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MediaScorecard" sheetId="1" state="visible" r:id="rId1"/>
    <sheet xmlns:r="http://schemas.openxmlformats.org/officeDocument/2006/relationships" name="SCORES" sheetId="2" state="visible" r:id="rId2"/>
    <sheet xmlns:r="http://schemas.openxmlformats.org/officeDocument/2006/relationships" name="StratComs Dashboard" sheetId="3" state="visible" r:id="rId3"/>
    <sheet xmlns:r="http://schemas.openxmlformats.org/officeDocument/2006/relationships" name="Segment Charts" sheetId="4" state="visible" r:id="rId4"/>
    <sheet xmlns:r="http://schemas.openxmlformats.org/officeDocument/2006/relationships" name="Authority Score" sheetId="5" state="visible" r:id="rId5"/>
    <sheet xmlns:r="http://schemas.openxmlformats.org/officeDocument/2006/relationships" name="MEDIA" sheetId="6" state="visible" r:id="rId6"/>
    <sheet xmlns:r="http://schemas.openxmlformats.org/officeDocument/2006/relationships" name="Corporate Themes defined" sheetId="7" state="visible" r:id="rId7"/>
    <sheet xmlns:r="http://schemas.openxmlformats.org/officeDocument/2006/relationships" name="User Guide" sheetId="8" state="visible" r:id="rId8"/>
  </sheets>
  <definedNames>
    <definedName name="_xlnm._FilterDatabase" localSheetId="0" hidden="1">'MediaScorecard'!$A$4:$CV$223</definedName>
    <definedName name="Z_55422431_0AB4_46BD_BCBA_B3A4FB5A59D2_.wvu.FilterData" localSheetId="2" hidden="1">'StratComs Dashboard'!$A$1</definedName>
    <definedName name="_xlnm._FilterDatabase" localSheetId="2" hidden="1">'StratComs Dashboard'!$A$1</definedName>
    <definedName name="_xlnm._FilterDatabase" localSheetId="4" hidden="1">'Authority Score'!$A$1:$DI$944</definedName>
  </definedNames>
  <calcPr calcId="124519" fullCalcOnLoad="1"/>
</workbook>
</file>

<file path=xl/styles.xml><?xml version="1.0" encoding="utf-8"?>
<styleSheet xmlns="http://schemas.openxmlformats.org/spreadsheetml/2006/main">
  <numFmts count="2">
    <numFmt numFmtId="164" formatCode="mm&quot;/&quot;dd&quot;/&quot;yy"/>
    <numFmt numFmtId="165" formatCode="0.0"/>
  </numFmts>
  <fonts count="124">
    <font>
      <name val="Arial"/>
      <color rgb="FF000000"/>
      <sz val="10"/>
      <scheme val="minor"/>
    </font>
    <font>
      <name val="Arial"/>
      <color rgb="FF000000"/>
      <sz val="9"/>
      <scheme val="minor"/>
    </font>
    <font>
      <name val="Arial"/>
      <color theme="1"/>
      <sz val="9"/>
      <scheme val="minor"/>
    </font>
    <font>
      <name val="Arial"/>
      <b val="1"/>
      <color theme="1"/>
      <sz val="9"/>
      <scheme val="minor"/>
    </font>
    <font>
      <name val="Arial"/>
      <b val="1"/>
      <color theme="1"/>
      <sz val="9"/>
    </font>
    <font>
      <name val="Arial"/>
      <b val="1"/>
      <color rgb="FFFFFFFF"/>
      <sz val="9"/>
    </font>
    <font/>
    <font>
      <name val="Arial"/>
      <b val="1"/>
      <color rgb="FF1F1F1F"/>
      <sz val="9"/>
      <scheme val="minor"/>
    </font>
    <font>
      <name val="Arial"/>
      <b val="1"/>
      <color rgb="FF000000"/>
      <sz val="9"/>
    </font>
    <font>
      <name val="Arial"/>
      <b val="1"/>
      <color rgb="FF1F1F1F"/>
      <sz val="9"/>
    </font>
    <font>
      <name val="Arial"/>
      <b val="1"/>
      <color rgb="FF000000"/>
      <sz val="9"/>
      <scheme val="minor"/>
    </font>
    <font>
      <name val="Arial"/>
      <b val="1"/>
      <i val="1"/>
      <color theme="1"/>
      <sz val="9"/>
    </font>
    <font>
      <name val="Arial"/>
      <b val="1"/>
      <i val="1"/>
      <color theme="1"/>
      <sz val="9"/>
      <scheme val="minor"/>
    </font>
    <font>
      <name val="Arial"/>
      <b val="1"/>
      <color rgb="FF434343"/>
      <sz val="9"/>
    </font>
    <font>
      <name val="Arial"/>
      <b val="1"/>
      <color rgb="FFFFFFFF"/>
      <sz val="9"/>
      <scheme val="minor"/>
    </font>
    <font>
      <name val="Arial"/>
      <b val="1"/>
      <color rgb="FFCC4125"/>
      <sz val="9"/>
    </font>
    <font>
      <name val="Arial"/>
      <color rgb="FFFFFFFF"/>
      <sz val="9"/>
      <scheme val="minor"/>
    </font>
    <font>
      <color rgb="FF0000FF"/>
      <sz val="9"/>
      <u val="single"/>
    </font>
    <font>
      <name val="Arial"/>
      <color theme="1"/>
      <sz val="10"/>
      <scheme val="minor"/>
    </font>
    <font>
      <color rgb="FF0000FF"/>
      <sz val="10"/>
      <u val="single"/>
    </font>
    <font>
      <name val="Arial"/>
      <color rgb="FF202124"/>
      <sz val="9"/>
      <scheme val="minor"/>
    </font>
    <font>
      <name val="Arial"/>
      <color rgb="FF0000FF"/>
      <sz val="9"/>
      <u val="single"/>
    </font>
    <font>
      <color rgb="FF0000FF"/>
      <sz val="9"/>
      <u val="single"/>
    </font>
    <font>
      <name val="Arial"/>
      <color rgb="FF0000FF"/>
      <sz val="9"/>
      <u val="single"/>
    </font>
    <font>
      <name val="Arial"/>
      <color rgb="FF0000FF"/>
      <sz val="9"/>
      <u val="single"/>
    </font>
    <font>
      <color rgb="FF0000FF"/>
      <sz val="9"/>
      <u val="single"/>
    </font>
    <font>
      <color rgb="FF0000FF"/>
      <sz val="9"/>
      <u val="single"/>
    </font>
    <font>
      <color rgb="FF0000FF"/>
      <sz val="9"/>
      <u val="single"/>
    </font>
    <font>
      <name val="Arial"/>
      <color theme="1"/>
      <sz val="12"/>
      <scheme val="minor"/>
    </font>
    <font>
      <name val="Arial"/>
      <b val="1"/>
      <color rgb="FF000000"/>
      <sz val="8"/>
    </font>
    <font>
      <name val="Arial"/>
      <b val="1"/>
      <color rgb="FF000000"/>
      <sz val="8"/>
      <scheme val="minor"/>
    </font>
    <font>
      <name val="&quot;Google Sans Mono&quot;"/>
      <color rgb="FF000000"/>
      <sz val="9"/>
    </font>
    <font>
      <name val="Google Sans Mono"/>
      <color rgb="FF000000"/>
      <sz val="8"/>
    </font>
    <font>
      <name val="Arial"/>
      <color rgb="FF000000"/>
      <sz val="8"/>
      <scheme val="minor"/>
    </font>
    <font>
      <name val="Arial"/>
      <color rgb="FF000000"/>
      <sz val="8"/>
    </font>
    <font>
      <name val="&quot;Google Sans Mono&quot;"/>
      <color rgb="FFFFFFFF"/>
      <sz val="8"/>
    </font>
    <font>
      <name val="&quot;Google Sans Mono&quot;"/>
      <color rgb="FF000000"/>
      <sz val="8"/>
    </font>
    <font>
      <name val="Arial"/>
      <color theme="1"/>
      <sz val="8"/>
      <scheme val="minor"/>
    </font>
    <font>
      <name val="Arial"/>
      <color rgb="FF000000"/>
      <sz val="9"/>
    </font>
    <font>
      <name val="Arial"/>
      <color theme="1"/>
      <scheme val="minor"/>
    </font>
    <font>
      <name val="&quot;Google Sans Mono&quot;"/>
      <b val="1"/>
      <i val="1"/>
      <color rgb="FFFF0000"/>
      <sz val="9"/>
    </font>
    <font>
      <name val="Google Sans Mono"/>
      <b val="1"/>
      <i val="1"/>
      <color rgb="FFFF0000"/>
      <sz val="9"/>
    </font>
    <font>
      <name val="Google Sans Mono"/>
      <color theme="1"/>
    </font>
    <font>
      <name val="Google Sans Mono"/>
      <color theme="1"/>
      <sz val="9"/>
    </font>
    <font>
      <name val="Google Sans Mono"/>
      <color rgb="FF000000"/>
      <sz val="9"/>
    </font>
    <font>
      <name val="&quot;Google Sans Mono&quot;"/>
      <color rgb="FF000000"/>
      <sz val="9"/>
      <u val="single"/>
    </font>
    <font>
      <name val="&quot;Google Sans Mono&quot;"/>
      <color theme="1"/>
      <sz val="9"/>
    </font>
    <font>
      <name val="Arial"/>
      <color theme="1"/>
      <sz val="9"/>
    </font>
    <font>
      <name val="Google Sans Mono"/>
      <b val="1"/>
      <color rgb="FF454545"/>
      <sz val="9"/>
    </font>
    <font>
      <name val="Google Sans Mono"/>
      <b val="1"/>
      <color theme="1"/>
      <sz val="9"/>
    </font>
    <font>
      <name val="Arial"/>
      <b val="1"/>
      <color theme="1"/>
      <sz val="10"/>
      <scheme val="minor"/>
    </font>
    <font>
      <name val="Arial"/>
      <b val="1"/>
      <color rgb="FF000000"/>
      <sz val="10"/>
      <scheme val="minor"/>
    </font>
    <font>
      <name val="Google Sans Mono"/>
      <b val="1"/>
      <color rgb="FF000000"/>
      <sz val="9"/>
    </font>
    <font>
      <name val="&quot;Google Sans Mono&quot;"/>
      <b val="1"/>
      <color rgb="FF000000"/>
      <sz val="9"/>
    </font>
    <font>
      <name val="&quot;Google Sans Mono&quot;"/>
      <color rgb="FF000000"/>
      <sz val="9"/>
      <u val="single"/>
    </font>
    <font>
      <name val="Arial"/>
      <color rgb="FF000000"/>
    </font>
    <font>
      <name val="Arial"/>
      <b val="1"/>
      <color rgb="FF000000"/>
    </font>
    <font>
      <name val="Arial"/>
      <i val="1"/>
      <color theme="1"/>
      <sz val="10"/>
      <scheme val="minor"/>
    </font>
    <font>
      <name val="Inconsolata"/>
      <color rgb="FFFFFFFF"/>
      <sz val="10"/>
    </font>
    <font>
      <name val="&quot;Google Sans Mono&quot;"/>
      <color rgb="FF11A9CC"/>
      <sz val="10"/>
    </font>
    <font>
      <name val="Arial"/>
      <b val="1"/>
      <color theme="1"/>
      <sz val="10"/>
    </font>
    <font>
      <name val="Arial"/>
      <color rgb="FFFFFFFF"/>
      <sz val="10"/>
    </font>
    <font>
      <name val="&quot;Google Sans Mono&quot;"/>
      <color rgb="FF000000"/>
      <sz val="10"/>
    </font>
    <font>
      <name val="Arial"/>
      <color theme="1"/>
    </font>
    <font>
      <name val="&quot;Google Sans Mono&quot;"/>
      <color rgb="FFF7981D"/>
      <sz val="9"/>
    </font>
    <font>
      <name val="&quot;Google Sans Mono&quot;"/>
      <color rgb="FF7E3794"/>
      <sz val="10"/>
    </font>
    <font>
      <name val="Arial"/>
      <b val="1"/>
      <color rgb="FFB7B7B7"/>
      <sz val="10"/>
    </font>
    <font>
      <name val="Arial"/>
      <b val="1"/>
      <color rgb="FF000000"/>
      <sz val="10"/>
    </font>
    <font>
      <name val="Arial"/>
      <b val="1"/>
      <color rgb="FF666666"/>
      <sz val="10"/>
      <scheme val="minor"/>
    </font>
    <font>
      <name val="Arial"/>
      <b val="1"/>
      <color rgb="FFFFFFFF"/>
      <sz val="10"/>
    </font>
    <font>
      <name val="Arial"/>
      <b val="1"/>
      <color theme="1"/>
      <sz val="14"/>
      <scheme val="minor"/>
    </font>
    <font>
      <color rgb="FF0000FF"/>
      <u val="single"/>
    </font>
    <font>
      <name val="&quot;Google Sans Text&quot;"/>
      <color rgb="FF1F1F1F"/>
      <sz val="11"/>
    </font>
    <font>
      <name val="Arial"/>
      <color rgb="FFFFFFFF"/>
      <sz val="8"/>
      <scheme val="minor"/>
    </font>
    <font>
      <name val="Arial"/>
      <color rgb="FF000000"/>
      <scheme val="minor"/>
    </font>
    <font>
      <name val="Arial"/>
      <b val="1"/>
      <color theme="1"/>
      <scheme val="minor"/>
    </font>
    <font>
      <name val="Arial"/>
      <color rgb="FFF3F3F3"/>
      <scheme val="minor"/>
    </font>
    <font>
      <name val="Arial"/>
      <color rgb="FFFFFFFF"/>
      <scheme val="minor"/>
    </font>
    <font>
      <name val="Arial"/>
      <b val="1"/>
      <color rgb="FF999999"/>
      <scheme val="minor"/>
    </font>
    <font>
      <name val="&quot;Google Sans Mono&quot;"/>
      <color rgb="FF999999"/>
      <sz val="9"/>
    </font>
    <font>
      <name val="Inconsolata"/>
      <color rgb="FFC5C8C6"/>
    </font>
    <font>
      <name val="Arial"/>
      <b val="1"/>
      <color rgb="FF000000"/>
      <sz val="11"/>
    </font>
    <font>
      <name val="Arial"/>
      <b val="1"/>
      <color theme="1"/>
      <sz val="11"/>
      <u val="single"/>
    </font>
    <font>
      <name val="Arial"/>
      <b val="1"/>
      <color theme="1"/>
      <sz val="11"/>
      <u val="single"/>
    </font>
    <font>
      <name val="Arial"/>
      <b val="1"/>
      <color theme="1"/>
      <sz val="11"/>
      <u val="single"/>
    </font>
    <font>
      <name val="Arial"/>
      <color rgb="FF1155CC"/>
      <sz val="9"/>
      <u val="single"/>
    </font>
    <font>
      <name val="Arial"/>
      <color rgb="FF000000"/>
      <u val="single"/>
    </font>
    <font>
      <color rgb="FF000000"/>
    </font>
    <font>
      <name val="Inherit"/>
      <color theme="1"/>
      <sz val="36"/>
    </font>
    <font>
      <color rgb="FF0000FF"/>
      <u val="single"/>
    </font>
    <font>
      <name val="Arial"/>
      <color rgb="FF0000FF"/>
      <u val="single"/>
    </font>
    <font>
      <name val="Arial"/>
      <color theme="1"/>
      <u val="single"/>
      <scheme val="minor"/>
    </font>
    <font>
      <name val="Arial"/>
      <color theme="1"/>
      <u val="single"/>
    </font>
    <font>
      <name val="Arial"/>
      <color theme="1"/>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0563C1"/>
      <sz val="9"/>
      <u val="single"/>
    </font>
    <font>
      <name val="Arial"/>
      <color rgb="FF1155CC"/>
      <sz val="9"/>
      <u val="single"/>
    </font>
    <font>
      <name val="Arial"/>
      <color rgb="FF1155CC"/>
      <sz val="9"/>
      <u val="single"/>
    </font>
    <font>
      <name val="Arial"/>
      <color rgb="FF0563C1"/>
      <sz val="9"/>
      <u val="single"/>
    </font>
    <font>
      <name val="Arial"/>
      <color rgb="FF1155CC"/>
      <sz val="9"/>
      <u val="single"/>
    </font>
    <font>
      <name val="Inconsolata"/>
      <color rgb="FFC5C8C6"/>
      <sz val="9"/>
    </font>
    <font>
      <color rgb="FF0000FF"/>
      <u val="single"/>
    </font>
    <font>
      <name val="Open Sans"/>
      <b val="1"/>
      <color theme="1"/>
      <sz val="12"/>
    </font>
    <font>
      <name val="Open Sans"/>
      <color theme="1"/>
      <sz val="12"/>
    </font>
    <font>
      <name val="Open Sans"/>
      <color rgb="FFFF0000"/>
      <sz val="12"/>
    </font>
    <font>
      <name val="Open Sans"/>
      <color rgb="FF003054"/>
      <sz val="12"/>
    </font>
    <font>
      <name val="Open Sans"/>
      <color rgb="FF252A2E"/>
      <sz val="12"/>
    </font>
    <font>
      <name val="Open Sans"/>
      <color rgb="FF000000"/>
      <sz val="12"/>
    </font>
    <font>
      <name val="Open Sans"/>
      <b val="1"/>
      <color theme="1"/>
      <sz val="20"/>
    </font>
    <font>
      <name val="Open Sans"/>
      <b val="1"/>
      <color rgb="FF252A2E"/>
      <sz val="16"/>
    </font>
    <font>
      <name val="Open Sans"/>
      <b val="1"/>
      <color theme="1"/>
      <sz val="16"/>
    </font>
    <font>
      <name val="Open Sans"/>
      <i val="1"/>
      <color theme="1"/>
      <sz val="12"/>
    </font>
    <font>
      <name val="&quot;Open Sans&quot;"/>
      <color rgb="FF252A2E"/>
      <sz val="12"/>
    </font>
    <font>
      <name val="Open Sans"/>
      <color rgb="FF0000FF"/>
      <sz val="12"/>
      <u val="single"/>
    </font>
    <font>
      <name val="&quot;Open Sans&quot;"/>
      <b val="1"/>
      <color rgb="FF252A2E"/>
      <sz val="16"/>
    </font>
    <font>
      <name val="Open Sans"/>
      <color rgb="FF0000FF"/>
      <sz val="12"/>
    </font>
  </fonts>
  <fills count="40">
    <fill>
      <patternFill/>
    </fill>
    <fill>
      <patternFill patternType="lightGray"/>
    </fill>
    <fill>
      <patternFill patternType="solid">
        <fgColor rgb="FFFFFFFF"/>
        <bgColor rgb="FFFFFFFF"/>
      </patternFill>
    </fill>
    <fill>
      <patternFill patternType="solid">
        <fgColor rgb="FF0000FF"/>
        <bgColor rgb="FF0000FF"/>
      </patternFill>
    </fill>
    <fill>
      <patternFill patternType="solid">
        <fgColor rgb="FFFFFF00"/>
        <bgColor rgb="FFFFFF00"/>
      </patternFill>
    </fill>
    <fill>
      <patternFill patternType="solid">
        <fgColor rgb="FFFFE599"/>
        <bgColor rgb="FFFFE599"/>
      </patternFill>
    </fill>
    <fill>
      <patternFill patternType="solid">
        <fgColor rgb="FFFFF2CC"/>
        <bgColor rgb="FFFFF2CC"/>
      </patternFill>
    </fill>
    <fill>
      <patternFill patternType="solid">
        <fgColor rgb="FF0B5394"/>
        <bgColor rgb="FF0B5394"/>
      </patternFill>
    </fill>
    <fill>
      <patternFill patternType="solid">
        <fgColor rgb="FF6D9EEB"/>
        <bgColor rgb="FF6D9EEB"/>
      </patternFill>
    </fill>
    <fill>
      <patternFill patternType="solid">
        <fgColor rgb="FFC9DAF8"/>
        <bgColor rgb="FFC9DAF8"/>
      </patternFill>
    </fill>
    <fill>
      <patternFill patternType="solid">
        <fgColor rgb="FF9FC5E8"/>
        <bgColor rgb="FF9FC5E8"/>
      </patternFill>
    </fill>
    <fill>
      <patternFill patternType="solid">
        <fgColor rgb="FF9900FF"/>
        <bgColor rgb="FF9900FF"/>
      </patternFill>
    </fill>
    <fill>
      <patternFill patternType="solid">
        <fgColor rgb="FF8E7CC3"/>
        <bgColor rgb="FF8E7CC3"/>
      </patternFill>
    </fill>
    <fill>
      <patternFill patternType="solid">
        <fgColor rgb="FFFF9900"/>
        <bgColor rgb="FFFF9900"/>
      </patternFill>
    </fill>
    <fill>
      <patternFill patternType="solid">
        <fgColor rgb="FFCC4125"/>
        <bgColor rgb="FFCC4125"/>
      </patternFill>
    </fill>
    <fill>
      <patternFill patternType="solid">
        <fgColor rgb="FFB6D7A8"/>
        <bgColor rgb="FFB6D7A8"/>
      </patternFill>
    </fill>
    <fill>
      <patternFill patternType="solid">
        <fgColor rgb="FF6AA84F"/>
        <bgColor rgb="FF6AA84F"/>
      </patternFill>
    </fill>
    <fill>
      <patternFill patternType="solid">
        <fgColor rgb="FFFCE5CD"/>
        <bgColor rgb="FFFCE5CD"/>
      </patternFill>
    </fill>
    <fill>
      <patternFill patternType="solid">
        <fgColor theme="0"/>
        <bgColor theme="0"/>
      </patternFill>
    </fill>
    <fill>
      <patternFill patternType="solid">
        <fgColor rgb="FFF8F9FA"/>
        <bgColor rgb="FFF8F9FA"/>
      </patternFill>
    </fill>
    <fill>
      <patternFill patternType="solid">
        <fgColor rgb="FFEFEFEF"/>
        <bgColor rgb="FFEFEFEF"/>
      </patternFill>
    </fill>
    <fill>
      <patternFill patternType="solid">
        <fgColor rgb="FF1155CC"/>
        <bgColor rgb="FF1155CC"/>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0000"/>
        <bgColor rgb="FFFF0000"/>
      </patternFill>
    </fill>
    <fill>
      <patternFill patternType="solid">
        <fgColor rgb="FFA4C2F4"/>
        <bgColor rgb="FFA4C2F4"/>
      </patternFill>
    </fill>
    <fill>
      <patternFill patternType="solid">
        <fgColor rgb="FF3C78D8"/>
        <bgColor rgb="FF3C78D8"/>
      </patternFill>
    </fill>
    <fill>
      <patternFill patternType="solid">
        <fgColor rgb="FFD9EAD3"/>
        <bgColor rgb="FFD9EAD3"/>
      </patternFill>
    </fill>
    <fill>
      <patternFill patternType="solid">
        <fgColor rgb="FF93C47D"/>
        <bgColor rgb="FF93C47D"/>
      </patternFill>
    </fill>
    <fill>
      <patternFill patternType="solid">
        <fgColor rgb="FF000000"/>
        <bgColor rgb="FF000000"/>
      </patternFill>
    </fill>
    <fill>
      <patternFill patternType="solid">
        <fgColor rgb="FFCFE2F3"/>
        <bgColor rgb="FFCFE2F3"/>
      </patternFill>
    </fill>
    <fill>
      <patternFill patternType="solid">
        <fgColor rgb="FF7E3794"/>
        <bgColor rgb="FF7E3794"/>
      </patternFill>
    </fill>
    <fill>
      <patternFill patternType="solid">
        <fgColor rgb="FFD0E0E3"/>
        <bgColor rgb="FFD0E0E3"/>
      </patternFill>
    </fill>
    <fill>
      <patternFill patternType="solid">
        <fgColor rgb="FFFFD966"/>
        <bgColor rgb="FFFFD966"/>
      </patternFill>
    </fill>
    <fill>
      <patternFill patternType="solid">
        <fgColor rgb="FF351C75"/>
        <bgColor rgb="FF351C75"/>
      </patternFill>
    </fill>
    <fill>
      <patternFill patternType="solid">
        <fgColor rgb="FF4A86E8"/>
        <bgColor rgb="FF4A86E8"/>
      </patternFill>
    </fill>
    <fill>
      <patternFill patternType="solid">
        <fgColor rgb="FFEA9999"/>
        <bgColor rgb="FFEA9999"/>
      </patternFill>
    </fill>
    <fill>
      <patternFill patternType="solid">
        <fgColor rgb="FF1E1E1E"/>
        <bgColor rgb="FF1E1E1E"/>
      </patternFill>
    </fill>
    <fill>
      <patternFill patternType="solid">
        <fgColor rgb="FFF4F5F9"/>
        <bgColor rgb="FFF4F5F9"/>
      </patternFill>
    </fill>
  </fills>
  <borders count="74">
    <border/>
    <border>
      <left style="thin">
        <color rgb="FF000000"/>
      </left>
      <right style="thin">
        <color rgb="FF000000"/>
      </right>
    </border>
    <border>
      <bottom style="thin">
        <color rgb="FF000000"/>
      </bottom>
    </border>
    <border>
      <left style="medium">
        <color rgb="FF000000"/>
      </left>
    </border>
    <border>
      <left style="medium">
        <color rgb="FF000000"/>
      </left>
      <bottom style="thin">
        <color rgb="FF000000"/>
      </bottom>
    </border>
    <border>
      <right style="medium">
        <color rgb="FF000000"/>
      </right>
      <bottom style="thin">
        <color rgb="FF000000"/>
      </bottom>
    </border>
    <border>
      <left style="thin">
        <color rgb="FF000000"/>
      </left>
      <bottom style="thin">
        <color rgb="FF000000"/>
      </bottom>
    </border>
    <border>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right style="thin">
        <color rgb="FF000000"/>
      </right>
      <bottom style="thin">
        <color rgb="FF000000"/>
      </bottom>
    </border>
    <border>
      <left style="thin">
        <color rgb="FF000000"/>
      </left>
    </border>
    <border>
      <left style="thin">
        <color rgb="FF000000"/>
      </left>
      <top style="thin">
        <color rgb="FF000000"/>
      </top>
    </border>
    <border>
      <top style="thin">
        <color rgb="FF000000"/>
      </top>
    </border>
    <border>
      <right style="thin">
        <color rgb="FF000000"/>
      </right>
      <top style="thin">
        <color rgb="FF000000"/>
      </top>
      <bottom style="thin">
        <color rgb="FF000000"/>
      </bottom>
    </border>
    <border>
      <right style="thin">
        <color rgb="FF000000"/>
      </right>
      <top style="thin">
        <color rgb="FFFF0000"/>
      </top>
      <bottom style="thin">
        <color rgb="FF000000"/>
      </bottom>
    </border>
    <border>
      <top style="thin">
        <color rgb="FF000000"/>
      </top>
      <bottom style="thin">
        <color rgb="FF000000"/>
      </bottom>
    </border>
    <border>
      <right style="thin">
        <color rgb="FFFF0000"/>
      </right>
      <top style="thin">
        <color rgb="FFFF0000"/>
      </top>
      <bottom style="thin">
        <color rgb="FF000000"/>
      </bottom>
    </border>
    <border>
      <left style="thin">
        <color rgb="FFFF0000"/>
      </left>
      <right style="thin">
        <color rgb="FFFF0000"/>
      </right>
      <top style="thin">
        <color rgb="FFFF0000"/>
      </top>
      <bottom style="thin">
        <color rgb="FF000000"/>
      </bottom>
    </border>
    <border>
      <left style="thin">
        <color rgb="FFFF0000"/>
      </left>
      <top style="thin">
        <color rgb="FFFF0000"/>
      </top>
      <bottom style="thin">
        <color rgb="FF000000"/>
      </bottom>
    </border>
    <border>
      <left style="thin">
        <color rgb="FF000000"/>
      </left>
      <right style="thin">
        <color rgb="FFFF0000"/>
      </right>
      <top style="thin">
        <color rgb="FFFF0000"/>
      </top>
      <bottom style="thin">
        <color rgb="FF000000"/>
      </bottom>
    </border>
    <border>
      <right style="thin">
        <color rgb="FF000000"/>
      </right>
      <top style="thin">
        <color rgb="FF000000"/>
      </top>
    </border>
    <border>
      <right style="medium">
        <color rgb="FF000000"/>
      </right>
    </border>
    <border>
      <left style="medium">
        <color rgb="FFFF0000"/>
      </left>
      <top style="medium">
        <color rgb="FFFF0000"/>
      </top>
    </border>
    <border>
      <top style="medium">
        <color rgb="FFFF0000"/>
      </top>
    </border>
    <border>
      <right style="medium">
        <color rgb="FFFF0000"/>
      </right>
      <top style="medium">
        <color rgb="FFFF0000"/>
      </top>
    </border>
    <border>
      <left style="thin">
        <color rgb="FFFF0000"/>
      </left>
      <top style="thin">
        <color rgb="FFFF0000"/>
      </top>
    </border>
    <border>
      <right style="thin">
        <color rgb="FFFF0000"/>
      </right>
      <top style="thin">
        <color rgb="FFFF0000"/>
      </top>
    </border>
    <border>
      <left style="thin">
        <color rgb="FFEA4335"/>
      </left>
      <top style="thin">
        <color rgb="FFEA4335"/>
      </top>
    </border>
    <border>
      <right style="thin">
        <color rgb="FFEA4335"/>
      </right>
      <top style="thin">
        <color rgb="FFEA4335"/>
      </top>
    </border>
    <border>
      <left style="thin">
        <color rgb="FFEA4335"/>
      </left>
      <right style="thin">
        <color rgb="FFEA4335"/>
      </right>
      <top style="thin">
        <color rgb="FFEA4335"/>
      </top>
    </border>
    <border>
      <left style="thin">
        <color rgb="FFFF0000"/>
      </left>
      <right style="thin">
        <color rgb="FFFF0000"/>
      </right>
      <top style="thin">
        <color rgb="FFFF0000"/>
      </top>
      <bottom style="thin">
        <color rgb="FFFF0000"/>
      </bottom>
    </border>
    <border>
      <left style="thin">
        <color rgb="FFFF0000"/>
      </left>
      <top style="thin">
        <color rgb="FFFF0000"/>
      </top>
      <bottom style="thin">
        <color rgb="FFFF0000"/>
      </bottom>
    </border>
    <border>
      <left style="thin">
        <color rgb="FFFF0000"/>
      </left>
    </border>
    <border>
      <left style="medium">
        <color rgb="FFFF0000"/>
      </left>
      <bottom style="medium">
        <color rgb="FFFF0000"/>
      </bottom>
    </border>
    <border>
      <bottom style="medium">
        <color rgb="FFFF0000"/>
      </bottom>
    </border>
    <border>
      <right style="medium">
        <color rgb="FFFF0000"/>
      </right>
      <bottom style="medium">
        <color rgb="FFFF0000"/>
      </bottom>
    </border>
    <border>
      <right style="thin">
        <color rgb="FFFF0000"/>
      </right>
    </border>
    <border>
      <left style="thin">
        <color rgb="FFEA4335"/>
      </left>
    </border>
    <border>
      <right style="thin">
        <color rgb="FFEA4335"/>
      </right>
    </border>
    <border>
      <left style="thin">
        <color rgb="FFEA4335"/>
      </left>
      <right style="thin">
        <color rgb="FFEA4335"/>
      </right>
    </border>
    <border>
      <left style="thin">
        <color rgb="FFEA4335"/>
      </left>
      <bottom style="thin">
        <color rgb="FFEA4335"/>
      </bottom>
    </border>
    <border>
      <right style="thin">
        <color rgb="FFEA4335"/>
      </right>
      <bottom style="thin">
        <color rgb="FFEA4335"/>
      </bottom>
    </border>
    <border>
      <left style="thin">
        <color rgb="FFEA4335"/>
      </left>
      <right style="thin">
        <color rgb="FFEA4335"/>
      </right>
      <bottom style="thin">
        <color rgb="FFEA4335"/>
      </bottom>
    </border>
    <border>
      <left style="thin">
        <color rgb="FF00FF00"/>
      </left>
      <right style="thin">
        <color rgb="FF00FF00"/>
      </right>
      <top style="thin">
        <color rgb="FF00FF00"/>
      </top>
      <bottom style="thin">
        <color rgb="FF00FF00"/>
      </bottom>
    </border>
    <border>
      <left style="medium">
        <color rgb="FF00FF00"/>
      </left>
      <right style="medium">
        <color rgb="FF00FF00"/>
      </right>
      <top style="medium">
        <color rgb="FF00FF00"/>
      </top>
      <bottom style="medium">
        <color rgb="FF00FF00"/>
      </bottom>
    </border>
    <border>
      <top style="thin">
        <color rgb="FFFF0000"/>
      </top>
    </border>
    <border>
      <left style="thin">
        <color rgb="FFFF0000"/>
      </left>
      <bottom style="thin">
        <color rgb="FFFF0000"/>
      </bottom>
    </border>
    <border>
      <bottom style="thin">
        <color rgb="FFFF0000"/>
      </bottom>
    </border>
    <border>
      <right style="thin">
        <color rgb="FFFF0000"/>
      </right>
      <bottom style="thin">
        <color rgb="FFFF0000"/>
      </bottom>
    </border>
    <border>
      <left style="thin">
        <color rgb="FF6AA84F"/>
      </left>
      <right style="thin">
        <color rgb="FF6AA84F"/>
      </right>
      <top style="thin">
        <color rgb="FF6AA84F"/>
      </top>
      <bottom style="thin">
        <color rgb="FF6AA84F"/>
      </bottom>
    </border>
    <border>
      <left style="medium">
        <color rgb="FFFF0000"/>
      </left>
    </border>
    <border>
      <left style="medium">
        <color rgb="FFFF0000"/>
      </left>
      <right style="thin">
        <color rgb="FF6AA84F"/>
      </right>
      <top style="thin">
        <color rgb="FF6AA84F"/>
      </top>
      <bottom style="thin">
        <color rgb="FF6AA84F"/>
      </bottom>
    </border>
    <border>
      <left style="medium">
        <color rgb="FFFF0000"/>
      </left>
      <right style="thin">
        <color rgb="FF6AA84F"/>
      </right>
      <top style="thin">
        <color rgb="FF6AA84F"/>
      </top>
    </border>
    <border>
      <left style="thin">
        <color rgb="FF6AA84F"/>
      </left>
      <right style="thin">
        <color rgb="FF6AA84F"/>
      </right>
      <top style="thin">
        <color rgb="FF6AA84F"/>
      </top>
    </border>
    <border>
      <left style="medium">
        <color rgb="FFFF0000"/>
      </left>
      <top style="thin">
        <color rgb="FF6AA84F"/>
      </top>
      <bottom style="thin">
        <color rgb="FF6AA84F"/>
      </bottom>
    </border>
    <border>
      <top style="thin">
        <color rgb="FF6AA84F"/>
      </top>
      <bottom style="thin">
        <color rgb="FF6AA84F"/>
      </bottom>
    </border>
    <border>
      <left style="medium">
        <color rgb="FFFF0000"/>
      </left>
      <right style="thin">
        <color rgb="FF6AA84F"/>
      </right>
      <bottom style="thin">
        <color rgb="FF6AA84F"/>
      </bottom>
    </border>
    <border>
      <left style="thin">
        <color rgb="FF6AA84F"/>
      </left>
      <right style="thin">
        <color rgb="FF6AA84F"/>
      </right>
      <bottom style="thin">
        <color rgb="FF6AA84F"/>
      </bottom>
    </border>
    <border>
      <left style="medium">
        <color rgb="FFFF0000"/>
      </left>
      <top style="thin">
        <color rgb="FF6AA84F"/>
      </top>
    </border>
    <border>
      <top style="thin">
        <color rgb="FF6AA84F"/>
      </top>
    </border>
    <border>
      <left style="medium">
        <color rgb="FFFF0000"/>
      </left>
      <bottom style="thin">
        <color rgb="FF6AA84F"/>
      </bottom>
    </border>
    <border>
      <bottom style="thin">
        <color rgb="FF6AA84F"/>
      </bottom>
    </border>
    <border>
      <left style="medium">
        <color rgb="FFFF0000"/>
      </left>
      <right style="thin">
        <color rgb="FF6AA84F"/>
      </right>
      <top style="thin">
        <color rgb="FF34A853"/>
      </top>
      <bottom style="thin">
        <color rgb="FF6AA84F"/>
      </bottom>
    </border>
    <border>
      <left style="thin">
        <color rgb="FF6AA84F"/>
      </left>
      <right style="thin">
        <color rgb="FF6AA84F"/>
      </right>
      <top style="thin">
        <color rgb="FF34A853"/>
      </top>
      <bottom style="thin">
        <color rgb="FF6AA84F"/>
      </bottom>
    </border>
    <border>
      <left style="thin">
        <color rgb="FF6AA84F"/>
      </left>
      <right style="thin">
        <color rgb="FF6AA84F"/>
      </right>
    </border>
    <border>
      <left style="thin">
        <color rgb="FF6AA84F"/>
      </left>
      <top style="thin">
        <color rgb="FF6AA84F"/>
      </top>
      <bottom style="thin">
        <color rgb="FF6AA84F"/>
      </bottom>
    </border>
    <border>
      <left style="thin">
        <color rgb="FF34A853"/>
      </left>
      <right style="thin">
        <color rgb="FF34A853"/>
      </right>
      <top style="thin">
        <color rgb="FF34A853"/>
      </top>
      <bottom style="thin">
        <color rgb="FF34A853"/>
      </bottom>
    </border>
    <border>
      <right style="medium">
        <color rgb="FFFF0000"/>
      </right>
    </border>
    <border>
      <left style="medium">
        <color rgb="FF000000"/>
      </left>
      <right style="medium">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s>
  <cellStyleXfs count="1">
    <xf numFmtId="0" fontId="0" fillId="0" borderId="0"/>
  </cellStyleXfs>
  <cellXfs count="599">
    <xf numFmtId="0" fontId="0" fillId="0" borderId="0" applyAlignment="1" pivotButton="0" quotePrefix="0" xfId="0">
      <alignment vertical="bottom"/>
    </xf>
    <xf numFmtId="0" fontId="1" fillId="2" borderId="0" applyAlignment="1" pivotButton="0" quotePrefix="0" xfId="0">
      <alignment horizontal="center" vertical="bottom"/>
    </xf>
    <xf numFmtId="0" fontId="2" fillId="0" borderId="1" applyAlignment="1" pivotButton="0" quotePrefix="0" xfId="0">
      <alignment horizontal="left" vertical="center" wrapText="1"/>
    </xf>
    <xf numFmtId="164" fontId="3" fillId="0" borderId="1" applyAlignment="1" pivotButton="0" quotePrefix="0" xfId="0">
      <alignment horizontal="center" vertical="bottom" wrapText="1"/>
    </xf>
    <xf numFmtId="0" fontId="4"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5" fillId="0" borderId="1" applyAlignment="1" pivotButton="0" quotePrefix="0" xfId="0">
      <alignment horizontal="center" vertical="bottom" textRotation="45" wrapText="1"/>
    </xf>
    <xf numFmtId="0" fontId="4" fillId="0" borderId="2" applyAlignment="1" pivotButton="0" quotePrefix="0" xfId="0">
      <alignment horizontal="center" vertical="bottom" textRotation="45" wrapText="1"/>
    </xf>
    <xf numFmtId="0" fontId="4" fillId="0" borderId="0" applyAlignment="1" pivotButton="0" quotePrefix="0" xfId="0">
      <alignment horizontal="center" vertical="bottom" textRotation="45" wrapText="1"/>
    </xf>
    <xf numFmtId="0" fontId="2" fillId="0" borderId="2" pivotButton="0" quotePrefix="0" xfId="0"/>
    <xf numFmtId="0" fontId="4" fillId="0" borderId="3" applyAlignment="1" pivotButton="0" quotePrefix="0" xfId="0">
      <alignment horizontal="center" vertical="bottom" wrapText="1"/>
    </xf>
    <xf numFmtId="0" fontId="4" fillId="0" borderId="4" applyAlignment="1" pivotButton="0" quotePrefix="0" xfId="0">
      <alignment horizontal="center" vertical="bottom" wrapText="1"/>
    </xf>
    <xf numFmtId="0" fontId="6" fillId="0" borderId="2" pivotButton="0" quotePrefix="0" xfId="0"/>
    <xf numFmtId="0" fontId="6" fillId="0" borderId="5" pivotButton="0" quotePrefix="0" xfId="0"/>
    <xf numFmtId="0" fontId="7" fillId="2" borderId="2" applyAlignment="1" pivotButton="0" quotePrefix="0" xfId="0">
      <alignment horizontal="center"/>
    </xf>
    <xf numFmtId="0" fontId="7" fillId="2" borderId="6" applyAlignment="1" pivotButton="0" quotePrefix="0" xfId="0">
      <alignment horizontal="center"/>
    </xf>
    <xf numFmtId="0" fontId="8" fillId="0" borderId="4" applyAlignment="1" pivotButton="0" quotePrefix="0" xfId="0">
      <alignment horizontal="center" vertical="bottom" wrapText="1"/>
    </xf>
    <xf numFmtId="0" fontId="2" fillId="0" borderId="5" applyAlignment="1" pivotButton="0" quotePrefix="0" xfId="0">
      <alignment horizontal="center"/>
    </xf>
    <xf numFmtId="0" fontId="8" fillId="2" borderId="4" applyAlignment="1" pivotButton="0" quotePrefix="0" xfId="0">
      <alignment horizontal="center"/>
    </xf>
    <xf numFmtId="0" fontId="9" fillId="2" borderId="4" applyAlignment="1" pivotButton="0" quotePrefix="0" xfId="0">
      <alignment horizontal="center"/>
    </xf>
    <xf numFmtId="0" fontId="4" fillId="0" borderId="7" applyAlignment="1" pivotButton="0" quotePrefix="0" xfId="0">
      <alignment horizontal="center" vertical="bottom" wrapText="1"/>
    </xf>
    <xf numFmtId="0" fontId="3" fillId="0" borderId="1" applyAlignment="1" pivotButton="0" quotePrefix="0" xfId="0">
      <alignment horizontal="left" vertical="center"/>
    </xf>
    <xf numFmtId="0" fontId="2" fillId="0" borderId="1" applyAlignment="1" pivotButton="0" quotePrefix="0" xfId="0">
      <alignment horizontal="center" vertical="bottom"/>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2" fillId="0" borderId="0" applyAlignment="1" pivotButton="0" quotePrefix="0" xfId="0">
      <alignment horizontal="left" vertical="bottom" wrapText="1"/>
    </xf>
    <xf numFmtId="0" fontId="10" fillId="0" borderId="8" applyAlignment="1" pivotButton="0" quotePrefix="0" xfId="0">
      <alignment horizontal="left" vertical="bottom" wrapText="1"/>
    </xf>
    <xf numFmtId="0" fontId="3" fillId="0" borderId="8" applyAlignment="1" pivotButton="0" quotePrefix="0" xfId="0">
      <alignment horizontal="left" vertical="bottom" wrapText="1"/>
    </xf>
    <xf numFmtId="164" fontId="3" fillId="0" borderId="8" applyAlignment="1" pivotButton="0" quotePrefix="0" xfId="0">
      <alignment horizontal="center" vertical="bottom" wrapText="1"/>
    </xf>
    <xf numFmtId="0" fontId="11" fillId="0" borderId="8" applyAlignment="1" pivotButton="0" quotePrefix="0" xfId="0">
      <alignment horizontal="center" vertical="bottom" wrapText="1"/>
    </xf>
    <xf numFmtId="0" fontId="12" fillId="0" borderId="8" applyAlignment="1" pivotButton="0" quotePrefix="0" xfId="0">
      <alignment horizontal="center" vertical="bottom" wrapText="1"/>
    </xf>
    <xf numFmtId="0" fontId="5" fillId="3" borderId="8" applyAlignment="1" pivotButton="0" quotePrefix="0" xfId="0">
      <alignment horizontal="center" vertical="bottom" textRotation="45" wrapText="1"/>
    </xf>
    <xf numFmtId="0" fontId="4" fillId="4" borderId="9" applyAlignment="1" pivotButton="0" quotePrefix="0" xfId="0">
      <alignment horizontal="center" vertical="bottom" textRotation="45" wrapText="1"/>
    </xf>
    <xf numFmtId="0" fontId="4" fillId="5" borderId="9" applyAlignment="1" pivotButton="0" quotePrefix="0" xfId="0">
      <alignment horizontal="center" vertical="bottom" textRotation="45" wrapText="1"/>
    </xf>
    <xf numFmtId="0" fontId="4" fillId="5" borderId="8" applyAlignment="1" pivotButton="0" quotePrefix="0" xfId="0">
      <alignment horizontal="center" vertical="bottom" textRotation="45" wrapText="1"/>
    </xf>
    <xf numFmtId="0" fontId="4" fillId="6" borderId="9" applyAlignment="1" pivotButton="0" quotePrefix="0" xfId="0">
      <alignment horizontal="center" vertical="bottom" textRotation="45" wrapText="1"/>
    </xf>
    <xf numFmtId="0" fontId="5" fillId="7" borderId="10" applyAlignment="1" pivotButton="0" quotePrefix="0" xfId="0">
      <alignment horizontal="center" vertical="bottom" textRotation="45" wrapText="1"/>
    </xf>
    <xf numFmtId="0" fontId="5" fillId="8" borderId="8" applyAlignment="1" pivotButton="0" quotePrefix="0" xfId="0">
      <alignment horizontal="center" vertical="bottom" textRotation="45" wrapText="1"/>
    </xf>
    <xf numFmtId="0" fontId="5" fillId="8" borderId="9" applyAlignment="1" pivotButton="0" quotePrefix="0" xfId="0">
      <alignment horizontal="center" vertical="bottom" textRotation="45" wrapText="1"/>
    </xf>
    <xf numFmtId="0" fontId="5" fillId="8" borderId="6" applyAlignment="1" pivotButton="0" quotePrefix="0" xfId="0">
      <alignment horizontal="center" vertical="bottom" textRotation="45" wrapText="1"/>
    </xf>
    <xf numFmtId="0" fontId="4" fillId="9" borderId="8" applyAlignment="1" pivotButton="0" quotePrefix="0" xfId="0">
      <alignment horizontal="center" vertical="bottom" textRotation="45" wrapText="1"/>
    </xf>
    <xf numFmtId="0" fontId="4" fillId="9" borderId="9" applyAlignment="1" pivotButton="0" quotePrefix="0" xfId="0">
      <alignment horizontal="center" vertical="bottom" textRotation="45" wrapText="1"/>
    </xf>
    <xf numFmtId="0" fontId="3" fillId="10" borderId="11" applyAlignment="1" pivotButton="0" quotePrefix="0" xfId="0">
      <alignment horizontal="center" textRotation="45"/>
    </xf>
    <xf numFmtId="0" fontId="5" fillId="11" borderId="10" applyAlignment="1" pivotButton="0" quotePrefix="0" xfId="0">
      <alignment horizontal="center" vertical="bottom" textRotation="45" wrapText="1"/>
    </xf>
    <xf numFmtId="0" fontId="5" fillId="12" borderId="8" applyAlignment="1" pivotButton="0" quotePrefix="0" xfId="0">
      <alignment horizontal="center" vertical="bottom" textRotation="45" wrapText="1"/>
    </xf>
    <xf numFmtId="0" fontId="4" fillId="13" borderId="8" applyAlignment="1" pivotButton="0" quotePrefix="0" xfId="0">
      <alignment horizontal="center" vertical="bottom" textRotation="45" wrapText="1"/>
    </xf>
    <xf numFmtId="0" fontId="4" fillId="13" borderId="9" applyAlignment="1" pivotButton="0" quotePrefix="0" xfId="0">
      <alignment horizontal="center" vertical="bottom" textRotation="45" wrapText="1"/>
    </xf>
    <xf numFmtId="0" fontId="5" fillId="14" borderId="9" applyAlignment="1" pivotButton="0" quotePrefix="0" xfId="0">
      <alignment horizontal="center" vertical="bottom" textRotation="45" wrapText="1"/>
    </xf>
    <xf numFmtId="0" fontId="13" fillId="9" borderId="12" applyAlignment="1" pivotButton="0" quotePrefix="0" xfId="0">
      <alignment horizontal="center" vertical="bottom" textRotation="45" wrapText="1"/>
    </xf>
    <xf numFmtId="0" fontId="13" fillId="9" borderId="9" applyAlignment="1" pivotButton="0" quotePrefix="0" xfId="0">
      <alignment horizontal="center" vertical="bottom" textRotation="45" wrapText="1"/>
    </xf>
    <xf numFmtId="0" fontId="13" fillId="9" borderId="6" applyAlignment="1" pivotButton="0" quotePrefix="0" xfId="0">
      <alignment horizontal="center" vertical="bottom" textRotation="45" wrapText="1"/>
    </xf>
    <xf numFmtId="0" fontId="5" fillId="8" borderId="1" applyAlignment="1" pivotButton="0" quotePrefix="0" xfId="0">
      <alignment horizontal="center" vertical="bottom" textRotation="45" wrapText="1"/>
    </xf>
    <xf numFmtId="0" fontId="5" fillId="8" borderId="12" applyAlignment="1" pivotButton="0" quotePrefix="0" xfId="0">
      <alignment horizontal="center" vertical="bottom" textRotation="45" wrapText="1"/>
    </xf>
    <xf numFmtId="0" fontId="4" fillId="15" borderId="8" applyAlignment="1" pivotButton="0" quotePrefix="0" xfId="0">
      <alignment horizontal="center" vertical="bottom" textRotation="45" wrapText="1"/>
    </xf>
    <xf numFmtId="0" fontId="5" fillId="16" borderId="9" applyAlignment="1" pivotButton="0" quotePrefix="0" xfId="0">
      <alignment horizontal="center" vertical="bottom" textRotation="45" wrapText="1"/>
    </xf>
    <xf numFmtId="0" fontId="5" fillId="16" borderId="6" applyAlignment="1" pivotButton="0" quotePrefix="0" xfId="0">
      <alignment horizontal="center" vertical="bottom" textRotation="45" wrapText="1"/>
    </xf>
    <xf numFmtId="0" fontId="5" fillId="16" borderId="8" applyAlignment="1" pivotButton="0" quotePrefix="0" xfId="0">
      <alignment horizontal="center" vertical="bottom" textRotation="45" wrapText="1"/>
    </xf>
    <xf numFmtId="0" fontId="4" fillId="17" borderId="9" applyAlignment="1" pivotButton="0" quotePrefix="0" xfId="0">
      <alignment horizontal="center" vertical="bottom" wrapText="1"/>
    </xf>
    <xf numFmtId="0" fontId="4" fillId="17" borderId="8" applyAlignment="1" pivotButton="0" quotePrefix="0" xfId="0">
      <alignment horizontal="center" vertical="bottom" wrapText="1"/>
    </xf>
    <xf numFmtId="0" fontId="3" fillId="17" borderId="8" applyAlignment="1" pivotButton="0" quotePrefix="0" xfId="0">
      <alignment horizontal="center" vertical="bottom"/>
    </xf>
    <xf numFmtId="0" fontId="10" fillId="17" borderId="8" applyAlignment="1" pivotButton="0" quotePrefix="0" xfId="0">
      <alignment horizontal="center" vertical="bottom" wrapText="1"/>
    </xf>
    <xf numFmtId="3" fontId="3" fillId="17" borderId="8" applyAlignment="1" pivotButton="0" quotePrefix="0" xfId="0">
      <alignment horizontal="center" vertical="bottom" wrapText="1"/>
    </xf>
    <xf numFmtId="0" fontId="2" fillId="0" borderId="8" applyAlignment="1" pivotButton="0" quotePrefix="0" xfId="0">
      <alignment horizontal="left" vertical="bottom" wrapText="1"/>
    </xf>
    <xf numFmtId="0" fontId="10" fillId="0" borderId="1" applyAlignment="1" pivotButton="0" quotePrefix="0" xfId="0">
      <alignment vertical="bottom" wrapText="1"/>
    </xf>
    <xf numFmtId="0" fontId="2" fillId="0" borderId="1" applyAlignment="1" pivotButton="0" quotePrefix="0" xfId="0">
      <alignment horizontal="left" vertical="center" wrapText="1"/>
    </xf>
    <xf numFmtId="164" fontId="14" fillId="0" borderId="1" applyAlignment="1" pivotButton="0" quotePrefix="0" xfId="0">
      <alignment horizontal="center" vertical="bottom" wrapText="1"/>
    </xf>
    <xf numFmtId="164" fontId="5" fillId="0" borderId="1" applyAlignment="1" pivotButton="0" quotePrefix="0" xfId="0">
      <alignment horizontal="center" vertical="bottom" wrapText="1"/>
    </xf>
    <xf numFmtId="0" fontId="3" fillId="0" borderId="1" applyAlignment="1" pivotButton="0" quotePrefix="0" xfId="0">
      <alignment horizontal="center" vertical="bottom" wrapText="1"/>
    </xf>
    <xf numFmtId="0" fontId="15" fillId="0" borderId="1" applyAlignment="1" pivotButton="0" quotePrefix="0" xfId="0">
      <alignment horizontal="center" vertical="center" wrapText="1"/>
    </xf>
    <xf numFmtId="0" fontId="5" fillId="3" borderId="1" applyAlignment="1" pivotButton="0" quotePrefix="0" xfId="0">
      <alignment horizontal="center" vertical="top" wrapText="1"/>
    </xf>
    <xf numFmtId="0" fontId="8" fillId="4" borderId="1" applyAlignment="1" pivotButton="0" quotePrefix="0" xfId="0">
      <alignment horizontal="center" vertical="top" wrapText="1"/>
    </xf>
    <xf numFmtId="0" fontId="8" fillId="5" borderId="1" applyAlignment="1" pivotButton="0" quotePrefix="0" xfId="0">
      <alignment horizontal="center" vertical="top" wrapText="1"/>
    </xf>
    <xf numFmtId="0" fontId="8" fillId="6" borderId="1" applyAlignment="1" pivotButton="0" quotePrefix="0" xfId="0">
      <alignment horizontal="center" vertical="top" wrapText="1"/>
    </xf>
    <xf numFmtId="0" fontId="5" fillId="7" borderId="1" applyAlignment="1" pivotButton="0" quotePrefix="0" xfId="0">
      <alignment horizontal="center" vertical="top" wrapText="1"/>
    </xf>
    <xf numFmtId="0" fontId="5" fillId="8" borderId="1" applyAlignment="1" pivotButton="0" quotePrefix="0" xfId="0">
      <alignment horizontal="center" vertical="top" wrapText="1"/>
    </xf>
    <xf numFmtId="0" fontId="8" fillId="9" borderId="1" applyAlignment="1" pivotButton="0" quotePrefix="0" xfId="0">
      <alignment horizontal="center" vertical="top" wrapText="1"/>
    </xf>
    <xf numFmtId="0" fontId="8" fillId="10" borderId="8" applyAlignment="1" pivotButton="0" quotePrefix="0" xfId="0">
      <alignment horizontal="center" vertical="top" wrapText="1"/>
    </xf>
    <xf numFmtId="0" fontId="5" fillId="11" borderId="7" applyAlignment="1" pivotButton="0" quotePrefix="0" xfId="0">
      <alignment horizontal="center" vertical="top" wrapText="1"/>
    </xf>
    <xf numFmtId="0" fontId="5" fillId="12" borderId="1" applyAlignment="1" pivotButton="0" quotePrefix="0" xfId="0">
      <alignment horizontal="center" vertical="top" wrapText="1"/>
    </xf>
    <xf numFmtId="0" fontId="8" fillId="13" borderId="1" applyAlignment="1" pivotButton="0" quotePrefix="0" xfId="0">
      <alignment horizontal="center" vertical="top" wrapText="1"/>
    </xf>
    <xf numFmtId="0" fontId="5" fillId="14" borderId="1" applyAlignment="1" pivotButton="0" quotePrefix="0" xfId="0">
      <alignment horizontal="center" vertical="top" wrapText="1"/>
    </xf>
    <xf numFmtId="0" fontId="8" fillId="9" borderId="13" applyAlignment="1" pivotButton="0" quotePrefix="0" xfId="0">
      <alignment horizontal="center" vertical="top" wrapText="1"/>
    </xf>
    <xf numFmtId="0" fontId="5" fillId="8" borderId="14" applyAlignment="1" pivotButton="0" quotePrefix="0" xfId="0">
      <alignment horizontal="center" vertical="top" wrapText="1"/>
    </xf>
    <xf numFmtId="0" fontId="5" fillId="8" borderId="7" applyAlignment="1" pivotButton="0" quotePrefix="0" xfId="0">
      <alignment horizontal="center" vertical="top" wrapText="1"/>
    </xf>
    <xf numFmtId="0" fontId="8" fillId="15" borderId="1" applyAlignment="1" pivotButton="0" quotePrefix="0" xfId="0">
      <alignment horizontal="center" vertical="top" wrapText="1"/>
    </xf>
    <xf numFmtId="0" fontId="5" fillId="16" borderId="1" applyAlignment="1" pivotButton="0" quotePrefix="0" xfId="0">
      <alignment horizontal="center" vertical="top" wrapText="1"/>
    </xf>
    <xf numFmtId="0" fontId="5" fillId="16" borderId="13" applyAlignment="1" pivotButton="0" quotePrefix="0" xfId="0">
      <alignment horizontal="center" vertical="top" wrapText="1"/>
    </xf>
    <xf numFmtId="0" fontId="8" fillId="17" borderId="1" applyAlignment="1" pivotButton="0" quotePrefix="0" xfId="0">
      <alignment horizontal="center" vertical="top" wrapText="1"/>
    </xf>
    <xf numFmtId="0" fontId="3" fillId="17" borderId="1" applyAlignment="1" pivotButton="0" quotePrefix="0" xfId="0">
      <alignment horizontal="left" vertical="center"/>
    </xf>
    <xf numFmtId="0" fontId="1" fillId="17" borderId="1" applyAlignment="1" pivotButton="0" quotePrefix="0" xfId="0">
      <alignment horizontal="center" vertical="top"/>
    </xf>
    <xf numFmtId="0" fontId="1" fillId="17" borderId="1" applyAlignment="1" pivotButton="0" quotePrefix="0" xfId="0">
      <alignment horizontal="center" vertical="top" wrapText="1"/>
    </xf>
    <xf numFmtId="3" fontId="16" fillId="17" borderId="1" applyAlignment="1" pivotButton="0" quotePrefix="0" xfId="0">
      <alignment horizontal="center" vertical="center" wrapText="1"/>
    </xf>
    <xf numFmtId="0" fontId="16" fillId="0" borderId="1" applyAlignment="1" pivotButton="0" quotePrefix="0" xfId="0">
      <alignment vertical="top" wrapText="1"/>
    </xf>
    <xf numFmtId="0" fontId="10" fillId="0" borderId="9" applyAlignment="1" pivotButton="0" quotePrefix="0" xfId="0">
      <alignment vertical="bottom" wrapText="1"/>
    </xf>
    <xf numFmtId="0" fontId="2" fillId="0" borderId="9" applyAlignment="1" pivotButton="0" quotePrefix="0" xfId="0">
      <alignment horizontal="left" vertical="center" wrapText="1"/>
    </xf>
    <xf numFmtId="164" fontId="3" fillId="0" borderId="9" applyAlignment="1" pivotButton="0" quotePrefix="0" xfId="0">
      <alignment horizontal="center" vertical="bottom" wrapText="1"/>
    </xf>
    <xf numFmtId="164" fontId="4" fillId="0" borderId="9" applyAlignment="1" pivotButton="0" quotePrefix="0" xfId="0">
      <alignment horizontal="center" vertical="bottom" wrapText="1"/>
    </xf>
    <xf numFmtId="0" fontId="3" fillId="0" borderId="9" applyAlignment="1" pivotButton="0" quotePrefix="0" xfId="0">
      <alignment horizontal="center" vertical="bottom" wrapText="1"/>
    </xf>
    <xf numFmtId="0" fontId="4" fillId="0" borderId="9" applyAlignment="1" pivotButton="0" quotePrefix="0" xfId="0">
      <alignment horizontal="center" vertical="bottom" wrapText="1"/>
    </xf>
    <xf numFmtId="0" fontId="8" fillId="3" borderId="9" applyAlignment="1" pivotButton="0" quotePrefix="0" xfId="0">
      <alignment horizontal="center" vertical="top" wrapText="1"/>
    </xf>
    <xf numFmtId="0" fontId="4" fillId="4" borderId="9" applyAlignment="1" pivotButton="0" quotePrefix="0" xfId="0">
      <alignment horizontal="center" vertical="top" wrapText="1"/>
    </xf>
    <xf numFmtId="0" fontId="4" fillId="5" borderId="9" applyAlignment="1" pivotButton="0" quotePrefix="0" xfId="0">
      <alignment horizontal="center" vertical="top" wrapText="1"/>
    </xf>
    <xf numFmtId="0" fontId="4" fillId="6" borderId="9" applyAlignment="1" pivotButton="0" quotePrefix="0" xfId="0">
      <alignment horizontal="center" vertical="top" wrapText="1"/>
    </xf>
    <xf numFmtId="0" fontId="5" fillId="7" borderId="9" applyAlignment="1" pivotButton="0" quotePrefix="0" xfId="0">
      <alignment horizontal="center" vertical="top" wrapText="1"/>
    </xf>
    <xf numFmtId="0" fontId="5" fillId="8" borderId="9" applyAlignment="1" pivotButton="0" quotePrefix="0" xfId="0">
      <alignment horizontal="center" vertical="top" wrapText="1"/>
    </xf>
    <xf numFmtId="0" fontId="4" fillId="8" borderId="9" applyAlignment="1" pivotButton="0" quotePrefix="0" xfId="0">
      <alignment horizontal="center" vertical="top" wrapText="1"/>
    </xf>
    <xf numFmtId="0" fontId="4" fillId="9" borderId="9" applyAlignment="1" pivotButton="0" quotePrefix="0" xfId="0">
      <alignment horizontal="center" vertical="top" wrapText="1"/>
    </xf>
    <xf numFmtId="0" fontId="2" fillId="10" borderId="8" applyAlignment="1" pivotButton="0" quotePrefix="0" xfId="0">
      <alignment horizontal="center"/>
    </xf>
    <xf numFmtId="0" fontId="5" fillId="11" borderId="12" applyAlignment="1" pivotButton="0" quotePrefix="0" xfId="0">
      <alignment horizontal="center" vertical="top" wrapText="1"/>
    </xf>
    <xf numFmtId="0" fontId="5" fillId="12" borderId="9" applyAlignment="1" pivotButton="0" quotePrefix="0" xfId="0">
      <alignment horizontal="center" vertical="top" wrapText="1"/>
    </xf>
    <xf numFmtId="0" fontId="4" fillId="13" borderId="9" applyAlignment="1" pivotButton="0" quotePrefix="0" xfId="0">
      <alignment horizontal="center" vertical="top" wrapText="1"/>
    </xf>
    <xf numFmtId="0" fontId="4" fillId="14" borderId="9" applyAlignment="1" pivotButton="0" quotePrefix="0" xfId="0">
      <alignment horizontal="center" vertical="top" wrapText="1"/>
    </xf>
    <xf numFmtId="0" fontId="4" fillId="9" borderId="12" applyAlignment="1" pivotButton="0" quotePrefix="0" xfId="0">
      <alignment horizontal="center" vertical="top" wrapText="1"/>
    </xf>
    <xf numFmtId="0" fontId="4" fillId="9" borderId="6" applyAlignment="1" pivotButton="0" quotePrefix="0" xfId="0">
      <alignment horizontal="center" vertical="top" wrapText="1"/>
    </xf>
    <xf numFmtId="0" fontId="4" fillId="8" borderId="13" applyAlignment="1" pivotButton="0" quotePrefix="0" xfId="0">
      <alignment horizontal="center" vertical="top" wrapText="1"/>
    </xf>
    <xf numFmtId="0" fontId="4" fillId="8" borderId="12" applyAlignment="1" pivotButton="0" quotePrefix="0" xfId="0">
      <alignment horizontal="center" vertical="top" wrapText="1"/>
    </xf>
    <xf numFmtId="0" fontId="4" fillId="15" borderId="9" applyAlignment="1" pivotButton="0" quotePrefix="0" xfId="0">
      <alignment horizontal="center" vertical="top" wrapText="1"/>
    </xf>
    <xf numFmtId="0" fontId="5" fillId="16" borderId="9" applyAlignment="1" pivotButton="0" quotePrefix="0" xfId="0">
      <alignment horizontal="center" vertical="top" wrapText="1"/>
    </xf>
    <xf numFmtId="0" fontId="4" fillId="16" borderId="9" applyAlignment="1" pivotButton="0" quotePrefix="0" xfId="0">
      <alignment horizontal="center" vertical="top" wrapText="1"/>
    </xf>
    <xf numFmtId="0" fontId="4" fillId="16" borderId="6" applyAlignment="1" pivotButton="0" quotePrefix="0" xfId="0">
      <alignment horizontal="center" vertical="top" wrapText="1"/>
    </xf>
    <xf numFmtId="0" fontId="4" fillId="17" borderId="9" applyAlignment="1" pivotButton="0" quotePrefix="0" xfId="0">
      <alignment horizontal="center" vertical="top" wrapText="1"/>
    </xf>
    <xf numFmtId="0" fontId="4" fillId="17" borderId="9" applyAlignment="1" pivotButton="0" quotePrefix="0" xfId="0">
      <alignment horizontal="center" vertical="bottom" wrapText="1"/>
    </xf>
    <xf numFmtId="0" fontId="3" fillId="17" borderId="9" applyAlignment="1" pivotButton="0" quotePrefix="0" xfId="0">
      <alignment horizontal="left" vertical="center"/>
    </xf>
    <xf numFmtId="0" fontId="2" fillId="17" borderId="9" applyAlignment="1" pivotButton="0" quotePrefix="0" xfId="0">
      <alignment vertical="bottom"/>
    </xf>
    <xf numFmtId="0" fontId="1" fillId="17" borderId="9" applyAlignment="1" pivotButton="0" quotePrefix="0" xfId="0">
      <alignment horizontal="center" vertical="top" wrapText="1"/>
    </xf>
    <xf numFmtId="3" fontId="2" fillId="17" borderId="9" applyAlignment="1" pivotButton="0" quotePrefix="0" xfId="0">
      <alignment horizontal="center" vertical="center" wrapText="1"/>
    </xf>
    <xf numFmtId="0" fontId="2" fillId="0" borderId="9" applyAlignment="1" pivotButton="0" quotePrefix="0" xfId="0">
      <alignment vertical="top" wrapText="1"/>
    </xf>
    <xf numFmtId="0" fontId="1" fillId="0" borderId="7" applyAlignment="1" pivotButton="0" quotePrefix="0" xfId="0">
      <alignment horizontal="left" vertical="center" wrapText="1"/>
    </xf>
    <xf numFmtId="0" fontId="17" fillId="2" borderId="1" applyAlignment="1" pivotButton="0" quotePrefix="0" xfId="0">
      <alignment horizontal="left" vertical="center" wrapText="1"/>
    </xf>
    <xf numFmtId="164" fontId="2" fillId="0" borderId="1" applyAlignment="1" pivotButton="0" quotePrefix="0" xfId="0">
      <alignment horizontal="center" vertical="center" wrapText="1"/>
    </xf>
    <xf numFmtId="0" fontId="2" fillId="18" borderId="1" applyAlignment="1" pivotButton="0" quotePrefix="0" xfId="0">
      <alignment horizontal="center" vertical="center" wrapText="1"/>
    </xf>
    <xf numFmtId="0" fontId="2" fillId="0" borderId="1" applyAlignment="1" pivotButton="0" quotePrefix="0" xfId="0">
      <alignment horizontal="center" vertical="center"/>
    </xf>
    <xf numFmtId="0" fontId="2" fillId="0" borderId="1" applyAlignment="1" pivotButton="0" quotePrefix="0" xfId="0">
      <alignment horizontal="center" vertical="center" wrapText="1"/>
    </xf>
    <xf numFmtId="0" fontId="18" fillId="0" borderId="1"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0"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3" applyAlignment="1" pivotButton="0" quotePrefix="0" xfId="0">
      <alignment horizontal="center" vertical="center" wrapText="1"/>
    </xf>
    <xf numFmtId="0" fontId="2" fillId="0" borderId="0" applyAlignment="1" pivotButton="0" quotePrefix="0" xfId="0">
      <alignment horizontal="center"/>
    </xf>
    <xf numFmtId="0" fontId="18" fillId="0" borderId="13" applyAlignment="1" pivotButton="0" quotePrefix="0" xfId="0">
      <alignment horizontal="center" vertical="center" wrapText="1"/>
    </xf>
    <xf numFmtId="0" fontId="18" fillId="0" borderId="7" applyAlignment="1" pivotButton="0" quotePrefix="0" xfId="0">
      <alignment horizontal="center" vertical="center" wrapText="1"/>
    </xf>
    <xf numFmtId="0" fontId="18" fillId="0" borderId="1" applyAlignment="1" pivotButton="0" quotePrefix="0" xfId="0">
      <alignment horizontal="center" vertical="center" wrapText="1"/>
    </xf>
    <xf numFmtId="0" fontId="19" fillId="2" borderId="1" applyAlignment="1" pivotButton="0" quotePrefix="0" xfId="0">
      <alignment horizontal="left" vertical="center"/>
    </xf>
    <xf numFmtId="0" fontId="20" fillId="19" borderId="1" applyAlignment="1" pivotButton="0" quotePrefix="0" xfId="0">
      <alignment vertical="center"/>
    </xf>
    <xf numFmtId="0" fontId="1" fillId="2" borderId="1" applyAlignment="1" pivotButton="0" quotePrefix="0" xfId="0">
      <alignment horizontal="center" vertical="center"/>
    </xf>
    <xf numFmtId="3" fontId="2" fillId="0" borderId="1" applyAlignment="1" pivotButton="0" quotePrefix="0" xfId="0">
      <alignment horizontal="center" vertical="center" wrapText="1"/>
    </xf>
    <xf numFmtId="0" fontId="2" fillId="0" borderId="0" applyAlignment="1" pivotButton="0" quotePrefix="0" xfId="0">
      <alignment vertical="center" wrapText="1"/>
    </xf>
    <xf numFmtId="0" fontId="1" fillId="2" borderId="0" applyAlignment="1" pivotButton="0" quotePrefix="0" xfId="0">
      <alignment vertical="center"/>
    </xf>
    <xf numFmtId="0" fontId="2" fillId="0" borderId="0" applyAlignment="1" pivotButton="0" quotePrefix="0" xfId="0">
      <alignment vertical="center" wrapText="1"/>
    </xf>
    <xf numFmtId="0" fontId="21" fillId="0" borderId="1" applyAlignment="1" pivotButton="0" quotePrefix="0" xfId="0">
      <alignment horizontal="left" vertical="center" wrapText="1"/>
    </xf>
    <xf numFmtId="0" fontId="2" fillId="0" borderId="1"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0" applyAlignment="1" pivotButton="0" quotePrefix="0" xfId="0">
      <alignment horizontal="center" vertical="center" wrapText="1"/>
    </xf>
    <xf numFmtId="0" fontId="2" fillId="0" borderId="7" applyAlignment="1" pivotButton="0" quotePrefix="0" xfId="0">
      <alignment horizontal="center" vertical="center" wrapText="1"/>
    </xf>
    <xf numFmtId="0" fontId="2" fillId="0" borderId="13" applyAlignment="1" pivotButton="0" quotePrefix="0" xfId="0">
      <alignment horizontal="center" vertical="center" wrapText="1"/>
    </xf>
    <xf numFmtId="0" fontId="2" fillId="0" borderId="13" applyAlignment="1" pivotButton="0" quotePrefix="0" xfId="0">
      <alignment horizontal="center" vertical="center" wrapText="1"/>
    </xf>
    <xf numFmtId="0" fontId="20" fillId="19" borderId="1" applyAlignment="1" pivotButton="0" quotePrefix="0" xfId="0">
      <alignment vertical="center"/>
    </xf>
    <xf numFmtId="0" fontId="1" fillId="0" borderId="1" applyAlignment="1" pivotButton="0" quotePrefix="0" xfId="0">
      <alignment horizontal="center" vertical="center" wrapText="1"/>
    </xf>
    <xf numFmtId="3" fontId="2"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22" fillId="0" borderId="0" applyAlignment="1" pivotButton="0" quotePrefix="0" xfId="0">
      <alignment wrapText="1"/>
    </xf>
    <xf numFmtId="0" fontId="23" fillId="2" borderId="1" applyAlignment="1" pivotButton="0" quotePrefix="0" xfId="0">
      <alignment horizontal="left" vertical="center" wrapText="1"/>
    </xf>
    <xf numFmtId="0" fontId="1" fillId="0" borderId="7" applyAlignment="1" pivotButton="0" quotePrefix="0" xfId="0">
      <alignment horizontal="left" vertical="bottom" wrapText="1"/>
    </xf>
    <xf numFmtId="0" fontId="24" fillId="0" borderId="7" applyAlignment="1" pivotButton="0" quotePrefix="0" xfId="0">
      <alignment horizontal="left" vertical="center" wrapText="1"/>
    </xf>
    <xf numFmtId="0" fontId="25" fillId="0" borderId="1" applyAlignment="1" pivotButton="0" quotePrefix="0" xfId="0">
      <alignment horizontal="left" vertical="center" wrapText="1"/>
    </xf>
    <xf numFmtId="0" fontId="2" fillId="0" borderId="7" applyAlignment="1" pivotButton="0" quotePrefix="0" xfId="0">
      <alignment horizontal="center" vertical="center" wrapText="1"/>
    </xf>
    <xf numFmtId="0" fontId="2" fillId="0" borderId="0" applyAlignment="1" pivotButton="0" quotePrefix="0" xfId="0">
      <alignment horizontal="center"/>
    </xf>
    <xf numFmtId="0" fontId="1" fillId="0" borderId="1" applyAlignment="1" pivotButton="0" quotePrefix="0" xfId="0">
      <alignment horizontal="center" vertical="center" wrapText="1"/>
    </xf>
    <xf numFmtId="0" fontId="1" fillId="0" borderId="7" applyAlignment="1" pivotButton="0" quotePrefix="0" xfId="0">
      <alignment horizontal="left" vertical="center" wrapText="1"/>
    </xf>
    <xf numFmtId="0" fontId="18" fillId="2" borderId="1" applyAlignment="1" pivotButton="0" quotePrefix="0" xfId="0">
      <alignment horizontal="left" vertical="center"/>
    </xf>
    <xf numFmtId="0" fontId="26" fillId="2" borderId="0" applyAlignment="1" pivotButton="0" quotePrefix="0" xfId="0">
      <alignment wrapText="1"/>
    </xf>
    <xf numFmtId="0" fontId="18" fillId="2" borderId="1" applyAlignment="1" pivotButton="0" quotePrefix="0" xfId="0">
      <alignment horizontal="left" vertical="center"/>
    </xf>
    <xf numFmtId="0" fontId="27" fillId="2" borderId="0" pivotButton="0" quotePrefix="0" xfId="0"/>
    <xf numFmtId="0" fontId="28" fillId="0" borderId="1" applyAlignment="1" pivotButton="0" quotePrefix="0" xfId="0">
      <alignment horizontal="left" vertical="center" wrapText="1"/>
    </xf>
    <xf numFmtId="0" fontId="2" fillId="2" borderId="1" applyAlignment="1" pivotButton="0" quotePrefix="0" xfId="0">
      <alignment horizontal="left" vertical="center"/>
    </xf>
    <xf numFmtId="0" fontId="29" fillId="0" borderId="0" applyAlignment="1" pivotButton="0" quotePrefix="0" xfId="0">
      <alignment horizontal="left" vertical="bottom" wrapText="1"/>
    </xf>
    <xf numFmtId="0" fontId="30" fillId="0" borderId="0" applyAlignment="1" pivotButton="0" quotePrefix="0" xfId="0">
      <alignment horizontal="left" vertical="bottom" wrapText="1"/>
    </xf>
    <xf numFmtId="164" fontId="30" fillId="0" borderId="0" applyAlignment="1" pivotButton="0" quotePrefix="0" xfId="0">
      <alignment horizontal="center" vertical="bottom" wrapText="1"/>
    </xf>
    <xf numFmtId="0" fontId="29" fillId="0" borderId="0" applyAlignment="1" pivotButton="0" quotePrefix="0" xfId="0">
      <alignment horizontal="center" vertical="bottom" wrapText="1"/>
    </xf>
    <xf numFmtId="0" fontId="29" fillId="0" borderId="7" applyAlignment="1" pivotButton="0" quotePrefix="0" xfId="0">
      <alignment horizontal="center" vertical="bottom" wrapText="1"/>
    </xf>
    <xf numFmtId="0" fontId="31" fillId="2" borderId="0" pivotButton="0" quotePrefix="0" xfId="0"/>
    <xf numFmtId="0" fontId="29" fillId="0" borderId="9" applyAlignment="1" pivotButton="0" quotePrefix="0" xfId="0">
      <alignment horizontal="center" vertical="bottom" textRotation="45" wrapText="1"/>
    </xf>
    <xf numFmtId="0" fontId="29" fillId="0" borderId="2" applyAlignment="1" pivotButton="0" quotePrefix="0" xfId="0">
      <alignment horizontal="center" vertical="bottom" textRotation="45" wrapText="1"/>
    </xf>
    <xf numFmtId="0" fontId="29" fillId="0" borderId="0" applyAlignment="1" pivotButton="0" quotePrefix="0" xfId="0">
      <alignment horizontal="center" vertical="bottom" textRotation="45" wrapText="1"/>
    </xf>
    <xf numFmtId="0" fontId="29" fillId="0" borderId="3" applyAlignment="1" pivotButton="0" quotePrefix="0" xfId="0">
      <alignment horizontal="center" vertical="bottom" wrapText="1"/>
    </xf>
    <xf numFmtId="0" fontId="29" fillId="0" borderId="4" applyAlignment="1" pivotButton="0" quotePrefix="0" xfId="0">
      <alignment horizontal="center" vertical="bottom" wrapText="1"/>
    </xf>
    <xf numFmtId="0" fontId="10" fillId="2" borderId="4" applyAlignment="1" pivotButton="0" quotePrefix="0" xfId="0">
      <alignment horizontal="center"/>
    </xf>
    <xf numFmtId="0" fontId="6" fillId="0" borderId="12" pivotButton="0" quotePrefix="0" xfId="0"/>
    <xf numFmtId="3" fontId="29" fillId="0" borderId="3" applyAlignment="1" pivotButton="0" quotePrefix="0" xfId="0">
      <alignment horizontal="center" vertical="bottom" wrapText="1"/>
    </xf>
    <xf numFmtId="3" fontId="29" fillId="0" borderId="4" applyAlignment="1" pivotButton="0" quotePrefix="0" xfId="0">
      <alignment horizontal="center" vertical="bottom" wrapText="1"/>
    </xf>
    <xf numFmtId="3" fontId="29" fillId="0" borderId="13" applyAlignment="1" pivotButton="0" quotePrefix="0" xfId="0">
      <alignment horizontal="center" vertical="bottom" wrapText="1"/>
    </xf>
    <xf numFmtId="1" fontId="32" fillId="0" borderId="1" applyAlignment="1" pivotButton="0" quotePrefix="0" xfId="0">
      <alignment horizontal="right" vertical="bottom" wrapText="1"/>
    </xf>
    <xf numFmtId="0" fontId="33" fillId="0" borderId="0" applyAlignment="1" pivotButton="0" quotePrefix="0" xfId="0">
      <alignment horizontal="left" vertical="bottom" wrapText="1"/>
    </xf>
    <xf numFmtId="0" fontId="33" fillId="2" borderId="15" pivotButton="0" quotePrefix="0" xfId="0"/>
    <xf numFmtId="0" fontId="33" fillId="20" borderId="15" applyAlignment="1" pivotButton="0" quotePrefix="0" xfId="0">
      <alignment horizontal="left" vertical="bottom" wrapText="1"/>
    </xf>
    <xf numFmtId="164" fontId="33" fillId="20" borderId="15" applyAlignment="1" pivotButton="0" quotePrefix="0" xfId="0">
      <alignment horizontal="center" vertical="bottom" wrapText="1"/>
    </xf>
    <xf numFmtId="0" fontId="34" fillId="20" borderId="15" applyAlignment="1" pivotButton="0" quotePrefix="0" xfId="0">
      <alignment horizontal="center" vertical="bottom" wrapText="1"/>
    </xf>
    <xf numFmtId="0" fontId="34" fillId="20" borderId="16" applyAlignment="1" pivotButton="0" quotePrefix="0" xfId="0">
      <alignment horizontal="center" vertical="bottom" wrapText="1"/>
    </xf>
    <xf numFmtId="0" fontId="35" fillId="3" borderId="8" applyAlignment="1" pivotButton="0" quotePrefix="0" xfId="0">
      <alignment textRotation="45"/>
    </xf>
    <xf numFmtId="0" fontId="36" fillId="4" borderId="8" applyAlignment="1" pivotButton="0" quotePrefix="0" xfId="0">
      <alignment textRotation="45"/>
    </xf>
    <xf numFmtId="0" fontId="36" fillId="6" borderId="8" applyAlignment="1" pivotButton="0" quotePrefix="0" xfId="0">
      <alignment textRotation="45"/>
    </xf>
    <xf numFmtId="0" fontId="35" fillId="21" borderId="13" applyAlignment="1" pivotButton="0" quotePrefix="0" xfId="0">
      <alignment textRotation="45"/>
    </xf>
    <xf numFmtId="0" fontId="35" fillId="22" borderId="8" applyAlignment="1" pivotButton="0" quotePrefix="0" xfId="0">
      <alignment textRotation="45"/>
    </xf>
    <xf numFmtId="0" fontId="35" fillId="23" borderId="8" applyAlignment="1" pivotButton="0" quotePrefix="0" xfId="0">
      <alignment textRotation="45"/>
    </xf>
    <xf numFmtId="0" fontId="35" fillId="23" borderId="8" applyAlignment="1" pivotButton="0" quotePrefix="0" xfId="0">
      <alignment horizontal="center" textRotation="45" wrapText="1"/>
    </xf>
    <xf numFmtId="0" fontId="35" fillId="23" borderId="8" applyAlignment="1" pivotButton="0" quotePrefix="0" xfId="0">
      <alignment horizontal="center" textRotation="45"/>
    </xf>
    <xf numFmtId="0" fontId="35" fillId="11" borderId="8" applyAlignment="1" pivotButton="0" quotePrefix="0" xfId="0">
      <alignment textRotation="45"/>
    </xf>
    <xf numFmtId="0" fontId="35" fillId="24" borderId="8" applyAlignment="1" pivotButton="0" quotePrefix="0" xfId="0">
      <alignment textRotation="45"/>
    </xf>
    <xf numFmtId="0" fontId="35" fillId="24" borderId="10" applyAlignment="1" pivotButton="0" quotePrefix="0" xfId="0">
      <alignment textRotation="45"/>
    </xf>
    <xf numFmtId="0" fontId="35" fillId="13" borderId="8" applyAlignment="1" pivotButton="0" quotePrefix="0" xfId="0">
      <alignment textRotation="45"/>
    </xf>
    <xf numFmtId="0" fontId="35" fillId="13" borderId="16" applyAlignment="1" pivotButton="0" quotePrefix="0" xfId="0">
      <alignment textRotation="45"/>
    </xf>
    <xf numFmtId="0" fontId="35" fillId="13" borderId="10" applyAlignment="1" pivotButton="0" quotePrefix="0" xfId="0">
      <alignment textRotation="45"/>
    </xf>
    <xf numFmtId="0" fontId="35" fillId="25" borderId="8" applyAlignment="1" pivotButton="0" quotePrefix="0" xfId="0">
      <alignment textRotation="45"/>
    </xf>
    <xf numFmtId="0" fontId="36" fillId="26" borderId="8" applyAlignment="1" pivotButton="0" quotePrefix="0" xfId="0">
      <alignment textRotation="45"/>
    </xf>
    <xf numFmtId="0" fontId="35" fillId="27" borderId="10" applyAlignment="1" pivotButton="0" quotePrefix="0" xfId="0">
      <alignment textRotation="45"/>
    </xf>
    <xf numFmtId="0" fontId="35" fillId="27" borderId="8" applyAlignment="1" pivotButton="0" quotePrefix="0" xfId="0">
      <alignment textRotation="45"/>
    </xf>
    <xf numFmtId="0" fontId="35" fillId="27" borderId="16" applyAlignment="1" pivotButton="0" quotePrefix="0" xfId="0">
      <alignment textRotation="45"/>
    </xf>
    <xf numFmtId="0" fontId="36" fillId="28" borderId="8" applyAlignment="1" pivotButton="0" quotePrefix="0" xfId="0">
      <alignment textRotation="45"/>
    </xf>
    <xf numFmtId="0" fontId="36" fillId="29" borderId="8" applyAlignment="1" pivotButton="0" quotePrefix="0" xfId="0">
      <alignment textRotation="45"/>
    </xf>
    <xf numFmtId="3" fontId="34" fillId="17" borderId="8" applyAlignment="1" pivotButton="0" quotePrefix="0" xfId="0">
      <alignment horizontal="center" vertical="bottom" textRotation="45" wrapText="1"/>
    </xf>
    <xf numFmtId="3" fontId="34" fillId="17" borderId="1" applyAlignment="1" pivotButton="0" quotePrefix="0" xfId="0">
      <alignment horizontal="center" vertical="bottom" textRotation="45" wrapText="1"/>
    </xf>
    <xf numFmtId="3" fontId="34" fillId="0" borderId="1" applyAlignment="1" pivotButton="0" quotePrefix="0" xfId="0">
      <alignment vertical="bottom" wrapText="1"/>
    </xf>
    <xf numFmtId="3" fontId="33" fillId="0" borderId="1" applyAlignment="1" pivotButton="0" quotePrefix="0" xfId="0">
      <alignment vertical="bottom" wrapText="1"/>
    </xf>
    <xf numFmtId="3" fontId="33" fillId="0" borderId="13" applyAlignment="1" pivotButton="0" quotePrefix="0" xfId="0">
      <alignment vertical="bottom" wrapText="1"/>
    </xf>
    <xf numFmtId="3" fontId="37" fillId="17" borderId="11" applyAlignment="1" pivotButton="0" quotePrefix="0" xfId="0">
      <alignment horizontal="center" vertical="bottom" textRotation="45" wrapText="1"/>
    </xf>
    <xf numFmtId="1" fontId="33" fillId="17" borderId="1" applyAlignment="1" pivotButton="0" quotePrefix="0" xfId="0">
      <alignment horizontal="center" vertical="bottom" textRotation="45" wrapText="1"/>
    </xf>
    <xf numFmtId="0" fontId="31" fillId="2" borderId="0" applyAlignment="1" pivotButton="0" quotePrefix="0" xfId="0">
      <alignment vertical="bottom"/>
    </xf>
    <xf numFmtId="0" fontId="1" fillId="20" borderId="0" applyAlignment="1" pivotButton="0" quotePrefix="0" xfId="0">
      <alignment vertical="bottom" wrapText="1"/>
    </xf>
    <xf numFmtId="164" fontId="1" fillId="20" borderId="0" applyAlignment="1" pivotButton="0" quotePrefix="0" xfId="0">
      <alignment horizontal="center" vertical="bottom" wrapText="1"/>
    </xf>
    <xf numFmtId="164" fontId="38" fillId="20" borderId="0" applyAlignment="1" pivotButton="0" quotePrefix="0" xfId="0">
      <alignment horizontal="center" vertical="bottom" wrapText="1"/>
    </xf>
    <xf numFmtId="0" fontId="38" fillId="20" borderId="0" applyAlignment="1" pivotButton="0" quotePrefix="0" xfId="0">
      <alignment horizontal="center" vertical="bottom" wrapText="1"/>
    </xf>
    <xf numFmtId="0" fontId="38" fillId="20" borderId="7" applyAlignment="1" pivotButton="0" quotePrefix="0" xfId="0">
      <alignment horizontal="center" vertical="bottom" wrapText="1"/>
    </xf>
    <xf numFmtId="0" fontId="38" fillId="2" borderId="9" applyAlignment="1" pivotButton="0" quotePrefix="0" xfId="0">
      <alignment horizontal="center" vertical="bottom" wrapText="1"/>
    </xf>
    <xf numFmtId="0" fontId="38" fillId="2" borderId="8" applyAlignment="1" pivotButton="0" quotePrefix="0" xfId="0">
      <alignment horizontal="center" vertical="bottom" wrapText="1"/>
    </xf>
    <xf numFmtId="0" fontId="38" fillId="2" borderId="1" applyAlignment="1" pivotButton="0" quotePrefix="0" xfId="0">
      <alignment horizontal="center" vertical="bottom" wrapText="1"/>
    </xf>
    <xf numFmtId="0" fontId="38" fillId="2" borderId="13" applyAlignment="1" pivotButton="0" quotePrefix="0" xfId="0">
      <alignment horizontal="center" vertical="bottom" wrapText="1"/>
    </xf>
    <xf numFmtId="0" fontId="38" fillId="2" borderId="11" applyAlignment="1" pivotButton="0" quotePrefix="0" xfId="0">
      <alignment horizontal="center" vertical="bottom" wrapText="1"/>
    </xf>
    <xf numFmtId="3" fontId="39" fillId="0" borderId="13" applyAlignment="1" pivotButton="0" quotePrefix="0" xfId="0">
      <alignment vertical="bottom"/>
    </xf>
    <xf numFmtId="3" fontId="39" fillId="0" borderId="0" applyAlignment="1" pivotButton="0" quotePrefix="0" xfId="0">
      <alignment vertical="bottom"/>
    </xf>
    <xf numFmtId="3" fontId="39" fillId="0" borderId="1" applyAlignment="1" pivotButton="0" quotePrefix="0" xfId="0">
      <alignment horizontal="center" vertical="bottom"/>
    </xf>
    <xf numFmtId="1" fontId="39" fillId="0" borderId="1" applyAlignment="1" pivotButton="0" quotePrefix="0" xfId="0">
      <alignment vertical="bottom"/>
    </xf>
    <xf numFmtId="0" fontId="1" fillId="0" borderId="0" applyAlignment="1" pivotButton="0" quotePrefix="0" xfId="0">
      <alignment vertical="bottom" wrapText="1"/>
    </xf>
    <xf numFmtId="0" fontId="1" fillId="0" borderId="0" applyAlignment="1" pivotButton="0" quotePrefix="0" xfId="0">
      <alignment vertical="bottom" wrapText="1"/>
    </xf>
    <xf numFmtId="0" fontId="31" fillId="2" borderId="2" pivotButton="0" quotePrefix="0" xfId="0"/>
    <xf numFmtId="0" fontId="31" fillId="2" borderId="2" applyAlignment="1" pivotButton="0" quotePrefix="0" xfId="0">
      <alignment horizontal="center"/>
    </xf>
    <xf numFmtId="0" fontId="40" fillId="0" borderId="17" applyAlignment="1" pivotButton="0" quotePrefix="0" xfId="0">
      <alignment horizontal="center" vertical="bottom"/>
    </xf>
    <xf numFmtId="0" fontId="31" fillId="2" borderId="9" pivotButton="0" quotePrefix="0" xfId="0"/>
    <xf numFmtId="0" fontId="31" fillId="2" borderId="6" pivotButton="0" quotePrefix="0" xfId="0"/>
    <xf numFmtId="0" fontId="39" fillId="0" borderId="18" pivotButton="0" quotePrefix="0" xfId="0"/>
    <xf numFmtId="0" fontId="39" fillId="0" borderId="18" applyAlignment="1" pivotButton="0" quotePrefix="0" xfId="0">
      <alignment horizontal="left" wrapText="1"/>
    </xf>
    <xf numFmtId="0" fontId="39" fillId="0" borderId="10" pivotButton="0" quotePrefix="0" xfId="0"/>
    <xf numFmtId="0" fontId="41" fillId="0" borderId="11" pivotButton="0" quotePrefix="0" xfId="0"/>
    <xf numFmtId="0" fontId="42" fillId="0" borderId="8" pivotButton="0" quotePrefix="0" xfId="0"/>
    <xf numFmtId="3" fontId="40" fillId="2" borderId="8" applyAlignment="1" pivotButton="0" quotePrefix="0" xfId="0">
      <alignment horizontal="center"/>
    </xf>
    <xf numFmtId="1" fontId="40" fillId="2" borderId="8" applyAlignment="1" pivotButton="0" quotePrefix="0" xfId="0">
      <alignment horizontal="center"/>
    </xf>
    <xf numFmtId="3" fontId="40" fillId="2" borderId="19" applyAlignment="1" pivotButton="0" quotePrefix="0" xfId="0">
      <alignment horizontal="center"/>
    </xf>
    <xf numFmtId="3" fontId="40" fillId="2" borderId="20" applyAlignment="1" pivotButton="0" quotePrefix="0" xfId="0">
      <alignment horizontal="center"/>
    </xf>
    <xf numFmtId="3" fontId="40" fillId="2" borderId="21" applyAlignment="1" pivotButton="0" quotePrefix="0" xfId="0">
      <alignment horizontal="center"/>
    </xf>
    <xf numFmtId="3" fontId="40" fillId="2" borderId="22" applyAlignment="1" pivotButton="0" quotePrefix="0" xfId="0">
      <alignment horizontal="center"/>
    </xf>
    <xf numFmtId="3" fontId="1" fillId="0" borderId="2" applyAlignment="1" pivotButton="0" quotePrefix="0" xfId="0">
      <alignment vertical="top" wrapText="1"/>
    </xf>
    <xf numFmtId="3" fontId="43" fillId="0" borderId="9" applyAlignment="1" pivotButton="0" quotePrefix="0" xfId="0">
      <alignment horizontal="center" vertical="bottom"/>
    </xf>
    <xf numFmtId="1" fontId="44" fillId="0" borderId="9" applyAlignment="1" pivotButton="0" quotePrefix="0" xfId="0">
      <alignment horizontal="right" vertical="bottom" wrapText="1"/>
    </xf>
    <xf numFmtId="0" fontId="1" fillId="0" borderId="2" applyAlignment="1" pivotButton="0" quotePrefix="0" xfId="0">
      <alignment vertical="top" wrapText="1"/>
    </xf>
    <xf numFmtId="0" fontId="39" fillId="0" borderId="2" pivotButton="0" quotePrefix="0" xfId="0"/>
    <xf numFmtId="0" fontId="1" fillId="0" borderId="0" applyAlignment="1" pivotButton="0" quotePrefix="0" xfId="0">
      <alignment vertical="top" wrapText="1"/>
    </xf>
    <xf numFmtId="0" fontId="45" fillId="2" borderId="13" pivotButton="0" quotePrefix="0" xfId="0"/>
    <xf numFmtId="164" fontId="31" fillId="2" borderId="1" pivotButton="0" quotePrefix="0" xfId="0"/>
    <xf numFmtId="0" fontId="31" fillId="2" borderId="1" applyAlignment="1" pivotButton="0" quotePrefix="0" xfId="0">
      <alignment horizontal="center"/>
    </xf>
    <xf numFmtId="0" fontId="31" fillId="2" borderId="7" applyAlignment="1" pivotButton="0" quotePrefix="0" xfId="0">
      <alignment horizontal="center"/>
    </xf>
    <xf numFmtId="0" fontId="31" fillId="2" borderId="1" pivotButton="0" quotePrefix="0" xfId="0"/>
    <xf numFmtId="0" fontId="31" fillId="2" borderId="13" pivotButton="0" quotePrefix="0" xfId="0"/>
    <xf numFmtId="0" fontId="31" fillId="2" borderId="0" applyAlignment="1" pivotButton="0" quotePrefix="0" xfId="0">
      <alignment horizontal="left" wrapText="1"/>
    </xf>
    <xf numFmtId="0" fontId="31" fillId="2" borderId="7" pivotButton="0" quotePrefix="0" xfId="0"/>
    <xf numFmtId="0" fontId="31" fillId="2" borderId="14" pivotButton="0" quotePrefix="0" xfId="0"/>
    <xf numFmtId="0" fontId="31" fillId="2" borderId="15" pivotButton="0" quotePrefix="0" xfId="0"/>
    <xf numFmtId="0" fontId="31" fillId="2" borderId="23" pivotButton="0" quotePrefix="0" xfId="0"/>
    <xf numFmtId="3" fontId="31" fillId="2" borderId="7" applyAlignment="1" pivotButton="0" quotePrefix="0" xfId="0">
      <alignment horizontal="center"/>
    </xf>
    <xf numFmtId="3" fontId="31" fillId="2" borderId="1" applyAlignment="1" pivotButton="0" quotePrefix="0" xfId="0">
      <alignment horizontal="center"/>
    </xf>
    <xf numFmtId="3" fontId="1" fillId="0" borderId="0" applyAlignment="1" pivotButton="0" quotePrefix="0" xfId="0">
      <alignment vertical="top" wrapText="1"/>
    </xf>
    <xf numFmtId="3" fontId="46" fillId="2" borderId="0" applyAlignment="1" pivotButton="0" quotePrefix="0" xfId="0">
      <alignment horizontal="center"/>
    </xf>
    <xf numFmtId="3" fontId="43" fillId="0" borderId="1" applyAlignment="1" pivotButton="0" quotePrefix="0" xfId="0">
      <alignment horizontal="center" vertical="bottom" wrapText="1"/>
    </xf>
    <xf numFmtId="0" fontId="47" fillId="0" borderId="0" applyAlignment="1" pivotButton="0" quotePrefix="0" xfId="0">
      <alignment vertical="top" wrapText="1"/>
    </xf>
    <xf numFmtId="1" fontId="48" fillId="2" borderId="0" applyAlignment="1" pivotButton="0" quotePrefix="0" xfId="0">
      <alignment horizontal="right" vertical="bottom"/>
    </xf>
    <xf numFmtId="3" fontId="31" fillId="2" borderId="0" pivotButton="0" quotePrefix="0" xfId="0"/>
    <xf numFmtId="3" fontId="31" fillId="2" borderId="0" applyAlignment="1" pivotButton="0" quotePrefix="0" xfId="0">
      <alignment horizontal="left" wrapText="1"/>
    </xf>
    <xf numFmtId="3" fontId="31" fillId="2" borderId="13" pivotButton="0" quotePrefix="0" xfId="0"/>
    <xf numFmtId="4" fontId="31" fillId="2" borderId="0" pivotButton="0" quotePrefix="0" xfId="0"/>
    <xf numFmtId="4" fontId="31" fillId="2" borderId="1" pivotButton="0" quotePrefix="0" xfId="0"/>
    <xf numFmtId="3" fontId="31" fillId="2" borderId="7" pivotButton="0" quotePrefix="0" xfId="0"/>
    <xf numFmtId="0" fontId="10" fillId="0" borderId="0" applyAlignment="1" pivotButton="0" quotePrefix="0" xfId="0">
      <alignment vertical="bottom" wrapText="1"/>
    </xf>
    <xf numFmtId="0" fontId="47" fillId="0" borderId="0" applyAlignment="1" pivotButton="0" quotePrefix="0" xfId="0">
      <alignment vertical="bottom" wrapText="1"/>
    </xf>
    <xf numFmtId="1" fontId="49" fillId="0" borderId="0" applyAlignment="1" pivotButton="0" quotePrefix="0" xfId="0">
      <alignment horizontal="right" vertical="bottom" wrapText="1"/>
    </xf>
    <xf numFmtId="0" fontId="39" fillId="0" borderId="0" applyAlignment="1" pivotButton="0" quotePrefix="0" xfId="0">
      <alignment vertical="bottom"/>
    </xf>
    <xf numFmtId="1" fontId="1" fillId="0" borderId="0" applyAlignment="1" pivotButton="0" quotePrefix="0" xfId="0">
      <alignment vertical="bottom" wrapText="1"/>
    </xf>
    <xf numFmtId="0" fontId="10" fillId="0" borderId="0" applyAlignment="1" pivotButton="0" quotePrefix="0" xfId="0">
      <alignment vertical="bottom"/>
    </xf>
    <xf numFmtId="0" fontId="50" fillId="0" borderId="0" applyAlignment="1" pivotButton="0" quotePrefix="0" xfId="0">
      <alignment horizontal="center" vertical="center"/>
    </xf>
    <xf numFmtId="0" fontId="51" fillId="0" borderId="0" applyAlignment="1" pivotButton="0" quotePrefix="0" xfId="0">
      <alignment horizontal="center" vertical="center" wrapText="1"/>
    </xf>
    <xf numFmtId="3" fontId="31" fillId="2" borderId="0" pivotButton="0" quotePrefix="0" xfId="0"/>
    <xf numFmtId="0" fontId="52" fillId="0" borderId="0" applyAlignment="1" pivotButton="0" quotePrefix="0" xfId="0">
      <alignment vertical="bottom" wrapText="1"/>
    </xf>
    <xf numFmtId="0" fontId="53" fillId="2" borderId="0" pivotButton="0" quotePrefix="0" xfId="0"/>
    <xf numFmtId="0" fontId="1" fillId="0" borderId="0" applyAlignment="1" pivotButton="0" quotePrefix="0" xfId="0">
      <alignment vertical="top" wrapText="1"/>
    </xf>
    <xf numFmtId="0" fontId="39" fillId="0" borderId="0" pivotButton="0" quotePrefix="0" xfId="0"/>
    <xf numFmtId="0" fontId="10" fillId="0" borderId="0" applyAlignment="1" pivotButton="0" quotePrefix="0" xfId="0">
      <alignment vertical="bottom" wrapText="1"/>
    </xf>
    <xf numFmtId="3" fontId="38" fillId="0" borderId="0" applyAlignment="1" pivotButton="0" quotePrefix="0" xfId="0">
      <alignment vertical="top" wrapText="1"/>
    </xf>
    <xf numFmtId="0" fontId="38" fillId="0" borderId="0" applyAlignment="1" pivotButton="0" quotePrefix="0" xfId="0">
      <alignment vertical="top" wrapText="1"/>
    </xf>
    <xf numFmtId="0" fontId="8" fillId="0" borderId="0" applyAlignment="1" pivotButton="0" quotePrefix="0" xfId="0">
      <alignment vertical="bottom" wrapText="1"/>
    </xf>
    <xf numFmtId="0" fontId="54" fillId="2" borderId="0" pivotButton="0" quotePrefix="0" xfId="0"/>
    <xf numFmtId="3" fontId="1" fillId="0" borderId="0" applyAlignment="1" pivotButton="0" quotePrefix="0" xfId="0">
      <alignment vertical="top" wrapText="1"/>
    </xf>
    <xf numFmtId="0" fontId="1" fillId="0" borderId="0" applyAlignment="1" pivotButton="0" quotePrefix="0" xfId="0">
      <alignment vertical="top" wrapText="1"/>
    </xf>
    <xf numFmtId="0" fontId="10" fillId="0" borderId="0" applyAlignment="1" pivotButton="0" quotePrefix="0" xfId="0">
      <alignment vertical="bottom" wrapText="1"/>
    </xf>
    <xf numFmtId="3" fontId="1" fillId="0" borderId="1" applyAlignment="1" pivotButton="0" quotePrefix="0" xfId="0">
      <alignment vertical="top" wrapText="1"/>
    </xf>
    <xf numFmtId="3" fontId="31" fillId="2" borderId="1" pivotButton="0" quotePrefix="0" xfId="0"/>
    <xf numFmtId="3" fontId="55" fillId="0" borderId="0" applyAlignment="1" pivotButton="0" quotePrefix="0" xfId="0">
      <alignment vertical="top"/>
    </xf>
    <xf numFmtId="0" fontId="55" fillId="0" borderId="0" applyAlignment="1" pivotButton="0" quotePrefix="0" xfId="0">
      <alignment vertical="top"/>
    </xf>
    <xf numFmtId="0" fontId="56" fillId="0" borderId="0" applyAlignment="1" pivotButton="0" quotePrefix="0" xfId="0">
      <alignment vertical="bottom"/>
    </xf>
    <xf numFmtId="3" fontId="43" fillId="0" borderId="0" applyAlignment="1" pivotButton="0" quotePrefix="0" xfId="0">
      <alignment horizontal="center" vertical="bottom" wrapText="1"/>
    </xf>
    <xf numFmtId="0" fontId="50" fillId="0" borderId="0" pivotButton="0" quotePrefix="0" xfId="0"/>
    <xf numFmtId="0" fontId="18" fillId="0" borderId="0" pivotButton="0" quotePrefix="0" xfId="0"/>
    <xf numFmtId="0" fontId="18" fillId="0" borderId="3" pivotButton="0" quotePrefix="0" xfId="0"/>
    <xf numFmtId="0" fontId="18" fillId="0" borderId="24" pivotButton="0" quotePrefix="0" xfId="0"/>
    <xf numFmtId="0" fontId="18" fillId="30" borderId="0" pivotButton="0" quotePrefix="0" xfId="0"/>
    <xf numFmtId="0" fontId="18" fillId="0" borderId="0" pivotButton="0" quotePrefix="0" xfId="0"/>
    <xf numFmtId="0" fontId="50" fillId="31" borderId="0" pivotButton="0" quotePrefix="0" xfId="0"/>
    <xf numFmtId="0" fontId="18" fillId="31" borderId="0" pivotButton="0" quotePrefix="0" xfId="0"/>
    <xf numFmtId="0" fontId="57" fillId="0" borderId="3" pivotButton="0" quotePrefix="0" xfId="0"/>
    <xf numFmtId="0" fontId="57" fillId="0" borderId="0" pivotButton="0" quotePrefix="0" xfId="0"/>
    <xf numFmtId="0" fontId="18" fillId="0" borderId="25" pivotButton="0" quotePrefix="0" xfId="0"/>
    <xf numFmtId="0" fontId="18" fillId="0" borderId="26" pivotButton="0" quotePrefix="0" xfId="0"/>
    <xf numFmtId="0" fontId="39" fillId="0" borderId="26" pivotButton="0" quotePrefix="0" xfId="0"/>
    <xf numFmtId="0" fontId="57" fillId="0" borderId="26" pivotButton="0" quotePrefix="0" xfId="0"/>
    <xf numFmtId="1" fontId="58" fillId="32" borderId="27" applyAlignment="1" pivotButton="0" quotePrefix="0" xfId="0">
      <alignment horizontal="center"/>
    </xf>
    <xf numFmtId="0" fontId="57" fillId="0" borderId="24" pivotButton="0" quotePrefix="0" xfId="0"/>
    <xf numFmtId="0" fontId="18" fillId="0" borderId="28" pivotButton="0" quotePrefix="0" xfId="0"/>
    <xf numFmtId="0" fontId="0" fillId="2" borderId="29" pivotButton="0" quotePrefix="0" xfId="0"/>
    <xf numFmtId="0" fontId="50" fillId="0" borderId="30" pivotButton="0" quotePrefix="0" xfId="0"/>
    <xf numFmtId="0" fontId="18" fillId="0" borderId="31" pivotButton="0" quotePrefix="0" xfId="0"/>
    <xf numFmtId="0" fontId="0" fillId="2" borderId="32" pivotButton="0" quotePrefix="0" xfId="0"/>
    <xf numFmtId="0" fontId="59" fillId="2" borderId="0" pivotButton="0" quotePrefix="0" xfId="0"/>
    <xf numFmtId="0" fontId="60" fillId="0" borderId="33" applyAlignment="1" pivotButton="0" quotePrefix="0" xfId="0">
      <alignment horizontal="left" vertical="bottom" wrapText="1"/>
    </xf>
    <xf numFmtId="0" fontId="60" fillId="0" borderId="34" applyAlignment="1" pivotButton="0" quotePrefix="0" xfId="0">
      <alignment horizontal="left" vertical="bottom" wrapText="1"/>
    </xf>
    <xf numFmtId="0" fontId="60" fillId="0" borderId="35" applyAlignment="1" pivotButton="0" quotePrefix="0" xfId="0">
      <alignment horizontal="left" vertical="bottom" wrapText="1"/>
    </xf>
    <xf numFmtId="0" fontId="0" fillId="2" borderId="0" pivotButton="0" quotePrefix="0" xfId="0"/>
    <xf numFmtId="0" fontId="18" fillId="0" borderId="36" pivotButton="0" quotePrefix="0" xfId="0"/>
    <xf numFmtId="0" fontId="18" fillId="0" borderId="37" pivotButton="0" quotePrefix="0" xfId="0"/>
    <xf numFmtId="0" fontId="39" fillId="0" borderId="37" pivotButton="0" quotePrefix="0" xfId="0"/>
    <xf numFmtId="0" fontId="57" fillId="0" borderId="37" pivotButton="0" quotePrefix="0" xfId="0"/>
    <xf numFmtId="1" fontId="61" fillId="26" borderId="38" applyAlignment="1" pivotButton="0" quotePrefix="0" xfId="0">
      <alignment horizontal="center" vertical="bottom" wrapText="1"/>
    </xf>
    <xf numFmtId="0" fontId="18" fillId="0" borderId="35" pivotButton="0" quotePrefix="0" xfId="0"/>
    <xf numFmtId="0" fontId="0" fillId="2" borderId="39" pivotButton="0" quotePrefix="0" xfId="0"/>
    <xf numFmtId="0" fontId="62" fillId="2" borderId="0" pivotButton="0" quotePrefix="0" xfId="0"/>
    <xf numFmtId="0" fontId="50" fillId="0" borderId="40" pivotButton="0" quotePrefix="0" xfId="0"/>
    <xf numFmtId="0" fontId="18" fillId="0" borderId="41" pivotButton="0" quotePrefix="0" xfId="0"/>
    <xf numFmtId="0" fontId="0" fillId="2" borderId="42" pivotButton="0" quotePrefix="0" xfId="0"/>
    <xf numFmtId="0" fontId="1" fillId="0" borderId="33" applyAlignment="1" pivotButton="0" quotePrefix="0" xfId="0">
      <alignment vertical="bottom"/>
    </xf>
    <xf numFmtId="0" fontId="63" fillId="0" borderId="0" applyAlignment="1" pivotButton="0" quotePrefix="0" xfId="0">
      <alignment vertical="bottom"/>
    </xf>
    <xf numFmtId="4" fontId="1" fillId="0" borderId="33" applyAlignment="1" pivotButton="0" quotePrefix="0" xfId="0">
      <alignment vertical="bottom" wrapText="1"/>
    </xf>
    <xf numFmtId="0" fontId="55" fillId="0" borderId="0" applyAlignment="1" pivotButton="0" quotePrefix="0" xfId="0">
      <alignment vertical="bottom"/>
    </xf>
    <xf numFmtId="0" fontId="64" fillId="2" borderId="0" pivotButton="0" quotePrefix="0" xfId="0"/>
    <xf numFmtId="9" fontId="18" fillId="0" borderId="0" pivotButton="0" quotePrefix="0" xfId="0"/>
    <xf numFmtId="0" fontId="65" fillId="2" borderId="0" pivotButton="0" quotePrefix="0" xfId="0"/>
    <xf numFmtId="0" fontId="50" fillId="0" borderId="43" pivotButton="0" quotePrefix="0" xfId="0"/>
    <xf numFmtId="0" fontId="18" fillId="0" borderId="44" pivotButton="0" quotePrefix="0" xfId="0"/>
    <xf numFmtId="0" fontId="0" fillId="2" borderId="45" pivotButton="0" quotePrefix="0" xfId="0"/>
    <xf numFmtId="0" fontId="66" fillId="0" borderId="33" applyAlignment="1" pivotButton="0" quotePrefix="0" xfId="0">
      <alignment horizontal="left" vertical="bottom" wrapText="1"/>
    </xf>
    <xf numFmtId="0" fontId="60" fillId="0" borderId="0" applyAlignment="1" pivotButton="0" quotePrefix="0" xfId="0">
      <alignment horizontal="left" vertical="bottom" wrapText="1"/>
    </xf>
    <xf numFmtId="0" fontId="18" fillId="33" borderId="0" pivotButton="0" quotePrefix="0" xfId="0"/>
    <xf numFmtId="0" fontId="66" fillId="0" borderId="34" applyAlignment="1" pivotButton="0" quotePrefix="0" xfId="0">
      <alignment horizontal="left" vertical="bottom" wrapText="1"/>
    </xf>
    <xf numFmtId="0" fontId="60" fillId="0" borderId="46" applyAlignment="1" pivotButton="0" quotePrefix="0" xfId="0">
      <alignment horizontal="left" vertical="bottom" wrapText="1"/>
    </xf>
    <xf numFmtId="0" fontId="18" fillId="0" borderId="0" pivotButton="0" quotePrefix="0" xfId="0"/>
    <xf numFmtId="0" fontId="0" fillId="2" borderId="33" pivotButton="0" quotePrefix="0" xfId="0"/>
    <xf numFmtId="0" fontId="60" fillId="0" borderId="47" applyAlignment="1" pivotButton="0" quotePrefix="0" xfId="0">
      <alignment horizontal="left" vertical="bottom" wrapText="1"/>
    </xf>
    <xf numFmtId="0" fontId="67" fillId="0" borderId="0" applyAlignment="1" pivotButton="0" quotePrefix="0" xfId="0">
      <alignment vertical="top" wrapText="1"/>
    </xf>
    <xf numFmtId="0" fontId="68" fillId="2" borderId="0" applyAlignment="1" pivotButton="0" quotePrefix="0" xfId="0">
      <alignment horizontal="left"/>
    </xf>
    <xf numFmtId="0" fontId="50" fillId="0" borderId="28" pivotButton="0" quotePrefix="0" xfId="0"/>
    <xf numFmtId="0" fontId="18" fillId="0" borderId="48" pivotButton="0" quotePrefix="0" xfId="0"/>
    <xf numFmtId="0" fontId="18" fillId="0" borderId="29" pivotButton="0" quotePrefix="0" xfId="0"/>
    <xf numFmtId="0" fontId="50" fillId="0" borderId="48" pivotButton="0" quotePrefix="0" xfId="0"/>
    <xf numFmtId="0" fontId="50" fillId="0" borderId="49" pivotButton="0" quotePrefix="0" xfId="0"/>
    <xf numFmtId="0" fontId="50" fillId="0" borderId="50" pivotButton="0" quotePrefix="0" xfId="0"/>
    <xf numFmtId="0" fontId="50" fillId="0" borderId="51" pivotButton="0" quotePrefix="0" xfId="0"/>
    <xf numFmtId="0" fontId="0" fillId="2" borderId="35" pivotButton="0" quotePrefix="0" xfId="0"/>
    <xf numFmtId="0" fontId="18" fillId="0" borderId="39" pivotButton="0" quotePrefix="0" xfId="0"/>
    <xf numFmtId="0" fontId="18" fillId="0" borderId="35" pivotButton="0" quotePrefix="0" xfId="0"/>
    <xf numFmtId="0" fontId="18" fillId="0" borderId="39" pivotButton="0" quotePrefix="0" xfId="0"/>
    <xf numFmtId="0" fontId="69" fillId="0" borderId="0" applyAlignment="1" pivotButton="0" quotePrefix="0" xfId="0">
      <alignment vertical="top" wrapText="1"/>
    </xf>
    <xf numFmtId="0" fontId="0" fillId="2" borderId="35" pivotButton="0" quotePrefix="0" xfId="0"/>
    <xf numFmtId="0" fontId="0" fillId="2" borderId="35" pivotButton="0" quotePrefix="0" xfId="0"/>
    <xf numFmtId="0" fontId="0" fillId="2" borderId="35" applyAlignment="1" pivotButton="0" quotePrefix="0" xfId="0">
      <alignment horizontal="left"/>
    </xf>
    <xf numFmtId="0" fontId="18" fillId="0" borderId="49" pivotButton="0" quotePrefix="0" xfId="0"/>
    <xf numFmtId="0" fontId="0" fillId="2" borderId="51" pivotButton="0" quotePrefix="0" xfId="0"/>
    <xf numFmtId="0" fontId="18" fillId="0" borderId="50" pivotButton="0" quotePrefix="0" xfId="0"/>
    <xf numFmtId="0" fontId="18" fillId="0" borderId="51" pivotButton="0" quotePrefix="0" xfId="0"/>
    <xf numFmtId="0" fontId="31" fillId="2" borderId="52" pivotButton="0" quotePrefix="0" xfId="0"/>
    <xf numFmtId="0" fontId="39" fillId="0" borderId="53" applyAlignment="1" pivotButton="0" quotePrefix="0" xfId="0">
      <alignment horizontal="right"/>
    </xf>
    <xf numFmtId="0" fontId="70" fillId="0" borderId="0" pivotButton="0" quotePrefix="0" xfId="0"/>
    <xf numFmtId="0" fontId="39" fillId="0" borderId="0" pivotButton="0" quotePrefix="0" xfId="0"/>
    <xf numFmtId="0" fontId="71" fillId="0" borderId="0" pivotButton="0" quotePrefix="0" xfId="0"/>
    <xf numFmtId="0" fontId="72" fillId="2" borderId="0" applyAlignment="1" pivotButton="0" quotePrefix="0" xfId="0">
      <alignment horizontal="left"/>
    </xf>
    <xf numFmtId="0" fontId="39" fillId="0" borderId="53" applyAlignment="1" pivotButton="0" quotePrefix="0" xfId="0">
      <alignment horizontal="right"/>
    </xf>
    <xf numFmtId="0" fontId="2" fillId="34" borderId="8" applyAlignment="1" pivotButton="0" quotePrefix="0" xfId="0">
      <alignment horizontal="center" vertical="bottom" wrapText="1"/>
    </xf>
    <xf numFmtId="0" fontId="39" fillId="0" borderId="0" applyAlignment="1" pivotButton="0" quotePrefix="0" xfId="0">
      <alignment horizontal="center"/>
    </xf>
    <xf numFmtId="0" fontId="2" fillId="6" borderId="8" applyAlignment="1" pivotButton="0" quotePrefix="0" xfId="0">
      <alignment horizontal="center" vertical="bottom" wrapText="1"/>
    </xf>
    <xf numFmtId="0" fontId="39" fillId="0" borderId="0" applyAlignment="1" pivotButton="0" quotePrefix="0" xfId="0">
      <alignment horizontal="center"/>
    </xf>
    <xf numFmtId="0" fontId="39" fillId="0" borderId="53" applyAlignment="1" pivotButton="0" quotePrefix="0" xfId="0">
      <alignment horizontal="right" wrapText="1"/>
    </xf>
    <xf numFmtId="0" fontId="16" fillId="22" borderId="8" applyAlignment="1" pivotButton="0" quotePrefix="0" xfId="0">
      <alignment horizontal="center" vertical="bottom" wrapText="1"/>
    </xf>
    <xf numFmtId="0" fontId="16" fillId="22" borderId="10" applyAlignment="1" pivotButton="0" quotePrefix="0" xfId="0">
      <alignment horizontal="center" vertical="bottom" wrapText="1"/>
    </xf>
    <xf numFmtId="0" fontId="2" fillId="0" borderId="13" applyAlignment="1" pivotButton="0" quotePrefix="0" xfId="0">
      <alignment horizontal="center" vertical="bottom" wrapText="1"/>
    </xf>
    <xf numFmtId="0" fontId="16" fillId="0" borderId="0" applyAlignment="1" pivotButton="0" quotePrefix="0" xfId="0">
      <alignment horizontal="center" vertical="bottom" wrapText="1"/>
    </xf>
    <xf numFmtId="0" fontId="16" fillId="23" borderId="8" applyAlignment="1" pivotButton="0" quotePrefix="0" xfId="0">
      <alignment horizontal="center" vertical="bottom" wrapText="1"/>
    </xf>
    <xf numFmtId="0" fontId="16" fillId="10" borderId="8" applyAlignment="1" pivotButton="0" quotePrefix="0" xfId="0">
      <alignment horizontal="center" vertical="bottom" wrapText="1"/>
    </xf>
    <xf numFmtId="0" fontId="16" fillId="10" borderId="10" applyAlignment="1" pivotButton="0" quotePrefix="0" xfId="0">
      <alignment horizontal="center" vertical="bottom" wrapText="1"/>
    </xf>
    <xf numFmtId="0" fontId="2" fillId="0" borderId="0" applyAlignment="1" pivotButton="0" quotePrefix="0" xfId="0">
      <alignment horizontal="center" vertical="bottom" wrapText="1"/>
    </xf>
    <xf numFmtId="0" fontId="16" fillId="2" borderId="0" applyAlignment="1" pivotButton="0" quotePrefix="0" xfId="0">
      <alignment horizontal="center" vertical="bottom" wrapText="1"/>
    </xf>
    <xf numFmtId="0" fontId="1" fillId="0" borderId="0" applyAlignment="1" pivotButton="0" quotePrefix="0" xfId="0">
      <alignment horizontal="center" vertical="bottom" wrapText="1"/>
    </xf>
    <xf numFmtId="0" fontId="16" fillId="21" borderId="8" applyAlignment="1" pivotButton="0" quotePrefix="0" xfId="0">
      <alignment horizontal="center" vertical="bottom" wrapText="1"/>
    </xf>
    <xf numFmtId="0" fontId="16" fillId="35" borderId="8" applyAlignment="1" pivotButton="0" quotePrefix="0" xfId="0">
      <alignment horizontal="center" vertical="bottom" wrapText="1"/>
    </xf>
    <xf numFmtId="0" fontId="73" fillId="36" borderId="8" applyAlignment="1" pivotButton="0" quotePrefix="0" xfId="0">
      <alignment horizontal="center" vertical="bottom" wrapText="1"/>
    </xf>
    <xf numFmtId="0" fontId="16" fillId="12" borderId="8" applyAlignment="1" pivotButton="0" quotePrefix="0" xfId="0">
      <alignment horizontal="center" vertical="bottom" wrapText="1"/>
    </xf>
    <xf numFmtId="0" fontId="73" fillId="21" borderId="8" applyAlignment="1" pivotButton="0" quotePrefix="0" xfId="0">
      <alignment horizontal="center" vertical="bottom" wrapText="1"/>
    </xf>
    <xf numFmtId="0" fontId="39" fillId="0" borderId="0" applyAlignment="1" pivotButton="0" quotePrefix="0" xfId="0">
      <alignment wrapText="1"/>
    </xf>
    <xf numFmtId="0" fontId="39" fillId="0" borderId="0" applyAlignment="1" pivotButton="0" quotePrefix="0" xfId="0">
      <alignment wrapText="1"/>
    </xf>
    <xf numFmtId="0" fontId="31" fillId="2" borderId="0" pivotButton="0" quotePrefix="0" xfId="0"/>
    <xf numFmtId="0" fontId="39" fillId="0" borderId="54" applyAlignment="1" pivotButton="0" quotePrefix="0" xfId="0">
      <alignment horizontal="right"/>
    </xf>
    <xf numFmtId="0" fontId="39" fillId="0" borderId="52" pivotButton="0" quotePrefix="0" xfId="0"/>
    <xf numFmtId="0" fontId="74" fillId="15" borderId="52" applyAlignment="1" pivotButton="0" quotePrefix="0" xfId="0">
      <alignment wrapText="1"/>
    </xf>
    <xf numFmtId="0" fontId="75" fillId="0" borderId="54" applyAlignment="1" pivotButton="0" quotePrefix="0" xfId="0">
      <alignment horizontal="right"/>
    </xf>
    <xf numFmtId="0" fontId="76" fillId="3" borderId="52" applyAlignment="1" pivotButton="0" quotePrefix="0" xfId="0">
      <alignment horizontal="center"/>
    </xf>
    <xf numFmtId="0" fontId="75" fillId="0" borderId="54" applyAlignment="1" pivotButton="0" quotePrefix="0" xfId="0">
      <alignment horizontal="right"/>
    </xf>
    <xf numFmtId="0" fontId="39" fillId="4" borderId="52" applyAlignment="1" pivotButton="0" quotePrefix="0" xfId="0">
      <alignment horizontal="center"/>
    </xf>
    <xf numFmtId="0" fontId="77" fillId="22" borderId="52" applyAlignment="1" pivotButton="0" quotePrefix="0" xfId="0">
      <alignment horizontal="center"/>
    </xf>
    <xf numFmtId="0" fontId="75" fillId="0" borderId="55" applyAlignment="1" pivotButton="0" quotePrefix="0" xfId="0">
      <alignment horizontal="right"/>
    </xf>
    <xf numFmtId="0" fontId="77" fillId="11" borderId="56" applyAlignment="1" pivotButton="0" quotePrefix="0" xfId="0">
      <alignment horizontal="center"/>
    </xf>
    <xf numFmtId="0" fontId="31" fillId="2" borderId="56" pivotButton="0" quotePrefix="0" xfId="0"/>
    <xf numFmtId="0" fontId="75" fillId="0" borderId="57" applyAlignment="1" pivotButton="0" quotePrefix="0" xfId="0">
      <alignment horizontal="right"/>
    </xf>
    <xf numFmtId="0" fontId="39" fillId="0" borderId="58" applyAlignment="1" pivotButton="0" quotePrefix="0" xfId="0">
      <alignment horizontal="center"/>
    </xf>
    <xf numFmtId="0" fontId="39" fillId="0" borderId="58" pivotButton="0" quotePrefix="0" xfId="0"/>
    <xf numFmtId="0" fontId="75" fillId="0" borderId="59" applyAlignment="1" pivotButton="0" quotePrefix="0" xfId="0">
      <alignment horizontal="right"/>
    </xf>
    <xf numFmtId="0" fontId="31" fillId="2" borderId="60" pivotButton="0" quotePrefix="0" xfId="0"/>
    <xf numFmtId="0" fontId="75" fillId="0" borderId="61" applyAlignment="1" pivotButton="0" quotePrefix="0" xfId="0">
      <alignment horizontal="right"/>
    </xf>
    <xf numFmtId="0" fontId="39" fillId="0" borderId="62" applyAlignment="1" pivotButton="0" quotePrefix="0" xfId="0">
      <alignment horizontal="center"/>
    </xf>
    <xf numFmtId="0" fontId="39" fillId="0" borderId="62" pivotButton="0" quotePrefix="0" xfId="0"/>
    <xf numFmtId="0" fontId="75" fillId="0" borderId="63" applyAlignment="1" pivotButton="0" quotePrefix="0" xfId="0">
      <alignment horizontal="right"/>
    </xf>
    <xf numFmtId="0" fontId="39" fillId="0" borderId="64" applyAlignment="1" pivotButton="0" quotePrefix="0" xfId="0">
      <alignment horizontal="center"/>
    </xf>
    <xf numFmtId="0" fontId="75" fillId="0" borderId="53" applyAlignment="1" pivotButton="0" quotePrefix="0" xfId="0">
      <alignment horizontal="right"/>
    </xf>
    <xf numFmtId="0" fontId="75" fillId="0" borderId="65" applyAlignment="1" pivotButton="0" quotePrefix="0" xfId="0">
      <alignment horizontal="right"/>
    </xf>
    <xf numFmtId="0" fontId="75" fillId="37" borderId="66" applyAlignment="1" pivotButton="0" quotePrefix="0" xfId="0">
      <alignment horizontal="center"/>
    </xf>
    <xf numFmtId="0" fontId="31" fillId="2" borderId="66" pivotButton="0" quotePrefix="0" xfId="0"/>
    <xf numFmtId="0" fontId="75" fillId="37" borderId="60" applyAlignment="1" pivotButton="0" quotePrefix="0" xfId="0">
      <alignment horizontal="center"/>
    </xf>
    <xf numFmtId="10" fontId="31" fillId="2" borderId="60" pivotButton="0" quotePrefix="0" xfId="0"/>
    <xf numFmtId="0" fontId="75" fillId="37" borderId="52" applyAlignment="1" pivotButton="0" quotePrefix="0" xfId="0">
      <alignment horizontal="center"/>
    </xf>
    <xf numFmtId="0" fontId="78" fillId="37" borderId="52" applyAlignment="1" pivotButton="0" quotePrefix="0" xfId="0">
      <alignment horizontal="center"/>
    </xf>
    <xf numFmtId="0" fontId="79" fillId="2" borderId="60" pivotButton="0" quotePrefix="0" xfId="0"/>
    <xf numFmtId="10" fontId="79" fillId="2" borderId="67" pivotButton="0" quotePrefix="0" xfId="0"/>
    <xf numFmtId="0" fontId="78" fillId="37" borderId="68" applyAlignment="1" pivotButton="0" quotePrefix="0" xfId="0">
      <alignment horizontal="center"/>
    </xf>
    <xf numFmtId="0" fontId="79" fillId="2" borderId="69" pivotButton="0" quotePrefix="0" xfId="0"/>
    <xf numFmtId="0" fontId="78" fillId="37" borderId="0" applyAlignment="1" pivotButton="0" quotePrefix="0" xfId="0">
      <alignment horizontal="center"/>
    </xf>
    <xf numFmtId="10" fontId="79" fillId="2" borderId="69" pivotButton="0" quotePrefix="0" xfId="0"/>
    <xf numFmtId="0" fontId="75" fillId="0" borderId="53" applyAlignment="1" pivotButton="0" quotePrefix="0" xfId="0">
      <alignment horizontal="right"/>
    </xf>
    <xf numFmtId="0" fontId="74" fillId="13" borderId="0" pivotButton="0" quotePrefix="0" xfId="0"/>
    <xf numFmtId="0" fontId="0" fillId="13" borderId="0" pivotButton="0" quotePrefix="0" xfId="0"/>
    <xf numFmtId="165" fontId="80" fillId="38" borderId="0" applyAlignment="1" pivotButton="0" quotePrefix="0" xfId="0">
      <alignment horizontal="left" wrapText="1"/>
    </xf>
    <xf numFmtId="165" fontId="77" fillId="30" borderId="0" pivotButton="0" quotePrefix="0" xfId="0"/>
    <xf numFmtId="165" fontId="80" fillId="2" borderId="0" applyAlignment="1" pivotButton="0" quotePrefix="0" xfId="0">
      <alignment horizontal="left" wrapText="1"/>
    </xf>
    <xf numFmtId="0" fontId="39" fillId="0" borderId="70" pivotButton="0" quotePrefix="0" xfId="0"/>
    <xf numFmtId="0" fontId="39" fillId="0" borderId="0" applyAlignment="1" pivotButton="0" quotePrefix="0" xfId="0">
      <alignment horizontal="right"/>
    </xf>
    <xf numFmtId="0" fontId="39" fillId="0" borderId="0" applyAlignment="1" pivotButton="0" quotePrefix="0" xfId="0">
      <alignment horizontal="right"/>
    </xf>
    <xf numFmtId="0" fontId="39" fillId="0" borderId="0" applyAlignment="1" pivotButton="0" quotePrefix="0" xfId="0">
      <alignment horizontal="left"/>
    </xf>
    <xf numFmtId="9" fontId="39" fillId="0" borderId="0" pivotButton="0" quotePrefix="0" xfId="0"/>
    <xf numFmtId="0" fontId="81" fillId="5" borderId="7" applyAlignment="1" pivotButton="0" quotePrefix="0" xfId="0">
      <alignment vertical="bottom"/>
    </xf>
    <xf numFmtId="3" fontId="82" fillId="5" borderId="0" applyAlignment="1" pivotButton="0" quotePrefix="0" xfId="0">
      <alignment horizontal="center" vertical="bottom"/>
    </xf>
    <xf numFmtId="3" fontId="83" fillId="5" borderId="0" applyAlignment="1" pivotButton="0" quotePrefix="0" xfId="0">
      <alignment vertical="bottom"/>
    </xf>
    <xf numFmtId="3" fontId="84" fillId="5" borderId="0" applyAlignment="1" pivotButton="0" quotePrefix="0" xfId="0">
      <alignment horizontal="right" vertical="bottom"/>
    </xf>
    <xf numFmtId="0" fontId="55"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vertical="bottom"/>
    </xf>
    <xf numFmtId="3" fontId="63" fillId="0" borderId="0" applyAlignment="1" pivotButton="0" quotePrefix="0" xfId="0">
      <alignment horizontal="right" vertical="bottom"/>
    </xf>
    <xf numFmtId="0" fontId="77" fillId="25" borderId="0" pivotButton="0" quotePrefix="0" xfId="0"/>
    <xf numFmtId="0" fontId="39" fillId="0" borderId="7" pivotButton="0" quotePrefix="0" xfId="0"/>
    <xf numFmtId="3" fontId="39" fillId="0" borderId="0" applyAlignment="1" pivotButton="0" quotePrefix="0" xfId="0">
      <alignment horizontal="center"/>
    </xf>
    <xf numFmtId="3" fontId="85" fillId="0" borderId="0" applyAlignment="1" pivotButton="0" quotePrefix="0" xfId="0">
      <alignment vertical="bottom" wrapText="1"/>
    </xf>
    <xf numFmtId="3" fontId="39" fillId="0" borderId="0" pivotButton="0" quotePrefix="0" xfId="0"/>
    <xf numFmtId="3" fontId="39" fillId="0" borderId="0" applyAlignment="1" pivotButton="0" quotePrefix="0" xfId="0">
      <alignment horizontal="right"/>
    </xf>
    <xf numFmtId="0" fontId="77" fillId="25" borderId="0" pivotButton="0" quotePrefix="0" xfId="0"/>
    <xf numFmtId="0" fontId="63" fillId="0" borderId="7" applyAlignment="1" pivotButton="0" quotePrefix="0" xfId="0">
      <alignment vertical="bottom"/>
    </xf>
    <xf numFmtId="3" fontId="63" fillId="0" borderId="0" applyAlignment="1" pivotButton="0" quotePrefix="0" xfId="0">
      <alignment horizontal="center" vertical="bottom"/>
    </xf>
    <xf numFmtId="3" fontId="63" fillId="0" borderId="0" applyAlignment="1" pivotButton="0" quotePrefix="0" xfId="0">
      <alignment horizontal="right" vertical="bottom"/>
    </xf>
    <xf numFmtId="0" fontId="55" fillId="0" borderId="7" applyAlignment="1" pivotButton="0" quotePrefix="0" xfId="0">
      <alignment vertical="bottom"/>
    </xf>
    <xf numFmtId="3" fontId="39" fillId="0" borderId="7" pivotButton="0" quotePrefix="0" xfId="0"/>
    <xf numFmtId="0" fontId="55" fillId="0" borderId="7" applyAlignment="1" pivotButton="0" quotePrefix="0" xfId="0">
      <alignment vertical="bottom"/>
    </xf>
    <xf numFmtId="0" fontId="86" fillId="0" borderId="7" applyAlignment="1" pivotButton="0" quotePrefix="0" xfId="0">
      <alignment vertical="bottom"/>
    </xf>
    <xf numFmtId="3" fontId="55" fillId="0" borderId="0" applyAlignment="1" pivotButton="0" quotePrefix="0" xfId="0">
      <alignment horizontal="center" vertical="bottom"/>
    </xf>
    <xf numFmtId="3" fontId="55" fillId="0" borderId="0" applyAlignment="1" pivotButton="0" quotePrefix="0" xfId="0">
      <alignment vertical="bottom"/>
    </xf>
    <xf numFmtId="0" fontId="55" fillId="0" borderId="7" applyAlignment="1" pivotButton="0" quotePrefix="0" xfId="0">
      <alignment vertical="bottom"/>
    </xf>
    <xf numFmtId="3" fontId="18" fillId="2" borderId="0" applyAlignment="1" pivotButton="0" quotePrefix="0" xfId="0">
      <alignment vertical="bottom" wrapText="1"/>
    </xf>
    <xf numFmtId="3" fontId="39" fillId="0" borderId="0" applyAlignment="1" pivotButton="0" quotePrefix="0" xfId="0">
      <alignment horizontal="right"/>
    </xf>
    <xf numFmtId="0" fontId="87" fillId="0" borderId="7" pivotButton="0" quotePrefix="0" xfId="0"/>
    <xf numFmtId="0" fontId="74" fillId="0" borderId="7" pivotButton="0" quotePrefix="0" xfId="0"/>
    <xf numFmtId="3" fontId="63" fillId="0" borderId="0" applyAlignment="1" pivotButton="0" quotePrefix="0" xfId="0">
      <alignment vertical="bottom"/>
    </xf>
    <xf numFmtId="0" fontId="55" fillId="0" borderId="7" applyAlignment="1" pivotButton="0" quotePrefix="0" xfId="0">
      <alignment vertical="bottom"/>
    </xf>
    <xf numFmtId="0" fontId="88" fillId="39" borderId="0" applyAlignment="1" pivotButton="0" quotePrefix="0" xfId="0">
      <alignment vertical="bottom"/>
    </xf>
    <xf numFmtId="0" fontId="88" fillId="39" borderId="0" applyAlignment="1" pivotButton="0" quotePrefix="0" xfId="0">
      <alignment vertical="bottom"/>
    </xf>
    <xf numFmtId="3" fontId="39" fillId="2" borderId="0" applyAlignment="1" pivotButton="0" quotePrefix="0" xfId="0">
      <alignment horizontal="center"/>
    </xf>
    <xf numFmtId="0" fontId="74" fillId="0" borderId="7" pivotButton="0" quotePrefix="0" xfId="0"/>
    <xf numFmtId="0" fontId="55" fillId="0" borderId="7" applyAlignment="1" pivotButton="0" quotePrefix="0" xfId="0">
      <alignment vertical="bottom"/>
    </xf>
    <xf numFmtId="0" fontId="6" fillId="0" borderId="7" pivotButton="0" quotePrefix="0" xfId="0"/>
    <xf numFmtId="3" fontId="55" fillId="0" borderId="7" applyAlignment="1" pivotButton="0" quotePrefix="0" xfId="0">
      <alignment vertical="bottom"/>
    </xf>
    <xf numFmtId="0" fontId="89" fillId="0" borderId="7" pivotButton="0" quotePrefix="0" xfId="0"/>
    <xf numFmtId="3" fontId="63" fillId="0" borderId="0" applyAlignment="1" pivotButton="0" quotePrefix="0" xfId="0">
      <alignment horizontal="left" vertical="bottom"/>
    </xf>
    <xf numFmtId="0" fontId="90" fillId="0" borderId="7" applyAlignment="1" pivotButton="0" quotePrefix="0" xfId="0">
      <alignment vertical="bottom"/>
    </xf>
    <xf numFmtId="3" fontId="55" fillId="0" borderId="7" applyAlignment="1" pivotButton="0" quotePrefix="0" xfId="0">
      <alignment vertical="bottom"/>
    </xf>
    <xf numFmtId="3" fontId="74" fillId="0" borderId="7" pivotButton="0" quotePrefix="0" xfId="0"/>
    <xf numFmtId="0" fontId="91" fillId="0" borderId="0" pivotButton="0" quotePrefix="0" xfId="0"/>
    <xf numFmtId="3" fontId="63" fillId="0" borderId="0" applyAlignment="1" pivotButton="0" quotePrefix="0" xfId="0">
      <alignment horizontal="center" vertical="bottom"/>
    </xf>
    <xf numFmtId="3" fontId="92" fillId="0" borderId="0" applyAlignment="1" pivotButton="0" quotePrefix="0" xfId="0">
      <alignment vertical="bottom"/>
    </xf>
    <xf numFmtId="3" fontId="93" fillId="0" borderId="0" applyAlignment="1" pivotButton="0" quotePrefix="0" xfId="0">
      <alignment horizontal="right" vertical="bottom"/>
    </xf>
    <xf numFmtId="3" fontId="63" fillId="0" borderId="7" applyAlignment="1" pivotButton="0" quotePrefix="0" xfId="0">
      <alignment vertical="bottom"/>
    </xf>
    <xf numFmtId="0" fontId="63" fillId="0" borderId="7" applyAlignment="1" pivotButton="0" quotePrefix="0" xfId="0">
      <alignment vertical="bottom"/>
    </xf>
    <xf numFmtId="3" fontId="39" fillId="0" borderId="0" pivotButton="0" quotePrefix="0" xfId="0"/>
    <xf numFmtId="3" fontId="87" fillId="0" borderId="7" pivotButton="0" quotePrefix="0" xfId="0"/>
    <xf numFmtId="3" fontId="39" fillId="0" borderId="7" applyAlignment="1" pivotButton="0" quotePrefix="0" xfId="0">
      <alignment horizontal="left"/>
    </xf>
    <xf numFmtId="3" fontId="6" fillId="0" borderId="7" applyAlignment="1" pivotButton="0" quotePrefix="0" xfId="0">
      <alignment horizontal="left"/>
    </xf>
    <xf numFmtId="0" fontId="74" fillId="0" borderId="7" pivotButton="0" quotePrefix="0" xfId="0"/>
    <xf numFmtId="3" fontId="39" fillId="0" borderId="0" applyAlignment="1" pivotButton="0" quotePrefix="0" xfId="0">
      <alignment horizontal="center"/>
    </xf>
    <xf numFmtId="3" fontId="94" fillId="0" borderId="0" applyAlignment="1" pivotButton="0" quotePrefix="0" xfId="0">
      <alignment vertical="top" wrapText="1"/>
    </xf>
    <xf numFmtId="0" fontId="74" fillId="25" borderId="7" pivotButton="0" quotePrefix="0" xfId="0"/>
    <xf numFmtId="3" fontId="39" fillId="25" borderId="0" applyAlignment="1" pivotButton="0" quotePrefix="0" xfId="0">
      <alignment horizontal="center"/>
    </xf>
    <xf numFmtId="3" fontId="95" fillId="25" borderId="0" applyAlignment="1" pivotButton="0" quotePrefix="0" xfId="0">
      <alignment vertical="bottom" wrapText="1"/>
    </xf>
    <xf numFmtId="3" fontId="39" fillId="25" borderId="0" pivotButton="0" quotePrefix="0" xfId="0"/>
    <xf numFmtId="3" fontId="39" fillId="25" borderId="0" applyAlignment="1" pivotButton="0" quotePrefix="0" xfId="0">
      <alignment horizontal="right"/>
    </xf>
    <xf numFmtId="0" fontId="39" fillId="25" borderId="0" pivotButton="0" quotePrefix="0" xfId="0"/>
    <xf numFmtId="3" fontId="96" fillId="0" borderId="0" applyAlignment="1" pivotButton="0" quotePrefix="0" xfId="0">
      <alignment vertical="top" wrapText="1"/>
    </xf>
    <xf numFmtId="3" fontId="97" fillId="0" borderId="0" applyAlignment="1" pivotButton="0" quotePrefix="0" xfId="0">
      <alignment vertical="bottom"/>
    </xf>
    <xf numFmtId="3" fontId="98" fillId="2" borderId="0" applyAlignment="1" pivotButton="0" quotePrefix="0" xfId="0">
      <alignment vertical="bottom" wrapText="1"/>
    </xf>
    <xf numFmtId="3" fontId="99" fillId="0" borderId="0" applyAlignment="1" pivotButton="0" quotePrefix="0" xfId="0">
      <alignment vertical="bottom" wrapText="1"/>
    </xf>
    <xf numFmtId="3" fontId="100" fillId="0" borderId="0" applyAlignment="1" pivotButton="0" quotePrefix="0" xfId="0">
      <alignment vertical="top"/>
    </xf>
    <xf numFmtId="3" fontId="47" fillId="0" borderId="0" applyAlignment="1" pivotButton="0" quotePrefix="0" xfId="0">
      <alignment vertical="top" wrapText="1"/>
    </xf>
    <xf numFmtId="3" fontId="101" fillId="0" borderId="0" applyAlignment="1" pivotButton="0" quotePrefix="0" xfId="0">
      <alignment vertical="bottom"/>
    </xf>
    <xf numFmtId="3" fontId="102" fillId="2" borderId="0" applyAlignment="1" pivotButton="0" quotePrefix="0" xfId="0">
      <alignment vertical="bottom" wrapText="1"/>
    </xf>
    <xf numFmtId="3" fontId="103" fillId="2" borderId="0" applyAlignment="1" pivotButton="0" quotePrefix="0" xfId="0">
      <alignment vertical="top"/>
    </xf>
    <xf numFmtId="3" fontId="104" fillId="2" borderId="0" applyAlignment="1" pivotButton="0" quotePrefix="0" xfId="0">
      <alignment vertical="top"/>
    </xf>
    <xf numFmtId="3" fontId="105" fillId="2" borderId="0" applyAlignment="1" pivotButton="0" quotePrefix="0" xfId="0">
      <alignment vertical="top" wrapText="1"/>
    </xf>
    <xf numFmtId="3" fontId="47" fillId="2" borderId="0" applyAlignment="1" pivotButton="0" quotePrefix="0" xfId="0">
      <alignment vertical="top" wrapText="1"/>
    </xf>
    <xf numFmtId="3" fontId="106" fillId="0" borderId="0" applyAlignment="1" pivotButton="0" quotePrefix="0" xfId="0">
      <alignment vertical="top"/>
    </xf>
    <xf numFmtId="3" fontId="47" fillId="2" borderId="0" applyAlignment="1" pivotButton="0" quotePrefix="0" xfId="0">
      <alignment vertical="bottom" wrapText="1"/>
    </xf>
    <xf numFmtId="3" fontId="47" fillId="0" borderId="0" applyAlignment="1" pivotButton="0" quotePrefix="0" xfId="0">
      <alignment vertical="top"/>
    </xf>
    <xf numFmtId="3" fontId="47" fillId="0" borderId="0" applyAlignment="1" pivotButton="0" quotePrefix="0" xfId="0">
      <alignment vertical="bottom" wrapText="1"/>
    </xf>
    <xf numFmtId="3" fontId="47" fillId="0" borderId="0" applyAlignment="1" pivotButton="0" quotePrefix="0" xfId="0">
      <alignment vertical="bottom"/>
    </xf>
    <xf numFmtId="3" fontId="107" fillId="2" borderId="0" applyAlignment="1" pivotButton="0" quotePrefix="0" xfId="0">
      <alignment vertical="bottom"/>
    </xf>
    <xf numFmtId="0" fontId="108" fillId="38" borderId="0" applyAlignment="1" pivotButton="0" quotePrefix="0" xfId="0">
      <alignment horizontal="left"/>
    </xf>
    <xf numFmtId="0" fontId="108" fillId="38" borderId="0" applyAlignment="1" pivotButton="0" quotePrefix="0" xfId="0">
      <alignment horizontal="left"/>
    </xf>
    <xf numFmtId="0" fontId="39" fillId="0" borderId="0" pivotButton="0" quotePrefix="0" xfId="0"/>
    <xf numFmtId="0" fontId="39" fillId="0" borderId="0" pivotButton="0" quotePrefix="0" xfId="0"/>
    <xf numFmtId="0" fontId="109" fillId="0" borderId="0" pivotButton="0" quotePrefix="0" xfId="0"/>
    <xf numFmtId="0" fontId="110" fillId="0" borderId="0" applyAlignment="1" pivotButton="0" quotePrefix="0" xfId="0">
      <alignment vertical="top"/>
    </xf>
    <xf numFmtId="0" fontId="110" fillId="0" borderId="0" applyAlignment="1" pivotButton="0" quotePrefix="0" xfId="0">
      <alignment vertical="top" wrapText="1"/>
    </xf>
    <xf numFmtId="0" fontId="110" fillId="0" borderId="0" pivotButton="0" quotePrefix="0" xfId="0"/>
    <xf numFmtId="0" fontId="111" fillId="0" borderId="0" pivotButton="0" quotePrefix="0" xfId="0"/>
    <xf numFmtId="0" fontId="112" fillId="0" borderId="0" applyAlignment="1" pivotButton="0" quotePrefix="0" xfId="0">
      <alignment wrapText="1"/>
    </xf>
    <xf numFmtId="0" fontId="113" fillId="0" borderId="0" applyAlignment="1" pivotButton="0" quotePrefix="0" xfId="0">
      <alignment vertical="top"/>
    </xf>
    <xf numFmtId="0" fontId="111" fillId="0" borderId="0" applyAlignment="1" pivotButton="0" quotePrefix="0" xfId="0">
      <alignment vertical="top" wrapText="1"/>
    </xf>
    <xf numFmtId="0" fontId="114" fillId="0" borderId="0" applyAlignment="1" pivotButton="0" quotePrefix="0" xfId="0">
      <alignment horizontal="left" wrapText="1"/>
    </xf>
    <xf numFmtId="0" fontId="112" fillId="0" borderId="0" applyAlignment="1" pivotButton="0" quotePrefix="0" xfId="0">
      <alignment wrapText="1"/>
    </xf>
    <xf numFmtId="0" fontId="111" fillId="0" borderId="0" pivotButton="0" quotePrefix="0" xfId="0"/>
    <xf numFmtId="0" fontId="111" fillId="0" borderId="0" applyAlignment="1" pivotButton="0" quotePrefix="0" xfId="0">
      <alignment vertical="top"/>
    </xf>
    <xf numFmtId="0" fontId="114" fillId="0" borderId="0" pivotButton="0" quotePrefix="0" xfId="0"/>
    <xf numFmtId="0" fontId="115" fillId="0" borderId="0" applyAlignment="1" pivotButton="0" quotePrefix="0" xfId="0">
      <alignment vertical="top"/>
    </xf>
    <xf numFmtId="0" fontId="115" fillId="0" borderId="0" applyAlignment="1" pivotButton="0" quotePrefix="0" xfId="0">
      <alignment wrapText="1"/>
    </xf>
    <xf numFmtId="0" fontId="111" fillId="0" borderId="0" applyAlignment="1" pivotButton="0" quotePrefix="0" xfId="0">
      <alignment vertical="top"/>
    </xf>
    <xf numFmtId="0" fontId="111" fillId="0" borderId="0" applyAlignment="1" pivotButton="0" quotePrefix="0" xfId="0">
      <alignment vertical="top" wrapText="1"/>
    </xf>
    <xf numFmtId="0" fontId="111" fillId="0" borderId="0" applyAlignment="1" pivotButton="0" quotePrefix="0" xfId="0">
      <alignment wrapText="1"/>
    </xf>
    <xf numFmtId="0" fontId="116" fillId="0" borderId="0" pivotButton="0" quotePrefix="0" xfId="0"/>
    <xf numFmtId="0" fontId="116" fillId="0" borderId="0" applyAlignment="1" pivotButton="0" quotePrefix="0" xfId="0">
      <alignment wrapText="1"/>
    </xf>
    <xf numFmtId="0" fontId="116" fillId="0" borderId="0" pivotButton="0" quotePrefix="0" xfId="0"/>
    <xf numFmtId="0" fontId="117" fillId="0" borderId="0" pivotButton="0" quotePrefix="0" xfId="0"/>
    <xf numFmtId="0" fontId="111" fillId="0" borderId="0" applyAlignment="1" pivotButton="0" quotePrefix="0" xfId="0">
      <alignment vertical="center"/>
    </xf>
    <xf numFmtId="0" fontId="118" fillId="0" borderId="0" pivotButton="0" quotePrefix="0" xfId="0"/>
    <xf numFmtId="0" fontId="114" fillId="0" borderId="0" applyAlignment="1" pivotButton="0" quotePrefix="0" xfId="0">
      <alignment vertical="center"/>
    </xf>
    <xf numFmtId="0" fontId="111" fillId="0" borderId="0" applyAlignment="1" pivotButton="0" quotePrefix="0" xfId="0">
      <alignment wrapText="1"/>
    </xf>
    <xf numFmtId="0" fontId="118" fillId="0" borderId="0" pivotButton="0" quotePrefix="0" xfId="0"/>
    <xf numFmtId="0" fontId="111" fillId="0" borderId="0" applyAlignment="1" pivotButton="0" quotePrefix="0" xfId="0">
      <alignment vertical="center"/>
    </xf>
    <xf numFmtId="0" fontId="119" fillId="0" borderId="0" applyAlignment="1" pivotButton="0" quotePrefix="0" xfId="0">
      <alignment wrapText="1"/>
    </xf>
    <xf numFmtId="0" fontId="111" fillId="0" borderId="0" applyAlignment="1" pivotButton="0" quotePrefix="0" xfId="0">
      <alignment horizontal="right"/>
    </xf>
    <xf numFmtId="0" fontId="111" fillId="0" borderId="0" applyAlignment="1" pivotButton="0" quotePrefix="0" xfId="0">
      <alignment vertical="center" wrapText="1"/>
    </xf>
    <xf numFmtId="0" fontId="120" fillId="0" borderId="0" pivotButton="0" quotePrefix="0" xfId="0"/>
    <xf numFmtId="0" fontId="121" fillId="0" borderId="0" applyAlignment="1" pivotButton="0" quotePrefix="0" xfId="0">
      <alignment wrapText="1"/>
    </xf>
    <xf numFmtId="0" fontId="120" fillId="0" borderId="0" pivotButton="0" quotePrefix="0" xfId="0"/>
    <xf numFmtId="0" fontId="122" fillId="0" borderId="0" pivotButton="0" quotePrefix="0" xfId="0"/>
    <xf numFmtId="0" fontId="111" fillId="0" borderId="0" applyAlignment="1" pivotButton="0" quotePrefix="0" xfId="0">
      <alignment horizontal="center" vertical="center"/>
    </xf>
    <xf numFmtId="0" fontId="111" fillId="0" borderId="0" applyAlignment="1" pivotButton="0" quotePrefix="0" xfId="0">
      <alignment horizontal="center" vertical="center" wrapText="1"/>
    </xf>
    <xf numFmtId="0" fontId="123" fillId="0" borderId="0" applyAlignment="1" pivotButton="0" quotePrefix="0" xfId="0">
      <alignment wrapText="1"/>
    </xf>
    <xf numFmtId="0" fontId="0" fillId="0" borderId="0" pivotButton="0" quotePrefix="0" xfId="0"/>
    <xf numFmtId="0" fontId="4" fillId="0" borderId="71" applyAlignment="1" pivotButton="0" quotePrefix="0" xfId="0">
      <alignment horizontal="center" vertical="bottom" wrapText="1"/>
    </xf>
    <xf numFmtId="0" fontId="0" fillId="0" borderId="2" pivotButton="0" quotePrefix="0" xfId="0"/>
    <xf numFmtId="0" fontId="0" fillId="0" borderId="5" pivotButton="0" quotePrefix="0" xfId="0"/>
    <xf numFmtId="0" fontId="7" fillId="2" borderId="72" applyAlignment="1" pivotButton="0" quotePrefix="0" xfId="0">
      <alignment horizontal="center"/>
    </xf>
    <xf numFmtId="0" fontId="8" fillId="0" borderId="71" applyAlignment="1" pivotButton="0" quotePrefix="0" xfId="0">
      <alignment horizontal="center" vertical="bottom" wrapText="1"/>
    </xf>
    <xf numFmtId="0" fontId="10" fillId="2" borderId="73" applyAlignment="1" pivotButton="0" quotePrefix="0" xfId="0">
      <alignment horizontal="center"/>
    </xf>
    <xf numFmtId="0" fontId="0" fillId="0" borderId="12" pivotButton="0" quotePrefix="0" xfId="0"/>
    <xf numFmtId="0" fontId="1" fillId="0" borderId="2" applyAlignment="1" pivotButton="0" quotePrefix="0" xfId="0">
      <alignment vertical="bottom" wrapText="1"/>
    </xf>
  </cellXfs>
  <cellStyles count="1">
    <cellStyle name="Normal" xfId="0" builtinId="0"/>
  </cellStyles>
  <dxfs count="14">
    <dxf>
      <font/>
      <fill>
        <patternFill patternType="solid">
          <fgColor rgb="FFE6B8AF"/>
          <bgColor rgb="FFE6B8AF"/>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38761D"/>
          <bgColor rgb="FF38761D"/>
        </patternFill>
      </fill>
      <border/>
    </dxf>
    <dxf>
      <font>
        <color rgb="FF000000"/>
      </font>
      <fill>
        <patternFill patternType="solid">
          <fgColor rgb="FF6AA84F"/>
          <bgColor rgb="FF6AA84F"/>
        </patternFill>
      </fill>
      <border/>
    </dxf>
    <dxf>
      <font>
        <color rgb="FF000000"/>
      </font>
      <fill>
        <patternFill patternType="solid">
          <fgColor rgb="FFB6D7A8"/>
          <bgColor rgb="FFB6D7A8"/>
        </patternFill>
      </fill>
      <border/>
    </dxf>
    <dxf>
      <font/>
      <fill>
        <patternFill patternType="solid">
          <fgColor rgb="FFD9EAD3"/>
          <bgColor rgb="FFD9EAD3"/>
        </patternFill>
      </fill>
      <border/>
    </dxf>
    <dxf>
      <font>
        <color rgb="FFFFFFFF"/>
      </font>
      <fill>
        <patternFill patternType="solid">
          <fgColor rgb="FF20124D"/>
          <bgColor rgb="FF20124D"/>
        </patternFill>
      </fill>
      <border/>
    </dxf>
    <dxf>
      <font>
        <color rgb="FFFFFFFF"/>
      </font>
      <fill>
        <patternFill patternType="solid">
          <fgColor rgb="FFFF0000"/>
          <bgColor rgb="FFFF0000"/>
        </patternFill>
      </fill>
      <border/>
    </dxf>
    <dxf>
      <font>
        <color rgb="FFFFFFFF"/>
      </font>
      <fill>
        <patternFill patternType="solid">
          <fgColor rgb="FFFFFFFF"/>
          <bgColor rgb="FFFFFFFF"/>
        </patternFill>
      </fill>
      <border/>
    </dxf>
    <dxf>
      <font>
        <color rgb="FFFFFFFF"/>
      </font>
      <fill>
        <patternFill patternType="solid">
          <fgColor rgb="FFA64D79"/>
          <bgColor rgb="FFA64D79"/>
        </patternFill>
      </fill>
      <border/>
    </dxf>
    <dxf>
      <font/>
      <fill>
        <patternFill patternType="solid">
          <fgColor rgb="FFB7E1CD"/>
          <bgColor rgb="FFB7E1CD"/>
        </patternFill>
      </fill>
      <border/>
    </dxf>
    <dxf>
      <font>
        <color rgb="FFFFFFFF"/>
      </font>
      <fill>
        <patternFill patternType="solid">
          <fgColor rgb="FFEA4335"/>
          <bgColor rgb="FFEA4335"/>
        </patternFill>
      </fill>
      <border/>
    </dxf>
    <dxf>
      <font/>
      <fill>
        <patternFill patternType="solid">
          <fgColor rgb="FF6AA84F"/>
          <bgColor rgb="FF6AA84F"/>
        </patternFill>
      </fill>
      <border/>
    </dxf>
  </dxf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Corporate &amp; Segments Distribution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0000FF"/>
              </a:solidFill>
              <a:ln xmlns:a="http://schemas.openxmlformats.org/drawingml/2006/main">
                <a:prstDash val="solid"/>
              </a:ln>
            </spPr>
          </dPt>
          <dLbls>
            <showLegendKey val="0"/>
            <showVal val="1"/>
            <showCatName val="0"/>
            <showSerName val="0"/>
            <showPercent val="0"/>
            <showBubbleSize val="0"/>
            <showLeaderLines val="1"/>
          </dLbls>
          <cat>
            <strRef>
              <f>'StratComs Dashboard'!$BS$3:$BX$3</f>
            </strRef>
          </cat>
          <val>
            <numRef>
              <f>'StratComs Dashboard'!$BS$4:$BX$4</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FFFFFF"/>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Content Type Overall YTD</a:t>
            </a:r>
          </a:p>
        </rich>
      </tx>
      <layout>
        <manualLayout>
          <xMode val="edge"/>
          <yMode val="edge"/>
          <wMode val="factor"/>
          <hMode val="factor"/>
          <x val="0.03094629156010231"/>
          <y val="0.05413223140495868"/>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'StratComs Dashboard'!$BS$7:$BY$7</f>
            </strRef>
          </cat>
          <val>
            <numRef>
              <f>'StratComs Dashboard'!$BS$8:$BY$8</f>
              <numCache/>
            </numRef>
          </val>
        </ser>
        <gapWidth val="150"/>
        <axId val="1705024996"/>
        <axId val="2115799411"/>
      </barChart>
      <catAx>
        <axId val="1705024996"/>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15799411"/>
        <lblOffset val="100"/>
      </catAx>
      <valAx>
        <axId val="211579941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05024996"/>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Media Type Overall YTD</a:t>
            </a:r>
          </a:p>
        </rich>
      </tx>
      <layout>
        <manualLayout>
          <xMode val="edge"/>
          <yMode val="edge"/>
          <wMode val="factor"/>
          <hMode val="factor"/>
          <x val="0.04130434782608695"/>
          <y val="0.0466996699669967"/>
        </manualLayout>
      </layout>
      <overlay val="0"/>
    </title>
    <plotArea>
      <layout/>
      <barChart>
        <barDir val="bar"/>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'StratComs Dashboard'!$BT$10:$CB$10</f>
            </strRef>
          </cat>
          <val>
            <numRef>
              <f>'StratComs Dashboard'!$BT$11:$CB$11</f>
              <numCache/>
            </numRef>
          </val>
        </ser>
        <gapWidth val="150"/>
        <axId val="67253005"/>
        <axId val="645126321"/>
      </barChart>
      <catAx>
        <axId val="67253005"/>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645126321"/>
        <lblOffset val="100"/>
      </catAx>
      <valAx>
        <axId val="64512632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67253005"/>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spPr>
    <a:solidFill xmlns:a="http://schemas.openxmlformats.org/drawingml/2006/main">
      <a:srgbClr val="CCCCCC"/>
    </a:solidFill>
    <a:ln xmlns:a="http://schemas.openxmlformats.org/drawingml/2006/main">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Regional Distribution</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Lbls>
            <showLegendKey val="0"/>
            <showVal val="0"/>
            <showCatName val="0"/>
            <showSerName val="0"/>
            <showPercent val="0"/>
            <showBubbleSize val="0"/>
            <showLeaderLines val="1"/>
          </dLbls>
          <cat>
            <strRef>
              <f>'StratComs Dashboard'!$AV$3:$AV$6</f>
            </strRef>
          </cat>
          <val>
            <numRef>
              <f>'StratComs Dashboard'!$AW$3:$AW$6</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200" b="0">
                <a:solidFill>
                  <a:srgbClr val="757575"/>
                </a:solidFill>
                <a:latin typeface="+mn-lt"/>
              </a:defRPr>
            </a:pPr>
            <a:r>
              <a:rPr sz="1200" b="0">
                <a:solidFill>
                  <a:srgbClr val="757575"/>
                </a:solidFill>
                <a:latin typeface="+mn-lt"/>
              </a:rPr>
              <a:t>Scoreboard Coms Scores</a:t>
            </a:r>
          </a:p>
        </rich>
      </tx>
      <overlay val="0"/>
    </title>
    <plotArea>
      <layout/>
      <barChart>
        <barDir val="bar"/>
        <grouping val="clustered"/>
        <ser>
          <idx val="0"/>
          <order val="0"/>
          <spPr>
            <a:solidFill xmlns:a="http://schemas.openxmlformats.org/drawingml/2006/main">
              <a:srgbClr val="93C47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solidFill>
                      <a:srgbClr val="FFFFFF"/>
                    </a:solidFill>
                  </a:defRPr>
                </a:pPr>
                <a:r>
                  <a:t>None</a:t>
                </a:r>
              </a:p>
            </txPr>
            <showLegendKey val="0"/>
            <showVal val="1"/>
            <showCatName val="0"/>
            <showSerName val="0"/>
            <showPercent val="0"/>
            <showBubbleSize val="0"/>
          </dLbls>
          <cat>
            <strRef>
              <f>SCORES!$CV$10:$CV$17</f>
            </strRef>
          </cat>
          <val>
            <numRef>
              <f>SCORES!$CW$10:$CW$17</f>
              <numCache/>
            </numRef>
          </val>
        </ser>
        <gapWidth val="150"/>
        <axId val="416850367"/>
        <axId val="976152818"/>
      </barChart>
      <catAx>
        <axId val="41685036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76152818"/>
        <lblOffset val="100"/>
      </catAx>
      <valAx>
        <axId val="9761528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6850367"/>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distribution per type of content YTD</a:t>
            </a:r>
          </a:p>
        </rich>
      </tx>
      <overlay val="0"/>
    </title>
    <plotArea>
      <layout/>
      <barChart>
        <barDir val="bar"/>
        <grouping val="percentStacked"/>
        <gapWidth val="150"/>
        <overlap val="100"/>
        <axId val="188412113"/>
        <axId val="326303514"/>
      </barChart>
      <catAx>
        <axId val="18841211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26303514"/>
        <lblOffset val="100"/>
      </catAx>
      <valAx>
        <axId val="326303514"/>
        <scaling>
          <orientation val="minMax"/>
        </scaling>
        <delete val="0"/>
        <axPos val="b"/>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8412113"/>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Q1</a:t>
            </a:r>
          </a:p>
        </rich>
      </tx>
      <layout>
        <manualLayout>
          <xMode val="edge"/>
          <yMode val="edge"/>
          <wMode val="factor"/>
          <hMode val="factor"/>
          <x val="0.03848080133555927"/>
          <y val="0.04773242630385488"/>
        </manualLayout>
      </layout>
      <overlay val="0"/>
    </title>
    <plotArea>
      <layout/>
      <doughnutChart>
        <varyColors val="1"/>
        <ser>
          <idx val="0"/>
          <order val="0"/>
          <tx>
            <strRef>
              <f>SCORES!$CX$22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SCORES!$CX$23:$CX$30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Q2</a:t>
            </a:r>
          </a:p>
        </rich>
      </tx>
      <overlay val="0"/>
    </title>
    <plotArea>
      <layout/>
      <doughnutChart>
        <varyColors val="1"/>
        <ser>
          <idx val="0"/>
          <order val="0"/>
          <tx>
            <strRef>
              <f>SCORES!$CY$22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SCORES!$CY$23:$CY$30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Messaging pickup YTD</a:t>
            </a:r>
          </a:p>
        </rich>
      </tx>
      <overlay val="0"/>
    </title>
    <plotArea>
      <layout/>
      <barChart>
        <barDir val="bar"/>
        <grouping val="stacked"/>
        <ser>
          <idx val="0"/>
          <order val="0"/>
          <tx>
            <strRef>
              <f>'Segment Charts'!$T$68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Charts'!$U$68:$AC$68</f>
              <numCache/>
            </numRef>
          </val>
        </ser>
        <ser>
          <idx val="1"/>
          <order val="1"/>
          <tx>
            <strRef>
              <f>'Segment Charts'!$T$69</f>
            </strRef>
          </tx>
          <spPr>
            <a:solidFill xmlns:a="http://schemas.openxmlformats.org/drawingml/2006/main">
              <a:schemeClr val="accent2"/>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Charts'!$U$69:$AC$69</f>
              <numCache/>
            </numRef>
          </val>
        </ser>
        <ser>
          <idx val="2"/>
          <order val="2"/>
          <tx>
            <strRef>
              <f>'Segment Charts'!$T$70</f>
            </strRef>
          </tx>
          <spPr>
            <a:solidFill xmlns:a="http://schemas.openxmlformats.org/drawingml/2006/main">
              <a:schemeClr val="accent3"/>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Charts'!$U$70:$AC$70</f>
              <numCache/>
            </numRef>
          </val>
        </ser>
        <ser>
          <idx val="3"/>
          <order val="3"/>
          <tx>
            <strRef>
              <f>'Segment Charts'!$T$71</f>
            </strRef>
          </tx>
          <spPr>
            <a:solidFill xmlns:a="http://schemas.openxmlformats.org/drawingml/2006/main">
              <a:schemeClr val="accent4"/>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Charts'!$U$71:$AC$71</f>
              <numCache/>
            </numRef>
          </val>
        </ser>
        <ser>
          <idx val="4"/>
          <order val="4"/>
          <tx>
            <strRef>
              <f>'Segment Charts'!$T$72</f>
            </strRef>
          </tx>
          <spPr>
            <a:solidFill xmlns:a="http://schemas.openxmlformats.org/drawingml/2006/main">
              <a:schemeClr val="accent5"/>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Charts'!$U$72:$AC$72</f>
              <numCache/>
            </numRef>
          </val>
        </ser>
        <ser>
          <idx val="5"/>
          <order val="5"/>
          <tx>
            <strRef>
              <f>'Segment Charts'!$T$73</f>
            </strRef>
          </tx>
          <spPr>
            <a:solidFill xmlns:a="http://schemas.openxmlformats.org/drawingml/2006/main">
              <a:schemeClr val="accent6"/>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Charts'!$U$73:$AC$73</f>
              <numCache/>
            </numRef>
          </val>
        </ser>
        <ser>
          <idx val="6"/>
          <order val="6"/>
          <tx>
            <strRef>
              <f>'Segment Charts'!$T$74</f>
            </strRef>
          </tx>
          <spPr>
            <a:solidFill xmlns:a="http://schemas.openxmlformats.org/drawingml/2006/main">
              <a:schemeClr val="accent1">
                <a:lumOff val="30000"/>
              </a:schemeClr>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Charts'!$U$74:$AC$74</f>
              <numCache/>
            </numRef>
          </val>
        </ser>
        <gapWidth val="150"/>
        <overlap val="100"/>
        <axId val="1793579930"/>
        <axId val="2143102517"/>
      </barChart>
      <catAx>
        <axId val="179357993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sz="1000" b="0">
                <a:solidFill>
                  <a:srgbClr val="000000"/>
                </a:solidFill>
                <a:latin typeface="+mn-lt"/>
              </a:defRPr>
            </a:pPr>
            <a:r>
              <a:t>None</a:t>
            </a:r>
          </a:p>
        </txPr>
        <crossAx val="2143102517"/>
        <lblOffset val="100"/>
      </catAx>
      <valAx>
        <axId val="21431025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93579930"/>
        <crosses val="max"/>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Q3</a:t>
            </a:r>
          </a:p>
        </rich>
      </tx>
      <overlay val="0"/>
    </title>
    <plotArea>
      <layout/>
      <doughnutChart>
        <varyColors val="1"/>
        <ser>
          <idx val="0"/>
          <order val="0"/>
          <tx>
            <strRef>
              <f>SCORES!$CZ$22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SCORES!$CZ$23:$CZ$30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StratComs Composite Scores Q4</a:t>
            </a:r>
          </a:p>
        </rich>
      </tx>
      <overlay val="0"/>
    </title>
    <plotArea>
      <layout/>
      <doughnutChart>
        <varyColors val="1"/>
        <ser>
          <idx val="0"/>
          <order val="0"/>
          <tx>
            <strRef>
              <f>SCORES!$DA$22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Pt>
            <idx val="1"/>
            <spPr>
              <a:solidFill xmlns:a="http://schemas.openxmlformats.org/drawingml/2006/main">
                <a:srgbClr val="EA4335"/>
              </a:solidFill>
              <a:ln xmlns:a="http://schemas.openxmlformats.org/drawingml/2006/main">
                <a:prstDash val="solid"/>
              </a:ln>
            </spPr>
          </dPt>
          <dPt>
            <idx val="2"/>
            <spPr>
              <a:solidFill xmlns:a="http://schemas.openxmlformats.org/drawingml/2006/main">
                <a:srgbClr val="FBBC04"/>
              </a:solidFill>
              <a:ln xmlns:a="http://schemas.openxmlformats.org/drawingml/2006/main">
                <a:prstDash val="solid"/>
              </a:ln>
            </spPr>
          </dPt>
          <dPt>
            <idx val="3"/>
            <spPr>
              <a:solidFill xmlns:a="http://schemas.openxmlformats.org/drawingml/2006/main">
                <a:srgbClr val="34A853"/>
              </a:solidFill>
              <a:ln xmlns:a="http://schemas.openxmlformats.org/drawingml/2006/main">
                <a:prstDash val="solid"/>
              </a:ln>
            </spPr>
          </dPt>
          <dPt>
            <idx val="4"/>
            <spPr>
              <a:solidFill xmlns:a="http://schemas.openxmlformats.org/drawingml/2006/main">
                <a:srgbClr val="FF6D01"/>
              </a:solidFill>
              <a:ln xmlns:a="http://schemas.openxmlformats.org/drawingml/2006/main">
                <a:prstDash val="solid"/>
              </a:ln>
            </spPr>
          </dPt>
          <dPt>
            <idx val="5"/>
            <spPr>
              <a:solidFill xmlns:a="http://schemas.openxmlformats.org/drawingml/2006/main">
                <a:srgbClr val="46BDC6"/>
              </a:solidFill>
              <a:ln xmlns:a="http://schemas.openxmlformats.org/drawingml/2006/main">
                <a:prstDash val="solid"/>
              </a:ln>
            </spPr>
          </dPt>
          <dPt>
            <idx val="6"/>
            <spPr>
              <a:solidFill xmlns:a="http://schemas.openxmlformats.org/drawingml/2006/main">
                <a:srgbClr val="7BAAF7"/>
              </a:solidFill>
              <a:ln xmlns:a="http://schemas.openxmlformats.org/drawingml/2006/main">
                <a:prstDash val="solid"/>
              </a:ln>
            </spPr>
          </dPt>
          <dPt>
            <idx val="7"/>
            <spPr>
              <a:solidFill xmlns:a="http://schemas.openxmlformats.org/drawingml/2006/main">
                <a:srgbClr val="F07B72"/>
              </a:solidFill>
              <a:ln xmlns:a="http://schemas.openxmlformats.org/drawingml/2006/main">
                <a:prstDash val="solid"/>
              </a:ln>
            </spPr>
          </dPt>
          <dLbls>
            <showLegendKey val="0"/>
            <showVal val="1"/>
            <showCatName val="0"/>
            <showSerName val="0"/>
            <showPercent val="0"/>
            <showBubbleSize val="0"/>
            <showLeaderLines val="1"/>
          </dLbls>
          <cat>
            <strRef>
              <f>SCORES!$CV$22:$CV$30</f>
            </strRef>
          </cat>
          <val>
            <numRef>
              <f>SCORES!$DA$23:$DA$30</f>
              <numCache/>
            </numRef>
          </val>
        </ser>
        <dLbls>
          <showLegendKey val="0"/>
          <showVal val="0"/>
          <showCatName val="0"/>
          <showSerName val="0"/>
          <showPercent val="0"/>
          <showBubbleSize val="0"/>
        </dLbls>
        <firstSliceAng val="0"/>
        <holeSize val="25"/>
      </doughnutChart>
    </plotArea>
    <legend>
      <legendPos val="r"/>
      <overlay val="0"/>
      <txPr>
        <a:bodyPr xmlns:a="http://schemas.openxmlformats.org/drawingml/2006/main"/>
        <a:lstStyle xmlns:a="http://schemas.openxmlformats.org/drawingml/2006/main"/>
        <a:p xmlns:a="http://schemas.openxmlformats.org/drawingml/2006/main">
          <a:pPr lvl="0">
            <a:defRPr sz="1000" b="0">
              <a:solidFill>
                <a:srgbClr val="1A1A1A"/>
              </a:solidFill>
              <a:latin typeface="+mn-lt"/>
            </a:defRPr>
          </a:pPr>
          <a:r>
            <a:t>None</a:t>
          </a:r>
        </a:p>
      </txPr>
    </legend>
    <plotVisOnly val="1"/>
    <dispBlanksAs val="gap"/>
  </chart>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Key messages as percentage of total coverage YTD</a:t>
            </a:r>
          </a:p>
        </rich>
      </tx>
      <overlay val="0"/>
    </title>
    <view3D>
      <rotX val="15"/>
      <rotY val="20"/>
      <rAngAx val="1"/>
    </view3D>
    <plotArea>
      <layout/>
      <bar3DChart>
        <barDir val="bar"/>
        <grouping val="clustered"/>
        <ser>
          <idx val="0"/>
          <order val="0"/>
          <tx>
            <strRef>
              <f>'Segment Charts'!$T$31</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Charts'!$T$59,'Segment Charts'!$T$61)</f>
            </strRef>
          </cat>
          <val>
            <numRef>
              <f>('Segment Charts'!$T$59,'Segment Charts'!$T$61)</f>
              <numCache/>
            </numRef>
          </val>
        </ser>
        <gapWidth val="150"/>
        <gapDepth val="150"/>
        <axId val="37750244"/>
        <axId val="591595805"/>
        <axId val="1000"/>
      </bar3DChart>
      <catAx>
        <axId val="3775024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91595805"/>
        <lblOffset val="100"/>
      </catAx>
      <valAx>
        <axId val="59159580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7750244"/>
        <crosses val="max"/>
      </valAx>
      <serAx>
        <axId val="1000"/>
        <scaling>
          <orientation val="minMax"/>
        </scaling>
        <axPos val="l"/>
        <majorTickMark val="none"/>
        <minorTickMark val="none"/>
        <crossAx val="10"/>
      </ser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CC0000"/>
              </a:solidFill>
              <a:ln xmlns:a="http://schemas.openxmlformats.org/drawingml/2006/main">
                <a:prstDash val="solid"/>
              </a:ln>
            </spPr>
          </dPt>
          <dLbls>
            <showLegendKey val="0"/>
            <showVal val="1"/>
            <showCatName val="0"/>
            <showSerName val="0"/>
            <showPercent val="0"/>
            <showBubbleSize val="0"/>
            <showLeaderLines val="1"/>
          </dLbls>
          <cat>
            <strRef>
              <f>MediaScorecard!$I$2:$S$2</f>
            </strRef>
          </cat>
          <val>
            <numRef>
              <f>MediaScorecard!$I$3:$S$3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Q1</a:t>
            </a:r>
          </a:p>
        </rich>
      </tx>
      <overlay val="0"/>
    </title>
    <plotArea>
      <layout/>
      <doughnutChart>
        <varyColors val="1"/>
        <ser>
          <idx val="0"/>
          <order val="0"/>
          <tx>
            <strRef>
              <f>'Segment Charts'!$T$11</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Charts'!$U$11:$AD$11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Q2</a:t>
            </a:r>
          </a:p>
        </rich>
      </tx>
      <overlay val="0"/>
    </title>
    <plotArea>
      <layout/>
      <doughnutChart>
        <varyColors val="1"/>
        <ser>
          <idx val="0"/>
          <order val="0"/>
          <tx>
            <strRef>
              <f>'Segment Charts'!$T$12</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Charts'!$U$12:$AD$12</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Q3</a:t>
            </a:r>
          </a:p>
        </rich>
      </tx>
      <layout>
        <manualLayout>
          <xMode val="edge"/>
          <yMode val="edge"/>
          <wMode val="factor"/>
          <hMode val="factor"/>
          <x val="0.02820512820512821"/>
          <y val="0.05"/>
        </manualLayout>
      </layout>
      <overlay val="0"/>
    </title>
    <plotArea>
      <layout/>
      <doughnutChart>
        <varyColors val="1"/>
        <ser>
          <idx val="0"/>
          <order val="0"/>
          <tx>
            <strRef>
              <f>'Segment Charts'!$T$13</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Charts'!$U$13:$AD$13</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Q4</a:t>
            </a:r>
          </a:p>
        </rich>
      </tx>
      <overlay val="0"/>
    </title>
    <plotArea>
      <layout/>
      <doughnutChart>
        <varyColors val="1"/>
        <ser>
          <idx val="0"/>
          <order val="0"/>
          <tx>
            <strRef>
              <f>'Segment Charts'!$T$14</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Charts'!$U$10:$AD$10</f>
            </strRef>
          </cat>
          <val>
            <numRef>
              <f>'Segment Charts'!$U$14:$AD$14</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AECO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Charts'!$U$33:$AC$33</f>
              <numCache/>
            </numRef>
          </val>
        </ser>
        <gapWidth val="150"/>
        <gapDepth val="150"/>
        <axId val="1954411438"/>
        <axId val="1122314993"/>
        <axId val="1000"/>
      </bar3DChart>
      <catAx>
        <axId val="195441143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22314993"/>
        <lblOffset val="100"/>
      </catAx>
      <valAx>
        <axId val="112231499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54411438"/>
        <crosses val="max"/>
      </valAx>
      <serAx>
        <axId val="1000"/>
        <scaling>
          <orientation val="minMax"/>
        </scaling>
        <axPos val="l"/>
        <majorTickMark val="none"/>
        <minorTickMark val="none"/>
        <crossAx val="10"/>
      </serAx>
    </plotArea>
    <plotVisOnly val="1"/>
    <dispBlanksAs val="gap"/>
  </chart>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AECO vs. Main Themes</a:t>
            </a:r>
          </a:p>
        </rich>
      </tx>
      <overlay val="0"/>
    </title>
    <view3D>
      <rotX val="15"/>
      <rotY val="20"/>
      <rAngAx val="1"/>
    </view3D>
    <plotArea>
      <layout/>
      <bar3DChart>
        <barDir val="bar"/>
        <grouping val="clustered"/>
        <ser>
          <idx val="0"/>
          <order val="0"/>
          <tx>
            <strRef>
              <f>'Segment Charts'!$T$38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Charts'!$U$38:$AC$38</f>
              <numCache/>
            </numRef>
          </val>
        </ser>
        <gapWidth val="150"/>
        <gapDepth val="150"/>
        <axId val="55820131"/>
        <axId val="923260442"/>
        <axId val="1000"/>
      </bar3DChart>
      <catAx>
        <axId val="55820131"/>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923260442"/>
        <lblOffset val="100"/>
      </catAx>
      <valAx>
        <axId val="92326044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5820131"/>
        <crosses val="max"/>
      </valAx>
      <serAx>
        <axId val="1000"/>
        <scaling>
          <orientation val="minMax"/>
        </scaling>
        <axPos val="l"/>
        <majorTickMark val="none"/>
        <minorTickMark val="none"/>
        <crossAx val="10"/>
      </serAx>
    </plotArea>
    <plotVisOnly val="1"/>
    <dispBlanksAs val="gap"/>
  </chart>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AECO vs. Main Themes</a:t>
            </a:r>
          </a:p>
        </rich>
      </tx>
      <overlay val="0"/>
    </title>
    <view3D>
      <rotX val="15"/>
      <rotY val="20"/>
      <rAngAx val="1"/>
    </view3D>
    <plotArea>
      <layout/>
      <bar3DChart>
        <barDir val="bar"/>
        <grouping val="clustered"/>
        <ser>
          <idx val="0"/>
          <order val="0"/>
          <tx>
            <strRef>
              <f>'Segment Charts'!$T$43</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Charts'!$U$43:$AC$43</f>
              <numCache/>
            </numRef>
          </val>
        </ser>
        <gapWidth val="150"/>
        <gapDepth val="150"/>
        <axId val="1478077604"/>
        <axId val="1313327617"/>
        <axId val="1000"/>
      </bar3DChart>
      <catAx>
        <axId val="1478077604"/>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13327617"/>
        <lblOffset val="100"/>
      </catAx>
      <valAx>
        <axId val="1313327617"/>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478077604"/>
        <crosses val="max"/>
      </valAx>
      <serAx>
        <axId val="1000"/>
        <scaling>
          <orientation val="minMax"/>
        </scaling>
        <axPos val="l"/>
        <majorTickMark val="none"/>
        <minorTickMark val="none"/>
        <crossAx val="10"/>
      </serAx>
    </plotArea>
    <plotVisOnly val="1"/>
    <dispBlanksAs val="gap"/>
  </chart>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AECO vs. Main Themes</a:t>
            </a:r>
          </a:p>
        </rich>
      </tx>
      <overlay val="0"/>
    </title>
    <view3D>
      <rotX val="15"/>
      <rotY val="20"/>
      <rAngAx val="1"/>
    </view3D>
    <plotArea>
      <layout/>
      <bar3DChart>
        <barDir val="bar"/>
        <grouping val="clustered"/>
        <ser>
          <idx val="0"/>
          <order val="0"/>
          <tx>
            <strRef>
              <f>'Segment Charts'!$T$48</f>
            </strRef>
          </tx>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Charts'!$U$48:$AC$48</f>
              <numCache/>
            </numRef>
          </val>
        </ser>
        <gapWidth val="150"/>
        <gapDepth val="150"/>
        <axId val="1752664163"/>
        <axId val="1858345404"/>
        <axId val="1000"/>
      </bar3DChart>
      <catAx>
        <axId val="175266416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858345404"/>
        <lblOffset val="100"/>
      </catAx>
      <valAx>
        <axId val="185834540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52664163"/>
        <crosses val="max"/>
      </valAx>
      <serAx>
        <axId val="1000"/>
        <scaling>
          <orientation val="minMax"/>
        </scaling>
        <axPos val="l"/>
        <majorTickMark val="none"/>
        <minorTickMark val="none"/>
        <crossAx val="10"/>
      </serAx>
    </plotArea>
    <plotVisOnly val="1"/>
    <dispBlanksAs val="gap"/>
  </chart>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AECO vs. Main Themes YTD</a:t>
            </a:r>
          </a:p>
        </rich>
      </tx>
      <overlay val="0"/>
    </title>
    <view3D>
      <rotX val="15"/>
      <rotY val="20"/>
      <rAngAx val="1"/>
    </view3D>
    <plotArea>
      <layout/>
      <bar3DChart>
        <barDir val="bar"/>
        <grouping val="clustered"/>
        <ser>
          <idx val="0"/>
          <order val="0"/>
          <tx>
            <strRef>
              <f>'Segment Charts'!$T$54</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Charts'!$U$54:$AC$54</f>
              <numCache/>
            </numRef>
          </val>
        </ser>
        <gapWidth val="150"/>
        <gapDepth val="150"/>
        <axId val="1932562648"/>
        <axId val="1040673803"/>
        <axId val="1000"/>
      </bar3DChart>
      <catAx>
        <axId val="1932562648"/>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40673803"/>
        <lblOffset val="100"/>
      </catAx>
      <valAx>
        <axId val="1040673803"/>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32562648"/>
        <crosses val="max"/>
      </valAx>
      <serAx>
        <axId val="1000"/>
        <scaling>
          <orientation val="minMax"/>
        </scaling>
        <axPos val="l"/>
        <majorTickMark val="none"/>
        <minorTickMark val="none"/>
        <crossAx val="10"/>
      </serAx>
    </plotArea>
    <plotVisOnly val="1"/>
    <dispBlanksAs val="gap"/>
  </chart>
</chartSpace>
</file>

<file path=xl/charts/chart2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FIELD SYSTEMS vs. Main Themes YTD</a:t>
            </a:r>
          </a:p>
        </rich>
      </tx>
      <overlay val="0"/>
    </title>
    <view3D>
      <rotX val="15"/>
      <rotY val="20"/>
      <rAngAx val="1"/>
    </view3D>
    <plotArea>
      <layout/>
      <bar3DChart>
        <barDir val="bar"/>
        <grouping val="clustered"/>
        <ser>
          <idx val="0"/>
          <order val="0"/>
          <tx>
            <strRef>
              <f>'Segment Charts'!$T$55</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Charts'!$U$55:$AC$55</f>
              <numCache/>
            </numRef>
          </val>
        </ser>
        <gapWidth val="150"/>
        <gapDepth val="150"/>
        <axId val="863338242"/>
        <axId val="17471199"/>
        <axId val="1000"/>
      </bar3DChart>
      <catAx>
        <axId val="86333824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7471199"/>
        <lblOffset val="100"/>
      </catAx>
      <valAx>
        <axId val="1747119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63338242"/>
        <crosses val="max"/>
      </valAx>
      <serAx>
        <axId val="1000"/>
        <scaling>
          <orientation val="minMax"/>
        </scaling>
        <axPos val="l"/>
        <majorTickMark val="none"/>
        <minorTickMark val="none"/>
        <crossAx val="10"/>
      </serAx>
    </plotArea>
    <plotVisOnly val="1"/>
    <dispBlanksAs val="gap"/>
  </chart>
</chartSpace>
</file>

<file path=xl/charts/chart2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FS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Charts'!$U$34:$AC$34</f>
              <numCache/>
            </numRef>
          </val>
        </ser>
        <gapWidth val="150"/>
        <gapDepth val="150"/>
        <axId val="877999492"/>
        <axId val="1505256684"/>
        <axId val="1000"/>
      </bar3DChart>
      <catAx>
        <axId val="87799949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05256684"/>
        <lblOffset val="100"/>
      </catAx>
      <valAx>
        <axId val="150525668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77999492"/>
        <crosses val="max"/>
      </valAx>
      <serAx>
        <axId val="1000"/>
        <scaling>
          <orientation val="minMax"/>
        </scaling>
        <axPos val="l"/>
        <majorTickMark val="none"/>
        <minorTickMark val="none"/>
        <crossAx val="10"/>
      </serAx>
    </plotArea>
    <plotVisOnly val="1"/>
    <dispBlanksAs val="gap"/>
  </chart>
</chartSpace>
</file>

<file path=xl/charts/chart2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FS vs. Main Themes</a:t>
            </a:r>
          </a:p>
        </rich>
      </tx>
      <overlay val="0"/>
    </title>
    <view3D>
      <rotX val="15"/>
      <rotY val="20"/>
      <rAngAx val="1"/>
    </view3D>
    <plotArea>
      <layout/>
      <bar3DChart>
        <barDir val="bar"/>
        <grouping val="clustered"/>
        <ser>
          <idx val="0"/>
          <order val="0"/>
          <tx>
            <strRef>
              <f>'Segment Charts'!$T$39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Charts'!$U$39:$AC$39</f>
              <numCache/>
            </numRef>
          </val>
        </ser>
        <gapWidth val="150"/>
        <gapDepth val="150"/>
        <axId val="1378673077"/>
        <axId val="37566764"/>
        <axId val="1000"/>
      </bar3DChart>
      <catAx>
        <axId val="137867307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7566764"/>
        <lblOffset val="100"/>
      </catAx>
      <valAx>
        <axId val="37566764"/>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78673077"/>
        <crosses val="max"/>
      </valAx>
      <serAx>
        <axId val="1000"/>
        <scaling>
          <orientation val="minMax"/>
        </scaling>
        <axPos val="l"/>
        <majorTickMark val="none"/>
        <minorTickMark val="none"/>
        <crossAx val="10"/>
      </serAx>
    </plotArea>
    <plotVisOnly val="1"/>
    <dispBlanksAs val="gap"/>
  </chart>
</chartSpace>
</file>

<file path=xl/charts/chart2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FS vs. Main Themes</a:t>
            </a:r>
          </a:p>
        </rich>
      </tx>
      <overlay val="0"/>
    </title>
    <view3D>
      <rotX val="15"/>
      <rotY val="20"/>
      <rAngAx val="1"/>
    </view3D>
    <plotArea>
      <layout/>
      <bar3DChart>
        <barDir val="bar"/>
        <grouping val="clustered"/>
        <ser>
          <idx val="0"/>
          <order val="0"/>
          <tx>
            <strRef>
              <f>'Segment Charts'!$T$44</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Charts'!$U$44:$AC$44</f>
              <numCache/>
            </numRef>
          </val>
        </ser>
        <gapWidth val="150"/>
        <gapDepth val="150"/>
        <axId val="520359307"/>
        <axId val="1971429665"/>
        <axId val="1000"/>
      </bar3DChart>
      <catAx>
        <axId val="52035930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71429665"/>
        <lblOffset val="100"/>
      </catAx>
      <valAx>
        <axId val="1971429665"/>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20359307"/>
        <crosses val="max"/>
      </valAx>
      <serAx>
        <axId val="1000"/>
        <scaling>
          <orientation val="minMax"/>
        </scaling>
        <axPos val="l"/>
        <majorTickMark val="none"/>
        <minorTickMark val="none"/>
        <crossAx val="10"/>
      </serAx>
    </plotArea>
    <plotVisOnly val="1"/>
    <dispBlanksAs val="gap"/>
  </chart>
</chartSpace>
</file>

<file path=xl/charts/chart2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FS vs. Main Themes</a:t>
            </a:r>
          </a:p>
        </rich>
      </tx>
      <overlay val="0"/>
    </title>
    <view3D>
      <rotX val="15"/>
      <rotY val="20"/>
      <rAngAx val="1"/>
    </view3D>
    <plotArea>
      <layout/>
      <bar3DChart>
        <barDir val="bar"/>
        <grouping val="clustered"/>
        <ser>
          <idx val="0"/>
          <order val="0"/>
          <tx>
            <strRef>
              <f>'Segment Charts'!$T$49</f>
            </strRef>
          </tx>
          <spPr>
            <a:solidFill xmlns:a="http://schemas.openxmlformats.org/drawingml/2006/main">
              <a:srgbClr val="38761D"/>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Charts'!$U$49:$AC$49</f>
              <numCache/>
            </numRef>
          </val>
        </ser>
        <gapWidth val="150"/>
        <gapDepth val="150"/>
        <axId val="1341642860"/>
        <axId val="2006542439"/>
        <axId val="1000"/>
      </bar3DChart>
      <catAx>
        <axId val="134164286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006542439"/>
        <lblOffset val="100"/>
      </catAx>
      <valAx>
        <axId val="2006542439"/>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341642860"/>
        <crosses val="max"/>
      </valAx>
      <serAx>
        <axId val="1000"/>
        <scaling>
          <orientation val="minMax"/>
        </scaling>
        <axPos val="l"/>
        <majorTickMark val="none"/>
        <minorTickMark val="none"/>
        <crossAx val="10"/>
      </serAx>
    </plotArea>
    <plotVisOnly val="1"/>
    <dispBlanksAs val="gap"/>
  </chart>
</chartSpace>
</file>

<file path=xl/charts/chart2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T&amp;L vs. Main Themes YTD</a:t>
            </a:r>
          </a:p>
        </rich>
      </tx>
      <overlay val="0"/>
    </title>
    <view3D>
      <rotX val="15"/>
      <rotY val="20"/>
      <rAngAx val="1"/>
    </view3D>
    <plotArea>
      <layout/>
      <bar3DChart>
        <barDir val="bar"/>
        <grouping val="clustered"/>
        <ser>
          <idx val="0"/>
          <order val="0"/>
          <tx>
            <strRef>
              <f>'Segment Charts'!$T$56</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Charts'!$U$56:$AC$56</f>
              <numCache/>
            </numRef>
          </val>
        </ser>
        <gapWidth val="150"/>
        <gapDepth val="150"/>
        <axId val="1911294490"/>
        <axId val="1294872072"/>
        <axId val="1000"/>
      </bar3DChart>
      <catAx>
        <axId val="1911294490"/>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294872072"/>
        <lblOffset val="100"/>
      </catAx>
      <valAx>
        <axId val="129487207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11294490"/>
        <crosses val="max"/>
      </valAx>
      <serAx>
        <axId val="1000"/>
        <scaling>
          <orientation val="minMax"/>
        </scaling>
        <axPos val="l"/>
        <majorTickMark val="none"/>
        <minorTickMark val="none"/>
        <crossAx val="10"/>
      </serAx>
    </plotArea>
    <plotVisOnly val="1"/>
    <dispBlanksAs val="gap"/>
  </chart>
</chartSpace>
</file>

<file path=xl/charts/chart2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T&amp;L vs. Main Themes</a:t>
            </a:r>
          </a:p>
        </rich>
      </tx>
      <layout>
        <manualLayout>
          <xMode val="edge"/>
          <yMode val="edge"/>
          <wMode val="factor"/>
          <hMode val="factor"/>
          <x val="0.02464342313787639"/>
          <y val="0.05"/>
        </manualLayout>
      </layout>
      <overlay val="0"/>
    </title>
    <view3D>
      <rotX val="15"/>
      <rotY val="20"/>
      <rAngAx val="1"/>
    </view3D>
    <plotArea>
      <layout/>
      <bar3DChart>
        <barDir val="bar"/>
        <grouping val="clustered"/>
        <ser>
          <idx val="0"/>
          <order val="0"/>
          <tx>
            <strRef>
              <f>'Segment Charts'!$T$35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Charts'!$U$35:$AC$35</f>
              <numCache/>
            </numRef>
          </val>
        </ser>
        <gapWidth val="150"/>
        <gapDepth val="150"/>
        <axId val="1057598253"/>
        <axId val="2135624518"/>
        <axId val="1000"/>
      </bar3DChart>
      <catAx>
        <axId val="105759825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2135624518"/>
        <lblOffset val="100"/>
      </catAx>
      <valAx>
        <axId val="2135624518"/>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057598253"/>
        <crosses val="max"/>
      </valAx>
      <serAx>
        <axId val="1000"/>
        <scaling>
          <orientation val="minMax"/>
        </scaling>
        <axPos val="l"/>
        <majorTickMark val="none"/>
        <minorTickMark val="none"/>
        <crossAx val="10"/>
      </serAx>
    </plotArea>
    <plotVisOnly val="1"/>
    <dispBlanksAs val="gap"/>
  </chart>
</chartSpace>
</file>

<file path=xl/charts/chart3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T&amp;L vs. Main Themes</a:t>
            </a:r>
          </a:p>
        </rich>
      </tx>
      <overlay val="0"/>
    </title>
    <view3D>
      <rotX val="15"/>
      <rotY val="20"/>
      <rAngAx val="1"/>
    </view3D>
    <plotArea>
      <layout/>
      <bar3DChart>
        <barDir val="bar"/>
        <grouping val="clustered"/>
        <ser>
          <idx val="0"/>
          <order val="0"/>
          <tx>
            <strRef>
              <f>'Segment Charts'!$T$40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Charts'!$U$40:$AC$40</f>
              <numCache/>
            </numRef>
          </val>
        </ser>
        <gapWidth val="150"/>
        <gapDepth val="150"/>
        <axId val="816336257"/>
        <axId val="584096726"/>
        <axId val="1000"/>
      </bar3DChart>
      <catAx>
        <axId val="816336257"/>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84096726"/>
        <lblOffset val="100"/>
      </catAx>
      <valAx>
        <axId val="584096726"/>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16336257"/>
        <crosses val="max"/>
      </valAx>
      <serAx>
        <axId val="1000"/>
        <scaling>
          <orientation val="minMax"/>
        </scaling>
        <axPos val="l"/>
        <majorTickMark val="none"/>
        <minorTickMark val="none"/>
        <crossAx val="10"/>
      </serAx>
    </plotArea>
    <plotVisOnly val="1"/>
    <dispBlanksAs val="gap"/>
  </chart>
</chartSpace>
</file>

<file path=xl/charts/chart3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 vs. Main Themes</a:t>
            </a:r>
          </a:p>
        </rich>
      </tx>
      <overlay val="0"/>
    </title>
    <view3D>
      <rotX val="15"/>
      <rotY val="20"/>
      <rAngAx val="1"/>
    </view3D>
    <plotArea>
      <layout/>
      <bar3DChart>
        <barDir val="bar"/>
        <grouping val="clustered"/>
        <ser>
          <idx val="0"/>
          <order val="0"/>
          <tx>
            <strRef>
              <f>'Segment Charts'!$T$45</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Charts'!$U$45:$AC$45</f>
              <numCache/>
            </numRef>
          </val>
        </ser>
        <gapWidth val="150"/>
        <gapDepth val="150"/>
        <axId val="41131573"/>
        <axId val="1110098122"/>
        <axId val="1000"/>
      </bar3DChart>
      <catAx>
        <axId val="41131573"/>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10098122"/>
        <lblOffset val="100"/>
      </catAx>
      <valAx>
        <axId val="1110098122"/>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41131573"/>
        <crosses val="max"/>
      </valAx>
      <serAx>
        <axId val="1000"/>
        <scaling>
          <orientation val="minMax"/>
        </scaling>
        <axPos val="l"/>
        <majorTickMark val="none"/>
        <minorTickMark val="none"/>
        <crossAx val="10"/>
      </serAx>
    </plotArea>
    <plotVisOnly val="1"/>
    <dispBlanksAs val="gap"/>
  </chart>
</chartSpace>
</file>

<file path=xl/charts/chart3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 vs. Main Themes</a:t>
            </a:r>
          </a:p>
        </rich>
      </tx>
      <overlay val="0"/>
    </title>
    <view3D>
      <rotX val="15"/>
      <rotY val="20"/>
      <rAngAx val="1"/>
    </view3D>
    <plotArea>
      <layout/>
      <bar3DChart>
        <barDir val="bar"/>
        <grouping val="clustered"/>
        <ser>
          <idx val="0"/>
          <order val="0"/>
          <tx>
            <strRef>
              <f>'Segment Charts'!$T$50</f>
            </strRef>
          </tx>
          <spPr>
            <a:solidFill xmlns:a="http://schemas.openxmlformats.org/drawingml/2006/main">
              <a:srgbClr val="FF0000"/>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Charts'!$U$31:$AC$31</f>
            </strRef>
          </cat>
          <val>
            <numRef>
              <f>'Segment Charts'!$U$50:$AC$50</f>
              <numCache/>
            </numRef>
          </val>
        </ser>
        <gapWidth val="150"/>
        <gapDepth val="150"/>
        <axId val="804172032"/>
        <axId val="1993422491"/>
        <axId val="1000"/>
      </bar3DChart>
      <catAx>
        <axId val="804172032"/>
        <scaling>
          <orientation val="maxMin"/>
        </scaling>
        <delete val="0"/>
        <axPos val="l"/>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993422491"/>
        <lblOffset val="100"/>
      </catAx>
      <valAx>
        <axId val="1993422491"/>
        <scaling>
          <orientation val="minMax"/>
        </scaling>
        <delete val="0"/>
        <axPos val="b"/>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804172032"/>
        <crosses val="max"/>
      </valAx>
      <serAx>
        <axId val="1000"/>
        <scaling>
          <orientation val="minMax"/>
        </scaling>
        <axPos val="l"/>
        <majorTickMark val="none"/>
        <minorTickMark val="none"/>
        <crossAx val="10"/>
      </serAx>
    </plotArea>
    <plotVisOnly val="1"/>
    <dispBlanksAs val="gap"/>
  </chart>
</chartSpace>
</file>

<file path=xl/charts/chart3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AND ISSUES FS as Percentage of total coverage FS</a:t>
            </a:r>
          </a:p>
        </rich>
      </tx>
      <overlay val="0"/>
    </title>
    <plotArea>
      <layout/>
      <barChart>
        <barDir val="col"/>
        <grouping val="stacked"/>
        <ser>
          <idx val="0"/>
          <order val="0"/>
          <tx>
            <strRef>
              <f>'Segment Charts'!$T$79</f>
            </strRef>
          </tx>
          <spPr>
            <a:solidFill xmlns:a="http://schemas.openxmlformats.org/drawingml/2006/main">
              <a:schemeClr val="accent1"/>
            </a:solidFill>
            <a:ln xmlns:a="http://schemas.openxmlformats.org/drawingml/2006/main" cmpd="sng">
              <a:solidFill>
                <a:srgbClr val="000000"/>
              </a:solidFill>
              <a:prstDash val="solid"/>
            </a:ln>
          </spPr>
          <dPt>
            <idx val="0"/>
            <spPr>
              <a:ln xmlns:a="http://schemas.openxmlformats.org/drawingml/2006/main">
                <a:prstDash val="solid"/>
              </a:ln>
            </spPr>
          </dPt>
          <dPt>
            <idx val="1"/>
            <spPr>
              <a:solidFill xmlns:a="http://schemas.openxmlformats.org/drawingml/2006/main">
                <a:srgbClr val="FFE599"/>
              </a:solidFill>
              <a:ln xmlns:a="http://schemas.openxmlformats.org/drawingml/2006/main" cmpd="sng">
                <a:solidFill>
                  <a:srgbClr val="000000"/>
                </a:solidFill>
                <a:prstDash val="solid"/>
              </a:ln>
            </spPr>
          </dPt>
          <dPt>
            <idx val="2"/>
            <spPr>
              <a:solidFill xmlns:a="http://schemas.openxmlformats.org/drawingml/2006/main">
                <a:srgbClr val="FFE599"/>
              </a:solidFill>
              <a:ln xmlns:a="http://schemas.openxmlformats.org/drawingml/2006/main" cmpd="sng">
                <a:solidFill>
                  <a:srgbClr val="000000"/>
                </a:solidFill>
                <a:prstDash val="solid"/>
              </a:ln>
            </spPr>
          </dPt>
          <dPt>
            <idx val="3"/>
            <spPr>
              <a:solidFill xmlns:a="http://schemas.openxmlformats.org/drawingml/2006/main">
                <a:srgbClr val="FFE599"/>
              </a:solidFill>
              <a:ln xmlns:a="http://schemas.openxmlformats.org/drawingml/2006/main" cmpd="sng">
                <a:solidFill>
                  <a:srgbClr val="000000"/>
                </a:solidFill>
                <a:prstDash val="solid"/>
              </a:ln>
            </spPr>
          </dPt>
          <dPt>
            <idx val="4"/>
            <spPr>
              <a:solidFill xmlns:a="http://schemas.openxmlformats.org/drawingml/2006/main">
                <a:srgbClr val="FFE599"/>
              </a:solidFill>
              <a:ln xmlns:a="http://schemas.openxmlformats.org/drawingml/2006/main" cmpd="sng">
                <a:solidFill>
                  <a:srgbClr val="000000"/>
                </a:solidFill>
                <a:prstDash val="solid"/>
              </a:ln>
            </spPr>
          </dPt>
          <dPt>
            <idx val="5"/>
            <spPr>
              <a:solidFill xmlns:a="http://schemas.openxmlformats.org/drawingml/2006/main">
                <a:srgbClr val="FFE599"/>
              </a:solidFill>
              <a:ln xmlns:a="http://schemas.openxmlformats.org/drawingml/2006/main" cmpd="sng">
                <a:solidFill>
                  <a:srgbClr val="000000"/>
                </a:solidFill>
                <a:prstDash val="solid"/>
              </a:ln>
            </spPr>
          </dPt>
          <dPt>
            <idx val="6"/>
            <spPr>
              <a:solidFill xmlns:a="http://schemas.openxmlformats.org/drawingml/2006/main">
                <a:srgbClr val="CC0000"/>
              </a:solidFill>
              <a:ln xmlns:a="http://schemas.openxmlformats.org/drawingml/2006/main" cmpd="sng">
                <a:solidFill>
                  <a:srgbClr val="000000"/>
                </a:solidFill>
                <a:prstDash val="solid"/>
              </a:ln>
            </spPr>
          </dPt>
          <dPt>
            <idx val="7"/>
            <spPr>
              <a:solidFill xmlns:a="http://schemas.openxmlformats.org/drawingml/2006/main">
                <a:srgbClr val="CC0000"/>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'Segment Charts'!$U$80:$U$89</f>
            </strRef>
          </cat>
          <val>
            <numRef>
              <f>'Segment Charts'!$T$80:$T$89</f>
              <numCache/>
            </numRef>
          </val>
        </ser>
        <gapWidth val="150"/>
        <overlap val="100"/>
        <axId val="36507067"/>
        <axId val="578944447"/>
      </barChart>
      <catAx>
        <axId val="36507067"/>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THEMES AND ISSUES FS</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578944447"/>
        <lblOffset val="100"/>
      </catAx>
      <valAx>
        <axId val="57894444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Percentage of total coverage FS</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36507067"/>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Transportation &amp; Logistics YTD</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E06666"/>
              </a:solidFill>
              <a:ln xmlns:a="http://schemas.openxmlformats.org/drawingml/2006/main">
                <a:prstDash val="solid"/>
              </a:ln>
            </spPr>
          </dPt>
          <dLbls>
            <showLegendKey val="0"/>
            <showVal val="1"/>
            <showCatName val="0"/>
            <showSerName val="0"/>
            <showPercent val="0"/>
            <showBubbleSize val="0"/>
            <showLeaderLines val="1"/>
          </dLbls>
          <cat>
            <strRef>
              <f>MediaScorecard!$AP$2:$AT$2</f>
            </strRef>
          </cat>
          <val>
            <numRef>
              <f>MediaScorecard!$AP$3:$AT$3</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Q1 T&amp;L </a:t>
            </a:r>
          </a:p>
        </rich>
      </tx>
      <overlay val="0"/>
    </title>
    <plotArea>
      <layout/>
      <doughnutChart>
        <varyColors val="1"/>
        <ser>
          <idx val="0"/>
          <order val="0"/>
          <tx>
            <strRef>
              <f>'Segment Charts'!$T$25</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Charts'!$U$25:$Z$25</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 xml:space="preserve">Q2 T&amp;L </a:t>
            </a:r>
          </a:p>
        </rich>
      </tx>
      <layout>
        <manualLayout>
          <xMode val="edge"/>
          <yMode val="edge"/>
          <wMode val="factor"/>
          <hMode val="factor"/>
          <x val="0.02758333333333333"/>
          <y val="0.05"/>
        </manualLayout>
      </layout>
      <overlay val="0"/>
    </title>
    <plotArea>
      <layout/>
      <doughnutChart>
        <varyColors val="1"/>
        <ser>
          <idx val="0"/>
          <order val="0"/>
          <tx>
            <strRef>
              <f>'Segment Charts'!$T$26</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Charts'!$U$26:$Z$26</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T&amp;L</a:t>
            </a:r>
          </a:p>
        </rich>
      </tx>
      <overlay val="0"/>
    </title>
    <plotArea>
      <layout/>
      <doughnutChart>
        <varyColors val="1"/>
        <ser>
          <idx val="0"/>
          <order val="0"/>
          <tx>
            <strRef>
              <f>'Segment Charts'!$T$27</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1"/>
            <showBubbleSize val="0"/>
            <showLeaderLines val="1"/>
          </dLbls>
          <cat>
            <strRef>
              <f>'Segment Charts'!$U$24:$Z$24</f>
            </strRef>
          </cat>
          <val>
            <numRef>
              <f>'Segment Charts'!$U$27:$Z$27</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T&amp;L</a:t>
            </a:r>
          </a:p>
        </rich>
      </tx>
      <overlay val="0"/>
    </title>
    <plotArea>
      <layout/>
      <doughnutChart>
        <varyColors val="1"/>
        <ser>
          <idx val="0"/>
          <order val="0"/>
          <tx>
            <strRef>
              <f>'Segment Charts'!$T$28</f>
            </strRef>
          </tx>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Charts'!$U$24:$Z$24</f>
            </strRef>
          </cat>
          <val>
            <numRef>
              <f>'Segment Charts'!$U$28:$Z$28</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3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Q1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Charts'!$V$18:$Z$18</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Q2 Field Systems</a:t>
            </a:r>
          </a:p>
        </rich>
      </tx>
      <overlay val="0"/>
    </title>
    <plotArea>
      <layout/>
      <pie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Charts'!$V$19:$Z$19</f>
              <numCache/>
            </numRef>
          </val>
        </ser>
        <dLbls>
          <showLegendKey val="0"/>
          <showVal val="0"/>
          <showCatName val="0"/>
          <showSerName val="0"/>
          <showPercent val="0"/>
          <showBubbleSize val="0"/>
        </dLbls>
        <firstSliceAng val="0"/>
      </pie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Q3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Charts'!$V$20:$Z$20</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0">
                <a:solidFill>
                  <a:srgbClr val="757575"/>
                </a:solidFill>
                <a:latin typeface="+mn-lt"/>
              </a:defRPr>
            </a:pPr>
            <a:r>
              <a:rPr b="0">
                <a:solidFill>
                  <a:srgbClr val="757575"/>
                </a:solidFill>
                <a:latin typeface="+mn-lt"/>
              </a:rPr>
              <a:t>Q4 Field Systems</a:t>
            </a:r>
          </a:p>
        </rich>
      </tx>
      <overlay val="0"/>
    </title>
    <plotArea>
      <layout/>
      <doughnutChart>
        <varyColors val="1"/>
        <ser>
          <idx val="0"/>
          <order val="0"/>
          <spPr>
            <a:ln xmlns:a="http://schemas.openxmlformats.org/drawingml/2006/main">
              <a:prstDash val="solid"/>
            </a:ln>
          </spPr>
          <dPt>
            <idx val="0"/>
            <spPr>
              <a:solidFill xmlns:a="http://schemas.openxmlformats.org/drawingml/2006/main">
                <a:srgbClr val="4285F4"/>
              </a:solidFill>
              <a:ln xmlns:a="http://schemas.openxmlformats.org/drawingml/2006/main">
                <a:prstDash val="solid"/>
              </a:ln>
            </spPr>
          </dPt>
          <dLbls>
            <showLegendKey val="0"/>
            <showVal val="0"/>
            <showCatName val="0"/>
            <showSerName val="0"/>
            <showPercent val="0"/>
            <showBubbleSize val="0"/>
            <showLeaderLines val="1"/>
          </dLbls>
          <cat>
            <strRef>
              <f>'Segment Charts'!$V$17:$Z$17</f>
            </strRef>
          </cat>
          <val>
            <numRef>
              <f>'Segment Charts'!$V$21:$Z$21</f>
              <numCache/>
            </numRef>
          </val>
        </ser>
        <dLbls>
          <showLegendKey val="0"/>
          <showVal val="0"/>
          <showCatName val="0"/>
          <showSerName val="0"/>
          <showPercent val="0"/>
          <showBubbleSize val="0"/>
        </dLbls>
        <firstSliceAng val="0"/>
        <holeSize val="50"/>
      </doughnutChart>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Workflows</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Lbls>
            <numFmt formatCode="General"/>
            <txPr>
              <a:bodyPr xmlns:a="http://schemas.openxmlformats.org/drawingml/2006/main"/>
              <a:lstStyle xmlns:a="http://schemas.openxmlformats.org/drawingml/2006/main"/>
              <a:p xmlns:a="http://schemas.openxmlformats.org/drawingml/2006/main">
                <a:pPr lvl="0">
                  <a:defRPr/>
                </a:pPr>
                <a:r>
                  <a:t>None</a:t>
                </a:r>
              </a:p>
            </txPr>
            <showLegendKey val="0"/>
            <showVal val="1"/>
            <showCatName val="0"/>
            <showSerName val="0"/>
            <showPercent val="0"/>
            <showBubbleSize val="0"/>
          </dLbls>
          <cat>
            <strRef>
              <f>MediaScorecard!$Z$2:$AM$2</f>
            </strRef>
          </cat>
          <val>
            <numRef>
              <f>MediaScorecard!$Z$3:$AM$3</f>
              <numCache/>
            </numRef>
          </val>
        </ser>
        <gapWidth val="150"/>
        <axId val="1533513989"/>
        <axId val="1218379093"/>
      </barChart>
      <catAx>
        <axId val="1533513989"/>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218379093"/>
        <lblOffset val="100"/>
      </catAx>
      <valAx>
        <axId val="1218379093"/>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33513989"/>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None</a:t>
          </a:r>
        </a:p>
      </txPr>
    </legend>
    <plotVisOnly val="1"/>
    <dispBlanksAs val="gap"/>
  </chart>
</chartSpace>
</file>

<file path=xl/charts/chart4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sz="1400" b="0">
                <a:solidFill>
                  <a:srgbClr val="757575"/>
                </a:solidFill>
                <a:latin typeface="+mn-lt"/>
              </a:defRPr>
            </a:pPr>
            <a:r>
              <a:rPr sz="1400" b="0">
                <a:solidFill>
                  <a:srgbClr val="757575"/>
                </a:solidFill>
                <a:latin typeface="+mn-lt"/>
              </a:rPr>
              <a:t>THEMES SKETCHUP as Percentage of total coverage Sketchup</a:t>
            </a:r>
          </a:p>
        </rich>
      </tx>
      <overlay val="0"/>
    </title>
    <plotArea>
      <layout/>
      <barChart>
        <barDir val="col"/>
        <grouping val="clustered"/>
        <ser>
          <idx val="0"/>
          <order val="0"/>
          <spPr>
            <a:solidFill xmlns:a="http://schemas.openxmlformats.org/drawingml/2006/main">
              <a:schemeClr val="accent1"/>
            </a:solidFill>
            <a:ln xmlns:a="http://schemas.openxmlformats.org/drawingml/2006/main" cmpd="sng">
              <a:solidFill>
                <a:srgbClr val="000000"/>
              </a:solidFill>
              <a:prstDash val="solid"/>
            </a:ln>
          </spPr>
          <dPt>
            <idx val="0"/>
            <spPr>
              <a:solidFill xmlns:a="http://schemas.openxmlformats.org/drawingml/2006/main">
                <a:srgbClr val="8E7CC3"/>
              </a:solidFill>
              <a:ln xmlns:a="http://schemas.openxmlformats.org/drawingml/2006/main" cmpd="sng">
                <a:solidFill>
                  <a:srgbClr val="000000"/>
                </a:solidFill>
                <a:prstDash val="solid"/>
              </a:ln>
            </spPr>
          </dPt>
          <dPt>
            <idx val="1"/>
            <spPr>
              <a:solidFill xmlns:a="http://schemas.openxmlformats.org/drawingml/2006/main">
                <a:srgbClr val="F6B26B"/>
              </a:solidFill>
              <a:ln xmlns:a="http://schemas.openxmlformats.org/drawingml/2006/main" cmpd="sng">
                <a:solidFill>
                  <a:srgbClr val="000000"/>
                </a:solidFill>
                <a:prstDash val="solid"/>
              </a:ln>
            </spPr>
          </dPt>
          <dLbls>
            <numFmt formatCode="General"/>
            <txPr>
              <a:bodyPr xmlns:a="http://schemas.openxmlformats.org/drawingml/2006/main"/>
              <a:lstStyle xmlns:a="http://schemas.openxmlformats.org/drawingml/2006/main"/>
              <a:p xmlns:a="http://schemas.openxmlformats.org/drawingml/2006/main">
                <a:pPr lvl="0">
                  <a:defRPr sz="1400">
                    <a:solidFill>
                      <a:srgbClr val="FFFFFF"/>
                    </a:solidFill>
                    <a:latin typeface="sans-serif"/>
                  </a:defRPr>
                </a:pPr>
                <a:r>
                  <a:t>None</a:t>
                </a:r>
              </a:p>
            </txPr>
            <showLegendKey val="0"/>
            <showVal val="1"/>
            <showCatName val="0"/>
            <showSerName val="0"/>
            <showPercent val="0"/>
            <showBubbleSize val="0"/>
          </dLbls>
          <cat>
            <strRef>
              <f>'Segment Charts'!$X$80:$X$82</f>
            </strRef>
          </cat>
          <val>
            <numRef>
              <f>'Segment Charts'!$W$80:$W$82</f>
              <numCache/>
            </numRef>
          </val>
        </ser>
        <ser>
          <idx val="1"/>
          <order val="1"/>
          <spPr>
            <a:ln xmlns:a="http://schemas.openxmlformats.org/drawingml/2006/main">
              <a:prstDash val="solid"/>
            </a:ln>
          </spPr>
          <cat>
            <strRef>
              <f>'Segment Charts'!$X$80:$X$82</f>
            </strRef>
          </cat>
          <val>
            <numRef>
              <f>'Segment Charts'!$X$80:$X$82</f>
              <numCache/>
            </numRef>
          </val>
        </ser>
        <gapWidth val="150"/>
        <axId val="1116490305"/>
        <axId val="1504672567"/>
      </barChart>
      <catAx>
        <axId val="111649030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504672567"/>
        <lblOffset val="100"/>
      </catAx>
      <valAx>
        <axId val="1504672567"/>
        <scaling>
          <orientation val="minMax"/>
        </scaling>
        <delete val="0"/>
        <axPos val="l"/>
        <majorGridlines>
          <spPr>
            <a:ln xmlns:a="http://schemas.openxmlformats.org/drawingml/2006/main">
              <a:solidFill>
                <a:srgbClr val="B7B7B7"/>
              </a:solidFill>
              <a:prstDash val="solid"/>
            </a:ln>
          </spPr>
        </majorGridlines>
        <minorGridlines>
          <spPr>
            <a:ln xmlns:a="http://schemas.openxmlformats.org/drawingml/2006/main">
              <a:solidFill>
                <a:srgbClr val="CCCCCC"/>
              </a:solidFill>
              <a:prstDash val="solid"/>
            </a:ln>
          </spPr>
        </min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none"/>
        <minorTickMark val="none"/>
        <tickLblPos val="nextTo"/>
        <spPr>
          <a:ln xmlns:a="http://schemas.openxmlformats.org/drawingml/2006/main">
            <a:solidFill/>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None</a:t>
            </a:r>
          </a:p>
        </txPr>
        <crossAx val="1116490305"/>
      </valAx>
    </plotArea>
    <plotVisOnly val="1"/>
    <dispBlanksAs val="gap"/>
  </chart>
</chartSpace>
</file>

<file path=xl/comments/comment1.xml><?xml version="1.0" encoding="utf-8"?>
<comments xmlns="http://schemas.openxmlformats.org/spreadsheetml/2006/main">
  <authors>
    <author>None</author>
  </authors>
  <commentList>
    <comment ref="BA1" authorId="0" shapeId="0">
      <text>
        <t>Always pick just one.</t>
      </text>
    </comment>
    <comment ref="BX1" authorId="0" shapeId="0">
      <text>
        <t>For explanation: please refer to Tab: Themes defined.</t>
      </text>
    </comment>
  </commentList>
</comment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s>
</file>

<file path=xl/drawings/_rels/drawing2.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 Type="http://schemas.openxmlformats.org/officeDocument/2006/relationships/chart" Target="/xl/charts/chart12.xml" Id="rId12"/></Relationships>
</file>

<file path=xl/drawings/_rels/drawing3.xml.rels><Relationships xmlns="http://schemas.openxmlformats.org/package/2006/relationships"><Relationship Type="http://schemas.openxmlformats.org/officeDocument/2006/relationships/chart" Target="/xl/charts/chart13.xml" Id="rId1"/><Relationship Type="http://schemas.openxmlformats.org/officeDocument/2006/relationships/chart" Target="/xl/charts/chart14.xml" Id="rId2"/><Relationship Type="http://schemas.openxmlformats.org/officeDocument/2006/relationships/chart" Target="/xl/charts/chart15.xml" Id="rId3"/><Relationship Type="http://schemas.openxmlformats.org/officeDocument/2006/relationships/chart" Target="/xl/charts/chart16.xml" Id="rId4"/><Relationship Type="http://schemas.openxmlformats.org/officeDocument/2006/relationships/chart" Target="/xl/charts/chart17.xml" Id="rId5"/><Relationship Type="http://schemas.openxmlformats.org/officeDocument/2006/relationships/chart" Target="/xl/charts/chart18.xml" Id="rId6"/><Relationship Type="http://schemas.openxmlformats.org/officeDocument/2006/relationships/chart" Target="/xl/charts/chart19.xml" Id="rId7"/><Relationship Type="http://schemas.openxmlformats.org/officeDocument/2006/relationships/chart" Target="/xl/charts/chart20.xml" Id="rId8"/><Relationship Type="http://schemas.openxmlformats.org/officeDocument/2006/relationships/chart" Target="/xl/charts/chart21.xml" Id="rId9"/><Relationship Type="http://schemas.openxmlformats.org/officeDocument/2006/relationships/chart" Target="/xl/charts/chart22.xml" Id="rId10"/><Relationship Type="http://schemas.openxmlformats.org/officeDocument/2006/relationships/chart" Target="/xl/charts/chart23.xml" Id="rId11"/><Relationship Type="http://schemas.openxmlformats.org/officeDocument/2006/relationships/chart" Target="/xl/charts/chart24.xml" Id="rId12"/><Relationship Type="http://schemas.openxmlformats.org/officeDocument/2006/relationships/chart" Target="/xl/charts/chart25.xml" Id="rId13"/><Relationship Type="http://schemas.openxmlformats.org/officeDocument/2006/relationships/chart" Target="/xl/charts/chart26.xml" Id="rId14"/><Relationship Type="http://schemas.openxmlformats.org/officeDocument/2006/relationships/chart" Target="/xl/charts/chart27.xml" Id="rId15"/><Relationship Type="http://schemas.openxmlformats.org/officeDocument/2006/relationships/chart" Target="/xl/charts/chart28.xml" Id="rId16"/><Relationship Type="http://schemas.openxmlformats.org/officeDocument/2006/relationships/chart" Target="/xl/charts/chart29.xml" Id="rId17"/><Relationship Type="http://schemas.openxmlformats.org/officeDocument/2006/relationships/chart" Target="/xl/charts/chart30.xml" Id="rId18"/><Relationship Type="http://schemas.openxmlformats.org/officeDocument/2006/relationships/chart" Target="/xl/charts/chart31.xml" Id="rId19"/><Relationship Type="http://schemas.openxmlformats.org/officeDocument/2006/relationships/chart" Target="/xl/charts/chart32.xml" Id="rId20"/><Relationship Type="http://schemas.openxmlformats.org/officeDocument/2006/relationships/chart" Target="/xl/charts/chart33.xml" Id="rId21"/><Relationship Type="http://schemas.openxmlformats.org/officeDocument/2006/relationships/chart" Target="/xl/charts/chart34.xml" Id="rId22"/><Relationship Type="http://schemas.openxmlformats.org/officeDocument/2006/relationships/chart" Target="/xl/charts/chart35.xml" Id="rId23"/><Relationship Type="http://schemas.openxmlformats.org/officeDocument/2006/relationships/chart" Target="/xl/charts/chart36.xml" Id="rId24"/><Relationship Type="http://schemas.openxmlformats.org/officeDocument/2006/relationships/chart" Target="/xl/charts/chart37.xml" Id="rId25"/><Relationship Type="http://schemas.openxmlformats.org/officeDocument/2006/relationships/chart" Target="/xl/charts/chart38.xml" Id="rId26"/><Relationship Type="http://schemas.openxmlformats.org/officeDocument/2006/relationships/chart" Target="/xl/charts/chart39.xml" Id="rId27"/><Relationship Type="http://schemas.openxmlformats.org/officeDocument/2006/relationships/chart" Target="/xl/charts/chart40.xml" Id="rId28"/><Relationship Type="http://schemas.openxmlformats.org/officeDocument/2006/relationships/chart" Target="/xl/charts/chart41.xml" Id="rId29"/><Relationship Type="http://schemas.openxmlformats.org/officeDocument/2006/relationships/chart" Target="/xl/charts/chart42.xml" Id="rId30"/><Relationship Type="http://schemas.openxmlformats.org/officeDocument/2006/relationships/chart" Target="/xl/charts/chart43.xml" Id="rId31"/><Relationship Type="http://schemas.openxmlformats.org/officeDocument/2006/relationships/chart" Target="/xl/charts/chart44.xml" Id="rId32"/></Relationships>
</file>

<file path=xl/drawings/_rels/drawing4.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png" Id="rId2"/><Relationship Type="http://schemas.openxmlformats.org/officeDocument/2006/relationships/image" Target="/xl/media/image5.png" Id="rId3"/></Relationships>
</file>

<file path=xl/drawings/drawing1.xml><?xml version="1.0" encoding="utf-8"?>
<wsDr xmlns="http://schemas.openxmlformats.org/drawingml/2006/spreadsheetDrawing">
  <oneCellAnchor>
    <from>
      <col>1</col>
      <colOff>95250</colOff>
      <row>0</row>
      <rowOff>0</rowOff>
    </from>
    <ext cx="3000375" cy="1714500"/>
    <pic>
      <nvPicPr>
        <cNvPr id="0" name="image2.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0</col>
      <colOff>0</colOff>
      <row>0</row>
      <rowOff>0</rowOff>
    </from>
    <ext cx="1352550" cy="304800"/>
    <pic>
      <nvPicPr>
        <cNvPr id="0" name="image1.png"/>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0</col>
      <colOff>400050</colOff>
      <row>8</row>
      <rowOff>85725</rowOff>
    </from>
    <ext cx="3724275" cy="230505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0</col>
      <colOff>400050</colOff>
      <row>19</row>
      <rowOff>47625</rowOff>
    </from>
    <ext cx="3724275" cy="23050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0</col>
      <colOff>400050</colOff>
      <row>31</row>
      <rowOff>180975</rowOff>
    </from>
    <ext cx="3724275" cy="2886075"/>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0</col>
      <colOff>485775</colOff>
      <row>48</row>
      <rowOff>57150</rowOff>
    </from>
    <ext cx="3638550" cy="224790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0</col>
      <colOff>819150</colOff>
      <row>61</row>
      <rowOff>190500</rowOff>
    </from>
    <ext cx="2876550" cy="5610225"/>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7</col>
      <colOff>57150</colOff>
      <row>88</row>
      <rowOff>104775</rowOff>
    </from>
    <ext cx="10210800" cy="507682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7</col>
      <colOff>57150</colOff>
      <row>21</row>
      <rowOff>28575</rowOff>
    </from>
    <ext cx="5705475" cy="420052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23</col>
      <colOff>257175</colOff>
      <row>21</row>
      <rowOff>28575</rowOff>
    </from>
    <ext cx="5591175" cy="420052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7</col>
      <colOff>57150</colOff>
      <row>65</row>
      <rowOff>171450</rowOff>
    </from>
    <ext cx="10210800" cy="4381500"/>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7</col>
      <colOff>57150</colOff>
      <row>43</row>
      <rowOff>0</rowOff>
    </from>
    <ext cx="5667375" cy="4200525"/>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23</col>
      <colOff>257175</colOff>
      <row>43</row>
      <rowOff>0</rowOff>
    </from>
    <ext cx="5705475" cy="4200525"/>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7</col>
      <colOff>57150</colOff>
      <row>114</row>
      <rowOff>133350</rowOff>
    </from>
    <ext cx="7629525" cy="8324850"/>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wsDr>
</file>

<file path=xl/drawings/drawing3.xml><?xml version="1.0" encoding="utf-8"?>
<wsDr xmlns="http://schemas.openxmlformats.org/drawingml/2006/spreadsheetDrawing">
  <oneCellAnchor>
    <from>
      <col>0</col>
      <colOff>171450</colOff>
      <row>5</row>
      <rowOff>19050</rowOff>
    </from>
    <ext cx="5476875" cy="33813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6</col>
      <colOff>133350</colOff>
      <row>4</row>
      <rowOff>142875</rowOff>
    </from>
    <ext cx="2752725" cy="1695450"/>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oneCellAnchor>
    <from>
      <col>9</col>
      <colOff>95250</colOff>
      <row>4</row>
      <rowOff>142875</rowOff>
    </from>
    <ext cx="2647950" cy="1695450"/>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fLocksWithSheet="0"/>
  </oneCellAnchor>
  <oneCellAnchor>
    <from>
      <col>6</col>
      <colOff>133350</colOff>
      <row>13</row>
      <rowOff>47625</rowOff>
    </from>
    <ext cx="2752725" cy="1695450"/>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fLocksWithSheet="0"/>
  </oneCellAnchor>
  <oneCellAnchor>
    <from>
      <col>9</col>
      <colOff>95250</colOff>
      <row>13</row>
      <rowOff>47625</rowOff>
    </from>
    <ext cx="2647950" cy="1695450"/>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fLocksWithSheet="0"/>
  </oneCellAnchor>
  <oneCellAnchor>
    <from>
      <col>4</col>
      <colOff>581025</colOff>
      <row>22</row>
      <rowOff>161925</rowOff>
    </from>
    <ext cx="6010275" cy="3533775"/>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fLocksWithSheet="0"/>
  </oneCellAnchor>
  <oneCellAnchor>
    <from>
      <col>10</col>
      <colOff>895350</colOff>
      <row>22</row>
      <rowOff>161925</rowOff>
    </from>
    <ext cx="6010275" cy="3533775"/>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fLocksWithSheet="0"/>
  </oneCellAnchor>
  <oneCellAnchor>
    <from>
      <col>4</col>
      <colOff>581025</colOff>
      <row>37</row>
      <rowOff>19050</rowOff>
    </from>
    <ext cx="6010275" cy="3533775"/>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fLocksWithSheet="0"/>
  </oneCellAnchor>
  <oneCellAnchor>
    <from>
      <col>10</col>
      <colOff>942975</colOff>
      <row>37</row>
      <rowOff>19050</rowOff>
    </from>
    <ext cx="6010275" cy="3533775"/>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fLocksWithSheet="0"/>
  </oneCellAnchor>
  <oneCellAnchor>
    <from>
      <col>0</col>
      <colOff>161925</colOff>
      <row>21</row>
      <rowOff>28575</rowOff>
    </from>
    <ext cx="3971925" cy="7296150"/>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fLocksWithSheet="0"/>
  </oneCellAnchor>
  <oneCellAnchor>
    <from>
      <col>0</col>
      <colOff>323850</colOff>
      <row>76</row>
      <rowOff>104775</rowOff>
    </from>
    <ext cx="3971925" cy="7296150"/>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fLocksWithSheet="0"/>
  </oneCellAnchor>
  <oneCellAnchor>
    <from>
      <col>4</col>
      <colOff>828675</colOff>
      <row>76</row>
      <rowOff>104775</rowOff>
    </from>
    <ext cx="6010275" cy="3533775"/>
    <graphicFrame>
      <nvGraphicFramePr>
        <cNvPr id="12" name="Chart 1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2"/>
        </a:graphicData>
      </a:graphic>
    </graphicFrame>
    <clientData fLocksWithSheet="0"/>
  </oneCellAnchor>
  <oneCellAnchor>
    <from>
      <col>11</col>
      <colOff>180975</colOff>
      <row>76</row>
      <rowOff>104775</rowOff>
    </from>
    <ext cx="6010275" cy="3533775"/>
    <graphicFrame>
      <nvGraphicFramePr>
        <cNvPr id="13" name="Chart 1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3"/>
        </a:graphicData>
      </a:graphic>
    </graphicFrame>
    <clientData fLocksWithSheet="0"/>
  </oneCellAnchor>
  <oneCellAnchor>
    <from>
      <col>4</col>
      <colOff>876300</colOff>
      <row>95</row>
      <rowOff>28575</rowOff>
    </from>
    <ext cx="6010275" cy="3533775"/>
    <graphicFrame>
      <nvGraphicFramePr>
        <cNvPr id="14" name="Chart 1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4"/>
        </a:graphicData>
      </a:graphic>
    </graphicFrame>
    <clientData fLocksWithSheet="0"/>
  </oneCellAnchor>
  <oneCellAnchor>
    <from>
      <col>11</col>
      <colOff>314325</colOff>
      <row>95</row>
      <rowOff>28575</rowOff>
    </from>
    <ext cx="6010275" cy="3533775"/>
    <graphicFrame>
      <nvGraphicFramePr>
        <cNvPr id="15" name="Chart 1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5"/>
        </a:graphicData>
      </a:graphic>
    </graphicFrame>
    <clientData fLocksWithSheet="0"/>
  </oneCellAnchor>
  <oneCellAnchor>
    <from>
      <col>0</col>
      <colOff>171450</colOff>
      <row>158</row>
      <rowOff>171450</rowOff>
    </from>
    <ext cx="3971925" cy="7296150"/>
    <graphicFrame>
      <nvGraphicFramePr>
        <cNvPr id="16" name="Chart 1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6"/>
        </a:graphicData>
      </a:graphic>
    </graphicFrame>
    <clientData fLocksWithSheet="0"/>
  </oneCellAnchor>
  <oneCellAnchor>
    <from>
      <col>4</col>
      <colOff>638175</colOff>
      <row>158</row>
      <rowOff>171450</rowOff>
    </from>
    <ext cx="6010275" cy="3533775"/>
    <graphicFrame>
      <nvGraphicFramePr>
        <cNvPr id="17" name="Chart 1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7"/>
        </a:graphicData>
      </a:graphic>
    </graphicFrame>
    <clientData fLocksWithSheet="0"/>
  </oneCellAnchor>
  <oneCellAnchor>
    <from>
      <col>11</col>
      <colOff>76200</colOff>
      <row>158</row>
      <rowOff>171450</rowOff>
    </from>
    <ext cx="6010275" cy="3533775"/>
    <graphicFrame>
      <nvGraphicFramePr>
        <cNvPr id="18" name="Chart 1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8"/>
        </a:graphicData>
      </a:graphic>
    </graphicFrame>
    <clientData fLocksWithSheet="0"/>
  </oneCellAnchor>
  <oneCellAnchor>
    <from>
      <col>4</col>
      <colOff>638175</colOff>
      <row>177</row>
      <rowOff>171450</rowOff>
    </from>
    <ext cx="6010275" cy="3533775"/>
    <graphicFrame>
      <nvGraphicFramePr>
        <cNvPr id="19" name="Chart 1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9"/>
        </a:graphicData>
      </a:graphic>
    </graphicFrame>
    <clientData fLocksWithSheet="0"/>
  </oneCellAnchor>
  <oneCellAnchor>
    <from>
      <col>11</col>
      <colOff>76200</colOff>
      <row>178</row>
      <rowOff>28575</rowOff>
    </from>
    <ext cx="6010275" cy="3533775"/>
    <graphicFrame>
      <nvGraphicFramePr>
        <cNvPr id="20" name="Chart 2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0"/>
        </a:graphicData>
      </a:graphic>
    </graphicFrame>
    <clientData fLocksWithSheet="0"/>
  </oneCellAnchor>
  <oneCellAnchor>
    <from>
      <col>0</col>
      <colOff>323850</colOff>
      <row>113</row>
      <rowOff>171450</rowOff>
    </from>
    <ext cx="5715000" cy="3533775"/>
    <graphicFrame>
      <nvGraphicFramePr>
        <cNvPr id="21" name="Chart 2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1"/>
        </a:graphicData>
      </a:graphic>
    </graphicFrame>
    <clientData fLocksWithSheet="0"/>
  </oneCellAnchor>
  <oneCellAnchor>
    <from>
      <col>0</col>
      <colOff>171450</colOff>
      <row>139</row>
      <rowOff>9525</rowOff>
    </from>
    <ext cx="5476875" cy="3381375"/>
    <graphicFrame>
      <nvGraphicFramePr>
        <cNvPr id="22" name="Chart 2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2"/>
        </a:graphicData>
      </a:graphic>
    </graphicFrame>
    <clientData fLocksWithSheet="0"/>
  </oneCellAnchor>
  <oneCellAnchor>
    <from>
      <col>6</col>
      <colOff>257175</colOff>
      <row>139</row>
      <rowOff>0</rowOff>
    </from>
    <ext cx="2705100" cy="1657350"/>
    <graphicFrame>
      <nvGraphicFramePr>
        <cNvPr id="23" name="Chart 2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3"/>
        </a:graphicData>
      </a:graphic>
    </graphicFrame>
    <clientData fLocksWithSheet="0"/>
  </oneCellAnchor>
  <oneCellAnchor>
    <from>
      <col>9</col>
      <colOff>57150</colOff>
      <row>139</row>
      <rowOff>0</rowOff>
    </from>
    <ext cx="2705100" cy="1657350"/>
    <graphicFrame>
      <nvGraphicFramePr>
        <cNvPr id="24" name="Chart 2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4"/>
        </a:graphicData>
      </a:graphic>
    </graphicFrame>
    <clientData fLocksWithSheet="0"/>
  </oneCellAnchor>
  <oneCellAnchor>
    <from>
      <col>6</col>
      <colOff>257175</colOff>
      <row>147</row>
      <rowOff>190500</rowOff>
    </from>
    <ext cx="2705100" cy="1600200"/>
    <graphicFrame>
      <nvGraphicFramePr>
        <cNvPr id="25" name="Chart 2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5"/>
        </a:graphicData>
      </a:graphic>
    </graphicFrame>
    <clientData fLocksWithSheet="0"/>
  </oneCellAnchor>
  <oneCellAnchor>
    <from>
      <col>9</col>
      <colOff>38100</colOff>
      <row>147</row>
      <rowOff>190500</rowOff>
    </from>
    <ext cx="2752725" cy="1600200"/>
    <graphicFrame>
      <nvGraphicFramePr>
        <cNvPr id="26" name="Chart 2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6"/>
        </a:graphicData>
      </a:graphic>
    </graphicFrame>
    <clientData fLocksWithSheet="0"/>
  </oneCellAnchor>
  <oneCellAnchor>
    <from>
      <col>6</col>
      <colOff>485775</colOff>
      <row>60</row>
      <rowOff>66675</rowOff>
    </from>
    <ext cx="2705100" cy="1657350"/>
    <graphicFrame>
      <nvGraphicFramePr>
        <cNvPr id="27" name="Chart 2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7"/>
        </a:graphicData>
      </a:graphic>
    </graphicFrame>
    <clientData fLocksWithSheet="0"/>
  </oneCellAnchor>
  <oneCellAnchor>
    <from>
      <col>9</col>
      <colOff>571500</colOff>
      <row>60</row>
      <rowOff>66675</rowOff>
    </from>
    <ext cx="2705100" cy="1657350"/>
    <graphicFrame>
      <nvGraphicFramePr>
        <cNvPr id="28" name="Chart 2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8"/>
        </a:graphicData>
      </a:graphic>
    </graphicFrame>
    <clientData fLocksWithSheet="0"/>
  </oneCellAnchor>
  <oneCellAnchor>
    <from>
      <col>6</col>
      <colOff>485775</colOff>
      <row>66</row>
      <rowOff>647700</rowOff>
    </from>
    <ext cx="2705100" cy="1600200"/>
    <graphicFrame>
      <nvGraphicFramePr>
        <cNvPr id="29" name="Chart 2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9"/>
        </a:graphicData>
      </a:graphic>
    </graphicFrame>
    <clientData fLocksWithSheet="0"/>
  </oneCellAnchor>
  <oneCellAnchor>
    <from>
      <col>9</col>
      <colOff>571500</colOff>
      <row>66</row>
      <rowOff>647700</rowOff>
    </from>
    <ext cx="2705100" cy="1600200"/>
    <graphicFrame>
      <nvGraphicFramePr>
        <cNvPr id="30" name="Chart 3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0"/>
        </a:graphicData>
      </a:graphic>
    </graphicFrame>
    <clientData fLocksWithSheet="0"/>
  </oneCellAnchor>
  <oneCellAnchor>
    <from>
      <col>7</col>
      <colOff>9525</colOff>
      <row>113</row>
      <rowOff>171450</rowOff>
    </from>
    <ext cx="7258050" cy="3533775"/>
    <graphicFrame>
      <nvGraphicFramePr>
        <cNvPr id="31" name="Chart 3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1"/>
        </a:graphicData>
      </a:graphic>
    </graphicFrame>
    <clientData fLocksWithSheet="0"/>
  </oneCellAnchor>
  <oneCellAnchor>
    <from>
      <col>12</col>
      <colOff>152400</colOff>
      <row>7</row>
      <rowOff>66675</rowOff>
    </from>
    <ext cx="4829175" cy="2990850"/>
    <graphicFrame>
      <nvGraphicFramePr>
        <cNvPr id="32" name="Chart 3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2"/>
        </a:graphicData>
      </a:graphic>
    </graphicFrame>
    <clientData fLocksWithSheet="0"/>
  </oneCellAnchor>
</wsDr>
</file>

<file path=xl/drawings/drawing4.xml><?xml version="1.0" encoding="utf-8"?>
<wsDr xmlns="http://schemas.openxmlformats.org/drawingml/2006/spreadsheetDrawing">
  <oneCellAnchor>
    <from>
      <col>3</col>
      <colOff>9525</colOff>
      <row>14</row>
      <rowOff>752475</rowOff>
    </from>
    <ext cx="5305425" cy="3286125"/>
    <pic>
      <nvPicPr>
        <cNvPr id="0" name="image5.png" title="Image"/>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9525</colOff>
      <row>0</row>
      <rowOff>23479125</rowOff>
    </from>
    <ext cx="8201025" cy="4610100"/>
    <pic>
      <nvPicPr>
        <cNvPr id="0" name="image4.png" title="Image"/>
        <cNvPicPr preferRelativeResize="0"/>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oneCellAnchor>
    <from>
      <col>3</col>
      <colOff>57150</colOff>
      <row>42</row>
      <rowOff>123825</rowOff>
    </from>
    <ext cx="7239000" cy="4067175"/>
    <pic>
      <nvPicPr>
        <cNvPr id="0" name="image3.png" title="Image"/>
        <cNvPicPr preferRelativeResize="0"/>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ajot.com/news/trimble-and-qualcomm-deliver-precise-positioning-solutions-for-automotive-oems-and-tier-1-suppliers" TargetMode="External" Id="rId1"/><Relationship Type="http://schemas.openxmlformats.org/officeDocument/2006/relationships/hyperlink" Target="https://supplychaindigital.com/digital-supply-chain/top-10-predictions-for-2025" TargetMode="External" Id="rId2"/><Relationship Type="http://schemas.openxmlformats.org/officeDocument/2006/relationships/hyperlink" Target="https://www.qgdigitalpublishing.com/publication/?i=837448&amp;p=10&amp;view=issueViewer" TargetMode="External" Id="rId3"/><Relationship Type="http://schemas.openxmlformats.org/officeDocument/2006/relationships/hyperlink" Target="https://www.gim-international.com/content/article/the-geospatial-sector-unpacked-in-six-questions" TargetMode="External" Id="rId4"/><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5"/><Relationship Type="http://schemas.openxmlformats.org/officeDocument/2006/relationships/hyperlink" Target="https://fleetnewsdaily.com/trimble-and-qualcomm-deliver-precise-positioning-solutions-for-automotive-oems-and-heavy-trucking/" TargetMode="External" Id="rId6"/><Relationship Type="http://schemas.openxmlformats.org/officeDocument/2006/relationships/hyperlink" Target="https://www.rttnews.com/3500699/trimble-extends-deal-with-qualcomm-to-deliver-precise-positioning-solutions.aspx" TargetMode="External" Id="rId7"/><Relationship Type="http://schemas.openxmlformats.org/officeDocument/2006/relationships/hyperlink" Target="https://www.autonomousvehicleinternational.com/news/connectivity/trimble-and-qualcomm-to-deliver-positioning-solutions-for-automated-vehicles.html" TargetMode="External" Id="rId8"/><Relationship Type="http://schemas.openxmlformats.org/officeDocument/2006/relationships/hyperlink" Target="https://news.agc.org/online-exclusive/4-key-trends-shaping-the-2025-construction-industry/" TargetMode="External" Id="rId9"/><Relationship Type="http://schemas.openxmlformats.org/officeDocument/2006/relationships/hyperlink" Target="https://news.agc.org/constructor-magazine/future-forecast/" TargetMode="External" Id="rId10"/><Relationship Type="http://schemas.openxmlformats.org/officeDocument/2006/relationships/hyperlink" Target="https://www.theengineer.co.uk/content/opinion/autonomous-construction-requires-open-data-standards" TargetMode="External" Id="rId11"/><Relationship Type="http://schemas.openxmlformats.org/officeDocument/2006/relationships/hyperlink" Target="https://technative.io/driving-digital-transformation-in-logistics-through-intelligent-networking-data-quality-and-standardisation/" TargetMode="External" Id="rId12"/><Relationship Type="http://schemas.openxmlformats.org/officeDocument/2006/relationships/hyperlink" Target="https://bdcmagazine.com/2025/01/trimble-announces-the-sketchup-0-60-challenge-winners/" TargetMode="External" Id="rId13"/><Relationship Type="http://schemas.openxmlformats.org/officeDocument/2006/relationships/hyperlink" Target="https://www.constructionequipmentguide.com/how-machine-technology-supports-productivity-safety/66900" TargetMode="External" Id="rId14"/><Relationship Type="http://schemas.openxmlformats.org/officeDocument/2006/relationships/hyperlink" Target="https://aggregatesandminingtoday.com/2025/01/a-closer-look-at-the-warthog-a-robot-that-could-simplify-paving-milling/" TargetMode="External" Id="rId15"/><Relationship Type="http://schemas.openxmlformats.org/officeDocument/2006/relationships/hyperlink" Target="https://www.forconstructionpros.com/equipment/earthmoving-compact/track-loaders/article/22929351/top-10-most-popular-new-compact-track-loaders-of-2024" TargetMode="External" Id="rId16"/><Relationship Type="http://schemas.openxmlformats.org/officeDocument/2006/relationships/hyperlink" Target="https://www.iotevolutionworld.com/iot/articles/461637-positioning-greatness-new-automotive-solutions-be-delivered-trimble.htm" TargetMode="External" Id="rId17"/><Relationship Type="http://schemas.openxmlformats.org/officeDocument/2006/relationships/hyperlink" Target="https://www.rcrwireless.com/20250108/test-and-measurement/new-years-eve-networks" TargetMode="External" Id="rId18"/><Relationship Type="http://schemas.openxmlformats.org/officeDocument/2006/relationships/hyperlink" Target="https://www.tmcnet.com/usubmit/2025/01/06/10125986.htm" TargetMode="External" Id="rId19"/><Relationship Type="http://schemas.openxmlformats.org/officeDocument/2006/relationships/hyperlink" Target="https://www.just-auto.com/news/precise-positioning-solutions-automotive/" TargetMode="External" Id="rId20"/><Relationship Type="http://schemas.openxmlformats.org/officeDocument/2006/relationships/hyperlink" Target="https://www.heavyequipmentguide.ca/article/42757/trimble-launches-three-new-tiered-subscription-bundles" TargetMode="External" Id="rId21"/><Relationship Type="http://schemas.openxmlformats.org/officeDocument/2006/relationships/hyperlink" Target="https://www.geoconnexion.com/news/trimble-and-qualcomm-deliver-precise-positioning-solutions-for-automotive-oems-and-tier-1-suppliers" TargetMode="External" Id="rId22"/><Relationship Type="http://schemas.openxmlformats.org/officeDocument/2006/relationships/hyperlink" Target="https://eijournal.com/news/business-2/trimble-and-qualcomm-deliver-precise-positioning-solutions-for-automotive-oems-and-tier-1-suppliers" TargetMode="External" Id="rId23"/><Relationship Type="http://schemas.openxmlformats.org/officeDocument/2006/relationships/hyperlink" Target="https://safecarnews.com/trimble-and-qualcomm-to-deliver-precise-positioning-solutions-for-oems-tier-1s-in-new-partnership/" TargetMode="External" Id="rId24"/><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6"/><Relationship Type="http://schemas.openxmlformats.org/officeDocument/2006/relationships/hyperlink" Target="https://hallbartbyggande.com/skapar-digital-precision-inom-nackas-stora-stadsutvecklingsprojekt/" TargetMode="External" Id="rId27"/><Relationship Type="http://schemas.openxmlformats.org/officeDocument/2006/relationships/hyperlink" Target="https://www.byggnyheter.se/20250116/31437/trimble-bidrar-med-digitala-verktyg-i-nackas-stadsutvecklingsprojekt"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digital.ropl.com/2024/globalhighways/pilot/html5/?pn=45" TargetMode="External" Id="rId30"/><Relationship Type="http://schemas.openxmlformats.org/officeDocument/2006/relationships/hyperlink" Target="https://issuu.com/sbm_verlag/docs/bm_12_24/14" TargetMode="External" Id="rId31"/><Relationship Type="http://schemas.openxmlformats.org/officeDocument/2006/relationships/hyperlink" Target="https://www10.giscafe.com/blogs/guest/2025/01/17/giscafe-industry-predictions-for-2025-trimble/" TargetMode="External" Id="rId32"/><Relationship Type="http://schemas.openxmlformats.org/officeDocument/2006/relationships/hyperlink" Target="https://www.chantiersdefrance.fr/reseaux/prestataires-de-service/28241/decouvrez-les-nouveaux-abonnements-a-trimble-works" TargetMode="External" Id="rId33"/><Relationship Type="http://schemas.openxmlformats.org/officeDocument/2006/relationships/hyperlink" Target="https://www.noticiasmaquinaria.com/trimble-lanza-nuevas-suscripciones-para-contratistas-de-construccion-civil/" TargetMode="External" Id="rId34"/><Relationship Type="http://schemas.openxmlformats.org/officeDocument/2006/relationships/hyperlink" Target="https://technoretail.it/supply-chain/supply-chain-costi-mercato-e-digitalizzazione-le-priorita-del-2025.html" TargetMode="External" Id="rId35"/><Relationship Type="http://schemas.openxmlformats.org/officeDocument/2006/relationships/hyperlink" Target="https://www.dagensnaringsliv.se/20250116/276147/trimble-bidrar-med-digitala-verktyg-i-nackas-stadsutvecklingsprojekt" TargetMode="External" Id="rId36"/><Relationship Type="http://schemas.openxmlformats.org/officeDocument/2006/relationships/hyperlink" Target="https://highways.today/2025/01/15/trimble-subscription/" TargetMode="External" Id="rId37"/><Relationship Type="http://schemas.openxmlformats.org/officeDocument/2006/relationships/hyperlink" Target="https://plantandcivilengineer.com/trimble-introduces-new-tiered-subscription-bundles-for-contractors/" TargetMode="External" Id="rId38"/><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9"/><Relationship Type="http://schemas.openxmlformats.org/officeDocument/2006/relationships/hyperlink" Target="https://rockproducts.com/2025/01/17/digitally-directed-dredging-by-trimble-benefits-off-the-grid-fort/"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s://www.engineering.com/infotech-appoints-shelly-nooner-as-chief-product-officer/" TargetMode="External" Id="rId46"/><Relationship Type="http://schemas.openxmlformats.org/officeDocument/2006/relationships/hyperlink" Target="https://amerisurv.com/2025/01/14/what-technology-cannot-replace/" TargetMode="External" Id="rId47"/><Relationship Type="http://schemas.openxmlformats.org/officeDocument/2006/relationships/hyperlink" Target="https://rockproducts.com/2025/01/16/trimble-groundprobe-collaborate-to-offer-complete-monitoring/" TargetMode="External" Id="rId48"/><Relationship Type="http://schemas.openxmlformats.org/officeDocument/2006/relationships/hyperlink" Target="https://www.dagensnaringsliv.se/20250120/276252/digitalisering-i-byggprojektet-saltsjosten" TargetMode="External" Id="rId49"/><Relationship Type="http://schemas.openxmlformats.org/officeDocument/2006/relationships/hyperlink" Target="https://www.byggnorden.se/projekt/trimble-skapar-digital-precision-inom-nackas-stora-stadsutvecklingsprojekt" TargetMode="External" Id="rId50"/><Relationship Type="http://schemas.openxmlformats.org/officeDocument/2006/relationships/hyperlink" Target="https://www.geoweeknews.com/blogs/geospatial-trends-2025-trimble-aec-ai-interoperability-reality-capture" TargetMode="External" Id="rId51"/><Relationship Type="http://schemas.openxmlformats.org/officeDocument/2006/relationships/hyperlink" Target="https://www.geoweeknews.com/blogs/geospatial-lidar-technology-news-industry-gnss-gis-public-service" TargetMode="External" Id="rId52"/><Relationship Type="http://schemas.openxmlformats.org/officeDocument/2006/relationships/hyperlink" Target="https://www.roadsbridges.com/concrete/news/55262256/world-of-concrete-2025-tech-takes-center-stage" TargetMode="External" Id="rId53"/><Relationship Type="http://schemas.openxmlformats.org/officeDocument/2006/relationships/hyperlink" Target="https://www.powerprogress.com/news/remote-controlled-dozer-for-norways-largest-earthmoving-project/8050021.article" TargetMode="External" Id="rId54"/><Relationship Type="http://schemas.openxmlformats.org/officeDocument/2006/relationships/hyperlink" Target="https://issuu.com/ucane/docs/december_2024_co_web?fr=xKAE9_zU1NQ" TargetMode="External" Id="rId55"/><Relationship Type="http://schemas.openxmlformats.org/officeDocument/2006/relationships/hyperlink" Target="https://bagry.cz/cze/clanky/nazivo/samoriditelny_valec_cat_cs76b_jedine_na_co_musi_strojnik_myslet_je_nezapomenout_zastavit" TargetMode="External" Id="rId56"/><Relationship Type="http://schemas.openxmlformats.org/officeDocument/2006/relationships/hyperlink" Target="https://www.pbctoday.co.uk/news/digital-construction-news/construction-technology-news/remote-controlled-bulldozer-deployed-on-norways-largest-earthmoving-project/147606/" TargetMode="External" Id="rId57"/><Relationship Type="http://schemas.openxmlformats.org/officeDocument/2006/relationships/hyperlink" Target="https://www.roadsbridges.com/infrastructure-insider/video/55262689/world-of-concrete-2025-trimbles-carl-taylor-and-kevin-garcia-talk-infrastructure" TargetMode="External" Id="rId58"/><Relationship Type="http://schemas.openxmlformats.org/officeDocument/2006/relationships/hyperlink" Target="https://www.sussexexpress.co.uk/business/east-sussex-groundworks-contractor-leverages-new-tech-in-bexhill-4958396" TargetMode="External" Id="rId59"/><Relationship Type="http://schemas.openxmlformats.org/officeDocument/2006/relationships/hyperlink" Target="https://loginfo24.com/ungewissheit-in-der-seefracht-bleibt-vorlaeufig-bestehen/" TargetMode="External" Id="rId60"/><Relationship Type="http://schemas.openxmlformats.org/officeDocument/2006/relationships/hyperlink" Target="https://transport-online.de/news/wie-wird-sich-der-seefrachtverkehr-2025-entwickeln-176201.html" TargetMode="External" Id="rId61"/><Relationship Type="http://schemas.openxmlformats.org/officeDocument/2006/relationships/hyperlink" Target="https://www.euromerci.it/le-notizie-di-oggi/trasporti-2025-tra-incertezze-globali-e-opportunita-digitali-nel-report-di-transporeon.html" TargetMode="External" Id="rId62"/><Relationship Type="http://schemas.openxmlformats.org/officeDocument/2006/relationships/hyperlink" Target="https://distribuzionemoderna.info/logistica/transporeon-svela-i-risultati-del-transportation-pulse-report" TargetMode="External" Id="rId63"/><Relationship Type="http://schemas.openxmlformats.org/officeDocument/2006/relationships/hyperlink" Target="https://trasportale.it/transporeon-transportation-pulse-report-2025/" TargetMode="External" Id="rId64"/><Relationship Type="http://schemas.openxmlformats.org/officeDocument/2006/relationships/hyperlink" Target="http://www.agendaconstructiilor.ro/files/digitalizarea-in-constructii-industrie/trimble-lanseaza-10-previziuni-pentru-noile-tehnologii-de-constructii-din-anul-2025.html" TargetMode="External" Id="rId65"/><Relationship Type="http://schemas.openxmlformats.org/officeDocument/2006/relationships/hyperlink" Target="https://rockproducts.com/2025/01/16/trimble-groundprobe-collaborate-to-offer-complete-monitoring/" TargetMode="External" Id="rId66"/><Relationship Type="http://schemas.openxmlformats.org/officeDocument/2006/relationships/hyperlink" Target="https://digital.utilitycontractormagazine.com/utility-contractor-nov-dec-2024/page-26" TargetMode="External" Id="rId67"/><Relationship Type="http://schemas.openxmlformats.org/officeDocument/2006/relationships/hyperlink" Target="https://www.equipmentworld.com/technology/article/15712881/trimble-intros-subscription-packages-for-trimble-works" TargetMode="External" Id="rId68"/><Relationship Type="http://schemas.openxmlformats.org/officeDocument/2006/relationships/hyperlink" Target="https://www.constructionequipmentguide.com/liebherr-expands-its-manufacturing-capabilities/67085" TargetMode="External" Id="rId69"/><Relationship Type="http://schemas.openxmlformats.org/officeDocument/2006/relationships/hyperlink" Target="https://compactequip.com/attachments/video-unlocking-the-full-potential-of-compact-track-loaders-with-advanced-grade-control-systems/" TargetMode="External" Id="rId70"/><Relationship Type="http://schemas.openxmlformats.org/officeDocument/2006/relationships/hyperlink" Target="https://californiabuilder.news/CBE/article/E0770DE6-performance-tracking-software-helps-contractors-follow-california-compliance-regulations" TargetMode="External" Id="rId71"/><Relationship Type="http://schemas.openxmlformats.org/officeDocument/2006/relationships/hyperlink" Target="https://www.constructionbriefing.com/news/why-construction-needs-to-crawl-before-it-can-walk-with-tech/8049661.article" TargetMode="External" Id="rId72"/><Relationship Type="http://schemas.openxmlformats.org/officeDocument/2006/relationships/hyperlink" Target="https://www.datacenterknowledge.com/data-center-construction/data-center-trends-to-watch-in-2025-expert-predictions" TargetMode="External" Id="rId73"/><Relationship Type="http://schemas.openxmlformats.org/officeDocument/2006/relationships/hyperlink" Target="https://www.constructionbriefing.com/news/interview-the-bias-dilemma-in-construction-ai/8050058.article" TargetMode="External" Id="rId74"/><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5"/><Relationship Type="http://schemas.openxmlformats.org/officeDocument/2006/relationships/hyperlink" Target="https://www.constructionbusinessowner.com/popular-now/what-do-construction-experts-anticipate-2025" TargetMode="External" Id="rId76"/><Relationship Type="http://schemas.openxmlformats.org/officeDocument/2006/relationships/hyperlink" Target="https://digimag.construction-europe.com/magazine/reader/273567?pageNumber=43" TargetMode="External" Id="rId77"/><Relationship Type="http://schemas.openxmlformats.org/officeDocument/2006/relationships/hyperlink" Target="https://theasphaltpro.com/product-gallery-trimble-launches-siteworks-machine-guidance-for-compact-track-loaders/" TargetMode="External" Id="rId78"/><Relationship Type="http://schemas.openxmlformats.org/officeDocument/2006/relationships/hyperlink" Target="https://www.equipmentworld.com/technology/video/15711985/map-utilities-with-teledyne-constructions-upac-attachment" TargetMode="External" Id="rId7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0"/><Relationship Type="http://schemas.openxmlformats.org/officeDocument/2006/relationships/hyperlink" Target="https://www.gpsworld.com/revealing-underwater-landscapes-trends-in-bathymetric-surveying/" TargetMode="External" Id="rId81"/><Relationship Type="http://schemas.openxmlformats.org/officeDocument/2006/relationships/hyperlink" Target="https://www.baumagazin-online.de/d/john-deere-und-trimble-kooperieren/" TargetMode="External" Id="rId82"/><Relationship Type="http://schemas.openxmlformats.org/officeDocument/2006/relationships/hyperlink" Target="https://techiemag.co.uk/5-best-3-d-modelling-software-of-2025/" TargetMode="External" Id="rId83"/><Relationship Type="http://schemas.openxmlformats.org/officeDocument/2006/relationships/hyperlink" Target="https://content.yudu.com/web/69r/0A19ww8/EWFeb2025/html/index.html?page=26&amp;origin=reader" TargetMode="External" Id="rId84"/><Relationship Type="http://schemas.openxmlformats.org/officeDocument/2006/relationships/hyperlink" Target="https://technoretail.it/supply-chain/transporeon-lancia-un-programma-di-app-integrate-per-trasportatori.html" TargetMode="External" Id="rId85"/><Relationship Type="http://schemas.openxmlformats.org/officeDocument/2006/relationships/hyperlink" Target="https://press.lectura.de/de/article/innovationsturbo-gezuendet-caterpillar-und-trimble-erweitern-ihr-joint-venture/65036" TargetMode="External" Id="rId86"/><Relationship Type="http://schemas.openxmlformats.org/officeDocument/2006/relationships/hyperlink" Target="https://www.truckeditions.com/un-nouveau-cadre-dintegration-pour-une-meilleure-interoperabilite-des-tms/" TargetMode="External" Id="rId87"/><Relationship Type="http://schemas.openxmlformats.org/officeDocument/2006/relationships/hyperlink" Target="https://www.intelligentbuild.tech/2025/01/31/trimble-introduces-new-tiered-subscription-bundles-for-contractors-to-take-advantage-of-civil-construction-technology-2/" TargetMode="External" Id="rId88"/><Relationship Type="http://schemas.openxmlformats.org/officeDocument/2006/relationships/hyperlink" Target="https://www.bbc.com/news/articles/cn7rx05xg2go" TargetMode="External" Id="rId89"/><Relationship Type="http://schemas.openxmlformats.org/officeDocument/2006/relationships/hyperlink" Target="https://www.gowem.it/Caterpillar-Bauma-2025" TargetMode="External" Id="rId90"/><Relationship Type="http://schemas.openxmlformats.org/officeDocument/2006/relationships/hyperlink" Target="https://www.bpz-online.de/index.php/MaGaZiN/Cat-und-Trimble-erweitern-Joint-Venture-Freitag-31.-Januar-2025" TargetMode="External" Id="rId91"/><Relationship Type="http://schemas.openxmlformats.org/officeDocument/2006/relationships/hyperlink" Target="https://www.stormwater.com/stormwater-management/article/55251316/gis-centric-technology-improves-stormwater-infrastructure-management" TargetMode="External" Id="rId92"/><Relationship Type="http://schemas.openxmlformats.org/officeDocument/2006/relationships/hyperlink" Target="https://www.penzcentrum.hu/tech/20250205/rengeteg-magyar-dolgozo-hasznalja-titokban-a-chat-gpt-t-nem-is-sejtik-milyen-veszelyes-1174159" TargetMode="External" Id="rId93"/><Relationship Type="http://schemas.openxmlformats.org/officeDocument/2006/relationships/hyperlink" Target="https://www.engineering.com/trimble-qualcomm-deliver-precise-positioning-solutions/" TargetMode="External" Id="rId94"/><Relationship Type="http://schemas.openxmlformats.org/officeDocument/2006/relationships/drawing" Target="/xl/drawings/drawing1.xml" Id="rId95"/><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hyperlink" Target="https://supplychaindigital.com/digital-supply-chain/top-10-predictions-for-2025" TargetMode="External" Id="rId1"/><Relationship Type="http://schemas.openxmlformats.org/officeDocument/2006/relationships/hyperlink" Target="https://www.qgdigitalpublishing.com/publication/?i=837448&amp;p=10&amp;view=issueViewer" TargetMode="External" Id="rId2"/><Relationship Type="http://schemas.openxmlformats.org/officeDocument/2006/relationships/hyperlink" Target="https://www.gim-international.com/content/article/the-geospatial-sector-unpacked-in-six-questions" TargetMode="External" Id="rId3"/><Relationship Type="http://schemas.openxmlformats.org/officeDocument/2006/relationships/hyperlink" Target="https://www.autoconnectedcar.com/2025/01/ces2025-automotive-round-up-2day-harman-schaeffler-texas-instruments-arbe-robotics-nvidia-garmin-qualcomm-trimble-stradvision-pebble-aiden-automotive-here-smart-eye-vicone-p3-smk-aid/" TargetMode="External" Id="rId4"/><Relationship Type="http://schemas.openxmlformats.org/officeDocument/2006/relationships/hyperlink" Target="https://fleetnewsdaily.com/trimble-and-qualcomm-deliver-precise-positioning-solutions-for-automotive-oems-and-heavy-trucking/" TargetMode="External" Id="rId5"/><Relationship Type="http://schemas.openxmlformats.org/officeDocument/2006/relationships/hyperlink" Target="https://www.rttnews.com/3500699/trimble-extends-deal-with-qualcomm-to-deliver-precise-positioning-solutions.aspx" TargetMode="External" Id="rId6"/><Relationship Type="http://schemas.openxmlformats.org/officeDocument/2006/relationships/hyperlink" Target="https://www.autonomousvehicleinternational.com/news/connectivity/trimble-and-qualcomm-to-deliver-positioning-solutions-for-automated-vehicles.html" TargetMode="External" Id="rId7"/><Relationship Type="http://schemas.openxmlformats.org/officeDocument/2006/relationships/hyperlink" Target="https://news.agc.org/online-exclusive/4-key-trends-shaping-the-2025-construction-industry/" TargetMode="External" Id="rId8"/><Relationship Type="http://schemas.openxmlformats.org/officeDocument/2006/relationships/hyperlink" Target="https://news.agc.org/constructor-magazine/future-forecast/" TargetMode="External" Id="rId9"/><Relationship Type="http://schemas.openxmlformats.org/officeDocument/2006/relationships/hyperlink" Target="https://www.theengineer.co.uk/content/opinion/autonomous-construction-requires-open-data-standards" TargetMode="External" Id="rId10"/><Relationship Type="http://schemas.openxmlformats.org/officeDocument/2006/relationships/hyperlink" Target="https://technative.io/driving-digital-transformation-in-logistics-through-intelligent-networking-data-quality-and-standardisation/" TargetMode="External" Id="rId11"/><Relationship Type="http://schemas.openxmlformats.org/officeDocument/2006/relationships/hyperlink" Target="https://bdcmagazine.com/2025/01/trimble-announces-the-sketchup-0-60-challenge-winners/" TargetMode="External" Id="rId12"/><Relationship Type="http://schemas.openxmlformats.org/officeDocument/2006/relationships/hyperlink" Target="https://www.constructionequipmentguide.com/how-machine-technology-supports-productivity-safety/66900" TargetMode="External" Id="rId13"/><Relationship Type="http://schemas.openxmlformats.org/officeDocument/2006/relationships/hyperlink" Target="https://aggregatesandminingtoday.com/2025/01/a-closer-look-at-the-warthog-a-robot-that-could-simplify-paving-milling/" TargetMode="External" Id="rId14"/><Relationship Type="http://schemas.openxmlformats.org/officeDocument/2006/relationships/hyperlink" Target="https://www.forconstructionpros.com/equipment/earthmoving-compact/track-loaders/article/22929351/top-10-most-popular-new-compact-track-loaders-of-2024" TargetMode="External" Id="rId15"/><Relationship Type="http://schemas.openxmlformats.org/officeDocument/2006/relationships/hyperlink" Target="https://www.iotevolutionworld.com/iot/articles/461637-positioning-greatness-new-automotive-solutions-be-delivered-trimble.htm" TargetMode="External" Id="rId16"/><Relationship Type="http://schemas.openxmlformats.org/officeDocument/2006/relationships/hyperlink" Target="https://www.rcrwireless.com/20250108/test-and-measurement/new-years-eve-networks" TargetMode="External" Id="rId17"/><Relationship Type="http://schemas.openxmlformats.org/officeDocument/2006/relationships/hyperlink" Target="https://www.tmcnet.com/usubmit/2025/01/06/10125986.htm" TargetMode="External" Id="rId18"/><Relationship Type="http://schemas.openxmlformats.org/officeDocument/2006/relationships/hyperlink" Target="https://www.just-auto.com/news/precise-positioning-solutions-automotive/" TargetMode="External" Id="rId19"/><Relationship Type="http://schemas.openxmlformats.org/officeDocument/2006/relationships/hyperlink" Target="https://www.heavyequipmentguide.ca/article/42757/trimble-launches-three-new-tiered-subscription-bundles" TargetMode="External" Id="rId20"/><Relationship Type="http://schemas.openxmlformats.org/officeDocument/2006/relationships/hyperlink" Target="https://www.geoconnexion.com/news/trimble-and-qualcomm-deliver-precise-positioning-solutions-for-automotive-oems-and-tier-1-suppliers" TargetMode="External" Id="rId21"/><Relationship Type="http://schemas.openxmlformats.org/officeDocument/2006/relationships/hyperlink" Target="https://eijournal.com/news/business-2/trimble-and-qualcomm-deliver-precise-positioning-solutions-for-automotive-oems-and-tier-1-suppliers" TargetMode="External" Id="rId22"/><Relationship Type="http://schemas.openxmlformats.org/officeDocument/2006/relationships/hyperlink" Target="https://safecarnews.com/trimble-and-qualcomm-to-deliver-precise-positioning-solutions-for-oems-tier-1s-in-new-partnership/" TargetMode="External" Id="rId23"/><Relationship Type="http://schemas.openxmlformats.org/officeDocument/2006/relationships/hyperlink" Target="https://editions.mydigitalpublication.com/publication/?i=838101&amp;p=24&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4"/><Relationship Type="http://schemas.openxmlformats.org/officeDocument/2006/relationships/hyperlink" Target="https://editions.mydigitalpublication.com/publication/?i=838101&amp;p=36&amp;view=issueViewer&amp;bt_field_name%5B%5D=utm_source&amp;bt_field_name%5B%5D=utm_medium&amp;bt_field_name%5B%5D=utm_campaign&amp;bt_field_value%5B%5D=Navigate!%20Weekly%20News&amp;bt_field_value%5B%5D=Newsletter&amp;bt_field_value%5B%5D=NCMCD250108004&amp;utm_campaign=NCMCD250108004&amp;utm_medium=Newsletter&amp;utm_source=Navigate!%20Weekly%20News" TargetMode="External" Id="rId25"/><Relationship Type="http://schemas.openxmlformats.org/officeDocument/2006/relationships/hyperlink" Target="https://hallbartbyggande.com/skapar-digital-precision-inom-nackas-stora-stadsutvecklingsprojekt/" TargetMode="External" Id="rId26"/><Relationship Type="http://schemas.openxmlformats.org/officeDocument/2006/relationships/hyperlink" Target="https://www.byggnyheter.se/20250116/31437/trimble-bidrar-med-digitala-verktyg-i-nackas-stadsutvecklingsprojekt" TargetMode="External" Id="rId27"/><Relationship Type="http://schemas.openxmlformats.org/officeDocument/2006/relationships/hyperlink" Target="https://digital.ropl.com/2024/globalhighways/pilot/html5/?pn=45" TargetMode="External" Id="rId28"/><Relationship Type="http://schemas.openxmlformats.org/officeDocument/2006/relationships/hyperlink" Target="https://digital.ropl.com/2024/globalhighways/pilot/html5/?pn=45" TargetMode="External" Id="rId29"/><Relationship Type="http://schemas.openxmlformats.org/officeDocument/2006/relationships/hyperlink" Target="https://issuu.com/sbm_verlag/docs/bm_12_24/14" TargetMode="External" Id="rId30"/><Relationship Type="http://schemas.openxmlformats.org/officeDocument/2006/relationships/hyperlink" Target="https://www10.giscafe.com/blogs/guest/2025/01/17/giscafe-industry-predictions-for-2025-trimble/" TargetMode="External" Id="rId31"/><Relationship Type="http://schemas.openxmlformats.org/officeDocument/2006/relationships/hyperlink" Target="https://www.chantiersdefrance.fr/reseaux/prestataires-de-service/28241/decouvrez-les-nouveaux-abonnements-a-trimble-works" TargetMode="External" Id="rId32"/><Relationship Type="http://schemas.openxmlformats.org/officeDocument/2006/relationships/hyperlink" Target="https://www.noticiasmaquinaria.com/trimble-lanza-nuevas-suscripciones-para-contratistas-de-construccion-civil/" TargetMode="External" Id="rId33"/><Relationship Type="http://schemas.openxmlformats.org/officeDocument/2006/relationships/hyperlink" Target="https://technoretail.it/supply-chain/supply-chain-costi-mercato-e-digitalizzazione-le-priorita-del-2025.html" TargetMode="External" Id="rId34"/><Relationship Type="http://schemas.openxmlformats.org/officeDocument/2006/relationships/hyperlink" Target="https://www.dagensnaringsliv.se/20250116/276147/trimble-bidrar-med-digitala-verktyg-i-nackas-stadsutvecklingsprojekt" TargetMode="External" Id="rId35"/><Relationship Type="http://schemas.openxmlformats.org/officeDocument/2006/relationships/hyperlink" Target="https://highways.today/2025/01/15/trimble-subscription/" TargetMode="External" Id="rId36"/><Relationship Type="http://schemas.openxmlformats.org/officeDocument/2006/relationships/hyperlink" Target="https://plantandcivilengineer.com/trimble-introduces-new-tiered-subscription-bundles-for-contractors/" TargetMode="External" Id="rId37"/><Relationship Type="http://schemas.openxmlformats.org/officeDocument/2006/relationships/hyperlink" Target="https://www.forconstructionpros.com/construction-technology/machine-grade-control-gps-laser-other/article/22928094/trimble-construction-trimble-trimble-tackles-tech-and-autonomy-solutions" TargetMode="External" Id="rId38"/><Relationship Type="http://schemas.openxmlformats.org/officeDocument/2006/relationships/hyperlink" Target="https://rockproducts.com/2025/01/17/digitally-directed-dredging-by-trimble-benefits-off-the-grid-fort/" TargetMode="External" Id="rId39"/><Relationship Type="http://schemas.openxmlformats.org/officeDocument/2006/relationships/hyperlink" Target="http://engineering.com" TargetMode="External" Id="rId40"/><Relationship Type="http://schemas.openxmlformats.org/officeDocument/2006/relationships/hyperlink" Target="https://www.engineering.com/trimble-introduces-three-works-subscription-plans-for-contractors/" TargetMode="External" Id="rId41"/><Relationship Type="http://schemas.openxmlformats.org/officeDocument/2006/relationships/hyperlink" Target="https://informedinfrastructure.com/98620/trimble-introduces-new-tiered-subscription-bundles-for-contractors-to-take-advantage-of-civil-construction-technology/" TargetMode="External" Id="rId42"/><Relationship Type="http://schemas.openxmlformats.org/officeDocument/2006/relationships/hyperlink" Target="https://www.geoweeknews.com/news/trimble-introduces-new-tiered-subscription-bundles-for-contractors-to-take-advantage-of-civil-construction-technology" TargetMode="External" Id="rId43"/><Relationship Type="http://schemas.openxmlformats.org/officeDocument/2006/relationships/hyperlink" Target="https://www.forbes.com/councils/forbestechcouncil/2025/01/14/the-critical-role-of-gnss-in-todays-business-ecosystems/" TargetMode="External" Id="rId44"/><Relationship Type="http://schemas.openxmlformats.org/officeDocument/2006/relationships/hyperlink" Target="https://www.equipmentworld.com/technology/video/15711322/video-sodex-innovations-sdx4dvision-terrain-mapping-system" TargetMode="External" Id="rId45"/><Relationship Type="http://schemas.openxmlformats.org/officeDocument/2006/relationships/hyperlink" Target="http://engineering.com" TargetMode="External" Id="rId46"/><Relationship Type="http://schemas.openxmlformats.org/officeDocument/2006/relationships/hyperlink" Target="https://www.engineering.com/infotech-appoints-shelly-nooner-as-chief-product-officer/" TargetMode="External" Id="rId47"/><Relationship Type="http://schemas.openxmlformats.org/officeDocument/2006/relationships/hyperlink" Target="https://amerisurv.com/2025/01/14/what-technology-cannot-replace/" TargetMode="External" Id="rId48"/><Relationship Type="http://schemas.openxmlformats.org/officeDocument/2006/relationships/hyperlink" Target="https://rockproducts.com/2025/01/16/trimble-groundprobe-collaborate-to-offer-complete-monitoring/" TargetMode="External" Id="rId49"/><Relationship Type="http://schemas.openxmlformats.org/officeDocument/2006/relationships/hyperlink" Target="https://www.dagensnaringsliv.se/20250120/276252/digitalisering-i-byggprojektet-saltsjosten" TargetMode="External" Id="rId50"/><Relationship Type="http://schemas.openxmlformats.org/officeDocument/2006/relationships/hyperlink" Target="https://www.byggnorden.se/projekt/trimble-skapar-digital-precision-inom-nackas-stora-stadsutvecklingsprojekt" TargetMode="External" Id="rId51"/><Relationship Type="http://schemas.openxmlformats.org/officeDocument/2006/relationships/hyperlink" Target="https://www.geoweeknews.com/blogs/geospatial-trends-2025-trimble-aec-ai-interoperability-reality-capture" TargetMode="External" Id="rId52"/><Relationship Type="http://schemas.openxmlformats.org/officeDocument/2006/relationships/hyperlink" Target="https://www.geoweeknews.com/blogs/geospatial-lidar-technology-news-industry-gnss-gis-public-service" TargetMode="External" Id="rId53"/><Relationship Type="http://schemas.openxmlformats.org/officeDocument/2006/relationships/hyperlink" Target="https://www.roadsbridges.com/concrete/news/55262256/world-of-concrete-2025-tech-takes-center-stage" TargetMode="External" Id="rId54"/><Relationship Type="http://schemas.openxmlformats.org/officeDocument/2006/relationships/hyperlink" Target="https://www.powerprogress.com/news/remote-controlled-dozer-for-norways-largest-earthmoving-project/8050021.article" TargetMode="External" Id="rId55"/><Relationship Type="http://schemas.openxmlformats.org/officeDocument/2006/relationships/hyperlink" Target="https://issuu.com/ucane/docs/december_2024_co_web?fr=xKAE9_zU1NQ" TargetMode="External" Id="rId56"/><Relationship Type="http://schemas.openxmlformats.org/officeDocument/2006/relationships/hyperlink" Target="https://bagry.cz/cze/clanky/nazivo/samoriditelny_valec_cat_cs76b_jedine_na_co_musi_strojnik_myslet_je_nezapomenout_zastavit" TargetMode="External" Id="rId57"/><Relationship Type="http://schemas.openxmlformats.org/officeDocument/2006/relationships/hyperlink" Target="https://www.pbctoday.co.uk/news/digital-construction-news/construction-technology-news/remote-controlled-bulldozer-deployed-on-norways-largest-earthmoving-project/147606/" TargetMode="External" Id="rId58"/><Relationship Type="http://schemas.openxmlformats.org/officeDocument/2006/relationships/hyperlink" Target="https://www.roadsbridges.com/infrastructure-insider/video/55262689/world-of-concrete-2025-trimbles-carl-taylor-and-kevin-garcia-talk-infrastructure" TargetMode="External" Id="rId59"/><Relationship Type="http://schemas.openxmlformats.org/officeDocument/2006/relationships/hyperlink" Target="https://www.sussexexpress.co.uk/business/east-sussex-groundworks-contractor-leverages-new-tech-in-bexhill-4958396" TargetMode="External" Id="rId60"/><Relationship Type="http://schemas.openxmlformats.org/officeDocument/2006/relationships/hyperlink" Target="https://loginfo24.com/ungewissheit-in-der-seefracht-bleibt-vorlaeufig-bestehen/" TargetMode="External" Id="rId61"/><Relationship Type="http://schemas.openxmlformats.org/officeDocument/2006/relationships/hyperlink" Target="https://transport-online.de/news/wie-wird-sich-der-seefrachtverkehr-2025-entwickeln-176201.html" TargetMode="External" Id="rId62"/><Relationship Type="http://schemas.openxmlformats.org/officeDocument/2006/relationships/hyperlink" Target="https://www.euromerci.it/le-notizie-di-oggi/trasporti-2025-tra-incertezze-globali-e-opportunita-digitali-nel-report-di-transporeon.html" TargetMode="External" Id="rId63"/><Relationship Type="http://schemas.openxmlformats.org/officeDocument/2006/relationships/hyperlink" Target="https://distribuzionemoderna.info/logistica/transporeon-svela-i-risultati-del-transportation-pulse-report" TargetMode="External" Id="rId64"/><Relationship Type="http://schemas.openxmlformats.org/officeDocument/2006/relationships/hyperlink" Target="https://trasportale.it/transporeon-transportation-pulse-report-2025/" TargetMode="External" Id="rId65"/><Relationship Type="http://schemas.openxmlformats.org/officeDocument/2006/relationships/hyperlink" Target="http://www.agendaconstructiilor.ro/files/digitalizarea-in-constructii-industrie/trimble-lanseaza-10-previziuni-pentru-noile-tehnologii-de-constructii-din-anul-2025.html" TargetMode="External" Id="rId66"/><Relationship Type="http://schemas.openxmlformats.org/officeDocument/2006/relationships/hyperlink" Target="https://rockproducts.com/2025/01/16/trimble-groundprobe-collaborate-to-offer-complete-monitoring/" TargetMode="External" Id="rId67"/><Relationship Type="http://schemas.openxmlformats.org/officeDocument/2006/relationships/hyperlink" Target="https://digital.utilitycontractormagazine.com/utility-contractor-nov-dec-2024/page-26" TargetMode="External" Id="rId68"/><Relationship Type="http://schemas.openxmlformats.org/officeDocument/2006/relationships/hyperlink" Target="https://www.equipmentworld.com/technology/article/15712881/trimble-intros-subscription-packages-for-trimble-works" TargetMode="External" Id="rId69"/><Relationship Type="http://schemas.openxmlformats.org/officeDocument/2006/relationships/hyperlink" Target="https://www.constructionequipmentguide.com/liebherr-expands-its-manufacturing-capabilities/67085" TargetMode="External" Id="rId70"/><Relationship Type="http://schemas.openxmlformats.org/officeDocument/2006/relationships/hyperlink" Target="https://compactequip.com/attachments/video-unlocking-the-full-potential-of-compact-track-loaders-with-advanced-grade-control-systems/" TargetMode="External" Id="rId71"/><Relationship Type="http://schemas.openxmlformats.org/officeDocument/2006/relationships/hyperlink" Target="https://californiabuilder.news/CBE/article/E0770DE6-performance-tracking-software-helps-contractors-follow-california-compliance-regulations" TargetMode="External" Id="rId72"/><Relationship Type="http://schemas.openxmlformats.org/officeDocument/2006/relationships/hyperlink" Target="https://www.constructionbriefing.com/news/why-construction-needs-to-crawl-before-it-can-walk-with-tech/8049661.article" TargetMode="External" Id="rId73"/><Relationship Type="http://schemas.openxmlformats.org/officeDocument/2006/relationships/hyperlink" Target="https://www.datacenterknowledge.com/data-center-construction/data-center-trends-to-watch-in-2025-expert-predictions" TargetMode="External" Id="rId74"/><Relationship Type="http://schemas.openxmlformats.org/officeDocument/2006/relationships/hyperlink" Target="https://www.constructionbriefing.com/news/interview-the-bias-dilemma-in-construction-ai/8050058.article" TargetMode="External" Id="rId75"/><Relationship Type="http://schemas.openxmlformats.org/officeDocument/2006/relationships/hyperlink" Target="https://www.forconstructionpros.com/concrete/world-of-concrete/article/22931787/effective-efficiency-at-world-of-concrete-2025?utm_source=CONC+In+the+Mix&amp;utm_medium=email&amp;utm_campaign=HCL241203013&amp;o_eid=6434E2820412J1A&amp;rdx.ident%5Bpull%5D=omeda%7C6434E2820412J1A&amp;om_id=1025394714&amp;oly_enc_id=6434E2820412J1A" TargetMode="External" Id="rId76"/><Relationship Type="http://schemas.openxmlformats.org/officeDocument/2006/relationships/hyperlink" Target="https://www.constructionbusinessowner.com/popular-now/what-do-construction-experts-anticipate-2025" TargetMode="External" Id="rId77"/><Relationship Type="http://schemas.openxmlformats.org/officeDocument/2006/relationships/hyperlink" Target="https://digimag.construction-europe.com/magazine/reader/273567?pageNumber=43" TargetMode="External" Id="rId78"/><Relationship Type="http://schemas.openxmlformats.org/officeDocument/2006/relationships/hyperlink" Target="https://theasphaltpro.com/product-gallery-trimble-launches-siteworks-machine-guidance-for-compact-track-loaders/" TargetMode="External" Id="rId79"/><Relationship Type="http://schemas.openxmlformats.org/officeDocument/2006/relationships/hyperlink" Target="https://www.equipmentworld.com/technology/video/15711985/map-utilities-with-teledyne-constructions-upac-attachment" TargetMode="External" Id="rId80"/><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81"/><Relationship Type="http://schemas.openxmlformats.org/officeDocument/2006/relationships/hyperlink" Target="https://www.gpsworld.com/revealing-underwater-landscapes-trends-in-bathymetric-surveying/" TargetMode="External" Id="rId82"/><Relationship Type="http://schemas.openxmlformats.org/officeDocument/2006/relationships/hyperlink" Target="https://www.baumagazin-online.de/d/john-deere-und-trimble-kooperieren/" TargetMode="External" Id="rId83"/><Relationship Type="http://schemas.openxmlformats.org/officeDocument/2006/relationships/hyperlink" Target="https://techiemag.co.uk/5-best-3-d-modelling-software-of-2025/" TargetMode="External" Id="rId84"/><Relationship Type="http://schemas.openxmlformats.org/officeDocument/2006/relationships/hyperlink" Target="https://content.yudu.com/web/69r/0A19ww8/EWFeb2025/html/index.html?page=26&amp;origin=reader" TargetMode="External" Id="rId85"/><Relationship Type="http://schemas.openxmlformats.org/officeDocument/2006/relationships/hyperlink" Target="https://technoretail.it/supply-chain/transporeon-lancia-un-programma-di-app-integrate-per-trasportatori.html" TargetMode="External" Id="rId86"/><Relationship Type="http://schemas.openxmlformats.org/officeDocument/2006/relationships/hyperlink" Target="https://press.lectura.de/de/article/innovationsturbo-gezuendet-caterpillar-und-trimble-erweitern-ihr-joint-venture/65036" TargetMode="External" Id="rId87"/><Relationship Type="http://schemas.openxmlformats.org/officeDocument/2006/relationships/hyperlink" Target="https://www.truckeditions.com/un-nouveau-cadre-dintegration-pour-une-meilleure-interoperabilite-des-tms/" TargetMode="External" Id="rId88"/><Relationship Type="http://schemas.openxmlformats.org/officeDocument/2006/relationships/hyperlink" Target="https://www.intelligentbuild.tech/2025/01/31/trimble-introduces-new-tiered-subscription-bundles-for-contractors-to-take-advantage-of-civil-construction-technology-2/" TargetMode="External" Id="rId89"/><Relationship Type="http://schemas.openxmlformats.org/officeDocument/2006/relationships/hyperlink" Target="https://www.bbc.com/news/articles/cn7rx05xg2go" TargetMode="External" Id="rId90"/><Relationship Type="http://schemas.openxmlformats.org/officeDocument/2006/relationships/hyperlink" Target="https://www.gowem.it/Caterpillar-Bauma-2025" TargetMode="External" Id="rId91"/><Relationship Type="http://schemas.openxmlformats.org/officeDocument/2006/relationships/hyperlink" Target="https://www.bpz-online.de/index.php/MaGaZiN/Cat-und-Trimble-erweitern-Joint-Venture-Freitag-31.-Januar-2025" TargetMode="External" Id="rId92"/><Relationship Type="http://schemas.openxmlformats.org/officeDocument/2006/relationships/hyperlink" Target="https://www.stormwater.com/stormwater-management/article/55251316/gis-centric-technology-improves-stormwater-infrastructure-management" TargetMode="External" Id="rId93"/><Relationship Type="http://schemas.openxmlformats.org/officeDocument/2006/relationships/hyperlink" Target="http://penzcentrum.hu" TargetMode="External" Id="rId94"/><Relationship Type="http://schemas.openxmlformats.org/officeDocument/2006/relationships/hyperlink" Target="https://www.penzcentrum.hu/tech/20250205/rengeteg-magyar-dolgozo-hasznalja-titokban-a-chat-gpt-t-nem-is-sejtik-milyen-veszelyes-1174159" TargetMode="External" Id="rId95"/><Relationship Type="http://schemas.openxmlformats.org/officeDocument/2006/relationships/hyperlink" Target="http://engineering.com" TargetMode="External" Id="rId96"/><Relationship Type="http://schemas.openxmlformats.org/officeDocument/2006/relationships/hyperlink" Target="https://www.engineering.com/trimble-qualcomm-deliver-precise-positioning-solutions/" TargetMode="External" Id="rId97"/></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hyperlink" Target="http://agendaconstructiilor.ro" TargetMode="External" Id="rId1"/><Relationship Type="http://schemas.openxmlformats.org/officeDocument/2006/relationships/hyperlink" Target="http://agrartechnik.ch" TargetMode="External" Id="rId2"/><Relationship Type="http://schemas.openxmlformats.org/officeDocument/2006/relationships/hyperlink" Target="http://anleggsmaskinen.no" TargetMode="External" Id="rId3"/><Relationship Type="http://schemas.openxmlformats.org/officeDocument/2006/relationships/hyperlink" Target="http://arch-products.com" TargetMode="External" Id="rId4"/><Relationship Type="http://schemas.openxmlformats.org/officeDocument/2006/relationships/hyperlink" Target="http://automotiveworld.com/" TargetMode="External" Id="rId5"/><Relationship Type="http://schemas.openxmlformats.org/officeDocument/2006/relationships/hyperlink" Target="http://avionicsvendordirectory.com" TargetMode="External" Id="rId6"/><Relationship Type="http://schemas.openxmlformats.org/officeDocument/2006/relationships/hyperlink" Target="http://baulinks.de" TargetMode="External" Id="rId7"/><Relationship Type="http://schemas.openxmlformats.org/officeDocument/2006/relationships/hyperlink" Target="http://bbc.co.uk/" TargetMode="External" Id="rId8"/><Relationship Type="http://schemas.openxmlformats.org/officeDocument/2006/relationships/hyperlink" Target="http://betonenstaalbouw.nl" TargetMode="External" Id="rId9"/><Relationship Type="http://schemas.openxmlformats.org/officeDocument/2006/relationships/hyperlink" Target="https://www.bizjournals.com/denver" TargetMode="External" Id="rId10"/><Relationship Type="http://schemas.openxmlformats.org/officeDocument/2006/relationships/hyperlink" Target="https://www.bizjournals.com/portland/news/2024/01/25/trimble-viewpoint-software-company-leaves-portland.html" TargetMode="External" Id="rId11"/><Relationship Type="http://schemas.openxmlformats.org/officeDocument/2006/relationships/hyperlink" Target="http://blickinsland.at" TargetMode="External" Id="rId12"/><Relationship Type="http://schemas.openxmlformats.org/officeDocument/2006/relationships/hyperlink" Target="http://blog.geogarage.com" TargetMode="External" Id="rId13"/><Relationship Type="http://schemas.openxmlformats.org/officeDocument/2006/relationships/hyperlink" Target="http://bricks-bytes.com" TargetMode="External" Id="rId14"/><Relationship Type="http://schemas.openxmlformats.org/officeDocument/2006/relationships/hyperlink" Target="http://buildingenclosureonline.com/" TargetMode="External" Id="rId15"/><Relationship Type="http://schemas.openxmlformats.org/officeDocument/2006/relationships/hyperlink" Target="http://builtscotland.co.uk/" TargetMode="External" Id="rId16"/><Relationship Type="http://schemas.openxmlformats.org/officeDocument/2006/relationships/hyperlink" Target="http://businesskorea.co.kr" TargetMode="External" Id="rId17"/><Relationship Type="http://schemas.openxmlformats.org/officeDocument/2006/relationships/hyperlink" Target="http://bygg.no/" TargetMode="External" Id="rId18"/><Relationship Type="http://schemas.openxmlformats.org/officeDocument/2006/relationships/hyperlink" Target="http://byggvarlden.se" TargetMode="External" Id="rId19"/><Relationship Type="http://schemas.openxmlformats.org/officeDocument/2006/relationships/hyperlink" Target="http://ca.finance.yahoo.com" TargetMode="External" Id="rId20"/><Relationship Type="http://schemas.openxmlformats.org/officeDocument/2006/relationships/hyperlink" Target="http://cafm-news.de" TargetMode="External" Id="rId21"/><Relationship Type="http://schemas.openxmlformats.org/officeDocument/2006/relationships/hyperlink" Target="https://callape.com/" TargetMode="External" Id="rId22"/><Relationship Type="http://schemas.openxmlformats.org/officeDocument/2006/relationships/hyperlink" Target="http://canadianminingjournal.com" TargetMode="External" Id="rId23"/><Relationship Type="http://schemas.openxmlformats.org/officeDocument/2006/relationships/hyperlink" Target="http://cbc.ca/" TargetMode="External" Id="rId24"/><Relationship Type="http://schemas.openxmlformats.org/officeDocument/2006/relationships/hyperlink" Target="http://cdrecycler.com" TargetMode="External" Id="rId25"/><Relationship Type="http://schemas.openxmlformats.org/officeDocument/2006/relationships/hyperlink" Target="http://cimdata.com" TargetMode="External" Id="rId26"/><Relationship Type="http://schemas.openxmlformats.org/officeDocument/2006/relationships/hyperlink" Target="http://citybiz.co" TargetMode="External" Id="rId27"/><Relationship Type="http://schemas.openxmlformats.org/officeDocument/2006/relationships/hyperlink" Target="https://www.cnnchile.com/bits/entrevista-alberto-beitia-arquitectura-tecnologia-ia_20240501/" TargetMode="External" Id="rId28"/><Relationship Type="http://schemas.openxmlformats.org/officeDocument/2006/relationships/hyperlink" Target="http://concreteproducts.com" TargetMode="External" Id="rId29"/><Relationship Type="http://schemas.openxmlformats.org/officeDocument/2006/relationships/hyperlink" Target="http://constructionequipmentmag.com" TargetMode="External" Id="rId30"/><Relationship Type="http://schemas.openxmlformats.org/officeDocument/2006/relationships/hyperlink" Target="http://constructionexec-pageviewer.com" TargetMode="External" Id="rId31"/><Relationship Type="http://schemas.openxmlformats.org/officeDocument/2006/relationships/hyperlink" Target="https://constructioneer.news/CER/article/2CDF3E5B-trimble-dimensions-technology-advancements-and-interoperability" TargetMode="External" Id="rId32"/><Relationship Type="http://schemas.openxmlformats.org/officeDocument/2006/relationships/hyperlink" Target="http://constructionviewonline.co.uk" TargetMode="External" Id="rId33"/><Relationship Type="http://schemas.openxmlformats.org/officeDocument/2006/relationships/hyperlink" Target="http://constructionworld.in" TargetMode="External" Id="rId34"/><Relationship Type="http://schemas.openxmlformats.org/officeDocument/2006/relationships/hyperlink" Target="https://www.constructormagazine.com/online-exclusives/revolutionizing-safety-how-cutting-edge-technology-is-transforming-jobsite-workflows-and-protecting-crews" TargetMode="External" Id="rId35"/><Relationship Type="http://schemas.openxmlformats.org/officeDocument/2006/relationships/hyperlink" Target="https://constructormayjune2024.mydigitalpublication.com/publication/?m=69328&amp;i=820811&amp;p=36&amp;ver=html5" TargetMode="External" Id="rId36"/><Relationship Type="http://schemas.openxmlformats.org/officeDocument/2006/relationships/hyperlink" Target="http://creativebloq.com" TargetMode="External" Id="rId37"/><Relationship Type="http://schemas.openxmlformats.org/officeDocument/2006/relationships/hyperlink" Target="http://cxotoday.com" TargetMode="External" Id="rId38"/><Relationship Type="http://schemas.openxmlformats.org/officeDocument/2006/relationships/hyperlink" Target="http://dallasinnovates.com" TargetMode="External" Id="rId39"/><Relationship Type="http://schemas.openxmlformats.org/officeDocument/2006/relationships/hyperlink" Target="http://dagensnaringsliv.se" TargetMode="External" Id="rId40"/><Relationship Type="http://schemas.openxmlformats.org/officeDocument/2006/relationships/hyperlink" Target="http://www.datacenterknowledge.com/" TargetMode="External" Id="rId41"/><Relationship Type="http://schemas.openxmlformats.org/officeDocument/2006/relationships/hyperlink" Target="https://www.daytondailynews.com/local/huber-heights-company-trimble-on-growth-path/IBDH3LZVLJDB7NWHCWUPPUE46A/" TargetMode="External" Id="rId42"/><Relationship Type="http://schemas.openxmlformats.org/officeDocument/2006/relationships/hyperlink" Target="https://dcd.com/" TargetMode="External" Id="rId43"/><Relationship Type="http://schemas.openxmlformats.org/officeDocument/2006/relationships/hyperlink" Target="http://dcvelocity.com" TargetMode="External" Id="rId44"/><Relationship Type="http://schemas.openxmlformats.org/officeDocument/2006/relationships/hyperlink" Target="http://digimag.construction-europe.com" TargetMode="External" Id="rId45"/><Relationship Type="http://schemas.openxmlformats.org/officeDocument/2006/relationships/hyperlink" Target="https://digital.emagazines.com/world_highways/20240412/index.html?t=7c29c9a4-a3e1-4e6e-8376-fcbd21c7b071&amp;utm_campaign=eg_world_highways&amp;utm_source=eg&amp;utm_medium=eg" TargetMode="External" Id="rId46"/><Relationship Type="http://schemas.openxmlformats.org/officeDocument/2006/relationships/hyperlink" Target="https://digital.utilitycontractormagazine.com/utility-contractor-nov-dec-2024/page-26" TargetMode="External" Id="rId47"/><Relationship Type="http://schemas.openxmlformats.org/officeDocument/2006/relationships/hyperlink" Target="http://e-architect.com" TargetMode="External" Id="rId48"/><Relationship Type="http://schemas.openxmlformats.org/officeDocument/2006/relationships/hyperlink" Target="http://eandt.theiet.org/" TargetMode="External" Id="rId49"/><Relationship Type="http://schemas.openxmlformats.org/officeDocument/2006/relationships/hyperlink" Target="https://ebs.publicnow.com/" TargetMode="External" Id="rId50"/><Relationship Type="http://schemas.openxmlformats.org/officeDocument/2006/relationships/hyperlink" Target="https://www.egospodarka.pl/" TargetMode="External" Id="rId51"/><Relationship Type="http://schemas.openxmlformats.org/officeDocument/2006/relationships/hyperlink" Target="http://electronicspecifier.com/" TargetMode="External" Id="rId52"/><Relationship Type="http://schemas.openxmlformats.org/officeDocument/2006/relationships/hyperlink" Target="http://entrearchitect.com" TargetMode="External" Id="rId53"/><Relationship Type="http://schemas.openxmlformats.org/officeDocument/2006/relationships/hyperlink" Target="https://epaper.asphaltundbitumen.biz/" TargetMode="External" Id="rId54"/><Relationship Type="http://schemas.openxmlformats.org/officeDocument/2006/relationships/hyperlink" Target="https://www.equipmentjournal.com/tech-news/trimble-unveils-its-next-generation-paving-control-platform/" TargetMode="External" Id="rId55"/><Relationship Type="http://schemas.openxmlformats.org/officeDocument/2006/relationships/hyperlink" Target="http://esri.com/" TargetMode="External" Id="rId56"/><Relationship Type="http://schemas.openxmlformats.org/officeDocument/2006/relationships/hyperlink" Target="http://etransport.pl" TargetMode="External" Id="rId57"/><Relationship Type="http://schemas.openxmlformats.org/officeDocument/2006/relationships/hyperlink" Target="http://eubusinessnews.com" TargetMode="External" Id="rId58"/><Relationship Type="http://schemas.openxmlformats.org/officeDocument/2006/relationships/hyperlink" Target="http://europeanbusinessmagazine.com" TargetMode="External" Id="rId59"/><Relationship Type="http://schemas.openxmlformats.org/officeDocument/2006/relationships/hyperlink" Target="https://exterieur.architectenpunt.nl/" TargetMode="External" Id="rId60"/><Relationship Type="http://schemas.openxmlformats.org/officeDocument/2006/relationships/hyperlink" Target="https://farmersforum.com/gps-signals-knocked-offline/" TargetMode="External" Id="rId61"/><Relationship Type="http://schemas.openxmlformats.org/officeDocument/2006/relationships/hyperlink" Target="http://faz.net/" TargetMode="External" Id="rId62"/><Relationship Type="http://schemas.openxmlformats.org/officeDocument/2006/relationships/hyperlink" Target="http://fbj-online.com" TargetMode="External" Id="rId63"/><Relationship Type="http://schemas.openxmlformats.org/officeDocument/2006/relationships/hyperlink" Target="http://finanznachrichten.de" TargetMode="External" Id="rId64"/><Relationship Type="http://schemas.openxmlformats.org/officeDocument/2006/relationships/hyperlink" Target="http://fleetmaintenance.com" TargetMode="External" Id="rId65"/><Relationship Type="http://schemas.openxmlformats.org/officeDocument/2006/relationships/hyperlink" Target="http://fleet.ie/" TargetMode="External" Id="rId66"/><Relationship Type="http://schemas.openxmlformats.org/officeDocument/2006/relationships/hyperlink" Target="http://fleetnews.co.uk/" TargetMode="External" Id="rId67"/><Relationship Type="http://schemas.openxmlformats.org/officeDocument/2006/relationships/hyperlink" Target="http://fleetnewsdaily.com/" TargetMode="External" Id="rId68"/><Relationship Type="http://schemas.openxmlformats.org/officeDocument/2006/relationships/hyperlink" Target="http://flows.be" TargetMode="External" Id="rId69"/><Relationship Type="http://schemas.openxmlformats.org/officeDocument/2006/relationships/hyperlink" Target="http://fmdrc-zambia.com" TargetMode="External" Id="rId70"/><Relationship Type="http://schemas.openxmlformats.org/officeDocument/2006/relationships/hyperlink" Target="http://foodlogistics.com" TargetMode="External" Id="rId71"/><Relationship Type="http://schemas.openxmlformats.org/officeDocument/2006/relationships/hyperlink" Target="http://formendergisi.com" TargetMode="External" Id="rId72"/><Relationship Type="http://schemas.openxmlformats.org/officeDocument/2006/relationships/hyperlink" Target="http://ft.com/" TargetMode="External" Id="rId73"/><Relationship Type="http://schemas.openxmlformats.org/officeDocument/2006/relationships/hyperlink" Target="https://gfxspeak.com/featured/enscapes-first-cross-platform-release/" TargetMode="External" Id="rId74"/><Relationship Type="http://schemas.openxmlformats.org/officeDocument/2006/relationships/hyperlink" Target="http://gowem.it" TargetMode="External" Id="rId75"/><Relationship Type="http://schemas.openxmlformats.org/officeDocument/2006/relationships/hyperlink" Target="http://grainews.ca" TargetMode="External" Id="rId76"/><Relationship Type="http://schemas.openxmlformats.org/officeDocument/2006/relationships/hyperlink" Target="http://gulfconstructiononline.com" TargetMode="External" Id="rId77"/><Relationship Type="http://schemas.openxmlformats.org/officeDocument/2006/relationships/hyperlink" Target="http://gurufocus.com/" TargetMode="External" Id="rId78"/><Relationship Type="http://schemas.openxmlformats.org/officeDocument/2006/relationships/hyperlink" Target="https://hallbartbyggande.com/" TargetMode="External" Id="rId79"/><Relationship Type="http://schemas.openxmlformats.org/officeDocument/2006/relationships/hyperlink" Target="http://handelsblatt.com/" TargetMode="External" Id="rId80"/><Relationship Type="http://schemas.openxmlformats.org/officeDocument/2006/relationships/hyperlink" Target="http://handelsblatt.de/" TargetMode="External" Id="rId81"/><Relationship Type="http://schemas.openxmlformats.org/officeDocument/2006/relationships/hyperlink" Target="http://handwerkundbau.at" TargetMode="External" Id="rId82"/><Relationship Type="http://schemas.openxmlformats.org/officeDocument/2006/relationships/hyperlink" Target="http://hbdonline.co.uk" TargetMode="External" Id="rId83"/><Relationship Type="http://schemas.openxmlformats.org/officeDocument/2006/relationships/hyperlink" Target="http://s3.divcom.com" TargetMode="External" Id="rId84"/><Relationship Type="http://schemas.openxmlformats.org/officeDocument/2006/relationships/hyperlink" Target="https://www.mydigitalpublication.com/publication/?m=59373&amp;i=818685&amp;p=24&amp;ver=html5" TargetMode="External" Id="rId85"/><Relationship Type="http://schemas.openxmlformats.org/officeDocument/2006/relationships/hyperlink" Target="https://www.hydro-international.com/content/article/monitoring-the-baltic-shoreline-using-airborne-lidar-bathymetry" TargetMode="External" Id="rId86"/><Relationship Type="http://schemas.openxmlformats.org/officeDocument/2006/relationships/hyperlink" Target="http://im-mining.com" TargetMode="External" Id="rId87"/><Relationship Type="http://schemas.openxmlformats.org/officeDocument/2006/relationships/hyperlink" Target="http://imeche.org" TargetMode="External" Id="rId88"/><Relationship Type="http://schemas.openxmlformats.org/officeDocument/2006/relationships/hyperlink" Target="http://industrialnews.co.uk/" TargetMode="External" Id="rId89"/><Relationship Type="http://schemas.openxmlformats.org/officeDocument/2006/relationships/hyperlink" Target="http://industritorget.se" TargetMode="External" Id="rId90"/><Relationship Type="http://schemas.openxmlformats.org/officeDocument/2006/relationships/hyperlink" Target="http://infoagro.com/" TargetMode="External" Id="rId91"/><Relationship Type="http://schemas.openxmlformats.org/officeDocument/2006/relationships/hyperlink" Target="http://informatoreagrario.it" TargetMode="External" Id="rId92"/><Relationship Type="http://schemas.openxmlformats.org/officeDocument/2006/relationships/hyperlink" Target="http://innotechtoday.com" TargetMode="External" Id="rId93"/><Relationship Type="http://schemas.openxmlformats.org/officeDocument/2006/relationships/hyperlink" Target="https://insidegnss.com/integration-of-trimbles-gnss-technology-with-dronedeploys-platform-aims-to-enhance-mapping-accuracy/" TargetMode="External" Id="rId94"/><Relationship Type="http://schemas.openxmlformats.org/officeDocument/2006/relationships/hyperlink" Target="https://internetretailing.net/guest-comment-how-are-shippers-and-carriers-implementing-ai/" TargetMode="External" Id="rId95"/><Relationship Type="http://schemas.openxmlformats.org/officeDocument/2006/relationships/hyperlink" Target="http://investing.com/" TargetMode="External" Id="rId96"/><Relationship Type="http://schemas.openxmlformats.org/officeDocument/2006/relationships/hyperlink" Target="http://issuu.com/" TargetMode="External" Id="rId97"/><Relationship Type="http://schemas.openxmlformats.org/officeDocument/2006/relationships/hyperlink" Target="http://itdigest.com" TargetMode="External" Id="rId98"/><Relationship Type="http://schemas.openxmlformats.org/officeDocument/2006/relationships/hyperlink" Target="http://itpro.com/" TargetMode="External" Id="rId99"/><Relationship Type="http://schemas.openxmlformats.org/officeDocument/2006/relationships/hyperlink" Target="http://kedglobal.com/" TargetMode="External" Id="rId100"/><Relationship Type="http://schemas.openxmlformats.org/officeDocument/2006/relationships/hyperlink" Target="http://kijkopnoord-holland.nl" TargetMode="External" Id="rId101"/><Relationship Type="http://schemas.openxmlformats.org/officeDocument/2006/relationships/hyperlink" Target="https://landbrugsavisen.dk/maskiner/godkendt-agco-spenderer-gigantisk-bel%C3%B8b-til-trimble-opk%C3%B8b" TargetMode="External" Id="rId102"/><Relationship Type="http://schemas.openxmlformats.org/officeDocument/2006/relationships/hyperlink" Target="http://lantbruksnytt.se/" TargetMode="External" Id="rId103"/><Relationship Type="http://schemas.openxmlformats.org/officeDocument/2006/relationships/hyperlink" Target="https://trasportale.it/transporeon-transportation-pulse-report-2025/" TargetMode="External" Id="rId104"/><Relationship Type="http://schemas.openxmlformats.org/officeDocument/2006/relationships/hyperlink" Target="http://euromerci.it" TargetMode="External" Id="rId105"/><Relationship Type="http://schemas.openxmlformats.org/officeDocument/2006/relationships/hyperlink" Target="http://logisticanews.it" TargetMode="External" Id="rId106"/><Relationship Type="http://schemas.openxmlformats.org/officeDocument/2006/relationships/hyperlink" Target="http://logistiek.nl" TargetMode="External" Id="rId107"/><Relationship Type="http://schemas.openxmlformats.org/officeDocument/2006/relationships/hyperlink" Target="http://machinefinder.com" TargetMode="External" Id="rId108"/><Relationship Type="http://schemas.openxmlformats.org/officeDocument/2006/relationships/hyperlink" Target="https://magazine.intelligentbuild.tech/" TargetMode="External" Id="rId109"/><Relationship Type="http://schemas.openxmlformats.org/officeDocument/2006/relationships/hyperlink" Target="http://metaalnieuws.nl/" TargetMode="External" Id="rId110"/><Relationship Type="http://schemas.openxmlformats.org/officeDocument/2006/relationships/hyperlink" Target="http://metalarchitecture.com" TargetMode="External" Id="rId111"/><Relationship Type="http://schemas.openxmlformats.org/officeDocument/2006/relationships/hyperlink" Target="http://metropolismag.com" TargetMode="External" Id="rId112"/><Relationship Type="http://schemas.openxmlformats.org/officeDocument/2006/relationships/hyperlink" Target="http://motortransport.co.uk" TargetMode="External" Id="rId113"/><Relationship Type="http://schemas.openxmlformats.org/officeDocument/2006/relationships/hyperlink" Target="http://news.agc.org" TargetMode="External" Id="rId114"/><Relationship Type="http://schemas.openxmlformats.org/officeDocument/2006/relationships/hyperlink" Target="http://newsletter.smartbrief.com" TargetMode="External" Id="rId115"/><Relationship Type="http://schemas.openxmlformats.org/officeDocument/2006/relationships/hyperlink" Target="http://nl.investing.com" TargetMode="External" Id="rId116"/><Relationship Type="http://schemas.openxmlformats.org/officeDocument/2006/relationships/hyperlink" Target="https://www.no-tillfarmer.com/articles/13101-2024-national-farm-machinery-show-new-planter-attachments-6-proven-profitable-planting-tips-and-more" TargetMode="External" Id="rId117"/><Relationship Type="http://schemas.openxmlformats.org/officeDocument/2006/relationships/hyperlink" Target="http://omdia.tech.informa.com" TargetMode="External" Id="rId118"/><Relationship Type="http://schemas.openxmlformats.org/officeDocument/2006/relationships/hyperlink" Target="http://ominho.pt" TargetMode="External" Id="rId119"/><Relationship Type="http://schemas.openxmlformats.org/officeDocument/2006/relationships/hyperlink" Target="https://online.flippingbook.com/view/752906113/38-39/" TargetMode="External" Id="rId120"/><Relationship Type="http://schemas.openxmlformats.org/officeDocument/2006/relationships/hyperlink" Target="http://papperochmassa.se" TargetMode="External" Id="rId121"/><Relationship Type="http://schemas.openxmlformats.org/officeDocument/2006/relationships/hyperlink" Target="http://penzcentrum.hu" TargetMode="External" Id="rId122"/><Relationship Type="http://schemas.openxmlformats.org/officeDocument/2006/relationships/hyperlink" Target="http://pleinchamp.com" TargetMode="External" Id="rId123"/><Relationship Type="http://schemas.openxmlformats.org/officeDocument/2006/relationships/hyperlink" Target="http://pneusnews.it/" TargetMode="External" Id="rId124"/><Relationship Type="http://schemas.openxmlformats.org/officeDocument/2006/relationships/hyperlink" Target="http://portableplants.com" TargetMode="External" Id="rId125"/><Relationship Type="http://schemas.openxmlformats.org/officeDocument/2006/relationships/hyperlink" Target="https://posbud.com.pl/start/najnowsze/item/6105-caterpillar-poszerza-wspolprace-z-trimble" TargetMode="External" Id="rId126"/><Relationship Type="http://schemas.openxmlformats.org/officeDocument/2006/relationships/hyperlink" Target="http://post-gazette.com" TargetMode="External" Id="rId127"/><Relationship Type="http://schemas.openxmlformats.org/officeDocument/2006/relationships/hyperlink" Target="http://postbranche.de" TargetMode="External" Id="rId128"/><Relationship Type="http://schemas.openxmlformats.org/officeDocument/2006/relationships/hyperlink" Target="http://powerprogress.com" TargetMode="External" Id="rId129"/><Relationship Type="http://schemas.openxmlformats.org/officeDocument/2006/relationships/hyperlink" Target="https://press.lectura.de/de/article/innovationsturbo-gezuendet-caterpillar-und-trimble-erweitern-ihr-joint-venture/65036" TargetMode="External" Id="rId130"/><Relationship Type="http://schemas.openxmlformats.org/officeDocument/2006/relationships/hyperlink" Target="http://profesionalagro.com" TargetMode="External" Id="rId131"/><Relationship Type="http://schemas.openxmlformats.org/officeDocument/2006/relationships/hyperlink" Target="http://phpdonline.co.uk" TargetMode="External" Id="rId132"/><Relationship Type="http://schemas.openxmlformats.org/officeDocument/2006/relationships/hyperlink" Target="http://retailtechnologyreview.com" TargetMode="External" Id="rId133"/><Relationship Type="http://schemas.openxmlformats.org/officeDocument/2006/relationships/hyperlink" Target="http://sdcexec.com" TargetMode="External" Id="rId134"/><Relationship Type="http://schemas.openxmlformats.org/officeDocument/2006/relationships/hyperlink" Target="http://seareporter.it" TargetMode="External" Id="rId135"/><Relationship Type="http://schemas.openxmlformats.org/officeDocument/2006/relationships/hyperlink" Target="https://sea-technology.com/" TargetMode="External" Id="rId136"/><Relationship Type="http://schemas.openxmlformats.org/officeDocument/2006/relationships/hyperlink" Target="http://smartmaritimenetwork.com" TargetMode="External" Id="rId137"/><Relationship Type="http://schemas.openxmlformats.org/officeDocument/2006/relationships/hyperlink" Target="http://solidbau.at/" TargetMode="External" Id="rId138"/><Relationship Type="http://schemas.openxmlformats.org/officeDocument/2006/relationships/hyperlink" Target="http://stormwater.com" TargetMode="External" Id="rId139"/><Relationship Type="http://schemas.openxmlformats.org/officeDocument/2006/relationships/hyperlink" Target="http://streetinsider.com" TargetMode="External" Id="rId140"/><Relationship Type="http://schemas.openxmlformats.org/officeDocument/2006/relationships/hyperlink" Target="https://www.supplychainit.com/ecmr-if-not-now-then-when/" TargetMode="External" Id="rId141"/><Relationship Type="http://schemas.openxmlformats.org/officeDocument/2006/relationships/hyperlink" Target="http://sussexexpress.co.uk" TargetMode="External" Id="rId142"/><Relationship Type="http://schemas.openxmlformats.org/officeDocument/2006/relationships/hyperlink" Target="https://tam-america.com/article/trimble-launches-asset-lifecycle-management-single-contract-subscription" TargetMode="External" Id="rId143"/><Relationship Type="http://schemas.openxmlformats.org/officeDocument/2006/relationships/hyperlink" Target="http://tech-user.co.uk" TargetMode="External" Id="rId144"/><Relationship Type="http://schemas.openxmlformats.org/officeDocument/2006/relationships/hyperlink" Target="http://technative.io" TargetMode="External" Id="rId145"/><Relationship Type="http://schemas.openxmlformats.org/officeDocument/2006/relationships/hyperlink" Target="https://technoretail.it/" TargetMode="External" Id="rId146"/><Relationship Type="http://schemas.openxmlformats.org/officeDocument/2006/relationships/hyperlink" Target="http://terre-net.fr" TargetMode="External" Id="rId147"/><Relationship Type="http://schemas.openxmlformats.org/officeDocument/2006/relationships/hyperlink" Target="http://thebusinessconcept.com" TargetMode="External" Id="rId148"/><Relationship Type="http://schemas.openxmlformats.org/officeDocument/2006/relationships/hyperlink" Target="http://thetimes.com" TargetMode="External" Id="rId149"/><Relationship Type="http://schemas.openxmlformats.org/officeDocument/2006/relationships/hyperlink" Target="http://this-magazin.de" TargetMode="External" Id="rId150"/><Relationship Type="http://schemas.openxmlformats.org/officeDocument/2006/relationships/hyperlink" Target="http://thisismoney.co.uk" TargetMode="External" Id="rId151"/><Relationship Type="http://schemas.openxmlformats.org/officeDocument/2006/relationships/hyperlink" Target="http://tmcnet.com" TargetMode="External" Id="rId152"/><Relationship Type="http://schemas.openxmlformats.org/officeDocument/2006/relationships/hyperlink" Target="http://tp-amenagements.fr" TargetMode="External" Id="rId153"/><Relationship Type="http://schemas.openxmlformats.org/officeDocument/2006/relationships/hyperlink" Target="http://tradearabia.com" TargetMode="External" Id="rId154"/><Relationship Type="http://schemas.openxmlformats.org/officeDocument/2006/relationships/hyperlink" Target="http://transporteprofesional.es/" TargetMode="External" Id="rId155"/><Relationship Type="http://schemas.openxmlformats.org/officeDocument/2006/relationships/hyperlink" Target="http://transportesenegocios.pt" TargetMode="External" Id="rId156"/><Relationship Type="http://schemas.openxmlformats.org/officeDocument/2006/relationships/hyperlink" Target="http://trasportoeuropa.it" TargetMode="External" Id="rId157"/><Relationship Type="http://schemas.openxmlformats.org/officeDocument/2006/relationships/hyperlink" Target="http://trattoriweb.com" TargetMode="External" Id="rId158"/><Relationship Type="http://schemas.openxmlformats.org/officeDocument/2006/relationships/hyperlink" Target="http://truckinginfo.com" TargetMode="External" Id="rId159"/><Relationship Type="http://schemas.openxmlformats.org/officeDocument/2006/relationships/hyperlink" Target="https://minersnews.net/trimble-groundprobe-collaborate-to-offer-complete-monitoring/?utm_source=rss&amp;utm_medium=rss&amp;utm_campaign=trimble-groundprobe-collaborate-to-offer-complete-monitoring" TargetMode="External" Id="rId160"/><Relationship Type="http://schemas.openxmlformats.org/officeDocument/2006/relationships/hyperlink" Target="http://ukconstructionblog.co.uk" TargetMode="External" Id="rId161"/><Relationship Type="http://schemas.openxmlformats.org/officeDocument/2006/relationships/hyperlink" Target="http://vehicle-electronics.biz" TargetMode="External" Id="rId162"/><Relationship Type="http://schemas.openxmlformats.org/officeDocument/2006/relationships/hyperlink" Target="http://verdict.co.uk/" TargetMode="External" Id="rId163"/><Relationship Type="http://schemas.openxmlformats.org/officeDocument/2006/relationships/hyperlink" Target="http://wconline.com" TargetMode="External" Id="rId164"/><Relationship Type="http://schemas.openxmlformats.org/officeDocument/2006/relationships/hyperlink" Target="http://winmagpro.nl" TargetMode="External" Id="rId165"/><Relationship Type="http://schemas.openxmlformats.org/officeDocument/2006/relationships/hyperlink" Target="https://winners.architizer.com/" TargetMode="External" Id="rId166"/><Relationship Type="http://schemas.openxmlformats.org/officeDocument/2006/relationships/hyperlink" Target="http://wirtschaftszeit.at/" TargetMode="External" Id="rId167"/><Relationship Type="http://schemas.openxmlformats.org/officeDocument/2006/relationships/hyperlink" Target="http://worldconstructionnetwork.com/" TargetMode="External" Id="rId168"/><Relationship Type="http://schemas.openxmlformats.org/officeDocument/2006/relationships/hyperlink" Target="http://www.bvbs.de" TargetMode="External" Id="rId169"/><Relationship Type="http://schemas.openxmlformats.org/officeDocument/2006/relationships/hyperlink" Target="http://www.youtube.com/@tomedwardstechnews" TargetMode="External" Id="rId170"/><Relationship Type="http://schemas.openxmlformats.org/officeDocument/2006/relationships/hyperlink" Target="http://youtu.be/9C3i_tlGxwI" TargetMode="External" Id="rId171"/><Relationship Type="http://schemas.openxmlformats.org/officeDocument/2006/relationships/hyperlink" Target="http://yumpu.com/" TargetMode="External" Id="rId172"/><Relationship Type="http://schemas.openxmlformats.org/officeDocument/2006/relationships/hyperlink" Target="http://zonebourse.com/" TargetMode="External" Id="rId173"/></Relationships>
</file>

<file path=xl/worksheets/_rels/sheet6.xml.rels><Relationships xmlns="http://schemas.openxmlformats.org/package/2006/relationships"><Relationship Type="http://schemas.openxmlformats.org/officeDocument/2006/relationships/hyperlink" Target="http://hub4.com" TargetMode="External" Id="rId1"/><Relationship Type="http://schemas.openxmlformats.org/officeDocument/2006/relationships/hyperlink" Target="http://uav.org" TargetMode="External" Id="rId2"/><Relationship Type="http://schemas.openxmlformats.org/officeDocument/2006/relationships/hyperlink" Target="http://wlky.com" TargetMode="External" Id="rId3"/><Relationship Type="http://schemas.openxmlformats.org/officeDocument/2006/relationships/hyperlink" Target="http://zememeric.cz" TargetMode="External" Id="rId4"/></Relationships>
</file>

<file path=xl/worksheets/_rels/sheet8.xml.rels><Relationships xmlns="http://schemas.openxmlformats.org/package/2006/relationships"><Relationship Type="http://schemas.openxmlformats.org/officeDocument/2006/relationships/hyperlink" Target="https://www.semrush.com/blog/semrush-authority-score-explained/" TargetMode="External" Id="rId1"/><Relationship Type="http://schemas.openxmlformats.org/officeDocument/2006/relationships/hyperlink" Target="http://semrush.com/" TargetMode="External" Id="rId2"/><Relationship Type="http://schemas.openxmlformats.org/officeDocument/2006/relationships/hyperlink" Target="https://amecorg.com/wp-content/uploads/2020/07/BP-Presentation-3.0-AMEC-webinar-10.07.20.pdf" TargetMode="External" Id="rId3"/><Relationship Type="http://schemas.openxmlformats.org/officeDocument/2006/relationships/hyperlink" Target="https://docs.google.com/spreadsheets/d/1d56Jjtcn4xec9XGyBr9vTsn_Dxp7ZNVn-Iz2-e5ysbA/edit?gid=0" TargetMode="External" Id="rId4"/><Relationship Type="http://schemas.openxmlformats.org/officeDocument/2006/relationships/hyperlink" Target="mailto:cas_heuvelmans@trimble.com" TargetMode="External" Id="rId5"/><Relationship Type="http://schemas.openxmlformats.org/officeDocument/2006/relationships/drawing" Target="/xl/drawings/drawing4.xml" Id="rId6"/></Relationships>
</file>

<file path=xl/worksheets/sheet1.xml><?xml version="1.0" encoding="utf-8"?>
<worksheet xmlns="http://schemas.openxmlformats.org/spreadsheetml/2006/main">
  <sheetPr>
    <outlinePr summaryRight="0"/>
    <pageSetUpPr/>
  </sheetPr>
  <dimension ref="A1:CV1500"/>
  <sheetViews>
    <sheetView workbookViewId="0">
      <pane xSplit="2" ySplit="4" topLeftCell="C5" activePane="bottomRight" state="frozen"/>
      <selection pane="topRight" activeCell="C1" sqref="C1"/>
      <selection pane="bottomLeft" activeCell="A5" sqref="A5"/>
      <selection pane="bottomRight" activeCell="C5" sqref="C5"/>
    </sheetView>
  </sheetViews>
  <sheetFormatPr baseColWidth="8" defaultColWidth="12.63" defaultRowHeight="15.75" customHeight="1"/>
  <cols>
    <col width="22.63" customWidth="1" style="590" min="1" max="1"/>
    <col width="41" customWidth="1" style="590" min="2" max="2"/>
    <col width="8" customWidth="1" style="590" min="3" max="3"/>
    <col width="4.5" customWidth="1" style="590" min="4" max="4"/>
    <col width="7.5" customWidth="1" style="590" min="5" max="5"/>
    <col width="10.88" customWidth="1" style="590" min="6" max="6"/>
    <col width="3.75" customWidth="1" style="590" min="7" max="20"/>
    <col width="4.5" customWidth="1" style="590" min="21" max="21"/>
    <col width="3.75" customWidth="1" style="590" min="22" max="24"/>
    <col width="3" customWidth="1" style="590" min="25" max="25"/>
    <col width="3.75" customWidth="1" style="590" min="26" max="39"/>
    <col width="3.75" customWidth="1" style="590" min="41" max="76"/>
    <col width="11.63" customWidth="1" style="590" min="77" max="77"/>
    <col width="10.88" customWidth="1" style="590" min="78" max="78"/>
    <col width="16.38" customWidth="1" style="590" min="79" max="79"/>
    <col width="7.5" customWidth="1" style="590" min="80" max="80"/>
    <col width="15.75" customWidth="1" style="590" min="81" max="81"/>
    <col width="14.63" customWidth="1" style="590" min="82" max="82"/>
    <col width="12.25" customWidth="1" style="590" min="83" max="83"/>
    <col hidden="1" width="12.63" customWidth="1" style="590" min="85" max="100"/>
  </cols>
  <sheetData>
    <row r="1" ht="24" customHeight="1" s="590">
      <c r="A1" s="1" t="n"/>
      <c r="B1" s="64" t="n"/>
      <c r="C1" s="3" t="n"/>
      <c r="D1" s="4" t="n"/>
      <c r="E1" s="67" t="n"/>
      <c r="F1" s="4" t="n"/>
      <c r="G1" s="6" t="n"/>
      <c r="H1" s="7" t="n"/>
      <c r="I1" s="7" t="n"/>
      <c r="J1" s="8" t="n"/>
      <c r="K1" s="7" t="n"/>
      <c r="L1" s="9" t="n"/>
      <c r="M1" s="10" t="inlineStr">
        <is>
          <t>CORP.</t>
        </is>
      </c>
      <c r="N1" s="591" t="inlineStr">
        <is>
          <t>AECO</t>
        </is>
      </c>
      <c r="O1" s="592" t="n"/>
      <c r="P1" s="592" t="n"/>
      <c r="Q1" s="592" t="n"/>
      <c r="R1" s="592" t="n"/>
      <c r="S1" s="592" t="n"/>
      <c r="T1" s="592" t="n"/>
      <c r="U1" s="592" t="n"/>
      <c r="V1" s="592" t="n"/>
      <c r="W1" s="592" t="n"/>
      <c r="X1" s="592" t="n"/>
      <c r="Y1" s="593" t="n"/>
      <c r="Z1" s="14" t="inlineStr">
        <is>
          <t>FIELD SYSTEMS</t>
        </is>
      </c>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2" t="n"/>
      <c r="AT1" s="592" t="n"/>
      <c r="AU1" s="594" t="inlineStr">
        <is>
          <t>T&amp;L</t>
        </is>
      </c>
      <c r="AV1" s="592" t="n"/>
      <c r="AW1" s="592" t="n"/>
      <c r="AX1" s="592" t="n"/>
      <c r="AY1" s="592" t="n"/>
      <c r="AZ1" s="593" t="n"/>
      <c r="BA1" s="595" t="inlineStr">
        <is>
          <t>CONTENT TYPE</t>
        </is>
      </c>
      <c r="BB1" s="592" t="n"/>
      <c r="BC1" s="592" t="n"/>
      <c r="BD1" s="592" t="n"/>
      <c r="BE1" s="592" t="n"/>
      <c r="BF1" s="592" t="n"/>
      <c r="BG1" s="593" t="n"/>
      <c r="BH1" s="17" t="inlineStr">
        <is>
          <t>*</t>
        </is>
      </c>
      <c r="BI1" s="18" t="inlineStr">
        <is>
          <t>TRIMBLE ASSETS</t>
        </is>
      </c>
      <c r="BJ1" s="592" t="n"/>
      <c r="BK1" s="592" t="n"/>
      <c r="BL1" s="592" t="n"/>
      <c r="BM1" s="19" t="inlineStr">
        <is>
          <t>MEDIA TYPE</t>
        </is>
      </c>
      <c r="BN1" s="592" t="n"/>
      <c r="BO1" s="592" t="n"/>
      <c r="BP1" s="592" t="n"/>
      <c r="BQ1" s="592" t="n"/>
      <c r="BR1" s="592" t="n"/>
      <c r="BS1" s="592" t="n"/>
      <c r="BT1" s="592" t="n"/>
      <c r="BU1" s="592" t="n"/>
      <c r="BV1" s="16" t="inlineStr">
        <is>
          <t>Growth areas</t>
        </is>
      </c>
      <c r="BW1" s="592" t="n"/>
      <c r="BX1" s="595" t="inlineStr">
        <is>
          <t>CORPORATE THEMES</t>
        </is>
      </c>
      <c r="BY1" s="592" t="n"/>
      <c r="BZ1" s="593" t="n"/>
      <c r="CA1" s="20" t="n"/>
      <c r="CB1" s="21" t="n"/>
      <c r="CC1" s="22" t="n"/>
      <c r="CD1" s="22" t="n"/>
      <c r="CE1" s="167" t="n"/>
      <c r="CF1" s="158" t="n"/>
      <c r="CG1" s="25" t="n"/>
      <c r="CH1" s="25" t="n"/>
      <c r="CI1" s="25" t="n"/>
      <c r="CJ1" s="25" t="n"/>
      <c r="CK1" s="25" t="n"/>
      <c r="CL1" s="25" t="n"/>
      <c r="CM1" s="25" t="n"/>
      <c r="CN1" s="25" t="n"/>
      <c r="CO1" s="25" t="n"/>
      <c r="CP1" s="25" t="n"/>
      <c r="CQ1" s="25" t="n"/>
      <c r="CR1" s="25" t="n"/>
      <c r="CS1" s="25" t="n"/>
      <c r="CT1" s="25" t="n"/>
      <c r="CU1" s="25" t="n"/>
      <c r="CV1" s="25" t="n"/>
    </row>
    <row r="2" ht="130.5" customHeight="1" s="590">
      <c r="A2" s="26" t="inlineStr">
        <is>
          <t xml:space="preserve">Publication </t>
        </is>
      </c>
      <c r="B2" s="27" t="inlineStr">
        <is>
          <t>Article Title &amp; Link</t>
        </is>
      </c>
      <c r="C2" s="28" t="inlineStr">
        <is>
          <t>Date</t>
        </is>
      </c>
      <c r="D2" s="29" t="inlineStr">
        <is>
          <t>Qtr</t>
        </is>
      </c>
      <c r="E2" s="30" t="inlineStr">
        <is>
          <t>Country</t>
        </is>
      </c>
      <c r="F2" s="29" t="inlineStr">
        <is>
          <t>Global Region Reached</t>
        </is>
      </c>
      <c r="G2" s="31" t="inlineStr">
        <is>
          <t>Corporate</t>
        </is>
      </c>
      <c r="H2" s="32" t="inlineStr">
        <is>
          <t>AECO</t>
        </is>
      </c>
      <c r="I2" s="33" t="inlineStr">
        <is>
          <t>B2W</t>
        </is>
      </c>
      <c r="J2" s="34" t="inlineStr">
        <is>
          <t>MEP</t>
        </is>
      </c>
      <c r="K2" s="33" t="inlineStr">
        <is>
          <t>Sketchup</t>
        </is>
      </c>
      <c r="L2" s="35" t="inlineStr">
        <is>
          <t xml:space="preserve"> - visualization</t>
        </is>
      </c>
      <c r="M2" s="35" t="inlineStr">
        <is>
          <t xml:space="preserve"> - collaboration</t>
        </is>
      </c>
      <c r="N2" s="34" t="inlineStr">
        <is>
          <t>Structures</t>
        </is>
      </c>
      <c r="O2" s="34" t="inlineStr">
        <is>
          <t>Viewpoint</t>
        </is>
      </c>
      <c r="P2" s="34" t="inlineStr">
        <is>
          <t>Industry Cloud/TC1</t>
        </is>
      </c>
      <c r="Q2" s="34" t="inlineStr">
        <is>
          <t>Civil Design &amp; Engineering</t>
        </is>
      </c>
      <c r="R2" s="34" t="inlineStr">
        <is>
          <t>Civil Construction (CIS)</t>
        </is>
      </c>
      <c r="S2" s="34" t="inlineStr">
        <is>
          <t>O&amp;PS</t>
        </is>
      </c>
      <c r="T2" s="36" t="inlineStr">
        <is>
          <t>FIELD SYSTEMS</t>
        </is>
      </c>
      <c r="U2" s="37" t="inlineStr">
        <is>
          <t>Civil</t>
        </is>
      </c>
      <c r="V2" s="37" t="inlineStr">
        <is>
          <t>Geospatial / BCFS</t>
        </is>
      </c>
      <c r="W2" s="38" t="inlineStr">
        <is>
          <t>Applanix</t>
        </is>
      </c>
      <c r="X2" s="39" t="inlineStr">
        <is>
          <t>OEM GNSS</t>
        </is>
      </c>
      <c r="Y2" s="38" t="inlineStr">
        <is>
          <t>TAP / Auto IoT</t>
        </is>
      </c>
      <c r="Z2" s="40" t="inlineStr">
        <is>
          <t>Paving / milling</t>
        </is>
      </c>
      <c r="AA2" s="41" t="inlineStr">
        <is>
          <t>Marine</t>
        </is>
      </c>
      <c r="AB2" s="41" t="inlineStr">
        <is>
          <t>Drilling / piling / dynamic compaction</t>
        </is>
      </c>
      <c r="AC2" s="41" t="inlineStr">
        <is>
          <t>Earthmoving / Machine control</t>
        </is>
      </c>
      <c r="AD2" s="41" t="inlineStr">
        <is>
          <t>Surveying (human / drone / machine)</t>
        </is>
      </c>
      <c r="AE2" s="41" t="inlineStr">
        <is>
          <t>Bidding / Estimating / Takeoff</t>
        </is>
      </c>
      <c r="AF2" s="41" t="inlineStr">
        <is>
          <t>Jobsite connectivity / F2O</t>
        </is>
      </c>
      <c r="AG2" s="41" t="inlineStr">
        <is>
          <t>Safety</t>
        </is>
      </c>
      <c r="AH2" s="41" t="inlineStr">
        <is>
          <t>Asset capture and inpection</t>
        </is>
      </c>
      <c r="AI2" s="41" t="inlineStr">
        <is>
          <t>Monitoring</t>
        </is>
      </c>
      <c r="AJ2" s="41" t="inlineStr">
        <is>
          <t>Reality capture</t>
        </is>
      </c>
      <c r="AK2" s="41" t="inlineStr">
        <is>
          <t>BIM / Model-based workflows</t>
        </is>
      </c>
      <c r="AL2" s="41" t="inlineStr">
        <is>
          <t>Mixed reality</t>
        </is>
      </c>
      <c r="AM2" s="41" t="inlineStr">
        <is>
          <t>Crash &amp; Crime</t>
        </is>
      </c>
      <c r="AN2" s="42" t="inlineStr">
        <is>
          <t>Field Systems Themes</t>
        </is>
      </c>
      <c r="AO2" s="43" t="inlineStr">
        <is>
          <t>TRANSPORTATION &amp; LOG.</t>
        </is>
      </c>
      <c r="AP2" s="44" t="inlineStr">
        <is>
          <t>Forestry</t>
        </is>
      </c>
      <c r="AQ2" s="44" t="inlineStr">
        <is>
          <t>Mobility</t>
        </is>
      </c>
      <c r="AR2" s="44" t="inlineStr">
        <is>
          <t>Transporeon</t>
        </is>
      </c>
      <c r="AS2" s="44" t="inlineStr">
        <is>
          <t>MAPS</t>
        </is>
      </c>
      <c r="AT2" s="44" t="inlineStr">
        <is>
          <t>Rail</t>
        </is>
      </c>
      <c r="AU2" s="45" t="inlineStr">
        <is>
          <t>Thought Leadership / Byline</t>
        </is>
      </c>
      <c r="AV2" s="45" t="inlineStr">
        <is>
          <t>Journalist Feature</t>
        </is>
      </c>
      <c r="AW2" s="45" t="inlineStr">
        <is>
          <t>Customer Focus</t>
        </is>
      </c>
      <c r="AX2" s="45" t="inlineStr">
        <is>
          <t>Award</t>
        </is>
      </c>
      <c r="AY2" s="46" t="inlineStr">
        <is>
          <t>Podcast</t>
        </is>
      </c>
      <c r="AZ2" s="46" t="inlineStr">
        <is>
          <t>News release pickup</t>
        </is>
      </c>
      <c r="BA2" s="46" t="inlineStr">
        <is>
          <t>Mention</t>
        </is>
      </c>
      <c r="BB2" s="47" t="inlineStr">
        <is>
          <t>*GREAT ONE*</t>
        </is>
      </c>
      <c r="BC2" s="48" t="inlineStr">
        <is>
          <t>Trimble in video</t>
        </is>
      </c>
      <c r="BD2" s="49" t="inlineStr">
        <is>
          <t>Trimble quote</t>
        </is>
      </c>
      <c r="BE2" s="49" t="inlineStr">
        <is>
          <t>Trimble image</t>
        </is>
      </c>
      <c r="BF2" s="50" t="inlineStr">
        <is>
          <t>Trimble title mention</t>
        </is>
      </c>
      <c r="BG2" s="51" t="inlineStr">
        <is>
          <t>T1: Business / Finance</t>
        </is>
      </c>
      <c r="BH2" s="52" t="inlineStr">
        <is>
          <t>T1: Dailies</t>
        </is>
      </c>
      <c r="BI2" s="38" t="inlineStr">
        <is>
          <t>T1: TV/Radio</t>
        </is>
      </c>
      <c r="BJ2" s="38" t="inlineStr">
        <is>
          <t>T1: Technology</t>
        </is>
      </c>
      <c r="BK2" s="37" t="inlineStr">
        <is>
          <t>T1: Industry</t>
        </is>
      </c>
      <c r="BL2" s="37" t="inlineStr">
        <is>
          <t>T2: Dailies, Business, Regional</t>
        </is>
      </c>
      <c r="BM2" s="37" t="inlineStr">
        <is>
          <t>T2: Trade</t>
        </is>
      </c>
      <c r="BN2" s="37" t="inlineStr">
        <is>
          <t>T2: Technology</t>
        </is>
      </c>
      <c r="BO2" s="37" t="inlineStr">
        <is>
          <t>T2: Industry (adjacent)</t>
        </is>
      </c>
      <c r="BP2" s="53" t="inlineStr">
        <is>
          <t>AI / ML</t>
        </is>
      </c>
      <c r="BQ2" s="53" t="inlineStr">
        <is>
          <t>Infrastructure</t>
        </is>
      </c>
      <c r="BR2" s="54" t="inlineStr">
        <is>
          <t>Trimble revenue / business growth</t>
        </is>
      </c>
      <c r="BS2" s="54" t="inlineStr">
        <is>
          <t>Digital 2 Physical / Ph 2 Dig.</t>
        </is>
      </c>
      <c r="BT2" s="54" t="inlineStr">
        <is>
          <t>Connected Ecosystems</t>
        </is>
      </c>
      <c r="BU2" s="54" t="inlineStr">
        <is>
          <t>Sustainability</t>
        </is>
      </c>
      <c r="BV2" s="54" t="inlineStr">
        <is>
          <t>Trust &amp; Security</t>
        </is>
      </c>
      <c r="BW2" s="55" t="inlineStr">
        <is>
          <t>Workforce Optimization</t>
        </is>
      </c>
      <c r="BX2" s="56" t="inlineStr">
        <is>
          <t>Innovation</t>
        </is>
      </c>
      <c r="BY2" s="121" t="inlineStr">
        <is>
          <t>Show</t>
        </is>
      </c>
      <c r="BZ2" s="58" t="inlineStr">
        <is>
          <t>Spokes-
people</t>
        </is>
      </c>
      <c r="CA2" s="58" t="inlineStr">
        <is>
          <t>Major Announcement</t>
        </is>
      </c>
      <c r="CB2" s="59" t="inlineStr">
        <is>
          <t>GetURL</t>
        </is>
      </c>
      <c r="CC2" s="59" t="inlineStr">
        <is>
          <t>Backlinks</t>
        </is>
      </c>
      <c r="CD2" s="59" t="inlineStr">
        <is>
          <t>Processed</t>
        </is>
      </c>
      <c r="CE2" s="60" t="inlineStr">
        <is>
          <t>Authority Score</t>
        </is>
      </c>
      <c r="CF2" s="61" t="inlineStr">
        <is>
          <t>Domain visits</t>
        </is>
      </c>
      <c r="CG2" s="62" t="n"/>
      <c r="CH2" s="62" t="n"/>
      <c r="CI2" s="62" t="n"/>
      <c r="CJ2" s="62" t="n"/>
      <c r="CK2" s="62" t="n"/>
      <c r="CL2" s="62" t="n"/>
      <c r="CM2" s="62" t="n"/>
      <c r="CN2" s="62" t="n"/>
      <c r="CO2" s="62" t="n"/>
      <c r="CP2" s="62" t="n"/>
      <c r="CQ2" s="62" t="n"/>
      <c r="CR2" s="62" t="n"/>
      <c r="CS2" s="62" t="n"/>
      <c r="CT2" s="62" t="n"/>
      <c r="CU2" s="62" t="n"/>
      <c r="CV2" s="62" t="n"/>
    </row>
    <row r="3">
      <c r="A3" s="63" t="n"/>
      <c r="B3" s="64" t="n"/>
      <c r="C3" s="65" t="n"/>
      <c r="D3" s="66" t="n"/>
      <c r="E3" s="67" t="n"/>
      <c r="F3" s="68" t="inlineStr">
        <is>
          <t>Year totals --&gt;</t>
        </is>
      </c>
      <c r="G3" s="69">
        <f t="array" ref="G3">COUNTIF(G5:G1500, "x")</f>
        <v/>
      </c>
      <c r="H3" s="70">
        <f t="array" ref="H3">COUNTIF(H5:H1500, "x")</f>
        <v/>
      </c>
      <c r="I3" s="71">
        <f t="array" ref="I3">COUNTIF(I5:I1500, "x")</f>
        <v/>
      </c>
      <c r="J3" s="71">
        <f t="array" ref="J3">COUNTIF(J5:J1500, "x")</f>
        <v/>
      </c>
      <c r="K3" s="71">
        <f t="array" ref="K3">COUNTIF(K5:K1500, "x")</f>
        <v/>
      </c>
      <c r="L3" s="72">
        <f t="array" ref="L3">COUNTIF(L5:L1500, "x")</f>
        <v/>
      </c>
      <c r="M3" s="72">
        <f t="array" ref="M3">COUNTIF(M5:M1500, "x")</f>
        <v/>
      </c>
      <c r="N3" s="71">
        <f t="array" ref="N3">COUNTIF(N5:N1500, "x")</f>
        <v/>
      </c>
      <c r="O3" s="71">
        <f t="array" ref="O3">COUNTIF(O5:O1500, "x")</f>
        <v/>
      </c>
      <c r="P3" s="71">
        <f t="array" ref="P3">COUNTIF(P5:P1500, "x")</f>
        <v/>
      </c>
      <c r="Q3" s="71">
        <f t="array" ref="Q3">COUNTIF(Q5:Q1500, "x")</f>
        <v/>
      </c>
      <c r="R3" s="71">
        <f t="array" ref="R3">COUNTIF(R5:R1500, "x")</f>
        <v/>
      </c>
      <c r="S3" s="71">
        <f t="array" ref="S3">COUNTIF(S5:S1500, "x")</f>
        <v/>
      </c>
      <c r="T3" s="73">
        <f t="array" ref="T3">COUNTIF(T5:T1500, "x")</f>
        <v/>
      </c>
      <c r="U3" s="74">
        <f t="array" ref="U3">COUNTIF(U5:U1500, "x")</f>
        <v/>
      </c>
      <c r="V3" s="74">
        <f t="array" ref="V3">COUNTIF(V5:V1500, "x")</f>
        <v/>
      </c>
      <c r="W3" s="74">
        <f t="array" ref="W3">COUNTIF(W5:W1500, "x")</f>
        <v/>
      </c>
      <c r="X3" s="74">
        <f t="array" ref="X3">COUNTIF(X5:X1500, "x")</f>
        <v/>
      </c>
      <c r="Y3" s="74">
        <f t="array" ref="Y3">COUNTIF(Y5:Y1500, "x")</f>
        <v/>
      </c>
      <c r="Z3" s="75">
        <f t="array" ref="Z3">COUNTIF(Z5:Z1500, "x")</f>
        <v/>
      </c>
      <c r="AA3" s="75">
        <f t="array" ref="AA3">COUNTIF(AA5:AA1500, "x")</f>
        <v/>
      </c>
      <c r="AB3" s="75">
        <f t="array" ref="AB3">COUNTIF(AB5:AB1500, "x")</f>
        <v/>
      </c>
      <c r="AC3" s="75">
        <f t="array" ref="AC3">COUNTIF(AC5:AC1500, "x")</f>
        <v/>
      </c>
      <c r="AD3" s="75">
        <f t="array" ref="AD3">COUNTIF(AD5:AD1500, "x")</f>
        <v/>
      </c>
      <c r="AE3" s="75">
        <f t="array" ref="AE3">COUNTIF(AE5:AE1500, "x")</f>
        <v/>
      </c>
      <c r="AF3" s="75">
        <f t="array" ref="AF3">COUNTIF(AF5:AF1500, "x")</f>
        <v/>
      </c>
      <c r="AG3" s="75">
        <f t="array" ref="AG3">COUNTIF(AG5:AG1500, "x")</f>
        <v/>
      </c>
      <c r="AH3" s="75">
        <f t="array" ref="AH3">COUNTIF(AH5:AH1500, "x")</f>
        <v/>
      </c>
      <c r="AI3" s="75">
        <f t="array" ref="AI3">COUNTIF(AI5:AI1500, "x")</f>
        <v/>
      </c>
      <c r="AJ3" s="75">
        <f t="array" ref="AJ3">COUNTIF(AJ5:AJ1500, "x")</f>
        <v/>
      </c>
      <c r="AK3" s="75">
        <f t="array" ref="AK3">COUNTIF(AK5:AK1500, "x")</f>
        <v/>
      </c>
      <c r="AL3" s="75">
        <f t="array" ref="AL3">COUNTIF(AL5:AL1500, "x")</f>
        <v/>
      </c>
      <c r="AM3" s="75">
        <f t="array" ref="AM3">COUNTIF(AM5:AM1500, "x")</f>
        <v/>
      </c>
      <c r="AN3" s="76" t="n"/>
      <c r="AO3" s="77">
        <f t="array" ref="AO3">COUNTIF(AO5:AO1500, "x")</f>
        <v/>
      </c>
      <c r="AP3" s="78">
        <f t="array" ref="AP3">COUNTIF(AP5:AP1500, "x")</f>
        <v/>
      </c>
      <c r="AQ3" s="78">
        <f t="array" ref="AQ3">COUNTIF(AQ5:AQ1500, "x")</f>
        <v/>
      </c>
      <c r="AR3" s="78">
        <f t="array" ref="AR3">COUNTIF(AR5:AR1500, "x")</f>
        <v/>
      </c>
      <c r="AS3" s="78">
        <f t="array" ref="AS3">COUNTIF(AS5:AS1500, "x")</f>
        <v/>
      </c>
      <c r="AT3" s="78">
        <f t="array" ref="AT3">COUNTIF(AT5:AT1500, "x")</f>
        <v/>
      </c>
      <c r="AU3" s="79">
        <f t="array" ref="AU3">COUNTIF(AU5:AU1500, "x")</f>
        <v/>
      </c>
      <c r="AV3" s="79">
        <f t="array" ref="AV3">COUNTIF(AV5:AV1500, "x")</f>
        <v/>
      </c>
      <c r="AW3" s="79">
        <f t="array" ref="AW3">COUNTIF(AW5:AW1500, "x")</f>
        <v/>
      </c>
      <c r="AX3" s="79">
        <f t="array" ref="AX3">COUNTIF(AX5:AX1500, "x")</f>
        <v/>
      </c>
      <c r="AY3" s="79">
        <f t="array" ref="AY3">COUNTIF(AY5:AY1500, "x")</f>
        <v/>
      </c>
      <c r="AZ3" s="79">
        <f t="array" ref="AZ3">COUNTIF(AZ5:AZ1500, "x")</f>
        <v/>
      </c>
      <c r="BA3" s="79">
        <f t="array" ref="BA3">COUNTIF(BA5:BA1500, "x")</f>
        <v/>
      </c>
      <c r="BB3" s="80">
        <f t="array" ref="BB3">COUNTIF(BB5:BB1500, "x")</f>
        <v/>
      </c>
      <c r="BC3" s="75">
        <f t="array" ref="BC3">COUNTIF(BC5:BC1500, "x")</f>
        <v/>
      </c>
      <c r="BD3" s="75">
        <f t="array" ref="BD3">COUNTIF(BD5:BD1500, "x")</f>
        <v/>
      </c>
      <c r="BE3" s="75">
        <f t="array" ref="BE3">COUNTIF(BE5:BE1500, "x")</f>
        <v/>
      </c>
      <c r="BF3" s="81">
        <f t="array" ref="BF3">COUNTIF(BF5:BF1500, "x")</f>
        <v/>
      </c>
      <c r="BG3" s="82">
        <f t="array" ref="BG3">COUNTIF(BG5:BG1500, "x")</f>
        <v/>
      </c>
      <c r="BH3" s="83">
        <f t="array" ref="BH3">COUNTIF(BH5:BH1500, "x")</f>
        <v/>
      </c>
      <c r="BI3" s="74">
        <f t="array" ref="BI3">COUNTIF(BI5:BI1500, "x")</f>
        <v/>
      </c>
      <c r="BJ3" s="74">
        <f t="array" ref="BJ3">COUNTIF(BJ5:BJ1500, "x")</f>
        <v/>
      </c>
      <c r="BK3" s="74">
        <f t="array" ref="BK3">COUNTIF(BK5:BK1500, "x")</f>
        <v/>
      </c>
      <c r="BL3" s="74">
        <f t="array" ref="BL3">COUNTIF(BL5:BL1500, "x")</f>
        <v/>
      </c>
      <c r="BM3" s="74">
        <f t="array" ref="BM3">COUNTIF(BM5:BM1500, "x")</f>
        <v/>
      </c>
      <c r="BN3" s="74">
        <f t="array" ref="BN3">COUNTIF(BN5:BN1500, "x")</f>
        <v/>
      </c>
      <c r="BO3" s="74">
        <f t="array" ref="BO3">COUNTIF(BO5:BO1500, "x")</f>
        <v/>
      </c>
      <c r="BP3" s="84">
        <f t="array" ref="BP3">COUNTIF(BP5:BP1500, "x")</f>
        <v/>
      </c>
      <c r="BQ3" s="84">
        <f t="array" ref="BQ3">COUNTIF(BQ5:BQ1500, "x")</f>
        <v/>
      </c>
      <c r="BR3" s="85">
        <f t="array" ref="BR3">COUNTIF(BR5:BR1500, "x")</f>
        <v/>
      </c>
      <c r="BS3" s="85">
        <f t="array" ref="BS3">COUNTIF(BS5:BS1500, "x")</f>
        <v/>
      </c>
      <c r="BT3" s="85">
        <f t="array" ref="BT3">COUNTIF(BT5:BT1500, "x")</f>
        <v/>
      </c>
      <c r="BU3" s="85">
        <f t="array" ref="BU3">COUNTIF(BU5:BU1500, "x")</f>
        <v/>
      </c>
      <c r="BV3" s="85">
        <f t="array" ref="BV3">COUNTIF(BV5:BV1500, "x")</f>
        <v/>
      </c>
      <c r="BW3" s="86">
        <f t="array" ref="BW3">COUNTIF(BW5:BW1500, "x")</f>
        <v/>
      </c>
      <c r="BX3" s="85">
        <f t="array" ref="BX3">COUNTIF(BX5:BX1500, "x")</f>
        <v/>
      </c>
      <c r="BY3" s="87" t="n"/>
      <c r="BZ3" s="87" t="n"/>
      <c r="CA3" s="87" t="n"/>
      <c r="CB3" s="88" t="n"/>
      <c r="CC3" s="89" t="n"/>
      <c r="CD3" s="89" t="n"/>
      <c r="CE3" s="90" t="n"/>
      <c r="CF3" s="91" t="n"/>
      <c r="CG3" s="92" t="n"/>
      <c r="CH3" s="92" t="n"/>
      <c r="CI3" s="92" t="n"/>
      <c r="CJ3" s="92" t="n"/>
      <c r="CK3" s="92" t="n"/>
      <c r="CL3" s="92" t="n"/>
      <c r="CM3" s="92" t="n"/>
      <c r="CN3" s="92" t="n"/>
      <c r="CO3" s="92" t="n"/>
      <c r="CP3" s="92" t="n"/>
      <c r="CQ3" s="92" t="n"/>
      <c r="CR3" s="92" t="n"/>
      <c r="CS3" s="92" t="n"/>
      <c r="CT3" s="92" t="n"/>
      <c r="CU3" s="92" t="n"/>
      <c r="CV3" s="92" t="n"/>
    </row>
    <row r="4">
      <c r="A4" s="93" t="n"/>
      <c r="B4" s="94" t="n"/>
      <c r="C4" s="95" t="n"/>
      <c r="D4" s="96" t="n"/>
      <c r="E4" s="97" t="n"/>
      <c r="F4" s="98" t="n"/>
      <c r="G4" s="99" t="n"/>
      <c r="H4" s="100" t="n"/>
      <c r="I4" s="101" t="n"/>
      <c r="J4" s="101" t="n"/>
      <c r="K4" s="101" t="n"/>
      <c r="L4" s="102" t="n"/>
      <c r="M4" s="102" t="n"/>
      <c r="N4" s="101" t="n"/>
      <c r="O4" s="101" t="n"/>
      <c r="P4" s="101" t="n"/>
      <c r="Q4" s="101" t="n"/>
      <c r="R4" s="101" t="n"/>
      <c r="S4" s="101" t="n"/>
      <c r="T4" s="103" t="n"/>
      <c r="U4" s="104" t="n"/>
      <c r="V4" s="105" t="n"/>
      <c r="W4" s="105" t="n"/>
      <c r="X4" s="105" t="n"/>
      <c r="Y4" s="105" t="n"/>
      <c r="Z4" s="106" t="n"/>
      <c r="AA4" s="106" t="n"/>
      <c r="AB4" s="106" t="n"/>
      <c r="AC4" s="106" t="n"/>
      <c r="AD4" s="106" t="n"/>
      <c r="AE4" s="106" t="n"/>
      <c r="AF4" s="106" t="n"/>
      <c r="AG4" s="106" t="n"/>
      <c r="AH4" s="106" t="n"/>
      <c r="AI4" s="106" t="n"/>
      <c r="AJ4" s="106" t="n"/>
      <c r="AK4" s="106" t="n"/>
      <c r="AL4" s="106" t="n"/>
      <c r="AM4" s="106" t="n"/>
      <c r="AN4" s="107" t="n"/>
      <c r="AO4" s="108" t="n"/>
      <c r="AP4" s="109" t="n"/>
      <c r="AQ4" s="109" t="n"/>
      <c r="AR4" s="109" t="n"/>
      <c r="AS4" s="109" t="n"/>
      <c r="AT4" s="109" t="n"/>
      <c r="AU4" s="110" t="n"/>
      <c r="AV4" s="110" t="n"/>
      <c r="AW4" s="110" t="n"/>
      <c r="AX4" s="110" t="n"/>
      <c r="AY4" s="110" t="n"/>
      <c r="AZ4" s="110" t="n"/>
      <c r="BA4" s="110" t="n"/>
      <c r="BB4" s="111" t="n"/>
      <c r="BC4" s="112" t="n"/>
      <c r="BD4" s="106" t="n"/>
      <c r="BE4" s="106" t="n"/>
      <c r="BF4" s="113" t="n"/>
      <c r="BG4" s="114" t="n"/>
      <c r="BH4" s="115" t="n"/>
      <c r="BI4" s="105" t="n"/>
      <c r="BJ4" s="105" t="n"/>
      <c r="BK4" s="105" t="n"/>
      <c r="BL4" s="105" t="n"/>
      <c r="BM4" s="105" t="n"/>
      <c r="BN4" s="105" t="n"/>
      <c r="BO4" s="105" t="n"/>
      <c r="BP4" s="116" t="n"/>
      <c r="BQ4" s="116" t="n"/>
      <c r="BR4" s="117" t="n"/>
      <c r="BS4" s="117" t="n"/>
      <c r="BT4" s="117" t="n"/>
      <c r="BU4" s="118" t="n"/>
      <c r="BV4" s="118" t="n"/>
      <c r="BW4" s="119" t="n"/>
      <c r="BX4" s="118" t="n"/>
      <c r="BY4" s="120" t="n"/>
      <c r="BZ4" s="121" t="n"/>
      <c r="CA4" s="121" t="n"/>
      <c r="CB4" s="122" t="n"/>
      <c r="CC4" s="123" t="n"/>
      <c r="CD4" s="123" t="n"/>
      <c r="CE4" s="124" t="n"/>
      <c r="CF4" s="125" t="n"/>
      <c r="CG4" s="126" t="n"/>
      <c r="CH4" s="126" t="n"/>
      <c r="CI4" s="126" t="n"/>
      <c r="CJ4" s="126" t="n"/>
      <c r="CK4" s="126" t="n"/>
      <c r="CL4" s="126" t="n"/>
      <c r="CM4" s="126" t="n"/>
      <c r="CN4" s="126" t="n"/>
      <c r="CO4" s="126" t="n"/>
      <c r="CP4" s="126" t="n"/>
      <c r="CQ4" s="126" t="n"/>
      <c r="CR4" s="126" t="n"/>
      <c r="CS4" s="126" t="n"/>
      <c r="CT4" s="126" t="n"/>
      <c r="CU4" s="126" t="n"/>
      <c r="CV4" s="126" t="n"/>
    </row>
    <row r="5">
      <c r="A5" s="168" t="inlineStr">
        <is>
          <t>Publication</t>
        </is>
      </c>
      <c r="B5" s="128" t="inlineStr">
        <is>
          <t>Article Title &amp; Link</t>
        </is>
      </c>
      <c r="C5" s="129" t="inlineStr">
        <is>
          <t>Date</t>
        </is>
      </c>
      <c r="D5" s="130" t="inlineStr">
        <is>
          <t>Qtr</t>
        </is>
      </c>
      <c r="E5" s="131" t="inlineStr">
        <is>
          <t>Country</t>
        </is>
      </c>
      <c r="F5" s="150" t="inlineStr">
        <is>
          <t>Global Region Reached</t>
        </is>
      </c>
      <c r="G5" s="141" t="inlineStr">
        <is>
          <t>Corporate</t>
        </is>
      </c>
      <c r="H5" s="135" t="inlineStr">
        <is>
          <t>AECO</t>
        </is>
      </c>
      <c r="I5" s="135" t="inlineStr">
        <is>
          <t>B2W</t>
        </is>
      </c>
      <c r="J5" s="135" t="inlineStr">
        <is>
          <t>MEP</t>
        </is>
      </c>
      <c r="K5" s="135" t="inlineStr">
        <is>
          <t>SketchUp Visualization</t>
        </is>
      </c>
      <c r="L5" s="135" t="inlineStr">
        <is>
          <t>SketchUp Collaboration</t>
        </is>
      </c>
      <c r="M5" s="135" t="inlineStr">
        <is>
          <t>Structures</t>
        </is>
      </c>
      <c r="N5" s="135" t="inlineStr">
        <is>
          <t>Viewpoint</t>
        </is>
      </c>
      <c r="O5" s="135" t="inlineStr">
        <is>
          <t>Industry Cloud/TC1</t>
        </is>
      </c>
      <c r="P5" s="135" t="inlineStr">
        <is>
          <t>Civil Design &amp; Engineering</t>
        </is>
      </c>
      <c r="Q5" s="135" t="inlineStr">
        <is>
          <t>Civil Construction (CIS)</t>
        </is>
      </c>
      <c r="R5" s="135" t="inlineStr">
        <is>
          <t>O&amp;PS</t>
        </is>
      </c>
      <c r="S5" s="140" t="inlineStr">
        <is>
          <t>FIELD SYSTEMS</t>
        </is>
      </c>
      <c r="T5" s="139" t="inlineStr">
        <is>
          <t>Civil</t>
        </is>
      </c>
      <c r="U5" s="135" t="inlineStr">
        <is>
          <t>Geospatial / BCFS</t>
        </is>
      </c>
      <c r="V5" s="135" t="inlineStr">
        <is>
          <t>Applanix</t>
        </is>
      </c>
      <c r="W5" s="135" t="inlineStr">
        <is>
          <t>OEM GNSS</t>
        </is>
      </c>
      <c r="X5" s="135" t="inlineStr">
        <is>
          <t>TAP / Auto IoT</t>
        </is>
      </c>
      <c r="Y5" s="135" t="inlineStr">
        <is>
          <t>Paving / Milling</t>
        </is>
      </c>
      <c r="Z5" s="135" t="inlineStr">
        <is>
          <t>Marine</t>
        </is>
      </c>
      <c r="AA5" s="135" t="inlineStr">
        <is>
          <t>Drilling / Piling</t>
        </is>
      </c>
      <c r="AB5" s="135" t="inlineStr">
        <is>
          <t>Earthmoving / Machine Control</t>
        </is>
      </c>
      <c r="AC5" s="135" t="inlineStr">
        <is>
          <t>Surveying (human / drone / machine)</t>
        </is>
      </c>
      <c r="AD5" s="135" t="inlineStr">
        <is>
          <t>Bidding / Estimating / Takeoff</t>
        </is>
      </c>
      <c r="AE5" s="135" t="inlineStr">
        <is>
          <t>Jobsite connectivity / F2O</t>
        </is>
      </c>
      <c r="AF5" s="135" t="inlineStr">
        <is>
          <t>Safety</t>
        </is>
      </c>
      <c r="AG5" s="135" t="inlineStr">
        <is>
          <t>Asset capture and inspection</t>
        </is>
      </c>
      <c r="AH5" s="135" t="inlineStr">
        <is>
          <t>Monitoring</t>
        </is>
      </c>
      <c r="AI5" s="135" t="inlineStr">
        <is>
          <t>Reality capture</t>
        </is>
      </c>
      <c r="AJ5" s="135" t="inlineStr">
        <is>
          <t>BIM / Model-based workflows</t>
        </is>
      </c>
      <c r="AK5" s="135" t="inlineStr">
        <is>
          <t>Mixed reality</t>
        </is>
      </c>
      <c r="AL5" s="135" t="inlineStr">
        <is>
          <t>Crash &amp; Crime</t>
        </is>
      </c>
      <c r="AM5" s="135" t="inlineStr">
        <is>
          <t>Field Systems Themes</t>
        </is>
      </c>
      <c r="AN5" s="166" t="inlineStr">
        <is>
          <t>TRANSPORTATION &amp; LOG.</t>
        </is>
      </c>
      <c r="AO5" s="139" t="inlineStr">
        <is>
          <t>Forestry</t>
        </is>
      </c>
      <c r="AP5" s="135" t="inlineStr">
        <is>
          <t>Mobility</t>
        </is>
      </c>
      <c r="AQ5" s="135" t="inlineStr">
        <is>
          <t>Transporeon</t>
        </is>
      </c>
      <c r="AR5" s="135" t="inlineStr">
        <is>
          <t>MAPS</t>
        </is>
      </c>
      <c r="AS5" s="135" t="inlineStr">
        <is>
          <t>Rail</t>
        </is>
      </c>
      <c r="AT5" s="135" t="inlineStr">
        <is>
          <t>Thought Leadership / Byline</t>
        </is>
      </c>
      <c r="AU5" s="139" t="inlineStr">
        <is>
          <t>Journalist Feature</t>
        </is>
      </c>
      <c r="AV5" s="135" t="inlineStr">
        <is>
          <t>Customer Focus</t>
        </is>
      </c>
      <c r="AW5" s="135" t="inlineStr">
        <is>
          <t>Award</t>
        </is>
      </c>
      <c r="AX5" s="135" t="inlineStr">
        <is>
          <t>Podcast</t>
        </is>
      </c>
      <c r="AY5" s="135" t="inlineStr">
        <is>
          <t>News release pickup</t>
        </is>
      </c>
      <c r="AZ5" s="135" t="inlineStr">
        <is>
          <t>Mention</t>
        </is>
      </c>
      <c r="BA5" s="140" t="inlineStr">
        <is>
          <t>GREAT ONE</t>
        </is>
      </c>
      <c r="BB5" s="141" t="inlineStr">
        <is>
          <t>Trimble in video</t>
        </is>
      </c>
      <c r="BC5" s="135" t="inlineStr">
        <is>
          <t>Trimble quote</t>
        </is>
      </c>
      <c r="BD5" s="135" t="inlineStr">
        <is>
          <t>Trimble image</t>
        </is>
      </c>
      <c r="BE5" s="135" t="inlineStr">
        <is>
          <t>Trimble title mention</t>
        </is>
      </c>
      <c r="BF5" s="135" t="inlineStr">
        <is>
          <t>T1: Business / Finance</t>
        </is>
      </c>
      <c r="BG5" s="139" t="inlineStr">
        <is>
          <t>T1: Dailies</t>
        </is>
      </c>
      <c r="BH5" s="135" t="inlineStr">
        <is>
          <t>T1: TV/Radio</t>
        </is>
      </c>
      <c r="BI5" s="135" t="inlineStr">
        <is>
          <t>T1: Technology</t>
        </is>
      </c>
      <c r="BJ5" s="135" t="inlineStr">
        <is>
          <t>T1: Industry</t>
        </is>
      </c>
      <c r="BK5" s="135" t="inlineStr">
        <is>
          <t>T2: Dailies, Business, Regional</t>
        </is>
      </c>
      <c r="BL5" s="135" t="inlineStr">
        <is>
          <t>T2: Trade</t>
        </is>
      </c>
      <c r="BM5" s="135" t="inlineStr">
        <is>
          <t>T2: Technology</t>
        </is>
      </c>
      <c r="BN5" s="135" t="inlineStr">
        <is>
          <t>T2: Industry (adjacent)</t>
        </is>
      </c>
      <c r="BO5" s="135" t="inlineStr">
        <is>
          <t>AI/ML</t>
        </is>
      </c>
      <c r="BP5" s="139" t="inlineStr">
        <is>
          <t>Infrastructure</t>
        </is>
      </c>
      <c r="BQ5" s="135" t="inlineStr">
        <is>
          <t>Trimble revenue / business growth</t>
        </is>
      </c>
      <c r="BR5" s="135" t="inlineStr">
        <is>
          <t>Digital 2 Physical / Ph2Dig</t>
        </is>
      </c>
      <c r="BS5" s="135" t="inlineStr">
        <is>
          <t>Connected Ecosystems</t>
        </is>
      </c>
      <c r="BT5" s="135" t="inlineStr">
        <is>
          <t>Sustainability</t>
        </is>
      </c>
      <c r="BU5" s="135" t="inlineStr">
        <is>
          <t>Trust &amp; Security</t>
        </is>
      </c>
      <c r="BV5" s="135" t="inlineStr">
        <is>
          <t>Workforce Optimization</t>
        </is>
      </c>
      <c r="BW5" s="135" t="inlineStr">
        <is>
          <t>Innovation</t>
        </is>
      </c>
      <c r="BX5" s="140" t="n"/>
      <c r="BY5" s="141" t="n"/>
      <c r="BZ5" s="141" t="n"/>
      <c r="CA5" s="141" t="inlineStr">
        <is>
          <t>Qualcomm</t>
        </is>
      </c>
      <c r="CB5" s="142">
        <f>getURL2025(B5:B1500)</f>
        <v/>
      </c>
      <c r="CC5" s="156" t="n"/>
      <c r="CD5" s="156" t="inlineStr">
        <is>
          <t>Processed</t>
        </is>
      </c>
      <c r="CE5" s="144">
        <f>IFERROR(__xludf.DUMMYFUNCTION("ARRAYFORMULA(IF(ISBLANK(CB5:CB1500), """", IFERROR(VLOOKUP(REGEXEXTRACT(CB5:CB1500, ""(?:https?:\/\/)?(?:www\.)?([^\/:?#]+)""), 'Authority Score'!A:B, 2, FALSE), ""0"")))"),32.0)</f>
        <v/>
      </c>
      <c r="CF5" s="158">
        <f>IFERROR(__xludf.DUMMYFUNCTION("ARRAYFORMULA(IF(ISBLANK(CB5:CB1500), """", IFERROR(VLOOKUP(REGEXEXTRACT(CB5:CB1500, ""(?:https?:\/\/)?(?:www\.)?([^\/:?#]+)""), 'Authority Score'!A:E, 5, FALSE), ""0"")))
"),79583.0)</f>
        <v/>
      </c>
      <c r="CG5" s="148" t="n"/>
      <c r="CH5" s="147" t="n"/>
      <c r="CI5" s="148" t="n"/>
      <c r="CJ5" s="148" t="n"/>
      <c r="CK5" s="148" t="n"/>
      <c r="CL5" s="148" t="n"/>
      <c r="CM5" s="148" t="n"/>
      <c r="CN5" s="148" t="n"/>
      <c r="CO5" s="148" t="n"/>
      <c r="CP5" s="148" t="n"/>
      <c r="CQ5" s="148" t="n"/>
      <c r="CR5" s="148" t="n"/>
      <c r="CS5" s="148" t="n"/>
      <c r="CT5" s="148" t="n"/>
      <c r="CU5" s="148" t="n"/>
      <c r="CV5" s="148" t="n"/>
    </row>
    <row r="6">
      <c r="A6" s="168" t="inlineStr"/>
      <c r="B6" s="149" t="inlineStr">
        <is>
          <t>Article Title &amp; Link</t>
        </is>
      </c>
      <c r="C6" s="129" t="inlineStr"/>
      <c r="D6" s="130" t="inlineStr"/>
      <c r="E6" s="150" t="inlineStr"/>
      <c r="F6" s="150" t="inlineStr"/>
      <c r="G6" s="150" t="inlineStr">
        <is>
          <t>X</t>
        </is>
      </c>
      <c r="H6" s="152" t="inlineStr">
        <is>
          <t>X</t>
        </is>
      </c>
      <c r="I6" s="152" t="inlineStr"/>
      <c r="J6" s="152" t="inlineStr"/>
      <c r="K6" s="152" t="inlineStr"/>
      <c r="L6" s="152" t="inlineStr"/>
      <c r="M6" s="152" t="inlineStr"/>
      <c r="N6" s="152" t="inlineStr"/>
      <c r="O6" s="152" t="inlineStr"/>
      <c r="P6" s="152" t="inlineStr"/>
      <c r="Q6" s="152" t="inlineStr"/>
      <c r="R6" s="152" t="inlineStr"/>
      <c r="S6" s="165" t="inlineStr"/>
      <c r="T6" s="155" t="inlineStr">
        <is>
          <t>X</t>
        </is>
      </c>
      <c r="U6" s="152" t="inlineStr">
        <is>
          <t>X</t>
        </is>
      </c>
      <c r="V6" s="152" t="inlineStr">
        <is>
          <t>X</t>
        </is>
      </c>
      <c r="W6" s="152" t="inlineStr">
        <is>
          <t>X</t>
        </is>
      </c>
      <c r="X6" s="152" t="inlineStr"/>
      <c r="Y6" s="152" t="inlineStr">
        <is>
          <t>X</t>
        </is>
      </c>
      <c r="Z6" s="152" t="inlineStr">
        <is>
          <t>X</t>
        </is>
      </c>
      <c r="AA6" s="152" t="inlineStr">
        <is>
          <t>X</t>
        </is>
      </c>
      <c r="AB6" s="152" t="inlineStr">
        <is>
          <t>X</t>
        </is>
      </c>
      <c r="AC6" s="152" t="inlineStr"/>
      <c r="AD6" s="152" t="inlineStr">
        <is>
          <t>X</t>
        </is>
      </c>
      <c r="AE6" s="152" t="inlineStr">
        <is>
          <t>X</t>
        </is>
      </c>
      <c r="AF6" s="152" t="inlineStr">
        <is>
          <t>X</t>
        </is>
      </c>
      <c r="AG6" s="152" t="inlineStr">
        <is>
          <t>X</t>
        </is>
      </c>
      <c r="AH6" s="152" t="inlineStr">
        <is>
          <t>X</t>
        </is>
      </c>
      <c r="AI6" s="152" t="inlineStr">
        <is>
          <t>X</t>
        </is>
      </c>
      <c r="AJ6" s="152" t="inlineStr">
        <is>
          <t>X</t>
        </is>
      </c>
      <c r="AK6" s="152" t="inlineStr">
        <is>
          <t>X</t>
        </is>
      </c>
      <c r="AL6" s="152" t="inlineStr"/>
      <c r="AM6" s="152" t="inlineStr"/>
      <c r="AN6" s="166" t="inlineStr"/>
      <c r="AO6" s="155" t="inlineStr"/>
      <c r="AP6" s="152" t="inlineStr"/>
      <c r="AQ6" s="152" t="inlineStr"/>
      <c r="AR6" s="152" t="inlineStr"/>
      <c r="AS6" s="152" t="inlineStr"/>
      <c r="AT6" s="152" t="inlineStr"/>
      <c r="AU6" s="155" t="inlineStr"/>
      <c r="AV6" s="152" t="inlineStr"/>
      <c r="AW6" s="152" t="inlineStr"/>
      <c r="AX6" s="152" t="inlineStr"/>
      <c r="AY6" s="152" t="inlineStr"/>
      <c r="AZ6" s="152" t="inlineStr">
        <is>
          <t>X</t>
        </is>
      </c>
      <c r="BA6" s="165" t="inlineStr"/>
      <c r="BB6" s="165" t="inlineStr"/>
      <c r="BC6" s="155" t="inlineStr"/>
      <c r="BD6" s="152" t="inlineStr"/>
      <c r="BE6" s="152" t="inlineStr"/>
      <c r="BF6" s="152" t="inlineStr"/>
      <c r="BG6" s="155" t="inlineStr">
        <is>
          <t>X</t>
        </is>
      </c>
      <c r="BH6" s="152" t="inlineStr">
        <is>
          <t>X</t>
        </is>
      </c>
      <c r="BI6" s="152" t="inlineStr">
        <is>
          <t>X</t>
        </is>
      </c>
      <c r="BJ6" s="152" t="inlineStr">
        <is>
          <t>X</t>
        </is>
      </c>
      <c r="BK6" s="152" t="inlineStr">
        <is>
          <t>X</t>
        </is>
      </c>
      <c r="BL6" s="152" t="inlineStr">
        <is>
          <t>X</t>
        </is>
      </c>
      <c r="BM6" s="152" t="inlineStr">
        <is>
          <t>X</t>
        </is>
      </c>
      <c r="BN6" s="152" t="inlineStr"/>
      <c r="BO6" s="152" t="inlineStr"/>
      <c r="BP6" s="155" t="inlineStr"/>
      <c r="BQ6" s="152" t="inlineStr"/>
      <c r="BR6" s="152" t="inlineStr"/>
      <c r="BS6" s="152" t="inlineStr"/>
      <c r="BT6" s="152" t="inlineStr"/>
      <c r="BU6" s="152" t="inlineStr"/>
      <c r="BV6" s="152" t="inlineStr"/>
      <c r="BW6" s="152" t="inlineStr"/>
      <c r="BX6" s="165" t="n"/>
      <c r="BY6" s="150" t="n"/>
      <c r="BZ6" s="150" t="n"/>
      <c r="CA6" s="150" t="n"/>
      <c r="CB6" s="142">
        <f>getURL2025(B6:B1501)</f>
        <v/>
      </c>
      <c r="CC6" s="156" t="n"/>
      <c r="CD6" s="156" t="inlineStr">
        <is>
          <t>Processed</t>
        </is>
      </c>
      <c r="CE6" s="167">
        <f>IFERROR(__xludf.DUMMYFUNCTION("""COMPUTED_VALUE"""),44.0)</f>
        <v/>
      </c>
      <c r="CF6" s="158">
        <f>IFERROR(__xludf.DUMMYFUNCTION("""COMPUTED_VALUE"""),84100.0)</f>
        <v/>
      </c>
      <c r="CG6" s="148" t="n"/>
      <c r="CH6" s="148" t="n"/>
      <c r="CI6" s="148" t="n"/>
      <c r="CJ6" s="148" t="n"/>
      <c r="CK6" s="148" t="n"/>
      <c r="CL6" s="148" t="n"/>
      <c r="CM6" s="148" t="n"/>
      <c r="CN6" s="148" t="n"/>
      <c r="CO6" s="148" t="n"/>
      <c r="CP6" s="148" t="n"/>
      <c r="CQ6" s="148" t="n"/>
      <c r="CR6" s="148" t="n"/>
      <c r="CS6" s="148" t="n"/>
      <c r="CT6" s="148" t="n"/>
      <c r="CU6" s="148" t="n"/>
      <c r="CV6" s="148" t="n"/>
    </row>
    <row r="7">
      <c r="A7" s="168" t="inlineStr"/>
      <c r="B7" s="160" t="inlineStr">
        <is>
          <t>Article Title &amp; Link</t>
        </is>
      </c>
      <c r="C7" s="129" t="inlineStr"/>
      <c r="D7" s="130" t="inlineStr"/>
      <c r="E7" s="150" t="inlineStr"/>
      <c r="F7" s="150" t="inlineStr"/>
      <c r="G7" s="150" t="inlineStr">
        <is>
          <t>X</t>
        </is>
      </c>
      <c r="H7" s="152" t="inlineStr">
        <is>
          <t>X</t>
        </is>
      </c>
      <c r="I7" s="152" t="inlineStr"/>
      <c r="J7" s="152" t="inlineStr"/>
      <c r="K7" s="152" t="inlineStr"/>
      <c r="L7" s="152" t="inlineStr"/>
      <c r="M7" s="152" t="inlineStr"/>
      <c r="N7" s="152" t="inlineStr"/>
      <c r="O7" s="152" t="inlineStr"/>
      <c r="P7" s="152" t="inlineStr"/>
      <c r="Q7" s="152" t="inlineStr"/>
      <c r="R7" s="152" t="inlineStr"/>
      <c r="S7" s="165" t="inlineStr"/>
      <c r="T7" s="155" t="inlineStr">
        <is>
          <t>X</t>
        </is>
      </c>
      <c r="U7" s="152" t="inlineStr">
        <is>
          <t>X</t>
        </is>
      </c>
      <c r="V7" s="152" t="inlineStr">
        <is>
          <t>X</t>
        </is>
      </c>
      <c r="W7" s="152" t="inlineStr">
        <is>
          <t>X</t>
        </is>
      </c>
      <c r="X7" s="152" t="inlineStr"/>
      <c r="Y7" s="152" t="inlineStr">
        <is>
          <t>X</t>
        </is>
      </c>
      <c r="Z7" s="152" t="inlineStr">
        <is>
          <t>X</t>
        </is>
      </c>
      <c r="AA7" s="152" t="inlineStr">
        <is>
          <t>X</t>
        </is>
      </c>
      <c r="AB7" s="152" t="inlineStr">
        <is>
          <t>X</t>
        </is>
      </c>
      <c r="AC7" s="152" t="inlineStr"/>
      <c r="AD7" s="152" t="inlineStr">
        <is>
          <t>X</t>
        </is>
      </c>
      <c r="AE7" s="152" t="inlineStr">
        <is>
          <t>X</t>
        </is>
      </c>
      <c r="AF7" s="152" t="inlineStr">
        <is>
          <t>X</t>
        </is>
      </c>
      <c r="AG7" s="152" t="inlineStr">
        <is>
          <t>X</t>
        </is>
      </c>
      <c r="AH7" s="152" t="inlineStr">
        <is>
          <t>X</t>
        </is>
      </c>
      <c r="AI7" s="152" t="inlineStr">
        <is>
          <t>X</t>
        </is>
      </c>
      <c r="AJ7" s="152" t="inlineStr">
        <is>
          <t>X</t>
        </is>
      </c>
      <c r="AK7" s="152" t="inlineStr">
        <is>
          <t>X</t>
        </is>
      </c>
      <c r="AL7" s="152" t="inlineStr"/>
      <c r="AM7" s="152" t="inlineStr"/>
      <c r="AN7" s="166" t="inlineStr"/>
      <c r="AO7" s="155" t="inlineStr"/>
      <c r="AP7" s="152" t="inlineStr"/>
      <c r="AQ7" s="152" t="inlineStr"/>
      <c r="AR7" s="152" t="inlineStr"/>
      <c r="AS7" s="152" t="inlineStr"/>
      <c r="AT7" s="152" t="inlineStr"/>
      <c r="AU7" s="155" t="inlineStr"/>
      <c r="AV7" s="152" t="inlineStr"/>
      <c r="AW7" s="152" t="inlineStr"/>
      <c r="AX7" s="152" t="inlineStr"/>
      <c r="AY7" s="152" t="inlineStr"/>
      <c r="AZ7" s="152" t="inlineStr">
        <is>
          <t>X</t>
        </is>
      </c>
      <c r="BA7" s="165" t="inlineStr"/>
      <c r="BB7" s="165" t="inlineStr"/>
      <c r="BC7" s="155" t="inlineStr"/>
      <c r="BD7" s="152" t="inlineStr"/>
      <c r="BE7" s="152" t="inlineStr"/>
      <c r="BF7" s="152" t="inlineStr"/>
      <c r="BG7" s="155" t="inlineStr">
        <is>
          <t>X</t>
        </is>
      </c>
      <c r="BH7" s="152" t="inlineStr">
        <is>
          <t>X</t>
        </is>
      </c>
      <c r="BI7" s="152" t="inlineStr">
        <is>
          <t>X</t>
        </is>
      </c>
      <c r="BJ7" s="152" t="inlineStr">
        <is>
          <t>X</t>
        </is>
      </c>
      <c r="BK7" s="152" t="inlineStr">
        <is>
          <t>X</t>
        </is>
      </c>
      <c r="BL7" s="152" t="inlineStr">
        <is>
          <t>X</t>
        </is>
      </c>
      <c r="BM7" s="152" t="inlineStr">
        <is>
          <t>X</t>
        </is>
      </c>
      <c r="BN7" s="152" t="inlineStr"/>
      <c r="BO7" s="152" t="inlineStr"/>
      <c r="BP7" s="155" t="inlineStr"/>
      <c r="BQ7" s="152" t="inlineStr"/>
      <c r="BR7" s="152" t="inlineStr"/>
      <c r="BS7" s="152" t="inlineStr"/>
      <c r="BT7" s="152" t="inlineStr"/>
      <c r="BU7" s="152" t="inlineStr"/>
      <c r="BV7" s="152" t="inlineStr"/>
      <c r="BW7" s="152" t="inlineStr"/>
      <c r="BX7" s="165" t="n"/>
      <c r="BY7" s="150" t="n"/>
      <c r="BZ7" s="150" t="n"/>
      <c r="CA7" s="150" t="n"/>
      <c r="CB7" s="142">
        <f>getURL2025(B7:B1502)</f>
        <v/>
      </c>
      <c r="CC7" s="156" t="n"/>
      <c r="CD7" s="156" t="inlineStr">
        <is>
          <t>Processed</t>
        </is>
      </c>
      <c r="CE7" s="167">
        <f>IFERROR(__xludf.DUMMYFUNCTION("""COMPUTED_VALUE"""),0.0)</f>
        <v/>
      </c>
      <c r="CF7" s="158">
        <f>IFERROR(__xludf.DUMMYFUNCTION("""COMPUTED_VALUE"""),0.0)</f>
        <v/>
      </c>
      <c r="CG7" s="148" t="n"/>
      <c r="CH7" s="148" t="n"/>
      <c r="CI7" s="148" t="n"/>
      <c r="CJ7" s="148" t="n"/>
      <c r="CK7" s="148" t="n"/>
      <c r="CL7" s="148" t="n"/>
      <c r="CM7" s="148" t="n"/>
      <c r="CN7" s="148" t="n"/>
      <c r="CO7" s="148" t="n"/>
      <c r="CP7" s="148" t="n"/>
      <c r="CQ7" s="148" t="n"/>
      <c r="CR7" s="148" t="n"/>
      <c r="CS7" s="148" t="n"/>
      <c r="CT7" s="148" t="n"/>
      <c r="CU7" s="148" t="n"/>
      <c r="CV7" s="148" t="n"/>
    </row>
    <row r="8">
      <c r="A8" s="168" t="inlineStr"/>
      <c r="B8" s="161" t="inlineStr">
        <is>
          <t>Article Title &amp; Link</t>
        </is>
      </c>
      <c r="C8" s="129" t="inlineStr"/>
      <c r="D8" s="130" t="inlineStr"/>
      <c r="E8" s="150" t="inlineStr"/>
      <c r="F8" s="150" t="inlineStr"/>
      <c r="G8" s="150" t="inlineStr">
        <is>
          <t>X</t>
        </is>
      </c>
      <c r="H8" s="152" t="inlineStr">
        <is>
          <t>X</t>
        </is>
      </c>
      <c r="I8" s="152" t="inlineStr"/>
      <c r="J8" s="152" t="inlineStr"/>
      <c r="K8" s="152" t="inlineStr"/>
      <c r="L8" s="152" t="inlineStr"/>
      <c r="M8" s="152" t="inlineStr"/>
      <c r="N8" s="152" t="inlineStr"/>
      <c r="O8" s="152" t="inlineStr"/>
      <c r="P8" s="152" t="inlineStr"/>
      <c r="Q8" s="152" t="inlineStr"/>
      <c r="R8" s="152" t="inlineStr"/>
      <c r="S8" s="165" t="inlineStr"/>
      <c r="T8" s="155" t="inlineStr"/>
      <c r="U8" s="152" t="inlineStr"/>
      <c r="V8" s="152" t="inlineStr"/>
      <c r="W8" s="152" t="inlineStr"/>
      <c r="X8" s="152" t="inlineStr"/>
      <c r="Y8" s="152" t="inlineStr"/>
      <c r="Z8" s="152" t="inlineStr"/>
      <c r="AA8" s="152" t="inlineStr"/>
      <c r="AB8" s="152" t="inlineStr"/>
      <c r="AC8" s="152" t="inlineStr"/>
      <c r="AD8" s="152" t="inlineStr"/>
      <c r="AE8" s="152" t="inlineStr"/>
      <c r="AF8" s="152" t="inlineStr"/>
      <c r="AG8" s="152" t="inlineStr"/>
      <c r="AH8" s="152" t="inlineStr"/>
      <c r="AI8" s="152" t="inlineStr"/>
      <c r="AJ8" s="152" t="inlineStr"/>
      <c r="AK8" s="152" t="inlineStr"/>
      <c r="AL8" s="152" t="inlineStr"/>
      <c r="AM8" s="152" t="inlineStr"/>
      <c r="AN8" s="166" t="inlineStr"/>
      <c r="AO8" s="155" t="inlineStr"/>
      <c r="AP8" s="152" t="inlineStr"/>
      <c r="AQ8" s="152" t="inlineStr"/>
      <c r="AR8" s="152" t="inlineStr"/>
      <c r="AS8" s="152" t="inlineStr"/>
      <c r="AT8" s="152" t="inlineStr"/>
      <c r="AU8" s="155" t="inlineStr"/>
      <c r="AV8" s="152" t="inlineStr"/>
      <c r="AW8" s="152" t="inlineStr"/>
      <c r="AX8" s="152" t="inlineStr"/>
      <c r="AY8" s="152" t="inlineStr"/>
      <c r="AZ8" s="152" t="inlineStr">
        <is>
          <t>X</t>
        </is>
      </c>
      <c r="BA8" s="165" t="inlineStr"/>
      <c r="BB8" s="165" t="inlineStr"/>
      <c r="BC8" s="155" t="inlineStr"/>
      <c r="BD8" s="152" t="inlineStr"/>
      <c r="BE8" s="152" t="inlineStr"/>
      <c r="BF8" s="152" t="inlineStr"/>
      <c r="BG8" s="155" t="inlineStr">
        <is>
          <t>X</t>
        </is>
      </c>
      <c r="BH8" s="152" t="inlineStr">
        <is>
          <t>X</t>
        </is>
      </c>
      <c r="BI8" s="152" t="inlineStr">
        <is>
          <t>X</t>
        </is>
      </c>
      <c r="BJ8" s="152" t="inlineStr">
        <is>
          <t>X</t>
        </is>
      </c>
      <c r="BK8" s="152" t="inlineStr">
        <is>
          <t>X</t>
        </is>
      </c>
      <c r="BL8" s="152" t="inlineStr">
        <is>
          <t>X</t>
        </is>
      </c>
      <c r="BM8" s="152" t="inlineStr">
        <is>
          <t>X</t>
        </is>
      </c>
      <c r="BN8" s="152" t="inlineStr"/>
      <c r="BO8" s="152" t="inlineStr"/>
      <c r="BP8" s="155" t="inlineStr"/>
      <c r="BQ8" s="152" t="inlineStr"/>
      <c r="BR8" s="152" t="inlineStr"/>
      <c r="BS8" s="152" t="inlineStr"/>
      <c r="BT8" s="152" t="inlineStr"/>
      <c r="BU8" s="152" t="inlineStr"/>
      <c r="BV8" s="152" t="inlineStr"/>
      <c r="BW8" s="152" t="inlineStr"/>
      <c r="BX8" s="165" t="n"/>
      <c r="BY8" s="150" t="n"/>
      <c r="BZ8" s="150" t="n"/>
      <c r="CA8" s="150" t="n"/>
      <c r="CB8" s="142">
        <f>getURL2025(B8:B1503)</f>
        <v/>
      </c>
      <c r="CC8" s="156" t="n"/>
      <c r="CD8" s="156" t="inlineStr">
        <is>
          <t>Processed</t>
        </is>
      </c>
      <c r="CE8" s="167">
        <f>IFERROR(__xludf.DUMMYFUNCTION("""COMPUTED_VALUE"""),31.0)</f>
        <v/>
      </c>
      <c r="CF8" s="158">
        <f>IFERROR(__xludf.DUMMYFUNCTION("""COMPUTED_VALUE"""),14514.0)</f>
        <v/>
      </c>
      <c r="CG8" s="148" t="n"/>
      <c r="CH8" s="148" t="n"/>
      <c r="CI8" s="148" t="n"/>
      <c r="CJ8" s="148" t="n"/>
      <c r="CK8" s="148" t="n"/>
      <c r="CL8" s="148" t="n"/>
      <c r="CM8" s="148" t="n"/>
      <c r="CN8" s="148" t="n"/>
      <c r="CO8" s="148" t="n"/>
      <c r="CP8" s="148" t="n"/>
      <c r="CQ8" s="148" t="n"/>
      <c r="CR8" s="148" t="n"/>
      <c r="CS8" s="148" t="n"/>
      <c r="CT8" s="148" t="n"/>
      <c r="CU8" s="148" t="n"/>
      <c r="CV8" s="148" t="n"/>
    </row>
    <row r="9">
      <c r="A9" s="168" t="inlineStr"/>
      <c r="B9" s="161" t="inlineStr">
        <is>
          <t>Article Title &amp; Link</t>
        </is>
      </c>
      <c r="C9" s="129" t="inlineStr"/>
      <c r="D9" s="130" t="inlineStr"/>
      <c r="E9" s="150" t="inlineStr"/>
      <c r="F9" s="150" t="inlineStr"/>
      <c r="G9" s="150" t="inlineStr">
        <is>
          <t>X</t>
        </is>
      </c>
      <c r="H9" s="152" t="inlineStr">
        <is>
          <t>X</t>
        </is>
      </c>
      <c r="I9" s="152" t="inlineStr"/>
      <c r="J9" s="152" t="inlineStr"/>
      <c r="K9" s="152" t="inlineStr"/>
      <c r="L9" s="152" t="inlineStr"/>
      <c r="M9" s="152" t="inlineStr"/>
      <c r="N9" s="152" t="inlineStr"/>
      <c r="O9" s="152" t="inlineStr"/>
      <c r="P9" s="152" t="inlineStr"/>
      <c r="Q9" s="152" t="inlineStr"/>
      <c r="R9" s="152" t="inlineStr"/>
      <c r="S9" s="165" t="inlineStr"/>
      <c r="T9" s="155" t="inlineStr"/>
      <c r="U9" s="152" t="inlineStr"/>
      <c r="V9" s="152" t="inlineStr"/>
      <c r="W9" s="152" t="inlineStr"/>
      <c r="X9" s="152" t="inlineStr"/>
      <c r="Y9" s="152" t="inlineStr"/>
      <c r="Z9" s="152" t="inlineStr"/>
      <c r="AA9" s="152" t="inlineStr"/>
      <c r="AB9" s="152" t="inlineStr"/>
      <c r="AC9" s="152" t="inlineStr"/>
      <c r="AD9" s="152" t="inlineStr"/>
      <c r="AE9" s="152" t="inlineStr"/>
      <c r="AF9" s="152" t="inlineStr"/>
      <c r="AG9" s="152" t="inlineStr"/>
      <c r="AH9" s="152" t="inlineStr"/>
      <c r="AI9" s="152" t="inlineStr"/>
      <c r="AJ9" s="152" t="inlineStr"/>
      <c r="AK9" s="152" t="inlineStr"/>
      <c r="AL9" s="152" t="inlineStr"/>
      <c r="AM9" s="152" t="inlineStr"/>
      <c r="AN9" s="166" t="inlineStr"/>
      <c r="AO9" s="155" t="inlineStr"/>
      <c r="AP9" s="152" t="inlineStr"/>
      <c r="AQ9" s="152" t="inlineStr"/>
      <c r="AR9" s="152" t="inlineStr"/>
      <c r="AS9" s="152" t="inlineStr"/>
      <c r="AT9" s="152" t="inlineStr"/>
      <c r="AU9" s="155" t="inlineStr"/>
      <c r="AV9" s="152" t="inlineStr"/>
      <c r="AW9" s="152" t="inlineStr"/>
      <c r="AX9" s="152" t="inlineStr"/>
      <c r="AY9" s="152" t="inlineStr"/>
      <c r="AZ9" s="152" t="inlineStr">
        <is>
          <t>X</t>
        </is>
      </c>
      <c r="BA9" s="165" t="inlineStr"/>
      <c r="BB9" s="165" t="inlineStr"/>
      <c r="BC9" s="155" t="inlineStr"/>
      <c r="BD9" s="152" t="inlineStr"/>
      <c r="BE9" s="152" t="inlineStr"/>
      <c r="BF9" s="152" t="inlineStr"/>
      <c r="BG9" s="155" t="inlineStr">
        <is>
          <t>X</t>
        </is>
      </c>
      <c r="BH9" s="152" t="inlineStr">
        <is>
          <t>X</t>
        </is>
      </c>
      <c r="BI9" s="152" t="inlineStr">
        <is>
          <t>X</t>
        </is>
      </c>
      <c r="BJ9" s="152" t="inlineStr">
        <is>
          <t>X</t>
        </is>
      </c>
      <c r="BK9" s="152" t="inlineStr">
        <is>
          <t>X</t>
        </is>
      </c>
      <c r="BL9" s="152" t="inlineStr">
        <is>
          <t>X</t>
        </is>
      </c>
      <c r="BM9" s="152" t="inlineStr">
        <is>
          <t>X</t>
        </is>
      </c>
      <c r="BN9" s="152" t="inlineStr"/>
      <c r="BO9" s="152" t="inlineStr"/>
      <c r="BP9" s="155" t="inlineStr"/>
      <c r="BQ9" s="152" t="inlineStr"/>
      <c r="BR9" s="152" t="inlineStr"/>
      <c r="BS9" s="152" t="inlineStr"/>
      <c r="BT9" s="152" t="inlineStr"/>
      <c r="BU9" s="152" t="inlineStr"/>
      <c r="BV9" s="152" t="inlineStr"/>
      <c r="BW9" s="152" t="inlineStr"/>
      <c r="BX9" s="165" t="n"/>
      <c r="BY9" s="150" t="n"/>
      <c r="BZ9" s="150" t="n"/>
      <c r="CA9" s="150" t="n"/>
      <c r="CB9" s="142">
        <f>getURL2025(B9:B1504)</f>
        <v/>
      </c>
      <c r="CC9" s="156" t="n"/>
      <c r="CD9" s="156" t="inlineStr">
        <is>
          <t>Processed</t>
        </is>
      </c>
      <c r="CE9" s="167">
        <f>IFERROR(__xludf.DUMMYFUNCTION("""COMPUTED_VALUE"""),16.0)</f>
        <v/>
      </c>
      <c r="CF9" s="158">
        <f>IFERROR(__xludf.DUMMYFUNCTION("""COMPUTED_VALUE"""),547.0)</f>
        <v/>
      </c>
      <c r="CG9" s="148" t="n"/>
      <c r="CH9" s="148" t="n"/>
      <c r="CI9" s="148" t="n"/>
      <c r="CJ9" s="148" t="n"/>
      <c r="CK9" s="148" t="n"/>
      <c r="CL9" s="148" t="n"/>
      <c r="CM9" s="148" t="n"/>
      <c r="CN9" s="148" t="n"/>
      <c r="CO9" s="148" t="n"/>
      <c r="CP9" s="148" t="n"/>
      <c r="CQ9" s="148" t="n"/>
      <c r="CR9" s="148" t="n"/>
      <c r="CS9" s="148" t="n"/>
      <c r="CT9" s="148" t="n"/>
      <c r="CU9" s="148" t="n"/>
      <c r="CV9" s="148" t="n"/>
    </row>
    <row r="10">
      <c r="A10" s="168" t="inlineStr"/>
      <c r="B10" s="161" t="inlineStr">
        <is>
          <t>Article Title &amp; Link</t>
        </is>
      </c>
      <c r="C10" s="129" t="inlineStr"/>
      <c r="D10" s="130" t="inlineStr"/>
      <c r="E10" s="150" t="inlineStr"/>
      <c r="F10" s="150" t="inlineStr"/>
      <c r="G10" s="150" t="inlineStr">
        <is>
          <t>X</t>
        </is>
      </c>
      <c r="H10" s="152" t="inlineStr">
        <is>
          <t>X</t>
        </is>
      </c>
      <c r="I10" s="152" t="inlineStr"/>
      <c r="J10" s="152" t="inlineStr"/>
      <c r="K10" s="152" t="inlineStr"/>
      <c r="L10" s="152" t="inlineStr"/>
      <c r="M10" s="152" t="inlineStr"/>
      <c r="N10" s="152" t="inlineStr"/>
      <c r="O10" s="152" t="inlineStr"/>
      <c r="P10" s="152" t="inlineStr"/>
      <c r="Q10" s="152" t="inlineStr"/>
      <c r="R10" s="152" t="inlineStr"/>
      <c r="S10" s="165" t="inlineStr"/>
      <c r="T10" s="155" t="inlineStr"/>
      <c r="U10" s="152" t="inlineStr"/>
      <c r="V10" s="152" t="inlineStr"/>
      <c r="W10" s="152" t="inlineStr"/>
      <c r="X10" s="152" t="inlineStr"/>
      <c r="Y10" s="152" t="inlineStr"/>
      <c r="Z10" s="152" t="inlineStr"/>
      <c r="AA10" s="152" t="inlineStr"/>
      <c r="AB10" s="152" t="inlineStr"/>
      <c r="AC10" s="152" t="inlineStr"/>
      <c r="AD10" s="152" t="inlineStr"/>
      <c r="AE10" s="152" t="inlineStr"/>
      <c r="AF10" s="152" t="inlineStr"/>
      <c r="AG10" s="152" t="inlineStr"/>
      <c r="AH10" s="152" t="inlineStr"/>
      <c r="AI10" s="152" t="inlineStr"/>
      <c r="AJ10" s="152" t="inlineStr"/>
      <c r="AK10" s="152" t="inlineStr"/>
      <c r="AL10" s="152" t="inlineStr"/>
      <c r="AM10" s="152" t="inlineStr"/>
      <c r="AN10" s="166" t="inlineStr"/>
      <c r="AO10" s="155" t="inlineStr"/>
      <c r="AP10" s="152" t="inlineStr"/>
      <c r="AQ10" s="152" t="inlineStr"/>
      <c r="AR10" s="152" t="inlineStr"/>
      <c r="AS10" s="152" t="inlineStr"/>
      <c r="AT10" s="152" t="inlineStr"/>
      <c r="AU10" s="155" t="inlineStr"/>
      <c r="AV10" s="152" t="inlineStr"/>
      <c r="AW10" s="152" t="inlineStr"/>
      <c r="AX10" s="152" t="inlineStr"/>
      <c r="AY10" s="152" t="inlineStr"/>
      <c r="AZ10" s="152" t="inlineStr"/>
      <c r="BA10" s="165" t="inlineStr"/>
      <c r="BB10" s="165" t="inlineStr"/>
      <c r="BC10" s="155" t="inlineStr"/>
      <c r="BD10" s="152" t="inlineStr"/>
      <c r="BE10" s="152" t="inlineStr"/>
      <c r="BF10" s="152" t="inlineStr"/>
      <c r="BG10" s="155" t="inlineStr">
        <is>
          <t>X</t>
        </is>
      </c>
      <c r="BH10" s="152" t="inlineStr">
        <is>
          <t>X</t>
        </is>
      </c>
      <c r="BI10" s="152" t="inlineStr">
        <is>
          <t>X</t>
        </is>
      </c>
      <c r="BJ10" s="152" t="inlineStr">
        <is>
          <t>X</t>
        </is>
      </c>
      <c r="BK10" s="152" t="inlineStr">
        <is>
          <t>X</t>
        </is>
      </c>
      <c r="BL10" s="152" t="inlineStr">
        <is>
          <t>X</t>
        </is>
      </c>
      <c r="BM10" s="152" t="inlineStr">
        <is>
          <t>X</t>
        </is>
      </c>
      <c r="BN10" s="152" t="inlineStr"/>
      <c r="BO10" s="152" t="inlineStr"/>
      <c r="BP10" s="155" t="inlineStr"/>
      <c r="BQ10" s="152" t="inlineStr"/>
      <c r="BR10" s="152" t="inlineStr"/>
      <c r="BS10" s="152" t="inlineStr"/>
      <c r="BT10" s="152" t="inlineStr"/>
      <c r="BU10" s="152" t="inlineStr"/>
      <c r="BV10" s="152" t="inlineStr"/>
      <c r="BW10" s="152" t="inlineStr"/>
      <c r="BX10" s="165" t="n"/>
      <c r="BY10" s="150" t="n"/>
      <c r="BZ10" s="150" t="n"/>
      <c r="CA10" s="150" t="n"/>
      <c r="CB10" s="142">
        <f>getURL2025(B10:B1505)</f>
        <v/>
      </c>
      <c r="CC10" s="156" t="n"/>
      <c r="CD10" s="156" t="inlineStr">
        <is>
          <t>Processed</t>
        </is>
      </c>
      <c r="CE10" s="167">
        <f>IFERROR(__xludf.DUMMYFUNCTION("""COMPUTED_VALUE"""),26.0)</f>
        <v/>
      </c>
      <c r="CF10" s="158">
        <f>IFERROR(__xludf.DUMMYFUNCTION("""COMPUTED_VALUE"""),5500.0)</f>
        <v/>
      </c>
      <c r="CG10" s="148" t="n"/>
      <c r="CH10" s="148" t="n"/>
      <c r="CI10" s="148" t="n"/>
      <c r="CJ10" s="148" t="n"/>
      <c r="CK10" s="148" t="n"/>
      <c r="CL10" s="148" t="n"/>
      <c r="CM10" s="148" t="n"/>
      <c r="CN10" s="148" t="n"/>
      <c r="CO10" s="148" t="n"/>
      <c r="CP10" s="148" t="n"/>
      <c r="CQ10" s="148" t="n"/>
      <c r="CR10" s="148" t="n"/>
      <c r="CS10" s="148" t="n"/>
      <c r="CT10" s="148" t="n"/>
      <c r="CU10" s="148" t="n"/>
      <c r="CV10" s="148" t="n"/>
    </row>
    <row r="11">
      <c r="A11" s="168" t="inlineStr"/>
      <c r="B11" s="161" t="inlineStr">
        <is>
          <t>Article Title &amp; Link</t>
        </is>
      </c>
      <c r="C11" s="129" t="inlineStr"/>
      <c r="D11" s="130" t="inlineStr"/>
      <c r="E11" s="150" t="inlineStr"/>
      <c r="F11" s="150" t="inlineStr"/>
      <c r="G11" s="150" t="inlineStr">
        <is>
          <t>X</t>
        </is>
      </c>
      <c r="H11" s="152" t="inlineStr">
        <is>
          <t>X</t>
        </is>
      </c>
      <c r="I11" s="152" t="inlineStr"/>
      <c r="J11" s="152" t="inlineStr"/>
      <c r="K11" s="152" t="inlineStr"/>
      <c r="L11" s="152" t="inlineStr"/>
      <c r="M11" s="152" t="inlineStr"/>
      <c r="N11" s="152" t="inlineStr"/>
      <c r="O11" s="152" t="inlineStr"/>
      <c r="P11" s="152" t="inlineStr"/>
      <c r="Q11" s="152" t="inlineStr"/>
      <c r="R11" s="152" t="inlineStr"/>
      <c r="S11" s="165" t="inlineStr"/>
      <c r="T11" s="155" t="inlineStr">
        <is>
          <t>X</t>
        </is>
      </c>
      <c r="U11" s="152" t="inlineStr">
        <is>
          <t>X</t>
        </is>
      </c>
      <c r="V11" s="152" t="inlineStr">
        <is>
          <t>X</t>
        </is>
      </c>
      <c r="W11" s="152" t="inlineStr">
        <is>
          <t>X</t>
        </is>
      </c>
      <c r="X11" s="152" t="inlineStr"/>
      <c r="Y11" s="152" t="inlineStr">
        <is>
          <t>X</t>
        </is>
      </c>
      <c r="Z11" s="152" t="inlineStr">
        <is>
          <t>X</t>
        </is>
      </c>
      <c r="AA11" s="152" t="inlineStr">
        <is>
          <t>X</t>
        </is>
      </c>
      <c r="AB11" s="152" t="inlineStr">
        <is>
          <t>X</t>
        </is>
      </c>
      <c r="AC11" s="152" t="inlineStr"/>
      <c r="AD11" s="152" t="inlineStr">
        <is>
          <t>X</t>
        </is>
      </c>
      <c r="AE11" s="152" t="inlineStr">
        <is>
          <t>X</t>
        </is>
      </c>
      <c r="AF11" s="152" t="inlineStr">
        <is>
          <t>X</t>
        </is>
      </c>
      <c r="AG11" s="152" t="inlineStr">
        <is>
          <t>X</t>
        </is>
      </c>
      <c r="AH11" s="152" t="inlineStr">
        <is>
          <t>X</t>
        </is>
      </c>
      <c r="AI11" s="152" t="inlineStr">
        <is>
          <t>X</t>
        </is>
      </c>
      <c r="AJ11" s="152" t="inlineStr">
        <is>
          <t>X</t>
        </is>
      </c>
      <c r="AK11" s="152" t="inlineStr">
        <is>
          <t>X</t>
        </is>
      </c>
      <c r="AL11" s="152" t="inlineStr"/>
      <c r="AM11" s="152" t="inlineStr"/>
      <c r="AN11" s="166" t="inlineStr"/>
      <c r="AO11" s="155" t="inlineStr"/>
      <c r="AP11" s="152" t="inlineStr"/>
      <c r="AQ11" s="152" t="inlineStr"/>
      <c r="AR11" s="152" t="inlineStr"/>
      <c r="AS11" s="152" t="inlineStr"/>
      <c r="AT11" s="152" t="inlineStr"/>
      <c r="AU11" s="155" t="inlineStr"/>
      <c r="AV11" s="152" t="inlineStr"/>
      <c r="AW11" s="152" t="inlineStr"/>
      <c r="AX11" s="152" t="inlineStr"/>
      <c r="AY11" s="152" t="inlineStr"/>
      <c r="AZ11" s="152" t="inlineStr">
        <is>
          <t>X</t>
        </is>
      </c>
      <c r="BA11" s="165" t="inlineStr"/>
      <c r="BB11" s="165" t="inlineStr"/>
      <c r="BC11" s="155" t="inlineStr"/>
      <c r="BD11" s="152" t="inlineStr"/>
      <c r="BE11" s="152" t="inlineStr"/>
      <c r="BF11" s="152" t="inlineStr"/>
      <c r="BG11" s="155" t="inlineStr">
        <is>
          <t>X</t>
        </is>
      </c>
      <c r="BH11" s="152" t="inlineStr">
        <is>
          <t>X</t>
        </is>
      </c>
      <c r="BI11" s="152" t="inlineStr">
        <is>
          <t>X</t>
        </is>
      </c>
      <c r="BJ11" s="152" t="inlineStr">
        <is>
          <t>X</t>
        </is>
      </c>
      <c r="BK11" s="152" t="inlineStr">
        <is>
          <t>X</t>
        </is>
      </c>
      <c r="BL11" s="152" t="inlineStr">
        <is>
          <t>X</t>
        </is>
      </c>
      <c r="BM11" s="152" t="inlineStr">
        <is>
          <t>X</t>
        </is>
      </c>
      <c r="BN11" s="152" t="inlineStr"/>
      <c r="BO11" s="152" t="inlineStr"/>
      <c r="BP11" s="155" t="inlineStr"/>
      <c r="BQ11" s="152" t="inlineStr"/>
      <c r="BR11" s="152" t="inlineStr"/>
      <c r="BS11" s="152" t="inlineStr"/>
      <c r="BT11" s="152" t="inlineStr"/>
      <c r="BU11" s="152" t="inlineStr"/>
      <c r="BV11" s="152" t="inlineStr"/>
      <c r="BW11" s="152" t="inlineStr"/>
      <c r="BX11" s="165" t="n"/>
      <c r="BY11" s="150" t="n"/>
      <c r="BZ11" s="150" t="n"/>
      <c r="CA11" s="150" t="n"/>
      <c r="CB11" s="142">
        <f>getURL2025(B11:B1506)</f>
        <v/>
      </c>
      <c r="CC11" s="156" t="n"/>
      <c r="CD11" s="156" t="inlineStr">
        <is>
          <t>Processed</t>
        </is>
      </c>
      <c r="CE11" s="167">
        <f>IFERROR(__xludf.DUMMYFUNCTION("""COMPUTED_VALUE"""),46.0)</f>
        <v/>
      </c>
      <c r="CF11" s="158">
        <f>IFERROR(__xludf.DUMMYFUNCTION("""COMPUTED_VALUE"""),94674.0)</f>
        <v/>
      </c>
      <c r="CG11" s="148" t="n"/>
      <c r="CH11" s="148" t="n"/>
      <c r="CI11" s="148" t="n"/>
      <c r="CJ11" s="148" t="n"/>
      <c r="CK11" s="148" t="n"/>
      <c r="CL11" s="148" t="n"/>
      <c r="CM11" s="148" t="n"/>
      <c r="CN11" s="148" t="n"/>
      <c r="CO11" s="148" t="n"/>
      <c r="CP11" s="148" t="n"/>
      <c r="CQ11" s="148" t="n"/>
      <c r="CR11" s="148" t="n"/>
      <c r="CS11" s="148" t="n"/>
      <c r="CT11" s="148" t="n"/>
      <c r="CU11" s="148" t="n"/>
      <c r="CV11" s="148" t="n"/>
    </row>
    <row r="12">
      <c r="A12" s="168" t="inlineStr"/>
      <c r="B12" s="161" t="inlineStr">
        <is>
          <t>Article Title &amp; Link</t>
        </is>
      </c>
      <c r="C12" s="129" t="inlineStr"/>
      <c r="D12" s="130" t="inlineStr"/>
      <c r="E12" s="150" t="inlineStr"/>
      <c r="F12" s="150" t="inlineStr"/>
      <c r="G12" s="150" t="inlineStr">
        <is>
          <t>X</t>
        </is>
      </c>
      <c r="H12" s="152" t="inlineStr">
        <is>
          <t>X</t>
        </is>
      </c>
      <c r="I12" s="152" t="inlineStr"/>
      <c r="J12" s="152" t="inlineStr"/>
      <c r="K12" s="152" t="inlineStr"/>
      <c r="L12" s="152" t="inlineStr"/>
      <c r="M12" s="152" t="inlineStr"/>
      <c r="N12" s="152" t="inlineStr"/>
      <c r="O12" s="152" t="inlineStr"/>
      <c r="P12" s="152" t="inlineStr"/>
      <c r="Q12" s="152" t="inlineStr"/>
      <c r="R12" s="152" t="inlineStr"/>
      <c r="S12" s="165" t="inlineStr"/>
      <c r="T12" s="155" t="inlineStr">
        <is>
          <t>X</t>
        </is>
      </c>
      <c r="U12" s="152" t="inlineStr">
        <is>
          <t>X</t>
        </is>
      </c>
      <c r="V12" s="152" t="inlineStr">
        <is>
          <t>X</t>
        </is>
      </c>
      <c r="W12" s="152" t="inlineStr">
        <is>
          <t>X</t>
        </is>
      </c>
      <c r="X12" s="152" t="inlineStr"/>
      <c r="Y12" s="152" t="inlineStr">
        <is>
          <t>X</t>
        </is>
      </c>
      <c r="Z12" s="152" t="inlineStr">
        <is>
          <t>X</t>
        </is>
      </c>
      <c r="AA12" s="152" t="inlineStr">
        <is>
          <t>X</t>
        </is>
      </c>
      <c r="AB12" s="152" t="inlineStr">
        <is>
          <t>X</t>
        </is>
      </c>
      <c r="AC12" s="152" t="inlineStr"/>
      <c r="AD12" s="152" t="inlineStr">
        <is>
          <t>X</t>
        </is>
      </c>
      <c r="AE12" s="152" t="inlineStr">
        <is>
          <t>X</t>
        </is>
      </c>
      <c r="AF12" s="152" t="inlineStr">
        <is>
          <t>X</t>
        </is>
      </c>
      <c r="AG12" s="152" t="inlineStr">
        <is>
          <t>X</t>
        </is>
      </c>
      <c r="AH12" s="152" t="inlineStr">
        <is>
          <t>X</t>
        </is>
      </c>
      <c r="AI12" s="152" t="inlineStr">
        <is>
          <t>X</t>
        </is>
      </c>
      <c r="AJ12" s="152" t="inlineStr">
        <is>
          <t>X</t>
        </is>
      </c>
      <c r="AK12" s="152" t="inlineStr">
        <is>
          <t>X</t>
        </is>
      </c>
      <c r="AL12" s="152" t="inlineStr"/>
      <c r="AM12" s="152" t="inlineStr"/>
      <c r="AN12" s="166" t="inlineStr"/>
      <c r="AO12" s="155" t="inlineStr"/>
      <c r="AP12" s="152" t="inlineStr"/>
      <c r="AQ12" s="152" t="inlineStr"/>
      <c r="AR12" s="152" t="inlineStr"/>
      <c r="AS12" s="152" t="inlineStr"/>
      <c r="AT12" s="152" t="inlineStr"/>
      <c r="AU12" s="155" t="inlineStr"/>
      <c r="AV12" s="152" t="inlineStr"/>
      <c r="AW12" s="152" t="inlineStr"/>
      <c r="AX12" s="152" t="inlineStr"/>
      <c r="AY12" s="152" t="inlineStr"/>
      <c r="AZ12" s="152" t="inlineStr">
        <is>
          <t>X</t>
        </is>
      </c>
      <c r="BA12" s="165" t="inlineStr"/>
      <c r="BB12" s="165" t="inlineStr"/>
      <c r="BC12" s="155" t="inlineStr"/>
      <c r="BD12" s="152" t="inlineStr"/>
      <c r="BE12" s="152" t="inlineStr"/>
      <c r="BF12" s="152" t="inlineStr"/>
      <c r="BG12" s="155" t="inlineStr">
        <is>
          <t>X</t>
        </is>
      </c>
      <c r="BH12" s="152" t="inlineStr">
        <is>
          <t>X</t>
        </is>
      </c>
      <c r="BI12" s="152" t="inlineStr">
        <is>
          <t>X</t>
        </is>
      </c>
      <c r="BJ12" s="152" t="inlineStr">
        <is>
          <t>X</t>
        </is>
      </c>
      <c r="BK12" s="152" t="inlineStr">
        <is>
          <t>X</t>
        </is>
      </c>
      <c r="BL12" s="152" t="inlineStr">
        <is>
          <t>X</t>
        </is>
      </c>
      <c r="BM12" s="152" t="inlineStr">
        <is>
          <t>X</t>
        </is>
      </c>
      <c r="BN12" s="152" t="inlineStr"/>
      <c r="BO12" s="152" t="inlineStr"/>
      <c r="BP12" s="155" t="inlineStr"/>
      <c r="BQ12" s="152" t="inlineStr"/>
      <c r="BR12" s="152" t="inlineStr"/>
      <c r="BS12" s="152" t="inlineStr"/>
      <c r="BT12" s="152" t="inlineStr"/>
      <c r="BU12" s="152" t="inlineStr"/>
      <c r="BV12" s="152" t="inlineStr"/>
      <c r="BW12" s="152" t="inlineStr"/>
      <c r="BX12" s="165" t="n"/>
      <c r="BY12" s="150" t="n"/>
      <c r="BZ12" s="150" t="n"/>
      <c r="CA12" s="150" t="n"/>
      <c r="CB12" s="142">
        <f>getURL2025(B12:B1507)</f>
        <v/>
      </c>
      <c r="CC12" s="156" t="n"/>
      <c r="CD12" s="156" t="inlineStr">
        <is>
          <t>Processed</t>
        </is>
      </c>
      <c r="CE12" s="167">
        <f>IFERROR(__xludf.DUMMYFUNCTION("""COMPUTED_VALUE"""),23.0)</f>
        <v/>
      </c>
      <c r="CF12" s="158">
        <f>IFERROR(__xludf.DUMMYFUNCTION("""COMPUTED_VALUE"""),7078.0)</f>
        <v/>
      </c>
      <c r="CG12" s="148" t="n"/>
      <c r="CH12" s="148" t="n"/>
      <c r="CI12" s="148" t="n"/>
      <c r="CJ12" s="148" t="n"/>
      <c r="CK12" s="148" t="n"/>
      <c r="CL12" s="148" t="n"/>
      <c r="CM12" s="148" t="n"/>
      <c r="CN12" s="148" t="n"/>
      <c r="CO12" s="148" t="n"/>
      <c r="CP12" s="148" t="n"/>
      <c r="CQ12" s="148" t="n"/>
      <c r="CR12" s="148" t="n"/>
      <c r="CS12" s="148" t="n"/>
      <c r="CT12" s="148" t="n"/>
      <c r="CU12" s="148" t="n"/>
      <c r="CV12" s="148" t="n"/>
    </row>
    <row r="13">
      <c r="A13" s="168" t="inlineStr"/>
      <c r="B13" s="161" t="inlineStr">
        <is>
          <t>Article Title &amp; Link</t>
        </is>
      </c>
      <c r="C13" s="129" t="inlineStr"/>
      <c r="D13" s="130" t="inlineStr"/>
      <c r="E13" s="150" t="inlineStr"/>
      <c r="F13" s="150" t="inlineStr"/>
      <c r="G13" s="150" t="inlineStr">
        <is>
          <t>X</t>
        </is>
      </c>
      <c r="H13" s="152" t="inlineStr">
        <is>
          <t>X</t>
        </is>
      </c>
      <c r="I13" s="152" t="inlineStr"/>
      <c r="J13" s="152" t="inlineStr"/>
      <c r="K13" s="152" t="inlineStr"/>
      <c r="L13" s="152" t="inlineStr"/>
      <c r="M13" s="152" t="inlineStr"/>
      <c r="N13" s="152" t="inlineStr"/>
      <c r="O13" s="152" t="inlineStr"/>
      <c r="P13" s="152" t="inlineStr"/>
      <c r="Q13" s="152" t="inlineStr"/>
      <c r="R13" s="152" t="inlineStr"/>
      <c r="S13" s="165" t="inlineStr"/>
      <c r="T13" s="155" t="inlineStr">
        <is>
          <t>X</t>
        </is>
      </c>
      <c r="U13" s="152" t="inlineStr">
        <is>
          <t>X</t>
        </is>
      </c>
      <c r="V13" s="152" t="inlineStr">
        <is>
          <t>X</t>
        </is>
      </c>
      <c r="W13" s="152" t="inlineStr">
        <is>
          <t>X</t>
        </is>
      </c>
      <c r="X13" s="152" t="inlineStr"/>
      <c r="Y13" s="152" t="inlineStr">
        <is>
          <t>X</t>
        </is>
      </c>
      <c r="Z13" s="152" t="inlineStr">
        <is>
          <t>X</t>
        </is>
      </c>
      <c r="AA13" s="152" t="inlineStr">
        <is>
          <t>X</t>
        </is>
      </c>
      <c r="AB13" s="152" t="inlineStr">
        <is>
          <t>X</t>
        </is>
      </c>
      <c r="AC13" s="152" t="inlineStr"/>
      <c r="AD13" s="152" t="inlineStr">
        <is>
          <t>X</t>
        </is>
      </c>
      <c r="AE13" s="152" t="inlineStr">
        <is>
          <t>X</t>
        </is>
      </c>
      <c r="AF13" s="152" t="inlineStr">
        <is>
          <t>X</t>
        </is>
      </c>
      <c r="AG13" s="152" t="inlineStr">
        <is>
          <t>X</t>
        </is>
      </c>
      <c r="AH13" s="152" t="inlineStr">
        <is>
          <t>X</t>
        </is>
      </c>
      <c r="AI13" s="152" t="inlineStr">
        <is>
          <t>X</t>
        </is>
      </c>
      <c r="AJ13" s="152" t="inlineStr">
        <is>
          <t>X</t>
        </is>
      </c>
      <c r="AK13" s="152" t="inlineStr">
        <is>
          <t>X</t>
        </is>
      </c>
      <c r="AL13" s="152" t="inlineStr"/>
      <c r="AM13" s="152" t="inlineStr"/>
      <c r="AN13" s="166" t="inlineStr"/>
      <c r="AO13" s="155" t="inlineStr"/>
      <c r="AP13" s="152" t="inlineStr"/>
      <c r="AQ13" s="152" t="inlineStr"/>
      <c r="AR13" s="152" t="inlineStr"/>
      <c r="AS13" s="152" t="inlineStr"/>
      <c r="AT13" s="152" t="inlineStr"/>
      <c r="AU13" s="155" t="inlineStr"/>
      <c r="AV13" s="152" t="inlineStr"/>
      <c r="AW13" s="152" t="inlineStr"/>
      <c r="AX13" s="152" t="inlineStr"/>
      <c r="AY13" s="152" t="inlineStr"/>
      <c r="AZ13" s="152" t="inlineStr">
        <is>
          <t>X</t>
        </is>
      </c>
      <c r="BA13" s="165" t="inlineStr"/>
      <c r="BB13" s="165" t="inlineStr"/>
      <c r="BC13" s="155" t="inlineStr"/>
      <c r="BD13" s="152" t="inlineStr"/>
      <c r="BE13" s="152" t="inlineStr"/>
      <c r="BF13" s="152" t="inlineStr"/>
      <c r="BG13" s="155" t="inlineStr">
        <is>
          <t>X</t>
        </is>
      </c>
      <c r="BH13" s="152" t="inlineStr">
        <is>
          <t>X</t>
        </is>
      </c>
      <c r="BI13" s="152" t="inlineStr">
        <is>
          <t>X</t>
        </is>
      </c>
      <c r="BJ13" s="152" t="inlineStr">
        <is>
          <t>X</t>
        </is>
      </c>
      <c r="BK13" s="152" t="inlineStr">
        <is>
          <t>X</t>
        </is>
      </c>
      <c r="BL13" s="152" t="inlineStr">
        <is>
          <t>X</t>
        </is>
      </c>
      <c r="BM13" s="152" t="inlineStr">
        <is>
          <t>X</t>
        </is>
      </c>
      <c r="BN13" s="152" t="inlineStr"/>
      <c r="BO13" s="152" t="inlineStr"/>
      <c r="BP13" s="155" t="inlineStr"/>
      <c r="BQ13" s="152" t="inlineStr"/>
      <c r="BR13" s="152" t="inlineStr"/>
      <c r="BS13" s="152" t="inlineStr"/>
      <c r="BT13" s="152" t="inlineStr"/>
      <c r="BU13" s="152" t="inlineStr"/>
      <c r="BV13" s="152" t="inlineStr"/>
      <c r="BW13" s="152" t="inlineStr"/>
      <c r="BX13" s="165" t="n"/>
      <c r="BY13" s="150" t="n"/>
      <c r="BZ13" s="150" t="n"/>
      <c r="CA13" s="150" t="n"/>
      <c r="CB13" s="142">
        <f>getURL2025(B13:B1508)</f>
        <v/>
      </c>
      <c r="CC13" s="156" t="n"/>
      <c r="CD13" s="156" t="inlineStr">
        <is>
          <t>Processed</t>
        </is>
      </c>
      <c r="CE13" s="167">
        <f>IFERROR(__xludf.DUMMYFUNCTION("""COMPUTED_VALUE"""),41.0)</f>
        <v/>
      </c>
      <c r="CF13" s="158">
        <f>IFERROR(__xludf.DUMMYFUNCTION("""COMPUTED_VALUE"""),41312.0)</f>
        <v/>
      </c>
      <c r="CG13" s="148" t="n"/>
      <c r="CH13" s="148" t="n"/>
      <c r="CI13" s="148" t="n"/>
      <c r="CJ13" s="148" t="n"/>
      <c r="CK13" s="148" t="n"/>
      <c r="CL13" s="148" t="n"/>
      <c r="CM13" s="148" t="n"/>
      <c r="CN13" s="148" t="n"/>
      <c r="CO13" s="148" t="n"/>
      <c r="CP13" s="148" t="n"/>
      <c r="CQ13" s="148" t="n"/>
      <c r="CR13" s="148" t="n"/>
      <c r="CS13" s="148" t="n"/>
      <c r="CT13" s="148" t="n"/>
      <c r="CU13" s="148" t="n"/>
      <c r="CV13" s="148" t="n"/>
    </row>
    <row r="14">
      <c r="A14" s="168" t="inlineStr"/>
      <c r="B14" s="161" t="inlineStr">
        <is>
          <t>Article Title &amp; Link</t>
        </is>
      </c>
      <c r="C14" s="129" t="inlineStr"/>
      <c r="D14" s="130" t="inlineStr"/>
      <c r="E14" s="150" t="inlineStr"/>
      <c r="F14" s="150" t="inlineStr"/>
      <c r="G14" s="150" t="inlineStr">
        <is>
          <t>X</t>
        </is>
      </c>
      <c r="H14" s="152" t="inlineStr">
        <is>
          <t>X</t>
        </is>
      </c>
      <c r="I14" s="152" t="inlineStr"/>
      <c r="J14" s="152" t="inlineStr"/>
      <c r="K14" s="152" t="inlineStr"/>
      <c r="L14" s="152" t="inlineStr"/>
      <c r="M14" s="152" t="inlineStr"/>
      <c r="N14" s="152" t="inlineStr"/>
      <c r="O14" s="152" t="inlineStr"/>
      <c r="P14" s="152" t="inlineStr"/>
      <c r="Q14" s="152" t="inlineStr"/>
      <c r="R14" s="152" t="inlineStr"/>
      <c r="S14" s="165" t="inlineStr"/>
      <c r="T14" s="155" t="inlineStr">
        <is>
          <t>X</t>
        </is>
      </c>
      <c r="U14" s="152" t="inlineStr">
        <is>
          <t>X</t>
        </is>
      </c>
      <c r="V14" s="152" t="inlineStr">
        <is>
          <t>X</t>
        </is>
      </c>
      <c r="W14" s="152" t="inlineStr">
        <is>
          <t>X</t>
        </is>
      </c>
      <c r="X14" s="152" t="inlineStr"/>
      <c r="Y14" s="152" t="inlineStr">
        <is>
          <t>X</t>
        </is>
      </c>
      <c r="Z14" s="152" t="inlineStr">
        <is>
          <t>X</t>
        </is>
      </c>
      <c r="AA14" s="152" t="inlineStr">
        <is>
          <t>X</t>
        </is>
      </c>
      <c r="AB14" s="152" t="inlineStr">
        <is>
          <t>X</t>
        </is>
      </c>
      <c r="AC14" s="152" t="inlineStr"/>
      <c r="AD14" s="152" t="inlineStr">
        <is>
          <t>X</t>
        </is>
      </c>
      <c r="AE14" s="152" t="inlineStr">
        <is>
          <t>X</t>
        </is>
      </c>
      <c r="AF14" s="152" t="inlineStr">
        <is>
          <t>X</t>
        </is>
      </c>
      <c r="AG14" s="152" t="inlineStr">
        <is>
          <t>X</t>
        </is>
      </c>
      <c r="AH14" s="152" t="inlineStr">
        <is>
          <t>X</t>
        </is>
      </c>
      <c r="AI14" s="152" t="inlineStr">
        <is>
          <t>X</t>
        </is>
      </c>
      <c r="AJ14" s="152" t="inlineStr">
        <is>
          <t>X</t>
        </is>
      </c>
      <c r="AK14" s="152" t="inlineStr">
        <is>
          <t>X</t>
        </is>
      </c>
      <c r="AL14" s="152" t="inlineStr"/>
      <c r="AM14" s="152" t="inlineStr"/>
      <c r="AN14" s="166" t="inlineStr"/>
      <c r="AO14" s="155" t="inlineStr"/>
      <c r="AP14" s="152" t="inlineStr"/>
      <c r="AQ14" s="152" t="inlineStr"/>
      <c r="AR14" s="152" t="inlineStr"/>
      <c r="AS14" s="152" t="inlineStr"/>
      <c r="AT14" s="152" t="inlineStr"/>
      <c r="AU14" s="155" t="inlineStr"/>
      <c r="AV14" s="152" t="inlineStr"/>
      <c r="AW14" s="152" t="inlineStr"/>
      <c r="AX14" s="152" t="inlineStr"/>
      <c r="AY14" s="152" t="inlineStr"/>
      <c r="AZ14" s="152" t="inlineStr">
        <is>
          <t>X</t>
        </is>
      </c>
      <c r="BA14" s="165" t="inlineStr"/>
      <c r="BB14" s="165" t="inlineStr"/>
      <c r="BC14" s="155" t="inlineStr"/>
      <c r="BD14" s="152" t="inlineStr"/>
      <c r="BE14" s="152" t="inlineStr"/>
      <c r="BF14" s="152" t="inlineStr"/>
      <c r="BG14" s="155" t="inlineStr">
        <is>
          <t>X</t>
        </is>
      </c>
      <c r="BH14" s="152" t="inlineStr">
        <is>
          <t>X</t>
        </is>
      </c>
      <c r="BI14" s="152" t="inlineStr">
        <is>
          <t>X</t>
        </is>
      </c>
      <c r="BJ14" s="152" t="inlineStr">
        <is>
          <t>X</t>
        </is>
      </c>
      <c r="BK14" s="152" t="inlineStr">
        <is>
          <t>X</t>
        </is>
      </c>
      <c r="BL14" s="152" t="inlineStr">
        <is>
          <t>X</t>
        </is>
      </c>
      <c r="BM14" s="152" t="inlineStr">
        <is>
          <t>X</t>
        </is>
      </c>
      <c r="BN14" s="152" t="inlineStr"/>
      <c r="BO14" s="152" t="inlineStr"/>
      <c r="BP14" s="155" t="inlineStr"/>
      <c r="BQ14" s="152" t="inlineStr"/>
      <c r="BR14" s="152" t="inlineStr"/>
      <c r="BS14" s="152" t="inlineStr"/>
      <c r="BT14" s="152" t="inlineStr"/>
      <c r="BU14" s="152" t="inlineStr"/>
      <c r="BV14" s="152" t="inlineStr"/>
      <c r="BW14" s="152" t="inlineStr"/>
      <c r="BX14" s="165" t="n"/>
      <c r="BY14" s="150" t="n"/>
      <c r="BZ14" s="150" t="n"/>
      <c r="CA14" s="150" t="n"/>
      <c r="CB14" s="142">
        <f>getURL2025(B14:B1509)</f>
        <v/>
      </c>
      <c r="CC14" s="156" t="n"/>
      <c r="CD14" s="156" t="inlineStr">
        <is>
          <t>Processed</t>
        </is>
      </c>
      <c r="CE14" s="167">
        <f>IFERROR(__xludf.DUMMYFUNCTION("""COMPUTED_VALUE"""),41.0)</f>
        <v/>
      </c>
      <c r="CF14" s="158">
        <f>IFERROR(__xludf.DUMMYFUNCTION("""COMPUTED_VALUE"""),41312.0)</f>
        <v/>
      </c>
      <c r="CG14" s="148" t="n"/>
      <c r="CH14" s="148" t="n"/>
      <c r="CI14" s="148" t="n"/>
      <c r="CJ14" s="148" t="n"/>
      <c r="CK14" s="148" t="n"/>
      <c r="CL14" s="148" t="n"/>
      <c r="CM14" s="148" t="n"/>
      <c r="CN14" s="148" t="n"/>
      <c r="CO14" s="148" t="n"/>
      <c r="CP14" s="148" t="n"/>
      <c r="CQ14" s="148" t="n"/>
      <c r="CR14" s="148" t="n"/>
      <c r="CS14" s="148" t="n"/>
      <c r="CT14" s="148" t="n"/>
      <c r="CU14" s="148" t="n"/>
      <c r="CV14" s="148" t="n"/>
    </row>
    <row r="15">
      <c r="A15" s="162" t="inlineStr"/>
      <c r="B15" s="149" t="inlineStr">
        <is>
          <t>Article Title &amp; Link</t>
        </is>
      </c>
      <c r="C15" s="129" t="inlineStr"/>
      <c r="D15" s="130" t="inlineStr"/>
      <c r="E15" s="150" t="inlineStr"/>
      <c r="F15" s="150" t="inlineStr"/>
      <c r="G15" s="150" t="inlineStr">
        <is>
          <t>X</t>
        </is>
      </c>
      <c r="H15" s="152" t="inlineStr">
        <is>
          <t>X</t>
        </is>
      </c>
      <c r="I15" s="152" t="inlineStr"/>
      <c r="J15" s="152" t="inlineStr"/>
      <c r="K15" s="152" t="inlineStr"/>
      <c r="L15" s="152" t="inlineStr"/>
      <c r="M15" s="152" t="inlineStr"/>
      <c r="N15" s="152" t="inlineStr"/>
      <c r="O15" s="152" t="inlineStr"/>
      <c r="P15" s="152" t="inlineStr"/>
      <c r="Q15" s="152" t="inlineStr"/>
      <c r="R15" s="152" t="inlineStr"/>
      <c r="S15" s="165" t="inlineStr"/>
      <c r="T15" s="155" t="inlineStr"/>
      <c r="U15" s="152" t="inlineStr"/>
      <c r="V15" s="152" t="inlineStr"/>
      <c r="W15" s="152" t="inlineStr"/>
      <c r="X15" s="152" t="inlineStr"/>
      <c r="Y15" s="152" t="inlineStr"/>
      <c r="Z15" s="152" t="inlineStr"/>
      <c r="AA15" s="152" t="inlineStr"/>
      <c r="AB15" s="152" t="inlineStr"/>
      <c r="AC15" s="152" t="inlineStr"/>
      <c r="AD15" s="152" t="inlineStr"/>
      <c r="AE15" s="152" t="inlineStr"/>
      <c r="AF15" s="152" t="inlineStr"/>
      <c r="AG15" s="152" t="inlineStr"/>
      <c r="AH15" s="152" t="inlineStr"/>
      <c r="AI15" s="152" t="inlineStr"/>
      <c r="AJ15" s="152" t="inlineStr"/>
      <c r="AK15" s="152" t="inlineStr"/>
      <c r="AL15" s="152" t="inlineStr"/>
      <c r="AM15" s="152" t="inlineStr"/>
      <c r="AN15" s="166" t="inlineStr"/>
      <c r="AO15" s="155" t="inlineStr"/>
      <c r="AP15" s="152" t="inlineStr"/>
      <c r="AQ15" s="152" t="inlineStr"/>
      <c r="AR15" s="152" t="inlineStr"/>
      <c r="AS15" s="152" t="inlineStr"/>
      <c r="AT15" s="152" t="inlineStr"/>
      <c r="AU15" s="155" t="inlineStr"/>
      <c r="AV15" s="152" t="inlineStr"/>
      <c r="AW15" s="152" t="inlineStr"/>
      <c r="AX15" s="152" t="inlineStr"/>
      <c r="AY15" s="152" t="inlineStr"/>
      <c r="AZ15" s="152" t="inlineStr">
        <is>
          <t>X</t>
        </is>
      </c>
      <c r="BA15" s="165" t="inlineStr"/>
      <c r="BB15" s="165" t="inlineStr"/>
      <c r="BC15" s="155" t="inlineStr"/>
      <c r="BD15" s="152" t="inlineStr"/>
      <c r="BE15" s="152" t="inlineStr"/>
      <c r="BF15" s="152" t="inlineStr"/>
      <c r="BG15" s="155" t="inlineStr">
        <is>
          <t>X</t>
        </is>
      </c>
      <c r="BH15" s="152" t="inlineStr">
        <is>
          <t>X</t>
        </is>
      </c>
      <c r="BI15" s="152" t="inlineStr">
        <is>
          <t>X</t>
        </is>
      </c>
      <c r="BJ15" s="152" t="inlineStr">
        <is>
          <t>X</t>
        </is>
      </c>
      <c r="BK15" s="152" t="inlineStr">
        <is>
          <t>X</t>
        </is>
      </c>
      <c r="BL15" s="152" t="inlineStr">
        <is>
          <t>X</t>
        </is>
      </c>
      <c r="BM15" s="152" t="inlineStr">
        <is>
          <t>X</t>
        </is>
      </c>
      <c r="BN15" s="152" t="inlineStr"/>
      <c r="BO15" s="152" t="inlineStr"/>
      <c r="BP15" s="155" t="inlineStr"/>
      <c r="BQ15" s="152" t="inlineStr"/>
      <c r="BR15" s="152" t="inlineStr"/>
      <c r="BS15" s="152" t="inlineStr"/>
      <c r="BT15" s="152" t="inlineStr"/>
      <c r="BU15" s="152" t="inlineStr"/>
      <c r="BV15" s="152" t="inlineStr"/>
      <c r="BW15" s="152" t="inlineStr"/>
      <c r="BX15" s="165" t="n"/>
      <c r="BY15" s="150" t="n"/>
      <c r="BZ15" s="150" t="n"/>
      <c r="CA15" s="150" t="n"/>
      <c r="CB15" s="142">
        <f>getURL2025(B15:B1510)</f>
        <v/>
      </c>
      <c r="CC15" s="156" t="inlineStr">
        <is>
          <t>1. https://www.trimble.com/en/industries/construction/civil</t>
        </is>
      </c>
      <c r="CD15" s="156" t="inlineStr">
        <is>
          <t>Processed</t>
        </is>
      </c>
      <c r="CE15" s="167">
        <f>IFERROR(__xludf.DUMMYFUNCTION("""COMPUTED_VALUE"""),39.0)</f>
        <v/>
      </c>
      <c r="CF15" s="158">
        <f>IFERROR(__xludf.DUMMYFUNCTION("""COMPUTED_VALUE"""),38356.0)</f>
        <v/>
      </c>
      <c r="CG15" s="148" t="n"/>
      <c r="CH15" s="148" t="n"/>
      <c r="CI15" s="148" t="n"/>
      <c r="CJ15" s="148" t="n"/>
      <c r="CK15" s="148" t="n"/>
      <c r="CL15" s="148" t="n"/>
      <c r="CM15" s="148" t="n"/>
      <c r="CN15" s="148" t="n"/>
      <c r="CO15" s="148" t="n"/>
      <c r="CP15" s="148" t="n"/>
      <c r="CQ15" s="148" t="n"/>
      <c r="CR15" s="148" t="n"/>
      <c r="CS15" s="148" t="n"/>
      <c r="CT15" s="148" t="n"/>
      <c r="CU15" s="148" t="n"/>
      <c r="CV15" s="148" t="n"/>
    </row>
    <row r="16">
      <c r="A16" s="168" t="inlineStr"/>
      <c r="B16" s="163" t="inlineStr">
        <is>
          <t>Article Title &amp; Link</t>
        </is>
      </c>
      <c r="C16" s="129" t="inlineStr"/>
      <c r="D16" s="130" t="inlineStr"/>
      <c r="E16" s="150" t="inlineStr"/>
      <c r="F16" s="150" t="inlineStr"/>
      <c r="G16" s="150" t="inlineStr">
        <is>
          <t>X</t>
        </is>
      </c>
      <c r="H16" s="152" t="inlineStr">
        <is>
          <t>X</t>
        </is>
      </c>
      <c r="I16" s="152" t="inlineStr"/>
      <c r="J16" s="152" t="inlineStr"/>
      <c r="K16" s="152" t="inlineStr"/>
      <c r="L16" s="152" t="inlineStr"/>
      <c r="M16" s="152" t="inlineStr"/>
      <c r="N16" s="152" t="inlineStr"/>
      <c r="O16" s="152" t="inlineStr"/>
      <c r="P16" s="152" t="inlineStr"/>
      <c r="Q16" s="152" t="inlineStr"/>
      <c r="R16" s="152" t="inlineStr"/>
      <c r="S16" s="165" t="inlineStr"/>
      <c r="T16" s="155" t="inlineStr">
        <is>
          <t>X</t>
        </is>
      </c>
      <c r="U16" s="152" t="inlineStr">
        <is>
          <t>X</t>
        </is>
      </c>
      <c r="V16" s="152" t="inlineStr">
        <is>
          <t>X</t>
        </is>
      </c>
      <c r="W16" s="152" t="inlineStr">
        <is>
          <t>X</t>
        </is>
      </c>
      <c r="X16" s="152" t="inlineStr"/>
      <c r="Y16" s="152" t="inlineStr">
        <is>
          <t>X</t>
        </is>
      </c>
      <c r="Z16" s="152" t="inlineStr">
        <is>
          <t>X</t>
        </is>
      </c>
      <c r="AA16" s="152" t="inlineStr">
        <is>
          <t>X</t>
        </is>
      </c>
      <c r="AB16" s="152" t="inlineStr">
        <is>
          <t>X</t>
        </is>
      </c>
      <c r="AC16" s="152" t="inlineStr"/>
      <c r="AD16" s="152" t="inlineStr">
        <is>
          <t>X</t>
        </is>
      </c>
      <c r="AE16" s="152" t="inlineStr">
        <is>
          <t>X</t>
        </is>
      </c>
      <c r="AF16" s="152" t="inlineStr">
        <is>
          <t>X</t>
        </is>
      </c>
      <c r="AG16" s="152" t="inlineStr">
        <is>
          <t>X</t>
        </is>
      </c>
      <c r="AH16" s="152" t="inlineStr">
        <is>
          <t>X</t>
        </is>
      </c>
      <c r="AI16" s="152" t="inlineStr">
        <is>
          <t>X</t>
        </is>
      </c>
      <c r="AJ16" s="152" t="inlineStr">
        <is>
          <t>X</t>
        </is>
      </c>
      <c r="AK16" s="152" t="inlineStr">
        <is>
          <t>X</t>
        </is>
      </c>
      <c r="AL16" s="152" t="inlineStr"/>
      <c r="AM16" s="152" t="inlineStr"/>
      <c r="AN16" s="166" t="inlineStr"/>
      <c r="AO16" s="155" t="inlineStr"/>
      <c r="AP16" s="152" t="inlineStr"/>
      <c r="AQ16" s="152" t="inlineStr"/>
      <c r="AR16" s="152" t="inlineStr"/>
      <c r="AS16" s="152" t="inlineStr"/>
      <c r="AT16" s="152" t="inlineStr"/>
      <c r="AU16" s="155" t="inlineStr"/>
      <c r="AV16" s="152" t="inlineStr"/>
      <c r="AW16" s="152" t="inlineStr"/>
      <c r="AX16" s="152" t="inlineStr"/>
      <c r="AY16" s="152" t="inlineStr"/>
      <c r="AZ16" s="152" t="inlineStr">
        <is>
          <t>X</t>
        </is>
      </c>
      <c r="BA16" s="165" t="inlineStr"/>
      <c r="BB16" s="165" t="inlineStr"/>
      <c r="BC16" s="155" t="inlineStr"/>
      <c r="BD16" s="152" t="inlineStr"/>
      <c r="BE16" s="152" t="inlineStr"/>
      <c r="BF16" s="152" t="inlineStr"/>
      <c r="BG16" s="155" t="inlineStr">
        <is>
          <t>X</t>
        </is>
      </c>
      <c r="BH16" s="152" t="inlineStr">
        <is>
          <t>X</t>
        </is>
      </c>
      <c r="BI16" s="152" t="inlineStr">
        <is>
          <t>X</t>
        </is>
      </c>
      <c r="BJ16" s="152" t="inlineStr">
        <is>
          <t>X</t>
        </is>
      </c>
      <c r="BK16" s="152" t="inlineStr">
        <is>
          <t>X</t>
        </is>
      </c>
      <c r="BL16" s="152" t="inlineStr">
        <is>
          <t>X</t>
        </is>
      </c>
      <c r="BM16" s="152" t="inlineStr">
        <is>
          <t>X</t>
        </is>
      </c>
      <c r="BN16" s="152" t="inlineStr"/>
      <c r="BO16" s="152" t="inlineStr"/>
      <c r="BP16" s="155" t="inlineStr"/>
      <c r="BQ16" s="152" t="inlineStr"/>
      <c r="BR16" s="152" t="inlineStr"/>
      <c r="BS16" s="152" t="inlineStr"/>
      <c r="BT16" s="152" t="inlineStr"/>
      <c r="BU16" s="152" t="inlineStr"/>
      <c r="BV16" s="152" t="inlineStr"/>
      <c r="BW16" s="152" t="inlineStr"/>
      <c r="BX16" s="165" t="n"/>
      <c r="BY16" s="150" t="n"/>
      <c r="BZ16" s="150" t="n"/>
      <c r="CA16" s="150" t="n"/>
      <c r="CB16" s="142">
        <f>getURL2025(B16:B1511)</f>
        <v/>
      </c>
      <c r="CC16" s="156" t="n"/>
      <c r="CD16" s="156" t="inlineStr">
        <is>
          <t>Processed</t>
        </is>
      </c>
      <c r="CE16" s="167">
        <f>IFERROR(__xludf.DUMMYFUNCTION("""COMPUTED_VALUE"""),24.0)</f>
        <v/>
      </c>
      <c r="CF16" s="158">
        <f>IFERROR(__xludf.DUMMYFUNCTION("""COMPUTED_VALUE"""),407.0)</f>
        <v/>
      </c>
      <c r="CG16" s="148" t="n"/>
      <c r="CH16" s="148" t="n"/>
      <c r="CI16" s="148" t="n"/>
      <c r="CJ16" s="148" t="n"/>
      <c r="CK16" s="148" t="n"/>
      <c r="CL16" s="148" t="n"/>
      <c r="CM16" s="148" t="n"/>
      <c r="CN16" s="148" t="n"/>
      <c r="CO16" s="148" t="n"/>
      <c r="CP16" s="148" t="n"/>
      <c r="CQ16" s="148" t="n"/>
      <c r="CR16" s="148" t="n"/>
      <c r="CS16" s="148" t="n"/>
      <c r="CT16" s="148" t="n"/>
      <c r="CU16" s="148" t="n"/>
      <c r="CV16" s="148" t="n"/>
    </row>
    <row r="17">
      <c r="A17" s="168" t="inlineStr"/>
      <c r="B17" s="164" t="inlineStr">
        <is>
          <t>Article Title &amp; Link</t>
        </is>
      </c>
      <c r="C17" s="129" t="inlineStr"/>
      <c r="D17" s="130" t="inlineStr"/>
      <c r="E17" s="150" t="inlineStr"/>
      <c r="F17" s="150" t="inlineStr"/>
      <c r="G17" s="150" t="inlineStr">
        <is>
          <t>X</t>
        </is>
      </c>
      <c r="H17" s="152" t="inlineStr">
        <is>
          <t>X</t>
        </is>
      </c>
      <c r="I17" s="152" t="inlineStr"/>
      <c r="J17" s="152" t="inlineStr"/>
      <c r="K17" s="152" t="inlineStr"/>
      <c r="L17" s="152" t="inlineStr"/>
      <c r="M17" s="152" t="inlineStr"/>
      <c r="N17" s="152" t="inlineStr"/>
      <c r="O17" s="152" t="inlineStr"/>
      <c r="P17" s="152" t="inlineStr"/>
      <c r="Q17" s="152" t="inlineStr"/>
      <c r="R17" s="152" t="inlineStr"/>
      <c r="S17" s="165" t="inlineStr"/>
      <c r="T17" s="155" t="inlineStr"/>
      <c r="U17" s="152" t="inlineStr"/>
      <c r="V17" s="152" t="inlineStr"/>
      <c r="W17" s="152" t="inlineStr"/>
      <c r="X17" s="152" t="inlineStr"/>
      <c r="Y17" s="152" t="inlineStr"/>
      <c r="Z17" s="152" t="inlineStr"/>
      <c r="AA17" s="152" t="inlineStr"/>
      <c r="AB17" s="152" t="inlineStr"/>
      <c r="AC17" s="152" t="inlineStr"/>
      <c r="AD17" s="152" t="inlineStr"/>
      <c r="AE17" s="152" t="inlineStr"/>
      <c r="AF17" s="152" t="inlineStr"/>
      <c r="AG17" s="152" t="inlineStr"/>
      <c r="AH17" s="152" t="inlineStr"/>
      <c r="AI17" s="152" t="inlineStr"/>
      <c r="AJ17" s="152" t="inlineStr"/>
      <c r="AK17" s="152" t="inlineStr"/>
      <c r="AL17" s="152" t="inlineStr"/>
      <c r="AM17" s="152" t="inlineStr"/>
      <c r="AN17" s="166" t="inlineStr"/>
      <c r="AO17" s="155" t="inlineStr"/>
      <c r="AP17" s="152" t="inlineStr"/>
      <c r="AQ17" s="152" t="inlineStr"/>
      <c r="AR17" s="152" t="inlineStr"/>
      <c r="AS17" s="152" t="inlineStr"/>
      <c r="AT17" s="152" t="inlineStr"/>
      <c r="AU17" s="155" t="inlineStr"/>
      <c r="AV17" s="152" t="inlineStr"/>
      <c r="AW17" s="152" t="inlineStr"/>
      <c r="AX17" s="152" t="inlineStr"/>
      <c r="AY17" s="152" t="inlineStr"/>
      <c r="AZ17" s="152" t="inlineStr">
        <is>
          <t>X</t>
        </is>
      </c>
      <c r="BA17" s="165" t="inlineStr"/>
      <c r="BB17" s="165" t="inlineStr"/>
      <c r="BC17" s="155" t="inlineStr"/>
      <c r="BD17" s="152" t="inlineStr"/>
      <c r="BE17" s="152" t="inlineStr"/>
      <c r="BF17" s="152" t="inlineStr"/>
      <c r="BG17" s="155" t="inlineStr">
        <is>
          <t>X</t>
        </is>
      </c>
      <c r="BH17" s="152" t="inlineStr">
        <is>
          <t>X</t>
        </is>
      </c>
      <c r="BI17" s="152" t="inlineStr">
        <is>
          <t>X</t>
        </is>
      </c>
      <c r="BJ17" s="152" t="inlineStr">
        <is>
          <t>X</t>
        </is>
      </c>
      <c r="BK17" s="152" t="inlineStr">
        <is>
          <t>X</t>
        </is>
      </c>
      <c r="BL17" s="152" t="inlineStr">
        <is>
          <t>X</t>
        </is>
      </c>
      <c r="BM17" s="152" t="inlineStr">
        <is>
          <t>X</t>
        </is>
      </c>
      <c r="BN17" s="152" t="inlineStr"/>
      <c r="BO17" s="152" t="inlineStr"/>
      <c r="BP17" s="155" t="inlineStr"/>
      <c r="BQ17" s="152" t="inlineStr"/>
      <c r="BR17" s="152" t="inlineStr"/>
      <c r="BS17" s="152" t="inlineStr"/>
      <c r="BT17" s="152" t="inlineStr"/>
      <c r="BU17" s="152" t="inlineStr"/>
      <c r="BV17" s="152" t="inlineStr"/>
      <c r="BW17" s="152" t="inlineStr"/>
      <c r="BX17" s="165" t="n"/>
      <c r="BY17" s="150" t="n"/>
      <c r="BZ17" s="150" t="n"/>
      <c r="CA17" s="150" t="n"/>
      <c r="CB17" s="142">
        <f>getURL2025(B17:B1512)</f>
        <v/>
      </c>
      <c r="CC17" s="156" t="inlineStr">
        <is>
          <t>1. https://c212.net/c/link/?t=0&amp;amp;l=en&amp;amp;o=4322146-1&amp;amp;h=960437273&amp;amp;u=https%3A%2F%2Fwww.trimble.com%2Fen%2Ftrimble-ventures&amp;amp;a=Trimble+Ventures</t>
        </is>
      </c>
      <c r="CD17" s="156" t="inlineStr">
        <is>
          <t>Processed</t>
        </is>
      </c>
      <c r="CE17" s="167">
        <f>IFERROR(__xludf.DUMMYFUNCTION("""COMPUTED_VALUE"""),31.0)</f>
        <v/>
      </c>
      <c r="CF17" s="158">
        <f>IFERROR(__xludf.DUMMYFUNCTION("""COMPUTED_VALUE"""),8296.0)</f>
        <v/>
      </c>
      <c r="CG17" s="148" t="n"/>
      <c r="CH17" s="148" t="n"/>
      <c r="CI17" s="148" t="n"/>
      <c r="CJ17" s="148" t="n"/>
      <c r="CK17" s="148" t="n"/>
      <c r="CL17" s="148" t="n"/>
      <c r="CM17" s="148" t="n"/>
      <c r="CN17" s="148" t="n"/>
      <c r="CO17" s="148" t="n"/>
      <c r="CP17" s="148" t="n"/>
      <c r="CQ17" s="148" t="n"/>
      <c r="CR17" s="148" t="n"/>
      <c r="CS17" s="148" t="n"/>
      <c r="CT17" s="148" t="n"/>
      <c r="CU17" s="148" t="n"/>
      <c r="CV17" s="148" t="n"/>
    </row>
    <row r="18">
      <c r="A18" s="168" t="inlineStr"/>
      <c r="B18" s="164" t="inlineStr">
        <is>
          <t>Article Title &amp; Link</t>
        </is>
      </c>
      <c r="C18" s="129" t="inlineStr"/>
      <c r="D18" s="130" t="inlineStr"/>
      <c r="E18" s="150" t="inlineStr"/>
      <c r="F18" s="150" t="inlineStr"/>
      <c r="G18" s="150" t="inlineStr">
        <is>
          <t>X</t>
        </is>
      </c>
      <c r="H18" s="152" t="inlineStr">
        <is>
          <t>X</t>
        </is>
      </c>
      <c r="I18" s="152" t="inlineStr"/>
      <c r="J18" s="152" t="inlineStr"/>
      <c r="K18" s="152" t="inlineStr"/>
      <c r="L18" s="152" t="inlineStr"/>
      <c r="M18" s="152" t="inlineStr"/>
      <c r="N18" s="152" t="inlineStr"/>
      <c r="O18" s="152" t="inlineStr"/>
      <c r="P18" s="152" t="inlineStr"/>
      <c r="Q18" s="152" t="inlineStr"/>
      <c r="R18" s="152" t="inlineStr"/>
      <c r="S18" s="165" t="inlineStr"/>
      <c r="T18" s="155" t="inlineStr">
        <is>
          <t>X</t>
        </is>
      </c>
      <c r="U18" s="152" t="inlineStr">
        <is>
          <t>X</t>
        </is>
      </c>
      <c r="V18" s="152" t="inlineStr">
        <is>
          <t>X</t>
        </is>
      </c>
      <c r="W18" s="152" t="inlineStr">
        <is>
          <t>X</t>
        </is>
      </c>
      <c r="X18" s="152" t="inlineStr"/>
      <c r="Y18" s="152" t="inlineStr">
        <is>
          <t>X</t>
        </is>
      </c>
      <c r="Z18" s="152" t="inlineStr">
        <is>
          <t>X</t>
        </is>
      </c>
      <c r="AA18" s="152" t="inlineStr">
        <is>
          <t>X</t>
        </is>
      </c>
      <c r="AB18" s="152" t="inlineStr">
        <is>
          <t>X</t>
        </is>
      </c>
      <c r="AC18" s="152" t="inlineStr"/>
      <c r="AD18" s="152" t="inlineStr">
        <is>
          <t>X</t>
        </is>
      </c>
      <c r="AE18" s="152" t="inlineStr">
        <is>
          <t>X</t>
        </is>
      </c>
      <c r="AF18" s="152" t="inlineStr">
        <is>
          <t>X</t>
        </is>
      </c>
      <c r="AG18" s="152" t="inlineStr">
        <is>
          <t>X</t>
        </is>
      </c>
      <c r="AH18" s="152" t="inlineStr">
        <is>
          <t>X</t>
        </is>
      </c>
      <c r="AI18" s="152" t="inlineStr">
        <is>
          <t>X</t>
        </is>
      </c>
      <c r="AJ18" s="152" t="inlineStr">
        <is>
          <t>X</t>
        </is>
      </c>
      <c r="AK18" s="152" t="inlineStr">
        <is>
          <t>X</t>
        </is>
      </c>
      <c r="AL18" s="152" t="inlineStr"/>
      <c r="AM18" s="152" t="inlineStr"/>
      <c r="AN18" s="166" t="inlineStr"/>
      <c r="AO18" s="155" t="inlineStr"/>
      <c r="AP18" s="152" t="inlineStr"/>
      <c r="AQ18" s="152" t="inlineStr"/>
      <c r="AR18" s="152" t="inlineStr"/>
      <c r="AS18" s="152" t="inlineStr"/>
      <c r="AT18" s="152" t="inlineStr"/>
      <c r="AU18" s="155" t="inlineStr"/>
      <c r="AV18" s="152" t="inlineStr"/>
      <c r="AW18" s="152" t="inlineStr"/>
      <c r="AX18" s="152" t="inlineStr"/>
      <c r="AY18" s="152" t="inlineStr"/>
      <c r="AZ18" s="152" t="inlineStr">
        <is>
          <t>X</t>
        </is>
      </c>
      <c r="BA18" s="165" t="inlineStr"/>
      <c r="BB18" s="165" t="inlineStr"/>
      <c r="BC18" s="155" t="inlineStr"/>
      <c r="BD18" s="152" t="inlineStr"/>
      <c r="BE18" s="152" t="inlineStr"/>
      <c r="BF18" s="152" t="inlineStr"/>
      <c r="BG18" s="155" t="inlineStr">
        <is>
          <t>X</t>
        </is>
      </c>
      <c r="BH18" s="152" t="inlineStr">
        <is>
          <t>X</t>
        </is>
      </c>
      <c r="BI18" s="152" t="inlineStr">
        <is>
          <t>X</t>
        </is>
      </c>
      <c r="BJ18" s="152" t="inlineStr">
        <is>
          <t>X</t>
        </is>
      </c>
      <c r="BK18" s="152" t="inlineStr">
        <is>
          <t>X</t>
        </is>
      </c>
      <c r="BL18" s="152" t="inlineStr">
        <is>
          <t>X</t>
        </is>
      </c>
      <c r="BM18" s="152" t="inlineStr">
        <is>
          <t>X</t>
        </is>
      </c>
      <c r="BN18" s="152" t="inlineStr"/>
      <c r="BO18" s="152" t="inlineStr"/>
      <c r="BP18" s="155" t="inlineStr"/>
      <c r="BQ18" s="152" t="inlineStr"/>
      <c r="BR18" s="152" t="inlineStr"/>
      <c r="BS18" s="152" t="inlineStr"/>
      <c r="BT18" s="152" t="inlineStr"/>
      <c r="BU18" s="152" t="inlineStr"/>
      <c r="BV18" s="152" t="inlineStr"/>
      <c r="BW18" s="152" t="inlineStr"/>
      <c r="BX18" s="165" t="n"/>
      <c r="BY18" s="150" t="n"/>
      <c r="BZ18" s="150" t="n"/>
      <c r="CA18" s="150" t="n"/>
      <c r="CB18" s="142">
        <f>getURL2025(B18:B1513)</f>
        <v/>
      </c>
      <c r="CC18" s="156" t="n"/>
      <c r="CD18" s="156" t="inlineStr">
        <is>
          <t>Processed</t>
        </is>
      </c>
      <c r="CE18" s="167">
        <f>IFERROR(__xludf.DUMMYFUNCTION("""COMPUTED_VALUE"""),44.0)</f>
        <v/>
      </c>
      <c r="CF18" s="158">
        <f>IFERROR(__xludf.DUMMYFUNCTION("""COMPUTED_VALUE"""),136034.0)</f>
        <v/>
      </c>
      <c r="CG18" s="148" t="n"/>
      <c r="CH18" s="148" t="n"/>
      <c r="CI18" s="148" t="n"/>
      <c r="CJ18" s="148" t="n"/>
      <c r="CK18" s="148" t="n"/>
      <c r="CL18" s="148" t="n"/>
      <c r="CM18" s="148" t="n"/>
      <c r="CN18" s="148" t="n"/>
      <c r="CO18" s="148" t="n"/>
      <c r="CP18" s="148" t="n"/>
      <c r="CQ18" s="148" t="n"/>
      <c r="CR18" s="148" t="n"/>
      <c r="CS18" s="148" t="n"/>
      <c r="CT18" s="148" t="n"/>
      <c r="CU18" s="148" t="n"/>
      <c r="CV18" s="148" t="n"/>
    </row>
    <row r="19">
      <c r="A19" s="168" t="inlineStr"/>
      <c r="B19" s="164" t="inlineStr">
        <is>
          <t>Trimble and Qualcomm deliver precise positioning solutions for automotive OEMs and Tier 1 suppliers</t>
        </is>
      </c>
      <c r="C19" s="129" t="inlineStr"/>
      <c r="D19" s="130" t="inlineStr"/>
      <c r="E19" s="150" t="inlineStr"/>
      <c r="F19" s="150" t="inlineStr"/>
      <c r="G19" s="150" t="inlineStr">
        <is>
          <t>X</t>
        </is>
      </c>
      <c r="H19" s="152" t="inlineStr">
        <is>
          <t>X</t>
        </is>
      </c>
      <c r="I19" s="152" t="inlineStr"/>
      <c r="J19" s="152" t="inlineStr"/>
      <c r="K19" s="152" t="inlineStr"/>
      <c r="L19" s="152" t="inlineStr"/>
      <c r="M19" s="152" t="inlineStr"/>
      <c r="N19" s="152" t="inlineStr"/>
      <c r="O19" s="152" t="inlineStr"/>
      <c r="P19" s="152" t="inlineStr"/>
      <c r="Q19" s="152" t="inlineStr"/>
      <c r="R19" s="152" t="inlineStr"/>
      <c r="S19" s="165" t="inlineStr"/>
      <c r="T19" s="155" t="inlineStr"/>
      <c r="U19" s="152" t="inlineStr"/>
      <c r="V19" s="152" t="inlineStr"/>
      <c r="W19" s="152" t="inlineStr">
        <is>
          <t>X</t>
        </is>
      </c>
      <c r="X19" s="152" t="inlineStr"/>
      <c r="Y19" s="152" t="inlineStr"/>
      <c r="Z19" s="152" t="inlineStr"/>
      <c r="AA19" s="152" t="inlineStr"/>
      <c r="AB19" s="152" t="inlineStr"/>
      <c r="AC19" s="152" t="inlineStr"/>
      <c r="AD19" s="152" t="inlineStr"/>
      <c r="AE19" s="152" t="inlineStr"/>
      <c r="AF19" s="152" t="inlineStr"/>
      <c r="AG19" s="152" t="inlineStr"/>
      <c r="AH19" s="152" t="inlineStr"/>
      <c r="AI19" s="152" t="inlineStr"/>
      <c r="AJ19" s="152" t="inlineStr"/>
      <c r="AK19" s="152" t="inlineStr"/>
      <c r="AL19" s="152" t="inlineStr"/>
      <c r="AM19" s="152" t="inlineStr"/>
      <c r="AN19" s="166" t="inlineStr"/>
      <c r="AO19" s="155" t="inlineStr"/>
      <c r="AP19" s="152" t="inlineStr"/>
      <c r="AQ19" s="152" t="inlineStr"/>
      <c r="AR19" s="152" t="inlineStr"/>
      <c r="AS19" s="152" t="inlineStr"/>
      <c r="AT19" s="152" t="inlineStr"/>
      <c r="AU19" s="155" t="inlineStr"/>
      <c r="AV19" s="152" t="inlineStr"/>
      <c r="AW19" s="152" t="inlineStr"/>
      <c r="AX19" s="152" t="inlineStr"/>
      <c r="AY19" s="152" t="inlineStr"/>
      <c r="AZ19" s="152" t="inlineStr">
        <is>
          <t>X</t>
        </is>
      </c>
      <c r="BA19" s="165" t="inlineStr"/>
      <c r="BB19" s="165" t="inlineStr"/>
      <c r="BC19" s="155" t="inlineStr"/>
      <c r="BD19" s="152" t="inlineStr"/>
      <c r="BE19" s="152" t="inlineStr"/>
      <c r="BF19" s="152" t="inlineStr"/>
      <c r="BG19" s="155" t="inlineStr"/>
      <c r="BH19" s="152" t="inlineStr"/>
      <c r="BI19" s="152" t="inlineStr">
        <is>
          <t>X</t>
        </is>
      </c>
      <c r="BJ19" s="152" t="inlineStr">
        <is>
          <t>X</t>
        </is>
      </c>
      <c r="BK19" s="152" t="inlineStr"/>
      <c r="BL19" s="152" t="inlineStr"/>
      <c r="BM19" s="152" t="inlineStr"/>
      <c r="BN19" s="152" t="inlineStr"/>
      <c r="BO19" s="152" t="inlineStr"/>
      <c r="BP19" s="155" t="inlineStr"/>
      <c r="BQ19" s="152" t="inlineStr"/>
      <c r="BR19" s="152" t="inlineStr"/>
      <c r="BS19" s="152" t="inlineStr"/>
      <c r="BT19" s="152" t="inlineStr"/>
      <c r="BU19" s="152" t="inlineStr"/>
      <c r="BV19" s="152" t="inlineStr"/>
      <c r="BW19" s="152" t="inlineStr"/>
      <c r="BX19" s="165" t="n"/>
      <c r="BY19" s="150" t="n"/>
      <c r="BZ19" s="150" t="n"/>
      <c r="CA19" s="150" t="n"/>
      <c r="CB19" s="142">
        <f>getURL2025(B19:B1514)</f>
        <v/>
      </c>
      <c r="CC19" s="156" t="n"/>
      <c r="CD19" s="156" t="inlineStr">
        <is>
          <t>Processed</t>
        </is>
      </c>
      <c r="CE19" s="167">
        <f>IFERROR(__xludf.DUMMYFUNCTION("""COMPUTED_VALUE"""),12.0)</f>
        <v/>
      </c>
      <c r="CF19" s="158">
        <f>IFERROR(__xludf.DUMMYFUNCTION("""COMPUTED_VALUE"""),0.0)</f>
        <v/>
      </c>
      <c r="CG19" s="148" t="n"/>
      <c r="CH19" s="148" t="n"/>
      <c r="CI19" s="148" t="n"/>
      <c r="CJ19" s="148" t="n"/>
      <c r="CK19" s="148" t="n"/>
      <c r="CL19" s="148" t="n"/>
      <c r="CM19" s="148" t="n"/>
      <c r="CN19" s="148" t="n"/>
      <c r="CO19" s="148" t="n"/>
      <c r="CP19" s="148" t="n"/>
      <c r="CQ19" s="148" t="n"/>
      <c r="CR19" s="148" t="n"/>
      <c r="CS19" s="148" t="n"/>
      <c r="CT19" s="148" t="n"/>
      <c r="CU19" s="148" t="n"/>
      <c r="CV19" s="148" t="n"/>
    </row>
    <row r="20">
      <c r="A20" s="168" t="inlineStr"/>
      <c r="B20" s="164" t="inlineStr">
        <is>
          <t>Top 10: Predictions for 2025</t>
        </is>
      </c>
      <c r="C20" s="129" t="inlineStr"/>
      <c r="D20" s="130" t="inlineStr"/>
      <c r="E20" s="150" t="inlineStr"/>
      <c r="F20" s="150" t="inlineStr"/>
      <c r="G20" s="150" t="inlineStr">
        <is>
          <t>X</t>
        </is>
      </c>
      <c r="H20" s="152" t="inlineStr">
        <is>
          <t>X</t>
        </is>
      </c>
      <c r="I20" s="152" t="inlineStr"/>
      <c r="J20" s="152" t="inlineStr"/>
      <c r="K20" s="152" t="inlineStr"/>
      <c r="L20" s="152" t="inlineStr"/>
      <c r="M20" s="152" t="inlineStr"/>
      <c r="N20" s="152" t="inlineStr"/>
      <c r="O20" s="152" t="inlineStr"/>
      <c r="P20" s="152" t="inlineStr"/>
      <c r="Q20" s="152" t="inlineStr"/>
      <c r="R20" s="152" t="inlineStr"/>
      <c r="S20" s="165" t="inlineStr"/>
      <c r="T20" s="155" t="inlineStr">
        <is>
          <t>X</t>
        </is>
      </c>
      <c r="U20" s="152" t="inlineStr">
        <is>
          <t>X</t>
        </is>
      </c>
      <c r="V20" s="152" t="inlineStr">
        <is>
          <t>X</t>
        </is>
      </c>
      <c r="W20" s="152" t="inlineStr">
        <is>
          <t>X</t>
        </is>
      </c>
      <c r="X20" s="152" t="inlineStr"/>
      <c r="Y20" s="152" t="inlineStr">
        <is>
          <t>X</t>
        </is>
      </c>
      <c r="Z20" s="152" t="inlineStr">
        <is>
          <t>X</t>
        </is>
      </c>
      <c r="AA20" s="152" t="inlineStr">
        <is>
          <t>X</t>
        </is>
      </c>
      <c r="AB20" s="152" t="inlineStr">
        <is>
          <t>X</t>
        </is>
      </c>
      <c r="AC20" s="152" t="inlineStr"/>
      <c r="AD20" s="152" t="inlineStr">
        <is>
          <t>X</t>
        </is>
      </c>
      <c r="AE20" s="152" t="inlineStr">
        <is>
          <t>X</t>
        </is>
      </c>
      <c r="AF20" s="152" t="inlineStr">
        <is>
          <t>X</t>
        </is>
      </c>
      <c r="AG20" s="152" t="inlineStr">
        <is>
          <t>X</t>
        </is>
      </c>
      <c r="AH20" s="152" t="inlineStr">
        <is>
          <t>X</t>
        </is>
      </c>
      <c r="AI20" s="152" t="inlineStr">
        <is>
          <t>X</t>
        </is>
      </c>
      <c r="AJ20" s="152" t="inlineStr">
        <is>
          <t>X</t>
        </is>
      </c>
      <c r="AK20" s="152" t="inlineStr">
        <is>
          <t>X</t>
        </is>
      </c>
      <c r="AL20" s="152" t="inlineStr"/>
      <c r="AM20" s="152" t="inlineStr"/>
      <c r="AN20" s="166" t="inlineStr"/>
      <c r="AO20" s="155" t="inlineStr"/>
      <c r="AP20" s="152" t="inlineStr"/>
      <c r="AQ20" s="152" t="inlineStr"/>
      <c r="AR20" s="152" t="inlineStr"/>
      <c r="AS20" s="152" t="inlineStr"/>
      <c r="AT20" s="152" t="inlineStr"/>
      <c r="AU20" s="155" t="inlineStr"/>
      <c r="AV20" s="152" t="inlineStr"/>
      <c r="AW20" s="152" t="inlineStr"/>
      <c r="AX20" s="152" t="inlineStr"/>
      <c r="AY20" s="152" t="inlineStr"/>
      <c r="AZ20" s="152" t="inlineStr"/>
      <c r="BA20" s="165" t="inlineStr"/>
      <c r="BB20" s="165" t="inlineStr"/>
      <c r="BC20" s="155" t="inlineStr"/>
      <c r="BD20" s="152" t="inlineStr"/>
      <c r="BE20" s="152" t="inlineStr"/>
      <c r="BF20" s="152" t="inlineStr"/>
      <c r="BG20" s="155" t="inlineStr">
        <is>
          <t>X</t>
        </is>
      </c>
      <c r="BH20" s="152" t="inlineStr"/>
      <c r="BI20" s="152" t="inlineStr">
        <is>
          <t>X</t>
        </is>
      </c>
      <c r="BJ20" s="152" t="inlineStr"/>
      <c r="BK20" s="152" t="inlineStr"/>
      <c r="BL20" s="152" t="inlineStr"/>
      <c r="BM20" s="152" t="inlineStr"/>
      <c r="BN20" s="152" t="inlineStr"/>
      <c r="BO20" s="152" t="inlineStr"/>
      <c r="BP20" s="155" t="inlineStr"/>
      <c r="BQ20" s="152" t="inlineStr"/>
      <c r="BR20" s="152" t="inlineStr"/>
      <c r="BS20" s="152" t="inlineStr"/>
      <c r="BT20" s="152" t="inlineStr"/>
      <c r="BU20" s="152" t="inlineStr"/>
      <c r="BV20" s="152" t="inlineStr"/>
      <c r="BW20" s="152" t="inlineStr"/>
      <c r="BX20" s="165" t="n"/>
      <c r="BY20" s="150" t="n"/>
      <c r="BZ20" s="150" t="n"/>
      <c r="CA20" s="150" t="n"/>
      <c r="CB20" s="142">
        <f>getURL2025(B20:B1515)</f>
        <v/>
      </c>
      <c r="CC20" s="156" t="n"/>
      <c r="CD20" s="156" t="inlineStr">
        <is>
          <t>Processed</t>
        </is>
      </c>
      <c r="CE20" s="167">
        <f>IFERROR(__xludf.DUMMYFUNCTION("""COMPUTED_VALUE"""),36.0)</f>
        <v/>
      </c>
      <c r="CF20" s="158">
        <f>IFERROR(__xludf.DUMMYFUNCTION("""COMPUTED_VALUE"""),163788.0)</f>
        <v/>
      </c>
      <c r="CG20" s="148" t="n"/>
      <c r="CH20" s="148" t="n"/>
      <c r="CI20" s="148" t="n"/>
      <c r="CJ20" s="148" t="n"/>
      <c r="CK20" s="148" t="n"/>
      <c r="CL20" s="148" t="n"/>
      <c r="CM20" s="148" t="n"/>
      <c r="CN20" s="148" t="n"/>
      <c r="CO20" s="148" t="n"/>
      <c r="CP20" s="148" t="n"/>
      <c r="CQ20" s="148" t="n"/>
      <c r="CR20" s="148" t="n"/>
      <c r="CS20" s="148" t="n"/>
      <c r="CT20" s="148" t="n"/>
      <c r="CU20" s="148" t="n"/>
      <c r="CV20" s="148" t="n"/>
    </row>
    <row r="21">
      <c r="A21" s="168" t="inlineStr"/>
      <c r="B21" s="164" t="inlineStr">
        <is>
          <t>Ask the Experts: What is Your Industry Outlook for 2025?</t>
        </is>
      </c>
      <c r="C21" s="129" t="inlineStr"/>
      <c r="D21" s="130" t="inlineStr"/>
      <c r="E21" s="150" t="inlineStr"/>
      <c r="F21" s="150" t="inlineStr"/>
      <c r="G21" s="150" t="inlineStr">
        <is>
          <t>X</t>
        </is>
      </c>
      <c r="H21" s="152" t="inlineStr">
        <is>
          <t>X</t>
        </is>
      </c>
      <c r="I21" s="152" t="inlineStr"/>
      <c r="J21" s="152" t="inlineStr"/>
      <c r="K21" s="152" t="inlineStr"/>
      <c r="L21" s="152" t="inlineStr"/>
      <c r="M21" s="152" t="inlineStr"/>
      <c r="N21" s="152" t="inlineStr"/>
      <c r="O21" s="152" t="inlineStr"/>
      <c r="P21" s="152" t="inlineStr"/>
      <c r="Q21" s="152" t="inlineStr"/>
      <c r="R21" s="152" t="inlineStr"/>
      <c r="S21" s="165" t="inlineStr"/>
      <c r="T21" s="155" t="inlineStr"/>
      <c r="U21" s="152" t="inlineStr"/>
      <c r="V21" s="152" t="inlineStr"/>
      <c r="W21" s="152" t="inlineStr"/>
      <c r="X21" s="152" t="inlineStr"/>
      <c r="Y21" s="152" t="inlineStr"/>
      <c r="Z21" s="152" t="inlineStr"/>
      <c r="AA21" s="152" t="inlineStr"/>
      <c r="AB21" s="152" t="inlineStr"/>
      <c r="AC21" s="152" t="inlineStr"/>
      <c r="AD21" s="152" t="inlineStr"/>
      <c r="AE21" s="152" t="inlineStr"/>
      <c r="AF21" s="152" t="inlineStr"/>
      <c r="AG21" s="152" t="inlineStr"/>
      <c r="AH21" s="152" t="inlineStr"/>
      <c r="AI21" s="152" t="inlineStr"/>
      <c r="AJ21" s="152" t="inlineStr"/>
      <c r="AK21" s="152" t="inlineStr"/>
      <c r="AL21" s="152" t="inlineStr"/>
      <c r="AM21" s="152" t="inlineStr"/>
      <c r="AN21" s="166" t="inlineStr"/>
      <c r="AO21" s="155" t="inlineStr"/>
      <c r="AP21" s="152" t="inlineStr"/>
      <c r="AQ21" s="152" t="inlineStr"/>
      <c r="AR21" s="152" t="inlineStr"/>
      <c r="AS21" s="152" t="inlineStr"/>
      <c r="AT21" s="152" t="inlineStr"/>
      <c r="AU21" s="155" t="inlineStr"/>
      <c r="AV21" s="152" t="inlineStr"/>
      <c r="AW21" s="152" t="inlineStr"/>
      <c r="AX21" s="152" t="inlineStr"/>
      <c r="AY21" s="152" t="inlineStr"/>
      <c r="AZ21" s="152" t="inlineStr"/>
      <c r="BA21" s="165" t="inlineStr"/>
      <c r="BB21" s="165" t="inlineStr"/>
      <c r="BC21" s="155" t="inlineStr"/>
      <c r="BD21" s="152" t="inlineStr"/>
      <c r="BE21" s="152" t="inlineStr"/>
      <c r="BF21" s="152" t="inlineStr"/>
      <c r="BG21" s="155" t="inlineStr"/>
      <c r="BH21" s="152" t="inlineStr"/>
      <c r="BI21" s="152" t="inlineStr"/>
      <c r="BJ21" s="152" t="inlineStr">
        <is>
          <t>X</t>
        </is>
      </c>
      <c r="BK21" s="152" t="inlineStr"/>
      <c r="BL21" s="152" t="inlineStr"/>
      <c r="BM21" s="152" t="inlineStr"/>
      <c r="BN21" s="152" t="inlineStr"/>
      <c r="BO21" s="152" t="inlineStr"/>
      <c r="BP21" s="155" t="inlineStr"/>
      <c r="BQ21" s="152" t="inlineStr"/>
      <c r="BR21" s="152" t="inlineStr"/>
      <c r="BS21" s="152" t="inlineStr"/>
      <c r="BT21" s="152" t="inlineStr"/>
      <c r="BU21" s="152" t="inlineStr"/>
      <c r="BV21" s="152" t="inlineStr"/>
      <c r="BW21" s="152" t="inlineStr"/>
      <c r="BX21" s="165" t="n"/>
      <c r="BY21" s="150" t="n"/>
      <c r="BZ21" s="150" t="n"/>
      <c r="CA21" s="150" t="n"/>
      <c r="CB21" s="142">
        <f>getURL2025(B21:B1516)</f>
        <v/>
      </c>
      <c r="CC21" s="156" t="inlineStr">
        <is>
          <t>1. https://www.trimble.com/en
2. https://positioningservices.trimble.com/en/automotive</t>
        </is>
      </c>
      <c r="CD21" s="156" t="inlineStr">
        <is>
          <t>Processed</t>
        </is>
      </c>
      <c r="CE21" s="167">
        <f>IFERROR(__xludf.DUMMYFUNCTION("""COMPUTED_VALUE"""),23.0)</f>
        <v/>
      </c>
      <c r="CF21" s="158">
        <f>IFERROR(__xludf.DUMMYFUNCTION("""COMPUTED_VALUE"""),1643.0)</f>
        <v/>
      </c>
      <c r="CG21" s="148" t="n"/>
      <c r="CH21" s="148" t="n"/>
      <c r="CI21" s="148" t="n"/>
      <c r="CJ21" s="148" t="n"/>
      <c r="CK21" s="148" t="n"/>
      <c r="CL21" s="148" t="n"/>
      <c r="CM21" s="148" t="n"/>
      <c r="CN21" s="148" t="n"/>
      <c r="CO21" s="148" t="n"/>
      <c r="CP21" s="148" t="n"/>
      <c r="CQ21" s="148" t="n"/>
      <c r="CR21" s="148" t="n"/>
      <c r="CS21" s="148" t="n"/>
      <c r="CT21" s="148" t="n"/>
      <c r="CU21" s="148" t="n"/>
      <c r="CV21" s="148" t="n"/>
    </row>
    <row r="22">
      <c r="A22" s="168" t="inlineStr"/>
      <c r="B22" s="164" t="inlineStr">
        <is>
          <t>The geospatial sector unpacked in six questions</t>
        </is>
      </c>
      <c r="C22" s="129" t="inlineStr"/>
      <c r="D22" s="130" t="inlineStr"/>
      <c r="E22" s="150" t="inlineStr"/>
      <c r="F22" s="150" t="inlineStr"/>
      <c r="G22" s="150" t="inlineStr">
        <is>
          <t>X</t>
        </is>
      </c>
      <c r="H22" s="152" t="inlineStr">
        <is>
          <t>X</t>
        </is>
      </c>
      <c r="I22" s="152" t="inlineStr"/>
      <c r="J22" s="152" t="inlineStr"/>
      <c r="K22" s="152" t="inlineStr"/>
      <c r="L22" s="152" t="inlineStr"/>
      <c r="M22" s="152" t="inlineStr"/>
      <c r="N22" s="152" t="inlineStr"/>
      <c r="O22" s="152" t="inlineStr"/>
      <c r="P22" s="152" t="inlineStr"/>
      <c r="Q22" s="152" t="inlineStr"/>
      <c r="R22" s="152" t="inlineStr"/>
      <c r="S22" s="165" t="inlineStr"/>
      <c r="T22" s="155" t="inlineStr"/>
      <c r="U22" s="152" t="inlineStr">
        <is>
          <t>X</t>
        </is>
      </c>
      <c r="V22" s="152" t="inlineStr"/>
      <c r="W22" s="152" t="inlineStr"/>
      <c r="X22" s="152" t="inlineStr"/>
      <c r="Y22" s="152" t="inlineStr"/>
      <c r="Z22" s="152" t="inlineStr"/>
      <c r="AA22" s="152" t="inlineStr"/>
      <c r="AB22" s="152" t="inlineStr"/>
      <c r="AC22" s="152" t="inlineStr"/>
      <c r="AD22" s="152" t="inlineStr"/>
      <c r="AE22" s="152" t="inlineStr"/>
      <c r="AF22" s="152" t="inlineStr"/>
      <c r="AG22" s="152" t="inlineStr"/>
      <c r="AH22" s="152" t="inlineStr"/>
      <c r="AI22" s="152" t="inlineStr"/>
      <c r="AJ22" s="152" t="inlineStr"/>
      <c r="AK22" s="152" t="inlineStr"/>
      <c r="AL22" s="152" t="inlineStr"/>
      <c r="AM22" s="152" t="inlineStr"/>
      <c r="AN22" s="166" t="inlineStr"/>
      <c r="AO22" s="155" t="inlineStr"/>
      <c r="AP22" s="152" t="inlineStr"/>
      <c r="AQ22" s="152" t="inlineStr"/>
      <c r="AR22" s="152" t="inlineStr"/>
      <c r="AS22" s="152" t="inlineStr"/>
      <c r="AT22" s="152" t="inlineStr"/>
      <c r="AU22" s="155" t="inlineStr"/>
      <c r="AV22" s="152" t="inlineStr"/>
      <c r="AW22" s="152" t="inlineStr"/>
      <c r="AX22" s="152" t="inlineStr"/>
      <c r="AY22" s="152" t="inlineStr"/>
      <c r="AZ22" s="152" t="inlineStr"/>
      <c r="BA22" s="165" t="inlineStr"/>
      <c r="BB22" s="165" t="inlineStr"/>
      <c r="BC22" s="155" t="inlineStr"/>
      <c r="BD22" s="152" t="inlineStr"/>
      <c r="BE22" s="152" t="inlineStr"/>
      <c r="BF22" s="152" t="inlineStr"/>
      <c r="BG22" s="155" t="inlineStr"/>
      <c r="BH22" s="152" t="inlineStr"/>
      <c r="BI22" s="152" t="inlineStr"/>
      <c r="BJ22" s="152" t="inlineStr">
        <is>
          <t>X</t>
        </is>
      </c>
      <c r="BK22" s="152" t="inlineStr"/>
      <c r="BL22" s="152" t="inlineStr"/>
      <c r="BM22" s="152" t="inlineStr"/>
      <c r="BN22" s="152" t="inlineStr"/>
      <c r="BO22" s="152" t="inlineStr"/>
      <c r="BP22" s="155" t="inlineStr"/>
      <c r="BQ22" s="152" t="inlineStr"/>
      <c r="BR22" s="152" t="inlineStr"/>
      <c r="BS22" s="152" t="inlineStr"/>
      <c r="BT22" s="152" t="inlineStr"/>
      <c r="BU22" s="152" t="inlineStr"/>
      <c r="BV22" s="152" t="inlineStr"/>
      <c r="BW22" s="152" t="inlineStr"/>
      <c r="BX22" s="165" t="n"/>
      <c r="BY22" s="150" t="n"/>
      <c r="BZ22" s="150" t="n"/>
      <c r="CA22" s="150" t="inlineStr">
        <is>
          <t>Qualcomm</t>
        </is>
      </c>
      <c r="CB22" s="142">
        <f>getURL2025(B22:B1517)</f>
        <v/>
      </c>
      <c r="CC22" s="156" t="n"/>
      <c r="CD22" s="156" t="inlineStr">
        <is>
          <t>Processed</t>
        </is>
      </c>
      <c r="CE22" s="167">
        <f>IFERROR(__xludf.DUMMYFUNCTION("""COMPUTED_VALUE"""),42.0)</f>
        <v/>
      </c>
      <c r="CF22" s="158">
        <f>IFERROR(__xludf.DUMMYFUNCTION("""COMPUTED_VALUE"""),75500.0)</f>
        <v/>
      </c>
      <c r="CG22" s="148" t="n"/>
      <c r="CH22" s="148" t="n"/>
      <c r="CI22" s="148" t="n"/>
      <c r="CJ22" s="148" t="n"/>
      <c r="CK22" s="148" t="n"/>
      <c r="CL22" s="148" t="n"/>
      <c r="CM22" s="148" t="n"/>
      <c r="CN22" s="148" t="n"/>
      <c r="CO22" s="148" t="n"/>
      <c r="CP22" s="148" t="n"/>
      <c r="CQ22" s="148" t="n"/>
      <c r="CR22" s="148" t="n"/>
      <c r="CS22" s="148" t="n"/>
      <c r="CT22" s="148" t="n"/>
      <c r="CU22" s="148" t="n"/>
      <c r="CV22" s="148" t="n"/>
    </row>
    <row r="23">
      <c r="A23" s="168" t="inlineStr"/>
      <c r="B23" s="164" t="inlineStr">
        <is>
          <t>CES2025 Automotive Round-Up Day 2</t>
        </is>
      </c>
      <c r="C23" s="129" t="inlineStr"/>
      <c r="D23" s="130" t="inlineStr"/>
      <c r="E23" s="150" t="inlineStr"/>
      <c r="F23" s="150" t="inlineStr"/>
      <c r="G23" s="150" t="inlineStr">
        <is>
          <t>X</t>
        </is>
      </c>
      <c r="H23" s="152" t="inlineStr">
        <is>
          <t>X</t>
        </is>
      </c>
      <c r="I23" s="152" t="inlineStr"/>
      <c r="J23" s="152" t="inlineStr"/>
      <c r="K23" s="152" t="inlineStr"/>
      <c r="L23" s="152" t="inlineStr"/>
      <c r="M23" s="152" t="inlineStr"/>
      <c r="N23" s="152" t="inlineStr"/>
      <c r="O23" s="152" t="inlineStr"/>
      <c r="P23" s="152" t="inlineStr"/>
      <c r="Q23" s="152" t="inlineStr"/>
      <c r="R23" s="152" t="inlineStr"/>
      <c r="S23" s="165" t="inlineStr"/>
      <c r="T23" s="155" t="inlineStr"/>
      <c r="U23" s="152" t="inlineStr"/>
      <c r="V23" s="152" t="inlineStr"/>
      <c r="W23" s="152" t="inlineStr"/>
      <c r="X23" s="152" t="inlineStr"/>
      <c r="Y23" s="152" t="inlineStr"/>
      <c r="Z23" s="152" t="inlineStr"/>
      <c r="AA23" s="152" t="inlineStr"/>
      <c r="AB23" s="152" t="inlineStr"/>
      <c r="AC23" s="152" t="inlineStr"/>
      <c r="AD23" s="152" t="inlineStr"/>
      <c r="AE23" s="152" t="inlineStr"/>
      <c r="AF23" s="152" t="inlineStr"/>
      <c r="AG23" s="152" t="inlineStr"/>
      <c r="AH23" s="152" t="inlineStr"/>
      <c r="AI23" s="152" t="inlineStr"/>
      <c r="AJ23" s="152" t="inlineStr"/>
      <c r="AK23" s="152" t="inlineStr"/>
      <c r="AL23" s="152" t="inlineStr"/>
      <c r="AM23" s="152" t="inlineStr"/>
      <c r="AN23" s="166" t="inlineStr"/>
      <c r="AO23" s="155" t="inlineStr"/>
      <c r="AP23" s="152" t="inlineStr"/>
      <c r="AQ23" s="152" t="inlineStr"/>
      <c r="AR23" s="152" t="inlineStr"/>
      <c r="AS23" s="152" t="inlineStr"/>
      <c r="AT23" s="152" t="inlineStr"/>
      <c r="AU23" s="155" t="inlineStr"/>
      <c r="AV23" s="152" t="inlineStr"/>
      <c r="AW23" s="152" t="inlineStr"/>
      <c r="AX23" s="152" t="inlineStr"/>
      <c r="AY23" s="152" t="inlineStr"/>
      <c r="AZ23" s="152" t="inlineStr">
        <is>
          <t>X</t>
        </is>
      </c>
      <c r="BA23" s="165" t="inlineStr"/>
      <c r="BB23" s="165" t="inlineStr"/>
      <c r="BC23" s="155" t="inlineStr"/>
      <c r="BD23" s="152" t="inlineStr"/>
      <c r="BE23" s="152" t="inlineStr"/>
      <c r="BF23" s="152" t="inlineStr"/>
      <c r="BG23" s="155" t="inlineStr"/>
      <c r="BH23" s="152" t="inlineStr"/>
      <c r="BI23" s="152" t="inlineStr">
        <is>
          <t>X</t>
        </is>
      </c>
      <c r="BJ23" s="152" t="inlineStr">
        <is>
          <t>X</t>
        </is>
      </c>
      <c r="BK23" s="152" t="inlineStr"/>
      <c r="BL23" s="152" t="inlineStr"/>
      <c r="BM23" s="152" t="inlineStr">
        <is>
          <t>X</t>
        </is>
      </c>
      <c r="BN23" s="152" t="inlineStr"/>
      <c r="BO23" s="152" t="inlineStr"/>
      <c r="BP23" s="155" t="inlineStr"/>
      <c r="BQ23" s="152" t="inlineStr"/>
      <c r="BR23" s="152" t="inlineStr"/>
      <c r="BS23" s="152" t="inlineStr"/>
      <c r="BT23" s="152" t="inlineStr"/>
      <c r="BU23" s="152" t="inlineStr"/>
      <c r="BV23" s="152" t="inlineStr"/>
      <c r="BW23" s="152" t="inlineStr"/>
      <c r="BX23" s="165" t="n"/>
      <c r="BY23" s="150" t="n"/>
      <c r="BZ23" s="150" t="n"/>
      <c r="CA23" s="150" t="inlineStr">
        <is>
          <t>Qualcomm</t>
        </is>
      </c>
      <c r="CB23" s="142">
        <f>getURL2025(B23:B1518)</f>
        <v/>
      </c>
      <c r="CC23" s="156" t="inlineStr">
        <is>
          <t>Error extracting links</t>
        </is>
      </c>
      <c r="CD23" s="156" t="inlineStr">
        <is>
          <t>Processed</t>
        </is>
      </c>
      <c r="CE23" s="167">
        <f>IFERROR(__xludf.DUMMYFUNCTION("""COMPUTED_VALUE"""),37.0)</f>
        <v/>
      </c>
      <c r="CF23" s="158">
        <f>IFERROR(__xludf.DUMMYFUNCTION("""COMPUTED_VALUE"""),4045.0)</f>
        <v/>
      </c>
      <c r="CG23" s="148" t="n"/>
      <c r="CH23" s="148" t="n"/>
      <c r="CI23" s="148" t="n"/>
      <c r="CJ23" s="148" t="n"/>
      <c r="CK23" s="148" t="n"/>
      <c r="CL23" s="148" t="n"/>
      <c r="CM23" s="148" t="n"/>
      <c r="CN23" s="148" t="n"/>
      <c r="CO23" s="148" t="n"/>
      <c r="CP23" s="148" t="n"/>
      <c r="CQ23" s="148" t="n"/>
      <c r="CR23" s="148" t="n"/>
      <c r="CS23" s="148" t="n"/>
      <c r="CT23" s="148" t="n"/>
      <c r="CU23" s="148" t="n"/>
      <c r="CV23" s="148" t="n"/>
    </row>
    <row r="24">
      <c r="A24" s="168" t="inlineStr"/>
      <c r="B24" s="164" t="inlineStr">
        <is>
          <t>Trimble and Qualcomm Deliver Precise Positioning Solutions for Automotive OEMs and heavy trucking</t>
        </is>
      </c>
      <c r="C24" s="129" t="inlineStr"/>
      <c r="D24" s="130" t="inlineStr"/>
      <c r="E24" s="150" t="inlineStr"/>
      <c r="F24" s="150" t="inlineStr"/>
      <c r="G24" s="150" t="inlineStr">
        <is>
          <t>X</t>
        </is>
      </c>
      <c r="H24" s="152" t="inlineStr">
        <is>
          <t>X</t>
        </is>
      </c>
      <c r="I24" s="152" t="inlineStr"/>
      <c r="J24" s="152" t="inlineStr"/>
      <c r="K24" s="152" t="inlineStr"/>
      <c r="L24" s="152" t="inlineStr"/>
      <c r="M24" s="152" t="inlineStr"/>
      <c r="N24" s="152" t="inlineStr"/>
      <c r="O24" s="152" t="inlineStr"/>
      <c r="P24" s="152" t="inlineStr"/>
      <c r="Q24" s="152" t="inlineStr"/>
      <c r="R24" s="152" t="inlineStr"/>
      <c r="S24" s="165" t="inlineStr"/>
      <c r="T24" s="155" t="inlineStr"/>
      <c r="U24" s="152" t="inlineStr"/>
      <c r="V24" s="152" t="inlineStr"/>
      <c r="W24" s="152" t="inlineStr">
        <is>
          <t>X</t>
        </is>
      </c>
      <c r="X24" s="152" t="inlineStr"/>
      <c r="Y24" s="152" t="inlineStr"/>
      <c r="Z24" s="152" t="inlineStr"/>
      <c r="AA24" s="152" t="inlineStr"/>
      <c r="AB24" s="152" t="inlineStr"/>
      <c r="AC24" s="152" t="inlineStr"/>
      <c r="AD24" s="152" t="inlineStr"/>
      <c r="AE24" s="152" t="inlineStr"/>
      <c r="AF24" s="152" t="inlineStr"/>
      <c r="AG24" s="152" t="inlineStr"/>
      <c r="AH24" s="152" t="inlineStr"/>
      <c r="AI24" s="152" t="inlineStr"/>
      <c r="AJ24" s="152" t="inlineStr"/>
      <c r="AK24" s="152" t="inlineStr"/>
      <c r="AL24" s="152" t="inlineStr"/>
      <c r="AM24" s="152" t="inlineStr"/>
      <c r="AN24" s="166" t="inlineStr"/>
      <c r="AO24" s="155" t="inlineStr"/>
      <c r="AP24" s="152" t="inlineStr"/>
      <c r="AQ24" s="152" t="inlineStr"/>
      <c r="AR24" s="152" t="inlineStr"/>
      <c r="AS24" s="152" t="inlineStr"/>
      <c r="AT24" s="152" t="inlineStr"/>
      <c r="AU24" s="155" t="inlineStr"/>
      <c r="AV24" s="152" t="inlineStr"/>
      <c r="AW24" s="152" t="inlineStr"/>
      <c r="AX24" s="152" t="inlineStr"/>
      <c r="AY24" s="152" t="inlineStr"/>
      <c r="AZ24" s="152" t="inlineStr">
        <is>
          <t>X</t>
        </is>
      </c>
      <c r="BA24" s="165" t="inlineStr"/>
      <c r="BB24" s="165" t="inlineStr"/>
      <c r="BC24" s="155" t="inlineStr"/>
      <c r="BD24" s="152" t="inlineStr"/>
      <c r="BE24" s="152" t="inlineStr"/>
      <c r="BF24" s="152" t="inlineStr"/>
      <c r="BG24" s="155" t="inlineStr"/>
      <c r="BH24" s="152" t="inlineStr"/>
      <c r="BI24" s="152" t="inlineStr">
        <is>
          <t>X</t>
        </is>
      </c>
      <c r="BJ24" s="152" t="inlineStr">
        <is>
          <t>X</t>
        </is>
      </c>
      <c r="BK24" s="152" t="inlineStr"/>
      <c r="BL24" s="152" t="inlineStr"/>
      <c r="BM24" s="152" t="inlineStr"/>
      <c r="BN24" s="152" t="inlineStr"/>
      <c r="BO24" s="152" t="inlineStr"/>
      <c r="BP24" s="155" t="inlineStr"/>
      <c r="BQ24" s="152" t="inlineStr"/>
      <c r="BR24" s="152" t="inlineStr"/>
      <c r="BS24" s="152" t="inlineStr"/>
      <c r="BT24" s="152" t="inlineStr"/>
      <c r="BU24" s="152" t="inlineStr"/>
      <c r="BV24" s="152" t="inlineStr"/>
      <c r="BW24" s="152" t="inlineStr"/>
      <c r="BX24" s="165" t="n"/>
      <c r="BY24" s="150" t="n"/>
      <c r="BZ24" s="150" t="n"/>
      <c r="CA24" s="150" t="inlineStr">
        <is>
          <t>Qualcomm</t>
        </is>
      </c>
      <c r="CB24" s="142">
        <f>getURL2025(B24:B1519)</f>
        <v/>
      </c>
      <c r="CC24" s="156" t="n"/>
      <c r="CD24" s="156" t="inlineStr">
        <is>
          <t>Processed</t>
        </is>
      </c>
      <c r="CE24" s="167">
        <f>IFERROR(__xludf.DUMMYFUNCTION("""COMPUTED_VALUE"""),36.0)</f>
        <v/>
      </c>
      <c r="CF24" s="158">
        <f>IFERROR(__xludf.DUMMYFUNCTION("""COMPUTED_VALUE"""),7513.0)</f>
        <v/>
      </c>
      <c r="CG24" s="148" t="n"/>
      <c r="CH24" s="148" t="n"/>
      <c r="CI24" s="148" t="n"/>
      <c r="CJ24" s="148" t="n"/>
      <c r="CK24" s="148" t="n"/>
      <c r="CL24" s="148" t="n"/>
      <c r="CM24" s="148" t="n"/>
      <c r="CN24" s="148" t="n"/>
      <c r="CO24" s="148" t="n"/>
      <c r="CP24" s="148" t="n"/>
      <c r="CQ24" s="148" t="n"/>
      <c r="CR24" s="148" t="n"/>
      <c r="CS24" s="148" t="n"/>
      <c r="CT24" s="148" t="n"/>
      <c r="CU24" s="148" t="n"/>
      <c r="CV24" s="148" t="n"/>
    </row>
    <row r="25">
      <c r="A25" s="168" t="inlineStr"/>
      <c r="B25" s="164" t="inlineStr">
        <is>
          <t>Trimble Extends Deal With Qualcomm To Deliver Precise Positioning Solutions</t>
        </is>
      </c>
      <c r="C25" s="129" t="inlineStr"/>
      <c r="D25" s="130" t="inlineStr"/>
      <c r="E25" s="150" t="inlineStr"/>
      <c r="F25" s="150" t="inlineStr"/>
      <c r="G25" s="150" t="inlineStr">
        <is>
          <t>X</t>
        </is>
      </c>
      <c r="H25" s="152" t="inlineStr">
        <is>
          <t>X</t>
        </is>
      </c>
      <c r="I25" s="152" t="inlineStr"/>
      <c r="J25" s="152" t="inlineStr"/>
      <c r="K25" s="152" t="inlineStr"/>
      <c r="L25" s="152" t="inlineStr"/>
      <c r="M25" s="152" t="inlineStr"/>
      <c r="N25" s="152" t="inlineStr"/>
      <c r="O25" s="152" t="inlineStr"/>
      <c r="P25" s="152" t="inlineStr"/>
      <c r="Q25" s="152" t="inlineStr"/>
      <c r="R25" s="152" t="inlineStr"/>
      <c r="S25" s="165" t="inlineStr"/>
      <c r="T25" s="155" t="inlineStr"/>
      <c r="U25" s="152" t="inlineStr"/>
      <c r="V25" s="152" t="inlineStr"/>
      <c r="W25" s="152" t="inlineStr"/>
      <c r="X25" s="152" t="inlineStr"/>
      <c r="Y25" s="152" t="inlineStr"/>
      <c r="Z25" s="152" t="inlineStr"/>
      <c r="AA25" s="152" t="inlineStr"/>
      <c r="AB25" s="152" t="inlineStr"/>
      <c r="AC25" s="152" t="inlineStr"/>
      <c r="AD25" s="152" t="inlineStr"/>
      <c r="AE25" s="152" t="inlineStr"/>
      <c r="AF25" s="152" t="inlineStr"/>
      <c r="AG25" s="152" t="inlineStr"/>
      <c r="AH25" s="152" t="inlineStr"/>
      <c r="AI25" s="152" t="inlineStr"/>
      <c r="AJ25" s="152" t="inlineStr"/>
      <c r="AK25" s="152" t="inlineStr"/>
      <c r="AL25" s="152" t="inlineStr"/>
      <c r="AM25" s="152" t="inlineStr"/>
      <c r="AN25" s="166" t="inlineStr"/>
      <c r="AO25" s="155" t="inlineStr"/>
      <c r="AP25" s="152" t="inlineStr"/>
      <c r="AQ25" s="152" t="inlineStr"/>
      <c r="AR25" s="152" t="inlineStr"/>
      <c r="AS25" s="152" t="inlineStr"/>
      <c r="AT25" s="152" t="inlineStr"/>
      <c r="AU25" s="155" t="inlineStr"/>
      <c r="AV25" s="152" t="inlineStr"/>
      <c r="AW25" s="152" t="inlineStr"/>
      <c r="AX25" s="152" t="inlineStr"/>
      <c r="AY25" s="152" t="inlineStr"/>
      <c r="AZ25" s="152" t="inlineStr">
        <is>
          <t>X</t>
        </is>
      </c>
      <c r="BA25" s="165" t="inlineStr"/>
      <c r="BB25" s="165" t="inlineStr"/>
      <c r="BC25" s="155" t="inlineStr"/>
      <c r="BD25" s="152" t="inlineStr"/>
      <c r="BE25" s="152" t="inlineStr"/>
      <c r="BF25" s="152" t="inlineStr"/>
      <c r="BG25" s="155" t="inlineStr"/>
      <c r="BH25" s="152" t="inlineStr"/>
      <c r="BI25" s="152" t="inlineStr">
        <is>
          <t>X</t>
        </is>
      </c>
      <c r="BJ25" s="152" t="inlineStr">
        <is>
          <t>X</t>
        </is>
      </c>
      <c r="BK25" s="152" t="inlineStr"/>
      <c r="BL25" s="152" t="inlineStr"/>
      <c r="BM25" s="152" t="inlineStr"/>
      <c r="BN25" s="152" t="inlineStr"/>
      <c r="BO25" s="152" t="inlineStr"/>
      <c r="BP25" s="155" t="inlineStr"/>
      <c r="BQ25" s="152" t="inlineStr"/>
      <c r="BR25" s="152" t="inlineStr"/>
      <c r="BS25" s="152" t="inlineStr"/>
      <c r="BT25" s="152" t="inlineStr"/>
      <c r="BU25" s="152" t="inlineStr"/>
      <c r="BV25" s="152" t="inlineStr"/>
      <c r="BW25" s="152" t="inlineStr"/>
      <c r="BX25" s="165" t="n"/>
      <c r="BY25" s="150" t="n"/>
      <c r="BZ25" s="150" t="n"/>
      <c r="CA25" s="150" t="n"/>
      <c r="CB25" s="142">
        <f>getURL2025(B25:B1520)</f>
        <v/>
      </c>
      <c r="CC25" s="156" t="inlineStr">
        <is>
          <t>1. https://www.trimble.com/en
2. https://heavyindustry.trimble.com/en</t>
        </is>
      </c>
      <c r="CD25" s="156" t="inlineStr">
        <is>
          <t>Processed</t>
        </is>
      </c>
      <c r="CE25" s="167">
        <f>IFERROR(__xludf.DUMMYFUNCTION("""COMPUTED_VALUE"""),32.0)</f>
        <v/>
      </c>
      <c r="CF25" s="158">
        <f>IFERROR(__xludf.DUMMYFUNCTION("""COMPUTED_VALUE"""),51343.0)</f>
        <v/>
      </c>
      <c r="CG25" s="148" t="n"/>
      <c r="CH25" s="148" t="n"/>
      <c r="CI25" s="148" t="n"/>
      <c r="CJ25" s="148" t="n"/>
      <c r="CK25" s="148" t="n"/>
      <c r="CL25" s="148" t="n"/>
      <c r="CM25" s="148" t="n"/>
      <c r="CN25" s="148" t="n"/>
      <c r="CO25" s="148" t="n"/>
      <c r="CP25" s="148" t="n"/>
      <c r="CQ25" s="148" t="n"/>
      <c r="CR25" s="148" t="n"/>
      <c r="CS25" s="148" t="n"/>
      <c r="CT25" s="148" t="n"/>
      <c r="CU25" s="148" t="n"/>
      <c r="CV25" s="148" t="n"/>
    </row>
    <row r="26">
      <c r="A26" s="168" t="inlineStr"/>
      <c r="B26" s="164" t="inlineStr">
        <is>
          <t>Trimble and Qualcomm to deliver positioning solutions for automated vehicles</t>
        </is>
      </c>
      <c r="C26" s="129" t="inlineStr"/>
      <c r="D26" s="130" t="inlineStr"/>
      <c r="E26" s="150" t="inlineStr"/>
      <c r="F26" s="150" t="inlineStr"/>
      <c r="G26" s="150" t="inlineStr">
        <is>
          <t>X</t>
        </is>
      </c>
      <c r="H26" s="152" t="inlineStr">
        <is>
          <t>X</t>
        </is>
      </c>
      <c r="I26" s="152" t="inlineStr"/>
      <c r="J26" s="152" t="inlineStr"/>
      <c r="K26" s="152" t="inlineStr"/>
      <c r="L26" s="152" t="inlineStr"/>
      <c r="M26" s="152" t="inlineStr"/>
      <c r="N26" s="152" t="inlineStr"/>
      <c r="O26" s="152" t="inlineStr"/>
      <c r="P26" s="152" t="inlineStr"/>
      <c r="Q26" s="152" t="inlineStr"/>
      <c r="R26" s="152" t="inlineStr"/>
      <c r="S26" s="165" t="inlineStr"/>
      <c r="T26" s="155" t="inlineStr"/>
      <c r="U26" s="152" t="inlineStr"/>
      <c r="V26" s="152" t="inlineStr"/>
      <c r="W26" s="152" t="inlineStr"/>
      <c r="X26" s="152" t="inlineStr"/>
      <c r="Y26" s="152" t="inlineStr"/>
      <c r="Z26" s="152" t="inlineStr"/>
      <c r="AA26" s="152" t="inlineStr"/>
      <c r="AB26" s="152" t="inlineStr"/>
      <c r="AC26" s="152" t="inlineStr"/>
      <c r="AD26" s="152" t="inlineStr"/>
      <c r="AE26" s="152" t="inlineStr"/>
      <c r="AF26" s="152" t="inlineStr"/>
      <c r="AG26" s="152" t="inlineStr"/>
      <c r="AH26" s="152" t="inlineStr"/>
      <c r="AI26" s="152" t="inlineStr"/>
      <c r="AJ26" s="152" t="inlineStr"/>
      <c r="AK26" s="152" t="inlineStr"/>
      <c r="AL26" s="152" t="inlineStr"/>
      <c r="AM26" s="152" t="inlineStr"/>
      <c r="AN26" s="166" t="inlineStr"/>
      <c r="AO26" s="155" t="inlineStr"/>
      <c r="AP26" s="152" t="inlineStr"/>
      <c r="AQ26" s="152" t="inlineStr"/>
      <c r="AR26" s="152" t="inlineStr"/>
      <c r="AS26" s="152" t="inlineStr"/>
      <c r="AT26" s="152" t="inlineStr"/>
      <c r="AU26" s="155" t="inlineStr"/>
      <c r="AV26" s="152" t="inlineStr"/>
      <c r="AW26" s="152" t="inlineStr"/>
      <c r="AX26" s="152" t="inlineStr"/>
      <c r="AY26" s="152" t="inlineStr"/>
      <c r="AZ26" s="152" t="inlineStr">
        <is>
          <t>X</t>
        </is>
      </c>
      <c r="BA26" s="165" t="inlineStr"/>
      <c r="BB26" s="165" t="inlineStr"/>
      <c r="BC26" s="155" t="inlineStr"/>
      <c r="BD26" s="152" t="inlineStr"/>
      <c r="BE26" s="152" t="inlineStr"/>
      <c r="BF26" s="152" t="inlineStr"/>
      <c r="BG26" s="155" t="inlineStr"/>
      <c r="BH26" s="152" t="inlineStr"/>
      <c r="BI26" s="152" t="inlineStr">
        <is>
          <t>X</t>
        </is>
      </c>
      <c r="BJ26" s="152" t="inlineStr"/>
      <c r="BK26" s="152" t="inlineStr"/>
      <c r="BL26" s="152" t="inlineStr"/>
      <c r="BM26" s="152" t="inlineStr"/>
      <c r="BN26" s="152" t="inlineStr"/>
      <c r="BO26" s="152" t="inlineStr"/>
      <c r="BP26" s="155" t="inlineStr"/>
      <c r="BQ26" s="152" t="inlineStr"/>
      <c r="BR26" s="152" t="inlineStr"/>
      <c r="BS26" s="152" t="inlineStr"/>
      <c r="BT26" s="152" t="inlineStr"/>
      <c r="BU26" s="152" t="inlineStr"/>
      <c r="BV26" s="152" t="inlineStr"/>
      <c r="BW26" s="152" t="inlineStr"/>
      <c r="BX26" s="165" t="n"/>
      <c r="BY26" s="150" t="n"/>
      <c r="BZ26" s="150" t="n"/>
      <c r="CA26" s="150" t="n"/>
      <c r="CB26" s="142">
        <f>getURL2025(B26:B1521)</f>
        <v/>
      </c>
      <c r="CC26" s="156" t="inlineStr">
        <is>
          <t>1. http://www.trimble.com</t>
        </is>
      </c>
      <c r="CD26" s="156" t="inlineStr">
        <is>
          <t>Processed</t>
        </is>
      </c>
      <c r="CE26" s="167">
        <f>IFERROR(__xludf.DUMMYFUNCTION("""COMPUTED_VALUE"""),24.0)</f>
        <v/>
      </c>
      <c r="CF26" s="158">
        <f>IFERROR(__xludf.DUMMYFUNCTION("""COMPUTED_VALUE"""),1242.0)</f>
        <v/>
      </c>
      <c r="CG26" s="148" t="n"/>
      <c r="CH26" s="148" t="n"/>
      <c r="CI26" s="148" t="n"/>
      <c r="CJ26" s="148" t="n"/>
      <c r="CK26" s="148" t="n"/>
      <c r="CL26" s="148" t="n"/>
      <c r="CM26" s="148" t="n"/>
      <c r="CN26" s="148" t="n"/>
      <c r="CO26" s="148" t="n"/>
      <c r="CP26" s="148" t="n"/>
      <c r="CQ26" s="148" t="n"/>
      <c r="CR26" s="148" t="n"/>
      <c r="CS26" s="148" t="n"/>
      <c r="CT26" s="148" t="n"/>
      <c r="CU26" s="148" t="n"/>
      <c r="CV26" s="148" t="n"/>
    </row>
    <row r="27">
      <c r="A27" s="168" t="inlineStr"/>
      <c r="B27" s="164" t="inlineStr">
        <is>
          <t>4 Key Trends Shaping the 2025 Construction Industry</t>
        </is>
      </c>
      <c r="C27" s="129" t="inlineStr"/>
      <c r="D27" s="130" t="inlineStr"/>
      <c r="E27" s="150" t="inlineStr"/>
      <c r="F27" s="150" t="inlineStr"/>
      <c r="G27" s="150" t="inlineStr">
        <is>
          <t>X</t>
        </is>
      </c>
      <c r="H27" s="152" t="inlineStr">
        <is>
          <t>X</t>
        </is>
      </c>
      <c r="I27" s="152" t="inlineStr"/>
      <c r="J27" s="152" t="inlineStr"/>
      <c r="K27" s="152" t="inlineStr"/>
      <c r="L27" s="152" t="inlineStr"/>
      <c r="M27" s="152" t="inlineStr"/>
      <c r="N27" s="152" t="inlineStr"/>
      <c r="O27" s="152" t="inlineStr"/>
      <c r="P27" s="152" t="inlineStr"/>
      <c r="Q27" s="152" t="inlineStr"/>
      <c r="R27" s="152" t="inlineStr"/>
      <c r="S27" s="165" t="inlineStr"/>
      <c r="T27" s="155" t="inlineStr">
        <is>
          <t>X</t>
        </is>
      </c>
      <c r="U27" s="152" t="inlineStr">
        <is>
          <t>X</t>
        </is>
      </c>
      <c r="V27" s="152" t="inlineStr"/>
      <c r="W27" s="152" t="inlineStr"/>
      <c r="X27" s="152" t="inlineStr"/>
      <c r="Y27" s="152" t="inlineStr"/>
      <c r="Z27" s="152" t="inlineStr"/>
      <c r="AA27" s="152" t="inlineStr"/>
      <c r="AB27" s="152" t="inlineStr"/>
      <c r="AC27" s="152" t="inlineStr"/>
      <c r="AD27" s="152" t="inlineStr"/>
      <c r="AE27" s="152" t="inlineStr"/>
      <c r="AF27" s="152" t="inlineStr"/>
      <c r="AG27" s="152" t="inlineStr"/>
      <c r="AH27" s="152" t="inlineStr"/>
      <c r="AI27" s="152" t="inlineStr"/>
      <c r="AJ27" s="152" t="inlineStr">
        <is>
          <t>X</t>
        </is>
      </c>
      <c r="AK27" s="152" t="inlineStr"/>
      <c r="AL27" s="152" t="inlineStr"/>
      <c r="AM27" s="152" t="inlineStr"/>
      <c r="AN27" s="166" t="inlineStr"/>
      <c r="AO27" s="155" t="inlineStr"/>
      <c r="AP27" s="152" t="inlineStr"/>
      <c r="AQ27" s="152" t="inlineStr"/>
      <c r="AR27" s="152" t="inlineStr"/>
      <c r="AS27" s="152" t="inlineStr"/>
      <c r="AT27" s="152" t="inlineStr"/>
      <c r="AU27" s="155" t="inlineStr"/>
      <c r="AV27" s="152" t="inlineStr"/>
      <c r="AW27" s="152" t="inlineStr"/>
      <c r="AX27" s="152" t="inlineStr"/>
      <c r="AY27" s="152" t="inlineStr"/>
      <c r="AZ27" s="152" t="inlineStr">
        <is>
          <t>X</t>
        </is>
      </c>
      <c r="BA27" s="165" t="inlineStr"/>
      <c r="BB27" s="165" t="inlineStr"/>
      <c r="BC27" s="155" t="inlineStr"/>
      <c r="BD27" s="152" t="inlineStr"/>
      <c r="BE27" s="152" t="inlineStr"/>
      <c r="BF27" s="152" t="inlineStr"/>
      <c r="BG27" s="155" t="inlineStr"/>
      <c r="BH27" s="152" t="inlineStr"/>
      <c r="BI27" s="152" t="inlineStr"/>
      <c r="BJ27" s="152" t="inlineStr">
        <is>
          <t>X</t>
        </is>
      </c>
      <c r="BK27" s="152" t="inlineStr"/>
      <c r="BL27" s="152" t="inlineStr">
        <is>
          <t>X</t>
        </is>
      </c>
      <c r="BM27" s="152" t="inlineStr"/>
      <c r="BN27" s="152" t="inlineStr"/>
      <c r="BO27" s="152" t="inlineStr"/>
      <c r="BP27" s="155" t="inlineStr"/>
      <c r="BQ27" s="152" t="inlineStr"/>
      <c r="BR27" s="152" t="inlineStr"/>
      <c r="BS27" s="152" t="inlineStr"/>
      <c r="BT27" s="152" t="inlineStr"/>
      <c r="BU27" s="152" t="inlineStr"/>
      <c r="BV27" s="152" t="inlineStr"/>
      <c r="BW27" s="152" t="inlineStr"/>
      <c r="BX27" s="165" t="n"/>
      <c r="BY27" s="150" t="n"/>
      <c r="BZ27" s="150" t="n"/>
      <c r="CA27" s="150" t="inlineStr">
        <is>
          <t>Qualcomm</t>
        </is>
      </c>
      <c r="CB27" s="142">
        <f>getURL2025(B27:B1522)</f>
        <v/>
      </c>
      <c r="CC27" s="156" t="inlineStr">
        <is>
          <t>1. https://c212.net/c/link/?t=0&amp;amp;l=en&amp;amp;o=4333785-1&amp;amp;h=566695740&amp;amp;u=https%3A%2F%2Fpositioningservices.trimble.com%2Fen%2Fautomotive&amp;amp;a=https%3A%2F%2Fpositioningservices.trimble.com%2Fen%2Fautomotive
2. https://c212.net/c/link/?t=0&amp;amp;l=en&amp;amp;o=4333785-1&amp;amp;h=3019777132&amp;amp;u=http%3A%2F%2Fwww.trimble.com%2F&amp;amp;a=www.trimble.com</t>
        </is>
      </c>
      <c r="CD27" s="156" t="inlineStr">
        <is>
          <t>Processed</t>
        </is>
      </c>
      <c r="CE27" s="167">
        <f>IFERROR(__xludf.DUMMYFUNCTION("""COMPUTED_VALUE"""),16.0)</f>
        <v/>
      </c>
      <c r="CF27" s="158">
        <f>IFERROR(__xludf.DUMMYFUNCTION("""COMPUTED_VALUE"""),2398.0)</f>
        <v/>
      </c>
      <c r="CG27" s="148" t="n"/>
      <c r="CH27" s="148" t="n"/>
      <c r="CI27" s="148" t="n"/>
      <c r="CJ27" s="148" t="n"/>
      <c r="CK27" s="148" t="n"/>
      <c r="CL27" s="148" t="n"/>
      <c r="CM27" s="148" t="n"/>
      <c r="CN27" s="148" t="n"/>
      <c r="CO27" s="148" t="n"/>
      <c r="CP27" s="148" t="n"/>
      <c r="CQ27" s="148" t="n"/>
      <c r="CR27" s="148" t="n"/>
      <c r="CS27" s="148" t="n"/>
      <c r="CT27" s="148" t="n"/>
      <c r="CU27" s="148" t="n"/>
      <c r="CV27" s="148" t="n"/>
    </row>
    <row r="28">
      <c r="A28" s="168" t="inlineStr"/>
      <c r="B28" s="164" t="inlineStr">
        <is>
          <t>Future Forecast</t>
        </is>
      </c>
      <c r="C28" s="129" t="inlineStr"/>
      <c r="D28" s="130" t="inlineStr"/>
      <c r="E28" s="150" t="inlineStr"/>
      <c r="F28" s="150" t="inlineStr"/>
      <c r="G28" s="150" t="inlineStr">
        <is>
          <t>X</t>
        </is>
      </c>
      <c r="H28" s="152" t="inlineStr">
        <is>
          <t>X</t>
        </is>
      </c>
      <c r="I28" s="152" t="inlineStr"/>
      <c r="J28" s="152" t="inlineStr"/>
      <c r="K28" s="152" t="inlineStr"/>
      <c r="L28" s="152" t="inlineStr"/>
      <c r="M28" s="152" t="inlineStr"/>
      <c r="N28" s="152" t="inlineStr"/>
      <c r="O28" s="152" t="inlineStr"/>
      <c r="P28" s="152" t="inlineStr"/>
      <c r="Q28" s="152" t="inlineStr"/>
      <c r="R28" s="152" t="inlineStr"/>
      <c r="S28" s="165" t="inlineStr"/>
      <c r="T28" s="155" t="inlineStr"/>
      <c r="U28" s="152" t="inlineStr"/>
      <c r="V28" s="152" t="inlineStr"/>
      <c r="W28" s="152" t="inlineStr"/>
      <c r="X28" s="152" t="inlineStr"/>
      <c r="Y28" s="152" t="inlineStr"/>
      <c r="Z28" s="152" t="inlineStr"/>
      <c r="AA28" s="152" t="inlineStr"/>
      <c r="AB28" s="152" t="inlineStr"/>
      <c r="AC28" s="152" t="inlineStr"/>
      <c r="AD28" s="152" t="inlineStr"/>
      <c r="AE28" s="152" t="inlineStr"/>
      <c r="AF28" s="152" t="inlineStr"/>
      <c r="AG28" s="152" t="inlineStr"/>
      <c r="AH28" s="152" t="inlineStr"/>
      <c r="AI28" s="152" t="inlineStr"/>
      <c r="AJ28" s="152" t="inlineStr"/>
      <c r="AK28" s="152" t="inlineStr"/>
      <c r="AL28" s="152" t="inlineStr"/>
      <c r="AM28" s="152" t="inlineStr"/>
      <c r="AN28" s="166" t="inlineStr"/>
      <c r="AO28" s="155" t="inlineStr"/>
      <c r="AP28" s="152" t="inlineStr"/>
      <c r="AQ28" s="152" t="inlineStr"/>
      <c r="AR28" s="152" t="inlineStr"/>
      <c r="AS28" s="152" t="inlineStr"/>
      <c r="AT28" s="152" t="inlineStr"/>
      <c r="AU28" s="155" t="inlineStr"/>
      <c r="AV28" s="152" t="inlineStr"/>
      <c r="AW28" s="152" t="inlineStr"/>
      <c r="AX28" s="152" t="inlineStr"/>
      <c r="AY28" s="152" t="inlineStr"/>
      <c r="AZ28" s="152" t="inlineStr">
        <is>
          <t>X</t>
        </is>
      </c>
      <c r="BA28" s="165" t="inlineStr"/>
      <c r="BB28" s="165" t="inlineStr"/>
      <c r="BC28" s="155" t="inlineStr"/>
      <c r="BD28" s="152" t="inlineStr"/>
      <c r="BE28" s="152" t="inlineStr"/>
      <c r="BF28" s="152" t="inlineStr"/>
      <c r="BG28" s="155" t="inlineStr">
        <is>
          <t>X</t>
        </is>
      </c>
      <c r="BH28" s="152" t="inlineStr">
        <is>
          <t>X</t>
        </is>
      </c>
      <c r="BI28" s="152" t="inlineStr">
        <is>
          <t>X</t>
        </is>
      </c>
      <c r="BJ28" s="152" t="inlineStr">
        <is>
          <t>X</t>
        </is>
      </c>
      <c r="BK28" s="152" t="inlineStr">
        <is>
          <t>X</t>
        </is>
      </c>
      <c r="BL28" s="152" t="inlineStr">
        <is>
          <t>X</t>
        </is>
      </c>
      <c r="BM28" s="152" t="inlineStr">
        <is>
          <t>X</t>
        </is>
      </c>
      <c r="BN28" s="152" t="inlineStr"/>
      <c r="BO28" s="152" t="inlineStr"/>
      <c r="BP28" s="155" t="inlineStr"/>
      <c r="BQ28" s="152" t="inlineStr"/>
      <c r="BR28" s="152" t="inlineStr"/>
      <c r="BS28" s="152" t="inlineStr"/>
      <c r="BT28" s="152" t="inlineStr"/>
      <c r="BU28" s="152" t="inlineStr"/>
      <c r="BV28" s="152" t="inlineStr"/>
      <c r="BW28" s="152" t="inlineStr"/>
      <c r="BX28" s="165" t="n"/>
      <c r="BY28" s="150" t="n"/>
      <c r="BZ28" s="150" t="n"/>
      <c r="CA28" s="150" t="inlineStr">
        <is>
          <t>Qualcomm</t>
        </is>
      </c>
      <c r="CB28" s="142">
        <f>getURL2025(B28:B1523)</f>
        <v/>
      </c>
      <c r="CC28" s="156" t="n"/>
      <c r="CD28" s="156" t="inlineStr">
        <is>
          <t>Processed</t>
        </is>
      </c>
      <c r="CE28" s="167">
        <f>IFERROR(__xludf.DUMMYFUNCTION("""COMPUTED_VALUE"""),12.0)</f>
        <v/>
      </c>
      <c r="CF28" s="158">
        <f>IFERROR(__xludf.DUMMYFUNCTION("""COMPUTED_VALUE"""),0.0)</f>
        <v/>
      </c>
      <c r="CG28" s="148" t="n"/>
      <c r="CH28" s="148" t="n"/>
      <c r="CI28" s="148" t="n"/>
      <c r="CJ28" s="148" t="n"/>
      <c r="CK28" s="148" t="n"/>
      <c r="CL28" s="148" t="n"/>
      <c r="CM28" s="148" t="n"/>
      <c r="CN28" s="148" t="n"/>
      <c r="CO28" s="148" t="n"/>
      <c r="CP28" s="148" t="n"/>
      <c r="CQ28" s="148" t="n"/>
      <c r="CR28" s="148" t="n"/>
      <c r="CS28" s="148" t="n"/>
      <c r="CT28" s="148" t="n"/>
      <c r="CU28" s="148" t="n"/>
      <c r="CV28" s="148" t="n"/>
    </row>
    <row r="29">
      <c r="A29" s="168" t="inlineStr"/>
      <c r="B29" s="164" t="inlineStr">
        <is>
          <t>Comment: Autonomous construction requires open data standards - The Engineer</t>
        </is>
      </c>
      <c r="C29" s="129" t="inlineStr"/>
      <c r="D29" s="130" t="inlineStr"/>
      <c r="E29" s="150" t="inlineStr"/>
      <c r="F29" s="150" t="inlineStr"/>
      <c r="G29" s="150" t="inlineStr">
        <is>
          <t>X</t>
        </is>
      </c>
      <c r="H29" s="152" t="inlineStr">
        <is>
          <t>X</t>
        </is>
      </c>
      <c r="I29" s="152" t="inlineStr"/>
      <c r="J29" s="152" t="inlineStr"/>
      <c r="K29" s="152" t="inlineStr"/>
      <c r="L29" s="152" t="inlineStr"/>
      <c r="M29" s="152" t="inlineStr"/>
      <c r="N29" s="152" t="inlineStr"/>
      <c r="O29" s="152" t="inlineStr"/>
      <c r="P29" s="152" t="inlineStr"/>
      <c r="Q29" s="152" t="inlineStr"/>
      <c r="R29" s="152" t="inlineStr"/>
      <c r="S29" s="165" t="inlineStr"/>
      <c r="T29" s="155" t="inlineStr">
        <is>
          <t>X</t>
        </is>
      </c>
      <c r="U29" s="152" t="inlineStr">
        <is>
          <t>X</t>
        </is>
      </c>
      <c r="V29" s="152" t="inlineStr"/>
      <c r="W29" s="152" t="inlineStr"/>
      <c r="X29" s="152" t="inlineStr"/>
      <c r="Y29" s="152" t="inlineStr"/>
      <c r="Z29" s="152" t="inlineStr"/>
      <c r="AA29" s="152" t="inlineStr"/>
      <c r="AB29" s="152" t="inlineStr"/>
      <c r="AC29" s="152" t="inlineStr"/>
      <c r="AD29" s="152" t="inlineStr"/>
      <c r="AE29" s="152" t="inlineStr">
        <is>
          <t>X</t>
        </is>
      </c>
      <c r="AF29" s="152" t="inlineStr"/>
      <c r="AG29" s="152" t="inlineStr"/>
      <c r="AH29" s="152" t="inlineStr"/>
      <c r="AI29" s="152" t="inlineStr"/>
      <c r="AJ29" s="152" t="inlineStr">
        <is>
          <t>X</t>
        </is>
      </c>
      <c r="AK29" s="152" t="inlineStr"/>
      <c r="AL29" s="152" t="inlineStr"/>
      <c r="AM29" s="152" t="inlineStr"/>
      <c r="AN29" s="166" t="inlineStr"/>
      <c r="AO29" s="155" t="inlineStr"/>
      <c r="AP29" s="152" t="inlineStr"/>
      <c r="AQ29" s="152" t="inlineStr"/>
      <c r="AR29" s="152" t="inlineStr"/>
      <c r="AS29" s="152" t="inlineStr"/>
      <c r="AT29" s="152" t="inlineStr"/>
      <c r="AU29" s="155" t="inlineStr"/>
      <c r="AV29" s="152" t="inlineStr"/>
      <c r="AW29" s="152" t="inlineStr"/>
      <c r="AX29" s="152" t="inlineStr"/>
      <c r="AY29" s="152" t="inlineStr"/>
      <c r="AZ29" s="152" t="inlineStr">
        <is>
          <t>X</t>
        </is>
      </c>
      <c r="BA29" s="165" t="inlineStr"/>
      <c r="BB29" s="165" t="inlineStr"/>
      <c r="BC29" s="155" t="inlineStr"/>
      <c r="BD29" s="152" t="inlineStr"/>
      <c r="BE29" s="152" t="inlineStr"/>
      <c r="BF29" s="152" t="inlineStr"/>
      <c r="BG29" s="155" t="inlineStr"/>
      <c r="BH29" s="152" t="inlineStr"/>
      <c r="BI29" s="152" t="inlineStr"/>
      <c r="BJ29" s="152" t="inlineStr">
        <is>
          <t>X</t>
        </is>
      </c>
      <c r="BK29" s="152" t="inlineStr"/>
      <c r="BL29" s="152" t="inlineStr"/>
      <c r="BM29" s="152" t="inlineStr"/>
      <c r="BN29" s="152" t="inlineStr"/>
      <c r="BO29" s="152" t="inlineStr"/>
      <c r="BP29" s="155" t="inlineStr"/>
      <c r="BQ29" s="152" t="inlineStr"/>
      <c r="BR29" s="152" t="inlineStr"/>
      <c r="BS29" s="152" t="inlineStr"/>
      <c r="BT29" s="152" t="inlineStr"/>
      <c r="BU29" s="152" t="inlineStr"/>
      <c r="BV29" s="152" t="inlineStr"/>
      <c r="BW29" s="152" t="inlineStr"/>
      <c r="BX29" s="165" t="n"/>
      <c r="BY29" s="150" t="n"/>
      <c r="BZ29" s="150" t="inlineStr">
        <is>
          <t>Peter Stewart</t>
        </is>
      </c>
      <c r="CA29" s="150" t="n"/>
      <c r="CB29" s="142">
        <f>getURL2025(B29:B1524)</f>
        <v/>
      </c>
      <c r="CC29" s="156" t="n"/>
      <c r="CD29" s="156" t="n"/>
      <c r="CE29" s="167">
        <f>IFERROR(__xludf.DUMMYFUNCTION("""COMPUTED_VALUE"""),0.0)</f>
        <v/>
      </c>
      <c r="CF29" s="158">
        <f>IFERROR(__xludf.DUMMYFUNCTION("""COMPUTED_VALUE"""),0.0)</f>
        <v/>
      </c>
      <c r="CG29" s="148" t="n"/>
      <c r="CH29" s="148" t="n"/>
      <c r="CI29" s="148" t="n"/>
      <c r="CJ29" s="148" t="n"/>
      <c r="CK29" s="148" t="n"/>
      <c r="CL29" s="148" t="n"/>
      <c r="CM29" s="148" t="n"/>
      <c r="CN29" s="148" t="n"/>
      <c r="CO29" s="148" t="n"/>
      <c r="CP29" s="148" t="n"/>
      <c r="CQ29" s="148" t="n"/>
      <c r="CR29" s="148" t="n"/>
      <c r="CS29" s="148" t="n"/>
      <c r="CT29" s="148" t="n"/>
      <c r="CU29" s="148" t="n"/>
      <c r="CV29" s="148" t="n"/>
    </row>
    <row r="30">
      <c r="A30" s="162" t="inlineStr"/>
      <c r="B30" s="164" t="inlineStr">
        <is>
          <t>Driving Digital Transformation in Logistics Through Intelligent Networking, Data Quality, and Standardisation</t>
        </is>
      </c>
      <c r="C30" s="129" t="inlineStr"/>
      <c r="D30" s="130" t="inlineStr"/>
      <c r="E30" s="150" t="inlineStr"/>
      <c r="F30" s="150" t="inlineStr"/>
      <c r="G30" s="150" t="inlineStr"/>
      <c r="H30" s="152" t="inlineStr"/>
      <c r="I30" s="152" t="inlineStr"/>
      <c r="J30" s="152" t="inlineStr"/>
      <c r="K30" s="152" t="inlineStr"/>
      <c r="L30" s="152" t="inlineStr"/>
      <c r="M30" s="152" t="inlineStr"/>
      <c r="N30" s="152" t="inlineStr"/>
      <c r="O30" s="152" t="inlineStr"/>
      <c r="P30" s="152" t="inlineStr"/>
      <c r="Q30" s="152" t="inlineStr"/>
      <c r="R30" s="152" t="inlineStr"/>
      <c r="S30" s="165" t="inlineStr"/>
      <c r="T30" s="155" t="inlineStr"/>
      <c r="U30" s="152" t="inlineStr"/>
      <c r="V30" s="152" t="inlineStr"/>
      <c r="W30" s="152" t="inlineStr"/>
      <c r="X30" s="152" t="inlineStr"/>
      <c r="Y30" s="152" t="inlineStr"/>
      <c r="Z30" s="152" t="inlineStr"/>
      <c r="AA30" s="152" t="inlineStr"/>
      <c r="AB30" s="152" t="inlineStr"/>
      <c r="AC30" s="152" t="inlineStr"/>
      <c r="AD30" s="152" t="inlineStr"/>
      <c r="AE30" s="152" t="inlineStr"/>
      <c r="AF30" s="152" t="inlineStr"/>
      <c r="AG30" s="152" t="inlineStr"/>
      <c r="AH30" s="152" t="inlineStr"/>
      <c r="AI30" s="152" t="inlineStr"/>
      <c r="AJ30" s="152" t="inlineStr"/>
      <c r="AK30" s="152" t="inlineStr"/>
      <c r="AL30" s="152" t="inlineStr"/>
      <c r="AM30" s="152" t="inlineStr"/>
      <c r="AN30" s="166" t="inlineStr"/>
      <c r="AO30" s="155" t="inlineStr"/>
      <c r="AP30" s="152" t="inlineStr"/>
      <c r="AQ30" s="152" t="inlineStr"/>
      <c r="AR30" s="152" t="inlineStr"/>
      <c r="AS30" s="152" t="inlineStr"/>
      <c r="AT30" s="152" t="inlineStr"/>
      <c r="AU30" s="155" t="inlineStr"/>
      <c r="AV30" s="152" t="inlineStr"/>
      <c r="AW30" s="152" t="inlineStr"/>
      <c r="AX30" s="152" t="inlineStr"/>
      <c r="AY30" s="152" t="inlineStr"/>
      <c r="AZ30" s="152" t="inlineStr"/>
      <c r="BA30" s="165" t="inlineStr"/>
      <c r="BB30" s="165" t="inlineStr"/>
      <c r="BC30" s="155" t="inlineStr"/>
      <c r="BD30" s="152" t="inlineStr"/>
      <c r="BE30" s="152" t="inlineStr"/>
      <c r="BF30" s="152" t="inlineStr"/>
      <c r="BG30" s="155" t="inlineStr"/>
      <c r="BH30" s="152" t="inlineStr"/>
      <c r="BI30" s="152" t="inlineStr"/>
      <c r="BJ30" s="152" t="inlineStr"/>
      <c r="BK30" s="152" t="inlineStr"/>
      <c r="BL30" s="152" t="inlineStr"/>
      <c r="BM30" s="152" t="inlineStr"/>
      <c r="BN30" s="152" t="inlineStr"/>
      <c r="BO30" s="152" t="inlineStr"/>
      <c r="BP30" s="155" t="inlineStr"/>
      <c r="BQ30" s="152" t="inlineStr"/>
      <c r="BR30" s="152" t="inlineStr"/>
      <c r="BS30" s="152" t="inlineStr"/>
      <c r="BT30" s="152" t="inlineStr"/>
      <c r="BU30" s="152" t="inlineStr"/>
      <c r="BV30" s="152" t="inlineStr"/>
      <c r="BW30" s="152" t="inlineStr"/>
      <c r="BX30" s="165" t="n"/>
      <c r="BY30" s="150" t="n"/>
      <c r="BZ30" s="150" t="inlineStr">
        <is>
          <t xml:space="preserve"> </t>
        </is>
      </c>
      <c r="CA30" s="150" t="n"/>
      <c r="CB30" s="142">
        <f>getURL2025(B30:B1525)</f>
        <v/>
      </c>
      <c r="CC30" s="156" t="n"/>
      <c r="CD30" s="156" t="n"/>
      <c r="CE30" s="167">
        <f>IFERROR(__xludf.DUMMYFUNCTION("""COMPUTED_VALUE"""),0.0)</f>
        <v/>
      </c>
      <c r="CF30" s="158">
        <f>IFERROR(__xludf.DUMMYFUNCTION("""COMPUTED_VALUE"""),0.0)</f>
        <v/>
      </c>
      <c r="CG30" s="148" t="n"/>
      <c r="CH30" s="148" t="n"/>
      <c r="CI30" s="148" t="n"/>
      <c r="CJ30" s="148" t="n"/>
      <c r="CK30" s="148" t="n"/>
      <c r="CL30" s="148" t="n"/>
      <c r="CM30" s="148" t="n"/>
      <c r="CN30" s="148" t="n"/>
      <c r="CO30" s="148" t="n"/>
      <c r="CP30" s="148" t="n"/>
      <c r="CQ30" s="148" t="n"/>
      <c r="CR30" s="148" t="n"/>
      <c r="CS30" s="148" t="n"/>
      <c r="CT30" s="148" t="n"/>
      <c r="CU30" s="148" t="n"/>
      <c r="CV30" s="148" t="n"/>
    </row>
    <row r="31">
      <c r="A31" s="168" t="inlineStr"/>
      <c r="B31" s="164" t="inlineStr">
        <is>
          <t>Trimble Announces the SketchUp 0-60 Challenge Winners</t>
        </is>
      </c>
      <c r="C31" s="129" t="inlineStr"/>
      <c r="D31" s="130" t="inlineStr"/>
      <c r="E31" s="150" t="inlineStr"/>
      <c r="F31" s="150" t="inlineStr"/>
      <c r="G31" s="150" t="inlineStr">
        <is>
          <t>X</t>
        </is>
      </c>
      <c r="H31" s="152" t="inlineStr">
        <is>
          <t>X</t>
        </is>
      </c>
      <c r="I31" s="152" t="inlineStr"/>
      <c r="J31" s="152" t="inlineStr"/>
      <c r="K31" s="152" t="inlineStr"/>
      <c r="L31" s="152" t="inlineStr"/>
      <c r="M31" s="152" t="inlineStr"/>
      <c r="N31" s="152" t="inlineStr"/>
      <c r="O31" s="152" t="inlineStr"/>
      <c r="P31" s="152" t="inlineStr"/>
      <c r="Q31" s="152" t="inlineStr"/>
      <c r="R31" s="152" t="inlineStr"/>
      <c r="S31" s="165" t="inlineStr">
        <is>
          <t>X</t>
        </is>
      </c>
      <c r="T31" s="155" t="inlineStr">
        <is>
          <t>X</t>
        </is>
      </c>
      <c r="U31" s="152" t="inlineStr"/>
      <c r="V31" s="152" t="inlineStr"/>
      <c r="W31" s="152" t="inlineStr"/>
      <c r="X31" s="152" t="inlineStr"/>
      <c r="Y31" s="152" t="inlineStr"/>
      <c r="Z31" s="152" t="inlineStr"/>
      <c r="AA31" s="152" t="inlineStr"/>
      <c r="AB31" s="152" t="inlineStr"/>
      <c r="AC31" s="152" t="inlineStr"/>
      <c r="AD31" s="152" t="inlineStr"/>
      <c r="AE31" s="152" t="inlineStr"/>
      <c r="AF31" s="152" t="inlineStr"/>
      <c r="AG31" s="152" t="inlineStr"/>
      <c r="AH31" s="152" t="inlineStr"/>
      <c r="AI31" s="152" t="inlineStr"/>
      <c r="AJ31" s="152" t="inlineStr"/>
      <c r="AK31" s="152" t="inlineStr"/>
      <c r="AL31" s="152" t="inlineStr"/>
      <c r="AM31" s="152" t="inlineStr"/>
      <c r="AN31" s="166" t="inlineStr"/>
      <c r="AO31" s="155" t="inlineStr"/>
      <c r="AP31" s="152" t="inlineStr"/>
      <c r="AQ31" s="152" t="inlineStr"/>
      <c r="AR31" s="152" t="inlineStr"/>
      <c r="AS31" s="152" t="inlineStr"/>
      <c r="AT31" s="152" t="inlineStr"/>
      <c r="AU31" s="155" t="inlineStr"/>
      <c r="AV31" s="152" t="inlineStr"/>
      <c r="AW31" s="152" t="inlineStr">
        <is>
          <t>X</t>
        </is>
      </c>
      <c r="AX31" s="152" t="inlineStr"/>
      <c r="AY31" s="152" t="inlineStr"/>
      <c r="AZ31" s="152" t="inlineStr"/>
      <c r="BA31" s="165" t="inlineStr"/>
      <c r="BB31" s="165" t="inlineStr"/>
      <c r="BC31" s="155" t="inlineStr"/>
      <c r="BD31" s="152" t="inlineStr"/>
      <c r="BE31" s="152" t="inlineStr"/>
      <c r="BF31" s="152" t="inlineStr"/>
      <c r="BG31" s="155" t="inlineStr"/>
      <c r="BH31" s="152" t="inlineStr"/>
      <c r="BI31" s="152" t="inlineStr">
        <is>
          <t>X</t>
        </is>
      </c>
      <c r="BJ31" s="152" t="inlineStr">
        <is>
          <t>X</t>
        </is>
      </c>
      <c r="BK31" s="152" t="inlineStr"/>
      <c r="BL31" s="152" t="inlineStr"/>
      <c r="BM31" s="152" t="inlineStr"/>
      <c r="BN31" s="152" t="inlineStr"/>
      <c r="BO31" s="152" t="inlineStr"/>
      <c r="BP31" s="155" t="inlineStr"/>
      <c r="BQ31" s="152" t="inlineStr"/>
      <c r="BR31" s="152" t="inlineStr"/>
      <c r="BS31" s="152" t="inlineStr"/>
      <c r="BT31" s="152" t="inlineStr"/>
      <c r="BU31" s="152" t="inlineStr"/>
      <c r="BV31" s="152" t="inlineStr"/>
      <c r="BW31" s="152" t="inlineStr"/>
      <c r="BX31" s="165" t="n"/>
      <c r="BY31" s="150" t="n"/>
      <c r="BZ31" s="150" t="n"/>
      <c r="CA31" s="150" t="n"/>
      <c r="CB31" s="142">
        <f>getURL2025(B31:B1526)</f>
        <v/>
      </c>
      <c r="CC31" s="156" t="n"/>
      <c r="CD31" s="156" t="n"/>
      <c r="CE31" s="167">
        <f>IFERROR(__xludf.DUMMYFUNCTION("""COMPUTED_VALUE"""),23.0)</f>
        <v/>
      </c>
      <c r="CF31" s="158">
        <f>IFERROR(__xludf.DUMMYFUNCTION("""COMPUTED_VALUE"""),485.0)</f>
        <v/>
      </c>
      <c r="CG31" s="148" t="n"/>
      <c r="CH31" s="148" t="n"/>
      <c r="CI31" s="148" t="n"/>
      <c r="CJ31" s="148" t="n"/>
      <c r="CK31" s="148" t="n"/>
      <c r="CL31" s="148" t="n"/>
      <c r="CM31" s="148" t="n"/>
      <c r="CN31" s="148" t="n"/>
      <c r="CO31" s="148" t="n"/>
      <c r="CP31" s="148" t="n"/>
      <c r="CQ31" s="148" t="n"/>
      <c r="CR31" s="148" t="n"/>
      <c r="CS31" s="148" t="n"/>
      <c r="CT31" s="148" t="n"/>
      <c r="CU31" s="148" t="n"/>
      <c r="CV31" s="148" t="n"/>
    </row>
    <row r="32">
      <c r="A32" s="168" t="inlineStr"/>
      <c r="B32" s="164" t="inlineStr">
        <is>
          <t>How Machine Technology Promosted Productivity, Safety</t>
        </is>
      </c>
      <c r="C32" s="129" t="inlineStr"/>
      <c r="D32" s="130" t="inlineStr"/>
      <c r="E32" s="150" t="inlineStr"/>
      <c r="F32" s="150" t="inlineStr"/>
      <c r="G32" s="150" t="inlineStr">
        <is>
          <t>X</t>
        </is>
      </c>
      <c r="H32" s="152" t="inlineStr">
        <is>
          <t>X</t>
        </is>
      </c>
      <c r="I32" s="152" t="inlineStr"/>
      <c r="J32" s="152" t="inlineStr"/>
      <c r="K32" s="152" t="inlineStr"/>
      <c r="L32" s="152" t="inlineStr"/>
      <c r="M32" s="152" t="inlineStr"/>
      <c r="N32" s="152" t="inlineStr"/>
      <c r="O32" s="152" t="inlineStr"/>
      <c r="P32" s="152" t="inlineStr"/>
      <c r="Q32" s="152" t="inlineStr"/>
      <c r="R32" s="152" t="inlineStr"/>
      <c r="S32" s="165" t="inlineStr"/>
      <c r="T32" s="155" t="inlineStr">
        <is>
          <t>X</t>
        </is>
      </c>
      <c r="U32" s="152" t="inlineStr"/>
      <c r="V32" s="152" t="inlineStr"/>
      <c r="W32" s="152" t="inlineStr"/>
      <c r="X32" s="152" t="inlineStr"/>
      <c r="Y32" s="152" t="inlineStr"/>
      <c r="Z32" s="152" t="inlineStr"/>
      <c r="AA32" s="152" t="inlineStr"/>
      <c r="AB32" s="152" t="inlineStr">
        <is>
          <t>X</t>
        </is>
      </c>
      <c r="AC32" s="152" t="inlineStr"/>
      <c r="AD32" s="152" t="inlineStr"/>
      <c r="AE32" s="152" t="inlineStr"/>
      <c r="AF32" s="152" t="inlineStr">
        <is>
          <t>X</t>
        </is>
      </c>
      <c r="AG32" s="152" t="inlineStr"/>
      <c r="AH32" s="152" t="inlineStr"/>
      <c r="AI32" s="152" t="inlineStr"/>
      <c r="AJ32" s="152" t="inlineStr"/>
      <c r="AK32" s="152" t="inlineStr"/>
      <c r="AL32" s="152" t="inlineStr"/>
      <c r="AM32" s="152" t="inlineStr"/>
      <c r="AN32" s="166" t="inlineStr"/>
      <c r="AO32" s="155" t="inlineStr"/>
      <c r="AP32" s="152" t="inlineStr"/>
      <c r="AQ32" s="152" t="inlineStr"/>
      <c r="AR32" s="152" t="inlineStr"/>
      <c r="AS32" s="152" t="inlineStr"/>
      <c r="AT32" s="152" t="inlineStr"/>
      <c r="AU32" s="155" t="inlineStr"/>
      <c r="AV32" s="152" t="inlineStr"/>
      <c r="AW32" s="152" t="inlineStr"/>
      <c r="AX32" s="152" t="inlineStr"/>
      <c r="AY32" s="152" t="inlineStr"/>
      <c r="AZ32" s="152" t="inlineStr">
        <is>
          <t>X</t>
        </is>
      </c>
      <c r="BA32" s="165" t="inlineStr"/>
      <c r="BB32" s="165" t="inlineStr"/>
      <c r="BC32" s="155" t="inlineStr"/>
      <c r="BD32" s="152" t="inlineStr"/>
      <c r="BE32" s="152" t="inlineStr"/>
      <c r="BF32" s="152" t="inlineStr"/>
      <c r="BG32" s="155" t="inlineStr"/>
      <c r="BH32" s="152" t="inlineStr"/>
      <c r="BI32" s="152" t="inlineStr">
        <is>
          <t>X</t>
        </is>
      </c>
      <c r="BJ32" s="152" t="inlineStr">
        <is>
          <t>X</t>
        </is>
      </c>
      <c r="BK32" s="152" t="inlineStr"/>
      <c r="BL32" s="152" t="inlineStr"/>
      <c r="BM32" s="152" t="inlineStr">
        <is>
          <t>X</t>
        </is>
      </c>
      <c r="BN32" s="152" t="inlineStr"/>
      <c r="BO32" s="152" t="inlineStr"/>
      <c r="BP32" s="155" t="inlineStr"/>
      <c r="BQ32" s="152" t="inlineStr"/>
      <c r="BR32" s="152" t="inlineStr"/>
      <c r="BS32" s="152" t="inlineStr"/>
      <c r="BT32" s="152" t="inlineStr"/>
      <c r="BU32" s="152" t="inlineStr"/>
      <c r="BV32" s="152" t="inlineStr"/>
      <c r="BW32" s="152" t="inlineStr"/>
      <c r="BX32" s="165" t="n"/>
      <c r="BY32" s="150" t="n"/>
      <c r="BZ32" s="150" t="n"/>
      <c r="CA32" s="150" t="n"/>
      <c r="CB32" s="142">
        <f>getURL2025(B32:B1527)</f>
        <v/>
      </c>
      <c r="CC32" s="156" t="n"/>
      <c r="CD32" s="156" t="inlineStr">
        <is>
          <t>Processed</t>
        </is>
      </c>
      <c r="CE32" s="167">
        <f>IFERROR(__xludf.DUMMYFUNCTION("""COMPUTED_VALUE"""),25.0)</f>
        <v/>
      </c>
      <c r="CF32" s="158">
        <f>IFERROR(__xludf.DUMMYFUNCTION("""COMPUTED_VALUE"""),2631.0)</f>
        <v/>
      </c>
      <c r="CG32" s="148" t="n"/>
      <c r="CH32" s="148" t="n"/>
      <c r="CI32" s="148" t="n"/>
      <c r="CJ32" s="148" t="n"/>
      <c r="CK32" s="148" t="n"/>
      <c r="CL32" s="148" t="n"/>
      <c r="CM32" s="148" t="n"/>
      <c r="CN32" s="148" t="n"/>
      <c r="CO32" s="148" t="n"/>
      <c r="CP32" s="148" t="n"/>
      <c r="CQ32" s="148" t="n"/>
      <c r="CR32" s="148" t="n"/>
      <c r="CS32" s="148" t="n"/>
      <c r="CT32" s="148" t="n"/>
      <c r="CU32" s="148" t="n"/>
      <c r="CV32" s="148" t="n"/>
    </row>
    <row r="33">
      <c r="A33" s="162" t="inlineStr"/>
      <c r="B33" s="164" t="inlineStr">
        <is>
          <t>A Closer Look at the Warthog - A Robot That Could Simplify Paving, Milling</t>
        </is>
      </c>
      <c r="C33" s="129" t="inlineStr"/>
      <c r="D33" s="130" t="inlineStr"/>
      <c r="E33" s="150" t="inlineStr"/>
      <c r="F33" s="150" t="inlineStr"/>
      <c r="G33" s="150" t="inlineStr">
        <is>
          <t>X</t>
        </is>
      </c>
      <c r="H33" s="152" t="inlineStr">
        <is>
          <t>X</t>
        </is>
      </c>
      <c r="I33" s="152" t="inlineStr"/>
      <c r="J33" s="152" t="inlineStr"/>
      <c r="K33" s="152" t="inlineStr"/>
      <c r="L33" s="152" t="inlineStr"/>
      <c r="M33" s="152" t="inlineStr"/>
      <c r="N33" s="152" t="inlineStr"/>
      <c r="O33" s="152" t="inlineStr"/>
      <c r="P33" s="152" t="inlineStr"/>
      <c r="Q33" s="152" t="inlineStr"/>
      <c r="R33" s="152" t="inlineStr"/>
      <c r="S33" s="165" t="inlineStr"/>
      <c r="T33" s="155" t="inlineStr">
        <is>
          <t>X</t>
        </is>
      </c>
      <c r="U33" s="152" t="inlineStr"/>
      <c r="V33" s="152" t="inlineStr"/>
      <c r="W33" s="152" t="inlineStr"/>
      <c r="X33" s="152" t="inlineStr"/>
      <c r="Y33" s="152" t="inlineStr">
        <is>
          <t>X</t>
        </is>
      </c>
      <c r="Z33" s="152" t="inlineStr"/>
      <c r="AA33" s="152" t="inlineStr"/>
      <c r="AB33" s="152" t="inlineStr"/>
      <c r="AC33" s="152" t="inlineStr"/>
      <c r="AD33" s="152" t="inlineStr"/>
      <c r="AE33" s="152" t="inlineStr"/>
      <c r="AF33" s="152" t="inlineStr"/>
      <c r="AG33" s="152" t="inlineStr"/>
      <c r="AH33" s="152" t="inlineStr"/>
      <c r="AI33" s="152" t="inlineStr"/>
      <c r="AJ33" s="152" t="inlineStr"/>
      <c r="AK33" s="152" t="inlineStr"/>
      <c r="AL33" s="152" t="inlineStr"/>
      <c r="AM33" s="152" t="inlineStr"/>
      <c r="AN33" s="166" t="inlineStr"/>
      <c r="AO33" s="155" t="inlineStr"/>
      <c r="AP33" s="152" t="inlineStr"/>
      <c r="AQ33" s="152" t="inlineStr"/>
      <c r="AR33" s="152" t="inlineStr"/>
      <c r="AS33" s="152" t="inlineStr"/>
      <c r="AT33" s="152" t="inlineStr"/>
      <c r="AU33" s="155" t="inlineStr"/>
      <c r="AV33" s="152" t="inlineStr"/>
      <c r="AW33" s="152" t="inlineStr"/>
      <c r="AX33" s="152" t="inlineStr"/>
      <c r="AY33" s="152" t="inlineStr"/>
      <c r="AZ33" s="152" t="inlineStr">
        <is>
          <t>X</t>
        </is>
      </c>
      <c r="BA33" s="165" t="inlineStr"/>
      <c r="BB33" s="165" t="inlineStr"/>
      <c r="BC33" s="155" t="inlineStr"/>
      <c r="BD33" s="152" t="inlineStr"/>
      <c r="BE33" s="152" t="inlineStr"/>
      <c r="BF33" s="152" t="inlineStr"/>
      <c r="BG33" s="155" t="inlineStr"/>
      <c r="BH33" s="152" t="inlineStr"/>
      <c r="BI33" s="152" t="inlineStr">
        <is>
          <t>X</t>
        </is>
      </c>
      <c r="BJ33" s="152" t="inlineStr">
        <is>
          <t>X</t>
        </is>
      </c>
      <c r="BK33" s="152" t="inlineStr"/>
      <c r="BL33" s="152" t="inlineStr"/>
      <c r="BM33" s="152" t="inlineStr"/>
      <c r="BN33" s="152" t="inlineStr"/>
      <c r="BO33" s="152" t="inlineStr"/>
      <c r="BP33" s="155" t="inlineStr"/>
      <c r="BQ33" s="152" t="inlineStr"/>
      <c r="BR33" s="152" t="inlineStr"/>
      <c r="BS33" s="152" t="inlineStr"/>
      <c r="BT33" s="152" t="inlineStr"/>
      <c r="BU33" s="152" t="inlineStr"/>
      <c r="BV33" s="152" t="inlineStr"/>
      <c r="BW33" s="152" t="inlineStr"/>
      <c r="BX33" s="165" t="n"/>
      <c r="BY33" s="150" t="n"/>
      <c r="BZ33" s="150" t="n"/>
      <c r="CA33" s="150" t="n"/>
      <c r="CB33" s="142">
        <f>getURL2025(B33:B1528)</f>
        <v/>
      </c>
      <c r="CC33" s="156" t="n"/>
      <c r="CD33" s="156" t="n"/>
      <c r="CE33" s="167">
        <f>IFERROR(__xludf.DUMMYFUNCTION("""COMPUTED_VALUE"""),0.0)</f>
        <v/>
      </c>
      <c r="CF33" s="158" t="n"/>
      <c r="CG33" s="148" t="n"/>
      <c r="CH33" s="148" t="n"/>
      <c r="CI33" s="148" t="n"/>
      <c r="CJ33" s="148" t="n"/>
      <c r="CK33" s="148" t="n"/>
      <c r="CL33" s="148" t="n"/>
      <c r="CM33" s="148" t="n"/>
      <c r="CN33" s="148" t="n"/>
      <c r="CO33" s="148" t="n"/>
      <c r="CP33" s="148" t="n"/>
      <c r="CQ33" s="148" t="n"/>
      <c r="CR33" s="148" t="n"/>
      <c r="CS33" s="148" t="n"/>
      <c r="CT33" s="148" t="n"/>
      <c r="CU33" s="148" t="n"/>
      <c r="CV33" s="148" t="n"/>
    </row>
    <row r="34">
      <c r="A34" s="168" t="inlineStr"/>
      <c r="B34" s="164" t="inlineStr">
        <is>
          <t>Top 10 Most Popular Compact Track Loaders of 2024</t>
        </is>
      </c>
      <c r="C34" s="129" t="inlineStr"/>
      <c r="D34" s="130" t="inlineStr"/>
      <c r="E34" s="150" t="inlineStr"/>
      <c r="F34" s="150" t="inlineStr"/>
      <c r="G34" s="150" t="inlineStr">
        <is>
          <t>X</t>
        </is>
      </c>
      <c r="H34" s="152" t="inlineStr">
        <is>
          <t>X</t>
        </is>
      </c>
      <c r="I34" s="152" t="inlineStr"/>
      <c r="J34" s="152" t="inlineStr"/>
      <c r="K34" s="152" t="inlineStr"/>
      <c r="L34" s="152" t="inlineStr"/>
      <c r="M34" s="152" t="inlineStr"/>
      <c r="N34" s="152" t="inlineStr"/>
      <c r="O34" s="152" t="inlineStr"/>
      <c r="P34" s="152" t="inlineStr"/>
      <c r="Q34" s="152" t="inlineStr"/>
      <c r="R34" s="152" t="inlineStr"/>
      <c r="S34" s="165" t="inlineStr"/>
      <c r="T34" s="155" t="inlineStr">
        <is>
          <t>X</t>
        </is>
      </c>
      <c r="U34" s="152" t="inlineStr"/>
      <c r="V34" s="152" t="inlineStr"/>
      <c r="W34" s="152" t="inlineStr"/>
      <c r="X34" s="152" t="inlineStr"/>
      <c r="Y34" s="152" t="inlineStr"/>
      <c r="Z34" s="152" t="inlineStr"/>
      <c r="AA34" s="152" t="inlineStr"/>
      <c r="AB34" s="152" t="inlineStr">
        <is>
          <t>X</t>
        </is>
      </c>
      <c r="AC34" s="152" t="inlineStr"/>
      <c r="AD34" s="152" t="inlineStr"/>
      <c r="AE34" s="152" t="inlineStr"/>
      <c r="AF34" s="152" t="inlineStr"/>
      <c r="AG34" s="152" t="inlineStr"/>
      <c r="AH34" s="152" t="inlineStr"/>
      <c r="AI34" s="152" t="inlineStr"/>
      <c r="AJ34" s="152" t="inlineStr"/>
      <c r="AK34" s="152" t="inlineStr"/>
      <c r="AL34" s="152" t="inlineStr"/>
      <c r="AM34" s="152" t="inlineStr"/>
      <c r="AN34" s="166" t="inlineStr"/>
      <c r="AO34" s="155" t="inlineStr"/>
      <c r="AP34" s="152" t="inlineStr"/>
      <c r="AQ34" s="152" t="inlineStr"/>
      <c r="AR34" s="152" t="inlineStr"/>
      <c r="AS34" s="152" t="inlineStr"/>
      <c r="AT34" s="152" t="inlineStr"/>
      <c r="AU34" s="155" t="inlineStr"/>
      <c r="AV34" s="152" t="inlineStr"/>
      <c r="AW34" s="152" t="inlineStr"/>
      <c r="AX34" s="152" t="inlineStr"/>
      <c r="AY34" s="152" t="inlineStr"/>
      <c r="AZ34" s="152" t="inlineStr">
        <is>
          <t>X</t>
        </is>
      </c>
      <c r="BA34" s="165" t="inlineStr"/>
      <c r="BB34" s="165" t="inlineStr"/>
      <c r="BC34" s="155" t="inlineStr"/>
      <c r="BD34" s="152" t="inlineStr"/>
      <c r="BE34" s="152" t="inlineStr"/>
      <c r="BF34" s="152" t="inlineStr"/>
      <c r="BG34" s="155" t="inlineStr"/>
      <c r="BH34" s="152" t="inlineStr"/>
      <c r="BI34" s="152" t="inlineStr"/>
      <c r="BJ34" s="152" t="inlineStr">
        <is>
          <t>X</t>
        </is>
      </c>
      <c r="BK34" s="152" t="inlineStr"/>
      <c r="BL34" s="152" t="inlineStr"/>
      <c r="BM34" s="152" t="inlineStr"/>
      <c r="BN34" s="152" t="inlineStr"/>
      <c r="BO34" s="152" t="inlineStr"/>
      <c r="BP34" s="155" t="inlineStr"/>
      <c r="BQ34" s="152" t="inlineStr"/>
      <c r="BR34" s="152" t="inlineStr"/>
      <c r="BS34" s="152" t="inlineStr"/>
      <c r="BT34" s="152" t="inlineStr"/>
      <c r="BU34" s="152" t="inlineStr"/>
      <c r="BV34" s="152" t="inlineStr"/>
      <c r="BW34" s="152" t="inlineStr"/>
      <c r="BX34" s="165" t="n"/>
      <c r="BY34" s="150" t="n"/>
      <c r="BZ34" s="150" t="n"/>
      <c r="CA34" s="150" t="n"/>
      <c r="CB34" s="142">
        <f>getURL2025(B34:B1529)</f>
        <v/>
      </c>
      <c r="CC34" s="156" t="n"/>
      <c r="CD34" s="156" t="n"/>
      <c r="CE34" s="167">
        <f>IFERROR(__xludf.DUMMYFUNCTION("""COMPUTED_VALUE"""),0.0)</f>
        <v/>
      </c>
      <c r="CF34" s="158" t="n"/>
      <c r="CG34" s="148" t="n"/>
      <c r="CH34" s="148" t="n"/>
      <c r="CI34" s="148" t="n"/>
      <c r="CJ34" s="148" t="n"/>
      <c r="CK34" s="148" t="n"/>
      <c r="CL34" s="148" t="n"/>
      <c r="CM34" s="148" t="n"/>
      <c r="CN34" s="148" t="n"/>
      <c r="CO34" s="148" t="n"/>
      <c r="CP34" s="148" t="n"/>
      <c r="CQ34" s="148" t="n"/>
      <c r="CR34" s="148" t="n"/>
      <c r="CS34" s="148" t="n"/>
      <c r="CT34" s="148" t="n"/>
      <c r="CU34" s="148" t="n"/>
      <c r="CV34" s="148" t="n"/>
    </row>
    <row r="35">
      <c r="A35" s="168" t="inlineStr"/>
      <c r="B35" s="164" t="inlineStr">
        <is>
          <t>Positioning for Greatness: New Automotive Solutions to be Delivered by Trimble and Qualcomm</t>
        </is>
      </c>
      <c r="C35" s="129" t="inlineStr"/>
      <c r="D35" s="130" t="inlineStr"/>
      <c r="E35" s="150" t="inlineStr"/>
      <c r="F35" s="150" t="inlineStr"/>
      <c r="G35" s="150" t="inlineStr">
        <is>
          <t>X</t>
        </is>
      </c>
      <c r="H35" s="152" t="inlineStr">
        <is>
          <t>X</t>
        </is>
      </c>
      <c r="I35" s="152" t="inlineStr"/>
      <c r="J35" s="152" t="inlineStr"/>
      <c r="K35" s="152" t="inlineStr"/>
      <c r="L35" s="152" t="inlineStr"/>
      <c r="M35" s="152" t="inlineStr"/>
      <c r="N35" s="152" t="inlineStr"/>
      <c r="O35" s="152" t="inlineStr"/>
      <c r="P35" s="152" t="inlineStr"/>
      <c r="Q35" s="152" t="inlineStr"/>
      <c r="R35" s="152" t="inlineStr"/>
      <c r="S35" s="165" t="inlineStr"/>
      <c r="T35" s="155" t="inlineStr"/>
      <c r="U35" s="152" t="inlineStr"/>
      <c r="V35" s="152" t="inlineStr"/>
      <c r="W35" s="152" t="inlineStr"/>
      <c r="X35" s="152" t="inlineStr"/>
      <c r="Y35" s="152" t="inlineStr"/>
      <c r="Z35" s="152" t="inlineStr"/>
      <c r="AA35" s="152" t="inlineStr"/>
      <c r="AB35" s="152" t="inlineStr"/>
      <c r="AC35" s="152" t="inlineStr"/>
      <c r="AD35" s="152" t="inlineStr"/>
      <c r="AE35" s="152" t="inlineStr"/>
      <c r="AF35" s="152" t="inlineStr"/>
      <c r="AG35" s="152" t="inlineStr"/>
      <c r="AH35" s="152" t="inlineStr"/>
      <c r="AI35" s="152" t="inlineStr"/>
      <c r="AJ35" s="152" t="inlineStr"/>
      <c r="AK35" s="152" t="inlineStr"/>
      <c r="AL35" s="152" t="inlineStr"/>
      <c r="AM35" s="152" t="inlineStr"/>
      <c r="AN35" s="166" t="inlineStr"/>
      <c r="AO35" s="155" t="inlineStr"/>
      <c r="AP35" s="152" t="inlineStr"/>
      <c r="AQ35" s="152" t="inlineStr"/>
      <c r="AR35" s="152" t="inlineStr"/>
      <c r="AS35" s="152" t="inlineStr"/>
      <c r="AT35" s="152" t="inlineStr"/>
      <c r="AU35" s="155" t="inlineStr"/>
      <c r="AV35" s="152" t="inlineStr"/>
      <c r="AW35" s="152" t="inlineStr"/>
      <c r="AX35" s="152" t="inlineStr"/>
      <c r="AY35" s="152" t="inlineStr"/>
      <c r="AZ35" s="152" t="inlineStr">
        <is>
          <t>X</t>
        </is>
      </c>
      <c r="BA35" s="165" t="inlineStr"/>
      <c r="BB35" s="165" t="inlineStr"/>
      <c r="BC35" s="155" t="inlineStr"/>
      <c r="BD35" s="152" t="inlineStr"/>
      <c r="BE35" s="152" t="inlineStr"/>
      <c r="BF35" s="152" t="inlineStr"/>
      <c r="BG35" s="155" t="inlineStr"/>
      <c r="BH35" s="152" t="inlineStr"/>
      <c r="BI35" s="152" t="inlineStr">
        <is>
          <t>X</t>
        </is>
      </c>
      <c r="BJ35" s="152" t="inlineStr">
        <is>
          <t>X</t>
        </is>
      </c>
      <c r="BK35" s="152" t="inlineStr"/>
      <c r="BL35" s="152" t="inlineStr"/>
      <c r="BM35" s="152" t="inlineStr"/>
      <c r="BN35" s="152" t="inlineStr"/>
      <c r="BO35" s="152" t="inlineStr"/>
      <c r="BP35" s="155" t="inlineStr"/>
      <c r="BQ35" s="152" t="inlineStr"/>
      <c r="BR35" s="152" t="inlineStr"/>
      <c r="BS35" s="152" t="inlineStr"/>
      <c r="BT35" s="152" t="inlineStr"/>
      <c r="BU35" s="152" t="inlineStr"/>
      <c r="BV35" s="152" t="inlineStr"/>
      <c r="BW35" s="152" t="inlineStr"/>
      <c r="BX35" s="165" t="inlineStr">
        <is>
          <t>x</t>
        </is>
      </c>
      <c r="BY35" s="150" t="n"/>
      <c r="BZ35" s="150" t="n"/>
      <c r="CA35" s="150" t="n"/>
      <c r="CB35" s="142">
        <f>getURL2025(B35:B1530)</f>
        <v/>
      </c>
      <c r="CC35" s="156" t="n"/>
      <c r="CD35" s="156" t="inlineStr">
        <is>
          <t>Processed</t>
        </is>
      </c>
      <c r="CE35" s="167">
        <f>IFERROR(__xludf.DUMMYFUNCTION("""COMPUTED_VALUE"""),0.0)</f>
        <v/>
      </c>
      <c r="CF35" s="158" t="n"/>
      <c r="CG35" s="148" t="n"/>
      <c r="CH35" s="148" t="n"/>
      <c r="CI35" s="148" t="n"/>
      <c r="CJ35" s="148" t="n"/>
      <c r="CK35" s="148" t="n"/>
      <c r="CL35" s="148" t="n"/>
      <c r="CM35" s="148" t="n"/>
      <c r="CN35" s="148" t="n"/>
      <c r="CO35" s="148" t="n"/>
      <c r="CP35" s="148" t="n"/>
      <c r="CQ35" s="148" t="n"/>
      <c r="CR35" s="148" t="n"/>
      <c r="CS35" s="148" t="n"/>
      <c r="CT35" s="148" t="n"/>
      <c r="CU35" s="148" t="n"/>
      <c r="CV35" s="148" t="n"/>
    </row>
    <row r="36">
      <c r="A36" s="168" t="inlineStr"/>
      <c r="B36" s="164" t="inlineStr">
        <is>
          <t>Test and Measurement News</t>
        </is>
      </c>
      <c r="C36" s="129" t="inlineStr"/>
      <c r="D36" s="130" t="inlineStr"/>
      <c r="E36" s="150" t="inlineStr"/>
      <c r="F36" s="150" t="inlineStr"/>
      <c r="G36" s="150" t="inlineStr">
        <is>
          <t>X</t>
        </is>
      </c>
      <c r="H36" s="152" t="inlineStr">
        <is>
          <t>X</t>
        </is>
      </c>
      <c r="I36" s="152" t="inlineStr"/>
      <c r="J36" s="152" t="inlineStr"/>
      <c r="K36" s="152" t="inlineStr"/>
      <c r="L36" s="152" t="inlineStr"/>
      <c r="M36" s="152" t="inlineStr"/>
      <c r="N36" s="152" t="inlineStr"/>
      <c r="O36" s="152" t="inlineStr"/>
      <c r="P36" s="152" t="inlineStr"/>
      <c r="Q36" s="152" t="inlineStr"/>
      <c r="R36" s="152" t="inlineStr"/>
      <c r="S36" s="165" t="inlineStr"/>
      <c r="T36" s="155" t="inlineStr">
        <is>
          <t>X</t>
        </is>
      </c>
      <c r="U36" s="152" t="inlineStr">
        <is>
          <t>X</t>
        </is>
      </c>
      <c r="V36" s="152" t="inlineStr">
        <is>
          <t>X</t>
        </is>
      </c>
      <c r="W36" s="152" t="inlineStr">
        <is>
          <t>X</t>
        </is>
      </c>
      <c r="X36" s="152" t="inlineStr"/>
      <c r="Y36" s="152" t="inlineStr">
        <is>
          <t>X</t>
        </is>
      </c>
      <c r="Z36" s="152" t="inlineStr">
        <is>
          <t>X</t>
        </is>
      </c>
      <c r="AA36" s="152" t="inlineStr">
        <is>
          <t>X</t>
        </is>
      </c>
      <c r="AB36" s="152" t="inlineStr">
        <is>
          <t>X</t>
        </is>
      </c>
      <c r="AC36" s="152" t="inlineStr"/>
      <c r="AD36" s="152" t="inlineStr">
        <is>
          <t>X</t>
        </is>
      </c>
      <c r="AE36" s="152" t="inlineStr">
        <is>
          <t>X</t>
        </is>
      </c>
      <c r="AF36" s="152" t="inlineStr">
        <is>
          <t>X</t>
        </is>
      </c>
      <c r="AG36" s="152" t="inlineStr">
        <is>
          <t>X</t>
        </is>
      </c>
      <c r="AH36" s="152" t="inlineStr">
        <is>
          <t>X</t>
        </is>
      </c>
      <c r="AI36" s="152" t="inlineStr">
        <is>
          <t>X</t>
        </is>
      </c>
      <c r="AJ36" s="152" t="inlineStr">
        <is>
          <t>X</t>
        </is>
      </c>
      <c r="AK36" s="152" t="inlineStr">
        <is>
          <t>X</t>
        </is>
      </c>
      <c r="AL36" s="152" t="inlineStr"/>
      <c r="AM36" s="152" t="inlineStr"/>
      <c r="AN36" s="166" t="inlineStr"/>
      <c r="AO36" s="155" t="inlineStr"/>
      <c r="AP36" s="152" t="inlineStr"/>
      <c r="AQ36" s="152" t="inlineStr"/>
      <c r="AR36" s="152" t="inlineStr"/>
      <c r="AS36" s="152" t="inlineStr"/>
      <c r="AT36" s="152" t="inlineStr"/>
      <c r="AU36" s="155" t="inlineStr"/>
      <c r="AV36" s="152" t="inlineStr"/>
      <c r="AW36" s="152" t="inlineStr"/>
      <c r="AX36" s="152" t="inlineStr"/>
      <c r="AY36" s="152" t="inlineStr"/>
      <c r="AZ36" s="152" t="inlineStr">
        <is>
          <t>X</t>
        </is>
      </c>
      <c r="BA36" s="165" t="inlineStr"/>
      <c r="BB36" s="165" t="inlineStr"/>
      <c r="BC36" s="155" t="inlineStr"/>
      <c r="BD36" s="152" t="inlineStr"/>
      <c r="BE36" s="152" t="inlineStr"/>
      <c r="BF36" s="152" t="inlineStr"/>
      <c r="BG36" s="155" t="inlineStr"/>
      <c r="BH36" s="152" t="inlineStr"/>
      <c r="BI36" s="152" t="inlineStr"/>
      <c r="BJ36" s="152" t="inlineStr"/>
      <c r="BK36" s="152" t="inlineStr"/>
      <c r="BL36" s="152" t="inlineStr">
        <is>
          <t>X</t>
        </is>
      </c>
      <c r="BM36" s="152" t="inlineStr"/>
      <c r="BN36" s="152" t="inlineStr"/>
      <c r="BO36" s="152" t="inlineStr"/>
      <c r="BP36" s="155" t="inlineStr"/>
      <c r="BQ36" s="152" t="inlineStr"/>
      <c r="BR36" s="152" t="inlineStr"/>
      <c r="BS36" s="152" t="inlineStr"/>
      <c r="BT36" s="152" t="inlineStr"/>
      <c r="BU36" s="152" t="inlineStr"/>
      <c r="BV36" s="152" t="inlineStr"/>
      <c r="BW36" s="152" t="inlineStr"/>
      <c r="BX36" s="165" t="n"/>
      <c r="BY36" s="150" t="n"/>
      <c r="BZ36" s="150" t="n"/>
      <c r="CA36" s="150" t="n"/>
      <c r="CB36" s="142">
        <f>getURL2025(B36:B1531)</f>
        <v/>
      </c>
      <c r="CC36" s="156" t="n"/>
      <c r="CD36" s="156" t="n"/>
      <c r="CE36" s="167">
        <f>IFERROR(__xludf.DUMMYFUNCTION("""COMPUTED_VALUE"""),24.0)</f>
        <v/>
      </c>
      <c r="CF36" s="158">
        <f>IFERROR(__xludf.DUMMYFUNCTION("""COMPUTED_VALUE"""),3192.0)</f>
        <v/>
      </c>
      <c r="CG36" s="148" t="n"/>
      <c r="CH36" s="148" t="n"/>
      <c r="CI36" s="148" t="n"/>
      <c r="CJ36" s="148" t="n"/>
      <c r="CK36" s="148" t="n"/>
      <c r="CL36" s="148" t="n"/>
      <c r="CM36" s="148" t="n"/>
      <c r="CN36" s="148" t="n"/>
      <c r="CO36" s="148" t="n"/>
      <c r="CP36" s="148" t="n"/>
      <c r="CQ36" s="148" t="n"/>
      <c r="CR36" s="148" t="n"/>
      <c r="CS36" s="148" t="n"/>
      <c r="CT36" s="148" t="n"/>
      <c r="CU36" s="148" t="n"/>
      <c r="CV36" s="148" t="n"/>
    </row>
    <row r="37">
      <c r="A37" s="168" t="inlineStr"/>
      <c r="B37" s="164" t="inlineStr">
        <is>
          <t>Trimble and Qualcomm Deliver Precise Positioning Solutions for Automotive OEMs and Tier 1 Suppliers</t>
        </is>
      </c>
      <c r="C37" s="129" t="inlineStr"/>
      <c r="D37" s="130" t="inlineStr"/>
      <c r="E37" s="150" t="inlineStr"/>
      <c r="F37" s="150" t="inlineStr"/>
      <c r="G37" s="150" t="inlineStr">
        <is>
          <t>X</t>
        </is>
      </c>
      <c r="H37" s="152" t="inlineStr">
        <is>
          <t>X</t>
        </is>
      </c>
      <c r="I37" s="152" t="inlineStr"/>
      <c r="J37" s="152" t="inlineStr"/>
      <c r="K37" s="152" t="inlineStr"/>
      <c r="L37" s="152" t="inlineStr"/>
      <c r="M37" s="152" t="inlineStr"/>
      <c r="N37" s="152" t="inlineStr"/>
      <c r="O37" s="152" t="inlineStr"/>
      <c r="P37" s="152" t="inlineStr"/>
      <c r="Q37" s="152" t="inlineStr"/>
      <c r="R37" s="152" t="inlineStr"/>
      <c r="S37" s="165" t="inlineStr"/>
      <c r="T37" s="155" t="inlineStr"/>
      <c r="U37" s="152" t="inlineStr"/>
      <c r="V37" s="152" t="inlineStr"/>
      <c r="W37" s="152" t="inlineStr">
        <is>
          <t>X</t>
        </is>
      </c>
      <c r="X37" s="152" t="inlineStr"/>
      <c r="Y37" s="152" t="inlineStr"/>
      <c r="Z37" s="152" t="inlineStr"/>
      <c r="AA37" s="152" t="inlineStr"/>
      <c r="AB37" s="152" t="inlineStr"/>
      <c r="AC37" s="152" t="inlineStr"/>
      <c r="AD37" s="152" t="inlineStr"/>
      <c r="AE37" s="152" t="inlineStr"/>
      <c r="AF37" s="152" t="inlineStr"/>
      <c r="AG37" s="152" t="inlineStr"/>
      <c r="AH37" s="152" t="inlineStr"/>
      <c r="AI37" s="152" t="inlineStr"/>
      <c r="AJ37" s="152" t="inlineStr"/>
      <c r="AK37" s="152" t="inlineStr"/>
      <c r="AL37" s="152" t="inlineStr"/>
      <c r="AM37" s="152" t="inlineStr"/>
      <c r="AN37" s="166" t="inlineStr"/>
      <c r="AO37" s="155" t="inlineStr"/>
      <c r="AP37" s="152" t="inlineStr"/>
      <c r="AQ37" s="152" t="inlineStr"/>
      <c r="AR37" s="152" t="inlineStr"/>
      <c r="AS37" s="152" t="inlineStr"/>
      <c r="AT37" s="152" t="inlineStr"/>
      <c r="AU37" s="155" t="inlineStr"/>
      <c r="AV37" s="152" t="inlineStr"/>
      <c r="AW37" s="152" t="inlineStr"/>
      <c r="AX37" s="152" t="inlineStr"/>
      <c r="AY37" s="152" t="inlineStr"/>
      <c r="AZ37" s="152" t="inlineStr">
        <is>
          <t>X</t>
        </is>
      </c>
      <c r="BA37" s="165" t="inlineStr"/>
      <c r="BB37" s="165" t="inlineStr"/>
      <c r="BC37" s="155" t="inlineStr"/>
      <c r="BD37" s="152" t="inlineStr"/>
      <c r="BE37" s="152" t="inlineStr"/>
      <c r="BF37" s="152" t="inlineStr"/>
      <c r="BG37" s="155" t="inlineStr"/>
      <c r="BH37" s="152" t="inlineStr"/>
      <c r="BI37" s="152" t="inlineStr">
        <is>
          <t>X</t>
        </is>
      </c>
      <c r="BJ37" s="152" t="inlineStr">
        <is>
          <t>X</t>
        </is>
      </c>
      <c r="BK37" s="152" t="inlineStr"/>
      <c r="BL37" s="152" t="inlineStr"/>
      <c r="BM37" s="152" t="inlineStr"/>
      <c r="BN37" s="152" t="inlineStr"/>
      <c r="BO37" s="152" t="inlineStr"/>
      <c r="BP37" s="155" t="inlineStr"/>
      <c r="BQ37" s="152" t="inlineStr"/>
      <c r="BR37" s="152" t="inlineStr"/>
      <c r="BS37" s="152" t="inlineStr"/>
      <c r="BT37" s="152" t="inlineStr"/>
      <c r="BU37" s="152" t="inlineStr"/>
      <c r="BV37" s="152" t="inlineStr"/>
      <c r="BW37" s="152" t="inlineStr"/>
      <c r="BX37" s="165" t="n"/>
      <c r="BY37" s="150" t="n"/>
      <c r="BZ37" s="150" t="n"/>
      <c r="CA37" s="150" t="n"/>
      <c r="CB37" s="142">
        <f>getURL2025(B37:B1532)</f>
        <v/>
      </c>
      <c r="CC37" s="156" t="n"/>
      <c r="CD37" s="156" t="n"/>
      <c r="CE37" s="167">
        <f>IFERROR(__xludf.DUMMYFUNCTION("""COMPUTED_VALUE"""),19.0)</f>
        <v/>
      </c>
      <c r="CF37" s="158">
        <f>IFERROR(__xludf.DUMMYFUNCTION("""COMPUTED_VALUE"""),4943.0)</f>
        <v/>
      </c>
      <c r="CG37" s="148" t="n"/>
      <c r="CH37" s="148" t="n"/>
      <c r="CI37" s="148" t="n"/>
      <c r="CJ37" s="148" t="n"/>
      <c r="CK37" s="148" t="n"/>
      <c r="CL37" s="148" t="n"/>
      <c r="CM37" s="148" t="n"/>
      <c r="CN37" s="148" t="n"/>
      <c r="CO37" s="148" t="n"/>
      <c r="CP37" s="148" t="n"/>
      <c r="CQ37" s="148" t="n"/>
      <c r="CR37" s="148" t="n"/>
      <c r="CS37" s="148" t="n"/>
      <c r="CT37" s="148" t="n"/>
      <c r="CU37" s="148" t="n"/>
      <c r="CV37" s="148" t="n"/>
    </row>
    <row r="38">
      <c r="A38" s="168" t="inlineStr"/>
      <c r="B38" s="164" t="inlineStr">
        <is>
          <t>Trimble, Qualcomm partner on positioning tech for autonomous vehicles</t>
        </is>
      </c>
      <c r="C38" s="129" t="inlineStr"/>
      <c r="D38" s="130" t="inlineStr"/>
      <c r="E38" s="150" t="inlineStr"/>
      <c r="F38" s="150" t="inlineStr"/>
      <c r="G38" s="150" t="inlineStr">
        <is>
          <t>X</t>
        </is>
      </c>
      <c r="H38" s="152" t="inlineStr">
        <is>
          <t>X</t>
        </is>
      </c>
      <c r="I38" s="152" t="inlineStr"/>
      <c r="J38" s="152" t="inlineStr"/>
      <c r="K38" s="152" t="inlineStr"/>
      <c r="L38" s="152" t="inlineStr"/>
      <c r="M38" s="152" t="inlineStr"/>
      <c r="N38" s="152" t="inlineStr"/>
      <c r="O38" s="152" t="inlineStr"/>
      <c r="P38" s="152" t="inlineStr"/>
      <c r="Q38" s="152" t="inlineStr"/>
      <c r="R38" s="152" t="inlineStr"/>
      <c r="S38" s="165" t="inlineStr"/>
      <c r="T38" s="155" t="inlineStr"/>
      <c r="U38" s="152" t="inlineStr"/>
      <c r="V38" s="152" t="inlineStr"/>
      <c r="W38" s="152" t="inlineStr"/>
      <c r="X38" s="152" t="inlineStr"/>
      <c r="Y38" s="152" t="inlineStr"/>
      <c r="Z38" s="152" t="inlineStr"/>
      <c r="AA38" s="152" t="inlineStr"/>
      <c r="AB38" s="152" t="inlineStr"/>
      <c r="AC38" s="152" t="inlineStr"/>
      <c r="AD38" s="152" t="inlineStr"/>
      <c r="AE38" s="152" t="inlineStr"/>
      <c r="AF38" s="152" t="inlineStr"/>
      <c r="AG38" s="152" t="inlineStr"/>
      <c r="AH38" s="152" t="inlineStr"/>
      <c r="AI38" s="152" t="inlineStr"/>
      <c r="AJ38" s="152" t="inlineStr"/>
      <c r="AK38" s="152" t="inlineStr"/>
      <c r="AL38" s="152" t="inlineStr"/>
      <c r="AM38" s="152" t="inlineStr"/>
      <c r="AN38" s="166" t="inlineStr"/>
      <c r="AO38" s="155" t="inlineStr"/>
      <c r="AP38" s="152" t="inlineStr"/>
      <c r="AQ38" s="152" t="inlineStr"/>
      <c r="AR38" s="152" t="inlineStr"/>
      <c r="AS38" s="152" t="inlineStr"/>
      <c r="AT38" s="152" t="inlineStr"/>
      <c r="AU38" s="155" t="inlineStr"/>
      <c r="AV38" s="152" t="inlineStr"/>
      <c r="AW38" s="152" t="inlineStr"/>
      <c r="AX38" s="152" t="inlineStr"/>
      <c r="AY38" s="152" t="inlineStr"/>
      <c r="AZ38" s="152" t="inlineStr">
        <is>
          <t>X</t>
        </is>
      </c>
      <c r="BA38" s="165" t="inlineStr"/>
      <c r="BB38" s="165" t="inlineStr"/>
      <c r="BC38" s="155" t="inlineStr"/>
      <c r="BD38" s="152" t="inlineStr"/>
      <c r="BE38" s="152" t="inlineStr"/>
      <c r="BF38" s="152" t="inlineStr"/>
      <c r="BG38" s="155" t="inlineStr"/>
      <c r="BH38" s="152" t="inlineStr"/>
      <c r="BI38" s="152" t="inlineStr">
        <is>
          <t>X</t>
        </is>
      </c>
      <c r="BJ38" s="152" t="inlineStr">
        <is>
          <t>X</t>
        </is>
      </c>
      <c r="BK38" s="152" t="inlineStr"/>
      <c r="BL38" s="152" t="inlineStr"/>
      <c r="BM38" s="152" t="inlineStr"/>
      <c r="BN38" s="152" t="inlineStr"/>
      <c r="BO38" s="152" t="inlineStr"/>
      <c r="BP38" s="155" t="inlineStr"/>
      <c r="BQ38" s="152" t="inlineStr"/>
      <c r="BR38" s="152" t="inlineStr"/>
      <c r="BS38" s="152" t="inlineStr"/>
      <c r="BT38" s="152" t="inlineStr"/>
      <c r="BU38" s="152" t="inlineStr"/>
      <c r="BV38" s="152" t="inlineStr"/>
      <c r="BW38" s="152" t="inlineStr"/>
      <c r="BX38" s="165" t="n"/>
      <c r="BY38" s="150" t="n"/>
      <c r="BZ38" s="150" t="n"/>
      <c r="CA38" s="150" t="n"/>
      <c r="CB38" s="142">
        <f>getURL2025(B38:B1533)</f>
        <v/>
      </c>
      <c r="CC38" s="156" t="inlineStr">
        <is>
          <t>1. https://heavyindustry.trimble.com/en/products/trimble-works-subscription</t>
        </is>
      </c>
      <c r="CD38" s="156" t="inlineStr">
        <is>
          <t>Processed</t>
        </is>
      </c>
      <c r="CE38" s="167">
        <f>IFERROR(__xludf.DUMMYFUNCTION("""COMPUTED_VALUE"""),16.0)</f>
        <v/>
      </c>
      <c r="CF38" s="158">
        <f>IFERROR(__xludf.DUMMYFUNCTION("""COMPUTED_VALUE"""),535.0)</f>
        <v/>
      </c>
      <c r="CG38" s="148" t="n"/>
      <c r="CH38" s="148" t="n"/>
      <c r="CI38" s="148" t="n"/>
      <c r="CJ38" s="148" t="n"/>
      <c r="CK38" s="148" t="n"/>
      <c r="CL38" s="148" t="n"/>
      <c r="CM38" s="148" t="n"/>
      <c r="CN38" s="148" t="n"/>
      <c r="CO38" s="148" t="n"/>
      <c r="CP38" s="148" t="n"/>
      <c r="CQ38" s="148" t="n"/>
      <c r="CR38" s="148" t="n"/>
      <c r="CS38" s="148" t="n"/>
      <c r="CT38" s="148" t="n"/>
      <c r="CU38" s="148" t="n"/>
      <c r="CV38" s="148" t="n"/>
    </row>
    <row r="39">
      <c r="A39" s="168" t="inlineStr"/>
      <c r="B39" s="164" t="inlineStr">
        <is>
          <t>Trimble Launches Three New Tiered Subscription Bundles</t>
        </is>
      </c>
      <c r="C39" s="129" t="inlineStr"/>
      <c r="D39" s="130" t="inlineStr"/>
      <c r="E39" s="150" t="inlineStr"/>
      <c r="F39" s="150" t="inlineStr"/>
      <c r="G39" s="150" t="inlineStr">
        <is>
          <t>X</t>
        </is>
      </c>
      <c r="H39" s="152" t="inlineStr">
        <is>
          <t>X</t>
        </is>
      </c>
      <c r="I39" s="152" t="inlineStr"/>
      <c r="J39" s="152" t="inlineStr"/>
      <c r="K39" s="152" t="inlineStr"/>
      <c r="L39" s="152" t="inlineStr"/>
      <c r="M39" s="152" t="inlineStr"/>
      <c r="N39" s="152" t="inlineStr"/>
      <c r="O39" s="152" t="inlineStr"/>
      <c r="P39" s="152" t="inlineStr"/>
      <c r="Q39" s="152" t="inlineStr"/>
      <c r="R39" s="152" t="inlineStr"/>
      <c r="S39" s="165" t="inlineStr"/>
      <c r="T39" s="155" t="inlineStr"/>
      <c r="U39" s="152" t="inlineStr"/>
      <c r="V39" s="152" t="inlineStr"/>
      <c r="W39" s="152" t="inlineStr"/>
      <c r="X39" s="152" t="inlineStr"/>
      <c r="Y39" s="152" t="inlineStr"/>
      <c r="Z39" s="152" t="inlineStr"/>
      <c r="AA39" s="152" t="inlineStr"/>
      <c r="AB39" s="152" t="inlineStr"/>
      <c r="AC39" s="152" t="inlineStr"/>
      <c r="AD39" s="152" t="inlineStr"/>
      <c r="AE39" s="152" t="inlineStr"/>
      <c r="AF39" s="152" t="inlineStr"/>
      <c r="AG39" s="152" t="inlineStr"/>
      <c r="AH39" s="152" t="inlineStr"/>
      <c r="AI39" s="152" t="inlineStr"/>
      <c r="AJ39" s="152" t="inlineStr"/>
      <c r="AK39" s="152" t="inlineStr"/>
      <c r="AL39" s="152" t="inlineStr"/>
      <c r="AM39" s="152" t="inlineStr"/>
      <c r="AN39" s="166" t="inlineStr"/>
      <c r="AO39" s="155" t="inlineStr"/>
      <c r="AP39" s="152" t="inlineStr"/>
      <c r="AQ39" s="152" t="inlineStr"/>
      <c r="AR39" s="152" t="inlineStr"/>
      <c r="AS39" s="152" t="inlineStr"/>
      <c r="AT39" s="152" t="inlineStr"/>
      <c r="AU39" s="155" t="inlineStr"/>
      <c r="AV39" s="152" t="inlineStr"/>
      <c r="AW39" s="152" t="inlineStr"/>
      <c r="AX39" s="152" t="inlineStr"/>
      <c r="AY39" s="152" t="inlineStr"/>
      <c r="AZ39" s="152" t="inlineStr">
        <is>
          <t>X</t>
        </is>
      </c>
      <c r="BA39" s="165" t="inlineStr"/>
      <c r="BB39" s="165" t="inlineStr"/>
      <c r="BC39" s="155" t="inlineStr"/>
      <c r="BD39" s="152" t="inlineStr"/>
      <c r="BE39" s="152" t="inlineStr"/>
      <c r="BF39" s="152" t="inlineStr"/>
      <c r="BG39" s="155" t="inlineStr"/>
      <c r="BH39" s="152" t="inlineStr"/>
      <c r="BI39" s="152" t="inlineStr">
        <is>
          <t>X</t>
        </is>
      </c>
      <c r="BJ39" s="152" t="inlineStr"/>
      <c r="BK39" s="152" t="inlineStr"/>
      <c r="BL39" s="152" t="inlineStr"/>
      <c r="BM39" s="152" t="inlineStr"/>
      <c r="BN39" s="152" t="inlineStr"/>
      <c r="BO39" s="152" t="inlineStr"/>
      <c r="BP39" s="155" t="inlineStr"/>
      <c r="BQ39" s="152" t="inlineStr"/>
      <c r="BR39" s="152" t="inlineStr"/>
      <c r="BS39" s="152" t="inlineStr"/>
      <c r="BT39" s="152" t="inlineStr"/>
      <c r="BU39" s="152" t="inlineStr"/>
      <c r="BV39" s="152" t="inlineStr"/>
      <c r="BW39" s="152" t="inlineStr"/>
      <c r="BX39" s="165" t="n"/>
      <c r="BY39" s="150" t="n"/>
      <c r="BZ39" s="150" t="n"/>
      <c r="CA39" s="150" t="n"/>
      <c r="CB39" s="142">
        <f>getURL2025(B39:B1534)</f>
        <v/>
      </c>
      <c r="CC39" s="156" t="n"/>
      <c r="CD39" s="156" t="n"/>
      <c r="CE39" s="167">
        <f>IFERROR(__xludf.DUMMYFUNCTION("""COMPUTED_VALUE"""),27.0)</f>
        <v/>
      </c>
      <c r="CF39" s="158">
        <f>IFERROR(__xludf.DUMMYFUNCTION("""COMPUTED_VALUE"""),613.0)</f>
        <v/>
      </c>
      <c r="CG39" s="148" t="n"/>
      <c r="CH39" s="148" t="n"/>
      <c r="CI39" s="148" t="n"/>
      <c r="CJ39" s="148" t="n"/>
      <c r="CK39" s="148" t="n"/>
      <c r="CL39" s="148" t="n"/>
      <c r="CM39" s="148" t="n"/>
      <c r="CN39" s="148" t="n"/>
      <c r="CO39" s="148" t="n"/>
      <c r="CP39" s="148" t="n"/>
      <c r="CQ39" s="148" t="n"/>
      <c r="CR39" s="148" t="n"/>
      <c r="CS39" s="148" t="n"/>
      <c r="CT39" s="148" t="n"/>
      <c r="CU39" s="148" t="n"/>
      <c r="CV39" s="148" t="n"/>
    </row>
    <row r="40">
      <c r="A40" s="168" t="inlineStr"/>
      <c r="B40" s="164" t="inlineStr">
        <is>
          <t>Trimble and Qualcomm Deliver Precise Positioning Solutions for Automotive OEMs and Tier 1 Suppliers | GeoConnexion</t>
        </is>
      </c>
      <c r="C40" s="129" t="inlineStr"/>
      <c r="D40" s="130" t="inlineStr"/>
      <c r="E40" s="150" t="inlineStr"/>
      <c r="F40" s="150" t="inlineStr"/>
      <c r="G40" s="150" t="inlineStr">
        <is>
          <t>X</t>
        </is>
      </c>
      <c r="H40" s="152" t="inlineStr">
        <is>
          <t>X</t>
        </is>
      </c>
      <c r="I40" s="152" t="inlineStr"/>
      <c r="J40" s="152" t="inlineStr"/>
      <c r="K40" s="152" t="inlineStr"/>
      <c r="L40" s="152" t="inlineStr"/>
      <c r="M40" s="152" t="inlineStr"/>
      <c r="N40" s="152" t="inlineStr"/>
      <c r="O40" s="152" t="inlineStr"/>
      <c r="P40" s="152" t="inlineStr"/>
      <c r="Q40" s="152" t="inlineStr"/>
      <c r="R40" s="152" t="inlineStr"/>
      <c r="S40" s="165" t="inlineStr"/>
      <c r="T40" s="155" t="inlineStr"/>
      <c r="U40" s="152" t="inlineStr"/>
      <c r="V40" s="152" t="inlineStr"/>
      <c r="W40" s="152" t="inlineStr">
        <is>
          <t>X</t>
        </is>
      </c>
      <c r="X40" s="152" t="inlineStr"/>
      <c r="Y40" s="152" t="inlineStr"/>
      <c r="Z40" s="152" t="inlineStr"/>
      <c r="AA40" s="152" t="inlineStr"/>
      <c r="AB40" s="152" t="inlineStr"/>
      <c r="AC40" s="152" t="inlineStr"/>
      <c r="AD40" s="152" t="inlineStr"/>
      <c r="AE40" s="152" t="inlineStr"/>
      <c r="AF40" s="152" t="inlineStr"/>
      <c r="AG40" s="152" t="inlineStr"/>
      <c r="AH40" s="152" t="inlineStr"/>
      <c r="AI40" s="152" t="inlineStr"/>
      <c r="AJ40" s="152" t="inlineStr"/>
      <c r="AK40" s="152" t="inlineStr"/>
      <c r="AL40" s="152" t="inlineStr"/>
      <c r="AM40" s="152" t="inlineStr"/>
      <c r="AN40" s="166" t="inlineStr"/>
      <c r="AO40" s="155" t="inlineStr"/>
      <c r="AP40" s="152" t="inlineStr"/>
      <c r="AQ40" s="152" t="inlineStr"/>
      <c r="AR40" s="152" t="inlineStr"/>
      <c r="AS40" s="152" t="inlineStr"/>
      <c r="AT40" s="152" t="inlineStr"/>
      <c r="AU40" s="155" t="inlineStr"/>
      <c r="AV40" s="152" t="inlineStr"/>
      <c r="AW40" s="152" t="inlineStr"/>
      <c r="AX40" s="152" t="inlineStr"/>
      <c r="AY40" s="152" t="inlineStr"/>
      <c r="AZ40" s="152" t="inlineStr">
        <is>
          <t>X</t>
        </is>
      </c>
      <c r="BA40" s="165" t="inlineStr"/>
      <c r="BB40" s="165" t="inlineStr"/>
      <c r="BC40" s="155" t="inlineStr"/>
      <c r="BD40" s="152" t="inlineStr"/>
      <c r="BE40" s="152" t="inlineStr"/>
      <c r="BF40" s="152" t="inlineStr"/>
      <c r="BG40" s="155" t="inlineStr"/>
      <c r="BH40" s="152" t="inlineStr"/>
      <c r="BI40" s="152" t="inlineStr">
        <is>
          <t>X</t>
        </is>
      </c>
      <c r="BJ40" s="152" t="inlineStr">
        <is>
          <t>X</t>
        </is>
      </c>
      <c r="BK40" s="152" t="inlineStr"/>
      <c r="BL40" s="152" t="inlineStr"/>
      <c r="BM40" s="152" t="inlineStr"/>
      <c r="BN40" s="152" t="inlineStr"/>
      <c r="BO40" s="152" t="inlineStr"/>
      <c r="BP40" s="155" t="inlineStr"/>
      <c r="BQ40" s="152" t="inlineStr"/>
      <c r="BR40" s="152" t="inlineStr"/>
      <c r="BS40" s="152" t="inlineStr"/>
      <c r="BT40" s="152" t="inlineStr"/>
      <c r="BU40" s="152" t="inlineStr"/>
      <c r="BV40" s="152" t="inlineStr"/>
      <c r="BW40" s="152" t="inlineStr"/>
      <c r="BX40" s="165" t="n"/>
      <c r="BY40" s="150" t="n"/>
      <c r="BZ40" s="150" t="n"/>
      <c r="CA40" s="150" t="n"/>
      <c r="CB40" s="142">
        <f>getURL2025(B40:B1535)</f>
        <v/>
      </c>
      <c r="CC40" s="156" t="n"/>
      <c r="CD40" s="156" t="n"/>
      <c r="CE40" s="167">
        <f>IFERROR(__xludf.DUMMYFUNCTION("""COMPUTED_VALUE"""),24.0)</f>
        <v/>
      </c>
      <c r="CF40" s="158">
        <f>IFERROR(__xludf.DUMMYFUNCTION("""COMPUTED_VALUE"""),7800.0)</f>
        <v/>
      </c>
      <c r="CG40" s="148" t="n"/>
      <c r="CH40" s="148" t="n"/>
      <c r="CI40" s="148" t="n"/>
      <c r="CJ40" s="148" t="n"/>
      <c r="CK40" s="148" t="n"/>
      <c r="CL40" s="148" t="n"/>
      <c r="CM40" s="148" t="n"/>
      <c r="CN40" s="148" t="n"/>
      <c r="CO40" s="148" t="n"/>
      <c r="CP40" s="148" t="n"/>
      <c r="CQ40" s="148" t="n"/>
      <c r="CR40" s="148" t="n"/>
      <c r="CS40" s="148" t="n"/>
      <c r="CT40" s="148" t="n"/>
      <c r="CU40" s="148" t="n"/>
      <c r="CV40" s="148" t="n"/>
    </row>
    <row r="41">
      <c r="A41" s="168" t="inlineStr"/>
      <c r="B41" s="164" t="inlineStr">
        <is>
          <t>Trimble and Qualcomm Deliver Precise Positioning Solutions for Automotive OEMs and Tier 1 Suppliers</t>
        </is>
      </c>
      <c r="C41" s="129" t="inlineStr"/>
      <c r="D41" s="130" t="inlineStr"/>
      <c r="E41" s="150" t="inlineStr"/>
      <c r="F41" s="150" t="inlineStr"/>
      <c r="G41" s="150" t="inlineStr">
        <is>
          <t>X</t>
        </is>
      </c>
      <c r="H41" s="152" t="inlineStr">
        <is>
          <t>X</t>
        </is>
      </c>
      <c r="I41" s="152" t="inlineStr"/>
      <c r="J41" s="152" t="inlineStr"/>
      <c r="K41" s="152" t="inlineStr"/>
      <c r="L41" s="152" t="inlineStr"/>
      <c r="M41" s="152" t="inlineStr"/>
      <c r="N41" s="152" t="inlineStr"/>
      <c r="O41" s="152" t="inlineStr"/>
      <c r="P41" s="152" t="inlineStr"/>
      <c r="Q41" s="152" t="inlineStr"/>
      <c r="R41" s="152" t="inlineStr"/>
      <c r="S41" s="165" t="inlineStr"/>
      <c r="T41" s="155" t="inlineStr"/>
      <c r="U41" s="152" t="inlineStr"/>
      <c r="V41" s="152" t="inlineStr"/>
      <c r="W41" s="152" t="inlineStr">
        <is>
          <t>X</t>
        </is>
      </c>
      <c r="X41" s="152" t="inlineStr"/>
      <c r="Y41" s="152" t="inlineStr"/>
      <c r="Z41" s="152" t="inlineStr"/>
      <c r="AA41" s="152" t="inlineStr"/>
      <c r="AB41" s="152" t="inlineStr"/>
      <c r="AC41" s="152" t="inlineStr"/>
      <c r="AD41" s="152" t="inlineStr"/>
      <c r="AE41" s="152" t="inlineStr"/>
      <c r="AF41" s="152" t="inlineStr"/>
      <c r="AG41" s="152" t="inlineStr"/>
      <c r="AH41" s="152" t="inlineStr"/>
      <c r="AI41" s="152" t="inlineStr"/>
      <c r="AJ41" s="152" t="inlineStr"/>
      <c r="AK41" s="152" t="inlineStr"/>
      <c r="AL41" s="152" t="inlineStr"/>
      <c r="AM41" s="152" t="inlineStr"/>
      <c r="AN41" s="166" t="inlineStr"/>
      <c r="AO41" s="155" t="inlineStr"/>
      <c r="AP41" s="152" t="inlineStr"/>
      <c r="AQ41" s="152" t="inlineStr"/>
      <c r="AR41" s="152" t="inlineStr"/>
      <c r="AS41" s="152" t="inlineStr"/>
      <c r="AT41" s="152" t="inlineStr"/>
      <c r="AU41" s="155" t="inlineStr"/>
      <c r="AV41" s="152" t="inlineStr"/>
      <c r="AW41" s="152" t="inlineStr"/>
      <c r="AX41" s="152" t="inlineStr"/>
      <c r="AY41" s="152" t="inlineStr"/>
      <c r="AZ41" s="152" t="inlineStr">
        <is>
          <t>X</t>
        </is>
      </c>
      <c r="BA41" s="165" t="inlineStr"/>
      <c r="BB41" s="165" t="inlineStr"/>
      <c r="BC41" s="155" t="inlineStr"/>
      <c r="BD41" s="152" t="inlineStr"/>
      <c r="BE41" s="152" t="inlineStr"/>
      <c r="BF41" s="152" t="inlineStr"/>
      <c r="BG41" s="155" t="inlineStr"/>
      <c r="BH41" s="152" t="inlineStr"/>
      <c r="BI41" s="152" t="inlineStr">
        <is>
          <t>X</t>
        </is>
      </c>
      <c r="BJ41" s="152" t="inlineStr">
        <is>
          <t>X</t>
        </is>
      </c>
      <c r="BK41" s="152" t="inlineStr"/>
      <c r="BL41" s="152" t="inlineStr"/>
      <c r="BM41" s="152" t="inlineStr"/>
      <c r="BN41" s="152" t="inlineStr"/>
      <c r="BO41" s="152" t="inlineStr"/>
      <c r="BP41" s="155" t="inlineStr"/>
      <c r="BQ41" s="152" t="inlineStr"/>
      <c r="BR41" s="152" t="inlineStr"/>
      <c r="BS41" s="152" t="inlineStr"/>
      <c r="BT41" s="152" t="inlineStr"/>
      <c r="BU41" s="152" t="inlineStr"/>
      <c r="BV41" s="152" t="inlineStr"/>
      <c r="BW41" s="152" t="inlineStr"/>
      <c r="BX41" s="165" t="n"/>
      <c r="BY41" s="150" t="n"/>
      <c r="BZ41" s="150" t="n"/>
      <c r="CA41" s="150" t="n"/>
      <c r="CB41" s="142">
        <f>getURL2025(B41:B1536)</f>
        <v/>
      </c>
      <c r="CC41" s="156" t="inlineStr">
        <is>
          <t>1. https://heavyindustry.trimble.com/en/products/trimble-works-subscription</t>
        </is>
      </c>
      <c r="CD41" s="156" t="inlineStr">
        <is>
          <t>Processed</t>
        </is>
      </c>
      <c r="CE41" s="167">
        <f>IFERROR(__xludf.DUMMYFUNCTION("""COMPUTED_VALUE"""),23.0)</f>
        <v/>
      </c>
      <c r="CF41" s="158">
        <f>IFERROR(__xludf.DUMMYFUNCTION("""COMPUTED_VALUE"""),3630.0)</f>
        <v/>
      </c>
      <c r="CG41" s="148" t="n"/>
      <c r="CH41" s="148" t="n"/>
      <c r="CI41" s="148" t="n"/>
      <c r="CJ41" s="148" t="n"/>
      <c r="CK41" s="148" t="n"/>
      <c r="CL41" s="148" t="n"/>
      <c r="CM41" s="148" t="n"/>
      <c r="CN41" s="148" t="n"/>
      <c r="CO41" s="148" t="n"/>
      <c r="CP41" s="148" t="n"/>
      <c r="CQ41" s="148" t="n"/>
      <c r="CR41" s="148" t="n"/>
      <c r="CS41" s="148" t="n"/>
      <c r="CT41" s="148" t="n"/>
      <c r="CU41" s="148" t="n"/>
      <c r="CV41" s="148" t="n"/>
    </row>
    <row r="42">
      <c r="A42" s="168" t="inlineStr"/>
      <c r="B42" s="164" t="inlineStr">
        <is>
          <t>Trimble and Qualcomm to deliver precise positioning solutions for OEMs, Tier 1s in new partnership | Safe Car News</t>
        </is>
      </c>
      <c r="C42" s="129" t="inlineStr"/>
      <c r="D42" s="130" t="inlineStr"/>
      <c r="E42" s="150" t="inlineStr"/>
      <c r="F42" s="150" t="inlineStr"/>
      <c r="G42" s="150" t="inlineStr">
        <is>
          <t>X</t>
        </is>
      </c>
      <c r="H42" s="152" t="inlineStr">
        <is>
          <t>X</t>
        </is>
      </c>
      <c r="I42" s="152" t="inlineStr"/>
      <c r="J42" s="152" t="inlineStr"/>
      <c r="K42" s="152" t="inlineStr"/>
      <c r="L42" s="152" t="inlineStr"/>
      <c r="M42" s="152" t="inlineStr"/>
      <c r="N42" s="152" t="inlineStr"/>
      <c r="O42" s="152" t="inlineStr"/>
      <c r="P42" s="152" t="inlineStr"/>
      <c r="Q42" s="152" t="inlineStr"/>
      <c r="R42" s="152" t="inlineStr"/>
      <c r="S42" s="165" t="inlineStr"/>
      <c r="T42" s="155" t="inlineStr"/>
      <c r="U42" s="152" t="inlineStr"/>
      <c r="V42" s="152" t="inlineStr"/>
      <c r="W42" s="152" t="inlineStr">
        <is>
          <t>X</t>
        </is>
      </c>
      <c r="X42" s="152" t="inlineStr"/>
      <c r="Y42" s="152" t="inlineStr"/>
      <c r="Z42" s="152" t="inlineStr"/>
      <c r="AA42" s="152" t="inlineStr"/>
      <c r="AB42" s="152" t="inlineStr"/>
      <c r="AC42" s="152" t="inlineStr"/>
      <c r="AD42" s="152" t="inlineStr"/>
      <c r="AE42" s="152" t="inlineStr"/>
      <c r="AF42" s="152" t="inlineStr"/>
      <c r="AG42" s="152" t="inlineStr"/>
      <c r="AH42" s="152" t="inlineStr"/>
      <c r="AI42" s="152" t="inlineStr"/>
      <c r="AJ42" s="152" t="inlineStr"/>
      <c r="AK42" s="152" t="inlineStr"/>
      <c r="AL42" s="152" t="inlineStr"/>
      <c r="AM42" s="152" t="inlineStr"/>
      <c r="AN42" s="166" t="inlineStr"/>
      <c r="AO42" s="155" t="inlineStr"/>
      <c r="AP42" s="152" t="inlineStr"/>
      <c r="AQ42" s="152" t="inlineStr"/>
      <c r="AR42" s="152" t="inlineStr"/>
      <c r="AS42" s="152" t="inlineStr"/>
      <c r="AT42" s="152" t="inlineStr"/>
      <c r="AU42" s="155" t="inlineStr"/>
      <c r="AV42" s="152" t="inlineStr"/>
      <c r="AW42" s="152" t="inlineStr"/>
      <c r="AX42" s="152" t="inlineStr"/>
      <c r="AY42" s="152" t="inlineStr"/>
      <c r="AZ42" s="152" t="inlineStr">
        <is>
          <t>X</t>
        </is>
      </c>
      <c r="BA42" s="165" t="inlineStr"/>
      <c r="BB42" s="165" t="inlineStr"/>
      <c r="BC42" s="155" t="inlineStr"/>
      <c r="BD42" s="152" t="inlineStr"/>
      <c r="BE42" s="152" t="inlineStr"/>
      <c r="BF42" s="152" t="inlineStr"/>
      <c r="BG42" s="155" t="inlineStr"/>
      <c r="BH42" s="152" t="inlineStr"/>
      <c r="BI42" s="152" t="inlineStr"/>
      <c r="BJ42" s="152" t="inlineStr"/>
      <c r="BK42" s="152" t="inlineStr"/>
      <c r="BL42" s="152" t="inlineStr">
        <is>
          <t>X</t>
        </is>
      </c>
      <c r="BM42" s="152" t="inlineStr"/>
      <c r="BN42" s="152" t="inlineStr"/>
      <c r="BO42" s="152" t="inlineStr"/>
      <c r="BP42" s="155" t="inlineStr"/>
      <c r="BQ42" s="152" t="inlineStr"/>
      <c r="BR42" s="152" t="inlineStr"/>
      <c r="BS42" s="152" t="inlineStr"/>
      <c r="BT42" s="152" t="inlineStr"/>
      <c r="BU42" s="152" t="inlineStr"/>
      <c r="BV42" s="152" t="inlineStr"/>
      <c r="BW42" s="152" t="inlineStr"/>
      <c r="BX42" s="165" t="n"/>
      <c r="BY42" s="150" t="n"/>
      <c r="BZ42" s="150" t="n"/>
      <c r="CA42" s="150" t="n"/>
      <c r="CB42" s="142">
        <f>getURL2025(B42:B1537)</f>
        <v/>
      </c>
      <c r="CC42" s="156" t="inlineStr">
        <is>
          <t>1. https://heavyindustry.trimble.com/en/products/trimble-works-subscription</t>
        </is>
      </c>
      <c r="CD42" s="156" t="inlineStr">
        <is>
          <t>Processed</t>
        </is>
      </c>
      <c r="CE42" s="167">
        <f>IFERROR(__xludf.DUMMYFUNCTION("""COMPUTED_VALUE"""),15.0)</f>
        <v/>
      </c>
      <c r="CF42" s="158">
        <f>IFERROR(__xludf.DUMMYFUNCTION("""COMPUTED_VALUE"""),1210.0)</f>
        <v/>
      </c>
      <c r="CG42" s="148" t="n"/>
      <c r="CH42" s="148" t="n"/>
      <c r="CI42" s="148" t="n"/>
      <c r="CJ42" s="148" t="n"/>
      <c r="CK42" s="148" t="n"/>
      <c r="CL42" s="148" t="n"/>
      <c r="CM42" s="148" t="n"/>
      <c r="CN42" s="148" t="n"/>
      <c r="CO42" s="148" t="n"/>
      <c r="CP42" s="148" t="n"/>
      <c r="CQ42" s="148" t="n"/>
      <c r="CR42" s="148" t="n"/>
      <c r="CS42" s="148" t="n"/>
      <c r="CT42" s="148" t="n"/>
      <c r="CU42" s="148" t="n"/>
      <c r="CV42" s="148" t="n"/>
    </row>
    <row r="43">
      <c r="A43" s="162" t="inlineStr"/>
      <c r="B43" s="164" t="inlineStr">
        <is>
          <t>Revealing Underwater Landscapes: Emerging Trends in Bathymetry</t>
        </is>
      </c>
      <c r="C43" s="129" t="inlineStr"/>
      <c r="D43" s="130" t="inlineStr"/>
      <c r="E43" s="150" t="inlineStr"/>
      <c r="F43" s="150" t="inlineStr"/>
      <c r="G43" s="150" t="inlineStr">
        <is>
          <t>X</t>
        </is>
      </c>
      <c r="H43" s="152" t="inlineStr">
        <is>
          <t>X</t>
        </is>
      </c>
      <c r="I43" s="152" t="inlineStr"/>
      <c r="J43" s="152" t="inlineStr"/>
      <c r="K43" s="152" t="inlineStr"/>
      <c r="L43" s="152" t="inlineStr"/>
      <c r="M43" s="152" t="inlineStr"/>
      <c r="N43" s="152" t="inlineStr"/>
      <c r="O43" s="152" t="inlineStr"/>
      <c r="P43" s="152" t="inlineStr"/>
      <c r="Q43" s="152" t="inlineStr"/>
      <c r="R43" s="152" t="inlineStr"/>
      <c r="S43" s="165" t="inlineStr"/>
      <c r="T43" s="155" t="inlineStr"/>
      <c r="U43" s="152" t="inlineStr"/>
      <c r="V43" s="152" t="inlineStr"/>
      <c r="W43" s="152" t="inlineStr"/>
      <c r="X43" s="152" t="inlineStr"/>
      <c r="Y43" s="152" t="inlineStr"/>
      <c r="Z43" s="152" t="inlineStr">
        <is>
          <t>X</t>
        </is>
      </c>
      <c r="AA43" s="152" t="inlineStr"/>
      <c r="AB43" s="152" t="inlineStr"/>
      <c r="AC43" s="152" t="inlineStr"/>
      <c r="AD43" s="152" t="inlineStr"/>
      <c r="AE43" s="152" t="inlineStr"/>
      <c r="AF43" s="152" t="inlineStr"/>
      <c r="AG43" s="152" t="inlineStr"/>
      <c r="AH43" s="152" t="inlineStr"/>
      <c r="AI43" s="152" t="inlineStr"/>
      <c r="AJ43" s="152" t="inlineStr"/>
      <c r="AK43" s="152" t="inlineStr"/>
      <c r="AL43" s="152" t="inlineStr"/>
      <c r="AM43" s="152" t="inlineStr"/>
      <c r="AN43" s="166" t="inlineStr"/>
      <c r="AO43" s="155" t="inlineStr"/>
      <c r="AP43" s="152" t="inlineStr"/>
      <c r="AQ43" s="152" t="inlineStr"/>
      <c r="AR43" s="152" t="inlineStr"/>
      <c r="AS43" s="152" t="inlineStr"/>
      <c r="AT43" s="152" t="inlineStr"/>
      <c r="AU43" s="155" t="inlineStr"/>
      <c r="AV43" s="152" t="inlineStr"/>
      <c r="AW43" s="152" t="inlineStr"/>
      <c r="AX43" s="152" t="inlineStr"/>
      <c r="AY43" s="152" t="inlineStr"/>
      <c r="AZ43" s="152" t="inlineStr"/>
      <c r="BA43" s="165" t="inlineStr"/>
      <c r="BB43" s="165" t="inlineStr"/>
      <c r="BC43" s="155" t="inlineStr"/>
      <c r="BD43" s="152" t="inlineStr"/>
      <c r="BE43" s="152" t="inlineStr"/>
      <c r="BF43" s="152" t="inlineStr"/>
      <c r="BG43" s="155" t="inlineStr"/>
      <c r="BH43" s="152" t="inlineStr"/>
      <c r="BI43" s="152" t="inlineStr">
        <is>
          <t>X</t>
        </is>
      </c>
      <c r="BJ43" s="152" t="inlineStr">
        <is>
          <t>X</t>
        </is>
      </c>
      <c r="BK43" s="152" t="inlineStr"/>
      <c r="BL43" s="152" t="inlineStr"/>
      <c r="BM43" s="152" t="inlineStr">
        <is>
          <t>X</t>
        </is>
      </c>
      <c r="BN43" s="152" t="inlineStr"/>
      <c r="BO43" s="152" t="inlineStr"/>
      <c r="BP43" s="155" t="inlineStr"/>
      <c r="BQ43" s="152" t="inlineStr"/>
      <c r="BR43" s="152" t="inlineStr"/>
      <c r="BS43" s="152" t="inlineStr"/>
      <c r="BT43" s="152" t="inlineStr"/>
      <c r="BU43" s="152" t="inlineStr"/>
      <c r="BV43" s="152" t="inlineStr"/>
      <c r="BW43" s="152" t="inlineStr"/>
      <c r="BX43" s="165" t="n"/>
      <c r="BY43" s="150" t="inlineStr">
        <is>
          <t>Dimensions</t>
        </is>
      </c>
      <c r="BZ43" s="150" t="inlineStr">
        <is>
          <t>Ian Welch, Rob Painter, Geoffrey Kirk</t>
        </is>
      </c>
      <c r="CA43" s="150" t="inlineStr">
        <is>
          <t>Siteworks MG CTL</t>
        </is>
      </c>
      <c r="CB43" s="142">
        <f>getURL2025(B43:B1538)</f>
        <v/>
      </c>
      <c r="CC43" s="156" t="n"/>
      <c r="CD43" s="156" t="inlineStr">
        <is>
          <t>Processed</t>
        </is>
      </c>
      <c r="CE43" s="167">
        <f>IFERROR(__xludf.DUMMYFUNCTION("""COMPUTED_VALUE"""),36.0)</f>
        <v/>
      </c>
      <c r="CF43" s="158">
        <f>IFERROR(__xludf.DUMMYFUNCTION("""COMPUTED_VALUE"""),163788.0)</f>
        <v/>
      </c>
      <c r="CG43" s="148" t="n"/>
      <c r="CH43" s="148" t="n"/>
      <c r="CI43" s="148" t="n"/>
      <c r="CJ43" s="148" t="n"/>
      <c r="CK43" s="148" t="n"/>
      <c r="CL43" s="148" t="n"/>
      <c r="CM43" s="148" t="n"/>
      <c r="CN43" s="148" t="n"/>
      <c r="CO43" s="148" t="n"/>
      <c r="CP43" s="148" t="n"/>
      <c r="CQ43" s="148" t="n"/>
      <c r="CR43" s="148" t="n"/>
      <c r="CS43" s="148" t="n"/>
      <c r="CT43" s="148" t="n"/>
      <c r="CU43" s="148" t="n"/>
      <c r="CV43" s="148" t="n"/>
    </row>
    <row r="44">
      <c r="A44" s="162" t="inlineStr"/>
      <c r="B44" s="164" t="inlineStr">
        <is>
          <t>From Grading to Mapping, Surveyors Tie Dirt to Data; Repairing a Canal in Frigid Montana</t>
        </is>
      </c>
      <c r="C44" s="129" t="inlineStr"/>
      <c r="D44" s="130" t="inlineStr"/>
      <c r="E44" s="150" t="inlineStr"/>
      <c r="F44" s="150" t="inlineStr"/>
      <c r="G44" s="150" t="inlineStr">
        <is>
          <t>X</t>
        </is>
      </c>
      <c r="H44" s="152" t="inlineStr">
        <is>
          <t>X</t>
        </is>
      </c>
      <c r="I44" s="152" t="inlineStr"/>
      <c r="J44" s="152" t="inlineStr"/>
      <c r="K44" s="152" t="inlineStr"/>
      <c r="L44" s="152" t="inlineStr"/>
      <c r="M44" s="152" t="inlineStr"/>
      <c r="N44" s="152" t="inlineStr"/>
      <c r="O44" s="152" t="inlineStr"/>
      <c r="P44" s="152" t="inlineStr"/>
      <c r="Q44" s="152" t="inlineStr"/>
      <c r="R44" s="152" t="inlineStr"/>
      <c r="S44" s="165" t="inlineStr"/>
      <c r="T44" s="155" t="inlineStr">
        <is>
          <t>X</t>
        </is>
      </c>
      <c r="U44" s="152" t="inlineStr">
        <is>
          <t>X</t>
        </is>
      </c>
      <c r="V44" s="152" t="inlineStr"/>
      <c r="W44" s="152" t="inlineStr"/>
      <c r="X44" s="152" t="inlineStr"/>
      <c r="Y44" s="152" t="inlineStr"/>
      <c r="Z44" s="152" t="inlineStr"/>
      <c r="AA44" s="152" t="inlineStr"/>
      <c r="AB44" s="152" t="inlineStr"/>
      <c r="AC44" s="152" t="inlineStr"/>
      <c r="AD44" s="152" t="inlineStr"/>
      <c r="AE44" s="152" t="inlineStr"/>
      <c r="AF44" s="152" t="inlineStr"/>
      <c r="AG44" s="152" t="inlineStr"/>
      <c r="AH44" s="152" t="inlineStr"/>
      <c r="AI44" s="152" t="inlineStr"/>
      <c r="AJ44" s="152" t="inlineStr"/>
      <c r="AK44" s="152" t="inlineStr"/>
      <c r="AL44" s="152" t="inlineStr"/>
      <c r="AM44" s="152" t="inlineStr"/>
      <c r="AN44" s="166" t="inlineStr"/>
      <c r="AO44" s="155" t="inlineStr"/>
      <c r="AP44" s="152" t="inlineStr"/>
      <c r="AQ44" s="152" t="inlineStr"/>
      <c r="AR44" s="152" t="inlineStr"/>
      <c r="AS44" s="152" t="inlineStr"/>
      <c r="AT44" s="152" t="inlineStr"/>
      <c r="AU44" s="155" t="inlineStr"/>
      <c r="AV44" s="152" t="inlineStr"/>
      <c r="AW44" s="152" t="inlineStr"/>
      <c r="AX44" s="152" t="inlineStr"/>
      <c r="AY44" s="152" t="inlineStr"/>
      <c r="AZ44" s="152" t="inlineStr">
        <is>
          <t>X</t>
        </is>
      </c>
      <c r="BA44" s="165" t="inlineStr"/>
      <c r="BB44" s="165" t="inlineStr"/>
      <c r="BC44" s="155" t="inlineStr"/>
      <c r="BD44" s="152" t="inlineStr"/>
      <c r="BE44" s="152" t="inlineStr"/>
      <c r="BF44" s="152" t="inlineStr"/>
      <c r="BG44" s="155" t="inlineStr"/>
      <c r="BH44" s="152" t="inlineStr"/>
      <c r="BI44" s="152" t="inlineStr"/>
      <c r="BJ44" s="152" t="inlineStr">
        <is>
          <t>X</t>
        </is>
      </c>
      <c r="BK44" s="152" t="inlineStr"/>
      <c r="BL44" s="152" t="inlineStr">
        <is>
          <t>X</t>
        </is>
      </c>
      <c r="BM44" s="152" t="inlineStr"/>
      <c r="BN44" s="152" t="inlineStr"/>
      <c r="BO44" s="152" t="inlineStr"/>
      <c r="BP44" s="155" t="inlineStr"/>
      <c r="BQ44" s="152" t="inlineStr"/>
      <c r="BR44" s="152" t="inlineStr"/>
      <c r="BS44" s="152" t="inlineStr"/>
      <c r="BT44" s="152" t="inlineStr"/>
      <c r="BU44" s="152" t="inlineStr"/>
      <c r="BV44" s="152" t="inlineStr"/>
      <c r="BW44" s="152" t="inlineStr"/>
      <c r="BX44" s="165" t="n"/>
      <c r="BY44" s="150" t="n"/>
      <c r="BZ44" s="150" t="n"/>
      <c r="CA44" s="150" t="n"/>
      <c r="CB44" s="142">
        <f>getURL2025(B44:B1539)</f>
        <v/>
      </c>
      <c r="CC44" s="156" t="n"/>
      <c r="CD44" s="156" t="n"/>
      <c r="CE44" s="167">
        <f>IFERROR(__xludf.DUMMYFUNCTION("""COMPUTED_VALUE"""),24.0)</f>
        <v/>
      </c>
      <c r="CF44" s="158">
        <f>IFERROR(__xludf.DUMMYFUNCTION("""COMPUTED_VALUE"""),1937.0)</f>
        <v/>
      </c>
      <c r="CG44" s="148" t="n"/>
      <c r="CH44" s="148" t="n"/>
      <c r="CI44" s="148" t="n"/>
      <c r="CJ44" s="148" t="n"/>
      <c r="CK44" s="148" t="n"/>
      <c r="CL44" s="148" t="n"/>
      <c r="CM44" s="148" t="n"/>
      <c r="CN44" s="148" t="n"/>
      <c r="CO44" s="148" t="n"/>
      <c r="CP44" s="148" t="n"/>
      <c r="CQ44" s="148" t="n"/>
      <c r="CR44" s="148" t="n"/>
      <c r="CS44" s="148" t="n"/>
      <c r="CT44" s="148" t="n"/>
      <c r="CU44" s="148" t="n"/>
      <c r="CV44" s="148" t="n"/>
    </row>
    <row r="45">
      <c r="A45" s="168" t="inlineStr"/>
      <c r="B45" s="164" t="inlineStr">
        <is>
          <t>Skapar digital precision inom Nackas stora stadsutvecklingsprojekt - Hållbart Byggande</t>
        </is>
      </c>
      <c r="C45" s="129" t="inlineStr"/>
      <c r="D45" s="130" t="inlineStr"/>
      <c r="E45" s="150" t="inlineStr"/>
      <c r="F45" s="150" t="inlineStr"/>
      <c r="G45" s="150" t="inlineStr"/>
      <c r="H45" s="152" t="inlineStr"/>
      <c r="I45" s="152" t="inlineStr"/>
      <c r="J45" s="152" t="inlineStr"/>
      <c r="K45" s="152" t="inlineStr"/>
      <c r="L45" s="152" t="inlineStr"/>
      <c r="M45" s="152" t="inlineStr"/>
      <c r="N45" s="152" t="inlineStr"/>
      <c r="O45" s="152" t="inlineStr"/>
      <c r="P45" s="152" t="inlineStr"/>
      <c r="Q45" s="152" t="inlineStr"/>
      <c r="R45" s="152" t="inlineStr"/>
      <c r="S45" s="165" t="inlineStr"/>
      <c r="T45" s="155" t="inlineStr"/>
      <c r="U45" s="152" t="inlineStr"/>
      <c r="V45" s="152" t="inlineStr"/>
      <c r="W45" s="152" t="inlineStr"/>
      <c r="X45" s="152" t="inlineStr"/>
      <c r="Y45" s="152" t="inlineStr"/>
      <c r="Z45" s="152" t="inlineStr"/>
      <c r="AA45" s="152" t="inlineStr"/>
      <c r="AB45" s="152" t="inlineStr"/>
      <c r="AC45" s="152" t="inlineStr"/>
      <c r="AD45" s="152" t="inlineStr"/>
      <c r="AE45" s="152" t="inlineStr"/>
      <c r="AF45" s="152" t="inlineStr"/>
      <c r="AG45" s="152" t="inlineStr"/>
      <c r="AH45" s="152" t="inlineStr"/>
      <c r="AI45" s="152" t="inlineStr"/>
      <c r="AJ45" s="152" t="inlineStr"/>
      <c r="AK45" s="152" t="inlineStr"/>
      <c r="AL45" s="152" t="inlineStr"/>
      <c r="AM45" s="152" t="inlineStr"/>
      <c r="AN45" s="166" t="inlineStr"/>
      <c r="AO45" s="155" t="inlineStr"/>
      <c r="AP45" s="152" t="inlineStr"/>
      <c r="AQ45" s="152" t="inlineStr"/>
      <c r="AR45" s="152" t="inlineStr"/>
      <c r="AS45" s="152" t="inlineStr"/>
      <c r="AT45" s="152" t="inlineStr"/>
      <c r="AU45" s="155" t="inlineStr"/>
      <c r="AV45" s="152" t="inlineStr"/>
      <c r="AW45" s="152" t="inlineStr"/>
      <c r="AX45" s="152" t="inlineStr"/>
      <c r="AY45" s="152" t="inlineStr"/>
      <c r="AZ45" s="152" t="inlineStr"/>
      <c r="BA45" s="165" t="inlineStr"/>
      <c r="BB45" s="165" t="inlineStr"/>
      <c r="BC45" s="155" t="inlineStr"/>
      <c r="BD45" s="152" t="inlineStr"/>
      <c r="BE45" s="152" t="inlineStr"/>
      <c r="BF45" s="152" t="inlineStr"/>
      <c r="BG45" s="155" t="inlineStr"/>
      <c r="BH45" s="152" t="inlineStr"/>
      <c r="BI45" s="152" t="inlineStr"/>
      <c r="BJ45" s="152" t="inlineStr"/>
      <c r="BK45" s="152" t="inlineStr"/>
      <c r="BL45" s="152" t="inlineStr"/>
      <c r="BM45" s="152" t="inlineStr"/>
      <c r="BN45" s="152" t="inlineStr"/>
      <c r="BO45" s="152" t="inlineStr"/>
      <c r="BP45" s="155" t="inlineStr"/>
      <c r="BQ45" s="152" t="inlineStr"/>
      <c r="BR45" s="152" t="inlineStr"/>
      <c r="BS45" s="152" t="inlineStr"/>
      <c r="BT45" s="152" t="inlineStr"/>
      <c r="BU45" s="152" t="inlineStr"/>
      <c r="BV45" s="152" t="inlineStr"/>
      <c r="BW45" s="152" t="inlineStr"/>
      <c r="BX45" s="165" t="n"/>
      <c r="BY45" s="150" t="n"/>
      <c r="BZ45" s="150" t="n"/>
      <c r="CA45" s="150" t="n"/>
      <c r="CB45" s="142">
        <f>getURL2025(B45:B1540)</f>
        <v/>
      </c>
      <c r="CC45" s="156" t="inlineStr">
        <is>
          <t>1. https://heavyindustry.trimble.com/en/products/trimble-works-subscription
2. http://www.trimble.com/</t>
        </is>
      </c>
      <c r="CD45" s="156" t="inlineStr">
        <is>
          <t>Processed</t>
        </is>
      </c>
      <c r="CE45" s="167">
        <f>IFERROR(__xludf.DUMMYFUNCTION("""COMPUTED_VALUE"""),47.0)</f>
        <v/>
      </c>
      <c r="CF45" s="158">
        <f>IFERROR(__xludf.DUMMYFUNCTION("""COMPUTED_VALUE"""),607966.0)</f>
        <v/>
      </c>
      <c r="CG45" s="148" t="n"/>
      <c r="CH45" s="148" t="n"/>
      <c r="CI45" s="148" t="n"/>
      <c r="CJ45" s="148" t="n"/>
      <c r="CK45" s="148" t="n"/>
      <c r="CL45" s="148" t="n"/>
      <c r="CM45" s="148" t="n"/>
      <c r="CN45" s="148" t="n"/>
      <c r="CO45" s="148" t="n"/>
      <c r="CP45" s="148" t="n"/>
      <c r="CQ45" s="148" t="n"/>
      <c r="CR45" s="148" t="n"/>
      <c r="CS45" s="148" t="n"/>
      <c r="CT45" s="148" t="n"/>
      <c r="CU45" s="148" t="n"/>
      <c r="CV45" s="148" t="n"/>
    </row>
    <row r="46">
      <c r="A46" s="168" t="inlineStr"/>
      <c r="B46" s="164" t="inlineStr">
        <is>
          <t>Trimble bidrar med digitala verktyg i Nackas stadsutvecklingsprojekt | BYGGnyheter.se</t>
        </is>
      </c>
      <c r="C46" s="129" t="inlineStr"/>
      <c r="D46" s="130" t="inlineStr"/>
      <c r="E46" s="150" t="inlineStr"/>
      <c r="F46" s="150" t="inlineStr"/>
      <c r="G46" s="150" t="inlineStr"/>
      <c r="H46" s="152" t="inlineStr"/>
      <c r="I46" s="152" t="inlineStr"/>
      <c r="J46" s="152" t="inlineStr"/>
      <c r="K46" s="152" t="inlineStr"/>
      <c r="L46" s="152" t="inlineStr"/>
      <c r="M46" s="152" t="inlineStr"/>
      <c r="N46" s="152" t="inlineStr"/>
      <c r="O46" s="152" t="inlineStr"/>
      <c r="P46" s="152" t="inlineStr"/>
      <c r="Q46" s="152" t="inlineStr"/>
      <c r="R46" s="152" t="inlineStr"/>
      <c r="S46" s="165" t="inlineStr"/>
      <c r="T46" s="155" t="inlineStr"/>
      <c r="U46" s="152" t="inlineStr"/>
      <c r="V46" s="152" t="inlineStr"/>
      <c r="W46" s="152" t="inlineStr"/>
      <c r="X46" s="152" t="inlineStr"/>
      <c r="Y46" s="152" t="inlineStr"/>
      <c r="Z46" s="152" t="inlineStr"/>
      <c r="AA46" s="152" t="inlineStr"/>
      <c r="AB46" s="152" t="inlineStr"/>
      <c r="AC46" s="152" t="inlineStr"/>
      <c r="AD46" s="152" t="inlineStr"/>
      <c r="AE46" s="152" t="inlineStr"/>
      <c r="AF46" s="152" t="inlineStr"/>
      <c r="AG46" s="152" t="inlineStr"/>
      <c r="AH46" s="152" t="inlineStr"/>
      <c r="AI46" s="152" t="inlineStr"/>
      <c r="AJ46" s="152" t="inlineStr"/>
      <c r="AK46" s="152" t="inlineStr"/>
      <c r="AL46" s="152" t="inlineStr"/>
      <c r="AM46" s="152" t="inlineStr"/>
      <c r="AN46" s="166" t="inlineStr"/>
      <c r="AO46" s="155" t="inlineStr"/>
      <c r="AP46" s="152" t="inlineStr"/>
      <c r="AQ46" s="152" t="inlineStr"/>
      <c r="AR46" s="152" t="inlineStr"/>
      <c r="AS46" s="152" t="inlineStr"/>
      <c r="AT46" s="152" t="inlineStr"/>
      <c r="AU46" s="155" t="inlineStr"/>
      <c r="AV46" s="152" t="inlineStr"/>
      <c r="AW46" s="152" t="inlineStr"/>
      <c r="AX46" s="152" t="inlineStr"/>
      <c r="AY46" s="152" t="inlineStr"/>
      <c r="AZ46" s="152" t="inlineStr"/>
      <c r="BA46" s="165" t="inlineStr"/>
      <c r="BB46" s="165" t="inlineStr"/>
      <c r="BC46" s="155" t="inlineStr"/>
      <c r="BD46" s="152" t="inlineStr"/>
      <c r="BE46" s="152" t="inlineStr"/>
      <c r="BF46" s="152" t="inlineStr"/>
      <c r="BG46" s="155" t="inlineStr"/>
      <c r="BH46" s="152" t="inlineStr"/>
      <c r="BI46" s="152" t="inlineStr"/>
      <c r="BJ46" s="152" t="inlineStr"/>
      <c r="BK46" s="152" t="inlineStr"/>
      <c r="BL46" s="152" t="inlineStr"/>
      <c r="BM46" s="152" t="inlineStr"/>
      <c r="BN46" s="152" t="inlineStr"/>
      <c r="BO46" s="152" t="inlineStr"/>
      <c r="BP46" s="155" t="inlineStr"/>
      <c r="BQ46" s="152" t="inlineStr"/>
      <c r="BR46" s="152" t="inlineStr"/>
      <c r="BS46" s="152" t="inlineStr"/>
      <c r="BT46" s="152" t="inlineStr"/>
      <c r="BU46" s="152" t="inlineStr"/>
      <c r="BV46" s="152" t="inlineStr"/>
      <c r="BW46" s="152" t="inlineStr"/>
      <c r="BX46" s="165" t="n"/>
      <c r="BY46" s="150" t="n"/>
      <c r="BZ46" s="150" t="n"/>
      <c r="CA46" s="150" t="n"/>
      <c r="CB46" s="142">
        <f>getURL2025(B46:B1541)</f>
        <v/>
      </c>
      <c r="CC46" s="156" t="inlineStr">
        <is>
          <t>1. https://heavyindustry.trimble.com/en/products/trimble-works-subscription
2. http://www.trimble.com</t>
        </is>
      </c>
      <c r="CD46" s="156" t="inlineStr">
        <is>
          <t>Processed</t>
        </is>
      </c>
      <c r="CE46" s="167">
        <f>IFERROR(__xludf.DUMMYFUNCTION("""COMPUTED_VALUE"""),21.0)</f>
        <v/>
      </c>
      <c r="CF46" s="158">
        <f>IFERROR(__xludf.DUMMYFUNCTION("""COMPUTED_VALUE"""),9004.0)</f>
        <v/>
      </c>
      <c r="CG46" s="148" t="n"/>
      <c r="CH46" s="148" t="n"/>
      <c r="CI46" s="148" t="n"/>
      <c r="CJ46" s="148" t="n"/>
      <c r="CK46" s="148" t="n"/>
      <c r="CL46" s="148" t="n"/>
      <c r="CM46" s="148" t="n"/>
      <c r="CN46" s="148" t="n"/>
      <c r="CO46" s="148" t="n"/>
      <c r="CP46" s="148" t="n"/>
      <c r="CQ46" s="148" t="n"/>
      <c r="CR46" s="148" t="n"/>
      <c r="CS46" s="148" t="n"/>
      <c r="CT46" s="148" t="n"/>
      <c r="CU46" s="148" t="n"/>
      <c r="CV46" s="148" t="n"/>
    </row>
    <row r="47">
      <c r="A47" s="168" t="inlineStr"/>
      <c r="B47" s="164" t="inlineStr">
        <is>
          <t>Innovative machine control tools</t>
        </is>
      </c>
      <c r="C47" s="129" t="inlineStr"/>
      <c r="D47" s="130" t="inlineStr"/>
      <c r="E47" s="150" t="inlineStr"/>
      <c r="F47" s="150" t="inlineStr"/>
      <c r="G47" s="150" t="inlineStr">
        <is>
          <t>X</t>
        </is>
      </c>
      <c r="H47" s="152" t="inlineStr">
        <is>
          <t>X</t>
        </is>
      </c>
      <c r="I47" s="152" t="inlineStr"/>
      <c r="J47" s="152" t="inlineStr"/>
      <c r="K47" s="152" t="inlineStr"/>
      <c r="L47" s="152" t="inlineStr"/>
      <c r="M47" s="152" t="inlineStr"/>
      <c r="N47" s="152" t="inlineStr"/>
      <c r="O47" s="152" t="inlineStr"/>
      <c r="P47" s="152" t="inlineStr"/>
      <c r="Q47" s="152" t="inlineStr"/>
      <c r="R47" s="152" t="inlineStr"/>
      <c r="S47" s="165" t="inlineStr"/>
      <c r="T47" s="155" t="inlineStr">
        <is>
          <t>X</t>
        </is>
      </c>
      <c r="U47" s="152" t="inlineStr"/>
      <c r="V47" s="152" t="inlineStr"/>
      <c r="W47" s="152" t="inlineStr"/>
      <c r="X47" s="152" t="inlineStr"/>
      <c r="Y47" s="152" t="inlineStr"/>
      <c r="Z47" s="152" t="inlineStr"/>
      <c r="AA47" s="152" t="inlineStr"/>
      <c r="AB47" s="152" t="inlineStr">
        <is>
          <t>X</t>
        </is>
      </c>
      <c r="AC47" s="152" t="inlineStr"/>
      <c r="AD47" s="152" t="inlineStr"/>
      <c r="AE47" s="152" t="inlineStr"/>
      <c r="AF47" s="152" t="inlineStr"/>
      <c r="AG47" s="152" t="inlineStr"/>
      <c r="AH47" s="152" t="inlineStr"/>
      <c r="AI47" s="152" t="inlineStr"/>
      <c r="AJ47" s="152" t="inlineStr"/>
      <c r="AK47" s="152" t="inlineStr"/>
      <c r="AL47" s="152" t="inlineStr"/>
      <c r="AM47" s="152" t="inlineStr"/>
      <c r="AN47" s="166" t="inlineStr"/>
      <c r="AO47" s="155" t="inlineStr"/>
      <c r="AP47" s="152" t="inlineStr"/>
      <c r="AQ47" s="152" t="inlineStr"/>
      <c r="AR47" s="152" t="inlineStr"/>
      <c r="AS47" s="152" t="inlineStr"/>
      <c r="AT47" s="152" t="inlineStr"/>
      <c r="AU47" s="155" t="inlineStr"/>
      <c r="AV47" s="152" t="inlineStr"/>
      <c r="AW47" s="152" t="inlineStr"/>
      <c r="AX47" s="152" t="inlineStr"/>
      <c r="AY47" s="152" t="inlineStr"/>
      <c r="AZ47" s="152" t="inlineStr">
        <is>
          <t>X</t>
        </is>
      </c>
      <c r="BA47" s="165" t="inlineStr"/>
      <c r="BB47" s="165" t="inlineStr"/>
      <c r="BC47" s="155" t="inlineStr"/>
      <c r="BD47" s="152" t="inlineStr"/>
      <c r="BE47" s="152" t="inlineStr"/>
      <c r="BF47" s="152" t="inlineStr"/>
      <c r="BG47" s="155" t="inlineStr"/>
      <c r="BH47" s="152" t="inlineStr"/>
      <c r="BI47" s="152" t="inlineStr">
        <is>
          <t>X</t>
        </is>
      </c>
      <c r="BJ47" s="152" t="inlineStr"/>
      <c r="BK47" s="152" t="inlineStr"/>
      <c r="BL47" s="152" t="inlineStr"/>
      <c r="BM47" s="152" t="inlineStr">
        <is>
          <t>X</t>
        </is>
      </c>
      <c r="BN47" s="152" t="inlineStr"/>
      <c r="BO47" s="152" t="inlineStr"/>
      <c r="BP47" s="155" t="inlineStr"/>
      <c r="BQ47" s="152" t="inlineStr"/>
      <c r="BR47" s="152" t="inlineStr"/>
      <c r="BS47" s="152" t="inlineStr"/>
      <c r="BT47" s="152" t="inlineStr"/>
      <c r="BU47" s="152" t="inlineStr"/>
      <c r="BV47" s="152" t="inlineStr"/>
      <c r="BW47" s="152" t="inlineStr"/>
      <c r="BX47" s="165" t="n"/>
      <c r="BY47" s="150" t="n"/>
      <c r="BZ47" s="150" t="n"/>
      <c r="CA47" s="150" t="n"/>
      <c r="CB47" s="142">
        <f>getURL2025(B47:B1542)</f>
        <v/>
      </c>
      <c r="CC47" s="156" t="n"/>
      <c r="CD47" s="156" t="n"/>
      <c r="CE47" s="167">
        <f>IFERROR(__xludf.DUMMYFUNCTION("""COMPUTED_VALUE"""),27.0)</f>
        <v/>
      </c>
      <c r="CF47" s="158">
        <f>IFERROR(__xludf.DUMMYFUNCTION("""COMPUTED_VALUE"""),18189.0)</f>
        <v/>
      </c>
      <c r="CG47" s="148" t="n"/>
      <c r="CH47" s="148" t="n"/>
      <c r="CI47" s="148" t="n"/>
      <c r="CJ47" s="148" t="n"/>
      <c r="CK47" s="148" t="n"/>
      <c r="CL47" s="148" t="n"/>
      <c r="CM47" s="148" t="n"/>
      <c r="CN47" s="148" t="n"/>
      <c r="CO47" s="148" t="n"/>
      <c r="CP47" s="148" t="n"/>
      <c r="CQ47" s="148" t="n"/>
      <c r="CR47" s="148" t="n"/>
      <c r="CS47" s="148" t="n"/>
      <c r="CT47" s="148" t="n"/>
      <c r="CU47" s="148" t="n"/>
      <c r="CV47" s="148" t="n"/>
    </row>
    <row r="48">
      <c r="A48" s="168" t="inlineStr"/>
      <c r="B48" s="164" t="inlineStr">
        <is>
          <t>More accurate mapping</t>
        </is>
      </c>
      <c r="C48" s="129" t="inlineStr"/>
      <c r="D48" s="130" t="inlineStr"/>
      <c r="E48" s="150" t="inlineStr"/>
      <c r="F48" s="150" t="inlineStr"/>
      <c r="G48" s="150" t="inlineStr">
        <is>
          <t>X</t>
        </is>
      </c>
      <c r="H48" s="152" t="inlineStr">
        <is>
          <t>X</t>
        </is>
      </c>
      <c r="I48" s="152" t="inlineStr"/>
      <c r="J48" s="152" t="inlineStr"/>
      <c r="K48" s="152" t="inlineStr"/>
      <c r="L48" s="152" t="inlineStr"/>
      <c r="M48" s="152" t="inlineStr"/>
      <c r="N48" s="152" t="inlineStr"/>
      <c r="O48" s="152" t="inlineStr"/>
      <c r="P48" s="152" t="inlineStr"/>
      <c r="Q48" s="152" t="inlineStr"/>
      <c r="R48" s="152" t="inlineStr"/>
      <c r="S48" s="165" t="inlineStr"/>
      <c r="T48" s="155" t="inlineStr"/>
      <c r="U48" s="152" t="inlineStr">
        <is>
          <t>X</t>
        </is>
      </c>
      <c r="V48" s="152" t="inlineStr"/>
      <c r="W48" s="152" t="inlineStr"/>
      <c r="X48" s="152" t="inlineStr"/>
      <c r="Y48" s="152" t="inlineStr"/>
      <c r="Z48" s="152" t="inlineStr"/>
      <c r="AA48" s="152" t="inlineStr"/>
      <c r="AB48" s="152" t="inlineStr"/>
      <c r="AC48" s="152" t="inlineStr"/>
      <c r="AD48" s="152" t="inlineStr"/>
      <c r="AE48" s="152" t="inlineStr"/>
      <c r="AF48" s="152" t="inlineStr"/>
      <c r="AG48" s="152" t="inlineStr"/>
      <c r="AH48" s="152" t="inlineStr"/>
      <c r="AI48" s="152" t="inlineStr"/>
      <c r="AJ48" s="152" t="inlineStr"/>
      <c r="AK48" s="152" t="inlineStr"/>
      <c r="AL48" s="152" t="inlineStr"/>
      <c r="AM48" s="152" t="inlineStr"/>
      <c r="AN48" s="166" t="inlineStr"/>
      <c r="AO48" s="155" t="inlineStr"/>
      <c r="AP48" s="152" t="inlineStr"/>
      <c r="AQ48" s="152" t="inlineStr"/>
      <c r="AR48" s="152" t="inlineStr"/>
      <c r="AS48" s="152" t="inlineStr"/>
      <c r="AT48" s="152" t="inlineStr"/>
      <c r="AU48" s="155" t="inlineStr"/>
      <c r="AV48" s="152" t="inlineStr"/>
      <c r="AW48" s="152" t="inlineStr"/>
      <c r="AX48" s="152" t="inlineStr"/>
      <c r="AY48" s="152" t="inlineStr"/>
      <c r="AZ48" s="152" t="inlineStr">
        <is>
          <t>X</t>
        </is>
      </c>
      <c r="BA48" s="165" t="inlineStr"/>
      <c r="BB48" s="165" t="inlineStr"/>
      <c r="BC48" s="155" t="inlineStr"/>
      <c r="BD48" s="152" t="inlineStr"/>
      <c r="BE48" s="152" t="inlineStr"/>
      <c r="BF48" s="152" t="inlineStr"/>
      <c r="BG48" s="155" t="inlineStr"/>
      <c r="BH48" s="152" t="inlineStr"/>
      <c r="BI48" s="152" t="inlineStr">
        <is>
          <t>X</t>
        </is>
      </c>
      <c r="BJ48" s="152" t="inlineStr"/>
      <c r="BK48" s="152" t="inlineStr"/>
      <c r="BL48" s="152" t="inlineStr"/>
      <c r="BM48" s="152" t="inlineStr"/>
      <c r="BN48" s="152" t="inlineStr"/>
      <c r="BO48" s="152" t="inlineStr"/>
      <c r="BP48" s="155" t="inlineStr"/>
      <c r="BQ48" s="152" t="inlineStr"/>
      <c r="BR48" s="152" t="inlineStr"/>
      <c r="BS48" s="152" t="inlineStr"/>
      <c r="BT48" s="152" t="inlineStr"/>
      <c r="BU48" s="152" t="inlineStr"/>
      <c r="BV48" s="152" t="inlineStr"/>
      <c r="BW48" s="152" t="inlineStr"/>
      <c r="BX48" s="165" t="inlineStr">
        <is>
          <t>x</t>
        </is>
      </c>
      <c r="BY48" s="150" t="n"/>
      <c r="BZ48" s="150" t="inlineStr">
        <is>
          <t>Ron Bisio</t>
        </is>
      </c>
      <c r="CA48" s="150" t="n"/>
      <c r="CB48" s="171" t="n"/>
      <c r="CC48" s="156" t="n"/>
      <c r="CD48" s="156" t="n"/>
      <c r="CE48" s="167">
        <f>IFERROR(__xludf.DUMMYFUNCTION("""COMPUTED_VALUE"""),"")</f>
        <v/>
      </c>
      <c r="CF48" s="158">
        <f>IFERROR(__xludf.DUMMYFUNCTION("""COMPUTED_VALUE"""),"")</f>
        <v/>
      </c>
      <c r="CG48" s="148" t="n"/>
      <c r="CH48" s="148" t="n"/>
      <c r="CI48" s="148" t="n"/>
      <c r="CJ48" s="148" t="n"/>
      <c r="CK48" s="148" t="n"/>
      <c r="CL48" s="148" t="n"/>
      <c r="CM48" s="148" t="n"/>
      <c r="CN48" s="148" t="n"/>
      <c r="CO48" s="148" t="n"/>
      <c r="CP48" s="148" t="n"/>
      <c r="CQ48" s="148" t="n"/>
      <c r="CR48" s="148" t="n"/>
      <c r="CS48" s="148" t="n"/>
      <c r="CT48" s="148" t="n"/>
      <c r="CU48" s="148" t="n"/>
      <c r="CV48" s="148" t="n"/>
    </row>
    <row r="49">
      <c r="A49" s="168" t="inlineStr"/>
      <c r="B49" s="164" t="inlineStr">
        <is>
          <t>Trimble und John Deere kooperieren</t>
        </is>
      </c>
      <c r="C49" s="129" t="inlineStr"/>
      <c r="D49" s="130" t="inlineStr"/>
      <c r="E49" s="150" t="inlineStr"/>
      <c r="F49" s="150" t="inlineStr"/>
      <c r="G49" s="150" t="inlineStr">
        <is>
          <t>X</t>
        </is>
      </c>
      <c r="H49" s="152" t="inlineStr">
        <is>
          <t>X</t>
        </is>
      </c>
      <c r="I49" s="152" t="inlineStr"/>
      <c r="J49" s="152" t="inlineStr"/>
      <c r="K49" s="152" t="inlineStr"/>
      <c r="L49" s="152" t="inlineStr"/>
      <c r="M49" s="152" t="inlineStr"/>
      <c r="N49" s="152" t="inlineStr"/>
      <c r="O49" s="152" t="inlineStr"/>
      <c r="P49" s="152" t="inlineStr"/>
      <c r="Q49" s="152" t="inlineStr"/>
      <c r="R49" s="152" t="inlineStr"/>
      <c r="S49" s="165" t="inlineStr"/>
      <c r="T49" s="155" t="inlineStr"/>
      <c r="U49" s="152" t="inlineStr"/>
      <c r="V49" s="152" t="inlineStr"/>
      <c r="W49" s="152" t="inlineStr"/>
      <c r="X49" s="152" t="inlineStr"/>
      <c r="Y49" s="152" t="inlineStr"/>
      <c r="Z49" s="152" t="inlineStr"/>
      <c r="AA49" s="152" t="inlineStr"/>
      <c r="AB49" s="152" t="inlineStr"/>
      <c r="AC49" s="152" t="inlineStr"/>
      <c r="AD49" s="152" t="inlineStr"/>
      <c r="AE49" s="152" t="inlineStr"/>
      <c r="AF49" s="152" t="inlineStr"/>
      <c r="AG49" s="152" t="inlineStr"/>
      <c r="AH49" s="152" t="inlineStr"/>
      <c r="AI49" s="152" t="inlineStr"/>
      <c r="AJ49" s="152" t="inlineStr"/>
      <c r="AK49" s="152" t="inlineStr"/>
      <c r="AL49" s="152" t="inlineStr"/>
      <c r="AM49" s="152" t="inlineStr"/>
      <c r="AN49" s="166" t="inlineStr"/>
      <c r="AO49" s="155" t="inlineStr"/>
      <c r="AP49" s="152" t="inlineStr"/>
      <c r="AQ49" s="152" t="inlineStr"/>
      <c r="AR49" s="152" t="inlineStr"/>
      <c r="AS49" s="152" t="inlineStr"/>
      <c r="AT49" s="152" t="inlineStr"/>
      <c r="AU49" s="155" t="inlineStr"/>
      <c r="AV49" s="152" t="inlineStr"/>
      <c r="AW49" s="152" t="inlineStr"/>
      <c r="AX49" s="152" t="inlineStr"/>
      <c r="AY49" s="152" t="inlineStr"/>
      <c r="AZ49" s="152" t="inlineStr">
        <is>
          <t>X</t>
        </is>
      </c>
      <c r="BA49" s="165" t="inlineStr"/>
      <c r="BB49" s="165" t="inlineStr"/>
      <c r="BC49" s="155" t="inlineStr"/>
      <c r="BD49" s="152" t="inlineStr"/>
      <c r="BE49" s="152" t="inlineStr"/>
      <c r="BF49" s="152" t="inlineStr"/>
      <c r="BG49" s="155" t="inlineStr">
        <is>
          <t>X</t>
        </is>
      </c>
      <c r="BH49" s="152" t="inlineStr"/>
      <c r="BI49" s="152" t="inlineStr"/>
      <c r="BJ49" s="152" t="inlineStr">
        <is>
          <t>X</t>
        </is>
      </c>
      <c r="BK49" s="152" t="inlineStr"/>
      <c r="BL49" s="152" t="inlineStr"/>
      <c r="BM49" s="152" t="inlineStr"/>
      <c r="BN49" s="152" t="inlineStr"/>
      <c r="BO49" s="152" t="inlineStr"/>
      <c r="BP49" s="155" t="inlineStr"/>
      <c r="BQ49" s="152" t="inlineStr"/>
      <c r="BR49" s="152" t="inlineStr"/>
      <c r="BS49" s="152" t="inlineStr"/>
      <c r="BT49" s="152" t="inlineStr"/>
      <c r="BU49" s="152" t="inlineStr"/>
      <c r="BV49" s="152" t="inlineStr"/>
      <c r="BW49" s="152" t="inlineStr"/>
      <c r="BX49" s="165" t="n"/>
      <c r="BY49" s="150" t="n"/>
      <c r="BZ49" s="150" t="n"/>
      <c r="CA49" s="150" t="n"/>
      <c r="CB49" s="142">
        <f>getURL2025(B49:B1500)</f>
        <v/>
      </c>
      <c r="CC49" s="156" t="n"/>
      <c r="CD49" s="156" t="n"/>
      <c r="CE49" s="167">
        <f>IFERROR(__xludf.DUMMYFUNCTION("""COMPUTED_VALUE"""),37.0)</f>
        <v/>
      </c>
      <c r="CF49" s="158">
        <f>IFERROR(__xludf.DUMMYFUNCTION("""COMPUTED_VALUE"""),44237.0)</f>
        <v/>
      </c>
      <c r="CG49" s="148" t="n"/>
      <c r="CH49" s="148" t="n"/>
      <c r="CI49" s="148" t="n"/>
      <c r="CJ49" s="148" t="n"/>
      <c r="CK49" s="148" t="n"/>
      <c r="CL49" s="148" t="n"/>
      <c r="CM49" s="148" t="n"/>
      <c r="CN49" s="148" t="n"/>
      <c r="CO49" s="148" t="n"/>
      <c r="CP49" s="148" t="n"/>
      <c r="CQ49" s="148" t="n"/>
      <c r="CR49" s="148" t="n"/>
      <c r="CS49" s="148" t="n"/>
      <c r="CT49" s="148" t="n"/>
      <c r="CU49" s="148" t="n"/>
      <c r="CV49" s="148" t="n"/>
    </row>
    <row r="50">
      <c r="A50" s="168" t="inlineStr"/>
      <c r="B50" s="164" t="inlineStr">
        <is>
          <t>GISCafe Industry Predictions for 2025 – Trimble</t>
        </is>
      </c>
      <c r="C50" s="129" t="inlineStr"/>
      <c r="D50" s="130" t="inlineStr"/>
      <c r="E50" s="150" t="inlineStr"/>
      <c r="F50" s="150" t="inlineStr"/>
      <c r="G50" s="150" t="inlineStr">
        <is>
          <t>X</t>
        </is>
      </c>
      <c r="H50" s="152" t="inlineStr">
        <is>
          <t>X</t>
        </is>
      </c>
      <c r="I50" s="152" t="inlineStr"/>
      <c r="J50" s="152" t="inlineStr"/>
      <c r="K50" s="152" t="inlineStr"/>
      <c r="L50" s="152" t="inlineStr"/>
      <c r="M50" s="152" t="inlineStr"/>
      <c r="N50" s="152" t="inlineStr"/>
      <c r="O50" s="152" t="inlineStr"/>
      <c r="P50" s="152" t="inlineStr"/>
      <c r="Q50" s="152" t="inlineStr"/>
      <c r="R50" s="152" t="inlineStr"/>
      <c r="S50" s="165" t="inlineStr"/>
      <c r="T50" s="155" t="inlineStr"/>
      <c r="U50" s="152" t="inlineStr">
        <is>
          <t>X</t>
        </is>
      </c>
      <c r="V50" s="152" t="inlineStr"/>
      <c r="W50" s="152" t="inlineStr"/>
      <c r="X50" s="152" t="inlineStr"/>
      <c r="Y50" s="152" t="inlineStr"/>
      <c r="Z50" s="152" t="inlineStr"/>
      <c r="AA50" s="152" t="inlineStr"/>
      <c r="AB50" s="152" t="inlineStr"/>
      <c r="AC50" s="152" t="inlineStr"/>
      <c r="AD50" s="152" t="inlineStr"/>
      <c r="AE50" s="152" t="inlineStr"/>
      <c r="AF50" s="152" t="inlineStr"/>
      <c r="AG50" s="152" t="inlineStr"/>
      <c r="AH50" s="152" t="inlineStr"/>
      <c r="AI50" s="152" t="inlineStr"/>
      <c r="AJ50" s="152" t="inlineStr"/>
      <c r="AK50" s="152" t="inlineStr"/>
      <c r="AL50" s="152" t="inlineStr"/>
      <c r="AM50" s="152" t="inlineStr"/>
      <c r="AN50" s="166" t="inlineStr"/>
      <c r="AO50" s="155" t="inlineStr"/>
      <c r="AP50" s="152" t="inlineStr"/>
      <c r="AQ50" s="152" t="inlineStr"/>
      <c r="AR50" s="152" t="inlineStr"/>
      <c r="AS50" s="152" t="inlineStr"/>
      <c r="AT50" s="152" t="inlineStr"/>
      <c r="AU50" s="155" t="inlineStr"/>
      <c r="AV50" s="152" t="inlineStr"/>
      <c r="AW50" s="152" t="inlineStr"/>
      <c r="AX50" s="152" t="inlineStr"/>
      <c r="AY50" s="152" t="inlineStr"/>
      <c r="AZ50" s="152" t="inlineStr">
        <is>
          <t>X</t>
        </is>
      </c>
      <c r="BA50" s="165" t="inlineStr"/>
      <c r="BB50" s="165" t="inlineStr"/>
      <c r="BC50" s="155" t="inlineStr"/>
      <c r="BD50" s="152" t="inlineStr"/>
      <c r="BE50" s="152" t="inlineStr"/>
      <c r="BF50" s="152" t="inlineStr"/>
      <c r="BG50" s="155" t="inlineStr"/>
      <c r="BH50" s="152" t="inlineStr"/>
      <c r="BI50" s="152" t="inlineStr"/>
      <c r="BJ50" s="152" t="inlineStr">
        <is>
          <t>X</t>
        </is>
      </c>
      <c r="BK50" s="152" t="inlineStr"/>
      <c r="BL50" s="152" t="inlineStr"/>
      <c r="BM50" s="152" t="inlineStr"/>
      <c r="BN50" s="152" t="inlineStr"/>
      <c r="BO50" s="152" t="inlineStr"/>
      <c r="BP50" s="155" t="inlineStr"/>
      <c r="BQ50" s="152" t="inlineStr"/>
      <c r="BR50" s="152" t="inlineStr"/>
      <c r="BS50" s="152" t="inlineStr"/>
      <c r="BT50" s="152" t="inlineStr"/>
      <c r="BU50" s="152" t="inlineStr"/>
      <c r="BV50" s="152" t="inlineStr"/>
      <c r="BW50" s="152" t="inlineStr"/>
      <c r="BX50" s="165" t="n"/>
      <c r="BY50" s="150" t="n"/>
      <c r="BZ50" s="150" t="n"/>
      <c r="CA50" s="150" t="n"/>
      <c r="CB50" s="142">
        <f>getURL2025(B50:B1501)</f>
        <v/>
      </c>
      <c r="CC50" s="156" t="n"/>
      <c r="CD50" s="156" t="inlineStr">
        <is>
          <t>Processed</t>
        </is>
      </c>
      <c r="CE50" s="167">
        <f>IFERROR(__xludf.DUMMYFUNCTION("""COMPUTED_VALUE"""),47.0)</f>
        <v/>
      </c>
      <c r="CF50" s="158">
        <f>IFERROR(__xludf.DUMMYFUNCTION("""COMPUTED_VALUE"""),607966.0)</f>
        <v/>
      </c>
      <c r="CG50" s="148" t="n"/>
      <c r="CH50" s="148" t="n"/>
      <c r="CI50" s="148" t="n"/>
      <c r="CJ50" s="148" t="n"/>
      <c r="CK50" s="148" t="n"/>
      <c r="CL50" s="148" t="n"/>
      <c r="CM50" s="148" t="n"/>
      <c r="CN50" s="148" t="n"/>
      <c r="CO50" s="148" t="n"/>
      <c r="CP50" s="148" t="n"/>
      <c r="CQ50" s="148" t="n"/>
      <c r="CR50" s="148" t="n"/>
      <c r="CS50" s="148" t="n"/>
      <c r="CT50" s="148" t="n"/>
      <c r="CU50" s="148" t="n"/>
      <c r="CV50" s="148" t="n"/>
    </row>
    <row r="51">
      <c r="A51" s="168" t="inlineStr"/>
      <c r="B51" s="164" t="inlineStr">
        <is>
          <t>Découvrez les nouveaux abonnements à Trimble Works</t>
        </is>
      </c>
      <c r="C51" s="129" t="inlineStr"/>
      <c r="D51" s="130" t="inlineStr"/>
      <c r="E51" s="150" t="inlineStr"/>
      <c r="F51" s="150" t="inlineStr"/>
      <c r="G51" s="150" t="inlineStr">
        <is>
          <t>X</t>
        </is>
      </c>
      <c r="H51" s="152" t="inlineStr">
        <is>
          <t>X</t>
        </is>
      </c>
      <c r="I51" s="152" t="inlineStr"/>
      <c r="J51" s="152" t="inlineStr"/>
      <c r="K51" s="152" t="inlineStr"/>
      <c r="L51" s="152" t="inlineStr"/>
      <c r="M51" s="152" t="inlineStr"/>
      <c r="N51" s="152" t="inlineStr"/>
      <c r="O51" s="152" t="inlineStr"/>
      <c r="P51" s="152" t="inlineStr"/>
      <c r="Q51" s="152" t="inlineStr"/>
      <c r="R51" s="152" t="inlineStr"/>
      <c r="S51" s="165" t="inlineStr"/>
      <c r="T51" s="155" t="inlineStr"/>
      <c r="U51" s="152" t="inlineStr"/>
      <c r="V51" s="152" t="inlineStr"/>
      <c r="W51" s="152" t="inlineStr"/>
      <c r="X51" s="152" t="inlineStr"/>
      <c r="Y51" s="152" t="inlineStr"/>
      <c r="Z51" s="152" t="inlineStr"/>
      <c r="AA51" s="152" t="inlineStr"/>
      <c r="AB51" s="152" t="inlineStr"/>
      <c r="AC51" s="152" t="inlineStr"/>
      <c r="AD51" s="152" t="inlineStr"/>
      <c r="AE51" s="152" t="inlineStr">
        <is>
          <t>X</t>
        </is>
      </c>
      <c r="AF51" s="152" t="inlineStr"/>
      <c r="AG51" s="152" t="inlineStr"/>
      <c r="AH51" s="152" t="inlineStr"/>
      <c r="AI51" s="152" t="inlineStr"/>
      <c r="AJ51" s="152" t="inlineStr"/>
      <c r="AK51" s="152" t="inlineStr"/>
      <c r="AL51" s="152" t="inlineStr"/>
      <c r="AM51" s="152" t="inlineStr"/>
      <c r="AN51" s="166" t="inlineStr"/>
      <c r="AO51" s="155" t="inlineStr"/>
      <c r="AP51" s="152" t="inlineStr"/>
      <c r="AQ51" s="152" t="inlineStr"/>
      <c r="AR51" s="152" t="inlineStr"/>
      <c r="AS51" s="152" t="inlineStr"/>
      <c r="AT51" s="152" t="inlineStr"/>
      <c r="AU51" s="155" t="inlineStr"/>
      <c r="AV51" s="152" t="inlineStr"/>
      <c r="AW51" s="152" t="inlineStr"/>
      <c r="AX51" s="152" t="inlineStr"/>
      <c r="AY51" s="152" t="inlineStr"/>
      <c r="AZ51" s="152" t="inlineStr">
        <is>
          <t>X</t>
        </is>
      </c>
      <c r="BA51" s="165" t="inlineStr"/>
      <c r="BB51" s="165" t="inlineStr"/>
      <c r="BC51" s="155" t="inlineStr"/>
      <c r="BD51" s="152" t="inlineStr"/>
      <c r="BE51" s="152" t="inlineStr"/>
      <c r="BF51" s="152" t="inlineStr"/>
      <c r="BG51" s="155" t="inlineStr">
        <is>
          <t>X</t>
        </is>
      </c>
      <c r="BH51" s="152" t="inlineStr"/>
      <c r="BI51" s="152" t="inlineStr">
        <is>
          <t>X</t>
        </is>
      </c>
      <c r="BJ51" s="152" t="inlineStr"/>
      <c r="BK51" s="152" t="inlineStr"/>
      <c r="BL51" s="152" t="inlineStr"/>
      <c r="BM51" s="152" t="inlineStr">
        <is>
          <t>X</t>
        </is>
      </c>
      <c r="BN51" s="152" t="inlineStr"/>
      <c r="BO51" s="152" t="inlineStr"/>
      <c r="BP51" s="155" t="inlineStr"/>
      <c r="BQ51" s="152" t="inlineStr"/>
      <c r="BR51" s="152" t="inlineStr"/>
      <c r="BS51" s="152" t="inlineStr"/>
      <c r="BT51" s="152" t="inlineStr"/>
      <c r="BU51" s="152" t="inlineStr"/>
      <c r="BV51" s="152" t="inlineStr"/>
      <c r="BW51" s="152" t="inlineStr"/>
      <c r="BX51" s="165" t="n"/>
      <c r="BY51" s="150" t="n"/>
      <c r="BZ51" s="150" t="n"/>
      <c r="CA51" s="150" t="n"/>
      <c r="CB51" s="142">
        <f>getURL2025(B51:B1502)</f>
        <v/>
      </c>
      <c r="CC51" s="156" t="inlineStr">
        <is>
          <t>1. https://investor.trimble.com/news/news-details/2024/AGCO-and-Trimble-Close-Joint-Venture-Form-PTx-Trimble/default.aspx</t>
        </is>
      </c>
      <c r="CD51" s="156" t="inlineStr">
        <is>
          <t>Processed</t>
        </is>
      </c>
      <c r="CE51" s="167">
        <f>IFERROR(__xludf.DUMMYFUNCTION("""COMPUTED_VALUE"""),24.0)</f>
        <v/>
      </c>
      <c r="CF51" s="158">
        <f>IFERROR(__xludf.DUMMYFUNCTION("""COMPUTED_VALUE"""),2184.0)</f>
        <v/>
      </c>
      <c r="CG51" s="148" t="n"/>
      <c r="CH51" s="148" t="n"/>
      <c r="CI51" s="148" t="n"/>
      <c r="CJ51" s="148" t="n"/>
      <c r="CK51" s="148" t="n"/>
      <c r="CL51" s="148" t="n"/>
      <c r="CM51" s="148" t="n"/>
      <c r="CN51" s="148" t="n"/>
      <c r="CO51" s="148" t="n"/>
      <c r="CP51" s="148" t="n"/>
      <c r="CQ51" s="148" t="n"/>
      <c r="CR51" s="148" t="n"/>
      <c r="CS51" s="148" t="n"/>
      <c r="CT51" s="148" t="n"/>
      <c r="CU51" s="148" t="n"/>
      <c r="CV51" s="148" t="n"/>
    </row>
    <row r="52">
      <c r="A52" s="168" t="inlineStr"/>
      <c r="B52" s="170" t="inlineStr">
        <is>
          <t>Trimble lanza nuevas suscripciones para contratistas de construcción civil</t>
        </is>
      </c>
      <c r="C52" s="129" t="inlineStr"/>
      <c r="D52" s="130" t="inlineStr"/>
      <c r="E52" s="150" t="inlineStr"/>
      <c r="F52" s="150" t="inlineStr"/>
      <c r="G52" s="150" t="inlineStr">
        <is>
          <t>X</t>
        </is>
      </c>
      <c r="H52" s="152" t="inlineStr">
        <is>
          <t>X</t>
        </is>
      </c>
      <c r="I52" s="152" t="inlineStr"/>
      <c r="J52" s="152" t="inlineStr"/>
      <c r="K52" s="152" t="inlineStr"/>
      <c r="L52" s="152" t="inlineStr"/>
      <c r="M52" s="152" t="inlineStr"/>
      <c r="N52" s="152" t="inlineStr"/>
      <c r="O52" s="152" t="inlineStr"/>
      <c r="P52" s="152" t="inlineStr"/>
      <c r="Q52" s="152" t="inlineStr"/>
      <c r="R52" s="152" t="inlineStr"/>
      <c r="S52" s="165" t="inlineStr">
        <is>
          <t>X</t>
        </is>
      </c>
      <c r="T52" s="155" t="inlineStr">
        <is>
          <t>X</t>
        </is>
      </c>
      <c r="U52" s="152" t="inlineStr"/>
      <c r="V52" s="152" t="inlineStr"/>
      <c r="W52" s="152" t="inlineStr"/>
      <c r="X52" s="152" t="inlineStr"/>
      <c r="Y52" s="152" t="inlineStr"/>
      <c r="Z52" s="152" t="inlineStr"/>
      <c r="AA52" s="152" t="inlineStr"/>
      <c r="AB52" s="152" t="inlineStr"/>
      <c r="AC52" s="152" t="inlineStr"/>
      <c r="AD52" s="152" t="inlineStr"/>
      <c r="AE52" s="152" t="inlineStr"/>
      <c r="AF52" s="152" t="inlineStr"/>
      <c r="AG52" s="152" t="inlineStr"/>
      <c r="AH52" s="152" t="inlineStr"/>
      <c r="AI52" s="152" t="inlineStr"/>
      <c r="AJ52" s="152" t="inlineStr"/>
      <c r="AK52" s="152" t="inlineStr"/>
      <c r="AL52" s="152" t="inlineStr"/>
      <c r="AM52" s="152" t="inlineStr"/>
      <c r="AN52" s="166" t="inlineStr"/>
      <c r="AO52" s="155" t="inlineStr"/>
      <c r="AP52" s="152" t="inlineStr"/>
      <c r="AQ52" s="152" t="inlineStr"/>
      <c r="AR52" s="152" t="inlineStr"/>
      <c r="AS52" s="152" t="inlineStr"/>
      <c r="AT52" s="152" t="inlineStr"/>
      <c r="AU52" s="155" t="inlineStr"/>
      <c r="AV52" s="152" t="inlineStr"/>
      <c r="AW52" s="152" t="inlineStr"/>
      <c r="AX52" s="152" t="inlineStr"/>
      <c r="AY52" s="152" t="inlineStr"/>
      <c r="AZ52" s="152" t="inlineStr">
        <is>
          <t>X</t>
        </is>
      </c>
      <c r="BA52" s="165" t="inlineStr"/>
      <c r="BB52" s="165" t="inlineStr"/>
      <c r="BC52" s="155" t="inlineStr"/>
      <c r="BD52" s="152" t="inlineStr"/>
      <c r="BE52" s="152" t="inlineStr"/>
      <c r="BF52" s="152" t="inlineStr"/>
      <c r="BG52" s="155" t="inlineStr"/>
      <c r="BH52" s="152" t="inlineStr"/>
      <c r="BI52" s="152" t="inlineStr"/>
      <c r="BJ52" s="152" t="inlineStr">
        <is>
          <t>X</t>
        </is>
      </c>
      <c r="BK52" s="152" t="inlineStr"/>
      <c r="BL52" s="152" t="inlineStr">
        <is>
          <t>X</t>
        </is>
      </c>
      <c r="BM52" s="152" t="inlineStr"/>
      <c r="BN52" s="152" t="inlineStr"/>
      <c r="BO52" s="152" t="inlineStr"/>
      <c r="BP52" s="155" t="inlineStr"/>
      <c r="BQ52" s="152" t="inlineStr"/>
      <c r="BR52" s="152" t="inlineStr"/>
      <c r="BS52" s="152" t="inlineStr"/>
      <c r="BT52" s="152" t="inlineStr"/>
      <c r="BU52" s="152" t="inlineStr"/>
      <c r="BV52" s="152" t="inlineStr"/>
      <c r="BW52" s="152" t="inlineStr"/>
      <c r="BX52" s="165" t="n"/>
      <c r="BY52" s="150" t="n"/>
      <c r="BZ52" s="150" t="n"/>
      <c r="CA52" s="150" t="inlineStr">
        <is>
          <t>GroundProbe</t>
        </is>
      </c>
      <c r="CB52" s="171" t="inlineStr">
        <is>
          <t>Error extracting links</t>
        </is>
      </c>
      <c r="CC52" s="156" t="n"/>
      <c r="CD52" s="156" t="n"/>
      <c r="CE52" s="167">
        <f>IFERROR(__xludf.DUMMYFUNCTION("""COMPUTED_VALUE"""),"0")</f>
        <v/>
      </c>
      <c r="CF52" s="158">
        <f>IFERROR(__xludf.DUMMYFUNCTION("""COMPUTED_VALUE"""),"0")</f>
        <v/>
      </c>
      <c r="CG52" s="148" t="n"/>
      <c r="CH52" s="148" t="n"/>
      <c r="CI52" s="148" t="n"/>
      <c r="CJ52" s="148" t="n"/>
      <c r="CK52" s="148" t="n"/>
      <c r="CL52" s="148" t="n"/>
      <c r="CM52" s="148" t="n"/>
      <c r="CN52" s="148" t="n"/>
      <c r="CO52" s="148" t="n"/>
      <c r="CP52" s="148" t="n"/>
      <c r="CQ52" s="148" t="n"/>
      <c r="CR52" s="148" t="n"/>
      <c r="CS52" s="148" t="n"/>
      <c r="CT52" s="148" t="n"/>
      <c r="CU52" s="148" t="n"/>
      <c r="CV52" s="148" t="n"/>
    </row>
    <row r="53">
      <c r="A53" s="168" t="inlineStr"/>
      <c r="B53" s="164" t="inlineStr">
        <is>
          <t>Supply chain: costi, mercato e digitalizzazione le priorità del 2025</t>
        </is>
      </c>
      <c r="C53" s="129" t="inlineStr"/>
      <c r="D53" s="130" t="inlineStr"/>
      <c r="E53" s="150" t="inlineStr"/>
      <c r="F53" s="150" t="inlineStr"/>
      <c r="G53" s="150" t="inlineStr"/>
      <c r="H53" s="152" t="inlineStr"/>
      <c r="I53" s="152" t="inlineStr"/>
      <c r="J53" s="152" t="inlineStr"/>
      <c r="K53" s="152" t="inlineStr"/>
      <c r="L53" s="152" t="inlineStr"/>
      <c r="M53" s="152" t="inlineStr"/>
      <c r="N53" s="152" t="inlineStr"/>
      <c r="O53" s="152" t="inlineStr"/>
      <c r="P53" s="152" t="inlineStr"/>
      <c r="Q53" s="152" t="inlineStr"/>
      <c r="R53" s="152" t="inlineStr"/>
      <c r="S53" s="165" t="inlineStr"/>
      <c r="T53" s="155" t="inlineStr"/>
      <c r="U53" s="152" t="inlineStr"/>
      <c r="V53" s="152" t="inlineStr"/>
      <c r="W53" s="152" t="inlineStr"/>
      <c r="X53" s="152" t="inlineStr"/>
      <c r="Y53" s="152" t="inlineStr"/>
      <c r="Z53" s="152" t="inlineStr"/>
      <c r="AA53" s="152" t="inlineStr"/>
      <c r="AB53" s="152" t="inlineStr"/>
      <c r="AC53" s="152" t="inlineStr"/>
      <c r="AD53" s="152" t="inlineStr"/>
      <c r="AE53" s="152" t="inlineStr"/>
      <c r="AF53" s="152" t="inlineStr"/>
      <c r="AG53" s="152" t="inlineStr"/>
      <c r="AH53" s="152" t="inlineStr"/>
      <c r="AI53" s="152" t="inlineStr"/>
      <c r="AJ53" s="152" t="inlineStr"/>
      <c r="AK53" s="152" t="inlineStr"/>
      <c r="AL53" s="152" t="inlineStr"/>
      <c r="AM53" s="152" t="inlineStr"/>
      <c r="AN53" s="166" t="inlineStr"/>
      <c r="AO53" s="155" t="inlineStr"/>
      <c r="AP53" s="152" t="inlineStr"/>
      <c r="AQ53" s="152" t="inlineStr"/>
      <c r="AR53" s="152" t="inlineStr"/>
      <c r="AS53" s="152" t="inlineStr"/>
      <c r="AT53" s="152" t="inlineStr"/>
      <c r="AU53" s="155" t="inlineStr"/>
      <c r="AV53" s="152" t="inlineStr"/>
      <c r="AW53" s="152" t="inlineStr"/>
      <c r="AX53" s="152" t="inlineStr"/>
      <c r="AY53" s="152" t="inlineStr"/>
      <c r="AZ53" s="152" t="inlineStr"/>
      <c r="BA53" s="165" t="inlineStr"/>
      <c r="BB53" s="165" t="inlineStr"/>
      <c r="BC53" s="155" t="inlineStr"/>
      <c r="BD53" s="152" t="inlineStr"/>
      <c r="BE53" s="152" t="inlineStr"/>
      <c r="BF53" s="152" t="inlineStr"/>
      <c r="BG53" s="155" t="inlineStr"/>
      <c r="BH53" s="152" t="inlineStr"/>
      <c r="BI53" s="152" t="inlineStr"/>
      <c r="BJ53" s="152" t="inlineStr"/>
      <c r="BK53" s="152" t="inlineStr"/>
      <c r="BL53" s="152" t="inlineStr"/>
      <c r="BM53" s="152" t="inlineStr"/>
      <c r="BN53" s="152" t="inlineStr"/>
      <c r="BO53" s="152" t="inlineStr"/>
      <c r="BP53" s="155" t="inlineStr"/>
      <c r="BQ53" s="152" t="inlineStr"/>
      <c r="BR53" s="152" t="inlineStr"/>
      <c r="BS53" s="152" t="inlineStr"/>
      <c r="BT53" s="152" t="inlineStr"/>
      <c r="BU53" s="152" t="inlineStr"/>
      <c r="BV53" s="152" t="inlineStr"/>
      <c r="BW53" s="152" t="inlineStr"/>
      <c r="BX53" s="165" t="n"/>
      <c r="BY53" s="150" t="n"/>
      <c r="BZ53" s="150" t="n"/>
      <c r="CA53" s="150" t="n"/>
      <c r="CB53" s="142">
        <f>getURL2025(B53:B1500)</f>
        <v/>
      </c>
      <c r="CC53" s="156" t="n"/>
      <c r="CD53" s="156" t="n"/>
      <c r="CE53" s="167">
        <f>IFERROR(__xludf.DUMMYFUNCTION("""COMPUTED_VALUE"""),24.0)</f>
        <v/>
      </c>
      <c r="CF53" s="158">
        <f>IFERROR(__xludf.DUMMYFUNCTION("""COMPUTED_VALUE"""),7800.0)</f>
        <v/>
      </c>
      <c r="CG53" s="148" t="n"/>
      <c r="CH53" s="148" t="n"/>
      <c r="CI53" s="148" t="n"/>
      <c r="CJ53" s="148" t="n"/>
      <c r="CK53" s="148" t="n"/>
      <c r="CL53" s="148" t="n"/>
      <c r="CM53" s="148" t="n"/>
      <c r="CN53" s="148" t="n"/>
      <c r="CO53" s="148" t="n"/>
      <c r="CP53" s="148" t="n"/>
      <c r="CQ53" s="148" t="n"/>
      <c r="CR53" s="148" t="n"/>
      <c r="CS53" s="148" t="n"/>
      <c r="CT53" s="148" t="n"/>
      <c r="CU53" s="148" t="n"/>
      <c r="CV53" s="148" t="n"/>
    </row>
    <row r="54">
      <c r="A54" s="168" t="inlineStr"/>
      <c r="B54" s="164" t="inlineStr">
        <is>
          <t>Trimble contributes digital tools to Nacka's urban development project</t>
        </is>
      </c>
      <c r="C54" s="129" t="inlineStr"/>
      <c r="D54" s="130" t="inlineStr"/>
      <c r="E54" s="150" t="inlineStr"/>
      <c r="F54" s="150" t="inlineStr"/>
      <c r="G54" s="150" t="inlineStr"/>
      <c r="H54" s="152" t="inlineStr"/>
      <c r="I54" s="152" t="inlineStr"/>
      <c r="J54" s="152" t="inlineStr"/>
      <c r="K54" s="152" t="inlineStr"/>
      <c r="L54" s="152" t="inlineStr"/>
      <c r="M54" s="152" t="inlineStr"/>
      <c r="N54" s="152" t="inlineStr"/>
      <c r="O54" s="152" t="inlineStr"/>
      <c r="P54" s="152" t="inlineStr"/>
      <c r="Q54" s="152" t="inlineStr"/>
      <c r="R54" s="152" t="inlineStr"/>
      <c r="S54" s="165" t="inlineStr"/>
      <c r="T54" s="155" t="inlineStr"/>
      <c r="U54" s="152" t="inlineStr"/>
      <c r="V54" s="152" t="inlineStr"/>
      <c r="W54" s="152" t="inlineStr"/>
      <c r="X54" s="152" t="inlineStr"/>
      <c r="Y54" s="152" t="inlineStr"/>
      <c r="Z54" s="152" t="inlineStr"/>
      <c r="AA54" s="152" t="inlineStr"/>
      <c r="AB54" s="152" t="inlineStr"/>
      <c r="AC54" s="152" t="inlineStr"/>
      <c r="AD54" s="152" t="inlineStr"/>
      <c r="AE54" s="152" t="inlineStr"/>
      <c r="AF54" s="152" t="inlineStr"/>
      <c r="AG54" s="152" t="inlineStr"/>
      <c r="AH54" s="152" t="inlineStr"/>
      <c r="AI54" s="152" t="inlineStr"/>
      <c r="AJ54" s="152" t="inlineStr"/>
      <c r="AK54" s="152" t="inlineStr"/>
      <c r="AL54" s="152" t="inlineStr"/>
      <c r="AM54" s="152" t="inlineStr"/>
      <c r="AN54" s="166" t="inlineStr"/>
      <c r="AO54" s="155" t="inlineStr"/>
      <c r="AP54" s="152" t="inlineStr"/>
      <c r="AQ54" s="152" t="inlineStr"/>
      <c r="AR54" s="152" t="inlineStr"/>
      <c r="AS54" s="152" t="inlineStr"/>
      <c r="AT54" s="152" t="inlineStr"/>
      <c r="AU54" s="155" t="inlineStr"/>
      <c r="AV54" s="152" t="inlineStr"/>
      <c r="AW54" s="152" t="inlineStr"/>
      <c r="AX54" s="152" t="inlineStr"/>
      <c r="AY54" s="152" t="inlineStr"/>
      <c r="AZ54" s="152" t="inlineStr"/>
      <c r="BA54" s="165" t="inlineStr"/>
      <c r="BB54" s="165" t="inlineStr"/>
      <c r="BC54" s="155" t="inlineStr"/>
      <c r="BD54" s="152" t="inlineStr"/>
      <c r="BE54" s="152" t="inlineStr"/>
      <c r="BF54" s="152" t="inlineStr"/>
      <c r="BG54" s="155" t="inlineStr"/>
      <c r="BH54" s="152" t="inlineStr"/>
      <c r="BI54" s="152" t="inlineStr"/>
      <c r="BJ54" s="152" t="inlineStr"/>
      <c r="BK54" s="152" t="inlineStr"/>
      <c r="BL54" s="152" t="inlineStr"/>
      <c r="BM54" s="152" t="inlineStr"/>
      <c r="BN54" s="152" t="inlineStr"/>
      <c r="BO54" s="152" t="inlineStr"/>
      <c r="BP54" s="155" t="inlineStr"/>
      <c r="BQ54" s="152" t="inlineStr"/>
      <c r="BR54" s="152" t="inlineStr"/>
      <c r="BS54" s="152" t="inlineStr"/>
      <c r="BT54" s="152" t="inlineStr"/>
      <c r="BU54" s="152" t="inlineStr"/>
      <c r="BV54" s="152" t="inlineStr"/>
      <c r="BW54" s="152" t="inlineStr"/>
      <c r="BX54" s="165" t="n"/>
      <c r="BY54" s="150" t="n"/>
      <c r="BZ54" s="150" t="n"/>
      <c r="CA54" s="150" t="n"/>
      <c r="CB54" s="142">
        <f>getURL2025(B54:B1501)</f>
        <v/>
      </c>
      <c r="CC54" s="156" t="n"/>
      <c r="CD54" s="156" t="inlineStr">
        <is>
          <t>Processed</t>
        </is>
      </c>
      <c r="CE54" s="167">
        <f>IFERROR(__xludf.DUMMYFUNCTION("""COMPUTED_VALUE"""),14.0)</f>
        <v/>
      </c>
      <c r="CF54" s="158">
        <f>IFERROR(__xludf.DUMMYFUNCTION("""COMPUTED_VALUE"""),106.0)</f>
        <v/>
      </c>
      <c r="CG54" s="148" t="n"/>
      <c r="CH54" s="148" t="n"/>
      <c r="CI54" s="148" t="n"/>
      <c r="CJ54" s="148" t="n"/>
      <c r="CK54" s="148" t="n"/>
      <c r="CL54" s="148" t="n"/>
      <c r="CM54" s="148" t="n"/>
      <c r="CN54" s="148" t="n"/>
      <c r="CO54" s="148" t="n"/>
      <c r="CP54" s="148" t="n"/>
      <c r="CQ54" s="148" t="n"/>
      <c r="CR54" s="148" t="n"/>
      <c r="CS54" s="148" t="n"/>
      <c r="CT54" s="148" t="n"/>
      <c r="CU54" s="148" t="n"/>
      <c r="CV54" s="148" t="n"/>
    </row>
    <row r="55">
      <c r="A55" s="168" t="inlineStr"/>
      <c r="B55" s="164" t="inlineStr">
        <is>
          <t>Trimble Transforming Construction with Subscription Bundles - Highways Today</t>
        </is>
      </c>
      <c r="C55" s="129" t="inlineStr"/>
      <c r="D55" s="130" t="inlineStr"/>
      <c r="E55" s="150" t="inlineStr"/>
      <c r="F55" s="150" t="inlineStr"/>
      <c r="G55" s="150" t="inlineStr">
        <is>
          <t>X</t>
        </is>
      </c>
      <c r="H55" s="152" t="inlineStr">
        <is>
          <t>X</t>
        </is>
      </c>
      <c r="I55" s="152" t="inlineStr"/>
      <c r="J55" s="152" t="inlineStr"/>
      <c r="K55" s="152" t="inlineStr"/>
      <c r="L55" s="152" t="inlineStr"/>
      <c r="M55" s="152" t="inlineStr"/>
      <c r="N55" s="152" t="inlineStr"/>
      <c r="O55" s="152" t="inlineStr"/>
      <c r="P55" s="152" t="inlineStr"/>
      <c r="Q55" s="152" t="inlineStr"/>
      <c r="R55" s="152" t="inlineStr"/>
      <c r="S55" s="165" t="inlineStr"/>
      <c r="T55" s="155" t="inlineStr">
        <is>
          <t>X</t>
        </is>
      </c>
      <c r="U55" s="152" t="inlineStr"/>
      <c r="V55" s="152" t="inlineStr"/>
      <c r="W55" s="152" t="inlineStr"/>
      <c r="X55" s="152" t="inlineStr"/>
      <c r="Y55" s="152" t="inlineStr"/>
      <c r="Z55" s="152" t="inlineStr"/>
      <c r="AA55" s="152" t="inlineStr"/>
      <c r="AB55" s="152" t="inlineStr"/>
      <c r="AC55" s="152" t="inlineStr"/>
      <c r="AD55" s="152" t="inlineStr"/>
      <c r="AE55" s="152" t="inlineStr"/>
      <c r="AF55" s="152" t="inlineStr"/>
      <c r="AG55" s="152" t="inlineStr"/>
      <c r="AH55" s="152" t="inlineStr"/>
      <c r="AI55" s="152" t="inlineStr"/>
      <c r="AJ55" s="152" t="inlineStr"/>
      <c r="AK55" s="152" t="inlineStr"/>
      <c r="AL55" s="152" t="inlineStr"/>
      <c r="AM55" s="152" t="inlineStr"/>
      <c r="AN55" s="166" t="inlineStr"/>
      <c r="AO55" s="155" t="inlineStr"/>
      <c r="AP55" s="152" t="inlineStr"/>
      <c r="AQ55" s="152" t="inlineStr"/>
      <c r="AR55" s="152" t="inlineStr"/>
      <c r="AS55" s="152" t="inlineStr"/>
      <c r="AT55" s="152" t="inlineStr"/>
      <c r="AU55" s="155" t="inlineStr"/>
      <c r="AV55" s="152" t="inlineStr"/>
      <c r="AW55" s="152" t="inlineStr"/>
      <c r="AX55" s="152" t="inlineStr"/>
      <c r="AY55" s="152" t="inlineStr"/>
      <c r="AZ55" s="152" t="inlineStr">
        <is>
          <t>X</t>
        </is>
      </c>
      <c r="BA55" s="165" t="inlineStr"/>
      <c r="BB55" s="165" t="inlineStr"/>
      <c r="BC55" s="155" t="inlineStr"/>
      <c r="BD55" s="152" t="inlineStr"/>
      <c r="BE55" s="152" t="inlineStr"/>
      <c r="BF55" s="152" t="inlineStr"/>
      <c r="BG55" s="155" t="inlineStr"/>
      <c r="BH55" s="152" t="inlineStr"/>
      <c r="BI55" s="152" t="inlineStr"/>
      <c r="BJ55" s="152" t="inlineStr">
        <is>
          <t>X</t>
        </is>
      </c>
      <c r="BK55" s="152" t="inlineStr"/>
      <c r="BL55" s="152" t="inlineStr">
        <is>
          <t>X</t>
        </is>
      </c>
      <c r="BM55" s="152" t="inlineStr"/>
      <c r="BN55" s="152" t="inlineStr"/>
      <c r="BO55" s="152" t="inlineStr"/>
      <c r="BP55" s="155" t="inlineStr"/>
      <c r="BQ55" s="152" t="inlineStr"/>
      <c r="BR55" s="152" t="inlineStr"/>
      <c r="BS55" s="152" t="inlineStr"/>
      <c r="BT55" s="152" t="inlineStr"/>
      <c r="BU55" s="152" t="inlineStr"/>
      <c r="BV55" s="152" t="inlineStr"/>
      <c r="BW55" s="152" t="inlineStr"/>
      <c r="BX55" s="165" t="n"/>
      <c r="BY55" s="150" t="n"/>
      <c r="BZ55" s="150" t="n"/>
      <c r="CA55" s="150" t="n"/>
      <c r="CB55" s="142">
        <f>getURL2025(B55:B1502)</f>
        <v/>
      </c>
      <c r="CC55" s="156" t="inlineStr">
        <is>
          <t>1. https://www.trimble.com/en</t>
        </is>
      </c>
      <c r="CD55" s="156" t="inlineStr">
        <is>
          <t>Processed</t>
        </is>
      </c>
      <c r="CE55" s="167">
        <f>IFERROR(__xludf.DUMMYFUNCTION("""COMPUTED_VALUE"""),27.0)</f>
        <v/>
      </c>
      <c r="CF55" s="158">
        <f>IFERROR(__xludf.DUMMYFUNCTION("""COMPUTED_VALUE"""),18189.0)</f>
        <v/>
      </c>
      <c r="CG55" s="148" t="n"/>
      <c r="CH55" s="148" t="n"/>
      <c r="CI55" s="148" t="n"/>
      <c r="CJ55" s="148" t="n"/>
      <c r="CK55" s="148" t="n"/>
      <c r="CL55" s="148" t="n"/>
      <c r="CM55" s="148" t="n"/>
      <c r="CN55" s="148" t="n"/>
      <c r="CO55" s="148" t="n"/>
      <c r="CP55" s="148" t="n"/>
      <c r="CQ55" s="148" t="n"/>
      <c r="CR55" s="148" t="n"/>
      <c r="CS55" s="148" t="n"/>
      <c r="CT55" s="148" t="n"/>
      <c r="CU55" s="148" t="n"/>
      <c r="CV55" s="148" t="n"/>
    </row>
    <row r="56">
      <c r="A56" s="168" t="inlineStr"/>
      <c r="B56" s="164" t="inlineStr">
        <is>
          <t>Trimble Introduces New Tiered Subscription Bundles for Contractors</t>
        </is>
      </c>
      <c r="C56" s="129" t="inlineStr"/>
      <c r="D56" s="130" t="inlineStr"/>
      <c r="E56" s="150" t="inlineStr"/>
      <c r="F56" s="150" t="inlineStr"/>
      <c r="G56" s="150" t="inlineStr">
        <is>
          <t>X</t>
        </is>
      </c>
      <c r="H56" s="152" t="inlineStr">
        <is>
          <t>X</t>
        </is>
      </c>
      <c r="I56" s="152" t="inlineStr"/>
      <c r="J56" s="152" t="inlineStr"/>
      <c r="K56" s="152" t="inlineStr"/>
      <c r="L56" s="152" t="inlineStr"/>
      <c r="M56" s="152" t="inlineStr"/>
      <c r="N56" s="152" t="inlineStr"/>
      <c r="O56" s="152" t="inlineStr"/>
      <c r="P56" s="152" t="inlineStr"/>
      <c r="Q56" s="152" t="inlineStr"/>
      <c r="R56" s="152" t="inlineStr"/>
      <c r="S56" s="165" t="inlineStr"/>
      <c r="T56" s="155" t="inlineStr">
        <is>
          <t>X</t>
        </is>
      </c>
      <c r="U56" s="152" t="inlineStr">
        <is>
          <t>X</t>
        </is>
      </c>
      <c r="V56" s="152" t="inlineStr"/>
      <c r="W56" s="152" t="inlineStr"/>
      <c r="X56" s="152" t="inlineStr"/>
      <c r="Y56" s="152" t="inlineStr"/>
      <c r="Z56" s="152" t="inlineStr"/>
      <c r="AA56" s="152" t="inlineStr"/>
      <c r="AB56" s="152" t="inlineStr"/>
      <c r="AC56" s="152" t="inlineStr"/>
      <c r="AD56" s="152" t="inlineStr"/>
      <c r="AE56" s="152" t="inlineStr">
        <is>
          <t>X</t>
        </is>
      </c>
      <c r="AF56" s="152" t="inlineStr"/>
      <c r="AG56" s="152" t="inlineStr"/>
      <c r="AH56" s="152" t="inlineStr"/>
      <c r="AI56" s="152" t="inlineStr"/>
      <c r="AJ56" s="152" t="inlineStr"/>
      <c r="AK56" s="152" t="inlineStr"/>
      <c r="AL56" s="152" t="inlineStr"/>
      <c r="AM56" s="152" t="inlineStr"/>
      <c r="AN56" s="166" t="inlineStr"/>
      <c r="AO56" s="155" t="inlineStr"/>
      <c r="AP56" s="152" t="inlineStr"/>
      <c r="AQ56" s="152" t="inlineStr"/>
      <c r="AR56" s="152" t="inlineStr"/>
      <c r="AS56" s="152" t="inlineStr"/>
      <c r="AT56" s="152" t="inlineStr"/>
      <c r="AU56" s="155" t="inlineStr"/>
      <c r="AV56" s="152" t="inlineStr"/>
      <c r="AW56" s="152" t="inlineStr"/>
      <c r="AX56" s="152" t="inlineStr"/>
      <c r="AY56" s="152" t="inlineStr"/>
      <c r="AZ56" s="152" t="inlineStr">
        <is>
          <t>X</t>
        </is>
      </c>
      <c r="BA56" s="165" t="inlineStr"/>
      <c r="BB56" s="165" t="inlineStr"/>
      <c r="BC56" s="155" t="inlineStr"/>
      <c r="BD56" s="152" t="inlineStr"/>
      <c r="BE56" s="152" t="inlineStr"/>
      <c r="BF56" s="152" t="inlineStr"/>
      <c r="BG56" s="155" t="inlineStr"/>
      <c r="BH56" s="152" t="inlineStr"/>
      <c r="BI56" s="152" t="inlineStr"/>
      <c r="BJ56" s="152" t="inlineStr">
        <is>
          <t>X</t>
        </is>
      </c>
      <c r="BK56" s="152" t="inlineStr"/>
      <c r="BL56" s="152" t="inlineStr">
        <is>
          <t>X</t>
        </is>
      </c>
      <c r="BM56" s="152" t="inlineStr"/>
      <c r="BN56" s="152" t="inlineStr"/>
      <c r="BO56" s="152" t="inlineStr"/>
      <c r="BP56" s="155" t="inlineStr"/>
      <c r="BQ56" s="152" t="inlineStr"/>
      <c r="BR56" s="152" t="inlineStr"/>
      <c r="BS56" s="152" t="inlineStr"/>
      <c r="BT56" s="152" t="inlineStr"/>
      <c r="BU56" s="152" t="inlineStr"/>
      <c r="BV56" s="152" t="inlineStr"/>
      <c r="BW56" s="152" t="inlineStr"/>
      <c r="BX56" s="165" t="inlineStr">
        <is>
          <t>x</t>
        </is>
      </c>
      <c r="BY56" s="150" t="n"/>
      <c r="BZ56" s="150" t="inlineStr">
        <is>
          <t>Ron Bisio</t>
        </is>
      </c>
      <c r="CA56" s="150" t="n"/>
      <c r="CB56" s="142">
        <f>getURL2025(B56:B1503)</f>
        <v/>
      </c>
      <c r="CC56" s="156" t="n"/>
      <c r="CD56" s="156" t="n"/>
      <c r="CE56" s="167">
        <f>IFERROR(__xludf.DUMMYFUNCTION("""COMPUTED_VALUE"""),27.0)</f>
        <v/>
      </c>
      <c r="CF56" s="158">
        <f>IFERROR(__xludf.DUMMYFUNCTION("""COMPUTED_VALUE"""),18189.0)</f>
        <v/>
      </c>
      <c r="CG56" s="148" t="n"/>
      <c r="CH56" s="148" t="n"/>
      <c r="CI56" s="148" t="n"/>
      <c r="CJ56" s="148" t="n"/>
      <c r="CK56" s="148" t="n"/>
      <c r="CL56" s="148" t="n"/>
      <c r="CM56" s="148" t="n"/>
      <c r="CN56" s="148" t="n"/>
      <c r="CO56" s="148" t="n"/>
      <c r="CP56" s="148" t="n"/>
      <c r="CQ56" s="148" t="n"/>
      <c r="CR56" s="148" t="n"/>
      <c r="CS56" s="148" t="n"/>
      <c r="CT56" s="148" t="n"/>
      <c r="CU56" s="148" t="n"/>
      <c r="CV56" s="148" t="n"/>
    </row>
    <row r="57">
      <c r="A57" s="162" t="inlineStr"/>
      <c r="B57" s="172" t="inlineStr">
        <is>
          <t xml:space="preserve">Trimble Tackles Tech and Autonomy At Trimble Dimensions </t>
        </is>
      </c>
      <c r="C57" s="129" t="inlineStr"/>
      <c r="D57" s="130" t="inlineStr"/>
      <c r="E57" s="150" t="inlineStr"/>
      <c r="F57" s="150" t="inlineStr"/>
      <c r="G57" s="150" t="inlineStr">
        <is>
          <t>X</t>
        </is>
      </c>
      <c r="H57" s="152" t="inlineStr">
        <is>
          <t>X</t>
        </is>
      </c>
      <c r="I57" s="152" t="inlineStr"/>
      <c r="J57" s="152" t="inlineStr"/>
      <c r="K57" s="152" t="inlineStr"/>
      <c r="L57" s="152" t="inlineStr"/>
      <c r="M57" s="152" t="inlineStr"/>
      <c r="N57" s="152" t="inlineStr"/>
      <c r="O57" s="152" t="inlineStr"/>
      <c r="P57" s="152" t="inlineStr"/>
      <c r="Q57" s="152" t="inlineStr"/>
      <c r="R57" s="152" t="inlineStr"/>
      <c r="S57" s="165" t="inlineStr"/>
      <c r="T57" s="155" t="inlineStr">
        <is>
          <t>X</t>
        </is>
      </c>
      <c r="U57" s="152" t="inlineStr">
        <is>
          <t>X</t>
        </is>
      </c>
      <c r="V57" s="152" t="inlineStr">
        <is>
          <t>X</t>
        </is>
      </c>
      <c r="W57" s="152" t="inlineStr">
        <is>
          <t>X</t>
        </is>
      </c>
      <c r="X57" s="152" t="inlineStr"/>
      <c r="Y57" s="152" t="inlineStr">
        <is>
          <t>X</t>
        </is>
      </c>
      <c r="Z57" s="152" t="inlineStr">
        <is>
          <t>X</t>
        </is>
      </c>
      <c r="AA57" s="152" t="inlineStr">
        <is>
          <t>X</t>
        </is>
      </c>
      <c r="AB57" s="152" t="inlineStr">
        <is>
          <t>X</t>
        </is>
      </c>
      <c r="AC57" s="152" t="inlineStr"/>
      <c r="AD57" s="152" t="inlineStr">
        <is>
          <t>X</t>
        </is>
      </c>
      <c r="AE57" s="152" t="inlineStr">
        <is>
          <t>X</t>
        </is>
      </c>
      <c r="AF57" s="152" t="inlineStr">
        <is>
          <t>X</t>
        </is>
      </c>
      <c r="AG57" s="152" t="inlineStr">
        <is>
          <t>X</t>
        </is>
      </c>
      <c r="AH57" s="152" t="inlineStr">
        <is>
          <t>X</t>
        </is>
      </c>
      <c r="AI57" s="152" t="inlineStr">
        <is>
          <t>X</t>
        </is>
      </c>
      <c r="AJ57" s="152" t="inlineStr">
        <is>
          <t>X</t>
        </is>
      </c>
      <c r="AK57" s="152" t="inlineStr">
        <is>
          <t>X</t>
        </is>
      </c>
      <c r="AL57" s="152" t="inlineStr"/>
      <c r="AM57" s="152" t="inlineStr"/>
      <c r="AN57" s="166" t="inlineStr"/>
      <c r="AO57" s="155" t="inlineStr"/>
      <c r="AP57" s="152" t="inlineStr"/>
      <c r="AQ57" s="152" t="inlineStr"/>
      <c r="AR57" s="152" t="inlineStr"/>
      <c r="AS57" s="152" t="inlineStr"/>
      <c r="AT57" s="152" t="inlineStr"/>
      <c r="AU57" s="155" t="inlineStr"/>
      <c r="AV57" s="152" t="inlineStr"/>
      <c r="AW57" s="152" t="inlineStr"/>
      <c r="AX57" s="152" t="inlineStr"/>
      <c r="AY57" s="152" t="inlineStr"/>
      <c r="AZ57" s="152" t="inlineStr">
        <is>
          <t>X</t>
        </is>
      </c>
      <c r="BA57" s="165" t="inlineStr"/>
      <c r="BB57" s="165" t="inlineStr"/>
      <c r="BC57" s="155" t="inlineStr"/>
      <c r="BD57" s="152" t="inlineStr"/>
      <c r="BE57" s="152" t="inlineStr"/>
      <c r="BF57" s="152" t="inlineStr"/>
      <c r="BG57" s="155" t="inlineStr"/>
      <c r="BH57" s="152" t="inlineStr"/>
      <c r="BI57" s="152" t="inlineStr">
        <is>
          <t>X</t>
        </is>
      </c>
      <c r="BJ57" s="152" t="inlineStr">
        <is>
          <t>X</t>
        </is>
      </c>
      <c r="BK57" s="152" t="inlineStr"/>
      <c r="BL57" s="152" t="inlineStr"/>
      <c r="BM57" s="152" t="inlineStr"/>
      <c r="BN57" s="152" t="inlineStr"/>
      <c r="BO57" s="152" t="inlineStr"/>
      <c r="BP57" s="155" t="inlineStr"/>
      <c r="BQ57" s="152" t="inlineStr"/>
      <c r="BR57" s="152" t="inlineStr"/>
      <c r="BS57" s="152" t="inlineStr"/>
      <c r="BT57" s="152" t="inlineStr"/>
      <c r="BU57" s="152" t="inlineStr"/>
      <c r="BV57" s="152" t="inlineStr"/>
      <c r="BW57" s="152" t="inlineStr"/>
      <c r="BX57" s="165" t="n"/>
      <c r="BY57" s="150" t="inlineStr">
        <is>
          <t>World of Concrete</t>
        </is>
      </c>
      <c r="BZ57" s="150" t="inlineStr">
        <is>
          <t>Kevin Garcia
Joe Blecha</t>
        </is>
      </c>
      <c r="CA57" s="150" t="n"/>
      <c r="CB57" s="142">
        <f>getURL2025(B57:B1504)</f>
        <v/>
      </c>
      <c r="CC57" s="156" t="n"/>
      <c r="CD57" s="156" t="n"/>
      <c r="CE57" s="167">
        <f>IFERROR(__xludf.DUMMYFUNCTION("""COMPUTED_VALUE"""),35.0)</f>
        <v/>
      </c>
      <c r="CF57" s="158">
        <f>IFERROR(__xludf.DUMMYFUNCTION("""COMPUTED_VALUE"""),25843.0)</f>
        <v/>
      </c>
      <c r="CG57" s="148" t="n"/>
      <c r="CH57" s="148" t="n"/>
      <c r="CI57" s="148" t="n"/>
      <c r="CJ57" s="148" t="n"/>
      <c r="CK57" s="148" t="n"/>
      <c r="CL57" s="148" t="n"/>
      <c r="CM57" s="148" t="n"/>
      <c r="CN57" s="148" t="n"/>
      <c r="CO57" s="148" t="n"/>
      <c r="CP57" s="148" t="n"/>
      <c r="CQ57" s="148" t="n"/>
      <c r="CR57" s="148" t="n"/>
      <c r="CS57" s="148" t="n"/>
      <c r="CT57" s="148" t="n"/>
      <c r="CU57" s="148" t="n"/>
      <c r="CV57" s="148" t="n"/>
    </row>
    <row r="58">
      <c r="A58" s="168" t="inlineStr"/>
      <c r="B58" s="164" t="inlineStr">
        <is>
          <t xml:space="preserve">Digitally Directed Dredging By Trimble Benefits Off The Grid Fort </t>
        </is>
      </c>
      <c r="C58" s="129" t="inlineStr"/>
      <c r="D58" s="130" t="inlineStr"/>
      <c r="E58" s="150" t="inlineStr"/>
      <c r="F58" s="150" t="inlineStr"/>
      <c r="G58" s="150" t="inlineStr"/>
      <c r="H58" s="152" t="inlineStr"/>
      <c r="I58" s="152" t="inlineStr"/>
      <c r="J58" s="152" t="inlineStr"/>
      <c r="K58" s="152" t="inlineStr"/>
      <c r="L58" s="152" t="inlineStr"/>
      <c r="M58" s="152" t="inlineStr"/>
      <c r="N58" s="152" t="inlineStr"/>
      <c r="O58" s="152" t="inlineStr"/>
      <c r="P58" s="152" t="inlineStr"/>
      <c r="Q58" s="152" t="inlineStr"/>
      <c r="R58" s="152" t="inlineStr"/>
      <c r="S58" s="165" t="inlineStr"/>
      <c r="T58" s="155" t="inlineStr"/>
      <c r="U58" s="152" t="inlineStr"/>
      <c r="V58" s="152" t="inlineStr"/>
      <c r="W58" s="152" t="inlineStr"/>
      <c r="X58" s="152" t="inlineStr"/>
      <c r="Y58" s="152" t="inlineStr"/>
      <c r="Z58" s="152" t="inlineStr"/>
      <c r="AA58" s="152" t="inlineStr"/>
      <c r="AB58" s="152" t="inlineStr"/>
      <c r="AC58" s="152" t="inlineStr"/>
      <c r="AD58" s="152" t="inlineStr"/>
      <c r="AE58" s="152" t="inlineStr"/>
      <c r="AF58" s="152" t="inlineStr"/>
      <c r="AG58" s="152" t="inlineStr"/>
      <c r="AH58" s="152" t="inlineStr"/>
      <c r="AI58" s="152" t="inlineStr"/>
      <c r="AJ58" s="152" t="inlineStr"/>
      <c r="AK58" s="152" t="inlineStr"/>
      <c r="AL58" s="152" t="inlineStr"/>
      <c r="AM58" s="152" t="inlineStr"/>
      <c r="AN58" s="166" t="inlineStr"/>
      <c r="AO58" s="155" t="inlineStr"/>
      <c r="AP58" s="152" t="inlineStr"/>
      <c r="AQ58" s="152" t="inlineStr"/>
      <c r="AR58" s="152" t="inlineStr"/>
      <c r="AS58" s="152" t="inlineStr"/>
      <c r="AT58" s="152" t="inlineStr"/>
      <c r="AU58" s="155" t="inlineStr"/>
      <c r="AV58" s="152" t="inlineStr"/>
      <c r="AW58" s="152" t="inlineStr"/>
      <c r="AX58" s="152" t="inlineStr"/>
      <c r="AY58" s="152" t="inlineStr"/>
      <c r="AZ58" s="152" t="inlineStr"/>
      <c r="BA58" s="165" t="inlineStr"/>
      <c r="BB58" s="165" t="inlineStr"/>
      <c r="BC58" s="155" t="inlineStr"/>
      <c r="BD58" s="152" t="inlineStr"/>
      <c r="BE58" s="152" t="inlineStr"/>
      <c r="BF58" s="152" t="inlineStr"/>
      <c r="BG58" s="155" t="inlineStr"/>
      <c r="BH58" s="152" t="inlineStr"/>
      <c r="BI58" s="152" t="inlineStr"/>
      <c r="BJ58" s="152" t="inlineStr"/>
      <c r="BK58" s="152" t="inlineStr"/>
      <c r="BL58" s="152" t="inlineStr"/>
      <c r="BM58" s="152" t="inlineStr"/>
      <c r="BN58" s="152" t="inlineStr"/>
      <c r="BO58" s="152" t="inlineStr"/>
      <c r="BP58" s="155" t="inlineStr"/>
      <c r="BQ58" s="152" t="inlineStr"/>
      <c r="BR58" s="152" t="inlineStr"/>
      <c r="BS58" s="152" t="inlineStr"/>
      <c r="BT58" s="152" t="inlineStr"/>
      <c r="BU58" s="152" t="inlineStr"/>
      <c r="BV58" s="152" t="inlineStr"/>
      <c r="BW58" s="152" t="inlineStr"/>
      <c r="BX58" s="165" t="inlineStr">
        <is>
          <t>x</t>
        </is>
      </c>
      <c r="BY58" s="150" t="n"/>
      <c r="BZ58" s="150" t="n"/>
      <c r="CA58" s="150" t="n"/>
      <c r="CB58" s="142">
        <f>getURL2025(B58:B1505)</f>
        <v/>
      </c>
      <c r="CC58" s="156" t="n"/>
      <c r="CD58" s="156" t="n"/>
      <c r="CE58" s="167">
        <f>IFERROR(__xludf.DUMMYFUNCTION("""COMPUTED_VALUE"""),31.0)</f>
        <v/>
      </c>
      <c r="CF58" s="158">
        <f>IFERROR(__xludf.DUMMYFUNCTION("""COMPUTED_VALUE"""),2968.0)</f>
        <v/>
      </c>
      <c r="CG58" s="148" t="n"/>
      <c r="CH58" s="148" t="n"/>
      <c r="CI58" s="148" t="n"/>
      <c r="CJ58" s="148" t="n"/>
      <c r="CK58" s="148" t="n"/>
      <c r="CL58" s="148" t="n"/>
      <c r="CM58" s="148" t="n"/>
      <c r="CN58" s="148" t="n"/>
      <c r="CO58" s="148" t="n"/>
      <c r="CP58" s="148" t="n"/>
      <c r="CQ58" s="148" t="n"/>
      <c r="CR58" s="148" t="n"/>
      <c r="CS58" s="148" t="n"/>
      <c r="CT58" s="148" t="n"/>
      <c r="CU58" s="148" t="n"/>
      <c r="CV58" s="148" t="n"/>
    </row>
    <row r="59">
      <c r="A59" s="168" t="inlineStr"/>
      <c r="B59" s="164" t="inlineStr">
        <is>
          <t>Trimble Introduces Three Works Subscription Plans for Contractors</t>
        </is>
      </c>
      <c r="C59" s="129" t="inlineStr"/>
      <c r="D59" s="130" t="inlineStr"/>
      <c r="E59" s="150" t="inlineStr"/>
      <c r="F59" s="150" t="inlineStr"/>
      <c r="G59" s="150" t="inlineStr">
        <is>
          <t>X</t>
        </is>
      </c>
      <c r="H59" s="152" t="inlineStr">
        <is>
          <t>X</t>
        </is>
      </c>
      <c r="I59" s="152" t="inlineStr"/>
      <c r="J59" s="152" t="inlineStr"/>
      <c r="K59" s="152" t="inlineStr"/>
      <c r="L59" s="152" t="inlineStr"/>
      <c r="M59" s="152" t="inlineStr"/>
      <c r="N59" s="152" t="inlineStr"/>
      <c r="O59" s="152" t="inlineStr"/>
      <c r="P59" s="152" t="inlineStr"/>
      <c r="Q59" s="152" t="inlineStr"/>
      <c r="R59" s="152" t="inlineStr"/>
      <c r="S59" s="165" t="inlineStr"/>
      <c r="T59" s="155" t="inlineStr">
        <is>
          <t>X</t>
        </is>
      </c>
      <c r="U59" s="152" t="inlineStr"/>
      <c r="V59" s="152" t="inlineStr"/>
      <c r="W59" s="152" t="inlineStr"/>
      <c r="X59" s="152" t="inlineStr"/>
      <c r="Y59" s="152" t="inlineStr"/>
      <c r="Z59" s="152" t="inlineStr"/>
      <c r="AA59" s="152" t="inlineStr"/>
      <c r="AB59" s="152" t="inlineStr"/>
      <c r="AC59" s="152" t="inlineStr"/>
      <c r="AD59" s="152" t="inlineStr"/>
      <c r="AE59" s="152" t="inlineStr">
        <is>
          <t>X</t>
        </is>
      </c>
      <c r="AF59" s="152" t="inlineStr"/>
      <c r="AG59" s="152" t="inlineStr"/>
      <c r="AH59" s="152" t="inlineStr"/>
      <c r="AI59" s="152" t="inlineStr"/>
      <c r="AJ59" s="152" t="inlineStr"/>
      <c r="AK59" s="152" t="inlineStr"/>
      <c r="AL59" s="152" t="inlineStr"/>
      <c r="AM59" s="152" t="inlineStr"/>
      <c r="AN59" s="166" t="inlineStr"/>
      <c r="AO59" s="155" t="inlineStr"/>
      <c r="AP59" s="152" t="inlineStr"/>
      <c r="AQ59" s="152" t="inlineStr"/>
      <c r="AR59" s="152" t="inlineStr"/>
      <c r="AS59" s="152" t="inlineStr"/>
      <c r="AT59" s="152" t="inlineStr"/>
      <c r="AU59" s="155" t="inlineStr"/>
      <c r="AV59" s="152" t="inlineStr"/>
      <c r="AW59" s="152" t="inlineStr"/>
      <c r="AX59" s="152" t="inlineStr"/>
      <c r="AY59" s="152" t="inlineStr">
        <is>
          <t>X</t>
        </is>
      </c>
      <c r="AZ59" s="152" t="inlineStr">
        <is>
          <t>X</t>
        </is>
      </c>
      <c r="BA59" s="165" t="inlineStr"/>
      <c r="BB59" s="165" t="inlineStr"/>
      <c r="BC59" s="155" t="inlineStr"/>
      <c r="BD59" s="152" t="inlineStr"/>
      <c r="BE59" s="152" t="inlineStr"/>
      <c r="BF59" s="152" t="inlineStr"/>
      <c r="BG59" s="155" t="inlineStr"/>
      <c r="BH59" s="152" t="inlineStr"/>
      <c r="BI59" s="152" t="inlineStr"/>
      <c r="BJ59" s="152" t="inlineStr">
        <is>
          <t>X</t>
        </is>
      </c>
      <c r="BK59" s="152" t="inlineStr"/>
      <c r="BL59" s="152" t="inlineStr"/>
      <c r="BM59" s="152" t="inlineStr"/>
      <c r="BN59" s="152" t="inlineStr"/>
      <c r="BO59" s="152" t="inlineStr"/>
      <c r="BP59" s="155" t="inlineStr"/>
      <c r="BQ59" s="152" t="inlineStr"/>
      <c r="BR59" s="152" t="inlineStr"/>
      <c r="BS59" s="152" t="inlineStr"/>
      <c r="BT59" s="152" t="inlineStr"/>
      <c r="BU59" s="152" t="inlineStr"/>
      <c r="BV59" s="152" t="inlineStr"/>
      <c r="BW59" s="152" t="inlineStr"/>
      <c r="BX59" s="165" t="n"/>
      <c r="BY59" s="150" t="n"/>
      <c r="BZ59" s="150" t="n"/>
      <c r="CA59" s="150" t="n"/>
      <c r="CB59" s="142">
        <f>getURL2025(B59:B1506)</f>
        <v/>
      </c>
      <c r="CC59" s="156" t="n"/>
      <c r="CD59" s="156" t="n"/>
      <c r="CE59" s="167">
        <f>IFERROR(__xludf.DUMMYFUNCTION("""COMPUTED_VALUE"""),0.0)</f>
        <v/>
      </c>
      <c r="CF59" s="158" t="n"/>
      <c r="CG59" s="148" t="n"/>
      <c r="CH59" s="148" t="n"/>
      <c r="CI59" s="148" t="n"/>
      <c r="CJ59" s="148" t="n"/>
      <c r="CK59" s="148" t="n"/>
      <c r="CL59" s="148" t="n"/>
      <c r="CM59" s="148" t="n"/>
      <c r="CN59" s="148" t="n"/>
      <c r="CO59" s="148" t="n"/>
      <c r="CP59" s="148" t="n"/>
      <c r="CQ59" s="148" t="n"/>
      <c r="CR59" s="148" t="n"/>
      <c r="CS59" s="148" t="n"/>
      <c r="CT59" s="148" t="n"/>
      <c r="CU59" s="148" t="n"/>
      <c r="CV59" s="148" t="n"/>
    </row>
    <row r="60">
      <c r="A60" s="168" t="inlineStr"/>
      <c r="B60" s="164" t="inlineStr">
        <is>
          <t>Trimble Introduces Three Works Subscription Plans for Contractors to Take Advantage of Civil Construction Technology</t>
        </is>
      </c>
      <c r="C60" s="129" t="inlineStr"/>
      <c r="D60" s="130" t="inlineStr"/>
      <c r="E60" s="150" t="inlineStr"/>
      <c r="F60" s="150" t="inlineStr"/>
      <c r="G60" s="150" t="inlineStr">
        <is>
          <t>X</t>
        </is>
      </c>
      <c r="H60" s="152" t="inlineStr">
        <is>
          <t>X</t>
        </is>
      </c>
      <c r="I60" s="152" t="inlineStr"/>
      <c r="J60" s="152" t="inlineStr"/>
      <c r="K60" s="152" t="inlineStr"/>
      <c r="L60" s="152" t="inlineStr"/>
      <c r="M60" s="152" t="inlineStr"/>
      <c r="N60" s="152" t="inlineStr"/>
      <c r="O60" s="152" t="inlineStr"/>
      <c r="P60" s="152" t="inlineStr"/>
      <c r="Q60" s="152" t="inlineStr"/>
      <c r="R60" s="152" t="inlineStr"/>
      <c r="S60" s="165" t="inlineStr">
        <is>
          <t>X</t>
        </is>
      </c>
      <c r="T60" s="155" t="inlineStr">
        <is>
          <t>X</t>
        </is>
      </c>
      <c r="U60" s="152" t="inlineStr"/>
      <c r="V60" s="152" t="inlineStr"/>
      <c r="W60" s="152" t="inlineStr"/>
      <c r="X60" s="152" t="inlineStr"/>
      <c r="Y60" s="152" t="inlineStr"/>
      <c r="Z60" s="152" t="inlineStr"/>
      <c r="AA60" s="152" t="inlineStr"/>
      <c r="AB60" s="152" t="inlineStr"/>
      <c r="AC60" s="152" t="inlineStr"/>
      <c r="AD60" s="152" t="inlineStr"/>
      <c r="AE60" s="152" t="inlineStr"/>
      <c r="AF60" s="152" t="inlineStr"/>
      <c r="AG60" s="152" t="inlineStr"/>
      <c r="AH60" s="152" t="inlineStr"/>
      <c r="AI60" s="152" t="inlineStr"/>
      <c r="AJ60" s="152" t="inlineStr"/>
      <c r="AK60" s="152" t="inlineStr"/>
      <c r="AL60" s="152" t="inlineStr"/>
      <c r="AM60" s="152" t="inlineStr"/>
      <c r="AN60" s="166" t="inlineStr"/>
      <c r="AO60" s="155" t="inlineStr"/>
      <c r="AP60" s="152" t="inlineStr"/>
      <c r="AQ60" s="152" t="inlineStr"/>
      <c r="AR60" s="152" t="inlineStr"/>
      <c r="AS60" s="152" t="inlineStr"/>
      <c r="AT60" s="152" t="inlineStr"/>
      <c r="AU60" s="155" t="inlineStr"/>
      <c r="AV60" s="152" t="inlineStr"/>
      <c r="AW60" s="152" t="inlineStr"/>
      <c r="AX60" s="152" t="inlineStr"/>
      <c r="AY60" s="152" t="inlineStr"/>
      <c r="AZ60" s="152" t="inlineStr">
        <is>
          <t>X</t>
        </is>
      </c>
      <c r="BA60" s="165" t="inlineStr"/>
      <c r="BB60" s="165" t="inlineStr"/>
      <c r="BC60" s="155" t="inlineStr"/>
      <c r="BD60" s="152" t="inlineStr"/>
      <c r="BE60" s="152" t="inlineStr"/>
      <c r="BF60" s="152" t="inlineStr"/>
      <c r="BG60" s="155" t="inlineStr"/>
      <c r="BH60" s="152" t="inlineStr"/>
      <c r="BI60" s="152" t="inlineStr">
        <is>
          <t>X</t>
        </is>
      </c>
      <c r="BJ60" s="152" t="inlineStr">
        <is>
          <t>X</t>
        </is>
      </c>
      <c r="BK60" s="152" t="inlineStr"/>
      <c r="BL60" s="152" t="inlineStr"/>
      <c r="BM60" s="152" t="inlineStr"/>
      <c r="BN60" s="152" t="inlineStr"/>
      <c r="BO60" s="152" t="inlineStr"/>
      <c r="BP60" s="155" t="inlineStr"/>
      <c r="BQ60" s="152" t="inlineStr"/>
      <c r="BR60" s="152" t="inlineStr"/>
      <c r="BS60" s="152" t="inlineStr"/>
      <c r="BT60" s="152" t="inlineStr"/>
      <c r="BU60" s="152" t="inlineStr"/>
      <c r="BV60" s="152" t="inlineStr"/>
      <c r="BW60" s="152" t="inlineStr"/>
      <c r="BX60" s="165" t="inlineStr">
        <is>
          <t>x</t>
        </is>
      </c>
      <c r="BY60" s="150" t="n"/>
      <c r="BZ60" s="150" t="n"/>
      <c r="CA60" s="150" t="n"/>
      <c r="CB60" s="142">
        <f>getURL2025(B60:B1507)</f>
        <v/>
      </c>
      <c r="CC60" s="156" t="n"/>
      <c r="CD60" s="156" t="inlineStr">
        <is>
          <t>Processed</t>
        </is>
      </c>
      <c r="CE60" s="167">
        <f>IFERROR(__xludf.DUMMYFUNCTION("""COMPUTED_VALUE"""),17.0)</f>
        <v/>
      </c>
      <c r="CF60" s="158">
        <f>IFERROR(__xludf.DUMMYFUNCTION("""COMPUTED_VALUE"""),19700.0)</f>
        <v/>
      </c>
      <c r="CG60" s="148" t="n"/>
      <c r="CH60" s="148" t="n"/>
      <c r="CI60" s="148" t="n"/>
      <c r="CJ60" s="148" t="n"/>
      <c r="CK60" s="148" t="n"/>
      <c r="CL60" s="148" t="n"/>
      <c r="CM60" s="148" t="n"/>
      <c r="CN60" s="148" t="n"/>
      <c r="CO60" s="148" t="n"/>
      <c r="CP60" s="148" t="n"/>
      <c r="CQ60" s="148" t="n"/>
      <c r="CR60" s="148" t="n"/>
      <c r="CS60" s="148" t="n"/>
      <c r="CT60" s="148" t="n"/>
      <c r="CU60" s="148" t="n"/>
      <c r="CV60" s="148" t="n"/>
    </row>
    <row r="61">
      <c r="A61" s="168" t="inlineStr"/>
      <c r="B61" s="164" t="inlineStr">
        <is>
          <t xml:space="preserve">Trimble Introduces Three Works Subscription Plans for Contraactors to Take Advantage of Civil Construction Technology </t>
        </is>
      </c>
      <c r="C61" s="129" t="inlineStr"/>
      <c r="D61" s="130" t="inlineStr"/>
      <c r="E61" s="150" t="inlineStr"/>
      <c r="F61" s="150" t="inlineStr"/>
      <c r="G61" s="150" t="inlineStr">
        <is>
          <t>X</t>
        </is>
      </c>
      <c r="H61" s="152" t="inlineStr">
        <is>
          <t>X</t>
        </is>
      </c>
      <c r="I61" s="152" t="inlineStr"/>
      <c r="J61" s="152" t="inlineStr"/>
      <c r="K61" s="152" t="inlineStr"/>
      <c r="L61" s="152" t="inlineStr"/>
      <c r="M61" s="152" t="inlineStr"/>
      <c r="N61" s="152" t="inlineStr"/>
      <c r="O61" s="152" t="inlineStr"/>
      <c r="P61" s="152" t="inlineStr"/>
      <c r="Q61" s="152" t="inlineStr"/>
      <c r="R61" s="152" t="inlineStr"/>
      <c r="S61" s="165" t="inlineStr"/>
      <c r="T61" s="155" t="inlineStr">
        <is>
          <t>X</t>
        </is>
      </c>
      <c r="U61" s="152" t="inlineStr"/>
      <c r="V61" s="152" t="inlineStr"/>
      <c r="W61" s="152" t="inlineStr"/>
      <c r="X61" s="152" t="inlineStr"/>
      <c r="Y61" s="152" t="inlineStr"/>
      <c r="Z61" s="152" t="inlineStr"/>
      <c r="AA61" s="152" t="inlineStr"/>
      <c r="AB61" s="152" t="inlineStr"/>
      <c r="AC61" s="152" t="inlineStr"/>
      <c r="AD61" s="152" t="inlineStr"/>
      <c r="AE61" s="152" t="inlineStr"/>
      <c r="AF61" s="152" t="inlineStr"/>
      <c r="AG61" s="152" t="inlineStr"/>
      <c r="AH61" s="152" t="inlineStr"/>
      <c r="AI61" s="152" t="inlineStr"/>
      <c r="AJ61" s="152" t="inlineStr"/>
      <c r="AK61" s="152" t="inlineStr"/>
      <c r="AL61" s="152" t="inlineStr"/>
      <c r="AM61" s="152" t="inlineStr"/>
      <c r="AN61" s="166" t="inlineStr"/>
      <c r="AO61" s="155" t="inlineStr"/>
      <c r="AP61" s="152" t="inlineStr"/>
      <c r="AQ61" s="152" t="inlineStr"/>
      <c r="AR61" s="152" t="inlineStr"/>
      <c r="AS61" s="152" t="inlineStr"/>
      <c r="AT61" s="152" t="inlineStr"/>
      <c r="AU61" s="155" t="inlineStr"/>
      <c r="AV61" s="152" t="inlineStr"/>
      <c r="AW61" s="152" t="inlineStr"/>
      <c r="AX61" s="152" t="inlineStr"/>
      <c r="AY61" s="152" t="inlineStr">
        <is>
          <t>X</t>
        </is>
      </c>
      <c r="AZ61" s="152" t="inlineStr">
        <is>
          <t>X</t>
        </is>
      </c>
      <c r="BA61" s="165" t="inlineStr"/>
      <c r="BB61" s="165" t="inlineStr"/>
      <c r="BC61" s="155" t="inlineStr"/>
      <c r="BD61" s="152" t="inlineStr"/>
      <c r="BE61" s="152" t="inlineStr"/>
      <c r="BF61" s="152" t="inlineStr"/>
      <c r="BG61" s="155" t="inlineStr"/>
      <c r="BH61" s="152" t="inlineStr"/>
      <c r="BI61" s="152" t="inlineStr">
        <is>
          <t>X</t>
        </is>
      </c>
      <c r="BJ61" s="152" t="inlineStr">
        <is>
          <t>X</t>
        </is>
      </c>
      <c r="BK61" s="152" t="inlineStr"/>
      <c r="BL61" s="152" t="inlineStr"/>
      <c r="BM61" s="152" t="inlineStr"/>
      <c r="BN61" s="152" t="inlineStr"/>
      <c r="BO61" s="152" t="inlineStr"/>
      <c r="BP61" s="155" t="inlineStr"/>
      <c r="BQ61" s="152" t="inlineStr"/>
      <c r="BR61" s="152" t="inlineStr"/>
      <c r="BS61" s="152" t="inlineStr"/>
      <c r="BT61" s="152" t="inlineStr"/>
      <c r="BU61" s="152" t="inlineStr"/>
      <c r="BV61" s="152" t="inlineStr"/>
      <c r="BW61" s="152" t="inlineStr"/>
      <c r="BX61" s="165" t="inlineStr">
        <is>
          <t>x</t>
        </is>
      </c>
      <c r="BY61" s="150" t="n"/>
      <c r="BZ61" s="150" t="n"/>
      <c r="CA61" s="150" t="n"/>
      <c r="CB61" s="142">
        <f>getURL2025(B61:B1508)</f>
        <v/>
      </c>
      <c r="CC61" s="156" t="n"/>
      <c r="CD61" s="156" t="n"/>
      <c r="CE61" s="167">
        <f>IFERROR(__xludf.DUMMYFUNCTION("""COMPUTED_VALUE"""),31.0)</f>
        <v/>
      </c>
      <c r="CF61" s="158">
        <f>IFERROR(__xludf.DUMMYFUNCTION("""COMPUTED_VALUE"""),49029.0)</f>
        <v/>
      </c>
      <c r="CG61" s="148" t="n"/>
      <c r="CH61" s="148" t="n"/>
      <c r="CI61" s="148" t="n"/>
      <c r="CJ61" s="148" t="n"/>
      <c r="CK61" s="148" t="n"/>
      <c r="CL61" s="148" t="n"/>
      <c r="CM61" s="148" t="n"/>
      <c r="CN61" s="148" t="n"/>
      <c r="CO61" s="148" t="n"/>
      <c r="CP61" s="148" t="n"/>
      <c r="CQ61" s="148" t="n"/>
      <c r="CR61" s="148" t="n"/>
      <c r="CS61" s="148" t="n"/>
      <c r="CT61" s="148" t="n"/>
      <c r="CU61" s="148" t="n"/>
      <c r="CV61" s="148" t="n"/>
    </row>
    <row r="62">
      <c r="A62" s="168" t="inlineStr"/>
      <c r="B62" s="164" t="inlineStr">
        <is>
          <t>The Critical Role Of GNSS In Today's Business Ecosystems</t>
        </is>
      </c>
      <c r="C62" s="129" t="inlineStr"/>
      <c r="D62" s="130" t="inlineStr"/>
      <c r="E62" s="150" t="inlineStr"/>
      <c r="F62" s="150" t="inlineStr"/>
      <c r="G62" s="150" t="inlineStr">
        <is>
          <t>X</t>
        </is>
      </c>
      <c r="H62" s="152" t="inlineStr">
        <is>
          <t>X</t>
        </is>
      </c>
      <c r="I62" s="152" t="inlineStr"/>
      <c r="J62" s="152" t="inlineStr"/>
      <c r="K62" s="152" t="inlineStr"/>
      <c r="L62" s="152" t="inlineStr"/>
      <c r="M62" s="152" t="inlineStr"/>
      <c r="N62" s="152" t="inlineStr"/>
      <c r="O62" s="152" t="inlineStr"/>
      <c r="P62" s="152" t="inlineStr"/>
      <c r="Q62" s="152" t="inlineStr"/>
      <c r="R62" s="152" t="inlineStr"/>
      <c r="S62" s="165" t="inlineStr"/>
      <c r="T62" s="155" t="inlineStr"/>
      <c r="U62" s="152" t="inlineStr">
        <is>
          <t>X</t>
        </is>
      </c>
      <c r="V62" s="152" t="inlineStr"/>
      <c r="W62" s="152" t="inlineStr">
        <is>
          <t>X</t>
        </is>
      </c>
      <c r="X62" s="152" t="inlineStr"/>
      <c r="Y62" s="152" t="inlineStr"/>
      <c r="Z62" s="152" t="inlineStr"/>
      <c r="AA62" s="152" t="inlineStr"/>
      <c r="AB62" s="152" t="inlineStr"/>
      <c r="AC62" s="152" t="inlineStr"/>
      <c r="AD62" s="152" t="inlineStr"/>
      <c r="AE62" s="152" t="inlineStr"/>
      <c r="AF62" s="152" t="inlineStr"/>
      <c r="AG62" s="152" t="inlineStr"/>
      <c r="AH62" s="152" t="inlineStr"/>
      <c r="AI62" s="152" t="inlineStr"/>
      <c r="AJ62" s="152" t="inlineStr"/>
      <c r="AK62" s="152" t="inlineStr"/>
      <c r="AL62" s="152" t="inlineStr"/>
      <c r="AM62" s="152" t="inlineStr"/>
      <c r="AN62" s="166" t="inlineStr"/>
      <c r="AO62" s="155" t="inlineStr"/>
      <c r="AP62" s="152" t="inlineStr"/>
      <c r="AQ62" s="152" t="inlineStr"/>
      <c r="AR62" s="152" t="inlineStr"/>
      <c r="AS62" s="152" t="inlineStr"/>
      <c r="AT62" s="152" t="inlineStr"/>
      <c r="AU62" s="155" t="inlineStr"/>
      <c r="AV62" s="152" t="inlineStr"/>
      <c r="AW62" s="152" t="inlineStr"/>
      <c r="AX62" s="152" t="inlineStr"/>
      <c r="AY62" s="152" t="inlineStr"/>
      <c r="AZ62" s="152" t="inlineStr"/>
      <c r="BA62" s="165" t="inlineStr"/>
      <c r="BB62" s="165" t="inlineStr"/>
      <c r="BC62" s="155" t="inlineStr"/>
      <c r="BD62" s="152" t="inlineStr"/>
      <c r="BE62" s="152" t="inlineStr"/>
      <c r="BF62" s="152" t="inlineStr"/>
      <c r="BG62" s="155" t="inlineStr"/>
      <c r="BH62" s="152" t="inlineStr"/>
      <c r="BI62" s="152" t="inlineStr">
        <is>
          <t>X</t>
        </is>
      </c>
      <c r="BJ62" s="152" t="inlineStr">
        <is>
          <t>X</t>
        </is>
      </c>
      <c r="BK62" s="152" t="inlineStr"/>
      <c r="BL62" s="152" t="inlineStr"/>
      <c r="BM62" s="152" t="inlineStr"/>
      <c r="BN62" s="152" t="inlineStr"/>
      <c r="BO62" s="152" t="inlineStr"/>
      <c r="BP62" s="155" t="inlineStr"/>
      <c r="BQ62" s="152" t="inlineStr"/>
      <c r="BR62" s="152" t="inlineStr"/>
      <c r="BS62" s="152" t="inlineStr"/>
      <c r="BT62" s="152" t="inlineStr"/>
      <c r="BU62" s="152" t="inlineStr"/>
      <c r="BV62" s="152" t="inlineStr"/>
      <c r="BW62" s="152" t="inlineStr"/>
      <c r="BX62" s="165" t="n"/>
      <c r="BY62" s="150" t="inlineStr">
        <is>
          <t>World of Concrete</t>
        </is>
      </c>
      <c r="BZ62" s="150" t="inlineStr">
        <is>
          <t>Kevin Garcia
Carl Taylor</t>
        </is>
      </c>
      <c r="CA62" s="150" t="n"/>
      <c r="CB62" s="142">
        <f>getURL2025(B62:B1509)</f>
        <v/>
      </c>
      <c r="CC62" s="156" t="n"/>
      <c r="CD62" s="156" t="inlineStr">
        <is>
          <t>Processed</t>
        </is>
      </c>
      <c r="CE62" s="167">
        <f>IFERROR(__xludf.DUMMYFUNCTION("""COMPUTED_VALUE"""),35.0)</f>
        <v/>
      </c>
      <c r="CF62" s="158">
        <f>IFERROR(__xludf.DUMMYFUNCTION("""COMPUTED_VALUE"""),25843.0)</f>
        <v/>
      </c>
      <c r="CG62" s="148" t="n"/>
      <c r="CH62" s="148" t="n"/>
      <c r="CI62" s="148" t="n"/>
      <c r="CJ62" s="148" t="n"/>
      <c r="CK62" s="148" t="n"/>
      <c r="CL62" s="148" t="n"/>
      <c r="CM62" s="148" t="n"/>
      <c r="CN62" s="148" t="n"/>
      <c r="CO62" s="148" t="n"/>
      <c r="CP62" s="148" t="n"/>
      <c r="CQ62" s="148" t="n"/>
      <c r="CR62" s="148" t="n"/>
      <c r="CS62" s="148" t="n"/>
      <c r="CT62" s="148" t="n"/>
      <c r="CU62" s="148" t="n"/>
      <c r="CV62" s="148" t="n"/>
    </row>
    <row r="63">
      <c r="A63" s="168" t="inlineStr"/>
      <c r="B63" s="164" t="inlineStr">
        <is>
          <t>Turn Your Earthmoving Equipment into a Surveyor with Sodex's SDX-4DVision</t>
        </is>
      </c>
      <c r="C63" s="129" t="inlineStr"/>
      <c r="D63" s="130" t="inlineStr"/>
      <c r="E63" s="150" t="inlineStr"/>
      <c r="F63" s="150" t="inlineStr"/>
      <c r="G63" s="150" t="inlineStr">
        <is>
          <t>X</t>
        </is>
      </c>
      <c r="H63" s="152" t="inlineStr">
        <is>
          <t>X</t>
        </is>
      </c>
      <c r="I63" s="152" t="inlineStr"/>
      <c r="J63" s="152" t="inlineStr"/>
      <c r="K63" s="152" t="inlineStr"/>
      <c r="L63" s="152" t="inlineStr"/>
      <c r="M63" s="152" t="inlineStr"/>
      <c r="N63" s="152" t="inlineStr"/>
      <c r="O63" s="152" t="inlineStr"/>
      <c r="P63" s="152" t="inlineStr"/>
      <c r="Q63" s="152" t="inlineStr"/>
      <c r="R63" s="152" t="inlineStr"/>
      <c r="S63" s="165" t="inlineStr"/>
      <c r="T63" s="155" t="inlineStr">
        <is>
          <t>X</t>
        </is>
      </c>
      <c r="U63" s="152" t="inlineStr"/>
      <c r="V63" s="152" t="inlineStr"/>
      <c r="W63" s="152" t="inlineStr"/>
      <c r="X63" s="152" t="inlineStr"/>
      <c r="Y63" s="152" t="inlineStr"/>
      <c r="Z63" s="152" t="inlineStr"/>
      <c r="AA63" s="152" t="inlineStr"/>
      <c r="AB63" s="152" t="inlineStr">
        <is>
          <t>X</t>
        </is>
      </c>
      <c r="AC63" s="152" t="inlineStr"/>
      <c r="AD63" s="152" t="inlineStr"/>
      <c r="AE63" s="152" t="inlineStr"/>
      <c r="AF63" s="152" t="inlineStr"/>
      <c r="AG63" s="152" t="inlineStr"/>
      <c r="AH63" s="152" t="inlineStr"/>
      <c r="AI63" s="152" t="inlineStr"/>
      <c r="AJ63" s="152" t="inlineStr"/>
      <c r="AK63" s="152" t="inlineStr"/>
      <c r="AL63" s="152" t="inlineStr"/>
      <c r="AM63" s="152" t="inlineStr"/>
      <c r="AN63" s="166" t="inlineStr"/>
      <c r="AO63" s="155" t="inlineStr"/>
      <c r="AP63" s="152" t="inlineStr"/>
      <c r="AQ63" s="152" t="inlineStr"/>
      <c r="AR63" s="152" t="inlineStr"/>
      <c r="AS63" s="152" t="inlineStr"/>
      <c r="AT63" s="152" t="inlineStr"/>
      <c r="AU63" s="155" t="inlineStr"/>
      <c r="AV63" s="152" t="inlineStr"/>
      <c r="AW63" s="152" t="inlineStr"/>
      <c r="AX63" s="152" t="inlineStr"/>
      <c r="AY63" s="152" t="inlineStr"/>
      <c r="AZ63" s="152" t="inlineStr">
        <is>
          <t>X</t>
        </is>
      </c>
      <c r="BA63" s="165" t="inlineStr"/>
      <c r="BB63" s="165" t="inlineStr"/>
      <c r="BC63" s="155" t="inlineStr"/>
      <c r="BD63" s="152" t="inlineStr"/>
      <c r="BE63" s="152" t="inlineStr"/>
      <c r="BF63" s="152" t="inlineStr"/>
      <c r="BG63" s="155" t="inlineStr"/>
      <c r="BH63" s="152" t="inlineStr"/>
      <c r="BI63" s="152" t="inlineStr">
        <is>
          <t>X</t>
        </is>
      </c>
      <c r="BJ63" s="152" t="inlineStr">
        <is>
          <t>X</t>
        </is>
      </c>
      <c r="BK63" s="152" t="inlineStr"/>
      <c r="BL63" s="152" t="inlineStr"/>
      <c r="BM63" s="152" t="inlineStr">
        <is>
          <t>X</t>
        </is>
      </c>
      <c r="BN63" s="152" t="inlineStr"/>
      <c r="BO63" s="152" t="inlineStr"/>
      <c r="BP63" s="155" t="inlineStr"/>
      <c r="BQ63" s="152" t="inlineStr"/>
      <c r="BR63" s="152" t="inlineStr"/>
      <c r="BS63" s="152" t="inlineStr"/>
      <c r="BT63" s="152" t="inlineStr"/>
      <c r="BU63" s="152" t="inlineStr"/>
      <c r="BV63" s="152" t="inlineStr"/>
      <c r="BW63" s="152" t="inlineStr"/>
      <c r="BX63" s="165" t="n"/>
      <c r="BY63" s="150" t="n"/>
      <c r="BZ63" s="150" t="n"/>
      <c r="CA63" s="150" t="n"/>
      <c r="CB63" s="142">
        <f>getURL2025(B63:B1510)</f>
        <v/>
      </c>
      <c r="CC63" s="156" t="n"/>
      <c r="CD63" s="156" t="n"/>
      <c r="CE63" s="167">
        <f>IFERROR(__xludf.DUMMYFUNCTION("""COMPUTED_VALUE"""),49.0)</f>
        <v/>
      </c>
      <c r="CF63" s="158">
        <f>IFERROR(__xludf.DUMMYFUNCTION("""COMPUTED_VALUE"""),972000.0)</f>
        <v/>
      </c>
      <c r="CG63" s="148" t="n"/>
      <c r="CH63" s="148" t="n"/>
      <c r="CI63" s="148" t="n"/>
      <c r="CJ63" s="148" t="n"/>
      <c r="CK63" s="148" t="n"/>
      <c r="CL63" s="148" t="n"/>
      <c r="CM63" s="148" t="n"/>
      <c r="CN63" s="148" t="n"/>
      <c r="CO63" s="148" t="n"/>
      <c r="CP63" s="148" t="n"/>
      <c r="CQ63" s="148" t="n"/>
      <c r="CR63" s="148" t="n"/>
      <c r="CS63" s="148" t="n"/>
      <c r="CT63" s="148" t="n"/>
      <c r="CU63" s="148" t="n"/>
      <c r="CV63" s="148" t="n"/>
    </row>
    <row r="64">
      <c r="A64" s="168" t="inlineStr"/>
      <c r="B64" s="164" t="inlineStr">
        <is>
          <t>Infotech Appoints Shelly Nooner as Chief Product Officer</t>
        </is>
      </c>
      <c r="C64" s="129" t="inlineStr"/>
      <c r="D64" s="130" t="inlineStr"/>
      <c r="E64" s="150" t="inlineStr"/>
      <c r="F64" s="150" t="inlineStr"/>
      <c r="G64" s="150" t="inlineStr">
        <is>
          <t>X</t>
        </is>
      </c>
      <c r="H64" s="152" t="inlineStr">
        <is>
          <t>X</t>
        </is>
      </c>
      <c r="I64" s="152" t="inlineStr"/>
      <c r="J64" s="152" t="inlineStr"/>
      <c r="K64" s="152" t="inlineStr"/>
      <c r="L64" s="152" t="inlineStr"/>
      <c r="M64" s="152" t="inlineStr"/>
      <c r="N64" s="152" t="inlineStr"/>
      <c r="O64" s="152" t="inlineStr"/>
      <c r="P64" s="152" t="inlineStr"/>
      <c r="Q64" s="152" t="inlineStr"/>
      <c r="R64" s="152" t="inlineStr"/>
      <c r="S64" s="165" t="inlineStr"/>
      <c r="T64" s="155" t="inlineStr">
        <is>
          <t>X</t>
        </is>
      </c>
      <c r="U64" s="152" t="inlineStr">
        <is>
          <t>X</t>
        </is>
      </c>
      <c r="V64" s="152" t="inlineStr">
        <is>
          <t>X</t>
        </is>
      </c>
      <c r="W64" s="152" t="inlineStr">
        <is>
          <t>X</t>
        </is>
      </c>
      <c r="X64" s="152" t="inlineStr"/>
      <c r="Y64" s="152" t="inlineStr">
        <is>
          <t>X</t>
        </is>
      </c>
      <c r="Z64" s="152" t="inlineStr">
        <is>
          <t>X</t>
        </is>
      </c>
      <c r="AA64" s="152" t="inlineStr">
        <is>
          <t>X</t>
        </is>
      </c>
      <c r="AB64" s="152" t="inlineStr">
        <is>
          <t>X</t>
        </is>
      </c>
      <c r="AC64" s="152" t="inlineStr"/>
      <c r="AD64" s="152" t="inlineStr">
        <is>
          <t>X</t>
        </is>
      </c>
      <c r="AE64" s="152" t="inlineStr">
        <is>
          <t>X</t>
        </is>
      </c>
      <c r="AF64" s="152" t="inlineStr">
        <is>
          <t>X</t>
        </is>
      </c>
      <c r="AG64" s="152" t="inlineStr">
        <is>
          <t>X</t>
        </is>
      </c>
      <c r="AH64" s="152" t="inlineStr">
        <is>
          <t>X</t>
        </is>
      </c>
      <c r="AI64" s="152" t="inlineStr">
        <is>
          <t>X</t>
        </is>
      </c>
      <c r="AJ64" s="152" t="inlineStr">
        <is>
          <t>X</t>
        </is>
      </c>
      <c r="AK64" s="152" t="inlineStr">
        <is>
          <t>X</t>
        </is>
      </c>
      <c r="AL64" s="152" t="inlineStr"/>
      <c r="AM64" s="152" t="inlineStr"/>
      <c r="AN64" s="166" t="inlineStr"/>
      <c r="AO64" s="155" t="inlineStr"/>
      <c r="AP64" s="152" t="inlineStr"/>
      <c r="AQ64" s="152" t="inlineStr"/>
      <c r="AR64" s="152" t="inlineStr"/>
      <c r="AS64" s="152" t="inlineStr"/>
      <c r="AT64" s="152" t="inlineStr"/>
      <c r="AU64" s="155" t="inlineStr"/>
      <c r="AV64" s="152" t="inlineStr"/>
      <c r="AW64" s="152" t="inlineStr">
        <is>
          <t>X</t>
        </is>
      </c>
      <c r="AX64" s="152" t="inlineStr"/>
      <c r="AY64" s="152" t="inlineStr">
        <is>
          <t>X</t>
        </is>
      </c>
      <c r="AZ64" s="152" t="inlineStr"/>
      <c r="BA64" s="165" t="inlineStr"/>
      <c r="BB64" s="165" t="inlineStr"/>
      <c r="BC64" s="155" t="inlineStr"/>
      <c r="BD64" s="152" t="inlineStr"/>
      <c r="BE64" s="152" t="inlineStr"/>
      <c r="BF64" s="152" t="inlineStr"/>
      <c r="BG64" s="155" t="inlineStr"/>
      <c r="BH64" s="152" t="inlineStr"/>
      <c r="BI64" s="152" t="inlineStr">
        <is>
          <t>X</t>
        </is>
      </c>
      <c r="BJ64" s="152" t="inlineStr"/>
      <c r="BK64" s="152" t="inlineStr"/>
      <c r="BL64" s="152" t="inlineStr"/>
      <c r="BM64" s="152" t="inlineStr">
        <is>
          <t>X</t>
        </is>
      </c>
      <c r="BN64" s="152" t="inlineStr"/>
      <c r="BO64" s="152" t="inlineStr"/>
      <c r="BP64" s="155" t="inlineStr"/>
      <c r="BQ64" s="152" t="inlineStr"/>
      <c r="BR64" s="152" t="inlineStr"/>
      <c r="BS64" s="152" t="inlineStr"/>
      <c r="BT64" s="152" t="inlineStr"/>
      <c r="BU64" s="152" t="inlineStr"/>
      <c r="BV64" s="152" t="inlineStr"/>
      <c r="BW64" s="152" t="inlineStr"/>
      <c r="BX64" s="165" t="n"/>
      <c r="BY64" s="150" t="n"/>
      <c r="BZ64" s="150" t="n"/>
      <c r="CA64" s="150" t="n"/>
      <c r="CB64" s="142">
        <f>getURL2025(B64:B1511)</f>
        <v/>
      </c>
      <c r="CC64" s="156" t="n"/>
      <c r="CD64" s="156" t="n"/>
      <c r="CE64" s="167">
        <f>IFERROR(__xludf.DUMMYFUNCTION("""COMPUTED_VALUE"""),17.0)</f>
        <v/>
      </c>
      <c r="CF64" s="158">
        <f>IFERROR(__xludf.DUMMYFUNCTION("""COMPUTED_VALUE"""),91.0)</f>
        <v/>
      </c>
      <c r="CG64" s="148" t="n"/>
      <c r="CH64" s="148" t="n"/>
      <c r="CI64" s="148" t="n"/>
      <c r="CJ64" s="148" t="n"/>
      <c r="CK64" s="148" t="n"/>
      <c r="CL64" s="148" t="n"/>
      <c r="CM64" s="148" t="n"/>
      <c r="CN64" s="148" t="n"/>
      <c r="CO64" s="148" t="n"/>
      <c r="CP64" s="148" t="n"/>
      <c r="CQ64" s="148" t="n"/>
      <c r="CR64" s="148" t="n"/>
      <c r="CS64" s="148" t="n"/>
      <c r="CT64" s="148" t="n"/>
      <c r="CU64" s="148" t="n"/>
      <c r="CV64" s="148" t="n"/>
    </row>
    <row r="65">
      <c r="A65" s="168" t="inlineStr"/>
      <c r="B65" s="164" t="inlineStr">
        <is>
          <t xml:space="preserve">What Technology Cannot Replace </t>
        </is>
      </c>
      <c r="C65" s="129" t="inlineStr"/>
      <c r="D65" s="130" t="inlineStr"/>
      <c r="E65" s="150" t="inlineStr"/>
      <c r="F65" s="150" t="inlineStr"/>
      <c r="G65" s="150" t="inlineStr">
        <is>
          <t>X</t>
        </is>
      </c>
      <c r="H65" s="152" t="inlineStr">
        <is>
          <t>X</t>
        </is>
      </c>
      <c r="I65" s="152" t="inlineStr"/>
      <c r="J65" s="152" t="inlineStr"/>
      <c r="K65" s="152" t="inlineStr"/>
      <c r="L65" s="152" t="inlineStr"/>
      <c r="M65" s="152" t="inlineStr"/>
      <c r="N65" s="152" t="inlineStr"/>
      <c r="O65" s="152" t="inlineStr"/>
      <c r="P65" s="152" t="inlineStr"/>
      <c r="Q65" s="152" t="inlineStr"/>
      <c r="R65" s="152" t="inlineStr"/>
      <c r="S65" s="165" t="inlineStr"/>
      <c r="T65" s="155" t="inlineStr"/>
      <c r="U65" s="152" t="inlineStr"/>
      <c r="V65" s="152" t="inlineStr"/>
      <c r="W65" s="152" t="inlineStr"/>
      <c r="X65" s="152" t="inlineStr"/>
      <c r="Y65" s="152" t="inlineStr"/>
      <c r="Z65" s="152" t="inlineStr"/>
      <c r="AA65" s="152" t="inlineStr"/>
      <c r="AB65" s="152" t="inlineStr"/>
      <c r="AC65" s="152" t="inlineStr"/>
      <c r="AD65" s="152" t="inlineStr"/>
      <c r="AE65" s="152" t="inlineStr"/>
      <c r="AF65" s="152" t="inlineStr"/>
      <c r="AG65" s="152" t="inlineStr"/>
      <c r="AH65" s="152" t="inlineStr"/>
      <c r="AI65" s="152" t="inlineStr"/>
      <c r="AJ65" s="152" t="inlineStr"/>
      <c r="AK65" s="152" t="inlineStr"/>
      <c r="AL65" s="152" t="inlineStr"/>
      <c r="AM65" s="152" t="inlineStr"/>
      <c r="AN65" s="166" t="inlineStr"/>
      <c r="AO65" s="155" t="inlineStr"/>
      <c r="AP65" s="152" t="inlineStr"/>
      <c r="AQ65" s="152" t="inlineStr"/>
      <c r="AR65" s="152" t="inlineStr"/>
      <c r="AS65" s="152" t="inlineStr"/>
      <c r="AT65" s="152" t="inlineStr"/>
      <c r="AU65" s="155" t="inlineStr"/>
      <c r="AV65" s="152" t="inlineStr"/>
      <c r="AW65" s="152" t="inlineStr"/>
      <c r="AX65" s="152" t="inlineStr"/>
      <c r="AY65" s="152" t="inlineStr"/>
      <c r="AZ65" s="152" t="inlineStr">
        <is>
          <t>X</t>
        </is>
      </c>
      <c r="BA65" s="165" t="inlineStr"/>
      <c r="BB65" s="165" t="inlineStr"/>
      <c r="BC65" s="155" t="inlineStr"/>
      <c r="BD65" s="152" t="inlineStr"/>
      <c r="BE65" s="152" t="inlineStr"/>
      <c r="BF65" s="152" t="inlineStr"/>
      <c r="BG65" s="155" t="inlineStr"/>
      <c r="BH65" s="152" t="inlineStr"/>
      <c r="BI65" s="152" t="inlineStr">
        <is>
          <t>X</t>
        </is>
      </c>
      <c r="BJ65" s="152" t="inlineStr"/>
      <c r="BK65" s="152" t="inlineStr"/>
      <c r="BL65" s="152" t="inlineStr"/>
      <c r="BM65" s="152" t="inlineStr">
        <is>
          <t>X</t>
        </is>
      </c>
      <c r="BN65" s="152" t="inlineStr"/>
      <c r="BO65" s="152" t="inlineStr"/>
      <c r="BP65" s="155" t="inlineStr"/>
      <c r="BQ65" s="152" t="inlineStr"/>
      <c r="BR65" s="152" t="inlineStr"/>
      <c r="BS65" s="152" t="inlineStr"/>
      <c r="BT65" s="152" t="inlineStr"/>
      <c r="BU65" s="152" t="inlineStr"/>
      <c r="BV65" s="152" t="inlineStr"/>
      <c r="BW65" s="152" t="inlineStr"/>
      <c r="BX65" s="165" t="n"/>
      <c r="BY65" s="150" t="n"/>
      <c r="BZ65" s="150" t="n"/>
      <c r="CA65" s="150" t="n"/>
      <c r="CB65" s="142">
        <f>getURL2025(B65:B1512)</f>
        <v/>
      </c>
      <c r="CC65" s="156" t="n"/>
      <c r="CD65" s="156" t="inlineStr">
        <is>
          <t>Processed</t>
        </is>
      </c>
      <c r="CE65" s="167">
        <f>IFERROR(__xludf.DUMMYFUNCTION("""COMPUTED_VALUE"""),30.0)</f>
        <v/>
      </c>
      <c r="CF65" s="158">
        <f>IFERROR(__xludf.DUMMYFUNCTION("""COMPUTED_VALUE"""),33078.0)</f>
        <v/>
      </c>
      <c r="CG65" s="148" t="n"/>
      <c r="CH65" s="148" t="n"/>
      <c r="CI65" s="148" t="n"/>
      <c r="CJ65" s="148" t="n"/>
      <c r="CK65" s="148" t="n"/>
      <c r="CL65" s="148" t="n"/>
      <c r="CM65" s="148" t="n"/>
      <c r="CN65" s="148" t="n"/>
      <c r="CO65" s="148" t="n"/>
      <c r="CP65" s="148" t="n"/>
      <c r="CQ65" s="148" t="n"/>
      <c r="CR65" s="148" t="n"/>
      <c r="CS65" s="148" t="n"/>
      <c r="CT65" s="148" t="n"/>
      <c r="CU65" s="148" t="n"/>
      <c r="CV65" s="148" t="n"/>
    </row>
    <row r="66">
      <c r="A66" s="168" t="inlineStr"/>
      <c r="B66" s="164" t="inlineStr">
        <is>
          <t>Trimble, GroundProbe Collaborate to Offer Complete Monitoring</t>
        </is>
      </c>
      <c r="C66" s="129" t="inlineStr"/>
      <c r="D66" s="130" t="inlineStr"/>
      <c r="E66" s="150" t="inlineStr"/>
      <c r="F66" s="150" t="inlineStr"/>
      <c r="G66" s="150" t="inlineStr">
        <is>
          <t>X</t>
        </is>
      </c>
      <c r="H66" s="152" t="inlineStr">
        <is>
          <t>X</t>
        </is>
      </c>
      <c r="I66" s="152" t="inlineStr"/>
      <c r="J66" s="152" t="inlineStr"/>
      <c r="K66" s="152" t="inlineStr"/>
      <c r="L66" s="152" t="inlineStr"/>
      <c r="M66" s="152" t="inlineStr"/>
      <c r="N66" s="152" t="inlineStr"/>
      <c r="O66" s="152" t="inlineStr"/>
      <c r="P66" s="152" t="inlineStr"/>
      <c r="Q66" s="152" t="inlineStr"/>
      <c r="R66" s="152" t="inlineStr"/>
      <c r="S66" s="165" t="inlineStr"/>
      <c r="T66" s="155" t="inlineStr"/>
      <c r="U66" s="152" t="inlineStr"/>
      <c r="V66" s="152" t="inlineStr"/>
      <c r="W66" s="152" t="inlineStr"/>
      <c r="X66" s="152" t="inlineStr"/>
      <c r="Y66" s="152" t="inlineStr"/>
      <c r="Z66" s="152" t="inlineStr"/>
      <c r="AA66" s="152" t="inlineStr"/>
      <c r="AB66" s="152" t="inlineStr"/>
      <c r="AC66" s="152" t="inlineStr"/>
      <c r="AD66" s="152" t="inlineStr"/>
      <c r="AE66" s="152" t="inlineStr"/>
      <c r="AF66" s="152" t="inlineStr"/>
      <c r="AG66" s="152" t="inlineStr"/>
      <c r="AH66" s="152" t="inlineStr">
        <is>
          <t>X</t>
        </is>
      </c>
      <c r="AI66" s="152" t="inlineStr"/>
      <c r="AJ66" s="152" t="inlineStr"/>
      <c r="AK66" s="152" t="inlineStr"/>
      <c r="AL66" s="152" t="inlineStr"/>
      <c r="AM66" s="152" t="inlineStr"/>
      <c r="AN66" s="166" t="inlineStr"/>
      <c r="AO66" s="155" t="inlineStr"/>
      <c r="AP66" s="152" t="inlineStr"/>
      <c r="AQ66" s="152" t="inlineStr"/>
      <c r="AR66" s="152" t="inlineStr"/>
      <c r="AS66" s="152" t="inlineStr"/>
      <c r="AT66" s="152" t="inlineStr"/>
      <c r="AU66" s="155" t="inlineStr"/>
      <c r="AV66" s="152" t="inlineStr"/>
      <c r="AW66" s="152" t="inlineStr"/>
      <c r="AX66" s="152" t="inlineStr"/>
      <c r="AY66" s="152" t="inlineStr"/>
      <c r="AZ66" s="152" t="inlineStr">
        <is>
          <t>X</t>
        </is>
      </c>
      <c r="BA66" s="165" t="inlineStr"/>
      <c r="BB66" s="165" t="inlineStr"/>
      <c r="BC66" s="155" t="inlineStr"/>
      <c r="BD66" s="152" t="inlineStr"/>
      <c r="BE66" s="152" t="inlineStr"/>
      <c r="BF66" s="152" t="inlineStr"/>
      <c r="BG66" s="155" t="inlineStr"/>
      <c r="BH66" s="152" t="inlineStr"/>
      <c r="BI66" s="152" t="inlineStr">
        <is>
          <t>X</t>
        </is>
      </c>
      <c r="BJ66" s="152" t="inlineStr">
        <is>
          <t>X</t>
        </is>
      </c>
      <c r="BK66" s="152" t="inlineStr"/>
      <c r="BL66" s="152" t="inlineStr"/>
      <c r="BM66" s="152" t="inlineStr"/>
      <c r="BN66" s="152" t="inlineStr"/>
      <c r="BO66" s="152" t="inlineStr"/>
      <c r="BP66" s="155" t="inlineStr"/>
      <c r="BQ66" s="152" t="inlineStr"/>
      <c r="BR66" s="152" t="inlineStr"/>
      <c r="BS66" s="152" t="inlineStr"/>
      <c r="BT66" s="152" t="inlineStr"/>
      <c r="BU66" s="152" t="inlineStr"/>
      <c r="BV66" s="152" t="inlineStr"/>
      <c r="BW66" s="152" t="inlineStr"/>
      <c r="BX66" s="165" t="n"/>
      <c r="BY66" s="150" t="n"/>
      <c r="BZ66" s="150" t="n"/>
      <c r="CA66" s="150" t="n"/>
      <c r="CB66" s="142">
        <f>getURL2025(B66:B1513)</f>
        <v/>
      </c>
      <c r="CC66" s="156" t="n"/>
      <c r="CD66" s="156" t="inlineStr">
        <is>
          <t>Processed</t>
        </is>
      </c>
      <c r="CE66" s="167">
        <f>IFERROR(__xludf.DUMMYFUNCTION("""COMPUTED_VALUE"""),25.0)</f>
        <v/>
      </c>
      <c r="CF66" s="158">
        <f>IFERROR(__xludf.DUMMYFUNCTION("""COMPUTED_VALUE"""),1600.0)</f>
        <v/>
      </c>
      <c r="CG66" s="148" t="n"/>
      <c r="CH66" s="148" t="n"/>
      <c r="CI66" s="148" t="n"/>
      <c r="CJ66" s="148" t="n"/>
      <c r="CK66" s="148" t="n"/>
      <c r="CL66" s="148" t="n"/>
      <c r="CM66" s="148" t="n"/>
      <c r="CN66" s="148" t="n"/>
      <c r="CO66" s="148" t="n"/>
      <c r="CP66" s="148" t="n"/>
      <c r="CQ66" s="148" t="n"/>
      <c r="CR66" s="148" t="n"/>
      <c r="CS66" s="148" t="n"/>
      <c r="CT66" s="148" t="n"/>
      <c r="CU66" s="148" t="n"/>
      <c r="CV66" s="148" t="n"/>
    </row>
    <row r="67">
      <c r="A67" s="168" t="inlineStr"/>
      <c r="B67" s="164" t="inlineStr">
        <is>
          <t>Digitalization in the Saltsjösten construction project</t>
        </is>
      </c>
      <c r="C67" s="129" t="inlineStr"/>
      <c r="D67" s="130" t="inlineStr"/>
      <c r="E67" s="150" t="inlineStr"/>
      <c r="F67" s="150" t="inlineStr"/>
      <c r="G67" s="150" t="inlineStr"/>
      <c r="H67" s="152" t="inlineStr"/>
      <c r="I67" s="152" t="inlineStr"/>
      <c r="J67" s="152" t="inlineStr"/>
      <c r="K67" s="152" t="inlineStr"/>
      <c r="L67" s="152" t="inlineStr"/>
      <c r="M67" s="152" t="inlineStr"/>
      <c r="N67" s="152" t="inlineStr"/>
      <c r="O67" s="152" t="inlineStr"/>
      <c r="P67" s="152" t="inlineStr"/>
      <c r="Q67" s="152" t="inlineStr"/>
      <c r="R67" s="152" t="inlineStr"/>
      <c r="S67" s="165" t="inlineStr"/>
      <c r="T67" s="155" t="inlineStr"/>
      <c r="U67" s="152" t="inlineStr"/>
      <c r="V67" s="152" t="inlineStr"/>
      <c r="W67" s="152" t="inlineStr"/>
      <c r="X67" s="152" t="inlineStr"/>
      <c r="Y67" s="152" t="inlineStr"/>
      <c r="Z67" s="152" t="inlineStr"/>
      <c r="AA67" s="152" t="inlineStr"/>
      <c r="AB67" s="152" t="inlineStr"/>
      <c r="AC67" s="152" t="inlineStr"/>
      <c r="AD67" s="152" t="inlineStr"/>
      <c r="AE67" s="152" t="inlineStr"/>
      <c r="AF67" s="152" t="inlineStr"/>
      <c r="AG67" s="152" t="inlineStr"/>
      <c r="AH67" s="152" t="inlineStr"/>
      <c r="AI67" s="152" t="inlineStr"/>
      <c r="AJ67" s="152" t="inlineStr"/>
      <c r="AK67" s="152" t="inlineStr"/>
      <c r="AL67" s="152" t="inlineStr"/>
      <c r="AM67" s="152" t="inlineStr"/>
      <c r="AN67" s="166" t="inlineStr"/>
      <c r="AO67" s="155" t="inlineStr"/>
      <c r="AP67" s="152" t="inlineStr"/>
      <c r="AQ67" s="152" t="inlineStr"/>
      <c r="AR67" s="152" t="inlineStr"/>
      <c r="AS67" s="152" t="inlineStr"/>
      <c r="AT67" s="152" t="inlineStr"/>
      <c r="AU67" s="155" t="inlineStr"/>
      <c r="AV67" s="152" t="inlineStr"/>
      <c r="AW67" s="152" t="inlineStr"/>
      <c r="AX67" s="152" t="inlineStr"/>
      <c r="AY67" s="152" t="inlineStr"/>
      <c r="AZ67" s="152" t="inlineStr"/>
      <c r="BA67" s="165" t="inlineStr"/>
      <c r="BB67" s="165" t="inlineStr"/>
      <c r="BC67" s="155" t="inlineStr"/>
      <c r="BD67" s="152" t="inlineStr"/>
      <c r="BE67" s="152" t="inlineStr"/>
      <c r="BF67" s="152" t="inlineStr"/>
      <c r="BG67" s="155" t="inlineStr"/>
      <c r="BH67" s="152" t="inlineStr"/>
      <c r="BI67" s="152" t="inlineStr"/>
      <c r="BJ67" s="152" t="inlineStr"/>
      <c r="BK67" s="152" t="inlineStr"/>
      <c r="BL67" s="152" t="inlineStr"/>
      <c r="BM67" s="152" t="inlineStr"/>
      <c r="BN67" s="152" t="inlineStr"/>
      <c r="BO67" s="152" t="inlineStr"/>
      <c r="BP67" s="155" t="inlineStr"/>
      <c r="BQ67" s="152" t="inlineStr"/>
      <c r="BR67" s="152" t="inlineStr"/>
      <c r="BS67" s="152" t="inlineStr"/>
      <c r="BT67" s="152" t="inlineStr"/>
      <c r="BU67" s="152" t="inlineStr"/>
      <c r="BV67" s="152" t="inlineStr"/>
      <c r="BW67" s="152" t="inlineStr"/>
      <c r="BX67" s="165" t="n"/>
      <c r="BY67" s="150" t="n"/>
      <c r="BZ67" s="150" t="n"/>
      <c r="CA67" s="150" t="n"/>
      <c r="CB67" s="142">
        <f>getURL2025(B67:B1514)</f>
        <v/>
      </c>
      <c r="CC67" s="156" t="n"/>
      <c r="CD67" s="156" t="inlineStr">
        <is>
          <t>Processed</t>
        </is>
      </c>
      <c r="CE67" s="167">
        <f>IFERROR(__xludf.DUMMYFUNCTION("""COMPUTED_VALUE"""),37.0)</f>
        <v/>
      </c>
      <c r="CF67" s="158">
        <f>IFERROR(__xludf.DUMMYFUNCTION("""COMPUTED_VALUE"""),50600.0)</f>
        <v/>
      </c>
      <c r="CG67" s="148" t="n"/>
      <c r="CH67" s="148" t="n"/>
      <c r="CI67" s="148" t="n"/>
      <c r="CJ67" s="148" t="n"/>
      <c r="CK67" s="148" t="n"/>
      <c r="CL67" s="148" t="n"/>
      <c r="CM67" s="148" t="n"/>
      <c r="CN67" s="148" t="n"/>
      <c r="CO67" s="148" t="n"/>
      <c r="CP67" s="148" t="n"/>
      <c r="CQ67" s="148" t="n"/>
      <c r="CR67" s="148" t="n"/>
      <c r="CS67" s="148" t="n"/>
      <c r="CT67" s="148" t="n"/>
      <c r="CU67" s="148" t="n"/>
      <c r="CV67" s="148" t="n"/>
    </row>
    <row r="68">
      <c r="A68" s="168" t="inlineStr"/>
      <c r="B68" s="164" t="inlineStr">
        <is>
          <t>Trimble skapar digital precision inom Nackas stora stadsutvecklingsprojekt, Byggnorden.se - Nyhetskällan för dig inom bygg</t>
        </is>
      </c>
      <c r="C68" s="129" t="inlineStr"/>
      <c r="D68" s="130" t="inlineStr"/>
      <c r="E68" s="150" t="inlineStr"/>
      <c r="F68" s="150" t="inlineStr"/>
      <c r="G68" s="150" t="inlineStr"/>
      <c r="H68" s="152" t="inlineStr"/>
      <c r="I68" s="152" t="inlineStr"/>
      <c r="J68" s="152" t="inlineStr"/>
      <c r="K68" s="152" t="inlineStr"/>
      <c r="L68" s="152" t="inlineStr"/>
      <c r="M68" s="152" t="inlineStr"/>
      <c r="N68" s="152" t="inlineStr"/>
      <c r="O68" s="152" t="inlineStr"/>
      <c r="P68" s="152" t="inlineStr"/>
      <c r="Q68" s="152" t="inlineStr"/>
      <c r="R68" s="152" t="inlineStr"/>
      <c r="S68" s="165" t="inlineStr"/>
      <c r="T68" s="155" t="inlineStr"/>
      <c r="U68" s="152" t="inlineStr"/>
      <c r="V68" s="152" t="inlineStr"/>
      <c r="W68" s="152" t="inlineStr"/>
      <c r="X68" s="152" t="inlineStr"/>
      <c r="Y68" s="152" t="inlineStr"/>
      <c r="Z68" s="152" t="inlineStr"/>
      <c r="AA68" s="152" t="inlineStr"/>
      <c r="AB68" s="152" t="inlineStr"/>
      <c r="AC68" s="152" t="inlineStr"/>
      <c r="AD68" s="152" t="inlineStr"/>
      <c r="AE68" s="152" t="inlineStr"/>
      <c r="AF68" s="152" t="inlineStr"/>
      <c r="AG68" s="152" t="inlineStr"/>
      <c r="AH68" s="152" t="inlineStr"/>
      <c r="AI68" s="152" t="inlineStr"/>
      <c r="AJ68" s="152" t="inlineStr"/>
      <c r="AK68" s="152" t="inlineStr"/>
      <c r="AL68" s="152" t="inlineStr"/>
      <c r="AM68" s="152" t="inlineStr"/>
      <c r="AN68" s="166" t="inlineStr"/>
      <c r="AO68" s="155" t="inlineStr"/>
      <c r="AP68" s="152" t="inlineStr"/>
      <c r="AQ68" s="152" t="inlineStr"/>
      <c r="AR68" s="152" t="inlineStr"/>
      <c r="AS68" s="152" t="inlineStr"/>
      <c r="AT68" s="152" t="inlineStr"/>
      <c r="AU68" s="155" t="inlineStr"/>
      <c r="AV68" s="152" t="inlineStr"/>
      <c r="AW68" s="152" t="inlineStr"/>
      <c r="AX68" s="152" t="inlineStr"/>
      <c r="AY68" s="152" t="inlineStr"/>
      <c r="AZ68" s="152" t="inlineStr"/>
      <c r="BA68" s="165" t="inlineStr"/>
      <c r="BB68" s="165" t="inlineStr"/>
      <c r="BC68" s="155" t="inlineStr"/>
      <c r="BD68" s="152" t="inlineStr"/>
      <c r="BE68" s="152" t="inlineStr"/>
      <c r="BF68" s="152" t="inlineStr"/>
      <c r="BG68" s="155" t="inlineStr"/>
      <c r="BH68" s="152" t="inlineStr"/>
      <c r="BI68" s="152" t="inlineStr"/>
      <c r="BJ68" s="152" t="inlineStr"/>
      <c r="BK68" s="152" t="inlineStr"/>
      <c r="BL68" s="152" t="inlineStr"/>
      <c r="BM68" s="152" t="inlineStr"/>
      <c r="BN68" s="152" t="inlineStr"/>
      <c r="BO68" s="152" t="inlineStr"/>
      <c r="BP68" s="155" t="inlineStr"/>
      <c r="BQ68" s="152" t="inlineStr"/>
      <c r="BR68" s="152" t="inlineStr"/>
      <c r="BS68" s="152" t="inlineStr"/>
      <c r="BT68" s="152" t="inlineStr"/>
      <c r="BU68" s="152" t="inlineStr"/>
      <c r="BV68" s="152" t="inlineStr"/>
      <c r="BW68" s="152" t="inlineStr"/>
      <c r="BX68" s="165" t="n"/>
      <c r="BY68" s="150" t="n"/>
      <c r="BZ68" s="150" t="n"/>
      <c r="CA68" s="150" t="n"/>
      <c r="CB68" s="142">
        <f>getURL2025(B68:B1515)</f>
        <v/>
      </c>
      <c r="CC68" s="156" t="n"/>
      <c r="CD68" s="156" t="n"/>
      <c r="CE68" s="167">
        <f>IFERROR(__xludf.DUMMYFUNCTION("""COMPUTED_VALUE"""),23.0)</f>
        <v/>
      </c>
      <c r="CF68" s="158">
        <f>IFERROR(__xludf.DUMMYFUNCTION("""COMPUTED_VALUE"""),656.0)</f>
        <v/>
      </c>
      <c r="CG68" s="148" t="n"/>
      <c r="CH68" s="148" t="n"/>
      <c r="CI68" s="148" t="n"/>
      <c r="CJ68" s="148" t="n"/>
      <c r="CK68" s="148" t="n"/>
      <c r="CL68" s="148" t="n"/>
      <c r="CM68" s="148" t="n"/>
      <c r="CN68" s="148" t="n"/>
      <c r="CO68" s="148" t="n"/>
      <c r="CP68" s="148" t="n"/>
      <c r="CQ68" s="148" t="n"/>
      <c r="CR68" s="148" t="n"/>
      <c r="CS68" s="148" t="n"/>
      <c r="CT68" s="148" t="n"/>
      <c r="CU68" s="148" t="n"/>
      <c r="CV68" s="148" t="n"/>
    </row>
    <row r="69">
      <c r="A69" s="168" t="inlineStr"/>
      <c r="B69" s="164" t="inlineStr">
        <is>
          <t>Why Data Interoperability, AI, and More Will Help Define 2025's Geospatial Industry</t>
        </is>
      </c>
      <c r="C69" s="129" t="inlineStr"/>
      <c r="D69" s="130" t="inlineStr"/>
      <c r="E69" s="150" t="inlineStr"/>
      <c r="F69" s="150" t="inlineStr"/>
      <c r="G69" s="150" t="inlineStr">
        <is>
          <t>X</t>
        </is>
      </c>
      <c r="H69" s="152" t="inlineStr">
        <is>
          <t>X</t>
        </is>
      </c>
      <c r="I69" s="152" t="inlineStr"/>
      <c r="J69" s="152" t="inlineStr"/>
      <c r="K69" s="152" t="inlineStr"/>
      <c r="L69" s="152" t="inlineStr"/>
      <c r="M69" s="152" t="inlineStr"/>
      <c r="N69" s="152" t="inlineStr"/>
      <c r="O69" s="152" t="inlineStr"/>
      <c r="P69" s="152" t="inlineStr"/>
      <c r="Q69" s="152" t="inlineStr"/>
      <c r="R69" s="152" t="inlineStr"/>
      <c r="S69" s="165" t="inlineStr"/>
      <c r="T69" s="155" t="inlineStr"/>
      <c r="U69" s="152" t="inlineStr">
        <is>
          <t>X</t>
        </is>
      </c>
      <c r="V69" s="152" t="inlineStr"/>
      <c r="W69" s="152" t="inlineStr"/>
      <c r="X69" s="152" t="inlineStr"/>
      <c r="Y69" s="152" t="inlineStr"/>
      <c r="Z69" s="152" t="inlineStr"/>
      <c r="AA69" s="152" t="inlineStr"/>
      <c r="AB69" s="152" t="inlineStr"/>
      <c r="AC69" s="152" t="inlineStr"/>
      <c r="AD69" s="152" t="inlineStr"/>
      <c r="AE69" s="152" t="inlineStr"/>
      <c r="AF69" s="152" t="inlineStr"/>
      <c r="AG69" s="152" t="inlineStr"/>
      <c r="AH69" s="152" t="inlineStr"/>
      <c r="AI69" s="152" t="inlineStr">
        <is>
          <t>X</t>
        </is>
      </c>
      <c r="AJ69" s="152" t="inlineStr">
        <is>
          <t>X</t>
        </is>
      </c>
      <c r="AK69" s="152" t="inlineStr"/>
      <c r="AL69" s="152" t="inlineStr"/>
      <c r="AM69" s="152" t="inlineStr"/>
      <c r="AN69" s="166" t="inlineStr"/>
      <c r="AO69" s="155" t="inlineStr"/>
      <c r="AP69" s="152" t="inlineStr"/>
      <c r="AQ69" s="152" t="inlineStr"/>
      <c r="AR69" s="152" t="inlineStr"/>
      <c r="AS69" s="152" t="inlineStr"/>
      <c r="AT69" s="152" t="inlineStr"/>
      <c r="AU69" s="155" t="inlineStr"/>
      <c r="AV69" s="152" t="inlineStr"/>
      <c r="AW69" s="152" t="inlineStr"/>
      <c r="AX69" s="152" t="inlineStr"/>
      <c r="AY69" s="152" t="inlineStr"/>
      <c r="AZ69" s="152" t="inlineStr"/>
      <c r="BA69" s="165" t="inlineStr"/>
      <c r="BB69" s="165" t="inlineStr"/>
      <c r="BC69" s="155" t="inlineStr"/>
      <c r="BD69" s="152" t="inlineStr"/>
      <c r="BE69" s="152" t="inlineStr"/>
      <c r="BF69" s="152" t="inlineStr"/>
      <c r="BG69" s="155" t="inlineStr"/>
      <c r="BH69" s="152" t="inlineStr"/>
      <c r="BI69" s="152" t="inlineStr">
        <is>
          <t>X</t>
        </is>
      </c>
      <c r="BJ69" s="152" t="inlineStr">
        <is>
          <t>X</t>
        </is>
      </c>
      <c r="BK69" s="152" t="inlineStr"/>
      <c r="BL69" s="152" t="inlineStr"/>
      <c r="BM69" s="152" t="inlineStr">
        <is>
          <t>X</t>
        </is>
      </c>
      <c r="BN69" s="152" t="inlineStr"/>
      <c r="BO69" s="152" t="inlineStr"/>
      <c r="BP69" s="155" t="inlineStr"/>
      <c r="BQ69" s="152" t="inlineStr"/>
      <c r="BR69" s="152" t="inlineStr"/>
      <c r="BS69" s="152" t="inlineStr"/>
      <c r="BT69" s="152" t="inlineStr"/>
      <c r="BU69" s="152" t="inlineStr"/>
      <c r="BV69" s="152" t="inlineStr"/>
      <c r="BW69" s="152" t="inlineStr"/>
      <c r="BX69" s="165" t="inlineStr">
        <is>
          <t>x</t>
        </is>
      </c>
      <c r="BY69" s="150" t="n"/>
      <c r="BZ69" s="150" t="n"/>
      <c r="CA69" s="150" t="n"/>
      <c r="CB69" s="142">
        <f>getURL2025(B69:B1516)</f>
        <v/>
      </c>
      <c r="CC69" s="156" t="n"/>
      <c r="CD69" s="156" t="inlineStr">
        <is>
          <t>Processed</t>
        </is>
      </c>
      <c r="CE69" s="167">
        <f>IFERROR(__xludf.DUMMYFUNCTION("""COMPUTED_VALUE"""),27.0)</f>
        <v/>
      </c>
      <c r="CF69" s="158">
        <f>IFERROR(__xludf.DUMMYFUNCTION("""COMPUTED_VALUE"""),2713.0)</f>
        <v/>
      </c>
      <c r="CG69" s="148" t="n"/>
      <c r="CH69" s="148" t="n"/>
      <c r="CI69" s="148" t="n"/>
      <c r="CJ69" s="148" t="n"/>
      <c r="CK69" s="148" t="n"/>
      <c r="CL69" s="148" t="n"/>
      <c r="CM69" s="148" t="n"/>
      <c r="CN69" s="148" t="n"/>
      <c r="CO69" s="148" t="n"/>
      <c r="CP69" s="148" t="n"/>
      <c r="CQ69" s="148" t="n"/>
      <c r="CR69" s="148" t="n"/>
      <c r="CS69" s="148" t="n"/>
      <c r="CT69" s="148" t="n"/>
      <c r="CU69" s="148" t="n"/>
      <c r="CV69" s="148" t="n"/>
    </row>
    <row r="70">
      <c r="A70" s="168" t="inlineStr"/>
      <c r="B70" s="170" t="inlineStr">
        <is>
          <t>Around the Lidar and Geospatial Industry: Geospatial Sector, GNSS, GIS</t>
        </is>
      </c>
      <c r="C70" s="129" t="inlineStr"/>
      <c r="D70" s="130" t="inlineStr"/>
      <c r="E70" s="150" t="inlineStr"/>
      <c r="F70" s="150" t="inlineStr"/>
      <c r="G70" s="150" t="inlineStr">
        <is>
          <t>X</t>
        </is>
      </c>
      <c r="H70" s="152" t="inlineStr">
        <is>
          <t>X</t>
        </is>
      </c>
      <c r="I70" s="152" t="inlineStr"/>
      <c r="J70" s="152" t="inlineStr"/>
      <c r="K70" s="152" t="inlineStr"/>
      <c r="L70" s="152" t="inlineStr"/>
      <c r="M70" s="152" t="inlineStr"/>
      <c r="N70" s="152" t="inlineStr"/>
      <c r="O70" s="152" t="inlineStr"/>
      <c r="P70" s="152" t="inlineStr"/>
      <c r="Q70" s="152" t="inlineStr"/>
      <c r="R70" s="152" t="inlineStr"/>
      <c r="S70" s="165" t="inlineStr"/>
      <c r="T70" s="155" t="inlineStr">
        <is>
          <t>X</t>
        </is>
      </c>
      <c r="U70" s="152" t="inlineStr">
        <is>
          <t>X</t>
        </is>
      </c>
      <c r="V70" s="152" t="inlineStr"/>
      <c r="W70" s="152" t="inlineStr">
        <is>
          <t>X</t>
        </is>
      </c>
      <c r="X70" s="152" t="inlineStr"/>
      <c r="Y70" s="152" t="inlineStr"/>
      <c r="Z70" s="152" t="inlineStr"/>
      <c r="AA70" s="152" t="inlineStr"/>
      <c r="AB70" s="152" t="inlineStr"/>
      <c r="AC70" s="152" t="inlineStr"/>
      <c r="AD70" s="152" t="inlineStr"/>
      <c r="AE70" s="152" t="inlineStr"/>
      <c r="AF70" s="152" t="inlineStr"/>
      <c r="AG70" s="152" t="inlineStr"/>
      <c r="AH70" s="152" t="inlineStr"/>
      <c r="AI70" s="152" t="inlineStr"/>
      <c r="AJ70" s="152" t="inlineStr"/>
      <c r="AK70" s="152" t="inlineStr"/>
      <c r="AL70" s="152" t="inlineStr"/>
      <c r="AM70" s="152" t="inlineStr"/>
      <c r="AN70" s="166" t="inlineStr"/>
      <c r="AO70" s="155" t="inlineStr"/>
      <c r="AP70" s="152" t="inlineStr"/>
      <c r="AQ70" s="152" t="inlineStr"/>
      <c r="AR70" s="152" t="inlineStr"/>
      <c r="AS70" s="152" t="inlineStr"/>
      <c r="AT70" s="152" t="inlineStr"/>
      <c r="AU70" s="155" t="inlineStr">
        <is>
          <t>X</t>
        </is>
      </c>
      <c r="AV70" s="152" t="inlineStr"/>
      <c r="AW70" s="152" t="inlineStr"/>
      <c r="AX70" s="152" t="inlineStr"/>
      <c r="AY70" s="152" t="inlineStr"/>
      <c r="AZ70" s="152" t="inlineStr">
        <is>
          <t>X</t>
        </is>
      </c>
      <c r="BA70" s="165" t="inlineStr"/>
      <c r="BB70" s="165" t="inlineStr"/>
      <c r="BC70" s="155" t="inlineStr"/>
      <c r="BD70" s="152" t="inlineStr"/>
      <c r="BE70" s="152" t="inlineStr"/>
      <c r="BF70" s="152" t="inlineStr"/>
      <c r="BG70" s="155" t="inlineStr"/>
      <c r="BH70" s="152" t="inlineStr"/>
      <c r="BI70" s="152" t="inlineStr"/>
      <c r="BJ70" s="152" t="inlineStr">
        <is>
          <t>X</t>
        </is>
      </c>
      <c r="BK70" s="152" t="inlineStr"/>
      <c r="BL70" s="152" t="inlineStr"/>
      <c r="BM70" s="152" t="inlineStr"/>
      <c r="BN70" s="152" t="inlineStr"/>
      <c r="BO70" s="152" t="inlineStr"/>
      <c r="BP70" s="155" t="inlineStr"/>
      <c r="BQ70" s="152" t="inlineStr"/>
      <c r="BR70" s="152" t="inlineStr"/>
      <c r="BS70" s="152" t="inlineStr"/>
      <c r="BT70" s="152" t="inlineStr"/>
      <c r="BU70" s="152" t="inlineStr"/>
      <c r="BV70" s="152" t="inlineStr"/>
      <c r="BW70" s="152" t="inlineStr"/>
      <c r="BX70" s="165" t="n"/>
      <c r="BY70" s="150" t="n"/>
      <c r="BZ70" s="150" t="n"/>
      <c r="CA70" s="150" t="inlineStr">
        <is>
          <t>GroundProbe</t>
        </is>
      </c>
      <c r="CB70" s="142">
        <f>getURL2025(B70:B1517)</f>
        <v/>
      </c>
      <c r="CC70" s="156" t="n"/>
      <c r="CD70" s="156" t="n"/>
      <c r="CE70" s="167">
        <f>IFERROR(__xludf.DUMMYFUNCTION("""COMPUTED_VALUE"""),24.0)</f>
        <v/>
      </c>
      <c r="CF70" s="158">
        <f>IFERROR(__xludf.DUMMYFUNCTION("""COMPUTED_VALUE"""),1937.0)</f>
        <v/>
      </c>
      <c r="CG70" s="148" t="n"/>
      <c r="CH70" s="148" t="n"/>
      <c r="CI70" s="148" t="n"/>
      <c r="CJ70" s="148" t="n"/>
      <c r="CK70" s="148" t="n"/>
      <c r="CL70" s="148" t="n"/>
      <c r="CM70" s="148" t="n"/>
      <c r="CN70" s="148" t="n"/>
      <c r="CO70" s="148" t="n"/>
      <c r="CP70" s="148" t="n"/>
      <c r="CQ70" s="148" t="n"/>
      <c r="CR70" s="148" t="n"/>
      <c r="CS70" s="148" t="n"/>
      <c r="CT70" s="148" t="n"/>
      <c r="CU70" s="148" t="n"/>
      <c r="CV70" s="148" t="n"/>
    </row>
    <row r="71">
      <c r="A71" s="168" t="inlineStr"/>
      <c r="B71" s="164" t="inlineStr">
        <is>
          <t>World of Concrete 2025: Tech Takes Center Stage</t>
        </is>
      </c>
      <c r="C71" s="129" t="inlineStr"/>
      <c r="D71" s="130" t="inlineStr"/>
      <c r="E71" s="150" t="inlineStr"/>
      <c r="F71" s="150" t="inlineStr"/>
      <c r="G71" s="150" t="inlineStr">
        <is>
          <t>X</t>
        </is>
      </c>
      <c r="H71" s="152" t="inlineStr">
        <is>
          <t>X</t>
        </is>
      </c>
      <c r="I71" s="152" t="inlineStr"/>
      <c r="J71" s="152" t="inlineStr"/>
      <c r="K71" s="152" t="inlineStr"/>
      <c r="L71" s="152" t="inlineStr"/>
      <c r="M71" s="152" t="inlineStr"/>
      <c r="N71" s="152" t="inlineStr"/>
      <c r="O71" s="152" t="inlineStr"/>
      <c r="P71" s="152" t="inlineStr"/>
      <c r="Q71" s="152" t="inlineStr"/>
      <c r="R71" s="152" t="inlineStr"/>
      <c r="S71" s="165" t="inlineStr"/>
      <c r="T71" s="155" t="inlineStr">
        <is>
          <t>X</t>
        </is>
      </c>
      <c r="U71" s="152" t="inlineStr">
        <is>
          <t>X</t>
        </is>
      </c>
      <c r="V71" s="152" t="inlineStr">
        <is>
          <t>X</t>
        </is>
      </c>
      <c r="W71" s="152" t="inlineStr">
        <is>
          <t>X</t>
        </is>
      </c>
      <c r="X71" s="152" t="inlineStr"/>
      <c r="Y71" s="152" t="inlineStr">
        <is>
          <t>X</t>
        </is>
      </c>
      <c r="Z71" s="152" t="inlineStr">
        <is>
          <t>X</t>
        </is>
      </c>
      <c r="AA71" s="152" t="inlineStr">
        <is>
          <t>X</t>
        </is>
      </c>
      <c r="AB71" s="152" t="inlineStr">
        <is>
          <t>X</t>
        </is>
      </c>
      <c r="AC71" s="152" t="inlineStr"/>
      <c r="AD71" s="152" t="inlineStr">
        <is>
          <t>X</t>
        </is>
      </c>
      <c r="AE71" s="152" t="inlineStr">
        <is>
          <t>X</t>
        </is>
      </c>
      <c r="AF71" s="152" t="inlineStr">
        <is>
          <t>X</t>
        </is>
      </c>
      <c r="AG71" s="152" t="inlineStr">
        <is>
          <t>X</t>
        </is>
      </c>
      <c r="AH71" s="152" t="inlineStr">
        <is>
          <t>X</t>
        </is>
      </c>
      <c r="AI71" s="152" t="inlineStr">
        <is>
          <t>X</t>
        </is>
      </c>
      <c r="AJ71" s="152" t="inlineStr">
        <is>
          <t>X</t>
        </is>
      </c>
      <c r="AK71" s="152" t="inlineStr">
        <is>
          <t>X</t>
        </is>
      </c>
      <c r="AL71" s="152" t="inlineStr"/>
      <c r="AM71" s="152" t="inlineStr"/>
      <c r="AN71" s="166" t="inlineStr"/>
      <c r="AO71" s="155" t="inlineStr"/>
      <c r="AP71" s="152" t="inlineStr"/>
      <c r="AQ71" s="152" t="inlineStr"/>
      <c r="AR71" s="152" t="inlineStr"/>
      <c r="AS71" s="152" t="inlineStr"/>
      <c r="AT71" s="152" t="inlineStr"/>
      <c r="AU71" s="155" t="inlineStr"/>
      <c r="AV71" s="152" t="inlineStr"/>
      <c r="AW71" s="152" t="inlineStr"/>
      <c r="AX71" s="152" t="inlineStr"/>
      <c r="AY71" s="152" t="inlineStr"/>
      <c r="AZ71" s="152" t="inlineStr">
        <is>
          <t>X</t>
        </is>
      </c>
      <c r="BA71" s="165" t="inlineStr"/>
      <c r="BB71" s="165" t="inlineStr"/>
      <c r="BC71" s="155" t="inlineStr"/>
      <c r="BD71" s="152" t="inlineStr"/>
      <c r="BE71" s="152" t="inlineStr"/>
      <c r="BF71" s="152" t="inlineStr"/>
      <c r="BG71" s="155" t="inlineStr"/>
      <c r="BH71" s="152" t="inlineStr"/>
      <c r="BI71" s="152" t="inlineStr"/>
      <c r="BJ71" s="152" t="inlineStr">
        <is>
          <t>X</t>
        </is>
      </c>
      <c r="BK71" s="152" t="inlineStr"/>
      <c r="BL71" s="152" t="inlineStr">
        <is>
          <t>X</t>
        </is>
      </c>
      <c r="BM71" s="152" t="inlineStr">
        <is>
          <t>X</t>
        </is>
      </c>
      <c r="BN71" s="152" t="inlineStr"/>
      <c r="BO71" s="152" t="inlineStr"/>
      <c r="BP71" s="155" t="inlineStr"/>
      <c r="BQ71" s="152" t="inlineStr"/>
      <c r="BR71" s="152" t="inlineStr"/>
      <c r="BS71" s="152" t="inlineStr"/>
      <c r="BT71" s="152" t="inlineStr"/>
      <c r="BU71" s="152" t="inlineStr"/>
      <c r="BV71" s="152" t="inlineStr"/>
      <c r="BW71" s="152" t="inlineStr"/>
      <c r="BX71" s="165" t="n"/>
      <c r="BY71" s="150" t="n"/>
      <c r="BZ71" s="150" t="n"/>
      <c r="CA71" s="150" t="n"/>
      <c r="CB71" s="142">
        <f>getURL2025(B71:B1518)</f>
        <v/>
      </c>
      <c r="CC71" s="156" t="n"/>
      <c r="CD71" s="156" t="inlineStr">
        <is>
          <t>Processed</t>
        </is>
      </c>
      <c r="CE71" s="167">
        <f>IFERROR(__xludf.DUMMYFUNCTION("""COMPUTED_VALUE"""),0.0)</f>
        <v/>
      </c>
      <c r="CF71" s="158" t="n"/>
      <c r="CG71" s="148" t="n"/>
      <c r="CH71" s="148" t="n"/>
      <c r="CI71" s="148" t="n"/>
      <c r="CJ71" s="148" t="n"/>
      <c r="CK71" s="148" t="n"/>
      <c r="CL71" s="148" t="n"/>
      <c r="CM71" s="148" t="n"/>
      <c r="CN71" s="148" t="n"/>
      <c r="CO71" s="148" t="n"/>
      <c r="CP71" s="148" t="n"/>
      <c r="CQ71" s="148" t="n"/>
      <c r="CR71" s="148" t="n"/>
      <c r="CS71" s="148" t="n"/>
      <c r="CT71" s="148" t="n"/>
      <c r="CU71" s="148" t="n"/>
      <c r="CV71" s="148" t="n"/>
    </row>
    <row r="72">
      <c r="A72" s="168" t="inlineStr"/>
      <c r="B72" s="164" t="inlineStr">
        <is>
          <t>Remote-controlled dozer for Norway’s largest earthmoving project - Power Progress</t>
        </is>
      </c>
      <c r="C72" s="129" t="inlineStr"/>
      <c r="D72" s="130" t="inlineStr"/>
      <c r="E72" s="150" t="inlineStr"/>
      <c r="F72" s="150" t="inlineStr"/>
      <c r="G72" s="150" t="inlineStr">
        <is>
          <t>X</t>
        </is>
      </c>
      <c r="H72" s="152" t="inlineStr">
        <is>
          <t>X</t>
        </is>
      </c>
      <c r="I72" s="152" t="inlineStr">
        <is>
          <t>X</t>
        </is>
      </c>
      <c r="J72" s="152" t="inlineStr"/>
      <c r="K72" s="152" t="inlineStr"/>
      <c r="L72" s="152" t="inlineStr"/>
      <c r="M72" s="152" t="inlineStr"/>
      <c r="N72" s="152" t="inlineStr"/>
      <c r="O72" s="152" t="inlineStr"/>
      <c r="P72" s="152" t="inlineStr"/>
      <c r="Q72" s="152" t="inlineStr"/>
      <c r="R72" s="152" t="inlineStr"/>
      <c r="S72" s="165" t="inlineStr"/>
      <c r="T72" s="155" t="inlineStr">
        <is>
          <t>X</t>
        </is>
      </c>
      <c r="U72" s="152" t="inlineStr"/>
      <c r="V72" s="152" t="inlineStr"/>
      <c r="W72" s="152" t="inlineStr"/>
      <c r="X72" s="152" t="inlineStr"/>
      <c r="Y72" s="152" t="inlineStr"/>
      <c r="Z72" s="152" t="inlineStr"/>
      <c r="AA72" s="152" t="inlineStr"/>
      <c r="AB72" s="152" t="inlineStr">
        <is>
          <t>X</t>
        </is>
      </c>
      <c r="AC72" s="152" t="inlineStr"/>
      <c r="AD72" s="152" t="inlineStr"/>
      <c r="AE72" s="152" t="inlineStr"/>
      <c r="AF72" s="152" t="inlineStr"/>
      <c r="AG72" s="152" t="inlineStr"/>
      <c r="AH72" s="152" t="inlineStr"/>
      <c r="AI72" s="152" t="inlineStr"/>
      <c r="AJ72" s="152" t="inlineStr"/>
      <c r="AK72" s="152" t="inlineStr"/>
      <c r="AL72" s="152" t="inlineStr"/>
      <c r="AM72" s="152" t="inlineStr"/>
      <c r="AN72" s="166" t="inlineStr"/>
      <c r="AO72" s="155" t="inlineStr"/>
      <c r="AP72" s="152" t="inlineStr"/>
      <c r="AQ72" s="152" t="inlineStr"/>
      <c r="AR72" s="152" t="inlineStr"/>
      <c r="AS72" s="152" t="inlineStr"/>
      <c r="AT72" s="152" t="inlineStr"/>
      <c r="AU72" s="155" t="inlineStr"/>
      <c r="AV72" s="152" t="inlineStr"/>
      <c r="AW72" s="152" t="inlineStr"/>
      <c r="AX72" s="152" t="inlineStr"/>
      <c r="AY72" s="152" t="inlineStr"/>
      <c r="AZ72" s="152" t="inlineStr">
        <is>
          <t>X</t>
        </is>
      </c>
      <c r="BA72" s="165" t="inlineStr"/>
      <c r="BB72" s="165" t="inlineStr"/>
      <c r="BC72" s="155" t="inlineStr"/>
      <c r="BD72" s="152" t="inlineStr"/>
      <c r="BE72" s="152" t="inlineStr"/>
      <c r="BF72" s="152" t="inlineStr"/>
      <c r="BG72" s="155" t="inlineStr"/>
      <c r="BH72" s="152" t="inlineStr"/>
      <c r="BI72" s="152" t="inlineStr"/>
      <c r="BJ72" s="152" t="inlineStr"/>
      <c r="BK72" s="152" t="inlineStr"/>
      <c r="BL72" s="152" t="inlineStr">
        <is>
          <t>X</t>
        </is>
      </c>
      <c r="BM72" s="152" t="inlineStr"/>
      <c r="BN72" s="152" t="inlineStr"/>
      <c r="BO72" s="152" t="inlineStr"/>
      <c r="BP72" s="155" t="inlineStr"/>
      <c r="BQ72" s="152" t="inlineStr"/>
      <c r="BR72" s="152" t="inlineStr"/>
      <c r="BS72" s="152" t="inlineStr"/>
      <c r="BT72" s="152" t="inlineStr"/>
      <c r="BU72" s="152" t="inlineStr"/>
      <c r="BV72" s="152" t="inlineStr"/>
      <c r="BW72" s="152" t="inlineStr"/>
      <c r="BX72" s="165" t="n"/>
      <c r="BY72" s="150" t="n"/>
      <c r="BZ72" s="150" t="n"/>
      <c r="CA72" s="150" t="n"/>
      <c r="CB72" s="142">
        <f>getURL2025(B72:B1519)</f>
        <v/>
      </c>
      <c r="CC72" s="156" t="n"/>
      <c r="CD72" s="156" t="inlineStr">
        <is>
          <t>Processed</t>
        </is>
      </c>
      <c r="CE72" s="167">
        <f>IFERROR(__xludf.DUMMYFUNCTION("""COMPUTED_VALUE"""),37.0)</f>
        <v/>
      </c>
      <c r="CF72" s="158">
        <f>IFERROR(__xludf.DUMMYFUNCTION("""COMPUTED_VALUE"""),44237.0)</f>
        <v/>
      </c>
      <c r="CG72" s="148" t="n"/>
      <c r="CH72" s="148" t="n"/>
      <c r="CI72" s="148" t="n"/>
      <c r="CJ72" s="148" t="n"/>
      <c r="CK72" s="148" t="n"/>
      <c r="CL72" s="148" t="n"/>
      <c r="CM72" s="148" t="n"/>
      <c r="CN72" s="148" t="n"/>
      <c r="CO72" s="148" t="n"/>
      <c r="CP72" s="148" t="n"/>
      <c r="CQ72" s="148" t="n"/>
      <c r="CR72" s="148" t="n"/>
      <c r="CS72" s="148" t="n"/>
      <c r="CT72" s="148" t="n"/>
      <c r="CU72" s="148" t="n"/>
      <c r="CV72" s="148" t="n"/>
    </row>
    <row r="73">
      <c r="A73" s="168" t="inlineStr"/>
      <c r="B73" s="164" t="inlineStr">
        <is>
          <t>Benefits of E-invoicing for Contractors (P. 81-83)</t>
        </is>
      </c>
      <c r="C73" s="129" t="inlineStr"/>
      <c r="D73" s="130" t="inlineStr"/>
      <c r="E73" s="150" t="inlineStr"/>
      <c r="F73" s="150" t="inlineStr"/>
      <c r="G73" s="150" t="inlineStr">
        <is>
          <t>X</t>
        </is>
      </c>
      <c r="H73" s="152" t="inlineStr">
        <is>
          <t>X</t>
        </is>
      </c>
      <c r="I73" s="152" t="inlineStr"/>
      <c r="J73" s="152" t="inlineStr"/>
      <c r="K73" s="152" t="inlineStr"/>
      <c r="L73" s="152" t="inlineStr"/>
      <c r="M73" s="152" t="inlineStr"/>
      <c r="N73" s="152" t="inlineStr">
        <is>
          <t>X</t>
        </is>
      </c>
      <c r="O73" s="152" t="inlineStr"/>
      <c r="P73" s="152" t="inlineStr"/>
      <c r="Q73" s="152" t="inlineStr"/>
      <c r="R73" s="152" t="inlineStr"/>
      <c r="S73" s="165" t="inlineStr"/>
      <c r="T73" s="155" t="inlineStr">
        <is>
          <t>X</t>
        </is>
      </c>
      <c r="U73" s="152" t="inlineStr"/>
      <c r="V73" s="152" t="inlineStr"/>
      <c r="W73" s="152" t="inlineStr"/>
      <c r="X73" s="152" t="inlineStr"/>
      <c r="Y73" s="152" t="inlineStr"/>
      <c r="Z73" s="152" t="inlineStr"/>
      <c r="AA73" s="152" t="inlineStr"/>
      <c r="AB73" s="152" t="inlineStr"/>
      <c r="AC73" s="152" t="inlineStr"/>
      <c r="AD73" s="152" t="inlineStr"/>
      <c r="AE73" s="152" t="inlineStr"/>
      <c r="AF73" s="152" t="inlineStr"/>
      <c r="AG73" s="152" t="inlineStr"/>
      <c r="AH73" s="152" t="inlineStr"/>
      <c r="AI73" s="152" t="inlineStr"/>
      <c r="AJ73" s="152" t="inlineStr"/>
      <c r="AK73" s="152" t="inlineStr"/>
      <c r="AL73" s="152" t="inlineStr"/>
      <c r="AM73" s="152" t="inlineStr"/>
      <c r="AN73" s="166" t="inlineStr"/>
      <c r="AO73" s="155" t="inlineStr"/>
      <c r="AP73" s="152" t="inlineStr"/>
      <c r="AQ73" s="152" t="inlineStr"/>
      <c r="AR73" s="152" t="inlineStr"/>
      <c r="AS73" s="152" t="inlineStr"/>
      <c r="AT73" s="152" t="inlineStr"/>
      <c r="AU73" s="155" t="inlineStr"/>
      <c r="AV73" s="152" t="inlineStr"/>
      <c r="AW73" s="152" t="inlineStr"/>
      <c r="AX73" s="152" t="inlineStr"/>
      <c r="AY73" s="152" t="inlineStr"/>
      <c r="AZ73" s="152" t="inlineStr"/>
      <c r="BA73" s="165" t="inlineStr"/>
      <c r="BB73" s="165" t="inlineStr"/>
      <c r="BC73" s="155" t="inlineStr"/>
      <c r="BD73" s="152" t="inlineStr"/>
      <c r="BE73" s="152" t="inlineStr"/>
      <c r="BF73" s="152" t="inlineStr"/>
      <c r="BG73" s="155" t="inlineStr"/>
      <c r="BH73" s="152" t="inlineStr"/>
      <c r="BI73" s="152" t="inlineStr"/>
      <c r="BJ73" s="152" t="inlineStr">
        <is>
          <t>X</t>
        </is>
      </c>
      <c r="BK73" s="152" t="inlineStr"/>
      <c r="BL73" s="152" t="inlineStr"/>
      <c r="BM73" s="152" t="inlineStr"/>
      <c r="BN73" s="152" t="inlineStr"/>
      <c r="BO73" s="152" t="inlineStr"/>
      <c r="BP73" s="155" t="inlineStr"/>
      <c r="BQ73" s="152" t="inlineStr"/>
      <c r="BR73" s="152" t="inlineStr"/>
      <c r="BS73" s="152" t="inlineStr"/>
      <c r="BT73" s="152" t="inlineStr"/>
      <c r="BU73" s="152" t="inlineStr"/>
      <c r="BV73" s="152" t="inlineStr"/>
      <c r="BW73" s="152" t="inlineStr"/>
      <c r="BX73" s="165" t="n"/>
      <c r="BY73" s="150" t="n"/>
      <c r="BZ73" s="150" t="n"/>
      <c r="CA73" s="150" t="n"/>
      <c r="CB73" s="142">
        <f>getURL2025(B73:B1520)</f>
        <v/>
      </c>
      <c r="CC73" s="156" t="n"/>
      <c r="CD73" s="156" t="n"/>
      <c r="CE73" s="167">
        <f>IFERROR(__xludf.DUMMYFUNCTION("""COMPUTED_VALUE"""),44.0)</f>
        <v/>
      </c>
      <c r="CF73" s="158">
        <f>IFERROR(__xludf.DUMMYFUNCTION("""COMPUTED_VALUE"""),136034.0)</f>
        <v/>
      </c>
      <c r="CG73" s="148" t="n"/>
      <c r="CH73" s="148" t="n"/>
      <c r="CI73" s="148" t="n"/>
      <c r="CJ73" s="148" t="n"/>
      <c r="CK73" s="148" t="n"/>
      <c r="CL73" s="148" t="n"/>
      <c r="CM73" s="148" t="n"/>
      <c r="CN73" s="148" t="n"/>
      <c r="CO73" s="148" t="n"/>
      <c r="CP73" s="148" t="n"/>
      <c r="CQ73" s="148" t="n"/>
      <c r="CR73" s="148" t="n"/>
      <c r="CS73" s="148" t="n"/>
      <c r="CT73" s="148" t="n"/>
      <c r="CU73" s="148" t="n"/>
      <c r="CV73" s="148" t="n"/>
    </row>
    <row r="74">
      <c r="A74" s="168" t="inlineStr"/>
      <c r="B74" s="164" t="inlineStr">
        <is>
          <t>Samořiditelný válec CAT CS76B: Jediné, na co musí strojník myslet, je nezapomenout zastavit / Naživo / Články / bagry.cz</t>
        </is>
      </c>
      <c r="C74" s="129" t="inlineStr"/>
      <c r="D74" s="130" t="inlineStr"/>
      <c r="E74" s="150" t="inlineStr"/>
      <c r="F74" s="150" t="inlineStr"/>
      <c r="G74" s="150" t="inlineStr">
        <is>
          <t>X</t>
        </is>
      </c>
      <c r="H74" s="152" t="inlineStr">
        <is>
          <t>X</t>
        </is>
      </c>
      <c r="I74" s="152" t="inlineStr"/>
      <c r="J74" s="152" t="inlineStr"/>
      <c r="K74" s="152" t="inlineStr"/>
      <c r="L74" s="152" t="inlineStr"/>
      <c r="M74" s="152" t="inlineStr"/>
      <c r="N74" s="152" t="inlineStr"/>
      <c r="O74" s="152" t="inlineStr"/>
      <c r="P74" s="152" t="inlineStr"/>
      <c r="Q74" s="152" t="inlineStr"/>
      <c r="R74" s="152" t="inlineStr"/>
      <c r="S74" s="165" t="inlineStr"/>
      <c r="T74" s="155" t="inlineStr">
        <is>
          <t>X</t>
        </is>
      </c>
      <c r="U74" s="152" t="inlineStr"/>
      <c r="V74" s="152" t="inlineStr"/>
      <c r="W74" s="152" t="inlineStr"/>
      <c r="X74" s="152" t="inlineStr"/>
      <c r="Y74" s="152" t="inlineStr"/>
      <c r="Z74" s="152" t="inlineStr"/>
      <c r="AA74" s="152" t="inlineStr"/>
      <c r="AB74" s="152" t="inlineStr">
        <is>
          <t>X</t>
        </is>
      </c>
      <c r="AC74" s="152" t="inlineStr"/>
      <c r="AD74" s="152" t="inlineStr"/>
      <c r="AE74" s="152" t="inlineStr"/>
      <c r="AF74" s="152" t="inlineStr"/>
      <c r="AG74" s="152" t="inlineStr"/>
      <c r="AH74" s="152" t="inlineStr"/>
      <c r="AI74" s="152" t="inlineStr"/>
      <c r="AJ74" s="152" t="inlineStr"/>
      <c r="AK74" s="152" t="inlineStr"/>
      <c r="AL74" s="152" t="inlineStr"/>
      <c r="AM74" s="152" t="inlineStr"/>
      <c r="AN74" s="166" t="inlineStr"/>
      <c r="AO74" s="155" t="inlineStr"/>
      <c r="AP74" s="152" t="inlineStr"/>
      <c r="AQ74" s="152" t="inlineStr"/>
      <c r="AR74" s="152" t="inlineStr"/>
      <c r="AS74" s="152" t="inlineStr"/>
      <c r="AT74" s="152" t="inlineStr"/>
      <c r="AU74" s="155" t="inlineStr"/>
      <c r="AV74" s="152" t="inlineStr"/>
      <c r="AW74" s="152" t="inlineStr"/>
      <c r="AX74" s="152" t="inlineStr"/>
      <c r="AY74" s="152" t="inlineStr"/>
      <c r="AZ74" s="152" t="inlineStr">
        <is>
          <t>X</t>
        </is>
      </c>
      <c r="BA74" s="165" t="inlineStr"/>
      <c r="BB74" s="165" t="inlineStr"/>
      <c r="BC74" s="155" t="inlineStr"/>
      <c r="BD74" s="152" t="inlineStr"/>
      <c r="BE74" s="152" t="inlineStr"/>
      <c r="BF74" s="152" t="inlineStr"/>
      <c r="BG74" s="155" t="inlineStr"/>
      <c r="BH74" s="152" t="inlineStr"/>
      <c r="BI74" s="152" t="inlineStr"/>
      <c r="BJ74" s="152" t="inlineStr">
        <is>
          <t>X</t>
        </is>
      </c>
      <c r="BK74" s="152" t="inlineStr"/>
      <c r="BL74" s="152" t="inlineStr"/>
      <c r="BM74" s="152" t="inlineStr"/>
      <c r="BN74" s="152" t="inlineStr"/>
      <c r="BO74" s="152" t="inlineStr"/>
      <c r="BP74" s="155" t="inlineStr"/>
      <c r="BQ74" s="152" t="inlineStr"/>
      <c r="BR74" s="152" t="inlineStr"/>
      <c r="BS74" s="152" t="inlineStr"/>
      <c r="BT74" s="152" t="inlineStr"/>
      <c r="BU74" s="152" t="inlineStr"/>
      <c r="BV74" s="152" t="inlineStr"/>
      <c r="BW74" s="152" t="inlineStr"/>
      <c r="BX74" s="165" t="n"/>
      <c r="BY74" s="150" t="n"/>
      <c r="BZ74" s="150" t="inlineStr">
        <is>
          <t xml:space="preserve">Jack Young </t>
        </is>
      </c>
      <c r="CA74" s="150" t="n"/>
      <c r="CB74" s="142">
        <f>getURL2025(B74:B1521)</f>
        <v/>
      </c>
      <c r="CC74" s="156" t="n"/>
      <c r="CD74" s="156" t="inlineStr">
        <is>
          <t>Processed</t>
        </is>
      </c>
      <c r="CE74" s="167">
        <f>IFERROR(__xludf.DUMMYFUNCTION("""COMPUTED_VALUE"""),25.0)</f>
        <v/>
      </c>
      <c r="CF74" s="158">
        <f>IFERROR(__xludf.DUMMYFUNCTION("""COMPUTED_VALUE"""),8623.0)</f>
        <v/>
      </c>
      <c r="CG74" s="148" t="n"/>
      <c r="CH74" s="148" t="n"/>
      <c r="CI74" s="148" t="n"/>
      <c r="CJ74" s="148" t="n"/>
      <c r="CK74" s="148" t="n"/>
      <c r="CL74" s="148" t="n"/>
      <c r="CM74" s="148" t="n"/>
      <c r="CN74" s="148" t="n"/>
      <c r="CO74" s="148" t="n"/>
      <c r="CP74" s="148" t="n"/>
      <c r="CQ74" s="148" t="n"/>
      <c r="CR74" s="148" t="n"/>
      <c r="CS74" s="148" t="n"/>
      <c r="CT74" s="148" t="n"/>
      <c r="CU74" s="148" t="n"/>
      <c r="CV74" s="148" t="n"/>
    </row>
    <row r="75">
      <c r="A75" s="168" t="inlineStr"/>
      <c r="B75" s="164" t="inlineStr">
        <is>
          <t>[VIDEO] Remote-controlled bulldozer deployed on Norway's largest earthmoving project</t>
        </is>
      </c>
      <c r="C75" s="129" t="inlineStr"/>
      <c r="D75" s="130" t="inlineStr"/>
      <c r="E75" s="150" t="inlineStr"/>
      <c r="F75" s="150" t="inlineStr"/>
      <c r="G75" s="150" t="inlineStr">
        <is>
          <t>X</t>
        </is>
      </c>
      <c r="H75" s="152" t="inlineStr">
        <is>
          <t>X</t>
        </is>
      </c>
      <c r="I75" s="152" t="inlineStr"/>
      <c r="J75" s="152" t="inlineStr"/>
      <c r="K75" s="152" t="inlineStr"/>
      <c r="L75" s="152" t="inlineStr"/>
      <c r="M75" s="152" t="inlineStr"/>
      <c r="N75" s="152" t="inlineStr"/>
      <c r="O75" s="152" t="inlineStr"/>
      <c r="P75" s="152" t="inlineStr"/>
      <c r="Q75" s="152" t="inlineStr"/>
      <c r="R75" s="152" t="inlineStr"/>
      <c r="S75" s="165" t="inlineStr"/>
      <c r="T75" s="155" t="inlineStr">
        <is>
          <t>X</t>
        </is>
      </c>
      <c r="U75" s="152" t="inlineStr"/>
      <c r="V75" s="152" t="inlineStr"/>
      <c r="W75" s="152" t="inlineStr"/>
      <c r="X75" s="152" t="inlineStr"/>
      <c r="Y75" s="152" t="inlineStr"/>
      <c r="Z75" s="152" t="inlineStr"/>
      <c r="AA75" s="152" t="inlineStr"/>
      <c r="AB75" s="152" t="inlineStr">
        <is>
          <t>X</t>
        </is>
      </c>
      <c r="AC75" s="152" t="inlineStr"/>
      <c r="AD75" s="152" t="inlineStr"/>
      <c r="AE75" s="152" t="inlineStr"/>
      <c r="AF75" s="152" t="inlineStr"/>
      <c r="AG75" s="152" t="inlineStr"/>
      <c r="AH75" s="152" t="inlineStr"/>
      <c r="AI75" s="152" t="inlineStr"/>
      <c r="AJ75" s="152" t="inlineStr"/>
      <c r="AK75" s="152" t="inlineStr"/>
      <c r="AL75" s="152" t="inlineStr"/>
      <c r="AM75" s="152" t="inlineStr"/>
      <c r="AN75" s="166" t="inlineStr"/>
      <c r="AO75" s="155" t="inlineStr"/>
      <c r="AP75" s="152" t="inlineStr"/>
      <c r="AQ75" s="152" t="inlineStr"/>
      <c r="AR75" s="152" t="inlineStr"/>
      <c r="AS75" s="152" t="inlineStr"/>
      <c r="AT75" s="152" t="inlineStr"/>
      <c r="AU75" s="155" t="inlineStr"/>
      <c r="AV75" s="152" t="inlineStr"/>
      <c r="AW75" s="152" t="inlineStr"/>
      <c r="AX75" s="152" t="inlineStr"/>
      <c r="AY75" s="152" t="inlineStr"/>
      <c r="AZ75" s="152" t="inlineStr">
        <is>
          <t>X</t>
        </is>
      </c>
      <c r="BA75" s="165" t="inlineStr"/>
      <c r="BB75" s="165" t="inlineStr"/>
      <c r="BC75" s="155" t="inlineStr"/>
      <c r="BD75" s="152" t="inlineStr"/>
      <c r="BE75" s="152" t="inlineStr"/>
      <c r="BF75" s="152" t="inlineStr"/>
      <c r="BG75" s="155" t="inlineStr"/>
      <c r="BH75" s="152" t="inlineStr"/>
      <c r="BI75" s="152" t="inlineStr">
        <is>
          <t>X</t>
        </is>
      </c>
      <c r="BJ75" s="152" t="inlineStr">
        <is>
          <t>X</t>
        </is>
      </c>
      <c r="BK75" s="152" t="inlineStr"/>
      <c r="BL75" s="152" t="inlineStr"/>
      <c r="BM75" s="152" t="inlineStr"/>
      <c r="BN75" s="152" t="inlineStr"/>
      <c r="BO75" s="152" t="inlineStr"/>
      <c r="BP75" s="155" t="inlineStr"/>
      <c r="BQ75" s="152" t="inlineStr"/>
      <c r="BR75" s="152" t="inlineStr"/>
      <c r="BS75" s="152" t="inlineStr"/>
      <c r="BT75" s="152" t="inlineStr"/>
      <c r="BU75" s="152" t="inlineStr"/>
      <c r="BV75" s="152" t="inlineStr"/>
      <c r="BW75" s="152" t="inlineStr"/>
      <c r="BX75" s="165" t="n"/>
      <c r="BY75" s="150" t="n"/>
      <c r="BZ75" s="150" t="n"/>
      <c r="CA75" s="150" t="n"/>
      <c r="CB75" s="142">
        <f>getURL2025(B75:B1522)</f>
        <v/>
      </c>
      <c r="CC75" s="156" t="n"/>
      <c r="CD75" s="156" t="inlineStr">
        <is>
          <t>Processed</t>
        </is>
      </c>
      <c r="CE75" s="167">
        <f>IFERROR(__xludf.DUMMYFUNCTION("""COMPUTED_VALUE"""),11.0)</f>
        <v/>
      </c>
      <c r="CF75" s="158">
        <f>IFERROR(__xludf.DUMMYFUNCTION("""COMPUTED_VALUE"""),0.0)</f>
        <v/>
      </c>
      <c r="CG75" s="148" t="n"/>
      <c r="CH75" s="148" t="n"/>
      <c r="CI75" s="148" t="n"/>
      <c r="CJ75" s="148" t="n"/>
      <c r="CK75" s="148" t="n"/>
      <c r="CL75" s="148" t="n"/>
      <c r="CM75" s="148" t="n"/>
      <c r="CN75" s="148" t="n"/>
      <c r="CO75" s="148" t="n"/>
      <c r="CP75" s="148" t="n"/>
      <c r="CQ75" s="148" t="n"/>
      <c r="CR75" s="148" t="n"/>
      <c r="CS75" s="148" t="n"/>
      <c r="CT75" s="148" t="n"/>
      <c r="CU75" s="148" t="n"/>
      <c r="CV75" s="148" t="n"/>
    </row>
    <row r="76">
      <c r="A76" s="168" t="inlineStr"/>
      <c r="B76" s="164" t="inlineStr">
        <is>
          <t>World of Concrete 2025: Trimble's Carl Taylor and Kevin Garcia Talk Infrastructure</t>
        </is>
      </c>
      <c r="C76" s="129" t="inlineStr"/>
      <c r="D76" s="130" t="inlineStr"/>
      <c r="E76" s="150" t="inlineStr"/>
      <c r="F76" s="150" t="inlineStr"/>
      <c r="G76" s="150" t="inlineStr">
        <is>
          <t>X</t>
        </is>
      </c>
      <c r="H76" s="152" t="inlineStr">
        <is>
          <t>X</t>
        </is>
      </c>
      <c r="I76" s="152" t="inlineStr"/>
      <c r="J76" s="152" t="inlineStr"/>
      <c r="K76" s="152" t="inlineStr"/>
      <c r="L76" s="152" t="inlineStr"/>
      <c r="M76" s="152" t="inlineStr"/>
      <c r="N76" s="152" t="inlineStr"/>
      <c r="O76" s="152" t="inlineStr"/>
      <c r="P76" s="152" t="inlineStr"/>
      <c r="Q76" s="152" t="inlineStr"/>
      <c r="R76" s="152" t="inlineStr">
        <is>
          <t>X</t>
        </is>
      </c>
      <c r="S76" s="165" t="inlineStr"/>
      <c r="T76" s="155" t="inlineStr">
        <is>
          <t>X</t>
        </is>
      </c>
      <c r="U76" s="152" t="inlineStr">
        <is>
          <t>X</t>
        </is>
      </c>
      <c r="V76" s="152" t="inlineStr">
        <is>
          <t>X</t>
        </is>
      </c>
      <c r="W76" s="152" t="inlineStr">
        <is>
          <t>X</t>
        </is>
      </c>
      <c r="X76" s="152" t="inlineStr"/>
      <c r="Y76" s="152" t="inlineStr">
        <is>
          <t>X</t>
        </is>
      </c>
      <c r="Z76" s="152" t="inlineStr">
        <is>
          <t>X</t>
        </is>
      </c>
      <c r="AA76" s="152" t="inlineStr">
        <is>
          <t>X</t>
        </is>
      </c>
      <c r="AB76" s="152" t="inlineStr">
        <is>
          <t>X</t>
        </is>
      </c>
      <c r="AC76" s="152" t="inlineStr"/>
      <c r="AD76" s="152" t="inlineStr">
        <is>
          <t>X</t>
        </is>
      </c>
      <c r="AE76" s="152" t="inlineStr">
        <is>
          <t>X</t>
        </is>
      </c>
      <c r="AF76" s="152" t="inlineStr">
        <is>
          <t>X</t>
        </is>
      </c>
      <c r="AG76" s="152" t="inlineStr">
        <is>
          <t>X</t>
        </is>
      </c>
      <c r="AH76" s="152" t="inlineStr">
        <is>
          <t>X</t>
        </is>
      </c>
      <c r="AI76" s="152" t="inlineStr">
        <is>
          <t>X</t>
        </is>
      </c>
      <c r="AJ76" s="152" t="inlineStr">
        <is>
          <t>X</t>
        </is>
      </c>
      <c r="AK76" s="152" t="inlineStr">
        <is>
          <t>X</t>
        </is>
      </c>
      <c r="AL76" s="152" t="inlineStr"/>
      <c r="AM76" s="152" t="inlineStr"/>
      <c r="AN76" s="166" t="inlineStr"/>
      <c r="AO76" s="155" t="inlineStr"/>
      <c r="AP76" s="152" t="inlineStr"/>
      <c r="AQ76" s="152" t="inlineStr"/>
      <c r="AR76" s="152" t="inlineStr"/>
      <c r="AS76" s="152" t="inlineStr"/>
      <c r="AT76" s="152" t="inlineStr"/>
      <c r="AU76" s="155" t="inlineStr"/>
      <c r="AV76" s="152" t="inlineStr"/>
      <c r="AW76" s="152" t="inlineStr"/>
      <c r="AX76" s="152" t="inlineStr"/>
      <c r="AY76" s="152" t="inlineStr"/>
      <c r="AZ76" s="152" t="inlineStr">
        <is>
          <t>X</t>
        </is>
      </c>
      <c r="BA76" s="165" t="inlineStr"/>
      <c r="BB76" s="165" t="inlineStr"/>
      <c r="BC76" s="155" t="inlineStr"/>
      <c r="BD76" s="152" t="inlineStr"/>
      <c r="BE76" s="152" t="inlineStr"/>
      <c r="BF76" s="152" t="inlineStr"/>
      <c r="BG76" s="155" t="inlineStr"/>
      <c r="BH76" s="152" t="inlineStr"/>
      <c r="BI76" s="152" t="inlineStr"/>
      <c r="BJ76" s="152" t="inlineStr">
        <is>
          <t>X</t>
        </is>
      </c>
      <c r="BK76" s="152" t="inlineStr"/>
      <c r="BL76" s="152" t="inlineStr">
        <is>
          <t>X</t>
        </is>
      </c>
      <c r="BM76" s="152" t="inlineStr"/>
      <c r="BN76" s="152" t="inlineStr"/>
      <c r="BO76" s="152" t="inlineStr"/>
      <c r="BP76" s="155" t="inlineStr"/>
      <c r="BQ76" s="152" t="inlineStr"/>
      <c r="BR76" s="152" t="inlineStr"/>
      <c r="BS76" s="152" t="inlineStr"/>
      <c r="BT76" s="152" t="inlineStr"/>
      <c r="BU76" s="152" t="inlineStr"/>
      <c r="BV76" s="152" t="inlineStr"/>
      <c r="BW76" s="152" t="inlineStr"/>
      <c r="BX76" s="165" t="inlineStr">
        <is>
          <t>x</t>
        </is>
      </c>
      <c r="BY76" s="150" t="inlineStr">
        <is>
          <t>Dimensions</t>
        </is>
      </c>
      <c r="BZ76" s="150" t="n"/>
      <c r="CA76" s="150" t="n"/>
      <c r="CB76" s="142">
        <f>getURL2025(B76:B1523)</f>
        <v/>
      </c>
      <c r="CC76" s="156" t="n"/>
      <c r="CD76" s="156" t="n"/>
      <c r="CE76" s="167">
        <f>IFERROR(__xludf.DUMMYFUNCTION("""COMPUTED_VALUE"""),38.0)</f>
        <v/>
      </c>
      <c r="CF76" s="158">
        <f>IFERROR(__xludf.DUMMYFUNCTION("""COMPUTED_VALUE"""),24168.0)</f>
        <v/>
      </c>
      <c r="CG76" s="148" t="n"/>
      <c r="CH76" s="148" t="n"/>
      <c r="CI76" s="148" t="n"/>
      <c r="CJ76" s="148" t="n"/>
      <c r="CK76" s="148" t="n"/>
      <c r="CL76" s="148" t="n"/>
      <c r="CM76" s="148" t="n"/>
      <c r="CN76" s="148" t="n"/>
      <c r="CO76" s="148" t="n"/>
      <c r="CP76" s="148" t="n"/>
      <c r="CQ76" s="148" t="n"/>
      <c r="CR76" s="148" t="n"/>
      <c r="CS76" s="148" t="n"/>
      <c r="CT76" s="148" t="n"/>
      <c r="CU76" s="148" t="n"/>
      <c r="CV76" s="148" t="n"/>
    </row>
    <row r="77">
      <c r="A77" s="168" t="inlineStr"/>
      <c r="B77" s="164" t="inlineStr">
        <is>
          <t>East Sussex groundworks contractor leverages new tech in Bexhill</t>
        </is>
      </c>
      <c r="C77" s="129" t="inlineStr"/>
      <c r="D77" s="130" t="inlineStr"/>
      <c r="E77" s="150" t="inlineStr"/>
      <c r="F77" s="150" t="inlineStr"/>
      <c r="G77" s="150" t="inlineStr">
        <is>
          <t>X</t>
        </is>
      </c>
      <c r="H77" s="152" t="inlineStr">
        <is>
          <t>X</t>
        </is>
      </c>
      <c r="I77" s="152" t="inlineStr"/>
      <c r="J77" s="152" t="inlineStr"/>
      <c r="K77" s="152" t="inlineStr"/>
      <c r="L77" s="152" t="inlineStr"/>
      <c r="M77" s="152" t="inlineStr"/>
      <c r="N77" s="152" t="inlineStr"/>
      <c r="O77" s="152" t="inlineStr"/>
      <c r="P77" s="152" t="inlineStr"/>
      <c r="Q77" s="152" t="inlineStr"/>
      <c r="R77" s="152" t="inlineStr"/>
      <c r="S77" s="165" t="inlineStr"/>
      <c r="T77" s="155" t="inlineStr">
        <is>
          <t>X</t>
        </is>
      </c>
      <c r="U77" s="152" t="inlineStr"/>
      <c r="V77" s="152" t="inlineStr"/>
      <c r="W77" s="152" t="inlineStr"/>
      <c r="X77" s="152" t="inlineStr"/>
      <c r="Y77" s="152" t="inlineStr"/>
      <c r="Z77" s="152" t="inlineStr"/>
      <c r="AA77" s="152" t="inlineStr"/>
      <c r="AB77" s="152" t="inlineStr">
        <is>
          <t>X</t>
        </is>
      </c>
      <c r="AC77" s="152" t="inlineStr"/>
      <c r="AD77" s="152" t="inlineStr"/>
      <c r="AE77" s="152" t="inlineStr">
        <is>
          <t>X</t>
        </is>
      </c>
      <c r="AF77" s="152" t="inlineStr"/>
      <c r="AG77" s="152" t="inlineStr"/>
      <c r="AH77" s="152" t="inlineStr">
        <is>
          <t>X</t>
        </is>
      </c>
      <c r="AI77" s="152" t="inlineStr"/>
      <c r="AJ77" s="152" t="inlineStr"/>
      <c r="AK77" s="152" t="inlineStr"/>
      <c r="AL77" s="152" t="inlineStr"/>
      <c r="AM77" s="152" t="inlineStr"/>
      <c r="AN77" s="166" t="inlineStr"/>
      <c r="AO77" s="155" t="inlineStr"/>
      <c r="AP77" s="152" t="inlineStr"/>
      <c r="AQ77" s="152" t="inlineStr"/>
      <c r="AR77" s="152" t="inlineStr"/>
      <c r="AS77" s="152" t="inlineStr"/>
      <c r="AT77" s="152" t="inlineStr"/>
      <c r="AU77" s="155" t="inlineStr"/>
      <c r="AV77" s="152" t="inlineStr"/>
      <c r="AW77" s="152" t="inlineStr"/>
      <c r="AX77" s="152" t="inlineStr"/>
      <c r="AY77" s="152" t="inlineStr"/>
      <c r="AZ77" s="152" t="inlineStr">
        <is>
          <t>X</t>
        </is>
      </c>
      <c r="BA77" s="165" t="inlineStr"/>
      <c r="BB77" s="165" t="inlineStr"/>
      <c r="BC77" s="155" t="inlineStr"/>
      <c r="BD77" s="152" t="inlineStr"/>
      <c r="BE77" s="152" t="inlineStr"/>
      <c r="BF77" s="152" t="inlineStr"/>
      <c r="BG77" s="155" t="inlineStr"/>
      <c r="BH77" s="152" t="inlineStr"/>
      <c r="BI77" s="152" t="inlineStr"/>
      <c r="BJ77" s="152" t="inlineStr"/>
      <c r="BK77" s="152" t="inlineStr"/>
      <c r="BL77" s="152" t="inlineStr">
        <is>
          <t>X</t>
        </is>
      </c>
      <c r="BM77" s="152" t="inlineStr">
        <is>
          <t>X</t>
        </is>
      </c>
      <c r="BN77" s="152" t="inlineStr"/>
      <c r="BO77" s="152" t="inlineStr"/>
      <c r="BP77" s="155" t="inlineStr"/>
      <c r="BQ77" s="152" t="inlineStr"/>
      <c r="BR77" s="152" t="inlineStr"/>
      <c r="BS77" s="152" t="inlineStr"/>
      <c r="BT77" s="152" t="inlineStr"/>
      <c r="BU77" s="152" t="inlineStr"/>
      <c r="BV77" s="152" t="inlineStr"/>
      <c r="BW77" s="152" t="inlineStr"/>
      <c r="BX77" s="165" t="inlineStr">
        <is>
          <t>x</t>
        </is>
      </c>
      <c r="BY77" s="150" t="n"/>
      <c r="BZ77" s="150" t="n"/>
      <c r="CA77" s="150" t="n"/>
      <c r="CB77" s="142">
        <f>getURL2025(B77:B1524)</f>
        <v/>
      </c>
      <c r="CC77" s="156" t="n"/>
      <c r="CD77" s="156" t="n"/>
      <c r="CE77" s="167">
        <f>IFERROR(__xludf.DUMMYFUNCTION("""COMPUTED_VALUE"""),53.0)</f>
        <v/>
      </c>
      <c r="CF77" s="158">
        <f>IFERROR(__xludf.DUMMYFUNCTION("""COMPUTED_VALUE"""),222000.0)</f>
        <v/>
      </c>
      <c r="CG77" s="148" t="n"/>
      <c r="CH77" s="148" t="n"/>
      <c r="CI77" s="148" t="n"/>
      <c r="CJ77" s="148" t="n"/>
      <c r="CK77" s="148" t="n"/>
      <c r="CL77" s="148" t="n"/>
      <c r="CM77" s="148" t="n"/>
      <c r="CN77" s="148" t="n"/>
      <c r="CO77" s="148" t="n"/>
      <c r="CP77" s="148" t="n"/>
      <c r="CQ77" s="148" t="n"/>
      <c r="CR77" s="148" t="n"/>
      <c r="CS77" s="148" t="n"/>
      <c r="CT77" s="148" t="n"/>
      <c r="CU77" s="148" t="n"/>
      <c r="CV77" s="148" t="n"/>
    </row>
    <row r="78">
      <c r="A78" s="168" t="inlineStr"/>
      <c r="B78" s="164" t="inlineStr">
        <is>
          <t>Ungewissheit in der Seefracht bleibt vorläufig bestehen</t>
        </is>
      </c>
      <c r="C78" s="129" t="inlineStr"/>
      <c r="D78" s="130" t="inlineStr"/>
      <c r="E78" s="150" t="inlineStr"/>
      <c r="F78" s="150" t="inlineStr"/>
      <c r="G78" s="150" t="inlineStr">
        <is>
          <t>X</t>
        </is>
      </c>
      <c r="H78" s="152" t="inlineStr">
        <is>
          <t>X</t>
        </is>
      </c>
      <c r="I78" s="152" t="inlineStr"/>
      <c r="J78" s="152" t="inlineStr"/>
      <c r="K78" s="152" t="inlineStr"/>
      <c r="L78" s="152" t="inlineStr"/>
      <c r="M78" s="152" t="inlineStr"/>
      <c r="N78" s="152" t="inlineStr"/>
      <c r="O78" s="152" t="inlineStr"/>
      <c r="P78" s="152" t="inlineStr"/>
      <c r="Q78" s="152" t="inlineStr"/>
      <c r="R78" s="152" t="inlineStr"/>
      <c r="S78" s="165" t="inlineStr"/>
      <c r="T78" s="155" t="inlineStr"/>
      <c r="U78" s="152" t="inlineStr"/>
      <c r="V78" s="152" t="inlineStr"/>
      <c r="W78" s="152" t="inlineStr"/>
      <c r="X78" s="152" t="inlineStr"/>
      <c r="Y78" s="152" t="inlineStr"/>
      <c r="Z78" s="152" t="inlineStr">
        <is>
          <t>X</t>
        </is>
      </c>
      <c r="AA78" s="152" t="inlineStr"/>
      <c r="AB78" s="152" t="inlineStr"/>
      <c r="AC78" s="152" t="inlineStr"/>
      <c r="AD78" s="152" t="inlineStr"/>
      <c r="AE78" s="152" t="inlineStr"/>
      <c r="AF78" s="152" t="inlineStr"/>
      <c r="AG78" s="152" t="inlineStr"/>
      <c r="AH78" s="152" t="inlineStr"/>
      <c r="AI78" s="152" t="inlineStr"/>
      <c r="AJ78" s="152" t="inlineStr"/>
      <c r="AK78" s="152" t="inlineStr"/>
      <c r="AL78" s="152" t="inlineStr"/>
      <c r="AM78" s="152" t="inlineStr"/>
      <c r="AN78" s="166" t="inlineStr"/>
      <c r="AO78" s="155" t="inlineStr"/>
      <c r="AP78" s="152" t="inlineStr"/>
      <c r="AQ78" s="152" t="inlineStr"/>
      <c r="AR78" s="152" t="inlineStr"/>
      <c r="AS78" s="152" t="inlineStr"/>
      <c r="AT78" s="152" t="inlineStr"/>
      <c r="AU78" s="155" t="inlineStr"/>
      <c r="AV78" s="152" t="inlineStr"/>
      <c r="AW78" s="152" t="inlineStr"/>
      <c r="AX78" s="152" t="inlineStr"/>
      <c r="AY78" s="152" t="inlineStr"/>
      <c r="AZ78" s="152" t="inlineStr">
        <is>
          <t>X</t>
        </is>
      </c>
      <c r="BA78" s="165" t="inlineStr"/>
      <c r="BB78" s="165" t="inlineStr"/>
      <c r="BC78" s="155" t="inlineStr"/>
      <c r="BD78" s="152" t="inlineStr"/>
      <c r="BE78" s="152" t="inlineStr"/>
      <c r="BF78" s="152" t="inlineStr"/>
      <c r="BG78" s="155" t="inlineStr">
        <is>
          <t>X</t>
        </is>
      </c>
      <c r="BH78" s="152" t="inlineStr"/>
      <c r="BI78" s="152" t="inlineStr"/>
      <c r="BJ78" s="152" t="inlineStr">
        <is>
          <t>X</t>
        </is>
      </c>
      <c r="BK78" s="152" t="inlineStr">
        <is>
          <t>X</t>
        </is>
      </c>
      <c r="BL78" s="152" t="inlineStr"/>
      <c r="BM78" s="152" t="inlineStr"/>
      <c r="BN78" s="152" t="inlineStr"/>
      <c r="BO78" s="152" t="inlineStr"/>
      <c r="BP78" s="155" t="inlineStr"/>
      <c r="BQ78" s="152" t="inlineStr"/>
      <c r="BR78" s="152" t="inlineStr"/>
      <c r="BS78" s="152" t="inlineStr"/>
      <c r="BT78" s="152" t="inlineStr"/>
      <c r="BU78" s="152" t="inlineStr"/>
      <c r="BV78" s="152" t="inlineStr"/>
      <c r="BW78" s="152" t="inlineStr"/>
      <c r="BX78" s="165" t="inlineStr">
        <is>
          <t>x</t>
        </is>
      </c>
      <c r="BY78" s="150" t="n"/>
      <c r="BZ78" s="150" t="n"/>
      <c r="CA78" s="150" t="n"/>
      <c r="CB78" s="142">
        <f>getURL2025(B78:B1525)</f>
        <v/>
      </c>
      <c r="CC78" s="156" t="n"/>
      <c r="CD78" s="156" t="n"/>
      <c r="CE78" s="167">
        <f>IFERROR(__xludf.DUMMYFUNCTION("""COMPUTED_VALUE"""),38.0)</f>
        <v/>
      </c>
      <c r="CF78" s="158">
        <f>IFERROR(__xludf.DUMMYFUNCTION("""COMPUTED_VALUE"""),24168.0)</f>
        <v/>
      </c>
      <c r="CG78" s="148" t="n"/>
      <c r="CH78" s="148" t="n"/>
      <c r="CI78" s="148" t="n"/>
      <c r="CJ78" s="148" t="n"/>
      <c r="CK78" s="148" t="n"/>
      <c r="CL78" s="148" t="n"/>
      <c r="CM78" s="148" t="n"/>
      <c r="CN78" s="148" t="n"/>
      <c r="CO78" s="148" t="n"/>
      <c r="CP78" s="148" t="n"/>
      <c r="CQ78" s="148" t="n"/>
      <c r="CR78" s="148" t="n"/>
      <c r="CS78" s="148" t="n"/>
      <c r="CT78" s="148" t="n"/>
      <c r="CU78" s="148" t="n"/>
      <c r="CV78" s="148" t="n"/>
    </row>
    <row r="79">
      <c r="A79" s="168" t="inlineStr"/>
      <c r="B79" s="164" t="inlineStr">
        <is>
          <t>Wie wird sich der Seefrachtverkehr 2025 entwickeln? - Seefracht | News | TRANSPORT - die Zeitung für den Güterverkehr (Lkw, Speditionen, Fuhrpark, Nutzfahrzeuge, Verkehrspolitik, Wirtschaft)</t>
        </is>
      </c>
      <c r="C79" s="129" t="inlineStr"/>
      <c r="D79" s="130" t="inlineStr"/>
      <c r="E79" s="150" t="inlineStr"/>
      <c r="F79" s="150" t="inlineStr"/>
      <c r="G79" s="150" t="inlineStr">
        <is>
          <t>X</t>
        </is>
      </c>
      <c r="H79" s="152" t="inlineStr">
        <is>
          <t>X</t>
        </is>
      </c>
      <c r="I79" s="152" t="inlineStr"/>
      <c r="J79" s="152" t="inlineStr"/>
      <c r="K79" s="152" t="inlineStr"/>
      <c r="L79" s="152" t="inlineStr"/>
      <c r="M79" s="152" t="inlineStr"/>
      <c r="N79" s="152" t="inlineStr"/>
      <c r="O79" s="152" t="inlineStr"/>
      <c r="P79" s="152" t="inlineStr"/>
      <c r="Q79" s="152" t="inlineStr"/>
      <c r="R79" s="152" t="inlineStr"/>
      <c r="S79" s="165" t="inlineStr"/>
      <c r="T79" s="155" t="inlineStr"/>
      <c r="U79" s="152" t="inlineStr"/>
      <c r="V79" s="152" t="inlineStr"/>
      <c r="W79" s="152" t="inlineStr"/>
      <c r="X79" s="152" t="inlineStr"/>
      <c r="Y79" s="152" t="inlineStr"/>
      <c r="Z79" s="152" t="inlineStr"/>
      <c r="AA79" s="152" t="inlineStr"/>
      <c r="AB79" s="152" t="inlineStr"/>
      <c r="AC79" s="152" t="inlineStr"/>
      <c r="AD79" s="152" t="inlineStr"/>
      <c r="AE79" s="152" t="inlineStr"/>
      <c r="AF79" s="152" t="inlineStr"/>
      <c r="AG79" s="152" t="inlineStr"/>
      <c r="AH79" s="152" t="inlineStr"/>
      <c r="AI79" s="152" t="inlineStr"/>
      <c r="AJ79" s="152" t="inlineStr"/>
      <c r="AK79" s="152" t="inlineStr"/>
      <c r="AL79" s="152" t="inlineStr"/>
      <c r="AM79" s="152" t="inlineStr"/>
      <c r="AN79" s="166" t="inlineStr"/>
      <c r="AO79" s="155" t="inlineStr"/>
      <c r="AP79" s="152" t="inlineStr"/>
      <c r="AQ79" s="152" t="inlineStr"/>
      <c r="AR79" s="152" t="inlineStr"/>
      <c r="AS79" s="152" t="inlineStr"/>
      <c r="AT79" s="152" t="inlineStr"/>
      <c r="AU79" s="155" t="inlineStr">
        <is>
          <t>X</t>
        </is>
      </c>
      <c r="AV79" s="152" t="inlineStr"/>
      <c r="AW79" s="152" t="inlineStr"/>
      <c r="AX79" s="152" t="inlineStr"/>
      <c r="AY79" s="152" t="inlineStr"/>
      <c r="AZ79" s="152" t="inlineStr"/>
      <c r="BA79" s="165" t="inlineStr"/>
      <c r="BB79" s="165" t="inlineStr"/>
      <c r="BC79" s="155" t="inlineStr"/>
      <c r="BD79" s="152" t="inlineStr"/>
      <c r="BE79" s="152" t="inlineStr"/>
      <c r="BF79" s="152" t="inlineStr"/>
      <c r="BG79" s="155" t="inlineStr"/>
      <c r="BH79" s="152" t="inlineStr"/>
      <c r="BI79" s="152" t="inlineStr"/>
      <c r="BJ79" s="152" t="inlineStr">
        <is>
          <t>X</t>
        </is>
      </c>
      <c r="BK79" s="152" t="inlineStr"/>
      <c r="BL79" s="152" t="inlineStr"/>
      <c r="BM79" s="152" t="inlineStr"/>
      <c r="BN79" s="152" t="inlineStr"/>
      <c r="BO79" s="152" t="inlineStr"/>
      <c r="BP79" s="155" t="inlineStr"/>
      <c r="BQ79" s="152" t="inlineStr"/>
      <c r="BR79" s="152" t="inlineStr"/>
      <c r="BS79" s="152" t="inlineStr"/>
      <c r="BT79" s="152" t="inlineStr"/>
      <c r="BU79" s="152" t="inlineStr"/>
      <c r="BV79" s="152" t="inlineStr"/>
      <c r="BW79" s="152" t="inlineStr"/>
      <c r="BX79" s="165" t="n"/>
      <c r="BY79" s="150" t="inlineStr">
        <is>
          <t>World of Concrete</t>
        </is>
      </c>
      <c r="BZ79" s="150" t="inlineStr">
        <is>
          <t>Kevin Garcia
Jack Young
Bryan Williams
Kyle Deuschle
Carl Taylor</t>
        </is>
      </c>
      <c r="CA79" s="150" t="n"/>
      <c r="CB79" s="142">
        <f>getURL2025(B79:B1526)</f>
        <v/>
      </c>
      <c r="CC79" s="156" t="n"/>
      <c r="CD79" s="156" t="inlineStr">
        <is>
          <t>Processed</t>
        </is>
      </c>
      <c r="CE79" s="167">
        <f>IFERROR(__xludf.DUMMYFUNCTION("""COMPUTED_VALUE"""),36.0)</f>
        <v/>
      </c>
      <c r="CF79" s="158">
        <f>IFERROR(__xludf.DUMMYFUNCTION("""COMPUTED_VALUE"""),163788.0)</f>
        <v/>
      </c>
      <c r="CG79" s="148" t="n"/>
      <c r="CH79" s="148" t="n"/>
      <c r="CI79" s="148" t="n"/>
      <c r="CJ79" s="148" t="n"/>
      <c r="CK79" s="148" t="n"/>
      <c r="CL79" s="148" t="n"/>
      <c r="CM79" s="148" t="n"/>
      <c r="CN79" s="148" t="n"/>
      <c r="CO79" s="148" t="n"/>
      <c r="CP79" s="148" t="n"/>
      <c r="CQ79" s="148" t="n"/>
      <c r="CR79" s="148" t="n"/>
      <c r="CS79" s="148" t="n"/>
      <c r="CT79" s="148" t="n"/>
      <c r="CU79" s="148" t="n"/>
      <c r="CV79" s="148" t="n"/>
    </row>
    <row r="80">
      <c r="A80" s="168" t="inlineStr"/>
      <c r="B80" s="164" t="inlineStr">
        <is>
          <t>Trasporti 2025: tra incertezze globali e opportunità digitali nel report di Transporeon - Euromerci</t>
        </is>
      </c>
      <c r="C80" s="129" t="inlineStr"/>
      <c r="D80" s="130" t="inlineStr"/>
      <c r="E80" s="150" t="inlineStr"/>
      <c r="F80" s="150" t="inlineStr"/>
      <c r="G80" s="150" t="inlineStr"/>
      <c r="H80" s="152" t="inlineStr"/>
      <c r="I80" s="152" t="inlineStr"/>
      <c r="J80" s="152" t="inlineStr"/>
      <c r="K80" s="152" t="inlineStr"/>
      <c r="L80" s="152" t="inlineStr"/>
      <c r="M80" s="152" t="inlineStr"/>
      <c r="N80" s="152" t="inlineStr"/>
      <c r="O80" s="152" t="inlineStr"/>
      <c r="P80" s="152" t="inlineStr"/>
      <c r="Q80" s="152" t="inlineStr"/>
      <c r="R80" s="152" t="inlineStr"/>
      <c r="S80" s="165" t="inlineStr"/>
      <c r="T80" s="155" t="inlineStr"/>
      <c r="U80" s="152" t="inlineStr"/>
      <c r="V80" s="152" t="inlineStr"/>
      <c r="W80" s="152" t="inlineStr"/>
      <c r="X80" s="152" t="inlineStr"/>
      <c r="Y80" s="152" t="inlineStr"/>
      <c r="Z80" s="152" t="inlineStr"/>
      <c r="AA80" s="152" t="inlineStr"/>
      <c r="AB80" s="152" t="inlineStr"/>
      <c r="AC80" s="152" t="inlineStr"/>
      <c r="AD80" s="152" t="inlineStr"/>
      <c r="AE80" s="152" t="inlineStr"/>
      <c r="AF80" s="152" t="inlineStr"/>
      <c r="AG80" s="152" t="inlineStr"/>
      <c r="AH80" s="152" t="inlineStr"/>
      <c r="AI80" s="152" t="inlineStr"/>
      <c r="AJ80" s="152" t="inlineStr"/>
      <c r="AK80" s="152" t="inlineStr"/>
      <c r="AL80" s="152" t="inlineStr"/>
      <c r="AM80" s="152" t="inlineStr"/>
      <c r="AN80" s="166" t="inlineStr"/>
      <c r="AO80" s="155" t="inlineStr"/>
      <c r="AP80" s="152" t="inlineStr"/>
      <c r="AQ80" s="152" t="inlineStr"/>
      <c r="AR80" s="152" t="inlineStr"/>
      <c r="AS80" s="152" t="inlineStr"/>
      <c r="AT80" s="152" t="inlineStr"/>
      <c r="AU80" s="155" t="inlineStr"/>
      <c r="AV80" s="152" t="inlineStr"/>
      <c r="AW80" s="152" t="inlineStr"/>
      <c r="AX80" s="152" t="inlineStr"/>
      <c r="AY80" s="152" t="inlineStr"/>
      <c r="AZ80" s="152" t="inlineStr"/>
      <c r="BA80" s="165" t="inlineStr"/>
      <c r="BB80" s="165" t="inlineStr"/>
      <c r="BC80" s="155" t="inlineStr"/>
      <c r="BD80" s="152" t="inlineStr"/>
      <c r="BE80" s="152" t="inlineStr"/>
      <c r="BF80" s="152" t="inlineStr"/>
      <c r="BG80" s="155" t="inlineStr"/>
      <c r="BH80" s="152" t="inlineStr"/>
      <c r="BI80" s="152" t="inlineStr"/>
      <c r="BJ80" s="152" t="inlineStr"/>
      <c r="BK80" s="152" t="inlineStr"/>
      <c r="BL80" s="152" t="inlineStr"/>
      <c r="BM80" s="152" t="inlineStr"/>
      <c r="BN80" s="152" t="inlineStr"/>
      <c r="BO80" s="152" t="inlineStr"/>
      <c r="BP80" s="155" t="inlineStr"/>
      <c r="BQ80" s="152" t="inlineStr"/>
      <c r="BR80" s="152" t="inlineStr"/>
      <c r="BS80" s="152" t="inlineStr"/>
      <c r="BT80" s="152" t="inlineStr"/>
      <c r="BU80" s="152" t="inlineStr"/>
      <c r="BV80" s="152" t="inlineStr"/>
      <c r="BW80" s="152" t="inlineStr"/>
      <c r="BX80" s="165" t="n"/>
      <c r="BY80" s="150" t="n"/>
      <c r="BZ80" s="150" t="inlineStr">
        <is>
          <t>Chris Peppler
Elwyn McLachlan
Scott Crozier
Khrystyna Bezborodova
Nathan Patton
Sumele Adelana
Aviad Almagor</t>
        </is>
      </c>
      <c r="CA80" s="150" t="n"/>
      <c r="CB80" s="142">
        <f>getURL2025(B80:B1527)</f>
        <v/>
      </c>
      <c r="CC80" s="156" t="n"/>
      <c r="CD80" s="156" t="n"/>
      <c r="CE80" s="167">
        <f>IFERROR(__xludf.DUMMYFUNCTION("""COMPUTED_VALUE"""),33.0)</f>
        <v/>
      </c>
      <c r="CF80" s="158">
        <f>IFERROR(__xludf.DUMMYFUNCTION("""COMPUTED_VALUE"""),13334.0)</f>
        <v/>
      </c>
      <c r="CG80" s="148" t="n"/>
      <c r="CH80" s="148" t="n"/>
      <c r="CI80" s="148" t="n"/>
      <c r="CJ80" s="148" t="n"/>
      <c r="CK80" s="148" t="n"/>
      <c r="CL80" s="148" t="n"/>
      <c r="CM80" s="148" t="n"/>
      <c r="CN80" s="148" t="n"/>
      <c r="CO80" s="148" t="n"/>
      <c r="CP80" s="148" t="n"/>
      <c r="CQ80" s="148" t="n"/>
      <c r="CR80" s="148" t="n"/>
      <c r="CS80" s="148" t="n"/>
      <c r="CT80" s="148" t="n"/>
      <c r="CU80" s="148" t="n"/>
      <c r="CV80" s="148" t="n"/>
    </row>
    <row r="81">
      <c r="A81" s="168" t="inlineStr"/>
      <c r="B81" s="164" t="inlineStr">
        <is>
          <t>Transporeon svela i risultati del Transportation Pulse Report - Distribuzione Moderna</t>
        </is>
      </c>
      <c r="C81" s="129" t="inlineStr"/>
      <c r="D81" s="130" t="inlineStr"/>
      <c r="E81" s="150" t="inlineStr"/>
      <c r="F81" s="150" t="inlineStr"/>
      <c r="G81" s="150" t="inlineStr">
        <is>
          <t>X</t>
        </is>
      </c>
      <c r="H81" s="152" t="inlineStr">
        <is>
          <t>X</t>
        </is>
      </c>
      <c r="I81" s="152" t="inlineStr"/>
      <c r="J81" s="152" t="inlineStr"/>
      <c r="K81" s="152" t="inlineStr"/>
      <c r="L81" s="152" t="inlineStr"/>
      <c r="M81" s="152" t="inlineStr"/>
      <c r="N81" s="152" t="inlineStr"/>
      <c r="O81" s="152" t="inlineStr"/>
      <c r="P81" s="152" t="inlineStr"/>
      <c r="Q81" s="152" t="inlineStr"/>
      <c r="R81" s="152" t="inlineStr"/>
      <c r="S81" s="165" t="inlineStr"/>
      <c r="T81" s="155" t="inlineStr">
        <is>
          <t>X</t>
        </is>
      </c>
      <c r="U81" s="152" t="inlineStr">
        <is>
          <t>X</t>
        </is>
      </c>
      <c r="V81" s="152" t="inlineStr">
        <is>
          <t>X</t>
        </is>
      </c>
      <c r="W81" s="152" t="inlineStr">
        <is>
          <t>X</t>
        </is>
      </c>
      <c r="X81" s="152" t="inlineStr"/>
      <c r="Y81" s="152" t="inlineStr">
        <is>
          <t>X</t>
        </is>
      </c>
      <c r="Z81" s="152" t="inlineStr">
        <is>
          <t>X</t>
        </is>
      </c>
      <c r="AA81" s="152" t="inlineStr">
        <is>
          <t>X</t>
        </is>
      </c>
      <c r="AB81" s="152" t="inlineStr">
        <is>
          <t>X</t>
        </is>
      </c>
      <c r="AC81" s="152" t="inlineStr"/>
      <c r="AD81" s="152" t="inlineStr">
        <is>
          <t>X</t>
        </is>
      </c>
      <c r="AE81" s="152" t="inlineStr">
        <is>
          <t>X</t>
        </is>
      </c>
      <c r="AF81" s="152" t="inlineStr">
        <is>
          <t>X</t>
        </is>
      </c>
      <c r="AG81" s="152" t="inlineStr">
        <is>
          <t>X</t>
        </is>
      </c>
      <c r="AH81" s="152" t="inlineStr">
        <is>
          <t>X</t>
        </is>
      </c>
      <c r="AI81" s="152" t="inlineStr">
        <is>
          <t>X</t>
        </is>
      </c>
      <c r="AJ81" s="152" t="inlineStr">
        <is>
          <t>X</t>
        </is>
      </c>
      <c r="AK81" s="152" t="inlineStr">
        <is>
          <t>X</t>
        </is>
      </c>
      <c r="AL81" s="152" t="inlineStr"/>
      <c r="AM81" s="152" t="inlineStr"/>
      <c r="AN81" s="166" t="inlineStr"/>
      <c r="AO81" s="155" t="inlineStr"/>
      <c r="AP81" s="152" t="inlineStr"/>
      <c r="AQ81" s="152" t="inlineStr"/>
      <c r="AR81" s="152" t="inlineStr"/>
      <c r="AS81" s="152" t="inlineStr"/>
      <c r="AT81" s="152" t="inlineStr"/>
      <c r="AU81" s="155" t="inlineStr"/>
      <c r="AV81" s="152" t="inlineStr"/>
      <c r="AW81" s="152" t="inlineStr"/>
      <c r="AX81" s="152" t="inlineStr"/>
      <c r="AY81" s="152" t="inlineStr"/>
      <c r="AZ81" s="152" t="inlineStr">
        <is>
          <t>X</t>
        </is>
      </c>
      <c r="BA81" s="165" t="inlineStr"/>
      <c r="BB81" s="165" t="inlineStr"/>
      <c r="BC81" s="155" t="inlineStr"/>
      <c r="BD81" s="152" t="inlineStr"/>
      <c r="BE81" s="152" t="inlineStr"/>
      <c r="BF81" s="152" t="inlineStr"/>
      <c r="BG81" s="155" t="inlineStr"/>
      <c r="BH81" s="152" t="inlineStr"/>
      <c r="BI81" s="152" t="inlineStr"/>
      <c r="BJ81" s="152" t="inlineStr">
        <is>
          <t>X</t>
        </is>
      </c>
      <c r="BK81" s="152" t="inlineStr"/>
      <c r="BL81" s="152" t="inlineStr"/>
      <c r="BM81" s="152" t="inlineStr"/>
      <c r="BN81" s="152" t="inlineStr"/>
      <c r="BO81" s="152" t="inlineStr"/>
      <c r="BP81" s="155" t="inlineStr"/>
      <c r="BQ81" s="152" t="inlineStr"/>
      <c r="BR81" s="152" t="inlineStr"/>
      <c r="BS81" s="152" t="inlineStr"/>
      <c r="BT81" s="152" t="inlineStr"/>
      <c r="BU81" s="152" t="inlineStr"/>
      <c r="BV81" s="152" t="inlineStr"/>
      <c r="BW81" s="152" t="inlineStr"/>
      <c r="BX81" s="165" t="inlineStr">
        <is>
          <t>x</t>
        </is>
      </c>
      <c r="BY81" s="150" t="n"/>
      <c r="BZ81" s="150" t="n"/>
      <c r="CA81" s="150" t="n"/>
      <c r="CB81" s="142">
        <f>getURL2025(B81:B1528)</f>
        <v/>
      </c>
      <c r="CC81" s="156" t="n"/>
      <c r="CD81" s="156" t="inlineStr">
        <is>
          <t>Processed</t>
        </is>
      </c>
      <c r="CE81" s="167">
        <f>IFERROR(__xludf.DUMMYFUNCTION("""COMPUTED_VALUE"""),0.0)</f>
        <v/>
      </c>
      <c r="CF81" s="158" t="n"/>
      <c r="CG81" s="148" t="n"/>
      <c r="CH81" s="148" t="n"/>
      <c r="CI81" s="148" t="n"/>
      <c r="CJ81" s="148" t="n"/>
      <c r="CK81" s="148" t="n"/>
      <c r="CL81" s="148" t="n"/>
      <c r="CM81" s="148" t="n"/>
      <c r="CN81" s="148" t="n"/>
      <c r="CO81" s="148" t="n"/>
      <c r="CP81" s="148" t="n"/>
      <c r="CQ81" s="148" t="n"/>
      <c r="CR81" s="148" t="n"/>
      <c r="CS81" s="148" t="n"/>
      <c r="CT81" s="148" t="n"/>
      <c r="CU81" s="148" t="n"/>
      <c r="CV81" s="148" t="n"/>
    </row>
    <row r="82">
      <c r="A82" s="168" t="inlineStr"/>
      <c r="B82" s="164" t="inlineStr">
        <is>
          <t>Transporeon svela i risultati del Transportation Pulse Report</t>
        </is>
      </c>
      <c r="C82" s="129" t="inlineStr"/>
      <c r="D82" s="130" t="inlineStr"/>
      <c r="E82" s="150" t="inlineStr"/>
      <c r="F82" s="150" t="inlineStr"/>
      <c r="G82" s="150" t="inlineStr">
        <is>
          <t>X</t>
        </is>
      </c>
      <c r="H82" s="152" t="inlineStr">
        <is>
          <t>X</t>
        </is>
      </c>
      <c r="I82" s="152" t="inlineStr"/>
      <c r="J82" s="152" t="inlineStr"/>
      <c r="K82" s="152" t="inlineStr"/>
      <c r="L82" s="152" t="inlineStr"/>
      <c r="M82" s="152" t="inlineStr"/>
      <c r="N82" s="152" t="inlineStr"/>
      <c r="O82" s="152" t="inlineStr"/>
      <c r="P82" s="152" t="inlineStr"/>
      <c r="Q82" s="152" t="inlineStr"/>
      <c r="R82" s="152" t="inlineStr"/>
      <c r="S82" s="165" t="inlineStr"/>
      <c r="T82" s="155" t="inlineStr"/>
      <c r="U82" s="152" t="inlineStr"/>
      <c r="V82" s="152" t="inlineStr"/>
      <c r="W82" s="152" t="inlineStr"/>
      <c r="X82" s="152" t="inlineStr"/>
      <c r="Y82" s="152" t="inlineStr"/>
      <c r="Z82" s="152" t="inlineStr"/>
      <c r="AA82" s="152" t="inlineStr"/>
      <c r="AB82" s="152" t="inlineStr"/>
      <c r="AC82" s="152" t="inlineStr"/>
      <c r="AD82" s="152" t="inlineStr"/>
      <c r="AE82" s="152" t="inlineStr"/>
      <c r="AF82" s="152" t="inlineStr"/>
      <c r="AG82" s="152" t="inlineStr"/>
      <c r="AH82" s="152" t="inlineStr"/>
      <c r="AI82" s="152" t="inlineStr"/>
      <c r="AJ82" s="152" t="inlineStr"/>
      <c r="AK82" s="152" t="inlineStr"/>
      <c r="AL82" s="152" t="inlineStr"/>
      <c r="AM82" s="152" t="inlineStr"/>
      <c r="AN82" s="166" t="inlineStr"/>
      <c r="AO82" s="155" t="inlineStr"/>
      <c r="AP82" s="152" t="inlineStr"/>
      <c r="AQ82" s="152" t="inlineStr"/>
      <c r="AR82" s="152" t="inlineStr"/>
      <c r="AS82" s="152" t="inlineStr"/>
      <c r="AT82" s="152" t="inlineStr"/>
      <c r="AU82" s="155" t="inlineStr"/>
      <c r="AV82" s="152" t="inlineStr"/>
      <c r="AW82" s="152" t="inlineStr"/>
      <c r="AX82" s="152" t="inlineStr"/>
      <c r="AY82" s="152" t="inlineStr"/>
      <c r="AZ82" s="152" t="inlineStr"/>
      <c r="BA82" s="165" t="inlineStr"/>
      <c r="BB82" s="165" t="inlineStr"/>
      <c r="BC82" s="155" t="inlineStr"/>
      <c r="BD82" s="152" t="inlineStr"/>
      <c r="BE82" s="152" t="inlineStr"/>
      <c r="BF82" s="152" t="inlineStr"/>
      <c r="BG82" s="155" t="inlineStr"/>
      <c r="BH82" s="152" t="inlineStr"/>
      <c r="BI82" s="152" t="inlineStr"/>
      <c r="BJ82" s="152" t="inlineStr"/>
      <c r="BK82" s="152" t="inlineStr"/>
      <c r="BL82" s="152" t="inlineStr"/>
      <c r="BM82" s="152" t="inlineStr"/>
      <c r="BN82" s="152" t="inlineStr"/>
      <c r="BO82" s="152" t="inlineStr"/>
      <c r="BP82" s="155" t="inlineStr"/>
      <c r="BQ82" s="152" t="inlineStr"/>
      <c r="BR82" s="152" t="inlineStr"/>
      <c r="BS82" s="152" t="inlineStr"/>
      <c r="BT82" s="152" t="inlineStr"/>
      <c r="BU82" s="152" t="inlineStr"/>
      <c r="BV82" s="152" t="inlineStr"/>
      <c r="BW82" s="152" t="inlineStr"/>
      <c r="BX82" s="165" t="n"/>
      <c r="BY82" s="150" t="n"/>
      <c r="BZ82" s="150" t="n"/>
      <c r="CA82" s="150" t="n"/>
      <c r="CB82" s="142">
        <f>getURL2025(B82:B1529)</f>
        <v/>
      </c>
      <c r="CC82" s="156" t="n"/>
      <c r="CD82" s="156" t="inlineStr">
        <is>
          <t>Processed</t>
        </is>
      </c>
      <c r="CE82" s="167">
        <f>IFERROR(__xludf.DUMMYFUNCTION("""COMPUTED_VALUE"""),25.0)</f>
        <v/>
      </c>
      <c r="CF82" s="158">
        <f>IFERROR(__xludf.DUMMYFUNCTION("""COMPUTED_VALUE"""),9215.0)</f>
        <v/>
      </c>
      <c r="CG82" s="148" t="n"/>
      <c r="CH82" s="148" t="n"/>
      <c r="CI82" s="148" t="n"/>
      <c r="CJ82" s="148" t="n"/>
      <c r="CK82" s="148" t="n"/>
      <c r="CL82" s="148" t="n"/>
      <c r="CM82" s="148" t="n"/>
      <c r="CN82" s="148" t="n"/>
      <c r="CO82" s="148" t="n"/>
      <c r="CP82" s="148" t="n"/>
      <c r="CQ82" s="148" t="n"/>
      <c r="CR82" s="148" t="n"/>
      <c r="CS82" s="148" t="n"/>
      <c r="CT82" s="148" t="n"/>
      <c r="CU82" s="148" t="n"/>
      <c r="CV82" s="148" t="n"/>
    </row>
    <row r="83">
      <c r="A83" s="168" t="inlineStr"/>
      <c r="B83" s="164" t="inlineStr">
        <is>
          <t>Agenda Constructiilor - TRIMBLE lanseaza 10 previziuni pentru noile tehnologii de constructii din anul 2025 | Digitalizarea in Constructii &amp; Industrie</t>
        </is>
      </c>
      <c r="C83" s="129" t="inlineStr"/>
      <c r="D83" s="130" t="inlineStr"/>
      <c r="E83" s="150" t="inlineStr"/>
      <c r="F83" s="150" t="inlineStr"/>
      <c r="G83" s="150" t="inlineStr"/>
      <c r="H83" s="152" t="inlineStr"/>
      <c r="I83" s="152" t="inlineStr"/>
      <c r="J83" s="152" t="inlineStr"/>
      <c r="K83" s="152" t="inlineStr"/>
      <c r="L83" s="152" t="inlineStr"/>
      <c r="M83" s="152" t="inlineStr"/>
      <c r="N83" s="152" t="inlineStr"/>
      <c r="O83" s="152" t="inlineStr"/>
      <c r="P83" s="152" t="inlineStr"/>
      <c r="Q83" s="152" t="inlineStr"/>
      <c r="R83" s="152" t="inlineStr"/>
      <c r="S83" s="165" t="inlineStr"/>
      <c r="T83" s="155" t="inlineStr"/>
      <c r="U83" s="152" t="inlineStr"/>
      <c r="V83" s="152" t="inlineStr"/>
      <c r="W83" s="152" t="inlineStr"/>
      <c r="X83" s="152" t="inlineStr"/>
      <c r="Y83" s="152" t="inlineStr"/>
      <c r="Z83" s="152" t="inlineStr"/>
      <c r="AA83" s="152" t="inlineStr"/>
      <c r="AB83" s="152" t="inlineStr"/>
      <c r="AC83" s="152" t="inlineStr"/>
      <c r="AD83" s="152" t="inlineStr"/>
      <c r="AE83" s="152" t="inlineStr"/>
      <c r="AF83" s="152" t="inlineStr"/>
      <c r="AG83" s="152" t="inlineStr"/>
      <c r="AH83" s="152" t="inlineStr"/>
      <c r="AI83" s="152" t="inlineStr"/>
      <c r="AJ83" s="152" t="inlineStr"/>
      <c r="AK83" s="152" t="inlineStr"/>
      <c r="AL83" s="152" t="inlineStr"/>
      <c r="AM83" s="152" t="inlineStr"/>
      <c r="AN83" s="166" t="inlineStr"/>
      <c r="AO83" s="155" t="inlineStr"/>
      <c r="AP83" s="152" t="inlineStr"/>
      <c r="AQ83" s="152" t="inlineStr"/>
      <c r="AR83" s="152" t="inlineStr"/>
      <c r="AS83" s="152" t="inlineStr"/>
      <c r="AT83" s="152" t="inlineStr"/>
      <c r="AU83" s="155" t="inlineStr"/>
      <c r="AV83" s="152" t="inlineStr"/>
      <c r="AW83" s="152" t="inlineStr"/>
      <c r="AX83" s="152" t="inlineStr"/>
      <c r="AY83" s="152" t="inlineStr"/>
      <c r="AZ83" s="152" t="inlineStr"/>
      <c r="BA83" s="165" t="inlineStr"/>
      <c r="BB83" s="165" t="inlineStr"/>
      <c r="BC83" s="155" t="inlineStr"/>
      <c r="BD83" s="152" t="inlineStr"/>
      <c r="BE83" s="152" t="inlineStr"/>
      <c r="BF83" s="152" t="inlineStr"/>
      <c r="BG83" s="155" t="inlineStr"/>
      <c r="BH83" s="152" t="inlineStr"/>
      <c r="BI83" s="152" t="inlineStr"/>
      <c r="BJ83" s="152" t="inlineStr"/>
      <c r="BK83" s="152" t="inlineStr"/>
      <c r="BL83" s="152" t="inlineStr"/>
      <c r="BM83" s="152" t="inlineStr"/>
      <c r="BN83" s="152" t="inlineStr"/>
      <c r="BO83" s="152" t="inlineStr"/>
      <c r="BP83" s="155" t="inlineStr"/>
      <c r="BQ83" s="152" t="inlineStr"/>
      <c r="BR83" s="152" t="inlineStr"/>
      <c r="BS83" s="152" t="inlineStr"/>
      <c r="BT83" s="152" t="inlineStr"/>
      <c r="BU83" s="152" t="inlineStr"/>
      <c r="BV83" s="152" t="inlineStr"/>
      <c r="BW83" s="152" t="inlineStr"/>
      <c r="BX83" s="165" t="n"/>
      <c r="BY83" s="150" t="inlineStr">
        <is>
          <t>Dimensions</t>
        </is>
      </c>
      <c r="BZ83" s="150" t="n"/>
      <c r="CA83" s="150" t="n"/>
      <c r="CB83" s="142">
        <f>getURL2025(B83:B1530)</f>
        <v/>
      </c>
      <c r="CC83" s="156" t="n"/>
      <c r="CD83" s="156" t="inlineStr">
        <is>
          <t>Processed</t>
        </is>
      </c>
      <c r="CE83" s="167">
        <f>IFERROR(__xludf.DUMMYFUNCTION("""COMPUTED_VALUE"""),37.0)</f>
        <v/>
      </c>
      <c r="CF83" s="158">
        <f>IFERROR(__xludf.DUMMYFUNCTION("""COMPUTED_VALUE"""),44237.0)</f>
        <v/>
      </c>
      <c r="CG83" s="148" t="n"/>
      <c r="CH83" s="148" t="n"/>
      <c r="CI83" s="148" t="n"/>
      <c r="CJ83" s="148" t="n"/>
      <c r="CK83" s="148" t="n"/>
      <c r="CL83" s="148" t="n"/>
      <c r="CM83" s="148" t="n"/>
      <c r="CN83" s="148" t="n"/>
      <c r="CO83" s="148" t="n"/>
      <c r="CP83" s="148" t="n"/>
      <c r="CQ83" s="148" t="n"/>
      <c r="CR83" s="148" t="n"/>
      <c r="CS83" s="148" t="n"/>
      <c r="CT83" s="148" t="n"/>
      <c r="CU83" s="148" t="n"/>
      <c r="CV83" s="148" t="n"/>
    </row>
    <row r="84">
      <c r="A84" s="168" t="inlineStr"/>
      <c r="B84" s="164" t="inlineStr">
        <is>
          <t>Trimble, GroundProbe Collaborate to Offer Complete Monitoring</t>
        </is>
      </c>
      <c r="C84" s="129" t="inlineStr"/>
      <c r="D84" s="130" t="inlineStr"/>
      <c r="E84" s="150" t="inlineStr"/>
      <c r="F84" s="150" t="inlineStr"/>
      <c r="G84" s="150" t="inlineStr">
        <is>
          <t>X</t>
        </is>
      </c>
      <c r="H84" s="152" t="inlineStr">
        <is>
          <t>X</t>
        </is>
      </c>
      <c r="I84" s="152" t="inlineStr"/>
      <c r="J84" s="152" t="inlineStr"/>
      <c r="K84" s="152" t="inlineStr"/>
      <c r="L84" s="152" t="inlineStr"/>
      <c r="M84" s="152" t="inlineStr"/>
      <c r="N84" s="152" t="inlineStr"/>
      <c r="O84" s="152" t="inlineStr"/>
      <c r="P84" s="152" t="inlineStr"/>
      <c r="Q84" s="152" t="inlineStr"/>
      <c r="R84" s="152" t="inlineStr"/>
      <c r="S84" s="165" t="inlineStr"/>
      <c r="T84" s="152" t="inlineStr"/>
      <c r="U84" s="152" t="inlineStr"/>
      <c r="V84" s="152" t="inlineStr"/>
      <c r="W84" s="152" t="inlineStr"/>
      <c r="X84" s="152" t="inlineStr"/>
      <c r="Y84" s="152" t="inlineStr"/>
      <c r="Z84" s="152" t="inlineStr"/>
      <c r="AA84" s="152" t="inlineStr"/>
      <c r="AB84" s="152" t="inlineStr"/>
      <c r="AC84" s="152" t="inlineStr"/>
      <c r="AD84" s="152" t="inlineStr"/>
      <c r="AE84" s="152" t="inlineStr"/>
      <c r="AF84" s="152" t="inlineStr"/>
      <c r="AG84" s="152" t="inlineStr"/>
      <c r="AH84" s="152" t="inlineStr">
        <is>
          <t>X</t>
        </is>
      </c>
      <c r="AI84" s="152" t="inlineStr"/>
      <c r="AJ84" s="152" t="inlineStr"/>
      <c r="AK84" s="152" t="inlineStr"/>
      <c r="AL84" s="152" t="inlineStr"/>
      <c r="AM84" s="152" t="inlineStr"/>
      <c r="AN84" s="166" t="inlineStr"/>
      <c r="AO84" s="155" t="inlineStr"/>
      <c r="AP84" s="152" t="inlineStr"/>
      <c r="AQ84" s="152" t="inlineStr"/>
      <c r="AR84" s="152" t="inlineStr"/>
      <c r="AS84" s="152" t="inlineStr"/>
      <c r="AT84" s="152" t="inlineStr"/>
      <c r="AU84" s="155" t="inlineStr"/>
      <c r="AV84" s="152" t="inlineStr"/>
      <c r="AW84" s="152" t="inlineStr"/>
      <c r="AX84" s="152" t="inlineStr"/>
      <c r="AY84" s="152" t="inlineStr"/>
      <c r="AZ84" s="152" t="inlineStr">
        <is>
          <t>X</t>
        </is>
      </c>
      <c r="BA84" s="165" t="inlineStr"/>
      <c r="BB84" s="165" t="inlineStr"/>
      <c r="BC84" s="155" t="inlineStr"/>
      <c r="BD84" s="152" t="inlineStr"/>
      <c r="BE84" s="152" t="inlineStr"/>
      <c r="BF84" s="152" t="inlineStr"/>
      <c r="BG84" s="155" t="inlineStr"/>
      <c r="BH84" s="152" t="inlineStr"/>
      <c r="BI84" s="152" t="inlineStr"/>
      <c r="BJ84" s="152" t="inlineStr">
        <is>
          <t>X</t>
        </is>
      </c>
      <c r="BK84" s="152" t="inlineStr"/>
      <c r="BL84" s="152" t="inlineStr"/>
      <c r="BM84" s="152" t="inlineStr"/>
      <c r="BN84" s="152" t="inlineStr"/>
      <c r="BO84" s="152" t="inlineStr"/>
      <c r="BP84" s="155" t="inlineStr"/>
      <c r="BQ84" s="152" t="inlineStr"/>
      <c r="BR84" s="152" t="inlineStr"/>
      <c r="BS84" s="152" t="inlineStr"/>
      <c r="BT84" s="152" t="inlineStr"/>
      <c r="BU84" s="152" t="inlineStr"/>
      <c r="BV84" s="152" t="inlineStr"/>
      <c r="BW84" s="152" t="inlineStr"/>
      <c r="BX84" s="165" t="n"/>
      <c r="BY84" s="150" t="n"/>
      <c r="BZ84" s="150" t="n"/>
      <c r="CA84" s="150" t="inlineStr">
        <is>
          <t>GroundProbe</t>
        </is>
      </c>
      <c r="CB84" s="142">
        <f>getURL2025(B84:B1531)</f>
        <v/>
      </c>
      <c r="CC84" s="156" t="n"/>
      <c r="CD84" s="156" t="n"/>
      <c r="CE84" s="167">
        <f>IFERROR(__xludf.DUMMYFUNCTION("""COMPUTED_VALUE"""),11.0)</f>
        <v/>
      </c>
      <c r="CF84" s="158">
        <f>IFERROR(__xludf.DUMMYFUNCTION("""COMPUTED_VALUE"""),42.0)</f>
        <v/>
      </c>
      <c r="CG84" s="148" t="n"/>
      <c r="CH84" s="148" t="n"/>
      <c r="CI84" s="148" t="n"/>
      <c r="CJ84" s="148" t="n"/>
      <c r="CK84" s="148" t="n"/>
      <c r="CL84" s="148" t="n"/>
      <c r="CM84" s="148" t="n"/>
      <c r="CN84" s="148" t="n"/>
      <c r="CO84" s="148" t="n"/>
      <c r="CP84" s="148" t="n"/>
      <c r="CQ84" s="148" t="n"/>
      <c r="CR84" s="148" t="n"/>
      <c r="CS84" s="148" t="n"/>
      <c r="CT84" s="148" t="n"/>
      <c r="CU84" s="148" t="n"/>
      <c r="CV84" s="148" t="n"/>
    </row>
    <row r="85">
      <c r="A85" s="168" t="inlineStr"/>
      <c r="B85" s="164" t="inlineStr">
        <is>
          <t>Best Practices for generating more bids and winning more work with specialty software</t>
        </is>
      </c>
      <c r="C85" s="129" t="inlineStr"/>
      <c r="D85" s="130" t="inlineStr"/>
      <c r="E85" s="150" t="inlineStr"/>
      <c r="F85" s="150" t="inlineStr"/>
      <c r="G85" s="150" t="inlineStr">
        <is>
          <t>X</t>
        </is>
      </c>
      <c r="H85" s="152" t="inlineStr">
        <is>
          <t>X</t>
        </is>
      </c>
      <c r="I85" s="152" t="inlineStr">
        <is>
          <t>X</t>
        </is>
      </c>
      <c r="J85" s="152" t="inlineStr"/>
      <c r="K85" s="152" t="inlineStr"/>
      <c r="L85" s="152" t="inlineStr"/>
      <c r="M85" s="152" t="inlineStr"/>
      <c r="N85" s="152" t="inlineStr"/>
      <c r="O85" s="152" t="inlineStr"/>
      <c r="P85" s="152" t="inlineStr"/>
      <c r="Q85" s="152" t="inlineStr"/>
      <c r="R85" s="152" t="inlineStr"/>
      <c r="S85" s="165" t="inlineStr"/>
      <c r="T85" s="155" t="inlineStr"/>
      <c r="U85" s="152" t="inlineStr"/>
      <c r="V85" s="152" t="inlineStr"/>
      <c r="W85" s="152" t="inlineStr"/>
      <c r="X85" s="152" t="inlineStr"/>
      <c r="Y85" s="152" t="inlineStr"/>
      <c r="Z85" s="152" t="inlineStr"/>
      <c r="AA85" s="152" t="inlineStr"/>
      <c r="AB85" s="152" t="inlineStr"/>
      <c r="AC85" s="152" t="inlineStr"/>
      <c r="AD85" s="152" t="inlineStr"/>
      <c r="AE85" s="152" t="inlineStr"/>
      <c r="AF85" s="152" t="inlineStr"/>
      <c r="AG85" s="152" t="inlineStr"/>
      <c r="AH85" s="152" t="inlineStr"/>
      <c r="AI85" s="152" t="inlineStr"/>
      <c r="AJ85" s="152" t="inlineStr"/>
      <c r="AK85" s="152" t="inlineStr"/>
      <c r="AL85" s="152" t="inlineStr"/>
      <c r="AM85" s="152" t="inlineStr"/>
      <c r="AN85" s="166" t="inlineStr"/>
      <c r="AO85" s="155" t="inlineStr"/>
      <c r="AP85" s="152" t="inlineStr"/>
      <c r="AQ85" s="152" t="inlineStr"/>
      <c r="AR85" s="152" t="inlineStr"/>
      <c r="AS85" s="152" t="inlineStr"/>
      <c r="AT85" s="152" t="inlineStr"/>
      <c r="AU85" s="155" t="inlineStr"/>
      <c r="AV85" s="152" t="inlineStr"/>
      <c r="AW85" s="152" t="inlineStr"/>
      <c r="AX85" s="152" t="inlineStr"/>
      <c r="AY85" s="152" t="inlineStr"/>
      <c r="AZ85" s="152" t="inlineStr"/>
      <c r="BA85" s="165" t="inlineStr"/>
      <c r="BB85" s="165" t="inlineStr"/>
      <c r="BC85" s="155" t="inlineStr"/>
      <c r="BD85" s="152" t="inlineStr"/>
      <c r="BE85" s="152" t="inlineStr"/>
      <c r="BF85" s="152" t="inlineStr"/>
      <c r="BG85" s="155" t="inlineStr"/>
      <c r="BH85" s="152" t="inlineStr"/>
      <c r="BI85" s="152" t="inlineStr">
        <is>
          <t>X</t>
        </is>
      </c>
      <c r="BJ85" s="152" t="inlineStr">
        <is>
          <t>X</t>
        </is>
      </c>
      <c r="BK85" s="152" t="inlineStr"/>
      <c r="BL85" s="152" t="inlineStr"/>
      <c r="BM85" s="152" t="inlineStr"/>
      <c r="BN85" s="152" t="inlineStr"/>
      <c r="BO85" s="152" t="inlineStr"/>
      <c r="BP85" s="155" t="inlineStr"/>
      <c r="BQ85" s="152" t="inlineStr"/>
      <c r="BR85" s="152" t="inlineStr"/>
      <c r="BS85" s="152" t="inlineStr"/>
      <c r="BT85" s="152" t="inlineStr"/>
      <c r="BU85" s="152" t="inlineStr"/>
      <c r="BV85" s="152" t="inlineStr"/>
      <c r="BW85" s="152" t="inlineStr"/>
      <c r="BX85" s="165" t="n"/>
      <c r="BY85" s="150" t="n"/>
      <c r="BZ85" s="150" t="inlineStr">
        <is>
          <t>Peter Stewart</t>
        </is>
      </c>
      <c r="CA85" s="150" t="n"/>
      <c r="CB85" s="142">
        <f>getURL2025(B85:B1532)</f>
        <v/>
      </c>
      <c r="CC85" s="156" t="n"/>
      <c r="CD85" s="156" t="n"/>
      <c r="CE85" s="167">
        <f>IFERROR(__xludf.DUMMYFUNCTION("""COMPUTED_VALUE"""),37.0)</f>
        <v/>
      </c>
      <c r="CF85" s="158">
        <f>IFERROR(__xludf.DUMMYFUNCTION("""COMPUTED_VALUE"""),66505.0)</f>
        <v/>
      </c>
      <c r="CG85" s="148" t="n"/>
      <c r="CH85" s="148" t="n"/>
      <c r="CI85" s="148" t="n"/>
      <c r="CJ85" s="148" t="n"/>
      <c r="CK85" s="148" t="n"/>
      <c r="CL85" s="148" t="n"/>
      <c r="CM85" s="148" t="n"/>
      <c r="CN85" s="148" t="n"/>
      <c r="CO85" s="148" t="n"/>
      <c r="CP85" s="148" t="n"/>
      <c r="CQ85" s="148" t="n"/>
      <c r="CR85" s="148" t="n"/>
      <c r="CS85" s="148" t="n"/>
      <c r="CT85" s="148" t="n"/>
      <c r="CU85" s="148" t="n"/>
      <c r="CV85" s="148" t="n"/>
    </row>
    <row r="86">
      <c r="A86" s="168" t="inlineStr"/>
      <c r="B86" s="164" t="inlineStr">
        <is>
          <t>Trimble Intros Tiered Subscription Packages for Civil Construction Technology</t>
        </is>
      </c>
      <c r="C86" s="129" t="inlineStr"/>
      <c r="D86" s="130" t="inlineStr"/>
      <c r="E86" s="150" t="inlineStr"/>
      <c r="F86" s="150" t="inlineStr"/>
      <c r="G86" s="150" t="inlineStr">
        <is>
          <t>X</t>
        </is>
      </c>
      <c r="H86" s="152" t="inlineStr">
        <is>
          <t>X</t>
        </is>
      </c>
      <c r="I86" s="152" t="inlineStr"/>
      <c r="J86" s="152" t="inlineStr"/>
      <c r="K86" s="152" t="inlineStr"/>
      <c r="L86" s="152" t="inlineStr"/>
      <c r="M86" s="152" t="inlineStr"/>
      <c r="N86" s="152" t="inlineStr"/>
      <c r="O86" s="152" t="inlineStr"/>
      <c r="P86" s="152" t="inlineStr"/>
      <c r="Q86" s="152" t="inlineStr"/>
      <c r="R86" s="152" t="inlineStr"/>
      <c r="S86" s="165" t="inlineStr"/>
      <c r="T86" s="155" t="inlineStr">
        <is>
          <t>X</t>
        </is>
      </c>
      <c r="U86" s="152" t="inlineStr"/>
      <c r="V86" s="152" t="inlineStr"/>
      <c r="W86" s="152" t="inlineStr"/>
      <c r="X86" s="152" t="inlineStr"/>
      <c r="Y86" s="152" t="inlineStr"/>
      <c r="Z86" s="152" t="inlineStr"/>
      <c r="AA86" s="152" t="inlineStr"/>
      <c r="AB86" s="152" t="inlineStr"/>
      <c r="AC86" s="152" t="inlineStr"/>
      <c r="AD86" s="152" t="inlineStr"/>
      <c r="AE86" s="152" t="inlineStr"/>
      <c r="AF86" s="152" t="inlineStr"/>
      <c r="AG86" s="152" t="inlineStr"/>
      <c r="AH86" s="152" t="inlineStr"/>
      <c r="AI86" s="152" t="inlineStr"/>
      <c r="AJ86" s="152" t="inlineStr"/>
      <c r="AK86" s="152" t="inlineStr"/>
      <c r="AL86" s="152" t="inlineStr"/>
      <c r="AM86" s="152" t="inlineStr"/>
      <c r="AN86" s="166" t="inlineStr"/>
      <c r="AO86" s="155" t="inlineStr"/>
      <c r="AP86" s="152" t="inlineStr"/>
      <c r="AQ86" s="152" t="inlineStr"/>
      <c r="AR86" s="152" t="inlineStr"/>
      <c r="AS86" s="152" t="inlineStr"/>
      <c r="AT86" s="152" t="inlineStr"/>
      <c r="AU86" s="155" t="inlineStr"/>
      <c r="AV86" s="152" t="inlineStr"/>
      <c r="AW86" s="152" t="inlineStr"/>
      <c r="AX86" s="152" t="inlineStr"/>
      <c r="AY86" s="152" t="inlineStr"/>
      <c r="AZ86" s="152" t="inlineStr"/>
      <c r="BA86" s="165" t="inlineStr"/>
      <c r="BB86" s="165" t="inlineStr"/>
      <c r="BC86" s="155" t="inlineStr"/>
      <c r="BD86" s="152" t="inlineStr"/>
      <c r="BE86" s="152" t="inlineStr"/>
      <c r="BF86" s="152" t="inlineStr"/>
      <c r="BG86" s="155" t="inlineStr"/>
      <c r="BH86" s="152" t="inlineStr"/>
      <c r="BI86" s="152" t="inlineStr">
        <is>
          <t>X</t>
        </is>
      </c>
      <c r="BJ86" s="152" t="inlineStr">
        <is>
          <t>X</t>
        </is>
      </c>
      <c r="BK86" s="152" t="inlineStr"/>
      <c r="BL86" s="152" t="inlineStr"/>
      <c r="BM86" s="152" t="inlineStr"/>
      <c r="BN86" s="152" t="inlineStr"/>
      <c r="BO86" s="152" t="inlineStr"/>
      <c r="BP86" s="155" t="inlineStr"/>
      <c r="BQ86" s="152" t="inlineStr"/>
      <c r="BR86" s="152" t="inlineStr"/>
      <c r="BS86" s="152" t="inlineStr"/>
      <c r="BT86" s="152" t="inlineStr"/>
      <c r="BU86" s="152" t="inlineStr"/>
      <c r="BV86" s="152" t="inlineStr"/>
      <c r="BW86" s="152" t="inlineStr"/>
      <c r="BX86" s="165" t="inlineStr">
        <is>
          <t>x</t>
        </is>
      </c>
      <c r="BY86" s="150" t="n"/>
      <c r="BZ86" s="150" t="n"/>
      <c r="CA86" s="150" t="n"/>
      <c r="CB86" s="142">
        <f>getURL2025(B86:B1533)</f>
        <v/>
      </c>
      <c r="CC86" s="156" t="n"/>
      <c r="CD86" s="156" t="n"/>
      <c r="CE86" s="167">
        <f>IFERROR(__xludf.DUMMYFUNCTION("""COMPUTED_VALUE"""),21.0)</f>
        <v/>
      </c>
      <c r="CF86" s="158">
        <f>IFERROR(__xludf.DUMMYFUNCTION("""COMPUTED_VALUE"""),2479.0)</f>
        <v/>
      </c>
      <c r="CG86" s="148" t="n"/>
      <c r="CH86" s="148" t="n"/>
      <c r="CI86" s="148" t="n"/>
      <c r="CJ86" s="148" t="n"/>
      <c r="CK86" s="148" t="n"/>
      <c r="CL86" s="148" t="n"/>
      <c r="CM86" s="148" t="n"/>
      <c r="CN86" s="148" t="n"/>
      <c r="CO86" s="148" t="n"/>
      <c r="CP86" s="148" t="n"/>
      <c r="CQ86" s="148" t="n"/>
      <c r="CR86" s="148" t="n"/>
      <c r="CS86" s="148" t="n"/>
      <c r="CT86" s="148" t="n"/>
      <c r="CU86" s="148" t="n"/>
      <c r="CV86" s="148" t="n"/>
    </row>
    <row r="87">
      <c r="A87" s="168" t="inlineStr"/>
      <c r="B87" s="164" t="inlineStr">
        <is>
          <t xml:space="preserve">Liebherr Expands Virginia Manufacturing Capabilities </t>
        </is>
      </c>
      <c r="C87" s="129" t="inlineStr"/>
      <c r="D87" s="130" t="inlineStr"/>
      <c r="E87" s="150" t="inlineStr"/>
      <c r="F87" s="150" t="inlineStr"/>
      <c r="G87" s="150" t="inlineStr">
        <is>
          <t>X</t>
        </is>
      </c>
      <c r="H87" s="152" t="inlineStr">
        <is>
          <t>X</t>
        </is>
      </c>
      <c r="I87" s="152" t="inlineStr"/>
      <c r="J87" s="152" t="inlineStr"/>
      <c r="K87" s="152" t="inlineStr"/>
      <c r="L87" s="152" t="inlineStr"/>
      <c r="M87" s="152" t="inlineStr"/>
      <c r="N87" s="152" t="inlineStr"/>
      <c r="O87" s="152" t="inlineStr"/>
      <c r="P87" s="152" t="inlineStr"/>
      <c r="Q87" s="152" t="inlineStr"/>
      <c r="R87" s="152" t="inlineStr"/>
      <c r="S87" s="165" t="inlineStr"/>
      <c r="T87" s="155" t="inlineStr"/>
      <c r="U87" s="152" t="inlineStr"/>
      <c r="V87" s="152" t="inlineStr"/>
      <c r="W87" s="152" t="inlineStr"/>
      <c r="X87" s="152" t="inlineStr"/>
      <c r="Y87" s="152" t="inlineStr"/>
      <c r="Z87" s="152" t="inlineStr"/>
      <c r="AA87" s="152" t="inlineStr"/>
      <c r="AB87" s="152" t="inlineStr"/>
      <c r="AC87" s="152" t="inlineStr"/>
      <c r="AD87" s="152" t="inlineStr"/>
      <c r="AE87" s="152" t="inlineStr"/>
      <c r="AF87" s="152" t="inlineStr"/>
      <c r="AG87" s="152" t="inlineStr"/>
      <c r="AH87" s="152" t="inlineStr"/>
      <c r="AI87" s="152" t="inlineStr"/>
      <c r="AJ87" s="152" t="inlineStr"/>
      <c r="AK87" s="152" t="inlineStr"/>
      <c r="AL87" s="152" t="inlineStr"/>
      <c r="AM87" s="152" t="inlineStr"/>
      <c r="AN87" s="166" t="inlineStr"/>
      <c r="AO87" s="155" t="inlineStr"/>
      <c r="AP87" s="152" t="inlineStr"/>
      <c r="AQ87" s="152" t="inlineStr"/>
      <c r="AR87" s="152" t="inlineStr"/>
      <c r="AS87" s="152" t="inlineStr"/>
      <c r="AT87" s="152" t="inlineStr"/>
      <c r="AU87" s="155" t="inlineStr"/>
      <c r="AV87" s="152" t="inlineStr"/>
      <c r="AW87" s="152" t="inlineStr"/>
      <c r="AX87" s="152" t="inlineStr"/>
      <c r="AY87" s="152" t="inlineStr"/>
      <c r="AZ87" s="152" t="inlineStr"/>
      <c r="BA87" s="165" t="inlineStr"/>
      <c r="BB87" s="165" t="inlineStr"/>
      <c r="BC87" s="155" t="inlineStr"/>
      <c r="BD87" s="152" t="inlineStr"/>
      <c r="BE87" s="152" t="inlineStr"/>
      <c r="BF87" s="152" t="inlineStr"/>
      <c r="BG87" s="155" t="inlineStr"/>
      <c r="BH87" s="152" t="inlineStr"/>
      <c r="BI87" s="152" t="inlineStr"/>
      <c r="BJ87" s="152" t="inlineStr"/>
      <c r="BK87" s="152" t="inlineStr"/>
      <c r="BL87" s="152" t="inlineStr"/>
      <c r="BM87" s="152" t="inlineStr"/>
      <c r="BN87" s="152" t="inlineStr"/>
      <c r="BO87" s="152" t="inlineStr"/>
      <c r="BP87" s="155" t="inlineStr"/>
      <c r="BQ87" s="152" t="inlineStr"/>
      <c r="BR87" s="152" t="inlineStr"/>
      <c r="BS87" s="152" t="inlineStr"/>
      <c r="BT87" s="152" t="inlineStr"/>
      <c r="BU87" s="152" t="inlineStr"/>
      <c r="BV87" s="152" t="inlineStr"/>
      <c r="BW87" s="152" t="inlineStr"/>
      <c r="BX87" s="165" t="n"/>
      <c r="BY87" s="150" t="n"/>
      <c r="BZ87" s="150" t="n"/>
      <c r="CA87" s="150" t="n"/>
      <c r="CB87" s="142">
        <f>getURL2025(B87:B1534)</f>
        <v/>
      </c>
      <c r="CC87" s="156" t="n"/>
      <c r="CD87" s="156" t="n"/>
      <c r="CE87" s="167">
        <f>IFERROR(__xludf.DUMMYFUNCTION("""COMPUTED_VALUE"""),2.0)</f>
        <v/>
      </c>
      <c r="CF87" s="158" t="n"/>
      <c r="CG87" s="148" t="n"/>
      <c r="CH87" s="148" t="n"/>
      <c r="CI87" s="148" t="n"/>
      <c r="CJ87" s="148" t="n"/>
      <c r="CK87" s="148" t="n"/>
      <c r="CL87" s="148" t="n"/>
      <c r="CM87" s="148" t="n"/>
      <c r="CN87" s="148" t="n"/>
      <c r="CO87" s="148" t="n"/>
      <c r="CP87" s="148" t="n"/>
      <c r="CQ87" s="148" t="n"/>
      <c r="CR87" s="148" t="n"/>
      <c r="CS87" s="148" t="n"/>
      <c r="CT87" s="148" t="n"/>
      <c r="CU87" s="148" t="n"/>
      <c r="CV87" s="148" t="n"/>
    </row>
    <row r="88">
      <c r="A88" s="168" t="inlineStr"/>
      <c r="B88" s="164" t="inlineStr">
        <is>
          <t xml:space="preserve">Video: Unlcoking the Full Potential of Compact Track Loaders with Advanced Grade Control Systems </t>
        </is>
      </c>
      <c r="C88" s="129" t="inlineStr"/>
      <c r="D88" s="130" t="inlineStr"/>
      <c r="E88" s="150" t="inlineStr"/>
      <c r="F88" s="150" t="inlineStr"/>
      <c r="G88" s="150" t="inlineStr">
        <is>
          <t>X</t>
        </is>
      </c>
      <c r="H88" s="152" t="inlineStr">
        <is>
          <t>X</t>
        </is>
      </c>
      <c r="I88" s="152" t="inlineStr"/>
      <c r="J88" s="152" t="inlineStr"/>
      <c r="K88" s="152" t="inlineStr"/>
      <c r="L88" s="152" t="inlineStr"/>
      <c r="M88" s="152" t="inlineStr"/>
      <c r="N88" s="152" t="inlineStr"/>
      <c r="O88" s="152" t="inlineStr"/>
      <c r="P88" s="152" t="inlineStr"/>
      <c r="Q88" s="152" t="inlineStr"/>
      <c r="R88" s="152" t="inlineStr"/>
      <c r="S88" s="165" t="inlineStr"/>
      <c r="T88" s="155" t="inlineStr">
        <is>
          <t>X</t>
        </is>
      </c>
      <c r="U88" s="152" t="inlineStr"/>
      <c r="V88" s="152" t="inlineStr"/>
      <c r="W88" s="152" t="inlineStr"/>
      <c r="X88" s="152" t="inlineStr"/>
      <c r="Y88" s="152" t="inlineStr"/>
      <c r="Z88" s="152" t="inlineStr"/>
      <c r="AA88" s="152" t="inlineStr"/>
      <c r="AB88" s="152" t="inlineStr">
        <is>
          <t>X</t>
        </is>
      </c>
      <c r="AC88" s="152" t="inlineStr"/>
      <c r="AD88" s="152" t="inlineStr"/>
      <c r="AE88" s="152" t="inlineStr"/>
      <c r="AF88" s="152" t="inlineStr"/>
      <c r="AG88" s="152" t="inlineStr"/>
      <c r="AH88" s="152" t="inlineStr"/>
      <c r="AI88" s="152" t="inlineStr"/>
      <c r="AJ88" s="152" t="inlineStr"/>
      <c r="AK88" s="152" t="inlineStr"/>
      <c r="AL88" s="152" t="inlineStr"/>
      <c r="AM88" s="152" t="inlineStr"/>
      <c r="AN88" s="166" t="inlineStr"/>
      <c r="AO88" s="155" t="inlineStr"/>
      <c r="AP88" s="152" t="inlineStr"/>
      <c r="AQ88" s="152" t="inlineStr"/>
      <c r="AR88" s="152" t="inlineStr"/>
      <c r="AS88" s="152" t="inlineStr"/>
      <c r="AT88" s="152" t="inlineStr"/>
      <c r="AU88" s="155" t="inlineStr"/>
      <c r="AV88" s="152" t="inlineStr"/>
      <c r="AW88" s="152" t="inlineStr"/>
      <c r="AX88" s="152" t="inlineStr"/>
      <c r="AY88" s="152" t="inlineStr"/>
      <c r="AZ88" s="152" t="inlineStr"/>
      <c r="BA88" s="165" t="inlineStr"/>
      <c r="BB88" s="165" t="inlineStr"/>
      <c r="BC88" s="155" t="inlineStr"/>
      <c r="BD88" s="152" t="inlineStr"/>
      <c r="BE88" s="152" t="inlineStr"/>
      <c r="BF88" s="152" t="inlineStr"/>
      <c r="BG88" s="155" t="inlineStr"/>
      <c r="BH88" s="152" t="inlineStr"/>
      <c r="BI88" s="152" t="inlineStr">
        <is>
          <t>X</t>
        </is>
      </c>
      <c r="BJ88" s="152" t="inlineStr">
        <is>
          <t>X</t>
        </is>
      </c>
      <c r="BK88" s="152" t="inlineStr"/>
      <c r="BL88" s="152" t="inlineStr"/>
      <c r="BM88" s="152" t="inlineStr"/>
      <c r="BN88" s="152" t="inlineStr"/>
      <c r="BO88" s="152" t="inlineStr"/>
      <c r="BP88" s="155" t="inlineStr"/>
      <c r="BQ88" s="152" t="inlineStr"/>
      <c r="BR88" s="152" t="inlineStr"/>
      <c r="BS88" s="152" t="inlineStr"/>
      <c r="BT88" s="152" t="inlineStr"/>
      <c r="BU88" s="152" t="inlineStr"/>
      <c r="BV88" s="152" t="inlineStr"/>
      <c r="BW88" s="152" t="inlineStr"/>
      <c r="BX88" s="165" t="n"/>
      <c r="BY88" s="150" t="n"/>
      <c r="BZ88" s="150" t="n"/>
      <c r="CA88" s="150" t="n"/>
      <c r="CB88" s="142">
        <f>getURL2025(B88:B1535)</f>
        <v/>
      </c>
      <c r="CC88" s="156" t="n"/>
      <c r="CD88" s="156" t="n"/>
      <c r="CE88" s="167">
        <f>IFERROR(__xludf.DUMMYFUNCTION("""COMPUTED_VALUE"""),33.0)</f>
        <v/>
      </c>
      <c r="CF88" s="158">
        <f>IFERROR(__xludf.DUMMYFUNCTION("""COMPUTED_VALUE"""),371816.0)</f>
        <v/>
      </c>
      <c r="CG88" s="148" t="n"/>
      <c r="CH88" s="148" t="n"/>
      <c r="CI88" s="148" t="n"/>
      <c r="CJ88" s="148" t="n"/>
      <c r="CK88" s="148" t="n"/>
      <c r="CL88" s="148" t="n"/>
      <c r="CM88" s="148" t="n"/>
      <c r="CN88" s="148" t="n"/>
      <c r="CO88" s="148" t="n"/>
      <c r="CP88" s="148" t="n"/>
      <c r="CQ88" s="148" t="n"/>
      <c r="CR88" s="148" t="n"/>
      <c r="CS88" s="148" t="n"/>
      <c r="CT88" s="148" t="n"/>
      <c r="CU88" s="148" t="n"/>
      <c r="CV88" s="148" t="n"/>
    </row>
    <row r="89">
      <c r="A89" s="168" t="inlineStr"/>
      <c r="B89" s="164" t="inlineStr">
        <is>
          <t>Performance tracking software helps contractors follow California compliance regulations</t>
        </is>
      </c>
      <c r="C89" s="129" t="inlineStr"/>
      <c r="D89" s="130" t="inlineStr"/>
      <c r="E89" s="150" t="inlineStr"/>
      <c r="F89" s="150" t="inlineStr"/>
      <c r="G89" s="150" t="inlineStr">
        <is>
          <t>X</t>
        </is>
      </c>
      <c r="H89" s="152" t="inlineStr">
        <is>
          <t>X</t>
        </is>
      </c>
      <c r="I89" s="152" t="inlineStr"/>
      <c r="J89" s="152" t="inlineStr"/>
      <c r="K89" s="152" t="inlineStr"/>
      <c r="L89" s="152" t="inlineStr"/>
      <c r="M89" s="152" t="inlineStr"/>
      <c r="N89" s="152" t="inlineStr"/>
      <c r="O89" s="152" t="inlineStr"/>
      <c r="P89" s="152" t="inlineStr"/>
      <c r="Q89" s="152" t="inlineStr"/>
      <c r="R89" s="152" t="inlineStr"/>
      <c r="S89" s="165" t="inlineStr"/>
      <c r="T89" s="155" t="inlineStr"/>
      <c r="U89" s="152" t="inlineStr"/>
      <c r="V89" s="152" t="inlineStr"/>
      <c r="W89" s="152" t="inlineStr"/>
      <c r="X89" s="152" t="inlineStr"/>
      <c r="Y89" s="152" t="inlineStr"/>
      <c r="Z89" s="152" t="inlineStr"/>
      <c r="AA89" s="152" t="inlineStr"/>
      <c r="AB89" s="152" t="inlineStr"/>
      <c r="AC89" s="152" t="inlineStr"/>
      <c r="AD89" s="152" t="inlineStr"/>
      <c r="AE89" s="152" t="inlineStr"/>
      <c r="AF89" s="152" t="inlineStr"/>
      <c r="AG89" s="152" t="inlineStr"/>
      <c r="AH89" s="152" t="inlineStr"/>
      <c r="AI89" s="152" t="inlineStr"/>
      <c r="AJ89" s="152" t="inlineStr"/>
      <c r="AK89" s="152" t="inlineStr"/>
      <c r="AL89" s="152" t="inlineStr"/>
      <c r="AM89" s="152" t="inlineStr"/>
      <c r="AN89" s="166" t="inlineStr"/>
      <c r="AO89" s="155" t="inlineStr"/>
      <c r="AP89" s="152" t="inlineStr"/>
      <c r="AQ89" s="152" t="inlineStr"/>
      <c r="AR89" s="152" t="inlineStr"/>
      <c r="AS89" s="152" t="inlineStr"/>
      <c r="AT89" s="152" t="inlineStr"/>
      <c r="AU89" s="155" t="inlineStr"/>
      <c r="AV89" s="152" t="inlineStr"/>
      <c r="AW89" s="152" t="inlineStr"/>
      <c r="AX89" s="152" t="inlineStr"/>
      <c r="AY89" s="152" t="inlineStr"/>
      <c r="AZ89" s="152" t="inlineStr"/>
      <c r="BA89" s="165" t="inlineStr"/>
      <c r="BB89" s="165" t="inlineStr"/>
      <c r="BC89" s="155" t="inlineStr"/>
      <c r="BD89" s="152" t="inlineStr"/>
      <c r="BE89" s="152" t="inlineStr"/>
      <c r="BF89" s="152" t="inlineStr"/>
      <c r="BG89" s="155" t="inlineStr"/>
      <c r="BH89" s="152" t="inlineStr"/>
      <c r="BI89" s="152" t="inlineStr"/>
      <c r="BJ89" s="152" t="inlineStr"/>
      <c r="BK89" s="152" t="inlineStr"/>
      <c r="BL89" s="152" t="inlineStr"/>
      <c r="BM89" s="152" t="inlineStr"/>
      <c r="BN89" s="152" t="inlineStr"/>
      <c r="BO89" s="152" t="inlineStr"/>
      <c r="BP89" s="155" t="inlineStr"/>
      <c r="BQ89" s="152" t="inlineStr"/>
      <c r="BR89" s="152" t="inlineStr"/>
      <c r="BS89" s="152" t="inlineStr"/>
      <c r="BT89" s="152" t="inlineStr"/>
      <c r="BU89" s="152" t="inlineStr"/>
      <c r="BV89" s="152" t="inlineStr"/>
      <c r="BW89" s="152" t="inlineStr"/>
      <c r="BX89" s="165" t="n"/>
      <c r="BY89" s="150" t="n"/>
      <c r="BZ89" s="150" t="n"/>
      <c r="CA89" s="150" t="n"/>
      <c r="CB89" s="142">
        <f>getURL2025(B89:B1536)</f>
        <v/>
      </c>
      <c r="CC89" s="156" t="n"/>
      <c r="CD89" s="156" t="n"/>
      <c r="CE89" s="167">
        <f>IFERROR(__xludf.DUMMYFUNCTION("""COMPUTED_VALUE"""),27.0)</f>
        <v/>
      </c>
      <c r="CF89" s="158">
        <f>IFERROR(__xludf.DUMMYFUNCTION("""COMPUTED_VALUE"""),613.0)</f>
        <v/>
      </c>
      <c r="CG89" s="148" t="n"/>
      <c r="CH89" s="148" t="n"/>
      <c r="CI89" s="148" t="n"/>
      <c r="CJ89" s="148" t="n"/>
      <c r="CK89" s="148" t="n"/>
      <c r="CL89" s="148" t="n"/>
      <c r="CM89" s="148" t="n"/>
      <c r="CN89" s="148" t="n"/>
      <c r="CO89" s="148" t="n"/>
      <c r="CP89" s="148" t="n"/>
      <c r="CQ89" s="148" t="n"/>
      <c r="CR89" s="148" t="n"/>
      <c r="CS89" s="148" t="n"/>
      <c r="CT89" s="148" t="n"/>
      <c r="CU89" s="148" t="n"/>
      <c r="CV89" s="148" t="n"/>
    </row>
    <row r="90">
      <c r="A90" s="168" t="inlineStr"/>
      <c r="B90" s="164" t="inlineStr">
        <is>
          <t xml:space="preserve">Why Construction Needs to Crawl Before it Can Walk with Tech </t>
        </is>
      </c>
      <c r="C90" s="129" t="inlineStr"/>
      <c r="D90" s="130" t="inlineStr"/>
      <c r="E90" s="150" t="inlineStr"/>
      <c r="F90" s="150" t="inlineStr"/>
      <c r="G90" s="150" t="inlineStr">
        <is>
          <t>X</t>
        </is>
      </c>
      <c r="H90" s="152" t="inlineStr">
        <is>
          <t>X</t>
        </is>
      </c>
      <c r="I90" s="152" t="inlineStr"/>
      <c r="J90" s="152" t="inlineStr"/>
      <c r="K90" s="152" t="inlineStr"/>
      <c r="L90" s="152" t="inlineStr"/>
      <c r="M90" s="152" t="inlineStr"/>
      <c r="N90" s="152" t="inlineStr"/>
      <c r="O90" s="152" t="inlineStr"/>
      <c r="P90" s="152" t="inlineStr"/>
      <c r="Q90" s="152" t="inlineStr"/>
      <c r="R90" s="152" t="inlineStr"/>
      <c r="S90" s="165" t="inlineStr"/>
      <c r="T90" s="155" t="inlineStr">
        <is>
          <t>X</t>
        </is>
      </c>
      <c r="U90" s="152" t="inlineStr">
        <is>
          <t>X</t>
        </is>
      </c>
      <c r="V90" s="152" t="inlineStr"/>
      <c r="W90" s="152" t="inlineStr"/>
      <c r="X90" s="152" t="inlineStr"/>
      <c r="Y90" s="152" t="inlineStr"/>
      <c r="Z90" s="152" t="inlineStr"/>
      <c r="AA90" s="152" t="inlineStr"/>
      <c r="AB90" s="152" t="inlineStr"/>
      <c r="AC90" s="152" t="inlineStr"/>
      <c r="AD90" s="152" t="inlineStr"/>
      <c r="AE90" s="152" t="inlineStr">
        <is>
          <t>X</t>
        </is>
      </c>
      <c r="AF90" s="152" t="inlineStr">
        <is>
          <t>X</t>
        </is>
      </c>
      <c r="AG90" s="152" t="inlineStr">
        <is>
          <t>X</t>
        </is>
      </c>
      <c r="AH90" s="152" t="inlineStr">
        <is>
          <t>X</t>
        </is>
      </c>
      <c r="AI90" s="152" t="inlineStr">
        <is>
          <t>X</t>
        </is>
      </c>
      <c r="AJ90" s="152" t="inlineStr">
        <is>
          <t>X</t>
        </is>
      </c>
      <c r="AK90" s="152" t="inlineStr">
        <is>
          <t>X</t>
        </is>
      </c>
      <c r="AL90" s="152" t="inlineStr"/>
      <c r="AM90" s="152" t="inlineStr"/>
      <c r="AN90" s="166" t="inlineStr"/>
      <c r="AO90" s="155" t="inlineStr"/>
      <c r="AP90" s="152" t="inlineStr"/>
      <c r="AQ90" s="152" t="inlineStr"/>
      <c r="AR90" s="152" t="inlineStr"/>
      <c r="AS90" s="152" t="inlineStr"/>
      <c r="AT90" s="152" t="inlineStr"/>
      <c r="AU90" s="155" t="inlineStr"/>
      <c r="AV90" s="152" t="inlineStr"/>
      <c r="AW90" s="152" t="inlineStr"/>
      <c r="AX90" s="152" t="inlineStr"/>
      <c r="AY90" s="152" t="inlineStr"/>
      <c r="AZ90" s="152" t="inlineStr"/>
      <c r="BA90" s="165" t="inlineStr"/>
      <c r="BB90" s="165" t="inlineStr"/>
      <c r="BC90" s="155" t="inlineStr"/>
      <c r="BD90" s="152" t="inlineStr"/>
      <c r="BE90" s="152" t="inlineStr"/>
      <c r="BF90" s="152" t="inlineStr"/>
      <c r="BG90" s="155" t="inlineStr"/>
      <c r="BH90" s="152" t="inlineStr"/>
      <c r="BI90" s="152" t="inlineStr"/>
      <c r="BJ90" s="152" t="inlineStr"/>
      <c r="BK90" s="152" t="inlineStr"/>
      <c r="BL90" s="152" t="inlineStr"/>
      <c r="BM90" s="152" t="inlineStr"/>
      <c r="BN90" s="152" t="inlineStr"/>
      <c r="BO90" s="152" t="inlineStr"/>
      <c r="BP90" s="155" t="inlineStr"/>
      <c r="BQ90" s="152" t="inlineStr"/>
      <c r="BR90" s="152" t="inlineStr"/>
      <c r="BS90" s="152" t="inlineStr"/>
      <c r="BT90" s="152" t="inlineStr"/>
      <c r="BU90" s="152" t="inlineStr"/>
      <c r="BV90" s="152" t="inlineStr"/>
      <c r="BW90" s="152" t="inlineStr"/>
      <c r="BX90" s="165" t="n"/>
      <c r="BY90" s="150" t="n"/>
      <c r="BZ90" s="150" t="n"/>
      <c r="CA90" s="150" t="n"/>
      <c r="CB90" s="142">
        <f>getURL2025(B90:B1537)</f>
        <v/>
      </c>
      <c r="CC90" s="156" t="n"/>
      <c r="CD90" s="156" t="n"/>
      <c r="CE90" s="167">
        <f>IFERROR(__xludf.DUMMYFUNCTION("""COMPUTED_VALUE"""),33.0)</f>
        <v/>
      </c>
      <c r="CF90" s="158">
        <f>IFERROR(__xludf.DUMMYFUNCTION("""COMPUTED_VALUE"""),36270.0)</f>
        <v/>
      </c>
      <c r="CG90" s="148" t="n"/>
      <c r="CH90" s="148" t="n"/>
      <c r="CI90" s="148" t="n"/>
      <c r="CJ90" s="148" t="n"/>
      <c r="CK90" s="148" t="n"/>
      <c r="CL90" s="148" t="n"/>
      <c r="CM90" s="148" t="n"/>
      <c r="CN90" s="148" t="n"/>
      <c r="CO90" s="148" t="n"/>
      <c r="CP90" s="148" t="n"/>
      <c r="CQ90" s="148" t="n"/>
      <c r="CR90" s="148" t="n"/>
      <c r="CS90" s="148" t="n"/>
      <c r="CT90" s="148" t="n"/>
      <c r="CU90" s="148" t="n"/>
      <c r="CV90" s="148" t="n"/>
    </row>
    <row r="91">
      <c r="A91" s="168" t="inlineStr"/>
      <c r="B91" s="164" t="inlineStr">
        <is>
          <t>Data Center Trends to Watch in 2025: Expert Predictions</t>
        </is>
      </c>
      <c r="C91" s="129" t="inlineStr"/>
      <c r="D91" s="130" t="inlineStr"/>
      <c r="E91" s="150" t="inlineStr"/>
      <c r="F91" s="150" t="inlineStr"/>
      <c r="G91" s="150" t="inlineStr">
        <is>
          <t>X</t>
        </is>
      </c>
      <c r="H91" s="152" t="inlineStr">
        <is>
          <t>X</t>
        </is>
      </c>
      <c r="I91" s="152" t="inlineStr"/>
      <c r="J91" s="152" t="inlineStr"/>
      <c r="K91" s="152" t="inlineStr"/>
      <c r="L91" s="152" t="inlineStr"/>
      <c r="M91" s="152" t="inlineStr"/>
      <c r="N91" s="152" t="inlineStr"/>
      <c r="O91" s="152" t="inlineStr"/>
      <c r="P91" s="152" t="inlineStr"/>
      <c r="Q91" s="152" t="inlineStr"/>
      <c r="R91" s="152" t="inlineStr"/>
      <c r="S91" s="165" t="inlineStr"/>
      <c r="T91" s="155" t="inlineStr"/>
      <c r="U91" s="152" t="inlineStr"/>
      <c r="V91" s="152" t="inlineStr"/>
      <c r="W91" s="152" t="inlineStr"/>
      <c r="X91" s="152" t="inlineStr"/>
      <c r="Y91" s="152" t="inlineStr"/>
      <c r="Z91" s="152" t="inlineStr"/>
      <c r="AA91" s="152" t="inlineStr"/>
      <c r="AB91" s="152" t="inlineStr"/>
      <c r="AC91" s="152" t="inlineStr"/>
      <c r="AD91" s="152" t="inlineStr"/>
      <c r="AE91" s="152" t="inlineStr"/>
      <c r="AF91" s="152" t="inlineStr"/>
      <c r="AG91" s="152" t="inlineStr"/>
      <c r="AH91" s="152" t="inlineStr"/>
      <c r="AI91" s="152" t="inlineStr"/>
      <c r="AJ91" s="152" t="inlineStr"/>
      <c r="AK91" s="152" t="inlineStr"/>
      <c r="AL91" s="152" t="inlineStr"/>
      <c r="AM91" s="152" t="inlineStr"/>
      <c r="AN91" s="166" t="inlineStr"/>
      <c r="AO91" s="155" t="inlineStr"/>
      <c r="AP91" s="152" t="inlineStr"/>
      <c r="AQ91" s="152" t="inlineStr"/>
      <c r="AR91" s="152" t="inlineStr"/>
      <c r="AS91" s="152" t="inlineStr"/>
      <c r="AT91" s="152" t="inlineStr"/>
      <c r="AU91" s="155" t="inlineStr"/>
      <c r="AV91" s="152" t="inlineStr"/>
      <c r="AW91" s="152" t="inlineStr"/>
      <c r="AX91" s="152" t="inlineStr"/>
      <c r="AY91" s="152" t="inlineStr"/>
      <c r="AZ91" s="152" t="inlineStr"/>
      <c r="BA91" s="165" t="inlineStr"/>
      <c r="BB91" s="165" t="inlineStr"/>
      <c r="BC91" s="155" t="inlineStr"/>
      <c r="BD91" s="152" t="inlineStr"/>
      <c r="BE91" s="152" t="inlineStr"/>
      <c r="BF91" s="152" t="inlineStr"/>
      <c r="BG91" s="155" t="inlineStr"/>
      <c r="BH91" s="152" t="inlineStr"/>
      <c r="BI91" s="152" t="inlineStr"/>
      <c r="BJ91" s="152" t="inlineStr"/>
      <c r="BK91" s="152" t="inlineStr"/>
      <c r="BL91" s="152" t="inlineStr"/>
      <c r="BM91" s="152" t="inlineStr"/>
      <c r="BN91" s="152" t="inlineStr"/>
      <c r="BO91" s="152" t="inlineStr"/>
      <c r="BP91" s="155" t="inlineStr"/>
      <c r="BQ91" s="152" t="inlineStr"/>
      <c r="BR91" s="152" t="inlineStr"/>
      <c r="BS91" s="152" t="inlineStr"/>
      <c r="BT91" s="152" t="inlineStr"/>
      <c r="BU91" s="152" t="inlineStr"/>
      <c r="BV91" s="152" t="inlineStr"/>
      <c r="BW91" s="152" t="inlineStr"/>
      <c r="BX91" s="165" t="n"/>
      <c r="BY91" s="150" t="n"/>
      <c r="BZ91" s="150" t="n"/>
      <c r="CA91" s="150" t="n"/>
      <c r="CB91" s="142">
        <f>getURL2025(B91:B1538)</f>
        <v/>
      </c>
      <c r="CC91" s="156" t="n"/>
      <c r="CD91" s="156" t="n"/>
      <c r="CE91" s="167">
        <f>IFERROR(__xludf.DUMMYFUNCTION("""COMPUTED_VALUE"""),"0")</f>
        <v/>
      </c>
      <c r="CF91" s="158">
        <f>IFERROR(__xludf.DUMMYFUNCTION("""COMPUTED_VALUE"""),"0")</f>
        <v/>
      </c>
      <c r="CG91" s="148" t="n"/>
      <c r="CH91" s="148" t="n"/>
      <c r="CI91" s="148" t="n"/>
      <c r="CJ91" s="148" t="n"/>
      <c r="CK91" s="148" t="n"/>
      <c r="CL91" s="148" t="n"/>
      <c r="CM91" s="148" t="n"/>
      <c r="CN91" s="148" t="n"/>
      <c r="CO91" s="148" t="n"/>
      <c r="CP91" s="148" t="n"/>
      <c r="CQ91" s="148" t="n"/>
      <c r="CR91" s="148" t="n"/>
      <c r="CS91" s="148" t="n"/>
      <c r="CT91" s="148" t="n"/>
      <c r="CU91" s="148" t="n"/>
      <c r="CV91" s="148" t="n"/>
    </row>
    <row r="92">
      <c r="A92" s="168" t="inlineStr"/>
      <c r="B92" s="164" t="inlineStr">
        <is>
          <t>Interview: The bias dilemma in construction AI</t>
        </is>
      </c>
      <c r="C92" s="129" t="inlineStr"/>
      <c r="D92" s="130" t="inlineStr"/>
      <c r="E92" s="150" t="inlineStr"/>
      <c r="F92" s="150" t="inlineStr"/>
      <c r="G92" s="150" t="inlineStr">
        <is>
          <t>X</t>
        </is>
      </c>
      <c r="H92" s="152" t="inlineStr">
        <is>
          <t>X</t>
        </is>
      </c>
      <c r="I92" s="152" t="inlineStr"/>
      <c r="J92" s="152" t="inlineStr"/>
      <c r="K92" s="152" t="inlineStr"/>
      <c r="L92" s="152" t="inlineStr"/>
      <c r="M92" s="152" t="inlineStr"/>
      <c r="N92" s="152" t="inlineStr"/>
      <c r="O92" s="152" t="inlineStr"/>
      <c r="P92" s="152" t="inlineStr"/>
      <c r="Q92" s="152" t="inlineStr"/>
      <c r="R92" s="152" t="inlineStr"/>
      <c r="S92" s="165" t="inlineStr"/>
      <c r="T92" s="155" t="inlineStr"/>
      <c r="U92" s="152" t="inlineStr"/>
      <c r="V92" s="152" t="inlineStr"/>
      <c r="W92" s="152" t="inlineStr"/>
      <c r="X92" s="152" t="inlineStr"/>
      <c r="Y92" s="152" t="inlineStr"/>
      <c r="Z92" s="152" t="inlineStr"/>
      <c r="AA92" s="152" t="inlineStr"/>
      <c r="AB92" s="152" t="inlineStr"/>
      <c r="AC92" s="152" t="inlineStr"/>
      <c r="AD92" s="152" t="inlineStr"/>
      <c r="AE92" s="152" t="inlineStr"/>
      <c r="AF92" s="152" t="inlineStr"/>
      <c r="AG92" s="152" t="inlineStr"/>
      <c r="AH92" s="152" t="inlineStr"/>
      <c r="AI92" s="152" t="inlineStr"/>
      <c r="AJ92" s="152" t="inlineStr"/>
      <c r="AK92" s="152" t="inlineStr"/>
      <c r="AL92" s="152" t="inlineStr"/>
      <c r="AM92" s="152" t="inlineStr"/>
      <c r="AN92" s="166" t="inlineStr"/>
      <c r="AO92" s="155" t="inlineStr"/>
      <c r="AP92" s="152" t="inlineStr"/>
      <c r="AQ92" s="152" t="inlineStr"/>
      <c r="AR92" s="152" t="inlineStr"/>
      <c r="AS92" s="152" t="inlineStr"/>
      <c r="AT92" s="152" t="inlineStr"/>
      <c r="AU92" s="155" t="inlineStr"/>
      <c r="AV92" s="152" t="inlineStr"/>
      <c r="AW92" s="152" t="inlineStr"/>
      <c r="AX92" s="152" t="inlineStr"/>
      <c r="AY92" s="152" t="inlineStr"/>
      <c r="AZ92" s="152" t="inlineStr"/>
      <c r="BA92" s="165" t="inlineStr"/>
      <c r="BB92" s="165" t="inlineStr"/>
      <c r="BC92" s="155" t="inlineStr"/>
      <c r="BD92" s="152" t="inlineStr"/>
      <c r="BE92" s="152" t="inlineStr"/>
      <c r="BF92" s="152" t="inlineStr"/>
      <c r="BG92" s="155" t="inlineStr"/>
      <c r="BH92" s="152" t="inlineStr"/>
      <c r="BI92" s="152" t="inlineStr"/>
      <c r="BJ92" s="152" t="inlineStr"/>
      <c r="BK92" s="152" t="inlineStr"/>
      <c r="BL92" s="152" t="inlineStr"/>
      <c r="BM92" s="152" t="inlineStr"/>
      <c r="BN92" s="152" t="inlineStr"/>
      <c r="BO92" s="152" t="inlineStr"/>
      <c r="BP92" s="155" t="inlineStr"/>
      <c r="BQ92" s="152" t="inlineStr"/>
      <c r="BR92" s="152" t="inlineStr"/>
      <c r="BS92" s="152" t="inlineStr"/>
      <c r="BT92" s="152" t="inlineStr"/>
      <c r="BU92" s="152" t="inlineStr"/>
      <c r="BV92" s="152" t="inlineStr"/>
      <c r="BW92" s="152" t="inlineStr"/>
      <c r="BX92" s="165" t="inlineStr">
        <is>
          <t>x</t>
        </is>
      </c>
      <c r="BY92" s="150" t="n"/>
      <c r="BZ92" s="150" t="n"/>
      <c r="CA92" s="150" t="n"/>
      <c r="CB92" s="142">
        <f>getURL2025(B92:B1539)</f>
        <v/>
      </c>
      <c r="CC92" s="156" t="n"/>
      <c r="CD92" s="156" t="n"/>
      <c r="CE92" s="167">
        <f>IFERROR(__xludf.DUMMYFUNCTION("""COMPUTED_VALUE"""),18.0)</f>
        <v/>
      </c>
      <c r="CF92" s="158">
        <f>IFERROR(__xludf.DUMMYFUNCTION("""COMPUTED_VALUE"""),1500.0)</f>
        <v/>
      </c>
      <c r="CG92" s="148" t="n"/>
      <c r="CH92" s="148" t="n"/>
      <c r="CI92" s="148" t="n"/>
      <c r="CJ92" s="148" t="n"/>
      <c r="CK92" s="148" t="n"/>
      <c r="CL92" s="148" t="n"/>
      <c r="CM92" s="148" t="n"/>
      <c r="CN92" s="148" t="n"/>
      <c r="CO92" s="148" t="n"/>
      <c r="CP92" s="148" t="n"/>
      <c r="CQ92" s="148" t="n"/>
      <c r="CR92" s="148" t="n"/>
      <c r="CS92" s="148" t="n"/>
      <c r="CT92" s="148" t="n"/>
      <c r="CU92" s="148" t="n"/>
      <c r="CV92" s="148" t="n"/>
    </row>
    <row r="93">
      <c r="A93" s="168" t="inlineStr"/>
      <c r="B93" s="164" t="inlineStr">
        <is>
          <t>Effective Efficiency at World of Concrete 2025</t>
        </is>
      </c>
      <c r="C93" s="129" t="inlineStr"/>
      <c r="D93" s="130" t="inlineStr"/>
      <c r="E93" s="150" t="inlineStr"/>
      <c r="F93" s="150" t="inlineStr"/>
      <c r="G93" s="150" t="inlineStr">
        <is>
          <t>X</t>
        </is>
      </c>
      <c r="H93" s="152" t="inlineStr">
        <is>
          <t>X</t>
        </is>
      </c>
      <c r="I93" s="152" t="inlineStr"/>
      <c r="J93" s="152" t="inlineStr"/>
      <c r="K93" s="152" t="inlineStr"/>
      <c r="L93" s="152" t="inlineStr"/>
      <c r="M93" s="152" t="inlineStr"/>
      <c r="N93" s="152" t="inlineStr"/>
      <c r="O93" s="152" t="inlineStr"/>
      <c r="P93" s="152" t="inlineStr"/>
      <c r="Q93" s="152" t="inlineStr"/>
      <c r="R93" s="152" t="inlineStr"/>
      <c r="S93" s="165" t="inlineStr"/>
      <c r="T93" s="155" t="inlineStr"/>
      <c r="U93" s="152" t="inlineStr"/>
      <c r="V93" s="152" t="inlineStr"/>
      <c r="W93" s="152" t="inlineStr"/>
      <c r="X93" s="152" t="inlineStr"/>
      <c r="Y93" s="152" t="inlineStr"/>
      <c r="Z93" s="152" t="inlineStr"/>
      <c r="AA93" s="152" t="inlineStr"/>
      <c r="AB93" s="152" t="inlineStr"/>
      <c r="AC93" s="152" t="inlineStr"/>
      <c r="AD93" s="152" t="inlineStr"/>
      <c r="AE93" s="152" t="inlineStr"/>
      <c r="AF93" s="152" t="inlineStr"/>
      <c r="AG93" s="152" t="inlineStr"/>
      <c r="AH93" s="152" t="inlineStr"/>
      <c r="AI93" s="152" t="inlineStr"/>
      <c r="AJ93" s="152" t="inlineStr"/>
      <c r="AK93" s="152" t="inlineStr"/>
      <c r="AL93" s="152" t="inlineStr"/>
      <c r="AM93" s="152" t="inlineStr"/>
      <c r="AN93" s="166" t="inlineStr"/>
      <c r="AO93" s="155" t="inlineStr"/>
      <c r="AP93" s="152" t="inlineStr"/>
      <c r="AQ93" s="152" t="inlineStr"/>
      <c r="AR93" s="152" t="inlineStr"/>
      <c r="AS93" s="152" t="inlineStr"/>
      <c r="AT93" s="152" t="inlineStr"/>
      <c r="AU93" s="155" t="inlineStr"/>
      <c r="AV93" s="152" t="inlineStr"/>
      <c r="AW93" s="152" t="inlineStr"/>
      <c r="AX93" s="152" t="inlineStr"/>
      <c r="AY93" s="152" t="inlineStr"/>
      <c r="AZ93" s="152" t="inlineStr"/>
      <c r="BA93" s="165" t="inlineStr"/>
      <c r="BB93" s="165" t="inlineStr"/>
      <c r="BC93" s="155" t="inlineStr"/>
      <c r="BD93" s="152" t="inlineStr"/>
      <c r="BE93" s="152" t="inlineStr"/>
      <c r="BF93" s="152" t="inlineStr"/>
      <c r="BG93" s="155" t="inlineStr"/>
      <c r="BH93" s="152" t="inlineStr"/>
      <c r="BI93" s="152" t="inlineStr"/>
      <c r="BJ93" s="152" t="inlineStr"/>
      <c r="BK93" s="152" t="inlineStr"/>
      <c r="BL93" s="152" t="inlineStr"/>
      <c r="BM93" s="152" t="inlineStr"/>
      <c r="BN93" s="152" t="inlineStr"/>
      <c r="BO93" s="152" t="inlineStr"/>
      <c r="BP93" s="155" t="inlineStr"/>
      <c r="BQ93" s="152" t="inlineStr"/>
      <c r="BR93" s="152" t="inlineStr"/>
      <c r="BS93" s="152" t="inlineStr"/>
      <c r="BT93" s="152" t="inlineStr"/>
      <c r="BU93" s="152" t="inlineStr"/>
      <c r="BV93" s="152" t="inlineStr"/>
      <c r="BW93" s="152" t="inlineStr"/>
      <c r="BX93" s="165" t="inlineStr">
        <is>
          <t>x</t>
        </is>
      </c>
      <c r="BY93" s="150" t="n"/>
      <c r="BZ93" s="150" t="n"/>
      <c r="CA93" s="150" t="n"/>
      <c r="CB93" s="142">
        <f>getURL2025(B93:B1540)</f>
        <v/>
      </c>
      <c r="CC93" s="156" t="n"/>
      <c r="CD93" s="156" t="n"/>
      <c r="CE93" s="167">
        <f>IFERROR(__xludf.DUMMYFUNCTION("""COMPUTED_VALUE"""),100.0)</f>
        <v/>
      </c>
      <c r="CF93" s="158">
        <f>IFERROR(__xludf.DUMMYFUNCTION("""COMPUTED_VALUE"""),7.91043561E8)</f>
        <v/>
      </c>
      <c r="CG93" s="148" t="n"/>
      <c r="CH93" s="148" t="n"/>
      <c r="CI93" s="148" t="n"/>
      <c r="CJ93" s="148" t="n"/>
      <c r="CK93" s="148" t="n"/>
      <c r="CL93" s="148" t="n"/>
      <c r="CM93" s="148" t="n"/>
      <c r="CN93" s="148" t="n"/>
      <c r="CO93" s="148" t="n"/>
      <c r="CP93" s="148" t="n"/>
      <c r="CQ93" s="148" t="n"/>
      <c r="CR93" s="148" t="n"/>
      <c r="CS93" s="148" t="n"/>
      <c r="CT93" s="148" t="n"/>
      <c r="CU93" s="148" t="n"/>
      <c r="CV93" s="148" t="n"/>
    </row>
    <row r="94">
      <c r="A94" s="168" t="inlineStr"/>
      <c r="B94" s="164" t="inlineStr">
        <is>
          <t>What Do Construction Experts Anticipate for 2025?</t>
        </is>
      </c>
      <c r="C94" s="129" t="inlineStr"/>
      <c r="D94" s="130" t="inlineStr"/>
      <c r="E94" s="150" t="inlineStr"/>
      <c r="F94" s="150" t="inlineStr"/>
      <c r="G94" s="150" t="inlineStr">
        <is>
          <t>X</t>
        </is>
      </c>
      <c r="H94" s="152" t="inlineStr">
        <is>
          <t>X</t>
        </is>
      </c>
      <c r="I94" s="152" t="inlineStr"/>
      <c r="J94" s="152" t="inlineStr"/>
      <c r="K94" s="152" t="inlineStr"/>
      <c r="L94" s="152" t="inlineStr"/>
      <c r="M94" s="152" t="inlineStr"/>
      <c r="N94" s="152" t="inlineStr"/>
      <c r="O94" s="152" t="inlineStr"/>
      <c r="P94" s="152" t="inlineStr"/>
      <c r="Q94" s="152" t="inlineStr"/>
      <c r="R94" s="152" t="inlineStr"/>
      <c r="S94" s="165" t="inlineStr"/>
      <c r="T94" s="155" t="inlineStr"/>
      <c r="U94" s="152" t="inlineStr"/>
      <c r="V94" s="152" t="inlineStr"/>
      <c r="W94" s="152" t="inlineStr"/>
      <c r="X94" s="152" t="inlineStr"/>
      <c r="Y94" s="152" t="inlineStr"/>
      <c r="Z94" s="152" t="inlineStr"/>
      <c r="AA94" s="152" t="inlineStr"/>
      <c r="AB94" s="152" t="inlineStr"/>
      <c r="AC94" s="152" t="inlineStr"/>
      <c r="AD94" s="152" t="inlineStr"/>
      <c r="AE94" s="152" t="inlineStr"/>
      <c r="AF94" s="152" t="inlineStr"/>
      <c r="AG94" s="152" t="inlineStr"/>
      <c r="AH94" s="152" t="inlineStr"/>
      <c r="AI94" s="152" t="inlineStr"/>
      <c r="AJ94" s="152" t="inlineStr"/>
      <c r="AK94" s="152" t="inlineStr"/>
      <c r="AL94" s="152" t="inlineStr"/>
      <c r="AM94" s="152" t="inlineStr"/>
      <c r="AN94" s="166" t="inlineStr"/>
      <c r="AO94" s="155" t="inlineStr"/>
      <c r="AP94" s="152" t="inlineStr"/>
      <c r="AQ94" s="152" t="inlineStr"/>
      <c r="AR94" s="152" t="inlineStr"/>
      <c r="AS94" s="152" t="inlineStr"/>
      <c r="AT94" s="152" t="inlineStr"/>
      <c r="AU94" s="155" t="inlineStr"/>
      <c r="AV94" s="152" t="inlineStr"/>
      <c r="AW94" s="152" t="inlineStr"/>
      <c r="AX94" s="152" t="inlineStr"/>
      <c r="AY94" s="152" t="inlineStr"/>
      <c r="AZ94" s="152" t="inlineStr"/>
      <c r="BA94" s="165" t="inlineStr"/>
      <c r="BB94" s="165" t="inlineStr"/>
      <c r="BC94" s="155" t="inlineStr"/>
      <c r="BD94" s="152" t="inlineStr"/>
      <c r="BE94" s="152" t="inlineStr"/>
      <c r="BF94" s="152" t="inlineStr"/>
      <c r="BG94" s="155" t="inlineStr"/>
      <c r="BH94" s="152" t="inlineStr"/>
      <c r="BI94" s="152" t="inlineStr"/>
      <c r="BJ94" s="152" t="inlineStr"/>
      <c r="BK94" s="152" t="inlineStr"/>
      <c r="BL94" s="152" t="inlineStr"/>
      <c r="BM94" s="152" t="inlineStr"/>
      <c r="BN94" s="152" t="inlineStr"/>
      <c r="BO94" s="152" t="inlineStr"/>
      <c r="BP94" s="155" t="inlineStr"/>
      <c r="BQ94" s="152" t="inlineStr"/>
      <c r="BR94" s="152" t="inlineStr"/>
      <c r="BS94" s="152" t="inlineStr"/>
      <c r="BT94" s="152" t="inlineStr"/>
      <c r="BU94" s="152" t="inlineStr"/>
      <c r="BV94" s="152" t="inlineStr"/>
      <c r="BW94" s="152" t="inlineStr"/>
      <c r="BX94" s="165" t="n"/>
      <c r="BY94" s="150" t="n"/>
      <c r="BZ94" s="150" t="n"/>
      <c r="CA94" s="150" t="n"/>
      <c r="CB94" s="142">
        <f>getURL2025(B94:B1541)</f>
        <v/>
      </c>
      <c r="CC94" s="156" t="n"/>
      <c r="CD94" s="156" t="n"/>
      <c r="CE94" s="167">
        <f>IFERROR(__xludf.DUMMYFUNCTION("""COMPUTED_VALUE"""),18.0)</f>
        <v/>
      </c>
      <c r="CF94" s="158">
        <f>IFERROR(__xludf.DUMMYFUNCTION("""COMPUTED_VALUE"""),1317.0)</f>
        <v/>
      </c>
      <c r="CG94" s="148" t="n"/>
      <c r="CH94" s="148" t="n"/>
      <c r="CI94" s="148" t="n"/>
      <c r="CJ94" s="148" t="n"/>
      <c r="CK94" s="148" t="n"/>
      <c r="CL94" s="148" t="n"/>
      <c r="CM94" s="148" t="n"/>
      <c r="CN94" s="148" t="n"/>
      <c r="CO94" s="148" t="n"/>
      <c r="CP94" s="148" t="n"/>
      <c r="CQ94" s="148" t="n"/>
      <c r="CR94" s="148" t="n"/>
      <c r="CS94" s="148" t="n"/>
      <c r="CT94" s="148" t="n"/>
      <c r="CU94" s="148" t="n"/>
      <c r="CV94" s="148" t="n"/>
    </row>
    <row r="95">
      <c r="A95" s="168" t="inlineStr"/>
      <c r="B95" s="164" t="inlineStr">
        <is>
          <t>Interview: The bias dilemma in construction AI</t>
        </is>
      </c>
      <c r="C95" s="129" t="inlineStr"/>
      <c r="D95" s="130" t="inlineStr"/>
      <c r="E95" s="150" t="inlineStr"/>
      <c r="F95" s="150" t="inlineStr"/>
      <c r="G95" s="150" t="inlineStr">
        <is>
          <t>X</t>
        </is>
      </c>
      <c r="H95" s="152" t="inlineStr">
        <is>
          <t>X</t>
        </is>
      </c>
      <c r="I95" s="152" t="inlineStr"/>
      <c r="J95" s="152" t="inlineStr"/>
      <c r="K95" s="152" t="inlineStr"/>
      <c r="L95" s="152" t="inlineStr"/>
      <c r="M95" s="152" t="inlineStr"/>
      <c r="N95" s="152" t="inlineStr"/>
      <c r="O95" s="152" t="inlineStr"/>
      <c r="P95" s="152" t="inlineStr"/>
      <c r="Q95" s="152" t="inlineStr"/>
      <c r="R95" s="152" t="inlineStr"/>
      <c r="S95" s="165" t="inlineStr"/>
      <c r="T95" s="155" t="inlineStr"/>
      <c r="U95" s="152" t="inlineStr"/>
      <c r="V95" s="152" t="inlineStr"/>
      <c r="W95" s="152" t="inlineStr"/>
      <c r="X95" s="152" t="inlineStr"/>
      <c r="Y95" s="152" t="inlineStr"/>
      <c r="Z95" s="152" t="inlineStr"/>
      <c r="AA95" s="152" t="inlineStr"/>
      <c r="AB95" s="152" t="inlineStr"/>
      <c r="AC95" s="152" t="inlineStr"/>
      <c r="AD95" s="152" t="inlineStr"/>
      <c r="AE95" s="152" t="inlineStr"/>
      <c r="AF95" s="152" t="inlineStr"/>
      <c r="AG95" s="152" t="inlineStr"/>
      <c r="AH95" s="152" t="inlineStr"/>
      <c r="AI95" s="152" t="inlineStr"/>
      <c r="AJ95" s="152" t="inlineStr"/>
      <c r="AK95" s="152" t="inlineStr"/>
      <c r="AL95" s="152" t="inlineStr"/>
      <c r="AM95" s="152" t="inlineStr"/>
      <c r="AN95" s="166" t="inlineStr"/>
      <c r="AO95" s="155" t="inlineStr"/>
      <c r="AP95" s="152" t="inlineStr"/>
      <c r="AQ95" s="152" t="inlineStr"/>
      <c r="AR95" s="152" t="inlineStr"/>
      <c r="AS95" s="152" t="inlineStr"/>
      <c r="AT95" s="152" t="inlineStr"/>
      <c r="AU95" s="155" t="inlineStr"/>
      <c r="AV95" s="152" t="inlineStr"/>
      <c r="AW95" s="152" t="inlineStr"/>
      <c r="AX95" s="152" t="inlineStr"/>
      <c r="AY95" s="152" t="inlineStr"/>
      <c r="AZ95" s="152" t="inlineStr"/>
      <c r="BA95" s="165" t="inlineStr"/>
      <c r="BB95" s="165" t="inlineStr"/>
      <c r="BC95" s="155" t="inlineStr"/>
      <c r="BD95" s="152" t="inlineStr"/>
      <c r="BE95" s="152" t="inlineStr"/>
      <c r="BF95" s="152" t="inlineStr"/>
      <c r="BG95" s="155" t="inlineStr"/>
      <c r="BH95" s="152" t="inlineStr"/>
      <c r="BI95" s="152" t="inlineStr"/>
      <c r="BJ95" s="152" t="inlineStr"/>
      <c r="BK95" s="152" t="inlineStr"/>
      <c r="BL95" s="152" t="inlineStr"/>
      <c r="BM95" s="152" t="inlineStr"/>
      <c r="BN95" s="152" t="inlineStr"/>
      <c r="BO95" s="152" t="inlineStr"/>
      <c r="BP95" s="155" t="inlineStr"/>
      <c r="BQ95" s="152" t="inlineStr"/>
      <c r="BR95" s="152" t="inlineStr"/>
      <c r="BS95" s="152" t="inlineStr"/>
      <c r="BT95" s="152" t="inlineStr"/>
      <c r="BU95" s="152" t="inlineStr"/>
      <c r="BV95" s="152" t="inlineStr"/>
      <c r="BW95" s="152" t="inlineStr"/>
      <c r="BX95" s="165" t="n"/>
      <c r="BY95" s="150" t="n"/>
      <c r="BZ95" s="150" t="n"/>
      <c r="CA95" s="150" t="n"/>
      <c r="CB95" s="142">
        <f>getURL2025(B95:B1542)</f>
        <v/>
      </c>
      <c r="CC95" s="156" t="n"/>
      <c r="CD95" s="156" t="n"/>
      <c r="CE95" s="167">
        <f>IFERROR(__xludf.DUMMYFUNCTION("""COMPUTED_VALUE"""),17.0)</f>
        <v/>
      </c>
      <c r="CF95" s="158">
        <f>IFERROR(__xludf.DUMMYFUNCTION("""COMPUTED_VALUE"""),729.0)</f>
        <v/>
      </c>
      <c r="CG95" s="148" t="n"/>
      <c r="CH95" s="148" t="n"/>
      <c r="CI95" s="148" t="n"/>
      <c r="CJ95" s="148" t="n"/>
      <c r="CK95" s="148" t="n"/>
      <c r="CL95" s="148" t="n"/>
      <c r="CM95" s="148" t="n"/>
      <c r="CN95" s="148" t="n"/>
      <c r="CO95" s="148" t="n"/>
      <c r="CP95" s="148" t="n"/>
      <c r="CQ95" s="148" t="n"/>
      <c r="CR95" s="148" t="n"/>
      <c r="CS95" s="148" t="n"/>
      <c r="CT95" s="148" t="n"/>
      <c r="CU95" s="148" t="n"/>
      <c r="CV95" s="148" t="n"/>
    </row>
    <row r="96">
      <c r="A96" s="168" t="inlineStr"/>
      <c r="B96" s="164" t="inlineStr">
        <is>
          <t>Trimble Launches Siteworks Machine Guidance for Compact Track Loaders</t>
        </is>
      </c>
      <c r="C96" s="129" t="inlineStr"/>
      <c r="D96" s="130" t="inlineStr"/>
      <c r="E96" s="150" t="inlineStr"/>
      <c r="F96" s="150" t="inlineStr"/>
      <c r="G96" s="150" t="inlineStr">
        <is>
          <t>X</t>
        </is>
      </c>
      <c r="H96" s="152" t="inlineStr">
        <is>
          <t>X</t>
        </is>
      </c>
      <c r="I96" s="152" t="inlineStr"/>
      <c r="J96" s="152" t="inlineStr"/>
      <c r="K96" s="152" t="inlineStr"/>
      <c r="L96" s="152" t="inlineStr"/>
      <c r="M96" s="152" t="inlineStr"/>
      <c r="N96" s="152" t="inlineStr"/>
      <c r="O96" s="152" t="inlineStr"/>
      <c r="P96" s="152" t="inlineStr"/>
      <c r="Q96" s="152" t="inlineStr"/>
      <c r="R96" s="152" t="inlineStr"/>
      <c r="S96" s="165" t="inlineStr"/>
      <c r="T96" s="155" t="inlineStr"/>
      <c r="U96" s="152" t="inlineStr"/>
      <c r="V96" s="152" t="inlineStr"/>
      <c r="W96" s="152" t="inlineStr"/>
      <c r="X96" s="152" t="inlineStr"/>
      <c r="Y96" s="152" t="inlineStr"/>
      <c r="Z96" s="152" t="inlineStr"/>
      <c r="AA96" s="152" t="inlineStr"/>
      <c r="AB96" s="152" t="inlineStr"/>
      <c r="AC96" s="152" t="inlineStr"/>
      <c r="AD96" s="152" t="inlineStr"/>
      <c r="AE96" s="152" t="inlineStr"/>
      <c r="AF96" s="152" t="inlineStr"/>
      <c r="AG96" s="152" t="inlineStr"/>
      <c r="AH96" s="152" t="inlineStr"/>
      <c r="AI96" s="152" t="inlineStr"/>
      <c r="AJ96" s="152" t="inlineStr"/>
      <c r="AK96" s="152" t="inlineStr"/>
      <c r="AL96" s="152" t="inlineStr"/>
      <c r="AM96" s="152" t="inlineStr"/>
      <c r="AN96" s="166" t="inlineStr"/>
      <c r="AO96" s="155" t="inlineStr"/>
      <c r="AP96" s="152" t="inlineStr"/>
      <c r="AQ96" s="152" t="inlineStr"/>
      <c r="AR96" s="152" t="inlineStr"/>
      <c r="AS96" s="152" t="inlineStr"/>
      <c r="AT96" s="152" t="inlineStr"/>
      <c r="AU96" s="155" t="inlineStr"/>
      <c r="AV96" s="152" t="inlineStr"/>
      <c r="AW96" s="152" t="inlineStr"/>
      <c r="AX96" s="152" t="inlineStr"/>
      <c r="AY96" s="152" t="inlineStr"/>
      <c r="AZ96" s="152" t="inlineStr"/>
      <c r="BA96" s="165" t="inlineStr"/>
      <c r="BB96" s="165" t="inlineStr"/>
      <c r="BC96" s="155" t="inlineStr"/>
      <c r="BD96" s="152" t="inlineStr"/>
      <c r="BE96" s="152" t="inlineStr"/>
      <c r="BF96" s="152" t="inlineStr"/>
      <c r="BG96" s="155" t="inlineStr"/>
      <c r="BH96" s="152" t="inlineStr"/>
      <c r="BI96" s="152" t="inlineStr"/>
      <c r="BJ96" s="152" t="inlineStr"/>
      <c r="BK96" s="152" t="inlineStr"/>
      <c r="BL96" s="152" t="inlineStr"/>
      <c r="BM96" s="152" t="inlineStr"/>
      <c r="BN96" s="152" t="inlineStr"/>
      <c r="BO96" s="152" t="inlineStr"/>
      <c r="BP96" s="155" t="inlineStr"/>
      <c r="BQ96" s="152" t="inlineStr"/>
      <c r="BR96" s="152" t="inlineStr"/>
      <c r="BS96" s="152" t="inlineStr"/>
      <c r="BT96" s="152" t="inlineStr"/>
      <c r="BU96" s="152" t="inlineStr"/>
      <c r="BV96" s="152" t="inlineStr"/>
      <c r="BW96" s="152" t="inlineStr"/>
      <c r="BX96" s="165" t="n"/>
      <c r="BY96" s="150" t="n"/>
      <c r="BZ96" s="150" t="inlineStr">
        <is>
          <t>Matt Sprague</t>
        </is>
      </c>
      <c r="CA96" s="150" t="n"/>
      <c r="CB96" s="142">
        <f>getURL2025(B96:B1543)</f>
        <v/>
      </c>
      <c r="CC96" s="156" t="n"/>
      <c r="CD96" s="156" t="n"/>
      <c r="CE96" s="167">
        <f>IFERROR(__xludf.DUMMYFUNCTION("""COMPUTED_VALUE"""),34.0)</f>
        <v/>
      </c>
      <c r="CF96" s="158">
        <f>IFERROR(__xludf.DUMMYFUNCTION("""COMPUTED_VALUE"""),15203.0)</f>
        <v/>
      </c>
      <c r="CG96" s="148" t="n"/>
      <c r="CH96" s="148" t="n"/>
      <c r="CI96" s="148" t="n"/>
      <c r="CJ96" s="148" t="n"/>
      <c r="CK96" s="148" t="n"/>
      <c r="CL96" s="148" t="n"/>
      <c r="CM96" s="148" t="n"/>
      <c r="CN96" s="148" t="n"/>
      <c r="CO96" s="148" t="n"/>
      <c r="CP96" s="148" t="n"/>
      <c r="CQ96" s="148" t="n"/>
      <c r="CR96" s="148" t="n"/>
      <c r="CS96" s="148" t="n"/>
      <c r="CT96" s="148" t="n"/>
      <c r="CU96" s="148" t="n"/>
      <c r="CV96" s="148" t="n"/>
    </row>
    <row r="97">
      <c r="A97" s="168" t="inlineStr"/>
      <c r="B97" s="164" t="inlineStr">
        <is>
          <t xml:space="preserve">Map Metal Up To 12 Feet Underground With Teledyne UPAC Attachment </t>
        </is>
      </c>
      <c r="C97" s="129" t="inlineStr"/>
      <c r="D97" s="130" t="inlineStr"/>
      <c r="E97" s="150" t="inlineStr"/>
      <c r="F97" s="150" t="inlineStr"/>
      <c r="G97" s="150" t="inlineStr">
        <is>
          <t>X</t>
        </is>
      </c>
      <c r="H97" s="152" t="inlineStr">
        <is>
          <t>X</t>
        </is>
      </c>
      <c r="I97" s="152" t="inlineStr"/>
      <c r="J97" s="152" t="inlineStr"/>
      <c r="K97" s="152" t="inlineStr"/>
      <c r="L97" s="152" t="inlineStr"/>
      <c r="M97" s="152" t="inlineStr"/>
      <c r="N97" s="152" t="inlineStr"/>
      <c r="O97" s="152" t="inlineStr"/>
      <c r="P97" s="152" t="inlineStr"/>
      <c r="Q97" s="152" t="inlineStr"/>
      <c r="R97" s="152" t="inlineStr"/>
      <c r="S97" s="165" t="inlineStr"/>
      <c r="T97" s="155" t="inlineStr"/>
      <c r="U97" s="152" t="inlineStr"/>
      <c r="V97" s="152" t="inlineStr"/>
      <c r="W97" s="152" t="inlineStr"/>
      <c r="X97" s="152" t="inlineStr"/>
      <c r="Y97" s="152" t="inlineStr"/>
      <c r="Z97" s="152" t="inlineStr"/>
      <c r="AA97" s="152" t="inlineStr"/>
      <c r="AB97" s="152" t="inlineStr"/>
      <c r="AC97" s="152" t="inlineStr"/>
      <c r="AD97" s="152" t="inlineStr"/>
      <c r="AE97" s="152" t="inlineStr"/>
      <c r="AF97" s="152" t="inlineStr"/>
      <c r="AG97" s="152" t="inlineStr"/>
      <c r="AH97" s="152" t="inlineStr"/>
      <c r="AI97" s="152" t="inlineStr"/>
      <c r="AJ97" s="152" t="inlineStr"/>
      <c r="AK97" s="152" t="inlineStr"/>
      <c r="AL97" s="152" t="inlineStr"/>
      <c r="AM97" s="152" t="inlineStr"/>
      <c r="AN97" s="166" t="inlineStr"/>
      <c r="AO97" s="155" t="inlineStr"/>
      <c r="AP97" s="152" t="inlineStr"/>
      <c r="AQ97" s="152" t="inlineStr"/>
      <c r="AR97" s="152" t="inlineStr"/>
      <c r="AS97" s="152" t="inlineStr"/>
      <c r="AT97" s="152" t="inlineStr"/>
      <c r="AU97" s="155" t="inlineStr"/>
      <c r="AV97" s="152" t="inlineStr"/>
      <c r="AW97" s="152" t="inlineStr"/>
      <c r="AX97" s="152" t="inlineStr"/>
      <c r="AY97" s="152" t="inlineStr"/>
      <c r="AZ97" s="152" t="inlineStr"/>
      <c r="BA97" s="165" t="inlineStr"/>
      <c r="BB97" s="165" t="inlineStr"/>
      <c r="BC97" s="155" t="inlineStr"/>
      <c r="BD97" s="152" t="inlineStr"/>
      <c r="BE97" s="152" t="inlineStr"/>
      <c r="BF97" s="152" t="inlineStr"/>
      <c r="BG97" s="155" t="inlineStr"/>
      <c r="BH97" s="152" t="inlineStr"/>
      <c r="BI97" s="152" t="inlineStr"/>
      <c r="BJ97" s="152" t="inlineStr"/>
      <c r="BK97" s="152" t="inlineStr"/>
      <c r="BL97" s="152" t="inlineStr"/>
      <c r="BM97" s="152" t="inlineStr"/>
      <c r="BN97" s="152" t="inlineStr"/>
      <c r="BO97" s="152" t="inlineStr"/>
      <c r="BP97" s="155" t="inlineStr"/>
      <c r="BQ97" s="152" t="inlineStr"/>
      <c r="BR97" s="152" t="inlineStr"/>
      <c r="BS97" s="152" t="inlineStr"/>
      <c r="BT97" s="152" t="inlineStr"/>
      <c r="BU97" s="152" t="inlineStr"/>
      <c r="BV97" s="152" t="inlineStr"/>
      <c r="BW97" s="152" t="inlineStr"/>
      <c r="BX97" s="165" t="inlineStr">
        <is>
          <t>x</t>
        </is>
      </c>
      <c r="BY97" s="150" t="n"/>
      <c r="BZ97" s="150" t="n"/>
      <c r="CA97" s="150" t="n"/>
      <c r="CB97" s="142">
        <f>getURL2025(B97:B1544)</f>
        <v/>
      </c>
      <c r="CC97" s="156" t="n"/>
      <c r="CD97" s="156" t="n"/>
      <c r="CE97" s="167">
        <f>IFERROR(__xludf.DUMMYFUNCTION("""COMPUTED_VALUE"""),54.0)</f>
        <v/>
      </c>
      <c r="CF97" s="158">
        <f>IFERROR(__xludf.DUMMYFUNCTION("""COMPUTED_VALUE"""),905405.0)</f>
        <v/>
      </c>
      <c r="CG97" s="148" t="n"/>
      <c r="CH97" s="148" t="n"/>
      <c r="CI97" s="148" t="n"/>
      <c r="CJ97" s="148" t="n"/>
      <c r="CK97" s="148" t="n"/>
      <c r="CL97" s="148" t="n"/>
      <c r="CM97" s="148" t="n"/>
      <c r="CN97" s="148" t="n"/>
      <c r="CO97" s="148" t="n"/>
      <c r="CP97" s="148" t="n"/>
      <c r="CQ97" s="148" t="n"/>
      <c r="CR97" s="148" t="n"/>
      <c r="CS97" s="148" t="n"/>
      <c r="CT97" s="148" t="n"/>
      <c r="CU97" s="148" t="n"/>
      <c r="CV97" s="148" t="n"/>
    </row>
    <row r="98">
      <c r="A98" s="168" t="inlineStr"/>
      <c r="B98" s="164" t="inlineStr">
        <is>
          <t>Trimble, GroundProbe collaborate to offer complete monitoring</t>
        </is>
      </c>
      <c r="C98" s="129" t="inlineStr"/>
      <c r="D98" s="130" t="inlineStr"/>
      <c r="E98" s="150" t="inlineStr"/>
      <c r="F98" s="150" t="inlineStr"/>
      <c r="G98" s="150" t="inlineStr">
        <is>
          <t>X</t>
        </is>
      </c>
      <c r="H98" s="152" t="inlineStr">
        <is>
          <t>X</t>
        </is>
      </c>
      <c r="I98" s="152" t="inlineStr"/>
      <c r="J98" s="152" t="inlineStr"/>
      <c r="K98" s="152" t="inlineStr"/>
      <c r="L98" s="152" t="inlineStr"/>
      <c r="M98" s="152" t="inlineStr"/>
      <c r="N98" s="152" t="inlineStr"/>
      <c r="O98" s="152" t="inlineStr"/>
      <c r="P98" s="152" t="inlineStr"/>
      <c r="Q98" s="152" t="inlineStr"/>
      <c r="R98" s="152" t="inlineStr"/>
      <c r="S98" s="165" t="inlineStr"/>
      <c r="T98" s="155" t="inlineStr"/>
      <c r="U98" s="152" t="inlineStr"/>
      <c r="V98" s="152" t="inlineStr"/>
      <c r="W98" s="152" t="inlineStr"/>
      <c r="X98" s="152" t="inlineStr"/>
      <c r="Y98" s="152" t="inlineStr"/>
      <c r="Z98" s="152" t="inlineStr"/>
      <c r="AA98" s="152" t="inlineStr"/>
      <c r="AB98" s="152" t="inlineStr"/>
      <c r="AC98" s="152" t="inlineStr"/>
      <c r="AD98" s="152" t="inlineStr"/>
      <c r="AE98" s="152" t="inlineStr"/>
      <c r="AF98" s="152" t="inlineStr"/>
      <c r="AG98" s="152" t="inlineStr"/>
      <c r="AH98" s="152" t="inlineStr"/>
      <c r="AI98" s="152" t="inlineStr"/>
      <c r="AJ98" s="152" t="inlineStr"/>
      <c r="AK98" s="152" t="inlineStr"/>
      <c r="AL98" s="152" t="inlineStr"/>
      <c r="AM98" s="152" t="inlineStr"/>
      <c r="AN98" s="166" t="inlineStr"/>
      <c r="AO98" s="155" t="inlineStr"/>
      <c r="AP98" s="152" t="inlineStr"/>
      <c r="AQ98" s="152" t="inlineStr"/>
      <c r="AR98" s="152" t="inlineStr"/>
      <c r="AS98" s="152" t="inlineStr"/>
      <c r="AT98" s="152" t="inlineStr"/>
      <c r="AU98" s="155" t="inlineStr"/>
      <c r="AV98" s="152" t="inlineStr"/>
      <c r="AW98" s="152" t="inlineStr"/>
      <c r="AX98" s="152" t="inlineStr"/>
      <c r="AY98" s="152" t="inlineStr"/>
      <c r="AZ98" s="152" t="inlineStr"/>
      <c r="BA98" s="165" t="inlineStr"/>
      <c r="BB98" s="165" t="inlineStr"/>
      <c r="BC98" s="155" t="inlineStr"/>
      <c r="BD98" s="152" t="inlineStr"/>
      <c r="BE98" s="152" t="inlineStr"/>
      <c r="BF98" s="152" t="inlineStr"/>
      <c r="BG98" s="155" t="inlineStr"/>
      <c r="BH98" s="152" t="inlineStr"/>
      <c r="BI98" s="152" t="inlineStr"/>
      <c r="BJ98" s="152" t="inlineStr"/>
      <c r="BK98" s="152" t="inlineStr"/>
      <c r="BL98" s="152" t="inlineStr"/>
      <c r="BM98" s="152" t="inlineStr"/>
      <c r="BN98" s="152" t="inlineStr"/>
      <c r="BO98" s="152" t="inlineStr"/>
      <c r="BP98" s="155" t="inlineStr"/>
      <c r="BQ98" s="152" t="inlineStr"/>
      <c r="BR98" s="152" t="inlineStr"/>
      <c r="BS98" s="152" t="inlineStr"/>
      <c r="BT98" s="152" t="inlineStr"/>
      <c r="BU98" s="152" t="inlineStr"/>
      <c r="BV98" s="152" t="inlineStr"/>
      <c r="BW98" s="152" t="inlineStr"/>
      <c r="BX98" s="165" t="n"/>
      <c r="BY98" s="150" t="n"/>
      <c r="BZ98" s="150" t="n"/>
      <c r="CA98" s="150" t="inlineStr">
        <is>
          <t>Qualcomm</t>
        </is>
      </c>
      <c r="CB98" s="142">
        <f>getURL2025(B98:B1545)</f>
        <v/>
      </c>
      <c r="CC98" s="156" t="n"/>
      <c r="CD98" s="156" t="n"/>
      <c r="CE98" s="167">
        <f>IFERROR(__xludf.DUMMYFUNCTION("""COMPUTED_VALUE"""),47.0)</f>
        <v/>
      </c>
      <c r="CF98" s="158">
        <f>IFERROR(__xludf.DUMMYFUNCTION("""COMPUTED_VALUE"""),607966.0)</f>
        <v/>
      </c>
      <c r="CG98" s="148" t="n"/>
      <c r="CH98" s="148" t="n"/>
      <c r="CI98" s="148" t="n"/>
      <c r="CJ98" s="148" t="n"/>
      <c r="CK98" s="148" t="n"/>
      <c r="CL98" s="148" t="n"/>
      <c r="CM98" s="148" t="n"/>
      <c r="CN98" s="148" t="n"/>
      <c r="CO98" s="148" t="n"/>
      <c r="CP98" s="148" t="n"/>
      <c r="CQ98" s="148" t="n"/>
      <c r="CR98" s="148" t="n"/>
      <c r="CS98" s="148" t="n"/>
      <c r="CT98" s="148" t="n"/>
      <c r="CU98" s="148" t="n"/>
      <c r="CV98" s="148" t="n"/>
    </row>
    <row r="99">
      <c r="A99" s="168" t="inlineStr"/>
      <c r="B99" s="64" t="inlineStr">
        <is>
          <t>Revealing Underwater Landscapes: Emerging Trends in Bathymetry</t>
        </is>
      </c>
      <c r="C99" s="129" t="inlineStr"/>
      <c r="D99" s="130" t="inlineStr"/>
      <c r="E99" s="150" t="inlineStr"/>
      <c r="F99" s="150" t="inlineStr"/>
      <c r="G99" s="150" t="inlineStr">
        <is>
          <t>X</t>
        </is>
      </c>
      <c r="H99" s="152" t="inlineStr">
        <is>
          <t>X</t>
        </is>
      </c>
      <c r="I99" s="152" t="inlineStr"/>
      <c r="J99" s="152" t="inlineStr"/>
      <c r="K99" s="152" t="inlineStr"/>
      <c r="L99" s="152" t="inlineStr"/>
      <c r="M99" s="152" t="inlineStr"/>
      <c r="N99" s="152" t="inlineStr"/>
      <c r="O99" s="152" t="inlineStr"/>
      <c r="P99" s="152" t="inlineStr"/>
      <c r="Q99" s="152" t="inlineStr"/>
      <c r="R99" s="152" t="inlineStr"/>
      <c r="S99" s="165" t="inlineStr"/>
      <c r="T99" s="155" t="inlineStr"/>
      <c r="U99" s="152" t="inlineStr"/>
      <c r="V99" s="152" t="inlineStr"/>
      <c r="W99" s="152" t="inlineStr"/>
      <c r="X99" s="152" t="inlineStr"/>
      <c r="Y99" s="152" t="inlineStr"/>
      <c r="Z99" s="152" t="inlineStr"/>
      <c r="AA99" s="152" t="inlineStr"/>
      <c r="AB99" s="152" t="inlineStr"/>
      <c r="AC99" s="152" t="inlineStr"/>
      <c r="AD99" s="152" t="inlineStr"/>
      <c r="AE99" s="152" t="inlineStr"/>
      <c r="AF99" s="152" t="inlineStr"/>
      <c r="AG99" s="152" t="inlineStr"/>
      <c r="AH99" s="152" t="inlineStr"/>
      <c r="AI99" s="152" t="inlineStr"/>
      <c r="AJ99" s="152" t="inlineStr"/>
      <c r="AK99" s="152" t="inlineStr"/>
      <c r="AL99" s="152" t="inlineStr"/>
      <c r="AM99" s="152" t="inlineStr"/>
      <c r="AN99" s="166" t="inlineStr"/>
      <c r="AO99" s="155" t="inlineStr"/>
      <c r="AP99" s="152" t="inlineStr"/>
      <c r="AQ99" s="152" t="inlineStr"/>
      <c r="AR99" s="152" t="inlineStr"/>
      <c r="AS99" s="152" t="inlineStr"/>
      <c r="AT99" s="152" t="inlineStr"/>
      <c r="AU99" s="155" t="inlineStr"/>
      <c r="AV99" s="152" t="inlineStr"/>
      <c r="AW99" s="152" t="inlineStr"/>
      <c r="AX99" s="152" t="inlineStr"/>
      <c r="AY99" s="152" t="inlineStr"/>
      <c r="AZ99" s="152" t="inlineStr"/>
      <c r="BA99" s="165" t="inlineStr"/>
      <c r="BB99" s="165" t="inlineStr"/>
      <c r="BC99" s="155" t="inlineStr"/>
      <c r="BD99" s="152" t="inlineStr"/>
      <c r="BE99" s="152" t="inlineStr"/>
      <c r="BF99" s="152" t="inlineStr"/>
      <c r="BG99" s="155" t="inlineStr"/>
      <c r="BH99" s="152" t="inlineStr"/>
      <c r="BI99" s="152" t="inlineStr"/>
      <c r="BJ99" s="152" t="inlineStr"/>
      <c r="BK99" s="152" t="inlineStr"/>
      <c r="BL99" s="152" t="inlineStr"/>
      <c r="BM99" s="152" t="inlineStr"/>
      <c r="BN99" s="152" t="inlineStr"/>
      <c r="BO99" s="152" t="inlineStr"/>
      <c r="BP99" s="155" t="inlineStr"/>
      <c r="BQ99" s="152" t="inlineStr"/>
      <c r="BR99" s="152" t="inlineStr"/>
      <c r="BS99" s="152" t="inlineStr"/>
      <c r="BT99" s="152" t="inlineStr"/>
      <c r="BU99" s="152" t="inlineStr"/>
      <c r="BV99" s="152" t="inlineStr"/>
      <c r="BW99" s="152" t="inlineStr"/>
      <c r="BX99" s="165" t="n"/>
      <c r="BY99" s="150" t="n"/>
      <c r="BZ99" s="150" t="n"/>
      <c r="CA99" s="150" t="n"/>
      <c r="CB99" s="171">
        <f>getURL2025(B99:B1546)</f>
        <v/>
      </c>
      <c r="CC99" s="156" t="n"/>
      <c r="CD99" s="156" t="n"/>
      <c r="CE99" s="167">
        <f>IFERROR(__xludf.DUMMYFUNCTION("""COMPUTED_VALUE"""),"0")</f>
        <v/>
      </c>
      <c r="CF99" s="158">
        <f>IFERROR(__xludf.DUMMYFUNCTION("""COMPUTED_VALUE"""),"0")</f>
        <v/>
      </c>
      <c r="CG99" s="148" t="n"/>
      <c r="CH99" s="148" t="n"/>
      <c r="CI99" s="148" t="n"/>
      <c r="CJ99" s="148" t="n"/>
      <c r="CK99" s="148" t="n"/>
      <c r="CL99" s="148" t="n"/>
      <c r="CM99" s="148" t="n"/>
      <c r="CN99" s="148" t="n"/>
      <c r="CO99" s="148" t="n"/>
      <c r="CP99" s="148" t="n"/>
      <c r="CQ99" s="148" t="n"/>
      <c r="CR99" s="148" t="n"/>
      <c r="CS99" s="148" t="n"/>
      <c r="CT99" s="148" t="n"/>
      <c r="CU99" s="148" t="n"/>
      <c r="CV99" s="148" t="n"/>
    </row>
    <row r="100">
      <c r="A100" s="168" t="inlineStr"/>
      <c r="B100" s="64" t="inlineStr">
        <is>
          <t>baumagazin-online.de: John Deere und Trimble kooperieren</t>
        </is>
      </c>
      <c r="C100" s="129" t="inlineStr"/>
      <c r="D100" s="130" t="inlineStr"/>
      <c r="E100" s="150" t="inlineStr"/>
      <c r="F100" s="150" t="inlineStr"/>
      <c r="G100" s="150" t="inlineStr">
        <is>
          <t>X</t>
        </is>
      </c>
      <c r="H100" s="152" t="inlineStr">
        <is>
          <t>X</t>
        </is>
      </c>
      <c r="I100" s="152" t="inlineStr"/>
      <c r="J100" s="152" t="inlineStr"/>
      <c r="K100" s="152" t="inlineStr"/>
      <c r="L100" s="152" t="inlineStr"/>
      <c r="M100" s="152" t="inlineStr"/>
      <c r="N100" s="152" t="inlineStr"/>
      <c r="O100" s="152" t="inlineStr"/>
      <c r="P100" s="152" t="inlineStr"/>
      <c r="Q100" s="152" t="inlineStr"/>
      <c r="R100" s="152" t="inlineStr"/>
      <c r="S100" s="165" t="inlineStr"/>
      <c r="T100" s="155" t="inlineStr"/>
      <c r="U100" s="152" t="inlineStr"/>
      <c r="V100" s="152" t="inlineStr"/>
      <c r="W100" s="152" t="inlineStr"/>
      <c r="X100" s="152" t="inlineStr"/>
      <c r="Y100" s="152" t="inlineStr"/>
      <c r="Z100" s="152" t="inlineStr"/>
      <c r="AA100" s="152" t="inlineStr"/>
      <c r="AB100" s="152" t="inlineStr"/>
      <c r="AC100" s="152" t="inlineStr"/>
      <c r="AD100" s="152" t="inlineStr"/>
      <c r="AE100" s="152" t="inlineStr"/>
      <c r="AF100" s="152" t="inlineStr"/>
      <c r="AG100" s="152" t="inlineStr"/>
      <c r="AH100" s="152" t="inlineStr"/>
      <c r="AI100" s="152" t="inlineStr"/>
      <c r="AJ100" s="152" t="inlineStr"/>
      <c r="AK100" s="152" t="inlineStr"/>
      <c r="AL100" s="152" t="inlineStr"/>
      <c r="AM100" s="152" t="inlineStr"/>
      <c r="AN100" s="166" t="inlineStr"/>
      <c r="AO100" s="155" t="inlineStr"/>
      <c r="AP100" s="152" t="inlineStr"/>
      <c r="AQ100" s="152" t="inlineStr"/>
      <c r="AR100" s="152" t="inlineStr"/>
      <c r="AS100" s="152" t="inlineStr"/>
      <c r="AT100" s="152" t="inlineStr"/>
      <c r="AU100" s="155" t="inlineStr"/>
      <c r="AV100" s="152" t="inlineStr"/>
      <c r="AW100" s="152" t="inlineStr"/>
      <c r="AX100" s="152" t="inlineStr"/>
      <c r="AY100" s="152" t="inlineStr"/>
      <c r="AZ100" s="152" t="inlineStr"/>
      <c r="BA100" s="165" t="inlineStr"/>
      <c r="BB100" s="165" t="inlineStr"/>
      <c r="BC100" s="155" t="inlineStr"/>
      <c r="BD100" s="152" t="inlineStr"/>
      <c r="BE100" s="152" t="inlineStr"/>
      <c r="BF100" s="152" t="inlineStr"/>
      <c r="BG100" s="155" t="inlineStr"/>
      <c r="BH100" s="152" t="inlineStr"/>
      <c r="BI100" s="152" t="inlineStr"/>
      <c r="BJ100" s="152" t="inlineStr"/>
      <c r="BK100" s="152" t="inlineStr"/>
      <c r="BL100" s="152" t="inlineStr"/>
      <c r="BM100" s="152" t="inlineStr"/>
      <c r="BN100" s="152" t="inlineStr"/>
      <c r="BO100" s="152" t="inlineStr"/>
      <c r="BP100" s="155" t="inlineStr"/>
      <c r="BQ100" s="152" t="inlineStr"/>
      <c r="BR100" s="152" t="inlineStr"/>
      <c r="BS100" s="152" t="inlineStr"/>
      <c r="BT100" s="152" t="inlineStr"/>
      <c r="BU100" s="152" t="inlineStr"/>
      <c r="BV100" s="152" t="inlineStr"/>
      <c r="BW100" s="152" t="inlineStr"/>
      <c r="BX100" s="165" t="n"/>
      <c r="BY100" s="150" t="n"/>
      <c r="BZ100" s="150" t="n"/>
      <c r="CA100" s="150" t="n"/>
      <c r="CB100" s="171">
        <f>getURL2025(B100:B1547)</f>
        <v/>
      </c>
      <c r="CC100" s="156" t="n"/>
      <c r="CD100" s="156" t="n"/>
      <c r="CE100" s="167">
        <f>IFERROR(__xludf.DUMMYFUNCTION("""COMPUTED_VALUE"""),"0")</f>
        <v/>
      </c>
      <c r="CF100" s="158">
        <f>IFERROR(__xludf.DUMMYFUNCTION("""COMPUTED_VALUE"""),"0")</f>
        <v/>
      </c>
      <c r="CG100" s="148" t="n"/>
      <c r="CH100" s="148" t="n"/>
      <c r="CI100" s="148" t="n"/>
      <c r="CJ100" s="148" t="n"/>
      <c r="CK100" s="148" t="n"/>
      <c r="CL100" s="148" t="n"/>
      <c r="CM100" s="148" t="n"/>
      <c r="CN100" s="148" t="n"/>
      <c r="CO100" s="148" t="n"/>
      <c r="CP100" s="148" t="n"/>
      <c r="CQ100" s="148" t="n"/>
      <c r="CR100" s="148" t="n"/>
      <c r="CS100" s="148" t="n"/>
      <c r="CT100" s="148" t="n"/>
      <c r="CU100" s="148" t="n"/>
      <c r="CV100" s="148" t="n"/>
    </row>
    <row r="101">
      <c r="A101" s="168" t="inlineStr"/>
      <c r="B101" s="64" t="inlineStr">
        <is>
          <t>Best 3Dd modelling software of 2025</t>
        </is>
      </c>
      <c r="C101" s="129" t="inlineStr"/>
      <c r="D101" s="130" t="inlineStr"/>
      <c r="E101" s="150" t="inlineStr"/>
      <c r="F101" s="150" t="inlineStr"/>
      <c r="G101" s="150" t="inlineStr">
        <is>
          <t>X</t>
        </is>
      </c>
      <c r="H101" s="152" t="inlineStr">
        <is>
          <t>X</t>
        </is>
      </c>
      <c r="I101" s="152" t="inlineStr"/>
      <c r="J101" s="152" t="inlineStr"/>
      <c r="K101" s="152" t="inlineStr"/>
      <c r="L101" s="152" t="inlineStr"/>
      <c r="M101" s="152" t="inlineStr"/>
      <c r="N101" s="152" t="inlineStr"/>
      <c r="O101" s="152" t="inlineStr"/>
      <c r="P101" s="152" t="inlineStr"/>
      <c r="Q101" s="152" t="inlineStr"/>
      <c r="R101" s="152" t="inlineStr"/>
      <c r="S101" s="165" t="inlineStr"/>
      <c r="T101" s="155" t="inlineStr"/>
      <c r="U101" s="152" t="inlineStr"/>
      <c r="V101" s="152" t="inlineStr"/>
      <c r="W101" s="152" t="inlineStr"/>
      <c r="X101" s="152" t="inlineStr"/>
      <c r="Y101" s="152" t="inlineStr"/>
      <c r="Z101" s="152" t="inlineStr"/>
      <c r="AA101" s="152" t="inlineStr"/>
      <c r="AB101" s="152" t="inlineStr"/>
      <c r="AC101" s="152" t="inlineStr"/>
      <c r="AD101" s="152" t="inlineStr"/>
      <c r="AE101" s="152" t="inlineStr"/>
      <c r="AF101" s="152" t="inlineStr"/>
      <c r="AG101" s="152" t="inlineStr"/>
      <c r="AH101" s="152" t="inlineStr"/>
      <c r="AI101" s="152" t="inlineStr"/>
      <c r="AJ101" s="152" t="inlineStr"/>
      <c r="AK101" s="152" t="inlineStr"/>
      <c r="AL101" s="152" t="inlineStr"/>
      <c r="AM101" s="152" t="inlineStr"/>
      <c r="AN101" s="166" t="inlineStr"/>
      <c r="AO101" s="155" t="inlineStr"/>
      <c r="AP101" s="152" t="inlineStr"/>
      <c r="AQ101" s="152" t="inlineStr"/>
      <c r="AR101" s="152" t="inlineStr"/>
      <c r="AS101" s="152" t="inlineStr"/>
      <c r="AT101" s="152" t="inlineStr"/>
      <c r="AU101" s="155" t="inlineStr"/>
      <c r="AV101" s="152" t="inlineStr"/>
      <c r="AW101" s="152" t="inlineStr"/>
      <c r="AX101" s="152" t="inlineStr"/>
      <c r="AY101" s="152" t="inlineStr"/>
      <c r="AZ101" s="152" t="inlineStr"/>
      <c r="BA101" s="165" t="inlineStr"/>
      <c r="BB101" s="165" t="inlineStr"/>
      <c r="BC101" s="155" t="inlineStr"/>
      <c r="BD101" s="152" t="inlineStr"/>
      <c r="BE101" s="152" t="inlineStr"/>
      <c r="BF101" s="152" t="inlineStr"/>
      <c r="BG101" s="155" t="inlineStr"/>
      <c r="BH101" s="152" t="inlineStr"/>
      <c r="BI101" s="152" t="inlineStr"/>
      <c r="BJ101" s="152" t="inlineStr"/>
      <c r="BK101" s="152" t="inlineStr"/>
      <c r="BL101" s="152" t="inlineStr"/>
      <c r="BM101" s="152" t="inlineStr"/>
      <c r="BN101" s="152" t="inlineStr"/>
      <c r="BO101" s="152" t="inlineStr"/>
      <c r="BP101" s="155" t="inlineStr"/>
      <c r="BQ101" s="152" t="inlineStr"/>
      <c r="BR101" s="152" t="inlineStr"/>
      <c r="BS101" s="152" t="inlineStr"/>
      <c r="BT101" s="152" t="inlineStr"/>
      <c r="BU101" s="152" t="inlineStr"/>
      <c r="BV101" s="152" t="inlineStr"/>
      <c r="BW101" s="152" t="inlineStr"/>
      <c r="BX101" s="165" t="n"/>
      <c r="BY101" s="150" t="n"/>
      <c r="BZ101" s="150" t="n"/>
      <c r="CA101" s="150" t="n"/>
      <c r="CB101" s="171">
        <f>getURL2025(B101:B1548)</f>
        <v/>
      </c>
      <c r="CC101" s="156" t="n"/>
      <c r="CD101" s="156" t="n"/>
      <c r="CE101" s="167">
        <f>IFERROR(__xludf.DUMMYFUNCTION("""COMPUTED_VALUE"""),"0")</f>
        <v/>
      </c>
      <c r="CF101" s="158">
        <f>IFERROR(__xludf.DUMMYFUNCTION("""COMPUTED_VALUE"""),"0")</f>
        <v/>
      </c>
      <c r="CG101" s="148" t="n"/>
      <c r="CH101" s="148" t="n"/>
      <c r="CI101" s="148" t="n"/>
      <c r="CJ101" s="148" t="n"/>
      <c r="CK101" s="148" t="n"/>
      <c r="CL101" s="148" t="n"/>
      <c r="CM101" s="148" t="n"/>
      <c r="CN101" s="148" t="n"/>
      <c r="CO101" s="148" t="n"/>
      <c r="CP101" s="148" t="n"/>
      <c r="CQ101" s="148" t="n"/>
      <c r="CR101" s="148" t="n"/>
      <c r="CS101" s="148" t="n"/>
      <c r="CT101" s="148" t="n"/>
      <c r="CU101" s="148" t="n"/>
      <c r="CV101" s="148" t="n"/>
    </row>
    <row r="102">
      <c r="A102" s="168" t="inlineStr"/>
      <c r="B102" s="64" t="inlineStr">
        <is>
          <t>Building Safety Act 2020</t>
        </is>
      </c>
      <c r="C102" s="129" t="inlineStr"/>
      <c r="D102" s="130" t="inlineStr"/>
      <c r="E102" s="150" t="inlineStr"/>
      <c r="F102" s="150" t="inlineStr"/>
      <c r="G102" s="150" t="inlineStr">
        <is>
          <t>X</t>
        </is>
      </c>
      <c r="H102" s="152" t="inlineStr">
        <is>
          <t>X</t>
        </is>
      </c>
      <c r="I102" s="152" t="inlineStr"/>
      <c r="J102" s="152" t="inlineStr"/>
      <c r="K102" s="152" t="inlineStr"/>
      <c r="L102" s="152" t="inlineStr"/>
      <c r="M102" s="152" t="inlineStr"/>
      <c r="N102" s="152" t="inlineStr"/>
      <c r="O102" s="152" t="inlineStr"/>
      <c r="P102" s="152" t="inlineStr"/>
      <c r="Q102" s="152" t="inlineStr"/>
      <c r="R102" s="152" t="inlineStr"/>
      <c r="S102" s="165" t="inlineStr"/>
      <c r="T102" s="155" t="inlineStr"/>
      <c r="U102" s="152" t="inlineStr"/>
      <c r="V102" s="152" t="inlineStr"/>
      <c r="W102" s="152" t="inlineStr"/>
      <c r="X102" s="152" t="inlineStr"/>
      <c r="Y102" s="152" t="inlineStr"/>
      <c r="Z102" s="152" t="inlineStr"/>
      <c r="AA102" s="152" t="inlineStr"/>
      <c r="AB102" s="152" t="inlineStr"/>
      <c r="AC102" s="152" t="inlineStr"/>
      <c r="AD102" s="152" t="inlineStr"/>
      <c r="AE102" s="152" t="inlineStr"/>
      <c r="AF102" s="152" t="inlineStr"/>
      <c r="AG102" s="152" t="inlineStr"/>
      <c r="AH102" s="152" t="inlineStr"/>
      <c r="AI102" s="152" t="inlineStr"/>
      <c r="AJ102" s="152" t="inlineStr"/>
      <c r="AK102" s="152" t="inlineStr"/>
      <c r="AL102" s="152" t="inlineStr"/>
      <c r="AM102" s="152" t="inlineStr"/>
      <c r="AN102" s="166" t="inlineStr"/>
      <c r="AO102" s="155" t="inlineStr"/>
      <c r="AP102" s="152" t="inlineStr"/>
      <c r="AQ102" s="152" t="inlineStr"/>
      <c r="AR102" s="152" t="inlineStr"/>
      <c r="AS102" s="152" t="inlineStr"/>
      <c r="AT102" s="152" t="inlineStr"/>
      <c r="AU102" s="155" t="inlineStr"/>
      <c r="AV102" s="152" t="inlineStr"/>
      <c r="AW102" s="152" t="inlineStr"/>
      <c r="AX102" s="152" t="inlineStr"/>
      <c r="AY102" s="152" t="inlineStr"/>
      <c r="AZ102" s="152" t="inlineStr"/>
      <c r="BA102" s="165" t="inlineStr"/>
      <c r="BB102" s="165" t="inlineStr"/>
      <c r="BC102" s="155" t="inlineStr"/>
      <c r="BD102" s="152" t="inlineStr"/>
      <c r="BE102" s="152" t="inlineStr"/>
      <c r="BF102" s="152" t="inlineStr"/>
      <c r="BG102" s="155" t="inlineStr"/>
      <c r="BH102" s="152" t="inlineStr"/>
      <c r="BI102" s="152" t="inlineStr"/>
      <c r="BJ102" s="152" t="inlineStr"/>
      <c r="BK102" s="152" t="inlineStr"/>
      <c r="BL102" s="152" t="inlineStr"/>
      <c r="BM102" s="152" t="inlineStr"/>
      <c r="BN102" s="152" t="inlineStr"/>
      <c r="BO102" s="152" t="inlineStr"/>
      <c r="BP102" s="155" t="inlineStr"/>
      <c r="BQ102" s="152" t="inlineStr"/>
      <c r="BR102" s="152" t="inlineStr"/>
      <c r="BS102" s="152" t="inlineStr"/>
      <c r="BT102" s="152" t="inlineStr"/>
      <c r="BU102" s="152" t="inlineStr"/>
      <c r="BV102" s="152" t="inlineStr"/>
      <c r="BW102" s="152" t="inlineStr"/>
      <c r="BX102" s="165" t="n"/>
      <c r="BY102" s="150" t="n"/>
      <c r="BZ102" s="150" t="n"/>
      <c r="CA102" s="150" t="n"/>
      <c r="CB102" s="171">
        <f>getURL2025(B102:B1549)</f>
        <v/>
      </c>
      <c r="CC102" s="156" t="n"/>
      <c r="CD102" s="156" t="n"/>
      <c r="CE102" s="167">
        <f>IFERROR(__xludf.DUMMYFUNCTION("""COMPUTED_VALUE"""),"0")</f>
        <v/>
      </c>
      <c r="CF102" s="158">
        <f>IFERROR(__xludf.DUMMYFUNCTION("""COMPUTED_VALUE"""),"0")</f>
        <v/>
      </c>
      <c r="CG102" s="148" t="n"/>
      <c r="CH102" s="148" t="n"/>
      <c r="CI102" s="148" t="n"/>
      <c r="CJ102" s="148" t="n"/>
      <c r="CK102" s="148" t="n"/>
      <c r="CL102" s="148" t="n"/>
      <c r="CM102" s="148" t="n"/>
      <c r="CN102" s="148" t="n"/>
      <c r="CO102" s="148" t="n"/>
      <c r="CP102" s="148" t="n"/>
      <c r="CQ102" s="148" t="n"/>
      <c r="CR102" s="148" t="n"/>
      <c r="CS102" s="148" t="n"/>
      <c r="CT102" s="148" t="n"/>
      <c r="CU102" s="148" t="n"/>
      <c r="CV102" s="148" t="n"/>
    </row>
    <row r="103">
      <c r="A103" s="168" t="inlineStr"/>
      <c r="B103" s="173" t="inlineStr">
        <is>
          <t>Transporeon lancia un programma di app integrate per trasportatori</t>
        </is>
      </c>
      <c r="C103" s="129" t="inlineStr"/>
      <c r="D103" s="130" t="inlineStr"/>
      <c r="E103" s="150" t="inlineStr"/>
      <c r="F103" s="150" t="inlineStr"/>
      <c r="G103" s="150" t="inlineStr">
        <is>
          <t>X</t>
        </is>
      </c>
      <c r="H103" s="152" t="inlineStr">
        <is>
          <t>X</t>
        </is>
      </c>
      <c r="I103" s="152" t="inlineStr"/>
      <c r="J103" s="152" t="inlineStr"/>
      <c r="K103" s="152" t="inlineStr"/>
      <c r="L103" s="152" t="inlineStr"/>
      <c r="M103" s="152" t="inlineStr"/>
      <c r="N103" s="152" t="inlineStr"/>
      <c r="O103" s="152" t="inlineStr"/>
      <c r="P103" s="152" t="inlineStr"/>
      <c r="Q103" s="152" t="inlineStr"/>
      <c r="R103" s="152" t="inlineStr"/>
      <c r="S103" s="165" t="inlineStr"/>
      <c r="T103" s="155" t="inlineStr"/>
      <c r="U103" s="152" t="inlineStr"/>
      <c r="V103" s="152" t="inlineStr"/>
      <c r="W103" s="152" t="inlineStr"/>
      <c r="X103" s="152" t="inlineStr"/>
      <c r="Y103" s="152" t="inlineStr"/>
      <c r="Z103" s="152" t="inlineStr"/>
      <c r="AA103" s="152" t="inlineStr"/>
      <c r="AB103" s="152" t="inlineStr"/>
      <c r="AC103" s="152" t="inlineStr"/>
      <c r="AD103" s="152" t="inlineStr"/>
      <c r="AE103" s="152" t="inlineStr"/>
      <c r="AF103" s="152" t="inlineStr"/>
      <c r="AG103" s="152" t="inlineStr"/>
      <c r="AH103" s="152" t="inlineStr"/>
      <c r="AI103" s="152" t="inlineStr"/>
      <c r="AJ103" s="152" t="inlineStr"/>
      <c r="AK103" s="152" t="inlineStr"/>
      <c r="AL103" s="152" t="inlineStr"/>
      <c r="AM103" s="152" t="inlineStr"/>
      <c r="AN103" s="166" t="inlineStr"/>
      <c r="AO103" s="155" t="inlineStr"/>
      <c r="AP103" s="152" t="inlineStr"/>
      <c r="AQ103" s="152" t="inlineStr"/>
      <c r="AR103" s="152" t="inlineStr"/>
      <c r="AS103" s="152" t="inlineStr"/>
      <c r="AT103" s="152" t="inlineStr"/>
      <c r="AU103" s="155" t="inlineStr"/>
      <c r="AV103" s="152" t="inlineStr"/>
      <c r="AW103" s="152" t="inlineStr"/>
      <c r="AX103" s="152" t="inlineStr"/>
      <c r="AY103" s="152" t="inlineStr"/>
      <c r="AZ103" s="152" t="inlineStr"/>
      <c r="BA103" s="165" t="inlineStr"/>
      <c r="BB103" s="165" t="inlineStr"/>
      <c r="BC103" s="155" t="inlineStr"/>
      <c r="BD103" s="152" t="inlineStr"/>
      <c r="BE103" s="152" t="inlineStr"/>
      <c r="BF103" s="152" t="inlineStr"/>
      <c r="BG103" s="155" t="inlineStr"/>
      <c r="BH103" s="152" t="inlineStr"/>
      <c r="BI103" s="152" t="inlineStr"/>
      <c r="BJ103" s="152" t="inlineStr"/>
      <c r="BK103" s="152" t="inlineStr"/>
      <c r="BL103" s="152" t="inlineStr"/>
      <c r="BM103" s="152" t="inlineStr"/>
      <c r="BN103" s="152" t="inlineStr"/>
      <c r="BO103" s="152" t="inlineStr"/>
      <c r="BP103" s="155" t="inlineStr"/>
      <c r="BQ103" s="152" t="inlineStr"/>
      <c r="BR103" s="152" t="inlineStr"/>
      <c r="BS103" s="152" t="inlineStr"/>
      <c r="BT103" s="152" t="inlineStr"/>
      <c r="BU103" s="152" t="inlineStr"/>
      <c r="BV103" s="152" t="inlineStr"/>
      <c r="BW103" s="152" t="inlineStr"/>
      <c r="BX103" s="165" t="n"/>
      <c r="BY103" s="150" t="n"/>
      <c r="BZ103" s="150" t="n"/>
      <c r="CA103" s="150" t="n"/>
      <c r="CB103" s="171">
        <f>getURL2025(B103:B1550)</f>
        <v/>
      </c>
      <c r="CC103" s="156" t="n"/>
      <c r="CD103" s="156" t="n"/>
      <c r="CE103" s="167">
        <f>IFERROR(__xludf.DUMMYFUNCTION("""COMPUTED_VALUE"""),"0")</f>
        <v/>
      </c>
      <c r="CF103" s="158">
        <f>IFERROR(__xludf.DUMMYFUNCTION("""COMPUTED_VALUE"""),"0")</f>
        <v/>
      </c>
      <c r="CG103" s="148" t="n"/>
      <c r="CH103" s="148" t="n"/>
      <c r="CI103" s="148" t="n"/>
      <c r="CJ103" s="148" t="n"/>
      <c r="CK103" s="148" t="n"/>
      <c r="CL103" s="148" t="n"/>
      <c r="CM103" s="148" t="n"/>
      <c r="CN103" s="148" t="n"/>
      <c r="CO103" s="148" t="n"/>
      <c r="CP103" s="148" t="n"/>
      <c r="CQ103" s="148" t="n"/>
      <c r="CR103" s="148" t="n"/>
      <c r="CS103" s="148" t="n"/>
      <c r="CT103" s="148" t="n"/>
      <c r="CU103" s="148" t="n"/>
      <c r="CV103" s="148" t="n"/>
    </row>
    <row r="104">
      <c r="A104" s="168" t="inlineStr"/>
      <c r="B104" s="64" t="inlineStr">
        <is>
          <t>Innovationsturbo gezündet - Caterpillar und Trimble erweitern ihr Joint Venture | LECTURA Press</t>
        </is>
      </c>
      <c r="C104" s="129" t="inlineStr"/>
      <c r="D104" s="130" t="inlineStr"/>
      <c r="E104" s="150" t="inlineStr"/>
      <c r="F104" s="150" t="inlineStr"/>
      <c r="G104" s="150" t="inlineStr">
        <is>
          <t>X</t>
        </is>
      </c>
      <c r="H104" s="152" t="inlineStr">
        <is>
          <t>X</t>
        </is>
      </c>
      <c r="I104" s="152" t="inlineStr"/>
      <c r="J104" s="152" t="inlineStr"/>
      <c r="K104" s="152" t="inlineStr"/>
      <c r="L104" s="152" t="inlineStr"/>
      <c r="M104" s="152" t="inlineStr"/>
      <c r="N104" s="152" t="inlineStr"/>
      <c r="O104" s="152" t="inlineStr"/>
      <c r="P104" s="152" t="inlineStr"/>
      <c r="Q104" s="152" t="inlineStr"/>
      <c r="R104" s="152" t="inlineStr"/>
      <c r="S104" s="165" t="inlineStr"/>
      <c r="T104" s="155" t="inlineStr"/>
      <c r="U104" s="152" t="inlineStr"/>
      <c r="V104" s="152" t="inlineStr"/>
      <c r="W104" s="152" t="inlineStr"/>
      <c r="X104" s="152" t="inlineStr"/>
      <c r="Y104" s="152" t="inlineStr"/>
      <c r="Z104" s="152" t="inlineStr"/>
      <c r="AA104" s="152" t="inlineStr"/>
      <c r="AB104" s="152" t="inlineStr"/>
      <c r="AC104" s="152" t="inlineStr"/>
      <c r="AD104" s="152" t="inlineStr"/>
      <c r="AE104" s="152" t="inlineStr"/>
      <c r="AF104" s="152" t="inlineStr"/>
      <c r="AG104" s="152" t="inlineStr"/>
      <c r="AH104" s="152" t="inlineStr"/>
      <c r="AI104" s="152" t="inlineStr"/>
      <c r="AJ104" s="152" t="inlineStr"/>
      <c r="AK104" s="152" t="inlineStr"/>
      <c r="AL104" s="152" t="inlineStr"/>
      <c r="AM104" s="152" t="inlineStr"/>
      <c r="AN104" s="166" t="inlineStr"/>
      <c r="AO104" s="155" t="inlineStr"/>
      <c r="AP104" s="152" t="inlineStr"/>
      <c r="AQ104" s="152" t="inlineStr"/>
      <c r="AR104" s="152" t="inlineStr"/>
      <c r="AS104" s="152" t="inlineStr"/>
      <c r="AT104" s="152" t="inlineStr"/>
      <c r="AU104" s="155" t="inlineStr"/>
      <c r="AV104" s="152" t="inlineStr"/>
      <c r="AW104" s="152" t="inlineStr"/>
      <c r="AX104" s="152" t="inlineStr"/>
      <c r="AY104" s="152" t="inlineStr"/>
      <c r="AZ104" s="152" t="inlineStr"/>
      <c r="BA104" s="165" t="inlineStr"/>
      <c r="BB104" s="165" t="inlineStr"/>
      <c r="BC104" s="155" t="inlineStr"/>
      <c r="BD104" s="152" t="inlineStr"/>
      <c r="BE104" s="152" t="inlineStr"/>
      <c r="BF104" s="152" t="inlineStr"/>
      <c r="BG104" s="155" t="inlineStr"/>
      <c r="BH104" s="152" t="inlineStr"/>
      <c r="BI104" s="152" t="inlineStr"/>
      <c r="BJ104" s="152" t="inlineStr"/>
      <c r="BK104" s="152" t="inlineStr"/>
      <c r="BL104" s="152" t="inlineStr"/>
      <c r="BM104" s="152" t="inlineStr"/>
      <c r="BN104" s="152" t="inlineStr"/>
      <c r="BO104" s="152" t="inlineStr"/>
      <c r="BP104" s="155" t="inlineStr"/>
      <c r="BQ104" s="152" t="inlineStr"/>
      <c r="BR104" s="152" t="inlineStr"/>
      <c r="BS104" s="152" t="inlineStr"/>
      <c r="BT104" s="152" t="inlineStr"/>
      <c r="BU104" s="152" t="inlineStr"/>
      <c r="BV104" s="152" t="inlineStr"/>
      <c r="BW104" s="152" t="inlineStr"/>
      <c r="BX104" s="165" t="n"/>
      <c r="BY104" s="150" t="n"/>
      <c r="BZ104" s="150" t="n"/>
      <c r="CA104" s="150" t="n"/>
      <c r="CB104" s="171">
        <f>getURL2025(B104:B1551)</f>
        <v/>
      </c>
      <c r="CC104" s="156" t="n"/>
      <c r="CD104" s="156" t="n"/>
      <c r="CE104" s="167">
        <f>IFERROR(__xludf.DUMMYFUNCTION("""COMPUTED_VALUE"""),"0")</f>
        <v/>
      </c>
      <c r="CF104" s="158">
        <f>IFERROR(__xludf.DUMMYFUNCTION("""COMPUTED_VALUE"""),"0")</f>
        <v/>
      </c>
      <c r="CG104" s="148" t="n"/>
      <c r="CH104" s="148" t="n"/>
      <c r="CI104" s="148" t="n"/>
      <c r="CJ104" s="148" t="n"/>
      <c r="CK104" s="148" t="n"/>
      <c r="CL104" s="148" t="n"/>
      <c r="CM104" s="148" t="n"/>
      <c r="CN104" s="148" t="n"/>
      <c r="CO104" s="148" t="n"/>
      <c r="CP104" s="148" t="n"/>
      <c r="CQ104" s="148" t="n"/>
      <c r="CR104" s="148" t="n"/>
      <c r="CS104" s="148" t="n"/>
      <c r="CT104" s="148" t="n"/>
      <c r="CU104" s="148" t="n"/>
      <c r="CV104" s="148" t="n"/>
    </row>
    <row r="105">
      <c r="A105" s="168" t="inlineStr"/>
      <c r="B105" s="64" t="inlineStr">
        <is>
          <t>Un nouveau cadre d’intégration pour une meilleure interopérabilité des TMS - Truckeditions</t>
        </is>
      </c>
      <c r="C105" s="129" t="inlineStr"/>
      <c r="D105" s="130" t="inlineStr"/>
      <c r="E105" s="150" t="inlineStr"/>
      <c r="F105" s="150" t="inlineStr"/>
      <c r="G105" s="150" t="inlineStr">
        <is>
          <t>X</t>
        </is>
      </c>
      <c r="H105" s="152" t="inlineStr">
        <is>
          <t>X</t>
        </is>
      </c>
      <c r="I105" s="152" t="inlineStr"/>
      <c r="J105" s="152" t="inlineStr"/>
      <c r="K105" s="152" t="inlineStr"/>
      <c r="L105" s="152" t="inlineStr"/>
      <c r="M105" s="152" t="inlineStr"/>
      <c r="N105" s="152" t="inlineStr"/>
      <c r="O105" s="152" t="inlineStr"/>
      <c r="P105" s="152" t="inlineStr"/>
      <c r="Q105" s="152" t="inlineStr"/>
      <c r="R105" s="152" t="inlineStr"/>
      <c r="S105" s="165" t="inlineStr"/>
      <c r="T105" s="155" t="inlineStr"/>
      <c r="U105" s="152" t="inlineStr"/>
      <c r="V105" s="152" t="inlineStr"/>
      <c r="W105" s="152" t="inlineStr"/>
      <c r="X105" s="152" t="inlineStr"/>
      <c r="Y105" s="152" t="inlineStr"/>
      <c r="Z105" s="152" t="inlineStr"/>
      <c r="AA105" s="152" t="inlineStr"/>
      <c r="AB105" s="152" t="inlineStr"/>
      <c r="AC105" s="152" t="inlineStr"/>
      <c r="AD105" s="152" t="inlineStr"/>
      <c r="AE105" s="152" t="inlineStr"/>
      <c r="AF105" s="152" t="inlineStr"/>
      <c r="AG105" s="152" t="inlineStr"/>
      <c r="AH105" s="152" t="inlineStr"/>
      <c r="AI105" s="152" t="inlineStr"/>
      <c r="AJ105" s="152" t="inlineStr"/>
      <c r="AK105" s="152" t="inlineStr"/>
      <c r="AL105" s="152" t="inlineStr"/>
      <c r="AM105" s="152" t="inlineStr"/>
      <c r="AN105" s="166" t="inlineStr"/>
      <c r="AO105" s="155" t="inlineStr"/>
      <c r="AP105" s="152" t="inlineStr"/>
      <c r="AQ105" s="152" t="inlineStr"/>
      <c r="AR105" s="152" t="inlineStr"/>
      <c r="AS105" s="152" t="inlineStr"/>
      <c r="AT105" s="152" t="inlineStr"/>
      <c r="AU105" s="155" t="inlineStr"/>
      <c r="AV105" s="152" t="inlineStr"/>
      <c r="AW105" s="152" t="inlineStr"/>
      <c r="AX105" s="152" t="inlineStr"/>
      <c r="AY105" s="152" t="inlineStr"/>
      <c r="AZ105" s="152" t="inlineStr"/>
      <c r="BA105" s="165" t="inlineStr"/>
      <c r="BB105" s="165" t="inlineStr"/>
      <c r="BC105" s="155" t="inlineStr"/>
      <c r="BD105" s="152" t="inlineStr"/>
      <c r="BE105" s="152" t="inlineStr"/>
      <c r="BF105" s="152" t="inlineStr"/>
      <c r="BG105" s="155" t="inlineStr"/>
      <c r="BH105" s="152" t="inlineStr"/>
      <c r="BI105" s="152" t="inlineStr"/>
      <c r="BJ105" s="152" t="inlineStr"/>
      <c r="BK105" s="152" t="inlineStr"/>
      <c r="BL105" s="152" t="inlineStr"/>
      <c r="BM105" s="152" t="inlineStr"/>
      <c r="BN105" s="152" t="inlineStr"/>
      <c r="BO105" s="152" t="inlineStr"/>
      <c r="BP105" s="155" t="inlineStr"/>
      <c r="BQ105" s="152" t="inlineStr"/>
      <c r="BR105" s="152" t="inlineStr"/>
      <c r="BS105" s="152" t="inlineStr"/>
      <c r="BT105" s="152" t="inlineStr"/>
      <c r="BU105" s="152" t="inlineStr"/>
      <c r="BV105" s="152" t="inlineStr"/>
      <c r="BW105" s="152" t="inlineStr"/>
      <c r="BX105" s="165" t="n"/>
      <c r="BY105" s="150" t="n"/>
      <c r="BZ105" s="150" t="n"/>
      <c r="CA105" s="150" t="n"/>
      <c r="CB105" s="171">
        <f>getURL2025(B105:B1552)</f>
        <v/>
      </c>
      <c r="CC105" s="156" t="n"/>
      <c r="CD105" s="156" t="n"/>
      <c r="CE105" s="167">
        <f>IFERROR(__xludf.DUMMYFUNCTION("""COMPUTED_VALUE"""),"0")</f>
        <v/>
      </c>
      <c r="CF105" s="158">
        <f>IFERROR(__xludf.DUMMYFUNCTION("""COMPUTED_VALUE"""),"0")</f>
        <v/>
      </c>
      <c r="CG105" s="148" t="n"/>
      <c r="CH105" s="148" t="n"/>
      <c r="CI105" s="148" t="n"/>
      <c r="CJ105" s="148" t="n"/>
      <c r="CK105" s="148" t="n"/>
      <c r="CL105" s="148" t="n"/>
      <c r="CM105" s="148" t="n"/>
      <c r="CN105" s="148" t="n"/>
      <c r="CO105" s="148" t="n"/>
      <c r="CP105" s="148" t="n"/>
      <c r="CQ105" s="148" t="n"/>
      <c r="CR105" s="148" t="n"/>
      <c r="CS105" s="148" t="n"/>
      <c r="CT105" s="148" t="n"/>
      <c r="CU105" s="148" t="n"/>
      <c r="CV105" s="148" t="n"/>
    </row>
    <row r="106">
      <c r="A106" s="168" t="inlineStr"/>
      <c r="B106" s="64" t="inlineStr">
        <is>
          <t>Trimble introduces new tiered subscription bundles for contractors to take advantage of civil construction technology – Intelligent Build.tech</t>
        </is>
      </c>
      <c r="C106" s="129" t="inlineStr"/>
      <c r="D106" s="130" t="inlineStr"/>
      <c r="E106" s="150" t="inlineStr"/>
      <c r="F106" s="150" t="inlineStr"/>
      <c r="G106" s="150" t="inlineStr">
        <is>
          <t>X</t>
        </is>
      </c>
      <c r="H106" s="152" t="inlineStr">
        <is>
          <t>X</t>
        </is>
      </c>
      <c r="I106" s="152" t="inlineStr"/>
      <c r="J106" s="152" t="inlineStr"/>
      <c r="K106" s="152" t="inlineStr"/>
      <c r="L106" s="152" t="inlineStr"/>
      <c r="M106" s="152" t="inlineStr"/>
      <c r="N106" s="152" t="inlineStr"/>
      <c r="O106" s="152" t="inlineStr"/>
      <c r="P106" s="152" t="inlineStr"/>
      <c r="Q106" s="152" t="inlineStr"/>
      <c r="R106" s="152" t="inlineStr"/>
      <c r="S106" s="165" t="inlineStr"/>
      <c r="T106" s="155" t="inlineStr"/>
      <c r="U106" s="152" t="inlineStr"/>
      <c r="V106" s="152" t="inlineStr"/>
      <c r="W106" s="152" t="inlineStr"/>
      <c r="X106" s="152" t="inlineStr"/>
      <c r="Y106" s="152" t="inlineStr"/>
      <c r="Z106" s="152" t="inlineStr"/>
      <c r="AA106" s="152" t="inlineStr"/>
      <c r="AB106" s="152" t="inlineStr"/>
      <c r="AC106" s="152" t="inlineStr"/>
      <c r="AD106" s="152" t="inlineStr"/>
      <c r="AE106" s="152" t="inlineStr"/>
      <c r="AF106" s="152" t="inlineStr"/>
      <c r="AG106" s="152" t="inlineStr"/>
      <c r="AH106" s="152" t="inlineStr"/>
      <c r="AI106" s="152" t="inlineStr"/>
      <c r="AJ106" s="152" t="inlineStr"/>
      <c r="AK106" s="152" t="inlineStr"/>
      <c r="AL106" s="152" t="inlineStr"/>
      <c r="AM106" s="152" t="inlineStr"/>
      <c r="AN106" s="166" t="inlineStr"/>
      <c r="AO106" s="155" t="inlineStr"/>
      <c r="AP106" s="152" t="inlineStr"/>
      <c r="AQ106" s="152" t="inlineStr"/>
      <c r="AR106" s="152" t="inlineStr"/>
      <c r="AS106" s="152" t="inlineStr"/>
      <c r="AT106" s="152" t="inlineStr"/>
      <c r="AU106" s="155" t="inlineStr"/>
      <c r="AV106" s="152" t="inlineStr"/>
      <c r="AW106" s="152" t="inlineStr"/>
      <c r="AX106" s="152" t="inlineStr"/>
      <c r="AY106" s="152" t="inlineStr"/>
      <c r="AZ106" s="152" t="inlineStr"/>
      <c r="BA106" s="165" t="inlineStr"/>
      <c r="BB106" s="165" t="inlineStr"/>
      <c r="BC106" s="155" t="inlineStr"/>
      <c r="BD106" s="152" t="inlineStr"/>
      <c r="BE106" s="152" t="inlineStr"/>
      <c r="BF106" s="152" t="inlineStr"/>
      <c r="BG106" s="155" t="inlineStr"/>
      <c r="BH106" s="152" t="inlineStr"/>
      <c r="BI106" s="152" t="inlineStr"/>
      <c r="BJ106" s="152" t="inlineStr"/>
      <c r="BK106" s="152" t="inlineStr"/>
      <c r="BL106" s="152" t="inlineStr"/>
      <c r="BM106" s="152" t="inlineStr"/>
      <c r="BN106" s="152" t="inlineStr"/>
      <c r="BO106" s="152" t="inlineStr"/>
      <c r="BP106" s="155" t="inlineStr"/>
      <c r="BQ106" s="152" t="inlineStr"/>
      <c r="BR106" s="152" t="inlineStr"/>
      <c r="BS106" s="152" t="inlineStr"/>
      <c r="BT106" s="152" t="inlineStr"/>
      <c r="BU106" s="152" t="inlineStr"/>
      <c r="BV106" s="152" t="inlineStr"/>
      <c r="BW106" s="152" t="inlineStr"/>
      <c r="BX106" s="165" t="n"/>
      <c r="BY106" s="150" t="n"/>
      <c r="BZ106" s="150" t="n"/>
      <c r="CA106" s="150" t="n"/>
      <c r="CB106" s="171">
        <f>getURL2025(B106:B1553)</f>
        <v/>
      </c>
      <c r="CC106" s="156" t="n"/>
      <c r="CD106" s="156" t="n"/>
      <c r="CE106" s="167">
        <f>IFERROR(__xludf.DUMMYFUNCTION("""COMPUTED_VALUE"""),"0")</f>
        <v/>
      </c>
      <c r="CF106" s="158">
        <f>IFERROR(__xludf.DUMMYFUNCTION("""COMPUTED_VALUE"""),"0")</f>
        <v/>
      </c>
      <c r="CG106" s="148" t="n"/>
      <c r="CH106" s="148" t="n"/>
      <c r="CI106" s="148" t="n"/>
      <c r="CJ106" s="148" t="n"/>
      <c r="CK106" s="148" t="n"/>
      <c r="CL106" s="148" t="n"/>
      <c r="CM106" s="148" t="n"/>
      <c r="CN106" s="148" t="n"/>
      <c r="CO106" s="148" t="n"/>
      <c r="CP106" s="148" t="n"/>
      <c r="CQ106" s="148" t="n"/>
      <c r="CR106" s="148" t="n"/>
      <c r="CS106" s="148" t="n"/>
      <c r="CT106" s="148" t="n"/>
      <c r="CU106" s="148" t="n"/>
      <c r="CV106" s="148" t="n"/>
    </row>
    <row r="107">
      <c r="A107" s="168" t="inlineStr"/>
      <c r="B107" s="64" t="inlineStr">
        <is>
          <t>Why employees smuggle AI into work</t>
        </is>
      </c>
      <c r="C107" s="129" t="inlineStr"/>
      <c r="D107" s="130" t="inlineStr"/>
      <c r="E107" s="150" t="inlineStr"/>
      <c r="F107" s="150" t="inlineStr"/>
      <c r="G107" s="150" t="inlineStr">
        <is>
          <t>X</t>
        </is>
      </c>
      <c r="H107" s="152" t="inlineStr">
        <is>
          <t>X</t>
        </is>
      </c>
      <c r="I107" s="152" t="inlineStr"/>
      <c r="J107" s="152" t="inlineStr"/>
      <c r="K107" s="152" t="inlineStr"/>
      <c r="L107" s="152" t="inlineStr"/>
      <c r="M107" s="152" t="inlineStr"/>
      <c r="N107" s="152" t="inlineStr"/>
      <c r="O107" s="152" t="inlineStr"/>
      <c r="P107" s="152" t="inlineStr"/>
      <c r="Q107" s="152" t="inlineStr"/>
      <c r="R107" s="152" t="inlineStr"/>
      <c r="S107" s="165" t="inlineStr"/>
      <c r="T107" s="155" t="inlineStr"/>
      <c r="U107" s="152" t="inlineStr"/>
      <c r="V107" s="152" t="inlineStr"/>
      <c r="W107" s="152" t="inlineStr"/>
      <c r="X107" s="152" t="inlineStr"/>
      <c r="Y107" s="152" t="inlineStr"/>
      <c r="Z107" s="152" t="inlineStr"/>
      <c r="AA107" s="152" t="inlineStr"/>
      <c r="AB107" s="152" t="inlineStr"/>
      <c r="AC107" s="152" t="inlineStr"/>
      <c r="AD107" s="152" t="inlineStr"/>
      <c r="AE107" s="152" t="inlineStr"/>
      <c r="AF107" s="152" t="inlineStr"/>
      <c r="AG107" s="152" t="inlineStr"/>
      <c r="AH107" s="152" t="inlineStr"/>
      <c r="AI107" s="152" t="inlineStr"/>
      <c r="AJ107" s="152" t="inlineStr"/>
      <c r="AK107" s="152" t="inlineStr"/>
      <c r="AL107" s="152" t="inlineStr"/>
      <c r="AM107" s="152" t="inlineStr"/>
      <c r="AN107" s="166" t="inlineStr"/>
      <c r="AO107" s="155" t="inlineStr"/>
      <c r="AP107" s="152" t="inlineStr"/>
      <c r="AQ107" s="152" t="inlineStr"/>
      <c r="AR107" s="152" t="inlineStr"/>
      <c r="AS107" s="152" t="inlineStr"/>
      <c r="AT107" s="152" t="inlineStr"/>
      <c r="AU107" s="155" t="inlineStr"/>
      <c r="AV107" s="152" t="inlineStr"/>
      <c r="AW107" s="152" t="inlineStr"/>
      <c r="AX107" s="152" t="inlineStr"/>
      <c r="AY107" s="152" t="inlineStr"/>
      <c r="AZ107" s="152" t="inlineStr"/>
      <c r="BA107" s="165" t="inlineStr"/>
      <c r="BB107" s="165" t="inlineStr"/>
      <c r="BC107" s="155" t="inlineStr"/>
      <c r="BD107" s="152" t="inlineStr"/>
      <c r="BE107" s="152" t="inlineStr"/>
      <c r="BF107" s="152" t="inlineStr"/>
      <c r="BG107" s="155" t="inlineStr"/>
      <c r="BH107" s="152" t="inlineStr"/>
      <c r="BI107" s="152" t="inlineStr"/>
      <c r="BJ107" s="152" t="inlineStr"/>
      <c r="BK107" s="152" t="inlineStr"/>
      <c r="BL107" s="152" t="inlineStr"/>
      <c r="BM107" s="152" t="inlineStr"/>
      <c r="BN107" s="152" t="inlineStr"/>
      <c r="BO107" s="152" t="inlineStr"/>
      <c r="BP107" s="155" t="inlineStr"/>
      <c r="BQ107" s="152" t="inlineStr"/>
      <c r="BR107" s="152" t="inlineStr"/>
      <c r="BS107" s="152" t="inlineStr"/>
      <c r="BT107" s="152" t="inlineStr"/>
      <c r="BU107" s="152" t="inlineStr"/>
      <c r="BV107" s="152" t="inlineStr"/>
      <c r="BW107" s="152" t="inlineStr"/>
      <c r="BX107" s="165" t="n"/>
      <c r="BY107" s="150" t="n"/>
      <c r="BZ107" s="150" t="n"/>
      <c r="CA107" s="150" t="n"/>
      <c r="CB107" s="171">
        <f>getURL2025(B107:B1554)</f>
        <v/>
      </c>
      <c r="CC107" s="156" t="n"/>
      <c r="CD107" s="156" t="n"/>
      <c r="CE107" s="167">
        <f>IFERROR(__xludf.DUMMYFUNCTION("""COMPUTED_VALUE"""),"0")</f>
        <v/>
      </c>
      <c r="CF107" s="158">
        <f>IFERROR(__xludf.DUMMYFUNCTION("""COMPUTED_VALUE"""),"0")</f>
        <v/>
      </c>
      <c r="CG107" s="148" t="n"/>
      <c r="CH107" s="148" t="n"/>
      <c r="CI107" s="148" t="n"/>
      <c r="CJ107" s="148" t="n"/>
      <c r="CK107" s="148" t="n"/>
      <c r="CL107" s="148" t="n"/>
      <c r="CM107" s="148" t="n"/>
      <c r="CN107" s="148" t="n"/>
      <c r="CO107" s="148" t="n"/>
      <c r="CP107" s="148" t="n"/>
      <c r="CQ107" s="148" t="n"/>
      <c r="CR107" s="148" t="n"/>
      <c r="CS107" s="148" t="n"/>
      <c r="CT107" s="148" t="n"/>
      <c r="CU107" s="148" t="n"/>
      <c r="CV107" s="148" t="n"/>
    </row>
    <row r="108">
      <c r="A108" s="168" t="inlineStr"/>
      <c r="B108" s="64" t="inlineStr">
        <is>
          <t>Caterpillar festeggia i 100 anni a Bauma 2025</t>
        </is>
      </c>
      <c r="C108" s="129" t="inlineStr"/>
      <c r="D108" s="130" t="inlineStr"/>
      <c r="E108" s="150" t="inlineStr"/>
      <c r="F108" s="150" t="inlineStr"/>
      <c r="G108" s="150" t="inlineStr">
        <is>
          <t>X</t>
        </is>
      </c>
      <c r="H108" s="152" t="inlineStr">
        <is>
          <t>X</t>
        </is>
      </c>
      <c r="I108" s="152" t="inlineStr"/>
      <c r="J108" s="152" t="inlineStr"/>
      <c r="K108" s="152" t="inlineStr"/>
      <c r="L108" s="152" t="inlineStr"/>
      <c r="M108" s="152" t="inlineStr"/>
      <c r="N108" s="152" t="inlineStr"/>
      <c r="O108" s="152" t="inlineStr"/>
      <c r="P108" s="152" t="inlineStr"/>
      <c r="Q108" s="152" t="inlineStr"/>
      <c r="R108" s="152" t="inlineStr"/>
      <c r="S108" s="165" t="inlineStr"/>
      <c r="T108" s="155" t="inlineStr"/>
      <c r="U108" s="152" t="inlineStr"/>
      <c r="V108" s="152" t="inlineStr"/>
      <c r="W108" s="152" t="inlineStr"/>
      <c r="X108" s="152" t="inlineStr"/>
      <c r="Y108" s="152" t="inlineStr"/>
      <c r="Z108" s="152" t="inlineStr"/>
      <c r="AA108" s="152" t="inlineStr"/>
      <c r="AB108" s="152" t="inlineStr"/>
      <c r="AC108" s="152" t="inlineStr"/>
      <c r="AD108" s="152" t="inlineStr"/>
      <c r="AE108" s="152" t="inlineStr"/>
      <c r="AF108" s="152" t="inlineStr"/>
      <c r="AG108" s="152" t="inlineStr"/>
      <c r="AH108" s="152" t="inlineStr"/>
      <c r="AI108" s="152" t="inlineStr"/>
      <c r="AJ108" s="152" t="inlineStr"/>
      <c r="AK108" s="152" t="inlineStr"/>
      <c r="AL108" s="152" t="inlineStr"/>
      <c r="AM108" s="152" t="inlineStr"/>
      <c r="AN108" s="166" t="inlineStr"/>
      <c r="AO108" s="155" t="inlineStr"/>
      <c r="AP108" s="152" t="inlineStr"/>
      <c r="AQ108" s="152" t="inlineStr"/>
      <c r="AR108" s="152" t="inlineStr"/>
      <c r="AS108" s="152" t="inlineStr"/>
      <c r="AT108" s="152" t="inlineStr"/>
      <c r="AU108" s="155" t="inlineStr"/>
      <c r="AV108" s="152" t="inlineStr"/>
      <c r="AW108" s="152" t="inlineStr"/>
      <c r="AX108" s="152" t="inlineStr"/>
      <c r="AY108" s="152" t="inlineStr"/>
      <c r="AZ108" s="152" t="inlineStr"/>
      <c r="BA108" s="165" t="inlineStr"/>
      <c r="BB108" s="165" t="inlineStr"/>
      <c r="BC108" s="155" t="inlineStr"/>
      <c r="BD108" s="152" t="inlineStr"/>
      <c r="BE108" s="152" t="inlineStr"/>
      <c r="BF108" s="152" t="inlineStr"/>
      <c r="BG108" s="155" t="inlineStr"/>
      <c r="BH108" s="152" t="inlineStr"/>
      <c r="BI108" s="152" t="inlineStr"/>
      <c r="BJ108" s="152" t="inlineStr"/>
      <c r="BK108" s="152" t="inlineStr"/>
      <c r="BL108" s="152" t="inlineStr"/>
      <c r="BM108" s="152" t="inlineStr"/>
      <c r="BN108" s="152" t="inlineStr"/>
      <c r="BO108" s="152" t="inlineStr"/>
      <c r="BP108" s="155" t="inlineStr"/>
      <c r="BQ108" s="152" t="inlineStr"/>
      <c r="BR108" s="152" t="inlineStr"/>
      <c r="BS108" s="152" t="inlineStr"/>
      <c r="BT108" s="152" t="inlineStr"/>
      <c r="BU108" s="152" t="inlineStr"/>
      <c r="BV108" s="152" t="inlineStr"/>
      <c r="BW108" s="152" t="inlineStr"/>
      <c r="BX108" s="165" t="n"/>
      <c r="BY108" s="150" t="n"/>
      <c r="BZ108" s="150" t="n"/>
      <c r="CA108" s="150" t="n"/>
      <c r="CB108" s="171">
        <f>getURL2025(B108:B1555)</f>
        <v/>
      </c>
      <c r="CC108" s="156" t="n"/>
      <c r="CD108" s="156" t="n"/>
      <c r="CE108" s="167">
        <f>IFERROR(__xludf.DUMMYFUNCTION("""COMPUTED_VALUE"""),"0")</f>
        <v/>
      </c>
      <c r="CF108" s="158">
        <f>IFERROR(__xludf.DUMMYFUNCTION("""COMPUTED_VALUE"""),"0")</f>
        <v/>
      </c>
      <c r="CG108" s="148" t="n"/>
      <c r="CH108" s="148" t="n"/>
      <c r="CI108" s="148" t="n"/>
      <c r="CJ108" s="148" t="n"/>
      <c r="CK108" s="148" t="n"/>
      <c r="CL108" s="148" t="n"/>
      <c r="CM108" s="148" t="n"/>
      <c r="CN108" s="148" t="n"/>
      <c r="CO108" s="148" t="n"/>
      <c r="CP108" s="148" t="n"/>
      <c r="CQ108" s="148" t="n"/>
      <c r="CR108" s="148" t="n"/>
      <c r="CS108" s="148" t="n"/>
      <c r="CT108" s="148" t="n"/>
      <c r="CU108" s="148" t="n"/>
      <c r="CV108" s="148" t="n"/>
    </row>
    <row r="109">
      <c r="A109" s="168" t="inlineStr"/>
      <c r="B109" s="64" t="inlineStr">
        <is>
          <t>Cat und Trimble erweitern Joint Venture (Freitag, 31. Januar 2025) / MaGaZiN / bpz - Die Praxis der Bauunternehmer</t>
        </is>
      </c>
      <c r="C109" s="129" t="inlineStr"/>
      <c r="D109" s="130" t="inlineStr"/>
      <c r="E109" s="150" t="inlineStr"/>
      <c r="F109" s="150" t="inlineStr"/>
      <c r="G109" s="150" t="inlineStr">
        <is>
          <t>X</t>
        </is>
      </c>
      <c r="H109" s="152" t="inlineStr">
        <is>
          <t>X</t>
        </is>
      </c>
      <c r="I109" s="152" t="inlineStr"/>
      <c r="J109" s="152" t="inlineStr"/>
      <c r="K109" s="152" t="inlineStr"/>
      <c r="L109" s="152" t="inlineStr"/>
      <c r="M109" s="152" t="inlineStr"/>
      <c r="N109" s="152" t="inlineStr"/>
      <c r="O109" s="152" t="inlineStr"/>
      <c r="P109" s="152" t="inlineStr"/>
      <c r="Q109" s="152" t="inlineStr"/>
      <c r="R109" s="152" t="inlineStr"/>
      <c r="S109" s="165" t="inlineStr"/>
      <c r="T109" s="155" t="inlineStr"/>
      <c r="U109" s="152" t="inlineStr"/>
      <c r="V109" s="152" t="inlineStr"/>
      <c r="W109" s="152" t="inlineStr"/>
      <c r="X109" s="152" t="inlineStr"/>
      <c r="Y109" s="152" t="inlineStr"/>
      <c r="Z109" s="152" t="inlineStr"/>
      <c r="AA109" s="152" t="inlineStr"/>
      <c r="AB109" s="152" t="inlineStr"/>
      <c r="AC109" s="152" t="inlineStr"/>
      <c r="AD109" s="152" t="inlineStr"/>
      <c r="AE109" s="152" t="inlineStr"/>
      <c r="AF109" s="152" t="inlineStr"/>
      <c r="AG109" s="152" t="inlineStr"/>
      <c r="AH109" s="152" t="inlineStr"/>
      <c r="AI109" s="152" t="inlineStr"/>
      <c r="AJ109" s="152" t="inlineStr"/>
      <c r="AK109" s="152" t="inlineStr"/>
      <c r="AL109" s="152" t="inlineStr"/>
      <c r="AM109" s="152" t="inlineStr"/>
      <c r="AN109" s="166" t="inlineStr"/>
      <c r="AO109" s="155" t="inlineStr"/>
      <c r="AP109" s="152" t="inlineStr"/>
      <c r="AQ109" s="152" t="inlineStr"/>
      <c r="AR109" s="152" t="inlineStr"/>
      <c r="AS109" s="152" t="inlineStr"/>
      <c r="AT109" s="152" t="inlineStr"/>
      <c r="AU109" s="155" t="inlineStr"/>
      <c r="AV109" s="152" t="inlineStr"/>
      <c r="AW109" s="152" t="inlineStr"/>
      <c r="AX109" s="152" t="inlineStr"/>
      <c r="AY109" s="152" t="inlineStr"/>
      <c r="AZ109" s="152" t="inlineStr"/>
      <c r="BA109" s="165" t="inlineStr"/>
      <c r="BB109" s="165" t="inlineStr"/>
      <c r="BC109" s="155" t="inlineStr"/>
      <c r="BD109" s="152" t="inlineStr"/>
      <c r="BE109" s="152" t="inlineStr"/>
      <c r="BF109" s="152" t="inlineStr"/>
      <c r="BG109" s="155" t="inlineStr"/>
      <c r="BH109" s="152" t="inlineStr"/>
      <c r="BI109" s="152" t="inlineStr"/>
      <c r="BJ109" s="152" t="inlineStr"/>
      <c r="BK109" s="152" t="inlineStr"/>
      <c r="BL109" s="152" t="inlineStr"/>
      <c r="BM109" s="152" t="inlineStr"/>
      <c r="BN109" s="152" t="inlineStr"/>
      <c r="BO109" s="152" t="inlineStr"/>
      <c r="BP109" s="155" t="inlineStr"/>
      <c r="BQ109" s="152" t="inlineStr"/>
      <c r="BR109" s="152" t="inlineStr"/>
      <c r="BS109" s="152" t="inlineStr"/>
      <c r="BT109" s="152" t="inlineStr"/>
      <c r="BU109" s="152" t="inlineStr"/>
      <c r="BV109" s="152" t="inlineStr"/>
      <c r="BW109" s="152" t="inlineStr"/>
      <c r="BX109" s="165" t="n"/>
      <c r="BY109" s="150" t="n"/>
      <c r="BZ109" s="150" t="n"/>
      <c r="CA109" s="150" t="n"/>
      <c r="CB109" s="171">
        <f>getURL2025(B109:B1556)</f>
        <v/>
      </c>
      <c r="CC109" s="156" t="n"/>
      <c r="CD109" s="156" t="n"/>
      <c r="CE109" s="167">
        <f>IFERROR(__xludf.DUMMYFUNCTION("""COMPUTED_VALUE"""),"0")</f>
        <v/>
      </c>
      <c r="CF109" s="158">
        <f>IFERROR(__xludf.DUMMYFUNCTION("""COMPUTED_VALUE"""),"0")</f>
        <v/>
      </c>
      <c r="CG109" s="148" t="n"/>
      <c r="CH109" s="148" t="n"/>
      <c r="CI109" s="148" t="n"/>
      <c r="CJ109" s="148" t="n"/>
      <c r="CK109" s="148" t="n"/>
      <c r="CL109" s="148" t="n"/>
      <c r="CM109" s="148" t="n"/>
      <c r="CN109" s="148" t="n"/>
      <c r="CO109" s="148" t="n"/>
      <c r="CP109" s="148" t="n"/>
      <c r="CQ109" s="148" t="n"/>
      <c r="CR109" s="148" t="n"/>
      <c r="CS109" s="148" t="n"/>
      <c r="CT109" s="148" t="n"/>
      <c r="CU109" s="148" t="n"/>
      <c r="CV109" s="148" t="n"/>
    </row>
    <row r="110">
      <c r="A110" s="168" t="inlineStr"/>
      <c r="B110" s="64" t="inlineStr">
        <is>
          <t>GIS-centric technology improves stormwater infrastructure management</t>
        </is>
      </c>
      <c r="C110" s="129" t="inlineStr"/>
      <c r="D110" s="130" t="inlineStr"/>
      <c r="E110" s="150" t="inlineStr"/>
      <c r="F110" s="150" t="inlineStr"/>
      <c r="G110" s="150" t="inlineStr">
        <is>
          <t>X</t>
        </is>
      </c>
      <c r="H110" s="152" t="inlineStr">
        <is>
          <t>X</t>
        </is>
      </c>
      <c r="I110" s="152" t="inlineStr"/>
      <c r="J110" s="152" t="inlineStr"/>
      <c r="K110" s="152" t="inlineStr"/>
      <c r="L110" s="152" t="inlineStr"/>
      <c r="M110" s="152" t="inlineStr"/>
      <c r="N110" s="152" t="inlineStr"/>
      <c r="O110" s="152" t="inlineStr"/>
      <c r="P110" s="152" t="inlineStr"/>
      <c r="Q110" s="152" t="inlineStr"/>
      <c r="R110" s="152" t="inlineStr"/>
      <c r="S110" s="165" t="inlineStr"/>
      <c r="T110" s="155" t="inlineStr"/>
      <c r="U110" s="152" t="inlineStr"/>
      <c r="V110" s="152" t="inlineStr"/>
      <c r="W110" s="152" t="inlineStr"/>
      <c r="X110" s="152" t="inlineStr"/>
      <c r="Y110" s="152" t="inlineStr"/>
      <c r="Z110" s="152" t="inlineStr"/>
      <c r="AA110" s="152" t="inlineStr"/>
      <c r="AB110" s="152" t="inlineStr"/>
      <c r="AC110" s="152" t="inlineStr"/>
      <c r="AD110" s="152" t="inlineStr"/>
      <c r="AE110" s="152" t="inlineStr"/>
      <c r="AF110" s="152" t="inlineStr"/>
      <c r="AG110" s="152" t="inlineStr"/>
      <c r="AH110" s="152" t="inlineStr"/>
      <c r="AI110" s="152" t="inlineStr"/>
      <c r="AJ110" s="152" t="inlineStr"/>
      <c r="AK110" s="152" t="inlineStr"/>
      <c r="AL110" s="152" t="inlineStr"/>
      <c r="AM110" s="152" t="inlineStr"/>
      <c r="AN110" s="166" t="inlineStr"/>
      <c r="AO110" s="155" t="inlineStr"/>
      <c r="AP110" s="152" t="inlineStr"/>
      <c r="AQ110" s="152" t="inlineStr"/>
      <c r="AR110" s="152" t="inlineStr"/>
      <c r="AS110" s="152" t="inlineStr"/>
      <c r="AT110" s="152" t="inlineStr"/>
      <c r="AU110" s="155" t="inlineStr"/>
      <c r="AV110" s="152" t="inlineStr"/>
      <c r="AW110" s="152" t="inlineStr"/>
      <c r="AX110" s="152" t="inlineStr"/>
      <c r="AY110" s="152" t="inlineStr"/>
      <c r="AZ110" s="152" t="inlineStr"/>
      <c r="BA110" s="165" t="inlineStr"/>
      <c r="BB110" s="165" t="inlineStr"/>
      <c r="BC110" s="155" t="inlineStr"/>
      <c r="BD110" s="152" t="inlineStr"/>
      <c r="BE110" s="152" t="inlineStr"/>
      <c r="BF110" s="152" t="inlineStr"/>
      <c r="BG110" s="155" t="inlineStr"/>
      <c r="BH110" s="152" t="inlineStr"/>
      <c r="BI110" s="152" t="inlineStr"/>
      <c r="BJ110" s="152" t="inlineStr"/>
      <c r="BK110" s="152" t="inlineStr"/>
      <c r="BL110" s="152" t="inlineStr"/>
      <c r="BM110" s="152" t="inlineStr"/>
      <c r="BN110" s="152" t="inlineStr"/>
      <c r="BO110" s="152" t="inlineStr"/>
      <c r="BP110" s="155" t="inlineStr"/>
      <c r="BQ110" s="152" t="inlineStr"/>
      <c r="BR110" s="152" t="inlineStr"/>
      <c r="BS110" s="152" t="inlineStr"/>
      <c r="BT110" s="152" t="inlineStr"/>
      <c r="BU110" s="152" t="inlineStr"/>
      <c r="BV110" s="152" t="inlineStr"/>
      <c r="BW110" s="152" t="inlineStr"/>
      <c r="BX110" s="165" t="n"/>
      <c r="BY110" s="150" t="n"/>
      <c r="BZ110" s="150" t="n"/>
      <c r="CA110" s="150" t="n"/>
      <c r="CB110" s="171">
        <f>getURL2025(B110:B1557)</f>
        <v/>
      </c>
      <c r="CC110" s="156" t="n"/>
      <c r="CD110" s="156" t="n"/>
      <c r="CE110" s="167">
        <f>IFERROR(__xludf.DUMMYFUNCTION("""COMPUTED_VALUE"""),"0")</f>
        <v/>
      </c>
      <c r="CF110" s="158">
        <f>IFERROR(__xludf.DUMMYFUNCTION("""COMPUTED_VALUE"""),"0")</f>
        <v/>
      </c>
      <c r="CG110" s="148" t="n"/>
      <c r="CH110" s="148" t="n"/>
      <c r="CI110" s="148" t="n"/>
      <c r="CJ110" s="148" t="n"/>
      <c r="CK110" s="148" t="n"/>
      <c r="CL110" s="148" t="n"/>
      <c r="CM110" s="148" t="n"/>
      <c r="CN110" s="148" t="n"/>
      <c r="CO110" s="148" t="n"/>
      <c r="CP110" s="148" t="n"/>
      <c r="CQ110" s="148" t="n"/>
      <c r="CR110" s="148" t="n"/>
      <c r="CS110" s="148" t="n"/>
      <c r="CT110" s="148" t="n"/>
      <c r="CU110" s="148" t="n"/>
      <c r="CV110" s="148" t="n"/>
    </row>
    <row r="111">
      <c r="A111" s="168" t="inlineStr"/>
      <c r="B111" s="64" t="inlineStr">
        <is>
          <t>Rengeteg magyar dolgozó használja titokban a Chat GPT-t: nem is sejtik, milyen veszélyes - Pénzcentrum</t>
        </is>
      </c>
      <c r="C111" s="129" t="inlineStr"/>
      <c r="D111" s="130" t="inlineStr"/>
      <c r="E111" s="150" t="inlineStr"/>
      <c r="F111" s="150" t="inlineStr"/>
      <c r="G111" s="150" t="inlineStr">
        <is>
          <t>X</t>
        </is>
      </c>
      <c r="H111" s="152" t="inlineStr">
        <is>
          <t>X</t>
        </is>
      </c>
      <c r="I111" s="152" t="inlineStr"/>
      <c r="J111" s="152" t="inlineStr"/>
      <c r="K111" s="152" t="inlineStr"/>
      <c r="L111" s="152" t="inlineStr"/>
      <c r="M111" s="152" t="inlineStr"/>
      <c r="N111" s="152" t="inlineStr"/>
      <c r="O111" s="152" t="inlineStr"/>
      <c r="P111" s="152" t="inlineStr"/>
      <c r="Q111" s="152" t="inlineStr"/>
      <c r="R111" s="152" t="inlineStr"/>
      <c r="S111" s="165" t="inlineStr"/>
      <c r="T111" s="155" t="inlineStr"/>
      <c r="U111" s="152" t="inlineStr"/>
      <c r="V111" s="152" t="inlineStr"/>
      <c r="W111" s="152" t="inlineStr"/>
      <c r="X111" s="152" t="inlineStr"/>
      <c r="Y111" s="152" t="inlineStr"/>
      <c r="Z111" s="152" t="inlineStr"/>
      <c r="AA111" s="152" t="inlineStr"/>
      <c r="AB111" s="152" t="inlineStr"/>
      <c r="AC111" s="152" t="inlineStr"/>
      <c r="AD111" s="152" t="inlineStr"/>
      <c r="AE111" s="152" t="inlineStr"/>
      <c r="AF111" s="152" t="inlineStr"/>
      <c r="AG111" s="152" t="inlineStr"/>
      <c r="AH111" s="152" t="inlineStr"/>
      <c r="AI111" s="152" t="inlineStr"/>
      <c r="AJ111" s="152" t="inlineStr"/>
      <c r="AK111" s="152" t="inlineStr"/>
      <c r="AL111" s="152" t="inlineStr"/>
      <c r="AM111" s="152" t="inlineStr"/>
      <c r="AN111" s="166" t="inlineStr"/>
      <c r="AO111" s="155" t="inlineStr"/>
      <c r="AP111" s="152" t="inlineStr"/>
      <c r="AQ111" s="152" t="inlineStr"/>
      <c r="AR111" s="152" t="inlineStr"/>
      <c r="AS111" s="152" t="inlineStr"/>
      <c r="AT111" s="152" t="inlineStr"/>
      <c r="AU111" s="155" t="inlineStr"/>
      <c r="AV111" s="152" t="inlineStr"/>
      <c r="AW111" s="152" t="inlineStr"/>
      <c r="AX111" s="152" t="inlineStr"/>
      <c r="AY111" s="152" t="inlineStr"/>
      <c r="AZ111" s="152" t="inlineStr"/>
      <c r="BA111" s="165" t="inlineStr"/>
      <c r="BB111" s="165" t="inlineStr"/>
      <c r="BC111" s="155" t="inlineStr"/>
      <c r="BD111" s="152" t="inlineStr"/>
      <c r="BE111" s="152" t="inlineStr"/>
      <c r="BF111" s="152" t="inlineStr"/>
      <c r="BG111" s="155" t="inlineStr"/>
      <c r="BH111" s="152" t="inlineStr"/>
      <c r="BI111" s="152" t="inlineStr"/>
      <c r="BJ111" s="152" t="inlineStr"/>
      <c r="BK111" s="152" t="inlineStr"/>
      <c r="BL111" s="152" t="inlineStr"/>
      <c r="BM111" s="152" t="inlineStr"/>
      <c r="BN111" s="152" t="inlineStr"/>
      <c r="BO111" s="152" t="inlineStr"/>
      <c r="BP111" s="155" t="inlineStr"/>
      <c r="BQ111" s="152" t="inlineStr"/>
      <c r="BR111" s="152" t="inlineStr"/>
      <c r="BS111" s="152" t="inlineStr"/>
      <c r="BT111" s="152" t="inlineStr"/>
      <c r="BU111" s="152" t="inlineStr"/>
      <c r="BV111" s="152" t="inlineStr"/>
      <c r="BW111" s="152" t="inlineStr"/>
      <c r="BX111" s="165" t="n"/>
      <c r="BY111" s="150" t="n"/>
      <c r="BZ111" s="150" t="n"/>
      <c r="CA111" s="150" t="n"/>
      <c r="CB111" s="171">
        <f>getURL2025(B111:B1558)</f>
        <v/>
      </c>
      <c r="CC111" s="156" t="n"/>
      <c r="CD111" s="156" t="n"/>
      <c r="CE111" s="167">
        <f>IFERROR(__xludf.DUMMYFUNCTION("""COMPUTED_VALUE"""),"0")</f>
        <v/>
      </c>
      <c r="CF111" s="158">
        <f>IFERROR(__xludf.DUMMYFUNCTION("""COMPUTED_VALUE"""),"0")</f>
        <v/>
      </c>
      <c r="CG111" s="148" t="n"/>
      <c r="CH111" s="148" t="n"/>
      <c r="CI111" s="148" t="n"/>
      <c r="CJ111" s="148" t="n"/>
      <c r="CK111" s="148" t="n"/>
      <c r="CL111" s="148" t="n"/>
      <c r="CM111" s="148" t="n"/>
      <c r="CN111" s="148" t="n"/>
      <c r="CO111" s="148" t="n"/>
      <c r="CP111" s="148" t="n"/>
      <c r="CQ111" s="148" t="n"/>
      <c r="CR111" s="148" t="n"/>
      <c r="CS111" s="148" t="n"/>
      <c r="CT111" s="148" t="n"/>
      <c r="CU111" s="148" t="n"/>
      <c r="CV111" s="148" t="n"/>
    </row>
    <row r="112">
      <c r="A112" s="168" t="inlineStr"/>
      <c r="B112" s="64" t="inlineStr">
        <is>
          <t>Trimble, Qualcomm Deliver Precise Positioning Solutions - Engineering.com</t>
        </is>
      </c>
      <c r="C112" s="129" t="inlineStr"/>
      <c r="D112" s="130" t="inlineStr"/>
      <c r="E112" s="150" t="inlineStr"/>
      <c r="F112" s="150" t="inlineStr"/>
      <c r="G112" s="150" t="inlineStr">
        <is>
          <t>X</t>
        </is>
      </c>
      <c r="H112" s="152" t="inlineStr">
        <is>
          <t>X</t>
        </is>
      </c>
      <c r="I112" s="152" t="inlineStr"/>
      <c r="J112" s="152" t="inlineStr"/>
      <c r="K112" s="152" t="inlineStr"/>
      <c r="L112" s="152" t="inlineStr"/>
      <c r="M112" s="152" t="inlineStr"/>
      <c r="N112" s="152" t="inlineStr"/>
      <c r="O112" s="152" t="inlineStr"/>
      <c r="P112" s="152" t="inlineStr"/>
      <c r="Q112" s="152" t="inlineStr"/>
      <c r="R112" s="152" t="inlineStr"/>
      <c r="S112" s="165" t="inlineStr"/>
      <c r="T112" s="155" t="inlineStr"/>
      <c r="U112" s="152" t="inlineStr"/>
      <c r="V112" s="152" t="inlineStr"/>
      <c r="W112" s="152" t="inlineStr"/>
      <c r="X112" s="152" t="inlineStr"/>
      <c r="Y112" s="152" t="inlineStr"/>
      <c r="Z112" s="152" t="inlineStr"/>
      <c r="AA112" s="152" t="inlineStr"/>
      <c r="AB112" s="152" t="inlineStr"/>
      <c r="AC112" s="152" t="inlineStr"/>
      <c r="AD112" s="152" t="inlineStr"/>
      <c r="AE112" s="152" t="inlineStr"/>
      <c r="AF112" s="152" t="inlineStr"/>
      <c r="AG112" s="152" t="inlineStr"/>
      <c r="AH112" s="152" t="inlineStr"/>
      <c r="AI112" s="152" t="inlineStr"/>
      <c r="AJ112" s="152" t="inlineStr"/>
      <c r="AK112" s="152" t="inlineStr"/>
      <c r="AL112" s="152" t="inlineStr"/>
      <c r="AM112" s="152" t="inlineStr"/>
      <c r="AN112" s="166" t="inlineStr"/>
      <c r="AO112" s="155" t="inlineStr"/>
      <c r="AP112" s="152" t="inlineStr"/>
      <c r="AQ112" s="152" t="inlineStr"/>
      <c r="AR112" s="152" t="inlineStr"/>
      <c r="AS112" s="152" t="inlineStr"/>
      <c r="AT112" s="152" t="inlineStr"/>
      <c r="AU112" s="155" t="inlineStr"/>
      <c r="AV112" s="152" t="inlineStr"/>
      <c r="AW112" s="152" t="inlineStr"/>
      <c r="AX112" s="152" t="inlineStr"/>
      <c r="AY112" s="152" t="inlineStr"/>
      <c r="AZ112" s="152" t="inlineStr"/>
      <c r="BA112" s="165" t="inlineStr"/>
      <c r="BB112" s="165" t="inlineStr"/>
      <c r="BC112" s="155" t="inlineStr"/>
      <c r="BD112" s="152" t="inlineStr"/>
      <c r="BE112" s="152" t="inlineStr"/>
      <c r="BF112" s="152" t="inlineStr"/>
      <c r="BG112" s="155" t="inlineStr"/>
      <c r="BH112" s="152" t="inlineStr"/>
      <c r="BI112" s="152" t="inlineStr"/>
      <c r="BJ112" s="152" t="inlineStr"/>
      <c r="BK112" s="152" t="inlineStr"/>
      <c r="BL112" s="152" t="inlineStr"/>
      <c r="BM112" s="152" t="inlineStr"/>
      <c r="BN112" s="152" t="inlineStr"/>
      <c r="BO112" s="152" t="inlineStr"/>
      <c r="BP112" s="155" t="inlineStr"/>
      <c r="BQ112" s="152" t="inlineStr"/>
      <c r="BR112" s="152" t="inlineStr"/>
      <c r="BS112" s="152" t="inlineStr"/>
      <c r="BT112" s="152" t="inlineStr"/>
      <c r="BU112" s="152" t="inlineStr"/>
      <c r="BV112" s="152" t="inlineStr"/>
      <c r="BW112" s="152" t="inlineStr"/>
      <c r="BX112" s="165" t="n"/>
      <c r="BY112" s="150" t="n"/>
      <c r="BZ112" s="150" t="n"/>
      <c r="CA112" s="150" t="n"/>
      <c r="CB112" s="171">
        <f>getURL2025(B112:B1559)</f>
        <v/>
      </c>
      <c r="CC112" s="156" t="n"/>
      <c r="CD112" s="156" t="n"/>
      <c r="CE112" s="167">
        <f>IFERROR(__xludf.DUMMYFUNCTION("""COMPUTED_VALUE"""),"0")</f>
        <v/>
      </c>
      <c r="CF112" s="158">
        <f>IFERROR(__xludf.DUMMYFUNCTION("""COMPUTED_VALUE"""),"0")</f>
        <v/>
      </c>
      <c r="CG112" s="148" t="n"/>
      <c r="CH112" s="148" t="n"/>
      <c r="CI112" s="148" t="n"/>
      <c r="CJ112" s="148" t="n"/>
      <c r="CK112" s="148" t="n"/>
      <c r="CL112" s="148" t="n"/>
      <c r="CM112" s="148" t="n"/>
      <c r="CN112" s="148" t="n"/>
      <c r="CO112" s="148" t="n"/>
      <c r="CP112" s="148" t="n"/>
      <c r="CQ112" s="148" t="n"/>
      <c r="CR112" s="148" t="n"/>
      <c r="CS112" s="148" t="n"/>
      <c r="CT112" s="148" t="n"/>
      <c r="CU112" s="148" t="n"/>
      <c r="CV112" s="148" t="n"/>
    </row>
    <row r="113">
      <c r="A113" s="168" t="n"/>
      <c r="B113" s="64" t="n"/>
      <c r="C113" s="129" t="n"/>
      <c r="D113" s="130" t="inlineStr"/>
      <c r="E113" s="150" t="inlineStr"/>
      <c r="F113" s="150" t="inlineStr"/>
      <c r="G113" s="150" t="n"/>
      <c r="H113" s="152" t="n"/>
      <c r="I113" s="152" t="n"/>
      <c r="J113" s="152" t="n"/>
      <c r="K113" s="152" t="n"/>
      <c r="L113" s="152" t="n"/>
      <c r="M113" s="152" t="n"/>
      <c r="N113" s="152" t="n"/>
      <c r="O113" s="152" t="n"/>
      <c r="P113" s="152" t="n"/>
      <c r="Q113" s="152" t="n"/>
      <c r="R113" s="152" t="n"/>
      <c r="S113" s="165" t="n"/>
      <c r="T113" s="155" t="n"/>
      <c r="U113" s="152" t="n"/>
      <c r="V113" s="152" t="n"/>
      <c r="W113" s="152" t="n"/>
      <c r="X113" s="152" t="n"/>
      <c r="Y113" s="152" t="n"/>
      <c r="Z113" s="152" t="n"/>
      <c r="AA113" s="152" t="n"/>
      <c r="AB113" s="152" t="n"/>
      <c r="AC113" s="152" t="n"/>
      <c r="AD113" s="152" t="n"/>
      <c r="AE113" s="152" t="n"/>
      <c r="AF113" s="152" t="n"/>
      <c r="AG113" s="152" t="n"/>
      <c r="AH113" s="152" t="n"/>
      <c r="AI113" s="152" t="n"/>
      <c r="AJ113" s="152" t="n"/>
      <c r="AK113" s="152" t="n"/>
      <c r="AL113" s="152" t="n"/>
      <c r="AM113" s="152" t="n"/>
      <c r="AN113" s="166" t="n"/>
      <c r="AO113" s="155" t="n"/>
      <c r="AP113" s="152" t="n"/>
      <c r="AQ113" s="152" t="n"/>
      <c r="AR113" s="152" t="n"/>
      <c r="AS113" s="152" t="n"/>
      <c r="AT113" s="152" t="n"/>
      <c r="AU113" s="155" t="n"/>
      <c r="AV113" s="152" t="n"/>
      <c r="AW113" s="152" t="n"/>
      <c r="AX113" s="152" t="n"/>
      <c r="AY113" s="152" t="n"/>
      <c r="AZ113" s="152" t="n"/>
      <c r="BA113" s="165" t="n"/>
      <c r="BB113" s="165" t="n"/>
      <c r="BC113" s="155" t="n"/>
      <c r="BD113" s="152" t="n"/>
      <c r="BE113" s="152" t="n"/>
      <c r="BF113" s="152" t="n"/>
      <c r="BG113" s="155" t="n"/>
      <c r="BH113" s="152" t="n"/>
      <c r="BI113" s="152" t="n"/>
      <c r="BJ113" s="152" t="n"/>
      <c r="BK113" s="152" t="n"/>
      <c r="BL113" s="152" t="n"/>
      <c r="BM113" s="152" t="n"/>
      <c r="BN113" s="152" t="n"/>
      <c r="BO113" s="152" t="n"/>
      <c r="BP113" s="155" t="n"/>
      <c r="BQ113" s="152" t="n"/>
      <c r="BR113" s="152" t="n"/>
      <c r="BS113" s="152" t="n"/>
      <c r="BT113" s="152" t="n"/>
      <c r="BU113" s="152" t="n"/>
      <c r="BV113" s="152" t="n"/>
      <c r="BW113" s="152" t="n"/>
      <c r="BX113" s="165" t="n"/>
      <c r="BY113" s="150" t="n"/>
      <c r="BZ113" s="150" t="n"/>
      <c r="CA113" s="150" t="n"/>
      <c r="CB113" s="171">
        <f>getURL2025(B113:B1560)</f>
        <v/>
      </c>
      <c r="CC113" s="156" t="n"/>
      <c r="CD113" s="156" t="n"/>
      <c r="CE113" s="167">
        <f>IFERROR(__xludf.DUMMYFUNCTION("""COMPUTED_VALUE"""),"0")</f>
        <v/>
      </c>
      <c r="CF113" s="158">
        <f>IFERROR(__xludf.DUMMYFUNCTION("""COMPUTED_VALUE"""),"0")</f>
        <v/>
      </c>
      <c r="CG113" s="148" t="n"/>
      <c r="CH113" s="148" t="n"/>
      <c r="CI113" s="148" t="n"/>
      <c r="CJ113" s="148" t="n"/>
      <c r="CK113" s="148" t="n"/>
      <c r="CL113" s="148" t="n"/>
      <c r="CM113" s="148" t="n"/>
      <c r="CN113" s="148" t="n"/>
      <c r="CO113" s="148" t="n"/>
      <c r="CP113" s="148" t="n"/>
      <c r="CQ113" s="148" t="n"/>
      <c r="CR113" s="148" t="n"/>
      <c r="CS113" s="148" t="n"/>
      <c r="CT113" s="148" t="n"/>
      <c r="CU113" s="148" t="n"/>
      <c r="CV113" s="148" t="n"/>
    </row>
    <row r="114">
      <c r="A114" s="168" t="n"/>
      <c r="B114" s="64" t="n"/>
      <c r="C114" s="129" t="n"/>
      <c r="D114" s="130" t="inlineStr"/>
      <c r="E114" s="150" t="inlineStr"/>
      <c r="F114" s="150" t="inlineStr"/>
      <c r="G114" s="150" t="n"/>
      <c r="H114" s="152" t="n"/>
      <c r="I114" s="152" t="n"/>
      <c r="J114" s="152" t="n"/>
      <c r="K114" s="152" t="n"/>
      <c r="L114" s="152" t="n"/>
      <c r="M114" s="152" t="n"/>
      <c r="N114" s="152" t="n"/>
      <c r="O114" s="152" t="n"/>
      <c r="P114" s="152" t="n"/>
      <c r="Q114" s="152" t="n"/>
      <c r="R114" s="152" t="n"/>
      <c r="S114" s="165" t="n"/>
      <c r="T114" s="155" t="n"/>
      <c r="U114" s="152" t="n"/>
      <c r="V114" s="152" t="n"/>
      <c r="W114" s="152" t="n"/>
      <c r="X114" s="152" t="n"/>
      <c r="Y114" s="152" t="n"/>
      <c r="Z114" s="152" t="n"/>
      <c r="AA114" s="152" t="n"/>
      <c r="AB114" s="152" t="n"/>
      <c r="AC114" s="152" t="n"/>
      <c r="AD114" s="152" t="n"/>
      <c r="AE114" s="152" t="n"/>
      <c r="AF114" s="152" t="n"/>
      <c r="AG114" s="152" t="n"/>
      <c r="AH114" s="152" t="n"/>
      <c r="AI114" s="152" t="n"/>
      <c r="AJ114" s="152" t="n"/>
      <c r="AK114" s="152" t="n"/>
      <c r="AL114" s="152" t="n"/>
      <c r="AM114" s="152" t="n"/>
      <c r="AN114" s="166" t="n"/>
      <c r="AO114" s="155" t="n"/>
      <c r="AP114" s="152" t="n"/>
      <c r="AQ114" s="152" t="n"/>
      <c r="AR114" s="152" t="n"/>
      <c r="AS114" s="152" t="n"/>
      <c r="AT114" s="152" t="n"/>
      <c r="AU114" s="155" t="n"/>
      <c r="AV114" s="152" t="n"/>
      <c r="AW114" s="152" t="n"/>
      <c r="AX114" s="152" t="n"/>
      <c r="AY114" s="152" t="n"/>
      <c r="AZ114" s="152" t="n"/>
      <c r="BA114" s="165" t="n"/>
      <c r="BB114" s="165" t="n"/>
      <c r="BC114" s="155" t="n"/>
      <c r="BD114" s="152" t="n"/>
      <c r="BE114" s="152" t="n"/>
      <c r="BF114" s="152" t="n"/>
      <c r="BG114" s="155" t="n"/>
      <c r="BH114" s="152" t="n"/>
      <c r="BI114" s="152" t="n"/>
      <c r="BJ114" s="152" t="n"/>
      <c r="BK114" s="152" t="n"/>
      <c r="BL114" s="152" t="n"/>
      <c r="BM114" s="152" t="n"/>
      <c r="BN114" s="152" t="n"/>
      <c r="BO114" s="152" t="n"/>
      <c r="BP114" s="155" t="n"/>
      <c r="BQ114" s="152" t="n"/>
      <c r="BR114" s="152" t="n"/>
      <c r="BS114" s="152" t="n"/>
      <c r="BT114" s="152" t="n"/>
      <c r="BU114" s="152" t="n"/>
      <c r="BV114" s="152" t="n"/>
      <c r="BW114" s="152" t="n"/>
      <c r="BX114" s="165" t="n"/>
      <c r="BY114" s="150" t="n"/>
      <c r="BZ114" s="150" t="n"/>
      <c r="CA114" s="150" t="n"/>
      <c r="CB114" s="171">
        <f>getURL2025(B114:B1561)</f>
        <v/>
      </c>
      <c r="CC114" s="156" t="n"/>
      <c r="CD114" s="156" t="n"/>
      <c r="CE114" s="167">
        <f>IFERROR(__xludf.DUMMYFUNCTION("""COMPUTED_VALUE"""),"0")</f>
        <v/>
      </c>
      <c r="CF114" s="158">
        <f>IFERROR(__xludf.DUMMYFUNCTION("""COMPUTED_VALUE"""),"0")</f>
        <v/>
      </c>
      <c r="CG114" s="148" t="n"/>
      <c r="CH114" s="148" t="n"/>
      <c r="CI114" s="148" t="n"/>
      <c r="CJ114" s="148" t="n"/>
      <c r="CK114" s="148" t="n"/>
      <c r="CL114" s="148" t="n"/>
      <c r="CM114" s="148" t="n"/>
      <c r="CN114" s="148" t="n"/>
      <c r="CO114" s="148" t="n"/>
      <c r="CP114" s="148" t="n"/>
      <c r="CQ114" s="148" t="n"/>
      <c r="CR114" s="148" t="n"/>
      <c r="CS114" s="148" t="n"/>
      <c r="CT114" s="148" t="n"/>
      <c r="CU114" s="148" t="n"/>
      <c r="CV114" s="148" t="n"/>
    </row>
    <row r="115">
      <c r="A115" s="168" t="n"/>
      <c r="B115" s="64" t="n"/>
      <c r="C115" s="129" t="n"/>
      <c r="D115" s="130" t="inlineStr"/>
      <c r="E115" s="150" t="inlineStr"/>
      <c r="F115" s="150" t="inlineStr"/>
      <c r="G115" s="150" t="n"/>
      <c r="H115" s="152" t="n"/>
      <c r="I115" s="152" t="n"/>
      <c r="J115" s="152" t="n"/>
      <c r="K115" s="152" t="n"/>
      <c r="L115" s="152" t="n"/>
      <c r="M115" s="152" t="n"/>
      <c r="N115" s="152" t="n"/>
      <c r="O115" s="152" t="n"/>
      <c r="P115" s="152" t="n"/>
      <c r="Q115" s="152" t="n"/>
      <c r="R115" s="152" t="n"/>
      <c r="S115" s="165" t="n"/>
      <c r="T115" s="155" t="n"/>
      <c r="U115" s="152" t="n"/>
      <c r="V115" s="152" t="n"/>
      <c r="W115" s="152" t="n"/>
      <c r="X115" s="152" t="n"/>
      <c r="Y115" s="152" t="n"/>
      <c r="Z115" s="152" t="n"/>
      <c r="AA115" s="152" t="n"/>
      <c r="AB115" s="152" t="n"/>
      <c r="AC115" s="152" t="n"/>
      <c r="AD115" s="152" t="n"/>
      <c r="AE115" s="152" t="n"/>
      <c r="AF115" s="152" t="n"/>
      <c r="AG115" s="152" t="n"/>
      <c r="AH115" s="152" t="n"/>
      <c r="AI115" s="152" t="n"/>
      <c r="AJ115" s="152" t="n"/>
      <c r="AK115" s="152" t="n"/>
      <c r="AL115" s="152" t="n"/>
      <c r="AM115" s="152" t="n"/>
      <c r="AN115" s="166" t="n"/>
      <c r="AO115" s="155" t="n"/>
      <c r="AP115" s="152" t="n"/>
      <c r="AQ115" s="152" t="n"/>
      <c r="AR115" s="152" t="n"/>
      <c r="AS115" s="152" t="n"/>
      <c r="AT115" s="152" t="n"/>
      <c r="AU115" s="155" t="n"/>
      <c r="AV115" s="152" t="n"/>
      <c r="AW115" s="152" t="n"/>
      <c r="AX115" s="152" t="n"/>
      <c r="AY115" s="152" t="n"/>
      <c r="AZ115" s="152" t="n"/>
      <c r="BA115" s="165" t="n"/>
      <c r="BB115" s="165" t="n"/>
      <c r="BC115" s="155" t="n"/>
      <c r="BD115" s="152" t="n"/>
      <c r="BE115" s="152" t="n"/>
      <c r="BF115" s="152" t="n"/>
      <c r="BG115" s="155" t="n"/>
      <c r="BH115" s="152" t="n"/>
      <c r="BI115" s="152" t="n"/>
      <c r="BJ115" s="152" t="n"/>
      <c r="BK115" s="152" t="n"/>
      <c r="BL115" s="152" t="n"/>
      <c r="BM115" s="152" t="n"/>
      <c r="BN115" s="152" t="n"/>
      <c r="BO115" s="152" t="n"/>
      <c r="BP115" s="155" t="n"/>
      <c r="BQ115" s="152" t="n"/>
      <c r="BR115" s="152" t="n"/>
      <c r="BS115" s="152" t="n"/>
      <c r="BT115" s="152" t="n"/>
      <c r="BU115" s="152" t="n"/>
      <c r="BV115" s="152" t="n"/>
      <c r="BW115" s="152" t="n"/>
      <c r="BX115" s="165" t="n"/>
      <c r="BY115" s="150" t="n"/>
      <c r="BZ115" s="150" t="n"/>
      <c r="CA115" s="150" t="n"/>
      <c r="CB115" s="171">
        <f>getURL2025(B115:B1562)</f>
        <v/>
      </c>
      <c r="CC115" s="156" t="n"/>
      <c r="CD115" s="156" t="n"/>
      <c r="CE115" s="167">
        <f>IFERROR(__xludf.DUMMYFUNCTION("""COMPUTED_VALUE"""),"0")</f>
        <v/>
      </c>
      <c r="CF115" s="158">
        <f>IFERROR(__xludf.DUMMYFUNCTION("""COMPUTED_VALUE"""),"0")</f>
        <v/>
      </c>
      <c r="CG115" s="148" t="n"/>
      <c r="CH115" s="148" t="n"/>
      <c r="CI115" s="148" t="n"/>
      <c r="CJ115" s="148" t="n"/>
      <c r="CK115" s="148" t="n"/>
      <c r="CL115" s="148" t="n"/>
      <c r="CM115" s="148" t="n"/>
      <c r="CN115" s="148" t="n"/>
      <c r="CO115" s="148" t="n"/>
      <c r="CP115" s="148" t="n"/>
      <c r="CQ115" s="148" t="n"/>
      <c r="CR115" s="148" t="n"/>
      <c r="CS115" s="148" t="n"/>
      <c r="CT115" s="148" t="n"/>
      <c r="CU115" s="148" t="n"/>
      <c r="CV115" s="148" t="n"/>
    </row>
    <row r="116">
      <c r="A116" s="168" t="n"/>
      <c r="B116" s="64" t="n"/>
      <c r="C116" s="129" t="n"/>
      <c r="D116" s="130" t="inlineStr"/>
      <c r="E116" s="150" t="inlineStr"/>
      <c r="F116" s="150" t="inlineStr"/>
      <c r="G116" s="150" t="n"/>
      <c r="H116" s="152" t="n"/>
      <c r="I116" s="152" t="n"/>
      <c r="J116" s="152" t="n"/>
      <c r="K116" s="152" t="n"/>
      <c r="L116" s="152" t="n"/>
      <c r="M116" s="152" t="n"/>
      <c r="N116" s="152" t="n"/>
      <c r="O116" s="152" t="n"/>
      <c r="P116" s="152" t="n"/>
      <c r="Q116" s="152" t="n"/>
      <c r="R116" s="152" t="n"/>
      <c r="S116" s="165" t="n"/>
      <c r="T116" s="155" t="n"/>
      <c r="U116" s="152" t="n"/>
      <c r="V116" s="152" t="n"/>
      <c r="W116" s="152" t="n"/>
      <c r="X116" s="152" t="n"/>
      <c r="Y116" s="152" t="n"/>
      <c r="Z116" s="152" t="n"/>
      <c r="AA116" s="152" t="n"/>
      <c r="AB116" s="152" t="n"/>
      <c r="AC116" s="152" t="n"/>
      <c r="AD116" s="152" t="n"/>
      <c r="AE116" s="152" t="n"/>
      <c r="AF116" s="152" t="n"/>
      <c r="AG116" s="152" t="n"/>
      <c r="AH116" s="152" t="n"/>
      <c r="AI116" s="152" t="n"/>
      <c r="AJ116" s="152" t="n"/>
      <c r="AK116" s="152" t="n"/>
      <c r="AL116" s="152" t="n"/>
      <c r="AM116" s="152" t="n"/>
      <c r="AN116" s="166" t="n"/>
      <c r="AO116" s="155" t="n"/>
      <c r="AP116" s="152" t="n"/>
      <c r="AQ116" s="152" t="n"/>
      <c r="AR116" s="152" t="n"/>
      <c r="AS116" s="152" t="n"/>
      <c r="AT116" s="152" t="n"/>
      <c r="AU116" s="155" t="n"/>
      <c r="AV116" s="152" t="n"/>
      <c r="AW116" s="152" t="n"/>
      <c r="AX116" s="152" t="n"/>
      <c r="AY116" s="152" t="n"/>
      <c r="AZ116" s="152" t="n"/>
      <c r="BA116" s="165" t="n"/>
      <c r="BB116" s="165" t="n"/>
      <c r="BC116" s="155" t="n"/>
      <c r="BD116" s="152" t="n"/>
      <c r="BE116" s="152" t="n"/>
      <c r="BF116" s="152" t="n"/>
      <c r="BG116" s="155" t="n"/>
      <c r="BH116" s="152" t="n"/>
      <c r="BI116" s="152" t="n"/>
      <c r="BJ116" s="152" t="n"/>
      <c r="BK116" s="152" t="n"/>
      <c r="BL116" s="152" t="n"/>
      <c r="BM116" s="152" t="n"/>
      <c r="BN116" s="152" t="n"/>
      <c r="BO116" s="152" t="n"/>
      <c r="BP116" s="155" t="n"/>
      <c r="BQ116" s="152" t="n"/>
      <c r="BR116" s="152" t="n"/>
      <c r="BS116" s="152" t="n"/>
      <c r="BT116" s="152" t="n"/>
      <c r="BU116" s="152" t="n"/>
      <c r="BV116" s="152" t="n"/>
      <c r="BW116" s="152" t="n"/>
      <c r="BX116" s="165" t="n"/>
      <c r="BY116" s="150" t="n"/>
      <c r="BZ116" s="150" t="n"/>
      <c r="CA116" s="150" t="n"/>
      <c r="CB116" s="171">
        <f>getURL2025(B116:B1563)</f>
        <v/>
      </c>
      <c r="CC116" s="156" t="n"/>
      <c r="CD116" s="156" t="n"/>
      <c r="CE116" s="167">
        <f>IFERROR(__xludf.DUMMYFUNCTION("""COMPUTED_VALUE"""),"0")</f>
        <v/>
      </c>
      <c r="CF116" s="158">
        <f>IFERROR(__xludf.DUMMYFUNCTION("""COMPUTED_VALUE"""),"0")</f>
        <v/>
      </c>
      <c r="CG116" s="148" t="n"/>
      <c r="CH116" s="148" t="n"/>
      <c r="CI116" s="148" t="n"/>
      <c r="CJ116" s="148" t="n"/>
      <c r="CK116" s="148" t="n"/>
      <c r="CL116" s="148" t="n"/>
      <c r="CM116" s="148" t="n"/>
      <c r="CN116" s="148" t="n"/>
      <c r="CO116" s="148" t="n"/>
      <c r="CP116" s="148" t="n"/>
      <c r="CQ116" s="148" t="n"/>
      <c r="CR116" s="148" t="n"/>
      <c r="CS116" s="148" t="n"/>
      <c r="CT116" s="148" t="n"/>
      <c r="CU116" s="148" t="n"/>
      <c r="CV116" s="148" t="n"/>
    </row>
    <row r="117">
      <c r="A117" s="168" t="n"/>
      <c r="B117" s="64" t="n"/>
      <c r="C117" s="129" t="n"/>
      <c r="D117" s="130" t="inlineStr"/>
      <c r="E117" s="150" t="inlineStr"/>
      <c r="F117" s="150" t="inlineStr"/>
      <c r="G117" s="150" t="n"/>
      <c r="H117" s="152" t="n"/>
      <c r="I117" s="152" t="n"/>
      <c r="J117" s="152" t="n"/>
      <c r="K117" s="152" t="n"/>
      <c r="L117" s="152" t="n"/>
      <c r="M117" s="152" t="n"/>
      <c r="N117" s="152" t="n"/>
      <c r="O117" s="152" t="n"/>
      <c r="P117" s="152" t="n"/>
      <c r="Q117" s="152" t="n"/>
      <c r="R117" s="152" t="n"/>
      <c r="S117" s="165" t="n"/>
      <c r="T117" s="155" t="n"/>
      <c r="U117" s="152" t="n"/>
      <c r="V117" s="152" t="n"/>
      <c r="W117" s="152" t="n"/>
      <c r="X117" s="152" t="n"/>
      <c r="Y117" s="152" t="n"/>
      <c r="Z117" s="152" t="n"/>
      <c r="AA117" s="152" t="n"/>
      <c r="AB117" s="152" t="n"/>
      <c r="AC117" s="152" t="n"/>
      <c r="AD117" s="152" t="n"/>
      <c r="AE117" s="152" t="n"/>
      <c r="AF117" s="152" t="n"/>
      <c r="AG117" s="152" t="n"/>
      <c r="AH117" s="152" t="n"/>
      <c r="AI117" s="152" t="n"/>
      <c r="AJ117" s="152" t="n"/>
      <c r="AK117" s="152" t="n"/>
      <c r="AL117" s="152" t="n"/>
      <c r="AM117" s="152" t="n"/>
      <c r="AN117" s="166" t="n"/>
      <c r="AO117" s="155" t="n"/>
      <c r="AP117" s="152" t="n"/>
      <c r="AQ117" s="152" t="n"/>
      <c r="AR117" s="152" t="n"/>
      <c r="AS117" s="152" t="n"/>
      <c r="AT117" s="152" t="n"/>
      <c r="AU117" s="155" t="n"/>
      <c r="AV117" s="152" t="n"/>
      <c r="AW117" s="152" t="n"/>
      <c r="AX117" s="152" t="n"/>
      <c r="AY117" s="152" t="n"/>
      <c r="AZ117" s="152" t="n"/>
      <c r="BA117" s="165" t="n"/>
      <c r="BB117" s="165" t="n"/>
      <c r="BC117" s="155" t="n"/>
      <c r="BD117" s="152" t="n"/>
      <c r="BE117" s="152" t="n"/>
      <c r="BF117" s="152" t="n"/>
      <c r="BG117" s="155" t="n"/>
      <c r="BH117" s="152" t="n"/>
      <c r="BI117" s="152" t="n"/>
      <c r="BJ117" s="152" t="n"/>
      <c r="BK117" s="152" t="n"/>
      <c r="BL117" s="152" t="n"/>
      <c r="BM117" s="152" t="n"/>
      <c r="BN117" s="152" t="n"/>
      <c r="BO117" s="152" t="n"/>
      <c r="BP117" s="155" t="n"/>
      <c r="BQ117" s="152" t="n"/>
      <c r="BR117" s="152" t="n"/>
      <c r="BS117" s="152" t="n"/>
      <c r="BT117" s="152" t="n"/>
      <c r="BU117" s="152" t="n"/>
      <c r="BV117" s="152" t="n"/>
      <c r="BW117" s="152" t="n"/>
      <c r="BX117" s="165" t="n"/>
      <c r="BY117" s="150" t="n"/>
      <c r="BZ117" s="150" t="n"/>
      <c r="CA117" s="150" t="n"/>
      <c r="CB117" s="171">
        <f>getURL2025(B117:B1564)</f>
        <v/>
      </c>
      <c r="CC117" s="156" t="n"/>
      <c r="CD117" s="156" t="n"/>
      <c r="CE117" s="167">
        <f>IFERROR(__xludf.DUMMYFUNCTION("""COMPUTED_VALUE"""),"0")</f>
        <v/>
      </c>
      <c r="CF117" s="158">
        <f>IFERROR(__xludf.DUMMYFUNCTION("""COMPUTED_VALUE"""),"0")</f>
        <v/>
      </c>
      <c r="CG117" s="148" t="n"/>
      <c r="CH117" s="148" t="n"/>
      <c r="CI117" s="148" t="n"/>
      <c r="CJ117" s="148" t="n"/>
      <c r="CK117" s="148" t="n"/>
      <c r="CL117" s="148" t="n"/>
      <c r="CM117" s="148" t="n"/>
      <c r="CN117" s="148" t="n"/>
      <c r="CO117" s="148" t="n"/>
      <c r="CP117" s="148" t="n"/>
      <c r="CQ117" s="148" t="n"/>
      <c r="CR117" s="148" t="n"/>
      <c r="CS117" s="148" t="n"/>
      <c r="CT117" s="148" t="n"/>
      <c r="CU117" s="148" t="n"/>
      <c r="CV117" s="148" t="n"/>
    </row>
    <row r="118">
      <c r="A118" s="168" t="n"/>
      <c r="B118" s="64" t="n"/>
      <c r="C118" s="129" t="n"/>
      <c r="D118" s="130" t="inlineStr"/>
      <c r="E118" s="150" t="inlineStr"/>
      <c r="F118" s="150" t="inlineStr"/>
      <c r="G118" s="150" t="n"/>
      <c r="H118" s="152" t="n"/>
      <c r="I118" s="152" t="n"/>
      <c r="J118" s="152" t="n"/>
      <c r="K118" s="152" t="n"/>
      <c r="L118" s="152" t="n"/>
      <c r="M118" s="152" t="n"/>
      <c r="N118" s="152" t="n"/>
      <c r="O118" s="152" t="n"/>
      <c r="P118" s="152" t="n"/>
      <c r="Q118" s="152" t="n"/>
      <c r="R118" s="152" t="n"/>
      <c r="S118" s="165" t="n"/>
      <c r="T118" s="155" t="n"/>
      <c r="U118" s="152" t="n"/>
      <c r="V118" s="152" t="n"/>
      <c r="W118" s="152" t="n"/>
      <c r="X118" s="152" t="n"/>
      <c r="Y118" s="152" t="n"/>
      <c r="Z118" s="152" t="n"/>
      <c r="AA118" s="152" t="n"/>
      <c r="AB118" s="152" t="n"/>
      <c r="AC118" s="152" t="n"/>
      <c r="AD118" s="152" t="n"/>
      <c r="AE118" s="152" t="n"/>
      <c r="AF118" s="152" t="n"/>
      <c r="AG118" s="152" t="n"/>
      <c r="AH118" s="152" t="n"/>
      <c r="AI118" s="152" t="n"/>
      <c r="AJ118" s="152" t="n"/>
      <c r="AK118" s="152" t="n"/>
      <c r="AL118" s="152" t="n"/>
      <c r="AM118" s="152" t="n"/>
      <c r="AN118" s="166" t="n"/>
      <c r="AO118" s="155" t="n"/>
      <c r="AP118" s="152" t="n"/>
      <c r="AQ118" s="152" t="n"/>
      <c r="AR118" s="152" t="n"/>
      <c r="AS118" s="152" t="n"/>
      <c r="AT118" s="152" t="n"/>
      <c r="AU118" s="155" t="n"/>
      <c r="AV118" s="152" t="n"/>
      <c r="AW118" s="152" t="n"/>
      <c r="AX118" s="152" t="n"/>
      <c r="AY118" s="152" t="n"/>
      <c r="AZ118" s="152" t="n"/>
      <c r="BA118" s="165" t="n"/>
      <c r="BB118" s="165" t="n"/>
      <c r="BC118" s="155" t="n"/>
      <c r="BD118" s="152" t="n"/>
      <c r="BE118" s="152" t="n"/>
      <c r="BF118" s="152" t="n"/>
      <c r="BG118" s="155" t="n"/>
      <c r="BH118" s="152" t="n"/>
      <c r="BI118" s="152" t="n"/>
      <c r="BJ118" s="152" t="n"/>
      <c r="BK118" s="152" t="n"/>
      <c r="BL118" s="152" t="n"/>
      <c r="BM118" s="152" t="n"/>
      <c r="BN118" s="152" t="n"/>
      <c r="BO118" s="152" t="n"/>
      <c r="BP118" s="155" t="n"/>
      <c r="BQ118" s="152" t="n"/>
      <c r="BR118" s="152" t="n"/>
      <c r="BS118" s="152" t="n"/>
      <c r="BT118" s="152" t="n"/>
      <c r="BU118" s="152" t="n"/>
      <c r="BV118" s="152" t="n"/>
      <c r="BW118" s="152" t="n"/>
      <c r="BX118" s="165" t="n"/>
      <c r="BY118" s="150" t="n"/>
      <c r="BZ118" s="150" t="n"/>
      <c r="CA118" s="150" t="n"/>
      <c r="CB118" s="171">
        <f>getURL2025(B118:B1565)</f>
        <v/>
      </c>
      <c r="CC118" s="156" t="n"/>
      <c r="CD118" s="156" t="n"/>
      <c r="CE118" s="167">
        <f>IFERROR(__xludf.DUMMYFUNCTION("""COMPUTED_VALUE"""),"0")</f>
        <v/>
      </c>
      <c r="CF118" s="158">
        <f>IFERROR(__xludf.DUMMYFUNCTION("""COMPUTED_VALUE"""),"0")</f>
        <v/>
      </c>
      <c r="CG118" s="148" t="n"/>
      <c r="CH118" s="148" t="n"/>
      <c r="CI118" s="148" t="n"/>
      <c r="CJ118" s="148" t="n"/>
      <c r="CK118" s="148" t="n"/>
      <c r="CL118" s="148" t="n"/>
      <c r="CM118" s="148" t="n"/>
      <c r="CN118" s="148" t="n"/>
      <c r="CO118" s="148" t="n"/>
      <c r="CP118" s="148" t="n"/>
      <c r="CQ118" s="148" t="n"/>
      <c r="CR118" s="148" t="n"/>
      <c r="CS118" s="148" t="n"/>
      <c r="CT118" s="148" t="n"/>
      <c r="CU118" s="148" t="n"/>
      <c r="CV118" s="148" t="n"/>
    </row>
    <row r="119">
      <c r="A119" s="168" t="n"/>
      <c r="B119" s="64" t="n"/>
      <c r="C119" s="129" t="n"/>
      <c r="D119" s="130" t="inlineStr"/>
      <c r="E119" s="150" t="inlineStr"/>
      <c r="F119" s="150" t="inlineStr"/>
      <c r="G119" s="150" t="n"/>
      <c r="H119" s="152" t="n"/>
      <c r="I119" s="152" t="n"/>
      <c r="J119" s="152" t="n"/>
      <c r="K119" s="152" t="n"/>
      <c r="L119" s="152" t="n"/>
      <c r="M119" s="152" t="n"/>
      <c r="N119" s="152" t="n"/>
      <c r="O119" s="152" t="n"/>
      <c r="P119" s="152" t="n"/>
      <c r="Q119" s="152" t="n"/>
      <c r="R119" s="152" t="n"/>
      <c r="S119" s="165" t="n"/>
      <c r="T119" s="155" t="n"/>
      <c r="U119" s="152" t="n"/>
      <c r="V119" s="152" t="n"/>
      <c r="W119" s="152" t="n"/>
      <c r="X119" s="152" t="n"/>
      <c r="Y119" s="152" t="n"/>
      <c r="Z119" s="152" t="n"/>
      <c r="AA119" s="152" t="n"/>
      <c r="AB119" s="152" t="n"/>
      <c r="AC119" s="152" t="n"/>
      <c r="AD119" s="152" t="n"/>
      <c r="AE119" s="152" t="n"/>
      <c r="AF119" s="152" t="n"/>
      <c r="AG119" s="152" t="n"/>
      <c r="AH119" s="152" t="n"/>
      <c r="AI119" s="152" t="n"/>
      <c r="AJ119" s="152" t="n"/>
      <c r="AK119" s="152" t="n"/>
      <c r="AL119" s="152" t="n"/>
      <c r="AM119" s="152" t="n"/>
      <c r="AN119" s="166" t="n"/>
      <c r="AO119" s="155" t="n"/>
      <c r="AP119" s="152" t="n"/>
      <c r="AQ119" s="152" t="n"/>
      <c r="AR119" s="152" t="n"/>
      <c r="AS119" s="152" t="n"/>
      <c r="AT119" s="152" t="n"/>
      <c r="AU119" s="155" t="n"/>
      <c r="AV119" s="152" t="n"/>
      <c r="AW119" s="152" t="n"/>
      <c r="AX119" s="152" t="n"/>
      <c r="AY119" s="152" t="n"/>
      <c r="AZ119" s="152" t="n"/>
      <c r="BA119" s="165" t="n"/>
      <c r="BB119" s="165" t="n"/>
      <c r="BC119" s="155" t="n"/>
      <c r="BD119" s="152" t="n"/>
      <c r="BE119" s="152" t="n"/>
      <c r="BF119" s="152" t="n"/>
      <c r="BG119" s="155" t="n"/>
      <c r="BH119" s="152" t="n"/>
      <c r="BI119" s="152" t="n"/>
      <c r="BJ119" s="152" t="n"/>
      <c r="BK119" s="152" t="n"/>
      <c r="BL119" s="152" t="n"/>
      <c r="BM119" s="152" t="n"/>
      <c r="BN119" s="152" t="n"/>
      <c r="BO119" s="152" t="n"/>
      <c r="BP119" s="155" t="n"/>
      <c r="BQ119" s="152" t="n"/>
      <c r="BR119" s="152" t="n"/>
      <c r="BS119" s="152" t="n"/>
      <c r="BT119" s="152" t="n"/>
      <c r="BU119" s="152" t="n"/>
      <c r="BV119" s="152" t="n"/>
      <c r="BW119" s="152" t="n"/>
      <c r="BX119" s="165" t="n"/>
      <c r="BY119" s="150" t="n"/>
      <c r="BZ119" s="150" t="n"/>
      <c r="CA119" s="150" t="n"/>
      <c r="CB119" s="171">
        <f>getURL2025(B119:B1566)</f>
        <v/>
      </c>
      <c r="CC119" s="156" t="n"/>
      <c r="CD119" s="156" t="n"/>
      <c r="CE119" s="167">
        <f>IFERROR(__xludf.DUMMYFUNCTION("""COMPUTED_VALUE"""),"0")</f>
        <v/>
      </c>
      <c r="CF119" s="158">
        <f>IFERROR(__xludf.DUMMYFUNCTION("""COMPUTED_VALUE"""),"0")</f>
        <v/>
      </c>
      <c r="CG119" s="148" t="n"/>
      <c r="CH119" s="148" t="n"/>
      <c r="CI119" s="148" t="n"/>
      <c r="CJ119" s="148" t="n"/>
      <c r="CK119" s="148" t="n"/>
      <c r="CL119" s="148" t="n"/>
      <c r="CM119" s="148" t="n"/>
      <c r="CN119" s="148" t="n"/>
      <c r="CO119" s="148" t="n"/>
      <c r="CP119" s="148" t="n"/>
      <c r="CQ119" s="148" t="n"/>
      <c r="CR119" s="148" t="n"/>
      <c r="CS119" s="148" t="n"/>
      <c r="CT119" s="148" t="n"/>
      <c r="CU119" s="148" t="n"/>
      <c r="CV119" s="148" t="n"/>
    </row>
    <row r="120">
      <c r="A120" s="168" t="n"/>
      <c r="B120" s="64" t="n"/>
      <c r="C120" s="129" t="n"/>
      <c r="D120" s="130" t="inlineStr"/>
      <c r="E120" s="150" t="inlineStr"/>
      <c r="F120" s="150" t="inlineStr"/>
      <c r="G120" s="150" t="n"/>
      <c r="H120" s="152" t="n"/>
      <c r="I120" s="152" t="n"/>
      <c r="J120" s="152" t="n"/>
      <c r="K120" s="152" t="n"/>
      <c r="L120" s="152" t="n"/>
      <c r="M120" s="152" t="n"/>
      <c r="N120" s="152" t="n"/>
      <c r="O120" s="152" t="n"/>
      <c r="P120" s="152" t="n"/>
      <c r="Q120" s="152" t="n"/>
      <c r="R120" s="152" t="n"/>
      <c r="S120" s="165" t="n"/>
      <c r="T120" s="155" t="n"/>
      <c r="U120" s="152" t="n"/>
      <c r="V120" s="152" t="n"/>
      <c r="W120" s="152" t="n"/>
      <c r="X120" s="152" t="n"/>
      <c r="Y120" s="152" t="n"/>
      <c r="Z120" s="152" t="n"/>
      <c r="AA120" s="152" t="n"/>
      <c r="AB120" s="152" t="n"/>
      <c r="AC120" s="152" t="n"/>
      <c r="AD120" s="152" t="n"/>
      <c r="AE120" s="152" t="n"/>
      <c r="AF120" s="152" t="n"/>
      <c r="AG120" s="152" t="n"/>
      <c r="AH120" s="152" t="n"/>
      <c r="AI120" s="152" t="n"/>
      <c r="AJ120" s="152" t="n"/>
      <c r="AK120" s="152" t="n"/>
      <c r="AL120" s="152" t="n"/>
      <c r="AM120" s="152" t="n"/>
      <c r="AN120" s="166" t="n"/>
      <c r="AO120" s="155" t="n"/>
      <c r="AP120" s="152" t="n"/>
      <c r="AQ120" s="152" t="n"/>
      <c r="AR120" s="152" t="n"/>
      <c r="AS120" s="152" t="n"/>
      <c r="AT120" s="152" t="n"/>
      <c r="AU120" s="155" t="n"/>
      <c r="AV120" s="152" t="n"/>
      <c r="AW120" s="152" t="n"/>
      <c r="AX120" s="152" t="n"/>
      <c r="AY120" s="152" t="n"/>
      <c r="AZ120" s="152" t="n"/>
      <c r="BA120" s="165" t="n"/>
      <c r="BB120" s="165" t="n"/>
      <c r="BC120" s="155" t="n"/>
      <c r="BD120" s="152" t="n"/>
      <c r="BE120" s="152" t="n"/>
      <c r="BF120" s="152" t="n"/>
      <c r="BG120" s="155" t="n"/>
      <c r="BH120" s="152" t="n"/>
      <c r="BI120" s="152" t="n"/>
      <c r="BJ120" s="152" t="n"/>
      <c r="BK120" s="152" t="n"/>
      <c r="BL120" s="152" t="n"/>
      <c r="BM120" s="152" t="n"/>
      <c r="BN120" s="152" t="n"/>
      <c r="BO120" s="152" t="n"/>
      <c r="BP120" s="155" t="n"/>
      <c r="BQ120" s="152" t="n"/>
      <c r="BR120" s="152" t="n"/>
      <c r="BS120" s="152" t="n"/>
      <c r="BT120" s="152" t="n"/>
      <c r="BU120" s="152" t="n"/>
      <c r="BV120" s="152" t="n"/>
      <c r="BW120" s="152" t="n"/>
      <c r="BX120" s="165" t="n"/>
      <c r="BY120" s="150" t="n"/>
      <c r="BZ120" s="150" t="n"/>
      <c r="CA120" s="150" t="n"/>
      <c r="CB120" s="171">
        <f>getURL2025(B120:B1567)</f>
        <v/>
      </c>
      <c r="CC120" s="156" t="n"/>
      <c r="CD120" s="156" t="n"/>
      <c r="CE120" s="167">
        <f>IFERROR(__xludf.DUMMYFUNCTION("""COMPUTED_VALUE"""),"0")</f>
        <v/>
      </c>
      <c r="CF120" s="158">
        <f>IFERROR(__xludf.DUMMYFUNCTION("""COMPUTED_VALUE"""),"0")</f>
        <v/>
      </c>
      <c r="CG120" s="148" t="n"/>
      <c r="CH120" s="148" t="n"/>
      <c r="CI120" s="148" t="n"/>
      <c r="CJ120" s="148" t="n"/>
      <c r="CK120" s="148" t="n"/>
      <c r="CL120" s="148" t="n"/>
      <c r="CM120" s="148" t="n"/>
      <c r="CN120" s="148" t="n"/>
      <c r="CO120" s="148" t="n"/>
      <c r="CP120" s="148" t="n"/>
      <c r="CQ120" s="148" t="n"/>
      <c r="CR120" s="148" t="n"/>
      <c r="CS120" s="148" t="n"/>
      <c r="CT120" s="148" t="n"/>
      <c r="CU120" s="148" t="n"/>
      <c r="CV120" s="148" t="n"/>
    </row>
    <row r="121">
      <c r="A121" s="168" t="n"/>
      <c r="B121" s="64" t="n"/>
      <c r="C121" s="129" t="n"/>
      <c r="D121" s="130" t="inlineStr"/>
      <c r="E121" s="150" t="inlineStr"/>
      <c r="F121" s="150" t="inlineStr"/>
      <c r="G121" s="150" t="n"/>
      <c r="H121" s="152" t="n"/>
      <c r="I121" s="152" t="n"/>
      <c r="J121" s="152" t="n"/>
      <c r="K121" s="152" t="n"/>
      <c r="L121" s="152" t="n"/>
      <c r="M121" s="152" t="n"/>
      <c r="N121" s="152" t="n"/>
      <c r="O121" s="152" t="n"/>
      <c r="P121" s="152" t="n"/>
      <c r="Q121" s="152" t="n"/>
      <c r="R121" s="152" t="n"/>
      <c r="S121" s="165" t="n"/>
      <c r="T121" s="155" t="n"/>
      <c r="U121" s="152" t="n"/>
      <c r="V121" s="152" t="n"/>
      <c r="W121" s="152" t="n"/>
      <c r="X121" s="152" t="n"/>
      <c r="Y121" s="152" t="n"/>
      <c r="Z121" s="152" t="n"/>
      <c r="AA121" s="152" t="n"/>
      <c r="AB121" s="152" t="n"/>
      <c r="AC121" s="152" t="n"/>
      <c r="AD121" s="152" t="n"/>
      <c r="AE121" s="152" t="n"/>
      <c r="AF121" s="152" t="n"/>
      <c r="AG121" s="152" t="n"/>
      <c r="AH121" s="152" t="n"/>
      <c r="AI121" s="152" t="n"/>
      <c r="AJ121" s="152" t="n"/>
      <c r="AK121" s="152" t="n"/>
      <c r="AL121" s="152" t="n"/>
      <c r="AM121" s="152" t="n"/>
      <c r="AN121" s="166" t="n"/>
      <c r="AO121" s="155" t="n"/>
      <c r="AP121" s="152" t="n"/>
      <c r="AQ121" s="152" t="n"/>
      <c r="AR121" s="152" t="n"/>
      <c r="AS121" s="152" t="n"/>
      <c r="AT121" s="152" t="n"/>
      <c r="AU121" s="155" t="n"/>
      <c r="AV121" s="152" t="n"/>
      <c r="AW121" s="152" t="n"/>
      <c r="AX121" s="152" t="n"/>
      <c r="AY121" s="152" t="n"/>
      <c r="AZ121" s="152" t="n"/>
      <c r="BA121" s="165" t="n"/>
      <c r="BB121" s="165" t="n"/>
      <c r="BC121" s="155" t="n"/>
      <c r="BD121" s="152" t="n"/>
      <c r="BE121" s="152" t="n"/>
      <c r="BF121" s="152" t="n"/>
      <c r="BG121" s="155" t="n"/>
      <c r="BH121" s="152" t="n"/>
      <c r="BI121" s="152" t="n"/>
      <c r="BJ121" s="152" t="n"/>
      <c r="BK121" s="152" t="n"/>
      <c r="BL121" s="152" t="n"/>
      <c r="BM121" s="152" t="n"/>
      <c r="BN121" s="152" t="n"/>
      <c r="BO121" s="152" t="n"/>
      <c r="BP121" s="155" t="n"/>
      <c r="BQ121" s="152" t="n"/>
      <c r="BR121" s="152" t="n"/>
      <c r="BS121" s="152" t="n"/>
      <c r="BT121" s="152" t="n"/>
      <c r="BU121" s="152" t="n"/>
      <c r="BV121" s="152" t="n"/>
      <c r="BW121" s="152" t="n"/>
      <c r="BX121" s="165" t="n"/>
      <c r="BY121" s="150" t="n"/>
      <c r="BZ121" s="150" t="n"/>
      <c r="CA121" s="150" t="n"/>
      <c r="CB121" s="171">
        <f>getURL2025(B121:B1568)</f>
        <v/>
      </c>
      <c r="CC121" s="156" t="n"/>
      <c r="CD121" s="156" t="n"/>
      <c r="CE121" s="167">
        <f>IFERROR(__xludf.DUMMYFUNCTION("""COMPUTED_VALUE"""),"0")</f>
        <v/>
      </c>
      <c r="CF121" s="158">
        <f>IFERROR(__xludf.DUMMYFUNCTION("""COMPUTED_VALUE"""),"0")</f>
        <v/>
      </c>
      <c r="CG121" s="148" t="n"/>
      <c r="CH121" s="148" t="n"/>
      <c r="CI121" s="148" t="n"/>
      <c r="CJ121" s="148" t="n"/>
      <c r="CK121" s="148" t="n"/>
      <c r="CL121" s="148" t="n"/>
      <c r="CM121" s="148" t="n"/>
      <c r="CN121" s="148" t="n"/>
      <c r="CO121" s="148" t="n"/>
      <c r="CP121" s="148" t="n"/>
      <c r="CQ121" s="148" t="n"/>
      <c r="CR121" s="148" t="n"/>
      <c r="CS121" s="148" t="n"/>
      <c r="CT121" s="148" t="n"/>
      <c r="CU121" s="148" t="n"/>
      <c r="CV121" s="148" t="n"/>
    </row>
    <row r="122">
      <c r="A122" s="168" t="n"/>
      <c r="B122" s="64" t="n"/>
      <c r="C122" s="129" t="n"/>
      <c r="D122" s="130" t="inlineStr"/>
      <c r="E122" s="150" t="inlineStr"/>
      <c r="F122" s="150" t="inlineStr"/>
      <c r="G122" s="150" t="n"/>
      <c r="H122" s="152" t="n"/>
      <c r="I122" s="152" t="n"/>
      <c r="J122" s="152" t="n"/>
      <c r="K122" s="152" t="n"/>
      <c r="L122" s="152" t="n"/>
      <c r="M122" s="152" t="n"/>
      <c r="N122" s="152" t="n"/>
      <c r="O122" s="152" t="n"/>
      <c r="P122" s="152" t="n"/>
      <c r="Q122" s="152" t="n"/>
      <c r="R122" s="152" t="n"/>
      <c r="S122" s="165" t="n"/>
      <c r="T122" s="155" t="n"/>
      <c r="U122" s="152" t="n"/>
      <c r="V122" s="152" t="n"/>
      <c r="W122" s="152" t="n"/>
      <c r="X122" s="152" t="n"/>
      <c r="Y122" s="152" t="n"/>
      <c r="Z122" s="152" t="n"/>
      <c r="AA122" s="152" t="n"/>
      <c r="AB122" s="152" t="n"/>
      <c r="AC122" s="152" t="n"/>
      <c r="AD122" s="152" t="n"/>
      <c r="AE122" s="152" t="n"/>
      <c r="AF122" s="152" t="n"/>
      <c r="AG122" s="152" t="n"/>
      <c r="AH122" s="152" t="n"/>
      <c r="AI122" s="152" t="n"/>
      <c r="AJ122" s="152" t="n"/>
      <c r="AK122" s="152" t="n"/>
      <c r="AL122" s="152" t="n"/>
      <c r="AM122" s="152" t="n"/>
      <c r="AN122" s="166" t="n"/>
      <c r="AO122" s="155" t="n"/>
      <c r="AP122" s="152" t="n"/>
      <c r="AQ122" s="152" t="n"/>
      <c r="AR122" s="152" t="n"/>
      <c r="AS122" s="152" t="n"/>
      <c r="AT122" s="152" t="n"/>
      <c r="AU122" s="155" t="n"/>
      <c r="AV122" s="152" t="n"/>
      <c r="AW122" s="152" t="n"/>
      <c r="AX122" s="152" t="n"/>
      <c r="AY122" s="152" t="n"/>
      <c r="AZ122" s="152" t="n"/>
      <c r="BA122" s="165" t="n"/>
      <c r="BB122" s="165" t="n"/>
      <c r="BC122" s="155" t="n"/>
      <c r="BD122" s="152" t="n"/>
      <c r="BE122" s="152" t="n"/>
      <c r="BF122" s="152" t="n"/>
      <c r="BG122" s="155" t="n"/>
      <c r="BH122" s="152" t="n"/>
      <c r="BI122" s="152" t="n"/>
      <c r="BJ122" s="152" t="n"/>
      <c r="BK122" s="152" t="n"/>
      <c r="BL122" s="152" t="n"/>
      <c r="BM122" s="152" t="n"/>
      <c r="BN122" s="152" t="n"/>
      <c r="BO122" s="152" t="n"/>
      <c r="BP122" s="155" t="n"/>
      <c r="BQ122" s="152" t="n"/>
      <c r="BR122" s="152" t="n"/>
      <c r="BS122" s="152" t="n"/>
      <c r="BT122" s="152" t="n"/>
      <c r="BU122" s="152" t="n"/>
      <c r="BV122" s="152" t="n"/>
      <c r="BW122" s="152" t="n"/>
      <c r="BX122" s="165" t="n"/>
      <c r="BY122" s="150" t="n"/>
      <c r="BZ122" s="150" t="n"/>
      <c r="CA122" s="150" t="n"/>
      <c r="CB122" s="171">
        <f>getURL2025(B122:B1569)</f>
        <v/>
      </c>
      <c r="CC122" s="156" t="n"/>
      <c r="CD122" s="156" t="n"/>
      <c r="CE122" s="167">
        <f>IFERROR(__xludf.DUMMYFUNCTION("""COMPUTED_VALUE"""),"0")</f>
        <v/>
      </c>
      <c r="CF122" s="158">
        <f>IFERROR(__xludf.DUMMYFUNCTION("""COMPUTED_VALUE"""),"0")</f>
        <v/>
      </c>
      <c r="CG122" s="148" t="n"/>
      <c r="CH122" s="148" t="n"/>
      <c r="CI122" s="148" t="n"/>
      <c r="CJ122" s="148" t="n"/>
      <c r="CK122" s="148" t="n"/>
      <c r="CL122" s="148" t="n"/>
      <c r="CM122" s="148" t="n"/>
      <c r="CN122" s="148" t="n"/>
      <c r="CO122" s="148" t="n"/>
      <c r="CP122" s="148" t="n"/>
      <c r="CQ122" s="148" t="n"/>
      <c r="CR122" s="148" t="n"/>
      <c r="CS122" s="148" t="n"/>
      <c r="CT122" s="148" t="n"/>
      <c r="CU122" s="148" t="n"/>
      <c r="CV122" s="148" t="n"/>
    </row>
    <row r="123">
      <c r="A123" s="168" t="n"/>
      <c r="B123" s="64" t="n"/>
      <c r="C123" s="129" t="n"/>
      <c r="D123" s="130" t="inlineStr"/>
      <c r="E123" s="150" t="inlineStr"/>
      <c r="F123" s="150" t="inlineStr"/>
      <c r="G123" s="150" t="n"/>
      <c r="H123" s="152" t="n"/>
      <c r="I123" s="152" t="n"/>
      <c r="J123" s="152" t="n"/>
      <c r="K123" s="152" t="n"/>
      <c r="L123" s="152" t="n"/>
      <c r="M123" s="152" t="n"/>
      <c r="N123" s="152" t="n"/>
      <c r="O123" s="152" t="n"/>
      <c r="P123" s="152" t="n"/>
      <c r="Q123" s="152" t="n"/>
      <c r="R123" s="152" t="n"/>
      <c r="S123" s="165" t="n"/>
      <c r="T123" s="155" t="n"/>
      <c r="U123" s="152" t="n"/>
      <c r="V123" s="152" t="n"/>
      <c r="W123" s="152" t="n"/>
      <c r="X123" s="152" t="n"/>
      <c r="Y123" s="152" t="n"/>
      <c r="Z123" s="152" t="n"/>
      <c r="AA123" s="152" t="n"/>
      <c r="AB123" s="152" t="n"/>
      <c r="AC123" s="152" t="n"/>
      <c r="AD123" s="152" t="n"/>
      <c r="AE123" s="152" t="n"/>
      <c r="AF123" s="152" t="n"/>
      <c r="AG123" s="152" t="n"/>
      <c r="AH123" s="152" t="n"/>
      <c r="AI123" s="152" t="n"/>
      <c r="AJ123" s="152" t="n"/>
      <c r="AK123" s="152" t="n"/>
      <c r="AL123" s="152" t="n"/>
      <c r="AM123" s="152" t="n"/>
      <c r="AN123" s="166" t="n"/>
      <c r="AO123" s="155" t="n"/>
      <c r="AP123" s="152" t="n"/>
      <c r="AQ123" s="152" t="n"/>
      <c r="AR123" s="152" t="n"/>
      <c r="AS123" s="152" t="n"/>
      <c r="AT123" s="152" t="n"/>
      <c r="AU123" s="155" t="n"/>
      <c r="AV123" s="152" t="n"/>
      <c r="AW123" s="152" t="n"/>
      <c r="AX123" s="152" t="n"/>
      <c r="AY123" s="152" t="n"/>
      <c r="AZ123" s="152" t="n"/>
      <c r="BA123" s="165" t="n"/>
      <c r="BB123" s="165" t="n"/>
      <c r="BC123" s="155" t="n"/>
      <c r="BD123" s="152" t="n"/>
      <c r="BE123" s="152" t="n"/>
      <c r="BF123" s="152" t="n"/>
      <c r="BG123" s="155" t="n"/>
      <c r="BH123" s="152" t="n"/>
      <c r="BI123" s="152" t="n"/>
      <c r="BJ123" s="152" t="n"/>
      <c r="BK123" s="152" t="n"/>
      <c r="BL123" s="152" t="n"/>
      <c r="BM123" s="152" t="n"/>
      <c r="BN123" s="152" t="n"/>
      <c r="BO123" s="152" t="n"/>
      <c r="BP123" s="155" t="n"/>
      <c r="BQ123" s="152" t="n"/>
      <c r="BR123" s="152" t="n"/>
      <c r="BS123" s="152" t="n"/>
      <c r="BT123" s="152" t="n"/>
      <c r="BU123" s="152" t="n"/>
      <c r="BV123" s="152" t="n"/>
      <c r="BW123" s="152" t="n"/>
      <c r="BX123" s="165" t="n"/>
      <c r="BY123" s="150" t="n"/>
      <c r="BZ123" s="150" t="n"/>
      <c r="CA123" s="150" t="n"/>
      <c r="CB123" s="171">
        <f>getURL2025(B123:B1570)</f>
        <v/>
      </c>
      <c r="CC123" s="156" t="n"/>
      <c r="CD123" s="156" t="n"/>
      <c r="CE123" s="167">
        <f>IFERROR(__xludf.DUMMYFUNCTION("""COMPUTED_VALUE"""),"0")</f>
        <v/>
      </c>
      <c r="CF123" s="158">
        <f>IFERROR(__xludf.DUMMYFUNCTION("""COMPUTED_VALUE"""),"0")</f>
        <v/>
      </c>
      <c r="CG123" s="148" t="n"/>
      <c r="CH123" s="148" t="n"/>
      <c r="CI123" s="148" t="n"/>
      <c r="CJ123" s="148" t="n"/>
      <c r="CK123" s="148" t="n"/>
      <c r="CL123" s="148" t="n"/>
      <c r="CM123" s="148" t="n"/>
      <c r="CN123" s="148" t="n"/>
      <c r="CO123" s="148" t="n"/>
      <c r="CP123" s="148" t="n"/>
      <c r="CQ123" s="148" t="n"/>
      <c r="CR123" s="148" t="n"/>
      <c r="CS123" s="148" t="n"/>
      <c r="CT123" s="148" t="n"/>
      <c r="CU123" s="148" t="n"/>
      <c r="CV123" s="148" t="n"/>
    </row>
    <row r="124">
      <c r="A124" s="168" t="n"/>
      <c r="B124" s="64" t="n"/>
      <c r="C124" s="129" t="n"/>
      <c r="D124" s="130" t="inlineStr"/>
      <c r="E124" s="150" t="inlineStr"/>
      <c r="F124" s="150" t="inlineStr"/>
      <c r="G124" s="150" t="n"/>
      <c r="H124" s="152" t="n"/>
      <c r="I124" s="152" t="n"/>
      <c r="J124" s="152" t="n"/>
      <c r="K124" s="152" t="n"/>
      <c r="L124" s="152" t="n"/>
      <c r="M124" s="152" t="n"/>
      <c r="N124" s="152" t="n"/>
      <c r="O124" s="152" t="n"/>
      <c r="P124" s="152" t="n"/>
      <c r="Q124" s="152" t="n"/>
      <c r="R124" s="152" t="n"/>
      <c r="S124" s="165" t="n"/>
      <c r="T124" s="155" t="n"/>
      <c r="U124" s="152" t="n"/>
      <c r="V124" s="152" t="n"/>
      <c r="W124" s="152" t="n"/>
      <c r="X124" s="152" t="n"/>
      <c r="Y124" s="152" t="n"/>
      <c r="Z124" s="152" t="n"/>
      <c r="AA124" s="152" t="n"/>
      <c r="AB124" s="152" t="n"/>
      <c r="AC124" s="152" t="n"/>
      <c r="AD124" s="152" t="n"/>
      <c r="AE124" s="152" t="n"/>
      <c r="AF124" s="152" t="n"/>
      <c r="AG124" s="152" t="n"/>
      <c r="AH124" s="152" t="n"/>
      <c r="AI124" s="152" t="n"/>
      <c r="AJ124" s="152" t="n"/>
      <c r="AK124" s="152" t="n"/>
      <c r="AL124" s="152" t="n"/>
      <c r="AM124" s="152" t="n"/>
      <c r="AN124" s="166" t="n"/>
      <c r="AO124" s="155" t="n"/>
      <c r="AP124" s="152" t="n"/>
      <c r="AQ124" s="152" t="n"/>
      <c r="AR124" s="152" t="n"/>
      <c r="AS124" s="152" t="n"/>
      <c r="AT124" s="152" t="n"/>
      <c r="AU124" s="155" t="n"/>
      <c r="AV124" s="152" t="n"/>
      <c r="AW124" s="152" t="n"/>
      <c r="AX124" s="152" t="n"/>
      <c r="AY124" s="152" t="n"/>
      <c r="AZ124" s="152" t="n"/>
      <c r="BA124" s="165" t="n"/>
      <c r="BB124" s="165" t="n"/>
      <c r="BC124" s="155" t="n"/>
      <c r="BD124" s="152" t="n"/>
      <c r="BE124" s="152" t="n"/>
      <c r="BF124" s="152" t="n"/>
      <c r="BG124" s="155" t="n"/>
      <c r="BH124" s="152" t="n"/>
      <c r="BI124" s="152" t="n"/>
      <c r="BJ124" s="152" t="n"/>
      <c r="BK124" s="152" t="n"/>
      <c r="BL124" s="152" t="n"/>
      <c r="BM124" s="152" t="n"/>
      <c r="BN124" s="152" t="n"/>
      <c r="BO124" s="152" t="n"/>
      <c r="BP124" s="155" t="n"/>
      <c r="BQ124" s="152" t="n"/>
      <c r="BR124" s="152" t="n"/>
      <c r="BS124" s="152" t="n"/>
      <c r="BT124" s="152" t="n"/>
      <c r="BU124" s="152" t="n"/>
      <c r="BV124" s="152" t="n"/>
      <c r="BW124" s="152" t="n"/>
      <c r="BX124" s="165" t="n"/>
      <c r="BY124" s="150" t="n"/>
      <c r="BZ124" s="150" t="n"/>
      <c r="CA124" s="150" t="n"/>
      <c r="CB124" s="171">
        <f>getURL2025(B124:B1571)</f>
        <v/>
      </c>
      <c r="CC124" s="156" t="n"/>
      <c r="CD124" s="156" t="n"/>
      <c r="CE124" s="167">
        <f>IFERROR(__xludf.DUMMYFUNCTION("""COMPUTED_VALUE"""),"0")</f>
        <v/>
      </c>
      <c r="CF124" s="158">
        <f>IFERROR(__xludf.DUMMYFUNCTION("""COMPUTED_VALUE"""),"0")</f>
        <v/>
      </c>
      <c r="CG124" s="148" t="n"/>
      <c r="CH124" s="148" t="n"/>
      <c r="CI124" s="148" t="n"/>
      <c r="CJ124" s="148" t="n"/>
      <c r="CK124" s="148" t="n"/>
      <c r="CL124" s="148" t="n"/>
      <c r="CM124" s="148" t="n"/>
      <c r="CN124" s="148" t="n"/>
      <c r="CO124" s="148" t="n"/>
      <c r="CP124" s="148" t="n"/>
      <c r="CQ124" s="148" t="n"/>
      <c r="CR124" s="148" t="n"/>
      <c r="CS124" s="148" t="n"/>
      <c r="CT124" s="148" t="n"/>
      <c r="CU124" s="148" t="n"/>
      <c r="CV124" s="148" t="n"/>
    </row>
    <row r="125">
      <c r="A125" s="168" t="n"/>
      <c r="B125" s="64" t="n"/>
      <c r="C125" s="129" t="n"/>
      <c r="D125" s="130" t="inlineStr"/>
      <c r="E125" s="150" t="inlineStr"/>
      <c r="F125" s="150" t="inlineStr"/>
      <c r="G125" s="150" t="n"/>
      <c r="H125" s="152" t="n"/>
      <c r="I125" s="152" t="n"/>
      <c r="J125" s="152" t="n"/>
      <c r="K125" s="152" t="n"/>
      <c r="L125" s="152" t="n"/>
      <c r="M125" s="152" t="n"/>
      <c r="N125" s="152" t="n"/>
      <c r="O125" s="152" t="n"/>
      <c r="P125" s="152" t="n"/>
      <c r="Q125" s="152" t="n"/>
      <c r="R125" s="152" t="n"/>
      <c r="S125" s="165" t="n"/>
      <c r="T125" s="155" t="n"/>
      <c r="U125" s="152" t="n"/>
      <c r="V125" s="152" t="n"/>
      <c r="W125" s="152" t="n"/>
      <c r="X125" s="152" t="n"/>
      <c r="Y125" s="152" t="n"/>
      <c r="Z125" s="152" t="n"/>
      <c r="AA125" s="152" t="n"/>
      <c r="AB125" s="152" t="n"/>
      <c r="AC125" s="152" t="n"/>
      <c r="AD125" s="152" t="n"/>
      <c r="AE125" s="152" t="n"/>
      <c r="AF125" s="152" t="n"/>
      <c r="AG125" s="152" t="n"/>
      <c r="AH125" s="152" t="n"/>
      <c r="AI125" s="152" t="n"/>
      <c r="AJ125" s="152" t="n"/>
      <c r="AK125" s="152" t="n"/>
      <c r="AL125" s="152" t="n"/>
      <c r="AM125" s="152" t="n"/>
      <c r="AN125" s="166" t="n"/>
      <c r="AO125" s="155" t="n"/>
      <c r="AP125" s="152" t="n"/>
      <c r="AQ125" s="152" t="n"/>
      <c r="AR125" s="152" t="n"/>
      <c r="AS125" s="152" t="n"/>
      <c r="AT125" s="152" t="n"/>
      <c r="AU125" s="155" t="n"/>
      <c r="AV125" s="152" t="n"/>
      <c r="AW125" s="152" t="n"/>
      <c r="AX125" s="152" t="n"/>
      <c r="AY125" s="152" t="n"/>
      <c r="AZ125" s="152" t="n"/>
      <c r="BA125" s="165" t="n"/>
      <c r="BB125" s="165" t="n"/>
      <c r="BC125" s="155" t="n"/>
      <c r="BD125" s="152" t="n"/>
      <c r="BE125" s="152" t="n"/>
      <c r="BF125" s="152" t="n"/>
      <c r="BG125" s="155" t="n"/>
      <c r="BH125" s="152" t="n"/>
      <c r="BI125" s="152" t="n"/>
      <c r="BJ125" s="152" t="n"/>
      <c r="BK125" s="152" t="n"/>
      <c r="BL125" s="152" t="n"/>
      <c r="BM125" s="152" t="n"/>
      <c r="BN125" s="152" t="n"/>
      <c r="BO125" s="152" t="n"/>
      <c r="BP125" s="155" t="n"/>
      <c r="BQ125" s="152" t="n"/>
      <c r="BR125" s="152" t="n"/>
      <c r="BS125" s="152" t="n"/>
      <c r="BT125" s="152" t="n"/>
      <c r="BU125" s="152" t="n"/>
      <c r="BV125" s="152" t="n"/>
      <c r="BW125" s="152" t="n"/>
      <c r="BX125" s="165" t="n"/>
      <c r="BY125" s="150" t="n"/>
      <c r="BZ125" s="150" t="n"/>
      <c r="CA125" s="150" t="n"/>
      <c r="CB125" s="171">
        <f>getURL2025(B125:B1572)</f>
        <v/>
      </c>
      <c r="CC125" s="156" t="n"/>
      <c r="CD125" s="156" t="n"/>
      <c r="CE125" s="167">
        <f>IFERROR(__xludf.DUMMYFUNCTION("""COMPUTED_VALUE"""),"0")</f>
        <v/>
      </c>
      <c r="CF125" s="158">
        <f>IFERROR(__xludf.DUMMYFUNCTION("""COMPUTED_VALUE"""),"0")</f>
        <v/>
      </c>
      <c r="CG125" s="148" t="n"/>
      <c r="CH125" s="148" t="n"/>
      <c r="CI125" s="148" t="n"/>
      <c r="CJ125" s="148" t="n"/>
      <c r="CK125" s="148" t="n"/>
      <c r="CL125" s="148" t="n"/>
      <c r="CM125" s="148" t="n"/>
      <c r="CN125" s="148" t="n"/>
      <c r="CO125" s="148" t="n"/>
      <c r="CP125" s="148" t="n"/>
      <c r="CQ125" s="148" t="n"/>
      <c r="CR125" s="148" t="n"/>
      <c r="CS125" s="148" t="n"/>
      <c r="CT125" s="148" t="n"/>
      <c r="CU125" s="148" t="n"/>
      <c r="CV125" s="148" t="n"/>
    </row>
    <row r="126">
      <c r="A126" s="168" t="n"/>
      <c r="B126" s="64" t="n"/>
      <c r="C126" s="129" t="n"/>
      <c r="D126" s="130" t="inlineStr"/>
      <c r="E126" s="150" t="inlineStr"/>
      <c r="F126" s="150" t="inlineStr"/>
      <c r="G126" s="150" t="n"/>
      <c r="H126" s="152" t="n"/>
      <c r="I126" s="152" t="n"/>
      <c r="J126" s="152" t="n"/>
      <c r="K126" s="152" t="n"/>
      <c r="L126" s="152" t="n"/>
      <c r="M126" s="152" t="n"/>
      <c r="N126" s="152" t="n"/>
      <c r="O126" s="152" t="n"/>
      <c r="P126" s="152" t="n"/>
      <c r="Q126" s="152" t="n"/>
      <c r="R126" s="152" t="n"/>
      <c r="S126" s="165" t="n"/>
      <c r="T126" s="155" t="n"/>
      <c r="U126" s="152" t="n"/>
      <c r="V126" s="152" t="n"/>
      <c r="W126" s="152" t="n"/>
      <c r="X126" s="152" t="n"/>
      <c r="Y126" s="152" t="n"/>
      <c r="Z126" s="152" t="n"/>
      <c r="AA126" s="152" t="n"/>
      <c r="AB126" s="152" t="n"/>
      <c r="AC126" s="152" t="n"/>
      <c r="AD126" s="152" t="n"/>
      <c r="AE126" s="152" t="n"/>
      <c r="AF126" s="152" t="n"/>
      <c r="AG126" s="152" t="n"/>
      <c r="AH126" s="152" t="n"/>
      <c r="AI126" s="152" t="n"/>
      <c r="AJ126" s="152" t="n"/>
      <c r="AK126" s="152" t="n"/>
      <c r="AL126" s="152" t="n"/>
      <c r="AM126" s="152" t="n"/>
      <c r="AN126" s="166" t="n"/>
      <c r="AO126" s="155" t="n"/>
      <c r="AP126" s="152" t="n"/>
      <c r="AQ126" s="152" t="n"/>
      <c r="AR126" s="152" t="n"/>
      <c r="AS126" s="152" t="n"/>
      <c r="AT126" s="152" t="n"/>
      <c r="AU126" s="155" t="n"/>
      <c r="AV126" s="152" t="n"/>
      <c r="AW126" s="152" t="n"/>
      <c r="AX126" s="152" t="n"/>
      <c r="AY126" s="152" t="n"/>
      <c r="AZ126" s="152" t="n"/>
      <c r="BA126" s="165" t="n"/>
      <c r="BB126" s="165" t="n"/>
      <c r="BC126" s="155" t="n"/>
      <c r="BD126" s="152" t="n"/>
      <c r="BE126" s="152" t="n"/>
      <c r="BF126" s="152" t="n"/>
      <c r="BG126" s="155" t="n"/>
      <c r="BH126" s="152" t="n"/>
      <c r="BI126" s="152" t="n"/>
      <c r="BJ126" s="152" t="n"/>
      <c r="BK126" s="152" t="n"/>
      <c r="BL126" s="152" t="n"/>
      <c r="BM126" s="152" t="n"/>
      <c r="BN126" s="152" t="n"/>
      <c r="BO126" s="152" t="n"/>
      <c r="BP126" s="155" t="n"/>
      <c r="BQ126" s="152" t="n"/>
      <c r="BR126" s="152" t="n"/>
      <c r="BS126" s="152" t="n"/>
      <c r="BT126" s="152" t="n"/>
      <c r="BU126" s="152" t="n"/>
      <c r="BV126" s="152" t="n"/>
      <c r="BW126" s="152" t="n"/>
      <c r="BX126" s="165" t="n"/>
      <c r="BY126" s="150" t="n"/>
      <c r="BZ126" s="150" t="n"/>
      <c r="CA126" s="150" t="n"/>
      <c r="CB126" s="171">
        <f>getURL2025(B126:B1573)</f>
        <v/>
      </c>
      <c r="CC126" s="156" t="n"/>
      <c r="CD126" s="156" t="n"/>
      <c r="CE126" s="167">
        <f>IFERROR(__xludf.DUMMYFUNCTION("""COMPUTED_VALUE"""),"0")</f>
        <v/>
      </c>
      <c r="CF126" s="158">
        <f>IFERROR(__xludf.DUMMYFUNCTION("""COMPUTED_VALUE"""),"0")</f>
        <v/>
      </c>
      <c r="CG126" s="148" t="n"/>
      <c r="CH126" s="148" t="n"/>
      <c r="CI126" s="148" t="n"/>
      <c r="CJ126" s="148" t="n"/>
      <c r="CK126" s="148" t="n"/>
      <c r="CL126" s="148" t="n"/>
      <c r="CM126" s="148" t="n"/>
      <c r="CN126" s="148" t="n"/>
      <c r="CO126" s="148" t="n"/>
      <c r="CP126" s="148" t="n"/>
      <c r="CQ126" s="148" t="n"/>
      <c r="CR126" s="148" t="n"/>
      <c r="CS126" s="148" t="n"/>
      <c r="CT126" s="148" t="n"/>
      <c r="CU126" s="148" t="n"/>
      <c r="CV126" s="148" t="n"/>
    </row>
    <row r="127">
      <c r="A127" s="168" t="n"/>
      <c r="B127" s="64" t="n"/>
      <c r="C127" s="129" t="n"/>
      <c r="D127" s="130" t="inlineStr"/>
      <c r="E127" s="150" t="inlineStr"/>
      <c r="F127" s="150" t="inlineStr"/>
      <c r="G127" s="150" t="n"/>
      <c r="H127" s="152" t="n"/>
      <c r="I127" s="152" t="n"/>
      <c r="J127" s="152" t="n"/>
      <c r="K127" s="152" t="n"/>
      <c r="L127" s="152" t="n"/>
      <c r="M127" s="152" t="n"/>
      <c r="N127" s="152" t="n"/>
      <c r="O127" s="152" t="n"/>
      <c r="P127" s="152" t="n"/>
      <c r="Q127" s="152" t="n"/>
      <c r="R127" s="152" t="n"/>
      <c r="S127" s="165" t="n"/>
      <c r="T127" s="155" t="n"/>
      <c r="U127" s="152" t="n"/>
      <c r="V127" s="152" t="n"/>
      <c r="W127" s="152" t="n"/>
      <c r="X127" s="152" t="n"/>
      <c r="Y127" s="152" t="n"/>
      <c r="Z127" s="152" t="n"/>
      <c r="AA127" s="152" t="n"/>
      <c r="AB127" s="152" t="n"/>
      <c r="AC127" s="152" t="n"/>
      <c r="AD127" s="152" t="n"/>
      <c r="AE127" s="152" t="n"/>
      <c r="AF127" s="152" t="n"/>
      <c r="AG127" s="152" t="n"/>
      <c r="AH127" s="152" t="n"/>
      <c r="AI127" s="152" t="n"/>
      <c r="AJ127" s="152" t="n"/>
      <c r="AK127" s="152" t="n"/>
      <c r="AL127" s="152" t="n"/>
      <c r="AM127" s="152" t="n"/>
      <c r="AN127" s="166" t="n"/>
      <c r="AO127" s="155" t="n"/>
      <c r="AP127" s="152" t="n"/>
      <c r="AQ127" s="152" t="n"/>
      <c r="AR127" s="152" t="n"/>
      <c r="AS127" s="152" t="n"/>
      <c r="AT127" s="152" t="n"/>
      <c r="AU127" s="155" t="n"/>
      <c r="AV127" s="152" t="n"/>
      <c r="AW127" s="152" t="n"/>
      <c r="AX127" s="152" t="n"/>
      <c r="AY127" s="152" t="n"/>
      <c r="AZ127" s="152" t="n"/>
      <c r="BA127" s="165" t="n"/>
      <c r="BB127" s="165" t="n"/>
      <c r="BC127" s="155" t="n"/>
      <c r="BD127" s="152" t="n"/>
      <c r="BE127" s="152" t="n"/>
      <c r="BF127" s="152" t="n"/>
      <c r="BG127" s="155" t="n"/>
      <c r="BH127" s="152" t="n"/>
      <c r="BI127" s="152" t="n"/>
      <c r="BJ127" s="152" t="n"/>
      <c r="BK127" s="152" t="n"/>
      <c r="BL127" s="152" t="n"/>
      <c r="BM127" s="152" t="n"/>
      <c r="BN127" s="152" t="n"/>
      <c r="BO127" s="152" t="n"/>
      <c r="BP127" s="155" t="n"/>
      <c r="BQ127" s="152" t="n"/>
      <c r="BR127" s="152" t="n"/>
      <c r="BS127" s="152" t="n"/>
      <c r="BT127" s="152" t="n"/>
      <c r="BU127" s="152" t="n"/>
      <c r="BV127" s="152" t="n"/>
      <c r="BW127" s="152" t="n"/>
      <c r="BX127" s="165" t="n"/>
      <c r="BY127" s="150" t="n"/>
      <c r="BZ127" s="150" t="n"/>
      <c r="CA127" s="150" t="n"/>
      <c r="CB127" s="171">
        <f>getURL2025(B127:B1574)</f>
        <v/>
      </c>
      <c r="CC127" s="156" t="n"/>
      <c r="CD127" s="156" t="n"/>
      <c r="CE127" s="167">
        <f>IFERROR(__xludf.DUMMYFUNCTION("""COMPUTED_VALUE"""),"0")</f>
        <v/>
      </c>
      <c r="CF127" s="158">
        <f>IFERROR(__xludf.DUMMYFUNCTION("""COMPUTED_VALUE"""),"0")</f>
        <v/>
      </c>
      <c r="CG127" s="148" t="n"/>
      <c r="CH127" s="148" t="n"/>
      <c r="CI127" s="148" t="n"/>
      <c r="CJ127" s="148" t="n"/>
      <c r="CK127" s="148" t="n"/>
      <c r="CL127" s="148" t="n"/>
      <c r="CM127" s="148" t="n"/>
      <c r="CN127" s="148" t="n"/>
      <c r="CO127" s="148" t="n"/>
      <c r="CP127" s="148" t="n"/>
      <c r="CQ127" s="148" t="n"/>
      <c r="CR127" s="148" t="n"/>
      <c r="CS127" s="148" t="n"/>
      <c r="CT127" s="148" t="n"/>
      <c r="CU127" s="148" t="n"/>
      <c r="CV127" s="148" t="n"/>
    </row>
    <row r="128">
      <c r="A128" s="168" t="n"/>
      <c r="B128" s="64" t="n"/>
      <c r="C128" s="129" t="n"/>
      <c r="D128" s="130" t="inlineStr"/>
      <c r="E128" s="150" t="inlineStr"/>
      <c r="F128" s="150" t="inlineStr"/>
      <c r="G128" s="150" t="n"/>
      <c r="H128" s="152" t="n"/>
      <c r="I128" s="152" t="n"/>
      <c r="J128" s="152" t="n"/>
      <c r="K128" s="152" t="n"/>
      <c r="L128" s="152" t="n"/>
      <c r="M128" s="152" t="n"/>
      <c r="N128" s="152" t="n"/>
      <c r="O128" s="152" t="n"/>
      <c r="P128" s="152" t="n"/>
      <c r="Q128" s="152" t="n"/>
      <c r="R128" s="152" t="n"/>
      <c r="S128" s="165" t="n"/>
      <c r="T128" s="155" t="n"/>
      <c r="U128" s="152" t="n"/>
      <c r="V128" s="152" t="n"/>
      <c r="W128" s="152" t="n"/>
      <c r="X128" s="152" t="n"/>
      <c r="Y128" s="152" t="n"/>
      <c r="Z128" s="152" t="n"/>
      <c r="AA128" s="152" t="n"/>
      <c r="AB128" s="152" t="n"/>
      <c r="AC128" s="152" t="n"/>
      <c r="AD128" s="152" t="n"/>
      <c r="AE128" s="152" t="n"/>
      <c r="AF128" s="152" t="n"/>
      <c r="AG128" s="152" t="n"/>
      <c r="AH128" s="152" t="n"/>
      <c r="AI128" s="152" t="n"/>
      <c r="AJ128" s="152" t="n"/>
      <c r="AK128" s="152" t="n"/>
      <c r="AL128" s="152" t="n"/>
      <c r="AM128" s="152" t="n"/>
      <c r="AN128" s="166" t="n"/>
      <c r="AO128" s="155" t="n"/>
      <c r="AP128" s="152" t="n"/>
      <c r="AQ128" s="152" t="n"/>
      <c r="AR128" s="152" t="n"/>
      <c r="AS128" s="152" t="n"/>
      <c r="AT128" s="152" t="n"/>
      <c r="AU128" s="155" t="n"/>
      <c r="AV128" s="152" t="n"/>
      <c r="AW128" s="152" t="n"/>
      <c r="AX128" s="152" t="n"/>
      <c r="AY128" s="152" t="n"/>
      <c r="AZ128" s="152" t="n"/>
      <c r="BA128" s="165" t="n"/>
      <c r="BB128" s="165" t="n"/>
      <c r="BC128" s="155" t="n"/>
      <c r="BD128" s="152" t="n"/>
      <c r="BE128" s="152" t="n"/>
      <c r="BF128" s="152" t="n"/>
      <c r="BG128" s="155" t="n"/>
      <c r="BH128" s="152" t="n"/>
      <c r="BI128" s="152" t="n"/>
      <c r="BJ128" s="152" t="n"/>
      <c r="BK128" s="152" t="n"/>
      <c r="BL128" s="152" t="n"/>
      <c r="BM128" s="152" t="n"/>
      <c r="BN128" s="152" t="n"/>
      <c r="BO128" s="152" t="n"/>
      <c r="BP128" s="155" t="n"/>
      <c r="BQ128" s="152" t="n"/>
      <c r="BR128" s="152" t="n"/>
      <c r="BS128" s="152" t="n"/>
      <c r="BT128" s="152" t="n"/>
      <c r="BU128" s="152" t="n"/>
      <c r="BV128" s="152" t="n"/>
      <c r="BW128" s="152" t="n"/>
      <c r="BX128" s="165" t="n"/>
      <c r="BY128" s="150" t="n"/>
      <c r="BZ128" s="150" t="n"/>
      <c r="CA128" s="150" t="n"/>
      <c r="CB128" s="171">
        <f>getURL2025(B128:B1575)</f>
        <v/>
      </c>
      <c r="CC128" s="156" t="n"/>
      <c r="CD128" s="156" t="n"/>
      <c r="CE128" s="167">
        <f>IFERROR(__xludf.DUMMYFUNCTION("""COMPUTED_VALUE"""),"0")</f>
        <v/>
      </c>
      <c r="CF128" s="158">
        <f>IFERROR(__xludf.DUMMYFUNCTION("""COMPUTED_VALUE"""),"0")</f>
        <v/>
      </c>
      <c r="CG128" s="148" t="n"/>
      <c r="CH128" s="148" t="n"/>
      <c r="CI128" s="148" t="n"/>
      <c r="CJ128" s="148" t="n"/>
      <c r="CK128" s="148" t="n"/>
      <c r="CL128" s="148" t="n"/>
      <c r="CM128" s="148" t="n"/>
      <c r="CN128" s="148" t="n"/>
      <c r="CO128" s="148" t="n"/>
      <c r="CP128" s="148" t="n"/>
      <c r="CQ128" s="148" t="n"/>
      <c r="CR128" s="148" t="n"/>
      <c r="CS128" s="148" t="n"/>
      <c r="CT128" s="148" t="n"/>
      <c r="CU128" s="148" t="n"/>
      <c r="CV128" s="148" t="n"/>
    </row>
    <row r="129">
      <c r="A129" s="168" t="n"/>
      <c r="B129" s="64" t="n"/>
      <c r="C129" s="129" t="n"/>
      <c r="D129" s="130" t="inlineStr"/>
      <c r="E129" s="150" t="inlineStr"/>
      <c r="F129" s="150" t="inlineStr"/>
      <c r="G129" s="150" t="n"/>
      <c r="H129" s="152" t="n"/>
      <c r="I129" s="152" t="n"/>
      <c r="J129" s="152" t="n"/>
      <c r="K129" s="152" t="n"/>
      <c r="L129" s="152" t="n"/>
      <c r="M129" s="152" t="n"/>
      <c r="N129" s="152" t="n"/>
      <c r="O129" s="152" t="n"/>
      <c r="P129" s="152" t="n"/>
      <c r="Q129" s="152" t="n"/>
      <c r="R129" s="152" t="n"/>
      <c r="S129" s="165" t="n"/>
      <c r="T129" s="155" t="n"/>
      <c r="U129" s="152" t="n"/>
      <c r="V129" s="152" t="n"/>
      <c r="W129" s="152" t="n"/>
      <c r="X129" s="152" t="n"/>
      <c r="Y129" s="152" t="n"/>
      <c r="Z129" s="152" t="n"/>
      <c r="AA129" s="152" t="n"/>
      <c r="AB129" s="152" t="n"/>
      <c r="AC129" s="152" t="n"/>
      <c r="AD129" s="152" t="n"/>
      <c r="AE129" s="152" t="n"/>
      <c r="AF129" s="152" t="n"/>
      <c r="AG129" s="152" t="n"/>
      <c r="AH129" s="152" t="n"/>
      <c r="AI129" s="152" t="n"/>
      <c r="AJ129" s="152" t="n"/>
      <c r="AK129" s="152" t="n"/>
      <c r="AL129" s="152" t="n"/>
      <c r="AM129" s="152" t="n"/>
      <c r="AN129" s="166" t="n"/>
      <c r="AO129" s="155" t="n"/>
      <c r="AP129" s="152" t="n"/>
      <c r="AQ129" s="152" t="n"/>
      <c r="AR129" s="152" t="n"/>
      <c r="AS129" s="152" t="n"/>
      <c r="AT129" s="152" t="n"/>
      <c r="AU129" s="155" t="n"/>
      <c r="AV129" s="152" t="n"/>
      <c r="AW129" s="152" t="n"/>
      <c r="AX129" s="152" t="n"/>
      <c r="AY129" s="152" t="n"/>
      <c r="AZ129" s="152" t="n"/>
      <c r="BA129" s="165" t="n"/>
      <c r="BB129" s="165" t="n"/>
      <c r="BC129" s="155" t="n"/>
      <c r="BD129" s="152" t="n"/>
      <c r="BE129" s="152" t="n"/>
      <c r="BF129" s="152" t="n"/>
      <c r="BG129" s="155" t="n"/>
      <c r="BH129" s="152" t="n"/>
      <c r="BI129" s="152" t="n"/>
      <c r="BJ129" s="152" t="n"/>
      <c r="BK129" s="152" t="n"/>
      <c r="BL129" s="152" t="n"/>
      <c r="BM129" s="152" t="n"/>
      <c r="BN129" s="152" t="n"/>
      <c r="BO129" s="152" t="n"/>
      <c r="BP129" s="155" t="n"/>
      <c r="BQ129" s="152" t="n"/>
      <c r="BR129" s="152" t="n"/>
      <c r="BS129" s="152" t="n"/>
      <c r="BT129" s="152" t="n"/>
      <c r="BU129" s="152" t="n"/>
      <c r="BV129" s="152" t="n"/>
      <c r="BW129" s="152" t="n"/>
      <c r="BX129" s="165" t="n"/>
      <c r="BY129" s="150" t="n"/>
      <c r="BZ129" s="150" t="n"/>
      <c r="CA129" s="150" t="n"/>
      <c r="CB129" s="171">
        <f>getURL2025(B129:B1576)</f>
        <v/>
      </c>
      <c r="CC129" s="156" t="n"/>
      <c r="CD129" s="156" t="n"/>
      <c r="CE129" s="167">
        <f>IFERROR(__xludf.DUMMYFUNCTION("""COMPUTED_VALUE"""),"0")</f>
        <v/>
      </c>
      <c r="CF129" s="158">
        <f>IFERROR(__xludf.DUMMYFUNCTION("""COMPUTED_VALUE"""),"0")</f>
        <v/>
      </c>
      <c r="CG129" s="148" t="n"/>
      <c r="CH129" s="148" t="n"/>
      <c r="CI129" s="148" t="n"/>
      <c r="CJ129" s="148" t="n"/>
      <c r="CK129" s="148" t="n"/>
      <c r="CL129" s="148" t="n"/>
      <c r="CM129" s="148" t="n"/>
      <c r="CN129" s="148" t="n"/>
      <c r="CO129" s="148" t="n"/>
      <c r="CP129" s="148" t="n"/>
      <c r="CQ129" s="148" t="n"/>
      <c r="CR129" s="148" t="n"/>
      <c r="CS129" s="148" t="n"/>
      <c r="CT129" s="148" t="n"/>
      <c r="CU129" s="148" t="n"/>
      <c r="CV129" s="148" t="n"/>
    </row>
    <row r="130">
      <c r="A130" s="168" t="n"/>
      <c r="B130" s="64" t="n"/>
      <c r="C130" s="129" t="n"/>
      <c r="D130" s="130" t="inlineStr"/>
      <c r="E130" s="150" t="inlineStr"/>
      <c r="F130" s="150" t="inlineStr"/>
      <c r="G130" s="150" t="n"/>
      <c r="H130" s="152" t="n"/>
      <c r="I130" s="152" t="n"/>
      <c r="J130" s="152" t="n"/>
      <c r="K130" s="152" t="n"/>
      <c r="L130" s="152" t="n"/>
      <c r="M130" s="152" t="n"/>
      <c r="N130" s="152" t="n"/>
      <c r="O130" s="152" t="n"/>
      <c r="P130" s="152" t="n"/>
      <c r="Q130" s="152" t="n"/>
      <c r="R130" s="152" t="n"/>
      <c r="S130" s="165" t="n"/>
      <c r="T130" s="155" t="n"/>
      <c r="U130" s="152" t="n"/>
      <c r="V130" s="152" t="n"/>
      <c r="W130" s="152" t="n"/>
      <c r="X130" s="152" t="n"/>
      <c r="Y130" s="152" t="n"/>
      <c r="Z130" s="152" t="n"/>
      <c r="AA130" s="152" t="n"/>
      <c r="AB130" s="152" t="n"/>
      <c r="AC130" s="152" t="n"/>
      <c r="AD130" s="152" t="n"/>
      <c r="AE130" s="152" t="n"/>
      <c r="AF130" s="152" t="n"/>
      <c r="AG130" s="152" t="n"/>
      <c r="AH130" s="152" t="n"/>
      <c r="AI130" s="152" t="n"/>
      <c r="AJ130" s="152" t="n"/>
      <c r="AK130" s="152" t="n"/>
      <c r="AL130" s="152" t="n"/>
      <c r="AM130" s="152" t="n"/>
      <c r="AN130" s="166" t="n"/>
      <c r="AO130" s="155" t="n"/>
      <c r="AP130" s="152" t="n"/>
      <c r="AQ130" s="152" t="n"/>
      <c r="AR130" s="152" t="n"/>
      <c r="AS130" s="152" t="n"/>
      <c r="AT130" s="152" t="n"/>
      <c r="AU130" s="155" t="n"/>
      <c r="AV130" s="152" t="n"/>
      <c r="AW130" s="152" t="n"/>
      <c r="AX130" s="152" t="n"/>
      <c r="AY130" s="152" t="n"/>
      <c r="AZ130" s="152" t="n"/>
      <c r="BA130" s="165" t="n"/>
      <c r="BB130" s="165" t="n"/>
      <c r="BC130" s="155" t="n"/>
      <c r="BD130" s="152" t="n"/>
      <c r="BE130" s="152" t="n"/>
      <c r="BF130" s="152" t="n"/>
      <c r="BG130" s="155" t="n"/>
      <c r="BH130" s="152" t="n"/>
      <c r="BI130" s="152" t="n"/>
      <c r="BJ130" s="152" t="n"/>
      <c r="BK130" s="152" t="n"/>
      <c r="BL130" s="152" t="n"/>
      <c r="BM130" s="152" t="n"/>
      <c r="BN130" s="152" t="n"/>
      <c r="BO130" s="152" t="n"/>
      <c r="BP130" s="155" t="n"/>
      <c r="BQ130" s="152" t="n"/>
      <c r="BR130" s="152" t="n"/>
      <c r="BS130" s="152" t="n"/>
      <c r="BT130" s="152" t="n"/>
      <c r="BU130" s="152" t="n"/>
      <c r="BV130" s="152" t="n"/>
      <c r="BW130" s="152" t="n"/>
      <c r="BX130" s="165" t="n"/>
      <c r="BY130" s="150" t="n"/>
      <c r="BZ130" s="150" t="n"/>
      <c r="CA130" s="150" t="n"/>
      <c r="CB130" s="171">
        <f>getURL2025(B130:B1577)</f>
        <v/>
      </c>
      <c r="CC130" s="156" t="n"/>
      <c r="CD130" s="156" t="n"/>
      <c r="CE130" s="167">
        <f>IFERROR(__xludf.DUMMYFUNCTION("""COMPUTED_VALUE"""),"0")</f>
        <v/>
      </c>
      <c r="CF130" s="158">
        <f>IFERROR(__xludf.DUMMYFUNCTION("""COMPUTED_VALUE"""),"0")</f>
        <v/>
      </c>
      <c r="CG130" s="148" t="n"/>
      <c r="CH130" s="148" t="n"/>
      <c r="CI130" s="148" t="n"/>
      <c r="CJ130" s="148" t="n"/>
      <c r="CK130" s="148" t="n"/>
      <c r="CL130" s="148" t="n"/>
      <c r="CM130" s="148" t="n"/>
      <c r="CN130" s="148" t="n"/>
      <c r="CO130" s="148" t="n"/>
      <c r="CP130" s="148" t="n"/>
      <c r="CQ130" s="148" t="n"/>
      <c r="CR130" s="148" t="n"/>
      <c r="CS130" s="148" t="n"/>
      <c r="CT130" s="148" t="n"/>
      <c r="CU130" s="148" t="n"/>
      <c r="CV130" s="148" t="n"/>
    </row>
    <row r="131">
      <c r="A131" s="168" t="n"/>
      <c r="B131" s="64" t="n"/>
      <c r="C131" s="129" t="n"/>
      <c r="D131" s="130" t="inlineStr"/>
      <c r="E131" s="150" t="inlineStr"/>
      <c r="F131" s="150" t="inlineStr"/>
      <c r="G131" s="150" t="n"/>
      <c r="H131" s="152" t="n"/>
      <c r="I131" s="152" t="n"/>
      <c r="J131" s="152" t="n"/>
      <c r="K131" s="152" t="n"/>
      <c r="L131" s="152" t="n"/>
      <c r="M131" s="152" t="n"/>
      <c r="N131" s="152" t="n"/>
      <c r="O131" s="152" t="n"/>
      <c r="P131" s="152" t="n"/>
      <c r="Q131" s="152" t="n"/>
      <c r="R131" s="152" t="n"/>
      <c r="S131" s="165" t="n"/>
      <c r="T131" s="155" t="n"/>
      <c r="U131" s="152" t="n"/>
      <c r="V131" s="152" t="n"/>
      <c r="W131" s="152" t="n"/>
      <c r="X131" s="152" t="n"/>
      <c r="Y131" s="152" t="n"/>
      <c r="Z131" s="152" t="n"/>
      <c r="AA131" s="152" t="n"/>
      <c r="AB131" s="152" t="n"/>
      <c r="AC131" s="152" t="n"/>
      <c r="AD131" s="152" t="n"/>
      <c r="AE131" s="152" t="n"/>
      <c r="AF131" s="152" t="n"/>
      <c r="AG131" s="152" t="n"/>
      <c r="AH131" s="152" t="n"/>
      <c r="AI131" s="152" t="n"/>
      <c r="AJ131" s="152" t="n"/>
      <c r="AK131" s="152" t="n"/>
      <c r="AL131" s="152" t="n"/>
      <c r="AM131" s="152" t="n"/>
      <c r="AN131" s="166" t="n"/>
      <c r="AO131" s="155" t="n"/>
      <c r="AP131" s="152" t="n"/>
      <c r="AQ131" s="152" t="n"/>
      <c r="AR131" s="152" t="n"/>
      <c r="AS131" s="152" t="n"/>
      <c r="AT131" s="152" t="n"/>
      <c r="AU131" s="155" t="n"/>
      <c r="AV131" s="152" t="n"/>
      <c r="AW131" s="152" t="n"/>
      <c r="AX131" s="152" t="n"/>
      <c r="AY131" s="152" t="n"/>
      <c r="AZ131" s="152" t="n"/>
      <c r="BA131" s="165" t="n"/>
      <c r="BB131" s="165" t="n"/>
      <c r="BC131" s="155" t="n"/>
      <c r="BD131" s="152" t="n"/>
      <c r="BE131" s="152" t="n"/>
      <c r="BF131" s="152" t="n"/>
      <c r="BG131" s="155" t="n"/>
      <c r="BH131" s="152" t="n"/>
      <c r="BI131" s="152" t="n"/>
      <c r="BJ131" s="152" t="n"/>
      <c r="BK131" s="152" t="n"/>
      <c r="BL131" s="152" t="n"/>
      <c r="BM131" s="152" t="n"/>
      <c r="BN131" s="152" t="n"/>
      <c r="BO131" s="152" t="n"/>
      <c r="BP131" s="155" t="n"/>
      <c r="BQ131" s="152" t="n"/>
      <c r="BR131" s="152" t="n"/>
      <c r="BS131" s="152" t="n"/>
      <c r="BT131" s="152" t="n"/>
      <c r="BU131" s="152" t="n"/>
      <c r="BV131" s="152" t="n"/>
      <c r="BW131" s="152" t="n"/>
      <c r="BX131" s="165" t="n"/>
      <c r="BY131" s="150" t="n"/>
      <c r="BZ131" s="150" t="n"/>
      <c r="CA131" s="150" t="n"/>
      <c r="CB131" s="171">
        <f>getURL2025(B131:B1578)</f>
        <v/>
      </c>
      <c r="CC131" s="156" t="n"/>
      <c r="CD131" s="156" t="n"/>
      <c r="CE131" s="167">
        <f>IFERROR(__xludf.DUMMYFUNCTION("""COMPUTED_VALUE"""),"0")</f>
        <v/>
      </c>
      <c r="CF131" s="158">
        <f>IFERROR(__xludf.DUMMYFUNCTION("""COMPUTED_VALUE"""),"0")</f>
        <v/>
      </c>
      <c r="CG131" s="148" t="n"/>
      <c r="CH131" s="148" t="n"/>
      <c r="CI131" s="148" t="n"/>
      <c r="CJ131" s="148" t="n"/>
      <c r="CK131" s="148" t="n"/>
      <c r="CL131" s="148" t="n"/>
      <c r="CM131" s="148" t="n"/>
      <c r="CN131" s="148" t="n"/>
      <c r="CO131" s="148" t="n"/>
      <c r="CP131" s="148" t="n"/>
      <c r="CQ131" s="148" t="n"/>
      <c r="CR131" s="148" t="n"/>
      <c r="CS131" s="148" t="n"/>
      <c r="CT131" s="148" t="n"/>
      <c r="CU131" s="148" t="n"/>
      <c r="CV131" s="148" t="n"/>
    </row>
    <row r="132">
      <c r="A132" s="168" t="n"/>
      <c r="B132" s="64" t="n"/>
      <c r="C132" s="129" t="n"/>
      <c r="D132" s="130" t="inlineStr"/>
      <c r="E132" s="150" t="inlineStr"/>
      <c r="F132" s="150" t="inlineStr"/>
      <c r="G132" s="150" t="n"/>
      <c r="H132" s="152" t="n"/>
      <c r="I132" s="152" t="n"/>
      <c r="J132" s="152" t="n"/>
      <c r="K132" s="152" t="n"/>
      <c r="L132" s="152" t="n"/>
      <c r="M132" s="152" t="n"/>
      <c r="N132" s="152" t="n"/>
      <c r="O132" s="152" t="n"/>
      <c r="P132" s="152" t="n"/>
      <c r="Q132" s="152" t="n"/>
      <c r="R132" s="152" t="n"/>
      <c r="S132" s="165" t="n"/>
      <c r="T132" s="155" t="n"/>
      <c r="U132" s="152" t="n"/>
      <c r="V132" s="152" t="n"/>
      <c r="W132" s="152" t="n"/>
      <c r="X132" s="152" t="n"/>
      <c r="Y132" s="152" t="n"/>
      <c r="Z132" s="152" t="n"/>
      <c r="AA132" s="152" t="n"/>
      <c r="AB132" s="152" t="n"/>
      <c r="AC132" s="152" t="n"/>
      <c r="AD132" s="152" t="n"/>
      <c r="AE132" s="152" t="n"/>
      <c r="AF132" s="152" t="n"/>
      <c r="AG132" s="152" t="n"/>
      <c r="AH132" s="152" t="n"/>
      <c r="AI132" s="152" t="n"/>
      <c r="AJ132" s="152" t="n"/>
      <c r="AK132" s="152" t="n"/>
      <c r="AL132" s="152" t="n"/>
      <c r="AM132" s="152" t="n"/>
      <c r="AN132" s="166" t="n"/>
      <c r="AO132" s="155" t="n"/>
      <c r="AP132" s="152" t="n"/>
      <c r="AQ132" s="152" t="n"/>
      <c r="AR132" s="152" t="n"/>
      <c r="AS132" s="152" t="n"/>
      <c r="AT132" s="152" t="n"/>
      <c r="AU132" s="155" t="n"/>
      <c r="AV132" s="152" t="n"/>
      <c r="AW132" s="152" t="n"/>
      <c r="AX132" s="152" t="n"/>
      <c r="AY132" s="152" t="n"/>
      <c r="AZ132" s="152" t="n"/>
      <c r="BA132" s="165" t="n"/>
      <c r="BB132" s="165" t="n"/>
      <c r="BC132" s="155" t="n"/>
      <c r="BD132" s="152" t="n"/>
      <c r="BE132" s="152" t="n"/>
      <c r="BF132" s="152" t="n"/>
      <c r="BG132" s="155" t="n"/>
      <c r="BH132" s="152" t="n"/>
      <c r="BI132" s="152" t="n"/>
      <c r="BJ132" s="152" t="n"/>
      <c r="BK132" s="152" t="n"/>
      <c r="BL132" s="152" t="n"/>
      <c r="BM132" s="152" t="n"/>
      <c r="BN132" s="152" t="n"/>
      <c r="BO132" s="152" t="n"/>
      <c r="BP132" s="155" t="n"/>
      <c r="BQ132" s="152" t="n"/>
      <c r="BR132" s="152" t="n"/>
      <c r="BS132" s="152" t="n"/>
      <c r="BT132" s="152" t="n"/>
      <c r="BU132" s="152" t="n"/>
      <c r="BV132" s="152" t="n"/>
      <c r="BW132" s="152" t="n"/>
      <c r="BX132" s="165" t="n"/>
      <c r="BY132" s="150" t="n"/>
      <c r="BZ132" s="150" t="n"/>
      <c r="CA132" s="150" t="n"/>
      <c r="CB132" s="171">
        <f>getURL2025(B132:B1579)</f>
        <v/>
      </c>
      <c r="CC132" s="156" t="n"/>
      <c r="CD132" s="156" t="n"/>
      <c r="CE132" s="167">
        <f>IFERROR(__xludf.DUMMYFUNCTION("""COMPUTED_VALUE"""),"0")</f>
        <v/>
      </c>
      <c r="CF132" s="158">
        <f>IFERROR(__xludf.DUMMYFUNCTION("""COMPUTED_VALUE"""),"0")</f>
        <v/>
      </c>
      <c r="CG132" s="148" t="n"/>
      <c r="CH132" s="148" t="n"/>
      <c r="CI132" s="148" t="n"/>
      <c r="CJ132" s="148" t="n"/>
      <c r="CK132" s="148" t="n"/>
      <c r="CL132" s="148" t="n"/>
      <c r="CM132" s="148" t="n"/>
      <c r="CN132" s="148" t="n"/>
      <c r="CO132" s="148" t="n"/>
      <c r="CP132" s="148" t="n"/>
      <c r="CQ132" s="148" t="n"/>
      <c r="CR132" s="148" t="n"/>
      <c r="CS132" s="148" t="n"/>
      <c r="CT132" s="148" t="n"/>
      <c r="CU132" s="148" t="n"/>
      <c r="CV132" s="148" t="n"/>
    </row>
    <row r="133">
      <c r="A133" s="168" t="n"/>
      <c r="B133" s="64" t="n"/>
      <c r="C133" s="129" t="n"/>
      <c r="D133" s="130" t="inlineStr"/>
      <c r="E133" s="150" t="inlineStr"/>
      <c r="F133" s="150" t="inlineStr"/>
      <c r="G133" s="150" t="n"/>
      <c r="H133" s="152" t="n"/>
      <c r="I133" s="152" t="n"/>
      <c r="J133" s="152" t="n"/>
      <c r="K133" s="152" t="n"/>
      <c r="L133" s="152" t="n"/>
      <c r="M133" s="152" t="n"/>
      <c r="N133" s="152" t="n"/>
      <c r="O133" s="152" t="n"/>
      <c r="P133" s="152" t="n"/>
      <c r="Q133" s="152" t="n"/>
      <c r="R133" s="152" t="n"/>
      <c r="S133" s="165" t="n"/>
      <c r="T133" s="155" t="n"/>
      <c r="U133" s="152" t="n"/>
      <c r="V133" s="152" t="n"/>
      <c r="W133" s="152" t="n"/>
      <c r="X133" s="152" t="n"/>
      <c r="Y133" s="152" t="n"/>
      <c r="Z133" s="152" t="n"/>
      <c r="AA133" s="152" t="n"/>
      <c r="AB133" s="152" t="n"/>
      <c r="AC133" s="152" t="n"/>
      <c r="AD133" s="152" t="n"/>
      <c r="AE133" s="152" t="n"/>
      <c r="AF133" s="152" t="n"/>
      <c r="AG133" s="152" t="n"/>
      <c r="AH133" s="152" t="n"/>
      <c r="AI133" s="152" t="n"/>
      <c r="AJ133" s="152" t="n"/>
      <c r="AK133" s="152" t="n"/>
      <c r="AL133" s="152" t="n"/>
      <c r="AM133" s="152" t="n"/>
      <c r="AN133" s="166" t="n"/>
      <c r="AO133" s="155" t="n"/>
      <c r="AP133" s="152" t="n"/>
      <c r="AQ133" s="152" t="n"/>
      <c r="AR133" s="152" t="n"/>
      <c r="AS133" s="152" t="n"/>
      <c r="AT133" s="152" t="n"/>
      <c r="AU133" s="155" t="n"/>
      <c r="AV133" s="152" t="n"/>
      <c r="AW133" s="152" t="n"/>
      <c r="AX133" s="152" t="n"/>
      <c r="AY133" s="152" t="n"/>
      <c r="AZ133" s="152" t="n"/>
      <c r="BA133" s="165" t="n"/>
      <c r="BB133" s="165" t="n"/>
      <c r="BC133" s="155" t="n"/>
      <c r="BD133" s="152" t="n"/>
      <c r="BE133" s="152" t="n"/>
      <c r="BF133" s="152" t="n"/>
      <c r="BG133" s="155" t="n"/>
      <c r="BH133" s="152" t="n"/>
      <c r="BI133" s="152" t="n"/>
      <c r="BJ133" s="152" t="n"/>
      <c r="BK133" s="152" t="n"/>
      <c r="BL133" s="152" t="n"/>
      <c r="BM133" s="152" t="n"/>
      <c r="BN133" s="152" t="n"/>
      <c r="BO133" s="152" t="n"/>
      <c r="BP133" s="155" t="n"/>
      <c r="BQ133" s="152" t="n"/>
      <c r="BR133" s="152" t="n"/>
      <c r="BS133" s="152" t="n"/>
      <c r="BT133" s="152" t="n"/>
      <c r="BU133" s="152" t="n"/>
      <c r="BV133" s="152" t="n"/>
      <c r="BW133" s="152" t="n"/>
      <c r="BX133" s="165" t="n"/>
      <c r="BY133" s="150" t="n"/>
      <c r="BZ133" s="150" t="n"/>
      <c r="CA133" s="150" t="n"/>
      <c r="CB133" s="171">
        <f>getURL2025(B133:B1580)</f>
        <v/>
      </c>
      <c r="CC133" s="156" t="n"/>
      <c r="CD133" s="156" t="n"/>
      <c r="CE133" s="167">
        <f>IFERROR(__xludf.DUMMYFUNCTION("""COMPUTED_VALUE"""),"0")</f>
        <v/>
      </c>
      <c r="CF133" s="158">
        <f>IFERROR(__xludf.DUMMYFUNCTION("""COMPUTED_VALUE"""),"0")</f>
        <v/>
      </c>
      <c r="CG133" s="148" t="n"/>
      <c r="CH133" s="148" t="n"/>
      <c r="CI133" s="148" t="n"/>
      <c r="CJ133" s="148" t="n"/>
      <c r="CK133" s="148" t="n"/>
      <c r="CL133" s="148" t="n"/>
      <c r="CM133" s="148" t="n"/>
      <c r="CN133" s="148" t="n"/>
      <c r="CO133" s="148" t="n"/>
      <c r="CP133" s="148" t="n"/>
      <c r="CQ133" s="148" t="n"/>
      <c r="CR133" s="148" t="n"/>
      <c r="CS133" s="148" t="n"/>
      <c r="CT133" s="148" t="n"/>
      <c r="CU133" s="148" t="n"/>
      <c r="CV133" s="148" t="n"/>
    </row>
    <row r="134">
      <c r="A134" s="168" t="n"/>
      <c r="B134" s="64" t="n"/>
      <c r="C134" s="129" t="n"/>
      <c r="D134" s="130" t="inlineStr"/>
      <c r="E134" s="150" t="inlineStr"/>
      <c r="F134" s="150" t="inlineStr"/>
      <c r="G134" s="150" t="n"/>
      <c r="H134" s="152" t="n"/>
      <c r="I134" s="152" t="n"/>
      <c r="J134" s="152" t="n"/>
      <c r="K134" s="152" t="n"/>
      <c r="L134" s="152" t="n"/>
      <c r="M134" s="152" t="n"/>
      <c r="N134" s="152" t="n"/>
      <c r="O134" s="152" t="n"/>
      <c r="P134" s="152" t="n"/>
      <c r="Q134" s="152" t="n"/>
      <c r="R134" s="152" t="n"/>
      <c r="S134" s="165" t="n"/>
      <c r="T134" s="155" t="n"/>
      <c r="U134" s="152" t="n"/>
      <c r="V134" s="152" t="n"/>
      <c r="W134" s="152" t="n"/>
      <c r="X134" s="152" t="n"/>
      <c r="Y134" s="152" t="n"/>
      <c r="Z134" s="152" t="n"/>
      <c r="AA134" s="152" t="n"/>
      <c r="AB134" s="152" t="n"/>
      <c r="AC134" s="152" t="n"/>
      <c r="AD134" s="152" t="n"/>
      <c r="AE134" s="152" t="n"/>
      <c r="AF134" s="152" t="n"/>
      <c r="AG134" s="152" t="n"/>
      <c r="AH134" s="152" t="n"/>
      <c r="AI134" s="152" t="n"/>
      <c r="AJ134" s="152" t="n"/>
      <c r="AK134" s="152" t="n"/>
      <c r="AL134" s="152" t="n"/>
      <c r="AM134" s="152" t="n"/>
      <c r="AN134" s="166" t="n"/>
      <c r="AO134" s="155" t="n"/>
      <c r="AP134" s="152" t="n"/>
      <c r="AQ134" s="152" t="n"/>
      <c r="AR134" s="152" t="n"/>
      <c r="AS134" s="152" t="n"/>
      <c r="AT134" s="152" t="n"/>
      <c r="AU134" s="155" t="n"/>
      <c r="AV134" s="152" t="n"/>
      <c r="AW134" s="152" t="n"/>
      <c r="AX134" s="152" t="n"/>
      <c r="AY134" s="152" t="n"/>
      <c r="AZ134" s="152" t="n"/>
      <c r="BA134" s="165" t="n"/>
      <c r="BB134" s="165" t="n"/>
      <c r="BC134" s="155" t="n"/>
      <c r="BD134" s="152" t="n"/>
      <c r="BE134" s="152" t="n"/>
      <c r="BF134" s="152" t="n"/>
      <c r="BG134" s="155" t="n"/>
      <c r="BH134" s="152" t="n"/>
      <c r="BI134" s="152" t="n"/>
      <c r="BJ134" s="152" t="n"/>
      <c r="BK134" s="152" t="n"/>
      <c r="BL134" s="152" t="n"/>
      <c r="BM134" s="152" t="n"/>
      <c r="BN134" s="152" t="n"/>
      <c r="BO134" s="152" t="n"/>
      <c r="BP134" s="155" t="n"/>
      <c r="BQ134" s="152" t="n"/>
      <c r="BR134" s="152" t="n"/>
      <c r="BS134" s="152" t="n"/>
      <c r="BT134" s="152" t="n"/>
      <c r="BU134" s="152" t="n"/>
      <c r="BV134" s="152" t="n"/>
      <c r="BW134" s="152" t="n"/>
      <c r="BX134" s="165" t="n"/>
      <c r="BY134" s="150" t="n"/>
      <c r="BZ134" s="150" t="n"/>
      <c r="CA134" s="150" t="n"/>
      <c r="CB134" s="171">
        <f>getURL2025(B134:B1581)</f>
        <v/>
      </c>
      <c r="CC134" s="156" t="n"/>
      <c r="CD134" s="156" t="n"/>
      <c r="CE134" s="167">
        <f>IFERROR(__xludf.DUMMYFUNCTION("""COMPUTED_VALUE"""),"0")</f>
        <v/>
      </c>
      <c r="CF134" s="158">
        <f>IFERROR(__xludf.DUMMYFUNCTION("""COMPUTED_VALUE"""),"0")</f>
        <v/>
      </c>
      <c r="CG134" s="148" t="n"/>
      <c r="CH134" s="148" t="n"/>
      <c r="CI134" s="148" t="n"/>
      <c r="CJ134" s="148" t="n"/>
      <c r="CK134" s="148" t="n"/>
      <c r="CL134" s="148" t="n"/>
      <c r="CM134" s="148" t="n"/>
      <c r="CN134" s="148" t="n"/>
      <c r="CO134" s="148" t="n"/>
      <c r="CP134" s="148" t="n"/>
      <c r="CQ134" s="148" t="n"/>
      <c r="CR134" s="148" t="n"/>
      <c r="CS134" s="148" t="n"/>
      <c r="CT134" s="148" t="n"/>
      <c r="CU134" s="148" t="n"/>
      <c r="CV134" s="148" t="n"/>
    </row>
    <row r="135">
      <c r="A135" s="168" t="n"/>
      <c r="B135" s="64" t="n"/>
      <c r="C135" s="129" t="n"/>
      <c r="D135" s="130" t="inlineStr"/>
      <c r="E135" s="150" t="inlineStr"/>
      <c r="F135" s="150" t="inlineStr"/>
      <c r="G135" s="150" t="n"/>
      <c r="H135" s="152" t="n"/>
      <c r="I135" s="152" t="n"/>
      <c r="J135" s="152" t="n"/>
      <c r="K135" s="152" t="n"/>
      <c r="L135" s="152" t="n"/>
      <c r="M135" s="152" t="n"/>
      <c r="N135" s="152" t="n"/>
      <c r="O135" s="152" t="n"/>
      <c r="P135" s="152" t="n"/>
      <c r="Q135" s="152" t="n"/>
      <c r="R135" s="152" t="n"/>
      <c r="S135" s="165" t="n"/>
      <c r="T135" s="155" t="n"/>
      <c r="U135" s="152" t="n"/>
      <c r="V135" s="152" t="n"/>
      <c r="W135" s="152" t="n"/>
      <c r="X135" s="152" t="n"/>
      <c r="Y135" s="152" t="n"/>
      <c r="Z135" s="152" t="n"/>
      <c r="AA135" s="152" t="n"/>
      <c r="AB135" s="152" t="n"/>
      <c r="AC135" s="152" t="n"/>
      <c r="AD135" s="152" t="n"/>
      <c r="AE135" s="152" t="n"/>
      <c r="AF135" s="152" t="n"/>
      <c r="AG135" s="152" t="n"/>
      <c r="AH135" s="152" t="n"/>
      <c r="AI135" s="152" t="n"/>
      <c r="AJ135" s="152" t="n"/>
      <c r="AK135" s="152" t="n"/>
      <c r="AL135" s="152" t="n"/>
      <c r="AM135" s="152" t="n"/>
      <c r="AN135" s="166" t="n"/>
      <c r="AO135" s="155" t="n"/>
      <c r="AP135" s="152" t="n"/>
      <c r="AQ135" s="152" t="n"/>
      <c r="AR135" s="152" t="n"/>
      <c r="AS135" s="152" t="n"/>
      <c r="AT135" s="152" t="n"/>
      <c r="AU135" s="155" t="n"/>
      <c r="AV135" s="152" t="n"/>
      <c r="AW135" s="152" t="n"/>
      <c r="AX135" s="152" t="n"/>
      <c r="AY135" s="152" t="n"/>
      <c r="AZ135" s="152" t="n"/>
      <c r="BA135" s="165" t="n"/>
      <c r="BB135" s="165" t="n"/>
      <c r="BC135" s="155" t="n"/>
      <c r="BD135" s="152" t="n"/>
      <c r="BE135" s="152" t="n"/>
      <c r="BF135" s="152" t="n"/>
      <c r="BG135" s="155" t="n"/>
      <c r="BH135" s="152" t="n"/>
      <c r="BI135" s="152" t="n"/>
      <c r="BJ135" s="152" t="n"/>
      <c r="BK135" s="152" t="n"/>
      <c r="BL135" s="152" t="n"/>
      <c r="BM135" s="152" t="n"/>
      <c r="BN135" s="152" t="n"/>
      <c r="BO135" s="152" t="n"/>
      <c r="BP135" s="155" t="n"/>
      <c r="BQ135" s="152" t="n"/>
      <c r="BR135" s="152" t="n"/>
      <c r="BS135" s="152" t="n"/>
      <c r="BT135" s="152" t="n"/>
      <c r="BU135" s="152" t="n"/>
      <c r="BV135" s="152" t="n"/>
      <c r="BW135" s="152" t="n"/>
      <c r="BX135" s="165" t="n"/>
      <c r="BY135" s="150" t="n"/>
      <c r="BZ135" s="150" t="n"/>
      <c r="CA135" s="150" t="n"/>
      <c r="CB135" s="171">
        <f>getURL2025(B135:B1582)</f>
        <v/>
      </c>
      <c r="CC135" s="156" t="n"/>
      <c r="CD135" s="156" t="n"/>
      <c r="CE135" s="167">
        <f>IFERROR(__xludf.DUMMYFUNCTION("""COMPUTED_VALUE"""),"0")</f>
        <v/>
      </c>
      <c r="CF135" s="158">
        <f>IFERROR(__xludf.DUMMYFUNCTION("""COMPUTED_VALUE"""),"0")</f>
        <v/>
      </c>
      <c r="CG135" s="148" t="n"/>
      <c r="CH135" s="148" t="n"/>
      <c r="CI135" s="148" t="n"/>
      <c r="CJ135" s="148" t="n"/>
      <c r="CK135" s="148" t="n"/>
      <c r="CL135" s="148" t="n"/>
      <c r="CM135" s="148" t="n"/>
      <c r="CN135" s="148" t="n"/>
      <c r="CO135" s="148" t="n"/>
      <c r="CP135" s="148" t="n"/>
      <c r="CQ135" s="148" t="n"/>
      <c r="CR135" s="148" t="n"/>
      <c r="CS135" s="148" t="n"/>
      <c r="CT135" s="148" t="n"/>
      <c r="CU135" s="148" t="n"/>
      <c r="CV135" s="148" t="n"/>
    </row>
    <row r="136">
      <c r="A136" s="168" t="n"/>
      <c r="B136" s="64" t="n"/>
      <c r="C136" s="129" t="n"/>
      <c r="D136" s="130" t="inlineStr"/>
      <c r="E136" s="150" t="inlineStr"/>
      <c r="F136" s="150" t="inlineStr"/>
      <c r="G136" s="150" t="n"/>
      <c r="H136" s="152" t="n"/>
      <c r="I136" s="152" t="n"/>
      <c r="J136" s="152" t="n"/>
      <c r="K136" s="152" t="n"/>
      <c r="L136" s="152" t="n"/>
      <c r="M136" s="152" t="n"/>
      <c r="N136" s="152" t="n"/>
      <c r="O136" s="152" t="n"/>
      <c r="P136" s="152" t="n"/>
      <c r="Q136" s="152" t="n"/>
      <c r="R136" s="152" t="n"/>
      <c r="S136" s="165" t="n"/>
      <c r="T136" s="155" t="n"/>
      <c r="U136" s="152" t="n"/>
      <c r="V136" s="152" t="n"/>
      <c r="W136" s="152" t="n"/>
      <c r="X136" s="152" t="n"/>
      <c r="Y136" s="152" t="n"/>
      <c r="Z136" s="152" t="n"/>
      <c r="AA136" s="152" t="n"/>
      <c r="AB136" s="152" t="n"/>
      <c r="AC136" s="152" t="n"/>
      <c r="AD136" s="152" t="n"/>
      <c r="AE136" s="152" t="n"/>
      <c r="AF136" s="152" t="n"/>
      <c r="AG136" s="152" t="n"/>
      <c r="AH136" s="152" t="n"/>
      <c r="AI136" s="152" t="n"/>
      <c r="AJ136" s="152" t="n"/>
      <c r="AK136" s="152" t="n"/>
      <c r="AL136" s="152" t="n"/>
      <c r="AM136" s="152" t="n"/>
      <c r="AN136" s="166" t="n"/>
      <c r="AO136" s="155" t="n"/>
      <c r="AP136" s="152" t="n"/>
      <c r="AQ136" s="152" t="n"/>
      <c r="AR136" s="152" t="n"/>
      <c r="AS136" s="152" t="n"/>
      <c r="AT136" s="152" t="n"/>
      <c r="AU136" s="155" t="n"/>
      <c r="AV136" s="152" t="n"/>
      <c r="AW136" s="152" t="n"/>
      <c r="AX136" s="152" t="n"/>
      <c r="AY136" s="152" t="n"/>
      <c r="AZ136" s="152" t="n"/>
      <c r="BA136" s="165" t="n"/>
      <c r="BB136" s="165" t="n"/>
      <c r="BC136" s="155" t="n"/>
      <c r="BD136" s="152" t="n"/>
      <c r="BE136" s="152" t="n"/>
      <c r="BF136" s="152" t="n"/>
      <c r="BG136" s="155" t="n"/>
      <c r="BH136" s="152" t="n"/>
      <c r="BI136" s="152" t="n"/>
      <c r="BJ136" s="152" t="n"/>
      <c r="BK136" s="152" t="n"/>
      <c r="BL136" s="152" t="n"/>
      <c r="BM136" s="152" t="n"/>
      <c r="BN136" s="152" t="n"/>
      <c r="BO136" s="152" t="n"/>
      <c r="BP136" s="155" t="n"/>
      <c r="BQ136" s="152" t="n"/>
      <c r="BR136" s="152" t="n"/>
      <c r="BS136" s="152" t="n"/>
      <c r="BT136" s="152" t="n"/>
      <c r="BU136" s="152" t="n"/>
      <c r="BV136" s="152" t="n"/>
      <c r="BW136" s="152" t="n"/>
      <c r="BX136" s="165" t="n"/>
      <c r="BY136" s="150" t="n"/>
      <c r="BZ136" s="150" t="n"/>
      <c r="CA136" s="150" t="n"/>
      <c r="CB136" s="171">
        <f>getURL2025(B136:B1583)</f>
        <v/>
      </c>
      <c r="CC136" s="156" t="n"/>
      <c r="CD136" s="156" t="n"/>
      <c r="CE136" s="167">
        <f>IFERROR(__xludf.DUMMYFUNCTION("""COMPUTED_VALUE"""),"0")</f>
        <v/>
      </c>
      <c r="CF136" s="158">
        <f>IFERROR(__xludf.DUMMYFUNCTION("""COMPUTED_VALUE"""),"0")</f>
        <v/>
      </c>
      <c r="CG136" s="148" t="n"/>
      <c r="CH136" s="148" t="n"/>
      <c r="CI136" s="148" t="n"/>
      <c r="CJ136" s="148" t="n"/>
      <c r="CK136" s="148" t="n"/>
      <c r="CL136" s="148" t="n"/>
      <c r="CM136" s="148" t="n"/>
      <c r="CN136" s="148" t="n"/>
      <c r="CO136" s="148" t="n"/>
      <c r="CP136" s="148" t="n"/>
      <c r="CQ136" s="148" t="n"/>
      <c r="CR136" s="148" t="n"/>
      <c r="CS136" s="148" t="n"/>
      <c r="CT136" s="148" t="n"/>
      <c r="CU136" s="148" t="n"/>
      <c r="CV136" s="148" t="n"/>
    </row>
    <row r="137">
      <c r="A137" s="168" t="n"/>
      <c r="B137" s="64" t="n"/>
      <c r="C137" s="129" t="n"/>
      <c r="D137" s="130" t="inlineStr"/>
      <c r="E137" s="150" t="inlineStr"/>
      <c r="F137" s="150" t="inlineStr"/>
      <c r="G137" s="150" t="n"/>
      <c r="H137" s="152" t="n"/>
      <c r="I137" s="152" t="n"/>
      <c r="J137" s="152" t="n"/>
      <c r="K137" s="152" t="n"/>
      <c r="L137" s="152" t="n"/>
      <c r="M137" s="152" t="n"/>
      <c r="N137" s="152" t="n"/>
      <c r="O137" s="152" t="n"/>
      <c r="P137" s="152" t="n"/>
      <c r="Q137" s="152" t="n"/>
      <c r="R137" s="152" t="n"/>
      <c r="S137" s="165" t="n"/>
      <c r="T137" s="155" t="n"/>
      <c r="U137" s="152" t="n"/>
      <c r="V137" s="152" t="n"/>
      <c r="W137" s="152" t="n"/>
      <c r="X137" s="152" t="n"/>
      <c r="Y137" s="152" t="n"/>
      <c r="Z137" s="152" t="n"/>
      <c r="AA137" s="152" t="n"/>
      <c r="AB137" s="152" t="n"/>
      <c r="AC137" s="152" t="n"/>
      <c r="AD137" s="152" t="n"/>
      <c r="AE137" s="152" t="n"/>
      <c r="AF137" s="152" t="n"/>
      <c r="AG137" s="152" t="n"/>
      <c r="AH137" s="152" t="n"/>
      <c r="AI137" s="152" t="n"/>
      <c r="AJ137" s="152" t="n"/>
      <c r="AK137" s="152" t="n"/>
      <c r="AL137" s="152" t="n"/>
      <c r="AM137" s="152" t="n"/>
      <c r="AN137" s="166" t="n"/>
      <c r="AO137" s="155" t="n"/>
      <c r="AP137" s="152" t="n"/>
      <c r="AQ137" s="152" t="n"/>
      <c r="AR137" s="152" t="n"/>
      <c r="AS137" s="152" t="n"/>
      <c r="AT137" s="152" t="n"/>
      <c r="AU137" s="155" t="n"/>
      <c r="AV137" s="152" t="n"/>
      <c r="AW137" s="152" t="n"/>
      <c r="AX137" s="152" t="n"/>
      <c r="AY137" s="152" t="n"/>
      <c r="AZ137" s="152" t="n"/>
      <c r="BA137" s="165" t="n"/>
      <c r="BB137" s="165" t="n"/>
      <c r="BC137" s="155" t="n"/>
      <c r="BD137" s="152" t="n"/>
      <c r="BE137" s="152" t="n"/>
      <c r="BF137" s="152" t="n"/>
      <c r="BG137" s="155" t="n"/>
      <c r="BH137" s="152" t="n"/>
      <c r="BI137" s="152" t="n"/>
      <c r="BJ137" s="152" t="n"/>
      <c r="BK137" s="152" t="n"/>
      <c r="BL137" s="152" t="n"/>
      <c r="BM137" s="152" t="n"/>
      <c r="BN137" s="152" t="n"/>
      <c r="BO137" s="152" t="n"/>
      <c r="BP137" s="155" t="n"/>
      <c r="BQ137" s="152" t="n"/>
      <c r="BR137" s="152" t="n"/>
      <c r="BS137" s="152" t="n"/>
      <c r="BT137" s="152" t="n"/>
      <c r="BU137" s="152" t="n"/>
      <c r="BV137" s="152" t="n"/>
      <c r="BW137" s="152" t="n"/>
      <c r="BX137" s="165" t="n"/>
      <c r="BY137" s="150" t="n"/>
      <c r="BZ137" s="150" t="n"/>
      <c r="CA137" s="150" t="n"/>
      <c r="CB137" s="171">
        <f>getURL2025(B137:B1584)</f>
        <v/>
      </c>
      <c r="CC137" s="156" t="n"/>
      <c r="CD137" s="156" t="n"/>
      <c r="CE137" s="167">
        <f>IFERROR(__xludf.DUMMYFUNCTION("""COMPUTED_VALUE"""),"0")</f>
        <v/>
      </c>
      <c r="CF137" s="158">
        <f>IFERROR(__xludf.DUMMYFUNCTION("""COMPUTED_VALUE"""),"0")</f>
        <v/>
      </c>
      <c r="CG137" s="148" t="n"/>
      <c r="CH137" s="148" t="n"/>
      <c r="CI137" s="148" t="n"/>
      <c r="CJ137" s="148" t="n"/>
      <c r="CK137" s="148" t="n"/>
      <c r="CL137" s="148" t="n"/>
      <c r="CM137" s="148" t="n"/>
      <c r="CN137" s="148" t="n"/>
      <c r="CO137" s="148" t="n"/>
      <c r="CP137" s="148" t="n"/>
      <c r="CQ137" s="148" t="n"/>
      <c r="CR137" s="148" t="n"/>
      <c r="CS137" s="148" t="n"/>
      <c r="CT137" s="148" t="n"/>
      <c r="CU137" s="148" t="n"/>
      <c r="CV137" s="148" t="n"/>
    </row>
    <row r="138">
      <c r="A138" s="168" t="n"/>
      <c r="B138" s="64" t="n"/>
      <c r="C138" s="129" t="n"/>
      <c r="D138" s="130" t="inlineStr"/>
      <c r="E138" s="150" t="inlineStr"/>
      <c r="F138" s="150" t="inlineStr"/>
      <c r="G138" s="150" t="n"/>
      <c r="H138" s="152" t="n"/>
      <c r="I138" s="152" t="n"/>
      <c r="J138" s="152" t="n"/>
      <c r="K138" s="152" t="n"/>
      <c r="L138" s="152" t="n"/>
      <c r="M138" s="152" t="n"/>
      <c r="N138" s="152" t="n"/>
      <c r="O138" s="152" t="n"/>
      <c r="P138" s="152" t="n"/>
      <c r="Q138" s="152" t="n"/>
      <c r="R138" s="152" t="n"/>
      <c r="S138" s="165" t="n"/>
      <c r="T138" s="155" t="n"/>
      <c r="U138" s="152" t="n"/>
      <c r="V138" s="152" t="n"/>
      <c r="W138" s="152" t="n"/>
      <c r="X138" s="152" t="n"/>
      <c r="Y138" s="152" t="n"/>
      <c r="Z138" s="152" t="n"/>
      <c r="AA138" s="152" t="n"/>
      <c r="AB138" s="152" t="n"/>
      <c r="AC138" s="152" t="n"/>
      <c r="AD138" s="152" t="n"/>
      <c r="AE138" s="152" t="n"/>
      <c r="AF138" s="152" t="n"/>
      <c r="AG138" s="152" t="n"/>
      <c r="AH138" s="152" t="n"/>
      <c r="AI138" s="152" t="n"/>
      <c r="AJ138" s="152" t="n"/>
      <c r="AK138" s="152" t="n"/>
      <c r="AL138" s="152" t="n"/>
      <c r="AM138" s="152" t="n"/>
      <c r="AN138" s="166" t="n"/>
      <c r="AO138" s="155" t="n"/>
      <c r="AP138" s="152" t="n"/>
      <c r="AQ138" s="152" t="n"/>
      <c r="AR138" s="152" t="n"/>
      <c r="AS138" s="152" t="n"/>
      <c r="AT138" s="152" t="n"/>
      <c r="AU138" s="155" t="n"/>
      <c r="AV138" s="152" t="n"/>
      <c r="AW138" s="152" t="n"/>
      <c r="AX138" s="152" t="n"/>
      <c r="AY138" s="152" t="n"/>
      <c r="AZ138" s="152" t="n"/>
      <c r="BA138" s="165" t="n"/>
      <c r="BB138" s="165" t="n"/>
      <c r="BC138" s="155" t="n"/>
      <c r="BD138" s="152" t="n"/>
      <c r="BE138" s="152" t="n"/>
      <c r="BF138" s="152" t="n"/>
      <c r="BG138" s="155" t="n"/>
      <c r="BH138" s="152" t="n"/>
      <c r="BI138" s="152" t="n"/>
      <c r="BJ138" s="152" t="n"/>
      <c r="BK138" s="152" t="n"/>
      <c r="BL138" s="152" t="n"/>
      <c r="BM138" s="152" t="n"/>
      <c r="BN138" s="152" t="n"/>
      <c r="BO138" s="152" t="n"/>
      <c r="BP138" s="155" t="n"/>
      <c r="BQ138" s="152" t="n"/>
      <c r="BR138" s="152" t="n"/>
      <c r="BS138" s="152" t="n"/>
      <c r="BT138" s="152" t="n"/>
      <c r="BU138" s="152" t="n"/>
      <c r="BV138" s="152" t="n"/>
      <c r="BW138" s="152" t="n"/>
      <c r="BX138" s="165" t="n"/>
      <c r="BY138" s="150" t="n"/>
      <c r="BZ138" s="150" t="n"/>
      <c r="CA138" s="150" t="n"/>
      <c r="CB138" s="171">
        <f>getURL2025(B138:B1585)</f>
        <v/>
      </c>
      <c r="CC138" s="156" t="n"/>
      <c r="CD138" s="156" t="n"/>
      <c r="CE138" s="167">
        <f>IFERROR(__xludf.DUMMYFUNCTION("""COMPUTED_VALUE"""),"0")</f>
        <v/>
      </c>
      <c r="CF138" s="158">
        <f>IFERROR(__xludf.DUMMYFUNCTION("""COMPUTED_VALUE"""),"0")</f>
        <v/>
      </c>
      <c r="CG138" s="148" t="n"/>
      <c r="CH138" s="148" t="n"/>
      <c r="CI138" s="148" t="n"/>
      <c r="CJ138" s="148" t="n"/>
      <c r="CK138" s="148" t="n"/>
      <c r="CL138" s="148" t="n"/>
      <c r="CM138" s="148" t="n"/>
      <c r="CN138" s="148" t="n"/>
      <c r="CO138" s="148" t="n"/>
      <c r="CP138" s="148" t="n"/>
      <c r="CQ138" s="148" t="n"/>
      <c r="CR138" s="148" t="n"/>
      <c r="CS138" s="148" t="n"/>
      <c r="CT138" s="148" t="n"/>
      <c r="CU138" s="148" t="n"/>
      <c r="CV138" s="148" t="n"/>
    </row>
    <row r="139">
      <c r="A139" s="168" t="n"/>
      <c r="B139" s="64" t="n"/>
      <c r="C139" s="129" t="n"/>
      <c r="D139" s="130" t="inlineStr"/>
      <c r="E139" s="150" t="inlineStr"/>
      <c r="F139" s="150" t="inlineStr"/>
      <c r="G139" s="150" t="n"/>
      <c r="H139" s="152" t="n"/>
      <c r="I139" s="152" t="n"/>
      <c r="J139" s="152" t="n"/>
      <c r="K139" s="152" t="n"/>
      <c r="L139" s="152" t="n"/>
      <c r="M139" s="152" t="n"/>
      <c r="N139" s="152" t="n"/>
      <c r="O139" s="152" t="n"/>
      <c r="P139" s="152" t="n"/>
      <c r="Q139" s="152" t="n"/>
      <c r="R139" s="152" t="n"/>
      <c r="S139" s="165" t="n"/>
      <c r="T139" s="155" t="n"/>
      <c r="U139" s="152" t="n"/>
      <c r="V139" s="152" t="n"/>
      <c r="W139" s="152" t="n"/>
      <c r="X139" s="152" t="n"/>
      <c r="Y139" s="152" t="n"/>
      <c r="Z139" s="152" t="n"/>
      <c r="AA139" s="152" t="n"/>
      <c r="AB139" s="152" t="n"/>
      <c r="AC139" s="152" t="n"/>
      <c r="AD139" s="152" t="n"/>
      <c r="AE139" s="152" t="n"/>
      <c r="AF139" s="152" t="n"/>
      <c r="AG139" s="152" t="n"/>
      <c r="AH139" s="152" t="n"/>
      <c r="AI139" s="152" t="n"/>
      <c r="AJ139" s="152" t="n"/>
      <c r="AK139" s="152" t="n"/>
      <c r="AL139" s="152" t="n"/>
      <c r="AM139" s="152" t="n"/>
      <c r="AN139" s="166" t="n"/>
      <c r="AO139" s="155" t="n"/>
      <c r="AP139" s="152" t="n"/>
      <c r="AQ139" s="152" t="n"/>
      <c r="AR139" s="152" t="n"/>
      <c r="AS139" s="152" t="n"/>
      <c r="AT139" s="152" t="n"/>
      <c r="AU139" s="155" t="n"/>
      <c r="AV139" s="152" t="n"/>
      <c r="AW139" s="152" t="n"/>
      <c r="AX139" s="152" t="n"/>
      <c r="AY139" s="152" t="n"/>
      <c r="AZ139" s="152" t="n"/>
      <c r="BA139" s="165" t="n"/>
      <c r="BB139" s="165" t="n"/>
      <c r="BC139" s="155" t="n"/>
      <c r="BD139" s="152" t="n"/>
      <c r="BE139" s="152" t="n"/>
      <c r="BF139" s="152" t="n"/>
      <c r="BG139" s="155" t="n"/>
      <c r="BH139" s="152" t="n"/>
      <c r="BI139" s="152" t="n"/>
      <c r="BJ139" s="152" t="n"/>
      <c r="BK139" s="152" t="n"/>
      <c r="BL139" s="152" t="n"/>
      <c r="BM139" s="152" t="n"/>
      <c r="BN139" s="152" t="n"/>
      <c r="BO139" s="152" t="n"/>
      <c r="BP139" s="155" t="n"/>
      <c r="BQ139" s="152" t="n"/>
      <c r="BR139" s="152" t="n"/>
      <c r="BS139" s="152" t="n"/>
      <c r="BT139" s="152" t="n"/>
      <c r="BU139" s="152" t="n"/>
      <c r="BV139" s="152" t="n"/>
      <c r="BW139" s="152" t="n"/>
      <c r="BX139" s="165" t="n"/>
      <c r="BY139" s="150" t="n"/>
      <c r="BZ139" s="150" t="n"/>
      <c r="CA139" s="150" t="n"/>
      <c r="CB139" s="171">
        <f>getURL2025(B139:B1586)</f>
        <v/>
      </c>
      <c r="CC139" s="156" t="n"/>
      <c r="CD139" s="156" t="n"/>
      <c r="CE139" s="167">
        <f>IFERROR(__xludf.DUMMYFUNCTION("""COMPUTED_VALUE"""),"0")</f>
        <v/>
      </c>
      <c r="CF139" s="158">
        <f>IFERROR(__xludf.DUMMYFUNCTION("""COMPUTED_VALUE"""),"0")</f>
        <v/>
      </c>
      <c r="CG139" s="148" t="n"/>
      <c r="CH139" s="148" t="n"/>
      <c r="CI139" s="148" t="n"/>
      <c r="CJ139" s="148" t="n"/>
      <c r="CK139" s="148" t="n"/>
      <c r="CL139" s="148" t="n"/>
      <c r="CM139" s="148" t="n"/>
      <c r="CN139" s="148" t="n"/>
      <c r="CO139" s="148" t="n"/>
      <c r="CP139" s="148" t="n"/>
      <c r="CQ139" s="148" t="n"/>
      <c r="CR139" s="148" t="n"/>
      <c r="CS139" s="148" t="n"/>
      <c r="CT139" s="148" t="n"/>
      <c r="CU139" s="148" t="n"/>
      <c r="CV139" s="148" t="n"/>
    </row>
    <row r="140">
      <c r="A140" s="168" t="n"/>
      <c r="B140" s="64" t="n"/>
      <c r="C140" s="129" t="n"/>
      <c r="D140" s="130" t="inlineStr"/>
      <c r="E140" s="150" t="inlineStr"/>
      <c r="F140" s="150" t="inlineStr"/>
      <c r="G140" s="150" t="n"/>
      <c r="H140" s="152" t="n"/>
      <c r="I140" s="152" t="n"/>
      <c r="J140" s="152" t="n"/>
      <c r="K140" s="152" t="n"/>
      <c r="L140" s="152" t="n"/>
      <c r="M140" s="152" t="n"/>
      <c r="N140" s="152" t="n"/>
      <c r="O140" s="152" t="n"/>
      <c r="P140" s="152" t="n"/>
      <c r="Q140" s="152" t="n"/>
      <c r="R140" s="152" t="n"/>
      <c r="S140" s="165" t="n"/>
      <c r="T140" s="155" t="n"/>
      <c r="U140" s="152" t="n"/>
      <c r="V140" s="152" t="n"/>
      <c r="W140" s="152" t="n"/>
      <c r="X140" s="152" t="n"/>
      <c r="Y140" s="152" t="n"/>
      <c r="Z140" s="152" t="n"/>
      <c r="AA140" s="152" t="n"/>
      <c r="AB140" s="152" t="n"/>
      <c r="AC140" s="152" t="n"/>
      <c r="AD140" s="152" t="n"/>
      <c r="AE140" s="152" t="n"/>
      <c r="AF140" s="152" t="n"/>
      <c r="AG140" s="152" t="n"/>
      <c r="AH140" s="152" t="n"/>
      <c r="AI140" s="152" t="n"/>
      <c r="AJ140" s="152" t="n"/>
      <c r="AK140" s="152" t="n"/>
      <c r="AL140" s="152" t="n"/>
      <c r="AM140" s="152" t="n"/>
      <c r="AN140" s="166" t="n"/>
      <c r="AO140" s="155" t="n"/>
      <c r="AP140" s="152" t="n"/>
      <c r="AQ140" s="152" t="n"/>
      <c r="AR140" s="152" t="n"/>
      <c r="AS140" s="152" t="n"/>
      <c r="AT140" s="152" t="n"/>
      <c r="AU140" s="155" t="n"/>
      <c r="AV140" s="152" t="n"/>
      <c r="AW140" s="152" t="n"/>
      <c r="AX140" s="152" t="n"/>
      <c r="AY140" s="152" t="n"/>
      <c r="AZ140" s="152" t="n"/>
      <c r="BA140" s="165" t="n"/>
      <c r="BB140" s="165" t="n"/>
      <c r="BC140" s="155" t="n"/>
      <c r="BD140" s="152" t="n"/>
      <c r="BE140" s="152" t="n"/>
      <c r="BF140" s="152" t="n"/>
      <c r="BG140" s="155" t="n"/>
      <c r="BH140" s="152" t="n"/>
      <c r="BI140" s="152" t="n"/>
      <c r="BJ140" s="152" t="n"/>
      <c r="BK140" s="152" t="n"/>
      <c r="BL140" s="152" t="n"/>
      <c r="BM140" s="152" t="n"/>
      <c r="BN140" s="152" t="n"/>
      <c r="BO140" s="152" t="n"/>
      <c r="BP140" s="155" t="n"/>
      <c r="BQ140" s="152" t="n"/>
      <c r="BR140" s="152" t="n"/>
      <c r="BS140" s="152" t="n"/>
      <c r="BT140" s="152" t="n"/>
      <c r="BU140" s="152" t="n"/>
      <c r="BV140" s="152" t="n"/>
      <c r="BW140" s="152" t="n"/>
      <c r="BX140" s="165" t="n"/>
      <c r="BY140" s="150" t="n"/>
      <c r="BZ140" s="150" t="n"/>
      <c r="CA140" s="150" t="n"/>
      <c r="CB140" s="171">
        <f>getURL2025(B140:B1587)</f>
        <v/>
      </c>
      <c r="CC140" s="156" t="n"/>
      <c r="CD140" s="156" t="n"/>
      <c r="CE140" s="167">
        <f>IFERROR(__xludf.DUMMYFUNCTION("""COMPUTED_VALUE"""),"0")</f>
        <v/>
      </c>
      <c r="CF140" s="158">
        <f>IFERROR(__xludf.DUMMYFUNCTION("""COMPUTED_VALUE"""),"0")</f>
        <v/>
      </c>
      <c r="CG140" s="148" t="n"/>
      <c r="CH140" s="148" t="n"/>
      <c r="CI140" s="148" t="n"/>
      <c r="CJ140" s="148" t="n"/>
      <c r="CK140" s="148" t="n"/>
      <c r="CL140" s="148" t="n"/>
      <c r="CM140" s="148" t="n"/>
      <c r="CN140" s="148" t="n"/>
      <c r="CO140" s="148" t="n"/>
      <c r="CP140" s="148" t="n"/>
      <c r="CQ140" s="148" t="n"/>
      <c r="CR140" s="148" t="n"/>
      <c r="CS140" s="148" t="n"/>
      <c r="CT140" s="148" t="n"/>
      <c r="CU140" s="148" t="n"/>
      <c r="CV140" s="148" t="n"/>
    </row>
    <row r="141">
      <c r="A141" s="168" t="n"/>
      <c r="B141" s="64" t="n"/>
      <c r="C141" s="129" t="n"/>
      <c r="D141" s="130" t="inlineStr"/>
      <c r="E141" s="150" t="inlineStr"/>
      <c r="F141" s="150" t="inlineStr"/>
      <c r="G141" s="150" t="n"/>
      <c r="H141" s="152" t="n"/>
      <c r="I141" s="152" t="n"/>
      <c r="J141" s="152" t="n"/>
      <c r="K141" s="152" t="n"/>
      <c r="L141" s="152" t="n"/>
      <c r="M141" s="152" t="n"/>
      <c r="N141" s="152" t="n"/>
      <c r="O141" s="152" t="n"/>
      <c r="P141" s="152" t="n"/>
      <c r="Q141" s="152" t="n"/>
      <c r="R141" s="152" t="n"/>
      <c r="S141" s="165" t="n"/>
      <c r="T141" s="155" t="n"/>
      <c r="U141" s="152" t="n"/>
      <c r="V141" s="152" t="n"/>
      <c r="W141" s="152" t="n"/>
      <c r="X141" s="152" t="n"/>
      <c r="Y141" s="152" t="n"/>
      <c r="Z141" s="152" t="n"/>
      <c r="AA141" s="152" t="n"/>
      <c r="AB141" s="152" t="n"/>
      <c r="AC141" s="152" t="n"/>
      <c r="AD141" s="152" t="n"/>
      <c r="AE141" s="152" t="n"/>
      <c r="AF141" s="152" t="n"/>
      <c r="AG141" s="152" t="n"/>
      <c r="AH141" s="152" t="n"/>
      <c r="AI141" s="152" t="n"/>
      <c r="AJ141" s="152" t="n"/>
      <c r="AK141" s="152" t="n"/>
      <c r="AL141" s="152" t="n"/>
      <c r="AM141" s="152" t="n"/>
      <c r="AN141" s="166" t="n"/>
      <c r="AO141" s="155" t="n"/>
      <c r="AP141" s="152" t="n"/>
      <c r="AQ141" s="152" t="n"/>
      <c r="AR141" s="152" t="n"/>
      <c r="AS141" s="152" t="n"/>
      <c r="AT141" s="152" t="n"/>
      <c r="AU141" s="155" t="n"/>
      <c r="AV141" s="152" t="n"/>
      <c r="AW141" s="152" t="n"/>
      <c r="AX141" s="152" t="n"/>
      <c r="AY141" s="152" t="n"/>
      <c r="AZ141" s="152" t="n"/>
      <c r="BA141" s="165" t="n"/>
      <c r="BB141" s="165" t="n"/>
      <c r="BC141" s="155" t="n"/>
      <c r="BD141" s="152" t="n"/>
      <c r="BE141" s="152" t="n"/>
      <c r="BF141" s="152" t="n"/>
      <c r="BG141" s="155" t="n"/>
      <c r="BH141" s="152" t="n"/>
      <c r="BI141" s="152" t="n"/>
      <c r="BJ141" s="152" t="n"/>
      <c r="BK141" s="152" t="n"/>
      <c r="BL141" s="152" t="n"/>
      <c r="BM141" s="152" t="n"/>
      <c r="BN141" s="152" t="n"/>
      <c r="BO141" s="152" t="n"/>
      <c r="BP141" s="155" t="n"/>
      <c r="BQ141" s="152" t="n"/>
      <c r="BR141" s="152" t="n"/>
      <c r="BS141" s="152" t="n"/>
      <c r="BT141" s="152" t="n"/>
      <c r="BU141" s="152" t="n"/>
      <c r="BV141" s="152" t="n"/>
      <c r="BW141" s="152" t="n"/>
      <c r="BX141" s="165" t="n"/>
      <c r="BY141" s="150" t="n"/>
      <c r="BZ141" s="150" t="n"/>
      <c r="CA141" s="150" t="n"/>
      <c r="CB141" s="171">
        <f>getURL2025(B141:B1588)</f>
        <v/>
      </c>
      <c r="CC141" s="156" t="n"/>
      <c r="CD141" s="156" t="n"/>
      <c r="CE141" s="167">
        <f>IFERROR(__xludf.DUMMYFUNCTION("""COMPUTED_VALUE"""),"0")</f>
        <v/>
      </c>
      <c r="CF141" s="158">
        <f>IFERROR(__xludf.DUMMYFUNCTION("""COMPUTED_VALUE"""),"0")</f>
        <v/>
      </c>
      <c r="CG141" s="148" t="n"/>
      <c r="CH141" s="148" t="n"/>
      <c r="CI141" s="148" t="n"/>
      <c r="CJ141" s="148" t="n"/>
      <c r="CK141" s="148" t="n"/>
      <c r="CL141" s="148" t="n"/>
      <c r="CM141" s="148" t="n"/>
      <c r="CN141" s="148" t="n"/>
      <c r="CO141" s="148" t="n"/>
      <c r="CP141" s="148" t="n"/>
      <c r="CQ141" s="148" t="n"/>
      <c r="CR141" s="148" t="n"/>
      <c r="CS141" s="148" t="n"/>
      <c r="CT141" s="148" t="n"/>
      <c r="CU141" s="148" t="n"/>
      <c r="CV141" s="148" t="n"/>
    </row>
    <row r="142">
      <c r="A142" s="168" t="n"/>
      <c r="B142" s="64" t="n"/>
      <c r="C142" s="129" t="n"/>
      <c r="D142" s="130" t="inlineStr"/>
      <c r="E142" s="150" t="inlineStr"/>
      <c r="F142" s="150" t="inlineStr"/>
      <c r="G142" s="150" t="n"/>
      <c r="H142" s="152" t="n"/>
      <c r="I142" s="152" t="n"/>
      <c r="J142" s="152" t="n"/>
      <c r="K142" s="152" t="n"/>
      <c r="L142" s="152" t="n"/>
      <c r="M142" s="152" t="n"/>
      <c r="N142" s="152" t="n"/>
      <c r="O142" s="152" t="n"/>
      <c r="P142" s="152" t="n"/>
      <c r="Q142" s="152" t="n"/>
      <c r="R142" s="152" t="n"/>
      <c r="S142" s="165" t="n"/>
      <c r="T142" s="155" t="n"/>
      <c r="U142" s="152" t="n"/>
      <c r="V142" s="152" t="n"/>
      <c r="W142" s="152" t="n"/>
      <c r="X142" s="152" t="n"/>
      <c r="Y142" s="152" t="n"/>
      <c r="Z142" s="152" t="n"/>
      <c r="AA142" s="152" t="n"/>
      <c r="AB142" s="152" t="n"/>
      <c r="AC142" s="152" t="n"/>
      <c r="AD142" s="152" t="n"/>
      <c r="AE142" s="152" t="n"/>
      <c r="AF142" s="152" t="n"/>
      <c r="AG142" s="152" t="n"/>
      <c r="AH142" s="152" t="n"/>
      <c r="AI142" s="152" t="n"/>
      <c r="AJ142" s="152" t="n"/>
      <c r="AK142" s="152" t="n"/>
      <c r="AL142" s="152" t="n"/>
      <c r="AM142" s="152" t="n"/>
      <c r="AN142" s="166" t="n"/>
      <c r="AO142" s="155" t="n"/>
      <c r="AP142" s="152" t="n"/>
      <c r="AQ142" s="152" t="n"/>
      <c r="AR142" s="152" t="n"/>
      <c r="AS142" s="152" t="n"/>
      <c r="AT142" s="152" t="n"/>
      <c r="AU142" s="155" t="n"/>
      <c r="AV142" s="152" t="n"/>
      <c r="AW142" s="152" t="n"/>
      <c r="AX142" s="152" t="n"/>
      <c r="AY142" s="152" t="n"/>
      <c r="AZ142" s="152" t="n"/>
      <c r="BA142" s="165" t="n"/>
      <c r="BB142" s="165" t="n"/>
      <c r="BC142" s="155" t="n"/>
      <c r="BD142" s="152" t="n"/>
      <c r="BE142" s="152" t="n"/>
      <c r="BF142" s="152" t="n"/>
      <c r="BG142" s="155" t="n"/>
      <c r="BH142" s="152" t="n"/>
      <c r="BI142" s="152" t="n"/>
      <c r="BJ142" s="152" t="n"/>
      <c r="BK142" s="152" t="n"/>
      <c r="BL142" s="152" t="n"/>
      <c r="BM142" s="152" t="n"/>
      <c r="BN142" s="152" t="n"/>
      <c r="BO142" s="152" t="n"/>
      <c r="BP142" s="155" t="n"/>
      <c r="BQ142" s="152" t="n"/>
      <c r="BR142" s="152" t="n"/>
      <c r="BS142" s="152" t="n"/>
      <c r="BT142" s="152" t="n"/>
      <c r="BU142" s="152" t="n"/>
      <c r="BV142" s="152" t="n"/>
      <c r="BW142" s="152" t="n"/>
      <c r="BX142" s="165" t="n"/>
      <c r="BY142" s="150" t="n"/>
      <c r="BZ142" s="150" t="n"/>
      <c r="CA142" s="150" t="n"/>
      <c r="CB142" s="171">
        <f>getURL2025(B142:B1589)</f>
        <v/>
      </c>
      <c r="CC142" s="156" t="n"/>
      <c r="CD142" s="156" t="n"/>
      <c r="CE142" s="167">
        <f>IFERROR(__xludf.DUMMYFUNCTION("""COMPUTED_VALUE"""),"0")</f>
        <v/>
      </c>
      <c r="CF142" s="158">
        <f>IFERROR(__xludf.DUMMYFUNCTION("""COMPUTED_VALUE"""),"0")</f>
        <v/>
      </c>
      <c r="CG142" s="148" t="n"/>
      <c r="CH142" s="148" t="n"/>
      <c r="CI142" s="148" t="n"/>
      <c r="CJ142" s="148" t="n"/>
      <c r="CK142" s="148" t="n"/>
      <c r="CL142" s="148" t="n"/>
      <c r="CM142" s="148" t="n"/>
      <c r="CN142" s="148" t="n"/>
      <c r="CO142" s="148" t="n"/>
      <c r="CP142" s="148" t="n"/>
      <c r="CQ142" s="148" t="n"/>
      <c r="CR142" s="148" t="n"/>
      <c r="CS142" s="148" t="n"/>
      <c r="CT142" s="148" t="n"/>
      <c r="CU142" s="148" t="n"/>
      <c r="CV142" s="148" t="n"/>
    </row>
    <row r="143">
      <c r="A143" s="168" t="n"/>
      <c r="B143" s="64" t="n"/>
      <c r="C143" s="129" t="n"/>
      <c r="D143" s="130" t="inlineStr"/>
      <c r="E143" s="150" t="inlineStr"/>
      <c r="F143" s="150" t="inlineStr"/>
      <c r="G143" s="150" t="n"/>
      <c r="H143" s="152" t="n"/>
      <c r="I143" s="152" t="n"/>
      <c r="J143" s="152" t="n"/>
      <c r="K143" s="152" t="n"/>
      <c r="L143" s="152" t="n"/>
      <c r="M143" s="152" t="n"/>
      <c r="N143" s="152" t="n"/>
      <c r="O143" s="152" t="n"/>
      <c r="P143" s="152" t="n"/>
      <c r="Q143" s="152" t="n"/>
      <c r="R143" s="152" t="n"/>
      <c r="S143" s="165" t="n"/>
      <c r="T143" s="155" t="n"/>
      <c r="U143" s="152" t="n"/>
      <c r="V143" s="152" t="n"/>
      <c r="W143" s="152" t="n"/>
      <c r="X143" s="152" t="n"/>
      <c r="Y143" s="152" t="n"/>
      <c r="Z143" s="152" t="n"/>
      <c r="AA143" s="152" t="n"/>
      <c r="AB143" s="152" t="n"/>
      <c r="AC143" s="152" t="n"/>
      <c r="AD143" s="152" t="n"/>
      <c r="AE143" s="152" t="n"/>
      <c r="AF143" s="152" t="n"/>
      <c r="AG143" s="152" t="n"/>
      <c r="AH143" s="152" t="n"/>
      <c r="AI143" s="152" t="n"/>
      <c r="AJ143" s="152" t="n"/>
      <c r="AK143" s="152" t="n"/>
      <c r="AL143" s="152" t="n"/>
      <c r="AM143" s="152" t="n"/>
      <c r="AN143" s="166" t="n"/>
      <c r="AO143" s="155" t="n"/>
      <c r="AP143" s="152" t="n"/>
      <c r="AQ143" s="152" t="n"/>
      <c r="AR143" s="152" t="n"/>
      <c r="AS143" s="152" t="n"/>
      <c r="AT143" s="152" t="n"/>
      <c r="AU143" s="155" t="n"/>
      <c r="AV143" s="152" t="n"/>
      <c r="AW143" s="152" t="n"/>
      <c r="AX143" s="152" t="n"/>
      <c r="AY143" s="152" t="n"/>
      <c r="AZ143" s="152" t="n"/>
      <c r="BA143" s="165" t="n"/>
      <c r="BB143" s="165" t="n"/>
      <c r="BC143" s="155" t="n"/>
      <c r="BD143" s="152" t="n"/>
      <c r="BE143" s="152" t="n"/>
      <c r="BF143" s="152" t="n"/>
      <c r="BG143" s="155" t="n"/>
      <c r="BH143" s="152" t="n"/>
      <c r="BI143" s="152" t="n"/>
      <c r="BJ143" s="152" t="n"/>
      <c r="BK143" s="152" t="n"/>
      <c r="BL143" s="152" t="n"/>
      <c r="BM143" s="152" t="n"/>
      <c r="BN143" s="152" t="n"/>
      <c r="BO143" s="152" t="n"/>
      <c r="BP143" s="155" t="n"/>
      <c r="BQ143" s="152" t="n"/>
      <c r="BR143" s="152" t="n"/>
      <c r="BS143" s="152" t="n"/>
      <c r="BT143" s="152" t="n"/>
      <c r="BU143" s="152" t="n"/>
      <c r="BV143" s="152" t="n"/>
      <c r="BW143" s="152" t="n"/>
      <c r="BX143" s="165" t="n"/>
      <c r="BY143" s="150" t="n"/>
      <c r="BZ143" s="150" t="n"/>
      <c r="CA143" s="150" t="n"/>
      <c r="CB143" s="171">
        <f>getURL2025(B143:B1590)</f>
        <v/>
      </c>
      <c r="CC143" s="156" t="n"/>
      <c r="CD143" s="156" t="n"/>
      <c r="CE143" s="167">
        <f>IFERROR(__xludf.DUMMYFUNCTION("""COMPUTED_VALUE"""),"0")</f>
        <v/>
      </c>
      <c r="CF143" s="158">
        <f>IFERROR(__xludf.DUMMYFUNCTION("""COMPUTED_VALUE"""),"0")</f>
        <v/>
      </c>
      <c r="CG143" s="148" t="n"/>
      <c r="CH143" s="148" t="n"/>
      <c r="CI143" s="148" t="n"/>
      <c r="CJ143" s="148" t="n"/>
      <c r="CK143" s="148" t="n"/>
      <c r="CL143" s="148" t="n"/>
      <c r="CM143" s="148" t="n"/>
      <c r="CN143" s="148" t="n"/>
      <c r="CO143" s="148" t="n"/>
      <c r="CP143" s="148" t="n"/>
      <c r="CQ143" s="148" t="n"/>
      <c r="CR143" s="148" t="n"/>
      <c r="CS143" s="148" t="n"/>
      <c r="CT143" s="148" t="n"/>
      <c r="CU143" s="148" t="n"/>
      <c r="CV143" s="148" t="n"/>
    </row>
    <row r="144">
      <c r="A144" s="168" t="n"/>
      <c r="B144" s="64" t="n"/>
      <c r="C144" s="129" t="n"/>
      <c r="D144" s="130" t="inlineStr"/>
      <c r="E144" s="150" t="inlineStr"/>
      <c r="F144" s="150" t="inlineStr"/>
      <c r="G144" s="150" t="n"/>
      <c r="H144" s="152" t="n"/>
      <c r="I144" s="152" t="n"/>
      <c r="J144" s="152" t="n"/>
      <c r="K144" s="152" t="n"/>
      <c r="L144" s="152" t="n"/>
      <c r="M144" s="152" t="n"/>
      <c r="N144" s="152" t="n"/>
      <c r="O144" s="152" t="n"/>
      <c r="P144" s="152" t="n"/>
      <c r="Q144" s="152" t="n"/>
      <c r="R144" s="152" t="n"/>
      <c r="S144" s="165" t="n"/>
      <c r="T144" s="155" t="n"/>
      <c r="U144" s="152" t="n"/>
      <c r="V144" s="152" t="n"/>
      <c r="W144" s="152" t="n"/>
      <c r="X144" s="152" t="n"/>
      <c r="Y144" s="152" t="n"/>
      <c r="Z144" s="152" t="n"/>
      <c r="AA144" s="152" t="n"/>
      <c r="AB144" s="152" t="n"/>
      <c r="AC144" s="152" t="n"/>
      <c r="AD144" s="152" t="n"/>
      <c r="AE144" s="152" t="n"/>
      <c r="AF144" s="152" t="n"/>
      <c r="AG144" s="152" t="n"/>
      <c r="AH144" s="152" t="n"/>
      <c r="AI144" s="152" t="n"/>
      <c r="AJ144" s="152" t="n"/>
      <c r="AK144" s="152" t="n"/>
      <c r="AL144" s="152" t="n"/>
      <c r="AM144" s="152" t="n"/>
      <c r="AN144" s="166" t="n"/>
      <c r="AO144" s="155" t="n"/>
      <c r="AP144" s="152" t="n"/>
      <c r="AQ144" s="152" t="n"/>
      <c r="AR144" s="152" t="n"/>
      <c r="AS144" s="152" t="n"/>
      <c r="AT144" s="152" t="n"/>
      <c r="AU144" s="155" t="n"/>
      <c r="AV144" s="152" t="n"/>
      <c r="AW144" s="152" t="n"/>
      <c r="AX144" s="152" t="n"/>
      <c r="AY144" s="152" t="n"/>
      <c r="AZ144" s="152" t="n"/>
      <c r="BA144" s="165" t="n"/>
      <c r="BB144" s="165" t="n"/>
      <c r="BC144" s="155" t="n"/>
      <c r="BD144" s="152" t="n"/>
      <c r="BE144" s="152" t="n"/>
      <c r="BF144" s="152" t="n"/>
      <c r="BG144" s="155" t="n"/>
      <c r="BH144" s="152" t="n"/>
      <c r="BI144" s="152" t="n"/>
      <c r="BJ144" s="152" t="n"/>
      <c r="BK144" s="152" t="n"/>
      <c r="BL144" s="152" t="n"/>
      <c r="BM144" s="152" t="n"/>
      <c r="BN144" s="152" t="n"/>
      <c r="BO144" s="152" t="n"/>
      <c r="BP144" s="155" t="n"/>
      <c r="BQ144" s="152" t="n"/>
      <c r="BR144" s="152" t="n"/>
      <c r="BS144" s="152" t="n"/>
      <c r="BT144" s="152" t="n"/>
      <c r="BU144" s="152" t="n"/>
      <c r="BV144" s="152" t="n"/>
      <c r="BW144" s="152" t="n"/>
      <c r="BX144" s="165" t="n"/>
      <c r="BY144" s="150" t="n"/>
      <c r="BZ144" s="150" t="n"/>
      <c r="CA144" s="150" t="n"/>
      <c r="CB144" s="171">
        <f>getURL2025(B144:B1591)</f>
        <v/>
      </c>
      <c r="CC144" s="156" t="n"/>
      <c r="CD144" s="156" t="n"/>
      <c r="CE144" s="167">
        <f>IFERROR(__xludf.DUMMYFUNCTION("""COMPUTED_VALUE"""),"0")</f>
        <v/>
      </c>
      <c r="CF144" s="158">
        <f>IFERROR(__xludf.DUMMYFUNCTION("""COMPUTED_VALUE"""),"0")</f>
        <v/>
      </c>
      <c r="CG144" s="148" t="n"/>
      <c r="CH144" s="148" t="n"/>
      <c r="CI144" s="148" t="n"/>
      <c r="CJ144" s="148" t="n"/>
      <c r="CK144" s="148" t="n"/>
      <c r="CL144" s="148" t="n"/>
      <c r="CM144" s="148" t="n"/>
      <c r="CN144" s="148" t="n"/>
      <c r="CO144" s="148" t="n"/>
      <c r="CP144" s="148" t="n"/>
      <c r="CQ144" s="148" t="n"/>
      <c r="CR144" s="148" t="n"/>
      <c r="CS144" s="148" t="n"/>
      <c r="CT144" s="148" t="n"/>
      <c r="CU144" s="148" t="n"/>
      <c r="CV144" s="148" t="n"/>
    </row>
    <row r="145">
      <c r="A145" s="168" t="n"/>
      <c r="B145" s="64" t="n"/>
      <c r="C145" s="129" t="n"/>
      <c r="D145" s="130" t="inlineStr"/>
      <c r="E145" s="150" t="inlineStr"/>
      <c r="F145" s="150" t="inlineStr"/>
      <c r="G145" s="150" t="n"/>
      <c r="H145" s="152" t="n"/>
      <c r="I145" s="152" t="n"/>
      <c r="J145" s="152" t="n"/>
      <c r="K145" s="152" t="n"/>
      <c r="L145" s="152" t="n"/>
      <c r="M145" s="152" t="n"/>
      <c r="N145" s="152" t="n"/>
      <c r="O145" s="152" t="n"/>
      <c r="P145" s="152" t="n"/>
      <c r="Q145" s="152" t="n"/>
      <c r="R145" s="152" t="n"/>
      <c r="S145" s="165" t="n"/>
      <c r="T145" s="155" t="n"/>
      <c r="U145" s="152" t="n"/>
      <c r="V145" s="152" t="n"/>
      <c r="W145" s="152" t="n"/>
      <c r="X145" s="152" t="n"/>
      <c r="Y145" s="152" t="n"/>
      <c r="Z145" s="152" t="n"/>
      <c r="AA145" s="152" t="n"/>
      <c r="AB145" s="152" t="n"/>
      <c r="AC145" s="152" t="n"/>
      <c r="AD145" s="152" t="n"/>
      <c r="AE145" s="152" t="n"/>
      <c r="AF145" s="152" t="n"/>
      <c r="AG145" s="152" t="n"/>
      <c r="AH145" s="152" t="n"/>
      <c r="AI145" s="152" t="n"/>
      <c r="AJ145" s="152" t="n"/>
      <c r="AK145" s="152" t="n"/>
      <c r="AL145" s="152" t="n"/>
      <c r="AM145" s="152" t="n"/>
      <c r="AN145" s="166" t="n"/>
      <c r="AO145" s="155" t="n"/>
      <c r="AP145" s="152" t="n"/>
      <c r="AQ145" s="152" t="n"/>
      <c r="AR145" s="152" t="n"/>
      <c r="AS145" s="152" t="n"/>
      <c r="AT145" s="152" t="n"/>
      <c r="AU145" s="155" t="n"/>
      <c r="AV145" s="152" t="n"/>
      <c r="AW145" s="152" t="n"/>
      <c r="AX145" s="152" t="n"/>
      <c r="AY145" s="152" t="n"/>
      <c r="AZ145" s="152" t="n"/>
      <c r="BA145" s="165" t="n"/>
      <c r="BB145" s="165" t="n"/>
      <c r="BC145" s="155" t="n"/>
      <c r="BD145" s="152" t="n"/>
      <c r="BE145" s="152" t="n"/>
      <c r="BF145" s="152" t="n"/>
      <c r="BG145" s="155" t="n"/>
      <c r="BH145" s="152" t="n"/>
      <c r="BI145" s="152" t="n"/>
      <c r="BJ145" s="152" t="n"/>
      <c r="BK145" s="152" t="n"/>
      <c r="BL145" s="152" t="n"/>
      <c r="BM145" s="152" t="n"/>
      <c r="BN145" s="152" t="n"/>
      <c r="BO145" s="152" t="n"/>
      <c r="BP145" s="155" t="n"/>
      <c r="BQ145" s="152" t="n"/>
      <c r="BR145" s="152" t="n"/>
      <c r="BS145" s="152" t="n"/>
      <c r="BT145" s="152" t="n"/>
      <c r="BU145" s="152" t="n"/>
      <c r="BV145" s="152" t="n"/>
      <c r="BW145" s="152" t="n"/>
      <c r="BX145" s="165" t="n"/>
      <c r="BY145" s="150" t="n"/>
      <c r="BZ145" s="150" t="n"/>
      <c r="CA145" s="150" t="n"/>
      <c r="CB145" s="171">
        <f>getURL2025(B145:B1592)</f>
        <v/>
      </c>
      <c r="CC145" s="156" t="n"/>
      <c r="CD145" s="156" t="n"/>
      <c r="CE145" s="167">
        <f>IFERROR(__xludf.DUMMYFUNCTION("""COMPUTED_VALUE"""),"0")</f>
        <v/>
      </c>
      <c r="CF145" s="158">
        <f>IFERROR(__xludf.DUMMYFUNCTION("""COMPUTED_VALUE"""),"0")</f>
        <v/>
      </c>
      <c r="CG145" s="148" t="n"/>
      <c r="CH145" s="148" t="n"/>
      <c r="CI145" s="148" t="n"/>
      <c r="CJ145" s="148" t="n"/>
      <c r="CK145" s="148" t="n"/>
      <c r="CL145" s="148" t="n"/>
      <c r="CM145" s="148" t="n"/>
      <c r="CN145" s="148" t="n"/>
      <c r="CO145" s="148" t="n"/>
      <c r="CP145" s="148" t="n"/>
      <c r="CQ145" s="148" t="n"/>
      <c r="CR145" s="148" t="n"/>
      <c r="CS145" s="148" t="n"/>
      <c r="CT145" s="148" t="n"/>
      <c r="CU145" s="148" t="n"/>
      <c r="CV145" s="148" t="n"/>
    </row>
    <row r="146">
      <c r="A146" s="168" t="n"/>
      <c r="B146" s="64" t="n"/>
      <c r="C146" s="129" t="n"/>
      <c r="D146" s="130" t="inlineStr"/>
      <c r="E146" s="150" t="inlineStr"/>
      <c r="F146" s="150" t="inlineStr"/>
      <c r="G146" s="150" t="n"/>
      <c r="H146" s="152" t="n"/>
      <c r="I146" s="152" t="n"/>
      <c r="J146" s="152" t="n"/>
      <c r="K146" s="152" t="n"/>
      <c r="L146" s="152" t="n"/>
      <c r="M146" s="152" t="n"/>
      <c r="N146" s="152" t="n"/>
      <c r="O146" s="152" t="n"/>
      <c r="P146" s="152" t="n"/>
      <c r="Q146" s="152" t="n"/>
      <c r="R146" s="152" t="n"/>
      <c r="S146" s="165" t="n"/>
      <c r="T146" s="155" t="n"/>
      <c r="U146" s="152" t="n"/>
      <c r="V146" s="152" t="n"/>
      <c r="W146" s="152" t="n"/>
      <c r="X146" s="152" t="n"/>
      <c r="Y146" s="152" t="n"/>
      <c r="Z146" s="152" t="n"/>
      <c r="AA146" s="152" t="n"/>
      <c r="AB146" s="152" t="n"/>
      <c r="AC146" s="152" t="n"/>
      <c r="AD146" s="152" t="n"/>
      <c r="AE146" s="152" t="n"/>
      <c r="AF146" s="152" t="n"/>
      <c r="AG146" s="152" t="n"/>
      <c r="AH146" s="152" t="n"/>
      <c r="AI146" s="152" t="n"/>
      <c r="AJ146" s="152" t="n"/>
      <c r="AK146" s="152" t="n"/>
      <c r="AL146" s="152" t="n"/>
      <c r="AM146" s="152" t="n"/>
      <c r="AN146" s="166" t="n"/>
      <c r="AO146" s="155" t="n"/>
      <c r="AP146" s="152" t="n"/>
      <c r="AQ146" s="152" t="n"/>
      <c r="AR146" s="152" t="n"/>
      <c r="AS146" s="152" t="n"/>
      <c r="AT146" s="152" t="n"/>
      <c r="AU146" s="155" t="n"/>
      <c r="AV146" s="152" t="n"/>
      <c r="AW146" s="152" t="n"/>
      <c r="AX146" s="152" t="n"/>
      <c r="AY146" s="152" t="n"/>
      <c r="AZ146" s="152" t="n"/>
      <c r="BA146" s="165" t="n"/>
      <c r="BB146" s="165" t="n"/>
      <c r="BC146" s="155" t="n"/>
      <c r="BD146" s="152" t="n"/>
      <c r="BE146" s="152" t="n"/>
      <c r="BF146" s="152" t="n"/>
      <c r="BG146" s="155" t="n"/>
      <c r="BH146" s="152" t="n"/>
      <c r="BI146" s="152" t="n"/>
      <c r="BJ146" s="152" t="n"/>
      <c r="BK146" s="152" t="n"/>
      <c r="BL146" s="152" t="n"/>
      <c r="BM146" s="152" t="n"/>
      <c r="BN146" s="152" t="n"/>
      <c r="BO146" s="152" t="n"/>
      <c r="BP146" s="155" t="n"/>
      <c r="BQ146" s="152" t="n"/>
      <c r="BR146" s="152" t="n"/>
      <c r="BS146" s="152" t="n"/>
      <c r="BT146" s="152" t="n"/>
      <c r="BU146" s="152" t="n"/>
      <c r="BV146" s="152" t="n"/>
      <c r="BW146" s="152" t="n"/>
      <c r="BX146" s="165" t="n"/>
      <c r="BY146" s="150" t="n"/>
      <c r="BZ146" s="150" t="n"/>
      <c r="CA146" s="150" t="n"/>
      <c r="CB146" s="171">
        <f>getURL2025(B146:B1593)</f>
        <v/>
      </c>
      <c r="CC146" s="156" t="n"/>
      <c r="CD146" s="156" t="n"/>
      <c r="CE146" s="167">
        <f>IFERROR(__xludf.DUMMYFUNCTION("""COMPUTED_VALUE"""),"0")</f>
        <v/>
      </c>
      <c r="CF146" s="158">
        <f>IFERROR(__xludf.DUMMYFUNCTION("""COMPUTED_VALUE"""),"0")</f>
        <v/>
      </c>
      <c r="CG146" s="148" t="n"/>
      <c r="CH146" s="148" t="n"/>
      <c r="CI146" s="148" t="n"/>
      <c r="CJ146" s="148" t="n"/>
      <c r="CK146" s="148" t="n"/>
      <c r="CL146" s="148" t="n"/>
      <c r="CM146" s="148" t="n"/>
      <c r="CN146" s="148" t="n"/>
      <c r="CO146" s="148" t="n"/>
      <c r="CP146" s="148" t="n"/>
      <c r="CQ146" s="148" t="n"/>
      <c r="CR146" s="148" t="n"/>
      <c r="CS146" s="148" t="n"/>
      <c r="CT146" s="148" t="n"/>
      <c r="CU146" s="148" t="n"/>
      <c r="CV146" s="148" t="n"/>
    </row>
    <row r="147">
      <c r="A147" s="168" t="n"/>
      <c r="B147" s="64" t="n"/>
      <c r="C147" s="129" t="n"/>
      <c r="D147" s="130" t="inlineStr"/>
      <c r="E147" s="150" t="inlineStr"/>
      <c r="F147" s="150" t="inlineStr"/>
      <c r="G147" s="150" t="n"/>
      <c r="H147" s="152" t="n"/>
      <c r="I147" s="152" t="n"/>
      <c r="J147" s="152" t="n"/>
      <c r="K147" s="152" t="n"/>
      <c r="L147" s="152" t="n"/>
      <c r="M147" s="152" t="n"/>
      <c r="N147" s="152" t="n"/>
      <c r="O147" s="152" t="n"/>
      <c r="P147" s="152" t="n"/>
      <c r="Q147" s="152" t="n"/>
      <c r="R147" s="152" t="n"/>
      <c r="S147" s="165" t="n"/>
      <c r="T147" s="155" t="n"/>
      <c r="U147" s="152" t="n"/>
      <c r="V147" s="152" t="n"/>
      <c r="W147" s="152" t="n"/>
      <c r="X147" s="152" t="n"/>
      <c r="Y147" s="152" t="n"/>
      <c r="Z147" s="152" t="n"/>
      <c r="AA147" s="152" t="n"/>
      <c r="AB147" s="152" t="n"/>
      <c r="AC147" s="152" t="n"/>
      <c r="AD147" s="152" t="n"/>
      <c r="AE147" s="152" t="n"/>
      <c r="AF147" s="152" t="n"/>
      <c r="AG147" s="152" t="n"/>
      <c r="AH147" s="152" t="n"/>
      <c r="AI147" s="152" t="n"/>
      <c r="AJ147" s="152" t="n"/>
      <c r="AK147" s="152" t="n"/>
      <c r="AL147" s="152" t="n"/>
      <c r="AM147" s="152" t="n"/>
      <c r="AN147" s="166" t="n"/>
      <c r="AO147" s="155" t="n"/>
      <c r="AP147" s="152" t="n"/>
      <c r="AQ147" s="152" t="n"/>
      <c r="AR147" s="152" t="n"/>
      <c r="AS147" s="152" t="n"/>
      <c r="AT147" s="152" t="n"/>
      <c r="AU147" s="155" t="n"/>
      <c r="AV147" s="152" t="n"/>
      <c r="AW147" s="152" t="n"/>
      <c r="AX147" s="152" t="n"/>
      <c r="AY147" s="152" t="n"/>
      <c r="AZ147" s="152" t="n"/>
      <c r="BA147" s="165" t="n"/>
      <c r="BB147" s="165" t="n"/>
      <c r="BC147" s="155" t="n"/>
      <c r="BD147" s="152" t="n"/>
      <c r="BE147" s="152" t="n"/>
      <c r="BF147" s="152" t="n"/>
      <c r="BG147" s="155" t="n"/>
      <c r="BH147" s="152" t="n"/>
      <c r="BI147" s="152" t="n"/>
      <c r="BJ147" s="152" t="n"/>
      <c r="BK147" s="152" t="n"/>
      <c r="BL147" s="152" t="n"/>
      <c r="BM147" s="152" t="n"/>
      <c r="BN147" s="152" t="n"/>
      <c r="BO147" s="152" t="n"/>
      <c r="BP147" s="155" t="n"/>
      <c r="BQ147" s="152" t="n"/>
      <c r="BR147" s="152" t="n"/>
      <c r="BS147" s="152" t="n"/>
      <c r="BT147" s="152" t="n"/>
      <c r="BU147" s="152" t="n"/>
      <c r="BV147" s="152" t="n"/>
      <c r="BW147" s="152" t="n"/>
      <c r="BX147" s="165" t="n"/>
      <c r="BY147" s="150" t="n"/>
      <c r="BZ147" s="150" t="n"/>
      <c r="CA147" s="150" t="n"/>
      <c r="CB147" s="171">
        <f>getURL2025(B147:B1594)</f>
        <v/>
      </c>
      <c r="CC147" s="156" t="n"/>
      <c r="CD147" s="156" t="n"/>
      <c r="CE147" s="167">
        <f>IFERROR(__xludf.DUMMYFUNCTION("""COMPUTED_VALUE"""),"0")</f>
        <v/>
      </c>
      <c r="CF147" s="158">
        <f>IFERROR(__xludf.DUMMYFUNCTION("""COMPUTED_VALUE"""),"0")</f>
        <v/>
      </c>
      <c r="CG147" s="148" t="n"/>
      <c r="CH147" s="148" t="n"/>
      <c r="CI147" s="148" t="n"/>
      <c r="CJ147" s="148" t="n"/>
      <c r="CK147" s="148" t="n"/>
      <c r="CL147" s="148" t="n"/>
      <c r="CM147" s="148" t="n"/>
      <c r="CN147" s="148" t="n"/>
      <c r="CO147" s="148" t="n"/>
      <c r="CP147" s="148" t="n"/>
      <c r="CQ147" s="148" t="n"/>
      <c r="CR147" s="148" t="n"/>
      <c r="CS147" s="148" t="n"/>
      <c r="CT147" s="148" t="n"/>
      <c r="CU147" s="148" t="n"/>
      <c r="CV147" s="148" t="n"/>
    </row>
    <row r="148">
      <c r="A148" s="168" t="n"/>
      <c r="B148" s="64" t="n"/>
      <c r="C148" s="129" t="n"/>
      <c r="D148" s="130" t="inlineStr"/>
      <c r="E148" s="150" t="inlineStr"/>
      <c r="F148" s="150" t="inlineStr"/>
      <c r="G148" s="150" t="n"/>
      <c r="H148" s="152" t="n"/>
      <c r="I148" s="152" t="n"/>
      <c r="J148" s="152" t="n"/>
      <c r="K148" s="152" t="n"/>
      <c r="L148" s="152" t="n"/>
      <c r="M148" s="152" t="n"/>
      <c r="N148" s="152" t="n"/>
      <c r="O148" s="152" t="n"/>
      <c r="P148" s="152" t="n"/>
      <c r="Q148" s="152" t="n"/>
      <c r="R148" s="152" t="n"/>
      <c r="S148" s="165" t="n"/>
      <c r="T148" s="155" t="n"/>
      <c r="U148" s="152" t="n"/>
      <c r="V148" s="152" t="n"/>
      <c r="W148" s="152" t="n"/>
      <c r="X148" s="152" t="n"/>
      <c r="Y148" s="152" t="n"/>
      <c r="Z148" s="152" t="n"/>
      <c r="AA148" s="152" t="n"/>
      <c r="AB148" s="152" t="n"/>
      <c r="AC148" s="152" t="n"/>
      <c r="AD148" s="152" t="n"/>
      <c r="AE148" s="152" t="n"/>
      <c r="AF148" s="152" t="n"/>
      <c r="AG148" s="152" t="n"/>
      <c r="AH148" s="152" t="n"/>
      <c r="AI148" s="152" t="n"/>
      <c r="AJ148" s="152" t="n"/>
      <c r="AK148" s="152" t="n"/>
      <c r="AL148" s="152" t="n"/>
      <c r="AM148" s="152" t="n"/>
      <c r="AN148" s="166" t="n"/>
      <c r="AO148" s="155" t="n"/>
      <c r="AP148" s="152" t="n"/>
      <c r="AQ148" s="152" t="n"/>
      <c r="AR148" s="152" t="n"/>
      <c r="AS148" s="152" t="n"/>
      <c r="AT148" s="152" t="n"/>
      <c r="AU148" s="155" t="n"/>
      <c r="AV148" s="152" t="n"/>
      <c r="AW148" s="152" t="n"/>
      <c r="AX148" s="152" t="n"/>
      <c r="AY148" s="152" t="n"/>
      <c r="AZ148" s="152" t="n"/>
      <c r="BA148" s="165" t="n"/>
      <c r="BB148" s="165" t="n"/>
      <c r="BC148" s="155" t="n"/>
      <c r="BD148" s="152" t="n"/>
      <c r="BE148" s="152" t="n"/>
      <c r="BF148" s="152" t="n"/>
      <c r="BG148" s="155" t="n"/>
      <c r="BH148" s="152" t="n"/>
      <c r="BI148" s="152" t="n"/>
      <c r="BJ148" s="152" t="n"/>
      <c r="BK148" s="152" t="n"/>
      <c r="BL148" s="152" t="n"/>
      <c r="BM148" s="152" t="n"/>
      <c r="BN148" s="152" t="n"/>
      <c r="BO148" s="152" t="n"/>
      <c r="BP148" s="155" t="n"/>
      <c r="BQ148" s="152" t="n"/>
      <c r="BR148" s="152" t="n"/>
      <c r="BS148" s="152" t="n"/>
      <c r="BT148" s="152" t="n"/>
      <c r="BU148" s="152" t="n"/>
      <c r="BV148" s="152" t="n"/>
      <c r="BW148" s="152" t="n"/>
      <c r="BX148" s="165" t="n"/>
      <c r="BY148" s="150" t="n"/>
      <c r="BZ148" s="150" t="n"/>
      <c r="CA148" s="150" t="n"/>
      <c r="CB148" s="171">
        <f>getURL2025(B148:B1595)</f>
        <v/>
      </c>
      <c r="CC148" s="156" t="n"/>
      <c r="CD148" s="156" t="n"/>
      <c r="CE148" s="167">
        <f>IFERROR(__xludf.DUMMYFUNCTION("""COMPUTED_VALUE"""),"0")</f>
        <v/>
      </c>
      <c r="CF148" s="158">
        <f>IFERROR(__xludf.DUMMYFUNCTION("""COMPUTED_VALUE"""),"0")</f>
        <v/>
      </c>
      <c r="CG148" s="148" t="n"/>
      <c r="CH148" s="148" t="n"/>
      <c r="CI148" s="148" t="n"/>
      <c r="CJ148" s="148" t="n"/>
      <c r="CK148" s="148" t="n"/>
      <c r="CL148" s="148" t="n"/>
      <c r="CM148" s="148" t="n"/>
      <c r="CN148" s="148" t="n"/>
      <c r="CO148" s="148" t="n"/>
      <c r="CP148" s="148" t="n"/>
      <c r="CQ148" s="148" t="n"/>
      <c r="CR148" s="148" t="n"/>
      <c r="CS148" s="148" t="n"/>
      <c r="CT148" s="148" t="n"/>
      <c r="CU148" s="148" t="n"/>
      <c r="CV148" s="148" t="n"/>
    </row>
    <row r="149">
      <c r="A149" s="168" t="n"/>
      <c r="B149" s="64" t="n"/>
      <c r="C149" s="129" t="n"/>
      <c r="D149" s="130" t="inlineStr"/>
      <c r="E149" s="150" t="inlineStr"/>
      <c r="F149" s="150" t="inlineStr"/>
      <c r="G149" s="150" t="n"/>
      <c r="H149" s="152" t="n"/>
      <c r="I149" s="152" t="n"/>
      <c r="J149" s="152" t="n"/>
      <c r="K149" s="152" t="n"/>
      <c r="L149" s="152" t="n"/>
      <c r="M149" s="152" t="n"/>
      <c r="N149" s="152" t="n"/>
      <c r="O149" s="152" t="n"/>
      <c r="P149" s="152" t="n"/>
      <c r="Q149" s="152" t="n"/>
      <c r="R149" s="152" t="n"/>
      <c r="S149" s="165" t="n"/>
      <c r="T149" s="155" t="n"/>
      <c r="U149" s="152" t="n"/>
      <c r="V149" s="152" t="n"/>
      <c r="W149" s="152" t="n"/>
      <c r="X149" s="152" t="n"/>
      <c r="Y149" s="152" t="n"/>
      <c r="Z149" s="152" t="n"/>
      <c r="AA149" s="152" t="n"/>
      <c r="AB149" s="152" t="n"/>
      <c r="AC149" s="152" t="n"/>
      <c r="AD149" s="152" t="n"/>
      <c r="AE149" s="152" t="n"/>
      <c r="AF149" s="152" t="n"/>
      <c r="AG149" s="152" t="n"/>
      <c r="AH149" s="152" t="n"/>
      <c r="AI149" s="152" t="n"/>
      <c r="AJ149" s="152" t="n"/>
      <c r="AK149" s="152" t="n"/>
      <c r="AL149" s="152" t="n"/>
      <c r="AM149" s="152" t="n"/>
      <c r="AN149" s="166" t="n"/>
      <c r="AO149" s="155" t="n"/>
      <c r="AP149" s="152" t="n"/>
      <c r="AQ149" s="152" t="n"/>
      <c r="AR149" s="152" t="n"/>
      <c r="AS149" s="152" t="n"/>
      <c r="AT149" s="152" t="n"/>
      <c r="AU149" s="155" t="n"/>
      <c r="AV149" s="152" t="n"/>
      <c r="AW149" s="152" t="n"/>
      <c r="AX149" s="152" t="n"/>
      <c r="AY149" s="152" t="n"/>
      <c r="AZ149" s="152" t="n"/>
      <c r="BA149" s="165" t="n"/>
      <c r="BB149" s="165" t="n"/>
      <c r="BC149" s="155" t="n"/>
      <c r="BD149" s="152" t="n"/>
      <c r="BE149" s="152" t="n"/>
      <c r="BF149" s="152" t="n"/>
      <c r="BG149" s="155" t="n"/>
      <c r="BH149" s="152" t="n"/>
      <c r="BI149" s="152" t="n"/>
      <c r="BJ149" s="152" t="n"/>
      <c r="BK149" s="152" t="n"/>
      <c r="BL149" s="152" t="n"/>
      <c r="BM149" s="152" t="n"/>
      <c r="BN149" s="152" t="n"/>
      <c r="BO149" s="152" t="n"/>
      <c r="BP149" s="155" t="n"/>
      <c r="BQ149" s="152" t="n"/>
      <c r="BR149" s="152" t="n"/>
      <c r="BS149" s="152" t="n"/>
      <c r="BT149" s="152" t="n"/>
      <c r="BU149" s="152" t="n"/>
      <c r="BV149" s="152" t="n"/>
      <c r="BW149" s="152" t="n"/>
      <c r="BX149" s="165" t="n"/>
      <c r="BY149" s="150" t="n"/>
      <c r="BZ149" s="150" t="n"/>
      <c r="CA149" s="150" t="n"/>
      <c r="CB149" s="171">
        <f>getURL2025(B149:B1596)</f>
        <v/>
      </c>
      <c r="CC149" s="156" t="n"/>
      <c r="CD149" s="156" t="n"/>
      <c r="CE149" s="167">
        <f>IFERROR(__xludf.DUMMYFUNCTION("""COMPUTED_VALUE"""),"0")</f>
        <v/>
      </c>
      <c r="CF149" s="158">
        <f>IFERROR(__xludf.DUMMYFUNCTION("""COMPUTED_VALUE"""),"0")</f>
        <v/>
      </c>
      <c r="CG149" s="148" t="n"/>
      <c r="CH149" s="148" t="n"/>
      <c r="CI149" s="148" t="n"/>
      <c r="CJ149" s="148" t="n"/>
      <c r="CK149" s="148" t="n"/>
      <c r="CL149" s="148" t="n"/>
      <c r="CM149" s="148" t="n"/>
      <c r="CN149" s="148" t="n"/>
      <c r="CO149" s="148" t="n"/>
      <c r="CP149" s="148" t="n"/>
      <c r="CQ149" s="148" t="n"/>
      <c r="CR149" s="148" t="n"/>
      <c r="CS149" s="148" t="n"/>
      <c r="CT149" s="148" t="n"/>
      <c r="CU149" s="148" t="n"/>
      <c r="CV149" s="148" t="n"/>
    </row>
    <row r="150">
      <c r="A150" s="168" t="n"/>
      <c r="B150" s="64" t="n"/>
      <c r="C150" s="129" t="n"/>
      <c r="D150" s="130" t="inlineStr"/>
      <c r="E150" s="150" t="inlineStr"/>
      <c r="F150" s="150" t="inlineStr"/>
      <c r="G150" s="150" t="n"/>
      <c r="H150" s="152" t="n"/>
      <c r="I150" s="152" t="n"/>
      <c r="J150" s="152" t="n"/>
      <c r="K150" s="152" t="n"/>
      <c r="L150" s="152" t="n"/>
      <c r="M150" s="152" t="n"/>
      <c r="N150" s="152" t="n"/>
      <c r="O150" s="152" t="n"/>
      <c r="P150" s="152" t="n"/>
      <c r="Q150" s="152" t="n"/>
      <c r="R150" s="152" t="n"/>
      <c r="S150" s="165" t="n"/>
      <c r="T150" s="155" t="n"/>
      <c r="U150" s="152" t="n"/>
      <c r="V150" s="152" t="n"/>
      <c r="W150" s="152" t="n"/>
      <c r="X150" s="152" t="n"/>
      <c r="Y150" s="152" t="n"/>
      <c r="Z150" s="152" t="n"/>
      <c r="AA150" s="152" t="n"/>
      <c r="AB150" s="152" t="n"/>
      <c r="AC150" s="152" t="n"/>
      <c r="AD150" s="152" t="n"/>
      <c r="AE150" s="152" t="n"/>
      <c r="AF150" s="152" t="n"/>
      <c r="AG150" s="152" t="n"/>
      <c r="AH150" s="152" t="n"/>
      <c r="AI150" s="152" t="n"/>
      <c r="AJ150" s="152" t="n"/>
      <c r="AK150" s="152" t="n"/>
      <c r="AL150" s="152" t="n"/>
      <c r="AM150" s="152" t="n"/>
      <c r="AN150" s="166" t="n"/>
      <c r="AO150" s="155" t="n"/>
      <c r="AP150" s="152" t="n"/>
      <c r="AQ150" s="152" t="n"/>
      <c r="AR150" s="152" t="n"/>
      <c r="AS150" s="152" t="n"/>
      <c r="AT150" s="152" t="n"/>
      <c r="AU150" s="155" t="n"/>
      <c r="AV150" s="152" t="n"/>
      <c r="AW150" s="152" t="n"/>
      <c r="AX150" s="152" t="n"/>
      <c r="AY150" s="152" t="n"/>
      <c r="AZ150" s="152" t="n"/>
      <c r="BA150" s="165" t="n"/>
      <c r="BB150" s="165" t="n"/>
      <c r="BC150" s="155" t="n"/>
      <c r="BD150" s="152" t="n"/>
      <c r="BE150" s="152" t="n"/>
      <c r="BF150" s="152" t="n"/>
      <c r="BG150" s="155" t="n"/>
      <c r="BH150" s="152" t="n"/>
      <c r="BI150" s="152" t="n"/>
      <c r="BJ150" s="152" t="n"/>
      <c r="BK150" s="152" t="n"/>
      <c r="BL150" s="152" t="n"/>
      <c r="BM150" s="152" t="n"/>
      <c r="BN150" s="152" t="n"/>
      <c r="BO150" s="152" t="n"/>
      <c r="BP150" s="155" t="n"/>
      <c r="BQ150" s="152" t="n"/>
      <c r="BR150" s="152" t="n"/>
      <c r="BS150" s="152" t="n"/>
      <c r="BT150" s="152" t="n"/>
      <c r="BU150" s="152" t="n"/>
      <c r="BV150" s="152" t="n"/>
      <c r="BW150" s="152" t="n"/>
      <c r="BX150" s="165" t="n"/>
      <c r="BY150" s="150" t="n"/>
      <c r="BZ150" s="150" t="n"/>
      <c r="CA150" s="150" t="n"/>
      <c r="CB150" s="171">
        <f>getURL2025(B150:B1597)</f>
        <v/>
      </c>
      <c r="CC150" s="156" t="n"/>
      <c r="CD150" s="156" t="n"/>
      <c r="CE150" s="167">
        <f>IFERROR(__xludf.DUMMYFUNCTION("""COMPUTED_VALUE"""),"0")</f>
        <v/>
      </c>
      <c r="CF150" s="158">
        <f>IFERROR(__xludf.DUMMYFUNCTION("""COMPUTED_VALUE"""),"0")</f>
        <v/>
      </c>
      <c r="CG150" s="148" t="n"/>
      <c r="CH150" s="148" t="n"/>
      <c r="CI150" s="148" t="n"/>
      <c r="CJ150" s="148" t="n"/>
      <c r="CK150" s="148" t="n"/>
      <c r="CL150" s="148" t="n"/>
      <c r="CM150" s="148" t="n"/>
      <c r="CN150" s="148" t="n"/>
      <c r="CO150" s="148" t="n"/>
      <c r="CP150" s="148" t="n"/>
      <c r="CQ150" s="148" t="n"/>
      <c r="CR150" s="148" t="n"/>
      <c r="CS150" s="148" t="n"/>
      <c r="CT150" s="148" t="n"/>
      <c r="CU150" s="148" t="n"/>
      <c r="CV150" s="148" t="n"/>
    </row>
    <row r="151">
      <c r="A151" s="168" t="n"/>
      <c r="B151" s="64" t="n"/>
      <c r="C151" s="129" t="n"/>
      <c r="D151" s="130" t="inlineStr"/>
      <c r="E151" s="150" t="inlineStr"/>
      <c r="F151" s="150" t="inlineStr"/>
      <c r="G151" s="150" t="n"/>
      <c r="H151" s="152" t="n"/>
      <c r="I151" s="152" t="n"/>
      <c r="J151" s="152" t="n"/>
      <c r="K151" s="152" t="n"/>
      <c r="L151" s="152" t="n"/>
      <c r="M151" s="152" t="n"/>
      <c r="N151" s="152" t="n"/>
      <c r="O151" s="152" t="n"/>
      <c r="P151" s="152" t="n"/>
      <c r="Q151" s="152" t="n"/>
      <c r="R151" s="152" t="n"/>
      <c r="S151" s="165" t="n"/>
      <c r="T151" s="155" t="n"/>
      <c r="U151" s="152" t="n"/>
      <c r="V151" s="152" t="n"/>
      <c r="W151" s="152" t="n"/>
      <c r="X151" s="152" t="n"/>
      <c r="Y151" s="152" t="n"/>
      <c r="Z151" s="152" t="n"/>
      <c r="AA151" s="152" t="n"/>
      <c r="AB151" s="152" t="n"/>
      <c r="AC151" s="152" t="n"/>
      <c r="AD151" s="152" t="n"/>
      <c r="AE151" s="152" t="n"/>
      <c r="AF151" s="152" t="n"/>
      <c r="AG151" s="152" t="n"/>
      <c r="AH151" s="152" t="n"/>
      <c r="AI151" s="152" t="n"/>
      <c r="AJ151" s="152" t="n"/>
      <c r="AK151" s="152" t="n"/>
      <c r="AL151" s="152" t="n"/>
      <c r="AM151" s="152" t="n"/>
      <c r="AN151" s="166" t="n"/>
      <c r="AO151" s="155" t="n"/>
      <c r="AP151" s="152" t="n"/>
      <c r="AQ151" s="152" t="n"/>
      <c r="AR151" s="152" t="n"/>
      <c r="AS151" s="152" t="n"/>
      <c r="AT151" s="152" t="n"/>
      <c r="AU151" s="155" t="n"/>
      <c r="AV151" s="152" t="n"/>
      <c r="AW151" s="152" t="n"/>
      <c r="AX151" s="152" t="n"/>
      <c r="AY151" s="152" t="n"/>
      <c r="AZ151" s="152" t="n"/>
      <c r="BA151" s="165" t="n"/>
      <c r="BB151" s="165" t="n"/>
      <c r="BC151" s="155" t="n"/>
      <c r="BD151" s="152" t="n"/>
      <c r="BE151" s="152" t="n"/>
      <c r="BF151" s="152" t="n"/>
      <c r="BG151" s="155" t="n"/>
      <c r="BH151" s="152" t="n"/>
      <c r="BI151" s="152" t="n"/>
      <c r="BJ151" s="152" t="n"/>
      <c r="BK151" s="152" t="n"/>
      <c r="BL151" s="152" t="n"/>
      <c r="BM151" s="152" t="n"/>
      <c r="BN151" s="152" t="n"/>
      <c r="BO151" s="152" t="n"/>
      <c r="BP151" s="155" t="n"/>
      <c r="BQ151" s="152" t="n"/>
      <c r="BR151" s="152" t="n"/>
      <c r="BS151" s="152" t="n"/>
      <c r="BT151" s="152" t="n"/>
      <c r="BU151" s="152" t="n"/>
      <c r="BV151" s="152" t="n"/>
      <c r="BW151" s="152" t="n"/>
      <c r="BX151" s="165" t="n"/>
      <c r="BY151" s="150" t="n"/>
      <c r="BZ151" s="150" t="n"/>
      <c r="CA151" s="150" t="n"/>
      <c r="CB151" s="171">
        <f>getURL2025(B151:B1598)</f>
        <v/>
      </c>
      <c r="CC151" s="156" t="n"/>
      <c r="CD151" s="156" t="n"/>
      <c r="CE151" s="167">
        <f>IFERROR(__xludf.DUMMYFUNCTION("""COMPUTED_VALUE"""),"0")</f>
        <v/>
      </c>
      <c r="CF151" s="158">
        <f>IFERROR(__xludf.DUMMYFUNCTION("""COMPUTED_VALUE"""),"0")</f>
        <v/>
      </c>
      <c r="CG151" s="148" t="n"/>
      <c r="CH151" s="148" t="n"/>
      <c r="CI151" s="148" t="n"/>
      <c r="CJ151" s="148" t="n"/>
      <c r="CK151" s="148" t="n"/>
      <c r="CL151" s="148" t="n"/>
      <c r="CM151" s="148" t="n"/>
      <c r="CN151" s="148" t="n"/>
      <c r="CO151" s="148" t="n"/>
      <c r="CP151" s="148" t="n"/>
      <c r="CQ151" s="148" t="n"/>
      <c r="CR151" s="148" t="n"/>
      <c r="CS151" s="148" t="n"/>
      <c r="CT151" s="148" t="n"/>
      <c r="CU151" s="148" t="n"/>
      <c r="CV151" s="148" t="n"/>
    </row>
    <row r="152">
      <c r="A152" s="168" t="n"/>
      <c r="B152" s="64" t="n"/>
      <c r="C152" s="129" t="n"/>
      <c r="D152" s="130" t="inlineStr"/>
      <c r="E152" s="150" t="inlineStr"/>
      <c r="F152" s="150" t="inlineStr"/>
      <c r="G152" s="150" t="n"/>
      <c r="H152" s="152" t="n"/>
      <c r="I152" s="152" t="n"/>
      <c r="J152" s="152" t="n"/>
      <c r="K152" s="152" t="n"/>
      <c r="L152" s="152" t="n"/>
      <c r="M152" s="152" t="n"/>
      <c r="N152" s="152" t="n"/>
      <c r="O152" s="152" t="n"/>
      <c r="P152" s="152" t="n"/>
      <c r="Q152" s="152" t="n"/>
      <c r="R152" s="152" t="n"/>
      <c r="S152" s="165" t="n"/>
      <c r="T152" s="155" t="n"/>
      <c r="U152" s="152" t="n"/>
      <c r="V152" s="152" t="n"/>
      <c r="W152" s="152" t="n"/>
      <c r="X152" s="152" t="n"/>
      <c r="Y152" s="152" t="n"/>
      <c r="Z152" s="152" t="n"/>
      <c r="AA152" s="152" t="n"/>
      <c r="AB152" s="152" t="n"/>
      <c r="AC152" s="152" t="n"/>
      <c r="AD152" s="152" t="n"/>
      <c r="AE152" s="152" t="n"/>
      <c r="AF152" s="152" t="n"/>
      <c r="AG152" s="152" t="n"/>
      <c r="AH152" s="152" t="n"/>
      <c r="AI152" s="152" t="n"/>
      <c r="AJ152" s="152" t="n"/>
      <c r="AK152" s="152" t="n"/>
      <c r="AL152" s="152" t="n"/>
      <c r="AM152" s="152" t="n"/>
      <c r="AN152" s="166" t="n"/>
      <c r="AO152" s="155" t="n"/>
      <c r="AP152" s="152" t="n"/>
      <c r="AQ152" s="152" t="n"/>
      <c r="AR152" s="152" t="n"/>
      <c r="AS152" s="152" t="n"/>
      <c r="AT152" s="152" t="n"/>
      <c r="AU152" s="155" t="n"/>
      <c r="AV152" s="152" t="n"/>
      <c r="AW152" s="152" t="n"/>
      <c r="AX152" s="152" t="n"/>
      <c r="AY152" s="152" t="n"/>
      <c r="AZ152" s="152" t="n"/>
      <c r="BA152" s="165" t="n"/>
      <c r="BB152" s="165" t="n"/>
      <c r="BC152" s="155" t="n"/>
      <c r="BD152" s="152" t="n"/>
      <c r="BE152" s="152" t="n"/>
      <c r="BF152" s="152" t="n"/>
      <c r="BG152" s="155" t="n"/>
      <c r="BH152" s="152" t="n"/>
      <c r="BI152" s="152" t="n"/>
      <c r="BJ152" s="152" t="n"/>
      <c r="BK152" s="152" t="n"/>
      <c r="BL152" s="152" t="n"/>
      <c r="BM152" s="152" t="n"/>
      <c r="BN152" s="152" t="n"/>
      <c r="BO152" s="152" t="n"/>
      <c r="BP152" s="155" t="n"/>
      <c r="BQ152" s="152" t="n"/>
      <c r="BR152" s="152" t="n"/>
      <c r="BS152" s="152" t="n"/>
      <c r="BT152" s="152" t="n"/>
      <c r="BU152" s="152" t="n"/>
      <c r="BV152" s="152" t="n"/>
      <c r="BW152" s="152" t="n"/>
      <c r="BX152" s="165" t="n"/>
      <c r="BY152" s="150" t="n"/>
      <c r="BZ152" s="150" t="n"/>
      <c r="CA152" s="150" t="n"/>
      <c r="CB152" s="171">
        <f>getURL2025(B152:B1599)</f>
        <v/>
      </c>
      <c r="CC152" s="156" t="n"/>
      <c r="CD152" s="156" t="n"/>
      <c r="CE152" s="167">
        <f>IFERROR(__xludf.DUMMYFUNCTION("""COMPUTED_VALUE"""),"0")</f>
        <v/>
      </c>
      <c r="CF152" s="158">
        <f>IFERROR(__xludf.DUMMYFUNCTION("""COMPUTED_VALUE"""),"0")</f>
        <v/>
      </c>
      <c r="CG152" s="148" t="n"/>
      <c r="CH152" s="148" t="n"/>
      <c r="CI152" s="148" t="n"/>
      <c r="CJ152" s="148" t="n"/>
      <c r="CK152" s="148" t="n"/>
      <c r="CL152" s="148" t="n"/>
      <c r="CM152" s="148" t="n"/>
      <c r="CN152" s="148" t="n"/>
      <c r="CO152" s="148" t="n"/>
      <c r="CP152" s="148" t="n"/>
      <c r="CQ152" s="148" t="n"/>
      <c r="CR152" s="148" t="n"/>
      <c r="CS152" s="148" t="n"/>
      <c r="CT152" s="148" t="n"/>
      <c r="CU152" s="148" t="n"/>
      <c r="CV152" s="148" t="n"/>
    </row>
    <row r="153">
      <c r="A153" s="168" t="n"/>
      <c r="B153" s="64" t="n"/>
      <c r="C153" s="129" t="n"/>
      <c r="D153" s="130" t="inlineStr"/>
      <c r="E153" s="150" t="inlineStr"/>
      <c r="F153" s="150" t="inlineStr"/>
      <c r="G153" s="150" t="n"/>
      <c r="H153" s="152" t="n"/>
      <c r="I153" s="152" t="n"/>
      <c r="J153" s="152" t="n"/>
      <c r="K153" s="152" t="n"/>
      <c r="L153" s="152" t="n"/>
      <c r="M153" s="152" t="n"/>
      <c r="N153" s="152" t="n"/>
      <c r="O153" s="152" t="n"/>
      <c r="P153" s="152" t="n"/>
      <c r="Q153" s="152" t="n"/>
      <c r="R153" s="152" t="n"/>
      <c r="S153" s="165" t="n"/>
      <c r="T153" s="155" t="n"/>
      <c r="U153" s="152" t="n"/>
      <c r="V153" s="152" t="n"/>
      <c r="W153" s="152" t="n"/>
      <c r="X153" s="152" t="n"/>
      <c r="Y153" s="152" t="n"/>
      <c r="Z153" s="152" t="n"/>
      <c r="AA153" s="152" t="n"/>
      <c r="AB153" s="152" t="n"/>
      <c r="AC153" s="152" t="n"/>
      <c r="AD153" s="152" t="n"/>
      <c r="AE153" s="152" t="n"/>
      <c r="AF153" s="152" t="n"/>
      <c r="AG153" s="152" t="n"/>
      <c r="AH153" s="152" t="n"/>
      <c r="AI153" s="152" t="n"/>
      <c r="AJ153" s="152" t="n"/>
      <c r="AK153" s="152" t="n"/>
      <c r="AL153" s="152" t="n"/>
      <c r="AM153" s="152" t="n"/>
      <c r="AN153" s="166" t="n"/>
      <c r="AO153" s="155" t="n"/>
      <c r="AP153" s="152" t="n"/>
      <c r="AQ153" s="152" t="n"/>
      <c r="AR153" s="152" t="n"/>
      <c r="AS153" s="152" t="n"/>
      <c r="AT153" s="152" t="n"/>
      <c r="AU153" s="155" t="n"/>
      <c r="AV153" s="152" t="n"/>
      <c r="AW153" s="152" t="n"/>
      <c r="AX153" s="152" t="n"/>
      <c r="AY153" s="152" t="n"/>
      <c r="AZ153" s="152" t="n"/>
      <c r="BA153" s="165" t="n"/>
      <c r="BB153" s="165" t="n"/>
      <c r="BC153" s="155" t="n"/>
      <c r="BD153" s="152" t="n"/>
      <c r="BE153" s="152" t="n"/>
      <c r="BF153" s="152" t="n"/>
      <c r="BG153" s="155" t="n"/>
      <c r="BH153" s="152" t="n"/>
      <c r="BI153" s="152" t="n"/>
      <c r="BJ153" s="152" t="n"/>
      <c r="BK153" s="152" t="n"/>
      <c r="BL153" s="152" t="n"/>
      <c r="BM153" s="152" t="n"/>
      <c r="BN153" s="152" t="n"/>
      <c r="BO153" s="152" t="n"/>
      <c r="BP153" s="155" t="n"/>
      <c r="BQ153" s="152" t="n"/>
      <c r="BR153" s="152" t="n"/>
      <c r="BS153" s="152" t="n"/>
      <c r="BT153" s="152" t="n"/>
      <c r="BU153" s="152" t="n"/>
      <c r="BV153" s="152" t="n"/>
      <c r="BW153" s="152" t="n"/>
      <c r="BX153" s="165" t="n"/>
      <c r="BY153" s="150" t="n"/>
      <c r="BZ153" s="150" t="n"/>
      <c r="CA153" s="150" t="n"/>
      <c r="CB153" s="171">
        <f>getURL2025(B153:B1600)</f>
        <v/>
      </c>
      <c r="CC153" s="156" t="n"/>
      <c r="CD153" s="156" t="n"/>
      <c r="CE153" s="167">
        <f>IFERROR(__xludf.DUMMYFUNCTION("""COMPUTED_VALUE"""),"0")</f>
        <v/>
      </c>
      <c r="CF153" s="158">
        <f>IFERROR(__xludf.DUMMYFUNCTION("""COMPUTED_VALUE"""),"0")</f>
        <v/>
      </c>
      <c r="CG153" s="148" t="n"/>
      <c r="CH153" s="148" t="n"/>
      <c r="CI153" s="148" t="n"/>
      <c r="CJ153" s="148" t="n"/>
      <c r="CK153" s="148" t="n"/>
      <c r="CL153" s="148" t="n"/>
      <c r="CM153" s="148" t="n"/>
      <c r="CN153" s="148" t="n"/>
      <c r="CO153" s="148" t="n"/>
      <c r="CP153" s="148" t="n"/>
      <c r="CQ153" s="148" t="n"/>
      <c r="CR153" s="148" t="n"/>
      <c r="CS153" s="148" t="n"/>
      <c r="CT153" s="148" t="n"/>
      <c r="CU153" s="148" t="n"/>
      <c r="CV153" s="148" t="n"/>
    </row>
    <row r="154">
      <c r="A154" s="168" t="n"/>
      <c r="B154" s="64" t="n"/>
      <c r="C154" s="129" t="n"/>
      <c r="D154" s="130" t="inlineStr"/>
      <c r="E154" s="150" t="inlineStr"/>
      <c r="F154" s="150" t="inlineStr"/>
      <c r="G154" s="150" t="n"/>
      <c r="H154" s="152" t="n"/>
      <c r="I154" s="152" t="n"/>
      <c r="J154" s="152" t="n"/>
      <c r="K154" s="152" t="n"/>
      <c r="L154" s="152" t="n"/>
      <c r="M154" s="152" t="n"/>
      <c r="N154" s="152" t="n"/>
      <c r="O154" s="152" t="n"/>
      <c r="P154" s="152" t="n"/>
      <c r="Q154" s="152" t="n"/>
      <c r="R154" s="152" t="n"/>
      <c r="S154" s="165" t="n"/>
      <c r="T154" s="155" t="n"/>
      <c r="U154" s="152" t="n"/>
      <c r="V154" s="152" t="n"/>
      <c r="W154" s="152" t="n"/>
      <c r="X154" s="152" t="n"/>
      <c r="Y154" s="152" t="n"/>
      <c r="Z154" s="152" t="n"/>
      <c r="AA154" s="152" t="n"/>
      <c r="AB154" s="152" t="n"/>
      <c r="AC154" s="152" t="n"/>
      <c r="AD154" s="152" t="n"/>
      <c r="AE154" s="152" t="n"/>
      <c r="AF154" s="152" t="n"/>
      <c r="AG154" s="152" t="n"/>
      <c r="AH154" s="152" t="n"/>
      <c r="AI154" s="152" t="n"/>
      <c r="AJ154" s="152" t="n"/>
      <c r="AK154" s="152" t="n"/>
      <c r="AL154" s="152" t="n"/>
      <c r="AM154" s="152" t="n"/>
      <c r="AN154" s="166" t="n"/>
      <c r="AO154" s="155" t="n"/>
      <c r="AP154" s="152" t="n"/>
      <c r="AQ154" s="152" t="n"/>
      <c r="AR154" s="152" t="n"/>
      <c r="AS154" s="152" t="n"/>
      <c r="AT154" s="152" t="n"/>
      <c r="AU154" s="155" t="n"/>
      <c r="AV154" s="152" t="n"/>
      <c r="AW154" s="152" t="n"/>
      <c r="AX154" s="152" t="n"/>
      <c r="AY154" s="152" t="n"/>
      <c r="AZ154" s="152" t="n"/>
      <c r="BA154" s="165" t="n"/>
      <c r="BB154" s="165" t="n"/>
      <c r="BC154" s="155" t="n"/>
      <c r="BD154" s="152" t="n"/>
      <c r="BE154" s="152" t="n"/>
      <c r="BF154" s="152" t="n"/>
      <c r="BG154" s="155" t="n"/>
      <c r="BH154" s="152" t="n"/>
      <c r="BI154" s="152" t="n"/>
      <c r="BJ154" s="152" t="n"/>
      <c r="BK154" s="152" t="n"/>
      <c r="BL154" s="152" t="n"/>
      <c r="BM154" s="152" t="n"/>
      <c r="BN154" s="152" t="n"/>
      <c r="BO154" s="152" t="n"/>
      <c r="BP154" s="155" t="n"/>
      <c r="BQ154" s="152" t="n"/>
      <c r="BR154" s="152" t="n"/>
      <c r="BS154" s="152" t="n"/>
      <c r="BT154" s="152" t="n"/>
      <c r="BU154" s="152" t="n"/>
      <c r="BV154" s="152" t="n"/>
      <c r="BW154" s="152" t="n"/>
      <c r="BX154" s="165" t="n"/>
      <c r="BY154" s="150" t="n"/>
      <c r="BZ154" s="150" t="n"/>
      <c r="CA154" s="150" t="n"/>
      <c r="CB154" s="171">
        <f>getURL2025(B154:B1601)</f>
        <v/>
      </c>
      <c r="CC154" s="156" t="n"/>
      <c r="CD154" s="156" t="n"/>
      <c r="CE154" s="167">
        <f>IFERROR(__xludf.DUMMYFUNCTION("""COMPUTED_VALUE"""),"0")</f>
        <v/>
      </c>
      <c r="CF154" s="158">
        <f>IFERROR(__xludf.DUMMYFUNCTION("""COMPUTED_VALUE"""),"0")</f>
        <v/>
      </c>
      <c r="CG154" s="148" t="n"/>
      <c r="CH154" s="148" t="n"/>
      <c r="CI154" s="148" t="n"/>
      <c r="CJ154" s="148" t="n"/>
      <c r="CK154" s="148" t="n"/>
      <c r="CL154" s="148" t="n"/>
      <c r="CM154" s="148" t="n"/>
      <c r="CN154" s="148" t="n"/>
      <c r="CO154" s="148" t="n"/>
      <c r="CP154" s="148" t="n"/>
      <c r="CQ154" s="148" t="n"/>
      <c r="CR154" s="148" t="n"/>
      <c r="CS154" s="148" t="n"/>
      <c r="CT154" s="148" t="n"/>
      <c r="CU154" s="148" t="n"/>
      <c r="CV154" s="148" t="n"/>
    </row>
    <row r="155">
      <c r="A155" s="168" t="n"/>
      <c r="B155" s="64" t="n"/>
      <c r="C155" s="129" t="n"/>
      <c r="D155" s="130" t="inlineStr"/>
      <c r="E155" s="150" t="inlineStr"/>
      <c r="F155" s="150" t="inlineStr"/>
      <c r="G155" s="150" t="n"/>
      <c r="H155" s="152" t="n"/>
      <c r="I155" s="152" t="n"/>
      <c r="J155" s="152" t="n"/>
      <c r="K155" s="152" t="n"/>
      <c r="L155" s="152" t="n"/>
      <c r="M155" s="152" t="n"/>
      <c r="N155" s="152" t="n"/>
      <c r="O155" s="152" t="n"/>
      <c r="P155" s="152" t="n"/>
      <c r="Q155" s="152" t="n"/>
      <c r="R155" s="152" t="n"/>
      <c r="S155" s="165" t="n"/>
      <c r="T155" s="155" t="n"/>
      <c r="U155" s="152" t="n"/>
      <c r="V155" s="152" t="n"/>
      <c r="W155" s="152" t="n"/>
      <c r="X155" s="152" t="n"/>
      <c r="Y155" s="152" t="n"/>
      <c r="Z155" s="152" t="n"/>
      <c r="AA155" s="152" t="n"/>
      <c r="AB155" s="152" t="n"/>
      <c r="AC155" s="152" t="n"/>
      <c r="AD155" s="152" t="n"/>
      <c r="AE155" s="152" t="n"/>
      <c r="AF155" s="152" t="n"/>
      <c r="AG155" s="152" t="n"/>
      <c r="AH155" s="152" t="n"/>
      <c r="AI155" s="152" t="n"/>
      <c r="AJ155" s="152" t="n"/>
      <c r="AK155" s="152" t="n"/>
      <c r="AL155" s="152" t="n"/>
      <c r="AM155" s="152" t="n"/>
      <c r="AN155" s="166" t="n"/>
      <c r="AO155" s="155" t="n"/>
      <c r="AP155" s="152" t="n"/>
      <c r="AQ155" s="152" t="n"/>
      <c r="AR155" s="152" t="n"/>
      <c r="AS155" s="152" t="n"/>
      <c r="AT155" s="152" t="n"/>
      <c r="AU155" s="155" t="n"/>
      <c r="AV155" s="152" t="n"/>
      <c r="AW155" s="152" t="n"/>
      <c r="AX155" s="152" t="n"/>
      <c r="AY155" s="152" t="n"/>
      <c r="AZ155" s="152" t="n"/>
      <c r="BA155" s="165" t="n"/>
      <c r="BB155" s="165" t="n"/>
      <c r="BC155" s="155" t="n"/>
      <c r="BD155" s="152" t="n"/>
      <c r="BE155" s="152" t="n"/>
      <c r="BF155" s="152" t="n"/>
      <c r="BG155" s="155" t="n"/>
      <c r="BH155" s="152" t="n"/>
      <c r="BI155" s="152" t="n"/>
      <c r="BJ155" s="152" t="n"/>
      <c r="BK155" s="152" t="n"/>
      <c r="BL155" s="152" t="n"/>
      <c r="BM155" s="152" t="n"/>
      <c r="BN155" s="152" t="n"/>
      <c r="BO155" s="152" t="n"/>
      <c r="BP155" s="155" t="n"/>
      <c r="BQ155" s="152" t="n"/>
      <c r="BR155" s="152" t="n"/>
      <c r="BS155" s="152" t="n"/>
      <c r="BT155" s="152" t="n"/>
      <c r="BU155" s="152" t="n"/>
      <c r="BV155" s="152" t="n"/>
      <c r="BW155" s="152" t="n"/>
      <c r="BX155" s="165" t="n"/>
      <c r="BY155" s="150" t="n"/>
      <c r="BZ155" s="150" t="n"/>
      <c r="CA155" s="150" t="n"/>
      <c r="CB155" s="171">
        <f>getURL2025(B155:B1602)</f>
        <v/>
      </c>
      <c r="CC155" s="156" t="n"/>
      <c r="CD155" s="156" t="n"/>
      <c r="CE155" s="167">
        <f>IFERROR(__xludf.DUMMYFUNCTION("""COMPUTED_VALUE"""),"0")</f>
        <v/>
      </c>
      <c r="CF155" s="158">
        <f>IFERROR(__xludf.DUMMYFUNCTION("""COMPUTED_VALUE"""),"0")</f>
        <v/>
      </c>
      <c r="CG155" s="148" t="n"/>
      <c r="CH155" s="148" t="n"/>
      <c r="CI155" s="148" t="n"/>
      <c r="CJ155" s="148" t="n"/>
      <c r="CK155" s="148" t="n"/>
      <c r="CL155" s="148" t="n"/>
      <c r="CM155" s="148" t="n"/>
      <c r="CN155" s="148" t="n"/>
      <c r="CO155" s="148" t="n"/>
      <c r="CP155" s="148" t="n"/>
      <c r="CQ155" s="148" t="n"/>
      <c r="CR155" s="148" t="n"/>
      <c r="CS155" s="148" t="n"/>
      <c r="CT155" s="148" t="n"/>
      <c r="CU155" s="148" t="n"/>
      <c r="CV155" s="148" t="n"/>
    </row>
    <row r="156">
      <c r="A156" s="168" t="n"/>
      <c r="B156" s="64" t="n"/>
      <c r="C156" s="129" t="n"/>
      <c r="D156" s="130" t="inlineStr"/>
      <c r="E156" s="150" t="inlineStr"/>
      <c r="F156" s="150" t="inlineStr"/>
      <c r="G156" s="150" t="n"/>
      <c r="H156" s="152" t="n"/>
      <c r="I156" s="152" t="n"/>
      <c r="J156" s="152" t="n"/>
      <c r="K156" s="152" t="n"/>
      <c r="L156" s="152" t="n"/>
      <c r="M156" s="152" t="n"/>
      <c r="N156" s="152" t="n"/>
      <c r="O156" s="152" t="n"/>
      <c r="P156" s="152" t="n"/>
      <c r="Q156" s="152" t="n"/>
      <c r="R156" s="152" t="n"/>
      <c r="S156" s="165" t="n"/>
      <c r="T156" s="155" t="n"/>
      <c r="U156" s="152" t="n"/>
      <c r="V156" s="152" t="n"/>
      <c r="W156" s="152" t="n"/>
      <c r="X156" s="152" t="n"/>
      <c r="Y156" s="152" t="n"/>
      <c r="Z156" s="152" t="n"/>
      <c r="AA156" s="152" t="n"/>
      <c r="AB156" s="152" t="n"/>
      <c r="AC156" s="152" t="n"/>
      <c r="AD156" s="152" t="n"/>
      <c r="AE156" s="152" t="n"/>
      <c r="AF156" s="152" t="n"/>
      <c r="AG156" s="152" t="n"/>
      <c r="AH156" s="152" t="n"/>
      <c r="AI156" s="152" t="n"/>
      <c r="AJ156" s="152" t="n"/>
      <c r="AK156" s="152" t="n"/>
      <c r="AL156" s="152" t="n"/>
      <c r="AM156" s="152" t="n"/>
      <c r="AN156" s="166" t="n"/>
      <c r="AO156" s="155" t="n"/>
      <c r="AP156" s="152" t="n"/>
      <c r="AQ156" s="152" t="n"/>
      <c r="AR156" s="152" t="n"/>
      <c r="AS156" s="152" t="n"/>
      <c r="AT156" s="152" t="n"/>
      <c r="AU156" s="155" t="n"/>
      <c r="AV156" s="152" t="n"/>
      <c r="AW156" s="152" t="n"/>
      <c r="AX156" s="152" t="n"/>
      <c r="AY156" s="152" t="n"/>
      <c r="AZ156" s="152" t="n"/>
      <c r="BA156" s="165" t="n"/>
      <c r="BB156" s="165" t="n"/>
      <c r="BC156" s="155" t="n"/>
      <c r="BD156" s="152" t="n"/>
      <c r="BE156" s="152" t="n"/>
      <c r="BF156" s="152" t="n"/>
      <c r="BG156" s="155" t="n"/>
      <c r="BH156" s="152" t="n"/>
      <c r="BI156" s="152" t="n"/>
      <c r="BJ156" s="152" t="n"/>
      <c r="BK156" s="152" t="n"/>
      <c r="BL156" s="152" t="n"/>
      <c r="BM156" s="152" t="n"/>
      <c r="BN156" s="152" t="n"/>
      <c r="BO156" s="152" t="n"/>
      <c r="BP156" s="155" t="n"/>
      <c r="BQ156" s="152" t="n"/>
      <c r="BR156" s="152" t="n"/>
      <c r="BS156" s="152" t="n"/>
      <c r="BT156" s="152" t="n"/>
      <c r="BU156" s="152" t="n"/>
      <c r="BV156" s="152" t="n"/>
      <c r="BW156" s="152" t="n"/>
      <c r="BX156" s="165" t="n"/>
      <c r="BY156" s="150" t="n"/>
      <c r="BZ156" s="150" t="n"/>
      <c r="CA156" s="150" t="n"/>
      <c r="CB156" s="171">
        <f>getURL2025(B156:B1603)</f>
        <v/>
      </c>
      <c r="CC156" s="156" t="n"/>
      <c r="CD156" s="156" t="n"/>
      <c r="CE156" s="167">
        <f>IFERROR(__xludf.DUMMYFUNCTION("""COMPUTED_VALUE"""),"0")</f>
        <v/>
      </c>
      <c r="CF156" s="158">
        <f>IFERROR(__xludf.DUMMYFUNCTION("""COMPUTED_VALUE"""),"0")</f>
        <v/>
      </c>
      <c r="CG156" s="148" t="n"/>
      <c r="CH156" s="148" t="n"/>
      <c r="CI156" s="148" t="n"/>
      <c r="CJ156" s="148" t="n"/>
      <c r="CK156" s="148" t="n"/>
      <c r="CL156" s="148" t="n"/>
      <c r="CM156" s="148" t="n"/>
      <c r="CN156" s="148" t="n"/>
      <c r="CO156" s="148" t="n"/>
      <c r="CP156" s="148" t="n"/>
      <c r="CQ156" s="148" t="n"/>
      <c r="CR156" s="148" t="n"/>
      <c r="CS156" s="148" t="n"/>
      <c r="CT156" s="148" t="n"/>
      <c r="CU156" s="148" t="n"/>
      <c r="CV156" s="148" t="n"/>
    </row>
    <row r="157">
      <c r="A157" s="168" t="n"/>
      <c r="B157" s="64" t="n"/>
      <c r="C157" s="129" t="n"/>
      <c r="D157" s="130" t="inlineStr"/>
      <c r="E157" s="150" t="inlineStr"/>
      <c r="F157" s="150" t="inlineStr"/>
      <c r="G157" s="150" t="n"/>
      <c r="H157" s="152" t="n"/>
      <c r="I157" s="152" t="n"/>
      <c r="J157" s="152" t="n"/>
      <c r="K157" s="152" t="n"/>
      <c r="L157" s="152" t="n"/>
      <c r="M157" s="152" t="n"/>
      <c r="N157" s="152" t="n"/>
      <c r="O157" s="152" t="n"/>
      <c r="P157" s="152" t="n"/>
      <c r="Q157" s="152" t="n"/>
      <c r="R157" s="152" t="n"/>
      <c r="S157" s="165" t="n"/>
      <c r="T157" s="155" t="n"/>
      <c r="U157" s="152" t="n"/>
      <c r="V157" s="152" t="n"/>
      <c r="W157" s="152" t="n"/>
      <c r="X157" s="152" t="n"/>
      <c r="Y157" s="152" t="n"/>
      <c r="Z157" s="152" t="n"/>
      <c r="AA157" s="152" t="n"/>
      <c r="AB157" s="152" t="n"/>
      <c r="AC157" s="152" t="n"/>
      <c r="AD157" s="152" t="n"/>
      <c r="AE157" s="152" t="n"/>
      <c r="AF157" s="152" t="n"/>
      <c r="AG157" s="152" t="n"/>
      <c r="AH157" s="152" t="n"/>
      <c r="AI157" s="152" t="n"/>
      <c r="AJ157" s="152" t="n"/>
      <c r="AK157" s="152" t="n"/>
      <c r="AL157" s="152" t="n"/>
      <c r="AM157" s="152" t="n"/>
      <c r="AN157" s="166" t="n"/>
      <c r="AO157" s="155" t="n"/>
      <c r="AP157" s="152" t="n"/>
      <c r="AQ157" s="152" t="n"/>
      <c r="AR157" s="152" t="n"/>
      <c r="AS157" s="152" t="n"/>
      <c r="AT157" s="152" t="n"/>
      <c r="AU157" s="155" t="n"/>
      <c r="AV157" s="152" t="n"/>
      <c r="AW157" s="152" t="n"/>
      <c r="AX157" s="152" t="n"/>
      <c r="AY157" s="152" t="n"/>
      <c r="AZ157" s="152" t="n"/>
      <c r="BA157" s="165" t="n"/>
      <c r="BB157" s="165" t="n"/>
      <c r="BC157" s="155" t="n"/>
      <c r="BD157" s="152" t="n"/>
      <c r="BE157" s="152" t="n"/>
      <c r="BF157" s="152" t="n"/>
      <c r="BG157" s="155" t="n"/>
      <c r="BH157" s="152" t="n"/>
      <c r="BI157" s="152" t="n"/>
      <c r="BJ157" s="152" t="n"/>
      <c r="BK157" s="152" t="n"/>
      <c r="BL157" s="152" t="n"/>
      <c r="BM157" s="152" t="n"/>
      <c r="BN157" s="152" t="n"/>
      <c r="BO157" s="152" t="n"/>
      <c r="BP157" s="155" t="n"/>
      <c r="BQ157" s="152" t="n"/>
      <c r="BR157" s="152" t="n"/>
      <c r="BS157" s="152" t="n"/>
      <c r="BT157" s="152" t="n"/>
      <c r="BU157" s="152" t="n"/>
      <c r="BV157" s="152" t="n"/>
      <c r="BW157" s="152" t="n"/>
      <c r="BX157" s="165" t="n"/>
      <c r="BY157" s="150" t="n"/>
      <c r="BZ157" s="150" t="n"/>
      <c r="CA157" s="150" t="n"/>
      <c r="CB157" s="171">
        <f>getURL2025(B157:B1604)</f>
        <v/>
      </c>
      <c r="CC157" s="156" t="n"/>
      <c r="CD157" s="156" t="n"/>
      <c r="CE157" s="167">
        <f>IFERROR(__xludf.DUMMYFUNCTION("""COMPUTED_VALUE"""),"0")</f>
        <v/>
      </c>
      <c r="CF157" s="158">
        <f>IFERROR(__xludf.DUMMYFUNCTION("""COMPUTED_VALUE"""),"0")</f>
        <v/>
      </c>
      <c r="CG157" s="148" t="n"/>
      <c r="CH157" s="148" t="n"/>
      <c r="CI157" s="148" t="n"/>
      <c r="CJ157" s="148" t="n"/>
      <c r="CK157" s="148" t="n"/>
      <c r="CL157" s="148" t="n"/>
      <c r="CM157" s="148" t="n"/>
      <c r="CN157" s="148" t="n"/>
      <c r="CO157" s="148" t="n"/>
      <c r="CP157" s="148" t="n"/>
      <c r="CQ157" s="148" t="n"/>
      <c r="CR157" s="148" t="n"/>
      <c r="CS157" s="148" t="n"/>
      <c r="CT157" s="148" t="n"/>
      <c r="CU157" s="148" t="n"/>
      <c r="CV157" s="148" t="n"/>
    </row>
    <row r="158">
      <c r="A158" s="168" t="n"/>
      <c r="B158" s="64" t="n"/>
      <c r="C158" s="129" t="n"/>
      <c r="D158" s="130" t="inlineStr"/>
      <c r="E158" s="150" t="inlineStr"/>
      <c r="F158" s="150" t="inlineStr"/>
      <c r="G158" s="150" t="n"/>
      <c r="H158" s="152" t="n"/>
      <c r="I158" s="152" t="n"/>
      <c r="J158" s="152" t="n"/>
      <c r="K158" s="152" t="n"/>
      <c r="L158" s="152" t="n"/>
      <c r="M158" s="152" t="n"/>
      <c r="N158" s="152" t="n"/>
      <c r="O158" s="152" t="n"/>
      <c r="P158" s="152" t="n"/>
      <c r="Q158" s="152" t="n"/>
      <c r="R158" s="152" t="n"/>
      <c r="S158" s="165" t="n"/>
      <c r="T158" s="155" t="n"/>
      <c r="U158" s="152" t="n"/>
      <c r="V158" s="152" t="n"/>
      <c r="W158" s="152" t="n"/>
      <c r="X158" s="152" t="n"/>
      <c r="Y158" s="152" t="n"/>
      <c r="Z158" s="152" t="n"/>
      <c r="AA158" s="152" t="n"/>
      <c r="AB158" s="152" t="n"/>
      <c r="AC158" s="152" t="n"/>
      <c r="AD158" s="152" t="n"/>
      <c r="AE158" s="152" t="n"/>
      <c r="AF158" s="152" t="n"/>
      <c r="AG158" s="152" t="n"/>
      <c r="AH158" s="152" t="n"/>
      <c r="AI158" s="152" t="n"/>
      <c r="AJ158" s="152" t="n"/>
      <c r="AK158" s="152" t="n"/>
      <c r="AL158" s="152" t="n"/>
      <c r="AM158" s="152" t="n"/>
      <c r="AN158" s="166" t="n"/>
      <c r="AO158" s="155" t="n"/>
      <c r="AP158" s="152" t="n"/>
      <c r="AQ158" s="152" t="n"/>
      <c r="AR158" s="152" t="n"/>
      <c r="AS158" s="152" t="n"/>
      <c r="AT158" s="152" t="n"/>
      <c r="AU158" s="155" t="n"/>
      <c r="AV158" s="152" t="n"/>
      <c r="AW158" s="152" t="n"/>
      <c r="AX158" s="152" t="n"/>
      <c r="AY158" s="152" t="n"/>
      <c r="AZ158" s="152" t="n"/>
      <c r="BA158" s="165" t="n"/>
      <c r="BB158" s="165" t="n"/>
      <c r="BC158" s="155" t="n"/>
      <c r="BD158" s="152" t="n"/>
      <c r="BE158" s="152" t="n"/>
      <c r="BF158" s="152" t="n"/>
      <c r="BG158" s="155" t="n"/>
      <c r="BH158" s="152" t="n"/>
      <c r="BI158" s="152" t="n"/>
      <c r="BJ158" s="152" t="n"/>
      <c r="BK158" s="152" t="n"/>
      <c r="BL158" s="152" t="n"/>
      <c r="BM158" s="152" t="n"/>
      <c r="BN158" s="152" t="n"/>
      <c r="BO158" s="152" t="n"/>
      <c r="BP158" s="155" t="n"/>
      <c r="BQ158" s="152" t="n"/>
      <c r="BR158" s="152" t="n"/>
      <c r="BS158" s="152" t="n"/>
      <c r="BT158" s="152" t="n"/>
      <c r="BU158" s="152" t="n"/>
      <c r="BV158" s="152" t="n"/>
      <c r="BW158" s="152" t="n"/>
      <c r="BX158" s="165" t="n"/>
      <c r="BY158" s="150" t="n"/>
      <c r="BZ158" s="150" t="n"/>
      <c r="CA158" s="150" t="n"/>
      <c r="CB158" s="171">
        <f>getURL2025(B158:B1605)</f>
        <v/>
      </c>
      <c r="CC158" s="156" t="n"/>
      <c r="CD158" s="156" t="n"/>
      <c r="CE158" s="167">
        <f>IFERROR(__xludf.DUMMYFUNCTION("""COMPUTED_VALUE"""),"0")</f>
        <v/>
      </c>
      <c r="CF158" s="158">
        <f>IFERROR(__xludf.DUMMYFUNCTION("""COMPUTED_VALUE"""),"0")</f>
        <v/>
      </c>
      <c r="CG158" s="148" t="n"/>
      <c r="CH158" s="148" t="n"/>
      <c r="CI158" s="148" t="n"/>
      <c r="CJ158" s="148" t="n"/>
      <c r="CK158" s="148" t="n"/>
      <c r="CL158" s="148" t="n"/>
      <c r="CM158" s="148" t="n"/>
      <c r="CN158" s="148" t="n"/>
      <c r="CO158" s="148" t="n"/>
      <c r="CP158" s="148" t="n"/>
      <c r="CQ158" s="148" t="n"/>
      <c r="CR158" s="148" t="n"/>
      <c r="CS158" s="148" t="n"/>
      <c r="CT158" s="148" t="n"/>
      <c r="CU158" s="148" t="n"/>
      <c r="CV158" s="148" t="n"/>
    </row>
    <row r="159">
      <c r="A159" s="168" t="n"/>
      <c r="B159" s="64" t="n"/>
      <c r="C159" s="129" t="n"/>
      <c r="D159" s="130" t="inlineStr"/>
      <c r="E159" s="150" t="inlineStr"/>
      <c r="F159" s="150" t="inlineStr"/>
      <c r="G159" s="150" t="n"/>
      <c r="H159" s="152" t="n"/>
      <c r="I159" s="152" t="n"/>
      <c r="J159" s="152" t="n"/>
      <c r="K159" s="152" t="n"/>
      <c r="L159" s="152" t="n"/>
      <c r="M159" s="152" t="n"/>
      <c r="N159" s="152" t="n"/>
      <c r="O159" s="152" t="n"/>
      <c r="P159" s="152" t="n"/>
      <c r="Q159" s="152" t="n"/>
      <c r="R159" s="152" t="n"/>
      <c r="S159" s="165" t="n"/>
      <c r="T159" s="155" t="n"/>
      <c r="U159" s="152" t="n"/>
      <c r="V159" s="152" t="n"/>
      <c r="W159" s="152" t="n"/>
      <c r="X159" s="152" t="n"/>
      <c r="Y159" s="152" t="n"/>
      <c r="Z159" s="152" t="n"/>
      <c r="AA159" s="152" t="n"/>
      <c r="AB159" s="152" t="n"/>
      <c r="AC159" s="152" t="n"/>
      <c r="AD159" s="152" t="n"/>
      <c r="AE159" s="152" t="n"/>
      <c r="AF159" s="152" t="n"/>
      <c r="AG159" s="152" t="n"/>
      <c r="AH159" s="152" t="n"/>
      <c r="AI159" s="152" t="n"/>
      <c r="AJ159" s="152" t="n"/>
      <c r="AK159" s="152" t="n"/>
      <c r="AL159" s="152" t="n"/>
      <c r="AM159" s="152" t="n"/>
      <c r="AN159" s="166" t="n"/>
      <c r="AO159" s="155" t="n"/>
      <c r="AP159" s="152" t="n"/>
      <c r="AQ159" s="152" t="n"/>
      <c r="AR159" s="152" t="n"/>
      <c r="AS159" s="152" t="n"/>
      <c r="AT159" s="152" t="n"/>
      <c r="AU159" s="155" t="n"/>
      <c r="AV159" s="152" t="n"/>
      <c r="AW159" s="152" t="n"/>
      <c r="AX159" s="152" t="n"/>
      <c r="AY159" s="152" t="n"/>
      <c r="AZ159" s="152" t="n"/>
      <c r="BA159" s="165" t="n"/>
      <c r="BB159" s="165" t="n"/>
      <c r="BC159" s="155" t="n"/>
      <c r="BD159" s="152" t="n"/>
      <c r="BE159" s="152" t="n"/>
      <c r="BF159" s="152" t="n"/>
      <c r="BG159" s="155" t="n"/>
      <c r="BH159" s="152" t="n"/>
      <c r="BI159" s="152" t="n"/>
      <c r="BJ159" s="152" t="n"/>
      <c r="BK159" s="152" t="n"/>
      <c r="BL159" s="152" t="n"/>
      <c r="BM159" s="152" t="n"/>
      <c r="BN159" s="152" t="n"/>
      <c r="BO159" s="152" t="n"/>
      <c r="BP159" s="155" t="n"/>
      <c r="BQ159" s="152" t="n"/>
      <c r="BR159" s="152" t="n"/>
      <c r="BS159" s="152" t="n"/>
      <c r="BT159" s="152" t="n"/>
      <c r="BU159" s="152" t="n"/>
      <c r="BV159" s="152" t="n"/>
      <c r="BW159" s="152" t="n"/>
      <c r="BX159" s="165" t="n"/>
      <c r="BY159" s="150" t="n"/>
      <c r="BZ159" s="150" t="n"/>
      <c r="CA159" s="150" t="n"/>
      <c r="CB159" s="171">
        <f>getURL2025(B159:B1606)</f>
        <v/>
      </c>
      <c r="CC159" s="156" t="n"/>
      <c r="CD159" s="156" t="n"/>
      <c r="CE159" s="167">
        <f>IFERROR(__xludf.DUMMYFUNCTION("""COMPUTED_VALUE"""),"0")</f>
        <v/>
      </c>
      <c r="CF159" s="158">
        <f>IFERROR(__xludf.DUMMYFUNCTION("""COMPUTED_VALUE"""),"0")</f>
        <v/>
      </c>
      <c r="CG159" s="148" t="n"/>
      <c r="CH159" s="148" t="n"/>
      <c r="CI159" s="148" t="n"/>
      <c r="CJ159" s="148" t="n"/>
      <c r="CK159" s="148" t="n"/>
      <c r="CL159" s="148" t="n"/>
      <c r="CM159" s="148" t="n"/>
      <c r="CN159" s="148" t="n"/>
      <c r="CO159" s="148" t="n"/>
      <c r="CP159" s="148" t="n"/>
      <c r="CQ159" s="148" t="n"/>
      <c r="CR159" s="148" t="n"/>
      <c r="CS159" s="148" t="n"/>
      <c r="CT159" s="148" t="n"/>
      <c r="CU159" s="148" t="n"/>
      <c r="CV159" s="148" t="n"/>
    </row>
    <row r="160">
      <c r="A160" s="168" t="n"/>
      <c r="B160" s="64" t="n"/>
      <c r="C160" s="129" t="n"/>
      <c r="D160" s="130" t="inlineStr"/>
      <c r="E160" s="150" t="inlineStr"/>
      <c r="F160" s="150" t="inlineStr"/>
      <c r="G160" s="150" t="n"/>
      <c r="H160" s="152" t="n"/>
      <c r="I160" s="152" t="n"/>
      <c r="J160" s="152" t="n"/>
      <c r="K160" s="152" t="n"/>
      <c r="L160" s="152" t="n"/>
      <c r="M160" s="152" t="n"/>
      <c r="N160" s="152" t="n"/>
      <c r="O160" s="152" t="n"/>
      <c r="P160" s="152" t="n"/>
      <c r="Q160" s="152" t="n"/>
      <c r="R160" s="152" t="n"/>
      <c r="S160" s="165" t="n"/>
      <c r="T160" s="155" t="n"/>
      <c r="U160" s="152" t="n"/>
      <c r="V160" s="152" t="n"/>
      <c r="W160" s="152" t="n"/>
      <c r="X160" s="152" t="n"/>
      <c r="Y160" s="152" t="n"/>
      <c r="Z160" s="152" t="n"/>
      <c r="AA160" s="152" t="n"/>
      <c r="AB160" s="152" t="n"/>
      <c r="AC160" s="152" t="n"/>
      <c r="AD160" s="152" t="n"/>
      <c r="AE160" s="152" t="n"/>
      <c r="AF160" s="152" t="n"/>
      <c r="AG160" s="152" t="n"/>
      <c r="AH160" s="152" t="n"/>
      <c r="AI160" s="152" t="n"/>
      <c r="AJ160" s="152" t="n"/>
      <c r="AK160" s="152" t="n"/>
      <c r="AL160" s="152" t="n"/>
      <c r="AM160" s="152" t="n"/>
      <c r="AN160" s="166" t="n"/>
      <c r="AO160" s="155" t="n"/>
      <c r="AP160" s="152" t="n"/>
      <c r="AQ160" s="152" t="n"/>
      <c r="AR160" s="152" t="n"/>
      <c r="AS160" s="152" t="n"/>
      <c r="AT160" s="152" t="n"/>
      <c r="AU160" s="155" t="n"/>
      <c r="AV160" s="152" t="n"/>
      <c r="AW160" s="152" t="n"/>
      <c r="AX160" s="152" t="n"/>
      <c r="AY160" s="152" t="n"/>
      <c r="AZ160" s="152" t="n"/>
      <c r="BA160" s="165" t="n"/>
      <c r="BB160" s="165" t="n"/>
      <c r="BC160" s="155" t="n"/>
      <c r="BD160" s="152" t="n"/>
      <c r="BE160" s="152" t="n"/>
      <c r="BF160" s="152" t="n"/>
      <c r="BG160" s="155" t="n"/>
      <c r="BH160" s="152" t="n"/>
      <c r="BI160" s="152" t="n"/>
      <c r="BJ160" s="152" t="n"/>
      <c r="BK160" s="152" t="n"/>
      <c r="BL160" s="152" t="n"/>
      <c r="BM160" s="152" t="n"/>
      <c r="BN160" s="152" t="n"/>
      <c r="BO160" s="152" t="n"/>
      <c r="BP160" s="155" t="n"/>
      <c r="BQ160" s="152" t="n"/>
      <c r="BR160" s="152" t="n"/>
      <c r="BS160" s="152" t="n"/>
      <c r="BT160" s="152" t="n"/>
      <c r="BU160" s="152" t="n"/>
      <c r="BV160" s="152" t="n"/>
      <c r="BW160" s="152" t="n"/>
      <c r="BX160" s="165" t="n"/>
      <c r="BY160" s="150" t="n"/>
      <c r="BZ160" s="150" t="n"/>
      <c r="CA160" s="150" t="n"/>
      <c r="CB160" s="171">
        <f>getURL2025(B160:B1607)</f>
        <v/>
      </c>
      <c r="CC160" s="156" t="n"/>
      <c r="CD160" s="156" t="n"/>
      <c r="CE160" s="167">
        <f>IFERROR(__xludf.DUMMYFUNCTION("""COMPUTED_VALUE"""),"0")</f>
        <v/>
      </c>
      <c r="CF160" s="158">
        <f>IFERROR(__xludf.DUMMYFUNCTION("""COMPUTED_VALUE"""),"0")</f>
        <v/>
      </c>
      <c r="CG160" s="148" t="n"/>
      <c r="CH160" s="148" t="n"/>
      <c r="CI160" s="148" t="n"/>
      <c r="CJ160" s="148" t="n"/>
      <c r="CK160" s="148" t="n"/>
      <c r="CL160" s="148" t="n"/>
      <c r="CM160" s="148" t="n"/>
      <c r="CN160" s="148" t="n"/>
      <c r="CO160" s="148" t="n"/>
      <c r="CP160" s="148" t="n"/>
      <c r="CQ160" s="148" t="n"/>
      <c r="CR160" s="148" t="n"/>
      <c r="CS160" s="148" t="n"/>
      <c r="CT160" s="148" t="n"/>
      <c r="CU160" s="148" t="n"/>
      <c r="CV160" s="148" t="n"/>
    </row>
    <row r="161">
      <c r="A161" s="168" t="n"/>
      <c r="B161" s="64" t="n"/>
      <c r="C161" s="129" t="n"/>
      <c r="D161" s="130" t="inlineStr"/>
      <c r="E161" s="150" t="inlineStr"/>
      <c r="F161" s="150" t="inlineStr"/>
      <c r="G161" s="150" t="n"/>
      <c r="H161" s="152" t="n"/>
      <c r="I161" s="152" t="n"/>
      <c r="J161" s="152" t="n"/>
      <c r="K161" s="152" t="n"/>
      <c r="L161" s="152" t="n"/>
      <c r="M161" s="152" t="n"/>
      <c r="N161" s="152" t="n"/>
      <c r="O161" s="152" t="n"/>
      <c r="P161" s="152" t="n"/>
      <c r="Q161" s="152" t="n"/>
      <c r="R161" s="152" t="n"/>
      <c r="S161" s="165" t="n"/>
      <c r="T161" s="155" t="n"/>
      <c r="U161" s="152" t="n"/>
      <c r="V161" s="152" t="n"/>
      <c r="W161" s="152" t="n"/>
      <c r="X161" s="152" t="n"/>
      <c r="Y161" s="152" t="n"/>
      <c r="Z161" s="152" t="n"/>
      <c r="AA161" s="152" t="n"/>
      <c r="AB161" s="152" t="n"/>
      <c r="AC161" s="152" t="n"/>
      <c r="AD161" s="152" t="n"/>
      <c r="AE161" s="152" t="n"/>
      <c r="AF161" s="152" t="n"/>
      <c r="AG161" s="152" t="n"/>
      <c r="AH161" s="152" t="n"/>
      <c r="AI161" s="152" t="n"/>
      <c r="AJ161" s="152" t="n"/>
      <c r="AK161" s="152" t="n"/>
      <c r="AL161" s="152" t="n"/>
      <c r="AM161" s="152" t="n"/>
      <c r="AN161" s="166" t="n"/>
      <c r="AO161" s="155" t="n"/>
      <c r="AP161" s="152" t="n"/>
      <c r="AQ161" s="152" t="n"/>
      <c r="AR161" s="152" t="n"/>
      <c r="AS161" s="152" t="n"/>
      <c r="AT161" s="152" t="n"/>
      <c r="AU161" s="155" t="n"/>
      <c r="AV161" s="152" t="n"/>
      <c r="AW161" s="152" t="n"/>
      <c r="AX161" s="152" t="n"/>
      <c r="AY161" s="152" t="n"/>
      <c r="AZ161" s="152" t="n"/>
      <c r="BA161" s="165" t="n"/>
      <c r="BB161" s="165" t="n"/>
      <c r="BC161" s="155" t="n"/>
      <c r="BD161" s="152" t="n"/>
      <c r="BE161" s="152" t="n"/>
      <c r="BF161" s="152" t="n"/>
      <c r="BG161" s="155" t="n"/>
      <c r="BH161" s="152" t="n"/>
      <c r="BI161" s="152" t="n"/>
      <c r="BJ161" s="152" t="n"/>
      <c r="BK161" s="152" t="n"/>
      <c r="BL161" s="152" t="n"/>
      <c r="BM161" s="152" t="n"/>
      <c r="BN161" s="152" t="n"/>
      <c r="BO161" s="152" t="n"/>
      <c r="BP161" s="155" t="n"/>
      <c r="BQ161" s="152" t="n"/>
      <c r="BR161" s="152" t="n"/>
      <c r="BS161" s="152" t="n"/>
      <c r="BT161" s="152" t="n"/>
      <c r="BU161" s="152" t="n"/>
      <c r="BV161" s="152" t="n"/>
      <c r="BW161" s="152" t="n"/>
      <c r="BX161" s="165" t="n"/>
      <c r="BY161" s="150" t="n"/>
      <c r="BZ161" s="150" t="n"/>
      <c r="CA161" s="150" t="n"/>
      <c r="CB161" s="171">
        <f>getURL2025(B161:B1608)</f>
        <v/>
      </c>
      <c r="CC161" s="156" t="n"/>
      <c r="CD161" s="156" t="n"/>
      <c r="CE161" s="167">
        <f>IFERROR(__xludf.DUMMYFUNCTION("""COMPUTED_VALUE"""),"0")</f>
        <v/>
      </c>
      <c r="CF161" s="158">
        <f>IFERROR(__xludf.DUMMYFUNCTION("""COMPUTED_VALUE"""),"0")</f>
        <v/>
      </c>
      <c r="CG161" s="148" t="n"/>
      <c r="CH161" s="148" t="n"/>
      <c r="CI161" s="148" t="n"/>
      <c r="CJ161" s="148" t="n"/>
      <c r="CK161" s="148" t="n"/>
      <c r="CL161" s="148" t="n"/>
      <c r="CM161" s="148" t="n"/>
      <c r="CN161" s="148" t="n"/>
      <c r="CO161" s="148" t="n"/>
      <c r="CP161" s="148" t="n"/>
      <c r="CQ161" s="148" t="n"/>
      <c r="CR161" s="148" t="n"/>
      <c r="CS161" s="148" t="n"/>
      <c r="CT161" s="148" t="n"/>
      <c r="CU161" s="148" t="n"/>
      <c r="CV161" s="148" t="n"/>
    </row>
    <row r="162">
      <c r="A162" s="168" t="n"/>
      <c r="B162" s="64" t="n"/>
      <c r="C162" s="129" t="n"/>
      <c r="D162" s="130" t="inlineStr"/>
      <c r="E162" s="150" t="inlineStr"/>
      <c r="F162" s="150" t="inlineStr"/>
      <c r="G162" s="150" t="n"/>
      <c r="H162" s="152" t="n"/>
      <c r="I162" s="152" t="n"/>
      <c r="J162" s="152" t="n"/>
      <c r="K162" s="152" t="n"/>
      <c r="L162" s="152" t="n"/>
      <c r="M162" s="152" t="n"/>
      <c r="N162" s="152" t="n"/>
      <c r="O162" s="152" t="n"/>
      <c r="P162" s="152" t="n"/>
      <c r="Q162" s="152" t="n"/>
      <c r="R162" s="152" t="n"/>
      <c r="S162" s="165" t="n"/>
      <c r="T162" s="155" t="n"/>
      <c r="U162" s="152" t="n"/>
      <c r="V162" s="152" t="n"/>
      <c r="W162" s="152" t="n"/>
      <c r="X162" s="152" t="n"/>
      <c r="Y162" s="152" t="n"/>
      <c r="Z162" s="152" t="n"/>
      <c r="AA162" s="152" t="n"/>
      <c r="AB162" s="152" t="n"/>
      <c r="AC162" s="152" t="n"/>
      <c r="AD162" s="152" t="n"/>
      <c r="AE162" s="152" t="n"/>
      <c r="AF162" s="152" t="n"/>
      <c r="AG162" s="152" t="n"/>
      <c r="AH162" s="152" t="n"/>
      <c r="AI162" s="152" t="n"/>
      <c r="AJ162" s="152" t="n"/>
      <c r="AK162" s="152" t="n"/>
      <c r="AL162" s="152" t="n"/>
      <c r="AM162" s="152" t="n"/>
      <c r="AN162" s="166" t="n"/>
      <c r="AO162" s="155" t="n"/>
      <c r="AP162" s="152" t="n"/>
      <c r="AQ162" s="152" t="n"/>
      <c r="AR162" s="152" t="n"/>
      <c r="AS162" s="152" t="n"/>
      <c r="AT162" s="152" t="n"/>
      <c r="AU162" s="155" t="n"/>
      <c r="AV162" s="152" t="n"/>
      <c r="AW162" s="152" t="n"/>
      <c r="AX162" s="152" t="n"/>
      <c r="AY162" s="152" t="n"/>
      <c r="AZ162" s="152" t="n"/>
      <c r="BA162" s="165" t="n"/>
      <c r="BB162" s="165" t="n"/>
      <c r="BC162" s="155" t="n"/>
      <c r="BD162" s="152" t="n"/>
      <c r="BE162" s="152" t="n"/>
      <c r="BF162" s="152" t="n"/>
      <c r="BG162" s="155" t="n"/>
      <c r="BH162" s="152" t="n"/>
      <c r="BI162" s="152" t="n"/>
      <c r="BJ162" s="152" t="n"/>
      <c r="BK162" s="152" t="n"/>
      <c r="BL162" s="152" t="n"/>
      <c r="BM162" s="152" t="n"/>
      <c r="BN162" s="152" t="n"/>
      <c r="BO162" s="152" t="n"/>
      <c r="BP162" s="155" t="n"/>
      <c r="BQ162" s="152" t="n"/>
      <c r="BR162" s="152" t="n"/>
      <c r="BS162" s="152" t="n"/>
      <c r="BT162" s="152" t="n"/>
      <c r="BU162" s="152" t="n"/>
      <c r="BV162" s="152" t="n"/>
      <c r="BW162" s="152" t="n"/>
      <c r="BX162" s="165" t="n"/>
      <c r="BY162" s="150" t="n"/>
      <c r="BZ162" s="150" t="n"/>
      <c r="CA162" s="150" t="n"/>
      <c r="CB162" s="171">
        <f>getURL2025(B162:B1609)</f>
        <v/>
      </c>
      <c r="CC162" s="156" t="n"/>
      <c r="CD162" s="156" t="n"/>
      <c r="CE162" s="167">
        <f>IFERROR(__xludf.DUMMYFUNCTION("""COMPUTED_VALUE"""),"0")</f>
        <v/>
      </c>
      <c r="CF162" s="158">
        <f>IFERROR(__xludf.DUMMYFUNCTION("""COMPUTED_VALUE"""),"0")</f>
        <v/>
      </c>
      <c r="CG162" s="148" t="n"/>
      <c r="CH162" s="148" t="n"/>
      <c r="CI162" s="148" t="n"/>
      <c r="CJ162" s="148" t="n"/>
      <c r="CK162" s="148" t="n"/>
      <c r="CL162" s="148" t="n"/>
      <c r="CM162" s="148" t="n"/>
      <c r="CN162" s="148" t="n"/>
      <c r="CO162" s="148" t="n"/>
      <c r="CP162" s="148" t="n"/>
      <c r="CQ162" s="148" t="n"/>
      <c r="CR162" s="148" t="n"/>
      <c r="CS162" s="148" t="n"/>
      <c r="CT162" s="148" t="n"/>
      <c r="CU162" s="148" t="n"/>
      <c r="CV162" s="148" t="n"/>
    </row>
    <row r="163">
      <c r="A163" s="168" t="n"/>
      <c r="B163" s="64" t="n"/>
      <c r="C163" s="129" t="n"/>
      <c r="D163" s="130" t="inlineStr"/>
      <c r="E163" s="150" t="inlineStr"/>
      <c r="F163" s="150" t="inlineStr"/>
      <c r="G163" s="150" t="n"/>
      <c r="H163" s="152" t="n"/>
      <c r="I163" s="152" t="n"/>
      <c r="J163" s="152" t="n"/>
      <c r="K163" s="152" t="n"/>
      <c r="L163" s="152" t="n"/>
      <c r="M163" s="152" t="n"/>
      <c r="N163" s="152" t="n"/>
      <c r="O163" s="152" t="n"/>
      <c r="P163" s="152" t="n"/>
      <c r="Q163" s="152" t="n"/>
      <c r="R163" s="152" t="n"/>
      <c r="S163" s="165" t="n"/>
      <c r="T163" s="155" t="n"/>
      <c r="U163" s="152" t="n"/>
      <c r="V163" s="152" t="n"/>
      <c r="W163" s="152" t="n"/>
      <c r="X163" s="152" t="n"/>
      <c r="Y163" s="152" t="n"/>
      <c r="Z163" s="152" t="n"/>
      <c r="AA163" s="152" t="n"/>
      <c r="AB163" s="152" t="n"/>
      <c r="AC163" s="152" t="n"/>
      <c r="AD163" s="152" t="n"/>
      <c r="AE163" s="152" t="n"/>
      <c r="AF163" s="152" t="n"/>
      <c r="AG163" s="152" t="n"/>
      <c r="AH163" s="152" t="n"/>
      <c r="AI163" s="152" t="n"/>
      <c r="AJ163" s="152" t="n"/>
      <c r="AK163" s="152" t="n"/>
      <c r="AL163" s="152" t="n"/>
      <c r="AM163" s="152" t="n"/>
      <c r="AN163" s="166" t="n"/>
      <c r="AO163" s="155" t="n"/>
      <c r="AP163" s="152" t="n"/>
      <c r="AQ163" s="152" t="n"/>
      <c r="AR163" s="152" t="n"/>
      <c r="AS163" s="152" t="n"/>
      <c r="AT163" s="152" t="n"/>
      <c r="AU163" s="155" t="n"/>
      <c r="AV163" s="152" t="n"/>
      <c r="AW163" s="152" t="n"/>
      <c r="AX163" s="152" t="n"/>
      <c r="AY163" s="152" t="n"/>
      <c r="AZ163" s="152" t="n"/>
      <c r="BA163" s="165" t="n"/>
      <c r="BB163" s="165" t="n"/>
      <c r="BC163" s="155" t="n"/>
      <c r="BD163" s="152" t="n"/>
      <c r="BE163" s="152" t="n"/>
      <c r="BF163" s="152" t="n"/>
      <c r="BG163" s="155" t="n"/>
      <c r="BH163" s="152" t="n"/>
      <c r="BI163" s="152" t="n"/>
      <c r="BJ163" s="152" t="n"/>
      <c r="BK163" s="152" t="n"/>
      <c r="BL163" s="152" t="n"/>
      <c r="BM163" s="152" t="n"/>
      <c r="BN163" s="152" t="n"/>
      <c r="BO163" s="152" t="n"/>
      <c r="BP163" s="155" t="n"/>
      <c r="BQ163" s="152" t="n"/>
      <c r="BR163" s="152" t="n"/>
      <c r="BS163" s="152" t="n"/>
      <c r="BT163" s="152" t="n"/>
      <c r="BU163" s="152" t="n"/>
      <c r="BV163" s="152" t="n"/>
      <c r="BW163" s="152" t="n"/>
      <c r="BX163" s="165" t="n"/>
      <c r="BY163" s="150" t="n"/>
      <c r="BZ163" s="150" t="n"/>
      <c r="CA163" s="150" t="n"/>
      <c r="CB163" s="171">
        <f>getURL2025(B163:B1610)</f>
        <v/>
      </c>
      <c r="CC163" s="156" t="n"/>
      <c r="CD163" s="156" t="n"/>
      <c r="CE163" s="167">
        <f>IFERROR(__xludf.DUMMYFUNCTION("""COMPUTED_VALUE"""),"0")</f>
        <v/>
      </c>
      <c r="CF163" s="158">
        <f>IFERROR(__xludf.DUMMYFUNCTION("""COMPUTED_VALUE"""),"0")</f>
        <v/>
      </c>
      <c r="CG163" s="148" t="n"/>
      <c r="CH163" s="148" t="n"/>
      <c r="CI163" s="148" t="n"/>
      <c r="CJ163" s="148" t="n"/>
      <c r="CK163" s="148" t="n"/>
      <c r="CL163" s="148" t="n"/>
      <c r="CM163" s="148" t="n"/>
      <c r="CN163" s="148" t="n"/>
      <c r="CO163" s="148" t="n"/>
      <c r="CP163" s="148" t="n"/>
      <c r="CQ163" s="148" t="n"/>
      <c r="CR163" s="148" t="n"/>
      <c r="CS163" s="148" t="n"/>
      <c r="CT163" s="148" t="n"/>
      <c r="CU163" s="148" t="n"/>
      <c r="CV163" s="148" t="n"/>
    </row>
    <row r="164">
      <c r="A164" s="168" t="n"/>
      <c r="B164" s="64" t="n"/>
      <c r="C164" s="129" t="n"/>
      <c r="D164" s="130" t="inlineStr"/>
      <c r="E164" s="150" t="inlineStr"/>
      <c r="F164" s="150" t="inlineStr"/>
      <c r="G164" s="150" t="n"/>
      <c r="H164" s="152" t="n"/>
      <c r="I164" s="152" t="n"/>
      <c r="J164" s="152" t="n"/>
      <c r="K164" s="152" t="n"/>
      <c r="L164" s="152" t="n"/>
      <c r="M164" s="152" t="n"/>
      <c r="N164" s="152" t="n"/>
      <c r="O164" s="152" t="n"/>
      <c r="P164" s="152" t="n"/>
      <c r="Q164" s="152" t="n"/>
      <c r="R164" s="152" t="n"/>
      <c r="S164" s="165" t="n"/>
      <c r="T164" s="155" t="n"/>
      <c r="U164" s="152" t="n"/>
      <c r="V164" s="152" t="n"/>
      <c r="W164" s="152" t="n"/>
      <c r="X164" s="152" t="n"/>
      <c r="Y164" s="152" t="n"/>
      <c r="Z164" s="152" t="n"/>
      <c r="AA164" s="152" t="n"/>
      <c r="AB164" s="152" t="n"/>
      <c r="AC164" s="152" t="n"/>
      <c r="AD164" s="152" t="n"/>
      <c r="AE164" s="152" t="n"/>
      <c r="AF164" s="152" t="n"/>
      <c r="AG164" s="152" t="n"/>
      <c r="AH164" s="152" t="n"/>
      <c r="AI164" s="152" t="n"/>
      <c r="AJ164" s="152" t="n"/>
      <c r="AK164" s="152" t="n"/>
      <c r="AL164" s="152" t="n"/>
      <c r="AM164" s="152" t="n"/>
      <c r="AN164" s="166" t="n"/>
      <c r="AO164" s="155" t="n"/>
      <c r="AP164" s="152" t="n"/>
      <c r="AQ164" s="152" t="n"/>
      <c r="AR164" s="152" t="n"/>
      <c r="AS164" s="152" t="n"/>
      <c r="AT164" s="152" t="n"/>
      <c r="AU164" s="155" t="n"/>
      <c r="AV164" s="152" t="n"/>
      <c r="AW164" s="152" t="n"/>
      <c r="AX164" s="152" t="n"/>
      <c r="AY164" s="152" t="n"/>
      <c r="AZ164" s="152" t="n"/>
      <c r="BA164" s="165" t="n"/>
      <c r="BB164" s="165" t="n"/>
      <c r="BC164" s="155" t="n"/>
      <c r="BD164" s="152" t="n"/>
      <c r="BE164" s="152" t="n"/>
      <c r="BF164" s="152" t="n"/>
      <c r="BG164" s="155" t="n"/>
      <c r="BH164" s="152" t="n"/>
      <c r="BI164" s="152" t="n"/>
      <c r="BJ164" s="152" t="n"/>
      <c r="BK164" s="152" t="n"/>
      <c r="BL164" s="152" t="n"/>
      <c r="BM164" s="152" t="n"/>
      <c r="BN164" s="152" t="n"/>
      <c r="BO164" s="152" t="n"/>
      <c r="BP164" s="155" t="n"/>
      <c r="BQ164" s="152" t="n"/>
      <c r="BR164" s="152" t="n"/>
      <c r="BS164" s="152" t="n"/>
      <c r="BT164" s="152" t="n"/>
      <c r="BU164" s="152" t="n"/>
      <c r="BV164" s="152" t="n"/>
      <c r="BW164" s="152" t="n"/>
      <c r="BX164" s="165" t="n"/>
      <c r="BY164" s="150" t="n"/>
      <c r="BZ164" s="150" t="n"/>
      <c r="CA164" s="150" t="n"/>
      <c r="CB164" s="171">
        <f>getURL2025(B164:B1611)</f>
        <v/>
      </c>
      <c r="CC164" s="156" t="n"/>
      <c r="CD164" s="156" t="n"/>
      <c r="CE164" s="167">
        <f>IFERROR(__xludf.DUMMYFUNCTION("""COMPUTED_VALUE"""),"0")</f>
        <v/>
      </c>
      <c r="CF164" s="158">
        <f>IFERROR(__xludf.DUMMYFUNCTION("""COMPUTED_VALUE"""),"0")</f>
        <v/>
      </c>
      <c r="CG164" s="148" t="n"/>
      <c r="CH164" s="148" t="n"/>
      <c r="CI164" s="148" t="n"/>
      <c r="CJ164" s="148" t="n"/>
      <c r="CK164" s="148" t="n"/>
      <c r="CL164" s="148" t="n"/>
      <c r="CM164" s="148" t="n"/>
      <c r="CN164" s="148" t="n"/>
      <c r="CO164" s="148" t="n"/>
      <c r="CP164" s="148" t="n"/>
      <c r="CQ164" s="148" t="n"/>
      <c r="CR164" s="148" t="n"/>
      <c r="CS164" s="148" t="n"/>
      <c r="CT164" s="148" t="n"/>
      <c r="CU164" s="148" t="n"/>
      <c r="CV164" s="148" t="n"/>
    </row>
    <row r="165">
      <c r="A165" s="168" t="n"/>
      <c r="B165" s="64" t="n"/>
      <c r="C165" s="129" t="n"/>
      <c r="D165" s="130" t="inlineStr"/>
      <c r="E165" s="150" t="inlineStr"/>
      <c r="F165" s="150" t="inlineStr"/>
      <c r="G165" s="150" t="n"/>
      <c r="H165" s="152" t="n"/>
      <c r="I165" s="152" t="n"/>
      <c r="J165" s="152" t="n"/>
      <c r="K165" s="152" t="n"/>
      <c r="L165" s="152" t="n"/>
      <c r="M165" s="152" t="n"/>
      <c r="N165" s="152" t="n"/>
      <c r="O165" s="152" t="n"/>
      <c r="P165" s="152" t="n"/>
      <c r="Q165" s="152" t="n"/>
      <c r="R165" s="152" t="n"/>
      <c r="S165" s="165" t="n"/>
      <c r="T165" s="155" t="n"/>
      <c r="U165" s="152" t="n"/>
      <c r="V165" s="152" t="n"/>
      <c r="W165" s="152" t="n"/>
      <c r="X165" s="152" t="n"/>
      <c r="Y165" s="152" t="n"/>
      <c r="Z165" s="152" t="n"/>
      <c r="AA165" s="152" t="n"/>
      <c r="AB165" s="152" t="n"/>
      <c r="AC165" s="152" t="n"/>
      <c r="AD165" s="152" t="n"/>
      <c r="AE165" s="152" t="n"/>
      <c r="AF165" s="152" t="n"/>
      <c r="AG165" s="152" t="n"/>
      <c r="AH165" s="152" t="n"/>
      <c r="AI165" s="152" t="n"/>
      <c r="AJ165" s="152" t="n"/>
      <c r="AK165" s="152" t="n"/>
      <c r="AL165" s="152" t="n"/>
      <c r="AM165" s="152" t="n"/>
      <c r="AN165" s="166" t="n"/>
      <c r="AO165" s="155" t="n"/>
      <c r="AP165" s="152" t="n"/>
      <c r="AQ165" s="152" t="n"/>
      <c r="AR165" s="152" t="n"/>
      <c r="AS165" s="152" t="n"/>
      <c r="AT165" s="152" t="n"/>
      <c r="AU165" s="155" t="n"/>
      <c r="AV165" s="152" t="n"/>
      <c r="AW165" s="152" t="n"/>
      <c r="AX165" s="152" t="n"/>
      <c r="AY165" s="152" t="n"/>
      <c r="AZ165" s="152" t="n"/>
      <c r="BA165" s="165" t="n"/>
      <c r="BB165" s="165" t="n"/>
      <c r="BC165" s="155" t="n"/>
      <c r="BD165" s="152" t="n"/>
      <c r="BE165" s="152" t="n"/>
      <c r="BF165" s="152" t="n"/>
      <c r="BG165" s="155" t="n"/>
      <c r="BH165" s="152" t="n"/>
      <c r="BI165" s="152" t="n"/>
      <c r="BJ165" s="152" t="n"/>
      <c r="BK165" s="152" t="n"/>
      <c r="BL165" s="152" t="n"/>
      <c r="BM165" s="152" t="n"/>
      <c r="BN165" s="152" t="n"/>
      <c r="BO165" s="152" t="n"/>
      <c r="BP165" s="155" t="n"/>
      <c r="BQ165" s="152" t="n"/>
      <c r="BR165" s="152" t="n"/>
      <c r="BS165" s="152" t="n"/>
      <c r="BT165" s="152" t="n"/>
      <c r="BU165" s="152" t="n"/>
      <c r="BV165" s="152" t="n"/>
      <c r="BW165" s="152" t="n"/>
      <c r="BX165" s="165" t="n"/>
      <c r="BY165" s="150" t="n"/>
      <c r="BZ165" s="150" t="n"/>
      <c r="CA165" s="150" t="n"/>
      <c r="CB165" s="171">
        <f>getURL2025(B165:B1612)</f>
        <v/>
      </c>
      <c r="CC165" s="156" t="n"/>
      <c r="CD165" s="156" t="n"/>
      <c r="CE165" s="167">
        <f>IFERROR(__xludf.DUMMYFUNCTION("""COMPUTED_VALUE"""),"0")</f>
        <v/>
      </c>
      <c r="CF165" s="158">
        <f>IFERROR(__xludf.DUMMYFUNCTION("""COMPUTED_VALUE"""),"0")</f>
        <v/>
      </c>
      <c r="CG165" s="148" t="n"/>
      <c r="CH165" s="148" t="n"/>
      <c r="CI165" s="148" t="n"/>
      <c r="CJ165" s="148" t="n"/>
      <c r="CK165" s="148" t="n"/>
      <c r="CL165" s="148" t="n"/>
      <c r="CM165" s="148" t="n"/>
      <c r="CN165" s="148" t="n"/>
      <c r="CO165" s="148" t="n"/>
      <c r="CP165" s="148" t="n"/>
      <c r="CQ165" s="148" t="n"/>
      <c r="CR165" s="148" t="n"/>
      <c r="CS165" s="148" t="n"/>
      <c r="CT165" s="148" t="n"/>
      <c r="CU165" s="148" t="n"/>
      <c r="CV165" s="148" t="n"/>
    </row>
    <row r="166">
      <c r="A166" s="168" t="n"/>
      <c r="B166" s="64" t="n"/>
      <c r="C166" s="129" t="n"/>
      <c r="D166" s="130" t="inlineStr"/>
      <c r="E166" s="150" t="inlineStr"/>
      <c r="F166" s="150" t="inlineStr"/>
      <c r="G166" s="150" t="n"/>
      <c r="H166" s="152" t="n"/>
      <c r="I166" s="152" t="n"/>
      <c r="J166" s="152" t="n"/>
      <c r="K166" s="152" t="n"/>
      <c r="L166" s="152" t="n"/>
      <c r="M166" s="152" t="n"/>
      <c r="N166" s="152" t="n"/>
      <c r="O166" s="152" t="n"/>
      <c r="P166" s="152" t="n"/>
      <c r="Q166" s="152" t="n"/>
      <c r="R166" s="152" t="n"/>
      <c r="S166" s="165" t="n"/>
      <c r="T166" s="155" t="n"/>
      <c r="U166" s="152" t="n"/>
      <c r="V166" s="152" t="n"/>
      <c r="W166" s="152" t="n"/>
      <c r="X166" s="152" t="n"/>
      <c r="Y166" s="152" t="n"/>
      <c r="Z166" s="152" t="n"/>
      <c r="AA166" s="152" t="n"/>
      <c r="AB166" s="152" t="n"/>
      <c r="AC166" s="152" t="n"/>
      <c r="AD166" s="152" t="n"/>
      <c r="AE166" s="152" t="n"/>
      <c r="AF166" s="152" t="n"/>
      <c r="AG166" s="152" t="n"/>
      <c r="AH166" s="152" t="n"/>
      <c r="AI166" s="152" t="n"/>
      <c r="AJ166" s="152" t="n"/>
      <c r="AK166" s="152" t="n"/>
      <c r="AL166" s="152" t="n"/>
      <c r="AM166" s="152" t="n"/>
      <c r="AN166" s="166" t="n"/>
      <c r="AO166" s="155" t="n"/>
      <c r="AP166" s="152" t="n"/>
      <c r="AQ166" s="152" t="n"/>
      <c r="AR166" s="152" t="n"/>
      <c r="AS166" s="152" t="n"/>
      <c r="AT166" s="152" t="n"/>
      <c r="AU166" s="155" t="n"/>
      <c r="AV166" s="152" t="n"/>
      <c r="AW166" s="152" t="n"/>
      <c r="AX166" s="152" t="n"/>
      <c r="AY166" s="152" t="n"/>
      <c r="AZ166" s="152" t="n"/>
      <c r="BA166" s="165" t="n"/>
      <c r="BB166" s="165" t="n"/>
      <c r="BC166" s="155" t="n"/>
      <c r="BD166" s="152" t="n"/>
      <c r="BE166" s="152" t="n"/>
      <c r="BF166" s="152" t="n"/>
      <c r="BG166" s="155" t="n"/>
      <c r="BH166" s="152" t="n"/>
      <c r="BI166" s="152" t="n"/>
      <c r="BJ166" s="152" t="n"/>
      <c r="BK166" s="152" t="n"/>
      <c r="BL166" s="152" t="n"/>
      <c r="BM166" s="152" t="n"/>
      <c r="BN166" s="152" t="n"/>
      <c r="BO166" s="152" t="n"/>
      <c r="BP166" s="155" t="n"/>
      <c r="BQ166" s="152" t="n"/>
      <c r="BR166" s="152" t="n"/>
      <c r="BS166" s="152" t="n"/>
      <c r="BT166" s="152" t="n"/>
      <c r="BU166" s="152" t="n"/>
      <c r="BV166" s="152" t="n"/>
      <c r="BW166" s="152" t="n"/>
      <c r="BX166" s="165" t="n"/>
      <c r="BY166" s="150" t="n"/>
      <c r="BZ166" s="150" t="n"/>
      <c r="CA166" s="150" t="n"/>
      <c r="CB166" s="171">
        <f>getURL2025(B166:B1613)</f>
        <v/>
      </c>
      <c r="CC166" s="156" t="n"/>
      <c r="CD166" s="156" t="n"/>
      <c r="CE166" s="167">
        <f>IFERROR(__xludf.DUMMYFUNCTION("""COMPUTED_VALUE"""),"0")</f>
        <v/>
      </c>
      <c r="CF166" s="158">
        <f>IFERROR(__xludf.DUMMYFUNCTION("""COMPUTED_VALUE"""),"0")</f>
        <v/>
      </c>
      <c r="CG166" s="148" t="n"/>
      <c r="CH166" s="148" t="n"/>
      <c r="CI166" s="148" t="n"/>
      <c r="CJ166" s="148" t="n"/>
      <c r="CK166" s="148" t="n"/>
      <c r="CL166" s="148" t="n"/>
      <c r="CM166" s="148" t="n"/>
      <c r="CN166" s="148" t="n"/>
      <c r="CO166" s="148" t="n"/>
      <c r="CP166" s="148" t="n"/>
      <c r="CQ166" s="148" t="n"/>
      <c r="CR166" s="148" t="n"/>
      <c r="CS166" s="148" t="n"/>
      <c r="CT166" s="148" t="n"/>
      <c r="CU166" s="148" t="n"/>
      <c r="CV166" s="148" t="n"/>
    </row>
    <row r="167">
      <c r="A167" s="168" t="n"/>
      <c r="B167" s="64" t="n"/>
      <c r="C167" s="129" t="n"/>
      <c r="D167" s="130" t="inlineStr"/>
      <c r="E167" s="150" t="inlineStr"/>
      <c r="F167" s="150" t="inlineStr"/>
      <c r="G167" s="150" t="n"/>
      <c r="H167" s="152" t="n"/>
      <c r="I167" s="152" t="n"/>
      <c r="J167" s="152" t="n"/>
      <c r="K167" s="152" t="n"/>
      <c r="L167" s="152" t="n"/>
      <c r="M167" s="152" t="n"/>
      <c r="N167" s="152" t="n"/>
      <c r="O167" s="152" t="n"/>
      <c r="P167" s="152" t="n"/>
      <c r="Q167" s="152" t="n"/>
      <c r="R167" s="152" t="n"/>
      <c r="S167" s="165" t="n"/>
      <c r="T167" s="155" t="n"/>
      <c r="U167" s="152" t="n"/>
      <c r="V167" s="152" t="n"/>
      <c r="W167" s="152" t="n"/>
      <c r="X167" s="152" t="n"/>
      <c r="Y167" s="152" t="n"/>
      <c r="Z167" s="152" t="n"/>
      <c r="AA167" s="152" t="n"/>
      <c r="AB167" s="152" t="n"/>
      <c r="AC167" s="152" t="n"/>
      <c r="AD167" s="152" t="n"/>
      <c r="AE167" s="152" t="n"/>
      <c r="AF167" s="152" t="n"/>
      <c r="AG167" s="152" t="n"/>
      <c r="AH167" s="152" t="n"/>
      <c r="AI167" s="152" t="n"/>
      <c r="AJ167" s="152" t="n"/>
      <c r="AK167" s="152" t="n"/>
      <c r="AL167" s="152" t="n"/>
      <c r="AM167" s="152" t="n"/>
      <c r="AN167" s="166" t="n"/>
      <c r="AO167" s="155" t="n"/>
      <c r="AP167" s="152" t="n"/>
      <c r="AQ167" s="152" t="n"/>
      <c r="AR167" s="152" t="n"/>
      <c r="AS167" s="152" t="n"/>
      <c r="AT167" s="152" t="n"/>
      <c r="AU167" s="155" t="n"/>
      <c r="AV167" s="152" t="n"/>
      <c r="AW167" s="152" t="n"/>
      <c r="AX167" s="152" t="n"/>
      <c r="AY167" s="152" t="n"/>
      <c r="AZ167" s="152" t="n"/>
      <c r="BA167" s="165" t="n"/>
      <c r="BB167" s="165" t="n"/>
      <c r="BC167" s="155" t="n"/>
      <c r="BD167" s="152" t="n"/>
      <c r="BE167" s="152" t="n"/>
      <c r="BF167" s="152" t="n"/>
      <c r="BG167" s="155" t="n"/>
      <c r="BH167" s="152" t="n"/>
      <c r="BI167" s="152" t="n"/>
      <c r="BJ167" s="152" t="n"/>
      <c r="BK167" s="152" t="n"/>
      <c r="BL167" s="152" t="n"/>
      <c r="BM167" s="152" t="n"/>
      <c r="BN167" s="152" t="n"/>
      <c r="BO167" s="152" t="n"/>
      <c r="BP167" s="155" t="n"/>
      <c r="BQ167" s="152" t="n"/>
      <c r="BR167" s="152" t="n"/>
      <c r="BS167" s="152" t="n"/>
      <c r="BT167" s="152" t="n"/>
      <c r="BU167" s="152" t="n"/>
      <c r="BV167" s="152" t="n"/>
      <c r="BW167" s="152" t="n"/>
      <c r="BX167" s="165" t="n"/>
      <c r="BY167" s="150" t="n"/>
      <c r="BZ167" s="150" t="n"/>
      <c r="CA167" s="150" t="n"/>
      <c r="CB167" s="171">
        <f>getURL2025(B167:B1614)</f>
        <v/>
      </c>
      <c r="CC167" s="156" t="n"/>
      <c r="CD167" s="156" t="n"/>
      <c r="CE167" s="167">
        <f>IFERROR(__xludf.DUMMYFUNCTION("""COMPUTED_VALUE"""),"0")</f>
        <v/>
      </c>
      <c r="CF167" s="158">
        <f>IFERROR(__xludf.DUMMYFUNCTION("""COMPUTED_VALUE"""),"0")</f>
        <v/>
      </c>
      <c r="CG167" s="148" t="n"/>
      <c r="CH167" s="148" t="n"/>
      <c r="CI167" s="148" t="n"/>
      <c r="CJ167" s="148" t="n"/>
      <c r="CK167" s="148" t="n"/>
      <c r="CL167" s="148" t="n"/>
      <c r="CM167" s="148" t="n"/>
      <c r="CN167" s="148" t="n"/>
      <c r="CO167" s="148" t="n"/>
      <c r="CP167" s="148" t="n"/>
      <c r="CQ167" s="148" t="n"/>
      <c r="CR167" s="148" t="n"/>
      <c r="CS167" s="148" t="n"/>
      <c r="CT167" s="148" t="n"/>
      <c r="CU167" s="148" t="n"/>
      <c r="CV167" s="148" t="n"/>
    </row>
    <row r="168">
      <c r="A168" s="168" t="n"/>
      <c r="B168" s="64" t="n"/>
      <c r="C168" s="129" t="n"/>
      <c r="D168" s="130" t="inlineStr"/>
      <c r="E168" s="150" t="inlineStr"/>
      <c r="F168" s="150" t="inlineStr"/>
      <c r="G168" s="150" t="n"/>
      <c r="H168" s="152" t="n"/>
      <c r="I168" s="152" t="n"/>
      <c r="J168" s="152" t="n"/>
      <c r="K168" s="152" t="n"/>
      <c r="L168" s="152" t="n"/>
      <c r="M168" s="152" t="n"/>
      <c r="N168" s="152" t="n"/>
      <c r="O168" s="152" t="n"/>
      <c r="P168" s="152" t="n"/>
      <c r="Q168" s="152" t="n"/>
      <c r="R168" s="152" t="n"/>
      <c r="S168" s="165" t="n"/>
      <c r="T168" s="155" t="n"/>
      <c r="U168" s="152" t="n"/>
      <c r="V168" s="152" t="n"/>
      <c r="W168" s="152" t="n"/>
      <c r="X168" s="152" t="n"/>
      <c r="Y168" s="152" t="n"/>
      <c r="Z168" s="152" t="n"/>
      <c r="AA168" s="152" t="n"/>
      <c r="AB168" s="152" t="n"/>
      <c r="AC168" s="152" t="n"/>
      <c r="AD168" s="152" t="n"/>
      <c r="AE168" s="152" t="n"/>
      <c r="AF168" s="152" t="n"/>
      <c r="AG168" s="152" t="n"/>
      <c r="AH168" s="152" t="n"/>
      <c r="AI168" s="152" t="n"/>
      <c r="AJ168" s="152" t="n"/>
      <c r="AK168" s="152" t="n"/>
      <c r="AL168" s="152" t="n"/>
      <c r="AM168" s="152" t="n"/>
      <c r="AN168" s="166" t="n"/>
      <c r="AO168" s="155" t="n"/>
      <c r="AP168" s="152" t="n"/>
      <c r="AQ168" s="152" t="n"/>
      <c r="AR168" s="152" t="n"/>
      <c r="AS168" s="152" t="n"/>
      <c r="AT168" s="152" t="n"/>
      <c r="AU168" s="155" t="n"/>
      <c r="AV168" s="152" t="n"/>
      <c r="AW168" s="152" t="n"/>
      <c r="AX168" s="152" t="n"/>
      <c r="AY168" s="152" t="n"/>
      <c r="AZ168" s="152" t="n"/>
      <c r="BA168" s="165" t="n"/>
      <c r="BB168" s="165" t="n"/>
      <c r="BC168" s="155" t="n"/>
      <c r="BD168" s="152" t="n"/>
      <c r="BE168" s="152" t="n"/>
      <c r="BF168" s="152" t="n"/>
      <c r="BG168" s="155" t="n"/>
      <c r="BH168" s="152" t="n"/>
      <c r="BI168" s="152" t="n"/>
      <c r="BJ168" s="152" t="n"/>
      <c r="BK168" s="152" t="n"/>
      <c r="BL168" s="152" t="n"/>
      <c r="BM168" s="152" t="n"/>
      <c r="BN168" s="152" t="n"/>
      <c r="BO168" s="152" t="n"/>
      <c r="BP168" s="155" t="n"/>
      <c r="BQ168" s="152" t="n"/>
      <c r="BR168" s="152" t="n"/>
      <c r="BS168" s="152" t="n"/>
      <c r="BT168" s="152" t="n"/>
      <c r="BU168" s="152" t="n"/>
      <c r="BV168" s="152" t="n"/>
      <c r="BW168" s="152" t="n"/>
      <c r="BX168" s="165" t="n"/>
      <c r="BY168" s="150" t="n"/>
      <c r="BZ168" s="150" t="n"/>
      <c r="CA168" s="150" t="n"/>
      <c r="CB168" s="171">
        <f>getURL2025(B168:B1615)</f>
        <v/>
      </c>
      <c r="CC168" s="156" t="n"/>
      <c r="CD168" s="156" t="n"/>
      <c r="CE168" s="167">
        <f>IFERROR(__xludf.DUMMYFUNCTION("""COMPUTED_VALUE"""),"0")</f>
        <v/>
      </c>
      <c r="CF168" s="158">
        <f>IFERROR(__xludf.DUMMYFUNCTION("""COMPUTED_VALUE"""),"0")</f>
        <v/>
      </c>
      <c r="CG168" s="148" t="n"/>
      <c r="CH168" s="148" t="n"/>
      <c r="CI168" s="148" t="n"/>
      <c r="CJ168" s="148" t="n"/>
      <c r="CK168" s="148" t="n"/>
      <c r="CL168" s="148" t="n"/>
      <c r="CM168" s="148" t="n"/>
      <c r="CN168" s="148" t="n"/>
      <c r="CO168" s="148" t="n"/>
      <c r="CP168" s="148" t="n"/>
      <c r="CQ168" s="148" t="n"/>
      <c r="CR168" s="148" t="n"/>
      <c r="CS168" s="148" t="n"/>
      <c r="CT168" s="148" t="n"/>
      <c r="CU168" s="148" t="n"/>
      <c r="CV168" s="148" t="n"/>
    </row>
    <row r="169">
      <c r="A169" s="168" t="n"/>
      <c r="B169" s="64" t="n"/>
      <c r="C169" s="129" t="n"/>
      <c r="D169" s="130" t="inlineStr"/>
      <c r="E169" s="150" t="inlineStr"/>
      <c r="F169" s="150" t="inlineStr"/>
      <c r="G169" s="150" t="n"/>
      <c r="H169" s="152" t="n"/>
      <c r="I169" s="152" t="n"/>
      <c r="J169" s="152" t="n"/>
      <c r="K169" s="152" t="n"/>
      <c r="L169" s="152" t="n"/>
      <c r="M169" s="152" t="n"/>
      <c r="N169" s="152" t="n"/>
      <c r="O169" s="152" t="n"/>
      <c r="P169" s="152" t="n"/>
      <c r="Q169" s="152" t="n"/>
      <c r="R169" s="152" t="n"/>
      <c r="S169" s="165" t="n"/>
      <c r="T169" s="155" t="n"/>
      <c r="U169" s="152" t="n"/>
      <c r="V169" s="152" t="n"/>
      <c r="W169" s="152" t="n"/>
      <c r="X169" s="152" t="n"/>
      <c r="Y169" s="152" t="n"/>
      <c r="Z169" s="152" t="n"/>
      <c r="AA169" s="152" t="n"/>
      <c r="AB169" s="152" t="n"/>
      <c r="AC169" s="152" t="n"/>
      <c r="AD169" s="152" t="n"/>
      <c r="AE169" s="152" t="n"/>
      <c r="AF169" s="152" t="n"/>
      <c r="AG169" s="152" t="n"/>
      <c r="AH169" s="152" t="n"/>
      <c r="AI169" s="152" t="n"/>
      <c r="AJ169" s="152" t="n"/>
      <c r="AK169" s="152" t="n"/>
      <c r="AL169" s="152" t="n"/>
      <c r="AM169" s="152" t="n"/>
      <c r="AN169" s="166" t="n"/>
      <c r="AO169" s="155" t="n"/>
      <c r="AP169" s="152" t="n"/>
      <c r="AQ169" s="152" t="n"/>
      <c r="AR169" s="152" t="n"/>
      <c r="AS169" s="152" t="n"/>
      <c r="AT169" s="152" t="n"/>
      <c r="AU169" s="155" t="n"/>
      <c r="AV169" s="152" t="n"/>
      <c r="AW169" s="152" t="n"/>
      <c r="AX169" s="152" t="n"/>
      <c r="AY169" s="152" t="n"/>
      <c r="AZ169" s="152" t="n"/>
      <c r="BA169" s="165" t="n"/>
      <c r="BB169" s="165" t="n"/>
      <c r="BC169" s="155" t="n"/>
      <c r="BD169" s="152" t="n"/>
      <c r="BE169" s="152" t="n"/>
      <c r="BF169" s="152" t="n"/>
      <c r="BG169" s="155" t="n"/>
      <c r="BH169" s="152" t="n"/>
      <c r="BI169" s="152" t="n"/>
      <c r="BJ169" s="152" t="n"/>
      <c r="BK169" s="152" t="n"/>
      <c r="BL169" s="152" t="n"/>
      <c r="BM169" s="152" t="n"/>
      <c r="BN169" s="152" t="n"/>
      <c r="BO169" s="152" t="n"/>
      <c r="BP169" s="155" t="n"/>
      <c r="BQ169" s="152" t="n"/>
      <c r="BR169" s="152" t="n"/>
      <c r="BS169" s="152" t="n"/>
      <c r="BT169" s="152" t="n"/>
      <c r="BU169" s="152" t="n"/>
      <c r="BV169" s="152" t="n"/>
      <c r="BW169" s="152" t="n"/>
      <c r="BX169" s="165" t="n"/>
      <c r="BY169" s="150" t="n"/>
      <c r="BZ169" s="150" t="n"/>
      <c r="CA169" s="150" t="n"/>
      <c r="CB169" s="171">
        <f>getURL2025(B169:B1616)</f>
        <v/>
      </c>
      <c r="CC169" s="156" t="n"/>
      <c r="CD169" s="156" t="n"/>
      <c r="CE169" s="167">
        <f>IFERROR(__xludf.DUMMYFUNCTION("""COMPUTED_VALUE"""),"0")</f>
        <v/>
      </c>
      <c r="CF169" s="158">
        <f>IFERROR(__xludf.DUMMYFUNCTION("""COMPUTED_VALUE"""),"0")</f>
        <v/>
      </c>
      <c r="CG169" s="148" t="n"/>
      <c r="CH169" s="148" t="n"/>
      <c r="CI169" s="148" t="n"/>
      <c r="CJ169" s="148" t="n"/>
      <c r="CK169" s="148" t="n"/>
      <c r="CL169" s="148" t="n"/>
      <c r="CM169" s="148" t="n"/>
      <c r="CN169" s="148" t="n"/>
      <c r="CO169" s="148" t="n"/>
      <c r="CP169" s="148" t="n"/>
      <c r="CQ169" s="148" t="n"/>
      <c r="CR169" s="148" t="n"/>
      <c r="CS169" s="148" t="n"/>
      <c r="CT169" s="148" t="n"/>
      <c r="CU169" s="148" t="n"/>
      <c r="CV169" s="148" t="n"/>
    </row>
    <row r="170">
      <c r="A170" s="168" t="n"/>
      <c r="B170" s="64" t="n"/>
      <c r="C170" s="129" t="n"/>
      <c r="D170" s="130" t="inlineStr"/>
      <c r="E170" s="150" t="inlineStr"/>
      <c r="F170" s="150" t="inlineStr"/>
      <c r="G170" s="150" t="n"/>
      <c r="H170" s="152" t="n"/>
      <c r="I170" s="152" t="n"/>
      <c r="J170" s="152" t="n"/>
      <c r="K170" s="152" t="n"/>
      <c r="L170" s="152" t="n"/>
      <c r="M170" s="152" t="n"/>
      <c r="N170" s="152" t="n"/>
      <c r="O170" s="152" t="n"/>
      <c r="P170" s="152" t="n"/>
      <c r="Q170" s="152" t="n"/>
      <c r="R170" s="152" t="n"/>
      <c r="S170" s="165" t="n"/>
      <c r="T170" s="155" t="n"/>
      <c r="U170" s="152" t="n"/>
      <c r="V170" s="152" t="n"/>
      <c r="W170" s="152" t="n"/>
      <c r="X170" s="152" t="n"/>
      <c r="Y170" s="152" t="n"/>
      <c r="Z170" s="152" t="n"/>
      <c r="AA170" s="152" t="n"/>
      <c r="AB170" s="152" t="n"/>
      <c r="AC170" s="152" t="n"/>
      <c r="AD170" s="152" t="n"/>
      <c r="AE170" s="152" t="n"/>
      <c r="AF170" s="152" t="n"/>
      <c r="AG170" s="152" t="n"/>
      <c r="AH170" s="152" t="n"/>
      <c r="AI170" s="152" t="n"/>
      <c r="AJ170" s="152" t="n"/>
      <c r="AK170" s="152" t="n"/>
      <c r="AL170" s="152" t="n"/>
      <c r="AM170" s="152" t="n"/>
      <c r="AN170" s="166" t="n"/>
      <c r="AO170" s="155" t="n"/>
      <c r="AP170" s="152" t="n"/>
      <c r="AQ170" s="152" t="n"/>
      <c r="AR170" s="152" t="n"/>
      <c r="AS170" s="152" t="n"/>
      <c r="AT170" s="152" t="n"/>
      <c r="AU170" s="155" t="n"/>
      <c r="AV170" s="152" t="n"/>
      <c r="AW170" s="152" t="n"/>
      <c r="AX170" s="152" t="n"/>
      <c r="AY170" s="152" t="n"/>
      <c r="AZ170" s="152" t="n"/>
      <c r="BA170" s="165" t="n"/>
      <c r="BB170" s="165" t="n"/>
      <c r="BC170" s="155" t="n"/>
      <c r="BD170" s="152" t="n"/>
      <c r="BE170" s="152" t="n"/>
      <c r="BF170" s="152" t="n"/>
      <c r="BG170" s="155" t="n"/>
      <c r="BH170" s="152" t="n"/>
      <c r="BI170" s="152" t="n"/>
      <c r="BJ170" s="152" t="n"/>
      <c r="BK170" s="152" t="n"/>
      <c r="BL170" s="152" t="n"/>
      <c r="BM170" s="152" t="n"/>
      <c r="BN170" s="152" t="n"/>
      <c r="BO170" s="152" t="n"/>
      <c r="BP170" s="155" t="n"/>
      <c r="BQ170" s="152" t="n"/>
      <c r="BR170" s="152" t="n"/>
      <c r="BS170" s="152" t="n"/>
      <c r="BT170" s="152" t="n"/>
      <c r="BU170" s="152" t="n"/>
      <c r="BV170" s="152" t="n"/>
      <c r="BW170" s="152" t="n"/>
      <c r="BX170" s="165" t="n"/>
      <c r="BY170" s="150" t="n"/>
      <c r="BZ170" s="150" t="n"/>
      <c r="CA170" s="150" t="n"/>
      <c r="CB170" s="171">
        <f>getURL2025(B170:B1617)</f>
        <v/>
      </c>
      <c r="CC170" s="156" t="n"/>
      <c r="CD170" s="156" t="n"/>
      <c r="CE170" s="167">
        <f>IFERROR(__xludf.DUMMYFUNCTION("""COMPUTED_VALUE"""),"0")</f>
        <v/>
      </c>
      <c r="CF170" s="158">
        <f>IFERROR(__xludf.DUMMYFUNCTION("""COMPUTED_VALUE"""),"0")</f>
        <v/>
      </c>
      <c r="CG170" s="148" t="n"/>
      <c r="CH170" s="148" t="n"/>
      <c r="CI170" s="148" t="n"/>
      <c r="CJ170" s="148" t="n"/>
      <c r="CK170" s="148" t="n"/>
      <c r="CL170" s="148" t="n"/>
      <c r="CM170" s="148" t="n"/>
      <c r="CN170" s="148" t="n"/>
      <c r="CO170" s="148" t="n"/>
      <c r="CP170" s="148" t="n"/>
      <c r="CQ170" s="148" t="n"/>
      <c r="CR170" s="148" t="n"/>
      <c r="CS170" s="148" t="n"/>
      <c r="CT170" s="148" t="n"/>
      <c r="CU170" s="148" t="n"/>
      <c r="CV170" s="148" t="n"/>
    </row>
    <row r="171">
      <c r="A171" s="168" t="n"/>
      <c r="B171" s="64" t="n"/>
      <c r="C171" s="129" t="n"/>
      <c r="D171" s="130" t="inlineStr"/>
      <c r="E171" s="150" t="inlineStr"/>
      <c r="F171" s="150" t="inlineStr"/>
      <c r="G171" s="150" t="n"/>
      <c r="H171" s="152" t="n"/>
      <c r="I171" s="152" t="n"/>
      <c r="J171" s="152" t="n"/>
      <c r="K171" s="152" t="n"/>
      <c r="L171" s="152" t="n"/>
      <c r="M171" s="152" t="n"/>
      <c r="N171" s="152" t="n"/>
      <c r="O171" s="152" t="n"/>
      <c r="P171" s="152" t="n"/>
      <c r="Q171" s="152" t="n"/>
      <c r="R171" s="152" t="n"/>
      <c r="S171" s="165" t="n"/>
      <c r="T171" s="155" t="n"/>
      <c r="U171" s="152" t="n"/>
      <c r="V171" s="152" t="n"/>
      <c r="W171" s="152" t="n"/>
      <c r="X171" s="152" t="n"/>
      <c r="Y171" s="152" t="n"/>
      <c r="Z171" s="152" t="n"/>
      <c r="AA171" s="152" t="n"/>
      <c r="AB171" s="152" t="n"/>
      <c r="AC171" s="152" t="n"/>
      <c r="AD171" s="152" t="n"/>
      <c r="AE171" s="152" t="n"/>
      <c r="AF171" s="152" t="n"/>
      <c r="AG171" s="152" t="n"/>
      <c r="AH171" s="152" t="n"/>
      <c r="AI171" s="152" t="n"/>
      <c r="AJ171" s="152" t="n"/>
      <c r="AK171" s="152" t="n"/>
      <c r="AL171" s="152" t="n"/>
      <c r="AM171" s="152" t="n"/>
      <c r="AN171" s="166" t="n"/>
      <c r="AO171" s="155" t="n"/>
      <c r="AP171" s="152" t="n"/>
      <c r="AQ171" s="152" t="n"/>
      <c r="AR171" s="152" t="n"/>
      <c r="AS171" s="152" t="n"/>
      <c r="AT171" s="152" t="n"/>
      <c r="AU171" s="155" t="n"/>
      <c r="AV171" s="152" t="n"/>
      <c r="AW171" s="152" t="n"/>
      <c r="AX171" s="152" t="n"/>
      <c r="AY171" s="152" t="n"/>
      <c r="AZ171" s="152" t="n"/>
      <c r="BA171" s="165" t="n"/>
      <c r="BB171" s="165" t="n"/>
      <c r="BC171" s="155" t="n"/>
      <c r="BD171" s="152" t="n"/>
      <c r="BE171" s="152" t="n"/>
      <c r="BF171" s="152" t="n"/>
      <c r="BG171" s="155" t="n"/>
      <c r="BH171" s="152" t="n"/>
      <c r="BI171" s="152" t="n"/>
      <c r="BJ171" s="152" t="n"/>
      <c r="BK171" s="152" t="n"/>
      <c r="BL171" s="152" t="n"/>
      <c r="BM171" s="152" t="n"/>
      <c r="BN171" s="152" t="n"/>
      <c r="BO171" s="152" t="n"/>
      <c r="BP171" s="155" t="n"/>
      <c r="BQ171" s="152" t="n"/>
      <c r="BR171" s="152" t="n"/>
      <c r="BS171" s="152" t="n"/>
      <c r="BT171" s="152" t="n"/>
      <c r="BU171" s="152" t="n"/>
      <c r="BV171" s="152" t="n"/>
      <c r="BW171" s="152" t="n"/>
      <c r="BX171" s="165" t="n"/>
      <c r="BY171" s="150" t="n"/>
      <c r="BZ171" s="150" t="n"/>
      <c r="CA171" s="150" t="n"/>
      <c r="CB171" s="171">
        <f>getURL2025(B171:B1618)</f>
        <v/>
      </c>
      <c r="CC171" s="156" t="n"/>
      <c r="CD171" s="156" t="n"/>
      <c r="CE171" s="167">
        <f>IFERROR(__xludf.DUMMYFUNCTION("""COMPUTED_VALUE"""),"0")</f>
        <v/>
      </c>
      <c r="CF171" s="158">
        <f>IFERROR(__xludf.DUMMYFUNCTION("""COMPUTED_VALUE"""),"0")</f>
        <v/>
      </c>
      <c r="CG171" s="148" t="n"/>
      <c r="CH171" s="148" t="n"/>
      <c r="CI171" s="148" t="n"/>
      <c r="CJ171" s="148" t="n"/>
      <c r="CK171" s="148" t="n"/>
      <c r="CL171" s="148" t="n"/>
      <c r="CM171" s="148" t="n"/>
      <c r="CN171" s="148" t="n"/>
      <c r="CO171" s="148" t="n"/>
      <c r="CP171" s="148" t="n"/>
      <c r="CQ171" s="148" t="n"/>
      <c r="CR171" s="148" t="n"/>
      <c r="CS171" s="148" t="n"/>
      <c r="CT171" s="148" t="n"/>
      <c r="CU171" s="148" t="n"/>
      <c r="CV171" s="148" t="n"/>
    </row>
    <row r="172">
      <c r="A172" s="168" t="n"/>
      <c r="B172" s="64" t="n"/>
      <c r="C172" s="129" t="n"/>
      <c r="D172" s="130" t="inlineStr"/>
      <c r="E172" s="150" t="inlineStr"/>
      <c r="F172" s="150" t="inlineStr"/>
      <c r="G172" s="150" t="n"/>
      <c r="H172" s="152" t="n"/>
      <c r="I172" s="152" t="n"/>
      <c r="J172" s="152" t="n"/>
      <c r="K172" s="152" t="n"/>
      <c r="L172" s="152" t="n"/>
      <c r="M172" s="152" t="n"/>
      <c r="N172" s="152" t="n"/>
      <c r="O172" s="152" t="n"/>
      <c r="P172" s="152" t="n"/>
      <c r="Q172" s="152" t="n"/>
      <c r="R172" s="152" t="n"/>
      <c r="S172" s="165" t="n"/>
      <c r="T172" s="155" t="n"/>
      <c r="U172" s="152" t="n"/>
      <c r="V172" s="152" t="n"/>
      <c r="W172" s="152" t="n"/>
      <c r="X172" s="152" t="n"/>
      <c r="Y172" s="152" t="n"/>
      <c r="Z172" s="152" t="n"/>
      <c r="AA172" s="152" t="n"/>
      <c r="AB172" s="152" t="n"/>
      <c r="AC172" s="152" t="n"/>
      <c r="AD172" s="152" t="n"/>
      <c r="AE172" s="152" t="n"/>
      <c r="AF172" s="152" t="n"/>
      <c r="AG172" s="152" t="n"/>
      <c r="AH172" s="152" t="n"/>
      <c r="AI172" s="152" t="n"/>
      <c r="AJ172" s="152" t="n"/>
      <c r="AK172" s="152" t="n"/>
      <c r="AL172" s="152" t="n"/>
      <c r="AM172" s="152" t="n"/>
      <c r="AN172" s="166" t="n"/>
      <c r="AO172" s="155" t="n"/>
      <c r="AP172" s="152" t="n"/>
      <c r="AQ172" s="152" t="n"/>
      <c r="AR172" s="152" t="n"/>
      <c r="AS172" s="152" t="n"/>
      <c r="AT172" s="152" t="n"/>
      <c r="AU172" s="155" t="n"/>
      <c r="AV172" s="152" t="n"/>
      <c r="AW172" s="152" t="n"/>
      <c r="AX172" s="152" t="n"/>
      <c r="AY172" s="152" t="n"/>
      <c r="AZ172" s="152" t="n"/>
      <c r="BA172" s="165" t="n"/>
      <c r="BB172" s="165" t="n"/>
      <c r="BC172" s="155" t="n"/>
      <c r="BD172" s="152" t="n"/>
      <c r="BE172" s="152" t="n"/>
      <c r="BF172" s="152" t="n"/>
      <c r="BG172" s="155" t="n"/>
      <c r="BH172" s="152" t="n"/>
      <c r="BI172" s="152" t="n"/>
      <c r="BJ172" s="152" t="n"/>
      <c r="BK172" s="152" t="n"/>
      <c r="BL172" s="152" t="n"/>
      <c r="BM172" s="152" t="n"/>
      <c r="BN172" s="152" t="n"/>
      <c r="BO172" s="152" t="n"/>
      <c r="BP172" s="155" t="n"/>
      <c r="BQ172" s="152" t="n"/>
      <c r="BR172" s="152" t="n"/>
      <c r="BS172" s="152" t="n"/>
      <c r="BT172" s="152" t="n"/>
      <c r="BU172" s="152" t="n"/>
      <c r="BV172" s="152" t="n"/>
      <c r="BW172" s="152" t="n"/>
      <c r="BX172" s="165" t="n"/>
      <c r="BY172" s="150" t="n"/>
      <c r="BZ172" s="150" t="n"/>
      <c r="CA172" s="150" t="n"/>
      <c r="CB172" s="171">
        <f>getURL2025(B172:B1619)</f>
        <v/>
      </c>
      <c r="CC172" s="156" t="n"/>
      <c r="CD172" s="156" t="n"/>
      <c r="CE172" s="167">
        <f>IFERROR(__xludf.DUMMYFUNCTION("""COMPUTED_VALUE"""),"0")</f>
        <v/>
      </c>
      <c r="CF172" s="158">
        <f>IFERROR(__xludf.DUMMYFUNCTION("""COMPUTED_VALUE"""),"0")</f>
        <v/>
      </c>
      <c r="CG172" s="148" t="n"/>
      <c r="CH172" s="148" t="n"/>
      <c r="CI172" s="148" t="n"/>
      <c r="CJ172" s="148" t="n"/>
      <c r="CK172" s="148" t="n"/>
      <c r="CL172" s="148" t="n"/>
      <c r="CM172" s="148" t="n"/>
      <c r="CN172" s="148" t="n"/>
      <c r="CO172" s="148" t="n"/>
      <c r="CP172" s="148" t="n"/>
      <c r="CQ172" s="148" t="n"/>
      <c r="CR172" s="148" t="n"/>
      <c r="CS172" s="148" t="n"/>
      <c r="CT172" s="148" t="n"/>
      <c r="CU172" s="148" t="n"/>
      <c r="CV172" s="148" t="n"/>
    </row>
    <row r="173">
      <c r="A173" s="168" t="n"/>
      <c r="B173" s="64" t="n"/>
      <c r="C173" s="129" t="n"/>
      <c r="D173" s="130" t="inlineStr"/>
      <c r="E173" s="150" t="inlineStr"/>
      <c r="F173" s="150" t="inlineStr"/>
      <c r="G173" s="150" t="n"/>
      <c r="H173" s="152" t="n"/>
      <c r="I173" s="152" t="n"/>
      <c r="J173" s="152" t="n"/>
      <c r="K173" s="152" t="n"/>
      <c r="L173" s="152" t="n"/>
      <c r="M173" s="152" t="n"/>
      <c r="N173" s="152" t="n"/>
      <c r="O173" s="152" t="n"/>
      <c r="P173" s="152" t="n"/>
      <c r="Q173" s="152" t="n"/>
      <c r="R173" s="152" t="n"/>
      <c r="S173" s="165" t="n"/>
      <c r="T173" s="155" t="n"/>
      <c r="U173" s="152" t="n"/>
      <c r="V173" s="152" t="n"/>
      <c r="W173" s="152" t="n"/>
      <c r="X173" s="152" t="n"/>
      <c r="Y173" s="152" t="n"/>
      <c r="Z173" s="152" t="n"/>
      <c r="AA173" s="152" t="n"/>
      <c r="AB173" s="152" t="n"/>
      <c r="AC173" s="152" t="n"/>
      <c r="AD173" s="152" t="n"/>
      <c r="AE173" s="152" t="n"/>
      <c r="AF173" s="152" t="n"/>
      <c r="AG173" s="152" t="n"/>
      <c r="AH173" s="152" t="n"/>
      <c r="AI173" s="152" t="n"/>
      <c r="AJ173" s="152" t="n"/>
      <c r="AK173" s="152" t="n"/>
      <c r="AL173" s="152" t="n"/>
      <c r="AM173" s="152" t="n"/>
      <c r="AN173" s="166" t="n"/>
      <c r="AO173" s="155" t="n"/>
      <c r="AP173" s="152" t="n"/>
      <c r="AQ173" s="152" t="n"/>
      <c r="AR173" s="152" t="n"/>
      <c r="AS173" s="152" t="n"/>
      <c r="AT173" s="152" t="n"/>
      <c r="AU173" s="155" t="n"/>
      <c r="AV173" s="152" t="n"/>
      <c r="AW173" s="152" t="n"/>
      <c r="AX173" s="152" t="n"/>
      <c r="AY173" s="152" t="n"/>
      <c r="AZ173" s="152" t="n"/>
      <c r="BA173" s="165" t="n"/>
      <c r="BB173" s="165" t="n"/>
      <c r="BC173" s="155" t="n"/>
      <c r="BD173" s="152" t="n"/>
      <c r="BE173" s="152" t="n"/>
      <c r="BF173" s="152" t="n"/>
      <c r="BG173" s="155" t="n"/>
      <c r="BH173" s="152" t="n"/>
      <c r="BI173" s="152" t="n"/>
      <c r="BJ173" s="152" t="n"/>
      <c r="BK173" s="152" t="n"/>
      <c r="BL173" s="152" t="n"/>
      <c r="BM173" s="152" t="n"/>
      <c r="BN173" s="152" t="n"/>
      <c r="BO173" s="152" t="n"/>
      <c r="BP173" s="155" t="n"/>
      <c r="BQ173" s="152" t="n"/>
      <c r="BR173" s="152" t="n"/>
      <c r="BS173" s="152" t="n"/>
      <c r="BT173" s="152" t="n"/>
      <c r="BU173" s="152" t="n"/>
      <c r="BV173" s="152" t="n"/>
      <c r="BW173" s="152" t="n"/>
      <c r="BX173" s="165" t="n"/>
      <c r="BY173" s="150" t="n"/>
      <c r="BZ173" s="150" t="n"/>
      <c r="CA173" s="150" t="n"/>
      <c r="CB173" s="171">
        <f>getURL2025(B173:B1620)</f>
        <v/>
      </c>
      <c r="CC173" s="156" t="n"/>
      <c r="CD173" s="156" t="n"/>
      <c r="CE173" s="167">
        <f>IFERROR(__xludf.DUMMYFUNCTION("""COMPUTED_VALUE"""),"0")</f>
        <v/>
      </c>
      <c r="CF173" s="158">
        <f>IFERROR(__xludf.DUMMYFUNCTION("""COMPUTED_VALUE"""),"0")</f>
        <v/>
      </c>
      <c r="CG173" s="148" t="n"/>
      <c r="CH173" s="148" t="n"/>
      <c r="CI173" s="148" t="n"/>
      <c r="CJ173" s="148" t="n"/>
      <c r="CK173" s="148" t="n"/>
      <c r="CL173" s="148" t="n"/>
      <c r="CM173" s="148" t="n"/>
      <c r="CN173" s="148" t="n"/>
      <c r="CO173" s="148" t="n"/>
      <c r="CP173" s="148" t="n"/>
      <c r="CQ173" s="148" t="n"/>
      <c r="CR173" s="148" t="n"/>
      <c r="CS173" s="148" t="n"/>
      <c r="CT173" s="148" t="n"/>
      <c r="CU173" s="148" t="n"/>
      <c r="CV173" s="148" t="n"/>
    </row>
    <row r="174">
      <c r="A174" s="168" t="n"/>
      <c r="B174" s="64" t="n"/>
      <c r="C174" s="129" t="n"/>
      <c r="D174" s="130" t="inlineStr"/>
      <c r="E174" s="150" t="inlineStr"/>
      <c r="F174" s="150" t="inlineStr"/>
      <c r="G174" s="150" t="n"/>
      <c r="H174" s="152" t="n"/>
      <c r="I174" s="152" t="n"/>
      <c r="J174" s="152" t="n"/>
      <c r="K174" s="152" t="n"/>
      <c r="L174" s="152" t="n"/>
      <c r="M174" s="152" t="n"/>
      <c r="N174" s="152" t="n"/>
      <c r="O174" s="152" t="n"/>
      <c r="P174" s="152" t="n"/>
      <c r="Q174" s="152" t="n"/>
      <c r="R174" s="152" t="n"/>
      <c r="S174" s="165" t="n"/>
      <c r="T174" s="155" t="n"/>
      <c r="U174" s="152" t="n"/>
      <c r="V174" s="152" t="n"/>
      <c r="W174" s="152" t="n"/>
      <c r="X174" s="152" t="n"/>
      <c r="Y174" s="152" t="n"/>
      <c r="Z174" s="152" t="n"/>
      <c r="AA174" s="152" t="n"/>
      <c r="AB174" s="152" t="n"/>
      <c r="AC174" s="152" t="n"/>
      <c r="AD174" s="152" t="n"/>
      <c r="AE174" s="152" t="n"/>
      <c r="AF174" s="152" t="n"/>
      <c r="AG174" s="152" t="n"/>
      <c r="AH174" s="152" t="n"/>
      <c r="AI174" s="152" t="n"/>
      <c r="AJ174" s="152" t="n"/>
      <c r="AK174" s="152" t="n"/>
      <c r="AL174" s="152" t="n"/>
      <c r="AM174" s="152" t="n"/>
      <c r="AN174" s="166" t="n"/>
      <c r="AO174" s="155" t="n"/>
      <c r="AP174" s="152" t="n"/>
      <c r="AQ174" s="152" t="n"/>
      <c r="AR174" s="152" t="n"/>
      <c r="AS174" s="152" t="n"/>
      <c r="AT174" s="152" t="n"/>
      <c r="AU174" s="155" t="n"/>
      <c r="AV174" s="152" t="n"/>
      <c r="AW174" s="152" t="n"/>
      <c r="AX174" s="152" t="n"/>
      <c r="AY174" s="152" t="n"/>
      <c r="AZ174" s="152" t="n"/>
      <c r="BA174" s="165" t="n"/>
      <c r="BB174" s="165" t="n"/>
      <c r="BC174" s="155" t="n"/>
      <c r="BD174" s="152" t="n"/>
      <c r="BE174" s="152" t="n"/>
      <c r="BF174" s="152" t="n"/>
      <c r="BG174" s="155" t="n"/>
      <c r="BH174" s="152" t="n"/>
      <c r="BI174" s="152" t="n"/>
      <c r="BJ174" s="152" t="n"/>
      <c r="BK174" s="152" t="n"/>
      <c r="BL174" s="152" t="n"/>
      <c r="BM174" s="152" t="n"/>
      <c r="BN174" s="152" t="n"/>
      <c r="BO174" s="152" t="n"/>
      <c r="BP174" s="155" t="n"/>
      <c r="BQ174" s="152" t="n"/>
      <c r="BR174" s="152" t="n"/>
      <c r="BS174" s="152" t="n"/>
      <c r="BT174" s="152" t="n"/>
      <c r="BU174" s="152" t="n"/>
      <c r="BV174" s="152" t="n"/>
      <c r="BW174" s="152" t="n"/>
      <c r="BX174" s="165" t="n"/>
      <c r="BY174" s="150" t="n"/>
      <c r="BZ174" s="150" t="n"/>
      <c r="CA174" s="150" t="n"/>
      <c r="CB174" s="171">
        <f>getURL2025(B174:B1621)</f>
        <v/>
      </c>
      <c r="CC174" s="156" t="n"/>
      <c r="CD174" s="156" t="n"/>
      <c r="CE174" s="167">
        <f>IFERROR(__xludf.DUMMYFUNCTION("""COMPUTED_VALUE"""),"0")</f>
        <v/>
      </c>
      <c r="CF174" s="158">
        <f>IFERROR(__xludf.DUMMYFUNCTION("""COMPUTED_VALUE"""),"0")</f>
        <v/>
      </c>
      <c r="CG174" s="148" t="n"/>
      <c r="CH174" s="148" t="n"/>
      <c r="CI174" s="148" t="n"/>
      <c r="CJ174" s="148" t="n"/>
      <c r="CK174" s="148" t="n"/>
      <c r="CL174" s="148" t="n"/>
      <c r="CM174" s="148" t="n"/>
      <c r="CN174" s="148" t="n"/>
      <c r="CO174" s="148" t="n"/>
      <c r="CP174" s="148" t="n"/>
      <c r="CQ174" s="148" t="n"/>
      <c r="CR174" s="148" t="n"/>
      <c r="CS174" s="148" t="n"/>
      <c r="CT174" s="148" t="n"/>
      <c r="CU174" s="148" t="n"/>
      <c r="CV174" s="148" t="n"/>
    </row>
    <row r="175">
      <c r="A175" s="168" t="n"/>
      <c r="B175" s="64" t="n"/>
      <c r="C175" s="129" t="n"/>
      <c r="D175" s="130" t="inlineStr"/>
      <c r="E175" s="150" t="inlineStr"/>
      <c r="F175" s="150" t="inlineStr"/>
      <c r="G175" s="150" t="n"/>
      <c r="H175" s="152" t="n"/>
      <c r="I175" s="152" t="n"/>
      <c r="J175" s="152" t="n"/>
      <c r="K175" s="152" t="n"/>
      <c r="L175" s="152" t="n"/>
      <c r="M175" s="152" t="n"/>
      <c r="N175" s="152" t="n"/>
      <c r="O175" s="152" t="n"/>
      <c r="P175" s="152" t="n"/>
      <c r="Q175" s="152" t="n"/>
      <c r="R175" s="152" t="n"/>
      <c r="S175" s="165" t="n"/>
      <c r="T175" s="155" t="n"/>
      <c r="U175" s="152" t="n"/>
      <c r="V175" s="152" t="n"/>
      <c r="W175" s="152" t="n"/>
      <c r="X175" s="152" t="n"/>
      <c r="Y175" s="152" t="n"/>
      <c r="Z175" s="152" t="n"/>
      <c r="AA175" s="152" t="n"/>
      <c r="AB175" s="152" t="n"/>
      <c r="AC175" s="152" t="n"/>
      <c r="AD175" s="152" t="n"/>
      <c r="AE175" s="152" t="n"/>
      <c r="AF175" s="152" t="n"/>
      <c r="AG175" s="152" t="n"/>
      <c r="AH175" s="152" t="n"/>
      <c r="AI175" s="152" t="n"/>
      <c r="AJ175" s="152" t="n"/>
      <c r="AK175" s="152" t="n"/>
      <c r="AL175" s="152" t="n"/>
      <c r="AM175" s="152" t="n"/>
      <c r="AN175" s="166" t="n"/>
      <c r="AO175" s="155" t="n"/>
      <c r="AP175" s="152" t="n"/>
      <c r="AQ175" s="152" t="n"/>
      <c r="AR175" s="152" t="n"/>
      <c r="AS175" s="152" t="n"/>
      <c r="AT175" s="152" t="n"/>
      <c r="AU175" s="155" t="n"/>
      <c r="AV175" s="152" t="n"/>
      <c r="AW175" s="152" t="n"/>
      <c r="AX175" s="152" t="n"/>
      <c r="AY175" s="152" t="n"/>
      <c r="AZ175" s="152" t="n"/>
      <c r="BA175" s="165" t="n"/>
      <c r="BB175" s="165" t="n"/>
      <c r="BC175" s="155" t="n"/>
      <c r="BD175" s="152" t="n"/>
      <c r="BE175" s="152" t="n"/>
      <c r="BF175" s="152" t="n"/>
      <c r="BG175" s="155" t="n"/>
      <c r="BH175" s="152" t="n"/>
      <c r="BI175" s="152" t="n"/>
      <c r="BJ175" s="152" t="n"/>
      <c r="BK175" s="152" t="n"/>
      <c r="BL175" s="152" t="n"/>
      <c r="BM175" s="152" t="n"/>
      <c r="BN175" s="152" t="n"/>
      <c r="BO175" s="152" t="n"/>
      <c r="BP175" s="155" t="n"/>
      <c r="BQ175" s="152" t="n"/>
      <c r="BR175" s="152" t="n"/>
      <c r="BS175" s="152" t="n"/>
      <c r="BT175" s="152" t="n"/>
      <c r="BU175" s="152" t="n"/>
      <c r="BV175" s="152" t="n"/>
      <c r="BW175" s="152" t="n"/>
      <c r="BX175" s="165" t="n"/>
      <c r="BY175" s="150" t="n"/>
      <c r="BZ175" s="150" t="n"/>
      <c r="CA175" s="150" t="n"/>
      <c r="CB175" s="171">
        <f>getURL2025(B175:B1622)</f>
        <v/>
      </c>
      <c r="CC175" s="156" t="n"/>
      <c r="CD175" s="156" t="n"/>
      <c r="CE175" s="167">
        <f>IFERROR(__xludf.DUMMYFUNCTION("""COMPUTED_VALUE"""),"0")</f>
        <v/>
      </c>
      <c r="CF175" s="158">
        <f>IFERROR(__xludf.DUMMYFUNCTION("""COMPUTED_VALUE"""),"0")</f>
        <v/>
      </c>
      <c r="CG175" s="148" t="n"/>
      <c r="CH175" s="148" t="n"/>
      <c r="CI175" s="148" t="n"/>
      <c r="CJ175" s="148" t="n"/>
      <c r="CK175" s="148" t="n"/>
      <c r="CL175" s="148" t="n"/>
      <c r="CM175" s="148" t="n"/>
      <c r="CN175" s="148" t="n"/>
      <c r="CO175" s="148" t="n"/>
      <c r="CP175" s="148" t="n"/>
      <c r="CQ175" s="148" t="n"/>
      <c r="CR175" s="148" t="n"/>
      <c r="CS175" s="148" t="n"/>
      <c r="CT175" s="148" t="n"/>
      <c r="CU175" s="148" t="n"/>
      <c r="CV175" s="148" t="n"/>
    </row>
    <row r="176">
      <c r="A176" s="168" t="n"/>
      <c r="B176" s="64" t="n"/>
      <c r="C176" s="129" t="n"/>
      <c r="D176" s="130" t="inlineStr"/>
      <c r="E176" s="150" t="inlineStr"/>
      <c r="F176" s="150" t="inlineStr"/>
      <c r="G176" s="150" t="n"/>
      <c r="H176" s="152" t="n"/>
      <c r="I176" s="152" t="n"/>
      <c r="J176" s="152" t="n"/>
      <c r="K176" s="152" t="n"/>
      <c r="L176" s="152" t="n"/>
      <c r="M176" s="152" t="n"/>
      <c r="N176" s="152" t="n"/>
      <c r="O176" s="152" t="n"/>
      <c r="P176" s="152" t="n"/>
      <c r="Q176" s="152" t="n"/>
      <c r="R176" s="152" t="n"/>
      <c r="S176" s="165" t="n"/>
      <c r="T176" s="155" t="n"/>
      <c r="U176" s="152" t="n"/>
      <c r="V176" s="152" t="n"/>
      <c r="W176" s="152" t="n"/>
      <c r="X176" s="152" t="n"/>
      <c r="Y176" s="152" t="n"/>
      <c r="Z176" s="152" t="n"/>
      <c r="AA176" s="152" t="n"/>
      <c r="AB176" s="152" t="n"/>
      <c r="AC176" s="152" t="n"/>
      <c r="AD176" s="152" t="n"/>
      <c r="AE176" s="152" t="n"/>
      <c r="AF176" s="152" t="n"/>
      <c r="AG176" s="152" t="n"/>
      <c r="AH176" s="152" t="n"/>
      <c r="AI176" s="152" t="n"/>
      <c r="AJ176" s="152" t="n"/>
      <c r="AK176" s="152" t="n"/>
      <c r="AL176" s="152" t="n"/>
      <c r="AM176" s="152" t="n"/>
      <c r="AN176" s="166" t="n"/>
      <c r="AO176" s="155" t="n"/>
      <c r="AP176" s="152" t="n"/>
      <c r="AQ176" s="152" t="n"/>
      <c r="AR176" s="152" t="n"/>
      <c r="AS176" s="152" t="n"/>
      <c r="AT176" s="152" t="n"/>
      <c r="AU176" s="155" t="n"/>
      <c r="AV176" s="152" t="n"/>
      <c r="AW176" s="152" t="n"/>
      <c r="AX176" s="152" t="n"/>
      <c r="AY176" s="152" t="n"/>
      <c r="AZ176" s="152" t="n"/>
      <c r="BA176" s="165" t="n"/>
      <c r="BB176" s="165" t="n"/>
      <c r="BC176" s="155" t="n"/>
      <c r="BD176" s="152" t="n"/>
      <c r="BE176" s="152" t="n"/>
      <c r="BF176" s="152" t="n"/>
      <c r="BG176" s="155" t="n"/>
      <c r="BH176" s="152" t="n"/>
      <c r="BI176" s="152" t="n"/>
      <c r="BJ176" s="152" t="n"/>
      <c r="BK176" s="152" t="n"/>
      <c r="BL176" s="152" t="n"/>
      <c r="BM176" s="152" t="n"/>
      <c r="BN176" s="152" t="n"/>
      <c r="BO176" s="152" t="n"/>
      <c r="BP176" s="155" t="n"/>
      <c r="BQ176" s="152" t="n"/>
      <c r="BR176" s="152" t="n"/>
      <c r="BS176" s="152" t="n"/>
      <c r="BT176" s="152" t="n"/>
      <c r="BU176" s="152" t="n"/>
      <c r="BV176" s="152" t="n"/>
      <c r="BW176" s="152" t="n"/>
      <c r="BX176" s="165" t="n"/>
      <c r="BY176" s="150" t="n"/>
      <c r="BZ176" s="150" t="n"/>
      <c r="CA176" s="150" t="n"/>
      <c r="CB176" s="171">
        <f>getURL2025(B176:B1623)</f>
        <v/>
      </c>
      <c r="CC176" s="156" t="n"/>
      <c r="CD176" s="156" t="n"/>
      <c r="CE176" s="167">
        <f>IFERROR(__xludf.DUMMYFUNCTION("""COMPUTED_VALUE"""),"0")</f>
        <v/>
      </c>
      <c r="CF176" s="158">
        <f>IFERROR(__xludf.DUMMYFUNCTION("""COMPUTED_VALUE"""),"0")</f>
        <v/>
      </c>
      <c r="CG176" s="148" t="n"/>
      <c r="CH176" s="148" t="n"/>
      <c r="CI176" s="148" t="n"/>
      <c r="CJ176" s="148" t="n"/>
      <c r="CK176" s="148" t="n"/>
      <c r="CL176" s="148" t="n"/>
      <c r="CM176" s="148" t="n"/>
      <c r="CN176" s="148" t="n"/>
      <c r="CO176" s="148" t="n"/>
      <c r="CP176" s="148" t="n"/>
      <c r="CQ176" s="148" t="n"/>
      <c r="CR176" s="148" t="n"/>
      <c r="CS176" s="148" t="n"/>
      <c r="CT176" s="148" t="n"/>
      <c r="CU176" s="148" t="n"/>
      <c r="CV176" s="148" t="n"/>
    </row>
    <row r="177">
      <c r="A177" s="168" t="n"/>
      <c r="B177" s="64" t="n"/>
      <c r="C177" s="129" t="n"/>
      <c r="D177" s="130" t="inlineStr"/>
      <c r="E177" s="150" t="inlineStr"/>
      <c r="F177" s="150" t="inlineStr"/>
      <c r="G177" s="150" t="n"/>
      <c r="H177" s="152" t="n"/>
      <c r="I177" s="152" t="n"/>
      <c r="J177" s="152" t="n"/>
      <c r="K177" s="152" t="n"/>
      <c r="L177" s="152" t="n"/>
      <c r="M177" s="152" t="n"/>
      <c r="N177" s="152" t="n"/>
      <c r="O177" s="152" t="n"/>
      <c r="P177" s="152" t="n"/>
      <c r="Q177" s="152" t="n"/>
      <c r="R177" s="152" t="n"/>
      <c r="S177" s="165" t="n"/>
      <c r="T177" s="155" t="n"/>
      <c r="U177" s="152" t="n"/>
      <c r="V177" s="152" t="n"/>
      <c r="W177" s="152" t="n"/>
      <c r="X177" s="152" t="n"/>
      <c r="Y177" s="152" t="n"/>
      <c r="Z177" s="152" t="n"/>
      <c r="AA177" s="152" t="n"/>
      <c r="AB177" s="152" t="n"/>
      <c r="AC177" s="152" t="n"/>
      <c r="AD177" s="152" t="n"/>
      <c r="AE177" s="152" t="n"/>
      <c r="AF177" s="152" t="n"/>
      <c r="AG177" s="152" t="n"/>
      <c r="AH177" s="152" t="n"/>
      <c r="AI177" s="152" t="n"/>
      <c r="AJ177" s="152" t="n"/>
      <c r="AK177" s="152" t="n"/>
      <c r="AL177" s="152" t="n"/>
      <c r="AM177" s="152" t="n"/>
      <c r="AN177" s="166" t="n"/>
      <c r="AO177" s="155" t="n"/>
      <c r="AP177" s="152" t="n"/>
      <c r="AQ177" s="152" t="n"/>
      <c r="AR177" s="152" t="n"/>
      <c r="AS177" s="152" t="n"/>
      <c r="AT177" s="152" t="n"/>
      <c r="AU177" s="155" t="n"/>
      <c r="AV177" s="152" t="n"/>
      <c r="AW177" s="152" t="n"/>
      <c r="AX177" s="152" t="n"/>
      <c r="AY177" s="152" t="n"/>
      <c r="AZ177" s="152" t="n"/>
      <c r="BA177" s="165" t="n"/>
      <c r="BB177" s="165" t="n"/>
      <c r="BC177" s="155" t="n"/>
      <c r="BD177" s="152" t="n"/>
      <c r="BE177" s="152" t="n"/>
      <c r="BF177" s="152" t="n"/>
      <c r="BG177" s="155" t="n"/>
      <c r="BH177" s="152" t="n"/>
      <c r="BI177" s="152" t="n"/>
      <c r="BJ177" s="152" t="n"/>
      <c r="BK177" s="152" t="n"/>
      <c r="BL177" s="152" t="n"/>
      <c r="BM177" s="152" t="n"/>
      <c r="BN177" s="152" t="n"/>
      <c r="BO177" s="152" t="n"/>
      <c r="BP177" s="155" t="n"/>
      <c r="BQ177" s="152" t="n"/>
      <c r="BR177" s="152" t="n"/>
      <c r="BS177" s="152" t="n"/>
      <c r="BT177" s="152" t="n"/>
      <c r="BU177" s="152" t="n"/>
      <c r="BV177" s="152" t="n"/>
      <c r="BW177" s="152" t="n"/>
      <c r="BX177" s="165" t="n"/>
      <c r="BY177" s="150" t="n"/>
      <c r="BZ177" s="150" t="n"/>
      <c r="CA177" s="150" t="n"/>
      <c r="CB177" s="171">
        <f>getURL2025(B177:B1624)</f>
        <v/>
      </c>
      <c r="CC177" s="156" t="n"/>
      <c r="CD177" s="156" t="n"/>
      <c r="CE177" s="167">
        <f>IFERROR(__xludf.DUMMYFUNCTION("""COMPUTED_VALUE"""),"0")</f>
        <v/>
      </c>
      <c r="CF177" s="158">
        <f>IFERROR(__xludf.DUMMYFUNCTION("""COMPUTED_VALUE"""),"0")</f>
        <v/>
      </c>
      <c r="CG177" s="148" t="n"/>
      <c r="CH177" s="148" t="n"/>
      <c r="CI177" s="148" t="n"/>
      <c r="CJ177" s="148" t="n"/>
      <c r="CK177" s="148" t="n"/>
      <c r="CL177" s="148" t="n"/>
      <c r="CM177" s="148" t="n"/>
      <c r="CN177" s="148" t="n"/>
      <c r="CO177" s="148" t="n"/>
      <c r="CP177" s="148" t="n"/>
      <c r="CQ177" s="148" t="n"/>
      <c r="CR177" s="148" t="n"/>
      <c r="CS177" s="148" t="n"/>
      <c r="CT177" s="148" t="n"/>
      <c r="CU177" s="148" t="n"/>
      <c r="CV177" s="148" t="n"/>
    </row>
    <row r="178">
      <c r="A178" s="168" t="n"/>
      <c r="B178" s="64" t="n"/>
      <c r="C178" s="129" t="n"/>
      <c r="D178" s="130" t="inlineStr"/>
      <c r="E178" s="150" t="inlineStr"/>
      <c r="F178" s="150" t="inlineStr"/>
      <c r="G178" s="150" t="n"/>
      <c r="H178" s="152" t="n"/>
      <c r="I178" s="152" t="n"/>
      <c r="J178" s="152" t="n"/>
      <c r="K178" s="152" t="n"/>
      <c r="L178" s="152" t="n"/>
      <c r="M178" s="152" t="n"/>
      <c r="N178" s="152" t="n"/>
      <c r="O178" s="152" t="n"/>
      <c r="P178" s="152" t="n"/>
      <c r="Q178" s="152" t="n"/>
      <c r="R178" s="152" t="n"/>
      <c r="S178" s="165" t="n"/>
      <c r="T178" s="155" t="n"/>
      <c r="U178" s="152" t="n"/>
      <c r="V178" s="152" t="n"/>
      <c r="W178" s="152" t="n"/>
      <c r="X178" s="152" t="n"/>
      <c r="Y178" s="152" t="n"/>
      <c r="Z178" s="152" t="n"/>
      <c r="AA178" s="152" t="n"/>
      <c r="AB178" s="152" t="n"/>
      <c r="AC178" s="152" t="n"/>
      <c r="AD178" s="152" t="n"/>
      <c r="AE178" s="152" t="n"/>
      <c r="AF178" s="152" t="n"/>
      <c r="AG178" s="152" t="n"/>
      <c r="AH178" s="152" t="n"/>
      <c r="AI178" s="152" t="n"/>
      <c r="AJ178" s="152" t="n"/>
      <c r="AK178" s="152" t="n"/>
      <c r="AL178" s="152" t="n"/>
      <c r="AM178" s="152" t="n"/>
      <c r="AN178" s="166" t="n"/>
      <c r="AO178" s="155" t="n"/>
      <c r="AP178" s="152" t="n"/>
      <c r="AQ178" s="152" t="n"/>
      <c r="AR178" s="152" t="n"/>
      <c r="AS178" s="152" t="n"/>
      <c r="AT178" s="152" t="n"/>
      <c r="AU178" s="155" t="n"/>
      <c r="AV178" s="152" t="n"/>
      <c r="AW178" s="152" t="n"/>
      <c r="AX178" s="152" t="n"/>
      <c r="AY178" s="152" t="n"/>
      <c r="AZ178" s="152" t="n"/>
      <c r="BA178" s="165" t="n"/>
      <c r="BB178" s="165" t="n"/>
      <c r="BC178" s="155" t="n"/>
      <c r="BD178" s="152" t="n"/>
      <c r="BE178" s="152" t="n"/>
      <c r="BF178" s="152" t="n"/>
      <c r="BG178" s="155" t="n"/>
      <c r="BH178" s="152" t="n"/>
      <c r="BI178" s="152" t="n"/>
      <c r="BJ178" s="152" t="n"/>
      <c r="BK178" s="152" t="n"/>
      <c r="BL178" s="152" t="n"/>
      <c r="BM178" s="152" t="n"/>
      <c r="BN178" s="152" t="n"/>
      <c r="BO178" s="152" t="n"/>
      <c r="BP178" s="155" t="n"/>
      <c r="BQ178" s="152" t="n"/>
      <c r="BR178" s="152" t="n"/>
      <c r="BS178" s="152" t="n"/>
      <c r="BT178" s="152" t="n"/>
      <c r="BU178" s="152" t="n"/>
      <c r="BV178" s="152" t="n"/>
      <c r="BW178" s="152" t="n"/>
      <c r="BX178" s="165" t="n"/>
      <c r="BY178" s="150" t="n"/>
      <c r="BZ178" s="150" t="n"/>
      <c r="CA178" s="150" t="n"/>
      <c r="CB178" s="171">
        <f>getURL2025(B178:B1625)</f>
        <v/>
      </c>
      <c r="CC178" s="156" t="n"/>
      <c r="CD178" s="156" t="n"/>
      <c r="CE178" s="167">
        <f>IFERROR(__xludf.DUMMYFUNCTION("""COMPUTED_VALUE"""),"0")</f>
        <v/>
      </c>
      <c r="CF178" s="158">
        <f>IFERROR(__xludf.DUMMYFUNCTION("""COMPUTED_VALUE"""),"0")</f>
        <v/>
      </c>
      <c r="CG178" s="148" t="n"/>
      <c r="CH178" s="148" t="n"/>
      <c r="CI178" s="148" t="n"/>
      <c r="CJ178" s="148" t="n"/>
      <c r="CK178" s="148" t="n"/>
      <c r="CL178" s="148" t="n"/>
      <c r="CM178" s="148" t="n"/>
      <c r="CN178" s="148" t="n"/>
      <c r="CO178" s="148" t="n"/>
      <c r="CP178" s="148" t="n"/>
      <c r="CQ178" s="148" t="n"/>
      <c r="CR178" s="148" t="n"/>
      <c r="CS178" s="148" t="n"/>
      <c r="CT178" s="148" t="n"/>
      <c r="CU178" s="148" t="n"/>
      <c r="CV178" s="148" t="n"/>
    </row>
    <row r="179">
      <c r="A179" s="168" t="n"/>
      <c r="B179" s="64" t="n"/>
      <c r="C179" s="129" t="n"/>
      <c r="D179" s="130" t="inlineStr"/>
      <c r="E179" s="150" t="inlineStr"/>
      <c r="F179" s="150" t="inlineStr"/>
      <c r="G179" s="150" t="n"/>
      <c r="H179" s="152" t="n"/>
      <c r="I179" s="152" t="n"/>
      <c r="J179" s="152" t="n"/>
      <c r="K179" s="152" t="n"/>
      <c r="L179" s="152" t="n"/>
      <c r="M179" s="152" t="n"/>
      <c r="N179" s="152" t="n"/>
      <c r="O179" s="152" t="n"/>
      <c r="P179" s="152" t="n"/>
      <c r="Q179" s="152" t="n"/>
      <c r="R179" s="152" t="n"/>
      <c r="S179" s="165" t="n"/>
      <c r="T179" s="155" t="n"/>
      <c r="U179" s="152" t="n"/>
      <c r="V179" s="152" t="n"/>
      <c r="W179" s="152" t="n"/>
      <c r="X179" s="152" t="n"/>
      <c r="Y179" s="152" t="n"/>
      <c r="Z179" s="152" t="n"/>
      <c r="AA179" s="152" t="n"/>
      <c r="AB179" s="152" t="n"/>
      <c r="AC179" s="152" t="n"/>
      <c r="AD179" s="152" t="n"/>
      <c r="AE179" s="152" t="n"/>
      <c r="AF179" s="152" t="n"/>
      <c r="AG179" s="152" t="n"/>
      <c r="AH179" s="152" t="n"/>
      <c r="AI179" s="152" t="n"/>
      <c r="AJ179" s="152" t="n"/>
      <c r="AK179" s="152" t="n"/>
      <c r="AL179" s="152" t="n"/>
      <c r="AM179" s="152" t="n"/>
      <c r="AN179" s="166" t="n"/>
      <c r="AO179" s="155" t="n"/>
      <c r="AP179" s="152" t="n"/>
      <c r="AQ179" s="152" t="n"/>
      <c r="AR179" s="152" t="n"/>
      <c r="AS179" s="152" t="n"/>
      <c r="AT179" s="152" t="n"/>
      <c r="AU179" s="155" t="n"/>
      <c r="AV179" s="152" t="n"/>
      <c r="AW179" s="152" t="n"/>
      <c r="AX179" s="152" t="n"/>
      <c r="AY179" s="152" t="n"/>
      <c r="AZ179" s="152" t="n"/>
      <c r="BA179" s="165" t="n"/>
      <c r="BB179" s="165" t="n"/>
      <c r="BC179" s="155" t="n"/>
      <c r="BD179" s="152" t="n"/>
      <c r="BE179" s="152" t="n"/>
      <c r="BF179" s="152" t="n"/>
      <c r="BG179" s="155" t="n"/>
      <c r="BH179" s="152" t="n"/>
      <c r="BI179" s="152" t="n"/>
      <c r="BJ179" s="152" t="n"/>
      <c r="BK179" s="152" t="n"/>
      <c r="BL179" s="152" t="n"/>
      <c r="BM179" s="152" t="n"/>
      <c r="BN179" s="152" t="n"/>
      <c r="BO179" s="152" t="n"/>
      <c r="BP179" s="155" t="n"/>
      <c r="BQ179" s="152" t="n"/>
      <c r="BR179" s="152" t="n"/>
      <c r="BS179" s="152" t="n"/>
      <c r="BT179" s="152" t="n"/>
      <c r="BU179" s="152" t="n"/>
      <c r="BV179" s="152" t="n"/>
      <c r="BW179" s="152" t="n"/>
      <c r="BX179" s="165" t="n"/>
      <c r="BY179" s="150" t="n"/>
      <c r="BZ179" s="150" t="n"/>
      <c r="CA179" s="150" t="n"/>
      <c r="CB179" s="171">
        <f>getURL2025(B179:B1626)</f>
        <v/>
      </c>
      <c r="CC179" s="156" t="n"/>
      <c r="CD179" s="156" t="n"/>
      <c r="CE179" s="167">
        <f>IFERROR(__xludf.DUMMYFUNCTION("""COMPUTED_VALUE"""),"0")</f>
        <v/>
      </c>
      <c r="CF179" s="158">
        <f>IFERROR(__xludf.DUMMYFUNCTION("""COMPUTED_VALUE"""),"0")</f>
        <v/>
      </c>
      <c r="CG179" s="148" t="n"/>
      <c r="CH179" s="148" t="n"/>
      <c r="CI179" s="148" t="n"/>
      <c r="CJ179" s="148" t="n"/>
      <c r="CK179" s="148" t="n"/>
      <c r="CL179" s="148" t="n"/>
      <c r="CM179" s="148" t="n"/>
      <c r="CN179" s="148" t="n"/>
      <c r="CO179" s="148" t="n"/>
      <c r="CP179" s="148" t="n"/>
      <c r="CQ179" s="148" t="n"/>
      <c r="CR179" s="148" t="n"/>
      <c r="CS179" s="148" t="n"/>
      <c r="CT179" s="148" t="n"/>
      <c r="CU179" s="148" t="n"/>
      <c r="CV179" s="148" t="n"/>
    </row>
    <row r="180">
      <c r="A180" s="168" t="n"/>
      <c r="B180" s="64" t="n"/>
      <c r="C180" s="129" t="n"/>
      <c r="D180" s="130" t="inlineStr"/>
      <c r="E180" s="150" t="inlineStr"/>
      <c r="F180" s="150" t="inlineStr"/>
      <c r="G180" s="150" t="n"/>
      <c r="H180" s="152" t="n"/>
      <c r="I180" s="152" t="n"/>
      <c r="J180" s="152" t="n"/>
      <c r="K180" s="152" t="n"/>
      <c r="L180" s="152" t="n"/>
      <c r="M180" s="152" t="n"/>
      <c r="N180" s="152" t="n"/>
      <c r="O180" s="152" t="n"/>
      <c r="P180" s="152" t="n"/>
      <c r="Q180" s="152" t="n"/>
      <c r="R180" s="152" t="n"/>
      <c r="S180" s="165" t="n"/>
      <c r="T180" s="155" t="n"/>
      <c r="U180" s="152" t="n"/>
      <c r="V180" s="152" t="n"/>
      <c r="W180" s="152" t="n"/>
      <c r="X180" s="152" t="n"/>
      <c r="Y180" s="152" t="n"/>
      <c r="Z180" s="152" t="n"/>
      <c r="AA180" s="152" t="n"/>
      <c r="AB180" s="152" t="n"/>
      <c r="AC180" s="152" t="n"/>
      <c r="AD180" s="152" t="n"/>
      <c r="AE180" s="152" t="n"/>
      <c r="AF180" s="152" t="n"/>
      <c r="AG180" s="152" t="n"/>
      <c r="AH180" s="152" t="n"/>
      <c r="AI180" s="152" t="n"/>
      <c r="AJ180" s="152" t="n"/>
      <c r="AK180" s="152" t="n"/>
      <c r="AL180" s="152" t="n"/>
      <c r="AM180" s="152" t="n"/>
      <c r="AN180" s="166" t="n"/>
      <c r="AO180" s="155" t="n"/>
      <c r="AP180" s="152" t="n"/>
      <c r="AQ180" s="152" t="n"/>
      <c r="AR180" s="152" t="n"/>
      <c r="AS180" s="152" t="n"/>
      <c r="AT180" s="152" t="n"/>
      <c r="AU180" s="155" t="n"/>
      <c r="AV180" s="152" t="n"/>
      <c r="AW180" s="152" t="n"/>
      <c r="AX180" s="152" t="n"/>
      <c r="AY180" s="152" t="n"/>
      <c r="AZ180" s="152" t="n"/>
      <c r="BA180" s="165" t="n"/>
      <c r="BB180" s="165" t="n"/>
      <c r="BC180" s="155" t="n"/>
      <c r="BD180" s="152" t="n"/>
      <c r="BE180" s="152" t="n"/>
      <c r="BF180" s="152" t="n"/>
      <c r="BG180" s="155" t="n"/>
      <c r="BH180" s="152" t="n"/>
      <c r="BI180" s="152" t="n"/>
      <c r="BJ180" s="152" t="n"/>
      <c r="BK180" s="152" t="n"/>
      <c r="BL180" s="152" t="n"/>
      <c r="BM180" s="152" t="n"/>
      <c r="BN180" s="152" t="n"/>
      <c r="BO180" s="152" t="n"/>
      <c r="BP180" s="155" t="n"/>
      <c r="BQ180" s="152" t="n"/>
      <c r="BR180" s="152" t="n"/>
      <c r="BS180" s="152" t="n"/>
      <c r="BT180" s="152" t="n"/>
      <c r="BU180" s="152" t="n"/>
      <c r="BV180" s="152" t="n"/>
      <c r="BW180" s="152" t="n"/>
      <c r="BX180" s="165" t="n"/>
      <c r="BY180" s="150" t="n"/>
      <c r="BZ180" s="150" t="n"/>
      <c r="CA180" s="150" t="n"/>
      <c r="CB180" s="171">
        <f>getURL2025(B180:B1627)</f>
        <v/>
      </c>
      <c r="CC180" s="156" t="n"/>
      <c r="CD180" s="156" t="n"/>
      <c r="CE180" s="167">
        <f>IFERROR(__xludf.DUMMYFUNCTION("""COMPUTED_VALUE"""),"0")</f>
        <v/>
      </c>
      <c r="CF180" s="158">
        <f>IFERROR(__xludf.DUMMYFUNCTION("""COMPUTED_VALUE"""),"0")</f>
        <v/>
      </c>
      <c r="CG180" s="148" t="n"/>
      <c r="CH180" s="148" t="n"/>
      <c r="CI180" s="148" t="n"/>
      <c r="CJ180" s="148" t="n"/>
      <c r="CK180" s="148" t="n"/>
      <c r="CL180" s="148" t="n"/>
      <c r="CM180" s="148" t="n"/>
      <c r="CN180" s="148" t="n"/>
      <c r="CO180" s="148" t="n"/>
      <c r="CP180" s="148" t="n"/>
      <c r="CQ180" s="148" t="n"/>
      <c r="CR180" s="148" t="n"/>
      <c r="CS180" s="148" t="n"/>
      <c r="CT180" s="148" t="n"/>
      <c r="CU180" s="148" t="n"/>
      <c r="CV180" s="148" t="n"/>
    </row>
    <row r="181">
      <c r="A181" s="168" t="n"/>
      <c r="B181" s="64" t="n"/>
      <c r="C181" s="129" t="n"/>
      <c r="D181" s="130" t="inlineStr"/>
      <c r="E181" s="150" t="inlineStr"/>
      <c r="F181" s="150" t="inlineStr"/>
      <c r="G181" s="150" t="n"/>
      <c r="H181" s="152" t="n"/>
      <c r="I181" s="152" t="n"/>
      <c r="J181" s="152" t="n"/>
      <c r="K181" s="152" t="n"/>
      <c r="L181" s="152" t="n"/>
      <c r="M181" s="152" t="n"/>
      <c r="N181" s="152" t="n"/>
      <c r="O181" s="152" t="n"/>
      <c r="P181" s="152" t="n"/>
      <c r="Q181" s="152" t="n"/>
      <c r="R181" s="152" t="n"/>
      <c r="S181" s="165" t="n"/>
      <c r="T181" s="155" t="n"/>
      <c r="U181" s="152" t="n"/>
      <c r="V181" s="152" t="n"/>
      <c r="W181" s="152" t="n"/>
      <c r="X181" s="152" t="n"/>
      <c r="Y181" s="152" t="n"/>
      <c r="Z181" s="152" t="n"/>
      <c r="AA181" s="152" t="n"/>
      <c r="AB181" s="152" t="n"/>
      <c r="AC181" s="152" t="n"/>
      <c r="AD181" s="152" t="n"/>
      <c r="AE181" s="152" t="n"/>
      <c r="AF181" s="152" t="n"/>
      <c r="AG181" s="152" t="n"/>
      <c r="AH181" s="152" t="n"/>
      <c r="AI181" s="152" t="n"/>
      <c r="AJ181" s="152" t="n"/>
      <c r="AK181" s="152" t="n"/>
      <c r="AL181" s="152" t="n"/>
      <c r="AM181" s="152" t="n"/>
      <c r="AN181" s="166" t="n"/>
      <c r="AO181" s="155" t="n"/>
      <c r="AP181" s="152" t="n"/>
      <c r="AQ181" s="152" t="n"/>
      <c r="AR181" s="152" t="n"/>
      <c r="AS181" s="152" t="n"/>
      <c r="AT181" s="152" t="n"/>
      <c r="AU181" s="155" t="n"/>
      <c r="AV181" s="152" t="n"/>
      <c r="AW181" s="152" t="n"/>
      <c r="AX181" s="152" t="n"/>
      <c r="AY181" s="152" t="n"/>
      <c r="AZ181" s="152" t="n"/>
      <c r="BA181" s="165" t="n"/>
      <c r="BB181" s="165" t="n"/>
      <c r="BC181" s="155" t="n"/>
      <c r="BD181" s="152" t="n"/>
      <c r="BE181" s="152" t="n"/>
      <c r="BF181" s="152" t="n"/>
      <c r="BG181" s="155" t="n"/>
      <c r="BH181" s="152" t="n"/>
      <c r="BI181" s="152" t="n"/>
      <c r="BJ181" s="152" t="n"/>
      <c r="BK181" s="152" t="n"/>
      <c r="BL181" s="152" t="n"/>
      <c r="BM181" s="152" t="n"/>
      <c r="BN181" s="152" t="n"/>
      <c r="BO181" s="152" t="n"/>
      <c r="BP181" s="155" t="n"/>
      <c r="BQ181" s="152" t="n"/>
      <c r="BR181" s="152" t="n"/>
      <c r="BS181" s="152" t="n"/>
      <c r="BT181" s="152" t="n"/>
      <c r="BU181" s="152" t="n"/>
      <c r="BV181" s="152" t="n"/>
      <c r="BW181" s="152" t="n"/>
      <c r="BX181" s="165" t="n"/>
      <c r="BY181" s="150" t="n"/>
      <c r="BZ181" s="150" t="n"/>
      <c r="CA181" s="150" t="n"/>
      <c r="CB181" s="171">
        <f>getURL2025(B181:B1628)</f>
        <v/>
      </c>
      <c r="CC181" s="156" t="n"/>
      <c r="CD181" s="156" t="n"/>
      <c r="CE181" s="167">
        <f>IFERROR(__xludf.DUMMYFUNCTION("""COMPUTED_VALUE"""),"0")</f>
        <v/>
      </c>
      <c r="CF181" s="158">
        <f>IFERROR(__xludf.DUMMYFUNCTION("""COMPUTED_VALUE"""),"0")</f>
        <v/>
      </c>
      <c r="CG181" s="148" t="n"/>
      <c r="CH181" s="148" t="n"/>
      <c r="CI181" s="148" t="n"/>
      <c r="CJ181" s="148" t="n"/>
      <c r="CK181" s="148" t="n"/>
      <c r="CL181" s="148" t="n"/>
      <c r="CM181" s="148" t="n"/>
      <c r="CN181" s="148" t="n"/>
      <c r="CO181" s="148" t="n"/>
      <c r="CP181" s="148" t="n"/>
      <c r="CQ181" s="148" t="n"/>
      <c r="CR181" s="148" t="n"/>
      <c r="CS181" s="148" t="n"/>
      <c r="CT181" s="148" t="n"/>
      <c r="CU181" s="148" t="n"/>
      <c r="CV181" s="148" t="n"/>
    </row>
    <row r="182">
      <c r="A182" s="168" t="n"/>
      <c r="B182" s="64" t="n"/>
      <c r="C182" s="129" t="n"/>
      <c r="D182" s="130" t="inlineStr"/>
      <c r="E182" s="150" t="inlineStr"/>
      <c r="F182" s="150" t="inlineStr"/>
      <c r="G182" s="150" t="n"/>
      <c r="H182" s="152" t="n"/>
      <c r="I182" s="152" t="n"/>
      <c r="J182" s="152" t="n"/>
      <c r="K182" s="152" t="n"/>
      <c r="L182" s="152" t="n"/>
      <c r="M182" s="152" t="n"/>
      <c r="N182" s="152" t="n"/>
      <c r="O182" s="152" t="n"/>
      <c r="P182" s="152" t="n"/>
      <c r="Q182" s="152" t="n"/>
      <c r="R182" s="152" t="n"/>
      <c r="S182" s="165" t="n"/>
      <c r="T182" s="155" t="n"/>
      <c r="U182" s="152" t="n"/>
      <c r="V182" s="152" t="n"/>
      <c r="W182" s="152" t="n"/>
      <c r="X182" s="152" t="n"/>
      <c r="Y182" s="152" t="n"/>
      <c r="Z182" s="152" t="n"/>
      <c r="AA182" s="152" t="n"/>
      <c r="AB182" s="152" t="n"/>
      <c r="AC182" s="152" t="n"/>
      <c r="AD182" s="152" t="n"/>
      <c r="AE182" s="152" t="n"/>
      <c r="AF182" s="152" t="n"/>
      <c r="AG182" s="152" t="n"/>
      <c r="AH182" s="152" t="n"/>
      <c r="AI182" s="152" t="n"/>
      <c r="AJ182" s="152" t="n"/>
      <c r="AK182" s="152" t="n"/>
      <c r="AL182" s="152" t="n"/>
      <c r="AM182" s="152" t="n"/>
      <c r="AN182" s="166" t="n"/>
      <c r="AO182" s="155" t="n"/>
      <c r="AP182" s="152" t="n"/>
      <c r="AQ182" s="152" t="n"/>
      <c r="AR182" s="152" t="n"/>
      <c r="AS182" s="152" t="n"/>
      <c r="AT182" s="152" t="n"/>
      <c r="AU182" s="155" t="n"/>
      <c r="AV182" s="152" t="n"/>
      <c r="AW182" s="152" t="n"/>
      <c r="AX182" s="152" t="n"/>
      <c r="AY182" s="152" t="n"/>
      <c r="AZ182" s="152" t="n"/>
      <c r="BA182" s="165" t="n"/>
      <c r="BB182" s="165" t="n"/>
      <c r="BC182" s="155" t="n"/>
      <c r="BD182" s="152" t="n"/>
      <c r="BE182" s="152" t="n"/>
      <c r="BF182" s="152" t="n"/>
      <c r="BG182" s="155" t="n"/>
      <c r="BH182" s="152" t="n"/>
      <c r="BI182" s="152" t="n"/>
      <c r="BJ182" s="152" t="n"/>
      <c r="BK182" s="152" t="n"/>
      <c r="BL182" s="152" t="n"/>
      <c r="BM182" s="152" t="n"/>
      <c r="BN182" s="152" t="n"/>
      <c r="BO182" s="152" t="n"/>
      <c r="BP182" s="155" t="n"/>
      <c r="BQ182" s="152" t="n"/>
      <c r="BR182" s="152" t="n"/>
      <c r="BS182" s="152" t="n"/>
      <c r="BT182" s="152" t="n"/>
      <c r="BU182" s="152" t="n"/>
      <c r="BV182" s="152" t="n"/>
      <c r="BW182" s="152" t="n"/>
      <c r="BX182" s="165" t="n"/>
      <c r="BY182" s="150" t="n"/>
      <c r="BZ182" s="150" t="n"/>
      <c r="CA182" s="150" t="n"/>
      <c r="CB182" s="171">
        <f>getURL2025(B182:B1629)</f>
        <v/>
      </c>
      <c r="CC182" s="156" t="n"/>
      <c r="CD182" s="156" t="n"/>
      <c r="CE182" s="167">
        <f>IFERROR(__xludf.DUMMYFUNCTION("""COMPUTED_VALUE"""),"0")</f>
        <v/>
      </c>
      <c r="CF182" s="158">
        <f>IFERROR(__xludf.DUMMYFUNCTION("""COMPUTED_VALUE"""),"0")</f>
        <v/>
      </c>
      <c r="CG182" s="148" t="n"/>
      <c r="CH182" s="148" t="n"/>
      <c r="CI182" s="148" t="n"/>
      <c r="CJ182" s="148" t="n"/>
      <c r="CK182" s="148" t="n"/>
      <c r="CL182" s="148" t="n"/>
      <c r="CM182" s="148" t="n"/>
      <c r="CN182" s="148" t="n"/>
      <c r="CO182" s="148" t="n"/>
      <c r="CP182" s="148" t="n"/>
      <c r="CQ182" s="148" t="n"/>
      <c r="CR182" s="148" t="n"/>
      <c r="CS182" s="148" t="n"/>
      <c r="CT182" s="148" t="n"/>
      <c r="CU182" s="148" t="n"/>
      <c r="CV182" s="148" t="n"/>
    </row>
    <row r="183">
      <c r="A183" s="168" t="n"/>
      <c r="B183" s="64" t="n"/>
      <c r="C183" s="129" t="n"/>
      <c r="D183" s="130" t="inlineStr"/>
      <c r="E183" s="150" t="inlineStr"/>
      <c r="F183" s="150" t="inlineStr"/>
      <c r="G183" s="150" t="n"/>
      <c r="H183" s="152" t="n"/>
      <c r="I183" s="152" t="n"/>
      <c r="J183" s="152" t="n"/>
      <c r="K183" s="152" t="n"/>
      <c r="L183" s="152" t="n"/>
      <c r="M183" s="152" t="n"/>
      <c r="N183" s="152" t="n"/>
      <c r="O183" s="152" t="n"/>
      <c r="P183" s="152" t="n"/>
      <c r="Q183" s="152" t="n"/>
      <c r="R183" s="152" t="n"/>
      <c r="S183" s="165" t="n"/>
      <c r="T183" s="155" t="n"/>
      <c r="U183" s="152" t="n"/>
      <c r="V183" s="152" t="n"/>
      <c r="W183" s="152" t="n"/>
      <c r="X183" s="152" t="n"/>
      <c r="Y183" s="152" t="n"/>
      <c r="Z183" s="152" t="n"/>
      <c r="AA183" s="152" t="n"/>
      <c r="AB183" s="152" t="n"/>
      <c r="AC183" s="152" t="n"/>
      <c r="AD183" s="152" t="n"/>
      <c r="AE183" s="152" t="n"/>
      <c r="AF183" s="152" t="n"/>
      <c r="AG183" s="152" t="n"/>
      <c r="AH183" s="152" t="n"/>
      <c r="AI183" s="152" t="n"/>
      <c r="AJ183" s="152" t="n"/>
      <c r="AK183" s="152" t="n"/>
      <c r="AL183" s="152" t="n"/>
      <c r="AM183" s="152" t="n"/>
      <c r="AN183" s="166" t="n"/>
      <c r="AO183" s="155" t="n"/>
      <c r="AP183" s="152" t="n"/>
      <c r="AQ183" s="152" t="n"/>
      <c r="AR183" s="152" t="n"/>
      <c r="AS183" s="152" t="n"/>
      <c r="AT183" s="152" t="n"/>
      <c r="AU183" s="155" t="n"/>
      <c r="AV183" s="152" t="n"/>
      <c r="AW183" s="152" t="n"/>
      <c r="AX183" s="152" t="n"/>
      <c r="AY183" s="152" t="n"/>
      <c r="AZ183" s="152" t="n"/>
      <c r="BA183" s="165" t="n"/>
      <c r="BB183" s="165" t="n"/>
      <c r="BC183" s="155" t="n"/>
      <c r="BD183" s="152" t="n"/>
      <c r="BE183" s="152" t="n"/>
      <c r="BF183" s="152" t="n"/>
      <c r="BG183" s="155" t="n"/>
      <c r="BH183" s="152" t="n"/>
      <c r="BI183" s="152" t="n"/>
      <c r="BJ183" s="152" t="n"/>
      <c r="BK183" s="152" t="n"/>
      <c r="BL183" s="152" t="n"/>
      <c r="BM183" s="152" t="n"/>
      <c r="BN183" s="152" t="n"/>
      <c r="BO183" s="152" t="n"/>
      <c r="BP183" s="155" t="n"/>
      <c r="BQ183" s="152" t="n"/>
      <c r="BR183" s="152" t="n"/>
      <c r="BS183" s="152" t="n"/>
      <c r="BT183" s="152" t="n"/>
      <c r="BU183" s="152" t="n"/>
      <c r="BV183" s="152" t="n"/>
      <c r="BW183" s="152" t="n"/>
      <c r="BX183" s="165" t="n"/>
      <c r="BY183" s="150" t="n"/>
      <c r="BZ183" s="150" t="n"/>
      <c r="CA183" s="150" t="n"/>
      <c r="CB183" s="171">
        <f>getURL2025(B183:B1630)</f>
        <v/>
      </c>
      <c r="CC183" s="156" t="n"/>
      <c r="CD183" s="156" t="n"/>
      <c r="CE183" s="167">
        <f>IFERROR(__xludf.DUMMYFUNCTION("""COMPUTED_VALUE"""),"0")</f>
        <v/>
      </c>
      <c r="CF183" s="158">
        <f>IFERROR(__xludf.DUMMYFUNCTION("""COMPUTED_VALUE"""),"0")</f>
        <v/>
      </c>
      <c r="CG183" s="148" t="n"/>
      <c r="CH183" s="148" t="n"/>
      <c r="CI183" s="148" t="n"/>
      <c r="CJ183" s="148" t="n"/>
      <c r="CK183" s="148" t="n"/>
      <c r="CL183" s="148" t="n"/>
      <c r="CM183" s="148" t="n"/>
      <c r="CN183" s="148" t="n"/>
      <c r="CO183" s="148" t="n"/>
      <c r="CP183" s="148" t="n"/>
      <c r="CQ183" s="148" t="n"/>
      <c r="CR183" s="148" t="n"/>
      <c r="CS183" s="148" t="n"/>
      <c r="CT183" s="148" t="n"/>
      <c r="CU183" s="148" t="n"/>
      <c r="CV183" s="148" t="n"/>
    </row>
    <row r="184">
      <c r="A184" s="168" t="n"/>
      <c r="B184" s="64" t="n"/>
      <c r="C184" s="129" t="n"/>
      <c r="D184" s="130" t="inlineStr"/>
      <c r="E184" s="150" t="inlineStr"/>
      <c r="F184" s="150" t="inlineStr"/>
      <c r="G184" s="150" t="n"/>
      <c r="H184" s="152" t="n"/>
      <c r="I184" s="152" t="n"/>
      <c r="J184" s="152" t="n"/>
      <c r="K184" s="152" t="n"/>
      <c r="L184" s="152" t="n"/>
      <c r="M184" s="152" t="n"/>
      <c r="N184" s="152" t="n"/>
      <c r="O184" s="152" t="n"/>
      <c r="P184" s="152" t="n"/>
      <c r="Q184" s="152" t="n"/>
      <c r="R184" s="152" t="n"/>
      <c r="S184" s="165" t="n"/>
      <c r="T184" s="155" t="n"/>
      <c r="U184" s="152" t="n"/>
      <c r="V184" s="152" t="n"/>
      <c r="W184" s="152" t="n"/>
      <c r="X184" s="152" t="n"/>
      <c r="Y184" s="152" t="n"/>
      <c r="Z184" s="152" t="n"/>
      <c r="AA184" s="152" t="n"/>
      <c r="AB184" s="152" t="n"/>
      <c r="AC184" s="152" t="n"/>
      <c r="AD184" s="152" t="n"/>
      <c r="AE184" s="152" t="n"/>
      <c r="AF184" s="152" t="n"/>
      <c r="AG184" s="152" t="n"/>
      <c r="AH184" s="152" t="n"/>
      <c r="AI184" s="152" t="n"/>
      <c r="AJ184" s="152" t="n"/>
      <c r="AK184" s="152" t="n"/>
      <c r="AL184" s="152" t="n"/>
      <c r="AM184" s="152" t="n"/>
      <c r="AN184" s="166" t="n"/>
      <c r="AO184" s="155" t="n"/>
      <c r="AP184" s="152" t="n"/>
      <c r="AQ184" s="152" t="n"/>
      <c r="AR184" s="152" t="n"/>
      <c r="AS184" s="152" t="n"/>
      <c r="AT184" s="152" t="n"/>
      <c r="AU184" s="155" t="n"/>
      <c r="AV184" s="152" t="n"/>
      <c r="AW184" s="152" t="n"/>
      <c r="AX184" s="152" t="n"/>
      <c r="AY184" s="152" t="n"/>
      <c r="AZ184" s="152" t="n"/>
      <c r="BA184" s="165" t="n"/>
      <c r="BB184" s="165" t="n"/>
      <c r="BC184" s="155" t="n"/>
      <c r="BD184" s="152" t="n"/>
      <c r="BE184" s="152" t="n"/>
      <c r="BF184" s="152" t="n"/>
      <c r="BG184" s="155" t="n"/>
      <c r="BH184" s="152" t="n"/>
      <c r="BI184" s="152" t="n"/>
      <c r="BJ184" s="152" t="n"/>
      <c r="BK184" s="152" t="n"/>
      <c r="BL184" s="152" t="n"/>
      <c r="BM184" s="152" t="n"/>
      <c r="BN184" s="152" t="n"/>
      <c r="BO184" s="152" t="n"/>
      <c r="BP184" s="155" t="n"/>
      <c r="BQ184" s="152" t="n"/>
      <c r="BR184" s="152" t="n"/>
      <c r="BS184" s="152" t="n"/>
      <c r="BT184" s="152" t="n"/>
      <c r="BU184" s="152" t="n"/>
      <c r="BV184" s="152" t="n"/>
      <c r="BW184" s="152" t="n"/>
      <c r="BX184" s="165" t="n"/>
      <c r="BY184" s="150" t="n"/>
      <c r="BZ184" s="150" t="n"/>
      <c r="CA184" s="150" t="n"/>
      <c r="CB184" s="171">
        <f>getURL2025(B184:B1631)</f>
        <v/>
      </c>
      <c r="CC184" s="156" t="n"/>
      <c r="CD184" s="156" t="n"/>
      <c r="CE184" s="167">
        <f>IFERROR(__xludf.DUMMYFUNCTION("""COMPUTED_VALUE"""),"0")</f>
        <v/>
      </c>
      <c r="CF184" s="158">
        <f>IFERROR(__xludf.DUMMYFUNCTION("""COMPUTED_VALUE"""),"0")</f>
        <v/>
      </c>
      <c r="CG184" s="148" t="n"/>
      <c r="CH184" s="148" t="n"/>
      <c r="CI184" s="148" t="n"/>
      <c r="CJ184" s="148" t="n"/>
      <c r="CK184" s="148" t="n"/>
      <c r="CL184" s="148" t="n"/>
      <c r="CM184" s="148" t="n"/>
      <c r="CN184" s="148" t="n"/>
      <c r="CO184" s="148" t="n"/>
      <c r="CP184" s="148" t="n"/>
      <c r="CQ184" s="148" t="n"/>
      <c r="CR184" s="148" t="n"/>
      <c r="CS184" s="148" t="n"/>
      <c r="CT184" s="148" t="n"/>
      <c r="CU184" s="148" t="n"/>
      <c r="CV184" s="148" t="n"/>
    </row>
    <row r="185">
      <c r="A185" s="168" t="n"/>
      <c r="B185" s="64" t="n"/>
      <c r="C185" s="129" t="n"/>
      <c r="D185" s="130" t="inlineStr"/>
      <c r="E185" s="150" t="inlineStr"/>
      <c r="F185" s="150" t="inlineStr"/>
      <c r="G185" s="150" t="n"/>
      <c r="H185" s="152" t="n"/>
      <c r="I185" s="152" t="n"/>
      <c r="J185" s="152" t="n"/>
      <c r="K185" s="152" t="n"/>
      <c r="L185" s="152" t="n"/>
      <c r="M185" s="152" t="n"/>
      <c r="N185" s="152" t="n"/>
      <c r="O185" s="152" t="n"/>
      <c r="P185" s="152" t="n"/>
      <c r="Q185" s="152" t="n"/>
      <c r="R185" s="152" t="n"/>
      <c r="S185" s="165" t="n"/>
      <c r="T185" s="155" t="n"/>
      <c r="U185" s="152" t="n"/>
      <c r="V185" s="152" t="n"/>
      <c r="W185" s="152" t="n"/>
      <c r="X185" s="152" t="n"/>
      <c r="Y185" s="152" t="n"/>
      <c r="Z185" s="152" t="n"/>
      <c r="AA185" s="152" t="n"/>
      <c r="AB185" s="152" t="n"/>
      <c r="AC185" s="152" t="n"/>
      <c r="AD185" s="152" t="n"/>
      <c r="AE185" s="152" t="n"/>
      <c r="AF185" s="152" t="n"/>
      <c r="AG185" s="152" t="n"/>
      <c r="AH185" s="152" t="n"/>
      <c r="AI185" s="152" t="n"/>
      <c r="AJ185" s="152" t="n"/>
      <c r="AK185" s="152" t="n"/>
      <c r="AL185" s="152" t="n"/>
      <c r="AM185" s="152" t="n"/>
      <c r="AN185" s="166" t="n"/>
      <c r="AO185" s="155" t="n"/>
      <c r="AP185" s="152" t="n"/>
      <c r="AQ185" s="152" t="n"/>
      <c r="AR185" s="152" t="n"/>
      <c r="AS185" s="152" t="n"/>
      <c r="AT185" s="152" t="n"/>
      <c r="AU185" s="155" t="n"/>
      <c r="AV185" s="152" t="n"/>
      <c r="AW185" s="152" t="n"/>
      <c r="AX185" s="152" t="n"/>
      <c r="AY185" s="152" t="n"/>
      <c r="AZ185" s="152" t="n"/>
      <c r="BA185" s="165" t="n"/>
      <c r="BB185" s="165" t="n"/>
      <c r="BC185" s="155" t="n"/>
      <c r="BD185" s="152" t="n"/>
      <c r="BE185" s="152" t="n"/>
      <c r="BF185" s="152" t="n"/>
      <c r="BG185" s="155" t="n"/>
      <c r="BH185" s="152" t="n"/>
      <c r="BI185" s="152" t="n"/>
      <c r="BJ185" s="152" t="n"/>
      <c r="BK185" s="152" t="n"/>
      <c r="BL185" s="152" t="n"/>
      <c r="BM185" s="152" t="n"/>
      <c r="BN185" s="152" t="n"/>
      <c r="BO185" s="152" t="n"/>
      <c r="BP185" s="155" t="n"/>
      <c r="BQ185" s="152" t="n"/>
      <c r="BR185" s="152" t="n"/>
      <c r="BS185" s="152" t="n"/>
      <c r="BT185" s="152" t="n"/>
      <c r="BU185" s="152" t="n"/>
      <c r="BV185" s="152" t="n"/>
      <c r="BW185" s="152" t="n"/>
      <c r="BX185" s="165" t="n"/>
      <c r="BY185" s="150" t="n"/>
      <c r="BZ185" s="150" t="n"/>
      <c r="CA185" s="150" t="n"/>
      <c r="CB185" s="171">
        <f>getURL2025(B185:B1632)</f>
        <v/>
      </c>
      <c r="CC185" s="156" t="n"/>
      <c r="CD185" s="156" t="n"/>
      <c r="CE185" s="167">
        <f>IFERROR(__xludf.DUMMYFUNCTION("""COMPUTED_VALUE"""),"0")</f>
        <v/>
      </c>
      <c r="CF185" s="158">
        <f>IFERROR(__xludf.DUMMYFUNCTION("""COMPUTED_VALUE"""),"0")</f>
        <v/>
      </c>
      <c r="CG185" s="148" t="n"/>
      <c r="CH185" s="148" t="n"/>
      <c r="CI185" s="148" t="n"/>
      <c r="CJ185" s="148" t="n"/>
      <c r="CK185" s="148" t="n"/>
      <c r="CL185" s="148" t="n"/>
      <c r="CM185" s="148" t="n"/>
      <c r="CN185" s="148" t="n"/>
      <c r="CO185" s="148" t="n"/>
      <c r="CP185" s="148" t="n"/>
      <c r="CQ185" s="148" t="n"/>
      <c r="CR185" s="148" t="n"/>
      <c r="CS185" s="148" t="n"/>
      <c r="CT185" s="148" t="n"/>
      <c r="CU185" s="148" t="n"/>
      <c r="CV185" s="148" t="n"/>
    </row>
    <row r="186">
      <c r="A186" s="168" t="n"/>
      <c r="B186" s="64" t="n"/>
      <c r="C186" s="129" t="n"/>
      <c r="D186" s="130" t="inlineStr"/>
      <c r="E186" s="150" t="inlineStr"/>
      <c r="F186" s="150" t="inlineStr"/>
      <c r="G186" s="150" t="n"/>
      <c r="H186" s="152" t="n"/>
      <c r="I186" s="152" t="n"/>
      <c r="J186" s="152" t="n"/>
      <c r="K186" s="152" t="n"/>
      <c r="L186" s="152" t="n"/>
      <c r="M186" s="152" t="n"/>
      <c r="N186" s="152" t="n"/>
      <c r="O186" s="152" t="n"/>
      <c r="P186" s="152" t="n"/>
      <c r="Q186" s="152" t="n"/>
      <c r="R186" s="152" t="n"/>
      <c r="S186" s="165" t="n"/>
      <c r="T186" s="155" t="n"/>
      <c r="U186" s="152" t="n"/>
      <c r="V186" s="152" t="n"/>
      <c r="W186" s="152" t="n"/>
      <c r="X186" s="152" t="n"/>
      <c r="Y186" s="152" t="n"/>
      <c r="Z186" s="152" t="n"/>
      <c r="AA186" s="152" t="n"/>
      <c r="AB186" s="152" t="n"/>
      <c r="AC186" s="152" t="n"/>
      <c r="AD186" s="152" t="n"/>
      <c r="AE186" s="152" t="n"/>
      <c r="AF186" s="152" t="n"/>
      <c r="AG186" s="152" t="n"/>
      <c r="AH186" s="152" t="n"/>
      <c r="AI186" s="152" t="n"/>
      <c r="AJ186" s="152" t="n"/>
      <c r="AK186" s="152" t="n"/>
      <c r="AL186" s="152" t="n"/>
      <c r="AM186" s="152" t="n"/>
      <c r="AN186" s="166" t="n"/>
      <c r="AO186" s="155" t="n"/>
      <c r="AP186" s="152" t="n"/>
      <c r="AQ186" s="152" t="n"/>
      <c r="AR186" s="152" t="n"/>
      <c r="AS186" s="152" t="n"/>
      <c r="AT186" s="152" t="n"/>
      <c r="AU186" s="155" t="n"/>
      <c r="AV186" s="152" t="n"/>
      <c r="AW186" s="152" t="n"/>
      <c r="AX186" s="152" t="n"/>
      <c r="AY186" s="152" t="n"/>
      <c r="AZ186" s="152" t="n"/>
      <c r="BA186" s="165" t="n"/>
      <c r="BB186" s="165" t="n"/>
      <c r="BC186" s="155" t="n"/>
      <c r="BD186" s="152" t="n"/>
      <c r="BE186" s="152" t="n"/>
      <c r="BF186" s="152" t="n"/>
      <c r="BG186" s="155" t="n"/>
      <c r="BH186" s="152" t="n"/>
      <c r="BI186" s="152" t="n"/>
      <c r="BJ186" s="152" t="n"/>
      <c r="BK186" s="152" t="n"/>
      <c r="BL186" s="152" t="n"/>
      <c r="BM186" s="152" t="n"/>
      <c r="BN186" s="152" t="n"/>
      <c r="BO186" s="152" t="n"/>
      <c r="BP186" s="155" t="n"/>
      <c r="BQ186" s="152" t="n"/>
      <c r="BR186" s="152" t="n"/>
      <c r="BS186" s="152" t="n"/>
      <c r="BT186" s="152" t="n"/>
      <c r="BU186" s="152" t="n"/>
      <c r="BV186" s="152" t="n"/>
      <c r="BW186" s="152" t="n"/>
      <c r="BX186" s="165" t="n"/>
      <c r="BY186" s="150" t="n"/>
      <c r="BZ186" s="150" t="n"/>
      <c r="CA186" s="150" t="n"/>
      <c r="CB186" s="171">
        <f>getURL2025(B186:B1633)</f>
        <v/>
      </c>
      <c r="CC186" s="156" t="n"/>
      <c r="CD186" s="156" t="n"/>
      <c r="CE186" s="167">
        <f>IFERROR(__xludf.DUMMYFUNCTION("""COMPUTED_VALUE"""),"0")</f>
        <v/>
      </c>
      <c r="CF186" s="158">
        <f>IFERROR(__xludf.DUMMYFUNCTION("""COMPUTED_VALUE"""),"0")</f>
        <v/>
      </c>
      <c r="CG186" s="148" t="n"/>
      <c r="CH186" s="148" t="n"/>
      <c r="CI186" s="148" t="n"/>
      <c r="CJ186" s="148" t="n"/>
      <c r="CK186" s="148" t="n"/>
      <c r="CL186" s="148" t="n"/>
      <c r="CM186" s="148" t="n"/>
      <c r="CN186" s="148" t="n"/>
      <c r="CO186" s="148" t="n"/>
      <c r="CP186" s="148" t="n"/>
      <c r="CQ186" s="148" t="n"/>
      <c r="CR186" s="148" t="n"/>
      <c r="CS186" s="148" t="n"/>
      <c r="CT186" s="148" t="n"/>
      <c r="CU186" s="148" t="n"/>
      <c r="CV186" s="148" t="n"/>
    </row>
    <row r="187">
      <c r="A187" s="168" t="n"/>
      <c r="B187" s="64" t="n"/>
      <c r="C187" s="129" t="n"/>
      <c r="D187" s="130" t="inlineStr"/>
      <c r="E187" s="150" t="inlineStr"/>
      <c r="F187" s="150" t="inlineStr"/>
      <c r="G187" s="150" t="n"/>
      <c r="H187" s="152" t="n"/>
      <c r="I187" s="152" t="n"/>
      <c r="J187" s="152" t="n"/>
      <c r="K187" s="152" t="n"/>
      <c r="L187" s="152" t="n"/>
      <c r="M187" s="152" t="n"/>
      <c r="N187" s="152" t="n"/>
      <c r="O187" s="152" t="n"/>
      <c r="P187" s="152" t="n"/>
      <c r="Q187" s="152" t="n"/>
      <c r="R187" s="152" t="n"/>
      <c r="S187" s="165" t="n"/>
      <c r="T187" s="155" t="n"/>
      <c r="U187" s="152" t="n"/>
      <c r="V187" s="152" t="n"/>
      <c r="W187" s="152" t="n"/>
      <c r="X187" s="152" t="n"/>
      <c r="Y187" s="152" t="n"/>
      <c r="Z187" s="152" t="n"/>
      <c r="AA187" s="152" t="n"/>
      <c r="AB187" s="152" t="n"/>
      <c r="AC187" s="152" t="n"/>
      <c r="AD187" s="152" t="n"/>
      <c r="AE187" s="152" t="n"/>
      <c r="AF187" s="152" t="n"/>
      <c r="AG187" s="152" t="n"/>
      <c r="AH187" s="152" t="n"/>
      <c r="AI187" s="152" t="n"/>
      <c r="AJ187" s="152" t="n"/>
      <c r="AK187" s="152" t="n"/>
      <c r="AL187" s="152" t="n"/>
      <c r="AM187" s="152" t="n"/>
      <c r="AN187" s="166" t="n"/>
      <c r="AO187" s="155" t="n"/>
      <c r="AP187" s="152" t="n"/>
      <c r="AQ187" s="152" t="n"/>
      <c r="AR187" s="152" t="n"/>
      <c r="AS187" s="152" t="n"/>
      <c r="AT187" s="152" t="n"/>
      <c r="AU187" s="155" t="n"/>
      <c r="AV187" s="152" t="n"/>
      <c r="AW187" s="152" t="n"/>
      <c r="AX187" s="152" t="n"/>
      <c r="AY187" s="152" t="n"/>
      <c r="AZ187" s="152" t="n"/>
      <c r="BA187" s="165" t="n"/>
      <c r="BB187" s="165" t="n"/>
      <c r="BC187" s="155" t="n"/>
      <c r="BD187" s="152" t="n"/>
      <c r="BE187" s="152" t="n"/>
      <c r="BF187" s="152" t="n"/>
      <c r="BG187" s="155" t="n"/>
      <c r="BH187" s="152" t="n"/>
      <c r="BI187" s="152" t="n"/>
      <c r="BJ187" s="152" t="n"/>
      <c r="BK187" s="152" t="n"/>
      <c r="BL187" s="152" t="n"/>
      <c r="BM187" s="152" t="n"/>
      <c r="BN187" s="152" t="n"/>
      <c r="BO187" s="152" t="n"/>
      <c r="BP187" s="155" t="n"/>
      <c r="BQ187" s="152" t="n"/>
      <c r="BR187" s="152" t="n"/>
      <c r="BS187" s="152" t="n"/>
      <c r="BT187" s="152" t="n"/>
      <c r="BU187" s="152" t="n"/>
      <c r="BV187" s="152" t="n"/>
      <c r="BW187" s="152" t="n"/>
      <c r="BX187" s="165" t="n"/>
      <c r="BY187" s="150" t="n"/>
      <c r="BZ187" s="150" t="n"/>
      <c r="CA187" s="150" t="n"/>
      <c r="CB187" s="171">
        <f>getURL2025(B187:B1634)</f>
        <v/>
      </c>
      <c r="CC187" s="156" t="n"/>
      <c r="CD187" s="156" t="n"/>
      <c r="CE187" s="167">
        <f>IFERROR(__xludf.DUMMYFUNCTION("""COMPUTED_VALUE"""),"0")</f>
        <v/>
      </c>
      <c r="CF187" s="158">
        <f>IFERROR(__xludf.DUMMYFUNCTION("""COMPUTED_VALUE"""),"0")</f>
        <v/>
      </c>
      <c r="CG187" s="148" t="n"/>
      <c r="CH187" s="148" t="n"/>
      <c r="CI187" s="148" t="n"/>
      <c r="CJ187" s="148" t="n"/>
      <c r="CK187" s="148" t="n"/>
      <c r="CL187" s="148" t="n"/>
      <c r="CM187" s="148" t="n"/>
      <c r="CN187" s="148" t="n"/>
      <c r="CO187" s="148" t="n"/>
      <c r="CP187" s="148" t="n"/>
      <c r="CQ187" s="148" t="n"/>
      <c r="CR187" s="148" t="n"/>
      <c r="CS187" s="148" t="n"/>
      <c r="CT187" s="148" t="n"/>
      <c r="CU187" s="148" t="n"/>
      <c r="CV187" s="148" t="n"/>
    </row>
    <row r="188">
      <c r="A188" s="168" t="n"/>
      <c r="B188" s="64" t="n"/>
      <c r="C188" s="129" t="n"/>
      <c r="D188" s="130" t="inlineStr"/>
      <c r="E188" s="150" t="inlineStr"/>
      <c r="F188" s="150" t="inlineStr"/>
      <c r="G188" s="150" t="n"/>
      <c r="H188" s="152" t="n"/>
      <c r="I188" s="152" t="n"/>
      <c r="J188" s="152" t="n"/>
      <c r="K188" s="152" t="n"/>
      <c r="L188" s="152" t="n"/>
      <c r="M188" s="152" t="n"/>
      <c r="N188" s="152" t="n"/>
      <c r="O188" s="152" t="n"/>
      <c r="P188" s="152" t="n"/>
      <c r="Q188" s="152" t="n"/>
      <c r="R188" s="152" t="n"/>
      <c r="S188" s="165" t="n"/>
      <c r="T188" s="155" t="n"/>
      <c r="U188" s="152" t="n"/>
      <c r="V188" s="152" t="n"/>
      <c r="W188" s="152" t="n"/>
      <c r="X188" s="152" t="n"/>
      <c r="Y188" s="152" t="n"/>
      <c r="Z188" s="152" t="n"/>
      <c r="AA188" s="152" t="n"/>
      <c r="AB188" s="152" t="n"/>
      <c r="AC188" s="152" t="n"/>
      <c r="AD188" s="152" t="n"/>
      <c r="AE188" s="152" t="n"/>
      <c r="AF188" s="152" t="n"/>
      <c r="AG188" s="152" t="n"/>
      <c r="AH188" s="152" t="n"/>
      <c r="AI188" s="152" t="n"/>
      <c r="AJ188" s="152" t="n"/>
      <c r="AK188" s="152" t="n"/>
      <c r="AL188" s="152" t="n"/>
      <c r="AM188" s="152" t="n"/>
      <c r="AN188" s="166" t="n"/>
      <c r="AO188" s="155" t="n"/>
      <c r="AP188" s="152" t="n"/>
      <c r="AQ188" s="152" t="n"/>
      <c r="AR188" s="152" t="n"/>
      <c r="AS188" s="152" t="n"/>
      <c r="AT188" s="152" t="n"/>
      <c r="AU188" s="155" t="n"/>
      <c r="AV188" s="152" t="n"/>
      <c r="AW188" s="152" t="n"/>
      <c r="AX188" s="152" t="n"/>
      <c r="AY188" s="152" t="n"/>
      <c r="AZ188" s="152" t="n"/>
      <c r="BA188" s="165" t="n"/>
      <c r="BB188" s="165" t="n"/>
      <c r="BC188" s="155" t="n"/>
      <c r="BD188" s="152" t="n"/>
      <c r="BE188" s="152" t="n"/>
      <c r="BF188" s="152" t="n"/>
      <c r="BG188" s="155" t="n"/>
      <c r="BH188" s="152" t="n"/>
      <c r="BI188" s="152" t="n"/>
      <c r="BJ188" s="152" t="n"/>
      <c r="BK188" s="152" t="n"/>
      <c r="BL188" s="152" t="n"/>
      <c r="BM188" s="152" t="n"/>
      <c r="BN188" s="152" t="n"/>
      <c r="BO188" s="152" t="n"/>
      <c r="BP188" s="155" t="n"/>
      <c r="BQ188" s="152" t="n"/>
      <c r="BR188" s="152" t="n"/>
      <c r="BS188" s="152" t="n"/>
      <c r="BT188" s="152" t="n"/>
      <c r="BU188" s="152" t="n"/>
      <c r="BV188" s="152" t="n"/>
      <c r="BW188" s="152" t="n"/>
      <c r="BX188" s="165" t="n"/>
      <c r="BY188" s="150" t="n"/>
      <c r="BZ188" s="150" t="n"/>
      <c r="CA188" s="150" t="n"/>
      <c r="CB188" s="171">
        <f>getURL2025(B188:B1635)</f>
        <v/>
      </c>
      <c r="CC188" s="156" t="n"/>
      <c r="CD188" s="156" t="n"/>
      <c r="CE188" s="167">
        <f>IFERROR(__xludf.DUMMYFUNCTION("""COMPUTED_VALUE"""),"0")</f>
        <v/>
      </c>
      <c r="CF188" s="158">
        <f>IFERROR(__xludf.DUMMYFUNCTION("""COMPUTED_VALUE"""),"0")</f>
        <v/>
      </c>
      <c r="CG188" s="148" t="n"/>
      <c r="CH188" s="148" t="n"/>
      <c r="CI188" s="148" t="n"/>
      <c r="CJ188" s="148" t="n"/>
      <c r="CK188" s="148" t="n"/>
      <c r="CL188" s="148" t="n"/>
      <c r="CM188" s="148" t="n"/>
      <c r="CN188" s="148" t="n"/>
      <c r="CO188" s="148" t="n"/>
      <c r="CP188" s="148" t="n"/>
      <c r="CQ188" s="148" t="n"/>
      <c r="CR188" s="148" t="n"/>
      <c r="CS188" s="148" t="n"/>
      <c r="CT188" s="148" t="n"/>
      <c r="CU188" s="148" t="n"/>
      <c r="CV188" s="148" t="n"/>
    </row>
    <row r="189">
      <c r="A189" s="168" t="n"/>
      <c r="B189" s="64" t="n"/>
      <c r="C189" s="129" t="n"/>
      <c r="D189" s="130" t="inlineStr"/>
      <c r="E189" s="150" t="inlineStr"/>
      <c r="F189" s="150" t="inlineStr"/>
      <c r="G189" s="150" t="n"/>
      <c r="H189" s="152" t="n"/>
      <c r="I189" s="152" t="n"/>
      <c r="J189" s="152" t="n"/>
      <c r="K189" s="152" t="n"/>
      <c r="L189" s="152" t="n"/>
      <c r="M189" s="152" t="n"/>
      <c r="N189" s="152" t="n"/>
      <c r="O189" s="152" t="n"/>
      <c r="P189" s="152" t="n"/>
      <c r="Q189" s="152" t="n"/>
      <c r="R189" s="152" t="n"/>
      <c r="S189" s="165" t="n"/>
      <c r="T189" s="155" t="n"/>
      <c r="U189" s="152" t="n"/>
      <c r="V189" s="152" t="n"/>
      <c r="W189" s="152" t="n"/>
      <c r="X189" s="152" t="n"/>
      <c r="Y189" s="152" t="n"/>
      <c r="Z189" s="152" t="n"/>
      <c r="AA189" s="152" t="n"/>
      <c r="AB189" s="152" t="n"/>
      <c r="AC189" s="152" t="n"/>
      <c r="AD189" s="152" t="n"/>
      <c r="AE189" s="152" t="n"/>
      <c r="AF189" s="152" t="n"/>
      <c r="AG189" s="152" t="n"/>
      <c r="AH189" s="152" t="n"/>
      <c r="AI189" s="152" t="n"/>
      <c r="AJ189" s="152" t="n"/>
      <c r="AK189" s="152" t="n"/>
      <c r="AL189" s="152" t="n"/>
      <c r="AM189" s="152" t="n"/>
      <c r="AN189" s="166" t="n"/>
      <c r="AO189" s="155" t="n"/>
      <c r="AP189" s="152" t="n"/>
      <c r="AQ189" s="152" t="n"/>
      <c r="AR189" s="152" t="n"/>
      <c r="AS189" s="152" t="n"/>
      <c r="AT189" s="152" t="n"/>
      <c r="AU189" s="155" t="n"/>
      <c r="AV189" s="152" t="n"/>
      <c r="AW189" s="152" t="n"/>
      <c r="AX189" s="152" t="n"/>
      <c r="AY189" s="152" t="n"/>
      <c r="AZ189" s="152" t="n"/>
      <c r="BA189" s="165" t="n"/>
      <c r="BB189" s="165" t="n"/>
      <c r="BC189" s="155" t="n"/>
      <c r="BD189" s="152" t="n"/>
      <c r="BE189" s="152" t="n"/>
      <c r="BF189" s="152" t="n"/>
      <c r="BG189" s="155" t="n"/>
      <c r="BH189" s="152" t="n"/>
      <c r="BI189" s="152" t="n"/>
      <c r="BJ189" s="152" t="n"/>
      <c r="BK189" s="152" t="n"/>
      <c r="BL189" s="152" t="n"/>
      <c r="BM189" s="152" t="n"/>
      <c r="BN189" s="152" t="n"/>
      <c r="BO189" s="152" t="n"/>
      <c r="BP189" s="155" t="n"/>
      <c r="BQ189" s="152" t="n"/>
      <c r="BR189" s="152" t="n"/>
      <c r="BS189" s="152" t="n"/>
      <c r="BT189" s="152" t="n"/>
      <c r="BU189" s="152" t="n"/>
      <c r="BV189" s="152" t="n"/>
      <c r="BW189" s="152" t="n"/>
      <c r="BX189" s="165" t="n"/>
      <c r="BY189" s="150" t="n"/>
      <c r="BZ189" s="150" t="n"/>
      <c r="CA189" s="150" t="n"/>
      <c r="CB189" s="171">
        <f>getURL2025(B189:B1636)</f>
        <v/>
      </c>
      <c r="CC189" s="156" t="n"/>
      <c r="CD189" s="156" t="n"/>
      <c r="CE189" s="167">
        <f>IFERROR(__xludf.DUMMYFUNCTION("""COMPUTED_VALUE"""),"0")</f>
        <v/>
      </c>
      <c r="CF189" s="158">
        <f>IFERROR(__xludf.DUMMYFUNCTION("""COMPUTED_VALUE"""),"0")</f>
        <v/>
      </c>
      <c r="CG189" s="148" t="n"/>
      <c r="CH189" s="148" t="n"/>
      <c r="CI189" s="148" t="n"/>
      <c r="CJ189" s="148" t="n"/>
      <c r="CK189" s="148" t="n"/>
      <c r="CL189" s="148" t="n"/>
      <c r="CM189" s="148" t="n"/>
      <c r="CN189" s="148" t="n"/>
      <c r="CO189" s="148" t="n"/>
      <c r="CP189" s="148" t="n"/>
      <c r="CQ189" s="148" t="n"/>
      <c r="CR189" s="148" t="n"/>
      <c r="CS189" s="148" t="n"/>
      <c r="CT189" s="148" t="n"/>
      <c r="CU189" s="148" t="n"/>
      <c r="CV189" s="148" t="n"/>
    </row>
    <row r="190">
      <c r="A190" s="168" t="n"/>
      <c r="B190" s="64" t="n"/>
      <c r="C190" s="129" t="n"/>
      <c r="D190" s="130" t="inlineStr"/>
      <c r="E190" s="150" t="inlineStr"/>
      <c r="F190" s="150" t="inlineStr"/>
      <c r="G190" s="150" t="n"/>
      <c r="H190" s="152" t="n"/>
      <c r="I190" s="152" t="n"/>
      <c r="J190" s="152" t="n"/>
      <c r="K190" s="152" t="n"/>
      <c r="L190" s="152" t="n"/>
      <c r="M190" s="152" t="n"/>
      <c r="N190" s="152" t="n"/>
      <c r="O190" s="152" t="n"/>
      <c r="P190" s="152" t="n"/>
      <c r="Q190" s="152" t="n"/>
      <c r="R190" s="152" t="n"/>
      <c r="S190" s="165" t="n"/>
      <c r="T190" s="155" t="n"/>
      <c r="U190" s="152" t="n"/>
      <c r="V190" s="152" t="n"/>
      <c r="W190" s="152" t="n"/>
      <c r="X190" s="152" t="n"/>
      <c r="Y190" s="152" t="n"/>
      <c r="Z190" s="152" t="n"/>
      <c r="AA190" s="152" t="n"/>
      <c r="AB190" s="152" t="n"/>
      <c r="AC190" s="152" t="n"/>
      <c r="AD190" s="152" t="n"/>
      <c r="AE190" s="152" t="n"/>
      <c r="AF190" s="152" t="n"/>
      <c r="AG190" s="152" t="n"/>
      <c r="AH190" s="152" t="n"/>
      <c r="AI190" s="152" t="n"/>
      <c r="AJ190" s="152" t="n"/>
      <c r="AK190" s="152" t="n"/>
      <c r="AL190" s="152" t="n"/>
      <c r="AM190" s="152" t="n"/>
      <c r="AN190" s="166" t="n"/>
      <c r="AO190" s="155" t="n"/>
      <c r="AP190" s="152" t="n"/>
      <c r="AQ190" s="152" t="n"/>
      <c r="AR190" s="152" t="n"/>
      <c r="AS190" s="152" t="n"/>
      <c r="AT190" s="152" t="n"/>
      <c r="AU190" s="155" t="n"/>
      <c r="AV190" s="152" t="n"/>
      <c r="AW190" s="152" t="n"/>
      <c r="AX190" s="152" t="n"/>
      <c r="AY190" s="152" t="n"/>
      <c r="AZ190" s="152" t="n"/>
      <c r="BA190" s="165" t="n"/>
      <c r="BB190" s="165" t="n"/>
      <c r="BC190" s="155" t="n"/>
      <c r="BD190" s="152" t="n"/>
      <c r="BE190" s="152" t="n"/>
      <c r="BF190" s="152" t="n"/>
      <c r="BG190" s="155" t="n"/>
      <c r="BH190" s="152" t="n"/>
      <c r="BI190" s="152" t="n"/>
      <c r="BJ190" s="152" t="n"/>
      <c r="BK190" s="152" t="n"/>
      <c r="BL190" s="152" t="n"/>
      <c r="BM190" s="152" t="n"/>
      <c r="BN190" s="152" t="n"/>
      <c r="BO190" s="152" t="n"/>
      <c r="BP190" s="155" t="n"/>
      <c r="BQ190" s="152" t="n"/>
      <c r="BR190" s="152" t="n"/>
      <c r="BS190" s="152" t="n"/>
      <c r="BT190" s="152" t="n"/>
      <c r="BU190" s="152" t="n"/>
      <c r="BV190" s="152" t="n"/>
      <c r="BW190" s="152" t="n"/>
      <c r="BX190" s="165" t="n"/>
      <c r="BY190" s="150" t="n"/>
      <c r="BZ190" s="150" t="n"/>
      <c r="CA190" s="150" t="n"/>
      <c r="CB190" s="171">
        <f>getURL2025(B190:B1637)</f>
        <v/>
      </c>
      <c r="CC190" s="156" t="n"/>
      <c r="CD190" s="156" t="n"/>
      <c r="CE190" s="167">
        <f>IFERROR(__xludf.DUMMYFUNCTION("""COMPUTED_VALUE"""),"0")</f>
        <v/>
      </c>
      <c r="CF190" s="158">
        <f>IFERROR(__xludf.DUMMYFUNCTION("""COMPUTED_VALUE"""),"0")</f>
        <v/>
      </c>
      <c r="CG190" s="148" t="n"/>
      <c r="CH190" s="148" t="n"/>
      <c r="CI190" s="148" t="n"/>
      <c r="CJ190" s="148" t="n"/>
      <c r="CK190" s="148" t="n"/>
      <c r="CL190" s="148" t="n"/>
      <c r="CM190" s="148" t="n"/>
      <c r="CN190" s="148" t="n"/>
      <c r="CO190" s="148" t="n"/>
      <c r="CP190" s="148" t="n"/>
      <c r="CQ190" s="148" t="n"/>
      <c r="CR190" s="148" t="n"/>
      <c r="CS190" s="148" t="n"/>
      <c r="CT190" s="148" t="n"/>
      <c r="CU190" s="148" t="n"/>
      <c r="CV190" s="148" t="n"/>
    </row>
    <row r="191">
      <c r="A191" s="168" t="n"/>
      <c r="B191" s="64" t="n"/>
      <c r="C191" s="129" t="n"/>
      <c r="D191" s="130" t="inlineStr"/>
      <c r="E191" s="150" t="inlineStr"/>
      <c r="F191" s="150" t="inlineStr"/>
      <c r="G191" s="150" t="n"/>
      <c r="H191" s="152" t="n"/>
      <c r="I191" s="152" t="n"/>
      <c r="J191" s="152" t="n"/>
      <c r="K191" s="152" t="n"/>
      <c r="L191" s="152" t="n"/>
      <c r="M191" s="152" t="n"/>
      <c r="N191" s="152" t="n"/>
      <c r="O191" s="152" t="n"/>
      <c r="P191" s="152" t="n"/>
      <c r="Q191" s="152" t="n"/>
      <c r="R191" s="152" t="n"/>
      <c r="S191" s="165" t="n"/>
      <c r="T191" s="155" t="n"/>
      <c r="U191" s="152" t="n"/>
      <c r="V191" s="152" t="n"/>
      <c r="W191" s="152" t="n"/>
      <c r="X191" s="152" t="n"/>
      <c r="Y191" s="152" t="n"/>
      <c r="Z191" s="152" t="n"/>
      <c r="AA191" s="152" t="n"/>
      <c r="AB191" s="152" t="n"/>
      <c r="AC191" s="152" t="n"/>
      <c r="AD191" s="152" t="n"/>
      <c r="AE191" s="152" t="n"/>
      <c r="AF191" s="152" t="n"/>
      <c r="AG191" s="152" t="n"/>
      <c r="AH191" s="152" t="n"/>
      <c r="AI191" s="152" t="n"/>
      <c r="AJ191" s="152" t="n"/>
      <c r="AK191" s="152" t="n"/>
      <c r="AL191" s="152" t="n"/>
      <c r="AM191" s="152" t="n"/>
      <c r="AN191" s="166" t="n"/>
      <c r="AO191" s="155" t="n"/>
      <c r="AP191" s="152" t="n"/>
      <c r="AQ191" s="152" t="n"/>
      <c r="AR191" s="152" t="n"/>
      <c r="AS191" s="152" t="n"/>
      <c r="AT191" s="152" t="n"/>
      <c r="AU191" s="155" t="n"/>
      <c r="AV191" s="152" t="n"/>
      <c r="AW191" s="152" t="n"/>
      <c r="AX191" s="152" t="n"/>
      <c r="AY191" s="152" t="n"/>
      <c r="AZ191" s="152" t="n"/>
      <c r="BA191" s="165" t="n"/>
      <c r="BB191" s="165" t="n"/>
      <c r="BC191" s="155" t="n"/>
      <c r="BD191" s="152" t="n"/>
      <c r="BE191" s="152" t="n"/>
      <c r="BF191" s="152" t="n"/>
      <c r="BG191" s="155" t="n"/>
      <c r="BH191" s="152" t="n"/>
      <c r="BI191" s="152" t="n"/>
      <c r="BJ191" s="152" t="n"/>
      <c r="BK191" s="152" t="n"/>
      <c r="BL191" s="152" t="n"/>
      <c r="BM191" s="152" t="n"/>
      <c r="BN191" s="152" t="n"/>
      <c r="BO191" s="152" t="n"/>
      <c r="BP191" s="155" t="n"/>
      <c r="BQ191" s="152" t="n"/>
      <c r="BR191" s="152" t="n"/>
      <c r="BS191" s="152" t="n"/>
      <c r="BT191" s="152" t="n"/>
      <c r="BU191" s="152" t="n"/>
      <c r="BV191" s="152" t="n"/>
      <c r="BW191" s="152" t="n"/>
      <c r="BX191" s="165" t="n"/>
      <c r="BY191" s="150" t="n"/>
      <c r="BZ191" s="150" t="n"/>
      <c r="CA191" s="150" t="n"/>
      <c r="CB191" s="171">
        <f>getURL2025(B191:B1638)</f>
        <v/>
      </c>
      <c r="CC191" s="156" t="n"/>
      <c r="CD191" s="156" t="n"/>
      <c r="CE191" s="167">
        <f>IFERROR(__xludf.DUMMYFUNCTION("""COMPUTED_VALUE"""),"0")</f>
        <v/>
      </c>
      <c r="CF191" s="158">
        <f>IFERROR(__xludf.DUMMYFUNCTION("""COMPUTED_VALUE"""),"0")</f>
        <v/>
      </c>
      <c r="CG191" s="148" t="n"/>
      <c r="CH191" s="148" t="n"/>
      <c r="CI191" s="148" t="n"/>
      <c r="CJ191" s="148" t="n"/>
      <c r="CK191" s="148" t="n"/>
      <c r="CL191" s="148" t="n"/>
      <c r="CM191" s="148" t="n"/>
      <c r="CN191" s="148" t="n"/>
      <c r="CO191" s="148" t="n"/>
      <c r="CP191" s="148" t="n"/>
      <c r="CQ191" s="148" t="n"/>
      <c r="CR191" s="148" t="n"/>
      <c r="CS191" s="148" t="n"/>
      <c r="CT191" s="148" t="n"/>
      <c r="CU191" s="148" t="n"/>
      <c r="CV191" s="148" t="n"/>
    </row>
    <row r="192">
      <c r="A192" s="168" t="n"/>
      <c r="B192" s="64" t="n"/>
      <c r="C192" s="129" t="n"/>
      <c r="D192" s="130" t="inlineStr"/>
      <c r="E192" s="150" t="inlineStr"/>
      <c r="F192" s="150" t="inlineStr"/>
      <c r="G192" s="150" t="n"/>
      <c r="H192" s="152" t="n"/>
      <c r="I192" s="152" t="n"/>
      <c r="J192" s="152" t="n"/>
      <c r="K192" s="152" t="n"/>
      <c r="L192" s="152" t="n"/>
      <c r="M192" s="152" t="n"/>
      <c r="N192" s="152" t="n"/>
      <c r="O192" s="152" t="n"/>
      <c r="P192" s="152" t="n"/>
      <c r="Q192" s="152" t="n"/>
      <c r="R192" s="152" t="n"/>
      <c r="S192" s="165" t="n"/>
      <c r="T192" s="155" t="n"/>
      <c r="U192" s="152" t="n"/>
      <c r="V192" s="152" t="n"/>
      <c r="W192" s="152" t="n"/>
      <c r="X192" s="152" t="n"/>
      <c r="Y192" s="152" t="n"/>
      <c r="Z192" s="152" t="n"/>
      <c r="AA192" s="152" t="n"/>
      <c r="AB192" s="152" t="n"/>
      <c r="AC192" s="152" t="n"/>
      <c r="AD192" s="152" t="n"/>
      <c r="AE192" s="152" t="n"/>
      <c r="AF192" s="152" t="n"/>
      <c r="AG192" s="152" t="n"/>
      <c r="AH192" s="152" t="n"/>
      <c r="AI192" s="152" t="n"/>
      <c r="AJ192" s="152" t="n"/>
      <c r="AK192" s="152" t="n"/>
      <c r="AL192" s="152" t="n"/>
      <c r="AM192" s="152" t="n"/>
      <c r="AN192" s="166" t="n"/>
      <c r="AO192" s="155" t="n"/>
      <c r="AP192" s="152" t="n"/>
      <c r="AQ192" s="152" t="n"/>
      <c r="AR192" s="152" t="n"/>
      <c r="AS192" s="152" t="n"/>
      <c r="AT192" s="152" t="n"/>
      <c r="AU192" s="155" t="n"/>
      <c r="AV192" s="152" t="n"/>
      <c r="AW192" s="152" t="n"/>
      <c r="AX192" s="152" t="n"/>
      <c r="AY192" s="152" t="n"/>
      <c r="AZ192" s="152" t="n"/>
      <c r="BA192" s="165" t="n"/>
      <c r="BB192" s="165" t="n"/>
      <c r="BC192" s="155" t="n"/>
      <c r="BD192" s="152" t="n"/>
      <c r="BE192" s="152" t="n"/>
      <c r="BF192" s="152" t="n"/>
      <c r="BG192" s="155" t="n"/>
      <c r="BH192" s="152" t="n"/>
      <c r="BI192" s="152" t="n"/>
      <c r="BJ192" s="152" t="n"/>
      <c r="BK192" s="152" t="n"/>
      <c r="BL192" s="152" t="n"/>
      <c r="BM192" s="152" t="n"/>
      <c r="BN192" s="152" t="n"/>
      <c r="BO192" s="152" t="n"/>
      <c r="BP192" s="155" t="n"/>
      <c r="BQ192" s="152" t="n"/>
      <c r="BR192" s="152" t="n"/>
      <c r="BS192" s="152" t="n"/>
      <c r="BT192" s="152" t="n"/>
      <c r="BU192" s="152" t="n"/>
      <c r="BV192" s="152" t="n"/>
      <c r="BW192" s="152" t="n"/>
      <c r="BX192" s="165" t="n"/>
      <c r="BY192" s="150" t="n"/>
      <c r="BZ192" s="150" t="n"/>
      <c r="CA192" s="150" t="n"/>
      <c r="CB192" s="171">
        <f>getURL2025(B192:B1639)</f>
        <v/>
      </c>
      <c r="CC192" s="156" t="n"/>
      <c r="CD192" s="156" t="n"/>
      <c r="CE192" s="167">
        <f>IFERROR(__xludf.DUMMYFUNCTION("""COMPUTED_VALUE"""),"0")</f>
        <v/>
      </c>
      <c r="CF192" s="158">
        <f>IFERROR(__xludf.DUMMYFUNCTION("""COMPUTED_VALUE"""),"0")</f>
        <v/>
      </c>
      <c r="CG192" s="148" t="n"/>
      <c r="CH192" s="148" t="n"/>
      <c r="CI192" s="148" t="n"/>
      <c r="CJ192" s="148" t="n"/>
      <c r="CK192" s="148" t="n"/>
      <c r="CL192" s="148" t="n"/>
      <c r="CM192" s="148" t="n"/>
      <c r="CN192" s="148" t="n"/>
      <c r="CO192" s="148" t="n"/>
      <c r="CP192" s="148" t="n"/>
      <c r="CQ192" s="148" t="n"/>
      <c r="CR192" s="148" t="n"/>
      <c r="CS192" s="148" t="n"/>
      <c r="CT192" s="148" t="n"/>
      <c r="CU192" s="148" t="n"/>
      <c r="CV192" s="148" t="n"/>
    </row>
    <row r="193">
      <c r="A193" s="168" t="n"/>
      <c r="B193" s="64" t="n"/>
      <c r="C193" s="129" t="n"/>
      <c r="D193" s="130" t="inlineStr"/>
      <c r="E193" s="150" t="inlineStr"/>
      <c r="F193" s="150" t="inlineStr"/>
      <c r="G193" s="150" t="n"/>
      <c r="H193" s="152" t="n"/>
      <c r="I193" s="152" t="n"/>
      <c r="J193" s="152" t="n"/>
      <c r="K193" s="152" t="n"/>
      <c r="L193" s="152" t="n"/>
      <c r="M193" s="152" t="n"/>
      <c r="N193" s="152" t="n"/>
      <c r="O193" s="152" t="n"/>
      <c r="P193" s="152" t="n"/>
      <c r="Q193" s="152" t="n"/>
      <c r="R193" s="152" t="n"/>
      <c r="S193" s="165" t="n"/>
      <c r="T193" s="155" t="n"/>
      <c r="U193" s="152" t="n"/>
      <c r="V193" s="152" t="n"/>
      <c r="W193" s="152" t="n"/>
      <c r="X193" s="152" t="n"/>
      <c r="Y193" s="152" t="n"/>
      <c r="Z193" s="152" t="n"/>
      <c r="AA193" s="152" t="n"/>
      <c r="AB193" s="152" t="n"/>
      <c r="AC193" s="152" t="n"/>
      <c r="AD193" s="152" t="n"/>
      <c r="AE193" s="152" t="n"/>
      <c r="AF193" s="152" t="n"/>
      <c r="AG193" s="152" t="n"/>
      <c r="AH193" s="152" t="n"/>
      <c r="AI193" s="152" t="n"/>
      <c r="AJ193" s="152" t="n"/>
      <c r="AK193" s="152" t="n"/>
      <c r="AL193" s="152" t="n"/>
      <c r="AM193" s="152" t="n"/>
      <c r="AN193" s="166" t="n"/>
      <c r="AO193" s="155" t="n"/>
      <c r="AP193" s="152" t="n"/>
      <c r="AQ193" s="152" t="n"/>
      <c r="AR193" s="152" t="n"/>
      <c r="AS193" s="152" t="n"/>
      <c r="AT193" s="152" t="n"/>
      <c r="AU193" s="155" t="n"/>
      <c r="AV193" s="152" t="n"/>
      <c r="AW193" s="152" t="n"/>
      <c r="AX193" s="152" t="n"/>
      <c r="AY193" s="152" t="n"/>
      <c r="AZ193" s="152" t="n"/>
      <c r="BA193" s="165" t="n"/>
      <c r="BB193" s="165" t="n"/>
      <c r="BC193" s="155" t="n"/>
      <c r="BD193" s="152" t="n"/>
      <c r="BE193" s="152" t="n"/>
      <c r="BF193" s="152" t="n"/>
      <c r="BG193" s="155" t="n"/>
      <c r="BH193" s="152" t="n"/>
      <c r="BI193" s="152" t="n"/>
      <c r="BJ193" s="152" t="n"/>
      <c r="BK193" s="152" t="n"/>
      <c r="BL193" s="152" t="n"/>
      <c r="BM193" s="152" t="n"/>
      <c r="BN193" s="152" t="n"/>
      <c r="BO193" s="152" t="n"/>
      <c r="BP193" s="155" t="n"/>
      <c r="BQ193" s="152" t="n"/>
      <c r="BR193" s="152" t="n"/>
      <c r="BS193" s="152" t="n"/>
      <c r="BT193" s="152" t="n"/>
      <c r="BU193" s="152" t="n"/>
      <c r="BV193" s="152" t="n"/>
      <c r="BW193" s="152" t="n"/>
      <c r="BX193" s="165" t="n"/>
      <c r="BY193" s="150" t="n"/>
      <c r="BZ193" s="150" t="n"/>
      <c r="CA193" s="150" t="n"/>
      <c r="CB193" s="171">
        <f>getURL2025(B193:B1640)</f>
        <v/>
      </c>
      <c r="CC193" s="156" t="n"/>
      <c r="CD193" s="156" t="n"/>
      <c r="CE193" s="167">
        <f>IFERROR(__xludf.DUMMYFUNCTION("""COMPUTED_VALUE"""),"0")</f>
        <v/>
      </c>
      <c r="CF193" s="158">
        <f>IFERROR(__xludf.DUMMYFUNCTION("""COMPUTED_VALUE"""),"0")</f>
        <v/>
      </c>
      <c r="CG193" s="148" t="n"/>
      <c r="CH193" s="148" t="n"/>
      <c r="CI193" s="148" t="n"/>
      <c r="CJ193" s="148" t="n"/>
      <c r="CK193" s="148" t="n"/>
      <c r="CL193" s="148" t="n"/>
      <c r="CM193" s="148" t="n"/>
      <c r="CN193" s="148" t="n"/>
      <c r="CO193" s="148" t="n"/>
      <c r="CP193" s="148" t="n"/>
      <c r="CQ193" s="148" t="n"/>
      <c r="CR193" s="148" t="n"/>
      <c r="CS193" s="148" t="n"/>
      <c r="CT193" s="148" t="n"/>
      <c r="CU193" s="148" t="n"/>
      <c r="CV193" s="148" t="n"/>
    </row>
    <row r="194">
      <c r="A194" s="168" t="n"/>
      <c r="B194" s="64" t="n"/>
      <c r="C194" s="129" t="n"/>
      <c r="D194" s="130" t="inlineStr"/>
      <c r="E194" s="150" t="inlineStr"/>
      <c r="F194" s="150" t="inlineStr"/>
      <c r="G194" s="150" t="n"/>
      <c r="H194" s="152" t="n"/>
      <c r="I194" s="152" t="n"/>
      <c r="J194" s="152" t="n"/>
      <c r="K194" s="152" t="n"/>
      <c r="L194" s="152" t="n"/>
      <c r="M194" s="152" t="n"/>
      <c r="N194" s="152" t="n"/>
      <c r="O194" s="152" t="n"/>
      <c r="P194" s="152" t="n"/>
      <c r="Q194" s="152" t="n"/>
      <c r="R194" s="152" t="n"/>
      <c r="S194" s="165" t="n"/>
      <c r="T194" s="155" t="n"/>
      <c r="U194" s="152" t="n"/>
      <c r="V194" s="152" t="n"/>
      <c r="W194" s="152" t="n"/>
      <c r="X194" s="152" t="n"/>
      <c r="Y194" s="152" t="n"/>
      <c r="Z194" s="152" t="n"/>
      <c r="AA194" s="152" t="n"/>
      <c r="AB194" s="152" t="n"/>
      <c r="AC194" s="152" t="n"/>
      <c r="AD194" s="152" t="n"/>
      <c r="AE194" s="152" t="n"/>
      <c r="AF194" s="152" t="n"/>
      <c r="AG194" s="152" t="n"/>
      <c r="AH194" s="152" t="n"/>
      <c r="AI194" s="152" t="n"/>
      <c r="AJ194" s="152" t="n"/>
      <c r="AK194" s="152" t="n"/>
      <c r="AL194" s="152" t="n"/>
      <c r="AM194" s="152" t="n"/>
      <c r="AN194" s="166" t="n"/>
      <c r="AO194" s="155" t="n"/>
      <c r="AP194" s="152" t="n"/>
      <c r="AQ194" s="152" t="n"/>
      <c r="AR194" s="152" t="n"/>
      <c r="AS194" s="152" t="n"/>
      <c r="AT194" s="152" t="n"/>
      <c r="AU194" s="155" t="n"/>
      <c r="AV194" s="152" t="n"/>
      <c r="AW194" s="152" t="n"/>
      <c r="AX194" s="152" t="n"/>
      <c r="AY194" s="152" t="n"/>
      <c r="AZ194" s="152" t="n"/>
      <c r="BA194" s="165" t="n"/>
      <c r="BB194" s="165" t="n"/>
      <c r="BC194" s="155" t="n"/>
      <c r="BD194" s="152" t="n"/>
      <c r="BE194" s="152" t="n"/>
      <c r="BF194" s="152" t="n"/>
      <c r="BG194" s="155" t="n"/>
      <c r="BH194" s="152" t="n"/>
      <c r="BI194" s="152" t="n"/>
      <c r="BJ194" s="152" t="n"/>
      <c r="BK194" s="152" t="n"/>
      <c r="BL194" s="152" t="n"/>
      <c r="BM194" s="152" t="n"/>
      <c r="BN194" s="152" t="n"/>
      <c r="BO194" s="152" t="n"/>
      <c r="BP194" s="155" t="n"/>
      <c r="BQ194" s="152" t="n"/>
      <c r="BR194" s="152" t="n"/>
      <c r="BS194" s="152" t="n"/>
      <c r="BT194" s="152" t="n"/>
      <c r="BU194" s="152" t="n"/>
      <c r="BV194" s="152" t="n"/>
      <c r="BW194" s="152" t="n"/>
      <c r="BX194" s="165" t="n"/>
      <c r="BY194" s="150" t="n"/>
      <c r="BZ194" s="150" t="n"/>
      <c r="CA194" s="150" t="n"/>
      <c r="CB194" s="171">
        <f>getURL2025(B194:B1641)</f>
        <v/>
      </c>
      <c r="CC194" s="156" t="n"/>
      <c r="CD194" s="156" t="n"/>
      <c r="CE194" s="167">
        <f>IFERROR(__xludf.DUMMYFUNCTION("""COMPUTED_VALUE"""),"0")</f>
        <v/>
      </c>
      <c r="CF194" s="158">
        <f>IFERROR(__xludf.DUMMYFUNCTION("""COMPUTED_VALUE"""),"0")</f>
        <v/>
      </c>
      <c r="CG194" s="148" t="n"/>
      <c r="CH194" s="148" t="n"/>
      <c r="CI194" s="148" t="n"/>
      <c r="CJ194" s="148" t="n"/>
      <c r="CK194" s="148" t="n"/>
      <c r="CL194" s="148" t="n"/>
      <c r="CM194" s="148" t="n"/>
      <c r="CN194" s="148" t="n"/>
      <c r="CO194" s="148" t="n"/>
      <c r="CP194" s="148" t="n"/>
      <c r="CQ194" s="148" t="n"/>
      <c r="CR194" s="148" t="n"/>
      <c r="CS194" s="148" t="n"/>
      <c r="CT194" s="148" t="n"/>
      <c r="CU194" s="148" t="n"/>
      <c r="CV194" s="148" t="n"/>
    </row>
    <row r="195">
      <c r="A195" s="168" t="n"/>
      <c r="B195" s="64" t="n"/>
      <c r="C195" s="129" t="n"/>
      <c r="D195" s="130" t="inlineStr"/>
      <c r="E195" s="150" t="inlineStr"/>
      <c r="F195" s="150" t="inlineStr"/>
      <c r="G195" s="150" t="n"/>
      <c r="H195" s="152" t="n"/>
      <c r="I195" s="152" t="n"/>
      <c r="J195" s="152" t="n"/>
      <c r="K195" s="152" t="n"/>
      <c r="L195" s="152" t="n"/>
      <c r="M195" s="152" t="n"/>
      <c r="N195" s="152" t="n"/>
      <c r="O195" s="152" t="n"/>
      <c r="P195" s="152" t="n"/>
      <c r="Q195" s="152" t="n"/>
      <c r="R195" s="152" t="n"/>
      <c r="S195" s="165" t="n"/>
      <c r="T195" s="155" t="n"/>
      <c r="U195" s="152" t="n"/>
      <c r="V195" s="152" t="n"/>
      <c r="W195" s="152" t="n"/>
      <c r="X195" s="152" t="n"/>
      <c r="Y195" s="152" t="n"/>
      <c r="Z195" s="152" t="n"/>
      <c r="AA195" s="152" t="n"/>
      <c r="AB195" s="152" t="n"/>
      <c r="AC195" s="152" t="n"/>
      <c r="AD195" s="152" t="n"/>
      <c r="AE195" s="152" t="n"/>
      <c r="AF195" s="152" t="n"/>
      <c r="AG195" s="152" t="n"/>
      <c r="AH195" s="152" t="n"/>
      <c r="AI195" s="152" t="n"/>
      <c r="AJ195" s="152" t="n"/>
      <c r="AK195" s="152" t="n"/>
      <c r="AL195" s="152" t="n"/>
      <c r="AM195" s="152" t="n"/>
      <c r="AN195" s="166" t="n"/>
      <c r="AO195" s="155" t="n"/>
      <c r="AP195" s="152" t="n"/>
      <c r="AQ195" s="152" t="n"/>
      <c r="AR195" s="152" t="n"/>
      <c r="AS195" s="152" t="n"/>
      <c r="AT195" s="152" t="n"/>
      <c r="AU195" s="155" t="n"/>
      <c r="AV195" s="152" t="n"/>
      <c r="AW195" s="152" t="n"/>
      <c r="AX195" s="152" t="n"/>
      <c r="AY195" s="152" t="n"/>
      <c r="AZ195" s="152" t="n"/>
      <c r="BA195" s="165" t="n"/>
      <c r="BB195" s="165" t="n"/>
      <c r="BC195" s="155" t="n"/>
      <c r="BD195" s="152" t="n"/>
      <c r="BE195" s="152" t="n"/>
      <c r="BF195" s="152" t="n"/>
      <c r="BG195" s="155" t="n"/>
      <c r="BH195" s="152" t="n"/>
      <c r="BI195" s="152" t="n"/>
      <c r="BJ195" s="152" t="n"/>
      <c r="BK195" s="152" t="n"/>
      <c r="BL195" s="152" t="n"/>
      <c r="BM195" s="152" t="n"/>
      <c r="BN195" s="152" t="n"/>
      <c r="BO195" s="152" t="n"/>
      <c r="BP195" s="155" t="n"/>
      <c r="BQ195" s="152" t="n"/>
      <c r="BR195" s="152" t="n"/>
      <c r="BS195" s="152" t="n"/>
      <c r="BT195" s="152" t="n"/>
      <c r="BU195" s="152" t="n"/>
      <c r="BV195" s="152" t="n"/>
      <c r="BW195" s="152" t="n"/>
      <c r="BX195" s="165" t="n"/>
      <c r="BY195" s="150" t="n"/>
      <c r="BZ195" s="150" t="n"/>
      <c r="CA195" s="150" t="n"/>
      <c r="CB195" s="171">
        <f>getURL2025(B195:B1642)</f>
        <v/>
      </c>
      <c r="CC195" s="156" t="n"/>
      <c r="CD195" s="156" t="n"/>
      <c r="CE195" s="167">
        <f>IFERROR(__xludf.DUMMYFUNCTION("""COMPUTED_VALUE"""),"0")</f>
        <v/>
      </c>
      <c r="CF195" s="158">
        <f>IFERROR(__xludf.DUMMYFUNCTION("""COMPUTED_VALUE"""),"0")</f>
        <v/>
      </c>
      <c r="CG195" s="148" t="n"/>
      <c r="CH195" s="148" t="n"/>
      <c r="CI195" s="148" t="n"/>
      <c r="CJ195" s="148" t="n"/>
      <c r="CK195" s="148" t="n"/>
      <c r="CL195" s="148" t="n"/>
      <c r="CM195" s="148" t="n"/>
      <c r="CN195" s="148" t="n"/>
      <c r="CO195" s="148" t="n"/>
      <c r="CP195" s="148" t="n"/>
      <c r="CQ195" s="148" t="n"/>
      <c r="CR195" s="148" t="n"/>
      <c r="CS195" s="148" t="n"/>
      <c r="CT195" s="148" t="n"/>
      <c r="CU195" s="148" t="n"/>
      <c r="CV195" s="148" t="n"/>
    </row>
    <row r="196">
      <c r="A196" s="168" t="n"/>
      <c r="B196" s="64" t="n"/>
      <c r="C196" s="129" t="n"/>
      <c r="D196" s="130" t="inlineStr"/>
      <c r="E196" s="150" t="inlineStr"/>
      <c r="F196" s="150" t="inlineStr"/>
      <c r="G196" s="150" t="n"/>
      <c r="H196" s="152" t="n"/>
      <c r="I196" s="152" t="n"/>
      <c r="J196" s="152" t="n"/>
      <c r="K196" s="152" t="n"/>
      <c r="L196" s="152" t="n"/>
      <c r="M196" s="152" t="n"/>
      <c r="N196" s="152" t="n"/>
      <c r="O196" s="152" t="n"/>
      <c r="P196" s="152" t="n"/>
      <c r="Q196" s="152" t="n"/>
      <c r="R196" s="152" t="n"/>
      <c r="S196" s="165" t="n"/>
      <c r="T196" s="155" t="n"/>
      <c r="U196" s="152" t="n"/>
      <c r="V196" s="152" t="n"/>
      <c r="W196" s="152" t="n"/>
      <c r="X196" s="152" t="n"/>
      <c r="Y196" s="152" t="n"/>
      <c r="Z196" s="152" t="n"/>
      <c r="AA196" s="152" t="n"/>
      <c r="AB196" s="152" t="n"/>
      <c r="AC196" s="152" t="n"/>
      <c r="AD196" s="152" t="n"/>
      <c r="AE196" s="152" t="n"/>
      <c r="AF196" s="152" t="n"/>
      <c r="AG196" s="152" t="n"/>
      <c r="AH196" s="152" t="n"/>
      <c r="AI196" s="152" t="n"/>
      <c r="AJ196" s="152" t="n"/>
      <c r="AK196" s="152" t="n"/>
      <c r="AL196" s="152" t="n"/>
      <c r="AM196" s="152" t="n"/>
      <c r="AN196" s="166" t="n"/>
      <c r="AO196" s="155" t="n"/>
      <c r="AP196" s="152" t="n"/>
      <c r="AQ196" s="152" t="n"/>
      <c r="AR196" s="152" t="n"/>
      <c r="AS196" s="152" t="n"/>
      <c r="AT196" s="152" t="n"/>
      <c r="AU196" s="155" t="n"/>
      <c r="AV196" s="152" t="n"/>
      <c r="AW196" s="152" t="n"/>
      <c r="AX196" s="152" t="n"/>
      <c r="AY196" s="152" t="n"/>
      <c r="AZ196" s="152" t="n"/>
      <c r="BA196" s="165" t="n"/>
      <c r="BB196" s="165" t="n"/>
      <c r="BC196" s="155" t="n"/>
      <c r="BD196" s="152" t="n"/>
      <c r="BE196" s="152" t="n"/>
      <c r="BF196" s="152" t="n"/>
      <c r="BG196" s="155" t="n"/>
      <c r="BH196" s="152" t="n"/>
      <c r="BI196" s="152" t="n"/>
      <c r="BJ196" s="152" t="n"/>
      <c r="BK196" s="152" t="n"/>
      <c r="BL196" s="152" t="n"/>
      <c r="BM196" s="152" t="n"/>
      <c r="BN196" s="152" t="n"/>
      <c r="BO196" s="152" t="n"/>
      <c r="BP196" s="155" t="n"/>
      <c r="BQ196" s="152" t="n"/>
      <c r="BR196" s="152" t="n"/>
      <c r="BS196" s="152" t="n"/>
      <c r="BT196" s="152" t="n"/>
      <c r="BU196" s="152" t="n"/>
      <c r="BV196" s="152" t="n"/>
      <c r="BW196" s="152" t="n"/>
      <c r="BX196" s="165" t="n"/>
      <c r="BY196" s="150" t="n"/>
      <c r="BZ196" s="150" t="n"/>
      <c r="CA196" s="150" t="n"/>
      <c r="CB196" s="171">
        <f>getURL2025(B196:B1643)</f>
        <v/>
      </c>
      <c r="CC196" s="156" t="n"/>
      <c r="CD196" s="156" t="n"/>
      <c r="CE196" s="167">
        <f>IFERROR(__xludf.DUMMYFUNCTION("""COMPUTED_VALUE"""),"0")</f>
        <v/>
      </c>
      <c r="CF196" s="158">
        <f>IFERROR(__xludf.DUMMYFUNCTION("""COMPUTED_VALUE"""),"0")</f>
        <v/>
      </c>
      <c r="CG196" s="148" t="n"/>
      <c r="CH196" s="148" t="n"/>
      <c r="CI196" s="148" t="n"/>
      <c r="CJ196" s="148" t="n"/>
      <c r="CK196" s="148" t="n"/>
      <c r="CL196" s="148" t="n"/>
      <c r="CM196" s="148" t="n"/>
      <c r="CN196" s="148" t="n"/>
      <c r="CO196" s="148" t="n"/>
      <c r="CP196" s="148" t="n"/>
      <c r="CQ196" s="148" t="n"/>
      <c r="CR196" s="148" t="n"/>
      <c r="CS196" s="148" t="n"/>
      <c r="CT196" s="148" t="n"/>
      <c r="CU196" s="148" t="n"/>
      <c r="CV196" s="148" t="n"/>
    </row>
    <row r="197">
      <c r="A197" s="168" t="n"/>
      <c r="B197" s="64" t="n"/>
      <c r="C197" s="129" t="n"/>
      <c r="D197" s="130" t="inlineStr"/>
      <c r="E197" s="150" t="inlineStr"/>
      <c r="F197" s="150" t="inlineStr"/>
      <c r="G197" s="150" t="n"/>
      <c r="H197" s="152" t="n"/>
      <c r="I197" s="152" t="n"/>
      <c r="J197" s="152" t="n"/>
      <c r="K197" s="152" t="n"/>
      <c r="L197" s="152" t="n"/>
      <c r="M197" s="152" t="n"/>
      <c r="N197" s="152" t="n"/>
      <c r="O197" s="152" t="n"/>
      <c r="P197" s="152" t="n"/>
      <c r="Q197" s="152" t="n"/>
      <c r="R197" s="152" t="n"/>
      <c r="S197" s="165" t="n"/>
      <c r="T197" s="155" t="n"/>
      <c r="U197" s="152" t="n"/>
      <c r="V197" s="152" t="n"/>
      <c r="W197" s="152" t="n"/>
      <c r="X197" s="152" t="n"/>
      <c r="Y197" s="152" t="n"/>
      <c r="Z197" s="152" t="n"/>
      <c r="AA197" s="152" t="n"/>
      <c r="AB197" s="152" t="n"/>
      <c r="AC197" s="152" t="n"/>
      <c r="AD197" s="152" t="n"/>
      <c r="AE197" s="152" t="n"/>
      <c r="AF197" s="152" t="n"/>
      <c r="AG197" s="152" t="n"/>
      <c r="AH197" s="152" t="n"/>
      <c r="AI197" s="152" t="n"/>
      <c r="AJ197" s="152" t="n"/>
      <c r="AK197" s="152" t="n"/>
      <c r="AL197" s="152" t="n"/>
      <c r="AM197" s="152" t="n"/>
      <c r="AN197" s="166" t="n"/>
      <c r="AO197" s="155" t="n"/>
      <c r="AP197" s="152" t="n"/>
      <c r="AQ197" s="152" t="n"/>
      <c r="AR197" s="152" t="n"/>
      <c r="AS197" s="152" t="n"/>
      <c r="AT197" s="152" t="n"/>
      <c r="AU197" s="155" t="n"/>
      <c r="AV197" s="152" t="n"/>
      <c r="AW197" s="152" t="n"/>
      <c r="AX197" s="152" t="n"/>
      <c r="AY197" s="152" t="n"/>
      <c r="AZ197" s="152" t="n"/>
      <c r="BA197" s="165" t="n"/>
      <c r="BB197" s="165" t="n"/>
      <c r="BC197" s="155" t="n"/>
      <c r="BD197" s="152" t="n"/>
      <c r="BE197" s="152" t="n"/>
      <c r="BF197" s="152" t="n"/>
      <c r="BG197" s="155" t="n"/>
      <c r="BH197" s="152" t="n"/>
      <c r="BI197" s="152" t="n"/>
      <c r="BJ197" s="152" t="n"/>
      <c r="BK197" s="152" t="n"/>
      <c r="BL197" s="152" t="n"/>
      <c r="BM197" s="152" t="n"/>
      <c r="BN197" s="152" t="n"/>
      <c r="BO197" s="152" t="n"/>
      <c r="BP197" s="155" t="n"/>
      <c r="BQ197" s="152" t="n"/>
      <c r="BR197" s="152" t="n"/>
      <c r="BS197" s="152" t="n"/>
      <c r="BT197" s="152" t="n"/>
      <c r="BU197" s="152" t="n"/>
      <c r="BV197" s="152" t="n"/>
      <c r="BW197" s="152" t="n"/>
      <c r="BX197" s="165" t="n"/>
      <c r="BY197" s="150" t="n"/>
      <c r="BZ197" s="150" t="n"/>
      <c r="CA197" s="150" t="n"/>
      <c r="CB197" s="171">
        <f>getURL2025(B197:B1644)</f>
        <v/>
      </c>
      <c r="CC197" s="156" t="n"/>
      <c r="CD197" s="156" t="n"/>
      <c r="CE197" s="167">
        <f>IFERROR(__xludf.DUMMYFUNCTION("""COMPUTED_VALUE"""),"0")</f>
        <v/>
      </c>
      <c r="CF197" s="158">
        <f>IFERROR(__xludf.DUMMYFUNCTION("""COMPUTED_VALUE"""),"0")</f>
        <v/>
      </c>
      <c r="CG197" s="148" t="n"/>
      <c r="CH197" s="148" t="n"/>
      <c r="CI197" s="148" t="n"/>
      <c r="CJ197" s="148" t="n"/>
      <c r="CK197" s="148" t="n"/>
      <c r="CL197" s="148" t="n"/>
      <c r="CM197" s="148" t="n"/>
      <c r="CN197" s="148" t="n"/>
      <c r="CO197" s="148" t="n"/>
      <c r="CP197" s="148" t="n"/>
      <c r="CQ197" s="148" t="n"/>
      <c r="CR197" s="148" t="n"/>
      <c r="CS197" s="148" t="n"/>
      <c r="CT197" s="148" t="n"/>
      <c r="CU197" s="148" t="n"/>
      <c r="CV197" s="148" t="n"/>
    </row>
    <row r="198">
      <c r="A198" s="168" t="n"/>
      <c r="B198" s="64" t="n"/>
      <c r="C198" s="129" t="n"/>
      <c r="D198" s="130" t="inlineStr"/>
      <c r="E198" s="150" t="inlineStr"/>
      <c r="F198" s="150" t="inlineStr"/>
      <c r="G198" s="150" t="n"/>
      <c r="H198" s="152" t="n"/>
      <c r="I198" s="152" t="n"/>
      <c r="J198" s="152" t="n"/>
      <c r="K198" s="152" t="n"/>
      <c r="L198" s="152" t="n"/>
      <c r="M198" s="152" t="n"/>
      <c r="N198" s="152" t="n"/>
      <c r="O198" s="152" t="n"/>
      <c r="P198" s="152" t="n"/>
      <c r="Q198" s="152" t="n"/>
      <c r="R198" s="152" t="n"/>
      <c r="S198" s="165" t="n"/>
      <c r="T198" s="155" t="n"/>
      <c r="U198" s="152" t="n"/>
      <c r="V198" s="152" t="n"/>
      <c r="W198" s="152" t="n"/>
      <c r="X198" s="152" t="n"/>
      <c r="Y198" s="152" t="n"/>
      <c r="Z198" s="152" t="n"/>
      <c r="AA198" s="152" t="n"/>
      <c r="AB198" s="152" t="n"/>
      <c r="AC198" s="152" t="n"/>
      <c r="AD198" s="152" t="n"/>
      <c r="AE198" s="152" t="n"/>
      <c r="AF198" s="152" t="n"/>
      <c r="AG198" s="152" t="n"/>
      <c r="AH198" s="152" t="n"/>
      <c r="AI198" s="152" t="n"/>
      <c r="AJ198" s="152" t="n"/>
      <c r="AK198" s="152" t="n"/>
      <c r="AL198" s="152" t="n"/>
      <c r="AM198" s="152" t="n"/>
      <c r="AN198" s="166" t="n"/>
      <c r="AO198" s="155" t="n"/>
      <c r="AP198" s="152" t="n"/>
      <c r="AQ198" s="152" t="n"/>
      <c r="AR198" s="152" t="n"/>
      <c r="AS198" s="152" t="n"/>
      <c r="AT198" s="152" t="n"/>
      <c r="AU198" s="155" t="n"/>
      <c r="AV198" s="152" t="n"/>
      <c r="AW198" s="152" t="n"/>
      <c r="AX198" s="152" t="n"/>
      <c r="AY198" s="152" t="n"/>
      <c r="AZ198" s="152" t="n"/>
      <c r="BA198" s="165" t="n"/>
      <c r="BB198" s="165" t="n"/>
      <c r="BC198" s="155" t="n"/>
      <c r="BD198" s="152" t="n"/>
      <c r="BE198" s="152" t="n"/>
      <c r="BF198" s="152" t="n"/>
      <c r="BG198" s="155" t="n"/>
      <c r="BH198" s="152" t="n"/>
      <c r="BI198" s="152" t="n"/>
      <c r="BJ198" s="152" t="n"/>
      <c r="BK198" s="152" t="n"/>
      <c r="BL198" s="152" t="n"/>
      <c r="BM198" s="152" t="n"/>
      <c r="BN198" s="152" t="n"/>
      <c r="BO198" s="152" t="n"/>
      <c r="BP198" s="155" t="n"/>
      <c r="BQ198" s="152" t="n"/>
      <c r="BR198" s="152" t="n"/>
      <c r="BS198" s="152" t="n"/>
      <c r="BT198" s="152" t="n"/>
      <c r="BU198" s="152" t="n"/>
      <c r="BV198" s="152" t="n"/>
      <c r="BW198" s="152" t="n"/>
      <c r="BX198" s="165" t="n"/>
      <c r="BY198" s="150" t="n"/>
      <c r="BZ198" s="150" t="n"/>
      <c r="CA198" s="150" t="n"/>
      <c r="CB198" s="171">
        <f>getURL2025(B198:B1645)</f>
        <v/>
      </c>
      <c r="CC198" s="156" t="n"/>
      <c r="CD198" s="156" t="n"/>
      <c r="CE198" s="167">
        <f>IFERROR(__xludf.DUMMYFUNCTION("""COMPUTED_VALUE"""),"0")</f>
        <v/>
      </c>
      <c r="CF198" s="158">
        <f>IFERROR(__xludf.DUMMYFUNCTION("""COMPUTED_VALUE"""),"0")</f>
        <v/>
      </c>
      <c r="CG198" s="148" t="n"/>
      <c r="CH198" s="148" t="n"/>
      <c r="CI198" s="148" t="n"/>
      <c r="CJ198" s="148" t="n"/>
      <c r="CK198" s="148" t="n"/>
      <c r="CL198" s="148" t="n"/>
      <c r="CM198" s="148" t="n"/>
      <c r="CN198" s="148" t="n"/>
      <c r="CO198" s="148" t="n"/>
      <c r="CP198" s="148" t="n"/>
      <c r="CQ198" s="148" t="n"/>
      <c r="CR198" s="148" t="n"/>
      <c r="CS198" s="148" t="n"/>
      <c r="CT198" s="148" t="n"/>
      <c r="CU198" s="148" t="n"/>
      <c r="CV198" s="148" t="n"/>
    </row>
    <row r="199">
      <c r="A199" s="168" t="n"/>
      <c r="B199" s="64" t="n"/>
      <c r="C199" s="129" t="n"/>
      <c r="D199" s="130" t="inlineStr"/>
      <c r="E199" s="150" t="inlineStr"/>
      <c r="F199" s="150" t="inlineStr"/>
      <c r="G199" s="150" t="n"/>
      <c r="H199" s="152" t="n"/>
      <c r="I199" s="152" t="n"/>
      <c r="J199" s="152" t="n"/>
      <c r="K199" s="152" t="n"/>
      <c r="L199" s="152" t="n"/>
      <c r="M199" s="152" t="n"/>
      <c r="N199" s="152" t="n"/>
      <c r="O199" s="152" t="n"/>
      <c r="P199" s="152" t="n"/>
      <c r="Q199" s="152" t="n"/>
      <c r="R199" s="152" t="n"/>
      <c r="S199" s="165" t="n"/>
      <c r="T199" s="155" t="n"/>
      <c r="U199" s="152" t="n"/>
      <c r="V199" s="152" t="n"/>
      <c r="W199" s="152" t="n"/>
      <c r="X199" s="152" t="n"/>
      <c r="Y199" s="152" t="n"/>
      <c r="Z199" s="152" t="n"/>
      <c r="AA199" s="152" t="n"/>
      <c r="AB199" s="152" t="n"/>
      <c r="AC199" s="152" t="n"/>
      <c r="AD199" s="152" t="n"/>
      <c r="AE199" s="152" t="n"/>
      <c r="AF199" s="152" t="n"/>
      <c r="AG199" s="152" t="n"/>
      <c r="AH199" s="152" t="n"/>
      <c r="AI199" s="152" t="n"/>
      <c r="AJ199" s="152" t="n"/>
      <c r="AK199" s="152" t="n"/>
      <c r="AL199" s="152" t="n"/>
      <c r="AM199" s="152" t="n"/>
      <c r="AN199" s="166" t="n"/>
      <c r="AO199" s="155" t="n"/>
      <c r="AP199" s="152" t="n"/>
      <c r="AQ199" s="152" t="n"/>
      <c r="AR199" s="152" t="n"/>
      <c r="AS199" s="152" t="n"/>
      <c r="AT199" s="152" t="n"/>
      <c r="AU199" s="155" t="n"/>
      <c r="AV199" s="152" t="n"/>
      <c r="AW199" s="152" t="n"/>
      <c r="AX199" s="152" t="n"/>
      <c r="AY199" s="152" t="n"/>
      <c r="AZ199" s="152" t="n"/>
      <c r="BA199" s="165" t="n"/>
      <c r="BB199" s="165" t="n"/>
      <c r="BC199" s="155" t="n"/>
      <c r="BD199" s="152" t="n"/>
      <c r="BE199" s="152" t="n"/>
      <c r="BF199" s="152" t="n"/>
      <c r="BG199" s="155" t="n"/>
      <c r="BH199" s="152" t="n"/>
      <c r="BI199" s="152" t="n"/>
      <c r="BJ199" s="152" t="n"/>
      <c r="BK199" s="152" t="n"/>
      <c r="BL199" s="152" t="n"/>
      <c r="BM199" s="152" t="n"/>
      <c r="BN199" s="152" t="n"/>
      <c r="BO199" s="152" t="n"/>
      <c r="BP199" s="155" t="n"/>
      <c r="BQ199" s="152" t="n"/>
      <c r="BR199" s="152" t="n"/>
      <c r="BS199" s="152" t="n"/>
      <c r="BT199" s="152" t="n"/>
      <c r="BU199" s="152" t="n"/>
      <c r="BV199" s="152" t="n"/>
      <c r="BW199" s="152" t="n"/>
      <c r="BX199" s="165" t="n"/>
      <c r="BY199" s="150" t="n"/>
      <c r="BZ199" s="150" t="n"/>
      <c r="CA199" s="150" t="n"/>
      <c r="CB199" s="171">
        <f>getURL2025(B199:B1646)</f>
        <v/>
      </c>
      <c r="CC199" s="156" t="n"/>
      <c r="CD199" s="156" t="n"/>
      <c r="CE199" s="167">
        <f>IFERROR(__xludf.DUMMYFUNCTION("""COMPUTED_VALUE"""),"0")</f>
        <v/>
      </c>
      <c r="CF199" s="158">
        <f>IFERROR(__xludf.DUMMYFUNCTION("""COMPUTED_VALUE"""),"0")</f>
        <v/>
      </c>
      <c r="CG199" s="148" t="n"/>
      <c r="CH199" s="148" t="n"/>
      <c r="CI199" s="148" t="n"/>
      <c r="CJ199" s="148" t="n"/>
      <c r="CK199" s="148" t="n"/>
      <c r="CL199" s="148" t="n"/>
      <c r="CM199" s="148" t="n"/>
      <c r="CN199" s="148" t="n"/>
      <c r="CO199" s="148" t="n"/>
      <c r="CP199" s="148" t="n"/>
      <c r="CQ199" s="148" t="n"/>
      <c r="CR199" s="148" t="n"/>
      <c r="CS199" s="148" t="n"/>
      <c r="CT199" s="148" t="n"/>
      <c r="CU199" s="148" t="n"/>
      <c r="CV199" s="148" t="n"/>
    </row>
    <row r="200">
      <c r="A200" s="168" t="n"/>
      <c r="B200" s="64" t="n"/>
      <c r="C200" s="129" t="n"/>
      <c r="D200" s="130" t="inlineStr"/>
      <c r="E200" s="150" t="inlineStr"/>
      <c r="F200" s="150" t="inlineStr"/>
      <c r="G200" s="150" t="n"/>
      <c r="H200" s="152" t="n"/>
      <c r="I200" s="152" t="n"/>
      <c r="J200" s="152" t="n"/>
      <c r="K200" s="152" t="n"/>
      <c r="L200" s="152" t="n"/>
      <c r="M200" s="152" t="n"/>
      <c r="N200" s="152" t="n"/>
      <c r="O200" s="152" t="n"/>
      <c r="P200" s="152" t="n"/>
      <c r="Q200" s="152" t="n"/>
      <c r="R200" s="152" t="n"/>
      <c r="S200" s="165" t="n"/>
      <c r="T200" s="155" t="n"/>
      <c r="U200" s="152" t="n"/>
      <c r="V200" s="152" t="n"/>
      <c r="W200" s="152" t="n"/>
      <c r="X200" s="152" t="n"/>
      <c r="Y200" s="152" t="n"/>
      <c r="Z200" s="152" t="n"/>
      <c r="AA200" s="152" t="n"/>
      <c r="AB200" s="152" t="n"/>
      <c r="AC200" s="152" t="n"/>
      <c r="AD200" s="152" t="n"/>
      <c r="AE200" s="152" t="n"/>
      <c r="AF200" s="152" t="n"/>
      <c r="AG200" s="152" t="n"/>
      <c r="AH200" s="152" t="n"/>
      <c r="AI200" s="152" t="n"/>
      <c r="AJ200" s="152" t="n"/>
      <c r="AK200" s="152" t="n"/>
      <c r="AL200" s="152" t="n"/>
      <c r="AM200" s="152" t="n"/>
      <c r="AN200" s="166" t="n"/>
      <c r="AO200" s="155" t="n"/>
      <c r="AP200" s="152" t="n"/>
      <c r="AQ200" s="152" t="n"/>
      <c r="AR200" s="152" t="n"/>
      <c r="AS200" s="152" t="n"/>
      <c r="AT200" s="152" t="n"/>
      <c r="AU200" s="155" t="n"/>
      <c r="AV200" s="152" t="n"/>
      <c r="AW200" s="152" t="n"/>
      <c r="AX200" s="152" t="n"/>
      <c r="AY200" s="152" t="n"/>
      <c r="AZ200" s="152" t="n"/>
      <c r="BA200" s="165" t="n"/>
      <c r="BB200" s="165" t="n"/>
      <c r="BC200" s="155" t="n"/>
      <c r="BD200" s="152" t="n"/>
      <c r="BE200" s="152" t="n"/>
      <c r="BF200" s="152" t="n"/>
      <c r="BG200" s="155" t="n"/>
      <c r="BH200" s="152" t="n"/>
      <c r="BI200" s="152" t="n"/>
      <c r="BJ200" s="152" t="n"/>
      <c r="BK200" s="152" t="n"/>
      <c r="BL200" s="152" t="n"/>
      <c r="BM200" s="152" t="n"/>
      <c r="BN200" s="152" t="n"/>
      <c r="BO200" s="152" t="n"/>
      <c r="BP200" s="155" t="n"/>
      <c r="BQ200" s="152" t="n"/>
      <c r="BR200" s="152" t="n"/>
      <c r="BS200" s="152" t="n"/>
      <c r="BT200" s="152" t="n"/>
      <c r="BU200" s="152" t="n"/>
      <c r="BV200" s="152" t="n"/>
      <c r="BW200" s="152" t="n"/>
      <c r="BX200" s="165" t="n"/>
      <c r="BY200" s="150" t="n"/>
      <c r="BZ200" s="150" t="n"/>
      <c r="CA200" s="150" t="n"/>
      <c r="CB200" s="171">
        <f>getURL2025(B200:B1647)</f>
        <v/>
      </c>
      <c r="CC200" s="156" t="n"/>
      <c r="CD200" s="156" t="n"/>
      <c r="CE200" s="167">
        <f>IFERROR(__xludf.DUMMYFUNCTION("""COMPUTED_VALUE"""),"0")</f>
        <v/>
      </c>
      <c r="CF200" s="158">
        <f>IFERROR(__xludf.DUMMYFUNCTION("""COMPUTED_VALUE"""),"0")</f>
        <v/>
      </c>
      <c r="CG200" s="148" t="n"/>
      <c r="CH200" s="148" t="n"/>
      <c r="CI200" s="148" t="n"/>
      <c r="CJ200" s="148" t="n"/>
      <c r="CK200" s="148" t="n"/>
      <c r="CL200" s="148" t="n"/>
      <c r="CM200" s="148" t="n"/>
      <c r="CN200" s="148" t="n"/>
      <c r="CO200" s="148" t="n"/>
      <c r="CP200" s="148" t="n"/>
      <c r="CQ200" s="148" t="n"/>
      <c r="CR200" s="148" t="n"/>
      <c r="CS200" s="148" t="n"/>
      <c r="CT200" s="148" t="n"/>
      <c r="CU200" s="148" t="n"/>
      <c r="CV200" s="148" t="n"/>
    </row>
    <row r="201">
      <c r="A201" s="168" t="n"/>
      <c r="B201" s="64" t="n"/>
      <c r="C201" s="129" t="n"/>
      <c r="D201" s="130" t="inlineStr"/>
      <c r="E201" s="150" t="inlineStr"/>
      <c r="F201" s="150" t="inlineStr"/>
      <c r="G201" s="150" t="n"/>
      <c r="H201" s="152" t="n"/>
      <c r="I201" s="152" t="n"/>
      <c r="J201" s="152" t="n"/>
      <c r="K201" s="152" t="n"/>
      <c r="L201" s="152" t="n"/>
      <c r="M201" s="152" t="n"/>
      <c r="N201" s="152" t="n"/>
      <c r="O201" s="152" t="n"/>
      <c r="P201" s="152" t="n"/>
      <c r="Q201" s="152" t="n"/>
      <c r="R201" s="152" t="n"/>
      <c r="S201" s="165" t="n"/>
      <c r="T201" s="155" t="n"/>
      <c r="U201" s="152" t="n"/>
      <c r="V201" s="152" t="n"/>
      <c r="W201" s="152" t="n"/>
      <c r="X201" s="152" t="n"/>
      <c r="Y201" s="152" t="n"/>
      <c r="Z201" s="152" t="n"/>
      <c r="AA201" s="152" t="n"/>
      <c r="AB201" s="152" t="n"/>
      <c r="AC201" s="152" t="n"/>
      <c r="AD201" s="152" t="n"/>
      <c r="AE201" s="152" t="n"/>
      <c r="AF201" s="152" t="n"/>
      <c r="AG201" s="152" t="n"/>
      <c r="AH201" s="152" t="n"/>
      <c r="AI201" s="152" t="n"/>
      <c r="AJ201" s="152" t="n"/>
      <c r="AK201" s="152" t="n"/>
      <c r="AL201" s="152" t="n"/>
      <c r="AM201" s="152" t="n"/>
      <c r="AN201" s="166" t="n"/>
      <c r="AO201" s="155" t="n"/>
      <c r="AP201" s="152" t="n"/>
      <c r="AQ201" s="152" t="n"/>
      <c r="AR201" s="152" t="n"/>
      <c r="AS201" s="152" t="n"/>
      <c r="AT201" s="152" t="n"/>
      <c r="AU201" s="155" t="n"/>
      <c r="AV201" s="152" t="n"/>
      <c r="AW201" s="152" t="n"/>
      <c r="AX201" s="152" t="n"/>
      <c r="AY201" s="152" t="n"/>
      <c r="AZ201" s="152" t="n"/>
      <c r="BA201" s="165" t="n"/>
      <c r="BB201" s="165" t="n"/>
      <c r="BC201" s="155" t="n"/>
      <c r="BD201" s="152" t="n"/>
      <c r="BE201" s="152" t="n"/>
      <c r="BF201" s="152" t="n"/>
      <c r="BG201" s="155" t="n"/>
      <c r="BH201" s="152" t="n"/>
      <c r="BI201" s="152" t="n"/>
      <c r="BJ201" s="152" t="n"/>
      <c r="BK201" s="152" t="n"/>
      <c r="BL201" s="152" t="n"/>
      <c r="BM201" s="152" t="n"/>
      <c r="BN201" s="152" t="n"/>
      <c r="BO201" s="152" t="n"/>
      <c r="BP201" s="155" t="n"/>
      <c r="BQ201" s="152" t="n"/>
      <c r="BR201" s="152" t="n"/>
      <c r="BS201" s="152" t="n"/>
      <c r="BT201" s="152" t="n"/>
      <c r="BU201" s="152" t="n"/>
      <c r="BV201" s="152" t="n"/>
      <c r="BW201" s="152" t="n"/>
      <c r="BX201" s="165" t="n"/>
      <c r="BY201" s="150" t="n"/>
      <c r="BZ201" s="150" t="n"/>
      <c r="CA201" s="150" t="n"/>
      <c r="CB201" s="171">
        <f>getURL2025(B201:B1648)</f>
        <v/>
      </c>
      <c r="CC201" s="156" t="n"/>
      <c r="CD201" s="156" t="n"/>
      <c r="CE201" s="167">
        <f>IFERROR(__xludf.DUMMYFUNCTION("""COMPUTED_VALUE"""),"0")</f>
        <v/>
      </c>
      <c r="CF201" s="158">
        <f>IFERROR(__xludf.DUMMYFUNCTION("""COMPUTED_VALUE"""),"0")</f>
        <v/>
      </c>
      <c r="CG201" s="148" t="n"/>
      <c r="CH201" s="148" t="n"/>
      <c r="CI201" s="148" t="n"/>
      <c r="CJ201" s="148" t="n"/>
      <c r="CK201" s="148" t="n"/>
      <c r="CL201" s="148" t="n"/>
      <c r="CM201" s="148" t="n"/>
      <c r="CN201" s="148" t="n"/>
      <c r="CO201" s="148" t="n"/>
      <c r="CP201" s="148" t="n"/>
      <c r="CQ201" s="148" t="n"/>
      <c r="CR201" s="148" t="n"/>
      <c r="CS201" s="148" t="n"/>
      <c r="CT201" s="148" t="n"/>
      <c r="CU201" s="148" t="n"/>
      <c r="CV201" s="148" t="n"/>
    </row>
    <row r="202">
      <c r="A202" s="168" t="n"/>
      <c r="B202" s="64" t="n"/>
      <c r="C202" s="129" t="n"/>
      <c r="D202" s="130" t="inlineStr"/>
      <c r="E202" s="150" t="inlineStr"/>
      <c r="F202" s="150" t="inlineStr"/>
      <c r="G202" s="150" t="n"/>
      <c r="H202" s="152" t="n"/>
      <c r="I202" s="152" t="n"/>
      <c r="J202" s="152" t="n"/>
      <c r="K202" s="152" t="n"/>
      <c r="L202" s="152" t="n"/>
      <c r="M202" s="152" t="n"/>
      <c r="N202" s="152" t="n"/>
      <c r="O202" s="152" t="n"/>
      <c r="P202" s="152" t="n"/>
      <c r="Q202" s="152" t="n"/>
      <c r="R202" s="152" t="n"/>
      <c r="S202" s="165" t="n"/>
      <c r="T202" s="155" t="n"/>
      <c r="U202" s="152" t="n"/>
      <c r="V202" s="152" t="n"/>
      <c r="W202" s="152" t="n"/>
      <c r="X202" s="152" t="n"/>
      <c r="Y202" s="152" t="n"/>
      <c r="Z202" s="152" t="n"/>
      <c r="AA202" s="152" t="n"/>
      <c r="AB202" s="152" t="n"/>
      <c r="AC202" s="152" t="n"/>
      <c r="AD202" s="152" t="n"/>
      <c r="AE202" s="152" t="n"/>
      <c r="AF202" s="152" t="n"/>
      <c r="AG202" s="152" t="n"/>
      <c r="AH202" s="152" t="n"/>
      <c r="AI202" s="152" t="n"/>
      <c r="AJ202" s="152" t="n"/>
      <c r="AK202" s="152" t="n"/>
      <c r="AL202" s="152" t="n"/>
      <c r="AM202" s="152" t="n"/>
      <c r="AN202" s="166" t="n"/>
      <c r="AO202" s="155" t="n"/>
      <c r="AP202" s="152" t="n"/>
      <c r="AQ202" s="152" t="n"/>
      <c r="AR202" s="152" t="n"/>
      <c r="AS202" s="152" t="n"/>
      <c r="AT202" s="152" t="n"/>
      <c r="AU202" s="155" t="n"/>
      <c r="AV202" s="152" t="n"/>
      <c r="AW202" s="152" t="n"/>
      <c r="AX202" s="152" t="n"/>
      <c r="AY202" s="152" t="n"/>
      <c r="AZ202" s="152" t="n"/>
      <c r="BA202" s="165" t="n"/>
      <c r="BB202" s="165" t="n"/>
      <c r="BC202" s="155" t="n"/>
      <c r="BD202" s="152" t="n"/>
      <c r="BE202" s="152" t="n"/>
      <c r="BF202" s="152" t="n"/>
      <c r="BG202" s="155" t="n"/>
      <c r="BH202" s="152" t="n"/>
      <c r="BI202" s="152" t="n"/>
      <c r="BJ202" s="152" t="n"/>
      <c r="BK202" s="152" t="n"/>
      <c r="BL202" s="152" t="n"/>
      <c r="BM202" s="152" t="n"/>
      <c r="BN202" s="152" t="n"/>
      <c r="BO202" s="152" t="n"/>
      <c r="BP202" s="155" t="n"/>
      <c r="BQ202" s="152" t="n"/>
      <c r="BR202" s="152" t="n"/>
      <c r="BS202" s="152" t="n"/>
      <c r="BT202" s="152" t="n"/>
      <c r="BU202" s="152" t="n"/>
      <c r="BV202" s="152" t="n"/>
      <c r="BW202" s="152" t="n"/>
      <c r="BX202" s="165" t="n"/>
      <c r="BY202" s="150" t="n"/>
      <c r="BZ202" s="150" t="n"/>
      <c r="CA202" s="150" t="n"/>
      <c r="CB202" s="171">
        <f>getURL2025(B202:B1649)</f>
        <v/>
      </c>
      <c r="CC202" s="156" t="n"/>
      <c r="CD202" s="156" t="n"/>
      <c r="CE202" s="167">
        <f>IFERROR(__xludf.DUMMYFUNCTION("""COMPUTED_VALUE"""),"0")</f>
        <v/>
      </c>
      <c r="CF202" s="158">
        <f>IFERROR(__xludf.DUMMYFUNCTION("""COMPUTED_VALUE"""),"0")</f>
        <v/>
      </c>
      <c r="CG202" s="148" t="n"/>
      <c r="CH202" s="148" t="n"/>
      <c r="CI202" s="148" t="n"/>
      <c r="CJ202" s="148" t="n"/>
      <c r="CK202" s="148" t="n"/>
      <c r="CL202" s="148" t="n"/>
      <c r="CM202" s="148" t="n"/>
      <c r="CN202" s="148" t="n"/>
      <c r="CO202" s="148" t="n"/>
      <c r="CP202" s="148" t="n"/>
      <c r="CQ202" s="148" t="n"/>
      <c r="CR202" s="148" t="n"/>
      <c r="CS202" s="148" t="n"/>
      <c r="CT202" s="148" t="n"/>
      <c r="CU202" s="148" t="n"/>
      <c r="CV202" s="148" t="n"/>
    </row>
    <row r="203">
      <c r="A203" s="168" t="n"/>
      <c r="B203" s="64" t="n"/>
      <c r="C203" s="129" t="n"/>
      <c r="D203" s="130" t="inlineStr"/>
      <c r="E203" s="150" t="inlineStr"/>
      <c r="F203" s="150" t="inlineStr"/>
      <c r="G203" s="150" t="n"/>
      <c r="H203" s="152" t="n"/>
      <c r="I203" s="152" t="n"/>
      <c r="J203" s="152" t="n"/>
      <c r="K203" s="152" t="n"/>
      <c r="L203" s="152" t="n"/>
      <c r="M203" s="152" t="n"/>
      <c r="N203" s="152" t="n"/>
      <c r="O203" s="152" t="n"/>
      <c r="P203" s="152" t="n"/>
      <c r="Q203" s="152" t="n"/>
      <c r="R203" s="152" t="n"/>
      <c r="S203" s="165" t="n"/>
      <c r="T203" s="155" t="n"/>
      <c r="U203" s="152" t="n"/>
      <c r="V203" s="152" t="n"/>
      <c r="W203" s="152" t="n"/>
      <c r="X203" s="152" t="n"/>
      <c r="Y203" s="152" t="n"/>
      <c r="Z203" s="152" t="n"/>
      <c r="AA203" s="152" t="n"/>
      <c r="AB203" s="152" t="n"/>
      <c r="AC203" s="152" t="n"/>
      <c r="AD203" s="152" t="n"/>
      <c r="AE203" s="152" t="n"/>
      <c r="AF203" s="152" t="n"/>
      <c r="AG203" s="152" t="n"/>
      <c r="AH203" s="152" t="n"/>
      <c r="AI203" s="152" t="n"/>
      <c r="AJ203" s="152" t="n"/>
      <c r="AK203" s="152" t="n"/>
      <c r="AL203" s="152" t="n"/>
      <c r="AM203" s="152" t="n"/>
      <c r="AN203" s="166" t="n"/>
      <c r="AO203" s="155" t="n"/>
      <c r="AP203" s="152" t="n"/>
      <c r="AQ203" s="152" t="n"/>
      <c r="AR203" s="152" t="n"/>
      <c r="AS203" s="152" t="n"/>
      <c r="AT203" s="152" t="n"/>
      <c r="AU203" s="155" t="n"/>
      <c r="AV203" s="152" t="n"/>
      <c r="AW203" s="152" t="n"/>
      <c r="AX203" s="152" t="n"/>
      <c r="AY203" s="152" t="n"/>
      <c r="AZ203" s="152" t="n"/>
      <c r="BA203" s="165" t="n"/>
      <c r="BB203" s="165" t="n"/>
      <c r="BC203" s="155" t="n"/>
      <c r="BD203" s="152" t="n"/>
      <c r="BE203" s="152" t="n"/>
      <c r="BF203" s="152" t="n"/>
      <c r="BG203" s="155" t="n"/>
      <c r="BH203" s="152" t="n"/>
      <c r="BI203" s="152" t="n"/>
      <c r="BJ203" s="152" t="n"/>
      <c r="BK203" s="152" t="n"/>
      <c r="BL203" s="152" t="n"/>
      <c r="BM203" s="152" t="n"/>
      <c r="BN203" s="152" t="n"/>
      <c r="BO203" s="152" t="n"/>
      <c r="BP203" s="155" t="n"/>
      <c r="BQ203" s="152" t="n"/>
      <c r="BR203" s="152" t="n"/>
      <c r="BS203" s="152" t="n"/>
      <c r="BT203" s="152" t="n"/>
      <c r="BU203" s="152" t="n"/>
      <c r="BV203" s="152" t="n"/>
      <c r="BW203" s="152" t="n"/>
      <c r="BX203" s="165" t="n"/>
      <c r="BY203" s="150" t="n"/>
      <c r="BZ203" s="150" t="n"/>
      <c r="CA203" s="150" t="n"/>
      <c r="CB203" s="171">
        <f>getURL2025(B203:B1650)</f>
        <v/>
      </c>
      <c r="CC203" s="156" t="n"/>
      <c r="CD203" s="156" t="n"/>
      <c r="CE203" s="167">
        <f>IFERROR(__xludf.DUMMYFUNCTION("""COMPUTED_VALUE"""),"0")</f>
        <v/>
      </c>
      <c r="CF203" s="158">
        <f>IFERROR(__xludf.DUMMYFUNCTION("""COMPUTED_VALUE"""),"0")</f>
        <v/>
      </c>
      <c r="CG203" s="148" t="n"/>
      <c r="CH203" s="148" t="n"/>
      <c r="CI203" s="148" t="n"/>
      <c r="CJ203" s="148" t="n"/>
      <c r="CK203" s="148" t="n"/>
      <c r="CL203" s="148" t="n"/>
      <c r="CM203" s="148" t="n"/>
      <c r="CN203" s="148" t="n"/>
      <c r="CO203" s="148" t="n"/>
      <c r="CP203" s="148" t="n"/>
      <c r="CQ203" s="148" t="n"/>
      <c r="CR203" s="148" t="n"/>
      <c r="CS203" s="148" t="n"/>
      <c r="CT203" s="148" t="n"/>
      <c r="CU203" s="148" t="n"/>
      <c r="CV203" s="148" t="n"/>
    </row>
    <row r="204">
      <c r="A204" s="168" t="n"/>
      <c r="B204" s="64" t="n"/>
      <c r="C204" s="129" t="n"/>
      <c r="D204" s="130" t="inlineStr"/>
      <c r="E204" s="150" t="inlineStr"/>
      <c r="F204" s="150" t="inlineStr"/>
      <c r="G204" s="150" t="n"/>
      <c r="H204" s="152" t="n"/>
      <c r="I204" s="152" t="n"/>
      <c r="J204" s="152" t="n"/>
      <c r="K204" s="152" t="n"/>
      <c r="L204" s="152" t="n"/>
      <c r="M204" s="152" t="n"/>
      <c r="N204" s="152" t="n"/>
      <c r="O204" s="152" t="n"/>
      <c r="P204" s="152" t="n"/>
      <c r="Q204" s="152" t="n"/>
      <c r="R204" s="152" t="n"/>
      <c r="S204" s="165" t="n"/>
      <c r="T204" s="155" t="n"/>
      <c r="U204" s="152" t="n"/>
      <c r="V204" s="152" t="n"/>
      <c r="W204" s="152" t="n"/>
      <c r="X204" s="152" t="n"/>
      <c r="Y204" s="152" t="n"/>
      <c r="Z204" s="152" t="n"/>
      <c r="AA204" s="152" t="n"/>
      <c r="AB204" s="152" t="n"/>
      <c r="AC204" s="152" t="n"/>
      <c r="AD204" s="152" t="n"/>
      <c r="AE204" s="152" t="n"/>
      <c r="AF204" s="152" t="n"/>
      <c r="AG204" s="152" t="n"/>
      <c r="AH204" s="152" t="n"/>
      <c r="AI204" s="152" t="n"/>
      <c r="AJ204" s="152" t="n"/>
      <c r="AK204" s="152" t="n"/>
      <c r="AL204" s="152" t="n"/>
      <c r="AM204" s="152" t="n"/>
      <c r="AN204" s="166" t="n"/>
      <c r="AO204" s="155" t="n"/>
      <c r="AP204" s="152" t="n"/>
      <c r="AQ204" s="152" t="n"/>
      <c r="AR204" s="152" t="n"/>
      <c r="AS204" s="152" t="n"/>
      <c r="AT204" s="152" t="n"/>
      <c r="AU204" s="155" t="n"/>
      <c r="AV204" s="152" t="n"/>
      <c r="AW204" s="152" t="n"/>
      <c r="AX204" s="152" t="n"/>
      <c r="AY204" s="152" t="n"/>
      <c r="AZ204" s="152" t="n"/>
      <c r="BA204" s="165" t="n"/>
      <c r="BB204" s="165" t="n"/>
      <c r="BC204" s="155" t="n"/>
      <c r="BD204" s="152" t="n"/>
      <c r="BE204" s="152" t="n"/>
      <c r="BF204" s="152" t="n"/>
      <c r="BG204" s="155" t="n"/>
      <c r="BH204" s="152" t="n"/>
      <c r="BI204" s="152" t="n"/>
      <c r="BJ204" s="152" t="n"/>
      <c r="BK204" s="152" t="n"/>
      <c r="BL204" s="152" t="n"/>
      <c r="BM204" s="152" t="n"/>
      <c r="BN204" s="152" t="n"/>
      <c r="BO204" s="152" t="n"/>
      <c r="BP204" s="155" t="n"/>
      <c r="BQ204" s="152" t="n"/>
      <c r="BR204" s="152" t="n"/>
      <c r="BS204" s="152" t="n"/>
      <c r="BT204" s="152" t="n"/>
      <c r="BU204" s="152" t="n"/>
      <c r="BV204" s="152" t="n"/>
      <c r="BW204" s="152" t="n"/>
      <c r="BX204" s="165" t="n"/>
      <c r="BY204" s="150" t="n"/>
      <c r="BZ204" s="150" t="n"/>
      <c r="CA204" s="150" t="n"/>
      <c r="CB204" s="171">
        <f>getURL2025(B204:B1651)</f>
        <v/>
      </c>
      <c r="CC204" s="156" t="n"/>
      <c r="CD204" s="156" t="n"/>
      <c r="CE204" s="167">
        <f>IFERROR(__xludf.DUMMYFUNCTION("""COMPUTED_VALUE"""),"0")</f>
        <v/>
      </c>
      <c r="CF204" s="158">
        <f>IFERROR(__xludf.DUMMYFUNCTION("""COMPUTED_VALUE"""),"0")</f>
        <v/>
      </c>
      <c r="CG204" s="148" t="n"/>
      <c r="CH204" s="148" t="n"/>
      <c r="CI204" s="148" t="n"/>
      <c r="CJ204" s="148" t="n"/>
      <c r="CK204" s="148" t="n"/>
      <c r="CL204" s="148" t="n"/>
      <c r="CM204" s="148" t="n"/>
      <c r="CN204" s="148" t="n"/>
      <c r="CO204" s="148" t="n"/>
      <c r="CP204" s="148" t="n"/>
      <c r="CQ204" s="148" t="n"/>
      <c r="CR204" s="148" t="n"/>
      <c r="CS204" s="148" t="n"/>
      <c r="CT204" s="148" t="n"/>
      <c r="CU204" s="148" t="n"/>
      <c r="CV204" s="148" t="n"/>
    </row>
    <row r="205">
      <c r="A205" s="168" t="n"/>
      <c r="B205" s="64" t="n"/>
      <c r="C205" s="129" t="n"/>
      <c r="D205" s="130" t="inlineStr"/>
      <c r="E205" s="150" t="inlineStr"/>
      <c r="F205" s="150" t="inlineStr"/>
      <c r="G205" s="150" t="n"/>
      <c r="H205" s="152" t="n"/>
      <c r="I205" s="152" t="n"/>
      <c r="J205" s="152" t="n"/>
      <c r="K205" s="152" t="n"/>
      <c r="L205" s="152" t="n"/>
      <c r="M205" s="152" t="n"/>
      <c r="N205" s="152" t="n"/>
      <c r="O205" s="152" t="n"/>
      <c r="P205" s="152" t="n"/>
      <c r="Q205" s="152" t="n"/>
      <c r="R205" s="152" t="n"/>
      <c r="S205" s="165" t="n"/>
      <c r="T205" s="155" t="n"/>
      <c r="U205" s="152" t="n"/>
      <c r="V205" s="152" t="n"/>
      <c r="W205" s="152" t="n"/>
      <c r="X205" s="152" t="n"/>
      <c r="Y205" s="152" t="n"/>
      <c r="Z205" s="152" t="n"/>
      <c r="AA205" s="152" t="n"/>
      <c r="AB205" s="152" t="n"/>
      <c r="AC205" s="152" t="n"/>
      <c r="AD205" s="152" t="n"/>
      <c r="AE205" s="152" t="n"/>
      <c r="AF205" s="152" t="n"/>
      <c r="AG205" s="152" t="n"/>
      <c r="AH205" s="152" t="n"/>
      <c r="AI205" s="152" t="n"/>
      <c r="AJ205" s="152" t="n"/>
      <c r="AK205" s="152" t="n"/>
      <c r="AL205" s="152" t="n"/>
      <c r="AM205" s="152" t="n"/>
      <c r="AN205" s="166" t="n"/>
      <c r="AO205" s="155" t="n"/>
      <c r="AP205" s="152" t="n"/>
      <c r="AQ205" s="152" t="n"/>
      <c r="AR205" s="152" t="n"/>
      <c r="AS205" s="152" t="n"/>
      <c r="AT205" s="152" t="n"/>
      <c r="AU205" s="155" t="n"/>
      <c r="AV205" s="152" t="n"/>
      <c r="AW205" s="152" t="n"/>
      <c r="AX205" s="152" t="n"/>
      <c r="AY205" s="152" t="n"/>
      <c r="AZ205" s="152" t="n"/>
      <c r="BA205" s="165" t="n"/>
      <c r="BB205" s="165" t="n"/>
      <c r="BC205" s="155" t="n"/>
      <c r="BD205" s="152" t="n"/>
      <c r="BE205" s="152" t="n"/>
      <c r="BF205" s="152" t="n"/>
      <c r="BG205" s="155" t="n"/>
      <c r="BH205" s="152" t="n"/>
      <c r="BI205" s="152" t="n"/>
      <c r="BJ205" s="152" t="n"/>
      <c r="BK205" s="152" t="n"/>
      <c r="BL205" s="152" t="n"/>
      <c r="BM205" s="152" t="n"/>
      <c r="BN205" s="152" t="n"/>
      <c r="BO205" s="152" t="n"/>
      <c r="BP205" s="155" t="n"/>
      <c r="BQ205" s="152" t="n"/>
      <c r="BR205" s="152" t="n"/>
      <c r="BS205" s="152" t="n"/>
      <c r="BT205" s="152" t="n"/>
      <c r="BU205" s="152" t="n"/>
      <c r="BV205" s="152" t="n"/>
      <c r="BW205" s="152" t="n"/>
      <c r="BX205" s="165" t="n"/>
      <c r="BY205" s="150" t="n"/>
      <c r="BZ205" s="150" t="n"/>
      <c r="CA205" s="150" t="n"/>
      <c r="CB205" s="171">
        <f>getURL2025(B205:B1652)</f>
        <v/>
      </c>
      <c r="CC205" s="156" t="n"/>
      <c r="CD205" s="156" t="n"/>
      <c r="CE205" s="167">
        <f>IFERROR(__xludf.DUMMYFUNCTION("""COMPUTED_VALUE"""),"0")</f>
        <v/>
      </c>
      <c r="CF205" s="158">
        <f>IFERROR(__xludf.DUMMYFUNCTION("""COMPUTED_VALUE"""),"0")</f>
        <v/>
      </c>
      <c r="CG205" s="148" t="n"/>
      <c r="CH205" s="148" t="n"/>
      <c r="CI205" s="148" t="n"/>
      <c r="CJ205" s="148" t="n"/>
      <c r="CK205" s="148" t="n"/>
      <c r="CL205" s="148" t="n"/>
      <c r="CM205" s="148" t="n"/>
      <c r="CN205" s="148" t="n"/>
      <c r="CO205" s="148" t="n"/>
      <c r="CP205" s="148" t="n"/>
      <c r="CQ205" s="148" t="n"/>
      <c r="CR205" s="148" t="n"/>
      <c r="CS205" s="148" t="n"/>
      <c r="CT205" s="148" t="n"/>
      <c r="CU205" s="148" t="n"/>
      <c r="CV205" s="148" t="n"/>
    </row>
    <row r="206">
      <c r="A206" s="168" t="n"/>
      <c r="B206" s="64" t="n"/>
      <c r="C206" s="129" t="n"/>
      <c r="D206" s="130" t="inlineStr"/>
      <c r="E206" s="150" t="inlineStr"/>
      <c r="F206" s="150" t="inlineStr"/>
      <c r="G206" s="150" t="n"/>
      <c r="H206" s="152" t="n"/>
      <c r="I206" s="152" t="n"/>
      <c r="J206" s="152" t="n"/>
      <c r="K206" s="152" t="n"/>
      <c r="L206" s="152" t="n"/>
      <c r="M206" s="152" t="n"/>
      <c r="N206" s="152" t="n"/>
      <c r="O206" s="152" t="n"/>
      <c r="P206" s="152" t="n"/>
      <c r="Q206" s="152" t="n"/>
      <c r="R206" s="152" t="n"/>
      <c r="S206" s="165" t="n"/>
      <c r="T206" s="155" t="n"/>
      <c r="U206" s="152" t="n"/>
      <c r="V206" s="152" t="n"/>
      <c r="W206" s="152" t="n"/>
      <c r="X206" s="152" t="n"/>
      <c r="Y206" s="152" t="n"/>
      <c r="Z206" s="152" t="n"/>
      <c r="AA206" s="152" t="n"/>
      <c r="AB206" s="152" t="n"/>
      <c r="AC206" s="152" t="n"/>
      <c r="AD206" s="152" t="n"/>
      <c r="AE206" s="152" t="n"/>
      <c r="AF206" s="152" t="n"/>
      <c r="AG206" s="152" t="n"/>
      <c r="AH206" s="152" t="n"/>
      <c r="AI206" s="152" t="n"/>
      <c r="AJ206" s="152" t="n"/>
      <c r="AK206" s="152" t="n"/>
      <c r="AL206" s="152" t="n"/>
      <c r="AM206" s="152" t="n"/>
      <c r="AN206" s="166" t="n"/>
      <c r="AO206" s="155" t="n"/>
      <c r="AP206" s="152" t="n"/>
      <c r="AQ206" s="152" t="n"/>
      <c r="AR206" s="152" t="n"/>
      <c r="AS206" s="152" t="n"/>
      <c r="AT206" s="152" t="n"/>
      <c r="AU206" s="155" t="n"/>
      <c r="AV206" s="152" t="n"/>
      <c r="AW206" s="152" t="n"/>
      <c r="AX206" s="152" t="n"/>
      <c r="AY206" s="152" t="n"/>
      <c r="AZ206" s="152" t="n"/>
      <c r="BA206" s="165" t="n"/>
      <c r="BB206" s="165" t="n"/>
      <c r="BC206" s="155" t="n"/>
      <c r="BD206" s="152" t="n"/>
      <c r="BE206" s="152" t="n"/>
      <c r="BF206" s="152" t="n"/>
      <c r="BG206" s="155" t="n"/>
      <c r="BH206" s="152" t="n"/>
      <c r="BI206" s="152" t="n"/>
      <c r="BJ206" s="152" t="n"/>
      <c r="BK206" s="152" t="n"/>
      <c r="BL206" s="152" t="n"/>
      <c r="BM206" s="152" t="n"/>
      <c r="BN206" s="152" t="n"/>
      <c r="BO206" s="152" t="n"/>
      <c r="BP206" s="155" t="n"/>
      <c r="BQ206" s="152" t="n"/>
      <c r="BR206" s="152" t="n"/>
      <c r="BS206" s="152" t="n"/>
      <c r="BT206" s="152" t="n"/>
      <c r="BU206" s="152" t="n"/>
      <c r="BV206" s="152" t="n"/>
      <c r="BW206" s="152" t="n"/>
      <c r="BX206" s="165" t="n"/>
      <c r="BY206" s="150" t="n"/>
      <c r="BZ206" s="150" t="n"/>
      <c r="CA206" s="150" t="n"/>
      <c r="CB206" s="171">
        <f>getURL2025(B206:B1653)</f>
        <v/>
      </c>
      <c r="CC206" s="156" t="n"/>
      <c r="CD206" s="156" t="n"/>
      <c r="CE206" s="167">
        <f>IFERROR(__xludf.DUMMYFUNCTION("""COMPUTED_VALUE"""),"0")</f>
        <v/>
      </c>
      <c r="CF206" s="158">
        <f>IFERROR(__xludf.DUMMYFUNCTION("""COMPUTED_VALUE"""),"0")</f>
        <v/>
      </c>
      <c r="CG206" s="148" t="n"/>
      <c r="CH206" s="148" t="n"/>
      <c r="CI206" s="148" t="n"/>
      <c r="CJ206" s="148" t="n"/>
      <c r="CK206" s="148" t="n"/>
      <c r="CL206" s="148" t="n"/>
      <c r="CM206" s="148" t="n"/>
      <c r="CN206" s="148" t="n"/>
      <c r="CO206" s="148" t="n"/>
      <c r="CP206" s="148" t="n"/>
      <c r="CQ206" s="148" t="n"/>
      <c r="CR206" s="148" t="n"/>
      <c r="CS206" s="148" t="n"/>
      <c r="CT206" s="148" t="n"/>
      <c r="CU206" s="148" t="n"/>
      <c r="CV206" s="148" t="n"/>
    </row>
    <row r="207">
      <c r="A207" s="168" t="n"/>
      <c r="B207" s="64" t="n"/>
      <c r="C207" s="129" t="n"/>
      <c r="D207" s="130" t="inlineStr"/>
      <c r="E207" s="150" t="inlineStr"/>
      <c r="F207" s="150" t="inlineStr"/>
      <c r="G207" s="150" t="n"/>
      <c r="H207" s="152" t="n"/>
      <c r="I207" s="152" t="n"/>
      <c r="J207" s="152" t="n"/>
      <c r="K207" s="152" t="n"/>
      <c r="L207" s="152" t="n"/>
      <c r="M207" s="152" t="n"/>
      <c r="N207" s="152" t="n"/>
      <c r="O207" s="152" t="n"/>
      <c r="P207" s="152" t="n"/>
      <c r="Q207" s="152" t="n"/>
      <c r="R207" s="152" t="n"/>
      <c r="S207" s="165" t="n"/>
      <c r="T207" s="155" t="n"/>
      <c r="U207" s="152" t="n"/>
      <c r="V207" s="152" t="n"/>
      <c r="W207" s="152" t="n"/>
      <c r="X207" s="152" t="n"/>
      <c r="Y207" s="152" t="n"/>
      <c r="Z207" s="152" t="n"/>
      <c r="AA207" s="152" t="n"/>
      <c r="AB207" s="152" t="n"/>
      <c r="AC207" s="152" t="n"/>
      <c r="AD207" s="152" t="n"/>
      <c r="AE207" s="152" t="n"/>
      <c r="AF207" s="152" t="n"/>
      <c r="AG207" s="152" t="n"/>
      <c r="AH207" s="152" t="n"/>
      <c r="AI207" s="152" t="n"/>
      <c r="AJ207" s="152" t="n"/>
      <c r="AK207" s="152" t="n"/>
      <c r="AL207" s="152" t="n"/>
      <c r="AM207" s="152" t="n"/>
      <c r="AN207" s="166" t="n"/>
      <c r="AO207" s="155" t="n"/>
      <c r="AP207" s="152" t="n"/>
      <c r="AQ207" s="152" t="n"/>
      <c r="AR207" s="152" t="n"/>
      <c r="AS207" s="152" t="n"/>
      <c r="AT207" s="152" t="n"/>
      <c r="AU207" s="155" t="n"/>
      <c r="AV207" s="152" t="n"/>
      <c r="AW207" s="152" t="n"/>
      <c r="AX207" s="152" t="n"/>
      <c r="AY207" s="152" t="n"/>
      <c r="AZ207" s="152" t="n"/>
      <c r="BA207" s="165" t="n"/>
      <c r="BB207" s="165" t="n"/>
      <c r="BC207" s="155" t="n"/>
      <c r="BD207" s="152" t="n"/>
      <c r="BE207" s="152" t="n"/>
      <c r="BF207" s="152" t="n"/>
      <c r="BG207" s="155" t="n"/>
      <c r="BH207" s="152" t="n"/>
      <c r="BI207" s="152" t="n"/>
      <c r="BJ207" s="152" t="n"/>
      <c r="BK207" s="152" t="n"/>
      <c r="BL207" s="152" t="n"/>
      <c r="BM207" s="152" t="n"/>
      <c r="BN207" s="152" t="n"/>
      <c r="BO207" s="152" t="n"/>
      <c r="BP207" s="155" t="n"/>
      <c r="BQ207" s="152" t="n"/>
      <c r="BR207" s="152" t="n"/>
      <c r="BS207" s="152" t="n"/>
      <c r="BT207" s="152" t="n"/>
      <c r="BU207" s="152" t="n"/>
      <c r="BV207" s="152" t="n"/>
      <c r="BW207" s="152" t="n"/>
      <c r="BX207" s="165" t="n"/>
      <c r="BY207" s="150" t="n"/>
      <c r="BZ207" s="150" t="n"/>
      <c r="CA207" s="150" t="n"/>
      <c r="CB207" s="171">
        <f>getURL2025(B207:B1654)</f>
        <v/>
      </c>
      <c r="CC207" s="156" t="n"/>
      <c r="CD207" s="156" t="n"/>
      <c r="CE207" s="167">
        <f>IFERROR(__xludf.DUMMYFUNCTION("""COMPUTED_VALUE"""),"0")</f>
        <v/>
      </c>
      <c r="CF207" s="158">
        <f>IFERROR(__xludf.DUMMYFUNCTION("""COMPUTED_VALUE"""),"0")</f>
        <v/>
      </c>
      <c r="CG207" s="148" t="n"/>
      <c r="CH207" s="148" t="n"/>
      <c r="CI207" s="148" t="n"/>
      <c r="CJ207" s="148" t="n"/>
      <c r="CK207" s="148" t="n"/>
      <c r="CL207" s="148" t="n"/>
      <c r="CM207" s="148" t="n"/>
      <c r="CN207" s="148" t="n"/>
      <c r="CO207" s="148" t="n"/>
      <c r="CP207" s="148" t="n"/>
      <c r="CQ207" s="148" t="n"/>
      <c r="CR207" s="148" t="n"/>
      <c r="CS207" s="148" t="n"/>
      <c r="CT207" s="148" t="n"/>
      <c r="CU207" s="148" t="n"/>
      <c r="CV207" s="148" t="n"/>
    </row>
    <row r="208">
      <c r="A208" s="168" t="n"/>
      <c r="B208" s="64" t="n"/>
      <c r="C208" s="129" t="n"/>
      <c r="D208" s="130" t="inlineStr"/>
      <c r="E208" s="150" t="inlineStr"/>
      <c r="F208" s="150" t="inlineStr"/>
      <c r="G208" s="150" t="n"/>
      <c r="H208" s="152" t="n"/>
      <c r="I208" s="152" t="n"/>
      <c r="J208" s="152" t="n"/>
      <c r="K208" s="152" t="n"/>
      <c r="L208" s="152" t="n"/>
      <c r="M208" s="152" t="n"/>
      <c r="N208" s="152" t="n"/>
      <c r="O208" s="152" t="n"/>
      <c r="P208" s="152" t="n"/>
      <c r="Q208" s="152" t="n"/>
      <c r="R208" s="152" t="n"/>
      <c r="S208" s="165" t="n"/>
      <c r="T208" s="155" t="n"/>
      <c r="U208" s="152" t="n"/>
      <c r="V208" s="152" t="n"/>
      <c r="W208" s="152" t="n"/>
      <c r="X208" s="152" t="n"/>
      <c r="Y208" s="152" t="n"/>
      <c r="Z208" s="152" t="n"/>
      <c r="AA208" s="152" t="n"/>
      <c r="AB208" s="152" t="n"/>
      <c r="AC208" s="152" t="n"/>
      <c r="AD208" s="152" t="n"/>
      <c r="AE208" s="152" t="n"/>
      <c r="AF208" s="152" t="n"/>
      <c r="AG208" s="152" t="n"/>
      <c r="AH208" s="152" t="n"/>
      <c r="AI208" s="152" t="n"/>
      <c r="AJ208" s="152" t="n"/>
      <c r="AK208" s="152" t="n"/>
      <c r="AL208" s="152" t="n"/>
      <c r="AM208" s="152" t="n"/>
      <c r="AN208" s="166" t="n"/>
      <c r="AO208" s="155" t="n"/>
      <c r="AP208" s="152" t="n"/>
      <c r="AQ208" s="152" t="n"/>
      <c r="AR208" s="152" t="n"/>
      <c r="AS208" s="152" t="n"/>
      <c r="AT208" s="152" t="n"/>
      <c r="AU208" s="155" t="n"/>
      <c r="AV208" s="152" t="n"/>
      <c r="AW208" s="152" t="n"/>
      <c r="AX208" s="152" t="n"/>
      <c r="AY208" s="152" t="n"/>
      <c r="AZ208" s="152" t="n"/>
      <c r="BA208" s="165" t="n"/>
      <c r="BB208" s="165" t="n"/>
      <c r="BC208" s="155" t="n"/>
      <c r="BD208" s="152" t="n"/>
      <c r="BE208" s="152" t="n"/>
      <c r="BF208" s="152" t="n"/>
      <c r="BG208" s="155" t="n"/>
      <c r="BH208" s="152" t="n"/>
      <c r="BI208" s="152" t="n"/>
      <c r="BJ208" s="152" t="n"/>
      <c r="BK208" s="152" t="n"/>
      <c r="BL208" s="152" t="n"/>
      <c r="BM208" s="152" t="n"/>
      <c r="BN208" s="152" t="n"/>
      <c r="BO208" s="152" t="n"/>
      <c r="BP208" s="155" t="n"/>
      <c r="BQ208" s="152" t="n"/>
      <c r="BR208" s="152" t="n"/>
      <c r="BS208" s="152" t="n"/>
      <c r="BT208" s="152" t="n"/>
      <c r="BU208" s="152" t="n"/>
      <c r="BV208" s="152" t="n"/>
      <c r="BW208" s="152" t="n"/>
      <c r="BX208" s="165" t="n"/>
      <c r="BY208" s="150" t="n"/>
      <c r="BZ208" s="150" t="n"/>
      <c r="CA208" s="150" t="n"/>
      <c r="CB208" s="171">
        <f>getURL2025(B208:B1655)</f>
        <v/>
      </c>
      <c r="CC208" s="156" t="n"/>
      <c r="CD208" s="156" t="n"/>
      <c r="CE208" s="167">
        <f>IFERROR(__xludf.DUMMYFUNCTION("""COMPUTED_VALUE"""),"0")</f>
        <v/>
      </c>
      <c r="CF208" s="158">
        <f>IFERROR(__xludf.DUMMYFUNCTION("""COMPUTED_VALUE"""),"0")</f>
        <v/>
      </c>
      <c r="CG208" s="148" t="n"/>
      <c r="CH208" s="148" t="n"/>
      <c r="CI208" s="148" t="n"/>
      <c r="CJ208" s="148" t="n"/>
      <c r="CK208" s="148" t="n"/>
      <c r="CL208" s="148" t="n"/>
      <c r="CM208" s="148" t="n"/>
      <c r="CN208" s="148" t="n"/>
      <c r="CO208" s="148" t="n"/>
      <c r="CP208" s="148" t="n"/>
      <c r="CQ208" s="148" t="n"/>
      <c r="CR208" s="148" t="n"/>
      <c r="CS208" s="148" t="n"/>
      <c r="CT208" s="148" t="n"/>
      <c r="CU208" s="148" t="n"/>
      <c r="CV208" s="148" t="n"/>
    </row>
    <row r="209">
      <c r="A209" s="168" t="n"/>
      <c r="B209" s="64" t="n"/>
      <c r="C209" s="129" t="n"/>
      <c r="D209" s="130" t="inlineStr"/>
      <c r="E209" s="150" t="inlineStr"/>
      <c r="F209" s="150" t="inlineStr"/>
      <c r="G209" s="150" t="n"/>
      <c r="H209" s="152" t="n"/>
      <c r="I209" s="152" t="n"/>
      <c r="J209" s="152" t="n"/>
      <c r="K209" s="152" t="n"/>
      <c r="L209" s="152" t="n"/>
      <c r="M209" s="152" t="n"/>
      <c r="N209" s="152" t="n"/>
      <c r="O209" s="152" t="n"/>
      <c r="P209" s="152" t="n"/>
      <c r="Q209" s="152" t="n"/>
      <c r="R209" s="152" t="n"/>
      <c r="S209" s="165" t="n"/>
      <c r="T209" s="155" t="n"/>
      <c r="U209" s="152" t="n"/>
      <c r="V209" s="152" t="n"/>
      <c r="W209" s="152" t="n"/>
      <c r="X209" s="152" t="n"/>
      <c r="Y209" s="152" t="n"/>
      <c r="Z209" s="152" t="n"/>
      <c r="AA209" s="152" t="n"/>
      <c r="AB209" s="152" t="n"/>
      <c r="AC209" s="152" t="n"/>
      <c r="AD209" s="152" t="n"/>
      <c r="AE209" s="152" t="n"/>
      <c r="AF209" s="152" t="n"/>
      <c r="AG209" s="152" t="n"/>
      <c r="AH209" s="152" t="n"/>
      <c r="AI209" s="152" t="n"/>
      <c r="AJ209" s="152" t="n"/>
      <c r="AK209" s="152" t="n"/>
      <c r="AL209" s="152" t="n"/>
      <c r="AM209" s="152" t="n"/>
      <c r="AN209" s="166" t="n"/>
      <c r="AO209" s="155" t="n"/>
      <c r="AP209" s="152" t="n"/>
      <c r="AQ209" s="152" t="n"/>
      <c r="AR209" s="152" t="n"/>
      <c r="AS209" s="152" t="n"/>
      <c r="AT209" s="152" t="n"/>
      <c r="AU209" s="155" t="n"/>
      <c r="AV209" s="152" t="n"/>
      <c r="AW209" s="152" t="n"/>
      <c r="AX209" s="152" t="n"/>
      <c r="AY209" s="152" t="n"/>
      <c r="AZ209" s="152" t="n"/>
      <c r="BA209" s="165" t="n"/>
      <c r="BB209" s="165" t="n"/>
      <c r="BC209" s="155" t="n"/>
      <c r="BD209" s="152" t="n"/>
      <c r="BE209" s="152" t="n"/>
      <c r="BF209" s="152" t="n"/>
      <c r="BG209" s="155" t="n"/>
      <c r="BH209" s="152" t="n"/>
      <c r="BI209" s="152" t="n"/>
      <c r="BJ209" s="152" t="n"/>
      <c r="BK209" s="152" t="n"/>
      <c r="BL209" s="152" t="n"/>
      <c r="BM209" s="152" t="n"/>
      <c r="BN209" s="152" t="n"/>
      <c r="BO209" s="152" t="n"/>
      <c r="BP209" s="155" t="n"/>
      <c r="BQ209" s="152" t="n"/>
      <c r="BR209" s="152" t="n"/>
      <c r="BS209" s="152" t="n"/>
      <c r="BT209" s="152" t="n"/>
      <c r="BU209" s="152" t="n"/>
      <c r="BV209" s="152" t="n"/>
      <c r="BW209" s="152" t="n"/>
      <c r="BX209" s="165" t="n"/>
      <c r="BY209" s="150" t="n"/>
      <c r="BZ209" s="150" t="n"/>
      <c r="CA209" s="150" t="n"/>
      <c r="CB209" s="171">
        <f>getURL2025(B209:B1656)</f>
        <v/>
      </c>
      <c r="CC209" s="156" t="n"/>
      <c r="CD209" s="156" t="n"/>
      <c r="CE209" s="167">
        <f>IFERROR(__xludf.DUMMYFUNCTION("""COMPUTED_VALUE"""),"0")</f>
        <v/>
      </c>
      <c r="CF209" s="158">
        <f>IFERROR(__xludf.DUMMYFUNCTION("""COMPUTED_VALUE"""),"0")</f>
        <v/>
      </c>
      <c r="CG209" s="148" t="n"/>
      <c r="CH209" s="148" t="n"/>
      <c r="CI209" s="148" t="n"/>
      <c r="CJ209" s="148" t="n"/>
      <c r="CK209" s="148" t="n"/>
      <c r="CL209" s="148" t="n"/>
      <c r="CM209" s="148" t="n"/>
      <c r="CN209" s="148" t="n"/>
      <c r="CO209" s="148" t="n"/>
      <c r="CP209" s="148" t="n"/>
      <c r="CQ209" s="148" t="n"/>
      <c r="CR209" s="148" t="n"/>
      <c r="CS209" s="148" t="n"/>
      <c r="CT209" s="148" t="n"/>
      <c r="CU209" s="148" t="n"/>
      <c r="CV209" s="148" t="n"/>
    </row>
    <row r="210">
      <c r="A210" s="168" t="n"/>
      <c r="B210" s="64" t="n"/>
      <c r="C210" s="129" t="n"/>
      <c r="D210" s="130" t="inlineStr"/>
      <c r="E210" s="150" t="inlineStr"/>
      <c r="F210" s="150" t="inlineStr"/>
      <c r="G210" s="150" t="n"/>
      <c r="H210" s="152" t="n"/>
      <c r="I210" s="152" t="n"/>
      <c r="J210" s="152" t="n"/>
      <c r="K210" s="152" t="n"/>
      <c r="L210" s="152" t="n"/>
      <c r="M210" s="152" t="n"/>
      <c r="N210" s="152" t="n"/>
      <c r="O210" s="152" t="n"/>
      <c r="P210" s="152" t="n"/>
      <c r="Q210" s="152" t="n"/>
      <c r="R210" s="152" t="n"/>
      <c r="S210" s="165" t="n"/>
      <c r="T210" s="155" t="n"/>
      <c r="U210" s="152" t="n"/>
      <c r="V210" s="152" t="n"/>
      <c r="W210" s="152" t="n"/>
      <c r="X210" s="152" t="n"/>
      <c r="Y210" s="152" t="n"/>
      <c r="Z210" s="152" t="n"/>
      <c r="AA210" s="152" t="n"/>
      <c r="AB210" s="152" t="n"/>
      <c r="AC210" s="152" t="n"/>
      <c r="AD210" s="152" t="n"/>
      <c r="AE210" s="152" t="n"/>
      <c r="AF210" s="152" t="n"/>
      <c r="AG210" s="152" t="n"/>
      <c r="AH210" s="152" t="n"/>
      <c r="AI210" s="152" t="n"/>
      <c r="AJ210" s="152" t="n"/>
      <c r="AK210" s="152" t="n"/>
      <c r="AL210" s="152" t="n"/>
      <c r="AM210" s="152" t="n"/>
      <c r="AN210" s="166" t="n"/>
      <c r="AO210" s="155" t="n"/>
      <c r="AP210" s="152" t="n"/>
      <c r="AQ210" s="152" t="n"/>
      <c r="AR210" s="152" t="n"/>
      <c r="AS210" s="152" t="n"/>
      <c r="AT210" s="152" t="n"/>
      <c r="AU210" s="155" t="n"/>
      <c r="AV210" s="152" t="n"/>
      <c r="AW210" s="152" t="n"/>
      <c r="AX210" s="152" t="n"/>
      <c r="AY210" s="152" t="n"/>
      <c r="AZ210" s="152" t="n"/>
      <c r="BA210" s="165" t="n"/>
      <c r="BB210" s="165" t="n"/>
      <c r="BC210" s="155" t="n"/>
      <c r="BD210" s="152" t="n"/>
      <c r="BE210" s="152" t="n"/>
      <c r="BF210" s="152" t="n"/>
      <c r="BG210" s="155" t="n"/>
      <c r="BH210" s="152" t="n"/>
      <c r="BI210" s="152" t="n"/>
      <c r="BJ210" s="152" t="n"/>
      <c r="BK210" s="152" t="n"/>
      <c r="BL210" s="152" t="n"/>
      <c r="BM210" s="152" t="n"/>
      <c r="BN210" s="152" t="n"/>
      <c r="BO210" s="152" t="n"/>
      <c r="BP210" s="155" t="n"/>
      <c r="BQ210" s="152" t="n"/>
      <c r="BR210" s="152" t="n"/>
      <c r="BS210" s="152" t="n"/>
      <c r="BT210" s="152" t="n"/>
      <c r="BU210" s="152" t="n"/>
      <c r="BV210" s="152" t="n"/>
      <c r="BW210" s="152" t="n"/>
      <c r="BX210" s="165" t="n"/>
      <c r="BY210" s="150" t="n"/>
      <c r="BZ210" s="150" t="n"/>
      <c r="CA210" s="150" t="n"/>
      <c r="CB210" s="171">
        <f>getURL2025(B210:B1657)</f>
        <v/>
      </c>
      <c r="CC210" s="156" t="n"/>
      <c r="CD210" s="156" t="n"/>
      <c r="CE210" s="167">
        <f>IFERROR(__xludf.DUMMYFUNCTION("""COMPUTED_VALUE"""),"0")</f>
        <v/>
      </c>
      <c r="CF210" s="158">
        <f>IFERROR(__xludf.DUMMYFUNCTION("""COMPUTED_VALUE"""),"0")</f>
        <v/>
      </c>
      <c r="CG210" s="148" t="n"/>
      <c r="CH210" s="148" t="n"/>
      <c r="CI210" s="148" t="n"/>
      <c r="CJ210" s="148" t="n"/>
      <c r="CK210" s="148" t="n"/>
      <c r="CL210" s="148" t="n"/>
      <c r="CM210" s="148" t="n"/>
      <c r="CN210" s="148" t="n"/>
      <c r="CO210" s="148" t="n"/>
      <c r="CP210" s="148" t="n"/>
      <c r="CQ210" s="148" t="n"/>
      <c r="CR210" s="148" t="n"/>
      <c r="CS210" s="148" t="n"/>
      <c r="CT210" s="148" t="n"/>
      <c r="CU210" s="148" t="n"/>
      <c r="CV210" s="148" t="n"/>
    </row>
    <row r="211">
      <c r="A211" s="168" t="n"/>
      <c r="B211" s="64" t="n"/>
      <c r="C211" s="129" t="n"/>
      <c r="D211" s="130" t="inlineStr"/>
      <c r="E211" s="150" t="inlineStr"/>
      <c r="F211" s="150" t="inlineStr"/>
      <c r="G211" s="150" t="n"/>
      <c r="H211" s="152" t="n"/>
      <c r="I211" s="152" t="n"/>
      <c r="J211" s="152" t="n"/>
      <c r="K211" s="152" t="n"/>
      <c r="L211" s="152" t="n"/>
      <c r="M211" s="152" t="n"/>
      <c r="N211" s="152" t="n"/>
      <c r="O211" s="152" t="n"/>
      <c r="P211" s="152" t="n"/>
      <c r="Q211" s="152" t="n"/>
      <c r="R211" s="152" t="n"/>
      <c r="S211" s="165" t="n"/>
      <c r="T211" s="155" t="n"/>
      <c r="U211" s="152" t="n"/>
      <c r="V211" s="152" t="n"/>
      <c r="W211" s="152" t="n"/>
      <c r="X211" s="152" t="n"/>
      <c r="Y211" s="152" t="n"/>
      <c r="Z211" s="152" t="n"/>
      <c r="AA211" s="152" t="n"/>
      <c r="AB211" s="152" t="n"/>
      <c r="AC211" s="152" t="n"/>
      <c r="AD211" s="152" t="n"/>
      <c r="AE211" s="152" t="n"/>
      <c r="AF211" s="152" t="n"/>
      <c r="AG211" s="152" t="n"/>
      <c r="AH211" s="152" t="n"/>
      <c r="AI211" s="152" t="n"/>
      <c r="AJ211" s="152" t="n"/>
      <c r="AK211" s="152" t="n"/>
      <c r="AL211" s="152" t="n"/>
      <c r="AM211" s="152" t="n"/>
      <c r="AN211" s="166" t="n"/>
      <c r="AO211" s="155" t="n"/>
      <c r="AP211" s="152" t="n"/>
      <c r="AQ211" s="152" t="n"/>
      <c r="AR211" s="152" t="n"/>
      <c r="AS211" s="152" t="n"/>
      <c r="AT211" s="152" t="n"/>
      <c r="AU211" s="155" t="n"/>
      <c r="AV211" s="152" t="n"/>
      <c r="AW211" s="152" t="n"/>
      <c r="AX211" s="152" t="n"/>
      <c r="AY211" s="152" t="n"/>
      <c r="AZ211" s="152" t="n"/>
      <c r="BA211" s="165" t="n"/>
      <c r="BB211" s="165" t="n"/>
      <c r="BC211" s="155" t="n"/>
      <c r="BD211" s="152" t="n"/>
      <c r="BE211" s="152" t="n"/>
      <c r="BF211" s="152" t="n"/>
      <c r="BG211" s="155" t="n"/>
      <c r="BH211" s="152" t="n"/>
      <c r="BI211" s="152" t="n"/>
      <c r="BJ211" s="152" t="n"/>
      <c r="BK211" s="152" t="n"/>
      <c r="BL211" s="152" t="n"/>
      <c r="BM211" s="152" t="n"/>
      <c r="BN211" s="152" t="n"/>
      <c r="BO211" s="152" t="n"/>
      <c r="BP211" s="155" t="n"/>
      <c r="BQ211" s="152" t="n"/>
      <c r="BR211" s="152" t="n"/>
      <c r="BS211" s="152" t="n"/>
      <c r="BT211" s="152" t="n"/>
      <c r="BU211" s="152" t="n"/>
      <c r="BV211" s="152" t="n"/>
      <c r="BW211" s="152" t="n"/>
      <c r="BX211" s="165" t="n"/>
      <c r="BY211" s="150" t="n"/>
      <c r="BZ211" s="150" t="n"/>
      <c r="CA211" s="150" t="n"/>
      <c r="CB211" s="171">
        <f>getURL2025(B211:B1658)</f>
        <v/>
      </c>
      <c r="CC211" s="156" t="n"/>
      <c r="CD211" s="156" t="n"/>
      <c r="CE211" s="167">
        <f>IFERROR(__xludf.DUMMYFUNCTION("""COMPUTED_VALUE"""),"0")</f>
        <v/>
      </c>
      <c r="CF211" s="158">
        <f>IFERROR(__xludf.DUMMYFUNCTION("""COMPUTED_VALUE"""),"0")</f>
        <v/>
      </c>
      <c r="CG211" s="148" t="n"/>
      <c r="CH211" s="148" t="n"/>
      <c r="CI211" s="148" t="n"/>
      <c r="CJ211" s="148" t="n"/>
      <c r="CK211" s="148" t="n"/>
      <c r="CL211" s="148" t="n"/>
      <c r="CM211" s="148" t="n"/>
      <c r="CN211" s="148" t="n"/>
      <c r="CO211" s="148" t="n"/>
      <c r="CP211" s="148" t="n"/>
      <c r="CQ211" s="148" t="n"/>
      <c r="CR211" s="148" t="n"/>
      <c r="CS211" s="148" t="n"/>
      <c r="CT211" s="148" t="n"/>
      <c r="CU211" s="148" t="n"/>
      <c r="CV211" s="148" t="n"/>
    </row>
    <row r="212">
      <c r="A212" s="168" t="n"/>
      <c r="B212" s="64" t="n"/>
      <c r="C212" s="129" t="n"/>
      <c r="D212" s="130" t="inlineStr"/>
      <c r="E212" s="150" t="inlineStr"/>
      <c r="F212" s="150" t="inlineStr"/>
      <c r="G212" s="150" t="n"/>
      <c r="H212" s="152" t="n"/>
      <c r="I212" s="152" t="n"/>
      <c r="J212" s="152" t="n"/>
      <c r="K212" s="152" t="n"/>
      <c r="L212" s="152" t="n"/>
      <c r="M212" s="152" t="n"/>
      <c r="N212" s="152" t="n"/>
      <c r="O212" s="152" t="n"/>
      <c r="P212" s="152" t="n"/>
      <c r="Q212" s="152" t="n"/>
      <c r="R212" s="152" t="n"/>
      <c r="S212" s="165" t="n"/>
      <c r="T212" s="155" t="n"/>
      <c r="U212" s="152" t="n"/>
      <c r="V212" s="152" t="n"/>
      <c r="W212" s="152" t="n"/>
      <c r="X212" s="152" t="n"/>
      <c r="Y212" s="152" t="n"/>
      <c r="Z212" s="152" t="n"/>
      <c r="AA212" s="152" t="n"/>
      <c r="AB212" s="152" t="n"/>
      <c r="AC212" s="152" t="n"/>
      <c r="AD212" s="152" t="n"/>
      <c r="AE212" s="152" t="n"/>
      <c r="AF212" s="152" t="n"/>
      <c r="AG212" s="152" t="n"/>
      <c r="AH212" s="152" t="n"/>
      <c r="AI212" s="152" t="n"/>
      <c r="AJ212" s="152" t="n"/>
      <c r="AK212" s="152" t="n"/>
      <c r="AL212" s="152" t="n"/>
      <c r="AM212" s="152" t="n"/>
      <c r="AN212" s="166" t="n"/>
      <c r="AO212" s="155" t="n"/>
      <c r="AP212" s="152" t="n"/>
      <c r="AQ212" s="152" t="n"/>
      <c r="AR212" s="152" t="n"/>
      <c r="AS212" s="152" t="n"/>
      <c r="AT212" s="152" t="n"/>
      <c r="AU212" s="155" t="n"/>
      <c r="AV212" s="152" t="n"/>
      <c r="AW212" s="152" t="n"/>
      <c r="AX212" s="152" t="n"/>
      <c r="AY212" s="152" t="n"/>
      <c r="AZ212" s="152" t="n"/>
      <c r="BA212" s="165" t="n"/>
      <c r="BB212" s="165" t="n"/>
      <c r="BC212" s="155" t="n"/>
      <c r="BD212" s="152" t="n"/>
      <c r="BE212" s="152" t="n"/>
      <c r="BF212" s="152" t="n"/>
      <c r="BG212" s="155" t="n"/>
      <c r="BH212" s="152" t="n"/>
      <c r="BI212" s="152" t="n"/>
      <c r="BJ212" s="152" t="n"/>
      <c r="BK212" s="152" t="n"/>
      <c r="BL212" s="152" t="n"/>
      <c r="BM212" s="152" t="n"/>
      <c r="BN212" s="152" t="n"/>
      <c r="BO212" s="152" t="n"/>
      <c r="BP212" s="155" t="n"/>
      <c r="BQ212" s="152" t="n"/>
      <c r="BR212" s="152" t="n"/>
      <c r="BS212" s="152" t="n"/>
      <c r="BT212" s="152" t="n"/>
      <c r="BU212" s="152" t="n"/>
      <c r="BV212" s="152" t="n"/>
      <c r="BW212" s="152" t="n"/>
      <c r="BX212" s="165" t="n"/>
      <c r="BY212" s="150" t="n"/>
      <c r="BZ212" s="150" t="n"/>
      <c r="CA212" s="150" t="n"/>
      <c r="CB212" s="171">
        <f>getURL2025(B212:B1659)</f>
        <v/>
      </c>
      <c r="CC212" s="156" t="n"/>
      <c r="CD212" s="156" t="n"/>
      <c r="CE212" s="167">
        <f>IFERROR(__xludf.DUMMYFUNCTION("""COMPUTED_VALUE"""),"0")</f>
        <v/>
      </c>
      <c r="CF212" s="158">
        <f>IFERROR(__xludf.DUMMYFUNCTION("""COMPUTED_VALUE"""),"0")</f>
        <v/>
      </c>
      <c r="CG212" s="148" t="n"/>
      <c r="CH212" s="148" t="n"/>
      <c r="CI212" s="148" t="n"/>
      <c r="CJ212" s="148" t="n"/>
      <c r="CK212" s="148" t="n"/>
      <c r="CL212" s="148" t="n"/>
      <c r="CM212" s="148" t="n"/>
      <c r="CN212" s="148" t="n"/>
      <c r="CO212" s="148" t="n"/>
      <c r="CP212" s="148" t="n"/>
      <c r="CQ212" s="148" t="n"/>
      <c r="CR212" s="148" t="n"/>
      <c r="CS212" s="148" t="n"/>
      <c r="CT212" s="148" t="n"/>
      <c r="CU212" s="148" t="n"/>
      <c r="CV212" s="148" t="n"/>
    </row>
    <row r="213">
      <c r="A213" s="168" t="n"/>
      <c r="B213" s="64" t="n"/>
      <c r="C213" s="129" t="n"/>
      <c r="D213" s="130" t="inlineStr"/>
      <c r="E213" s="150" t="inlineStr"/>
      <c r="F213" s="150" t="inlineStr"/>
      <c r="G213" s="150" t="n"/>
      <c r="H213" s="152" t="n"/>
      <c r="I213" s="152" t="n"/>
      <c r="J213" s="152" t="n"/>
      <c r="K213" s="152" t="n"/>
      <c r="L213" s="152" t="n"/>
      <c r="M213" s="152" t="n"/>
      <c r="N213" s="152" t="n"/>
      <c r="O213" s="152" t="n"/>
      <c r="P213" s="152" t="n"/>
      <c r="Q213" s="152" t="n"/>
      <c r="R213" s="152" t="n"/>
      <c r="S213" s="165" t="n"/>
      <c r="T213" s="155" t="n"/>
      <c r="U213" s="152" t="n"/>
      <c r="V213" s="152" t="n"/>
      <c r="W213" s="152" t="n"/>
      <c r="X213" s="152" t="n"/>
      <c r="Y213" s="152" t="n"/>
      <c r="Z213" s="152" t="n"/>
      <c r="AA213" s="152" t="n"/>
      <c r="AB213" s="152" t="n"/>
      <c r="AC213" s="152" t="n"/>
      <c r="AD213" s="152" t="n"/>
      <c r="AE213" s="152" t="n"/>
      <c r="AF213" s="152" t="n"/>
      <c r="AG213" s="152" t="n"/>
      <c r="AH213" s="152" t="n"/>
      <c r="AI213" s="152" t="n"/>
      <c r="AJ213" s="152" t="n"/>
      <c r="AK213" s="152" t="n"/>
      <c r="AL213" s="152" t="n"/>
      <c r="AM213" s="152" t="n"/>
      <c r="AN213" s="166" t="n"/>
      <c r="AO213" s="155" t="n"/>
      <c r="AP213" s="152" t="n"/>
      <c r="AQ213" s="152" t="n"/>
      <c r="AR213" s="152" t="n"/>
      <c r="AS213" s="152" t="n"/>
      <c r="AT213" s="152" t="n"/>
      <c r="AU213" s="155" t="n"/>
      <c r="AV213" s="152" t="n"/>
      <c r="AW213" s="152" t="n"/>
      <c r="AX213" s="152" t="n"/>
      <c r="AY213" s="152" t="n"/>
      <c r="AZ213" s="152" t="n"/>
      <c r="BA213" s="165" t="n"/>
      <c r="BB213" s="165" t="n"/>
      <c r="BC213" s="155" t="n"/>
      <c r="BD213" s="152" t="n"/>
      <c r="BE213" s="152" t="n"/>
      <c r="BF213" s="152" t="n"/>
      <c r="BG213" s="155" t="n"/>
      <c r="BH213" s="152" t="n"/>
      <c r="BI213" s="152" t="n"/>
      <c r="BJ213" s="152" t="n"/>
      <c r="BK213" s="152" t="n"/>
      <c r="BL213" s="152" t="n"/>
      <c r="BM213" s="152" t="n"/>
      <c r="BN213" s="152" t="n"/>
      <c r="BO213" s="152" t="n"/>
      <c r="BP213" s="155" t="n"/>
      <c r="BQ213" s="152" t="n"/>
      <c r="BR213" s="152" t="n"/>
      <c r="BS213" s="152" t="n"/>
      <c r="BT213" s="152" t="n"/>
      <c r="BU213" s="152" t="n"/>
      <c r="BV213" s="152" t="n"/>
      <c r="BW213" s="152" t="n"/>
      <c r="BX213" s="165" t="n"/>
      <c r="BY213" s="150" t="n"/>
      <c r="BZ213" s="150" t="n"/>
      <c r="CA213" s="150" t="n"/>
      <c r="CB213" s="171">
        <f>getURL2025(B213:B1660)</f>
        <v/>
      </c>
      <c r="CC213" s="156" t="n"/>
      <c r="CD213" s="156" t="n"/>
      <c r="CE213" s="167">
        <f>IFERROR(__xludf.DUMMYFUNCTION("""COMPUTED_VALUE"""),"0")</f>
        <v/>
      </c>
      <c r="CF213" s="158">
        <f>IFERROR(__xludf.DUMMYFUNCTION("""COMPUTED_VALUE"""),"0")</f>
        <v/>
      </c>
      <c r="CG213" s="148" t="n"/>
      <c r="CH213" s="148" t="n"/>
      <c r="CI213" s="148" t="n"/>
      <c r="CJ213" s="148" t="n"/>
      <c r="CK213" s="148" t="n"/>
      <c r="CL213" s="148" t="n"/>
      <c r="CM213" s="148" t="n"/>
      <c r="CN213" s="148" t="n"/>
      <c r="CO213" s="148" t="n"/>
      <c r="CP213" s="148" t="n"/>
      <c r="CQ213" s="148" t="n"/>
      <c r="CR213" s="148" t="n"/>
      <c r="CS213" s="148" t="n"/>
      <c r="CT213" s="148" t="n"/>
      <c r="CU213" s="148" t="n"/>
      <c r="CV213" s="148" t="n"/>
    </row>
    <row r="214">
      <c r="A214" s="168" t="n"/>
      <c r="B214" s="64" t="n"/>
      <c r="C214" s="129" t="n"/>
      <c r="D214" s="130" t="inlineStr"/>
      <c r="E214" s="150" t="inlineStr"/>
      <c r="F214" s="150" t="inlineStr"/>
      <c r="G214" s="150" t="n"/>
      <c r="H214" s="152" t="n"/>
      <c r="I214" s="152" t="n"/>
      <c r="J214" s="152" t="n"/>
      <c r="K214" s="152" t="n"/>
      <c r="L214" s="152" t="n"/>
      <c r="M214" s="152" t="n"/>
      <c r="N214" s="152" t="n"/>
      <c r="O214" s="152" t="n"/>
      <c r="P214" s="152" t="n"/>
      <c r="Q214" s="152" t="n"/>
      <c r="R214" s="152" t="n"/>
      <c r="S214" s="165" t="n"/>
      <c r="T214" s="155" t="n"/>
      <c r="U214" s="152" t="n"/>
      <c r="V214" s="152" t="n"/>
      <c r="W214" s="152" t="n"/>
      <c r="X214" s="152" t="n"/>
      <c r="Y214" s="152" t="n"/>
      <c r="Z214" s="152" t="n"/>
      <c r="AA214" s="152" t="n"/>
      <c r="AB214" s="152" t="n"/>
      <c r="AC214" s="152" t="n"/>
      <c r="AD214" s="152" t="n"/>
      <c r="AE214" s="152" t="n"/>
      <c r="AF214" s="152" t="n"/>
      <c r="AG214" s="152" t="n"/>
      <c r="AH214" s="152" t="n"/>
      <c r="AI214" s="152" t="n"/>
      <c r="AJ214" s="152" t="n"/>
      <c r="AK214" s="152" t="n"/>
      <c r="AL214" s="152" t="n"/>
      <c r="AM214" s="152" t="n"/>
      <c r="AN214" s="166" t="n"/>
      <c r="AO214" s="155" t="n"/>
      <c r="AP214" s="152" t="n"/>
      <c r="AQ214" s="152" t="n"/>
      <c r="AR214" s="152" t="n"/>
      <c r="AS214" s="152" t="n"/>
      <c r="AT214" s="152" t="n"/>
      <c r="AU214" s="155" t="n"/>
      <c r="AV214" s="152" t="n"/>
      <c r="AW214" s="152" t="n"/>
      <c r="AX214" s="152" t="n"/>
      <c r="AY214" s="152" t="n"/>
      <c r="AZ214" s="152" t="n"/>
      <c r="BA214" s="165" t="n"/>
      <c r="BB214" s="165" t="n"/>
      <c r="BC214" s="155" t="n"/>
      <c r="BD214" s="152" t="n"/>
      <c r="BE214" s="152" t="n"/>
      <c r="BF214" s="152" t="n"/>
      <c r="BG214" s="155" t="n"/>
      <c r="BH214" s="152" t="n"/>
      <c r="BI214" s="152" t="n"/>
      <c r="BJ214" s="152" t="n"/>
      <c r="BK214" s="152" t="n"/>
      <c r="BL214" s="152" t="n"/>
      <c r="BM214" s="152" t="n"/>
      <c r="BN214" s="152" t="n"/>
      <c r="BO214" s="152" t="n"/>
      <c r="BP214" s="155" t="n"/>
      <c r="BQ214" s="152" t="n"/>
      <c r="BR214" s="152" t="n"/>
      <c r="BS214" s="152" t="n"/>
      <c r="BT214" s="152" t="n"/>
      <c r="BU214" s="152" t="n"/>
      <c r="BV214" s="152" t="n"/>
      <c r="BW214" s="152" t="n"/>
      <c r="BX214" s="165" t="n"/>
      <c r="BY214" s="150" t="n"/>
      <c r="BZ214" s="150" t="n"/>
      <c r="CA214" s="150" t="n"/>
      <c r="CB214" s="171">
        <f>getURL2025(B214:B1661)</f>
        <v/>
      </c>
      <c r="CC214" s="156" t="n"/>
      <c r="CD214" s="156" t="n"/>
      <c r="CE214" s="167">
        <f>IFERROR(__xludf.DUMMYFUNCTION("""COMPUTED_VALUE"""),"0")</f>
        <v/>
      </c>
      <c r="CF214" s="158">
        <f>IFERROR(__xludf.DUMMYFUNCTION("""COMPUTED_VALUE"""),"0")</f>
        <v/>
      </c>
      <c r="CG214" s="148" t="n"/>
      <c r="CH214" s="148" t="n"/>
      <c r="CI214" s="148" t="n"/>
      <c r="CJ214" s="148" t="n"/>
      <c r="CK214" s="148" t="n"/>
      <c r="CL214" s="148" t="n"/>
      <c r="CM214" s="148" t="n"/>
      <c r="CN214" s="148" t="n"/>
      <c r="CO214" s="148" t="n"/>
      <c r="CP214" s="148" t="n"/>
      <c r="CQ214" s="148" t="n"/>
      <c r="CR214" s="148" t="n"/>
      <c r="CS214" s="148" t="n"/>
      <c r="CT214" s="148" t="n"/>
      <c r="CU214" s="148" t="n"/>
      <c r="CV214" s="148" t="n"/>
    </row>
    <row r="215">
      <c r="A215" s="168" t="n"/>
      <c r="B215" s="64" t="n"/>
      <c r="C215" s="129" t="n"/>
      <c r="D215" s="130" t="inlineStr"/>
      <c r="E215" s="150" t="inlineStr"/>
      <c r="F215" s="150" t="inlineStr"/>
      <c r="G215" s="150" t="n"/>
      <c r="H215" s="152" t="n"/>
      <c r="I215" s="152" t="n"/>
      <c r="J215" s="152" t="n"/>
      <c r="K215" s="152" t="n"/>
      <c r="L215" s="152" t="n"/>
      <c r="M215" s="152" t="n"/>
      <c r="N215" s="152" t="n"/>
      <c r="O215" s="152" t="n"/>
      <c r="P215" s="152" t="n"/>
      <c r="Q215" s="152" t="n"/>
      <c r="R215" s="152" t="n"/>
      <c r="S215" s="165" t="n"/>
      <c r="T215" s="155" t="n"/>
      <c r="U215" s="152" t="n"/>
      <c r="V215" s="152" t="n"/>
      <c r="W215" s="152" t="n"/>
      <c r="X215" s="152" t="n"/>
      <c r="Y215" s="152" t="n"/>
      <c r="Z215" s="152" t="n"/>
      <c r="AA215" s="152" t="n"/>
      <c r="AB215" s="152" t="n"/>
      <c r="AC215" s="152" t="n"/>
      <c r="AD215" s="152" t="n"/>
      <c r="AE215" s="152" t="n"/>
      <c r="AF215" s="152" t="n"/>
      <c r="AG215" s="152" t="n"/>
      <c r="AH215" s="152" t="n"/>
      <c r="AI215" s="152" t="n"/>
      <c r="AJ215" s="152" t="n"/>
      <c r="AK215" s="152" t="n"/>
      <c r="AL215" s="152" t="n"/>
      <c r="AM215" s="152" t="n"/>
      <c r="AN215" s="166" t="n"/>
      <c r="AO215" s="155" t="n"/>
      <c r="AP215" s="152" t="n"/>
      <c r="AQ215" s="152" t="n"/>
      <c r="AR215" s="152" t="n"/>
      <c r="AS215" s="152" t="n"/>
      <c r="AT215" s="152" t="n"/>
      <c r="AU215" s="155" t="n"/>
      <c r="AV215" s="152" t="n"/>
      <c r="AW215" s="152" t="n"/>
      <c r="AX215" s="152" t="n"/>
      <c r="AY215" s="152" t="n"/>
      <c r="AZ215" s="152" t="n"/>
      <c r="BA215" s="165" t="n"/>
      <c r="BB215" s="165" t="n"/>
      <c r="BC215" s="155" t="n"/>
      <c r="BD215" s="152" t="n"/>
      <c r="BE215" s="152" t="n"/>
      <c r="BF215" s="152" t="n"/>
      <c r="BG215" s="155" t="n"/>
      <c r="BH215" s="152" t="n"/>
      <c r="BI215" s="152" t="n"/>
      <c r="BJ215" s="152" t="n"/>
      <c r="BK215" s="152" t="n"/>
      <c r="BL215" s="152" t="n"/>
      <c r="BM215" s="152" t="n"/>
      <c r="BN215" s="152" t="n"/>
      <c r="BO215" s="152" t="n"/>
      <c r="BP215" s="155" t="n"/>
      <c r="BQ215" s="152" t="n"/>
      <c r="BR215" s="152" t="n"/>
      <c r="BS215" s="152" t="n"/>
      <c r="BT215" s="152" t="n"/>
      <c r="BU215" s="152" t="n"/>
      <c r="BV215" s="152" t="n"/>
      <c r="BW215" s="152" t="n"/>
      <c r="BX215" s="165" t="n"/>
      <c r="BY215" s="150" t="n"/>
      <c r="BZ215" s="150" t="n"/>
      <c r="CA215" s="150" t="n"/>
      <c r="CB215" s="171">
        <f>getURL2025(B215:B1662)</f>
        <v/>
      </c>
      <c r="CC215" s="156" t="n"/>
      <c r="CD215" s="156" t="n"/>
      <c r="CE215" s="167">
        <f>IFERROR(__xludf.DUMMYFUNCTION("""COMPUTED_VALUE"""),"0")</f>
        <v/>
      </c>
      <c r="CF215" s="158">
        <f>IFERROR(__xludf.DUMMYFUNCTION("""COMPUTED_VALUE"""),"0")</f>
        <v/>
      </c>
      <c r="CG215" s="148" t="n"/>
      <c r="CH215" s="148" t="n"/>
      <c r="CI215" s="148" t="n"/>
      <c r="CJ215" s="148" t="n"/>
      <c r="CK215" s="148" t="n"/>
      <c r="CL215" s="148" t="n"/>
      <c r="CM215" s="148" t="n"/>
      <c r="CN215" s="148" t="n"/>
      <c r="CO215" s="148" t="n"/>
      <c r="CP215" s="148" t="n"/>
      <c r="CQ215" s="148" t="n"/>
      <c r="CR215" s="148" t="n"/>
      <c r="CS215" s="148" t="n"/>
      <c r="CT215" s="148" t="n"/>
      <c r="CU215" s="148" t="n"/>
      <c r="CV215" s="148" t="n"/>
    </row>
    <row r="216">
      <c r="A216" s="168" t="n"/>
      <c r="B216" s="64" t="n"/>
      <c r="C216" s="129" t="n"/>
      <c r="D216" s="130" t="inlineStr"/>
      <c r="E216" s="150" t="inlineStr"/>
      <c r="F216" s="150" t="inlineStr"/>
      <c r="G216" s="150" t="n"/>
      <c r="H216" s="152" t="n"/>
      <c r="I216" s="152" t="n"/>
      <c r="J216" s="152" t="n"/>
      <c r="K216" s="152" t="n"/>
      <c r="L216" s="152" t="n"/>
      <c r="M216" s="152" t="n"/>
      <c r="N216" s="152" t="n"/>
      <c r="O216" s="152" t="n"/>
      <c r="P216" s="152" t="n"/>
      <c r="Q216" s="152" t="n"/>
      <c r="R216" s="152" t="n"/>
      <c r="S216" s="165" t="n"/>
      <c r="T216" s="155" t="n"/>
      <c r="U216" s="152" t="n"/>
      <c r="V216" s="152" t="n"/>
      <c r="W216" s="152" t="n"/>
      <c r="X216" s="152" t="n"/>
      <c r="Y216" s="152" t="n"/>
      <c r="Z216" s="152" t="n"/>
      <c r="AA216" s="152" t="n"/>
      <c r="AB216" s="152" t="n"/>
      <c r="AC216" s="152" t="n"/>
      <c r="AD216" s="152" t="n"/>
      <c r="AE216" s="152" t="n"/>
      <c r="AF216" s="152" t="n"/>
      <c r="AG216" s="152" t="n"/>
      <c r="AH216" s="152" t="n"/>
      <c r="AI216" s="152" t="n"/>
      <c r="AJ216" s="152" t="n"/>
      <c r="AK216" s="152" t="n"/>
      <c r="AL216" s="152" t="n"/>
      <c r="AM216" s="152" t="n"/>
      <c r="AN216" s="166" t="n"/>
      <c r="AO216" s="155" t="n"/>
      <c r="AP216" s="152" t="n"/>
      <c r="AQ216" s="152" t="n"/>
      <c r="AR216" s="152" t="n"/>
      <c r="AS216" s="152" t="n"/>
      <c r="AT216" s="152" t="n"/>
      <c r="AU216" s="155" t="n"/>
      <c r="AV216" s="152" t="n"/>
      <c r="AW216" s="152" t="n"/>
      <c r="AX216" s="152" t="n"/>
      <c r="AY216" s="152" t="n"/>
      <c r="AZ216" s="152" t="n"/>
      <c r="BA216" s="165" t="n"/>
      <c r="BB216" s="165" t="n"/>
      <c r="BC216" s="155" t="n"/>
      <c r="BD216" s="152" t="n"/>
      <c r="BE216" s="152" t="n"/>
      <c r="BF216" s="152" t="n"/>
      <c r="BG216" s="155" t="n"/>
      <c r="BH216" s="152" t="n"/>
      <c r="BI216" s="152" t="n"/>
      <c r="BJ216" s="152" t="n"/>
      <c r="BK216" s="152" t="n"/>
      <c r="BL216" s="152" t="n"/>
      <c r="BM216" s="152" t="n"/>
      <c r="BN216" s="152" t="n"/>
      <c r="BO216" s="152" t="n"/>
      <c r="BP216" s="155" t="n"/>
      <c r="BQ216" s="152" t="n"/>
      <c r="BR216" s="152" t="n"/>
      <c r="BS216" s="152" t="n"/>
      <c r="BT216" s="152" t="n"/>
      <c r="BU216" s="152" t="n"/>
      <c r="BV216" s="152" t="n"/>
      <c r="BW216" s="152" t="n"/>
      <c r="BX216" s="165" t="n"/>
      <c r="BY216" s="150" t="n"/>
      <c r="BZ216" s="150" t="n"/>
      <c r="CA216" s="150" t="n"/>
      <c r="CB216" s="171">
        <f>getURL2025(B216:B1663)</f>
        <v/>
      </c>
      <c r="CC216" s="156" t="n"/>
      <c r="CD216" s="156" t="n"/>
      <c r="CE216" s="167">
        <f>IFERROR(__xludf.DUMMYFUNCTION("""COMPUTED_VALUE"""),"0")</f>
        <v/>
      </c>
      <c r="CF216" s="158">
        <f>IFERROR(__xludf.DUMMYFUNCTION("""COMPUTED_VALUE"""),"0")</f>
        <v/>
      </c>
      <c r="CG216" s="148" t="n"/>
      <c r="CH216" s="148" t="n"/>
      <c r="CI216" s="148" t="n"/>
      <c r="CJ216" s="148" t="n"/>
      <c r="CK216" s="148" t="n"/>
      <c r="CL216" s="148" t="n"/>
      <c r="CM216" s="148" t="n"/>
      <c r="CN216" s="148" t="n"/>
      <c r="CO216" s="148" t="n"/>
      <c r="CP216" s="148" t="n"/>
      <c r="CQ216" s="148" t="n"/>
      <c r="CR216" s="148" t="n"/>
      <c r="CS216" s="148" t="n"/>
      <c r="CT216" s="148" t="n"/>
      <c r="CU216" s="148" t="n"/>
      <c r="CV216" s="148" t="n"/>
    </row>
    <row r="217">
      <c r="A217" s="168" t="n"/>
      <c r="B217" s="64" t="n"/>
      <c r="C217" s="129" t="n"/>
      <c r="D217" s="130" t="inlineStr"/>
      <c r="E217" s="150" t="inlineStr"/>
      <c r="F217" s="150" t="inlineStr"/>
      <c r="G217" s="150" t="n"/>
      <c r="H217" s="152" t="n"/>
      <c r="I217" s="152" t="n"/>
      <c r="J217" s="152" t="n"/>
      <c r="K217" s="152" t="n"/>
      <c r="L217" s="152" t="n"/>
      <c r="M217" s="152" t="n"/>
      <c r="N217" s="152" t="n"/>
      <c r="O217" s="152" t="n"/>
      <c r="P217" s="152" t="n"/>
      <c r="Q217" s="152" t="n"/>
      <c r="R217" s="152" t="n"/>
      <c r="S217" s="165" t="n"/>
      <c r="T217" s="155" t="n"/>
      <c r="U217" s="152" t="n"/>
      <c r="V217" s="152" t="n"/>
      <c r="W217" s="152" t="n"/>
      <c r="X217" s="152" t="n"/>
      <c r="Y217" s="152" t="n"/>
      <c r="Z217" s="152" t="n"/>
      <c r="AA217" s="152" t="n"/>
      <c r="AB217" s="152" t="n"/>
      <c r="AC217" s="152" t="n"/>
      <c r="AD217" s="152" t="n"/>
      <c r="AE217" s="152" t="n"/>
      <c r="AF217" s="152" t="n"/>
      <c r="AG217" s="152" t="n"/>
      <c r="AH217" s="152" t="n"/>
      <c r="AI217" s="152" t="n"/>
      <c r="AJ217" s="152" t="n"/>
      <c r="AK217" s="152" t="n"/>
      <c r="AL217" s="152" t="n"/>
      <c r="AM217" s="152" t="n"/>
      <c r="AN217" s="166" t="n"/>
      <c r="AO217" s="155" t="n"/>
      <c r="AP217" s="152" t="n"/>
      <c r="AQ217" s="152" t="n"/>
      <c r="AR217" s="152" t="n"/>
      <c r="AS217" s="152" t="n"/>
      <c r="AT217" s="152" t="n"/>
      <c r="AU217" s="155" t="n"/>
      <c r="AV217" s="152" t="n"/>
      <c r="AW217" s="152" t="n"/>
      <c r="AX217" s="152" t="n"/>
      <c r="AY217" s="152" t="n"/>
      <c r="AZ217" s="152" t="n"/>
      <c r="BA217" s="165" t="n"/>
      <c r="BB217" s="165" t="n"/>
      <c r="BC217" s="155" t="n"/>
      <c r="BD217" s="152" t="n"/>
      <c r="BE217" s="152" t="n"/>
      <c r="BF217" s="152" t="n"/>
      <c r="BG217" s="155" t="n"/>
      <c r="BH217" s="152" t="n"/>
      <c r="BI217" s="152" t="n"/>
      <c r="BJ217" s="152" t="n"/>
      <c r="BK217" s="152" t="n"/>
      <c r="BL217" s="152" t="n"/>
      <c r="BM217" s="152" t="n"/>
      <c r="BN217" s="152" t="n"/>
      <c r="BO217" s="152" t="n"/>
      <c r="BP217" s="155" t="n"/>
      <c r="BQ217" s="152" t="n"/>
      <c r="BR217" s="152" t="n"/>
      <c r="BS217" s="152" t="n"/>
      <c r="BT217" s="152" t="n"/>
      <c r="BU217" s="152" t="n"/>
      <c r="BV217" s="152" t="n"/>
      <c r="BW217" s="152" t="n"/>
      <c r="BX217" s="165" t="n"/>
      <c r="BY217" s="150" t="n"/>
      <c r="BZ217" s="150" t="n"/>
      <c r="CA217" s="150" t="n"/>
      <c r="CB217" s="171">
        <f>getURL2025(B217:B1664)</f>
        <v/>
      </c>
      <c r="CC217" s="156" t="n"/>
      <c r="CD217" s="156" t="n"/>
      <c r="CE217" s="167">
        <f>IFERROR(__xludf.DUMMYFUNCTION("""COMPUTED_VALUE"""),"0")</f>
        <v/>
      </c>
      <c r="CF217" s="158">
        <f>IFERROR(__xludf.DUMMYFUNCTION("""COMPUTED_VALUE"""),"0")</f>
        <v/>
      </c>
      <c r="CG217" s="148" t="n"/>
      <c r="CH217" s="148" t="n"/>
      <c r="CI217" s="148" t="n"/>
      <c r="CJ217" s="148" t="n"/>
      <c r="CK217" s="148" t="n"/>
      <c r="CL217" s="148" t="n"/>
      <c r="CM217" s="148" t="n"/>
      <c r="CN217" s="148" t="n"/>
      <c r="CO217" s="148" t="n"/>
      <c r="CP217" s="148" t="n"/>
      <c r="CQ217" s="148" t="n"/>
      <c r="CR217" s="148" t="n"/>
      <c r="CS217" s="148" t="n"/>
      <c r="CT217" s="148" t="n"/>
      <c r="CU217" s="148" t="n"/>
      <c r="CV217" s="148" t="n"/>
    </row>
    <row r="218">
      <c r="A218" s="168" t="n"/>
      <c r="B218" s="64" t="n"/>
      <c r="C218" s="129" t="n"/>
      <c r="D218" s="130" t="inlineStr"/>
      <c r="E218" s="150" t="inlineStr"/>
      <c r="F218" s="150" t="inlineStr"/>
      <c r="G218" s="150" t="n"/>
      <c r="H218" s="152" t="n"/>
      <c r="I218" s="152" t="n"/>
      <c r="J218" s="152" t="n"/>
      <c r="K218" s="152" t="n"/>
      <c r="L218" s="152" t="n"/>
      <c r="M218" s="152" t="n"/>
      <c r="N218" s="152" t="n"/>
      <c r="O218" s="152" t="n"/>
      <c r="P218" s="152" t="n"/>
      <c r="Q218" s="152" t="n"/>
      <c r="R218" s="152" t="n"/>
      <c r="S218" s="165" t="n"/>
      <c r="T218" s="155" t="n"/>
      <c r="U218" s="152" t="n"/>
      <c r="V218" s="152" t="n"/>
      <c r="W218" s="152" t="n"/>
      <c r="X218" s="152" t="n"/>
      <c r="Y218" s="152" t="n"/>
      <c r="Z218" s="152" t="n"/>
      <c r="AA218" s="152" t="n"/>
      <c r="AB218" s="152" t="n"/>
      <c r="AC218" s="152" t="n"/>
      <c r="AD218" s="152" t="n"/>
      <c r="AE218" s="152" t="n"/>
      <c r="AF218" s="152" t="n"/>
      <c r="AG218" s="152" t="n"/>
      <c r="AH218" s="152" t="n"/>
      <c r="AI218" s="152" t="n"/>
      <c r="AJ218" s="152" t="n"/>
      <c r="AK218" s="152" t="n"/>
      <c r="AL218" s="152" t="n"/>
      <c r="AM218" s="152" t="n"/>
      <c r="AN218" s="166" t="n"/>
      <c r="AO218" s="155" t="n"/>
      <c r="AP218" s="152" t="n"/>
      <c r="AQ218" s="152" t="n"/>
      <c r="AR218" s="152" t="n"/>
      <c r="AS218" s="152" t="n"/>
      <c r="AT218" s="152" t="n"/>
      <c r="AU218" s="155" t="n"/>
      <c r="AV218" s="152" t="n"/>
      <c r="AW218" s="152" t="n"/>
      <c r="AX218" s="152" t="n"/>
      <c r="AY218" s="152" t="n"/>
      <c r="AZ218" s="152" t="n"/>
      <c r="BA218" s="165" t="n"/>
      <c r="BB218" s="165" t="n"/>
      <c r="BC218" s="155" t="n"/>
      <c r="BD218" s="152" t="n"/>
      <c r="BE218" s="152" t="n"/>
      <c r="BF218" s="152" t="n"/>
      <c r="BG218" s="155" t="n"/>
      <c r="BH218" s="152" t="n"/>
      <c r="BI218" s="152" t="n"/>
      <c r="BJ218" s="152" t="n"/>
      <c r="BK218" s="152" t="n"/>
      <c r="BL218" s="152" t="n"/>
      <c r="BM218" s="152" t="n"/>
      <c r="BN218" s="152" t="n"/>
      <c r="BO218" s="152" t="n"/>
      <c r="BP218" s="155" t="n"/>
      <c r="BQ218" s="152" t="n"/>
      <c r="BR218" s="152" t="n"/>
      <c r="BS218" s="152" t="n"/>
      <c r="BT218" s="152" t="n"/>
      <c r="BU218" s="152" t="n"/>
      <c r="BV218" s="152" t="n"/>
      <c r="BW218" s="152" t="n"/>
      <c r="BX218" s="165" t="n"/>
      <c r="BY218" s="150" t="n"/>
      <c r="BZ218" s="150" t="n"/>
      <c r="CA218" s="150" t="n"/>
      <c r="CB218" s="171">
        <f>getURL2025(B218:B1665)</f>
        <v/>
      </c>
      <c r="CC218" s="156" t="n"/>
      <c r="CD218" s="156" t="n"/>
      <c r="CE218" s="167">
        <f>IFERROR(__xludf.DUMMYFUNCTION("""COMPUTED_VALUE"""),"0")</f>
        <v/>
      </c>
      <c r="CF218" s="158">
        <f>IFERROR(__xludf.DUMMYFUNCTION("""COMPUTED_VALUE"""),"0")</f>
        <v/>
      </c>
      <c r="CG218" s="148" t="n"/>
      <c r="CH218" s="148" t="n"/>
      <c r="CI218" s="148" t="n"/>
      <c r="CJ218" s="148" t="n"/>
      <c r="CK218" s="148" t="n"/>
      <c r="CL218" s="148" t="n"/>
      <c r="CM218" s="148" t="n"/>
      <c r="CN218" s="148" t="n"/>
      <c r="CO218" s="148" t="n"/>
      <c r="CP218" s="148" t="n"/>
      <c r="CQ218" s="148" t="n"/>
      <c r="CR218" s="148" t="n"/>
      <c r="CS218" s="148" t="n"/>
      <c r="CT218" s="148" t="n"/>
      <c r="CU218" s="148" t="n"/>
      <c r="CV218" s="148" t="n"/>
    </row>
    <row r="219">
      <c r="A219" s="168" t="n"/>
      <c r="B219" s="64" t="n"/>
      <c r="C219" s="129" t="n"/>
      <c r="D219" s="130" t="inlineStr"/>
      <c r="E219" s="150" t="inlineStr"/>
      <c r="F219" s="150" t="inlineStr"/>
      <c r="G219" s="150" t="n"/>
      <c r="H219" s="152" t="n"/>
      <c r="I219" s="152" t="n"/>
      <c r="J219" s="152" t="n"/>
      <c r="K219" s="152" t="n"/>
      <c r="L219" s="152" t="n"/>
      <c r="M219" s="152" t="n"/>
      <c r="N219" s="152" t="n"/>
      <c r="O219" s="152" t="n"/>
      <c r="P219" s="152" t="n"/>
      <c r="Q219" s="152" t="n"/>
      <c r="R219" s="152" t="n"/>
      <c r="S219" s="165" t="n"/>
      <c r="T219" s="155" t="n"/>
      <c r="U219" s="152" t="n"/>
      <c r="V219" s="152" t="n"/>
      <c r="W219" s="152" t="n"/>
      <c r="X219" s="152" t="n"/>
      <c r="Y219" s="152" t="n"/>
      <c r="Z219" s="152" t="n"/>
      <c r="AA219" s="152" t="n"/>
      <c r="AB219" s="152" t="n"/>
      <c r="AC219" s="152" t="n"/>
      <c r="AD219" s="152" t="n"/>
      <c r="AE219" s="152" t="n"/>
      <c r="AF219" s="152" t="n"/>
      <c r="AG219" s="152" t="n"/>
      <c r="AH219" s="152" t="n"/>
      <c r="AI219" s="152" t="n"/>
      <c r="AJ219" s="152" t="n"/>
      <c r="AK219" s="152" t="n"/>
      <c r="AL219" s="152" t="n"/>
      <c r="AM219" s="152" t="n"/>
      <c r="AN219" s="166" t="n"/>
      <c r="AO219" s="155" t="n"/>
      <c r="AP219" s="152" t="n"/>
      <c r="AQ219" s="152" t="n"/>
      <c r="AR219" s="152" t="n"/>
      <c r="AS219" s="152" t="n"/>
      <c r="AT219" s="152" t="n"/>
      <c r="AU219" s="155" t="n"/>
      <c r="AV219" s="152" t="n"/>
      <c r="AW219" s="152" t="n"/>
      <c r="AX219" s="152" t="n"/>
      <c r="AY219" s="152" t="n"/>
      <c r="AZ219" s="152" t="n"/>
      <c r="BA219" s="165" t="n"/>
      <c r="BB219" s="165" t="n"/>
      <c r="BC219" s="155" t="n"/>
      <c r="BD219" s="152" t="n"/>
      <c r="BE219" s="152" t="n"/>
      <c r="BF219" s="152" t="n"/>
      <c r="BG219" s="155" t="n"/>
      <c r="BH219" s="152" t="n"/>
      <c r="BI219" s="152" t="n"/>
      <c r="BJ219" s="152" t="n"/>
      <c r="BK219" s="152" t="n"/>
      <c r="BL219" s="152" t="n"/>
      <c r="BM219" s="152" t="n"/>
      <c r="BN219" s="152" t="n"/>
      <c r="BO219" s="152" t="n"/>
      <c r="BP219" s="155" t="n"/>
      <c r="BQ219" s="152" t="n"/>
      <c r="BR219" s="152" t="n"/>
      <c r="BS219" s="152" t="n"/>
      <c r="BT219" s="152" t="n"/>
      <c r="BU219" s="152" t="n"/>
      <c r="BV219" s="152" t="n"/>
      <c r="BW219" s="152" t="n"/>
      <c r="BX219" s="165" t="n"/>
      <c r="BY219" s="150" t="n"/>
      <c r="BZ219" s="150" t="n"/>
      <c r="CA219" s="150" t="n"/>
      <c r="CB219" s="171">
        <f>getURL2025(B219:B1666)</f>
        <v/>
      </c>
      <c r="CC219" s="156" t="n"/>
      <c r="CD219" s="156" t="n"/>
      <c r="CE219" s="167">
        <f>IFERROR(__xludf.DUMMYFUNCTION("""COMPUTED_VALUE"""),"0")</f>
        <v/>
      </c>
      <c r="CF219" s="158">
        <f>IFERROR(__xludf.DUMMYFUNCTION("""COMPUTED_VALUE"""),"0")</f>
        <v/>
      </c>
      <c r="CG219" s="148" t="n"/>
      <c r="CH219" s="148" t="n"/>
      <c r="CI219" s="148" t="n"/>
      <c r="CJ219" s="148" t="n"/>
      <c r="CK219" s="148" t="n"/>
      <c r="CL219" s="148" t="n"/>
      <c r="CM219" s="148" t="n"/>
      <c r="CN219" s="148" t="n"/>
      <c r="CO219" s="148" t="n"/>
      <c r="CP219" s="148" t="n"/>
      <c r="CQ219" s="148" t="n"/>
      <c r="CR219" s="148" t="n"/>
      <c r="CS219" s="148" t="n"/>
      <c r="CT219" s="148" t="n"/>
      <c r="CU219" s="148" t="n"/>
      <c r="CV219" s="148" t="n"/>
    </row>
    <row r="220">
      <c r="A220" s="168" t="n"/>
      <c r="B220" s="64" t="n"/>
      <c r="C220" s="129" t="n"/>
      <c r="D220" s="130" t="inlineStr"/>
      <c r="E220" s="150" t="inlineStr"/>
      <c r="F220" s="150" t="inlineStr"/>
      <c r="G220" s="150" t="n"/>
      <c r="H220" s="152" t="n"/>
      <c r="I220" s="152" t="n"/>
      <c r="J220" s="152" t="n"/>
      <c r="K220" s="152" t="n"/>
      <c r="L220" s="152" t="n"/>
      <c r="M220" s="152" t="n"/>
      <c r="N220" s="152" t="n"/>
      <c r="O220" s="152" t="n"/>
      <c r="P220" s="152" t="n"/>
      <c r="Q220" s="152" t="n"/>
      <c r="R220" s="152" t="n"/>
      <c r="S220" s="165" t="n"/>
      <c r="T220" s="155" t="n"/>
      <c r="U220" s="152" t="n"/>
      <c r="V220" s="152" t="n"/>
      <c r="W220" s="152" t="n"/>
      <c r="X220" s="152" t="n"/>
      <c r="Y220" s="152" t="n"/>
      <c r="Z220" s="152" t="n"/>
      <c r="AA220" s="152" t="n"/>
      <c r="AB220" s="152" t="n"/>
      <c r="AC220" s="152" t="n"/>
      <c r="AD220" s="152" t="n"/>
      <c r="AE220" s="152" t="n"/>
      <c r="AF220" s="152" t="n"/>
      <c r="AG220" s="152" t="n"/>
      <c r="AH220" s="152" t="n"/>
      <c r="AI220" s="152" t="n"/>
      <c r="AJ220" s="152" t="n"/>
      <c r="AK220" s="152" t="n"/>
      <c r="AL220" s="152" t="n"/>
      <c r="AM220" s="152" t="n"/>
      <c r="AN220" s="166" t="n"/>
      <c r="AO220" s="155" t="n"/>
      <c r="AP220" s="152" t="n"/>
      <c r="AQ220" s="152" t="n"/>
      <c r="AR220" s="152" t="n"/>
      <c r="AS220" s="152" t="n"/>
      <c r="AT220" s="152" t="n"/>
      <c r="AU220" s="155" t="n"/>
      <c r="AV220" s="152" t="n"/>
      <c r="AW220" s="152" t="n"/>
      <c r="AX220" s="152" t="n"/>
      <c r="AY220" s="152" t="n"/>
      <c r="AZ220" s="152" t="n"/>
      <c r="BA220" s="165" t="n"/>
      <c r="BB220" s="165" t="n"/>
      <c r="BC220" s="155" t="n"/>
      <c r="BD220" s="152" t="n"/>
      <c r="BE220" s="152" t="n"/>
      <c r="BF220" s="152" t="n"/>
      <c r="BG220" s="155" t="n"/>
      <c r="BH220" s="152" t="n"/>
      <c r="BI220" s="152" t="n"/>
      <c r="BJ220" s="152" t="n"/>
      <c r="BK220" s="152" t="n"/>
      <c r="BL220" s="152" t="n"/>
      <c r="BM220" s="152" t="n"/>
      <c r="BN220" s="152" t="n"/>
      <c r="BO220" s="152" t="n"/>
      <c r="BP220" s="155" t="n"/>
      <c r="BQ220" s="152" t="n"/>
      <c r="BR220" s="152" t="n"/>
      <c r="BS220" s="152" t="n"/>
      <c r="BT220" s="152" t="n"/>
      <c r="BU220" s="152" t="n"/>
      <c r="BV220" s="152" t="n"/>
      <c r="BW220" s="152" t="n"/>
      <c r="BX220" s="165" t="n"/>
      <c r="BY220" s="150" t="n"/>
      <c r="BZ220" s="150" t="n"/>
      <c r="CA220" s="150" t="n"/>
      <c r="CB220" s="171">
        <f>getURL2025(B220:B1667)</f>
        <v/>
      </c>
      <c r="CC220" s="156" t="n"/>
      <c r="CD220" s="156" t="n"/>
      <c r="CE220" s="167">
        <f>IFERROR(__xludf.DUMMYFUNCTION("""COMPUTED_VALUE"""),"0")</f>
        <v/>
      </c>
      <c r="CF220" s="158">
        <f>IFERROR(__xludf.DUMMYFUNCTION("""COMPUTED_VALUE"""),"0")</f>
        <v/>
      </c>
      <c r="CG220" s="148" t="n"/>
      <c r="CH220" s="148" t="n"/>
      <c r="CI220" s="148" t="n"/>
      <c r="CJ220" s="148" t="n"/>
      <c r="CK220" s="148" t="n"/>
      <c r="CL220" s="148" t="n"/>
      <c r="CM220" s="148" t="n"/>
      <c r="CN220" s="148" t="n"/>
      <c r="CO220" s="148" t="n"/>
      <c r="CP220" s="148" t="n"/>
      <c r="CQ220" s="148" t="n"/>
      <c r="CR220" s="148" t="n"/>
      <c r="CS220" s="148" t="n"/>
      <c r="CT220" s="148" t="n"/>
      <c r="CU220" s="148" t="n"/>
      <c r="CV220" s="148" t="n"/>
    </row>
    <row r="221">
      <c r="A221" s="168" t="n"/>
      <c r="B221" s="64" t="n"/>
      <c r="C221" s="129" t="n"/>
      <c r="D221" s="130" t="inlineStr"/>
      <c r="E221" s="150" t="inlineStr"/>
      <c r="F221" s="150" t="inlineStr"/>
      <c r="G221" s="150" t="n"/>
      <c r="H221" s="152" t="n"/>
      <c r="I221" s="152" t="n"/>
      <c r="J221" s="152" t="n"/>
      <c r="K221" s="152" t="n"/>
      <c r="L221" s="152" t="n"/>
      <c r="M221" s="152" t="n"/>
      <c r="N221" s="152" t="n"/>
      <c r="O221" s="152" t="n"/>
      <c r="P221" s="152" t="n"/>
      <c r="Q221" s="152" t="n"/>
      <c r="R221" s="152" t="n"/>
      <c r="S221" s="165" t="n"/>
      <c r="T221" s="155" t="n"/>
      <c r="U221" s="152" t="n"/>
      <c r="V221" s="152" t="n"/>
      <c r="W221" s="152" t="n"/>
      <c r="X221" s="152" t="n"/>
      <c r="Y221" s="152" t="n"/>
      <c r="Z221" s="152" t="n"/>
      <c r="AA221" s="152" t="n"/>
      <c r="AB221" s="152" t="n"/>
      <c r="AC221" s="152" t="n"/>
      <c r="AD221" s="152" t="n"/>
      <c r="AE221" s="152" t="n"/>
      <c r="AF221" s="152" t="n"/>
      <c r="AG221" s="152" t="n"/>
      <c r="AH221" s="152" t="n"/>
      <c r="AI221" s="152" t="n"/>
      <c r="AJ221" s="152" t="n"/>
      <c r="AK221" s="152" t="n"/>
      <c r="AL221" s="152" t="n"/>
      <c r="AM221" s="152" t="n"/>
      <c r="AN221" s="166" t="n"/>
      <c r="AO221" s="155" t="n"/>
      <c r="AP221" s="152" t="n"/>
      <c r="AQ221" s="152" t="n"/>
      <c r="AR221" s="152" t="n"/>
      <c r="AS221" s="152" t="n"/>
      <c r="AT221" s="152" t="n"/>
      <c r="AU221" s="155" t="n"/>
      <c r="AV221" s="152" t="n"/>
      <c r="AW221" s="152" t="n"/>
      <c r="AX221" s="152" t="n"/>
      <c r="AY221" s="152" t="n"/>
      <c r="AZ221" s="152" t="n"/>
      <c r="BA221" s="165" t="n"/>
      <c r="BB221" s="165" t="n"/>
      <c r="BC221" s="155" t="n"/>
      <c r="BD221" s="152" t="n"/>
      <c r="BE221" s="152" t="n"/>
      <c r="BF221" s="152" t="n"/>
      <c r="BG221" s="155" t="n"/>
      <c r="BH221" s="152" t="n"/>
      <c r="BI221" s="152" t="n"/>
      <c r="BJ221" s="152" t="n"/>
      <c r="BK221" s="152" t="n"/>
      <c r="BL221" s="152" t="n"/>
      <c r="BM221" s="152" t="n"/>
      <c r="BN221" s="152" t="n"/>
      <c r="BO221" s="152" t="n"/>
      <c r="BP221" s="155" t="n"/>
      <c r="BQ221" s="152" t="n"/>
      <c r="BR221" s="152" t="n"/>
      <c r="BS221" s="152" t="n"/>
      <c r="BT221" s="152" t="n"/>
      <c r="BU221" s="152" t="n"/>
      <c r="BV221" s="152" t="n"/>
      <c r="BW221" s="152" t="n"/>
      <c r="BX221" s="165" t="n"/>
      <c r="BY221" s="150" t="n"/>
      <c r="BZ221" s="150" t="n"/>
      <c r="CA221" s="150" t="n"/>
      <c r="CB221" s="171">
        <f>getURL2025(B221:B1668)</f>
        <v/>
      </c>
      <c r="CC221" s="156" t="n"/>
      <c r="CD221" s="156" t="n"/>
      <c r="CE221" s="167">
        <f>IFERROR(__xludf.DUMMYFUNCTION("""COMPUTED_VALUE"""),"0")</f>
        <v/>
      </c>
      <c r="CF221" s="158">
        <f>IFERROR(__xludf.DUMMYFUNCTION("""COMPUTED_VALUE"""),"0")</f>
        <v/>
      </c>
      <c r="CG221" s="148" t="n"/>
      <c r="CH221" s="148" t="n"/>
      <c r="CI221" s="148" t="n"/>
      <c r="CJ221" s="148" t="n"/>
      <c r="CK221" s="148" t="n"/>
      <c r="CL221" s="148" t="n"/>
      <c r="CM221" s="148" t="n"/>
      <c r="CN221" s="148" t="n"/>
      <c r="CO221" s="148" t="n"/>
      <c r="CP221" s="148" t="n"/>
      <c r="CQ221" s="148" t="n"/>
      <c r="CR221" s="148" t="n"/>
      <c r="CS221" s="148" t="n"/>
      <c r="CT221" s="148" t="n"/>
      <c r="CU221" s="148" t="n"/>
      <c r="CV221" s="148" t="n"/>
    </row>
    <row r="222">
      <c r="A222" s="168" t="n"/>
      <c r="B222" s="64" t="n"/>
      <c r="C222" s="129" t="n"/>
      <c r="D222" s="130" t="inlineStr"/>
      <c r="E222" s="150" t="inlineStr"/>
      <c r="F222" s="150" t="inlineStr"/>
      <c r="G222" s="150" t="n"/>
      <c r="H222" s="152" t="n"/>
      <c r="I222" s="152" t="n"/>
      <c r="J222" s="152" t="n"/>
      <c r="K222" s="152" t="n"/>
      <c r="L222" s="152" t="n"/>
      <c r="M222" s="152" t="n"/>
      <c r="N222" s="152" t="n"/>
      <c r="O222" s="152" t="n"/>
      <c r="P222" s="152" t="n"/>
      <c r="Q222" s="152" t="n"/>
      <c r="R222" s="152" t="n"/>
      <c r="S222" s="165" t="n"/>
      <c r="T222" s="155" t="n"/>
      <c r="U222" s="152" t="n"/>
      <c r="V222" s="152" t="n"/>
      <c r="W222" s="152" t="n"/>
      <c r="X222" s="152" t="n"/>
      <c r="Y222" s="152" t="n"/>
      <c r="Z222" s="152" t="n"/>
      <c r="AA222" s="152" t="n"/>
      <c r="AB222" s="152" t="n"/>
      <c r="AC222" s="152" t="n"/>
      <c r="AD222" s="152" t="n"/>
      <c r="AE222" s="152" t="n"/>
      <c r="AF222" s="152" t="n"/>
      <c r="AG222" s="152" t="n"/>
      <c r="AH222" s="152" t="n"/>
      <c r="AI222" s="152" t="n"/>
      <c r="AJ222" s="152" t="n"/>
      <c r="AK222" s="152" t="n"/>
      <c r="AL222" s="152" t="n"/>
      <c r="AM222" s="152" t="n"/>
      <c r="AN222" s="166" t="n"/>
      <c r="AO222" s="155" t="n"/>
      <c r="AP222" s="152" t="n"/>
      <c r="AQ222" s="152" t="n"/>
      <c r="AR222" s="152" t="n"/>
      <c r="AS222" s="152" t="n"/>
      <c r="AT222" s="152" t="n"/>
      <c r="AU222" s="155" t="n"/>
      <c r="AV222" s="152" t="n"/>
      <c r="AW222" s="152" t="n"/>
      <c r="AX222" s="152" t="n"/>
      <c r="AY222" s="152" t="n"/>
      <c r="AZ222" s="152" t="n"/>
      <c r="BA222" s="165" t="n"/>
      <c r="BB222" s="165" t="n"/>
      <c r="BC222" s="155" t="n"/>
      <c r="BD222" s="152" t="n"/>
      <c r="BE222" s="152" t="n"/>
      <c r="BF222" s="152" t="n"/>
      <c r="BG222" s="155" t="n"/>
      <c r="BH222" s="152" t="n"/>
      <c r="BI222" s="152" t="n"/>
      <c r="BJ222" s="152" t="n"/>
      <c r="BK222" s="152" t="n"/>
      <c r="BL222" s="152" t="n"/>
      <c r="BM222" s="152" t="n"/>
      <c r="BN222" s="152" t="n"/>
      <c r="BO222" s="152" t="n"/>
      <c r="BP222" s="155" t="n"/>
      <c r="BQ222" s="152" t="n"/>
      <c r="BR222" s="152" t="n"/>
      <c r="BS222" s="152" t="n"/>
      <c r="BT222" s="152" t="n"/>
      <c r="BU222" s="152" t="n"/>
      <c r="BV222" s="152" t="n"/>
      <c r="BW222" s="152" t="n"/>
      <c r="BX222" s="165" t="n"/>
      <c r="BY222" s="150" t="n"/>
      <c r="BZ222" s="150" t="n"/>
      <c r="CA222" s="150" t="n"/>
      <c r="CB222" s="171">
        <f>getURL2025(B222:B1669)</f>
        <v/>
      </c>
      <c r="CC222" s="156" t="n"/>
      <c r="CD222" s="156" t="n"/>
      <c r="CE222" s="167">
        <f>IFERROR(__xludf.DUMMYFUNCTION("""COMPUTED_VALUE"""),"0")</f>
        <v/>
      </c>
      <c r="CF222" s="158">
        <f>IFERROR(__xludf.DUMMYFUNCTION("""COMPUTED_VALUE"""),"0")</f>
        <v/>
      </c>
      <c r="CG222" s="148" t="n"/>
      <c r="CH222" s="148" t="n"/>
      <c r="CI222" s="148" t="n"/>
      <c r="CJ222" s="148" t="n"/>
      <c r="CK222" s="148" t="n"/>
      <c r="CL222" s="148" t="n"/>
      <c r="CM222" s="148" t="n"/>
      <c r="CN222" s="148" t="n"/>
      <c r="CO222" s="148" t="n"/>
      <c r="CP222" s="148" t="n"/>
      <c r="CQ222" s="148" t="n"/>
      <c r="CR222" s="148" t="n"/>
      <c r="CS222" s="148" t="n"/>
      <c r="CT222" s="148" t="n"/>
      <c r="CU222" s="148" t="n"/>
      <c r="CV222" s="148" t="n"/>
    </row>
    <row r="223">
      <c r="A223" s="168" t="n"/>
      <c r="B223" s="64" t="n"/>
      <c r="C223" s="129" t="n"/>
      <c r="D223" s="130" t="inlineStr"/>
      <c r="E223" s="150" t="inlineStr"/>
      <c r="F223" s="150" t="inlineStr"/>
      <c r="G223" s="150" t="n"/>
      <c r="H223" s="152" t="n"/>
      <c r="I223" s="152" t="n"/>
      <c r="J223" s="152" t="n"/>
      <c r="K223" s="152" t="n"/>
      <c r="L223" s="152" t="n"/>
      <c r="M223" s="152" t="n"/>
      <c r="N223" s="152" t="n"/>
      <c r="O223" s="152" t="n"/>
      <c r="P223" s="152" t="n"/>
      <c r="Q223" s="152" t="n"/>
      <c r="R223" s="152" t="n"/>
      <c r="S223" s="165" t="n"/>
      <c r="T223" s="155" t="n"/>
      <c r="U223" s="152" t="n"/>
      <c r="V223" s="152" t="n"/>
      <c r="W223" s="152" t="n"/>
      <c r="X223" s="152" t="n"/>
      <c r="Y223" s="152" t="n"/>
      <c r="Z223" s="152" t="n"/>
      <c r="AA223" s="152" t="n"/>
      <c r="AB223" s="152" t="n"/>
      <c r="AC223" s="152" t="n"/>
      <c r="AD223" s="152" t="n"/>
      <c r="AE223" s="152" t="n"/>
      <c r="AF223" s="152" t="n"/>
      <c r="AG223" s="152" t="n"/>
      <c r="AH223" s="152" t="n"/>
      <c r="AI223" s="152" t="n"/>
      <c r="AJ223" s="152" t="n"/>
      <c r="AK223" s="152" t="n"/>
      <c r="AL223" s="152" t="n"/>
      <c r="AM223" s="152" t="n"/>
      <c r="AN223" s="166" t="n"/>
      <c r="AO223" s="155" t="n"/>
      <c r="AP223" s="152" t="n"/>
      <c r="AQ223" s="152" t="n"/>
      <c r="AR223" s="152" t="n"/>
      <c r="AS223" s="152" t="n"/>
      <c r="AT223" s="152" t="n"/>
      <c r="AU223" s="155" t="n"/>
      <c r="AV223" s="152" t="n"/>
      <c r="AW223" s="152" t="n"/>
      <c r="AX223" s="152" t="n"/>
      <c r="AY223" s="152" t="n"/>
      <c r="AZ223" s="152" t="n"/>
      <c r="BA223" s="165" t="n"/>
      <c r="BB223" s="165" t="n"/>
      <c r="BC223" s="155" t="n"/>
      <c r="BD223" s="152" t="n"/>
      <c r="BE223" s="152" t="n"/>
      <c r="BF223" s="152" t="n"/>
      <c r="BG223" s="155" t="n"/>
      <c r="BH223" s="152" t="n"/>
      <c r="BI223" s="152" t="n"/>
      <c r="BJ223" s="152" t="n"/>
      <c r="BK223" s="152" t="n"/>
      <c r="BL223" s="152" t="n"/>
      <c r="BM223" s="152" t="n"/>
      <c r="BN223" s="152" t="n"/>
      <c r="BO223" s="152" t="n"/>
      <c r="BP223" s="155" t="n"/>
      <c r="BQ223" s="152" t="n"/>
      <c r="BR223" s="152" t="n"/>
      <c r="BS223" s="152" t="n"/>
      <c r="BT223" s="152" t="n"/>
      <c r="BU223" s="152" t="n"/>
      <c r="BV223" s="152" t="n"/>
      <c r="BW223" s="152" t="n"/>
      <c r="BX223" s="165" t="n"/>
      <c r="BY223" s="150" t="n"/>
      <c r="BZ223" s="150" t="n"/>
      <c r="CA223" s="150" t="n"/>
      <c r="CB223" s="171">
        <f>getURL2025(B223:B1670)</f>
        <v/>
      </c>
      <c r="CC223" s="156" t="n"/>
      <c r="CD223" s="156" t="n"/>
      <c r="CE223" s="167">
        <f>IFERROR(__xludf.DUMMYFUNCTION("""COMPUTED_VALUE"""),"0")</f>
        <v/>
      </c>
      <c r="CF223" s="158">
        <f>IFERROR(__xludf.DUMMYFUNCTION("""COMPUTED_VALUE"""),"0")</f>
        <v/>
      </c>
      <c r="CG223" s="148" t="n"/>
      <c r="CH223" s="148" t="n"/>
      <c r="CI223" s="148" t="n"/>
      <c r="CJ223" s="148" t="n"/>
      <c r="CK223" s="148" t="n"/>
      <c r="CL223" s="148" t="n"/>
      <c r="CM223" s="148" t="n"/>
      <c r="CN223" s="148" t="n"/>
      <c r="CO223" s="148" t="n"/>
      <c r="CP223" s="148" t="n"/>
      <c r="CQ223" s="148" t="n"/>
      <c r="CR223" s="148" t="n"/>
      <c r="CS223" s="148" t="n"/>
      <c r="CT223" s="148" t="n"/>
      <c r="CU223" s="148" t="n"/>
      <c r="CV223" s="148" t="n"/>
    </row>
    <row r="224">
      <c r="A224" s="162" t="n"/>
      <c r="B224" s="64" t="n"/>
      <c r="C224" s="129" t="n"/>
      <c r="D224" s="130" t="inlineStr"/>
      <c r="E224" s="150" t="inlineStr"/>
      <c r="F224" s="150" t="inlineStr"/>
      <c r="G224" s="150" t="n"/>
      <c r="H224" s="152" t="n"/>
      <c r="I224" s="152" t="n"/>
      <c r="J224" s="152" t="n"/>
      <c r="K224" s="152" t="n"/>
      <c r="L224" s="152" t="n"/>
      <c r="M224" s="152" t="n"/>
      <c r="N224" s="152" t="n"/>
      <c r="O224" s="152" t="n"/>
      <c r="P224" s="152" t="n"/>
      <c r="Q224" s="152" t="n"/>
      <c r="R224" s="152" t="n"/>
      <c r="S224" s="165" t="n"/>
      <c r="T224" s="155" t="n"/>
      <c r="U224" s="152" t="n"/>
      <c r="V224" s="152" t="n"/>
      <c r="W224" s="152" t="n"/>
      <c r="X224" s="152" t="n"/>
      <c r="Y224" s="152" t="n"/>
      <c r="Z224" s="152" t="n"/>
      <c r="AA224" s="152" t="n"/>
      <c r="AB224" s="152" t="n"/>
      <c r="AC224" s="152" t="n"/>
      <c r="AD224" s="152" t="n"/>
      <c r="AE224" s="152" t="n"/>
      <c r="AF224" s="152" t="n"/>
      <c r="AG224" s="152" t="n"/>
      <c r="AH224" s="152" t="n"/>
      <c r="AI224" s="152" t="n"/>
      <c r="AJ224" s="152" t="n"/>
      <c r="AK224" s="152" t="n"/>
      <c r="AL224" s="152" t="n"/>
      <c r="AM224" s="152" t="n"/>
      <c r="AN224" s="166" t="n"/>
      <c r="AO224" s="155" t="n"/>
      <c r="AP224" s="152" t="n"/>
      <c r="AQ224" s="152" t="n"/>
      <c r="AR224" s="152" t="n"/>
      <c r="AS224" s="152" t="n"/>
      <c r="AT224" s="152" t="n"/>
      <c r="AU224" s="155" t="n"/>
      <c r="AV224" s="152" t="n"/>
      <c r="AW224" s="152" t="n"/>
      <c r="AX224" s="152" t="n"/>
      <c r="AY224" s="152" t="n"/>
      <c r="AZ224" s="152" t="n"/>
      <c r="BA224" s="165" t="n"/>
      <c r="BB224" s="165" t="n"/>
      <c r="BC224" s="155" t="n"/>
      <c r="BD224" s="152" t="n"/>
      <c r="BE224" s="152" t="n"/>
      <c r="BF224" s="152" t="n"/>
      <c r="BG224" s="155" t="n"/>
      <c r="BH224" s="152" t="n"/>
      <c r="BI224" s="152" t="n"/>
      <c r="BJ224" s="152" t="n"/>
      <c r="BK224" s="152" t="n"/>
      <c r="BL224" s="152" t="n"/>
      <c r="BM224" s="152" t="n"/>
      <c r="BN224" s="152" t="n"/>
      <c r="BO224" s="152" t="n"/>
      <c r="BP224" s="155" t="n"/>
      <c r="BQ224" s="152" t="n"/>
      <c r="BR224" s="152" t="n"/>
      <c r="BS224" s="152" t="n"/>
      <c r="BT224" s="152" t="n"/>
      <c r="BU224" s="152" t="n"/>
      <c r="BV224" s="152" t="n"/>
      <c r="BW224" s="152" t="n"/>
      <c r="BX224" s="165" t="n"/>
      <c r="BY224" s="150" t="n"/>
      <c r="BZ224" s="150" t="n"/>
      <c r="CA224" s="150" t="n"/>
      <c r="CB224" s="174" t="n"/>
      <c r="CC224" s="156" t="n"/>
      <c r="CD224" s="156" t="n"/>
      <c r="CE224" s="167">
        <f>IFERROR(__xludf.DUMMYFUNCTION("""COMPUTED_VALUE"""),"")</f>
        <v/>
      </c>
      <c r="CF224" s="158">
        <f>IFERROR(__xludf.DUMMYFUNCTION("""COMPUTED_VALUE"""),"")</f>
        <v/>
      </c>
      <c r="CG224" s="148" t="n"/>
      <c r="CH224" s="148" t="n"/>
      <c r="CI224" s="148" t="n"/>
      <c r="CJ224" s="148" t="n"/>
      <c r="CK224" s="148" t="n"/>
      <c r="CL224" s="148" t="n"/>
      <c r="CM224" s="148" t="n"/>
      <c r="CN224" s="148" t="n"/>
      <c r="CO224" s="148" t="n"/>
      <c r="CP224" s="148" t="n"/>
      <c r="CQ224" s="148" t="n"/>
      <c r="CR224" s="148" t="n"/>
      <c r="CS224" s="148" t="n"/>
      <c r="CT224" s="148" t="n"/>
      <c r="CU224" s="148" t="n"/>
      <c r="CV224" s="148" t="n"/>
    </row>
    <row r="225">
      <c r="A225" s="162" t="n"/>
      <c r="B225" s="64" t="n"/>
      <c r="C225" s="129" t="n"/>
      <c r="D225" s="130" t="inlineStr"/>
      <c r="E225" s="150" t="inlineStr"/>
      <c r="F225" s="150" t="inlineStr"/>
      <c r="G225" s="150" t="n"/>
      <c r="H225" s="152" t="n"/>
      <c r="I225" s="152" t="n"/>
      <c r="J225" s="152" t="n"/>
      <c r="K225" s="152" t="n"/>
      <c r="L225" s="152" t="n"/>
      <c r="M225" s="152" t="n"/>
      <c r="N225" s="152" t="n"/>
      <c r="O225" s="152" t="n"/>
      <c r="P225" s="152" t="n"/>
      <c r="Q225" s="152" t="n"/>
      <c r="R225" s="152" t="n"/>
      <c r="S225" s="165" t="n"/>
      <c r="T225" s="155" t="n"/>
      <c r="U225" s="152" t="n"/>
      <c r="V225" s="152" t="n"/>
      <c r="W225" s="152" t="n"/>
      <c r="X225" s="152" t="n"/>
      <c r="Y225" s="152" t="n"/>
      <c r="Z225" s="152" t="n"/>
      <c r="AA225" s="152" t="n"/>
      <c r="AB225" s="152" t="n"/>
      <c r="AC225" s="152" t="n"/>
      <c r="AD225" s="152" t="n"/>
      <c r="AE225" s="152" t="n"/>
      <c r="AF225" s="152" t="n"/>
      <c r="AG225" s="152" t="n"/>
      <c r="AH225" s="152" t="n"/>
      <c r="AI225" s="152" t="n"/>
      <c r="AJ225" s="152" t="n"/>
      <c r="AK225" s="152" t="n"/>
      <c r="AL225" s="152" t="n"/>
      <c r="AM225" s="152" t="n"/>
      <c r="AN225" s="166" t="n"/>
      <c r="AO225" s="155" t="n"/>
      <c r="AP225" s="152" t="n"/>
      <c r="AQ225" s="152" t="n"/>
      <c r="AR225" s="152" t="n"/>
      <c r="AS225" s="152" t="n"/>
      <c r="AT225" s="152" t="n"/>
      <c r="AU225" s="155" t="n"/>
      <c r="AV225" s="152" t="n"/>
      <c r="AW225" s="152" t="n"/>
      <c r="AX225" s="152" t="n"/>
      <c r="AY225" s="152" t="n"/>
      <c r="AZ225" s="152" t="n"/>
      <c r="BA225" s="165" t="n"/>
      <c r="BB225" s="165" t="n"/>
      <c r="BC225" s="155" t="n"/>
      <c r="BD225" s="152" t="n"/>
      <c r="BE225" s="152" t="n"/>
      <c r="BF225" s="152" t="n"/>
      <c r="BG225" s="155" t="n"/>
      <c r="BH225" s="152" t="n"/>
      <c r="BI225" s="152" t="n"/>
      <c r="BJ225" s="152" t="n"/>
      <c r="BK225" s="152" t="n"/>
      <c r="BL225" s="152" t="n"/>
      <c r="BM225" s="152" t="n"/>
      <c r="BN225" s="152" t="n"/>
      <c r="BO225" s="152" t="n"/>
      <c r="BP225" s="155" t="n"/>
      <c r="BQ225" s="152" t="n"/>
      <c r="BR225" s="152" t="n"/>
      <c r="BS225" s="152" t="n"/>
      <c r="BT225" s="152" t="n"/>
      <c r="BU225" s="152" t="n"/>
      <c r="BV225" s="152" t="n"/>
      <c r="BW225" s="152" t="n"/>
      <c r="BX225" s="165" t="n"/>
      <c r="BY225" s="150" t="n"/>
      <c r="BZ225" s="150" t="n"/>
      <c r="CA225" s="150" t="n"/>
      <c r="CB225" s="174" t="n"/>
      <c r="CC225" s="156" t="n"/>
      <c r="CD225" s="156" t="n"/>
      <c r="CE225" s="167">
        <f>IFERROR(__xludf.DUMMYFUNCTION("""COMPUTED_VALUE"""),"")</f>
        <v/>
      </c>
      <c r="CF225" s="158">
        <f>IFERROR(__xludf.DUMMYFUNCTION("""COMPUTED_VALUE"""),"")</f>
        <v/>
      </c>
      <c r="CG225" s="148" t="n"/>
      <c r="CH225" s="148" t="n"/>
      <c r="CI225" s="148" t="n"/>
      <c r="CJ225" s="148" t="n"/>
      <c r="CK225" s="148" t="n"/>
      <c r="CL225" s="148" t="n"/>
      <c r="CM225" s="148" t="n"/>
      <c r="CN225" s="148" t="n"/>
      <c r="CO225" s="148" t="n"/>
      <c r="CP225" s="148" t="n"/>
      <c r="CQ225" s="148" t="n"/>
      <c r="CR225" s="148" t="n"/>
      <c r="CS225" s="148" t="n"/>
      <c r="CT225" s="148" t="n"/>
      <c r="CU225" s="148" t="n"/>
      <c r="CV225" s="148" t="n"/>
    </row>
    <row r="226">
      <c r="A226" s="162" t="n"/>
      <c r="B226" s="64" t="n"/>
      <c r="C226" s="129" t="n"/>
      <c r="D226" s="130" t="inlineStr"/>
      <c r="E226" s="150" t="inlineStr"/>
      <c r="F226" s="150" t="inlineStr"/>
      <c r="G226" s="150" t="n"/>
      <c r="H226" s="152" t="n"/>
      <c r="I226" s="152" t="n"/>
      <c r="J226" s="152" t="n"/>
      <c r="K226" s="152" t="n"/>
      <c r="L226" s="152" t="n"/>
      <c r="M226" s="152" t="n"/>
      <c r="N226" s="152" t="n"/>
      <c r="O226" s="152" t="n"/>
      <c r="P226" s="152" t="n"/>
      <c r="Q226" s="152" t="n"/>
      <c r="R226" s="152" t="n"/>
      <c r="S226" s="165" t="n"/>
      <c r="T226" s="155" t="n"/>
      <c r="U226" s="152" t="n"/>
      <c r="V226" s="152" t="n"/>
      <c r="W226" s="152" t="n"/>
      <c r="X226" s="152" t="n"/>
      <c r="Y226" s="152" t="n"/>
      <c r="Z226" s="152" t="n"/>
      <c r="AA226" s="152" t="n"/>
      <c r="AB226" s="152" t="n"/>
      <c r="AC226" s="152" t="n"/>
      <c r="AD226" s="152" t="n"/>
      <c r="AE226" s="152" t="n"/>
      <c r="AF226" s="152" t="n"/>
      <c r="AG226" s="152" t="n"/>
      <c r="AH226" s="152" t="n"/>
      <c r="AI226" s="152" t="n"/>
      <c r="AJ226" s="152" t="n"/>
      <c r="AK226" s="152" t="n"/>
      <c r="AL226" s="152" t="n"/>
      <c r="AM226" s="152" t="n"/>
      <c r="AN226" s="166" t="n"/>
      <c r="AO226" s="155" t="n"/>
      <c r="AP226" s="152" t="n"/>
      <c r="AQ226" s="152" t="n"/>
      <c r="AR226" s="152" t="n"/>
      <c r="AS226" s="152" t="n"/>
      <c r="AT226" s="152" t="n"/>
      <c r="AU226" s="155" t="n"/>
      <c r="AV226" s="152" t="n"/>
      <c r="AW226" s="152" t="n"/>
      <c r="AX226" s="152" t="n"/>
      <c r="AY226" s="152" t="n"/>
      <c r="AZ226" s="152" t="n"/>
      <c r="BA226" s="165" t="n"/>
      <c r="BB226" s="165" t="n"/>
      <c r="BC226" s="155" t="n"/>
      <c r="BD226" s="152" t="n"/>
      <c r="BE226" s="152" t="n"/>
      <c r="BF226" s="152" t="n"/>
      <c r="BG226" s="155" t="n"/>
      <c r="BH226" s="152" t="n"/>
      <c r="BI226" s="152" t="n"/>
      <c r="BJ226" s="152" t="n"/>
      <c r="BK226" s="152" t="n"/>
      <c r="BL226" s="152" t="n"/>
      <c r="BM226" s="152" t="n"/>
      <c r="BN226" s="152" t="n"/>
      <c r="BO226" s="152" t="n"/>
      <c r="BP226" s="155" t="n"/>
      <c r="BQ226" s="152" t="n"/>
      <c r="BR226" s="152" t="n"/>
      <c r="BS226" s="152" t="n"/>
      <c r="BT226" s="152" t="n"/>
      <c r="BU226" s="152" t="n"/>
      <c r="BV226" s="152" t="n"/>
      <c r="BW226" s="152" t="n"/>
      <c r="BX226" s="165" t="n"/>
      <c r="BY226" s="150" t="n"/>
      <c r="BZ226" s="150" t="n"/>
      <c r="CA226" s="150" t="n"/>
      <c r="CB226" s="174" t="n"/>
      <c r="CC226" s="156" t="n"/>
      <c r="CD226" s="156" t="n"/>
      <c r="CE226" s="167">
        <f>IFERROR(__xludf.DUMMYFUNCTION("""COMPUTED_VALUE"""),"")</f>
        <v/>
      </c>
      <c r="CF226" s="158">
        <f>IFERROR(__xludf.DUMMYFUNCTION("""COMPUTED_VALUE"""),"")</f>
        <v/>
      </c>
      <c r="CG226" s="148" t="n"/>
      <c r="CH226" s="148" t="n"/>
      <c r="CI226" s="148" t="n"/>
      <c r="CJ226" s="148" t="n"/>
      <c r="CK226" s="148" t="n"/>
      <c r="CL226" s="148" t="n"/>
      <c r="CM226" s="148" t="n"/>
      <c r="CN226" s="148" t="n"/>
      <c r="CO226" s="148" t="n"/>
      <c r="CP226" s="148" t="n"/>
      <c r="CQ226" s="148" t="n"/>
      <c r="CR226" s="148" t="n"/>
      <c r="CS226" s="148" t="n"/>
      <c r="CT226" s="148" t="n"/>
      <c r="CU226" s="148" t="n"/>
      <c r="CV226" s="148" t="n"/>
    </row>
    <row r="227">
      <c r="A227" s="162" t="n"/>
      <c r="B227" s="64" t="n"/>
      <c r="C227" s="129" t="n"/>
      <c r="D227" s="130" t="inlineStr"/>
      <c r="E227" s="150" t="inlineStr"/>
      <c r="F227" s="150" t="inlineStr"/>
      <c r="G227" s="150" t="n"/>
      <c r="H227" s="152" t="n"/>
      <c r="I227" s="152" t="n"/>
      <c r="J227" s="152" t="n"/>
      <c r="K227" s="152" t="n"/>
      <c r="L227" s="152" t="n"/>
      <c r="M227" s="152" t="n"/>
      <c r="N227" s="152" t="n"/>
      <c r="O227" s="152" t="n"/>
      <c r="P227" s="152" t="n"/>
      <c r="Q227" s="152" t="n"/>
      <c r="R227" s="152" t="n"/>
      <c r="S227" s="165" t="n"/>
      <c r="T227" s="155" t="n"/>
      <c r="U227" s="152" t="n"/>
      <c r="V227" s="152" t="n"/>
      <c r="W227" s="152" t="n"/>
      <c r="X227" s="152" t="n"/>
      <c r="Y227" s="152" t="n"/>
      <c r="Z227" s="152" t="n"/>
      <c r="AA227" s="152" t="n"/>
      <c r="AB227" s="152" t="n"/>
      <c r="AC227" s="152" t="n"/>
      <c r="AD227" s="152" t="n"/>
      <c r="AE227" s="152" t="n"/>
      <c r="AF227" s="152" t="n"/>
      <c r="AG227" s="152" t="n"/>
      <c r="AH227" s="152" t="n"/>
      <c r="AI227" s="152" t="n"/>
      <c r="AJ227" s="152" t="n"/>
      <c r="AK227" s="152" t="n"/>
      <c r="AL227" s="152" t="n"/>
      <c r="AM227" s="152" t="n"/>
      <c r="AN227" s="166" t="n"/>
      <c r="AO227" s="155" t="n"/>
      <c r="AP227" s="152" t="n"/>
      <c r="AQ227" s="152" t="n"/>
      <c r="AR227" s="152" t="n"/>
      <c r="AS227" s="152" t="n"/>
      <c r="AT227" s="152" t="n"/>
      <c r="AU227" s="155" t="n"/>
      <c r="AV227" s="152" t="n"/>
      <c r="AW227" s="152" t="n"/>
      <c r="AX227" s="152" t="n"/>
      <c r="AY227" s="152" t="n"/>
      <c r="AZ227" s="152" t="n"/>
      <c r="BA227" s="165" t="n"/>
      <c r="BB227" s="165" t="n"/>
      <c r="BC227" s="155" t="n"/>
      <c r="BD227" s="152" t="n"/>
      <c r="BE227" s="152" t="n"/>
      <c r="BF227" s="152" t="n"/>
      <c r="BG227" s="155" t="n"/>
      <c r="BH227" s="152" t="n"/>
      <c r="BI227" s="152" t="n"/>
      <c r="BJ227" s="152" t="n"/>
      <c r="BK227" s="152" t="n"/>
      <c r="BL227" s="152" t="n"/>
      <c r="BM227" s="152" t="n"/>
      <c r="BN227" s="152" t="n"/>
      <c r="BO227" s="152" t="n"/>
      <c r="BP227" s="155" t="n"/>
      <c r="BQ227" s="152" t="n"/>
      <c r="BR227" s="152" t="n"/>
      <c r="BS227" s="152" t="n"/>
      <c r="BT227" s="152" t="n"/>
      <c r="BU227" s="152" t="n"/>
      <c r="BV227" s="152" t="n"/>
      <c r="BW227" s="152" t="n"/>
      <c r="BX227" s="165" t="n"/>
      <c r="BY227" s="150" t="n"/>
      <c r="BZ227" s="150" t="n"/>
      <c r="CA227" s="150" t="n"/>
      <c r="CB227" s="174" t="n"/>
      <c r="CC227" s="156" t="n"/>
      <c r="CD227" s="156" t="n"/>
      <c r="CE227" s="167">
        <f>IFERROR(__xludf.DUMMYFUNCTION("""COMPUTED_VALUE"""),"")</f>
        <v/>
      </c>
      <c r="CF227" s="158">
        <f>IFERROR(__xludf.DUMMYFUNCTION("""COMPUTED_VALUE"""),"")</f>
        <v/>
      </c>
      <c r="CG227" s="148" t="n"/>
      <c r="CH227" s="148" t="n"/>
      <c r="CI227" s="148" t="n"/>
      <c r="CJ227" s="148" t="n"/>
      <c r="CK227" s="148" t="n"/>
      <c r="CL227" s="148" t="n"/>
      <c r="CM227" s="148" t="n"/>
      <c r="CN227" s="148" t="n"/>
      <c r="CO227" s="148" t="n"/>
      <c r="CP227" s="148" t="n"/>
      <c r="CQ227" s="148" t="n"/>
      <c r="CR227" s="148" t="n"/>
      <c r="CS227" s="148" t="n"/>
      <c r="CT227" s="148" t="n"/>
      <c r="CU227" s="148" t="n"/>
      <c r="CV227" s="148" t="n"/>
    </row>
    <row r="228">
      <c r="A228" s="162" t="n"/>
      <c r="B228" s="64" t="n"/>
      <c r="C228" s="129" t="n"/>
      <c r="D228" s="130" t="inlineStr"/>
      <c r="E228" s="150" t="inlineStr"/>
      <c r="F228" s="150" t="inlineStr"/>
      <c r="G228" s="150" t="n"/>
      <c r="H228" s="152" t="n"/>
      <c r="I228" s="152" t="n"/>
      <c r="J228" s="152" t="n"/>
      <c r="K228" s="152" t="n"/>
      <c r="L228" s="152" t="n"/>
      <c r="M228" s="152" t="n"/>
      <c r="N228" s="152" t="n"/>
      <c r="O228" s="152" t="n"/>
      <c r="P228" s="152" t="n"/>
      <c r="Q228" s="152" t="n"/>
      <c r="R228" s="152" t="n"/>
      <c r="S228" s="165" t="n"/>
      <c r="T228" s="155" t="n"/>
      <c r="U228" s="152" t="n"/>
      <c r="V228" s="152" t="n"/>
      <c r="W228" s="152" t="n"/>
      <c r="X228" s="152" t="n"/>
      <c r="Y228" s="152" t="n"/>
      <c r="Z228" s="152" t="n"/>
      <c r="AA228" s="152" t="n"/>
      <c r="AB228" s="152" t="n"/>
      <c r="AC228" s="152" t="n"/>
      <c r="AD228" s="152" t="n"/>
      <c r="AE228" s="152" t="n"/>
      <c r="AF228" s="152" t="n"/>
      <c r="AG228" s="152" t="n"/>
      <c r="AH228" s="152" t="n"/>
      <c r="AI228" s="152" t="n"/>
      <c r="AJ228" s="152" t="n"/>
      <c r="AK228" s="152" t="n"/>
      <c r="AL228" s="152" t="n"/>
      <c r="AM228" s="152" t="n"/>
      <c r="AN228" s="166" t="n"/>
      <c r="AO228" s="155" t="n"/>
      <c r="AP228" s="152" t="n"/>
      <c r="AQ228" s="152" t="n"/>
      <c r="AR228" s="152" t="n"/>
      <c r="AS228" s="152" t="n"/>
      <c r="AT228" s="152" t="n"/>
      <c r="AU228" s="155" t="n"/>
      <c r="AV228" s="152" t="n"/>
      <c r="AW228" s="152" t="n"/>
      <c r="AX228" s="152" t="n"/>
      <c r="AY228" s="152" t="n"/>
      <c r="AZ228" s="152" t="n"/>
      <c r="BA228" s="165" t="n"/>
      <c r="BB228" s="165" t="n"/>
      <c r="BC228" s="155" t="n"/>
      <c r="BD228" s="152" t="n"/>
      <c r="BE228" s="152" t="n"/>
      <c r="BF228" s="152" t="n"/>
      <c r="BG228" s="155" t="n"/>
      <c r="BH228" s="152" t="n"/>
      <c r="BI228" s="152" t="n"/>
      <c r="BJ228" s="152" t="n"/>
      <c r="BK228" s="152" t="n"/>
      <c r="BL228" s="152" t="n"/>
      <c r="BM228" s="152" t="n"/>
      <c r="BN228" s="152" t="n"/>
      <c r="BO228" s="152" t="n"/>
      <c r="BP228" s="155" t="n"/>
      <c r="BQ228" s="152" t="n"/>
      <c r="BR228" s="152" t="n"/>
      <c r="BS228" s="152" t="n"/>
      <c r="BT228" s="152" t="n"/>
      <c r="BU228" s="152" t="n"/>
      <c r="BV228" s="152" t="n"/>
      <c r="BW228" s="152" t="n"/>
      <c r="BX228" s="165" t="n"/>
      <c r="BY228" s="150" t="n"/>
      <c r="BZ228" s="150" t="n"/>
      <c r="CA228" s="150" t="n"/>
      <c r="CB228" s="174" t="n"/>
      <c r="CC228" s="156" t="n"/>
      <c r="CD228" s="156" t="n"/>
      <c r="CE228" s="167">
        <f>IFERROR(__xludf.DUMMYFUNCTION("""COMPUTED_VALUE"""),"")</f>
        <v/>
      </c>
      <c r="CF228" s="158">
        <f>IFERROR(__xludf.DUMMYFUNCTION("""COMPUTED_VALUE"""),"")</f>
        <v/>
      </c>
      <c r="CG228" s="148" t="n"/>
      <c r="CH228" s="148" t="n"/>
      <c r="CI228" s="148" t="n"/>
      <c r="CJ228" s="148" t="n"/>
      <c r="CK228" s="148" t="n"/>
      <c r="CL228" s="148" t="n"/>
      <c r="CM228" s="148" t="n"/>
      <c r="CN228" s="148" t="n"/>
      <c r="CO228" s="148" t="n"/>
      <c r="CP228" s="148" t="n"/>
      <c r="CQ228" s="148" t="n"/>
      <c r="CR228" s="148" t="n"/>
      <c r="CS228" s="148" t="n"/>
      <c r="CT228" s="148" t="n"/>
      <c r="CU228" s="148" t="n"/>
      <c r="CV228" s="148" t="n"/>
    </row>
    <row r="229">
      <c r="A229" s="162" t="n"/>
      <c r="B229" s="64" t="n"/>
      <c r="C229" s="129" t="n"/>
      <c r="D229" s="130" t="inlineStr"/>
      <c r="E229" s="150" t="inlineStr"/>
      <c r="F229" s="150" t="inlineStr"/>
      <c r="G229" s="150" t="n"/>
      <c r="H229" s="152" t="n"/>
      <c r="I229" s="152" t="n"/>
      <c r="J229" s="152" t="n"/>
      <c r="K229" s="152" t="n"/>
      <c r="L229" s="152" t="n"/>
      <c r="M229" s="152" t="n"/>
      <c r="N229" s="152" t="n"/>
      <c r="O229" s="152" t="n"/>
      <c r="P229" s="152" t="n"/>
      <c r="Q229" s="152" t="n"/>
      <c r="R229" s="152" t="n"/>
      <c r="S229" s="165" t="n"/>
      <c r="T229" s="155" t="n"/>
      <c r="U229" s="152" t="n"/>
      <c r="V229" s="152" t="n"/>
      <c r="W229" s="152" t="n"/>
      <c r="X229" s="152" t="n"/>
      <c r="Y229" s="152" t="n"/>
      <c r="Z229" s="152" t="n"/>
      <c r="AA229" s="152" t="n"/>
      <c r="AB229" s="152" t="n"/>
      <c r="AC229" s="152" t="n"/>
      <c r="AD229" s="152" t="n"/>
      <c r="AE229" s="152" t="n"/>
      <c r="AF229" s="152" t="n"/>
      <c r="AG229" s="152" t="n"/>
      <c r="AH229" s="152" t="n"/>
      <c r="AI229" s="152" t="n"/>
      <c r="AJ229" s="152" t="n"/>
      <c r="AK229" s="152" t="n"/>
      <c r="AL229" s="152" t="n"/>
      <c r="AM229" s="152" t="n"/>
      <c r="AN229" s="166" t="n"/>
      <c r="AO229" s="155" t="n"/>
      <c r="AP229" s="152" t="n"/>
      <c r="AQ229" s="152" t="n"/>
      <c r="AR229" s="152" t="n"/>
      <c r="AS229" s="152" t="n"/>
      <c r="AT229" s="152" t="n"/>
      <c r="AU229" s="155" t="n"/>
      <c r="AV229" s="152" t="n"/>
      <c r="AW229" s="152" t="n"/>
      <c r="AX229" s="152" t="n"/>
      <c r="AY229" s="152" t="n"/>
      <c r="AZ229" s="152" t="n"/>
      <c r="BA229" s="165" t="n"/>
      <c r="BB229" s="165" t="n"/>
      <c r="BC229" s="155" t="n"/>
      <c r="BD229" s="152" t="n"/>
      <c r="BE229" s="152" t="n"/>
      <c r="BF229" s="152" t="n"/>
      <c r="BG229" s="155" t="n"/>
      <c r="BH229" s="152" t="n"/>
      <c r="BI229" s="152" t="n"/>
      <c r="BJ229" s="152" t="n"/>
      <c r="BK229" s="152" t="n"/>
      <c r="BL229" s="152" t="n"/>
      <c r="BM229" s="152" t="n"/>
      <c r="BN229" s="152" t="n"/>
      <c r="BO229" s="152" t="n"/>
      <c r="BP229" s="155" t="n"/>
      <c r="BQ229" s="152" t="n"/>
      <c r="BR229" s="152" t="n"/>
      <c r="BS229" s="152" t="n"/>
      <c r="BT229" s="152" t="n"/>
      <c r="BU229" s="152" t="n"/>
      <c r="BV229" s="152" t="n"/>
      <c r="BW229" s="152" t="n"/>
      <c r="BX229" s="165" t="n"/>
      <c r="BY229" s="150" t="n"/>
      <c r="BZ229" s="150" t="n"/>
      <c r="CA229" s="150" t="n"/>
      <c r="CB229" s="174" t="n"/>
      <c r="CC229" s="156" t="n"/>
      <c r="CD229" s="156" t="n"/>
      <c r="CE229" s="167">
        <f>IFERROR(__xludf.DUMMYFUNCTION("""COMPUTED_VALUE"""),"")</f>
        <v/>
      </c>
      <c r="CF229" s="158">
        <f>IFERROR(__xludf.DUMMYFUNCTION("""COMPUTED_VALUE"""),"")</f>
        <v/>
      </c>
      <c r="CG229" s="148" t="n"/>
      <c r="CH229" s="148" t="n"/>
      <c r="CI229" s="148" t="n"/>
      <c r="CJ229" s="148" t="n"/>
      <c r="CK229" s="148" t="n"/>
      <c r="CL229" s="148" t="n"/>
      <c r="CM229" s="148" t="n"/>
      <c r="CN229" s="148" t="n"/>
      <c r="CO229" s="148" t="n"/>
      <c r="CP229" s="148" t="n"/>
      <c r="CQ229" s="148" t="n"/>
      <c r="CR229" s="148" t="n"/>
      <c r="CS229" s="148" t="n"/>
      <c r="CT229" s="148" t="n"/>
      <c r="CU229" s="148" t="n"/>
      <c r="CV229" s="148" t="n"/>
    </row>
    <row r="230">
      <c r="A230" s="162" t="n"/>
      <c r="B230" s="64" t="n"/>
      <c r="C230" s="129" t="n"/>
      <c r="D230" s="130" t="inlineStr"/>
      <c r="E230" s="150" t="inlineStr"/>
      <c r="F230" s="150" t="inlineStr"/>
      <c r="G230" s="150" t="n"/>
      <c r="H230" s="152" t="n"/>
      <c r="I230" s="152" t="n"/>
      <c r="J230" s="152" t="n"/>
      <c r="K230" s="152" t="n"/>
      <c r="L230" s="152" t="n"/>
      <c r="M230" s="152" t="n"/>
      <c r="N230" s="152" t="n"/>
      <c r="O230" s="152" t="n"/>
      <c r="P230" s="152" t="n"/>
      <c r="Q230" s="152" t="n"/>
      <c r="R230" s="152" t="n"/>
      <c r="S230" s="165" t="n"/>
      <c r="T230" s="155" t="n"/>
      <c r="U230" s="152" t="n"/>
      <c r="V230" s="152" t="n"/>
      <c r="W230" s="152" t="n"/>
      <c r="X230" s="152" t="n"/>
      <c r="Y230" s="152" t="n"/>
      <c r="Z230" s="152" t="n"/>
      <c r="AA230" s="152" t="n"/>
      <c r="AB230" s="152" t="n"/>
      <c r="AC230" s="152" t="n"/>
      <c r="AD230" s="152" t="n"/>
      <c r="AE230" s="152" t="n"/>
      <c r="AF230" s="152" t="n"/>
      <c r="AG230" s="152" t="n"/>
      <c r="AH230" s="152" t="n"/>
      <c r="AI230" s="152" t="n"/>
      <c r="AJ230" s="152" t="n"/>
      <c r="AK230" s="152" t="n"/>
      <c r="AL230" s="152" t="n"/>
      <c r="AM230" s="152" t="n"/>
      <c r="AN230" s="166" t="n"/>
      <c r="AO230" s="155" t="n"/>
      <c r="AP230" s="152" t="n"/>
      <c r="AQ230" s="152" t="n"/>
      <c r="AR230" s="152" t="n"/>
      <c r="AS230" s="152" t="n"/>
      <c r="AT230" s="152" t="n"/>
      <c r="AU230" s="155" t="n"/>
      <c r="AV230" s="152" t="n"/>
      <c r="AW230" s="152" t="n"/>
      <c r="AX230" s="152" t="n"/>
      <c r="AY230" s="152" t="n"/>
      <c r="AZ230" s="152" t="n"/>
      <c r="BA230" s="165" t="n"/>
      <c r="BB230" s="165" t="n"/>
      <c r="BC230" s="155" t="n"/>
      <c r="BD230" s="152" t="n"/>
      <c r="BE230" s="152" t="n"/>
      <c r="BF230" s="152" t="n"/>
      <c r="BG230" s="155" t="n"/>
      <c r="BH230" s="152" t="n"/>
      <c r="BI230" s="152" t="n"/>
      <c r="BJ230" s="152" t="n"/>
      <c r="BK230" s="152" t="n"/>
      <c r="BL230" s="152" t="n"/>
      <c r="BM230" s="152" t="n"/>
      <c r="BN230" s="152" t="n"/>
      <c r="BO230" s="152" t="n"/>
      <c r="BP230" s="155" t="n"/>
      <c r="BQ230" s="152" t="n"/>
      <c r="BR230" s="152" t="n"/>
      <c r="BS230" s="152" t="n"/>
      <c r="BT230" s="152" t="n"/>
      <c r="BU230" s="152" t="n"/>
      <c r="BV230" s="152" t="n"/>
      <c r="BW230" s="152" t="n"/>
      <c r="BX230" s="165" t="n"/>
      <c r="BY230" s="150" t="n"/>
      <c r="BZ230" s="150" t="n"/>
      <c r="CA230" s="150" t="n"/>
      <c r="CB230" s="174" t="n"/>
      <c r="CC230" s="156" t="n"/>
      <c r="CD230" s="156" t="n"/>
      <c r="CE230" s="167">
        <f>IFERROR(__xludf.DUMMYFUNCTION("""COMPUTED_VALUE"""),"")</f>
        <v/>
      </c>
      <c r="CF230" s="158">
        <f>IFERROR(__xludf.DUMMYFUNCTION("""COMPUTED_VALUE"""),"")</f>
        <v/>
      </c>
      <c r="CG230" s="148" t="n"/>
      <c r="CH230" s="148" t="n"/>
      <c r="CI230" s="148" t="n"/>
      <c r="CJ230" s="148" t="n"/>
      <c r="CK230" s="148" t="n"/>
      <c r="CL230" s="148" t="n"/>
      <c r="CM230" s="148" t="n"/>
      <c r="CN230" s="148" t="n"/>
      <c r="CO230" s="148" t="n"/>
      <c r="CP230" s="148" t="n"/>
      <c r="CQ230" s="148" t="n"/>
      <c r="CR230" s="148" t="n"/>
      <c r="CS230" s="148" t="n"/>
      <c r="CT230" s="148" t="n"/>
      <c r="CU230" s="148" t="n"/>
      <c r="CV230" s="148" t="n"/>
    </row>
    <row r="231">
      <c r="A231" s="162" t="n"/>
      <c r="B231" s="64" t="n"/>
      <c r="C231" s="129" t="n"/>
      <c r="D231" s="130" t="inlineStr"/>
      <c r="E231" s="150" t="inlineStr"/>
      <c r="F231" s="150" t="inlineStr"/>
      <c r="G231" s="150" t="n"/>
      <c r="H231" s="152" t="n"/>
      <c r="I231" s="152" t="n"/>
      <c r="J231" s="152" t="n"/>
      <c r="K231" s="152" t="n"/>
      <c r="L231" s="152" t="n"/>
      <c r="M231" s="152" t="n"/>
      <c r="N231" s="152" t="n"/>
      <c r="O231" s="152" t="n"/>
      <c r="P231" s="152" t="n"/>
      <c r="Q231" s="152" t="n"/>
      <c r="R231" s="152" t="n"/>
      <c r="S231" s="165" t="n"/>
      <c r="T231" s="155" t="n"/>
      <c r="U231" s="152" t="n"/>
      <c r="V231" s="152" t="n"/>
      <c r="W231" s="152" t="n"/>
      <c r="X231" s="152" t="n"/>
      <c r="Y231" s="152" t="n"/>
      <c r="Z231" s="152" t="n"/>
      <c r="AA231" s="152" t="n"/>
      <c r="AB231" s="152" t="n"/>
      <c r="AC231" s="152" t="n"/>
      <c r="AD231" s="152" t="n"/>
      <c r="AE231" s="152" t="n"/>
      <c r="AF231" s="152" t="n"/>
      <c r="AG231" s="152" t="n"/>
      <c r="AH231" s="152" t="n"/>
      <c r="AI231" s="152" t="n"/>
      <c r="AJ231" s="152" t="n"/>
      <c r="AK231" s="152" t="n"/>
      <c r="AL231" s="152" t="n"/>
      <c r="AM231" s="152" t="n"/>
      <c r="AN231" s="166" t="n"/>
      <c r="AO231" s="155" t="n"/>
      <c r="AP231" s="152" t="n"/>
      <c r="AQ231" s="152" t="n"/>
      <c r="AR231" s="152" t="n"/>
      <c r="AS231" s="152" t="n"/>
      <c r="AT231" s="152" t="n"/>
      <c r="AU231" s="155" t="n"/>
      <c r="AV231" s="152" t="n"/>
      <c r="AW231" s="152" t="n"/>
      <c r="AX231" s="152" t="n"/>
      <c r="AY231" s="152" t="n"/>
      <c r="AZ231" s="152" t="n"/>
      <c r="BA231" s="165" t="n"/>
      <c r="BB231" s="165" t="n"/>
      <c r="BC231" s="155" t="n"/>
      <c r="BD231" s="152" t="n"/>
      <c r="BE231" s="152" t="n"/>
      <c r="BF231" s="152" t="n"/>
      <c r="BG231" s="155" t="n"/>
      <c r="BH231" s="152" t="n"/>
      <c r="BI231" s="152" t="n"/>
      <c r="BJ231" s="152" t="n"/>
      <c r="BK231" s="152" t="n"/>
      <c r="BL231" s="152" t="n"/>
      <c r="BM231" s="152" t="n"/>
      <c r="BN231" s="152" t="n"/>
      <c r="BO231" s="152" t="n"/>
      <c r="BP231" s="155" t="n"/>
      <c r="BQ231" s="152" t="n"/>
      <c r="BR231" s="152" t="n"/>
      <c r="BS231" s="152" t="n"/>
      <c r="BT231" s="152" t="n"/>
      <c r="BU231" s="152" t="n"/>
      <c r="BV231" s="152" t="n"/>
      <c r="BW231" s="152" t="n"/>
      <c r="BX231" s="165" t="n"/>
      <c r="BY231" s="150" t="n"/>
      <c r="BZ231" s="150" t="n"/>
      <c r="CA231" s="150" t="n"/>
      <c r="CB231" s="174" t="n"/>
      <c r="CC231" s="156" t="n"/>
      <c r="CD231" s="156" t="n"/>
      <c r="CE231" s="167">
        <f>IFERROR(__xludf.DUMMYFUNCTION("""COMPUTED_VALUE"""),"")</f>
        <v/>
      </c>
      <c r="CF231" s="158">
        <f>IFERROR(__xludf.DUMMYFUNCTION("""COMPUTED_VALUE"""),"")</f>
        <v/>
      </c>
      <c r="CG231" s="148" t="n"/>
      <c r="CH231" s="148" t="n"/>
      <c r="CI231" s="148" t="n"/>
      <c r="CJ231" s="148" t="n"/>
      <c r="CK231" s="148" t="n"/>
      <c r="CL231" s="148" t="n"/>
      <c r="CM231" s="148" t="n"/>
      <c r="CN231" s="148" t="n"/>
      <c r="CO231" s="148" t="n"/>
      <c r="CP231" s="148" t="n"/>
      <c r="CQ231" s="148" t="n"/>
      <c r="CR231" s="148" t="n"/>
      <c r="CS231" s="148" t="n"/>
      <c r="CT231" s="148" t="n"/>
      <c r="CU231" s="148" t="n"/>
      <c r="CV231" s="148" t="n"/>
    </row>
    <row r="232">
      <c r="A232" s="162" t="n"/>
      <c r="B232" s="64" t="n"/>
      <c r="C232" s="129" t="n"/>
      <c r="D232" s="130" t="inlineStr"/>
      <c r="E232" s="150" t="inlineStr"/>
      <c r="F232" s="150" t="inlineStr"/>
      <c r="G232" s="150" t="n"/>
      <c r="H232" s="152" t="n"/>
      <c r="I232" s="152" t="n"/>
      <c r="J232" s="152" t="n"/>
      <c r="K232" s="152" t="n"/>
      <c r="L232" s="152" t="n"/>
      <c r="M232" s="152" t="n"/>
      <c r="N232" s="152" t="n"/>
      <c r="O232" s="152" t="n"/>
      <c r="P232" s="152" t="n"/>
      <c r="Q232" s="152" t="n"/>
      <c r="R232" s="152" t="n"/>
      <c r="S232" s="165" t="n"/>
      <c r="T232" s="155" t="n"/>
      <c r="U232" s="152" t="n"/>
      <c r="V232" s="152" t="n"/>
      <c r="W232" s="152" t="n"/>
      <c r="X232" s="152" t="n"/>
      <c r="Y232" s="152" t="n"/>
      <c r="Z232" s="152" t="n"/>
      <c r="AA232" s="152" t="n"/>
      <c r="AB232" s="152" t="n"/>
      <c r="AC232" s="152" t="n"/>
      <c r="AD232" s="152" t="n"/>
      <c r="AE232" s="152" t="n"/>
      <c r="AF232" s="152" t="n"/>
      <c r="AG232" s="152" t="n"/>
      <c r="AH232" s="152" t="n"/>
      <c r="AI232" s="152" t="n"/>
      <c r="AJ232" s="152" t="n"/>
      <c r="AK232" s="152" t="n"/>
      <c r="AL232" s="152" t="n"/>
      <c r="AM232" s="152" t="n"/>
      <c r="AN232" s="166" t="n"/>
      <c r="AO232" s="155" t="n"/>
      <c r="AP232" s="152" t="n"/>
      <c r="AQ232" s="152" t="n"/>
      <c r="AR232" s="152" t="n"/>
      <c r="AS232" s="152" t="n"/>
      <c r="AT232" s="152" t="n"/>
      <c r="AU232" s="155" t="n"/>
      <c r="AV232" s="152" t="n"/>
      <c r="AW232" s="152" t="n"/>
      <c r="AX232" s="152" t="n"/>
      <c r="AY232" s="152" t="n"/>
      <c r="AZ232" s="152" t="n"/>
      <c r="BA232" s="165" t="n"/>
      <c r="BB232" s="165" t="n"/>
      <c r="BC232" s="155" t="n"/>
      <c r="BD232" s="152" t="n"/>
      <c r="BE232" s="152" t="n"/>
      <c r="BF232" s="152" t="n"/>
      <c r="BG232" s="155" t="n"/>
      <c r="BH232" s="152" t="n"/>
      <c r="BI232" s="152" t="n"/>
      <c r="BJ232" s="152" t="n"/>
      <c r="BK232" s="152" t="n"/>
      <c r="BL232" s="152" t="n"/>
      <c r="BM232" s="152" t="n"/>
      <c r="BN232" s="152" t="n"/>
      <c r="BO232" s="152" t="n"/>
      <c r="BP232" s="155" t="n"/>
      <c r="BQ232" s="152" t="n"/>
      <c r="BR232" s="152" t="n"/>
      <c r="BS232" s="152" t="n"/>
      <c r="BT232" s="152" t="n"/>
      <c r="BU232" s="152" t="n"/>
      <c r="BV232" s="152" t="n"/>
      <c r="BW232" s="152" t="n"/>
      <c r="BX232" s="165" t="n"/>
      <c r="BY232" s="150" t="n"/>
      <c r="BZ232" s="150" t="n"/>
      <c r="CA232" s="150" t="n"/>
      <c r="CB232" s="174" t="n"/>
      <c r="CC232" s="156" t="n"/>
      <c r="CD232" s="156" t="n"/>
      <c r="CE232" s="167">
        <f>IFERROR(__xludf.DUMMYFUNCTION("""COMPUTED_VALUE"""),"")</f>
        <v/>
      </c>
      <c r="CF232" s="158">
        <f>IFERROR(__xludf.DUMMYFUNCTION("""COMPUTED_VALUE"""),"")</f>
        <v/>
      </c>
      <c r="CG232" s="148" t="n"/>
      <c r="CH232" s="148" t="n"/>
      <c r="CI232" s="148" t="n"/>
      <c r="CJ232" s="148" t="n"/>
      <c r="CK232" s="148" t="n"/>
      <c r="CL232" s="148" t="n"/>
      <c r="CM232" s="148" t="n"/>
      <c r="CN232" s="148" t="n"/>
      <c r="CO232" s="148" t="n"/>
      <c r="CP232" s="148" t="n"/>
      <c r="CQ232" s="148" t="n"/>
      <c r="CR232" s="148" t="n"/>
      <c r="CS232" s="148" t="n"/>
      <c r="CT232" s="148" t="n"/>
      <c r="CU232" s="148" t="n"/>
      <c r="CV232" s="148" t="n"/>
    </row>
    <row r="233">
      <c r="A233" s="162" t="n"/>
      <c r="B233" s="64" t="n"/>
      <c r="C233" s="129" t="n"/>
      <c r="D233" s="130" t="inlineStr"/>
      <c r="E233" s="150" t="inlineStr"/>
      <c r="F233" s="150" t="inlineStr"/>
      <c r="G233" s="150" t="n"/>
      <c r="H233" s="152" t="n"/>
      <c r="I233" s="152" t="n"/>
      <c r="J233" s="152" t="n"/>
      <c r="K233" s="152" t="n"/>
      <c r="L233" s="152" t="n"/>
      <c r="M233" s="152" t="n"/>
      <c r="N233" s="152" t="n"/>
      <c r="O233" s="152" t="n"/>
      <c r="P233" s="152" t="n"/>
      <c r="Q233" s="152" t="n"/>
      <c r="R233" s="152" t="n"/>
      <c r="S233" s="165" t="n"/>
      <c r="T233" s="155" t="n"/>
      <c r="U233" s="152" t="n"/>
      <c r="V233" s="152" t="n"/>
      <c r="W233" s="152" t="n"/>
      <c r="X233" s="152" t="n"/>
      <c r="Y233" s="152" t="n"/>
      <c r="Z233" s="152" t="n"/>
      <c r="AA233" s="152" t="n"/>
      <c r="AB233" s="152" t="n"/>
      <c r="AC233" s="152" t="n"/>
      <c r="AD233" s="152" t="n"/>
      <c r="AE233" s="152" t="n"/>
      <c r="AF233" s="152" t="n"/>
      <c r="AG233" s="152" t="n"/>
      <c r="AH233" s="152" t="n"/>
      <c r="AI233" s="152" t="n"/>
      <c r="AJ233" s="152" t="n"/>
      <c r="AK233" s="152" t="n"/>
      <c r="AL233" s="152" t="n"/>
      <c r="AM233" s="152" t="n"/>
      <c r="AN233" s="166" t="n"/>
      <c r="AO233" s="155" t="n"/>
      <c r="AP233" s="152" t="n"/>
      <c r="AQ233" s="152" t="n"/>
      <c r="AR233" s="152" t="n"/>
      <c r="AS233" s="152" t="n"/>
      <c r="AT233" s="152" t="n"/>
      <c r="AU233" s="155" t="n"/>
      <c r="AV233" s="152" t="n"/>
      <c r="AW233" s="152" t="n"/>
      <c r="AX233" s="152" t="n"/>
      <c r="AY233" s="152" t="n"/>
      <c r="AZ233" s="152" t="n"/>
      <c r="BA233" s="165" t="n"/>
      <c r="BB233" s="165" t="n"/>
      <c r="BC233" s="155" t="n"/>
      <c r="BD233" s="152" t="n"/>
      <c r="BE233" s="152" t="n"/>
      <c r="BF233" s="152" t="n"/>
      <c r="BG233" s="155" t="n"/>
      <c r="BH233" s="152" t="n"/>
      <c r="BI233" s="152" t="n"/>
      <c r="BJ233" s="152" t="n"/>
      <c r="BK233" s="152" t="n"/>
      <c r="BL233" s="152" t="n"/>
      <c r="BM233" s="152" t="n"/>
      <c r="BN233" s="152" t="n"/>
      <c r="BO233" s="152" t="n"/>
      <c r="BP233" s="155" t="n"/>
      <c r="BQ233" s="152" t="n"/>
      <c r="BR233" s="152" t="n"/>
      <c r="BS233" s="152" t="n"/>
      <c r="BT233" s="152" t="n"/>
      <c r="BU233" s="152" t="n"/>
      <c r="BV233" s="152" t="n"/>
      <c r="BW233" s="152" t="n"/>
      <c r="BX233" s="165" t="n"/>
      <c r="BY233" s="150" t="n"/>
      <c r="BZ233" s="150" t="n"/>
      <c r="CA233" s="150" t="n"/>
      <c r="CB233" s="174" t="n"/>
      <c r="CC233" s="156" t="n"/>
      <c r="CD233" s="156" t="n"/>
      <c r="CE233" s="167">
        <f>IFERROR(__xludf.DUMMYFUNCTION("""COMPUTED_VALUE"""),"")</f>
        <v/>
      </c>
      <c r="CF233" s="158">
        <f>IFERROR(__xludf.DUMMYFUNCTION("""COMPUTED_VALUE"""),"")</f>
        <v/>
      </c>
      <c r="CG233" s="148" t="n"/>
      <c r="CH233" s="148" t="n"/>
      <c r="CI233" s="148" t="n"/>
      <c r="CJ233" s="148" t="n"/>
      <c r="CK233" s="148" t="n"/>
      <c r="CL233" s="148" t="n"/>
      <c r="CM233" s="148" t="n"/>
      <c r="CN233" s="148" t="n"/>
      <c r="CO233" s="148" t="n"/>
      <c r="CP233" s="148" t="n"/>
      <c r="CQ233" s="148" t="n"/>
      <c r="CR233" s="148" t="n"/>
      <c r="CS233" s="148" t="n"/>
      <c r="CT233" s="148" t="n"/>
      <c r="CU233" s="148" t="n"/>
      <c r="CV233" s="148" t="n"/>
    </row>
    <row r="234">
      <c r="A234" s="162" t="n"/>
      <c r="B234" s="64" t="n"/>
      <c r="C234" s="129" t="n"/>
      <c r="D234" s="130" t="inlineStr"/>
      <c r="E234" s="150" t="inlineStr"/>
      <c r="F234" s="150" t="inlineStr"/>
      <c r="G234" s="150" t="n"/>
      <c r="H234" s="152" t="n"/>
      <c r="I234" s="152" t="n"/>
      <c r="J234" s="152" t="n"/>
      <c r="K234" s="152" t="n"/>
      <c r="L234" s="152" t="n"/>
      <c r="M234" s="152" t="n"/>
      <c r="N234" s="152" t="n"/>
      <c r="O234" s="152" t="n"/>
      <c r="P234" s="152" t="n"/>
      <c r="Q234" s="152" t="n"/>
      <c r="R234" s="152" t="n"/>
      <c r="S234" s="165" t="n"/>
      <c r="T234" s="155" t="n"/>
      <c r="U234" s="152" t="n"/>
      <c r="V234" s="152" t="n"/>
      <c r="W234" s="152" t="n"/>
      <c r="X234" s="152" t="n"/>
      <c r="Y234" s="152" t="n"/>
      <c r="Z234" s="152" t="n"/>
      <c r="AA234" s="152" t="n"/>
      <c r="AB234" s="152" t="n"/>
      <c r="AC234" s="152" t="n"/>
      <c r="AD234" s="152" t="n"/>
      <c r="AE234" s="152" t="n"/>
      <c r="AF234" s="152" t="n"/>
      <c r="AG234" s="152" t="n"/>
      <c r="AH234" s="152" t="n"/>
      <c r="AI234" s="152" t="n"/>
      <c r="AJ234" s="152" t="n"/>
      <c r="AK234" s="152" t="n"/>
      <c r="AL234" s="152" t="n"/>
      <c r="AM234" s="152" t="n"/>
      <c r="AN234" s="166" t="n"/>
      <c r="AO234" s="155" t="n"/>
      <c r="AP234" s="152" t="n"/>
      <c r="AQ234" s="152" t="n"/>
      <c r="AR234" s="152" t="n"/>
      <c r="AS234" s="152" t="n"/>
      <c r="AT234" s="152" t="n"/>
      <c r="AU234" s="155" t="n"/>
      <c r="AV234" s="152" t="n"/>
      <c r="AW234" s="152" t="n"/>
      <c r="AX234" s="152" t="n"/>
      <c r="AY234" s="152" t="n"/>
      <c r="AZ234" s="152" t="n"/>
      <c r="BA234" s="165" t="n"/>
      <c r="BB234" s="165" t="n"/>
      <c r="BC234" s="155" t="n"/>
      <c r="BD234" s="152" t="n"/>
      <c r="BE234" s="152" t="n"/>
      <c r="BF234" s="152" t="n"/>
      <c r="BG234" s="155" t="n"/>
      <c r="BH234" s="152" t="n"/>
      <c r="BI234" s="152" t="n"/>
      <c r="BJ234" s="152" t="n"/>
      <c r="BK234" s="152" t="n"/>
      <c r="BL234" s="152" t="n"/>
      <c r="BM234" s="152" t="n"/>
      <c r="BN234" s="152" t="n"/>
      <c r="BO234" s="152" t="n"/>
      <c r="BP234" s="155" t="n"/>
      <c r="BQ234" s="152" t="n"/>
      <c r="BR234" s="152" t="n"/>
      <c r="BS234" s="152" t="n"/>
      <c r="BT234" s="152" t="n"/>
      <c r="BU234" s="152" t="n"/>
      <c r="BV234" s="152" t="n"/>
      <c r="BW234" s="152" t="n"/>
      <c r="BX234" s="165" t="n"/>
      <c r="BY234" s="150" t="n"/>
      <c r="BZ234" s="150" t="n"/>
      <c r="CA234" s="150" t="n"/>
      <c r="CB234" s="174" t="n"/>
      <c r="CC234" s="156" t="n"/>
      <c r="CD234" s="156" t="n"/>
      <c r="CE234" s="167">
        <f>IFERROR(__xludf.DUMMYFUNCTION("""COMPUTED_VALUE"""),"")</f>
        <v/>
      </c>
      <c r="CF234" s="158">
        <f>IFERROR(__xludf.DUMMYFUNCTION("""COMPUTED_VALUE"""),"")</f>
        <v/>
      </c>
      <c r="CG234" s="148" t="n"/>
      <c r="CH234" s="148" t="n"/>
      <c r="CI234" s="148" t="n"/>
      <c r="CJ234" s="148" t="n"/>
      <c r="CK234" s="148" t="n"/>
      <c r="CL234" s="148" t="n"/>
      <c r="CM234" s="148" t="n"/>
      <c r="CN234" s="148" t="n"/>
      <c r="CO234" s="148" t="n"/>
      <c r="CP234" s="148" t="n"/>
      <c r="CQ234" s="148" t="n"/>
      <c r="CR234" s="148" t="n"/>
      <c r="CS234" s="148" t="n"/>
      <c r="CT234" s="148" t="n"/>
      <c r="CU234" s="148" t="n"/>
      <c r="CV234" s="148" t="n"/>
    </row>
    <row r="235">
      <c r="A235" s="162" t="n"/>
      <c r="B235" s="64" t="n"/>
      <c r="C235" s="129" t="n"/>
      <c r="D235" s="130" t="inlineStr"/>
      <c r="E235" s="150" t="inlineStr"/>
      <c r="F235" s="150" t="inlineStr"/>
      <c r="G235" s="150" t="n"/>
      <c r="H235" s="152" t="n"/>
      <c r="I235" s="152" t="n"/>
      <c r="J235" s="152" t="n"/>
      <c r="K235" s="152" t="n"/>
      <c r="L235" s="152" t="n"/>
      <c r="M235" s="152" t="n"/>
      <c r="N235" s="152" t="n"/>
      <c r="O235" s="152" t="n"/>
      <c r="P235" s="152" t="n"/>
      <c r="Q235" s="152" t="n"/>
      <c r="R235" s="152" t="n"/>
      <c r="S235" s="165" t="n"/>
      <c r="T235" s="155" t="n"/>
      <c r="U235" s="152" t="n"/>
      <c r="V235" s="152" t="n"/>
      <c r="W235" s="152" t="n"/>
      <c r="X235" s="152" t="n"/>
      <c r="Y235" s="152" t="n"/>
      <c r="Z235" s="152" t="n"/>
      <c r="AA235" s="152" t="n"/>
      <c r="AB235" s="152" t="n"/>
      <c r="AC235" s="152" t="n"/>
      <c r="AD235" s="152" t="n"/>
      <c r="AE235" s="152" t="n"/>
      <c r="AF235" s="152" t="n"/>
      <c r="AG235" s="152" t="n"/>
      <c r="AH235" s="152" t="n"/>
      <c r="AI235" s="152" t="n"/>
      <c r="AJ235" s="152" t="n"/>
      <c r="AK235" s="152" t="n"/>
      <c r="AL235" s="152" t="n"/>
      <c r="AM235" s="152" t="n"/>
      <c r="AN235" s="166" t="n"/>
      <c r="AO235" s="155" t="n"/>
      <c r="AP235" s="152" t="n"/>
      <c r="AQ235" s="152" t="n"/>
      <c r="AR235" s="152" t="n"/>
      <c r="AS235" s="152" t="n"/>
      <c r="AT235" s="152" t="n"/>
      <c r="AU235" s="155" t="n"/>
      <c r="AV235" s="152" t="n"/>
      <c r="AW235" s="152" t="n"/>
      <c r="AX235" s="152" t="n"/>
      <c r="AY235" s="152" t="n"/>
      <c r="AZ235" s="152" t="n"/>
      <c r="BA235" s="165" t="n"/>
      <c r="BB235" s="165" t="n"/>
      <c r="BC235" s="155" t="n"/>
      <c r="BD235" s="152" t="n"/>
      <c r="BE235" s="152" t="n"/>
      <c r="BF235" s="152" t="n"/>
      <c r="BG235" s="155" t="n"/>
      <c r="BH235" s="152" t="n"/>
      <c r="BI235" s="152" t="n"/>
      <c r="BJ235" s="152" t="n"/>
      <c r="BK235" s="152" t="n"/>
      <c r="BL235" s="152" t="n"/>
      <c r="BM235" s="152" t="n"/>
      <c r="BN235" s="152" t="n"/>
      <c r="BO235" s="152" t="n"/>
      <c r="BP235" s="155" t="n"/>
      <c r="BQ235" s="152" t="n"/>
      <c r="BR235" s="152" t="n"/>
      <c r="BS235" s="152" t="n"/>
      <c r="BT235" s="152" t="n"/>
      <c r="BU235" s="152" t="n"/>
      <c r="BV235" s="152" t="n"/>
      <c r="BW235" s="152" t="n"/>
      <c r="BX235" s="165" t="n"/>
      <c r="BY235" s="150" t="n"/>
      <c r="BZ235" s="150" t="n"/>
      <c r="CA235" s="150" t="n"/>
      <c r="CB235" s="174" t="n"/>
      <c r="CC235" s="156" t="n"/>
      <c r="CD235" s="156" t="n"/>
      <c r="CE235" s="167">
        <f>IFERROR(__xludf.DUMMYFUNCTION("""COMPUTED_VALUE"""),"")</f>
        <v/>
      </c>
      <c r="CF235" s="158">
        <f>IFERROR(__xludf.DUMMYFUNCTION("""COMPUTED_VALUE"""),"")</f>
        <v/>
      </c>
      <c r="CG235" s="148" t="n"/>
      <c r="CH235" s="148" t="n"/>
      <c r="CI235" s="148" t="n"/>
      <c r="CJ235" s="148" t="n"/>
      <c r="CK235" s="148" t="n"/>
      <c r="CL235" s="148" t="n"/>
      <c r="CM235" s="148" t="n"/>
      <c r="CN235" s="148" t="n"/>
      <c r="CO235" s="148" t="n"/>
      <c r="CP235" s="148" t="n"/>
      <c r="CQ235" s="148" t="n"/>
      <c r="CR235" s="148" t="n"/>
      <c r="CS235" s="148" t="n"/>
      <c r="CT235" s="148" t="n"/>
      <c r="CU235" s="148" t="n"/>
      <c r="CV235" s="148" t="n"/>
    </row>
    <row r="236">
      <c r="A236" s="162" t="n"/>
      <c r="B236" s="64" t="n"/>
      <c r="C236" s="129" t="n"/>
      <c r="D236" s="130" t="inlineStr"/>
      <c r="E236" s="150" t="inlineStr"/>
      <c r="F236" s="150" t="inlineStr"/>
      <c r="G236" s="150" t="n"/>
      <c r="H236" s="152" t="n"/>
      <c r="I236" s="152" t="n"/>
      <c r="J236" s="152" t="n"/>
      <c r="K236" s="152" t="n"/>
      <c r="L236" s="152" t="n"/>
      <c r="M236" s="152" t="n"/>
      <c r="N236" s="152" t="n"/>
      <c r="O236" s="152" t="n"/>
      <c r="P236" s="152" t="n"/>
      <c r="Q236" s="152" t="n"/>
      <c r="R236" s="152" t="n"/>
      <c r="S236" s="165" t="n"/>
      <c r="T236" s="155" t="n"/>
      <c r="U236" s="152" t="n"/>
      <c r="V236" s="152" t="n"/>
      <c r="W236" s="152" t="n"/>
      <c r="X236" s="152" t="n"/>
      <c r="Y236" s="152" t="n"/>
      <c r="Z236" s="152" t="n"/>
      <c r="AA236" s="152" t="n"/>
      <c r="AB236" s="152" t="n"/>
      <c r="AC236" s="152" t="n"/>
      <c r="AD236" s="152" t="n"/>
      <c r="AE236" s="152" t="n"/>
      <c r="AF236" s="152" t="n"/>
      <c r="AG236" s="152" t="n"/>
      <c r="AH236" s="152" t="n"/>
      <c r="AI236" s="152" t="n"/>
      <c r="AJ236" s="152" t="n"/>
      <c r="AK236" s="152" t="n"/>
      <c r="AL236" s="152" t="n"/>
      <c r="AM236" s="152" t="n"/>
      <c r="AN236" s="166" t="n"/>
      <c r="AO236" s="155" t="n"/>
      <c r="AP236" s="152" t="n"/>
      <c r="AQ236" s="152" t="n"/>
      <c r="AR236" s="152" t="n"/>
      <c r="AS236" s="152" t="n"/>
      <c r="AT236" s="152" t="n"/>
      <c r="AU236" s="155" t="n"/>
      <c r="AV236" s="152" t="n"/>
      <c r="AW236" s="152" t="n"/>
      <c r="AX236" s="152" t="n"/>
      <c r="AY236" s="152" t="n"/>
      <c r="AZ236" s="152" t="n"/>
      <c r="BA236" s="165" t="n"/>
      <c r="BB236" s="165" t="n"/>
      <c r="BC236" s="155" t="n"/>
      <c r="BD236" s="152" t="n"/>
      <c r="BE236" s="152" t="n"/>
      <c r="BF236" s="152" t="n"/>
      <c r="BG236" s="155" t="n"/>
      <c r="BH236" s="152" t="n"/>
      <c r="BI236" s="152" t="n"/>
      <c r="BJ236" s="152" t="n"/>
      <c r="BK236" s="152" t="n"/>
      <c r="BL236" s="152" t="n"/>
      <c r="BM236" s="152" t="n"/>
      <c r="BN236" s="152" t="n"/>
      <c r="BO236" s="152" t="n"/>
      <c r="BP236" s="155" t="n"/>
      <c r="BQ236" s="152" t="n"/>
      <c r="BR236" s="152" t="n"/>
      <c r="BS236" s="152" t="n"/>
      <c r="BT236" s="152" t="n"/>
      <c r="BU236" s="152" t="n"/>
      <c r="BV236" s="152" t="n"/>
      <c r="BW236" s="152" t="n"/>
      <c r="BX236" s="165" t="n"/>
      <c r="BY236" s="150" t="n"/>
      <c r="BZ236" s="150" t="n"/>
      <c r="CA236" s="150" t="n"/>
      <c r="CB236" s="174" t="n"/>
      <c r="CC236" s="156" t="n"/>
      <c r="CD236" s="156" t="n"/>
      <c r="CE236" s="167">
        <f>IFERROR(__xludf.DUMMYFUNCTION("""COMPUTED_VALUE"""),"")</f>
        <v/>
      </c>
      <c r="CF236" s="158">
        <f>IFERROR(__xludf.DUMMYFUNCTION("""COMPUTED_VALUE"""),"")</f>
        <v/>
      </c>
      <c r="CG236" s="148" t="n"/>
      <c r="CH236" s="148" t="n"/>
      <c r="CI236" s="148" t="n"/>
      <c r="CJ236" s="148" t="n"/>
      <c r="CK236" s="148" t="n"/>
      <c r="CL236" s="148" t="n"/>
      <c r="CM236" s="148" t="n"/>
      <c r="CN236" s="148" t="n"/>
      <c r="CO236" s="148" t="n"/>
      <c r="CP236" s="148" t="n"/>
      <c r="CQ236" s="148" t="n"/>
      <c r="CR236" s="148" t="n"/>
      <c r="CS236" s="148" t="n"/>
      <c r="CT236" s="148" t="n"/>
      <c r="CU236" s="148" t="n"/>
      <c r="CV236" s="148" t="n"/>
    </row>
    <row r="237">
      <c r="A237" s="162" t="n"/>
      <c r="B237" s="64" t="n"/>
      <c r="C237" s="129" t="n"/>
      <c r="D237" s="130" t="inlineStr"/>
      <c r="E237" s="150" t="inlineStr"/>
      <c r="F237" s="150" t="inlineStr"/>
      <c r="G237" s="150" t="n"/>
      <c r="H237" s="152" t="n"/>
      <c r="I237" s="152" t="n"/>
      <c r="J237" s="152" t="n"/>
      <c r="K237" s="152" t="n"/>
      <c r="L237" s="152" t="n"/>
      <c r="M237" s="152" t="n"/>
      <c r="N237" s="152" t="n"/>
      <c r="O237" s="152" t="n"/>
      <c r="P237" s="152" t="n"/>
      <c r="Q237" s="152" t="n"/>
      <c r="R237" s="152" t="n"/>
      <c r="S237" s="165" t="n"/>
      <c r="T237" s="155" t="n"/>
      <c r="U237" s="152" t="n"/>
      <c r="V237" s="152" t="n"/>
      <c r="W237" s="152" t="n"/>
      <c r="X237" s="152" t="n"/>
      <c r="Y237" s="152" t="n"/>
      <c r="Z237" s="152" t="n"/>
      <c r="AA237" s="152" t="n"/>
      <c r="AB237" s="152" t="n"/>
      <c r="AC237" s="152" t="n"/>
      <c r="AD237" s="152" t="n"/>
      <c r="AE237" s="152" t="n"/>
      <c r="AF237" s="152" t="n"/>
      <c r="AG237" s="152" t="n"/>
      <c r="AH237" s="152" t="n"/>
      <c r="AI237" s="152" t="n"/>
      <c r="AJ237" s="152" t="n"/>
      <c r="AK237" s="152" t="n"/>
      <c r="AL237" s="152" t="n"/>
      <c r="AM237" s="152" t="n"/>
      <c r="AN237" s="166" t="n"/>
      <c r="AO237" s="155" t="n"/>
      <c r="AP237" s="152" t="n"/>
      <c r="AQ237" s="152" t="n"/>
      <c r="AR237" s="152" t="n"/>
      <c r="AS237" s="152" t="n"/>
      <c r="AT237" s="152" t="n"/>
      <c r="AU237" s="155" t="n"/>
      <c r="AV237" s="152" t="n"/>
      <c r="AW237" s="152" t="n"/>
      <c r="AX237" s="152" t="n"/>
      <c r="AY237" s="152" t="n"/>
      <c r="AZ237" s="152" t="n"/>
      <c r="BA237" s="165" t="n"/>
      <c r="BB237" s="165" t="n"/>
      <c r="BC237" s="155" t="n"/>
      <c r="BD237" s="152" t="n"/>
      <c r="BE237" s="152" t="n"/>
      <c r="BF237" s="152" t="n"/>
      <c r="BG237" s="155" t="n"/>
      <c r="BH237" s="152" t="n"/>
      <c r="BI237" s="152" t="n"/>
      <c r="BJ237" s="152" t="n"/>
      <c r="BK237" s="152" t="n"/>
      <c r="BL237" s="152" t="n"/>
      <c r="BM237" s="152" t="n"/>
      <c r="BN237" s="152" t="n"/>
      <c r="BO237" s="152" t="n"/>
      <c r="BP237" s="155" t="n"/>
      <c r="BQ237" s="152" t="n"/>
      <c r="BR237" s="152" t="n"/>
      <c r="BS237" s="152" t="n"/>
      <c r="BT237" s="152" t="n"/>
      <c r="BU237" s="152" t="n"/>
      <c r="BV237" s="152" t="n"/>
      <c r="BW237" s="152" t="n"/>
      <c r="BX237" s="165" t="n"/>
      <c r="BY237" s="150" t="n"/>
      <c r="BZ237" s="150" t="n"/>
      <c r="CA237" s="150" t="n"/>
      <c r="CB237" s="174" t="n"/>
      <c r="CC237" s="156" t="n"/>
      <c r="CD237" s="156" t="n"/>
      <c r="CE237" s="167">
        <f>IFERROR(__xludf.DUMMYFUNCTION("""COMPUTED_VALUE"""),"")</f>
        <v/>
      </c>
      <c r="CF237" s="158">
        <f>IFERROR(__xludf.DUMMYFUNCTION("""COMPUTED_VALUE"""),"")</f>
        <v/>
      </c>
      <c r="CG237" s="148" t="n"/>
      <c r="CH237" s="148" t="n"/>
      <c r="CI237" s="148" t="n"/>
      <c r="CJ237" s="148" t="n"/>
      <c r="CK237" s="148" t="n"/>
      <c r="CL237" s="148" t="n"/>
      <c r="CM237" s="148" t="n"/>
      <c r="CN237" s="148" t="n"/>
      <c r="CO237" s="148" t="n"/>
      <c r="CP237" s="148" t="n"/>
      <c r="CQ237" s="148" t="n"/>
      <c r="CR237" s="148" t="n"/>
      <c r="CS237" s="148" t="n"/>
      <c r="CT237" s="148" t="n"/>
      <c r="CU237" s="148" t="n"/>
      <c r="CV237" s="148" t="n"/>
    </row>
    <row r="238">
      <c r="A238" s="162" t="n"/>
      <c r="B238" s="64" t="n"/>
      <c r="C238" s="129" t="n"/>
      <c r="D238" s="130" t="inlineStr"/>
      <c r="E238" s="150" t="inlineStr"/>
      <c r="F238" s="150" t="inlineStr"/>
      <c r="G238" s="150" t="n"/>
      <c r="H238" s="152" t="n"/>
      <c r="I238" s="152" t="n"/>
      <c r="J238" s="152" t="n"/>
      <c r="K238" s="152" t="n"/>
      <c r="L238" s="152" t="n"/>
      <c r="M238" s="152" t="n"/>
      <c r="N238" s="152" t="n"/>
      <c r="O238" s="152" t="n"/>
      <c r="P238" s="152" t="n"/>
      <c r="Q238" s="152" t="n"/>
      <c r="R238" s="152" t="n"/>
      <c r="S238" s="165" t="n"/>
      <c r="T238" s="155" t="n"/>
      <c r="U238" s="152" t="n"/>
      <c r="V238" s="152" t="n"/>
      <c r="W238" s="152" t="n"/>
      <c r="X238" s="152" t="n"/>
      <c r="Y238" s="152" t="n"/>
      <c r="Z238" s="152" t="n"/>
      <c r="AA238" s="152" t="n"/>
      <c r="AB238" s="152" t="n"/>
      <c r="AC238" s="152" t="n"/>
      <c r="AD238" s="152" t="n"/>
      <c r="AE238" s="152" t="n"/>
      <c r="AF238" s="152" t="n"/>
      <c r="AG238" s="152" t="n"/>
      <c r="AH238" s="152" t="n"/>
      <c r="AI238" s="152" t="n"/>
      <c r="AJ238" s="152" t="n"/>
      <c r="AK238" s="152" t="n"/>
      <c r="AL238" s="152" t="n"/>
      <c r="AM238" s="152" t="n"/>
      <c r="AN238" s="166" t="n"/>
      <c r="AO238" s="155" t="n"/>
      <c r="AP238" s="152" t="n"/>
      <c r="AQ238" s="152" t="n"/>
      <c r="AR238" s="152" t="n"/>
      <c r="AS238" s="152" t="n"/>
      <c r="AT238" s="152" t="n"/>
      <c r="AU238" s="155" t="n"/>
      <c r="AV238" s="152" t="n"/>
      <c r="AW238" s="152" t="n"/>
      <c r="AX238" s="152" t="n"/>
      <c r="AY238" s="152" t="n"/>
      <c r="AZ238" s="152" t="n"/>
      <c r="BA238" s="165" t="n"/>
      <c r="BB238" s="165" t="n"/>
      <c r="BC238" s="155" t="n"/>
      <c r="BD238" s="152" t="n"/>
      <c r="BE238" s="152" t="n"/>
      <c r="BF238" s="152" t="n"/>
      <c r="BG238" s="155" t="n"/>
      <c r="BH238" s="152" t="n"/>
      <c r="BI238" s="152" t="n"/>
      <c r="BJ238" s="152" t="n"/>
      <c r="BK238" s="152" t="n"/>
      <c r="BL238" s="152" t="n"/>
      <c r="BM238" s="152" t="n"/>
      <c r="BN238" s="152" t="n"/>
      <c r="BO238" s="152" t="n"/>
      <c r="BP238" s="155" t="n"/>
      <c r="BQ238" s="152" t="n"/>
      <c r="BR238" s="152" t="n"/>
      <c r="BS238" s="152" t="n"/>
      <c r="BT238" s="152" t="n"/>
      <c r="BU238" s="152" t="n"/>
      <c r="BV238" s="152" t="n"/>
      <c r="BW238" s="152" t="n"/>
      <c r="BX238" s="165" t="n"/>
      <c r="BY238" s="150" t="n"/>
      <c r="BZ238" s="150" t="n"/>
      <c r="CA238" s="150" t="n"/>
      <c r="CB238" s="174" t="n"/>
      <c r="CC238" s="156" t="n"/>
      <c r="CD238" s="156" t="n"/>
      <c r="CE238" s="167">
        <f>IFERROR(__xludf.DUMMYFUNCTION("""COMPUTED_VALUE"""),"")</f>
        <v/>
      </c>
      <c r="CF238" s="158">
        <f>IFERROR(__xludf.DUMMYFUNCTION("""COMPUTED_VALUE"""),"")</f>
        <v/>
      </c>
      <c r="CG238" s="148" t="n"/>
      <c r="CH238" s="148" t="n"/>
      <c r="CI238" s="148" t="n"/>
      <c r="CJ238" s="148" t="n"/>
      <c r="CK238" s="148" t="n"/>
      <c r="CL238" s="148" t="n"/>
      <c r="CM238" s="148" t="n"/>
      <c r="CN238" s="148" t="n"/>
      <c r="CO238" s="148" t="n"/>
      <c r="CP238" s="148" t="n"/>
      <c r="CQ238" s="148" t="n"/>
      <c r="CR238" s="148" t="n"/>
      <c r="CS238" s="148" t="n"/>
      <c r="CT238" s="148" t="n"/>
      <c r="CU238" s="148" t="n"/>
      <c r="CV238" s="148" t="n"/>
    </row>
    <row r="239">
      <c r="A239" s="162" t="n"/>
      <c r="B239" s="64" t="n"/>
      <c r="C239" s="129" t="n"/>
      <c r="D239" s="130" t="inlineStr"/>
      <c r="E239" s="150" t="inlineStr"/>
      <c r="F239" s="150" t="inlineStr"/>
      <c r="G239" s="150" t="n"/>
      <c r="H239" s="152" t="n"/>
      <c r="I239" s="152" t="n"/>
      <c r="J239" s="152" t="n"/>
      <c r="K239" s="152" t="n"/>
      <c r="L239" s="152" t="n"/>
      <c r="M239" s="152" t="n"/>
      <c r="N239" s="152" t="n"/>
      <c r="O239" s="152" t="n"/>
      <c r="P239" s="152" t="n"/>
      <c r="Q239" s="152" t="n"/>
      <c r="R239" s="152" t="n"/>
      <c r="S239" s="165" t="n"/>
      <c r="T239" s="155" t="n"/>
      <c r="U239" s="152" t="n"/>
      <c r="V239" s="152" t="n"/>
      <c r="W239" s="152" t="n"/>
      <c r="X239" s="152" t="n"/>
      <c r="Y239" s="152" t="n"/>
      <c r="Z239" s="152" t="n"/>
      <c r="AA239" s="152" t="n"/>
      <c r="AB239" s="152" t="n"/>
      <c r="AC239" s="152" t="n"/>
      <c r="AD239" s="152" t="n"/>
      <c r="AE239" s="152" t="n"/>
      <c r="AF239" s="152" t="n"/>
      <c r="AG239" s="152" t="n"/>
      <c r="AH239" s="152" t="n"/>
      <c r="AI239" s="152" t="n"/>
      <c r="AJ239" s="152" t="n"/>
      <c r="AK239" s="152" t="n"/>
      <c r="AL239" s="152" t="n"/>
      <c r="AM239" s="152" t="n"/>
      <c r="AN239" s="166" t="n"/>
      <c r="AO239" s="155" t="n"/>
      <c r="AP239" s="152" t="n"/>
      <c r="AQ239" s="152" t="n"/>
      <c r="AR239" s="152" t="n"/>
      <c r="AS239" s="152" t="n"/>
      <c r="AT239" s="152" t="n"/>
      <c r="AU239" s="155" t="n"/>
      <c r="AV239" s="152" t="n"/>
      <c r="AW239" s="152" t="n"/>
      <c r="AX239" s="152" t="n"/>
      <c r="AY239" s="152" t="n"/>
      <c r="AZ239" s="152" t="n"/>
      <c r="BA239" s="165" t="n"/>
      <c r="BB239" s="165" t="n"/>
      <c r="BC239" s="155" t="n"/>
      <c r="BD239" s="152" t="n"/>
      <c r="BE239" s="152" t="n"/>
      <c r="BF239" s="152" t="n"/>
      <c r="BG239" s="155" t="n"/>
      <c r="BH239" s="152" t="n"/>
      <c r="BI239" s="152" t="n"/>
      <c r="BJ239" s="152" t="n"/>
      <c r="BK239" s="152" t="n"/>
      <c r="BL239" s="152" t="n"/>
      <c r="BM239" s="152" t="n"/>
      <c r="BN239" s="152" t="n"/>
      <c r="BO239" s="152" t="n"/>
      <c r="BP239" s="155" t="n"/>
      <c r="BQ239" s="152" t="n"/>
      <c r="BR239" s="152" t="n"/>
      <c r="BS239" s="152" t="n"/>
      <c r="BT239" s="152" t="n"/>
      <c r="BU239" s="152" t="n"/>
      <c r="BV239" s="152" t="n"/>
      <c r="BW239" s="152" t="n"/>
      <c r="BX239" s="165" t="n"/>
      <c r="BY239" s="150" t="n"/>
      <c r="BZ239" s="150" t="n"/>
      <c r="CA239" s="150" t="n"/>
      <c r="CB239" s="174" t="n"/>
      <c r="CC239" s="156" t="n"/>
      <c r="CD239" s="156" t="n"/>
      <c r="CE239" s="167">
        <f>IFERROR(__xludf.DUMMYFUNCTION("""COMPUTED_VALUE"""),"")</f>
        <v/>
      </c>
      <c r="CF239" s="158">
        <f>IFERROR(__xludf.DUMMYFUNCTION("""COMPUTED_VALUE"""),"")</f>
        <v/>
      </c>
      <c r="CG239" s="148" t="n"/>
      <c r="CH239" s="148" t="n"/>
      <c r="CI239" s="148" t="n"/>
      <c r="CJ239" s="148" t="n"/>
      <c r="CK239" s="148" t="n"/>
      <c r="CL239" s="148" t="n"/>
      <c r="CM239" s="148" t="n"/>
      <c r="CN239" s="148" t="n"/>
      <c r="CO239" s="148" t="n"/>
      <c r="CP239" s="148" t="n"/>
      <c r="CQ239" s="148" t="n"/>
      <c r="CR239" s="148" t="n"/>
      <c r="CS239" s="148" t="n"/>
      <c r="CT239" s="148" t="n"/>
      <c r="CU239" s="148" t="n"/>
      <c r="CV239" s="148" t="n"/>
    </row>
    <row r="240">
      <c r="A240" s="162" t="n"/>
      <c r="B240" s="64" t="n"/>
      <c r="C240" s="129" t="n"/>
      <c r="D240" s="130" t="inlineStr"/>
      <c r="E240" s="150" t="inlineStr"/>
      <c r="F240" s="150" t="inlineStr"/>
      <c r="G240" s="150" t="n"/>
      <c r="H240" s="152" t="n"/>
      <c r="I240" s="152" t="n"/>
      <c r="J240" s="152" t="n"/>
      <c r="K240" s="152" t="n"/>
      <c r="L240" s="152" t="n"/>
      <c r="M240" s="152" t="n"/>
      <c r="N240" s="152" t="n"/>
      <c r="O240" s="152" t="n"/>
      <c r="P240" s="152" t="n"/>
      <c r="Q240" s="152" t="n"/>
      <c r="R240" s="152" t="n"/>
      <c r="S240" s="165" t="n"/>
      <c r="T240" s="155" t="n"/>
      <c r="U240" s="152" t="n"/>
      <c r="V240" s="152" t="n"/>
      <c r="W240" s="152" t="n"/>
      <c r="X240" s="152" t="n"/>
      <c r="Y240" s="152" t="n"/>
      <c r="Z240" s="152" t="n"/>
      <c r="AA240" s="152" t="n"/>
      <c r="AB240" s="152" t="n"/>
      <c r="AC240" s="152" t="n"/>
      <c r="AD240" s="152" t="n"/>
      <c r="AE240" s="152" t="n"/>
      <c r="AF240" s="152" t="n"/>
      <c r="AG240" s="152" t="n"/>
      <c r="AH240" s="152" t="n"/>
      <c r="AI240" s="152" t="n"/>
      <c r="AJ240" s="152" t="n"/>
      <c r="AK240" s="152" t="n"/>
      <c r="AL240" s="152" t="n"/>
      <c r="AM240" s="152" t="n"/>
      <c r="AN240" s="166" t="n"/>
      <c r="AO240" s="155" t="n"/>
      <c r="AP240" s="152" t="n"/>
      <c r="AQ240" s="152" t="n"/>
      <c r="AR240" s="152" t="n"/>
      <c r="AS240" s="152" t="n"/>
      <c r="AT240" s="152" t="n"/>
      <c r="AU240" s="155" t="n"/>
      <c r="AV240" s="152" t="n"/>
      <c r="AW240" s="152" t="n"/>
      <c r="AX240" s="152" t="n"/>
      <c r="AY240" s="152" t="n"/>
      <c r="AZ240" s="152" t="n"/>
      <c r="BA240" s="165" t="n"/>
      <c r="BB240" s="165" t="n"/>
      <c r="BC240" s="155" t="n"/>
      <c r="BD240" s="152" t="n"/>
      <c r="BE240" s="152" t="n"/>
      <c r="BF240" s="152" t="n"/>
      <c r="BG240" s="155" t="n"/>
      <c r="BH240" s="152" t="n"/>
      <c r="BI240" s="152" t="n"/>
      <c r="BJ240" s="152" t="n"/>
      <c r="BK240" s="152" t="n"/>
      <c r="BL240" s="152" t="n"/>
      <c r="BM240" s="152" t="n"/>
      <c r="BN240" s="152" t="n"/>
      <c r="BO240" s="152" t="n"/>
      <c r="BP240" s="155" t="n"/>
      <c r="BQ240" s="152" t="n"/>
      <c r="BR240" s="152" t="n"/>
      <c r="BS240" s="152" t="n"/>
      <c r="BT240" s="152" t="n"/>
      <c r="BU240" s="152" t="n"/>
      <c r="BV240" s="152" t="n"/>
      <c r="BW240" s="152" t="n"/>
      <c r="BX240" s="165" t="n"/>
      <c r="BY240" s="150" t="n"/>
      <c r="BZ240" s="150" t="n"/>
      <c r="CA240" s="150" t="n"/>
      <c r="CB240" s="174" t="n"/>
      <c r="CC240" s="156" t="n"/>
      <c r="CD240" s="156" t="n"/>
      <c r="CE240" s="167">
        <f>IFERROR(__xludf.DUMMYFUNCTION("""COMPUTED_VALUE"""),"")</f>
        <v/>
      </c>
      <c r="CF240" s="158">
        <f>IFERROR(__xludf.DUMMYFUNCTION("""COMPUTED_VALUE"""),"")</f>
        <v/>
      </c>
      <c r="CG240" s="148" t="n"/>
      <c r="CH240" s="148" t="n"/>
      <c r="CI240" s="148" t="n"/>
      <c r="CJ240" s="148" t="n"/>
      <c r="CK240" s="148" t="n"/>
      <c r="CL240" s="148" t="n"/>
      <c r="CM240" s="148" t="n"/>
      <c r="CN240" s="148" t="n"/>
      <c r="CO240" s="148" t="n"/>
      <c r="CP240" s="148" t="n"/>
      <c r="CQ240" s="148" t="n"/>
      <c r="CR240" s="148" t="n"/>
      <c r="CS240" s="148" t="n"/>
      <c r="CT240" s="148" t="n"/>
      <c r="CU240" s="148" t="n"/>
      <c r="CV240" s="148" t="n"/>
    </row>
    <row r="241">
      <c r="A241" s="162" t="n"/>
      <c r="B241" s="64" t="n"/>
      <c r="C241" s="129" t="n"/>
      <c r="D241" s="130" t="inlineStr"/>
      <c r="E241" s="150" t="inlineStr"/>
      <c r="F241" s="150" t="inlineStr"/>
      <c r="G241" s="150" t="n"/>
      <c r="H241" s="152" t="n"/>
      <c r="I241" s="152" t="n"/>
      <c r="J241" s="152" t="n"/>
      <c r="K241" s="152" t="n"/>
      <c r="L241" s="152" t="n"/>
      <c r="M241" s="152" t="n"/>
      <c r="N241" s="152" t="n"/>
      <c r="O241" s="152" t="n"/>
      <c r="P241" s="152" t="n"/>
      <c r="Q241" s="152" t="n"/>
      <c r="R241" s="152" t="n"/>
      <c r="S241" s="165" t="n"/>
      <c r="T241" s="155" t="n"/>
      <c r="U241" s="152" t="n"/>
      <c r="V241" s="152" t="n"/>
      <c r="W241" s="152" t="n"/>
      <c r="X241" s="152" t="n"/>
      <c r="Y241" s="152" t="n"/>
      <c r="Z241" s="152" t="n"/>
      <c r="AA241" s="152" t="n"/>
      <c r="AB241" s="152" t="n"/>
      <c r="AC241" s="152" t="n"/>
      <c r="AD241" s="152" t="n"/>
      <c r="AE241" s="152" t="n"/>
      <c r="AF241" s="152" t="n"/>
      <c r="AG241" s="152" t="n"/>
      <c r="AH241" s="152" t="n"/>
      <c r="AI241" s="152" t="n"/>
      <c r="AJ241" s="152" t="n"/>
      <c r="AK241" s="152" t="n"/>
      <c r="AL241" s="152" t="n"/>
      <c r="AM241" s="152" t="n"/>
      <c r="AN241" s="166" t="n"/>
      <c r="AO241" s="155" t="n"/>
      <c r="AP241" s="152" t="n"/>
      <c r="AQ241" s="152" t="n"/>
      <c r="AR241" s="152" t="n"/>
      <c r="AS241" s="152" t="n"/>
      <c r="AT241" s="152" t="n"/>
      <c r="AU241" s="155" t="n"/>
      <c r="AV241" s="152" t="n"/>
      <c r="AW241" s="152" t="n"/>
      <c r="AX241" s="152" t="n"/>
      <c r="AY241" s="152" t="n"/>
      <c r="AZ241" s="152" t="n"/>
      <c r="BA241" s="165" t="n"/>
      <c r="BB241" s="165" t="n"/>
      <c r="BC241" s="155" t="n"/>
      <c r="BD241" s="152" t="n"/>
      <c r="BE241" s="152" t="n"/>
      <c r="BF241" s="152" t="n"/>
      <c r="BG241" s="155" t="n"/>
      <c r="BH241" s="152" t="n"/>
      <c r="BI241" s="152" t="n"/>
      <c r="BJ241" s="152" t="n"/>
      <c r="BK241" s="152" t="n"/>
      <c r="BL241" s="152" t="n"/>
      <c r="BM241" s="152" t="n"/>
      <c r="BN241" s="152" t="n"/>
      <c r="BO241" s="152" t="n"/>
      <c r="BP241" s="155" t="n"/>
      <c r="BQ241" s="152" t="n"/>
      <c r="BR241" s="152" t="n"/>
      <c r="BS241" s="152" t="n"/>
      <c r="BT241" s="152" t="n"/>
      <c r="BU241" s="152" t="n"/>
      <c r="BV241" s="152" t="n"/>
      <c r="BW241" s="152" t="n"/>
      <c r="BX241" s="165" t="n"/>
      <c r="BY241" s="150" t="n"/>
      <c r="BZ241" s="150" t="n"/>
      <c r="CA241" s="150" t="n"/>
      <c r="CB241" s="174" t="n"/>
      <c r="CC241" s="156" t="n"/>
      <c r="CD241" s="156" t="n"/>
      <c r="CE241" s="167">
        <f>IFERROR(__xludf.DUMMYFUNCTION("""COMPUTED_VALUE"""),"")</f>
        <v/>
      </c>
      <c r="CF241" s="158">
        <f>IFERROR(__xludf.DUMMYFUNCTION("""COMPUTED_VALUE"""),"")</f>
        <v/>
      </c>
      <c r="CG241" s="148" t="n"/>
      <c r="CH241" s="148" t="n"/>
      <c r="CI241" s="148" t="n"/>
      <c r="CJ241" s="148" t="n"/>
      <c r="CK241" s="148" t="n"/>
      <c r="CL241" s="148" t="n"/>
      <c r="CM241" s="148" t="n"/>
      <c r="CN241" s="148" t="n"/>
      <c r="CO241" s="148" t="n"/>
      <c r="CP241" s="148" t="n"/>
      <c r="CQ241" s="148" t="n"/>
      <c r="CR241" s="148" t="n"/>
      <c r="CS241" s="148" t="n"/>
      <c r="CT241" s="148" t="n"/>
      <c r="CU241" s="148" t="n"/>
      <c r="CV241" s="148" t="n"/>
    </row>
    <row r="242">
      <c r="A242" s="162" t="n"/>
      <c r="B242" s="64" t="n"/>
      <c r="C242" s="129" t="n"/>
      <c r="D242" s="130" t="inlineStr"/>
      <c r="E242" s="150" t="inlineStr"/>
      <c r="F242" s="150" t="inlineStr"/>
      <c r="G242" s="150" t="n"/>
      <c r="H242" s="152" t="n"/>
      <c r="I242" s="152" t="n"/>
      <c r="J242" s="152" t="n"/>
      <c r="K242" s="152" t="n"/>
      <c r="L242" s="152" t="n"/>
      <c r="M242" s="152" t="n"/>
      <c r="N242" s="152" t="n"/>
      <c r="O242" s="152" t="n"/>
      <c r="P242" s="152" t="n"/>
      <c r="Q242" s="152" t="n"/>
      <c r="R242" s="152" t="n"/>
      <c r="S242" s="165" t="n"/>
      <c r="T242" s="155" t="n"/>
      <c r="U242" s="152" t="n"/>
      <c r="V242" s="152" t="n"/>
      <c r="W242" s="152" t="n"/>
      <c r="X242" s="152" t="n"/>
      <c r="Y242" s="152" t="n"/>
      <c r="Z242" s="152" t="n"/>
      <c r="AA242" s="152" t="n"/>
      <c r="AB242" s="152" t="n"/>
      <c r="AC242" s="152" t="n"/>
      <c r="AD242" s="152" t="n"/>
      <c r="AE242" s="152" t="n"/>
      <c r="AF242" s="152" t="n"/>
      <c r="AG242" s="152" t="n"/>
      <c r="AH242" s="152" t="n"/>
      <c r="AI242" s="152" t="n"/>
      <c r="AJ242" s="152" t="n"/>
      <c r="AK242" s="152" t="n"/>
      <c r="AL242" s="152" t="n"/>
      <c r="AM242" s="152" t="n"/>
      <c r="AN242" s="166" t="n"/>
      <c r="AO242" s="155" t="n"/>
      <c r="AP242" s="152" t="n"/>
      <c r="AQ242" s="152" t="n"/>
      <c r="AR242" s="152" t="n"/>
      <c r="AS242" s="152" t="n"/>
      <c r="AT242" s="152" t="n"/>
      <c r="AU242" s="155" t="n"/>
      <c r="AV242" s="152" t="n"/>
      <c r="AW242" s="152" t="n"/>
      <c r="AX242" s="152" t="n"/>
      <c r="AY242" s="152" t="n"/>
      <c r="AZ242" s="152" t="n"/>
      <c r="BA242" s="165" t="n"/>
      <c r="BB242" s="165" t="n"/>
      <c r="BC242" s="155" t="n"/>
      <c r="BD242" s="152" t="n"/>
      <c r="BE242" s="152" t="n"/>
      <c r="BF242" s="152" t="n"/>
      <c r="BG242" s="155" t="n"/>
      <c r="BH242" s="152" t="n"/>
      <c r="BI242" s="152" t="n"/>
      <c r="BJ242" s="152" t="n"/>
      <c r="BK242" s="152" t="n"/>
      <c r="BL242" s="152" t="n"/>
      <c r="BM242" s="152" t="n"/>
      <c r="BN242" s="152" t="n"/>
      <c r="BO242" s="152" t="n"/>
      <c r="BP242" s="155" t="n"/>
      <c r="BQ242" s="152" t="n"/>
      <c r="BR242" s="152" t="n"/>
      <c r="BS242" s="152" t="n"/>
      <c r="BT242" s="152" t="n"/>
      <c r="BU242" s="152" t="n"/>
      <c r="BV242" s="152" t="n"/>
      <c r="BW242" s="152" t="n"/>
      <c r="BX242" s="165" t="n"/>
      <c r="BY242" s="150" t="n"/>
      <c r="BZ242" s="150" t="n"/>
      <c r="CA242" s="150" t="n"/>
      <c r="CB242" s="174" t="n"/>
      <c r="CC242" s="156" t="n"/>
      <c r="CD242" s="156" t="n"/>
      <c r="CE242" s="167">
        <f>IFERROR(__xludf.DUMMYFUNCTION("""COMPUTED_VALUE"""),"")</f>
        <v/>
      </c>
      <c r="CF242" s="158">
        <f>IFERROR(__xludf.DUMMYFUNCTION("""COMPUTED_VALUE"""),"")</f>
        <v/>
      </c>
      <c r="CG242" s="148" t="n"/>
      <c r="CH242" s="148" t="n"/>
      <c r="CI242" s="148" t="n"/>
      <c r="CJ242" s="148" t="n"/>
      <c r="CK242" s="148" t="n"/>
      <c r="CL242" s="148" t="n"/>
      <c r="CM242" s="148" t="n"/>
      <c r="CN242" s="148" t="n"/>
      <c r="CO242" s="148" t="n"/>
      <c r="CP242" s="148" t="n"/>
      <c r="CQ242" s="148" t="n"/>
      <c r="CR242" s="148" t="n"/>
      <c r="CS242" s="148" t="n"/>
      <c r="CT242" s="148" t="n"/>
      <c r="CU242" s="148" t="n"/>
      <c r="CV242" s="148" t="n"/>
    </row>
    <row r="243">
      <c r="A243" s="162" t="n"/>
      <c r="B243" s="64" t="n"/>
      <c r="C243" s="129" t="n"/>
      <c r="D243" s="130" t="inlineStr"/>
      <c r="E243" s="150" t="inlineStr"/>
      <c r="F243" s="150" t="inlineStr"/>
      <c r="G243" s="150" t="n"/>
      <c r="H243" s="152" t="n"/>
      <c r="I243" s="152" t="n"/>
      <c r="J243" s="152" t="n"/>
      <c r="K243" s="152" t="n"/>
      <c r="L243" s="152" t="n"/>
      <c r="M243" s="152" t="n"/>
      <c r="N243" s="152" t="n"/>
      <c r="O243" s="152" t="n"/>
      <c r="P243" s="152" t="n"/>
      <c r="Q243" s="152" t="n"/>
      <c r="R243" s="152" t="n"/>
      <c r="S243" s="165" t="n"/>
      <c r="T243" s="155" t="n"/>
      <c r="U243" s="152" t="n"/>
      <c r="V243" s="152" t="n"/>
      <c r="W243" s="152" t="n"/>
      <c r="X243" s="152" t="n"/>
      <c r="Y243" s="152" t="n"/>
      <c r="Z243" s="152" t="n"/>
      <c r="AA243" s="152" t="n"/>
      <c r="AB243" s="152" t="n"/>
      <c r="AC243" s="152" t="n"/>
      <c r="AD243" s="152" t="n"/>
      <c r="AE243" s="152" t="n"/>
      <c r="AF243" s="152" t="n"/>
      <c r="AG243" s="152" t="n"/>
      <c r="AH243" s="152" t="n"/>
      <c r="AI243" s="152" t="n"/>
      <c r="AJ243" s="152" t="n"/>
      <c r="AK243" s="152" t="n"/>
      <c r="AL243" s="152" t="n"/>
      <c r="AM243" s="152" t="n"/>
      <c r="AN243" s="166" t="n"/>
      <c r="AO243" s="155" t="n"/>
      <c r="AP243" s="152" t="n"/>
      <c r="AQ243" s="152" t="n"/>
      <c r="AR243" s="152" t="n"/>
      <c r="AS243" s="152" t="n"/>
      <c r="AT243" s="152" t="n"/>
      <c r="AU243" s="155" t="n"/>
      <c r="AV243" s="152" t="n"/>
      <c r="AW243" s="152" t="n"/>
      <c r="AX243" s="152" t="n"/>
      <c r="AY243" s="152" t="n"/>
      <c r="AZ243" s="152" t="n"/>
      <c r="BA243" s="165" t="n"/>
      <c r="BB243" s="165" t="n"/>
      <c r="BC243" s="155" t="n"/>
      <c r="BD243" s="152" t="n"/>
      <c r="BE243" s="152" t="n"/>
      <c r="BF243" s="152" t="n"/>
      <c r="BG243" s="155" t="n"/>
      <c r="BH243" s="152" t="n"/>
      <c r="BI243" s="152" t="n"/>
      <c r="BJ243" s="152" t="n"/>
      <c r="BK243" s="152" t="n"/>
      <c r="BL243" s="152" t="n"/>
      <c r="BM243" s="152" t="n"/>
      <c r="BN243" s="152" t="n"/>
      <c r="BO243" s="152" t="n"/>
      <c r="BP243" s="155" t="n"/>
      <c r="BQ243" s="152" t="n"/>
      <c r="BR243" s="152" t="n"/>
      <c r="BS243" s="152" t="n"/>
      <c r="BT243" s="152" t="n"/>
      <c r="BU243" s="152" t="n"/>
      <c r="BV243" s="152" t="n"/>
      <c r="BW243" s="152" t="n"/>
      <c r="BX243" s="165" t="n"/>
      <c r="BY243" s="150" t="n"/>
      <c r="BZ243" s="150" t="n"/>
      <c r="CA243" s="150" t="n"/>
      <c r="CB243" s="174" t="n"/>
      <c r="CC243" s="156" t="n"/>
      <c r="CD243" s="156" t="n"/>
      <c r="CE243" s="167">
        <f>IFERROR(__xludf.DUMMYFUNCTION("""COMPUTED_VALUE"""),"")</f>
        <v/>
      </c>
      <c r="CF243" s="158">
        <f>IFERROR(__xludf.DUMMYFUNCTION("""COMPUTED_VALUE"""),"")</f>
        <v/>
      </c>
      <c r="CG243" s="148" t="n"/>
      <c r="CH243" s="148" t="n"/>
      <c r="CI243" s="148" t="n"/>
      <c r="CJ243" s="148" t="n"/>
      <c r="CK243" s="148" t="n"/>
      <c r="CL243" s="148" t="n"/>
      <c r="CM243" s="148" t="n"/>
      <c r="CN243" s="148" t="n"/>
      <c r="CO243" s="148" t="n"/>
      <c r="CP243" s="148" t="n"/>
      <c r="CQ243" s="148" t="n"/>
      <c r="CR243" s="148" t="n"/>
      <c r="CS243" s="148" t="n"/>
      <c r="CT243" s="148" t="n"/>
      <c r="CU243" s="148" t="n"/>
      <c r="CV243" s="148" t="n"/>
    </row>
    <row r="244">
      <c r="A244" s="162" t="n"/>
      <c r="B244" s="64" t="n"/>
      <c r="C244" s="129" t="n"/>
      <c r="D244" s="130" t="inlineStr"/>
      <c r="E244" s="150" t="inlineStr"/>
      <c r="F244" s="150" t="inlineStr"/>
      <c r="G244" s="150" t="n"/>
      <c r="H244" s="152" t="n"/>
      <c r="I244" s="152" t="n"/>
      <c r="J244" s="152" t="n"/>
      <c r="K244" s="152" t="n"/>
      <c r="L244" s="152" t="n"/>
      <c r="M244" s="152" t="n"/>
      <c r="N244" s="152" t="n"/>
      <c r="O244" s="152" t="n"/>
      <c r="P244" s="152" t="n"/>
      <c r="Q244" s="152" t="n"/>
      <c r="R244" s="152" t="n"/>
      <c r="S244" s="165" t="n"/>
      <c r="T244" s="155" t="n"/>
      <c r="U244" s="152" t="n"/>
      <c r="V244" s="152" t="n"/>
      <c r="W244" s="152" t="n"/>
      <c r="X244" s="152" t="n"/>
      <c r="Y244" s="152" t="n"/>
      <c r="Z244" s="152" t="n"/>
      <c r="AA244" s="152" t="n"/>
      <c r="AB244" s="152" t="n"/>
      <c r="AC244" s="152" t="n"/>
      <c r="AD244" s="152" t="n"/>
      <c r="AE244" s="152" t="n"/>
      <c r="AF244" s="152" t="n"/>
      <c r="AG244" s="152" t="n"/>
      <c r="AH244" s="152" t="n"/>
      <c r="AI244" s="152" t="n"/>
      <c r="AJ244" s="152" t="n"/>
      <c r="AK244" s="152" t="n"/>
      <c r="AL244" s="152" t="n"/>
      <c r="AM244" s="152" t="n"/>
      <c r="AN244" s="166" t="n"/>
      <c r="AO244" s="155" t="n"/>
      <c r="AP244" s="152" t="n"/>
      <c r="AQ244" s="152" t="n"/>
      <c r="AR244" s="152" t="n"/>
      <c r="AS244" s="152" t="n"/>
      <c r="AT244" s="152" t="n"/>
      <c r="AU244" s="155" t="n"/>
      <c r="AV244" s="152" t="n"/>
      <c r="AW244" s="152" t="n"/>
      <c r="AX244" s="152" t="n"/>
      <c r="AY244" s="152" t="n"/>
      <c r="AZ244" s="152" t="n"/>
      <c r="BA244" s="165" t="n"/>
      <c r="BB244" s="165" t="n"/>
      <c r="BC244" s="155" t="n"/>
      <c r="BD244" s="152" t="n"/>
      <c r="BE244" s="152" t="n"/>
      <c r="BF244" s="152" t="n"/>
      <c r="BG244" s="155" t="n"/>
      <c r="BH244" s="152" t="n"/>
      <c r="BI244" s="152" t="n"/>
      <c r="BJ244" s="152" t="n"/>
      <c r="BK244" s="152" t="n"/>
      <c r="BL244" s="152" t="n"/>
      <c r="BM244" s="152" t="n"/>
      <c r="BN244" s="152" t="n"/>
      <c r="BO244" s="152" t="n"/>
      <c r="BP244" s="155" t="n"/>
      <c r="BQ244" s="152" t="n"/>
      <c r="BR244" s="152" t="n"/>
      <c r="BS244" s="152" t="n"/>
      <c r="BT244" s="152" t="n"/>
      <c r="BU244" s="152" t="n"/>
      <c r="BV244" s="152" t="n"/>
      <c r="BW244" s="152" t="n"/>
      <c r="BX244" s="165" t="n"/>
      <c r="BY244" s="150" t="n"/>
      <c r="BZ244" s="150" t="n"/>
      <c r="CA244" s="150" t="n"/>
      <c r="CB244" s="174" t="n"/>
      <c r="CC244" s="156" t="n"/>
      <c r="CD244" s="156" t="n"/>
      <c r="CE244" s="167">
        <f>IFERROR(__xludf.DUMMYFUNCTION("""COMPUTED_VALUE"""),"")</f>
        <v/>
      </c>
      <c r="CF244" s="158">
        <f>IFERROR(__xludf.DUMMYFUNCTION("""COMPUTED_VALUE"""),"")</f>
        <v/>
      </c>
      <c r="CG244" s="148" t="n"/>
      <c r="CH244" s="148" t="n"/>
      <c r="CI244" s="148" t="n"/>
      <c r="CJ244" s="148" t="n"/>
      <c r="CK244" s="148" t="n"/>
      <c r="CL244" s="148" t="n"/>
      <c r="CM244" s="148" t="n"/>
      <c r="CN244" s="148" t="n"/>
      <c r="CO244" s="148" t="n"/>
      <c r="CP244" s="148" t="n"/>
      <c r="CQ244" s="148" t="n"/>
      <c r="CR244" s="148" t="n"/>
      <c r="CS244" s="148" t="n"/>
      <c r="CT244" s="148" t="n"/>
      <c r="CU244" s="148" t="n"/>
      <c r="CV244" s="148" t="n"/>
    </row>
    <row r="245">
      <c r="A245" s="162" t="n"/>
      <c r="B245" s="64" t="n"/>
      <c r="C245" s="129" t="n"/>
      <c r="D245" s="130" t="inlineStr"/>
      <c r="E245" s="150" t="inlineStr"/>
      <c r="F245" s="150" t="inlineStr"/>
      <c r="G245" s="150" t="n"/>
      <c r="H245" s="152" t="n"/>
      <c r="I245" s="152" t="n"/>
      <c r="J245" s="152" t="n"/>
      <c r="K245" s="152" t="n"/>
      <c r="L245" s="152" t="n"/>
      <c r="M245" s="152" t="n"/>
      <c r="N245" s="152" t="n"/>
      <c r="O245" s="152" t="n"/>
      <c r="P245" s="152" t="n"/>
      <c r="Q245" s="152" t="n"/>
      <c r="R245" s="152" t="n"/>
      <c r="S245" s="165" t="n"/>
      <c r="T245" s="155" t="n"/>
      <c r="U245" s="152" t="n"/>
      <c r="V245" s="152" t="n"/>
      <c r="W245" s="152" t="n"/>
      <c r="X245" s="152" t="n"/>
      <c r="Y245" s="152" t="n"/>
      <c r="Z245" s="152" t="n"/>
      <c r="AA245" s="152" t="n"/>
      <c r="AB245" s="152" t="n"/>
      <c r="AC245" s="152" t="n"/>
      <c r="AD245" s="152" t="n"/>
      <c r="AE245" s="152" t="n"/>
      <c r="AF245" s="152" t="n"/>
      <c r="AG245" s="152" t="n"/>
      <c r="AH245" s="152" t="n"/>
      <c r="AI245" s="152" t="n"/>
      <c r="AJ245" s="152" t="n"/>
      <c r="AK245" s="152" t="n"/>
      <c r="AL245" s="152" t="n"/>
      <c r="AM245" s="152" t="n"/>
      <c r="AN245" s="166" t="n"/>
      <c r="AO245" s="155" t="n"/>
      <c r="AP245" s="152" t="n"/>
      <c r="AQ245" s="152" t="n"/>
      <c r="AR245" s="152" t="n"/>
      <c r="AS245" s="152" t="n"/>
      <c r="AT245" s="152" t="n"/>
      <c r="AU245" s="155" t="n"/>
      <c r="AV245" s="152" t="n"/>
      <c r="AW245" s="152" t="n"/>
      <c r="AX245" s="152" t="n"/>
      <c r="AY245" s="152" t="n"/>
      <c r="AZ245" s="152" t="n"/>
      <c r="BA245" s="165" t="n"/>
      <c r="BB245" s="165" t="n"/>
      <c r="BC245" s="155" t="n"/>
      <c r="BD245" s="152" t="n"/>
      <c r="BE245" s="152" t="n"/>
      <c r="BF245" s="152" t="n"/>
      <c r="BG245" s="155" t="n"/>
      <c r="BH245" s="152" t="n"/>
      <c r="BI245" s="152" t="n"/>
      <c r="BJ245" s="152" t="n"/>
      <c r="BK245" s="152" t="n"/>
      <c r="BL245" s="152" t="n"/>
      <c r="BM245" s="152" t="n"/>
      <c r="BN245" s="152" t="n"/>
      <c r="BO245" s="152" t="n"/>
      <c r="BP245" s="155" t="n"/>
      <c r="BQ245" s="152" t="n"/>
      <c r="BR245" s="152" t="n"/>
      <c r="BS245" s="152" t="n"/>
      <c r="BT245" s="152" t="n"/>
      <c r="BU245" s="152" t="n"/>
      <c r="BV245" s="152" t="n"/>
      <c r="BW245" s="152" t="n"/>
      <c r="BX245" s="165" t="n"/>
      <c r="BY245" s="150" t="n"/>
      <c r="BZ245" s="150" t="n"/>
      <c r="CA245" s="150" t="n"/>
      <c r="CB245" s="174" t="n"/>
      <c r="CC245" s="156" t="n"/>
      <c r="CD245" s="156" t="n"/>
      <c r="CE245" s="167">
        <f>IFERROR(__xludf.DUMMYFUNCTION("""COMPUTED_VALUE"""),"")</f>
        <v/>
      </c>
      <c r="CF245" s="158">
        <f>IFERROR(__xludf.DUMMYFUNCTION("""COMPUTED_VALUE"""),"")</f>
        <v/>
      </c>
      <c r="CG245" s="148" t="n"/>
      <c r="CH245" s="148" t="n"/>
      <c r="CI245" s="148" t="n"/>
      <c r="CJ245" s="148" t="n"/>
      <c r="CK245" s="148" t="n"/>
      <c r="CL245" s="148" t="n"/>
      <c r="CM245" s="148" t="n"/>
      <c r="CN245" s="148" t="n"/>
      <c r="CO245" s="148" t="n"/>
      <c r="CP245" s="148" t="n"/>
      <c r="CQ245" s="148" t="n"/>
      <c r="CR245" s="148" t="n"/>
      <c r="CS245" s="148" t="n"/>
      <c r="CT245" s="148" t="n"/>
      <c r="CU245" s="148" t="n"/>
      <c r="CV245" s="148" t="n"/>
    </row>
    <row r="246">
      <c r="A246" s="162" t="n"/>
      <c r="B246" s="64" t="n"/>
      <c r="C246" s="129" t="n"/>
      <c r="D246" s="130" t="inlineStr"/>
      <c r="E246" s="150" t="inlineStr"/>
      <c r="F246" s="150" t="inlineStr"/>
      <c r="G246" s="150" t="n"/>
      <c r="H246" s="152" t="n"/>
      <c r="I246" s="152" t="n"/>
      <c r="J246" s="152" t="n"/>
      <c r="K246" s="152" t="n"/>
      <c r="L246" s="152" t="n"/>
      <c r="M246" s="152" t="n"/>
      <c r="N246" s="152" t="n"/>
      <c r="O246" s="152" t="n"/>
      <c r="P246" s="152" t="n"/>
      <c r="Q246" s="152" t="n"/>
      <c r="R246" s="152" t="n"/>
      <c r="S246" s="165" t="n"/>
      <c r="T246" s="155" t="n"/>
      <c r="U246" s="152" t="n"/>
      <c r="V246" s="152" t="n"/>
      <c r="W246" s="152" t="n"/>
      <c r="X246" s="152" t="n"/>
      <c r="Y246" s="152" t="n"/>
      <c r="Z246" s="152" t="n"/>
      <c r="AA246" s="152" t="n"/>
      <c r="AB246" s="152" t="n"/>
      <c r="AC246" s="152" t="n"/>
      <c r="AD246" s="152" t="n"/>
      <c r="AE246" s="152" t="n"/>
      <c r="AF246" s="152" t="n"/>
      <c r="AG246" s="152" t="n"/>
      <c r="AH246" s="152" t="n"/>
      <c r="AI246" s="152" t="n"/>
      <c r="AJ246" s="152" t="n"/>
      <c r="AK246" s="152" t="n"/>
      <c r="AL246" s="152" t="n"/>
      <c r="AM246" s="152" t="n"/>
      <c r="AN246" s="166" t="n"/>
      <c r="AO246" s="155" t="n"/>
      <c r="AP246" s="152" t="n"/>
      <c r="AQ246" s="152" t="n"/>
      <c r="AR246" s="152" t="n"/>
      <c r="AS246" s="152" t="n"/>
      <c r="AT246" s="152" t="n"/>
      <c r="AU246" s="155" t="n"/>
      <c r="AV246" s="152" t="n"/>
      <c r="AW246" s="152" t="n"/>
      <c r="AX246" s="152" t="n"/>
      <c r="AY246" s="152" t="n"/>
      <c r="AZ246" s="152" t="n"/>
      <c r="BA246" s="165" t="n"/>
      <c r="BB246" s="165" t="n"/>
      <c r="BC246" s="155" t="n"/>
      <c r="BD246" s="152" t="n"/>
      <c r="BE246" s="152" t="n"/>
      <c r="BF246" s="152" t="n"/>
      <c r="BG246" s="155" t="n"/>
      <c r="BH246" s="152" t="n"/>
      <c r="BI246" s="152" t="n"/>
      <c r="BJ246" s="152" t="n"/>
      <c r="BK246" s="152" t="n"/>
      <c r="BL246" s="152" t="n"/>
      <c r="BM246" s="152" t="n"/>
      <c r="BN246" s="152" t="n"/>
      <c r="BO246" s="152" t="n"/>
      <c r="BP246" s="155" t="n"/>
      <c r="BQ246" s="152" t="n"/>
      <c r="BR246" s="152" t="n"/>
      <c r="BS246" s="152" t="n"/>
      <c r="BT246" s="152" t="n"/>
      <c r="BU246" s="152" t="n"/>
      <c r="BV246" s="152" t="n"/>
      <c r="BW246" s="152" t="n"/>
      <c r="BX246" s="165" t="n"/>
      <c r="BY246" s="150" t="n"/>
      <c r="BZ246" s="150" t="n"/>
      <c r="CA246" s="150" t="n"/>
      <c r="CB246" s="174" t="n"/>
      <c r="CC246" s="156" t="n"/>
      <c r="CD246" s="156" t="n"/>
      <c r="CE246" s="167">
        <f>IFERROR(__xludf.DUMMYFUNCTION("""COMPUTED_VALUE"""),"")</f>
        <v/>
      </c>
      <c r="CF246" s="158">
        <f>IFERROR(__xludf.DUMMYFUNCTION("""COMPUTED_VALUE"""),"")</f>
        <v/>
      </c>
      <c r="CG246" s="148" t="n"/>
      <c r="CH246" s="148" t="n"/>
      <c r="CI246" s="148" t="n"/>
      <c r="CJ246" s="148" t="n"/>
      <c r="CK246" s="148" t="n"/>
      <c r="CL246" s="148" t="n"/>
      <c r="CM246" s="148" t="n"/>
      <c r="CN246" s="148" t="n"/>
      <c r="CO246" s="148" t="n"/>
      <c r="CP246" s="148" t="n"/>
      <c r="CQ246" s="148" t="n"/>
      <c r="CR246" s="148" t="n"/>
      <c r="CS246" s="148" t="n"/>
      <c r="CT246" s="148" t="n"/>
      <c r="CU246" s="148" t="n"/>
      <c r="CV246" s="148" t="n"/>
    </row>
    <row r="247">
      <c r="A247" s="162" t="n"/>
      <c r="B247" s="64" t="n"/>
      <c r="C247" s="129" t="n"/>
      <c r="D247" s="130" t="inlineStr"/>
      <c r="E247" s="150" t="inlineStr"/>
      <c r="F247" s="150" t="inlineStr"/>
      <c r="G247" s="150" t="n"/>
      <c r="H247" s="152" t="n"/>
      <c r="I247" s="152" t="n"/>
      <c r="J247" s="152" t="n"/>
      <c r="K247" s="152" t="n"/>
      <c r="L247" s="152" t="n"/>
      <c r="M247" s="152" t="n"/>
      <c r="N247" s="152" t="n"/>
      <c r="O247" s="152" t="n"/>
      <c r="P247" s="152" t="n"/>
      <c r="Q247" s="152" t="n"/>
      <c r="R247" s="152" t="n"/>
      <c r="S247" s="165" t="n"/>
      <c r="T247" s="155" t="n"/>
      <c r="U247" s="152" t="n"/>
      <c r="V247" s="152" t="n"/>
      <c r="W247" s="152" t="n"/>
      <c r="X247" s="152" t="n"/>
      <c r="Y247" s="152" t="n"/>
      <c r="Z247" s="152" t="n"/>
      <c r="AA247" s="152" t="n"/>
      <c r="AB247" s="152" t="n"/>
      <c r="AC247" s="152" t="n"/>
      <c r="AD247" s="152" t="n"/>
      <c r="AE247" s="152" t="n"/>
      <c r="AF247" s="152" t="n"/>
      <c r="AG247" s="152" t="n"/>
      <c r="AH247" s="152" t="n"/>
      <c r="AI247" s="152" t="n"/>
      <c r="AJ247" s="152" t="n"/>
      <c r="AK247" s="152" t="n"/>
      <c r="AL247" s="152" t="n"/>
      <c r="AM247" s="152" t="n"/>
      <c r="AN247" s="166" t="n"/>
      <c r="AO247" s="155" t="n"/>
      <c r="AP247" s="152" t="n"/>
      <c r="AQ247" s="152" t="n"/>
      <c r="AR247" s="152" t="n"/>
      <c r="AS247" s="152" t="n"/>
      <c r="AT247" s="152" t="n"/>
      <c r="AU247" s="155" t="n"/>
      <c r="AV247" s="152" t="n"/>
      <c r="AW247" s="152" t="n"/>
      <c r="AX247" s="152" t="n"/>
      <c r="AY247" s="152" t="n"/>
      <c r="AZ247" s="152" t="n"/>
      <c r="BA247" s="165" t="n"/>
      <c r="BB247" s="165" t="n"/>
      <c r="BC247" s="155" t="n"/>
      <c r="BD247" s="152" t="n"/>
      <c r="BE247" s="152" t="n"/>
      <c r="BF247" s="152" t="n"/>
      <c r="BG247" s="155" t="n"/>
      <c r="BH247" s="152" t="n"/>
      <c r="BI247" s="152" t="n"/>
      <c r="BJ247" s="152" t="n"/>
      <c r="BK247" s="152" t="n"/>
      <c r="BL247" s="152" t="n"/>
      <c r="BM247" s="152" t="n"/>
      <c r="BN247" s="152" t="n"/>
      <c r="BO247" s="152" t="n"/>
      <c r="BP247" s="155" t="n"/>
      <c r="BQ247" s="152" t="n"/>
      <c r="BR247" s="152" t="n"/>
      <c r="BS247" s="152" t="n"/>
      <c r="BT247" s="152" t="n"/>
      <c r="BU247" s="152" t="n"/>
      <c r="BV247" s="152" t="n"/>
      <c r="BW247" s="152" t="n"/>
      <c r="BX247" s="165" t="n"/>
      <c r="BY247" s="150" t="n"/>
      <c r="BZ247" s="150" t="n"/>
      <c r="CA247" s="150" t="n"/>
      <c r="CB247" s="174" t="n"/>
      <c r="CC247" s="156" t="n"/>
      <c r="CD247" s="156" t="n"/>
      <c r="CE247" s="167">
        <f>IFERROR(__xludf.DUMMYFUNCTION("""COMPUTED_VALUE"""),"")</f>
        <v/>
      </c>
      <c r="CF247" s="158">
        <f>IFERROR(__xludf.DUMMYFUNCTION("""COMPUTED_VALUE"""),"")</f>
        <v/>
      </c>
      <c r="CG247" s="148" t="n"/>
      <c r="CH247" s="148" t="n"/>
      <c r="CI247" s="148" t="n"/>
      <c r="CJ247" s="148" t="n"/>
      <c r="CK247" s="148" t="n"/>
      <c r="CL247" s="148" t="n"/>
      <c r="CM247" s="148" t="n"/>
      <c r="CN247" s="148" t="n"/>
      <c r="CO247" s="148" t="n"/>
      <c r="CP247" s="148" t="n"/>
      <c r="CQ247" s="148" t="n"/>
      <c r="CR247" s="148" t="n"/>
      <c r="CS247" s="148" t="n"/>
      <c r="CT247" s="148" t="n"/>
      <c r="CU247" s="148" t="n"/>
      <c r="CV247" s="148" t="n"/>
    </row>
    <row r="248">
      <c r="A248" s="162" t="n"/>
      <c r="B248" s="64" t="n"/>
      <c r="C248" s="129" t="n"/>
      <c r="D248" s="130" t="inlineStr"/>
      <c r="E248" s="150" t="inlineStr"/>
      <c r="F248" s="150" t="inlineStr"/>
      <c r="G248" s="150" t="n"/>
      <c r="H248" s="152" t="n"/>
      <c r="I248" s="152" t="n"/>
      <c r="J248" s="152" t="n"/>
      <c r="K248" s="152" t="n"/>
      <c r="L248" s="152" t="n"/>
      <c r="M248" s="152" t="n"/>
      <c r="N248" s="152" t="n"/>
      <c r="O248" s="152" t="n"/>
      <c r="P248" s="152" t="n"/>
      <c r="Q248" s="152" t="n"/>
      <c r="R248" s="152" t="n"/>
      <c r="S248" s="165" t="n"/>
      <c r="T248" s="155" t="n"/>
      <c r="U248" s="152" t="n"/>
      <c r="V248" s="152" t="n"/>
      <c r="W248" s="152" t="n"/>
      <c r="X248" s="152" t="n"/>
      <c r="Y248" s="152" t="n"/>
      <c r="Z248" s="152" t="n"/>
      <c r="AA248" s="152" t="n"/>
      <c r="AB248" s="152" t="n"/>
      <c r="AC248" s="152" t="n"/>
      <c r="AD248" s="152" t="n"/>
      <c r="AE248" s="152" t="n"/>
      <c r="AF248" s="152" t="n"/>
      <c r="AG248" s="152" t="n"/>
      <c r="AH248" s="152" t="n"/>
      <c r="AI248" s="152" t="n"/>
      <c r="AJ248" s="152" t="n"/>
      <c r="AK248" s="152" t="n"/>
      <c r="AL248" s="152" t="n"/>
      <c r="AM248" s="152" t="n"/>
      <c r="AN248" s="166" t="n"/>
      <c r="AO248" s="155" t="n"/>
      <c r="AP248" s="152" t="n"/>
      <c r="AQ248" s="152" t="n"/>
      <c r="AR248" s="152" t="n"/>
      <c r="AS248" s="152" t="n"/>
      <c r="AT248" s="152" t="n"/>
      <c r="AU248" s="155" t="n"/>
      <c r="AV248" s="152" t="n"/>
      <c r="AW248" s="152" t="n"/>
      <c r="AX248" s="152" t="n"/>
      <c r="AY248" s="152" t="n"/>
      <c r="AZ248" s="152" t="n"/>
      <c r="BA248" s="165" t="n"/>
      <c r="BB248" s="165" t="n"/>
      <c r="BC248" s="155" t="n"/>
      <c r="BD248" s="152" t="n"/>
      <c r="BE248" s="152" t="n"/>
      <c r="BF248" s="152" t="n"/>
      <c r="BG248" s="155" t="n"/>
      <c r="BH248" s="152" t="n"/>
      <c r="BI248" s="152" t="n"/>
      <c r="BJ248" s="152" t="n"/>
      <c r="BK248" s="152" t="n"/>
      <c r="BL248" s="152" t="n"/>
      <c r="BM248" s="152" t="n"/>
      <c r="BN248" s="152" t="n"/>
      <c r="BO248" s="152" t="n"/>
      <c r="BP248" s="155" t="n"/>
      <c r="BQ248" s="152" t="n"/>
      <c r="BR248" s="152" t="n"/>
      <c r="BS248" s="152" t="n"/>
      <c r="BT248" s="152" t="n"/>
      <c r="BU248" s="152" t="n"/>
      <c r="BV248" s="152" t="n"/>
      <c r="BW248" s="152" t="n"/>
      <c r="BX248" s="165" t="n"/>
      <c r="BY248" s="150" t="n"/>
      <c r="BZ248" s="150" t="n"/>
      <c r="CA248" s="150" t="n"/>
      <c r="CB248" s="174" t="n"/>
      <c r="CC248" s="156" t="n"/>
      <c r="CD248" s="156" t="n"/>
      <c r="CE248" s="167">
        <f>IFERROR(__xludf.DUMMYFUNCTION("""COMPUTED_VALUE"""),"")</f>
        <v/>
      </c>
      <c r="CF248" s="158">
        <f>IFERROR(__xludf.DUMMYFUNCTION("""COMPUTED_VALUE"""),"")</f>
        <v/>
      </c>
      <c r="CG248" s="148" t="n"/>
      <c r="CH248" s="148" t="n"/>
      <c r="CI248" s="148" t="n"/>
      <c r="CJ248" s="148" t="n"/>
      <c r="CK248" s="148" t="n"/>
      <c r="CL248" s="148" t="n"/>
      <c r="CM248" s="148" t="n"/>
      <c r="CN248" s="148" t="n"/>
      <c r="CO248" s="148" t="n"/>
      <c r="CP248" s="148" t="n"/>
      <c r="CQ248" s="148" t="n"/>
      <c r="CR248" s="148" t="n"/>
      <c r="CS248" s="148" t="n"/>
      <c r="CT248" s="148" t="n"/>
      <c r="CU248" s="148" t="n"/>
      <c r="CV248" s="148" t="n"/>
    </row>
    <row r="249">
      <c r="A249" s="162" t="n"/>
      <c r="B249" s="64" t="n"/>
      <c r="C249" s="129" t="n"/>
      <c r="D249" s="130" t="inlineStr"/>
      <c r="E249" s="150" t="inlineStr"/>
      <c r="F249" s="150" t="inlineStr"/>
      <c r="G249" s="150" t="n"/>
      <c r="H249" s="152" t="n"/>
      <c r="I249" s="152" t="n"/>
      <c r="J249" s="152" t="n"/>
      <c r="K249" s="152" t="n"/>
      <c r="L249" s="152" t="n"/>
      <c r="M249" s="152" t="n"/>
      <c r="N249" s="152" t="n"/>
      <c r="O249" s="152" t="n"/>
      <c r="P249" s="152" t="n"/>
      <c r="Q249" s="152" t="n"/>
      <c r="R249" s="152" t="n"/>
      <c r="S249" s="165" t="n"/>
      <c r="T249" s="155" t="n"/>
      <c r="U249" s="152" t="n"/>
      <c r="V249" s="152" t="n"/>
      <c r="W249" s="152" t="n"/>
      <c r="X249" s="152" t="n"/>
      <c r="Y249" s="152" t="n"/>
      <c r="Z249" s="152" t="n"/>
      <c r="AA249" s="152" t="n"/>
      <c r="AB249" s="152" t="n"/>
      <c r="AC249" s="152" t="n"/>
      <c r="AD249" s="152" t="n"/>
      <c r="AE249" s="152" t="n"/>
      <c r="AF249" s="152" t="n"/>
      <c r="AG249" s="152" t="n"/>
      <c r="AH249" s="152" t="n"/>
      <c r="AI249" s="152" t="n"/>
      <c r="AJ249" s="152" t="n"/>
      <c r="AK249" s="152" t="n"/>
      <c r="AL249" s="152" t="n"/>
      <c r="AM249" s="152" t="n"/>
      <c r="AN249" s="166" t="n"/>
      <c r="AO249" s="155" t="n"/>
      <c r="AP249" s="152" t="n"/>
      <c r="AQ249" s="152" t="n"/>
      <c r="AR249" s="152" t="n"/>
      <c r="AS249" s="152" t="n"/>
      <c r="AT249" s="152" t="n"/>
      <c r="AU249" s="155" t="n"/>
      <c r="AV249" s="152" t="n"/>
      <c r="AW249" s="152" t="n"/>
      <c r="AX249" s="152" t="n"/>
      <c r="AY249" s="152" t="n"/>
      <c r="AZ249" s="152" t="n"/>
      <c r="BA249" s="165" t="n"/>
      <c r="BB249" s="165" t="n"/>
      <c r="BC249" s="155" t="n"/>
      <c r="BD249" s="152" t="n"/>
      <c r="BE249" s="152" t="n"/>
      <c r="BF249" s="152" t="n"/>
      <c r="BG249" s="155" t="n"/>
      <c r="BH249" s="152" t="n"/>
      <c r="BI249" s="152" t="n"/>
      <c r="BJ249" s="152" t="n"/>
      <c r="BK249" s="152" t="n"/>
      <c r="BL249" s="152" t="n"/>
      <c r="BM249" s="152" t="n"/>
      <c r="BN249" s="152" t="n"/>
      <c r="BO249" s="152" t="n"/>
      <c r="BP249" s="155" t="n"/>
      <c r="BQ249" s="152" t="n"/>
      <c r="BR249" s="152" t="n"/>
      <c r="BS249" s="152" t="n"/>
      <c r="BT249" s="152" t="n"/>
      <c r="BU249" s="152" t="n"/>
      <c r="BV249" s="152" t="n"/>
      <c r="BW249" s="152" t="n"/>
      <c r="BX249" s="165" t="n"/>
      <c r="BY249" s="150" t="n"/>
      <c r="BZ249" s="150" t="n"/>
      <c r="CA249" s="150" t="n"/>
      <c r="CB249" s="174" t="n"/>
      <c r="CC249" s="156" t="n"/>
      <c r="CD249" s="156" t="n"/>
      <c r="CE249" s="167">
        <f>IFERROR(__xludf.DUMMYFUNCTION("""COMPUTED_VALUE"""),"")</f>
        <v/>
      </c>
      <c r="CF249" s="158">
        <f>IFERROR(__xludf.DUMMYFUNCTION("""COMPUTED_VALUE"""),"")</f>
        <v/>
      </c>
      <c r="CG249" s="148" t="n"/>
      <c r="CH249" s="148" t="n"/>
      <c r="CI249" s="148" t="n"/>
      <c r="CJ249" s="148" t="n"/>
      <c r="CK249" s="148" t="n"/>
      <c r="CL249" s="148" t="n"/>
      <c r="CM249" s="148" t="n"/>
      <c r="CN249" s="148" t="n"/>
      <c r="CO249" s="148" t="n"/>
      <c r="CP249" s="148" t="n"/>
      <c r="CQ249" s="148" t="n"/>
      <c r="CR249" s="148" t="n"/>
      <c r="CS249" s="148" t="n"/>
      <c r="CT249" s="148" t="n"/>
      <c r="CU249" s="148" t="n"/>
      <c r="CV249" s="148" t="n"/>
    </row>
    <row r="250">
      <c r="A250" s="162" t="n"/>
      <c r="B250" s="64" t="n"/>
      <c r="C250" s="129" t="n"/>
      <c r="D250" s="130" t="inlineStr"/>
      <c r="E250" s="150" t="inlineStr"/>
      <c r="F250" s="150" t="inlineStr"/>
      <c r="G250" s="150" t="n"/>
      <c r="H250" s="152" t="n"/>
      <c r="I250" s="152" t="n"/>
      <c r="J250" s="152" t="n"/>
      <c r="K250" s="152" t="n"/>
      <c r="L250" s="152" t="n"/>
      <c r="M250" s="152" t="n"/>
      <c r="N250" s="152" t="n"/>
      <c r="O250" s="152" t="n"/>
      <c r="P250" s="152" t="n"/>
      <c r="Q250" s="152" t="n"/>
      <c r="R250" s="152" t="n"/>
      <c r="S250" s="165" t="n"/>
      <c r="T250" s="155" t="n"/>
      <c r="U250" s="152" t="n"/>
      <c r="V250" s="152" t="n"/>
      <c r="W250" s="152" t="n"/>
      <c r="X250" s="152" t="n"/>
      <c r="Y250" s="152" t="n"/>
      <c r="Z250" s="152" t="n"/>
      <c r="AA250" s="152" t="n"/>
      <c r="AB250" s="152" t="n"/>
      <c r="AC250" s="152" t="n"/>
      <c r="AD250" s="152" t="n"/>
      <c r="AE250" s="152" t="n"/>
      <c r="AF250" s="152" t="n"/>
      <c r="AG250" s="152" t="n"/>
      <c r="AH250" s="152" t="n"/>
      <c r="AI250" s="152" t="n"/>
      <c r="AJ250" s="152" t="n"/>
      <c r="AK250" s="152" t="n"/>
      <c r="AL250" s="152" t="n"/>
      <c r="AM250" s="152" t="n"/>
      <c r="AN250" s="166" t="n"/>
      <c r="AO250" s="155" t="n"/>
      <c r="AP250" s="152" t="n"/>
      <c r="AQ250" s="152" t="n"/>
      <c r="AR250" s="152" t="n"/>
      <c r="AS250" s="152" t="n"/>
      <c r="AT250" s="152" t="n"/>
      <c r="AU250" s="155" t="n"/>
      <c r="AV250" s="152" t="n"/>
      <c r="AW250" s="152" t="n"/>
      <c r="AX250" s="152" t="n"/>
      <c r="AY250" s="152" t="n"/>
      <c r="AZ250" s="152" t="n"/>
      <c r="BA250" s="165" t="n"/>
      <c r="BB250" s="165" t="n"/>
      <c r="BC250" s="155" t="n"/>
      <c r="BD250" s="152" t="n"/>
      <c r="BE250" s="152" t="n"/>
      <c r="BF250" s="152" t="n"/>
      <c r="BG250" s="155" t="n"/>
      <c r="BH250" s="152" t="n"/>
      <c r="BI250" s="152" t="n"/>
      <c r="BJ250" s="152" t="n"/>
      <c r="BK250" s="152" t="n"/>
      <c r="BL250" s="152" t="n"/>
      <c r="BM250" s="152" t="n"/>
      <c r="BN250" s="152" t="n"/>
      <c r="BO250" s="152" t="n"/>
      <c r="BP250" s="155" t="n"/>
      <c r="BQ250" s="152" t="n"/>
      <c r="BR250" s="152" t="n"/>
      <c r="BS250" s="152" t="n"/>
      <c r="BT250" s="152" t="n"/>
      <c r="BU250" s="152" t="n"/>
      <c r="BV250" s="152" t="n"/>
      <c r="BW250" s="152" t="n"/>
      <c r="BX250" s="165" t="n"/>
      <c r="BY250" s="150" t="n"/>
      <c r="BZ250" s="150" t="n"/>
      <c r="CA250" s="150" t="n"/>
      <c r="CB250" s="174" t="n"/>
      <c r="CC250" s="156" t="n"/>
      <c r="CD250" s="156" t="n"/>
      <c r="CE250" s="167">
        <f>IFERROR(__xludf.DUMMYFUNCTION("""COMPUTED_VALUE"""),"")</f>
        <v/>
      </c>
      <c r="CF250" s="158">
        <f>IFERROR(__xludf.DUMMYFUNCTION("""COMPUTED_VALUE"""),"")</f>
        <v/>
      </c>
      <c r="CG250" s="148" t="n"/>
      <c r="CH250" s="148" t="n"/>
      <c r="CI250" s="148" t="n"/>
      <c r="CJ250" s="148" t="n"/>
      <c r="CK250" s="148" t="n"/>
      <c r="CL250" s="148" t="n"/>
      <c r="CM250" s="148" t="n"/>
      <c r="CN250" s="148" t="n"/>
      <c r="CO250" s="148" t="n"/>
      <c r="CP250" s="148" t="n"/>
      <c r="CQ250" s="148" t="n"/>
      <c r="CR250" s="148" t="n"/>
      <c r="CS250" s="148" t="n"/>
      <c r="CT250" s="148" t="n"/>
      <c r="CU250" s="148" t="n"/>
      <c r="CV250" s="148" t="n"/>
    </row>
    <row r="251">
      <c r="A251" s="162" t="n"/>
      <c r="B251" s="64" t="n"/>
      <c r="C251" s="129" t="n"/>
      <c r="D251" s="130" t="inlineStr"/>
      <c r="E251" s="150" t="inlineStr"/>
      <c r="F251" s="150" t="inlineStr"/>
      <c r="G251" s="150" t="n"/>
      <c r="H251" s="152" t="n"/>
      <c r="I251" s="152" t="n"/>
      <c r="J251" s="152" t="n"/>
      <c r="K251" s="152" t="n"/>
      <c r="L251" s="152" t="n"/>
      <c r="M251" s="152" t="n"/>
      <c r="N251" s="152" t="n"/>
      <c r="O251" s="152" t="n"/>
      <c r="P251" s="152" t="n"/>
      <c r="Q251" s="152" t="n"/>
      <c r="R251" s="152" t="n"/>
      <c r="S251" s="165" t="n"/>
      <c r="T251" s="155" t="n"/>
      <c r="U251" s="152" t="n"/>
      <c r="V251" s="152" t="n"/>
      <c r="W251" s="152" t="n"/>
      <c r="X251" s="152" t="n"/>
      <c r="Y251" s="152" t="n"/>
      <c r="Z251" s="152" t="n"/>
      <c r="AA251" s="152" t="n"/>
      <c r="AB251" s="152" t="n"/>
      <c r="AC251" s="152" t="n"/>
      <c r="AD251" s="152" t="n"/>
      <c r="AE251" s="152" t="n"/>
      <c r="AF251" s="152" t="n"/>
      <c r="AG251" s="152" t="n"/>
      <c r="AH251" s="152" t="n"/>
      <c r="AI251" s="152" t="n"/>
      <c r="AJ251" s="152" t="n"/>
      <c r="AK251" s="152" t="n"/>
      <c r="AL251" s="152" t="n"/>
      <c r="AM251" s="152" t="n"/>
      <c r="AN251" s="166" t="n"/>
      <c r="AO251" s="155" t="n"/>
      <c r="AP251" s="152" t="n"/>
      <c r="AQ251" s="152" t="n"/>
      <c r="AR251" s="152" t="n"/>
      <c r="AS251" s="152" t="n"/>
      <c r="AT251" s="152" t="n"/>
      <c r="AU251" s="155" t="n"/>
      <c r="AV251" s="152" t="n"/>
      <c r="AW251" s="152" t="n"/>
      <c r="AX251" s="152" t="n"/>
      <c r="AY251" s="152" t="n"/>
      <c r="AZ251" s="152" t="n"/>
      <c r="BA251" s="165" t="n"/>
      <c r="BB251" s="165" t="n"/>
      <c r="BC251" s="155" t="n"/>
      <c r="BD251" s="152" t="n"/>
      <c r="BE251" s="152" t="n"/>
      <c r="BF251" s="152" t="n"/>
      <c r="BG251" s="155" t="n"/>
      <c r="BH251" s="152" t="n"/>
      <c r="BI251" s="152" t="n"/>
      <c r="BJ251" s="152" t="n"/>
      <c r="BK251" s="152" t="n"/>
      <c r="BL251" s="152" t="n"/>
      <c r="BM251" s="152" t="n"/>
      <c r="BN251" s="152" t="n"/>
      <c r="BO251" s="152" t="n"/>
      <c r="BP251" s="155" t="n"/>
      <c r="BQ251" s="152" t="n"/>
      <c r="BR251" s="152" t="n"/>
      <c r="BS251" s="152" t="n"/>
      <c r="BT251" s="152" t="n"/>
      <c r="BU251" s="152" t="n"/>
      <c r="BV251" s="152" t="n"/>
      <c r="BW251" s="152" t="n"/>
      <c r="BX251" s="165" t="n"/>
      <c r="BY251" s="150" t="n"/>
      <c r="BZ251" s="150" t="n"/>
      <c r="CA251" s="150" t="n"/>
      <c r="CB251" s="174" t="n"/>
      <c r="CC251" s="156" t="n"/>
      <c r="CD251" s="156" t="n"/>
      <c r="CE251" s="167">
        <f>IFERROR(__xludf.DUMMYFUNCTION("""COMPUTED_VALUE"""),"")</f>
        <v/>
      </c>
      <c r="CF251" s="158">
        <f>IFERROR(__xludf.DUMMYFUNCTION("""COMPUTED_VALUE"""),"")</f>
        <v/>
      </c>
      <c r="CG251" s="148" t="n"/>
      <c r="CH251" s="148" t="n"/>
      <c r="CI251" s="148" t="n"/>
      <c r="CJ251" s="148" t="n"/>
      <c r="CK251" s="148" t="n"/>
      <c r="CL251" s="148" t="n"/>
      <c r="CM251" s="148" t="n"/>
      <c r="CN251" s="148" t="n"/>
      <c r="CO251" s="148" t="n"/>
      <c r="CP251" s="148" t="n"/>
      <c r="CQ251" s="148" t="n"/>
      <c r="CR251" s="148" t="n"/>
      <c r="CS251" s="148" t="n"/>
      <c r="CT251" s="148" t="n"/>
      <c r="CU251" s="148" t="n"/>
      <c r="CV251" s="148" t="n"/>
    </row>
    <row r="252">
      <c r="A252" s="162" t="n"/>
      <c r="B252" s="64" t="n"/>
      <c r="C252" s="129" t="n"/>
      <c r="D252" s="130" t="inlineStr"/>
      <c r="E252" s="150" t="inlineStr"/>
      <c r="F252" s="150" t="inlineStr"/>
      <c r="G252" s="150" t="n"/>
      <c r="H252" s="152" t="n"/>
      <c r="I252" s="152" t="n"/>
      <c r="J252" s="152" t="n"/>
      <c r="K252" s="152" t="n"/>
      <c r="L252" s="152" t="n"/>
      <c r="M252" s="152" t="n"/>
      <c r="N252" s="152" t="n"/>
      <c r="O252" s="152" t="n"/>
      <c r="P252" s="152" t="n"/>
      <c r="Q252" s="152" t="n"/>
      <c r="R252" s="152" t="n"/>
      <c r="S252" s="165" t="n"/>
      <c r="T252" s="155" t="n"/>
      <c r="U252" s="152" t="n"/>
      <c r="V252" s="152" t="n"/>
      <c r="W252" s="152" t="n"/>
      <c r="X252" s="152" t="n"/>
      <c r="Y252" s="152" t="n"/>
      <c r="Z252" s="152" t="n"/>
      <c r="AA252" s="152" t="n"/>
      <c r="AB252" s="152" t="n"/>
      <c r="AC252" s="152" t="n"/>
      <c r="AD252" s="152" t="n"/>
      <c r="AE252" s="152" t="n"/>
      <c r="AF252" s="152" t="n"/>
      <c r="AG252" s="152" t="n"/>
      <c r="AH252" s="152" t="n"/>
      <c r="AI252" s="152" t="n"/>
      <c r="AJ252" s="152" t="n"/>
      <c r="AK252" s="152" t="n"/>
      <c r="AL252" s="152" t="n"/>
      <c r="AM252" s="152" t="n"/>
      <c r="AN252" s="166" t="n"/>
      <c r="AO252" s="155" t="n"/>
      <c r="AP252" s="152" t="n"/>
      <c r="AQ252" s="152" t="n"/>
      <c r="AR252" s="152" t="n"/>
      <c r="AS252" s="152" t="n"/>
      <c r="AT252" s="152" t="n"/>
      <c r="AU252" s="155" t="n"/>
      <c r="AV252" s="152" t="n"/>
      <c r="AW252" s="152" t="n"/>
      <c r="AX252" s="152" t="n"/>
      <c r="AY252" s="152" t="n"/>
      <c r="AZ252" s="152" t="n"/>
      <c r="BA252" s="165" t="n"/>
      <c r="BB252" s="165" t="n"/>
      <c r="BC252" s="155" t="n"/>
      <c r="BD252" s="152" t="n"/>
      <c r="BE252" s="152" t="n"/>
      <c r="BF252" s="152" t="n"/>
      <c r="BG252" s="155" t="n"/>
      <c r="BH252" s="152" t="n"/>
      <c r="BI252" s="152" t="n"/>
      <c r="BJ252" s="152" t="n"/>
      <c r="BK252" s="152" t="n"/>
      <c r="BL252" s="152" t="n"/>
      <c r="BM252" s="152" t="n"/>
      <c r="BN252" s="152" t="n"/>
      <c r="BO252" s="152" t="n"/>
      <c r="BP252" s="155" t="n"/>
      <c r="BQ252" s="152" t="n"/>
      <c r="BR252" s="152" t="n"/>
      <c r="BS252" s="152" t="n"/>
      <c r="BT252" s="152" t="n"/>
      <c r="BU252" s="152" t="n"/>
      <c r="BV252" s="152" t="n"/>
      <c r="BW252" s="152" t="n"/>
      <c r="BX252" s="165" t="n"/>
      <c r="BY252" s="150" t="n"/>
      <c r="BZ252" s="150" t="n"/>
      <c r="CA252" s="150" t="n"/>
      <c r="CB252" s="174" t="n"/>
      <c r="CC252" s="156" t="n"/>
      <c r="CD252" s="156" t="n"/>
      <c r="CE252" s="167">
        <f>IFERROR(__xludf.DUMMYFUNCTION("""COMPUTED_VALUE"""),"")</f>
        <v/>
      </c>
      <c r="CF252" s="158">
        <f>IFERROR(__xludf.DUMMYFUNCTION("""COMPUTED_VALUE"""),"")</f>
        <v/>
      </c>
      <c r="CG252" s="148" t="n"/>
      <c r="CH252" s="148" t="n"/>
      <c r="CI252" s="148" t="n"/>
      <c r="CJ252" s="148" t="n"/>
      <c r="CK252" s="148" t="n"/>
      <c r="CL252" s="148" t="n"/>
      <c r="CM252" s="148" t="n"/>
      <c r="CN252" s="148" t="n"/>
      <c r="CO252" s="148" t="n"/>
      <c r="CP252" s="148" t="n"/>
      <c r="CQ252" s="148" t="n"/>
      <c r="CR252" s="148" t="n"/>
      <c r="CS252" s="148" t="n"/>
      <c r="CT252" s="148" t="n"/>
      <c r="CU252" s="148" t="n"/>
      <c r="CV252" s="148" t="n"/>
    </row>
    <row r="253">
      <c r="A253" s="162" t="n"/>
      <c r="B253" s="64" t="n"/>
      <c r="C253" s="129" t="n"/>
      <c r="D253" s="130" t="inlineStr"/>
      <c r="E253" s="150" t="inlineStr"/>
      <c r="F253" s="150" t="inlineStr"/>
      <c r="G253" s="150" t="n"/>
      <c r="H253" s="152" t="n"/>
      <c r="I253" s="152" t="n"/>
      <c r="J253" s="152" t="n"/>
      <c r="K253" s="152" t="n"/>
      <c r="L253" s="152" t="n"/>
      <c r="M253" s="152" t="n"/>
      <c r="N253" s="152" t="n"/>
      <c r="O253" s="152" t="n"/>
      <c r="P253" s="152" t="n"/>
      <c r="Q253" s="152" t="n"/>
      <c r="R253" s="152" t="n"/>
      <c r="S253" s="165" t="n"/>
      <c r="T253" s="155" t="n"/>
      <c r="U253" s="152" t="n"/>
      <c r="V253" s="152" t="n"/>
      <c r="W253" s="152" t="n"/>
      <c r="X253" s="152" t="n"/>
      <c r="Y253" s="152" t="n"/>
      <c r="Z253" s="152" t="n"/>
      <c r="AA253" s="152" t="n"/>
      <c r="AB253" s="152" t="n"/>
      <c r="AC253" s="152" t="n"/>
      <c r="AD253" s="152" t="n"/>
      <c r="AE253" s="152" t="n"/>
      <c r="AF253" s="152" t="n"/>
      <c r="AG253" s="152" t="n"/>
      <c r="AH253" s="152" t="n"/>
      <c r="AI253" s="152" t="n"/>
      <c r="AJ253" s="152" t="n"/>
      <c r="AK253" s="152" t="n"/>
      <c r="AL253" s="152" t="n"/>
      <c r="AM253" s="152" t="n"/>
      <c r="AN253" s="166" t="n"/>
      <c r="AO253" s="155" t="n"/>
      <c r="AP253" s="152" t="n"/>
      <c r="AQ253" s="152" t="n"/>
      <c r="AR253" s="152" t="n"/>
      <c r="AS253" s="152" t="n"/>
      <c r="AT253" s="152" t="n"/>
      <c r="AU253" s="155" t="n"/>
      <c r="AV253" s="152" t="n"/>
      <c r="AW253" s="152" t="n"/>
      <c r="AX253" s="152" t="n"/>
      <c r="AY253" s="152" t="n"/>
      <c r="AZ253" s="152" t="n"/>
      <c r="BA253" s="165" t="n"/>
      <c r="BB253" s="165" t="n"/>
      <c r="BC253" s="155" t="n"/>
      <c r="BD253" s="152" t="n"/>
      <c r="BE253" s="152" t="n"/>
      <c r="BF253" s="152" t="n"/>
      <c r="BG253" s="155" t="n"/>
      <c r="BH253" s="152" t="n"/>
      <c r="BI253" s="152" t="n"/>
      <c r="BJ253" s="152" t="n"/>
      <c r="BK253" s="152" t="n"/>
      <c r="BL253" s="152" t="n"/>
      <c r="BM253" s="152" t="n"/>
      <c r="BN253" s="152" t="n"/>
      <c r="BO253" s="152" t="n"/>
      <c r="BP253" s="155" t="n"/>
      <c r="BQ253" s="152" t="n"/>
      <c r="BR253" s="152" t="n"/>
      <c r="BS253" s="152" t="n"/>
      <c r="BT253" s="152" t="n"/>
      <c r="BU253" s="152" t="n"/>
      <c r="BV253" s="152" t="n"/>
      <c r="BW253" s="152" t="n"/>
      <c r="BX253" s="165" t="n"/>
      <c r="BY253" s="150" t="n"/>
      <c r="BZ253" s="150" t="n"/>
      <c r="CA253" s="150" t="n"/>
      <c r="CB253" s="174" t="n"/>
      <c r="CC253" s="156" t="n"/>
      <c r="CD253" s="156" t="n"/>
      <c r="CE253" s="167">
        <f>IFERROR(__xludf.DUMMYFUNCTION("""COMPUTED_VALUE"""),"")</f>
        <v/>
      </c>
      <c r="CF253" s="158">
        <f>IFERROR(__xludf.DUMMYFUNCTION("""COMPUTED_VALUE"""),"")</f>
        <v/>
      </c>
      <c r="CG253" s="148" t="n"/>
      <c r="CH253" s="148" t="n"/>
      <c r="CI253" s="148" t="n"/>
      <c r="CJ253" s="148" t="n"/>
      <c r="CK253" s="148" t="n"/>
      <c r="CL253" s="148" t="n"/>
      <c r="CM253" s="148" t="n"/>
      <c r="CN253" s="148" t="n"/>
      <c r="CO253" s="148" t="n"/>
      <c r="CP253" s="148" t="n"/>
      <c r="CQ253" s="148" t="n"/>
      <c r="CR253" s="148" t="n"/>
      <c r="CS253" s="148" t="n"/>
      <c r="CT253" s="148" t="n"/>
      <c r="CU253" s="148" t="n"/>
      <c r="CV253" s="148" t="n"/>
    </row>
    <row r="254">
      <c r="A254" s="162" t="n"/>
      <c r="B254" s="64" t="n"/>
      <c r="C254" s="129" t="n"/>
      <c r="D254" s="130" t="inlineStr"/>
      <c r="E254" s="150" t="inlineStr"/>
      <c r="F254" s="150" t="inlineStr"/>
      <c r="G254" s="150" t="n"/>
      <c r="H254" s="152" t="n"/>
      <c r="I254" s="152" t="n"/>
      <c r="J254" s="152" t="n"/>
      <c r="K254" s="152" t="n"/>
      <c r="L254" s="152" t="n"/>
      <c r="M254" s="152" t="n"/>
      <c r="N254" s="152" t="n"/>
      <c r="O254" s="152" t="n"/>
      <c r="P254" s="152" t="n"/>
      <c r="Q254" s="152" t="n"/>
      <c r="R254" s="152" t="n"/>
      <c r="S254" s="165" t="n"/>
      <c r="T254" s="155" t="n"/>
      <c r="U254" s="152" t="n"/>
      <c r="V254" s="152" t="n"/>
      <c r="W254" s="152" t="n"/>
      <c r="X254" s="152" t="n"/>
      <c r="Y254" s="152" t="n"/>
      <c r="Z254" s="152" t="n"/>
      <c r="AA254" s="152" t="n"/>
      <c r="AB254" s="152" t="n"/>
      <c r="AC254" s="152" t="n"/>
      <c r="AD254" s="152" t="n"/>
      <c r="AE254" s="152" t="n"/>
      <c r="AF254" s="152" t="n"/>
      <c r="AG254" s="152" t="n"/>
      <c r="AH254" s="152" t="n"/>
      <c r="AI254" s="152" t="n"/>
      <c r="AJ254" s="152" t="n"/>
      <c r="AK254" s="152" t="n"/>
      <c r="AL254" s="152" t="n"/>
      <c r="AM254" s="152" t="n"/>
      <c r="AN254" s="166" t="n"/>
      <c r="AO254" s="155" t="n"/>
      <c r="AP254" s="152" t="n"/>
      <c r="AQ254" s="152" t="n"/>
      <c r="AR254" s="152" t="n"/>
      <c r="AS254" s="152" t="n"/>
      <c r="AT254" s="152" t="n"/>
      <c r="AU254" s="155" t="n"/>
      <c r="AV254" s="152" t="n"/>
      <c r="AW254" s="152" t="n"/>
      <c r="AX254" s="152" t="n"/>
      <c r="AY254" s="152" t="n"/>
      <c r="AZ254" s="152" t="n"/>
      <c r="BA254" s="165" t="n"/>
      <c r="BB254" s="165" t="n"/>
      <c r="BC254" s="155" t="n"/>
      <c r="BD254" s="152" t="n"/>
      <c r="BE254" s="152" t="n"/>
      <c r="BF254" s="152" t="n"/>
      <c r="BG254" s="155" t="n"/>
      <c r="BH254" s="152" t="n"/>
      <c r="BI254" s="152" t="n"/>
      <c r="BJ254" s="152" t="n"/>
      <c r="BK254" s="152" t="n"/>
      <c r="BL254" s="152" t="n"/>
      <c r="BM254" s="152" t="n"/>
      <c r="BN254" s="152" t="n"/>
      <c r="BO254" s="152" t="n"/>
      <c r="BP254" s="155" t="n"/>
      <c r="BQ254" s="152" t="n"/>
      <c r="BR254" s="152" t="n"/>
      <c r="BS254" s="152" t="n"/>
      <c r="BT254" s="152" t="n"/>
      <c r="BU254" s="152" t="n"/>
      <c r="BV254" s="152" t="n"/>
      <c r="BW254" s="152" t="n"/>
      <c r="BX254" s="165" t="n"/>
      <c r="BY254" s="150" t="n"/>
      <c r="BZ254" s="150" t="n"/>
      <c r="CA254" s="150" t="n"/>
      <c r="CB254" s="174" t="n"/>
      <c r="CC254" s="156" t="n"/>
      <c r="CD254" s="156" t="n"/>
      <c r="CE254" s="167">
        <f>IFERROR(__xludf.DUMMYFUNCTION("""COMPUTED_VALUE"""),"")</f>
        <v/>
      </c>
      <c r="CF254" s="158">
        <f>IFERROR(__xludf.DUMMYFUNCTION("""COMPUTED_VALUE"""),"")</f>
        <v/>
      </c>
      <c r="CG254" s="148" t="n"/>
      <c r="CH254" s="148" t="n"/>
      <c r="CI254" s="148" t="n"/>
      <c r="CJ254" s="148" t="n"/>
      <c r="CK254" s="148" t="n"/>
      <c r="CL254" s="148" t="n"/>
      <c r="CM254" s="148" t="n"/>
      <c r="CN254" s="148" t="n"/>
      <c r="CO254" s="148" t="n"/>
      <c r="CP254" s="148" t="n"/>
      <c r="CQ254" s="148" t="n"/>
      <c r="CR254" s="148" t="n"/>
      <c r="CS254" s="148" t="n"/>
      <c r="CT254" s="148" t="n"/>
      <c r="CU254" s="148" t="n"/>
      <c r="CV254" s="148" t="n"/>
    </row>
    <row r="255">
      <c r="A255" s="162" t="n"/>
      <c r="B255" s="64" t="n"/>
      <c r="C255" s="129" t="n"/>
      <c r="D255" s="130" t="inlineStr"/>
      <c r="E255" s="150" t="inlineStr"/>
      <c r="F255" s="150" t="inlineStr"/>
      <c r="G255" s="150" t="n"/>
      <c r="H255" s="152" t="n"/>
      <c r="I255" s="152" t="n"/>
      <c r="J255" s="152" t="n"/>
      <c r="K255" s="152" t="n"/>
      <c r="L255" s="152" t="n"/>
      <c r="M255" s="152" t="n"/>
      <c r="N255" s="152" t="n"/>
      <c r="O255" s="152" t="n"/>
      <c r="P255" s="152" t="n"/>
      <c r="Q255" s="152" t="n"/>
      <c r="R255" s="152" t="n"/>
      <c r="S255" s="165" t="n"/>
      <c r="T255" s="155" t="n"/>
      <c r="U255" s="152" t="n"/>
      <c r="V255" s="152" t="n"/>
      <c r="W255" s="152" t="n"/>
      <c r="X255" s="152" t="n"/>
      <c r="Y255" s="152" t="n"/>
      <c r="Z255" s="152" t="n"/>
      <c r="AA255" s="152" t="n"/>
      <c r="AB255" s="152" t="n"/>
      <c r="AC255" s="152" t="n"/>
      <c r="AD255" s="152" t="n"/>
      <c r="AE255" s="152" t="n"/>
      <c r="AF255" s="152" t="n"/>
      <c r="AG255" s="152" t="n"/>
      <c r="AH255" s="152" t="n"/>
      <c r="AI255" s="152" t="n"/>
      <c r="AJ255" s="152" t="n"/>
      <c r="AK255" s="152" t="n"/>
      <c r="AL255" s="152" t="n"/>
      <c r="AM255" s="152" t="n"/>
      <c r="AN255" s="166" t="n"/>
      <c r="AO255" s="155" t="n"/>
      <c r="AP255" s="152" t="n"/>
      <c r="AQ255" s="152" t="n"/>
      <c r="AR255" s="152" t="n"/>
      <c r="AS255" s="152" t="n"/>
      <c r="AT255" s="152" t="n"/>
      <c r="AU255" s="155" t="n"/>
      <c r="AV255" s="152" t="n"/>
      <c r="AW255" s="152" t="n"/>
      <c r="AX255" s="152" t="n"/>
      <c r="AY255" s="152" t="n"/>
      <c r="AZ255" s="152" t="n"/>
      <c r="BA255" s="165" t="n"/>
      <c r="BB255" s="165" t="n"/>
      <c r="BC255" s="155" t="n"/>
      <c r="BD255" s="152" t="n"/>
      <c r="BE255" s="152" t="n"/>
      <c r="BF255" s="152" t="n"/>
      <c r="BG255" s="155" t="n"/>
      <c r="BH255" s="152" t="n"/>
      <c r="BI255" s="152" t="n"/>
      <c r="BJ255" s="152" t="n"/>
      <c r="BK255" s="152" t="n"/>
      <c r="BL255" s="152" t="n"/>
      <c r="BM255" s="152" t="n"/>
      <c r="BN255" s="152" t="n"/>
      <c r="BO255" s="152" t="n"/>
      <c r="BP255" s="155" t="n"/>
      <c r="BQ255" s="152" t="n"/>
      <c r="BR255" s="152" t="n"/>
      <c r="BS255" s="152" t="n"/>
      <c r="BT255" s="152" t="n"/>
      <c r="BU255" s="152" t="n"/>
      <c r="BV255" s="152" t="n"/>
      <c r="BW255" s="152" t="n"/>
      <c r="BX255" s="165" t="n"/>
      <c r="BY255" s="150" t="n"/>
      <c r="BZ255" s="150" t="n"/>
      <c r="CA255" s="150" t="n"/>
      <c r="CB255" s="174" t="n"/>
      <c r="CC255" s="156" t="n"/>
      <c r="CD255" s="156" t="n"/>
      <c r="CE255" s="167">
        <f>IFERROR(__xludf.DUMMYFUNCTION("""COMPUTED_VALUE"""),"")</f>
        <v/>
      </c>
      <c r="CF255" s="158">
        <f>IFERROR(__xludf.DUMMYFUNCTION("""COMPUTED_VALUE"""),"")</f>
        <v/>
      </c>
      <c r="CG255" s="148" t="n"/>
      <c r="CH255" s="148" t="n"/>
      <c r="CI255" s="148" t="n"/>
      <c r="CJ255" s="148" t="n"/>
      <c r="CK255" s="148" t="n"/>
      <c r="CL255" s="148" t="n"/>
      <c r="CM255" s="148" t="n"/>
      <c r="CN255" s="148" t="n"/>
      <c r="CO255" s="148" t="n"/>
      <c r="CP255" s="148" t="n"/>
      <c r="CQ255" s="148" t="n"/>
      <c r="CR255" s="148" t="n"/>
      <c r="CS255" s="148" t="n"/>
      <c r="CT255" s="148" t="n"/>
      <c r="CU255" s="148" t="n"/>
      <c r="CV255" s="148" t="n"/>
    </row>
    <row r="256">
      <c r="A256" s="162" t="n"/>
      <c r="B256" s="64" t="n"/>
      <c r="C256" s="129" t="n"/>
      <c r="D256" s="130" t="inlineStr"/>
      <c r="E256" s="150" t="inlineStr"/>
      <c r="F256" s="150" t="inlineStr"/>
      <c r="G256" s="150" t="n"/>
      <c r="H256" s="152" t="n"/>
      <c r="I256" s="152" t="n"/>
      <c r="J256" s="152" t="n"/>
      <c r="K256" s="152" t="n"/>
      <c r="L256" s="152" t="n"/>
      <c r="M256" s="152" t="n"/>
      <c r="N256" s="152" t="n"/>
      <c r="O256" s="152" t="n"/>
      <c r="P256" s="152" t="n"/>
      <c r="Q256" s="152" t="n"/>
      <c r="R256" s="152" t="n"/>
      <c r="S256" s="165" t="n"/>
      <c r="T256" s="155" t="n"/>
      <c r="U256" s="152" t="n"/>
      <c r="V256" s="152" t="n"/>
      <c r="W256" s="152" t="n"/>
      <c r="X256" s="152" t="n"/>
      <c r="Y256" s="152" t="n"/>
      <c r="Z256" s="152" t="n"/>
      <c r="AA256" s="152" t="n"/>
      <c r="AB256" s="152" t="n"/>
      <c r="AC256" s="152" t="n"/>
      <c r="AD256" s="152" t="n"/>
      <c r="AE256" s="152" t="n"/>
      <c r="AF256" s="152" t="n"/>
      <c r="AG256" s="152" t="n"/>
      <c r="AH256" s="152" t="n"/>
      <c r="AI256" s="152" t="n"/>
      <c r="AJ256" s="152" t="n"/>
      <c r="AK256" s="152" t="n"/>
      <c r="AL256" s="152" t="n"/>
      <c r="AM256" s="152" t="n"/>
      <c r="AN256" s="166" t="n"/>
      <c r="AO256" s="155" t="n"/>
      <c r="AP256" s="152" t="n"/>
      <c r="AQ256" s="152" t="n"/>
      <c r="AR256" s="152" t="n"/>
      <c r="AS256" s="152" t="n"/>
      <c r="AT256" s="152" t="n"/>
      <c r="AU256" s="155" t="n"/>
      <c r="AV256" s="152" t="n"/>
      <c r="AW256" s="152" t="n"/>
      <c r="AX256" s="152" t="n"/>
      <c r="AY256" s="152" t="n"/>
      <c r="AZ256" s="152" t="n"/>
      <c r="BA256" s="165" t="n"/>
      <c r="BB256" s="165" t="n"/>
      <c r="BC256" s="155" t="n"/>
      <c r="BD256" s="152" t="n"/>
      <c r="BE256" s="152" t="n"/>
      <c r="BF256" s="152" t="n"/>
      <c r="BG256" s="155" t="n"/>
      <c r="BH256" s="152" t="n"/>
      <c r="BI256" s="152" t="n"/>
      <c r="BJ256" s="152" t="n"/>
      <c r="BK256" s="152" t="n"/>
      <c r="BL256" s="152" t="n"/>
      <c r="BM256" s="152" t="n"/>
      <c r="BN256" s="152" t="n"/>
      <c r="BO256" s="152" t="n"/>
      <c r="BP256" s="155" t="n"/>
      <c r="BQ256" s="152" t="n"/>
      <c r="BR256" s="152" t="n"/>
      <c r="BS256" s="152" t="n"/>
      <c r="BT256" s="152" t="n"/>
      <c r="BU256" s="152" t="n"/>
      <c r="BV256" s="152" t="n"/>
      <c r="BW256" s="152" t="n"/>
      <c r="BX256" s="165" t="n"/>
      <c r="BY256" s="150" t="n"/>
      <c r="BZ256" s="150" t="n"/>
      <c r="CA256" s="150" t="n"/>
      <c r="CB256" s="174" t="n"/>
      <c r="CC256" s="156" t="n"/>
      <c r="CD256" s="156" t="n"/>
      <c r="CE256" s="167">
        <f>IFERROR(__xludf.DUMMYFUNCTION("""COMPUTED_VALUE"""),"")</f>
        <v/>
      </c>
      <c r="CF256" s="158">
        <f>IFERROR(__xludf.DUMMYFUNCTION("""COMPUTED_VALUE"""),"")</f>
        <v/>
      </c>
      <c r="CG256" s="148" t="n"/>
      <c r="CH256" s="148" t="n"/>
      <c r="CI256" s="148" t="n"/>
      <c r="CJ256" s="148" t="n"/>
      <c r="CK256" s="148" t="n"/>
      <c r="CL256" s="148" t="n"/>
      <c r="CM256" s="148" t="n"/>
      <c r="CN256" s="148" t="n"/>
      <c r="CO256" s="148" t="n"/>
      <c r="CP256" s="148" t="n"/>
      <c r="CQ256" s="148" t="n"/>
      <c r="CR256" s="148" t="n"/>
      <c r="CS256" s="148" t="n"/>
      <c r="CT256" s="148" t="n"/>
      <c r="CU256" s="148" t="n"/>
      <c r="CV256" s="148" t="n"/>
    </row>
    <row r="257">
      <c r="A257" s="162" t="n"/>
      <c r="B257" s="64" t="n"/>
      <c r="C257" s="129" t="n"/>
      <c r="D257" s="130" t="inlineStr"/>
      <c r="E257" s="150" t="inlineStr"/>
      <c r="F257" s="150" t="inlineStr"/>
      <c r="G257" s="150" t="n"/>
      <c r="H257" s="152" t="n"/>
      <c r="I257" s="152" t="n"/>
      <c r="J257" s="152" t="n"/>
      <c r="K257" s="152" t="n"/>
      <c r="L257" s="152" t="n"/>
      <c r="M257" s="152" t="n"/>
      <c r="N257" s="152" t="n"/>
      <c r="O257" s="152" t="n"/>
      <c r="P257" s="152" t="n"/>
      <c r="Q257" s="152" t="n"/>
      <c r="R257" s="152" t="n"/>
      <c r="S257" s="165" t="n"/>
      <c r="T257" s="155" t="n"/>
      <c r="U257" s="152" t="n"/>
      <c r="V257" s="152" t="n"/>
      <c r="W257" s="152" t="n"/>
      <c r="X257" s="152" t="n"/>
      <c r="Y257" s="152" t="n"/>
      <c r="Z257" s="152" t="n"/>
      <c r="AA257" s="152" t="n"/>
      <c r="AB257" s="152" t="n"/>
      <c r="AC257" s="152" t="n"/>
      <c r="AD257" s="152" t="n"/>
      <c r="AE257" s="152" t="n"/>
      <c r="AF257" s="152" t="n"/>
      <c r="AG257" s="152" t="n"/>
      <c r="AH257" s="152" t="n"/>
      <c r="AI257" s="152" t="n"/>
      <c r="AJ257" s="152" t="n"/>
      <c r="AK257" s="152" t="n"/>
      <c r="AL257" s="152" t="n"/>
      <c r="AM257" s="152" t="n"/>
      <c r="AN257" s="166" t="n"/>
      <c r="AO257" s="155" t="n"/>
      <c r="AP257" s="152" t="n"/>
      <c r="AQ257" s="152" t="n"/>
      <c r="AR257" s="152" t="n"/>
      <c r="AS257" s="152" t="n"/>
      <c r="AT257" s="152" t="n"/>
      <c r="AU257" s="155" t="n"/>
      <c r="AV257" s="152" t="n"/>
      <c r="AW257" s="152" t="n"/>
      <c r="AX257" s="152" t="n"/>
      <c r="AY257" s="152" t="n"/>
      <c r="AZ257" s="152" t="n"/>
      <c r="BA257" s="165" t="n"/>
      <c r="BB257" s="165" t="n"/>
      <c r="BC257" s="155" t="n"/>
      <c r="BD257" s="152" t="n"/>
      <c r="BE257" s="152" t="n"/>
      <c r="BF257" s="152" t="n"/>
      <c r="BG257" s="155" t="n"/>
      <c r="BH257" s="152" t="n"/>
      <c r="BI257" s="152" t="n"/>
      <c r="BJ257" s="152" t="n"/>
      <c r="BK257" s="152" t="n"/>
      <c r="BL257" s="152" t="n"/>
      <c r="BM257" s="152" t="n"/>
      <c r="BN257" s="152" t="n"/>
      <c r="BO257" s="152" t="n"/>
      <c r="BP257" s="155" t="n"/>
      <c r="BQ257" s="152" t="n"/>
      <c r="BR257" s="152" t="n"/>
      <c r="BS257" s="152" t="n"/>
      <c r="BT257" s="152" t="n"/>
      <c r="BU257" s="152" t="n"/>
      <c r="BV257" s="152" t="n"/>
      <c r="BW257" s="152" t="n"/>
      <c r="BX257" s="165" t="n"/>
      <c r="BY257" s="150" t="n"/>
      <c r="BZ257" s="150" t="n"/>
      <c r="CA257" s="150" t="n"/>
      <c r="CB257" s="174" t="n"/>
      <c r="CC257" s="156" t="n"/>
      <c r="CD257" s="156" t="n"/>
      <c r="CE257" s="167">
        <f>IFERROR(__xludf.DUMMYFUNCTION("""COMPUTED_VALUE"""),"")</f>
        <v/>
      </c>
      <c r="CF257" s="158">
        <f>IFERROR(__xludf.DUMMYFUNCTION("""COMPUTED_VALUE"""),"")</f>
        <v/>
      </c>
      <c r="CG257" s="148" t="n"/>
      <c r="CH257" s="148" t="n"/>
      <c r="CI257" s="148" t="n"/>
      <c r="CJ257" s="148" t="n"/>
      <c r="CK257" s="148" t="n"/>
      <c r="CL257" s="148" t="n"/>
      <c r="CM257" s="148" t="n"/>
      <c r="CN257" s="148" t="n"/>
      <c r="CO257" s="148" t="n"/>
      <c r="CP257" s="148" t="n"/>
      <c r="CQ257" s="148" t="n"/>
      <c r="CR257" s="148" t="n"/>
      <c r="CS257" s="148" t="n"/>
      <c r="CT257" s="148" t="n"/>
      <c r="CU257" s="148" t="n"/>
      <c r="CV257" s="148" t="n"/>
    </row>
    <row r="258">
      <c r="A258" s="162" t="n"/>
      <c r="B258" s="64" t="n"/>
      <c r="C258" s="129" t="n"/>
      <c r="D258" s="130" t="inlineStr"/>
      <c r="E258" s="150" t="inlineStr"/>
      <c r="F258" s="150" t="inlineStr"/>
      <c r="G258" s="150" t="n"/>
      <c r="H258" s="152" t="n"/>
      <c r="I258" s="152" t="n"/>
      <c r="J258" s="152" t="n"/>
      <c r="K258" s="152" t="n"/>
      <c r="L258" s="152" t="n"/>
      <c r="M258" s="152" t="n"/>
      <c r="N258" s="152" t="n"/>
      <c r="O258" s="152" t="n"/>
      <c r="P258" s="152" t="n"/>
      <c r="Q258" s="152" t="n"/>
      <c r="R258" s="152" t="n"/>
      <c r="S258" s="165" t="n"/>
      <c r="T258" s="155" t="n"/>
      <c r="U258" s="152" t="n"/>
      <c r="V258" s="152" t="n"/>
      <c r="W258" s="152" t="n"/>
      <c r="X258" s="152" t="n"/>
      <c r="Y258" s="152" t="n"/>
      <c r="Z258" s="152" t="n"/>
      <c r="AA258" s="152" t="n"/>
      <c r="AB258" s="152" t="n"/>
      <c r="AC258" s="152" t="n"/>
      <c r="AD258" s="152" t="n"/>
      <c r="AE258" s="152" t="n"/>
      <c r="AF258" s="152" t="n"/>
      <c r="AG258" s="152" t="n"/>
      <c r="AH258" s="152" t="n"/>
      <c r="AI258" s="152" t="n"/>
      <c r="AJ258" s="152" t="n"/>
      <c r="AK258" s="152" t="n"/>
      <c r="AL258" s="152" t="n"/>
      <c r="AM258" s="152" t="n"/>
      <c r="AN258" s="166" t="n"/>
      <c r="AO258" s="155" t="n"/>
      <c r="AP258" s="152" t="n"/>
      <c r="AQ258" s="152" t="n"/>
      <c r="AR258" s="152" t="n"/>
      <c r="AS258" s="152" t="n"/>
      <c r="AT258" s="152" t="n"/>
      <c r="AU258" s="155" t="n"/>
      <c r="AV258" s="152" t="n"/>
      <c r="AW258" s="152" t="n"/>
      <c r="AX258" s="152" t="n"/>
      <c r="AY258" s="152" t="n"/>
      <c r="AZ258" s="152" t="n"/>
      <c r="BA258" s="165" t="n"/>
      <c r="BB258" s="165" t="n"/>
      <c r="BC258" s="155" t="n"/>
      <c r="BD258" s="152" t="n"/>
      <c r="BE258" s="152" t="n"/>
      <c r="BF258" s="152" t="n"/>
      <c r="BG258" s="155" t="n"/>
      <c r="BH258" s="152" t="n"/>
      <c r="BI258" s="152" t="n"/>
      <c r="BJ258" s="152" t="n"/>
      <c r="BK258" s="152" t="n"/>
      <c r="BL258" s="152" t="n"/>
      <c r="BM258" s="152" t="n"/>
      <c r="BN258" s="152" t="n"/>
      <c r="BO258" s="152" t="n"/>
      <c r="BP258" s="155" t="n"/>
      <c r="BQ258" s="152" t="n"/>
      <c r="BR258" s="152" t="n"/>
      <c r="BS258" s="152" t="n"/>
      <c r="BT258" s="152" t="n"/>
      <c r="BU258" s="152" t="n"/>
      <c r="BV258" s="152" t="n"/>
      <c r="BW258" s="152" t="n"/>
      <c r="BX258" s="165" t="n"/>
      <c r="BY258" s="150" t="n"/>
      <c r="BZ258" s="150" t="n"/>
      <c r="CA258" s="150" t="n"/>
      <c r="CB258" s="174" t="n"/>
      <c r="CC258" s="156" t="n"/>
      <c r="CD258" s="156" t="n"/>
      <c r="CE258" s="167">
        <f>IFERROR(__xludf.DUMMYFUNCTION("""COMPUTED_VALUE"""),"")</f>
        <v/>
      </c>
      <c r="CF258" s="158">
        <f>IFERROR(__xludf.DUMMYFUNCTION("""COMPUTED_VALUE"""),"")</f>
        <v/>
      </c>
      <c r="CG258" s="148" t="n"/>
      <c r="CH258" s="148" t="n"/>
      <c r="CI258" s="148" t="n"/>
      <c r="CJ258" s="148" t="n"/>
      <c r="CK258" s="148" t="n"/>
      <c r="CL258" s="148" t="n"/>
      <c r="CM258" s="148" t="n"/>
      <c r="CN258" s="148" t="n"/>
      <c r="CO258" s="148" t="n"/>
      <c r="CP258" s="148" t="n"/>
      <c r="CQ258" s="148" t="n"/>
      <c r="CR258" s="148" t="n"/>
      <c r="CS258" s="148" t="n"/>
      <c r="CT258" s="148" t="n"/>
      <c r="CU258" s="148" t="n"/>
      <c r="CV258" s="148" t="n"/>
    </row>
    <row r="259">
      <c r="A259" s="162" t="n"/>
      <c r="B259" s="64" t="n"/>
      <c r="C259" s="129" t="n"/>
      <c r="D259" s="130" t="inlineStr"/>
      <c r="E259" s="150" t="inlineStr"/>
      <c r="F259" s="150" t="inlineStr"/>
      <c r="G259" s="150" t="n"/>
      <c r="H259" s="152" t="n"/>
      <c r="I259" s="152" t="n"/>
      <c r="J259" s="152" t="n"/>
      <c r="K259" s="152" t="n"/>
      <c r="L259" s="152" t="n"/>
      <c r="M259" s="152" t="n"/>
      <c r="N259" s="152" t="n"/>
      <c r="O259" s="152" t="n"/>
      <c r="P259" s="152" t="n"/>
      <c r="Q259" s="152" t="n"/>
      <c r="R259" s="152" t="n"/>
      <c r="S259" s="165" t="n"/>
      <c r="T259" s="155" t="n"/>
      <c r="U259" s="152" t="n"/>
      <c r="V259" s="152" t="n"/>
      <c r="W259" s="152" t="n"/>
      <c r="X259" s="152" t="n"/>
      <c r="Y259" s="152" t="n"/>
      <c r="Z259" s="152" t="n"/>
      <c r="AA259" s="152" t="n"/>
      <c r="AB259" s="152" t="n"/>
      <c r="AC259" s="152" t="n"/>
      <c r="AD259" s="152" t="n"/>
      <c r="AE259" s="152" t="n"/>
      <c r="AF259" s="152" t="n"/>
      <c r="AG259" s="152" t="n"/>
      <c r="AH259" s="152" t="n"/>
      <c r="AI259" s="152" t="n"/>
      <c r="AJ259" s="152" t="n"/>
      <c r="AK259" s="152" t="n"/>
      <c r="AL259" s="152" t="n"/>
      <c r="AM259" s="152" t="n"/>
      <c r="AN259" s="166" t="n"/>
      <c r="AO259" s="155" t="n"/>
      <c r="AP259" s="152" t="n"/>
      <c r="AQ259" s="152" t="n"/>
      <c r="AR259" s="152" t="n"/>
      <c r="AS259" s="152" t="n"/>
      <c r="AT259" s="152" t="n"/>
      <c r="AU259" s="155" t="n"/>
      <c r="AV259" s="152" t="n"/>
      <c r="AW259" s="152" t="n"/>
      <c r="AX259" s="152" t="n"/>
      <c r="AY259" s="152" t="n"/>
      <c r="AZ259" s="152" t="n"/>
      <c r="BA259" s="165" t="n"/>
      <c r="BB259" s="165" t="n"/>
      <c r="BC259" s="155" t="n"/>
      <c r="BD259" s="152" t="n"/>
      <c r="BE259" s="152" t="n"/>
      <c r="BF259" s="152" t="n"/>
      <c r="BG259" s="155" t="n"/>
      <c r="BH259" s="152" t="n"/>
      <c r="BI259" s="152" t="n"/>
      <c r="BJ259" s="152" t="n"/>
      <c r="BK259" s="152" t="n"/>
      <c r="BL259" s="152" t="n"/>
      <c r="BM259" s="152" t="n"/>
      <c r="BN259" s="152" t="n"/>
      <c r="BO259" s="152" t="n"/>
      <c r="BP259" s="155" t="n"/>
      <c r="BQ259" s="152" t="n"/>
      <c r="BR259" s="152" t="n"/>
      <c r="BS259" s="152" t="n"/>
      <c r="BT259" s="152" t="n"/>
      <c r="BU259" s="152" t="n"/>
      <c r="BV259" s="152" t="n"/>
      <c r="BW259" s="152" t="n"/>
      <c r="BX259" s="165" t="n"/>
      <c r="BY259" s="150" t="n"/>
      <c r="BZ259" s="150" t="n"/>
      <c r="CA259" s="150" t="n"/>
      <c r="CB259" s="174" t="n"/>
      <c r="CC259" s="156" t="n"/>
      <c r="CD259" s="156" t="n"/>
      <c r="CE259" s="167">
        <f>IFERROR(__xludf.DUMMYFUNCTION("""COMPUTED_VALUE"""),"")</f>
        <v/>
      </c>
      <c r="CF259" s="158">
        <f>IFERROR(__xludf.DUMMYFUNCTION("""COMPUTED_VALUE"""),"")</f>
        <v/>
      </c>
      <c r="CG259" s="148" t="n"/>
      <c r="CH259" s="148" t="n"/>
      <c r="CI259" s="148" t="n"/>
      <c r="CJ259" s="148" t="n"/>
      <c r="CK259" s="148" t="n"/>
      <c r="CL259" s="148" t="n"/>
      <c r="CM259" s="148" t="n"/>
      <c r="CN259" s="148" t="n"/>
      <c r="CO259" s="148" t="n"/>
      <c r="CP259" s="148" t="n"/>
      <c r="CQ259" s="148" t="n"/>
      <c r="CR259" s="148" t="n"/>
      <c r="CS259" s="148" t="n"/>
      <c r="CT259" s="148" t="n"/>
      <c r="CU259" s="148" t="n"/>
      <c r="CV259" s="148" t="n"/>
    </row>
    <row r="260">
      <c r="A260" s="162" t="n"/>
      <c r="B260" s="64" t="n"/>
      <c r="C260" s="129" t="n"/>
      <c r="D260" s="130" t="inlineStr"/>
      <c r="E260" s="150" t="inlineStr"/>
      <c r="F260" s="150" t="inlineStr"/>
      <c r="G260" s="150" t="n"/>
      <c r="H260" s="152" t="n"/>
      <c r="I260" s="152" t="n"/>
      <c r="J260" s="152" t="n"/>
      <c r="K260" s="152" t="n"/>
      <c r="L260" s="152" t="n"/>
      <c r="M260" s="152" t="n"/>
      <c r="N260" s="152" t="n"/>
      <c r="O260" s="152" t="n"/>
      <c r="P260" s="152" t="n"/>
      <c r="Q260" s="152" t="n"/>
      <c r="R260" s="152" t="n"/>
      <c r="S260" s="165" t="n"/>
      <c r="T260" s="155" t="n"/>
      <c r="U260" s="152" t="n"/>
      <c r="V260" s="152" t="n"/>
      <c r="W260" s="152" t="n"/>
      <c r="X260" s="152" t="n"/>
      <c r="Y260" s="152" t="n"/>
      <c r="Z260" s="152" t="n"/>
      <c r="AA260" s="152" t="n"/>
      <c r="AB260" s="152" t="n"/>
      <c r="AC260" s="152" t="n"/>
      <c r="AD260" s="152" t="n"/>
      <c r="AE260" s="152" t="n"/>
      <c r="AF260" s="152" t="n"/>
      <c r="AG260" s="152" t="n"/>
      <c r="AH260" s="152" t="n"/>
      <c r="AI260" s="152" t="n"/>
      <c r="AJ260" s="152" t="n"/>
      <c r="AK260" s="152" t="n"/>
      <c r="AL260" s="152" t="n"/>
      <c r="AM260" s="152" t="n"/>
      <c r="AN260" s="166" t="n"/>
      <c r="AO260" s="155" t="n"/>
      <c r="AP260" s="152" t="n"/>
      <c r="AQ260" s="152" t="n"/>
      <c r="AR260" s="152" t="n"/>
      <c r="AS260" s="152" t="n"/>
      <c r="AT260" s="152" t="n"/>
      <c r="AU260" s="155" t="n"/>
      <c r="AV260" s="152" t="n"/>
      <c r="AW260" s="152" t="n"/>
      <c r="AX260" s="152" t="n"/>
      <c r="AY260" s="152" t="n"/>
      <c r="AZ260" s="152" t="n"/>
      <c r="BA260" s="165" t="n"/>
      <c r="BB260" s="165" t="n"/>
      <c r="BC260" s="155" t="n"/>
      <c r="BD260" s="152" t="n"/>
      <c r="BE260" s="152" t="n"/>
      <c r="BF260" s="152" t="n"/>
      <c r="BG260" s="155" t="n"/>
      <c r="BH260" s="152" t="n"/>
      <c r="BI260" s="152" t="n"/>
      <c r="BJ260" s="152" t="n"/>
      <c r="BK260" s="152" t="n"/>
      <c r="BL260" s="152" t="n"/>
      <c r="BM260" s="152" t="n"/>
      <c r="BN260" s="152" t="n"/>
      <c r="BO260" s="152" t="n"/>
      <c r="BP260" s="155" t="n"/>
      <c r="BQ260" s="152" t="n"/>
      <c r="BR260" s="152" t="n"/>
      <c r="BS260" s="152" t="n"/>
      <c r="BT260" s="152" t="n"/>
      <c r="BU260" s="152" t="n"/>
      <c r="BV260" s="152" t="n"/>
      <c r="BW260" s="152" t="n"/>
      <c r="BX260" s="165" t="n"/>
      <c r="BY260" s="150" t="n"/>
      <c r="BZ260" s="150" t="n"/>
      <c r="CA260" s="150" t="n"/>
      <c r="CB260" s="174" t="n"/>
      <c r="CC260" s="156" t="n"/>
      <c r="CD260" s="156" t="n"/>
      <c r="CE260" s="167">
        <f>IFERROR(__xludf.DUMMYFUNCTION("""COMPUTED_VALUE"""),"")</f>
        <v/>
      </c>
      <c r="CF260" s="158">
        <f>IFERROR(__xludf.DUMMYFUNCTION("""COMPUTED_VALUE"""),"")</f>
        <v/>
      </c>
      <c r="CG260" s="148" t="n"/>
      <c r="CH260" s="148" t="n"/>
      <c r="CI260" s="148" t="n"/>
      <c r="CJ260" s="148" t="n"/>
      <c r="CK260" s="148" t="n"/>
      <c r="CL260" s="148" t="n"/>
      <c r="CM260" s="148" t="n"/>
      <c r="CN260" s="148" t="n"/>
      <c r="CO260" s="148" t="n"/>
      <c r="CP260" s="148" t="n"/>
      <c r="CQ260" s="148" t="n"/>
      <c r="CR260" s="148" t="n"/>
      <c r="CS260" s="148" t="n"/>
      <c r="CT260" s="148" t="n"/>
      <c r="CU260" s="148" t="n"/>
      <c r="CV260" s="148" t="n"/>
    </row>
    <row r="261">
      <c r="A261" s="162" t="n"/>
      <c r="B261" s="64" t="n"/>
      <c r="C261" s="129" t="n"/>
      <c r="D261" s="130" t="inlineStr"/>
      <c r="E261" s="150" t="inlineStr"/>
      <c r="F261" s="150" t="inlineStr"/>
      <c r="G261" s="150" t="n"/>
      <c r="H261" s="152" t="n"/>
      <c r="I261" s="152" t="n"/>
      <c r="J261" s="152" t="n"/>
      <c r="K261" s="152" t="n"/>
      <c r="L261" s="152" t="n"/>
      <c r="M261" s="152" t="n"/>
      <c r="N261" s="152" t="n"/>
      <c r="O261" s="152" t="n"/>
      <c r="P261" s="152" t="n"/>
      <c r="Q261" s="152" t="n"/>
      <c r="R261" s="152" t="n"/>
      <c r="S261" s="165" t="n"/>
      <c r="T261" s="155" t="n"/>
      <c r="U261" s="152" t="n"/>
      <c r="V261" s="152" t="n"/>
      <c r="W261" s="152" t="n"/>
      <c r="X261" s="152" t="n"/>
      <c r="Y261" s="152" t="n"/>
      <c r="Z261" s="152" t="n"/>
      <c r="AA261" s="152" t="n"/>
      <c r="AB261" s="152" t="n"/>
      <c r="AC261" s="152" t="n"/>
      <c r="AD261" s="152" t="n"/>
      <c r="AE261" s="152" t="n"/>
      <c r="AF261" s="152" t="n"/>
      <c r="AG261" s="152" t="n"/>
      <c r="AH261" s="152" t="n"/>
      <c r="AI261" s="152" t="n"/>
      <c r="AJ261" s="152" t="n"/>
      <c r="AK261" s="152" t="n"/>
      <c r="AL261" s="152" t="n"/>
      <c r="AM261" s="152" t="n"/>
      <c r="AN261" s="166" t="n"/>
      <c r="AO261" s="155" t="n"/>
      <c r="AP261" s="152" t="n"/>
      <c r="AQ261" s="152" t="n"/>
      <c r="AR261" s="152" t="n"/>
      <c r="AS261" s="152" t="n"/>
      <c r="AT261" s="152" t="n"/>
      <c r="AU261" s="155" t="n"/>
      <c r="AV261" s="152" t="n"/>
      <c r="AW261" s="152" t="n"/>
      <c r="AX261" s="152" t="n"/>
      <c r="AY261" s="152" t="n"/>
      <c r="AZ261" s="152" t="n"/>
      <c r="BA261" s="165" t="n"/>
      <c r="BB261" s="165" t="n"/>
      <c r="BC261" s="155" t="n"/>
      <c r="BD261" s="152" t="n"/>
      <c r="BE261" s="152" t="n"/>
      <c r="BF261" s="152" t="n"/>
      <c r="BG261" s="155" t="n"/>
      <c r="BH261" s="152" t="n"/>
      <c r="BI261" s="152" t="n"/>
      <c r="BJ261" s="152" t="n"/>
      <c r="BK261" s="152" t="n"/>
      <c r="BL261" s="152" t="n"/>
      <c r="BM261" s="152" t="n"/>
      <c r="BN261" s="152" t="n"/>
      <c r="BO261" s="152" t="n"/>
      <c r="BP261" s="155" t="n"/>
      <c r="BQ261" s="152" t="n"/>
      <c r="BR261" s="152" t="n"/>
      <c r="BS261" s="152" t="n"/>
      <c r="BT261" s="152" t="n"/>
      <c r="BU261" s="152" t="n"/>
      <c r="BV261" s="152" t="n"/>
      <c r="BW261" s="152" t="n"/>
      <c r="BX261" s="165" t="n"/>
      <c r="BY261" s="150" t="n"/>
      <c r="BZ261" s="150" t="n"/>
      <c r="CA261" s="150" t="n"/>
      <c r="CB261" s="174" t="n"/>
      <c r="CC261" s="156" t="n"/>
      <c r="CD261" s="156" t="n"/>
      <c r="CE261" s="167">
        <f>IFERROR(__xludf.DUMMYFUNCTION("""COMPUTED_VALUE"""),"")</f>
        <v/>
      </c>
      <c r="CF261" s="158">
        <f>IFERROR(__xludf.DUMMYFUNCTION("""COMPUTED_VALUE"""),"")</f>
        <v/>
      </c>
      <c r="CG261" s="148" t="n"/>
      <c r="CH261" s="148" t="n"/>
      <c r="CI261" s="148" t="n"/>
      <c r="CJ261" s="148" t="n"/>
      <c r="CK261" s="148" t="n"/>
      <c r="CL261" s="148" t="n"/>
      <c r="CM261" s="148" t="n"/>
      <c r="CN261" s="148" t="n"/>
      <c r="CO261" s="148" t="n"/>
      <c r="CP261" s="148" t="n"/>
      <c r="CQ261" s="148" t="n"/>
      <c r="CR261" s="148" t="n"/>
      <c r="CS261" s="148" t="n"/>
      <c r="CT261" s="148" t="n"/>
      <c r="CU261" s="148" t="n"/>
      <c r="CV261" s="148" t="n"/>
    </row>
    <row r="262">
      <c r="A262" s="162" t="n"/>
      <c r="B262" s="64" t="n"/>
      <c r="C262" s="129" t="n"/>
      <c r="D262" s="130" t="inlineStr"/>
      <c r="E262" s="150" t="inlineStr"/>
      <c r="F262" s="150" t="inlineStr"/>
      <c r="G262" s="150" t="n"/>
      <c r="H262" s="152" t="n"/>
      <c r="I262" s="152" t="n"/>
      <c r="J262" s="152" t="n"/>
      <c r="K262" s="152" t="n"/>
      <c r="L262" s="152" t="n"/>
      <c r="M262" s="152" t="n"/>
      <c r="N262" s="152" t="n"/>
      <c r="O262" s="152" t="n"/>
      <c r="P262" s="152" t="n"/>
      <c r="Q262" s="152" t="n"/>
      <c r="R262" s="152" t="n"/>
      <c r="S262" s="165" t="n"/>
      <c r="T262" s="155" t="n"/>
      <c r="U262" s="152" t="n"/>
      <c r="V262" s="152" t="n"/>
      <c r="W262" s="152" t="n"/>
      <c r="X262" s="152" t="n"/>
      <c r="Y262" s="152" t="n"/>
      <c r="Z262" s="152" t="n"/>
      <c r="AA262" s="152" t="n"/>
      <c r="AB262" s="152" t="n"/>
      <c r="AC262" s="152" t="n"/>
      <c r="AD262" s="152" t="n"/>
      <c r="AE262" s="152" t="n"/>
      <c r="AF262" s="152" t="n"/>
      <c r="AG262" s="152" t="n"/>
      <c r="AH262" s="152" t="n"/>
      <c r="AI262" s="152" t="n"/>
      <c r="AJ262" s="152" t="n"/>
      <c r="AK262" s="152" t="n"/>
      <c r="AL262" s="152" t="n"/>
      <c r="AM262" s="152" t="n"/>
      <c r="AN262" s="166" t="n"/>
      <c r="AO262" s="155" t="n"/>
      <c r="AP262" s="152" t="n"/>
      <c r="AQ262" s="152" t="n"/>
      <c r="AR262" s="152" t="n"/>
      <c r="AS262" s="152" t="n"/>
      <c r="AT262" s="152" t="n"/>
      <c r="AU262" s="155" t="n"/>
      <c r="AV262" s="152" t="n"/>
      <c r="AW262" s="152" t="n"/>
      <c r="AX262" s="152" t="n"/>
      <c r="AY262" s="152" t="n"/>
      <c r="AZ262" s="152" t="n"/>
      <c r="BA262" s="165" t="n"/>
      <c r="BB262" s="165" t="n"/>
      <c r="BC262" s="155" t="n"/>
      <c r="BD262" s="152" t="n"/>
      <c r="BE262" s="152" t="n"/>
      <c r="BF262" s="152" t="n"/>
      <c r="BG262" s="155" t="n"/>
      <c r="BH262" s="152" t="n"/>
      <c r="BI262" s="152" t="n"/>
      <c r="BJ262" s="152" t="n"/>
      <c r="BK262" s="152" t="n"/>
      <c r="BL262" s="152" t="n"/>
      <c r="BM262" s="152" t="n"/>
      <c r="BN262" s="152" t="n"/>
      <c r="BO262" s="152" t="n"/>
      <c r="BP262" s="155" t="n"/>
      <c r="BQ262" s="152" t="n"/>
      <c r="BR262" s="152" t="n"/>
      <c r="BS262" s="152" t="n"/>
      <c r="BT262" s="152" t="n"/>
      <c r="BU262" s="152" t="n"/>
      <c r="BV262" s="152" t="n"/>
      <c r="BW262" s="152" t="n"/>
      <c r="BX262" s="165" t="n"/>
      <c r="BY262" s="150" t="n"/>
      <c r="BZ262" s="150" t="n"/>
      <c r="CA262" s="150" t="n"/>
      <c r="CB262" s="174" t="n"/>
      <c r="CC262" s="156" t="n"/>
      <c r="CD262" s="156" t="n"/>
      <c r="CE262" s="167">
        <f>IFERROR(__xludf.DUMMYFUNCTION("""COMPUTED_VALUE"""),"")</f>
        <v/>
      </c>
      <c r="CF262" s="158">
        <f>IFERROR(__xludf.DUMMYFUNCTION("""COMPUTED_VALUE"""),"")</f>
        <v/>
      </c>
      <c r="CG262" s="148" t="n"/>
      <c r="CH262" s="148" t="n"/>
      <c r="CI262" s="148" t="n"/>
      <c r="CJ262" s="148" t="n"/>
      <c r="CK262" s="148" t="n"/>
      <c r="CL262" s="148" t="n"/>
      <c r="CM262" s="148" t="n"/>
      <c r="CN262" s="148" t="n"/>
      <c r="CO262" s="148" t="n"/>
      <c r="CP262" s="148" t="n"/>
      <c r="CQ262" s="148" t="n"/>
      <c r="CR262" s="148" t="n"/>
      <c r="CS262" s="148" t="n"/>
      <c r="CT262" s="148" t="n"/>
      <c r="CU262" s="148" t="n"/>
      <c r="CV262" s="148" t="n"/>
    </row>
    <row r="263">
      <c r="A263" s="162" t="n"/>
      <c r="B263" s="64" t="n"/>
      <c r="C263" s="129" t="n"/>
      <c r="D263" s="130" t="inlineStr"/>
      <c r="E263" s="150" t="inlineStr"/>
      <c r="F263" s="150" t="inlineStr"/>
      <c r="G263" s="150" t="n"/>
      <c r="H263" s="152" t="n"/>
      <c r="I263" s="152" t="n"/>
      <c r="J263" s="152" t="n"/>
      <c r="K263" s="152" t="n"/>
      <c r="L263" s="152" t="n"/>
      <c r="M263" s="152" t="n"/>
      <c r="N263" s="152" t="n"/>
      <c r="O263" s="152" t="n"/>
      <c r="P263" s="152" t="n"/>
      <c r="Q263" s="152" t="n"/>
      <c r="R263" s="152" t="n"/>
      <c r="S263" s="165" t="n"/>
      <c r="T263" s="155" t="n"/>
      <c r="U263" s="152" t="n"/>
      <c r="V263" s="152" t="n"/>
      <c r="W263" s="152" t="n"/>
      <c r="X263" s="152" t="n"/>
      <c r="Y263" s="152" t="n"/>
      <c r="Z263" s="152" t="n"/>
      <c r="AA263" s="152" t="n"/>
      <c r="AB263" s="152" t="n"/>
      <c r="AC263" s="152" t="n"/>
      <c r="AD263" s="152" t="n"/>
      <c r="AE263" s="152" t="n"/>
      <c r="AF263" s="152" t="n"/>
      <c r="AG263" s="152" t="n"/>
      <c r="AH263" s="152" t="n"/>
      <c r="AI263" s="152" t="n"/>
      <c r="AJ263" s="152" t="n"/>
      <c r="AK263" s="152" t="n"/>
      <c r="AL263" s="152" t="n"/>
      <c r="AM263" s="152" t="n"/>
      <c r="AN263" s="166" t="n"/>
      <c r="AO263" s="155" t="n"/>
      <c r="AP263" s="152" t="n"/>
      <c r="AQ263" s="152" t="n"/>
      <c r="AR263" s="152" t="n"/>
      <c r="AS263" s="152" t="n"/>
      <c r="AT263" s="152" t="n"/>
      <c r="AU263" s="155" t="n"/>
      <c r="AV263" s="152" t="n"/>
      <c r="AW263" s="152" t="n"/>
      <c r="AX263" s="152" t="n"/>
      <c r="AY263" s="152" t="n"/>
      <c r="AZ263" s="152" t="n"/>
      <c r="BA263" s="165" t="n"/>
      <c r="BB263" s="165" t="n"/>
      <c r="BC263" s="155" t="n"/>
      <c r="BD263" s="152" t="n"/>
      <c r="BE263" s="152" t="n"/>
      <c r="BF263" s="152" t="n"/>
      <c r="BG263" s="155" t="n"/>
      <c r="BH263" s="152" t="n"/>
      <c r="BI263" s="152" t="n"/>
      <c r="BJ263" s="152" t="n"/>
      <c r="BK263" s="152" t="n"/>
      <c r="BL263" s="152" t="n"/>
      <c r="BM263" s="152" t="n"/>
      <c r="BN263" s="152" t="n"/>
      <c r="BO263" s="152" t="n"/>
      <c r="BP263" s="155" t="n"/>
      <c r="BQ263" s="152" t="n"/>
      <c r="BR263" s="152" t="n"/>
      <c r="BS263" s="152" t="n"/>
      <c r="BT263" s="152" t="n"/>
      <c r="BU263" s="152" t="n"/>
      <c r="BV263" s="152" t="n"/>
      <c r="BW263" s="152" t="n"/>
      <c r="BX263" s="165" t="n"/>
      <c r="BY263" s="150" t="n"/>
      <c r="BZ263" s="150" t="n"/>
      <c r="CA263" s="150" t="n"/>
      <c r="CB263" s="174" t="n"/>
      <c r="CC263" s="156" t="n"/>
      <c r="CD263" s="156" t="n"/>
      <c r="CE263" s="167">
        <f>IFERROR(__xludf.DUMMYFUNCTION("""COMPUTED_VALUE"""),"")</f>
        <v/>
      </c>
      <c r="CF263" s="158">
        <f>IFERROR(__xludf.DUMMYFUNCTION("""COMPUTED_VALUE"""),"")</f>
        <v/>
      </c>
      <c r="CG263" s="148" t="n"/>
      <c r="CH263" s="148" t="n"/>
      <c r="CI263" s="148" t="n"/>
      <c r="CJ263" s="148" t="n"/>
      <c r="CK263" s="148" t="n"/>
      <c r="CL263" s="148" t="n"/>
      <c r="CM263" s="148" t="n"/>
      <c r="CN263" s="148" t="n"/>
      <c r="CO263" s="148" t="n"/>
      <c r="CP263" s="148" t="n"/>
      <c r="CQ263" s="148" t="n"/>
      <c r="CR263" s="148" t="n"/>
      <c r="CS263" s="148" t="n"/>
      <c r="CT263" s="148" t="n"/>
      <c r="CU263" s="148" t="n"/>
      <c r="CV263" s="148" t="n"/>
    </row>
    <row r="264">
      <c r="A264" s="162" t="n"/>
      <c r="B264" s="64" t="n"/>
      <c r="C264" s="129" t="n"/>
      <c r="D264" s="130" t="inlineStr"/>
      <c r="E264" s="150" t="inlineStr"/>
      <c r="F264" s="150" t="inlineStr"/>
      <c r="G264" s="150" t="n"/>
      <c r="H264" s="152" t="n"/>
      <c r="I264" s="152" t="n"/>
      <c r="J264" s="152" t="n"/>
      <c r="K264" s="152" t="n"/>
      <c r="L264" s="152" t="n"/>
      <c r="M264" s="152" t="n"/>
      <c r="N264" s="152" t="n"/>
      <c r="O264" s="152" t="n"/>
      <c r="P264" s="152" t="n"/>
      <c r="Q264" s="152" t="n"/>
      <c r="R264" s="152" t="n"/>
      <c r="S264" s="165" t="n"/>
      <c r="T264" s="155" t="n"/>
      <c r="U264" s="152" t="n"/>
      <c r="V264" s="152" t="n"/>
      <c r="W264" s="152" t="n"/>
      <c r="X264" s="152" t="n"/>
      <c r="Y264" s="152" t="n"/>
      <c r="Z264" s="152" t="n"/>
      <c r="AA264" s="152" t="n"/>
      <c r="AB264" s="152" t="n"/>
      <c r="AC264" s="152" t="n"/>
      <c r="AD264" s="152" t="n"/>
      <c r="AE264" s="152" t="n"/>
      <c r="AF264" s="152" t="n"/>
      <c r="AG264" s="152" t="n"/>
      <c r="AH264" s="152" t="n"/>
      <c r="AI264" s="152" t="n"/>
      <c r="AJ264" s="152" t="n"/>
      <c r="AK264" s="152" t="n"/>
      <c r="AL264" s="152" t="n"/>
      <c r="AM264" s="152" t="n"/>
      <c r="AN264" s="166" t="n"/>
      <c r="AO264" s="155" t="n"/>
      <c r="AP264" s="152" t="n"/>
      <c r="AQ264" s="152" t="n"/>
      <c r="AR264" s="152" t="n"/>
      <c r="AS264" s="152" t="n"/>
      <c r="AT264" s="152" t="n"/>
      <c r="AU264" s="155" t="n"/>
      <c r="AV264" s="152" t="n"/>
      <c r="AW264" s="152" t="n"/>
      <c r="AX264" s="152" t="n"/>
      <c r="AY264" s="152" t="n"/>
      <c r="AZ264" s="152" t="n"/>
      <c r="BA264" s="165" t="n"/>
      <c r="BB264" s="165" t="n"/>
      <c r="BC264" s="155" t="n"/>
      <c r="BD264" s="152" t="n"/>
      <c r="BE264" s="152" t="n"/>
      <c r="BF264" s="152" t="n"/>
      <c r="BG264" s="155" t="n"/>
      <c r="BH264" s="152" t="n"/>
      <c r="BI264" s="152" t="n"/>
      <c r="BJ264" s="152" t="n"/>
      <c r="BK264" s="152" t="n"/>
      <c r="BL264" s="152" t="n"/>
      <c r="BM264" s="152" t="n"/>
      <c r="BN264" s="152" t="n"/>
      <c r="BO264" s="152" t="n"/>
      <c r="BP264" s="155" t="n"/>
      <c r="BQ264" s="152" t="n"/>
      <c r="BR264" s="152" t="n"/>
      <c r="BS264" s="152" t="n"/>
      <c r="BT264" s="152" t="n"/>
      <c r="BU264" s="152" t="n"/>
      <c r="BV264" s="152" t="n"/>
      <c r="BW264" s="152" t="n"/>
      <c r="BX264" s="165" t="n"/>
      <c r="BY264" s="150" t="n"/>
      <c r="BZ264" s="150" t="n"/>
      <c r="CA264" s="150" t="n"/>
      <c r="CB264" s="174" t="n"/>
      <c r="CC264" s="156" t="n"/>
      <c r="CD264" s="156" t="n"/>
      <c r="CE264" s="167">
        <f>IFERROR(__xludf.DUMMYFUNCTION("""COMPUTED_VALUE"""),"")</f>
        <v/>
      </c>
      <c r="CF264" s="158">
        <f>IFERROR(__xludf.DUMMYFUNCTION("""COMPUTED_VALUE"""),"")</f>
        <v/>
      </c>
      <c r="CG264" s="148" t="n"/>
      <c r="CH264" s="148" t="n"/>
      <c r="CI264" s="148" t="n"/>
      <c r="CJ264" s="148" t="n"/>
      <c r="CK264" s="148" t="n"/>
      <c r="CL264" s="148" t="n"/>
      <c r="CM264" s="148" t="n"/>
      <c r="CN264" s="148" t="n"/>
      <c r="CO264" s="148" t="n"/>
      <c r="CP264" s="148" t="n"/>
      <c r="CQ264" s="148" t="n"/>
      <c r="CR264" s="148" t="n"/>
      <c r="CS264" s="148" t="n"/>
      <c r="CT264" s="148" t="n"/>
      <c r="CU264" s="148" t="n"/>
      <c r="CV264" s="148" t="n"/>
    </row>
    <row r="265">
      <c r="A265" s="162" t="n"/>
      <c r="B265" s="64" t="n"/>
      <c r="C265" s="129" t="n"/>
      <c r="D265" s="130" t="inlineStr"/>
      <c r="E265" s="150" t="inlineStr"/>
      <c r="F265" s="150" t="inlineStr"/>
      <c r="G265" s="150" t="n"/>
      <c r="H265" s="152" t="n"/>
      <c r="I265" s="152" t="n"/>
      <c r="J265" s="152" t="n"/>
      <c r="K265" s="152" t="n"/>
      <c r="L265" s="152" t="n"/>
      <c r="M265" s="152" t="n"/>
      <c r="N265" s="152" t="n"/>
      <c r="O265" s="152" t="n"/>
      <c r="P265" s="152" t="n"/>
      <c r="Q265" s="152" t="n"/>
      <c r="R265" s="152" t="n"/>
      <c r="S265" s="165" t="n"/>
      <c r="T265" s="155" t="n"/>
      <c r="U265" s="152" t="n"/>
      <c r="V265" s="152" t="n"/>
      <c r="W265" s="152" t="n"/>
      <c r="X265" s="152" t="n"/>
      <c r="Y265" s="152" t="n"/>
      <c r="Z265" s="152" t="n"/>
      <c r="AA265" s="152" t="n"/>
      <c r="AB265" s="152" t="n"/>
      <c r="AC265" s="152" t="n"/>
      <c r="AD265" s="152" t="n"/>
      <c r="AE265" s="152" t="n"/>
      <c r="AF265" s="152" t="n"/>
      <c r="AG265" s="152" t="n"/>
      <c r="AH265" s="152" t="n"/>
      <c r="AI265" s="152" t="n"/>
      <c r="AJ265" s="152" t="n"/>
      <c r="AK265" s="152" t="n"/>
      <c r="AL265" s="152" t="n"/>
      <c r="AM265" s="152" t="n"/>
      <c r="AN265" s="166" t="n"/>
      <c r="AO265" s="155" t="n"/>
      <c r="AP265" s="152" t="n"/>
      <c r="AQ265" s="152" t="n"/>
      <c r="AR265" s="152" t="n"/>
      <c r="AS265" s="152" t="n"/>
      <c r="AT265" s="152" t="n"/>
      <c r="AU265" s="155" t="n"/>
      <c r="AV265" s="152" t="n"/>
      <c r="AW265" s="152" t="n"/>
      <c r="AX265" s="152" t="n"/>
      <c r="AY265" s="152" t="n"/>
      <c r="AZ265" s="152" t="n"/>
      <c r="BA265" s="165" t="n"/>
      <c r="BB265" s="165" t="n"/>
      <c r="BC265" s="155" t="n"/>
      <c r="BD265" s="152" t="n"/>
      <c r="BE265" s="152" t="n"/>
      <c r="BF265" s="152" t="n"/>
      <c r="BG265" s="155" t="n"/>
      <c r="BH265" s="152" t="n"/>
      <c r="BI265" s="152" t="n"/>
      <c r="BJ265" s="152" t="n"/>
      <c r="BK265" s="152" t="n"/>
      <c r="BL265" s="152" t="n"/>
      <c r="BM265" s="152" t="n"/>
      <c r="BN265" s="152" t="n"/>
      <c r="BO265" s="152" t="n"/>
      <c r="BP265" s="155" t="n"/>
      <c r="BQ265" s="152" t="n"/>
      <c r="BR265" s="152" t="n"/>
      <c r="BS265" s="152" t="n"/>
      <c r="BT265" s="152" t="n"/>
      <c r="BU265" s="152" t="n"/>
      <c r="BV265" s="152" t="n"/>
      <c r="BW265" s="152" t="n"/>
      <c r="BX265" s="165" t="n"/>
      <c r="BY265" s="150" t="n"/>
      <c r="BZ265" s="150" t="n"/>
      <c r="CA265" s="150" t="n"/>
      <c r="CB265" s="174" t="n"/>
      <c r="CC265" s="156" t="n"/>
      <c r="CD265" s="156" t="n"/>
      <c r="CE265" s="167">
        <f>IFERROR(__xludf.DUMMYFUNCTION("""COMPUTED_VALUE"""),"")</f>
        <v/>
      </c>
      <c r="CF265" s="158">
        <f>IFERROR(__xludf.DUMMYFUNCTION("""COMPUTED_VALUE"""),"")</f>
        <v/>
      </c>
      <c r="CG265" s="148" t="n"/>
      <c r="CH265" s="148" t="n"/>
      <c r="CI265" s="148" t="n"/>
      <c r="CJ265" s="148" t="n"/>
      <c r="CK265" s="148" t="n"/>
      <c r="CL265" s="148" t="n"/>
      <c r="CM265" s="148" t="n"/>
      <c r="CN265" s="148" t="n"/>
      <c r="CO265" s="148" t="n"/>
      <c r="CP265" s="148" t="n"/>
      <c r="CQ265" s="148" t="n"/>
      <c r="CR265" s="148" t="n"/>
      <c r="CS265" s="148" t="n"/>
      <c r="CT265" s="148" t="n"/>
      <c r="CU265" s="148" t="n"/>
      <c r="CV265" s="148" t="n"/>
    </row>
    <row r="266">
      <c r="A266" s="162" t="n"/>
      <c r="B266" s="64" t="n"/>
      <c r="C266" s="129" t="n"/>
      <c r="D266" s="130" t="inlineStr"/>
      <c r="E266" s="150" t="inlineStr"/>
      <c r="F266" s="150" t="inlineStr"/>
      <c r="G266" s="150" t="n"/>
      <c r="H266" s="152" t="n"/>
      <c r="I266" s="152" t="n"/>
      <c r="J266" s="152" t="n"/>
      <c r="K266" s="152" t="n"/>
      <c r="L266" s="152" t="n"/>
      <c r="M266" s="152" t="n"/>
      <c r="N266" s="152" t="n"/>
      <c r="O266" s="152" t="n"/>
      <c r="P266" s="152" t="n"/>
      <c r="Q266" s="152" t="n"/>
      <c r="R266" s="152" t="n"/>
      <c r="S266" s="165" t="n"/>
      <c r="T266" s="155" t="n"/>
      <c r="U266" s="152" t="n"/>
      <c r="V266" s="152" t="n"/>
      <c r="W266" s="152" t="n"/>
      <c r="X266" s="152" t="n"/>
      <c r="Y266" s="152" t="n"/>
      <c r="Z266" s="152" t="n"/>
      <c r="AA266" s="152" t="n"/>
      <c r="AB266" s="152" t="n"/>
      <c r="AC266" s="152" t="n"/>
      <c r="AD266" s="152" t="n"/>
      <c r="AE266" s="152" t="n"/>
      <c r="AF266" s="152" t="n"/>
      <c r="AG266" s="152" t="n"/>
      <c r="AH266" s="152" t="n"/>
      <c r="AI266" s="152" t="n"/>
      <c r="AJ266" s="152" t="n"/>
      <c r="AK266" s="152" t="n"/>
      <c r="AL266" s="152" t="n"/>
      <c r="AM266" s="152" t="n"/>
      <c r="AN266" s="166" t="n"/>
      <c r="AO266" s="155" t="n"/>
      <c r="AP266" s="152" t="n"/>
      <c r="AQ266" s="152" t="n"/>
      <c r="AR266" s="152" t="n"/>
      <c r="AS266" s="152" t="n"/>
      <c r="AT266" s="152" t="n"/>
      <c r="AU266" s="155" t="n"/>
      <c r="AV266" s="152" t="n"/>
      <c r="AW266" s="152" t="n"/>
      <c r="AX266" s="152" t="n"/>
      <c r="AY266" s="152" t="n"/>
      <c r="AZ266" s="152" t="n"/>
      <c r="BA266" s="165" t="n"/>
      <c r="BB266" s="165" t="n"/>
      <c r="BC266" s="155" t="n"/>
      <c r="BD266" s="152" t="n"/>
      <c r="BE266" s="152" t="n"/>
      <c r="BF266" s="152" t="n"/>
      <c r="BG266" s="155" t="n"/>
      <c r="BH266" s="152" t="n"/>
      <c r="BI266" s="152" t="n"/>
      <c r="BJ266" s="152" t="n"/>
      <c r="BK266" s="152" t="n"/>
      <c r="BL266" s="152" t="n"/>
      <c r="BM266" s="152" t="n"/>
      <c r="BN266" s="152" t="n"/>
      <c r="BO266" s="152" t="n"/>
      <c r="BP266" s="155" t="n"/>
      <c r="BQ266" s="152" t="n"/>
      <c r="BR266" s="152" t="n"/>
      <c r="BS266" s="152" t="n"/>
      <c r="BT266" s="152" t="n"/>
      <c r="BU266" s="152" t="n"/>
      <c r="BV266" s="152" t="n"/>
      <c r="BW266" s="152" t="n"/>
      <c r="BX266" s="165" t="n"/>
      <c r="BY266" s="150" t="n"/>
      <c r="BZ266" s="150" t="n"/>
      <c r="CA266" s="150" t="n"/>
      <c r="CB266" s="174" t="n"/>
      <c r="CC266" s="156" t="n"/>
      <c r="CD266" s="156" t="n"/>
      <c r="CE266" s="167">
        <f>IFERROR(__xludf.DUMMYFUNCTION("""COMPUTED_VALUE"""),"")</f>
        <v/>
      </c>
      <c r="CF266" s="158">
        <f>IFERROR(__xludf.DUMMYFUNCTION("""COMPUTED_VALUE"""),"")</f>
        <v/>
      </c>
      <c r="CG266" s="148" t="n"/>
      <c r="CH266" s="148" t="n"/>
      <c r="CI266" s="148" t="n"/>
      <c r="CJ266" s="148" t="n"/>
      <c r="CK266" s="148" t="n"/>
      <c r="CL266" s="148" t="n"/>
      <c r="CM266" s="148" t="n"/>
      <c r="CN266" s="148" t="n"/>
      <c r="CO266" s="148" t="n"/>
      <c r="CP266" s="148" t="n"/>
      <c r="CQ266" s="148" t="n"/>
      <c r="CR266" s="148" t="n"/>
      <c r="CS266" s="148" t="n"/>
      <c r="CT266" s="148" t="n"/>
      <c r="CU266" s="148" t="n"/>
      <c r="CV266" s="148" t="n"/>
    </row>
    <row r="267">
      <c r="A267" s="162" t="n"/>
      <c r="B267" s="64" t="n"/>
      <c r="C267" s="129" t="n"/>
      <c r="D267" s="130" t="inlineStr"/>
      <c r="E267" s="150" t="inlineStr"/>
      <c r="F267" s="150" t="inlineStr"/>
      <c r="G267" s="150" t="n"/>
      <c r="H267" s="152" t="n"/>
      <c r="I267" s="152" t="n"/>
      <c r="J267" s="152" t="n"/>
      <c r="K267" s="152" t="n"/>
      <c r="L267" s="152" t="n"/>
      <c r="M267" s="152" t="n"/>
      <c r="N267" s="152" t="n"/>
      <c r="O267" s="152" t="n"/>
      <c r="P267" s="152" t="n"/>
      <c r="Q267" s="152" t="n"/>
      <c r="R267" s="152" t="n"/>
      <c r="S267" s="165" t="n"/>
      <c r="T267" s="155" t="n"/>
      <c r="U267" s="152" t="n"/>
      <c r="V267" s="152" t="n"/>
      <c r="W267" s="152" t="n"/>
      <c r="X267" s="152" t="n"/>
      <c r="Y267" s="152" t="n"/>
      <c r="Z267" s="152" t="n"/>
      <c r="AA267" s="152" t="n"/>
      <c r="AB267" s="152" t="n"/>
      <c r="AC267" s="152" t="n"/>
      <c r="AD267" s="152" t="n"/>
      <c r="AE267" s="152" t="n"/>
      <c r="AF267" s="152" t="n"/>
      <c r="AG267" s="152" t="n"/>
      <c r="AH267" s="152" t="n"/>
      <c r="AI267" s="152" t="n"/>
      <c r="AJ267" s="152" t="n"/>
      <c r="AK267" s="152" t="n"/>
      <c r="AL267" s="152" t="n"/>
      <c r="AM267" s="152" t="n"/>
      <c r="AN267" s="166" t="n"/>
      <c r="AO267" s="155" t="n"/>
      <c r="AP267" s="152" t="n"/>
      <c r="AQ267" s="152" t="n"/>
      <c r="AR267" s="152" t="n"/>
      <c r="AS267" s="152" t="n"/>
      <c r="AT267" s="152" t="n"/>
      <c r="AU267" s="155" t="n"/>
      <c r="AV267" s="152" t="n"/>
      <c r="AW267" s="152" t="n"/>
      <c r="AX267" s="152" t="n"/>
      <c r="AY267" s="152" t="n"/>
      <c r="AZ267" s="152" t="n"/>
      <c r="BA267" s="165" t="n"/>
      <c r="BB267" s="165" t="n"/>
      <c r="BC267" s="155" t="n"/>
      <c r="BD267" s="152" t="n"/>
      <c r="BE267" s="152" t="n"/>
      <c r="BF267" s="152" t="n"/>
      <c r="BG267" s="155" t="n"/>
      <c r="BH267" s="152" t="n"/>
      <c r="BI267" s="152" t="n"/>
      <c r="BJ267" s="152" t="n"/>
      <c r="BK267" s="152" t="n"/>
      <c r="BL267" s="152" t="n"/>
      <c r="BM267" s="152" t="n"/>
      <c r="BN267" s="152" t="n"/>
      <c r="BO267" s="152" t="n"/>
      <c r="BP267" s="155" t="n"/>
      <c r="BQ267" s="152" t="n"/>
      <c r="BR267" s="152" t="n"/>
      <c r="BS267" s="152" t="n"/>
      <c r="BT267" s="152" t="n"/>
      <c r="BU267" s="152" t="n"/>
      <c r="BV267" s="152" t="n"/>
      <c r="BW267" s="152" t="n"/>
      <c r="BX267" s="165" t="n"/>
      <c r="BY267" s="150" t="n"/>
      <c r="BZ267" s="150" t="n"/>
      <c r="CA267" s="150" t="n"/>
      <c r="CB267" s="174" t="n"/>
      <c r="CC267" s="156" t="n"/>
      <c r="CD267" s="156" t="n"/>
      <c r="CE267" s="167">
        <f>IFERROR(__xludf.DUMMYFUNCTION("""COMPUTED_VALUE"""),"")</f>
        <v/>
      </c>
      <c r="CF267" s="158">
        <f>IFERROR(__xludf.DUMMYFUNCTION("""COMPUTED_VALUE"""),"")</f>
        <v/>
      </c>
      <c r="CG267" s="148" t="n"/>
      <c r="CH267" s="148" t="n"/>
      <c r="CI267" s="148" t="n"/>
      <c r="CJ267" s="148" t="n"/>
      <c r="CK267" s="148" t="n"/>
      <c r="CL267" s="148" t="n"/>
      <c r="CM267" s="148" t="n"/>
      <c r="CN267" s="148" t="n"/>
      <c r="CO267" s="148" t="n"/>
      <c r="CP267" s="148" t="n"/>
      <c r="CQ267" s="148" t="n"/>
      <c r="CR267" s="148" t="n"/>
      <c r="CS267" s="148" t="n"/>
      <c r="CT267" s="148" t="n"/>
      <c r="CU267" s="148" t="n"/>
      <c r="CV267" s="148" t="n"/>
    </row>
    <row r="268">
      <c r="A268" s="162" t="n"/>
      <c r="B268" s="64" t="n"/>
      <c r="C268" s="129" t="n"/>
      <c r="D268" s="130" t="inlineStr"/>
      <c r="E268" s="150" t="inlineStr"/>
      <c r="F268" s="150" t="inlineStr"/>
      <c r="G268" s="150" t="n"/>
      <c r="H268" s="152" t="n"/>
      <c r="I268" s="152" t="n"/>
      <c r="J268" s="152" t="n"/>
      <c r="K268" s="152" t="n"/>
      <c r="L268" s="152" t="n"/>
      <c r="M268" s="152" t="n"/>
      <c r="N268" s="152" t="n"/>
      <c r="O268" s="152" t="n"/>
      <c r="P268" s="152" t="n"/>
      <c r="Q268" s="152" t="n"/>
      <c r="R268" s="152" t="n"/>
      <c r="S268" s="165" t="n"/>
      <c r="T268" s="155" t="n"/>
      <c r="U268" s="152" t="n"/>
      <c r="V268" s="152" t="n"/>
      <c r="W268" s="152" t="n"/>
      <c r="X268" s="152" t="n"/>
      <c r="Y268" s="152" t="n"/>
      <c r="Z268" s="152" t="n"/>
      <c r="AA268" s="152" t="n"/>
      <c r="AB268" s="152" t="n"/>
      <c r="AC268" s="152" t="n"/>
      <c r="AD268" s="152" t="n"/>
      <c r="AE268" s="152" t="n"/>
      <c r="AF268" s="152" t="n"/>
      <c r="AG268" s="152" t="n"/>
      <c r="AH268" s="152" t="n"/>
      <c r="AI268" s="152" t="n"/>
      <c r="AJ268" s="152" t="n"/>
      <c r="AK268" s="152" t="n"/>
      <c r="AL268" s="152" t="n"/>
      <c r="AM268" s="152" t="n"/>
      <c r="AN268" s="166" t="n"/>
      <c r="AO268" s="155" t="n"/>
      <c r="AP268" s="152" t="n"/>
      <c r="AQ268" s="152" t="n"/>
      <c r="AR268" s="152" t="n"/>
      <c r="AS268" s="152" t="n"/>
      <c r="AT268" s="152" t="n"/>
      <c r="AU268" s="155" t="n"/>
      <c r="AV268" s="152" t="n"/>
      <c r="AW268" s="152" t="n"/>
      <c r="AX268" s="152" t="n"/>
      <c r="AY268" s="152" t="n"/>
      <c r="AZ268" s="152" t="n"/>
      <c r="BA268" s="165" t="n"/>
      <c r="BB268" s="165" t="n"/>
      <c r="BC268" s="155" t="n"/>
      <c r="BD268" s="152" t="n"/>
      <c r="BE268" s="152" t="n"/>
      <c r="BF268" s="152" t="n"/>
      <c r="BG268" s="155" t="n"/>
      <c r="BH268" s="152" t="n"/>
      <c r="BI268" s="152" t="n"/>
      <c r="BJ268" s="152" t="n"/>
      <c r="BK268" s="152" t="n"/>
      <c r="BL268" s="152" t="n"/>
      <c r="BM268" s="152" t="n"/>
      <c r="BN268" s="152" t="n"/>
      <c r="BO268" s="152" t="n"/>
      <c r="BP268" s="155" t="n"/>
      <c r="BQ268" s="152" t="n"/>
      <c r="BR268" s="152" t="n"/>
      <c r="BS268" s="152" t="n"/>
      <c r="BT268" s="152" t="n"/>
      <c r="BU268" s="152" t="n"/>
      <c r="BV268" s="152" t="n"/>
      <c r="BW268" s="152" t="n"/>
      <c r="BX268" s="165" t="n"/>
      <c r="BY268" s="150" t="n"/>
      <c r="BZ268" s="150" t="n"/>
      <c r="CA268" s="150" t="n"/>
      <c r="CB268" s="174" t="n"/>
      <c r="CC268" s="156" t="n"/>
      <c r="CD268" s="156" t="n"/>
      <c r="CE268" s="167">
        <f>IFERROR(__xludf.DUMMYFUNCTION("""COMPUTED_VALUE"""),"")</f>
        <v/>
      </c>
      <c r="CF268" s="158">
        <f>IFERROR(__xludf.DUMMYFUNCTION("""COMPUTED_VALUE"""),"")</f>
        <v/>
      </c>
      <c r="CG268" s="148" t="n"/>
      <c r="CH268" s="148" t="n"/>
      <c r="CI268" s="148" t="n"/>
      <c r="CJ268" s="148" t="n"/>
      <c r="CK268" s="148" t="n"/>
      <c r="CL268" s="148" t="n"/>
      <c r="CM268" s="148" t="n"/>
      <c r="CN268" s="148" t="n"/>
      <c r="CO268" s="148" t="n"/>
      <c r="CP268" s="148" t="n"/>
      <c r="CQ268" s="148" t="n"/>
      <c r="CR268" s="148" t="n"/>
      <c r="CS268" s="148" t="n"/>
      <c r="CT268" s="148" t="n"/>
      <c r="CU268" s="148" t="n"/>
      <c r="CV268" s="148" t="n"/>
    </row>
    <row r="269">
      <c r="A269" s="162" t="n"/>
      <c r="B269" s="64" t="n"/>
      <c r="C269" s="129" t="n"/>
      <c r="D269" s="130" t="inlineStr"/>
      <c r="E269" s="150" t="inlineStr"/>
      <c r="F269" s="150" t="inlineStr"/>
      <c r="G269" s="150" t="n"/>
      <c r="H269" s="152" t="n"/>
      <c r="I269" s="152" t="n"/>
      <c r="J269" s="152" t="n"/>
      <c r="K269" s="152" t="n"/>
      <c r="L269" s="152" t="n"/>
      <c r="M269" s="152" t="n"/>
      <c r="N269" s="152" t="n"/>
      <c r="O269" s="152" t="n"/>
      <c r="P269" s="152" t="n"/>
      <c r="Q269" s="152" t="n"/>
      <c r="R269" s="152" t="n"/>
      <c r="S269" s="165" t="n"/>
      <c r="T269" s="155" t="n"/>
      <c r="U269" s="152" t="n"/>
      <c r="V269" s="152" t="n"/>
      <c r="W269" s="152" t="n"/>
      <c r="X269" s="152" t="n"/>
      <c r="Y269" s="152" t="n"/>
      <c r="Z269" s="152" t="n"/>
      <c r="AA269" s="152" t="n"/>
      <c r="AB269" s="152" t="n"/>
      <c r="AC269" s="152" t="n"/>
      <c r="AD269" s="152" t="n"/>
      <c r="AE269" s="152" t="n"/>
      <c r="AF269" s="152" t="n"/>
      <c r="AG269" s="152" t="n"/>
      <c r="AH269" s="152" t="n"/>
      <c r="AI269" s="152" t="n"/>
      <c r="AJ269" s="152" t="n"/>
      <c r="AK269" s="152" t="n"/>
      <c r="AL269" s="152" t="n"/>
      <c r="AM269" s="152" t="n"/>
      <c r="AN269" s="166" t="n"/>
      <c r="AO269" s="155" t="n"/>
      <c r="AP269" s="152" t="n"/>
      <c r="AQ269" s="152" t="n"/>
      <c r="AR269" s="152" t="n"/>
      <c r="AS269" s="152" t="n"/>
      <c r="AT269" s="152" t="n"/>
      <c r="AU269" s="155" t="n"/>
      <c r="AV269" s="152" t="n"/>
      <c r="AW269" s="152" t="n"/>
      <c r="AX269" s="152" t="n"/>
      <c r="AY269" s="152" t="n"/>
      <c r="AZ269" s="152" t="n"/>
      <c r="BA269" s="165" t="n"/>
      <c r="BB269" s="165" t="n"/>
      <c r="BC269" s="155" t="n"/>
      <c r="BD269" s="152" t="n"/>
      <c r="BE269" s="152" t="n"/>
      <c r="BF269" s="152" t="n"/>
      <c r="BG269" s="155" t="n"/>
      <c r="BH269" s="152" t="n"/>
      <c r="BI269" s="152" t="n"/>
      <c r="BJ269" s="152" t="n"/>
      <c r="BK269" s="152" t="n"/>
      <c r="BL269" s="152" t="n"/>
      <c r="BM269" s="152" t="n"/>
      <c r="BN269" s="152" t="n"/>
      <c r="BO269" s="152" t="n"/>
      <c r="BP269" s="155" t="n"/>
      <c r="BQ269" s="152" t="n"/>
      <c r="BR269" s="152" t="n"/>
      <c r="BS269" s="152" t="n"/>
      <c r="BT269" s="152" t="n"/>
      <c r="BU269" s="152" t="n"/>
      <c r="BV269" s="152" t="n"/>
      <c r="BW269" s="152" t="n"/>
      <c r="BX269" s="165" t="n"/>
      <c r="BY269" s="150" t="n"/>
      <c r="BZ269" s="150" t="n"/>
      <c r="CA269" s="150" t="n"/>
      <c r="CB269" s="174" t="n"/>
      <c r="CC269" s="156" t="n"/>
      <c r="CD269" s="156" t="n"/>
      <c r="CE269" s="167">
        <f>IFERROR(__xludf.DUMMYFUNCTION("""COMPUTED_VALUE"""),"")</f>
        <v/>
      </c>
      <c r="CF269" s="158">
        <f>IFERROR(__xludf.DUMMYFUNCTION("""COMPUTED_VALUE"""),"")</f>
        <v/>
      </c>
      <c r="CG269" s="148" t="n"/>
      <c r="CH269" s="148" t="n"/>
      <c r="CI269" s="148" t="n"/>
      <c r="CJ269" s="148" t="n"/>
      <c r="CK269" s="148" t="n"/>
      <c r="CL269" s="148" t="n"/>
      <c r="CM269" s="148" t="n"/>
      <c r="CN269" s="148" t="n"/>
      <c r="CO269" s="148" t="n"/>
      <c r="CP269" s="148" t="n"/>
      <c r="CQ269" s="148" t="n"/>
      <c r="CR269" s="148" t="n"/>
      <c r="CS269" s="148" t="n"/>
      <c r="CT269" s="148" t="n"/>
      <c r="CU269" s="148" t="n"/>
      <c r="CV269" s="148" t="n"/>
    </row>
    <row r="270">
      <c r="A270" s="162" t="n"/>
      <c r="B270" s="64" t="n"/>
      <c r="C270" s="129" t="n"/>
      <c r="D270" s="130" t="inlineStr"/>
      <c r="E270" s="150" t="inlineStr"/>
      <c r="F270" s="150" t="inlineStr"/>
      <c r="G270" s="150" t="n"/>
      <c r="H270" s="152" t="n"/>
      <c r="I270" s="152" t="n"/>
      <c r="J270" s="152" t="n"/>
      <c r="K270" s="152" t="n"/>
      <c r="L270" s="152" t="n"/>
      <c r="M270" s="152" t="n"/>
      <c r="N270" s="152" t="n"/>
      <c r="O270" s="152" t="n"/>
      <c r="P270" s="152" t="n"/>
      <c r="Q270" s="152" t="n"/>
      <c r="R270" s="152" t="n"/>
      <c r="S270" s="165" t="n"/>
      <c r="T270" s="155" t="n"/>
      <c r="U270" s="152" t="n"/>
      <c r="V270" s="152" t="n"/>
      <c r="W270" s="152" t="n"/>
      <c r="X270" s="152" t="n"/>
      <c r="Y270" s="152" t="n"/>
      <c r="Z270" s="152" t="n"/>
      <c r="AA270" s="152" t="n"/>
      <c r="AB270" s="152" t="n"/>
      <c r="AC270" s="152" t="n"/>
      <c r="AD270" s="152" t="n"/>
      <c r="AE270" s="152" t="n"/>
      <c r="AF270" s="152" t="n"/>
      <c r="AG270" s="152" t="n"/>
      <c r="AH270" s="152" t="n"/>
      <c r="AI270" s="152" t="n"/>
      <c r="AJ270" s="152" t="n"/>
      <c r="AK270" s="152" t="n"/>
      <c r="AL270" s="152" t="n"/>
      <c r="AM270" s="152" t="n"/>
      <c r="AN270" s="166" t="n"/>
      <c r="AO270" s="155" t="n"/>
      <c r="AP270" s="152" t="n"/>
      <c r="AQ270" s="152" t="n"/>
      <c r="AR270" s="152" t="n"/>
      <c r="AS270" s="152" t="n"/>
      <c r="AT270" s="152" t="n"/>
      <c r="AU270" s="155" t="n"/>
      <c r="AV270" s="152" t="n"/>
      <c r="AW270" s="152" t="n"/>
      <c r="AX270" s="152" t="n"/>
      <c r="AY270" s="152" t="n"/>
      <c r="AZ270" s="152" t="n"/>
      <c r="BA270" s="165" t="n"/>
      <c r="BB270" s="165" t="n"/>
      <c r="BC270" s="155" t="n"/>
      <c r="BD270" s="152" t="n"/>
      <c r="BE270" s="152" t="n"/>
      <c r="BF270" s="152" t="n"/>
      <c r="BG270" s="155" t="n"/>
      <c r="BH270" s="152" t="n"/>
      <c r="BI270" s="152" t="n"/>
      <c r="BJ270" s="152" t="n"/>
      <c r="BK270" s="152" t="n"/>
      <c r="BL270" s="152" t="n"/>
      <c r="BM270" s="152" t="n"/>
      <c r="BN270" s="152" t="n"/>
      <c r="BO270" s="152" t="n"/>
      <c r="BP270" s="155" t="n"/>
      <c r="BQ270" s="152" t="n"/>
      <c r="BR270" s="152" t="n"/>
      <c r="BS270" s="152" t="n"/>
      <c r="BT270" s="152" t="n"/>
      <c r="BU270" s="152" t="n"/>
      <c r="BV270" s="152" t="n"/>
      <c r="BW270" s="152" t="n"/>
      <c r="BX270" s="165" t="n"/>
      <c r="BY270" s="150" t="n"/>
      <c r="BZ270" s="150" t="n"/>
      <c r="CA270" s="150" t="n"/>
      <c r="CB270" s="174" t="n"/>
      <c r="CC270" s="156" t="n"/>
      <c r="CD270" s="156" t="n"/>
      <c r="CE270" s="167">
        <f>IFERROR(__xludf.DUMMYFUNCTION("""COMPUTED_VALUE"""),"")</f>
        <v/>
      </c>
      <c r="CF270" s="158">
        <f>IFERROR(__xludf.DUMMYFUNCTION("""COMPUTED_VALUE"""),"")</f>
        <v/>
      </c>
      <c r="CG270" s="148" t="n"/>
      <c r="CH270" s="148" t="n"/>
      <c r="CI270" s="148" t="n"/>
      <c r="CJ270" s="148" t="n"/>
      <c r="CK270" s="148" t="n"/>
      <c r="CL270" s="148" t="n"/>
      <c r="CM270" s="148" t="n"/>
      <c r="CN270" s="148" t="n"/>
      <c r="CO270" s="148" t="n"/>
      <c r="CP270" s="148" t="n"/>
      <c r="CQ270" s="148" t="n"/>
      <c r="CR270" s="148" t="n"/>
      <c r="CS270" s="148" t="n"/>
      <c r="CT270" s="148" t="n"/>
      <c r="CU270" s="148" t="n"/>
      <c r="CV270" s="148" t="n"/>
    </row>
    <row r="271">
      <c r="A271" s="162" t="n"/>
      <c r="B271" s="64" t="n"/>
      <c r="C271" s="129" t="n"/>
      <c r="D271" s="130" t="inlineStr"/>
      <c r="E271" s="150" t="inlineStr"/>
      <c r="F271" s="150" t="inlineStr"/>
      <c r="G271" s="150" t="n"/>
      <c r="H271" s="152" t="n"/>
      <c r="I271" s="152" t="n"/>
      <c r="J271" s="152" t="n"/>
      <c r="K271" s="152" t="n"/>
      <c r="L271" s="152" t="n"/>
      <c r="M271" s="152" t="n"/>
      <c r="N271" s="152" t="n"/>
      <c r="O271" s="152" t="n"/>
      <c r="P271" s="152" t="n"/>
      <c r="Q271" s="152" t="n"/>
      <c r="R271" s="152" t="n"/>
      <c r="S271" s="165" t="n"/>
      <c r="T271" s="155" t="n"/>
      <c r="U271" s="152" t="n"/>
      <c r="V271" s="152" t="n"/>
      <c r="W271" s="152" t="n"/>
      <c r="X271" s="152" t="n"/>
      <c r="Y271" s="152" t="n"/>
      <c r="Z271" s="152" t="n"/>
      <c r="AA271" s="152" t="n"/>
      <c r="AB271" s="152" t="n"/>
      <c r="AC271" s="152" t="n"/>
      <c r="AD271" s="152" t="n"/>
      <c r="AE271" s="152" t="n"/>
      <c r="AF271" s="152" t="n"/>
      <c r="AG271" s="152" t="n"/>
      <c r="AH271" s="152" t="n"/>
      <c r="AI271" s="152" t="n"/>
      <c r="AJ271" s="152" t="n"/>
      <c r="AK271" s="152" t="n"/>
      <c r="AL271" s="152" t="n"/>
      <c r="AM271" s="152" t="n"/>
      <c r="AN271" s="166" t="n"/>
      <c r="AO271" s="155" t="n"/>
      <c r="AP271" s="152" t="n"/>
      <c r="AQ271" s="152" t="n"/>
      <c r="AR271" s="152" t="n"/>
      <c r="AS271" s="152" t="n"/>
      <c r="AT271" s="152" t="n"/>
      <c r="AU271" s="155" t="n"/>
      <c r="AV271" s="152" t="n"/>
      <c r="AW271" s="152" t="n"/>
      <c r="AX271" s="152" t="n"/>
      <c r="AY271" s="152" t="n"/>
      <c r="AZ271" s="152" t="n"/>
      <c r="BA271" s="165" t="n"/>
      <c r="BB271" s="165" t="n"/>
      <c r="BC271" s="155" t="n"/>
      <c r="BD271" s="152" t="n"/>
      <c r="BE271" s="152" t="n"/>
      <c r="BF271" s="152" t="n"/>
      <c r="BG271" s="155" t="n"/>
      <c r="BH271" s="152" t="n"/>
      <c r="BI271" s="152" t="n"/>
      <c r="BJ271" s="152" t="n"/>
      <c r="BK271" s="152" t="n"/>
      <c r="BL271" s="152" t="n"/>
      <c r="BM271" s="152" t="n"/>
      <c r="BN271" s="152" t="n"/>
      <c r="BO271" s="152" t="n"/>
      <c r="BP271" s="155" t="n"/>
      <c r="BQ271" s="152" t="n"/>
      <c r="BR271" s="152" t="n"/>
      <c r="BS271" s="152" t="n"/>
      <c r="BT271" s="152" t="n"/>
      <c r="BU271" s="152" t="n"/>
      <c r="BV271" s="152" t="n"/>
      <c r="BW271" s="152" t="n"/>
      <c r="BX271" s="165" t="n"/>
      <c r="BY271" s="150" t="n"/>
      <c r="BZ271" s="150" t="n"/>
      <c r="CA271" s="150" t="n"/>
      <c r="CB271" s="174" t="n"/>
      <c r="CC271" s="156" t="n"/>
      <c r="CD271" s="156" t="n"/>
      <c r="CE271" s="167">
        <f>IFERROR(__xludf.DUMMYFUNCTION("""COMPUTED_VALUE"""),"")</f>
        <v/>
      </c>
      <c r="CF271" s="158">
        <f>IFERROR(__xludf.DUMMYFUNCTION("""COMPUTED_VALUE"""),"")</f>
        <v/>
      </c>
      <c r="CG271" s="148" t="n"/>
      <c r="CH271" s="148" t="n"/>
      <c r="CI271" s="148" t="n"/>
      <c r="CJ271" s="148" t="n"/>
      <c r="CK271" s="148" t="n"/>
      <c r="CL271" s="148" t="n"/>
      <c r="CM271" s="148" t="n"/>
      <c r="CN271" s="148" t="n"/>
      <c r="CO271" s="148" t="n"/>
      <c r="CP271" s="148" t="n"/>
      <c r="CQ271" s="148" t="n"/>
      <c r="CR271" s="148" t="n"/>
      <c r="CS271" s="148" t="n"/>
      <c r="CT271" s="148" t="n"/>
      <c r="CU271" s="148" t="n"/>
      <c r="CV271" s="148" t="n"/>
    </row>
    <row r="272">
      <c r="A272" s="162" t="n"/>
      <c r="B272" s="64" t="n"/>
      <c r="C272" s="129" t="n"/>
      <c r="D272" s="130" t="inlineStr"/>
      <c r="E272" s="150" t="inlineStr"/>
      <c r="F272" s="150" t="inlineStr"/>
      <c r="G272" s="150" t="n"/>
      <c r="H272" s="152" t="n"/>
      <c r="I272" s="152" t="n"/>
      <c r="J272" s="152" t="n"/>
      <c r="K272" s="152" t="n"/>
      <c r="L272" s="152" t="n"/>
      <c r="M272" s="152" t="n"/>
      <c r="N272" s="152" t="n"/>
      <c r="O272" s="152" t="n"/>
      <c r="P272" s="152" t="n"/>
      <c r="Q272" s="152" t="n"/>
      <c r="R272" s="152" t="n"/>
      <c r="S272" s="165" t="n"/>
      <c r="T272" s="155" t="n"/>
      <c r="U272" s="152" t="n"/>
      <c r="V272" s="152" t="n"/>
      <c r="W272" s="152" t="n"/>
      <c r="X272" s="152" t="n"/>
      <c r="Y272" s="152" t="n"/>
      <c r="Z272" s="152" t="n"/>
      <c r="AA272" s="152" t="n"/>
      <c r="AB272" s="152" t="n"/>
      <c r="AC272" s="152" t="n"/>
      <c r="AD272" s="152" t="n"/>
      <c r="AE272" s="152" t="n"/>
      <c r="AF272" s="152" t="n"/>
      <c r="AG272" s="152" t="n"/>
      <c r="AH272" s="152" t="n"/>
      <c r="AI272" s="152" t="n"/>
      <c r="AJ272" s="152" t="n"/>
      <c r="AK272" s="152" t="n"/>
      <c r="AL272" s="152" t="n"/>
      <c r="AM272" s="152" t="n"/>
      <c r="AN272" s="166" t="n"/>
      <c r="AO272" s="155" t="n"/>
      <c r="AP272" s="152" t="n"/>
      <c r="AQ272" s="152" t="n"/>
      <c r="AR272" s="152" t="n"/>
      <c r="AS272" s="152" t="n"/>
      <c r="AT272" s="152" t="n"/>
      <c r="AU272" s="155" t="n"/>
      <c r="AV272" s="152" t="n"/>
      <c r="AW272" s="152" t="n"/>
      <c r="AX272" s="152" t="n"/>
      <c r="AY272" s="152" t="n"/>
      <c r="AZ272" s="152" t="n"/>
      <c r="BA272" s="165" t="n"/>
      <c r="BB272" s="165" t="n"/>
      <c r="BC272" s="155" t="n"/>
      <c r="BD272" s="152" t="n"/>
      <c r="BE272" s="152" t="n"/>
      <c r="BF272" s="152" t="n"/>
      <c r="BG272" s="155" t="n"/>
      <c r="BH272" s="152" t="n"/>
      <c r="BI272" s="152" t="n"/>
      <c r="BJ272" s="152" t="n"/>
      <c r="BK272" s="152" t="n"/>
      <c r="BL272" s="152" t="n"/>
      <c r="BM272" s="152" t="n"/>
      <c r="BN272" s="152" t="n"/>
      <c r="BO272" s="152" t="n"/>
      <c r="BP272" s="155" t="n"/>
      <c r="BQ272" s="152" t="n"/>
      <c r="BR272" s="152" t="n"/>
      <c r="BS272" s="152" t="n"/>
      <c r="BT272" s="152" t="n"/>
      <c r="BU272" s="152" t="n"/>
      <c r="BV272" s="152" t="n"/>
      <c r="BW272" s="152" t="n"/>
      <c r="BX272" s="165" t="n"/>
      <c r="BY272" s="150" t="n"/>
      <c r="BZ272" s="150" t="n"/>
      <c r="CA272" s="150" t="n"/>
      <c r="CB272" s="174" t="n"/>
      <c r="CC272" s="156" t="n"/>
      <c r="CD272" s="156" t="n"/>
      <c r="CE272" s="167">
        <f>IFERROR(__xludf.DUMMYFUNCTION("""COMPUTED_VALUE"""),"")</f>
        <v/>
      </c>
      <c r="CF272" s="158">
        <f>IFERROR(__xludf.DUMMYFUNCTION("""COMPUTED_VALUE"""),"")</f>
        <v/>
      </c>
      <c r="CG272" s="148" t="n"/>
      <c r="CH272" s="148" t="n"/>
      <c r="CI272" s="148" t="n"/>
      <c r="CJ272" s="148" t="n"/>
      <c r="CK272" s="148" t="n"/>
      <c r="CL272" s="148" t="n"/>
      <c r="CM272" s="148" t="n"/>
      <c r="CN272" s="148" t="n"/>
      <c r="CO272" s="148" t="n"/>
      <c r="CP272" s="148" t="n"/>
      <c r="CQ272" s="148" t="n"/>
      <c r="CR272" s="148" t="n"/>
      <c r="CS272" s="148" t="n"/>
      <c r="CT272" s="148" t="n"/>
      <c r="CU272" s="148" t="n"/>
      <c r="CV272" s="148" t="n"/>
    </row>
    <row r="273">
      <c r="A273" s="162" t="n"/>
      <c r="B273" s="64" t="n"/>
      <c r="C273" s="129" t="n"/>
      <c r="D273" s="130" t="inlineStr"/>
      <c r="E273" s="150" t="inlineStr"/>
      <c r="F273" s="150" t="inlineStr"/>
      <c r="G273" s="150" t="n"/>
      <c r="H273" s="152" t="n"/>
      <c r="I273" s="152" t="n"/>
      <c r="J273" s="152" t="n"/>
      <c r="K273" s="152" t="n"/>
      <c r="L273" s="152" t="n"/>
      <c r="M273" s="152" t="n"/>
      <c r="N273" s="152" t="n"/>
      <c r="O273" s="152" t="n"/>
      <c r="P273" s="152" t="n"/>
      <c r="Q273" s="152" t="n"/>
      <c r="R273" s="152" t="n"/>
      <c r="S273" s="165" t="n"/>
      <c r="T273" s="155" t="n"/>
      <c r="U273" s="152" t="n"/>
      <c r="V273" s="152" t="n"/>
      <c r="W273" s="152" t="n"/>
      <c r="X273" s="152" t="n"/>
      <c r="Y273" s="152" t="n"/>
      <c r="Z273" s="152" t="n"/>
      <c r="AA273" s="152" t="n"/>
      <c r="AB273" s="152" t="n"/>
      <c r="AC273" s="152" t="n"/>
      <c r="AD273" s="152" t="n"/>
      <c r="AE273" s="152" t="n"/>
      <c r="AF273" s="152" t="n"/>
      <c r="AG273" s="152" t="n"/>
      <c r="AH273" s="152" t="n"/>
      <c r="AI273" s="152" t="n"/>
      <c r="AJ273" s="152" t="n"/>
      <c r="AK273" s="152" t="n"/>
      <c r="AL273" s="152" t="n"/>
      <c r="AM273" s="152" t="n"/>
      <c r="AN273" s="166" t="n"/>
      <c r="AO273" s="155" t="n"/>
      <c r="AP273" s="152" t="n"/>
      <c r="AQ273" s="152" t="n"/>
      <c r="AR273" s="152" t="n"/>
      <c r="AS273" s="152" t="n"/>
      <c r="AT273" s="152" t="n"/>
      <c r="AU273" s="155" t="n"/>
      <c r="AV273" s="152" t="n"/>
      <c r="AW273" s="152" t="n"/>
      <c r="AX273" s="152" t="n"/>
      <c r="AY273" s="152" t="n"/>
      <c r="AZ273" s="152" t="n"/>
      <c r="BA273" s="165" t="n"/>
      <c r="BB273" s="165" t="n"/>
      <c r="BC273" s="155" t="n"/>
      <c r="BD273" s="152" t="n"/>
      <c r="BE273" s="152" t="n"/>
      <c r="BF273" s="152" t="n"/>
      <c r="BG273" s="155" t="n"/>
      <c r="BH273" s="152" t="n"/>
      <c r="BI273" s="152" t="n"/>
      <c r="BJ273" s="152" t="n"/>
      <c r="BK273" s="152" t="n"/>
      <c r="BL273" s="152" t="n"/>
      <c r="BM273" s="152" t="n"/>
      <c r="BN273" s="152" t="n"/>
      <c r="BO273" s="152" t="n"/>
      <c r="BP273" s="155" t="n"/>
      <c r="BQ273" s="152" t="n"/>
      <c r="BR273" s="152" t="n"/>
      <c r="BS273" s="152" t="n"/>
      <c r="BT273" s="152" t="n"/>
      <c r="BU273" s="152" t="n"/>
      <c r="BV273" s="152" t="n"/>
      <c r="BW273" s="152" t="n"/>
      <c r="BX273" s="165" t="n"/>
      <c r="BY273" s="150" t="n"/>
      <c r="BZ273" s="150" t="n"/>
      <c r="CA273" s="150" t="n"/>
      <c r="CB273" s="174" t="n"/>
      <c r="CC273" s="156" t="n"/>
      <c r="CD273" s="156" t="n"/>
      <c r="CE273" s="167">
        <f>IFERROR(__xludf.DUMMYFUNCTION("""COMPUTED_VALUE"""),"")</f>
        <v/>
      </c>
      <c r="CF273" s="158">
        <f>IFERROR(__xludf.DUMMYFUNCTION("""COMPUTED_VALUE"""),"")</f>
        <v/>
      </c>
      <c r="CG273" s="148" t="n"/>
      <c r="CH273" s="148" t="n"/>
      <c r="CI273" s="148" t="n"/>
      <c r="CJ273" s="148" t="n"/>
      <c r="CK273" s="148" t="n"/>
      <c r="CL273" s="148" t="n"/>
      <c r="CM273" s="148" t="n"/>
      <c r="CN273" s="148" t="n"/>
      <c r="CO273" s="148" t="n"/>
      <c r="CP273" s="148" t="n"/>
      <c r="CQ273" s="148" t="n"/>
      <c r="CR273" s="148" t="n"/>
      <c r="CS273" s="148" t="n"/>
      <c r="CT273" s="148" t="n"/>
      <c r="CU273" s="148" t="n"/>
      <c r="CV273" s="148" t="n"/>
    </row>
    <row r="274">
      <c r="A274" s="162" t="n"/>
      <c r="B274" s="64" t="n"/>
      <c r="C274" s="129" t="n"/>
      <c r="D274" s="130" t="inlineStr"/>
      <c r="E274" s="150" t="inlineStr"/>
      <c r="F274" s="150" t="inlineStr"/>
      <c r="G274" s="150" t="n"/>
      <c r="H274" s="152" t="n"/>
      <c r="I274" s="152" t="n"/>
      <c r="J274" s="152" t="n"/>
      <c r="K274" s="152" t="n"/>
      <c r="L274" s="152" t="n"/>
      <c r="M274" s="152" t="n"/>
      <c r="N274" s="152" t="n"/>
      <c r="O274" s="152" t="n"/>
      <c r="P274" s="152" t="n"/>
      <c r="Q274" s="152" t="n"/>
      <c r="R274" s="152" t="n"/>
      <c r="S274" s="165" t="n"/>
      <c r="T274" s="155" t="n"/>
      <c r="U274" s="152" t="n"/>
      <c r="V274" s="152" t="n"/>
      <c r="W274" s="152" t="n"/>
      <c r="X274" s="152" t="n"/>
      <c r="Y274" s="152" t="n"/>
      <c r="Z274" s="152" t="n"/>
      <c r="AA274" s="152" t="n"/>
      <c r="AB274" s="152" t="n"/>
      <c r="AC274" s="152" t="n"/>
      <c r="AD274" s="152" t="n"/>
      <c r="AE274" s="152" t="n"/>
      <c r="AF274" s="152" t="n"/>
      <c r="AG274" s="152" t="n"/>
      <c r="AH274" s="152" t="n"/>
      <c r="AI274" s="152" t="n"/>
      <c r="AJ274" s="152" t="n"/>
      <c r="AK274" s="152" t="n"/>
      <c r="AL274" s="152" t="n"/>
      <c r="AM274" s="152" t="n"/>
      <c r="AN274" s="166" t="n"/>
      <c r="AO274" s="155" t="n"/>
      <c r="AP274" s="152" t="n"/>
      <c r="AQ274" s="152" t="n"/>
      <c r="AR274" s="152" t="n"/>
      <c r="AS274" s="152" t="n"/>
      <c r="AT274" s="152" t="n"/>
      <c r="AU274" s="155" t="n"/>
      <c r="AV274" s="152" t="n"/>
      <c r="AW274" s="152" t="n"/>
      <c r="AX274" s="152" t="n"/>
      <c r="AY274" s="152" t="n"/>
      <c r="AZ274" s="152" t="n"/>
      <c r="BA274" s="165" t="n"/>
      <c r="BB274" s="165" t="n"/>
      <c r="BC274" s="155" t="n"/>
      <c r="BD274" s="152" t="n"/>
      <c r="BE274" s="152" t="n"/>
      <c r="BF274" s="152" t="n"/>
      <c r="BG274" s="155" t="n"/>
      <c r="BH274" s="152" t="n"/>
      <c r="BI274" s="152" t="n"/>
      <c r="BJ274" s="152" t="n"/>
      <c r="BK274" s="152" t="n"/>
      <c r="BL274" s="152" t="n"/>
      <c r="BM274" s="152" t="n"/>
      <c r="BN274" s="152" t="n"/>
      <c r="BO274" s="152" t="n"/>
      <c r="BP274" s="155" t="n"/>
      <c r="BQ274" s="152" t="n"/>
      <c r="BR274" s="152" t="n"/>
      <c r="BS274" s="152" t="n"/>
      <c r="BT274" s="152" t="n"/>
      <c r="BU274" s="152" t="n"/>
      <c r="BV274" s="152" t="n"/>
      <c r="BW274" s="152" t="n"/>
      <c r="BX274" s="165" t="n"/>
      <c r="BY274" s="150" t="n"/>
      <c r="BZ274" s="150" t="n"/>
      <c r="CA274" s="150" t="n"/>
      <c r="CB274" s="174" t="n"/>
      <c r="CC274" s="156" t="n"/>
      <c r="CD274" s="156" t="n"/>
      <c r="CE274" s="167">
        <f>IFERROR(__xludf.DUMMYFUNCTION("""COMPUTED_VALUE"""),"")</f>
        <v/>
      </c>
      <c r="CF274" s="158">
        <f>IFERROR(__xludf.DUMMYFUNCTION("""COMPUTED_VALUE"""),"")</f>
        <v/>
      </c>
      <c r="CG274" s="148" t="n"/>
      <c r="CH274" s="148" t="n"/>
      <c r="CI274" s="148" t="n"/>
      <c r="CJ274" s="148" t="n"/>
      <c r="CK274" s="148" t="n"/>
      <c r="CL274" s="148" t="n"/>
      <c r="CM274" s="148" t="n"/>
      <c r="CN274" s="148" t="n"/>
      <c r="CO274" s="148" t="n"/>
      <c r="CP274" s="148" t="n"/>
      <c r="CQ274" s="148" t="n"/>
      <c r="CR274" s="148" t="n"/>
      <c r="CS274" s="148" t="n"/>
      <c r="CT274" s="148" t="n"/>
      <c r="CU274" s="148" t="n"/>
      <c r="CV274" s="148" t="n"/>
    </row>
    <row r="275">
      <c r="A275" s="162" t="n"/>
      <c r="B275" s="64" t="n"/>
      <c r="C275" s="129" t="n"/>
      <c r="D275" s="130" t="inlineStr"/>
      <c r="E275" s="150" t="inlineStr"/>
      <c r="F275" s="150" t="inlineStr"/>
      <c r="G275" s="150" t="n"/>
      <c r="H275" s="152" t="n"/>
      <c r="I275" s="152" t="n"/>
      <c r="J275" s="152" t="n"/>
      <c r="K275" s="152" t="n"/>
      <c r="L275" s="152" t="n"/>
      <c r="M275" s="152" t="n"/>
      <c r="N275" s="152" t="n"/>
      <c r="O275" s="152" t="n"/>
      <c r="P275" s="152" t="n"/>
      <c r="Q275" s="152" t="n"/>
      <c r="R275" s="152" t="n"/>
      <c r="S275" s="165" t="n"/>
      <c r="T275" s="155" t="n"/>
      <c r="U275" s="152" t="n"/>
      <c r="V275" s="152" t="n"/>
      <c r="W275" s="152" t="n"/>
      <c r="X275" s="152" t="n"/>
      <c r="Y275" s="152" t="n"/>
      <c r="Z275" s="152" t="n"/>
      <c r="AA275" s="152" t="n"/>
      <c r="AB275" s="152" t="n"/>
      <c r="AC275" s="152" t="n"/>
      <c r="AD275" s="152" t="n"/>
      <c r="AE275" s="152" t="n"/>
      <c r="AF275" s="152" t="n"/>
      <c r="AG275" s="152" t="n"/>
      <c r="AH275" s="152" t="n"/>
      <c r="AI275" s="152" t="n"/>
      <c r="AJ275" s="152" t="n"/>
      <c r="AK275" s="152" t="n"/>
      <c r="AL275" s="152" t="n"/>
      <c r="AM275" s="152" t="n"/>
      <c r="AN275" s="166" t="n"/>
      <c r="AO275" s="155" t="n"/>
      <c r="AP275" s="152" t="n"/>
      <c r="AQ275" s="152" t="n"/>
      <c r="AR275" s="152" t="n"/>
      <c r="AS275" s="152" t="n"/>
      <c r="AT275" s="152" t="n"/>
      <c r="AU275" s="155" t="n"/>
      <c r="AV275" s="152" t="n"/>
      <c r="AW275" s="152" t="n"/>
      <c r="AX275" s="152" t="n"/>
      <c r="AY275" s="152" t="n"/>
      <c r="AZ275" s="152" t="n"/>
      <c r="BA275" s="165" t="n"/>
      <c r="BB275" s="165" t="n"/>
      <c r="BC275" s="155" t="n"/>
      <c r="BD275" s="152" t="n"/>
      <c r="BE275" s="152" t="n"/>
      <c r="BF275" s="152" t="n"/>
      <c r="BG275" s="155" t="n"/>
      <c r="BH275" s="152" t="n"/>
      <c r="BI275" s="152" t="n"/>
      <c r="BJ275" s="152" t="n"/>
      <c r="BK275" s="152" t="n"/>
      <c r="BL275" s="152" t="n"/>
      <c r="BM275" s="152" t="n"/>
      <c r="BN275" s="152" t="n"/>
      <c r="BO275" s="152" t="n"/>
      <c r="BP275" s="155" t="n"/>
      <c r="BQ275" s="152" t="n"/>
      <c r="BR275" s="152" t="n"/>
      <c r="BS275" s="152" t="n"/>
      <c r="BT275" s="152" t="n"/>
      <c r="BU275" s="152" t="n"/>
      <c r="BV275" s="152" t="n"/>
      <c r="BW275" s="152" t="n"/>
      <c r="BX275" s="165" t="n"/>
      <c r="BY275" s="150" t="n"/>
      <c r="BZ275" s="150" t="n"/>
      <c r="CA275" s="150" t="n"/>
      <c r="CB275" s="174" t="n"/>
      <c r="CC275" s="156" t="n"/>
      <c r="CD275" s="156" t="n"/>
      <c r="CE275" s="167">
        <f>IFERROR(__xludf.DUMMYFUNCTION("""COMPUTED_VALUE"""),"")</f>
        <v/>
      </c>
      <c r="CF275" s="158">
        <f>IFERROR(__xludf.DUMMYFUNCTION("""COMPUTED_VALUE"""),"")</f>
        <v/>
      </c>
      <c r="CG275" s="148" t="n"/>
      <c r="CH275" s="148" t="n"/>
      <c r="CI275" s="148" t="n"/>
      <c r="CJ275" s="148" t="n"/>
      <c r="CK275" s="148" t="n"/>
      <c r="CL275" s="148" t="n"/>
      <c r="CM275" s="148" t="n"/>
      <c r="CN275" s="148" t="n"/>
      <c r="CO275" s="148" t="n"/>
      <c r="CP275" s="148" t="n"/>
      <c r="CQ275" s="148" t="n"/>
      <c r="CR275" s="148" t="n"/>
      <c r="CS275" s="148" t="n"/>
      <c r="CT275" s="148" t="n"/>
      <c r="CU275" s="148" t="n"/>
      <c r="CV275" s="148" t="n"/>
    </row>
    <row r="276">
      <c r="A276" s="162" t="n"/>
      <c r="B276" s="64" t="n"/>
      <c r="C276" s="129" t="n"/>
      <c r="D276" s="130" t="inlineStr"/>
      <c r="E276" s="150" t="inlineStr"/>
      <c r="F276" s="150" t="inlineStr"/>
      <c r="G276" s="150" t="n"/>
      <c r="H276" s="152" t="n"/>
      <c r="I276" s="152" t="n"/>
      <c r="J276" s="152" t="n"/>
      <c r="K276" s="152" t="n"/>
      <c r="L276" s="152" t="n"/>
      <c r="M276" s="152" t="n"/>
      <c r="N276" s="152" t="n"/>
      <c r="O276" s="152" t="n"/>
      <c r="P276" s="152" t="n"/>
      <c r="Q276" s="152" t="n"/>
      <c r="R276" s="152" t="n"/>
      <c r="S276" s="165" t="n"/>
      <c r="T276" s="155" t="n"/>
      <c r="U276" s="152" t="n"/>
      <c r="V276" s="152" t="n"/>
      <c r="W276" s="152" t="n"/>
      <c r="X276" s="152" t="n"/>
      <c r="Y276" s="152" t="n"/>
      <c r="Z276" s="152" t="n"/>
      <c r="AA276" s="152" t="n"/>
      <c r="AB276" s="152" t="n"/>
      <c r="AC276" s="152" t="n"/>
      <c r="AD276" s="152" t="n"/>
      <c r="AE276" s="152" t="n"/>
      <c r="AF276" s="152" t="n"/>
      <c r="AG276" s="152" t="n"/>
      <c r="AH276" s="152" t="n"/>
      <c r="AI276" s="152" t="n"/>
      <c r="AJ276" s="152" t="n"/>
      <c r="AK276" s="152" t="n"/>
      <c r="AL276" s="152" t="n"/>
      <c r="AM276" s="152" t="n"/>
      <c r="AN276" s="166" t="n"/>
      <c r="AO276" s="155" t="n"/>
      <c r="AP276" s="152" t="n"/>
      <c r="AQ276" s="152" t="n"/>
      <c r="AR276" s="152" t="n"/>
      <c r="AS276" s="152" t="n"/>
      <c r="AT276" s="152" t="n"/>
      <c r="AU276" s="155" t="n"/>
      <c r="AV276" s="152" t="n"/>
      <c r="AW276" s="152" t="n"/>
      <c r="AX276" s="152" t="n"/>
      <c r="AY276" s="152" t="n"/>
      <c r="AZ276" s="152" t="n"/>
      <c r="BA276" s="165" t="n"/>
      <c r="BB276" s="165" t="n"/>
      <c r="BC276" s="155" t="n"/>
      <c r="BD276" s="152" t="n"/>
      <c r="BE276" s="152" t="n"/>
      <c r="BF276" s="152" t="n"/>
      <c r="BG276" s="155" t="n"/>
      <c r="BH276" s="152" t="n"/>
      <c r="BI276" s="152" t="n"/>
      <c r="BJ276" s="152" t="n"/>
      <c r="BK276" s="152" t="n"/>
      <c r="BL276" s="152" t="n"/>
      <c r="BM276" s="152" t="n"/>
      <c r="BN276" s="152" t="n"/>
      <c r="BO276" s="152" t="n"/>
      <c r="BP276" s="155" t="n"/>
      <c r="BQ276" s="152" t="n"/>
      <c r="BR276" s="152" t="n"/>
      <c r="BS276" s="152" t="n"/>
      <c r="BT276" s="152" t="n"/>
      <c r="BU276" s="152" t="n"/>
      <c r="BV276" s="152" t="n"/>
      <c r="BW276" s="152" t="n"/>
      <c r="BX276" s="165" t="n"/>
      <c r="BY276" s="150" t="n"/>
      <c r="BZ276" s="150" t="n"/>
      <c r="CA276" s="150" t="n"/>
      <c r="CB276" s="174" t="n"/>
      <c r="CC276" s="156" t="n"/>
      <c r="CD276" s="156" t="n"/>
      <c r="CE276" s="167">
        <f>IFERROR(__xludf.DUMMYFUNCTION("""COMPUTED_VALUE"""),"")</f>
        <v/>
      </c>
      <c r="CF276" s="158">
        <f>IFERROR(__xludf.DUMMYFUNCTION("""COMPUTED_VALUE"""),"")</f>
        <v/>
      </c>
      <c r="CG276" s="148" t="n"/>
      <c r="CH276" s="148" t="n"/>
      <c r="CI276" s="148" t="n"/>
      <c r="CJ276" s="148" t="n"/>
      <c r="CK276" s="148" t="n"/>
      <c r="CL276" s="148" t="n"/>
      <c r="CM276" s="148" t="n"/>
      <c r="CN276" s="148" t="n"/>
      <c r="CO276" s="148" t="n"/>
      <c r="CP276" s="148" t="n"/>
      <c r="CQ276" s="148" t="n"/>
      <c r="CR276" s="148" t="n"/>
      <c r="CS276" s="148" t="n"/>
      <c r="CT276" s="148" t="n"/>
      <c r="CU276" s="148" t="n"/>
      <c r="CV276" s="148" t="n"/>
    </row>
    <row r="277">
      <c r="A277" s="162" t="n"/>
      <c r="B277" s="64" t="n"/>
      <c r="C277" s="129" t="n"/>
      <c r="D277" s="130" t="inlineStr"/>
      <c r="E277" s="150" t="inlineStr"/>
      <c r="F277" s="150" t="inlineStr"/>
      <c r="G277" s="150" t="n"/>
      <c r="H277" s="152" t="n"/>
      <c r="I277" s="152" t="n"/>
      <c r="J277" s="152" t="n"/>
      <c r="K277" s="152" t="n"/>
      <c r="L277" s="152" t="n"/>
      <c r="M277" s="152" t="n"/>
      <c r="N277" s="152" t="n"/>
      <c r="O277" s="152" t="n"/>
      <c r="P277" s="152" t="n"/>
      <c r="Q277" s="152" t="n"/>
      <c r="R277" s="152" t="n"/>
      <c r="S277" s="165" t="n"/>
      <c r="T277" s="155" t="n"/>
      <c r="U277" s="152" t="n"/>
      <c r="V277" s="152" t="n"/>
      <c r="W277" s="152" t="n"/>
      <c r="X277" s="152" t="n"/>
      <c r="Y277" s="152" t="n"/>
      <c r="Z277" s="152" t="n"/>
      <c r="AA277" s="152" t="n"/>
      <c r="AB277" s="152" t="n"/>
      <c r="AC277" s="152" t="n"/>
      <c r="AD277" s="152" t="n"/>
      <c r="AE277" s="152" t="n"/>
      <c r="AF277" s="152" t="n"/>
      <c r="AG277" s="152" t="n"/>
      <c r="AH277" s="152" t="n"/>
      <c r="AI277" s="152" t="n"/>
      <c r="AJ277" s="152" t="n"/>
      <c r="AK277" s="152" t="n"/>
      <c r="AL277" s="152" t="n"/>
      <c r="AM277" s="152" t="n"/>
      <c r="AN277" s="166" t="n"/>
      <c r="AO277" s="155" t="n"/>
      <c r="AP277" s="152" t="n"/>
      <c r="AQ277" s="152" t="n"/>
      <c r="AR277" s="152" t="n"/>
      <c r="AS277" s="152" t="n"/>
      <c r="AT277" s="152" t="n"/>
      <c r="AU277" s="155" t="n"/>
      <c r="AV277" s="152" t="n"/>
      <c r="AW277" s="152" t="n"/>
      <c r="AX277" s="152" t="n"/>
      <c r="AY277" s="152" t="n"/>
      <c r="AZ277" s="152" t="n"/>
      <c r="BA277" s="165" t="n"/>
      <c r="BB277" s="165" t="n"/>
      <c r="BC277" s="155" t="n"/>
      <c r="BD277" s="152" t="n"/>
      <c r="BE277" s="152" t="n"/>
      <c r="BF277" s="152" t="n"/>
      <c r="BG277" s="155" t="n"/>
      <c r="BH277" s="152" t="n"/>
      <c r="BI277" s="152" t="n"/>
      <c r="BJ277" s="152" t="n"/>
      <c r="BK277" s="152" t="n"/>
      <c r="BL277" s="152" t="n"/>
      <c r="BM277" s="152" t="n"/>
      <c r="BN277" s="152" t="n"/>
      <c r="BO277" s="152" t="n"/>
      <c r="BP277" s="155" t="n"/>
      <c r="BQ277" s="152" t="n"/>
      <c r="BR277" s="152" t="n"/>
      <c r="BS277" s="152" t="n"/>
      <c r="BT277" s="152" t="n"/>
      <c r="BU277" s="152" t="n"/>
      <c r="BV277" s="152" t="n"/>
      <c r="BW277" s="152" t="n"/>
      <c r="BX277" s="165" t="n"/>
      <c r="BY277" s="150" t="n"/>
      <c r="BZ277" s="150" t="n"/>
      <c r="CA277" s="150" t="n"/>
      <c r="CB277" s="174" t="n"/>
      <c r="CC277" s="156" t="n"/>
      <c r="CD277" s="156" t="n"/>
      <c r="CE277" s="167">
        <f>IFERROR(__xludf.DUMMYFUNCTION("""COMPUTED_VALUE"""),"")</f>
        <v/>
      </c>
      <c r="CF277" s="158">
        <f>IFERROR(__xludf.DUMMYFUNCTION("""COMPUTED_VALUE"""),"")</f>
        <v/>
      </c>
      <c r="CG277" s="148" t="n"/>
      <c r="CH277" s="148" t="n"/>
      <c r="CI277" s="148" t="n"/>
      <c r="CJ277" s="148" t="n"/>
      <c r="CK277" s="148" t="n"/>
      <c r="CL277" s="148" t="n"/>
      <c r="CM277" s="148" t="n"/>
      <c r="CN277" s="148" t="n"/>
      <c r="CO277" s="148" t="n"/>
      <c r="CP277" s="148" t="n"/>
      <c r="CQ277" s="148" t="n"/>
      <c r="CR277" s="148" t="n"/>
      <c r="CS277" s="148" t="n"/>
      <c r="CT277" s="148" t="n"/>
      <c r="CU277" s="148" t="n"/>
      <c r="CV277" s="148" t="n"/>
    </row>
    <row r="278">
      <c r="A278" s="162" t="n"/>
      <c r="B278" s="64" t="n"/>
      <c r="C278" s="129" t="n"/>
      <c r="D278" s="130" t="inlineStr"/>
      <c r="E278" s="150" t="inlineStr"/>
      <c r="F278" s="150" t="inlineStr"/>
      <c r="G278" s="150" t="n"/>
      <c r="H278" s="152" t="n"/>
      <c r="I278" s="152" t="n"/>
      <c r="J278" s="152" t="n"/>
      <c r="K278" s="152" t="n"/>
      <c r="L278" s="152" t="n"/>
      <c r="M278" s="152" t="n"/>
      <c r="N278" s="152" t="n"/>
      <c r="O278" s="152" t="n"/>
      <c r="P278" s="152" t="n"/>
      <c r="Q278" s="152" t="n"/>
      <c r="R278" s="152" t="n"/>
      <c r="S278" s="165" t="n"/>
      <c r="T278" s="155" t="n"/>
      <c r="U278" s="152" t="n"/>
      <c r="V278" s="152" t="n"/>
      <c r="W278" s="152" t="n"/>
      <c r="X278" s="152" t="n"/>
      <c r="Y278" s="152" t="n"/>
      <c r="Z278" s="152" t="n"/>
      <c r="AA278" s="152" t="n"/>
      <c r="AB278" s="152" t="n"/>
      <c r="AC278" s="152" t="n"/>
      <c r="AD278" s="152" t="n"/>
      <c r="AE278" s="152" t="n"/>
      <c r="AF278" s="152" t="n"/>
      <c r="AG278" s="152" t="n"/>
      <c r="AH278" s="152" t="n"/>
      <c r="AI278" s="152" t="n"/>
      <c r="AJ278" s="152" t="n"/>
      <c r="AK278" s="152" t="n"/>
      <c r="AL278" s="152" t="n"/>
      <c r="AM278" s="152" t="n"/>
      <c r="AN278" s="166" t="n"/>
      <c r="AO278" s="155" t="n"/>
      <c r="AP278" s="152" t="n"/>
      <c r="AQ278" s="152" t="n"/>
      <c r="AR278" s="152" t="n"/>
      <c r="AS278" s="152" t="n"/>
      <c r="AT278" s="152" t="n"/>
      <c r="AU278" s="155" t="n"/>
      <c r="AV278" s="152" t="n"/>
      <c r="AW278" s="152" t="n"/>
      <c r="AX278" s="152" t="n"/>
      <c r="AY278" s="152" t="n"/>
      <c r="AZ278" s="152" t="n"/>
      <c r="BA278" s="165" t="n"/>
      <c r="BB278" s="165" t="n"/>
      <c r="BC278" s="155" t="n"/>
      <c r="BD278" s="152" t="n"/>
      <c r="BE278" s="152" t="n"/>
      <c r="BF278" s="152" t="n"/>
      <c r="BG278" s="155" t="n"/>
      <c r="BH278" s="152" t="n"/>
      <c r="BI278" s="152" t="n"/>
      <c r="BJ278" s="152" t="n"/>
      <c r="BK278" s="152" t="n"/>
      <c r="BL278" s="152" t="n"/>
      <c r="BM278" s="152" t="n"/>
      <c r="BN278" s="152" t="n"/>
      <c r="BO278" s="152" t="n"/>
      <c r="BP278" s="155" t="n"/>
      <c r="BQ278" s="152" t="n"/>
      <c r="BR278" s="152" t="n"/>
      <c r="BS278" s="152" t="n"/>
      <c r="BT278" s="152" t="n"/>
      <c r="BU278" s="152" t="n"/>
      <c r="BV278" s="152" t="n"/>
      <c r="BW278" s="152" t="n"/>
      <c r="BX278" s="165" t="n"/>
      <c r="BY278" s="150" t="n"/>
      <c r="BZ278" s="150" t="n"/>
      <c r="CA278" s="150" t="n"/>
      <c r="CB278" s="174" t="n"/>
      <c r="CC278" s="156" t="n"/>
      <c r="CD278" s="156" t="n"/>
      <c r="CE278" s="167">
        <f>IFERROR(__xludf.DUMMYFUNCTION("""COMPUTED_VALUE"""),"")</f>
        <v/>
      </c>
      <c r="CF278" s="158">
        <f>IFERROR(__xludf.DUMMYFUNCTION("""COMPUTED_VALUE"""),"")</f>
        <v/>
      </c>
      <c r="CG278" s="148" t="n"/>
      <c r="CH278" s="148" t="n"/>
      <c r="CI278" s="148" t="n"/>
      <c r="CJ278" s="148" t="n"/>
      <c r="CK278" s="148" t="n"/>
      <c r="CL278" s="148" t="n"/>
      <c r="CM278" s="148" t="n"/>
      <c r="CN278" s="148" t="n"/>
      <c r="CO278" s="148" t="n"/>
      <c r="CP278" s="148" t="n"/>
      <c r="CQ278" s="148" t="n"/>
      <c r="CR278" s="148" t="n"/>
      <c r="CS278" s="148" t="n"/>
      <c r="CT278" s="148" t="n"/>
      <c r="CU278" s="148" t="n"/>
      <c r="CV278" s="148" t="n"/>
    </row>
    <row r="279">
      <c r="A279" s="162" t="n"/>
      <c r="B279" s="64" t="n"/>
      <c r="C279" s="129" t="n"/>
      <c r="D279" s="130" t="inlineStr"/>
      <c r="E279" s="150" t="inlineStr"/>
      <c r="F279" s="150" t="inlineStr"/>
      <c r="G279" s="150" t="n"/>
      <c r="H279" s="152" t="n"/>
      <c r="I279" s="152" t="n"/>
      <c r="J279" s="152" t="n"/>
      <c r="K279" s="152" t="n"/>
      <c r="L279" s="152" t="n"/>
      <c r="M279" s="152" t="n"/>
      <c r="N279" s="152" t="n"/>
      <c r="O279" s="152" t="n"/>
      <c r="P279" s="152" t="n"/>
      <c r="Q279" s="152" t="n"/>
      <c r="R279" s="152" t="n"/>
      <c r="S279" s="165" t="n"/>
      <c r="T279" s="155" t="n"/>
      <c r="U279" s="152" t="n"/>
      <c r="V279" s="152" t="n"/>
      <c r="W279" s="152" t="n"/>
      <c r="X279" s="152" t="n"/>
      <c r="Y279" s="152" t="n"/>
      <c r="Z279" s="152" t="n"/>
      <c r="AA279" s="152" t="n"/>
      <c r="AB279" s="152" t="n"/>
      <c r="AC279" s="152" t="n"/>
      <c r="AD279" s="152" t="n"/>
      <c r="AE279" s="152" t="n"/>
      <c r="AF279" s="152" t="n"/>
      <c r="AG279" s="152" t="n"/>
      <c r="AH279" s="152" t="n"/>
      <c r="AI279" s="152" t="n"/>
      <c r="AJ279" s="152" t="n"/>
      <c r="AK279" s="152" t="n"/>
      <c r="AL279" s="152" t="n"/>
      <c r="AM279" s="152" t="n"/>
      <c r="AN279" s="166" t="n"/>
      <c r="AO279" s="155" t="n"/>
      <c r="AP279" s="152" t="n"/>
      <c r="AQ279" s="152" t="n"/>
      <c r="AR279" s="152" t="n"/>
      <c r="AS279" s="152" t="n"/>
      <c r="AT279" s="152" t="n"/>
      <c r="AU279" s="155" t="n"/>
      <c r="AV279" s="152" t="n"/>
      <c r="AW279" s="152" t="n"/>
      <c r="AX279" s="152" t="n"/>
      <c r="AY279" s="152" t="n"/>
      <c r="AZ279" s="152" t="n"/>
      <c r="BA279" s="165" t="n"/>
      <c r="BB279" s="165" t="n"/>
      <c r="BC279" s="155" t="n"/>
      <c r="BD279" s="152" t="n"/>
      <c r="BE279" s="152" t="n"/>
      <c r="BF279" s="152" t="n"/>
      <c r="BG279" s="155" t="n"/>
      <c r="BH279" s="152" t="n"/>
      <c r="BI279" s="152" t="n"/>
      <c r="BJ279" s="152" t="n"/>
      <c r="BK279" s="152" t="n"/>
      <c r="BL279" s="152" t="n"/>
      <c r="BM279" s="152" t="n"/>
      <c r="BN279" s="152" t="n"/>
      <c r="BO279" s="152" t="n"/>
      <c r="BP279" s="155" t="n"/>
      <c r="BQ279" s="152" t="n"/>
      <c r="BR279" s="152" t="n"/>
      <c r="BS279" s="152" t="n"/>
      <c r="BT279" s="152" t="n"/>
      <c r="BU279" s="152" t="n"/>
      <c r="BV279" s="152" t="n"/>
      <c r="BW279" s="152" t="n"/>
      <c r="BX279" s="165" t="n"/>
      <c r="BY279" s="150" t="n"/>
      <c r="BZ279" s="150" t="n"/>
      <c r="CA279" s="150" t="n"/>
      <c r="CB279" s="174" t="n"/>
      <c r="CC279" s="156" t="n"/>
      <c r="CD279" s="156" t="n"/>
      <c r="CE279" s="167">
        <f>IFERROR(__xludf.DUMMYFUNCTION("""COMPUTED_VALUE"""),"")</f>
        <v/>
      </c>
      <c r="CF279" s="158">
        <f>IFERROR(__xludf.DUMMYFUNCTION("""COMPUTED_VALUE"""),"")</f>
        <v/>
      </c>
      <c r="CG279" s="148" t="n"/>
      <c r="CH279" s="148" t="n"/>
      <c r="CI279" s="148" t="n"/>
      <c r="CJ279" s="148" t="n"/>
      <c r="CK279" s="148" t="n"/>
      <c r="CL279" s="148" t="n"/>
      <c r="CM279" s="148" t="n"/>
      <c r="CN279" s="148" t="n"/>
      <c r="CO279" s="148" t="n"/>
      <c r="CP279" s="148" t="n"/>
      <c r="CQ279" s="148" t="n"/>
      <c r="CR279" s="148" t="n"/>
      <c r="CS279" s="148" t="n"/>
      <c r="CT279" s="148" t="n"/>
      <c r="CU279" s="148" t="n"/>
      <c r="CV279" s="148" t="n"/>
    </row>
    <row r="280">
      <c r="A280" s="162" t="n"/>
      <c r="B280" s="64" t="n"/>
      <c r="C280" s="129" t="n"/>
      <c r="D280" s="130" t="inlineStr"/>
      <c r="E280" s="150" t="inlineStr"/>
      <c r="F280" s="150" t="inlineStr"/>
      <c r="G280" s="150" t="n"/>
      <c r="H280" s="152" t="n"/>
      <c r="I280" s="152" t="n"/>
      <c r="J280" s="152" t="n"/>
      <c r="K280" s="152" t="n"/>
      <c r="L280" s="152" t="n"/>
      <c r="M280" s="152" t="n"/>
      <c r="N280" s="152" t="n"/>
      <c r="O280" s="152" t="n"/>
      <c r="P280" s="152" t="n"/>
      <c r="Q280" s="152" t="n"/>
      <c r="R280" s="152" t="n"/>
      <c r="S280" s="165" t="n"/>
      <c r="T280" s="155" t="n"/>
      <c r="U280" s="152" t="n"/>
      <c r="V280" s="152" t="n"/>
      <c r="W280" s="152" t="n"/>
      <c r="X280" s="152" t="n"/>
      <c r="Y280" s="152" t="n"/>
      <c r="Z280" s="152" t="n"/>
      <c r="AA280" s="152" t="n"/>
      <c r="AB280" s="152" t="n"/>
      <c r="AC280" s="152" t="n"/>
      <c r="AD280" s="152" t="n"/>
      <c r="AE280" s="152" t="n"/>
      <c r="AF280" s="152" t="n"/>
      <c r="AG280" s="152" t="n"/>
      <c r="AH280" s="152" t="n"/>
      <c r="AI280" s="152" t="n"/>
      <c r="AJ280" s="152" t="n"/>
      <c r="AK280" s="152" t="n"/>
      <c r="AL280" s="152" t="n"/>
      <c r="AM280" s="152" t="n"/>
      <c r="AN280" s="166" t="n"/>
      <c r="AO280" s="155" t="n"/>
      <c r="AP280" s="152" t="n"/>
      <c r="AQ280" s="152" t="n"/>
      <c r="AR280" s="152" t="n"/>
      <c r="AS280" s="152" t="n"/>
      <c r="AT280" s="152" t="n"/>
      <c r="AU280" s="155" t="n"/>
      <c r="AV280" s="152" t="n"/>
      <c r="AW280" s="152" t="n"/>
      <c r="AX280" s="152" t="n"/>
      <c r="AY280" s="152" t="n"/>
      <c r="AZ280" s="152" t="n"/>
      <c r="BA280" s="165" t="n"/>
      <c r="BB280" s="165" t="n"/>
      <c r="BC280" s="155" t="n"/>
      <c r="BD280" s="152" t="n"/>
      <c r="BE280" s="152" t="n"/>
      <c r="BF280" s="152" t="n"/>
      <c r="BG280" s="155" t="n"/>
      <c r="BH280" s="152" t="n"/>
      <c r="BI280" s="152" t="n"/>
      <c r="BJ280" s="152" t="n"/>
      <c r="BK280" s="152" t="n"/>
      <c r="BL280" s="152" t="n"/>
      <c r="BM280" s="152" t="n"/>
      <c r="BN280" s="152" t="n"/>
      <c r="BO280" s="152" t="n"/>
      <c r="BP280" s="155" t="n"/>
      <c r="BQ280" s="152" t="n"/>
      <c r="BR280" s="152" t="n"/>
      <c r="BS280" s="152" t="n"/>
      <c r="BT280" s="152" t="n"/>
      <c r="BU280" s="152" t="n"/>
      <c r="BV280" s="152" t="n"/>
      <c r="BW280" s="152" t="n"/>
      <c r="BX280" s="165" t="n"/>
      <c r="BY280" s="150" t="n"/>
      <c r="BZ280" s="150" t="n"/>
      <c r="CA280" s="150" t="n"/>
      <c r="CB280" s="174" t="n"/>
      <c r="CC280" s="156" t="n"/>
      <c r="CD280" s="156" t="n"/>
      <c r="CE280" s="167">
        <f>IFERROR(__xludf.DUMMYFUNCTION("""COMPUTED_VALUE"""),"")</f>
        <v/>
      </c>
      <c r="CF280" s="158">
        <f>IFERROR(__xludf.DUMMYFUNCTION("""COMPUTED_VALUE"""),"")</f>
        <v/>
      </c>
      <c r="CG280" s="148" t="n"/>
      <c r="CH280" s="148" t="n"/>
      <c r="CI280" s="148" t="n"/>
      <c r="CJ280" s="148" t="n"/>
      <c r="CK280" s="148" t="n"/>
      <c r="CL280" s="148" t="n"/>
      <c r="CM280" s="148" t="n"/>
      <c r="CN280" s="148" t="n"/>
      <c r="CO280" s="148" t="n"/>
      <c r="CP280" s="148" t="n"/>
      <c r="CQ280" s="148" t="n"/>
      <c r="CR280" s="148" t="n"/>
      <c r="CS280" s="148" t="n"/>
      <c r="CT280" s="148" t="n"/>
      <c r="CU280" s="148" t="n"/>
      <c r="CV280" s="148" t="n"/>
    </row>
    <row r="281">
      <c r="A281" s="162" t="n"/>
      <c r="B281" s="64" t="n"/>
      <c r="C281" s="129" t="n"/>
      <c r="D281" s="130" t="inlineStr"/>
      <c r="E281" s="150" t="inlineStr"/>
      <c r="F281" s="150" t="inlineStr"/>
      <c r="G281" s="150" t="n"/>
      <c r="H281" s="152" t="n"/>
      <c r="I281" s="152" t="n"/>
      <c r="J281" s="152" t="n"/>
      <c r="K281" s="152" t="n"/>
      <c r="L281" s="152" t="n"/>
      <c r="M281" s="152" t="n"/>
      <c r="N281" s="152" t="n"/>
      <c r="O281" s="152" t="n"/>
      <c r="P281" s="152" t="n"/>
      <c r="Q281" s="152" t="n"/>
      <c r="R281" s="152" t="n"/>
      <c r="S281" s="165" t="n"/>
      <c r="T281" s="155" t="n"/>
      <c r="U281" s="152" t="n"/>
      <c r="V281" s="152" t="n"/>
      <c r="W281" s="152" t="n"/>
      <c r="X281" s="152" t="n"/>
      <c r="Y281" s="152" t="n"/>
      <c r="Z281" s="152" t="n"/>
      <c r="AA281" s="152" t="n"/>
      <c r="AB281" s="152" t="n"/>
      <c r="AC281" s="152" t="n"/>
      <c r="AD281" s="152" t="n"/>
      <c r="AE281" s="152" t="n"/>
      <c r="AF281" s="152" t="n"/>
      <c r="AG281" s="152" t="n"/>
      <c r="AH281" s="152" t="n"/>
      <c r="AI281" s="152" t="n"/>
      <c r="AJ281" s="152" t="n"/>
      <c r="AK281" s="152" t="n"/>
      <c r="AL281" s="152" t="n"/>
      <c r="AM281" s="152" t="n"/>
      <c r="AN281" s="166" t="n"/>
      <c r="AO281" s="155" t="n"/>
      <c r="AP281" s="152" t="n"/>
      <c r="AQ281" s="152" t="n"/>
      <c r="AR281" s="152" t="n"/>
      <c r="AS281" s="152" t="n"/>
      <c r="AT281" s="152" t="n"/>
      <c r="AU281" s="155" t="n"/>
      <c r="AV281" s="152" t="n"/>
      <c r="AW281" s="152" t="n"/>
      <c r="AX281" s="152" t="n"/>
      <c r="AY281" s="152" t="n"/>
      <c r="AZ281" s="152" t="n"/>
      <c r="BA281" s="165" t="n"/>
      <c r="BB281" s="165" t="n"/>
      <c r="BC281" s="155" t="n"/>
      <c r="BD281" s="152" t="n"/>
      <c r="BE281" s="152" t="n"/>
      <c r="BF281" s="152" t="n"/>
      <c r="BG281" s="155" t="n"/>
      <c r="BH281" s="152" t="n"/>
      <c r="BI281" s="152" t="n"/>
      <c r="BJ281" s="152" t="n"/>
      <c r="BK281" s="152" t="n"/>
      <c r="BL281" s="152" t="n"/>
      <c r="BM281" s="152" t="n"/>
      <c r="BN281" s="152" t="n"/>
      <c r="BO281" s="152" t="n"/>
      <c r="BP281" s="155" t="n"/>
      <c r="BQ281" s="152" t="n"/>
      <c r="BR281" s="152" t="n"/>
      <c r="BS281" s="152" t="n"/>
      <c r="BT281" s="152" t="n"/>
      <c r="BU281" s="152" t="n"/>
      <c r="BV281" s="152" t="n"/>
      <c r="BW281" s="152" t="n"/>
      <c r="BX281" s="165" t="n"/>
      <c r="BY281" s="150" t="n"/>
      <c r="BZ281" s="150" t="n"/>
      <c r="CA281" s="150" t="n"/>
      <c r="CB281" s="174" t="n"/>
      <c r="CC281" s="156" t="n"/>
      <c r="CD281" s="156" t="n"/>
      <c r="CE281" s="167">
        <f>IFERROR(__xludf.DUMMYFUNCTION("""COMPUTED_VALUE"""),"")</f>
        <v/>
      </c>
      <c r="CF281" s="158">
        <f>IFERROR(__xludf.DUMMYFUNCTION("""COMPUTED_VALUE"""),"")</f>
        <v/>
      </c>
      <c r="CG281" s="148" t="n"/>
      <c r="CH281" s="148" t="n"/>
      <c r="CI281" s="148" t="n"/>
      <c r="CJ281" s="148" t="n"/>
      <c r="CK281" s="148" t="n"/>
      <c r="CL281" s="148" t="n"/>
      <c r="CM281" s="148" t="n"/>
      <c r="CN281" s="148" t="n"/>
      <c r="CO281" s="148" t="n"/>
      <c r="CP281" s="148" t="n"/>
      <c r="CQ281" s="148" t="n"/>
      <c r="CR281" s="148" t="n"/>
      <c r="CS281" s="148" t="n"/>
      <c r="CT281" s="148" t="n"/>
      <c r="CU281" s="148" t="n"/>
      <c r="CV281" s="148" t="n"/>
    </row>
    <row r="282">
      <c r="A282" s="162" t="n"/>
      <c r="B282" s="64" t="n"/>
      <c r="C282" s="129" t="n"/>
      <c r="D282" s="130" t="inlineStr"/>
      <c r="E282" s="150" t="inlineStr"/>
      <c r="F282" s="150" t="inlineStr"/>
      <c r="G282" s="150" t="n"/>
      <c r="H282" s="152" t="n"/>
      <c r="I282" s="152" t="n"/>
      <c r="J282" s="152" t="n"/>
      <c r="K282" s="152" t="n"/>
      <c r="L282" s="152" t="n"/>
      <c r="M282" s="152" t="n"/>
      <c r="N282" s="152" t="n"/>
      <c r="O282" s="152" t="n"/>
      <c r="P282" s="152" t="n"/>
      <c r="Q282" s="152" t="n"/>
      <c r="R282" s="152" t="n"/>
      <c r="S282" s="165" t="n"/>
      <c r="T282" s="155" t="n"/>
      <c r="U282" s="152" t="n"/>
      <c r="V282" s="152" t="n"/>
      <c r="W282" s="152" t="n"/>
      <c r="X282" s="152" t="n"/>
      <c r="Y282" s="152" t="n"/>
      <c r="Z282" s="152" t="n"/>
      <c r="AA282" s="152" t="n"/>
      <c r="AB282" s="152" t="n"/>
      <c r="AC282" s="152" t="n"/>
      <c r="AD282" s="152" t="n"/>
      <c r="AE282" s="152" t="n"/>
      <c r="AF282" s="152" t="n"/>
      <c r="AG282" s="152" t="n"/>
      <c r="AH282" s="152" t="n"/>
      <c r="AI282" s="152" t="n"/>
      <c r="AJ282" s="152" t="n"/>
      <c r="AK282" s="152" t="n"/>
      <c r="AL282" s="152" t="n"/>
      <c r="AM282" s="152" t="n"/>
      <c r="AN282" s="166" t="n"/>
      <c r="AO282" s="155" t="n"/>
      <c r="AP282" s="152" t="n"/>
      <c r="AQ282" s="152" t="n"/>
      <c r="AR282" s="152" t="n"/>
      <c r="AS282" s="152" t="n"/>
      <c r="AT282" s="152" t="n"/>
      <c r="AU282" s="155" t="n"/>
      <c r="AV282" s="152" t="n"/>
      <c r="AW282" s="152" t="n"/>
      <c r="AX282" s="152" t="n"/>
      <c r="AY282" s="152" t="n"/>
      <c r="AZ282" s="152" t="n"/>
      <c r="BA282" s="165" t="n"/>
      <c r="BB282" s="165" t="n"/>
      <c r="BC282" s="155" t="n"/>
      <c r="BD282" s="152" t="n"/>
      <c r="BE282" s="152" t="n"/>
      <c r="BF282" s="152" t="n"/>
      <c r="BG282" s="155" t="n"/>
      <c r="BH282" s="152" t="n"/>
      <c r="BI282" s="152" t="n"/>
      <c r="BJ282" s="152" t="n"/>
      <c r="BK282" s="152" t="n"/>
      <c r="BL282" s="152" t="n"/>
      <c r="BM282" s="152" t="n"/>
      <c r="BN282" s="152" t="n"/>
      <c r="BO282" s="152" t="n"/>
      <c r="BP282" s="155" t="n"/>
      <c r="BQ282" s="152" t="n"/>
      <c r="BR282" s="152" t="n"/>
      <c r="BS282" s="152" t="n"/>
      <c r="BT282" s="152" t="n"/>
      <c r="BU282" s="152" t="n"/>
      <c r="BV282" s="152" t="n"/>
      <c r="BW282" s="152" t="n"/>
      <c r="BX282" s="165" t="n"/>
      <c r="BY282" s="150" t="n"/>
      <c r="BZ282" s="150" t="n"/>
      <c r="CA282" s="150" t="n"/>
      <c r="CB282" s="174" t="n"/>
      <c r="CC282" s="156" t="n"/>
      <c r="CD282" s="156" t="n"/>
      <c r="CE282" s="167">
        <f>IFERROR(__xludf.DUMMYFUNCTION("""COMPUTED_VALUE"""),"")</f>
        <v/>
      </c>
      <c r="CF282" s="158">
        <f>IFERROR(__xludf.DUMMYFUNCTION("""COMPUTED_VALUE"""),"")</f>
        <v/>
      </c>
      <c r="CG282" s="148" t="n"/>
      <c r="CH282" s="148" t="n"/>
      <c r="CI282" s="148" t="n"/>
      <c r="CJ282" s="148" t="n"/>
      <c r="CK282" s="148" t="n"/>
      <c r="CL282" s="148" t="n"/>
      <c r="CM282" s="148" t="n"/>
      <c r="CN282" s="148" t="n"/>
      <c r="CO282" s="148" t="n"/>
      <c r="CP282" s="148" t="n"/>
      <c r="CQ282" s="148" t="n"/>
      <c r="CR282" s="148" t="n"/>
      <c r="CS282" s="148" t="n"/>
      <c r="CT282" s="148" t="n"/>
      <c r="CU282" s="148" t="n"/>
      <c r="CV282" s="148" t="n"/>
    </row>
    <row r="283">
      <c r="A283" s="162" t="n"/>
      <c r="B283" s="64" t="n"/>
      <c r="C283" s="129" t="n"/>
      <c r="D283" s="130" t="inlineStr"/>
      <c r="E283" s="150" t="inlineStr"/>
      <c r="F283" s="150" t="inlineStr"/>
      <c r="G283" s="150" t="n"/>
      <c r="H283" s="152" t="n"/>
      <c r="I283" s="152" t="n"/>
      <c r="J283" s="152" t="n"/>
      <c r="K283" s="152" t="n"/>
      <c r="L283" s="152" t="n"/>
      <c r="M283" s="152" t="n"/>
      <c r="N283" s="152" t="n"/>
      <c r="O283" s="152" t="n"/>
      <c r="P283" s="152" t="n"/>
      <c r="Q283" s="152" t="n"/>
      <c r="R283" s="152" t="n"/>
      <c r="S283" s="165" t="n"/>
      <c r="T283" s="155" t="n"/>
      <c r="U283" s="152" t="n"/>
      <c r="V283" s="152" t="n"/>
      <c r="W283" s="152" t="n"/>
      <c r="X283" s="152" t="n"/>
      <c r="Y283" s="152" t="n"/>
      <c r="Z283" s="152" t="n"/>
      <c r="AA283" s="152" t="n"/>
      <c r="AB283" s="152" t="n"/>
      <c r="AC283" s="152" t="n"/>
      <c r="AD283" s="152" t="n"/>
      <c r="AE283" s="152" t="n"/>
      <c r="AF283" s="152" t="n"/>
      <c r="AG283" s="152" t="n"/>
      <c r="AH283" s="152" t="n"/>
      <c r="AI283" s="152" t="n"/>
      <c r="AJ283" s="152" t="n"/>
      <c r="AK283" s="152" t="n"/>
      <c r="AL283" s="152" t="n"/>
      <c r="AM283" s="152" t="n"/>
      <c r="AN283" s="166" t="n"/>
      <c r="AO283" s="155" t="n"/>
      <c r="AP283" s="152" t="n"/>
      <c r="AQ283" s="152" t="n"/>
      <c r="AR283" s="152" t="n"/>
      <c r="AS283" s="152" t="n"/>
      <c r="AT283" s="152" t="n"/>
      <c r="AU283" s="155" t="n"/>
      <c r="AV283" s="152" t="n"/>
      <c r="AW283" s="152" t="n"/>
      <c r="AX283" s="152" t="n"/>
      <c r="AY283" s="152" t="n"/>
      <c r="AZ283" s="152" t="n"/>
      <c r="BA283" s="165" t="n"/>
      <c r="BB283" s="165" t="n"/>
      <c r="BC283" s="155" t="n"/>
      <c r="BD283" s="152" t="n"/>
      <c r="BE283" s="152" t="n"/>
      <c r="BF283" s="152" t="n"/>
      <c r="BG283" s="155" t="n"/>
      <c r="BH283" s="152" t="n"/>
      <c r="BI283" s="152" t="n"/>
      <c r="BJ283" s="152" t="n"/>
      <c r="BK283" s="152" t="n"/>
      <c r="BL283" s="152" t="n"/>
      <c r="BM283" s="152" t="n"/>
      <c r="BN283" s="152" t="n"/>
      <c r="BO283" s="152" t="n"/>
      <c r="BP283" s="155" t="n"/>
      <c r="BQ283" s="152" t="n"/>
      <c r="BR283" s="152" t="n"/>
      <c r="BS283" s="152" t="n"/>
      <c r="BT283" s="152" t="n"/>
      <c r="BU283" s="152" t="n"/>
      <c r="BV283" s="152" t="n"/>
      <c r="BW283" s="152" t="n"/>
      <c r="BX283" s="165" t="n"/>
      <c r="BY283" s="150" t="n"/>
      <c r="BZ283" s="150" t="n"/>
      <c r="CA283" s="150" t="n"/>
      <c r="CB283" s="174" t="n"/>
      <c r="CC283" s="156" t="n"/>
      <c r="CD283" s="156" t="n"/>
      <c r="CE283" s="167">
        <f>IFERROR(__xludf.DUMMYFUNCTION("""COMPUTED_VALUE"""),"")</f>
        <v/>
      </c>
      <c r="CF283" s="158">
        <f>IFERROR(__xludf.DUMMYFUNCTION("""COMPUTED_VALUE"""),"")</f>
        <v/>
      </c>
      <c r="CG283" s="148" t="n"/>
      <c r="CH283" s="148" t="n"/>
      <c r="CI283" s="148" t="n"/>
      <c r="CJ283" s="148" t="n"/>
      <c r="CK283" s="148" t="n"/>
      <c r="CL283" s="148" t="n"/>
      <c r="CM283" s="148" t="n"/>
      <c r="CN283" s="148" t="n"/>
      <c r="CO283" s="148" t="n"/>
      <c r="CP283" s="148" t="n"/>
      <c r="CQ283" s="148" t="n"/>
      <c r="CR283" s="148" t="n"/>
      <c r="CS283" s="148" t="n"/>
      <c r="CT283" s="148" t="n"/>
      <c r="CU283" s="148" t="n"/>
      <c r="CV283" s="148" t="n"/>
    </row>
    <row r="284">
      <c r="A284" s="162" t="n"/>
      <c r="B284" s="64" t="n"/>
      <c r="C284" s="129" t="n"/>
      <c r="D284" s="130" t="inlineStr"/>
      <c r="E284" s="150" t="inlineStr"/>
      <c r="F284" s="150" t="inlineStr"/>
      <c r="G284" s="150" t="n"/>
      <c r="H284" s="152" t="n"/>
      <c r="I284" s="152" t="n"/>
      <c r="J284" s="152" t="n"/>
      <c r="K284" s="152" t="n"/>
      <c r="L284" s="152" t="n"/>
      <c r="M284" s="152" t="n"/>
      <c r="N284" s="152" t="n"/>
      <c r="O284" s="152" t="n"/>
      <c r="P284" s="152" t="n"/>
      <c r="Q284" s="152" t="n"/>
      <c r="R284" s="152" t="n"/>
      <c r="S284" s="165" t="n"/>
      <c r="T284" s="155" t="n"/>
      <c r="U284" s="152" t="n"/>
      <c r="V284" s="152" t="n"/>
      <c r="W284" s="152" t="n"/>
      <c r="X284" s="152" t="n"/>
      <c r="Y284" s="152" t="n"/>
      <c r="Z284" s="152" t="n"/>
      <c r="AA284" s="152" t="n"/>
      <c r="AB284" s="152" t="n"/>
      <c r="AC284" s="152" t="n"/>
      <c r="AD284" s="152" t="n"/>
      <c r="AE284" s="152" t="n"/>
      <c r="AF284" s="152" t="n"/>
      <c r="AG284" s="152" t="n"/>
      <c r="AH284" s="152" t="n"/>
      <c r="AI284" s="152" t="n"/>
      <c r="AJ284" s="152" t="n"/>
      <c r="AK284" s="152" t="n"/>
      <c r="AL284" s="152" t="n"/>
      <c r="AM284" s="152" t="n"/>
      <c r="AN284" s="166" t="n"/>
      <c r="AO284" s="155" t="n"/>
      <c r="AP284" s="152" t="n"/>
      <c r="AQ284" s="152" t="n"/>
      <c r="AR284" s="152" t="n"/>
      <c r="AS284" s="152" t="n"/>
      <c r="AT284" s="152" t="n"/>
      <c r="AU284" s="155" t="n"/>
      <c r="AV284" s="152" t="n"/>
      <c r="AW284" s="152" t="n"/>
      <c r="AX284" s="152" t="n"/>
      <c r="AY284" s="152" t="n"/>
      <c r="AZ284" s="152" t="n"/>
      <c r="BA284" s="165" t="n"/>
      <c r="BB284" s="165" t="n"/>
      <c r="BC284" s="155" t="n"/>
      <c r="BD284" s="152" t="n"/>
      <c r="BE284" s="152" t="n"/>
      <c r="BF284" s="152" t="n"/>
      <c r="BG284" s="155" t="n"/>
      <c r="BH284" s="152" t="n"/>
      <c r="BI284" s="152" t="n"/>
      <c r="BJ284" s="152" t="n"/>
      <c r="BK284" s="152" t="n"/>
      <c r="BL284" s="152" t="n"/>
      <c r="BM284" s="152" t="n"/>
      <c r="BN284" s="152" t="n"/>
      <c r="BO284" s="152" t="n"/>
      <c r="BP284" s="155" t="n"/>
      <c r="BQ284" s="152" t="n"/>
      <c r="BR284" s="152" t="n"/>
      <c r="BS284" s="152" t="n"/>
      <c r="BT284" s="152" t="n"/>
      <c r="BU284" s="152" t="n"/>
      <c r="BV284" s="152" t="n"/>
      <c r="BW284" s="152" t="n"/>
      <c r="BX284" s="165" t="n"/>
      <c r="BY284" s="150" t="n"/>
      <c r="BZ284" s="150" t="n"/>
      <c r="CA284" s="150" t="n"/>
      <c r="CB284" s="174" t="n"/>
      <c r="CC284" s="156" t="n"/>
      <c r="CD284" s="156" t="n"/>
      <c r="CE284" s="167">
        <f>IFERROR(__xludf.DUMMYFUNCTION("""COMPUTED_VALUE"""),"")</f>
        <v/>
      </c>
      <c r="CF284" s="158">
        <f>IFERROR(__xludf.DUMMYFUNCTION("""COMPUTED_VALUE"""),"")</f>
        <v/>
      </c>
      <c r="CG284" s="148" t="n"/>
      <c r="CH284" s="148" t="n"/>
      <c r="CI284" s="148" t="n"/>
      <c r="CJ284" s="148" t="n"/>
      <c r="CK284" s="148" t="n"/>
      <c r="CL284" s="148" t="n"/>
      <c r="CM284" s="148" t="n"/>
      <c r="CN284" s="148" t="n"/>
      <c r="CO284" s="148" t="n"/>
      <c r="CP284" s="148" t="n"/>
      <c r="CQ284" s="148" t="n"/>
      <c r="CR284" s="148" t="n"/>
      <c r="CS284" s="148" t="n"/>
      <c r="CT284" s="148" t="n"/>
      <c r="CU284" s="148" t="n"/>
      <c r="CV284" s="148" t="n"/>
    </row>
    <row r="285">
      <c r="A285" s="162" t="n"/>
      <c r="B285" s="64" t="n"/>
      <c r="C285" s="129" t="n"/>
      <c r="D285" s="130" t="inlineStr"/>
      <c r="E285" s="150" t="inlineStr"/>
      <c r="F285" s="150" t="inlineStr"/>
      <c r="G285" s="150" t="n"/>
      <c r="H285" s="152" t="n"/>
      <c r="I285" s="152" t="n"/>
      <c r="J285" s="152" t="n"/>
      <c r="K285" s="152" t="n"/>
      <c r="L285" s="152" t="n"/>
      <c r="M285" s="152" t="n"/>
      <c r="N285" s="152" t="n"/>
      <c r="O285" s="152" t="n"/>
      <c r="P285" s="152" t="n"/>
      <c r="Q285" s="152" t="n"/>
      <c r="R285" s="152" t="n"/>
      <c r="S285" s="165" t="n"/>
      <c r="T285" s="155" t="n"/>
      <c r="U285" s="152" t="n"/>
      <c r="V285" s="152" t="n"/>
      <c r="W285" s="152" t="n"/>
      <c r="X285" s="152" t="n"/>
      <c r="Y285" s="152" t="n"/>
      <c r="Z285" s="152" t="n"/>
      <c r="AA285" s="152" t="n"/>
      <c r="AB285" s="152" t="n"/>
      <c r="AC285" s="152" t="n"/>
      <c r="AD285" s="152" t="n"/>
      <c r="AE285" s="152" t="n"/>
      <c r="AF285" s="152" t="n"/>
      <c r="AG285" s="152" t="n"/>
      <c r="AH285" s="152" t="n"/>
      <c r="AI285" s="152" t="n"/>
      <c r="AJ285" s="152" t="n"/>
      <c r="AK285" s="152" t="n"/>
      <c r="AL285" s="152" t="n"/>
      <c r="AM285" s="152" t="n"/>
      <c r="AN285" s="166" t="n"/>
      <c r="AO285" s="155" t="n"/>
      <c r="AP285" s="152" t="n"/>
      <c r="AQ285" s="152" t="n"/>
      <c r="AR285" s="152" t="n"/>
      <c r="AS285" s="152" t="n"/>
      <c r="AT285" s="152" t="n"/>
      <c r="AU285" s="155" t="n"/>
      <c r="AV285" s="152" t="n"/>
      <c r="AW285" s="152" t="n"/>
      <c r="AX285" s="152" t="n"/>
      <c r="AY285" s="152" t="n"/>
      <c r="AZ285" s="152" t="n"/>
      <c r="BA285" s="165" t="n"/>
      <c r="BB285" s="165" t="n"/>
      <c r="BC285" s="155" t="n"/>
      <c r="BD285" s="152" t="n"/>
      <c r="BE285" s="152" t="n"/>
      <c r="BF285" s="152" t="n"/>
      <c r="BG285" s="155" t="n"/>
      <c r="BH285" s="152" t="n"/>
      <c r="BI285" s="152" t="n"/>
      <c r="BJ285" s="152" t="n"/>
      <c r="BK285" s="152" t="n"/>
      <c r="BL285" s="152" t="n"/>
      <c r="BM285" s="152" t="n"/>
      <c r="BN285" s="152" t="n"/>
      <c r="BO285" s="152" t="n"/>
      <c r="BP285" s="155" t="n"/>
      <c r="BQ285" s="152" t="n"/>
      <c r="BR285" s="152" t="n"/>
      <c r="BS285" s="152" t="n"/>
      <c r="BT285" s="152" t="n"/>
      <c r="BU285" s="152" t="n"/>
      <c r="BV285" s="152" t="n"/>
      <c r="BW285" s="152" t="n"/>
      <c r="BX285" s="165" t="n"/>
      <c r="BY285" s="150" t="n"/>
      <c r="BZ285" s="150" t="n"/>
      <c r="CA285" s="150" t="n"/>
      <c r="CB285" s="174" t="n"/>
      <c r="CC285" s="156" t="n"/>
      <c r="CD285" s="156" t="n"/>
      <c r="CE285" s="167">
        <f>IFERROR(__xludf.DUMMYFUNCTION("""COMPUTED_VALUE"""),"")</f>
        <v/>
      </c>
      <c r="CF285" s="158">
        <f>IFERROR(__xludf.DUMMYFUNCTION("""COMPUTED_VALUE"""),"")</f>
        <v/>
      </c>
      <c r="CG285" s="148" t="n"/>
      <c r="CH285" s="148" t="n"/>
      <c r="CI285" s="148" t="n"/>
      <c r="CJ285" s="148" t="n"/>
      <c r="CK285" s="148" t="n"/>
      <c r="CL285" s="148" t="n"/>
      <c r="CM285" s="148" t="n"/>
      <c r="CN285" s="148" t="n"/>
      <c r="CO285" s="148" t="n"/>
      <c r="CP285" s="148" t="n"/>
      <c r="CQ285" s="148" t="n"/>
      <c r="CR285" s="148" t="n"/>
      <c r="CS285" s="148" t="n"/>
      <c r="CT285" s="148" t="n"/>
      <c r="CU285" s="148" t="n"/>
      <c r="CV285" s="148" t="n"/>
    </row>
    <row r="286">
      <c r="A286" s="162" t="n"/>
      <c r="B286" s="64" t="n"/>
      <c r="C286" s="129" t="n"/>
      <c r="D286" s="130" t="inlineStr"/>
      <c r="E286" s="150" t="inlineStr"/>
      <c r="F286" s="150" t="inlineStr"/>
      <c r="G286" s="150" t="n"/>
      <c r="H286" s="152" t="n"/>
      <c r="I286" s="152" t="n"/>
      <c r="J286" s="152" t="n"/>
      <c r="K286" s="152" t="n"/>
      <c r="L286" s="152" t="n"/>
      <c r="M286" s="152" t="n"/>
      <c r="N286" s="152" t="n"/>
      <c r="O286" s="152" t="n"/>
      <c r="P286" s="152" t="n"/>
      <c r="Q286" s="152" t="n"/>
      <c r="R286" s="152" t="n"/>
      <c r="S286" s="165" t="n"/>
      <c r="T286" s="155" t="n"/>
      <c r="U286" s="152" t="n"/>
      <c r="V286" s="152" t="n"/>
      <c r="W286" s="152" t="n"/>
      <c r="X286" s="152" t="n"/>
      <c r="Y286" s="152" t="n"/>
      <c r="Z286" s="152" t="n"/>
      <c r="AA286" s="152" t="n"/>
      <c r="AB286" s="152" t="n"/>
      <c r="AC286" s="152" t="n"/>
      <c r="AD286" s="152" t="n"/>
      <c r="AE286" s="152" t="n"/>
      <c r="AF286" s="152" t="n"/>
      <c r="AG286" s="152" t="n"/>
      <c r="AH286" s="152" t="n"/>
      <c r="AI286" s="152" t="n"/>
      <c r="AJ286" s="152" t="n"/>
      <c r="AK286" s="152" t="n"/>
      <c r="AL286" s="152" t="n"/>
      <c r="AM286" s="152" t="n"/>
      <c r="AN286" s="166" t="n"/>
      <c r="AO286" s="155" t="n"/>
      <c r="AP286" s="152" t="n"/>
      <c r="AQ286" s="152" t="n"/>
      <c r="AR286" s="152" t="n"/>
      <c r="AS286" s="152" t="n"/>
      <c r="AT286" s="152" t="n"/>
      <c r="AU286" s="155" t="n"/>
      <c r="AV286" s="152" t="n"/>
      <c r="AW286" s="152" t="n"/>
      <c r="AX286" s="152" t="n"/>
      <c r="AY286" s="152" t="n"/>
      <c r="AZ286" s="152" t="n"/>
      <c r="BA286" s="165" t="n"/>
      <c r="BB286" s="165" t="n"/>
      <c r="BC286" s="155" t="n"/>
      <c r="BD286" s="152" t="n"/>
      <c r="BE286" s="152" t="n"/>
      <c r="BF286" s="152" t="n"/>
      <c r="BG286" s="155" t="n"/>
      <c r="BH286" s="152" t="n"/>
      <c r="BI286" s="152" t="n"/>
      <c r="BJ286" s="152" t="n"/>
      <c r="BK286" s="152" t="n"/>
      <c r="BL286" s="152" t="n"/>
      <c r="BM286" s="152" t="n"/>
      <c r="BN286" s="152" t="n"/>
      <c r="BO286" s="152" t="n"/>
      <c r="BP286" s="155" t="n"/>
      <c r="BQ286" s="152" t="n"/>
      <c r="BR286" s="152" t="n"/>
      <c r="BS286" s="152" t="n"/>
      <c r="BT286" s="152" t="n"/>
      <c r="BU286" s="152" t="n"/>
      <c r="BV286" s="152" t="n"/>
      <c r="BW286" s="152" t="n"/>
      <c r="BX286" s="165" t="n"/>
      <c r="BY286" s="150" t="n"/>
      <c r="BZ286" s="150" t="n"/>
      <c r="CA286" s="150" t="n"/>
      <c r="CB286" s="174" t="n"/>
      <c r="CC286" s="156" t="n"/>
      <c r="CD286" s="156" t="n"/>
      <c r="CE286" s="167">
        <f>IFERROR(__xludf.DUMMYFUNCTION("""COMPUTED_VALUE"""),"")</f>
        <v/>
      </c>
      <c r="CF286" s="158">
        <f>IFERROR(__xludf.DUMMYFUNCTION("""COMPUTED_VALUE"""),"")</f>
        <v/>
      </c>
      <c r="CG286" s="148" t="n"/>
      <c r="CH286" s="148" t="n"/>
      <c r="CI286" s="148" t="n"/>
      <c r="CJ286" s="148" t="n"/>
      <c r="CK286" s="148" t="n"/>
      <c r="CL286" s="148" t="n"/>
      <c r="CM286" s="148" t="n"/>
      <c r="CN286" s="148" t="n"/>
      <c r="CO286" s="148" t="n"/>
      <c r="CP286" s="148" t="n"/>
      <c r="CQ286" s="148" t="n"/>
      <c r="CR286" s="148" t="n"/>
      <c r="CS286" s="148" t="n"/>
      <c r="CT286" s="148" t="n"/>
      <c r="CU286" s="148" t="n"/>
      <c r="CV286" s="148" t="n"/>
    </row>
    <row r="287">
      <c r="A287" s="162" t="n"/>
      <c r="B287" s="64" t="n"/>
      <c r="C287" s="129" t="n"/>
      <c r="D287" s="130" t="inlineStr"/>
      <c r="E287" s="150" t="inlineStr"/>
      <c r="F287" s="150" t="inlineStr"/>
      <c r="G287" s="150" t="n"/>
      <c r="H287" s="152" t="n"/>
      <c r="I287" s="152" t="n"/>
      <c r="J287" s="152" t="n"/>
      <c r="K287" s="152" t="n"/>
      <c r="L287" s="152" t="n"/>
      <c r="M287" s="152" t="n"/>
      <c r="N287" s="152" t="n"/>
      <c r="O287" s="152" t="n"/>
      <c r="P287" s="152" t="n"/>
      <c r="Q287" s="152" t="n"/>
      <c r="R287" s="152" t="n"/>
      <c r="S287" s="165" t="n"/>
      <c r="T287" s="155" t="n"/>
      <c r="U287" s="152" t="n"/>
      <c r="V287" s="152" t="n"/>
      <c r="W287" s="152" t="n"/>
      <c r="X287" s="152" t="n"/>
      <c r="Y287" s="152" t="n"/>
      <c r="Z287" s="152" t="n"/>
      <c r="AA287" s="152" t="n"/>
      <c r="AB287" s="152" t="n"/>
      <c r="AC287" s="152" t="n"/>
      <c r="AD287" s="152" t="n"/>
      <c r="AE287" s="152" t="n"/>
      <c r="AF287" s="152" t="n"/>
      <c r="AG287" s="152" t="n"/>
      <c r="AH287" s="152" t="n"/>
      <c r="AI287" s="152" t="n"/>
      <c r="AJ287" s="152" t="n"/>
      <c r="AK287" s="152" t="n"/>
      <c r="AL287" s="152" t="n"/>
      <c r="AM287" s="152" t="n"/>
      <c r="AN287" s="166" t="n"/>
      <c r="AO287" s="155" t="n"/>
      <c r="AP287" s="152" t="n"/>
      <c r="AQ287" s="152" t="n"/>
      <c r="AR287" s="152" t="n"/>
      <c r="AS287" s="152" t="n"/>
      <c r="AT287" s="152" t="n"/>
      <c r="AU287" s="155" t="n"/>
      <c r="AV287" s="152" t="n"/>
      <c r="AW287" s="152" t="n"/>
      <c r="AX287" s="152" t="n"/>
      <c r="AY287" s="152" t="n"/>
      <c r="AZ287" s="152" t="n"/>
      <c r="BA287" s="165" t="n"/>
      <c r="BB287" s="165" t="n"/>
      <c r="BC287" s="155" t="n"/>
      <c r="BD287" s="152" t="n"/>
      <c r="BE287" s="152" t="n"/>
      <c r="BF287" s="152" t="n"/>
      <c r="BG287" s="155" t="n"/>
      <c r="BH287" s="152" t="n"/>
      <c r="BI287" s="152" t="n"/>
      <c r="BJ287" s="152" t="n"/>
      <c r="BK287" s="152" t="n"/>
      <c r="BL287" s="152" t="n"/>
      <c r="BM287" s="152" t="n"/>
      <c r="BN287" s="152" t="n"/>
      <c r="BO287" s="152" t="n"/>
      <c r="BP287" s="155" t="n"/>
      <c r="BQ287" s="152" t="n"/>
      <c r="BR287" s="152" t="n"/>
      <c r="BS287" s="152" t="n"/>
      <c r="BT287" s="152" t="n"/>
      <c r="BU287" s="152" t="n"/>
      <c r="BV287" s="152" t="n"/>
      <c r="BW287" s="152" t="n"/>
      <c r="BX287" s="165" t="n"/>
      <c r="BY287" s="150" t="n"/>
      <c r="BZ287" s="150" t="n"/>
      <c r="CA287" s="150" t="n"/>
      <c r="CB287" s="174" t="n"/>
      <c r="CC287" s="156" t="n"/>
      <c r="CD287" s="156" t="n"/>
      <c r="CE287" s="167">
        <f>IFERROR(__xludf.DUMMYFUNCTION("""COMPUTED_VALUE"""),"")</f>
        <v/>
      </c>
      <c r="CF287" s="158">
        <f>IFERROR(__xludf.DUMMYFUNCTION("""COMPUTED_VALUE"""),"")</f>
        <v/>
      </c>
      <c r="CG287" s="148" t="n"/>
      <c r="CH287" s="148" t="n"/>
      <c r="CI287" s="148" t="n"/>
      <c r="CJ287" s="148" t="n"/>
      <c r="CK287" s="148" t="n"/>
      <c r="CL287" s="148" t="n"/>
      <c r="CM287" s="148" t="n"/>
      <c r="CN287" s="148" t="n"/>
      <c r="CO287" s="148" t="n"/>
      <c r="CP287" s="148" t="n"/>
      <c r="CQ287" s="148" t="n"/>
      <c r="CR287" s="148" t="n"/>
      <c r="CS287" s="148" t="n"/>
      <c r="CT287" s="148" t="n"/>
      <c r="CU287" s="148" t="n"/>
      <c r="CV287" s="148" t="n"/>
    </row>
    <row r="288">
      <c r="A288" s="162" t="n"/>
      <c r="B288" s="64" t="n"/>
      <c r="C288" s="129" t="n"/>
      <c r="D288" s="130" t="inlineStr"/>
      <c r="E288" s="150" t="inlineStr"/>
      <c r="F288" s="150" t="inlineStr"/>
      <c r="G288" s="150" t="n"/>
      <c r="H288" s="152" t="n"/>
      <c r="I288" s="152" t="n"/>
      <c r="J288" s="152" t="n"/>
      <c r="K288" s="152" t="n"/>
      <c r="L288" s="152" t="n"/>
      <c r="M288" s="152" t="n"/>
      <c r="N288" s="152" t="n"/>
      <c r="O288" s="152" t="n"/>
      <c r="P288" s="152" t="n"/>
      <c r="Q288" s="152" t="n"/>
      <c r="R288" s="152" t="n"/>
      <c r="S288" s="165" t="n"/>
      <c r="T288" s="155" t="n"/>
      <c r="U288" s="152" t="n"/>
      <c r="V288" s="152" t="n"/>
      <c r="W288" s="152" t="n"/>
      <c r="X288" s="152" t="n"/>
      <c r="Y288" s="152" t="n"/>
      <c r="Z288" s="152" t="n"/>
      <c r="AA288" s="152" t="n"/>
      <c r="AB288" s="152" t="n"/>
      <c r="AC288" s="152" t="n"/>
      <c r="AD288" s="152" t="n"/>
      <c r="AE288" s="152" t="n"/>
      <c r="AF288" s="152" t="n"/>
      <c r="AG288" s="152" t="n"/>
      <c r="AH288" s="152" t="n"/>
      <c r="AI288" s="152" t="n"/>
      <c r="AJ288" s="152" t="n"/>
      <c r="AK288" s="152" t="n"/>
      <c r="AL288" s="152" t="n"/>
      <c r="AM288" s="152" t="n"/>
      <c r="AN288" s="166" t="n"/>
      <c r="AO288" s="155" t="n"/>
      <c r="AP288" s="152" t="n"/>
      <c r="AQ288" s="152" t="n"/>
      <c r="AR288" s="152" t="n"/>
      <c r="AS288" s="152" t="n"/>
      <c r="AT288" s="152" t="n"/>
      <c r="AU288" s="155" t="n"/>
      <c r="AV288" s="152" t="n"/>
      <c r="AW288" s="152" t="n"/>
      <c r="AX288" s="152" t="n"/>
      <c r="AY288" s="152" t="n"/>
      <c r="AZ288" s="152" t="n"/>
      <c r="BA288" s="165" t="n"/>
      <c r="BB288" s="165" t="n"/>
      <c r="BC288" s="155" t="n"/>
      <c r="BD288" s="152" t="n"/>
      <c r="BE288" s="152" t="n"/>
      <c r="BF288" s="152" t="n"/>
      <c r="BG288" s="155" t="n"/>
      <c r="BH288" s="152" t="n"/>
      <c r="BI288" s="152" t="n"/>
      <c r="BJ288" s="152" t="n"/>
      <c r="BK288" s="152" t="n"/>
      <c r="BL288" s="152" t="n"/>
      <c r="BM288" s="152" t="n"/>
      <c r="BN288" s="152" t="n"/>
      <c r="BO288" s="152" t="n"/>
      <c r="BP288" s="155" t="n"/>
      <c r="BQ288" s="152" t="n"/>
      <c r="BR288" s="152" t="n"/>
      <c r="BS288" s="152" t="n"/>
      <c r="BT288" s="152" t="n"/>
      <c r="BU288" s="152" t="n"/>
      <c r="BV288" s="152" t="n"/>
      <c r="BW288" s="152" t="n"/>
      <c r="BX288" s="165" t="n"/>
      <c r="BY288" s="150" t="n"/>
      <c r="BZ288" s="150" t="n"/>
      <c r="CA288" s="150" t="n"/>
      <c r="CB288" s="174" t="n"/>
      <c r="CC288" s="156" t="n"/>
      <c r="CD288" s="156" t="n"/>
      <c r="CE288" s="167">
        <f>IFERROR(__xludf.DUMMYFUNCTION("""COMPUTED_VALUE"""),"")</f>
        <v/>
      </c>
      <c r="CF288" s="158">
        <f>IFERROR(__xludf.DUMMYFUNCTION("""COMPUTED_VALUE"""),"")</f>
        <v/>
      </c>
      <c r="CG288" s="148" t="n"/>
      <c r="CH288" s="148" t="n"/>
      <c r="CI288" s="148" t="n"/>
      <c r="CJ288" s="148" t="n"/>
      <c r="CK288" s="148" t="n"/>
      <c r="CL288" s="148" t="n"/>
      <c r="CM288" s="148" t="n"/>
      <c r="CN288" s="148" t="n"/>
      <c r="CO288" s="148" t="n"/>
      <c r="CP288" s="148" t="n"/>
      <c r="CQ288" s="148" t="n"/>
      <c r="CR288" s="148" t="n"/>
      <c r="CS288" s="148" t="n"/>
      <c r="CT288" s="148" t="n"/>
      <c r="CU288" s="148" t="n"/>
      <c r="CV288" s="148" t="n"/>
    </row>
    <row r="289">
      <c r="A289" s="162" t="n"/>
      <c r="B289" s="64" t="n"/>
      <c r="C289" s="129" t="n"/>
      <c r="D289" s="130" t="inlineStr"/>
      <c r="E289" s="150" t="inlineStr"/>
      <c r="F289" s="150" t="inlineStr"/>
      <c r="G289" s="150" t="n"/>
      <c r="H289" s="152" t="n"/>
      <c r="I289" s="152" t="n"/>
      <c r="J289" s="152" t="n"/>
      <c r="K289" s="152" t="n"/>
      <c r="L289" s="152" t="n"/>
      <c r="M289" s="152" t="n"/>
      <c r="N289" s="152" t="n"/>
      <c r="O289" s="152" t="n"/>
      <c r="P289" s="152" t="n"/>
      <c r="Q289" s="152" t="n"/>
      <c r="R289" s="152" t="n"/>
      <c r="S289" s="165" t="n"/>
      <c r="T289" s="155" t="n"/>
      <c r="U289" s="152" t="n"/>
      <c r="V289" s="152" t="n"/>
      <c r="W289" s="152" t="n"/>
      <c r="X289" s="152" t="n"/>
      <c r="Y289" s="152" t="n"/>
      <c r="Z289" s="152" t="n"/>
      <c r="AA289" s="152" t="n"/>
      <c r="AB289" s="152" t="n"/>
      <c r="AC289" s="152" t="n"/>
      <c r="AD289" s="152" t="n"/>
      <c r="AE289" s="152" t="n"/>
      <c r="AF289" s="152" t="n"/>
      <c r="AG289" s="152" t="n"/>
      <c r="AH289" s="152" t="n"/>
      <c r="AI289" s="152" t="n"/>
      <c r="AJ289" s="152" t="n"/>
      <c r="AK289" s="152" t="n"/>
      <c r="AL289" s="152" t="n"/>
      <c r="AM289" s="152" t="n"/>
      <c r="AN289" s="166" t="n"/>
      <c r="AO289" s="155" t="n"/>
      <c r="AP289" s="152" t="n"/>
      <c r="AQ289" s="152" t="n"/>
      <c r="AR289" s="152" t="n"/>
      <c r="AS289" s="152" t="n"/>
      <c r="AT289" s="152" t="n"/>
      <c r="AU289" s="155" t="n"/>
      <c r="AV289" s="152" t="n"/>
      <c r="AW289" s="152" t="n"/>
      <c r="AX289" s="152" t="n"/>
      <c r="AY289" s="152" t="n"/>
      <c r="AZ289" s="152" t="n"/>
      <c r="BA289" s="165" t="n"/>
      <c r="BB289" s="165" t="n"/>
      <c r="BC289" s="155" t="n"/>
      <c r="BD289" s="152" t="n"/>
      <c r="BE289" s="152" t="n"/>
      <c r="BF289" s="152" t="n"/>
      <c r="BG289" s="155" t="n"/>
      <c r="BH289" s="152" t="n"/>
      <c r="BI289" s="152" t="n"/>
      <c r="BJ289" s="152" t="n"/>
      <c r="BK289" s="152" t="n"/>
      <c r="BL289" s="152" t="n"/>
      <c r="BM289" s="152" t="n"/>
      <c r="BN289" s="152" t="n"/>
      <c r="BO289" s="152" t="n"/>
      <c r="BP289" s="155" t="n"/>
      <c r="BQ289" s="152" t="n"/>
      <c r="BR289" s="152" t="n"/>
      <c r="BS289" s="152" t="n"/>
      <c r="BT289" s="152" t="n"/>
      <c r="BU289" s="152" t="n"/>
      <c r="BV289" s="152" t="n"/>
      <c r="BW289" s="152" t="n"/>
      <c r="BX289" s="165" t="n"/>
      <c r="BY289" s="150" t="n"/>
      <c r="BZ289" s="150" t="n"/>
      <c r="CA289" s="150" t="n"/>
      <c r="CB289" s="174" t="n"/>
      <c r="CC289" s="156" t="n"/>
      <c r="CD289" s="156" t="n"/>
      <c r="CE289" s="167">
        <f>IFERROR(__xludf.DUMMYFUNCTION("""COMPUTED_VALUE"""),"")</f>
        <v/>
      </c>
      <c r="CF289" s="158">
        <f>IFERROR(__xludf.DUMMYFUNCTION("""COMPUTED_VALUE"""),"")</f>
        <v/>
      </c>
      <c r="CG289" s="148" t="n"/>
      <c r="CH289" s="148" t="n"/>
      <c r="CI289" s="148" t="n"/>
      <c r="CJ289" s="148" t="n"/>
      <c r="CK289" s="148" t="n"/>
      <c r="CL289" s="148" t="n"/>
      <c r="CM289" s="148" t="n"/>
      <c r="CN289" s="148" t="n"/>
      <c r="CO289" s="148" t="n"/>
      <c r="CP289" s="148" t="n"/>
      <c r="CQ289" s="148" t="n"/>
      <c r="CR289" s="148" t="n"/>
      <c r="CS289" s="148" t="n"/>
      <c r="CT289" s="148" t="n"/>
      <c r="CU289" s="148" t="n"/>
      <c r="CV289" s="148" t="n"/>
    </row>
    <row r="290">
      <c r="A290" s="162" t="n"/>
      <c r="B290" s="64" t="n"/>
      <c r="C290" s="129" t="n"/>
      <c r="D290" s="130" t="inlineStr"/>
      <c r="E290" s="150" t="inlineStr"/>
      <c r="F290" s="150" t="inlineStr"/>
      <c r="G290" s="150" t="n"/>
      <c r="H290" s="152" t="n"/>
      <c r="I290" s="152" t="n"/>
      <c r="J290" s="152" t="n"/>
      <c r="K290" s="152" t="n"/>
      <c r="L290" s="152" t="n"/>
      <c r="M290" s="152" t="n"/>
      <c r="N290" s="152" t="n"/>
      <c r="O290" s="152" t="n"/>
      <c r="P290" s="152" t="n"/>
      <c r="Q290" s="152" t="n"/>
      <c r="R290" s="152" t="n"/>
      <c r="S290" s="165" t="n"/>
      <c r="T290" s="155" t="n"/>
      <c r="U290" s="152" t="n"/>
      <c r="V290" s="152" t="n"/>
      <c r="W290" s="152" t="n"/>
      <c r="X290" s="152" t="n"/>
      <c r="Y290" s="152" t="n"/>
      <c r="Z290" s="152" t="n"/>
      <c r="AA290" s="152" t="n"/>
      <c r="AB290" s="152" t="n"/>
      <c r="AC290" s="152" t="n"/>
      <c r="AD290" s="152" t="n"/>
      <c r="AE290" s="152" t="n"/>
      <c r="AF290" s="152" t="n"/>
      <c r="AG290" s="152" t="n"/>
      <c r="AH290" s="152" t="n"/>
      <c r="AI290" s="152" t="n"/>
      <c r="AJ290" s="152" t="n"/>
      <c r="AK290" s="152" t="n"/>
      <c r="AL290" s="152" t="n"/>
      <c r="AM290" s="152" t="n"/>
      <c r="AN290" s="166" t="n"/>
      <c r="AO290" s="155" t="n"/>
      <c r="AP290" s="152" t="n"/>
      <c r="AQ290" s="152" t="n"/>
      <c r="AR290" s="152" t="n"/>
      <c r="AS290" s="152" t="n"/>
      <c r="AT290" s="152" t="n"/>
      <c r="AU290" s="155" t="n"/>
      <c r="AV290" s="152" t="n"/>
      <c r="AW290" s="152" t="n"/>
      <c r="AX290" s="152" t="n"/>
      <c r="AY290" s="152" t="n"/>
      <c r="AZ290" s="152" t="n"/>
      <c r="BA290" s="165" t="n"/>
      <c r="BB290" s="165" t="n"/>
      <c r="BC290" s="155" t="n"/>
      <c r="BD290" s="152" t="n"/>
      <c r="BE290" s="152" t="n"/>
      <c r="BF290" s="152" t="n"/>
      <c r="BG290" s="155" t="n"/>
      <c r="BH290" s="152" t="n"/>
      <c r="BI290" s="152" t="n"/>
      <c r="BJ290" s="152" t="n"/>
      <c r="BK290" s="152" t="n"/>
      <c r="BL290" s="152" t="n"/>
      <c r="BM290" s="152" t="n"/>
      <c r="BN290" s="152" t="n"/>
      <c r="BO290" s="152" t="n"/>
      <c r="BP290" s="155" t="n"/>
      <c r="BQ290" s="152" t="n"/>
      <c r="BR290" s="152" t="n"/>
      <c r="BS290" s="152" t="n"/>
      <c r="BT290" s="152" t="n"/>
      <c r="BU290" s="152" t="n"/>
      <c r="BV290" s="152" t="n"/>
      <c r="BW290" s="152" t="n"/>
      <c r="BX290" s="165" t="n"/>
      <c r="BY290" s="150" t="n"/>
      <c r="BZ290" s="150" t="n"/>
      <c r="CA290" s="150" t="n"/>
      <c r="CB290" s="174" t="n"/>
      <c r="CC290" s="156" t="n"/>
      <c r="CD290" s="156" t="n"/>
      <c r="CE290" s="167">
        <f>IFERROR(__xludf.DUMMYFUNCTION("""COMPUTED_VALUE"""),"")</f>
        <v/>
      </c>
      <c r="CF290" s="158">
        <f>IFERROR(__xludf.DUMMYFUNCTION("""COMPUTED_VALUE"""),"")</f>
        <v/>
      </c>
      <c r="CG290" s="148" t="n"/>
      <c r="CH290" s="148" t="n"/>
      <c r="CI290" s="148" t="n"/>
      <c r="CJ290" s="148" t="n"/>
      <c r="CK290" s="148" t="n"/>
      <c r="CL290" s="148" t="n"/>
      <c r="CM290" s="148" t="n"/>
      <c r="CN290" s="148" t="n"/>
      <c r="CO290" s="148" t="n"/>
      <c r="CP290" s="148" t="n"/>
      <c r="CQ290" s="148" t="n"/>
      <c r="CR290" s="148" t="n"/>
      <c r="CS290" s="148" t="n"/>
      <c r="CT290" s="148" t="n"/>
      <c r="CU290" s="148" t="n"/>
      <c r="CV290" s="148" t="n"/>
    </row>
    <row r="291">
      <c r="A291" s="162" t="n"/>
      <c r="B291" s="64" t="n"/>
      <c r="C291" s="129" t="n"/>
      <c r="D291" s="130" t="inlineStr"/>
      <c r="E291" s="150" t="inlineStr"/>
      <c r="F291" s="150" t="inlineStr"/>
      <c r="G291" s="150" t="n"/>
      <c r="H291" s="152" t="n"/>
      <c r="I291" s="152" t="n"/>
      <c r="J291" s="152" t="n"/>
      <c r="K291" s="152" t="n"/>
      <c r="L291" s="152" t="n"/>
      <c r="M291" s="152" t="n"/>
      <c r="N291" s="152" t="n"/>
      <c r="O291" s="152" t="n"/>
      <c r="P291" s="152" t="n"/>
      <c r="Q291" s="152" t="n"/>
      <c r="R291" s="152" t="n"/>
      <c r="S291" s="165" t="n"/>
      <c r="T291" s="155" t="n"/>
      <c r="U291" s="152" t="n"/>
      <c r="V291" s="152" t="n"/>
      <c r="W291" s="152" t="n"/>
      <c r="X291" s="152" t="n"/>
      <c r="Y291" s="152" t="n"/>
      <c r="Z291" s="152" t="n"/>
      <c r="AA291" s="152" t="n"/>
      <c r="AB291" s="152" t="n"/>
      <c r="AC291" s="152" t="n"/>
      <c r="AD291" s="152" t="n"/>
      <c r="AE291" s="152" t="n"/>
      <c r="AF291" s="152" t="n"/>
      <c r="AG291" s="152" t="n"/>
      <c r="AH291" s="152" t="n"/>
      <c r="AI291" s="152" t="n"/>
      <c r="AJ291" s="152" t="n"/>
      <c r="AK291" s="152" t="n"/>
      <c r="AL291" s="152" t="n"/>
      <c r="AM291" s="152" t="n"/>
      <c r="AN291" s="166" t="n"/>
      <c r="AO291" s="155" t="n"/>
      <c r="AP291" s="152" t="n"/>
      <c r="AQ291" s="152" t="n"/>
      <c r="AR291" s="152" t="n"/>
      <c r="AS291" s="152" t="n"/>
      <c r="AT291" s="152" t="n"/>
      <c r="AU291" s="155" t="n"/>
      <c r="AV291" s="152" t="n"/>
      <c r="AW291" s="152" t="n"/>
      <c r="AX291" s="152" t="n"/>
      <c r="AY291" s="152" t="n"/>
      <c r="AZ291" s="152" t="n"/>
      <c r="BA291" s="165" t="n"/>
      <c r="BB291" s="165" t="n"/>
      <c r="BC291" s="155" t="n"/>
      <c r="BD291" s="152" t="n"/>
      <c r="BE291" s="152" t="n"/>
      <c r="BF291" s="152" t="n"/>
      <c r="BG291" s="155" t="n"/>
      <c r="BH291" s="152" t="n"/>
      <c r="BI291" s="152" t="n"/>
      <c r="BJ291" s="152" t="n"/>
      <c r="BK291" s="152" t="n"/>
      <c r="BL291" s="152" t="n"/>
      <c r="BM291" s="152" t="n"/>
      <c r="BN291" s="152" t="n"/>
      <c r="BO291" s="152" t="n"/>
      <c r="BP291" s="155" t="n"/>
      <c r="BQ291" s="152" t="n"/>
      <c r="BR291" s="152" t="n"/>
      <c r="BS291" s="152" t="n"/>
      <c r="BT291" s="152" t="n"/>
      <c r="BU291" s="152" t="n"/>
      <c r="BV291" s="152" t="n"/>
      <c r="BW291" s="152" t="n"/>
      <c r="BX291" s="165" t="n"/>
      <c r="BY291" s="150" t="n"/>
      <c r="BZ291" s="150" t="n"/>
      <c r="CA291" s="150" t="n"/>
      <c r="CB291" s="174" t="n"/>
      <c r="CC291" s="156" t="n"/>
      <c r="CD291" s="156" t="n"/>
      <c r="CE291" s="167">
        <f>IFERROR(__xludf.DUMMYFUNCTION("""COMPUTED_VALUE"""),"")</f>
        <v/>
      </c>
      <c r="CF291" s="158">
        <f>IFERROR(__xludf.DUMMYFUNCTION("""COMPUTED_VALUE"""),"")</f>
        <v/>
      </c>
      <c r="CG291" s="148" t="n"/>
      <c r="CH291" s="148" t="n"/>
      <c r="CI291" s="148" t="n"/>
      <c r="CJ291" s="148" t="n"/>
      <c r="CK291" s="148" t="n"/>
      <c r="CL291" s="148" t="n"/>
      <c r="CM291" s="148" t="n"/>
      <c r="CN291" s="148" t="n"/>
      <c r="CO291" s="148" t="n"/>
      <c r="CP291" s="148" t="n"/>
      <c r="CQ291" s="148" t="n"/>
      <c r="CR291" s="148" t="n"/>
      <c r="CS291" s="148" t="n"/>
      <c r="CT291" s="148" t="n"/>
      <c r="CU291" s="148" t="n"/>
      <c r="CV291" s="148" t="n"/>
    </row>
    <row r="292">
      <c r="A292" s="162" t="n"/>
      <c r="B292" s="64" t="n"/>
      <c r="C292" s="129" t="n"/>
      <c r="D292" s="130" t="inlineStr"/>
      <c r="E292" s="150" t="inlineStr"/>
      <c r="F292" s="150" t="inlineStr"/>
      <c r="G292" s="150" t="n"/>
      <c r="H292" s="152" t="n"/>
      <c r="I292" s="152" t="n"/>
      <c r="J292" s="152" t="n"/>
      <c r="K292" s="152" t="n"/>
      <c r="L292" s="152" t="n"/>
      <c r="M292" s="152" t="n"/>
      <c r="N292" s="152" t="n"/>
      <c r="O292" s="152" t="n"/>
      <c r="P292" s="152" t="n"/>
      <c r="Q292" s="152" t="n"/>
      <c r="R292" s="152" t="n"/>
      <c r="S292" s="165" t="n"/>
      <c r="T292" s="155" t="n"/>
      <c r="U292" s="152" t="n"/>
      <c r="V292" s="152" t="n"/>
      <c r="W292" s="152" t="n"/>
      <c r="X292" s="152" t="n"/>
      <c r="Y292" s="152" t="n"/>
      <c r="Z292" s="152" t="n"/>
      <c r="AA292" s="152" t="n"/>
      <c r="AB292" s="152" t="n"/>
      <c r="AC292" s="152" t="n"/>
      <c r="AD292" s="152" t="n"/>
      <c r="AE292" s="152" t="n"/>
      <c r="AF292" s="152" t="n"/>
      <c r="AG292" s="152" t="n"/>
      <c r="AH292" s="152" t="n"/>
      <c r="AI292" s="152" t="n"/>
      <c r="AJ292" s="152" t="n"/>
      <c r="AK292" s="152" t="n"/>
      <c r="AL292" s="152" t="n"/>
      <c r="AM292" s="152" t="n"/>
      <c r="AN292" s="166" t="n"/>
      <c r="AO292" s="155" t="n"/>
      <c r="AP292" s="152" t="n"/>
      <c r="AQ292" s="152" t="n"/>
      <c r="AR292" s="152" t="n"/>
      <c r="AS292" s="152" t="n"/>
      <c r="AT292" s="152" t="n"/>
      <c r="AU292" s="155" t="n"/>
      <c r="AV292" s="152" t="n"/>
      <c r="AW292" s="152" t="n"/>
      <c r="AX292" s="152" t="n"/>
      <c r="AY292" s="152" t="n"/>
      <c r="AZ292" s="152" t="n"/>
      <c r="BA292" s="165" t="n"/>
      <c r="BB292" s="165" t="n"/>
      <c r="BC292" s="155" t="n"/>
      <c r="BD292" s="152" t="n"/>
      <c r="BE292" s="152" t="n"/>
      <c r="BF292" s="152" t="n"/>
      <c r="BG292" s="155" t="n"/>
      <c r="BH292" s="152" t="n"/>
      <c r="BI292" s="152" t="n"/>
      <c r="BJ292" s="152" t="n"/>
      <c r="BK292" s="152" t="n"/>
      <c r="BL292" s="152" t="n"/>
      <c r="BM292" s="152" t="n"/>
      <c r="BN292" s="152" t="n"/>
      <c r="BO292" s="152" t="n"/>
      <c r="BP292" s="155" t="n"/>
      <c r="BQ292" s="152" t="n"/>
      <c r="BR292" s="152" t="n"/>
      <c r="BS292" s="152" t="n"/>
      <c r="BT292" s="152" t="n"/>
      <c r="BU292" s="152" t="n"/>
      <c r="BV292" s="152" t="n"/>
      <c r="BW292" s="152" t="n"/>
      <c r="BX292" s="165" t="n"/>
      <c r="BY292" s="150" t="n"/>
      <c r="BZ292" s="150" t="n"/>
      <c r="CA292" s="150" t="n"/>
      <c r="CB292" s="174" t="n"/>
      <c r="CC292" s="156" t="n"/>
      <c r="CD292" s="156" t="n"/>
      <c r="CE292" s="167">
        <f>IFERROR(__xludf.DUMMYFUNCTION("""COMPUTED_VALUE"""),"")</f>
        <v/>
      </c>
      <c r="CF292" s="158">
        <f>IFERROR(__xludf.DUMMYFUNCTION("""COMPUTED_VALUE"""),"")</f>
        <v/>
      </c>
      <c r="CG292" s="148" t="n"/>
      <c r="CH292" s="148" t="n"/>
      <c r="CI292" s="148" t="n"/>
      <c r="CJ292" s="148" t="n"/>
      <c r="CK292" s="148" t="n"/>
      <c r="CL292" s="148" t="n"/>
      <c r="CM292" s="148" t="n"/>
      <c r="CN292" s="148" t="n"/>
      <c r="CO292" s="148" t="n"/>
      <c r="CP292" s="148" t="n"/>
      <c r="CQ292" s="148" t="n"/>
      <c r="CR292" s="148" t="n"/>
      <c r="CS292" s="148" t="n"/>
      <c r="CT292" s="148" t="n"/>
      <c r="CU292" s="148" t="n"/>
      <c r="CV292" s="148" t="n"/>
    </row>
    <row r="293">
      <c r="A293" s="162" t="n"/>
      <c r="B293" s="64" t="n"/>
      <c r="C293" s="129" t="n"/>
      <c r="D293" s="130" t="inlineStr"/>
      <c r="E293" s="150" t="inlineStr"/>
      <c r="F293" s="150" t="inlineStr"/>
      <c r="G293" s="150" t="n"/>
      <c r="H293" s="152" t="n"/>
      <c r="I293" s="152" t="n"/>
      <c r="J293" s="152" t="n"/>
      <c r="K293" s="152" t="n"/>
      <c r="L293" s="152" t="n"/>
      <c r="M293" s="152" t="n"/>
      <c r="N293" s="152" t="n"/>
      <c r="O293" s="152" t="n"/>
      <c r="P293" s="152" t="n"/>
      <c r="Q293" s="152" t="n"/>
      <c r="R293" s="152" t="n"/>
      <c r="S293" s="165" t="n"/>
      <c r="T293" s="155" t="n"/>
      <c r="U293" s="152" t="n"/>
      <c r="V293" s="152" t="n"/>
      <c r="W293" s="152" t="n"/>
      <c r="X293" s="152" t="n"/>
      <c r="Y293" s="152" t="n"/>
      <c r="Z293" s="152" t="n"/>
      <c r="AA293" s="152" t="n"/>
      <c r="AB293" s="152" t="n"/>
      <c r="AC293" s="152" t="n"/>
      <c r="AD293" s="152" t="n"/>
      <c r="AE293" s="152" t="n"/>
      <c r="AF293" s="152" t="n"/>
      <c r="AG293" s="152" t="n"/>
      <c r="AH293" s="152" t="n"/>
      <c r="AI293" s="152" t="n"/>
      <c r="AJ293" s="152" t="n"/>
      <c r="AK293" s="152" t="n"/>
      <c r="AL293" s="152" t="n"/>
      <c r="AM293" s="152" t="n"/>
      <c r="AN293" s="166" t="n"/>
      <c r="AO293" s="155" t="n"/>
      <c r="AP293" s="152" t="n"/>
      <c r="AQ293" s="152" t="n"/>
      <c r="AR293" s="152" t="n"/>
      <c r="AS293" s="152" t="n"/>
      <c r="AT293" s="152" t="n"/>
      <c r="AU293" s="155" t="n"/>
      <c r="AV293" s="152" t="n"/>
      <c r="AW293" s="152" t="n"/>
      <c r="AX293" s="152" t="n"/>
      <c r="AY293" s="152" t="n"/>
      <c r="AZ293" s="152" t="n"/>
      <c r="BA293" s="165" t="n"/>
      <c r="BB293" s="165" t="n"/>
      <c r="BC293" s="155" t="n"/>
      <c r="BD293" s="152" t="n"/>
      <c r="BE293" s="152" t="n"/>
      <c r="BF293" s="152" t="n"/>
      <c r="BG293" s="155" t="n"/>
      <c r="BH293" s="152" t="n"/>
      <c r="BI293" s="152" t="n"/>
      <c r="BJ293" s="152" t="n"/>
      <c r="BK293" s="152" t="n"/>
      <c r="BL293" s="152" t="n"/>
      <c r="BM293" s="152" t="n"/>
      <c r="BN293" s="152" t="n"/>
      <c r="BO293" s="152" t="n"/>
      <c r="BP293" s="155" t="n"/>
      <c r="BQ293" s="152" t="n"/>
      <c r="BR293" s="152" t="n"/>
      <c r="BS293" s="152" t="n"/>
      <c r="BT293" s="152" t="n"/>
      <c r="BU293" s="152" t="n"/>
      <c r="BV293" s="152" t="n"/>
      <c r="BW293" s="152" t="n"/>
      <c r="BX293" s="165" t="n"/>
      <c r="BY293" s="150" t="n"/>
      <c r="BZ293" s="150" t="n"/>
      <c r="CA293" s="150" t="n"/>
      <c r="CB293" s="174" t="n"/>
      <c r="CC293" s="156" t="n"/>
      <c r="CD293" s="156" t="n"/>
      <c r="CE293" s="167">
        <f>IFERROR(__xludf.DUMMYFUNCTION("""COMPUTED_VALUE"""),"")</f>
        <v/>
      </c>
      <c r="CF293" s="158">
        <f>IFERROR(__xludf.DUMMYFUNCTION("""COMPUTED_VALUE"""),"")</f>
        <v/>
      </c>
      <c r="CG293" s="148" t="n"/>
      <c r="CH293" s="148" t="n"/>
      <c r="CI293" s="148" t="n"/>
      <c r="CJ293" s="148" t="n"/>
      <c r="CK293" s="148" t="n"/>
      <c r="CL293" s="148" t="n"/>
      <c r="CM293" s="148" t="n"/>
      <c r="CN293" s="148" t="n"/>
      <c r="CO293" s="148" t="n"/>
      <c r="CP293" s="148" t="n"/>
      <c r="CQ293" s="148" t="n"/>
      <c r="CR293" s="148" t="n"/>
      <c r="CS293" s="148" t="n"/>
      <c r="CT293" s="148" t="n"/>
      <c r="CU293" s="148" t="n"/>
      <c r="CV293" s="148" t="n"/>
    </row>
    <row r="294">
      <c r="A294" s="162" t="n"/>
      <c r="B294" s="64" t="n"/>
      <c r="C294" s="129" t="n"/>
      <c r="D294" s="130" t="inlineStr"/>
      <c r="E294" s="150" t="inlineStr"/>
      <c r="F294" s="150" t="inlineStr"/>
      <c r="G294" s="150" t="n"/>
      <c r="H294" s="152" t="n"/>
      <c r="I294" s="152" t="n"/>
      <c r="J294" s="152" t="n"/>
      <c r="K294" s="152" t="n"/>
      <c r="L294" s="152" t="n"/>
      <c r="M294" s="152" t="n"/>
      <c r="N294" s="152" t="n"/>
      <c r="O294" s="152" t="n"/>
      <c r="P294" s="152" t="n"/>
      <c r="Q294" s="152" t="n"/>
      <c r="R294" s="152" t="n"/>
      <c r="S294" s="165" t="n"/>
      <c r="T294" s="155" t="n"/>
      <c r="U294" s="152" t="n"/>
      <c r="V294" s="152" t="n"/>
      <c r="W294" s="152" t="n"/>
      <c r="X294" s="152" t="n"/>
      <c r="Y294" s="152" t="n"/>
      <c r="Z294" s="152" t="n"/>
      <c r="AA294" s="152" t="n"/>
      <c r="AB294" s="152" t="n"/>
      <c r="AC294" s="152" t="n"/>
      <c r="AD294" s="152" t="n"/>
      <c r="AE294" s="152" t="n"/>
      <c r="AF294" s="152" t="n"/>
      <c r="AG294" s="152" t="n"/>
      <c r="AH294" s="152" t="n"/>
      <c r="AI294" s="152" t="n"/>
      <c r="AJ294" s="152" t="n"/>
      <c r="AK294" s="152" t="n"/>
      <c r="AL294" s="152" t="n"/>
      <c r="AM294" s="152" t="n"/>
      <c r="AN294" s="166" t="n"/>
      <c r="AO294" s="155" t="n"/>
      <c r="AP294" s="152" t="n"/>
      <c r="AQ294" s="152" t="n"/>
      <c r="AR294" s="152" t="n"/>
      <c r="AS294" s="152" t="n"/>
      <c r="AT294" s="152" t="n"/>
      <c r="AU294" s="155" t="n"/>
      <c r="AV294" s="152" t="n"/>
      <c r="AW294" s="152" t="n"/>
      <c r="AX294" s="152" t="n"/>
      <c r="AY294" s="152" t="n"/>
      <c r="AZ294" s="152" t="n"/>
      <c r="BA294" s="165" t="n"/>
      <c r="BB294" s="165" t="n"/>
      <c r="BC294" s="155" t="n"/>
      <c r="BD294" s="152" t="n"/>
      <c r="BE294" s="152" t="n"/>
      <c r="BF294" s="152" t="n"/>
      <c r="BG294" s="155" t="n"/>
      <c r="BH294" s="152" t="n"/>
      <c r="BI294" s="152" t="n"/>
      <c r="BJ294" s="152" t="n"/>
      <c r="BK294" s="152" t="n"/>
      <c r="BL294" s="152" t="n"/>
      <c r="BM294" s="152" t="n"/>
      <c r="BN294" s="152" t="n"/>
      <c r="BO294" s="152" t="n"/>
      <c r="BP294" s="155" t="n"/>
      <c r="BQ294" s="152" t="n"/>
      <c r="BR294" s="152" t="n"/>
      <c r="BS294" s="152" t="n"/>
      <c r="BT294" s="152" t="n"/>
      <c r="BU294" s="152" t="n"/>
      <c r="BV294" s="152" t="n"/>
      <c r="BW294" s="152" t="n"/>
      <c r="BX294" s="165" t="n"/>
      <c r="BY294" s="150" t="n"/>
      <c r="BZ294" s="150" t="n"/>
      <c r="CA294" s="150" t="n"/>
      <c r="CB294" s="174" t="n"/>
      <c r="CC294" s="156" t="n"/>
      <c r="CD294" s="156" t="n"/>
      <c r="CE294" s="167">
        <f>IFERROR(__xludf.DUMMYFUNCTION("""COMPUTED_VALUE"""),"")</f>
        <v/>
      </c>
      <c r="CF294" s="158">
        <f>IFERROR(__xludf.DUMMYFUNCTION("""COMPUTED_VALUE"""),"")</f>
        <v/>
      </c>
      <c r="CG294" s="148" t="n"/>
      <c r="CH294" s="148" t="n"/>
      <c r="CI294" s="148" t="n"/>
      <c r="CJ294" s="148" t="n"/>
      <c r="CK294" s="148" t="n"/>
      <c r="CL294" s="148" t="n"/>
      <c r="CM294" s="148" t="n"/>
      <c r="CN294" s="148" t="n"/>
      <c r="CO294" s="148" t="n"/>
      <c r="CP294" s="148" t="n"/>
      <c r="CQ294" s="148" t="n"/>
      <c r="CR294" s="148" t="n"/>
      <c r="CS294" s="148" t="n"/>
      <c r="CT294" s="148" t="n"/>
      <c r="CU294" s="148" t="n"/>
      <c r="CV294" s="148" t="n"/>
    </row>
    <row r="295">
      <c r="A295" s="162" t="n"/>
      <c r="B295" s="64" t="n"/>
      <c r="C295" s="129" t="n"/>
      <c r="D295" s="130" t="inlineStr"/>
      <c r="E295" s="150" t="inlineStr"/>
      <c r="F295" s="150" t="inlineStr"/>
      <c r="G295" s="150" t="n"/>
      <c r="H295" s="152" t="n"/>
      <c r="I295" s="152" t="n"/>
      <c r="J295" s="152" t="n"/>
      <c r="K295" s="152" t="n"/>
      <c r="L295" s="152" t="n"/>
      <c r="M295" s="152" t="n"/>
      <c r="N295" s="152" t="n"/>
      <c r="O295" s="152" t="n"/>
      <c r="P295" s="152" t="n"/>
      <c r="Q295" s="152" t="n"/>
      <c r="R295" s="152" t="n"/>
      <c r="S295" s="165" t="n"/>
      <c r="T295" s="155" t="n"/>
      <c r="U295" s="152" t="n"/>
      <c r="V295" s="152" t="n"/>
      <c r="W295" s="152" t="n"/>
      <c r="X295" s="152" t="n"/>
      <c r="Y295" s="152" t="n"/>
      <c r="Z295" s="152" t="n"/>
      <c r="AA295" s="152" t="n"/>
      <c r="AB295" s="152" t="n"/>
      <c r="AC295" s="152" t="n"/>
      <c r="AD295" s="152" t="n"/>
      <c r="AE295" s="152" t="n"/>
      <c r="AF295" s="152" t="n"/>
      <c r="AG295" s="152" t="n"/>
      <c r="AH295" s="152" t="n"/>
      <c r="AI295" s="152" t="n"/>
      <c r="AJ295" s="152" t="n"/>
      <c r="AK295" s="152" t="n"/>
      <c r="AL295" s="152" t="n"/>
      <c r="AM295" s="152" t="n"/>
      <c r="AN295" s="166" t="n"/>
      <c r="AO295" s="155" t="n"/>
      <c r="AP295" s="152" t="n"/>
      <c r="AQ295" s="152" t="n"/>
      <c r="AR295" s="152" t="n"/>
      <c r="AS295" s="152" t="n"/>
      <c r="AT295" s="152" t="n"/>
      <c r="AU295" s="155" t="n"/>
      <c r="AV295" s="152" t="n"/>
      <c r="AW295" s="152" t="n"/>
      <c r="AX295" s="152" t="n"/>
      <c r="AY295" s="152" t="n"/>
      <c r="AZ295" s="152" t="n"/>
      <c r="BA295" s="165" t="n"/>
      <c r="BB295" s="165" t="n"/>
      <c r="BC295" s="155" t="n"/>
      <c r="BD295" s="152" t="n"/>
      <c r="BE295" s="152" t="n"/>
      <c r="BF295" s="152" t="n"/>
      <c r="BG295" s="155" t="n"/>
      <c r="BH295" s="152" t="n"/>
      <c r="BI295" s="152" t="n"/>
      <c r="BJ295" s="152" t="n"/>
      <c r="BK295" s="152" t="n"/>
      <c r="BL295" s="152" t="n"/>
      <c r="BM295" s="152" t="n"/>
      <c r="BN295" s="152" t="n"/>
      <c r="BO295" s="152" t="n"/>
      <c r="BP295" s="155" t="n"/>
      <c r="BQ295" s="152" t="n"/>
      <c r="BR295" s="152" t="n"/>
      <c r="BS295" s="152" t="n"/>
      <c r="BT295" s="152" t="n"/>
      <c r="BU295" s="152" t="n"/>
      <c r="BV295" s="152" t="n"/>
      <c r="BW295" s="152" t="n"/>
      <c r="BX295" s="165" t="n"/>
      <c r="BY295" s="150" t="n"/>
      <c r="BZ295" s="150" t="n"/>
      <c r="CA295" s="150" t="n"/>
      <c r="CB295" s="174" t="n"/>
      <c r="CC295" s="156" t="n"/>
      <c r="CD295" s="156" t="n"/>
      <c r="CE295" s="167">
        <f>IFERROR(__xludf.DUMMYFUNCTION("""COMPUTED_VALUE"""),"")</f>
        <v/>
      </c>
      <c r="CF295" s="158">
        <f>IFERROR(__xludf.DUMMYFUNCTION("""COMPUTED_VALUE"""),"")</f>
        <v/>
      </c>
      <c r="CG295" s="148" t="n"/>
      <c r="CH295" s="148" t="n"/>
      <c r="CI295" s="148" t="n"/>
      <c r="CJ295" s="148" t="n"/>
      <c r="CK295" s="148" t="n"/>
      <c r="CL295" s="148" t="n"/>
      <c r="CM295" s="148" t="n"/>
      <c r="CN295" s="148" t="n"/>
      <c r="CO295" s="148" t="n"/>
      <c r="CP295" s="148" t="n"/>
      <c r="CQ295" s="148" t="n"/>
      <c r="CR295" s="148" t="n"/>
      <c r="CS295" s="148" t="n"/>
      <c r="CT295" s="148" t="n"/>
      <c r="CU295" s="148" t="n"/>
      <c r="CV295" s="148" t="n"/>
    </row>
    <row r="296">
      <c r="A296" s="162" t="n"/>
      <c r="B296" s="64" t="n"/>
      <c r="C296" s="129" t="n"/>
      <c r="D296" s="130" t="inlineStr"/>
      <c r="E296" s="150" t="inlineStr"/>
      <c r="F296" s="150" t="inlineStr"/>
      <c r="G296" s="150" t="n"/>
      <c r="H296" s="152" t="n"/>
      <c r="I296" s="152" t="n"/>
      <c r="J296" s="152" t="n"/>
      <c r="K296" s="152" t="n"/>
      <c r="L296" s="152" t="n"/>
      <c r="M296" s="152" t="n"/>
      <c r="N296" s="152" t="n"/>
      <c r="O296" s="152" t="n"/>
      <c r="P296" s="152" t="n"/>
      <c r="Q296" s="152" t="n"/>
      <c r="R296" s="152" t="n"/>
      <c r="S296" s="165" t="n"/>
      <c r="T296" s="155" t="n"/>
      <c r="U296" s="152" t="n"/>
      <c r="V296" s="152" t="n"/>
      <c r="W296" s="152" t="n"/>
      <c r="X296" s="152" t="n"/>
      <c r="Y296" s="152" t="n"/>
      <c r="Z296" s="152" t="n"/>
      <c r="AA296" s="152" t="n"/>
      <c r="AB296" s="152" t="n"/>
      <c r="AC296" s="152" t="n"/>
      <c r="AD296" s="152" t="n"/>
      <c r="AE296" s="152" t="n"/>
      <c r="AF296" s="152" t="n"/>
      <c r="AG296" s="152" t="n"/>
      <c r="AH296" s="152" t="n"/>
      <c r="AI296" s="152" t="n"/>
      <c r="AJ296" s="152" t="n"/>
      <c r="AK296" s="152" t="n"/>
      <c r="AL296" s="152" t="n"/>
      <c r="AM296" s="152" t="n"/>
      <c r="AN296" s="166" t="n"/>
      <c r="AO296" s="155" t="n"/>
      <c r="AP296" s="152" t="n"/>
      <c r="AQ296" s="152" t="n"/>
      <c r="AR296" s="152" t="n"/>
      <c r="AS296" s="152" t="n"/>
      <c r="AT296" s="152" t="n"/>
      <c r="AU296" s="155" t="n"/>
      <c r="AV296" s="152" t="n"/>
      <c r="AW296" s="152" t="n"/>
      <c r="AX296" s="152" t="n"/>
      <c r="AY296" s="152" t="n"/>
      <c r="AZ296" s="152" t="n"/>
      <c r="BA296" s="165" t="n"/>
      <c r="BB296" s="165" t="n"/>
      <c r="BC296" s="155" t="n"/>
      <c r="BD296" s="152" t="n"/>
      <c r="BE296" s="152" t="n"/>
      <c r="BF296" s="152" t="n"/>
      <c r="BG296" s="155" t="n"/>
      <c r="BH296" s="152" t="n"/>
      <c r="BI296" s="152" t="n"/>
      <c r="BJ296" s="152" t="n"/>
      <c r="BK296" s="152" t="n"/>
      <c r="BL296" s="152" t="n"/>
      <c r="BM296" s="152" t="n"/>
      <c r="BN296" s="152" t="n"/>
      <c r="BO296" s="152" t="n"/>
      <c r="BP296" s="155" t="n"/>
      <c r="BQ296" s="152" t="n"/>
      <c r="BR296" s="152" t="n"/>
      <c r="BS296" s="152" t="n"/>
      <c r="BT296" s="152" t="n"/>
      <c r="BU296" s="152" t="n"/>
      <c r="BV296" s="152" t="n"/>
      <c r="BW296" s="152" t="n"/>
      <c r="BX296" s="165" t="n"/>
      <c r="BY296" s="150" t="n"/>
      <c r="BZ296" s="150" t="n"/>
      <c r="CA296" s="150" t="n"/>
      <c r="CB296" s="174" t="n"/>
      <c r="CC296" s="156" t="n"/>
      <c r="CD296" s="156" t="n"/>
      <c r="CE296" s="167">
        <f>IFERROR(__xludf.DUMMYFUNCTION("""COMPUTED_VALUE"""),"")</f>
        <v/>
      </c>
      <c r="CF296" s="158">
        <f>IFERROR(__xludf.DUMMYFUNCTION("""COMPUTED_VALUE"""),"")</f>
        <v/>
      </c>
      <c r="CG296" s="148" t="n"/>
      <c r="CH296" s="148" t="n"/>
      <c r="CI296" s="148" t="n"/>
      <c r="CJ296" s="148" t="n"/>
      <c r="CK296" s="148" t="n"/>
      <c r="CL296" s="148" t="n"/>
      <c r="CM296" s="148" t="n"/>
      <c r="CN296" s="148" t="n"/>
      <c r="CO296" s="148" t="n"/>
      <c r="CP296" s="148" t="n"/>
      <c r="CQ296" s="148" t="n"/>
      <c r="CR296" s="148" t="n"/>
      <c r="CS296" s="148" t="n"/>
      <c r="CT296" s="148" t="n"/>
      <c r="CU296" s="148" t="n"/>
      <c r="CV296" s="148" t="n"/>
    </row>
    <row r="297">
      <c r="A297" s="162" t="n"/>
      <c r="B297" s="64" t="n"/>
      <c r="C297" s="129" t="n"/>
      <c r="D297" s="130" t="inlineStr"/>
      <c r="E297" s="150" t="inlineStr"/>
      <c r="F297" s="150" t="inlineStr"/>
      <c r="G297" s="150" t="n"/>
      <c r="H297" s="152" t="n"/>
      <c r="I297" s="152" t="n"/>
      <c r="J297" s="152" t="n"/>
      <c r="K297" s="152" t="n"/>
      <c r="L297" s="152" t="n"/>
      <c r="M297" s="152" t="n"/>
      <c r="N297" s="152" t="n"/>
      <c r="O297" s="152" t="n"/>
      <c r="P297" s="152" t="n"/>
      <c r="Q297" s="152" t="n"/>
      <c r="R297" s="152" t="n"/>
      <c r="S297" s="165" t="n"/>
      <c r="T297" s="155" t="n"/>
      <c r="U297" s="152" t="n"/>
      <c r="V297" s="152" t="n"/>
      <c r="W297" s="152" t="n"/>
      <c r="X297" s="152" t="n"/>
      <c r="Y297" s="152" t="n"/>
      <c r="Z297" s="152" t="n"/>
      <c r="AA297" s="152" t="n"/>
      <c r="AB297" s="152" t="n"/>
      <c r="AC297" s="152" t="n"/>
      <c r="AD297" s="152" t="n"/>
      <c r="AE297" s="152" t="n"/>
      <c r="AF297" s="152" t="n"/>
      <c r="AG297" s="152" t="n"/>
      <c r="AH297" s="152" t="n"/>
      <c r="AI297" s="152" t="n"/>
      <c r="AJ297" s="152" t="n"/>
      <c r="AK297" s="152" t="n"/>
      <c r="AL297" s="152" t="n"/>
      <c r="AM297" s="152" t="n"/>
      <c r="AN297" s="166" t="n"/>
      <c r="AO297" s="155" t="n"/>
      <c r="AP297" s="152" t="n"/>
      <c r="AQ297" s="152" t="n"/>
      <c r="AR297" s="152" t="n"/>
      <c r="AS297" s="152" t="n"/>
      <c r="AT297" s="152" t="n"/>
      <c r="AU297" s="155" t="n"/>
      <c r="AV297" s="152" t="n"/>
      <c r="AW297" s="152" t="n"/>
      <c r="AX297" s="152" t="n"/>
      <c r="AY297" s="152" t="n"/>
      <c r="AZ297" s="152" t="n"/>
      <c r="BA297" s="165" t="n"/>
      <c r="BB297" s="165" t="n"/>
      <c r="BC297" s="155" t="n"/>
      <c r="BD297" s="152" t="n"/>
      <c r="BE297" s="152" t="n"/>
      <c r="BF297" s="152" t="n"/>
      <c r="BG297" s="155" t="n"/>
      <c r="BH297" s="152" t="n"/>
      <c r="BI297" s="152" t="n"/>
      <c r="BJ297" s="152" t="n"/>
      <c r="BK297" s="152" t="n"/>
      <c r="BL297" s="152" t="n"/>
      <c r="BM297" s="152" t="n"/>
      <c r="BN297" s="152" t="n"/>
      <c r="BO297" s="152" t="n"/>
      <c r="BP297" s="155" t="n"/>
      <c r="BQ297" s="152" t="n"/>
      <c r="BR297" s="152" t="n"/>
      <c r="BS297" s="152" t="n"/>
      <c r="BT297" s="152" t="n"/>
      <c r="BU297" s="152" t="n"/>
      <c r="BV297" s="152" t="n"/>
      <c r="BW297" s="152" t="n"/>
      <c r="BX297" s="165" t="n"/>
      <c r="BY297" s="150" t="n"/>
      <c r="BZ297" s="150" t="n"/>
      <c r="CA297" s="150" t="n"/>
      <c r="CB297" s="174" t="n"/>
      <c r="CC297" s="156" t="n"/>
      <c r="CD297" s="156" t="n"/>
      <c r="CE297" s="167">
        <f>IFERROR(__xludf.DUMMYFUNCTION("""COMPUTED_VALUE"""),"")</f>
        <v/>
      </c>
      <c r="CF297" s="158">
        <f>IFERROR(__xludf.DUMMYFUNCTION("""COMPUTED_VALUE"""),"")</f>
        <v/>
      </c>
      <c r="CG297" s="148" t="n"/>
      <c r="CH297" s="148" t="n"/>
      <c r="CI297" s="148" t="n"/>
      <c r="CJ297" s="148" t="n"/>
      <c r="CK297" s="148" t="n"/>
      <c r="CL297" s="148" t="n"/>
      <c r="CM297" s="148" t="n"/>
      <c r="CN297" s="148" t="n"/>
      <c r="CO297" s="148" t="n"/>
      <c r="CP297" s="148" t="n"/>
      <c r="CQ297" s="148" t="n"/>
      <c r="CR297" s="148" t="n"/>
      <c r="CS297" s="148" t="n"/>
      <c r="CT297" s="148" t="n"/>
      <c r="CU297" s="148" t="n"/>
      <c r="CV297" s="148" t="n"/>
    </row>
    <row r="298">
      <c r="A298" s="162" t="n"/>
      <c r="B298" s="64" t="n"/>
      <c r="C298" s="129" t="n"/>
      <c r="D298" s="130" t="inlineStr"/>
      <c r="E298" s="150" t="inlineStr"/>
      <c r="F298" s="150" t="inlineStr"/>
      <c r="G298" s="150" t="n"/>
      <c r="H298" s="152" t="n"/>
      <c r="I298" s="152" t="n"/>
      <c r="J298" s="152" t="n"/>
      <c r="K298" s="152" t="n"/>
      <c r="L298" s="152" t="n"/>
      <c r="M298" s="152" t="n"/>
      <c r="N298" s="152" t="n"/>
      <c r="O298" s="152" t="n"/>
      <c r="P298" s="152" t="n"/>
      <c r="Q298" s="152" t="n"/>
      <c r="R298" s="152" t="n"/>
      <c r="S298" s="165" t="n"/>
      <c r="T298" s="155" t="n"/>
      <c r="U298" s="152" t="n"/>
      <c r="V298" s="152" t="n"/>
      <c r="W298" s="152" t="n"/>
      <c r="X298" s="152" t="n"/>
      <c r="Y298" s="152" t="n"/>
      <c r="Z298" s="152" t="n"/>
      <c r="AA298" s="152" t="n"/>
      <c r="AB298" s="152" t="n"/>
      <c r="AC298" s="152" t="n"/>
      <c r="AD298" s="152" t="n"/>
      <c r="AE298" s="152" t="n"/>
      <c r="AF298" s="152" t="n"/>
      <c r="AG298" s="152" t="n"/>
      <c r="AH298" s="152" t="n"/>
      <c r="AI298" s="152" t="n"/>
      <c r="AJ298" s="152" t="n"/>
      <c r="AK298" s="152" t="n"/>
      <c r="AL298" s="152" t="n"/>
      <c r="AM298" s="152" t="n"/>
      <c r="AN298" s="166" t="n"/>
      <c r="AO298" s="155" t="n"/>
      <c r="AP298" s="152" t="n"/>
      <c r="AQ298" s="152" t="n"/>
      <c r="AR298" s="152" t="n"/>
      <c r="AS298" s="152" t="n"/>
      <c r="AT298" s="152" t="n"/>
      <c r="AU298" s="155" t="n"/>
      <c r="AV298" s="152" t="n"/>
      <c r="AW298" s="152" t="n"/>
      <c r="AX298" s="152" t="n"/>
      <c r="AY298" s="152" t="n"/>
      <c r="AZ298" s="152" t="n"/>
      <c r="BA298" s="165" t="n"/>
      <c r="BB298" s="165" t="n"/>
      <c r="BC298" s="155" t="n"/>
      <c r="BD298" s="152" t="n"/>
      <c r="BE298" s="152" t="n"/>
      <c r="BF298" s="152" t="n"/>
      <c r="BG298" s="155" t="n"/>
      <c r="BH298" s="152" t="n"/>
      <c r="BI298" s="152" t="n"/>
      <c r="BJ298" s="152" t="n"/>
      <c r="BK298" s="152" t="n"/>
      <c r="BL298" s="152" t="n"/>
      <c r="BM298" s="152" t="n"/>
      <c r="BN298" s="152" t="n"/>
      <c r="BO298" s="152" t="n"/>
      <c r="BP298" s="155" t="n"/>
      <c r="BQ298" s="152" t="n"/>
      <c r="BR298" s="152" t="n"/>
      <c r="BS298" s="152" t="n"/>
      <c r="BT298" s="152" t="n"/>
      <c r="BU298" s="152" t="n"/>
      <c r="BV298" s="152" t="n"/>
      <c r="BW298" s="152" t="n"/>
      <c r="BX298" s="165" t="n"/>
      <c r="BY298" s="150" t="n"/>
      <c r="BZ298" s="150" t="n"/>
      <c r="CA298" s="150" t="n"/>
      <c r="CB298" s="174" t="n"/>
      <c r="CC298" s="156" t="n"/>
      <c r="CD298" s="156" t="n"/>
      <c r="CE298" s="167">
        <f>IFERROR(__xludf.DUMMYFUNCTION("""COMPUTED_VALUE"""),"")</f>
        <v/>
      </c>
      <c r="CF298" s="158">
        <f>IFERROR(__xludf.DUMMYFUNCTION("""COMPUTED_VALUE"""),"")</f>
        <v/>
      </c>
      <c r="CG298" s="148" t="n"/>
      <c r="CH298" s="148" t="n"/>
      <c r="CI298" s="148" t="n"/>
      <c r="CJ298" s="148" t="n"/>
      <c r="CK298" s="148" t="n"/>
      <c r="CL298" s="148" t="n"/>
      <c r="CM298" s="148" t="n"/>
      <c r="CN298" s="148" t="n"/>
      <c r="CO298" s="148" t="n"/>
      <c r="CP298" s="148" t="n"/>
      <c r="CQ298" s="148" t="n"/>
      <c r="CR298" s="148" t="n"/>
      <c r="CS298" s="148" t="n"/>
      <c r="CT298" s="148" t="n"/>
      <c r="CU298" s="148" t="n"/>
      <c r="CV298" s="148" t="n"/>
    </row>
    <row r="299">
      <c r="A299" s="162" t="n"/>
      <c r="B299" s="64" t="n"/>
      <c r="C299" s="129" t="n"/>
      <c r="D299" s="130" t="inlineStr"/>
      <c r="E299" s="150" t="inlineStr"/>
      <c r="F299" s="150" t="inlineStr"/>
      <c r="G299" s="150" t="n"/>
      <c r="H299" s="152" t="n"/>
      <c r="I299" s="152" t="n"/>
      <c r="J299" s="152" t="n"/>
      <c r="K299" s="152" t="n"/>
      <c r="L299" s="152" t="n"/>
      <c r="M299" s="152" t="n"/>
      <c r="N299" s="152" t="n"/>
      <c r="O299" s="152" t="n"/>
      <c r="P299" s="152" t="n"/>
      <c r="Q299" s="152" t="n"/>
      <c r="R299" s="152" t="n"/>
      <c r="S299" s="165" t="n"/>
      <c r="T299" s="155" t="n"/>
      <c r="U299" s="152" t="n"/>
      <c r="V299" s="152" t="n"/>
      <c r="W299" s="152" t="n"/>
      <c r="X299" s="152" t="n"/>
      <c r="Y299" s="152" t="n"/>
      <c r="Z299" s="152" t="n"/>
      <c r="AA299" s="152" t="n"/>
      <c r="AB299" s="152" t="n"/>
      <c r="AC299" s="152" t="n"/>
      <c r="AD299" s="152" t="n"/>
      <c r="AE299" s="152" t="n"/>
      <c r="AF299" s="152" t="n"/>
      <c r="AG299" s="152" t="n"/>
      <c r="AH299" s="152" t="n"/>
      <c r="AI299" s="152" t="n"/>
      <c r="AJ299" s="152" t="n"/>
      <c r="AK299" s="152" t="n"/>
      <c r="AL299" s="152" t="n"/>
      <c r="AM299" s="152" t="n"/>
      <c r="AN299" s="166" t="n"/>
      <c r="AO299" s="155" t="n"/>
      <c r="AP299" s="152" t="n"/>
      <c r="AQ299" s="152" t="n"/>
      <c r="AR299" s="152" t="n"/>
      <c r="AS299" s="152" t="n"/>
      <c r="AT299" s="152" t="n"/>
      <c r="AU299" s="155" t="n"/>
      <c r="AV299" s="152" t="n"/>
      <c r="AW299" s="152" t="n"/>
      <c r="AX299" s="152" t="n"/>
      <c r="AY299" s="152" t="n"/>
      <c r="AZ299" s="152" t="n"/>
      <c r="BA299" s="165" t="n"/>
      <c r="BB299" s="165" t="n"/>
      <c r="BC299" s="155" t="n"/>
      <c r="BD299" s="152" t="n"/>
      <c r="BE299" s="152" t="n"/>
      <c r="BF299" s="152" t="n"/>
      <c r="BG299" s="155" t="n"/>
      <c r="BH299" s="152" t="n"/>
      <c r="BI299" s="152" t="n"/>
      <c r="BJ299" s="152" t="n"/>
      <c r="BK299" s="152" t="n"/>
      <c r="BL299" s="152" t="n"/>
      <c r="BM299" s="152" t="n"/>
      <c r="BN299" s="152" t="n"/>
      <c r="BO299" s="152" t="n"/>
      <c r="BP299" s="155" t="n"/>
      <c r="BQ299" s="152" t="n"/>
      <c r="BR299" s="152" t="n"/>
      <c r="BS299" s="152" t="n"/>
      <c r="BT299" s="152" t="n"/>
      <c r="BU299" s="152" t="n"/>
      <c r="BV299" s="152" t="n"/>
      <c r="BW299" s="152" t="n"/>
      <c r="BX299" s="165" t="n"/>
      <c r="BY299" s="150" t="n"/>
      <c r="BZ299" s="150" t="n"/>
      <c r="CA299" s="150" t="n"/>
      <c r="CB299" s="174" t="n"/>
      <c r="CC299" s="156" t="n"/>
      <c r="CD299" s="156" t="n"/>
      <c r="CE299" s="167">
        <f>IFERROR(__xludf.DUMMYFUNCTION("""COMPUTED_VALUE"""),"")</f>
        <v/>
      </c>
      <c r="CF299" s="158">
        <f>IFERROR(__xludf.DUMMYFUNCTION("""COMPUTED_VALUE"""),"")</f>
        <v/>
      </c>
      <c r="CG299" s="148" t="n"/>
      <c r="CH299" s="148" t="n"/>
      <c r="CI299" s="148" t="n"/>
      <c r="CJ299" s="148" t="n"/>
      <c r="CK299" s="148" t="n"/>
      <c r="CL299" s="148" t="n"/>
      <c r="CM299" s="148" t="n"/>
      <c r="CN299" s="148" t="n"/>
      <c r="CO299" s="148" t="n"/>
      <c r="CP299" s="148" t="n"/>
      <c r="CQ299" s="148" t="n"/>
      <c r="CR299" s="148" t="n"/>
      <c r="CS299" s="148" t="n"/>
      <c r="CT299" s="148" t="n"/>
      <c r="CU299" s="148" t="n"/>
      <c r="CV299" s="148" t="n"/>
    </row>
    <row r="300">
      <c r="A300" s="162" t="n"/>
      <c r="B300" s="64" t="n"/>
      <c r="C300" s="129" t="n"/>
      <c r="D300" s="130" t="inlineStr"/>
      <c r="E300" s="150" t="inlineStr"/>
      <c r="F300" s="150" t="inlineStr"/>
      <c r="G300" s="150" t="n"/>
      <c r="H300" s="152" t="n"/>
      <c r="I300" s="152" t="n"/>
      <c r="J300" s="152" t="n"/>
      <c r="K300" s="152" t="n"/>
      <c r="L300" s="152" t="n"/>
      <c r="M300" s="152" t="n"/>
      <c r="N300" s="152" t="n"/>
      <c r="O300" s="152" t="n"/>
      <c r="P300" s="152" t="n"/>
      <c r="Q300" s="152" t="n"/>
      <c r="R300" s="152" t="n"/>
      <c r="S300" s="165" t="n"/>
      <c r="T300" s="155" t="n"/>
      <c r="U300" s="152" t="n"/>
      <c r="V300" s="152" t="n"/>
      <c r="W300" s="152" t="n"/>
      <c r="X300" s="152" t="n"/>
      <c r="Y300" s="152" t="n"/>
      <c r="Z300" s="152" t="n"/>
      <c r="AA300" s="152" t="n"/>
      <c r="AB300" s="152" t="n"/>
      <c r="AC300" s="152" t="n"/>
      <c r="AD300" s="152" t="n"/>
      <c r="AE300" s="152" t="n"/>
      <c r="AF300" s="152" t="n"/>
      <c r="AG300" s="152" t="n"/>
      <c r="AH300" s="152" t="n"/>
      <c r="AI300" s="152" t="n"/>
      <c r="AJ300" s="152" t="n"/>
      <c r="AK300" s="152" t="n"/>
      <c r="AL300" s="152" t="n"/>
      <c r="AM300" s="152" t="n"/>
      <c r="AN300" s="166" t="n"/>
      <c r="AO300" s="155" t="n"/>
      <c r="AP300" s="152" t="n"/>
      <c r="AQ300" s="152" t="n"/>
      <c r="AR300" s="152" t="n"/>
      <c r="AS300" s="152" t="n"/>
      <c r="AT300" s="152" t="n"/>
      <c r="AU300" s="155" t="n"/>
      <c r="AV300" s="152" t="n"/>
      <c r="AW300" s="152" t="n"/>
      <c r="AX300" s="152" t="n"/>
      <c r="AY300" s="152" t="n"/>
      <c r="AZ300" s="152" t="n"/>
      <c r="BA300" s="165" t="n"/>
      <c r="BB300" s="165" t="n"/>
      <c r="BC300" s="155" t="n"/>
      <c r="BD300" s="152" t="n"/>
      <c r="BE300" s="152" t="n"/>
      <c r="BF300" s="152" t="n"/>
      <c r="BG300" s="155" t="n"/>
      <c r="BH300" s="152" t="n"/>
      <c r="BI300" s="152" t="n"/>
      <c r="BJ300" s="152" t="n"/>
      <c r="BK300" s="152" t="n"/>
      <c r="BL300" s="152" t="n"/>
      <c r="BM300" s="152" t="n"/>
      <c r="BN300" s="152" t="n"/>
      <c r="BO300" s="152" t="n"/>
      <c r="BP300" s="155" t="n"/>
      <c r="BQ300" s="152" t="n"/>
      <c r="BR300" s="152" t="n"/>
      <c r="BS300" s="152" t="n"/>
      <c r="BT300" s="152" t="n"/>
      <c r="BU300" s="152" t="n"/>
      <c r="BV300" s="152" t="n"/>
      <c r="BW300" s="152" t="n"/>
      <c r="BX300" s="165" t="n"/>
      <c r="BY300" s="150" t="n"/>
      <c r="BZ300" s="150" t="n"/>
      <c r="CA300" s="150" t="n"/>
      <c r="CB300" s="174" t="n"/>
      <c r="CC300" s="156" t="n"/>
      <c r="CD300" s="156" t="n"/>
      <c r="CE300" s="167">
        <f>IFERROR(__xludf.DUMMYFUNCTION("""COMPUTED_VALUE"""),"")</f>
        <v/>
      </c>
      <c r="CF300" s="158">
        <f>IFERROR(__xludf.DUMMYFUNCTION("""COMPUTED_VALUE"""),"")</f>
        <v/>
      </c>
      <c r="CG300" s="148" t="n"/>
      <c r="CH300" s="148" t="n"/>
      <c r="CI300" s="148" t="n"/>
      <c r="CJ300" s="148" t="n"/>
      <c r="CK300" s="148" t="n"/>
      <c r="CL300" s="148" t="n"/>
      <c r="CM300" s="148" t="n"/>
      <c r="CN300" s="148" t="n"/>
      <c r="CO300" s="148" t="n"/>
      <c r="CP300" s="148" t="n"/>
      <c r="CQ300" s="148" t="n"/>
      <c r="CR300" s="148" t="n"/>
      <c r="CS300" s="148" t="n"/>
      <c r="CT300" s="148" t="n"/>
      <c r="CU300" s="148" t="n"/>
      <c r="CV300" s="148" t="n"/>
    </row>
    <row r="301">
      <c r="A301" s="162" t="n"/>
      <c r="B301" s="64" t="n"/>
      <c r="C301" s="129" t="n"/>
      <c r="D301" s="130" t="inlineStr"/>
      <c r="E301" s="150" t="inlineStr"/>
      <c r="F301" s="150" t="inlineStr"/>
      <c r="G301" s="150" t="n"/>
      <c r="H301" s="152" t="n"/>
      <c r="I301" s="152" t="n"/>
      <c r="J301" s="152" t="n"/>
      <c r="K301" s="152" t="n"/>
      <c r="L301" s="152" t="n"/>
      <c r="M301" s="152" t="n"/>
      <c r="N301" s="152" t="n"/>
      <c r="O301" s="152" t="n"/>
      <c r="P301" s="152" t="n"/>
      <c r="Q301" s="152" t="n"/>
      <c r="R301" s="152" t="n"/>
      <c r="S301" s="165" t="n"/>
      <c r="T301" s="155" t="n"/>
      <c r="U301" s="152" t="n"/>
      <c r="V301" s="152" t="n"/>
      <c r="W301" s="152" t="n"/>
      <c r="X301" s="152" t="n"/>
      <c r="Y301" s="152" t="n"/>
      <c r="Z301" s="152" t="n"/>
      <c r="AA301" s="152" t="n"/>
      <c r="AB301" s="152" t="n"/>
      <c r="AC301" s="152" t="n"/>
      <c r="AD301" s="152" t="n"/>
      <c r="AE301" s="152" t="n"/>
      <c r="AF301" s="152" t="n"/>
      <c r="AG301" s="152" t="n"/>
      <c r="AH301" s="152" t="n"/>
      <c r="AI301" s="152" t="n"/>
      <c r="AJ301" s="152" t="n"/>
      <c r="AK301" s="152" t="n"/>
      <c r="AL301" s="152" t="n"/>
      <c r="AM301" s="152" t="n"/>
      <c r="AN301" s="166" t="n"/>
      <c r="AO301" s="155" t="n"/>
      <c r="AP301" s="152" t="n"/>
      <c r="AQ301" s="152" t="n"/>
      <c r="AR301" s="152" t="n"/>
      <c r="AS301" s="152" t="n"/>
      <c r="AT301" s="152" t="n"/>
      <c r="AU301" s="155" t="n"/>
      <c r="AV301" s="152" t="n"/>
      <c r="AW301" s="152" t="n"/>
      <c r="AX301" s="152" t="n"/>
      <c r="AY301" s="152" t="n"/>
      <c r="AZ301" s="152" t="n"/>
      <c r="BA301" s="165" t="n"/>
      <c r="BB301" s="165" t="n"/>
      <c r="BC301" s="155" t="n"/>
      <c r="BD301" s="152" t="n"/>
      <c r="BE301" s="152" t="n"/>
      <c r="BF301" s="152" t="n"/>
      <c r="BG301" s="155" t="n"/>
      <c r="BH301" s="152" t="n"/>
      <c r="BI301" s="152" t="n"/>
      <c r="BJ301" s="152" t="n"/>
      <c r="BK301" s="152" t="n"/>
      <c r="BL301" s="152" t="n"/>
      <c r="BM301" s="152" t="n"/>
      <c r="BN301" s="152" t="n"/>
      <c r="BO301" s="152" t="n"/>
      <c r="BP301" s="155" t="n"/>
      <c r="BQ301" s="152" t="n"/>
      <c r="BR301" s="152" t="n"/>
      <c r="BS301" s="152" t="n"/>
      <c r="BT301" s="152" t="n"/>
      <c r="BU301" s="152" t="n"/>
      <c r="BV301" s="152" t="n"/>
      <c r="BW301" s="152" t="n"/>
      <c r="BX301" s="165" t="n"/>
      <c r="BY301" s="150" t="n"/>
      <c r="BZ301" s="150" t="n"/>
      <c r="CA301" s="150" t="n"/>
      <c r="CB301" s="174" t="n"/>
      <c r="CC301" s="156" t="n"/>
      <c r="CD301" s="156" t="n"/>
      <c r="CE301" s="167">
        <f>IFERROR(__xludf.DUMMYFUNCTION("""COMPUTED_VALUE"""),"")</f>
        <v/>
      </c>
      <c r="CF301" s="158">
        <f>IFERROR(__xludf.DUMMYFUNCTION("""COMPUTED_VALUE"""),"")</f>
        <v/>
      </c>
      <c r="CG301" s="148" t="n"/>
      <c r="CH301" s="148" t="n"/>
      <c r="CI301" s="148" t="n"/>
      <c r="CJ301" s="148" t="n"/>
      <c r="CK301" s="148" t="n"/>
      <c r="CL301" s="148" t="n"/>
      <c r="CM301" s="148" t="n"/>
      <c r="CN301" s="148" t="n"/>
      <c r="CO301" s="148" t="n"/>
      <c r="CP301" s="148" t="n"/>
      <c r="CQ301" s="148" t="n"/>
      <c r="CR301" s="148" t="n"/>
      <c r="CS301" s="148" t="n"/>
      <c r="CT301" s="148" t="n"/>
      <c r="CU301" s="148" t="n"/>
      <c r="CV301" s="148" t="n"/>
    </row>
    <row r="302">
      <c r="A302" s="162" t="n"/>
      <c r="B302" s="64" t="n"/>
      <c r="C302" s="129" t="n"/>
      <c r="D302" s="130" t="inlineStr"/>
      <c r="E302" s="150" t="inlineStr"/>
      <c r="F302" s="150" t="inlineStr"/>
      <c r="G302" s="150" t="n"/>
      <c r="H302" s="152" t="n"/>
      <c r="I302" s="152" t="n"/>
      <c r="J302" s="152" t="n"/>
      <c r="K302" s="152" t="n"/>
      <c r="L302" s="152" t="n"/>
      <c r="M302" s="152" t="n"/>
      <c r="N302" s="152" t="n"/>
      <c r="O302" s="152" t="n"/>
      <c r="P302" s="152" t="n"/>
      <c r="Q302" s="152" t="n"/>
      <c r="R302" s="152" t="n"/>
      <c r="S302" s="165" t="n"/>
      <c r="T302" s="155" t="n"/>
      <c r="U302" s="152" t="n"/>
      <c r="V302" s="152" t="n"/>
      <c r="W302" s="152" t="n"/>
      <c r="X302" s="152" t="n"/>
      <c r="Y302" s="152" t="n"/>
      <c r="Z302" s="152" t="n"/>
      <c r="AA302" s="152" t="n"/>
      <c r="AB302" s="152" t="n"/>
      <c r="AC302" s="152" t="n"/>
      <c r="AD302" s="152" t="n"/>
      <c r="AE302" s="152" t="n"/>
      <c r="AF302" s="152" t="n"/>
      <c r="AG302" s="152" t="n"/>
      <c r="AH302" s="152" t="n"/>
      <c r="AI302" s="152" t="n"/>
      <c r="AJ302" s="152" t="n"/>
      <c r="AK302" s="152" t="n"/>
      <c r="AL302" s="152" t="n"/>
      <c r="AM302" s="152" t="n"/>
      <c r="AN302" s="166" t="n"/>
      <c r="AO302" s="155" t="n"/>
      <c r="AP302" s="152" t="n"/>
      <c r="AQ302" s="152" t="n"/>
      <c r="AR302" s="152" t="n"/>
      <c r="AS302" s="152" t="n"/>
      <c r="AT302" s="152" t="n"/>
      <c r="AU302" s="155" t="n"/>
      <c r="AV302" s="152" t="n"/>
      <c r="AW302" s="152" t="n"/>
      <c r="AX302" s="152" t="n"/>
      <c r="AY302" s="152" t="n"/>
      <c r="AZ302" s="152" t="n"/>
      <c r="BA302" s="165" t="n"/>
      <c r="BB302" s="165" t="n"/>
      <c r="BC302" s="155" t="n"/>
      <c r="BD302" s="152" t="n"/>
      <c r="BE302" s="152" t="n"/>
      <c r="BF302" s="152" t="n"/>
      <c r="BG302" s="155" t="n"/>
      <c r="BH302" s="152" t="n"/>
      <c r="BI302" s="152" t="n"/>
      <c r="BJ302" s="152" t="n"/>
      <c r="BK302" s="152" t="n"/>
      <c r="BL302" s="152" t="n"/>
      <c r="BM302" s="152" t="n"/>
      <c r="BN302" s="152" t="n"/>
      <c r="BO302" s="152" t="n"/>
      <c r="BP302" s="155" t="n"/>
      <c r="BQ302" s="152" t="n"/>
      <c r="BR302" s="152" t="n"/>
      <c r="BS302" s="152" t="n"/>
      <c r="BT302" s="152" t="n"/>
      <c r="BU302" s="152" t="n"/>
      <c r="BV302" s="152" t="n"/>
      <c r="BW302" s="152" t="n"/>
      <c r="BX302" s="165" t="n"/>
      <c r="BY302" s="150" t="n"/>
      <c r="BZ302" s="150" t="n"/>
      <c r="CA302" s="150" t="n"/>
      <c r="CB302" s="174" t="n"/>
      <c r="CC302" s="156" t="n"/>
      <c r="CD302" s="156" t="n"/>
      <c r="CE302" s="167">
        <f>IFERROR(__xludf.DUMMYFUNCTION("""COMPUTED_VALUE"""),"")</f>
        <v/>
      </c>
      <c r="CF302" s="158">
        <f>IFERROR(__xludf.DUMMYFUNCTION("""COMPUTED_VALUE"""),"")</f>
        <v/>
      </c>
      <c r="CG302" s="148" t="n"/>
      <c r="CH302" s="148" t="n"/>
      <c r="CI302" s="148" t="n"/>
      <c r="CJ302" s="148" t="n"/>
      <c r="CK302" s="148" t="n"/>
      <c r="CL302" s="148" t="n"/>
      <c r="CM302" s="148" t="n"/>
      <c r="CN302" s="148" t="n"/>
      <c r="CO302" s="148" t="n"/>
      <c r="CP302" s="148" t="n"/>
      <c r="CQ302" s="148" t="n"/>
      <c r="CR302" s="148" t="n"/>
      <c r="CS302" s="148" t="n"/>
      <c r="CT302" s="148" t="n"/>
      <c r="CU302" s="148" t="n"/>
      <c r="CV302" s="148" t="n"/>
    </row>
    <row r="303">
      <c r="A303" s="162" t="n"/>
      <c r="B303" s="64" t="n"/>
      <c r="C303" s="129" t="n"/>
      <c r="D303" s="130" t="inlineStr"/>
      <c r="E303" s="150" t="inlineStr"/>
      <c r="F303" s="150" t="inlineStr"/>
      <c r="G303" s="150" t="n"/>
      <c r="H303" s="152" t="n"/>
      <c r="I303" s="152" t="n"/>
      <c r="J303" s="152" t="n"/>
      <c r="K303" s="152" t="n"/>
      <c r="L303" s="152" t="n"/>
      <c r="M303" s="152" t="n"/>
      <c r="N303" s="152" t="n"/>
      <c r="O303" s="152" t="n"/>
      <c r="P303" s="152" t="n"/>
      <c r="Q303" s="152" t="n"/>
      <c r="R303" s="152" t="n"/>
      <c r="S303" s="165" t="n"/>
      <c r="T303" s="155" t="n"/>
      <c r="U303" s="152" t="n"/>
      <c r="V303" s="152" t="n"/>
      <c r="W303" s="152" t="n"/>
      <c r="X303" s="152" t="n"/>
      <c r="Y303" s="152" t="n"/>
      <c r="Z303" s="152" t="n"/>
      <c r="AA303" s="152" t="n"/>
      <c r="AB303" s="152" t="n"/>
      <c r="AC303" s="152" t="n"/>
      <c r="AD303" s="152" t="n"/>
      <c r="AE303" s="152" t="n"/>
      <c r="AF303" s="152" t="n"/>
      <c r="AG303" s="152" t="n"/>
      <c r="AH303" s="152" t="n"/>
      <c r="AI303" s="152" t="n"/>
      <c r="AJ303" s="152" t="n"/>
      <c r="AK303" s="152" t="n"/>
      <c r="AL303" s="152" t="n"/>
      <c r="AM303" s="152" t="n"/>
      <c r="AN303" s="166" t="n"/>
      <c r="AO303" s="155" t="n"/>
      <c r="AP303" s="152" t="n"/>
      <c r="AQ303" s="152" t="n"/>
      <c r="AR303" s="152" t="n"/>
      <c r="AS303" s="152" t="n"/>
      <c r="AT303" s="152" t="n"/>
      <c r="AU303" s="155" t="n"/>
      <c r="AV303" s="152" t="n"/>
      <c r="AW303" s="152" t="n"/>
      <c r="AX303" s="152" t="n"/>
      <c r="AY303" s="152" t="n"/>
      <c r="AZ303" s="152" t="n"/>
      <c r="BA303" s="165" t="n"/>
      <c r="BB303" s="165" t="n"/>
      <c r="BC303" s="155" t="n"/>
      <c r="BD303" s="152" t="n"/>
      <c r="BE303" s="152" t="n"/>
      <c r="BF303" s="152" t="n"/>
      <c r="BG303" s="155" t="n"/>
      <c r="BH303" s="152" t="n"/>
      <c r="BI303" s="152" t="n"/>
      <c r="BJ303" s="152" t="n"/>
      <c r="BK303" s="152" t="n"/>
      <c r="BL303" s="152" t="n"/>
      <c r="BM303" s="152" t="n"/>
      <c r="BN303" s="152" t="n"/>
      <c r="BO303" s="152" t="n"/>
      <c r="BP303" s="155" t="n"/>
      <c r="BQ303" s="152" t="n"/>
      <c r="BR303" s="152" t="n"/>
      <c r="BS303" s="152" t="n"/>
      <c r="BT303" s="152" t="n"/>
      <c r="BU303" s="152" t="n"/>
      <c r="BV303" s="152" t="n"/>
      <c r="BW303" s="152" t="n"/>
      <c r="BX303" s="165" t="n"/>
      <c r="BY303" s="150" t="n"/>
      <c r="BZ303" s="150" t="n"/>
      <c r="CA303" s="150" t="n"/>
      <c r="CB303" s="174" t="n"/>
      <c r="CC303" s="156" t="n"/>
      <c r="CD303" s="156" t="n"/>
      <c r="CE303" s="167">
        <f>IFERROR(__xludf.DUMMYFUNCTION("""COMPUTED_VALUE"""),"")</f>
        <v/>
      </c>
      <c r="CF303" s="158">
        <f>IFERROR(__xludf.DUMMYFUNCTION("""COMPUTED_VALUE"""),"")</f>
        <v/>
      </c>
      <c r="CG303" s="148" t="n"/>
      <c r="CH303" s="148" t="n"/>
      <c r="CI303" s="148" t="n"/>
      <c r="CJ303" s="148" t="n"/>
      <c r="CK303" s="148" t="n"/>
      <c r="CL303" s="148" t="n"/>
      <c r="CM303" s="148" t="n"/>
      <c r="CN303" s="148" t="n"/>
      <c r="CO303" s="148" t="n"/>
      <c r="CP303" s="148" t="n"/>
      <c r="CQ303" s="148" t="n"/>
      <c r="CR303" s="148" t="n"/>
      <c r="CS303" s="148" t="n"/>
      <c r="CT303" s="148" t="n"/>
      <c r="CU303" s="148" t="n"/>
      <c r="CV303" s="148" t="n"/>
    </row>
    <row r="304">
      <c r="A304" s="162" t="n"/>
      <c r="B304" s="64" t="n"/>
      <c r="C304" s="129" t="n"/>
      <c r="D304" s="130" t="inlineStr"/>
      <c r="E304" s="150" t="inlineStr"/>
      <c r="F304" s="150" t="inlineStr"/>
      <c r="G304" s="150" t="n"/>
      <c r="H304" s="152" t="n"/>
      <c r="I304" s="152" t="n"/>
      <c r="J304" s="152" t="n"/>
      <c r="K304" s="152" t="n"/>
      <c r="L304" s="152" t="n"/>
      <c r="M304" s="152" t="n"/>
      <c r="N304" s="152" t="n"/>
      <c r="O304" s="152" t="n"/>
      <c r="P304" s="152" t="n"/>
      <c r="Q304" s="152" t="n"/>
      <c r="R304" s="152" t="n"/>
      <c r="S304" s="165" t="n"/>
      <c r="T304" s="155" t="n"/>
      <c r="U304" s="152" t="n"/>
      <c r="V304" s="152" t="n"/>
      <c r="W304" s="152" t="n"/>
      <c r="X304" s="152" t="n"/>
      <c r="Y304" s="152" t="n"/>
      <c r="Z304" s="152" t="n"/>
      <c r="AA304" s="152" t="n"/>
      <c r="AB304" s="152" t="n"/>
      <c r="AC304" s="152" t="n"/>
      <c r="AD304" s="152" t="n"/>
      <c r="AE304" s="152" t="n"/>
      <c r="AF304" s="152" t="n"/>
      <c r="AG304" s="152" t="n"/>
      <c r="AH304" s="152" t="n"/>
      <c r="AI304" s="152" t="n"/>
      <c r="AJ304" s="152" t="n"/>
      <c r="AK304" s="152" t="n"/>
      <c r="AL304" s="152" t="n"/>
      <c r="AM304" s="152" t="n"/>
      <c r="AN304" s="166" t="n"/>
      <c r="AO304" s="155" t="n"/>
      <c r="AP304" s="152" t="n"/>
      <c r="AQ304" s="152" t="n"/>
      <c r="AR304" s="152" t="n"/>
      <c r="AS304" s="152" t="n"/>
      <c r="AT304" s="152" t="n"/>
      <c r="AU304" s="155" t="n"/>
      <c r="AV304" s="152" t="n"/>
      <c r="AW304" s="152" t="n"/>
      <c r="AX304" s="152" t="n"/>
      <c r="AY304" s="152" t="n"/>
      <c r="AZ304" s="152" t="n"/>
      <c r="BA304" s="165" t="n"/>
      <c r="BB304" s="165" t="n"/>
      <c r="BC304" s="155" t="n"/>
      <c r="BD304" s="152" t="n"/>
      <c r="BE304" s="152" t="n"/>
      <c r="BF304" s="152" t="n"/>
      <c r="BG304" s="155" t="n"/>
      <c r="BH304" s="152" t="n"/>
      <c r="BI304" s="152" t="n"/>
      <c r="BJ304" s="152" t="n"/>
      <c r="BK304" s="152" t="n"/>
      <c r="BL304" s="152" t="n"/>
      <c r="BM304" s="152" t="n"/>
      <c r="BN304" s="152" t="n"/>
      <c r="BO304" s="152" t="n"/>
      <c r="BP304" s="155" t="n"/>
      <c r="BQ304" s="152" t="n"/>
      <c r="BR304" s="152" t="n"/>
      <c r="BS304" s="152" t="n"/>
      <c r="BT304" s="152" t="n"/>
      <c r="BU304" s="152" t="n"/>
      <c r="BV304" s="152" t="n"/>
      <c r="BW304" s="152" t="n"/>
      <c r="BX304" s="165" t="n"/>
      <c r="BY304" s="150" t="n"/>
      <c r="BZ304" s="150" t="n"/>
      <c r="CA304" s="150" t="n"/>
      <c r="CB304" s="174" t="n"/>
      <c r="CC304" s="156" t="n"/>
      <c r="CD304" s="156" t="n"/>
      <c r="CE304" s="167">
        <f>IFERROR(__xludf.DUMMYFUNCTION("""COMPUTED_VALUE"""),"")</f>
        <v/>
      </c>
      <c r="CF304" s="158">
        <f>IFERROR(__xludf.DUMMYFUNCTION("""COMPUTED_VALUE"""),"")</f>
        <v/>
      </c>
      <c r="CG304" s="148" t="n"/>
      <c r="CH304" s="148" t="n"/>
      <c r="CI304" s="148" t="n"/>
      <c r="CJ304" s="148" t="n"/>
      <c r="CK304" s="148" t="n"/>
      <c r="CL304" s="148" t="n"/>
      <c r="CM304" s="148" t="n"/>
      <c r="CN304" s="148" t="n"/>
      <c r="CO304" s="148" t="n"/>
      <c r="CP304" s="148" t="n"/>
      <c r="CQ304" s="148" t="n"/>
      <c r="CR304" s="148" t="n"/>
      <c r="CS304" s="148" t="n"/>
      <c r="CT304" s="148" t="n"/>
      <c r="CU304" s="148" t="n"/>
      <c r="CV304" s="148" t="n"/>
    </row>
    <row r="305">
      <c r="A305" s="162" t="n"/>
      <c r="B305" s="64" t="n"/>
      <c r="C305" s="129" t="n"/>
      <c r="D305" s="130" t="inlineStr"/>
      <c r="E305" s="150" t="inlineStr"/>
      <c r="F305" s="150" t="inlineStr"/>
      <c r="G305" s="150" t="n"/>
      <c r="H305" s="152" t="n"/>
      <c r="I305" s="152" t="n"/>
      <c r="J305" s="152" t="n"/>
      <c r="K305" s="152" t="n"/>
      <c r="L305" s="152" t="n"/>
      <c r="M305" s="152" t="n"/>
      <c r="N305" s="152" t="n"/>
      <c r="O305" s="152" t="n"/>
      <c r="P305" s="152" t="n"/>
      <c r="Q305" s="152" t="n"/>
      <c r="R305" s="152" t="n"/>
      <c r="S305" s="165" t="n"/>
      <c r="T305" s="155" t="n"/>
      <c r="U305" s="152" t="n"/>
      <c r="V305" s="152" t="n"/>
      <c r="W305" s="152" t="n"/>
      <c r="X305" s="152" t="n"/>
      <c r="Y305" s="152" t="n"/>
      <c r="Z305" s="152" t="n"/>
      <c r="AA305" s="152" t="n"/>
      <c r="AB305" s="152" t="n"/>
      <c r="AC305" s="152" t="n"/>
      <c r="AD305" s="152" t="n"/>
      <c r="AE305" s="152" t="n"/>
      <c r="AF305" s="152" t="n"/>
      <c r="AG305" s="152" t="n"/>
      <c r="AH305" s="152" t="n"/>
      <c r="AI305" s="152" t="n"/>
      <c r="AJ305" s="152" t="n"/>
      <c r="AK305" s="152" t="n"/>
      <c r="AL305" s="152" t="n"/>
      <c r="AM305" s="152" t="n"/>
      <c r="AN305" s="166" t="n"/>
      <c r="AO305" s="155" t="n"/>
      <c r="AP305" s="152" t="n"/>
      <c r="AQ305" s="152" t="n"/>
      <c r="AR305" s="152" t="n"/>
      <c r="AS305" s="152" t="n"/>
      <c r="AT305" s="152" t="n"/>
      <c r="AU305" s="155" t="n"/>
      <c r="AV305" s="152" t="n"/>
      <c r="AW305" s="152" t="n"/>
      <c r="AX305" s="152" t="n"/>
      <c r="AY305" s="152" t="n"/>
      <c r="AZ305" s="152" t="n"/>
      <c r="BA305" s="165" t="n"/>
      <c r="BB305" s="165" t="n"/>
      <c r="BC305" s="155" t="n"/>
      <c r="BD305" s="152" t="n"/>
      <c r="BE305" s="152" t="n"/>
      <c r="BF305" s="152" t="n"/>
      <c r="BG305" s="155" t="n"/>
      <c r="BH305" s="152" t="n"/>
      <c r="BI305" s="152" t="n"/>
      <c r="BJ305" s="152" t="n"/>
      <c r="BK305" s="152" t="n"/>
      <c r="BL305" s="152" t="n"/>
      <c r="BM305" s="152" t="n"/>
      <c r="BN305" s="152" t="n"/>
      <c r="BO305" s="152" t="n"/>
      <c r="BP305" s="155" t="n"/>
      <c r="BQ305" s="152" t="n"/>
      <c r="BR305" s="152" t="n"/>
      <c r="BS305" s="152" t="n"/>
      <c r="BT305" s="152" t="n"/>
      <c r="BU305" s="152" t="n"/>
      <c r="BV305" s="152" t="n"/>
      <c r="BW305" s="152" t="n"/>
      <c r="BX305" s="165" t="n"/>
      <c r="BY305" s="150" t="n"/>
      <c r="BZ305" s="150" t="n"/>
      <c r="CA305" s="150" t="n"/>
      <c r="CB305" s="174" t="n"/>
      <c r="CC305" s="156" t="n"/>
      <c r="CD305" s="156" t="n"/>
      <c r="CE305" s="167">
        <f>IFERROR(__xludf.DUMMYFUNCTION("""COMPUTED_VALUE"""),"")</f>
        <v/>
      </c>
      <c r="CF305" s="158">
        <f>IFERROR(__xludf.DUMMYFUNCTION("""COMPUTED_VALUE"""),"")</f>
        <v/>
      </c>
      <c r="CG305" s="148" t="n"/>
      <c r="CH305" s="148" t="n"/>
      <c r="CI305" s="148" t="n"/>
      <c r="CJ305" s="148" t="n"/>
      <c r="CK305" s="148" t="n"/>
      <c r="CL305" s="148" t="n"/>
      <c r="CM305" s="148" t="n"/>
      <c r="CN305" s="148" t="n"/>
      <c r="CO305" s="148" t="n"/>
      <c r="CP305" s="148" t="n"/>
      <c r="CQ305" s="148" t="n"/>
      <c r="CR305" s="148" t="n"/>
      <c r="CS305" s="148" t="n"/>
      <c r="CT305" s="148" t="n"/>
      <c r="CU305" s="148" t="n"/>
      <c r="CV305" s="148" t="n"/>
    </row>
    <row r="306">
      <c r="A306" s="162" t="n"/>
      <c r="B306" s="64" t="n"/>
      <c r="C306" s="129" t="n"/>
      <c r="D306" s="130" t="inlineStr"/>
      <c r="E306" s="150" t="inlineStr"/>
      <c r="F306" s="150" t="inlineStr"/>
      <c r="G306" s="150" t="n"/>
      <c r="H306" s="152" t="n"/>
      <c r="I306" s="152" t="n"/>
      <c r="J306" s="152" t="n"/>
      <c r="K306" s="152" t="n"/>
      <c r="L306" s="152" t="n"/>
      <c r="M306" s="152" t="n"/>
      <c r="N306" s="152" t="n"/>
      <c r="O306" s="152" t="n"/>
      <c r="P306" s="152" t="n"/>
      <c r="Q306" s="152" t="n"/>
      <c r="R306" s="152" t="n"/>
      <c r="S306" s="165" t="n"/>
      <c r="T306" s="155" t="n"/>
      <c r="U306" s="152" t="n"/>
      <c r="V306" s="152" t="n"/>
      <c r="W306" s="152" t="n"/>
      <c r="X306" s="152" t="n"/>
      <c r="Y306" s="152" t="n"/>
      <c r="Z306" s="152" t="n"/>
      <c r="AA306" s="152" t="n"/>
      <c r="AB306" s="152" t="n"/>
      <c r="AC306" s="152" t="n"/>
      <c r="AD306" s="152" t="n"/>
      <c r="AE306" s="152" t="n"/>
      <c r="AF306" s="152" t="n"/>
      <c r="AG306" s="152" t="n"/>
      <c r="AH306" s="152" t="n"/>
      <c r="AI306" s="152" t="n"/>
      <c r="AJ306" s="152" t="n"/>
      <c r="AK306" s="152" t="n"/>
      <c r="AL306" s="152" t="n"/>
      <c r="AM306" s="152" t="n"/>
      <c r="AN306" s="166" t="n"/>
      <c r="AO306" s="155" t="n"/>
      <c r="AP306" s="152" t="n"/>
      <c r="AQ306" s="152" t="n"/>
      <c r="AR306" s="152" t="n"/>
      <c r="AS306" s="152" t="n"/>
      <c r="AT306" s="152" t="n"/>
      <c r="AU306" s="155" t="n"/>
      <c r="AV306" s="152" t="n"/>
      <c r="AW306" s="152" t="n"/>
      <c r="AX306" s="152" t="n"/>
      <c r="AY306" s="152" t="n"/>
      <c r="AZ306" s="152" t="n"/>
      <c r="BA306" s="165" t="n"/>
      <c r="BB306" s="165" t="n"/>
      <c r="BC306" s="155" t="n"/>
      <c r="BD306" s="152" t="n"/>
      <c r="BE306" s="152" t="n"/>
      <c r="BF306" s="152" t="n"/>
      <c r="BG306" s="155" t="n"/>
      <c r="BH306" s="152" t="n"/>
      <c r="BI306" s="152" t="n"/>
      <c r="BJ306" s="152" t="n"/>
      <c r="BK306" s="152" t="n"/>
      <c r="BL306" s="152" t="n"/>
      <c r="BM306" s="152" t="n"/>
      <c r="BN306" s="152" t="n"/>
      <c r="BO306" s="152" t="n"/>
      <c r="BP306" s="155" t="n"/>
      <c r="BQ306" s="152" t="n"/>
      <c r="BR306" s="152" t="n"/>
      <c r="BS306" s="152" t="n"/>
      <c r="BT306" s="152" t="n"/>
      <c r="BU306" s="152" t="n"/>
      <c r="BV306" s="152" t="n"/>
      <c r="BW306" s="152" t="n"/>
      <c r="BX306" s="165" t="n"/>
      <c r="BY306" s="150" t="n"/>
      <c r="BZ306" s="150" t="n"/>
      <c r="CA306" s="150" t="n"/>
      <c r="CB306" s="174" t="n"/>
      <c r="CC306" s="156" t="n"/>
      <c r="CD306" s="156" t="n"/>
      <c r="CE306" s="167">
        <f>IFERROR(__xludf.DUMMYFUNCTION("""COMPUTED_VALUE"""),"")</f>
        <v/>
      </c>
      <c r="CF306" s="158">
        <f>IFERROR(__xludf.DUMMYFUNCTION("""COMPUTED_VALUE"""),"")</f>
        <v/>
      </c>
      <c r="CG306" s="148" t="n"/>
      <c r="CH306" s="148" t="n"/>
      <c r="CI306" s="148" t="n"/>
      <c r="CJ306" s="148" t="n"/>
      <c r="CK306" s="148" t="n"/>
      <c r="CL306" s="148" t="n"/>
      <c r="CM306" s="148" t="n"/>
      <c r="CN306" s="148" t="n"/>
      <c r="CO306" s="148" t="n"/>
      <c r="CP306" s="148" t="n"/>
      <c r="CQ306" s="148" t="n"/>
      <c r="CR306" s="148" t="n"/>
      <c r="CS306" s="148" t="n"/>
      <c r="CT306" s="148" t="n"/>
      <c r="CU306" s="148" t="n"/>
      <c r="CV306" s="148" t="n"/>
    </row>
    <row r="307">
      <c r="A307" s="162" t="n"/>
      <c r="B307" s="64" t="n"/>
      <c r="C307" s="129" t="n"/>
      <c r="D307" s="130" t="inlineStr"/>
      <c r="E307" s="150" t="inlineStr"/>
      <c r="F307" s="150" t="inlineStr"/>
      <c r="G307" s="150" t="n"/>
      <c r="H307" s="152" t="n"/>
      <c r="I307" s="152" t="n"/>
      <c r="J307" s="152" t="n"/>
      <c r="K307" s="152" t="n"/>
      <c r="L307" s="152" t="n"/>
      <c r="M307" s="152" t="n"/>
      <c r="N307" s="152" t="n"/>
      <c r="O307" s="152" t="n"/>
      <c r="P307" s="152" t="n"/>
      <c r="Q307" s="152" t="n"/>
      <c r="R307" s="152" t="n"/>
      <c r="S307" s="165" t="n"/>
      <c r="T307" s="155" t="n"/>
      <c r="U307" s="152" t="n"/>
      <c r="V307" s="152" t="n"/>
      <c r="W307" s="152" t="n"/>
      <c r="X307" s="152" t="n"/>
      <c r="Y307" s="152" t="n"/>
      <c r="Z307" s="152" t="n"/>
      <c r="AA307" s="152" t="n"/>
      <c r="AB307" s="152" t="n"/>
      <c r="AC307" s="152" t="n"/>
      <c r="AD307" s="152" t="n"/>
      <c r="AE307" s="152" t="n"/>
      <c r="AF307" s="152" t="n"/>
      <c r="AG307" s="152" t="n"/>
      <c r="AH307" s="152" t="n"/>
      <c r="AI307" s="152" t="n"/>
      <c r="AJ307" s="152" t="n"/>
      <c r="AK307" s="152" t="n"/>
      <c r="AL307" s="152" t="n"/>
      <c r="AM307" s="152" t="n"/>
      <c r="AN307" s="166" t="n"/>
      <c r="AO307" s="155" t="n"/>
      <c r="AP307" s="152" t="n"/>
      <c r="AQ307" s="152" t="n"/>
      <c r="AR307" s="152" t="n"/>
      <c r="AS307" s="152" t="n"/>
      <c r="AT307" s="152" t="n"/>
      <c r="AU307" s="155" t="n"/>
      <c r="AV307" s="152" t="n"/>
      <c r="AW307" s="152" t="n"/>
      <c r="AX307" s="152" t="n"/>
      <c r="AY307" s="152" t="n"/>
      <c r="AZ307" s="152" t="n"/>
      <c r="BA307" s="165" t="n"/>
      <c r="BB307" s="165" t="n"/>
      <c r="BC307" s="155" t="n"/>
      <c r="BD307" s="152" t="n"/>
      <c r="BE307" s="152" t="n"/>
      <c r="BF307" s="152" t="n"/>
      <c r="BG307" s="155" t="n"/>
      <c r="BH307" s="152" t="n"/>
      <c r="BI307" s="152" t="n"/>
      <c r="BJ307" s="152" t="n"/>
      <c r="BK307" s="152" t="n"/>
      <c r="BL307" s="152" t="n"/>
      <c r="BM307" s="152" t="n"/>
      <c r="BN307" s="152" t="n"/>
      <c r="BO307" s="152" t="n"/>
      <c r="BP307" s="155" t="n"/>
      <c r="BQ307" s="152" t="n"/>
      <c r="BR307" s="152" t="n"/>
      <c r="BS307" s="152" t="n"/>
      <c r="BT307" s="152" t="n"/>
      <c r="BU307" s="152" t="n"/>
      <c r="BV307" s="152" t="n"/>
      <c r="BW307" s="152" t="n"/>
      <c r="BX307" s="165" t="n"/>
      <c r="BY307" s="150" t="n"/>
      <c r="BZ307" s="150" t="n"/>
      <c r="CA307" s="150" t="n"/>
      <c r="CB307" s="174" t="n"/>
      <c r="CC307" s="156" t="n"/>
      <c r="CD307" s="156" t="n"/>
      <c r="CE307" s="167">
        <f>IFERROR(__xludf.DUMMYFUNCTION("""COMPUTED_VALUE"""),"")</f>
        <v/>
      </c>
      <c r="CF307" s="158">
        <f>IFERROR(__xludf.DUMMYFUNCTION("""COMPUTED_VALUE"""),"")</f>
        <v/>
      </c>
      <c r="CG307" s="148" t="n"/>
      <c r="CH307" s="148" t="n"/>
      <c r="CI307" s="148" t="n"/>
      <c r="CJ307" s="148" t="n"/>
      <c r="CK307" s="148" t="n"/>
      <c r="CL307" s="148" t="n"/>
      <c r="CM307" s="148" t="n"/>
      <c r="CN307" s="148" t="n"/>
      <c r="CO307" s="148" t="n"/>
      <c r="CP307" s="148" t="n"/>
      <c r="CQ307" s="148" t="n"/>
      <c r="CR307" s="148" t="n"/>
      <c r="CS307" s="148" t="n"/>
      <c r="CT307" s="148" t="n"/>
      <c r="CU307" s="148" t="n"/>
      <c r="CV307" s="148" t="n"/>
    </row>
    <row r="308">
      <c r="A308" s="162" t="n"/>
      <c r="B308" s="64" t="n"/>
      <c r="C308" s="129" t="n"/>
      <c r="D308" s="130" t="inlineStr"/>
      <c r="E308" s="150" t="inlineStr"/>
      <c r="F308" s="150" t="inlineStr"/>
      <c r="G308" s="150" t="n"/>
      <c r="H308" s="152" t="n"/>
      <c r="I308" s="152" t="n"/>
      <c r="J308" s="152" t="n"/>
      <c r="K308" s="152" t="n"/>
      <c r="L308" s="152" t="n"/>
      <c r="M308" s="152" t="n"/>
      <c r="N308" s="152" t="n"/>
      <c r="O308" s="152" t="n"/>
      <c r="P308" s="152" t="n"/>
      <c r="Q308" s="152" t="n"/>
      <c r="R308" s="152" t="n"/>
      <c r="S308" s="165" t="n"/>
      <c r="T308" s="155" t="n"/>
      <c r="U308" s="152" t="n"/>
      <c r="V308" s="152" t="n"/>
      <c r="W308" s="152" t="n"/>
      <c r="X308" s="152" t="n"/>
      <c r="Y308" s="152" t="n"/>
      <c r="Z308" s="152" t="n"/>
      <c r="AA308" s="152" t="n"/>
      <c r="AB308" s="152" t="n"/>
      <c r="AC308" s="152" t="n"/>
      <c r="AD308" s="152" t="n"/>
      <c r="AE308" s="152" t="n"/>
      <c r="AF308" s="152" t="n"/>
      <c r="AG308" s="152" t="n"/>
      <c r="AH308" s="152" t="n"/>
      <c r="AI308" s="152" t="n"/>
      <c r="AJ308" s="152" t="n"/>
      <c r="AK308" s="152" t="n"/>
      <c r="AL308" s="152" t="n"/>
      <c r="AM308" s="152" t="n"/>
      <c r="AN308" s="166" t="n"/>
      <c r="AO308" s="155" t="n"/>
      <c r="AP308" s="152" t="n"/>
      <c r="AQ308" s="152" t="n"/>
      <c r="AR308" s="152" t="n"/>
      <c r="AS308" s="152" t="n"/>
      <c r="AT308" s="152" t="n"/>
      <c r="AU308" s="155" t="n"/>
      <c r="AV308" s="152" t="n"/>
      <c r="AW308" s="152" t="n"/>
      <c r="AX308" s="152" t="n"/>
      <c r="AY308" s="152" t="n"/>
      <c r="AZ308" s="152" t="n"/>
      <c r="BA308" s="165" t="n"/>
      <c r="BB308" s="165" t="n"/>
      <c r="BC308" s="155" t="n"/>
      <c r="BD308" s="152" t="n"/>
      <c r="BE308" s="152" t="n"/>
      <c r="BF308" s="152" t="n"/>
      <c r="BG308" s="155" t="n"/>
      <c r="BH308" s="152" t="n"/>
      <c r="BI308" s="152" t="n"/>
      <c r="BJ308" s="152" t="n"/>
      <c r="BK308" s="152" t="n"/>
      <c r="BL308" s="152" t="n"/>
      <c r="BM308" s="152" t="n"/>
      <c r="BN308" s="152" t="n"/>
      <c r="BO308" s="152" t="n"/>
      <c r="BP308" s="155" t="n"/>
      <c r="BQ308" s="152" t="n"/>
      <c r="BR308" s="152" t="n"/>
      <c r="BS308" s="152" t="n"/>
      <c r="BT308" s="152" t="n"/>
      <c r="BU308" s="152" t="n"/>
      <c r="BV308" s="152" t="n"/>
      <c r="BW308" s="152" t="n"/>
      <c r="BX308" s="165" t="n"/>
      <c r="BY308" s="150" t="n"/>
      <c r="BZ308" s="150" t="n"/>
      <c r="CA308" s="150" t="n"/>
      <c r="CB308" s="174" t="n"/>
      <c r="CC308" s="156" t="n"/>
      <c r="CD308" s="156" t="n"/>
      <c r="CE308" s="167">
        <f>IFERROR(__xludf.DUMMYFUNCTION("""COMPUTED_VALUE"""),"")</f>
        <v/>
      </c>
      <c r="CF308" s="158">
        <f>IFERROR(__xludf.DUMMYFUNCTION("""COMPUTED_VALUE"""),"")</f>
        <v/>
      </c>
      <c r="CG308" s="148" t="n"/>
      <c r="CH308" s="148" t="n"/>
      <c r="CI308" s="148" t="n"/>
      <c r="CJ308" s="148" t="n"/>
      <c r="CK308" s="148" t="n"/>
      <c r="CL308" s="148" t="n"/>
      <c r="CM308" s="148" t="n"/>
      <c r="CN308" s="148" t="n"/>
      <c r="CO308" s="148" t="n"/>
      <c r="CP308" s="148" t="n"/>
      <c r="CQ308" s="148" t="n"/>
      <c r="CR308" s="148" t="n"/>
      <c r="CS308" s="148" t="n"/>
      <c r="CT308" s="148" t="n"/>
      <c r="CU308" s="148" t="n"/>
      <c r="CV308" s="148" t="n"/>
    </row>
    <row r="309">
      <c r="A309" s="162" t="n"/>
      <c r="B309" s="64" t="n"/>
      <c r="C309" s="129" t="n"/>
      <c r="D309" s="130" t="inlineStr"/>
      <c r="E309" s="150" t="inlineStr"/>
      <c r="F309" s="150" t="inlineStr"/>
      <c r="G309" s="150" t="n"/>
      <c r="H309" s="152" t="n"/>
      <c r="I309" s="152" t="n"/>
      <c r="J309" s="152" t="n"/>
      <c r="K309" s="152" t="n"/>
      <c r="L309" s="152" t="n"/>
      <c r="M309" s="152" t="n"/>
      <c r="N309" s="152" t="n"/>
      <c r="O309" s="152" t="n"/>
      <c r="P309" s="152" t="n"/>
      <c r="Q309" s="152" t="n"/>
      <c r="R309" s="152" t="n"/>
      <c r="S309" s="165" t="n"/>
      <c r="T309" s="155" t="n"/>
      <c r="U309" s="152" t="n"/>
      <c r="V309" s="152" t="n"/>
      <c r="W309" s="152" t="n"/>
      <c r="X309" s="152" t="n"/>
      <c r="Y309" s="152" t="n"/>
      <c r="Z309" s="152" t="n"/>
      <c r="AA309" s="152" t="n"/>
      <c r="AB309" s="152" t="n"/>
      <c r="AC309" s="152" t="n"/>
      <c r="AD309" s="152" t="n"/>
      <c r="AE309" s="152" t="n"/>
      <c r="AF309" s="152" t="n"/>
      <c r="AG309" s="152" t="n"/>
      <c r="AH309" s="152" t="n"/>
      <c r="AI309" s="152" t="n"/>
      <c r="AJ309" s="152" t="n"/>
      <c r="AK309" s="152" t="n"/>
      <c r="AL309" s="152" t="n"/>
      <c r="AM309" s="152" t="n"/>
      <c r="AN309" s="166" t="n"/>
      <c r="AO309" s="155" t="n"/>
      <c r="AP309" s="152" t="n"/>
      <c r="AQ309" s="152" t="n"/>
      <c r="AR309" s="152" t="n"/>
      <c r="AS309" s="152" t="n"/>
      <c r="AT309" s="152" t="n"/>
      <c r="AU309" s="155" t="n"/>
      <c r="AV309" s="152" t="n"/>
      <c r="AW309" s="152" t="n"/>
      <c r="AX309" s="152" t="n"/>
      <c r="AY309" s="152" t="n"/>
      <c r="AZ309" s="152" t="n"/>
      <c r="BA309" s="165" t="n"/>
      <c r="BB309" s="165" t="n"/>
      <c r="BC309" s="155" t="n"/>
      <c r="BD309" s="152" t="n"/>
      <c r="BE309" s="152" t="n"/>
      <c r="BF309" s="152" t="n"/>
      <c r="BG309" s="155" t="n"/>
      <c r="BH309" s="152" t="n"/>
      <c r="BI309" s="152" t="n"/>
      <c r="BJ309" s="152" t="n"/>
      <c r="BK309" s="152" t="n"/>
      <c r="BL309" s="152" t="n"/>
      <c r="BM309" s="152" t="n"/>
      <c r="BN309" s="152" t="n"/>
      <c r="BO309" s="152" t="n"/>
      <c r="BP309" s="155" t="n"/>
      <c r="BQ309" s="152" t="n"/>
      <c r="BR309" s="152" t="n"/>
      <c r="BS309" s="152" t="n"/>
      <c r="BT309" s="152" t="n"/>
      <c r="BU309" s="152" t="n"/>
      <c r="BV309" s="152" t="n"/>
      <c r="BW309" s="152" t="n"/>
      <c r="BX309" s="165" t="n"/>
      <c r="BY309" s="150" t="n"/>
      <c r="BZ309" s="150" t="n"/>
      <c r="CA309" s="150" t="n"/>
      <c r="CB309" s="174" t="n"/>
      <c r="CC309" s="156" t="n"/>
      <c r="CD309" s="156" t="n"/>
      <c r="CE309" s="167">
        <f>IFERROR(__xludf.DUMMYFUNCTION("""COMPUTED_VALUE"""),"")</f>
        <v/>
      </c>
      <c r="CF309" s="158">
        <f>IFERROR(__xludf.DUMMYFUNCTION("""COMPUTED_VALUE"""),"")</f>
        <v/>
      </c>
      <c r="CG309" s="148" t="n"/>
      <c r="CH309" s="148" t="n"/>
      <c r="CI309" s="148" t="n"/>
      <c r="CJ309" s="148" t="n"/>
      <c r="CK309" s="148" t="n"/>
      <c r="CL309" s="148" t="n"/>
      <c r="CM309" s="148" t="n"/>
      <c r="CN309" s="148" t="n"/>
      <c r="CO309" s="148" t="n"/>
      <c r="CP309" s="148" t="n"/>
      <c r="CQ309" s="148" t="n"/>
      <c r="CR309" s="148" t="n"/>
      <c r="CS309" s="148" t="n"/>
      <c r="CT309" s="148" t="n"/>
      <c r="CU309" s="148" t="n"/>
      <c r="CV309" s="148" t="n"/>
    </row>
    <row r="310">
      <c r="A310" s="162" t="n"/>
      <c r="B310" s="64" t="n"/>
      <c r="C310" s="129" t="n"/>
      <c r="D310" s="130" t="inlineStr"/>
      <c r="E310" s="150" t="inlineStr"/>
      <c r="F310" s="150" t="inlineStr"/>
      <c r="G310" s="150" t="n"/>
      <c r="H310" s="152" t="n"/>
      <c r="I310" s="152" t="n"/>
      <c r="J310" s="152" t="n"/>
      <c r="K310" s="152" t="n"/>
      <c r="L310" s="152" t="n"/>
      <c r="M310" s="152" t="n"/>
      <c r="N310" s="152" t="n"/>
      <c r="O310" s="152" t="n"/>
      <c r="P310" s="152" t="n"/>
      <c r="Q310" s="152" t="n"/>
      <c r="R310" s="152" t="n"/>
      <c r="S310" s="165" t="n"/>
      <c r="T310" s="155" t="n"/>
      <c r="U310" s="152" t="n"/>
      <c r="V310" s="152" t="n"/>
      <c r="W310" s="152" t="n"/>
      <c r="X310" s="152" t="n"/>
      <c r="Y310" s="152" t="n"/>
      <c r="Z310" s="152" t="n"/>
      <c r="AA310" s="152" t="n"/>
      <c r="AB310" s="152" t="n"/>
      <c r="AC310" s="152" t="n"/>
      <c r="AD310" s="152" t="n"/>
      <c r="AE310" s="152" t="n"/>
      <c r="AF310" s="152" t="n"/>
      <c r="AG310" s="152" t="n"/>
      <c r="AH310" s="152" t="n"/>
      <c r="AI310" s="152" t="n"/>
      <c r="AJ310" s="152" t="n"/>
      <c r="AK310" s="152" t="n"/>
      <c r="AL310" s="152" t="n"/>
      <c r="AM310" s="152" t="n"/>
      <c r="AN310" s="166" t="n"/>
      <c r="AO310" s="155" t="n"/>
      <c r="AP310" s="152" t="n"/>
      <c r="AQ310" s="152" t="n"/>
      <c r="AR310" s="152" t="n"/>
      <c r="AS310" s="152" t="n"/>
      <c r="AT310" s="152" t="n"/>
      <c r="AU310" s="155" t="n"/>
      <c r="AV310" s="152" t="n"/>
      <c r="AW310" s="152" t="n"/>
      <c r="AX310" s="152" t="n"/>
      <c r="AY310" s="152" t="n"/>
      <c r="AZ310" s="152" t="n"/>
      <c r="BA310" s="165" t="n"/>
      <c r="BB310" s="165" t="n"/>
      <c r="BC310" s="155" t="n"/>
      <c r="BD310" s="152" t="n"/>
      <c r="BE310" s="152" t="n"/>
      <c r="BF310" s="152" t="n"/>
      <c r="BG310" s="155" t="n"/>
      <c r="BH310" s="152" t="n"/>
      <c r="BI310" s="152" t="n"/>
      <c r="BJ310" s="152" t="n"/>
      <c r="BK310" s="152" t="n"/>
      <c r="BL310" s="152" t="n"/>
      <c r="BM310" s="152" t="n"/>
      <c r="BN310" s="152" t="n"/>
      <c r="BO310" s="152" t="n"/>
      <c r="BP310" s="155" t="n"/>
      <c r="BQ310" s="152" t="n"/>
      <c r="BR310" s="152" t="n"/>
      <c r="BS310" s="152" t="n"/>
      <c r="BT310" s="152" t="n"/>
      <c r="BU310" s="152" t="n"/>
      <c r="BV310" s="152" t="n"/>
      <c r="BW310" s="152" t="n"/>
      <c r="BX310" s="165" t="n"/>
      <c r="BY310" s="150" t="n"/>
      <c r="BZ310" s="150" t="n"/>
      <c r="CA310" s="150" t="n"/>
      <c r="CB310" s="174" t="n"/>
      <c r="CC310" s="156" t="n"/>
      <c r="CD310" s="156" t="n"/>
      <c r="CE310" s="167">
        <f>IFERROR(__xludf.DUMMYFUNCTION("""COMPUTED_VALUE"""),"")</f>
        <v/>
      </c>
      <c r="CF310" s="158">
        <f>IFERROR(__xludf.DUMMYFUNCTION("""COMPUTED_VALUE"""),"")</f>
        <v/>
      </c>
      <c r="CG310" s="148" t="n"/>
      <c r="CH310" s="148" t="n"/>
      <c r="CI310" s="148" t="n"/>
      <c r="CJ310" s="148" t="n"/>
      <c r="CK310" s="148" t="n"/>
      <c r="CL310" s="148" t="n"/>
      <c r="CM310" s="148" t="n"/>
      <c r="CN310" s="148" t="n"/>
      <c r="CO310" s="148" t="n"/>
      <c r="CP310" s="148" t="n"/>
      <c r="CQ310" s="148" t="n"/>
      <c r="CR310" s="148" t="n"/>
      <c r="CS310" s="148" t="n"/>
      <c r="CT310" s="148" t="n"/>
      <c r="CU310" s="148" t="n"/>
      <c r="CV310" s="148" t="n"/>
    </row>
    <row r="311">
      <c r="A311" s="162" t="n"/>
      <c r="B311" s="64" t="n"/>
      <c r="C311" s="129" t="n"/>
      <c r="D311" s="130" t="inlineStr"/>
      <c r="E311" s="150" t="inlineStr"/>
      <c r="F311" s="150" t="inlineStr"/>
      <c r="G311" s="150" t="n"/>
      <c r="H311" s="152" t="n"/>
      <c r="I311" s="152" t="n"/>
      <c r="J311" s="152" t="n"/>
      <c r="K311" s="152" t="n"/>
      <c r="L311" s="152" t="n"/>
      <c r="M311" s="152" t="n"/>
      <c r="N311" s="152" t="n"/>
      <c r="O311" s="152" t="n"/>
      <c r="P311" s="152" t="n"/>
      <c r="Q311" s="152" t="n"/>
      <c r="R311" s="152" t="n"/>
      <c r="S311" s="165" t="n"/>
      <c r="T311" s="155" t="n"/>
      <c r="U311" s="152" t="n"/>
      <c r="V311" s="152" t="n"/>
      <c r="W311" s="152" t="n"/>
      <c r="X311" s="152" t="n"/>
      <c r="Y311" s="152" t="n"/>
      <c r="Z311" s="152" t="n"/>
      <c r="AA311" s="152" t="n"/>
      <c r="AB311" s="152" t="n"/>
      <c r="AC311" s="152" t="n"/>
      <c r="AD311" s="152" t="n"/>
      <c r="AE311" s="152" t="n"/>
      <c r="AF311" s="152" t="n"/>
      <c r="AG311" s="152" t="n"/>
      <c r="AH311" s="152" t="n"/>
      <c r="AI311" s="152" t="n"/>
      <c r="AJ311" s="152" t="n"/>
      <c r="AK311" s="152" t="n"/>
      <c r="AL311" s="152" t="n"/>
      <c r="AM311" s="152" t="n"/>
      <c r="AN311" s="166" t="n"/>
      <c r="AO311" s="155" t="n"/>
      <c r="AP311" s="152" t="n"/>
      <c r="AQ311" s="152" t="n"/>
      <c r="AR311" s="152" t="n"/>
      <c r="AS311" s="152" t="n"/>
      <c r="AT311" s="152" t="n"/>
      <c r="AU311" s="155" t="n"/>
      <c r="AV311" s="152" t="n"/>
      <c r="AW311" s="152" t="n"/>
      <c r="AX311" s="152" t="n"/>
      <c r="AY311" s="152" t="n"/>
      <c r="AZ311" s="152" t="n"/>
      <c r="BA311" s="165" t="n"/>
      <c r="BB311" s="165" t="n"/>
      <c r="BC311" s="155" t="n"/>
      <c r="BD311" s="152" t="n"/>
      <c r="BE311" s="152" t="n"/>
      <c r="BF311" s="152" t="n"/>
      <c r="BG311" s="155" t="n"/>
      <c r="BH311" s="152" t="n"/>
      <c r="BI311" s="152" t="n"/>
      <c r="BJ311" s="152" t="n"/>
      <c r="BK311" s="152" t="n"/>
      <c r="BL311" s="152" t="n"/>
      <c r="BM311" s="152" t="n"/>
      <c r="BN311" s="152" t="n"/>
      <c r="BO311" s="152" t="n"/>
      <c r="BP311" s="155" t="n"/>
      <c r="BQ311" s="152" t="n"/>
      <c r="BR311" s="152" t="n"/>
      <c r="BS311" s="152" t="n"/>
      <c r="BT311" s="152" t="n"/>
      <c r="BU311" s="152" t="n"/>
      <c r="BV311" s="152" t="n"/>
      <c r="BW311" s="152" t="n"/>
      <c r="BX311" s="165" t="n"/>
      <c r="BY311" s="150" t="n"/>
      <c r="BZ311" s="150" t="n"/>
      <c r="CA311" s="150" t="n"/>
      <c r="CB311" s="174" t="n"/>
      <c r="CC311" s="156" t="n"/>
      <c r="CD311" s="156" t="n"/>
      <c r="CE311" s="167">
        <f>IFERROR(__xludf.DUMMYFUNCTION("""COMPUTED_VALUE"""),"")</f>
        <v/>
      </c>
      <c r="CF311" s="158">
        <f>IFERROR(__xludf.DUMMYFUNCTION("""COMPUTED_VALUE"""),"")</f>
        <v/>
      </c>
      <c r="CG311" s="148" t="n"/>
      <c r="CH311" s="148" t="n"/>
      <c r="CI311" s="148" t="n"/>
      <c r="CJ311" s="148" t="n"/>
      <c r="CK311" s="148" t="n"/>
      <c r="CL311" s="148" t="n"/>
      <c r="CM311" s="148" t="n"/>
      <c r="CN311" s="148" t="n"/>
      <c r="CO311" s="148" t="n"/>
      <c r="CP311" s="148" t="n"/>
      <c r="CQ311" s="148" t="n"/>
      <c r="CR311" s="148" t="n"/>
      <c r="CS311" s="148" t="n"/>
      <c r="CT311" s="148" t="n"/>
      <c r="CU311" s="148" t="n"/>
      <c r="CV311" s="148" t="n"/>
    </row>
    <row r="312">
      <c r="A312" s="162" t="n"/>
      <c r="B312" s="64" t="n"/>
      <c r="C312" s="129" t="n"/>
      <c r="D312" s="130" t="inlineStr"/>
      <c r="E312" s="150" t="inlineStr"/>
      <c r="F312" s="150" t="inlineStr"/>
      <c r="G312" s="150" t="n"/>
      <c r="H312" s="152" t="n"/>
      <c r="I312" s="152" t="n"/>
      <c r="J312" s="152" t="n"/>
      <c r="K312" s="152" t="n"/>
      <c r="L312" s="152" t="n"/>
      <c r="M312" s="152" t="n"/>
      <c r="N312" s="152" t="n"/>
      <c r="O312" s="152" t="n"/>
      <c r="P312" s="152" t="n"/>
      <c r="Q312" s="152" t="n"/>
      <c r="R312" s="152" t="n"/>
      <c r="S312" s="165" t="n"/>
      <c r="T312" s="155" t="n"/>
      <c r="U312" s="152" t="n"/>
      <c r="V312" s="152" t="n"/>
      <c r="W312" s="152" t="n"/>
      <c r="X312" s="152" t="n"/>
      <c r="Y312" s="152" t="n"/>
      <c r="Z312" s="152" t="n"/>
      <c r="AA312" s="152" t="n"/>
      <c r="AB312" s="152" t="n"/>
      <c r="AC312" s="152" t="n"/>
      <c r="AD312" s="152" t="n"/>
      <c r="AE312" s="152" t="n"/>
      <c r="AF312" s="152" t="n"/>
      <c r="AG312" s="152" t="n"/>
      <c r="AH312" s="152" t="n"/>
      <c r="AI312" s="152" t="n"/>
      <c r="AJ312" s="152" t="n"/>
      <c r="AK312" s="152" t="n"/>
      <c r="AL312" s="152" t="n"/>
      <c r="AM312" s="152" t="n"/>
      <c r="AN312" s="166" t="n"/>
      <c r="AO312" s="155" t="n"/>
      <c r="AP312" s="152" t="n"/>
      <c r="AQ312" s="152" t="n"/>
      <c r="AR312" s="152" t="n"/>
      <c r="AS312" s="152" t="n"/>
      <c r="AT312" s="152" t="n"/>
      <c r="AU312" s="155" t="n"/>
      <c r="AV312" s="152" t="n"/>
      <c r="AW312" s="152" t="n"/>
      <c r="AX312" s="152" t="n"/>
      <c r="AY312" s="152" t="n"/>
      <c r="AZ312" s="152" t="n"/>
      <c r="BA312" s="165" t="n"/>
      <c r="BB312" s="165" t="n"/>
      <c r="BC312" s="155" t="n"/>
      <c r="BD312" s="152" t="n"/>
      <c r="BE312" s="152" t="n"/>
      <c r="BF312" s="152" t="n"/>
      <c r="BG312" s="155" t="n"/>
      <c r="BH312" s="152" t="n"/>
      <c r="BI312" s="152" t="n"/>
      <c r="BJ312" s="152" t="n"/>
      <c r="BK312" s="152" t="n"/>
      <c r="BL312" s="152" t="n"/>
      <c r="BM312" s="152" t="n"/>
      <c r="BN312" s="152" t="n"/>
      <c r="BO312" s="152" t="n"/>
      <c r="BP312" s="155" t="n"/>
      <c r="BQ312" s="152" t="n"/>
      <c r="BR312" s="152" t="n"/>
      <c r="BS312" s="152" t="n"/>
      <c r="BT312" s="152" t="n"/>
      <c r="BU312" s="152" t="n"/>
      <c r="BV312" s="152" t="n"/>
      <c r="BW312" s="152" t="n"/>
      <c r="BX312" s="165" t="n"/>
      <c r="BY312" s="150" t="n"/>
      <c r="BZ312" s="150" t="n"/>
      <c r="CA312" s="150" t="n"/>
      <c r="CB312" s="174" t="n"/>
      <c r="CC312" s="156" t="n"/>
      <c r="CD312" s="156" t="n"/>
      <c r="CE312" s="167">
        <f>IFERROR(__xludf.DUMMYFUNCTION("""COMPUTED_VALUE"""),"")</f>
        <v/>
      </c>
      <c r="CF312" s="158">
        <f>IFERROR(__xludf.DUMMYFUNCTION("""COMPUTED_VALUE"""),"")</f>
        <v/>
      </c>
      <c r="CG312" s="148" t="n"/>
      <c r="CH312" s="148" t="n"/>
      <c r="CI312" s="148" t="n"/>
      <c r="CJ312" s="148" t="n"/>
      <c r="CK312" s="148" t="n"/>
      <c r="CL312" s="148" t="n"/>
      <c r="CM312" s="148" t="n"/>
      <c r="CN312" s="148" t="n"/>
      <c r="CO312" s="148" t="n"/>
      <c r="CP312" s="148" t="n"/>
      <c r="CQ312" s="148" t="n"/>
      <c r="CR312" s="148" t="n"/>
      <c r="CS312" s="148" t="n"/>
      <c r="CT312" s="148" t="n"/>
      <c r="CU312" s="148" t="n"/>
      <c r="CV312" s="148" t="n"/>
    </row>
    <row r="313">
      <c r="A313" s="162" t="n"/>
      <c r="B313" s="64" t="n"/>
      <c r="C313" s="129" t="n"/>
      <c r="D313" s="130" t="inlineStr"/>
      <c r="E313" s="150" t="inlineStr"/>
      <c r="F313" s="150" t="inlineStr"/>
      <c r="G313" s="150" t="n"/>
      <c r="H313" s="152" t="n"/>
      <c r="I313" s="152" t="n"/>
      <c r="J313" s="152" t="n"/>
      <c r="K313" s="152" t="n"/>
      <c r="L313" s="152" t="n"/>
      <c r="M313" s="152" t="n"/>
      <c r="N313" s="152" t="n"/>
      <c r="O313" s="152" t="n"/>
      <c r="P313" s="152" t="n"/>
      <c r="Q313" s="152" t="n"/>
      <c r="R313" s="152" t="n"/>
      <c r="S313" s="165" t="n"/>
      <c r="T313" s="155" t="n"/>
      <c r="U313" s="152" t="n"/>
      <c r="V313" s="152" t="n"/>
      <c r="W313" s="152" t="n"/>
      <c r="X313" s="152" t="n"/>
      <c r="Y313" s="152" t="n"/>
      <c r="Z313" s="152" t="n"/>
      <c r="AA313" s="152" t="n"/>
      <c r="AB313" s="152" t="n"/>
      <c r="AC313" s="152" t="n"/>
      <c r="AD313" s="152" t="n"/>
      <c r="AE313" s="152" t="n"/>
      <c r="AF313" s="152" t="n"/>
      <c r="AG313" s="152" t="n"/>
      <c r="AH313" s="152" t="n"/>
      <c r="AI313" s="152" t="n"/>
      <c r="AJ313" s="152" t="n"/>
      <c r="AK313" s="152" t="n"/>
      <c r="AL313" s="152" t="n"/>
      <c r="AM313" s="152" t="n"/>
      <c r="AN313" s="166" t="n"/>
      <c r="AO313" s="155" t="n"/>
      <c r="AP313" s="152" t="n"/>
      <c r="AQ313" s="152" t="n"/>
      <c r="AR313" s="152" t="n"/>
      <c r="AS313" s="152" t="n"/>
      <c r="AT313" s="152" t="n"/>
      <c r="AU313" s="155" t="n"/>
      <c r="AV313" s="152" t="n"/>
      <c r="AW313" s="152" t="n"/>
      <c r="AX313" s="152" t="n"/>
      <c r="AY313" s="152" t="n"/>
      <c r="AZ313" s="152" t="n"/>
      <c r="BA313" s="165" t="n"/>
      <c r="BB313" s="165" t="n"/>
      <c r="BC313" s="155" t="n"/>
      <c r="BD313" s="152" t="n"/>
      <c r="BE313" s="152" t="n"/>
      <c r="BF313" s="152" t="n"/>
      <c r="BG313" s="155" t="n"/>
      <c r="BH313" s="152" t="n"/>
      <c r="BI313" s="152" t="n"/>
      <c r="BJ313" s="152" t="n"/>
      <c r="BK313" s="152" t="n"/>
      <c r="BL313" s="152" t="n"/>
      <c r="BM313" s="152" t="n"/>
      <c r="BN313" s="152" t="n"/>
      <c r="BO313" s="152" t="n"/>
      <c r="BP313" s="155" t="n"/>
      <c r="BQ313" s="152" t="n"/>
      <c r="BR313" s="152" t="n"/>
      <c r="BS313" s="152" t="n"/>
      <c r="BT313" s="152" t="n"/>
      <c r="BU313" s="152" t="n"/>
      <c r="BV313" s="152" t="n"/>
      <c r="BW313" s="152" t="n"/>
      <c r="BX313" s="165" t="n"/>
      <c r="BY313" s="150" t="n"/>
      <c r="BZ313" s="150" t="n"/>
      <c r="CA313" s="150" t="n"/>
      <c r="CB313" s="174" t="n"/>
      <c r="CC313" s="156" t="n"/>
      <c r="CD313" s="156" t="n"/>
      <c r="CE313" s="167">
        <f>IFERROR(__xludf.DUMMYFUNCTION("""COMPUTED_VALUE"""),"")</f>
        <v/>
      </c>
      <c r="CF313" s="158">
        <f>IFERROR(__xludf.DUMMYFUNCTION("""COMPUTED_VALUE"""),"")</f>
        <v/>
      </c>
      <c r="CG313" s="148" t="n"/>
      <c r="CH313" s="148" t="n"/>
      <c r="CI313" s="148" t="n"/>
      <c r="CJ313" s="148" t="n"/>
      <c r="CK313" s="148" t="n"/>
      <c r="CL313" s="148" t="n"/>
      <c r="CM313" s="148" t="n"/>
      <c r="CN313" s="148" t="n"/>
      <c r="CO313" s="148" t="n"/>
      <c r="CP313" s="148" t="n"/>
      <c r="CQ313" s="148" t="n"/>
      <c r="CR313" s="148" t="n"/>
      <c r="CS313" s="148" t="n"/>
      <c r="CT313" s="148" t="n"/>
      <c r="CU313" s="148" t="n"/>
      <c r="CV313" s="148" t="n"/>
    </row>
    <row r="314">
      <c r="A314" s="162" t="n"/>
      <c r="B314" s="64" t="n"/>
      <c r="C314" s="129" t="n"/>
      <c r="D314" s="130" t="inlineStr"/>
      <c r="E314" s="150" t="inlineStr"/>
      <c r="F314" s="150" t="inlineStr"/>
      <c r="G314" s="150" t="n"/>
      <c r="H314" s="152" t="n"/>
      <c r="I314" s="152" t="n"/>
      <c r="J314" s="152" t="n"/>
      <c r="K314" s="152" t="n"/>
      <c r="L314" s="152" t="n"/>
      <c r="M314" s="152" t="n"/>
      <c r="N314" s="152" t="n"/>
      <c r="O314" s="152" t="n"/>
      <c r="P314" s="152" t="n"/>
      <c r="Q314" s="152" t="n"/>
      <c r="R314" s="152" t="n"/>
      <c r="S314" s="165" t="n"/>
      <c r="T314" s="155" t="n"/>
      <c r="U314" s="152" t="n"/>
      <c r="V314" s="152" t="n"/>
      <c r="W314" s="152" t="n"/>
      <c r="X314" s="152" t="n"/>
      <c r="Y314" s="152" t="n"/>
      <c r="Z314" s="152" t="n"/>
      <c r="AA314" s="152" t="n"/>
      <c r="AB314" s="152" t="n"/>
      <c r="AC314" s="152" t="n"/>
      <c r="AD314" s="152" t="n"/>
      <c r="AE314" s="152" t="n"/>
      <c r="AF314" s="152" t="n"/>
      <c r="AG314" s="152" t="n"/>
      <c r="AH314" s="152" t="n"/>
      <c r="AI314" s="152" t="n"/>
      <c r="AJ314" s="152" t="n"/>
      <c r="AK314" s="152" t="n"/>
      <c r="AL314" s="152" t="n"/>
      <c r="AM314" s="152" t="n"/>
      <c r="AN314" s="166" t="n"/>
      <c r="AO314" s="155" t="n"/>
      <c r="AP314" s="152" t="n"/>
      <c r="AQ314" s="152" t="n"/>
      <c r="AR314" s="152" t="n"/>
      <c r="AS314" s="152" t="n"/>
      <c r="AT314" s="152" t="n"/>
      <c r="AU314" s="155" t="n"/>
      <c r="AV314" s="152" t="n"/>
      <c r="AW314" s="152" t="n"/>
      <c r="AX314" s="152" t="n"/>
      <c r="AY314" s="152" t="n"/>
      <c r="AZ314" s="152" t="n"/>
      <c r="BA314" s="165" t="n"/>
      <c r="BB314" s="165" t="n"/>
      <c r="BC314" s="155" t="n"/>
      <c r="BD314" s="152" t="n"/>
      <c r="BE314" s="152" t="n"/>
      <c r="BF314" s="152" t="n"/>
      <c r="BG314" s="155" t="n"/>
      <c r="BH314" s="152" t="n"/>
      <c r="BI314" s="152" t="n"/>
      <c r="BJ314" s="152" t="n"/>
      <c r="BK314" s="152" t="n"/>
      <c r="BL314" s="152" t="n"/>
      <c r="BM314" s="152" t="n"/>
      <c r="BN314" s="152" t="n"/>
      <c r="BO314" s="152" t="n"/>
      <c r="BP314" s="155" t="n"/>
      <c r="BQ314" s="152" t="n"/>
      <c r="BR314" s="152" t="n"/>
      <c r="BS314" s="152" t="n"/>
      <c r="BT314" s="152" t="n"/>
      <c r="BU314" s="152" t="n"/>
      <c r="BV314" s="152" t="n"/>
      <c r="BW314" s="152" t="n"/>
      <c r="BX314" s="165" t="n"/>
      <c r="BY314" s="150" t="n"/>
      <c r="BZ314" s="150" t="n"/>
      <c r="CA314" s="150" t="n"/>
      <c r="CB314" s="174" t="n"/>
      <c r="CC314" s="156" t="n"/>
      <c r="CD314" s="156" t="n"/>
      <c r="CE314" s="167">
        <f>IFERROR(__xludf.DUMMYFUNCTION("""COMPUTED_VALUE"""),"")</f>
        <v/>
      </c>
      <c r="CF314" s="158">
        <f>IFERROR(__xludf.DUMMYFUNCTION("""COMPUTED_VALUE"""),"")</f>
        <v/>
      </c>
      <c r="CG314" s="148" t="n"/>
      <c r="CH314" s="148" t="n"/>
      <c r="CI314" s="148" t="n"/>
      <c r="CJ314" s="148" t="n"/>
      <c r="CK314" s="148" t="n"/>
      <c r="CL314" s="148" t="n"/>
      <c r="CM314" s="148" t="n"/>
      <c r="CN314" s="148" t="n"/>
      <c r="CO314" s="148" t="n"/>
      <c r="CP314" s="148" t="n"/>
      <c r="CQ314" s="148" t="n"/>
      <c r="CR314" s="148" t="n"/>
      <c r="CS314" s="148" t="n"/>
      <c r="CT314" s="148" t="n"/>
      <c r="CU314" s="148" t="n"/>
      <c r="CV314" s="148" t="n"/>
    </row>
    <row r="315">
      <c r="A315" s="162" t="n"/>
      <c r="B315" s="64" t="n"/>
      <c r="C315" s="129" t="n"/>
      <c r="D315" s="130" t="inlineStr"/>
      <c r="E315" s="150" t="inlineStr"/>
      <c r="F315" s="150" t="inlineStr"/>
      <c r="G315" s="150" t="n"/>
      <c r="H315" s="152" t="n"/>
      <c r="I315" s="152" t="n"/>
      <c r="J315" s="152" t="n"/>
      <c r="K315" s="152" t="n"/>
      <c r="L315" s="152" t="n"/>
      <c r="M315" s="152" t="n"/>
      <c r="N315" s="152" t="n"/>
      <c r="O315" s="152" t="n"/>
      <c r="P315" s="152" t="n"/>
      <c r="Q315" s="152" t="n"/>
      <c r="R315" s="152" t="n"/>
      <c r="S315" s="165" t="n"/>
      <c r="T315" s="155" t="n"/>
      <c r="U315" s="152" t="n"/>
      <c r="V315" s="152" t="n"/>
      <c r="W315" s="152" t="n"/>
      <c r="X315" s="152" t="n"/>
      <c r="Y315" s="152" t="n"/>
      <c r="Z315" s="152" t="n"/>
      <c r="AA315" s="152" t="n"/>
      <c r="AB315" s="152" t="n"/>
      <c r="AC315" s="152" t="n"/>
      <c r="AD315" s="152" t="n"/>
      <c r="AE315" s="152" t="n"/>
      <c r="AF315" s="152" t="n"/>
      <c r="AG315" s="152" t="n"/>
      <c r="AH315" s="152" t="n"/>
      <c r="AI315" s="152" t="n"/>
      <c r="AJ315" s="152" t="n"/>
      <c r="AK315" s="152" t="n"/>
      <c r="AL315" s="152" t="n"/>
      <c r="AM315" s="152" t="n"/>
      <c r="AN315" s="166" t="n"/>
      <c r="AO315" s="155" t="n"/>
      <c r="AP315" s="152" t="n"/>
      <c r="AQ315" s="152" t="n"/>
      <c r="AR315" s="152" t="n"/>
      <c r="AS315" s="152" t="n"/>
      <c r="AT315" s="152" t="n"/>
      <c r="AU315" s="155" t="n"/>
      <c r="AV315" s="152" t="n"/>
      <c r="AW315" s="152" t="n"/>
      <c r="AX315" s="152" t="n"/>
      <c r="AY315" s="152" t="n"/>
      <c r="AZ315" s="152" t="n"/>
      <c r="BA315" s="165" t="n"/>
      <c r="BB315" s="165" t="n"/>
      <c r="BC315" s="155" t="n"/>
      <c r="BD315" s="152" t="n"/>
      <c r="BE315" s="152" t="n"/>
      <c r="BF315" s="152" t="n"/>
      <c r="BG315" s="155" t="n"/>
      <c r="BH315" s="152" t="n"/>
      <c r="BI315" s="152" t="n"/>
      <c r="BJ315" s="152" t="n"/>
      <c r="BK315" s="152" t="n"/>
      <c r="BL315" s="152" t="n"/>
      <c r="BM315" s="152" t="n"/>
      <c r="BN315" s="152" t="n"/>
      <c r="BO315" s="152" t="n"/>
      <c r="BP315" s="155" t="n"/>
      <c r="BQ315" s="152" t="n"/>
      <c r="BR315" s="152" t="n"/>
      <c r="BS315" s="152" t="n"/>
      <c r="BT315" s="152" t="n"/>
      <c r="BU315" s="152" t="n"/>
      <c r="BV315" s="152" t="n"/>
      <c r="BW315" s="152" t="n"/>
      <c r="BX315" s="165" t="n"/>
      <c r="BY315" s="150" t="n"/>
      <c r="BZ315" s="150" t="n"/>
      <c r="CA315" s="150" t="n"/>
      <c r="CB315" s="174" t="n"/>
      <c r="CC315" s="156" t="n"/>
      <c r="CD315" s="156" t="n"/>
      <c r="CE315" s="167">
        <f>IFERROR(__xludf.DUMMYFUNCTION("""COMPUTED_VALUE"""),"")</f>
        <v/>
      </c>
      <c r="CF315" s="158">
        <f>IFERROR(__xludf.DUMMYFUNCTION("""COMPUTED_VALUE"""),"")</f>
        <v/>
      </c>
      <c r="CG315" s="148" t="n"/>
      <c r="CH315" s="148" t="n"/>
      <c r="CI315" s="148" t="n"/>
      <c r="CJ315" s="148" t="n"/>
      <c r="CK315" s="148" t="n"/>
      <c r="CL315" s="148" t="n"/>
      <c r="CM315" s="148" t="n"/>
      <c r="CN315" s="148" t="n"/>
      <c r="CO315" s="148" t="n"/>
      <c r="CP315" s="148" t="n"/>
      <c r="CQ315" s="148" t="n"/>
      <c r="CR315" s="148" t="n"/>
      <c r="CS315" s="148" t="n"/>
      <c r="CT315" s="148" t="n"/>
      <c r="CU315" s="148" t="n"/>
      <c r="CV315" s="148" t="n"/>
    </row>
    <row r="316">
      <c r="A316" s="162" t="n"/>
      <c r="B316" s="64" t="n"/>
      <c r="C316" s="129" t="n"/>
      <c r="D316" s="130" t="inlineStr"/>
      <c r="E316" s="150" t="inlineStr"/>
      <c r="F316" s="150" t="inlineStr"/>
      <c r="G316" s="150" t="n"/>
      <c r="H316" s="152" t="n"/>
      <c r="I316" s="152" t="n"/>
      <c r="J316" s="152" t="n"/>
      <c r="K316" s="152" t="n"/>
      <c r="L316" s="152" t="n"/>
      <c r="M316" s="152" t="n"/>
      <c r="N316" s="152" t="n"/>
      <c r="O316" s="152" t="n"/>
      <c r="P316" s="152" t="n"/>
      <c r="Q316" s="152" t="n"/>
      <c r="R316" s="152" t="n"/>
      <c r="S316" s="165" t="n"/>
      <c r="T316" s="155" t="n"/>
      <c r="U316" s="152" t="n"/>
      <c r="V316" s="152" t="n"/>
      <c r="W316" s="152" t="n"/>
      <c r="X316" s="152" t="n"/>
      <c r="Y316" s="152" t="n"/>
      <c r="Z316" s="152" t="n"/>
      <c r="AA316" s="152" t="n"/>
      <c r="AB316" s="152" t="n"/>
      <c r="AC316" s="152" t="n"/>
      <c r="AD316" s="152" t="n"/>
      <c r="AE316" s="152" t="n"/>
      <c r="AF316" s="152" t="n"/>
      <c r="AG316" s="152" t="n"/>
      <c r="AH316" s="152" t="n"/>
      <c r="AI316" s="152" t="n"/>
      <c r="AJ316" s="152" t="n"/>
      <c r="AK316" s="152" t="n"/>
      <c r="AL316" s="152" t="n"/>
      <c r="AM316" s="152" t="n"/>
      <c r="AN316" s="166" t="n"/>
      <c r="AO316" s="155" t="n"/>
      <c r="AP316" s="152" t="n"/>
      <c r="AQ316" s="152" t="n"/>
      <c r="AR316" s="152" t="n"/>
      <c r="AS316" s="152" t="n"/>
      <c r="AT316" s="152" t="n"/>
      <c r="AU316" s="155" t="n"/>
      <c r="AV316" s="152" t="n"/>
      <c r="AW316" s="152" t="n"/>
      <c r="AX316" s="152" t="n"/>
      <c r="AY316" s="152" t="n"/>
      <c r="AZ316" s="152" t="n"/>
      <c r="BA316" s="165" t="n"/>
      <c r="BB316" s="165" t="n"/>
      <c r="BC316" s="155" t="n"/>
      <c r="BD316" s="152" t="n"/>
      <c r="BE316" s="152" t="n"/>
      <c r="BF316" s="152" t="n"/>
      <c r="BG316" s="155" t="n"/>
      <c r="BH316" s="152" t="n"/>
      <c r="BI316" s="152" t="n"/>
      <c r="BJ316" s="152" t="n"/>
      <c r="BK316" s="152" t="n"/>
      <c r="BL316" s="152" t="n"/>
      <c r="BM316" s="152" t="n"/>
      <c r="BN316" s="152" t="n"/>
      <c r="BO316" s="152" t="n"/>
      <c r="BP316" s="155" t="n"/>
      <c r="BQ316" s="152" t="n"/>
      <c r="BR316" s="152" t="n"/>
      <c r="BS316" s="152" t="n"/>
      <c r="BT316" s="152" t="n"/>
      <c r="BU316" s="152" t="n"/>
      <c r="BV316" s="152" t="n"/>
      <c r="BW316" s="152" t="n"/>
      <c r="BX316" s="165" t="n"/>
      <c r="BY316" s="150" t="n"/>
      <c r="BZ316" s="150" t="n"/>
      <c r="CA316" s="150" t="n"/>
      <c r="CB316" s="174" t="n"/>
      <c r="CC316" s="156" t="n"/>
      <c r="CD316" s="156" t="n"/>
      <c r="CE316" s="167">
        <f>IFERROR(__xludf.DUMMYFUNCTION("""COMPUTED_VALUE"""),"")</f>
        <v/>
      </c>
      <c r="CF316" s="158">
        <f>IFERROR(__xludf.DUMMYFUNCTION("""COMPUTED_VALUE"""),"")</f>
        <v/>
      </c>
      <c r="CG316" s="148" t="n"/>
      <c r="CH316" s="148" t="n"/>
      <c r="CI316" s="148" t="n"/>
      <c r="CJ316" s="148" t="n"/>
      <c r="CK316" s="148" t="n"/>
      <c r="CL316" s="148" t="n"/>
      <c r="CM316" s="148" t="n"/>
      <c r="CN316" s="148" t="n"/>
      <c r="CO316" s="148" t="n"/>
      <c r="CP316" s="148" t="n"/>
      <c r="CQ316" s="148" t="n"/>
      <c r="CR316" s="148" t="n"/>
      <c r="CS316" s="148" t="n"/>
      <c r="CT316" s="148" t="n"/>
      <c r="CU316" s="148" t="n"/>
      <c r="CV316" s="148" t="n"/>
    </row>
    <row r="317">
      <c r="A317" s="162" t="n"/>
      <c r="B317" s="64" t="n"/>
      <c r="C317" s="129" t="n"/>
      <c r="D317" s="130" t="inlineStr"/>
      <c r="E317" s="150" t="inlineStr"/>
      <c r="F317" s="150" t="inlineStr"/>
      <c r="G317" s="150" t="n"/>
      <c r="H317" s="152" t="n"/>
      <c r="I317" s="152" t="n"/>
      <c r="J317" s="152" t="n"/>
      <c r="K317" s="152" t="n"/>
      <c r="L317" s="152" t="n"/>
      <c r="M317" s="152" t="n"/>
      <c r="N317" s="152" t="n"/>
      <c r="O317" s="152" t="n"/>
      <c r="P317" s="152" t="n"/>
      <c r="Q317" s="152" t="n"/>
      <c r="R317" s="152" t="n"/>
      <c r="S317" s="165" t="n"/>
      <c r="T317" s="155" t="n"/>
      <c r="U317" s="152" t="n"/>
      <c r="V317" s="152" t="n"/>
      <c r="W317" s="152" t="n"/>
      <c r="X317" s="152" t="n"/>
      <c r="Y317" s="152" t="n"/>
      <c r="Z317" s="152" t="n"/>
      <c r="AA317" s="152" t="n"/>
      <c r="AB317" s="152" t="n"/>
      <c r="AC317" s="152" t="n"/>
      <c r="AD317" s="152" t="n"/>
      <c r="AE317" s="152" t="n"/>
      <c r="AF317" s="152" t="n"/>
      <c r="AG317" s="152" t="n"/>
      <c r="AH317" s="152" t="n"/>
      <c r="AI317" s="152" t="n"/>
      <c r="AJ317" s="152" t="n"/>
      <c r="AK317" s="152" t="n"/>
      <c r="AL317" s="152" t="n"/>
      <c r="AM317" s="152" t="n"/>
      <c r="AN317" s="166" t="n"/>
      <c r="AO317" s="155" t="n"/>
      <c r="AP317" s="152" t="n"/>
      <c r="AQ317" s="152" t="n"/>
      <c r="AR317" s="152" t="n"/>
      <c r="AS317" s="152" t="n"/>
      <c r="AT317" s="152" t="n"/>
      <c r="AU317" s="155" t="n"/>
      <c r="AV317" s="152" t="n"/>
      <c r="AW317" s="152" t="n"/>
      <c r="AX317" s="152" t="n"/>
      <c r="AY317" s="152" t="n"/>
      <c r="AZ317" s="152" t="n"/>
      <c r="BA317" s="165" t="n"/>
      <c r="BB317" s="165" t="n"/>
      <c r="BC317" s="155" t="n"/>
      <c r="BD317" s="152" t="n"/>
      <c r="BE317" s="152" t="n"/>
      <c r="BF317" s="152" t="n"/>
      <c r="BG317" s="155" t="n"/>
      <c r="BH317" s="152" t="n"/>
      <c r="BI317" s="152" t="n"/>
      <c r="BJ317" s="152" t="n"/>
      <c r="BK317" s="152" t="n"/>
      <c r="BL317" s="152" t="n"/>
      <c r="BM317" s="152" t="n"/>
      <c r="BN317" s="152" t="n"/>
      <c r="BO317" s="152" t="n"/>
      <c r="BP317" s="155" t="n"/>
      <c r="BQ317" s="152" t="n"/>
      <c r="BR317" s="152" t="n"/>
      <c r="BS317" s="152" t="n"/>
      <c r="BT317" s="152" t="n"/>
      <c r="BU317" s="152" t="n"/>
      <c r="BV317" s="152" t="n"/>
      <c r="BW317" s="152" t="n"/>
      <c r="BX317" s="165" t="n"/>
      <c r="BY317" s="150" t="n"/>
      <c r="BZ317" s="150" t="n"/>
      <c r="CA317" s="150" t="n"/>
      <c r="CB317" s="174" t="n"/>
      <c r="CC317" s="156" t="n"/>
      <c r="CD317" s="156" t="n"/>
      <c r="CE317" s="167">
        <f>IFERROR(__xludf.DUMMYFUNCTION("""COMPUTED_VALUE"""),"")</f>
        <v/>
      </c>
      <c r="CF317" s="158">
        <f>IFERROR(__xludf.DUMMYFUNCTION("""COMPUTED_VALUE"""),"")</f>
        <v/>
      </c>
      <c r="CG317" s="148" t="n"/>
      <c r="CH317" s="148" t="n"/>
      <c r="CI317" s="148" t="n"/>
      <c r="CJ317" s="148" t="n"/>
      <c r="CK317" s="148" t="n"/>
      <c r="CL317" s="148" t="n"/>
      <c r="CM317" s="148" t="n"/>
      <c r="CN317" s="148" t="n"/>
      <c r="CO317" s="148" t="n"/>
      <c r="CP317" s="148" t="n"/>
      <c r="CQ317" s="148" t="n"/>
      <c r="CR317" s="148" t="n"/>
      <c r="CS317" s="148" t="n"/>
      <c r="CT317" s="148" t="n"/>
      <c r="CU317" s="148" t="n"/>
      <c r="CV317" s="148" t="n"/>
    </row>
    <row r="318">
      <c r="A318" s="162" t="n"/>
      <c r="B318" s="64" t="n"/>
      <c r="C318" s="129" t="n"/>
      <c r="D318" s="130" t="inlineStr"/>
      <c r="E318" s="150" t="inlineStr"/>
      <c r="F318" s="150" t="inlineStr"/>
      <c r="G318" s="150" t="n"/>
      <c r="H318" s="152" t="n"/>
      <c r="I318" s="152" t="n"/>
      <c r="J318" s="152" t="n"/>
      <c r="K318" s="152" t="n"/>
      <c r="L318" s="152" t="n"/>
      <c r="M318" s="152" t="n"/>
      <c r="N318" s="152" t="n"/>
      <c r="O318" s="152" t="n"/>
      <c r="P318" s="152" t="n"/>
      <c r="Q318" s="152" t="n"/>
      <c r="R318" s="152" t="n"/>
      <c r="S318" s="165" t="n"/>
      <c r="T318" s="155" t="n"/>
      <c r="U318" s="152" t="n"/>
      <c r="V318" s="152" t="n"/>
      <c r="W318" s="152" t="n"/>
      <c r="X318" s="152" t="n"/>
      <c r="Y318" s="152" t="n"/>
      <c r="Z318" s="152" t="n"/>
      <c r="AA318" s="152" t="n"/>
      <c r="AB318" s="152" t="n"/>
      <c r="AC318" s="152" t="n"/>
      <c r="AD318" s="152" t="n"/>
      <c r="AE318" s="152" t="n"/>
      <c r="AF318" s="152" t="n"/>
      <c r="AG318" s="152" t="n"/>
      <c r="AH318" s="152" t="n"/>
      <c r="AI318" s="152" t="n"/>
      <c r="AJ318" s="152" t="n"/>
      <c r="AK318" s="152" t="n"/>
      <c r="AL318" s="152" t="n"/>
      <c r="AM318" s="152" t="n"/>
      <c r="AN318" s="166" t="n"/>
      <c r="AO318" s="155" t="n"/>
      <c r="AP318" s="152" t="n"/>
      <c r="AQ318" s="152" t="n"/>
      <c r="AR318" s="152" t="n"/>
      <c r="AS318" s="152" t="n"/>
      <c r="AT318" s="152" t="n"/>
      <c r="AU318" s="155" t="n"/>
      <c r="AV318" s="152" t="n"/>
      <c r="AW318" s="152" t="n"/>
      <c r="AX318" s="152" t="n"/>
      <c r="AY318" s="152" t="n"/>
      <c r="AZ318" s="152" t="n"/>
      <c r="BA318" s="165" t="n"/>
      <c r="BB318" s="165" t="n"/>
      <c r="BC318" s="155" t="n"/>
      <c r="BD318" s="152" t="n"/>
      <c r="BE318" s="152" t="n"/>
      <c r="BF318" s="152" t="n"/>
      <c r="BG318" s="155" t="n"/>
      <c r="BH318" s="152" t="n"/>
      <c r="BI318" s="152" t="n"/>
      <c r="BJ318" s="152" t="n"/>
      <c r="BK318" s="152" t="n"/>
      <c r="BL318" s="152" t="n"/>
      <c r="BM318" s="152" t="n"/>
      <c r="BN318" s="152" t="n"/>
      <c r="BO318" s="152" t="n"/>
      <c r="BP318" s="155" t="n"/>
      <c r="BQ318" s="152" t="n"/>
      <c r="BR318" s="152" t="n"/>
      <c r="BS318" s="152" t="n"/>
      <c r="BT318" s="152" t="n"/>
      <c r="BU318" s="152" t="n"/>
      <c r="BV318" s="152" t="n"/>
      <c r="BW318" s="152" t="n"/>
      <c r="BX318" s="165" t="n"/>
      <c r="BY318" s="150" t="n"/>
      <c r="BZ318" s="150" t="n"/>
      <c r="CA318" s="150" t="n"/>
      <c r="CB318" s="174" t="n"/>
      <c r="CC318" s="156" t="n"/>
      <c r="CD318" s="156" t="n"/>
      <c r="CE318" s="167">
        <f>IFERROR(__xludf.DUMMYFUNCTION("""COMPUTED_VALUE"""),"")</f>
        <v/>
      </c>
      <c r="CF318" s="158">
        <f>IFERROR(__xludf.DUMMYFUNCTION("""COMPUTED_VALUE"""),"")</f>
        <v/>
      </c>
      <c r="CG318" s="148" t="n"/>
      <c r="CH318" s="148" t="n"/>
      <c r="CI318" s="148" t="n"/>
      <c r="CJ318" s="148" t="n"/>
      <c r="CK318" s="148" t="n"/>
      <c r="CL318" s="148" t="n"/>
      <c r="CM318" s="148" t="n"/>
      <c r="CN318" s="148" t="n"/>
      <c r="CO318" s="148" t="n"/>
      <c r="CP318" s="148" t="n"/>
      <c r="CQ318" s="148" t="n"/>
      <c r="CR318" s="148" t="n"/>
      <c r="CS318" s="148" t="n"/>
      <c r="CT318" s="148" t="n"/>
      <c r="CU318" s="148" t="n"/>
      <c r="CV318" s="148" t="n"/>
    </row>
    <row r="319">
      <c r="A319" s="162" t="n"/>
      <c r="B319" s="64" t="n"/>
      <c r="C319" s="129" t="n"/>
      <c r="D319" s="130" t="inlineStr"/>
      <c r="E319" s="150" t="inlineStr"/>
      <c r="F319" s="150" t="inlineStr"/>
      <c r="G319" s="150" t="n"/>
      <c r="H319" s="152" t="n"/>
      <c r="I319" s="152" t="n"/>
      <c r="J319" s="152" t="n"/>
      <c r="K319" s="152" t="n"/>
      <c r="L319" s="152" t="n"/>
      <c r="M319" s="152" t="n"/>
      <c r="N319" s="152" t="n"/>
      <c r="O319" s="152" t="n"/>
      <c r="P319" s="152" t="n"/>
      <c r="Q319" s="152" t="n"/>
      <c r="R319" s="152" t="n"/>
      <c r="S319" s="165" t="n"/>
      <c r="T319" s="155" t="n"/>
      <c r="U319" s="152" t="n"/>
      <c r="V319" s="152" t="n"/>
      <c r="W319" s="152" t="n"/>
      <c r="X319" s="152" t="n"/>
      <c r="Y319" s="152" t="n"/>
      <c r="Z319" s="152" t="n"/>
      <c r="AA319" s="152" t="n"/>
      <c r="AB319" s="152" t="n"/>
      <c r="AC319" s="152" t="n"/>
      <c r="AD319" s="152" t="n"/>
      <c r="AE319" s="152" t="n"/>
      <c r="AF319" s="152" t="n"/>
      <c r="AG319" s="152" t="n"/>
      <c r="AH319" s="152" t="n"/>
      <c r="AI319" s="152" t="n"/>
      <c r="AJ319" s="152" t="n"/>
      <c r="AK319" s="152" t="n"/>
      <c r="AL319" s="152" t="n"/>
      <c r="AM319" s="152" t="n"/>
      <c r="AN319" s="166" t="n"/>
      <c r="AO319" s="155" t="n"/>
      <c r="AP319" s="152" t="n"/>
      <c r="AQ319" s="152" t="n"/>
      <c r="AR319" s="152" t="n"/>
      <c r="AS319" s="152" t="n"/>
      <c r="AT319" s="152" t="n"/>
      <c r="AU319" s="155" t="n"/>
      <c r="AV319" s="152" t="n"/>
      <c r="AW319" s="152" t="n"/>
      <c r="AX319" s="152" t="n"/>
      <c r="AY319" s="152" t="n"/>
      <c r="AZ319" s="152" t="n"/>
      <c r="BA319" s="165" t="n"/>
      <c r="BB319" s="165" t="n"/>
      <c r="BC319" s="155" t="n"/>
      <c r="BD319" s="152" t="n"/>
      <c r="BE319" s="152" t="n"/>
      <c r="BF319" s="152" t="n"/>
      <c r="BG319" s="155" t="n"/>
      <c r="BH319" s="152" t="n"/>
      <c r="BI319" s="152" t="n"/>
      <c r="BJ319" s="152" t="n"/>
      <c r="BK319" s="152" t="n"/>
      <c r="BL319" s="152" t="n"/>
      <c r="BM319" s="152" t="n"/>
      <c r="BN319" s="152" t="n"/>
      <c r="BO319" s="152" t="n"/>
      <c r="BP319" s="155" t="n"/>
      <c r="BQ319" s="152" t="n"/>
      <c r="BR319" s="152" t="n"/>
      <c r="BS319" s="152" t="n"/>
      <c r="BT319" s="152" t="n"/>
      <c r="BU319" s="152" t="n"/>
      <c r="BV319" s="152" t="n"/>
      <c r="BW319" s="152" t="n"/>
      <c r="BX319" s="165" t="n"/>
      <c r="BY319" s="150" t="n"/>
      <c r="BZ319" s="150" t="n"/>
      <c r="CA319" s="150" t="n"/>
      <c r="CB319" s="174" t="n"/>
      <c r="CC319" s="156" t="n"/>
      <c r="CD319" s="156" t="n"/>
      <c r="CE319" s="167">
        <f>IFERROR(__xludf.DUMMYFUNCTION("""COMPUTED_VALUE"""),"")</f>
        <v/>
      </c>
      <c r="CF319" s="158">
        <f>IFERROR(__xludf.DUMMYFUNCTION("""COMPUTED_VALUE"""),"")</f>
        <v/>
      </c>
      <c r="CG319" s="148" t="n"/>
      <c r="CH319" s="148" t="n"/>
      <c r="CI319" s="148" t="n"/>
      <c r="CJ319" s="148" t="n"/>
      <c r="CK319" s="148" t="n"/>
      <c r="CL319" s="148" t="n"/>
      <c r="CM319" s="148" t="n"/>
      <c r="CN319" s="148" t="n"/>
      <c r="CO319" s="148" t="n"/>
      <c r="CP319" s="148" t="n"/>
      <c r="CQ319" s="148" t="n"/>
      <c r="CR319" s="148" t="n"/>
      <c r="CS319" s="148" t="n"/>
      <c r="CT319" s="148" t="n"/>
      <c r="CU319" s="148" t="n"/>
      <c r="CV319" s="148" t="n"/>
    </row>
    <row r="320">
      <c r="A320" s="162" t="n"/>
      <c r="B320" s="64" t="n"/>
      <c r="C320" s="129" t="n"/>
      <c r="D320" s="130" t="inlineStr"/>
      <c r="E320" s="150" t="inlineStr"/>
      <c r="F320" s="150" t="inlineStr"/>
      <c r="G320" s="150" t="n"/>
      <c r="H320" s="152" t="n"/>
      <c r="I320" s="152" t="n"/>
      <c r="J320" s="152" t="n"/>
      <c r="K320" s="152" t="n"/>
      <c r="L320" s="152" t="n"/>
      <c r="M320" s="152" t="n"/>
      <c r="N320" s="152" t="n"/>
      <c r="O320" s="152" t="n"/>
      <c r="P320" s="152" t="n"/>
      <c r="Q320" s="152" t="n"/>
      <c r="R320" s="152" t="n"/>
      <c r="S320" s="165" t="n"/>
      <c r="T320" s="155" t="n"/>
      <c r="U320" s="152" t="n"/>
      <c r="V320" s="152" t="n"/>
      <c r="W320" s="152" t="n"/>
      <c r="X320" s="152" t="n"/>
      <c r="Y320" s="152" t="n"/>
      <c r="Z320" s="152" t="n"/>
      <c r="AA320" s="152" t="n"/>
      <c r="AB320" s="152" t="n"/>
      <c r="AC320" s="152" t="n"/>
      <c r="AD320" s="152" t="n"/>
      <c r="AE320" s="152" t="n"/>
      <c r="AF320" s="152" t="n"/>
      <c r="AG320" s="152" t="n"/>
      <c r="AH320" s="152" t="n"/>
      <c r="AI320" s="152" t="n"/>
      <c r="AJ320" s="152" t="n"/>
      <c r="AK320" s="152" t="n"/>
      <c r="AL320" s="152" t="n"/>
      <c r="AM320" s="152" t="n"/>
      <c r="AN320" s="166" t="n"/>
      <c r="AO320" s="155" t="n"/>
      <c r="AP320" s="152" t="n"/>
      <c r="AQ320" s="152" t="n"/>
      <c r="AR320" s="152" t="n"/>
      <c r="AS320" s="152" t="n"/>
      <c r="AT320" s="152" t="n"/>
      <c r="AU320" s="155" t="n"/>
      <c r="AV320" s="152" t="n"/>
      <c r="AW320" s="152" t="n"/>
      <c r="AX320" s="152" t="n"/>
      <c r="AY320" s="152" t="n"/>
      <c r="AZ320" s="152" t="n"/>
      <c r="BA320" s="165" t="n"/>
      <c r="BB320" s="165" t="n"/>
      <c r="BC320" s="155" t="n"/>
      <c r="BD320" s="152" t="n"/>
      <c r="BE320" s="152" t="n"/>
      <c r="BF320" s="152" t="n"/>
      <c r="BG320" s="155" t="n"/>
      <c r="BH320" s="152" t="n"/>
      <c r="BI320" s="152" t="n"/>
      <c r="BJ320" s="152" t="n"/>
      <c r="BK320" s="152" t="n"/>
      <c r="BL320" s="152" t="n"/>
      <c r="BM320" s="152" t="n"/>
      <c r="BN320" s="152" t="n"/>
      <c r="BO320" s="152" t="n"/>
      <c r="BP320" s="155" t="n"/>
      <c r="BQ320" s="152" t="n"/>
      <c r="BR320" s="152" t="n"/>
      <c r="BS320" s="152" t="n"/>
      <c r="BT320" s="152" t="n"/>
      <c r="BU320" s="152" t="n"/>
      <c r="BV320" s="152" t="n"/>
      <c r="BW320" s="152" t="n"/>
      <c r="BX320" s="165" t="n"/>
      <c r="BY320" s="150" t="n"/>
      <c r="BZ320" s="150" t="n"/>
      <c r="CA320" s="150" t="n"/>
      <c r="CB320" s="174" t="n"/>
      <c r="CC320" s="156" t="n"/>
      <c r="CD320" s="156" t="n"/>
      <c r="CE320" s="167">
        <f>IFERROR(__xludf.DUMMYFUNCTION("""COMPUTED_VALUE"""),"")</f>
        <v/>
      </c>
      <c r="CF320" s="158">
        <f>IFERROR(__xludf.DUMMYFUNCTION("""COMPUTED_VALUE"""),"")</f>
        <v/>
      </c>
      <c r="CG320" s="148" t="n"/>
      <c r="CH320" s="148" t="n"/>
      <c r="CI320" s="148" t="n"/>
      <c r="CJ320" s="148" t="n"/>
      <c r="CK320" s="148" t="n"/>
      <c r="CL320" s="148" t="n"/>
      <c r="CM320" s="148" t="n"/>
      <c r="CN320" s="148" t="n"/>
      <c r="CO320" s="148" t="n"/>
      <c r="CP320" s="148" t="n"/>
      <c r="CQ320" s="148" t="n"/>
      <c r="CR320" s="148" t="n"/>
      <c r="CS320" s="148" t="n"/>
      <c r="CT320" s="148" t="n"/>
      <c r="CU320" s="148" t="n"/>
      <c r="CV320" s="148" t="n"/>
    </row>
    <row r="321">
      <c r="A321" s="162" t="n"/>
      <c r="B321" s="64" t="n"/>
      <c r="C321" s="129" t="n"/>
      <c r="D321" s="130" t="inlineStr"/>
      <c r="E321" s="150" t="inlineStr"/>
      <c r="F321" s="150" t="inlineStr"/>
      <c r="G321" s="150" t="n"/>
      <c r="H321" s="152" t="n"/>
      <c r="I321" s="152" t="n"/>
      <c r="J321" s="152" t="n"/>
      <c r="K321" s="152" t="n"/>
      <c r="L321" s="152" t="n"/>
      <c r="M321" s="152" t="n"/>
      <c r="N321" s="152" t="n"/>
      <c r="O321" s="152" t="n"/>
      <c r="P321" s="152" t="n"/>
      <c r="Q321" s="152" t="n"/>
      <c r="R321" s="152" t="n"/>
      <c r="S321" s="165" t="n"/>
      <c r="T321" s="155" t="n"/>
      <c r="U321" s="152" t="n"/>
      <c r="V321" s="152" t="n"/>
      <c r="W321" s="152" t="n"/>
      <c r="X321" s="152" t="n"/>
      <c r="Y321" s="152" t="n"/>
      <c r="Z321" s="152" t="n"/>
      <c r="AA321" s="152" t="n"/>
      <c r="AB321" s="152" t="n"/>
      <c r="AC321" s="152" t="n"/>
      <c r="AD321" s="152" t="n"/>
      <c r="AE321" s="152" t="n"/>
      <c r="AF321" s="152" t="n"/>
      <c r="AG321" s="152" t="n"/>
      <c r="AH321" s="152" t="n"/>
      <c r="AI321" s="152" t="n"/>
      <c r="AJ321" s="152" t="n"/>
      <c r="AK321" s="152" t="n"/>
      <c r="AL321" s="152" t="n"/>
      <c r="AM321" s="152" t="n"/>
      <c r="AN321" s="166" t="n"/>
      <c r="AO321" s="155" t="n"/>
      <c r="AP321" s="152" t="n"/>
      <c r="AQ321" s="152" t="n"/>
      <c r="AR321" s="152" t="n"/>
      <c r="AS321" s="152" t="n"/>
      <c r="AT321" s="152" t="n"/>
      <c r="AU321" s="155" t="n"/>
      <c r="AV321" s="152" t="n"/>
      <c r="AW321" s="152" t="n"/>
      <c r="AX321" s="152" t="n"/>
      <c r="AY321" s="152" t="n"/>
      <c r="AZ321" s="152" t="n"/>
      <c r="BA321" s="165" t="n"/>
      <c r="BB321" s="165" t="n"/>
      <c r="BC321" s="155" t="n"/>
      <c r="BD321" s="152" t="n"/>
      <c r="BE321" s="152" t="n"/>
      <c r="BF321" s="152" t="n"/>
      <c r="BG321" s="155" t="n"/>
      <c r="BH321" s="152" t="n"/>
      <c r="BI321" s="152" t="n"/>
      <c r="BJ321" s="152" t="n"/>
      <c r="BK321" s="152" t="n"/>
      <c r="BL321" s="152" t="n"/>
      <c r="BM321" s="152" t="n"/>
      <c r="BN321" s="152" t="n"/>
      <c r="BO321" s="152" t="n"/>
      <c r="BP321" s="155" t="n"/>
      <c r="BQ321" s="152" t="n"/>
      <c r="BR321" s="152" t="n"/>
      <c r="BS321" s="152" t="n"/>
      <c r="BT321" s="152" t="n"/>
      <c r="BU321" s="152" t="n"/>
      <c r="BV321" s="152" t="n"/>
      <c r="BW321" s="152" t="n"/>
      <c r="BX321" s="165" t="n"/>
      <c r="BY321" s="150" t="n"/>
      <c r="BZ321" s="150" t="n"/>
      <c r="CA321" s="150" t="n"/>
      <c r="CB321" s="174" t="n"/>
      <c r="CC321" s="156" t="n"/>
      <c r="CD321" s="156" t="n"/>
      <c r="CE321" s="167">
        <f>IFERROR(__xludf.DUMMYFUNCTION("""COMPUTED_VALUE"""),"")</f>
        <v/>
      </c>
      <c r="CF321" s="158">
        <f>IFERROR(__xludf.DUMMYFUNCTION("""COMPUTED_VALUE"""),"")</f>
        <v/>
      </c>
      <c r="CG321" s="148" t="n"/>
      <c r="CH321" s="148" t="n"/>
      <c r="CI321" s="148" t="n"/>
      <c r="CJ321" s="148" t="n"/>
      <c r="CK321" s="148" t="n"/>
      <c r="CL321" s="148" t="n"/>
      <c r="CM321" s="148" t="n"/>
      <c r="CN321" s="148" t="n"/>
      <c r="CO321" s="148" t="n"/>
      <c r="CP321" s="148" t="n"/>
      <c r="CQ321" s="148" t="n"/>
      <c r="CR321" s="148" t="n"/>
      <c r="CS321" s="148" t="n"/>
      <c r="CT321" s="148" t="n"/>
      <c r="CU321" s="148" t="n"/>
      <c r="CV321" s="148" t="n"/>
    </row>
    <row r="322">
      <c r="A322" s="162" t="n"/>
      <c r="B322" s="64" t="n"/>
      <c r="C322" s="129" t="n"/>
      <c r="D322" s="130" t="inlineStr"/>
      <c r="E322" s="150" t="inlineStr"/>
      <c r="F322" s="150" t="inlineStr"/>
      <c r="G322" s="150" t="n"/>
      <c r="H322" s="152" t="n"/>
      <c r="I322" s="152" t="n"/>
      <c r="J322" s="152" t="n"/>
      <c r="K322" s="152" t="n"/>
      <c r="L322" s="152" t="n"/>
      <c r="M322" s="152" t="n"/>
      <c r="N322" s="152" t="n"/>
      <c r="O322" s="152" t="n"/>
      <c r="P322" s="152" t="n"/>
      <c r="Q322" s="152" t="n"/>
      <c r="R322" s="152" t="n"/>
      <c r="S322" s="165" t="n"/>
      <c r="T322" s="155" t="n"/>
      <c r="U322" s="152" t="n"/>
      <c r="V322" s="152" t="n"/>
      <c r="W322" s="152" t="n"/>
      <c r="X322" s="152" t="n"/>
      <c r="Y322" s="152" t="n"/>
      <c r="Z322" s="152" t="n"/>
      <c r="AA322" s="152" t="n"/>
      <c r="AB322" s="152" t="n"/>
      <c r="AC322" s="152" t="n"/>
      <c r="AD322" s="152" t="n"/>
      <c r="AE322" s="152" t="n"/>
      <c r="AF322" s="152" t="n"/>
      <c r="AG322" s="152" t="n"/>
      <c r="AH322" s="152" t="n"/>
      <c r="AI322" s="152" t="n"/>
      <c r="AJ322" s="152" t="n"/>
      <c r="AK322" s="152" t="n"/>
      <c r="AL322" s="152" t="n"/>
      <c r="AM322" s="152" t="n"/>
      <c r="AN322" s="166" t="n"/>
      <c r="AO322" s="155" t="n"/>
      <c r="AP322" s="152" t="n"/>
      <c r="AQ322" s="152" t="n"/>
      <c r="AR322" s="152" t="n"/>
      <c r="AS322" s="152" t="n"/>
      <c r="AT322" s="152" t="n"/>
      <c r="AU322" s="155" t="n"/>
      <c r="AV322" s="152" t="n"/>
      <c r="AW322" s="152" t="n"/>
      <c r="AX322" s="152" t="n"/>
      <c r="AY322" s="152" t="n"/>
      <c r="AZ322" s="152" t="n"/>
      <c r="BA322" s="165" t="n"/>
      <c r="BB322" s="165" t="n"/>
      <c r="BC322" s="155" t="n"/>
      <c r="BD322" s="152" t="n"/>
      <c r="BE322" s="152" t="n"/>
      <c r="BF322" s="152" t="n"/>
      <c r="BG322" s="155" t="n"/>
      <c r="BH322" s="152" t="n"/>
      <c r="BI322" s="152" t="n"/>
      <c r="BJ322" s="152" t="n"/>
      <c r="BK322" s="152" t="n"/>
      <c r="BL322" s="152" t="n"/>
      <c r="BM322" s="152" t="n"/>
      <c r="BN322" s="152" t="n"/>
      <c r="BO322" s="152" t="n"/>
      <c r="BP322" s="155" t="n"/>
      <c r="BQ322" s="152" t="n"/>
      <c r="BR322" s="152" t="n"/>
      <c r="BS322" s="152" t="n"/>
      <c r="BT322" s="152" t="n"/>
      <c r="BU322" s="152" t="n"/>
      <c r="BV322" s="152" t="n"/>
      <c r="BW322" s="152" t="n"/>
      <c r="BX322" s="165" t="n"/>
      <c r="BY322" s="150" t="n"/>
      <c r="BZ322" s="150" t="n"/>
      <c r="CA322" s="150" t="n"/>
      <c r="CB322" s="174" t="n"/>
      <c r="CC322" s="156" t="n"/>
      <c r="CD322" s="156" t="n"/>
      <c r="CE322" s="167">
        <f>IFERROR(__xludf.DUMMYFUNCTION("""COMPUTED_VALUE"""),"")</f>
        <v/>
      </c>
      <c r="CF322" s="158">
        <f>IFERROR(__xludf.DUMMYFUNCTION("""COMPUTED_VALUE"""),"")</f>
        <v/>
      </c>
      <c r="CG322" s="148" t="n"/>
      <c r="CH322" s="148" t="n"/>
      <c r="CI322" s="148" t="n"/>
      <c r="CJ322" s="148" t="n"/>
      <c r="CK322" s="148" t="n"/>
      <c r="CL322" s="148" t="n"/>
      <c r="CM322" s="148" t="n"/>
      <c r="CN322" s="148" t="n"/>
      <c r="CO322" s="148" t="n"/>
      <c r="CP322" s="148" t="n"/>
      <c r="CQ322" s="148" t="n"/>
      <c r="CR322" s="148" t="n"/>
      <c r="CS322" s="148" t="n"/>
      <c r="CT322" s="148" t="n"/>
      <c r="CU322" s="148" t="n"/>
      <c r="CV322" s="148" t="n"/>
    </row>
    <row r="323">
      <c r="A323" s="162" t="n"/>
      <c r="B323" s="64" t="n"/>
      <c r="C323" s="129" t="n"/>
      <c r="D323" s="130" t="inlineStr"/>
      <c r="E323" s="150" t="inlineStr"/>
      <c r="F323" s="150" t="inlineStr"/>
      <c r="G323" s="150" t="n"/>
      <c r="H323" s="152" t="n"/>
      <c r="I323" s="152" t="n"/>
      <c r="J323" s="152" t="n"/>
      <c r="K323" s="152" t="n"/>
      <c r="L323" s="152" t="n"/>
      <c r="M323" s="152" t="n"/>
      <c r="N323" s="152" t="n"/>
      <c r="O323" s="152" t="n"/>
      <c r="P323" s="152" t="n"/>
      <c r="Q323" s="152" t="n"/>
      <c r="R323" s="152" t="n"/>
      <c r="S323" s="165" t="n"/>
      <c r="T323" s="155" t="n"/>
      <c r="U323" s="152" t="n"/>
      <c r="V323" s="152" t="n"/>
      <c r="W323" s="152" t="n"/>
      <c r="X323" s="152" t="n"/>
      <c r="Y323" s="152" t="n"/>
      <c r="Z323" s="152" t="n"/>
      <c r="AA323" s="152" t="n"/>
      <c r="AB323" s="152" t="n"/>
      <c r="AC323" s="152" t="n"/>
      <c r="AD323" s="152" t="n"/>
      <c r="AE323" s="152" t="n"/>
      <c r="AF323" s="152" t="n"/>
      <c r="AG323" s="152" t="n"/>
      <c r="AH323" s="152" t="n"/>
      <c r="AI323" s="152" t="n"/>
      <c r="AJ323" s="152" t="n"/>
      <c r="AK323" s="152" t="n"/>
      <c r="AL323" s="152" t="n"/>
      <c r="AM323" s="152" t="n"/>
      <c r="AN323" s="166" t="n"/>
      <c r="AO323" s="155" t="n"/>
      <c r="AP323" s="152" t="n"/>
      <c r="AQ323" s="152" t="n"/>
      <c r="AR323" s="152" t="n"/>
      <c r="AS323" s="152" t="n"/>
      <c r="AT323" s="152" t="n"/>
      <c r="AU323" s="155" t="n"/>
      <c r="AV323" s="152" t="n"/>
      <c r="AW323" s="152" t="n"/>
      <c r="AX323" s="152" t="n"/>
      <c r="AY323" s="152" t="n"/>
      <c r="AZ323" s="152" t="n"/>
      <c r="BA323" s="165" t="n"/>
      <c r="BB323" s="165" t="n"/>
      <c r="BC323" s="155" t="n"/>
      <c r="BD323" s="152" t="n"/>
      <c r="BE323" s="152" t="n"/>
      <c r="BF323" s="152" t="n"/>
      <c r="BG323" s="155" t="n"/>
      <c r="BH323" s="152" t="n"/>
      <c r="BI323" s="152" t="n"/>
      <c r="BJ323" s="152" t="n"/>
      <c r="BK323" s="152" t="n"/>
      <c r="BL323" s="152" t="n"/>
      <c r="BM323" s="152" t="n"/>
      <c r="BN323" s="152" t="n"/>
      <c r="BO323" s="152" t="n"/>
      <c r="BP323" s="155" t="n"/>
      <c r="BQ323" s="152" t="n"/>
      <c r="BR323" s="152" t="n"/>
      <c r="BS323" s="152" t="n"/>
      <c r="BT323" s="152" t="n"/>
      <c r="BU323" s="152" t="n"/>
      <c r="BV323" s="152" t="n"/>
      <c r="BW323" s="152" t="n"/>
      <c r="BX323" s="165" t="n"/>
      <c r="BY323" s="150" t="n"/>
      <c r="BZ323" s="150" t="n"/>
      <c r="CA323" s="150" t="n"/>
      <c r="CB323" s="174" t="n"/>
      <c r="CC323" s="156" t="n"/>
      <c r="CD323" s="156" t="n"/>
      <c r="CE323" s="167">
        <f>IFERROR(__xludf.DUMMYFUNCTION("""COMPUTED_VALUE"""),"")</f>
        <v/>
      </c>
      <c r="CF323" s="158">
        <f>IFERROR(__xludf.DUMMYFUNCTION("""COMPUTED_VALUE"""),"")</f>
        <v/>
      </c>
      <c r="CG323" s="148" t="n"/>
      <c r="CH323" s="148" t="n"/>
      <c r="CI323" s="148" t="n"/>
      <c r="CJ323" s="148" t="n"/>
      <c r="CK323" s="148" t="n"/>
      <c r="CL323" s="148" t="n"/>
      <c r="CM323" s="148" t="n"/>
      <c r="CN323" s="148" t="n"/>
      <c r="CO323" s="148" t="n"/>
      <c r="CP323" s="148" t="n"/>
      <c r="CQ323" s="148" t="n"/>
      <c r="CR323" s="148" t="n"/>
      <c r="CS323" s="148" t="n"/>
      <c r="CT323" s="148" t="n"/>
      <c r="CU323" s="148" t="n"/>
      <c r="CV323" s="148" t="n"/>
    </row>
    <row r="324">
      <c r="A324" s="162" t="n"/>
      <c r="B324" s="64" t="n"/>
      <c r="C324" s="129" t="n"/>
      <c r="D324" s="130" t="inlineStr"/>
      <c r="E324" s="150" t="inlineStr"/>
      <c r="F324" s="150" t="inlineStr"/>
      <c r="G324" s="150" t="n"/>
      <c r="H324" s="152" t="n"/>
      <c r="I324" s="152" t="n"/>
      <c r="J324" s="152" t="n"/>
      <c r="K324" s="152" t="n"/>
      <c r="L324" s="152" t="n"/>
      <c r="M324" s="152" t="n"/>
      <c r="N324" s="152" t="n"/>
      <c r="O324" s="152" t="n"/>
      <c r="P324" s="152" t="n"/>
      <c r="Q324" s="152" t="n"/>
      <c r="R324" s="152" t="n"/>
      <c r="S324" s="165" t="n"/>
      <c r="T324" s="155" t="n"/>
      <c r="U324" s="152" t="n"/>
      <c r="V324" s="152" t="n"/>
      <c r="W324" s="152" t="n"/>
      <c r="X324" s="152" t="n"/>
      <c r="Y324" s="152" t="n"/>
      <c r="Z324" s="152" t="n"/>
      <c r="AA324" s="152" t="n"/>
      <c r="AB324" s="152" t="n"/>
      <c r="AC324" s="152" t="n"/>
      <c r="AD324" s="152" t="n"/>
      <c r="AE324" s="152" t="n"/>
      <c r="AF324" s="152" t="n"/>
      <c r="AG324" s="152" t="n"/>
      <c r="AH324" s="152" t="n"/>
      <c r="AI324" s="152" t="n"/>
      <c r="AJ324" s="152" t="n"/>
      <c r="AK324" s="152" t="n"/>
      <c r="AL324" s="152" t="n"/>
      <c r="AM324" s="152" t="n"/>
      <c r="AN324" s="166" t="n"/>
      <c r="AO324" s="155" t="n"/>
      <c r="AP324" s="152" t="n"/>
      <c r="AQ324" s="152" t="n"/>
      <c r="AR324" s="152" t="n"/>
      <c r="AS324" s="152" t="n"/>
      <c r="AT324" s="152" t="n"/>
      <c r="AU324" s="155" t="n"/>
      <c r="AV324" s="152" t="n"/>
      <c r="AW324" s="152" t="n"/>
      <c r="AX324" s="152" t="n"/>
      <c r="AY324" s="152" t="n"/>
      <c r="AZ324" s="152" t="n"/>
      <c r="BA324" s="165" t="n"/>
      <c r="BB324" s="165" t="n"/>
      <c r="BC324" s="155" t="n"/>
      <c r="BD324" s="152" t="n"/>
      <c r="BE324" s="152" t="n"/>
      <c r="BF324" s="152" t="n"/>
      <c r="BG324" s="155" t="n"/>
      <c r="BH324" s="152" t="n"/>
      <c r="BI324" s="152" t="n"/>
      <c r="BJ324" s="152" t="n"/>
      <c r="BK324" s="152" t="n"/>
      <c r="BL324" s="152" t="n"/>
      <c r="BM324" s="152" t="n"/>
      <c r="BN324" s="152" t="n"/>
      <c r="BO324" s="152" t="n"/>
      <c r="BP324" s="155" t="n"/>
      <c r="BQ324" s="152" t="n"/>
      <c r="BR324" s="152" t="n"/>
      <c r="BS324" s="152" t="n"/>
      <c r="BT324" s="152" t="n"/>
      <c r="BU324" s="152" t="n"/>
      <c r="BV324" s="152" t="n"/>
      <c r="BW324" s="152" t="n"/>
      <c r="BX324" s="165" t="n"/>
      <c r="BY324" s="150" t="n"/>
      <c r="BZ324" s="150" t="n"/>
      <c r="CA324" s="150" t="n"/>
      <c r="CB324" s="174" t="n"/>
      <c r="CC324" s="156" t="n"/>
      <c r="CD324" s="156" t="n"/>
      <c r="CE324" s="167">
        <f>IFERROR(__xludf.DUMMYFUNCTION("""COMPUTED_VALUE"""),"")</f>
        <v/>
      </c>
      <c r="CF324" s="158">
        <f>IFERROR(__xludf.DUMMYFUNCTION("""COMPUTED_VALUE"""),"")</f>
        <v/>
      </c>
      <c r="CG324" s="148" t="n"/>
      <c r="CH324" s="148" t="n"/>
      <c r="CI324" s="148" t="n"/>
      <c r="CJ324" s="148" t="n"/>
      <c r="CK324" s="148" t="n"/>
      <c r="CL324" s="148" t="n"/>
      <c r="CM324" s="148" t="n"/>
      <c r="CN324" s="148" t="n"/>
      <c r="CO324" s="148" t="n"/>
      <c r="CP324" s="148" t="n"/>
      <c r="CQ324" s="148" t="n"/>
      <c r="CR324" s="148" t="n"/>
      <c r="CS324" s="148" t="n"/>
      <c r="CT324" s="148" t="n"/>
      <c r="CU324" s="148" t="n"/>
      <c r="CV324" s="148" t="n"/>
    </row>
    <row r="325">
      <c r="A325" s="162" t="n"/>
      <c r="B325" s="64" t="n"/>
      <c r="C325" s="129" t="n"/>
      <c r="D325" s="130" t="inlineStr"/>
      <c r="E325" s="150" t="inlineStr"/>
      <c r="F325" s="150" t="inlineStr"/>
      <c r="G325" s="150" t="n"/>
      <c r="H325" s="152" t="n"/>
      <c r="I325" s="152" t="n"/>
      <c r="J325" s="152" t="n"/>
      <c r="K325" s="152" t="n"/>
      <c r="L325" s="152" t="n"/>
      <c r="M325" s="152" t="n"/>
      <c r="N325" s="152" t="n"/>
      <c r="O325" s="152" t="n"/>
      <c r="P325" s="152" t="n"/>
      <c r="Q325" s="152" t="n"/>
      <c r="R325" s="152" t="n"/>
      <c r="S325" s="165" t="n"/>
      <c r="T325" s="155" t="n"/>
      <c r="U325" s="152" t="n"/>
      <c r="V325" s="152" t="n"/>
      <c r="W325" s="152" t="n"/>
      <c r="X325" s="152" t="n"/>
      <c r="Y325" s="152" t="n"/>
      <c r="Z325" s="152" t="n"/>
      <c r="AA325" s="152" t="n"/>
      <c r="AB325" s="152" t="n"/>
      <c r="AC325" s="152" t="n"/>
      <c r="AD325" s="152" t="n"/>
      <c r="AE325" s="152" t="n"/>
      <c r="AF325" s="152" t="n"/>
      <c r="AG325" s="152" t="n"/>
      <c r="AH325" s="152" t="n"/>
      <c r="AI325" s="152" t="n"/>
      <c r="AJ325" s="152" t="n"/>
      <c r="AK325" s="152" t="n"/>
      <c r="AL325" s="152" t="n"/>
      <c r="AM325" s="152" t="n"/>
      <c r="AN325" s="166" t="n"/>
      <c r="AO325" s="155" t="n"/>
      <c r="AP325" s="152" t="n"/>
      <c r="AQ325" s="152" t="n"/>
      <c r="AR325" s="152" t="n"/>
      <c r="AS325" s="152" t="n"/>
      <c r="AT325" s="152" t="n"/>
      <c r="AU325" s="155" t="n"/>
      <c r="AV325" s="152" t="n"/>
      <c r="AW325" s="152" t="n"/>
      <c r="AX325" s="152" t="n"/>
      <c r="AY325" s="152" t="n"/>
      <c r="AZ325" s="152" t="n"/>
      <c r="BA325" s="165" t="n"/>
      <c r="BB325" s="165" t="n"/>
      <c r="BC325" s="155" t="n"/>
      <c r="BD325" s="152" t="n"/>
      <c r="BE325" s="152" t="n"/>
      <c r="BF325" s="152" t="n"/>
      <c r="BG325" s="155" t="n"/>
      <c r="BH325" s="152" t="n"/>
      <c r="BI325" s="152" t="n"/>
      <c r="BJ325" s="152" t="n"/>
      <c r="BK325" s="152" t="n"/>
      <c r="BL325" s="152" t="n"/>
      <c r="BM325" s="152" t="n"/>
      <c r="BN325" s="152" t="n"/>
      <c r="BO325" s="152" t="n"/>
      <c r="BP325" s="155" t="n"/>
      <c r="BQ325" s="152" t="n"/>
      <c r="BR325" s="152" t="n"/>
      <c r="BS325" s="152" t="n"/>
      <c r="BT325" s="152" t="n"/>
      <c r="BU325" s="152" t="n"/>
      <c r="BV325" s="152" t="n"/>
      <c r="BW325" s="152" t="n"/>
      <c r="BX325" s="165" t="n"/>
      <c r="BY325" s="150" t="n"/>
      <c r="BZ325" s="150" t="n"/>
      <c r="CA325" s="150" t="n"/>
      <c r="CB325" s="174" t="n"/>
      <c r="CC325" s="156" t="n"/>
      <c r="CD325" s="156" t="n"/>
      <c r="CE325" s="167">
        <f>IFERROR(__xludf.DUMMYFUNCTION("""COMPUTED_VALUE"""),"")</f>
        <v/>
      </c>
      <c r="CF325" s="158">
        <f>IFERROR(__xludf.DUMMYFUNCTION("""COMPUTED_VALUE"""),"")</f>
        <v/>
      </c>
      <c r="CG325" s="148" t="n"/>
      <c r="CH325" s="148" t="n"/>
      <c r="CI325" s="148" t="n"/>
      <c r="CJ325" s="148" t="n"/>
      <c r="CK325" s="148" t="n"/>
      <c r="CL325" s="148" t="n"/>
      <c r="CM325" s="148" t="n"/>
      <c r="CN325" s="148" t="n"/>
      <c r="CO325" s="148" t="n"/>
      <c r="CP325" s="148" t="n"/>
      <c r="CQ325" s="148" t="n"/>
      <c r="CR325" s="148" t="n"/>
      <c r="CS325" s="148" t="n"/>
      <c r="CT325" s="148" t="n"/>
      <c r="CU325" s="148" t="n"/>
      <c r="CV325" s="148" t="n"/>
    </row>
    <row r="326">
      <c r="A326" s="162" t="n"/>
      <c r="B326" s="64" t="n"/>
      <c r="C326" s="129" t="n"/>
      <c r="D326" s="130" t="inlineStr"/>
      <c r="E326" s="150" t="inlineStr"/>
      <c r="F326" s="150" t="inlineStr"/>
      <c r="G326" s="150" t="n"/>
      <c r="H326" s="152" t="n"/>
      <c r="I326" s="152" t="n"/>
      <c r="J326" s="152" t="n"/>
      <c r="K326" s="152" t="n"/>
      <c r="L326" s="152" t="n"/>
      <c r="M326" s="152" t="n"/>
      <c r="N326" s="152" t="n"/>
      <c r="O326" s="152" t="n"/>
      <c r="P326" s="152" t="n"/>
      <c r="Q326" s="152" t="n"/>
      <c r="R326" s="152" t="n"/>
      <c r="S326" s="165" t="n"/>
      <c r="T326" s="155" t="n"/>
      <c r="U326" s="152" t="n"/>
      <c r="V326" s="152" t="n"/>
      <c r="W326" s="152" t="n"/>
      <c r="X326" s="152" t="n"/>
      <c r="Y326" s="152" t="n"/>
      <c r="Z326" s="152" t="n"/>
      <c r="AA326" s="152" t="n"/>
      <c r="AB326" s="152" t="n"/>
      <c r="AC326" s="152" t="n"/>
      <c r="AD326" s="152" t="n"/>
      <c r="AE326" s="152" t="n"/>
      <c r="AF326" s="152" t="n"/>
      <c r="AG326" s="152" t="n"/>
      <c r="AH326" s="152" t="n"/>
      <c r="AI326" s="152" t="n"/>
      <c r="AJ326" s="152" t="n"/>
      <c r="AK326" s="152" t="n"/>
      <c r="AL326" s="152" t="n"/>
      <c r="AM326" s="152" t="n"/>
      <c r="AN326" s="166" t="n"/>
      <c r="AO326" s="155" t="n"/>
      <c r="AP326" s="152" t="n"/>
      <c r="AQ326" s="152" t="n"/>
      <c r="AR326" s="152" t="n"/>
      <c r="AS326" s="152" t="n"/>
      <c r="AT326" s="152" t="n"/>
      <c r="AU326" s="155" t="n"/>
      <c r="AV326" s="152" t="n"/>
      <c r="AW326" s="152" t="n"/>
      <c r="AX326" s="152" t="n"/>
      <c r="AY326" s="152" t="n"/>
      <c r="AZ326" s="152" t="n"/>
      <c r="BA326" s="165" t="n"/>
      <c r="BB326" s="165" t="n"/>
      <c r="BC326" s="155" t="n"/>
      <c r="BD326" s="152" t="n"/>
      <c r="BE326" s="152" t="n"/>
      <c r="BF326" s="152" t="n"/>
      <c r="BG326" s="155" t="n"/>
      <c r="BH326" s="152" t="n"/>
      <c r="BI326" s="152" t="n"/>
      <c r="BJ326" s="152" t="n"/>
      <c r="BK326" s="152" t="n"/>
      <c r="BL326" s="152" t="n"/>
      <c r="BM326" s="152" t="n"/>
      <c r="BN326" s="152" t="n"/>
      <c r="BO326" s="152" t="n"/>
      <c r="BP326" s="155" t="n"/>
      <c r="BQ326" s="152" t="n"/>
      <c r="BR326" s="152" t="n"/>
      <c r="BS326" s="152" t="n"/>
      <c r="BT326" s="152" t="n"/>
      <c r="BU326" s="152" t="n"/>
      <c r="BV326" s="152" t="n"/>
      <c r="BW326" s="152" t="n"/>
      <c r="BX326" s="165" t="n"/>
      <c r="BY326" s="150" t="n"/>
      <c r="BZ326" s="150" t="n"/>
      <c r="CA326" s="150" t="n"/>
      <c r="CB326" s="174" t="n"/>
      <c r="CC326" s="156" t="n"/>
      <c r="CD326" s="156" t="n"/>
      <c r="CE326" s="167">
        <f>IFERROR(__xludf.DUMMYFUNCTION("""COMPUTED_VALUE"""),"")</f>
        <v/>
      </c>
      <c r="CF326" s="158">
        <f>IFERROR(__xludf.DUMMYFUNCTION("""COMPUTED_VALUE"""),"")</f>
        <v/>
      </c>
      <c r="CG326" s="148" t="n"/>
      <c r="CH326" s="148" t="n"/>
      <c r="CI326" s="148" t="n"/>
      <c r="CJ326" s="148" t="n"/>
      <c r="CK326" s="148" t="n"/>
      <c r="CL326" s="148" t="n"/>
      <c r="CM326" s="148" t="n"/>
      <c r="CN326" s="148" t="n"/>
      <c r="CO326" s="148" t="n"/>
      <c r="CP326" s="148" t="n"/>
      <c r="CQ326" s="148" t="n"/>
      <c r="CR326" s="148" t="n"/>
      <c r="CS326" s="148" t="n"/>
      <c r="CT326" s="148" t="n"/>
      <c r="CU326" s="148" t="n"/>
      <c r="CV326" s="148" t="n"/>
    </row>
    <row r="327">
      <c r="A327" s="162" t="n"/>
      <c r="B327" s="64" t="n"/>
      <c r="C327" s="129" t="n"/>
      <c r="D327" s="130" t="inlineStr"/>
      <c r="E327" s="150" t="inlineStr"/>
      <c r="F327" s="150" t="inlineStr"/>
      <c r="G327" s="150" t="n"/>
      <c r="H327" s="152" t="n"/>
      <c r="I327" s="152" t="n"/>
      <c r="J327" s="152" t="n"/>
      <c r="K327" s="152" t="n"/>
      <c r="L327" s="152" t="n"/>
      <c r="M327" s="152" t="n"/>
      <c r="N327" s="152" t="n"/>
      <c r="O327" s="152" t="n"/>
      <c r="P327" s="152" t="n"/>
      <c r="Q327" s="152" t="n"/>
      <c r="R327" s="152" t="n"/>
      <c r="S327" s="165" t="n"/>
      <c r="T327" s="155" t="n"/>
      <c r="U327" s="152" t="n"/>
      <c r="V327" s="152" t="n"/>
      <c r="W327" s="152" t="n"/>
      <c r="X327" s="152" t="n"/>
      <c r="Y327" s="152" t="n"/>
      <c r="Z327" s="152" t="n"/>
      <c r="AA327" s="152" t="n"/>
      <c r="AB327" s="152" t="n"/>
      <c r="AC327" s="152" t="n"/>
      <c r="AD327" s="152" t="n"/>
      <c r="AE327" s="152" t="n"/>
      <c r="AF327" s="152" t="n"/>
      <c r="AG327" s="152" t="n"/>
      <c r="AH327" s="152" t="n"/>
      <c r="AI327" s="152" t="n"/>
      <c r="AJ327" s="152" t="n"/>
      <c r="AK327" s="152" t="n"/>
      <c r="AL327" s="152" t="n"/>
      <c r="AM327" s="152" t="n"/>
      <c r="AN327" s="166" t="n"/>
      <c r="AO327" s="155" t="n"/>
      <c r="AP327" s="152" t="n"/>
      <c r="AQ327" s="152" t="n"/>
      <c r="AR327" s="152" t="n"/>
      <c r="AS327" s="152" t="n"/>
      <c r="AT327" s="152" t="n"/>
      <c r="AU327" s="155" t="n"/>
      <c r="AV327" s="152" t="n"/>
      <c r="AW327" s="152" t="n"/>
      <c r="AX327" s="152" t="n"/>
      <c r="AY327" s="152" t="n"/>
      <c r="AZ327" s="152" t="n"/>
      <c r="BA327" s="165" t="n"/>
      <c r="BB327" s="165" t="n"/>
      <c r="BC327" s="155" t="n"/>
      <c r="BD327" s="152" t="n"/>
      <c r="BE327" s="152" t="n"/>
      <c r="BF327" s="152" t="n"/>
      <c r="BG327" s="155" t="n"/>
      <c r="BH327" s="152" t="n"/>
      <c r="BI327" s="152" t="n"/>
      <c r="BJ327" s="152" t="n"/>
      <c r="BK327" s="152" t="n"/>
      <c r="BL327" s="152" t="n"/>
      <c r="BM327" s="152" t="n"/>
      <c r="BN327" s="152" t="n"/>
      <c r="BO327" s="152" t="n"/>
      <c r="BP327" s="155" t="n"/>
      <c r="BQ327" s="152" t="n"/>
      <c r="BR327" s="152" t="n"/>
      <c r="BS327" s="152" t="n"/>
      <c r="BT327" s="152" t="n"/>
      <c r="BU327" s="152" t="n"/>
      <c r="BV327" s="152" t="n"/>
      <c r="BW327" s="152" t="n"/>
      <c r="BX327" s="165" t="n"/>
      <c r="BY327" s="150" t="n"/>
      <c r="BZ327" s="150" t="n"/>
      <c r="CA327" s="150" t="n"/>
      <c r="CB327" s="174" t="n"/>
      <c r="CC327" s="156" t="n"/>
      <c r="CD327" s="156" t="n"/>
      <c r="CE327" s="167">
        <f>IFERROR(__xludf.DUMMYFUNCTION("""COMPUTED_VALUE"""),"")</f>
        <v/>
      </c>
      <c r="CF327" s="158">
        <f>IFERROR(__xludf.DUMMYFUNCTION("""COMPUTED_VALUE"""),"")</f>
        <v/>
      </c>
      <c r="CG327" s="148" t="n"/>
      <c r="CH327" s="148" t="n"/>
      <c r="CI327" s="148" t="n"/>
      <c r="CJ327" s="148" t="n"/>
      <c r="CK327" s="148" t="n"/>
      <c r="CL327" s="148" t="n"/>
      <c r="CM327" s="148" t="n"/>
      <c r="CN327" s="148" t="n"/>
      <c r="CO327" s="148" t="n"/>
      <c r="CP327" s="148" t="n"/>
      <c r="CQ327" s="148" t="n"/>
      <c r="CR327" s="148" t="n"/>
      <c r="CS327" s="148" t="n"/>
      <c r="CT327" s="148" t="n"/>
      <c r="CU327" s="148" t="n"/>
      <c r="CV327" s="148" t="n"/>
    </row>
    <row r="328">
      <c r="A328" s="162" t="n"/>
      <c r="B328" s="64" t="n"/>
      <c r="C328" s="129" t="n"/>
      <c r="D328" s="130" t="inlineStr"/>
      <c r="E328" s="150" t="inlineStr"/>
      <c r="F328" s="150" t="inlineStr"/>
      <c r="G328" s="150" t="n"/>
      <c r="H328" s="152" t="n"/>
      <c r="I328" s="152" t="n"/>
      <c r="J328" s="152" t="n"/>
      <c r="K328" s="152" t="n"/>
      <c r="L328" s="152" t="n"/>
      <c r="M328" s="152" t="n"/>
      <c r="N328" s="152" t="n"/>
      <c r="O328" s="152" t="n"/>
      <c r="P328" s="152" t="n"/>
      <c r="Q328" s="152" t="n"/>
      <c r="R328" s="152" t="n"/>
      <c r="S328" s="165" t="n"/>
      <c r="T328" s="155" t="n"/>
      <c r="U328" s="152" t="n"/>
      <c r="V328" s="152" t="n"/>
      <c r="W328" s="152" t="n"/>
      <c r="X328" s="152" t="n"/>
      <c r="Y328" s="152" t="n"/>
      <c r="Z328" s="152" t="n"/>
      <c r="AA328" s="152" t="n"/>
      <c r="AB328" s="152" t="n"/>
      <c r="AC328" s="152" t="n"/>
      <c r="AD328" s="152" t="n"/>
      <c r="AE328" s="152" t="n"/>
      <c r="AF328" s="152" t="n"/>
      <c r="AG328" s="152" t="n"/>
      <c r="AH328" s="152" t="n"/>
      <c r="AI328" s="152" t="n"/>
      <c r="AJ328" s="152" t="n"/>
      <c r="AK328" s="152" t="n"/>
      <c r="AL328" s="152" t="n"/>
      <c r="AM328" s="152" t="n"/>
      <c r="AN328" s="166" t="n"/>
      <c r="AO328" s="155" t="n"/>
      <c r="AP328" s="152" t="n"/>
      <c r="AQ328" s="152" t="n"/>
      <c r="AR328" s="152" t="n"/>
      <c r="AS328" s="152" t="n"/>
      <c r="AT328" s="152" t="n"/>
      <c r="AU328" s="155" t="n"/>
      <c r="AV328" s="152" t="n"/>
      <c r="AW328" s="152" t="n"/>
      <c r="AX328" s="152" t="n"/>
      <c r="AY328" s="152" t="n"/>
      <c r="AZ328" s="152" t="n"/>
      <c r="BA328" s="165" t="n"/>
      <c r="BB328" s="165" t="n"/>
      <c r="BC328" s="155" t="n"/>
      <c r="BD328" s="152" t="n"/>
      <c r="BE328" s="152" t="n"/>
      <c r="BF328" s="152" t="n"/>
      <c r="BG328" s="155" t="n"/>
      <c r="BH328" s="152" t="n"/>
      <c r="BI328" s="152" t="n"/>
      <c r="BJ328" s="152" t="n"/>
      <c r="BK328" s="152" t="n"/>
      <c r="BL328" s="152" t="n"/>
      <c r="BM328" s="152" t="n"/>
      <c r="BN328" s="152" t="n"/>
      <c r="BO328" s="152" t="n"/>
      <c r="BP328" s="155" t="n"/>
      <c r="BQ328" s="152" t="n"/>
      <c r="BR328" s="152" t="n"/>
      <c r="BS328" s="152" t="n"/>
      <c r="BT328" s="152" t="n"/>
      <c r="BU328" s="152" t="n"/>
      <c r="BV328" s="152" t="n"/>
      <c r="BW328" s="152" t="n"/>
      <c r="BX328" s="165" t="n"/>
      <c r="BY328" s="150" t="n"/>
      <c r="BZ328" s="150" t="n"/>
      <c r="CA328" s="150" t="n"/>
      <c r="CB328" s="174" t="n"/>
      <c r="CC328" s="156" t="n"/>
      <c r="CD328" s="156" t="n"/>
      <c r="CE328" s="167">
        <f>IFERROR(__xludf.DUMMYFUNCTION("""COMPUTED_VALUE"""),"")</f>
        <v/>
      </c>
      <c r="CF328" s="158">
        <f>IFERROR(__xludf.DUMMYFUNCTION("""COMPUTED_VALUE"""),"")</f>
        <v/>
      </c>
      <c r="CG328" s="148" t="n"/>
      <c r="CH328" s="148" t="n"/>
      <c r="CI328" s="148" t="n"/>
      <c r="CJ328" s="148" t="n"/>
      <c r="CK328" s="148" t="n"/>
      <c r="CL328" s="148" t="n"/>
      <c r="CM328" s="148" t="n"/>
      <c r="CN328" s="148" t="n"/>
      <c r="CO328" s="148" t="n"/>
      <c r="CP328" s="148" t="n"/>
      <c r="CQ328" s="148" t="n"/>
      <c r="CR328" s="148" t="n"/>
      <c r="CS328" s="148" t="n"/>
      <c r="CT328" s="148" t="n"/>
      <c r="CU328" s="148" t="n"/>
      <c r="CV328" s="148" t="n"/>
    </row>
    <row r="329">
      <c r="A329" s="162" t="n"/>
      <c r="B329" s="64" t="n"/>
      <c r="C329" s="129" t="n"/>
      <c r="D329" s="130" t="inlineStr"/>
      <c r="E329" s="150" t="inlineStr"/>
      <c r="F329" s="150" t="inlineStr"/>
      <c r="G329" s="150" t="n"/>
      <c r="H329" s="152" t="n"/>
      <c r="I329" s="152" t="n"/>
      <c r="J329" s="152" t="n"/>
      <c r="K329" s="152" t="n"/>
      <c r="L329" s="152" t="n"/>
      <c r="M329" s="152" t="n"/>
      <c r="N329" s="152" t="n"/>
      <c r="O329" s="152" t="n"/>
      <c r="P329" s="152" t="n"/>
      <c r="Q329" s="152" t="n"/>
      <c r="R329" s="152" t="n"/>
      <c r="S329" s="165" t="n"/>
      <c r="T329" s="155" t="n"/>
      <c r="U329" s="152" t="n"/>
      <c r="V329" s="152" t="n"/>
      <c r="W329" s="152" t="n"/>
      <c r="X329" s="152" t="n"/>
      <c r="Y329" s="152" t="n"/>
      <c r="Z329" s="152" t="n"/>
      <c r="AA329" s="152" t="n"/>
      <c r="AB329" s="152" t="n"/>
      <c r="AC329" s="152" t="n"/>
      <c r="AD329" s="152" t="n"/>
      <c r="AE329" s="152" t="n"/>
      <c r="AF329" s="152" t="n"/>
      <c r="AG329" s="152" t="n"/>
      <c r="AH329" s="152" t="n"/>
      <c r="AI329" s="152" t="n"/>
      <c r="AJ329" s="152" t="n"/>
      <c r="AK329" s="152" t="n"/>
      <c r="AL329" s="152" t="n"/>
      <c r="AM329" s="152" t="n"/>
      <c r="AN329" s="166" t="n"/>
      <c r="AO329" s="155" t="n"/>
      <c r="AP329" s="152" t="n"/>
      <c r="AQ329" s="152" t="n"/>
      <c r="AR329" s="152" t="n"/>
      <c r="AS329" s="152" t="n"/>
      <c r="AT329" s="152" t="n"/>
      <c r="AU329" s="155" t="n"/>
      <c r="AV329" s="152" t="n"/>
      <c r="AW329" s="152" t="n"/>
      <c r="AX329" s="152" t="n"/>
      <c r="AY329" s="152" t="n"/>
      <c r="AZ329" s="152" t="n"/>
      <c r="BA329" s="165" t="n"/>
      <c r="BB329" s="165" t="n"/>
      <c r="BC329" s="155" t="n"/>
      <c r="BD329" s="152" t="n"/>
      <c r="BE329" s="152" t="n"/>
      <c r="BF329" s="152" t="n"/>
      <c r="BG329" s="155" t="n"/>
      <c r="BH329" s="152" t="n"/>
      <c r="BI329" s="152" t="n"/>
      <c r="BJ329" s="152" t="n"/>
      <c r="BK329" s="152" t="n"/>
      <c r="BL329" s="152" t="n"/>
      <c r="BM329" s="152" t="n"/>
      <c r="BN329" s="152" t="n"/>
      <c r="BO329" s="152" t="n"/>
      <c r="BP329" s="155" t="n"/>
      <c r="BQ329" s="152" t="n"/>
      <c r="BR329" s="152" t="n"/>
      <c r="BS329" s="152" t="n"/>
      <c r="BT329" s="152" t="n"/>
      <c r="BU329" s="152" t="n"/>
      <c r="BV329" s="152" t="n"/>
      <c r="BW329" s="152" t="n"/>
      <c r="BX329" s="165" t="n"/>
      <c r="BY329" s="150" t="n"/>
      <c r="BZ329" s="150" t="n"/>
      <c r="CA329" s="150" t="n"/>
      <c r="CB329" s="174" t="n"/>
      <c r="CC329" s="156" t="n"/>
      <c r="CD329" s="156" t="n"/>
      <c r="CE329" s="167">
        <f>IFERROR(__xludf.DUMMYFUNCTION("""COMPUTED_VALUE"""),"")</f>
        <v/>
      </c>
      <c r="CF329" s="158">
        <f>IFERROR(__xludf.DUMMYFUNCTION("""COMPUTED_VALUE"""),"")</f>
        <v/>
      </c>
      <c r="CG329" s="148" t="n"/>
      <c r="CH329" s="148" t="n"/>
      <c r="CI329" s="148" t="n"/>
      <c r="CJ329" s="148" t="n"/>
      <c r="CK329" s="148" t="n"/>
      <c r="CL329" s="148" t="n"/>
      <c r="CM329" s="148" t="n"/>
      <c r="CN329" s="148" t="n"/>
      <c r="CO329" s="148" t="n"/>
      <c r="CP329" s="148" t="n"/>
      <c r="CQ329" s="148" t="n"/>
      <c r="CR329" s="148" t="n"/>
      <c r="CS329" s="148" t="n"/>
      <c r="CT329" s="148" t="n"/>
      <c r="CU329" s="148" t="n"/>
      <c r="CV329" s="148" t="n"/>
    </row>
    <row r="330">
      <c r="A330" s="162" t="n"/>
      <c r="B330" s="64" t="n"/>
      <c r="C330" s="129" t="n"/>
      <c r="D330" s="130" t="inlineStr"/>
      <c r="E330" s="150" t="inlineStr"/>
      <c r="F330" s="150" t="inlineStr"/>
      <c r="G330" s="150" t="n"/>
      <c r="H330" s="152" t="n"/>
      <c r="I330" s="152" t="n"/>
      <c r="J330" s="152" t="n"/>
      <c r="K330" s="152" t="n"/>
      <c r="L330" s="152" t="n"/>
      <c r="M330" s="152" t="n"/>
      <c r="N330" s="152" t="n"/>
      <c r="O330" s="152" t="n"/>
      <c r="P330" s="152" t="n"/>
      <c r="Q330" s="152" t="n"/>
      <c r="R330" s="152" t="n"/>
      <c r="S330" s="165" t="n"/>
      <c r="T330" s="155" t="n"/>
      <c r="U330" s="152" t="n"/>
      <c r="V330" s="152" t="n"/>
      <c r="W330" s="152" t="n"/>
      <c r="X330" s="152" t="n"/>
      <c r="Y330" s="152" t="n"/>
      <c r="Z330" s="152" t="n"/>
      <c r="AA330" s="152" t="n"/>
      <c r="AB330" s="152" t="n"/>
      <c r="AC330" s="152" t="n"/>
      <c r="AD330" s="152" t="n"/>
      <c r="AE330" s="152" t="n"/>
      <c r="AF330" s="152" t="n"/>
      <c r="AG330" s="152" t="n"/>
      <c r="AH330" s="152" t="n"/>
      <c r="AI330" s="152" t="n"/>
      <c r="AJ330" s="152" t="n"/>
      <c r="AK330" s="152" t="n"/>
      <c r="AL330" s="152" t="n"/>
      <c r="AM330" s="152" t="n"/>
      <c r="AN330" s="166" t="n"/>
      <c r="AO330" s="155" t="n"/>
      <c r="AP330" s="152" t="n"/>
      <c r="AQ330" s="152" t="n"/>
      <c r="AR330" s="152" t="n"/>
      <c r="AS330" s="152" t="n"/>
      <c r="AT330" s="152" t="n"/>
      <c r="AU330" s="155" t="n"/>
      <c r="AV330" s="152" t="n"/>
      <c r="AW330" s="152" t="n"/>
      <c r="AX330" s="152" t="n"/>
      <c r="AY330" s="152" t="n"/>
      <c r="AZ330" s="152" t="n"/>
      <c r="BA330" s="165" t="n"/>
      <c r="BB330" s="165" t="n"/>
      <c r="BC330" s="155" t="n"/>
      <c r="BD330" s="152" t="n"/>
      <c r="BE330" s="152" t="n"/>
      <c r="BF330" s="152" t="n"/>
      <c r="BG330" s="155" t="n"/>
      <c r="BH330" s="152" t="n"/>
      <c r="BI330" s="152" t="n"/>
      <c r="BJ330" s="152" t="n"/>
      <c r="BK330" s="152" t="n"/>
      <c r="BL330" s="152" t="n"/>
      <c r="BM330" s="152" t="n"/>
      <c r="BN330" s="152" t="n"/>
      <c r="BO330" s="152" t="n"/>
      <c r="BP330" s="155" t="n"/>
      <c r="BQ330" s="152" t="n"/>
      <c r="BR330" s="152" t="n"/>
      <c r="BS330" s="152" t="n"/>
      <c r="BT330" s="152" t="n"/>
      <c r="BU330" s="152" t="n"/>
      <c r="BV330" s="152" t="n"/>
      <c r="BW330" s="152" t="n"/>
      <c r="BX330" s="165" t="n"/>
      <c r="BY330" s="150" t="n"/>
      <c r="BZ330" s="150" t="n"/>
      <c r="CA330" s="150" t="n"/>
      <c r="CB330" s="174" t="n"/>
      <c r="CC330" s="156" t="n"/>
      <c r="CD330" s="156" t="n"/>
      <c r="CE330" s="167">
        <f>IFERROR(__xludf.DUMMYFUNCTION("""COMPUTED_VALUE"""),"")</f>
        <v/>
      </c>
      <c r="CF330" s="158">
        <f>IFERROR(__xludf.DUMMYFUNCTION("""COMPUTED_VALUE"""),"")</f>
        <v/>
      </c>
      <c r="CG330" s="148" t="n"/>
      <c r="CH330" s="148" t="n"/>
      <c r="CI330" s="148" t="n"/>
      <c r="CJ330" s="148" t="n"/>
      <c r="CK330" s="148" t="n"/>
      <c r="CL330" s="148" t="n"/>
      <c r="CM330" s="148" t="n"/>
      <c r="CN330" s="148" t="n"/>
      <c r="CO330" s="148" t="n"/>
      <c r="CP330" s="148" t="n"/>
      <c r="CQ330" s="148" t="n"/>
      <c r="CR330" s="148" t="n"/>
      <c r="CS330" s="148" t="n"/>
      <c r="CT330" s="148" t="n"/>
      <c r="CU330" s="148" t="n"/>
      <c r="CV330" s="148" t="n"/>
    </row>
    <row r="331">
      <c r="A331" s="162" t="n"/>
      <c r="B331" s="64" t="n"/>
      <c r="C331" s="129" t="n"/>
      <c r="D331" s="130" t="inlineStr"/>
      <c r="E331" s="150" t="inlineStr"/>
      <c r="F331" s="150" t="inlineStr"/>
      <c r="G331" s="150" t="n"/>
      <c r="H331" s="152" t="n"/>
      <c r="I331" s="152" t="n"/>
      <c r="J331" s="152" t="n"/>
      <c r="K331" s="152" t="n"/>
      <c r="L331" s="152" t="n"/>
      <c r="M331" s="152" t="n"/>
      <c r="N331" s="152" t="n"/>
      <c r="O331" s="152" t="n"/>
      <c r="P331" s="152" t="n"/>
      <c r="Q331" s="152" t="n"/>
      <c r="R331" s="152" t="n"/>
      <c r="S331" s="165" t="n"/>
      <c r="T331" s="155" t="n"/>
      <c r="U331" s="152" t="n"/>
      <c r="V331" s="152" t="n"/>
      <c r="W331" s="152" t="n"/>
      <c r="X331" s="152" t="n"/>
      <c r="Y331" s="152" t="n"/>
      <c r="Z331" s="152" t="n"/>
      <c r="AA331" s="152" t="n"/>
      <c r="AB331" s="152" t="n"/>
      <c r="AC331" s="152" t="n"/>
      <c r="AD331" s="152" t="n"/>
      <c r="AE331" s="152" t="n"/>
      <c r="AF331" s="152" t="n"/>
      <c r="AG331" s="152" t="n"/>
      <c r="AH331" s="152" t="n"/>
      <c r="AI331" s="152" t="n"/>
      <c r="AJ331" s="152" t="n"/>
      <c r="AK331" s="152" t="n"/>
      <c r="AL331" s="152" t="n"/>
      <c r="AM331" s="152" t="n"/>
      <c r="AN331" s="166" t="n"/>
      <c r="AO331" s="155" t="n"/>
      <c r="AP331" s="152" t="n"/>
      <c r="AQ331" s="152" t="n"/>
      <c r="AR331" s="152" t="n"/>
      <c r="AS331" s="152" t="n"/>
      <c r="AT331" s="152" t="n"/>
      <c r="AU331" s="155" t="n"/>
      <c r="AV331" s="152" t="n"/>
      <c r="AW331" s="152" t="n"/>
      <c r="AX331" s="152" t="n"/>
      <c r="AY331" s="152" t="n"/>
      <c r="AZ331" s="152" t="n"/>
      <c r="BA331" s="165" t="n"/>
      <c r="BB331" s="165" t="n"/>
      <c r="BC331" s="155" t="n"/>
      <c r="BD331" s="152" t="n"/>
      <c r="BE331" s="152" t="n"/>
      <c r="BF331" s="152" t="n"/>
      <c r="BG331" s="155" t="n"/>
      <c r="BH331" s="152" t="n"/>
      <c r="BI331" s="152" t="n"/>
      <c r="BJ331" s="152" t="n"/>
      <c r="BK331" s="152" t="n"/>
      <c r="BL331" s="152" t="n"/>
      <c r="BM331" s="152" t="n"/>
      <c r="BN331" s="152" t="n"/>
      <c r="BO331" s="152" t="n"/>
      <c r="BP331" s="155" t="n"/>
      <c r="BQ331" s="152" t="n"/>
      <c r="BR331" s="152" t="n"/>
      <c r="BS331" s="152" t="n"/>
      <c r="BT331" s="152" t="n"/>
      <c r="BU331" s="152" t="n"/>
      <c r="BV331" s="152" t="n"/>
      <c r="BW331" s="152" t="n"/>
      <c r="BX331" s="165" t="n"/>
      <c r="BY331" s="150" t="n"/>
      <c r="BZ331" s="150" t="n"/>
      <c r="CA331" s="150" t="n"/>
      <c r="CB331" s="174" t="n"/>
      <c r="CC331" s="156" t="n"/>
      <c r="CD331" s="156" t="n"/>
      <c r="CE331" s="167">
        <f>IFERROR(__xludf.DUMMYFUNCTION("""COMPUTED_VALUE"""),"")</f>
        <v/>
      </c>
      <c r="CF331" s="158">
        <f>IFERROR(__xludf.DUMMYFUNCTION("""COMPUTED_VALUE"""),"")</f>
        <v/>
      </c>
      <c r="CG331" s="148" t="n"/>
      <c r="CH331" s="148" t="n"/>
      <c r="CI331" s="148" t="n"/>
      <c r="CJ331" s="148" t="n"/>
      <c r="CK331" s="148" t="n"/>
      <c r="CL331" s="148" t="n"/>
      <c r="CM331" s="148" t="n"/>
      <c r="CN331" s="148" t="n"/>
      <c r="CO331" s="148" t="n"/>
      <c r="CP331" s="148" t="n"/>
      <c r="CQ331" s="148" t="n"/>
      <c r="CR331" s="148" t="n"/>
      <c r="CS331" s="148" t="n"/>
      <c r="CT331" s="148" t="n"/>
      <c r="CU331" s="148" t="n"/>
      <c r="CV331" s="148" t="n"/>
    </row>
    <row r="332">
      <c r="A332" s="162" t="n"/>
      <c r="B332" s="64" t="n"/>
      <c r="C332" s="129" t="n"/>
      <c r="D332" s="130" t="inlineStr"/>
      <c r="E332" s="150" t="inlineStr"/>
      <c r="F332" s="150" t="inlineStr"/>
      <c r="G332" s="150" t="n"/>
      <c r="H332" s="152" t="n"/>
      <c r="I332" s="152" t="n"/>
      <c r="J332" s="152" t="n"/>
      <c r="K332" s="152" t="n"/>
      <c r="L332" s="152" t="n"/>
      <c r="M332" s="152" t="n"/>
      <c r="N332" s="152" t="n"/>
      <c r="O332" s="152" t="n"/>
      <c r="P332" s="152" t="n"/>
      <c r="Q332" s="152" t="n"/>
      <c r="R332" s="152" t="n"/>
      <c r="S332" s="165" t="n"/>
      <c r="T332" s="155" t="n"/>
      <c r="U332" s="152" t="n"/>
      <c r="V332" s="152" t="n"/>
      <c r="W332" s="152" t="n"/>
      <c r="X332" s="152" t="n"/>
      <c r="Y332" s="152" t="n"/>
      <c r="Z332" s="152" t="n"/>
      <c r="AA332" s="152" t="n"/>
      <c r="AB332" s="152" t="n"/>
      <c r="AC332" s="152" t="n"/>
      <c r="AD332" s="152" t="n"/>
      <c r="AE332" s="152" t="n"/>
      <c r="AF332" s="152" t="n"/>
      <c r="AG332" s="152" t="n"/>
      <c r="AH332" s="152" t="n"/>
      <c r="AI332" s="152" t="n"/>
      <c r="AJ332" s="152" t="n"/>
      <c r="AK332" s="152" t="n"/>
      <c r="AL332" s="152" t="n"/>
      <c r="AM332" s="152" t="n"/>
      <c r="AN332" s="166" t="n"/>
      <c r="AO332" s="155" t="n"/>
      <c r="AP332" s="152" t="n"/>
      <c r="AQ332" s="152" t="n"/>
      <c r="AR332" s="152" t="n"/>
      <c r="AS332" s="152" t="n"/>
      <c r="AT332" s="152" t="n"/>
      <c r="AU332" s="155" t="n"/>
      <c r="AV332" s="152" t="n"/>
      <c r="AW332" s="152" t="n"/>
      <c r="AX332" s="152" t="n"/>
      <c r="AY332" s="152" t="n"/>
      <c r="AZ332" s="152" t="n"/>
      <c r="BA332" s="165" t="n"/>
      <c r="BB332" s="165" t="n"/>
      <c r="BC332" s="155" t="n"/>
      <c r="BD332" s="152" t="n"/>
      <c r="BE332" s="152" t="n"/>
      <c r="BF332" s="152" t="n"/>
      <c r="BG332" s="155" t="n"/>
      <c r="BH332" s="152" t="n"/>
      <c r="BI332" s="152" t="n"/>
      <c r="BJ332" s="152" t="n"/>
      <c r="BK332" s="152" t="n"/>
      <c r="BL332" s="152" t="n"/>
      <c r="BM332" s="152" t="n"/>
      <c r="BN332" s="152" t="n"/>
      <c r="BO332" s="152" t="n"/>
      <c r="BP332" s="155" t="n"/>
      <c r="BQ332" s="152" t="n"/>
      <c r="BR332" s="152" t="n"/>
      <c r="BS332" s="152" t="n"/>
      <c r="BT332" s="152" t="n"/>
      <c r="BU332" s="152" t="n"/>
      <c r="BV332" s="152" t="n"/>
      <c r="BW332" s="152" t="n"/>
      <c r="BX332" s="165" t="n"/>
      <c r="BY332" s="150" t="n"/>
      <c r="BZ332" s="150" t="n"/>
      <c r="CA332" s="150" t="n"/>
      <c r="CB332" s="174" t="n"/>
      <c r="CC332" s="156" t="n"/>
      <c r="CD332" s="156" t="n"/>
      <c r="CE332" s="167">
        <f>IFERROR(__xludf.DUMMYFUNCTION("""COMPUTED_VALUE"""),"")</f>
        <v/>
      </c>
      <c r="CF332" s="158">
        <f>IFERROR(__xludf.DUMMYFUNCTION("""COMPUTED_VALUE"""),"")</f>
        <v/>
      </c>
      <c r="CG332" s="148" t="n"/>
      <c r="CH332" s="148" t="n"/>
      <c r="CI332" s="148" t="n"/>
      <c r="CJ332" s="148" t="n"/>
      <c r="CK332" s="148" t="n"/>
      <c r="CL332" s="148" t="n"/>
      <c r="CM332" s="148" t="n"/>
      <c r="CN332" s="148" t="n"/>
      <c r="CO332" s="148" t="n"/>
      <c r="CP332" s="148" t="n"/>
      <c r="CQ332" s="148" t="n"/>
      <c r="CR332" s="148" t="n"/>
      <c r="CS332" s="148" t="n"/>
      <c r="CT332" s="148" t="n"/>
      <c r="CU332" s="148" t="n"/>
      <c r="CV332" s="148" t="n"/>
    </row>
    <row r="333">
      <c r="A333" s="162" t="n"/>
      <c r="B333" s="64" t="n"/>
      <c r="C333" s="129" t="n"/>
      <c r="D333" s="130" t="inlineStr"/>
      <c r="E333" s="150" t="inlineStr"/>
      <c r="F333" s="150" t="inlineStr"/>
      <c r="G333" s="150" t="n"/>
      <c r="H333" s="152" t="n"/>
      <c r="I333" s="152" t="n"/>
      <c r="J333" s="152" t="n"/>
      <c r="K333" s="152" t="n"/>
      <c r="L333" s="152" t="n"/>
      <c r="M333" s="152" t="n"/>
      <c r="N333" s="152" t="n"/>
      <c r="O333" s="152" t="n"/>
      <c r="P333" s="152" t="n"/>
      <c r="Q333" s="152" t="n"/>
      <c r="R333" s="152" t="n"/>
      <c r="S333" s="165" t="n"/>
      <c r="T333" s="155" t="n"/>
      <c r="U333" s="152" t="n"/>
      <c r="V333" s="152" t="n"/>
      <c r="W333" s="152" t="n"/>
      <c r="X333" s="152" t="n"/>
      <c r="Y333" s="152" t="n"/>
      <c r="Z333" s="152" t="n"/>
      <c r="AA333" s="152" t="n"/>
      <c r="AB333" s="152" t="n"/>
      <c r="AC333" s="152" t="n"/>
      <c r="AD333" s="152" t="n"/>
      <c r="AE333" s="152" t="n"/>
      <c r="AF333" s="152" t="n"/>
      <c r="AG333" s="152" t="n"/>
      <c r="AH333" s="152" t="n"/>
      <c r="AI333" s="152" t="n"/>
      <c r="AJ333" s="152" t="n"/>
      <c r="AK333" s="152" t="n"/>
      <c r="AL333" s="152" t="n"/>
      <c r="AM333" s="152" t="n"/>
      <c r="AN333" s="166" t="n"/>
      <c r="AO333" s="155" t="n"/>
      <c r="AP333" s="152" t="n"/>
      <c r="AQ333" s="152" t="n"/>
      <c r="AR333" s="152" t="n"/>
      <c r="AS333" s="152" t="n"/>
      <c r="AT333" s="152" t="n"/>
      <c r="AU333" s="155" t="n"/>
      <c r="AV333" s="152" t="n"/>
      <c r="AW333" s="152" t="n"/>
      <c r="AX333" s="152" t="n"/>
      <c r="AY333" s="152" t="n"/>
      <c r="AZ333" s="152" t="n"/>
      <c r="BA333" s="165" t="n"/>
      <c r="BB333" s="165" t="n"/>
      <c r="BC333" s="155" t="n"/>
      <c r="BD333" s="152" t="n"/>
      <c r="BE333" s="152" t="n"/>
      <c r="BF333" s="152" t="n"/>
      <c r="BG333" s="155" t="n"/>
      <c r="BH333" s="152" t="n"/>
      <c r="BI333" s="152" t="n"/>
      <c r="BJ333" s="152" t="n"/>
      <c r="BK333" s="152" t="n"/>
      <c r="BL333" s="152" t="n"/>
      <c r="BM333" s="152" t="n"/>
      <c r="BN333" s="152" t="n"/>
      <c r="BO333" s="152" t="n"/>
      <c r="BP333" s="155" t="n"/>
      <c r="BQ333" s="152" t="n"/>
      <c r="BR333" s="152" t="n"/>
      <c r="BS333" s="152" t="n"/>
      <c r="BT333" s="152" t="n"/>
      <c r="BU333" s="152" t="n"/>
      <c r="BV333" s="152" t="n"/>
      <c r="BW333" s="152" t="n"/>
      <c r="BX333" s="165" t="n"/>
      <c r="BY333" s="150" t="n"/>
      <c r="BZ333" s="150" t="n"/>
      <c r="CA333" s="150" t="n"/>
      <c r="CB333" s="174" t="n"/>
      <c r="CC333" s="156" t="n"/>
      <c r="CD333" s="156" t="n"/>
      <c r="CE333" s="167">
        <f>IFERROR(__xludf.DUMMYFUNCTION("""COMPUTED_VALUE"""),"")</f>
        <v/>
      </c>
      <c r="CF333" s="158">
        <f>IFERROR(__xludf.DUMMYFUNCTION("""COMPUTED_VALUE"""),"")</f>
        <v/>
      </c>
      <c r="CG333" s="148" t="n"/>
      <c r="CH333" s="148" t="n"/>
      <c r="CI333" s="148" t="n"/>
      <c r="CJ333" s="148" t="n"/>
      <c r="CK333" s="148" t="n"/>
      <c r="CL333" s="148" t="n"/>
      <c r="CM333" s="148" t="n"/>
      <c r="CN333" s="148" t="n"/>
      <c r="CO333" s="148" t="n"/>
      <c r="CP333" s="148" t="n"/>
      <c r="CQ333" s="148" t="n"/>
      <c r="CR333" s="148" t="n"/>
      <c r="CS333" s="148" t="n"/>
      <c r="CT333" s="148" t="n"/>
      <c r="CU333" s="148" t="n"/>
      <c r="CV333" s="148" t="n"/>
    </row>
    <row r="334">
      <c r="A334" s="162" t="n"/>
      <c r="B334" s="64" t="n"/>
      <c r="C334" s="129" t="n"/>
      <c r="D334" s="130" t="inlineStr"/>
      <c r="E334" s="150" t="inlineStr"/>
      <c r="F334" s="150" t="inlineStr"/>
      <c r="G334" s="150" t="n"/>
      <c r="H334" s="152" t="n"/>
      <c r="I334" s="152" t="n"/>
      <c r="J334" s="152" t="n"/>
      <c r="K334" s="152" t="n"/>
      <c r="L334" s="152" t="n"/>
      <c r="M334" s="152" t="n"/>
      <c r="N334" s="152" t="n"/>
      <c r="O334" s="152" t="n"/>
      <c r="P334" s="152" t="n"/>
      <c r="Q334" s="152" t="n"/>
      <c r="R334" s="152" t="n"/>
      <c r="S334" s="165" t="n"/>
      <c r="T334" s="155" t="n"/>
      <c r="U334" s="152" t="n"/>
      <c r="V334" s="152" t="n"/>
      <c r="W334" s="152" t="n"/>
      <c r="X334" s="152" t="n"/>
      <c r="Y334" s="152" t="n"/>
      <c r="Z334" s="152" t="n"/>
      <c r="AA334" s="152" t="n"/>
      <c r="AB334" s="152" t="n"/>
      <c r="AC334" s="152" t="n"/>
      <c r="AD334" s="152" t="n"/>
      <c r="AE334" s="152" t="n"/>
      <c r="AF334" s="152" t="n"/>
      <c r="AG334" s="152" t="n"/>
      <c r="AH334" s="152" t="n"/>
      <c r="AI334" s="152" t="n"/>
      <c r="AJ334" s="152" t="n"/>
      <c r="AK334" s="152" t="n"/>
      <c r="AL334" s="152" t="n"/>
      <c r="AM334" s="152" t="n"/>
      <c r="AN334" s="166" t="n"/>
      <c r="AO334" s="155" t="n"/>
      <c r="AP334" s="152" t="n"/>
      <c r="AQ334" s="152" t="n"/>
      <c r="AR334" s="152" t="n"/>
      <c r="AS334" s="152" t="n"/>
      <c r="AT334" s="152" t="n"/>
      <c r="AU334" s="155" t="n"/>
      <c r="AV334" s="152" t="n"/>
      <c r="AW334" s="152" t="n"/>
      <c r="AX334" s="152" t="n"/>
      <c r="AY334" s="152" t="n"/>
      <c r="AZ334" s="152" t="n"/>
      <c r="BA334" s="165" t="n"/>
      <c r="BB334" s="165" t="n"/>
      <c r="BC334" s="155" t="n"/>
      <c r="BD334" s="152" t="n"/>
      <c r="BE334" s="152" t="n"/>
      <c r="BF334" s="152" t="n"/>
      <c r="BG334" s="155" t="n"/>
      <c r="BH334" s="152" t="n"/>
      <c r="BI334" s="152" t="n"/>
      <c r="BJ334" s="152" t="n"/>
      <c r="BK334" s="152" t="n"/>
      <c r="BL334" s="152" t="n"/>
      <c r="BM334" s="152" t="n"/>
      <c r="BN334" s="152" t="n"/>
      <c r="BO334" s="152" t="n"/>
      <c r="BP334" s="155" t="n"/>
      <c r="BQ334" s="152" t="n"/>
      <c r="BR334" s="152" t="n"/>
      <c r="BS334" s="152" t="n"/>
      <c r="BT334" s="152" t="n"/>
      <c r="BU334" s="152" t="n"/>
      <c r="BV334" s="152" t="n"/>
      <c r="BW334" s="152" t="n"/>
      <c r="BX334" s="165" t="n"/>
      <c r="BY334" s="150" t="n"/>
      <c r="BZ334" s="150" t="n"/>
      <c r="CA334" s="150" t="n"/>
      <c r="CB334" s="174" t="n"/>
      <c r="CC334" s="156" t="n"/>
      <c r="CD334" s="156" t="n"/>
      <c r="CE334" s="167">
        <f>IFERROR(__xludf.DUMMYFUNCTION("""COMPUTED_VALUE"""),"")</f>
        <v/>
      </c>
      <c r="CF334" s="158">
        <f>IFERROR(__xludf.DUMMYFUNCTION("""COMPUTED_VALUE"""),"")</f>
        <v/>
      </c>
      <c r="CG334" s="148" t="n"/>
      <c r="CH334" s="148" t="n"/>
      <c r="CI334" s="148" t="n"/>
      <c r="CJ334" s="148" t="n"/>
      <c r="CK334" s="148" t="n"/>
      <c r="CL334" s="148" t="n"/>
      <c r="CM334" s="148" t="n"/>
      <c r="CN334" s="148" t="n"/>
      <c r="CO334" s="148" t="n"/>
      <c r="CP334" s="148" t="n"/>
      <c r="CQ334" s="148" t="n"/>
      <c r="CR334" s="148" t="n"/>
      <c r="CS334" s="148" t="n"/>
      <c r="CT334" s="148" t="n"/>
      <c r="CU334" s="148" t="n"/>
      <c r="CV334" s="148" t="n"/>
    </row>
    <row r="335">
      <c r="A335" s="162" t="n"/>
      <c r="B335" s="64" t="n"/>
      <c r="C335" s="129" t="n"/>
      <c r="D335" s="130" t="inlineStr"/>
      <c r="E335" s="150" t="inlineStr"/>
      <c r="F335" s="150" t="inlineStr"/>
      <c r="G335" s="150" t="n"/>
      <c r="H335" s="152" t="n"/>
      <c r="I335" s="152" t="n"/>
      <c r="J335" s="152" t="n"/>
      <c r="K335" s="152" t="n"/>
      <c r="L335" s="152" t="n"/>
      <c r="M335" s="152" t="n"/>
      <c r="N335" s="152" t="n"/>
      <c r="O335" s="152" t="n"/>
      <c r="P335" s="152" t="n"/>
      <c r="Q335" s="152" t="n"/>
      <c r="R335" s="152" t="n"/>
      <c r="S335" s="165" t="n"/>
      <c r="T335" s="155" t="n"/>
      <c r="U335" s="152" t="n"/>
      <c r="V335" s="152" t="n"/>
      <c r="W335" s="152" t="n"/>
      <c r="X335" s="152" t="n"/>
      <c r="Y335" s="152" t="n"/>
      <c r="Z335" s="152" t="n"/>
      <c r="AA335" s="152" t="n"/>
      <c r="AB335" s="152" t="n"/>
      <c r="AC335" s="152" t="n"/>
      <c r="AD335" s="152" t="n"/>
      <c r="AE335" s="152" t="n"/>
      <c r="AF335" s="152" t="n"/>
      <c r="AG335" s="152" t="n"/>
      <c r="AH335" s="152" t="n"/>
      <c r="AI335" s="152" t="n"/>
      <c r="AJ335" s="152" t="n"/>
      <c r="AK335" s="152" t="n"/>
      <c r="AL335" s="152" t="n"/>
      <c r="AM335" s="152" t="n"/>
      <c r="AN335" s="166" t="n"/>
      <c r="AO335" s="155" t="n"/>
      <c r="AP335" s="152" t="n"/>
      <c r="AQ335" s="152" t="n"/>
      <c r="AR335" s="152" t="n"/>
      <c r="AS335" s="152" t="n"/>
      <c r="AT335" s="152" t="n"/>
      <c r="AU335" s="155" t="n"/>
      <c r="AV335" s="152" t="n"/>
      <c r="AW335" s="152" t="n"/>
      <c r="AX335" s="152" t="n"/>
      <c r="AY335" s="152" t="n"/>
      <c r="AZ335" s="152" t="n"/>
      <c r="BA335" s="165" t="n"/>
      <c r="BB335" s="165" t="n"/>
      <c r="BC335" s="155" t="n"/>
      <c r="BD335" s="152" t="n"/>
      <c r="BE335" s="152" t="n"/>
      <c r="BF335" s="152" t="n"/>
      <c r="BG335" s="155" t="n"/>
      <c r="BH335" s="152" t="n"/>
      <c r="BI335" s="152" t="n"/>
      <c r="BJ335" s="152" t="n"/>
      <c r="BK335" s="152" t="n"/>
      <c r="BL335" s="152" t="n"/>
      <c r="BM335" s="152" t="n"/>
      <c r="BN335" s="152" t="n"/>
      <c r="BO335" s="152" t="n"/>
      <c r="BP335" s="155" t="n"/>
      <c r="BQ335" s="152" t="n"/>
      <c r="BR335" s="152" t="n"/>
      <c r="BS335" s="152" t="n"/>
      <c r="BT335" s="152" t="n"/>
      <c r="BU335" s="152" t="n"/>
      <c r="BV335" s="152" t="n"/>
      <c r="BW335" s="152" t="n"/>
      <c r="BX335" s="165" t="n"/>
      <c r="BY335" s="150" t="n"/>
      <c r="BZ335" s="150" t="n"/>
      <c r="CA335" s="150" t="n"/>
      <c r="CB335" s="174" t="n"/>
      <c r="CC335" s="156" t="n"/>
      <c r="CD335" s="156" t="n"/>
      <c r="CE335" s="167">
        <f>IFERROR(__xludf.DUMMYFUNCTION("""COMPUTED_VALUE"""),"")</f>
        <v/>
      </c>
      <c r="CF335" s="158">
        <f>IFERROR(__xludf.DUMMYFUNCTION("""COMPUTED_VALUE"""),"")</f>
        <v/>
      </c>
      <c r="CG335" s="148" t="n"/>
      <c r="CH335" s="148" t="n"/>
      <c r="CI335" s="148" t="n"/>
      <c r="CJ335" s="148" t="n"/>
      <c r="CK335" s="148" t="n"/>
      <c r="CL335" s="148" t="n"/>
      <c r="CM335" s="148" t="n"/>
      <c r="CN335" s="148" t="n"/>
      <c r="CO335" s="148" t="n"/>
      <c r="CP335" s="148" t="n"/>
      <c r="CQ335" s="148" t="n"/>
      <c r="CR335" s="148" t="n"/>
      <c r="CS335" s="148" t="n"/>
      <c r="CT335" s="148" t="n"/>
      <c r="CU335" s="148" t="n"/>
      <c r="CV335" s="148" t="n"/>
    </row>
    <row r="336">
      <c r="A336" s="162" t="n"/>
      <c r="B336" s="64" t="n"/>
      <c r="C336" s="129" t="n"/>
      <c r="D336" s="130" t="inlineStr"/>
      <c r="E336" s="150" t="inlineStr"/>
      <c r="F336" s="150" t="inlineStr"/>
      <c r="G336" s="150" t="n"/>
      <c r="H336" s="152" t="n"/>
      <c r="I336" s="152" t="n"/>
      <c r="J336" s="152" t="n"/>
      <c r="K336" s="152" t="n"/>
      <c r="L336" s="152" t="n"/>
      <c r="M336" s="152" t="n"/>
      <c r="N336" s="152" t="n"/>
      <c r="O336" s="152" t="n"/>
      <c r="P336" s="152" t="n"/>
      <c r="Q336" s="152" t="n"/>
      <c r="R336" s="152" t="n"/>
      <c r="S336" s="165" t="n"/>
      <c r="T336" s="155" t="n"/>
      <c r="U336" s="152" t="n"/>
      <c r="V336" s="152" t="n"/>
      <c r="W336" s="152" t="n"/>
      <c r="X336" s="152" t="n"/>
      <c r="Y336" s="152" t="n"/>
      <c r="Z336" s="152" t="n"/>
      <c r="AA336" s="152" t="n"/>
      <c r="AB336" s="152" t="n"/>
      <c r="AC336" s="152" t="n"/>
      <c r="AD336" s="152" t="n"/>
      <c r="AE336" s="152" t="n"/>
      <c r="AF336" s="152" t="n"/>
      <c r="AG336" s="152" t="n"/>
      <c r="AH336" s="152" t="n"/>
      <c r="AI336" s="152" t="n"/>
      <c r="AJ336" s="152" t="n"/>
      <c r="AK336" s="152" t="n"/>
      <c r="AL336" s="152" t="n"/>
      <c r="AM336" s="152" t="n"/>
      <c r="AN336" s="166" t="n"/>
      <c r="AO336" s="155" t="n"/>
      <c r="AP336" s="152" t="n"/>
      <c r="AQ336" s="152" t="n"/>
      <c r="AR336" s="152" t="n"/>
      <c r="AS336" s="152" t="n"/>
      <c r="AT336" s="152" t="n"/>
      <c r="AU336" s="155" t="n"/>
      <c r="AV336" s="152" t="n"/>
      <c r="AW336" s="152" t="n"/>
      <c r="AX336" s="152" t="n"/>
      <c r="AY336" s="152" t="n"/>
      <c r="AZ336" s="152" t="n"/>
      <c r="BA336" s="165" t="n"/>
      <c r="BB336" s="165" t="n"/>
      <c r="BC336" s="155" t="n"/>
      <c r="BD336" s="152" t="n"/>
      <c r="BE336" s="152" t="n"/>
      <c r="BF336" s="152" t="n"/>
      <c r="BG336" s="155" t="n"/>
      <c r="BH336" s="152" t="n"/>
      <c r="BI336" s="152" t="n"/>
      <c r="BJ336" s="152" t="n"/>
      <c r="BK336" s="152" t="n"/>
      <c r="BL336" s="152" t="n"/>
      <c r="BM336" s="152" t="n"/>
      <c r="BN336" s="152" t="n"/>
      <c r="BO336" s="152" t="n"/>
      <c r="BP336" s="155" t="n"/>
      <c r="BQ336" s="152" t="n"/>
      <c r="BR336" s="152" t="n"/>
      <c r="BS336" s="152" t="n"/>
      <c r="BT336" s="152" t="n"/>
      <c r="BU336" s="152" t="n"/>
      <c r="BV336" s="152" t="n"/>
      <c r="BW336" s="152" t="n"/>
      <c r="BX336" s="165" t="n"/>
      <c r="BY336" s="150" t="n"/>
      <c r="BZ336" s="150" t="n"/>
      <c r="CA336" s="150" t="n"/>
      <c r="CB336" s="174" t="n"/>
      <c r="CC336" s="156" t="n"/>
      <c r="CD336" s="156" t="n"/>
      <c r="CE336" s="167">
        <f>IFERROR(__xludf.DUMMYFUNCTION("""COMPUTED_VALUE"""),"")</f>
        <v/>
      </c>
      <c r="CF336" s="158">
        <f>IFERROR(__xludf.DUMMYFUNCTION("""COMPUTED_VALUE"""),"")</f>
        <v/>
      </c>
      <c r="CG336" s="148" t="n"/>
      <c r="CH336" s="148" t="n"/>
      <c r="CI336" s="148" t="n"/>
      <c r="CJ336" s="148" t="n"/>
      <c r="CK336" s="148" t="n"/>
      <c r="CL336" s="148" t="n"/>
      <c r="CM336" s="148" t="n"/>
      <c r="CN336" s="148" t="n"/>
      <c r="CO336" s="148" t="n"/>
      <c r="CP336" s="148" t="n"/>
      <c r="CQ336" s="148" t="n"/>
      <c r="CR336" s="148" t="n"/>
      <c r="CS336" s="148" t="n"/>
      <c r="CT336" s="148" t="n"/>
      <c r="CU336" s="148" t="n"/>
      <c r="CV336" s="148" t="n"/>
    </row>
    <row r="337">
      <c r="A337" s="162" t="n"/>
      <c r="B337" s="64" t="n"/>
      <c r="C337" s="129" t="n"/>
      <c r="D337" s="130" t="inlineStr"/>
      <c r="E337" s="150" t="inlineStr"/>
      <c r="F337" s="150" t="inlineStr"/>
      <c r="G337" s="150" t="n"/>
      <c r="H337" s="152" t="n"/>
      <c r="I337" s="152" t="n"/>
      <c r="J337" s="152" t="n"/>
      <c r="K337" s="152" t="n"/>
      <c r="L337" s="152" t="n"/>
      <c r="M337" s="152" t="n"/>
      <c r="N337" s="152" t="n"/>
      <c r="O337" s="152" t="n"/>
      <c r="P337" s="152" t="n"/>
      <c r="Q337" s="152" t="n"/>
      <c r="R337" s="152" t="n"/>
      <c r="S337" s="165" t="n"/>
      <c r="T337" s="155" t="n"/>
      <c r="U337" s="152" t="n"/>
      <c r="V337" s="152" t="n"/>
      <c r="W337" s="152" t="n"/>
      <c r="X337" s="152" t="n"/>
      <c r="Y337" s="152" t="n"/>
      <c r="Z337" s="152" t="n"/>
      <c r="AA337" s="152" t="n"/>
      <c r="AB337" s="152" t="n"/>
      <c r="AC337" s="152" t="n"/>
      <c r="AD337" s="152" t="n"/>
      <c r="AE337" s="152" t="n"/>
      <c r="AF337" s="152" t="n"/>
      <c r="AG337" s="152" t="n"/>
      <c r="AH337" s="152" t="n"/>
      <c r="AI337" s="152" t="n"/>
      <c r="AJ337" s="152" t="n"/>
      <c r="AK337" s="152" t="n"/>
      <c r="AL337" s="152" t="n"/>
      <c r="AM337" s="152" t="n"/>
      <c r="AN337" s="166" t="n"/>
      <c r="AO337" s="155" t="n"/>
      <c r="AP337" s="152" t="n"/>
      <c r="AQ337" s="152" t="n"/>
      <c r="AR337" s="152" t="n"/>
      <c r="AS337" s="152" t="n"/>
      <c r="AT337" s="152" t="n"/>
      <c r="AU337" s="155" t="n"/>
      <c r="AV337" s="152" t="n"/>
      <c r="AW337" s="152" t="n"/>
      <c r="AX337" s="152" t="n"/>
      <c r="AY337" s="152" t="n"/>
      <c r="AZ337" s="152" t="n"/>
      <c r="BA337" s="165" t="n"/>
      <c r="BB337" s="165" t="n"/>
      <c r="BC337" s="155" t="n"/>
      <c r="BD337" s="152" t="n"/>
      <c r="BE337" s="152" t="n"/>
      <c r="BF337" s="152" t="n"/>
      <c r="BG337" s="155" t="n"/>
      <c r="BH337" s="152" t="n"/>
      <c r="BI337" s="152" t="n"/>
      <c r="BJ337" s="152" t="n"/>
      <c r="BK337" s="152" t="n"/>
      <c r="BL337" s="152" t="n"/>
      <c r="BM337" s="152" t="n"/>
      <c r="BN337" s="152" t="n"/>
      <c r="BO337" s="152" t="n"/>
      <c r="BP337" s="155" t="n"/>
      <c r="BQ337" s="152" t="n"/>
      <c r="BR337" s="152" t="n"/>
      <c r="BS337" s="152" t="n"/>
      <c r="BT337" s="152" t="n"/>
      <c r="BU337" s="152" t="n"/>
      <c r="BV337" s="152" t="n"/>
      <c r="BW337" s="152" t="n"/>
      <c r="BX337" s="165" t="n"/>
      <c r="BY337" s="150" t="n"/>
      <c r="BZ337" s="150" t="n"/>
      <c r="CA337" s="150" t="n"/>
      <c r="CB337" s="174" t="n"/>
      <c r="CC337" s="156" t="n"/>
      <c r="CD337" s="156" t="n"/>
      <c r="CE337" s="167">
        <f>IFERROR(__xludf.DUMMYFUNCTION("""COMPUTED_VALUE"""),"")</f>
        <v/>
      </c>
      <c r="CF337" s="158">
        <f>IFERROR(__xludf.DUMMYFUNCTION("""COMPUTED_VALUE"""),"")</f>
        <v/>
      </c>
      <c r="CG337" s="148" t="n"/>
      <c r="CH337" s="148" t="n"/>
      <c r="CI337" s="148" t="n"/>
      <c r="CJ337" s="148" t="n"/>
      <c r="CK337" s="148" t="n"/>
      <c r="CL337" s="148" t="n"/>
      <c r="CM337" s="148" t="n"/>
      <c r="CN337" s="148" t="n"/>
      <c r="CO337" s="148" t="n"/>
      <c r="CP337" s="148" t="n"/>
      <c r="CQ337" s="148" t="n"/>
      <c r="CR337" s="148" t="n"/>
      <c r="CS337" s="148" t="n"/>
      <c r="CT337" s="148" t="n"/>
      <c r="CU337" s="148" t="n"/>
      <c r="CV337" s="148" t="n"/>
    </row>
    <row r="338">
      <c r="A338" s="162" t="n"/>
      <c r="B338" s="64" t="n"/>
      <c r="C338" s="129" t="n"/>
      <c r="D338" s="130" t="inlineStr"/>
      <c r="E338" s="150" t="inlineStr"/>
      <c r="F338" s="150" t="inlineStr"/>
      <c r="G338" s="150" t="n"/>
      <c r="H338" s="152" t="n"/>
      <c r="I338" s="152" t="n"/>
      <c r="J338" s="152" t="n"/>
      <c r="K338" s="152" t="n"/>
      <c r="L338" s="152" t="n"/>
      <c r="M338" s="152" t="n"/>
      <c r="N338" s="152" t="n"/>
      <c r="O338" s="152" t="n"/>
      <c r="P338" s="152" t="n"/>
      <c r="Q338" s="152" t="n"/>
      <c r="R338" s="152" t="n"/>
      <c r="S338" s="165" t="n"/>
      <c r="T338" s="155" t="n"/>
      <c r="U338" s="152" t="n"/>
      <c r="V338" s="152" t="n"/>
      <c r="W338" s="152" t="n"/>
      <c r="X338" s="152" t="n"/>
      <c r="Y338" s="152" t="n"/>
      <c r="Z338" s="152" t="n"/>
      <c r="AA338" s="152" t="n"/>
      <c r="AB338" s="152" t="n"/>
      <c r="AC338" s="152" t="n"/>
      <c r="AD338" s="152" t="n"/>
      <c r="AE338" s="152" t="n"/>
      <c r="AF338" s="152" t="n"/>
      <c r="AG338" s="152" t="n"/>
      <c r="AH338" s="152" t="n"/>
      <c r="AI338" s="152" t="n"/>
      <c r="AJ338" s="152" t="n"/>
      <c r="AK338" s="152" t="n"/>
      <c r="AL338" s="152" t="n"/>
      <c r="AM338" s="152" t="n"/>
      <c r="AN338" s="166" t="n"/>
      <c r="AO338" s="155" t="n"/>
      <c r="AP338" s="152" t="n"/>
      <c r="AQ338" s="152" t="n"/>
      <c r="AR338" s="152" t="n"/>
      <c r="AS338" s="152" t="n"/>
      <c r="AT338" s="152" t="n"/>
      <c r="AU338" s="155" t="n"/>
      <c r="AV338" s="152" t="n"/>
      <c r="AW338" s="152" t="n"/>
      <c r="AX338" s="152" t="n"/>
      <c r="AY338" s="152" t="n"/>
      <c r="AZ338" s="152" t="n"/>
      <c r="BA338" s="165" t="n"/>
      <c r="BB338" s="165" t="n"/>
      <c r="BC338" s="155" t="n"/>
      <c r="BD338" s="152" t="n"/>
      <c r="BE338" s="152" t="n"/>
      <c r="BF338" s="152" t="n"/>
      <c r="BG338" s="155" t="n"/>
      <c r="BH338" s="152" t="n"/>
      <c r="BI338" s="152" t="n"/>
      <c r="BJ338" s="152" t="n"/>
      <c r="BK338" s="152" t="n"/>
      <c r="BL338" s="152" t="n"/>
      <c r="BM338" s="152" t="n"/>
      <c r="BN338" s="152" t="n"/>
      <c r="BO338" s="152" t="n"/>
      <c r="BP338" s="155" t="n"/>
      <c r="BQ338" s="152" t="n"/>
      <c r="BR338" s="152" t="n"/>
      <c r="BS338" s="152" t="n"/>
      <c r="BT338" s="152" t="n"/>
      <c r="BU338" s="152" t="n"/>
      <c r="BV338" s="152" t="n"/>
      <c r="BW338" s="152" t="n"/>
      <c r="BX338" s="165" t="n"/>
      <c r="BY338" s="150" t="n"/>
      <c r="BZ338" s="150" t="n"/>
      <c r="CA338" s="150" t="n"/>
      <c r="CB338" s="174" t="n"/>
      <c r="CC338" s="156" t="n"/>
      <c r="CD338" s="156" t="n"/>
      <c r="CE338" s="167">
        <f>IFERROR(__xludf.DUMMYFUNCTION("""COMPUTED_VALUE"""),"")</f>
        <v/>
      </c>
      <c r="CF338" s="158">
        <f>IFERROR(__xludf.DUMMYFUNCTION("""COMPUTED_VALUE"""),"")</f>
        <v/>
      </c>
      <c r="CG338" s="148" t="n"/>
      <c r="CH338" s="148" t="n"/>
      <c r="CI338" s="148" t="n"/>
      <c r="CJ338" s="148" t="n"/>
      <c r="CK338" s="148" t="n"/>
      <c r="CL338" s="148" t="n"/>
      <c r="CM338" s="148" t="n"/>
      <c r="CN338" s="148" t="n"/>
      <c r="CO338" s="148" t="n"/>
      <c r="CP338" s="148" t="n"/>
      <c r="CQ338" s="148" t="n"/>
      <c r="CR338" s="148" t="n"/>
      <c r="CS338" s="148" t="n"/>
      <c r="CT338" s="148" t="n"/>
      <c r="CU338" s="148" t="n"/>
      <c r="CV338" s="148" t="n"/>
    </row>
    <row r="339">
      <c r="A339" s="162" t="n"/>
      <c r="B339" s="64" t="n"/>
      <c r="C339" s="129" t="n"/>
      <c r="D339" s="130" t="inlineStr"/>
      <c r="E339" s="150" t="inlineStr"/>
      <c r="F339" s="150" t="inlineStr"/>
      <c r="G339" s="150" t="n"/>
      <c r="H339" s="152" t="n"/>
      <c r="I339" s="152" t="n"/>
      <c r="J339" s="152" t="n"/>
      <c r="K339" s="152" t="n"/>
      <c r="L339" s="152" t="n"/>
      <c r="M339" s="152" t="n"/>
      <c r="N339" s="152" t="n"/>
      <c r="O339" s="152" t="n"/>
      <c r="P339" s="152" t="n"/>
      <c r="Q339" s="152" t="n"/>
      <c r="R339" s="152" t="n"/>
      <c r="S339" s="165" t="n"/>
      <c r="T339" s="155" t="n"/>
      <c r="U339" s="152" t="n"/>
      <c r="V339" s="152" t="n"/>
      <c r="W339" s="152" t="n"/>
      <c r="X339" s="152" t="n"/>
      <c r="Y339" s="152" t="n"/>
      <c r="Z339" s="152" t="n"/>
      <c r="AA339" s="152" t="n"/>
      <c r="AB339" s="152" t="n"/>
      <c r="AC339" s="152" t="n"/>
      <c r="AD339" s="152" t="n"/>
      <c r="AE339" s="152" t="n"/>
      <c r="AF339" s="152" t="n"/>
      <c r="AG339" s="152" t="n"/>
      <c r="AH339" s="152" t="n"/>
      <c r="AI339" s="152" t="n"/>
      <c r="AJ339" s="152" t="n"/>
      <c r="AK339" s="152" t="n"/>
      <c r="AL339" s="152" t="n"/>
      <c r="AM339" s="152" t="n"/>
      <c r="AN339" s="166" t="n"/>
      <c r="AO339" s="155" t="n"/>
      <c r="AP339" s="152" t="n"/>
      <c r="AQ339" s="152" t="n"/>
      <c r="AR339" s="152" t="n"/>
      <c r="AS339" s="152" t="n"/>
      <c r="AT339" s="152" t="n"/>
      <c r="AU339" s="155" t="n"/>
      <c r="AV339" s="152" t="n"/>
      <c r="AW339" s="152" t="n"/>
      <c r="AX339" s="152" t="n"/>
      <c r="AY339" s="152" t="n"/>
      <c r="AZ339" s="152" t="n"/>
      <c r="BA339" s="165" t="n"/>
      <c r="BB339" s="165" t="n"/>
      <c r="BC339" s="155" t="n"/>
      <c r="BD339" s="152" t="n"/>
      <c r="BE339" s="152" t="n"/>
      <c r="BF339" s="152" t="n"/>
      <c r="BG339" s="155" t="n"/>
      <c r="BH339" s="152" t="n"/>
      <c r="BI339" s="152" t="n"/>
      <c r="BJ339" s="152" t="n"/>
      <c r="BK339" s="152" t="n"/>
      <c r="BL339" s="152" t="n"/>
      <c r="BM339" s="152" t="n"/>
      <c r="BN339" s="152" t="n"/>
      <c r="BO339" s="152" t="n"/>
      <c r="BP339" s="155" t="n"/>
      <c r="BQ339" s="152" t="n"/>
      <c r="BR339" s="152" t="n"/>
      <c r="BS339" s="152" t="n"/>
      <c r="BT339" s="152" t="n"/>
      <c r="BU339" s="152" t="n"/>
      <c r="BV339" s="152" t="n"/>
      <c r="BW339" s="152" t="n"/>
      <c r="BX339" s="165" t="n"/>
      <c r="BY339" s="150" t="n"/>
      <c r="BZ339" s="150" t="n"/>
      <c r="CA339" s="150" t="n"/>
      <c r="CB339" s="174" t="n"/>
      <c r="CC339" s="156" t="n"/>
      <c r="CD339" s="156" t="n"/>
      <c r="CE339" s="167">
        <f>IFERROR(__xludf.DUMMYFUNCTION("""COMPUTED_VALUE"""),"")</f>
        <v/>
      </c>
      <c r="CF339" s="158">
        <f>IFERROR(__xludf.DUMMYFUNCTION("""COMPUTED_VALUE"""),"")</f>
        <v/>
      </c>
      <c r="CG339" s="148" t="n"/>
      <c r="CH339" s="148" t="n"/>
      <c r="CI339" s="148" t="n"/>
      <c r="CJ339" s="148" t="n"/>
      <c r="CK339" s="148" t="n"/>
      <c r="CL339" s="148" t="n"/>
      <c r="CM339" s="148" t="n"/>
      <c r="CN339" s="148" t="n"/>
      <c r="CO339" s="148" t="n"/>
      <c r="CP339" s="148" t="n"/>
      <c r="CQ339" s="148" t="n"/>
      <c r="CR339" s="148" t="n"/>
      <c r="CS339" s="148" t="n"/>
      <c r="CT339" s="148" t="n"/>
      <c r="CU339" s="148" t="n"/>
      <c r="CV339" s="148" t="n"/>
    </row>
    <row r="340">
      <c r="A340" s="162" t="n"/>
      <c r="B340" s="64" t="n"/>
      <c r="C340" s="129" t="n"/>
      <c r="D340" s="130" t="inlineStr"/>
      <c r="E340" s="150" t="inlineStr"/>
      <c r="F340" s="150" t="inlineStr"/>
      <c r="G340" s="150" t="n"/>
      <c r="H340" s="152" t="n"/>
      <c r="I340" s="152" t="n"/>
      <c r="J340" s="152" t="n"/>
      <c r="K340" s="152" t="n"/>
      <c r="L340" s="152" t="n"/>
      <c r="M340" s="152" t="n"/>
      <c r="N340" s="152" t="n"/>
      <c r="O340" s="152" t="n"/>
      <c r="P340" s="152" t="n"/>
      <c r="Q340" s="152" t="n"/>
      <c r="R340" s="152" t="n"/>
      <c r="S340" s="165" t="n"/>
      <c r="T340" s="155" t="n"/>
      <c r="U340" s="152" t="n"/>
      <c r="V340" s="152" t="n"/>
      <c r="W340" s="152" t="n"/>
      <c r="X340" s="152" t="n"/>
      <c r="Y340" s="152" t="n"/>
      <c r="Z340" s="152" t="n"/>
      <c r="AA340" s="152" t="n"/>
      <c r="AB340" s="152" t="n"/>
      <c r="AC340" s="152" t="n"/>
      <c r="AD340" s="152" t="n"/>
      <c r="AE340" s="152" t="n"/>
      <c r="AF340" s="152" t="n"/>
      <c r="AG340" s="152" t="n"/>
      <c r="AH340" s="152" t="n"/>
      <c r="AI340" s="152" t="n"/>
      <c r="AJ340" s="152" t="n"/>
      <c r="AK340" s="152" t="n"/>
      <c r="AL340" s="152" t="n"/>
      <c r="AM340" s="152" t="n"/>
      <c r="AN340" s="166" t="n"/>
      <c r="AO340" s="155" t="n"/>
      <c r="AP340" s="152" t="n"/>
      <c r="AQ340" s="152" t="n"/>
      <c r="AR340" s="152" t="n"/>
      <c r="AS340" s="152" t="n"/>
      <c r="AT340" s="152" t="n"/>
      <c r="AU340" s="155" t="n"/>
      <c r="AV340" s="152" t="n"/>
      <c r="AW340" s="152" t="n"/>
      <c r="AX340" s="152" t="n"/>
      <c r="AY340" s="152" t="n"/>
      <c r="AZ340" s="152" t="n"/>
      <c r="BA340" s="165" t="n"/>
      <c r="BB340" s="165" t="n"/>
      <c r="BC340" s="155" t="n"/>
      <c r="BD340" s="152" t="n"/>
      <c r="BE340" s="152" t="n"/>
      <c r="BF340" s="152" t="n"/>
      <c r="BG340" s="155" t="n"/>
      <c r="BH340" s="152" t="n"/>
      <c r="BI340" s="152" t="n"/>
      <c r="BJ340" s="152" t="n"/>
      <c r="BK340" s="152" t="n"/>
      <c r="BL340" s="152" t="n"/>
      <c r="BM340" s="152" t="n"/>
      <c r="BN340" s="152" t="n"/>
      <c r="BO340" s="152" t="n"/>
      <c r="BP340" s="155" t="n"/>
      <c r="BQ340" s="152" t="n"/>
      <c r="BR340" s="152" t="n"/>
      <c r="BS340" s="152" t="n"/>
      <c r="BT340" s="152" t="n"/>
      <c r="BU340" s="152" t="n"/>
      <c r="BV340" s="152" t="n"/>
      <c r="BW340" s="152" t="n"/>
      <c r="BX340" s="165" t="n"/>
      <c r="BY340" s="150" t="n"/>
      <c r="BZ340" s="150" t="n"/>
      <c r="CA340" s="150" t="n"/>
      <c r="CB340" s="174" t="n"/>
      <c r="CC340" s="156" t="n"/>
      <c r="CD340" s="156" t="n"/>
      <c r="CE340" s="167">
        <f>IFERROR(__xludf.DUMMYFUNCTION("""COMPUTED_VALUE"""),"")</f>
        <v/>
      </c>
      <c r="CF340" s="158">
        <f>IFERROR(__xludf.DUMMYFUNCTION("""COMPUTED_VALUE"""),"")</f>
        <v/>
      </c>
      <c r="CG340" s="148" t="n"/>
      <c r="CH340" s="148" t="n"/>
      <c r="CI340" s="148" t="n"/>
      <c r="CJ340" s="148" t="n"/>
      <c r="CK340" s="148" t="n"/>
      <c r="CL340" s="148" t="n"/>
      <c r="CM340" s="148" t="n"/>
      <c r="CN340" s="148" t="n"/>
      <c r="CO340" s="148" t="n"/>
      <c r="CP340" s="148" t="n"/>
      <c r="CQ340" s="148" t="n"/>
      <c r="CR340" s="148" t="n"/>
      <c r="CS340" s="148" t="n"/>
      <c r="CT340" s="148" t="n"/>
      <c r="CU340" s="148" t="n"/>
      <c r="CV340" s="148" t="n"/>
    </row>
    <row r="341">
      <c r="A341" s="162" t="n"/>
      <c r="B341" s="64" t="n"/>
      <c r="C341" s="129" t="n"/>
      <c r="D341" s="130" t="inlineStr"/>
      <c r="E341" s="150" t="inlineStr"/>
      <c r="F341" s="150" t="inlineStr"/>
      <c r="G341" s="150" t="n"/>
      <c r="H341" s="152" t="n"/>
      <c r="I341" s="152" t="n"/>
      <c r="J341" s="152" t="n"/>
      <c r="K341" s="152" t="n"/>
      <c r="L341" s="152" t="n"/>
      <c r="M341" s="152" t="n"/>
      <c r="N341" s="152" t="n"/>
      <c r="O341" s="152" t="n"/>
      <c r="P341" s="152" t="n"/>
      <c r="Q341" s="152" t="n"/>
      <c r="R341" s="152" t="n"/>
      <c r="S341" s="165" t="n"/>
      <c r="T341" s="155" t="n"/>
      <c r="U341" s="152" t="n"/>
      <c r="V341" s="152" t="n"/>
      <c r="W341" s="152" t="n"/>
      <c r="X341" s="152" t="n"/>
      <c r="Y341" s="152" t="n"/>
      <c r="Z341" s="152" t="n"/>
      <c r="AA341" s="152" t="n"/>
      <c r="AB341" s="152" t="n"/>
      <c r="AC341" s="152" t="n"/>
      <c r="AD341" s="152" t="n"/>
      <c r="AE341" s="152" t="n"/>
      <c r="AF341" s="152" t="n"/>
      <c r="AG341" s="152" t="n"/>
      <c r="AH341" s="152" t="n"/>
      <c r="AI341" s="152" t="n"/>
      <c r="AJ341" s="152" t="n"/>
      <c r="AK341" s="152" t="n"/>
      <c r="AL341" s="152" t="n"/>
      <c r="AM341" s="152" t="n"/>
      <c r="AN341" s="166" t="n"/>
      <c r="AO341" s="155" t="n"/>
      <c r="AP341" s="152" t="n"/>
      <c r="AQ341" s="152" t="n"/>
      <c r="AR341" s="152" t="n"/>
      <c r="AS341" s="152" t="n"/>
      <c r="AT341" s="152" t="n"/>
      <c r="AU341" s="155" t="n"/>
      <c r="AV341" s="152" t="n"/>
      <c r="AW341" s="152" t="n"/>
      <c r="AX341" s="152" t="n"/>
      <c r="AY341" s="152" t="n"/>
      <c r="AZ341" s="152" t="n"/>
      <c r="BA341" s="165" t="n"/>
      <c r="BB341" s="165" t="n"/>
      <c r="BC341" s="155" t="n"/>
      <c r="BD341" s="152" t="n"/>
      <c r="BE341" s="152" t="n"/>
      <c r="BF341" s="152" t="n"/>
      <c r="BG341" s="155" t="n"/>
      <c r="BH341" s="152" t="n"/>
      <c r="BI341" s="152" t="n"/>
      <c r="BJ341" s="152" t="n"/>
      <c r="BK341" s="152" t="n"/>
      <c r="BL341" s="152" t="n"/>
      <c r="BM341" s="152" t="n"/>
      <c r="BN341" s="152" t="n"/>
      <c r="BO341" s="152" t="n"/>
      <c r="BP341" s="155" t="n"/>
      <c r="BQ341" s="152" t="n"/>
      <c r="BR341" s="152" t="n"/>
      <c r="BS341" s="152" t="n"/>
      <c r="BT341" s="152" t="n"/>
      <c r="BU341" s="152" t="n"/>
      <c r="BV341" s="152" t="n"/>
      <c r="BW341" s="152" t="n"/>
      <c r="BX341" s="165" t="n"/>
      <c r="BY341" s="150" t="n"/>
      <c r="BZ341" s="150" t="n"/>
      <c r="CA341" s="150" t="n"/>
      <c r="CB341" s="174" t="n"/>
      <c r="CC341" s="156" t="n"/>
      <c r="CD341" s="156" t="n"/>
      <c r="CE341" s="167">
        <f>IFERROR(__xludf.DUMMYFUNCTION("""COMPUTED_VALUE"""),"")</f>
        <v/>
      </c>
      <c r="CF341" s="158">
        <f>IFERROR(__xludf.DUMMYFUNCTION("""COMPUTED_VALUE"""),"")</f>
        <v/>
      </c>
      <c r="CG341" s="148" t="n"/>
      <c r="CH341" s="148" t="n"/>
      <c r="CI341" s="148" t="n"/>
      <c r="CJ341" s="148" t="n"/>
      <c r="CK341" s="148" t="n"/>
      <c r="CL341" s="148" t="n"/>
      <c r="CM341" s="148" t="n"/>
      <c r="CN341" s="148" t="n"/>
      <c r="CO341" s="148" t="n"/>
      <c r="CP341" s="148" t="n"/>
      <c r="CQ341" s="148" t="n"/>
      <c r="CR341" s="148" t="n"/>
      <c r="CS341" s="148" t="n"/>
      <c r="CT341" s="148" t="n"/>
      <c r="CU341" s="148" t="n"/>
      <c r="CV341" s="148" t="n"/>
    </row>
    <row r="342">
      <c r="A342" s="162" t="n"/>
      <c r="B342" s="64" t="n"/>
      <c r="C342" s="129" t="n"/>
      <c r="D342" s="130" t="inlineStr"/>
      <c r="E342" s="150" t="inlineStr"/>
      <c r="F342" s="150" t="inlineStr"/>
      <c r="G342" s="150" t="n"/>
      <c r="H342" s="152" t="n"/>
      <c r="I342" s="152" t="n"/>
      <c r="J342" s="152" t="n"/>
      <c r="K342" s="152" t="n"/>
      <c r="L342" s="152" t="n"/>
      <c r="M342" s="152" t="n"/>
      <c r="N342" s="152" t="n"/>
      <c r="O342" s="152" t="n"/>
      <c r="P342" s="152" t="n"/>
      <c r="Q342" s="152" t="n"/>
      <c r="R342" s="152" t="n"/>
      <c r="S342" s="165" t="n"/>
      <c r="T342" s="155" t="n"/>
      <c r="U342" s="152" t="n"/>
      <c r="V342" s="152" t="n"/>
      <c r="W342" s="152" t="n"/>
      <c r="X342" s="152" t="n"/>
      <c r="Y342" s="152" t="n"/>
      <c r="Z342" s="152" t="n"/>
      <c r="AA342" s="152" t="n"/>
      <c r="AB342" s="152" t="n"/>
      <c r="AC342" s="152" t="n"/>
      <c r="AD342" s="152" t="n"/>
      <c r="AE342" s="152" t="n"/>
      <c r="AF342" s="152" t="n"/>
      <c r="AG342" s="152" t="n"/>
      <c r="AH342" s="152" t="n"/>
      <c r="AI342" s="152" t="n"/>
      <c r="AJ342" s="152" t="n"/>
      <c r="AK342" s="152" t="n"/>
      <c r="AL342" s="152" t="n"/>
      <c r="AM342" s="152" t="n"/>
      <c r="AN342" s="166" t="n"/>
      <c r="AO342" s="155" t="n"/>
      <c r="AP342" s="152" t="n"/>
      <c r="AQ342" s="152" t="n"/>
      <c r="AR342" s="152" t="n"/>
      <c r="AS342" s="152" t="n"/>
      <c r="AT342" s="152" t="n"/>
      <c r="AU342" s="155" t="n"/>
      <c r="AV342" s="152" t="n"/>
      <c r="AW342" s="152" t="n"/>
      <c r="AX342" s="152" t="n"/>
      <c r="AY342" s="152" t="n"/>
      <c r="AZ342" s="152" t="n"/>
      <c r="BA342" s="165" t="n"/>
      <c r="BB342" s="165" t="n"/>
      <c r="BC342" s="155" t="n"/>
      <c r="BD342" s="152" t="n"/>
      <c r="BE342" s="152" t="n"/>
      <c r="BF342" s="152" t="n"/>
      <c r="BG342" s="155" t="n"/>
      <c r="BH342" s="152" t="n"/>
      <c r="BI342" s="152" t="n"/>
      <c r="BJ342" s="152" t="n"/>
      <c r="BK342" s="152" t="n"/>
      <c r="BL342" s="152" t="n"/>
      <c r="BM342" s="152" t="n"/>
      <c r="BN342" s="152" t="n"/>
      <c r="BO342" s="152" t="n"/>
      <c r="BP342" s="155" t="n"/>
      <c r="BQ342" s="152" t="n"/>
      <c r="BR342" s="152" t="n"/>
      <c r="BS342" s="152" t="n"/>
      <c r="BT342" s="152" t="n"/>
      <c r="BU342" s="152" t="n"/>
      <c r="BV342" s="152" t="n"/>
      <c r="BW342" s="152" t="n"/>
      <c r="BX342" s="165" t="n"/>
      <c r="BY342" s="150" t="n"/>
      <c r="BZ342" s="150" t="n"/>
      <c r="CA342" s="150" t="n"/>
      <c r="CB342" s="174" t="n"/>
      <c r="CC342" s="156" t="n"/>
      <c r="CD342" s="156" t="n"/>
      <c r="CE342" s="167">
        <f>IFERROR(__xludf.DUMMYFUNCTION("""COMPUTED_VALUE"""),"")</f>
        <v/>
      </c>
      <c r="CF342" s="158">
        <f>IFERROR(__xludf.DUMMYFUNCTION("""COMPUTED_VALUE"""),"")</f>
        <v/>
      </c>
      <c r="CG342" s="148" t="n"/>
      <c r="CH342" s="148" t="n"/>
      <c r="CI342" s="148" t="n"/>
      <c r="CJ342" s="148" t="n"/>
      <c r="CK342" s="148" t="n"/>
      <c r="CL342" s="148" t="n"/>
      <c r="CM342" s="148" t="n"/>
      <c r="CN342" s="148" t="n"/>
      <c r="CO342" s="148" t="n"/>
      <c r="CP342" s="148" t="n"/>
      <c r="CQ342" s="148" t="n"/>
      <c r="CR342" s="148" t="n"/>
      <c r="CS342" s="148" t="n"/>
      <c r="CT342" s="148" t="n"/>
      <c r="CU342" s="148" t="n"/>
      <c r="CV342" s="148" t="n"/>
    </row>
    <row r="343">
      <c r="A343" s="162" t="n"/>
      <c r="B343" s="64" t="n"/>
      <c r="C343" s="129" t="n"/>
      <c r="D343" s="130" t="inlineStr"/>
      <c r="E343" s="150" t="inlineStr"/>
      <c r="F343" s="150" t="inlineStr"/>
      <c r="G343" s="150" t="n"/>
      <c r="H343" s="152" t="n"/>
      <c r="I343" s="152" t="n"/>
      <c r="J343" s="152" t="n"/>
      <c r="K343" s="152" t="n"/>
      <c r="L343" s="152" t="n"/>
      <c r="M343" s="152" t="n"/>
      <c r="N343" s="152" t="n"/>
      <c r="O343" s="152" t="n"/>
      <c r="P343" s="152" t="n"/>
      <c r="Q343" s="152" t="n"/>
      <c r="R343" s="152" t="n"/>
      <c r="S343" s="165" t="n"/>
      <c r="T343" s="155" t="n"/>
      <c r="U343" s="152" t="n"/>
      <c r="V343" s="152" t="n"/>
      <c r="W343" s="152" t="n"/>
      <c r="X343" s="152" t="n"/>
      <c r="Y343" s="152" t="n"/>
      <c r="Z343" s="152" t="n"/>
      <c r="AA343" s="152" t="n"/>
      <c r="AB343" s="152" t="n"/>
      <c r="AC343" s="152" t="n"/>
      <c r="AD343" s="152" t="n"/>
      <c r="AE343" s="152" t="n"/>
      <c r="AF343" s="152" t="n"/>
      <c r="AG343" s="152" t="n"/>
      <c r="AH343" s="152" t="n"/>
      <c r="AI343" s="152" t="n"/>
      <c r="AJ343" s="152" t="n"/>
      <c r="AK343" s="152" t="n"/>
      <c r="AL343" s="152" t="n"/>
      <c r="AM343" s="152" t="n"/>
      <c r="AN343" s="166" t="n"/>
      <c r="AO343" s="155" t="n"/>
      <c r="AP343" s="152" t="n"/>
      <c r="AQ343" s="152" t="n"/>
      <c r="AR343" s="152" t="n"/>
      <c r="AS343" s="152" t="n"/>
      <c r="AT343" s="152" t="n"/>
      <c r="AU343" s="155" t="n"/>
      <c r="AV343" s="152" t="n"/>
      <c r="AW343" s="152" t="n"/>
      <c r="AX343" s="152" t="n"/>
      <c r="AY343" s="152" t="n"/>
      <c r="AZ343" s="152" t="n"/>
      <c r="BA343" s="165" t="n"/>
      <c r="BB343" s="165" t="n"/>
      <c r="BC343" s="155" t="n"/>
      <c r="BD343" s="152" t="n"/>
      <c r="BE343" s="152" t="n"/>
      <c r="BF343" s="152" t="n"/>
      <c r="BG343" s="155" t="n"/>
      <c r="BH343" s="152" t="n"/>
      <c r="BI343" s="152" t="n"/>
      <c r="BJ343" s="152" t="n"/>
      <c r="BK343" s="152" t="n"/>
      <c r="BL343" s="152" t="n"/>
      <c r="BM343" s="152" t="n"/>
      <c r="BN343" s="152" t="n"/>
      <c r="BO343" s="152" t="n"/>
      <c r="BP343" s="155" t="n"/>
      <c r="BQ343" s="152" t="n"/>
      <c r="BR343" s="152" t="n"/>
      <c r="BS343" s="152" t="n"/>
      <c r="BT343" s="152" t="n"/>
      <c r="BU343" s="152" t="n"/>
      <c r="BV343" s="152" t="n"/>
      <c r="BW343" s="152" t="n"/>
      <c r="BX343" s="165" t="n"/>
      <c r="BY343" s="150" t="n"/>
      <c r="BZ343" s="150" t="n"/>
      <c r="CA343" s="150" t="n"/>
      <c r="CB343" s="174" t="n"/>
      <c r="CC343" s="156" t="n"/>
      <c r="CD343" s="156" t="n"/>
      <c r="CE343" s="167">
        <f>IFERROR(__xludf.DUMMYFUNCTION("""COMPUTED_VALUE"""),"")</f>
        <v/>
      </c>
      <c r="CF343" s="158">
        <f>IFERROR(__xludf.DUMMYFUNCTION("""COMPUTED_VALUE"""),"")</f>
        <v/>
      </c>
      <c r="CG343" s="148" t="n"/>
      <c r="CH343" s="148" t="n"/>
      <c r="CI343" s="148" t="n"/>
      <c r="CJ343" s="148" t="n"/>
      <c r="CK343" s="148" t="n"/>
      <c r="CL343" s="148" t="n"/>
      <c r="CM343" s="148" t="n"/>
      <c r="CN343" s="148" t="n"/>
      <c r="CO343" s="148" t="n"/>
      <c r="CP343" s="148" t="n"/>
      <c r="CQ343" s="148" t="n"/>
      <c r="CR343" s="148" t="n"/>
      <c r="CS343" s="148" t="n"/>
      <c r="CT343" s="148" t="n"/>
      <c r="CU343" s="148" t="n"/>
      <c r="CV343" s="148" t="n"/>
    </row>
    <row r="344">
      <c r="A344" s="162" t="n"/>
      <c r="B344" s="64" t="n"/>
      <c r="C344" s="129" t="n"/>
      <c r="D344" s="130" t="inlineStr"/>
      <c r="E344" s="150" t="inlineStr"/>
      <c r="F344" s="150" t="inlineStr"/>
      <c r="G344" s="150" t="n"/>
      <c r="H344" s="152" t="n"/>
      <c r="I344" s="152" t="n"/>
      <c r="J344" s="152" t="n"/>
      <c r="K344" s="152" t="n"/>
      <c r="L344" s="152" t="n"/>
      <c r="M344" s="152" t="n"/>
      <c r="N344" s="152" t="n"/>
      <c r="O344" s="152" t="n"/>
      <c r="P344" s="152" t="n"/>
      <c r="Q344" s="152" t="n"/>
      <c r="R344" s="152" t="n"/>
      <c r="S344" s="165" t="n"/>
      <c r="T344" s="155" t="n"/>
      <c r="U344" s="152" t="n"/>
      <c r="V344" s="152" t="n"/>
      <c r="W344" s="152" t="n"/>
      <c r="X344" s="152" t="n"/>
      <c r="Y344" s="152" t="n"/>
      <c r="Z344" s="152" t="n"/>
      <c r="AA344" s="152" t="n"/>
      <c r="AB344" s="152" t="n"/>
      <c r="AC344" s="152" t="n"/>
      <c r="AD344" s="152" t="n"/>
      <c r="AE344" s="152" t="n"/>
      <c r="AF344" s="152" t="n"/>
      <c r="AG344" s="152" t="n"/>
      <c r="AH344" s="152" t="n"/>
      <c r="AI344" s="152" t="n"/>
      <c r="AJ344" s="152" t="n"/>
      <c r="AK344" s="152" t="n"/>
      <c r="AL344" s="152" t="n"/>
      <c r="AM344" s="152" t="n"/>
      <c r="AN344" s="166" t="n"/>
      <c r="AO344" s="155" t="n"/>
      <c r="AP344" s="152" t="n"/>
      <c r="AQ344" s="152" t="n"/>
      <c r="AR344" s="152" t="n"/>
      <c r="AS344" s="152" t="n"/>
      <c r="AT344" s="152" t="n"/>
      <c r="AU344" s="155" t="n"/>
      <c r="AV344" s="152" t="n"/>
      <c r="AW344" s="152" t="n"/>
      <c r="AX344" s="152" t="n"/>
      <c r="AY344" s="152" t="n"/>
      <c r="AZ344" s="152" t="n"/>
      <c r="BA344" s="165" t="n"/>
      <c r="BB344" s="165" t="n"/>
      <c r="BC344" s="155" t="n"/>
      <c r="BD344" s="152" t="n"/>
      <c r="BE344" s="152" t="n"/>
      <c r="BF344" s="152" t="n"/>
      <c r="BG344" s="155" t="n"/>
      <c r="BH344" s="152" t="n"/>
      <c r="BI344" s="152" t="n"/>
      <c r="BJ344" s="152" t="n"/>
      <c r="BK344" s="152" t="n"/>
      <c r="BL344" s="152" t="n"/>
      <c r="BM344" s="152" t="n"/>
      <c r="BN344" s="152" t="n"/>
      <c r="BO344" s="152" t="n"/>
      <c r="BP344" s="155" t="n"/>
      <c r="BQ344" s="152" t="n"/>
      <c r="BR344" s="152" t="n"/>
      <c r="BS344" s="152" t="n"/>
      <c r="BT344" s="152" t="n"/>
      <c r="BU344" s="152" t="n"/>
      <c r="BV344" s="152" t="n"/>
      <c r="BW344" s="152" t="n"/>
      <c r="BX344" s="165" t="n"/>
      <c r="BY344" s="150" t="n"/>
      <c r="BZ344" s="150" t="n"/>
      <c r="CA344" s="150" t="n"/>
      <c r="CB344" s="174" t="n"/>
      <c r="CC344" s="156" t="n"/>
      <c r="CD344" s="156" t="n"/>
      <c r="CE344" s="167">
        <f>IFERROR(__xludf.DUMMYFUNCTION("""COMPUTED_VALUE"""),"")</f>
        <v/>
      </c>
      <c r="CF344" s="158">
        <f>IFERROR(__xludf.DUMMYFUNCTION("""COMPUTED_VALUE"""),"")</f>
        <v/>
      </c>
      <c r="CG344" s="148" t="n"/>
      <c r="CH344" s="148" t="n"/>
      <c r="CI344" s="148" t="n"/>
      <c r="CJ344" s="148" t="n"/>
      <c r="CK344" s="148" t="n"/>
      <c r="CL344" s="148" t="n"/>
      <c r="CM344" s="148" t="n"/>
      <c r="CN344" s="148" t="n"/>
      <c r="CO344" s="148" t="n"/>
      <c r="CP344" s="148" t="n"/>
      <c r="CQ344" s="148" t="n"/>
      <c r="CR344" s="148" t="n"/>
      <c r="CS344" s="148" t="n"/>
      <c r="CT344" s="148" t="n"/>
      <c r="CU344" s="148" t="n"/>
      <c r="CV344" s="148" t="n"/>
    </row>
    <row r="345">
      <c r="A345" s="162" t="n"/>
      <c r="B345" s="64" t="n"/>
      <c r="C345" s="129" t="n"/>
      <c r="D345" s="130" t="inlineStr"/>
      <c r="E345" s="150" t="inlineStr"/>
      <c r="F345" s="150" t="inlineStr"/>
      <c r="G345" s="150" t="n"/>
      <c r="H345" s="152" t="n"/>
      <c r="I345" s="152" t="n"/>
      <c r="J345" s="152" t="n"/>
      <c r="K345" s="152" t="n"/>
      <c r="L345" s="152" t="n"/>
      <c r="M345" s="152" t="n"/>
      <c r="N345" s="152" t="n"/>
      <c r="O345" s="152" t="n"/>
      <c r="P345" s="152" t="n"/>
      <c r="Q345" s="152" t="n"/>
      <c r="R345" s="152" t="n"/>
      <c r="S345" s="165" t="n"/>
      <c r="T345" s="155" t="n"/>
      <c r="U345" s="152" t="n"/>
      <c r="V345" s="152" t="n"/>
      <c r="W345" s="152" t="n"/>
      <c r="X345" s="152" t="n"/>
      <c r="Y345" s="152" t="n"/>
      <c r="Z345" s="152" t="n"/>
      <c r="AA345" s="152" t="n"/>
      <c r="AB345" s="152" t="n"/>
      <c r="AC345" s="152" t="n"/>
      <c r="AD345" s="152" t="n"/>
      <c r="AE345" s="152" t="n"/>
      <c r="AF345" s="152" t="n"/>
      <c r="AG345" s="152" t="n"/>
      <c r="AH345" s="152" t="n"/>
      <c r="AI345" s="152" t="n"/>
      <c r="AJ345" s="152" t="n"/>
      <c r="AK345" s="152" t="n"/>
      <c r="AL345" s="152" t="n"/>
      <c r="AM345" s="152" t="n"/>
      <c r="AN345" s="166" t="n"/>
      <c r="AO345" s="155" t="n"/>
      <c r="AP345" s="152" t="n"/>
      <c r="AQ345" s="152" t="n"/>
      <c r="AR345" s="152" t="n"/>
      <c r="AS345" s="152" t="n"/>
      <c r="AT345" s="152" t="n"/>
      <c r="AU345" s="155" t="n"/>
      <c r="AV345" s="152" t="n"/>
      <c r="AW345" s="152" t="n"/>
      <c r="AX345" s="152" t="n"/>
      <c r="AY345" s="152" t="n"/>
      <c r="AZ345" s="152" t="n"/>
      <c r="BA345" s="165" t="n"/>
      <c r="BB345" s="165" t="n"/>
      <c r="BC345" s="155" t="n"/>
      <c r="BD345" s="152" t="n"/>
      <c r="BE345" s="152" t="n"/>
      <c r="BF345" s="152" t="n"/>
      <c r="BG345" s="155" t="n"/>
      <c r="BH345" s="152" t="n"/>
      <c r="BI345" s="152" t="n"/>
      <c r="BJ345" s="152" t="n"/>
      <c r="BK345" s="152" t="n"/>
      <c r="BL345" s="152" t="n"/>
      <c r="BM345" s="152" t="n"/>
      <c r="BN345" s="152" t="n"/>
      <c r="BO345" s="152" t="n"/>
      <c r="BP345" s="155" t="n"/>
      <c r="BQ345" s="152" t="n"/>
      <c r="BR345" s="152" t="n"/>
      <c r="BS345" s="152" t="n"/>
      <c r="BT345" s="152" t="n"/>
      <c r="BU345" s="152" t="n"/>
      <c r="BV345" s="152" t="n"/>
      <c r="BW345" s="152" t="n"/>
      <c r="BX345" s="165" t="n"/>
      <c r="BY345" s="150" t="n"/>
      <c r="BZ345" s="150" t="n"/>
      <c r="CA345" s="150" t="n"/>
      <c r="CB345" s="174" t="n"/>
      <c r="CC345" s="156" t="n"/>
      <c r="CD345" s="156" t="n"/>
      <c r="CE345" s="167">
        <f>IFERROR(__xludf.DUMMYFUNCTION("""COMPUTED_VALUE"""),"")</f>
        <v/>
      </c>
      <c r="CF345" s="158">
        <f>IFERROR(__xludf.DUMMYFUNCTION("""COMPUTED_VALUE"""),"")</f>
        <v/>
      </c>
      <c r="CG345" s="148" t="n"/>
      <c r="CH345" s="148" t="n"/>
      <c r="CI345" s="148" t="n"/>
      <c r="CJ345" s="148" t="n"/>
      <c r="CK345" s="148" t="n"/>
      <c r="CL345" s="148" t="n"/>
      <c r="CM345" s="148" t="n"/>
      <c r="CN345" s="148" t="n"/>
      <c r="CO345" s="148" t="n"/>
      <c r="CP345" s="148" t="n"/>
      <c r="CQ345" s="148" t="n"/>
      <c r="CR345" s="148" t="n"/>
      <c r="CS345" s="148" t="n"/>
      <c r="CT345" s="148" t="n"/>
      <c r="CU345" s="148" t="n"/>
      <c r="CV345" s="148" t="n"/>
    </row>
    <row r="346">
      <c r="A346" s="162" t="n"/>
      <c r="B346" s="64" t="n"/>
      <c r="C346" s="129" t="n"/>
      <c r="D346" s="130" t="inlineStr"/>
      <c r="E346" s="150" t="inlineStr"/>
      <c r="F346" s="150" t="inlineStr"/>
      <c r="G346" s="150" t="n"/>
      <c r="H346" s="152" t="n"/>
      <c r="I346" s="152" t="n"/>
      <c r="J346" s="152" t="n"/>
      <c r="K346" s="152" t="n"/>
      <c r="L346" s="152" t="n"/>
      <c r="M346" s="152" t="n"/>
      <c r="N346" s="152" t="n"/>
      <c r="O346" s="152" t="n"/>
      <c r="P346" s="152" t="n"/>
      <c r="Q346" s="152" t="n"/>
      <c r="R346" s="152" t="n"/>
      <c r="S346" s="165" t="n"/>
      <c r="T346" s="155" t="n"/>
      <c r="U346" s="152" t="n"/>
      <c r="V346" s="152" t="n"/>
      <c r="W346" s="152" t="n"/>
      <c r="X346" s="152" t="n"/>
      <c r="Y346" s="152" t="n"/>
      <c r="Z346" s="152" t="n"/>
      <c r="AA346" s="152" t="n"/>
      <c r="AB346" s="152" t="n"/>
      <c r="AC346" s="152" t="n"/>
      <c r="AD346" s="152" t="n"/>
      <c r="AE346" s="152" t="n"/>
      <c r="AF346" s="152" t="n"/>
      <c r="AG346" s="152" t="n"/>
      <c r="AH346" s="152" t="n"/>
      <c r="AI346" s="152" t="n"/>
      <c r="AJ346" s="152" t="n"/>
      <c r="AK346" s="152" t="n"/>
      <c r="AL346" s="152" t="n"/>
      <c r="AM346" s="152" t="n"/>
      <c r="AN346" s="166" t="n"/>
      <c r="AO346" s="155" t="n"/>
      <c r="AP346" s="152" t="n"/>
      <c r="AQ346" s="152" t="n"/>
      <c r="AR346" s="152" t="n"/>
      <c r="AS346" s="152" t="n"/>
      <c r="AT346" s="152" t="n"/>
      <c r="AU346" s="155" t="n"/>
      <c r="AV346" s="152" t="n"/>
      <c r="AW346" s="152" t="n"/>
      <c r="AX346" s="152" t="n"/>
      <c r="AY346" s="152" t="n"/>
      <c r="AZ346" s="152" t="n"/>
      <c r="BA346" s="165" t="n"/>
      <c r="BB346" s="165" t="n"/>
      <c r="BC346" s="155" t="n"/>
      <c r="BD346" s="152" t="n"/>
      <c r="BE346" s="152" t="n"/>
      <c r="BF346" s="152" t="n"/>
      <c r="BG346" s="155" t="n"/>
      <c r="BH346" s="152" t="n"/>
      <c r="BI346" s="152" t="n"/>
      <c r="BJ346" s="152" t="n"/>
      <c r="BK346" s="152" t="n"/>
      <c r="BL346" s="152" t="n"/>
      <c r="BM346" s="152" t="n"/>
      <c r="BN346" s="152" t="n"/>
      <c r="BO346" s="152" t="n"/>
      <c r="BP346" s="155" t="n"/>
      <c r="BQ346" s="152" t="n"/>
      <c r="BR346" s="152" t="n"/>
      <c r="BS346" s="152" t="n"/>
      <c r="BT346" s="152" t="n"/>
      <c r="BU346" s="152" t="n"/>
      <c r="BV346" s="152" t="n"/>
      <c r="BW346" s="152" t="n"/>
      <c r="BX346" s="165" t="n"/>
      <c r="BY346" s="150" t="n"/>
      <c r="BZ346" s="150" t="n"/>
      <c r="CA346" s="150" t="n"/>
      <c r="CB346" s="174" t="n"/>
      <c r="CC346" s="156" t="n"/>
      <c r="CD346" s="156" t="n"/>
      <c r="CE346" s="167">
        <f>IFERROR(__xludf.DUMMYFUNCTION("""COMPUTED_VALUE"""),"")</f>
        <v/>
      </c>
      <c r="CF346" s="158">
        <f>IFERROR(__xludf.DUMMYFUNCTION("""COMPUTED_VALUE"""),"")</f>
        <v/>
      </c>
      <c r="CG346" s="148" t="n"/>
      <c r="CH346" s="148" t="n"/>
      <c r="CI346" s="148" t="n"/>
      <c r="CJ346" s="148" t="n"/>
      <c r="CK346" s="148" t="n"/>
      <c r="CL346" s="148" t="n"/>
      <c r="CM346" s="148" t="n"/>
      <c r="CN346" s="148" t="n"/>
      <c r="CO346" s="148" t="n"/>
      <c r="CP346" s="148" t="n"/>
      <c r="CQ346" s="148" t="n"/>
      <c r="CR346" s="148" t="n"/>
      <c r="CS346" s="148" t="n"/>
      <c r="CT346" s="148" t="n"/>
      <c r="CU346" s="148" t="n"/>
      <c r="CV346" s="148" t="n"/>
    </row>
    <row r="347">
      <c r="A347" s="162" t="n"/>
      <c r="B347" s="64" t="n"/>
      <c r="C347" s="129" t="n"/>
      <c r="D347" s="130" t="inlineStr"/>
      <c r="E347" s="150" t="inlineStr"/>
      <c r="F347" s="150" t="inlineStr"/>
      <c r="G347" s="150" t="n"/>
      <c r="H347" s="152" t="n"/>
      <c r="I347" s="152" t="n"/>
      <c r="J347" s="152" t="n"/>
      <c r="K347" s="152" t="n"/>
      <c r="L347" s="152" t="n"/>
      <c r="M347" s="152" t="n"/>
      <c r="N347" s="152" t="n"/>
      <c r="O347" s="152" t="n"/>
      <c r="P347" s="152" t="n"/>
      <c r="Q347" s="152" t="n"/>
      <c r="R347" s="152" t="n"/>
      <c r="S347" s="165" t="n"/>
      <c r="T347" s="155" t="n"/>
      <c r="U347" s="152" t="n"/>
      <c r="V347" s="152" t="n"/>
      <c r="W347" s="152" t="n"/>
      <c r="X347" s="152" t="n"/>
      <c r="Y347" s="152" t="n"/>
      <c r="Z347" s="152" t="n"/>
      <c r="AA347" s="152" t="n"/>
      <c r="AB347" s="152" t="n"/>
      <c r="AC347" s="152" t="n"/>
      <c r="AD347" s="152" t="n"/>
      <c r="AE347" s="152" t="n"/>
      <c r="AF347" s="152" t="n"/>
      <c r="AG347" s="152" t="n"/>
      <c r="AH347" s="152" t="n"/>
      <c r="AI347" s="152" t="n"/>
      <c r="AJ347" s="152" t="n"/>
      <c r="AK347" s="152" t="n"/>
      <c r="AL347" s="152" t="n"/>
      <c r="AM347" s="152" t="n"/>
      <c r="AN347" s="166" t="n"/>
      <c r="AO347" s="155" t="n"/>
      <c r="AP347" s="152" t="n"/>
      <c r="AQ347" s="152" t="n"/>
      <c r="AR347" s="152" t="n"/>
      <c r="AS347" s="152" t="n"/>
      <c r="AT347" s="152" t="n"/>
      <c r="AU347" s="155" t="n"/>
      <c r="AV347" s="152" t="n"/>
      <c r="AW347" s="152" t="n"/>
      <c r="AX347" s="152" t="n"/>
      <c r="AY347" s="152" t="n"/>
      <c r="AZ347" s="152" t="n"/>
      <c r="BA347" s="165" t="n"/>
      <c r="BB347" s="165" t="n"/>
      <c r="BC347" s="155" t="n"/>
      <c r="BD347" s="152" t="n"/>
      <c r="BE347" s="152" t="n"/>
      <c r="BF347" s="152" t="n"/>
      <c r="BG347" s="155" t="n"/>
      <c r="BH347" s="152" t="n"/>
      <c r="BI347" s="152" t="n"/>
      <c r="BJ347" s="152" t="n"/>
      <c r="BK347" s="152" t="n"/>
      <c r="BL347" s="152" t="n"/>
      <c r="BM347" s="152" t="n"/>
      <c r="BN347" s="152" t="n"/>
      <c r="BO347" s="152" t="n"/>
      <c r="BP347" s="155" t="n"/>
      <c r="BQ347" s="152" t="n"/>
      <c r="BR347" s="152" t="n"/>
      <c r="BS347" s="152" t="n"/>
      <c r="BT347" s="152" t="n"/>
      <c r="BU347" s="152" t="n"/>
      <c r="BV347" s="152" t="n"/>
      <c r="BW347" s="152" t="n"/>
      <c r="BX347" s="165" t="n"/>
      <c r="BY347" s="150" t="n"/>
      <c r="BZ347" s="150" t="n"/>
      <c r="CA347" s="150" t="n"/>
      <c r="CB347" s="174" t="n"/>
      <c r="CC347" s="156" t="n"/>
      <c r="CD347" s="156" t="n"/>
      <c r="CE347" s="167">
        <f>IFERROR(__xludf.DUMMYFUNCTION("""COMPUTED_VALUE"""),"")</f>
        <v/>
      </c>
      <c r="CF347" s="158">
        <f>IFERROR(__xludf.DUMMYFUNCTION("""COMPUTED_VALUE"""),"")</f>
        <v/>
      </c>
      <c r="CG347" s="148" t="n"/>
      <c r="CH347" s="148" t="n"/>
      <c r="CI347" s="148" t="n"/>
      <c r="CJ347" s="148" t="n"/>
      <c r="CK347" s="148" t="n"/>
      <c r="CL347" s="148" t="n"/>
      <c r="CM347" s="148" t="n"/>
      <c r="CN347" s="148" t="n"/>
      <c r="CO347" s="148" t="n"/>
      <c r="CP347" s="148" t="n"/>
      <c r="CQ347" s="148" t="n"/>
      <c r="CR347" s="148" t="n"/>
      <c r="CS347" s="148" t="n"/>
      <c r="CT347" s="148" t="n"/>
      <c r="CU347" s="148" t="n"/>
      <c r="CV347" s="148" t="n"/>
    </row>
    <row r="348">
      <c r="A348" s="162" t="n"/>
      <c r="B348" s="64" t="n"/>
      <c r="C348" s="129" t="n"/>
      <c r="D348" s="130" t="inlineStr"/>
      <c r="E348" s="150" t="inlineStr"/>
      <c r="F348" s="150" t="inlineStr"/>
      <c r="G348" s="150" t="n"/>
      <c r="H348" s="152" t="n"/>
      <c r="I348" s="152" t="n"/>
      <c r="J348" s="152" t="n"/>
      <c r="K348" s="152" t="n"/>
      <c r="L348" s="152" t="n"/>
      <c r="M348" s="152" t="n"/>
      <c r="N348" s="152" t="n"/>
      <c r="O348" s="152" t="n"/>
      <c r="P348" s="152" t="n"/>
      <c r="Q348" s="152" t="n"/>
      <c r="R348" s="152" t="n"/>
      <c r="S348" s="165" t="n"/>
      <c r="T348" s="155" t="n"/>
      <c r="U348" s="152" t="n"/>
      <c r="V348" s="152" t="n"/>
      <c r="W348" s="152" t="n"/>
      <c r="X348" s="152" t="n"/>
      <c r="Y348" s="152" t="n"/>
      <c r="Z348" s="152" t="n"/>
      <c r="AA348" s="152" t="n"/>
      <c r="AB348" s="152" t="n"/>
      <c r="AC348" s="152" t="n"/>
      <c r="AD348" s="152" t="n"/>
      <c r="AE348" s="152" t="n"/>
      <c r="AF348" s="152" t="n"/>
      <c r="AG348" s="152" t="n"/>
      <c r="AH348" s="152" t="n"/>
      <c r="AI348" s="152" t="n"/>
      <c r="AJ348" s="152" t="n"/>
      <c r="AK348" s="152" t="n"/>
      <c r="AL348" s="152" t="n"/>
      <c r="AM348" s="152" t="n"/>
      <c r="AN348" s="166" t="n"/>
      <c r="AO348" s="155" t="n"/>
      <c r="AP348" s="152" t="n"/>
      <c r="AQ348" s="152" t="n"/>
      <c r="AR348" s="152" t="n"/>
      <c r="AS348" s="152" t="n"/>
      <c r="AT348" s="152" t="n"/>
      <c r="AU348" s="155" t="n"/>
      <c r="AV348" s="152" t="n"/>
      <c r="AW348" s="152" t="n"/>
      <c r="AX348" s="152" t="n"/>
      <c r="AY348" s="152" t="n"/>
      <c r="AZ348" s="152" t="n"/>
      <c r="BA348" s="165" t="n"/>
      <c r="BB348" s="165" t="n"/>
      <c r="BC348" s="155" t="n"/>
      <c r="BD348" s="152" t="n"/>
      <c r="BE348" s="152" t="n"/>
      <c r="BF348" s="152" t="n"/>
      <c r="BG348" s="155" t="n"/>
      <c r="BH348" s="152" t="n"/>
      <c r="BI348" s="152" t="n"/>
      <c r="BJ348" s="152" t="n"/>
      <c r="BK348" s="152" t="n"/>
      <c r="BL348" s="152" t="n"/>
      <c r="BM348" s="152" t="n"/>
      <c r="BN348" s="152" t="n"/>
      <c r="BO348" s="152" t="n"/>
      <c r="BP348" s="155" t="n"/>
      <c r="BQ348" s="152" t="n"/>
      <c r="BR348" s="152" t="n"/>
      <c r="BS348" s="152" t="n"/>
      <c r="BT348" s="152" t="n"/>
      <c r="BU348" s="152" t="n"/>
      <c r="BV348" s="152" t="n"/>
      <c r="BW348" s="152" t="n"/>
      <c r="BX348" s="165" t="n"/>
      <c r="BY348" s="150" t="n"/>
      <c r="BZ348" s="150" t="n"/>
      <c r="CA348" s="150" t="n"/>
      <c r="CB348" s="174" t="n"/>
      <c r="CC348" s="156" t="n"/>
      <c r="CD348" s="156" t="n"/>
      <c r="CE348" s="167">
        <f>IFERROR(__xludf.DUMMYFUNCTION("""COMPUTED_VALUE"""),"")</f>
        <v/>
      </c>
      <c r="CF348" s="158">
        <f>IFERROR(__xludf.DUMMYFUNCTION("""COMPUTED_VALUE"""),"")</f>
        <v/>
      </c>
      <c r="CG348" s="148" t="n"/>
      <c r="CH348" s="148" t="n"/>
      <c r="CI348" s="148" t="n"/>
      <c r="CJ348" s="148" t="n"/>
      <c r="CK348" s="148" t="n"/>
      <c r="CL348" s="148" t="n"/>
      <c r="CM348" s="148" t="n"/>
      <c r="CN348" s="148" t="n"/>
      <c r="CO348" s="148" t="n"/>
      <c r="CP348" s="148" t="n"/>
      <c r="CQ348" s="148" t="n"/>
      <c r="CR348" s="148" t="n"/>
      <c r="CS348" s="148" t="n"/>
      <c r="CT348" s="148" t="n"/>
      <c r="CU348" s="148" t="n"/>
      <c r="CV348" s="148" t="n"/>
    </row>
    <row r="349">
      <c r="A349" s="162" t="n"/>
      <c r="B349" s="64" t="n"/>
      <c r="C349" s="129" t="n"/>
      <c r="D349" s="130" t="inlineStr"/>
      <c r="E349" s="150" t="inlineStr"/>
      <c r="F349" s="150" t="inlineStr"/>
      <c r="G349" s="150" t="n"/>
      <c r="H349" s="152" t="n"/>
      <c r="I349" s="152" t="n"/>
      <c r="J349" s="152" t="n"/>
      <c r="K349" s="152" t="n"/>
      <c r="L349" s="152" t="n"/>
      <c r="M349" s="152" t="n"/>
      <c r="N349" s="152" t="n"/>
      <c r="O349" s="152" t="n"/>
      <c r="P349" s="152" t="n"/>
      <c r="Q349" s="152" t="n"/>
      <c r="R349" s="152" t="n"/>
      <c r="S349" s="165" t="n"/>
      <c r="T349" s="155" t="n"/>
      <c r="U349" s="152" t="n"/>
      <c r="V349" s="152" t="n"/>
      <c r="W349" s="152" t="n"/>
      <c r="X349" s="152" t="n"/>
      <c r="Y349" s="152" t="n"/>
      <c r="Z349" s="152" t="n"/>
      <c r="AA349" s="152" t="n"/>
      <c r="AB349" s="152" t="n"/>
      <c r="AC349" s="152" t="n"/>
      <c r="AD349" s="152" t="n"/>
      <c r="AE349" s="152" t="n"/>
      <c r="AF349" s="152" t="n"/>
      <c r="AG349" s="152" t="n"/>
      <c r="AH349" s="152" t="n"/>
      <c r="AI349" s="152" t="n"/>
      <c r="AJ349" s="152" t="n"/>
      <c r="AK349" s="152" t="n"/>
      <c r="AL349" s="152" t="n"/>
      <c r="AM349" s="152" t="n"/>
      <c r="AN349" s="166" t="n"/>
      <c r="AO349" s="155" t="n"/>
      <c r="AP349" s="152" t="n"/>
      <c r="AQ349" s="152" t="n"/>
      <c r="AR349" s="152" t="n"/>
      <c r="AS349" s="152" t="n"/>
      <c r="AT349" s="152" t="n"/>
      <c r="AU349" s="155" t="n"/>
      <c r="AV349" s="152" t="n"/>
      <c r="AW349" s="152" t="n"/>
      <c r="AX349" s="152" t="n"/>
      <c r="AY349" s="152" t="n"/>
      <c r="AZ349" s="152" t="n"/>
      <c r="BA349" s="165" t="n"/>
      <c r="BB349" s="165" t="n"/>
      <c r="BC349" s="155" t="n"/>
      <c r="BD349" s="152" t="n"/>
      <c r="BE349" s="152" t="n"/>
      <c r="BF349" s="152" t="n"/>
      <c r="BG349" s="155" t="n"/>
      <c r="BH349" s="152" t="n"/>
      <c r="BI349" s="152" t="n"/>
      <c r="BJ349" s="152" t="n"/>
      <c r="BK349" s="152" t="n"/>
      <c r="BL349" s="152" t="n"/>
      <c r="BM349" s="152" t="n"/>
      <c r="BN349" s="152" t="n"/>
      <c r="BO349" s="152" t="n"/>
      <c r="BP349" s="155" t="n"/>
      <c r="BQ349" s="152" t="n"/>
      <c r="BR349" s="152" t="n"/>
      <c r="BS349" s="152" t="n"/>
      <c r="BT349" s="152" t="n"/>
      <c r="BU349" s="152" t="n"/>
      <c r="BV349" s="152" t="n"/>
      <c r="BW349" s="152" t="n"/>
      <c r="BX349" s="165" t="n"/>
      <c r="BY349" s="150" t="n"/>
      <c r="BZ349" s="150" t="n"/>
      <c r="CA349" s="150" t="n"/>
      <c r="CB349" s="174" t="n"/>
      <c r="CC349" s="156" t="n"/>
      <c r="CD349" s="156" t="n"/>
      <c r="CE349" s="167">
        <f>IFERROR(__xludf.DUMMYFUNCTION("""COMPUTED_VALUE"""),"")</f>
        <v/>
      </c>
      <c r="CF349" s="158">
        <f>IFERROR(__xludf.DUMMYFUNCTION("""COMPUTED_VALUE"""),"")</f>
        <v/>
      </c>
      <c r="CG349" s="148" t="n"/>
      <c r="CH349" s="148" t="n"/>
      <c r="CI349" s="148" t="n"/>
      <c r="CJ349" s="148" t="n"/>
      <c r="CK349" s="148" t="n"/>
      <c r="CL349" s="148" t="n"/>
      <c r="CM349" s="148" t="n"/>
      <c r="CN349" s="148" t="n"/>
      <c r="CO349" s="148" t="n"/>
      <c r="CP349" s="148" t="n"/>
      <c r="CQ349" s="148" t="n"/>
      <c r="CR349" s="148" t="n"/>
      <c r="CS349" s="148" t="n"/>
      <c r="CT349" s="148" t="n"/>
      <c r="CU349" s="148" t="n"/>
      <c r="CV349" s="148" t="n"/>
    </row>
    <row r="350">
      <c r="A350" s="162" t="n"/>
      <c r="B350" s="64" t="n"/>
      <c r="C350" s="129" t="n"/>
      <c r="D350" s="130" t="inlineStr"/>
      <c r="E350" s="150" t="inlineStr"/>
      <c r="F350" s="150" t="inlineStr"/>
      <c r="G350" s="150" t="n"/>
      <c r="H350" s="152" t="n"/>
      <c r="I350" s="152" t="n"/>
      <c r="J350" s="152" t="n"/>
      <c r="K350" s="152" t="n"/>
      <c r="L350" s="152" t="n"/>
      <c r="M350" s="152" t="n"/>
      <c r="N350" s="152" t="n"/>
      <c r="O350" s="152" t="n"/>
      <c r="P350" s="152" t="n"/>
      <c r="Q350" s="152" t="n"/>
      <c r="R350" s="152" t="n"/>
      <c r="S350" s="165" t="n"/>
      <c r="T350" s="155" t="n"/>
      <c r="U350" s="152" t="n"/>
      <c r="V350" s="152" t="n"/>
      <c r="W350" s="152" t="n"/>
      <c r="X350" s="152" t="n"/>
      <c r="Y350" s="152" t="n"/>
      <c r="Z350" s="152" t="n"/>
      <c r="AA350" s="152" t="n"/>
      <c r="AB350" s="152" t="n"/>
      <c r="AC350" s="152" t="n"/>
      <c r="AD350" s="152" t="n"/>
      <c r="AE350" s="152" t="n"/>
      <c r="AF350" s="152" t="n"/>
      <c r="AG350" s="152" t="n"/>
      <c r="AH350" s="152" t="n"/>
      <c r="AI350" s="152" t="n"/>
      <c r="AJ350" s="152" t="n"/>
      <c r="AK350" s="152" t="n"/>
      <c r="AL350" s="152" t="n"/>
      <c r="AM350" s="152" t="n"/>
      <c r="AN350" s="166" t="n"/>
      <c r="AO350" s="155" t="n"/>
      <c r="AP350" s="152" t="n"/>
      <c r="AQ350" s="152" t="n"/>
      <c r="AR350" s="152" t="n"/>
      <c r="AS350" s="152" t="n"/>
      <c r="AT350" s="152" t="n"/>
      <c r="AU350" s="155" t="n"/>
      <c r="AV350" s="152" t="n"/>
      <c r="AW350" s="152" t="n"/>
      <c r="AX350" s="152" t="n"/>
      <c r="AY350" s="152" t="n"/>
      <c r="AZ350" s="152" t="n"/>
      <c r="BA350" s="165" t="n"/>
      <c r="BB350" s="165" t="n"/>
      <c r="BC350" s="155" t="n"/>
      <c r="BD350" s="152" t="n"/>
      <c r="BE350" s="152" t="n"/>
      <c r="BF350" s="152" t="n"/>
      <c r="BG350" s="155" t="n"/>
      <c r="BH350" s="152" t="n"/>
      <c r="BI350" s="152" t="n"/>
      <c r="BJ350" s="152" t="n"/>
      <c r="BK350" s="152" t="n"/>
      <c r="BL350" s="152" t="n"/>
      <c r="BM350" s="152" t="n"/>
      <c r="BN350" s="152" t="n"/>
      <c r="BO350" s="152" t="n"/>
      <c r="BP350" s="155" t="n"/>
      <c r="BQ350" s="152" t="n"/>
      <c r="BR350" s="152" t="n"/>
      <c r="BS350" s="152" t="n"/>
      <c r="BT350" s="152" t="n"/>
      <c r="BU350" s="152" t="n"/>
      <c r="BV350" s="152" t="n"/>
      <c r="BW350" s="152" t="n"/>
      <c r="BX350" s="165" t="n"/>
      <c r="BY350" s="150" t="n"/>
      <c r="BZ350" s="150" t="n"/>
      <c r="CA350" s="150" t="n"/>
      <c r="CB350" s="174" t="n"/>
      <c r="CC350" s="156" t="n"/>
      <c r="CD350" s="156" t="n"/>
      <c r="CE350" s="167">
        <f>IFERROR(__xludf.DUMMYFUNCTION("""COMPUTED_VALUE"""),"")</f>
        <v/>
      </c>
      <c r="CF350" s="158">
        <f>IFERROR(__xludf.DUMMYFUNCTION("""COMPUTED_VALUE"""),"")</f>
        <v/>
      </c>
      <c r="CG350" s="148" t="n"/>
      <c r="CH350" s="148" t="n"/>
      <c r="CI350" s="148" t="n"/>
      <c r="CJ350" s="148" t="n"/>
      <c r="CK350" s="148" t="n"/>
      <c r="CL350" s="148" t="n"/>
      <c r="CM350" s="148" t="n"/>
      <c r="CN350" s="148" t="n"/>
      <c r="CO350" s="148" t="n"/>
      <c r="CP350" s="148" t="n"/>
      <c r="CQ350" s="148" t="n"/>
      <c r="CR350" s="148" t="n"/>
      <c r="CS350" s="148" t="n"/>
      <c r="CT350" s="148" t="n"/>
      <c r="CU350" s="148" t="n"/>
      <c r="CV350" s="148" t="n"/>
    </row>
    <row r="351">
      <c r="A351" s="162" t="n"/>
      <c r="B351" s="64" t="n"/>
      <c r="C351" s="129" t="n"/>
      <c r="D351" s="130" t="inlineStr"/>
      <c r="E351" s="150" t="inlineStr"/>
      <c r="F351" s="150" t="inlineStr"/>
      <c r="G351" s="150" t="n"/>
      <c r="H351" s="152" t="n"/>
      <c r="I351" s="152" t="n"/>
      <c r="J351" s="152" t="n"/>
      <c r="K351" s="152" t="n"/>
      <c r="L351" s="152" t="n"/>
      <c r="M351" s="152" t="n"/>
      <c r="N351" s="152" t="n"/>
      <c r="O351" s="152" t="n"/>
      <c r="P351" s="152" t="n"/>
      <c r="Q351" s="152" t="n"/>
      <c r="R351" s="152" t="n"/>
      <c r="S351" s="165" t="n"/>
      <c r="T351" s="155" t="n"/>
      <c r="U351" s="152" t="n"/>
      <c r="V351" s="152" t="n"/>
      <c r="W351" s="152" t="n"/>
      <c r="X351" s="152" t="n"/>
      <c r="Y351" s="152" t="n"/>
      <c r="Z351" s="152" t="n"/>
      <c r="AA351" s="152" t="n"/>
      <c r="AB351" s="152" t="n"/>
      <c r="AC351" s="152" t="n"/>
      <c r="AD351" s="152" t="n"/>
      <c r="AE351" s="152" t="n"/>
      <c r="AF351" s="152" t="n"/>
      <c r="AG351" s="152" t="n"/>
      <c r="AH351" s="152" t="n"/>
      <c r="AI351" s="152" t="n"/>
      <c r="AJ351" s="152" t="n"/>
      <c r="AK351" s="152" t="n"/>
      <c r="AL351" s="152" t="n"/>
      <c r="AM351" s="152" t="n"/>
      <c r="AN351" s="166" t="n"/>
      <c r="AO351" s="155" t="n"/>
      <c r="AP351" s="152" t="n"/>
      <c r="AQ351" s="152" t="n"/>
      <c r="AR351" s="152" t="n"/>
      <c r="AS351" s="152" t="n"/>
      <c r="AT351" s="152" t="n"/>
      <c r="AU351" s="155" t="n"/>
      <c r="AV351" s="152" t="n"/>
      <c r="AW351" s="152" t="n"/>
      <c r="AX351" s="152" t="n"/>
      <c r="AY351" s="152" t="n"/>
      <c r="AZ351" s="152" t="n"/>
      <c r="BA351" s="165" t="n"/>
      <c r="BB351" s="165" t="n"/>
      <c r="BC351" s="155" t="n"/>
      <c r="BD351" s="152" t="n"/>
      <c r="BE351" s="152" t="n"/>
      <c r="BF351" s="152" t="n"/>
      <c r="BG351" s="155" t="n"/>
      <c r="BH351" s="152" t="n"/>
      <c r="BI351" s="152" t="n"/>
      <c r="BJ351" s="152" t="n"/>
      <c r="BK351" s="152" t="n"/>
      <c r="BL351" s="152" t="n"/>
      <c r="BM351" s="152" t="n"/>
      <c r="BN351" s="152" t="n"/>
      <c r="BO351" s="152" t="n"/>
      <c r="BP351" s="155" t="n"/>
      <c r="BQ351" s="152" t="n"/>
      <c r="BR351" s="152" t="n"/>
      <c r="BS351" s="152" t="n"/>
      <c r="BT351" s="152" t="n"/>
      <c r="BU351" s="152" t="n"/>
      <c r="BV351" s="152" t="n"/>
      <c r="BW351" s="152" t="n"/>
      <c r="BX351" s="165" t="n"/>
      <c r="BY351" s="150" t="n"/>
      <c r="BZ351" s="150" t="n"/>
      <c r="CA351" s="150" t="n"/>
      <c r="CB351" s="174" t="n"/>
      <c r="CC351" s="156" t="n"/>
      <c r="CD351" s="156" t="n"/>
      <c r="CE351" s="167">
        <f>IFERROR(__xludf.DUMMYFUNCTION("""COMPUTED_VALUE"""),"")</f>
        <v/>
      </c>
      <c r="CF351" s="158">
        <f>IFERROR(__xludf.DUMMYFUNCTION("""COMPUTED_VALUE"""),"")</f>
        <v/>
      </c>
      <c r="CG351" s="148" t="n"/>
      <c r="CH351" s="148" t="n"/>
      <c r="CI351" s="148" t="n"/>
      <c r="CJ351" s="148" t="n"/>
      <c r="CK351" s="148" t="n"/>
      <c r="CL351" s="148" t="n"/>
      <c r="CM351" s="148" t="n"/>
      <c r="CN351" s="148" t="n"/>
      <c r="CO351" s="148" t="n"/>
      <c r="CP351" s="148" t="n"/>
      <c r="CQ351" s="148" t="n"/>
      <c r="CR351" s="148" t="n"/>
      <c r="CS351" s="148" t="n"/>
      <c r="CT351" s="148" t="n"/>
      <c r="CU351" s="148" t="n"/>
      <c r="CV351" s="148" t="n"/>
    </row>
    <row r="352">
      <c r="A352" s="162" t="n"/>
      <c r="B352" s="64" t="n"/>
      <c r="C352" s="129" t="n"/>
      <c r="D352" s="130" t="inlineStr"/>
      <c r="E352" s="150" t="inlineStr"/>
      <c r="F352" s="150" t="inlineStr"/>
      <c r="G352" s="150" t="n"/>
      <c r="H352" s="152" t="n"/>
      <c r="I352" s="152" t="n"/>
      <c r="J352" s="152" t="n"/>
      <c r="K352" s="152" t="n"/>
      <c r="L352" s="152" t="n"/>
      <c r="M352" s="152" t="n"/>
      <c r="N352" s="152" t="n"/>
      <c r="O352" s="152" t="n"/>
      <c r="P352" s="152" t="n"/>
      <c r="Q352" s="152" t="n"/>
      <c r="R352" s="152" t="n"/>
      <c r="S352" s="165" t="n"/>
      <c r="T352" s="155" t="n"/>
      <c r="U352" s="152" t="n"/>
      <c r="V352" s="152" t="n"/>
      <c r="W352" s="152" t="n"/>
      <c r="X352" s="152" t="n"/>
      <c r="Y352" s="152" t="n"/>
      <c r="Z352" s="152" t="n"/>
      <c r="AA352" s="152" t="n"/>
      <c r="AB352" s="152" t="n"/>
      <c r="AC352" s="152" t="n"/>
      <c r="AD352" s="152" t="n"/>
      <c r="AE352" s="152" t="n"/>
      <c r="AF352" s="152" t="n"/>
      <c r="AG352" s="152" t="n"/>
      <c r="AH352" s="152" t="n"/>
      <c r="AI352" s="152" t="n"/>
      <c r="AJ352" s="152" t="n"/>
      <c r="AK352" s="152" t="n"/>
      <c r="AL352" s="152" t="n"/>
      <c r="AM352" s="152" t="n"/>
      <c r="AN352" s="166" t="n"/>
      <c r="AO352" s="155" t="n"/>
      <c r="AP352" s="152" t="n"/>
      <c r="AQ352" s="152" t="n"/>
      <c r="AR352" s="152" t="n"/>
      <c r="AS352" s="152" t="n"/>
      <c r="AT352" s="152" t="n"/>
      <c r="AU352" s="155" t="n"/>
      <c r="AV352" s="152" t="n"/>
      <c r="AW352" s="152" t="n"/>
      <c r="AX352" s="152" t="n"/>
      <c r="AY352" s="152" t="n"/>
      <c r="AZ352" s="152" t="n"/>
      <c r="BA352" s="165" t="n"/>
      <c r="BB352" s="165" t="n"/>
      <c r="BC352" s="155" t="n"/>
      <c r="BD352" s="152" t="n"/>
      <c r="BE352" s="152" t="n"/>
      <c r="BF352" s="152" t="n"/>
      <c r="BG352" s="155" t="n"/>
      <c r="BH352" s="152" t="n"/>
      <c r="BI352" s="152" t="n"/>
      <c r="BJ352" s="152" t="n"/>
      <c r="BK352" s="152" t="n"/>
      <c r="BL352" s="152" t="n"/>
      <c r="BM352" s="152" t="n"/>
      <c r="BN352" s="152" t="n"/>
      <c r="BO352" s="152" t="n"/>
      <c r="BP352" s="155" t="n"/>
      <c r="BQ352" s="152" t="n"/>
      <c r="BR352" s="152" t="n"/>
      <c r="BS352" s="152" t="n"/>
      <c r="BT352" s="152" t="n"/>
      <c r="BU352" s="152" t="n"/>
      <c r="BV352" s="152" t="n"/>
      <c r="BW352" s="152" t="n"/>
      <c r="BX352" s="165" t="n"/>
      <c r="BY352" s="150" t="n"/>
      <c r="BZ352" s="150" t="n"/>
      <c r="CA352" s="150" t="n"/>
      <c r="CB352" s="174" t="n"/>
      <c r="CC352" s="156" t="n"/>
      <c r="CD352" s="156" t="n"/>
      <c r="CE352" s="167">
        <f>IFERROR(__xludf.DUMMYFUNCTION("""COMPUTED_VALUE"""),"")</f>
        <v/>
      </c>
      <c r="CF352" s="158">
        <f>IFERROR(__xludf.DUMMYFUNCTION("""COMPUTED_VALUE"""),"")</f>
        <v/>
      </c>
      <c r="CG352" s="148" t="n"/>
      <c r="CH352" s="148" t="n"/>
      <c r="CI352" s="148" t="n"/>
      <c r="CJ352" s="148" t="n"/>
      <c r="CK352" s="148" t="n"/>
      <c r="CL352" s="148" t="n"/>
      <c r="CM352" s="148" t="n"/>
      <c r="CN352" s="148" t="n"/>
      <c r="CO352" s="148" t="n"/>
      <c r="CP352" s="148" t="n"/>
      <c r="CQ352" s="148" t="n"/>
      <c r="CR352" s="148" t="n"/>
      <c r="CS352" s="148" t="n"/>
      <c r="CT352" s="148" t="n"/>
      <c r="CU352" s="148" t="n"/>
      <c r="CV352" s="148" t="n"/>
    </row>
    <row r="353">
      <c r="A353" s="162" t="n"/>
      <c r="B353" s="64" t="n"/>
      <c r="C353" s="129" t="n"/>
      <c r="D353" s="130" t="inlineStr"/>
      <c r="E353" s="150" t="inlineStr"/>
      <c r="F353" s="150" t="inlineStr"/>
      <c r="G353" s="150" t="n"/>
      <c r="H353" s="152" t="n"/>
      <c r="I353" s="152" t="n"/>
      <c r="J353" s="152" t="n"/>
      <c r="K353" s="152" t="n"/>
      <c r="L353" s="152" t="n"/>
      <c r="M353" s="152" t="n"/>
      <c r="N353" s="152" t="n"/>
      <c r="O353" s="152" t="n"/>
      <c r="P353" s="152" t="n"/>
      <c r="Q353" s="152" t="n"/>
      <c r="R353" s="152" t="n"/>
      <c r="S353" s="165" t="n"/>
      <c r="T353" s="155" t="n"/>
      <c r="U353" s="152" t="n"/>
      <c r="V353" s="152" t="n"/>
      <c r="W353" s="152" t="n"/>
      <c r="X353" s="152" t="n"/>
      <c r="Y353" s="152" t="n"/>
      <c r="Z353" s="152" t="n"/>
      <c r="AA353" s="152" t="n"/>
      <c r="AB353" s="152" t="n"/>
      <c r="AC353" s="152" t="n"/>
      <c r="AD353" s="152" t="n"/>
      <c r="AE353" s="152" t="n"/>
      <c r="AF353" s="152" t="n"/>
      <c r="AG353" s="152" t="n"/>
      <c r="AH353" s="152" t="n"/>
      <c r="AI353" s="152" t="n"/>
      <c r="AJ353" s="152" t="n"/>
      <c r="AK353" s="152" t="n"/>
      <c r="AL353" s="152" t="n"/>
      <c r="AM353" s="152" t="n"/>
      <c r="AN353" s="166" t="n"/>
      <c r="AO353" s="155" t="n"/>
      <c r="AP353" s="152" t="n"/>
      <c r="AQ353" s="152" t="n"/>
      <c r="AR353" s="152" t="n"/>
      <c r="AS353" s="152" t="n"/>
      <c r="AT353" s="152" t="n"/>
      <c r="AU353" s="155" t="n"/>
      <c r="AV353" s="152" t="n"/>
      <c r="AW353" s="152" t="n"/>
      <c r="AX353" s="152" t="n"/>
      <c r="AY353" s="152" t="n"/>
      <c r="AZ353" s="152" t="n"/>
      <c r="BA353" s="165" t="n"/>
      <c r="BB353" s="165" t="n"/>
      <c r="BC353" s="155" t="n"/>
      <c r="BD353" s="152" t="n"/>
      <c r="BE353" s="152" t="n"/>
      <c r="BF353" s="152" t="n"/>
      <c r="BG353" s="155" t="n"/>
      <c r="BH353" s="152" t="n"/>
      <c r="BI353" s="152" t="n"/>
      <c r="BJ353" s="152" t="n"/>
      <c r="BK353" s="152" t="n"/>
      <c r="BL353" s="152" t="n"/>
      <c r="BM353" s="152" t="n"/>
      <c r="BN353" s="152" t="n"/>
      <c r="BO353" s="152" t="n"/>
      <c r="BP353" s="155" t="n"/>
      <c r="BQ353" s="152" t="n"/>
      <c r="BR353" s="152" t="n"/>
      <c r="BS353" s="152" t="n"/>
      <c r="BT353" s="152" t="n"/>
      <c r="BU353" s="152" t="n"/>
      <c r="BV353" s="152" t="n"/>
      <c r="BW353" s="152" t="n"/>
      <c r="BX353" s="165" t="n"/>
      <c r="BY353" s="150" t="n"/>
      <c r="BZ353" s="150" t="n"/>
      <c r="CA353" s="150" t="n"/>
      <c r="CB353" s="174" t="n"/>
      <c r="CC353" s="156" t="n"/>
      <c r="CD353" s="156" t="n"/>
      <c r="CE353" s="167">
        <f>IFERROR(__xludf.DUMMYFUNCTION("""COMPUTED_VALUE"""),"")</f>
        <v/>
      </c>
      <c r="CF353" s="158">
        <f>IFERROR(__xludf.DUMMYFUNCTION("""COMPUTED_VALUE"""),"")</f>
        <v/>
      </c>
      <c r="CG353" s="148" t="n"/>
      <c r="CH353" s="148" t="n"/>
      <c r="CI353" s="148" t="n"/>
      <c r="CJ353" s="148" t="n"/>
      <c r="CK353" s="148" t="n"/>
      <c r="CL353" s="148" t="n"/>
      <c r="CM353" s="148" t="n"/>
      <c r="CN353" s="148" t="n"/>
      <c r="CO353" s="148" t="n"/>
      <c r="CP353" s="148" t="n"/>
      <c r="CQ353" s="148" t="n"/>
      <c r="CR353" s="148" t="n"/>
      <c r="CS353" s="148" t="n"/>
      <c r="CT353" s="148" t="n"/>
      <c r="CU353" s="148" t="n"/>
      <c r="CV353" s="148" t="n"/>
    </row>
    <row r="354">
      <c r="A354" s="162" t="n"/>
      <c r="B354" s="64" t="n"/>
      <c r="C354" s="129" t="n"/>
      <c r="D354" s="130" t="inlineStr"/>
      <c r="E354" s="150" t="inlineStr"/>
      <c r="F354" s="150" t="inlineStr"/>
      <c r="G354" s="150" t="n"/>
      <c r="H354" s="152" t="n"/>
      <c r="I354" s="152" t="n"/>
      <c r="J354" s="152" t="n"/>
      <c r="K354" s="152" t="n"/>
      <c r="L354" s="152" t="n"/>
      <c r="M354" s="152" t="n"/>
      <c r="N354" s="152" t="n"/>
      <c r="O354" s="152" t="n"/>
      <c r="P354" s="152" t="n"/>
      <c r="Q354" s="152" t="n"/>
      <c r="R354" s="152" t="n"/>
      <c r="S354" s="165" t="n"/>
      <c r="T354" s="155" t="n"/>
      <c r="U354" s="152" t="n"/>
      <c r="V354" s="152" t="n"/>
      <c r="W354" s="152" t="n"/>
      <c r="X354" s="152" t="n"/>
      <c r="Y354" s="152" t="n"/>
      <c r="Z354" s="152" t="n"/>
      <c r="AA354" s="152" t="n"/>
      <c r="AB354" s="152" t="n"/>
      <c r="AC354" s="152" t="n"/>
      <c r="AD354" s="152" t="n"/>
      <c r="AE354" s="152" t="n"/>
      <c r="AF354" s="152" t="n"/>
      <c r="AG354" s="152" t="n"/>
      <c r="AH354" s="152" t="n"/>
      <c r="AI354" s="152" t="n"/>
      <c r="AJ354" s="152" t="n"/>
      <c r="AK354" s="152" t="n"/>
      <c r="AL354" s="152" t="n"/>
      <c r="AM354" s="152" t="n"/>
      <c r="AN354" s="166" t="n"/>
      <c r="AO354" s="155" t="n"/>
      <c r="AP354" s="152" t="n"/>
      <c r="AQ354" s="152" t="n"/>
      <c r="AR354" s="152" t="n"/>
      <c r="AS354" s="152" t="n"/>
      <c r="AT354" s="152" t="n"/>
      <c r="AU354" s="155" t="n"/>
      <c r="AV354" s="152" t="n"/>
      <c r="AW354" s="152" t="n"/>
      <c r="AX354" s="152" t="n"/>
      <c r="AY354" s="152" t="n"/>
      <c r="AZ354" s="152" t="n"/>
      <c r="BA354" s="165" t="n"/>
      <c r="BB354" s="165" t="n"/>
      <c r="BC354" s="155" t="n"/>
      <c r="BD354" s="152" t="n"/>
      <c r="BE354" s="152" t="n"/>
      <c r="BF354" s="152" t="n"/>
      <c r="BG354" s="155" t="n"/>
      <c r="BH354" s="152" t="n"/>
      <c r="BI354" s="152" t="n"/>
      <c r="BJ354" s="152" t="n"/>
      <c r="BK354" s="152" t="n"/>
      <c r="BL354" s="152" t="n"/>
      <c r="BM354" s="152" t="n"/>
      <c r="BN354" s="152" t="n"/>
      <c r="BO354" s="152" t="n"/>
      <c r="BP354" s="155" t="n"/>
      <c r="BQ354" s="152" t="n"/>
      <c r="BR354" s="152" t="n"/>
      <c r="BS354" s="152" t="n"/>
      <c r="BT354" s="152" t="n"/>
      <c r="BU354" s="152" t="n"/>
      <c r="BV354" s="152" t="n"/>
      <c r="BW354" s="152" t="n"/>
      <c r="BX354" s="165" t="n"/>
      <c r="BY354" s="150" t="n"/>
      <c r="BZ354" s="150" t="n"/>
      <c r="CA354" s="150" t="n"/>
      <c r="CB354" s="174" t="n"/>
      <c r="CC354" s="156" t="n"/>
      <c r="CD354" s="156" t="n"/>
      <c r="CE354" s="167">
        <f>IFERROR(__xludf.DUMMYFUNCTION("""COMPUTED_VALUE"""),"")</f>
        <v/>
      </c>
      <c r="CF354" s="158">
        <f>IFERROR(__xludf.DUMMYFUNCTION("""COMPUTED_VALUE"""),"")</f>
        <v/>
      </c>
      <c r="CG354" s="148" t="n"/>
      <c r="CH354" s="148" t="n"/>
      <c r="CI354" s="148" t="n"/>
      <c r="CJ354" s="148" t="n"/>
      <c r="CK354" s="148" t="n"/>
      <c r="CL354" s="148" t="n"/>
      <c r="CM354" s="148" t="n"/>
      <c r="CN354" s="148" t="n"/>
      <c r="CO354" s="148" t="n"/>
      <c r="CP354" s="148" t="n"/>
      <c r="CQ354" s="148" t="n"/>
      <c r="CR354" s="148" t="n"/>
      <c r="CS354" s="148" t="n"/>
      <c r="CT354" s="148" t="n"/>
      <c r="CU354" s="148" t="n"/>
      <c r="CV354" s="148" t="n"/>
    </row>
    <row r="355">
      <c r="A355" s="162" t="n"/>
      <c r="B355" s="64" t="n"/>
      <c r="C355" s="129" t="n"/>
      <c r="D355" s="130" t="inlineStr"/>
      <c r="E355" s="150" t="inlineStr"/>
      <c r="F355" s="150" t="inlineStr"/>
      <c r="G355" s="150" t="n"/>
      <c r="H355" s="152" t="n"/>
      <c r="I355" s="152" t="n"/>
      <c r="J355" s="152" t="n"/>
      <c r="K355" s="152" t="n"/>
      <c r="L355" s="152" t="n"/>
      <c r="M355" s="152" t="n"/>
      <c r="N355" s="152" t="n"/>
      <c r="O355" s="152" t="n"/>
      <c r="P355" s="152" t="n"/>
      <c r="Q355" s="152" t="n"/>
      <c r="R355" s="152" t="n"/>
      <c r="S355" s="165" t="n"/>
      <c r="T355" s="155" t="n"/>
      <c r="U355" s="152" t="n"/>
      <c r="V355" s="152" t="n"/>
      <c r="W355" s="152" t="n"/>
      <c r="X355" s="152" t="n"/>
      <c r="Y355" s="152" t="n"/>
      <c r="Z355" s="152" t="n"/>
      <c r="AA355" s="152" t="n"/>
      <c r="AB355" s="152" t="n"/>
      <c r="AC355" s="152" t="n"/>
      <c r="AD355" s="152" t="n"/>
      <c r="AE355" s="152" t="n"/>
      <c r="AF355" s="152" t="n"/>
      <c r="AG355" s="152" t="n"/>
      <c r="AH355" s="152" t="n"/>
      <c r="AI355" s="152" t="n"/>
      <c r="AJ355" s="152" t="n"/>
      <c r="AK355" s="152" t="n"/>
      <c r="AL355" s="152" t="n"/>
      <c r="AM355" s="152" t="n"/>
      <c r="AN355" s="166" t="n"/>
      <c r="AO355" s="155" t="n"/>
      <c r="AP355" s="152" t="n"/>
      <c r="AQ355" s="152" t="n"/>
      <c r="AR355" s="152" t="n"/>
      <c r="AS355" s="152" t="n"/>
      <c r="AT355" s="152" t="n"/>
      <c r="AU355" s="155" t="n"/>
      <c r="AV355" s="152" t="n"/>
      <c r="AW355" s="152" t="n"/>
      <c r="AX355" s="152" t="n"/>
      <c r="AY355" s="152" t="n"/>
      <c r="AZ355" s="152" t="n"/>
      <c r="BA355" s="165" t="n"/>
      <c r="BB355" s="165" t="n"/>
      <c r="BC355" s="155" t="n"/>
      <c r="BD355" s="152" t="n"/>
      <c r="BE355" s="152" t="n"/>
      <c r="BF355" s="152" t="n"/>
      <c r="BG355" s="155" t="n"/>
      <c r="BH355" s="152" t="n"/>
      <c r="BI355" s="152" t="n"/>
      <c r="BJ355" s="152" t="n"/>
      <c r="BK355" s="152" t="n"/>
      <c r="BL355" s="152" t="n"/>
      <c r="BM355" s="152" t="n"/>
      <c r="BN355" s="152" t="n"/>
      <c r="BO355" s="152" t="n"/>
      <c r="BP355" s="155" t="n"/>
      <c r="BQ355" s="152" t="n"/>
      <c r="BR355" s="152" t="n"/>
      <c r="BS355" s="152" t="n"/>
      <c r="BT355" s="152" t="n"/>
      <c r="BU355" s="152" t="n"/>
      <c r="BV355" s="152" t="n"/>
      <c r="BW355" s="152" t="n"/>
      <c r="BX355" s="165" t="n"/>
      <c r="BY355" s="150" t="n"/>
      <c r="BZ355" s="150" t="n"/>
      <c r="CA355" s="150" t="n"/>
      <c r="CB355" s="174" t="n"/>
      <c r="CC355" s="156" t="n"/>
      <c r="CD355" s="156" t="n"/>
      <c r="CE355" s="167">
        <f>IFERROR(__xludf.DUMMYFUNCTION("""COMPUTED_VALUE"""),"")</f>
        <v/>
      </c>
      <c r="CF355" s="158">
        <f>IFERROR(__xludf.DUMMYFUNCTION("""COMPUTED_VALUE"""),"")</f>
        <v/>
      </c>
      <c r="CG355" s="148" t="n"/>
      <c r="CH355" s="148" t="n"/>
      <c r="CI355" s="148" t="n"/>
      <c r="CJ355" s="148" t="n"/>
      <c r="CK355" s="148" t="n"/>
      <c r="CL355" s="148" t="n"/>
      <c r="CM355" s="148" t="n"/>
      <c r="CN355" s="148" t="n"/>
      <c r="CO355" s="148" t="n"/>
      <c r="CP355" s="148" t="n"/>
      <c r="CQ355" s="148" t="n"/>
      <c r="CR355" s="148" t="n"/>
      <c r="CS355" s="148" t="n"/>
      <c r="CT355" s="148" t="n"/>
      <c r="CU355" s="148" t="n"/>
      <c r="CV355" s="148" t="n"/>
    </row>
    <row r="356">
      <c r="A356" s="162" t="n"/>
      <c r="B356" s="64" t="n"/>
      <c r="C356" s="129" t="n"/>
      <c r="D356" s="130" t="inlineStr"/>
      <c r="E356" s="150" t="inlineStr"/>
      <c r="F356" s="150" t="inlineStr"/>
      <c r="G356" s="150" t="n"/>
      <c r="H356" s="152" t="n"/>
      <c r="I356" s="152" t="n"/>
      <c r="J356" s="152" t="n"/>
      <c r="K356" s="152" t="n"/>
      <c r="L356" s="152" t="n"/>
      <c r="M356" s="152" t="n"/>
      <c r="N356" s="152" t="n"/>
      <c r="O356" s="152" t="n"/>
      <c r="P356" s="152" t="n"/>
      <c r="Q356" s="152" t="n"/>
      <c r="R356" s="152" t="n"/>
      <c r="S356" s="165" t="n"/>
      <c r="T356" s="155" t="n"/>
      <c r="U356" s="152" t="n"/>
      <c r="V356" s="152" t="n"/>
      <c r="W356" s="152" t="n"/>
      <c r="X356" s="152" t="n"/>
      <c r="Y356" s="152" t="n"/>
      <c r="Z356" s="152" t="n"/>
      <c r="AA356" s="152" t="n"/>
      <c r="AB356" s="152" t="n"/>
      <c r="AC356" s="152" t="n"/>
      <c r="AD356" s="152" t="n"/>
      <c r="AE356" s="152" t="n"/>
      <c r="AF356" s="152" t="n"/>
      <c r="AG356" s="152" t="n"/>
      <c r="AH356" s="152" t="n"/>
      <c r="AI356" s="152" t="n"/>
      <c r="AJ356" s="152" t="n"/>
      <c r="AK356" s="152" t="n"/>
      <c r="AL356" s="152" t="n"/>
      <c r="AM356" s="152" t="n"/>
      <c r="AN356" s="166" t="n"/>
      <c r="AO356" s="155" t="n"/>
      <c r="AP356" s="152" t="n"/>
      <c r="AQ356" s="152" t="n"/>
      <c r="AR356" s="152" t="n"/>
      <c r="AS356" s="152" t="n"/>
      <c r="AT356" s="152" t="n"/>
      <c r="AU356" s="155" t="n"/>
      <c r="AV356" s="152" t="n"/>
      <c r="AW356" s="152" t="n"/>
      <c r="AX356" s="152" t="n"/>
      <c r="AY356" s="152" t="n"/>
      <c r="AZ356" s="152" t="n"/>
      <c r="BA356" s="165" t="n"/>
      <c r="BB356" s="165" t="n"/>
      <c r="BC356" s="155" t="n"/>
      <c r="BD356" s="152" t="n"/>
      <c r="BE356" s="152" t="n"/>
      <c r="BF356" s="152" t="n"/>
      <c r="BG356" s="155" t="n"/>
      <c r="BH356" s="152" t="n"/>
      <c r="BI356" s="152" t="n"/>
      <c r="BJ356" s="152" t="n"/>
      <c r="BK356" s="152" t="n"/>
      <c r="BL356" s="152" t="n"/>
      <c r="BM356" s="152" t="n"/>
      <c r="BN356" s="152" t="n"/>
      <c r="BO356" s="152" t="n"/>
      <c r="BP356" s="155" t="n"/>
      <c r="BQ356" s="152" t="n"/>
      <c r="BR356" s="152" t="n"/>
      <c r="BS356" s="152" t="n"/>
      <c r="BT356" s="152" t="n"/>
      <c r="BU356" s="152" t="n"/>
      <c r="BV356" s="152" t="n"/>
      <c r="BW356" s="152" t="n"/>
      <c r="BX356" s="165" t="n"/>
      <c r="BY356" s="150" t="n"/>
      <c r="BZ356" s="150" t="n"/>
      <c r="CA356" s="150" t="n"/>
      <c r="CB356" s="174" t="n"/>
      <c r="CC356" s="156" t="n"/>
      <c r="CD356" s="156" t="n"/>
      <c r="CE356" s="167">
        <f>IFERROR(__xludf.DUMMYFUNCTION("""COMPUTED_VALUE"""),"")</f>
        <v/>
      </c>
      <c r="CF356" s="158">
        <f>IFERROR(__xludf.DUMMYFUNCTION("""COMPUTED_VALUE"""),"")</f>
        <v/>
      </c>
      <c r="CG356" s="148" t="n"/>
      <c r="CH356" s="148" t="n"/>
      <c r="CI356" s="148" t="n"/>
      <c r="CJ356" s="148" t="n"/>
      <c r="CK356" s="148" t="n"/>
      <c r="CL356" s="148" t="n"/>
      <c r="CM356" s="148" t="n"/>
      <c r="CN356" s="148" t="n"/>
      <c r="CO356" s="148" t="n"/>
      <c r="CP356" s="148" t="n"/>
      <c r="CQ356" s="148" t="n"/>
      <c r="CR356" s="148" t="n"/>
      <c r="CS356" s="148" t="n"/>
      <c r="CT356" s="148" t="n"/>
      <c r="CU356" s="148" t="n"/>
      <c r="CV356" s="148" t="n"/>
    </row>
    <row r="357">
      <c r="A357" s="162" t="n"/>
      <c r="B357" s="64" t="n"/>
      <c r="C357" s="129" t="n"/>
      <c r="D357" s="130" t="inlineStr"/>
      <c r="E357" s="150" t="inlineStr"/>
      <c r="F357" s="150" t="inlineStr"/>
      <c r="G357" s="150" t="n"/>
      <c r="H357" s="152" t="n"/>
      <c r="I357" s="152" t="n"/>
      <c r="J357" s="152" t="n"/>
      <c r="K357" s="152" t="n"/>
      <c r="L357" s="152" t="n"/>
      <c r="M357" s="152" t="n"/>
      <c r="N357" s="152" t="n"/>
      <c r="O357" s="152" t="n"/>
      <c r="P357" s="152" t="n"/>
      <c r="Q357" s="152" t="n"/>
      <c r="R357" s="152" t="n"/>
      <c r="S357" s="165" t="n"/>
      <c r="T357" s="155" t="n"/>
      <c r="U357" s="152" t="n"/>
      <c r="V357" s="152" t="n"/>
      <c r="W357" s="152" t="n"/>
      <c r="X357" s="152" t="n"/>
      <c r="Y357" s="152" t="n"/>
      <c r="Z357" s="152" t="n"/>
      <c r="AA357" s="152" t="n"/>
      <c r="AB357" s="152" t="n"/>
      <c r="AC357" s="152" t="n"/>
      <c r="AD357" s="152" t="n"/>
      <c r="AE357" s="152" t="n"/>
      <c r="AF357" s="152" t="n"/>
      <c r="AG357" s="152" t="n"/>
      <c r="AH357" s="152" t="n"/>
      <c r="AI357" s="152" t="n"/>
      <c r="AJ357" s="152" t="n"/>
      <c r="AK357" s="152" t="n"/>
      <c r="AL357" s="152" t="n"/>
      <c r="AM357" s="152" t="n"/>
      <c r="AN357" s="166" t="n"/>
      <c r="AO357" s="155" t="n"/>
      <c r="AP357" s="152" t="n"/>
      <c r="AQ357" s="152" t="n"/>
      <c r="AR357" s="152" t="n"/>
      <c r="AS357" s="152" t="n"/>
      <c r="AT357" s="152" t="n"/>
      <c r="AU357" s="155" t="n"/>
      <c r="AV357" s="152" t="n"/>
      <c r="AW357" s="152" t="n"/>
      <c r="AX357" s="152" t="n"/>
      <c r="AY357" s="152" t="n"/>
      <c r="AZ357" s="152" t="n"/>
      <c r="BA357" s="165" t="n"/>
      <c r="BB357" s="165" t="n"/>
      <c r="BC357" s="155" t="n"/>
      <c r="BD357" s="152" t="n"/>
      <c r="BE357" s="152" t="n"/>
      <c r="BF357" s="152" t="n"/>
      <c r="BG357" s="155" t="n"/>
      <c r="BH357" s="152" t="n"/>
      <c r="BI357" s="152" t="n"/>
      <c r="BJ357" s="152" t="n"/>
      <c r="BK357" s="152" t="n"/>
      <c r="BL357" s="152" t="n"/>
      <c r="BM357" s="152" t="n"/>
      <c r="BN357" s="152" t="n"/>
      <c r="BO357" s="152" t="n"/>
      <c r="BP357" s="155" t="n"/>
      <c r="BQ357" s="152" t="n"/>
      <c r="BR357" s="152" t="n"/>
      <c r="BS357" s="152" t="n"/>
      <c r="BT357" s="152" t="n"/>
      <c r="BU357" s="152" t="n"/>
      <c r="BV357" s="152" t="n"/>
      <c r="BW357" s="152" t="n"/>
      <c r="BX357" s="165" t="n"/>
      <c r="BY357" s="150" t="n"/>
      <c r="BZ357" s="150" t="n"/>
      <c r="CA357" s="150" t="n"/>
      <c r="CB357" s="174" t="n"/>
      <c r="CC357" s="156" t="n"/>
      <c r="CD357" s="156" t="n"/>
      <c r="CE357" s="167">
        <f>IFERROR(__xludf.DUMMYFUNCTION("""COMPUTED_VALUE"""),"")</f>
        <v/>
      </c>
      <c r="CF357" s="158">
        <f>IFERROR(__xludf.DUMMYFUNCTION("""COMPUTED_VALUE"""),"")</f>
        <v/>
      </c>
      <c r="CG357" s="148" t="n"/>
      <c r="CH357" s="148" t="n"/>
      <c r="CI357" s="148" t="n"/>
      <c r="CJ357" s="148" t="n"/>
      <c r="CK357" s="148" t="n"/>
      <c r="CL357" s="148" t="n"/>
      <c r="CM357" s="148" t="n"/>
      <c r="CN357" s="148" t="n"/>
      <c r="CO357" s="148" t="n"/>
      <c r="CP357" s="148" t="n"/>
      <c r="CQ357" s="148" t="n"/>
      <c r="CR357" s="148" t="n"/>
      <c r="CS357" s="148" t="n"/>
      <c r="CT357" s="148" t="n"/>
      <c r="CU357" s="148" t="n"/>
      <c r="CV357" s="148" t="n"/>
    </row>
    <row r="358">
      <c r="A358" s="162" t="n"/>
      <c r="B358" s="64" t="n"/>
      <c r="C358" s="129" t="n"/>
      <c r="D358" s="130" t="inlineStr"/>
      <c r="E358" s="150" t="inlineStr"/>
      <c r="F358" s="150" t="inlineStr"/>
      <c r="G358" s="150" t="n"/>
      <c r="H358" s="152" t="n"/>
      <c r="I358" s="152" t="n"/>
      <c r="J358" s="152" t="n"/>
      <c r="K358" s="152" t="n"/>
      <c r="L358" s="152" t="n"/>
      <c r="M358" s="152" t="n"/>
      <c r="N358" s="152" t="n"/>
      <c r="O358" s="152" t="n"/>
      <c r="P358" s="152" t="n"/>
      <c r="Q358" s="152" t="n"/>
      <c r="R358" s="152" t="n"/>
      <c r="S358" s="165" t="n"/>
      <c r="T358" s="155" t="n"/>
      <c r="U358" s="152" t="n"/>
      <c r="V358" s="152" t="n"/>
      <c r="W358" s="152" t="n"/>
      <c r="X358" s="152" t="n"/>
      <c r="Y358" s="152" t="n"/>
      <c r="Z358" s="152" t="n"/>
      <c r="AA358" s="152" t="n"/>
      <c r="AB358" s="152" t="n"/>
      <c r="AC358" s="152" t="n"/>
      <c r="AD358" s="152" t="n"/>
      <c r="AE358" s="152" t="n"/>
      <c r="AF358" s="152" t="n"/>
      <c r="AG358" s="152" t="n"/>
      <c r="AH358" s="152" t="n"/>
      <c r="AI358" s="152" t="n"/>
      <c r="AJ358" s="152" t="n"/>
      <c r="AK358" s="152" t="n"/>
      <c r="AL358" s="152" t="n"/>
      <c r="AM358" s="152" t="n"/>
      <c r="AN358" s="166" t="n"/>
      <c r="AO358" s="155" t="n"/>
      <c r="AP358" s="152" t="n"/>
      <c r="AQ358" s="152" t="n"/>
      <c r="AR358" s="152" t="n"/>
      <c r="AS358" s="152" t="n"/>
      <c r="AT358" s="152" t="n"/>
      <c r="AU358" s="155" t="n"/>
      <c r="AV358" s="152" t="n"/>
      <c r="AW358" s="152" t="n"/>
      <c r="AX358" s="152" t="n"/>
      <c r="AY358" s="152" t="n"/>
      <c r="AZ358" s="152" t="n"/>
      <c r="BA358" s="165" t="n"/>
      <c r="BB358" s="165" t="n"/>
      <c r="BC358" s="155" t="n"/>
      <c r="BD358" s="152" t="n"/>
      <c r="BE358" s="152" t="n"/>
      <c r="BF358" s="152" t="n"/>
      <c r="BG358" s="155" t="n"/>
      <c r="BH358" s="152" t="n"/>
      <c r="BI358" s="152" t="n"/>
      <c r="BJ358" s="152" t="n"/>
      <c r="BK358" s="152" t="n"/>
      <c r="BL358" s="152" t="n"/>
      <c r="BM358" s="152" t="n"/>
      <c r="BN358" s="152" t="n"/>
      <c r="BO358" s="152" t="n"/>
      <c r="BP358" s="155" t="n"/>
      <c r="BQ358" s="152" t="n"/>
      <c r="BR358" s="152" t="n"/>
      <c r="BS358" s="152" t="n"/>
      <c r="BT358" s="152" t="n"/>
      <c r="BU358" s="152" t="n"/>
      <c r="BV358" s="152" t="n"/>
      <c r="BW358" s="152" t="n"/>
      <c r="BX358" s="165" t="n"/>
      <c r="BY358" s="150" t="n"/>
      <c r="BZ358" s="150" t="n"/>
      <c r="CA358" s="150" t="n"/>
      <c r="CB358" s="174" t="n"/>
      <c r="CC358" s="156" t="n"/>
      <c r="CD358" s="156" t="n"/>
      <c r="CE358" s="167">
        <f>IFERROR(__xludf.DUMMYFUNCTION("""COMPUTED_VALUE"""),"")</f>
        <v/>
      </c>
      <c r="CF358" s="158">
        <f>IFERROR(__xludf.DUMMYFUNCTION("""COMPUTED_VALUE"""),"")</f>
        <v/>
      </c>
      <c r="CG358" s="148" t="n"/>
      <c r="CH358" s="148" t="n"/>
      <c r="CI358" s="148" t="n"/>
      <c r="CJ358" s="148" t="n"/>
      <c r="CK358" s="148" t="n"/>
      <c r="CL358" s="148" t="n"/>
      <c r="CM358" s="148" t="n"/>
      <c r="CN358" s="148" t="n"/>
      <c r="CO358" s="148" t="n"/>
      <c r="CP358" s="148" t="n"/>
      <c r="CQ358" s="148" t="n"/>
      <c r="CR358" s="148" t="n"/>
      <c r="CS358" s="148" t="n"/>
      <c r="CT358" s="148" t="n"/>
      <c r="CU358" s="148" t="n"/>
      <c r="CV358" s="148" t="n"/>
    </row>
    <row r="359">
      <c r="A359" s="162" t="n"/>
      <c r="B359" s="64" t="n"/>
      <c r="C359" s="129" t="n"/>
      <c r="D359" s="130" t="inlineStr"/>
      <c r="E359" s="150" t="inlineStr"/>
      <c r="F359" s="150" t="inlineStr"/>
      <c r="G359" s="150" t="n"/>
      <c r="H359" s="152" t="n"/>
      <c r="I359" s="152" t="n"/>
      <c r="J359" s="152" t="n"/>
      <c r="K359" s="152" t="n"/>
      <c r="L359" s="152" t="n"/>
      <c r="M359" s="152" t="n"/>
      <c r="N359" s="152" t="n"/>
      <c r="O359" s="152" t="n"/>
      <c r="P359" s="152" t="n"/>
      <c r="Q359" s="152" t="n"/>
      <c r="R359" s="152" t="n"/>
      <c r="S359" s="165" t="n"/>
      <c r="T359" s="155" t="n"/>
      <c r="U359" s="152" t="n"/>
      <c r="V359" s="152" t="n"/>
      <c r="W359" s="152" t="n"/>
      <c r="X359" s="152" t="n"/>
      <c r="Y359" s="152" t="n"/>
      <c r="Z359" s="152" t="n"/>
      <c r="AA359" s="152" t="n"/>
      <c r="AB359" s="152" t="n"/>
      <c r="AC359" s="152" t="n"/>
      <c r="AD359" s="152" t="n"/>
      <c r="AE359" s="152" t="n"/>
      <c r="AF359" s="152" t="n"/>
      <c r="AG359" s="152" t="n"/>
      <c r="AH359" s="152" t="n"/>
      <c r="AI359" s="152" t="n"/>
      <c r="AJ359" s="152" t="n"/>
      <c r="AK359" s="152" t="n"/>
      <c r="AL359" s="152" t="n"/>
      <c r="AM359" s="152" t="n"/>
      <c r="AN359" s="166" t="n"/>
      <c r="AO359" s="155" t="n"/>
      <c r="AP359" s="152" t="n"/>
      <c r="AQ359" s="152" t="n"/>
      <c r="AR359" s="152" t="n"/>
      <c r="AS359" s="152" t="n"/>
      <c r="AT359" s="152" t="n"/>
      <c r="AU359" s="155" t="n"/>
      <c r="AV359" s="152" t="n"/>
      <c r="AW359" s="152" t="n"/>
      <c r="AX359" s="152" t="n"/>
      <c r="AY359" s="152" t="n"/>
      <c r="AZ359" s="152" t="n"/>
      <c r="BA359" s="165" t="n"/>
      <c r="BB359" s="165" t="n"/>
      <c r="BC359" s="155" t="n"/>
      <c r="BD359" s="152" t="n"/>
      <c r="BE359" s="152" t="n"/>
      <c r="BF359" s="152" t="n"/>
      <c r="BG359" s="155" t="n"/>
      <c r="BH359" s="152" t="n"/>
      <c r="BI359" s="152" t="n"/>
      <c r="BJ359" s="152" t="n"/>
      <c r="BK359" s="152" t="n"/>
      <c r="BL359" s="152" t="n"/>
      <c r="BM359" s="152" t="n"/>
      <c r="BN359" s="152" t="n"/>
      <c r="BO359" s="152" t="n"/>
      <c r="BP359" s="155" t="n"/>
      <c r="BQ359" s="152" t="n"/>
      <c r="BR359" s="152" t="n"/>
      <c r="BS359" s="152" t="n"/>
      <c r="BT359" s="152" t="n"/>
      <c r="BU359" s="152" t="n"/>
      <c r="BV359" s="152" t="n"/>
      <c r="BW359" s="152" t="n"/>
      <c r="BX359" s="165" t="n"/>
      <c r="BY359" s="150" t="n"/>
      <c r="BZ359" s="150" t="n"/>
      <c r="CA359" s="150" t="n"/>
      <c r="CB359" s="174" t="n"/>
      <c r="CC359" s="156" t="n"/>
      <c r="CD359" s="156" t="n"/>
      <c r="CE359" s="167">
        <f>IFERROR(__xludf.DUMMYFUNCTION("""COMPUTED_VALUE"""),"")</f>
        <v/>
      </c>
      <c r="CF359" s="158">
        <f>IFERROR(__xludf.DUMMYFUNCTION("""COMPUTED_VALUE"""),"")</f>
        <v/>
      </c>
      <c r="CG359" s="148" t="n"/>
      <c r="CH359" s="148" t="n"/>
      <c r="CI359" s="148" t="n"/>
      <c r="CJ359" s="148" t="n"/>
      <c r="CK359" s="148" t="n"/>
      <c r="CL359" s="148" t="n"/>
      <c r="CM359" s="148" t="n"/>
      <c r="CN359" s="148" t="n"/>
      <c r="CO359" s="148" t="n"/>
      <c r="CP359" s="148" t="n"/>
      <c r="CQ359" s="148" t="n"/>
      <c r="CR359" s="148" t="n"/>
      <c r="CS359" s="148" t="n"/>
      <c r="CT359" s="148" t="n"/>
      <c r="CU359" s="148" t="n"/>
      <c r="CV359" s="148" t="n"/>
    </row>
    <row r="360">
      <c r="A360" s="162" t="n"/>
      <c r="B360" s="64" t="n"/>
      <c r="C360" s="129" t="n"/>
      <c r="D360" s="130" t="inlineStr"/>
      <c r="E360" s="150" t="inlineStr"/>
      <c r="F360" s="150" t="inlineStr"/>
      <c r="G360" s="150" t="n"/>
      <c r="H360" s="152" t="n"/>
      <c r="I360" s="152" t="n"/>
      <c r="J360" s="152" t="n"/>
      <c r="K360" s="152" t="n"/>
      <c r="L360" s="152" t="n"/>
      <c r="M360" s="152" t="n"/>
      <c r="N360" s="152" t="n"/>
      <c r="O360" s="152" t="n"/>
      <c r="P360" s="152" t="n"/>
      <c r="Q360" s="152" t="n"/>
      <c r="R360" s="152" t="n"/>
      <c r="S360" s="165" t="n"/>
      <c r="T360" s="155" t="n"/>
      <c r="U360" s="152" t="n"/>
      <c r="V360" s="152" t="n"/>
      <c r="W360" s="152" t="n"/>
      <c r="X360" s="152" t="n"/>
      <c r="Y360" s="152" t="n"/>
      <c r="Z360" s="152" t="n"/>
      <c r="AA360" s="152" t="n"/>
      <c r="AB360" s="152" t="n"/>
      <c r="AC360" s="152" t="n"/>
      <c r="AD360" s="152" t="n"/>
      <c r="AE360" s="152" t="n"/>
      <c r="AF360" s="152" t="n"/>
      <c r="AG360" s="152" t="n"/>
      <c r="AH360" s="152" t="n"/>
      <c r="AI360" s="152" t="n"/>
      <c r="AJ360" s="152" t="n"/>
      <c r="AK360" s="152" t="n"/>
      <c r="AL360" s="152" t="n"/>
      <c r="AM360" s="152" t="n"/>
      <c r="AN360" s="166" t="n"/>
      <c r="AO360" s="155" t="n"/>
      <c r="AP360" s="152" t="n"/>
      <c r="AQ360" s="152" t="n"/>
      <c r="AR360" s="152" t="n"/>
      <c r="AS360" s="152" t="n"/>
      <c r="AT360" s="152" t="n"/>
      <c r="AU360" s="155" t="n"/>
      <c r="AV360" s="152" t="n"/>
      <c r="AW360" s="152" t="n"/>
      <c r="AX360" s="152" t="n"/>
      <c r="AY360" s="152" t="n"/>
      <c r="AZ360" s="152" t="n"/>
      <c r="BA360" s="165" t="n"/>
      <c r="BB360" s="165" t="n"/>
      <c r="BC360" s="155" t="n"/>
      <c r="BD360" s="152" t="n"/>
      <c r="BE360" s="152" t="n"/>
      <c r="BF360" s="152" t="n"/>
      <c r="BG360" s="155" t="n"/>
      <c r="BH360" s="152" t="n"/>
      <c r="BI360" s="152" t="n"/>
      <c r="BJ360" s="152" t="n"/>
      <c r="BK360" s="152" t="n"/>
      <c r="BL360" s="152" t="n"/>
      <c r="BM360" s="152" t="n"/>
      <c r="BN360" s="152" t="n"/>
      <c r="BO360" s="152" t="n"/>
      <c r="BP360" s="155" t="n"/>
      <c r="BQ360" s="152" t="n"/>
      <c r="BR360" s="152" t="n"/>
      <c r="BS360" s="152" t="n"/>
      <c r="BT360" s="152" t="n"/>
      <c r="BU360" s="152" t="n"/>
      <c r="BV360" s="152" t="n"/>
      <c r="BW360" s="152" t="n"/>
      <c r="BX360" s="165" t="n"/>
      <c r="BY360" s="150" t="n"/>
      <c r="BZ360" s="150" t="n"/>
      <c r="CA360" s="150" t="n"/>
      <c r="CB360" s="174" t="n"/>
      <c r="CC360" s="156" t="n"/>
      <c r="CD360" s="156" t="n"/>
      <c r="CE360" s="167">
        <f>IFERROR(__xludf.DUMMYFUNCTION("""COMPUTED_VALUE"""),"")</f>
        <v/>
      </c>
      <c r="CF360" s="158">
        <f>IFERROR(__xludf.DUMMYFUNCTION("""COMPUTED_VALUE"""),"")</f>
        <v/>
      </c>
      <c r="CG360" s="148" t="n"/>
      <c r="CH360" s="148" t="n"/>
      <c r="CI360" s="148" t="n"/>
      <c r="CJ360" s="148" t="n"/>
      <c r="CK360" s="148" t="n"/>
      <c r="CL360" s="148" t="n"/>
      <c r="CM360" s="148" t="n"/>
      <c r="CN360" s="148" t="n"/>
      <c r="CO360" s="148" t="n"/>
      <c r="CP360" s="148" t="n"/>
      <c r="CQ360" s="148" t="n"/>
      <c r="CR360" s="148" t="n"/>
      <c r="CS360" s="148" t="n"/>
      <c r="CT360" s="148" t="n"/>
      <c r="CU360" s="148" t="n"/>
      <c r="CV360" s="148" t="n"/>
    </row>
    <row r="361">
      <c r="A361" s="162" t="n"/>
      <c r="B361" s="64" t="n"/>
      <c r="C361" s="129" t="n"/>
      <c r="D361" s="130" t="inlineStr"/>
      <c r="E361" s="150" t="inlineStr"/>
      <c r="F361" s="150" t="inlineStr"/>
      <c r="G361" s="150" t="n"/>
      <c r="H361" s="152" t="n"/>
      <c r="I361" s="152" t="n"/>
      <c r="J361" s="152" t="n"/>
      <c r="K361" s="152" t="n"/>
      <c r="L361" s="152" t="n"/>
      <c r="M361" s="152" t="n"/>
      <c r="N361" s="152" t="n"/>
      <c r="O361" s="152" t="n"/>
      <c r="P361" s="152" t="n"/>
      <c r="Q361" s="152" t="n"/>
      <c r="R361" s="152" t="n"/>
      <c r="S361" s="165" t="n"/>
      <c r="T361" s="155" t="n"/>
      <c r="U361" s="152" t="n"/>
      <c r="V361" s="152" t="n"/>
      <c r="W361" s="152" t="n"/>
      <c r="X361" s="152" t="n"/>
      <c r="Y361" s="152" t="n"/>
      <c r="Z361" s="152" t="n"/>
      <c r="AA361" s="152" t="n"/>
      <c r="AB361" s="152" t="n"/>
      <c r="AC361" s="152" t="n"/>
      <c r="AD361" s="152" t="n"/>
      <c r="AE361" s="152" t="n"/>
      <c r="AF361" s="152" t="n"/>
      <c r="AG361" s="152" t="n"/>
      <c r="AH361" s="152" t="n"/>
      <c r="AI361" s="152" t="n"/>
      <c r="AJ361" s="152" t="n"/>
      <c r="AK361" s="152" t="n"/>
      <c r="AL361" s="152" t="n"/>
      <c r="AM361" s="152" t="n"/>
      <c r="AN361" s="166" t="n"/>
      <c r="AO361" s="155" t="n"/>
      <c r="AP361" s="152" t="n"/>
      <c r="AQ361" s="152" t="n"/>
      <c r="AR361" s="152" t="n"/>
      <c r="AS361" s="152" t="n"/>
      <c r="AT361" s="152" t="n"/>
      <c r="AU361" s="155" t="n"/>
      <c r="AV361" s="152" t="n"/>
      <c r="AW361" s="152" t="n"/>
      <c r="AX361" s="152" t="n"/>
      <c r="AY361" s="152" t="n"/>
      <c r="AZ361" s="152" t="n"/>
      <c r="BA361" s="165" t="n"/>
      <c r="BB361" s="165" t="n"/>
      <c r="BC361" s="155" t="n"/>
      <c r="BD361" s="152" t="n"/>
      <c r="BE361" s="152" t="n"/>
      <c r="BF361" s="152" t="n"/>
      <c r="BG361" s="155" t="n"/>
      <c r="BH361" s="152" t="n"/>
      <c r="BI361" s="152" t="n"/>
      <c r="BJ361" s="152" t="n"/>
      <c r="BK361" s="152" t="n"/>
      <c r="BL361" s="152" t="n"/>
      <c r="BM361" s="152" t="n"/>
      <c r="BN361" s="152" t="n"/>
      <c r="BO361" s="152" t="n"/>
      <c r="BP361" s="155" t="n"/>
      <c r="BQ361" s="152" t="n"/>
      <c r="BR361" s="152" t="n"/>
      <c r="BS361" s="152" t="n"/>
      <c r="BT361" s="152" t="n"/>
      <c r="BU361" s="152" t="n"/>
      <c r="BV361" s="152" t="n"/>
      <c r="BW361" s="152" t="n"/>
      <c r="BX361" s="165" t="n"/>
      <c r="BY361" s="150" t="n"/>
      <c r="BZ361" s="150" t="n"/>
      <c r="CA361" s="150" t="n"/>
      <c r="CB361" s="174" t="n"/>
      <c r="CC361" s="156" t="n"/>
      <c r="CD361" s="156" t="n"/>
      <c r="CE361" s="167">
        <f>IFERROR(__xludf.DUMMYFUNCTION("""COMPUTED_VALUE"""),"")</f>
        <v/>
      </c>
      <c r="CF361" s="158">
        <f>IFERROR(__xludf.DUMMYFUNCTION("""COMPUTED_VALUE"""),"")</f>
        <v/>
      </c>
      <c r="CG361" s="148" t="n"/>
      <c r="CH361" s="148" t="n"/>
      <c r="CI361" s="148" t="n"/>
      <c r="CJ361" s="148" t="n"/>
      <c r="CK361" s="148" t="n"/>
      <c r="CL361" s="148" t="n"/>
      <c r="CM361" s="148" t="n"/>
      <c r="CN361" s="148" t="n"/>
      <c r="CO361" s="148" t="n"/>
      <c r="CP361" s="148" t="n"/>
      <c r="CQ361" s="148" t="n"/>
      <c r="CR361" s="148" t="n"/>
      <c r="CS361" s="148" t="n"/>
      <c r="CT361" s="148" t="n"/>
      <c r="CU361" s="148" t="n"/>
      <c r="CV361" s="148" t="n"/>
    </row>
    <row r="362">
      <c r="A362" s="162" t="n"/>
      <c r="B362" s="64" t="n"/>
      <c r="C362" s="129" t="n"/>
      <c r="D362" s="130" t="inlineStr"/>
      <c r="E362" s="150" t="inlineStr"/>
      <c r="F362" s="150" t="inlineStr"/>
      <c r="G362" s="150" t="n"/>
      <c r="H362" s="152" t="n"/>
      <c r="I362" s="152" t="n"/>
      <c r="J362" s="152" t="n"/>
      <c r="K362" s="152" t="n"/>
      <c r="L362" s="152" t="n"/>
      <c r="M362" s="152" t="n"/>
      <c r="N362" s="152" t="n"/>
      <c r="O362" s="152" t="n"/>
      <c r="P362" s="152" t="n"/>
      <c r="Q362" s="152" t="n"/>
      <c r="R362" s="152" t="n"/>
      <c r="S362" s="165" t="n"/>
      <c r="T362" s="155" t="n"/>
      <c r="U362" s="152" t="n"/>
      <c r="V362" s="152" t="n"/>
      <c r="W362" s="152" t="n"/>
      <c r="X362" s="152" t="n"/>
      <c r="Y362" s="152" t="n"/>
      <c r="Z362" s="152" t="n"/>
      <c r="AA362" s="152" t="n"/>
      <c r="AB362" s="152" t="n"/>
      <c r="AC362" s="152" t="n"/>
      <c r="AD362" s="152" t="n"/>
      <c r="AE362" s="152" t="n"/>
      <c r="AF362" s="152" t="n"/>
      <c r="AG362" s="152" t="n"/>
      <c r="AH362" s="152" t="n"/>
      <c r="AI362" s="152" t="n"/>
      <c r="AJ362" s="152" t="n"/>
      <c r="AK362" s="152" t="n"/>
      <c r="AL362" s="152" t="n"/>
      <c r="AM362" s="152" t="n"/>
      <c r="AN362" s="166" t="n"/>
      <c r="AO362" s="155" t="n"/>
      <c r="AP362" s="152" t="n"/>
      <c r="AQ362" s="152" t="n"/>
      <c r="AR362" s="152" t="n"/>
      <c r="AS362" s="152" t="n"/>
      <c r="AT362" s="152" t="n"/>
      <c r="AU362" s="155" t="n"/>
      <c r="AV362" s="152" t="n"/>
      <c r="AW362" s="152" t="n"/>
      <c r="AX362" s="152" t="n"/>
      <c r="AY362" s="152" t="n"/>
      <c r="AZ362" s="152" t="n"/>
      <c r="BA362" s="165" t="n"/>
      <c r="BB362" s="165" t="n"/>
      <c r="BC362" s="155" t="n"/>
      <c r="BD362" s="152" t="n"/>
      <c r="BE362" s="152" t="n"/>
      <c r="BF362" s="152" t="n"/>
      <c r="BG362" s="155" t="n"/>
      <c r="BH362" s="152" t="n"/>
      <c r="BI362" s="152" t="n"/>
      <c r="BJ362" s="152" t="n"/>
      <c r="BK362" s="152" t="n"/>
      <c r="BL362" s="152" t="n"/>
      <c r="BM362" s="152" t="n"/>
      <c r="BN362" s="152" t="n"/>
      <c r="BO362" s="152" t="n"/>
      <c r="BP362" s="155" t="n"/>
      <c r="BQ362" s="152" t="n"/>
      <c r="BR362" s="152" t="n"/>
      <c r="BS362" s="152" t="n"/>
      <c r="BT362" s="152" t="n"/>
      <c r="BU362" s="152" t="n"/>
      <c r="BV362" s="152" t="n"/>
      <c r="BW362" s="152" t="n"/>
      <c r="BX362" s="165" t="n"/>
      <c r="BY362" s="150" t="n"/>
      <c r="BZ362" s="150" t="n"/>
      <c r="CA362" s="150" t="n"/>
      <c r="CB362" s="174" t="n"/>
      <c r="CC362" s="156" t="n"/>
      <c r="CD362" s="156" t="n"/>
      <c r="CE362" s="167">
        <f>IFERROR(__xludf.DUMMYFUNCTION("""COMPUTED_VALUE"""),"")</f>
        <v/>
      </c>
      <c r="CF362" s="158">
        <f>IFERROR(__xludf.DUMMYFUNCTION("""COMPUTED_VALUE"""),"")</f>
        <v/>
      </c>
      <c r="CG362" s="148" t="n"/>
      <c r="CH362" s="148" t="n"/>
      <c r="CI362" s="148" t="n"/>
      <c r="CJ362" s="148" t="n"/>
      <c r="CK362" s="148" t="n"/>
      <c r="CL362" s="148" t="n"/>
      <c r="CM362" s="148" t="n"/>
      <c r="CN362" s="148" t="n"/>
      <c r="CO362" s="148" t="n"/>
      <c r="CP362" s="148" t="n"/>
      <c r="CQ362" s="148" t="n"/>
      <c r="CR362" s="148" t="n"/>
      <c r="CS362" s="148" t="n"/>
      <c r="CT362" s="148" t="n"/>
      <c r="CU362" s="148" t="n"/>
      <c r="CV362" s="148" t="n"/>
    </row>
    <row r="363">
      <c r="A363" s="162" t="n"/>
      <c r="B363" s="64" t="n"/>
      <c r="C363" s="129" t="n"/>
      <c r="D363" s="130" t="inlineStr"/>
      <c r="E363" s="150" t="inlineStr"/>
      <c r="F363" s="150" t="inlineStr"/>
      <c r="G363" s="150" t="n"/>
      <c r="H363" s="152" t="n"/>
      <c r="I363" s="152" t="n"/>
      <c r="J363" s="152" t="n"/>
      <c r="K363" s="152" t="n"/>
      <c r="L363" s="152" t="n"/>
      <c r="M363" s="152" t="n"/>
      <c r="N363" s="152" t="n"/>
      <c r="O363" s="152" t="n"/>
      <c r="P363" s="152" t="n"/>
      <c r="Q363" s="152" t="n"/>
      <c r="R363" s="152" t="n"/>
      <c r="S363" s="165" t="n"/>
      <c r="T363" s="155" t="n"/>
      <c r="U363" s="152" t="n"/>
      <c r="V363" s="152" t="n"/>
      <c r="W363" s="152" t="n"/>
      <c r="X363" s="152" t="n"/>
      <c r="Y363" s="152" t="n"/>
      <c r="Z363" s="152" t="n"/>
      <c r="AA363" s="152" t="n"/>
      <c r="AB363" s="152" t="n"/>
      <c r="AC363" s="152" t="n"/>
      <c r="AD363" s="152" t="n"/>
      <c r="AE363" s="152" t="n"/>
      <c r="AF363" s="152" t="n"/>
      <c r="AG363" s="152" t="n"/>
      <c r="AH363" s="152" t="n"/>
      <c r="AI363" s="152" t="n"/>
      <c r="AJ363" s="152" t="n"/>
      <c r="AK363" s="152" t="n"/>
      <c r="AL363" s="152" t="n"/>
      <c r="AM363" s="152" t="n"/>
      <c r="AN363" s="166" t="n"/>
      <c r="AO363" s="155" t="n"/>
      <c r="AP363" s="152" t="n"/>
      <c r="AQ363" s="152" t="n"/>
      <c r="AR363" s="152" t="n"/>
      <c r="AS363" s="152" t="n"/>
      <c r="AT363" s="152" t="n"/>
      <c r="AU363" s="155" t="n"/>
      <c r="AV363" s="152" t="n"/>
      <c r="AW363" s="152" t="n"/>
      <c r="AX363" s="152" t="n"/>
      <c r="AY363" s="152" t="n"/>
      <c r="AZ363" s="152" t="n"/>
      <c r="BA363" s="165" t="n"/>
      <c r="BB363" s="165" t="n"/>
      <c r="BC363" s="155" t="n"/>
      <c r="BD363" s="152" t="n"/>
      <c r="BE363" s="152" t="n"/>
      <c r="BF363" s="152" t="n"/>
      <c r="BG363" s="155" t="n"/>
      <c r="BH363" s="152" t="n"/>
      <c r="BI363" s="152" t="n"/>
      <c r="BJ363" s="152" t="n"/>
      <c r="BK363" s="152" t="n"/>
      <c r="BL363" s="152" t="n"/>
      <c r="BM363" s="152" t="n"/>
      <c r="BN363" s="152" t="n"/>
      <c r="BO363" s="152" t="n"/>
      <c r="BP363" s="155" t="n"/>
      <c r="BQ363" s="152" t="n"/>
      <c r="BR363" s="152" t="n"/>
      <c r="BS363" s="152" t="n"/>
      <c r="BT363" s="152" t="n"/>
      <c r="BU363" s="152" t="n"/>
      <c r="BV363" s="152" t="n"/>
      <c r="BW363" s="152" t="n"/>
      <c r="BX363" s="165" t="n"/>
      <c r="BY363" s="150" t="n"/>
      <c r="BZ363" s="150" t="n"/>
      <c r="CA363" s="150" t="n"/>
      <c r="CB363" s="174" t="n"/>
      <c r="CC363" s="156" t="n"/>
      <c r="CD363" s="156" t="n"/>
      <c r="CE363" s="167">
        <f>IFERROR(__xludf.DUMMYFUNCTION("""COMPUTED_VALUE"""),"")</f>
        <v/>
      </c>
      <c r="CF363" s="158">
        <f>IFERROR(__xludf.DUMMYFUNCTION("""COMPUTED_VALUE"""),"")</f>
        <v/>
      </c>
      <c r="CG363" s="148" t="n"/>
      <c r="CH363" s="148" t="n"/>
      <c r="CI363" s="148" t="n"/>
      <c r="CJ363" s="148" t="n"/>
      <c r="CK363" s="148" t="n"/>
      <c r="CL363" s="148" t="n"/>
      <c r="CM363" s="148" t="n"/>
      <c r="CN363" s="148" t="n"/>
      <c r="CO363" s="148" t="n"/>
      <c r="CP363" s="148" t="n"/>
      <c r="CQ363" s="148" t="n"/>
      <c r="CR363" s="148" t="n"/>
      <c r="CS363" s="148" t="n"/>
      <c r="CT363" s="148" t="n"/>
      <c r="CU363" s="148" t="n"/>
      <c r="CV363" s="148" t="n"/>
    </row>
    <row r="364">
      <c r="A364" s="162" t="n"/>
      <c r="B364" s="64" t="n"/>
      <c r="C364" s="129" t="n"/>
      <c r="D364" s="130" t="inlineStr"/>
      <c r="E364" s="150" t="inlineStr"/>
      <c r="F364" s="150" t="inlineStr"/>
      <c r="G364" s="150" t="n"/>
      <c r="H364" s="152" t="n"/>
      <c r="I364" s="152" t="n"/>
      <c r="J364" s="152" t="n"/>
      <c r="K364" s="152" t="n"/>
      <c r="L364" s="152" t="n"/>
      <c r="M364" s="152" t="n"/>
      <c r="N364" s="152" t="n"/>
      <c r="O364" s="152" t="n"/>
      <c r="P364" s="152" t="n"/>
      <c r="Q364" s="152" t="n"/>
      <c r="R364" s="152" t="n"/>
      <c r="S364" s="165" t="n"/>
      <c r="T364" s="155" t="n"/>
      <c r="U364" s="152" t="n"/>
      <c r="V364" s="152" t="n"/>
      <c r="W364" s="152" t="n"/>
      <c r="X364" s="152" t="n"/>
      <c r="Y364" s="152" t="n"/>
      <c r="Z364" s="152" t="n"/>
      <c r="AA364" s="152" t="n"/>
      <c r="AB364" s="152" t="n"/>
      <c r="AC364" s="152" t="n"/>
      <c r="AD364" s="152" t="n"/>
      <c r="AE364" s="152" t="n"/>
      <c r="AF364" s="152" t="n"/>
      <c r="AG364" s="152" t="n"/>
      <c r="AH364" s="152" t="n"/>
      <c r="AI364" s="152" t="n"/>
      <c r="AJ364" s="152" t="n"/>
      <c r="AK364" s="152" t="n"/>
      <c r="AL364" s="152" t="n"/>
      <c r="AM364" s="152" t="n"/>
      <c r="AN364" s="166" t="n"/>
      <c r="AO364" s="155" t="n"/>
      <c r="AP364" s="152" t="n"/>
      <c r="AQ364" s="152" t="n"/>
      <c r="AR364" s="152" t="n"/>
      <c r="AS364" s="152" t="n"/>
      <c r="AT364" s="152" t="n"/>
      <c r="AU364" s="155" t="n"/>
      <c r="AV364" s="152" t="n"/>
      <c r="AW364" s="152" t="n"/>
      <c r="AX364" s="152" t="n"/>
      <c r="AY364" s="152" t="n"/>
      <c r="AZ364" s="152" t="n"/>
      <c r="BA364" s="165" t="n"/>
      <c r="BB364" s="165" t="n"/>
      <c r="BC364" s="155" t="n"/>
      <c r="BD364" s="152" t="n"/>
      <c r="BE364" s="152" t="n"/>
      <c r="BF364" s="152" t="n"/>
      <c r="BG364" s="155" t="n"/>
      <c r="BH364" s="152" t="n"/>
      <c r="BI364" s="152" t="n"/>
      <c r="BJ364" s="152" t="n"/>
      <c r="BK364" s="152" t="n"/>
      <c r="BL364" s="152" t="n"/>
      <c r="BM364" s="152" t="n"/>
      <c r="BN364" s="152" t="n"/>
      <c r="BO364" s="152" t="n"/>
      <c r="BP364" s="155" t="n"/>
      <c r="BQ364" s="152" t="n"/>
      <c r="BR364" s="152" t="n"/>
      <c r="BS364" s="152" t="n"/>
      <c r="BT364" s="152" t="n"/>
      <c r="BU364" s="152" t="n"/>
      <c r="BV364" s="152" t="n"/>
      <c r="BW364" s="152" t="n"/>
      <c r="BX364" s="165" t="n"/>
      <c r="BY364" s="150" t="n"/>
      <c r="BZ364" s="150" t="n"/>
      <c r="CA364" s="150" t="n"/>
      <c r="CB364" s="174" t="n"/>
      <c r="CC364" s="156" t="n"/>
      <c r="CD364" s="156" t="n"/>
      <c r="CE364" s="167">
        <f>IFERROR(__xludf.DUMMYFUNCTION("""COMPUTED_VALUE"""),"")</f>
        <v/>
      </c>
      <c r="CF364" s="158">
        <f>IFERROR(__xludf.DUMMYFUNCTION("""COMPUTED_VALUE"""),"")</f>
        <v/>
      </c>
      <c r="CG364" s="148" t="n"/>
      <c r="CH364" s="148" t="n"/>
      <c r="CI364" s="148" t="n"/>
      <c r="CJ364" s="148" t="n"/>
      <c r="CK364" s="148" t="n"/>
      <c r="CL364" s="148" t="n"/>
      <c r="CM364" s="148" t="n"/>
      <c r="CN364" s="148" t="n"/>
      <c r="CO364" s="148" t="n"/>
      <c r="CP364" s="148" t="n"/>
      <c r="CQ364" s="148" t="n"/>
      <c r="CR364" s="148" t="n"/>
      <c r="CS364" s="148" t="n"/>
      <c r="CT364" s="148" t="n"/>
      <c r="CU364" s="148" t="n"/>
      <c r="CV364" s="148" t="n"/>
    </row>
    <row r="365">
      <c r="A365" s="162" t="n"/>
      <c r="B365" s="64" t="n"/>
      <c r="C365" s="129" t="n"/>
      <c r="D365" s="130" t="inlineStr"/>
      <c r="E365" s="150" t="inlineStr"/>
      <c r="F365" s="150" t="inlineStr"/>
      <c r="G365" s="150" t="n"/>
      <c r="H365" s="152" t="n"/>
      <c r="I365" s="152" t="n"/>
      <c r="J365" s="152" t="n"/>
      <c r="K365" s="152" t="n"/>
      <c r="L365" s="152" t="n"/>
      <c r="M365" s="152" t="n"/>
      <c r="N365" s="152" t="n"/>
      <c r="O365" s="152" t="n"/>
      <c r="P365" s="152" t="n"/>
      <c r="Q365" s="152" t="n"/>
      <c r="R365" s="152" t="n"/>
      <c r="S365" s="165" t="n"/>
      <c r="T365" s="155" t="n"/>
      <c r="U365" s="152" t="n"/>
      <c r="V365" s="152" t="n"/>
      <c r="W365" s="152" t="n"/>
      <c r="X365" s="152" t="n"/>
      <c r="Y365" s="152" t="n"/>
      <c r="Z365" s="152" t="n"/>
      <c r="AA365" s="152" t="n"/>
      <c r="AB365" s="152" t="n"/>
      <c r="AC365" s="152" t="n"/>
      <c r="AD365" s="152" t="n"/>
      <c r="AE365" s="152" t="n"/>
      <c r="AF365" s="152" t="n"/>
      <c r="AG365" s="152" t="n"/>
      <c r="AH365" s="152" t="n"/>
      <c r="AI365" s="152" t="n"/>
      <c r="AJ365" s="152" t="n"/>
      <c r="AK365" s="152" t="n"/>
      <c r="AL365" s="152" t="n"/>
      <c r="AM365" s="152" t="n"/>
      <c r="AN365" s="166" t="n"/>
      <c r="AO365" s="155" t="n"/>
      <c r="AP365" s="152" t="n"/>
      <c r="AQ365" s="152" t="n"/>
      <c r="AR365" s="152" t="n"/>
      <c r="AS365" s="152" t="n"/>
      <c r="AT365" s="152" t="n"/>
      <c r="AU365" s="155" t="n"/>
      <c r="AV365" s="152" t="n"/>
      <c r="AW365" s="152" t="n"/>
      <c r="AX365" s="152" t="n"/>
      <c r="AY365" s="152" t="n"/>
      <c r="AZ365" s="152" t="n"/>
      <c r="BA365" s="165" t="n"/>
      <c r="BB365" s="165" t="n"/>
      <c r="BC365" s="155" t="n"/>
      <c r="BD365" s="152" t="n"/>
      <c r="BE365" s="152" t="n"/>
      <c r="BF365" s="152" t="n"/>
      <c r="BG365" s="155" t="n"/>
      <c r="BH365" s="152" t="n"/>
      <c r="BI365" s="152" t="n"/>
      <c r="BJ365" s="152" t="n"/>
      <c r="BK365" s="152" t="n"/>
      <c r="BL365" s="152" t="n"/>
      <c r="BM365" s="152" t="n"/>
      <c r="BN365" s="152" t="n"/>
      <c r="BO365" s="152" t="n"/>
      <c r="BP365" s="155" t="n"/>
      <c r="BQ365" s="152" t="n"/>
      <c r="BR365" s="152" t="n"/>
      <c r="BS365" s="152" t="n"/>
      <c r="BT365" s="152" t="n"/>
      <c r="BU365" s="152" t="n"/>
      <c r="BV365" s="152" t="n"/>
      <c r="BW365" s="152" t="n"/>
      <c r="BX365" s="165" t="n"/>
      <c r="BY365" s="150" t="n"/>
      <c r="BZ365" s="150" t="n"/>
      <c r="CA365" s="150" t="n"/>
      <c r="CB365" s="174" t="n"/>
      <c r="CC365" s="156" t="n"/>
      <c r="CD365" s="156" t="n"/>
      <c r="CE365" s="167">
        <f>IFERROR(__xludf.DUMMYFUNCTION("""COMPUTED_VALUE"""),"")</f>
        <v/>
      </c>
      <c r="CF365" s="158">
        <f>IFERROR(__xludf.DUMMYFUNCTION("""COMPUTED_VALUE"""),"")</f>
        <v/>
      </c>
      <c r="CG365" s="148" t="n"/>
      <c r="CH365" s="148" t="n"/>
      <c r="CI365" s="148" t="n"/>
      <c r="CJ365" s="148" t="n"/>
      <c r="CK365" s="148" t="n"/>
      <c r="CL365" s="148" t="n"/>
      <c r="CM365" s="148" t="n"/>
      <c r="CN365" s="148" t="n"/>
      <c r="CO365" s="148" t="n"/>
      <c r="CP365" s="148" t="n"/>
      <c r="CQ365" s="148" t="n"/>
      <c r="CR365" s="148" t="n"/>
      <c r="CS365" s="148" t="n"/>
      <c r="CT365" s="148" t="n"/>
      <c r="CU365" s="148" t="n"/>
      <c r="CV365" s="148" t="n"/>
    </row>
    <row r="366">
      <c r="A366" s="162" t="n"/>
      <c r="B366" s="64" t="n"/>
      <c r="C366" s="129" t="n"/>
      <c r="D366" s="130" t="inlineStr"/>
      <c r="E366" s="150" t="inlineStr"/>
      <c r="F366" s="150" t="inlineStr"/>
      <c r="G366" s="150" t="n"/>
      <c r="H366" s="152" t="n"/>
      <c r="I366" s="152" t="n"/>
      <c r="J366" s="152" t="n"/>
      <c r="K366" s="152" t="n"/>
      <c r="L366" s="152" t="n"/>
      <c r="M366" s="152" t="n"/>
      <c r="N366" s="152" t="n"/>
      <c r="O366" s="152" t="n"/>
      <c r="P366" s="152" t="n"/>
      <c r="Q366" s="152" t="n"/>
      <c r="R366" s="152" t="n"/>
      <c r="S366" s="165" t="n"/>
      <c r="T366" s="155" t="n"/>
      <c r="U366" s="152" t="n"/>
      <c r="V366" s="152" t="n"/>
      <c r="W366" s="152" t="n"/>
      <c r="X366" s="152" t="n"/>
      <c r="Y366" s="152" t="n"/>
      <c r="Z366" s="152" t="n"/>
      <c r="AA366" s="152" t="n"/>
      <c r="AB366" s="152" t="n"/>
      <c r="AC366" s="152" t="n"/>
      <c r="AD366" s="152" t="n"/>
      <c r="AE366" s="152" t="n"/>
      <c r="AF366" s="152" t="n"/>
      <c r="AG366" s="152" t="n"/>
      <c r="AH366" s="152" t="n"/>
      <c r="AI366" s="152" t="n"/>
      <c r="AJ366" s="152" t="n"/>
      <c r="AK366" s="152" t="n"/>
      <c r="AL366" s="152" t="n"/>
      <c r="AM366" s="152" t="n"/>
      <c r="AN366" s="166" t="n"/>
      <c r="AO366" s="155" t="n"/>
      <c r="AP366" s="152" t="n"/>
      <c r="AQ366" s="152" t="n"/>
      <c r="AR366" s="152" t="n"/>
      <c r="AS366" s="152" t="n"/>
      <c r="AT366" s="152" t="n"/>
      <c r="AU366" s="155" t="n"/>
      <c r="AV366" s="152" t="n"/>
      <c r="AW366" s="152" t="n"/>
      <c r="AX366" s="152" t="n"/>
      <c r="AY366" s="152" t="n"/>
      <c r="AZ366" s="152" t="n"/>
      <c r="BA366" s="165" t="n"/>
      <c r="BB366" s="165" t="n"/>
      <c r="BC366" s="155" t="n"/>
      <c r="BD366" s="152" t="n"/>
      <c r="BE366" s="152" t="n"/>
      <c r="BF366" s="152" t="n"/>
      <c r="BG366" s="155" t="n"/>
      <c r="BH366" s="152" t="n"/>
      <c r="BI366" s="152" t="n"/>
      <c r="BJ366" s="152" t="n"/>
      <c r="BK366" s="152" t="n"/>
      <c r="BL366" s="152" t="n"/>
      <c r="BM366" s="152" t="n"/>
      <c r="BN366" s="152" t="n"/>
      <c r="BO366" s="152" t="n"/>
      <c r="BP366" s="155" t="n"/>
      <c r="BQ366" s="152" t="n"/>
      <c r="BR366" s="152" t="n"/>
      <c r="BS366" s="152" t="n"/>
      <c r="BT366" s="152" t="n"/>
      <c r="BU366" s="152" t="n"/>
      <c r="BV366" s="152" t="n"/>
      <c r="BW366" s="152" t="n"/>
      <c r="BX366" s="165" t="n"/>
      <c r="BY366" s="150" t="n"/>
      <c r="BZ366" s="150" t="n"/>
      <c r="CA366" s="150" t="n"/>
      <c r="CB366" s="174" t="n"/>
      <c r="CC366" s="156" t="n"/>
      <c r="CD366" s="156" t="n"/>
      <c r="CE366" s="167">
        <f>IFERROR(__xludf.DUMMYFUNCTION("""COMPUTED_VALUE"""),"")</f>
        <v/>
      </c>
      <c r="CF366" s="158">
        <f>IFERROR(__xludf.DUMMYFUNCTION("""COMPUTED_VALUE"""),"")</f>
        <v/>
      </c>
      <c r="CG366" s="148" t="n"/>
      <c r="CH366" s="148" t="n"/>
      <c r="CI366" s="148" t="n"/>
      <c r="CJ366" s="148" t="n"/>
      <c r="CK366" s="148" t="n"/>
      <c r="CL366" s="148" t="n"/>
      <c r="CM366" s="148" t="n"/>
      <c r="CN366" s="148" t="n"/>
      <c r="CO366" s="148" t="n"/>
      <c r="CP366" s="148" t="n"/>
      <c r="CQ366" s="148" t="n"/>
      <c r="CR366" s="148" t="n"/>
      <c r="CS366" s="148" t="n"/>
      <c r="CT366" s="148" t="n"/>
      <c r="CU366" s="148" t="n"/>
      <c r="CV366" s="148" t="n"/>
    </row>
    <row r="367">
      <c r="A367" s="162" t="n"/>
      <c r="B367" s="64" t="n"/>
      <c r="C367" s="129" t="n"/>
      <c r="D367" s="130" t="inlineStr"/>
      <c r="E367" s="150" t="inlineStr"/>
      <c r="F367" s="150" t="inlineStr"/>
      <c r="G367" s="150" t="n"/>
      <c r="H367" s="152" t="n"/>
      <c r="I367" s="152" t="n"/>
      <c r="J367" s="152" t="n"/>
      <c r="K367" s="152" t="n"/>
      <c r="L367" s="152" t="n"/>
      <c r="M367" s="152" t="n"/>
      <c r="N367" s="152" t="n"/>
      <c r="O367" s="152" t="n"/>
      <c r="P367" s="152" t="n"/>
      <c r="Q367" s="152" t="n"/>
      <c r="R367" s="152" t="n"/>
      <c r="S367" s="165" t="n"/>
      <c r="T367" s="155" t="n"/>
      <c r="U367" s="152" t="n"/>
      <c r="V367" s="152" t="n"/>
      <c r="W367" s="152" t="n"/>
      <c r="X367" s="152" t="n"/>
      <c r="Y367" s="152" t="n"/>
      <c r="Z367" s="152" t="n"/>
      <c r="AA367" s="152" t="n"/>
      <c r="AB367" s="152" t="n"/>
      <c r="AC367" s="152" t="n"/>
      <c r="AD367" s="152" t="n"/>
      <c r="AE367" s="152" t="n"/>
      <c r="AF367" s="152" t="n"/>
      <c r="AG367" s="152" t="n"/>
      <c r="AH367" s="152" t="n"/>
      <c r="AI367" s="152" t="n"/>
      <c r="AJ367" s="152" t="n"/>
      <c r="AK367" s="152" t="n"/>
      <c r="AL367" s="152" t="n"/>
      <c r="AM367" s="152" t="n"/>
      <c r="AN367" s="166" t="n"/>
      <c r="AO367" s="155" t="n"/>
      <c r="AP367" s="152" t="n"/>
      <c r="AQ367" s="152" t="n"/>
      <c r="AR367" s="152" t="n"/>
      <c r="AS367" s="152" t="n"/>
      <c r="AT367" s="152" t="n"/>
      <c r="AU367" s="155" t="n"/>
      <c r="AV367" s="152" t="n"/>
      <c r="AW367" s="152" t="n"/>
      <c r="AX367" s="152" t="n"/>
      <c r="AY367" s="152" t="n"/>
      <c r="AZ367" s="152" t="n"/>
      <c r="BA367" s="165" t="n"/>
      <c r="BB367" s="165" t="n"/>
      <c r="BC367" s="155" t="n"/>
      <c r="BD367" s="152" t="n"/>
      <c r="BE367" s="152" t="n"/>
      <c r="BF367" s="152" t="n"/>
      <c r="BG367" s="155" t="n"/>
      <c r="BH367" s="152" t="n"/>
      <c r="BI367" s="152" t="n"/>
      <c r="BJ367" s="152" t="n"/>
      <c r="BK367" s="152" t="n"/>
      <c r="BL367" s="152" t="n"/>
      <c r="BM367" s="152" t="n"/>
      <c r="BN367" s="152" t="n"/>
      <c r="BO367" s="152" t="n"/>
      <c r="BP367" s="155" t="n"/>
      <c r="BQ367" s="152" t="n"/>
      <c r="BR367" s="152" t="n"/>
      <c r="BS367" s="152" t="n"/>
      <c r="BT367" s="152" t="n"/>
      <c r="BU367" s="152" t="n"/>
      <c r="BV367" s="152" t="n"/>
      <c r="BW367" s="152" t="n"/>
      <c r="BX367" s="165" t="n"/>
      <c r="BY367" s="150" t="n"/>
      <c r="BZ367" s="150" t="n"/>
      <c r="CA367" s="150" t="n"/>
      <c r="CB367" s="174" t="n"/>
      <c r="CC367" s="156" t="n"/>
      <c r="CD367" s="156" t="n"/>
      <c r="CE367" s="167">
        <f>IFERROR(__xludf.DUMMYFUNCTION("""COMPUTED_VALUE"""),"")</f>
        <v/>
      </c>
      <c r="CF367" s="158">
        <f>IFERROR(__xludf.DUMMYFUNCTION("""COMPUTED_VALUE"""),"")</f>
        <v/>
      </c>
      <c r="CG367" s="148" t="n"/>
      <c r="CH367" s="148" t="n"/>
      <c r="CI367" s="148" t="n"/>
      <c r="CJ367" s="148" t="n"/>
      <c r="CK367" s="148" t="n"/>
      <c r="CL367" s="148" t="n"/>
      <c r="CM367" s="148" t="n"/>
      <c r="CN367" s="148" t="n"/>
      <c r="CO367" s="148" t="n"/>
      <c r="CP367" s="148" t="n"/>
      <c r="CQ367" s="148" t="n"/>
      <c r="CR367" s="148" t="n"/>
      <c r="CS367" s="148" t="n"/>
      <c r="CT367" s="148" t="n"/>
      <c r="CU367" s="148" t="n"/>
      <c r="CV367" s="148" t="n"/>
    </row>
    <row r="368">
      <c r="A368" s="162" t="n"/>
      <c r="B368" s="64" t="n"/>
      <c r="C368" s="129" t="n"/>
      <c r="D368" s="130" t="inlineStr"/>
      <c r="E368" s="150" t="inlineStr"/>
      <c r="F368" s="150" t="inlineStr"/>
      <c r="G368" s="150" t="n"/>
      <c r="H368" s="152" t="n"/>
      <c r="I368" s="152" t="n"/>
      <c r="J368" s="152" t="n"/>
      <c r="K368" s="152" t="n"/>
      <c r="L368" s="152" t="n"/>
      <c r="M368" s="152" t="n"/>
      <c r="N368" s="152" t="n"/>
      <c r="O368" s="152" t="n"/>
      <c r="P368" s="152" t="n"/>
      <c r="Q368" s="152" t="n"/>
      <c r="R368" s="152" t="n"/>
      <c r="S368" s="165" t="n"/>
      <c r="T368" s="155" t="n"/>
      <c r="U368" s="152" t="n"/>
      <c r="V368" s="152" t="n"/>
      <c r="W368" s="152" t="n"/>
      <c r="X368" s="152" t="n"/>
      <c r="Y368" s="152" t="n"/>
      <c r="Z368" s="152" t="n"/>
      <c r="AA368" s="152" t="n"/>
      <c r="AB368" s="152" t="n"/>
      <c r="AC368" s="152" t="n"/>
      <c r="AD368" s="152" t="n"/>
      <c r="AE368" s="152" t="n"/>
      <c r="AF368" s="152" t="n"/>
      <c r="AG368" s="152" t="n"/>
      <c r="AH368" s="152" t="n"/>
      <c r="AI368" s="152" t="n"/>
      <c r="AJ368" s="152" t="n"/>
      <c r="AK368" s="152" t="n"/>
      <c r="AL368" s="152" t="n"/>
      <c r="AM368" s="152" t="n"/>
      <c r="AN368" s="166" t="n"/>
      <c r="AO368" s="155" t="n"/>
      <c r="AP368" s="152" t="n"/>
      <c r="AQ368" s="152" t="n"/>
      <c r="AR368" s="152" t="n"/>
      <c r="AS368" s="152" t="n"/>
      <c r="AT368" s="152" t="n"/>
      <c r="AU368" s="155" t="n"/>
      <c r="AV368" s="152" t="n"/>
      <c r="AW368" s="152" t="n"/>
      <c r="AX368" s="152" t="n"/>
      <c r="AY368" s="152" t="n"/>
      <c r="AZ368" s="152" t="n"/>
      <c r="BA368" s="165" t="n"/>
      <c r="BB368" s="165" t="n"/>
      <c r="BC368" s="155" t="n"/>
      <c r="BD368" s="152" t="n"/>
      <c r="BE368" s="152" t="n"/>
      <c r="BF368" s="152" t="n"/>
      <c r="BG368" s="155" t="n"/>
      <c r="BH368" s="152" t="n"/>
      <c r="BI368" s="152" t="n"/>
      <c r="BJ368" s="152" t="n"/>
      <c r="BK368" s="152" t="n"/>
      <c r="BL368" s="152" t="n"/>
      <c r="BM368" s="152" t="n"/>
      <c r="BN368" s="152" t="n"/>
      <c r="BO368" s="152" t="n"/>
      <c r="BP368" s="155" t="n"/>
      <c r="BQ368" s="152" t="n"/>
      <c r="BR368" s="152" t="n"/>
      <c r="BS368" s="152" t="n"/>
      <c r="BT368" s="152" t="n"/>
      <c r="BU368" s="152" t="n"/>
      <c r="BV368" s="152" t="n"/>
      <c r="BW368" s="152" t="n"/>
      <c r="BX368" s="165" t="n"/>
      <c r="BY368" s="150" t="n"/>
      <c r="BZ368" s="150" t="n"/>
      <c r="CA368" s="150" t="n"/>
      <c r="CB368" s="174" t="n"/>
      <c r="CC368" s="156" t="n"/>
      <c r="CD368" s="156" t="n"/>
      <c r="CE368" s="167">
        <f>IFERROR(__xludf.DUMMYFUNCTION("""COMPUTED_VALUE"""),"")</f>
        <v/>
      </c>
      <c r="CF368" s="158">
        <f>IFERROR(__xludf.DUMMYFUNCTION("""COMPUTED_VALUE"""),"")</f>
        <v/>
      </c>
      <c r="CG368" s="148" t="n"/>
      <c r="CH368" s="148" t="n"/>
      <c r="CI368" s="148" t="n"/>
      <c r="CJ368" s="148" t="n"/>
      <c r="CK368" s="148" t="n"/>
      <c r="CL368" s="148" t="n"/>
      <c r="CM368" s="148" t="n"/>
      <c r="CN368" s="148" t="n"/>
      <c r="CO368" s="148" t="n"/>
      <c r="CP368" s="148" t="n"/>
      <c r="CQ368" s="148" t="n"/>
      <c r="CR368" s="148" t="n"/>
      <c r="CS368" s="148" t="n"/>
      <c r="CT368" s="148" t="n"/>
      <c r="CU368" s="148" t="n"/>
      <c r="CV368" s="148" t="n"/>
    </row>
    <row r="369">
      <c r="A369" s="162" t="n"/>
      <c r="B369" s="64" t="n"/>
      <c r="C369" s="129" t="n"/>
      <c r="D369" s="130" t="inlineStr"/>
      <c r="E369" s="150" t="inlineStr"/>
      <c r="F369" s="150" t="inlineStr"/>
      <c r="G369" s="150" t="n"/>
      <c r="H369" s="152" t="n"/>
      <c r="I369" s="152" t="n"/>
      <c r="J369" s="152" t="n"/>
      <c r="K369" s="152" t="n"/>
      <c r="L369" s="152" t="n"/>
      <c r="M369" s="152" t="n"/>
      <c r="N369" s="152" t="n"/>
      <c r="O369" s="152" t="n"/>
      <c r="P369" s="152" t="n"/>
      <c r="Q369" s="152" t="n"/>
      <c r="R369" s="152" t="n"/>
      <c r="S369" s="165" t="n"/>
      <c r="T369" s="155" t="n"/>
      <c r="U369" s="152" t="n"/>
      <c r="V369" s="152" t="n"/>
      <c r="W369" s="152" t="n"/>
      <c r="X369" s="152" t="n"/>
      <c r="Y369" s="152" t="n"/>
      <c r="Z369" s="152" t="n"/>
      <c r="AA369" s="152" t="n"/>
      <c r="AB369" s="152" t="n"/>
      <c r="AC369" s="152" t="n"/>
      <c r="AD369" s="152" t="n"/>
      <c r="AE369" s="152" t="n"/>
      <c r="AF369" s="152" t="n"/>
      <c r="AG369" s="152" t="n"/>
      <c r="AH369" s="152" t="n"/>
      <c r="AI369" s="152" t="n"/>
      <c r="AJ369" s="152" t="n"/>
      <c r="AK369" s="152" t="n"/>
      <c r="AL369" s="152" t="n"/>
      <c r="AM369" s="152" t="n"/>
      <c r="AN369" s="166" t="n"/>
      <c r="AO369" s="155" t="n"/>
      <c r="AP369" s="152" t="n"/>
      <c r="AQ369" s="152" t="n"/>
      <c r="AR369" s="152" t="n"/>
      <c r="AS369" s="152" t="n"/>
      <c r="AT369" s="152" t="n"/>
      <c r="AU369" s="155" t="n"/>
      <c r="AV369" s="152" t="n"/>
      <c r="AW369" s="152" t="n"/>
      <c r="AX369" s="152" t="n"/>
      <c r="AY369" s="152" t="n"/>
      <c r="AZ369" s="152" t="n"/>
      <c r="BA369" s="165" t="n"/>
      <c r="BB369" s="165" t="n"/>
      <c r="BC369" s="155" t="n"/>
      <c r="BD369" s="152" t="n"/>
      <c r="BE369" s="152" t="n"/>
      <c r="BF369" s="152" t="n"/>
      <c r="BG369" s="155" t="n"/>
      <c r="BH369" s="152" t="n"/>
      <c r="BI369" s="152" t="n"/>
      <c r="BJ369" s="152" t="n"/>
      <c r="BK369" s="152" t="n"/>
      <c r="BL369" s="152" t="n"/>
      <c r="BM369" s="152" t="n"/>
      <c r="BN369" s="152" t="n"/>
      <c r="BO369" s="152" t="n"/>
      <c r="BP369" s="155" t="n"/>
      <c r="BQ369" s="152" t="n"/>
      <c r="BR369" s="152" t="n"/>
      <c r="BS369" s="152" t="n"/>
      <c r="BT369" s="152" t="n"/>
      <c r="BU369" s="152" t="n"/>
      <c r="BV369" s="152" t="n"/>
      <c r="BW369" s="152" t="n"/>
      <c r="BX369" s="165" t="n"/>
      <c r="BY369" s="150" t="n"/>
      <c r="BZ369" s="150" t="n"/>
      <c r="CA369" s="150" t="n"/>
      <c r="CB369" s="174" t="n"/>
      <c r="CC369" s="156" t="n"/>
      <c r="CD369" s="156" t="n"/>
      <c r="CE369" s="167">
        <f>IFERROR(__xludf.DUMMYFUNCTION("""COMPUTED_VALUE"""),"")</f>
        <v/>
      </c>
      <c r="CF369" s="158">
        <f>IFERROR(__xludf.DUMMYFUNCTION("""COMPUTED_VALUE"""),"")</f>
        <v/>
      </c>
      <c r="CG369" s="148" t="n"/>
      <c r="CH369" s="148" t="n"/>
      <c r="CI369" s="148" t="n"/>
      <c r="CJ369" s="148" t="n"/>
      <c r="CK369" s="148" t="n"/>
      <c r="CL369" s="148" t="n"/>
      <c r="CM369" s="148" t="n"/>
      <c r="CN369" s="148" t="n"/>
      <c r="CO369" s="148" t="n"/>
      <c r="CP369" s="148" t="n"/>
      <c r="CQ369" s="148" t="n"/>
      <c r="CR369" s="148" t="n"/>
      <c r="CS369" s="148" t="n"/>
      <c r="CT369" s="148" t="n"/>
      <c r="CU369" s="148" t="n"/>
      <c r="CV369" s="148" t="n"/>
    </row>
    <row r="370">
      <c r="A370" s="162" t="n"/>
      <c r="B370" s="64" t="n"/>
      <c r="C370" s="129" t="n"/>
      <c r="D370" s="130" t="inlineStr"/>
      <c r="E370" s="150" t="inlineStr"/>
      <c r="F370" s="150" t="inlineStr"/>
      <c r="G370" s="150" t="n"/>
      <c r="H370" s="152" t="n"/>
      <c r="I370" s="152" t="n"/>
      <c r="J370" s="152" t="n"/>
      <c r="K370" s="152" t="n"/>
      <c r="L370" s="152" t="n"/>
      <c r="M370" s="152" t="n"/>
      <c r="N370" s="152" t="n"/>
      <c r="O370" s="152" t="n"/>
      <c r="P370" s="152" t="n"/>
      <c r="Q370" s="152" t="n"/>
      <c r="R370" s="152" t="n"/>
      <c r="S370" s="165" t="n"/>
      <c r="T370" s="155" t="n"/>
      <c r="U370" s="152" t="n"/>
      <c r="V370" s="152" t="n"/>
      <c r="W370" s="152" t="n"/>
      <c r="X370" s="152" t="n"/>
      <c r="Y370" s="152" t="n"/>
      <c r="Z370" s="152" t="n"/>
      <c r="AA370" s="152" t="n"/>
      <c r="AB370" s="152" t="n"/>
      <c r="AC370" s="152" t="n"/>
      <c r="AD370" s="152" t="n"/>
      <c r="AE370" s="152" t="n"/>
      <c r="AF370" s="152" t="n"/>
      <c r="AG370" s="152" t="n"/>
      <c r="AH370" s="152" t="n"/>
      <c r="AI370" s="152" t="n"/>
      <c r="AJ370" s="152" t="n"/>
      <c r="AK370" s="152" t="n"/>
      <c r="AL370" s="152" t="n"/>
      <c r="AM370" s="152" t="n"/>
      <c r="AN370" s="166" t="n"/>
      <c r="AO370" s="155" t="n"/>
      <c r="AP370" s="152" t="n"/>
      <c r="AQ370" s="152" t="n"/>
      <c r="AR370" s="152" t="n"/>
      <c r="AS370" s="152" t="n"/>
      <c r="AT370" s="152" t="n"/>
      <c r="AU370" s="155" t="n"/>
      <c r="AV370" s="152" t="n"/>
      <c r="AW370" s="152" t="n"/>
      <c r="AX370" s="152" t="n"/>
      <c r="AY370" s="152" t="n"/>
      <c r="AZ370" s="152" t="n"/>
      <c r="BA370" s="165" t="n"/>
      <c r="BB370" s="165" t="n"/>
      <c r="BC370" s="155" t="n"/>
      <c r="BD370" s="152" t="n"/>
      <c r="BE370" s="152" t="n"/>
      <c r="BF370" s="152" t="n"/>
      <c r="BG370" s="155" t="n"/>
      <c r="BH370" s="152" t="n"/>
      <c r="BI370" s="152" t="n"/>
      <c r="BJ370" s="152" t="n"/>
      <c r="BK370" s="152" t="n"/>
      <c r="BL370" s="152" t="n"/>
      <c r="BM370" s="152" t="n"/>
      <c r="BN370" s="152" t="n"/>
      <c r="BO370" s="152" t="n"/>
      <c r="BP370" s="155" t="n"/>
      <c r="BQ370" s="152" t="n"/>
      <c r="BR370" s="152" t="n"/>
      <c r="BS370" s="152" t="n"/>
      <c r="BT370" s="152" t="n"/>
      <c r="BU370" s="152" t="n"/>
      <c r="BV370" s="152" t="n"/>
      <c r="BW370" s="152" t="n"/>
      <c r="BX370" s="165" t="n"/>
      <c r="BY370" s="150" t="n"/>
      <c r="BZ370" s="150" t="n"/>
      <c r="CA370" s="150" t="n"/>
      <c r="CB370" s="174" t="n"/>
      <c r="CC370" s="156" t="n"/>
      <c r="CD370" s="156" t="n"/>
      <c r="CE370" s="167">
        <f>IFERROR(__xludf.DUMMYFUNCTION("""COMPUTED_VALUE"""),"")</f>
        <v/>
      </c>
      <c r="CF370" s="158">
        <f>IFERROR(__xludf.DUMMYFUNCTION("""COMPUTED_VALUE"""),"")</f>
        <v/>
      </c>
      <c r="CG370" s="148" t="n"/>
      <c r="CH370" s="148" t="n"/>
      <c r="CI370" s="148" t="n"/>
      <c r="CJ370" s="148" t="n"/>
      <c r="CK370" s="148" t="n"/>
      <c r="CL370" s="148" t="n"/>
      <c r="CM370" s="148" t="n"/>
      <c r="CN370" s="148" t="n"/>
      <c r="CO370" s="148" t="n"/>
      <c r="CP370" s="148" t="n"/>
      <c r="CQ370" s="148" t="n"/>
      <c r="CR370" s="148" t="n"/>
      <c r="CS370" s="148" t="n"/>
      <c r="CT370" s="148" t="n"/>
      <c r="CU370" s="148" t="n"/>
      <c r="CV370" s="148" t="n"/>
    </row>
    <row r="371">
      <c r="A371" s="162" t="n"/>
      <c r="B371" s="64" t="n"/>
      <c r="C371" s="129" t="n"/>
      <c r="D371" s="130" t="inlineStr"/>
      <c r="E371" s="150" t="inlineStr"/>
      <c r="F371" s="150" t="inlineStr"/>
      <c r="G371" s="150" t="n"/>
      <c r="H371" s="152" t="n"/>
      <c r="I371" s="152" t="n"/>
      <c r="J371" s="152" t="n"/>
      <c r="K371" s="152" t="n"/>
      <c r="L371" s="152" t="n"/>
      <c r="M371" s="152" t="n"/>
      <c r="N371" s="152" t="n"/>
      <c r="O371" s="152" t="n"/>
      <c r="P371" s="152" t="n"/>
      <c r="Q371" s="152" t="n"/>
      <c r="R371" s="152" t="n"/>
      <c r="S371" s="165" t="n"/>
      <c r="T371" s="155" t="n"/>
      <c r="U371" s="152" t="n"/>
      <c r="V371" s="152" t="n"/>
      <c r="W371" s="152" t="n"/>
      <c r="X371" s="152" t="n"/>
      <c r="Y371" s="152" t="n"/>
      <c r="Z371" s="152" t="n"/>
      <c r="AA371" s="152" t="n"/>
      <c r="AB371" s="152" t="n"/>
      <c r="AC371" s="152" t="n"/>
      <c r="AD371" s="152" t="n"/>
      <c r="AE371" s="152" t="n"/>
      <c r="AF371" s="152" t="n"/>
      <c r="AG371" s="152" t="n"/>
      <c r="AH371" s="152" t="n"/>
      <c r="AI371" s="152" t="n"/>
      <c r="AJ371" s="152" t="n"/>
      <c r="AK371" s="152" t="n"/>
      <c r="AL371" s="152" t="n"/>
      <c r="AM371" s="152" t="n"/>
      <c r="AN371" s="166" t="n"/>
      <c r="AO371" s="155" t="n"/>
      <c r="AP371" s="152" t="n"/>
      <c r="AQ371" s="152" t="n"/>
      <c r="AR371" s="152" t="n"/>
      <c r="AS371" s="152" t="n"/>
      <c r="AT371" s="152" t="n"/>
      <c r="AU371" s="155" t="n"/>
      <c r="AV371" s="152" t="n"/>
      <c r="AW371" s="152" t="n"/>
      <c r="AX371" s="152" t="n"/>
      <c r="AY371" s="152" t="n"/>
      <c r="AZ371" s="152" t="n"/>
      <c r="BA371" s="165" t="n"/>
      <c r="BB371" s="165" t="n"/>
      <c r="BC371" s="155" t="n"/>
      <c r="BD371" s="152" t="n"/>
      <c r="BE371" s="152" t="n"/>
      <c r="BF371" s="152" t="n"/>
      <c r="BG371" s="155" t="n"/>
      <c r="BH371" s="152" t="n"/>
      <c r="BI371" s="152" t="n"/>
      <c r="BJ371" s="152" t="n"/>
      <c r="BK371" s="152" t="n"/>
      <c r="BL371" s="152" t="n"/>
      <c r="BM371" s="152" t="n"/>
      <c r="BN371" s="152" t="n"/>
      <c r="BO371" s="152" t="n"/>
      <c r="BP371" s="155" t="n"/>
      <c r="BQ371" s="152" t="n"/>
      <c r="BR371" s="152" t="n"/>
      <c r="BS371" s="152" t="n"/>
      <c r="BT371" s="152" t="n"/>
      <c r="BU371" s="152" t="n"/>
      <c r="BV371" s="152" t="n"/>
      <c r="BW371" s="152" t="n"/>
      <c r="BX371" s="165" t="n"/>
      <c r="BY371" s="150" t="n"/>
      <c r="BZ371" s="150" t="n"/>
      <c r="CA371" s="150" t="n"/>
      <c r="CB371" s="174" t="n"/>
      <c r="CC371" s="156" t="n"/>
      <c r="CD371" s="156" t="n"/>
      <c r="CE371" s="167">
        <f>IFERROR(__xludf.DUMMYFUNCTION("""COMPUTED_VALUE"""),"")</f>
        <v/>
      </c>
      <c r="CF371" s="158">
        <f>IFERROR(__xludf.DUMMYFUNCTION("""COMPUTED_VALUE"""),"")</f>
        <v/>
      </c>
      <c r="CG371" s="148" t="n"/>
      <c r="CH371" s="148" t="n"/>
      <c r="CI371" s="148" t="n"/>
      <c r="CJ371" s="148" t="n"/>
      <c r="CK371" s="148" t="n"/>
      <c r="CL371" s="148" t="n"/>
      <c r="CM371" s="148" t="n"/>
      <c r="CN371" s="148" t="n"/>
      <c r="CO371" s="148" t="n"/>
      <c r="CP371" s="148" t="n"/>
      <c r="CQ371" s="148" t="n"/>
      <c r="CR371" s="148" t="n"/>
      <c r="CS371" s="148" t="n"/>
      <c r="CT371" s="148" t="n"/>
      <c r="CU371" s="148" t="n"/>
      <c r="CV371" s="148" t="n"/>
    </row>
    <row r="372">
      <c r="A372" s="162" t="n"/>
      <c r="B372" s="64" t="n"/>
      <c r="C372" s="129" t="n"/>
      <c r="D372" s="130" t="inlineStr"/>
      <c r="E372" s="150" t="inlineStr"/>
      <c r="F372" s="150" t="inlineStr"/>
      <c r="G372" s="150" t="n"/>
      <c r="H372" s="152" t="n"/>
      <c r="I372" s="152" t="n"/>
      <c r="J372" s="152" t="n"/>
      <c r="K372" s="152" t="n"/>
      <c r="L372" s="152" t="n"/>
      <c r="M372" s="152" t="n"/>
      <c r="N372" s="152" t="n"/>
      <c r="O372" s="152" t="n"/>
      <c r="P372" s="152" t="n"/>
      <c r="Q372" s="152" t="n"/>
      <c r="R372" s="152" t="n"/>
      <c r="S372" s="165" t="n"/>
      <c r="T372" s="155" t="n"/>
      <c r="U372" s="152" t="n"/>
      <c r="V372" s="152" t="n"/>
      <c r="W372" s="152" t="n"/>
      <c r="X372" s="152" t="n"/>
      <c r="Y372" s="152" t="n"/>
      <c r="Z372" s="152" t="n"/>
      <c r="AA372" s="152" t="n"/>
      <c r="AB372" s="152" t="n"/>
      <c r="AC372" s="152" t="n"/>
      <c r="AD372" s="152" t="n"/>
      <c r="AE372" s="152" t="n"/>
      <c r="AF372" s="152" t="n"/>
      <c r="AG372" s="152" t="n"/>
      <c r="AH372" s="152" t="n"/>
      <c r="AI372" s="152" t="n"/>
      <c r="AJ372" s="152" t="n"/>
      <c r="AK372" s="152" t="n"/>
      <c r="AL372" s="152" t="n"/>
      <c r="AM372" s="152" t="n"/>
      <c r="AN372" s="166" t="n"/>
      <c r="AO372" s="155" t="n"/>
      <c r="AP372" s="152" t="n"/>
      <c r="AQ372" s="152" t="n"/>
      <c r="AR372" s="152" t="n"/>
      <c r="AS372" s="152" t="n"/>
      <c r="AT372" s="152" t="n"/>
      <c r="AU372" s="155" t="n"/>
      <c r="AV372" s="152" t="n"/>
      <c r="AW372" s="152" t="n"/>
      <c r="AX372" s="152" t="n"/>
      <c r="AY372" s="152" t="n"/>
      <c r="AZ372" s="152" t="n"/>
      <c r="BA372" s="165" t="n"/>
      <c r="BB372" s="165" t="n"/>
      <c r="BC372" s="155" t="n"/>
      <c r="BD372" s="152" t="n"/>
      <c r="BE372" s="152" t="n"/>
      <c r="BF372" s="152" t="n"/>
      <c r="BG372" s="155" t="n"/>
      <c r="BH372" s="152" t="n"/>
      <c r="BI372" s="152" t="n"/>
      <c r="BJ372" s="152" t="n"/>
      <c r="BK372" s="152" t="n"/>
      <c r="BL372" s="152" t="n"/>
      <c r="BM372" s="152" t="n"/>
      <c r="BN372" s="152" t="n"/>
      <c r="BO372" s="152" t="n"/>
      <c r="BP372" s="155" t="n"/>
      <c r="BQ372" s="152" t="n"/>
      <c r="BR372" s="152" t="n"/>
      <c r="BS372" s="152" t="n"/>
      <c r="BT372" s="152" t="n"/>
      <c r="BU372" s="152" t="n"/>
      <c r="BV372" s="152" t="n"/>
      <c r="BW372" s="152" t="n"/>
      <c r="BX372" s="165" t="n"/>
      <c r="BY372" s="150" t="n"/>
      <c r="BZ372" s="150" t="n"/>
      <c r="CA372" s="150" t="n"/>
      <c r="CB372" s="174" t="n"/>
      <c r="CC372" s="156" t="n"/>
      <c r="CD372" s="156" t="n"/>
      <c r="CE372" s="167">
        <f>IFERROR(__xludf.DUMMYFUNCTION("""COMPUTED_VALUE"""),"")</f>
        <v/>
      </c>
      <c r="CF372" s="158">
        <f>IFERROR(__xludf.DUMMYFUNCTION("""COMPUTED_VALUE"""),"")</f>
        <v/>
      </c>
      <c r="CG372" s="148" t="n"/>
      <c r="CH372" s="148" t="n"/>
      <c r="CI372" s="148" t="n"/>
      <c r="CJ372" s="148" t="n"/>
      <c r="CK372" s="148" t="n"/>
      <c r="CL372" s="148" t="n"/>
      <c r="CM372" s="148" t="n"/>
      <c r="CN372" s="148" t="n"/>
      <c r="CO372" s="148" t="n"/>
      <c r="CP372" s="148" t="n"/>
      <c r="CQ372" s="148" t="n"/>
      <c r="CR372" s="148" t="n"/>
      <c r="CS372" s="148" t="n"/>
      <c r="CT372" s="148" t="n"/>
      <c r="CU372" s="148" t="n"/>
      <c r="CV372" s="148" t="n"/>
    </row>
    <row r="373">
      <c r="A373" s="162" t="n"/>
      <c r="B373" s="64" t="n"/>
      <c r="C373" s="129" t="n"/>
      <c r="D373" s="130" t="inlineStr"/>
      <c r="E373" s="150" t="inlineStr"/>
      <c r="F373" s="150" t="inlineStr"/>
      <c r="G373" s="150" t="n"/>
      <c r="H373" s="152" t="n"/>
      <c r="I373" s="152" t="n"/>
      <c r="J373" s="152" t="n"/>
      <c r="K373" s="152" t="n"/>
      <c r="L373" s="152" t="n"/>
      <c r="M373" s="152" t="n"/>
      <c r="N373" s="152" t="n"/>
      <c r="O373" s="152" t="n"/>
      <c r="P373" s="152" t="n"/>
      <c r="Q373" s="152" t="n"/>
      <c r="R373" s="152" t="n"/>
      <c r="S373" s="165" t="n"/>
      <c r="T373" s="155" t="n"/>
      <c r="U373" s="152" t="n"/>
      <c r="V373" s="152" t="n"/>
      <c r="W373" s="152" t="n"/>
      <c r="X373" s="152" t="n"/>
      <c r="Y373" s="152" t="n"/>
      <c r="Z373" s="152" t="n"/>
      <c r="AA373" s="152" t="n"/>
      <c r="AB373" s="152" t="n"/>
      <c r="AC373" s="152" t="n"/>
      <c r="AD373" s="152" t="n"/>
      <c r="AE373" s="152" t="n"/>
      <c r="AF373" s="152" t="n"/>
      <c r="AG373" s="152" t="n"/>
      <c r="AH373" s="152" t="n"/>
      <c r="AI373" s="152" t="n"/>
      <c r="AJ373" s="152" t="n"/>
      <c r="AK373" s="152" t="n"/>
      <c r="AL373" s="152" t="n"/>
      <c r="AM373" s="152" t="n"/>
      <c r="AN373" s="166" t="n"/>
      <c r="AO373" s="155" t="n"/>
      <c r="AP373" s="152" t="n"/>
      <c r="AQ373" s="152" t="n"/>
      <c r="AR373" s="152" t="n"/>
      <c r="AS373" s="152" t="n"/>
      <c r="AT373" s="152" t="n"/>
      <c r="AU373" s="155" t="n"/>
      <c r="AV373" s="152" t="n"/>
      <c r="AW373" s="152" t="n"/>
      <c r="AX373" s="152" t="n"/>
      <c r="AY373" s="152" t="n"/>
      <c r="AZ373" s="152" t="n"/>
      <c r="BA373" s="165" t="n"/>
      <c r="BB373" s="165" t="n"/>
      <c r="BC373" s="155" t="n"/>
      <c r="BD373" s="152" t="n"/>
      <c r="BE373" s="152" t="n"/>
      <c r="BF373" s="152" t="n"/>
      <c r="BG373" s="155" t="n"/>
      <c r="BH373" s="152" t="n"/>
      <c r="BI373" s="152" t="n"/>
      <c r="BJ373" s="152" t="n"/>
      <c r="BK373" s="152" t="n"/>
      <c r="BL373" s="152" t="n"/>
      <c r="BM373" s="152" t="n"/>
      <c r="BN373" s="152" t="n"/>
      <c r="BO373" s="152" t="n"/>
      <c r="BP373" s="155" t="n"/>
      <c r="BQ373" s="152" t="n"/>
      <c r="BR373" s="152" t="n"/>
      <c r="BS373" s="152" t="n"/>
      <c r="BT373" s="152" t="n"/>
      <c r="BU373" s="152" t="n"/>
      <c r="BV373" s="152" t="n"/>
      <c r="BW373" s="152" t="n"/>
      <c r="BX373" s="165" t="n"/>
      <c r="BY373" s="150" t="n"/>
      <c r="BZ373" s="150" t="n"/>
      <c r="CA373" s="150" t="n"/>
      <c r="CB373" s="174" t="n"/>
      <c r="CC373" s="156" t="n"/>
      <c r="CD373" s="156" t="n"/>
      <c r="CE373" s="167">
        <f>IFERROR(__xludf.DUMMYFUNCTION("""COMPUTED_VALUE"""),"")</f>
        <v/>
      </c>
      <c r="CF373" s="158">
        <f>IFERROR(__xludf.DUMMYFUNCTION("""COMPUTED_VALUE"""),"")</f>
        <v/>
      </c>
      <c r="CG373" s="148" t="n"/>
      <c r="CH373" s="148" t="n"/>
      <c r="CI373" s="148" t="n"/>
      <c r="CJ373" s="148" t="n"/>
      <c r="CK373" s="148" t="n"/>
      <c r="CL373" s="148" t="n"/>
      <c r="CM373" s="148" t="n"/>
      <c r="CN373" s="148" t="n"/>
      <c r="CO373" s="148" t="n"/>
      <c r="CP373" s="148" t="n"/>
      <c r="CQ373" s="148" t="n"/>
      <c r="CR373" s="148" t="n"/>
      <c r="CS373" s="148" t="n"/>
      <c r="CT373" s="148" t="n"/>
      <c r="CU373" s="148" t="n"/>
      <c r="CV373" s="148" t="n"/>
    </row>
    <row r="374">
      <c r="A374" s="162" t="n"/>
      <c r="B374" s="64" t="n"/>
      <c r="C374" s="129" t="n"/>
      <c r="D374" s="130" t="inlineStr"/>
      <c r="E374" s="150" t="inlineStr"/>
      <c r="F374" s="150" t="inlineStr"/>
      <c r="G374" s="150" t="n"/>
      <c r="H374" s="152" t="n"/>
      <c r="I374" s="152" t="n"/>
      <c r="J374" s="152" t="n"/>
      <c r="K374" s="152" t="n"/>
      <c r="L374" s="152" t="n"/>
      <c r="M374" s="152" t="n"/>
      <c r="N374" s="152" t="n"/>
      <c r="O374" s="152" t="n"/>
      <c r="P374" s="152" t="n"/>
      <c r="Q374" s="152" t="n"/>
      <c r="R374" s="152" t="n"/>
      <c r="S374" s="165" t="n"/>
      <c r="T374" s="155" t="n"/>
      <c r="U374" s="152" t="n"/>
      <c r="V374" s="152" t="n"/>
      <c r="W374" s="152" t="n"/>
      <c r="X374" s="152" t="n"/>
      <c r="Y374" s="152" t="n"/>
      <c r="Z374" s="152" t="n"/>
      <c r="AA374" s="152" t="n"/>
      <c r="AB374" s="152" t="n"/>
      <c r="AC374" s="152" t="n"/>
      <c r="AD374" s="152" t="n"/>
      <c r="AE374" s="152" t="n"/>
      <c r="AF374" s="152" t="n"/>
      <c r="AG374" s="152" t="n"/>
      <c r="AH374" s="152" t="n"/>
      <c r="AI374" s="152" t="n"/>
      <c r="AJ374" s="152" t="n"/>
      <c r="AK374" s="152" t="n"/>
      <c r="AL374" s="152" t="n"/>
      <c r="AM374" s="152" t="n"/>
      <c r="AN374" s="166" t="n"/>
      <c r="AO374" s="155" t="n"/>
      <c r="AP374" s="152" t="n"/>
      <c r="AQ374" s="152" t="n"/>
      <c r="AR374" s="152" t="n"/>
      <c r="AS374" s="152" t="n"/>
      <c r="AT374" s="152" t="n"/>
      <c r="AU374" s="155" t="n"/>
      <c r="AV374" s="152" t="n"/>
      <c r="AW374" s="152" t="n"/>
      <c r="AX374" s="152" t="n"/>
      <c r="AY374" s="152" t="n"/>
      <c r="AZ374" s="152" t="n"/>
      <c r="BA374" s="165" t="n"/>
      <c r="BB374" s="165" t="n"/>
      <c r="BC374" s="155" t="n"/>
      <c r="BD374" s="152" t="n"/>
      <c r="BE374" s="152" t="n"/>
      <c r="BF374" s="152" t="n"/>
      <c r="BG374" s="155" t="n"/>
      <c r="BH374" s="152" t="n"/>
      <c r="BI374" s="152" t="n"/>
      <c r="BJ374" s="152" t="n"/>
      <c r="BK374" s="152" t="n"/>
      <c r="BL374" s="152" t="n"/>
      <c r="BM374" s="152" t="n"/>
      <c r="BN374" s="152" t="n"/>
      <c r="BO374" s="152" t="n"/>
      <c r="BP374" s="155" t="n"/>
      <c r="BQ374" s="152" t="n"/>
      <c r="BR374" s="152" t="n"/>
      <c r="BS374" s="152" t="n"/>
      <c r="BT374" s="152" t="n"/>
      <c r="BU374" s="152" t="n"/>
      <c r="BV374" s="152" t="n"/>
      <c r="BW374" s="152" t="n"/>
      <c r="BX374" s="165" t="n"/>
      <c r="BY374" s="150" t="n"/>
      <c r="BZ374" s="150" t="n"/>
      <c r="CA374" s="150" t="n"/>
      <c r="CB374" s="174" t="n"/>
      <c r="CC374" s="156" t="n"/>
      <c r="CD374" s="156" t="n"/>
      <c r="CE374" s="167">
        <f>IFERROR(__xludf.DUMMYFUNCTION("""COMPUTED_VALUE"""),"")</f>
        <v/>
      </c>
      <c r="CF374" s="158">
        <f>IFERROR(__xludf.DUMMYFUNCTION("""COMPUTED_VALUE"""),"")</f>
        <v/>
      </c>
      <c r="CG374" s="148" t="n"/>
      <c r="CH374" s="148" t="n"/>
      <c r="CI374" s="148" t="n"/>
      <c r="CJ374" s="148" t="n"/>
      <c r="CK374" s="148" t="n"/>
      <c r="CL374" s="148" t="n"/>
      <c r="CM374" s="148" t="n"/>
      <c r="CN374" s="148" t="n"/>
      <c r="CO374" s="148" t="n"/>
      <c r="CP374" s="148" t="n"/>
      <c r="CQ374" s="148" t="n"/>
      <c r="CR374" s="148" t="n"/>
      <c r="CS374" s="148" t="n"/>
      <c r="CT374" s="148" t="n"/>
      <c r="CU374" s="148" t="n"/>
      <c r="CV374" s="148" t="n"/>
    </row>
    <row r="375">
      <c r="A375" s="162" t="n"/>
      <c r="B375" s="64" t="n"/>
      <c r="C375" s="129" t="n"/>
      <c r="D375" s="130" t="inlineStr"/>
      <c r="E375" s="150" t="inlineStr"/>
      <c r="F375" s="150" t="inlineStr"/>
      <c r="G375" s="150" t="n"/>
      <c r="H375" s="152" t="n"/>
      <c r="I375" s="152" t="n"/>
      <c r="J375" s="152" t="n"/>
      <c r="K375" s="152" t="n"/>
      <c r="L375" s="152" t="n"/>
      <c r="M375" s="152" t="n"/>
      <c r="N375" s="152" t="n"/>
      <c r="O375" s="152" t="n"/>
      <c r="P375" s="152" t="n"/>
      <c r="Q375" s="152" t="n"/>
      <c r="R375" s="152" t="n"/>
      <c r="S375" s="165" t="n"/>
      <c r="T375" s="155" t="n"/>
      <c r="U375" s="152" t="n"/>
      <c r="V375" s="152" t="n"/>
      <c r="W375" s="152" t="n"/>
      <c r="X375" s="152" t="n"/>
      <c r="Y375" s="152" t="n"/>
      <c r="Z375" s="152" t="n"/>
      <c r="AA375" s="152" t="n"/>
      <c r="AB375" s="152" t="n"/>
      <c r="AC375" s="152" t="n"/>
      <c r="AD375" s="152" t="n"/>
      <c r="AE375" s="152" t="n"/>
      <c r="AF375" s="152" t="n"/>
      <c r="AG375" s="152" t="n"/>
      <c r="AH375" s="152" t="n"/>
      <c r="AI375" s="152" t="n"/>
      <c r="AJ375" s="152" t="n"/>
      <c r="AK375" s="152" t="n"/>
      <c r="AL375" s="152" t="n"/>
      <c r="AM375" s="152" t="n"/>
      <c r="AN375" s="166" t="n"/>
      <c r="AO375" s="155" t="n"/>
      <c r="AP375" s="152" t="n"/>
      <c r="AQ375" s="152" t="n"/>
      <c r="AR375" s="152" t="n"/>
      <c r="AS375" s="152" t="n"/>
      <c r="AT375" s="152" t="n"/>
      <c r="AU375" s="155" t="n"/>
      <c r="AV375" s="152" t="n"/>
      <c r="AW375" s="152" t="n"/>
      <c r="AX375" s="152" t="n"/>
      <c r="AY375" s="152" t="n"/>
      <c r="AZ375" s="152" t="n"/>
      <c r="BA375" s="165" t="n"/>
      <c r="BB375" s="165" t="n"/>
      <c r="BC375" s="155" t="n"/>
      <c r="BD375" s="152" t="n"/>
      <c r="BE375" s="152" t="n"/>
      <c r="BF375" s="152" t="n"/>
      <c r="BG375" s="155" t="n"/>
      <c r="BH375" s="152" t="n"/>
      <c r="BI375" s="152" t="n"/>
      <c r="BJ375" s="152" t="n"/>
      <c r="BK375" s="152" t="n"/>
      <c r="BL375" s="152" t="n"/>
      <c r="BM375" s="152" t="n"/>
      <c r="BN375" s="152" t="n"/>
      <c r="BO375" s="152" t="n"/>
      <c r="BP375" s="155" t="n"/>
      <c r="BQ375" s="152" t="n"/>
      <c r="BR375" s="152" t="n"/>
      <c r="BS375" s="152" t="n"/>
      <c r="BT375" s="152" t="n"/>
      <c r="BU375" s="152" t="n"/>
      <c r="BV375" s="152" t="n"/>
      <c r="BW375" s="152" t="n"/>
      <c r="BX375" s="165" t="n"/>
      <c r="BY375" s="150" t="n"/>
      <c r="BZ375" s="150" t="n"/>
      <c r="CA375" s="150" t="n"/>
      <c r="CB375" s="174" t="n"/>
      <c r="CC375" s="156" t="n"/>
      <c r="CD375" s="156" t="n"/>
      <c r="CE375" s="167">
        <f>IFERROR(__xludf.DUMMYFUNCTION("""COMPUTED_VALUE"""),"")</f>
        <v/>
      </c>
      <c r="CF375" s="158">
        <f>IFERROR(__xludf.DUMMYFUNCTION("""COMPUTED_VALUE"""),"")</f>
        <v/>
      </c>
      <c r="CG375" s="148" t="n"/>
      <c r="CH375" s="148" t="n"/>
      <c r="CI375" s="148" t="n"/>
      <c r="CJ375" s="148" t="n"/>
      <c r="CK375" s="148" t="n"/>
      <c r="CL375" s="148" t="n"/>
      <c r="CM375" s="148" t="n"/>
      <c r="CN375" s="148" t="n"/>
      <c r="CO375" s="148" t="n"/>
      <c r="CP375" s="148" t="n"/>
      <c r="CQ375" s="148" t="n"/>
      <c r="CR375" s="148" t="n"/>
      <c r="CS375" s="148" t="n"/>
      <c r="CT375" s="148" t="n"/>
      <c r="CU375" s="148" t="n"/>
      <c r="CV375" s="148" t="n"/>
    </row>
    <row r="376">
      <c r="A376" s="162" t="n"/>
      <c r="B376" s="64" t="n"/>
      <c r="C376" s="129" t="n"/>
      <c r="D376" s="130" t="inlineStr"/>
      <c r="E376" s="150" t="inlineStr"/>
      <c r="F376" s="150" t="inlineStr"/>
      <c r="G376" s="150" t="n"/>
      <c r="H376" s="152" t="n"/>
      <c r="I376" s="152" t="n"/>
      <c r="J376" s="152" t="n"/>
      <c r="K376" s="152" t="n"/>
      <c r="L376" s="152" t="n"/>
      <c r="M376" s="152" t="n"/>
      <c r="N376" s="152" t="n"/>
      <c r="O376" s="152" t="n"/>
      <c r="P376" s="152" t="n"/>
      <c r="Q376" s="152" t="n"/>
      <c r="R376" s="152" t="n"/>
      <c r="S376" s="165" t="n"/>
      <c r="T376" s="155" t="n"/>
      <c r="U376" s="152" t="n"/>
      <c r="V376" s="152" t="n"/>
      <c r="W376" s="152" t="n"/>
      <c r="X376" s="152" t="n"/>
      <c r="Y376" s="152" t="n"/>
      <c r="Z376" s="152" t="n"/>
      <c r="AA376" s="152" t="n"/>
      <c r="AB376" s="152" t="n"/>
      <c r="AC376" s="152" t="n"/>
      <c r="AD376" s="152" t="n"/>
      <c r="AE376" s="152" t="n"/>
      <c r="AF376" s="152" t="n"/>
      <c r="AG376" s="152" t="n"/>
      <c r="AH376" s="152" t="n"/>
      <c r="AI376" s="152" t="n"/>
      <c r="AJ376" s="152" t="n"/>
      <c r="AK376" s="152" t="n"/>
      <c r="AL376" s="152" t="n"/>
      <c r="AM376" s="152" t="n"/>
      <c r="AN376" s="166" t="n"/>
      <c r="AO376" s="155" t="n"/>
      <c r="AP376" s="152" t="n"/>
      <c r="AQ376" s="152" t="n"/>
      <c r="AR376" s="152" t="n"/>
      <c r="AS376" s="152" t="n"/>
      <c r="AT376" s="152" t="n"/>
      <c r="AU376" s="155" t="n"/>
      <c r="AV376" s="152" t="n"/>
      <c r="AW376" s="152" t="n"/>
      <c r="AX376" s="152" t="n"/>
      <c r="AY376" s="152" t="n"/>
      <c r="AZ376" s="152" t="n"/>
      <c r="BA376" s="165" t="n"/>
      <c r="BB376" s="165" t="n"/>
      <c r="BC376" s="155" t="n"/>
      <c r="BD376" s="152" t="n"/>
      <c r="BE376" s="152" t="n"/>
      <c r="BF376" s="152" t="n"/>
      <c r="BG376" s="155" t="n"/>
      <c r="BH376" s="152" t="n"/>
      <c r="BI376" s="152" t="n"/>
      <c r="BJ376" s="152" t="n"/>
      <c r="BK376" s="152" t="n"/>
      <c r="BL376" s="152" t="n"/>
      <c r="BM376" s="152" t="n"/>
      <c r="BN376" s="152" t="n"/>
      <c r="BO376" s="152" t="n"/>
      <c r="BP376" s="155" t="n"/>
      <c r="BQ376" s="152" t="n"/>
      <c r="BR376" s="152" t="n"/>
      <c r="BS376" s="152" t="n"/>
      <c r="BT376" s="152" t="n"/>
      <c r="BU376" s="152" t="n"/>
      <c r="BV376" s="152" t="n"/>
      <c r="BW376" s="152" t="n"/>
      <c r="BX376" s="165" t="n"/>
      <c r="BY376" s="150" t="n"/>
      <c r="BZ376" s="150" t="n"/>
      <c r="CA376" s="150" t="n"/>
      <c r="CB376" s="174" t="n"/>
      <c r="CC376" s="156" t="n"/>
      <c r="CD376" s="156" t="n"/>
      <c r="CE376" s="167">
        <f>IFERROR(__xludf.DUMMYFUNCTION("""COMPUTED_VALUE"""),"")</f>
        <v/>
      </c>
      <c r="CF376" s="158">
        <f>IFERROR(__xludf.DUMMYFUNCTION("""COMPUTED_VALUE"""),"")</f>
        <v/>
      </c>
      <c r="CG376" s="148" t="n"/>
      <c r="CH376" s="148" t="n"/>
      <c r="CI376" s="148" t="n"/>
      <c r="CJ376" s="148" t="n"/>
      <c r="CK376" s="148" t="n"/>
      <c r="CL376" s="148" t="n"/>
      <c r="CM376" s="148" t="n"/>
      <c r="CN376" s="148" t="n"/>
      <c r="CO376" s="148" t="n"/>
      <c r="CP376" s="148" t="n"/>
      <c r="CQ376" s="148" t="n"/>
      <c r="CR376" s="148" t="n"/>
      <c r="CS376" s="148" t="n"/>
      <c r="CT376" s="148" t="n"/>
      <c r="CU376" s="148" t="n"/>
      <c r="CV376" s="148" t="n"/>
    </row>
    <row r="377">
      <c r="A377" s="162" t="n"/>
      <c r="B377" s="64" t="n"/>
      <c r="C377" s="129" t="n"/>
      <c r="D377" s="130" t="inlineStr"/>
      <c r="E377" s="150" t="inlineStr"/>
      <c r="F377" s="150" t="inlineStr"/>
      <c r="G377" s="150" t="n"/>
      <c r="H377" s="152" t="n"/>
      <c r="I377" s="152" t="n"/>
      <c r="J377" s="152" t="n"/>
      <c r="K377" s="152" t="n"/>
      <c r="L377" s="152" t="n"/>
      <c r="M377" s="152" t="n"/>
      <c r="N377" s="152" t="n"/>
      <c r="O377" s="152" t="n"/>
      <c r="P377" s="152" t="n"/>
      <c r="Q377" s="152" t="n"/>
      <c r="R377" s="152" t="n"/>
      <c r="S377" s="165" t="n"/>
      <c r="T377" s="155" t="n"/>
      <c r="U377" s="152" t="n"/>
      <c r="V377" s="152" t="n"/>
      <c r="W377" s="152" t="n"/>
      <c r="X377" s="152" t="n"/>
      <c r="Y377" s="152" t="n"/>
      <c r="Z377" s="152" t="n"/>
      <c r="AA377" s="152" t="n"/>
      <c r="AB377" s="152" t="n"/>
      <c r="AC377" s="152" t="n"/>
      <c r="AD377" s="152" t="n"/>
      <c r="AE377" s="152" t="n"/>
      <c r="AF377" s="152" t="n"/>
      <c r="AG377" s="152" t="n"/>
      <c r="AH377" s="152" t="n"/>
      <c r="AI377" s="152" t="n"/>
      <c r="AJ377" s="152" t="n"/>
      <c r="AK377" s="152" t="n"/>
      <c r="AL377" s="152" t="n"/>
      <c r="AM377" s="152" t="n"/>
      <c r="AN377" s="166" t="n"/>
      <c r="AO377" s="155" t="n"/>
      <c r="AP377" s="152" t="n"/>
      <c r="AQ377" s="152" t="n"/>
      <c r="AR377" s="152" t="n"/>
      <c r="AS377" s="152" t="n"/>
      <c r="AT377" s="152" t="n"/>
      <c r="AU377" s="155" t="n"/>
      <c r="AV377" s="152" t="n"/>
      <c r="AW377" s="152" t="n"/>
      <c r="AX377" s="152" t="n"/>
      <c r="AY377" s="152" t="n"/>
      <c r="AZ377" s="152" t="n"/>
      <c r="BA377" s="165" t="n"/>
      <c r="BB377" s="165" t="n"/>
      <c r="BC377" s="155" t="n"/>
      <c r="BD377" s="152" t="n"/>
      <c r="BE377" s="152" t="n"/>
      <c r="BF377" s="152" t="n"/>
      <c r="BG377" s="155" t="n"/>
      <c r="BH377" s="152" t="n"/>
      <c r="BI377" s="152" t="n"/>
      <c r="BJ377" s="152" t="n"/>
      <c r="BK377" s="152" t="n"/>
      <c r="BL377" s="152" t="n"/>
      <c r="BM377" s="152" t="n"/>
      <c r="BN377" s="152" t="n"/>
      <c r="BO377" s="152" t="n"/>
      <c r="BP377" s="155" t="n"/>
      <c r="BQ377" s="152" t="n"/>
      <c r="BR377" s="152" t="n"/>
      <c r="BS377" s="152" t="n"/>
      <c r="BT377" s="152" t="n"/>
      <c r="BU377" s="152" t="n"/>
      <c r="BV377" s="152" t="n"/>
      <c r="BW377" s="152" t="n"/>
      <c r="BX377" s="165" t="n"/>
      <c r="BY377" s="150" t="n"/>
      <c r="BZ377" s="150" t="n"/>
      <c r="CA377" s="150" t="n"/>
      <c r="CB377" s="174" t="n"/>
      <c r="CC377" s="156" t="n"/>
      <c r="CD377" s="156" t="n"/>
      <c r="CE377" s="167">
        <f>IFERROR(__xludf.DUMMYFUNCTION("""COMPUTED_VALUE"""),"")</f>
        <v/>
      </c>
      <c r="CF377" s="158">
        <f>IFERROR(__xludf.DUMMYFUNCTION("""COMPUTED_VALUE"""),"")</f>
        <v/>
      </c>
      <c r="CG377" s="148" t="n"/>
      <c r="CH377" s="148" t="n"/>
      <c r="CI377" s="148" t="n"/>
      <c r="CJ377" s="148" t="n"/>
      <c r="CK377" s="148" t="n"/>
      <c r="CL377" s="148" t="n"/>
      <c r="CM377" s="148" t="n"/>
      <c r="CN377" s="148" t="n"/>
      <c r="CO377" s="148" t="n"/>
      <c r="CP377" s="148" t="n"/>
      <c r="CQ377" s="148" t="n"/>
      <c r="CR377" s="148" t="n"/>
      <c r="CS377" s="148" t="n"/>
      <c r="CT377" s="148" t="n"/>
      <c r="CU377" s="148" t="n"/>
      <c r="CV377" s="148" t="n"/>
    </row>
    <row r="378">
      <c r="A378" s="162" t="n"/>
      <c r="B378" s="64" t="n"/>
      <c r="C378" s="129" t="n"/>
      <c r="D378" s="130" t="inlineStr"/>
      <c r="E378" s="150" t="inlineStr"/>
      <c r="F378" s="150" t="inlineStr"/>
      <c r="G378" s="150" t="n"/>
      <c r="H378" s="152" t="n"/>
      <c r="I378" s="152" t="n"/>
      <c r="J378" s="152" t="n"/>
      <c r="K378" s="152" t="n"/>
      <c r="L378" s="152" t="n"/>
      <c r="M378" s="152" t="n"/>
      <c r="N378" s="152" t="n"/>
      <c r="O378" s="152" t="n"/>
      <c r="P378" s="152" t="n"/>
      <c r="Q378" s="152" t="n"/>
      <c r="R378" s="152" t="n"/>
      <c r="S378" s="165" t="n"/>
      <c r="T378" s="155" t="n"/>
      <c r="U378" s="152" t="n"/>
      <c r="V378" s="152" t="n"/>
      <c r="W378" s="152" t="n"/>
      <c r="X378" s="152" t="n"/>
      <c r="Y378" s="152" t="n"/>
      <c r="Z378" s="152" t="n"/>
      <c r="AA378" s="152" t="n"/>
      <c r="AB378" s="152" t="n"/>
      <c r="AC378" s="152" t="n"/>
      <c r="AD378" s="152" t="n"/>
      <c r="AE378" s="152" t="n"/>
      <c r="AF378" s="152" t="n"/>
      <c r="AG378" s="152" t="n"/>
      <c r="AH378" s="152" t="n"/>
      <c r="AI378" s="152" t="n"/>
      <c r="AJ378" s="152" t="n"/>
      <c r="AK378" s="152" t="n"/>
      <c r="AL378" s="152" t="n"/>
      <c r="AM378" s="152" t="n"/>
      <c r="AN378" s="166" t="n"/>
      <c r="AO378" s="155" t="n"/>
      <c r="AP378" s="152" t="n"/>
      <c r="AQ378" s="152" t="n"/>
      <c r="AR378" s="152" t="n"/>
      <c r="AS378" s="152" t="n"/>
      <c r="AT378" s="152" t="n"/>
      <c r="AU378" s="155" t="n"/>
      <c r="AV378" s="152" t="n"/>
      <c r="AW378" s="152" t="n"/>
      <c r="AX378" s="152" t="n"/>
      <c r="AY378" s="152" t="n"/>
      <c r="AZ378" s="152" t="n"/>
      <c r="BA378" s="165" t="n"/>
      <c r="BB378" s="165" t="n"/>
      <c r="BC378" s="155" t="n"/>
      <c r="BD378" s="152" t="n"/>
      <c r="BE378" s="152" t="n"/>
      <c r="BF378" s="152" t="n"/>
      <c r="BG378" s="155" t="n"/>
      <c r="BH378" s="152" t="n"/>
      <c r="BI378" s="152" t="n"/>
      <c r="BJ378" s="152" t="n"/>
      <c r="BK378" s="152" t="n"/>
      <c r="BL378" s="152" t="n"/>
      <c r="BM378" s="152" t="n"/>
      <c r="BN378" s="152" t="n"/>
      <c r="BO378" s="152" t="n"/>
      <c r="BP378" s="155" t="n"/>
      <c r="BQ378" s="152" t="n"/>
      <c r="BR378" s="152" t="n"/>
      <c r="BS378" s="152" t="n"/>
      <c r="BT378" s="152" t="n"/>
      <c r="BU378" s="152" t="n"/>
      <c r="BV378" s="152" t="n"/>
      <c r="BW378" s="152" t="n"/>
      <c r="BX378" s="165" t="n"/>
      <c r="BY378" s="150" t="n"/>
      <c r="BZ378" s="150" t="n"/>
      <c r="CA378" s="150" t="n"/>
      <c r="CB378" s="174" t="n"/>
      <c r="CC378" s="156" t="n"/>
      <c r="CD378" s="156" t="n"/>
      <c r="CE378" s="167">
        <f>IFERROR(__xludf.DUMMYFUNCTION("""COMPUTED_VALUE"""),"")</f>
        <v/>
      </c>
      <c r="CF378" s="158">
        <f>IFERROR(__xludf.DUMMYFUNCTION("""COMPUTED_VALUE"""),"")</f>
        <v/>
      </c>
      <c r="CG378" s="148" t="n"/>
      <c r="CH378" s="148" t="n"/>
      <c r="CI378" s="148" t="n"/>
      <c r="CJ378" s="148" t="n"/>
      <c r="CK378" s="148" t="n"/>
      <c r="CL378" s="148" t="n"/>
      <c r="CM378" s="148" t="n"/>
      <c r="CN378" s="148" t="n"/>
      <c r="CO378" s="148" t="n"/>
      <c r="CP378" s="148" t="n"/>
      <c r="CQ378" s="148" t="n"/>
      <c r="CR378" s="148" t="n"/>
      <c r="CS378" s="148" t="n"/>
      <c r="CT378" s="148" t="n"/>
      <c r="CU378" s="148" t="n"/>
      <c r="CV378" s="148" t="n"/>
    </row>
    <row r="379">
      <c r="A379" s="162" t="n"/>
      <c r="B379" s="64" t="n"/>
      <c r="C379" s="129" t="n"/>
      <c r="D379" s="130" t="inlineStr"/>
      <c r="E379" s="150" t="inlineStr"/>
      <c r="F379" s="150" t="inlineStr"/>
      <c r="G379" s="150" t="n"/>
      <c r="H379" s="152" t="n"/>
      <c r="I379" s="152" t="n"/>
      <c r="J379" s="152" t="n"/>
      <c r="K379" s="152" t="n"/>
      <c r="L379" s="152" t="n"/>
      <c r="M379" s="152" t="n"/>
      <c r="N379" s="152" t="n"/>
      <c r="O379" s="152" t="n"/>
      <c r="P379" s="152" t="n"/>
      <c r="Q379" s="152" t="n"/>
      <c r="R379" s="152" t="n"/>
      <c r="S379" s="165" t="n"/>
      <c r="T379" s="155" t="n"/>
      <c r="U379" s="152" t="n"/>
      <c r="V379" s="152" t="n"/>
      <c r="W379" s="152" t="n"/>
      <c r="X379" s="152" t="n"/>
      <c r="Y379" s="152" t="n"/>
      <c r="Z379" s="152" t="n"/>
      <c r="AA379" s="152" t="n"/>
      <c r="AB379" s="152" t="n"/>
      <c r="AC379" s="152" t="n"/>
      <c r="AD379" s="152" t="n"/>
      <c r="AE379" s="152" t="n"/>
      <c r="AF379" s="152" t="n"/>
      <c r="AG379" s="152" t="n"/>
      <c r="AH379" s="152" t="n"/>
      <c r="AI379" s="152" t="n"/>
      <c r="AJ379" s="152" t="n"/>
      <c r="AK379" s="152" t="n"/>
      <c r="AL379" s="152" t="n"/>
      <c r="AM379" s="152" t="n"/>
      <c r="AN379" s="166" t="n"/>
      <c r="AO379" s="155" t="n"/>
      <c r="AP379" s="152" t="n"/>
      <c r="AQ379" s="152" t="n"/>
      <c r="AR379" s="152" t="n"/>
      <c r="AS379" s="152" t="n"/>
      <c r="AT379" s="152" t="n"/>
      <c r="AU379" s="155" t="n"/>
      <c r="AV379" s="152" t="n"/>
      <c r="AW379" s="152" t="n"/>
      <c r="AX379" s="152" t="n"/>
      <c r="AY379" s="152" t="n"/>
      <c r="AZ379" s="152" t="n"/>
      <c r="BA379" s="165" t="n"/>
      <c r="BB379" s="165" t="n"/>
      <c r="BC379" s="155" t="n"/>
      <c r="BD379" s="152" t="n"/>
      <c r="BE379" s="152" t="n"/>
      <c r="BF379" s="152" t="n"/>
      <c r="BG379" s="155" t="n"/>
      <c r="BH379" s="152" t="n"/>
      <c r="BI379" s="152" t="n"/>
      <c r="BJ379" s="152" t="n"/>
      <c r="BK379" s="152" t="n"/>
      <c r="BL379" s="152" t="n"/>
      <c r="BM379" s="152" t="n"/>
      <c r="BN379" s="152" t="n"/>
      <c r="BO379" s="152" t="n"/>
      <c r="BP379" s="155" t="n"/>
      <c r="BQ379" s="152" t="n"/>
      <c r="BR379" s="152" t="n"/>
      <c r="BS379" s="152" t="n"/>
      <c r="BT379" s="152" t="n"/>
      <c r="BU379" s="152" t="n"/>
      <c r="BV379" s="152" t="n"/>
      <c r="BW379" s="152" t="n"/>
      <c r="BX379" s="165" t="n"/>
      <c r="BY379" s="150" t="n"/>
      <c r="BZ379" s="150" t="n"/>
      <c r="CA379" s="150" t="n"/>
      <c r="CB379" s="174" t="n"/>
      <c r="CC379" s="156" t="n"/>
      <c r="CD379" s="156" t="n"/>
      <c r="CE379" s="167">
        <f>IFERROR(__xludf.DUMMYFUNCTION("""COMPUTED_VALUE"""),"")</f>
        <v/>
      </c>
      <c r="CF379" s="158">
        <f>IFERROR(__xludf.DUMMYFUNCTION("""COMPUTED_VALUE"""),"")</f>
        <v/>
      </c>
      <c r="CG379" s="148" t="n"/>
      <c r="CH379" s="148" t="n"/>
      <c r="CI379" s="148" t="n"/>
      <c r="CJ379" s="148" t="n"/>
      <c r="CK379" s="148" t="n"/>
      <c r="CL379" s="148" t="n"/>
      <c r="CM379" s="148" t="n"/>
      <c r="CN379" s="148" t="n"/>
      <c r="CO379" s="148" t="n"/>
      <c r="CP379" s="148" t="n"/>
      <c r="CQ379" s="148" t="n"/>
      <c r="CR379" s="148" t="n"/>
      <c r="CS379" s="148" t="n"/>
      <c r="CT379" s="148" t="n"/>
      <c r="CU379" s="148" t="n"/>
      <c r="CV379" s="148" t="n"/>
    </row>
    <row r="380">
      <c r="A380" s="162" t="n"/>
      <c r="B380" s="64" t="n"/>
      <c r="C380" s="129" t="n"/>
      <c r="D380" s="130" t="inlineStr"/>
      <c r="E380" s="150" t="inlineStr"/>
      <c r="F380" s="150" t="inlineStr"/>
      <c r="G380" s="150" t="n"/>
      <c r="H380" s="152" t="n"/>
      <c r="I380" s="152" t="n"/>
      <c r="J380" s="152" t="n"/>
      <c r="K380" s="152" t="n"/>
      <c r="L380" s="152" t="n"/>
      <c r="M380" s="152" t="n"/>
      <c r="N380" s="152" t="n"/>
      <c r="O380" s="152" t="n"/>
      <c r="P380" s="152" t="n"/>
      <c r="Q380" s="152" t="n"/>
      <c r="R380" s="152" t="n"/>
      <c r="S380" s="165" t="n"/>
      <c r="T380" s="155" t="n"/>
      <c r="U380" s="152" t="n"/>
      <c r="V380" s="152" t="n"/>
      <c r="W380" s="152" t="n"/>
      <c r="X380" s="152" t="n"/>
      <c r="Y380" s="152" t="n"/>
      <c r="Z380" s="152" t="n"/>
      <c r="AA380" s="152" t="n"/>
      <c r="AB380" s="152" t="n"/>
      <c r="AC380" s="152" t="n"/>
      <c r="AD380" s="152" t="n"/>
      <c r="AE380" s="152" t="n"/>
      <c r="AF380" s="152" t="n"/>
      <c r="AG380" s="152" t="n"/>
      <c r="AH380" s="152" t="n"/>
      <c r="AI380" s="152" t="n"/>
      <c r="AJ380" s="152" t="n"/>
      <c r="AK380" s="152" t="n"/>
      <c r="AL380" s="152" t="n"/>
      <c r="AM380" s="152" t="n"/>
      <c r="AN380" s="166" t="n"/>
      <c r="AO380" s="155" t="n"/>
      <c r="AP380" s="152" t="n"/>
      <c r="AQ380" s="152" t="n"/>
      <c r="AR380" s="152" t="n"/>
      <c r="AS380" s="152" t="n"/>
      <c r="AT380" s="152" t="n"/>
      <c r="AU380" s="155" t="n"/>
      <c r="AV380" s="152" t="n"/>
      <c r="AW380" s="152" t="n"/>
      <c r="AX380" s="152" t="n"/>
      <c r="AY380" s="152" t="n"/>
      <c r="AZ380" s="152" t="n"/>
      <c r="BA380" s="165" t="n"/>
      <c r="BB380" s="165" t="n"/>
      <c r="BC380" s="155" t="n"/>
      <c r="BD380" s="152" t="n"/>
      <c r="BE380" s="152" t="n"/>
      <c r="BF380" s="152" t="n"/>
      <c r="BG380" s="155" t="n"/>
      <c r="BH380" s="152" t="n"/>
      <c r="BI380" s="152" t="n"/>
      <c r="BJ380" s="152" t="n"/>
      <c r="BK380" s="152" t="n"/>
      <c r="BL380" s="152" t="n"/>
      <c r="BM380" s="152" t="n"/>
      <c r="BN380" s="152" t="n"/>
      <c r="BO380" s="152" t="n"/>
      <c r="BP380" s="155" t="n"/>
      <c r="BQ380" s="152" t="n"/>
      <c r="BR380" s="152" t="n"/>
      <c r="BS380" s="152" t="n"/>
      <c r="BT380" s="152" t="n"/>
      <c r="BU380" s="152" t="n"/>
      <c r="BV380" s="152" t="n"/>
      <c r="BW380" s="152" t="n"/>
      <c r="BX380" s="165" t="n"/>
      <c r="BY380" s="150" t="n"/>
      <c r="BZ380" s="150" t="n"/>
      <c r="CA380" s="150" t="n"/>
      <c r="CB380" s="174" t="n"/>
      <c r="CC380" s="156" t="n"/>
      <c r="CD380" s="156" t="n"/>
      <c r="CE380" s="167">
        <f>IFERROR(__xludf.DUMMYFUNCTION("""COMPUTED_VALUE"""),"")</f>
        <v/>
      </c>
      <c r="CF380" s="158">
        <f>IFERROR(__xludf.DUMMYFUNCTION("""COMPUTED_VALUE"""),"")</f>
        <v/>
      </c>
      <c r="CG380" s="148" t="n"/>
      <c r="CH380" s="148" t="n"/>
      <c r="CI380" s="148" t="n"/>
      <c r="CJ380" s="148" t="n"/>
      <c r="CK380" s="148" t="n"/>
      <c r="CL380" s="148" t="n"/>
      <c r="CM380" s="148" t="n"/>
      <c r="CN380" s="148" t="n"/>
      <c r="CO380" s="148" t="n"/>
      <c r="CP380" s="148" t="n"/>
      <c r="CQ380" s="148" t="n"/>
      <c r="CR380" s="148" t="n"/>
      <c r="CS380" s="148" t="n"/>
      <c r="CT380" s="148" t="n"/>
      <c r="CU380" s="148" t="n"/>
      <c r="CV380" s="148" t="n"/>
    </row>
    <row r="381">
      <c r="A381" s="162" t="n"/>
      <c r="B381" s="64" t="n"/>
      <c r="C381" s="129" t="n"/>
      <c r="D381" s="130" t="inlineStr"/>
      <c r="E381" s="150" t="inlineStr"/>
      <c r="F381" s="150" t="inlineStr"/>
      <c r="G381" s="150" t="n"/>
      <c r="H381" s="152" t="n"/>
      <c r="I381" s="152" t="n"/>
      <c r="J381" s="152" t="n"/>
      <c r="K381" s="152" t="n"/>
      <c r="L381" s="152" t="n"/>
      <c r="M381" s="152" t="n"/>
      <c r="N381" s="152" t="n"/>
      <c r="O381" s="152" t="n"/>
      <c r="P381" s="152" t="n"/>
      <c r="Q381" s="152" t="n"/>
      <c r="R381" s="152" t="n"/>
      <c r="S381" s="165" t="n"/>
      <c r="T381" s="155" t="n"/>
      <c r="U381" s="152" t="n"/>
      <c r="V381" s="152" t="n"/>
      <c r="W381" s="152" t="n"/>
      <c r="X381" s="152" t="n"/>
      <c r="Y381" s="152" t="n"/>
      <c r="Z381" s="152" t="n"/>
      <c r="AA381" s="152" t="n"/>
      <c r="AB381" s="152" t="n"/>
      <c r="AC381" s="152" t="n"/>
      <c r="AD381" s="152" t="n"/>
      <c r="AE381" s="152" t="n"/>
      <c r="AF381" s="152" t="n"/>
      <c r="AG381" s="152" t="n"/>
      <c r="AH381" s="152" t="n"/>
      <c r="AI381" s="152" t="n"/>
      <c r="AJ381" s="152" t="n"/>
      <c r="AK381" s="152" t="n"/>
      <c r="AL381" s="152" t="n"/>
      <c r="AM381" s="152" t="n"/>
      <c r="AN381" s="166" t="n"/>
      <c r="AO381" s="155" t="n"/>
      <c r="AP381" s="152" t="n"/>
      <c r="AQ381" s="152" t="n"/>
      <c r="AR381" s="152" t="n"/>
      <c r="AS381" s="152" t="n"/>
      <c r="AT381" s="152" t="n"/>
      <c r="AU381" s="155" t="n"/>
      <c r="AV381" s="152" t="n"/>
      <c r="AW381" s="152" t="n"/>
      <c r="AX381" s="152" t="n"/>
      <c r="AY381" s="152" t="n"/>
      <c r="AZ381" s="152" t="n"/>
      <c r="BA381" s="165" t="n"/>
      <c r="BB381" s="165" t="n"/>
      <c r="BC381" s="155" t="n"/>
      <c r="BD381" s="152" t="n"/>
      <c r="BE381" s="152" t="n"/>
      <c r="BF381" s="152" t="n"/>
      <c r="BG381" s="155" t="n"/>
      <c r="BH381" s="152" t="n"/>
      <c r="BI381" s="152" t="n"/>
      <c r="BJ381" s="152" t="n"/>
      <c r="BK381" s="152" t="n"/>
      <c r="BL381" s="152" t="n"/>
      <c r="BM381" s="152" t="n"/>
      <c r="BN381" s="152" t="n"/>
      <c r="BO381" s="152" t="n"/>
      <c r="BP381" s="155" t="n"/>
      <c r="BQ381" s="152" t="n"/>
      <c r="BR381" s="152" t="n"/>
      <c r="BS381" s="152" t="n"/>
      <c r="BT381" s="152" t="n"/>
      <c r="BU381" s="152" t="n"/>
      <c r="BV381" s="152" t="n"/>
      <c r="BW381" s="152" t="n"/>
      <c r="BX381" s="165" t="n"/>
      <c r="BY381" s="150" t="n"/>
      <c r="BZ381" s="150" t="n"/>
      <c r="CA381" s="150" t="n"/>
      <c r="CB381" s="174" t="n"/>
      <c r="CC381" s="156" t="n"/>
      <c r="CD381" s="156" t="n"/>
      <c r="CE381" s="167">
        <f>IFERROR(__xludf.DUMMYFUNCTION("""COMPUTED_VALUE"""),"")</f>
        <v/>
      </c>
      <c r="CF381" s="158">
        <f>IFERROR(__xludf.DUMMYFUNCTION("""COMPUTED_VALUE"""),"")</f>
        <v/>
      </c>
      <c r="CG381" s="148" t="n"/>
      <c r="CH381" s="148" t="n"/>
      <c r="CI381" s="148" t="n"/>
      <c r="CJ381" s="148" t="n"/>
      <c r="CK381" s="148" t="n"/>
      <c r="CL381" s="148" t="n"/>
      <c r="CM381" s="148" t="n"/>
      <c r="CN381" s="148" t="n"/>
      <c r="CO381" s="148" t="n"/>
      <c r="CP381" s="148" t="n"/>
      <c r="CQ381" s="148" t="n"/>
      <c r="CR381" s="148" t="n"/>
      <c r="CS381" s="148" t="n"/>
      <c r="CT381" s="148" t="n"/>
      <c r="CU381" s="148" t="n"/>
      <c r="CV381" s="148" t="n"/>
    </row>
    <row r="382">
      <c r="A382" s="162" t="n"/>
      <c r="B382" s="64" t="n"/>
      <c r="C382" s="129" t="n"/>
      <c r="D382" s="130" t="inlineStr"/>
      <c r="E382" s="150" t="inlineStr"/>
      <c r="F382" s="150" t="inlineStr"/>
      <c r="G382" s="150" t="n"/>
      <c r="H382" s="152" t="n"/>
      <c r="I382" s="152" t="n"/>
      <c r="J382" s="152" t="n"/>
      <c r="K382" s="152" t="n"/>
      <c r="L382" s="152" t="n"/>
      <c r="M382" s="152" t="n"/>
      <c r="N382" s="152" t="n"/>
      <c r="O382" s="152" t="n"/>
      <c r="P382" s="152" t="n"/>
      <c r="Q382" s="152" t="n"/>
      <c r="R382" s="152" t="n"/>
      <c r="S382" s="165" t="n"/>
      <c r="T382" s="155" t="n"/>
      <c r="U382" s="152" t="n"/>
      <c r="V382" s="152" t="n"/>
      <c r="W382" s="152" t="n"/>
      <c r="X382" s="152" t="n"/>
      <c r="Y382" s="152" t="n"/>
      <c r="Z382" s="152" t="n"/>
      <c r="AA382" s="152" t="n"/>
      <c r="AB382" s="152" t="n"/>
      <c r="AC382" s="152" t="n"/>
      <c r="AD382" s="152" t="n"/>
      <c r="AE382" s="152" t="n"/>
      <c r="AF382" s="152" t="n"/>
      <c r="AG382" s="152" t="n"/>
      <c r="AH382" s="152" t="n"/>
      <c r="AI382" s="152" t="n"/>
      <c r="AJ382" s="152" t="n"/>
      <c r="AK382" s="152" t="n"/>
      <c r="AL382" s="152" t="n"/>
      <c r="AM382" s="152" t="n"/>
      <c r="AN382" s="166" t="n"/>
      <c r="AO382" s="155" t="n"/>
      <c r="AP382" s="152" t="n"/>
      <c r="AQ382" s="152" t="n"/>
      <c r="AR382" s="152" t="n"/>
      <c r="AS382" s="152" t="n"/>
      <c r="AT382" s="152" t="n"/>
      <c r="AU382" s="155" t="n"/>
      <c r="AV382" s="152" t="n"/>
      <c r="AW382" s="152" t="n"/>
      <c r="AX382" s="152" t="n"/>
      <c r="AY382" s="152" t="n"/>
      <c r="AZ382" s="152" t="n"/>
      <c r="BA382" s="165" t="n"/>
      <c r="BB382" s="165" t="n"/>
      <c r="BC382" s="155" t="n"/>
      <c r="BD382" s="152" t="n"/>
      <c r="BE382" s="152" t="n"/>
      <c r="BF382" s="152" t="n"/>
      <c r="BG382" s="155" t="n"/>
      <c r="BH382" s="152" t="n"/>
      <c r="BI382" s="152" t="n"/>
      <c r="BJ382" s="152" t="n"/>
      <c r="BK382" s="152" t="n"/>
      <c r="BL382" s="152" t="n"/>
      <c r="BM382" s="152" t="n"/>
      <c r="BN382" s="152" t="n"/>
      <c r="BO382" s="152" t="n"/>
      <c r="BP382" s="155" t="n"/>
      <c r="BQ382" s="152" t="n"/>
      <c r="BR382" s="152" t="n"/>
      <c r="BS382" s="152" t="n"/>
      <c r="BT382" s="152" t="n"/>
      <c r="BU382" s="152" t="n"/>
      <c r="BV382" s="152" t="n"/>
      <c r="BW382" s="152" t="n"/>
      <c r="BX382" s="165" t="n"/>
      <c r="BY382" s="150" t="n"/>
      <c r="BZ382" s="150" t="n"/>
      <c r="CA382" s="150" t="n"/>
      <c r="CB382" s="174" t="n"/>
      <c r="CC382" s="156" t="n"/>
      <c r="CD382" s="156" t="n"/>
      <c r="CE382" s="167">
        <f>IFERROR(__xludf.DUMMYFUNCTION("""COMPUTED_VALUE"""),"")</f>
        <v/>
      </c>
      <c r="CF382" s="158">
        <f>IFERROR(__xludf.DUMMYFUNCTION("""COMPUTED_VALUE"""),"")</f>
        <v/>
      </c>
      <c r="CG382" s="148" t="n"/>
      <c r="CH382" s="148" t="n"/>
      <c r="CI382" s="148" t="n"/>
      <c r="CJ382" s="148" t="n"/>
      <c r="CK382" s="148" t="n"/>
      <c r="CL382" s="148" t="n"/>
      <c r="CM382" s="148" t="n"/>
      <c r="CN382" s="148" t="n"/>
      <c r="CO382" s="148" t="n"/>
      <c r="CP382" s="148" t="n"/>
      <c r="CQ382" s="148" t="n"/>
      <c r="CR382" s="148" t="n"/>
      <c r="CS382" s="148" t="n"/>
      <c r="CT382" s="148" t="n"/>
      <c r="CU382" s="148" t="n"/>
      <c r="CV382" s="148" t="n"/>
    </row>
    <row r="383">
      <c r="A383" s="162" t="n"/>
      <c r="B383" s="64" t="n"/>
      <c r="C383" s="129" t="n"/>
      <c r="D383" s="130" t="inlineStr"/>
      <c r="E383" s="150" t="inlineStr"/>
      <c r="F383" s="150" t="inlineStr"/>
      <c r="G383" s="150" t="n"/>
      <c r="H383" s="152" t="n"/>
      <c r="I383" s="152" t="n"/>
      <c r="J383" s="152" t="n"/>
      <c r="K383" s="152" t="n"/>
      <c r="L383" s="152" t="n"/>
      <c r="M383" s="152" t="n"/>
      <c r="N383" s="152" t="n"/>
      <c r="O383" s="152" t="n"/>
      <c r="P383" s="152" t="n"/>
      <c r="Q383" s="152" t="n"/>
      <c r="R383" s="152" t="n"/>
      <c r="S383" s="165" t="n"/>
      <c r="T383" s="155" t="n"/>
      <c r="U383" s="152" t="n"/>
      <c r="V383" s="152" t="n"/>
      <c r="W383" s="152" t="n"/>
      <c r="X383" s="152" t="n"/>
      <c r="Y383" s="152" t="n"/>
      <c r="Z383" s="152" t="n"/>
      <c r="AA383" s="152" t="n"/>
      <c r="AB383" s="152" t="n"/>
      <c r="AC383" s="152" t="n"/>
      <c r="AD383" s="152" t="n"/>
      <c r="AE383" s="152" t="n"/>
      <c r="AF383" s="152" t="n"/>
      <c r="AG383" s="152" t="n"/>
      <c r="AH383" s="152" t="n"/>
      <c r="AI383" s="152" t="n"/>
      <c r="AJ383" s="152" t="n"/>
      <c r="AK383" s="152" t="n"/>
      <c r="AL383" s="152" t="n"/>
      <c r="AM383" s="152" t="n"/>
      <c r="AN383" s="166" t="n"/>
      <c r="AO383" s="155" t="n"/>
      <c r="AP383" s="152" t="n"/>
      <c r="AQ383" s="152" t="n"/>
      <c r="AR383" s="152" t="n"/>
      <c r="AS383" s="152" t="n"/>
      <c r="AT383" s="152" t="n"/>
      <c r="AU383" s="155" t="n"/>
      <c r="AV383" s="152" t="n"/>
      <c r="AW383" s="152" t="n"/>
      <c r="AX383" s="152" t="n"/>
      <c r="AY383" s="152" t="n"/>
      <c r="AZ383" s="152" t="n"/>
      <c r="BA383" s="165" t="n"/>
      <c r="BB383" s="165" t="n"/>
      <c r="BC383" s="155" t="n"/>
      <c r="BD383" s="152" t="n"/>
      <c r="BE383" s="152" t="n"/>
      <c r="BF383" s="152" t="n"/>
      <c r="BG383" s="155" t="n"/>
      <c r="BH383" s="152" t="n"/>
      <c r="BI383" s="152" t="n"/>
      <c r="BJ383" s="152" t="n"/>
      <c r="BK383" s="152" t="n"/>
      <c r="BL383" s="152" t="n"/>
      <c r="BM383" s="152" t="n"/>
      <c r="BN383" s="152" t="n"/>
      <c r="BO383" s="152" t="n"/>
      <c r="BP383" s="155" t="n"/>
      <c r="BQ383" s="152" t="n"/>
      <c r="BR383" s="152" t="n"/>
      <c r="BS383" s="152" t="n"/>
      <c r="BT383" s="152" t="n"/>
      <c r="BU383" s="152" t="n"/>
      <c r="BV383" s="152" t="n"/>
      <c r="BW383" s="152" t="n"/>
      <c r="BX383" s="165" t="n"/>
      <c r="BY383" s="150" t="n"/>
      <c r="BZ383" s="150" t="n"/>
      <c r="CA383" s="150" t="n"/>
      <c r="CB383" s="174" t="n"/>
      <c r="CC383" s="156" t="n"/>
      <c r="CD383" s="156" t="n"/>
      <c r="CE383" s="167">
        <f>IFERROR(__xludf.DUMMYFUNCTION("""COMPUTED_VALUE"""),"")</f>
        <v/>
      </c>
      <c r="CF383" s="158">
        <f>IFERROR(__xludf.DUMMYFUNCTION("""COMPUTED_VALUE"""),"")</f>
        <v/>
      </c>
      <c r="CG383" s="148" t="n"/>
      <c r="CH383" s="148" t="n"/>
      <c r="CI383" s="148" t="n"/>
      <c r="CJ383" s="148" t="n"/>
      <c r="CK383" s="148" t="n"/>
      <c r="CL383" s="148" t="n"/>
      <c r="CM383" s="148" t="n"/>
      <c r="CN383" s="148" t="n"/>
      <c r="CO383" s="148" t="n"/>
      <c r="CP383" s="148" t="n"/>
      <c r="CQ383" s="148" t="n"/>
      <c r="CR383" s="148" t="n"/>
      <c r="CS383" s="148" t="n"/>
      <c r="CT383" s="148" t="n"/>
      <c r="CU383" s="148" t="n"/>
      <c r="CV383" s="148" t="n"/>
    </row>
    <row r="384">
      <c r="A384" s="162" t="n"/>
      <c r="B384" s="64" t="n"/>
      <c r="C384" s="129" t="n"/>
      <c r="D384" s="130" t="inlineStr"/>
      <c r="E384" s="150" t="inlineStr"/>
      <c r="F384" s="150" t="inlineStr"/>
      <c r="G384" s="150" t="n"/>
      <c r="H384" s="152" t="n"/>
      <c r="I384" s="152" t="n"/>
      <c r="J384" s="152" t="n"/>
      <c r="K384" s="152" t="n"/>
      <c r="L384" s="152" t="n"/>
      <c r="M384" s="152" t="n"/>
      <c r="N384" s="152" t="n"/>
      <c r="O384" s="152" t="n"/>
      <c r="P384" s="152" t="n"/>
      <c r="Q384" s="152" t="n"/>
      <c r="R384" s="152" t="n"/>
      <c r="S384" s="165" t="n"/>
      <c r="T384" s="155" t="n"/>
      <c r="U384" s="152" t="n"/>
      <c r="V384" s="152" t="n"/>
      <c r="W384" s="152" t="n"/>
      <c r="X384" s="152" t="n"/>
      <c r="Y384" s="152" t="n"/>
      <c r="Z384" s="152" t="n"/>
      <c r="AA384" s="152" t="n"/>
      <c r="AB384" s="152" t="n"/>
      <c r="AC384" s="152" t="n"/>
      <c r="AD384" s="152" t="n"/>
      <c r="AE384" s="152" t="n"/>
      <c r="AF384" s="152" t="n"/>
      <c r="AG384" s="152" t="n"/>
      <c r="AH384" s="152" t="n"/>
      <c r="AI384" s="152" t="n"/>
      <c r="AJ384" s="152" t="n"/>
      <c r="AK384" s="152" t="n"/>
      <c r="AL384" s="152" t="n"/>
      <c r="AM384" s="152" t="n"/>
      <c r="AN384" s="166" t="n"/>
      <c r="AO384" s="155" t="n"/>
      <c r="AP384" s="152" t="n"/>
      <c r="AQ384" s="152" t="n"/>
      <c r="AR384" s="152" t="n"/>
      <c r="AS384" s="152" t="n"/>
      <c r="AT384" s="152" t="n"/>
      <c r="AU384" s="155" t="n"/>
      <c r="AV384" s="152" t="n"/>
      <c r="AW384" s="152" t="n"/>
      <c r="AX384" s="152" t="n"/>
      <c r="AY384" s="152" t="n"/>
      <c r="AZ384" s="152" t="n"/>
      <c r="BA384" s="165" t="n"/>
      <c r="BB384" s="165" t="n"/>
      <c r="BC384" s="155" t="n"/>
      <c r="BD384" s="152" t="n"/>
      <c r="BE384" s="152" t="n"/>
      <c r="BF384" s="152" t="n"/>
      <c r="BG384" s="155" t="n"/>
      <c r="BH384" s="152" t="n"/>
      <c r="BI384" s="152" t="n"/>
      <c r="BJ384" s="152" t="n"/>
      <c r="BK384" s="152" t="n"/>
      <c r="BL384" s="152" t="n"/>
      <c r="BM384" s="152" t="n"/>
      <c r="BN384" s="152" t="n"/>
      <c r="BO384" s="152" t="n"/>
      <c r="BP384" s="155" t="n"/>
      <c r="BQ384" s="152" t="n"/>
      <c r="BR384" s="152" t="n"/>
      <c r="BS384" s="152" t="n"/>
      <c r="BT384" s="152" t="n"/>
      <c r="BU384" s="152" t="n"/>
      <c r="BV384" s="152" t="n"/>
      <c r="BW384" s="152" t="n"/>
      <c r="BX384" s="165" t="n"/>
      <c r="BY384" s="150" t="n"/>
      <c r="BZ384" s="150" t="n"/>
      <c r="CA384" s="150" t="n"/>
      <c r="CB384" s="174" t="n"/>
      <c r="CC384" s="156" t="n"/>
      <c r="CD384" s="156" t="n"/>
      <c r="CE384" s="167">
        <f>IFERROR(__xludf.DUMMYFUNCTION("""COMPUTED_VALUE"""),"")</f>
        <v/>
      </c>
      <c r="CF384" s="158">
        <f>IFERROR(__xludf.DUMMYFUNCTION("""COMPUTED_VALUE"""),"")</f>
        <v/>
      </c>
      <c r="CG384" s="148" t="n"/>
      <c r="CH384" s="148" t="n"/>
      <c r="CI384" s="148" t="n"/>
      <c r="CJ384" s="148" t="n"/>
      <c r="CK384" s="148" t="n"/>
      <c r="CL384" s="148" t="n"/>
      <c r="CM384" s="148" t="n"/>
      <c r="CN384" s="148" t="n"/>
      <c r="CO384" s="148" t="n"/>
      <c r="CP384" s="148" t="n"/>
      <c r="CQ384" s="148" t="n"/>
      <c r="CR384" s="148" t="n"/>
      <c r="CS384" s="148" t="n"/>
      <c r="CT384" s="148" t="n"/>
      <c r="CU384" s="148" t="n"/>
      <c r="CV384" s="148" t="n"/>
    </row>
    <row r="385">
      <c r="A385" s="162" t="n"/>
      <c r="B385" s="64" t="n"/>
      <c r="C385" s="129" t="n"/>
      <c r="D385" s="130" t="inlineStr"/>
      <c r="E385" s="150" t="inlineStr"/>
      <c r="F385" s="150" t="inlineStr"/>
      <c r="G385" s="150" t="n"/>
      <c r="H385" s="152" t="n"/>
      <c r="I385" s="152" t="n"/>
      <c r="J385" s="152" t="n"/>
      <c r="K385" s="152" t="n"/>
      <c r="L385" s="152" t="n"/>
      <c r="M385" s="152" t="n"/>
      <c r="N385" s="152" t="n"/>
      <c r="O385" s="152" t="n"/>
      <c r="P385" s="152" t="n"/>
      <c r="Q385" s="152" t="n"/>
      <c r="R385" s="152" t="n"/>
      <c r="S385" s="165" t="n"/>
      <c r="T385" s="155" t="n"/>
      <c r="U385" s="152" t="n"/>
      <c r="V385" s="152" t="n"/>
      <c r="W385" s="152" t="n"/>
      <c r="X385" s="152" t="n"/>
      <c r="Y385" s="152" t="n"/>
      <c r="Z385" s="152" t="n"/>
      <c r="AA385" s="152" t="n"/>
      <c r="AB385" s="152" t="n"/>
      <c r="AC385" s="152" t="n"/>
      <c r="AD385" s="152" t="n"/>
      <c r="AE385" s="152" t="n"/>
      <c r="AF385" s="152" t="n"/>
      <c r="AG385" s="152" t="n"/>
      <c r="AH385" s="152" t="n"/>
      <c r="AI385" s="152" t="n"/>
      <c r="AJ385" s="152" t="n"/>
      <c r="AK385" s="152" t="n"/>
      <c r="AL385" s="152" t="n"/>
      <c r="AM385" s="152" t="n"/>
      <c r="AN385" s="166" t="n"/>
      <c r="AO385" s="155" t="n"/>
      <c r="AP385" s="152" t="n"/>
      <c r="AQ385" s="152" t="n"/>
      <c r="AR385" s="152" t="n"/>
      <c r="AS385" s="152" t="n"/>
      <c r="AT385" s="152" t="n"/>
      <c r="AU385" s="155" t="n"/>
      <c r="AV385" s="152" t="n"/>
      <c r="AW385" s="152" t="n"/>
      <c r="AX385" s="152" t="n"/>
      <c r="AY385" s="152" t="n"/>
      <c r="AZ385" s="152" t="n"/>
      <c r="BA385" s="165" t="n"/>
      <c r="BB385" s="165" t="n"/>
      <c r="BC385" s="155" t="n"/>
      <c r="BD385" s="152" t="n"/>
      <c r="BE385" s="152" t="n"/>
      <c r="BF385" s="152" t="n"/>
      <c r="BG385" s="155" t="n"/>
      <c r="BH385" s="152" t="n"/>
      <c r="BI385" s="152" t="n"/>
      <c r="BJ385" s="152" t="n"/>
      <c r="BK385" s="152" t="n"/>
      <c r="BL385" s="152" t="n"/>
      <c r="BM385" s="152" t="n"/>
      <c r="BN385" s="152" t="n"/>
      <c r="BO385" s="152" t="n"/>
      <c r="BP385" s="155" t="n"/>
      <c r="BQ385" s="152" t="n"/>
      <c r="BR385" s="152" t="n"/>
      <c r="BS385" s="152" t="n"/>
      <c r="BT385" s="152" t="n"/>
      <c r="BU385" s="152" t="n"/>
      <c r="BV385" s="152" t="n"/>
      <c r="BW385" s="152" t="n"/>
      <c r="BX385" s="165" t="n"/>
      <c r="BY385" s="150" t="n"/>
      <c r="BZ385" s="150" t="n"/>
      <c r="CA385" s="150" t="n"/>
      <c r="CB385" s="174" t="n"/>
      <c r="CC385" s="156" t="n"/>
      <c r="CD385" s="156" t="n"/>
      <c r="CE385" s="167">
        <f>IFERROR(__xludf.DUMMYFUNCTION("""COMPUTED_VALUE"""),"")</f>
        <v/>
      </c>
      <c r="CF385" s="158">
        <f>IFERROR(__xludf.DUMMYFUNCTION("""COMPUTED_VALUE"""),"")</f>
        <v/>
      </c>
      <c r="CG385" s="148" t="n"/>
      <c r="CH385" s="148" t="n"/>
      <c r="CI385" s="148" t="n"/>
      <c r="CJ385" s="148" t="n"/>
      <c r="CK385" s="148" t="n"/>
      <c r="CL385" s="148" t="n"/>
      <c r="CM385" s="148" t="n"/>
      <c r="CN385" s="148" t="n"/>
      <c r="CO385" s="148" t="n"/>
      <c r="CP385" s="148" t="n"/>
      <c r="CQ385" s="148" t="n"/>
      <c r="CR385" s="148" t="n"/>
      <c r="CS385" s="148" t="n"/>
      <c r="CT385" s="148" t="n"/>
      <c r="CU385" s="148" t="n"/>
      <c r="CV385" s="148" t="n"/>
    </row>
    <row r="386">
      <c r="A386" s="162" t="n"/>
      <c r="B386" s="64" t="n"/>
      <c r="C386" s="129" t="n"/>
      <c r="D386" s="130" t="inlineStr"/>
      <c r="E386" s="150" t="inlineStr"/>
      <c r="F386" s="150" t="inlineStr"/>
      <c r="G386" s="150" t="n"/>
      <c r="H386" s="152" t="n"/>
      <c r="I386" s="152" t="n"/>
      <c r="J386" s="152" t="n"/>
      <c r="K386" s="152" t="n"/>
      <c r="L386" s="152" t="n"/>
      <c r="M386" s="152" t="n"/>
      <c r="N386" s="152" t="n"/>
      <c r="O386" s="152" t="n"/>
      <c r="P386" s="152" t="n"/>
      <c r="Q386" s="152" t="n"/>
      <c r="R386" s="152" t="n"/>
      <c r="S386" s="165" t="n"/>
      <c r="T386" s="155" t="n"/>
      <c r="U386" s="152" t="n"/>
      <c r="V386" s="152" t="n"/>
      <c r="W386" s="152" t="n"/>
      <c r="X386" s="152" t="n"/>
      <c r="Y386" s="152" t="n"/>
      <c r="Z386" s="152" t="n"/>
      <c r="AA386" s="152" t="n"/>
      <c r="AB386" s="152" t="n"/>
      <c r="AC386" s="152" t="n"/>
      <c r="AD386" s="152" t="n"/>
      <c r="AE386" s="152" t="n"/>
      <c r="AF386" s="152" t="n"/>
      <c r="AG386" s="152" t="n"/>
      <c r="AH386" s="152" t="n"/>
      <c r="AI386" s="152" t="n"/>
      <c r="AJ386" s="152" t="n"/>
      <c r="AK386" s="152" t="n"/>
      <c r="AL386" s="152" t="n"/>
      <c r="AM386" s="152" t="n"/>
      <c r="AN386" s="166" t="n"/>
      <c r="AO386" s="155" t="n"/>
      <c r="AP386" s="152" t="n"/>
      <c r="AQ386" s="152" t="n"/>
      <c r="AR386" s="152" t="n"/>
      <c r="AS386" s="152" t="n"/>
      <c r="AT386" s="152" t="n"/>
      <c r="AU386" s="155" t="n"/>
      <c r="AV386" s="152" t="n"/>
      <c r="AW386" s="152" t="n"/>
      <c r="AX386" s="152" t="n"/>
      <c r="AY386" s="152" t="n"/>
      <c r="AZ386" s="152" t="n"/>
      <c r="BA386" s="165" t="n"/>
      <c r="BB386" s="165" t="n"/>
      <c r="BC386" s="155" t="n"/>
      <c r="BD386" s="152" t="n"/>
      <c r="BE386" s="152" t="n"/>
      <c r="BF386" s="152" t="n"/>
      <c r="BG386" s="155" t="n"/>
      <c r="BH386" s="152" t="n"/>
      <c r="BI386" s="152" t="n"/>
      <c r="BJ386" s="152" t="n"/>
      <c r="BK386" s="152" t="n"/>
      <c r="BL386" s="152" t="n"/>
      <c r="BM386" s="152" t="n"/>
      <c r="BN386" s="152" t="n"/>
      <c r="BO386" s="152" t="n"/>
      <c r="BP386" s="155" t="n"/>
      <c r="BQ386" s="152" t="n"/>
      <c r="BR386" s="152" t="n"/>
      <c r="BS386" s="152" t="n"/>
      <c r="BT386" s="152" t="n"/>
      <c r="BU386" s="152" t="n"/>
      <c r="BV386" s="152" t="n"/>
      <c r="BW386" s="152" t="n"/>
      <c r="BX386" s="165" t="n"/>
      <c r="BY386" s="150" t="n"/>
      <c r="BZ386" s="150" t="n"/>
      <c r="CA386" s="150" t="n"/>
      <c r="CB386" s="174" t="n"/>
      <c r="CC386" s="156" t="n"/>
      <c r="CD386" s="156" t="n"/>
      <c r="CE386" s="167">
        <f>IFERROR(__xludf.DUMMYFUNCTION("""COMPUTED_VALUE"""),"")</f>
        <v/>
      </c>
      <c r="CF386" s="158">
        <f>IFERROR(__xludf.DUMMYFUNCTION("""COMPUTED_VALUE"""),"")</f>
        <v/>
      </c>
      <c r="CG386" s="148" t="n"/>
      <c r="CH386" s="148" t="n"/>
      <c r="CI386" s="148" t="n"/>
      <c r="CJ386" s="148" t="n"/>
      <c r="CK386" s="148" t="n"/>
      <c r="CL386" s="148" t="n"/>
      <c r="CM386" s="148" t="n"/>
      <c r="CN386" s="148" t="n"/>
      <c r="CO386" s="148" t="n"/>
      <c r="CP386" s="148" t="n"/>
      <c r="CQ386" s="148" t="n"/>
      <c r="CR386" s="148" t="n"/>
      <c r="CS386" s="148" t="n"/>
      <c r="CT386" s="148" t="n"/>
      <c r="CU386" s="148" t="n"/>
      <c r="CV386" s="148" t="n"/>
    </row>
    <row r="387">
      <c r="A387" s="162" t="n"/>
      <c r="B387" s="64" t="n"/>
      <c r="C387" s="129" t="n"/>
      <c r="D387" s="130" t="inlineStr"/>
      <c r="E387" s="150" t="inlineStr"/>
      <c r="F387" s="150" t="inlineStr"/>
      <c r="G387" s="150" t="n"/>
      <c r="H387" s="152" t="n"/>
      <c r="I387" s="152" t="n"/>
      <c r="J387" s="152" t="n"/>
      <c r="K387" s="152" t="n"/>
      <c r="L387" s="152" t="n"/>
      <c r="M387" s="152" t="n"/>
      <c r="N387" s="152" t="n"/>
      <c r="O387" s="152" t="n"/>
      <c r="P387" s="152" t="n"/>
      <c r="Q387" s="152" t="n"/>
      <c r="R387" s="152" t="n"/>
      <c r="S387" s="165" t="n"/>
      <c r="T387" s="155" t="n"/>
      <c r="U387" s="152" t="n"/>
      <c r="V387" s="152" t="n"/>
      <c r="W387" s="152" t="n"/>
      <c r="X387" s="152" t="n"/>
      <c r="Y387" s="152" t="n"/>
      <c r="Z387" s="152" t="n"/>
      <c r="AA387" s="152" t="n"/>
      <c r="AB387" s="152" t="n"/>
      <c r="AC387" s="152" t="n"/>
      <c r="AD387" s="152" t="n"/>
      <c r="AE387" s="152" t="n"/>
      <c r="AF387" s="152" t="n"/>
      <c r="AG387" s="152" t="n"/>
      <c r="AH387" s="152" t="n"/>
      <c r="AI387" s="152" t="n"/>
      <c r="AJ387" s="152" t="n"/>
      <c r="AK387" s="152" t="n"/>
      <c r="AL387" s="152" t="n"/>
      <c r="AM387" s="152" t="n"/>
      <c r="AN387" s="166" t="n"/>
      <c r="AO387" s="155" t="n"/>
      <c r="AP387" s="152" t="n"/>
      <c r="AQ387" s="152" t="n"/>
      <c r="AR387" s="152" t="n"/>
      <c r="AS387" s="152" t="n"/>
      <c r="AT387" s="152" t="n"/>
      <c r="AU387" s="155" t="n"/>
      <c r="AV387" s="152" t="n"/>
      <c r="AW387" s="152" t="n"/>
      <c r="AX387" s="152" t="n"/>
      <c r="AY387" s="152" t="n"/>
      <c r="AZ387" s="152" t="n"/>
      <c r="BA387" s="165" t="n"/>
      <c r="BB387" s="165" t="n"/>
      <c r="BC387" s="155" t="n"/>
      <c r="BD387" s="152" t="n"/>
      <c r="BE387" s="152" t="n"/>
      <c r="BF387" s="152" t="n"/>
      <c r="BG387" s="155" t="n"/>
      <c r="BH387" s="152" t="n"/>
      <c r="BI387" s="152" t="n"/>
      <c r="BJ387" s="152" t="n"/>
      <c r="BK387" s="152" t="n"/>
      <c r="BL387" s="152" t="n"/>
      <c r="BM387" s="152" t="n"/>
      <c r="BN387" s="152" t="n"/>
      <c r="BO387" s="152" t="n"/>
      <c r="BP387" s="155" t="n"/>
      <c r="BQ387" s="152" t="n"/>
      <c r="BR387" s="152" t="n"/>
      <c r="BS387" s="152" t="n"/>
      <c r="BT387" s="152" t="n"/>
      <c r="BU387" s="152" t="n"/>
      <c r="BV387" s="152" t="n"/>
      <c r="BW387" s="152" t="n"/>
      <c r="BX387" s="165" t="n"/>
      <c r="BY387" s="150" t="n"/>
      <c r="BZ387" s="150" t="n"/>
      <c r="CA387" s="150" t="n"/>
      <c r="CB387" s="174" t="n"/>
      <c r="CC387" s="156" t="n"/>
      <c r="CD387" s="156" t="n"/>
      <c r="CE387" s="167">
        <f>IFERROR(__xludf.DUMMYFUNCTION("""COMPUTED_VALUE"""),"")</f>
        <v/>
      </c>
      <c r="CF387" s="158">
        <f>IFERROR(__xludf.DUMMYFUNCTION("""COMPUTED_VALUE"""),"")</f>
        <v/>
      </c>
      <c r="CG387" s="148" t="n"/>
      <c r="CH387" s="148" t="n"/>
      <c r="CI387" s="148" t="n"/>
      <c r="CJ387" s="148" t="n"/>
      <c r="CK387" s="148" t="n"/>
      <c r="CL387" s="148" t="n"/>
      <c r="CM387" s="148" t="n"/>
      <c r="CN387" s="148" t="n"/>
      <c r="CO387" s="148" t="n"/>
      <c r="CP387" s="148" t="n"/>
      <c r="CQ387" s="148" t="n"/>
      <c r="CR387" s="148" t="n"/>
      <c r="CS387" s="148" t="n"/>
      <c r="CT387" s="148" t="n"/>
      <c r="CU387" s="148" t="n"/>
      <c r="CV387" s="148" t="n"/>
    </row>
    <row r="388">
      <c r="A388" s="162" t="n"/>
      <c r="B388" s="64" t="n"/>
      <c r="C388" s="129" t="n"/>
      <c r="D388" s="130" t="inlineStr"/>
      <c r="E388" s="150" t="inlineStr"/>
      <c r="F388" s="150" t="inlineStr"/>
      <c r="G388" s="150" t="n"/>
      <c r="H388" s="152" t="n"/>
      <c r="I388" s="152" t="n"/>
      <c r="J388" s="152" t="n"/>
      <c r="K388" s="152" t="n"/>
      <c r="L388" s="152" t="n"/>
      <c r="M388" s="152" t="n"/>
      <c r="N388" s="152" t="n"/>
      <c r="O388" s="152" t="n"/>
      <c r="P388" s="152" t="n"/>
      <c r="Q388" s="152" t="n"/>
      <c r="R388" s="152" t="n"/>
      <c r="S388" s="165" t="n"/>
      <c r="T388" s="155" t="n"/>
      <c r="U388" s="152" t="n"/>
      <c r="V388" s="152" t="n"/>
      <c r="W388" s="152" t="n"/>
      <c r="X388" s="152" t="n"/>
      <c r="Y388" s="152" t="n"/>
      <c r="Z388" s="152" t="n"/>
      <c r="AA388" s="152" t="n"/>
      <c r="AB388" s="152" t="n"/>
      <c r="AC388" s="152" t="n"/>
      <c r="AD388" s="152" t="n"/>
      <c r="AE388" s="152" t="n"/>
      <c r="AF388" s="152" t="n"/>
      <c r="AG388" s="152" t="n"/>
      <c r="AH388" s="152" t="n"/>
      <c r="AI388" s="152" t="n"/>
      <c r="AJ388" s="152" t="n"/>
      <c r="AK388" s="152" t="n"/>
      <c r="AL388" s="152" t="n"/>
      <c r="AM388" s="152" t="n"/>
      <c r="AN388" s="166" t="n"/>
      <c r="AO388" s="155" t="n"/>
      <c r="AP388" s="152" t="n"/>
      <c r="AQ388" s="152" t="n"/>
      <c r="AR388" s="152" t="n"/>
      <c r="AS388" s="152" t="n"/>
      <c r="AT388" s="152" t="n"/>
      <c r="AU388" s="155" t="n"/>
      <c r="AV388" s="152" t="n"/>
      <c r="AW388" s="152" t="n"/>
      <c r="AX388" s="152" t="n"/>
      <c r="AY388" s="152" t="n"/>
      <c r="AZ388" s="152" t="n"/>
      <c r="BA388" s="165" t="n"/>
      <c r="BB388" s="165" t="n"/>
      <c r="BC388" s="155" t="n"/>
      <c r="BD388" s="152" t="n"/>
      <c r="BE388" s="152" t="n"/>
      <c r="BF388" s="152" t="n"/>
      <c r="BG388" s="155" t="n"/>
      <c r="BH388" s="152" t="n"/>
      <c r="BI388" s="152" t="n"/>
      <c r="BJ388" s="152" t="n"/>
      <c r="BK388" s="152" t="n"/>
      <c r="BL388" s="152" t="n"/>
      <c r="BM388" s="152" t="n"/>
      <c r="BN388" s="152" t="n"/>
      <c r="BO388" s="152" t="n"/>
      <c r="BP388" s="155" t="n"/>
      <c r="BQ388" s="152" t="n"/>
      <c r="BR388" s="152" t="n"/>
      <c r="BS388" s="152" t="n"/>
      <c r="BT388" s="152" t="n"/>
      <c r="BU388" s="152" t="n"/>
      <c r="BV388" s="152" t="n"/>
      <c r="BW388" s="152" t="n"/>
      <c r="BX388" s="165" t="n"/>
      <c r="BY388" s="150" t="n"/>
      <c r="BZ388" s="150" t="n"/>
      <c r="CA388" s="150" t="n"/>
      <c r="CB388" s="174" t="n"/>
      <c r="CC388" s="156" t="n"/>
      <c r="CD388" s="156" t="n"/>
      <c r="CE388" s="167">
        <f>IFERROR(__xludf.DUMMYFUNCTION("""COMPUTED_VALUE"""),"")</f>
        <v/>
      </c>
      <c r="CF388" s="158">
        <f>IFERROR(__xludf.DUMMYFUNCTION("""COMPUTED_VALUE"""),"")</f>
        <v/>
      </c>
      <c r="CG388" s="148" t="n"/>
      <c r="CH388" s="148" t="n"/>
      <c r="CI388" s="148" t="n"/>
      <c r="CJ388" s="148" t="n"/>
      <c r="CK388" s="148" t="n"/>
      <c r="CL388" s="148" t="n"/>
      <c r="CM388" s="148" t="n"/>
      <c r="CN388" s="148" t="n"/>
      <c r="CO388" s="148" t="n"/>
      <c r="CP388" s="148" t="n"/>
      <c r="CQ388" s="148" t="n"/>
      <c r="CR388" s="148" t="n"/>
      <c r="CS388" s="148" t="n"/>
      <c r="CT388" s="148" t="n"/>
      <c r="CU388" s="148" t="n"/>
      <c r="CV388" s="148" t="n"/>
    </row>
    <row r="389">
      <c r="A389" s="162" t="n"/>
      <c r="B389" s="64" t="n"/>
      <c r="C389" s="129" t="n"/>
      <c r="D389" s="130" t="inlineStr"/>
      <c r="E389" s="150" t="inlineStr"/>
      <c r="F389" s="150" t="inlineStr"/>
      <c r="G389" s="150" t="n"/>
      <c r="H389" s="152" t="n"/>
      <c r="I389" s="152" t="n"/>
      <c r="J389" s="152" t="n"/>
      <c r="K389" s="152" t="n"/>
      <c r="L389" s="152" t="n"/>
      <c r="M389" s="152" t="n"/>
      <c r="N389" s="152" t="n"/>
      <c r="O389" s="152" t="n"/>
      <c r="P389" s="152" t="n"/>
      <c r="Q389" s="152" t="n"/>
      <c r="R389" s="152" t="n"/>
      <c r="S389" s="165" t="n"/>
      <c r="T389" s="155" t="n"/>
      <c r="U389" s="152" t="n"/>
      <c r="V389" s="152" t="n"/>
      <c r="W389" s="152" t="n"/>
      <c r="X389" s="152" t="n"/>
      <c r="Y389" s="152" t="n"/>
      <c r="Z389" s="152" t="n"/>
      <c r="AA389" s="152" t="n"/>
      <c r="AB389" s="152" t="n"/>
      <c r="AC389" s="152" t="n"/>
      <c r="AD389" s="152" t="n"/>
      <c r="AE389" s="152" t="n"/>
      <c r="AF389" s="152" t="n"/>
      <c r="AG389" s="152" t="n"/>
      <c r="AH389" s="152" t="n"/>
      <c r="AI389" s="152" t="n"/>
      <c r="AJ389" s="152" t="n"/>
      <c r="AK389" s="152" t="n"/>
      <c r="AL389" s="152" t="n"/>
      <c r="AM389" s="152" t="n"/>
      <c r="AN389" s="166" t="n"/>
      <c r="AO389" s="155" t="n"/>
      <c r="AP389" s="152" t="n"/>
      <c r="AQ389" s="152" t="n"/>
      <c r="AR389" s="152" t="n"/>
      <c r="AS389" s="152" t="n"/>
      <c r="AT389" s="152" t="n"/>
      <c r="AU389" s="155" t="n"/>
      <c r="AV389" s="152" t="n"/>
      <c r="AW389" s="152" t="n"/>
      <c r="AX389" s="152" t="n"/>
      <c r="AY389" s="152" t="n"/>
      <c r="AZ389" s="152" t="n"/>
      <c r="BA389" s="165" t="n"/>
      <c r="BB389" s="165" t="n"/>
      <c r="BC389" s="155" t="n"/>
      <c r="BD389" s="152" t="n"/>
      <c r="BE389" s="152" t="n"/>
      <c r="BF389" s="152" t="n"/>
      <c r="BG389" s="155" t="n"/>
      <c r="BH389" s="152" t="n"/>
      <c r="BI389" s="152" t="n"/>
      <c r="BJ389" s="152" t="n"/>
      <c r="BK389" s="152" t="n"/>
      <c r="BL389" s="152" t="n"/>
      <c r="BM389" s="152" t="n"/>
      <c r="BN389" s="152" t="n"/>
      <c r="BO389" s="152" t="n"/>
      <c r="BP389" s="155" t="n"/>
      <c r="BQ389" s="152" t="n"/>
      <c r="BR389" s="152" t="n"/>
      <c r="BS389" s="152" t="n"/>
      <c r="BT389" s="152" t="n"/>
      <c r="BU389" s="152" t="n"/>
      <c r="BV389" s="152" t="n"/>
      <c r="BW389" s="152" t="n"/>
      <c r="BX389" s="165" t="n"/>
      <c r="BY389" s="150" t="n"/>
      <c r="BZ389" s="150" t="n"/>
      <c r="CA389" s="150" t="n"/>
      <c r="CB389" s="174" t="n"/>
      <c r="CC389" s="156" t="n"/>
      <c r="CD389" s="156" t="n"/>
      <c r="CE389" s="167">
        <f>IFERROR(__xludf.DUMMYFUNCTION("""COMPUTED_VALUE"""),"")</f>
        <v/>
      </c>
      <c r="CF389" s="158">
        <f>IFERROR(__xludf.DUMMYFUNCTION("""COMPUTED_VALUE"""),"")</f>
        <v/>
      </c>
      <c r="CG389" s="148" t="n"/>
      <c r="CH389" s="148" t="n"/>
      <c r="CI389" s="148" t="n"/>
      <c r="CJ389" s="148" t="n"/>
      <c r="CK389" s="148" t="n"/>
      <c r="CL389" s="148" t="n"/>
      <c r="CM389" s="148" t="n"/>
      <c r="CN389" s="148" t="n"/>
      <c r="CO389" s="148" t="n"/>
      <c r="CP389" s="148" t="n"/>
      <c r="CQ389" s="148" t="n"/>
      <c r="CR389" s="148" t="n"/>
      <c r="CS389" s="148" t="n"/>
      <c r="CT389" s="148" t="n"/>
      <c r="CU389" s="148" t="n"/>
      <c r="CV389" s="148" t="n"/>
    </row>
    <row r="390">
      <c r="A390" s="162" t="n"/>
      <c r="B390" s="64" t="n"/>
      <c r="C390" s="129" t="n"/>
      <c r="D390" s="130" t="inlineStr"/>
      <c r="E390" s="150" t="inlineStr"/>
      <c r="F390" s="150" t="inlineStr"/>
      <c r="G390" s="150" t="n"/>
      <c r="H390" s="152" t="n"/>
      <c r="I390" s="152" t="n"/>
      <c r="J390" s="152" t="n"/>
      <c r="K390" s="152" t="n"/>
      <c r="L390" s="152" t="n"/>
      <c r="M390" s="152" t="n"/>
      <c r="N390" s="152" t="n"/>
      <c r="O390" s="152" t="n"/>
      <c r="P390" s="152" t="n"/>
      <c r="Q390" s="152" t="n"/>
      <c r="R390" s="152" t="n"/>
      <c r="S390" s="165" t="n"/>
      <c r="T390" s="155" t="n"/>
      <c r="U390" s="152" t="n"/>
      <c r="V390" s="152" t="n"/>
      <c r="W390" s="152" t="n"/>
      <c r="X390" s="152" t="n"/>
      <c r="Y390" s="152" t="n"/>
      <c r="Z390" s="152" t="n"/>
      <c r="AA390" s="152" t="n"/>
      <c r="AB390" s="152" t="n"/>
      <c r="AC390" s="152" t="n"/>
      <c r="AD390" s="152" t="n"/>
      <c r="AE390" s="152" t="n"/>
      <c r="AF390" s="152" t="n"/>
      <c r="AG390" s="152" t="n"/>
      <c r="AH390" s="152" t="n"/>
      <c r="AI390" s="152" t="n"/>
      <c r="AJ390" s="152" t="n"/>
      <c r="AK390" s="152" t="n"/>
      <c r="AL390" s="152" t="n"/>
      <c r="AM390" s="152" t="n"/>
      <c r="AN390" s="166" t="n"/>
      <c r="AO390" s="155" t="n"/>
      <c r="AP390" s="152" t="n"/>
      <c r="AQ390" s="152" t="n"/>
      <c r="AR390" s="152" t="n"/>
      <c r="AS390" s="152" t="n"/>
      <c r="AT390" s="152" t="n"/>
      <c r="AU390" s="155" t="n"/>
      <c r="AV390" s="152" t="n"/>
      <c r="AW390" s="152" t="n"/>
      <c r="AX390" s="152" t="n"/>
      <c r="AY390" s="152" t="n"/>
      <c r="AZ390" s="152" t="n"/>
      <c r="BA390" s="165" t="n"/>
      <c r="BB390" s="165" t="n"/>
      <c r="BC390" s="155" t="n"/>
      <c r="BD390" s="152" t="n"/>
      <c r="BE390" s="152" t="n"/>
      <c r="BF390" s="152" t="n"/>
      <c r="BG390" s="155" t="n"/>
      <c r="BH390" s="152" t="n"/>
      <c r="BI390" s="152" t="n"/>
      <c r="BJ390" s="152" t="n"/>
      <c r="BK390" s="152" t="n"/>
      <c r="BL390" s="152" t="n"/>
      <c r="BM390" s="152" t="n"/>
      <c r="BN390" s="152" t="n"/>
      <c r="BO390" s="152" t="n"/>
      <c r="BP390" s="155" t="n"/>
      <c r="BQ390" s="152" t="n"/>
      <c r="BR390" s="152" t="n"/>
      <c r="BS390" s="152" t="n"/>
      <c r="BT390" s="152" t="n"/>
      <c r="BU390" s="152" t="n"/>
      <c r="BV390" s="152" t="n"/>
      <c r="BW390" s="152" t="n"/>
      <c r="BX390" s="165" t="n"/>
      <c r="BY390" s="150" t="n"/>
      <c r="BZ390" s="150" t="n"/>
      <c r="CA390" s="150" t="n"/>
      <c r="CB390" s="174" t="n"/>
      <c r="CC390" s="156" t="n"/>
      <c r="CD390" s="156" t="n"/>
      <c r="CE390" s="167">
        <f>IFERROR(__xludf.DUMMYFUNCTION("""COMPUTED_VALUE"""),"")</f>
        <v/>
      </c>
      <c r="CF390" s="158">
        <f>IFERROR(__xludf.DUMMYFUNCTION("""COMPUTED_VALUE"""),"")</f>
        <v/>
      </c>
      <c r="CG390" s="148" t="n"/>
      <c r="CH390" s="148" t="n"/>
      <c r="CI390" s="148" t="n"/>
      <c r="CJ390" s="148" t="n"/>
      <c r="CK390" s="148" t="n"/>
      <c r="CL390" s="148" t="n"/>
      <c r="CM390" s="148" t="n"/>
      <c r="CN390" s="148" t="n"/>
      <c r="CO390" s="148" t="n"/>
      <c r="CP390" s="148" t="n"/>
      <c r="CQ390" s="148" t="n"/>
      <c r="CR390" s="148" t="n"/>
      <c r="CS390" s="148" t="n"/>
      <c r="CT390" s="148" t="n"/>
      <c r="CU390" s="148" t="n"/>
      <c r="CV390" s="148" t="n"/>
    </row>
    <row r="391">
      <c r="A391" s="162" t="n"/>
      <c r="B391" s="64" t="n"/>
      <c r="C391" s="129" t="n"/>
      <c r="D391" s="130" t="inlineStr"/>
      <c r="E391" s="150" t="inlineStr"/>
      <c r="F391" s="150" t="inlineStr"/>
      <c r="G391" s="150" t="n"/>
      <c r="H391" s="152" t="n"/>
      <c r="I391" s="152" t="n"/>
      <c r="J391" s="152" t="n"/>
      <c r="K391" s="152" t="n"/>
      <c r="L391" s="152" t="n"/>
      <c r="M391" s="152" t="n"/>
      <c r="N391" s="152" t="n"/>
      <c r="O391" s="152" t="n"/>
      <c r="P391" s="152" t="n"/>
      <c r="Q391" s="152" t="n"/>
      <c r="R391" s="152" t="n"/>
      <c r="S391" s="165" t="n"/>
      <c r="T391" s="155" t="n"/>
      <c r="U391" s="152" t="n"/>
      <c r="V391" s="152" t="n"/>
      <c r="W391" s="152" t="n"/>
      <c r="X391" s="152" t="n"/>
      <c r="Y391" s="152" t="n"/>
      <c r="Z391" s="152" t="n"/>
      <c r="AA391" s="152" t="n"/>
      <c r="AB391" s="152" t="n"/>
      <c r="AC391" s="152" t="n"/>
      <c r="AD391" s="152" t="n"/>
      <c r="AE391" s="152" t="n"/>
      <c r="AF391" s="152" t="n"/>
      <c r="AG391" s="152" t="n"/>
      <c r="AH391" s="152" t="n"/>
      <c r="AI391" s="152" t="n"/>
      <c r="AJ391" s="152" t="n"/>
      <c r="AK391" s="152" t="n"/>
      <c r="AL391" s="152" t="n"/>
      <c r="AM391" s="152" t="n"/>
      <c r="AN391" s="166" t="n"/>
      <c r="AO391" s="155" t="n"/>
      <c r="AP391" s="152" t="n"/>
      <c r="AQ391" s="152" t="n"/>
      <c r="AR391" s="152" t="n"/>
      <c r="AS391" s="152" t="n"/>
      <c r="AT391" s="152" t="n"/>
      <c r="AU391" s="155" t="n"/>
      <c r="AV391" s="152" t="n"/>
      <c r="AW391" s="152" t="n"/>
      <c r="AX391" s="152" t="n"/>
      <c r="AY391" s="152" t="n"/>
      <c r="AZ391" s="152" t="n"/>
      <c r="BA391" s="165" t="n"/>
      <c r="BB391" s="165" t="n"/>
      <c r="BC391" s="155" t="n"/>
      <c r="BD391" s="152" t="n"/>
      <c r="BE391" s="152" t="n"/>
      <c r="BF391" s="152" t="n"/>
      <c r="BG391" s="155" t="n"/>
      <c r="BH391" s="152" t="n"/>
      <c r="BI391" s="152" t="n"/>
      <c r="BJ391" s="152" t="n"/>
      <c r="BK391" s="152" t="n"/>
      <c r="BL391" s="152" t="n"/>
      <c r="BM391" s="152" t="n"/>
      <c r="BN391" s="152" t="n"/>
      <c r="BO391" s="152" t="n"/>
      <c r="BP391" s="155" t="n"/>
      <c r="BQ391" s="152" t="n"/>
      <c r="BR391" s="152" t="n"/>
      <c r="BS391" s="152" t="n"/>
      <c r="BT391" s="152" t="n"/>
      <c r="BU391" s="152" t="n"/>
      <c r="BV391" s="152" t="n"/>
      <c r="BW391" s="152" t="n"/>
      <c r="BX391" s="165" t="n"/>
      <c r="BY391" s="150" t="n"/>
      <c r="BZ391" s="150" t="n"/>
      <c r="CA391" s="150" t="n"/>
      <c r="CB391" s="174" t="n"/>
      <c r="CC391" s="156" t="n"/>
      <c r="CD391" s="156" t="n"/>
      <c r="CE391" s="167">
        <f>IFERROR(__xludf.DUMMYFUNCTION("""COMPUTED_VALUE"""),"")</f>
        <v/>
      </c>
      <c r="CF391" s="158">
        <f>IFERROR(__xludf.DUMMYFUNCTION("""COMPUTED_VALUE"""),"")</f>
        <v/>
      </c>
      <c r="CG391" s="148" t="n"/>
      <c r="CH391" s="148" t="n"/>
      <c r="CI391" s="148" t="n"/>
      <c r="CJ391" s="148" t="n"/>
      <c r="CK391" s="148" t="n"/>
      <c r="CL391" s="148" t="n"/>
      <c r="CM391" s="148" t="n"/>
      <c r="CN391" s="148" t="n"/>
      <c r="CO391" s="148" t="n"/>
      <c r="CP391" s="148" t="n"/>
      <c r="CQ391" s="148" t="n"/>
      <c r="CR391" s="148" t="n"/>
      <c r="CS391" s="148" t="n"/>
      <c r="CT391" s="148" t="n"/>
      <c r="CU391" s="148" t="n"/>
      <c r="CV391" s="148" t="n"/>
    </row>
    <row r="392">
      <c r="A392" s="162" t="n"/>
      <c r="B392" s="64" t="n"/>
      <c r="C392" s="129" t="n"/>
      <c r="D392" s="130" t="inlineStr"/>
      <c r="E392" s="150" t="inlineStr"/>
      <c r="F392" s="150" t="inlineStr"/>
      <c r="G392" s="150" t="n"/>
      <c r="H392" s="152" t="n"/>
      <c r="I392" s="152" t="n"/>
      <c r="J392" s="152" t="n"/>
      <c r="K392" s="152" t="n"/>
      <c r="L392" s="152" t="n"/>
      <c r="M392" s="152" t="n"/>
      <c r="N392" s="152" t="n"/>
      <c r="O392" s="152" t="n"/>
      <c r="P392" s="152" t="n"/>
      <c r="Q392" s="152" t="n"/>
      <c r="R392" s="152" t="n"/>
      <c r="S392" s="165" t="n"/>
      <c r="T392" s="155" t="n"/>
      <c r="U392" s="152" t="n"/>
      <c r="V392" s="152" t="n"/>
      <c r="W392" s="152" t="n"/>
      <c r="X392" s="152" t="n"/>
      <c r="Y392" s="152" t="n"/>
      <c r="Z392" s="152" t="n"/>
      <c r="AA392" s="152" t="n"/>
      <c r="AB392" s="152" t="n"/>
      <c r="AC392" s="152" t="n"/>
      <c r="AD392" s="152" t="n"/>
      <c r="AE392" s="152" t="n"/>
      <c r="AF392" s="152" t="n"/>
      <c r="AG392" s="152" t="n"/>
      <c r="AH392" s="152" t="n"/>
      <c r="AI392" s="152" t="n"/>
      <c r="AJ392" s="152" t="n"/>
      <c r="AK392" s="152" t="n"/>
      <c r="AL392" s="152" t="n"/>
      <c r="AM392" s="152" t="n"/>
      <c r="AN392" s="166" t="n"/>
      <c r="AO392" s="155" t="n"/>
      <c r="AP392" s="152" t="n"/>
      <c r="AQ392" s="152" t="n"/>
      <c r="AR392" s="152" t="n"/>
      <c r="AS392" s="152" t="n"/>
      <c r="AT392" s="152" t="n"/>
      <c r="AU392" s="155" t="n"/>
      <c r="AV392" s="152" t="n"/>
      <c r="AW392" s="152" t="n"/>
      <c r="AX392" s="152" t="n"/>
      <c r="AY392" s="152" t="n"/>
      <c r="AZ392" s="152" t="n"/>
      <c r="BA392" s="165" t="n"/>
      <c r="BB392" s="165" t="n"/>
      <c r="BC392" s="155" t="n"/>
      <c r="BD392" s="152" t="n"/>
      <c r="BE392" s="152" t="n"/>
      <c r="BF392" s="152" t="n"/>
      <c r="BG392" s="155" t="n"/>
      <c r="BH392" s="152" t="n"/>
      <c r="BI392" s="152" t="n"/>
      <c r="BJ392" s="152" t="n"/>
      <c r="BK392" s="152" t="n"/>
      <c r="BL392" s="152" t="n"/>
      <c r="BM392" s="152" t="n"/>
      <c r="BN392" s="152" t="n"/>
      <c r="BO392" s="152" t="n"/>
      <c r="BP392" s="155" t="n"/>
      <c r="BQ392" s="152" t="n"/>
      <c r="BR392" s="152" t="n"/>
      <c r="BS392" s="152" t="n"/>
      <c r="BT392" s="152" t="n"/>
      <c r="BU392" s="152" t="n"/>
      <c r="BV392" s="152" t="n"/>
      <c r="BW392" s="152" t="n"/>
      <c r="BX392" s="165" t="n"/>
      <c r="BY392" s="150" t="n"/>
      <c r="BZ392" s="150" t="n"/>
      <c r="CA392" s="150" t="n"/>
      <c r="CB392" s="174" t="n"/>
      <c r="CC392" s="156" t="n"/>
      <c r="CD392" s="156" t="n"/>
      <c r="CE392" s="167">
        <f>IFERROR(__xludf.DUMMYFUNCTION("""COMPUTED_VALUE"""),"")</f>
        <v/>
      </c>
      <c r="CF392" s="158">
        <f>IFERROR(__xludf.DUMMYFUNCTION("""COMPUTED_VALUE"""),"")</f>
        <v/>
      </c>
      <c r="CG392" s="148" t="n"/>
      <c r="CH392" s="148" t="n"/>
      <c r="CI392" s="148" t="n"/>
      <c r="CJ392" s="148" t="n"/>
      <c r="CK392" s="148" t="n"/>
      <c r="CL392" s="148" t="n"/>
      <c r="CM392" s="148" t="n"/>
      <c r="CN392" s="148" t="n"/>
      <c r="CO392" s="148" t="n"/>
      <c r="CP392" s="148" t="n"/>
      <c r="CQ392" s="148" t="n"/>
      <c r="CR392" s="148" t="n"/>
      <c r="CS392" s="148" t="n"/>
      <c r="CT392" s="148" t="n"/>
      <c r="CU392" s="148" t="n"/>
      <c r="CV392" s="148" t="n"/>
    </row>
    <row r="393">
      <c r="A393" s="162" t="n"/>
      <c r="B393" s="64" t="n"/>
      <c r="C393" s="129" t="n"/>
      <c r="D393" s="130" t="inlineStr"/>
      <c r="E393" s="150" t="inlineStr"/>
      <c r="F393" s="150" t="inlineStr"/>
      <c r="G393" s="150" t="n"/>
      <c r="H393" s="152" t="n"/>
      <c r="I393" s="152" t="n"/>
      <c r="J393" s="152" t="n"/>
      <c r="K393" s="152" t="n"/>
      <c r="L393" s="152" t="n"/>
      <c r="M393" s="152" t="n"/>
      <c r="N393" s="152" t="n"/>
      <c r="O393" s="152" t="n"/>
      <c r="P393" s="152" t="n"/>
      <c r="Q393" s="152" t="n"/>
      <c r="R393" s="152" t="n"/>
      <c r="S393" s="165" t="n"/>
      <c r="T393" s="155" t="n"/>
      <c r="U393" s="152" t="n"/>
      <c r="V393" s="152" t="n"/>
      <c r="W393" s="152" t="n"/>
      <c r="X393" s="152" t="n"/>
      <c r="Y393" s="152" t="n"/>
      <c r="Z393" s="152" t="n"/>
      <c r="AA393" s="152" t="n"/>
      <c r="AB393" s="152" t="n"/>
      <c r="AC393" s="152" t="n"/>
      <c r="AD393" s="152" t="n"/>
      <c r="AE393" s="152" t="n"/>
      <c r="AF393" s="152" t="n"/>
      <c r="AG393" s="152" t="n"/>
      <c r="AH393" s="152" t="n"/>
      <c r="AI393" s="152" t="n"/>
      <c r="AJ393" s="152" t="n"/>
      <c r="AK393" s="152" t="n"/>
      <c r="AL393" s="152" t="n"/>
      <c r="AM393" s="152" t="n"/>
      <c r="AN393" s="166" t="n"/>
      <c r="AO393" s="155" t="n"/>
      <c r="AP393" s="152" t="n"/>
      <c r="AQ393" s="152" t="n"/>
      <c r="AR393" s="152" t="n"/>
      <c r="AS393" s="152" t="n"/>
      <c r="AT393" s="152" t="n"/>
      <c r="AU393" s="155" t="n"/>
      <c r="AV393" s="152" t="n"/>
      <c r="AW393" s="152" t="n"/>
      <c r="AX393" s="152" t="n"/>
      <c r="AY393" s="152" t="n"/>
      <c r="AZ393" s="152" t="n"/>
      <c r="BA393" s="165" t="n"/>
      <c r="BB393" s="165" t="n"/>
      <c r="BC393" s="155" t="n"/>
      <c r="BD393" s="152" t="n"/>
      <c r="BE393" s="152" t="n"/>
      <c r="BF393" s="152" t="n"/>
      <c r="BG393" s="155" t="n"/>
      <c r="BH393" s="152" t="n"/>
      <c r="BI393" s="152" t="n"/>
      <c r="BJ393" s="152" t="n"/>
      <c r="BK393" s="152" t="n"/>
      <c r="BL393" s="152" t="n"/>
      <c r="BM393" s="152" t="n"/>
      <c r="BN393" s="152" t="n"/>
      <c r="BO393" s="152" t="n"/>
      <c r="BP393" s="155" t="n"/>
      <c r="BQ393" s="152" t="n"/>
      <c r="BR393" s="152" t="n"/>
      <c r="BS393" s="152" t="n"/>
      <c r="BT393" s="152" t="n"/>
      <c r="BU393" s="152" t="n"/>
      <c r="BV393" s="152" t="n"/>
      <c r="BW393" s="152" t="n"/>
      <c r="BX393" s="165" t="n"/>
      <c r="BY393" s="150" t="n"/>
      <c r="BZ393" s="150" t="n"/>
      <c r="CA393" s="150" t="n"/>
      <c r="CB393" s="174" t="n"/>
      <c r="CC393" s="156" t="n"/>
      <c r="CD393" s="156" t="n"/>
      <c r="CE393" s="167">
        <f>IFERROR(__xludf.DUMMYFUNCTION("""COMPUTED_VALUE"""),"")</f>
        <v/>
      </c>
      <c r="CF393" s="158">
        <f>IFERROR(__xludf.DUMMYFUNCTION("""COMPUTED_VALUE"""),"")</f>
        <v/>
      </c>
      <c r="CG393" s="148" t="n"/>
      <c r="CH393" s="148" t="n"/>
      <c r="CI393" s="148" t="n"/>
      <c r="CJ393" s="148" t="n"/>
      <c r="CK393" s="148" t="n"/>
      <c r="CL393" s="148" t="n"/>
      <c r="CM393" s="148" t="n"/>
      <c r="CN393" s="148" t="n"/>
      <c r="CO393" s="148" t="n"/>
      <c r="CP393" s="148" t="n"/>
      <c r="CQ393" s="148" t="n"/>
      <c r="CR393" s="148" t="n"/>
      <c r="CS393" s="148" t="n"/>
      <c r="CT393" s="148" t="n"/>
      <c r="CU393" s="148" t="n"/>
      <c r="CV393" s="148" t="n"/>
    </row>
    <row r="394">
      <c r="A394" s="162" t="n"/>
      <c r="B394" s="64" t="n"/>
      <c r="C394" s="129" t="n"/>
      <c r="D394" s="130" t="inlineStr"/>
      <c r="E394" s="150" t="inlineStr"/>
      <c r="F394" s="150" t="inlineStr"/>
      <c r="G394" s="150" t="n"/>
      <c r="H394" s="152" t="n"/>
      <c r="I394" s="152" t="n"/>
      <c r="J394" s="152" t="n"/>
      <c r="K394" s="152" t="n"/>
      <c r="L394" s="152" t="n"/>
      <c r="M394" s="152" t="n"/>
      <c r="N394" s="152" t="n"/>
      <c r="O394" s="152" t="n"/>
      <c r="P394" s="152" t="n"/>
      <c r="Q394" s="152" t="n"/>
      <c r="R394" s="152" t="n"/>
      <c r="S394" s="165" t="n"/>
      <c r="T394" s="155" t="n"/>
      <c r="U394" s="152" t="n"/>
      <c r="V394" s="152" t="n"/>
      <c r="W394" s="152" t="n"/>
      <c r="X394" s="152" t="n"/>
      <c r="Y394" s="152" t="n"/>
      <c r="Z394" s="152" t="n"/>
      <c r="AA394" s="152" t="n"/>
      <c r="AB394" s="152" t="n"/>
      <c r="AC394" s="152" t="n"/>
      <c r="AD394" s="152" t="n"/>
      <c r="AE394" s="152" t="n"/>
      <c r="AF394" s="152" t="n"/>
      <c r="AG394" s="152" t="n"/>
      <c r="AH394" s="152" t="n"/>
      <c r="AI394" s="152" t="n"/>
      <c r="AJ394" s="152" t="n"/>
      <c r="AK394" s="152" t="n"/>
      <c r="AL394" s="152" t="n"/>
      <c r="AM394" s="152" t="n"/>
      <c r="AN394" s="166" t="n"/>
      <c r="AO394" s="155" t="n"/>
      <c r="AP394" s="152" t="n"/>
      <c r="AQ394" s="152" t="n"/>
      <c r="AR394" s="152" t="n"/>
      <c r="AS394" s="152" t="n"/>
      <c r="AT394" s="152" t="n"/>
      <c r="AU394" s="155" t="n"/>
      <c r="AV394" s="152" t="n"/>
      <c r="AW394" s="152" t="n"/>
      <c r="AX394" s="152" t="n"/>
      <c r="AY394" s="152" t="n"/>
      <c r="AZ394" s="152" t="n"/>
      <c r="BA394" s="165" t="n"/>
      <c r="BB394" s="165" t="n"/>
      <c r="BC394" s="155" t="n"/>
      <c r="BD394" s="152" t="n"/>
      <c r="BE394" s="152" t="n"/>
      <c r="BF394" s="152" t="n"/>
      <c r="BG394" s="155" t="n"/>
      <c r="BH394" s="152" t="n"/>
      <c r="BI394" s="152" t="n"/>
      <c r="BJ394" s="152" t="n"/>
      <c r="BK394" s="152" t="n"/>
      <c r="BL394" s="152" t="n"/>
      <c r="BM394" s="152" t="n"/>
      <c r="BN394" s="152" t="n"/>
      <c r="BO394" s="152" t="n"/>
      <c r="BP394" s="155" t="n"/>
      <c r="BQ394" s="152" t="n"/>
      <c r="BR394" s="152" t="n"/>
      <c r="BS394" s="152" t="n"/>
      <c r="BT394" s="152" t="n"/>
      <c r="BU394" s="152" t="n"/>
      <c r="BV394" s="152" t="n"/>
      <c r="BW394" s="152" t="n"/>
      <c r="BX394" s="165" t="n"/>
      <c r="BY394" s="150" t="n"/>
      <c r="BZ394" s="150" t="n"/>
      <c r="CA394" s="150" t="n"/>
      <c r="CB394" s="174" t="n"/>
      <c r="CC394" s="156" t="n"/>
      <c r="CD394" s="156" t="n"/>
      <c r="CE394" s="167">
        <f>IFERROR(__xludf.DUMMYFUNCTION("""COMPUTED_VALUE"""),"")</f>
        <v/>
      </c>
      <c r="CF394" s="158">
        <f>IFERROR(__xludf.DUMMYFUNCTION("""COMPUTED_VALUE"""),"")</f>
        <v/>
      </c>
      <c r="CG394" s="148" t="n"/>
      <c r="CH394" s="148" t="n"/>
      <c r="CI394" s="148" t="n"/>
      <c r="CJ394" s="148" t="n"/>
      <c r="CK394" s="148" t="n"/>
      <c r="CL394" s="148" t="n"/>
      <c r="CM394" s="148" t="n"/>
      <c r="CN394" s="148" t="n"/>
      <c r="CO394" s="148" t="n"/>
      <c r="CP394" s="148" t="n"/>
      <c r="CQ394" s="148" t="n"/>
      <c r="CR394" s="148" t="n"/>
      <c r="CS394" s="148" t="n"/>
      <c r="CT394" s="148" t="n"/>
      <c r="CU394" s="148" t="n"/>
      <c r="CV394" s="148" t="n"/>
    </row>
    <row r="395">
      <c r="A395" s="162" t="n"/>
      <c r="B395" s="64" t="n"/>
      <c r="C395" s="129" t="n"/>
      <c r="D395" s="130" t="inlineStr"/>
      <c r="E395" s="150" t="inlineStr"/>
      <c r="F395" s="150" t="inlineStr"/>
      <c r="G395" s="150" t="n"/>
      <c r="H395" s="152" t="n"/>
      <c r="I395" s="152" t="n"/>
      <c r="J395" s="152" t="n"/>
      <c r="K395" s="152" t="n"/>
      <c r="L395" s="152" t="n"/>
      <c r="M395" s="152" t="n"/>
      <c r="N395" s="152" t="n"/>
      <c r="O395" s="152" t="n"/>
      <c r="P395" s="152" t="n"/>
      <c r="Q395" s="152" t="n"/>
      <c r="R395" s="152" t="n"/>
      <c r="S395" s="165" t="n"/>
      <c r="T395" s="155" t="n"/>
      <c r="U395" s="152" t="n"/>
      <c r="V395" s="152" t="n"/>
      <c r="W395" s="152" t="n"/>
      <c r="X395" s="152" t="n"/>
      <c r="Y395" s="152" t="n"/>
      <c r="Z395" s="152" t="n"/>
      <c r="AA395" s="152" t="n"/>
      <c r="AB395" s="152" t="n"/>
      <c r="AC395" s="152" t="n"/>
      <c r="AD395" s="152" t="n"/>
      <c r="AE395" s="152" t="n"/>
      <c r="AF395" s="152" t="n"/>
      <c r="AG395" s="152" t="n"/>
      <c r="AH395" s="152" t="n"/>
      <c r="AI395" s="152" t="n"/>
      <c r="AJ395" s="152" t="n"/>
      <c r="AK395" s="152" t="n"/>
      <c r="AL395" s="152" t="n"/>
      <c r="AM395" s="152" t="n"/>
      <c r="AN395" s="166" t="n"/>
      <c r="AO395" s="155" t="n"/>
      <c r="AP395" s="152" t="n"/>
      <c r="AQ395" s="152" t="n"/>
      <c r="AR395" s="152" t="n"/>
      <c r="AS395" s="152" t="n"/>
      <c r="AT395" s="152" t="n"/>
      <c r="AU395" s="155" t="n"/>
      <c r="AV395" s="152" t="n"/>
      <c r="AW395" s="152" t="n"/>
      <c r="AX395" s="152" t="n"/>
      <c r="AY395" s="152" t="n"/>
      <c r="AZ395" s="152" t="n"/>
      <c r="BA395" s="165" t="n"/>
      <c r="BB395" s="165" t="n"/>
      <c r="BC395" s="155" t="n"/>
      <c r="BD395" s="152" t="n"/>
      <c r="BE395" s="152" t="n"/>
      <c r="BF395" s="152" t="n"/>
      <c r="BG395" s="155" t="n"/>
      <c r="BH395" s="152" t="n"/>
      <c r="BI395" s="152" t="n"/>
      <c r="BJ395" s="152" t="n"/>
      <c r="BK395" s="152" t="n"/>
      <c r="BL395" s="152" t="n"/>
      <c r="BM395" s="152" t="n"/>
      <c r="BN395" s="152" t="n"/>
      <c r="BO395" s="152" t="n"/>
      <c r="BP395" s="155" t="n"/>
      <c r="BQ395" s="152" t="n"/>
      <c r="BR395" s="152" t="n"/>
      <c r="BS395" s="152" t="n"/>
      <c r="BT395" s="152" t="n"/>
      <c r="BU395" s="152" t="n"/>
      <c r="BV395" s="152" t="n"/>
      <c r="BW395" s="152" t="n"/>
      <c r="BX395" s="165" t="n"/>
      <c r="BY395" s="150" t="n"/>
      <c r="BZ395" s="150" t="n"/>
      <c r="CA395" s="150" t="n"/>
      <c r="CB395" s="174" t="n"/>
      <c r="CC395" s="156" t="n"/>
      <c r="CD395" s="156" t="n"/>
      <c r="CE395" s="167">
        <f>IFERROR(__xludf.DUMMYFUNCTION("""COMPUTED_VALUE"""),"")</f>
        <v/>
      </c>
      <c r="CF395" s="158">
        <f>IFERROR(__xludf.DUMMYFUNCTION("""COMPUTED_VALUE"""),"")</f>
        <v/>
      </c>
      <c r="CG395" s="148" t="n"/>
      <c r="CH395" s="148" t="n"/>
      <c r="CI395" s="148" t="n"/>
      <c r="CJ395" s="148" t="n"/>
      <c r="CK395" s="148" t="n"/>
      <c r="CL395" s="148" t="n"/>
      <c r="CM395" s="148" t="n"/>
      <c r="CN395" s="148" t="n"/>
      <c r="CO395" s="148" t="n"/>
      <c r="CP395" s="148" t="n"/>
      <c r="CQ395" s="148" t="n"/>
      <c r="CR395" s="148" t="n"/>
      <c r="CS395" s="148" t="n"/>
      <c r="CT395" s="148" t="n"/>
      <c r="CU395" s="148" t="n"/>
      <c r="CV395" s="148" t="n"/>
    </row>
    <row r="396">
      <c r="A396" s="162" t="n"/>
      <c r="B396" s="64" t="n"/>
      <c r="C396" s="129" t="n"/>
      <c r="D396" s="130" t="inlineStr"/>
      <c r="E396" s="150" t="inlineStr"/>
      <c r="F396" s="150" t="inlineStr"/>
      <c r="G396" s="150" t="n"/>
      <c r="H396" s="152" t="n"/>
      <c r="I396" s="152" t="n"/>
      <c r="J396" s="152" t="n"/>
      <c r="K396" s="152" t="n"/>
      <c r="L396" s="152" t="n"/>
      <c r="M396" s="152" t="n"/>
      <c r="N396" s="152" t="n"/>
      <c r="O396" s="152" t="n"/>
      <c r="P396" s="152" t="n"/>
      <c r="Q396" s="152" t="n"/>
      <c r="R396" s="152" t="n"/>
      <c r="S396" s="165" t="n"/>
      <c r="T396" s="155" t="n"/>
      <c r="U396" s="152" t="n"/>
      <c r="V396" s="152" t="n"/>
      <c r="W396" s="152" t="n"/>
      <c r="X396" s="152" t="n"/>
      <c r="Y396" s="152" t="n"/>
      <c r="Z396" s="152" t="n"/>
      <c r="AA396" s="152" t="n"/>
      <c r="AB396" s="152" t="n"/>
      <c r="AC396" s="152" t="n"/>
      <c r="AD396" s="152" t="n"/>
      <c r="AE396" s="152" t="n"/>
      <c r="AF396" s="152" t="n"/>
      <c r="AG396" s="152" t="n"/>
      <c r="AH396" s="152" t="n"/>
      <c r="AI396" s="152" t="n"/>
      <c r="AJ396" s="152" t="n"/>
      <c r="AK396" s="152" t="n"/>
      <c r="AL396" s="152" t="n"/>
      <c r="AM396" s="152" t="n"/>
      <c r="AN396" s="166" t="n"/>
      <c r="AO396" s="155" t="n"/>
      <c r="AP396" s="152" t="n"/>
      <c r="AQ396" s="152" t="n"/>
      <c r="AR396" s="152" t="n"/>
      <c r="AS396" s="152" t="n"/>
      <c r="AT396" s="152" t="n"/>
      <c r="AU396" s="155" t="n"/>
      <c r="AV396" s="152" t="n"/>
      <c r="AW396" s="152" t="n"/>
      <c r="AX396" s="152" t="n"/>
      <c r="AY396" s="152" t="n"/>
      <c r="AZ396" s="152" t="n"/>
      <c r="BA396" s="165" t="n"/>
      <c r="BB396" s="165" t="n"/>
      <c r="BC396" s="155" t="n"/>
      <c r="BD396" s="152" t="n"/>
      <c r="BE396" s="152" t="n"/>
      <c r="BF396" s="152" t="n"/>
      <c r="BG396" s="155" t="n"/>
      <c r="BH396" s="152" t="n"/>
      <c r="BI396" s="152" t="n"/>
      <c r="BJ396" s="152" t="n"/>
      <c r="BK396" s="152" t="n"/>
      <c r="BL396" s="152" t="n"/>
      <c r="BM396" s="152" t="n"/>
      <c r="BN396" s="152" t="n"/>
      <c r="BO396" s="152" t="n"/>
      <c r="BP396" s="155" t="n"/>
      <c r="BQ396" s="152" t="n"/>
      <c r="BR396" s="152" t="n"/>
      <c r="BS396" s="152" t="n"/>
      <c r="BT396" s="152" t="n"/>
      <c r="BU396" s="152" t="n"/>
      <c r="BV396" s="152" t="n"/>
      <c r="BW396" s="152" t="n"/>
      <c r="BX396" s="165" t="n"/>
      <c r="BY396" s="150" t="n"/>
      <c r="BZ396" s="150" t="n"/>
      <c r="CA396" s="150" t="n"/>
      <c r="CB396" s="174" t="n"/>
      <c r="CC396" s="156" t="n"/>
      <c r="CD396" s="156" t="n"/>
      <c r="CE396" s="167">
        <f>IFERROR(__xludf.DUMMYFUNCTION("""COMPUTED_VALUE"""),"")</f>
        <v/>
      </c>
      <c r="CF396" s="158">
        <f>IFERROR(__xludf.DUMMYFUNCTION("""COMPUTED_VALUE"""),"")</f>
        <v/>
      </c>
      <c r="CG396" s="148" t="n"/>
      <c r="CH396" s="148" t="n"/>
      <c r="CI396" s="148" t="n"/>
      <c r="CJ396" s="148" t="n"/>
      <c r="CK396" s="148" t="n"/>
      <c r="CL396" s="148" t="n"/>
      <c r="CM396" s="148" t="n"/>
      <c r="CN396" s="148" t="n"/>
      <c r="CO396" s="148" t="n"/>
      <c r="CP396" s="148" t="n"/>
      <c r="CQ396" s="148" t="n"/>
      <c r="CR396" s="148" t="n"/>
      <c r="CS396" s="148" t="n"/>
      <c r="CT396" s="148" t="n"/>
      <c r="CU396" s="148" t="n"/>
      <c r="CV396" s="148" t="n"/>
    </row>
    <row r="397">
      <c r="A397" s="162" t="n"/>
      <c r="B397" s="64" t="n"/>
      <c r="C397" s="129" t="n"/>
      <c r="D397" s="130" t="inlineStr"/>
      <c r="E397" s="150" t="inlineStr"/>
      <c r="F397" s="150" t="inlineStr"/>
      <c r="G397" s="150" t="n"/>
      <c r="H397" s="152" t="n"/>
      <c r="I397" s="152" t="n"/>
      <c r="J397" s="152" t="n"/>
      <c r="K397" s="152" t="n"/>
      <c r="L397" s="152" t="n"/>
      <c r="M397" s="152" t="n"/>
      <c r="N397" s="152" t="n"/>
      <c r="O397" s="152" t="n"/>
      <c r="P397" s="152" t="n"/>
      <c r="Q397" s="152" t="n"/>
      <c r="R397" s="152" t="n"/>
      <c r="S397" s="165" t="n"/>
      <c r="T397" s="155" t="n"/>
      <c r="U397" s="152" t="n"/>
      <c r="V397" s="152" t="n"/>
      <c r="W397" s="152" t="n"/>
      <c r="X397" s="152" t="n"/>
      <c r="Y397" s="152" t="n"/>
      <c r="Z397" s="152" t="n"/>
      <c r="AA397" s="152" t="n"/>
      <c r="AB397" s="152" t="n"/>
      <c r="AC397" s="152" t="n"/>
      <c r="AD397" s="152" t="n"/>
      <c r="AE397" s="152" t="n"/>
      <c r="AF397" s="152" t="n"/>
      <c r="AG397" s="152" t="n"/>
      <c r="AH397" s="152" t="n"/>
      <c r="AI397" s="152" t="n"/>
      <c r="AJ397" s="152" t="n"/>
      <c r="AK397" s="152" t="n"/>
      <c r="AL397" s="152" t="n"/>
      <c r="AM397" s="152" t="n"/>
      <c r="AN397" s="166" t="n"/>
      <c r="AO397" s="155" t="n"/>
      <c r="AP397" s="152" t="n"/>
      <c r="AQ397" s="152" t="n"/>
      <c r="AR397" s="152" t="n"/>
      <c r="AS397" s="152" t="n"/>
      <c r="AT397" s="152" t="n"/>
      <c r="AU397" s="155" t="n"/>
      <c r="AV397" s="152" t="n"/>
      <c r="AW397" s="152" t="n"/>
      <c r="AX397" s="152" t="n"/>
      <c r="AY397" s="152" t="n"/>
      <c r="AZ397" s="152" t="n"/>
      <c r="BA397" s="165" t="n"/>
      <c r="BB397" s="165" t="n"/>
      <c r="BC397" s="155" t="n"/>
      <c r="BD397" s="152" t="n"/>
      <c r="BE397" s="152" t="n"/>
      <c r="BF397" s="152" t="n"/>
      <c r="BG397" s="155" t="n"/>
      <c r="BH397" s="152" t="n"/>
      <c r="BI397" s="152" t="n"/>
      <c r="BJ397" s="152" t="n"/>
      <c r="BK397" s="152" t="n"/>
      <c r="BL397" s="152" t="n"/>
      <c r="BM397" s="152" t="n"/>
      <c r="BN397" s="152" t="n"/>
      <c r="BO397" s="152" t="n"/>
      <c r="BP397" s="155" t="n"/>
      <c r="BQ397" s="152" t="n"/>
      <c r="BR397" s="152" t="n"/>
      <c r="BS397" s="152" t="n"/>
      <c r="BT397" s="152" t="n"/>
      <c r="BU397" s="152" t="n"/>
      <c r="BV397" s="152" t="n"/>
      <c r="BW397" s="152" t="n"/>
      <c r="BX397" s="165" t="n"/>
      <c r="BY397" s="150" t="n"/>
      <c r="BZ397" s="150" t="n"/>
      <c r="CA397" s="150" t="n"/>
      <c r="CB397" s="174" t="n"/>
      <c r="CC397" s="156" t="n"/>
      <c r="CD397" s="156" t="n"/>
      <c r="CE397" s="167">
        <f>IFERROR(__xludf.DUMMYFUNCTION("""COMPUTED_VALUE"""),"")</f>
        <v/>
      </c>
      <c r="CF397" s="158">
        <f>IFERROR(__xludf.DUMMYFUNCTION("""COMPUTED_VALUE"""),"")</f>
        <v/>
      </c>
      <c r="CG397" s="148" t="n"/>
      <c r="CH397" s="148" t="n"/>
      <c r="CI397" s="148" t="n"/>
      <c r="CJ397" s="148" t="n"/>
      <c r="CK397" s="148" t="n"/>
      <c r="CL397" s="148" t="n"/>
      <c r="CM397" s="148" t="n"/>
      <c r="CN397" s="148" t="n"/>
      <c r="CO397" s="148" t="n"/>
      <c r="CP397" s="148" t="n"/>
      <c r="CQ397" s="148" t="n"/>
      <c r="CR397" s="148" t="n"/>
      <c r="CS397" s="148" t="n"/>
      <c r="CT397" s="148" t="n"/>
      <c r="CU397" s="148" t="n"/>
      <c r="CV397" s="148" t="n"/>
    </row>
    <row r="398">
      <c r="A398" s="162" t="n"/>
      <c r="B398" s="64" t="n"/>
      <c r="C398" s="129" t="n"/>
      <c r="D398" s="130" t="inlineStr"/>
      <c r="E398" s="150" t="inlineStr"/>
      <c r="F398" s="150" t="inlineStr"/>
      <c r="G398" s="150" t="n"/>
      <c r="H398" s="152" t="n"/>
      <c r="I398" s="152" t="n"/>
      <c r="J398" s="152" t="n"/>
      <c r="K398" s="152" t="n"/>
      <c r="L398" s="152" t="n"/>
      <c r="M398" s="152" t="n"/>
      <c r="N398" s="152" t="n"/>
      <c r="O398" s="152" t="n"/>
      <c r="P398" s="152" t="n"/>
      <c r="Q398" s="152" t="n"/>
      <c r="R398" s="152" t="n"/>
      <c r="S398" s="165" t="n"/>
      <c r="T398" s="155" t="n"/>
      <c r="U398" s="152" t="n"/>
      <c r="V398" s="152" t="n"/>
      <c r="W398" s="152" t="n"/>
      <c r="X398" s="152" t="n"/>
      <c r="Y398" s="152" t="n"/>
      <c r="Z398" s="152" t="n"/>
      <c r="AA398" s="152" t="n"/>
      <c r="AB398" s="152" t="n"/>
      <c r="AC398" s="152" t="n"/>
      <c r="AD398" s="152" t="n"/>
      <c r="AE398" s="152" t="n"/>
      <c r="AF398" s="152" t="n"/>
      <c r="AG398" s="152" t="n"/>
      <c r="AH398" s="152" t="n"/>
      <c r="AI398" s="152" t="n"/>
      <c r="AJ398" s="152" t="n"/>
      <c r="AK398" s="152" t="n"/>
      <c r="AL398" s="152" t="n"/>
      <c r="AM398" s="152" t="n"/>
      <c r="AN398" s="166" t="n"/>
      <c r="AO398" s="155" t="n"/>
      <c r="AP398" s="152" t="n"/>
      <c r="AQ398" s="152" t="n"/>
      <c r="AR398" s="152" t="n"/>
      <c r="AS398" s="152" t="n"/>
      <c r="AT398" s="152" t="n"/>
      <c r="AU398" s="155" t="n"/>
      <c r="AV398" s="152" t="n"/>
      <c r="AW398" s="152" t="n"/>
      <c r="AX398" s="152" t="n"/>
      <c r="AY398" s="152" t="n"/>
      <c r="AZ398" s="152" t="n"/>
      <c r="BA398" s="165" t="n"/>
      <c r="BB398" s="165" t="n"/>
      <c r="BC398" s="155" t="n"/>
      <c r="BD398" s="152" t="n"/>
      <c r="BE398" s="152" t="n"/>
      <c r="BF398" s="152" t="n"/>
      <c r="BG398" s="155" t="n"/>
      <c r="BH398" s="152" t="n"/>
      <c r="BI398" s="152" t="n"/>
      <c r="BJ398" s="152" t="n"/>
      <c r="BK398" s="152" t="n"/>
      <c r="BL398" s="152" t="n"/>
      <c r="BM398" s="152" t="n"/>
      <c r="BN398" s="152" t="n"/>
      <c r="BO398" s="152" t="n"/>
      <c r="BP398" s="155" t="n"/>
      <c r="BQ398" s="152" t="n"/>
      <c r="BR398" s="152" t="n"/>
      <c r="BS398" s="152" t="n"/>
      <c r="BT398" s="152" t="n"/>
      <c r="BU398" s="152" t="n"/>
      <c r="BV398" s="152" t="n"/>
      <c r="BW398" s="152" t="n"/>
      <c r="BX398" s="165" t="n"/>
      <c r="BY398" s="150" t="n"/>
      <c r="BZ398" s="150" t="n"/>
      <c r="CA398" s="150" t="n"/>
      <c r="CB398" s="174" t="n"/>
      <c r="CC398" s="156" t="n"/>
      <c r="CD398" s="156" t="n"/>
      <c r="CE398" s="167">
        <f>IFERROR(__xludf.DUMMYFUNCTION("""COMPUTED_VALUE"""),"")</f>
        <v/>
      </c>
      <c r="CF398" s="158">
        <f>IFERROR(__xludf.DUMMYFUNCTION("""COMPUTED_VALUE"""),"")</f>
        <v/>
      </c>
      <c r="CG398" s="148" t="n"/>
      <c r="CH398" s="148" t="n"/>
      <c r="CI398" s="148" t="n"/>
      <c r="CJ398" s="148" t="n"/>
      <c r="CK398" s="148" t="n"/>
      <c r="CL398" s="148" t="n"/>
      <c r="CM398" s="148" t="n"/>
      <c r="CN398" s="148" t="n"/>
      <c r="CO398" s="148" t="n"/>
      <c r="CP398" s="148" t="n"/>
      <c r="CQ398" s="148" t="n"/>
      <c r="CR398" s="148" t="n"/>
      <c r="CS398" s="148" t="n"/>
      <c r="CT398" s="148" t="n"/>
      <c r="CU398" s="148" t="n"/>
      <c r="CV398" s="148" t="n"/>
    </row>
    <row r="399">
      <c r="A399" s="162" t="n"/>
      <c r="B399" s="64" t="n"/>
      <c r="C399" s="129" t="n"/>
      <c r="D399" s="130" t="inlineStr"/>
      <c r="E399" s="150" t="inlineStr"/>
      <c r="F399" s="150" t="inlineStr"/>
      <c r="G399" s="150" t="n"/>
      <c r="H399" s="152" t="n"/>
      <c r="I399" s="152" t="n"/>
      <c r="J399" s="152" t="n"/>
      <c r="K399" s="152" t="n"/>
      <c r="L399" s="152" t="n"/>
      <c r="M399" s="152" t="n"/>
      <c r="N399" s="152" t="n"/>
      <c r="O399" s="152" t="n"/>
      <c r="P399" s="152" t="n"/>
      <c r="Q399" s="152" t="n"/>
      <c r="R399" s="152" t="n"/>
      <c r="S399" s="165" t="n"/>
      <c r="T399" s="155" t="n"/>
      <c r="U399" s="152" t="n"/>
      <c r="V399" s="152" t="n"/>
      <c r="W399" s="152" t="n"/>
      <c r="X399" s="152" t="n"/>
      <c r="Y399" s="152" t="n"/>
      <c r="Z399" s="152" t="n"/>
      <c r="AA399" s="152" t="n"/>
      <c r="AB399" s="152" t="n"/>
      <c r="AC399" s="152" t="n"/>
      <c r="AD399" s="152" t="n"/>
      <c r="AE399" s="152" t="n"/>
      <c r="AF399" s="152" t="n"/>
      <c r="AG399" s="152" t="n"/>
      <c r="AH399" s="152" t="n"/>
      <c r="AI399" s="152" t="n"/>
      <c r="AJ399" s="152" t="n"/>
      <c r="AK399" s="152" t="n"/>
      <c r="AL399" s="152" t="n"/>
      <c r="AM399" s="152" t="n"/>
      <c r="AN399" s="166" t="n"/>
      <c r="AO399" s="155" t="n"/>
      <c r="AP399" s="152" t="n"/>
      <c r="AQ399" s="152" t="n"/>
      <c r="AR399" s="152" t="n"/>
      <c r="AS399" s="152" t="n"/>
      <c r="AT399" s="152" t="n"/>
      <c r="AU399" s="155" t="n"/>
      <c r="AV399" s="152" t="n"/>
      <c r="AW399" s="152" t="n"/>
      <c r="AX399" s="152" t="n"/>
      <c r="AY399" s="152" t="n"/>
      <c r="AZ399" s="152" t="n"/>
      <c r="BA399" s="165" t="n"/>
      <c r="BB399" s="165" t="n"/>
      <c r="BC399" s="155" t="n"/>
      <c r="BD399" s="152" t="n"/>
      <c r="BE399" s="152" t="n"/>
      <c r="BF399" s="152" t="n"/>
      <c r="BG399" s="155" t="n"/>
      <c r="BH399" s="152" t="n"/>
      <c r="BI399" s="152" t="n"/>
      <c r="BJ399" s="152" t="n"/>
      <c r="BK399" s="152" t="n"/>
      <c r="BL399" s="152" t="n"/>
      <c r="BM399" s="152" t="n"/>
      <c r="BN399" s="152" t="n"/>
      <c r="BO399" s="152" t="n"/>
      <c r="BP399" s="155" t="n"/>
      <c r="BQ399" s="152" t="n"/>
      <c r="BR399" s="152" t="n"/>
      <c r="BS399" s="152" t="n"/>
      <c r="BT399" s="152" t="n"/>
      <c r="BU399" s="152" t="n"/>
      <c r="BV399" s="152" t="n"/>
      <c r="BW399" s="152" t="n"/>
      <c r="BX399" s="165" t="n"/>
      <c r="BY399" s="150" t="n"/>
      <c r="BZ399" s="150" t="n"/>
      <c r="CA399" s="150" t="n"/>
      <c r="CB399" s="174" t="n"/>
      <c r="CC399" s="156" t="n"/>
      <c r="CD399" s="156" t="n"/>
      <c r="CE399" s="167">
        <f>IFERROR(__xludf.DUMMYFUNCTION("""COMPUTED_VALUE"""),"")</f>
        <v/>
      </c>
      <c r="CF399" s="158">
        <f>IFERROR(__xludf.DUMMYFUNCTION("""COMPUTED_VALUE"""),"")</f>
        <v/>
      </c>
      <c r="CG399" s="148" t="n"/>
      <c r="CH399" s="148" t="n"/>
      <c r="CI399" s="148" t="n"/>
      <c r="CJ399" s="148" t="n"/>
      <c r="CK399" s="148" t="n"/>
      <c r="CL399" s="148" t="n"/>
      <c r="CM399" s="148" t="n"/>
      <c r="CN399" s="148" t="n"/>
      <c r="CO399" s="148" t="n"/>
      <c r="CP399" s="148" t="n"/>
      <c r="CQ399" s="148" t="n"/>
      <c r="CR399" s="148" t="n"/>
      <c r="CS399" s="148" t="n"/>
      <c r="CT399" s="148" t="n"/>
      <c r="CU399" s="148" t="n"/>
      <c r="CV399" s="148" t="n"/>
    </row>
    <row r="400">
      <c r="A400" s="162" t="n"/>
      <c r="B400" s="64" t="n"/>
      <c r="C400" s="129" t="n"/>
      <c r="D400" s="130" t="inlineStr"/>
      <c r="E400" s="150" t="inlineStr"/>
      <c r="F400" s="150" t="inlineStr"/>
      <c r="G400" s="150" t="n"/>
      <c r="H400" s="152" t="n"/>
      <c r="I400" s="152" t="n"/>
      <c r="J400" s="152" t="n"/>
      <c r="K400" s="152" t="n"/>
      <c r="L400" s="152" t="n"/>
      <c r="M400" s="152" t="n"/>
      <c r="N400" s="152" t="n"/>
      <c r="O400" s="152" t="n"/>
      <c r="P400" s="152" t="n"/>
      <c r="Q400" s="152" t="n"/>
      <c r="R400" s="152" t="n"/>
      <c r="S400" s="165" t="n"/>
      <c r="T400" s="155" t="n"/>
      <c r="U400" s="152" t="n"/>
      <c r="V400" s="152" t="n"/>
      <c r="W400" s="152" t="n"/>
      <c r="X400" s="152" t="n"/>
      <c r="Y400" s="152" t="n"/>
      <c r="Z400" s="152" t="n"/>
      <c r="AA400" s="152" t="n"/>
      <c r="AB400" s="152" t="n"/>
      <c r="AC400" s="152" t="n"/>
      <c r="AD400" s="152" t="n"/>
      <c r="AE400" s="152" t="n"/>
      <c r="AF400" s="152" t="n"/>
      <c r="AG400" s="152" t="n"/>
      <c r="AH400" s="152" t="n"/>
      <c r="AI400" s="152" t="n"/>
      <c r="AJ400" s="152" t="n"/>
      <c r="AK400" s="152" t="n"/>
      <c r="AL400" s="152" t="n"/>
      <c r="AM400" s="152" t="n"/>
      <c r="AN400" s="166" t="n"/>
      <c r="AO400" s="155" t="n"/>
      <c r="AP400" s="152" t="n"/>
      <c r="AQ400" s="152" t="n"/>
      <c r="AR400" s="152" t="n"/>
      <c r="AS400" s="152" t="n"/>
      <c r="AT400" s="152" t="n"/>
      <c r="AU400" s="155" t="n"/>
      <c r="AV400" s="152" t="n"/>
      <c r="AW400" s="152" t="n"/>
      <c r="AX400" s="152" t="n"/>
      <c r="AY400" s="152" t="n"/>
      <c r="AZ400" s="152" t="n"/>
      <c r="BA400" s="165" t="n"/>
      <c r="BB400" s="165" t="n"/>
      <c r="BC400" s="155" t="n"/>
      <c r="BD400" s="152" t="n"/>
      <c r="BE400" s="152" t="n"/>
      <c r="BF400" s="152" t="n"/>
      <c r="BG400" s="155" t="n"/>
      <c r="BH400" s="152" t="n"/>
      <c r="BI400" s="152" t="n"/>
      <c r="BJ400" s="152" t="n"/>
      <c r="BK400" s="152" t="n"/>
      <c r="BL400" s="152" t="n"/>
      <c r="BM400" s="152" t="n"/>
      <c r="BN400" s="152" t="n"/>
      <c r="BO400" s="152" t="n"/>
      <c r="BP400" s="155" t="n"/>
      <c r="BQ400" s="152" t="n"/>
      <c r="BR400" s="152" t="n"/>
      <c r="BS400" s="152" t="n"/>
      <c r="BT400" s="152" t="n"/>
      <c r="BU400" s="152" t="n"/>
      <c r="BV400" s="152" t="n"/>
      <c r="BW400" s="152" t="n"/>
      <c r="BX400" s="165" t="n"/>
      <c r="BY400" s="150" t="n"/>
      <c r="BZ400" s="150" t="n"/>
      <c r="CA400" s="150" t="n"/>
      <c r="CB400" s="174" t="n"/>
      <c r="CC400" s="156" t="n"/>
      <c r="CD400" s="156" t="n"/>
      <c r="CE400" s="167">
        <f>IFERROR(__xludf.DUMMYFUNCTION("""COMPUTED_VALUE"""),"")</f>
        <v/>
      </c>
      <c r="CF400" s="158">
        <f>IFERROR(__xludf.DUMMYFUNCTION("""COMPUTED_VALUE"""),"")</f>
        <v/>
      </c>
      <c r="CG400" s="148" t="n"/>
      <c r="CH400" s="148" t="n"/>
      <c r="CI400" s="148" t="n"/>
      <c r="CJ400" s="148" t="n"/>
      <c r="CK400" s="148" t="n"/>
      <c r="CL400" s="148" t="n"/>
      <c r="CM400" s="148" t="n"/>
      <c r="CN400" s="148" t="n"/>
      <c r="CO400" s="148" t="n"/>
      <c r="CP400" s="148" t="n"/>
      <c r="CQ400" s="148" t="n"/>
      <c r="CR400" s="148" t="n"/>
      <c r="CS400" s="148" t="n"/>
      <c r="CT400" s="148" t="n"/>
      <c r="CU400" s="148" t="n"/>
      <c r="CV400" s="148" t="n"/>
    </row>
    <row r="401">
      <c r="A401" s="162" t="n"/>
      <c r="B401" s="64" t="n"/>
      <c r="C401" s="129" t="n"/>
      <c r="D401" s="130" t="inlineStr"/>
      <c r="E401" s="150" t="inlineStr"/>
      <c r="F401" s="150" t="inlineStr"/>
      <c r="G401" s="150" t="n"/>
      <c r="H401" s="152" t="n"/>
      <c r="I401" s="152" t="n"/>
      <c r="J401" s="152" t="n"/>
      <c r="K401" s="152" t="n"/>
      <c r="L401" s="152" t="n"/>
      <c r="M401" s="152" t="n"/>
      <c r="N401" s="152" t="n"/>
      <c r="O401" s="152" t="n"/>
      <c r="P401" s="152" t="n"/>
      <c r="Q401" s="152" t="n"/>
      <c r="R401" s="152" t="n"/>
      <c r="S401" s="165" t="n"/>
      <c r="T401" s="155" t="n"/>
      <c r="U401" s="152" t="n"/>
      <c r="V401" s="152" t="n"/>
      <c r="W401" s="152" t="n"/>
      <c r="X401" s="152" t="n"/>
      <c r="Y401" s="152" t="n"/>
      <c r="Z401" s="152" t="n"/>
      <c r="AA401" s="152" t="n"/>
      <c r="AB401" s="152" t="n"/>
      <c r="AC401" s="152" t="n"/>
      <c r="AD401" s="152" t="n"/>
      <c r="AE401" s="152" t="n"/>
      <c r="AF401" s="152" t="n"/>
      <c r="AG401" s="152" t="n"/>
      <c r="AH401" s="152" t="n"/>
      <c r="AI401" s="152" t="n"/>
      <c r="AJ401" s="152" t="n"/>
      <c r="AK401" s="152" t="n"/>
      <c r="AL401" s="152" t="n"/>
      <c r="AM401" s="152" t="n"/>
      <c r="AN401" s="166" t="n"/>
      <c r="AO401" s="155" t="n"/>
      <c r="AP401" s="152" t="n"/>
      <c r="AQ401" s="152" t="n"/>
      <c r="AR401" s="152" t="n"/>
      <c r="AS401" s="152" t="n"/>
      <c r="AT401" s="152" t="n"/>
      <c r="AU401" s="155" t="n"/>
      <c r="AV401" s="152" t="n"/>
      <c r="AW401" s="152" t="n"/>
      <c r="AX401" s="152" t="n"/>
      <c r="AY401" s="152" t="n"/>
      <c r="AZ401" s="152" t="n"/>
      <c r="BA401" s="165" t="n"/>
      <c r="BB401" s="165" t="n"/>
      <c r="BC401" s="155" t="n"/>
      <c r="BD401" s="152" t="n"/>
      <c r="BE401" s="152" t="n"/>
      <c r="BF401" s="152" t="n"/>
      <c r="BG401" s="155" t="n"/>
      <c r="BH401" s="152" t="n"/>
      <c r="BI401" s="152" t="n"/>
      <c r="BJ401" s="152" t="n"/>
      <c r="BK401" s="152" t="n"/>
      <c r="BL401" s="152" t="n"/>
      <c r="BM401" s="152" t="n"/>
      <c r="BN401" s="152" t="n"/>
      <c r="BO401" s="152" t="n"/>
      <c r="BP401" s="155" t="n"/>
      <c r="BQ401" s="152" t="n"/>
      <c r="BR401" s="152" t="n"/>
      <c r="BS401" s="152" t="n"/>
      <c r="BT401" s="152" t="n"/>
      <c r="BU401" s="152" t="n"/>
      <c r="BV401" s="152" t="n"/>
      <c r="BW401" s="152" t="n"/>
      <c r="BX401" s="165" t="n"/>
      <c r="BY401" s="150" t="n"/>
      <c r="BZ401" s="150" t="n"/>
      <c r="CA401" s="150" t="n"/>
      <c r="CB401" s="174" t="n"/>
      <c r="CC401" s="156" t="n"/>
      <c r="CD401" s="156" t="n"/>
      <c r="CE401" s="167">
        <f>IFERROR(__xludf.DUMMYFUNCTION("""COMPUTED_VALUE"""),"")</f>
        <v/>
      </c>
      <c r="CF401" s="158">
        <f>IFERROR(__xludf.DUMMYFUNCTION("""COMPUTED_VALUE"""),"")</f>
        <v/>
      </c>
      <c r="CG401" s="148" t="n"/>
      <c r="CH401" s="148" t="n"/>
      <c r="CI401" s="148" t="n"/>
      <c r="CJ401" s="148" t="n"/>
      <c r="CK401" s="148" t="n"/>
      <c r="CL401" s="148" t="n"/>
      <c r="CM401" s="148" t="n"/>
      <c r="CN401" s="148" t="n"/>
      <c r="CO401" s="148" t="n"/>
      <c r="CP401" s="148" t="n"/>
      <c r="CQ401" s="148" t="n"/>
      <c r="CR401" s="148" t="n"/>
      <c r="CS401" s="148" t="n"/>
      <c r="CT401" s="148" t="n"/>
      <c r="CU401" s="148" t="n"/>
      <c r="CV401" s="148" t="n"/>
    </row>
    <row r="402">
      <c r="A402" s="162" t="n"/>
      <c r="B402" s="64" t="n"/>
      <c r="C402" s="129" t="n"/>
      <c r="D402" s="130" t="inlineStr"/>
      <c r="E402" s="150" t="inlineStr"/>
      <c r="F402" s="150" t="inlineStr"/>
      <c r="G402" s="150" t="n"/>
      <c r="H402" s="152" t="n"/>
      <c r="I402" s="152" t="n"/>
      <c r="J402" s="152" t="n"/>
      <c r="K402" s="152" t="n"/>
      <c r="L402" s="152" t="n"/>
      <c r="M402" s="152" t="n"/>
      <c r="N402" s="152" t="n"/>
      <c r="O402" s="152" t="n"/>
      <c r="P402" s="152" t="n"/>
      <c r="Q402" s="152" t="n"/>
      <c r="R402" s="152" t="n"/>
      <c r="S402" s="165" t="n"/>
      <c r="T402" s="155" t="n"/>
      <c r="U402" s="152" t="n"/>
      <c r="V402" s="152" t="n"/>
      <c r="W402" s="152" t="n"/>
      <c r="X402" s="152" t="n"/>
      <c r="Y402" s="152" t="n"/>
      <c r="Z402" s="152" t="n"/>
      <c r="AA402" s="152" t="n"/>
      <c r="AB402" s="152" t="n"/>
      <c r="AC402" s="152" t="n"/>
      <c r="AD402" s="152" t="n"/>
      <c r="AE402" s="152" t="n"/>
      <c r="AF402" s="152" t="n"/>
      <c r="AG402" s="152" t="n"/>
      <c r="AH402" s="152" t="n"/>
      <c r="AI402" s="152" t="n"/>
      <c r="AJ402" s="152" t="n"/>
      <c r="AK402" s="152" t="n"/>
      <c r="AL402" s="152" t="n"/>
      <c r="AM402" s="152" t="n"/>
      <c r="AN402" s="166" t="n"/>
      <c r="AO402" s="155" t="n"/>
      <c r="AP402" s="152" t="n"/>
      <c r="AQ402" s="152" t="n"/>
      <c r="AR402" s="152" t="n"/>
      <c r="AS402" s="152" t="n"/>
      <c r="AT402" s="152" t="n"/>
      <c r="AU402" s="155" t="n"/>
      <c r="AV402" s="152" t="n"/>
      <c r="AW402" s="152" t="n"/>
      <c r="AX402" s="152" t="n"/>
      <c r="AY402" s="152" t="n"/>
      <c r="AZ402" s="152" t="n"/>
      <c r="BA402" s="165" t="n"/>
      <c r="BB402" s="165" t="n"/>
      <c r="BC402" s="155" t="n"/>
      <c r="BD402" s="152" t="n"/>
      <c r="BE402" s="152" t="n"/>
      <c r="BF402" s="152" t="n"/>
      <c r="BG402" s="155" t="n"/>
      <c r="BH402" s="152" t="n"/>
      <c r="BI402" s="152" t="n"/>
      <c r="BJ402" s="152" t="n"/>
      <c r="BK402" s="152" t="n"/>
      <c r="BL402" s="152" t="n"/>
      <c r="BM402" s="152" t="n"/>
      <c r="BN402" s="152" t="n"/>
      <c r="BO402" s="152" t="n"/>
      <c r="BP402" s="155" t="n"/>
      <c r="BQ402" s="152" t="n"/>
      <c r="BR402" s="152" t="n"/>
      <c r="BS402" s="152" t="n"/>
      <c r="BT402" s="152" t="n"/>
      <c r="BU402" s="152" t="n"/>
      <c r="BV402" s="152" t="n"/>
      <c r="BW402" s="152" t="n"/>
      <c r="BX402" s="165" t="n"/>
      <c r="BY402" s="150" t="n"/>
      <c r="BZ402" s="150" t="n"/>
      <c r="CA402" s="150" t="n"/>
      <c r="CB402" s="174" t="n"/>
      <c r="CC402" s="156" t="n"/>
      <c r="CD402" s="156" t="n"/>
      <c r="CE402" s="167">
        <f>IFERROR(__xludf.DUMMYFUNCTION("""COMPUTED_VALUE"""),"")</f>
        <v/>
      </c>
      <c r="CF402" s="158">
        <f>IFERROR(__xludf.DUMMYFUNCTION("""COMPUTED_VALUE"""),"")</f>
        <v/>
      </c>
      <c r="CG402" s="148" t="n"/>
      <c r="CH402" s="148" t="n"/>
      <c r="CI402" s="148" t="n"/>
      <c r="CJ402" s="148" t="n"/>
      <c r="CK402" s="148" t="n"/>
      <c r="CL402" s="148" t="n"/>
      <c r="CM402" s="148" t="n"/>
      <c r="CN402" s="148" t="n"/>
      <c r="CO402" s="148" t="n"/>
      <c r="CP402" s="148" t="n"/>
      <c r="CQ402" s="148" t="n"/>
      <c r="CR402" s="148" t="n"/>
      <c r="CS402" s="148" t="n"/>
      <c r="CT402" s="148" t="n"/>
      <c r="CU402" s="148" t="n"/>
      <c r="CV402" s="148" t="n"/>
    </row>
    <row r="403">
      <c r="A403" s="162" t="n"/>
      <c r="B403" s="64" t="n"/>
      <c r="C403" s="129" t="n"/>
      <c r="D403" s="130" t="inlineStr"/>
      <c r="E403" s="150" t="inlineStr"/>
      <c r="F403" s="150" t="inlineStr"/>
      <c r="G403" s="150" t="n"/>
      <c r="H403" s="152" t="n"/>
      <c r="I403" s="152" t="n"/>
      <c r="J403" s="152" t="n"/>
      <c r="K403" s="152" t="n"/>
      <c r="L403" s="152" t="n"/>
      <c r="M403" s="152" t="n"/>
      <c r="N403" s="152" t="n"/>
      <c r="O403" s="152" t="n"/>
      <c r="P403" s="152" t="n"/>
      <c r="Q403" s="152" t="n"/>
      <c r="R403" s="152" t="n"/>
      <c r="S403" s="165" t="n"/>
      <c r="T403" s="155" t="n"/>
      <c r="U403" s="152" t="n"/>
      <c r="V403" s="152" t="n"/>
      <c r="W403" s="152" t="n"/>
      <c r="X403" s="152" t="n"/>
      <c r="Y403" s="152" t="n"/>
      <c r="Z403" s="152" t="n"/>
      <c r="AA403" s="152" t="n"/>
      <c r="AB403" s="152" t="n"/>
      <c r="AC403" s="152" t="n"/>
      <c r="AD403" s="152" t="n"/>
      <c r="AE403" s="152" t="n"/>
      <c r="AF403" s="152" t="n"/>
      <c r="AG403" s="152" t="n"/>
      <c r="AH403" s="152" t="n"/>
      <c r="AI403" s="152" t="n"/>
      <c r="AJ403" s="152" t="n"/>
      <c r="AK403" s="152" t="n"/>
      <c r="AL403" s="152" t="n"/>
      <c r="AM403" s="152" t="n"/>
      <c r="AN403" s="166" t="n"/>
      <c r="AO403" s="155" t="n"/>
      <c r="AP403" s="152" t="n"/>
      <c r="AQ403" s="152" t="n"/>
      <c r="AR403" s="152" t="n"/>
      <c r="AS403" s="152" t="n"/>
      <c r="AT403" s="152" t="n"/>
      <c r="AU403" s="155" t="n"/>
      <c r="AV403" s="152" t="n"/>
      <c r="AW403" s="152" t="n"/>
      <c r="AX403" s="152" t="n"/>
      <c r="AY403" s="152" t="n"/>
      <c r="AZ403" s="152" t="n"/>
      <c r="BA403" s="165" t="n"/>
      <c r="BB403" s="165" t="n"/>
      <c r="BC403" s="155" t="n"/>
      <c r="BD403" s="152" t="n"/>
      <c r="BE403" s="152" t="n"/>
      <c r="BF403" s="152" t="n"/>
      <c r="BG403" s="155" t="n"/>
      <c r="BH403" s="152" t="n"/>
      <c r="BI403" s="152" t="n"/>
      <c r="BJ403" s="152" t="n"/>
      <c r="BK403" s="152" t="n"/>
      <c r="BL403" s="152" t="n"/>
      <c r="BM403" s="152" t="n"/>
      <c r="BN403" s="152" t="n"/>
      <c r="BO403" s="152" t="n"/>
      <c r="BP403" s="155" t="n"/>
      <c r="BQ403" s="152" t="n"/>
      <c r="BR403" s="152" t="n"/>
      <c r="BS403" s="152" t="n"/>
      <c r="BT403" s="152" t="n"/>
      <c r="BU403" s="152" t="n"/>
      <c r="BV403" s="152" t="n"/>
      <c r="BW403" s="152" t="n"/>
      <c r="BX403" s="165" t="n"/>
      <c r="BY403" s="150" t="n"/>
      <c r="BZ403" s="150" t="n"/>
      <c r="CA403" s="150" t="n"/>
      <c r="CB403" s="174" t="n"/>
      <c r="CC403" s="156" t="n"/>
      <c r="CD403" s="156" t="n"/>
      <c r="CE403" s="167">
        <f>IFERROR(__xludf.DUMMYFUNCTION("""COMPUTED_VALUE"""),"")</f>
        <v/>
      </c>
      <c r="CF403" s="158">
        <f>IFERROR(__xludf.DUMMYFUNCTION("""COMPUTED_VALUE"""),"")</f>
        <v/>
      </c>
      <c r="CG403" s="148" t="n"/>
      <c r="CH403" s="148" t="n"/>
      <c r="CI403" s="148" t="n"/>
      <c r="CJ403" s="148" t="n"/>
      <c r="CK403" s="148" t="n"/>
      <c r="CL403" s="148" t="n"/>
      <c r="CM403" s="148" t="n"/>
      <c r="CN403" s="148" t="n"/>
      <c r="CO403" s="148" t="n"/>
      <c r="CP403" s="148" t="n"/>
      <c r="CQ403" s="148" t="n"/>
      <c r="CR403" s="148" t="n"/>
      <c r="CS403" s="148" t="n"/>
      <c r="CT403" s="148" t="n"/>
      <c r="CU403" s="148" t="n"/>
      <c r="CV403" s="148" t="n"/>
    </row>
    <row r="404">
      <c r="A404" s="162" t="n"/>
      <c r="B404" s="64" t="n"/>
      <c r="C404" s="129" t="n"/>
      <c r="D404" s="130" t="inlineStr"/>
      <c r="E404" s="150" t="inlineStr"/>
      <c r="F404" s="150" t="inlineStr"/>
      <c r="G404" s="150" t="n"/>
      <c r="H404" s="152" t="n"/>
      <c r="I404" s="152" t="n"/>
      <c r="J404" s="152" t="n"/>
      <c r="K404" s="152" t="n"/>
      <c r="L404" s="152" t="n"/>
      <c r="M404" s="152" t="n"/>
      <c r="N404" s="152" t="n"/>
      <c r="O404" s="152" t="n"/>
      <c r="P404" s="152" t="n"/>
      <c r="Q404" s="152" t="n"/>
      <c r="R404" s="152" t="n"/>
      <c r="S404" s="165" t="n"/>
      <c r="T404" s="155" t="n"/>
      <c r="U404" s="152" t="n"/>
      <c r="V404" s="152" t="n"/>
      <c r="W404" s="152" t="n"/>
      <c r="X404" s="152" t="n"/>
      <c r="Y404" s="152" t="n"/>
      <c r="Z404" s="152" t="n"/>
      <c r="AA404" s="152" t="n"/>
      <c r="AB404" s="152" t="n"/>
      <c r="AC404" s="152" t="n"/>
      <c r="AD404" s="152" t="n"/>
      <c r="AE404" s="152" t="n"/>
      <c r="AF404" s="152" t="n"/>
      <c r="AG404" s="152" t="n"/>
      <c r="AH404" s="152" t="n"/>
      <c r="AI404" s="152" t="n"/>
      <c r="AJ404" s="152" t="n"/>
      <c r="AK404" s="152" t="n"/>
      <c r="AL404" s="152" t="n"/>
      <c r="AM404" s="152" t="n"/>
      <c r="AN404" s="166" t="n"/>
      <c r="AO404" s="155" t="n"/>
      <c r="AP404" s="152" t="n"/>
      <c r="AQ404" s="152" t="n"/>
      <c r="AR404" s="152" t="n"/>
      <c r="AS404" s="152" t="n"/>
      <c r="AT404" s="152" t="n"/>
      <c r="AU404" s="155" t="n"/>
      <c r="AV404" s="152" t="n"/>
      <c r="AW404" s="152" t="n"/>
      <c r="AX404" s="152" t="n"/>
      <c r="AY404" s="152" t="n"/>
      <c r="AZ404" s="152" t="n"/>
      <c r="BA404" s="165" t="n"/>
      <c r="BB404" s="165" t="n"/>
      <c r="BC404" s="155" t="n"/>
      <c r="BD404" s="152" t="n"/>
      <c r="BE404" s="152" t="n"/>
      <c r="BF404" s="152" t="n"/>
      <c r="BG404" s="155" t="n"/>
      <c r="BH404" s="152" t="n"/>
      <c r="BI404" s="152" t="n"/>
      <c r="BJ404" s="152" t="n"/>
      <c r="BK404" s="152" t="n"/>
      <c r="BL404" s="152" t="n"/>
      <c r="BM404" s="152" t="n"/>
      <c r="BN404" s="152" t="n"/>
      <c r="BO404" s="152" t="n"/>
      <c r="BP404" s="155" t="n"/>
      <c r="BQ404" s="152" t="n"/>
      <c r="BR404" s="152" t="n"/>
      <c r="BS404" s="152" t="n"/>
      <c r="BT404" s="152" t="n"/>
      <c r="BU404" s="152" t="n"/>
      <c r="BV404" s="152" t="n"/>
      <c r="BW404" s="152" t="n"/>
      <c r="BX404" s="165" t="n"/>
      <c r="BY404" s="150" t="n"/>
      <c r="BZ404" s="150" t="n"/>
      <c r="CA404" s="150" t="n"/>
      <c r="CB404" s="174" t="n"/>
      <c r="CC404" s="156" t="n"/>
      <c r="CD404" s="156" t="n"/>
      <c r="CE404" s="167">
        <f>IFERROR(__xludf.DUMMYFUNCTION("""COMPUTED_VALUE"""),"")</f>
        <v/>
      </c>
      <c r="CF404" s="158">
        <f>IFERROR(__xludf.DUMMYFUNCTION("""COMPUTED_VALUE"""),"")</f>
        <v/>
      </c>
      <c r="CG404" s="148" t="n"/>
      <c r="CH404" s="148" t="n"/>
      <c r="CI404" s="148" t="n"/>
      <c r="CJ404" s="148" t="n"/>
      <c r="CK404" s="148" t="n"/>
      <c r="CL404" s="148" t="n"/>
      <c r="CM404" s="148" t="n"/>
      <c r="CN404" s="148" t="n"/>
      <c r="CO404" s="148" t="n"/>
      <c r="CP404" s="148" t="n"/>
      <c r="CQ404" s="148" t="n"/>
      <c r="CR404" s="148" t="n"/>
      <c r="CS404" s="148" t="n"/>
      <c r="CT404" s="148" t="n"/>
      <c r="CU404" s="148" t="n"/>
      <c r="CV404" s="148" t="n"/>
    </row>
    <row r="405">
      <c r="A405" s="162" t="n"/>
      <c r="B405" s="64" t="n"/>
      <c r="C405" s="129" t="n"/>
      <c r="D405" s="130" t="inlineStr"/>
      <c r="E405" s="150" t="inlineStr"/>
      <c r="F405" s="150" t="inlineStr"/>
      <c r="G405" s="150" t="n"/>
      <c r="H405" s="152" t="n"/>
      <c r="I405" s="152" t="n"/>
      <c r="J405" s="152" t="n"/>
      <c r="K405" s="152" t="n"/>
      <c r="L405" s="152" t="n"/>
      <c r="M405" s="152" t="n"/>
      <c r="N405" s="152" t="n"/>
      <c r="O405" s="152" t="n"/>
      <c r="P405" s="152" t="n"/>
      <c r="Q405" s="152" t="n"/>
      <c r="R405" s="152" t="n"/>
      <c r="S405" s="165" t="n"/>
      <c r="T405" s="155" t="n"/>
      <c r="U405" s="152" t="n"/>
      <c r="V405" s="152" t="n"/>
      <c r="W405" s="152" t="n"/>
      <c r="X405" s="152" t="n"/>
      <c r="Y405" s="152" t="n"/>
      <c r="Z405" s="152" t="n"/>
      <c r="AA405" s="152" t="n"/>
      <c r="AB405" s="152" t="n"/>
      <c r="AC405" s="152" t="n"/>
      <c r="AD405" s="152" t="n"/>
      <c r="AE405" s="152" t="n"/>
      <c r="AF405" s="152" t="n"/>
      <c r="AG405" s="152" t="n"/>
      <c r="AH405" s="152" t="n"/>
      <c r="AI405" s="152" t="n"/>
      <c r="AJ405" s="152" t="n"/>
      <c r="AK405" s="152" t="n"/>
      <c r="AL405" s="152" t="n"/>
      <c r="AM405" s="152" t="n"/>
      <c r="AN405" s="166" t="n"/>
      <c r="AO405" s="155" t="n"/>
      <c r="AP405" s="152" t="n"/>
      <c r="AQ405" s="152" t="n"/>
      <c r="AR405" s="152" t="n"/>
      <c r="AS405" s="152" t="n"/>
      <c r="AT405" s="152" t="n"/>
      <c r="AU405" s="155" t="n"/>
      <c r="AV405" s="152" t="n"/>
      <c r="AW405" s="152" t="n"/>
      <c r="AX405" s="152" t="n"/>
      <c r="AY405" s="152" t="n"/>
      <c r="AZ405" s="152" t="n"/>
      <c r="BA405" s="165" t="n"/>
      <c r="BB405" s="165" t="n"/>
      <c r="BC405" s="155" t="n"/>
      <c r="BD405" s="152" t="n"/>
      <c r="BE405" s="152" t="n"/>
      <c r="BF405" s="152" t="n"/>
      <c r="BG405" s="155" t="n"/>
      <c r="BH405" s="152" t="n"/>
      <c r="BI405" s="152" t="n"/>
      <c r="BJ405" s="152" t="n"/>
      <c r="BK405" s="152" t="n"/>
      <c r="BL405" s="152" t="n"/>
      <c r="BM405" s="152" t="n"/>
      <c r="BN405" s="152" t="n"/>
      <c r="BO405" s="152" t="n"/>
      <c r="BP405" s="155" t="n"/>
      <c r="BQ405" s="152" t="n"/>
      <c r="BR405" s="152" t="n"/>
      <c r="BS405" s="152" t="n"/>
      <c r="BT405" s="152" t="n"/>
      <c r="BU405" s="152" t="n"/>
      <c r="BV405" s="152" t="n"/>
      <c r="BW405" s="152" t="n"/>
      <c r="BX405" s="165" t="n"/>
      <c r="BY405" s="150" t="n"/>
      <c r="BZ405" s="150" t="n"/>
      <c r="CA405" s="150" t="n"/>
      <c r="CB405" s="174" t="n"/>
      <c r="CC405" s="156" t="n"/>
      <c r="CD405" s="156" t="n"/>
      <c r="CE405" s="167">
        <f>IFERROR(__xludf.DUMMYFUNCTION("""COMPUTED_VALUE"""),"")</f>
        <v/>
      </c>
      <c r="CF405" s="158">
        <f>IFERROR(__xludf.DUMMYFUNCTION("""COMPUTED_VALUE"""),"")</f>
        <v/>
      </c>
      <c r="CG405" s="148" t="n"/>
      <c r="CH405" s="148" t="n"/>
      <c r="CI405" s="148" t="n"/>
      <c r="CJ405" s="148" t="n"/>
      <c r="CK405" s="148" t="n"/>
      <c r="CL405" s="148" t="n"/>
      <c r="CM405" s="148" t="n"/>
      <c r="CN405" s="148" t="n"/>
      <c r="CO405" s="148" t="n"/>
      <c r="CP405" s="148" t="n"/>
      <c r="CQ405" s="148" t="n"/>
      <c r="CR405" s="148" t="n"/>
      <c r="CS405" s="148" t="n"/>
      <c r="CT405" s="148" t="n"/>
      <c r="CU405" s="148" t="n"/>
      <c r="CV405" s="148" t="n"/>
    </row>
    <row r="406">
      <c r="A406" s="162" t="n"/>
      <c r="B406" s="64" t="n"/>
      <c r="C406" s="129" t="n"/>
      <c r="D406" s="130" t="inlineStr"/>
      <c r="E406" s="150" t="inlineStr"/>
      <c r="F406" s="150" t="inlineStr"/>
      <c r="G406" s="150" t="n"/>
      <c r="H406" s="152" t="n"/>
      <c r="I406" s="152" t="n"/>
      <c r="J406" s="152" t="n"/>
      <c r="K406" s="152" t="n"/>
      <c r="L406" s="152" t="n"/>
      <c r="M406" s="152" t="n"/>
      <c r="N406" s="152" t="n"/>
      <c r="O406" s="152" t="n"/>
      <c r="P406" s="152" t="n"/>
      <c r="Q406" s="152" t="n"/>
      <c r="R406" s="152" t="n"/>
      <c r="S406" s="165" t="n"/>
      <c r="T406" s="155" t="n"/>
      <c r="U406" s="152" t="n"/>
      <c r="V406" s="152" t="n"/>
      <c r="W406" s="152" t="n"/>
      <c r="X406" s="152" t="n"/>
      <c r="Y406" s="152" t="n"/>
      <c r="Z406" s="152" t="n"/>
      <c r="AA406" s="152" t="n"/>
      <c r="AB406" s="152" t="n"/>
      <c r="AC406" s="152" t="n"/>
      <c r="AD406" s="152" t="n"/>
      <c r="AE406" s="152" t="n"/>
      <c r="AF406" s="152" t="n"/>
      <c r="AG406" s="152" t="n"/>
      <c r="AH406" s="152" t="n"/>
      <c r="AI406" s="152" t="n"/>
      <c r="AJ406" s="152" t="n"/>
      <c r="AK406" s="152" t="n"/>
      <c r="AL406" s="152" t="n"/>
      <c r="AM406" s="152" t="n"/>
      <c r="AN406" s="166" t="n"/>
      <c r="AO406" s="155" t="n"/>
      <c r="AP406" s="152" t="n"/>
      <c r="AQ406" s="152" t="n"/>
      <c r="AR406" s="152" t="n"/>
      <c r="AS406" s="152" t="n"/>
      <c r="AT406" s="152" t="n"/>
      <c r="AU406" s="155" t="n"/>
      <c r="AV406" s="152" t="n"/>
      <c r="AW406" s="152" t="n"/>
      <c r="AX406" s="152" t="n"/>
      <c r="AY406" s="152" t="n"/>
      <c r="AZ406" s="152" t="n"/>
      <c r="BA406" s="165" t="n"/>
      <c r="BB406" s="165" t="n"/>
      <c r="BC406" s="155" t="n"/>
      <c r="BD406" s="152" t="n"/>
      <c r="BE406" s="152" t="n"/>
      <c r="BF406" s="152" t="n"/>
      <c r="BG406" s="155" t="n"/>
      <c r="BH406" s="152" t="n"/>
      <c r="BI406" s="152" t="n"/>
      <c r="BJ406" s="152" t="n"/>
      <c r="BK406" s="152" t="n"/>
      <c r="BL406" s="152" t="n"/>
      <c r="BM406" s="152" t="n"/>
      <c r="BN406" s="152" t="n"/>
      <c r="BO406" s="152" t="n"/>
      <c r="BP406" s="155" t="n"/>
      <c r="BQ406" s="152" t="n"/>
      <c r="BR406" s="152" t="n"/>
      <c r="BS406" s="152" t="n"/>
      <c r="BT406" s="152" t="n"/>
      <c r="BU406" s="152" t="n"/>
      <c r="BV406" s="152" t="n"/>
      <c r="BW406" s="152" t="n"/>
      <c r="BX406" s="165" t="n"/>
      <c r="BY406" s="150" t="n"/>
      <c r="BZ406" s="150" t="n"/>
      <c r="CA406" s="150" t="n"/>
      <c r="CB406" s="174" t="n"/>
      <c r="CC406" s="156" t="n"/>
      <c r="CD406" s="156" t="n"/>
      <c r="CE406" s="167">
        <f>IFERROR(__xludf.DUMMYFUNCTION("""COMPUTED_VALUE"""),"")</f>
        <v/>
      </c>
      <c r="CF406" s="158">
        <f>IFERROR(__xludf.DUMMYFUNCTION("""COMPUTED_VALUE"""),"")</f>
        <v/>
      </c>
      <c r="CG406" s="148" t="n"/>
      <c r="CH406" s="148" t="n"/>
      <c r="CI406" s="148" t="n"/>
      <c r="CJ406" s="148" t="n"/>
      <c r="CK406" s="148" t="n"/>
      <c r="CL406" s="148" t="n"/>
      <c r="CM406" s="148" t="n"/>
      <c r="CN406" s="148" t="n"/>
      <c r="CO406" s="148" t="n"/>
      <c r="CP406" s="148" t="n"/>
      <c r="CQ406" s="148" t="n"/>
      <c r="CR406" s="148" t="n"/>
      <c r="CS406" s="148" t="n"/>
      <c r="CT406" s="148" t="n"/>
      <c r="CU406" s="148" t="n"/>
      <c r="CV406" s="148" t="n"/>
    </row>
    <row r="407">
      <c r="A407" s="162" t="n"/>
      <c r="B407" s="64" t="n"/>
      <c r="C407" s="129" t="n"/>
      <c r="D407" s="130" t="inlineStr"/>
      <c r="E407" s="150" t="inlineStr"/>
      <c r="F407" s="150" t="inlineStr"/>
      <c r="G407" s="150" t="n"/>
      <c r="H407" s="152" t="n"/>
      <c r="I407" s="152" t="n"/>
      <c r="J407" s="152" t="n"/>
      <c r="K407" s="152" t="n"/>
      <c r="L407" s="152" t="n"/>
      <c r="M407" s="152" t="n"/>
      <c r="N407" s="152" t="n"/>
      <c r="O407" s="152" t="n"/>
      <c r="P407" s="152" t="n"/>
      <c r="Q407" s="152" t="n"/>
      <c r="R407" s="152" t="n"/>
      <c r="S407" s="165" t="n"/>
      <c r="T407" s="155" t="n"/>
      <c r="U407" s="152" t="n"/>
      <c r="V407" s="152" t="n"/>
      <c r="W407" s="152" t="n"/>
      <c r="X407" s="152" t="n"/>
      <c r="Y407" s="152" t="n"/>
      <c r="Z407" s="152" t="n"/>
      <c r="AA407" s="152" t="n"/>
      <c r="AB407" s="152" t="n"/>
      <c r="AC407" s="152" t="n"/>
      <c r="AD407" s="152" t="n"/>
      <c r="AE407" s="152" t="n"/>
      <c r="AF407" s="152" t="n"/>
      <c r="AG407" s="152" t="n"/>
      <c r="AH407" s="152" t="n"/>
      <c r="AI407" s="152" t="n"/>
      <c r="AJ407" s="152" t="n"/>
      <c r="AK407" s="152" t="n"/>
      <c r="AL407" s="152" t="n"/>
      <c r="AM407" s="152" t="n"/>
      <c r="AN407" s="166" t="n"/>
      <c r="AO407" s="155" t="n"/>
      <c r="AP407" s="152" t="n"/>
      <c r="AQ407" s="152" t="n"/>
      <c r="AR407" s="152" t="n"/>
      <c r="AS407" s="152" t="n"/>
      <c r="AT407" s="152" t="n"/>
      <c r="AU407" s="155" t="n"/>
      <c r="AV407" s="152" t="n"/>
      <c r="AW407" s="152" t="n"/>
      <c r="AX407" s="152" t="n"/>
      <c r="AY407" s="152" t="n"/>
      <c r="AZ407" s="152" t="n"/>
      <c r="BA407" s="165" t="n"/>
      <c r="BB407" s="165" t="n"/>
      <c r="BC407" s="155" t="n"/>
      <c r="BD407" s="152" t="n"/>
      <c r="BE407" s="152" t="n"/>
      <c r="BF407" s="152" t="n"/>
      <c r="BG407" s="155" t="n"/>
      <c r="BH407" s="152" t="n"/>
      <c r="BI407" s="152" t="n"/>
      <c r="BJ407" s="152" t="n"/>
      <c r="BK407" s="152" t="n"/>
      <c r="BL407" s="152" t="n"/>
      <c r="BM407" s="152" t="n"/>
      <c r="BN407" s="152" t="n"/>
      <c r="BO407" s="152" t="n"/>
      <c r="BP407" s="155" t="n"/>
      <c r="BQ407" s="152" t="n"/>
      <c r="BR407" s="152" t="n"/>
      <c r="BS407" s="152" t="n"/>
      <c r="BT407" s="152" t="n"/>
      <c r="BU407" s="152" t="n"/>
      <c r="BV407" s="152" t="n"/>
      <c r="BW407" s="152" t="n"/>
      <c r="BX407" s="165" t="n"/>
      <c r="BY407" s="150" t="n"/>
      <c r="BZ407" s="150" t="n"/>
      <c r="CA407" s="150" t="n"/>
      <c r="CB407" s="174" t="n"/>
      <c r="CC407" s="156" t="n"/>
      <c r="CD407" s="156" t="n"/>
      <c r="CE407" s="167">
        <f>IFERROR(__xludf.DUMMYFUNCTION("""COMPUTED_VALUE"""),"")</f>
        <v/>
      </c>
      <c r="CF407" s="158">
        <f>IFERROR(__xludf.DUMMYFUNCTION("""COMPUTED_VALUE"""),"")</f>
        <v/>
      </c>
      <c r="CG407" s="148" t="n"/>
      <c r="CH407" s="148" t="n"/>
      <c r="CI407" s="148" t="n"/>
      <c r="CJ407" s="148" t="n"/>
      <c r="CK407" s="148" t="n"/>
      <c r="CL407" s="148" t="n"/>
      <c r="CM407" s="148" t="n"/>
      <c r="CN407" s="148" t="n"/>
      <c r="CO407" s="148" t="n"/>
      <c r="CP407" s="148" t="n"/>
      <c r="CQ407" s="148" t="n"/>
      <c r="CR407" s="148" t="n"/>
      <c r="CS407" s="148" t="n"/>
      <c r="CT407" s="148" t="n"/>
      <c r="CU407" s="148" t="n"/>
      <c r="CV407" s="148" t="n"/>
    </row>
    <row r="408">
      <c r="A408" s="162" t="n"/>
      <c r="B408" s="64" t="n"/>
      <c r="C408" s="129" t="n"/>
      <c r="D408" s="130" t="inlineStr"/>
      <c r="E408" s="150" t="inlineStr"/>
      <c r="F408" s="150" t="inlineStr"/>
      <c r="G408" s="150" t="n"/>
      <c r="H408" s="152" t="n"/>
      <c r="I408" s="152" t="n"/>
      <c r="J408" s="152" t="n"/>
      <c r="K408" s="152" t="n"/>
      <c r="L408" s="152" t="n"/>
      <c r="M408" s="152" t="n"/>
      <c r="N408" s="152" t="n"/>
      <c r="O408" s="152" t="n"/>
      <c r="P408" s="152" t="n"/>
      <c r="Q408" s="152" t="n"/>
      <c r="R408" s="152" t="n"/>
      <c r="S408" s="165" t="n"/>
      <c r="T408" s="155" t="n"/>
      <c r="U408" s="152" t="n"/>
      <c r="V408" s="152" t="n"/>
      <c r="W408" s="152" t="n"/>
      <c r="X408" s="152" t="n"/>
      <c r="Y408" s="152" t="n"/>
      <c r="Z408" s="152" t="n"/>
      <c r="AA408" s="152" t="n"/>
      <c r="AB408" s="152" t="n"/>
      <c r="AC408" s="152" t="n"/>
      <c r="AD408" s="152" t="n"/>
      <c r="AE408" s="152" t="n"/>
      <c r="AF408" s="152" t="n"/>
      <c r="AG408" s="152" t="n"/>
      <c r="AH408" s="152" t="n"/>
      <c r="AI408" s="152" t="n"/>
      <c r="AJ408" s="152" t="n"/>
      <c r="AK408" s="152" t="n"/>
      <c r="AL408" s="152" t="n"/>
      <c r="AM408" s="152" t="n"/>
      <c r="AN408" s="166" t="n"/>
      <c r="AO408" s="155" t="n"/>
      <c r="AP408" s="152" t="n"/>
      <c r="AQ408" s="152" t="n"/>
      <c r="AR408" s="152" t="n"/>
      <c r="AS408" s="152" t="n"/>
      <c r="AT408" s="152" t="n"/>
      <c r="AU408" s="155" t="n"/>
      <c r="AV408" s="152" t="n"/>
      <c r="AW408" s="152" t="n"/>
      <c r="AX408" s="152" t="n"/>
      <c r="AY408" s="152" t="n"/>
      <c r="AZ408" s="152" t="n"/>
      <c r="BA408" s="165" t="n"/>
      <c r="BB408" s="165" t="n"/>
      <c r="BC408" s="155" t="n"/>
      <c r="BD408" s="152" t="n"/>
      <c r="BE408" s="152" t="n"/>
      <c r="BF408" s="152" t="n"/>
      <c r="BG408" s="155" t="n"/>
      <c r="BH408" s="152" t="n"/>
      <c r="BI408" s="152" t="n"/>
      <c r="BJ408" s="152" t="n"/>
      <c r="BK408" s="152" t="n"/>
      <c r="BL408" s="152" t="n"/>
      <c r="BM408" s="152" t="n"/>
      <c r="BN408" s="152" t="n"/>
      <c r="BO408" s="152" t="n"/>
      <c r="BP408" s="155" t="n"/>
      <c r="BQ408" s="152" t="n"/>
      <c r="BR408" s="152" t="n"/>
      <c r="BS408" s="152" t="n"/>
      <c r="BT408" s="152" t="n"/>
      <c r="BU408" s="152" t="n"/>
      <c r="BV408" s="152" t="n"/>
      <c r="BW408" s="152" t="n"/>
      <c r="BX408" s="165" t="n"/>
      <c r="BY408" s="150" t="n"/>
      <c r="BZ408" s="150" t="n"/>
      <c r="CA408" s="150" t="n"/>
      <c r="CB408" s="174" t="n"/>
      <c r="CC408" s="156" t="n"/>
      <c r="CD408" s="156" t="n"/>
      <c r="CE408" s="167">
        <f>IFERROR(__xludf.DUMMYFUNCTION("""COMPUTED_VALUE"""),"")</f>
        <v/>
      </c>
      <c r="CF408" s="158">
        <f>IFERROR(__xludf.DUMMYFUNCTION("""COMPUTED_VALUE"""),"")</f>
        <v/>
      </c>
      <c r="CG408" s="148" t="n"/>
      <c r="CH408" s="148" t="n"/>
      <c r="CI408" s="148" t="n"/>
      <c r="CJ408" s="148" t="n"/>
      <c r="CK408" s="148" t="n"/>
      <c r="CL408" s="148" t="n"/>
      <c r="CM408" s="148" t="n"/>
      <c r="CN408" s="148" t="n"/>
      <c r="CO408" s="148" t="n"/>
      <c r="CP408" s="148" t="n"/>
      <c r="CQ408" s="148" t="n"/>
      <c r="CR408" s="148" t="n"/>
      <c r="CS408" s="148" t="n"/>
      <c r="CT408" s="148" t="n"/>
      <c r="CU408" s="148" t="n"/>
      <c r="CV408" s="148" t="n"/>
    </row>
    <row r="409">
      <c r="A409" s="162" t="n"/>
      <c r="B409" s="64" t="n"/>
      <c r="C409" s="129" t="n"/>
      <c r="D409" s="130" t="inlineStr"/>
      <c r="E409" s="150" t="inlineStr"/>
      <c r="F409" s="150" t="inlineStr"/>
      <c r="G409" s="150" t="n"/>
      <c r="H409" s="152" t="n"/>
      <c r="I409" s="152" t="n"/>
      <c r="J409" s="152" t="n"/>
      <c r="K409" s="152" t="n"/>
      <c r="L409" s="152" t="n"/>
      <c r="M409" s="152" t="n"/>
      <c r="N409" s="152" t="n"/>
      <c r="O409" s="152" t="n"/>
      <c r="P409" s="152" t="n"/>
      <c r="Q409" s="152" t="n"/>
      <c r="R409" s="152" t="n"/>
      <c r="S409" s="165" t="n"/>
      <c r="T409" s="155" t="n"/>
      <c r="U409" s="152" t="n"/>
      <c r="V409" s="152" t="n"/>
      <c r="W409" s="152" t="n"/>
      <c r="X409" s="152" t="n"/>
      <c r="Y409" s="152" t="n"/>
      <c r="Z409" s="152" t="n"/>
      <c r="AA409" s="152" t="n"/>
      <c r="AB409" s="152" t="n"/>
      <c r="AC409" s="152" t="n"/>
      <c r="AD409" s="152" t="n"/>
      <c r="AE409" s="152" t="n"/>
      <c r="AF409" s="152" t="n"/>
      <c r="AG409" s="152" t="n"/>
      <c r="AH409" s="152" t="n"/>
      <c r="AI409" s="152" t="n"/>
      <c r="AJ409" s="152" t="n"/>
      <c r="AK409" s="152" t="n"/>
      <c r="AL409" s="152" t="n"/>
      <c r="AM409" s="152" t="n"/>
      <c r="AN409" s="166" t="n"/>
      <c r="AO409" s="155" t="n"/>
      <c r="AP409" s="152" t="n"/>
      <c r="AQ409" s="152" t="n"/>
      <c r="AR409" s="152" t="n"/>
      <c r="AS409" s="152" t="n"/>
      <c r="AT409" s="152" t="n"/>
      <c r="AU409" s="155" t="n"/>
      <c r="AV409" s="152" t="n"/>
      <c r="AW409" s="152" t="n"/>
      <c r="AX409" s="152" t="n"/>
      <c r="AY409" s="152" t="n"/>
      <c r="AZ409" s="152" t="n"/>
      <c r="BA409" s="165" t="n"/>
      <c r="BB409" s="165" t="n"/>
      <c r="BC409" s="155" t="n"/>
      <c r="BD409" s="152" t="n"/>
      <c r="BE409" s="152" t="n"/>
      <c r="BF409" s="152" t="n"/>
      <c r="BG409" s="155" t="n"/>
      <c r="BH409" s="152" t="n"/>
      <c r="BI409" s="152" t="n"/>
      <c r="BJ409" s="152" t="n"/>
      <c r="BK409" s="152" t="n"/>
      <c r="BL409" s="152" t="n"/>
      <c r="BM409" s="152" t="n"/>
      <c r="BN409" s="152" t="n"/>
      <c r="BO409" s="152" t="n"/>
      <c r="BP409" s="155" t="n"/>
      <c r="BQ409" s="152" t="n"/>
      <c r="BR409" s="152" t="n"/>
      <c r="BS409" s="152" t="n"/>
      <c r="BT409" s="152" t="n"/>
      <c r="BU409" s="152" t="n"/>
      <c r="BV409" s="152" t="n"/>
      <c r="BW409" s="152" t="n"/>
      <c r="BX409" s="165" t="n"/>
      <c r="BY409" s="150" t="n"/>
      <c r="BZ409" s="150" t="n"/>
      <c r="CA409" s="150" t="n"/>
      <c r="CB409" s="174" t="n"/>
      <c r="CC409" s="156" t="n"/>
      <c r="CD409" s="156" t="n"/>
      <c r="CE409" s="167">
        <f>IFERROR(__xludf.DUMMYFUNCTION("""COMPUTED_VALUE"""),"")</f>
        <v/>
      </c>
      <c r="CF409" s="158">
        <f>IFERROR(__xludf.DUMMYFUNCTION("""COMPUTED_VALUE"""),"")</f>
        <v/>
      </c>
      <c r="CG409" s="148" t="n"/>
      <c r="CH409" s="148" t="n"/>
      <c r="CI409" s="148" t="n"/>
      <c r="CJ409" s="148" t="n"/>
      <c r="CK409" s="148" t="n"/>
      <c r="CL409" s="148" t="n"/>
      <c r="CM409" s="148" t="n"/>
      <c r="CN409" s="148" t="n"/>
      <c r="CO409" s="148" t="n"/>
      <c r="CP409" s="148" t="n"/>
      <c r="CQ409" s="148" t="n"/>
      <c r="CR409" s="148" t="n"/>
      <c r="CS409" s="148" t="n"/>
      <c r="CT409" s="148" t="n"/>
      <c r="CU409" s="148" t="n"/>
      <c r="CV409" s="148" t="n"/>
    </row>
    <row r="410">
      <c r="A410" s="162" t="n"/>
      <c r="B410" s="64" t="n"/>
      <c r="C410" s="129" t="n"/>
      <c r="D410" s="130" t="inlineStr"/>
      <c r="E410" s="150" t="inlineStr"/>
      <c r="F410" s="150" t="inlineStr"/>
      <c r="G410" s="150" t="n"/>
      <c r="H410" s="152" t="n"/>
      <c r="I410" s="152" t="n"/>
      <c r="J410" s="152" t="n"/>
      <c r="K410" s="152" t="n"/>
      <c r="L410" s="152" t="n"/>
      <c r="M410" s="152" t="n"/>
      <c r="N410" s="152" t="n"/>
      <c r="O410" s="152" t="n"/>
      <c r="P410" s="152" t="n"/>
      <c r="Q410" s="152" t="n"/>
      <c r="R410" s="152" t="n"/>
      <c r="S410" s="165" t="n"/>
      <c r="T410" s="155" t="n"/>
      <c r="U410" s="152" t="n"/>
      <c r="V410" s="152" t="n"/>
      <c r="W410" s="152" t="n"/>
      <c r="X410" s="152" t="n"/>
      <c r="Y410" s="152" t="n"/>
      <c r="Z410" s="152" t="n"/>
      <c r="AA410" s="152" t="n"/>
      <c r="AB410" s="152" t="n"/>
      <c r="AC410" s="152" t="n"/>
      <c r="AD410" s="152" t="n"/>
      <c r="AE410" s="152" t="n"/>
      <c r="AF410" s="152" t="n"/>
      <c r="AG410" s="152" t="n"/>
      <c r="AH410" s="152" t="n"/>
      <c r="AI410" s="152" t="n"/>
      <c r="AJ410" s="152" t="n"/>
      <c r="AK410" s="152" t="n"/>
      <c r="AL410" s="152" t="n"/>
      <c r="AM410" s="152" t="n"/>
      <c r="AN410" s="166" t="n"/>
      <c r="AO410" s="155" t="n"/>
      <c r="AP410" s="152" t="n"/>
      <c r="AQ410" s="152" t="n"/>
      <c r="AR410" s="152" t="n"/>
      <c r="AS410" s="152" t="n"/>
      <c r="AT410" s="152" t="n"/>
      <c r="AU410" s="155" t="n"/>
      <c r="AV410" s="152" t="n"/>
      <c r="AW410" s="152" t="n"/>
      <c r="AX410" s="152" t="n"/>
      <c r="AY410" s="152" t="n"/>
      <c r="AZ410" s="152" t="n"/>
      <c r="BA410" s="165" t="n"/>
      <c r="BB410" s="165" t="n"/>
      <c r="BC410" s="155" t="n"/>
      <c r="BD410" s="152" t="n"/>
      <c r="BE410" s="152" t="n"/>
      <c r="BF410" s="152" t="n"/>
      <c r="BG410" s="155" t="n"/>
      <c r="BH410" s="152" t="n"/>
      <c r="BI410" s="152" t="n"/>
      <c r="BJ410" s="152" t="n"/>
      <c r="BK410" s="152" t="n"/>
      <c r="BL410" s="152" t="n"/>
      <c r="BM410" s="152" t="n"/>
      <c r="BN410" s="152" t="n"/>
      <c r="BO410" s="152" t="n"/>
      <c r="BP410" s="155" t="n"/>
      <c r="BQ410" s="152" t="n"/>
      <c r="BR410" s="152" t="n"/>
      <c r="BS410" s="152" t="n"/>
      <c r="BT410" s="152" t="n"/>
      <c r="BU410" s="152" t="n"/>
      <c r="BV410" s="152" t="n"/>
      <c r="BW410" s="152" t="n"/>
      <c r="BX410" s="165" t="n"/>
      <c r="BY410" s="150" t="n"/>
      <c r="BZ410" s="150" t="n"/>
      <c r="CA410" s="150" t="n"/>
      <c r="CB410" s="174" t="n"/>
      <c r="CC410" s="156" t="n"/>
      <c r="CD410" s="156" t="n"/>
      <c r="CE410" s="167">
        <f>IFERROR(__xludf.DUMMYFUNCTION("""COMPUTED_VALUE"""),"")</f>
        <v/>
      </c>
      <c r="CF410" s="158">
        <f>IFERROR(__xludf.DUMMYFUNCTION("""COMPUTED_VALUE"""),"")</f>
        <v/>
      </c>
      <c r="CG410" s="148" t="n"/>
      <c r="CH410" s="148" t="n"/>
      <c r="CI410" s="148" t="n"/>
      <c r="CJ410" s="148" t="n"/>
      <c r="CK410" s="148" t="n"/>
      <c r="CL410" s="148" t="n"/>
      <c r="CM410" s="148" t="n"/>
      <c r="CN410" s="148" t="n"/>
      <c r="CO410" s="148" t="n"/>
      <c r="CP410" s="148" t="n"/>
      <c r="CQ410" s="148" t="n"/>
      <c r="CR410" s="148" t="n"/>
      <c r="CS410" s="148" t="n"/>
      <c r="CT410" s="148" t="n"/>
      <c r="CU410" s="148" t="n"/>
      <c r="CV410" s="148" t="n"/>
    </row>
    <row r="411">
      <c r="A411" s="162" t="n"/>
      <c r="B411" s="64" t="n"/>
      <c r="C411" s="129" t="n"/>
      <c r="D411" s="130" t="inlineStr"/>
      <c r="E411" s="150" t="inlineStr"/>
      <c r="F411" s="150" t="inlineStr"/>
      <c r="G411" s="150" t="n"/>
      <c r="H411" s="152" t="n"/>
      <c r="I411" s="152" t="n"/>
      <c r="J411" s="152" t="n"/>
      <c r="K411" s="152" t="n"/>
      <c r="L411" s="152" t="n"/>
      <c r="M411" s="152" t="n"/>
      <c r="N411" s="152" t="n"/>
      <c r="O411" s="152" t="n"/>
      <c r="P411" s="152" t="n"/>
      <c r="Q411" s="152" t="n"/>
      <c r="R411" s="152" t="n"/>
      <c r="S411" s="165" t="n"/>
      <c r="T411" s="155" t="n"/>
      <c r="U411" s="152" t="n"/>
      <c r="V411" s="152" t="n"/>
      <c r="W411" s="152" t="n"/>
      <c r="X411" s="152" t="n"/>
      <c r="Y411" s="152" t="n"/>
      <c r="Z411" s="152" t="n"/>
      <c r="AA411" s="152" t="n"/>
      <c r="AB411" s="152" t="n"/>
      <c r="AC411" s="152" t="n"/>
      <c r="AD411" s="152" t="n"/>
      <c r="AE411" s="152" t="n"/>
      <c r="AF411" s="152" t="n"/>
      <c r="AG411" s="152" t="n"/>
      <c r="AH411" s="152" t="n"/>
      <c r="AI411" s="152" t="n"/>
      <c r="AJ411" s="152" t="n"/>
      <c r="AK411" s="152" t="n"/>
      <c r="AL411" s="152" t="n"/>
      <c r="AM411" s="152" t="n"/>
      <c r="AN411" s="166" t="n"/>
      <c r="AO411" s="155" t="n"/>
      <c r="AP411" s="152" t="n"/>
      <c r="AQ411" s="152" t="n"/>
      <c r="AR411" s="152" t="n"/>
      <c r="AS411" s="152" t="n"/>
      <c r="AT411" s="152" t="n"/>
      <c r="AU411" s="155" t="n"/>
      <c r="AV411" s="152" t="n"/>
      <c r="AW411" s="152" t="n"/>
      <c r="AX411" s="152" t="n"/>
      <c r="AY411" s="152" t="n"/>
      <c r="AZ411" s="152" t="n"/>
      <c r="BA411" s="165" t="n"/>
      <c r="BB411" s="165" t="n"/>
      <c r="BC411" s="155" t="n"/>
      <c r="BD411" s="152" t="n"/>
      <c r="BE411" s="152" t="n"/>
      <c r="BF411" s="152" t="n"/>
      <c r="BG411" s="155" t="n"/>
      <c r="BH411" s="152" t="n"/>
      <c r="BI411" s="152" t="n"/>
      <c r="BJ411" s="152" t="n"/>
      <c r="BK411" s="152" t="n"/>
      <c r="BL411" s="152" t="n"/>
      <c r="BM411" s="152" t="n"/>
      <c r="BN411" s="152" t="n"/>
      <c r="BO411" s="152" t="n"/>
      <c r="BP411" s="155" t="n"/>
      <c r="BQ411" s="152" t="n"/>
      <c r="BR411" s="152" t="n"/>
      <c r="BS411" s="152" t="n"/>
      <c r="BT411" s="152" t="n"/>
      <c r="BU411" s="152" t="n"/>
      <c r="BV411" s="152" t="n"/>
      <c r="BW411" s="152" t="n"/>
      <c r="BX411" s="165" t="n"/>
      <c r="BY411" s="150" t="n"/>
      <c r="BZ411" s="150" t="n"/>
      <c r="CA411" s="150" t="n"/>
      <c r="CB411" s="174" t="n"/>
      <c r="CC411" s="156" t="n"/>
      <c r="CD411" s="156" t="n"/>
      <c r="CE411" s="167">
        <f>IFERROR(__xludf.DUMMYFUNCTION("""COMPUTED_VALUE"""),"")</f>
        <v/>
      </c>
      <c r="CF411" s="158">
        <f>IFERROR(__xludf.DUMMYFUNCTION("""COMPUTED_VALUE"""),"")</f>
        <v/>
      </c>
      <c r="CG411" s="148" t="n"/>
      <c r="CH411" s="148" t="n"/>
      <c r="CI411" s="148" t="n"/>
      <c r="CJ411" s="148" t="n"/>
      <c r="CK411" s="148" t="n"/>
      <c r="CL411" s="148" t="n"/>
      <c r="CM411" s="148" t="n"/>
      <c r="CN411" s="148" t="n"/>
      <c r="CO411" s="148" t="n"/>
      <c r="CP411" s="148" t="n"/>
      <c r="CQ411" s="148" t="n"/>
      <c r="CR411" s="148" t="n"/>
      <c r="CS411" s="148" t="n"/>
      <c r="CT411" s="148" t="n"/>
      <c r="CU411" s="148" t="n"/>
      <c r="CV411" s="148" t="n"/>
    </row>
    <row r="412">
      <c r="A412" s="162" t="n"/>
      <c r="B412" s="64" t="n"/>
      <c r="C412" s="129" t="n"/>
      <c r="D412" s="130" t="inlineStr"/>
      <c r="E412" s="150" t="inlineStr"/>
      <c r="F412" s="150" t="inlineStr"/>
      <c r="G412" s="150" t="n"/>
      <c r="H412" s="152" t="n"/>
      <c r="I412" s="152" t="n"/>
      <c r="J412" s="152" t="n"/>
      <c r="K412" s="152" t="n"/>
      <c r="L412" s="152" t="n"/>
      <c r="M412" s="152" t="n"/>
      <c r="N412" s="152" t="n"/>
      <c r="O412" s="152" t="n"/>
      <c r="P412" s="152" t="n"/>
      <c r="Q412" s="152" t="n"/>
      <c r="R412" s="152" t="n"/>
      <c r="S412" s="165" t="n"/>
      <c r="T412" s="155" t="n"/>
      <c r="U412" s="152" t="n"/>
      <c r="V412" s="152" t="n"/>
      <c r="W412" s="152" t="n"/>
      <c r="X412" s="152" t="n"/>
      <c r="Y412" s="152" t="n"/>
      <c r="Z412" s="152" t="n"/>
      <c r="AA412" s="152" t="n"/>
      <c r="AB412" s="152" t="n"/>
      <c r="AC412" s="152" t="n"/>
      <c r="AD412" s="152" t="n"/>
      <c r="AE412" s="152" t="n"/>
      <c r="AF412" s="152" t="n"/>
      <c r="AG412" s="152" t="n"/>
      <c r="AH412" s="152" t="n"/>
      <c r="AI412" s="152" t="n"/>
      <c r="AJ412" s="152" t="n"/>
      <c r="AK412" s="152" t="n"/>
      <c r="AL412" s="152" t="n"/>
      <c r="AM412" s="152" t="n"/>
      <c r="AN412" s="166" t="n"/>
      <c r="AO412" s="155" t="n"/>
      <c r="AP412" s="152" t="n"/>
      <c r="AQ412" s="152" t="n"/>
      <c r="AR412" s="152" t="n"/>
      <c r="AS412" s="152" t="n"/>
      <c r="AT412" s="152" t="n"/>
      <c r="AU412" s="155" t="n"/>
      <c r="AV412" s="152" t="n"/>
      <c r="AW412" s="152" t="n"/>
      <c r="AX412" s="152" t="n"/>
      <c r="AY412" s="152" t="n"/>
      <c r="AZ412" s="152" t="n"/>
      <c r="BA412" s="165" t="n"/>
      <c r="BB412" s="165" t="n"/>
      <c r="BC412" s="155" t="n"/>
      <c r="BD412" s="152" t="n"/>
      <c r="BE412" s="152" t="n"/>
      <c r="BF412" s="152" t="n"/>
      <c r="BG412" s="155" t="n"/>
      <c r="BH412" s="152" t="n"/>
      <c r="BI412" s="152" t="n"/>
      <c r="BJ412" s="152" t="n"/>
      <c r="BK412" s="152" t="n"/>
      <c r="BL412" s="152" t="n"/>
      <c r="BM412" s="152" t="n"/>
      <c r="BN412" s="152" t="n"/>
      <c r="BO412" s="152" t="n"/>
      <c r="BP412" s="155" t="n"/>
      <c r="BQ412" s="152" t="n"/>
      <c r="BR412" s="152" t="n"/>
      <c r="BS412" s="152" t="n"/>
      <c r="BT412" s="152" t="n"/>
      <c r="BU412" s="152" t="n"/>
      <c r="BV412" s="152" t="n"/>
      <c r="BW412" s="152" t="n"/>
      <c r="BX412" s="165" t="n"/>
      <c r="BY412" s="150" t="n"/>
      <c r="BZ412" s="150" t="n"/>
      <c r="CA412" s="150" t="n"/>
      <c r="CB412" s="174" t="n"/>
      <c r="CC412" s="156" t="n"/>
      <c r="CD412" s="156" t="n"/>
      <c r="CE412" s="167">
        <f>IFERROR(__xludf.DUMMYFUNCTION("""COMPUTED_VALUE"""),"")</f>
        <v/>
      </c>
      <c r="CF412" s="158">
        <f>IFERROR(__xludf.DUMMYFUNCTION("""COMPUTED_VALUE"""),"")</f>
        <v/>
      </c>
      <c r="CG412" s="148" t="n"/>
      <c r="CH412" s="148" t="n"/>
      <c r="CI412" s="148" t="n"/>
      <c r="CJ412" s="148" t="n"/>
      <c r="CK412" s="148" t="n"/>
      <c r="CL412" s="148" t="n"/>
      <c r="CM412" s="148" t="n"/>
      <c r="CN412" s="148" t="n"/>
      <c r="CO412" s="148" t="n"/>
      <c r="CP412" s="148" t="n"/>
      <c r="CQ412" s="148" t="n"/>
      <c r="CR412" s="148" t="n"/>
      <c r="CS412" s="148" t="n"/>
      <c r="CT412" s="148" t="n"/>
      <c r="CU412" s="148" t="n"/>
      <c r="CV412" s="148" t="n"/>
    </row>
    <row r="413">
      <c r="A413" s="162" t="n"/>
      <c r="B413" s="64" t="n"/>
      <c r="C413" s="129" t="n"/>
      <c r="D413" s="130" t="inlineStr"/>
      <c r="E413" s="150" t="inlineStr"/>
      <c r="F413" s="150" t="inlineStr"/>
      <c r="G413" s="150" t="n"/>
      <c r="H413" s="152" t="n"/>
      <c r="I413" s="152" t="n"/>
      <c r="J413" s="152" t="n"/>
      <c r="K413" s="152" t="n"/>
      <c r="L413" s="152" t="n"/>
      <c r="M413" s="152" t="n"/>
      <c r="N413" s="152" t="n"/>
      <c r="O413" s="152" t="n"/>
      <c r="P413" s="152" t="n"/>
      <c r="Q413" s="152" t="n"/>
      <c r="R413" s="152" t="n"/>
      <c r="S413" s="165" t="n"/>
      <c r="T413" s="155" t="n"/>
      <c r="U413" s="152" t="n"/>
      <c r="V413" s="152" t="n"/>
      <c r="W413" s="152" t="n"/>
      <c r="X413" s="152" t="n"/>
      <c r="Y413" s="152" t="n"/>
      <c r="Z413" s="152" t="n"/>
      <c r="AA413" s="152" t="n"/>
      <c r="AB413" s="152" t="n"/>
      <c r="AC413" s="152" t="n"/>
      <c r="AD413" s="152" t="n"/>
      <c r="AE413" s="152" t="n"/>
      <c r="AF413" s="152" t="n"/>
      <c r="AG413" s="152" t="n"/>
      <c r="AH413" s="152" t="n"/>
      <c r="AI413" s="152" t="n"/>
      <c r="AJ413" s="152" t="n"/>
      <c r="AK413" s="152" t="n"/>
      <c r="AL413" s="152" t="n"/>
      <c r="AM413" s="152" t="n"/>
      <c r="AN413" s="166" t="n"/>
      <c r="AO413" s="155" t="n"/>
      <c r="AP413" s="152" t="n"/>
      <c r="AQ413" s="152" t="n"/>
      <c r="AR413" s="152" t="n"/>
      <c r="AS413" s="152" t="n"/>
      <c r="AT413" s="152" t="n"/>
      <c r="AU413" s="155" t="n"/>
      <c r="AV413" s="152" t="n"/>
      <c r="AW413" s="152" t="n"/>
      <c r="AX413" s="152" t="n"/>
      <c r="AY413" s="152" t="n"/>
      <c r="AZ413" s="152" t="n"/>
      <c r="BA413" s="165" t="n"/>
      <c r="BB413" s="165" t="n"/>
      <c r="BC413" s="155" t="n"/>
      <c r="BD413" s="152" t="n"/>
      <c r="BE413" s="152" t="n"/>
      <c r="BF413" s="152" t="n"/>
      <c r="BG413" s="155" t="n"/>
      <c r="BH413" s="152" t="n"/>
      <c r="BI413" s="152" t="n"/>
      <c r="BJ413" s="152" t="n"/>
      <c r="BK413" s="152" t="n"/>
      <c r="BL413" s="152" t="n"/>
      <c r="BM413" s="152" t="n"/>
      <c r="BN413" s="152" t="n"/>
      <c r="BO413" s="152" t="n"/>
      <c r="BP413" s="155" t="n"/>
      <c r="BQ413" s="152" t="n"/>
      <c r="BR413" s="152" t="n"/>
      <c r="BS413" s="152" t="n"/>
      <c r="BT413" s="152" t="n"/>
      <c r="BU413" s="152" t="n"/>
      <c r="BV413" s="152" t="n"/>
      <c r="BW413" s="152" t="n"/>
      <c r="BX413" s="165" t="n"/>
      <c r="BY413" s="150" t="n"/>
      <c r="BZ413" s="150" t="n"/>
      <c r="CA413" s="150" t="n"/>
      <c r="CB413" s="174" t="n"/>
      <c r="CC413" s="156" t="n"/>
      <c r="CD413" s="156" t="n"/>
      <c r="CE413" s="167">
        <f>IFERROR(__xludf.DUMMYFUNCTION("""COMPUTED_VALUE"""),"")</f>
        <v/>
      </c>
      <c r="CF413" s="158">
        <f>IFERROR(__xludf.DUMMYFUNCTION("""COMPUTED_VALUE"""),"")</f>
        <v/>
      </c>
      <c r="CG413" s="148" t="n"/>
      <c r="CH413" s="148" t="n"/>
      <c r="CI413" s="148" t="n"/>
      <c r="CJ413" s="148" t="n"/>
      <c r="CK413" s="148" t="n"/>
      <c r="CL413" s="148" t="n"/>
      <c r="CM413" s="148" t="n"/>
      <c r="CN413" s="148" t="n"/>
      <c r="CO413" s="148" t="n"/>
      <c r="CP413" s="148" t="n"/>
      <c r="CQ413" s="148" t="n"/>
      <c r="CR413" s="148" t="n"/>
      <c r="CS413" s="148" t="n"/>
      <c r="CT413" s="148" t="n"/>
      <c r="CU413" s="148" t="n"/>
      <c r="CV413" s="148" t="n"/>
    </row>
    <row r="414">
      <c r="A414" s="162" t="n"/>
      <c r="B414" s="64" t="n"/>
      <c r="C414" s="129" t="n"/>
      <c r="D414" s="130" t="inlineStr"/>
      <c r="E414" s="150" t="inlineStr"/>
      <c r="F414" s="150" t="inlineStr"/>
      <c r="G414" s="150" t="n"/>
      <c r="H414" s="152" t="n"/>
      <c r="I414" s="152" t="n"/>
      <c r="J414" s="152" t="n"/>
      <c r="K414" s="152" t="n"/>
      <c r="L414" s="152" t="n"/>
      <c r="M414" s="152" t="n"/>
      <c r="N414" s="152" t="n"/>
      <c r="O414" s="152" t="n"/>
      <c r="P414" s="152" t="n"/>
      <c r="Q414" s="152" t="n"/>
      <c r="R414" s="152" t="n"/>
      <c r="S414" s="165" t="n"/>
      <c r="T414" s="155" t="n"/>
      <c r="U414" s="152" t="n"/>
      <c r="V414" s="152" t="n"/>
      <c r="W414" s="152" t="n"/>
      <c r="X414" s="152" t="n"/>
      <c r="Y414" s="152" t="n"/>
      <c r="Z414" s="152" t="n"/>
      <c r="AA414" s="152" t="n"/>
      <c r="AB414" s="152" t="n"/>
      <c r="AC414" s="152" t="n"/>
      <c r="AD414" s="152" t="n"/>
      <c r="AE414" s="152" t="n"/>
      <c r="AF414" s="152" t="n"/>
      <c r="AG414" s="152" t="n"/>
      <c r="AH414" s="152" t="n"/>
      <c r="AI414" s="152" t="n"/>
      <c r="AJ414" s="152" t="n"/>
      <c r="AK414" s="152" t="n"/>
      <c r="AL414" s="152" t="n"/>
      <c r="AM414" s="152" t="n"/>
      <c r="AN414" s="166" t="n"/>
      <c r="AO414" s="155" t="n"/>
      <c r="AP414" s="152" t="n"/>
      <c r="AQ414" s="152" t="n"/>
      <c r="AR414" s="152" t="n"/>
      <c r="AS414" s="152" t="n"/>
      <c r="AT414" s="152" t="n"/>
      <c r="AU414" s="155" t="n"/>
      <c r="AV414" s="152" t="n"/>
      <c r="AW414" s="152" t="n"/>
      <c r="AX414" s="152" t="n"/>
      <c r="AY414" s="152" t="n"/>
      <c r="AZ414" s="152" t="n"/>
      <c r="BA414" s="165" t="n"/>
      <c r="BB414" s="165" t="n"/>
      <c r="BC414" s="155" t="n"/>
      <c r="BD414" s="152" t="n"/>
      <c r="BE414" s="152" t="n"/>
      <c r="BF414" s="152" t="n"/>
      <c r="BG414" s="155" t="n"/>
      <c r="BH414" s="152" t="n"/>
      <c r="BI414" s="152" t="n"/>
      <c r="BJ414" s="152" t="n"/>
      <c r="BK414" s="152" t="n"/>
      <c r="BL414" s="152" t="n"/>
      <c r="BM414" s="152" t="n"/>
      <c r="BN414" s="152" t="n"/>
      <c r="BO414" s="152" t="n"/>
      <c r="BP414" s="155" t="n"/>
      <c r="BQ414" s="152" t="n"/>
      <c r="BR414" s="152" t="n"/>
      <c r="BS414" s="152" t="n"/>
      <c r="BT414" s="152" t="n"/>
      <c r="BU414" s="152" t="n"/>
      <c r="BV414" s="152" t="n"/>
      <c r="BW414" s="152" t="n"/>
      <c r="BX414" s="165" t="n"/>
      <c r="BY414" s="150" t="n"/>
      <c r="BZ414" s="150" t="n"/>
      <c r="CA414" s="150" t="n"/>
      <c r="CB414" s="174" t="n"/>
      <c r="CC414" s="156" t="n"/>
      <c r="CD414" s="156" t="n"/>
      <c r="CE414" s="167">
        <f>IFERROR(__xludf.DUMMYFUNCTION("""COMPUTED_VALUE"""),"")</f>
        <v/>
      </c>
      <c r="CF414" s="158">
        <f>IFERROR(__xludf.DUMMYFUNCTION("""COMPUTED_VALUE"""),"")</f>
        <v/>
      </c>
      <c r="CG414" s="148" t="n"/>
      <c r="CH414" s="148" t="n"/>
      <c r="CI414" s="148" t="n"/>
      <c r="CJ414" s="148" t="n"/>
      <c r="CK414" s="148" t="n"/>
      <c r="CL414" s="148" t="n"/>
      <c r="CM414" s="148" t="n"/>
      <c r="CN414" s="148" t="n"/>
      <c r="CO414" s="148" t="n"/>
      <c r="CP414" s="148" t="n"/>
      <c r="CQ414" s="148" t="n"/>
      <c r="CR414" s="148" t="n"/>
      <c r="CS414" s="148" t="n"/>
      <c r="CT414" s="148" t="n"/>
      <c r="CU414" s="148" t="n"/>
      <c r="CV414" s="148" t="n"/>
    </row>
    <row r="415">
      <c r="A415" s="162" t="n"/>
      <c r="B415" s="64" t="n"/>
      <c r="C415" s="129" t="n"/>
      <c r="D415" s="130" t="inlineStr"/>
      <c r="E415" s="150" t="inlineStr"/>
      <c r="F415" s="150" t="inlineStr"/>
      <c r="G415" s="150" t="n"/>
      <c r="H415" s="152" t="n"/>
      <c r="I415" s="152" t="n"/>
      <c r="J415" s="152" t="n"/>
      <c r="K415" s="152" t="n"/>
      <c r="L415" s="152" t="n"/>
      <c r="M415" s="152" t="n"/>
      <c r="N415" s="152" t="n"/>
      <c r="O415" s="152" t="n"/>
      <c r="P415" s="152" t="n"/>
      <c r="Q415" s="152" t="n"/>
      <c r="R415" s="152" t="n"/>
      <c r="S415" s="165" t="n"/>
      <c r="T415" s="155" t="n"/>
      <c r="U415" s="152" t="n"/>
      <c r="V415" s="152" t="n"/>
      <c r="W415" s="152" t="n"/>
      <c r="X415" s="152" t="n"/>
      <c r="Y415" s="152" t="n"/>
      <c r="Z415" s="152" t="n"/>
      <c r="AA415" s="152" t="n"/>
      <c r="AB415" s="152" t="n"/>
      <c r="AC415" s="152" t="n"/>
      <c r="AD415" s="152" t="n"/>
      <c r="AE415" s="152" t="n"/>
      <c r="AF415" s="152" t="n"/>
      <c r="AG415" s="152" t="n"/>
      <c r="AH415" s="152" t="n"/>
      <c r="AI415" s="152" t="n"/>
      <c r="AJ415" s="152" t="n"/>
      <c r="AK415" s="152" t="n"/>
      <c r="AL415" s="152" t="n"/>
      <c r="AM415" s="152" t="n"/>
      <c r="AN415" s="166" t="n"/>
      <c r="AO415" s="155" t="n"/>
      <c r="AP415" s="152" t="n"/>
      <c r="AQ415" s="152" t="n"/>
      <c r="AR415" s="152" t="n"/>
      <c r="AS415" s="152" t="n"/>
      <c r="AT415" s="152" t="n"/>
      <c r="AU415" s="155" t="n"/>
      <c r="AV415" s="152" t="n"/>
      <c r="AW415" s="152" t="n"/>
      <c r="AX415" s="152" t="n"/>
      <c r="AY415" s="152" t="n"/>
      <c r="AZ415" s="152" t="n"/>
      <c r="BA415" s="165" t="n"/>
      <c r="BB415" s="165" t="n"/>
      <c r="BC415" s="155" t="n"/>
      <c r="BD415" s="152" t="n"/>
      <c r="BE415" s="152" t="n"/>
      <c r="BF415" s="152" t="n"/>
      <c r="BG415" s="155" t="n"/>
      <c r="BH415" s="152" t="n"/>
      <c r="BI415" s="152" t="n"/>
      <c r="BJ415" s="152" t="n"/>
      <c r="BK415" s="152" t="n"/>
      <c r="BL415" s="152" t="n"/>
      <c r="BM415" s="152" t="n"/>
      <c r="BN415" s="152" t="n"/>
      <c r="BO415" s="152" t="n"/>
      <c r="BP415" s="155" t="n"/>
      <c r="BQ415" s="152" t="n"/>
      <c r="BR415" s="152" t="n"/>
      <c r="BS415" s="152" t="n"/>
      <c r="BT415" s="152" t="n"/>
      <c r="BU415" s="152" t="n"/>
      <c r="BV415" s="152" t="n"/>
      <c r="BW415" s="152" t="n"/>
      <c r="BX415" s="165" t="n"/>
      <c r="BY415" s="150" t="n"/>
      <c r="BZ415" s="150" t="n"/>
      <c r="CA415" s="150" t="n"/>
      <c r="CB415" s="174" t="n"/>
      <c r="CC415" s="156" t="n"/>
      <c r="CD415" s="156" t="n"/>
      <c r="CE415" s="167">
        <f>IFERROR(__xludf.DUMMYFUNCTION("""COMPUTED_VALUE"""),"")</f>
        <v/>
      </c>
      <c r="CF415" s="158">
        <f>IFERROR(__xludf.DUMMYFUNCTION("""COMPUTED_VALUE"""),"")</f>
        <v/>
      </c>
      <c r="CG415" s="148" t="n"/>
      <c r="CH415" s="148" t="n"/>
      <c r="CI415" s="148" t="n"/>
      <c r="CJ415" s="148" t="n"/>
      <c r="CK415" s="148" t="n"/>
      <c r="CL415" s="148" t="n"/>
      <c r="CM415" s="148" t="n"/>
      <c r="CN415" s="148" t="n"/>
      <c r="CO415" s="148" t="n"/>
      <c r="CP415" s="148" t="n"/>
      <c r="CQ415" s="148" t="n"/>
      <c r="CR415" s="148" t="n"/>
      <c r="CS415" s="148" t="n"/>
      <c r="CT415" s="148" t="n"/>
      <c r="CU415" s="148" t="n"/>
      <c r="CV415" s="148" t="n"/>
    </row>
    <row r="416">
      <c r="A416" s="162" t="n"/>
      <c r="B416" s="64" t="n"/>
      <c r="C416" s="129" t="n"/>
      <c r="D416" s="130" t="inlineStr"/>
      <c r="E416" s="150" t="inlineStr"/>
      <c r="F416" s="150" t="inlineStr"/>
      <c r="G416" s="150" t="n"/>
      <c r="H416" s="152" t="n"/>
      <c r="I416" s="152" t="n"/>
      <c r="J416" s="152" t="n"/>
      <c r="K416" s="152" t="n"/>
      <c r="L416" s="152" t="n"/>
      <c r="M416" s="152" t="n"/>
      <c r="N416" s="152" t="n"/>
      <c r="O416" s="152" t="n"/>
      <c r="P416" s="152" t="n"/>
      <c r="Q416" s="152" t="n"/>
      <c r="R416" s="152" t="n"/>
      <c r="S416" s="165" t="n"/>
      <c r="T416" s="155" t="n"/>
      <c r="U416" s="152" t="n"/>
      <c r="V416" s="152" t="n"/>
      <c r="W416" s="152" t="n"/>
      <c r="X416" s="152" t="n"/>
      <c r="Y416" s="152" t="n"/>
      <c r="Z416" s="152" t="n"/>
      <c r="AA416" s="152" t="n"/>
      <c r="AB416" s="152" t="n"/>
      <c r="AC416" s="152" t="n"/>
      <c r="AD416" s="152" t="n"/>
      <c r="AE416" s="152" t="n"/>
      <c r="AF416" s="152" t="n"/>
      <c r="AG416" s="152" t="n"/>
      <c r="AH416" s="152" t="n"/>
      <c r="AI416" s="152" t="n"/>
      <c r="AJ416" s="152" t="n"/>
      <c r="AK416" s="152" t="n"/>
      <c r="AL416" s="152" t="n"/>
      <c r="AM416" s="152" t="n"/>
      <c r="AN416" s="166" t="n"/>
      <c r="AO416" s="155" t="n"/>
      <c r="AP416" s="152" t="n"/>
      <c r="AQ416" s="152" t="n"/>
      <c r="AR416" s="152" t="n"/>
      <c r="AS416" s="152" t="n"/>
      <c r="AT416" s="152" t="n"/>
      <c r="AU416" s="155" t="n"/>
      <c r="AV416" s="152" t="n"/>
      <c r="AW416" s="152" t="n"/>
      <c r="AX416" s="152" t="n"/>
      <c r="AY416" s="152" t="n"/>
      <c r="AZ416" s="152" t="n"/>
      <c r="BA416" s="165" t="n"/>
      <c r="BB416" s="165" t="n"/>
      <c r="BC416" s="155" t="n"/>
      <c r="BD416" s="152" t="n"/>
      <c r="BE416" s="152" t="n"/>
      <c r="BF416" s="152" t="n"/>
      <c r="BG416" s="155" t="n"/>
      <c r="BH416" s="152" t="n"/>
      <c r="BI416" s="152" t="n"/>
      <c r="BJ416" s="152" t="n"/>
      <c r="BK416" s="152" t="n"/>
      <c r="BL416" s="152" t="n"/>
      <c r="BM416" s="152" t="n"/>
      <c r="BN416" s="152" t="n"/>
      <c r="BO416" s="152" t="n"/>
      <c r="BP416" s="155" t="n"/>
      <c r="BQ416" s="152" t="n"/>
      <c r="BR416" s="152" t="n"/>
      <c r="BS416" s="152" t="n"/>
      <c r="BT416" s="152" t="n"/>
      <c r="BU416" s="152" t="n"/>
      <c r="BV416" s="152" t="n"/>
      <c r="BW416" s="152" t="n"/>
      <c r="BX416" s="165" t="n"/>
      <c r="BY416" s="150" t="n"/>
      <c r="BZ416" s="150" t="n"/>
      <c r="CA416" s="150" t="n"/>
      <c r="CB416" s="174" t="n"/>
      <c r="CC416" s="156" t="n"/>
      <c r="CD416" s="156" t="n"/>
      <c r="CE416" s="167">
        <f>IFERROR(__xludf.DUMMYFUNCTION("""COMPUTED_VALUE"""),"")</f>
        <v/>
      </c>
      <c r="CF416" s="158">
        <f>IFERROR(__xludf.DUMMYFUNCTION("""COMPUTED_VALUE"""),"")</f>
        <v/>
      </c>
      <c r="CG416" s="148" t="n"/>
      <c r="CH416" s="148" t="n"/>
      <c r="CI416" s="148" t="n"/>
      <c r="CJ416" s="148" t="n"/>
      <c r="CK416" s="148" t="n"/>
      <c r="CL416" s="148" t="n"/>
      <c r="CM416" s="148" t="n"/>
      <c r="CN416" s="148" t="n"/>
      <c r="CO416" s="148" t="n"/>
      <c r="CP416" s="148" t="n"/>
      <c r="CQ416" s="148" t="n"/>
      <c r="CR416" s="148" t="n"/>
      <c r="CS416" s="148" t="n"/>
      <c r="CT416" s="148" t="n"/>
      <c r="CU416" s="148" t="n"/>
      <c r="CV416" s="148" t="n"/>
    </row>
    <row r="417">
      <c r="A417" s="162" t="n"/>
      <c r="B417" s="64" t="n"/>
      <c r="C417" s="129" t="n"/>
      <c r="D417" s="130" t="inlineStr"/>
      <c r="E417" s="150" t="inlineStr"/>
      <c r="F417" s="150" t="inlineStr"/>
      <c r="G417" s="150" t="n"/>
      <c r="H417" s="152" t="n"/>
      <c r="I417" s="152" t="n"/>
      <c r="J417" s="152" t="n"/>
      <c r="K417" s="152" t="n"/>
      <c r="L417" s="152" t="n"/>
      <c r="M417" s="152" t="n"/>
      <c r="N417" s="152" t="n"/>
      <c r="O417" s="152" t="n"/>
      <c r="P417" s="152" t="n"/>
      <c r="Q417" s="152" t="n"/>
      <c r="R417" s="152" t="n"/>
      <c r="S417" s="165" t="n"/>
      <c r="T417" s="155" t="n"/>
      <c r="U417" s="152" t="n"/>
      <c r="V417" s="152" t="n"/>
      <c r="W417" s="152" t="n"/>
      <c r="X417" s="152" t="n"/>
      <c r="Y417" s="152" t="n"/>
      <c r="Z417" s="152" t="n"/>
      <c r="AA417" s="152" t="n"/>
      <c r="AB417" s="152" t="n"/>
      <c r="AC417" s="152" t="n"/>
      <c r="AD417" s="152" t="n"/>
      <c r="AE417" s="152" t="n"/>
      <c r="AF417" s="152" t="n"/>
      <c r="AG417" s="152" t="n"/>
      <c r="AH417" s="152" t="n"/>
      <c r="AI417" s="152" t="n"/>
      <c r="AJ417" s="152" t="n"/>
      <c r="AK417" s="152" t="n"/>
      <c r="AL417" s="152" t="n"/>
      <c r="AM417" s="152" t="n"/>
      <c r="AN417" s="166" t="n"/>
      <c r="AO417" s="155" t="n"/>
      <c r="AP417" s="152" t="n"/>
      <c r="AQ417" s="152" t="n"/>
      <c r="AR417" s="152" t="n"/>
      <c r="AS417" s="152" t="n"/>
      <c r="AT417" s="152" t="n"/>
      <c r="AU417" s="155" t="n"/>
      <c r="AV417" s="152" t="n"/>
      <c r="AW417" s="152" t="n"/>
      <c r="AX417" s="152" t="n"/>
      <c r="AY417" s="152" t="n"/>
      <c r="AZ417" s="152" t="n"/>
      <c r="BA417" s="165" t="n"/>
      <c r="BB417" s="165" t="n"/>
      <c r="BC417" s="155" t="n"/>
      <c r="BD417" s="152" t="n"/>
      <c r="BE417" s="152" t="n"/>
      <c r="BF417" s="152" t="n"/>
      <c r="BG417" s="155" t="n"/>
      <c r="BH417" s="152" t="n"/>
      <c r="BI417" s="152" t="n"/>
      <c r="BJ417" s="152" t="n"/>
      <c r="BK417" s="152" t="n"/>
      <c r="BL417" s="152" t="n"/>
      <c r="BM417" s="152" t="n"/>
      <c r="BN417" s="152" t="n"/>
      <c r="BO417" s="152" t="n"/>
      <c r="BP417" s="155" t="n"/>
      <c r="BQ417" s="152" t="n"/>
      <c r="BR417" s="152" t="n"/>
      <c r="BS417" s="152" t="n"/>
      <c r="BT417" s="152" t="n"/>
      <c r="BU417" s="152" t="n"/>
      <c r="BV417" s="152" t="n"/>
      <c r="BW417" s="152" t="n"/>
      <c r="BX417" s="165" t="n"/>
      <c r="BY417" s="150" t="n"/>
      <c r="BZ417" s="150" t="n"/>
      <c r="CA417" s="150" t="n"/>
      <c r="CB417" s="174" t="n"/>
      <c r="CC417" s="156" t="n"/>
      <c r="CD417" s="156" t="n"/>
      <c r="CE417" s="167">
        <f>IFERROR(__xludf.DUMMYFUNCTION("""COMPUTED_VALUE"""),"")</f>
        <v/>
      </c>
      <c r="CF417" s="158">
        <f>IFERROR(__xludf.DUMMYFUNCTION("""COMPUTED_VALUE"""),"")</f>
        <v/>
      </c>
      <c r="CG417" s="148" t="n"/>
      <c r="CH417" s="148" t="n"/>
      <c r="CI417" s="148" t="n"/>
      <c r="CJ417" s="148" t="n"/>
      <c r="CK417" s="148" t="n"/>
      <c r="CL417" s="148" t="n"/>
      <c r="CM417" s="148" t="n"/>
      <c r="CN417" s="148" t="n"/>
      <c r="CO417" s="148" t="n"/>
      <c r="CP417" s="148" t="n"/>
      <c r="CQ417" s="148" t="n"/>
      <c r="CR417" s="148" t="n"/>
      <c r="CS417" s="148" t="n"/>
      <c r="CT417" s="148" t="n"/>
      <c r="CU417" s="148" t="n"/>
      <c r="CV417" s="148" t="n"/>
    </row>
    <row r="418">
      <c r="A418" s="162" t="n"/>
      <c r="B418" s="64" t="n"/>
      <c r="C418" s="129" t="n"/>
      <c r="D418" s="130" t="inlineStr"/>
      <c r="E418" s="150" t="inlineStr"/>
      <c r="F418" s="150" t="inlineStr"/>
      <c r="G418" s="150" t="n"/>
      <c r="H418" s="152" t="n"/>
      <c r="I418" s="152" t="n"/>
      <c r="J418" s="152" t="n"/>
      <c r="K418" s="152" t="n"/>
      <c r="L418" s="152" t="n"/>
      <c r="M418" s="152" t="n"/>
      <c r="N418" s="152" t="n"/>
      <c r="O418" s="152" t="n"/>
      <c r="P418" s="152" t="n"/>
      <c r="Q418" s="152" t="n"/>
      <c r="R418" s="152" t="n"/>
      <c r="S418" s="165" t="n"/>
      <c r="T418" s="155" t="n"/>
      <c r="U418" s="152" t="n"/>
      <c r="V418" s="152" t="n"/>
      <c r="W418" s="152" t="n"/>
      <c r="X418" s="152" t="n"/>
      <c r="Y418" s="152" t="n"/>
      <c r="Z418" s="152" t="n"/>
      <c r="AA418" s="152" t="n"/>
      <c r="AB418" s="152" t="n"/>
      <c r="AC418" s="152" t="n"/>
      <c r="AD418" s="152" t="n"/>
      <c r="AE418" s="152" t="n"/>
      <c r="AF418" s="152" t="n"/>
      <c r="AG418" s="152" t="n"/>
      <c r="AH418" s="152" t="n"/>
      <c r="AI418" s="152" t="n"/>
      <c r="AJ418" s="152" t="n"/>
      <c r="AK418" s="152" t="n"/>
      <c r="AL418" s="152" t="n"/>
      <c r="AM418" s="152" t="n"/>
      <c r="AN418" s="166" t="n"/>
      <c r="AO418" s="155" t="n"/>
      <c r="AP418" s="152" t="n"/>
      <c r="AQ418" s="152" t="n"/>
      <c r="AR418" s="152" t="n"/>
      <c r="AS418" s="152" t="n"/>
      <c r="AT418" s="152" t="n"/>
      <c r="AU418" s="155" t="n"/>
      <c r="AV418" s="152" t="n"/>
      <c r="AW418" s="152" t="n"/>
      <c r="AX418" s="152" t="n"/>
      <c r="AY418" s="152" t="n"/>
      <c r="AZ418" s="152" t="n"/>
      <c r="BA418" s="165" t="n"/>
      <c r="BB418" s="165" t="n"/>
      <c r="BC418" s="155" t="n"/>
      <c r="BD418" s="152" t="n"/>
      <c r="BE418" s="152" t="n"/>
      <c r="BF418" s="152" t="n"/>
      <c r="BG418" s="155" t="n"/>
      <c r="BH418" s="152" t="n"/>
      <c r="BI418" s="152" t="n"/>
      <c r="BJ418" s="152" t="n"/>
      <c r="BK418" s="152" t="n"/>
      <c r="BL418" s="152" t="n"/>
      <c r="BM418" s="152" t="n"/>
      <c r="BN418" s="152" t="n"/>
      <c r="BO418" s="152" t="n"/>
      <c r="BP418" s="155" t="n"/>
      <c r="BQ418" s="152" t="n"/>
      <c r="BR418" s="152" t="n"/>
      <c r="BS418" s="152" t="n"/>
      <c r="BT418" s="152" t="n"/>
      <c r="BU418" s="152" t="n"/>
      <c r="BV418" s="152" t="n"/>
      <c r="BW418" s="152" t="n"/>
      <c r="BX418" s="165" t="n"/>
      <c r="BY418" s="150" t="n"/>
      <c r="BZ418" s="150" t="n"/>
      <c r="CA418" s="150" t="n"/>
      <c r="CB418" s="174" t="n"/>
      <c r="CC418" s="156" t="n"/>
      <c r="CD418" s="156" t="n"/>
      <c r="CE418" s="167">
        <f>IFERROR(__xludf.DUMMYFUNCTION("""COMPUTED_VALUE"""),"")</f>
        <v/>
      </c>
      <c r="CF418" s="158">
        <f>IFERROR(__xludf.DUMMYFUNCTION("""COMPUTED_VALUE"""),"")</f>
        <v/>
      </c>
      <c r="CG418" s="148" t="n"/>
      <c r="CH418" s="148" t="n"/>
      <c r="CI418" s="148" t="n"/>
      <c r="CJ418" s="148" t="n"/>
      <c r="CK418" s="148" t="n"/>
      <c r="CL418" s="148" t="n"/>
      <c r="CM418" s="148" t="n"/>
      <c r="CN418" s="148" t="n"/>
      <c r="CO418" s="148" t="n"/>
      <c r="CP418" s="148" t="n"/>
      <c r="CQ418" s="148" t="n"/>
      <c r="CR418" s="148" t="n"/>
      <c r="CS418" s="148" t="n"/>
      <c r="CT418" s="148" t="n"/>
      <c r="CU418" s="148" t="n"/>
      <c r="CV418" s="148" t="n"/>
    </row>
    <row r="419">
      <c r="A419" s="162" t="n"/>
      <c r="B419" s="64" t="n"/>
      <c r="C419" s="129" t="n"/>
      <c r="D419" s="130" t="inlineStr"/>
      <c r="E419" s="150" t="inlineStr"/>
      <c r="F419" s="150" t="inlineStr"/>
      <c r="G419" s="150" t="n"/>
      <c r="H419" s="152" t="n"/>
      <c r="I419" s="152" t="n"/>
      <c r="J419" s="152" t="n"/>
      <c r="K419" s="152" t="n"/>
      <c r="L419" s="152" t="n"/>
      <c r="M419" s="152" t="n"/>
      <c r="N419" s="152" t="n"/>
      <c r="O419" s="152" t="n"/>
      <c r="P419" s="152" t="n"/>
      <c r="Q419" s="152" t="n"/>
      <c r="R419" s="152" t="n"/>
      <c r="S419" s="165" t="n"/>
      <c r="T419" s="155" t="n"/>
      <c r="U419" s="152" t="n"/>
      <c r="V419" s="152" t="n"/>
      <c r="W419" s="152" t="n"/>
      <c r="X419" s="152" t="n"/>
      <c r="Y419" s="152" t="n"/>
      <c r="Z419" s="152" t="n"/>
      <c r="AA419" s="152" t="n"/>
      <c r="AB419" s="152" t="n"/>
      <c r="AC419" s="152" t="n"/>
      <c r="AD419" s="152" t="n"/>
      <c r="AE419" s="152" t="n"/>
      <c r="AF419" s="152" t="n"/>
      <c r="AG419" s="152" t="n"/>
      <c r="AH419" s="152" t="n"/>
      <c r="AI419" s="152" t="n"/>
      <c r="AJ419" s="152" t="n"/>
      <c r="AK419" s="152" t="n"/>
      <c r="AL419" s="152" t="n"/>
      <c r="AM419" s="152" t="n"/>
      <c r="AN419" s="166" t="n"/>
      <c r="AO419" s="155" t="n"/>
      <c r="AP419" s="152" t="n"/>
      <c r="AQ419" s="152" t="n"/>
      <c r="AR419" s="152" t="n"/>
      <c r="AS419" s="152" t="n"/>
      <c r="AT419" s="152" t="n"/>
      <c r="AU419" s="155" t="n"/>
      <c r="AV419" s="152" t="n"/>
      <c r="AW419" s="152" t="n"/>
      <c r="AX419" s="152" t="n"/>
      <c r="AY419" s="152" t="n"/>
      <c r="AZ419" s="152" t="n"/>
      <c r="BA419" s="165" t="n"/>
      <c r="BB419" s="165" t="n"/>
      <c r="BC419" s="155" t="n"/>
      <c r="BD419" s="152" t="n"/>
      <c r="BE419" s="152" t="n"/>
      <c r="BF419" s="152" t="n"/>
      <c r="BG419" s="155" t="n"/>
      <c r="BH419" s="152" t="n"/>
      <c r="BI419" s="152" t="n"/>
      <c r="BJ419" s="152" t="n"/>
      <c r="BK419" s="152" t="n"/>
      <c r="BL419" s="152" t="n"/>
      <c r="BM419" s="152" t="n"/>
      <c r="BN419" s="152" t="n"/>
      <c r="BO419" s="152" t="n"/>
      <c r="BP419" s="155" t="n"/>
      <c r="BQ419" s="152" t="n"/>
      <c r="BR419" s="152" t="n"/>
      <c r="BS419" s="152" t="n"/>
      <c r="BT419" s="152" t="n"/>
      <c r="BU419" s="152" t="n"/>
      <c r="BV419" s="152" t="n"/>
      <c r="BW419" s="152" t="n"/>
      <c r="BX419" s="165" t="n"/>
      <c r="BY419" s="150" t="n"/>
      <c r="BZ419" s="150" t="n"/>
      <c r="CA419" s="150" t="n"/>
      <c r="CB419" s="174" t="n"/>
      <c r="CC419" s="156" t="n"/>
      <c r="CD419" s="156" t="n"/>
      <c r="CE419" s="167">
        <f>IFERROR(__xludf.DUMMYFUNCTION("""COMPUTED_VALUE"""),"")</f>
        <v/>
      </c>
      <c r="CF419" s="158">
        <f>IFERROR(__xludf.DUMMYFUNCTION("""COMPUTED_VALUE"""),"")</f>
        <v/>
      </c>
      <c r="CG419" s="148" t="n"/>
      <c r="CH419" s="148" t="n"/>
      <c r="CI419" s="148" t="n"/>
      <c r="CJ419" s="148" t="n"/>
      <c r="CK419" s="148" t="n"/>
      <c r="CL419" s="148" t="n"/>
      <c r="CM419" s="148" t="n"/>
      <c r="CN419" s="148" t="n"/>
      <c r="CO419" s="148" t="n"/>
      <c r="CP419" s="148" t="n"/>
      <c r="CQ419" s="148" t="n"/>
      <c r="CR419" s="148" t="n"/>
      <c r="CS419" s="148" t="n"/>
      <c r="CT419" s="148" t="n"/>
      <c r="CU419" s="148" t="n"/>
      <c r="CV419" s="148" t="n"/>
    </row>
    <row r="420">
      <c r="A420" s="162" t="n"/>
      <c r="B420" s="64" t="n"/>
      <c r="C420" s="129" t="n"/>
      <c r="D420" s="130" t="inlineStr"/>
      <c r="E420" s="150" t="inlineStr"/>
      <c r="F420" s="150" t="inlineStr"/>
      <c r="G420" s="150" t="n"/>
      <c r="H420" s="152" t="n"/>
      <c r="I420" s="152" t="n"/>
      <c r="J420" s="152" t="n"/>
      <c r="K420" s="152" t="n"/>
      <c r="L420" s="152" t="n"/>
      <c r="M420" s="152" t="n"/>
      <c r="N420" s="152" t="n"/>
      <c r="O420" s="152" t="n"/>
      <c r="P420" s="152" t="n"/>
      <c r="Q420" s="152" t="n"/>
      <c r="R420" s="152" t="n"/>
      <c r="S420" s="165" t="n"/>
      <c r="T420" s="155" t="n"/>
      <c r="U420" s="152" t="n"/>
      <c r="V420" s="152" t="n"/>
      <c r="W420" s="152" t="n"/>
      <c r="X420" s="152" t="n"/>
      <c r="Y420" s="152" t="n"/>
      <c r="Z420" s="152" t="n"/>
      <c r="AA420" s="152" t="n"/>
      <c r="AB420" s="152" t="n"/>
      <c r="AC420" s="152" t="n"/>
      <c r="AD420" s="152" t="n"/>
      <c r="AE420" s="152" t="n"/>
      <c r="AF420" s="152" t="n"/>
      <c r="AG420" s="152" t="n"/>
      <c r="AH420" s="152" t="n"/>
      <c r="AI420" s="152" t="n"/>
      <c r="AJ420" s="152" t="n"/>
      <c r="AK420" s="152" t="n"/>
      <c r="AL420" s="152" t="n"/>
      <c r="AM420" s="152" t="n"/>
      <c r="AN420" s="166" t="n"/>
      <c r="AO420" s="155" t="n"/>
      <c r="AP420" s="152" t="n"/>
      <c r="AQ420" s="152" t="n"/>
      <c r="AR420" s="152" t="n"/>
      <c r="AS420" s="152" t="n"/>
      <c r="AT420" s="152" t="n"/>
      <c r="AU420" s="155" t="n"/>
      <c r="AV420" s="152" t="n"/>
      <c r="AW420" s="152" t="n"/>
      <c r="AX420" s="152" t="n"/>
      <c r="AY420" s="152" t="n"/>
      <c r="AZ420" s="152" t="n"/>
      <c r="BA420" s="165" t="n"/>
      <c r="BB420" s="165" t="n"/>
      <c r="BC420" s="155" t="n"/>
      <c r="BD420" s="152" t="n"/>
      <c r="BE420" s="152" t="n"/>
      <c r="BF420" s="152" t="n"/>
      <c r="BG420" s="155" t="n"/>
      <c r="BH420" s="152" t="n"/>
      <c r="BI420" s="152" t="n"/>
      <c r="BJ420" s="152" t="n"/>
      <c r="BK420" s="152" t="n"/>
      <c r="BL420" s="152" t="n"/>
      <c r="BM420" s="152" t="n"/>
      <c r="BN420" s="152" t="n"/>
      <c r="BO420" s="152" t="n"/>
      <c r="BP420" s="155" t="n"/>
      <c r="BQ420" s="152" t="n"/>
      <c r="BR420" s="152" t="n"/>
      <c r="BS420" s="152" t="n"/>
      <c r="BT420" s="152" t="n"/>
      <c r="BU420" s="152" t="n"/>
      <c r="BV420" s="152" t="n"/>
      <c r="BW420" s="152" t="n"/>
      <c r="BX420" s="165" t="n"/>
      <c r="BY420" s="150" t="n"/>
      <c r="BZ420" s="150" t="n"/>
      <c r="CA420" s="150" t="n"/>
      <c r="CB420" s="174" t="n"/>
      <c r="CC420" s="156" t="n"/>
      <c r="CD420" s="156" t="n"/>
      <c r="CE420" s="167">
        <f>IFERROR(__xludf.DUMMYFUNCTION("""COMPUTED_VALUE"""),"")</f>
        <v/>
      </c>
      <c r="CF420" s="158">
        <f>IFERROR(__xludf.DUMMYFUNCTION("""COMPUTED_VALUE"""),"")</f>
        <v/>
      </c>
      <c r="CG420" s="148" t="n"/>
      <c r="CH420" s="148" t="n"/>
      <c r="CI420" s="148" t="n"/>
      <c r="CJ420" s="148" t="n"/>
      <c r="CK420" s="148" t="n"/>
      <c r="CL420" s="148" t="n"/>
      <c r="CM420" s="148" t="n"/>
      <c r="CN420" s="148" t="n"/>
      <c r="CO420" s="148" t="n"/>
      <c r="CP420" s="148" t="n"/>
      <c r="CQ420" s="148" t="n"/>
      <c r="CR420" s="148" t="n"/>
      <c r="CS420" s="148" t="n"/>
      <c r="CT420" s="148" t="n"/>
      <c r="CU420" s="148" t="n"/>
      <c r="CV420" s="148" t="n"/>
    </row>
    <row r="421">
      <c r="A421" s="162" t="n"/>
      <c r="B421" s="64" t="n"/>
      <c r="C421" s="129" t="n"/>
      <c r="D421" s="130" t="inlineStr"/>
      <c r="E421" s="150" t="inlineStr"/>
      <c r="F421" s="150" t="inlineStr"/>
      <c r="G421" s="150" t="n"/>
      <c r="H421" s="152" t="n"/>
      <c r="I421" s="152" t="n"/>
      <c r="J421" s="152" t="n"/>
      <c r="K421" s="152" t="n"/>
      <c r="L421" s="152" t="n"/>
      <c r="M421" s="152" t="n"/>
      <c r="N421" s="152" t="n"/>
      <c r="O421" s="152" t="n"/>
      <c r="P421" s="152" t="n"/>
      <c r="Q421" s="152" t="n"/>
      <c r="R421" s="152" t="n"/>
      <c r="S421" s="165" t="n"/>
      <c r="T421" s="155" t="n"/>
      <c r="U421" s="152" t="n"/>
      <c r="V421" s="152" t="n"/>
      <c r="W421" s="152" t="n"/>
      <c r="X421" s="152" t="n"/>
      <c r="Y421" s="152" t="n"/>
      <c r="Z421" s="152" t="n"/>
      <c r="AA421" s="152" t="n"/>
      <c r="AB421" s="152" t="n"/>
      <c r="AC421" s="152" t="n"/>
      <c r="AD421" s="152" t="n"/>
      <c r="AE421" s="152" t="n"/>
      <c r="AF421" s="152" t="n"/>
      <c r="AG421" s="152" t="n"/>
      <c r="AH421" s="152" t="n"/>
      <c r="AI421" s="152" t="n"/>
      <c r="AJ421" s="152" t="n"/>
      <c r="AK421" s="152" t="n"/>
      <c r="AL421" s="152" t="n"/>
      <c r="AM421" s="152" t="n"/>
      <c r="AN421" s="166" t="n"/>
      <c r="AO421" s="155" t="n"/>
      <c r="AP421" s="152" t="n"/>
      <c r="AQ421" s="152" t="n"/>
      <c r="AR421" s="152" t="n"/>
      <c r="AS421" s="152" t="n"/>
      <c r="AT421" s="152" t="n"/>
      <c r="AU421" s="155" t="n"/>
      <c r="AV421" s="152" t="n"/>
      <c r="AW421" s="152" t="n"/>
      <c r="AX421" s="152" t="n"/>
      <c r="AY421" s="152" t="n"/>
      <c r="AZ421" s="152" t="n"/>
      <c r="BA421" s="165" t="n"/>
      <c r="BB421" s="165" t="n"/>
      <c r="BC421" s="155" t="n"/>
      <c r="BD421" s="152" t="n"/>
      <c r="BE421" s="152" t="n"/>
      <c r="BF421" s="152" t="n"/>
      <c r="BG421" s="155" t="n"/>
      <c r="BH421" s="152" t="n"/>
      <c r="BI421" s="152" t="n"/>
      <c r="BJ421" s="152" t="n"/>
      <c r="BK421" s="152" t="n"/>
      <c r="BL421" s="152" t="n"/>
      <c r="BM421" s="152" t="n"/>
      <c r="BN421" s="152" t="n"/>
      <c r="BO421" s="152" t="n"/>
      <c r="BP421" s="155" t="n"/>
      <c r="BQ421" s="152" t="n"/>
      <c r="BR421" s="152" t="n"/>
      <c r="BS421" s="152" t="n"/>
      <c r="BT421" s="152" t="n"/>
      <c r="BU421" s="152" t="n"/>
      <c r="BV421" s="152" t="n"/>
      <c r="BW421" s="152" t="n"/>
      <c r="BX421" s="165" t="n"/>
      <c r="BY421" s="150" t="n"/>
      <c r="BZ421" s="150" t="n"/>
      <c r="CA421" s="150" t="n"/>
      <c r="CB421" s="174" t="n"/>
      <c r="CC421" s="156" t="n"/>
      <c r="CD421" s="156" t="n"/>
      <c r="CE421" s="167">
        <f>IFERROR(__xludf.DUMMYFUNCTION("""COMPUTED_VALUE"""),"")</f>
        <v/>
      </c>
      <c r="CF421" s="158">
        <f>IFERROR(__xludf.DUMMYFUNCTION("""COMPUTED_VALUE"""),"")</f>
        <v/>
      </c>
      <c r="CG421" s="148" t="n"/>
      <c r="CH421" s="148" t="n"/>
      <c r="CI421" s="148" t="n"/>
      <c r="CJ421" s="148" t="n"/>
      <c r="CK421" s="148" t="n"/>
      <c r="CL421" s="148" t="n"/>
      <c r="CM421" s="148" t="n"/>
      <c r="CN421" s="148" t="n"/>
      <c r="CO421" s="148" t="n"/>
      <c r="CP421" s="148" t="n"/>
      <c r="CQ421" s="148" t="n"/>
      <c r="CR421" s="148" t="n"/>
      <c r="CS421" s="148" t="n"/>
      <c r="CT421" s="148" t="n"/>
      <c r="CU421" s="148" t="n"/>
      <c r="CV421" s="148" t="n"/>
    </row>
    <row r="422">
      <c r="A422" s="162" t="n"/>
      <c r="B422" s="64" t="n"/>
      <c r="C422" s="129" t="n"/>
      <c r="D422" s="130" t="inlineStr"/>
      <c r="E422" s="150" t="inlineStr"/>
      <c r="F422" s="150" t="inlineStr"/>
      <c r="G422" s="150" t="n"/>
      <c r="H422" s="152" t="n"/>
      <c r="I422" s="152" t="n"/>
      <c r="J422" s="152" t="n"/>
      <c r="K422" s="152" t="n"/>
      <c r="L422" s="152" t="n"/>
      <c r="M422" s="152" t="n"/>
      <c r="N422" s="152" t="n"/>
      <c r="O422" s="152" t="n"/>
      <c r="P422" s="152" t="n"/>
      <c r="Q422" s="152" t="n"/>
      <c r="R422" s="152" t="n"/>
      <c r="S422" s="165" t="n"/>
      <c r="T422" s="155" t="n"/>
      <c r="U422" s="152" t="n"/>
      <c r="V422" s="152" t="n"/>
      <c r="W422" s="152" t="n"/>
      <c r="X422" s="152" t="n"/>
      <c r="Y422" s="152" t="n"/>
      <c r="Z422" s="152" t="n"/>
      <c r="AA422" s="152" t="n"/>
      <c r="AB422" s="152" t="n"/>
      <c r="AC422" s="152" t="n"/>
      <c r="AD422" s="152" t="n"/>
      <c r="AE422" s="152" t="n"/>
      <c r="AF422" s="152" t="n"/>
      <c r="AG422" s="152" t="n"/>
      <c r="AH422" s="152" t="n"/>
      <c r="AI422" s="152" t="n"/>
      <c r="AJ422" s="152" t="n"/>
      <c r="AK422" s="152" t="n"/>
      <c r="AL422" s="152" t="n"/>
      <c r="AM422" s="152" t="n"/>
      <c r="AN422" s="166" t="n"/>
      <c r="AO422" s="155" t="n"/>
      <c r="AP422" s="152" t="n"/>
      <c r="AQ422" s="152" t="n"/>
      <c r="AR422" s="152" t="n"/>
      <c r="AS422" s="152" t="n"/>
      <c r="AT422" s="152" t="n"/>
      <c r="AU422" s="155" t="n"/>
      <c r="AV422" s="152" t="n"/>
      <c r="AW422" s="152" t="n"/>
      <c r="AX422" s="152" t="n"/>
      <c r="AY422" s="152" t="n"/>
      <c r="AZ422" s="152" t="n"/>
      <c r="BA422" s="165" t="n"/>
      <c r="BB422" s="165" t="n"/>
      <c r="BC422" s="155" t="n"/>
      <c r="BD422" s="152" t="n"/>
      <c r="BE422" s="152" t="n"/>
      <c r="BF422" s="152" t="n"/>
      <c r="BG422" s="155" t="n"/>
      <c r="BH422" s="152" t="n"/>
      <c r="BI422" s="152" t="n"/>
      <c r="BJ422" s="152" t="n"/>
      <c r="BK422" s="152" t="n"/>
      <c r="BL422" s="152" t="n"/>
      <c r="BM422" s="152" t="n"/>
      <c r="BN422" s="152" t="n"/>
      <c r="BO422" s="152" t="n"/>
      <c r="BP422" s="155" t="n"/>
      <c r="BQ422" s="152" t="n"/>
      <c r="BR422" s="152" t="n"/>
      <c r="BS422" s="152" t="n"/>
      <c r="BT422" s="152" t="n"/>
      <c r="BU422" s="152" t="n"/>
      <c r="BV422" s="152" t="n"/>
      <c r="BW422" s="152" t="n"/>
      <c r="BX422" s="165" t="n"/>
      <c r="BY422" s="150" t="n"/>
      <c r="BZ422" s="150" t="n"/>
      <c r="CA422" s="150" t="n"/>
      <c r="CB422" s="174" t="n"/>
      <c r="CC422" s="156" t="n"/>
      <c r="CD422" s="156" t="n"/>
      <c r="CE422" s="167">
        <f>IFERROR(__xludf.DUMMYFUNCTION("""COMPUTED_VALUE"""),"")</f>
        <v/>
      </c>
      <c r="CF422" s="158">
        <f>IFERROR(__xludf.DUMMYFUNCTION("""COMPUTED_VALUE"""),"")</f>
        <v/>
      </c>
      <c r="CG422" s="148" t="n"/>
      <c r="CH422" s="148" t="n"/>
      <c r="CI422" s="148" t="n"/>
      <c r="CJ422" s="148" t="n"/>
      <c r="CK422" s="148" t="n"/>
      <c r="CL422" s="148" t="n"/>
      <c r="CM422" s="148" t="n"/>
      <c r="CN422" s="148" t="n"/>
      <c r="CO422" s="148" t="n"/>
      <c r="CP422" s="148" t="n"/>
      <c r="CQ422" s="148" t="n"/>
      <c r="CR422" s="148" t="n"/>
      <c r="CS422" s="148" t="n"/>
      <c r="CT422" s="148" t="n"/>
      <c r="CU422" s="148" t="n"/>
      <c r="CV422" s="148" t="n"/>
    </row>
    <row r="423">
      <c r="A423" s="162" t="n"/>
      <c r="B423" s="64" t="n"/>
      <c r="C423" s="129" t="n"/>
      <c r="D423" s="130" t="inlineStr"/>
      <c r="E423" s="150" t="inlineStr"/>
      <c r="F423" s="150" t="inlineStr"/>
      <c r="G423" s="150" t="n"/>
      <c r="H423" s="152" t="n"/>
      <c r="I423" s="152" t="n"/>
      <c r="J423" s="152" t="n"/>
      <c r="K423" s="152" t="n"/>
      <c r="L423" s="152" t="n"/>
      <c r="M423" s="152" t="n"/>
      <c r="N423" s="152" t="n"/>
      <c r="O423" s="152" t="n"/>
      <c r="P423" s="152" t="n"/>
      <c r="Q423" s="152" t="n"/>
      <c r="R423" s="152" t="n"/>
      <c r="S423" s="165" t="n"/>
      <c r="T423" s="155" t="n"/>
      <c r="U423" s="152" t="n"/>
      <c r="V423" s="152" t="n"/>
      <c r="W423" s="152" t="n"/>
      <c r="X423" s="152" t="n"/>
      <c r="Y423" s="152" t="n"/>
      <c r="Z423" s="152" t="n"/>
      <c r="AA423" s="152" t="n"/>
      <c r="AB423" s="152" t="n"/>
      <c r="AC423" s="152" t="n"/>
      <c r="AD423" s="152" t="n"/>
      <c r="AE423" s="152" t="n"/>
      <c r="AF423" s="152" t="n"/>
      <c r="AG423" s="152" t="n"/>
      <c r="AH423" s="152" t="n"/>
      <c r="AI423" s="152" t="n"/>
      <c r="AJ423" s="152" t="n"/>
      <c r="AK423" s="152" t="n"/>
      <c r="AL423" s="152" t="n"/>
      <c r="AM423" s="152" t="n"/>
      <c r="AN423" s="166" t="n"/>
      <c r="AO423" s="155" t="n"/>
      <c r="AP423" s="152" t="n"/>
      <c r="AQ423" s="152" t="n"/>
      <c r="AR423" s="152" t="n"/>
      <c r="AS423" s="152" t="n"/>
      <c r="AT423" s="152" t="n"/>
      <c r="AU423" s="155" t="n"/>
      <c r="AV423" s="152" t="n"/>
      <c r="AW423" s="152" t="n"/>
      <c r="AX423" s="152" t="n"/>
      <c r="AY423" s="152" t="n"/>
      <c r="AZ423" s="152" t="n"/>
      <c r="BA423" s="165" t="n"/>
      <c r="BB423" s="165" t="n"/>
      <c r="BC423" s="155" t="n"/>
      <c r="BD423" s="152" t="n"/>
      <c r="BE423" s="152" t="n"/>
      <c r="BF423" s="152" t="n"/>
      <c r="BG423" s="155" t="n"/>
      <c r="BH423" s="152" t="n"/>
      <c r="BI423" s="152" t="n"/>
      <c r="BJ423" s="152" t="n"/>
      <c r="BK423" s="152" t="n"/>
      <c r="BL423" s="152" t="n"/>
      <c r="BM423" s="152" t="n"/>
      <c r="BN423" s="152" t="n"/>
      <c r="BO423" s="152" t="n"/>
      <c r="BP423" s="155" t="n"/>
      <c r="BQ423" s="152" t="n"/>
      <c r="BR423" s="152" t="n"/>
      <c r="BS423" s="152" t="n"/>
      <c r="BT423" s="152" t="n"/>
      <c r="BU423" s="152" t="n"/>
      <c r="BV423" s="152" t="n"/>
      <c r="BW423" s="152" t="n"/>
      <c r="BX423" s="165" t="n"/>
      <c r="BY423" s="150" t="n"/>
      <c r="BZ423" s="150" t="n"/>
      <c r="CA423" s="150" t="n"/>
      <c r="CB423" s="174" t="n"/>
      <c r="CC423" s="156" t="n"/>
      <c r="CD423" s="156" t="n"/>
      <c r="CE423" s="167">
        <f>IFERROR(__xludf.DUMMYFUNCTION("""COMPUTED_VALUE"""),"")</f>
        <v/>
      </c>
      <c r="CF423" s="158">
        <f>IFERROR(__xludf.DUMMYFUNCTION("""COMPUTED_VALUE"""),"")</f>
        <v/>
      </c>
      <c r="CG423" s="148" t="n"/>
      <c r="CH423" s="148" t="n"/>
      <c r="CI423" s="148" t="n"/>
      <c r="CJ423" s="148" t="n"/>
      <c r="CK423" s="148" t="n"/>
      <c r="CL423" s="148" t="n"/>
      <c r="CM423" s="148" t="n"/>
      <c r="CN423" s="148" t="n"/>
      <c r="CO423" s="148" t="n"/>
      <c r="CP423" s="148" t="n"/>
      <c r="CQ423" s="148" t="n"/>
      <c r="CR423" s="148" t="n"/>
      <c r="CS423" s="148" t="n"/>
      <c r="CT423" s="148" t="n"/>
      <c r="CU423" s="148" t="n"/>
      <c r="CV423" s="148" t="n"/>
    </row>
    <row r="424">
      <c r="A424" s="162" t="n"/>
      <c r="B424" s="64" t="n"/>
      <c r="C424" s="129" t="n"/>
      <c r="D424" s="130" t="inlineStr"/>
      <c r="E424" s="150" t="inlineStr"/>
      <c r="F424" s="150" t="inlineStr"/>
      <c r="G424" s="150" t="n"/>
      <c r="H424" s="152" t="n"/>
      <c r="I424" s="152" t="n"/>
      <c r="J424" s="152" t="n"/>
      <c r="K424" s="152" t="n"/>
      <c r="L424" s="152" t="n"/>
      <c r="M424" s="152" t="n"/>
      <c r="N424" s="152" t="n"/>
      <c r="O424" s="152" t="n"/>
      <c r="P424" s="152" t="n"/>
      <c r="Q424" s="152" t="n"/>
      <c r="R424" s="152" t="n"/>
      <c r="S424" s="165" t="n"/>
      <c r="T424" s="155" t="n"/>
      <c r="U424" s="152" t="n"/>
      <c r="V424" s="152" t="n"/>
      <c r="W424" s="152" t="n"/>
      <c r="X424" s="152" t="n"/>
      <c r="Y424" s="152" t="n"/>
      <c r="Z424" s="152" t="n"/>
      <c r="AA424" s="152" t="n"/>
      <c r="AB424" s="152" t="n"/>
      <c r="AC424" s="152" t="n"/>
      <c r="AD424" s="152" t="n"/>
      <c r="AE424" s="152" t="n"/>
      <c r="AF424" s="152" t="n"/>
      <c r="AG424" s="152" t="n"/>
      <c r="AH424" s="152" t="n"/>
      <c r="AI424" s="152" t="n"/>
      <c r="AJ424" s="152" t="n"/>
      <c r="AK424" s="152" t="n"/>
      <c r="AL424" s="152" t="n"/>
      <c r="AM424" s="152" t="n"/>
      <c r="AN424" s="166" t="n"/>
      <c r="AO424" s="155" t="n"/>
      <c r="AP424" s="152" t="n"/>
      <c r="AQ424" s="152" t="n"/>
      <c r="AR424" s="152" t="n"/>
      <c r="AS424" s="152" t="n"/>
      <c r="AT424" s="152" t="n"/>
      <c r="AU424" s="155" t="n"/>
      <c r="AV424" s="152" t="n"/>
      <c r="AW424" s="152" t="n"/>
      <c r="AX424" s="152" t="n"/>
      <c r="AY424" s="152" t="n"/>
      <c r="AZ424" s="152" t="n"/>
      <c r="BA424" s="165" t="n"/>
      <c r="BB424" s="165" t="n"/>
      <c r="BC424" s="155" t="n"/>
      <c r="BD424" s="152" t="n"/>
      <c r="BE424" s="152" t="n"/>
      <c r="BF424" s="152" t="n"/>
      <c r="BG424" s="155" t="n"/>
      <c r="BH424" s="152" t="n"/>
      <c r="BI424" s="152" t="n"/>
      <c r="BJ424" s="152" t="n"/>
      <c r="BK424" s="152" t="n"/>
      <c r="BL424" s="152" t="n"/>
      <c r="BM424" s="152" t="n"/>
      <c r="BN424" s="152" t="n"/>
      <c r="BO424" s="152" t="n"/>
      <c r="BP424" s="155" t="n"/>
      <c r="BQ424" s="152" t="n"/>
      <c r="BR424" s="152" t="n"/>
      <c r="BS424" s="152" t="n"/>
      <c r="BT424" s="152" t="n"/>
      <c r="BU424" s="152" t="n"/>
      <c r="BV424" s="152" t="n"/>
      <c r="BW424" s="152" t="n"/>
      <c r="BX424" s="165" t="n"/>
      <c r="BY424" s="150" t="n"/>
      <c r="BZ424" s="150" t="n"/>
      <c r="CA424" s="150" t="n"/>
      <c r="CB424" s="174" t="n"/>
      <c r="CC424" s="156" t="n"/>
      <c r="CD424" s="156" t="n"/>
      <c r="CE424" s="167">
        <f>IFERROR(__xludf.DUMMYFUNCTION("""COMPUTED_VALUE"""),"")</f>
        <v/>
      </c>
      <c r="CF424" s="158">
        <f>IFERROR(__xludf.DUMMYFUNCTION("""COMPUTED_VALUE"""),"")</f>
        <v/>
      </c>
      <c r="CG424" s="148" t="n"/>
      <c r="CH424" s="148" t="n"/>
      <c r="CI424" s="148" t="n"/>
      <c r="CJ424" s="148" t="n"/>
      <c r="CK424" s="148" t="n"/>
      <c r="CL424" s="148" t="n"/>
      <c r="CM424" s="148" t="n"/>
      <c r="CN424" s="148" t="n"/>
      <c r="CO424" s="148" t="n"/>
      <c r="CP424" s="148" t="n"/>
      <c r="CQ424" s="148" t="n"/>
      <c r="CR424" s="148" t="n"/>
      <c r="CS424" s="148" t="n"/>
      <c r="CT424" s="148" t="n"/>
      <c r="CU424" s="148" t="n"/>
      <c r="CV424" s="148" t="n"/>
    </row>
    <row r="425">
      <c r="A425" s="162" t="n"/>
      <c r="B425" s="64" t="n"/>
      <c r="C425" s="129" t="n"/>
      <c r="D425" s="130" t="inlineStr"/>
      <c r="E425" s="150" t="inlineStr"/>
      <c r="F425" s="150" t="inlineStr"/>
      <c r="G425" s="150" t="n"/>
      <c r="H425" s="152" t="n"/>
      <c r="I425" s="152" t="n"/>
      <c r="J425" s="152" t="n"/>
      <c r="K425" s="152" t="n"/>
      <c r="L425" s="152" t="n"/>
      <c r="M425" s="152" t="n"/>
      <c r="N425" s="152" t="n"/>
      <c r="O425" s="152" t="n"/>
      <c r="P425" s="152" t="n"/>
      <c r="Q425" s="152" t="n"/>
      <c r="R425" s="152" t="n"/>
      <c r="S425" s="165" t="n"/>
      <c r="T425" s="155" t="n"/>
      <c r="U425" s="152" t="n"/>
      <c r="V425" s="152" t="n"/>
      <c r="W425" s="152" t="n"/>
      <c r="X425" s="152" t="n"/>
      <c r="Y425" s="152" t="n"/>
      <c r="Z425" s="152" t="n"/>
      <c r="AA425" s="152" t="n"/>
      <c r="AB425" s="152" t="n"/>
      <c r="AC425" s="152" t="n"/>
      <c r="AD425" s="152" t="n"/>
      <c r="AE425" s="152" t="n"/>
      <c r="AF425" s="152" t="n"/>
      <c r="AG425" s="152" t="n"/>
      <c r="AH425" s="152" t="n"/>
      <c r="AI425" s="152" t="n"/>
      <c r="AJ425" s="152" t="n"/>
      <c r="AK425" s="152" t="n"/>
      <c r="AL425" s="152" t="n"/>
      <c r="AM425" s="152" t="n"/>
      <c r="AN425" s="166" t="n"/>
      <c r="AO425" s="155" t="n"/>
      <c r="AP425" s="152" t="n"/>
      <c r="AQ425" s="152" t="n"/>
      <c r="AR425" s="152" t="n"/>
      <c r="AS425" s="152" t="n"/>
      <c r="AT425" s="152" t="n"/>
      <c r="AU425" s="155" t="n"/>
      <c r="AV425" s="152" t="n"/>
      <c r="AW425" s="152" t="n"/>
      <c r="AX425" s="152" t="n"/>
      <c r="AY425" s="152" t="n"/>
      <c r="AZ425" s="152" t="n"/>
      <c r="BA425" s="165" t="n"/>
      <c r="BB425" s="165" t="n"/>
      <c r="BC425" s="155" t="n"/>
      <c r="BD425" s="152" t="n"/>
      <c r="BE425" s="152" t="n"/>
      <c r="BF425" s="152" t="n"/>
      <c r="BG425" s="155" t="n"/>
      <c r="BH425" s="152" t="n"/>
      <c r="BI425" s="152" t="n"/>
      <c r="BJ425" s="152" t="n"/>
      <c r="BK425" s="152" t="n"/>
      <c r="BL425" s="152" t="n"/>
      <c r="BM425" s="152" t="n"/>
      <c r="BN425" s="152" t="n"/>
      <c r="BO425" s="152" t="n"/>
      <c r="BP425" s="155" t="n"/>
      <c r="BQ425" s="152" t="n"/>
      <c r="BR425" s="152" t="n"/>
      <c r="BS425" s="152" t="n"/>
      <c r="BT425" s="152" t="n"/>
      <c r="BU425" s="152" t="n"/>
      <c r="BV425" s="152" t="n"/>
      <c r="BW425" s="152" t="n"/>
      <c r="BX425" s="165" t="n"/>
      <c r="BY425" s="150" t="n"/>
      <c r="BZ425" s="150" t="n"/>
      <c r="CA425" s="150" t="n"/>
      <c r="CB425" s="174" t="n"/>
      <c r="CC425" s="156" t="n"/>
      <c r="CD425" s="156" t="n"/>
      <c r="CE425" s="167">
        <f>IFERROR(__xludf.DUMMYFUNCTION("""COMPUTED_VALUE"""),"")</f>
        <v/>
      </c>
      <c r="CF425" s="158">
        <f>IFERROR(__xludf.DUMMYFUNCTION("""COMPUTED_VALUE"""),"")</f>
        <v/>
      </c>
      <c r="CG425" s="148" t="n"/>
      <c r="CH425" s="148" t="n"/>
      <c r="CI425" s="148" t="n"/>
      <c r="CJ425" s="148" t="n"/>
      <c r="CK425" s="148" t="n"/>
      <c r="CL425" s="148" t="n"/>
      <c r="CM425" s="148" t="n"/>
      <c r="CN425" s="148" t="n"/>
      <c r="CO425" s="148" t="n"/>
      <c r="CP425" s="148" t="n"/>
      <c r="CQ425" s="148" t="n"/>
      <c r="CR425" s="148" t="n"/>
      <c r="CS425" s="148" t="n"/>
      <c r="CT425" s="148" t="n"/>
      <c r="CU425" s="148" t="n"/>
      <c r="CV425" s="148" t="n"/>
    </row>
    <row r="426">
      <c r="A426" s="162" t="n"/>
      <c r="B426" s="64" t="n"/>
      <c r="C426" s="129" t="n"/>
      <c r="D426" s="130" t="inlineStr"/>
      <c r="E426" s="150" t="inlineStr"/>
      <c r="F426" s="150" t="inlineStr"/>
      <c r="G426" s="150" t="n"/>
      <c r="H426" s="152" t="n"/>
      <c r="I426" s="152" t="n"/>
      <c r="J426" s="152" t="n"/>
      <c r="K426" s="152" t="n"/>
      <c r="L426" s="152" t="n"/>
      <c r="M426" s="152" t="n"/>
      <c r="N426" s="152" t="n"/>
      <c r="O426" s="152" t="n"/>
      <c r="P426" s="152" t="n"/>
      <c r="Q426" s="152" t="n"/>
      <c r="R426" s="152" t="n"/>
      <c r="S426" s="165" t="n"/>
      <c r="T426" s="155" t="n"/>
      <c r="U426" s="152" t="n"/>
      <c r="V426" s="152" t="n"/>
      <c r="W426" s="152" t="n"/>
      <c r="X426" s="152" t="n"/>
      <c r="Y426" s="152" t="n"/>
      <c r="Z426" s="152" t="n"/>
      <c r="AA426" s="152" t="n"/>
      <c r="AB426" s="152" t="n"/>
      <c r="AC426" s="152" t="n"/>
      <c r="AD426" s="152" t="n"/>
      <c r="AE426" s="152" t="n"/>
      <c r="AF426" s="152" t="n"/>
      <c r="AG426" s="152" t="n"/>
      <c r="AH426" s="152" t="n"/>
      <c r="AI426" s="152" t="n"/>
      <c r="AJ426" s="152" t="n"/>
      <c r="AK426" s="152" t="n"/>
      <c r="AL426" s="152" t="n"/>
      <c r="AM426" s="152" t="n"/>
      <c r="AN426" s="166" t="n"/>
      <c r="AO426" s="155" t="n"/>
      <c r="AP426" s="152" t="n"/>
      <c r="AQ426" s="152" t="n"/>
      <c r="AR426" s="152" t="n"/>
      <c r="AS426" s="152" t="n"/>
      <c r="AT426" s="152" t="n"/>
      <c r="AU426" s="155" t="n"/>
      <c r="AV426" s="152" t="n"/>
      <c r="AW426" s="152" t="n"/>
      <c r="AX426" s="152" t="n"/>
      <c r="AY426" s="152" t="n"/>
      <c r="AZ426" s="152" t="n"/>
      <c r="BA426" s="165" t="n"/>
      <c r="BB426" s="165" t="n"/>
      <c r="BC426" s="155" t="n"/>
      <c r="BD426" s="152" t="n"/>
      <c r="BE426" s="152" t="n"/>
      <c r="BF426" s="152" t="n"/>
      <c r="BG426" s="155" t="n"/>
      <c r="BH426" s="152" t="n"/>
      <c r="BI426" s="152" t="n"/>
      <c r="BJ426" s="152" t="n"/>
      <c r="BK426" s="152" t="n"/>
      <c r="BL426" s="152" t="n"/>
      <c r="BM426" s="152" t="n"/>
      <c r="BN426" s="152" t="n"/>
      <c r="BO426" s="152" t="n"/>
      <c r="BP426" s="155" t="n"/>
      <c r="BQ426" s="152" t="n"/>
      <c r="BR426" s="152" t="n"/>
      <c r="BS426" s="152" t="n"/>
      <c r="BT426" s="152" t="n"/>
      <c r="BU426" s="152" t="n"/>
      <c r="BV426" s="152" t="n"/>
      <c r="BW426" s="152" t="n"/>
      <c r="BX426" s="165" t="n"/>
      <c r="BY426" s="150" t="n"/>
      <c r="BZ426" s="150" t="n"/>
      <c r="CA426" s="150" t="n"/>
      <c r="CB426" s="174" t="n"/>
      <c r="CC426" s="156" t="n"/>
      <c r="CD426" s="156" t="n"/>
      <c r="CE426" s="167">
        <f>IFERROR(__xludf.DUMMYFUNCTION("""COMPUTED_VALUE"""),"")</f>
        <v/>
      </c>
      <c r="CF426" s="158">
        <f>IFERROR(__xludf.DUMMYFUNCTION("""COMPUTED_VALUE"""),"")</f>
        <v/>
      </c>
      <c r="CG426" s="148" t="n"/>
      <c r="CH426" s="148" t="n"/>
      <c r="CI426" s="148" t="n"/>
      <c r="CJ426" s="148" t="n"/>
      <c r="CK426" s="148" t="n"/>
      <c r="CL426" s="148" t="n"/>
      <c r="CM426" s="148" t="n"/>
      <c r="CN426" s="148" t="n"/>
      <c r="CO426" s="148" t="n"/>
      <c r="CP426" s="148" t="n"/>
      <c r="CQ426" s="148" t="n"/>
      <c r="CR426" s="148" t="n"/>
      <c r="CS426" s="148" t="n"/>
      <c r="CT426" s="148" t="n"/>
      <c r="CU426" s="148" t="n"/>
      <c r="CV426" s="148" t="n"/>
    </row>
    <row r="427">
      <c r="A427" s="162" t="n"/>
      <c r="B427" s="64" t="n"/>
      <c r="C427" s="129" t="n"/>
      <c r="D427" s="130" t="inlineStr"/>
      <c r="E427" s="150" t="inlineStr"/>
      <c r="F427" s="150" t="inlineStr"/>
      <c r="G427" s="150" t="n"/>
      <c r="H427" s="152" t="n"/>
      <c r="I427" s="152" t="n"/>
      <c r="J427" s="152" t="n"/>
      <c r="K427" s="152" t="n"/>
      <c r="L427" s="152" t="n"/>
      <c r="M427" s="152" t="n"/>
      <c r="N427" s="152" t="n"/>
      <c r="O427" s="152" t="n"/>
      <c r="P427" s="152" t="n"/>
      <c r="Q427" s="152" t="n"/>
      <c r="R427" s="152" t="n"/>
      <c r="S427" s="165" t="n"/>
      <c r="T427" s="155" t="n"/>
      <c r="U427" s="152" t="n"/>
      <c r="V427" s="152" t="n"/>
      <c r="W427" s="152" t="n"/>
      <c r="X427" s="152" t="n"/>
      <c r="Y427" s="152" t="n"/>
      <c r="Z427" s="152" t="n"/>
      <c r="AA427" s="152" t="n"/>
      <c r="AB427" s="152" t="n"/>
      <c r="AC427" s="152" t="n"/>
      <c r="AD427" s="152" t="n"/>
      <c r="AE427" s="152" t="n"/>
      <c r="AF427" s="152" t="n"/>
      <c r="AG427" s="152" t="n"/>
      <c r="AH427" s="152" t="n"/>
      <c r="AI427" s="152" t="n"/>
      <c r="AJ427" s="152" t="n"/>
      <c r="AK427" s="152" t="n"/>
      <c r="AL427" s="152" t="n"/>
      <c r="AM427" s="152" t="n"/>
      <c r="AN427" s="166" t="n"/>
      <c r="AO427" s="155" t="n"/>
      <c r="AP427" s="152" t="n"/>
      <c r="AQ427" s="152" t="n"/>
      <c r="AR427" s="152" t="n"/>
      <c r="AS427" s="152" t="n"/>
      <c r="AT427" s="152" t="n"/>
      <c r="AU427" s="155" t="n"/>
      <c r="AV427" s="152" t="n"/>
      <c r="AW427" s="152" t="n"/>
      <c r="AX427" s="152" t="n"/>
      <c r="AY427" s="152" t="n"/>
      <c r="AZ427" s="152" t="n"/>
      <c r="BA427" s="165" t="n"/>
      <c r="BB427" s="165" t="n"/>
      <c r="BC427" s="155" t="n"/>
      <c r="BD427" s="152" t="n"/>
      <c r="BE427" s="152" t="n"/>
      <c r="BF427" s="152" t="n"/>
      <c r="BG427" s="155" t="n"/>
      <c r="BH427" s="152" t="n"/>
      <c r="BI427" s="152" t="n"/>
      <c r="BJ427" s="152" t="n"/>
      <c r="BK427" s="152" t="n"/>
      <c r="BL427" s="152" t="n"/>
      <c r="BM427" s="152" t="n"/>
      <c r="BN427" s="152" t="n"/>
      <c r="BO427" s="152" t="n"/>
      <c r="BP427" s="155" t="n"/>
      <c r="BQ427" s="152" t="n"/>
      <c r="BR427" s="152" t="n"/>
      <c r="BS427" s="152" t="n"/>
      <c r="BT427" s="152" t="n"/>
      <c r="BU427" s="152" t="n"/>
      <c r="BV427" s="152" t="n"/>
      <c r="BW427" s="152" t="n"/>
      <c r="BX427" s="165" t="n"/>
      <c r="BY427" s="150" t="n"/>
      <c r="BZ427" s="150" t="n"/>
      <c r="CA427" s="150" t="n"/>
      <c r="CB427" s="174" t="n"/>
      <c r="CC427" s="156" t="n"/>
      <c r="CD427" s="156" t="n"/>
      <c r="CE427" s="167">
        <f>IFERROR(__xludf.DUMMYFUNCTION("""COMPUTED_VALUE"""),"")</f>
        <v/>
      </c>
      <c r="CF427" s="158">
        <f>IFERROR(__xludf.DUMMYFUNCTION("""COMPUTED_VALUE"""),"")</f>
        <v/>
      </c>
      <c r="CG427" s="148" t="n"/>
      <c r="CH427" s="148" t="n"/>
      <c r="CI427" s="148" t="n"/>
      <c r="CJ427" s="148" t="n"/>
      <c r="CK427" s="148" t="n"/>
      <c r="CL427" s="148" t="n"/>
      <c r="CM427" s="148" t="n"/>
      <c r="CN427" s="148" t="n"/>
      <c r="CO427" s="148" t="n"/>
      <c r="CP427" s="148" t="n"/>
      <c r="CQ427" s="148" t="n"/>
      <c r="CR427" s="148" t="n"/>
      <c r="CS427" s="148" t="n"/>
      <c r="CT427" s="148" t="n"/>
      <c r="CU427" s="148" t="n"/>
      <c r="CV427" s="148" t="n"/>
    </row>
    <row r="428">
      <c r="A428" s="162" t="n"/>
      <c r="B428" s="64" t="n"/>
      <c r="C428" s="129" t="n"/>
      <c r="D428" s="130" t="inlineStr"/>
      <c r="E428" s="150" t="inlineStr"/>
      <c r="F428" s="150" t="inlineStr"/>
      <c r="G428" s="150" t="n"/>
      <c r="H428" s="152" t="n"/>
      <c r="I428" s="152" t="n"/>
      <c r="J428" s="152" t="n"/>
      <c r="K428" s="152" t="n"/>
      <c r="L428" s="152" t="n"/>
      <c r="M428" s="152" t="n"/>
      <c r="N428" s="152" t="n"/>
      <c r="O428" s="152" t="n"/>
      <c r="P428" s="152" t="n"/>
      <c r="Q428" s="152" t="n"/>
      <c r="R428" s="152" t="n"/>
      <c r="S428" s="165" t="n"/>
      <c r="T428" s="155" t="n"/>
      <c r="U428" s="152" t="n"/>
      <c r="V428" s="152" t="n"/>
      <c r="W428" s="152" t="n"/>
      <c r="X428" s="152" t="n"/>
      <c r="Y428" s="152" t="n"/>
      <c r="Z428" s="152" t="n"/>
      <c r="AA428" s="152" t="n"/>
      <c r="AB428" s="152" t="n"/>
      <c r="AC428" s="152" t="n"/>
      <c r="AD428" s="152" t="n"/>
      <c r="AE428" s="152" t="n"/>
      <c r="AF428" s="152" t="n"/>
      <c r="AG428" s="152" t="n"/>
      <c r="AH428" s="152" t="n"/>
      <c r="AI428" s="152" t="n"/>
      <c r="AJ428" s="152" t="n"/>
      <c r="AK428" s="152" t="n"/>
      <c r="AL428" s="152" t="n"/>
      <c r="AM428" s="152" t="n"/>
      <c r="AN428" s="166" t="n"/>
      <c r="AO428" s="155" t="n"/>
      <c r="AP428" s="152" t="n"/>
      <c r="AQ428" s="152" t="n"/>
      <c r="AR428" s="152" t="n"/>
      <c r="AS428" s="152" t="n"/>
      <c r="AT428" s="152" t="n"/>
      <c r="AU428" s="155" t="n"/>
      <c r="AV428" s="152" t="n"/>
      <c r="AW428" s="152" t="n"/>
      <c r="AX428" s="152" t="n"/>
      <c r="AY428" s="152" t="n"/>
      <c r="AZ428" s="152" t="n"/>
      <c r="BA428" s="165" t="n"/>
      <c r="BB428" s="165" t="n"/>
      <c r="BC428" s="155" t="n"/>
      <c r="BD428" s="152" t="n"/>
      <c r="BE428" s="152" t="n"/>
      <c r="BF428" s="152" t="n"/>
      <c r="BG428" s="155" t="n"/>
      <c r="BH428" s="152" t="n"/>
      <c r="BI428" s="152" t="n"/>
      <c r="BJ428" s="152" t="n"/>
      <c r="BK428" s="152" t="n"/>
      <c r="BL428" s="152" t="n"/>
      <c r="BM428" s="152" t="n"/>
      <c r="BN428" s="152" t="n"/>
      <c r="BO428" s="152" t="n"/>
      <c r="BP428" s="155" t="n"/>
      <c r="BQ428" s="152" t="n"/>
      <c r="BR428" s="152" t="n"/>
      <c r="BS428" s="152" t="n"/>
      <c r="BT428" s="152" t="n"/>
      <c r="BU428" s="152" t="n"/>
      <c r="BV428" s="152" t="n"/>
      <c r="BW428" s="152" t="n"/>
      <c r="BX428" s="165" t="n"/>
      <c r="BY428" s="150" t="n"/>
      <c r="BZ428" s="150" t="n"/>
      <c r="CA428" s="150" t="n"/>
      <c r="CB428" s="174" t="n"/>
      <c r="CC428" s="156" t="n"/>
      <c r="CD428" s="156" t="n"/>
      <c r="CE428" s="167">
        <f>IFERROR(__xludf.DUMMYFUNCTION("""COMPUTED_VALUE"""),"")</f>
        <v/>
      </c>
      <c r="CF428" s="158">
        <f>IFERROR(__xludf.DUMMYFUNCTION("""COMPUTED_VALUE"""),"")</f>
        <v/>
      </c>
      <c r="CG428" s="148" t="n"/>
      <c r="CH428" s="148" t="n"/>
      <c r="CI428" s="148" t="n"/>
      <c r="CJ428" s="148" t="n"/>
      <c r="CK428" s="148" t="n"/>
      <c r="CL428" s="148" t="n"/>
      <c r="CM428" s="148" t="n"/>
      <c r="CN428" s="148" t="n"/>
      <c r="CO428" s="148" t="n"/>
      <c r="CP428" s="148" t="n"/>
      <c r="CQ428" s="148" t="n"/>
      <c r="CR428" s="148" t="n"/>
      <c r="CS428" s="148" t="n"/>
      <c r="CT428" s="148" t="n"/>
      <c r="CU428" s="148" t="n"/>
      <c r="CV428" s="148" t="n"/>
    </row>
    <row r="429">
      <c r="A429" s="162" t="n"/>
      <c r="B429" s="64" t="n"/>
      <c r="C429" s="129" t="n"/>
      <c r="D429" s="130" t="inlineStr"/>
      <c r="E429" s="150" t="inlineStr"/>
      <c r="F429" s="150" t="inlineStr"/>
      <c r="G429" s="150" t="n"/>
      <c r="H429" s="152" t="n"/>
      <c r="I429" s="152" t="n"/>
      <c r="J429" s="152" t="n"/>
      <c r="K429" s="152" t="n"/>
      <c r="L429" s="152" t="n"/>
      <c r="M429" s="152" t="n"/>
      <c r="N429" s="152" t="n"/>
      <c r="O429" s="152" t="n"/>
      <c r="P429" s="152" t="n"/>
      <c r="Q429" s="152" t="n"/>
      <c r="R429" s="152" t="n"/>
      <c r="S429" s="165" t="n"/>
      <c r="T429" s="155" t="n"/>
      <c r="U429" s="152" t="n"/>
      <c r="V429" s="152" t="n"/>
      <c r="W429" s="152" t="n"/>
      <c r="X429" s="152" t="n"/>
      <c r="Y429" s="152" t="n"/>
      <c r="Z429" s="152" t="n"/>
      <c r="AA429" s="152" t="n"/>
      <c r="AB429" s="152" t="n"/>
      <c r="AC429" s="152" t="n"/>
      <c r="AD429" s="152" t="n"/>
      <c r="AE429" s="152" t="n"/>
      <c r="AF429" s="152" t="n"/>
      <c r="AG429" s="152" t="n"/>
      <c r="AH429" s="152" t="n"/>
      <c r="AI429" s="152" t="n"/>
      <c r="AJ429" s="152" t="n"/>
      <c r="AK429" s="152" t="n"/>
      <c r="AL429" s="152" t="n"/>
      <c r="AM429" s="152" t="n"/>
      <c r="AN429" s="166" t="n"/>
      <c r="AO429" s="155" t="n"/>
      <c r="AP429" s="152" t="n"/>
      <c r="AQ429" s="152" t="n"/>
      <c r="AR429" s="152" t="n"/>
      <c r="AS429" s="152" t="n"/>
      <c r="AT429" s="152" t="n"/>
      <c r="AU429" s="155" t="n"/>
      <c r="AV429" s="152" t="n"/>
      <c r="AW429" s="152" t="n"/>
      <c r="AX429" s="152" t="n"/>
      <c r="AY429" s="152" t="n"/>
      <c r="AZ429" s="152" t="n"/>
      <c r="BA429" s="165" t="n"/>
      <c r="BB429" s="165" t="n"/>
      <c r="BC429" s="155" t="n"/>
      <c r="BD429" s="152" t="n"/>
      <c r="BE429" s="152" t="n"/>
      <c r="BF429" s="152" t="n"/>
      <c r="BG429" s="155" t="n"/>
      <c r="BH429" s="152" t="n"/>
      <c r="BI429" s="152" t="n"/>
      <c r="BJ429" s="152" t="n"/>
      <c r="BK429" s="152" t="n"/>
      <c r="BL429" s="152" t="n"/>
      <c r="BM429" s="152" t="n"/>
      <c r="BN429" s="152" t="n"/>
      <c r="BO429" s="152" t="n"/>
      <c r="BP429" s="155" t="n"/>
      <c r="BQ429" s="152" t="n"/>
      <c r="BR429" s="152" t="n"/>
      <c r="BS429" s="152" t="n"/>
      <c r="BT429" s="152" t="n"/>
      <c r="BU429" s="152" t="n"/>
      <c r="BV429" s="152" t="n"/>
      <c r="BW429" s="152" t="n"/>
      <c r="BX429" s="165" t="n"/>
      <c r="BY429" s="150" t="n"/>
      <c r="BZ429" s="150" t="n"/>
      <c r="CA429" s="150" t="n"/>
      <c r="CB429" s="174" t="n"/>
      <c r="CC429" s="156" t="n"/>
      <c r="CD429" s="156" t="n"/>
      <c r="CE429" s="167">
        <f>IFERROR(__xludf.DUMMYFUNCTION("""COMPUTED_VALUE"""),"")</f>
        <v/>
      </c>
      <c r="CF429" s="158">
        <f>IFERROR(__xludf.DUMMYFUNCTION("""COMPUTED_VALUE"""),"")</f>
        <v/>
      </c>
      <c r="CG429" s="148" t="n"/>
      <c r="CH429" s="148" t="n"/>
      <c r="CI429" s="148" t="n"/>
      <c r="CJ429" s="148" t="n"/>
      <c r="CK429" s="148" t="n"/>
      <c r="CL429" s="148" t="n"/>
      <c r="CM429" s="148" t="n"/>
      <c r="CN429" s="148" t="n"/>
      <c r="CO429" s="148" t="n"/>
      <c r="CP429" s="148" t="n"/>
      <c r="CQ429" s="148" t="n"/>
      <c r="CR429" s="148" t="n"/>
      <c r="CS429" s="148" t="n"/>
      <c r="CT429" s="148" t="n"/>
      <c r="CU429" s="148" t="n"/>
      <c r="CV429" s="148" t="n"/>
    </row>
    <row r="430">
      <c r="A430" s="162" t="n"/>
      <c r="B430" s="64" t="n"/>
      <c r="C430" s="129" t="n"/>
      <c r="D430" s="130" t="inlineStr"/>
      <c r="E430" s="150" t="inlineStr"/>
      <c r="F430" s="150" t="inlineStr"/>
      <c r="G430" s="150" t="n"/>
      <c r="H430" s="152" t="n"/>
      <c r="I430" s="152" t="n"/>
      <c r="J430" s="152" t="n"/>
      <c r="K430" s="152" t="n"/>
      <c r="L430" s="152" t="n"/>
      <c r="M430" s="152" t="n"/>
      <c r="N430" s="152" t="n"/>
      <c r="O430" s="152" t="n"/>
      <c r="P430" s="152" t="n"/>
      <c r="Q430" s="152" t="n"/>
      <c r="R430" s="152" t="n"/>
      <c r="S430" s="165" t="n"/>
      <c r="T430" s="155" t="n"/>
      <c r="U430" s="152" t="n"/>
      <c r="V430" s="152" t="n"/>
      <c r="W430" s="152" t="n"/>
      <c r="X430" s="152" t="n"/>
      <c r="Y430" s="152" t="n"/>
      <c r="Z430" s="152" t="n"/>
      <c r="AA430" s="152" t="n"/>
      <c r="AB430" s="152" t="n"/>
      <c r="AC430" s="152" t="n"/>
      <c r="AD430" s="152" t="n"/>
      <c r="AE430" s="152" t="n"/>
      <c r="AF430" s="152" t="n"/>
      <c r="AG430" s="152" t="n"/>
      <c r="AH430" s="152" t="n"/>
      <c r="AI430" s="152" t="n"/>
      <c r="AJ430" s="152" t="n"/>
      <c r="AK430" s="152" t="n"/>
      <c r="AL430" s="152" t="n"/>
      <c r="AM430" s="152" t="n"/>
      <c r="AN430" s="166" t="n"/>
      <c r="AO430" s="155" t="n"/>
      <c r="AP430" s="152" t="n"/>
      <c r="AQ430" s="152" t="n"/>
      <c r="AR430" s="152" t="n"/>
      <c r="AS430" s="152" t="n"/>
      <c r="AT430" s="152" t="n"/>
      <c r="AU430" s="155" t="n"/>
      <c r="AV430" s="152" t="n"/>
      <c r="AW430" s="152" t="n"/>
      <c r="AX430" s="152" t="n"/>
      <c r="AY430" s="152" t="n"/>
      <c r="AZ430" s="152" t="n"/>
      <c r="BA430" s="165" t="n"/>
      <c r="BB430" s="165" t="n"/>
      <c r="BC430" s="155" t="n"/>
      <c r="BD430" s="152" t="n"/>
      <c r="BE430" s="152" t="n"/>
      <c r="BF430" s="152" t="n"/>
      <c r="BG430" s="155" t="n"/>
      <c r="BH430" s="152" t="n"/>
      <c r="BI430" s="152" t="n"/>
      <c r="BJ430" s="152" t="n"/>
      <c r="BK430" s="152" t="n"/>
      <c r="BL430" s="152" t="n"/>
      <c r="BM430" s="152" t="n"/>
      <c r="BN430" s="152" t="n"/>
      <c r="BO430" s="152" t="n"/>
      <c r="BP430" s="155" t="n"/>
      <c r="BQ430" s="152" t="n"/>
      <c r="BR430" s="152" t="n"/>
      <c r="BS430" s="152" t="n"/>
      <c r="BT430" s="152" t="n"/>
      <c r="BU430" s="152" t="n"/>
      <c r="BV430" s="152" t="n"/>
      <c r="BW430" s="152" t="n"/>
      <c r="BX430" s="165" t="n"/>
      <c r="BY430" s="150" t="n"/>
      <c r="BZ430" s="150" t="n"/>
      <c r="CA430" s="150" t="n"/>
      <c r="CB430" s="174" t="n"/>
      <c r="CC430" s="156" t="n"/>
      <c r="CD430" s="156" t="n"/>
      <c r="CE430" s="167">
        <f>IFERROR(__xludf.DUMMYFUNCTION("""COMPUTED_VALUE"""),"")</f>
        <v/>
      </c>
      <c r="CF430" s="158">
        <f>IFERROR(__xludf.DUMMYFUNCTION("""COMPUTED_VALUE"""),"")</f>
        <v/>
      </c>
      <c r="CG430" s="148" t="n"/>
      <c r="CH430" s="148" t="n"/>
      <c r="CI430" s="148" t="n"/>
      <c r="CJ430" s="148" t="n"/>
      <c r="CK430" s="148" t="n"/>
      <c r="CL430" s="148" t="n"/>
      <c r="CM430" s="148" t="n"/>
      <c r="CN430" s="148" t="n"/>
      <c r="CO430" s="148" t="n"/>
      <c r="CP430" s="148" t="n"/>
      <c r="CQ430" s="148" t="n"/>
      <c r="CR430" s="148" t="n"/>
      <c r="CS430" s="148" t="n"/>
      <c r="CT430" s="148" t="n"/>
      <c r="CU430" s="148" t="n"/>
      <c r="CV430" s="148" t="n"/>
    </row>
    <row r="431">
      <c r="A431" s="162" t="n"/>
      <c r="B431" s="64" t="n"/>
      <c r="C431" s="129" t="n"/>
      <c r="D431" s="130" t="inlineStr"/>
      <c r="E431" s="150" t="inlineStr"/>
      <c r="F431" s="150" t="inlineStr"/>
      <c r="G431" s="150" t="n"/>
      <c r="H431" s="152" t="n"/>
      <c r="I431" s="152" t="n"/>
      <c r="J431" s="152" t="n"/>
      <c r="K431" s="152" t="n"/>
      <c r="L431" s="152" t="n"/>
      <c r="M431" s="152" t="n"/>
      <c r="N431" s="152" t="n"/>
      <c r="O431" s="152" t="n"/>
      <c r="P431" s="152" t="n"/>
      <c r="Q431" s="152" t="n"/>
      <c r="R431" s="152" t="n"/>
      <c r="S431" s="165" t="n"/>
      <c r="T431" s="155" t="n"/>
      <c r="U431" s="152" t="n"/>
      <c r="V431" s="152" t="n"/>
      <c r="W431" s="152" t="n"/>
      <c r="X431" s="152" t="n"/>
      <c r="Y431" s="152" t="n"/>
      <c r="Z431" s="152" t="n"/>
      <c r="AA431" s="152" t="n"/>
      <c r="AB431" s="152" t="n"/>
      <c r="AC431" s="152" t="n"/>
      <c r="AD431" s="152" t="n"/>
      <c r="AE431" s="152" t="n"/>
      <c r="AF431" s="152" t="n"/>
      <c r="AG431" s="152" t="n"/>
      <c r="AH431" s="152" t="n"/>
      <c r="AI431" s="152" t="n"/>
      <c r="AJ431" s="152" t="n"/>
      <c r="AK431" s="152" t="n"/>
      <c r="AL431" s="152" t="n"/>
      <c r="AM431" s="152" t="n"/>
      <c r="AN431" s="166" t="n"/>
      <c r="AO431" s="155" t="n"/>
      <c r="AP431" s="152" t="n"/>
      <c r="AQ431" s="152" t="n"/>
      <c r="AR431" s="152" t="n"/>
      <c r="AS431" s="152" t="n"/>
      <c r="AT431" s="152" t="n"/>
      <c r="AU431" s="155" t="n"/>
      <c r="AV431" s="152" t="n"/>
      <c r="AW431" s="152" t="n"/>
      <c r="AX431" s="152" t="n"/>
      <c r="AY431" s="152" t="n"/>
      <c r="AZ431" s="152" t="n"/>
      <c r="BA431" s="165" t="n"/>
      <c r="BB431" s="165" t="n"/>
      <c r="BC431" s="155" t="n"/>
      <c r="BD431" s="152" t="n"/>
      <c r="BE431" s="152" t="n"/>
      <c r="BF431" s="152" t="n"/>
      <c r="BG431" s="155" t="n"/>
      <c r="BH431" s="152" t="n"/>
      <c r="BI431" s="152" t="n"/>
      <c r="BJ431" s="152" t="n"/>
      <c r="BK431" s="152" t="n"/>
      <c r="BL431" s="152" t="n"/>
      <c r="BM431" s="152" t="n"/>
      <c r="BN431" s="152" t="n"/>
      <c r="BO431" s="152" t="n"/>
      <c r="BP431" s="155" t="n"/>
      <c r="BQ431" s="152" t="n"/>
      <c r="BR431" s="152" t="n"/>
      <c r="BS431" s="152" t="n"/>
      <c r="BT431" s="152" t="n"/>
      <c r="BU431" s="152" t="n"/>
      <c r="BV431" s="152" t="n"/>
      <c r="BW431" s="152" t="n"/>
      <c r="BX431" s="165" t="n"/>
      <c r="BY431" s="150" t="n"/>
      <c r="BZ431" s="150" t="n"/>
      <c r="CA431" s="150" t="n"/>
      <c r="CB431" s="174" t="n"/>
      <c r="CC431" s="156" t="n"/>
      <c r="CD431" s="156" t="n"/>
      <c r="CE431" s="167">
        <f>IFERROR(__xludf.DUMMYFUNCTION("""COMPUTED_VALUE"""),"")</f>
        <v/>
      </c>
      <c r="CF431" s="158">
        <f>IFERROR(__xludf.DUMMYFUNCTION("""COMPUTED_VALUE"""),"")</f>
        <v/>
      </c>
      <c r="CG431" s="148" t="n"/>
      <c r="CH431" s="148" t="n"/>
      <c r="CI431" s="148" t="n"/>
      <c r="CJ431" s="148" t="n"/>
      <c r="CK431" s="148" t="n"/>
      <c r="CL431" s="148" t="n"/>
      <c r="CM431" s="148" t="n"/>
      <c r="CN431" s="148" t="n"/>
      <c r="CO431" s="148" t="n"/>
      <c r="CP431" s="148" t="n"/>
      <c r="CQ431" s="148" t="n"/>
      <c r="CR431" s="148" t="n"/>
      <c r="CS431" s="148" t="n"/>
      <c r="CT431" s="148" t="n"/>
      <c r="CU431" s="148" t="n"/>
      <c r="CV431" s="148" t="n"/>
    </row>
    <row r="432">
      <c r="A432" s="162" t="n"/>
      <c r="B432" s="64" t="n"/>
      <c r="C432" s="129" t="n"/>
      <c r="D432" s="130" t="inlineStr"/>
      <c r="E432" s="150" t="inlineStr"/>
      <c r="F432" s="150" t="inlineStr"/>
      <c r="G432" s="150" t="n"/>
      <c r="H432" s="152" t="n"/>
      <c r="I432" s="152" t="n"/>
      <c r="J432" s="152" t="n"/>
      <c r="K432" s="152" t="n"/>
      <c r="L432" s="152" t="n"/>
      <c r="M432" s="152" t="n"/>
      <c r="N432" s="152" t="n"/>
      <c r="O432" s="152" t="n"/>
      <c r="P432" s="152" t="n"/>
      <c r="Q432" s="152" t="n"/>
      <c r="R432" s="152" t="n"/>
      <c r="S432" s="165" t="n"/>
      <c r="T432" s="155" t="n"/>
      <c r="U432" s="152" t="n"/>
      <c r="V432" s="152" t="n"/>
      <c r="W432" s="152" t="n"/>
      <c r="X432" s="152" t="n"/>
      <c r="Y432" s="152" t="n"/>
      <c r="Z432" s="152" t="n"/>
      <c r="AA432" s="152" t="n"/>
      <c r="AB432" s="152" t="n"/>
      <c r="AC432" s="152" t="n"/>
      <c r="AD432" s="152" t="n"/>
      <c r="AE432" s="152" t="n"/>
      <c r="AF432" s="152" t="n"/>
      <c r="AG432" s="152" t="n"/>
      <c r="AH432" s="152" t="n"/>
      <c r="AI432" s="152" t="n"/>
      <c r="AJ432" s="152" t="n"/>
      <c r="AK432" s="152" t="n"/>
      <c r="AL432" s="152" t="n"/>
      <c r="AM432" s="152" t="n"/>
      <c r="AN432" s="166" t="n"/>
      <c r="AO432" s="155" t="n"/>
      <c r="AP432" s="152" t="n"/>
      <c r="AQ432" s="152" t="n"/>
      <c r="AR432" s="152" t="n"/>
      <c r="AS432" s="152" t="n"/>
      <c r="AT432" s="152" t="n"/>
      <c r="AU432" s="155" t="n"/>
      <c r="AV432" s="152" t="n"/>
      <c r="AW432" s="152" t="n"/>
      <c r="AX432" s="152" t="n"/>
      <c r="AY432" s="152" t="n"/>
      <c r="AZ432" s="152" t="n"/>
      <c r="BA432" s="165" t="n"/>
      <c r="BB432" s="165" t="n"/>
      <c r="BC432" s="155" t="n"/>
      <c r="BD432" s="152" t="n"/>
      <c r="BE432" s="152" t="n"/>
      <c r="BF432" s="152" t="n"/>
      <c r="BG432" s="155" t="n"/>
      <c r="BH432" s="152" t="n"/>
      <c r="BI432" s="152" t="n"/>
      <c r="BJ432" s="152" t="n"/>
      <c r="BK432" s="152" t="n"/>
      <c r="BL432" s="152" t="n"/>
      <c r="BM432" s="152" t="n"/>
      <c r="BN432" s="152" t="n"/>
      <c r="BO432" s="152" t="n"/>
      <c r="BP432" s="155" t="n"/>
      <c r="BQ432" s="152" t="n"/>
      <c r="BR432" s="152" t="n"/>
      <c r="BS432" s="152" t="n"/>
      <c r="BT432" s="152" t="n"/>
      <c r="BU432" s="152" t="n"/>
      <c r="BV432" s="152" t="n"/>
      <c r="BW432" s="152" t="n"/>
      <c r="BX432" s="165" t="n"/>
      <c r="BY432" s="150" t="n"/>
      <c r="BZ432" s="150" t="n"/>
      <c r="CA432" s="150" t="n"/>
      <c r="CB432" s="174" t="n"/>
      <c r="CC432" s="156" t="n"/>
      <c r="CD432" s="156" t="n"/>
      <c r="CE432" s="167">
        <f>IFERROR(__xludf.DUMMYFUNCTION("""COMPUTED_VALUE"""),"")</f>
        <v/>
      </c>
      <c r="CF432" s="158">
        <f>IFERROR(__xludf.DUMMYFUNCTION("""COMPUTED_VALUE"""),"")</f>
        <v/>
      </c>
      <c r="CG432" s="148" t="n"/>
      <c r="CH432" s="148" t="n"/>
      <c r="CI432" s="148" t="n"/>
      <c r="CJ432" s="148" t="n"/>
      <c r="CK432" s="148" t="n"/>
      <c r="CL432" s="148" t="n"/>
      <c r="CM432" s="148" t="n"/>
      <c r="CN432" s="148" t="n"/>
      <c r="CO432" s="148" t="n"/>
      <c r="CP432" s="148" t="n"/>
      <c r="CQ432" s="148" t="n"/>
      <c r="CR432" s="148" t="n"/>
      <c r="CS432" s="148" t="n"/>
      <c r="CT432" s="148" t="n"/>
      <c r="CU432" s="148" t="n"/>
      <c r="CV432" s="148" t="n"/>
    </row>
    <row r="433">
      <c r="A433" s="162" t="n"/>
      <c r="B433" s="64" t="n"/>
      <c r="C433" s="129" t="n"/>
      <c r="D433" s="130" t="inlineStr"/>
      <c r="E433" s="150" t="inlineStr"/>
      <c r="F433" s="150" t="inlineStr"/>
      <c r="G433" s="150" t="n"/>
      <c r="H433" s="152" t="n"/>
      <c r="I433" s="152" t="n"/>
      <c r="J433" s="152" t="n"/>
      <c r="K433" s="152" t="n"/>
      <c r="L433" s="152" t="n"/>
      <c r="M433" s="152" t="n"/>
      <c r="N433" s="152" t="n"/>
      <c r="O433" s="152" t="n"/>
      <c r="P433" s="152" t="n"/>
      <c r="Q433" s="152" t="n"/>
      <c r="R433" s="152" t="n"/>
      <c r="S433" s="165" t="n"/>
      <c r="T433" s="155" t="n"/>
      <c r="U433" s="152" t="n"/>
      <c r="V433" s="152" t="n"/>
      <c r="W433" s="152" t="n"/>
      <c r="X433" s="152" t="n"/>
      <c r="Y433" s="152" t="n"/>
      <c r="Z433" s="152" t="n"/>
      <c r="AA433" s="152" t="n"/>
      <c r="AB433" s="152" t="n"/>
      <c r="AC433" s="152" t="n"/>
      <c r="AD433" s="152" t="n"/>
      <c r="AE433" s="152" t="n"/>
      <c r="AF433" s="152" t="n"/>
      <c r="AG433" s="152" t="n"/>
      <c r="AH433" s="152" t="n"/>
      <c r="AI433" s="152" t="n"/>
      <c r="AJ433" s="152" t="n"/>
      <c r="AK433" s="152" t="n"/>
      <c r="AL433" s="152" t="n"/>
      <c r="AM433" s="152" t="n"/>
      <c r="AN433" s="166" t="n"/>
      <c r="AO433" s="155" t="n"/>
      <c r="AP433" s="152" t="n"/>
      <c r="AQ433" s="152" t="n"/>
      <c r="AR433" s="152" t="n"/>
      <c r="AS433" s="152" t="n"/>
      <c r="AT433" s="152" t="n"/>
      <c r="AU433" s="155" t="n"/>
      <c r="AV433" s="152" t="n"/>
      <c r="AW433" s="152" t="n"/>
      <c r="AX433" s="152" t="n"/>
      <c r="AY433" s="152" t="n"/>
      <c r="AZ433" s="152" t="n"/>
      <c r="BA433" s="165" t="n"/>
      <c r="BB433" s="165" t="n"/>
      <c r="BC433" s="155" t="n"/>
      <c r="BD433" s="152" t="n"/>
      <c r="BE433" s="152" t="n"/>
      <c r="BF433" s="152" t="n"/>
      <c r="BG433" s="155" t="n"/>
      <c r="BH433" s="152" t="n"/>
      <c r="BI433" s="152" t="n"/>
      <c r="BJ433" s="152" t="n"/>
      <c r="BK433" s="152" t="n"/>
      <c r="BL433" s="152" t="n"/>
      <c r="BM433" s="152" t="n"/>
      <c r="BN433" s="152" t="n"/>
      <c r="BO433" s="152" t="n"/>
      <c r="BP433" s="155" t="n"/>
      <c r="BQ433" s="152" t="n"/>
      <c r="BR433" s="152" t="n"/>
      <c r="BS433" s="152" t="n"/>
      <c r="BT433" s="152" t="n"/>
      <c r="BU433" s="152" t="n"/>
      <c r="BV433" s="152" t="n"/>
      <c r="BW433" s="152" t="n"/>
      <c r="BX433" s="165" t="n"/>
      <c r="BY433" s="150" t="n"/>
      <c r="BZ433" s="150" t="n"/>
      <c r="CA433" s="150" t="n"/>
      <c r="CB433" s="174" t="n"/>
      <c r="CC433" s="156" t="n"/>
      <c r="CD433" s="156" t="n"/>
      <c r="CE433" s="167">
        <f>IFERROR(__xludf.DUMMYFUNCTION("""COMPUTED_VALUE"""),"")</f>
        <v/>
      </c>
      <c r="CF433" s="158">
        <f>IFERROR(__xludf.DUMMYFUNCTION("""COMPUTED_VALUE"""),"")</f>
        <v/>
      </c>
      <c r="CG433" s="148" t="n"/>
      <c r="CH433" s="148" t="n"/>
      <c r="CI433" s="148" t="n"/>
      <c r="CJ433" s="148" t="n"/>
      <c r="CK433" s="148" t="n"/>
      <c r="CL433" s="148" t="n"/>
      <c r="CM433" s="148" t="n"/>
      <c r="CN433" s="148" t="n"/>
      <c r="CO433" s="148" t="n"/>
      <c r="CP433" s="148" t="n"/>
      <c r="CQ433" s="148" t="n"/>
      <c r="CR433" s="148" t="n"/>
      <c r="CS433" s="148" t="n"/>
      <c r="CT433" s="148" t="n"/>
      <c r="CU433" s="148" t="n"/>
      <c r="CV433" s="148" t="n"/>
    </row>
    <row r="434">
      <c r="A434" s="162" t="n"/>
      <c r="B434" s="64" t="n"/>
      <c r="C434" s="129" t="n"/>
      <c r="D434" s="130" t="inlineStr"/>
      <c r="E434" s="150" t="inlineStr"/>
      <c r="F434" s="150" t="inlineStr"/>
      <c r="G434" s="150" t="n"/>
      <c r="H434" s="152" t="n"/>
      <c r="I434" s="152" t="n"/>
      <c r="J434" s="152" t="n"/>
      <c r="K434" s="152" t="n"/>
      <c r="L434" s="152" t="n"/>
      <c r="M434" s="152" t="n"/>
      <c r="N434" s="152" t="n"/>
      <c r="O434" s="152" t="n"/>
      <c r="P434" s="152" t="n"/>
      <c r="Q434" s="152" t="n"/>
      <c r="R434" s="152" t="n"/>
      <c r="S434" s="165" t="n"/>
      <c r="T434" s="155" t="n"/>
      <c r="U434" s="152" t="n"/>
      <c r="V434" s="152" t="n"/>
      <c r="W434" s="152" t="n"/>
      <c r="X434" s="152" t="n"/>
      <c r="Y434" s="152" t="n"/>
      <c r="Z434" s="152" t="n"/>
      <c r="AA434" s="152" t="n"/>
      <c r="AB434" s="152" t="n"/>
      <c r="AC434" s="152" t="n"/>
      <c r="AD434" s="152" t="n"/>
      <c r="AE434" s="152" t="n"/>
      <c r="AF434" s="152" t="n"/>
      <c r="AG434" s="152" t="n"/>
      <c r="AH434" s="152" t="n"/>
      <c r="AI434" s="152" t="n"/>
      <c r="AJ434" s="152" t="n"/>
      <c r="AK434" s="152" t="n"/>
      <c r="AL434" s="152" t="n"/>
      <c r="AM434" s="152" t="n"/>
      <c r="AN434" s="166" t="n"/>
      <c r="AO434" s="155" t="n"/>
      <c r="AP434" s="152" t="n"/>
      <c r="AQ434" s="152" t="n"/>
      <c r="AR434" s="152" t="n"/>
      <c r="AS434" s="152" t="n"/>
      <c r="AT434" s="152" t="n"/>
      <c r="AU434" s="155" t="n"/>
      <c r="AV434" s="152" t="n"/>
      <c r="AW434" s="152" t="n"/>
      <c r="AX434" s="152" t="n"/>
      <c r="AY434" s="152" t="n"/>
      <c r="AZ434" s="152" t="n"/>
      <c r="BA434" s="165" t="n"/>
      <c r="BB434" s="165" t="n"/>
      <c r="BC434" s="155" t="n"/>
      <c r="BD434" s="152" t="n"/>
      <c r="BE434" s="152" t="n"/>
      <c r="BF434" s="152" t="n"/>
      <c r="BG434" s="155" t="n"/>
      <c r="BH434" s="152" t="n"/>
      <c r="BI434" s="152" t="n"/>
      <c r="BJ434" s="152" t="n"/>
      <c r="BK434" s="152" t="n"/>
      <c r="BL434" s="152" t="n"/>
      <c r="BM434" s="152" t="n"/>
      <c r="BN434" s="152" t="n"/>
      <c r="BO434" s="152" t="n"/>
      <c r="BP434" s="155" t="n"/>
      <c r="BQ434" s="152" t="n"/>
      <c r="BR434" s="152" t="n"/>
      <c r="BS434" s="152" t="n"/>
      <c r="BT434" s="152" t="n"/>
      <c r="BU434" s="152" t="n"/>
      <c r="BV434" s="152" t="n"/>
      <c r="BW434" s="152" t="n"/>
      <c r="BX434" s="165" t="n"/>
      <c r="BY434" s="150" t="n"/>
      <c r="BZ434" s="150" t="n"/>
      <c r="CA434" s="150" t="n"/>
      <c r="CB434" s="174" t="n"/>
      <c r="CC434" s="156" t="n"/>
      <c r="CD434" s="156" t="n"/>
      <c r="CE434" s="167">
        <f>IFERROR(__xludf.DUMMYFUNCTION("""COMPUTED_VALUE"""),"")</f>
        <v/>
      </c>
      <c r="CF434" s="158">
        <f>IFERROR(__xludf.DUMMYFUNCTION("""COMPUTED_VALUE"""),"")</f>
        <v/>
      </c>
      <c r="CG434" s="148" t="n"/>
      <c r="CH434" s="148" t="n"/>
      <c r="CI434" s="148" t="n"/>
      <c r="CJ434" s="148" t="n"/>
      <c r="CK434" s="148" t="n"/>
      <c r="CL434" s="148" t="n"/>
      <c r="CM434" s="148" t="n"/>
      <c r="CN434" s="148" t="n"/>
      <c r="CO434" s="148" t="n"/>
      <c r="CP434" s="148" t="n"/>
      <c r="CQ434" s="148" t="n"/>
      <c r="CR434" s="148" t="n"/>
      <c r="CS434" s="148" t="n"/>
      <c r="CT434" s="148" t="n"/>
      <c r="CU434" s="148" t="n"/>
      <c r="CV434" s="148" t="n"/>
    </row>
    <row r="435">
      <c r="A435" s="162" t="n"/>
      <c r="B435" s="64" t="n"/>
      <c r="C435" s="129" t="n"/>
      <c r="D435" s="130" t="inlineStr"/>
      <c r="E435" s="150" t="inlineStr"/>
      <c r="F435" s="150" t="inlineStr"/>
      <c r="G435" s="150" t="n"/>
      <c r="H435" s="152" t="n"/>
      <c r="I435" s="152" t="n"/>
      <c r="J435" s="152" t="n"/>
      <c r="K435" s="152" t="n"/>
      <c r="L435" s="152" t="n"/>
      <c r="M435" s="152" t="n"/>
      <c r="N435" s="152" t="n"/>
      <c r="O435" s="152" t="n"/>
      <c r="P435" s="152" t="n"/>
      <c r="Q435" s="152" t="n"/>
      <c r="R435" s="152" t="n"/>
      <c r="S435" s="165" t="n"/>
      <c r="T435" s="155" t="n"/>
      <c r="U435" s="152" t="n"/>
      <c r="V435" s="152" t="n"/>
      <c r="W435" s="152" t="n"/>
      <c r="X435" s="152" t="n"/>
      <c r="Y435" s="152" t="n"/>
      <c r="Z435" s="152" t="n"/>
      <c r="AA435" s="152" t="n"/>
      <c r="AB435" s="152" t="n"/>
      <c r="AC435" s="152" t="n"/>
      <c r="AD435" s="152" t="n"/>
      <c r="AE435" s="152" t="n"/>
      <c r="AF435" s="152" t="n"/>
      <c r="AG435" s="152" t="n"/>
      <c r="AH435" s="152" t="n"/>
      <c r="AI435" s="152" t="n"/>
      <c r="AJ435" s="152" t="n"/>
      <c r="AK435" s="152" t="n"/>
      <c r="AL435" s="152" t="n"/>
      <c r="AM435" s="152" t="n"/>
      <c r="AN435" s="166" t="n"/>
      <c r="AO435" s="155" t="n"/>
      <c r="AP435" s="152" t="n"/>
      <c r="AQ435" s="152" t="n"/>
      <c r="AR435" s="152" t="n"/>
      <c r="AS435" s="152" t="n"/>
      <c r="AT435" s="152" t="n"/>
      <c r="AU435" s="155" t="n"/>
      <c r="AV435" s="152" t="n"/>
      <c r="AW435" s="152" t="n"/>
      <c r="AX435" s="152" t="n"/>
      <c r="AY435" s="152" t="n"/>
      <c r="AZ435" s="152" t="n"/>
      <c r="BA435" s="165" t="n"/>
      <c r="BB435" s="165" t="n"/>
      <c r="BC435" s="155" t="n"/>
      <c r="BD435" s="152" t="n"/>
      <c r="BE435" s="152" t="n"/>
      <c r="BF435" s="152" t="n"/>
      <c r="BG435" s="155" t="n"/>
      <c r="BH435" s="152" t="n"/>
      <c r="BI435" s="152" t="n"/>
      <c r="BJ435" s="152" t="n"/>
      <c r="BK435" s="152" t="n"/>
      <c r="BL435" s="152" t="n"/>
      <c r="BM435" s="152" t="n"/>
      <c r="BN435" s="152" t="n"/>
      <c r="BO435" s="152" t="n"/>
      <c r="BP435" s="155" t="n"/>
      <c r="BQ435" s="152" t="n"/>
      <c r="BR435" s="152" t="n"/>
      <c r="BS435" s="152" t="n"/>
      <c r="BT435" s="152" t="n"/>
      <c r="BU435" s="152" t="n"/>
      <c r="BV435" s="152" t="n"/>
      <c r="BW435" s="152" t="n"/>
      <c r="BX435" s="165" t="n"/>
      <c r="BY435" s="150" t="n"/>
      <c r="BZ435" s="150" t="n"/>
      <c r="CA435" s="150" t="n"/>
      <c r="CB435" s="174" t="n"/>
      <c r="CC435" s="156" t="n"/>
      <c r="CD435" s="156" t="n"/>
      <c r="CE435" s="167">
        <f>IFERROR(__xludf.DUMMYFUNCTION("""COMPUTED_VALUE"""),"")</f>
        <v/>
      </c>
      <c r="CF435" s="158">
        <f>IFERROR(__xludf.DUMMYFUNCTION("""COMPUTED_VALUE"""),"")</f>
        <v/>
      </c>
      <c r="CG435" s="148" t="n"/>
      <c r="CH435" s="148" t="n"/>
      <c r="CI435" s="148" t="n"/>
      <c r="CJ435" s="148" t="n"/>
      <c r="CK435" s="148" t="n"/>
      <c r="CL435" s="148" t="n"/>
      <c r="CM435" s="148" t="n"/>
      <c r="CN435" s="148" t="n"/>
      <c r="CO435" s="148" t="n"/>
      <c r="CP435" s="148" t="n"/>
      <c r="CQ435" s="148" t="n"/>
      <c r="CR435" s="148" t="n"/>
      <c r="CS435" s="148" t="n"/>
      <c r="CT435" s="148" t="n"/>
      <c r="CU435" s="148" t="n"/>
      <c r="CV435" s="148" t="n"/>
    </row>
    <row r="436">
      <c r="A436" s="162" t="n"/>
      <c r="B436" s="64" t="n"/>
      <c r="C436" s="129" t="n"/>
      <c r="D436" s="130" t="inlineStr"/>
      <c r="E436" s="150" t="inlineStr"/>
      <c r="F436" s="150" t="inlineStr"/>
      <c r="G436" s="150" t="n"/>
      <c r="H436" s="152" t="n"/>
      <c r="I436" s="152" t="n"/>
      <c r="J436" s="152" t="n"/>
      <c r="K436" s="152" t="n"/>
      <c r="L436" s="152" t="n"/>
      <c r="M436" s="152" t="n"/>
      <c r="N436" s="152" t="n"/>
      <c r="O436" s="152" t="n"/>
      <c r="P436" s="152" t="n"/>
      <c r="Q436" s="152" t="n"/>
      <c r="R436" s="152" t="n"/>
      <c r="S436" s="165" t="n"/>
      <c r="T436" s="155" t="n"/>
      <c r="U436" s="152" t="n"/>
      <c r="V436" s="152" t="n"/>
      <c r="W436" s="152" t="n"/>
      <c r="X436" s="152" t="n"/>
      <c r="Y436" s="152" t="n"/>
      <c r="Z436" s="152" t="n"/>
      <c r="AA436" s="152" t="n"/>
      <c r="AB436" s="152" t="n"/>
      <c r="AC436" s="152" t="n"/>
      <c r="AD436" s="152" t="n"/>
      <c r="AE436" s="152" t="n"/>
      <c r="AF436" s="152" t="n"/>
      <c r="AG436" s="152" t="n"/>
      <c r="AH436" s="152" t="n"/>
      <c r="AI436" s="152" t="n"/>
      <c r="AJ436" s="152" t="n"/>
      <c r="AK436" s="152" t="n"/>
      <c r="AL436" s="152" t="n"/>
      <c r="AM436" s="152" t="n"/>
      <c r="AN436" s="166" t="n"/>
      <c r="AO436" s="155" t="n"/>
      <c r="AP436" s="152" t="n"/>
      <c r="AQ436" s="152" t="n"/>
      <c r="AR436" s="152" t="n"/>
      <c r="AS436" s="152" t="n"/>
      <c r="AT436" s="152" t="n"/>
      <c r="AU436" s="155" t="n"/>
      <c r="AV436" s="152" t="n"/>
      <c r="AW436" s="152" t="n"/>
      <c r="AX436" s="152" t="n"/>
      <c r="AY436" s="152" t="n"/>
      <c r="AZ436" s="152" t="n"/>
      <c r="BA436" s="165" t="n"/>
      <c r="BB436" s="165" t="n"/>
      <c r="BC436" s="155" t="n"/>
      <c r="BD436" s="152" t="n"/>
      <c r="BE436" s="152" t="n"/>
      <c r="BF436" s="152" t="n"/>
      <c r="BG436" s="155" t="n"/>
      <c r="BH436" s="152" t="n"/>
      <c r="BI436" s="152" t="n"/>
      <c r="BJ436" s="152" t="n"/>
      <c r="BK436" s="152" t="n"/>
      <c r="BL436" s="152" t="n"/>
      <c r="BM436" s="152" t="n"/>
      <c r="BN436" s="152" t="n"/>
      <c r="BO436" s="152" t="n"/>
      <c r="BP436" s="155" t="n"/>
      <c r="BQ436" s="152" t="n"/>
      <c r="BR436" s="152" t="n"/>
      <c r="BS436" s="152" t="n"/>
      <c r="BT436" s="152" t="n"/>
      <c r="BU436" s="152" t="n"/>
      <c r="BV436" s="152" t="n"/>
      <c r="BW436" s="152" t="n"/>
      <c r="BX436" s="165" t="n"/>
      <c r="BY436" s="150" t="n"/>
      <c r="BZ436" s="150" t="n"/>
      <c r="CA436" s="150" t="n"/>
      <c r="CB436" s="174" t="n"/>
      <c r="CC436" s="156" t="n"/>
      <c r="CD436" s="156" t="n"/>
      <c r="CE436" s="167">
        <f>IFERROR(__xludf.DUMMYFUNCTION("""COMPUTED_VALUE"""),"")</f>
        <v/>
      </c>
      <c r="CF436" s="158">
        <f>IFERROR(__xludf.DUMMYFUNCTION("""COMPUTED_VALUE"""),"")</f>
        <v/>
      </c>
      <c r="CG436" s="148" t="n"/>
      <c r="CH436" s="148" t="n"/>
      <c r="CI436" s="148" t="n"/>
      <c r="CJ436" s="148" t="n"/>
      <c r="CK436" s="148" t="n"/>
      <c r="CL436" s="148" t="n"/>
      <c r="CM436" s="148" t="n"/>
      <c r="CN436" s="148" t="n"/>
      <c r="CO436" s="148" t="n"/>
      <c r="CP436" s="148" t="n"/>
      <c r="CQ436" s="148" t="n"/>
      <c r="CR436" s="148" t="n"/>
      <c r="CS436" s="148" t="n"/>
      <c r="CT436" s="148" t="n"/>
      <c r="CU436" s="148" t="n"/>
      <c r="CV436" s="148" t="n"/>
    </row>
    <row r="437">
      <c r="A437" s="162" t="n"/>
      <c r="B437" s="64" t="n"/>
      <c r="C437" s="129" t="n"/>
      <c r="D437" s="130" t="inlineStr"/>
      <c r="E437" s="150" t="inlineStr"/>
      <c r="F437" s="150" t="inlineStr"/>
      <c r="G437" s="150" t="n"/>
      <c r="H437" s="152" t="n"/>
      <c r="I437" s="152" t="n"/>
      <c r="J437" s="152" t="n"/>
      <c r="K437" s="152" t="n"/>
      <c r="L437" s="152" t="n"/>
      <c r="M437" s="152" t="n"/>
      <c r="N437" s="152" t="n"/>
      <c r="O437" s="152" t="n"/>
      <c r="P437" s="152" t="n"/>
      <c r="Q437" s="152" t="n"/>
      <c r="R437" s="152" t="n"/>
      <c r="S437" s="165" t="n"/>
      <c r="T437" s="155" t="n"/>
      <c r="U437" s="152" t="n"/>
      <c r="V437" s="152" t="n"/>
      <c r="W437" s="152" t="n"/>
      <c r="X437" s="152" t="n"/>
      <c r="Y437" s="152" t="n"/>
      <c r="Z437" s="152" t="n"/>
      <c r="AA437" s="152" t="n"/>
      <c r="AB437" s="152" t="n"/>
      <c r="AC437" s="152" t="n"/>
      <c r="AD437" s="152" t="n"/>
      <c r="AE437" s="152" t="n"/>
      <c r="AF437" s="152" t="n"/>
      <c r="AG437" s="152" t="n"/>
      <c r="AH437" s="152" t="n"/>
      <c r="AI437" s="152" t="n"/>
      <c r="AJ437" s="152" t="n"/>
      <c r="AK437" s="152" t="n"/>
      <c r="AL437" s="152" t="n"/>
      <c r="AM437" s="152" t="n"/>
      <c r="AN437" s="166" t="n"/>
      <c r="AO437" s="155" t="n"/>
      <c r="AP437" s="152" t="n"/>
      <c r="AQ437" s="152" t="n"/>
      <c r="AR437" s="152" t="n"/>
      <c r="AS437" s="152" t="n"/>
      <c r="AT437" s="152" t="n"/>
      <c r="AU437" s="155" t="n"/>
      <c r="AV437" s="152" t="n"/>
      <c r="AW437" s="152" t="n"/>
      <c r="AX437" s="152" t="n"/>
      <c r="AY437" s="152" t="n"/>
      <c r="AZ437" s="152" t="n"/>
      <c r="BA437" s="165" t="n"/>
      <c r="BB437" s="165" t="n"/>
      <c r="BC437" s="155" t="n"/>
      <c r="BD437" s="152" t="n"/>
      <c r="BE437" s="152" t="n"/>
      <c r="BF437" s="152" t="n"/>
      <c r="BG437" s="155" t="n"/>
      <c r="BH437" s="152" t="n"/>
      <c r="BI437" s="152" t="n"/>
      <c r="BJ437" s="152" t="n"/>
      <c r="BK437" s="152" t="n"/>
      <c r="BL437" s="152" t="n"/>
      <c r="BM437" s="152" t="n"/>
      <c r="BN437" s="152" t="n"/>
      <c r="BO437" s="152" t="n"/>
      <c r="BP437" s="155" t="n"/>
      <c r="BQ437" s="152" t="n"/>
      <c r="BR437" s="152" t="n"/>
      <c r="BS437" s="152" t="n"/>
      <c r="BT437" s="152" t="n"/>
      <c r="BU437" s="152" t="n"/>
      <c r="BV437" s="152" t="n"/>
      <c r="BW437" s="152" t="n"/>
      <c r="BX437" s="165" t="n"/>
      <c r="BY437" s="150" t="n"/>
      <c r="BZ437" s="150" t="n"/>
      <c r="CA437" s="150" t="n"/>
      <c r="CB437" s="174" t="n"/>
      <c r="CC437" s="156" t="n"/>
      <c r="CD437" s="156" t="n"/>
      <c r="CE437" s="167">
        <f>IFERROR(__xludf.DUMMYFUNCTION("""COMPUTED_VALUE"""),"")</f>
        <v/>
      </c>
      <c r="CF437" s="158">
        <f>IFERROR(__xludf.DUMMYFUNCTION("""COMPUTED_VALUE"""),"")</f>
        <v/>
      </c>
      <c r="CG437" s="148" t="n"/>
      <c r="CH437" s="148" t="n"/>
      <c r="CI437" s="148" t="n"/>
      <c r="CJ437" s="148" t="n"/>
      <c r="CK437" s="148" t="n"/>
      <c r="CL437" s="148" t="n"/>
      <c r="CM437" s="148" t="n"/>
      <c r="CN437" s="148" t="n"/>
      <c r="CO437" s="148" t="n"/>
      <c r="CP437" s="148" t="n"/>
      <c r="CQ437" s="148" t="n"/>
      <c r="CR437" s="148" t="n"/>
      <c r="CS437" s="148" t="n"/>
      <c r="CT437" s="148" t="n"/>
      <c r="CU437" s="148" t="n"/>
      <c r="CV437" s="148" t="n"/>
    </row>
    <row r="438">
      <c r="A438" s="162" t="n"/>
      <c r="B438" s="64" t="n"/>
      <c r="C438" s="129" t="n"/>
      <c r="D438" s="130" t="inlineStr"/>
      <c r="E438" s="150" t="inlineStr"/>
      <c r="F438" s="150" t="inlineStr"/>
      <c r="G438" s="150" t="n"/>
      <c r="H438" s="152" t="n"/>
      <c r="I438" s="152" t="n"/>
      <c r="J438" s="152" t="n"/>
      <c r="K438" s="152" t="n"/>
      <c r="L438" s="152" t="n"/>
      <c r="M438" s="152" t="n"/>
      <c r="N438" s="152" t="n"/>
      <c r="O438" s="152" t="n"/>
      <c r="P438" s="152" t="n"/>
      <c r="Q438" s="152" t="n"/>
      <c r="R438" s="152" t="n"/>
      <c r="S438" s="165" t="n"/>
      <c r="T438" s="155" t="n"/>
      <c r="U438" s="152" t="n"/>
      <c r="V438" s="152" t="n"/>
      <c r="W438" s="152" t="n"/>
      <c r="X438" s="152" t="n"/>
      <c r="Y438" s="152" t="n"/>
      <c r="Z438" s="152" t="n"/>
      <c r="AA438" s="152" t="n"/>
      <c r="AB438" s="152" t="n"/>
      <c r="AC438" s="152" t="n"/>
      <c r="AD438" s="152" t="n"/>
      <c r="AE438" s="152" t="n"/>
      <c r="AF438" s="152" t="n"/>
      <c r="AG438" s="152" t="n"/>
      <c r="AH438" s="152" t="n"/>
      <c r="AI438" s="152" t="n"/>
      <c r="AJ438" s="152" t="n"/>
      <c r="AK438" s="152" t="n"/>
      <c r="AL438" s="152" t="n"/>
      <c r="AM438" s="152" t="n"/>
      <c r="AN438" s="166" t="n"/>
      <c r="AO438" s="155" t="n"/>
      <c r="AP438" s="152" t="n"/>
      <c r="AQ438" s="152" t="n"/>
      <c r="AR438" s="152" t="n"/>
      <c r="AS438" s="152" t="n"/>
      <c r="AT438" s="152" t="n"/>
      <c r="AU438" s="155" t="n"/>
      <c r="AV438" s="152" t="n"/>
      <c r="AW438" s="152" t="n"/>
      <c r="AX438" s="152" t="n"/>
      <c r="AY438" s="152" t="n"/>
      <c r="AZ438" s="152" t="n"/>
      <c r="BA438" s="165" t="n"/>
      <c r="BB438" s="165" t="n"/>
      <c r="BC438" s="155" t="n"/>
      <c r="BD438" s="152" t="n"/>
      <c r="BE438" s="152" t="n"/>
      <c r="BF438" s="152" t="n"/>
      <c r="BG438" s="155" t="n"/>
      <c r="BH438" s="152" t="n"/>
      <c r="BI438" s="152" t="n"/>
      <c r="BJ438" s="152" t="n"/>
      <c r="BK438" s="152" t="n"/>
      <c r="BL438" s="152" t="n"/>
      <c r="BM438" s="152" t="n"/>
      <c r="BN438" s="152" t="n"/>
      <c r="BO438" s="152" t="n"/>
      <c r="BP438" s="155" t="n"/>
      <c r="BQ438" s="152" t="n"/>
      <c r="BR438" s="152" t="n"/>
      <c r="BS438" s="152" t="n"/>
      <c r="BT438" s="152" t="n"/>
      <c r="BU438" s="152" t="n"/>
      <c r="BV438" s="152" t="n"/>
      <c r="BW438" s="152" t="n"/>
      <c r="BX438" s="165" t="n"/>
      <c r="BY438" s="150" t="n"/>
      <c r="BZ438" s="150" t="n"/>
      <c r="CA438" s="150" t="n"/>
      <c r="CB438" s="174" t="n"/>
      <c r="CC438" s="156" t="n"/>
      <c r="CD438" s="156" t="n"/>
      <c r="CE438" s="167">
        <f>IFERROR(__xludf.DUMMYFUNCTION("""COMPUTED_VALUE"""),"")</f>
        <v/>
      </c>
      <c r="CF438" s="158">
        <f>IFERROR(__xludf.DUMMYFUNCTION("""COMPUTED_VALUE"""),"")</f>
        <v/>
      </c>
      <c r="CG438" s="148" t="n"/>
      <c r="CH438" s="148" t="n"/>
      <c r="CI438" s="148" t="n"/>
      <c r="CJ438" s="148" t="n"/>
      <c r="CK438" s="148" t="n"/>
      <c r="CL438" s="148" t="n"/>
      <c r="CM438" s="148" t="n"/>
      <c r="CN438" s="148" t="n"/>
      <c r="CO438" s="148" t="n"/>
      <c r="CP438" s="148" t="n"/>
      <c r="CQ438" s="148" t="n"/>
      <c r="CR438" s="148" t="n"/>
      <c r="CS438" s="148" t="n"/>
      <c r="CT438" s="148" t="n"/>
      <c r="CU438" s="148" t="n"/>
      <c r="CV438" s="148" t="n"/>
    </row>
    <row r="439">
      <c r="A439" s="162" t="n"/>
      <c r="B439" s="64" t="n"/>
      <c r="C439" s="129" t="n"/>
      <c r="D439" s="130" t="inlineStr"/>
      <c r="E439" s="150" t="inlineStr"/>
      <c r="F439" s="150" t="inlineStr"/>
      <c r="G439" s="150" t="n"/>
      <c r="H439" s="152" t="n"/>
      <c r="I439" s="152" t="n"/>
      <c r="J439" s="152" t="n"/>
      <c r="K439" s="152" t="n"/>
      <c r="L439" s="152" t="n"/>
      <c r="M439" s="152" t="n"/>
      <c r="N439" s="152" t="n"/>
      <c r="O439" s="152" t="n"/>
      <c r="P439" s="152" t="n"/>
      <c r="Q439" s="152" t="n"/>
      <c r="R439" s="152" t="n"/>
      <c r="S439" s="165" t="n"/>
      <c r="T439" s="155" t="n"/>
      <c r="U439" s="152" t="n"/>
      <c r="V439" s="152" t="n"/>
      <c r="W439" s="152" t="n"/>
      <c r="X439" s="152" t="n"/>
      <c r="Y439" s="152" t="n"/>
      <c r="Z439" s="152" t="n"/>
      <c r="AA439" s="152" t="n"/>
      <c r="AB439" s="152" t="n"/>
      <c r="AC439" s="152" t="n"/>
      <c r="AD439" s="152" t="n"/>
      <c r="AE439" s="152" t="n"/>
      <c r="AF439" s="152" t="n"/>
      <c r="AG439" s="152" t="n"/>
      <c r="AH439" s="152" t="n"/>
      <c r="AI439" s="152" t="n"/>
      <c r="AJ439" s="152" t="n"/>
      <c r="AK439" s="152" t="n"/>
      <c r="AL439" s="152" t="n"/>
      <c r="AM439" s="152" t="n"/>
      <c r="AN439" s="166" t="n"/>
      <c r="AO439" s="155" t="n"/>
      <c r="AP439" s="152" t="n"/>
      <c r="AQ439" s="152" t="n"/>
      <c r="AR439" s="152" t="n"/>
      <c r="AS439" s="152" t="n"/>
      <c r="AT439" s="152" t="n"/>
      <c r="AU439" s="155" t="n"/>
      <c r="AV439" s="152" t="n"/>
      <c r="AW439" s="152" t="n"/>
      <c r="AX439" s="152" t="n"/>
      <c r="AY439" s="152" t="n"/>
      <c r="AZ439" s="152" t="n"/>
      <c r="BA439" s="165" t="n"/>
      <c r="BB439" s="165" t="n"/>
      <c r="BC439" s="155" t="n"/>
      <c r="BD439" s="152" t="n"/>
      <c r="BE439" s="152" t="n"/>
      <c r="BF439" s="152" t="n"/>
      <c r="BG439" s="155" t="n"/>
      <c r="BH439" s="152" t="n"/>
      <c r="BI439" s="152" t="n"/>
      <c r="BJ439" s="152" t="n"/>
      <c r="BK439" s="152" t="n"/>
      <c r="BL439" s="152" t="n"/>
      <c r="BM439" s="152" t="n"/>
      <c r="BN439" s="152" t="n"/>
      <c r="BO439" s="152" t="n"/>
      <c r="BP439" s="155" t="n"/>
      <c r="BQ439" s="152" t="n"/>
      <c r="BR439" s="152" t="n"/>
      <c r="BS439" s="152" t="n"/>
      <c r="BT439" s="152" t="n"/>
      <c r="BU439" s="152" t="n"/>
      <c r="BV439" s="152" t="n"/>
      <c r="BW439" s="152" t="n"/>
      <c r="BX439" s="165" t="n"/>
      <c r="BY439" s="150" t="n"/>
      <c r="BZ439" s="150" t="n"/>
      <c r="CA439" s="150" t="n"/>
      <c r="CB439" s="174" t="n"/>
      <c r="CC439" s="156" t="n"/>
      <c r="CD439" s="156" t="n"/>
      <c r="CE439" s="167">
        <f>IFERROR(__xludf.DUMMYFUNCTION("""COMPUTED_VALUE"""),"")</f>
        <v/>
      </c>
      <c r="CF439" s="158">
        <f>IFERROR(__xludf.DUMMYFUNCTION("""COMPUTED_VALUE"""),"")</f>
        <v/>
      </c>
      <c r="CG439" s="148" t="n"/>
      <c r="CH439" s="148" t="n"/>
      <c r="CI439" s="148" t="n"/>
      <c r="CJ439" s="148" t="n"/>
      <c r="CK439" s="148" t="n"/>
      <c r="CL439" s="148" t="n"/>
      <c r="CM439" s="148" t="n"/>
      <c r="CN439" s="148" t="n"/>
      <c r="CO439" s="148" t="n"/>
      <c r="CP439" s="148" t="n"/>
      <c r="CQ439" s="148" t="n"/>
      <c r="CR439" s="148" t="n"/>
      <c r="CS439" s="148" t="n"/>
      <c r="CT439" s="148" t="n"/>
      <c r="CU439" s="148" t="n"/>
      <c r="CV439" s="148" t="n"/>
    </row>
    <row r="440">
      <c r="A440" s="162" t="n"/>
      <c r="B440" s="64" t="n"/>
      <c r="C440" s="129" t="n"/>
      <c r="D440" s="130" t="inlineStr"/>
      <c r="E440" s="150" t="inlineStr"/>
      <c r="F440" s="150" t="inlineStr"/>
      <c r="G440" s="150" t="n"/>
      <c r="H440" s="152" t="n"/>
      <c r="I440" s="152" t="n"/>
      <c r="J440" s="152" t="n"/>
      <c r="K440" s="152" t="n"/>
      <c r="L440" s="152" t="n"/>
      <c r="M440" s="152" t="n"/>
      <c r="N440" s="152" t="n"/>
      <c r="O440" s="152" t="n"/>
      <c r="P440" s="152" t="n"/>
      <c r="Q440" s="152" t="n"/>
      <c r="R440" s="152" t="n"/>
      <c r="S440" s="165" t="n"/>
      <c r="T440" s="155" t="n"/>
      <c r="U440" s="152" t="n"/>
      <c r="V440" s="152" t="n"/>
      <c r="W440" s="152" t="n"/>
      <c r="X440" s="152" t="n"/>
      <c r="Y440" s="152" t="n"/>
      <c r="Z440" s="152" t="n"/>
      <c r="AA440" s="152" t="n"/>
      <c r="AB440" s="152" t="n"/>
      <c r="AC440" s="152" t="n"/>
      <c r="AD440" s="152" t="n"/>
      <c r="AE440" s="152" t="n"/>
      <c r="AF440" s="152" t="n"/>
      <c r="AG440" s="152" t="n"/>
      <c r="AH440" s="152" t="n"/>
      <c r="AI440" s="152" t="n"/>
      <c r="AJ440" s="152" t="n"/>
      <c r="AK440" s="152" t="n"/>
      <c r="AL440" s="152" t="n"/>
      <c r="AM440" s="152" t="n"/>
      <c r="AN440" s="166" t="n"/>
      <c r="AO440" s="155" t="n"/>
      <c r="AP440" s="152" t="n"/>
      <c r="AQ440" s="152" t="n"/>
      <c r="AR440" s="152" t="n"/>
      <c r="AS440" s="152" t="n"/>
      <c r="AT440" s="152" t="n"/>
      <c r="AU440" s="155" t="n"/>
      <c r="AV440" s="152" t="n"/>
      <c r="AW440" s="152" t="n"/>
      <c r="AX440" s="152" t="n"/>
      <c r="AY440" s="152" t="n"/>
      <c r="AZ440" s="152" t="n"/>
      <c r="BA440" s="165" t="n"/>
      <c r="BB440" s="165" t="n"/>
      <c r="BC440" s="155" t="n"/>
      <c r="BD440" s="152" t="n"/>
      <c r="BE440" s="152" t="n"/>
      <c r="BF440" s="152" t="n"/>
      <c r="BG440" s="155" t="n"/>
      <c r="BH440" s="152" t="n"/>
      <c r="BI440" s="152" t="n"/>
      <c r="BJ440" s="152" t="n"/>
      <c r="BK440" s="152" t="n"/>
      <c r="BL440" s="152" t="n"/>
      <c r="BM440" s="152" t="n"/>
      <c r="BN440" s="152" t="n"/>
      <c r="BO440" s="152" t="n"/>
      <c r="BP440" s="155" t="n"/>
      <c r="BQ440" s="152" t="n"/>
      <c r="BR440" s="152" t="n"/>
      <c r="BS440" s="152" t="n"/>
      <c r="BT440" s="152" t="n"/>
      <c r="BU440" s="152" t="n"/>
      <c r="BV440" s="152" t="n"/>
      <c r="BW440" s="152" t="n"/>
      <c r="BX440" s="165" t="n"/>
      <c r="BY440" s="150" t="n"/>
      <c r="BZ440" s="150" t="n"/>
      <c r="CA440" s="150" t="n"/>
      <c r="CB440" s="174" t="n"/>
      <c r="CC440" s="156" t="n"/>
      <c r="CD440" s="156" t="n"/>
      <c r="CE440" s="167">
        <f>IFERROR(__xludf.DUMMYFUNCTION("""COMPUTED_VALUE"""),"")</f>
        <v/>
      </c>
      <c r="CF440" s="158">
        <f>IFERROR(__xludf.DUMMYFUNCTION("""COMPUTED_VALUE"""),"")</f>
        <v/>
      </c>
      <c r="CG440" s="148" t="n"/>
      <c r="CH440" s="148" t="n"/>
      <c r="CI440" s="148" t="n"/>
      <c r="CJ440" s="148" t="n"/>
      <c r="CK440" s="148" t="n"/>
      <c r="CL440" s="148" t="n"/>
      <c r="CM440" s="148" t="n"/>
      <c r="CN440" s="148" t="n"/>
      <c r="CO440" s="148" t="n"/>
      <c r="CP440" s="148" t="n"/>
      <c r="CQ440" s="148" t="n"/>
      <c r="CR440" s="148" t="n"/>
      <c r="CS440" s="148" t="n"/>
      <c r="CT440" s="148" t="n"/>
      <c r="CU440" s="148" t="n"/>
      <c r="CV440" s="148" t="n"/>
    </row>
    <row r="441">
      <c r="A441" s="162" t="n"/>
      <c r="B441" s="64" t="n"/>
      <c r="C441" s="129" t="n"/>
      <c r="D441" s="130" t="inlineStr"/>
      <c r="E441" s="150" t="inlineStr"/>
      <c r="F441" s="150" t="inlineStr"/>
      <c r="G441" s="150" t="n"/>
      <c r="H441" s="152" t="n"/>
      <c r="I441" s="152" t="n"/>
      <c r="J441" s="152" t="n"/>
      <c r="K441" s="152" t="n"/>
      <c r="L441" s="152" t="n"/>
      <c r="M441" s="152" t="n"/>
      <c r="N441" s="152" t="n"/>
      <c r="O441" s="152" t="n"/>
      <c r="P441" s="152" t="n"/>
      <c r="Q441" s="152" t="n"/>
      <c r="R441" s="152" t="n"/>
      <c r="S441" s="165" t="n"/>
      <c r="T441" s="155" t="n"/>
      <c r="U441" s="152" t="n"/>
      <c r="V441" s="152" t="n"/>
      <c r="W441" s="152" t="n"/>
      <c r="X441" s="152" t="n"/>
      <c r="Y441" s="152" t="n"/>
      <c r="Z441" s="152" t="n"/>
      <c r="AA441" s="152" t="n"/>
      <c r="AB441" s="152" t="n"/>
      <c r="AC441" s="152" t="n"/>
      <c r="AD441" s="152" t="n"/>
      <c r="AE441" s="152" t="n"/>
      <c r="AF441" s="152" t="n"/>
      <c r="AG441" s="152" t="n"/>
      <c r="AH441" s="152" t="n"/>
      <c r="AI441" s="152" t="n"/>
      <c r="AJ441" s="152" t="n"/>
      <c r="AK441" s="152" t="n"/>
      <c r="AL441" s="152" t="n"/>
      <c r="AM441" s="152" t="n"/>
      <c r="AN441" s="166" t="n"/>
      <c r="AO441" s="155" t="n"/>
      <c r="AP441" s="152" t="n"/>
      <c r="AQ441" s="152" t="n"/>
      <c r="AR441" s="152" t="n"/>
      <c r="AS441" s="152" t="n"/>
      <c r="AT441" s="152" t="n"/>
      <c r="AU441" s="155" t="n"/>
      <c r="AV441" s="152" t="n"/>
      <c r="AW441" s="152" t="n"/>
      <c r="AX441" s="152" t="n"/>
      <c r="AY441" s="152" t="n"/>
      <c r="AZ441" s="152" t="n"/>
      <c r="BA441" s="165" t="n"/>
      <c r="BB441" s="165" t="n"/>
      <c r="BC441" s="155" t="n"/>
      <c r="BD441" s="152" t="n"/>
      <c r="BE441" s="152" t="n"/>
      <c r="BF441" s="152" t="n"/>
      <c r="BG441" s="155" t="n"/>
      <c r="BH441" s="152" t="n"/>
      <c r="BI441" s="152" t="n"/>
      <c r="BJ441" s="152" t="n"/>
      <c r="BK441" s="152" t="n"/>
      <c r="BL441" s="152" t="n"/>
      <c r="BM441" s="152" t="n"/>
      <c r="BN441" s="152" t="n"/>
      <c r="BO441" s="152" t="n"/>
      <c r="BP441" s="155" t="n"/>
      <c r="BQ441" s="152" t="n"/>
      <c r="BR441" s="152" t="n"/>
      <c r="BS441" s="152" t="n"/>
      <c r="BT441" s="152" t="n"/>
      <c r="BU441" s="152" t="n"/>
      <c r="BV441" s="152" t="n"/>
      <c r="BW441" s="152" t="n"/>
      <c r="BX441" s="165" t="n"/>
      <c r="BY441" s="150" t="n"/>
      <c r="BZ441" s="150" t="n"/>
      <c r="CA441" s="150" t="n"/>
      <c r="CB441" s="174" t="n"/>
      <c r="CC441" s="156" t="n"/>
      <c r="CD441" s="156" t="n"/>
      <c r="CE441" s="167">
        <f>IFERROR(__xludf.DUMMYFUNCTION("""COMPUTED_VALUE"""),"")</f>
        <v/>
      </c>
      <c r="CF441" s="158">
        <f>IFERROR(__xludf.DUMMYFUNCTION("""COMPUTED_VALUE"""),"")</f>
        <v/>
      </c>
      <c r="CG441" s="148" t="n"/>
      <c r="CH441" s="148" t="n"/>
      <c r="CI441" s="148" t="n"/>
      <c r="CJ441" s="148" t="n"/>
      <c r="CK441" s="148" t="n"/>
      <c r="CL441" s="148" t="n"/>
      <c r="CM441" s="148" t="n"/>
      <c r="CN441" s="148" t="n"/>
      <c r="CO441" s="148" t="n"/>
      <c r="CP441" s="148" t="n"/>
      <c r="CQ441" s="148" t="n"/>
      <c r="CR441" s="148" t="n"/>
      <c r="CS441" s="148" t="n"/>
      <c r="CT441" s="148" t="n"/>
      <c r="CU441" s="148" t="n"/>
      <c r="CV441" s="148" t="n"/>
    </row>
    <row r="442">
      <c r="A442" s="162" t="n"/>
      <c r="B442" s="64" t="n"/>
      <c r="C442" s="129" t="n"/>
      <c r="D442" s="130" t="inlineStr"/>
      <c r="E442" s="150" t="inlineStr"/>
      <c r="F442" s="150" t="inlineStr"/>
      <c r="G442" s="150" t="n"/>
      <c r="H442" s="152" t="n"/>
      <c r="I442" s="152" t="n"/>
      <c r="J442" s="152" t="n"/>
      <c r="K442" s="152" t="n"/>
      <c r="L442" s="152" t="n"/>
      <c r="M442" s="152" t="n"/>
      <c r="N442" s="152" t="n"/>
      <c r="O442" s="152" t="n"/>
      <c r="P442" s="152" t="n"/>
      <c r="Q442" s="152" t="n"/>
      <c r="R442" s="152" t="n"/>
      <c r="S442" s="165" t="n"/>
      <c r="T442" s="155" t="n"/>
      <c r="U442" s="152" t="n"/>
      <c r="V442" s="152" t="n"/>
      <c r="W442" s="152" t="n"/>
      <c r="X442" s="152" t="n"/>
      <c r="Y442" s="152" t="n"/>
      <c r="Z442" s="152" t="n"/>
      <c r="AA442" s="152" t="n"/>
      <c r="AB442" s="152" t="n"/>
      <c r="AC442" s="152" t="n"/>
      <c r="AD442" s="152" t="n"/>
      <c r="AE442" s="152" t="n"/>
      <c r="AF442" s="152" t="n"/>
      <c r="AG442" s="152" t="n"/>
      <c r="AH442" s="152" t="n"/>
      <c r="AI442" s="152" t="n"/>
      <c r="AJ442" s="152" t="n"/>
      <c r="AK442" s="152" t="n"/>
      <c r="AL442" s="152" t="n"/>
      <c r="AM442" s="152" t="n"/>
      <c r="AN442" s="166" t="n"/>
      <c r="AO442" s="155" t="n"/>
      <c r="AP442" s="152" t="n"/>
      <c r="AQ442" s="152" t="n"/>
      <c r="AR442" s="152" t="n"/>
      <c r="AS442" s="152" t="n"/>
      <c r="AT442" s="152" t="n"/>
      <c r="AU442" s="155" t="n"/>
      <c r="AV442" s="152" t="n"/>
      <c r="AW442" s="152" t="n"/>
      <c r="AX442" s="152" t="n"/>
      <c r="AY442" s="152" t="n"/>
      <c r="AZ442" s="152" t="n"/>
      <c r="BA442" s="165" t="n"/>
      <c r="BB442" s="165" t="n"/>
      <c r="BC442" s="155" t="n"/>
      <c r="BD442" s="152" t="n"/>
      <c r="BE442" s="152" t="n"/>
      <c r="BF442" s="152" t="n"/>
      <c r="BG442" s="155" t="n"/>
      <c r="BH442" s="152" t="n"/>
      <c r="BI442" s="152" t="n"/>
      <c r="BJ442" s="152" t="n"/>
      <c r="BK442" s="152" t="n"/>
      <c r="BL442" s="152" t="n"/>
      <c r="BM442" s="152" t="n"/>
      <c r="BN442" s="152" t="n"/>
      <c r="BO442" s="152" t="n"/>
      <c r="BP442" s="155" t="n"/>
      <c r="BQ442" s="152" t="n"/>
      <c r="BR442" s="152" t="n"/>
      <c r="BS442" s="152" t="n"/>
      <c r="BT442" s="152" t="n"/>
      <c r="BU442" s="152" t="n"/>
      <c r="BV442" s="152" t="n"/>
      <c r="BW442" s="152" t="n"/>
      <c r="BX442" s="165" t="n"/>
      <c r="BY442" s="150" t="n"/>
      <c r="BZ442" s="150" t="n"/>
      <c r="CA442" s="150" t="n"/>
      <c r="CB442" s="174" t="n"/>
      <c r="CC442" s="156" t="n"/>
      <c r="CD442" s="156" t="n"/>
      <c r="CE442" s="167">
        <f>IFERROR(__xludf.DUMMYFUNCTION("""COMPUTED_VALUE"""),"")</f>
        <v/>
      </c>
      <c r="CF442" s="158">
        <f>IFERROR(__xludf.DUMMYFUNCTION("""COMPUTED_VALUE"""),"")</f>
        <v/>
      </c>
      <c r="CG442" s="148" t="n"/>
      <c r="CH442" s="148" t="n"/>
      <c r="CI442" s="148" t="n"/>
      <c r="CJ442" s="148" t="n"/>
      <c r="CK442" s="148" t="n"/>
      <c r="CL442" s="148" t="n"/>
      <c r="CM442" s="148" t="n"/>
      <c r="CN442" s="148" t="n"/>
      <c r="CO442" s="148" t="n"/>
      <c r="CP442" s="148" t="n"/>
      <c r="CQ442" s="148" t="n"/>
      <c r="CR442" s="148" t="n"/>
      <c r="CS442" s="148" t="n"/>
      <c r="CT442" s="148" t="n"/>
      <c r="CU442" s="148" t="n"/>
      <c r="CV442" s="148" t="n"/>
    </row>
    <row r="443">
      <c r="A443" s="162" t="n"/>
      <c r="B443" s="64" t="n"/>
      <c r="C443" s="129" t="n"/>
      <c r="D443" s="130" t="inlineStr"/>
      <c r="E443" s="150" t="inlineStr"/>
      <c r="F443" s="150" t="inlineStr"/>
      <c r="G443" s="150" t="n"/>
      <c r="H443" s="152" t="n"/>
      <c r="I443" s="152" t="n"/>
      <c r="J443" s="152" t="n"/>
      <c r="K443" s="152" t="n"/>
      <c r="L443" s="152" t="n"/>
      <c r="M443" s="152" t="n"/>
      <c r="N443" s="152" t="n"/>
      <c r="O443" s="152" t="n"/>
      <c r="P443" s="152" t="n"/>
      <c r="Q443" s="152" t="n"/>
      <c r="R443" s="152" t="n"/>
      <c r="S443" s="165" t="n"/>
      <c r="T443" s="155" t="n"/>
      <c r="U443" s="152" t="n"/>
      <c r="V443" s="152" t="n"/>
      <c r="W443" s="152" t="n"/>
      <c r="X443" s="152" t="n"/>
      <c r="Y443" s="152" t="n"/>
      <c r="Z443" s="152" t="n"/>
      <c r="AA443" s="152" t="n"/>
      <c r="AB443" s="152" t="n"/>
      <c r="AC443" s="152" t="n"/>
      <c r="AD443" s="152" t="n"/>
      <c r="AE443" s="152" t="n"/>
      <c r="AF443" s="152" t="n"/>
      <c r="AG443" s="152" t="n"/>
      <c r="AH443" s="152" t="n"/>
      <c r="AI443" s="152" t="n"/>
      <c r="AJ443" s="152" t="n"/>
      <c r="AK443" s="152" t="n"/>
      <c r="AL443" s="152" t="n"/>
      <c r="AM443" s="152" t="n"/>
      <c r="AN443" s="166" t="n"/>
      <c r="AO443" s="155" t="n"/>
      <c r="AP443" s="152" t="n"/>
      <c r="AQ443" s="152" t="n"/>
      <c r="AR443" s="152" t="n"/>
      <c r="AS443" s="152" t="n"/>
      <c r="AT443" s="152" t="n"/>
      <c r="AU443" s="155" t="n"/>
      <c r="AV443" s="152" t="n"/>
      <c r="AW443" s="152" t="n"/>
      <c r="AX443" s="152" t="n"/>
      <c r="AY443" s="152" t="n"/>
      <c r="AZ443" s="152" t="n"/>
      <c r="BA443" s="165" t="n"/>
      <c r="BB443" s="165" t="n"/>
      <c r="BC443" s="155" t="n"/>
      <c r="BD443" s="152" t="n"/>
      <c r="BE443" s="152" t="n"/>
      <c r="BF443" s="152" t="n"/>
      <c r="BG443" s="155" t="n"/>
      <c r="BH443" s="152" t="n"/>
      <c r="BI443" s="152" t="n"/>
      <c r="BJ443" s="152" t="n"/>
      <c r="BK443" s="152" t="n"/>
      <c r="BL443" s="152" t="n"/>
      <c r="BM443" s="152" t="n"/>
      <c r="BN443" s="152" t="n"/>
      <c r="BO443" s="152" t="n"/>
      <c r="BP443" s="155" t="n"/>
      <c r="BQ443" s="152" t="n"/>
      <c r="BR443" s="152" t="n"/>
      <c r="BS443" s="152" t="n"/>
      <c r="BT443" s="152" t="n"/>
      <c r="BU443" s="152" t="n"/>
      <c r="BV443" s="152" t="n"/>
      <c r="BW443" s="152" t="n"/>
      <c r="BX443" s="165" t="n"/>
      <c r="BY443" s="150" t="n"/>
      <c r="BZ443" s="150" t="n"/>
      <c r="CA443" s="150" t="n"/>
      <c r="CB443" s="174" t="n"/>
      <c r="CC443" s="156" t="n"/>
      <c r="CD443" s="156" t="n"/>
      <c r="CE443" s="167">
        <f>IFERROR(__xludf.DUMMYFUNCTION("""COMPUTED_VALUE"""),"")</f>
        <v/>
      </c>
      <c r="CF443" s="158">
        <f>IFERROR(__xludf.DUMMYFUNCTION("""COMPUTED_VALUE"""),"")</f>
        <v/>
      </c>
      <c r="CG443" s="148" t="n"/>
      <c r="CH443" s="148" t="n"/>
      <c r="CI443" s="148" t="n"/>
      <c r="CJ443" s="148" t="n"/>
      <c r="CK443" s="148" t="n"/>
      <c r="CL443" s="148" t="n"/>
      <c r="CM443" s="148" t="n"/>
      <c r="CN443" s="148" t="n"/>
      <c r="CO443" s="148" t="n"/>
      <c r="CP443" s="148" t="n"/>
      <c r="CQ443" s="148" t="n"/>
      <c r="CR443" s="148" t="n"/>
      <c r="CS443" s="148" t="n"/>
      <c r="CT443" s="148" t="n"/>
      <c r="CU443" s="148" t="n"/>
      <c r="CV443" s="148" t="n"/>
    </row>
    <row r="444">
      <c r="A444" s="162" t="n"/>
      <c r="B444" s="64" t="n"/>
      <c r="C444" s="129" t="n"/>
      <c r="D444" s="130" t="inlineStr"/>
      <c r="E444" s="150" t="inlineStr"/>
      <c r="F444" s="150" t="inlineStr"/>
      <c r="G444" s="150" t="n"/>
      <c r="H444" s="152" t="n"/>
      <c r="I444" s="152" t="n"/>
      <c r="J444" s="152" t="n"/>
      <c r="K444" s="152" t="n"/>
      <c r="L444" s="152" t="n"/>
      <c r="M444" s="152" t="n"/>
      <c r="N444" s="152" t="n"/>
      <c r="O444" s="152" t="n"/>
      <c r="P444" s="152" t="n"/>
      <c r="Q444" s="152" t="n"/>
      <c r="R444" s="152" t="n"/>
      <c r="S444" s="165" t="n"/>
      <c r="T444" s="155" t="n"/>
      <c r="U444" s="152" t="n"/>
      <c r="V444" s="152" t="n"/>
      <c r="W444" s="152" t="n"/>
      <c r="X444" s="152" t="n"/>
      <c r="Y444" s="152" t="n"/>
      <c r="Z444" s="152" t="n"/>
      <c r="AA444" s="152" t="n"/>
      <c r="AB444" s="152" t="n"/>
      <c r="AC444" s="152" t="n"/>
      <c r="AD444" s="152" t="n"/>
      <c r="AE444" s="152" t="n"/>
      <c r="AF444" s="152" t="n"/>
      <c r="AG444" s="152" t="n"/>
      <c r="AH444" s="152" t="n"/>
      <c r="AI444" s="152" t="n"/>
      <c r="AJ444" s="152" t="n"/>
      <c r="AK444" s="152" t="n"/>
      <c r="AL444" s="152" t="n"/>
      <c r="AM444" s="152" t="n"/>
      <c r="AN444" s="166" t="n"/>
      <c r="AO444" s="155" t="n"/>
      <c r="AP444" s="152" t="n"/>
      <c r="AQ444" s="152" t="n"/>
      <c r="AR444" s="152" t="n"/>
      <c r="AS444" s="152" t="n"/>
      <c r="AT444" s="152" t="n"/>
      <c r="AU444" s="155" t="n"/>
      <c r="AV444" s="152" t="n"/>
      <c r="AW444" s="152" t="n"/>
      <c r="AX444" s="152" t="n"/>
      <c r="AY444" s="152" t="n"/>
      <c r="AZ444" s="152" t="n"/>
      <c r="BA444" s="165" t="n"/>
      <c r="BB444" s="165" t="n"/>
      <c r="BC444" s="155" t="n"/>
      <c r="BD444" s="152" t="n"/>
      <c r="BE444" s="152" t="n"/>
      <c r="BF444" s="152" t="n"/>
      <c r="BG444" s="155" t="n"/>
      <c r="BH444" s="152" t="n"/>
      <c r="BI444" s="152" t="n"/>
      <c r="BJ444" s="152" t="n"/>
      <c r="BK444" s="152" t="n"/>
      <c r="BL444" s="152" t="n"/>
      <c r="BM444" s="152" t="n"/>
      <c r="BN444" s="152" t="n"/>
      <c r="BO444" s="152" t="n"/>
      <c r="BP444" s="155" t="n"/>
      <c r="BQ444" s="152" t="n"/>
      <c r="BR444" s="152" t="n"/>
      <c r="BS444" s="152" t="n"/>
      <c r="BT444" s="152" t="n"/>
      <c r="BU444" s="152" t="n"/>
      <c r="BV444" s="152" t="n"/>
      <c r="BW444" s="152" t="n"/>
      <c r="BX444" s="165" t="n"/>
      <c r="BY444" s="150" t="n"/>
      <c r="BZ444" s="150" t="n"/>
      <c r="CA444" s="150" t="n"/>
      <c r="CB444" s="174" t="n"/>
      <c r="CC444" s="156" t="n"/>
      <c r="CD444" s="156" t="n"/>
      <c r="CE444" s="167">
        <f>IFERROR(__xludf.DUMMYFUNCTION("""COMPUTED_VALUE"""),"")</f>
        <v/>
      </c>
      <c r="CF444" s="158">
        <f>IFERROR(__xludf.DUMMYFUNCTION("""COMPUTED_VALUE"""),"")</f>
        <v/>
      </c>
      <c r="CG444" s="148" t="n"/>
      <c r="CH444" s="148" t="n"/>
      <c r="CI444" s="148" t="n"/>
      <c r="CJ444" s="148" t="n"/>
      <c r="CK444" s="148" t="n"/>
      <c r="CL444" s="148" t="n"/>
      <c r="CM444" s="148" t="n"/>
      <c r="CN444" s="148" t="n"/>
      <c r="CO444" s="148" t="n"/>
      <c r="CP444" s="148" t="n"/>
      <c r="CQ444" s="148" t="n"/>
      <c r="CR444" s="148" t="n"/>
      <c r="CS444" s="148" t="n"/>
      <c r="CT444" s="148" t="n"/>
      <c r="CU444" s="148" t="n"/>
      <c r="CV444" s="148" t="n"/>
    </row>
    <row r="445">
      <c r="A445" s="162" t="n"/>
      <c r="B445" s="64" t="n"/>
      <c r="C445" s="129" t="n"/>
      <c r="D445" s="130" t="inlineStr"/>
      <c r="E445" s="150" t="inlineStr"/>
      <c r="F445" s="150" t="inlineStr"/>
      <c r="G445" s="150" t="n"/>
      <c r="H445" s="152" t="n"/>
      <c r="I445" s="152" t="n"/>
      <c r="J445" s="152" t="n"/>
      <c r="K445" s="152" t="n"/>
      <c r="L445" s="152" t="n"/>
      <c r="M445" s="152" t="n"/>
      <c r="N445" s="152" t="n"/>
      <c r="O445" s="152" t="n"/>
      <c r="P445" s="152" t="n"/>
      <c r="Q445" s="152" t="n"/>
      <c r="R445" s="152" t="n"/>
      <c r="S445" s="165" t="n"/>
      <c r="T445" s="155" t="n"/>
      <c r="U445" s="152" t="n"/>
      <c r="V445" s="152" t="n"/>
      <c r="W445" s="152" t="n"/>
      <c r="X445" s="152" t="n"/>
      <c r="Y445" s="152" t="n"/>
      <c r="Z445" s="152" t="n"/>
      <c r="AA445" s="152" t="n"/>
      <c r="AB445" s="152" t="n"/>
      <c r="AC445" s="152" t="n"/>
      <c r="AD445" s="152" t="n"/>
      <c r="AE445" s="152" t="n"/>
      <c r="AF445" s="152" t="n"/>
      <c r="AG445" s="152" t="n"/>
      <c r="AH445" s="152" t="n"/>
      <c r="AI445" s="152" t="n"/>
      <c r="AJ445" s="152" t="n"/>
      <c r="AK445" s="152" t="n"/>
      <c r="AL445" s="152" t="n"/>
      <c r="AM445" s="152" t="n"/>
      <c r="AN445" s="166" t="n"/>
      <c r="AO445" s="155" t="n"/>
      <c r="AP445" s="152" t="n"/>
      <c r="AQ445" s="152" t="n"/>
      <c r="AR445" s="152" t="n"/>
      <c r="AS445" s="152" t="n"/>
      <c r="AT445" s="152" t="n"/>
      <c r="AU445" s="155" t="n"/>
      <c r="AV445" s="152" t="n"/>
      <c r="AW445" s="152" t="n"/>
      <c r="AX445" s="152" t="n"/>
      <c r="AY445" s="152" t="n"/>
      <c r="AZ445" s="152" t="n"/>
      <c r="BA445" s="165" t="n"/>
      <c r="BB445" s="165" t="n"/>
      <c r="BC445" s="155" t="n"/>
      <c r="BD445" s="152" t="n"/>
      <c r="BE445" s="152" t="n"/>
      <c r="BF445" s="152" t="n"/>
      <c r="BG445" s="155" t="n"/>
      <c r="BH445" s="152" t="n"/>
      <c r="BI445" s="152" t="n"/>
      <c r="BJ445" s="152" t="n"/>
      <c r="BK445" s="152" t="n"/>
      <c r="BL445" s="152" t="n"/>
      <c r="BM445" s="152" t="n"/>
      <c r="BN445" s="152" t="n"/>
      <c r="BO445" s="152" t="n"/>
      <c r="BP445" s="155" t="n"/>
      <c r="BQ445" s="152" t="n"/>
      <c r="BR445" s="152" t="n"/>
      <c r="BS445" s="152" t="n"/>
      <c r="BT445" s="152" t="n"/>
      <c r="BU445" s="152" t="n"/>
      <c r="BV445" s="152" t="n"/>
      <c r="BW445" s="152" t="n"/>
      <c r="BX445" s="165" t="n"/>
      <c r="BY445" s="150" t="n"/>
      <c r="BZ445" s="150" t="n"/>
      <c r="CA445" s="150" t="n"/>
      <c r="CB445" s="174" t="n"/>
      <c r="CC445" s="156" t="n"/>
      <c r="CD445" s="156" t="n"/>
      <c r="CE445" s="167">
        <f>IFERROR(__xludf.DUMMYFUNCTION("""COMPUTED_VALUE"""),"")</f>
        <v/>
      </c>
      <c r="CF445" s="158">
        <f>IFERROR(__xludf.DUMMYFUNCTION("""COMPUTED_VALUE"""),"")</f>
        <v/>
      </c>
      <c r="CG445" s="148" t="n"/>
      <c r="CH445" s="148" t="n"/>
      <c r="CI445" s="148" t="n"/>
      <c r="CJ445" s="148" t="n"/>
      <c r="CK445" s="148" t="n"/>
      <c r="CL445" s="148" t="n"/>
      <c r="CM445" s="148" t="n"/>
      <c r="CN445" s="148" t="n"/>
      <c r="CO445" s="148" t="n"/>
      <c r="CP445" s="148" t="n"/>
      <c r="CQ445" s="148" t="n"/>
      <c r="CR445" s="148" t="n"/>
      <c r="CS445" s="148" t="n"/>
      <c r="CT445" s="148" t="n"/>
      <c r="CU445" s="148" t="n"/>
      <c r="CV445" s="148" t="n"/>
    </row>
    <row r="446">
      <c r="A446" s="162" t="n"/>
      <c r="B446" s="64" t="n"/>
      <c r="C446" s="129" t="n"/>
      <c r="D446" s="130" t="inlineStr"/>
      <c r="E446" s="150" t="inlineStr"/>
      <c r="F446" s="150" t="inlineStr"/>
      <c r="G446" s="150" t="n"/>
      <c r="H446" s="152" t="n"/>
      <c r="I446" s="152" t="n"/>
      <c r="J446" s="152" t="n"/>
      <c r="K446" s="152" t="n"/>
      <c r="L446" s="152" t="n"/>
      <c r="M446" s="152" t="n"/>
      <c r="N446" s="152" t="n"/>
      <c r="O446" s="152" t="n"/>
      <c r="P446" s="152" t="n"/>
      <c r="Q446" s="152" t="n"/>
      <c r="R446" s="152" t="n"/>
      <c r="S446" s="165" t="n"/>
      <c r="T446" s="155" t="n"/>
      <c r="U446" s="152" t="n"/>
      <c r="V446" s="152" t="n"/>
      <c r="W446" s="152" t="n"/>
      <c r="X446" s="152" t="n"/>
      <c r="Y446" s="152" t="n"/>
      <c r="Z446" s="152" t="n"/>
      <c r="AA446" s="152" t="n"/>
      <c r="AB446" s="152" t="n"/>
      <c r="AC446" s="152" t="n"/>
      <c r="AD446" s="152" t="n"/>
      <c r="AE446" s="152" t="n"/>
      <c r="AF446" s="152" t="n"/>
      <c r="AG446" s="152" t="n"/>
      <c r="AH446" s="152" t="n"/>
      <c r="AI446" s="152" t="n"/>
      <c r="AJ446" s="152" t="n"/>
      <c r="AK446" s="152" t="n"/>
      <c r="AL446" s="152" t="n"/>
      <c r="AM446" s="152" t="n"/>
      <c r="AN446" s="166" t="n"/>
      <c r="AO446" s="155" t="n"/>
      <c r="AP446" s="152" t="n"/>
      <c r="AQ446" s="152" t="n"/>
      <c r="AR446" s="152" t="n"/>
      <c r="AS446" s="152" t="n"/>
      <c r="AT446" s="152" t="n"/>
      <c r="AU446" s="155" t="n"/>
      <c r="AV446" s="152" t="n"/>
      <c r="AW446" s="152" t="n"/>
      <c r="AX446" s="152" t="n"/>
      <c r="AY446" s="152" t="n"/>
      <c r="AZ446" s="152" t="n"/>
      <c r="BA446" s="165" t="n"/>
      <c r="BB446" s="165" t="n"/>
      <c r="BC446" s="155" t="n"/>
      <c r="BD446" s="152" t="n"/>
      <c r="BE446" s="152" t="n"/>
      <c r="BF446" s="152" t="n"/>
      <c r="BG446" s="155" t="n"/>
      <c r="BH446" s="152" t="n"/>
      <c r="BI446" s="152" t="n"/>
      <c r="BJ446" s="152" t="n"/>
      <c r="BK446" s="152" t="n"/>
      <c r="BL446" s="152" t="n"/>
      <c r="BM446" s="152" t="n"/>
      <c r="BN446" s="152" t="n"/>
      <c r="BO446" s="152" t="n"/>
      <c r="BP446" s="155" t="n"/>
      <c r="BQ446" s="152" t="n"/>
      <c r="BR446" s="152" t="n"/>
      <c r="BS446" s="152" t="n"/>
      <c r="BT446" s="152" t="n"/>
      <c r="BU446" s="152" t="n"/>
      <c r="BV446" s="152" t="n"/>
      <c r="BW446" s="152" t="n"/>
      <c r="BX446" s="165" t="n"/>
      <c r="BY446" s="150" t="n"/>
      <c r="BZ446" s="150" t="n"/>
      <c r="CA446" s="150" t="n"/>
      <c r="CB446" s="174" t="n"/>
      <c r="CC446" s="156" t="n"/>
      <c r="CD446" s="156" t="n"/>
      <c r="CE446" s="167">
        <f>IFERROR(__xludf.DUMMYFUNCTION("""COMPUTED_VALUE"""),"")</f>
        <v/>
      </c>
      <c r="CF446" s="158">
        <f>IFERROR(__xludf.DUMMYFUNCTION("""COMPUTED_VALUE"""),"")</f>
        <v/>
      </c>
      <c r="CG446" s="148" t="n"/>
      <c r="CH446" s="148" t="n"/>
      <c r="CI446" s="148" t="n"/>
      <c r="CJ446" s="148" t="n"/>
      <c r="CK446" s="148" t="n"/>
      <c r="CL446" s="148" t="n"/>
      <c r="CM446" s="148" t="n"/>
      <c r="CN446" s="148" t="n"/>
      <c r="CO446" s="148" t="n"/>
      <c r="CP446" s="148" t="n"/>
      <c r="CQ446" s="148" t="n"/>
      <c r="CR446" s="148" t="n"/>
      <c r="CS446" s="148" t="n"/>
      <c r="CT446" s="148" t="n"/>
      <c r="CU446" s="148" t="n"/>
      <c r="CV446" s="148" t="n"/>
    </row>
    <row r="447">
      <c r="A447" s="162" t="n"/>
      <c r="B447" s="64" t="n"/>
      <c r="C447" s="129" t="n"/>
      <c r="D447" s="130" t="inlineStr"/>
      <c r="E447" s="150" t="inlineStr"/>
      <c r="F447" s="150" t="inlineStr"/>
      <c r="G447" s="150" t="n"/>
      <c r="H447" s="152" t="n"/>
      <c r="I447" s="152" t="n"/>
      <c r="J447" s="152" t="n"/>
      <c r="K447" s="152" t="n"/>
      <c r="L447" s="152" t="n"/>
      <c r="M447" s="152" t="n"/>
      <c r="N447" s="152" t="n"/>
      <c r="O447" s="152" t="n"/>
      <c r="P447" s="152" t="n"/>
      <c r="Q447" s="152" t="n"/>
      <c r="R447" s="152" t="n"/>
      <c r="S447" s="165" t="n"/>
      <c r="T447" s="155" t="n"/>
      <c r="U447" s="152" t="n"/>
      <c r="V447" s="152" t="n"/>
      <c r="W447" s="152" t="n"/>
      <c r="X447" s="152" t="n"/>
      <c r="Y447" s="152" t="n"/>
      <c r="Z447" s="152" t="n"/>
      <c r="AA447" s="152" t="n"/>
      <c r="AB447" s="152" t="n"/>
      <c r="AC447" s="152" t="n"/>
      <c r="AD447" s="152" t="n"/>
      <c r="AE447" s="152" t="n"/>
      <c r="AF447" s="152" t="n"/>
      <c r="AG447" s="152" t="n"/>
      <c r="AH447" s="152" t="n"/>
      <c r="AI447" s="152" t="n"/>
      <c r="AJ447" s="152" t="n"/>
      <c r="AK447" s="152" t="n"/>
      <c r="AL447" s="152" t="n"/>
      <c r="AM447" s="152" t="n"/>
      <c r="AN447" s="166" t="n"/>
      <c r="AO447" s="155" t="n"/>
      <c r="AP447" s="152" t="n"/>
      <c r="AQ447" s="152" t="n"/>
      <c r="AR447" s="152" t="n"/>
      <c r="AS447" s="152" t="n"/>
      <c r="AT447" s="152" t="n"/>
      <c r="AU447" s="155" t="n"/>
      <c r="AV447" s="152" t="n"/>
      <c r="AW447" s="152" t="n"/>
      <c r="AX447" s="152" t="n"/>
      <c r="AY447" s="152" t="n"/>
      <c r="AZ447" s="152" t="n"/>
      <c r="BA447" s="165" t="n"/>
      <c r="BB447" s="165" t="n"/>
      <c r="BC447" s="155" t="n"/>
      <c r="BD447" s="152" t="n"/>
      <c r="BE447" s="152" t="n"/>
      <c r="BF447" s="152" t="n"/>
      <c r="BG447" s="155" t="n"/>
      <c r="BH447" s="152" t="n"/>
      <c r="BI447" s="152" t="n"/>
      <c r="BJ447" s="152" t="n"/>
      <c r="BK447" s="152" t="n"/>
      <c r="BL447" s="152" t="n"/>
      <c r="BM447" s="152" t="n"/>
      <c r="BN447" s="152" t="n"/>
      <c r="BO447" s="152" t="n"/>
      <c r="BP447" s="155" t="n"/>
      <c r="BQ447" s="152" t="n"/>
      <c r="BR447" s="152" t="n"/>
      <c r="BS447" s="152" t="n"/>
      <c r="BT447" s="152" t="n"/>
      <c r="BU447" s="152" t="n"/>
      <c r="BV447" s="152" t="n"/>
      <c r="BW447" s="152" t="n"/>
      <c r="BX447" s="165" t="n"/>
      <c r="BY447" s="150" t="n"/>
      <c r="BZ447" s="150" t="n"/>
      <c r="CA447" s="150" t="n"/>
      <c r="CB447" s="174" t="n"/>
      <c r="CC447" s="156" t="n"/>
      <c r="CD447" s="156" t="n"/>
      <c r="CE447" s="167">
        <f>IFERROR(__xludf.DUMMYFUNCTION("""COMPUTED_VALUE"""),"")</f>
        <v/>
      </c>
      <c r="CF447" s="158">
        <f>IFERROR(__xludf.DUMMYFUNCTION("""COMPUTED_VALUE"""),"")</f>
        <v/>
      </c>
      <c r="CG447" s="148" t="n"/>
      <c r="CH447" s="148" t="n"/>
      <c r="CI447" s="148" t="n"/>
      <c r="CJ447" s="148" t="n"/>
      <c r="CK447" s="148" t="n"/>
      <c r="CL447" s="148" t="n"/>
      <c r="CM447" s="148" t="n"/>
      <c r="CN447" s="148" t="n"/>
      <c r="CO447" s="148" t="n"/>
      <c r="CP447" s="148" t="n"/>
      <c r="CQ447" s="148" t="n"/>
      <c r="CR447" s="148" t="n"/>
      <c r="CS447" s="148" t="n"/>
      <c r="CT447" s="148" t="n"/>
      <c r="CU447" s="148" t="n"/>
      <c r="CV447" s="148" t="n"/>
    </row>
    <row r="448">
      <c r="A448" s="162" t="n"/>
      <c r="B448" s="64" t="n"/>
      <c r="C448" s="129" t="n"/>
      <c r="D448" s="130" t="inlineStr"/>
      <c r="E448" s="150" t="inlineStr"/>
      <c r="F448" s="150" t="inlineStr"/>
      <c r="G448" s="150" t="n"/>
      <c r="H448" s="152" t="n"/>
      <c r="I448" s="152" t="n"/>
      <c r="J448" s="152" t="n"/>
      <c r="K448" s="152" t="n"/>
      <c r="L448" s="152" t="n"/>
      <c r="M448" s="152" t="n"/>
      <c r="N448" s="152" t="n"/>
      <c r="O448" s="152" t="n"/>
      <c r="P448" s="152" t="n"/>
      <c r="Q448" s="152" t="n"/>
      <c r="R448" s="152" t="n"/>
      <c r="S448" s="165" t="n"/>
      <c r="T448" s="155" t="n"/>
      <c r="U448" s="152" t="n"/>
      <c r="V448" s="152" t="n"/>
      <c r="W448" s="152" t="n"/>
      <c r="X448" s="152" t="n"/>
      <c r="Y448" s="152" t="n"/>
      <c r="Z448" s="152" t="n"/>
      <c r="AA448" s="152" t="n"/>
      <c r="AB448" s="152" t="n"/>
      <c r="AC448" s="152" t="n"/>
      <c r="AD448" s="152" t="n"/>
      <c r="AE448" s="152" t="n"/>
      <c r="AF448" s="152" t="n"/>
      <c r="AG448" s="152" t="n"/>
      <c r="AH448" s="152" t="n"/>
      <c r="AI448" s="152" t="n"/>
      <c r="AJ448" s="152" t="n"/>
      <c r="AK448" s="152" t="n"/>
      <c r="AL448" s="152" t="n"/>
      <c r="AM448" s="152" t="n"/>
      <c r="AN448" s="166" t="n"/>
      <c r="AO448" s="155" t="n"/>
      <c r="AP448" s="152" t="n"/>
      <c r="AQ448" s="152" t="n"/>
      <c r="AR448" s="152" t="n"/>
      <c r="AS448" s="152" t="n"/>
      <c r="AT448" s="152" t="n"/>
      <c r="AU448" s="155" t="n"/>
      <c r="AV448" s="152" t="n"/>
      <c r="AW448" s="152" t="n"/>
      <c r="AX448" s="152" t="n"/>
      <c r="AY448" s="152" t="n"/>
      <c r="AZ448" s="152" t="n"/>
      <c r="BA448" s="165" t="n"/>
      <c r="BB448" s="165" t="n"/>
      <c r="BC448" s="155" t="n"/>
      <c r="BD448" s="152" t="n"/>
      <c r="BE448" s="152" t="n"/>
      <c r="BF448" s="152" t="n"/>
      <c r="BG448" s="155" t="n"/>
      <c r="BH448" s="152" t="n"/>
      <c r="BI448" s="152" t="n"/>
      <c r="BJ448" s="152" t="n"/>
      <c r="BK448" s="152" t="n"/>
      <c r="BL448" s="152" t="n"/>
      <c r="BM448" s="152" t="n"/>
      <c r="BN448" s="152" t="n"/>
      <c r="BO448" s="152" t="n"/>
      <c r="BP448" s="155" t="n"/>
      <c r="BQ448" s="152" t="n"/>
      <c r="BR448" s="152" t="n"/>
      <c r="BS448" s="152" t="n"/>
      <c r="BT448" s="152" t="n"/>
      <c r="BU448" s="152" t="n"/>
      <c r="BV448" s="152" t="n"/>
      <c r="BW448" s="152" t="n"/>
      <c r="BX448" s="165" t="n"/>
      <c r="BY448" s="150" t="n"/>
      <c r="BZ448" s="150" t="n"/>
      <c r="CA448" s="150" t="n"/>
      <c r="CB448" s="174" t="n"/>
      <c r="CC448" s="156" t="n"/>
      <c r="CD448" s="156" t="n"/>
      <c r="CE448" s="167">
        <f>IFERROR(__xludf.DUMMYFUNCTION("""COMPUTED_VALUE"""),"")</f>
        <v/>
      </c>
      <c r="CF448" s="158">
        <f>IFERROR(__xludf.DUMMYFUNCTION("""COMPUTED_VALUE"""),"")</f>
        <v/>
      </c>
      <c r="CG448" s="148" t="n"/>
      <c r="CH448" s="148" t="n"/>
      <c r="CI448" s="148" t="n"/>
      <c r="CJ448" s="148" t="n"/>
      <c r="CK448" s="148" t="n"/>
      <c r="CL448" s="148" t="n"/>
      <c r="CM448" s="148" t="n"/>
      <c r="CN448" s="148" t="n"/>
      <c r="CO448" s="148" t="n"/>
      <c r="CP448" s="148" t="n"/>
      <c r="CQ448" s="148" t="n"/>
      <c r="CR448" s="148" t="n"/>
      <c r="CS448" s="148" t="n"/>
      <c r="CT448" s="148" t="n"/>
      <c r="CU448" s="148" t="n"/>
      <c r="CV448" s="148" t="n"/>
    </row>
    <row r="449">
      <c r="A449" s="162" t="n"/>
      <c r="B449" s="64" t="n"/>
      <c r="C449" s="129" t="n"/>
      <c r="D449" s="130" t="inlineStr"/>
      <c r="E449" s="150" t="inlineStr"/>
      <c r="F449" s="150" t="inlineStr"/>
      <c r="G449" s="150" t="n"/>
      <c r="H449" s="152" t="n"/>
      <c r="I449" s="152" t="n"/>
      <c r="J449" s="152" t="n"/>
      <c r="K449" s="152" t="n"/>
      <c r="L449" s="152" t="n"/>
      <c r="M449" s="152" t="n"/>
      <c r="N449" s="152" t="n"/>
      <c r="O449" s="152" t="n"/>
      <c r="P449" s="152" t="n"/>
      <c r="Q449" s="152" t="n"/>
      <c r="R449" s="152" t="n"/>
      <c r="S449" s="165" t="n"/>
      <c r="T449" s="155" t="n"/>
      <c r="U449" s="152" t="n"/>
      <c r="V449" s="152" t="n"/>
      <c r="W449" s="152" t="n"/>
      <c r="X449" s="152" t="n"/>
      <c r="Y449" s="152" t="n"/>
      <c r="Z449" s="152" t="n"/>
      <c r="AA449" s="152" t="n"/>
      <c r="AB449" s="152" t="n"/>
      <c r="AC449" s="152" t="n"/>
      <c r="AD449" s="152" t="n"/>
      <c r="AE449" s="152" t="n"/>
      <c r="AF449" s="152" t="n"/>
      <c r="AG449" s="152" t="n"/>
      <c r="AH449" s="152" t="n"/>
      <c r="AI449" s="152" t="n"/>
      <c r="AJ449" s="152" t="n"/>
      <c r="AK449" s="152" t="n"/>
      <c r="AL449" s="152" t="n"/>
      <c r="AM449" s="152" t="n"/>
      <c r="AN449" s="166" t="n"/>
      <c r="AO449" s="155" t="n"/>
      <c r="AP449" s="152" t="n"/>
      <c r="AQ449" s="152" t="n"/>
      <c r="AR449" s="152" t="n"/>
      <c r="AS449" s="152" t="n"/>
      <c r="AT449" s="152" t="n"/>
      <c r="AU449" s="155" t="n"/>
      <c r="AV449" s="152" t="n"/>
      <c r="AW449" s="152" t="n"/>
      <c r="AX449" s="152" t="n"/>
      <c r="AY449" s="152" t="n"/>
      <c r="AZ449" s="152" t="n"/>
      <c r="BA449" s="165" t="n"/>
      <c r="BB449" s="165" t="n"/>
      <c r="BC449" s="155" t="n"/>
      <c r="BD449" s="152" t="n"/>
      <c r="BE449" s="152" t="n"/>
      <c r="BF449" s="152" t="n"/>
      <c r="BG449" s="155" t="n"/>
      <c r="BH449" s="152" t="n"/>
      <c r="BI449" s="152" t="n"/>
      <c r="BJ449" s="152" t="n"/>
      <c r="BK449" s="152" t="n"/>
      <c r="BL449" s="152" t="n"/>
      <c r="BM449" s="152" t="n"/>
      <c r="BN449" s="152" t="n"/>
      <c r="BO449" s="152" t="n"/>
      <c r="BP449" s="155" t="n"/>
      <c r="BQ449" s="152" t="n"/>
      <c r="BR449" s="152" t="n"/>
      <c r="BS449" s="152" t="n"/>
      <c r="BT449" s="152" t="n"/>
      <c r="BU449" s="152" t="n"/>
      <c r="BV449" s="152" t="n"/>
      <c r="BW449" s="152" t="n"/>
      <c r="BX449" s="165" t="n"/>
      <c r="BY449" s="150" t="n"/>
      <c r="BZ449" s="150" t="n"/>
      <c r="CA449" s="150" t="n"/>
      <c r="CB449" s="174" t="n"/>
      <c r="CC449" s="156" t="n"/>
      <c r="CD449" s="156" t="n"/>
      <c r="CE449" s="167">
        <f>IFERROR(__xludf.DUMMYFUNCTION("""COMPUTED_VALUE"""),"")</f>
        <v/>
      </c>
      <c r="CF449" s="158">
        <f>IFERROR(__xludf.DUMMYFUNCTION("""COMPUTED_VALUE"""),"")</f>
        <v/>
      </c>
      <c r="CG449" s="148" t="n"/>
      <c r="CH449" s="148" t="n"/>
      <c r="CI449" s="148" t="n"/>
      <c r="CJ449" s="148" t="n"/>
      <c r="CK449" s="148" t="n"/>
      <c r="CL449" s="148" t="n"/>
      <c r="CM449" s="148" t="n"/>
      <c r="CN449" s="148" t="n"/>
      <c r="CO449" s="148" t="n"/>
      <c r="CP449" s="148" t="n"/>
      <c r="CQ449" s="148" t="n"/>
      <c r="CR449" s="148" t="n"/>
      <c r="CS449" s="148" t="n"/>
      <c r="CT449" s="148" t="n"/>
      <c r="CU449" s="148" t="n"/>
      <c r="CV449" s="148" t="n"/>
    </row>
    <row r="450">
      <c r="A450" s="162" t="n"/>
      <c r="B450" s="64" t="n"/>
      <c r="C450" s="129" t="n"/>
      <c r="D450" s="130" t="inlineStr"/>
      <c r="E450" s="150" t="inlineStr"/>
      <c r="F450" s="150" t="inlineStr"/>
      <c r="G450" s="150" t="n"/>
      <c r="H450" s="152" t="n"/>
      <c r="I450" s="152" t="n"/>
      <c r="J450" s="152" t="n"/>
      <c r="K450" s="152" t="n"/>
      <c r="L450" s="152" t="n"/>
      <c r="M450" s="152" t="n"/>
      <c r="N450" s="152" t="n"/>
      <c r="O450" s="152" t="n"/>
      <c r="P450" s="152" t="n"/>
      <c r="Q450" s="152" t="n"/>
      <c r="R450" s="152" t="n"/>
      <c r="S450" s="165" t="n"/>
      <c r="T450" s="155" t="n"/>
      <c r="U450" s="152" t="n"/>
      <c r="V450" s="152" t="n"/>
      <c r="W450" s="152" t="n"/>
      <c r="X450" s="152" t="n"/>
      <c r="Y450" s="152" t="n"/>
      <c r="Z450" s="152" t="n"/>
      <c r="AA450" s="152" t="n"/>
      <c r="AB450" s="152" t="n"/>
      <c r="AC450" s="152" t="n"/>
      <c r="AD450" s="152" t="n"/>
      <c r="AE450" s="152" t="n"/>
      <c r="AF450" s="152" t="n"/>
      <c r="AG450" s="152" t="n"/>
      <c r="AH450" s="152" t="n"/>
      <c r="AI450" s="152" t="n"/>
      <c r="AJ450" s="152" t="n"/>
      <c r="AK450" s="152" t="n"/>
      <c r="AL450" s="152" t="n"/>
      <c r="AM450" s="152" t="n"/>
      <c r="AN450" s="166" t="n"/>
      <c r="AO450" s="155" t="n"/>
      <c r="AP450" s="152" t="n"/>
      <c r="AQ450" s="152" t="n"/>
      <c r="AR450" s="152" t="n"/>
      <c r="AS450" s="152" t="n"/>
      <c r="AT450" s="152" t="n"/>
      <c r="AU450" s="155" t="n"/>
      <c r="AV450" s="152" t="n"/>
      <c r="AW450" s="152" t="n"/>
      <c r="AX450" s="152" t="n"/>
      <c r="AY450" s="152" t="n"/>
      <c r="AZ450" s="152" t="n"/>
      <c r="BA450" s="165" t="n"/>
      <c r="BB450" s="165" t="n"/>
      <c r="BC450" s="155" t="n"/>
      <c r="BD450" s="152" t="n"/>
      <c r="BE450" s="152" t="n"/>
      <c r="BF450" s="152" t="n"/>
      <c r="BG450" s="155" t="n"/>
      <c r="BH450" s="152" t="n"/>
      <c r="BI450" s="152" t="n"/>
      <c r="BJ450" s="152" t="n"/>
      <c r="BK450" s="152" t="n"/>
      <c r="BL450" s="152" t="n"/>
      <c r="BM450" s="152" t="n"/>
      <c r="BN450" s="152" t="n"/>
      <c r="BO450" s="152" t="n"/>
      <c r="BP450" s="155" t="n"/>
      <c r="BQ450" s="152" t="n"/>
      <c r="BR450" s="152" t="n"/>
      <c r="BS450" s="152" t="n"/>
      <c r="BT450" s="152" t="n"/>
      <c r="BU450" s="152" t="n"/>
      <c r="BV450" s="152" t="n"/>
      <c r="BW450" s="152" t="n"/>
      <c r="BX450" s="165" t="n"/>
      <c r="BY450" s="150" t="n"/>
      <c r="BZ450" s="150" t="n"/>
      <c r="CA450" s="150" t="n"/>
      <c r="CB450" s="174" t="n"/>
      <c r="CC450" s="156" t="n"/>
      <c r="CD450" s="156" t="n"/>
      <c r="CE450" s="167">
        <f>IFERROR(__xludf.DUMMYFUNCTION("""COMPUTED_VALUE"""),"")</f>
        <v/>
      </c>
      <c r="CF450" s="158">
        <f>IFERROR(__xludf.DUMMYFUNCTION("""COMPUTED_VALUE"""),"")</f>
        <v/>
      </c>
      <c r="CG450" s="148" t="n"/>
      <c r="CH450" s="148" t="n"/>
      <c r="CI450" s="148" t="n"/>
      <c r="CJ450" s="148" t="n"/>
      <c r="CK450" s="148" t="n"/>
      <c r="CL450" s="148" t="n"/>
      <c r="CM450" s="148" t="n"/>
      <c r="CN450" s="148" t="n"/>
      <c r="CO450" s="148" t="n"/>
      <c r="CP450" s="148" t="n"/>
      <c r="CQ450" s="148" t="n"/>
      <c r="CR450" s="148" t="n"/>
      <c r="CS450" s="148" t="n"/>
      <c r="CT450" s="148" t="n"/>
      <c r="CU450" s="148" t="n"/>
      <c r="CV450" s="148" t="n"/>
    </row>
    <row r="451">
      <c r="A451" s="162" t="n"/>
      <c r="B451" s="64" t="n"/>
      <c r="C451" s="129" t="n"/>
      <c r="D451" s="130" t="inlineStr"/>
      <c r="E451" s="150" t="inlineStr"/>
      <c r="F451" s="150" t="inlineStr"/>
      <c r="G451" s="150" t="n"/>
      <c r="H451" s="152" t="n"/>
      <c r="I451" s="152" t="n"/>
      <c r="J451" s="152" t="n"/>
      <c r="K451" s="152" t="n"/>
      <c r="L451" s="152" t="n"/>
      <c r="M451" s="152" t="n"/>
      <c r="N451" s="152" t="n"/>
      <c r="O451" s="152" t="n"/>
      <c r="P451" s="152" t="n"/>
      <c r="Q451" s="152" t="n"/>
      <c r="R451" s="152" t="n"/>
      <c r="S451" s="165" t="n"/>
      <c r="T451" s="155" t="n"/>
      <c r="U451" s="152" t="n"/>
      <c r="V451" s="152" t="n"/>
      <c r="W451" s="152" t="n"/>
      <c r="X451" s="152" t="n"/>
      <c r="Y451" s="152" t="n"/>
      <c r="Z451" s="152" t="n"/>
      <c r="AA451" s="152" t="n"/>
      <c r="AB451" s="152" t="n"/>
      <c r="AC451" s="152" t="n"/>
      <c r="AD451" s="152" t="n"/>
      <c r="AE451" s="152" t="n"/>
      <c r="AF451" s="152" t="n"/>
      <c r="AG451" s="152" t="n"/>
      <c r="AH451" s="152" t="n"/>
      <c r="AI451" s="152" t="n"/>
      <c r="AJ451" s="152" t="n"/>
      <c r="AK451" s="152" t="n"/>
      <c r="AL451" s="152" t="n"/>
      <c r="AM451" s="152" t="n"/>
      <c r="AN451" s="166" t="n"/>
      <c r="AO451" s="155" t="n"/>
      <c r="AP451" s="152" t="n"/>
      <c r="AQ451" s="152" t="n"/>
      <c r="AR451" s="152" t="n"/>
      <c r="AS451" s="152" t="n"/>
      <c r="AT451" s="152" t="n"/>
      <c r="AU451" s="155" t="n"/>
      <c r="AV451" s="152" t="n"/>
      <c r="AW451" s="152" t="n"/>
      <c r="AX451" s="152" t="n"/>
      <c r="AY451" s="152" t="n"/>
      <c r="AZ451" s="152" t="n"/>
      <c r="BA451" s="165" t="n"/>
      <c r="BB451" s="165" t="n"/>
      <c r="BC451" s="155" t="n"/>
      <c r="BD451" s="152" t="n"/>
      <c r="BE451" s="152" t="n"/>
      <c r="BF451" s="152" t="n"/>
      <c r="BG451" s="155" t="n"/>
      <c r="BH451" s="152" t="n"/>
      <c r="BI451" s="152" t="n"/>
      <c r="BJ451" s="152" t="n"/>
      <c r="BK451" s="152" t="n"/>
      <c r="BL451" s="152" t="n"/>
      <c r="BM451" s="152" t="n"/>
      <c r="BN451" s="152" t="n"/>
      <c r="BO451" s="152" t="n"/>
      <c r="BP451" s="155" t="n"/>
      <c r="BQ451" s="152" t="n"/>
      <c r="BR451" s="152" t="n"/>
      <c r="BS451" s="152" t="n"/>
      <c r="BT451" s="152" t="n"/>
      <c r="BU451" s="152" t="n"/>
      <c r="BV451" s="152" t="n"/>
      <c r="BW451" s="152" t="n"/>
      <c r="BX451" s="165" t="n"/>
      <c r="BY451" s="150" t="n"/>
      <c r="BZ451" s="150" t="n"/>
      <c r="CA451" s="150" t="n"/>
      <c r="CB451" s="174" t="n"/>
      <c r="CC451" s="156" t="n"/>
      <c r="CD451" s="156" t="n"/>
      <c r="CE451" s="167">
        <f>IFERROR(__xludf.DUMMYFUNCTION("""COMPUTED_VALUE"""),"")</f>
        <v/>
      </c>
      <c r="CF451" s="158">
        <f>IFERROR(__xludf.DUMMYFUNCTION("""COMPUTED_VALUE"""),"")</f>
        <v/>
      </c>
      <c r="CG451" s="148" t="n"/>
      <c r="CH451" s="148" t="n"/>
      <c r="CI451" s="148" t="n"/>
      <c r="CJ451" s="148" t="n"/>
      <c r="CK451" s="148" t="n"/>
      <c r="CL451" s="148" t="n"/>
      <c r="CM451" s="148" t="n"/>
      <c r="CN451" s="148" t="n"/>
      <c r="CO451" s="148" t="n"/>
      <c r="CP451" s="148" t="n"/>
      <c r="CQ451" s="148" t="n"/>
      <c r="CR451" s="148" t="n"/>
      <c r="CS451" s="148" t="n"/>
      <c r="CT451" s="148" t="n"/>
      <c r="CU451" s="148" t="n"/>
      <c r="CV451" s="148" t="n"/>
    </row>
    <row r="452">
      <c r="A452" s="162" t="n"/>
      <c r="B452" s="64" t="n"/>
      <c r="C452" s="129" t="n"/>
      <c r="D452" s="130" t="inlineStr"/>
      <c r="E452" s="150" t="inlineStr"/>
      <c r="F452" s="150" t="inlineStr"/>
      <c r="G452" s="150" t="n"/>
      <c r="H452" s="152" t="n"/>
      <c r="I452" s="152" t="n"/>
      <c r="J452" s="152" t="n"/>
      <c r="K452" s="152" t="n"/>
      <c r="L452" s="152" t="n"/>
      <c r="M452" s="152" t="n"/>
      <c r="N452" s="152" t="n"/>
      <c r="O452" s="152" t="n"/>
      <c r="P452" s="152" t="n"/>
      <c r="Q452" s="152" t="n"/>
      <c r="R452" s="152" t="n"/>
      <c r="S452" s="165" t="n"/>
      <c r="T452" s="155" t="n"/>
      <c r="U452" s="152" t="n"/>
      <c r="V452" s="152" t="n"/>
      <c r="W452" s="152" t="n"/>
      <c r="X452" s="152" t="n"/>
      <c r="Y452" s="152" t="n"/>
      <c r="Z452" s="152" t="n"/>
      <c r="AA452" s="152" t="n"/>
      <c r="AB452" s="152" t="n"/>
      <c r="AC452" s="152" t="n"/>
      <c r="AD452" s="152" t="n"/>
      <c r="AE452" s="152" t="n"/>
      <c r="AF452" s="152" t="n"/>
      <c r="AG452" s="152" t="n"/>
      <c r="AH452" s="152" t="n"/>
      <c r="AI452" s="152" t="n"/>
      <c r="AJ452" s="152" t="n"/>
      <c r="AK452" s="152" t="n"/>
      <c r="AL452" s="152" t="n"/>
      <c r="AM452" s="152" t="n"/>
      <c r="AN452" s="166" t="n"/>
      <c r="AO452" s="155" t="n"/>
      <c r="AP452" s="152" t="n"/>
      <c r="AQ452" s="152" t="n"/>
      <c r="AR452" s="152" t="n"/>
      <c r="AS452" s="152" t="n"/>
      <c r="AT452" s="152" t="n"/>
      <c r="AU452" s="155" t="n"/>
      <c r="AV452" s="152" t="n"/>
      <c r="AW452" s="152" t="n"/>
      <c r="AX452" s="152" t="n"/>
      <c r="AY452" s="152" t="n"/>
      <c r="AZ452" s="152" t="n"/>
      <c r="BA452" s="165" t="n"/>
      <c r="BB452" s="165" t="n"/>
      <c r="BC452" s="155" t="n"/>
      <c r="BD452" s="152" t="n"/>
      <c r="BE452" s="152" t="n"/>
      <c r="BF452" s="152" t="n"/>
      <c r="BG452" s="155" t="n"/>
      <c r="BH452" s="152" t="n"/>
      <c r="BI452" s="152" t="n"/>
      <c r="BJ452" s="152" t="n"/>
      <c r="BK452" s="152" t="n"/>
      <c r="BL452" s="152" t="n"/>
      <c r="BM452" s="152" t="n"/>
      <c r="BN452" s="152" t="n"/>
      <c r="BO452" s="152" t="n"/>
      <c r="BP452" s="155" t="n"/>
      <c r="BQ452" s="152" t="n"/>
      <c r="BR452" s="152" t="n"/>
      <c r="BS452" s="152" t="n"/>
      <c r="BT452" s="152" t="n"/>
      <c r="BU452" s="152" t="n"/>
      <c r="BV452" s="152" t="n"/>
      <c r="BW452" s="152" t="n"/>
      <c r="BX452" s="165" t="n"/>
      <c r="BY452" s="150" t="n"/>
      <c r="BZ452" s="150" t="n"/>
      <c r="CA452" s="150" t="n"/>
      <c r="CB452" s="174" t="n"/>
      <c r="CC452" s="156" t="n"/>
      <c r="CD452" s="156" t="n"/>
      <c r="CE452" s="167">
        <f>IFERROR(__xludf.DUMMYFUNCTION("""COMPUTED_VALUE"""),"")</f>
        <v/>
      </c>
      <c r="CF452" s="158">
        <f>IFERROR(__xludf.DUMMYFUNCTION("""COMPUTED_VALUE"""),"")</f>
        <v/>
      </c>
      <c r="CG452" s="148" t="n"/>
      <c r="CH452" s="148" t="n"/>
      <c r="CI452" s="148" t="n"/>
      <c r="CJ452" s="148" t="n"/>
      <c r="CK452" s="148" t="n"/>
      <c r="CL452" s="148" t="n"/>
      <c r="CM452" s="148" t="n"/>
      <c r="CN452" s="148" t="n"/>
      <c r="CO452" s="148" t="n"/>
      <c r="CP452" s="148" t="n"/>
      <c r="CQ452" s="148" t="n"/>
      <c r="CR452" s="148" t="n"/>
      <c r="CS452" s="148" t="n"/>
      <c r="CT452" s="148" t="n"/>
      <c r="CU452" s="148" t="n"/>
      <c r="CV452" s="148" t="n"/>
    </row>
    <row r="453">
      <c r="A453" s="162" t="n"/>
      <c r="B453" s="64" t="n"/>
      <c r="C453" s="129" t="n"/>
      <c r="D453" s="130" t="inlineStr"/>
      <c r="E453" s="150" t="inlineStr"/>
      <c r="F453" s="150" t="inlineStr"/>
      <c r="G453" s="150" t="n"/>
      <c r="H453" s="152" t="n"/>
      <c r="I453" s="152" t="n"/>
      <c r="J453" s="152" t="n"/>
      <c r="K453" s="152" t="n"/>
      <c r="L453" s="152" t="n"/>
      <c r="M453" s="152" t="n"/>
      <c r="N453" s="152" t="n"/>
      <c r="O453" s="152" t="n"/>
      <c r="P453" s="152" t="n"/>
      <c r="Q453" s="152" t="n"/>
      <c r="R453" s="152" t="n"/>
      <c r="S453" s="165" t="n"/>
      <c r="T453" s="155" t="n"/>
      <c r="U453" s="152" t="n"/>
      <c r="V453" s="152" t="n"/>
      <c r="W453" s="152" t="n"/>
      <c r="X453" s="152" t="n"/>
      <c r="Y453" s="152" t="n"/>
      <c r="Z453" s="152" t="n"/>
      <c r="AA453" s="152" t="n"/>
      <c r="AB453" s="152" t="n"/>
      <c r="AC453" s="152" t="n"/>
      <c r="AD453" s="152" t="n"/>
      <c r="AE453" s="152" t="n"/>
      <c r="AF453" s="152" t="n"/>
      <c r="AG453" s="152" t="n"/>
      <c r="AH453" s="152" t="n"/>
      <c r="AI453" s="152" t="n"/>
      <c r="AJ453" s="152" t="n"/>
      <c r="AK453" s="152" t="n"/>
      <c r="AL453" s="152" t="n"/>
      <c r="AM453" s="152" t="n"/>
      <c r="AN453" s="166" t="n"/>
      <c r="AO453" s="155" t="n"/>
      <c r="AP453" s="152" t="n"/>
      <c r="AQ453" s="152" t="n"/>
      <c r="AR453" s="152" t="n"/>
      <c r="AS453" s="152" t="n"/>
      <c r="AT453" s="152" t="n"/>
      <c r="AU453" s="155" t="n"/>
      <c r="AV453" s="152" t="n"/>
      <c r="AW453" s="152" t="n"/>
      <c r="AX453" s="152" t="n"/>
      <c r="AY453" s="152" t="n"/>
      <c r="AZ453" s="152" t="n"/>
      <c r="BA453" s="165" t="n"/>
      <c r="BB453" s="165" t="n"/>
      <c r="BC453" s="155" t="n"/>
      <c r="BD453" s="152" t="n"/>
      <c r="BE453" s="152" t="n"/>
      <c r="BF453" s="152" t="n"/>
      <c r="BG453" s="155" t="n"/>
      <c r="BH453" s="152" t="n"/>
      <c r="BI453" s="152" t="n"/>
      <c r="BJ453" s="152" t="n"/>
      <c r="BK453" s="152" t="n"/>
      <c r="BL453" s="152" t="n"/>
      <c r="BM453" s="152" t="n"/>
      <c r="BN453" s="152" t="n"/>
      <c r="BO453" s="152" t="n"/>
      <c r="BP453" s="155" t="n"/>
      <c r="BQ453" s="152" t="n"/>
      <c r="BR453" s="152" t="n"/>
      <c r="BS453" s="152" t="n"/>
      <c r="BT453" s="152" t="n"/>
      <c r="BU453" s="152" t="n"/>
      <c r="BV453" s="152" t="n"/>
      <c r="BW453" s="152" t="n"/>
      <c r="BX453" s="165" t="n"/>
      <c r="BY453" s="150" t="n"/>
      <c r="BZ453" s="150" t="n"/>
      <c r="CA453" s="150" t="n"/>
      <c r="CB453" s="174" t="n"/>
      <c r="CC453" s="156" t="n"/>
      <c r="CD453" s="156" t="n"/>
      <c r="CE453" s="167">
        <f>IFERROR(__xludf.DUMMYFUNCTION("""COMPUTED_VALUE"""),"")</f>
        <v/>
      </c>
      <c r="CF453" s="158">
        <f>IFERROR(__xludf.DUMMYFUNCTION("""COMPUTED_VALUE"""),"")</f>
        <v/>
      </c>
      <c r="CG453" s="148" t="n"/>
      <c r="CH453" s="148" t="n"/>
      <c r="CI453" s="148" t="n"/>
      <c r="CJ453" s="148" t="n"/>
      <c r="CK453" s="148" t="n"/>
      <c r="CL453" s="148" t="n"/>
      <c r="CM453" s="148" t="n"/>
      <c r="CN453" s="148" t="n"/>
      <c r="CO453" s="148" t="n"/>
      <c r="CP453" s="148" t="n"/>
      <c r="CQ453" s="148" t="n"/>
      <c r="CR453" s="148" t="n"/>
      <c r="CS453" s="148" t="n"/>
      <c r="CT453" s="148" t="n"/>
      <c r="CU453" s="148" t="n"/>
      <c r="CV453" s="148" t="n"/>
    </row>
    <row r="454">
      <c r="A454" s="162" t="n"/>
      <c r="B454" s="64" t="n"/>
      <c r="C454" s="129" t="n"/>
      <c r="D454" s="130" t="inlineStr"/>
      <c r="E454" s="150" t="inlineStr"/>
      <c r="F454" s="150" t="inlineStr"/>
      <c r="G454" s="150" t="n"/>
      <c r="H454" s="152" t="n"/>
      <c r="I454" s="152" t="n"/>
      <c r="J454" s="152" t="n"/>
      <c r="K454" s="152" t="n"/>
      <c r="L454" s="152" t="n"/>
      <c r="M454" s="152" t="n"/>
      <c r="N454" s="152" t="n"/>
      <c r="O454" s="152" t="n"/>
      <c r="P454" s="152" t="n"/>
      <c r="Q454" s="152" t="n"/>
      <c r="R454" s="152" t="n"/>
      <c r="S454" s="165" t="n"/>
      <c r="T454" s="155" t="n"/>
      <c r="U454" s="152" t="n"/>
      <c r="V454" s="152" t="n"/>
      <c r="W454" s="152" t="n"/>
      <c r="X454" s="152" t="n"/>
      <c r="Y454" s="152" t="n"/>
      <c r="Z454" s="152" t="n"/>
      <c r="AA454" s="152" t="n"/>
      <c r="AB454" s="152" t="n"/>
      <c r="AC454" s="152" t="n"/>
      <c r="AD454" s="152" t="n"/>
      <c r="AE454" s="152" t="n"/>
      <c r="AF454" s="152" t="n"/>
      <c r="AG454" s="152" t="n"/>
      <c r="AH454" s="152" t="n"/>
      <c r="AI454" s="152" t="n"/>
      <c r="AJ454" s="152" t="n"/>
      <c r="AK454" s="152" t="n"/>
      <c r="AL454" s="152" t="n"/>
      <c r="AM454" s="152" t="n"/>
      <c r="AN454" s="166" t="n"/>
      <c r="AO454" s="155" t="n"/>
      <c r="AP454" s="152" t="n"/>
      <c r="AQ454" s="152" t="n"/>
      <c r="AR454" s="152" t="n"/>
      <c r="AS454" s="152" t="n"/>
      <c r="AT454" s="152" t="n"/>
      <c r="AU454" s="155" t="n"/>
      <c r="AV454" s="152" t="n"/>
      <c r="AW454" s="152" t="n"/>
      <c r="AX454" s="152" t="n"/>
      <c r="AY454" s="152" t="n"/>
      <c r="AZ454" s="152" t="n"/>
      <c r="BA454" s="165" t="n"/>
      <c r="BB454" s="165" t="n"/>
      <c r="BC454" s="155" t="n"/>
      <c r="BD454" s="152" t="n"/>
      <c r="BE454" s="152" t="n"/>
      <c r="BF454" s="152" t="n"/>
      <c r="BG454" s="155" t="n"/>
      <c r="BH454" s="152" t="n"/>
      <c r="BI454" s="152" t="n"/>
      <c r="BJ454" s="152" t="n"/>
      <c r="BK454" s="152" t="n"/>
      <c r="BL454" s="152" t="n"/>
      <c r="BM454" s="152" t="n"/>
      <c r="BN454" s="152" t="n"/>
      <c r="BO454" s="152" t="n"/>
      <c r="BP454" s="155" t="n"/>
      <c r="BQ454" s="152" t="n"/>
      <c r="BR454" s="152" t="n"/>
      <c r="BS454" s="152" t="n"/>
      <c r="BT454" s="152" t="n"/>
      <c r="BU454" s="152" t="n"/>
      <c r="BV454" s="152" t="n"/>
      <c r="BW454" s="152" t="n"/>
      <c r="BX454" s="165" t="n"/>
      <c r="BY454" s="150" t="n"/>
      <c r="BZ454" s="150" t="n"/>
      <c r="CA454" s="150" t="n"/>
      <c r="CB454" s="174" t="n"/>
      <c r="CC454" s="156" t="n"/>
      <c r="CD454" s="156" t="n"/>
      <c r="CE454" s="167">
        <f>IFERROR(__xludf.DUMMYFUNCTION("""COMPUTED_VALUE"""),"")</f>
        <v/>
      </c>
      <c r="CF454" s="158">
        <f>IFERROR(__xludf.DUMMYFUNCTION("""COMPUTED_VALUE"""),"")</f>
        <v/>
      </c>
      <c r="CG454" s="148" t="n"/>
      <c r="CH454" s="148" t="n"/>
      <c r="CI454" s="148" t="n"/>
      <c r="CJ454" s="148" t="n"/>
      <c r="CK454" s="148" t="n"/>
      <c r="CL454" s="148" t="n"/>
      <c r="CM454" s="148" t="n"/>
      <c r="CN454" s="148" t="n"/>
      <c r="CO454" s="148" t="n"/>
      <c r="CP454" s="148" t="n"/>
      <c r="CQ454" s="148" t="n"/>
      <c r="CR454" s="148" t="n"/>
      <c r="CS454" s="148" t="n"/>
      <c r="CT454" s="148" t="n"/>
      <c r="CU454" s="148" t="n"/>
      <c r="CV454" s="148" t="n"/>
    </row>
    <row r="455">
      <c r="A455" s="162" t="n"/>
      <c r="B455" s="64" t="n"/>
      <c r="C455" s="129" t="n"/>
      <c r="D455" s="130" t="inlineStr"/>
      <c r="E455" s="150" t="inlineStr"/>
      <c r="F455" s="150" t="inlineStr"/>
      <c r="G455" s="150" t="n"/>
      <c r="H455" s="152" t="n"/>
      <c r="I455" s="152" t="n"/>
      <c r="J455" s="152" t="n"/>
      <c r="K455" s="152" t="n"/>
      <c r="L455" s="152" t="n"/>
      <c r="M455" s="152" t="n"/>
      <c r="N455" s="152" t="n"/>
      <c r="O455" s="152" t="n"/>
      <c r="P455" s="152" t="n"/>
      <c r="Q455" s="152" t="n"/>
      <c r="R455" s="152" t="n"/>
      <c r="S455" s="165" t="n"/>
      <c r="T455" s="155" t="n"/>
      <c r="U455" s="152" t="n"/>
      <c r="V455" s="152" t="n"/>
      <c r="W455" s="152" t="n"/>
      <c r="X455" s="152" t="n"/>
      <c r="Y455" s="152" t="n"/>
      <c r="Z455" s="152" t="n"/>
      <c r="AA455" s="152" t="n"/>
      <c r="AB455" s="152" t="n"/>
      <c r="AC455" s="152" t="n"/>
      <c r="AD455" s="152" t="n"/>
      <c r="AE455" s="152" t="n"/>
      <c r="AF455" s="152" t="n"/>
      <c r="AG455" s="152" t="n"/>
      <c r="AH455" s="152" t="n"/>
      <c r="AI455" s="152" t="n"/>
      <c r="AJ455" s="152" t="n"/>
      <c r="AK455" s="152" t="n"/>
      <c r="AL455" s="152" t="n"/>
      <c r="AM455" s="152" t="n"/>
      <c r="AN455" s="166" t="n"/>
      <c r="AO455" s="155" t="n"/>
      <c r="AP455" s="152" t="n"/>
      <c r="AQ455" s="152" t="n"/>
      <c r="AR455" s="152" t="n"/>
      <c r="AS455" s="152" t="n"/>
      <c r="AT455" s="152" t="n"/>
      <c r="AU455" s="155" t="n"/>
      <c r="AV455" s="152" t="n"/>
      <c r="AW455" s="152" t="n"/>
      <c r="AX455" s="152" t="n"/>
      <c r="AY455" s="152" t="n"/>
      <c r="AZ455" s="152" t="n"/>
      <c r="BA455" s="165" t="n"/>
      <c r="BB455" s="165" t="n"/>
      <c r="BC455" s="155" t="n"/>
      <c r="BD455" s="152" t="n"/>
      <c r="BE455" s="152" t="n"/>
      <c r="BF455" s="152" t="n"/>
      <c r="BG455" s="155" t="n"/>
      <c r="BH455" s="152" t="n"/>
      <c r="BI455" s="152" t="n"/>
      <c r="BJ455" s="152" t="n"/>
      <c r="BK455" s="152" t="n"/>
      <c r="BL455" s="152" t="n"/>
      <c r="BM455" s="152" t="n"/>
      <c r="BN455" s="152" t="n"/>
      <c r="BO455" s="152" t="n"/>
      <c r="BP455" s="155" t="n"/>
      <c r="BQ455" s="152" t="n"/>
      <c r="BR455" s="152" t="n"/>
      <c r="BS455" s="152" t="n"/>
      <c r="BT455" s="152" t="n"/>
      <c r="BU455" s="152" t="n"/>
      <c r="BV455" s="152" t="n"/>
      <c r="BW455" s="152" t="n"/>
      <c r="BX455" s="165" t="n"/>
      <c r="BY455" s="150" t="n"/>
      <c r="BZ455" s="150" t="n"/>
      <c r="CA455" s="150" t="n"/>
      <c r="CB455" s="174" t="n"/>
      <c r="CC455" s="156" t="n"/>
      <c r="CD455" s="156" t="n"/>
      <c r="CE455" s="167">
        <f>IFERROR(__xludf.DUMMYFUNCTION("""COMPUTED_VALUE"""),"")</f>
        <v/>
      </c>
      <c r="CF455" s="158">
        <f>IFERROR(__xludf.DUMMYFUNCTION("""COMPUTED_VALUE"""),"")</f>
        <v/>
      </c>
      <c r="CG455" s="148" t="n"/>
      <c r="CH455" s="148" t="n"/>
      <c r="CI455" s="148" t="n"/>
      <c r="CJ455" s="148" t="n"/>
      <c r="CK455" s="148" t="n"/>
      <c r="CL455" s="148" t="n"/>
      <c r="CM455" s="148" t="n"/>
      <c r="CN455" s="148" t="n"/>
      <c r="CO455" s="148" t="n"/>
      <c r="CP455" s="148" t="n"/>
      <c r="CQ455" s="148" t="n"/>
      <c r="CR455" s="148" t="n"/>
      <c r="CS455" s="148" t="n"/>
      <c r="CT455" s="148" t="n"/>
      <c r="CU455" s="148" t="n"/>
      <c r="CV455" s="148" t="n"/>
    </row>
    <row r="456">
      <c r="A456" s="162" t="n"/>
      <c r="B456" s="64" t="n"/>
      <c r="C456" s="129" t="n"/>
      <c r="D456" s="130" t="inlineStr"/>
      <c r="E456" s="150" t="inlineStr"/>
      <c r="F456" s="150" t="inlineStr"/>
      <c r="G456" s="150" t="n"/>
      <c r="H456" s="152" t="n"/>
      <c r="I456" s="152" t="n"/>
      <c r="J456" s="152" t="n"/>
      <c r="K456" s="152" t="n"/>
      <c r="L456" s="152" t="n"/>
      <c r="M456" s="152" t="n"/>
      <c r="N456" s="152" t="n"/>
      <c r="O456" s="152" t="n"/>
      <c r="P456" s="152" t="n"/>
      <c r="Q456" s="152" t="n"/>
      <c r="R456" s="152" t="n"/>
      <c r="S456" s="165" t="n"/>
      <c r="T456" s="155" t="n"/>
      <c r="U456" s="152" t="n"/>
      <c r="V456" s="152" t="n"/>
      <c r="W456" s="152" t="n"/>
      <c r="X456" s="152" t="n"/>
      <c r="Y456" s="152" t="n"/>
      <c r="Z456" s="152" t="n"/>
      <c r="AA456" s="152" t="n"/>
      <c r="AB456" s="152" t="n"/>
      <c r="AC456" s="152" t="n"/>
      <c r="AD456" s="152" t="n"/>
      <c r="AE456" s="152" t="n"/>
      <c r="AF456" s="152" t="n"/>
      <c r="AG456" s="152" t="n"/>
      <c r="AH456" s="152" t="n"/>
      <c r="AI456" s="152" t="n"/>
      <c r="AJ456" s="152" t="n"/>
      <c r="AK456" s="152" t="n"/>
      <c r="AL456" s="152" t="n"/>
      <c r="AM456" s="152" t="n"/>
      <c r="AN456" s="166" t="n"/>
      <c r="AO456" s="155" t="n"/>
      <c r="AP456" s="152" t="n"/>
      <c r="AQ456" s="152" t="n"/>
      <c r="AR456" s="152" t="n"/>
      <c r="AS456" s="152" t="n"/>
      <c r="AT456" s="152" t="n"/>
      <c r="AU456" s="155" t="n"/>
      <c r="AV456" s="152" t="n"/>
      <c r="AW456" s="152" t="n"/>
      <c r="AX456" s="152" t="n"/>
      <c r="AY456" s="152" t="n"/>
      <c r="AZ456" s="152" t="n"/>
      <c r="BA456" s="165" t="n"/>
      <c r="BB456" s="165" t="n"/>
      <c r="BC456" s="155" t="n"/>
      <c r="BD456" s="152" t="n"/>
      <c r="BE456" s="152" t="n"/>
      <c r="BF456" s="152" t="n"/>
      <c r="BG456" s="155" t="n"/>
      <c r="BH456" s="152" t="n"/>
      <c r="BI456" s="152" t="n"/>
      <c r="BJ456" s="152" t="n"/>
      <c r="BK456" s="152" t="n"/>
      <c r="BL456" s="152" t="n"/>
      <c r="BM456" s="152" t="n"/>
      <c r="BN456" s="152" t="n"/>
      <c r="BO456" s="152" t="n"/>
      <c r="BP456" s="155" t="n"/>
      <c r="BQ456" s="152" t="n"/>
      <c r="BR456" s="152" t="n"/>
      <c r="BS456" s="152" t="n"/>
      <c r="BT456" s="152" t="n"/>
      <c r="BU456" s="152" t="n"/>
      <c r="BV456" s="152" t="n"/>
      <c r="BW456" s="152" t="n"/>
      <c r="BX456" s="165" t="n"/>
      <c r="BY456" s="150" t="n"/>
      <c r="BZ456" s="150" t="n"/>
      <c r="CA456" s="150" t="n"/>
      <c r="CB456" s="174" t="n"/>
      <c r="CC456" s="156" t="n"/>
      <c r="CD456" s="156" t="n"/>
      <c r="CE456" s="167">
        <f>IFERROR(__xludf.DUMMYFUNCTION("""COMPUTED_VALUE"""),"")</f>
        <v/>
      </c>
      <c r="CF456" s="158">
        <f>IFERROR(__xludf.DUMMYFUNCTION("""COMPUTED_VALUE"""),"")</f>
        <v/>
      </c>
      <c r="CG456" s="148" t="n"/>
      <c r="CH456" s="148" t="n"/>
      <c r="CI456" s="148" t="n"/>
      <c r="CJ456" s="148" t="n"/>
      <c r="CK456" s="148" t="n"/>
      <c r="CL456" s="148" t="n"/>
      <c r="CM456" s="148" t="n"/>
      <c r="CN456" s="148" t="n"/>
      <c r="CO456" s="148" t="n"/>
      <c r="CP456" s="148" t="n"/>
      <c r="CQ456" s="148" t="n"/>
      <c r="CR456" s="148" t="n"/>
      <c r="CS456" s="148" t="n"/>
      <c r="CT456" s="148" t="n"/>
      <c r="CU456" s="148" t="n"/>
      <c r="CV456" s="148" t="n"/>
    </row>
    <row r="457">
      <c r="A457" s="162" t="n"/>
      <c r="B457" s="64" t="n"/>
      <c r="C457" s="129" t="n"/>
      <c r="D457" s="130" t="inlineStr"/>
      <c r="E457" s="150" t="inlineStr"/>
      <c r="F457" s="150" t="inlineStr"/>
      <c r="G457" s="150" t="n"/>
      <c r="H457" s="152" t="n"/>
      <c r="I457" s="152" t="n"/>
      <c r="J457" s="152" t="n"/>
      <c r="K457" s="152" t="n"/>
      <c r="L457" s="152" t="n"/>
      <c r="M457" s="152" t="n"/>
      <c r="N457" s="152" t="n"/>
      <c r="O457" s="152" t="n"/>
      <c r="P457" s="152" t="n"/>
      <c r="Q457" s="152" t="n"/>
      <c r="R457" s="152" t="n"/>
      <c r="S457" s="165" t="n"/>
      <c r="T457" s="155" t="n"/>
      <c r="U457" s="152" t="n"/>
      <c r="V457" s="152" t="n"/>
      <c r="W457" s="152" t="n"/>
      <c r="X457" s="152" t="n"/>
      <c r="Y457" s="152" t="n"/>
      <c r="Z457" s="152" t="n"/>
      <c r="AA457" s="152" t="n"/>
      <c r="AB457" s="152" t="n"/>
      <c r="AC457" s="152" t="n"/>
      <c r="AD457" s="152" t="n"/>
      <c r="AE457" s="152" t="n"/>
      <c r="AF457" s="152" t="n"/>
      <c r="AG457" s="152" t="n"/>
      <c r="AH457" s="152" t="n"/>
      <c r="AI457" s="152" t="n"/>
      <c r="AJ457" s="152" t="n"/>
      <c r="AK457" s="152" t="n"/>
      <c r="AL457" s="152" t="n"/>
      <c r="AM457" s="152" t="n"/>
      <c r="AN457" s="166" t="n"/>
      <c r="AO457" s="155" t="n"/>
      <c r="AP457" s="152" t="n"/>
      <c r="AQ457" s="152" t="n"/>
      <c r="AR457" s="152" t="n"/>
      <c r="AS457" s="152" t="n"/>
      <c r="AT457" s="152" t="n"/>
      <c r="AU457" s="155" t="n"/>
      <c r="AV457" s="152" t="n"/>
      <c r="AW457" s="152" t="n"/>
      <c r="AX457" s="152" t="n"/>
      <c r="AY457" s="152" t="n"/>
      <c r="AZ457" s="152" t="n"/>
      <c r="BA457" s="165" t="n"/>
      <c r="BB457" s="165" t="n"/>
      <c r="BC457" s="155" t="n"/>
      <c r="BD457" s="152" t="n"/>
      <c r="BE457" s="152" t="n"/>
      <c r="BF457" s="152" t="n"/>
      <c r="BG457" s="155" t="n"/>
      <c r="BH457" s="152" t="n"/>
      <c r="BI457" s="152" t="n"/>
      <c r="BJ457" s="152" t="n"/>
      <c r="BK457" s="152" t="n"/>
      <c r="BL457" s="152" t="n"/>
      <c r="BM457" s="152" t="n"/>
      <c r="BN457" s="152" t="n"/>
      <c r="BO457" s="152" t="n"/>
      <c r="BP457" s="155" t="n"/>
      <c r="BQ457" s="152" t="n"/>
      <c r="BR457" s="152" t="n"/>
      <c r="BS457" s="152" t="n"/>
      <c r="BT457" s="152" t="n"/>
      <c r="BU457" s="152" t="n"/>
      <c r="BV457" s="152" t="n"/>
      <c r="BW457" s="152" t="n"/>
      <c r="BX457" s="165" t="n"/>
      <c r="BY457" s="150" t="n"/>
      <c r="BZ457" s="150" t="n"/>
      <c r="CA457" s="150" t="n"/>
      <c r="CB457" s="174" t="n"/>
      <c r="CC457" s="156" t="n"/>
      <c r="CD457" s="156" t="n"/>
      <c r="CE457" s="167">
        <f>IFERROR(__xludf.DUMMYFUNCTION("""COMPUTED_VALUE"""),"")</f>
        <v/>
      </c>
      <c r="CF457" s="158">
        <f>IFERROR(__xludf.DUMMYFUNCTION("""COMPUTED_VALUE"""),"")</f>
        <v/>
      </c>
      <c r="CG457" s="148" t="n"/>
      <c r="CH457" s="148" t="n"/>
      <c r="CI457" s="148" t="n"/>
      <c r="CJ457" s="148" t="n"/>
      <c r="CK457" s="148" t="n"/>
      <c r="CL457" s="148" t="n"/>
      <c r="CM457" s="148" t="n"/>
      <c r="CN457" s="148" t="n"/>
      <c r="CO457" s="148" t="n"/>
      <c r="CP457" s="148" t="n"/>
      <c r="CQ457" s="148" t="n"/>
      <c r="CR457" s="148" t="n"/>
      <c r="CS457" s="148" t="n"/>
      <c r="CT457" s="148" t="n"/>
      <c r="CU457" s="148" t="n"/>
      <c r="CV457" s="148" t="n"/>
    </row>
    <row r="458">
      <c r="A458" s="162" t="n"/>
      <c r="B458" s="64" t="n"/>
      <c r="C458" s="129" t="n"/>
      <c r="D458" s="130" t="inlineStr"/>
      <c r="E458" s="150" t="inlineStr"/>
      <c r="F458" s="150" t="inlineStr"/>
      <c r="G458" s="150" t="n"/>
      <c r="H458" s="152" t="n"/>
      <c r="I458" s="152" t="n"/>
      <c r="J458" s="152" t="n"/>
      <c r="K458" s="152" t="n"/>
      <c r="L458" s="152" t="n"/>
      <c r="M458" s="152" t="n"/>
      <c r="N458" s="152" t="n"/>
      <c r="O458" s="152" t="n"/>
      <c r="P458" s="152" t="n"/>
      <c r="Q458" s="152" t="n"/>
      <c r="R458" s="152" t="n"/>
      <c r="S458" s="165" t="n"/>
      <c r="T458" s="155" t="n"/>
      <c r="U458" s="152" t="n"/>
      <c r="V458" s="152" t="n"/>
      <c r="W458" s="152" t="n"/>
      <c r="X458" s="152" t="n"/>
      <c r="Y458" s="152" t="n"/>
      <c r="Z458" s="152" t="n"/>
      <c r="AA458" s="152" t="n"/>
      <c r="AB458" s="152" t="n"/>
      <c r="AC458" s="152" t="n"/>
      <c r="AD458" s="152" t="n"/>
      <c r="AE458" s="152" t="n"/>
      <c r="AF458" s="152" t="n"/>
      <c r="AG458" s="152" t="n"/>
      <c r="AH458" s="152" t="n"/>
      <c r="AI458" s="152" t="n"/>
      <c r="AJ458" s="152" t="n"/>
      <c r="AK458" s="152" t="n"/>
      <c r="AL458" s="152" t="n"/>
      <c r="AM458" s="152" t="n"/>
      <c r="AN458" s="166" t="n"/>
      <c r="AO458" s="155" t="n"/>
      <c r="AP458" s="152" t="n"/>
      <c r="AQ458" s="152" t="n"/>
      <c r="AR458" s="152" t="n"/>
      <c r="AS458" s="152" t="n"/>
      <c r="AT458" s="152" t="n"/>
      <c r="AU458" s="155" t="n"/>
      <c r="AV458" s="152" t="n"/>
      <c r="AW458" s="152" t="n"/>
      <c r="AX458" s="152" t="n"/>
      <c r="AY458" s="152" t="n"/>
      <c r="AZ458" s="152" t="n"/>
      <c r="BA458" s="165" t="n"/>
      <c r="BB458" s="165" t="n"/>
      <c r="BC458" s="155" t="n"/>
      <c r="BD458" s="152" t="n"/>
      <c r="BE458" s="152" t="n"/>
      <c r="BF458" s="152" t="n"/>
      <c r="BG458" s="155" t="n"/>
      <c r="BH458" s="152" t="n"/>
      <c r="BI458" s="152" t="n"/>
      <c r="BJ458" s="152" t="n"/>
      <c r="BK458" s="152" t="n"/>
      <c r="BL458" s="152" t="n"/>
      <c r="BM458" s="152" t="n"/>
      <c r="BN458" s="152" t="n"/>
      <c r="BO458" s="152" t="n"/>
      <c r="BP458" s="155" t="n"/>
      <c r="BQ458" s="152" t="n"/>
      <c r="BR458" s="152" t="n"/>
      <c r="BS458" s="152" t="n"/>
      <c r="BT458" s="152" t="n"/>
      <c r="BU458" s="152" t="n"/>
      <c r="BV458" s="152" t="n"/>
      <c r="BW458" s="152" t="n"/>
      <c r="BX458" s="165" t="n"/>
      <c r="BY458" s="150" t="n"/>
      <c r="BZ458" s="150" t="n"/>
      <c r="CA458" s="150" t="n"/>
      <c r="CB458" s="174" t="n"/>
      <c r="CC458" s="156" t="n"/>
      <c r="CD458" s="156" t="n"/>
      <c r="CE458" s="167">
        <f>IFERROR(__xludf.DUMMYFUNCTION("""COMPUTED_VALUE"""),"")</f>
        <v/>
      </c>
      <c r="CF458" s="158">
        <f>IFERROR(__xludf.DUMMYFUNCTION("""COMPUTED_VALUE"""),"")</f>
        <v/>
      </c>
      <c r="CG458" s="148" t="n"/>
      <c r="CH458" s="148" t="n"/>
      <c r="CI458" s="148" t="n"/>
      <c r="CJ458" s="148" t="n"/>
      <c r="CK458" s="148" t="n"/>
      <c r="CL458" s="148" t="n"/>
      <c r="CM458" s="148" t="n"/>
      <c r="CN458" s="148" t="n"/>
      <c r="CO458" s="148" t="n"/>
      <c r="CP458" s="148" t="n"/>
      <c r="CQ458" s="148" t="n"/>
      <c r="CR458" s="148" t="n"/>
      <c r="CS458" s="148" t="n"/>
      <c r="CT458" s="148" t="n"/>
      <c r="CU458" s="148" t="n"/>
      <c r="CV458" s="148" t="n"/>
    </row>
    <row r="459">
      <c r="A459" s="162" t="n"/>
      <c r="B459" s="64" t="n"/>
      <c r="C459" s="129" t="n"/>
      <c r="D459" s="130" t="inlineStr"/>
      <c r="E459" s="150" t="inlineStr"/>
      <c r="F459" s="150" t="inlineStr"/>
      <c r="G459" s="150" t="n"/>
      <c r="H459" s="152" t="n"/>
      <c r="I459" s="152" t="n"/>
      <c r="J459" s="152" t="n"/>
      <c r="K459" s="152" t="n"/>
      <c r="L459" s="152" t="n"/>
      <c r="M459" s="152" t="n"/>
      <c r="N459" s="152" t="n"/>
      <c r="O459" s="152" t="n"/>
      <c r="P459" s="152" t="n"/>
      <c r="Q459" s="152" t="n"/>
      <c r="R459" s="152" t="n"/>
      <c r="S459" s="165" t="n"/>
      <c r="T459" s="155" t="n"/>
      <c r="U459" s="152" t="n"/>
      <c r="V459" s="152" t="n"/>
      <c r="W459" s="152" t="n"/>
      <c r="X459" s="152" t="n"/>
      <c r="Y459" s="152" t="n"/>
      <c r="Z459" s="152" t="n"/>
      <c r="AA459" s="152" t="n"/>
      <c r="AB459" s="152" t="n"/>
      <c r="AC459" s="152" t="n"/>
      <c r="AD459" s="152" t="n"/>
      <c r="AE459" s="152" t="n"/>
      <c r="AF459" s="152" t="n"/>
      <c r="AG459" s="152" t="n"/>
      <c r="AH459" s="152" t="n"/>
      <c r="AI459" s="152" t="n"/>
      <c r="AJ459" s="152" t="n"/>
      <c r="AK459" s="152" t="n"/>
      <c r="AL459" s="152" t="n"/>
      <c r="AM459" s="152" t="n"/>
      <c r="AN459" s="166" t="n"/>
      <c r="AO459" s="155" t="n"/>
      <c r="AP459" s="152" t="n"/>
      <c r="AQ459" s="152" t="n"/>
      <c r="AR459" s="152" t="n"/>
      <c r="AS459" s="152" t="n"/>
      <c r="AT459" s="152" t="n"/>
      <c r="AU459" s="155" t="n"/>
      <c r="AV459" s="152" t="n"/>
      <c r="AW459" s="152" t="n"/>
      <c r="AX459" s="152" t="n"/>
      <c r="AY459" s="152" t="n"/>
      <c r="AZ459" s="152" t="n"/>
      <c r="BA459" s="165" t="n"/>
      <c r="BB459" s="165" t="n"/>
      <c r="BC459" s="155" t="n"/>
      <c r="BD459" s="152" t="n"/>
      <c r="BE459" s="152" t="n"/>
      <c r="BF459" s="152" t="n"/>
      <c r="BG459" s="155" t="n"/>
      <c r="BH459" s="152" t="n"/>
      <c r="BI459" s="152" t="n"/>
      <c r="BJ459" s="152" t="n"/>
      <c r="BK459" s="152" t="n"/>
      <c r="BL459" s="152" t="n"/>
      <c r="BM459" s="152" t="n"/>
      <c r="BN459" s="152" t="n"/>
      <c r="BO459" s="152" t="n"/>
      <c r="BP459" s="155" t="n"/>
      <c r="BQ459" s="152" t="n"/>
      <c r="BR459" s="152" t="n"/>
      <c r="BS459" s="152" t="n"/>
      <c r="BT459" s="152" t="n"/>
      <c r="BU459" s="152" t="n"/>
      <c r="BV459" s="152" t="n"/>
      <c r="BW459" s="152" t="n"/>
      <c r="BX459" s="165" t="n"/>
      <c r="BY459" s="150" t="n"/>
      <c r="BZ459" s="150" t="n"/>
      <c r="CA459" s="150" t="n"/>
      <c r="CB459" s="174" t="n"/>
      <c r="CC459" s="156" t="n"/>
      <c r="CD459" s="156" t="n"/>
      <c r="CE459" s="167">
        <f>IFERROR(__xludf.DUMMYFUNCTION("""COMPUTED_VALUE"""),"")</f>
        <v/>
      </c>
      <c r="CF459" s="158">
        <f>IFERROR(__xludf.DUMMYFUNCTION("""COMPUTED_VALUE"""),"")</f>
        <v/>
      </c>
      <c r="CG459" s="148" t="n"/>
      <c r="CH459" s="148" t="n"/>
      <c r="CI459" s="148" t="n"/>
      <c r="CJ459" s="148" t="n"/>
      <c r="CK459" s="148" t="n"/>
      <c r="CL459" s="148" t="n"/>
      <c r="CM459" s="148" t="n"/>
      <c r="CN459" s="148" t="n"/>
      <c r="CO459" s="148" t="n"/>
      <c r="CP459" s="148" t="n"/>
      <c r="CQ459" s="148" t="n"/>
      <c r="CR459" s="148" t="n"/>
      <c r="CS459" s="148" t="n"/>
      <c r="CT459" s="148" t="n"/>
      <c r="CU459" s="148" t="n"/>
      <c r="CV459" s="148" t="n"/>
    </row>
    <row r="460">
      <c r="A460" s="162" t="n"/>
      <c r="B460" s="64" t="n"/>
      <c r="C460" s="129" t="n"/>
      <c r="D460" s="130" t="inlineStr"/>
      <c r="E460" s="150" t="inlineStr"/>
      <c r="F460" s="150" t="inlineStr"/>
      <c r="G460" s="150" t="n"/>
      <c r="H460" s="152" t="n"/>
      <c r="I460" s="152" t="n"/>
      <c r="J460" s="152" t="n"/>
      <c r="K460" s="152" t="n"/>
      <c r="L460" s="152" t="n"/>
      <c r="M460" s="152" t="n"/>
      <c r="N460" s="152" t="n"/>
      <c r="O460" s="152" t="n"/>
      <c r="P460" s="152" t="n"/>
      <c r="Q460" s="152" t="n"/>
      <c r="R460" s="152" t="n"/>
      <c r="S460" s="165" t="n"/>
      <c r="T460" s="155" t="n"/>
      <c r="U460" s="152" t="n"/>
      <c r="V460" s="152" t="n"/>
      <c r="W460" s="152" t="n"/>
      <c r="X460" s="152" t="n"/>
      <c r="Y460" s="152" t="n"/>
      <c r="Z460" s="152" t="n"/>
      <c r="AA460" s="152" t="n"/>
      <c r="AB460" s="152" t="n"/>
      <c r="AC460" s="152" t="n"/>
      <c r="AD460" s="152" t="n"/>
      <c r="AE460" s="152" t="n"/>
      <c r="AF460" s="152" t="n"/>
      <c r="AG460" s="152" t="n"/>
      <c r="AH460" s="152" t="n"/>
      <c r="AI460" s="152" t="n"/>
      <c r="AJ460" s="152" t="n"/>
      <c r="AK460" s="152" t="n"/>
      <c r="AL460" s="152" t="n"/>
      <c r="AM460" s="152" t="n"/>
      <c r="AN460" s="166" t="n"/>
      <c r="AO460" s="155" t="n"/>
      <c r="AP460" s="152" t="n"/>
      <c r="AQ460" s="152" t="n"/>
      <c r="AR460" s="152" t="n"/>
      <c r="AS460" s="152" t="n"/>
      <c r="AT460" s="152" t="n"/>
      <c r="AU460" s="155" t="n"/>
      <c r="AV460" s="152" t="n"/>
      <c r="AW460" s="152" t="n"/>
      <c r="AX460" s="152" t="n"/>
      <c r="AY460" s="152" t="n"/>
      <c r="AZ460" s="152" t="n"/>
      <c r="BA460" s="165" t="n"/>
      <c r="BB460" s="165" t="n"/>
      <c r="BC460" s="155" t="n"/>
      <c r="BD460" s="152" t="n"/>
      <c r="BE460" s="152" t="n"/>
      <c r="BF460" s="152" t="n"/>
      <c r="BG460" s="155" t="n"/>
      <c r="BH460" s="152" t="n"/>
      <c r="BI460" s="152" t="n"/>
      <c r="BJ460" s="152" t="n"/>
      <c r="BK460" s="152" t="n"/>
      <c r="BL460" s="152" t="n"/>
      <c r="BM460" s="152" t="n"/>
      <c r="BN460" s="152" t="n"/>
      <c r="BO460" s="152" t="n"/>
      <c r="BP460" s="155" t="n"/>
      <c r="BQ460" s="152" t="n"/>
      <c r="BR460" s="152" t="n"/>
      <c r="BS460" s="152" t="n"/>
      <c r="BT460" s="152" t="n"/>
      <c r="BU460" s="152" t="n"/>
      <c r="BV460" s="152" t="n"/>
      <c r="BW460" s="152" t="n"/>
      <c r="BX460" s="165" t="n"/>
      <c r="BY460" s="150" t="n"/>
      <c r="BZ460" s="150" t="n"/>
      <c r="CA460" s="150" t="n"/>
      <c r="CB460" s="174" t="n"/>
      <c r="CC460" s="156" t="n"/>
      <c r="CD460" s="156" t="n"/>
      <c r="CE460" s="167">
        <f>IFERROR(__xludf.DUMMYFUNCTION("""COMPUTED_VALUE"""),"")</f>
        <v/>
      </c>
      <c r="CF460" s="158">
        <f>IFERROR(__xludf.DUMMYFUNCTION("""COMPUTED_VALUE"""),"")</f>
        <v/>
      </c>
      <c r="CG460" s="148" t="n"/>
      <c r="CH460" s="148" t="n"/>
      <c r="CI460" s="148" t="n"/>
      <c r="CJ460" s="148" t="n"/>
      <c r="CK460" s="148" t="n"/>
      <c r="CL460" s="148" t="n"/>
      <c r="CM460" s="148" t="n"/>
      <c r="CN460" s="148" t="n"/>
      <c r="CO460" s="148" t="n"/>
      <c r="CP460" s="148" t="n"/>
      <c r="CQ460" s="148" t="n"/>
      <c r="CR460" s="148" t="n"/>
      <c r="CS460" s="148" t="n"/>
      <c r="CT460" s="148" t="n"/>
      <c r="CU460" s="148" t="n"/>
      <c r="CV460" s="148" t="n"/>
    </row>
    <row r="461">
      <c r="A461" s="162" t="n"/>
      <c r="B461" s="64" t="n"/>
      <c r="C461" s="129" t="n"/>
      <c r="D461" s="130" t="inlineStr"/>
      <c r="E461" s="150" t="inlineStr"/>
      <c r="F461" s="150" t="inlineStr"/>
      <c r="G461" s="150" t="n"/>
      <c r="H461" s="152" t="n"/>
      <c r="I461" s="152" t="n"/>
      <c r="J461" s="152" t="n"/>
      <c r="K461" s="152" t="n"/>
      <c r="L461" s="152" t="n"/>
      <c r="M461" s="152" t="n"/>
      <c r="N461" s="152" t="n"/>
      <c r="O461" s="152" t="n"/>
      <c r="P461" s="152" t="n"/>
      <c r="Q461" s="152" t="n"/>
      <c r="R461" s="152" t="n"/>
      <c r="S461" s="165" t="n"/>
      <c r="T461" s="155" t="n"/>
      <c r="U461" s="152" t="n"/>
      <c r="V461" s="152" t="n"/>
      <c r="W461" s="152" t="n"/>
      <c r="X461" s="152" t="n"/>
      <c r="Y461" s="152" t="n"/>
      <c r="Z461" s="152" t="n"/>
      <c r="AA461" s="152" t="n"/>
      <c r="AB461" s="152" t="n"/>
      <c r="AC461" s="152" t="n"/>
      <c r="AD461" s="152" t="n"/>
      <c r="AE461" s="152" t="n"/>
      <c r="AF461" s="152" t="n"/>
      <c r="AG461" s="152" t="n"/>
      <c r="AH461" s="152" t="n"/>
      <c r="AI461" s="152" t="n"/>
      <c r="AJ461" s="152" t="n"/>
      <c r="AK461" s="152" t="n"/>
      <c r="AL461" s="152" t="n"/>
      <c r="AM461" s="152" t="n"/>
      <c r="AN461" s="166" t="n"/>
      <c r="AO461" s="155" t="n"/>
      <c r="AP461" s="152" t="n"/>
      <c r="AQ461" s="152" t="n"/>
      <c r="AR461" s="152" t="n"/>
      <c r="AS461" s="152" t="n"/>
      <c r="AT461" s="152" t="n"/>
      <c r="AU461" s="155" t="n"/>
      <c r="AV461" s="152" t="n"/>
      <c r="AW461" s="152" t="n"/>
      <c r="AX461" s="152" t="n"/>
      <c r="AY461" s="152" t="n"/>
      <c r="AZ461" s="152" t="n"/>
      <c r="BA461" s="165" t="n"/>
      <c r="BB461" s="165" t="n"/>
      <c r="BC461" s="155" t="n"/>
      <c r="BD461" s="152" t="n"/>
      <c r="BE461" s="152" t="n"/>
      <c r="BF461" s="152" t="n"/>
      <c r="BG461" s="155" t="n"/>
      <c r="BH461" s="152" t="n"/>
      <c r="BI461" s="152" t="n"/>
      <c r="BJ461" s="152" t="n"/>
      <c r="BK461" s="152" t="n"/>
      <c r="BL461" s="152" t="n"/>
      <c r="BM461" s="152" t="n"/>
      <c r="BN461" s="152" t="n"/>
      <c r="BO461" s="152" t="n"/>
      <c r="BP461" s="155" t="n"/>
      <c r="BQ461" s="152" t="n"/>
      <c r="BR461" s="152" t="n"/>
      <c r="BS461" s="152" t="n"/>
      <c r="BT461" s="152" t="n"/>
      <c r="BU461" s="152" t="n"/>
      <c r="BV461" s="152" t="n"/>
      <c r="BW461" s="152" t="n"/>
      <c r="BX461" s="165" t="n"/>
      <c r="BY461" s="150" t="n"/>
      <c r="BZ461" s="150" t="n"/>
      <c r="CA461" s="150" t="n"/>
      <c r="CB461" s="174" t="n"/>
      <c r="CC461" s="156" t="n"/>
      <c r="CD461" s="156" t="n"/>
      <c r="CE461" s="167">
        <f>IFERROR(__xludf.DUMMYFUNCTION("""COMPUTED_VALUE"""),"")</f>
        <v/>
      </c>
      <c r="CF461" s="158">
        <f>IFERROR(__xludf.DUMMYFUNCTION("""COMPUTED_VALUE"""),"")</f>
        <v/>
      </c>
      <c r="CG461" s="148" t="n"/>
      <c r="CH461" s="148" t="n"/>
      <c r="CI461" s="148" t="n"/>
      <c r="CJ461" s="148" t="n"/>
      <c r="CK461" s="148" t="n"/>
      <c r="CL461" s="148" t="n"/>
      <c r="CM461" s="148" t="n"/>
      <c r="CN461" s="148" t="n"/>
      <c r="CO461" s="148" t="n"/>
      <c r="CP461" s="148" t="n"/>
      <c r="CQ461" s="148" t="n"/>
      <c r="CR461" s="148" t="n"/>
      <c r="CS461" s="148" t="n"/>
      <c r="CT461" s="148" t="n"/>
      <c r="CU461" s="148" t="n"/>
      <c r="CV461" s="148" t="n"/>
    </row>
    <row r="462">
      <c r="A462" s="162" t="n"/>
      <c r="B462" s="64" t="n"/>
      <c r="C462" s="129" t="n"/>
      <c r="D462" s="130" t="inlineStr"/>
      <c r="E462" s="150" t="inlineStr"/>
      <c r="F462" s="150" t="inlineStr"/>
      <c r="G462" s="150" t="n"/>
      <c r="H462" s="152" t="n"/>
      <c r="I462" s="152" t="n"/>
      <c r="J462" s="152" t="n"/>
      <c r="K462" s="152" t="n"/>
      <c r="L462" s="152" t="n"/>
      <c r="M462" s="152" t="n"/>
      <c r="N462" s="152" t="n"/>
      <c r="O462" s="152" t="n"/>
      <c r="P462" s="152" t="n"/>
      <c r="Q462" s="152" t="n"/>
      <c r="R462" s="152" t="n"/>
      <c r="S462" s="165" t="n"/>
      <c r="T462" s="155" t="n"/>
      <c r="U462" s="152" t="n"/>
      <c r="V462" s="152" t="n"/>
      <c r="W462" s="152" t="n"/>
      <c r="X462" s="152" t="n"/>
      <c r="Y462" s="152" t="n"/>
      <c r="Z462" s="152" t="n"/>
      <c r="AA462" s="152" t="n"/>
      <c r="AB462" s="152" t="n"/>
      <c r="AC462" s="152" t="n"/>
      <c r="AD462" s="152" t="n"/>
      <c r="AE462" s="152" t="n"/>
      <c r="AF462" s="152" t="n"/>
      <c r="AG462" s="152" t="n"/>
      <c r="AH462" s="152" t="n"/>
      <c r="AI462" s="152" t="n"/>
      <c r="AJ462" s="152" t="n"/>
      <c r="AK462" s="152" t="n"/>
      <c r="AL462" s="152" t="n"/>
      <c r="AM462" s="152" t="n"/>
      <c r="AN462" s="166" t="n"/>
      <c r="AO462" s="155" t="n"/>
      <c r="AP462" s="152" t="n"/>
      <c r="AQ462" s="152" t="n"/>
      <c r="AR462" s="152" t="n"/>
      <c r="AS462" s="152" t="n"/>
      <c r="AT462" s="152" t="n"/>
      <c r="AU462" s="155" t="n"/>
      <c r="AV462" s="152" t="n"/>
      <c r="AW462" s="152" t="n"/>
      <c r="AX462" s="152" t="n"/>
      <c r="AY462" s="152" t="n"/>
      <c r="AZ462" s="152" t="n"/>
      <c r="BA462" s="165" t="n"/>
      <c r="BB462" s="165" t="n"/>
      <c r="BC462" s="155" t="n"/>
      <c r="BD462" s="152" t="n"/>
      <c r="BE462" s="152" t="n"/>
      <c r="BF462" s="152" t="n"/>
      <c r="BG462" s="155" t="n"/>
      <c r="BH462" s="152" t="n"/>
      <c r="BI462" s="152" t="n"/>
      <c r="BJ462" s="152" t="n"/>
      <c r="BK462" s="152" t="n"/>
      <c r="BL462" s="152" t="n"/>
      <c r="BM462" s="152" t="n"/>
      <c r="BN462" s="152" t="n"/>
      <c r="BO462" s="152" t="n"/>
      <c r="BP462" s="155" t="n"/>
      <c r="BQ462" s="152" t="n"/>
      <c r="BR462" s="152" t="n"/>
      <c r="BS462" s="152" t="n"/>
      <c r="BT462" s="152" t="n"/>
      <c r="BU462" s="152" t="n"/>
      <c r="BV462" s="152" t="n"/>
      <c r="BW462" s="152" t="n"/>
      <c r="BX462" s="165" t="n"/>
      <c r="BY462" s="150" t="n"/>
      <c r="BZ462" s="150" t="n"/>
      <c r="CA462" s="150" t="n"/>
      <c r="CB462" s="174" t="n"/>
      <c r="CC462" s="156" t="n"/>
      <c r="CD462" s="156" t="n"/>
      <c r="CE462" s="167">
        <f>IFERROR(__xludf.DUMMYFUNCTION("""COMPUTED_VALUE"""),"")</f>
        <v/>
      </c>
      <c r="CF462" s="158">
        <f>IFERROR(__xludf.DUMMYFUNCTION("""COMPUTED_VALUE"""),"")</f>
        <v/>
      </c>
      <c r="CG462" s="148" t="n"/>
      <c r="CH462" s="148" t="n"/>
      <c r="CI462" s="148" t="n"/>
      <c r="CJ462" s="148" t="n"/>
      <c r="CK462" s="148" t="n"/>
      <c r="CL462" s="148" t="n"/>
      <c r="CM462" s="148" t="n"/>
      <c r="CN462" s="148" t="n"/>
      <c r="CO462" s="148" t="n"/>
      <c r="CP462" s="148" t="n"/>
      <c r="CQ462" s="148" t="n"/>
      <c r="CR462" s="148" t="n"/>
      <c r="CS462" s="148" t="n"/>
      <c r="CT462" s="148" t="n"/>
      <c r="CU462" s="148" t="n"/>
      <c r="CV462" s="148" t="n"/>
    </row>
    <row r="463">
      <c r="A463" s="162" t="n"/>
      <c r="B463" s="64" t="n"/>
      <c r="C463" s="129" t="n"/>
      <c r="D463" s="130" t="inlineStr"/>
      <c r="E463" s="150" t="inlineStr"/>
      <c r="F463" s="150" t="inlineStr"/>
      <c r="G463" s="150" t="n"/>
      <c r="H463" s="152" t="n"/>
      <c r="I463" s="152" t="n"/>
      <c r="J463" s="152" t="n"/>
      <c r="K463" s="152" t="n"/>
      <c r="L463" s="152" t="n"/>
      <c r="M463" s="152" t="n"/>
      <c r="N463" s="152" t="n"/>
      <c r="O463" s="152" t="n"/>
      <c r="P463" s="152" t="n"/>
      <c r="Q463" s="152" t="n"/>
      <c r="R463" s="152" t="n"/>
      <c r="S463" s="165" t="n"/>
      <c r="T463" s="155" t="n"/>
      <c r="U463" s="152" t="n"/>
      <c r="V463" s="152" t="n"/>
      <c r="W463" s="152" t="n"/>
      <c r="X463" s="152" t="n"/>
      <c r="Y463" s="152" t="n"/>
      <c r="Z463" s="152" t="n"/>
      <c r="AA463" s="152" t="n"/>
      <c r="AB463" s="152" t="n"/>
      <c r="AC463" s="152" t="n"/>
      <c r="AD463" s="152" t="n"/>
      <c r="AE463" s="152" t="n"/>
      <c r="AF463" s="152" t="n"/>
      <c r="AG463" s="152" t="n"/>
      <c r="AH463" s="152" t="n"/>
      <c r="AI463" s="152" t="n"/>
      <c r="AJ463" s="152" t="n"/>
      <c r="AK463" s="152" t="n"/>
      <c r="AL463" s="152" t="n"/>
      <c r="AM463" s="152" t="n"/>
      <c r="AN463" s="166" t="n"/>
      <c r="AO463" s="155" t="n"/>
      <c r="AP463" s="152" t="n"/>
      <c r="AQ463" s="152" t="n"/>
      <c r="AR463" s="152" t="n"/>
      <c r="AS463" s="152" t="n"/>
      <c r="AT463" s="152" t="n"/>
      <c r="AU463" s="155" t="n"/>
      <c r="AV463" s="152" t="n"/>
      <c r="AW463" s="152" t="n"/>
      <c r="AX463" s="152" t="n"/>
      <c r="AY463" s="152" t="n"/>
      <c r="AZ463" s="152" t="n"/>
      <c r="BA463" s="165" t="n"/>
      <c r="BB463" s="165" t="n"/>
      <c r="BC463" s="155" t="n"/>
      <c r="BD463" s="152" t="n"/>
      <c r="BE463" s="152" t="n"/>
      <c r="BF463" s="152" t="n"/>
      <c r="BG463" s="155" t="n"/>
      <c r="BH463" s="152" t="n"/>
      <c r="BI463" s="152" t="n"/>
      <c r="BJ463" s="152" t="n"/>
      <c r="BK463" s="152" t="n"/>
      <c r="BL463" s="152" t="n"/>
      <c r="BM463" s="152" t="n"/>
      <c r="BN463" s="152" t="n"/>
      <c r="BO463" s="152" t="n"/>
      <c r="BP463" s="155" t="n"/>
      <c r="BQ463" s="152" t="n"/>
      <c r="BR463" s="152" t="n"/>
      <c r="BS463" s="152" t="n"/>
      <c r="BT463" s="152" t="n"/>
      <c r="BU463" s="152" t="n"/>
      <c r="BV463" s="152" t="n"/>
      <c r="BW463" s="152" t="n"/>
      <c r="BX463" s="165" t="n"/>
      <c r="BY463" s="150" t="n"/>
      <c r="BZ463" s="150" t="n"/>
      <c r="CA463" s="150" t="n"/>
      <c r="CB463" s="174" t="n"/>
      <c r="CC463" s="156" t="n"/>
      <c r="CD463" s="156" t="n"/>
      <c r="CE463" s="167">
        <f>IFERROR(__xludf.DUMMYFUNCTION("""COMPUTED_VALUE"""),"")</f>
        <v/>
      </c>
      <c r="CF463" s="158">
        <f>IFERROR(__xludf.DUMMYFUNCTION("""COMPUTED_VALUE"""),"")</f>
        <v/>
      </c>
      <c r="CG463" s="148" t="n"/>
      <c r="CH463" s="148" t="n"/>
      <c r="CI463" s="148" t="n"/>
      <c r="CJ463" s="148" t="n"/>
      <c r="CK463" s="148" t="n"/>
      <c r="CL463" s="148" t="n"/>
      <c r="CM463" s="148" t="n"/>
      <c r="CN463" s="148" t="n"/>
      <c r="CO463" s="148" t="n"/>
      <c r="CP463" s="148" t="n"/>
      <c r="CQ463" s="148" t="n"/>
      <c r="CR463" s="148" t="n"/>
      <c r="CS463" s="148" t="n"/>
      <c r="CT463" s="148" t="n"/>
      <c r="CU463" s="148" t="n"/>
      <c r="CV463" s="148" t="n"/>
    </row>
    <row r="464">
      <c r="A464" s="162" t="n"/>
      <c r="B464" s="64" t="n"/>
      <c r="C464" s="129" t="n"/>
      <c r="D464" s="130" t="inlineStr"/>
      <c r="E464" s="150" t="inlineStr"/>
      <c r="F464" s="150" t="inlineStr"/>
      <c r="G464" s="150" t="n"/>
      <c r="H464" s="152" t="n"/>
      <c r="I464" s="152" t="n"/>
      <c r="J464" s="152" t="n"/>
      <c r="K464" s="152" t="n"/>
      <c r="L464" s="152" t="n"/>
      <c r="M464" s="152" t="n"/>
      <c r="N464" s="152" t="n"/>
      <c r="O464" s="152" t="n"/>
      <c r="P464" s="152" t="n"/>
      <c r="Q464" s="152" t="n"/>
      <c r="R464" s="152" t="n"/>
      <c r="S464" s="165" t="n"/>
      <c r="T464" s="155" t="n"/>
      <c r="U464" s="152" t="n"/>
      <c r="V464" s="152" t="n"/>
      <c r="W464" s="152" t="n"/>
      <c r="X464" s="152" t="n"/>
      <c r="Y464" s="152" t="n"/>
      <c r="Z464" s="152" t="n"/>
      <c r="AA464" s="152" t="n"/>
      <c r="AB464" s="152" t="n"/>
      <c r="AC464" s="152" t="n"/>
      <c r="AD464" s="152" t="n"/>
      <c r="AE464" s="152" t="n"/>
      <c r="AF464" s="152" t="n"/>
      <c r="AG464" s="152" t="n"/>
      <c r="AH464" s="152" t="n"/>
      <c r="AI464" s="152" t="n"/>
      <c r="AJ464" s="152" t="n"/>
      <c r="AK464" s="152" t="n"/>
      <c r="AL464" s="152" t="n"/>
      <c r="AM464" s="152" t="n"/>
      <c r="AN464" s="166" t="n"/>
      <c r="AO464" s="155" t="n"/>
      <c r="AP464" s="152" t="n"/>
      <c r="AQ464" s="152" t="n"/>
      <c r="AR464" s="152" t="n"/>
      <c r="AS464" s="152" t="n"/>
      <c r="AT464" s="152" t="n"/>
      <c r="AU464" s="155" t="n"/>
      <c r="AV464" s="152" t="n"/>
      <c r="AW464" s="152" t="n"/>
      <c r="AX464" s="152" t="n"/>
      <c r="AY464" s="152" t="n"/>
      <c r="AZ464" s="152" t="n"/>
      <c r="BA464" s="165" t="n"/>
      <c r="BB464" s="165" t="n"/>
      <c r="BC464" s="155" t="n"/>
      <c r="BD464" s="152" t="n"/>
      <c r="BE464" s="152" t="n"/>
      <c r="BF464" s="152" t="n"/>
      <c r="BG464" s="155" t="n"/>
      <c r="BH464" s="152" t="n"/>
      <c r="BI464" s="152" t="n"/>
      <c r="BJ464" s="152" t="n"/>
      <c r="BK464" s="152" t="n"/>
      <c r="BL464" s="152" t="n"/>
      <c r="BM464" s="152" t="n"/>
      <c r="BN464" s="152" t="n"/>
      <c r="BO464" s="152" t="n"/>
      <c r="BP464" s="155" t="n"/>
      <c r="BQ464" s="152" t="n"/>
      <c r="BR464" s="152" t="n"/>
      <c r="BS464" s="152" t="n"/>
      <c r="BT464" s="152" t="n"/>
      <c r="BU464" s="152" t="n"/>
      <c r="BV464" s="152" t="n"/>
      <c r="BW464" s="152" t="n"/>
      <c r="BX464" s="165" t="n"/>
      <c r="BY464" s="150" t="n"/>
      <c r="BZ464" s="150" t="n"/>
      <c r="CA464" s="150" t="n"/>
      <c r="CB464" s="174" t="n"/>
      <c r="CC464" s="156" t="n"/>
      <c r="CD464" s="156" t="n"/>
      <c r="CE464" s="167">
        <f>IFERROR(__xludf.DUMMYFUNCTION("""COMPUTED_VALUE"""),"")</f>
        <v/>
      </c>
      <c r="CF464" s="158">
        <f>IFERROR(__xludf.DUMMYFUNCTION("""COMPUTED_VALUE"""),"")</f>
        <v/>
      </c>
      <c r="CG464" s="148" t="n"/>
      <c r="CH464" s="148" t="n"/>
      <c r="CI464" s="148" t="n"/>
      <c r="CJ464" s="148" t="n"/>
      <c r="CK464" s="148" t="n"/>
      <c r="CL464" s="148" t="n"/>
      <c r="CM464" s="148" t="n"/>
      <c r="CN464" s="148" t="n"/>
      <c r="CO464" s="148" t="n"/>
      <c r="CP464" s="148" t="n"/>
      <c r="CQ464" s="148" t="n"/>
      <c r="CR464" s="148" t="n"/>
      <c r="CS464" s="148" t="n"/>
      <c r="CT464" s="148" t="n"/>
      <c r="CU464" s="148" t="n"/>
      <c r="CV464" s="148" t="n"/>
    </row>
    <row r="465">
      <c r="A465" s="162" t="n"/>
      <c r="B465" s="64" t="n"/>
      <c r="C465" s="129" t="n"/>
      <c r="D465" s="130" t="inlineStr"/>
      <c r="E465" s="150" t="inlineStr"/>
      <c r="F465" s="150" t="inlineStr"/>
      <c r="G465" s="150" t="n"/>
      <c r="H465" s="152" t="n"/>
      <c r="I465" s="152" t="n"/>
      <c r="J465" s="152" t="n"/>
      <c r="K465" s="152" t="n"/>
      <c r="L465" s="152" t="n"/>
      <c r="M465" s="152" t="n"/>
      <c r="N465" s="152" t="n"/>
      <c r="O465" s="152" t="n"/>
      <c r="P465" s="152" t="n"/>
      <c r="Q465" s="152" t="n"/>
      <c r="R465" s="152" t="n"/>
      <c r="S465" s="165" t="n"/>
      <c r="T465" s="155" t="n"/>
      <c r="U465" s="152" t="n"/>
      <c r="V465" s="152" t="n"/>
      <c r="W465" s="152" t="n"/>
      <c r="X465" s="152" t="n"/>
      <c r="Y465" s="152" t="n"/>
      <c r="Z465" s="152" t="n"/>
      <c r="AA465" s="152" t="n"/>
      <c r="AB465" s="152" t="n"/>
      <c r="AC465" s="152" t="n"/>
      <c r="AD465" s="152" t="n"/>
      <c r="AE465" s="152" t="n"/>
      <c r="AF465" s="152" t="n"/>
      <c r="AG465" s="152" t="n"/>
      <c r="AH465" s="152" t="n"/>
      <c r="AI465" s="152" t="n"/>
      <c r="AJ465" s="152" t="n"/>
      <c r="AK465" s="152" t="n"/>
      <c r="AL465" s="152" t="n"/>
      <c r="AM465" s="152" t="n"/>
      <c r="AN465" s="166" t="n"/>
      <c r="AO465" s="155" t="n"/>
      <c r="AP465" s="152" t="n"/>
      <c r="AQ465" s="152" t="n"/>
      <c r="AR465" s="152" t="n"/>
      <c r="AS465" s="152" t="n"/>
      <c r="AT465" s="152" t="n"/>
      <c r="AU465" s="155" t="n"/>
      <c r="AV465" s="152" t="n"/>
      <c r="AW465" s="152" t="n"/>
      <c r="AX465" s="152" t="n"/>
      <c r="AY465" s="152" t="n"/>
      <c r="AZ465" s="152" t="n"/>
      <c r="BA465" s="165" t="n"/>
      <c r="BB465" s="165" t="n"/>
      <c r="BC465" s="155" t="n"/>
      <c r="BD465" s="152" t="n"/>
      <c r="BE465" s="152" t="n"/>
      <c r="BF465" s="152" t="n"/>
      <c r="BG465" s="155" t="n"/>
      <c r="BH465" s="152" t="n"/>
      <c r="BI465" s="152" t="n"/>
      <c r="BJ465" s="152" t="n"/>
      <c r="BK465" s="152" t="n"/>
      <c r="BL465" s="152" t="n"/>
      <c r="BM465" s="152" t="n"/>
      <c r="BN465" s="152" t="n"/>
      <c r="BO465" s="152" t="n"/>
      <c r="BP465" s="155" t="n"/>
      <c r="BQ465" s="152" t="n"/>
      <c r="BR465" s="152" t="n"/>
      <c r="BS465" s="152" t="n"/>
      <c r="BT465" s="152" t="n"/>
      <c r="BU465" s="152" t="n"/>
      <c r="BV465" s="152" t="n"/>
      <c r="BW465" s="152" t="n"/>
      <c r="BX465" s="165" t="n"/>
      <c r="BY465" s="150" t="n"/>
      <c r="BZ465" s="150" t="n"/>
      <c r="CA465" s="150" t="n"/>
      <c r="CB465" s="174" t="n"/>
      <c r="CC465" s="156" t="n"/>
      <c r="CD465" s="156" t="n"/>
      <c r="CE465" s="167">
        <f>IFERROR(__xludf.DUMMYFUNCTION("""COMPUTED_VALUE"""),"")</f>
        <v/>
      </c>
      <c r="CF465" s="158">
        <f>IFERROR(__xludf.DUMMYFUNCTION("""COMPUTED_VALUE"""),"")</f>
        <v/>
      </c>
      <c r="CG465" s="148" t="n"/>
      <c r="CH465" s="148" t="n"/>
      <c r="CI465" s="148" t="n"/>
      <c r="CJ465" s="148" t="n"/>
      <c r="CK465" s="148" t="n"/>
      <c r="CL465" s="148" t="n"/>
      <c r="CM465" s="148" t="n"/>
      <c r="CN465" s="148" t="n"/>
      <c r="CO465" s="148" t="n"/>
      <c r="CP465" s="148" t="n"/>
      <c r="CQ465" s="148" t="n"/>
      <c r="CR465" s="148" t="n"/>
      <c r="CS465" s="148" t="n"/>
      <c r="CT465" s="148" t="n"/>
      <c r="CU465" s="148" t="n"/>
      <c r="CV465" s="148" t="n"/>
    </row>
    <row r="466">
      <c r="A466" s="162" t="n"/>
      <c r="B466" s="64" t="n"/>
      <c r="C466" s="129" t="n"/>
      <c r="D466" s="130" t="inlineStr"/>
      <c r="E466" s="150" t="inlineStr"/>
      <c r="F466" s="150" t="inlineStr"/>
      <c r="G466" s="150" t="n"/>
      <c r="H466" s="152" t="n"/>
      <c r="I466" s="152" t="n"/>
      <c r="J466" s="152" t="n"/>
      <c r="K466" s="152" t="n"/>
      <c r="L466" s="152" t="n"/>
      <c r="M466" s="152" t="n"/>
      <c r="N466" s="152" t="n"/>
      <c r="O466" s="152" t="n"/>
      <c r="P466" s="152" t="n"/>
      <c r="Q466" s="152" t="n"/>
      <c r="R466" s="152" t="n"/>
      <c r="S466" s="165" t="n"/>
      <c r="T466" s="155" t="n"/>
      <c r="U466" s="152" t="n"/>
      <c r="V466" s="152" t="n"/>
      <c r="W466" s="152" t="n"/>
      <c r="X466" s="152" t="n"/>
      <c r="Y466" s="152" t="n"/>
      <c r="Z466" s="152" t="n"/>
      <c r="AA466" s="152" t="n"/>
      <c r="AB466" s="152" t="n"/>
      <c r="AC466" s="152" t="n"/>
      <c r="AD466" s="152" t="n"/>
      <c r="AE466" s="152" t="n"/>
      <c r="AF466" s="152" t="n"/>
      <c r="AG466" s="152" t="n"/>
      <c r="AH466" s="152" t="n"/>
      <c r="AI466" s="152" t="n"/>
      <c r="AJ466" s="152" t="n"/>
      <c r="AK466" s="152" t="n"/>
      <c r="AL466" s="152" t="n"/>
      <c r="AM466" s="152" t="n"/>
      <c r="AN466" s="166" t="n"/>
      <c r="AO466" s="155" t="n"/>
      <c r="AP466" s="152" t="n"/>
      <c r="AQ466" s="152" t="n"/>
      <c r="AR466" s="152" t="n"/>
      <c r="AS466" s="152" t="n"/>
      <c r="AT466" s="152" t="n"/>
      <c r="AU466" s="155" t="n"/>
      <c r="AV466" s="152" t="n"/>
      <c r="AW466" s="152" t="n"/>
      <c r="AX466" s="152" t="n"/>
      <c r="AY466" s="152" t="n"/>
      <c r="AZ466" s="152" t="n"/>
      <c r="BA466" s="165" t="n"/>
      <c r="BB466" s="165" t="n"/>
      <c r="BC466" s="155" t="n"/>
      <c r="BD466" s="152" t="n"/>
      <c r="BE466" s="152" t="n"/>
      <c r="BF466" s="152" t="n"/>
      <c r="BG466" s="155" t="n"/>
      <c r="BH466" s="152" t="n"/>
      <c r="BI466" s="152" t="n"/>
      <c r="BJ466" s="152" t="n"/>
      <c r="BK466" s="152" t="n"/>
      <c r="BL466" s="152" t="n"/>
      <c r="BM466" s="152" t="n"/>
      <c r="BN466" s="152" t="n"/>
      <c r="BO466" s="152" t="n"/>
      <c r="BP466" s="155" t="n"/>
      <c r="BQ466" s="152" t="n"/>
      <c r="BR466" s="152" t="n"/>
      <c r="BS466" s="152" t="n"/>
      <c r="BT466" s="152" t="n"/>
      <c r="BU466" s="152" t="n"/>
      <c r="BV466" s="152" t="n"/>
      <c r="BW466" s="152" t="n"/>
      <c r="BX466" s="165" t="n"/>
      <c r="BY466" s="150" t="n"/>
      <c r="BZ466" s="150" t="n"/>
      <c r="CA466" s="150" t="n"/>
      <c r="CB466" s="174" t="n"/>
      <c r="CC466" s="156" t="n"/>
      <c r="CD466" s="156" t="n"/>
      <c r="CE466" s="167">
        <f>IFERROR(__xludf.DUMMYFUNCTION("""COMPUTED_VALUE"""),"")</f>
        <v/>
      </c>
      <c r="CF466" s="158">
        <f>IFERROR(__xludf.DUMMYFUNCTION("""COMPUTED_VALUE"""),"")</f>
        <v/>
      </c>
      <c r="CG466" s="148" t="n"/>
      <c r="CH466" s="148" t="n"/>
      <c r="CI466" s="148" t="n"/>
      <c r="CJ466" s="148" t="n"/>
      <c r="CK466" s="148" t="n"/>
      <c r="CL466" s="148" t="n"/>
      <c r="CM466" s="148" t="n"/>
      <c r="CN466" s="148" t="n"/>
      <c r="CO466" s="148" t="n"/>
      <c r="CP466" s="148" t="n"/>
      <c r="CQ466" s="148" t="n"/>
      <c r="CR466" s="148" t="n"/>
      <c r="CS466" s="148" t="n"/>
      <c r="CT466" s="148" t="n"/>
      <c r="CU466" s="148" t="n"/>
      <c r="CV466" s="148" t="n"/>
    </row>
    <row r="467">
      <c r="A467" s="162" t="n"/>
      <c r="B467" s="64" t="n"/>
      <c r="C467" s="129" t="n"/>
      <c r="D467" s="130" t="inlineStr"/>
      <c r="E467" s="150" t="inlineStr"/>
      <c r="F467" s="150" t="inlineStr"/>
      <c r="G467" s="150" t="n"/>
      <c r="H467" s="152" t="n"/>
      <c r="I467" s="152" t="n"/>
      <c r="J467" s="152" t="n"/>
      <c r="K467" s="152" t="n"/>
      <c r="L467" s="152" t="n"/>
      <c r="M467" s="152" t="n"/>
      <c r="N467" s="152" t="n"/>
      <c r="O467" s="152" t="n"/>
      <c r="P467" s="152" t="n"/>
      <c r="Q467" s="152" t="n"/>
      <c r="R467" s="152" t="n"/>
      <c r="S467" s="165" t="n"/>
      <c r="T467" s="155" t="n"/>
      <c r="U467" s="152" t="n"/>
      <c r="V467" s="152" t="n"/>
      <c r="W467" s="152" t="n"/>
      <c r="X467" s="152" t="n"/>
      <c r="Y467" s="152" t="n"/>
      <c r="Z467" s="152" t="n"/>
      <c r="AA467" s="152" t="n"/>
      <c r="AB467" s="152" t="n"/>
      <c r="AC467" s="152" t="n"/>
      <c r="AD467" s="152" t="n"/>
      <c r="AE467" s="152" t="n"/>
      <c r="AF467" s="152" t="n"/>
      <c r="AG467" s="152" t="n"/>
      <c r="AH467" s="152" t="n"/>
      <c r="AI467" s="152" t="n"/>
      <c r="AJ467" s="152" t="n"/>
      <c r="AK467" s="152" t="n"/>
      <c r="AL467" s="152" t="n"/>
      <c r="AM467" s="152" t="n"/>
      <c r="AN467" s="166" t="n"/>
      <c r="AO467" s="155" t="n"/>
      <c r="AP467" s="152" t="n"/>
      <c r="AQ467" s="152" t="n"/>
      <c r="AR467" s="152" t="n"/>
      <c r="AS467" s="152" t="n"/>
      <c r="AT467" s="152" t="n"/>
      <c r="AU467" s="155" t="n"/>
      <c r="AV467" s="152" t="n"/>
      <c r="AW467" s="152" t="n"/>
      <c r="AX467" s="152" t="n"/>
      <c r="AY467" s="152" t="n"/>
      <c r="AZ467" s="152" t="n"/>
      <c r="BA467" s="165" t="n"/>
      <c r="BB467" s="165" t="n"/>
      <c r="BC467" s="155" t="n"/>
      <c r="BD467" s="152" t="n"/>
      <c r="BE467" s="152" t="n"/>
      <c r="BF467" s="152" t="n"/>
      <c r="BG467" s="155" t="n"/>
      <c r="BH467" s="152" t="n"/>
      <c r="BI467" s="152" t="n"/>
      <c r="BJ467" s="152" t="n"/>
      <c r="BK467" s="152" t="n"/>
      <c r="BL467" s="152" t="n"/>
      <c r="BM467" s="152" t="n"/>
      <c r="BN467" s="152" t="n"/>
      <c r="BO467" s="152" t="n"/>
      <c r="BP467" s="155" t="n"/>
      <c r="BQ467" s="152" t="n"/>
      <c r="BR467" s="152" t="n"/>
      <c r="BS467" s="152" t="n"/>
      <c r="BT467" s="152" t="n"/>
      <c r="BU467" s="152" t="n"/>
      <c r="BV467" s="152" t="n"/>
      <c r="BW467" s="152" t="n"/>
      <c r="BX467" s="165" t="n"/>
      <c r="BY467" s="150" t="n"/>
      <c r="BZ467" s="150" t="n"/>
      <c r="CA467" s="150" t="n"/>
      <c r="CB467" s="174" t="n"/>
      <c r="CC467" s="156" t="n"/>
      <c r="CD467" s="156" t="n"/>
      <c r="CE467" s="167">
        <f>IFERROR(__xludf.DUMMYFUNCTION("""COMPUTED_VALUE"""),"")</f>
        <v/>
      </c>
      <c r="CF467" s="158">
        <f>IFERROR(__xludf.DUMMYFUNCTION("""COMPUTED_VALUE"""),"")</f>
        <v/>
      </c>
      <c r="CG467" s="148" t="n"/>
      <c r="CH467" s="148" t="n"/>
      <c r="CI467" s="148" t="n"/>
      <c r="CJ467" s="148" t="n"/>
      <c r="CK467" s="148" t="n"/>
      <c r="CL467" s="148" t="n"/>
      <c r="CM467" s="148" t="n"/>
      <c r="CN467" s="148" t="n"/>
      <c r="CO467" s="148" t="n"/>
      <c r="CP467" s="148" t="n"/>
      <c r="CQ467" s="148" t="n"/>
      <c r="CR467" s="148" t="n"/>
      <c r="CS467" s="148" t="n"/>
      <c r="CT467" s="148" t="n"/>
      <c r="CU467" s="148" t="n"/>
      <c r="CV467" s="148" t="n"/>
    </row>
    <row r="468">
      <c r="A468" s="162" t="n"/>
      <c r="B468" s="64" t="n"/>
      <c r="C468" s="129" t="n"/>
      <c r="D468" s="130" t="inlineStr"/>
      <c r="E468" s="150" t="inlineStr"/>
      <c r="F468" s="150" t="inlineStr"/>
      <c r="G468" s="150" t="n"/>
      <c r="H468" s="152" t="n"/>
      <c r="I468" s="152" t="n"/>
      <c r="J468" s="152" t="n"/>
      <c r="K468" s="152" t="n"/>
      <c r="L468" s="152" t="n"/>
      <c r="M468" s="152" t="n"/>
      <c r="N468" s="152" t="n"/>
      <c r="O468" s="152" t="n"/>
      <c r="P468" s="152" t="n"/>
      <c r="Q468" s="152" t="n"/>
      <c r="R468" s="152" t="n"/>
      <c r="S468" s="165" t="n"/>
      <c r="T468" s="155" t="n"/>
      <c r="U468" s="152" t="n"/>
      <c r="V468" s="152" t="n"/>
      <c r="W468" s="152" t="n"/>
      <c r="X468" s="152" t="n"/>
      <c r="Y468" s="152" t="n"/>
      <c r="Z468" s="152" t="n"/>
      <c r="AA468" s="152" t="n"/>
      <c r="AB468" s="152" t="n"/>
      <c r="AC468" s="152" t="n"/>
      <c r="AD468" s="152" t="n"/>
      <c r="AE468" s="152" t="n"/>
      <c r="AF468" s="152" t="n"/>
      <c r="AG468" s="152" t="n"/>
      <c r="AH468" s="152" t="n"/>
      <c r="AI468" s="152" t="n"/>
      <c r="AJ468" s="152" t="n"/>
      <c r="AK468" s="152" t="n"/>
      <c r="AL468" s="152" t="n"/>
      <c r="AM468" s="152" t="n"/>
      <c r="AN468" s="166" t="n"/>
      <c r="AO468" s="155" t="n"/>
      <c r="AP468" s="152" t="n"/>
      <c r="AQ468" s="152" t="n"/>
      <c r="AR468" s="152" t="n"/>
      <c r="AS468" s="152" t="n"/>
      <c r="AT468" s="152" t="n"/>
      <c r="AU468" s="155" t="n"/>
      <c r="AV468" s="152" t="n"/>
      <c r="AW468" s="152" t="n"/>
      <c r="AX468" s="152" t="n"/>
      <c r="AY468" s="152" t="n"/>
      <c r="AZ468" s="152" t="n"/>
      <c r="BA468" s="165" t="n"/>
      <c r="BB468" s="165" t="n"/>
      <c r="BC468" s="155" t="n"/>
      <c r="BD468" s="152" t="n"/>
      <c r="BE468" s="152" t="n"/>
      <c r="BF468" s="152" t="n"/>
      <c r="BG468" s="155" t="n"/>
      <c r="BH468" s="152" t="n"/>
      <c r="BI468" s="152" t="n"/>
      <c r="BJ468" s="152" t="n"/>
      <c r="BK468" s="152" t="n"/>
      <c r="BL468" s="152" t="n"/>
      <c r="BM468" s="152" t="n"/>
      <c r="BN468" s="152" t="n"/>
      <c r="BO468" s="152" t="n"/>
      <c r="BP468" s="155" t="n"/>
      <c r="BQ468" s="152" t="n"/>
      <c r="BR468" s="152" t="n"/>
      <c r="BS468" s="152" t="n"/>
      <c r="BT468" s="152" t="n"/>
      <c r="BU468" s="152" t="n"/>
      <c r="BV468" s="152" t="n"/>
      <c r="BW468" s="152" t="n"/>
      <c r="BX468" s="165" t="n"/>
      <c r="BY468" s="150" t="n"/>
      <c r="BZ468" s="150" t="n"/>
      <c r="CA468" s="150" t="n"/>
      <c r="CB468" s="174" t="n"/>
      <c r="CC468" s="156" t="n"/>
      <c r="CD468" s="156" t="n"/>
      <c r="CE468" s="167">
        <f>IFERROR(__xludf.DUMMYFUNCTION("""COMPUTED_VALUE"""),"")</f>
        <v/>
      </c>
      <c r="CF468" s="158">
        <f>IFERROR(__xludf.DUMMYFUNCTION("""COMPUTED_VALUE"""),"")</f>
        <v/>
      </c>
      <c r="CG468" s="148" t="n"/>
      <c r="CH468" s="148" t="n"/>
      <c r="CI468" s="148" t="n"/>
      <c r="CJ468" s="148" t="n"/>
      <c r="CK468" s="148" t="n"/>
      <c r="CL468" s="148" t="n"/>
      <c r="CM468" s="148" t="n"/>
      <c r="CN468" s="148" t="n"/>
      <c r="CO468" s="148" t="n"/>
      <c r="CP468" s="148" t="n"/>
      <c r="CQ468" s="148" t="n"/>
      <c r="CR468" s="148" t="n"/>
      <c r="CS468" s="148" t="n"/>
      <c r="CT468" s="148" t="n"/>
      <c r="CU468" s="148" t="n"/>
      <c r="CV468" s="148" t="n"/>
    </row>
    <row r="469">
      <c r="A469" s="162" t="n"/>
      <c r="B469" s="64" t="n"/>
      <c r="C469" s="129" t="n"/>
      <c r="D469" s="130" t="inlineStr"/>
      <c r="E469" s="150" t="inlineStr"/>
      <c r="F469" s="150" t="inlineStr"/>
      <c r="G469" s="150" t="n"/>
      <c r="H469" s="152" t="n"/>
      <c r="I469" s="152" t="n"/>
      <c r="J469" s="152" t="n"/>
      <c r="K469" s="152" t="n"/>
      <c r="L469" s="152" t="n"/>
      <c r="M469" s="152" t="n"/>
      <c r="N469" s="152" t="n"/>
      <c r="O469" s="152" t="n"/>
      <c r="P469" s="152" t="n"/>
      <c r="Q469" s="152" t="n"/>
      <c r="R469" s="152" t="n"/>
      <c r="S469" s="165" t="n"/>
      <c r="T469" s="155" t="n"/>
      <c r="U469" s="152" t="n"/>
      <c r="V469" s="152" t="n"/>
      <c r="W469" s="152" t="n"/>
      <c r="X469" s="152" t="n"/>
      <c r="Y469" s="152" t="n"/>
      <c r="Z469" s="152" t="n"/>
      <c r="AA469" s="152" t="n"/>
      <c r="AB469" s="152" t="n"/>
      <c r="AC469" s="152" t="n"/>
      <c r="AD469" s="152" t="n"/>
      <c r="AE469" s="152" t="n"/>
      <c r="AF469" s="152" t="n"/>
      <c r="AG469" s="152" t="n"/>
      <c r="AH469" s="152" t="n"/>
      <c r="AI469" s="152" t="n"/>
      <c r="AJ469" s="152" t="n"/>
      <c r="AK469" s="152" t="n"/>
      <c r="AL469" s="152" t="n"/>
      <c r="AM469" s="152" t="n"/>
      <c r="AN469" s="166" t="n"/>
      <c r="AO469" s="155" t="n"/>
      <c r="AP469" s="152" t="n"/>
      <c r="AQ469" s="152" t="n"/>
      <c r="AR469" s="152" t="n"/>
      <c r="AS469" s="152" t="n"/>
      <c r="AT469" s="152" t="n"/>
      <c r="AU469" s="155" t="n"/>
      <c r="AV469" s="152" t="n"/>
      <c r="AW469" s="152" t="n"/>
      <c r="AX469" s="152" t="n"/>
      <c r="AY469" s="152" t="n"/>
      <c r="AZ469" s="152" t="n"/>
      <c r="BA469" s="165" t="n"/>
      <c r="BB469" s="165" t="n"/>
      <c r="BC469" s="155" t="n"/>
      <c r="BD469" s="152" t="n"/>
      <c r="BE469" s="152" t="n"/>
      <c r="BF469" s="152" t="n"/>
      <c r="BG469" s="155" t="n"/>
      <c r="BH469" s="152" t="n"/>
      <c r="BI469" s="152" t="n"/>
      <c r="BJ469" s="152" t="n"/>
      <c r="BK469" s="152" t="n"/>
      <c r="BL469" s="152" t="n"/>
      <c r="BM469" s="152" t="n"/>
      <c r="BN469" s="152" t="n"/>
      <c r="BO469" s="152" t="n"/>
      <c r="BP469" s="155" t="n"/>
      <c r="BQ469" s="152" t="n"/>
      <c r="BR469" s="152" t="n"/>
      <c r="BS469" s="152" t="n"/>
      <c r="BT469" s="152" t="n"/>
      <c r="BU469" s="152" t="n"/>
      <c r="BV469" s="152" t="n"/>
      <c r="BW469" s="152" t="n"/>
      <c r="BX469" s="165" t="n"/>
      <c r="BY469" s="150" t="n"/>
      <c r="BZ469" s="150" t="n"/>
      <c r="CA469" s="150" t="n"/>
      <c r="CB469" s="174" t="n"/>
      <c r="CC469" s="156" t="n"/>
      <c r="CD469" s="156" t="n"/>
      <c r="CE469" s="167">
        <f>IFERROR(__xludf.DUMMYFUNCTION("""COMPUTED_VALUE"""),"")</f>
        <v/>
      </c>
      <c r="CF469" s="158">
        <f>IFERROR(__xludf.DUMMYFUNCTION("""COMPUTED_VALUE"""),"")</f>
        <v/>
      </c>
      <c r="CG469" s="148" t="n"/>
      <c r="CH469" s="148" t="n"/>
      <c r="CI469" s="148" t="n"/>
      <c r="CJ469" s="148" t="n"/>
      <c r="CK469" s="148" t="n"/>
      <c r="CL469" s="148" t="n"/>
      <c r="CM469" s="148" t="n"/>
      <c r="CN469" s="148" t="n"/>
      <c r="CO469" s="148" t="n"/>
      <c r="CP469" s="148" t="n"/>
      <c r="CQ469" s="148" t="n"/>
      <c r="CR469" s="148" t="n"/>
      <c r="CS469" s="148" t="n"/>
      <c r="CT469" s="148" t="n"/>
      <c r="CU469" s="148" t="n"/>
      <c r="CV469" s="148" t="n"/>
    </row>
    <row r="470">
      <c r="A470" s="162" t="n"/>
      <c r="B470" s="64" t="n"/>
      <c r="C470" s="129" t="n"/>
      <c r="D470" s="130" t="inlineStr"/>
      <c r="E470" s="150" t="inlineStr"/>
      <c r="F470" s="150" t="inlineStr"/>
      <c r="G470" s="150" t="n"/>
      <c r="H470" s="152" t="n"/>
      <c r="I470" s="152" t="n"/>
      <c r="J470" s="152" t="n"/>
      <c r="K470" s="152" t="n"/>
      <c r="L470" s="152" t="n"/>
      <c r="M470" s="152" t="n"/>
      <c r="N470" s="152" t="n"/>
      <c r="O470" s="152" t="n"/>
      <c r="P470" s="152" t="n"/>
      <c r="Q470" s="152" t="n"/>
      <c r="R470" s="152" t="n"/>
      <c r="S470" s="165" t="n"/>
      <c r="T470" s="155" t="n"/>
      <c r="U470" s="152" t="n"/>
      <c r="V470" s="152" t="n"/>
      <c r="W470" s="152" t="n"/>
      <c r="X470" s="152" t="n"/>
      <c r="Y470" s="152" t="n"/>
      <c r="Z470" s="152" t="n"/>
      <c r="AA470" s="152" t="n"/>
      <c r="AB470" s="152" t="n"/>
      <c r="AC470" s="152" t="n"/>
      <c r="AD470" s="152" t="n"/>
      <c r="AE470" s="152" t="n"/>
      <c r="AF470" s="152" t="n"/>
      <c r="AG470" s="152" t="n"/>
      <c r="AH470" s="152" t="n"/>
      <c r="AI470" s="152" t="n"/>
      <c r="AJ470" s="152" t="n"/>
      <c r="AK470" s="152" t="n"/>
      <c r="AL470" s="152" t="n"/>
      <c r="AM470" s="152" t="n"/>
      <c r="AN470" s="166" t="n"/>
      <c r="AO470" s="155" t="n"/>
      <c r="AP470" s="152" t="n"/>
      <c r="AQ470" s="152" t="n"/>
      <c r="AR470" s="152" t="n"/>
      <c r="AS470" s="152" t="n"/>
      <c r="AT470" s="152" t="n"/>
      <c r="AU470" s="155" t="n"/>
      <c r="AV470" s="152" t="n"/>
      <c r="AW470" s="152" t="n"/>
      <c r="AX470" s="152" t="n"/>
      <c r="AY470" s="152" t="n"/>
      <c r="AZ470" s="152" t="n"/>
      <c r="BA470" s="165" t="n"/>
      <c r="BB470" s="165" t="n"/>
      <c r="BC470" s="155" t="n"/>
      <c r="BD470" s="152" t="n"/>
      <c r="BE470" s="152" t="n"/>
      <c r="BF470" s="152" t="n"/>
      <c r="BG470" s="155" t="n"/>
      <c r="BH470" s="152" t="n"/>
      <c r="BI470" s="152" t="n"/>
      <c r="BJ470" s="152" t="n"/>
      <c r="BK470" s="152" t="n"/>
      <c r="BL470" s="152" t="n"/>
      <c r="BM470" s="152" t="n"/>
      <c r="BN470" s="152" t="n"/>
      <c r="BO470" s="152" t="n"/>
      <c r="BP470" s="155" t="n"/>
      <c r="BQ470" s="152" t="n"/>
      <c r="BR470" s="152" t="n"/>
      <c r="BS470" s="152" t="n"/>
      <c r="BT470" s="152" t="n"/>
      <c r="BU470" s="152" t="n"/>
      <c r="BV470" s="152" t="n"/>
      <c r="BW470" s="152" t="n"/>
      <c r="BX470" s="165" t="n"/>
      <c r="BY470" s="150" t="n"/>
      <c r="BZ470" s="150" t="n"/>
      <c r="CA470" s="150" t="n"/>
      <c r="CB470" s="174" t="n"/>
      <c r="CC470" s="156" t="n"/>
      <c r="CD470" s="156" t="n"/>
      <c r="CE470" s="167">
        <f>IFERROR(__xludf.DUMMYFUNCTION("""COMPUTED_VALUE"""),"")</f>
        <v/>
      </c>
      <c r="CF470" s="158">
        <f>IFERROR(__xludf.DUMMYFUNCTION("""COMPUTED_VALUE"""),"")</f>
        <v/>
      </c>
      <c r="CG470" s="148" t="n"/>
      <c r="CH470" s="148" t="n"/>
      <c r="CI470" s="148" t="n"/>
      <c r="CJ470" s="148" t="n"/>
      <c r="CK470" s="148" t="n"/>
      <c r="CL470" s="148" t="n"/>
      <c r="CM470" s="148" t="n"/>
      <c r="CN470" s="148" t="n"/>
      <c r="CO470" s="148" t="n"/>
      <c r="CP470" s="148" t="n"/>
      <c r="CQ470" s="148" t="n"/>
      <c r="CR470" s="148" t="n"/>
      <c r="CS470" s="148" t="n"/>
      <c r="CT470" s="148" t="n"/>
      <c r="CU470" s="148" t="n"/>
      <c r="CV470" s="148" t="n"/>
    </row>
    <row r="471">
      <c r="A471" s="162" t="n"/>
      <c r="B471" s="64" t="n"/>
      <c r="C471" s="129" t="n"/>
      <c r="D471" s="130" t="inlineStr"/>
      <c r="E471" s="150" t="inlineStr"/>
      <c r="F471" s="150" t="inlineStr"/>
      <c r="G471" s="150" t="n"/>
      <c r="H471" s="152" t="n"/>
      <c r="I471" s="152" t="n"/>
      <c r="J471" s="152" t="n"/>
      <c r="K471" s="152" t="n"/>
      <c r="L471" s="152" t="n"/>
      <c r="M471" s="152" t="n"/>
      <c r="N471" s="152" t="n"/>
      <c r="O471" s="152" t="n"/>
      <c r="P471" s="152" t="n"/>
      <c r="Q471" s="152" t="n"/>
      <c r="R471" s="152" t="n"/>
      <c r="S471" s="165" t="n"/>
      <c r="T471" s="155" t="n"/>
      <c r="U471" s="152" t="n"/>
      <c r="V471" s="152" t="n"/>
      <c r="W471" s="152" t="n"/>
      <c r="X471" s="152" t="n"/>
      <c r="Y471" s="152" t="n"/>
      <c r="Z471" s="152" t="n"/>
      <c r="AA471" s="152" t="n"/>
      <c r="AB471" s="152" t="n"/>
      <c r="AC471" s="152" t="n"/>
      <c r="AD471" s="152" t="n"/>
      <c r="AE471" s="152" t="n"/>
      <c r="AF471" s="152" t="n"/>
      <c r="AG471" s="152" t="n"/>
      <c r="AH471" s="152" t="n"/>
      <c r="AI471" s="152" t="n"/>
      <c r="AJ471" s="152" t="n"/>
      <c r="AK471" s="152" t="n"/>
      <c r="AL471" s="152" t="n"/>
      <c r="AM471" s="152" t="n"/>
      <c r="AN471" s="166" t="n"/>
      <c r="AO471" s="155" t="n"/>
      <c r="AP471" s="152" t="n"/>
      <c r="AQ471" s="152" t="n"/>
      <c r="AR471" s="152" t="n"/>
      <c r="AS471" s="152" t="n"/>
      <c r="AT471" s="152" t="n"/>
      <c r="AU471" s="155" t="n"/>
      <c r="AV471" s="152" t="n"/>
      <c r="AW471" s="152" t="n"/>
      <c r="AX471" s="152" t="n"/>
      <c r="AY471" s="152" t="n"/>
      <c r="AZ471" s="152" t="n"/>
      <c r="BA471" s="165" t="n"/>
      <c r="BB471" s="165" t="n"/>
      <c r="BC471" s="155" t="n"/>
      <c r="BD471" s="152" t="n"/>
      <c r="BE471" s="152" t="n"/>
      <c r="BF471" s="152" t="n"/>
      <c r="BG471" s="155" t="n"/>
      <c r="BH471" s="152" t="n"/>
      <c r="BI471" s="152" t="n"/>
      <c r="BJ471" s="152" t="n"/>
      <c r="BK471" s="152" t="n"/>
      <c r="BL471" s="152" t="n"/>
      <c r="BM471" s="152" t="n"/>
      <c r="BN471" s="152" t="n"/>
      <c r="BO471" s="152" t="n"/>
      <c r="BP471" s="155" t="n"/>
      <c r="BQ471" s="152" t="n"/>
      <c r="BR471" s="152" t="n"/>
      <c r="BS471" s="152" t="n"/>
      <c r="BT471" s="152" t="n"/>
      <c r="BU471" s="152" t="n"/>
      <c r="BV471" s="152" t="n"/>
      <c r="BW471" s="152" t="n"/>
      <c r="BX471" s="165" t="n"/>
      <c r="BY471" s="150" t="n"/>
      <c r="BZ471" s="150" t="n"/>
      <c r="CA471" s="150" t="n"/>
      <c r="CB471" s="174" t="n"/>
      <c r="CC471" s="156" t="n"/>
      <c r="CD471" s="156" t="n"/>
      <c r="CE471" s="167">
        <f>IFERROR(__xludf.DUMMYFUNCTION("""COMPUTED_VALUE"""),"")</f>
        <v/>
      </c>
      <c r="CF471" s="158">
        <f>IFERROR(__xludf.DUMMYFUNCTION("""COMPUTED_VALUE"""),"")</f>
        <v/>
      </c>
      <c r="CG471" s="148" t="n"/>
      <c r="CH471" s="148" t="n"/>
      <c r="CI471" s="148" t="n"/>
      <c r="CJ471" s="148" t="n"/>
      <c r="CK471" s="148" t="n"/>
      <c r="CL471" s="148" t="n"/>
      <c r="CM471" s="148" t="n"/>
      <c r="CN471" s="148" t="n"/>
      <c r="CO471" s="148" t="n"/>
      <c r="CP471" s="148" t="n"/>
      <c r="CQ471" s="148" t="n"/>
      <c r="CR471" s="148" t="n"/>
      <c r="CS471" s="148" t="n"/>
      <c r="CT471" s="148" t="n"/>
      <c r="CU471" s="148" t="n"/>
      <c r="CV471" s="148" t="n"/>
    </row>
    <row r="472">
      <c r="A472" s="162" t="n"/>
      <c r="B472" s="64" t="n"/>
      <c r="C472" s="129" t="n"/>
      <c r="D472" s="130" t="inlineStr"/>
      <c r="E472" s="150" t="inlineStr"/>
      <c r="F472" s="150" t="inlineStr"/>
      <c r="G472" s="150" t="n"/>
      <c r="H472" s="152" t="n"/>
      <c r="I472" s="152" t="n"/>
      <c r="J472" s="152" t="n"/>
      <c r="K472" s="152" t="n"/>
      <c r="L472" s="152" t="n"/>
      <c r="M472" s="152" t="n"/>
      <c r="N472" s="152" t="n"/>
      <c r="O472" s="152" t="n"/>
      <c r="P472" s="152" t="n"/>
      <c r="Q472" s="152" t="n"/>
      <c r="R472" s="152" t="n"/>
      <c r="S472" s="165" t="n"/>
      <c r="T472" s="155" t="n"/>
      <c r="U472" s="152" t="n"/>
      <c r="V472" s="152" t="n"/>
      <c r="W472" s="152" t="n"/>
      <c r="X472" s="152" t="n"/>
      <c r="Y472" s="152" t="n"/>
      <c r="Z472" s="152" t="n"/>
      <c r="AA472" s="152" t="n"/>
      <c r="AB472" s="152" t="n"/>
      <c r="AC472" s="152" t="n"/>
      <c r="AD472" s="152" t="n"/>
      <c r="AE472" s="152" t="n"/>
      <c r="AF472" s="152" t="n"/>
      <c r="AG472" s="152" t="n"/>
      <c r="AH472" s="152" t="n"/>
      <c r="AI472" s="152" t="n"/>
      <c r="AJ472" s="152" t="n"/>
      <c r="AK472" s="152" t="n"/>
      <c r="AL472" s="152" t="n"/>
      <c r="AM472" s="152" t="n"/>
      <c r="AN472" s="166" t="n"/>
      <c r="AO472" s="155" t="n"/>
      <c r="AP472" s="152" t="n"/>
      <c r="AQ472" s="152" t="n"/>
      <c r="AR472" s="152" t="n"/>
      <c r="AS472" s="152" t="n"/>
      <c r="AT472" s="152" t="n"/>
      <c r="AU472" s="155" t="n"/>
      <c r="AV472" s="152" t="n"/>
      <c r="AW472" s="152" t="n"/>
      <c r="AX472" s="152" t="n"/>
      <c r="AY472" s="152" t="n"/>
      <c r="AZ472" s="152" t="n"/>
      <c r="BA472" s="165" t="n"/>
      <c r="BB472" s="165" t="n"/>
      <c r="BC472" s="155" t="n"/>
      <c r="BD472" s="152" t="n"/>
      <c r="BE472" s="152" t="n"/>
      <c r="BF472" s="152" t="n"/>
      <c r="BG472" s="155" t="n"/>
      <c r="BH472" s="152" t="n"/>
      <c r="BI472" s="152" t="n"/>
      <c r="BJ472" s="152" t="n"/>
      <c r="BK472" s="152" t="n"/>
      <c r="BL472" s="152" t="n"/>
      <c r="BM472" s="152" t="n"/>
      <c r="BN472" s="152" t="n"/>
      <c r="BO472" s="152" t="n"/>
      <c r="BP472" s="155" t="n"/>
      <c r="BQ472" s="152" t="n"/>
      <c r="BR472" s="152" t="n"/>
      <c r="BS472" s="152" t="n"/>
      <c r="BT472" s="152" t="n"/>
      <c r="BU472" s="152" t="n"/>
      <c r="BV472" s="152" t="n"/>
      <c r="BW472" s="152" t="n"/>
      <c r="BX472" s="165" t="n"/>
      <c r="BY472" s="150" t="n"/>
      <c r="BZ472" s="150" t="n"/>
      <c r="CA472" s="150" t="n"/>
      <c r="CB472" s="174" t="n"/>
      <c r="CC472" s="156" t="n"/>
      <c r="CD472" s="156" t="n"/>
      <c r="CE472" s="167">
        <f>IFERROR(__xludf.DUMMYFUNCTION("""COMPUTED_VALUE"""),"")</f>
        <v/>
      </c>
      <c r="CF472" s="158">
        <f>IFERROR(__xludf.DUMMYFUNCTION("""COMPUTED_VALUE"""),"")</f>
        <v/>
      </c>
      <c r="CG472" s="148" t="n"/>
      <c r="CH472" s="148" t="n"/>
      <c r="CI472" s="148" t="n"/>
      <c r="CJ472" s="148" t="n"/>
      <c r="CK472" s="148" t="n"/>
      <c r="CL472" s="148" t="n"/>
      <c r="CM472" s="148" t="n"/>
      <c r="CN472" s="148" t="n"/>
      <c r="CO472" s="148" t="n"/>
      <c r="CP472" s="148" t="n"/>
      <c r="CQ472" s="148" t="n"/>
      <c r="CR472" s="148" t="n"/>
      <c r="CS472" s="148" t="n"/>
      <c r="CT472" s="148" t="n"/>
      <c r="CU472" s="148" t="n"/>
      <c r="CV472" s="148" t="n"/>
    </row>
    <row r="473">
      <c r="A473" s="162" t="n"/>
      <c r="B473" s="64" t="n"/>
      <c r="C473" s="129" t="n"/>
      <c r="D473" s="130" t="inlineStr"/>
      <c r="E473" s="150" t="inlineStr"/>
      <c r="F473" s="150" t="inlineStr"/>
      <c r="G473" s="150" t="n"/>
      <c r="H473" s="152" t="n"/>
      <c r="I473" s="152" t="n"/>
      <c r="J473" s="152" t="n"/>
      <c r="K473" s="152" t="n"/>
      <c r="L473" s="152" t="n"/>
      <c r="M473" s="152" t="n"/>
      <c r="N473" s="152" t="n"/>
      <c r="O473" s="152" t="n"/>
      <c r="P473" s="152" t="n"/>
      <c r="Q473" s="152" t="n"/>
      <c r="R473" s="152" t="n"/>
      <c r="S473" s="165" t="n"/>
      <c r="T473" s="155" t="n"/>
      <c r="U473" s="152" t="n"/>
      <c r="V473" s="152" t="n"/>
      <c r="W473" s="152" t="n"/>
      <c r="X473" s="152" t="n"/>
      <c r="Y473" s="152" t="n"/>
      <c r="Z473" s="152" t="n"/>
      <c r="AA473" s="152" t="n"/>
      <c r="AB473" s="152" t="n"/>
      <c r="AC473" s="152" t="n"/>
      <c r="AD473" s="152" t="n"/>
      <c r="AE473" s="152" t="n"/>
      <c r="AF473" s="152" t="n"/>
      <c r="AG473" s="152" t="n"/>
      <c r="AH473" s="152" t="n"/>
      <c r="AI473" s="152" t="n"/>
      <c r="AJ473" s="152" t="n"/>
      <c r="AK473" s="152" t="n"/>
      <c r="AL473" s="152" t="n"/>
      <c r="AM473" s="152" t="n"/>
      <c r="AN473" s="166" t="n"/>
      <c r="AO473" s="155" t="n"/>
      <c r="AP473" s="152" t="n"/>
      <c r="AQ473" s="152" t="n"/>
      <c r="AR473" s="152" t="n"/>
      <c r="AS473" s="152" t="n"/>
      <c r="AT473" s="152" t="n"/>
      <c r="AU473" s="155" t="n"/>
      <c r="AV473" s="152" t="n"/>
      <c r="AW473" s="152" t="n"/>
      <c r="AX473" s="152" t="n"/>
      <c r="AY473" s="152" t="n"/>
      <c r="AZ473" s="152" t="n"/>
      <c r="BA473" s="165" t="n"/>
      <c r="BB473" s="165" t="n"/>
      <c r="BC473" s="155" t="n"/>
      <c r="BD473" s="152" t="n"/>
      <c r="BE473" s="152" t="n"/>
      <c r="BF473" s="152" t="n"/>
      <c r="BG473" s="155" t="n"/>
      <c r="BH473" s="152" t="n"/>
      <c r="BI473" s="152" t="n"/>
      <c r="BJ473" s="152" t="n"/>
      <c r="BK473" s="152" t="n"/>
      <c r="BL473" s="152" t="n"/>
      <c r="BM473" s="152" t="n"/>
      <c r="BN473" s="152" t="n"/>
      <c r="BO473" s="152" t="n"/>
      <c r="BP473" s="155" t="n"/>
      <c r="BQ473" s="152" t="n"/>
      <c r="BR473" s="152" t="n"/>
      <c r="BS473" s="152" t="n"/>
      <c r="BT473" s="152" t="n"/>
      <c r="BU473" s="152" t="n"/>
      <c r="BV473" s="152" t="n"/>
      <c r="BW473" s="152" t="n"/>
      <c r="BX473" s="165" t="n"/>
      <c r="BY473" s="150" t="n"/>
      <c r="BZ473" s="150" t="n"/>
      <c r="CA473" s="150" t="n"/>
      <c r="CB473" s="174" t="n"/>
      <c r="CC473" s="156" t="n"/>
      <c r="CD473" s="156" t="n"/>
      <c r="CE473" s="167">
        <f>IFERROR(__xludf.DUMMYFUNCTION("""COMPUTED_VALUE"""),"")</f>
        <v/>
      </c>
      <c r="CF473" s="158">
        <f>IFERROR(__xludf.DUMMYFUNCTION("""COMPUTED_VALUE"""),"")</f>
        <v/>
      </c>
      <c r="CG473" s="148" t="n"/>
      <c r="CH473" s="148" t="n"/>
      <c r="CI473" s="148" t="n"/>
      <c r="CJ473" s="148" t="n"/>
      <c r="CK473" s="148" t="n"/>
      <c r="CL473" s="148" t="n"/>
      <c r="CM473" s="148" t="n"/>
      <c r="CN473" s="148" t="n"/>
      <c r="CO473" s="148" t="n"/>
      <c r="CP473" s="148" t="n"/>
      <c r="CQ473" s="148" t="n"/>
      <c r="CR473" s="148" t="n"/>
      <c r="CS473" s="148" t="n"/>
      <c r="CT473" s="148" t="n"/>
      <c r="CU473" s="148" t="n"/>
      <c r="CV473" s="148" t="n"/>
    </row>
    <row r="474">
      <c r="A474" s="162" t="n"/>
      <c r="B474" s="64" t="n"/>
      <c r="C474" s="129" t="n"/>
      <c r="D474" s="130" t="inlineStr"/>
      <c r="E474" s="150" t="inlineStr"/>
      <c r="F474" s="150" t="inlineStr"/>
      <c r="G474" s="150" t="n"/>
      <c r="H474" s="152" t="n"/>
      <c r="I474" s="152" t="n"/>
      <c r="J474" s="152" t="n"/>
      <c r="K474" s="152" t="n"/>
      <c r="L474" s="152" t="n"/>
      <c r="M474" s="152" t="n"/>
      <c r="N474" s="152" t="n"/>
      <c r="O474" s="152" t="n"/>
      <c r="P474" s="152" t="n"/>
      <c r="Q474" s="152" t="n"/>
      <c r="R474" s="152" t="n"/>
      <c r="S474" s="165" t="n"/>
      <c r="T474" s="155" t="n"/>
      <c r="U474" s="152" t="n"/>
      <c r="V474" s="152" t="n"/>
      <c r="W474" s="152" t="n"/>
      <c r="X474" s="152" t="n"/>
      <c r="Y474" s="152" t="n"/>
      <c r="Z474" s="152" t="n"/>
      <c r="AA474" s="152" t="n"/>
      <c r="AB474" s="152" t="n"/>
      <c r="AC474" s="152" t="n"/>
      <c r="AD474" s="152" t="n"/>
      <c r="AE474" s="152" t="n"/>
      <c r="AF474" s="152" t="n"/>
      <c r="AG474" s="152" t="n"/>
      <c r="AH474" s="152" t="n"/>
      <c r="AI474" s="152" t="n"/>
      <c r="AJ474" s="152" t="n"/>
      <c r="AK474" s="152" t="n"/>
      <c r="AL474" s="152" t="n"/>
      <c r="AM474" s="152" t="n"/>
      <c r="AN474" s="166" t="n"/>
      <c r="AO474" s="155" t="n"/>
      <c r="AP474" s="152" t="n"/>
      <c r="AQ474" s="152" t="n"/>
      <c r="AR474" s="152" t="n"/>
      <c r="AS474" s="152" t="n"/>
      <c r="AT474" s="152" t="n"/>
      <c r="AU474" s="155" t="n"/>
      <c r="AV474" s="152" t="n"/>
      <c r="AW474" s="152" t="n"/>
      <c r="AX474" s="152" t="n"/>
      <c r="AY474" s="152" t="n"/>
      <c r="AZ474" s="152" t="n"/>
      <c r="BA474" s="165" t="n"/>
      <c r="BB474" s="165" t="n"/>
      <c r="BC474" s="155" t="n"/>
      <c r="BD474" s="152" t="n"/>
      <c r="BE474" s="152" t="n"/>
      <c r="BF474" s="152" t="n"/>
      <c r="BG474" s="155" t="n"/>
      <c r="BH474" s="152" t="n"/>
      <c r="BI474" s="152" t="n"/>
      <c r="BJ474" s="152" t="n"/>
      <c r="BK474" s="152" t="n"/>
      <c r="BL474" s="152" t="n"/>
      <c r="BM474" s="152" t="n"/>
      <c r="BN474" s="152" t="n"/>
      <c r="BO474" s="152" t="n"/>
      <c r="BP474" s="155" t="n"/>
      <c r="BQ474" s="152" t="n"/>
      <c r="BR474" s="152" t="n"/>
      <c r="BS474" s="152" t="n"/>
      <c r="BT474" s="152" t="n"/>
      <c r="BU474" s="152" t="n"/>
      <c r="BV474" s="152" t="n"/>
      <c r="BW474" s="152" t="n"/>
      <c r="BX474" s="165" t="n"/>
      <c r="BY474" s="150" t="n"/>
      <c r="BZ474" s="150" t="n"/>
      <c r="CA474" s="150" t="n"/>
      <c r="CB474" s="174" t="n"/>
      <c r="CC474" s="156" t="n"/>
      <c r="CD474" s="156" t="n"/>
      <c r="CE474" s="167">
        <f>IFERROR(__xludf.DUMMYFUNCTION("""COMPUTED_VALUE"""),"")</f>
        <v/>
      </c>
      <c r="CF474" s="158">
        <f>IFERROR(__xludf.DUMMYFUNCTION("""COMPUTED_VALUE"""),"")</f>
        <v/>
      </c>
      <c r="CG474" s="148" t="n"/>
      <c r="CH474" s="148" t="n"/>
      <c r="CI474" s="148" t="n"/>
      <c r="CJ474" s="148" t="n"/>
      <c r="CK474" s="148" t="n"/>
      <c r="CL474" s="148" t="n"/>
      <c r="CM474" s="148" t="n"/>
      <c r="CN474" s="148" t="n"/>
      <c r="CO474" s="148" t="n"/>
      <c r="CP474" s="148" t="n"/>
      <c r="CQ474" s="148" t="n"/>
      <c r="CR474" s="148" t="n"/>
      <c r="CS474" s="148" t="n"/>
      <c r="CT474" s="148" t="n"/>
      <c r="CU474" s="148" t="n"/>
      <c r="CV474" s="148" t="n"/>
    </row>
    <row r="475">
      <c r="A475" s="162" t="n"/>
      <c r="B475" s="64" t="n"/>
      <c r="C475" s="129" t="n"/>
      <c r="D475" s="130" t="inlineStr"/>
      <c r="E475" s="150" t="inlineStr"/>
      <c r="F475" s="150" t="inlineStr"/>
      <c r="G475" s="150" t="n"/>
      <c r="H475" s="152" t="n"/>
      <c r="I475" s="152" t="n"/>
      <c r="J475" s="152" t="n"/>
      <c r="K475" s="152" t="n"/>
      <c r="L475" s="152" t="n"/>
      <c r="M475" s="152" t="n"/>
      <c r="N475" s="152" t="n"/>
      <c r="O475" s="152" t="n"/>
      <c r="P475" s="152" t="n"/>
      <c r="Q475" s="152" t="n"/>
      <c r="R475" s="152" t="n"/>
      <c r="S475" s="165" t="n"/>
      <c r="T475" s="155" t="n"/>
      <c r="U475" s="152" t="n"/>
      <c r="V475" s="152" t="n"/>
      <c r="W475" s="152" t="n"/>
      <c r="X475" s="152" t="n"/>
      <c r="Y475" s="152" t="n"/>
      <c r="Z475" s="152" t="n"/>
      <c r="AA475" s="152" t="n"/>
      <c r="AB475" s="152" t="n"/>
      <c r="AC475" s="152" t="n"/>
      <c r="AD475" s="152" t="n"/>
      <c r="AE475" s="152" t="n"/>
      <c r="AF475" s="152" t="n"/>
      <c r="AG475" s="152" t="n"/>
      <c r="AH475" s="152" t="n"/>
      <c r="AI475" s="152" t="n"/>
      <c r="AJ475" s="152" t="n"/>
      <c r="AK475" s="152" t="n"/>
      <c r="AL475" s="152" t="n"/>
      <c r="AM475" s="152" t="n"/>
      <c r="AN475" s="166" t="n"/>
      <c r="AO475" s="155" t="n"/>
      <c r="AP475" s="152" t="n"/>
      <c r="AQ475" s="152" t="n"/>
      <c r="AR475" s="152" t="n"/>
      <c r="AS475" s="152" t="n"/>
      <c r="AT475" s="152" t="n"/>
      <c r="AU475" s="155" t="n"/>
      <c r="AV475" s="152" t="n"/>
      <c r="AW475" s="152" t="n"/>
      <c r="AX475" s="152" t="n"/>
      <c r="AY475" s="152" t="n"/>
      <c r="AZ475" s="152" t="n"/>
      <c r="BA475" s="165" t="n"/>
      <c r="BB475" s="165" t="n"/>
      <c r="BC475" s="155" t="n"/>
      <c r="BD475" s="152" t="n"/>
      <c r="BE475" s="152" t="n"/>
      <c r="BF475" s="152" t="n"/>
      <c r="BG475" s="155" t="n"/>
      <c r="BH475" s="152" t="n"/>
      <c r="BI475" s="152" t="n"/>
      <c r="BJ475" s="152" t="n"/>
      <c r="BK475" s="152" t="n"/>
      <c r="BL475" s="152" t="n"/>
      <c r="BM475" s="152" t="n"/>
      <c r="BN475" s="152" t="n"/>
      <c r="BO475" s="152" t="n"/>
      <c r="BP475" s="155" t="n"/>
      <c r="BQ475" s="152" t="n"/>
      <c r="BR475" s="152" t="n"/>
      <c r="BS475" s="152" t="n"/>
      <c r="BT475" s="152" t="n"/>
      <c r="BU475" s="152" t="n"/>
      <c r="BV475" s="152" t="n"/>
      <c r="BW475" s="152" t="n"/>
      <c r="BX475" s="165" t="n"/>
      <c r="BY475" s="150" t="n"/>
      <c r="BZ475" s="150" t="n"/>
      <c r="CA475" s="150" t="n"/>
      <c r="CB475" s="174" t="n"/>
      <c r="CC475" s="156" t="n"/>
      <c r="CD475" s="156" t="n"/>
      <c r="CE475" s="167">
        <f>IFERROR(__xludf.DUMMYFUNCTION("""COMPUTED_VALUE"""),"")</f>
        <v/>
      </c>
      <c r="CF475" s="158">
        <f>IFERROR(__xludf.DUMMYFUNCTION("""COMPUTED_VALUE"""),"")</f>
        <v/>
      </c>
      <c r="CG475" s="148" t="n"/>
      <c r="CH475" s="148" t="n"/>
      <c r="CI475" s="148" t="n"/>
      <c r="CJ475" s="148" t="n"/>
      <c r="CK475" s="148" t="n"/>
      <c r="CL475" s="148" t="n"/>
      <c r="CM475" s="148" t="n"/>
      <c r="CN475" s="148" t="n"/>
      <c r="CO475" s="148" t="n"/>
      <c r="CP475" s="148" t="n"/>
      <c r="CQ475" s="148" t="n"/>
      <c r="CR475" s="148" t="n"/>
      <c r="CS475" s="148" t="n"/>
      <c r="CT475" s="148" t="n"/>
      <c r="CU475" s="148" t="n"/>
      <c r="CV475" s="148" t="n"/>
    </row>
    <row r="476">
      <c r="A476" s="162" t="n"/>
      <c r="B476" s="64" t="n"/>
      <c r="C476" s="129" t="n"/>
      <c r="D476" s="130" t="inlineStr"/>
      <c r="E476" s="150" t="inlineStr"/>
      <c r="F476" s="150" t="inlineStr"/>
      <c r="G476" s="150" t="n"/>
      <c r="H476" s="152" t="n"/>
      <c r="I476" s="152" t="n"/>
      <c r="J476" s="152" t="n"/>
      <c r="K476" s="152" t="n"/>
      <c r="L476" s="152" t="n"/>
      <c r="M476" s="152" t="n"/>
      <c r="N476" s="152" t="n"/>
      <c r="O476" s="152" t="n"/>
      <c r="P476" s="152" t="n"/>
      <c r="Q476" s="152" t="n"/>
      <c r="R476" s="152" t="n"/>
      <c r="S476" s="165" t="n"/>
      <c r="T476" s="155" t="n"/>
      <c r="U476" s="152" t="n"/>
      <c r="V476" s="152" t="n"/>
      <c r="W476" s="152" t="n"/>
      <c r="X476" s="152" t="n"/>
      <c r="Y476" s="152" t="n"/>
      <c r="Z476" s="152" t="n"/>
      <c r="AA476" s="152" t="n"/>
      <c r="AB476" s="152" t="n"/>
      <c r="AC476" s="152" t="n"/>
      <c r="AD476" s="152" t="n"/>
      <c r="AE476" s="152" t="n"/>
      <c r="AF476" s="152" t="n"/>
      <c r="AG476" s="152" t="n"/>
      <c r="AH476" s="152" t="n"/>
      <c r="AI476" s="152" t="n"/>
      <c r="AJ476" s="152" t="n"/>
      <c r="AK476" s="152" t="n"/>
      <c r="AL476" s="152" t="n"/>
      <c r="AM476" s="152" t="n"/>
      <c r="AN476" s="166" t="n"/>
      <c r="AO476" s="155" t="n"/>
      <c r="AP476" s="152" t="n"/>
      <c r="AQ476" s="152" t="n"/>
      <c r="AR476" s="152" t="n"/>
      <c r="AS476" s="152" t="n"/>
      <c r="AT476" s="152" t="n"/>
      <c r="AU476" s="155" t="n"/>
      <c r="AV476" s="152" t="n"/>
      <c r="AW476" s="152" t="n"/>
      <c r="AX476" s="152" t="n"/>
      <c r="AY476" s="152" t="n"/>
      <c r="AZ476" s="152" t="n"/>
      <c r="BA476" s="165" t="n"/>
      <c r="BB476" s="165" t="n"/>
      <c r="BC476" s="155" t="n"/>
      <c r="BD476" s="152" t="n"/>
      <c r="BE476" s="152" t="n"/>
      <c r="BF476" s="152" t="n"/>
      <c r="BG476" s="155" t="n"/>
      <c r="BH476" s="152" t="n"/>
      <c r="BI476" s="152" t="n"/>
      <c r="BJ476" s="152" t="n"/>
      <c r="BK476" s="152" t="n"/>
      <c r="BL476" s="152" t="n"/>
      <c r="BM476" s="152" t="n"/>
      <c r="BN476" s="152" t="n"/>
      <c r="BO476" s="152" t="n"/>
      <c r="BP476" s="155" t="n"/>
      <c r="BQ476" s="152" t="n"/>
      <c r="BR476" s="152" t="n"/>
      <c r="BS476" s="152" t="n"/>
      <c r="BT476" s="152" t="n"/>
      <c r="BU476" s="152" t="n"/>
      <c r="BV476" s="152" t="n"/>
      <c r="BW476" s="152" t="n"/>
      <c r="BX476" s="165" t="n"/>
      <c r="BY476" s="150" t="n"/>
      <c r="BZ476" s="150" t="n"/>
      <c r="CA476" s="150" t="n"/>
      <c r="CB476" s="174" t="n"/>
      <c r="CC476" s="156" t="n"/>
      <c r="CD476" s="156" t="n"/>
      <c r="CE476" s="167">
        <f>IFERROR(__xludf.DUMMYFUNCTION("""COMPUTED_VALUE"""),"")</f>
        <v/>
      </c>
      <c r="CF476" s="158">
        <f>IFERROR(__xludf.DUMMYFUNCTION("""COMPUTED_VALUE"""),"")</f>
        <v/>
      </c>
      <c r="CG476" s="148" t="n"/>
      <c r="CH476" s="148" t="n"/>
      <c r="CI476" s="148" t="n"/>
      <c r="CJ476" s="148" t="n"/>
      <c r="CK476" s="148" t="n"/>
      <c r="CL476" s="148" t="n"/>
      <c r="CM476" s="148" t="n"/>
      <c r="CN476" s="148" t="n"/>
      <c r="CO476" s="148" t="n"/>
      <c r="CP476" s="148" t="n"/>
      <c r="CQ476" s="148" t="n"/>
      <c r="CR476" s="148" t="n"/>
      <c r="CS476" s="148" t="n"/>
      <c r="CT476" s="148" t="n"/>
      <c r="CU476" s="148" t="n"/>
      <c r="CV476" s="148" t="n"/>
    </row>
    <row r="477">
      <c r="A477" s="162" t="n"/>
      <c r="B477" s="64" t="n"/>
      <c r="C477" s="129" t="n"/>
      <c r="D477" s="130" t="inlineStr"/>
      <c r="E477" s="150" t="inlineStr"/>
      <c r="F477" s="150" t="inlineStr"/>
      <c r="G477" s="150" t="n"/>
      <c r="H477" s="152" t="n"/>
      <c r="I477" s="152" t="n"/>
      <c r="J477" s="152" t="n"/>
      <c r="K477" s="152" t="n"/>
      <c r="L477" s="152" t="n"/>
      <c r="M477" s="152" t="n"/>
      <c r="N477" s="152" t="n"/>
      <c r="O477" s="152" t="n"/>
      <c r="P477" s="152" t="n"/>
      <c r="Q477" s="152" t="n"/>
      <c r="R477" s="152" t="n"/>
      <c r="S477" s="165" t="n"/>
      <c r="T477" s="155" t="n"/>
      <c r="U477" s="152" t="n"/>
      <c r="V477" s="152" t="n"/>
      <c r="W477" s="152" t="n"/>
      <c r="X477" s="152" t="n"/>
      <c r="Y477" s="152" t="n"/>
      <c r="Z477" s="152" t="n"/>
      <c r="AA477" s="152" t="n"/>
      <c r="AB477" s="152" t="n"/>
      <c r="AC477" s="152" t="n"/>
      <c r="AD477" s="152" t="n"/>
      <c r="AE477" s="152" t="n"/>
      <c r="AF477" s="152" t="n"/>
      <c r="AG477" s="152" t="n"/>
      <c r="AH477" s="152" t="n"/>
      <c r="AI477" s="152" t="n"/>
      <c r="AJ477" s="152" t="n"/>
      <c r="AK477" s="152" t="n"/>
      <c r="AL477" s="152" t="n"/>
      <c r="AM477" s="152" t="n"/>
      <c r="AN477" s="166" t="n"/>
      <c r="AO477" s="155" t="n"/>
      <c r="AP477" s="152" t="n"/>
      <c r="AQ477" s="152" t="n"/>
      <c r="AR477" s="152" t="n"/>
      <c r="AS477" s="152" t="n"/>
      <c r="AT477" s="152" t="n"/>
      <c r="AU477" s="155" t="n"/>
      <c r="AV477" s="152" t="n"/>
      <c r="AW477" s="152" t="n"/>
      <c r="AX477" s="152" t="n"/>
      <c r="AY477" s="152" t="n"/>
      <c r="AZ477" s="152" t="n"/>
      <c r="BA477" s="165" t="n"/>
      <c r="BB477" s="165" t="n"/>
      <c r="BC477" s="155" t="n"/>
      <c r="BD477" s="152" t="n"/>
      <c r="BE477" s="152" t="n"/>
      <c r="BF477" s="152" t="n"/>
      <c r="BG477" s="155" t="n"/>
      <c r="BH477" s="152" t="n"/>
      <c r="BI477" s="152" t="n"/>
      <c r="BJ477" s="152" t="n"/>
      <c r="BK477" s="152" t="n"/>
      <c r="BL477" s="152" t="n"/>
      <c r="BM477" s="152" t="n"/>
      <c r="BN477" s="152" t="n"/>
      <c r="BO477" s="152" t="n"/>
      <c r="BP477" s="155" t="n"/>
      <c r="BQ477" s="152" t="n"/>
      <c r="BR477" s="152" t="n"/>
      <c r="BS477" s="152" t="n"/>
      <c r="BT477" s="152" t="n"/>
      <c r="BU477" s="152" t="n"/>
      <c r="BV477" s="152" t="n"/>
      <c r="BW477" s="152" t="n"/>
      <c r="BX477" s="165" t="n"/>
      <c r="BY477" s="150" t="n"/>
      <c r="BZ477" s="150" t="n"/>
      <c r="CA477" s="150" t="n"/>
      <c r="CB477" s="174" t="n"/>
      <c r="CC477" s="156" t="n"/>
      <c r="CD477" s="156" t="n"/>
      <c r="CE477" s="167">
        <f>IFERROR(__xludf.DUMMYFUNCTION("""COMPUTED_VALUE"""),"")</f>
        <v/>
      </c>
      <c r="CF477" s="158">
        <f>IFERROR(__xludf.DUMMYFUNCTION("""COMPUTED_VALUE"""),"")</f>
        <v/>
      </c>
      <c r="CG477" s="148" t="n"/>
      <c r="CH477" s="148" t="n"/>
      <c r="CI477" s="148" t="n"/>
      <c r="CJ477" s="148" t="n"/>
      <c r="CK477" s="148" t="n"/>
      <c r="CL477" s="148" t="n"/>
      <c r="CM477" s="148" t="n"/>
      <c r="CN477" s="148" t="n"/>
      <c r="CO477" s="148" t="n"/>
      <c r="CP477" s="148" t="n"/>
      <c r="CQ477" s="148" t="n"/>
      <c r="CR477" s="148" t="n"/>
      <c r="CS477" s="148" t="n"/>
      <c r="CT477" s="148" t="n"/>
      <c r="CU477" s="148" t="n"/>
      <c r="CV477" s="148" t="n"/>
    </row>
    <row r="478">
      <c r="A478" s="162" t="n"/>
      <c r="B478" s="64" t="n"/>
      <c r="C478" s="129" t="n"/>
      <c r="D478" s="130" t="inlineStr"/>
      <c r="E478" s="150" t="inlineStr"/>
      <c r="F478" s="150" t="inlineStr"/>
      <c r="G478" s="150" t="n"/>
      <c r="H478" s="152" t="n"/>
      <c r="I478" s="152" t="n"/>
      <c r="J478" s="152" t="n"/>
      <c r="K478" s="152" t="n"/>
      <c r="L478" s="152" t="n"/>
      <c r="M478" s="152" t="n"/>
      <c r="N478" s="152" t="n"/>
      <c r="O478" s="152" t="n"/>
      <c r="P478" s="152" t="n"/>
      <c r="Q478" s="152" t="n"/>
      <c r="R478" s="152" t="n"/>
      <c r="S478" s="165" t="n"/>
      <c r="T478" s="155" t="n"/>
      <c r="U478" s="152" t="n"/>
      <c r="V478" s="152" t="n"/>
      <c r="W478" s="152" t="n"/>
      <c r="X478" s="152" t="n"/>
      <c r="Y478" s="152" t="n"/>
      <c r="Z478" s="152" t="n"/>
      <c r="AA478" s="152" t="n"/>
      <c r="AB478" s="152" t="n"/>
      <c r="AC478" s="152" t="n"/>
      <c r="AD478" s="152" t="n"/>
      <c r="AE478" s="152" t="n"/>
      <c r="AF478" s="152" t="n"/>
      <c r="AG478" s="152" t="n"/>
      <c r="AH478" s="152" t="n"/>
      <c r="AI478" s="152" t="n"/>
      <c r="AJ478" s="152" t="n"/>
      <c r="AK478" s="152" t="n"/>
      <c r="AL478" s="152" t="n"/>
      <c r="AM478" s="152" t="n"/>
      <c r="AN478" s="166" t="n"/>
      <c r="AO478" s="155" t="n"/>
      <c r="AP478" s="152" t="n"/>
      <c r="AQ478" s="152" t="n"/>
      <c r="AR478" s="152" t="n"/>
      <c r="AS478" s="152" t="n"/>
      <c r="AT478" s="152" t="n"/>
      <c r="AU478" s="155" t="n"/>
      <c r="AV478" s="152" t="n"/>
      <c r="AW478" s="152" t="n"/>
      <c r="AX478" s="152" t="n"/>
      <c r="AY478" s="152" t="n"/>
      <c r="AZ478" s="152" t="n"/>
      <c r="BA478" s="165" t="n"/>
      <c r="BB478" s="165" t="n"/>
      <c r="BC478" s="155" t="n"/>
      <c r="BD478" s="152" t="n"/>
      <c r="BE478" s="152" t="n"/>
      <c r="BF478" s="152" t="n"/>
      <c r="BG478" s="155" t="n"/>
      <c r="BH478" s="152" t="n"/>
      <c r="BI478" s="152" t="n"/>
      <c r="BJ478" s="152" t="n"/>
      <c r="BK478" s="152" t="n"/>
      <c r="BL478" s="152" t="n"/>
      <c r="BM478" s="152" t="n"/>
      <c r="BN478" s="152" t="n"/>
      <c r="BO478" s="152" t="n"/>
      <c r="BP478" s="155" t="n"/>
      <c r="BQ478" s="152" t="n"/>
      <c r="BR478" s="152" t="n"/>
      <c r="BS478" s="152" t="n"/>
      <c r="BT478" s="152" t="n"/>
      <c r="BU478" s="152" t="n"/>
      <c r="BV478" s="152" t="n"/>
      <c r="BW478" s="152" t="n"/>
      <c r="BX478" s="165" t="n"/>
      <c r="BY478" s="150" t="n"/>
      <c r="BZ478" s="150" t="n"/>
      <c r="CA478" s="150" t="n"/>
      <c r="CB478" s="174" t="n"/>
      <c r="CC478" s="156" t="n"/>
      <c r="CD478" s="156" t="n"/>
      <c r="CE478" s="167">
        <f>IFERROR(__xludf.DUMMYFUNCTION("""COMPUTED_VALUE"""),"")</f>
        <v/>
      </c>
      <c r="CF478" s="158">
        <f>IFERROR(__xludf.DUMMYFUNCTION("""COMPUTED_VALUE"""),"")</f>
        <v/>
      </c>
      <c r="CG478" s="148" t="n"/>
      <c r="CH478" s="148" t="n"/>
      <c r="CI478" s="148" t="n"/>
      <c r="CJ478" s="148" t="n"/>
      <c r="CK478" s="148" t="n"/>
      <c r="CL478" s="148" t="n"/>
      <c r="CM478" s="148" t="n"/>
      <c r="CN478" s="148" t="n"/>
      <c r="CO478" s="148" t="n"/>
      <c r="CP478" s="148" t="n"/>
      <c r="CQ478" s="148" t="n"/>
      <c r="CR478" s="148" t="n"/>
      <c r="CS478" s="148" t="n"/>
      <c r="CT478" s="148" t="n"/>
      <c r="CU478" s="148" t="n"/>
      <c r="CV478" s="148" t="n"/>
    </row>
    <row r="479">
      <c r="A479" s="162" t="n"/>
      <c r="B479" s="64" t="n"/>
      <c r="C479" s="129" t="n"/>
      <c r="D479" s="130" t="inlineStr"/>
      <c r="E479" s="150" t="inlineStr"/>
      <c r="F479" s="150" t="inlineStr"/>
      <c r="G479" s="150" t="n"/>
      <c r="H479" s="152" t="n"/>
      <c r="I479" s="152" t="n"/>
      <c r="J479" s="152" t="n"/>
      <c r="K479" s="152" t="n"/>
      <c r="L479" s="152" t="n"/>
      <c r="M479" s="152" t="n"/>
      <c r="N479" s="152" t="n"/>
      <c r="O479" s="152" t="n"/>
      <c r="P479" s="152" t="n"/>
      <c r="Q479" s="152" t="n"/>
      <c r="R479" s="152" t="n"/>
      <c r="S479" s="165" t="n"/>
      <c r="T479" s="155" t="n"/>
      <c r="U479" s="152" t="n"/>
      <c r="V479" s="152" t="n"/>
      <c r="W479" s="152" t="n"/>
      <c r="X479" s="152" t="n"/>
      <c r="Y479" s="152" t="n"/>
      <c r="Z479" s="152" t="n"/>
      <c r="AA479" s="152" t="n"/>
      <c r="AB479" s="152" t="n"/>
      <c r="AC479" s="152" t="n"/>
      <c r="AD479" s="152" t="n"/>
      <c r="AE479" s="152" t="n"/>
      <c r="AF479" s="152" t="n"/>
      <c r="AG479" s="152" t="n"/>
      <c r="AH479" s="152" t="n"/>
      <c r="AI479" s="152" t="n"/>
      <c r="AJ479" s="152" t="n"/>
      <c r="AK479" s="152" t="n"/>
      <c r="AL479" s="152" t="n"/>
      <c r="AM479" s="152" t="n"/>
      <c r="AN479" s="166" t="n"/>
      <c r="AO479" s="155" t="n"/>
      <c r="AP479" s="152" t="n"/>
      <c r="AQ479" s="152" t="n"/>
      <c r="AR479" s="152" t="n"/>
      <c r="AS479" s="152" t="n"/>
      <c r="AT479" s="152" t="n"/>
      <c r="AU479" s="155" t="n"/>
      <c r="AV479" s="152" t="n"/>
      <c r="AW479" s="152" t="n"/>
      <c r="AX479" s="152" t="n"/>
      <c r="AY479" s="152" t="n"/>
      <c r="AZ479" s="152" t="n"/>
      <c r="BA479" s="165" t="n"/>
      <c r="BB479" s="165" t="n"/>
      <c r="BC479" s="155" t="n"/>
      <c r="BD479" s="152" t="n"/>
      <c r="BE479" s="152" t="n"/>
      <c r="BF479" s="152" t="n"/>
      <c r="BG479" s="155" t="n"/>
      <c r="BH479" s="152" t="n"/>
      <c r="BI479" s="152" t="n"/>
      <c r="BJ479" s="152" t="n"/>
      <c r="BK479" s="152" t="n"/>
      <c r="BL479" s="152" t="n"/>
      <c r="BM479" s="152" t="n"/>
      <c r="BN479" s="152" t="n"/>
      <c r="BO479" s="152" t="n"/>
      <c r="BP479" s="155" t="n"/>
      <c r="BQ479" s="152" t="n"/>
      <c r="BR479" s="152" t="n"/>
      <c r="BS479" s="152" t="n"/>
      <c r="BT479" s="152" t="n"/>
      <c r="BU479" s="152" t="n"/>
      <c r="BV479" s="152" t="n"/>
      <c r="BW479" s="152" t="n"/>
      <c r="BX479" s="165" t="n"/>
      <c r="BY479" s="150" t="n"/>
      <c r="BZ479" s="150" t="n"/>
      <c r="CA479" s="150" t="n"/>
      <c r="CB479" s="174" t="n"/>
      <c r="CC479" s="156" t="n"/>
      <c r="CD479" s="156" t="n"/>
      <c r="CE479" s="167">
        <f>IFERROR(__xludf.DUMMYFUNCTION("""COMPUTED_VALUE"""),"")</f>
        <v/>
      </c>
      <c r="CF479" s="158">
        <f>IFERROR(__xludf.DUMMYFUNCTION("""COMPUTED_VALUE"""),"")</f>
        <v/>
      </c>
      <c r="CG479" s="148" t="n"/>
      <c r="CH479" s="148" t="n"/>
      <c r="CI479" s="148" t="n"/>
      <c r="CJ479" s="148" t="n"/>
      <c r="CK479" s="148" t="n"/>
      <c r="CL479" s="148" t="n"/>
      <c r="CM479" s="148" t="n"/>
      <c r="CN479" s="148" t="n"/>
      <c r="CO479" s="148" t="n"/>
      <c r="CP479" s="148" t="n"/>
      <c r="CQ479" s="148" t="n"/>
      <c r="CR479" s="148" t="n"/>
      <c r="CS479" s="148" t="n"/>
      <c r="CT479" s="148" t="n"/>
      <c r="CU479" s="148" t="n"/>
      <c r="CV479" s="148" t="n"/>
    </row>
    <row r="480">
      <c r="A480" s="162" t="n"/>
      <c r="B480" s="64" t="n"/>
      <c r="C480" s="129" t="n"/>
      <c r="D480" s="130" t="inlineStr"/>
      <c r="E480" s="150" t="inlineStr"/>
      <c r="F480" s="150" t="inlineStr"/>
      <c r="G480" s="150" t="n"/>
      <c r="H480" s="152" t="n"/>
      <c r="I480" s="152" t="n"/>
      <c r="J480" s="152" t="n"/>
      <c r="K480" s="152" t="n"/>
      <c r="L480" s="152" t="n"/>
      <c r="M480" s="152" t="n"/>
      <c r="N480" s="152" t="n"/>
      <c r="O480" s="152" t="n"/>
      <c r="P480" s="152" t="n"/>
      <c r="Q480" s="152" t="n"/>
      <c r="R480" s="152" t="n"/>
      <c r="S480" s="165" t="n"/>
      <c r="T480" s="155" t="n"/>
      <c r="U480" s="152" t="n"/>
      <c r="V480" s="152" t="n"/>
      <c r="W480" s="152" t="n"/>
      <c r="X480" s="152" t="n"/>
      <c r="Y480" s="152" t="n"/>
      <c r="Z480" s="152" t="n"/>
      <c r="AA480" s="152" t="n"/>
      <c r="AB480" s="152" t="n"/>
      <c r="AC480" s="152" t="n"/>
      <c r="AD480" s="152" t="n"/>
      <c r="AE480" s="152" t="n"/>
      <c r="AF480" s="152" t="n"/>
      <c r="AG480" s="152" t="n"/>
      <c r="AH480" s="152" t="n"/>
      <c r="AI480" s="152" t="n"/>
      <c r="AJ480" s="152" t="n"/>
      <c r="AK480" s="152" t="n"/>
      <c r="AL480" s="152" t="n"/>
      <c r="AM480" s="152" t="n"/>
      <c r="AN480" s="166" t="n"/>
      <c r="AO480" s="155" t="n"/>
      <c r="AP480" s="152" t="n"/>
      <c r="AQ480" s="152" t="n"/>
      <c r="AR480" s="152" t="n"/>
      <c r="AS480" s="152" t="n"/>
      <c r="AT480" s="152" t="n"/>
      <c r="AU480" s="155" t="n"/>
      <c r="AV480" s="152" t="n"/>
      <c r="AW480" s="152" t="n"/>
      <c r="AX480" s="152" t="n"/>
      <c r="AY480" s="152" t="n"/>
      <c r="AZ480" s="152" t="n"/>
      <c r="BA480" s="165" t="n"/>
      <c r="BB480" s="165" t="n"/>
      <c r="BC480" s="155" t="n"/>
      <c r="BD480" s="152" t="n"/>
      <c r="BE480" s="152" t="n"/>
      <c r="BF480" s="152" t="n"/>
      <c r="BG480" s="155" t="n"/>
      <c r="BH480" s="152" t="n"/>
      <c r="BI480" s="152" t="n"/>
      <c r="BJ480" s="152" t="n"/>
      <c r="BK480" s="152" t="n"/>
      <c r="BL480" s="152" t="n"/>
      <c r="BM480" s="152" t="n"/>
      <c r="BN480" s="152" t="n"/>
      <c r="BO480" s="152" t="n"/>
      <c r="BP480" s="155" t="n"/>
      <c r="BQ480" s="152" t="n"/>
      <c r="BR480" s="152" t="n"/>
      <c r="BS480" s="152" t="n"/>
      <c r="BT480" s="152" t="n"/>
      <c r="BU480" s="152" t="n"/>
      <c r="BV480" s="152" t="n"/>
      <c r="BW480" s="152" t="n"/>
      <c r="BX480" s="165" t="n"/>
      <c r="BY480" s="150" t="n"/>
      <c r="BZ480" s="150" t="n"/>
      <c r="CA480" s="150" t="n"/>
      <c r="CB480" s="174" t="n"/>
      <c r="CC480" s="156" t="n"/>
      <c r="CD480" s="156" t="n"/>
      <c r="CE480" s="167">
        <f>IFERROR(__xludf.DUMMYFUNCTION("""COMPUTED_VALUE"""),"")</f>
        <v/>
      </c>
      <c r="CF480" s="158">
        <f>IFERROR(__xludf.DUMMYFUNCTION("""COMPUTED_VALUE"""),"")</f>
        <v/>
      </c>
      <c r="CG480" s="148" t="n"/>
      <c r="CH480" s="148" t="n"/>
      <c r="CI480" s="148" t="n"/>
      <c r="CJ480" s="148" t="n"/>
      <c r="CK480" s="148" t="n"/>
      <c r="CL480" s="148" t="n"/>
      <c r="CM480" s="148" t="n"/>
      <c r="CN480" s="148" t="n"/>
      <c r="CO480" s="148" t="n"/>
      <c r="CP480" s="148" t="n"/>
      <c r="CQ480" s="148" t="n"/>
      <c r="CR480" s="148" t="n"/>
      <c r="CS480" s="148" t="n"/>
      <c r="CT480" s="148" t="n"/>
      <c r="CU480" s="148" t="n"/>
      <c r="CV480" s="148" t="n"/>
    </row>
    <row r="481">
      <c r="A481" s="162" t="n"/>
      <c r="B481" s="64" t="n"/>
      <c r="C481" s="129" t="n"/>
      <c r="D481" s="130" t="inlineStr"/>
      <c r="E481" s="150" t="inlineStr"/>
      <c r="F481" s="150" t="inlineStr"/>
      <c r="G481" s="150" t="n"/>
      <c r="H481" s="152" t="n"/>
      <c r="I481" s="152" t="n"/>
      <c r="J481" s="152" t="n"/>
      <c r="K481" s="152" t="n"/>
      <c r="L481" s="152" t="n"/>
      <c r="M481" s="152" t="n"/>
      <c r="N481" s="152" t="n"/>
      <c r="O481" s="152" t="n"/>
      <c r="P481" s="152" t="n"/>
      <c r="Q481" s="152" t="n"/>
      <c r="R481" s="152" t="n"/>
      <c r="S481" s="165" t="n"/>
      <c r="T481" s="155" t="n"/>
      <c r="U481" s="152" t="n"/>
      <c r="V481" s="152" t="n"/>
      <c r="W481" s="152" t="n"/>
      <c r="X481" s="152" t="n"/>
      <c r="Y481" s="152" t="n"/>
      <c r="Z481" s="152" t="n"/>
      <c r="AA481" s="152" t="n"/>
      <c r="AB481" s="152" t="n"/>
      <c r="AC481" s="152" t="n"/>
      <c r="AD481" s="152" t="n"/>
      <c r="AE481" s="152" t="n"/>
      <c r="AF481" s="152" t="n"/>
      <c r="AG481" s="152" t="n"/>
      <c r="AH481" s="152" t="n"/>
      <c r="AI481" s="152" t="n"/>
      <c r="AJ481" s="152" t="n"/>
      <c r="AK481" s="152" t="n"/>
      <c r="AL481" s="152" t="n"/>
      <c r="AM481" s="152" t="n"/>
      <c r="AN481" s="166" t="n"/>
      <c r="AO481" s="155" t="n"/>
      <c r="AP481" s="152" t="n"/>
      <c r="AQ481" s="152" t="n"/>
      <c r="AR481" s="152" t="n"/>
      <c r="AS481" s="152" t="n"/>
      <c r="AT481" s="152" t="n"/>
      <c r="AU481" s="155" t="n"/>
      <c r="AV481" s="152" t="n"/>
      <c r="AW481" s="152" t="n"/>
      <c r="AX481" s="152" t="n"/>
      <c r="AY481" s="152" t="n"/>
      <c r="AZ481" s="152" t="n"/>
      <c r="BA481" s="165" t="n"/>
      <c r="BB481" s="165" t="n"/>
      <c r="BC481" s="155" t="n"/>
      <c r="BD481" s="152" t="n"/>
      <c r="BE481" s="152" t="n"/>
      <c r="BF481" s="152" t="n"/>
      <c r="BG481" s="155" t="n"/>
      <c r="BH481" s="152" t="n"/>
      <c r="BI481" s="152" t="n"/>
      <c r="BJ481" s="152" t="n"/>
      <c r="BK481" s="152" t="n"/>
      <c r="BL481" s="152" t="n"/>
      <c r="BM481" s="152" t="n"/>
      <c r="BN481" s="152" t="n"/>
      <c r="BO481" s="152" t="n"/>
      <c r="BP481" s="155" t="n"/>
      <c r="BQ481" s="152" t="n"/>
      <c r="BR481" s="152" t="n"/>
      <c r="BS481" s="152" t="n"/>
      <c r="BT481" s="152" t="n"/>
      <c r="BU481" s="152" t="n"/>
      <c r="BV481" s="152" t="n"/>
      <c r="BW481" s="152" t="n"/>
      <c r="BX481" s="165" t="n"/>
      <c r="BY481" s="150" t="n"/>
      <c r="BZ481" s="150" t="n"/>
      <c r="CA481" s="150" t="n"/>
      <c r="CB481" s="174" t="n"/>
      <c r="CC481" s="156" t="n"/>
      <c r="CD481" s="156" t="n"/>
      <c r="CE481" s="167">
        <f>IFERROR(__xludf.DUMMYFUNCTION("""COMPUTED_VALUE"""),"")</f>
        <v/>
      </c>
      <c r="CF481" s="158">
        <f>IFERROR(__xludf.DUMMYFUNCTION("""COMPUTED_VALUE"""),"")</f>
        <v/>
      </c>
      <c r="CG481" s="148" t="n"/>
      <c r="CH481" s="148" t="n"/>
      <c r="CI481" s="148" t="n"/>
      <c r="CJ481" s="148" t="n"/>
      <c r="CK481" s="148" t="n"/>
      <c r="CL481" s="148" t="n"/>
      <c r="CM481" s="148" t="n"/>
      <c r="CN481" s="148" t="n"/>
      <c r="CO481" s="148" t="n"/>
      <c r="CP481" s="148" t="n"/>
      <c r="CQ481" s="148" t="n"/>
      <c r="CR481" s="148" t="n"/>
      <c r="CS481" s="148" t="n"/>
      <c r="CT481" s="148" t="n"/>
      <c r="CU481" s="148" t="n"/>
      <c r="CV481" s="148" t="n"/>
    </row>
    <row r="482">
      <c r="A482" s="162" t="n"/>
      <c r="B482" s="64" t="n"/>
      <c r="C482" s="129" t="n"/>
      <c r="D482" s="130" t="inlineStr"/>
      <c r="E482" s="150" t="inlineStr"/>
      <c r="F482" s="150" t="inlineStr"/>
      <c r="G482" s="150" t="n"/>
      <c r="H482" s="152" t="n"/>
      <c r="I482" s="152" t="n"/>
      <c r="J482" s="152" t="n"/>
      <c r="K482" s="152" t="n"/>
      <c r="L482" s="152" t="n"/>
      <c r="M482" s="152" t="n"/>
      <c r="N482" s="152" t="n"/>
      <c r="O482" s="152" t="n"/>
      <c r="P482" s="152" t="n"/>
      <c r="Q482" s="152" t="n"/>
      <c r="R482" s="152" t="n"/>
      <c r="S482" s="165" t="n"/>
      <c r="T482" s="155" t="n"/>
      <c r="U482" s="152" t="n"/>
      <c r="V482" s="152" t="n"/>
      <c r="W482" s="152" t="n"/>
      <c r="X482" s="152" t="n"/>
      <c r="Y482" s="152" t="n"/>
      <c r="Z482" s="152" t="n"/>
      <c r="AA482" s="152" t="n"/>
      <c r="AB482" s="152" t="n"/>
      <c r="AC482" s="152" t="n"/>
      <c r="AD482" s="152" t="n"/>
      <c r="AE482" s="152" t="n"/>
      <c r="AF482" s="152" t="n"/>
      <c r="AG482" s="152" t="n"/>
      <c r="AH482" s="152" t="n"/>
      <c r="AI482" s="152" t="n"/>
      <c r="AJ482" s="152" t="n"/>
      <c r="AK482" s="152" t="n"/>
      <c r="AL482" s="152" t="n"/>
      <c r="AM482" s="152" t="n"/>
      <c r="AN482" s="166" t="n"/>
      <c r="AO482" s="155" t="n"/>
      <c r="AP482" s="152" t="n"/>
      <c r="AQ482" s="152" t="n"/>
      <c r="AR482" s="152" t="n"/>
      <c r="AS482" s="152" t="n"/>
      <c r="AT482" s="152" t="n"/>
      <c r="AU482" s="155" t="n"/>
      <c r="AV482" s="152" t="n"/>
      <c r="AW482" s="152" t="n"/>
      <c r="AX482" s="152" t="n"/>
      <c r="AY482" s="152" t="n"/>
      <c r="AZ482" s="152" t="n"/>
      <c r="BA482" s="165" t="n"/>
      <c r="BB482" s="165" t="n"/>
      <c r="BC482" s="155" t="n"/>
      <c r="BD482" s="152" t="n"/>
      <c r="BE482" s="152" t="n"/>
      <c r="BF482" s="152" t="n"/>
      <c r="BG482" s="155" t="n"/>
      <c r="BH482" s="152" t="n"/>
      <c r="BI482" s="152" t="n"/>
      <c r="BJ482" s="152" t="n"/>
      <c r="BK482" s="152" t="n"/>
      <c r="BL482" s="152" t="n"/>
      <c r="BM482" s="152" t="n"/>
      <c r="BN482" s="152" t="n"/>
      <c r="BO482" s="152" t="n"/>
      <c r="BP482" s="155" t="n"/>
      <c r="BQ482" s="152" t="n"/>
      <c r="BR482" s="152" t="n"/>
      <c r="BS482" s="152" t="n"/>
      <c r="BT482" s="152" t="n"/>
      <c r="BU482" s="152" t="n"/>
      <c r="BV482" s="152" t="n"/>
      <c r="BW482" s="152" t="n"/>
      <c r="BX482" s="165" t="n"/>
      <c r="BY482" s="150" t="n"/>
      <c r="BZ482" s="150" t="n"/>
      <c r="CA482" s="150" t="n"/>
      <c r="CB482" s="174" t="n"/>
      <c r="CC482" s="156" t="n"/>
      <c r="CD482" s="156" t="n"/>
      <c r="CE482" s="167">
        <f>IFERROR(__xludf.DUMMYFUNCTION("""COMPUTED_VALUE"""),"")</f>
        <v/>
      </c>
      <c r="CF482" s="158">
        <f>IFERROR(__xludf.DUMMYFUNCTION("""COMPUTED_VALUE"""),"")</f>
        <v/>
      </c>
      <c r="CG482" s="148" t="n"/>
      <c r="CH482" s="148" t="n"/>
      <c r="CI482" s="148" t="n"/>
      <c r="CJ482" s="148" t="n"/>
      <c r="CK482" s="148" t="n"/>
      <c r="CL482" s="148" t="n"/>
      <c r="CM482" s="148" t="n"/>
      <c r="CN482" s="148" t="n"/>
      <c r="CO482" s="148" t="n"/>
      <c r="CP482" s="148" t="n"/>
      <c r="CQ482" s="148" t="n"/>
      <c r="CR482" s="148" t="n"/>
      <c r="CS482" s="148" t="n"/>
      <c r="CT482" s="148" t="n"/>
      <c r="CU482" s="148" t="n"/>
      <c r="CV482" s="148" t="n"/>
    </row>
    <row r="483">
      <c r="A483" s="162" t="n"/>
      <c r="B483" s="64" t="n"/>
      <c r="C483" s="129" t="n"/>
      <c r="D483" s="130" t="inlineStr"/>
      <c r="E483" s="150" t="inlineStr"/>
      <c r="F483" s="150" t="inlineStr"/>
      <c r="G483" s="150" t="n"/>
      <c r="H483" s="152" t="n"/>
      <c r="I483" s="152" t="n"/>
      <c r="J483" s="152" t="n"/>
      <c r="K483" s="152" t="n"/>
      <c r="L483" s="152" t="n"/>
      <c r="M483" s="152" t="n"/>
      <c r="N483" s="152" t="n"/>
      <c r="O483" s="152" t="n"/>
      <c r="P483" s="152" t="n"/>
      <c r="Q483" s="152" t="n"/>
      <c r="R483" s="152" t="n"/>
      <c r="S483" s="165" t="n"/>
      <c r="T483" s="155" t="n"/>
      <c r="U483" s="152" t="n"/>
      <c r="V483" s="152" t="n"/>
      <c r="W483" s="152" t="n"/>
      <c r="X483" s="152" t="n"/>
      <c r="Y483" s="152" t="n"/>
      <c r="Z483" s="152" t="n"/>
      <c r="AA483" s="152" t="n"/>
      <c r="AB483" s="152" t="n"/>
      <c r="AC483" s="152" t="n"/>
      <c r="AD483" s="152" t="n"/>
      <c r="AE483" s="152" t="n"/>
      <c r="AF483" s="152" t="n"/>
      <c r="AG483" s="152" t="n"/>
      <c r="AH483" s="152" t="n"/>
      <c r="AI483" s="152" t="n"/>
      <c r="AJ483" s="152" t="n"/>
      <c r="AK483" s="152" t="n"/>
      <c r="AL483" s="152" t="n"/>
      <c r="AM483" s="152" t="n"/>
      <c r="AN483" s="166" t="n"/>
      <c r="AO483" s="155" t="n"/>
      <c r="AP483" s="152" t="n"/>
      <c r="AQ483" s="152" t="n"/>
      <c r="AR483" s="152" t="n"/>
      <c r="AS483" s="152" t="n"/>
      <c r="AT483" s="152" t="n"/>
      <c r="AU483" s="155" t="n"/>
      <c r="AV483" s="152" t="n"/>
      <c r="AW483" s="152" t="n"/>
      <c r="AX483" s="152" t="n"/>
      <c r="AY483" s="152" t="n"/>
      <c r="AZ483" s="152" t="n"/>
      <c r="BA483" s="165" t="n"/>
      <c r="BB483" s="165" t="n"/>
      <c r="BC483" s="155" t="n"/>
      <c r="BD483" s="152" t="n"/>
      <c r="BE483" s="152" t="n"/>
      <c r="BF483" s="152" t="n"/>
      <c r="BG483" s="155" t="n"/>
      <c r="BH483" s="152" t="n"/>
      <c r="BI483" s="152" t="n"/>
      <c r="BJ483" s="152" t="n"/>
      <c r="BK483" s="152" t="n"/>
      <c r="BL483" s="152" t="n"/>
      <c r="BM483" s="152" t="n"/>
      <c r="BN483" s="152" t="n"/>
      <c r="BO483" s="152" t="n"/>
      <c r="BP483" s="155" t="n"/>
      <c r="BQ483" s="152" t="n"/>
      <c r="BR483" s="152" t="n"/>
      <c r="BS483" s="152" t="n"/>
      <c r="BT483" s="152" t="n"/>
      <c r="BU483" s="152" t="n"/>
      <c r="BV483" s="152" t="n"/>
      <c r="BW483" s="152" t="n"/>
      <c r="BX483" s="165" t="n"/>
      <c r="BY483" s="150" t="n"/>
      <c r="BZ483" s="150" t="n"/>
      <c r="CA483" s="150" t="n"/>
      <c r="CB483" s="174" t="n"/>
      <c r="CC483" s="156" t="n"/>
      <c r="CD483" s="156" t="n"/>
      <c r="CE483" s="167">
        <f>IFERROR(__xludf.DUMMYFUNCTION("""COMPUTED_VALUE"""),"")</f>
        <v/>
      </c>
      <c r="CF483" s="158">
        <f>IFERROR(__xludf.DUMMYFUNCTION("""COMPUTED_VALUE"""),"")</f>
        <v/>
      </c>
      <c r="CG483" s="148" t="n"/>
      <c r="CH483" s="148" t="n"/>
      <c r="CI483" s="148" t="n"/>
      <c r="CJ483" s="148" t="n"/>
      <c r="CK483" s="148" t="n"/>
      <c r="CL483" s="148" t="n"/>
      <c r="CM483" s="148" t="n"/>
      <c r="CN483" s="148" t="n"/>
      <c r="CO483" s="148" t="n"/>
      <c r="CP483" s="148" t="n"/>
      <c r="CQ483" s="148" t="n"/>
      <c r="CR483" s="148" t="n"/>
      <c r="CS483" s="148" t="n"/>
      <c r="CT483" s="148" t="n"/>
      <c r="CU483" s="148" t="n"/>
      <c r="CV483" s="148" t="n"/>
    </row>
    <row r="484">
      <c r="A484" s="162" t="n"/>
      <c r="B484" s="64" t="n"/>
      <c r="C484" s="129" t="n"/>
      <c r="D484" s="130" t="inlineStr"/>
      <c r="E484" s="150" t="inlineStr"/>
      <c r="F484" s="150" t="inlineStr"/>
      <c r="G484" s="150" t="n"/>
      <c r="H484" s="152" t="n"/>
      <c r="I484" s="152" t="n"/>
      <c r="J484" s="152" t="n"/>
      <c r="K484" s="152" t="n"/>
      <c r="L484" s="152" t="n"/>
      <c r="M484" s="152" t="n"/>
      <c r="N484" s="152" t="n"/>
      <c r="O484" s="152" t="n"/>
      <c r="P484" s="152" t="n"/>
      <c r="Q484" s="152" t="n"/>
      <c r="R484" s="152" t="n"/>
      <c r="S484" s="165" t="n"/>
      <c r="T484" s="155" t="n"/>
      <c r="U484" s="152" t="n"/>
      <c r="V484" s="152" t="n"/>
      <c r="W484" s="152" t="n"/>
      <c r="X484" s="152" t="n"/>
      <c r="Y484" s="152" t="n"/>
      <c r="Z484" s="152" t="n"/>
      <c r="AA484" s="152" t="n"/>
      <c r="AB484" s="152" t="n"/>
      <c r="AC484" s="152" t="n"/>
      <c r="AD484" s="152" t="n"/>
      <c r="AE484" s="152" t="n"/>
      <c r="AF484" s="152" t="n"/>
      <c r="AG484" s="152" t="n"/>
      <c r="AH484" s="152" t="n"/>
      <c r="AI484" s="152" t="n"/>
      <c r="AJ484" s="152" t="n"/>
      <c r="AK484" s="152" t="n"/>
      <c r="AL484" s="152" t="n"/>
      <c r="AM484" s="152" t="n"/>
      <c r="AN484" s="166" t="n"/>
      <c r="AO484" s="155" t="n"/>
      <c r="AP484" s="152" t="n"/>
      <c r="AQ484" s="152" t="n"/>
      <c r="AR484" s="152" t="n"/>
      <c r="AS484" s="152" t="n"/>
      <c r="AT484" s="152" t="n"/>
      <c r="AU484" s="155" t="n"/>
      <c r="AV484" s="152" t="n"/>
      <c r="AW484" s="152" t="n"/>
      <c r="AX484" s="152" t="n"/>
      <c r="AY484" s="152" t="n"/>
      <c r="AZ484" s="152" t="n"/>
      <c r="BA484" s="165" t="n"/>
      <c r="BB484" s="165" t="n"/>
      <c r="BC484" s="155" t="n"/>
      <c r="BD484" s="152" t="n"/>
      <c r="BE484" s="152" t="n"/>
      <c r="BF484" s="152" t="n"/>
      <c r="BG484" s="155" t="n"/>
      <c r="BH484" s="152" t="n"/>
      <c r="BI484" s="152" t="n"/>
      <c r="BJ484" s="152" t="n"/>
      <c r="BK484" s="152" t="n"/>
      <c r="BL484" s="152" t="n"/>
      <c r="BM484" s="152" t="n"/>
      <c r="BN484" s="152" t="n"/>
      <c r="BO484" s="152" t="n"/>
      <c r="BP484" s="155" t="n"/>
      <c r="BQ484" s="152" t="n"/>
      <c r="BR484" s="152" t="n"/>
      <c r="BS484" s="152" t="n"/>
      <c r="BT484" s="152" t="n"/>
      <c r="BU484" s="152" t="n"/>
      <c r="BV484" s="152" t="n"/>
      <c r="BW484" s="152" t="n"/>
      <c r="BX484" s="165" t="n"/>
      <c r="BY484" s="150" t="n"/>
      <c r="BZ484" s="150" t="n"/>
      <c r="CA484" s="150" t="n"/>
      <c r="CB484" s="174" t="n"/>
      <c r="CC484" s="156" t="n"/>
      <c r="CD484" s="156" t="n"/>
      <c r="CE484" s="167">
        <f>IFERROR(__xludf.DUMMYFUNCTION("""COMPUTED_VALUE"""),"")</f>
        <v/>
      </c>
      <c r="CF484" s="158">
        <f>IFERROR(__xludf.DUMMYFUNCTION("""COMPUTED_VALUE"""),"")</f>
        <v/>
      </c>
      <c r="CG484" s="148" t="n"/>
      <c r="CH484" s="148" t="n"/>
      <c r="CI484" s="148" t="n"/>
      <c r="CJ484" s="148" t="n"/>
      <c r="CK484" s="148" t="n"/>
      <c r="CL484" s="148" t="n"/>
      <c r="CM484" s="148" t="n"/>
      <c r="CN484" s="148" t="n"/>
      <c r="CO484" s="148" t="n"/>
      <c r="CP484" s="148" t="n"/>
      <c r="CQ484" s="148" t="n"/>
      <c r="CR484" s="148" t="n"/>
      <c r="CS484" s="148" t="n"/>
      <c r="CT484" s="148" t="n"/>
      <c r="CU484" s="148" t="n"/>
      <c r="CV484" s="148" t="n"/>
    </row>
    <row r="485">
      <c r="A485" s="162" t="n"/>
      <c r="B485" s="64" t="n"/>
      <c r="C485" s="129" t="n"/>
      <c r="D485" s="130" t="inlineStr"/>
      <c r="E485" s="150" t="inlineStr"/>
      <c r="F485" s="150" t="inlineStr"/>
      <c r="G485" s="150" t="n"/>
      <c r="H485" s="152" t="n"/>
      <c r="I485" s="152" t="n"/>
      <c r="J485" s="152" t="n"/>
      <c r="K485" s="152" t="n"/>
      <c r="L485" s="152" t="n"/>
      <c r="M485" s="152" t="n"/>
      <c r="N485" s="152" t="n"/>
      <c r="O485" s="152" t="n"/>
      <c r="P485" s="152" t="n"/>
      <c r="Q485" s="152" t="n"/>
      <c r="R485" s="152" t="n"/>
      <c r="S485" s="165" t="n"/>
      <c r="T485" s="155" t="n"/>
      <c r="U485" s="152" t="n"/>
      <c r="V485" s="152" t="n"/>
      <c r="W485" s="152" t="n"/>
      <c r="X485" s="152" t="n"/>
      <c r="Y485" s="152" t="n"/>
      <c r="Z485" s="152" t="n"/>
      <c r="AA485" s="152" t="n"/>
      <c r="AB485" s="152" t="n"/>
      <c r="AC485" s="152" t="n"/>
      <c r="AD485" s="152" t="n"/>
      <c r="AE485" s="152" t="n"/>
      <c r="AF485" s="152" t="n"/>
      <c r="AG485" s="152" t="n"/>
      <c r="AH485" s="152" t="n"/>
      <c r="AI485" s="152" t="n"/>
      <c r="AJ485" s="152" t="n"/>
      <c r="AK485" s="152" t="n"/>
      <c r="AL485" s="152" t="n"/>
      <c r="AM485" s="152" t="n"/>
      <c r="AN485" s="166" t="n"/>
      <c r="AO485" s="155" t="n"/>
      <c r="AP485" s="152" t="n"/>
      <c r="AQ485" s="152" t="n"/>
      <c r="AR485" s="152" t="n"/>
      <c r="AS485" s="152" t="n"/>
      <c r="AT485" s="152" t="n"/>
      <c r="AU485" s="155" t="n"/>
      <c r="AV485" s="152" t="n"/>
      <c r="AW485" s="152" t="n"/>
      <c r="AX485" s="152" t="n"/>
      <c r="AY485" s="152" t="n"/>
      <c r="AZ485" s="152" t="n"/>
      <c r="BA485" s="165" t="n"/>
      <c r="BB485" s="165" t="n"/>
      <c r="BC485" s="155" t="n"/>
      <c r="BD485" s="152" t="n"/>
      <c r="BE485" s="152" t="n"/>
      <c r="BF485" s="152" t="n"/>
      <c r="BG485" s="155" t="n"/>
      <c r="BH485" s="152" t="n"/>
      <c r="BI485" s="152" t="n"/>
      <c r="BJ485" s="152" t="n"/>
      <c r="BK485" s="152" t="n"/>
      <c r="BL485" s="152" t="n"/>
      <c r="BM485" s="152" t="n"/>
      <c r="BN485" s="152" t="n"/>
      <c r="BO485" s="152" t="n"/>
      <c r="BP485" s="155" t="n"/>
      <c r="BQ485" s="152" t="n"/>
      <c r="BR485" s="152" t="n"/>
      <c r="BS485" s="152" t="n"/>
      <c r="BT485" s="152" t="n"/>
      <c r="BU485" s="152" t="n"/>
      <c r="BV485" s="152" t="n"/>
      <c r="BW485" s="152" t="n"/>
      <c r="BX485" s="165" t="n"/>
      <c r="BY485" s="150" t="n"/>
      <c r="BZ485" s="150" t="n"/>
      <c r="CA485" s="150" t="n"/>
      <c r="CB485" s="174" t="n"/>
      <c r="CC485" s="156" t="n"/>
      <c r="CD485" s="156" t="n"/>
      <c r="CE485" s="167">
        <f>IFERROR(__xludf.DUMMYFUNCTION("""COMPUTED_VALUE"""),"")</f>
        <v/>
      </c>
      <c r="CF485" s="158">
        <f>IFERROR(__xludf.DUMMYFUNCTION("""COMPUTED_VALUE"""),"")</f>
        <v/>
      </c>
      <c r="CG485" s="148" t="n"/>
      <c r="CH485" s="148" t="n"/>
      <c r="CI485" s="148" t="n"/>
      <c r="CJ485" s="148" t="n"/>
      <c r="CK485" s="148" t="n"/>
      <c r="CL485" s="148" t="n"/>
      <c r="CM485" s="148" t="n"/>
      <c r="CN485" s="148" t="n"/>
      <c r="CO485" s="148" t="n"/>
      <c r="CP485" s="148" t="n"/>
      <c r="CQ485" s="148" t="n"/>
      <c r="CR485" s="148" t="n"/>
      <c r="CS485" s="148" t="n"/>
      <c r="CT485" s="148" t="n"/>
      <c r="CU485" s="148" t="n"/>
      <c r="CV485" s="148" t="n"/>
    </row>
    <row r="486">
      <c r="A486" s="162" t="n"/>
      <c r="B486" s="64" t="n"/>
      <c r="C486" s="129" t="n"/>
      <c r="D486" s="130" t="inlineStr"/>
      <c r="E486" s="150" t="inlineStr"/>
      <c r="F486" s="150" t="inlineStr"/>
      <c r="G486" s="150" t="n"/>
      <c r="H486" s="152" t="n"/>
      <c r="I486" s="152" t="n"/>
      <c r="J486" s="152" t="n"/>
      <c r="K486" s="152" t="n"/>
      <c r="L486" s="152" t="n"/>
      <c r="M486" s="152" t="n"/>
      <c r="N486" s="152" t="n"/>
      <c r="O486" s="152" t="n"/>
      <c r="P486" s="152" t="n"/>
      <c r="Q486" s="152" t="n"/>
      <c r="R486" s="152" t="n"/>
      <c r="S486" s="165" t="n"/>
      <c r="T486" s="155" t="n"/>
      <c r="U486" s="152" t="n"/>
      <c r="V486" s="152" t="n"/>
      <c r="W486" s="152" t="n"/>
      <c r="X486" s="152" t="n"/>
      <c r="Y486" s="152" t="n"/>
      <c r="Z486" s="152" t="n"/>
      <c r="AA486" s="152" t="n"/>
      <c r="AB486" s="152" t="n"/>
      <c r="AC486" s="152" t="n"/>
      <c r="AD486" s="152" t="n"/>
      <c r="AE486" s="152" t="n"/>
      <c r="AF486" s="152" t="n"/>
      <c r="AG486" s="152" t="n"/>
      <c r="AH486" s="152" t="n"/>
      <c r="AI486" s="152" t="n"/>
      <c r="AJ486" s="152" t="n"/>
      <c r="AK486" s="152" t="n"/>
      <c r="AL486" s="152" t="n"/>
      <c r="AM486" s="152" t="n"/>
      <c r="AN486" s="166" t="n"/>
      <c r="AO486" s="155" t="n"/>
      <c r="AP486" s="152" t="n"/>
      <c r="AQ486" s="152" t="n"/>
      <c r="AR486" s="152" t="n"/>
      <c r="AS486" s="152" t="n"/>
      <c r="AT486" s="152" t="n"/>
      <c r="AU486" s="155" t="n"/>
      <c r="AV486" s="152" t="n"/>
      <c r="AW486" s="152" t="n"/>
      <c r="AX486" s="152" t="n"/>
      <c r="AY486" s="152" t="n"/>
      <c r="AZ486" s="152" t="n"/>
      <c r="BA486" s="165" t="n"/>
      <c r="BB486" s="165" t="n"/>
      <c r="BC486" s="155" t="n"/>
      <c r="BD486" s="152" t="n"/>
      <c r="BE486" s="152" t="n"/>
      <c r="BF486" s="152" t="n"/>
      <c r="BG486" s="155" t="n"/>
      <c r="BH486" s="152" t="n"/>
      <c r="BI486" s="152" t="n"/>
      <c r="BJ486" s="152" t="n"/>
      <c r="BK486" s="152" t="n"/>
      <c r="BL486" s="152" t="n"/>
      <c r="BM486" s="152" t="n"/>
      <c r="BN486" s="152" t="n"/>
      <c r="BO486" s="152" t="n"/>
      <c r="BP486" s="155" t="n"/>
      <c r="BQ486" s="152" t="n"/>
      <c r="BR486" s="152" t="n"/>
      <c r="BS486" s="152" t="n"/>
      <c r="BT486" s="152" t="n"/>
      <c r="BU486" s="152" t="n"/>
      <c r="BV486" s="152" t="n"/>
      <c r="BW486" s="152" t="n"/>
      <c r="BX486" s="165" t="n"/>
      <c r="BY486" s="150" t="n"/>
      <c r="BZ486" s="150" t="n"/>
      <c r="CA486" s="150" t="n"/>
      <c r="CB486" s="174" t="n"/>
      <c r="CC486" s="156" t="n"/>
      <c r="CD486" s="156" t="n"/>
      <c r="CE486" s="167">
        <f>IFERROR(__xludf.DUMMYFUNCTION("""COMPUTED_VALUE"""),"")</f>
        <v/>
      </c>
      <c r="CF486" s="158">
        <f>IFERROR(__xludf.DUMMYFUNCTION("""COMPUTED_VALUE"""),"")</f>
        <v/>
      </c>
      <c r="CG486" s="148" t="n"/>
      <c r="CH486" s="148" t="n"/>
      <c r="CI486" s="148" t="n"/>
      <c r="CJ486" s="148" t="n"/>
      <c r="CK486" s="148" t="n"/>
      <c r="CL486" s="148" t="n"/>
      <c r="CM486" s="148" t="n"/>
      <c r="CN486" s="148" t="n"/>
      <c r="CO486" s="148" t="n"/>
      <c r="CP486" s="148" t="n"/>
      <c r="CQ486" s="148" t="n"/>
      <c r="CR486" s="148" t="n"/>
      <c r="CS486" s="148" t="n"/>
      <c r="CT486" s="148" t="n"/>
      <c r="CU486" s="148" t="n"/>
      <c r="CV486" s="148" t="n"/>
    </row>
    <row r="487">
      <c r="A487" s="162" t="n"/>
      <c r="B487" s="64" t="n"/>
      <c r="C487" s="129" t="n"/>
      <c r="D487" s="130" t="inlineStr"/>
      <c r="E487" s="150" t="inlineStr"/>
      <c r="F487" s="150" t="inlineStr"/>
      <c r="G487" s="150" t="n"/>
      <c r="H487" s="152" t="n"/>
      <c r="I487" s="152" t="n"/>
      <c r="J487" s="152" t="n"/>
      <c r="K487" s="152" t="n"/>
      <c r="L487" s="152" t="n"/>
      <c r="M487" s="152" t="n"/>
      <c r="N487" s="152" t="n"/>
      <c r="O487" s="152" t="n"/>
      <c r="P487" s="152" t="n"/>
      <c r="Q487" s="152" t="n"/>
      <c r="R487" s="152" t="n"/>
      <c r="S487" s="165" t="n"/>
      <c r="T487" s="155" t="n"/>
      <c r="U487" s="152" t="n"/>
      <c r="V487" s="152" t="n"/>
      <c r="W487" s="152" t="n"/>
      <c r="X487" s="152" t="n"/>
      <c r="Y487" s="152" t="n"/>
      <c r="Z487" s="152" t="n"/>
      <c r="AA487" s="152" t="n"/>
      <c r="AB487" s="152" t="n"/>
      <c r="AC487" s="152" t="n"/>
      <c r="AD487" s="152" t="n"/>
      <c r="AE487" s="152" t="n"/>
      <c r="AF487" s="152" t="n"/>
      <c r="AG487" s="152" t="n"/>
      <c r="AH487" s="152" t="n"/>
      <c r="AI487" s="152" t="n"/>
      <c r="AJ487" s="152" t="n"/>
      <c r="AK487" s="152" t="n"/>
      <c r="AL487" s="152" t="n"/>
      <c r="AM487" s="152" t="n"/>
      <c r="AN487" s="166" t="n"/>
      <c r="AO487" s="155" t="n"/>
      <c r="AP487" s="152" t="n"/>
      <c r="AQ487" s="152" t="n"/>
      <c r="AR487" s="152" t="n"/>
      <c r="AS487" s="152" t="n"/>
      <c r="AT487" s="152" t="n"/>
      <c r="AU487" s="155" t="n"/>
      <c r="AV487" s="152" t="n"/>
      <c r="AW487" s="152" t="n"/>
      <c r="AX487" s="152" t="n"/>
      <c r="AY487" s="152" t="n"/>
      <c r="AZ487" s="152" t="n"/>
      <c r="BA487" s="165" t="n"/>
      <c r="BB487" s="165" t="n"/>
      <c r="BC487" s="155" t="n"/>
      <c r="BD487" s="152" t="n"/>
      <c r="BE487" s="152" t="n"/>
      <c r="BF487" s="152" t="n"/>
      <c r="BG487" s="155" t="n"/>
      <c r="BH487" s="152" t="n"/>
      <c r="BI487" s="152" t="n"/>
      <c r="BJ487" s="152" t="n"/>
      <c r="BK487" s="152" t="n"/>
      <c r="BL487" s="152" t="n"/>
      <c r="BM487" s="152" t="n"/>
      <c r="BN487" s="152" t="n"/>
      <c r="BO487" s="152" t="n"/>
      <c r="BP487" s="155" t="n"/>
      <c r="BQ487" s="152" t="n"/>
      <c r="BR487" s="152" t="n"/>
      <c r="BS487" s="152" t="n"/>
      <c r="BT487" s="152" t="n"/>
      <c r="BU487" s="152" t="n"/>
      <c r="BV487" s="152" t="n"/>
      <c r="BW487" s="152" t="n"/>
      <c r="BX487" s="165" t="n"/>
      <c r="BY487" s="150" t="n"/>
      <c r="BZ487" s="150" t="n"/>
      <c r="CA487" s="150" t="n"/>
      <c r="CB487" s="174" t="n"/>
      <c r="CC487" s="156" t="n"/>
      <c r="CD487" s="156" t="n"/>
      <c r="CE487" s="167">
        <f>IFERROR(__xludf.DUMMYFUNCTION("""COMPUTED_VALUE"""),"")</f>
        <v/>
      </c>
      <c r="CF487" s="158">
        <f>IFERROR(__xludf.DUMMYFUNCTION("""COMPUTED_VALUE"""),"")</f>
        <v/>
      </c>
      <c r="CG487" s="148" t="n"/>
      <c r="CH487" s="148" t="n"/>
      <c r="CI487" s="148" t="n"/>
      <c r="CJ487" s="148" t="n"/>
      <c r="CK487" s="148" t="n"/>
      <c r="CL487" s="148" t="n"/>
      <c r="CM487" s="148" t="n"/>
      <c r="CN487" s="148" t="n"/>
      <c r="CO487" s="148" t="n"/>
      <c r="CP487" s="148" t="n"/>
      <c r="CQ487" s="148" t="n"/>
      <c r="CR487" s="148" t="n"/>
      <c r="CS487" s="148" t="n"/>
      <c r="CT487" s="148" t="n"/>
      <c r="CU487" s="148" t="n"/>
      <c r="CV487" s="148" t="n"/>
    </row>
    <row r="488">
      <c r="A488" s="162" t="n"/>
      <c r="B488" s="64" t="n"/>
      <c r="C488" s="129" t="n"/>
      <c r="D488" s="130" t="inlineStr"/>
      <c r="E488" s="150" t="inlineStr"/>
      <c r="F488" s="150" t="inlineStr"/>
      <c r="G488" s="150" t="n"/>
      <c r="H488" s="152" t="n"/>
      <c r="I488" s="152" t="n"/>
      <c r="J488" s="152" t="n"/>
      <c r="K488" s="152" t="n"/>
      <c r="L488" s="152" t="n"/>
      <c r="M488" s="152" t="n"/>
      <c r="N488" s="152" t="n"/>
      <c r="O488" s="152" t="n"/>
      <c r="P488" s="152" t="n"/>
      <c r="Q488" s="152" t="n"/>
      <c r="R488" s="152" t="n"/>
      <c r="S488" s="165" t="n"/>
      <c r="T488" s="155" t="n"/>
      <c r="U488" s="152" t="n"/>
      <c r="V488" s="152" t="n"/>
      <c r="W488" s="152" t="n"/>
      <c r="X488" s="152" t="n"/>
      <c r="Y488" s="152" t="n"/>
      <c r="Z488" s="152" t="n"/>
      <c r="AA488" s="152" t="n"/>
      <c r="AB488" s="152" t="n"/>
      <c r="AC488" s="152" t="n"/>
      <c r="AD488" s="152" t="n"/>
      <c r="AE488" s="152" t="n"/>
      <c r="AF488" s="152" t="n"/>
      <c r="AG488" s="152" t="n"/>
      <c r="AH488" s="152" t="n"/>
      <c r="AI488" s="152" t="n"/>
      <c r="AJ488" s="152" t="n"/>
      <c r="AK488" s="152" t="n"/>
      <c r="AL488" s="152" t="n"/>
      <c r="AM488" s="152" t="n"/>
      <c r="AN488" s="166" t="n"/>
      <c r="AO488" s="155" t="n"/>
      <c r="AP488" s="152" t="n"/>
      <c r="AQ488" s="152" t="n"/>
      <c r="AR488" s="152" t="n"/>
      <c r="AS488" s="152" t="n"/>
      <c r="AT488" s="152" t="n"/>
      <c r="AU488" s="155" t="n"/>
      <c r="AV488" s="152" t="n"/>
      <c r="AW488" s="152" t="n"/>
      <c r="AX488" s="152" t="n"/>
      <c r="AY488" s="152" t="n"/>
      <c r="AZ488" s="152" t="n"/>
      <c r="BA488" s="165" t="n"/>
      <c r="BB488" s="165" t="n"/>
      <c r="BC488" s="155" t="n"/>
      <c r="BD488" s="152" t="n"/>
      <c r="BE488" s="152" t="n"/>
      <c r="BF488" s="152" t="n"/>
      <c r="BG488" s="155" t="n"/>
      <c r="BH488" s="152" t="n"/>
      <c r="BI488" s="152" t="n"/>
      <c r="BJ488" s="152" t="n"/>
      <c r="BK488" s="152" t="n"/>
      <c r="BL488" s="152" t="n"/>
      <c r="BM488" s="152" t="n"/>
      <c r="BN488" s="152" t="n"/>
      <c r="BO488" s="152" t="n"/>
      <c r="BP488" s="155" t="n"/>
      <c r="BQ488" s="152" t="n"/>
      <c r="BR488" s="152" t="n"/>
      <c r="BS488" s="152" t="n"/>
      <c r="BT488" s="152" t="n"/>
      <c r="BU488" s="152" t="n"/>
      <c r="BV488" s="152" t="n"/>
      <c r="BW488" s="152" t="n"/>
      <c r="BX488" s="165" t="n"/>
      <c r="BY488" s="150" t="n"/>
      <c r="BZ488" s="150" t="n"/>
      <c r="CA488" s="150" t="n"/>
      <c r="CB488" s="174" t="n"/>
      <c r="CC488" s="156" t="n"/>
      <c r="CD488" s="156" t="n"/>
      <c r="CE488" s="167">
        <f>IFERROR(__xludf.DUMMYFUNCTION("""COMPUTED_VALUE"""),"")</f>
        <v/>
      </c>
      <c r="CF488" s="158">
        <f>IFERROR(__xludf.DUMMYFUNCTION("""COMPUTED_VALUE"""),"")</f>
        <v/>
      </c>
      <c r="CG488" s="148" t="n"/>
      <c r="CH488" s="148" t="n"/>
      <c r="CI488" s="148" t="n"/>
      <c r="CJ488" s="148" t="n"/>
      <c r="CK488" s="148" t="n"/>
      <c r="CL488" s="148" t="n"/>
      <c r="CM488" s="148" t="n"/>
      <c r="CN488" s="148" t="n"/>
      <c r="CO488" s="148" t="n"/>
      <c r="CP488" s="148" t="n"/>
      <c r="CQ488" s="148" t="n"/>
      <c r="CR488" s="148" t="n"/>
      <c r="CS488" s="148" t="n"/>
      <c r="CT488" s="148" t="n"/>
      <c r="CU488" s="148" t="n"/>
      <c r="CV488" s="148" t="n"/>
    </row>
    <row r="489">
      <c r="A489" s="162" t="n"/>
      <c r="B489" s="64" t="n"/>
      <c r="C489" s="129" t="n"/>
      <c r="D489" s="130" t="inlineStr"/>
      <c r="E489" s="150" t="inlineStr"/>
      <c r="F489" s="150" t="inlineStr"/>
      <c r="G489" s="150" t="n"/>
      <c r="H489" s="152" t="n"/>
      <c r="I489" s="152" t="n"/>
      <c r="J489" s="152" t="n"/>
      <c r="K489" s="152" t="n"/>
      <c r="L489" s="152" t="n"/>
      <c r="M489" s="152" t="n"/>
      <c r="N489" s="152" t="n"/>
      <c r="O489" s="152" t="n"/>
      <c r="P489" s="152" t="n"/>
      <c r="Q489" s="152" t="n"/>
      <c r="R489" s="152" t="n"/>
      <c r="S489" s="165" t="n"/>
      <c r="T489" s="155" t="n"/>
      <c r="U489" s="152" t="n"/>
      <c r="V489" s="152" t="n"/>
      <c r="W489" s="152" t="n"/>
      <c r="X489" s="152" t="n"/>
      <c r="Y489" s="152" t="n"/>
      <c r="Z489" s="152" t="n"/>
      <c r="AA489" s="152" t="n"/>
      <c r="AB489" s="152" t="n"/>
      <c r="AC489" s="152" t="n"/>
      <c r="AD489" s="152" t="n"/>
      <c r="AE489" s="152" t="n"/>
      <c r="AF489" s="152" t="n"/>
      <c r="AG489" s="152" t="n"/>
      <c r="AH489" s="152" t="n"/>
      <c r="AI489" s="152" t="n"/>
      <c r="AJ489" s="152" t="n"/>
      <c r="AK489" s="152" t="n"/>
      <c r="AL489" s="152" t="n"/>
      <c r="AM489" s="152" t="n"/>
      <c r="AN489" s="166" t="n"/>
      <c r="AO489" s="155" t="n"/>
      <c r="AP489" s="152" t="n"/>
      <c r="AQ489" s="152" t="n"/>
      <c r="AR489" s="152" t="n"/>
      <c r="AS489" s="152" t="n"/>
      <c r="AT489" s="152" t="n"/>
      <c r="AU489" s="155" t="n"/>
      <c r="AV489" s="152" t="n"/>
      <c r="AW489" s="152" t="n"/>
      <c r="AX489" s="152" t="n"/>
      <c r="AY489" s="152" t="n"/>
      <c r="AZ489" s="152" t="n"/>
      <c r="BA489" s="165" t="n"/>
      <c r="BB489" s="165" t="n"/>
      <c r="BC489" s="155" t="n"/>
      <c r="BD489" s="152" t="n"/>
      <c r="BE489" s="152" t="n"/>
      <c r="BF489" s="152" t="n"/>
      <c r="BG489" s="155" t="n"/>
      <c r="BH489" s="152" t="n"/>
      <c r="BI489" s="152" t="n"/>
      <c r="BJ489" s="152" t="n"/>
      <c r="BK489" s="152" t="n"/>
      <c r="BL489" s="152" t="n"/>
      <c r="BM489" s="152" t="n"/>
      <c r="BN489" s="152" t="n"/>
      <c r="BO489" s="152" t="n"/>
      <c r="BP489" s="155" t="n"/>
      <c r="BQ489" s="152" t="n"/>
      <c r="BR489" s="152" t="n"/>
      <c r="BS489" s="152" t="n"/>
      <c r="BT489" s="152" t="n"/>
      <c r="BU489" s="152" t="n"/>
      <c r="BV489" s="152" t="n"/>
      <c r="BW489" s="152" t="n"/>
      <c r="BX489" s="165" t="n"/>
      <c r="BY489" s="150" t="n"/>
      <c r="BZ489" s="150" t="n"/>
      <c r="CA489" s="150" t="n"/>
      <c r="CB489" s="174" t="n"/>
      <c r="CC489" s="156" t="n"/>
      <c r="CD489" s="156" t="n"/>
      <c r="CE489" s="167">
        <f>IFERROR(__xludf.DUMMYFUNCTION("""COMPUTED_VALUE"""),"")</f>
        <v/>
      </c>
      <c r="CF489" s="158">
        <f>IFERROR(__xludf.DUMMYFUNCTION("""COMPUTED_VALUE"""),"")</f>
        <v/>
      </c>
      <c r="CG489" s="148" t="n"/>
      <c r="CH489" s="148" t="n"/>
      <c r="CI489" s="148" t="n"/>
      <c r="CJ489" s="148" t="n"/>
      <c r="CK489" s="148" t="n"/>
      <c r="CL489" s="148" t="n"/>
      <c r="CM489" s="148" t="n"/>
      <c r="CN489" s="148" t="n"/>
      <c r="CO489" s="148" t="n"/>
      <c r="CP489" s="148" t="n"/>
      <c r="CQ489" s="148" t="n"/>
      <c r="CR489" s="148" t="n"/>
      <c r="CS489" s="148" t="n"/>
      <c r="CT489" s="148" t="n"/>
      <c r="CU489" s="148" t="n"/>
      <c r="CV489" s="148" t="n"/>
    </row>
    <row r="490">
      <c r="A490" s="162" t="n"/>
      <c r="B490" s="64" t="n"/>
      <c r="C490" s="129" t="n"/>
      <c r="D490" s="130" t="inlineStr"/>
      <c r="E490" s="150" t="inlineStr"/>
      <c r="F490" s="150" t="inlineStr"/>
      <c r="G490" s="150" t="n"/>
      <c r="H490" s="152" t="n"/>
      <c r="I490" s="152" t="n"/>
      <c r="J490" s="152" t="n"/>
      <c r="K490" s="152" t="n"/>
      <c r="L490" s="152" t="n"/>
      <c r="M490" s="152" t="n"/>
      <c r="N490" s="152" t="n"/>
      <c r="O490" s="152" t="n"/>
      <c r="P490" s="152" t="n"/>
      <c r="Q490" s="152" t="n"/>
      <c r="R490" s="152" t="n"/>
      <c r="S490" s="165" t="n"/>
      <c r="T490" s="155" t="n"/>
      <c r="U490" s="152" t="n"/>
      <c r="V490" s="152" t="n"/>
      <c r="W490" s="152" t="n"/>
      <c r="X490" s="152" t="n"/>
      <c r="Y490" s="152" t="n"/>
      <c r="Z490" s="152" t="n"/>
      <c r="AA490" s="152" t="n"/>
      <c r="AB490" s="152" t="n"/>
      <c r="AC490" s="152" t="n"/>
      <c r="AD490" s="152" t="n"/>
      <c r="AE490" s="152" t="n"/>
      <c r="AF490" s="152" t="n"/>
      <c r="AG490" s="152" t="n"/>
      <c r="AH490" s="152" t="n"/>
      <c r="AI490" s="152" t="n"/>
      <c r="AJ490" s="152" t="n"/>
      <c r="AK490" s="152" t="n"/>
      <c r="AL490" s="152" t="n"/>
      <c r="AM490" s="152" t="n"/>
      <c r="AN490" s="166" t="n"/>
      <c r="AO490" s="155" t="n"/>
      <c r="AP490" s="152" t="n"/>
      <c r="AQ490" s="152" t="n"/>
      <c r="AR490" s="152" t="n"/>
      <c r="AS490" s="152" t="n"/>
      <c r="AT490" s="152" t="n"/>
      <c r="AU490" s="155" t="n"/>
      <c r="AV490" s="152" t="n"/>
      <c r="AW490" s="152" t="n"/>
      <c r="AX490" s="152" t="n"/>
      <c r="AY490" s="152" t="n"/>
      <c r="AZ490" s="152" t="n"/>
      <c r="BA490" s="165" t="n"/>
      <c r="BB490" s="165" t="n"/>
      <c r="BC490" s="155" t="n"/>
      <c r="BD490" s="152" t="n"/>
      <c r="BE490" s="152" t="n"/>
      <c r="BF490" s="152" t="n"/>
      <c r="BG490" s="155" t="n"/>
      <c r="BH490" s="152" t="n"/>
      <c r="BI490" s="152" t="n"/>
      <c r="BJ490" s="152" t="n"/>
      <c r="BK490" s="152" t="n"/>
      <c r="BL490" s="152" t="n"/>
      <c r="BM490" s="152" t="n"/>
      <c r="BN490" s="152" t="n"/>
      <c r="BO490" s="152" t="n"/>
      <c r="BP490" s="155" t="n"/>
      <c r="BQ490" s="152" t="n"/>
      <c r="BR490" s="152" t="n"/>
      <c r="BS490" s="152" t="n"/>
      <c r="BT490" s="152" t="n"/>
      <c r="BU490" s="152" t="n"/>
      <c r="BV490" s="152" t="n"/>
      <c r="BW490" s="152" t="n"/>
      <c r="BX490" s="165" t="n"/>
      <c r="BY490" s="150" t="n"/>
      <c r="BZ490" s="150" t="n"/>
      <c r="CA490" s="150" t="n"/>
      <c r="CB490" s="174" t="n"/>
      <c r="CC490" s="156" t="n"/>
      <c r="CD490" s="156" t="n"/>
      <c r="CE490" s="167">
        <f>IFERROR(__xludf.DUMMYFUNCTION("""COMPUTED_VALUE"""),"")</f>
        <v/>
      </c>
      <c r="CF490" s="158">
        <f>IFERROR(__xludf.DUMMYFUNCTION("""COMPUTED_VALUE"""),"")</f>
        <v/>
      </c>
      <c r="CG490" s="148" t="n"/>
      <c r="CH490" s="148" t="n"/>
      <c r="CI490" s="148" t="n"/>
      <c r="CJ490" s="148" t="n"/>
      <c r="CK490" s="148" t="n"/>
      <c r="CL490" s="148" t="n"/>
      <c r="CM490" s="148" t="n"/>
      <c r="CN490" s="148" t="n"/>
      <c r="CO490" s="148" t="n"/>
      <c r="CP490" s="148" t="n"/>
      <c r="CQ490" s="148" t="n"/>
      <c r="CR490" s="148" t="n"/>
      <c r="CS490" s="148" t="n"/>
      <c r="CT490" s="148" t="n"/>
      <c r="CU490" s="148" t="n"/>
      <c r="CV490" s="148" t="n"/>
    </row>
    <row r="491">
      <c r="A491" s="162" t="n"/>
      <c r="B491" s="64" t="n"/>
      <c r="C491" s="129" t="n"/>
      <c r="D491" s="130" t="inlineStr"/>
      <c r="E491" s="150" t="inlineStr"/>
      <c r="F491" s="150" t="inlineStr"/>
      <c r="G491" s="150" t="n"/>
      <c r="H491" s="152" t="n"/>
      <c r="I491" s="152" t="n"/>
      <c r="J491" s="152" t="n"/>
      <c r="K491" s="152" t="n"/>
      <c r="L491" s="152" t="n"/>
      <c r="M491" s="152" t="n"/>
      <c r="N491" s="152" t="n"/>
      <c r="O491" s="152" t="n"/>
      <c r="P491" s="152" t="n"/>
      <c r="Q491" s="152" t="n"/>
      <c r="R491" s="152" t="n"/>
      <c r="S491" s="165" t="n"/>
      <c r="T491" s="155" t="n"/>
      <c r="U491" s="152" t="n"/>
      <c r="V491" s="152" t="n"/>
      <c r="W491" s="152" t="n"/>
      <c r="X491" s="152" t="n"/>
      <c r="Y491" s="152" t="n"/>
      <c r="Z491" s="152" t="n"/>
      <c r="AA491" s="152" t="n"/>
      <c r="AB491" s="152" t="n"/>
      <c r="AC491" s="152" t="n"/>
      <c r="AD491" s="152" t="n"/>
      <c r="AE491" s="152" t="n"/>
      <c r="AF491" s="152" t="n"/>
      <c r="AG491" s="152" t="n"/>
      <c r="AH491" s="152" t="n"/>
      <c r="AI491" s="152" t="n"/>
      <c r="AJ491" s="152" t="n"/>
      <c r="AK491" s="152" t="n"/>
      <c r="AL491" s="152" t="n"/>
      <c r="AM491" s="152" t="n"/>
      <c r="AN491" s="166" t="n"/>
      <c r="AO491" s="155" t="n"/>
      <c r="AP491" s="152" t="n"/>
      <c r="AQ491" s="152" t="n"/>
      <c r="AR491" s="152" t="n"/>
      <c r="AS491" s="152" t="n"/>
      <c r="AT491" s="152" t="n"/>
      <c r="AU491" s="155" t="n"/>
      <c r="AV491" s="152" t="n"/>
      <c r="AW491" s="152" t="n"/>
      <c r="AX491" s="152" t="n"/>
      <c r="AY491" s="152" t="n"/>
      <c r="AZ491" s="152" t="n"/>
      <c r="BA491" s="165" t="n"/>
      <c r="BB491" s="165" t="n"/>
      <c r="BC491" s="155" t="n"/>
      <c r="BD491" s="152" t="n"/>
      <c r="BE491" s="152" t="n"/>
      <c r="BF491" s="152" t="n"/>
      <c r="BG491" s="155" t="n"/>
      <c r="BH491" s="152" t="n"/>
      <c r="BI491" s="152" t="n"/>
      <c r="BJ491" s="152" t="n"/>
      <c r="BK491" s="152" t="n"/>
      <c r="BL491" s="152" t="n"/>
      <c r="BM491" s="152" t="n"/>
      <c r="BN491" s="152" t="n"/>
      <c r="BO491" s="152" t="n"/>
      <c r="BP491" s="155" t="n"/>
      <c r="BQ491" s="152" t="n"/>
      <c r="BR491" s="152" t="n"/>
      <c r="BS491" s="152" t="n"/>
      <c r="BT491" s="152" t="n"/>
      <c r="BU491" s="152" t="n"/>
      <c r="BV491" s="152" t="n"/>
      <c r="BW491" s="152" t="n"/>
      <c r="BX491" s="165" t="n"/>
      <c r="BY491" s="150" t="n"/>
      <c r="BZ491" s="150" t="n"/>
      <c r="CA491" s="150" t="n"/>
      <c r="CB491" s="174" t="n"/>
      <c r="CC491" s="156" t="n"/>
      <c r="CD491" s="156" t="n"/>
      <c r="CE491" s="167">
        <f>IFERROR(__xludf.DUMMYFUNCTION("""COMPUTED_VALUE"""),"")</f>
        <v/>
      </c>
      <c r="CF491" s="158">
        <f>IFERROR(__xludf.DUMMYFUNCTION("""COMPUTED_VALUE"""),"")</f>
        <v/>
      </c>
      <c r="CG491" s="148" t="n"/>
      <c r="CH491" s="148" t="n"/>
      <c r="CI491" s="148" t="n"/>
      <c r="CJ491" s="148" t="n"/>
      <c r="CK491" s="148" t="n"/>
      <c r="CL491" s="148" t="n"/>
      <c r="CM491" s="148" t="n"/>
      <c r="CN491" s="148" t="n"/>
      <c r="CO491" s="148" t="n"/>
      <c r="CP491" s="148" t="n"/>
      <c r="CQ491" s="148" t="n"/>
      <c r="CR491" s="148" t="n"/>
      <c r="CS491" s="148" t="n"/>
      <c r="CT491" s="148" t="n"/>
      <c r="CU491" s="148" t="n"/>
      <c r="CV491" s="148" t="n"/>
    </row>
    <row r="492">
      <c r="A492" s="162" t="n"/>
      <c r="B492" s="64" t="n"/>
      <c r="C492" s="129" t="n"/>
      <c r="D492" s="130" t="inlineStr"/>
      <c r="E492" s="150" t="inlineStr"/>
      <c r="F492" s="150" t="inlineStr"/>
      <c r="G492" s="150" t="n"/>
      <c r="H492" s="152" t="n"/>
      <c r="I492" s="152" t="n"/>
      <c r="J492" s="152" t="n"/>
      <c r="K492" s="152" t="n"/>
      <c r="L492" s="152" t="n"/>
      <c r="M492" s="152" t="n"/>
      <c r="N492" s="152" t="n"/>
      <c r="O492" s="152" t="n"/>
      <c r="P492" s="152" t="n"/>
      <c r="Q492" s="152" t="n"/>
      <c r="R492" s="152" t="n"/>
      <c r="S492" s="165" t="n"/>
      <c r="T492" s="155" t="n"/>
      <c r="U492" s="152" t="n"/>
      <c r="V492" s="152" t="n"/>
      <c r="W492" s="152" t="n"/>
      <c r="X492" s="152" t="n"/>
      <c r="Y492" s="152" t="n"/>
      <c r="Z492" s="152" t="n"/>
      <c r="AA492" s="152" t="n"/>
      <c r="AB492" s="152" t="n"/>
      <c r="AC492" s="152" t="n"/>
      <c r="AD492" s="152" t="n"/>
      <c r="AE492" s="152" t="n"/>
      <c r="AF492" s="152" t="n"/>
      <c r="AG492" s="152" t="n"/>
      <c r="AH492" s="152" t="n"/>
      <c r="AI492" s="152" t="n"/>
      <c r="AJ492" s="152" t="n"/>
      <c r="AK492" s="152" t="n"/>
      <c r="AL492" s="152" t="n"/>
      <c r="AM492" s="152" t="n"/>
      <c r="AN492" s="166" t="n"/>
      <c r="AO492" s="155" t="n"/>
      <c r="AP492" s="152" t="n"/>
      <c r="AQ492" s="152" t="n"/>
      <c r="AR492" s="152" t="n"/>
      <c r="AS492" s="152" t="n"/>
      <c r="AT492" s="152" t="n"/>
      <c r="AU492" s="155" t="n"/>
      <c r="AV492" s="152" t="n"/>
      <c r="AW492" s="152" t="n"/>
      <c r="AX492" s="152" t="n"/>
      <c r="AY492" s="152" t="n"/>
      <c r="AZ492" s="152" t="n"/>
      <c r="BA492" s="165" t="n"/>
      <c r="BB492" s="165" t="n"/>
      <c r="BC492" s="155" t="n"/>
      <c r="BD492" s="152" t="n"/>
      <c r="BE492" s="152" t="n"/>
      <c r="BF492" s="152" t="n"/>
      <c r="BG492" s="155" t="n"/>
      <c r="BH492" s="152" t="n"/>
      <c r="BI492" s="152" t="n"/>
      <c r="BJ492" s="152" t="n"/>
      <c r="BK492" s="152" t="n"/>
      <c r="BL492" s="152" t="n"/>
      <c r="BM492" s="152" t="n"/>
      <c r="BN492" s="152" t="n"/>
      <c r="BO492" s="152" t="n"/>
      <c r="BP492" s="155" t="n"/>
      <c r="BQ492" s="152" t="n"/>
      <c r="BR492" s="152" t="n"/>
      <c r="BS492" s="152" t="n"/>
      <c r="BT492" s="152" t="n"/>
      <c r="BU492" s="152" t="n"/>
      <c r="BV492" s="152" t="n"/>
      <c r="BW492" s="152" t="n"/>
      <c r="BX492" s="165" t="n"/>
      <c r="BY492" s="150" t="n"/>
      <c r="BZ492" s="150" t="n"/>
      <c r="CA492" s="150" t="n"/>
      <c r="CB492" s="174" t="n"/>
      <c r="CC492" s="156" t="n"/>
      <c r="CD492" s="156" t="n"/>
      <c r="CE492" s="167">
        <f>IFERROR(__xludf.DUMMYFUNCTION("""COMPUTED_VALUE"""),"")</f>
        <v/>
      </c>
      <c r="CF492" s="158">
        <f>IFERROR(__xludf.DUMMYFUNCTION("""COMPUTED_VALUE"""),"")</f>
        <v/>
      </c>
      <c r="CG492" s="148" t="n"/>
      <c r="CH492" s="148" t="n"/>
      <c r="CI492" s="148" t="n"/>
      <c r="CJ492" s="148" t="n"/>
      <c r="CK492" s="148" t="n"/>
      <c r="CL492" s="148" t="n"/>
      <c r="CM492" s="148" t="n"/>
      <c r="CN492" s="148" t="n"/>
      <c r="CO492" s="148" t="n"/>
      <c r="CP492" s="148" t="n"/>
      <c r="CQ492" s="148" t="n"/>
      <c r="CR492" s="148" t="n"/>
      <c r="CS492" s="148" t="n"/>
      <c r="CT492" s="148" t="n"/>
      <c r="CU492" s="148" t="n"/>
      <c r="CV492" s="148" t="n"/>
    </row>
    <row r="493">
      <c r="A493" s="162" t="n"/>
      <c r="B493" s="64" t="n"/>
      <c r="C493" s="129" t="n"/>
      <c r="D493" s="130" t="inlineStr"/>
      <c r="E493" s="150" t="inlineStr"/>
      <c r="F493" s="150" t="inlineStr"/>
      <c r="G493" s="150" t="n"/>
      <c r="H493" s="152" t="n"/>
      <c r="I493" s="152" t="n"/>
      <c r="J493" s="152" t="n"/>
      <c r="K493" s="152" t="n"/>
      <c r="L493" s="152" t="n"/>
      <c r="M493" s="152" t="n"/>
      <c r="N493" s="152" t="n"/>
      <c r="O493" s="152" t="n"/>
      <c r="P493" s="152" t="n"/>
      <c r="Q493" s="152" t="n"/>
      <c r="R493" s="152" t="n"/>
      <c r="S493" s="165" t="n"/>
      <c r="T493" s="155" t="n"/>
      <c r="U493" s="152" t="n"/>
      <c r="V493" s="152" t="n"/>
      <c r="W493" s="152" t="n"/>
      <c r="X493" s="152" t="n"/>
      <c r="Y493" s="152" t="n"/>
      <c r="Z493" s="152" t="n"/>
      <c r="AA493" s="152" t="n"/>
      <c r="AB493" s="152" t="n"/>
      <c r="AC493" s="152" t="n"/>
      <c r="AD493" s="152" t="n"/>
      <c r="AE493" s="152" t="n"/>
      <c r="AF493" s="152" t="n"/>
      <c r="AG493" s="152" t="n"/>
      <c r="AH493" s="152" t="n"/>
      <c r="AI493" s="152" t="n"/>
      <c r="AJ493" s="152" t="n"/>
      <c r="AK493" s="152" t="n"/>
      <c r="AL493" s="152" t="n"/>
      <c r="AM493" s="152" t="n"/>
      <c r="AN493" s="166" t="n"/>
      <c r="AO493" s="155" t="n"/>
      <c r="AP493" s="152" t="n"/>
      <c r="AQ493" s="152" t="n"/>
      <c r="AR493" s="152" t="n"/>
      <c r="AS493" s="152" t="n"/>
      <c r="AT493" s="152" t="n"/>
      <c r="AU493" s="155" t="n"/>
      <c r="AV493" s="152" t="n"/>
      <c r="AW493" s="152" t="n"/>
      <c r="AX493" s="152" t="n"/>
      <c r="AY493" s="152" t="n"/>
      <c r="AZ493" s="152" t="n"/>
      <c r="BA493" s="165" t="n"/>
      <c r="BB493" s="165" t="n"/>
      <c r="BC493" s="155" t="n"/>
      <c r="BD493" s="152" t="n"/>
      <c r="BE493" s="152" t="n"/>
      <c r="BF493" s="152" t="n"/>
      <c r="BG493" s="155" t="n"/>
      <c r="BH493" s="152" t="n"/>
      <c r="BI493" s="152" t="n"/>
      <c r="BJ493" s="152" t="n"/>
      <c r="BK493" s="152" t="n"/>
      <c r="BL493" s="152" t="n"/>
      <c r="BM493" s="152" t="n"/>
      <c r="BN493" s="152" t="n"/>
      <c r="BO493" s="152" t="n"/>
      <c r="BP493" s="155" t="n"/>
      <c r="BQ493" s="152" t="n"/>
      <c r="BR493" s="152" t="n"/>
      <c r="BS493" s="152" t="n"/>
      <c r="BT493" s="152" t="n"/>
      <c r="BU493" s="152" t="n"/>
      <c r="BV493" s="152" t="n"/>
      <c r="BW493" s="152" t="n"/>
      <c r="BX493" s="165" t="n"/>
      <c r="BY493" s="150" t="n"/>
      <c r="BZ493" s="150" t="n"/>
      <c r="CA493" s="150" t="n"/>
      <c r="CB493" s="174" t="n"/>
      <c r="CC493" s="156" t="n"/>
      <c r="CD493" s="156" t="n"/>
      <c r="CE493" s="167">
        <f>IFERROR(__xludf.DUMMYFUNCTION("""COMPUTED_VALUE"""),"")</f>
        <v/>
      </c>
      <c r="CF493" s="158">
        <f>IFERROR(__xludf.DUMMYFUNCTION("""COMPUTED_VALUE"""),"")</f>
        <v/>
      </c>
      <c r="CG493" s="148" t="n"/>
      <c r="CH493" s="148" t="n"/>
      <c r="CI493" s="148" t="n"/>
      <c r="CJ493" s="148" t="n"/>
      <c r="CK493" s="148" t="n"/>
      <c r="CL493" s="148" t="n"/>
      <c r="CM493" s="148" t="n"/>
      <c r="CN493" s="148" t="n"/>
      <c r="CO493" s="148" t="n"/>
      <c r="CP493" s="148" t="n"/>
      <c r="CQ493" s="148" t="n"/>
      <c r="CR493" s="148" t="n"/>
      <c r="CS493" s="148" t="n"/>
      <c r="CT493" s="148" t="n"/>
      <c r="CU493" s="148" t="n"/>
      <c r="CV493" s="148" t="n"/>
    </row>
    <row r="494">
      <c r="A494" s="162" t="n"/>
      <c r="B494" s="64" t="n"/>
      <c r="C494" s="129" t="n"/>
      <c r="D494" s="130" t="inlineStr"/>
      <c r="E494" s="150" t="inlineStr"/>
      <c r="F494" s="150" t="inlineStr"/>
      <c r="G494" s="150" t="n"/>
      <c r="H494" s="152" t="n"/>
      <c r="I494" s="152" t="n"/>
      <c r="J494" s="152" t="n"/>
      <c r="K494" s="152" t="n"/>
      <c r="L494" s="152" t="n"/>
      <c r="M494" s="152" t="n"/>
      <c r="N494" s="152" t="n"/>
      <c r="O494" s="152" t="n"/>
      <c r="P494" s="152" t="n"/>
      <c r="Q494" s="152" t="n"/>
      <c r="R494" s="152" t="n"/>
      <c r="S494" s="165" t="n"/>
      <c r="T494" s="155" t="n"/>
      <c r="U494" s="152" t="n"/>
      <c r="V494" s="152" t="n"/>
      <c r="W494" s="152" t="n"/>
      <c r="X494" s="152" t="n"/>
      <c r="Y494" s="152" t="n"/>
      <c r="Z494" s="152" t="n"/>
      <c r="AA494" s="152" t="n"/>
      <c r="AB494" s="152" t="n"/>
      <c r="AC494" s="152" t="n"/>
      <c r="AD494" s="152" t="n"/>
      <c r="AE494" s="152" t="n"/>
      <c r="AF494" s="152" t="n"/>
      <c r="AG494" s="152" t="n"/>
      <c r="AH494" s="152" t="n"/>
      <c r="AI494" s="152" t="n"/>
      <c r="AJ494" s="152" t="n"/>
      <c r="AK494" s="152" t="n"/>
      <c r="AL494" s="152" t="n"/>
      <c r="AM494" s="152" t="n"/>
      <c r="AN494" s="166" t="n"/>
      <c r="AO494" s="155" t="n"/>
      <c r="AP494" s="152" t="n"/>
      <c r="AQ494" s="152" t="n"/>
      <c r="AR494" s="152" t="n"/>
      <c r="AS494" s="152" t="n"/>
      <c r="AT494" s="152" t="n"/>
      <c r="AU494" s="155" t="n"/>
      <c r="AV494" s="152" t="n"/>
      <c r="AW494" s="152" t="n"/>
      <c r="AX494" s="152" t="n"/>
      <c r="AY494" s="152" t="n"/>
      <c r="AZ494" s="152" t="n"/>
      <c r="BA494" s="165" t="n"/>
      <c r="BB494" s="165" t="n"/>
      <c r="BC494" s="155" t="n"/>
      <c r="BD494" s="152" t="n"/>
      <c r="BE494" s="152" t="n"/>
      <c r="BF494" s="152" t="n"/>
      <c r="BG494" s="155" t="n"/>
      <c r="BH494" s="152" t="n"/>
      <c r="BI494" s="152" t="n"/>
      <c r="BJ494" s="152" t="n"/>
      <c r="BK494" s="152" t="n"/>
      <c r="BL494" s="152" t="n"/>
      <c r="BM494" s="152" t="n"/>
      <c r="BN494" s="152" t="n"/>
      <c r="BO494" s="152" t="n"/>
      <c r="BP494" s="155" t="n"/>
      <c r="BQ494" s="152" t="n"/>
      <c r="BR494" s="152" t="n"/>
      <c r="BS494" s="152" t="n"/>
      <c r="BT494" s="152" t="n"/>
      <c r="BU494" s="152" t="n"/>
      <c r="BV494" s="152" t="n"/>
      <c r="BW494" s="152" t="n"/>
      <c r="BX494" s="165" t="n"/>
      <c r="BY494" s="150" t="n"/>
      <c r="BZ494" s="150" t="n"/>
      <c r="CA494" s="150" t="n"/>
      <c r="CB494" s="174" t="n"/>
      <c r="CC494" s="156" t="n"/>
      <c r="CD494" s="156" t="n"/>
      <c r="CE494" s="167">
        <f>IFERROR(__xludf.DUMMYFUNCTION("""COMPUTED_VALUE"""),"")</f>
        <v/>
      </c>
      <c r="CF494" s="158">
        <f>IFERROR(__xludf.DUMMYFUNCTION("""COMPUTED_VALUE"""),"")</f>
        <v/>
      </c>
      <c r="CG494" s="148" t="n"/>
      <c r="CH494" s="148" t="n"/>
      <c r="CI494" s="148" t="n"/>
      <c r="CJ494" s="148" t="n"/>
      <c r="CK494" s="148" t="n"/>
      <c r="CL494" s="148" t="n"/>
      <c r="CM494" s="148" t="n"/>
      <c r="CN494" s="148" t="n"/>
      <c r="CO494" s="148" t="n"/>
      <c r="CP494" s="148" t="n"/>
      <c r="CQ494" s="148" t="n"/>
      <c r="CR494" s="148" t="n"/>
      <c r="CS494" s="148" t="n"/>
      <c r="CT494" s="148" t="n"/>
      <c r="CU494" s="148" t="n"/>
      <c r="CV494" s="148" t="n"/>
    </row>
    <row r="495">
      <c r="A495" s="162" t="n"/>
      <c r="B495" s="64" t="n"/>
      <c r="C495" s="129" t="n"/>
      <c r="D495" s="130" t="inlineStr"/>
      <c r="E495" s="150" t="inlineStr"/>
      <c r="F495" s="150" t="inlineStr"/>
      <c r="G495" s="150" t="n"/>
      <c r="H495" s="152" t="n"/>
      <c r="I495" s="152" t="n"/>
      <c r="J495" s="152" t="n"/>
      <c r="K495" s="152" t="n"/>
      <c r="L495" s="152" t="n"/>
      <c r="M495" s="152" t="n"/>
      <c r="N495" s="152" t="n"/>
      <c r="O495" s="152" t="n"/>
      <c r="P495" s="152" t="n"/>
      <c r="Q495" s="152" t="n"/>
      <c r="R495" s="152" t="n"/>
      <c r="S495" s="165" t="n"/>
      <c r="T495" s="155" t="n"/>
      <c r="U495" s="152" t="n"/>
      <c r="V495" s="152" t="n"/>
      <c r="W495" s="152" t="n"/>
      <c r="X495" s="152" t="n"/>
      <c r="Y495" s="152" t="n"/>
      <c r="Z495" s="152" t="n"/>
      <c r="AA495" s="152" t="n"/>
      <c r="AB495" s="152" t="n"/>
      <c r="AC495" s="152" t="n"/>
      <c r="AD495" s="152" t="n"/>
      <c r="AE495" s="152" t="n"/>
      <c r="AF495" s="152" t="n"/>
      <c r="AG495" s="152" t="n"/>
      <c r="AH495" s="152" t="n"/>
      <c r="AI495" s="152" t="n"/>
      <c r="AJ495" s="152" t="n"/>
      <c r="AK495" s="152" t="n"/>
      <c r="AL495" s="152" t="n"/>
      <c r="AM495" s="152" t="n"/>
      <c r="AN495" s="166" t="n"/>
      <c r="AO495" s="155" t="n"/>
      <c r="AP495" s="152" t="n"/>
      <c r="AQ495" s="152" t="n"/>
      <c r="AR495" s="152" t="n"/>
      <c r="AS495" s="152" t="n"/>
      <c r="AT495" s="152" t="n"/>
      <c r="AU495" s="155" t="n"/>
      <c r="AV495" s="152" t="n"/>
      <c r="AW495" s="152" t="n"/>
      <c r="AX495" s="152" t="n"/>
      <c r="AY495" s="152" t="n"/>
      <c r="AZ495" s="152" t="n"/>
      <c r="BA495" s="165" t="n"/>
      <c r="BB495" s="165" t="n"/>
      <c r="BC495" s="155" t="n"/>
      <c r="BD495" s="152" t="n"/>
      <c r="BE495" s="152" t="n"/>
      <c r="BF495" s="152" t="n"/>
      <c r="BG495" s="155" t="n"/>
      <c r="BH495" s="152" t="n"/>
      <c r="BI495" s="152" t="n"/>
      <c r="BJ495" s="152" t="n"/>
      <c r="BK495" s="152" t="n"/>
      <c r="BL495" s="152" t="n"/>
      <c r="BM495" s="152" t="n"/>
      <c r="BN495" s="152" t="n"/>
      <c r="BO495" s="152" t="n"/>
      <c r="BP495" s="155" t="n"/>
      <c r="BQ495" s="152" t="n"/>
      <c r="BR495" s="152" t="n"/>
      <c r="BS495" s="152" t="n"/>
      <c r="BT495" s="152" t="n"/>
      <c r="BU495" s="152" t="n"/>
      <c r="BV495" s="152" t="n"/>
      <c r="BW495" s="152" t="n"/>
      <c r="BX495" s="165" t="n"/>
      <c r="BY495" s="150" t="n"/>
      <c r="BZ495" s="150" t="n"/>
      <c r="CA495" s="150" t="n"/>
      <c r="CB495" s="174" t="n"/>
      <c r="CC495" s="156" t="n"/>
      <c r="CD495" s="156" t="n"/>
      <c r="CE495" s="167">
        <f>IFERROR(__xludf.DUMMYFUNCTION("""COMPUTED_VALUE"""),"")</f>
        <v/>
      </c>
      <c r="CF495" s="158">
        <f>IFERROR(__xludf.DUMMYFUNCTION("""COMPUTED_VALUE"""),"")</f>
        <v/>
      </c>
      <c r="CG495" s="148" t="n"/>
      <c r="CH495" s="148" t="n"/>
      <c r="CI495" s="148" t="n"/>
      <c r="CJ495" s="148" t="n"/>
      <c r="CK495" s="148" t="n"/>
      <c r="CL495" s="148" t="n"/>
      <c r="CM495" s="148" t="n"/>
      <c r="CN495" s="148" t="n"/>
      <c r="CO495" s="148" t="n"/>
      <c r="CP495" s="148" t="n"/>
      <c r="CQ495" s="148" t="n"/>
      <c r="CR495" s="148" t="n"/>
      <c r="CS495" s="148" t="n"/>
      <c r="CT495" s="148" t="n"/>
      <c r="CU495" s="148" t="n"/>
      <c r="CV495" s="148" t="n"/>
    </row>
    <row r="496">
      <c r="A496" s="162" t="n"/>
      <c r="B496" s="64" t="n"/>
      <c r="C496" s="129" t="n"/>
      <c r="D496" s="130" t="inlineStr"/>
      <c r="E496" s="150" t="inlineStr"/>
      <c r="F496" s="150" t="inlineStr"/>
      <c r="G496" s="150" t="n"/>
      <c r="H496" s="152" t="n"/>
      <c r="I496" s="152" t="n"/>
      <c r="J496" s="152" t="n"/>
      <c r="K496" s="152" t="n"/>
      <c r="L496" s="152" t="n"/>
      <c r="M496" s="152" t="n"/>
      <c r="N496" s="152" t="n"/>
      <c r="O496" s="152" t="n"/>
      <c r="P496" s="152" t="n"/>
      <c r="Q496" s="152" t="n"/>
      <c r="R496" s="152" t="n"/>
      <c r="S496" s="165" t="n"/>
      <c r="T496" s="155" t="n"/>
      <c r="U496" s="152" t="n"/>
      <c r="V496" s="152" t="n"/>
      <c r="W496" s="152" t="n"/>
      <c r="X496" s="152" t="n"/>
      <c r="Y496" s="152" t="n"/>
      <c r="Z496" s="152" t="n"/>
      <c r="AA496" s="152" t="n"/>
      <c r="AB496" s="152" t="n"/>
      <c r="AC496" s="152" t="n"/>
      <c r="AD496" s="152" t="n"/>
      <c r="AE496" s="152" t="n"/>
      <c r="AF496" s="152" t="n"/>
      <c r="AG496" s="152" t="n"/>
      <c r="AH496" s="152" t="n"/>
      <c r="AI496" s="152" t="n"/>
      <c r="AJ496" s="152" t="n"/>
      <c r="AK496" s="152" t="n"/>
      <c r="AL496" s="152" t="n"/>
      <c r="AM496" s="152" t="n"/>
      <c r="AN496" s="166" t="n"/>
      <c r="AO496" s="155" t="n"/>
      <c r="AP496" s="152" t="n"/>
      <c r="AQ496" s="152" t="n"/>
      <c r="AR496" s="152" t="n"/>
      <c r="AS496" s="152" t="n"/>
      <c r="AT496" s="152" t="n"/>
      <c r="AU496" s="155" t="n"/>
      <c r="AV496" s="152" t="n"/>
      <c r="AW496" s="152" t="n"/>
      <c r="AX496" s="152" t="n"/>
      <c r="AY496" s="152" t="n"/>
      <c r="AZ496" s="152" t="n"/>
      <c r="BA496" s="165" t="n"/>
      <c r="BB496" s="165" t="n"/>
      <c r="BC496" s="155" t="n"/>
      <c r="BD496" s="152" t="n"/>
      <c r="BE496" s="152" t="n"/>
      <c r="BF496" s="152" t="n"/>
      <c r="BG496" s="155" t="n"/>
      <c r="BH496" s="152" t="n"/>
      <c r="BI496" s="152" t="n"/>
      <c r="BJ496" s="152" t="n"/>
      <c r="BK496" s="152" t="n"/>
      <c r="BL496" s="152" t="n"/>
      <c r="BM496" s="152" t="n"/>
      <c r="BN496" s="152" t="n"/>
      <c r="BO496" s="152" t="n"/>
      <c r="BP496" s="155" t="n"/>
      <c r="BQ496" s="152" t="n"/>
      <c r="BR496" s="152" t="n"/>
      <c r="BS496" s="152" t="n"/>
      <c r="BT496" s="152" t="n"/>
      <c r="BU496" s="152" t="n"/>
      <c r="BV496" s="152" t="n"/>
      <c r="BW496" s="152" t="n"/>
      <c r="BX496" s="165" t="n"/>
      <c r="BY496" s="150" t="n"/>
      <c r="BZ496" s="150" t="n"/>
      <c r="CA496" s="150" t="n"/>
      <c r="CB496" s="174" t="n"/>
      <c r="CC496" s="156" t="n"/>
      <c r="CD496" s="156" t="n"/>
      <c r="CE496" s="167">
        <f>IFERROR(__xludf.DUMMYFUNCTION("""COMPUTED_VALUE"""),"")</f>
        <v/>
      </c>
      <c r="CF496" s="158">
        <f>IFERROR(__xludf.DUMMYFUNCTION("""COMPUTED_VALUE"""),"")</f>
        <v/>
      </c>
      <c r="CG496" s="148" t="n"/>
      <c r="CH496" s="148" t="n"/>
      <c r="CI496" s="148" t="n"/>
      <c r="CJ496" s="148" t="n"/>
      <c r="CK496" s="148" t="n"/>
      <c r="CL496" s="148" t="n"/>
      <c r="CM496" s="148" t="n"/>
      <c r="CN496" s="148" t="n"/>
      <c r="CO496" s="148" t="n"/>
      <c r="CP496" s="148" t="n"/>
      <c r="CQ496" s="148" t="n"/>
      <c r="CR496" s="148" t="n"/>
      <c r="CS496" s="148" t="n"/>
      <c r="CT496" s="148" t="n"/>
      <c r="CU496" s="148" t="n"/>
      <c r="CV496" s="148" t="n"/>
    </row>
    <row r="497">
      <c r="A497" s="162" t="n"/>
      <c r="B497" s="64" t="n"/>
      <c r="C497" s="129" t="n"/>
      <c r="D497" s="130" t="inlineStr"/>
      <c r="E497" s="150" t="inlineStr"/>
      <c r="F497" s="150" t="inlineStr"/>
      <c r="G497" s="150" t="n"/>
      <c r="H497" s="152" t="n"/>
      <c r="I497" s="152" t="n"/>
      <c r="J497" s="152" t="n"/>
      <c r="K497" s="152" t="n"/>
      <c r="L497" s="152" t="n"/>
      <c r="M497" s="152" t="n"/>
      <c r="N497" s="152" t="n"/>
      <c r="O497" s="152" t="n"/>
      <c r="P497" s="152" t="n"/>
      <c r="Q497" s="152" t="n"/>
      <c r="R497" s="152" t="n"/>
      <c r="S497" s="165" t="n"/>
      <c r="T497" s="155" t="n"/>
      <c r="U497" s="152" t="n"/>
      <c r="V497" s="152" t="n"/>
      <c r="W497" s="152" t="n"/>
      <c r="X497" s="152" t="n"/>
      <c r="Y497" s="152" t="n"/>
      <c r="Z497" s="152" t="n"/>
      <c r="AA497" s="152" t="n"/>
      <c r="AB497" s="152" t="n"/>
      <c r="AC497" s="152" t="n"/>
      <c r="AD497" s="152" t="n"/>
      <c r="AE497" s="152" t="n"/>
      <c r="AF497" s="152" t="n"/>
      <c r="AG497" s="152" t="n"/>
      <c r="AH497" s="152" t="n"/>
      <c r="AI497" s="152" t="n"/>
      <c r="AJ497" s="152" t="n"/>
      <c r="AK497" s="152" t="n"/>
      <c r="AL497" s="152" t="n"/>
      <c r="AM497" s="152" t="n"/>
      <c r="AN497" s="166" t="n"/>
      <c r="AO497" s="155" t="n"/>
      <c r="AP497" s="152" t="n"/>
      <c r="AQ497" s="152" t="n"/>
      <c r="AR497" s="152" t="n"/>
      <c r="AS497" s="152" t="n"/>
      <c r="AT497" s="152" t="n"/>
      <c r="AU497" s="155" t="n"/>
      <c r="AV497" s="152" t="n"/>
      <c r="AW497" s="152" t="n"/>
      <c r="AX497" s="152" t="n"/>
      <c r="AY497" s="152" t="n"/>
      <c r="AZ497" s="152" t="n"/>
      <c r="BA497" s="165" t="n"/>
      <c r="BB497" s="165" t="n"/>
      <c r="BC497" s="155" t="n"/>
      <c r="BD497" s="152" t="n"/>
      <c r="BE497" s="152" t="n"/>
      <c r="BF497" s="152" t="n"/>
      <c r="BG497" s="155" t="n"/>
      <c r="BH497" s="152" t="n"/>
      <c r="BI497" s="152" t="n"/>
      <c r="BJ497" s="152" t="n"/>
      <c r="BK497" s="152" t="n"/>
      <c r="BL497" s="152" t="n"/>
      <c r="BM497" s="152" t="n"/>
      <c r="BN497" s="152" t="n"/>
      <c r="BO497" s="152" t="n"/>
      <c r="BP497" s="155" t="n"/>
      <c r="BQ497" s="152" t="n"/>
      <c r="BR497" s="152" t="n"/>
      <c r="BS497" s="152" t="n"/>
      <c r="BT497" s="152" t="n"/>
      <c r="BU497" s="152" t="n"/>
      <c r="BV497" s="152" t="n"/>
      <c r="BW497" s="152" t="n"/>
      <c r="BX497" s="165" t="n"/>
      <c r="BY497" s="150" t="n"/>
      <c r="BZ497" s="150" t="n"/>
      <c r="CA497" s="150" t="n"/>
      <c r="CB497" s="174" t="n"/>
      <c r="CC497" s="156" t="n"/>
      <c r="CD497" s="156" t="n"/>
      <c r="CE497" s="167">
        <f>IFERROR(__xludf.DUMMYFUNCTION("""COMPUTED_VALUE"""),"")</f>
        <v/>
      </c>
      <c r="CF497" s="158">
        <f>IFERROR(__xludf.DUMMYFUNCTION("""COMPUTED_VALUE"""),"")</f>
        <v/>
      </c>
      <c r="CG497" s="148" t="n"/>
      <c r="CH497" s="148" t="n"/>
      <c r="CI497" s="148" t="n"/>
      <c r="CJ497" s="148" t="n"/>
      <c r="CK497" s="148" t="n"/>
      <c r="CL497" s="148" t="n"/>
      <c r="CM497" s="148" t="n"/>
      <c r="CN497" s="148" t="n"/>
      <c r="CO497" s="148" t="n"/>
      <c r="CP497" s="148" t="n"/>
      <c r="CQ497" s="148" t="n"/>
      <c r="CR497" s="148" t="n"/>
      <c r="CS497" s="148" t="n"/>
      <c r="CT497" s="148" t="n"/>
      <c r="CU497" s="148" t="n"/>
      <c r="CV497" s="148" t="n"/>
    </row>
    <row r="498">
      <c r="A498" s="162" t="n"/>
      <c r="B498" s="64" t="n"/>
      <c r="C498" s="129" t="n"/>
      <c r="D498" s="130" t="inlineStr"/>
      <c r="E498" s="150" t="inlineStr"/>
      <c r="F498" s="150" t="inlineStr"/>
      <c r="G498" s="150" t="n"/>
      <c r="H498" s="152" t="n"/>
      <c r="I498" s="152" t="n"/>
      <c r="J498" s="152" t="n"/>
      <c r="K498" s="152" t="n"/>
      <c r="L498" s="152" t="n"/>
      <c r="M498" s="152" t="n"/>
      <c r="N498" s="152" t="n"/>
      <c r="O498" s="152" t="n"/>
      <c r="P498" s="152" t="n"/>
      <c r="Q498" s="152" t="n"/>
      <c r="R498" s="152" t="n"/>
      <c r="S498" s="165" t="n"/>
      <c r="T498" s="155" t="n"/>
      <c r="U498" s="152" t="n"/>
      <c r="V498" s="152" t="n"/>
      <c r="W498" s="152" t="n"/>
      <c r="X498" s="152" t="n"/>
      <c r="Y498" s="152" t="n"/>
      <c r="Z498" s="152" t="n"/>
      <c r="AA498" s="152" t="n"/>
      <c r="AB498" s="152" t="n"/>
      <c r="AC498" s="152" t="n"/>
      <c r="AD498" s="152" t="n"/>
      <c r="AE498" s="152" t="n"/>
      <c r="AF498" s="152" t="n"/>
      <c r="AG498" s="152" t="n"/>
      <c r="AH498" s="152" t="n"/>
      <c r="AI498" s="152" t="n"/>
      <c r="AJ498" s="152" t="n"/>
      <c r="AK498" s="152" t="n"/>
      <c r="AL498" s="152" t="n"/>
      <c r="AM498" s="152" t="n"/>
      <c r="AN498" s="166" t="n"/>
      <c r="AO498" s="155" t="n"/>
      <c r="AP498" s="152" t="n"/>
      <c r="AQ498" s="152" t="n"/>
      <c r="AR498" s="152" t="n"/>
      <c r="AS498" s="152" t="n"/>
      <c r="AT498" s="152" t="n"/>
      <c r="AU498" s="155" t="n"/>
      <c r="AV498" s="152" t="n"/>
      <c r="AW498" s="152" t="n"/>
      <c r="AX498" s="152" t="n"/>
      <c r="AY498" s="152" t="n"/>
      <c r="AZ498" s="152" t="n"/>
      <c r="BA498" s="165" t="n"/>
      <c r="BB498" s="165" t="n"/>
      <c r="BC498" s="155" t="n"/>
      <c r="BD498" s="152" t="n"/>
      <c r="BE498" s="152" t="n"/>
      <c r="BF498" s="152" t="n"/>
      <c r="BG498" s="155" t="n"/>
      <c r="BH498" s="152" t="n"/>
      <c r="BI498" s="152" t="n"/>
      <c r="BJ498" s="152" t="n"/>
      <c r="BK498" s="152" t="n"/>
      <c r="BL498" s="152" t="n"/>
      <c r="BM498" s="152" t="n"/>
      <c r="BN498" s="152" t="n"/>
      <c r="BO498" s="152" t="n"/>
      <c r="BP498" s="155" t="n"/>
      <c r="BQ498" s="152" t="n"/>
      <c r="BR498" s="152" t="n"/>
      <c r="BS498" s="152" t="n"/>
      <c r="BT498" s="152" t="n"/>
      <c r="BU498" s="152" t="n"/>
      <c r="BV498" s="152" t="n"/>
      <c r="BW498" s="152" t="n"/>
      <c r="BX498" s="165" t="n"/>
      <c r="BY498" s="150" t="n"/>
      <c r="BZ498" s="150" t="n"/>
      <c r="CA498" s="150" t="n"/>
      <c r="CB498" s="174" t="n"/>
      <c r="CC498" s="156" t="n"/>
      <c r="CD498" s="156" t="n"/>
      <c r="CE498" s="167">
        <f>IFERROR(__xludf.DUMMYFUNCTION("""COMPUTED_VALUE"""),"")</f>
        <v/>
      </c>
      <c r="CF498" s="158">
        <f>IFERROR(__xludf.DUMMYFUNCTION("""COMPUTED_VALUE"""),"")</f>
        <v/>
      </c>
      <c r="CG498" s="148" t="n"/>
      <c r="CH498" s="148" t="n"/>
      <c r="CI498" s="148" t="n"/>
      <c r="CJ498" s="148" t="n"/>
      <c r="CK498" s="148" t="n"/>
      <c r="CL498" s="148" t="n"/>
      <c r="CM498" s="148" t="n"/>
      <c r="CN498" s="148" t="n"/>
      <c r="CO498" s="148" t="n"/>
      <c r="CP498" s="148" t="n"/>
      <c r="CQ498" s="148" t="n"/>
      <c r="CR498" s="148" t="n"/>
      <c r="CS498" s="148" t="n"/>
      <c r="CT498" s="148" t="n"/>
      <c r="CU498" s="148" t="n"/>
      <c r="CV498" s="148" t="n"/>
    </row>
    <row r="499">
      <c r="A499" s="162" t="n"/>
      <c r="B499" s="64" t="n"/>
      <c r="C499" s="129" t="n"/>
      <c r="D499" s="130" t="inlineStr"/>
      <c r="E499" s="150" t="inlineStr"/>
      <c r="F499" s="150" t="inlineStr"/>
      <c r="G499" s="150" t="n"/>
      <c r="H499" s="152" t="n"/>
      <c r="I499" s="152" t="n"/>
      <c r="J499" s="152" t="n"/>
      <c r="K499" s="152" t="n"/>
      <c r="L499" s="152" t="n"/>
      <c r="M499" s="152" t="n"/>
      <c r="N499" s="152" t="n"/>
      <c r="O499" s="152" t="n"/>
      <c r="P499" s="152" t="n"/>
      <c r="Q499" s="152" t="n"/>
      <c r="R499" s="152" t="n"/>
      <c r="S499" s="165" t="n"/>
      <c r="T499" s="155" t="n"/>
      <c r="U499" s="152" t="n"/>
      <c r="V499" s="152" t="n"/>
      <c r="W499" s="152" t="n"/>
      <c r="X499" s="152" t="n"/>
      <c r="Y499" s="152" t="n"/>
      <c r="Z499" s="152" t="n"/>
      <c r="AA499" s="152" t="n"/>
      <c r="AB499" s="152" t="n"/>
      <c r="AC499" s="152" t="n"/>
      <c r="AD499" s="152" t="n"/>
      <c r="AE499" s="152" t="n"/>
      <c r="AF499" s="152" t="n"/>
      <c r="AG499" s="152" t="n"/>
      <c r="AH499" s="152" t="n"/>
      <c r="AI499" s="152" t="n"/>
      <c r="AJ499" s="152" t="n"/>
      <c r="AK499" s="152" t="n"/>
      <c r="AL499" s="152" t="n"/>
      <c r="AM499" s="152" t="n"/>
      <c r="AN499" s="166" t="n"/>
      <c r="AO499" s="155" t="n"/>
      <c r="AP499" s="152" t="n"/>
      <c r="AQ499" s="152" t="n"/>
      <c r="AR499" s="152" t="n"/>
      <c r="AS499" s="152" t="n"/>
      <c r="AT499" s="152" t="n"/>
      <c r="AU499" s="155" t="n"/>
      <c r="AV499" s="152" t="n"/>
      <c r="AW499" s="152" t="n"/>
      <c r="AX499" s="152" t="n"/>
      <c r="AY499" s="152" t="n"/>
      <c r="AZ499" s="152" t="n"/>
      <c r="BA499" s="165" t="n"/>
      <c r="BB499" s="165" t="n"/>
      <c r="BC499" s="155" t="n"/>
      <c r="BD499" s="152" t="n"/>
      <c r="BE499" s="152" t="n"/>
      <c r="BF499" s="152" t="n"/>
      <c r="BG499" s="155" t="n"/>
      <c r="BH499" s="152" t="n"/>
      <c r="BI499" s="152" t="n"/>
      <c r="BJ499" s="152" t="n"/>
      <c r="BK499" s="152" t="n"/>
      <c r="BL499" s="152" t="n"/>
      <c r="BM499" s="152" t="n"/>
      <c r="BN499" s="152" t="n"/>
      <c r="BO499" s="152" t="n"/>
      <c r="BP499" s="155" t="n"/>
      <c r="BQ499" s="152" t="n"/>
      <c r="BR499" s="152" t="n"/>
      <c r="BS499" s="152" t="n"/>
      <c r="BT499" s="152" t="n"/>
      <c r="BU499" s="152" t="n"/>
      <c r="BV499" s="152" t="n"/>
      <c r="BW499" s="152" t="n"/>
      <c r="BX499" s="165" t="n"/>
      <c r="BY499" s="150" t="n"/>
      <c r="BZ499" s="150" t="n"/>
      <c r="CA499" s="150" t="n"/>
      <c r="CB499" s="174" t="n"/>
      <c r="CC499" s="156" t="n"/>
      <c r="CD499" s="156" t="n"/>
      <c r="CE499" s="167">
        <f>IFERROR(__xludf.DUMMYFUNCTION("""COMPUTED_VALUE"""),"")</f>
        <v/>
      </c>
      <c r="CF499" s="158">
        <f>IFERROR(__xludf.DUMMYFUNCTION("""COMPUTED_VALUE"""),"")</f>
        <v/>
      </c>
      <c r="CG499" s="148" t="n"/>
      <c r="CH499" s="148" t="n"/>
      <c r="CI499" s="148" t="n"/>
      <c r="CJ499" s="148" t="n"/>
      <c r="CK499" s="148" t="n"/>
      <c r="CL499" s="148" t="n"/>
      <c r="CM499" s="148" t="n"/>
      <c r="CN499" s="148" t="n"/>
      <c r="CO499" s="148" t="n"/>
      <c r="CP499" s="148" t="n"/>
      <c r="CQ499" s="148" t="n"/>
      <c r="CR499" s="148" t="n"/>
      <c r="CS499" s="148" t="n"/>
      <c r="CT499" s="148" t="n"/>
      <c r="CU499" s="148" t="n"/>
      <c r="CV499" s="148" t="n"/>
    </row>
    <row r="500">
      <c r="A500" s="162" t="n"/>
      <c r="B500" s="64" t="n"/>
      <c r="C500" s="129" t="n"/>
      <c r="D500" s="130" t="inlineStr"/>
      <c r="E500" s="150" t="inlineStr"/>
      <c r="F500" s="150" t="inlineStr"/>
      <c r="G500" s="150" t="n"/>
      <c r="H500" s="152" t="n"/>
      <c r="I500" s="152" t="n"/>
      <c r="J500" s="152" t="n"/>
      <c r="K500" s="152" t="n"/>
      <c r="L500" s="152" t="n"/>
      <c r="M500" s="152" t="n"/>
      <c r="N500" s="152" t="n"/>
      <c r="O500" s="152" t="n"/>
      <c r="P500" s="152" t="n"/>
      <c r="Q500" s="152" t="n"/>
      <c r="R500" s="152" t="n"/>
      <c r="S500" s="165" t="n"/>
      <c r="T500" s="155" t="n"/>
      <c r="U500" s="152" t="n"/>
      <c r="V500" s="152" t="n"/>
      <c r="W500" s="152" t="n"/>
      <c r="X500" s="152" t="n"/>
      <c r="Y500" s="152" t="n"/>
      <c r="Z500" s="152" t="n"/>
      <c r="AA500" s="152" t="n"/>
      <c r="AB500" s="152" t="n"/>
      <c r="AC500" s="152" t="n"/>
      <c r="AD500" s="152" t="n"/>
      <c r="AE500" s="152" t="n"/>
      <c r="AF500" s="152" t="n"/>
      <c r="AG500" s="152" t="n"/>
      <c r="AH500" s="152" t="n"/>
      <c r="AI500" s="152" t="n"/>
      <c r="AJ500" s="152" t="n"/>
      <c r="AK500" s="152" t="n"/>
      <c r="AL500" s="152" t="n"/>
      <c r="AM500" s="152" t="n"/>
      <c r="AN500" s="166" t="n"/>
      <c r="AO500" s="155" t="n"/>
      <c r="AP500" s="152" t="n"/>
      <c r="AQ500" s="152" t="n"/>
      <c r="AR500" s="152" t="n"/>
      <c r="AS500" s="152" t="n"/>
      <c r="AT500" s="152" t="n"/>
      <c r="AU500" s="155" t="n"/>
      <c r="AV500" s="152" t="n"/>
      <c r="AW500" s="152" t="n"/>
      <c r="AX500" s="152" t="n"/>
      <c r="AY500" s="152" t="n"/>
      <c r="AZ500" s="152" t="n"/>
      <c r="BA500" s="165" t="n"/>
      <c r="BB500" s="165" t="n"/>
      <c r="BC500" s="155" t="n"/>
      <c r="BD500" s="152" t="n"/>
      <c r="BE500" s="152" t="n"/>
      <c r="BF500" s="152" t="n"/>
      <c r="BG500" s="155" t="n"/>
      <c r="BH500" s="152" t="n"/>
      <c r="BI500" s="152" t="n"/>
      <c r="BJ500" s="152" t="n"/>
      <c r="BK500" s="152" t="n"/>
      <c r="BL500" s="152" t="n"/>
      <c r="BM500" s="152" t="n"/>
      <c r="BN500" s="152" t="n"/>
      <c r="BO500" s="152" t="n"/>
      <c r="BP500" s="155" t="n"/>
      <c r="BQ500" s="152" t="n"/>
      <c r="BR500" s="152" t="n"/>
      <c r="BS500" s="152" t="n"/>
      <c r="BT500" s="152" t="n"/>
      <c r="BU500" s="152" t="n"/>
      <c r="BV500" s="152" t="n"/>
      <c r="BW500" s="152" t="n"/>
      <c r="BX500" s="165" t="n"/>
      <c r="BY500" s="150" t="n"/>
      <c r="BZ500" s="150" t="n"/>
      <c r="CA500" s="150" t="n"/>
      <c r="CB500" s="174" t="n"/>
      <c r="CC500" s="156" t="n"/>
      <c r="CD500" s="156" t="n"/>
      <c r="CE500" s="167">
        <f>IFERROR(__xludf.DUMMYFUNCTION("""COMPUTED_VALUE"""),"")</f>
        <v/>
      </c>
      <c r="CF500" s="158">
        <f>IFERROR(__xludf.DUMMYFUNCTION("""COMPUTED_VALUE"""),"")</f>
        <v/>
      </c>
      <c r="CG500" s="148" t="n"/>
      <c r="CH500" s="148" t="n"/>
      <c r="CI500" s="148" t="n"/>
      <c r="CJ500" s="148" t="n"/>
      <c r="CK500" s="148" t="n"/>
      <c r="CL500" s="148" t="n"/>
      <c r="CM500" s="148" t="n"/>
      <c r="CN500" s="148" t="n"/>
      <c r="CO500" s="148" t="n"/>
      <c r="CP500" s="148" t="n"/>
      <c r="CQ500" s="148" t="n"/>
      <c r="CR500" s="148" t="n"/>
      <c r="CS500" s="148" t="n"/>
      <c r="CT500" s="148" t="n"/>
      <c r="CU500" s="148" t="n"/>
      <c r="CV500" s="148" t="n"/>
    </row>
    <row r="501">
      <c r="A501" s="162" t="n"/>
      <c r="B501" s="64" t="n"/>
      <c r="C501" s="129" t="n"/>
      <c r="D501" s="130" t="inlineStr"/>
      <c r="E501" s="150" t="inlineStr"/>
      <c r="F501" s="150" t="inlineStr"/>
      <c r="G501" s="150" t="n"/>
      <c r="H501" s="152" t="n"/>
      <c r="I501" s="152" t="n"/>
      <c r="J501" s="152" t="n"/>
      <c r="K501" s="152" t="n"/>
      <c r="L501" s="152" t="n"/>
      <c r="M501" s="152" t="n"/>
      <c r="N501" s="152" t="n"/>
      <c r="O501" s="152" t="n"/>
      <c r="P501" s="152" t="n"/>
      <c r="Q501" s="152" t="n"/>
      <c r="R501" s="152" t="n"/>
      <c r="S501" s="165" t="n"/>
      <c r="T501" s="152" t="n"/>
      <c r="U501" s="152" t="n"/>
      <c r="V501" s="152" t="n"/>
      <c r="W501" s="152" t="n"/>
      <c r="X501" s="152" t="n"/>
      <c r="Y501" s="152" t="n"/>
      <c r="Z501" s="152" t="n"/>
      <c r="AA501" s="152" t="n"/>
      <c r="AB501" s="152" t="n"/>
      <c r="AC501" s="152" t="n"/>
      <c r="AD501" s="152" t="n"/>
      <c r="AE501" s="152" t="n"/>
      <c r="AF501" s="152" t="n"/>
      <c r="AG501" s="152" t="n"/>
      <c r="AH501" s="152" t="n"/>
      <c r="AI501" s="152" t="n"/>
      <c r="AJ501" s="152" t="n"/>
      <c r="AK501" s="152" t="n"/>
      <c r="AL501" s="152" t="n"/>
      <c r="AM501" s="152" t="n"/>
      <c r="AN501" s="166" t="n"/>
      <c r="AO501" s="155" t="n"/>
      <c r="AP501" s="152" t="n"/>
      <c r="AQ501" s="152" t="n"/>
      <c r="AR501" s="152" t="n"/>
      <c r="AS501" s="152" t="n"/>
      <c r="AT501" s="152" t="n"/>
      <c r="AU501" s="155" t="n"/>
      <c r="AV501" s="152" t="n"/>
      <c r="AW501" s="152" t="n"/>
      <c r="AX501" s="152" t="n"/>
      <c r="AY501" s="152" t="n"/>
      <c r="AZ501" s="152" t="n"/>
      <c r="BA501" s="165" t="n"/>
      <c r="BB501" s="165" t="n"/>
      <c r="BC501" s="152" t="n"/>
      <c r="BD501" s="152" t="n"/>
      <c r="BE501" s="152" t="n"/>
      <c r="BF501" s="152" t="n"/>
      <c r="BG501" s="155" t="n"/>
      <c r="BH501" s="152" t="n"/>
      <c r="BI501" s="152" t="n"/>
      <c r="BJ501" s="152" t="n"/>
      <c r="BK501" s="152" t="n"/>
      <c r="BL501" s="152" t="n"/>
      <c r="BM501" s="152" t="n"/>
      <c r="BN501" s="152" t="n"/>
      <c r="BO501" s="152" t="n"/>
      <c r="BP501" s="155" t="n"/>
      <c r="BQ501" s="152" t="n"/>
      <c r="BR501" s="152" t="n"/>
      <c r="BS501" s="152" t="n"/>
      <c r="BT501" s="152" t="n"/>
      <c r="BU501" s="152" t="n"/>
      <c r="BV501" s="152" t="n"/>
      <c r="BW501" s="152" t="n"/>
      <c r="BX501" s="165" t="n"/>
      <c r="BY501" s="150" t="n"/>
      <c r="BZ501" s="150" t="n"/>
      <c r="CA501" s="150" t="n"/>
      <c r="CB501" s="174" t="n"/>
      <c r="CC501" s="156" t="n"/>
      <c r="CD501" s="156" t="n"/>
      <c r="CE501" s="167">
        <f>IFERROR(__xludf.DUMMYFUNCTION("""COMPUTED_VALUE"""),"")</f>
        <v/>
      </c>
      <c r="CF501" s="158">
        <f>IFERROR(__xludf.DUMMYFUNCTION("""COMPUTED_VALUE"""),"")</f>
        <v/>
      </c>
      <c r="CG501" s="148" t="n"/>
      <c r="CH501" s="148" t="n"/>
      <c r="CI501" s="148" t="n"/>
      <c r="CJ501" s="148" t="n"/>
      <c r="CK501" s="148" t="n"/>
      <c r="CL501" s="148" t="n"/>
      <c r="CM501" s="148" t="n"/>
      <c r="CN501" s="148" t="n"/>
      <c r="CO501" s="148" t="n"/>
      <c r="CP501" s="148" t="n"/>
      <c r="CQ501" s="148" t="n"/>
      <c r="CR501" s="148" t="n"/>
      <c r="CS501" s="148" t="n"/>
      <c r="CT501" s="148" t="n"/>
      <c r="CU501" s="148" t="n"/>
      <c r="CV501" s="148" t="n"/>
    </row>
    <row r="502">
      <c r="A502" s="162" t="n"/>
      <c r="B502" s="64" t="n"/>
      <c r="C502" s="129" t="n"/>
      <c r="D502" s="130" t="inlineStr"/>
      <c r="E502" s="150" t="inlineStr"/>
      <c r="F502" s="150" t="inlineStr"/>
      <c r="G502" s="150" t="n"/>
      <c r="H502" s="152" t="n"/>
      <c r="I502" s="152" t="n"/>
      <c r="J502" s="152" t="n"/>
      <c r="K502" s="152" t="n"/>
      <c r="L502" s="152" t="n"/>
      <c r="M502" s="152" t="n"/>
      <c r="N502" s="152" t="n"/>
      <c r="O502" s="152" t="n"/>
      <c r="P502" s="152" t="n"/>
      <c r="Q502" s="152" t="n"/>
      <c r="R502" s="152" t="n"/>
      <c r="S502" s="165" t="n"/>
      <c r="T502" s="152" t="n"/>
      <c r="U502" s="152" t="n"/>
      <c r="V502" s="152" t="n"/>
      <c r="W502" s="152" t="n"/>
      <c r="X502" s="152" t="n"/>
      <c r="Y502" s="152" t="n"/>
      <c r="Z502" s="152" t="n"/>
      <c r="AA502" s="152" t="n"/>
      <c r="AB502" s="152" t="n"/>
      <c r="AC502" s="152" t="n"/>
      <c r="AD502" s="152" t="n"/>
      <c r="AE502" s="152" t="n"/>
      <c r="AF502" s="152" t="n"/>
      <c r="AG502" s="152" t="n"/>
      <c r="AH502" s="152" t="n"/>
      <c r="AI502" s="152" t="n"/>
      <c r="AJ502" s="152" t="n"/>
      <c r="AK502" s="152" t="n"/>
      <c r="AL502" s="152" t="n"/>
      <c r="AM502" s="152" t="n"/>
      <c r="AN502" s="166" t="n"/>
      <c r="AO502" s="155" t="n"/>
      <c r="AP502" s="152" t="n"/>
      <c r="AQ502" s="152" t="n"/>
      <c r="AR502" s="152" t="n"/>
      <c r="AS502" s="152" t="n"/>
      <c r="AT502" s="152" t="n"/>
      <c r="AU502" s="155" t="n"/>
      <c r="AV502" s="152" t="n"/>
      <c r="AW502" s="152" t="n"/>
      <c r="AX502" s="152" t="n"/>
      <c r="AY502" s="152" t="n"/>
      <c r="AZ502" s="152" t="n"/>
      <c r="BA502" s="165" t="n"/>
      <c r="BB502" s="165" t="n"/>
      <c r="BC502" s="152" t="n"/>
      <c r="BD502" s="152" t="n"/>
      <c r="BE502" s="152" t="n"/>
      <c r="BF502" s="152" t="n"/>
      <c r="BG502" s="155" t="n"/>
      <c r="BH502" s="152" t="n"/>
      <c r="BI502" s="152" t="n"/>
      <c r="BJ502" s="152" t="n"/>
      <c r="BK502" s="152" t="n"/>
      <c r="BL502" s="152" t="n"/>
      <c r="BM502" s="152" t="n"/>
      <c r="BN502" s="152" t="n"/>
      <c r="BO502" s="152" t="n"/>
      <c r="BP502" s="155" t="n"/>
      <c r="BQ502" s="152" t="n"/>
      <c r="BR502" s="152" t="n"/>
      <c r="BS502" s="152" t="n"/>
      <c r="BT502" s="152" t="n"/>
      <c r="BU502" s="152" t="n"/>
      <c r="BV502" s="152" t="n"/>
      <c r="BW502" s="152" t="n"/>
      <c r="BX502" s="165" t="n"/>
      <c r="BY502" s="150" t="n"/>
      <c r="BZ502" s="150" t="n"/>
      <c r="CA502" s="150" t="n"/>
      <c r="CB502" s="174" t="n"/>
      <c r="CC502" s="156" t="n"/>
      <c r="CD502" s="156" t="n"/>
      <c r="CE502" s="167">
        <f>IFERROR(__xludf.DUMMYFUNCTION("""COMPUTED_VALUE"""),"")</f>
        <v/>
      </c>
      <c r="CF502" s="158">
        <f>IFERROR(__xludf.DUMMYFUNCTION("""COMPUTED_VALUE"""),"")</f>
        <v/>
      </c>
      <c r="CG502" s="148" t="n"/>
      <c r="CH502" s="148" t="n"/>
      <c r="CI502" s="148" t="n"/>
      <c r="CJ502" s="148" t="n"/>
      <c r="CK502" s="148" t="n"/>
      <c r="CL502" s="148" t="n"/>
      <c r="CM502" s="148" t="n"/>
      <c r="CN502" s="148" t="n"/>
      <c r="CO502" s="148" t="n"/>
      <c r="CP502" s="148" t="n"/>
      <c r="CQ502" s="148" t="n"/>
      <c r="CR502" s="148" t="n"/>
      <c r="CS502" s="148" t="n"/>
      <c r="CT502" s="148" t="n"/>
      <c r="CU502" s="148" t="n"/>
      <c r="CV502" s="148" t="n"/>
    </row>
    <row r="503">
      <c r="A503" s="162" t="n"/>
      <c r="B503" s="64" t="n"/>
      <c r="C503" s="129" t="n"/>
      <c r="D503" s="130" t="inlineStr"/>
      <c r="E503" s="150" t="inlineStr"/>
      <c r="F503" s="150" t="inlineStr"/>
      <c r="G503" s="150" t="n"/>
      <c r="H503" s="152" t="n"/>
      <c r="I503" s="152" t="n"/>
      <c r="J503" s="152" t="n"/>
      <c r="K503" s="152" t="n"/>
      <c r="L503" s="152" t="n"/>
      <c r="M503" s="152" t="n"/>
      <c r="N503" s="152" t="n"/>
      <c r="O503" s="152" t="n"/>
      <c r="P503" s="152" t="n"/>
      <c r="Q503" s="152" t="n"/>
      <c r="R503" s="152" t="n"/>
      <c r="S503" s="165" t="n"/>
      <c r="T503" s="152" t="n"/>
      <c r="U503" s="152" t="n"/>
      <c r="V503" s="152" t="n"/>
      <c r="W503" s="152" t="n"/>
      <c r="X503" s="152" t="n"/>
      <c r="Y503" s="152" t="n"/>
      <c r="Z503" s="152" t="n"/>
      <c r="AA503" s="152" t="n"/>
      <c r="AB503" s="152" t="n"/>
      <c r="AC503" s="152" t="n"/>
      <c r="AD503" s="152" t="n"/>
      <c r="AE503" s="152" t="n"/>
      <c r="AF503" s="152" t="n"/>
      <c r="AG503" s="152" t="n"/>
      <c r="AH503" s="152" t="n"/>
      <c r="AI503" s="152" t="n"/>
      <c r="AJ503" s="152" t="n"/>
      <c r="AK503" s="152" t="n"/>
      <c r="AL503" s="152" t="n"/>
      <c r="AM503" s="152" t="n"/>
      <c r="AN503" s="166" t="n"/>
      <c r="AO503" s="155" t="n"/>
      <c r="AP503" s="152" t="n"/>
      <c r="AQ503" s="152" t="n"/>
      <c r="AR503" s="152" t="n"/>
      <c r="AS503" s="152" t="n"/>
      <c r="AT503" s="152" t="n"/>
      <c r="AU503" s="155" t="n"/>
      <c r="AV503" s="152" t="n"/>
      <c r="AW503" s="152" t="n"/>
      <c r="AX503" s="152" t="n"/>
      <c r="AY503" s="152" t="n"/>
      <c r="AZ503" s="152" t="n"/>
      <c r="BA503" s="165" t="n"/>
      <c r="BB503" s="165" t="n"/>
      <c r="BC503" s="152" t="n"/>
      <c r="BD503" s="152" t="n"/>
      <c r="BE503" s="152" t="n"/>
      <c r="BF503" s="152" t="n"/>
      <c r="BG503" s="155" t="n"/>
      <c r="BH503" s="152" t="n"/>
      <c r="BI503" s="152" t="n"/>
      <c r="BJ503" s="152" t="n"/>
      <c r="BK503" s="152" t="n"/>
      <c r="BL503" s="152" t="n"/>
      <c r="BM503" s="152" t="n"/>
      <c r="BN503" s="152" t="n"/>
      <c r="BO503" s="152" t="n"/>
      <c r="BP503" s="155" t="n"/>
      <c r="BQ503" s="152" t="n"/>
      <c r="BR503" s="152" t="n"/>
      <c r="BS503" s="152" t="n"/>
      <c r="BT503" s="152" t="n"/>
      <c r="BU503" s="152" t="n"/>
      <c r="BV503" s="152" t="n"/>
      <c r="BW503" s="152" t="n"/>
      <c r="BX503" s="165" t="n"/>
      <c r="BY503" s="150" t="n"/>
      <c r="BZ503" s="150" t="n"/>
      <c r="CA503" s="150" t="n"/>
      <c r="CB503" s="174" t="n"/>
      <c r="CC503" s="156" t="n"/>
      <c r="CD503" s="156" t="n"/>
      <c r="CE503" s="167">
        <f>IFERROR(__xludf.DUMMYFUNCTION("""COMPUTED_VALUE"""),"")</f>
        <v/>
      </c>
      <c r="CF503" s="158">
        <f>IFERROR(__xludf.DUMMYFUNCTION("""COMPUTED_VALUE"""),"")</f>
        <v/>
      </c>
      <c r="CG503" s="148" t="n"/>
      <c r="CH503" s="148" t="n"/>
      <c r="CI503" s="148" t="n"/>
      <c r="CJ503" s="148" t="n"/>
      <c r="CK503" s="148" t="n"/>
      <c r="CL503" s="148" t="n"/>
      <c r="CM503" s="148" t="n"/>
      <c r="CN503" s="148" t="n"/>
      <c r="CO503" s="148" t="n"/>
      <c r="CP503" s="148" t="n"/>
      <c r="CQ503" s="148" t="n"/>
      <c r="CR503" s="148" t="n"/>
      <c r="CS503" s="148" t="n"/>
      <c r="CT503" s="148" t="n"/>
      <c r="CU503" s="148" t="n"/>
      <c r="CV503" s="148" t="n"/>
    </row>
    <row r="504">
      <c r="A504" s="162" t="n"/>
      <c r="B504" s="64" t="n"/>
      <c r="C504" s="129" t="n"/>
      <c r="D504" s="130" t="inlineStr"/>
      <c r="E504" s="150" t="inlineStr"/>
      <c r="F504" s="150" t="inlineStr"/>
      <c r="G504" s="150" t="n"/>
      <c r="H504" s="152" t="n"/>
      <c r="I504" s="152" t="n"/>
      <c r="J504" s="152" t="n"/>
      <c r="K504" s="152" t="n"/>
      <c r="L504" s="152" t="n"/>
      <c r="M504" s="152" t="n"/>
      <c r="N504" s="152" t="n"/>
      <c r="O504" s="152" t="n"/>
      <c r="P504" s="152" t="n"/>
      <c r="Q504" s="152" t="n"/>
      <c r="R504" s="152" t="n"/>
      <c r="S504" s="165" t="n"/>
      <c r="T504" s="152" t="n"/>
      <c r="U504" s="152" t="n"/>
      <c r="V504" s="152" t="n"/>
      <c r="W504" s="152" t="n"/>
      <c r="X504" s="152" t="n"/>
      <c r="Y504" s="152" t="n"/>
      <c r="Z504" s="152" t="n"/>
      <c r="AA504" s="152" t="n"/>
      <c r="AB504" s="152" t="n"/>
      <c r="AC504" s="152" t="n"/>
      <c r="AD504" s="152" t="n"/>
      <c r="AE504" s="152" t="n"/>
      <c r="AF504" s="152" t="n"/>
      <c r="AG504" s="152" t="n"/>
      <c r="AH504" s="152" t="n"/>
      <c r="AI504" s="152" t="n"/>
      <c r="AJ504" s="152" t="n"/>
      <c r="AK504" s="152" t="n"/>
      <c r="AL504" s="152" t="n"/>
      <c r="AM504" s="152" t="n"/>
      <c r="AN504" s="166" t="n"/>
      <c r="AO504" s="155" t="n"/>
      <c r="AP504" s="152" t="n"/>
      <c r="AQ504" s="152" t="n"/>
      <c r="AR504" s="152" t="n"/>
      <c r="AS504" s="152" t="n"/>
      <c r="AT504" s="152" t="n"/>
      <c r="AU504" s="155" t="n"/>
      <c r="AV504" s="152" t="n"/>
      <c r="AW504" s="152" t="n"/>
      <c r="AX504" s="152" t="n"/>
      <c r="AY504" s="152" t="n"/>
      <c r="AZ504" s="152" t="n"/>
      <c r="BA504" s="165" t="n"/>
      <c r="BB504" s="165" t="n"/>
      <c r="BC504" s="152" t="n"/>
      <c r="BD504" s="152" t="n"/>
      <c r="BE504" s="152" t="n"/>
      <c r="BF504" s="152" t="n"/>
      <c r="BG504" s="155" t="n"/>
      <c r="BH504" s="152" t="n"/>
      <c r="BI504" s="152" t="n"/>
      <c r="BJ504" s="152" t="n"/>
      <c r="BK504" s="152" t="n"/>
      <c r="BL504" s="152" t="n"/>
      <c r="BM504" s="152" t="n"/>
      <c r="BN504" s="152" t="n"/>
      <c r="BO504" s="152" t="n"/>
      <c r="BP504" s="155" t="n"/>
      <c r="BQ504" s="152" t="n"/>
      <c r="BR504" s="152" t="n"/>
      <c r="BS504" s="152" t="n"/>
      <c r="BT504" s="152" t="n"/>
      <c r="BU504" s="152" t="n"/>
      <c r="BV504" s="152" t="n"/>
      <c r="BW504" s="152" t="n"/>
      <c r="BX504" s="165" t="n"/>
      <c r="BY504" s="150" t="n"/>
      <c r="BZ504" s="150" t="n"/>
      <c r="CA504" s="150" t="n"/>
      <c r="CB504" s="174" t="n"/>
      <c r="CC504" s="156" t="n"/>
      <c r="CD504" s="156" t="n"/>
      <c r="CE504" s="167">
        <f>IFERROR(__xludf.DUMMYFUNCTION("""COMPUTED_VALUE"""),"")</f>
        <v/>
      </c>
      <c r="CF504" s="158">
        <f>IFERROR(__xludf.DUMMYFUNCTION("""COMPUTED_VALUE"""),"")</f>
        <v/>
      </c>
      <c r="CG504" s="148" t="n"/>
      <c r="CH504" s="148" t="n"/>
      <c r="CI504" s="148" t="n"/>
      <c r="CJ504" s="148" t="n"/>
      <c r="CK504" s="148" t="n"/>
      <c r="CL504" s="148" t="n"/>
      <c r="CM504" s="148" t="n"/>
      <c r="CN504" s="148" t="n"/>
      <c r="CO504" s="148" t="n"/>
      <c r="CP504" s="148" t="n"/>
      <c r="CQ504" s="148" t="n"/>
      <c r="CR504" s="148" t="n"/>
      <c r="CS504" s="148" t="n"/>
      <c r="CT504" s="148" t="n"/>
      <c r="CU504" s="148" t="n"/>
      <c r="CV504" s="148" t="n"/>
    </row>
    <row r="505">
      <c r="A505" s="162" t="n"/>
      <c r="B505" s="64" t="n"/>
      <c r="C505" s="129" t="n"/>
      <c r="D505" s="130" t="inlineStr"/>
      <c r="E505" s="150" t="inlineStr"/>
      <c r="F505" s="150" t="inlineStr"/>
      <c r="G505" s="150" t="n"/>
      <c r="H505" s="152" t="n"/>
      <c r="I505" s="152" t="n"/>
      <c r="J505" s="152" t="n"/>
      <c r="K505" s="152" t="n"/>
      <c r="L505" s="152" t="n"/>
      <c r="M505" s="152" t="n"/>
      <c r="N505" s="152" t="n"/>
      <c r="O505" s="152" t="n"/>
      <c r="P505" s="152" t="n"/>
      <c r="Q505" s="152" t="n"/>
      <c r="R505" s="152" t="n"/>
      <c r="S505" s="165" t="n"/>
      <c r="T505" s="152" t="n"/>
      <c r="U505" s="152" t="n"/>
      <c r="V505" s="152" t="n"/>
      <c r="W505" s="152" t="n"/>
      <c r="X505" s="152" t="n"/>
      <c r="Y505" s="152" t="n"/>
      <c r="Z505" s="152" t="n"/>
      <c r="AA505" s="152" t="n"/>
      <c r="AB505" s="152" t="n"/>
      <c r="AC505" s="152" t="n"/>
      <c r="AD505" s="152" t="n"/>
      <c r="AE505" s="152" t="n"/>
      <c r="AF505" s="152" t="n"/>
      <c r="AG505" s="152" t="n"/>
      <c r="AH505" s="152" t="n"/>
      <c r="AI505" s="152" t="n"/>
      <c r="AJ505" s="152" t="n"/>
      <c r="AK505" s="152" t="n"/>
      <c r="AL505" s="152" t="n"/>
      <c r="AM505" s="152" t="n"/>
      <c r="AN505" s="166" t="n"/>
      <c r="AO505" s="155" t="n"/>
      <c r="AP505" s="152" t="n"/>
      <c r="AQ505" s="152" t="n"/>
      <c r="AR505" s="152" t="n"/>
      <c r="AS505" s="152" t="n"/>
      <c r="AT505" s="152" t="n"/>
      <c r="AU505" s="155" t="n"/>
      <c r="AV505" s="152" t="n"/>
      <c r="AW505" s="152" t="n"/>
      <c r="AX505" s="152" t="n"/>
      <c r="AY505" s="152" t="n"/>
      <c r="AZ505" s="152" t="n"/>
      <c r="BA505" s="165" t="n"/>
      <c r="BB505" s="165" t="n"/>
      <c r="BC505" s="152" t="n"/>
      <c r="BD505" s="152" t="n"/>
      <c r="BE505" s="152" t="n"/>
      <c r="BF505" s="152" t="n"/>
      <c r="BG505" s="155" t="n"/>
      <c r="BH505" s="152" t="n"/>
      <c r="BI505" s="152" t="n"/>
      <c r="BJ505" s="152" t="n"/>
      <c r="BK505" s="152" t="n"/>
      <c r="BL505" s="152" t="n"/>
      <c r="BM505" s="152" t="n"/>
      <c r="BN505" s="152" t="n"/>
      <c r="BO505" s="152" t="n"/>
      <c r="BP505" s="155" t="n"/>
      <c r="BQ505" s="152" t="n"/>
      <c r="BR505" s="152" t="n"/>
      <c r="BS505" s="152" t="n"/>
      <c r="BT505" s="152" t="n"/>
      <c r="BU505" s="152" t="n"/>
      <c r="BV505" s="152" t="n"/>
      <c r="BW505" s="152" t="n"/>
      <c r="BX505" s="165" t="n"/>
      <c r="BY505" s="150" t="n"/>
      <c r="BZ505" s="150" t="n"/>
      <c r="CA505" s="150" t="n"/>
      <c r="CB505" s="174" t="n"/>
      <c r="CC505" s="156" t="n"/>
      <c r="CD505" s="156" t="n"/>
      <c r="CE505" s="167">
        <f>IFERROR(__xludf.DUMMYFUNCTION("""COMPUTED_VALUE"""),"")</f>
        <v/>
      </c>
      <c r="CF505" s="158">
        <f>IFERROR(__xludf.DUMMYFUNCTION("""COMPUTED_VALUE"""),"")</f>
        <v/>
      </c>
      <c r="CG505" s="148" t="n"/>
      <c r="CH505" s="148" t="n"/>
      <c r="CI505" s="148" t="n"/>
      <c r="CJ505" s="148" t="n"/>
      <c r="CK505" s="148" t="n"/>
      <c r="CL505" s="148" t="n"/>
      <c r="CM505" s="148" t="n"/>
      <c r="CN505" s="148" t="n"/>
      <c r="CO505" s="148" t="n"/>
      <c r="CP505" s="148" t="n"/>
      <c r="CQ505" s="148" t="n"/>
      <c r="CR505" s="148" t="n"/>
      <c r="CS505" s="148" t="n"/>
      <c r="CT505" s="148" t="n"/>
      <c r="CU505" s="148" t="n"/>
      <c r="CV505" s="148" t="n"/>
    </row>
    <row r="506">
      <c r="A506" s="162" t="n"/>
      <c r="B506" s="64" t="n"/>
      <c r="C506" s="129" t="n"/>
      <c r="D506" s="130" t="inlineStr"/>
      <c r="E506" s="150" t="inlineStr"/>
      <c r="F506" s="150" t="inlineStr"/>
      <c r="G506" s="150" t="n"/>
      <c r="H506" s="152" t="n"/>
      <c r="I506" s="152" t="n"/>
      <c r="J506" s="152" t="n"/>
      <c r="K506" s="152" t="n"/>
      <c r="L506" s="152" t="n"/>
      <c r="M506" s="152" t="n"/>
      <c r="N506" s="152" t="n"/>
      <c r="O506" s="152" t="n"/>
      <c r="P506" s="152" t="n"/>
      <c r="Q506" s="152" t="n"/>
      <c r="R506" s="152" t="n"/>
      <c r="S506" s="165" t="n"/>
      <c r="T506" s="152" t="n"/>
      <c r="U506" s="152" t="n"/>
      <c r="V506" s="152" t="n"/>
      <c r="W506" s="152" t="n"/>
      <c r="X506" s="152" t="n"/>
      <c r="Y506" s="152" t="n"/>
      <c r="Z506" s="152" t="n"/>
      <c r="AA506" s="152" t="n"/>
      <c r="AB506" s="152" t="n"/>
      <c r="AC506" s="152" t="n"/>
      <c r="AD506" s="152" t="n"/>
      <c r="AE506" s="152" t="n"/>
      <c r="AF506" s="152" t="n"/>
      <c r="AG506" s="152" t="n"/>
      <c r="AH506" s="152" t="n"/>
      <c r="AI506" s="152" t="n"/>
      <c r="AJ506" s="152" t="n"/>
      <c r="AK506" s="152" t="n"/>
      <c r="AL506" s="152" t="n"/>
      <c r="AM506" s="152" t="n"/>
      <c r="AN506" s="166" t="n"/>
      <c r="AO506" s="155" t="n"/>
      <c r="AP506" s="152" t="n"/>
      <c r="AQ506" s="152" t="n"/>
      <c r="AR506" s="152" t="n"/>
      <c r="AS506" s="152" t="n"/>
      <c r="AT506" s="152" t="n"/>
      <c r="AU506" s="155" t="n"/>
      <c r="AV506" s="152" t="n"/>
      <c r="AW506" s="152" t="n"/>
      <c r="AX506" s="152" t="n"/>
      <c r="AY506" s="152" t="n"/>
      <c r="AZ506" s="152" t="n"/>
      <c r="BA506" s="165" t="n"/>
      <c r="BB506" s="165" t="n"/>
      <c r="BC506" s="152" t="n"/>
      <c r="BD506" s="152" t="n"/>
      <c r="BE506" s="152" t="n"/>
      <c r="BF506" s="152" t="n"/>
      <c r="BG506" s="155" t="n"/>
      <c r="BH506" s="152" t="n"/>
      <c r="BI506" s="152" t="n"/>
      <c r="BJ506" s="152" t="n"/>
      <c r="BK506" s="152" t="n"/>
      <c r="BL506" s="152" t="n"/>
      <c r="BM506" s="152" t="n"/>
      <c r="BN506" s="152" t="n"/>
      <c r="BO506" s="152" t="n"/>
      <c r="BP506" s="155" t="n"/>
      <c r="BQ506" s="152" t="n"/>
      <c r="BR506" s="152" t="n"/>
      <c r="BS506" s="152" t="n"/>
      <c r="BT506" s="152" t="n"/>
      <c r="BU506" s="152" t="n"/>
      <c r="BV506" s="152" t="n"/>
      <c r="BW506" s="152" t="n"/>
      <c r="BX506" s="165" t="n"/>
      <c r="BY506" s="150" t="n"/>
      <c r="BZ506" s="150" t="n"/>
      <c r="CA506" s="150" t="n"/>
      <c r="CB506" s="174" t="n"/>
      <c r="CC506" s="156" t="n"/>
      <c r="CD506" s="156" t="n"/>
      <c r="CE506" s="167">
        <f>IFERROR(__xludf.DUMMYFUNCTION("""COMPUTED_VALUE"""),"")</f>
        <v/>
      </c>
      <c r="CF506" s="158">
        <f>IFERROR(__xludf.DUMMYFUNCTION("""COMPUTED_VALUE"""),"")</f>
        <v/>
      </c>
      <c r="CG506" s="148" t="n"/>
      <c r="CH506" s="148" t="n"/>
      <c r="CI506" s="148" t="n"/>
      <c r="CJ506" s="148" t="n"/>
      <c r="CK506" s="148" t="n"/>
      <c r="CL506" s="148" t="n"/>
      <c r="CM506" s="148" t="n"/>
      <c r="CN506" s="148" t="n"/>
      <c r="CO506" s="148" t="n"/>
      <c r="CP506" s="148" t="n"/>
      <c r="CQ506" s="148" t="n"/>
      <c r="CR506" s="148" t="n"/>
      <c r="CS506" s="148" t="n"/>
      <c r="CT506" s="148" t="n"/>
      <c r="CU506" s="148" t="n"/>
      <c r="CV506" s="148" t="n"/>
    </row>
    <row r="507">
      <c r="A507" s="162" t="n"/>
      <c r="B507" s="64" t="n"/>
      <c r="C507" s="129" t="n"/>
      <c r="D507" s="130" t="inlineStr"/>
      <c r="E507" s="150" t="inlineStr"/>
      <c r="F507" s="150" t="inlineStr"/>
      <c r="G507" s="150" t="n"/>
      <c r="H507" s="152" t="n"/>
      <c r="I507" s="152" t="n"/>
      <c r="J507" s="152" t="n"/>
      <c r="K507" s="152" t="n"/>
      <c r="L507" s="152" t="n"/>
      <c r="M507" s="152" t="n"/>
      <c r="N507" s="152" t="n"/>
      <c r="O507" s="152" t="n"/>
      <c r="P507" s="152" t="n"/>
      <c r="Q507" s="152" t="n"/>
      <c r="R507" s="152" t="n"/>
      <c r="S507" s="165" t="n"/>
      <c r="T507" s="152" t="n"/>
      <c r="U507" s="152" t="n"/>
      <c r="V507" s="152" t="n"/>
      <c r="W507" s="152" t="n"/>
      <c r="X507" s="152" t="n"/>
      <c r="Y507" s="152" t="n"/>
      <c r="Z507" s="152" t="n"/>
      <c r="AA507" s="152" t="n"/>
      <c r="AB507" s="152" t="n"/>
      <c r="AC507" s="152" t="n"/>
      <c r="AD507" s="152" t="n"/>
      <c r="AE507" s="152" t="n"/>
      <c r="AF507" s="152" t="n"/>
      <c r="AG507" s="152" t="n"/>
      <c r="AH507" s="152" t="n"/>
      <c r="AI507" s="152" t="n"/>
      <c r="AJ507" s="152" t="n"/>
      <c r="AK507" s="152" t="n"/>
      <c r="AL507" s="152" t="n"/>
      <c r="AM507" s="152" t="n"/>
      <c r="AN507" s="166" t="n"/>
      <c r="AO507" s="155" t="n"/>
      <c r="AP507" s="152" t="n"/>
      <c r="AQ507" s="152" t="n"/>
      <c r="AR507" s="152" t="n"/>
      <c r="AS507" s="152" t="n"/>
      <c r="AT507" s="152" t="n"/>
      <c r="AU507" s="155" t="n"/>
      <c r="AV507" s="152" t="n"/>
      <c r="AW507" s="152" t="n"/>
      <c r="AX507" s="152" t="n"/>
      <c r="AY507" s="152" t="n"/>
      <c r="AZ507" s="152" t="n"/>
      <c r="BA507" s="165" t="n"/>
      <c r="BB507" s="165" t="n"/>
      <c r="BC507" s="152" t="n"/>
      <c r="BD507" s="152" t="n"/>
      <c r="BE507" s="152" t="n"/>
      <c r="BF507" s="152" t="n"/>
      <c r="BG507" s="155" t="n"/>
      <c r="BH507" s="152" t="n"/>
      <c r="BI507" s="152" t="n"/>
      <c r="BJ507" s="152" t="n"/>
      <c r="BK507" s="152" t="n"/>
      <c r="BL507" s="152" t="n"/>
      <c r="BM507" s="152" t="n"/>
      <c r="BN507" s="152" t="n"/>
      <c r="BO507" s="152" t="n"/>
      <c r="BP507" s="155" t="n"/>
      <c r="BQ507" s="152" t="n"/>
      <c r="BR507" s="152" t="n"/>
      <c r="BS507" s="152" t="n"/>
      <c r="BT507" s="152" t="n"/>
      <c r="BU507" s="152" t="n"/>
      <c r="BV507" s="152" t="n"/>
      <c r="BW507" s="152" t="n"/>
      <c r="BX507" s="165" t="n"/>
      <c r="BY507" s="150" t="n"/>
      <c r="BZ507" s="150" t="n"/>
      <c r="CA507" s="150" t="n"/>
      <c r="CB507" s="174" t="n"/>
      <c r="CC507" s="156" t="n"/>
      <c r="CD507" s="156" t="n"/>
      <c r="CE507" s="167">
        <f>IFERROR(__xludf.DUMMYFUNCTION("""COMPUTED_VALUE"""),"")</f>
        <v/>
      </c>
      <c r="CF507" s="158">
        <f>IFERROR(__xludf.DUMMYFUNCTION("""COMPUTED_VALUE"""),"")</f>
        <v/>
      </c>
      <c r="CG507" s="148" t="n"/>
      <c r="CH507" s="148" t="n"/>
      <c r="CI507" s="148" t="n"/>
      <c r="CJ507" s="148" t="n"/>
      <c r="CK507" s="148" t="n"/>
      <c r="CL507" s="148" t="n"/>
      <c r="CM507" s="148" t="n"/>
      <c r="CN507" s="148" t="n"/>
      <c r="CO507" s="148" t="n"/>
      <c r="CP507" s="148" t="n"/>
      <c r="CQ507" s="148" t="n"/>
      <c r="CR507" s="148" t="n"/>
      <c r="CS507" s="148" t="n"/>
      <c r="CT507" s="148" t="n"/>
      <c r="CU507" s="148" t="n"/>
      <c r="CV507" s="148" t="n"/>
    </row>
    <row r="508">
      <c r="A508" s="162" t="n"/>
      <c r="B508" s="64" t="n"/>
      <c r="C508" s="129" t="n"/>
      <c r="D508" s="130" t="inlineStr"/>
      <c r="E508" s="150" t="inlineStr"/>
      <c r="F508" s="150" t="inlineStr"/>
      <c r="G508" s="150" t="n"/>
      <c r="H508" s="152" t="n"/>
      <c r="I508" s="152" t="n"/>
      <c r="J508" s="152" t="n"/>
      <c r="K508" s="152" t="n"/>
      <c r="L508" s="152" t="n"/>
      <c r="M508" s="152" t="n"/>
      <c r="N508" s="152" t="n"/>
      <c r="O508" s="152" t="n"/>
      <c r="P508" s="152" t="n"/>
      <c r="Q508" s="152" t="n"/>
      <c r="R508" s="152" t="n"/>
      <c r="S508" s="165" t="n"/>
      <c r="T508" s="152" t="n"/>
      <c r="U508" s="152" t="n"/>
      <c r="V508" s="152" t="n"/>
      <c r="W508" s="152" t="n"/>
      <c r="X508" s="152" t="n"/>
      <c r="Y508" s="152" t="n"/>
      <c r="Z508" s="152" t="n"/>
      <c r="AA508" s="152" t="n"/>
      <c r="AB508" s="152" t="n"/>
      <c r="AC508" s="152" t="n"/>
      <c r="AD508" s="152" t="n"/>
      <c r="AE508" s="152" t="n"/>
      <c r="AF508" s="152" t="n"/>
      <c r="AG508" s="152" t="n"/>
      <c r="AH508" s="152" t="n"/>
      <c r="AI508" s="152" t="n"/>
      <c r="AJ508" s="152" t="n"/>
      <c r="AK508" s="152" t="n"/>
      <c r="AL508" s="152" t="n"/>
      <c r="AM508" s="152" t="n"/>
      <c r="AN508" s="166" t="n"/>
      <c r="AO508" s="155" t="n"/>
      <c r="AP508" s="152" t="n"/>
      <c r="AQ508" s="152" t="n"/>
      <c r="AR508" s="152" t="n"/>
      <c r="AS508" s="152" t="n"/>
      <c r="AT508" s="152" t="n"/>
      <c r="AU508" s="155" t="n"/>
      <c r="AV508" s="152" t="n"/>
      <c r="AW508" s="152" t="n"/>
      <c r="AX508" s="152" t="n"/>
      <c r="AY508" s="152" t="n"/>
      <c r="AZ508" s="152" t="n"/>
      <c r="BA508" s="165" t="n"/>
      <c r="BB508" s="165" t="n"/>
      <c r="BC508" s="152" t="n"/>
      <c r="BD508" s="152" t="n"/>
      <c r="BE508" s="152" t="n"/>
      <c r="BF508" s="152" t="n"/>
      <c r="BG508" s="155" t="n"/>
      <c r="BH508" s="152" t="n"/>
      <c r="BI508" s="152" t="n"/>
      <c r="BJ508" s="152" t="n"/>
      <c r="BK508" s="152" t="n"/>
      <c r="BL508" s="152" t="n"/>
      <c r="BM508" s="152" t="n"/>
      <c r="BN508" s="152" t="n"/>
      <c r="BO508" s="152" t="n"/>
      <c r="BP508" s="155" t="n"/>
      <c r="BQ508" s="152" t="n"/>
      <c r="BR508" s="152" t="n"/>
      <c r="BS508" s="152" t="n"/>
      <c r="BT508" s="152" t="n"/>
      <c r="BU508" s="152" t="n"/>
      <c r="BV508" s="152" t="n"/>
      <c r="BW508" s="152" t="n"/>
      <c r="BX508" s="165" t="n"/>
      <c r="BY508" s="150" t="n"/>
      <c r="BZ508" s="150" t="n"/>
      <c r="CA508" s="150" t="n"/>
      <c r="CB508" s="174" t="n"/>
      <c r="CC508" s="156" t="n"/>
      <c r="CD508" s="156" t="n"/>
      <c r="CE508" s="167">
        <f>IFERROR(__xludf.DUMMYFUNCTION("""COMPUTED_VALUE"""),"")</f>
        <v/>
      </c>
      <c r="CF508" s="158">
        <f>IFERROR(__xludf.DUMMYFUNCTION("""COMPUTED_VALUE"""),"")</f>
        <v/>
      </c>
      <c r="CG508" s="148" t="n"/>
      <c r="CH508" s="148" t="n"/>
      <c r="CI508" s="148" t="n"/>
      <c r="CJ508" s="148" t="n"/>
      <c r="CK508" s="148" t="n"/>
      <c r="CL508" s="148" t="n"/>
      <c r="CM508" s="148" t="n"/>
      <c r="CN508" s="148" t="n"/>
      <c r="CO508" s="148" t="n"/>
      <c r="CP508" s="148" t="n"/>
      <c r="CQ508" s="148" t="n"/>
      <c r="CR508" s="148" t="n"/>
      <c r="CS508" s="148" t="n"/>
      <c r="CT508" s="148" t="n"/>
      <c r="CU508" s="148" t="n"/>
      <c r="CV508" s="148" t="n"/>
    </row>
    <row r="509">
      <c r="A509" s="162" t="n"/>
      <c r="B509" s="64" t="n"/>
      <c r="C509" s="129" t="n"/>
      <c r="D509" s="130" t="inlineStr"/>
      <c r="E509" s="150" t="inlineStr"/>
      <c r="F509" s="150" t="inlineStr"/>
      <c r="G509" s="150" t="n"/>
      <c r="H509" s="152" t="n"/>
      <c r="I509" s="152" t="n"/>
      <c r="J509" s="152" t="n"/>
      <c r="K509" s="152" t="n"/>
      <c r="L509" s="152" t="n"/>
      <c r="M509" s="152" t="n"/>
      <c r="N509" s="152" t="n"/>
      <c r="O509" s="152" t="n"/>
      <c r="P509" s="152" t="n"/>
      <c r="Q509" s="152" t="n"/>
      <c r="R509" s="152" t="n"/>
      <c r="S509" s="165" t="n"/>
      <c r="T509" s="152" t="n"/>
      <c r="U509" s="152" t="n"/>
      <c r="V509" s="152" t="n"/>
      <c r="W509" s="152" t="n"/>
      <c r="X509" s="152" t="n"/>
      <c r="Y509" s="152" t="n"/>
      <c r="Z509" s="152" t="n"/>
      <c r="AA509" s="152" t="n"/>
      <c r="AB509" s="152" t="n"/>
      <c r="AC509" s="152" t="n"/>
      <c r="AD509" s="152" t="n"/>
      <c r="AE509" s="152" t="n"/>
      <c r="AF509" s="152" t="n"/>
      <c r="AG509" s="152" t="n"/>
      <c r="AH509" s="152" t="n"/>
      <c r="AI509" s="152" t="n"/>
      <c r="AJ509" s="152" t="n"/>
      <c r="AK509" s="152" t="n"/>
      <c r="AL509" s="152" t="n"/>
      <c r="AM509" s="152" t="n"/>
      <c r="AN509" s="166" t="n"/>
      <c r="AO509" s="155" t="n"/>
      <c r="AP509" s="152" t="n"/>
      <c r="AQ509" s="152" t="n"/>
      <c r="AR509" s="152" t="n"/>
      <c r="AS509" s="152" t="n"/>
      <c r="AT509" s="152" t="n"/>
      <c r="AU509" s="155" t="n"/>
      <c r="AV509" s="152" t="n"/>
      <c r="AW509" s="152" t="n"/>
      <c r="AX509" s="152" t="n"/>
      <c r="AY509" s="152" t="n"/>
      <c r="AZ509" s="152" t="n"/>
      <c r="BA509" s="165" t="n"/>
      <c r="BB509" s="165" t="n"/>
      <c r="BC509" s="152" t="n"/>
      <c r="BD509" s="152" t="n"/>
      <c r="BE509" s="152" t="n"/>
      <c r="BF509" s="152" t="n"/>
      <c r="BG509" s="155" t="n"/>
      <c r="BH509" s="152" t="n"/>
      <c r="BI509" s="152" t="n"/>
      <c r="BJ509" s="152" t="n"/>
      <c r="BK509" s="152" t="n"/>
      <c r="BL509" s="152" t="n"/>
      <c r="BM509" s="152" t="n"/>
      <c r="BN509" s="152" t="n"/>
      <c r="BO509" s="152" t="n"/>
      <c r="BP509" s="155" t="n"/>
      <c r="BQ509" s="152" t="n"/>
      <c r="BR509" s="152" t="n"/>
      <c r="BS509" s="152" t="n"/>
      <c r="BT509" s="152" t="n"/>
      <c r="BU509" s="152" t="n"/>
      <c r="BV509" s="152" t="n"/>
      <c r="BW509" s="152" t="n"/>
      <c r="BX509" s="165" t="n"/>
      <c r="BY509" s="150" t="n"/>
      <c r="BZ509" s="150" t="n"/>
      <c r="CA509" s="150" t="n"/>
      <c r="CB509" s="174" t="n"/>
      <c r="CC509" s="156" t="n"/>
      <c r="CD509" s="156" t="n"/>
      <c r="CE509" s="167">
        <f>IFERROR(__xludf.DUMMYFUNCTION("""COMPUTED_VALUE"""),"")</f>
        <v/>
      </c>
      <c r="CF509" s="158">
        <f>IFERROR(__xludf.DUMMYFUNCTION("""COMPUTED_VALUE"""),"")</f>
        <v/>
      </c>
      <c r="CG509" s="148" t="n"/>
      <c r="CH509" s="148" t="n"/>
      <c r="CI509" s="148" t="n"/>
      <c r="CJ509" s="148" t="n"/>
      <c r="CK509" s="148" t="n"/>
      <c r="CL509" s="148" t="n"/>
      <c r="CM509" s="148" t="n"/>
      <c r="CN509" s="148" t="n"/>
      <c r="CO509" s="148" t="n"/>
      <c r="CP509" s="148" t="n"/>
      <c r="CQ509" s="148" t="n"/>
      <c r="CR509" s="148" t="n"/>
      <c r="CS509" s="148" t="n"/>
      <c r="CT509" s="148" t="n"/>
      <c r="CU509" s="148" t="n"/>
      <c r="CV509" s="148" t="n"/>
    </row>
    <row r="510">
      <c r="A510" s="162" t="n"/>
      <c r="B510" s="64" t="n"/>
      <c r="C510" s="129" t="n"/>
      <c r="D510" s="130" t="inlineStr"/>
      <c r="E510" s="150" t="inlineStr"/>
      <c r="F510" s="150" t="inlineStr"/>
      <c r="G510" s="150" t="n"/>
      <c r="H510" s="152" t="n"/>
      <c r="I510" s="152" t="n"/>
      <c r="J510" s="152" t="n"/>
      <c r="K510" s="152" t="n"/>
      <c r="L510" s="152" t="n"/>
      <c r="M510" s="152" t="n"/>
      <c r="N510" s="152" t="n"/>
      <c r="O510" s="152" t="n"/>
      <c r="P510" s="152" t="n"/>
      <c r="Q510" s="152" t="n"/>
      <c r="R510" s="152" t="n"/>
      <c r="S510" s="165" t="n"/>
      <c r="T510" s="152" t="n"/>
      <c r="U510" s="152" t="n"/>
      <c r="V510" s="152" t="n"/>
      <c r="W510" s="152" t="n"/>
      <c r="X510" s="152" t="n"/>
      <c r="Y510" s="152" t="n"/>
      <c r="Z510" s="152" t="n"/>
      <c r="AA510" s="152" t="n"/>
      <c r="AB510" s="152" t="n"/>
      <c r="AC510" s="152" t="n"/>
      <c r="AD510" s="152" t="n"/>
      <c r="AE510" s="152" t="n"/>
      <c r="AF510" s="152" t="n"/>
      <c r="AG510" s="152" t="n"/>
      <c r="AH510" s="152" t="n"/>
      <c r="AI510" s="152" t="n"/>
      <c r="AJ510" s="152" t="n"/>
      <c r="AK510" s="152" t="n"/>
      <c r="AL510" s="152" t="n"/>
      <c r="AM510" s="152" t="n"/>
      <c r="AN510" s="166" t="n"/>
      <c r="AO510" s="155" t="n"/>
      <c r="AP510" s="152" t="n"/>
      <c r="AQ510" s="152" t="n"/>
      <c r="AR510" s="152" t="n"/>
      <c r="AS510" s="152" t="n"/>
      <c r="AT510" s="152" t="n"/>
      <c r="AU510" s="155" t="n"/>
      <c r="AV510" s="152" t="n"/>
      <c r="AW510" s="152" t="n"/>
      <c r="AX510" s="152" t="n"/>
      <c r="AY510" s="152" t="n"/>
      <c r="AZ510" s="152" t="n"/>
      <c r="BA510" s="165" t="n"/>
      <c r="BB510" s="165" t="n"/>
      <c r="BC510" s="152" t="n"/>
      <c r="BD510" s="152" t="n"/>
      <c r="BE510" s="152" t="n"/>
      <c r="BF510" s="152" t="n"/>
      <c r="BG510" s="155" t="n"/>
      <c r="BH510" s="152" t="n"/>
      <c r="BI510" s="152" t="n"/>
      <c r="BJ510" s="152" t="n"/>
      <c r="BK510" s="152" t="n"/>
      <c r="BL510" s="152" t="n"/>
      <c r="BM510" s="152" t="n"/>
      <c r="BN510" s="152" t="n"/>
      <c r="BO510" s="152" t="n"/>
      <c r="BP510" s="155" t="n"/>
      <c r="BQ510" s="152" t="n"/>
      <c r="BR510" s="152" t="n"/>
      <c r="BS510" s="152" t="n"/>
      <c r="BT510" s="152" t="n"/>
      <c r="BU510" s="152" t="n"/>
      <c r="BV510" s="152" t="n"/>
      <c r="BW510" s="152" t="n"/>
      <c r="BX510" s="165" t="n"/>
      <c r="BY510" s="150" t="n"/>
      <c r="BZ510" s="150" t="n"/>
      <c r="CA510" s="150" t="n"/>
      <c r="CB510" s="174" t="n"/>
      <c r="CC510" s="156" t="n"/>
      <c r="CD510" s="156" t="n"/>
      <c r="CE510" s="167">
        <f>IFERROR(__xludf.DUMMYFUNCTION("""COMPUTED_VALUE"""),"")</f>
        <v/>
      </c>
      <c r="CF510" s="158">
        <f>IFERROR(__xludf.DUMMYFUNCTION("""COMPUTED_VALUE"""),"")</f>
        <v/>
      </c>
      <c r="CG510" s="148" t="n"/>
      <c r="CH510" s="148" t="n"/>
      <c r="CI510" s="148" t="n"/>
      <c r="CJ510" s="148" t="n"/>
      <c r="CK510" s="148" t="n"/>
      <c r="CL510" s="148" t="n"/>
      <c r="CM510" s="148" t="n"/>
      <c r="CN510" s="148" t="n"/>
      <c r="CO510" s="148" t="n"/>
      <c r="CP510" s="148" t="n"/>
      <c r="CQ510" s="148" t="n"/>
      <c r="CR510" s="148" t="n"/>
      <c r="CS510" s="148" t="n"/>
      <c r="CT510" s="148" t="n"/>
      <c r="CU510" s="148" t="n"/>
      <c r="CV510" s="148" t="n"/>
    </row>
    <row r="511">
      <c r="A511" s="162" t="n"/>
      <c r="B511" s="64" t="n"/>
      <c r="C511" s="129" t="n"/>
      <c r="D511" s="130" t="inlineStr"/>
      <c r="E511" s="150" t="inlineStr"/>
      <c r="F511" s="150" t="inlineStr"/>
      <c r="G511" s="150" t="n"/>
      <c r="H511" s="152" t="n"/>
      <c r="I511" s="152" t="n"/>
      <c r="J511" s="152" t="n"/>
      <c r="K511" s="152" t="n"/>
      <c r="L511" s="152" t="n"/>
      <c r="M511" s="152" t="n"/>
      <c r="N511" s="152" t="n"/>
      <c r="O511" s="152" t="n"/>
      <c r="P511" s="152" t="n"/>
      <c r="Q511" s="152" t="n"/>
      <c r="R511" s="152" t="n"/>
      <c r="S511" s="165" t="n"/>
      <c r="T511" s="152" t="n"/>
      <c r="U511" s="152" t="n"/>
      <c r="V511" s="152" t="n"/>
      <c r="W511" s="152" t="n"/>
      <c r="X511" s="152" t="n"/>
      <c r="Y511" s="152" t="n"/>
      <c r="Z511" s="152" t="n"/>
      <c r="AA511" s="152" t="n"/>
      <c r="AB511" s="152" t="n"/>
      <c r="AC511" s="152" t="n"/>
      <c r="AD511" s="152" t="n"/>
      <c r="AE511" s="152" t="n"/>
      <c r="AF511" s="152" t="n"/>
      <c r="AG511" s="152" t="n"/>
      <c r="AH511" s="152" t="n"/>
      <c r="AI511" s="152" t="n"/>
      <c r="AJ511" s="152" t="n"/>
      <c r="AK511" s="152" t="n"/>
      <c r="AL511" s="152" t="n"/>
      <c r="AM511" s="152" t="n"/>
      <c r="AN511" s="166" t="n"/>
      <c r="AO511" s="155" t="n"/>
      <c r="AP511" s="152" t="n"/>
      <c r="AQ511" s="152" t="n"/>
      <c r="AR511" s="152" t="n"/>
      <c r="AS511" s="152" t="n"/>
      <c r="AT511" s="152" t="n"/>
      <c r="AU511" s="155" t="n"/>
      <c r="AV511" s="152" t="n"/>
      <c r="AW511" s="152" t="n"/>
      <c r="AX511" s="152" t="n"/>
      <c r="AY511" s="152" t="n"/>
      <c r="AZ511" s="152" t="n"/>
      <c r="BA511" s="165" t="n"/>
      <c r="BB511" s="165" t="n"/>
      <c r="BC511" s="152" t="n"/>
      <c r="BD511" s="152" t="n"/>
      <c r="BE511" s="152" t="n"/>
      <c r="BF511" s="152" t="n"/>
      <c r="BG511" s="155" t="n"/>
      <c r="BH511" s="152" t="n"/>
      <c r="BI511" s="152" t="n"/>
      <c r="BJ511" s="152" t="n"/>
      <c r="BK511" s="152" t="n"/>
      <c r="BL511" s="152" t="n"/>
      <c r="BM511" s="152" t="n"/>
      <c r="BN511" s="152" t="n"/>
      <c r="BO511" s="152" t="n"/>
      <c r="BP511" s="155" t="n"/>
      <c r="BQ511" s="152" t="n"/>
      <c r="BR511" s="152" t="n"/>
      <c r="BS511" s="152" t="n"/>
      <c r="BT511" s="152" t="n"/>
      <c r="BU511" s="152" t="n"/>
      <c r="BV511" s="152" t="n"/>
      <c r="BW511" s="152" t="n"/>
      <c r="BX511" s="165" t="n"/>
      <c r="BY511" s="150" t="n"/>
      <c r="BZ511" s="150" t="n"/>
      <c r="CA511" s="150" t="n"/>
      <c r="CB511" s="174" t="n"/>
      <c r="CC511" s="156" t="n"/>
      <c r="CD511" s="156" t="n"/>
      <c r="CE511" s="167">
        <f>IFERROR(__xludf.DUMMYFUNCTION("""COMPUTED_VALUE"""),"")</f>
        <v/>
      </c>
      <c r="CF511" s="158">
        <f>IFERROR(__xludf.DUMMYFUNCTION("""COMPUTED_VALUE"""),"")</f>
        <v/>
      </c>
      <c r="CG511" s="148" t="n"/>
      <c r="CH511" s="148" t="n"/>
      <c r="CI511" s="148" t="n"/>
      <c r="CJ511" s="148" t="n"/>
      <c r="CK511" s="148" t="n"/>
      <c r="CL511" s="148" t="n"/>
      <c r="CM511" s="148" t="n"/>
      <c r="CN511" s="148" t="n"/>
      <c r="CO511" s="148" t="n"/>
      <c r="CP511" s="148" t="n"/>
      <c r="CQ511" s="148" t="n"/>
      <c r="CR511" s="148" t="n"/>
      <c r="CS511" s="148" t="n"/>
      <c r="CT511" s="148" t="n"/>
      <c r="CU511" s="148" t="n"/>
      <c r="CV511" s="148" t="n"/>
    </row>
    <row r="512">
      <c r="A512" s="162" t="n"/>
      <c r="B512" s="64" t="n"/>
      <c r="C512" s="129" t="n"/>
      <c r="D512" s="130" t="inlineStr"/>
      <c r="E512" s="150" t="inlineStr"/>
      <c r="F512" s="150" t="inlineStr"/>
      <c r="G512" s="150" t="n"/>
      <c r="H512" s="152" t="n"/>
      <c r="I512" s="152" t="n"/>
      <c r="J512" s="152" t="n"/>
      <c r="K512" s="152" t="n"/>
      <c r="L512" s="152" t="n"/>
      <c r="M512" s="152" t="n"/>
      <c r="N512" s="152" t="n"/>
      <c r="O512" s="152" t="n"/>
      <c r="P512" s="152" t="n"/>
      <c r="Q512" s="152" t="n"/>
      <c r="R512" s="152" t="n"/>
      <c r="S512" s="165" t="n"/>
      <c r="T512" s="152" t="n"/>
      <c r="U512" s="152" t="n"/>
      <c r="V512" s="152" t="n"/>
      <c r="W512" s="152" t="n"/>
      <c r="X512" s="152" t="n"/>
      <c r="Y512" s="152" t="n"/>
      <c r="Z512" s="152" t="n"/>
      <c r="AA512" s="152" t="n"/>
      <c r="AB512" s="152" t="n"/>
      <c r="AC512" s="152" t="n"/>
      <c r="AD512" s="152" t="n"/>
      <c r="AE512" s="152" t="n"/>
      <c r="AF512" s="152" t="n"/>
      <c r="AG512" s="152" t="n"/>
      <c r="AH512" s="152" t="n"/>
      <c r="AI512" s="152" t="n"/>
      <c r="AJ512" s="152" t="n"/>
      <c r="AK512" s="152" t="n"/>
      <c r="AL512" s="152" t="n"/>
      <c r="AM512" s="152" t="n"/>
      <c r="AN512" s="166" t="n"/>
      <c r="AO512" s="155" t="n"/>
      <c r="AP512" s="152" t="n"/>
      <c r="AQ512" s="152" t="n"/>
      <c r="AR512" s="152" t="n"/>
      <c r="AS512" s="152" t="n"/>
      <c r="AT512" s="152" t="n"/>
      <c r="AU512" s="155" t="n"/>
      <c r="AV512" s="152" t="n"/>
      <c r="AW512" s="152" t="n"/>
      <c r="AX512" s="152" t="n"/>
      <c r="AY512" s="152" t="n"/>
      <c r="AZ512" s="152" t="n"/>
      <c r="BA512" s="165" t="n"/>
      <c r="BB512" s="165" t="n"/>
      <c r="BC512" s="152" t="n"/>
      <c r="BD512" s="152" t="n"/>
      <c r="BE512" s="152" t="n"/>
      <c r="BF512" s="152" t="n"/>
      <c r="BG512" s="155" t="n"/>
      <c r="BH512" s="152" t="n"/>
      <c r="BI512" s="152" t="n"/>
      <c r="BJ512" s="152" t="n"/>
      <c r="BK512" s="152" t="n"/>
      <c r="BL512" s="152" t="n"/>
      <c r="BM512" s="152" t="n"/>
      <c r="BN512" s="152" t="n"/>
      <c r="BO512" s="152" t="n"/>
      <c r="BP512" s="155" t="n"/>
      <c r="BQ512" s="152" t="n"/>
      <c r="BR512" s="152" t="n"/>
      <c r="BS512" s="152" t="n"/>
      <c r="BT512" s="152" t="n"/>
      <c r="BU512" s="152" t="n"/>
      <c r="BV512" s="152" t="n"/>
      <c r="BW512" s="152" t="n"/>
      <c r="BX512" s="165" t="n"/>
      <c r="BY512" s="150" t="n"/>
      <c r="BZ512" s="150" t="n"/>
      <c r="CA512" s="150" t="n"/>
      <c r="CB512" s="174" t="n"/>
      <c r="CC512" s="156" t="n"/>
      <c r="CD512" s="156" t="n"/>
      <c r="CE512" s="167">
        <f>IFERROR(__xludf.DUMMYFUNCTION("""COMPUTED_VALUE"""),"")</f>
        <v/>
      </c>
      <c r="CF512" s="158">
        <f>IFERROR(__xludf.DUMMYFUNCTION("""COMPUTED_VALUE"""),"")</f>
        <v/>
      </c>
      <c r="CG512" s="148" t="n"/>
      <c r="CH512" s="148" t="n"/>
      <c r="CI512" s="148" t="n"/>
      <c r="CJ512" s="148" t="n"/>
      <c r="CK512" s="148" t="n"/>
      <c r="CL512" s="148" t="n"/>
      <c r="CM512" s="148" t="n"/>
      <c r="CN512" s="148" t="n"/>
      <c r="CO512" s="148" t="n"/>
      <c r="CP512" s="148" t="n"/>
      <c r="CQ512" s="148" t="n"/>
      <c r="CR512" s="148" t="n"/>
      <c r="CS512" s="148" t="n"/>
      <c r="CT512" s="148" t="n"/>
      <c r="CU512" s="148" t="n"/>
      <c r="CV512" s="148" t="n"/>
    </row>
    <row r="513">
      <c r="A513" s="162" t="n"/>
      <c r="B513" s="64" t="n"/>
      <c r="C513" s="129" t="n"/>
      <c r="D513" s="130" t="inlineStr"/>
      <c r="E513" s="150" t="inlineStr"/>
      <c r="F513" s="150" t="inlineStr"/>
      <c r="G513" s="150" t="n"/>
      <c r="H513" s="152" t="n"/>
      <c r="I513" s="152" t="n"/>
      <c r="J513" s="152" t="n"/>
      <c r="K513" s="152" t="n"/>
      <c r="L513" s="152" t="n"/>
      <c r="M513" s="152" t="n"/>
      <c r="N513" s="152" t="n"/>
      <c r="O513" s="152" t="n"/>
      <c r="P513" s="152" t="n"/>
      <c r="Q513" s="152" t="n"/>
      <c r="R513" s="152" t="n"/>
      <c r="S513" s="165" t="n"/>
      <c r="T513" s="152" t="n"/>
      <c r="U513" s="152" t="n"/>
      <c r="V513" s="152" t="n"/>
      <c r="W513" s="152" t="n"/>
      <c r="X513" s="152" t="n"/>
      <c r="Y513" s="152" t="n"/>
      <c r="Z513" s="152" t="n"/>
      <c r="AA513" s="152" t="n"/>
      <c r="AB513" s="152" t="n"/>
      <c r="AC513" s="152" t="n"/>
      <c r="AD513" s="152" t="n"/>
      <c r="AE513" s="152" t="n"/>
      <c r="AF513" s="152" t="n"/>
      <c r="AG513" s="152" t="n"/>
      <c r="AH513" s="152" t="n"/>
      <c r="AI513" s="152" t="n"/>
      <c r="AJ513" s="152" t="n"/>
      <c r="AK513" s="152" t="n"/>
      <c r="AL513" s="152" t="n"/>
      <c r="AM513" s="152" t="n"/>
      <c r="AN513" s="166" t="n"/>
      <c r="AO513" s="155" t="n"/>
      <c r="AP513" s="152" t="n"/>
      <c r="AQ513" s="152" t="n"/>
      <c r="AR513" s="152" t="n"/>
      <c r="AS513" s="152" t="n"/>
      <c r="AT513" s="152" t="n"/>
      <c r="AU513" s="155" t="n"/>
      <c r="AV513" s="152" t="n"/>
      <c r="AW513" s="152" t="n"/>
      <c r="AX513" s="152" t="n"/>
      <c r="AY513" s="152" t="n"/>
      <c r="AZ513" s="152" t="n"/>
      <c r="BA513" s="165" t="n"/>
      <c r="BB513" s="165" t="n"/>
      <c r="BC513" s="152" t="n"/>
      <c r="BD513" s="152" t="n"/>
      <c r="BE513" s="152" t="n"/>
      <c r="BF513" s="152" t="n"/>
      <c r="BG513" s="155" t="n"/>
      <c r="BH513" s="152" t="n"/>
      <c r="BI513" s="152" t="n"/>
      <c r="BJ513" s="152" t="n"/>
      <c r="BK513" s="152" t="n"/>
      <c r="BL513" s="152" t="n"/>
      <c r="BM513" s="152" t="n"/>
      <c r="BN513" s="152" t="n"/>
      <c r="BO513" s="152" t="n"/>
      <c r="BP513" s="155" t="n"/>
      <c r="BQ513" s="152" t="n"/>
      <c r="BR513" s="152" t="n"/>
      <c r="BS513" s="152" t="n"/>
      <c r="BT513" s="152" t="n"/>
      <c r="BU513" s="152" t="n"/>
      <c r="BV513" s="152" t="n"/>
      <c r="BW513" s="152" t="n"/>
      <c r="BX513" s="165" t="n"/>
      <c r="BY513" s="150" t="n"/>
      <c r="BZ513" s="150" t="n"/>
      <c r="CA513" s="150" t="n"/>
      <c r="CB513" s="174" t="n"/>
      <c r="CC513" s="156" t="n"/>
      <c r="CD513" s="156" t="n"/>
      <c r="CE513" s="167">
        <f>IFERROR(__xludf.DUMMYFUNCTION("""COMPUTED_VALUE"""),"")</f>
        <v/>
      </c>
      <c r="CF513" s="158">
        <f>IFERROR(__xludf.DUMMYFUNCTION("""COMPUTED_VALUE"""),"")</f>
        <v/>
      </c>
      <c r="CG513" s="148" t="n"/>
      <c r="CH513" s="148" t="n"/>
      <c r="CI513" s="148" t="n"/>
      <c r="CJ513" s="148" t="n"/>
      <c r="CK513" s="148" t="n"/>
      <c r="CL513" s="148" t="n"/>
      <c r="CM513" s="148" t="n"/>
      <c r="CN513" s="148" t="n"/>
      <c r="CO513" s="148" t="n"/>
      <c r="CP513" s="148" t="n"/>
      <c r="CQ513" s="148" t="n"/>
      <c r="CR513" s="148" t="n"/>
      <c r="CS513" s="148" t="n"/>
      <c r="CT513" s="148" t="n"/>
      <c r="CU513" s="148" t="n"/>
      <c r="CV513" s="148" t="n"/>
    </row>
    <row r="514">
      <c r="A514" s="162" t="n"/>
      <c r="B514" s="64" t="n"/>
      <c r="C514" s="129" t="n"/>
      <c r="D514" s="130" t="inlineStr"/>
      <c r="E514" s="150" t="inlineStr"/>
      <c r="F514" s="150" t="inlineStr"/>
      <c r="G514" s="150" t="n"/>
      <c r="H514" s="152" t="n"/>
      <c r="I514" s="152" t="n"/>
      <c r="J514" s="152" t="n"/>
      <c r="K514" s="152" t="n"/>
      <c r="L514" s="152" t="n"/>
      <c r="M514" s="152" t="n"/>
      <c r="N514" s="152" t="n"/>
      <c r="O514" s="152" t="n"/>
      <c r="P514" s="152" t="n"/>
      <c r="Q514" s="152" t="n"/>
      <c r="R514" s="152" t="n"/>
      <c r="S514" s="165" t="n"/>
      <c r="T514" s="152" t="n"/>
      <c r="U514" s="152" t="n"/>
      <c r="V514" s="152" t="n"/>
      <c r="W514" s="152" t="n"/>
      <c r="X514" s="152" t="n"/>
      <c r="Y514" s="152" t="n"/>
      <c r="Z514" s="152" t="n"/>
      <c r="AA514" s="152" t="n"/>
      <c r="AB514" s="152" t="n"/>
      <c r="AC514" s="152" t="n"/>
      <c r="AD514" s="152" t="n"/>
      <c r="AE514" s="152" t="n"/>
      <c r="AF514" s="152" t="n"/>
      <c r="AG514" s="152" t="n"/>
      <c r="AH514" s="152" t="n"/>
      <c r="AI514" s="152" t="n"/>
      <c r="AJ514" s="152" t="n"/>
      <c r="AK514" s="152" t="n"/>
      <c r="AL514" s="152" t="n"/>
      <c r="AM514" s="152" t="n"/>
      <c r="AN514" s="166" t="n"/>
      <c r="AO514" s="155" t="n"/>
      <c r="AP514" s="152" t="n"/>
      <c r="AQ514" s="152" t="n"/>
      <c r="AR514" s="152" t="n"/>
      <c r="AS514" s="152" t="n"/>
      <c r="AT514" s="152" t="n"/>
      <c r="AU514" s="155" t="n"/>
      <c r="AV514" s="152" t="n"/>
      <c r="AW514" s="152" t="n"/>
      <c r="AX514" s="152" t="n"/>
      <c r="AY514" s="152" t="n"/>
      <c r="AZ514" s="152" t="n"/>
      <c r="BA514" s="165" t="n"/>
      <c r="BB514" s="165" t="n"/>
      <c r="BC514" s="152" t="n"/>
      <c r="BD514" s="152" t="n"/>
      <c r="BE514" s="152" t="n"/>
      <c r="BF514" s="152" t="n"/>
      <c r="BG514" s="155" t="n"/>
      <c r="BH514" s="152" t="n"/>
      <c r="BI514" s="152" t="n"/>
      <c r="BJ514" s="152" t="n"/>
      <c r="BK514" s="152" t="n"/>
      <c r="BL514" s="152" t="n"/>
      <c r="BM514" s="152" t="n"/>
      <c r="BN514" s="152" t="n"/>
      <c r="BO514" s="152" t="n"/>
      <c r="BP514" s="155" t="n"/>
      <c r="BQ514" s="152" t="n"/>
      <c r="BR514" s="152" t="n"/>
      <c r="BS514" s="152" t="n"/>
      <c r="BT514" s="152" t="n"/>
      <c r="BU514" s="152" t="n"/>
      <c r="BV514" s="152" t="n"/>
      <c r="BW514" s="152" t="n"/>
      <c r="BX514" s="165" t="n"/>
      <c r="BY514" s="150" t="n"/>
      <c r="BZ514" s="150" t="n"/>
      <c r="CA514" s="150" t="n"/>
      <c r="CB514" s="174" t="n"/>
      <c r="CC514" s="156" t="n"/>
      <c r="CD514" s="156" t="n"/>
      <c r="CE514" s="167">
        <f>IFERROR(__xludf.DUMMYFUNCTION("""COMPUTED_VALUE"""),"")</f>
        <v/>
      </c>
      <c r="CF514" s="158">
        <f>IFERROR(__xludf.DUMMYFUNCTION("""COMPUTED_VALUE"""),"")</f>
        <v/>
      </c>
      <c r="CG514" s="148" t="n"/>
      <c r="CH514" s="148" t="n"/>
      <c r="CI514" s="148" t="n"/>
      <c r="CJ514" s="148" t="n"/>
      <c r="CK514" s="148" t="n"/>
      <c r="CL514" s="148" t="n"/>
      <c r="CM514" s="148" t="n"/>
      <c r="CN514" s="148" t="n"/>
      <c r="CO514" s="148" t="n"/>
      <c r="CP514" s="148" t="n"/>
      <c r="CQ514" s="148" t="n"/>
      <c r="CR514" s="148" t="n"/>
      <c r="CS514" s="148" t="n"/>
      <c r="CT514" s="148" t="n"/>
      <c r="CU514" s="148" t="n"/>
      <c r="CV514" s="148" t="n"/>
    </row>
    <row r="515">
      <c r="A515" s="162" t="n"/>
      <c r="B515" s="64" t="n"/>
      <c r="C515" s="129" t="n"/>
      <c r="D515" s="130" t="inlineStr"/>
      <c r="E515" s="150" t="inlineStr"/>
      <c r="F515" s="150" t="inlineStr"/>
      <c r="G515" s="150" t="n"/>
      <c r="H515" s="152" t="n"/>
      <c r="I515" s="152" t="n"/>
      <c r="J515" s="152" t="n"/>
      <c r="K515" s="152" t="n"/>
      <c r="L515" s="152" t="n"/>
      <c r="M515" s="152" t="n"/>
      <c r="N515" s="152" t="n"/>
      <c r="O515" s="152" t="n"/>
      <c r="P515" s="152" t="n"/>
      <c r="Q515" s="152" t="n"/>
      <c r="R515" s="152" t="n"/>
      <c r="S515" s="165" t="n"/>
      <c r="T515" s="152" t="n"/>
      <c r="U515" s="152" t="n"/>
      <c r="V515" s="152" t="n"/>
      <c r="W515" s="152" t="n"/>
      <c r="X515" s="152" t="n"/>
      <c r="Y515" s="152" t="n"/>
      <c r="Z515" s="152" t="n"/>
      <c r="AA515" s="152" t="n"/>
      <c r="AB515" s="152" t="n"/>
      <c r="AC515" s="152" t="n"/>
      <c r="AD515" s="152" t="n"/>
      <c r="AE515" s="152" t="n"/>
      <c r="AF515" s="152" t="n"/>
      <c r="AG515" s="152" t="n"/>
      <c r="AH515" s="152" t="n"/>
      <c r="AI515" s="152" t="n"/>
      <c r="AJ515" s="152" t="n"/>
      <c r="AK515" s="152" t="n"/>
      <c r="AL515" s="152" t="n"/>
      <c r="AM515" s="152" t="n"/>
      <c r="AN515" s="166" t="n"/>
      <c r="AO515" s="155" t="n"/>
      <c r="AP515" s="152" t="n"/>
      <c r="AQ515" s="152" t="n"/>
      <c r="AR515" s="152" t="n"/>
      <c r="AS515" s="152" t="n"/>
      <c r="AT515" s="152" t="n"/>
      <c r="AU515" s="155" t="n"/>
      <c r="AV515" s="152" t="n"/>
      <c r="AW515" s="152" t="n"/>
      <c r="AX515" s="152" t="n"/>
      <c r="AY515" s="152" t="n"/>
      <c r="AZ515" s="152" t="n"/>
      <c r="BA515" s="165" t="n"/>
      <c r="BB515" s="165" t="n"/>
      <c r="BC515" s="152" t="n"/>
      <c r="BD515" s="152" t="n"/>
      <c r="BE515" s="152" t="n"/>
      <c r="BF515" s="152" t="n"/>
      <c r="BG515" s="155" t="n"/>
      <c r="BH515" s="152" t="n"/>
      <c r="BI515" s="152" t="n"/>
      <c r="BJ515" s="152" t="n"/>
      <c r="BK515" s="152" t="n"/>
      <c r="BL515" s="152" t="n"/>
      <c r="BM515" s="152" t="n"/>
      <c r="BN515" s="152" t="n"/>
      <c r="BO515" s="152" t="n"/>
      <c r="BP515" s="155" t="n"/>
      <c r="BQ515" s="152" t="n"/>
      <c r="BR515" s="152" t="n"/>
      <c r="BS515" s="152" t="n"/>
      <c r="BT515" s="152" t="n"/>
      <c r="BU515" s="152" t="n"/>
      <c r="BV515" s="152" t="n"/>
      <c r="BW515" s="152" t="n"/>
      <c r="BX515" s="165" t="n"/>
      <c r="BY515" s="150" t="n"/>
      <c r="BZ515" s="150" t="n"/>
      <c r="CA515" s="150" t="n"/>
      <c r="CB515" s="174" t="n"/>
      <c r="CC515" s="156" t="n"/>
      <c r="CD515" s="156" t="n"/>
      <c r="CE515" s="167">
        <f>IFERROR(__xludf.DUMMYFUNCTION("""COMPUTED_VALUE"""),"")</f>
        <v/>
      </c>
      <c r="CF515" s="158">
        <f>IFERROR(__xludf.DUMMYFUNCTION("""COMPUTED_VALUE"""),"")</f>
        <v/>
      </c>
      <c r="CG515" s="148" t="n"/>
      <c r="CH515" s="148" t="n"/>
      <c r="CI515" s="148" t="n"/>
      <c r="CJ515" s="148" t="n"/>
      <c r="CK515" s="148" t="n"/>
      <c r="CL515" s="148" t="n"/>
      <c r="CM515" s="148" t="n"/>
      <c r="CN515" s="148" t="n"/>
      <c r="CO515" s="148" t="n"/>
      <c r="CP515" s="148" t="n"/>
      <c r="CQ515" s="148" t="n"/>
      <c r="CR515" s="148" t="n"/>
      <c r="CS515" s="148" t="n"/>
      <c r="CT515" s="148" t="n"/>
      <c r="CU515" s="148" t="n"/>
      <c r="CV515" s="148" t="n"/>
    </row>
    <row r="516">
      <c r="A516" s="162" t="n"/>
      <c r="B516" s="64" t="n"/>
      <c r="C516" s="129" t="n"/>
      <c r="D516" s="130" t="inlineStr"/>
      <c r="E516" s="150" t="inlineStr"/>
      <c r="F516" s="150" t="inlineStr"/>
      <c r="G516" s="150" t="n"/>
      <c r="H516" s="152" t="n"/>
      <c r="I516" s="152" t="n"/>
      <c r="J516" s="152" t="n"/>
      <c r="K516" s="152" t="n"/>
      <c r="L516" s="152" t="n"/>
      <c r="M516" s="152" t="n"/>
      <c r="N516" s="152" t="n"/>
      <c r="O516" s="152" t="n"/>
      <c r="P516" s="152" t="n"/>
      <c r="Q516" s="152" t="n"/>
      <c r="R516" s="152" t="n"/>
      <c r="S516" s="165" t="n"/>
      <c r="T516" s="152" t="n"/>
      <c r="U516" s="152" t="n"/>
      <c r="V516" s="152" t="n"/>
      <c r="W516" s="152" t="n"/>
      <c r="X516" s="152" t="n"/>
      <c r="Y516" s="152" t="n"/>
      <c r="Z516" s="152" t="n"/>
      <c r="AA516" s="152" t="n"/>
      <c r="AB516" s="152" t="n"/>
      <c r="AC516" s="152" t="n"/>
      <c r="AD516" s="152" t="n"/>
      <c r="AE516" s="152" t="n"/>
      <c r="AF516" s="152" t="n"/>
      <c r="AG516" s="152" t="n"/>
      <c r="AH516" s="152" t="n"/>
      <c r="AI516" s="152" t="n"/>
      <c r="AJ516" s="152" t="n"/>
      <c r="AK516" s="152" t="n"/>
      <c r="AL516" s="152" t="n"/>
      <c r="AM516" s="152" t="n"/>
      <c r="AN516" s="166" t="n"/>
      <c r="AO516" s="155" t="n"/>
      <c r="AP516" s="152" t="n"/>
      <c r="AQ516" s="152" t="n"/>
      <c r="AR516" s="152" t="n"/>
      <c r="AS516" s="152" t="n"/>
      <c r="AT516" s="152" t="n"/>
      <c r="AU516" s="155" t="n"/>
      <c r="AV516" s="152" t="n"/>
      <c r="AW516" s="152" t="n"/>
      <c r="AX516" s="152" t="n"/>
      <c r="AY516" s="152" t="n"/>
      <c r="AZ516" s="152" t="n"/>
      <c r="BA516" s="165" t="n"/>
      <c r="BB516" s="165" t="n"/>
      <c r="BC516" s="152" t="n"/>
      <c r="BD516" s="152" t="n"/>
      <c r="BE516" s="152" t="n"/>
      <c r="BF516" s="152" t="n"/>
      <c r="BG516" s="155" t="n"/>
      <c r="BH516" s="152" t="n"/>
      <c r="BI516" s="152" t="n"/>
      <c r="BJ516" s="152" t="n"/>
      <c r="BK516" s="152" t="n"/>
      <c r="BL516" s="152" t="n"/>
      <c r="BM516" s="152" t="n"/>
      <c r="BN516" s="152" t="n"/>
      <c r="BO516" s="152" t="n"/>
      <c r="BP516" s="155" t="n"/>
      <c r="BQ516" s="152" t="n"/>
      <c r="BR516" s="152" t="n"/>
      <c r="BS516" s="152" t="n"/>
      <c r="BT516" s="152" t="n"/>
      <c r="BU516" s="152" t="n"/>
      <c r="BV516" s="152" t="n"/>
      <c r="BW516" s="152" t="n"/>
      <c r="BX516" s="165" t="n"/>
      <c r="BY516" s="150" t="n"/>
      <c r="BZ516" s="150" t="n"/>
      <c r="CA516" s="150" t="n"/>
      <c r="CB516" s="174" t="n"/>
      <c r="CC516" s="156" t="n"/>
      <c r="CD516" s="156" t="n"/>
      <c r="CE516" s="167">
        <f>IFERROR(__xludf.DUMMYFUNCTION("""COMPUTED_VALUE"""),"")</f>
        <v/>
      </c>
      <c r="CF516" s="158">
        <f>IFERROR(__xludf.DUMMYFUNCTION("""COMPUTED_VALUE"""),"")</f>
        <v/>
      </c>
      <c r="CG516" s="148" t="n"/>
      <c r="CH516" s="148" t="n"/>
      <c r="CI516" s="148" t="n"/>
      <c r="CJ516" s="148" t="n"/>
      <c r="CK516" s="148" t="n"/>
      <c r="CL516" s="148" t="n"/>
      <c r="CM516" s="148" t="n"/>
      <c r="CN516" s="148" t="n"/>
      <c r="CO516" s="148" t="n"/>
      <c r="CP516" s="148" t="n"/>
      <c r="CQ516" s="148" t="n"/>
      <c r="CR516" s="148" t="n"/>
      <c r="CS516" s="148" t="n"/>
      <c r="CT516" s="148" t="n"/>
      <c r="CU516" s="148" t="n"/>
      <c r="CV516" s="148" t="n"/>
    </row>
    <row r="517">
      <c r="A517" s="162" t="n"/>
      <c r="B517" s="64" t="n"/>
      <c r="C517" s="129" t="n"/>
      <c r="D517" s="130" t="inlineStr"/>
      <c r="E517" s="150" t="inlineStr"/>
      <c r="F517" s="150" t="inlineStr"/>
      <c r="G517" s="150" t="n"/>
      <c r="H517" s="152" t="n"/>
      <c r="I517" s="152" t="n"/>
      <c r="J517" s="152" t="n"/>
      <c r="K517" s="152" t="n"/>
      <c r="L517" s="152" t="n"/>
      <c r="M517" s="152" t="n"/>
      <c r="N517" s="152" t="n"/>
      <c r="O517" s="152" t="n"/>
      <c r="P517" s="152" t="n"/>
      <c r="Q517" s="152" t="n"/>
      <c r="R517" s="152" t="n"/>
      <c r="S517" s="165" t="n"/>
      <c r="T517" s="152" t="n"/>
      <c r="U517" s="152" t="n"/>
      <c r="V517" s="152" t="n"/>
      <c r="W517" s="152" t="n"/>
      <c r="X517" s="152" t="n"/>
      <c r="Y517" s="152" t="n"/>
      <c r="Z517" s="152" t="n"/>
      <c r="AA517" s="152" t="n"/>
      <c r="AB517" s="152" t="n"/>
      <c r="AC517" s="152" t="n"/>
      <c r="AD517" s="152" t="n"/>
      <c r="AE517" s="152" t="n"/>
      <c r="AF517" s="152" t="n"/>
      <c r="AG517" s="152" t="n"/>
      <c r="AH517" s="152" t="n"/>
      <c r="AI517" s="152" t="n"/>
      <c r="AJ517" s="152" t="n"/>
      <c r="AK517" s="152" t="n"/>
      <c r="AL517" s="152" t="n"/>
      <c r="AM517" s="152" t="n"/>
      <c r="AN517" s="166" t="n"/>
      <c r="AO517" s="155" t="n"/>
      <c r="AP517" s="152" t="n"/>
      <c r="AQ517" s="152" t="n"/>
      <c r="AR517" s="152" t="n"/>
      <c r="AS517" s="152" t="n"/>
      <c r="AT517" s="152" t="n"/>
      <c r="AU517" s="155" t="n"/>
      <c r="AV517" s="152" t="n"/>
      <c r="AW517" s="152" t="n"/>
      <c r="AX517" s="152" t="n"/>
      <c r="AY517" s="152" t="n"/>
      <c r="AZ517" s="152" t="n"/>
      <c r="BA517" s="165" t="n"/>
      <c r="BB517" s="165" t="n"/>
      <c r="BC517" s="152" t="n"/>
      <c r="BD517" s="152" t="n"/>
      <c r="BE517" s="152" t="n"/>
      <c r="BF517" s="152" t="n"/>
      <c r="BG517" s="155" t="n"/>
      <c r="BH517" s="152" t="n"/>
      <c r="BI517" s="152" t="n"/>
      <c r="BJ517" s="152" t="n"/>
      <c r="BK517" s="152" t="n"/>
      <c r="BL517" s="152" t="n"/>
      <c r="BM517" s="152" t="n"/>
      <c r="BN517" s="152" t="n"/>
      <c r="BO517" s="152" t="n"/>
      <c r="BP517" s="155" t="n"/>
      <c r="BQ517" s="152" t="n"/>
      <c r="BR517" s="152" t="n"/>
      <c r="BS517" s="152" t="n"/>
      <c r="BT517" s="152" t="n"/>
      <c r="BU517" s="152" t="n"/>
      <c r="BV517" s="152" t="n"/>
      <c r="BW517" s="152" t="n"/>
      <c r="BX517" s="165" t="n"/>
      <c r="BY517" s="150" t="n"/>
      <c r="BZ517" s="150" t="n"/>
      <c r="CA517" s="150" t="n"/>
      <c r="CB517" s="174" t="n"/>
      <c r="CC517" s="156" t="n"/>
      <c r="CD517" s="156" t="n"/>
      <c r="CE517" s="167">
        <f>IFERROR(__xludf.DUMMYFUNCTION("""COMPUTED_VALUE"""),"")</f>
        <v/>
      </c>
      <c r="CF517" s="158">
        <f>IFERROR(__xludf.DUMMYFUNCTION("""COMPUTED_VALUE"""),"")</f>
        <v/>
      </c>
      <c r="CG517" s="148" t="n"/>
      <c r="CH517" s="148" t="n"/>
      <c r="CI517" s="148" t="n"/>
      <c r="CJ517" s="148" t="n"/>
      <c r="CK517" s="148" t="n"/>
      <c r="CL517" s="148" t="n"/>
      <c r="CM517" s="148" t="n"/>
      <c r="CN517" s="148" t="n"/>
      <c r="CO517" s="148" t="n"/>
      <c r="CP517" s="148" t="n"/>
      <c r="CQ517" s="148" t="n"/>
      <c r="CR517" s="148" t="n"/>
      <c r="CS517" s="148" t="n"/>
      <c r="CT517" s="148" t="n"/>
      <c r="CU517" s="148" t="n"/>
      <c r="CV517" s="148" t="n"/>
    </row>
    <row r="518">
      <c r="A518" s="162" t="n"/>
      <c r="B518" s="64" t="n"/>
      <c r="C518" s="129" t="n"/>
      <c r="D518" s="130" t="inlineStr"/>
      <c r="E518" s="150" t="inlineStr"/>
      <c r="F518" s="150" t="inlineStr"/>
      <c r="G518" s="150" t="n"/>
      <c r="H518" s="152" t="n"/>
      <c r="I518" s="152" t="n"/>
      <c r="J518" s="152" t="n"/>
      <c r="K518" s="152" t="n"/>
      <c r="L518" s="152" t="n"/>
      <c r="M518" s="152" t="n"/>
      <c r="N518" s="152" t="n"/>
      <c r="O518" s="152" t="n"/>
      <c r="P518" s="152" t="n"/>
      <c r="Q518" s="152" t="n"/>
      <c r="R518" s="152" t="n"/>
      <c r="S518" s="165" t="n"/>
      <c r="T518" s="152" t="n"/>
      <c r="U518" s="152" t="n"/>
      <c r="V518" s="152" t="n"/>
      <c r="W518" s="152" t="n"/>
      <c r="X518" s="152" t="n"/>
      <c r="Y518" s="152" t="n"/>
      <c r="Z518" s="152" t="n"/>
      <c r="AA518" s="152" t="n"/>
      <c r="AB518" s="152" t="n"/>
      <c r="AC518" s="152" t="n"/>
      <c r="AD518" s="152" t="n"/>
      <c r="AE518" s="152" t="n"/>
      <c r="AF518" s="152" t="n"/>
      <c r="AG518" s="152" t="n"/>
      <c r="AH518" s="152" t="n"/>
      <c r="AI518" s="152" t="n"/>
      <c r="AJ518" s="152" t="n"/>
      <c r="AK518" s="152" t="n"/>
      <c r="AL518" s="152" t="n"/>
      <c r="AM518" s="152" t="n"/>
      <c r="AN518" s="166" t="n"/>
      <c r="AO518" s="155" t="n"/>
      <c r="AP518" s="152" t="n"/>
      <c r="AQ518" s="152" t="n"/>
      <c r="AR518" s="152" t="n"/>
      <c r="AS518" s="152" t="n"/>
      <c r="AT518" s="152" t="n"/>
      <c r="AU518" s="155" t="n"/>
      <c r="AV518" s="152" t="n"/>
      <c r="AW518" s="152" t="n"/>
      <c r="AX518" s="152" t="n"/>
      <c r="AY518" s="152" t="n"/>
      <c r="AZ518" s="152" t="n"/>
      <c r="BA518" s="165" t="n"/>
      <c r="BB518" s="165" t="n"/>
      <c r="BC518" s="152" t="n"/>
      <c r="BD518" s="152" t="n"/>
      <c r="BE518" s="152" t="n"/>
      <c r="BF518" s="152" t="n"/>
      <c r="BG518" s="155" t="n"/>
      <c r="BH518" s="152" t="n"/>
      <c r="BI518" s="152" t="n"/>
      <c r="BJ518" s="152" t="n"/>
      <c r="BK518" s="152" t="n"/>
      <c r="BL518" s="152" t="n"/>
      <c r="BM518" s="152" t="n"/>
      <c r="BN518" s="152" t="n"/>
      <c r="BO518" s="152" t="n"/>
      <c r="BP518" s="155" t="n"/>
      <c r="BQ518" s="152" t="n"/>
      <c r="BR518" s="152" t="n"/>
      <c r="BS518" s="152" t="n"/>
      <c r="BT518" s="152" t="n"/>
      <c r="BU518" s="152" t="n"/>
      <c r="BV518" s="152" t="n"/>
      <c r="BW518" s="152" t="n"/>
      <c r="BX518" s="165" t="n"/>
      <c r="BY518" s="150" t="n"/>
      <c r="BZ518" s="150" t="n"/>
      <c r="CA518" s="150" t="n"/>
      <c r="CB518" s="174" t="n"/>
      <c r="CC518" s="156" t="n"/>
      <c r="CD518" s="156" t="n"/>
      <c r="CE518" s="167">
        <f>IFERROR(__xludf.DUMMYFUNCTION("""COMPUTED_VALUE"""),"")</f>
        <v/>
      </c>
      <c r="CF518" s="158">
        <f>IFERROR(__xludf.DUMMYFUNCTION("""COMPUTED_VALUE"""),"")</f>
        <v/>
      </c>
      <c r="CG518" s="148" t="n"/>
      <c r="CH518" s="148" t="n"/>
      <c r="CI518" s="148" t="n"/>
      <c r="CJ518" s="148" t="n"/>
      <c r="CK518" s="148" t="n"/>
      <c r="CL518" s="148" t="n"/>
      <c r="CM518" s="148" t="n"/>
      <c r="CN518" s="148" t="n"/>
      <c r="CO518" s="148" t="n"/>
      <c r="CP518" s="148" t="n"/>
      <c r="CQ518" s="148" t="n"/>
      <c r="CR518" s="148" t="n"/>
      <c r="CS518" s="148" t="n"/>
      <c r="CT518" s="148" t="n"/>
      <c r="CU518" s="148" t="n"/>
      <c r="CV518" s="148" t="n"/>
    </row>
    <row r="519">
      <c r="A519" s="162" t="n"/>
      <c r="B519" s="64" t="n"/>
      <c r="C519" s="129" t="n"/>
      <c r="D519" s="130" t="inlineStr"/>
      <c r="E519" s="150" t="inlineStr"/>
      <c r="F519" s="150" t="inlineStr"/>
      <c r="G519" s="150" t="n"/>
      <c r="H519" s="152" t="n"/>
      <c r="I519" s="152" t="n"/>
      <c r="J519" s="152" t="n"/>
      <c r="K519" s="152" t="n"/>
      <c r="L519" s="152" t="n"/>
      <c r="M519" s="152" t="n"/>
      <c r="N519" s="152" t="n"/>
      <c r="O519" s="152" t="n"/>
      <c r="P519" s="152" t="n"/>
      <c r="Q519" s="152" t="n"/>
      <c r="R519" s="152" t="n"/>
      <c r="S519" s="165" t="n"/>
      <c r="T519" s="152" t="n"/>
      <c r="U519" s="152" t="n"/>
      <c r="V519" s="152" t="n"/>
      <c r="W519" s="152" t="n"/>
      <c r="X519" s="152" t="n"/>
      <c r="Y519" s="152" t="n"/>
      <c r="Z519" s="152" t="n"/>
      <c r="AA519" s="152" t="n"/>
      <c r="AB519" s="152" t="n"/>
      <c r="AC519" s="152" t="n"/>
      <c r="AD519" s="152" t="n"/>
      <c r="AE519" s="152" t="n"/>
      <c r="AF519" s="152" t="n"/>
      <c r="AG519" s="152" t="n"/>
      <c r="AH519" s="152" t="n"/>
      <c r="AI519" s="152" t="n"/>
      <c r="AJ519" s="152" t="n"/>
      <c r="AK519" s="152" t="n"/>
      <c r="AL519" s="152" t="n"/>
      <c r="AM519" s="152" t="n"/>
      <c r="AN519" s="166" t="n"/>
      <c r="AO519" s="155" t="n"/>
      <c r="AP519" s="152" t="n"/>
      <c r="AQ519" s="152" t="n"/>
      <c r="AR519" s="152" t="n"/>
      <c r="AS519" s="152" t="n"/>
      <c r="AT519" s="152" t="n"/>
      <c r="AU519" s="155" t="n"/>
      <c r="AV519" s="152" t="n"/>
      <c r="AW519" s="152" t="n"/>
      <c r="AX519" s="152" t="n"/>
      <c r="AY519" s="152" t="n"/>
      <c r="AZ519" s="152" t="n"/>
      <c r="BA519" s="165" t="n"/>
      <c r="BB519" s="165" t="n"/>
      <c r="BC519" s="152" t="n"/>
      <c r="BD519" s="152" t="n"/>
      <c r="BE519" s="152" t="n"/>
      <c r="BF519" s="152" t="n"/>
      <c r="BG519" s="155" t="n"/>
      <c r="BH519" s="152" t="n"/>
      <c r="BI519" s="152" t="n"/>
      <c r="BJ519" s="152" t="n"/>
      <c r="BK519" s="152" t="n"/>
      <c r="BL519" s="152" t="n"/>
      <c r="BM519" s="152" t="n"/>
      <c r="BN519" s="152" t="n"/>
      <c r="BO519" s="152" t="n"/>
      <c r="BP519" s="155" t="n"/>
      <c r="BQ519" s="152" t="n"/>
      <c r="BR519" s="152" t="n"/>
      <c r="BS519" s="152" t="n"/>
      <c r="BT519" s="152" t="n"/>
      <c r="BU519" s="152" t="n"/>
      <c r="BV519" s="152" t="n"/>
      <c r="BW519" s="152" t="n"/>
      <c r="BX519" s="165" t="n"/>
      <c r="BY519" s="150" t="n"/>
      <c r="BZ519" s="150" t="n"/>
      <c r="CA519" s="150" t="n"/>
      <c r="CB519" s="174" t="n"/>
      <c r="CC519" s="156" t="n"/>
      <c r="CD519" s="156" t="n"/>
      <c r="CE519" s="167">
        <f>IFERROR(__xludf.DUMMYFUNCTION("""COMPUTED_VALUE"""),"")</f>
        <v/>
      </c>
      <c r="CF519" s="158">
        <f>IFERROR(__xludf.DUMMYFUNCTION("""COMPUTED_VALUE"""),"")</f>
        <v/>
      </c>
      <c r="CG519" s="148" t="n"/>
      <c r="CH519" s="148" t="n"/>
      <c r="CI519" s="148" t="n"/>
      <c r="CJ519" s="148" t="n"/>
      <c r="CK519" s="148" t="n"/>
      <c r="CL519" s="148" t="n"/>
      <c r="CM519" s="148" t="n"/>
      <c r="CN519" s="148" t="n"/>
      <c r="CO519" s="148" t="n"/>
      <c r="CP519" s="148" t="n"/>
      <c r="CQ519" s="148" t="n"/>
      <c r="CR519" s="148" t="n"/>
      <c r="CS519" s="148" t="n"/>
      <c r="CT519" s="148" t="n"/>
      <c r="CU519" s="148" t="n"/>
      <c r="CV519" s="148" t="n"/>
    </row>
    <row r="520">
      <c r="A520" s="162" t="n"/>
      <c r="B520" s="64" t="n"/>
      <c r="C520" s="129" t="n"/>
      <c r="D520" s="130" t="inlineStr"/>
      <c r="E520" s="150" t="inlineStr"/>
      <c r="F520" s="150" t="inlineStr"/>
      <c r="G520" s="150" t="n"/>
      <c r="H520" s="152" t="n"/>
      <c r="I520" s="152" t="n"/>
      <c r="J520" s="152" t="n"/>
      <c r="K520" s="152" t="n"/>
      <c r="L520" s="152" t="n"/>
      <c r="M520" s="152" t="n"/>
      <c r="N520" s="152" t="n"/>
      <c r="O520" s="152" t="n"/>
      <c r="P520" s="152" t="n"/>
      <c r="Q520" s="152" t="n"/>
      <c r="R520" s="152" t="n"/>
      <c r="S520" s="165" t="n"/>
      <c r="T520" s="152" t="n"/>
      <c r="U520" s="152" t="n"/>
      <c r="V520" s="152" t="n"/>
      <c r="W520" s="152" t="n"/>
      <c r="X520" s="152" t="n"/>
      <c r="Y520" s="152" t="n"/>
      <c r="Z520" s="152" t="n"/>
      <c r="AA520" s="152" t="n"/>
      <c r="AB520" s="152" t="n"/>
      <c r="AC520" s="152" t="n"/>
      <c r="AD520" s="152" t="n"/>
      <c r="AE520" s="152" t="n"/>
      <c r="AF520" s="152" t="n"/>
      <c r="AG520" s="152" t="n"/>
      <c r="AH520" s="152" t="n"/>
      <c r="AI520" s="152" t="n"/>
      <c r="AJ520" s="152" t="n"/>
      <c r="AK520" s="152" t="n"/>
      <c r="AL520" s="152" t="n"/>
      <c r="AM520" s="152" t="n"/>
      <c r="AN520" s="166" t="n"/>
      <c r="AO520" s="155" t="n"/>
      <c r="AP520" s="152" t="n"/>
      <c r="AQ520" s="152" t="n"/>
      <c r="AR520" s="152" t="n"/>
      <c r="AS520" s="152" t="n"/>
      <c r="AT520" s="152" t="n"/>
      <c r="AU520" s="155" t="n"/>
      <c r="AV520" s="152" t="n"/>
      <c r="AW520" s="152" t="n"/>
      <c r="AX520" s="152" t="n"/>
      <c r="AY520" s="152" t="n"/>
      <c r="AZ520" s="152" t="n"/>
      <c r="BA520" s="165" t="n"/>
      <c r="BB520" s="165" t="n"/>
      <c r="BC520" s="152" t="n"/>
      <c r="BD520" s="152" t="n"/>
      <c r="BE520" s="152" t="n"/>
      <c r="BF520" s="152" t="n"/>
      <c r="BG520" s="155" t="n"/>
      <c r="BH520" s="152" t="n"/>
      <c r="BI520" s="152" t="n"/>
      <c r="BJ520" s="152" t="n"/>
      <c r="BK520" s="152" t="n"/>
      <c r="BL520" s="152" t="n"/>
      <c r="BM520" s="152" t="n"/>
      <c r="BN520" s="152" t="n"/>
      <c r="BO520" s="152" t="n"/>
      <c r="BP520" s="155" t="n"/>
      <c r="BQ520" s="152" t="n"/>
      <c r="BR520" s="152" t="n"/>
      <c r="BS520" s="152" t="n"/>
      <c r="BT520" s="152" t="n"/>
      <c r="BU520" s="152" t="n"/>
      <c r="BV520" s="152" t="n"/>
      <c r="BW520" s="152" t="n"/>
      <c r="BX520" s="165" t="n"/>
      <c r="BY520" s="150" t="n"/>
      <c r="BZ520" s="150" t="n"/>
      <c r="CA520" s="150" t="n"/>
      <c r="CB520" s="174" t="n"/>
      <c r="CC520" s="156" t="n"/>
      <c r="CD520" s="156" t="n"/>
      <c r="CE520" s="167">
        <f>IFERROR(__xludf.DUMMYFUNCTION("""COMPUTED_VALUE"""),"")</f>
        <v/>
      </c>
      <c r="CF520" s="158">
        <f>IFERROR(__xludf.DUMMYFUNCTION("""COMPUTED_VALUE"""),"")</f>
        <v/>
      </c>
      <c r="CG520" s="148" t="n"/>
      <c r="CH520" s="148" t="n"/>
      <c r="CI520" s="148" t="n"/>
      <c r="CJ520" s="148" t="n"/>
      <c r="CK520" s="148" t="n"/>
      <c r="CL520" s="148" t="n"/>
      <c r="CM520" s="148" t="n"/>
      <c r="CN520" s="148" t="n"/>
      <c r="CO520" s="148" t="n"/>
      <c r="CP520" s="148" t="n"/>
      <c r="CQ520" s="148" t="n"/>
      <c r="CR520" s="148" t="n"/>
      <c r="CS520" s="148" t="n"/>
      <c r="CT520" s="148" t="n"/>
      <c r="CU520" s="148" t="n"/>
      <c r="CV520" s="148" t="n"/>
    </row>
    <row r="521">
      <c r="A521" s="162" t="n"/>
      <c r="B521" s="64" t="n"/>
      <c r="C521" s="129" t="n"/>
      <c r="D521" s="130" t="inlineStr"/>
      <c r="E521" s="150" t="inlineStr"/>
      <c r="F521" s="150" t="inlineStr"/>
      <c r="G521" s="150" t="n"/>
      <c r="H521" s="152" t="n"/>
      <c r="I521" s="152" t="n"/>
      <c r="J521" s="152" t="n"/>
      <c r="K521" s="152" t="n"/>
      <c r="L521" s="152" t="n"/>
      <c r="M521" s="152" t="n"/>
      <c r="N521" s="152" t="n"/>
      <c r="O521" s="152" t="n"/>
      <c r="P521" s="152" t="n"/>
      <c r="Q521" s="152" t="n"/>
      <c r="R521" s="152" t="n"/>
      <c r="S521" s="165" t="n"/>
      <c r="T521" s="152" t="n"/>
      <c r="U521" s="152" t="n"/>
      <c r="V521" s="152" t="n"/>
      <c r="W521" s="152" t="n"/>
      <c r="X521" s="152" t="n"/>
      <c r="Y521" s="152" t="n"/>
      <c r="Z521" s="152" t="n"/>
      <c r="AA521" s="152" t="n"/>
      <c r="AB521" s="152" t="n"/>
      <c r="AC521" s="152" t="n"/>
      <c r="AD521" s="152" t="n"/>
      <c r="AE521" s="152" t="n"/>
      <c r="AF521" s="152" t="n"/>
      <c r="AG521" s="152" t="n"/>
      <c r="AH521" s="152" t="n"/>
      <c r="AI521" s="152" t="n"/>
      <c r="AJ521" s="152" t="n"/>
      <c r="AK521" s="152" t="n"/>
      <c r="AL521" s="152" t="n"/>
      <c r="AM521" s="152" t="n"/>
      <c r="AN521" s="166" t="n"/>
      <c r="AO521" s="155" t="n"/>
      <c r="AP521" s="152" t="n"/>
      <c r="AQ521" s="152" t="n"/>
      <c r="AR521" s="152" t="n"/>
      <c r="AS521" s="152" t="n"/>
      <c r="AT521" s="152" t="n"/>
      <c r="AU521" s="155" t="n"/>
      <c r="AV521" s="152" t="n"/>
      <c r="AW521" s="152" t="n"/>
      <c r="AX521" s="152" t="n"/>
      <c r="AY521" s="152" t="n"/>
      <c r="AZ521" s="152" t="n"/>
      <c r="BA521" s="165" t="n"/>
      <c r="BB521" s="165" t="n"/>
      <c r="BC521" s="152" t="n"/>
      <c r="BD521" s="152" t="n"/>
      <c r="BE521" s="152" t="n"/>
      <c r="BF521" s="152" t="n"/>
      <c r="BG521" s="155" t="n"/>
      <c r="BH521" s="152" t="n"/>
      <c r="BI521" s="152" t="n"/>
      <c r="BJ521" s="152" t="n"/>
      <c r="BK521" s="152" t="n"/>
      <c r="BL521" s="152" t="n"/>
      <c r="BM521" s="152" t="n"/>
      <c r="BN521" s="152" t="n"/>
      <c r="BO521" s="152" t="n"/>
      <c r="BP521" s="155" t="n"/>
      <c r="BQ521" s="152" t="n"/>
      <c r="BR521" s="152" t="n"/>
      <c r="BS521" s="152" t="n"/>
      <c r="BT521" s="152" t="n"/>
      <c r="BU521" s="152" t="n"/>
      <c r="BV521" s="152" t="n"/>
      <c r="BW521" s="152" t="n"/>
      <c r="BX521" s="165" t="n"/>
      <c r="BY521" s="150" t="n"/>
      <c r="BZ521" s="150" t="n"/>
      <c r="CA521" s="150" t="n"/>
      <c r="CB521" s="174" t="n"/>
      <c r="CC521" s="156" t="n"/>
      <c r="CD521" s="156" t="n"/>
      <c r="CE521" s="167">
        <f>IFERROR(__xludf.DUMMYFUNCTION("""COMPUTED_VALUE"""),"")</f>
        <v/>
      </c>
      <c r="CF521" s="158">
        <f>IFERROR(__xludf.DUMMYFUNCTION("""COMPUTED_VALUE"""),"")</f>
        <v/>
      </c>
      <c r="CG521" s="148" t="n"/>
      <c r="CH521" s="148" t="n"/>
      <c r="CI521" s="148" t="n"/>
      <c r="CJ521" s="148" t="n"/>
      <c r="CK521" s="148" t="n"/>
      <c r="CL521" s="148" t="n"/>
      <c r="CM521" s="148" t="n"/>
      <c r="CN521" s="148" t="n"/>
      <c r="CO521" s="148" t="n"/>
      <c r="CP521" s="148" t="n"/>
      <c r="CQ521" s="148" t="n"/>
      <c r="CR521" s="148" t="n"/>
      <c r="CS521" s="148" t="n"/>
      <c r="CT521" s="148" t="n"/>
      <c r="CU521" s="148" t="n"/>
      <c r="CV521" s="148" t="n"/>
    </row>
    <row r="522">
      <c r="A522" s="162" t="n"/>
      <c r="B522" s="64" t="n"/>
      <c r="C522" s="129" t="n"/>
      <c r="D522" s="130" t="inlineStr"/>
      <c r="E522" s="150" t="inlineStr"/>
      <c r="F522" s="150" t="inlineStr"/>
      <c r="G522" s="150" t="n"/>
      <c r="H522" s="152" t="n"/>
      <c r="I522" s="152" t="n"/>
      <c r="J522" s="152" t="n"/>
      <c r="K522" s="152" t="n"/>
      <c r="L522" s="152" t="n"/>
      <c r="M522" s="152" t="n"/>
      <c r="N522" s="152" t="n"/>
      <c r="O522" s="152" t="n"/>
      <c r="P522" s="152" t="n"/>
      <c r="Q522" s="152" t="n"/>
      <c r="R522" s="152" t="n"/>
      <c r="S522" s="165" t="n"/>
      <c r="T522" s="152" t="n"/>
      <c r="U522" s="152" t="n"/>
      <c r="V522" s="152" t="n"/>
      <c r="W522" s="152" t="n"/>
      <c r="X522" s="152" t="n"/>
      <c r="Y522" s="152" t="n"/>
      <c r="Z522" s="152" t="n"/>
      <c r="AA522" s="152" t="n"/>
      <c r="AB522" s="152" t="n"/>
      <c r="AC522" s="152" t="n"/>
      <c r="AD522" s="152" t="n"/>
      <c r="AE522" s="152" t="n"/>
      <c r="AF522" s="152" t="n"/>
      <c r="AG522" s="152" t="n"/>
      <c r="AH522" s="152" t="n"/>
      <c r="AI522" s="152" t="n"/>
      <c r="AJ522" s="152" t="n"/>
      <c r="AK522" s="152" t="n"/>
      <c r="AL522" s="152" t="n"/>
      <c r="AM522" s="152" t="n"/>
      <c r="AN522" s="166" t="n"/>
      <c r="AO522" s="155" t="n"/>
      <c r="AP522" s="152" t="n"/>
      <c r="AQ522" s="152" t="n"/>
      <c r="AR522" s="152" t="n"/>
      <c r="AS522" s="152" t="n"/>
      <c r="AT522" s="152" t="n"/>
      <c r="AU522" s="155" t="n"/>
      <c r="AV522" s="152" t="n"/>
      <c r="AW522" s="152" t="n"/>
      <c r="AX522" s="152" t="n"/>
      <c r="AY522" s="152" t="n"/>
      <c r="AZ522" s="152" t="n"/>
      <c r="BA522" s="165" t="n"/>
      <c r="BB522" s="165" t="n"/>
      <c r="BC522" s="152" t="n"/>
      <c r="BD522" s="152" t="n"/>
      <c r="BE522" s="152" t="n"/>
      <c r="BF522" s="152" t="n"/>
      <c r="BG522" s="155" t="n"/>
      <c r="BH522" s="152" t="n"/>
      <c r="BI522" s="152" t="n"/>
      <c r="BJ522" s="152" t="n"/>
      <c r="BK522" s="152" t="n"/>
      <c r="BL522" s="152" t="n"/>
      <c r="BM522" s="152" t="n"/>
      <c r="BN522" s="152" t="n"/>
      <c r="BO522" s="152" t="n"/>
      <c r="BP522" s="155" t="n"/>
      <c r="BQ522" s="152" t="n"/>
      <c r="BR522" s="152" t="n"/>
      <c r="BS522" s="152" t="n"/>
      <c r="BT522" s="152" t="n"/>
      <c r="BU522" s="152" t="n"/>
      <c r="BV522" s="152" t="n"/>
      <c r="BW522" s="152" t="n"/>
      <c r="BX522" s="165" t="n"/>
      <c r="BY522" s="150" t="n"/>
      <c r="BZ522" s="150" t="n"/>
      <c r="CA522" s="150" t="n"/>
      <c r="CB522" s="174" t="n"/>
      <c r="CC522" s="156" t="n"/>
      <c r="CD522" s="156" t="n"/>
      <c r="CE522" s="167">
        <f>IFERROR(__xludf.DUMMYFUNCTION("""COMPUTED_VALUE"""),"")</f>
        <v/>
      </c>
      <c r="CF522" s="158">
        <f>IFERROR(__xludf.DUMMYFUNCTION("""COMPUTED_VALUE"""),"")</f>
        <v/>
      </c>
      <c r="CG522" s="148" t="n"/>
      <c r="CH522" s="148" t="n"/>
      <c r="CI522" s="148" t="n"/>
      <c r="CJ522" s="148" t="n"/>
      <c r="CK522" s="148" t="n"/>
      <c r="CL522" s="148" t="n"/>
      <c r="CM522" s="148" t="n"/>
      <c r="CN522" s="148" t="n"/>
      <c r="CO522" s="148" t="n"/>
      <c r="CP522" s="148" t="n"/>
      <c r="CQ522" s="148" t="n"/>
      <c r="CR522" s="148" t="n"/>
      <c r="CS522" s="148" t="n"/>
      <c r="CT522" s="148" t="n"/>
      <c r="CU522" s="148" t="n"/>
      <c r="CV522" s="148" t="n"/>
    </row>
    <row r="523">
      <c r="A523" s="162" t="n"/>
      <c r="B523" s="64" t="n"/>
      <c r="C523" s="129" t="n"/>
      <c r="D523" s="130" t="inlineStr"/>
      <c r="E523" s="150" t="inlineStr"/>
      <c r="F523" s="150" t="inlineStr"/>
      <c r="G523" s="150" t="n"/>
      <c r="H523" s="152" t="n"/>
      <c r="I523" s="152" t="n"/>
      <c r="J523" s="152" t="n"/>
      <c r="K523" s="152" t="n"/>
      <c r="L523" s="152" t="n"/>
      <c r="M523" s="152" t="n"/>
      <c r="N523" s="152" t="n"/>
      <c r="O523" s="152" t="n"/>
      <c r="P523" s="152" t="n"/>
      <c r="Q523" s="152" t="n"/>
      <c r="R523" s="152" t="n"/>
      <c r="S523" s="165" t="n"/>
      <c r="T523" s="152" t="n"/>
      <c r="U523" s="152" t="n"/>
      <c r="V523" s="152" t="n"/>
      <c r="W523" s="152" t="n"/>
      <c r="X523" s="152" t="n"/>
      <c r="Y523" s="152" t="n"/>
      <c r="Z523" s="152" t="n"/>
      <c r="AA523" s="152" t="n"/>
      <c r="AB523" s="152" t="n"/>
      <c r="AC523" s="152" t="n"/>
      <c r="AD523" s="152" t="n"/>
      <c r="AE523" s="152" t="n"/>
      <c r="AF523" s="152" t="n"/>
      <c r="AG523" s="152" t="n"/>
      <c r="AH523" s="152" t="n"/>
      <c r="AI523" s="152" t="n"/>
      <c r="AJ523" s="152" t="n"/>
      <c r="AK523" s="152" t="n"/>
      <c r="AL523" s="152" t="n"/>
      <c r="AM523" s="152" t="n"/>
      <c r="AN523" s="166" t="n"/>
      <c r="AO523" s="155" t="n"/>
      <c r="AP523" s="152" t="n"/>
      <c r="AQ523" s="152" t="n"/>
      <c r="AR523" s="152" t="n"/>
      <c r="AS523" s="152" t="n"/>
      <c r="AT523" s="152" t="n"/>
      <c r="AU523" s="155" t="n"/>
      <c r="AV523" s="152" t="n"/>
      <c r="AW523" s="152" t="n"/>
      <c r="AX523" s="152" t="n"/>
      <c r="AY523" s="152" t="n"/>
      <c r="AZ523" s="152" t="n"/>
      <c r="BA523" s="165" t="n"/>
      <c r="BB523" s="165" t="n"/>
      <c r="BC523" s="152" t="n"/>
      <c r="BD523" s="152" t="n"/>
      <c r="BE523" s="152" t="n"/>
      <c r="BF523" s="152" t="n"/>
      <c r="BG523" s="155" t="n"/>
      <c r="BH523" s="152" t="n"/>
      <c r="BI523" s="152" t="n"/>
      <c r="BJ523" s="152" t="n"/>
      <c r="BK523" s="152" t="n"/>
      <c r="BL523" s="152" t="n"/>
      <c r="BM523" s="152" t="n"/>
      <c r="BN523" s="152" t="n"/>
      <c r="BO523" s="152" t="n"/>
      <c r="BP523" s="155" t="n"/>
      <c r="BQ523" s="152" t="n"/>
      <c r="BR523" s="152" t="n"/>
      <c r="BS523" s="152" t="n"/>
      <c r="BT523" s="152" t="n"/>
      <c r="BU523" s="152" t="n"/>
      <c r="BV523" s="152" t="n"/>
      <c r="BW523" s="152" t="n"/>
      <c r="BX523" s="165" t="n"/>
      <c r="BY523" s="150" t="n"/>
      <c r="BZ523" s="150" t="n"/>
      <c r="CA523" s="150" t="n"/>
      <c r="CB523" s="174" t="n"/>
      <c r="CC523" s="156" t="n"/>
      <c r="CD523" s="156" t="n"/>
      <c r="CE523" s="167">
        <f>IFERROR(__xludf.DUMMYFUNCTION("""COMPUTED_VALUE"""),"")</f>
        <v/>
      </c>
      <c r="CF523" s="158">
        <f>IFERROR(__xludf.DUMMYFUNCTION("""COMPUTED_VALUE"""),"")</f>
        <v/>
      </c>
      <c r="CG523" s="148" t="n"/>
      <c r="CH523" s="148" t="n"/>
      <c r="CI523" s="148" t="n"/>
      <c r="CJ523" s="148" t="n"/>
      <c r="CK523" s="148" t="n"/>
      <c r="CL523" s="148" t="n"/>
      <c r="CM523" s="148" t="n"/>
      <c r="CN523" s="148" t="n"/>
      <c r="CO523" s="148" t="n"/>
      <c r="CP523" s="148" t="n"/>
      <c r="CQ523" s="148" t="n"/>
      <c r="CR523" s="148" t="n"/>
      <c r="CS523" s="148" t="n"/>
      <c r="CT523" s="148" t="n"/>
      <c r="CU523" s="148" t="n"/>
      <c r="CV523" s="148" t="n"/>
    </row>
    <row r="524">
      <c r="A524" s="162" t="n"/>
      <c r="B524" s="64" t="n"/>
      <c r="C524" s="129" t="n"/>
      <c r="D524" s="130" t="inlineStr"/>
      <c r="E524" s="150" t="inlineStr"/>
      <c r="F524" s="150" t="inlineStr"/>
      <c r="G524" s="150" t="n"/>
      <c r="H524" s="152" t="n"/>
      <c r="I524" s="152" t="n"/>
      <c r="J524" s="152" t="n"/>
      <c r="K524" s="152" t="n"/>
      <c r="L524" s="152" t="n"/>
      <c r="M524" s="152" t="n"/>
      <c r="N524" s="152" t="n"/>
      <c r="O524" s="152" t="n"/>
      <c r="P524" s="152" t="n"/>
      <c r="Q524" s="152" t="n"/>
      <c r="R524" s="152" t="n"/>
      <c r="S524" s="165" t="n"/>
      <c r="T524" s="152" t="n"/>
      <c r="U524" s="152" t="n"/>
      <c r="V524" s="152" t="n"/>
      <c r="W524" s="152" t="n"/>
      <c r="X524" s="152" t="n"/>
      <c r="Y524" s="152" t="n"/>
      <c r="Z524" s="152" t="n"/>
      <c r="AA524" s="152" t="n"/>
      <c r="AB524" s="152" t="n"/>
      <c r="AC524" s="152" t="n"/>
      <c r="AD524" s="152" t="n"/>
      <c r="AE524" s="152" t="n"/>
      <c r="AF524" s="152" t="n"/>
      <c r="AG524" s="152" t="n"/>
      <c r="AH524" s="152" t="n"/>
      <c r="AI524" s="152" t="n"/>
      <c r="AJ524" s="152" t="n"/>
      <c r="AK524" s="152" t="n"/>
      <c r="AL524" s="152" t="n"/>
      <c r="AM524" s="152" t="n"/>
      <c r="AN524" s="166" t="n"/>
      <c r="AO524" s="155" t="n"/>
      <c r="AP524" s="152" t="n"/>
      <c r="AQ524" s="152" t="n"/>
      <c r="AR524" s="152" t="n"/>
      <c r="AS524" s="152" t="n"/>
      <c r="AT524" s="152" t="n"/>
      <c r="AU524" s="155" t="n"/>
      <c r="AV524" s="152" t="n"/>
      <c r="AW524" s="152" t="n"/>
      <c r="AX524" s="152" t="n"/>
      <c r="AY524" s="152" t="n"/>
      <c r="AZ524" s="152" t="n"/>
      <c r="BA524" s="165" t="n"/>
      <c r="BB524" s="165" t="n"/>
      <c r="BC524" s="152" t="n"/>
      <c r="BD524" s="152" t="n"/>
      <c r="BE524" s="152" t="n"/>
      <c r="BF524" s="152" t="n"/>
      <c r="BG524" s="155" t="n"/>
      <c r="BH524" s="152" t="n"/>
      <c r="BI524" s="152" t="n"/>
      <c r="BJ524" s="152" t="n"/>
      <c r="BK524" s="152" t="n"/>
      <c r="BL524" s="152" t="n"/>
      <c r="BM524" s="152" t="n"/>
      <c r="BN524" s="152" t="n"/>
      <c r="BO524" s="152" t="n"/>
      <c r="BP524" s="155" t="n"/>
      <c r="BQ524" s="152" t="n"/>
      <c r="BR524" s="152" t="n"/>
      <c r="BS524" s="152" t="n"/>
      <c r="BT524" s="152" t="n"/>
      <c r="BU524" s="152" t="n"/>
      <c r="BV524" s="152" t="n"/>
      <c r="BW524" s="152" t="n"/>
      <c r="BX524" s="165" t="n"/>
      <c r="BY524" s="150" t="n"/>
      <c r="BZ524" s="150" t="n"/>
      <c r="CA524" s="150" t="n"/>
      <c r="CB524" s="174" t="n"/>
      <c r="CC524" s="156" t="n"/>
      <c r="CD524" s="156" t="n"/>
      <c r="CE524" s="167">
        <f>IFERROR(__xludf.DUMMYFUNCTION("""COMPUTED_VALUE"""),"")</f>
        <v/>
      </c>
      <c r="CF524" s="158">
        <f>IFERROR(__xludf.DUMMYFUNCTION("""COMPUTED_VALUE"""),"")</f>
        <v/>
      </c>
      <c r="CG524" s="148" t="n"/>
      <c r="CH524" s="148" t="n"/>
      <c r="CI524" s="148" t="n"/>
      <c r="CJ524" s="148" t="n"/>
      <c r="CK524" s="148" t="n"/>
      <c r="CL524" s="148" t="n"/>
      <c r="CM524" s="148" t="n"/>
      <c r="CN524" s="148" t="n"/>
      <c r="CO524" s="148" t="n"/>
      <c r="CP524" s="148" t="n"/>
      <c r="CQ524" s="148" t="n"/>
      <c r="CR524" s="148" t="n"/>
      <c r="CS524" s="148" t="n"/>
      <c r="CT524" s="148" t="n"/>
      <c r="CU524" s="148" t="n"/>
      <c r="CV524" s="148" t="n"/>
    </row>
    <row r="525">
      <c r="A525" s="162" t="n"/>
      <c r="B525" s="64" t="n"/>
      <c r="C525" s="129" t="n"/>
      <c r="D525" s="130" t="inlineStr"/>
      <c r="E525" s="150" t="inlineStr"/>
      <c r="F525" s="150" t="inlineStr"/>
      <c r="G525" s="150" t="n"/>
      <c r="H525" s="152" t="n"/>
      <c r="I525" s="152" t="n"/>
      <c r="J525" s="152" t="n"/>
      <c r="K525" s="152" t="n"/>
      <c r="L525" s="152" t="n"/>
      <c r="M525" s="152" t="n"/>
      <c r="N525" s="152" t="n"/>
      <c r="O525" s="152" t="n"/>
      <c r="P525" s="152" t="n"/>
      <c r="Q525" s="152" t="n"/>
      <c r="R525" s="152" t="n"/>
      <c r="S525" s="165" t="n"/>
      <c r="T525" s="152" t="n"/>
      <c r="U525" s="152" t="n"/>
      <c r="V525" s="152" t="n"/>
      <c r="W525" s="152" t="n"/>
      <c r="X525" s="152" t="n"/>
      <c r="Y525" s="152" t="n"/>
      <c r="Z525" s="152" t="n"/>
      <c r="AA525" s="152" t="n"/>
      <c r="AB525" s="152" t="n"/>
      <c r="AC525" s="152" t="n"/>
      <c r="AD525" s="152" t="n"/>
      <c r="AE525" s="152" t="n"/>
      <c r="AF525" s="152" t="n"/>
      <c r="AG525" s="152" t="n"/>
      <c r="AH525" s="152" t="n"/>
      <c r="AI525" s="152" t="n"/>
      <c r="AJ525" s="152" t="n"/>
      <c r="AK525" s="152" t="n"/>
      <c r="AL525" s="152" t="n"/>
      <c r="AM525" s="152" t="n"/>
      <c r="AN525" s="166" t="n"/>
      <c r="AO525" s="155" t="n"/>
      <c r="AP525" s="152" t="n"/>
      <c r="AQ525" s="152" t="n"/>
      <c r="AR525" s="152" t="n"/>
      <c r="AS525" s="152" t="n"/>
      <c r="AT525" s="152" t="n"/>
      <c r="AU525" s="155" t="n"/>
      <c r="AV525" s="152" t="n"/>
      <c r="AW525" s="152" t="n"/>
      <c r="AX525" s="152" t="n"/>
      <c r="AY525" s="152" t="n"/>
      <c r="AZ525" s="152" t="n"/>
      <c r="BA525" s="165" t="n"/>
      <c r="BB525" s="165" t="n"/>
      <c r="BC525" s="152" t="n"/>
      <c r="BD525" s="152" t="n"/>
      <c r="BE525" s="152" t="n"/>
      <c r="BF525" s="152" t="n"/>
      <c r="BG525" s="155" t="n"/>
      <c r="BH525" s="152" t="n"/>
      <c r="BI525" s="152" t="n"/>
      <c r="BJ525" s="152" t="n"/>
      <c r="BK525" s="152" t="n"/>
      <c r="BL525" s="152" t="n"/>
      <c r="BM525" s="152" t="n"/>
      <c r="BN525" s="152" t="n"/>
      <c r="BO525" s="152" t="n"/>
      <c r="BP525" s="155" t="n"/>
      <c r="BQ525" s="152" t="n"/>
      <c r="BR525" s="152" t="n"/>
      <c r="BS525" s="152" t="n"/>
      <c r="BT525" s="152" t="n"/>
      <c r="BU525" s="152" t="n"/>
      <c r="BV525" s="152" t="n"/>
      <c r="BW525" s="152" t="n"/>
      <c r="BX525" s="165" t="n"/>
      <c r="BY525" s="150" t="n"/>
      <c r="BZ525" s="150" t="n"/>
      <c r="CA525" s="150" t="n"/>
      <c r="CB525" s="174" t="n"/>
      <c r="CC525" s="156" t="n"/>
      <c r="CD525" s="156" t="n"/>
      <c r="CE525" s="167">
        <f>IFERROR(__xludf.DUMMYFUNCTION("""COMPUTED_VALUE"""),"")</f>
        <v/>
      </c>
      <c r="CF525" s="158">
        <f>IFERROR(__xludf.DUMMYFUNCTION("""COMPUTED_VALUE"""),"")</f>
        <v/>
      </c>
      <c r="CG525" s="148" t="n"/>
      <c r="CH525" s="148" t="n"/>
      <c r="CI525" s="148" t="n"/>
      <c r="CJ525" s="148" t="n"/>
      <c r="CK525" s="148" t="n"/>
      <c r="CL525" s="148" t="n"/>
      <c r="CM525" s="148" t="n"/>
      <c r="CN525" s="148" t="n"/>
      <c r="CO525" s="148" t="n"/>
      <c r="CP525" s="148" t="n"/>
      <c r="CQ525" s="148" t="n"/>
      <c r="CR525" s="148" t="n"/>
      <c r="CS525" s="148" t="n"/>
      <c r="CT525" s="148" t="n"/>
      <c r="CU525" s="148" t="n"/>
      <c r="CV525" s="148" t="n"/>
    </row>
    <row r="526">
      <c r="A526" s="162" t="n"/>
      <c r="B526" s="64" t="n"/>
      <c r="C526" s="129" t="n"/>
      <c r="D526" s="130" t="inlineStr"/>
      <c r="E526" s="150" t="inlineStr"/>
      <c r="F526" s="150" t="inlineStr"/>
      <c r="G526" s="150" t="n"/>
      <c r="H526" s="152" t="n"/>
      <c r="I526" s="152" t="n"/>
      <c r="J526" s="152" t="n"/>
      <c r="K526" s="152" t="n"/>
      <c r="L526" s="152" t="n"/>
      <c r="M526" s="152" t="n"/>
      <c r="N526" s="152" t="n"/>
      <c r="O526" s="152" t="n"/>
      <c r="P526" s="152" t="n"/>
      <c r="Q526" s="152" t="n"/>
      <c r="R526" s="152" t="n"/>
      <c r="S526" s="165" t="n"/>
      <c r="T526" s="152" t="n"/>
      <c r="U526" s="152" t="n"/>
      <c r="V526" s="152" t="n"/>
      <c r="W526" s="152" t="n"/>
      <c r="X526" s="152" t="n"/>
      <c r="Y526" s="152" t="n"/>
      <c r="Z526" s="152" t="n"/>
      <c r="AA526" s="152" t="n"/>
      <c r="AB526" s="152" t="n"/>
      <c r="AC526" s="152" t="n"/>
      <c r="AD526" s="152" t="n"/>
      <c r="AE526" s="152" t="n"/>
      <c r="AF526" s="152" t="n"/>
      <c r="AG526" s="152" t="n"/>
      <c r="AH526" s="152" t="n"/>
      <c r="AI526" s="152" t="n"/>
      <c r="AJ526" s="152" t="n"/>
      <c r="AK526" s="152" t="n"/>
      <c r="AL526" s="152" t="n"/>
      <c r="AM526" s="152" t="n"/>
      <c r="AN526" s="166" t="n"/>
      <c r="AO526" s="155" t="n"/>
      <c r="AP526" s="152" t="n"/>
      <c r="AQ526" s="152" t="n"/>
      <c r="AR526" s="152" t="n"/>
      <c r="AS526" s="152" t="n"/>
      <c r="AT526" s="152" t="n"/>
      <c r="AU526" s="155" t="n"/>
      <c r="AV526" s="152" t="n"/>
      <c r="AW526" s="152" t="n"/>
      <c r="AX526" s="152" t="n"/>
      <c r="AY526" s="152" t="n"/>
      <c r="AZ526" s="152" t="n"/>
      <c r="BA526" s="165" t="n"/>
      <c r="BB526" s="165" t="n"/>
      <c r="BC526" s="152" t="n"/>
      <c r="BD526" s="152" t="n"/>
      <c r="BE526" s="152" t="n"/>
      <c r="BF526" s="152" t="n"/>
      <c r="BG526" s="155" t="n"/>
      <c r="BH526" s="152" t="n"/>
      <c r="BI526" s="152" t="n"/>
      <c r="BJ526" s="152" t="n"/>
      <c r="BK526" s="152" t="n"/>
      <c r="BL526" s="152" t="n"/>
      <c r="BM526" s="152" t="n"/>
      <c r="BN526" s="152" t="n"/>
      <c r="BO526" s="152" t="n"/>
      <c r="BP526" s="155" t="n"/>
      <c r="BQ526" s="152" t="n"/>
      <c r="BR526" s="152" t="n"/>
      <c r="BS526" s="152" t="n"/>
      <c r="BT526" s="152" t="n"/>
      <c r="BU526" s="152" t="n"/>
      <c r="BV526" s="152" t="n"/>
      <c r="BW526" s="152" t="n"/>
      <c r="BX526" s="165" t="n"/>
      <c r="BY526" s="150" t="n"/>
      <c r="BZ526" s="150" t="n"/>
      <c r="CA526" s="150" t="n"/>
      <c r="CB526" s="174" t="n"/>
      <c r="CC526" s="156" t="n"/>
      <c r="CD526" s="156" t="n"/>
      <c r="CE526" s="167">
        <f>IFERROR(__xludf.DUMMYFUNCTION("""COMPUTED_VALUE"""),"")</f>
        <v/>
      </c>
      <c r="CF526" s="158">
        <f>IFERROR(__xludf.DUMMYFUNCTION("""COMPUTED_VALUE"""),"")</f>
        <v/>
      </c>
      <c r="CG526" s="148" t="n"/>
      <c r="CH526" s="148" t="n"/>
      <c r="CI526" s="148" t="n"/>
      <c r="CJ526" s="148" t="n"/>
      <c r="CK526" s="148" t="n"/>
      <c r="CL526" s="148" t="n"/>
      <c r="CM526" s="148" t="n"/>
      <c r="CN526" s="148" t="n"/>
      <c r="CO526" s="148" t="n"/>
      <c r="CP526" s="148" t="n"/>
      <c r="CQ526" s="148" t="n"/>
      <c r="CR526" s="148" t="n"/>
      <c r="CS526" s="148" t="n"/>
      <c r="CT526" s="148" t="n"/>
      <c r="CU526" s="148" t="n"/>
      <c r="CV526" s="148" t="n"/>
    </row>
    <row r="527">
      <c r="A527" s="162" t="n"/>
      <c r="B527" s="64" t="n"/>
      <c r="C527" s="129" t="n"/>
      <c r="D527" s="130" t="inlineStr"/>
      <c r="E527" s="150" t="inlineStr"/>
      <c r="F527" s="150" t="inlineStr"/>
      <c r="G527" s="150" t="n"/>
      <c r="H527" s="152" t="n"/>
      <c r="I527" s="152" t="n"/>
      <c r="J527" s="152" t="n"/>
      <c r="K527" s="152" t="n"/>
      <c r="L527" s="152" t="n"/>
      <c r="M527" s="152" t="n"/>
      <c r="N527" s="152" t="n"/>
      <c r="O527" s="152" t="n"/>
      <c r="P527" s="152" t="n"/>
      <c r="Q527" s="152" t="n"/>
      <c r="R527" s="152" t="n"/>
      <c r="S527" s="165" t="n"/>
      <c r="T527" s="152" t="n"/>
      <c r="U527" s="152" t="n"/>
      <c r="V527" s="152" t="n"/>
      <c r="W527" s="152" t="n"/>
      <c r="X527" s="152" t="n"/>
      <c r="Y527" s="152" t="n"/>
      <c r="Z527" s="152" t="n"/>
      <c r="AA527" s="152" t="n"/>
      <c r="AB527" s="152" t="n"/>
      <c r="AC527" s="152" t="n"/>
      <c r="AD527" s="152" t="n"/>
      <c r="AE527" s="152" t="n"/>
      <c r="AF527" s="152" t="n"/>
      <c r="AG527" s="152" t="n"/>
      <c r="AH527" s="152" t="n"/>
      <c r="AI527" s="152" t="n"/>
      <c r="AJ527" s="152" t="n"/>
      <c r="AK527" s="152" t="n"/>
      <c r="AL527" s="152" t="n"/>
      <c r="AM527" s="152" t="n"/>
      <c r="AN527" s="166" t="n"/>
      <c r="AO527" s="155" t="n"/>
      <c r="AP527" s="152" t="n"/>
      <c r="AQ527" s="152" t="n"/>
      <c r="AR527" s="152" t="n"/>
      <c r="AS527" s="152" t="n"/>
      <c r="AT527" s="152" t="n"/>
      <c r="AU527" s="155" t="n"/>
      <c r="AV527" s="152" t="n"/>
      <c r="AW527" s="152" t="n"/>
      <c r="AX527" s="152" t="n"/>
      <c r="AY527" s="152" t="n"/>
      <c r="AZ527" s="152" t="n"/>
      <c r="BA527" s="165" t="n"/>
      <c r="BB527" s="165" t="n"/>
      <c r="BC527" s="152" t="n"/>
      <c r="BD527" s="152" t="n"/>
      <c r="BE527" s="152" t="n"/>
      <c r="BF527" s="152" t="n"/>
      <c r="BG527" s="155" t="n"/>
      <c r="BH527" s="152" t="n"/>
      <c r="BI527" s="152" t="n"/>
      <c r="BJ527" s="152" t="n"/>
      <c r="BK527" s="152" t="n"/>
      <c r="BL527" s="152" t="n"/>
      <c r="BM527" s="152" t="n"/>
      <c r="BN527" s="152" t="n"/>
      <c r="BO527" s="152" t="n"/>
      <c r="BP527" s="155" t="n"/>
      <c r="BQ527" s="152" t="n"/>
      <c r="BR527" s="152" t="n"/>
      <c r="BS527" s="152" t="n"/>
      <c r="BT527" s="152" t="n"/>
      <c r="BU527" s="152" t="n"/>
      <c r="BV527" s="152" t="n"/>
      <c r="BW527" s="152" t="n"/>
      <c r="BX527" s="165" t="n"/>
      <c r="BY527" s="150" t="n"/>
      <c r="BZ527" s="150" t="n"/>
      <c r="CA527" s="150" t="n"/>
      <c r="CB527" s="174" t="n"/>
      <c r="CC527" s="156" t="n"/>
      <c r="CD527" s="156" t="n"/>
      <c r="CE527" s="167">
        <f>IFERROR(__xludf.DUMMYFUNCTION("""COMPUTED_VALUE"""),"")</f>
        <v/>
      </c>
      <c r="CF527" s="158">
        <f>IFERROR(__xludf.DUMMYFUNCTION("""COMPUTED_VALUE"""),"")</f>
        <v/>
      </c>
      <c r="CG527" s="148" t="n"/>
      <c r="CH527" s="148" t="n"/>
      <c r="CI527" s="148" t="n"/>
      <c r="CJ527" s="148" t="n"/>
      <c r="CK527" s="148" t="n"/>
      <c r="CL527" s="148" t="n"/>
      <c r="CM527" s="148" t="n"/>
      <c r="CN527" s="148" t="n"/>
      <c r="CO527" s="148" t="n"/>
      <c r="CP527" s="148" t="n"/>
      <c r="CQ527" s="148" t="n"/>
      <c r="CR527" s="148" t="n"/>
      <c r="CS527" s="148" t="n"/>
      <c r="CT527" s="148" t="n"/>
      <c r="CU527" s="148" t="n"/>
      <c r="CV527" s="148" t="n"/>
    </row>
    <row r="528">
      <c r="A528" s="162" t="n"/>
      <c r="B528" s="64" t="n"/>
      <c r="C528" s="129" t="n"/>
      <c r="D528" s="130" t="inlineStr"/>
      <c r="E528" s="150" t="inlineStr"/>
      <c r="F528" s="150" t="inlineStr"/>
      <c r="G528" s="150" t="n"/>
      <c r="H528" s="152" t="n"/>
      <c r="I528" s="152" t="n"/>
      <c r="J528" s="152" t="n"/>
      <c r="K528" s="152" t="n"/>
      <c r="L528" s="152" t="n"/>
      <c r="M528" s="152" t="n"/>
      <c r="N528" s="152" t="n"/>
      <c r="O528" s="152" t="n"/>
      <c r="P528" s="152" t="n"/>
      <c r="Q528" s="152" t="n"/>
      <c r="R528" s="152" t="n"/>
      <c r="S528" s="165" t="n"/>
      <c r="T528" s="152" t="n"/>
      <c r="U528" s="152" t="n"/>
      <c r="V528" s="152" t="n"/>
      <c r="W528" s="152" t="n"/>
      <c r="X528" s="152" t="n"/>
      <c r="Y528" s="152" t="n"/>
      <c r="Z528" s="152" t="n"/>
      <c r="AA528" s="152" t="n"/>
      <c r="AB528" s="152" t="n"/>
      <c r="AC528" s="152" t="n"/>
      <c r="AD528" s="152" t="n"/>
      <c r="AE528" s="152" t="n"/>
      <c r="AF528" s="152" t="n"/>
      <c r="AG528" s="152" t="n"/>
      <c r="AH528" s="152" t="n"/>
      <c r="AI528" s="152" t="n"/>
      <c r="AJ528" s="152" t="n"/>
      <c r="AK528" s="152" t="n"/>
      <c r="AL528" s="152" t="n"/>
      <c r="AM528" s="152" t="n"/>
      <c r="AN528" s="166" t="n"/>
      <c r="AO528" s="155" t="n"/>
      <c r="AP528" s="152" t="n"/>
      <c r="AQ528" s="152" t="n"/>
      <c r="AR528" s="152" t="n"/>
      <c r="AS528" s="152" t="n"/>
      <c r="AT528" s="152" t="n"/>
      <c r="AU528" s="155" t="n"/>
      <c r="AV528" s="152" t="n"/>
      <c r="AW528" s="152" t="n"/>
      <c r="AX528" s="152" t="n"/>
      <c r="AY528" s="152" t="n"/>
      <c r="AZ528" s="152" t="n"/>
      <c r="BA528" s="165" t="n"/>
      <c r="BB528" s="165" t="n"/>
      <c r="BC528" s="152" t="n"/>
      <c r="BD528" s="152" t="n"/>
      <c r="BE528" s="152" t="n"/>
      <c r="BF528" s="152" t="n"/>
      <c r="BG528" s="155" t="n"/>
      <c r="BH528" s="152" t="n"/>
      <c r="BI528" s="152" t="n"/>
      <c r="BJ528" s="152" t="n"/>
      <c r="BK528" s="152" t="n"/>
      <c r="BL528" s="152" t="n"/>
      <c r="BM528" s="152" t="n"/>
      <c r="BN528" s="152" t="n"/>
      <c r="BO528" s="152" t="n"/>
      <c r="BP528" s="155" t="n"/>
      <c r="BQ528" s="152" t="n"/>
      <c r="BR528" s="152" t="n"/>
      <c r="BS528" s="152" t="n"/>
      <c r="BT528" s="152" t="n"/>
      <c r="BU528" s="152" t="n"/>
      <c r="BV528" s="152" t="n"/>
      <c r="BW528" s="152" t="n"/>
      <c r="BX528" s="165" t="n"/>
      <c r="BY528" s="150" t="n"/>
      <c r="BZ528" s="150" t="n"/>
      <c r="CA528" s="150" t="n"/>
      <c r="CB528" s="174" t="n"/>
      <c r="CC528" s="156" t="n"/>
      <c r="CD528" s="156" t="n"/>
      <c r="CE528" s="167">
        <f>IFERROR(__xludf.DUMMYFUNCTION("""COMPUTED_VALUE"""),"")</f>
        <v/>
      </c>
      <c r="CF528" s="158">
        <f>IFERROR(__xludf.DUMMYFUNCTION("""COMPUTED_VALUE"""),"")</f>
        <v/>
      </c>
      <c r="CG528" s="148" t="n"/>
      <c r="CH528" s="148" t="n"/>
      <c r="CI528" s="148" t="n"/>
      <c r="CJ528" s="148" t="n"/>
      <c r="CK528" s="148" t="n"/>
      <c r="CL528" s="148" t="n"/>
      <c r="CM528" s="148" t="n"/>
      <c r="CN528" s="148" t="n"/>
      <c r="CO528" s="148" t="n"/>
      <c r="CP528" s="148" t="n"/>
      <c r="CQ528" s="148" t="n"/>
      <c r="CR528" s="148" t="n"/>
      <c r="CS528" s="148" t="n"/>
      <c r="CT528" s="148" t="n"/>
      <c r="CU528" s="148" t="n"/>
      <c r="CV528" s="148" t="n"/>
    </row>
    <row r="529">
      <c r="A529" s="162" t="n"/>
      <c r="B529" s="64" t="n"/>
      <c r="C529" s="129" t="n"/>
      <c r="D529" s="130" t="inlineStr"/>
      <c r="E529" s="150" t="inlineStr"/>
      <c r="F529" s="150" t="inlineStr"/>
      <c r="G529" s="150" t="n"/>
      <c r="H529" s="152" t="n"/>
      <c r="I529" s="152" t="n"/>
      <c r="J529" s="152" t="n"/>
      <c r="K529" s="152" t="n"/>
      <c r="L529" s="152" t="n"/>
      <c r="M529" s="152" t="n"/>
      <c r="N529" s="152" t="n"/>
      <c r="O529" s="152" t="n"/>
      <c r="P529" s="152" t="n"/>
      <c r="Q529" s="152" t="n"/>
      <c r="R529" s="152" t="n"/>
      <c r="S529" s="165" t="n"/>
      <c r="T529" s="152" t="n"/>
      <c r="U529" s="152" t="n"/>
      <c r="V529" s="152" t="n"/>
      <c r="W529" s="152" t="n"/>
      <c r="X529" s="152" t="n"/>
      <c r="Y529" s="152" t="n"/>
      <c r="Z529" s="152" t="n"/>
      <c r="AA529" s="152" t="n"/>
      <c r="AB529" s="152" t="n"/>
      <c r="AC529" s="152" t="n"/>
      <c r="AD529" s="152" t="n"/>
      <c r="AE529" s="152" t="n"/>
      <c r="AF529" s="152" t="n"/>
      <c r="AG529" s="152" t="n"/>
      <c r="AH529" s="152" t="n"/>
      <c r="AI529" s="152" t="n"/>
      <c r="AJ529" s="152" t="n"/>
      <c r="AK529" s="152" t="n"/>
      <c r="AL529" s="152" t="n"/>
      <c r="AM529" s="152" t="n"/>
      <c r="AN529" s="166" t="n"/>
      <c r="AO529" s="155" t="n"/>
      <c r="AP529" s="152" t="n"/>
      <c r="AQ529" s="152" t="n"/>
      <c r="AR529" s="152" t="n"/>
      <c r="AS529" s="152" t="n"/>
      <c r="AT529" s="152" t="n"/>
      <c r="AU529" s="155" t="n"/>
      <c r="AV529" s="152" t="n"/>
      <c r="AW529" s="152" t="n"/>
      <c r="AX529" s="152" t="n"/>
      <c r="AY529" s="152" t="n"/>
      <c r="AZ529" s="152" t="n"/>
      <c r="BA529" s="165" t="n"/>
      <c r="BB529" s="165" t="n"/>
      <c r="BC529" s="152" t="n"/>
      <c r="BD529" s="152" t="n"/>
      <c r="BE529" s="152" t="n"/>
      <c r="BF529" s="152" t="n"/>
      <c r="BG529" s="155" t="n"/>
      <c r="BH529" s="152" t="n"/>
      <c r="BI529" s="152" t="n"/>
      <c r="BJ529" s="152" t="n"/>
      <c r="BK529" s="152" t="n"/>
      <c r="BL529" s="152" t="n"/>
      <c r="BM529" s="152" t="n"/>
      <c r="BN529" s="152" t="n"/>
      <c r="BO529" s="152" t="n"/>
      <c r="BP529" s="155" t="n"/>
      <c r="BQ529" s="152" t="n"/>
      <c r="BR529" s="152" t="n"/>
      <c r="BS529" s="152" t="n"/>
      <c r="BT529" s="152" t="n"/>
      <c r="BU529" s="152" t="n"/>
      <c r="BV529" s="152" t="n"/>
      <c r="BW529" s="152" t="n"/>
      <c r="BX529" s="165" t="n"/>
      <c r="BY529" s="150" t="n"/>
      <c r="BZ529" s="150" t="n"/>
      <c r="CA529" s="150" t="n"/>
      <c r="CB529" s="174" t="n"/>
      <c r="CC529" s="156" t="n"/>
      <c r="CD529" s="156" t="n"/>
      <c r="CE529" s="167">
        <f>IFERROR(__xludf.DUMMYFUNCTION("""COMPUTED_VALUE"""),"")</f>
        <v/>
      </c>
      <c r="CF529" s="158">
        <f>IFERROR(__xludf.DUMMYFUNCTION("""COMPUTED_VALUE"""),"")</f>
        <v/>
      </c>
      <c r="CG529" s="148" t="n"/>
      <c r="CH529" s="148" t="n"/>
      <c r="CI529" s="148" t="n"/>
      <c r="CJ529" s="148" t="n"/>
      <c r="CK529" s="148" t="n"/>
      <c r="CL529" s="148" t="n"/>
      <c r="CM529" s="148" t="n"/>
      <c r="CN529" s="148" t="n"/>
      <c r="CO529" s="148" t="n"/>
      <c r="CP529" s="148" t="n"/>
      <c r="CQ529" s="148" t="n"/>
      <c r="CR529" s="148" t="n"/>
      <c r="CS529" s="148" t="n"/>
      <c r="CT529" s="148" t="n"/>
      <c r="CU529" s="148" t="n"/>
      <c r="CV529" s="148" t="n"/>
    </row>
    <row r="530">
      <c r="A530" s="162" t="n"/>
      <c r="B530" s="64" t="n"/>
      <c r="C530" s="129" t="n"/>
      <c r="D530" s="130" t="inlineStr"/>
      <c r="E530" s="150" t="inlineStr"/>
      <c r="F530" s="150" t="inlineStr"/>
      <c r="G530" s="150" t="n"/>
      <c r="H530" s="152" t="n"/>
      <c r="I530" s="152" t="n"/>
      <c r="J530" s="152" t="n"/>
      <c r="K530" s="152" t="n"/>
      <c r="L530" s="152" t="n"/>
      <c r="M530" s="152" t="n"/>
      <c r="N530" s="152" t="n"/>
      <c r="O530" s="152" t="n"/>
      <c r="P530" s="152" t="n"/>
      <c r="Q530" s="152" t="n"/>
      <c r="R530" s="152" t="n"/>
      <c r="S530" s="165" t="n"/>
      <c r="T530" s="152" t="n"/>
      <c r="U530" s="152" t="n"/>
      <c r="V530" s="152" t="n"/>
      <c r="W530" s="152" t="n"/>
      <c r="X530" s="152" t="n"/>
      <c r="Y530" s="152" t="n"/>
      <c r="Z530" s="152" t="n"/>
      <c r="AA530" s="152" t="n"/>
      <c r="AB530" s="152" t="n"/>
      <c r="AC530" s="152" t="n"/>
      <c r="AD530" s="152" t="n"/>
      <c r="AE530" s="152" t="n"/>
      <c r="AF530" s="152" t="n"/>
      <c r="AG530" s="152" t="n"/>
      <c r="AH530" s="152" t="n"/>
      <c r="AI530" s="152" t="n"/>
      <c r="AJ530" s="152" t="n"/>
      <c r="AK530" s="152" t="n"/>
      <c r="AL530" s="152" t="n"/>
      <c r="AM530" s="152" t="n"/>
      <c r="AN530" s="166" t="n"/>
      <c r="AO530" s="155" t="n"/>
      <c r="AP530" s="152" t="n"/>
      <c r="AQ530" s="152" t="n"/>
      <c r="AR530" s="152" t="n"/>
      <c r="AS530" s="152" t="n"/>
      <c r="AT530" s="152" t="n"/>
      <c r="AU530" s="155" t="n"/>
      <c r="AV530" s="152" t="n"/>
      <c r="AW530" s="152" t="n"/>
      <c r="AX530" s="152" t="n"/>
      <c r="AY530" s="152" t="n"/>
      <c r="AZ530" s="152" t="n"/>
      <c r="BA530" s="165" t="n"/>
      <c r="BB530" s="165" t="n"/>
      <c r="BC530" s="152" t="n"/>
      <c r="BD530" s="152" t="n"/>
      <c r="BE530" s="152" t="n"/>
      <c r="BF530" s="152" t="n"/>
      <c r="BG530" s="155" t="n"/>
      <c r="BH530" s="152" t="n"/>
      <c r="BI530" s="152" t="n"/>
      <c r="BJ530" s="152" t="n"/>
      <c r="BK530" s="152" t="n"/>
      <c r="BL530" s="152" t="n"/>
      <c r="BM530" s="152" t="n"/>
      <c r="BN530" s="152" t="n"/>
      <c r="BO530" s="152" t="n"/>
      <c r="BP530" s="155" t="n"/>
      <c r="BQ530" s="152" t="n"/>
      <c r="BR530" s="152" t="n"/>
      <c r="BS530" s="152" t="n"/>
      <c r="BT530" s="152" t="n"/>
      <c r="BU530" s="152" t="n"/>
      <c r="BV530" s="152" t="n"/>
      <c r="BW530" s="152" t="n"/>
      <c r="BX530" s="165" t="n"/>
      <c r="BY530" s="150" t="n"/>
      <c r="BZ530" s="150" t="n"/>
      <c r="CA530" s="150" t="n"/>
      <c r="CB530" s="174" t="n"/>
      <c r="CC530" s="156" t="n"/>
      <c r="CD530" s="156" t="n"/>
      <c r="CE530" s="167">
        <f>IFERROR(__xludf.DUMMYFUNCTION("""COMPUTED_VALUE"""),"")</f>
        <v/>
      </c>
      <c r="CF530" s="158">
        <f>IFERROR(__xludf.DUMMYFUNCTION("""COMPUTED_VALUE"""),"")</f>
        <v/>
      </c>
      <c r="CG530" s="148" t="n"/>
      <c r="CH530" s="148" t="n"/>
      <c r="CI530" s="148" t="n"/>
      <c r="CJ530" s="148" t="n"/>
      <c r="CK530" s="148" t="n"/>
      <c r="CL530" s="148" t="n"/>
      <c r="CM530" s="148" t="n"/>
      <c r="CN530" s="148" t="n"/>
      <c r="CO530" s="148" t="n"/>
      <c r="CP530" s="148" t="n"/>
      <c r="CQ530" s="148" t="n"/>
      <c r="CR530" s="148" t="n"/>
      <c r="CS530" s="148" t="n"/>
      <c r="CT530" s="148" t="n"/>
      <c r="CU530" s="148" t="n"/>
      <c r="CV530" s="148" t="n"/>
    </row>
    <row r="531">
      <c r="A531" s="162" t="n"/>
      <c r="B531" s="64" t="n"/>
      <c r="C531" s="129" t="n"/>
      <c r="D531" s="130" t="inlineStr"/>
      <c r="E531" s="150" t="inlineStr"/>
      <c r="F531" s="150" t="inlineStr"/>
      <c r="G531" s="150" t="n"/>
      <c r="H531" s="152" t="n"/>
      <c r="I531" s="152" t="n"/>
      <c r="J531" s="152" t="n"/>
      <c r="K531" s="152" t="n"/>
      <c r="L531" s="152" t="n"/>
      <c r="M531" s="152" t="n"/>
      <c r="N531" s="152" t="n"/>
      <c r="O531" s="152" t="n"/>
      <c r="P531" s="152" t="n"/>
      <c r="Q531" s="152" t="n"/>
      <c r="R531" s="152" t="n"/>
      <c r="S531" s="165" t="n"/>
      <c r="T531" s="152" t="n"/>
      <c r="U531" s="152" t="n"/>
      <c r="V531" s="152" t="n"/>
      <c r="W531" s="152" t="n"/>
      <c r="X531" s="152" t="n"/>
      <c r="Y531" s="152" t="n"/>
      <c r="Z531" s="152" t="n"/>
      <c r="AA531" s="152" t="n"/>
      <c r="AB531" s="152" t="n"/>
      <c r="AC531" s="152" t="n"/>
      <c r="AD531" s="152" t="n"/>
      <c r="AE531" s="152" t="n"/>
      <c r="AF531" s="152" t="n"/>
      <c r="AG531" s="152" t="n"/>
      <c r="AH531" s="152" t="n"/>
      <c r="AI531" s="152" t="n"/>
      <c r="AJ531" s="152" t="n"/>
      <c r="AK531" s="152" t="n"/>
      <c r="AL531" s="152" t="n"/>
      <c r="AM531" s="152" t="n"/>
      <c r="AN531" s="166" t="n"/>
      <c r="AO531" s="155" t="n"/>
      <c r="AP531" s="152" t="n"/>
      <c r="AQ531" s="152" t="n"/>
      <c r="AR531" s="152" t="n"/>
      <c r="AS531" s="152" t="n"/>
      <c r="AT531" s="152" t="n"/>
      <c r="AU531" s="155" t="n"/>
      <c r="AV531" s="152" t="n"/>
      <c r="AW531" s="152" t="n"/>
      <c r="AX531" s="152" t="n"/>
      <c r="AY531" s="152" t="n"/>
      <c r="AZ531" s="152" t="n"/>
      <c r="BA531" s="165" t="n"/>
      <c r="BB531" s="165" t="n"/>
      <c r="BC531" s="152" t="n"/>
      <c r="BD531" s="152" t="n"/>
      <c r="BE531" s="152" t="n"/>
      <c r="BF531" s="152" t="n"/>
      <c r="BG531" s="155" t="n"/>
      <c r="BH531" s="152" t="n"/>
      <c r="BI531" s="152" t="n"/>
      <c r="BJ531" s="152" t="n"/>
      <c r="BK531" s="152" t="n"/>
      <c r="BL531" s="152" t="n"/>
      <c r="BM531" s="152" t="n"/>
      <c r="BN531" s="152" t="n"/>
      <c r="BO531" s="152" t="n"/>
      <c r="BP531" s="155" t="n"/>
      <c r="BQ531" s="152" t="n"/>
      <c r="BR531" s="152" t="n"/>
      <c r="BS531" s="152" t="n"/>
      <c r="BT531" s="152" t="n"/>
      <c r="BU531" s="152" t="n"/>
      <c r="BV531" s="152" t="n"/>
      <c r="BW531" s="152" t="n"/>
      <c r="BX531" s="165" t="n"/>
      <c r="BY531" s="150" t="n"/>
      <c r="BZ531" s="150" t="n"/>
      <c r="CA531" s="150" t="n"/>
      <c r="CB531" s="174" t="n"/>
      <c r="CC531" s="156" t="n"/>
      <c r="CD531" s="156" t="n"/>
      <c r="CE531" s="167">
        <f>IFERROR(__xludf.DUMMYFUNCTION("""COMPUTED_VALUE"""),"")</f>
        <v/>
      </c>
      <c r="CF531" s="158">
        <f>IFERROR(__xludf.DUMMYFUNCTION("""COMPUTED_VALUE"""),"")</f>
        <v/>
      </c>
      <c r="CG531" s="148" t="n"/>
      <c r="CH531" s="148" t="n"/>
      <c r="CI531" s="148" t="n"/>
      <c r="CJ531" s="148" t="n"/>
      <c r="CK531" s="148" t="n"/>
      <c r="CL531" s="148" t="n"/>
      <c r="CM531" s="148" t="n"/>
      <c r="CN531" s="148" t="n"/>
      <c r="CO531" s="148" t="n"/>
      <c r="CP531" s="148" t="n"/>
      <c r="CQ531" s="148" t="n"/>
      <c r="CR531" s="148" t="n"/>
      <c r="CS531" s="148" t="n"/>
      <c r="CT531" s="148" t="n"/>
      <c r="CU531" s="148" t="n"/>
      <c r="CV531" s="148" t="n"/>
    </row>
    <row r="532">
      <c r="A532" s="162" t="n"/>
      <c r="B532" s="64" t="n"/>
      <c r="C532" s="129" t="n"/>
      <c r="D532" s="130" t="inlineStr"/>
      <c r="E532" s="150" t="inlineStr"/>
      <c r="F532" s="150" t="inlineStr"/>
      <c r="G532" s="150" t="n"/>
      <c r="H532" s="152" t="n"/>
      <c r="I532" s="152" t="n"/>
      <c r="J532" s="152" t="n"/>
      <c r="K532" s="152" t="n"/>
      <c r="L532" s="152" t="n"/>
      <c r="M532" s="152" t="n"/>
      <c r="N532" s="152" t="n"/>
      <c r="O532" s="152" t="n"/>
      <c r="P532" s="152" t="n"/>
      <c r="Q532" s="152" t="n"/>
      <c r="R532" s="152" t="n"/>
      <c r="S532" s="165" t="n"/>
      <c r="T532" s="152" t="n"/>
      <c r="U532" s="152" t="n"/>
      <c r="V532" s="152" t="n"/>
      <c r="W532" s="152" t="n"/>
      <c r="X532" s="152" t="n"/>
      <c r="Y532" s="152" t="n"/>
      <c r="Z532" s="152" t="n"/>
      <c r="AA532" s="152" t="n"/>
      <c r="AB532" s="152" t="n"/>
      <c r="AC532" s="152" t="n"/>
      <c r="AD532" s="152" t="n"/>
      <c r="AE532" s="152" t="n"/>
      <c r="AF532" s="152" t="n"/>
      <c r="AG532" s="152" t="n"/>
      <c r="AH532" s="152" t="n"/>
      <c r="AI532" s="152" t="n"/>
      <c r="AJ532" s="152" t="n"/>
      <c r="AK532" s="152" t="n"/>
      <c r="AL532" s="152" t="n"/>
      <c r="AM532" s="152" t="n"/>
      <c r="AN532" s="166" t="n"/>
      <c r="AO532" s="155" t="n"/>
      <c r="AP532" s="152" t="n"/>
      <c r="AQ532" s="152" t="n"/>
      <c r="AR532" s="152" t="n"/>
      <c r="AS532" s="152" t="n"/>
      <c r="AT532" s="152" t="n"/>
      <c r="AU532" s="155" t="n"/>
      <c r="AV532" s="152" t="n"/>
      <c r="AW532" s="152" t="n"/>
      <c r="AX532" s="152" t="n"/>
      <c r="AY532" s="152" t="n"/>
      <c r="AZ532" s="152" t="n"/>
      <c r="BA532" s="165" t="n"/>
      <c r="BB532" s="165" t="n"/>
      <c r="BC532" s="152" t="n"/>
      <c r="BD532" s="152" t="n"/>
      <c r="BE532" s="152" t="n"/>
      <c r="BF532" s="152" t="n"/>
      <c r="BG532" s="155" t="n"/>
      <c r="BH532" s="152" t="n"/>
      <c r="BI532" s="152" t="n"/>
      <c r="BJ532" s="152" t="n"/>
      <c r="BK532" s="152" t="n"/>
      <c r="BL532" s="152" t="n"/>
      <c r="BM532" s="152" t="n"/>
      <c r="BN532" s="152" t="n"/>
      <c r="BO532" s="152" t="n"/>
      <c r="BP532" s="155" t="n"/>
      <c r="BQ532" s="152" t="n"/>
      <c r="BR532" s="152" t="n"/>
      <c r="BS532" s="152" t="n"/>
      <c r="BT532" s="152" t="n"/>
      <c r="BU532" s="152" t="n"/>
      <c r="BV532" s="152" t="n"/>
      <c r="BW532" s="152" t="n"/>
      <c r="BX532" s="165" t="n"/>
      <c r="BY532" s="150" t="n"/>
      <c r="BZ532" s="150" t="n"/>
      <c r="CA532" s="150" t="n"/>
      <c r="CB532" s="174" t="n"/>
      <c r="CC532" s="156" t="n"/>
      <c r="CD532" s="156" t="n"/>
      <c r="CE532" s="167">
        <f>IFERROR(__xludf.DUMMYFUNCTION("""COMPUTED_VALUE"""),"")</f>
        <v/>
      </c>
      <c r="CF532" s="158">
        <f>IFERROR(__xludf.DUMMYFUNCTION("""COMPUTED_VALUE"""),"")</f>
        <v/>
      </c>
      <c r="CG532" s="148" t="n"/>
      <c r="CH532" s="148" t="n"/>
      <c r="CI532" s="148" t="n"/>
      <c r="CJ532" s="148" t="n"/>
      <c r="CK532" s="148" t="n"/>
      <c r="CL532" s="148" t="n"/>
      <c r="CM532" s="148" t="n"/>
      <c r="CN532" s="148" t="n"/>
      <c r="CO532" s="148" t="n"/>
      <c r="CP532" s="148" t="n"/>
      <c r="CQ532" s="148" t="n"/>
      <c r="CR532" s="148" t="n"/>
      <c r="CS532" s="148" t="n"/>
      <c r="CT532" s="148" t="n"/>
      <c r="CU532" s="148" t="n"/>
      <c r="CV532" s="148" t="n"/>
    </row>
    <row r="533">
      <c r="A533" s="162" t="n"/>
      <c r="B533" s="64" t="n"/>
      <c r="C533" s="129" t="n"/>
      <c r="D533" s="130" t="inlineStr"/>
      <c r="E533" s="150" t="inlineStr"/>
      <c r="F533" s="150" t="inlineStr"/>
      <c r="G533" s="150" t="n"/>
      <c r="H533" s="152" t="n"/>
      <c r="I533" s="152" t="n"/>
      <c r="J533" s="152" t="n"/>
      <c r="K533" s="152" t="n"/>
      <c r="L533" s="152" t="n"/>
      <c r="M533" s="152" t="n"/>
      <c r="N533" s="152" t="n"/>
      <c r="O533" s="152" t="n"/>
      <c r="P533" s="152" t="n"/>
      <c r="Q533" s="152" t="n"/>
      <c r="R533" s="152" t="n"/>
      <c r="S533" s="165" t="n"/>
      <c r="T533" s="152" t="n"/>
      <c r="U533" s="152" t="n"/>
      <c r="V533" s="152" t="n"/>
      <c r="W533" s="152" t="n"/>
      <c r="X533" s="152" t="n"/>
      <c r="Y533" s="152" t="n"/>
      <c r="Z533" s="152" t="n"/>
      <c r="AA533" s="152" t="n"/>
      <c r="AB533" s="152" t="n"/>
      <c r="AC533" s="152" t="n"/>
      <c r="AD533" s="152" t="n"/>
      <c r="AE533" s="152" t="n"/>
      <c r="AF533" s="152" t="n"/>
      <c r="AG533" s="152" t="n"/>
      <c r="AH533" s="152" t="n"/>
      <c r="AI533" s="152" t="n"/>
      <c r="AJ533" s="152" t="n"/>
      <c r="AK533" s="152" t="n"/>
      <c r="AL533" s="152" t="n"/>
      <c r="AM533" s="152" t="n"/>
      <c r="AN533" s="166" t="n"/>
      <c r="AO533" s="155" t="n"/>
      <c r="AP533" s="152" t="n"/>
      <c r="AQ533" s="152" t="n"/>
      <c r="AR533" s="152" t="n"/>
      <c r="AS533" s="152" t="n"/>
      <c r="AT533" s="152" t="n"/>
      <c r="AU533" s="155" t="n"/>
      <c r="AV533" s="152" t="n"/>
      <c r="AW533" s="152" t="n"/>
      <c r="AX533" s="152" t="n"/>
      <c r="AY533" s="152" t="n"/>
      <c r="AZ533" s="152" t="n"/>
      <c r="BA533" s="165" t="n"/>
      <c r="BB533" s="165" t="n"/>
      <c r="BC533" s="152" t="n"/>
      <c r="BD533" s="152" t="n"/>
      <c r="BE533" s="152" t="n"/>
      <c r="BF533" s="152" t="n"/>
      <c r="BG533" s="155" t="n"/>
      <c r="BH533" s="152" t="n"/>
      <c r="BI533" s="152" t="n"/>
      <c r="BJ533" s="152" t="n"/>
      <c r="BK533" s="152" t="n"/>
      <c r="BL533" s="152" t="n"/>
      <c r="BM533" s="152" t="n"/>
      <c r="BN533" s="152" t="n"/>
      <c r="BO533" s="152" t="n"/>
      <c r="BP533" s="155" t="n"/>
      <c r="BQ533" s="152" t="n"/>
      <c r="BR533" s="152" t="n"/>
      <c r="BS533" s="152" t="n"/>
      <c r="BT533" s="152" t="n"/>
      <c r="BU533" s="152" t="n"/>
      <c r="BV533" s="152" t="n"/>
      <c r="BW533" s="152" t="n"/>
      <c r="BX533" s="165" t="n"/>
      <c r="BY533" s="150" t="n"/>
      <c r="BZ533" s="150" t="n"/>
      <c r="CA533" s="150" t="n"/>
      <c r="CB533" s="174" t="n"/>
      <c r="CC533" s="156" t="n"/>
      <c r="CD533" s="156" t="n"/>
      <c r="CE533" s="167">
        <f>IFERROR(__xludf.DUMMYFUNCTION("""COMPUTED_VALUE"""),"")</f>
        <v/>
      </c>
      <c r="CF533" s="158">
        <f>IFERROR(__xludf.DUMMYFUNCTION("""COMPUTED_VALUE"""),"")</f>
        <v/>
      </c>
      <c r="CG533" s="148" t="n"/>
      <c r="CH533" s="148" t="n"/>
      <c r="CI533" s="148" t="n"/>
      <c r="CJ533" s="148" t="n"/>
      <c r="CK533" s="148" t="n"/>
      <c r="CL533" s="148" t="n"/>
      <c r="CM533" s="148" t="n"/>
      <c r="CN533" s="148" t="n"/>
      <c r="CO533" s="148" t="n"/>
      <c r="CP533" s="148" t="n"/>
      <c r="CQ533" s="148" t="n"/>
      <c r="CR533" s="148" t="n"/>
      <c r="CS533" s="148" t="n"/>
      <c r="CT533" s="148" t="n"/>
      <c r="CU533" s="148" t="n"/>
      <c r="CV533" s="148" t="n"/>
    </row>
    <row r="534">
      <c r="A534" s="162" t="n"/>
      <c r="B534" s="64" t="n"/>
      <c r="C534" s="129" t="n"/>
      <c r="D534" s="130" t="inlineStr"/>
      <c r="E534" s="150" t="inlineStr"/>
      <c r="F534" s="150" t="inlineStr"/>
      <c r="G534" s="150" t="n"/>
      <c r="H534" s="152" t="n"/>
      <c r="I534" s="152" t="n"/>
      <c r="J534" s="152" t="n"/>
      <c r="K534" s="152" t="n"/>
      <c r="L534" s="152" t="n"/>
      <c r="M534" s="152" t="n"/>
      <c r="N534" s="152" t="n"/>
      <c r="O534" s="152" t="n"/>
      <c r="P534" s="152" t="n"/>
      <c r="Q534" s="152" t="n"/>
      <c r="R534" s="152" t="n"/>
      <c r="S534" s="165" t="n"/>
      <c r="T534" s="152" t="n"/>
      <c r="U534" s="152" t="n"/>
      <c r="V534" s="152" t="n"/>
      <c r="W534" s="152" t="n"/>
      <c r="X534" s="152" t="n"/>
      <c r="Y534" s="152" t="n"/>
      <c r="Z534" s="152" t="n"/>
      <c r="AA534" s="152" t="n"/>
      <c r="AB534" s="152" t="n"/>
      <c r="AC534" s="152" t="n"/>
      <c r="AD534" s="152" t="n"/>
      <c r="AE534" s="152" t="n"/>
      <c r="AF534" s="152" t="n"/>
      <c r="AG534" s="152" t="n"/>
      <c r="AH534" s="152" t="n"/>
      <c r="AI534" s="152" t="n"/>
      <c r="AJ534" s="152" t="n"/>
      <c r="AK534" s="152" t="n"/>
      <c r="AL534" s="152" t="n"/>
      <c r="AM534" s="152" t="n"/>
      <c r="AN534" s="166" t="n"/>
      <c r="AO534" s="155" t="n"/>
      <c r="AP534" s="152" t="n"/>
      <c r="AQ534" s="152" t="n"/>
      <c r="AR534" s="152" t="n"/>
      <c r="AS534" s="152" t="n"/>
      <c r="AT534" s="152" t="n"/>
      <c r="AU534" s="155" t="n"/>
      <c r="AV534" s="152" t="n"/>
      <c r="AW534" s="152" t="n"/>
      <c r="AX534" s="152" t="n"/>
      <c r="AY534" s="152" t="n"/>
      <c r="AZ534" s="152" t="n"/>
      <c r="BA534" s="165" t="n"/>
      <c r="BB534" s="165" t="n"/>
      <c r="BC534" s="152" t="n"/>
      <c r="BD534" s="152" t="n"/>
      <c r="BE534" s="152" t="n"/>
      <c r="BF534" s="152" t="n"/>
      <c r="BG534" s="155" t="n"/>
      <c r="BH534" s="152" t="n"/>
      <c r="BI534" s="152" t="n"/>
      <c r="BJ534" s="152" t="n"/>
      <c r="BK534" s="152" t="n"/>
      <c r="BL534" s="152" t="n"/>
      <c r="BM534" s="152" t="n"/>
      <c r="BN534" s="152" t="n"/>
      <c r="BO534" s="152" t="n"/>
      <c r="BP534" s="155" t="n"/>
      <c r="BQ534" s="152" t="n"/>
      <c r="BR534" s="152" t="n"/>
      <c r="BS534" s="152" t="n"/>
      <c r="BT534" s="152" t="n"/>
      <c r="BU534" s="152" t="n"/>
      <c r="BV534" s="152" t="n"/>
      <c r="BW534" s="152" t="n"/>
      <c r="BX534" s="165" t="n"/>
      <c r="BY534" s="150" t="n"/>
      <c r="BZ534" s="150" t="n"/>
      <c r="CA534" s="150" t="n"/>
      <c r="CB534" s="174" t="n"/>
      <c r="CC534" s="156" t="n"/>
      <c r="CD534" s="156" t="n"/>
      <c r="CE534" s="167">
        <f>IFERROR(__xludf.DUMMYFUNCTION("""COMPUTED_VALUE"""),"")</f>
        <v/>
      </c>
      <c r="CF534" s="158">
        <f>IFERROR(__xludf.DUMMYFUNCTION("""COMPUTED_VALUE"""),"")</f>
        <v/>
      </c>
      <c r="CG534" s="148" t="n"/>
      <c r="CH534" s="148" t="n"/>
      <c r="CI534" s="148" t="n"/>
      <c r="CJ534" s="148" t="n"/>
      <c r="CK534" s="148" t="n"/>
      <c r="CL534" s="148" t="n"/>
      <c r="CM534" s="148" t="n"/>
      <c r="CN534" s="148" t="n"/>
      <c r="CO534" s="148" t="n"/>
      <c r="CP534" s="148" t="n"/>
      <c r="CQ534" s="148" t="n"/>
      <c r="CR534" s="148" t="n"/>
      <c r="CS534" s="148" t="n"/>
      <c r="CT534" s="148" t="n"/>
      <c r="CU534" s="148" t="n"/>
      <c r="CV534" s="148" t="n"/>
    </row>
    <row r="535">
      <c r="A535" s="162" t="n"/>
      <c r="B535" s="64" t="n"/>
      <c r="C535" s="129" t="n"/>
      <c r="D535" s="130" t="inlineStr"/>
      <c r="E535" s="150" t="inlineStr"/>
      <c r="F535" s="150" t="inlineStr"/>
      <c r="G535" s="150" t="n"/>
      <c r="H535" s="152" t="n"/>
      <c r="I535" s="152" t="n"/>
      <c r="J535" s="152" t="n"/>
      <c r="K535" s="152" t="n"/>
      <c r="L535" s="152" t="n"/>
      <c r="M535" s="152" t="n"/>
      <c r="N535" s="152" t="n"/>
      <c r="O535" s="152" t="n"/>
      <c r="P535" s="152" t="n"/>
      <c r="Q535" s="152" t="n"/>
      <c r="R535" s="152" t="n"/>
      <c r="S535" s="165" t="n"/>
      <c r="T535" s="152" t="n"/>
      <c r="U535" s="152" t="n"/>
      <c r="V535" s="152" t="n"/>
      <c r="W535" s="152" t="n"/>
      <c r="X535" s="152" t="n"/>
      <c r="Y535" s="152" t="n"/>
      <c r="Z535" s="152" t="n"/>
      <c r="AA535" s="152" t="n"/>
      <c r="AB535" s="152" t="n"/>
      <c r="AC535" s="152" t="n"/>
      <c r="AD535" s="152" t="n"/>
      <c r="AE535" s="152" t="n"/>
      <c r="AF535" s="152" t="n"/>
      <c r="AG535" s="152" t="n"/>
      <c r="AH535" s="152" t="n"/>
      <c r="AI535" s="152" t="n"/>
      <c r="AJ535" s="152" t="n"/>
      <c r="AK535" s="152" t="n"/>
      <c r="AL535" s="152" t="n"/>
      <c r="AM535" s="152" t="n"/>
      <c r="AN535" s="166" t="n"/>
      <c r="AO535" s="155" t="n"/>
      <c r="AP535" s="152" t="n"/>
      <c r="AQ535" s="152" t="n"/>
      <c r="AR535" s="152" t="n"/>
      <c r="AS535" s="152" t="n"/>
      <c r="AT535" s="152" t="n"/>
      <c r="AU535" s="155" t="n"/>
      <c r="AV535" s="152" t="n"/>
      <c r="AW535" s="152" t="n"/>
      <c r="AX535" s="152" t="n"/>
      <c r="AY535" s="152" t="n"/>
      <c r="AZ535" s="152" t="n"/>
      <c r="BA535" s="165" t="n"/>
      <c r="BB535" s="165" t="n"/>
      <c r="BC535" s="152" t="n"/>
      <c r="BD535" s="152" t="n"/>
      <c r="BE535" s="152" t="n"/>
      <c r="BF535" s="152" t="n"/>
      <c r="BG535" s="155" t="n"/>
      <c r="BH535" s="152" t="n"/>
      <c r="BI535" s="152" t="n"/>
      <c r="BJ535" s="152" t="n"/>
      <c r="BK535" s="152" t="n"/>
      <c r="BL535" s="152" t="n"/>
      <c r="BM535" s="152" t="n"/>
      <c r="BN535" s="152" t="n"/>
      <c r="BO535" s="152" t="n"/>
      <c r="BP535" s="155" t="n"/>
      <c r="BQ535" s="152" t="n"/>
      <c r="BR535" s="152" t="n"/>
      <c r="BS535" s="152" t="n"/>
      <c r="BT535" s="152" t="n"/>
      <c r="BU535" s="152" t="n"/>
      <c r="BV535" s="152" t="n"/>
      <c r="BW535" s="152" t="n"/>
      <c r="BX535" s="165" t="n"/>
      <c r="BY535" s="150" t="n"/>
      <c r="BZ535" s="150" t="n"/>
      <c r="CA535" s="150" t="n"/>
      <c r="CB535" s="174" t="n"/>
      <c r="CC535" s="156" t="n"/>
      <c r="CD535" s="156" t="n"/>
      <c r="CE535" s="167">
        <f>IFERROR(__xludf.DUMMYFUNCTION("""COMPUTED_VALUE"""),"")</f>
        <v/>
      </c>
      <c r="CF535" s="158">
        <f>IFERROR(__xludf.DUMMYFUNCTION("""COMPUTED_VALUE"""),"")</f>
        <v/>
      </c>
      <c r="CG535" s="148" t="n"/>
      <c r="CH535" s="148" t="n"/>
      <c r="CI535" s="148" t="n"/>
      <c r="CJ535" s="148" t="n"/>
      <c r="CK535" s="148" t="n"/>
      <c r="CL535" s="148" t="n"/>
      <c r="CM535" s="148" t="n"/>
      <c r="CN535" s="148" t="n"/>
      <c r="CO535" s="148" t="n"/>
      <c r="CP535" s="148" t="n"/>
      <c r="CQ535" s="148" t="n"/>
      <c r="CR535" s="148" t="n"/>
      <c r="CS535" s="148" t="n"/>
      <c r="CT535" s="148" t="n"/>
      <c r="CU535" s="148" t="n"/>
      <c r="CV535" s="148" t="n"/>
    </row>
    <row r="536">
      <c r="A536" s="162" t="n"/>
      <c r="B536" s="64" t="n"/>
      <c r="C536" s="129" t="n"/>
      <c r="D536" s="130" t="inlineStr"/>
      <c r="E536" s="150" t="inlineStr"/>
      <c r="F536" s="150" t="inlineStr"/>
      <c r="G536" s="150" t="n"/>
      <c r="H536" s="152" t="n"/>
      <c r="I536" s="152" t="n"/>
      <c r="J536" s="152" t="n"/>
      <c r="K536" s="152" t="n"/>
      <c r="L536" s="152" t="n"/>
      <c r="M536" s="152" t="n"/>
      <c r="N536" s="152" t="n"/>
      <c r="O536" s="152" t="n"/>
      <c r="P536" s="152" t="n"/>
      <c r="Q536" s="152" t="n"/>
      <c r="R536" s="152" t="n"/>
      <c r="S536" s="165" t="n"/>
      <c r="T536" s="152" t="n"/>
      <c r="U536" s="152" t="n"/>
      <c r="V536" s="152" t="n"/>
      <c r="W536" s="152" t="n"/>
      <c r="X536" s="152" t="n"/>
      <c r="Y536" s="152" t="n"/>
      <c r="Z536" s="152" t="n"/>
      <c r="AA536" s="152" t="n"/>
      <c r="AB536" s="152" t="n"/>
      <c r="AC536" s="152" t="n"/>
      <c r="AD536" s="152" t="n"/>
      <c r="AE536" s="152" t="n"/>
      <c r="AF536" s="152" t="n"/>
      <c r="AG536" s="152" t="n"/>
      <c r="AH536" s="152" t="n"/>
      <c r="AI536" s="152" t="n"/>
      <c r="AJ536" s="152" t="n"/>
      <c r="AK536" s="152" t="n"/>
      <c r="AL536" s="152" t="n"/>
      <c r="AM536" s="152" t="n"/>
      <c r="AN536" s="166" t="n"/>
      <c r="AO536" s="155" t="n"/>
      <c r="AP536" s="152" t="n"/>
      <c r="AQ536" s="152" t="n"/>
      <c r="AR536" s="152" t="n"/>
      <c r="AS536" s="152" t="n"/>
      <c r="AT536" s="152" t="n"/>
      <c r="AU536" s="155" t="n"/>
      <c r="AV536" s="152" t="n"/>
      <c r="AW536" s="152" t="n"/>
      <c r="AX536" s="152" t="n"/>
      <c r="AY536" s="152" t="n"/>
      <c r="AZ536" s="152" t="n"/>
      <c r="BA536" s="165" t="n"/>
      <c r="BB536" s="165" t="n"/>
      <c r="BC536" s="152" t="n"/>
      <c r="BD536" s="152" t="n"/>
      <c r="BE536" s="152" t="n"/>
      <c r="BF536" s="152" t="n"/>
      <c r="BG536" s="155" t="n"/>
      <c r="BH536" s="152" t="n"/>
      <c r="BI536" s="152" t="n"/>
      <c r="BJ536" s="152" t="n"/>
      <c r="BK536" s="152" t="n"/>
      <c r="BL536" s="152" t="n"/>
      <c r="BM536" s="152" t="n"/>
      <c r="BN536" s="152" t="n"/>
      <c r="BO536" s="152" t="n"/>
      <c r="BP536" s="155" t="n"/>
      <c r="BQ536" s="152" t="n"/>
      <c r="BR536" s="152" t="n"/>
      <c r="BS536" s="152" t="n"/>
      <c r="BT536" s="152" t="n"/>
      <c r="BU536" s="152" t="n"/>
      <c r="BV536" s="152" t="n"/>
      <c r="BW536" s="152" t="n"/>
      <c r="BX536" s="165" t="n"/>
      <c r="BY536" s="150" t="n"/>
      <c r="BZ536" s="150" t="n"/>
      <c r="CA536" s="150" t="n"/>
      <c r="CB536" s="174" t="n"/>
      <c r="CC536" s="156" t="n"/>
      <c r="CD536" s="156" t="n"/>
      <c r="CE536" s="167">
        <f>IFERROR(__xludf.DUMMYFUNCTION("""COMPUTED_VALUE"""),"")</f>
        <v/>
      </c>
      <c r="CF536" s="158">
        <f>IFERROR(__xludf.DUMMYFUNCTION("""COMPUTED_VALUE"""),"")</f>
        <v/>
      </c>
      <c r="CG536" s="148" t="n"/>
      <c r="CH536" s="148" t="n"/>
      <c r="CI536" s="148" t="n"/>
      <c r="CJ536" s="148" t="n"/>
      <c r="CK536" s="148" t="n"/>
      <c r="CL536" s="148" t="n"/>
      <c r="CM536" s="148" t="n"/>
      <c r="CN536" s="148" t="n"/>
      <c r="CO536" s="148" t="n"/>
      <c r="CP536" s="148" t="n"/>
      <c r="CQ536" s="148" t="n"/>
      <c r="CR536" s="148" t="n"/>
      <c r="CS536" s="148" t="n"/>
      <c r="CT536" s="148" t="n"/>
      <c r="CU536" s="148" t="n"/>
      <c r="CV536" s="148" t="n"/>
    </row>
    <row r="537">
      <c r="A537" s="162" t="n"/>
      <c r="B537" s="64" t="n"/>
      <c r="C537" s="129" t="n"/>
      <c r="D537" s="130" t="inlineStr"/>
      <c r="E537" s="150" t="inlineStr"/>
      <c r="F537" s="150" t="inlineStr"/>
      <c r="G537" s="150" t="n"/>
      <c r="H537" s="152" t="n"/>
      <c r="I537" s="152" t="n"/>
      <c r="J537" s="152" t="n"/>
      <c r="K537" s="152" t="n"/>
      <c r="L537" s="152" t="n"/>
      <c r="M537" s="152" t="n"/>
      <c r="N537" s="152" t="n"/>
      <c r="O537" s="152" t="n"/>
      <c r="P537" s="152" t="n"/>
      <c r="Q537" s="152" t="n"/>
      <c r="R537" s="152" t="n"/>
      <c r="S537" s="165" t="n"/>
      <c r="T537" s="152" t="n"/>
      <c r="U537" s="152" t="n"/>
      <c r="V537" s="152" t="n"/>
      <c r="W537" s="152" t="n"/>
      <c r="X537" s="152" t="n"/>
      <c r="Y537" s="152" t="n"/>
      <c r="Z537" s="152" t="n"/>
      <c r="AA537" s="152" t="n"/>
      <c r="AB537" s="152" t="n"/>
      <c r="AC537" s="152" t="n"/>
      <c r="AD537" s="152" t="n"/>
      <c r="AE537" s="152" t="n"/>
      <c r="AF537" s="152" t="n"/>
      <c r="AG537" s="152" t="n"/>
      <c r="AH537" s="152" t="n"/>
      <c r="AI537" s="152" t="n"/>
      <c r="AJ537" s="152" t="n"/>
      <c r="AK537" s="152" t="n"/>
      <c r="AL537" s="152" t="n"/>
      <c r="AM537" s="152" t="n"/>
      <c r="AN537" s="166" t="n"/>
      <c r="AO537" s="155" t="n"/>
      <c r="AP537" s="152" t="n"/>
      <c r="AQ537" s="152" t="n"/>
      <c r="AR537" s="152" t="n"/>
      <c r="AS537" s="152" t="n"/>
      <c r="AT537" s="152" t="n"/>
      <c r="AU537" s="155" t="n"/>
      <c r="AV537" s="152" t="n"/>
      <c r="AW537" s="152" t="n"/>
      <c r="AX537" s="152" t="n"/>
      <c r="AY537" s="152" t="n"/>
      <c r="AZ537" s="152" t="n"/>
      <c r="BA537" s="165" t="n"/>
      <c r="BB537" s="165" t="n"/>
      <c r="BC537" s="152" t="n"/>
      <c r="BD537" s="152" t="n"/>
      <c r="BE537" s="152" t="n"/>
      <c r="BF537" s="152" t="n"/>
      <c r="BG537" s="155" t="n"/>
      <c r="BH537" s="152" t="n"/>
      <c r="BI537" s="152" t="n"/>
      <c r="BJ537" s="152" t="n"/>
      <c r="BK537" s="152" t="n"/>
      <c r="BL537" s="152" t="n"/>
      <c r="BM537" s="152" t="n"/>
      <c r="BN537" s="152" t="n"/>
      <c r="BO537" s="152" t="n"/>
      <c r="BP537" s="155" t="n"/>
      <c r="BQ537" s="152" t="n"/>
      <c r="BR537" s="152" t="n"/>
      <c r="BS537" s="152" t="n"/>
      <c r="BT537" s="152" t="n"/>
      <c r="BU537" s="152" t="n"/>
      <c r="BV537" s="152" t="n"/>
      <c r="BW537" s="152" t="n"/>
      <c r="BX537" s="165" t="n"/>
      <c r="BY537" s="150" t="n"/>
      <c r="BZ537" s="150" t="n"/>
      <c r="CA537" s="150" t="n"/>
      <c r="CB537" s="174" t="n"/>
      <c r="CC537" s="156" t="n"/>
      <c r="CD537" s="156" t="n"/>
      <c r="CE537" s="167">
        <f>IFERROR(__xludf.DUMMYFUNCTION("""COMPUTED_VALUE"""),"")</f>
        <v/>
      </c>
      <c r="CF537" s="158">
        <f>IFERROR(__xludf.DUMMYFUNCTION("""COMPUTED_VALUE"""),"")</f>
        <v/>
      </c>
      <c r="CG537" s="148" t="n"/>
      <c r="CH537" s="148" t="n"/>
      <c r="CI537" s="148" t="n"/>
      <c r="CJ537" s="148" t="n"/>
      <c r="CK537" s="148" t="n"/>
      <c r="CL537" s="148" t="n"/>
      <c r="CM537" s="148" t="n"/>
      <c r="CN537" s="148" t="n"/>
      <c r="CO537" s="148" t="n"/>
      <c r="CP537" s="148" t="n"/>
      <c r="CQ537" s="148" t="n"/>
      <c r="CR537" s="148" t="n"/>
      <c r="CS537" s="148" t="n"/>
      <c r="CT537" s="148" t="n"/>
      <c r="CU537" s="148" t="n"/>
      <c r="CV537" s="148" t="n"/>
    </row>
    <row r="538">
      <c r="A538" s="162" t="n"/>
      <c r="B538" s="64" t="n"/>
      <c r="C538" s="129" t="n"/>
      <c r="D538" s="130" t="inlineStr"/>
      <c r="E538" s="150" t="inlineStr"/>
      <c r="F538" s="150" t="inlineStr"/>
      <c r="G538" s="150" t="n"/>
      <c r="H538" s="152" t="n"/>
      <c r="I538" s="152" t="n"/>
      <c r="J538" s="152" t="n"/>
      <c r="K538" s="152" t="n"/>
      <c r="L538" s="152" t="n"/>
      <c r="M538" s="152" t="n"/>
      <c r="N538" s="152" t="n"/>
      <c r="O538" s="152" t="n"/>
      <c r="P538" s="152" t="n"/>
      <c r="Q538" s="152" t="n"/>
      <c r="R538" s="152" t="n"/>
      <c r="S538" s="165" t="n"/>
      <c r="T538" s="152" t="n"/>
      <c r="U538" s="152" t="n"/>
      <c r="V538" s="152" t="n"/>
      <c r="W538" s="152" t="n"/>
      <c r="X538" s="152" t="n"/>
      <c r="Y538" s="152" t="n"/>
      <c r="Z538" s="152" t="n"/>
      <c r="AA538" s="152" t="n"/>
      <c r="AB538" s="152" t="n"/>
      <c r="AC538" s="152" t="n"/>
      <c r="AD538" s="152" t="n"/>
      <c r="AE538" s="152" t="n"/>
      <c r="AF538" s="152" t="n"/>
      <c r="AG538" s="152" t="n"/>
      <c r="AH538" s="152" t="n"/>
      <c r="AI538" s="152" t="n"/>
      <c r="AJ538" s="152" t="n"/>
      <c r="AK538" s="152" t="n"/>
      <c r="AL538" s="152" t="n"/>
      <c r="AM538" s="152" t="n"/>
      <c r="AN538" s="166" t="n"/>
      <c r="AO538" s="155" t="n"/>
      <c r="AP538" s="152" t="n"/>
      <c r="AQ538" s="152" t="n"/>
      <c r="AR538" s="152" t="n"/>
      <c r="AS538" s="152" t="n"/>
      <c r="AT538" s="152" t="n"/>
      <c r="AU538" s="155" t="n"/>
      <c r="AV538" s="152" t="n"/>
      <c r="AW538" s="152" t="n"/>
      <c r="AX538" s="152" t="n"/>
      <c r="AY538" s="152" t="n"/>
      <c r="AZ538" s="152" t="n"/>
      <c r="BA538" s="165" t="n"/>
      <c r="BB538" s="165" t="n"/>
      <c r="BC538" s="152" t="n"/>
      <c r="BD538" s="152" t="n"/>
      <c r="BE538" s="152" t="n"/>
      <c r="BF538" s="152" t="n"/>
      <c r="BG538" s="155" t="n"/>
      <c r="BH538" s="152" t="n"/>
      <c r="BI538" s="152" t="n"/>
      <c r="BJ538" s="152" t="n"/>
      <c r="BK538" s="152" t="n"/>
      <c r="BL538" s="152" t="n"/>
      <c r="BM538" s="152" t="n"/>
      <c r="BN538" s="152" t="n"/>
      <c r="BO538" s="152" t="n"/>
      <c r="BP538" s="155" t="n"/>
      <c r="BQ538" s="152" t="n"/>
      <c r="BR538" s="152" t="n"/>
      <c r="BS538" s="152" t="n"/>
      <c r="BT538" s="152" t="n"/>
      <c r="BU538" s="152" t="n"/>
      <c r="BV538" s="152" t="n"/>
      <c r="BW538" s="152" t="n"/>
      <c r="BX538" s="165" t="n"/>
      <c r="BY538" s="150" t="n"/>
      <c r="BZ538" s="150" t="n"/>
      <c r="CA538" s="150" t="n"/>
      <c r="CB538" s="174" t="n"/>
      <c r="CC538" s="156" t="n"/>
      <c r="CD538" s="156" t="n"/>
      <c r="CE538" s="167">
        <f>IFERROR(__xludf.DUMMYFUNCTION("""COMPUTED_VALUE"""),"")</f>
        <v/>
      </c>
      <c r="CF538" s="158">
        <f>IFERROR(__xludf.DUMMYFUNCTION("""COMPUTED_VALUE"""),"")</f>
        <v/>
      </c>
      <c r="CG538" s="148" t="n"/>
      <c r="CH538" s="148" t="n"/>
      <c r="CI538" s="148" t="n"/>
      <c r="CJ538" s="148" t="n"/>
      <c r="CK538" s="148" t="n"/>
      <c r="CL538" s="148" t="n"/>
      <c r="CM538" s="148" t="n"/>
      <c r="CN538" s="148" t="n"/>
      <c r="CO538" s="148" t="n"/>
      <c r="CP538" s="148" t="n"/>
      <c r="CQ538" s="148" t="n"/>
      <c r="CR538" s="148" t="n"/>
      <c r="CS538" s="148" t="n"/>
      <c r="CT538" s="148" t="n"/>
      <c r="CU538" s="148" t="n"/>
      <c r="CV538" s="148" t="n"/>
    </row>
    <row r="539">
      <c r="A539" s="162" t="n"/>
      <c r="B539" s="64" t="n"/>
      <c r="C539" s="129" t="n"/>
      <c r="D539" s="130" t="inlineStr"/>
      <c r="E539" s="150" t="inlineStr"/>
      <c r="F539" s="150" t="inlineStr"/>
      <c r="G539" s="150" t="n"/>
      <c r="H539" s="152" t="n"/>
      <c r="I539" s="152" t="n"/>
      <c r="J539" s="152" t="n"/>
      <c r="K539" s="152" t="n"/>
      <c r="L539" s="152" t="n"/>
      <c r="M539" s="152" t="n"/>
      <c r="N539" s="152" t="n"/>
      <c r="O539" s="152" t="n"/>
      <c r="P539" s="152" t="n"/>
      <c r="Q539" s="152" t="n"/>
      <c r="R539" s="152" t="n"/>
      <c r="S539" s="165" t="n"/>
      <c r="T539" s="152" t="n"/>
      <c r="U539" s="152" t="n"/>
      <c r="V539" s="152" t="n"/>
      <c r="W539" s="152" t="n"/>
      <c r="X539" s="152" t="n"/>
      <c r="Y539" s="152" t="n"/>
      <c r="Z539" s="152" t="n"/>
      <c r="AA539" s="152" t="n"/>
      <c r="AB539" s="152" t="n"/>
      <c r="AC539" s="152" t="n"/>
      <c r="AD539" s="152" t="n"/>
      <c r="AE539" s="152" t="n"/>
      <c r="AF539" s="152" t="n"/>
      <c r="AG539" s="152" t="n"/>
      <c r="AH539" s="152" t="n"/>
      <c r="AI539" s="152" t="n"/>
      <c r="AJ539" s="152" t="n"/>
      <c r="AK539" s="152" t="n"/>
      <c r="AL539" s="152" t="n"/>
      <c r="AM539" s="152" t="n"/>
      <c r="AN539" s="166" t="n"/>
      <c r="AO539" s="155" t="n"/>
      <c r="AP539" s="152" t="n"/>
      <c r="AQ539" s="152" t="n"/>
      <c r="AR539" s="152" t="n"/>
      <c r="AS539" s="152" t="n"/>
      <c r="AT539" s="152" t="n"/>
      <c r="AU539" s="155" t="n"/>
      <c r="AV539" s="152" t="n"/>
      <c r="AW539" s="152" t="n"/>
      <c r="AX539" s="152" t="n"/>
      <c r="AY539" s="152" t="n"/>
      <c r="AZ539" s="152" t="n"/>
      <c r="BA539" s="165" t="n"/>
      <c r="BB539" s="165" t="n"/>
      <c r="BC539" s="152" t="n"/>
      <c r="BD539" s="152" t="n"/>
      <c r="BE539" s="152" t="n"/>
      <c r="BF539" s="152" t="n"/>
      <c r="BG539" s="155" t="n"/>
      <c r="BH539" s="152" t="n"/>
      <c r="BI539" s="152" t="n"/>
      <c r="BJ539" s="152" t="n"/>
      <c r="BK539" s="152" t="n"/>
      <c r="BL539" s="152" t="n"/>
      <c r="BM539" s="152" t="n"/>
      <c r="BN539" s="152" t="n"/>
      <c r="BO539" s="152" t="n"/>
      <c r="BP539" s="155" t="n"/>
      <c r="BQ539" s="152" t="n"/>
      <c r="BR539" s="152" t="n"/>
      <c r="BS539" s="152" t="n"/>
      <c r="BT539" s="152" t="n"/>
      <c r="BU539" s="152" t="n"/>
      <c r="BV539" s="152" t="n"/>
      <c r="BW539" s="152" t="n"/>
      <c r="BX539" s="165" t="n"/>
      <c r="BY539" s="150" t="n"/>
      <c r="BZ539" s="150" t="n"/>
      <c r="CA539" s="150" t="n"/>
      <c r="CB539" s="174" t="n"/>
      <c r="CC539" s="156" t="n"/>
      <c r="CD539" s="156" t="n"/>
      <c r="CE539" s="167">
        <f>IFERROR(__xludf.DUMMYFUNCTION("""COMPUTED_VALUE"""),"")</f>
        <v/>
      </c>
      <c r="CF539" s="158">
        <f>IFERROR(__xludf.DUMMYFUNCTION("""COMPUTED_VALUE"""),"")</f>
        <v/>
      </c>
      <c r="CG539" s="148" t="n"/>
      <c r="CH539" s="148" t="n"/>
      <c r="CI539" s="148" t="n"/>
      <c r="CJ539" s="148" t="n"/>
      <c r="CK539" s="148" t="n"/>
      <c r="CL539" s="148" t="n"/>
      <c r="CM539" s="148" t="n"/>
      <c r="CN539" s="148" t="n"/>
      <c r="CO539" s="148" t="n"/>
      <c r="CP539" s="148" t="n"/>
      <c r="CQ539" s="148" t="n"/>
      <c r="CR539" s="148" t="n"/>
      <c r="CS539" s="148" t="n"/>
      <c r="CT539" s="148" t="n"/>
      <c r="CU539" s="148" t="n"/>
      <c r="CV539" s="148" t="n"/>
    </row>
    <row r="540">
      <c r="A540" s="162" t="n"/>
      <c r="B540" s="64" t="n"/>
      <c r="C540" s="129" t="n"/>
      <c r="D540" s="130" t="inlineStr"/>
      <c r="E540" s="150" t="inlineStr"/>
      <c r="F540" s="150" t="inlineStr"/>
      <c r="G540" s="150" t="n"/>
      <c r="H540" s="152" t="n"/>
      <c r="I540" s="152" t="n"/>
      <c r="J540" s="152" t="n"/>
      <c r="K540" s="152" t="n"/>
      <c r="L540" s="152" t="n"/>
      <c r="M540" s="152" t="n"/>
      <c r="N540" s="152" t="n"/>
      <c r="O540" s="152" t="n"/>
      <c r="P540" s="152" t="n"/>
      <c r="Q540" s="152" t="n"/>
      <c r="R540" s="152" t="n"/>
      <c r="S540" s="165" t="n"/>
      <c r="T540" s="152" t="n"/>
      <c r="U540" s="152" t="n"/>
      <c r="V540" s="152" t="n"/>
      <c r="W540" s="152" t="n"/>
      <c r="X540" s="152" t="n"/>
      <c r="Y540" s="152" t="n"/>
      <c r="Z540" s="152" t="n"/>
      <c r="AA540" s="152" t="n"/>
      <c r="AB540" s="152" t="n"/>
      <c r="AC540" s="152" t="n"/>
      <c r="AD540" s="152" t="n"/>
      <c r="AE540" s="152" t="n"/>
      <c r="AF540" s="152" t="n"/>
      <c r="AG540" s="152" t="n"/>
      <c r="AH540" s="152" t="n"/>
      <c r="AI540" s="152" t="n"/>
      <c r="AJ540" s="152" t="n"/>
      <c r="AK540" s="152" t="n"/>
      <c r="AL540" s="152" t="n"/>
      <c r="AM540" s="152" t="n"/>
      <c r="AN540" s="166" t="n"/>
      <c r="AO540" s="155" t="n"/>
      <c r="AP540" s="152" t="n"/>
      <c r="AQ540" s="152" t="n"/>
      <c r="AR540" s="152" t="n"/>
      <c r="AS540" s="152" t="n"/>
      <c r="AT540" s="152" t="n"/>
      <c r="AU540" s="155" t="n"/>
      <c r="AV540" s="152" t="n"/>
      <c r="AW540" s="152" t="n"/>
      <c r="AX540" s="152" t="n"/>
      <c r="AY540" s="152" t="n"/>
      <c r="AZ540" s="152" t="n"/>
      <c r="BA540" s="165" t="n"/>
      <c r="BB540" s="165" t="n"/>
      <c r="BC540" s="152" t="n"/>
      <c r="BD540" s="152" t="n"/>
      <c r="BE540" s="152" t="n"/>
      <c r="BF540" s="152" t="n"/>
      <c r="BG540" s="155" t="n"/>
      <c r="BH540" s="152" t="n"/>
      <c r="BI540" s="152" t="n"/>
      <c r="BJ540" s="152" t="n"/>
      <c r="BK540" s="152" t="n"/>
      <c r="BL540" s="152" t="n"/>
      <c r="BM540" s="152" t="n"/>
      <c r="BN540" s="152" t="n"/>
      <c r="BO540" s="152" t="n"/>
      <c r="BP540" s="155" t="n"/>
      <c r="BQ540" s="152" t="n"/>
      <c r="BR540" s="152" t="n"/>
      <c r="BS540" s="152" t="n"/>
      <c r="BT540" s="152" t="n"/>
      <c r="BU540" s="152" t="n"/>
      <c r="BV540" s="152" t="n"/>
      <c r="BW540" s="152" t="n"/>
      <c r="BX540" s="165" t="n"/>
      <c r="BY540" s="150" t="n"/>
      <c r="BZ540" s="150" t="n"/>
      <c r="CA540" s="150" t="n"/>
      <c r="CB540" s="174" t="n"/>
      <c r="CC540" s="156" t="n"/>
      <c r="CD540" s="156" t="n"/>
      <c r="CE540" s="167">
        <f>IFERROR(__xludf.DUMMYFUNCTION("""COMPUTED_VALUE"""),"")</f>
        <v/>
      </c>
      <c r="CF540" s="158">
        <f>IFERROR(__xludf.DUMMYFUNCTION("""COMPUTED_VALUE"""),"")</f>
        <v/>
      </c>
      <c r="CG540" s="148" t="n"/>
      <c r="CH540" s="148" t="n"/>
      <c r="CI540" s="148" t="n"/>
      <c r="CJ540" s="148" t="n"/>
      <c r="CK540" s="148" t="n"/>
      <c r="CL540" s="148" t="n"/>
      <c r="CM540" s="148" t="n"/>
      <c r="CN540" s="148" t="n"/>
      <c r="CO540" s="148" t="n"/>
      <c r="CP540" s="148" t="n"/>
      <c r="CQ540" s="148" t="n"/>
      <c r="CR540" s="148" t="n"/>
      <c r="CS540" s="148" t="n"/>
      <c r="CT540" s="148" t="n"/>
      <c r="CU540" s="148" t="n"/>
      <c r="CV540" s="148" t="n"/>
    </row>
    <row r="541">
      <c r="A541" s="162" t="n"/>
      <c r="B541" s="64" t="n"/>
      <c r="C541" s="129" t="n"/>
      <c r="D541" s="130" t="inlineStr"/>
      <c r="E541" s="150" t="inlineStr"/>
      <c r="F541" s="150" t="inlineStr"/>
      <c r="G541" s="150" t="n"/>
      <c r="H541" s="152" t="n"/>
      <c r="I541" s="152" t="n"/>
      <c r="J541" s="152" t="n"/>
      <c r="K541" s="152" t="n"/>
      <c r="L541" s="152" t="n"/>
      <c r="M541" s="152" t="n"/>
      <c r="N541" s="152" t="n"/>
      <c r="O541" s="152" t="n"/>
      <c r="P541" s="152" t="n"/>
      <c r="Q541" s="152" t="n"/>
      <c r="R541" s="152" t="n"/>
      <c r="S541" s="165" t="n"/>
      <c r="T541" s="152" t="n"/>
      <c r="U541" s="152" t="n"/>
      <c r="V541" s="152" t="n"/>
      <c r="W541" s="152" t="n"/>
      <c r="X541" s="152" t="n"/>
      <c r="Y541" s="152" t="n"/>
      <c r="Z541" s="152" t="n"/>
      <c r="AA541" s="152" t="n"/>
      <c r="AB541" s="152" t="n"/>
      <c r="AC541" s="152" t="n"/>
      <c r="AD541" s="152" t="n"/>
      <c r="AE541" s="152" t="n"/>
      <c r="AF541" s="152" t="n"/>
      <c r="AG541" s="152" t="n"/>
      <c r="AH541" s="152" t="n"/>
      <c r="AI541" s="152" t="n"/>
      <c r="AJ541" s="152" t="n"/>
      <c r="AK541" s="152" t="n"/>
      <c r="AL541" s="152" t="n"/>
      <c r="AM541" s="152" t="n"/>
      <c r="AN541" s="166" t="n"/>
      <c r="AO541" s="155" t="n"/>
      <c r="AP541" s="152" t="n"/>
      <c r="AQ541" s="152" t="n"/>
      <c r="AR541" s="152" t="n"/>
      <c r="AS541" s="152" t="n"/>
      <c r="AT541" s="152" t="n"/>
      <c r="AU541" s="155" t="n"/>
      <c r="AV541" s="152" t="n"/>
      <c r="AW541" s="152" t="n"/>
      <c r="AX541" s="152" t="n"/>
      <c r="AY541" s="152" t="n"/>
      <c r="AZ541" s="152" t="n"/>
      <c r="BA541" s="165" t="n"/>
      <c r="BB541" s="165" t="n"/>
      <c r="BC541" s="152" t="n"/>
      <c r="BD541" s="152" t="n"/>
      <c r="BE541" s="152" t="n"/>
      <c r="BF541" s="152" t="n"/>
      <c r="BG541" s="155" t="n"/>
      <c r="BH541" s="152" t="n"/>
      <c r="BI541" s="152" t="n"/>
      <c r="BJ541" s="152" t="n"/>
      <c r="BK541" s="152" t="n"/>
      <c r="BL541" s="152" t="n"/>
      <c r="BM541" s="152" t="n"/>
      <c r="BN541" s="152" t="n"/>
      <c r="BO541" s="152" t="n"/>
      <c r="BP541" s="155" t="n"/>
      <c r="BQ541" s="152" t="n"/>
      <c r="BR541" s="152" t="n"/>
      <c r="BS541" s="152" t="n"/>
      <c r="BT541" s="152" t="n"/>
      <c r="BU541" s="152" t="n"/>
      <c r="BV541" s="152" t="n"/>
      <c r="BW541" s="152" t="n"/>
      <c r="BX541" s="165" t="n"/>
      <c r="BY541" s="150" t="n"/>
      <c r="BZ541" s="150" t="n"/>
      <c r="CA541" s="150" t="n"/>
      <c r="CB541" s="174" t="n"/>
      <c r="CC541" s="156" t="n"/>
      <c r="CD541" s="156" t="n"/>
      <c r="CE541" s="167">
        <f>IFERROR(__xludf.DUMMYFUNCTION("""COMPUTED_VALUE"""),"")</f>
        <v/>
      </c>
      <c r="CF541" s="158">
        <f>IFERROR(__xludf.DUMMYFUNCTION("""COMPUTED_VALUE"""),"")</f>
        <v/>
      </c>
      <c r="CG541" s="148" t="n"/>
      <c r="CH541" s="148" t="n"/>
      <c r="CI541" s="148" t="n"/>
      <c r="CJ541" s="148" t="n"/>
      <c r="CK541" s="148" t="n"/>
      <c r="CL541" s="148" t="n"/>
      <c r="CM541" s="148" t="n"/>
      <c r="CN541" s="148" t="n"/>
      <c r="CO541" s="148" t="n"/>
      <c r="CP541" s="148" t="n"/>
      <c r="CQ541" s="148" t="n"/>
      <c r="CR541" s="148" t="n"/>
      <c r="CS541" s="148" t="n"/>
      <c r="CT541" s="148" t="n"/>
      <c r="CU541" s="148" t="n"/>
      <c r="CV541" s="148" t="n"/>
    </row>
    <row r="542">
      <c r="A542" s="162" t="n"/>
      <c r="B542" s="64" t="n"/>
      <c r="C542" s="129" t="n"/>
      <c r="D542" s="130" t="inlineStr"/>
      <c r="E542" s="150" t="inlineStr"/>
      <c r="F542" s="150" t="inlineStr"/>
      <c r="G542" s="150" t="n"/>
      <c r="H542" s="152" t="n"/>
      <c r="I542" s="152" t="n"/>
      <c r="J542" s="152" t="n"/>
      <c r="K542" s="152" t="n"/>
      <c r="L542" s="152" t="n"/>
      <c r="M542" s="152" t="n"/>
      <c r="N542" s="152" t="n"/>
      <c r="O542" s="152" t="n"/>
      <c r="P542" s="152" t="n"/>
      <c r="Q542" s="152" t="n"/>
      <c r="R542" s="152" t="n"/>
      <c r="S542" s="165" t="n"/>
      <c r="T542" s="152" t="n"/>
      <c r="U542" s="152" t="n"/>
      <c r="V542" s="152" t="n"/>
      <c r="W542" s="152" t="n"/>
      <c r="X542" s="152" t="n"/>
      <c r="Y542" s="152" t="n"/>
      <c r="Z542" s="152" t="n"/>
      <c r="AA542" s="152" t="n"/>
      <c r="AB542" s="152" t="n"/>
      <c r="AC542" s="152" t="n"/>
      <c r="AD542" s="152" t="n"/>
      <c r="AE542" s="152" t="n"/>
      <c r="AF542" s="152" t="n"/>
      <c r="AG542" s="152" t="n"/>
      <c r="AH542" s="152" t="n"/>
      <c r="AI542" s="152" t="n"/>
      <c r="AJ542" s="152" t="n"/>
      <c r="AK542" s="152" t="n"/>
      <c r="AL542" s="152" t="n"/>
      <c r="AM542" s="152" t="n"/>
      <c r="AN542" s="166" t="n"/>
      <c r="AO542" s="155" t="n"/>
      <c r="AP542" s="152" t="n"/>
      <c r="AQ542" s="152" t="n"/>
      <c r="AR542" s="152" t="n"/>
      <c r="AS542" s="152" t="n"/>
      <c r="AT542" s="152" t="n"/>
      <c r="AU542" s="155" t="n"/>
      <c r="AV542" s="152" t="n"/>
      <c r="AW542" s="152" t="n"/>
      <c r="AX542" s="152" t="n"/>
      <c r="AY542" s="152" t="n"/>
      <c r="AZ542" s="152" t="n"/>
      <c r="BA542" s="165" t="n"/>
      <c r="BB542" s="165" t="n"/>
      <c r="BC542" s="152" t="n"/>
      <c r="BD542" s="152" t="n"/>
      <c r="BE542" s="152" t="n"/>
      <c r="BF542" s="152" t="n"/>
      <c r="BG542" s="155" t="n"/>
      <c r="BH542" s="152" t="n"/>
      <c r="BI542" s="152" t="n"/>
      <c r="BJ542" s="152" t="n"/>
      <c r="BK542" s="152" t="n"/>
      <c r="BL542" s="152" t="n"/>
      <c r="BM542" s="152" t="n"/>
      <c r="BN542" s="152" t="n"/>
      <c r="BO542" s="152" t="n"/>
      <c r="BP542" s="155" t="n"/>
      <c r="BQ542" s="152" t="n"/>
      <c r="BR542" s="152" t="n"/>
      <c r="BS542" s="152" t="n"/>
      <c r="BT542" s="152" t="n"/>
      <c r="BU542" s="152" t="n"/>
      <c r="BV542" s="152" t="n"/>
      <c r="BW542" s="152" t="n"/>
      <c r="BX542" s="165" t="n"/>
      <c r="BY542" s="150" t="n"/>
      <c r="BZ542" s="150" t="n"/>
      <c r="CA542" s="150" t="n"/>
      <c r="CB542" s="174" t="n"/>
      <c r="CC542" s="156" t="n"/>
      <c r="CD542" s="156" t="n"/>
      <c r="CE542" s="167">
        <f>IFERROR(__xludf.DUMMYFUNCTION("""COMPUTED_VALUE"""),"")</f>
        <v/>
      </c>
      <c r="CF542" s="158">
        <f>IFERROR(__xludf.DUMMYFUNCTION("""COMPUTED_VALUE"""),"")</f>
        <v/>
      </c>
      <c r="CG542" s="148" t="n"/>
      <c r="CH542" s="148" t="n"/>
      <c r="CI542" s="148" t="n"/>
      <c r="CJ542" s="148" t="n"/>
      <c r="CK542" s="148" t="n"/>
      <c r="CL542" s="148" t="n"/>
      <c r="CM542" s="148" t="n"/>
      <c r="CN542" s="148" t="n"/>
      <c r="CO542" s="148" t="n"/>
      <c r="CP542" s="148" t="n"/>
      <c r="CQ542" s="148" t="n"/>
      <c r="CR542" s="148" t="n"/>
      <c r="CS542" s="148" t="n"/>
      <c r="CT542" s="148" t="n"/>
      <c r="CU542" s="148" t="n"/>
      <c r="CV542" s="148" t="n"/>
    </row>
    <row r="543">
      <c r="A543" s="162" t="n"/>
      <c r="B543" s="64" t="n"/>
      <c r="C543" s="129" t="n"/>
      <c r="D543" s="130" t="inlineStr"/>
      <c r="E543" s="150" t="inlineStr"/>
      <c r="F543" s="150" t="inlineStr"/>
      <c r="G543" s="150" t="n"/>
      <c r="H543" s="152" t="n"/>
      <c r="I543" s="152" t="n"/>
      <c r="J543" s="152" t="n"/>
      <c r="K543" s="152" t="n"/>
      <c r="L543" s="152" t="n"/>
      <c r="M543" s="152" t="n"/>
      <c r="N543" s="152" t="n"/>
      <c r="O543" s="152" t="n"/>
      <c r="P543" s="152" t="n"/>
      <c r="Q543" s="152" t="n"/>
      <c r="R543" s="152" t="n"/>
      <c r="S543" s="165" t="n"/>
      <c r="T543" s="152" t="n"/>
      <c r="U543" s="152" t="n"/>
      <c r="V543" s="152" t="n"/>
      <c r="W543" s="152" t="n"/>
      <c r="X543" s="152" t="n"/>
      <c r="Y543" s="152" t="n"/>
      <c r="Z543" s="152" t="n"/>
      <c r="AA543" s="152" t="n"/>
      <c r="AB543" s="152" t="n"/>
      <c r="AC543" s="152" t="n"/>
      <c r="AD543" s="152" t="n"/>
      <c r="AE543" s="152" t="n"/>
      <c r="AF543" s="152" t="n"/>
      <c r="AG543" s="152" t="n"/>
      <c r="AH543" s="152" t="n"/>
      <c r="AI543" s="152" t="n"/>
      <c r="AJ543" s="152" t="n"/>
      <c r="AK543" s="152" t="n"/>
      <c r="AL543" s="152" t="n"/>
      <c r="AM543" s="152" t="n"/>
      <c r="AN543" s="166" t="n"/>
      <c r="AO543" s="155" t="n"/>
      <c r="AP543" s="152" t="n"/>
      <c r="AQ543" s="152" t="n"/>
      <c r="AR543" s="152" t="n"/>
      <c r="AS543" s="152" t="n"/>
      <c r="AT543" s="152" t="n"/>
      <c r="AU543" s="155" t="n"/>
      <c r="AV543" s="152" t="n"/>
      <c r="AW543" s="152" t="n"/>
      <c r="AX543" s="152" t="n"/>
      <c r="AY543" s="152" t="n"/>
      <c r="AZ543" s="152" t="n"/>
      <c r="BA543" s="165" t="n"/>
      <c r="BB543" s="165" t="n"/>
      <c r="BC543" s="152" t="n"/>
      <c r="BD543" s="152" t="n"/>
      <c r="BE543" s="152" t="n"/>
      <c r="BF543" s="152" t="n"/>
      <c r="BG543" s="155" t="n"/>
      <c r="BH543" s="152" t="n"/>
      <c r="BI543" s="152" t="n"/>
      <c r="BJ543" s="152" t="n"/>
      <c r="BK543" s="152" t="n"/>
      <c r="BL543" s="152" t="n"/>
      <c r="BM543" s="152" t="n"/>
      <c r="BN543" s="152" t="n"/>
      <c r="BO543" s="152" t="n"/>
      <c r="BP543" s="155" t="n"/>
      <c r="BQ543" s="152" t="n"/>
      <c r="BR543" s="152" t="n"/>
      <c r="BS543" s="152" t="n"/>
      <c r="BT543" s="152" t="n"/>
      <c r="BU543" s="152" t="n"/>
      <c r="BV543" s="152" t="n"/>
      <c r="BW543" s="152" t="n"/>
      <c r="BX543" s="165" t="n"/>
      <c r="BY543" s="150" t="n"/>
      <c r="BZ543" s="150" t="n"/>
      <c r="CA543" s="150" t="n"/>
      <c r="CB543" s="174" t="n"/>
      <c r="CC543" s="156" t="n"/>
      <c r="CD543" s="156" t="n"/>
      <c r="CE543" s="167">
        <f>IFERROR(__xludf.DUMMYFUNCTION("""COMPUTED_VALUE"""),"")</f>
        <v/>
      </c>
      <c r="CF543" s="158">
        <f>IFERROR(__xludf.DUMMYFUNCTION("""COMPUTED_VALUE"""),"")</f>
        <v/>
      </c>
      <c r="CG543" s="148" t="n"/>
      <c r="CH543" s="148" t="n"/>
      <c r="CI543" s="148" t="n"/>
      <c r="CJ543" s="148" t="n"/>
      <c r="CK543" s="148" t="n"/>
      <c r="CL543" s="148" t="n"/>
      <c r="CM543" s="148" t="n"/>
      <c r="CN543" s="148" t="n"/>
      <c r="CO543" s="148" t="n"/>
      <c r="CP543" s="148" t="n"/>
      <c r="CQ543" s="148" t="n"/>
      <c r="CR543" s="148" t="n"/>
      <c r="CS543" s="148" t="n"/>
      <c r="CT543" s="148" t="n"/>
      <c r="CU543" s="148" t="n"/>
      <c r="CV543" s="148" t="n"/>
    </row>
    <row r="544">
      <c r="A544" s="162" t="n"/>
      <c r="B544" s="64" t="n"/>
      <c r="C544" s="129" t="n"/>
      <c r="D544" s="130" t="inlineStr"/>
      <c r="E544" s="150" t="inlineStr"/>
      <c r="F544" s="150" t="inlineStr"/>
      <c r="G544" s="150" t="n"/>
      <c r="H544" s="152" t="n"/>
      <c r="I544" s="152" t="n"/>
      <c r="J544" s="152" t="n"/>
      <c r="K544" s="152" t="n"/>
      <c r="L544" s="152" t="n"/>
      <c r="M544" s="152" t="n"/>
      <c r="N544" s="152" t="n"/>
      <c r="O544" s="152" t="n"/>
      <c r="P544" s="152" t="n"/>
      <c r="Q544" s="152" t="n"/>
      <c r="R544" s="152" t="n"/>
      <c r="S544" s="165" t="n"/>
      <c r="T544" s="152" t="n"/>
      <c r="U544" s="152" t="n"/>
      <c r="V544" s="152" t="n"/>
      <c r="W544" s="152" t="n"/>
      <c r="X544" s="152" t="n"/>
      <c r="Y544" s="152" t="n"/>
      <c r="Z544" s="152" t="n"/>
      <c r="AA544" s="152" t="n"/>
      <c r="AB544" s="152" t="n"/>
      <c r="AC544" s="152" t="n"/>
      <c r="AD544" s="152" t="n"/>
      <c r="AE544" s="152" t="n"/>
      <c r="AF544" s="152" t="n"/>
      <c r="AG544" s="152" t="n"/>
      <c r="AH544" s="152" t="n"/>
      <c r="AI544" s="152" t="n"/>
      <c r="AJ544" s="152" t="n"/>
      <c r="AK544" s="152" t="n"/>
      <c r="AL544" s="152" t="n"/>
      <c r="AM544" s="152" t="n"/>
      <c r="AN544" s="166" t="n"/>
      <c r="AO544" s="155" t="n"/>
      <c r="AP544" s="152" t="n"/>
      <c r="AQ544" s="152" t="n"/>
      <c r="AR544" s="152" t="n"/>
      <c r="AS544" s="152" t="n"/>
      <c r="AT544" s="152" t="n"/>
      <c r="AU544" s="155" t="n"/>
      <c r="AV544" s="152" t="n"/>
      <c r="AW544" s="152" t="n"/>
      <c r="AX544" s="152" t="n"/>
      <c r="AY544" s="152" t="n"/>
      <c r="AZ544" s="152" t="n"/>
      <c r="BA544" s="165" t="n"/>
      <c r="BB544" s="165" t="n"/>
      <c r="BC544" s="152" t="n"/>
      <c r="BD544" s="152" t="n"/>
      <c r="BE544" s="152" t="n"/>
      <c r="BF544" s="152" t="n"/>
      <c r="BG544" s="155" t="n"/>
      <c r="BH544" s="152" t="n"/>
      <c r="BI544" s="152" t="n"/>
      <c r="BJ544" s="152" t="n"/>
      <c r="BK544" s="152" t="n"/>
      <c r="BL544" s="152" t="n"/>
      <c r="BM544" s="152" t="n"/>
      <c r="BN544" s="152" t="n"/>
      <c r="BO544" s="152" t="n"/>
      <c r="BP544" s="155" t="n"/>
      <c r="BQ544" s="152" t="n"/>
      <c r="BR544" s="152" t="n"/>
      <c r="BS544" s="152" t="n"/>
      <c r="BT544" s="152" t="n"/>
      <c r="BU544" s="152" t="n"/>
      <c r="BV544" s="152" t="n"/>
      <c r="BW544" s="152" t="n"/>
      <c r="BX544" s="165" t="n"/>
      <c r="BY544" s="150" t="n"/>
      <c r="BZ544" s="150" t="n"/>
      <c r="CA544" s="150" t="n"/>
      <c r="CB544" s="174" t="n"/>
      <c r="CC544" s="156" t="n"/>
      <c r="CD544" s="156" t="n"/>
      <c r="CE544" s="167">
        <f>IFERROR(__xludf.DUMMYFUNCTION("""COMPUTED_VALUE"""),"")</f>
        <v/>
      </c>
      <c r="CF544" s="158">
        <f>IFERROR(__xludf.DUMMYFUNCTION("""COMPUTED_VALUE"""),"")</f>
        <v/>
      </c>
      <c r="CG544" s="148" t="n"/>
      <c r="CH544" s="148" t="n"/>
      <c r="CI544" s="148" t="n"/>
      <c r="CJ544" s="148" t="n"/>
      <c r="CK544" s="148" t="n"/>
      <c r="CL544" s="148" t="n"/>
      <c r="CM544" s="148" t="n"/>
      <c r="CN544" s="148" t="n"/>
      <c r="CO544" s="148" t="n"/>
      <c r="CP544" s="148" t="n"/>
      <c r="CQ544" s="148" t="n"/>
      <c r="CR544" s="148" t="n"/>
      <c r="CS544" s="148" t="n"/>
      <c r="CT544" s="148" t="n"/>
      <c r="CU544" s="148" t="n"/>
      <c r="CV544" s="148" t="n"/>
    </row>
    <row r="545">
      <c r="A545" s="162" t="n"/>
      <c r="B545" s="64" t="n"/>
      <c r="C545" s="129" t="n"/>
      <c r="D545" s="130" t="inlineStr"/>
      <c r="E545" s="150" t="inlineStr"/>
      <c r="F545" s="150" t="inlineStr"/>
      <c r="G545" s="150" t="n"/>
      <c r="H545" s="152" t="n"/>
      <c r="I545" s="152" t="n"/>
      <c r="J545" s="152" t="n"/>
      <c r="K545" s="152" t="n"/>
      <c r="L545" s="152" t="n"/>
      <c r="M545" s="152" t="n"/>
      <c r="N545" s="152" t="n"/>
      <c r="O545" s="152" t="n"/>
      <c r="P545" s="152" t="n"/>
      <c r="Q545" s="152" t="n"/>
      <c r="R545" s="152" t="n"/>
      <c r="S545" s="165" t="n"/>
      <c r="T545" s="152" t="n"/>
      <c r="U545" s="152" t="n"/>
      <c r="V545" s="152" t="n"/>
      <c r="W545" s="152" t="n"/>
      <c r="X545" s="152" t="n"/>
      <c r="Y545" s="152" t="n"/>
      <c r="Z545" s="152" t="n"/>
      <c r="AA545" s="152" t="n"/>
      <c r="AB545" s="152" t="n"/>
      <c r="AC545" s="152" t="n"/>
      <c r="AD545" s="152" t="n"/>
      <c r="AE545" s="152" t="n"/>
      <c r="AF545" s="152" t="n"/>
      <c r="AG545" s="152" t="n"/>
      <c r="AH545" s="152" t="n"/>
      <c r="AI545" s="152" t="n"/>
      <c r="AJ545" s="152" t="n"/>
      <c r="AK545" s="152" t="n"/>
      <c r="AL545" s="152" t="n"/>
      <c r="AM545" s="152" t="n"/>
      <c r="AN545" s="166" t="n"/>
      <c r="AO545" s="155" t="n"/>
      <c r="AP545" s="152" t="n"/>
      <c r="AQ545" s="152" t="n"/>
      <c r="AR545" s="152" t="n"/>
      <c r="AS545" s="152" t="n"/>
      <c r="AT545" s="152" t="n"/>
      <c r="AU545" s="155" t="n"/>
      <c r="AV545" s="152" t="n"/>
      <c r="AW545" s="152" t="n"/>
      <c r="AX545" s="152" t="n"/>
      <c r="AY545" s="152" t="n"/>
      <c r="AZ545" s="152" t="n"/>
      <c r="BA545" s="165" t="n"/>
      <c r="BB545" s="165" t="n"/>
      <c r="BC545" s="152" t="n"/>
      <c r="BD545" s="152" t="n"/>
      <c r="BE545" s="152" t="n"/>
      <c r="BF545" s="152" t="n"/>
      <c r="BG545" s="155" t="n"/>
      <c r="BH545" s="152" t="n"/>
      <c r="BI545" s="152" t="n"/>
      <c r="BJ545" s="152" t="n"/>
      <c r="BK545" s="152" t="n"/>
      <c r="BL545" s="152" t="n"/>
      <c r="BM545" s="152" t="n"/>
      <c r="BN545" s="152" t="n"/>
      <c r="BO545" s="152" t="n"/>
      <c r="BP545" s="155" t="n"/>
      <c r="BQ545" s="152" t="n"/>
      <c r="BR545" s="152" t="n"/>
      <c r="BS545" s="152" t="n"/>
      <c r="BT545" s="152" t="n"/>
      <c r="BU545" s="152" t="n"/>
      <c r="BV545" s="152" t="n"/>
      <c r="BW545" s="152" t="n"/>
      <c r="BX545" s="165" t="n"/>
      <c r="BY545" s="150" t="n"/>
      <c r="BZ545" s="150" t="n"/>
      <c r="CA545" s="150" t="n"/>
      <c r="CB545" s="174" t="n"/>
      <c r="CC545" s="156" t="n"/>
      <c r="CD545" s="156" t="n"/>
      <c r="CE545" s="167">
        <f>IFERROR(__xludf.DUMMYFUNCTION("""COMPUTED_VALUE"""),"")</f>
        <v/>
      </c>
      <c r="CF545" s="158">
        <f>IFERROR(__xludf.DUMMYFUNCTION("""COMPUTED_VALUE"""),"")</f>
        <v/>
      </c>
      <c r="CG545" s="148" t="n"/>
      <c r="CH545" s="148" t="n"/>
      <c r="CI545" s="148" t="n"/>
      <c r="CJ545" s="148" t="n"/>
      <c r="CK545" s="148" t="n"/>
      <c r="CL545" s="148" t="n"/>
      <c r="CM545" s="148" t="n"/>
      <c r="CN545" s="148" t="n"/>
      <c r="CO545" s="148" t="n"/>
      <c r="CP545" s="148" t="n"/>
      <c r="CQ545" s="148" t="n"/>
      <c r="CR545" s="148" t="n"/>
      <c r="CS545" s="148" t="n"/>
      <c r="CT545" s="148" t="n"/>
      <c r="CU545" s="148" t="n"/>
      <c r="CV545" s="148" t="n"/>
    </row>
    <row r="546">
      <c r="A546" s="162" t="n"/>
      <c r="B546" s="64" t="n"/>
      <c r="C546" s="129" t="n"/>
      <c r="D546" s="130" t="inlineStr"/>
      <c r="E546" s="150" t="inlineStr"/>
      <c r="F546" s="150" t="inlineStr"/>
      <c r="G546" s="150" t="n"/>
      <c r="H546" s="152" t="n"/>
      <c r="I546" s="152" t="n"/>
      <c r="J546" s="152" t="n"/>
      <c r="K546" s="152" t="n"/>
      <c r="L546" s="152" t="n"/>
      <c r="M546" s="152" t="n"/>
      <c r="N546" s="152" t="n"/>
      <c r="O546" s="152" t="n"/>
      <c r="P546" s="152" t="n"/>
      <c r="Q546" s="152" t="n"/>
      <c r="R546" s="152" t="n"/>
      <c r="S546" s="165" t="n"/>
      <c r="T546" s="152" t="n"/>
      <c r="U546" s="152" t="n"/>
      <c r="V546" s="152" t="n"/>
      <c r="W546" s="152" t="n"/>
      <c r="X546" s="152" t="n"/>
      <c r="Y546" s="152" t="n"/>
      <c r="Z546" s="152" t="n"/>
      <c r="AA546" s="152" t="n"/>
      <c r="AB546" s="152" t="n"/>
      <c r="AC546" s="152" t="n"/>
      <c r="AD546" s="152" t="n"/>
      <c r="AE546" s="152" t="n"/>
      <c r="AF546" s="152" t="n"/>
      <c r="AG546" s="152" t="n"/>
      <c r="AH546" s="152" t="n"/>
      <c r="AI546" s="152" t="n"/>
      <c r="AJ546" s="152" t="n"/>
      <c r="AK546" s="152" t="n"/>
      <c r="AL546" s="152" t="n"/>
      <c r="AM546" s="152" t="n"/>
      <c r="AN546" s="166" t="n"/>
      <c r="AO546" s="155" t="n"/>
      <c r="AP546" s="152" t="n"/>
      <c r="AQ546" s="152" t="n"/>
      <c r="AR546" s="152" t="n"/>
      <c r="AS546" s="152" t="n"/>
      <c r="AT546" s="152" t="n"/>
      <c r="AU546" s="155" t="n"/>
      <c r="AV546" s="152" t="n"/>
      <c r="AW546" s="152" t="n"/>
      <c r="AX546" s="152" t="n"/>
      <c r="AY546" s="152" t="n"/>
      <c r="AZ546" s="152" t="n"/>
      <c r="BA546" s="165" t="n"/>
      <c r="BB546" s="165" t="n"/>
      <c r="BC546" s="152" t="n"/>
      <c r="BD546" s="152" t="n"/>
      <c r="BE546" s="152" t="n"/>
      <c r="BF546" s="152" t="n"/>
      <c r="BG546" s="155" t="n"/>
      <c r="BH546" s="152" t="n"/>
      <c r="BI546" s="152" t="n"/>
      <c r="BJ546" s="152" t="n"/>
      <c r="BK546" s="152" t="n"/>
      <c r="BL546" s="152" t="n"/>
      <c r="BM546" s="152" t="n"/>
      <c r="BN546" s="152" t="n"/>
      <c r="BO546" s="152" t="n"/>
      <c r="BP546" s="155" t="n"/>
      <c r="BQ546" s="152" t="n"/>
      <c r="BR546" s="152" t="n"/>
      <c r="BS546" s="152" t="n"/>
      <c r="BT546" s="152" t="n"/>
      <c r="BU546" s="152" t="n"/>
      <c r="BV546" s="152" t="n"/>
      <c r="BW546" s="152" t="n"/>
      <c r="BX546" s="165" t="n"/>
      <c r="BY546" s="150" t="n"/>
      <c r="BZ546" s="150" t="n"/>
      <c r="CA546" s="150" t="n"/>
      <c r="CB546" s="174" t="n"/>
      <c r="CC546" s="156" t="n"/>
      <c r="CD546" s="156" t="n"/>
      <c r="CE546" s="167">
        <f>IFERROR(__xludf.DUMMYFUNCTION("""COMPUTED_VALUE"""),"")</f>
        <v/>
      </c>
      <c r="CF546" s="158">
        <f>IFERROR(__xludf.DUMMYFUNCTION("""COMPUTED_VALUE"""),"")</f>
        <v/>
      </c>
      <c r="CG546" s="148" t="n"/>
      <c r="CH546" s="148" t="n"/>
      <c r="CI546" s="148" t="n"/>
      <c r="CJ546" s="148" t="n"/>
      <c r="CK546" s="148" t="n"/>
      <c r="CL546" s="148" t="n"/>
      <c r="CM546" s="148" t="n"/>
      <c r="CN546" s="148" t="n"/>
      <c r="CO546" s="148" t="n"/>
      <c r="CP546" s="148" t="n"/>
      <c r="CQ546" s="148" t="n"/>
      <c r="CR546" s="148" t="n"/>
      <c r="CS546" s="148" t="n"/>
      <c r="CT546" s="148" t="n"/>
      <c r="CU546" s="148" t="n"/>
      <c r="CV546" s="148" t="n"/>
    </row>
    <row r="547">
      <c r="A547" s="162" t="n"/>
      <c r="B547" s="64" t="n"/>
      <c r="C547" s="129" t="n"/>
      <c r="D547" s="130" t="inlineStr"/>
      <c r="E547" s="150" t="inlineStr"/>
      <c r="F547" s="150" t="inlineStr"/>
      <c r="G547" s="150" t="n"/>
      <c r="H547" s="152" t="n"/>
      <c r="I547" s="152" t="n"/>
      <c r="J547" s="152" t="n"/>
      <c r="K547" s="152" t="n"/>
      <c r="L547" s="152" t="n"/>
      <c r="M547" s="152" t="n"/>
      <c r="N547" s="152" t="n"/>
      <c r="O547" s="152" t="n"/>
      <c r="P547" s="152" t="n"/>
      <c r="Q547" s="152" t="n"/>
      <c r="R547" s="152" t="n"/>
      <c r="S547" s="165" t="n"/>
      <c r="T547" s="152" t="n"/>
      <c r="U547" s="152" t="n"/>
      <c r="V547" s="152" t="n"/>
      <c r="W547" s="152" t="n"/>
      <c r="X547" s="152" t="n"/>
      <c r="Y547" s="152" t="n"/>
      <c r="Z547" s="152" t="n"/>
      <c r="AA547" s="152" t="n"/>
      <c r="AB547" s="152" t="n"/>
      <c r="AC547" s="152" t="n"/>
      <c r="AD547" s="152" t="n"/>
      <c r="AE547" s="152" t="n"/>
      <c r="AF547" s="152" t="n"/>
      <c r="AG547" s="152" t="n"/>
      <c r="AH547" s="152" t="n"/>
      <c r="AI547" s="152" t="n"/>
      <c r="AJ547" s="152" t="n"/>
      <c r="AK547" s="152" t="n"/>
      <c r="AL547" s="152" t="n"/>
      <c r="AM547" s="152" t="n"/>
      <c r="AN547" s="166" t="n"/>
      <c r="AO547" s="155" t="n"/>
      <c r="AP547" s="152" t="n"/>
      <c r="AQ547" s="152" t="n"/>
      <c r="AR547" s="152" t="n"/>
      <c r="AS547" s="152" t="n"/>
      <c r="AT547" s="152" t="n"/>
      <c r="AU547" s="155" t="n"/>
      <c r="AV547" s="152" t="n"/>
      <c r="AW547" s="152" t="n"/>
      <c r="AX547" s="152" t="n"/>
      <c r="AY547" s="152" t="n"/>
      <c r="AZ547" s="152" t="n"/>
      <c r="BA547" s="165" t="n"/>
      <c r="BB547" s="165" t="n"/>
      <c r="BC547" s="152" t="n"/>
      <c r="BD547" s="152" t="n"/>
      <c r="BE547" s="152" t="n"/>
      <c r="BF547" s="152" t="n"/>
      <c r="BG547" s="155" t="n"/>
      <c r="BH547" s="152" t="n"/>
      <c r="BI547" s="152" t="n"/>
      <c r="BJ547" s="152" t="n"/>
      <c r="BK547" s="152" t="n"/>
      <c r="BL547" s="152" t="n"/>
      <c r="BM547" s="152" t="n"/>
      <c r="BN547" s="152" t="n"/>
      <c r="BO547" s="152" t="n"/>
      <c r="BP547" s="155" t="n"/>
      <c r="BQ547" s="152" t="n"/>
      <c r="BR547" s="152" t="n"/>
      <c r="BS547" s="152" t="n"/>
      <c r="BT547" s="152" t="n"/>
      <c r="BU547" s="152" t="n"/>
      <c r="BV547" s="152" t="n"/>
      <c r="BW547" s="152" t="n"/>
      <c r="BX547" s="165" t="n"/>
      <c r="BY547" s="150" t="n"/>
      <c r="BZ547" s="150" t="n"/>
      <c r="CA547" s="150" t="n"/>
      <c r="CB547" s="174" t="n"/>
      <c r="CC547" s="156" t="n"/>
      <c r="CD547" s="156" t="n"/>
      <c r="CE547" s="167">
        <f>IFERROR(__xludf.DUMMYFUNCTION("""COMPUTED_VALUE"""),"")</f>
        <v/>
      </c>
      <c r="CF547" s="158">
        <f>IFERROR(__xludf.DUMMYFUNCTION("""COMPUTED_VALUE"""),"")</f>
        <v/>
      </c>
      <c r="CG547" s="148" t="n"/>
      <c r="CH547" s="148" t="n"/>
      <c r="CI547" s="148" t="n"/>
      <c r="CJ547" s="148" t="n"/>
      <c r="CK547" s="148" t="n"/>
      <c r="CL547" s="148" t="n"/>
      <c r="CM547" s="148" t="n"/>
      <c r="CN547" s="148" t="n"/>
      <c r="CO547" s="148" t="n"/>
      <c r="CP547" s="148" t="n"/>
      <c r="CQ547" s="148" t="n"/>
      <c r="CR547" s="148" t="n"/>
      <c r="CS547" s="148" t="n"/>
      <c r="CT547" s="148" t="n"/>
      <c r="CU547" s="148" t="n"/>
      <c r="CV547" s="148" t="n"/>
    </row>
    <row r="548">
      <c r="A548" s="162" t="n"/>
      <c r="B548" s="64" t="n"/>
      <c r="C548" s="129" t="n"/>
      <c r="D548" s="130" t="inlineStr"/>
      <c r="E548" s="150" t="inlineStr"/>
      <c r="F548" s="150" t="inlineStr"/>
      <c r="G548" s="150" t="n"/>
      <c r="H548" s="152" t="n"/>
      <c r="I548" s="152" t="n"/>
      <c r="J548" s="152" t="n"/>
      <c r="K548" s="152" t="n"/>
      <c r="L548" s="152" t="n"/>
      <c r="M548" s="152" t="n"/>
      <c r="N548" s="152" t="n"/>
      <c r="O548" s="152" t="n"/>
      <c r="P548" s="152" t="n"/>
      <c r="Q548" s="152" t="n"/>
      <c r="R548" s="152" t="n"/>
      <c r="S548" s="165" t="n"/>
      <c r="T548" s="152" t="n"/>
      <c r="U548" s="152" t="n"/>
      <c r="V548" s="152" t="n"/>
      <c r="W548" s="152" t="n"/>
      <c r="X548" s="152" t="n"/>
      <c r="Y548" s="152" t="n"/>
      <c r="Z548" s="152" t="n"/>
      <c r="AA548" s="152" t="n"/>
      <c r="AB548" s="152" t="n"/>
      <c r="AC548" s="152" t="n"/>
      <c r="AD548" s="152" t="n"/>
      <c r="AE548" s="152" t="n"/>
      <c r="AF548" s="152" t="n"/>
      <c r="AG548" s="152" t="n"/>
      <c r="AH548" s="152" t="n"/>
      <c r="AI548" s="152" t="n"/>
      <c r="AJ548" s="152" t="n"/>
      <c r="AK548" s="152" t="n"/>
      <c r="AL548" s="152" t="n"/>
      <c r="AM548" s="152" t="n"/>
      <c r="AN548" s="166" t="n"/>
      <c r="AO548" s="155" t="n"/>
      <c r="AP548" s="152" t="n"/>
      <c r="AQ548" s="152" t="n"/>
      <c r="AR548" s="152" t="n"/>
      <c r="AS548" s="152" t="n"/>
      <c r="AT548" s="152" t="n"/>
      <c r="AU548" s="155" t="n"/>
      <c r="AV548" s="152" t="n"/>
      <c r="AW548" s="152" t="n"/>
      <c r="AX548" s="152" t="n"/>
      <c r="AY548" s="152" t="n"/>
      <c r="AZ548" s="152" t="n"/>
      <c r="BA548" s="165" t="n"/>
      <c r="BB548" s="165" t="n"/>
      <c r="BC548" s="152" t="n"/>
      <c r="BD548" s="152" t="n"/>
      <c r="BE548" s="152" t="n"/>
      <c r="BF548" s="152" t="n"/>
      <c r="BG548" s="155" t="n"/>
      <c r="BH548" s="152" t="n"/>
      <c r="BI548" s="152" t="n"/>
      <c r="BJ548" s="152" t="n"/>
      <c r="BK548" s="152" t="n"/>
      <c r="BL548" s="152" t="n"/>
      <c r="BM548" s="152" t="n"/>
      <c r="BN548" s="152" t="n"/>
      <c r="BO548" s="152" t="n"/>
      <c r="BP548" s="155" t="n"/>
      <c r="BQ548" s="152" t="n"/>
      <c r="BR548" s="152" t="n"/>
      <c r="BS548" s="152" t="n"/>
      <c r="BT548" s="152" t="n"/>
      <c r="BU548" s="152" t="n"/>
      <c r="BV548" s="152" t="n"/>
      <c r="BW548" s="152" t="n"/>
      <c r="BX548" s="165" t="n"/>
      <c r="BY548" s="150" t="n"/>
      <c r="BZ548" s="150" t="n"/>
      <c r="CA548" s="150" t="n"/>
      <c r="CB548" s="174" t="n"/>
      <c r="CC548" s="156" t="n"/>
      <c r="CD548" s="156" t="n"/>
      <c r="CE548" s="167">
        <f>IFERROR(__xludf.DUMMYFUNCTION("""COMPUTED_VALUE"""),"")</f>
        <v/>
      </c>
      <c r="CF548" s="158">
        <f>IFERROR(__xludf.DUMMYFUNCTION("""COMPUTED_VALUE"""),"")</f>
        <v/>
      </c>
      <c r="CG548" s="148" t="n"/>
      <c r="CH548" s="148" t="n"/>
      <c r="CI548" s="148" t="n"/>
      <c r="CJ548" s="148" t="n"/>
      <c r="CK548" s="148" t="n"/>
      <c r="CL548" s="148" t="n"/>
      <c r="CM548" s="148" t="n"/>
      <c r="CN548" s="148" t="n"/>
      <c r="CO548" s="148" t="n"/>
      <c r="CP548" s="148" t="n"/>
      <c r="CQ548" s="148" t="n"/>
      <c r="CR548" s="148" t="n"/>
      <c r="CS548" s="148" t="n"/>
      <c r="CT548" s="148" t="n"/>
      <c r="CU548" s="148" t="n"/>
      <c r="CV548" s="148" t="n"/>
    </row>
    <row r="549">
      <c r="A549" s="162" t="n"/>
      <c r="B549" s="64" t="n"/>
      <c r="C549" s="129" t="n"/>
      <c r="D549" s="130" t="inlineStr"/>
      <c r="E549" s="150" t="inlineStr"/>
      <c r="F549" s="150" t="inlineStr"/>
      <c r="G549" s="150" t="n"/>
      <c r="H549" s="152" t="n"/>
      <c r="I549" s="152" t="n"/>
      <c r="J549" s="152" t="n"/>
      <c r="K549" s="152" t="n"/>
      <c r="L549" s="152" t="n"/>
      <c r="M549" s="152" t="n"/>
      <c r="N549" s="152" t="n"/>
      <c r="O549" s="152" t="n"/>
      <c r="P549" s="152" t="n"/>
      <c r="Q549" s="152" t="n"/>
      <c r="R549" s="152" t="n"/>
      <c r="S549" s="165" t="n"/>
      <c r="T549" s="152" t="n"/>
      <c r="U549" s="152" t="n"/>
      <c r="V549" s="152" t="n"/>
      <c r="W549" s="152" t="n"/>
      <c r="X549" s="152" t="n"/>
      <c r="Y549" s="152" t="n"/>
      <c r="Z549" s="152" t="n"/>
      <c r="AA549" s="152" t="n"/>
      <c r="AB549" s="152" t="n"/>
      <c r="AC549" s="152" t="n"/>
      <c r="AD549" s="152" t="n"/>
      <c r="AE549" s="152" t="n"/>
      <c r="AF549" s="152" t="n"/>
      <c r="AG549" s="152" t="n"/>
      <c r="AH549" s="152" t="n"/>
      <c r="AI549" s="152" t="n"/>
      <c r="AJ549" s="152" t="n"/>
      <c r="AK549" s="152" t="n"/>
      <c r="AL549" s="152" t="n"/>
      <c r="AM549" s="152" t="n"/>
      <c r="AN549" s="166" t="n"/>
      <c r="AO549" s="155" t="n"/>
      <c r="AP549" s="152" t="n"/>
      <c r="AQ549" s="152" t="n"/>
      <c r="AR549" s="152" t="n"/>
      <c r="AS549" s="152" t="n"/>
      <c r="AT549" s="152" t="n"/>
      <c r="AU549" s="155" t="n"/>
      <c r="AV549" s="152" t="n"/>
      <c r="AW549" s="152" t="n"/>
      <c r="AX549" s="152" t="n"/>
      <c r="AY549" s="152" t="n"/>
      <c r="AZ549" s="152" t="n"/>
      <c r="BA549" s="165" t="n"/>
      <c r="BB549" s="165" t="n"/>
      <c r="BC549" s="152" t="n"/>
      <c r="BD549" s="152" t="n"/>
      <c r="BE549" s="152" t="n"/>
      <c r="BF549" s="152" t="n"/>
      <c r="BG549" s="155" t="n"/>
      <c r="BH549" s="152" t="n"/>
      <c r="BI549" s="152" t="n"/>
      <c r="BJ549" s="152" t="n"/>
      <c r="BK549" s="152" t="n"/>
      <c r="BL549" s="152" t="n"/>
      <c r="BM549" s="152" t="n"/>
      <c r="BN549" s="152" t="n"/>
      <c r="BO549" s="152" t="n"/>
      <c r="BP549" s="155" t="n"/>
      <c r="BQ549" s="152" t="n"/>
      <c r="BR549" s="152" t="n"/>
      <c r="BS549" s="152" t="n"/>
      <c r="BT549" s="152" t="n"/>
      <c r="BU549" s="152" t="n"/>
      <c r="BV549" s="152" t="n"/>
      <c r="BW549" s="152" t="n"/>
      <c r="BX549" s="165" t="n"/>
      <c r="BY549" s="150" t="n"/>
      <c r="BZ549" s="150" t="n"/>
      <c r="CA549" s="150" t="n"/>
      <c r="CB549" s="174" t="n"/>
      <c r="CC549" s="156" t="n"/>
      <c r="CD549" s="156" t="n"/>
      <c r="CE549" s="167">
        <f>IFERROR(__xludf.DUMMYFUNCTION("""COMPUTED_VALUE"""),"")</f>
        <v/>
      </c>
      <c r="CF549" s="158">
        <f>IFERROR(__xludf.DUMMYFUNCTION("""COMPUTED_VALUE"""),"")</f>
        <v/>
      </c>
      <c r="CG549" s="148" t="n"/>
      <c r="CH549" s="148" t="n"/>
      <c r="CI549" s="148" t="n"/>
      <c r="CJ549" s="148" t="n"/>
      <c r="CK549" s="148" t="n"/>
      <c r="CL549" s="148" t="n"/>
      <c r="CM549" s="148" t="n"/>
      <c r="CN549" s="148" t="n"/>
      <c r="CO549" s="148" t="n"/>
      <c r="CP549" s="148" t="n"/>
      <c r="CQ549" s="148" t="n"/>
      <c r="CR549" s="148" t="n"/>
      <c r="CS549" s="148" t="n"/>
      <c r="CT549" s="148" t="n"/>
      <c r="CU549" s="148" t="n"/>
      <c r="CV549" s="148" t="n"/>
    </row>
    <row r="550">
      <c r="A550" s="162" t="n"/>
      <c r="B550" s="64" t="n"/>
      <c r="C550" s="129" t="n"/>
      <c r="D550" s="130" t="inlineStr"/>
      <c r="E550" s="150" t="inlineStr"/>
      <c r="F550" s="150" t="inlineStr"/>
      <c r="G550" s="150" t="n"/>
      <c r="H550" s="152" t="n"/>
      <c r="I550" s="152" t="n"/>
      <c r="J550" s="152" t="n"/>
      <c r="K550" s="152" t="n"/>
      <c r="L550" s="152" t="n"/>
      <c r="M550" s="152" t="n"/>
      <c r="N550" s="152" t="n"/>
      <c r="O550" s="152" t="n"/>
      <c r="P550" s="152" t="n"/>
      <c r="Q550" s="152" t="n"/>
      <c r="R550" s="152" t="n"/>
      <c r="S550" s="165" t="n"/>
      <c r="T550" s="152" t="n"/>
      <c r="U550" s="152" t="n"/>
      <c r="V550" s="152" t="n"/>
      <c r="W550" s="152" t="n"/>
      <c r="X550" s="152" t="n"/>
      <c r="Y550" s="152" t="n"/>
      <c r="Z550" s="152" t="n"/>
      <c r="AA550" s="152" t="n"/>
      <c r="AB550" s="152" t="n"/>
      <c r="AC550" s="152" t="n"/>
      <c r="AD550" s="152" t="n"/>
      <c r="AE550" s="152" t="n"/>
      <c r="AF550" s="152" t="n"/>
      <c r="AG550" s="152" t="n"/>
      <c r="AH550" s="152" t="n"/>
      <c r="AI550" s="152" t="n"/>
      <c r="AJ550" s="152" t="n"/>
      <c r="AK550" s="152" t="n"/>
      <c r="AL550" s="152" t="n"/>
      <c r="AM550" s="152" t="n"/>
      <c r="AN550" s="166" t="n"/>
      <c r="AO550" s="155" t="n"/>
      <c r="AP550" s="152" t="n"/>
      <c r="AQ550" s="152" t="n"/>
      <c r="AR550" s="152" t="n"/>
      <c r="AS550" s="152" t="n"/>
      <c r="AT550" s="152" t="n"/>
      <c r="AU550" s="155" t="n"/>
      <c r="AV550" s="152" t="n"/>
      <c r="AW550" s="152" t="n"/>
      <c r="AX550" s="152" t="n"/>
      <c r="AY550" s="152" t="n"/>
      <c r="AZ550" s="152" t="n"/>
      <c r="BA550" s="165" t="n"/>
      <c r="BB550" s="165" t="n"/>
      <c r="BC550" s="152" t="n"/>
      <c r="BD550" s="152" t="n"/>
      <c r="BE550" s="152" t="n"/>
      <c r="BF550" s="152" t="n"/>
      <c r="BG550" s="155" t="n"/>
      <c r="BH550" s="152" t="n"/>
      <c r="BI550" s="152" t="n"/>
      <c r="BJ550" s="152" t="n"/>
      <c r="BK550" s="152" t="n"/>
      <c r="BL550" s="152" t="n"/>
      <c r="BM550" s="152" t="n"/>
      <c r="BN550" s="152" t="n"/>
      <c r="BO550" s="152" t="n"/>
      <c r="BP550" s="155" t="n"/>
      <c r="BQ550" s="152" t="n"/>
      <c r="BR550" s="152" t="n"/>
      <c r="BS550" s="152" t="n"/>
      <c r="BT550" s="152" t="n"/>
      <c r="BU550" s="152" t="n"/>
      <c r="BV550" s="152" t="n"/>
      <c r="BW550" s="152" t="n"/>
      <c r="BX550" s="165" t="n"/>
      <c r="BY550" s="150" t="n"/>
      <c r="BZ550" s="150" t="n"/>
      <c r="CA550" s="150" t="n"/>
      <c r="CB550" s="174" t="n"/>
      <c r="CC550" s="156" t="n"/>
      <c r="CD550" s="156" t="n"/>
      <c r="CE550" s="167">
        <f>IFERROR(__xludf.DUMMYFUNCTION("""COMPUTED_VALUE"""),"")</f>
        <v/>
      </c>
      <c r="CF550" s="158">
        <f>IFERROR(__xludf.DUMMYFUNCTION("""COMPUTED_VALUE"""),"")</f>
        <v/>
      </c>
      <c r="CG550" s="148" t="n"/>
      <c r="CH550" s="148" t="n"/>
      <c r="CI550" s="148" t="n"/>
      <c r="CJ550" s="148" t="n"/>
      <c r="CK550" s="148" t="n"/>
      <c r="CL550" s="148" t="n"/>
      <c r="CM550" s="148" t="n"/>
      <c r="CN550" s="148" t="n"/>
      <c r="CO550" s="148" t="n"/>
      <c r="CP550" s="148" t="n"/>
      <c r="CQ550" s="148" t="n"/>
      <c r="CR550" s="148" t="n"/>
      <c r="CS550" s="148" t="n"/>
      <c r="CT550" s="148" t="n"/>
      <c r="CU550" s="148" t="n"/>
      <c r="CV550" s="148" t="n"/>
    </row>
    <row r="551">
      <c r="A551" s="162" t="n"/>
      <c r="B551" s="64" t="n"/>
      <c r="C551" s="129" t="n"/>
      <c r="D551" s="130" t="inlineStr"/>
      <c r="E551" s="150" t="inlineStr"/>
      <c r="F551" s="150" t="inlineStr"/>
      <c r="G551" s="150" t="n"/>
      <c r="H551" s="152" t="n"/>
      <c r="I551" s="152" t="n"/>
      <c r="J551" s="152" t="n"/>
      <c r="K551" s="152" t="n"/>
      <c r="L551" s="152" t="n"/>
      <c r="M551" s="152" t="n"/>
      <c r="N551" s="152" t="n"/>
      <c r="O551" s="152" t="n"/>
      <c r="P551" s="152" t="n"/>
      <c r="Q551" s="152" t="n"/>
      <c r="R551" s="152" t="n"/>
      <c r="S551" s="165" t="n"/>
      <c r="T551" s="152" t="n"/>
      <c r="U551" s="152" t="n"/>
      <c r="V551" s="152" t="n"/>
      <c r="W551" s="152" t="n"/>
      <c r="X551" s="152" t="n"/>
      <c r="Y551" s="152" t="n"/>
      <c r="Z551" s="152" t="n"/>
      <c r="AA551" s="152" t="n"/>
      <c r="AB551" s="152" t="n"/>
      <c r="AC551" s="152" t="n"/>
      <c r="AD551" s="152" t="n"/>
      <c r="AE551" s="152" t="n"/>
      <c r="AF551" s="152" t="n"/>
      <c r="AG551" s="152" t="n"/>
      <c r="AH551" s="152" t="n"/>
      <c r="AI551" s="152" t="n"/>
      <c r="AJ551" s="152" t="n"/>
      <c r="AK551" s="152" t="n"/>
      <c r="AL551" s="152" t="n"/>
      <c r="AM551" s="152" t="n"/>
      <c r="AN551" s="166" t="n"/>
      <c r="AO551" s="155" t="n"/>
      <c r="AP551" s="152" t="n"/>
      <c r="AQ551" s="152" t="n"/>
      <c r="AR551" s="152" t="n"/>
      <c r="AS551" s="152" t="n"/>
      <c r="AT551" s="152" t="n"/>
      <c r="AU551" s="155" t="n"/>
      <c r="AV551" s="152" t="n"/>
      <c r="AW551" s="152" t="n"/>
      <c r="AX551" s="152" t="n"/>
      <c r="AY551" s="152" t="n"/>
      <c r="AZ551" s="152" t="n"/>
      <c r="BA551" s="165" t="n"/>
      <c r="BB551" s="165" t="n"/>
      <c r="BC551" s="152" t="n"/>
      <c r="BD551" s="152" t="n"/>
      <c r="BE551" s="152" t="n"/>
      <c r="BF551" s="152" t="n"/>
      <c r="BG551" s="155" t="n"/>
      <c r="BH551" s="152" t="n"/>
      <c r="BI551" s="152" t="n"/>
      <c r="BJ551" s="152" t="n"/>
      <c r="BK551" s="152" t="n"/>
      <c r="BL551" s="152" t="n"/>
      <c r="BM551" s="152" t="n"/>
      <c r="BN551" s="152" t="n"/>
      <c r="BO551" s="152" t="n"/>
      <c r="BP551" s="155" t="n"/>
      <c r="BQ551" s="152" t="n"/>
      <c r="BR551" s="152" t="n"/>
      <c r="BS551" s="152" t="n"/>
      <c r="BT551" s="152" t="n"/>
      <c r="BU551" s="152" t="n"/>
      <c r="BV551" s="152" t="n"/>
      <c r="BW551" s="152" t="n"/>
      <c r="BX551" s="165" t="n"/>
      <c r="BY551" s="150" t="n"/>
      <c r="BZ551" s="150" t="n"/>
      <c r="CA551" s="150" t="n"/>
      <c r="CB551" s="174" t="n"/>
      <c r="CC551" s="156" t="n"/>
      <c r="CD551" s="156" t="n"/>
      <c r="CE551" s="167">
        <f>IFERROR(__xludf.DUMMYFUNCTION("""COMPUTED_VALUE"""),"")</f>
        <v/>
      </c>
      <c r="CF551" s="158">
        <f>IFERROR(__xludf.DUMMYFUNCTION("""COMPUTED_VALUE"""),"")</f>
        <v/>
      </c>
      <c r="CG551" s="148" t="n"/>
      <c r="CH551" s="148" t="n"/>
      <c r="CI551" s="148" t="n"/>
      <c r="CJ551" s="148" t="n"/>
      <c r="CK551" s="148" t="n"/>
      <c r="CL551" s="148" t="n"/>
      <c r="CM551" s="148" t="n"/>
      <c r="CN551" s="148" t="n"/>
      <c r="CO551" s="148" t="n"/>
      <c r="CP551" s="148" t="n"/>
      <c r="CQ551" s="148" t="n"/>
      <c r="CR551" s="148" t="n"/>
      <c r="CS551" s="148" t="n"/>
      <c r="CT551" s="148" t="n"/>
      <c r="CU551" s="148" t="n"/>
      <c r="CV551" s="148" t="n"/>
    </row>
    <row r="552">
      <c r="A552" s="162" t="n"/>
      <c r="B552" s="64" t="n"/>
      <c r="C552" s="129" t="n"/>
      <c r="D552" s="130" t="inlineStr"/>
      <c r="E552" s="150" t="inlineStr"/>
      <c r="F552" s="150" t="inlineStr"/>
      <c r="G552" s="150" t="n"/>
      <c r="H552" s="152" t="n"/>
      <c r="I552" s="152" t="n"/>
      <c r="J552" s="152" t="n"/>
      <c r="K552" s="152" t="n"/>
      <c r="L552" s="152" t="n"/>
      <c r="M552" s="152" t="n"/>
      <c r="N552" s="152" t="n"/>
      <c r="O552" s="152" t="n"/>
      <c r="P552" s="152" t="n"/>
      <c r="Q552" s="152" t="n"/>
      <c r="R552" s="152" t="n"/>
      <c r="S552" s="165" t="n"/>
      <c r="T552" s="152" t="n"/>
      <c r="U552" s="152" t="n"/>
      <c r="V552" s="152" t="n"/>
      <c r="W552" s="152" t="n"/>
      <c r="X552" s="152" t="n"/>
      <c r="Y552" s="152" t="n"/>
      <c r="Z552" s="152" t="n"/>
      <c r="AA552" s="152" t="n"/>
      <c r="AB552" s="152" t="n"/>
      <c r="AC552" s="152" t="n"/>
      <c r="AD552" s="152" t="n"/>
      <c r="AE552" s="152" t="n"/>
      <c r="AF552" s="152" t="n"/>
      <c r="AG552" s="152" t="n"/>
      <c r="AH552" s="152" t="n"/>
      <c r="AI552" s="152" t="n"/>
      <c r="AJ552" s="152" t="n"/>
      <c r="AK552" s="152" t="n"/>
      <c r="AL552" s="152" t="n"/>
      <c r="AM552" s="152" t="n"/>
      <c r="AN552" s="166" t="n"/>
      <c r="AO552" s="155" t="n"/>
      <c r="AP552" s="152" t="n"/>
      <c r="AQ552" s="152" t="n"/>
      <c r="AR552" s="152" t="n"/>
      <c r="AS552" s="152" t="n"/>
      <c r="AT552" s="152" t="n"/>
      <c r="AU552" s="155" t="n"/>
      <c r="AV552" s="152" t="n"/>
      <c r="AW552" s="152" t="n"/>
      <c r="AX552" s="152" t="n"/>
      <c r="AY552" s="152" t="n"/>
      <c r="AZ552" s="152" t="n"/>
      <c r="BA552" s="165" t="n"/>
      <c r="BB552" s="165" t="n"/>
      <c r="BC552" s="152" t="n"/>
      <c r="BD552" s="152" t="n"/>
      <c r="BE552" s="152" t="n"/>
      <c r="BF552" s="152" t="n"/>
      <c r="BG552" s="155" t="n"/>
      <c r="BH552" s="152" t="n"/>
      <c r="BI552" s="152" t="n"/>
      <c r="BJ552" s="152" t="n"/>
      <c r="BK552" s="152" t="n"/>
      <c r="BL552" s="152" t="n"/>
      <c r="BM552" s="152" t="n"/>
      <c r="BN552" s="152" t="n"/>
      <c r="BO552" s="152" t="n"/>
      <c r="BP552" s="155" t="n"/>
      <c r="BQ552" s="152" t="n"/>
      <c r="BR552" s="152" t="n"/>
      <c r="BS552" s="152" t="n"/>
      <c r="BT552" s="152" t="n"/>
      <c r="BU552" s="152" t="n"/>
      <c r="BV552" s="152" t="n"/>
      <c r="BW552" s="152" t="n"/>
      <c r="BX552" s="165" t="n"/>
      <c r="BY552" s="150" t="n"/>
      <c r="BZ552" s="150" t="n"/>
      <c r="CA552" s="150" t="n"/>
      <c r="CB552" s="174" t="n"/>
      <c r="CC552" s="156" t="n"/>
      <c r="CD552" s="156" t="n"/>
      <c r="CE552" s="167">
        <f>IFERROR(__xludf.DUMMYFUNCTION("""COMPUTED_VALUE"""),"")</f>
        <v/>
      </c>
      <c r="CF552" s="158">
        <f>IFERROR(__xludf.DUMMYFUNCTION("""COMPUTED_VALUE"""),"")</f>
        <v/>
      </c>
      <c r="CG552" s="148" t="n"/>
      <c r="CH552" s="148" t="n"/>
      <c r="CI552" s="148" t="n"/>
      <c r="CJ552" s="148" t="n"/>
      <c r="CK552" s="148" t="n"/>
      <c r="CL552" s="148" t="n"/>
      <c r="CM552" s="148" t="n"/>
      <c r="CN552" s="148" t="n"/>
      <c r="CO552" s="148" t="n"/>
      <c r="CP552" s="148" t="n"/>
      <c r="CQ552" s="148" t="n"/>
      <c r="CR552" s="148" t="n"/>
      <c r="CS552" s="148" t="n"/>
      <c r="CT552" s="148" t="n"/>
      <c r="CU552" s="148" t="n"/>
      <c r="CV552" s="148" t="n"/>
    </row>
    <row r="553">
      <c r="A553" s="162" t="n"/>
      <c r="B553" s="64" t="n"/>
      <c r="C553" s="129" t="n"/>
      <c r="D553" s="130" t="inlineStr"/>
      <c r="E553" s="150" t="inlineStr"/>
      <c r="F553" s="150" t="inlineStr"/>
      <c r="G553" s="150" t="n"/>
      <c r="H553" s="152" t="n"/>
      <c r="I553" s="152" t="n"/>
      <c r="J553" s="152" t="n"/>
      <c r="K553" s="152" t="n"/>
      <c r="L553" s="152" t="n"/>
      <c r="M553" s="152" t="n"/>
      <c r="N553" s="152" t="n"/>
      <c r="O553" s="152" t="n"/>
      <c r="P553" s="152" t="n"/>
      <c r="Q553" s="152" t="n"/>
      <c r="R553" s="152" t="n"/>
      <c r="S553" s="165" t="n"/>
      <c r="T553" s="152" t="n"/>
      <c r="U553" s="152" t="n"/>
      <c r="V553" s="152" t="n"/>
      <c r="W553" s="152" t="n"/>
      <c r="X553" s="152" t="n"/>
      <c r="Y553" s="152" t="n"/>
      <c r="Z553" s="152" t="n"/>
      <c r="AA553" s="152" t="n"/>
      <c r="AB553" s="152" t="n"/>
      <c r="AC553" s="152" t="n"/>
      <c r="AD553" s="152" t="n"/>
      <c r="AE553" s="152" t="n"/>
      <c r="AF553" s="152" t="n"/>
      <c r="AG553" s="152" t="n"/>
      <c r="AH553" s="152" t="n"/>
      <c r="AI553" s="152" t="n"/>
      <c r="AJ553" s="152" t="n"/>
      <c r="AK553" s="152" t="n"/>
      <c r="AL553" s="152" t="n"/>
      <c r="AM553" s="152" t="n"/>
      <c r="AN553" s="166" t="n"/>
      <c r="AO553" s="155" t="n"/>
      <c r="AP553" s="152" t="n"/>
      <c r="AQ553" s="152" t="n"/>
      <c r="AR553" s="152" t="n"/>
      <c r="AS553" s="152" t="n"/>
      <c r="AT553" s="152" t="n"/>
      <c r="AU553" s="155" t="n"/>
      <c r="AV553" s="152" t="n"/>
      <c r="AW553" s="152" t="n"/>
      <c r="AX553" s="152" t="n"/>
      <c r="AY553" s="152" t="n"/>
      <c r="AZ553" s="152" t="n"/>
      <c r="BA553" s="165" t="n"/>
      <c r="BB553" s="165" t="n"/>
      <c r="BC553" s="152" t="n"/>
      <c r="BD553" s="152" t="n"/>
      <c r="BE553" s="152" t="n"/>
      <c r="BF553" s="152" t="n"/>
      <c r="BG553" s="155" t="n"/>
      <c r="BH553" s="152" t="n"/>
      <c r="BI553" s="152" t="n"/>
      <c r="BJ553" s="152" t="n"/>
      <c r="BK553" s="152" t="n"/>
      <c r="BL553" s="152" t="n"/>
      <c r="BM553" s="152" t="n"/>
      <c r="BN553" s="152" t="n"/>
      <c r="BO553" s="152" t="n"/>
      <c r="BP553" s="155" t="n"/>
      <c r="BQ553" s="152" t="n"/>
      <c r="BR553" s="152" t="n"/>
      <c r="BS553" s="152" t="n"/>
      <c r="BT553" s="152" t="n"/>
      <c r="BU553" s="152" t="n"/>
      <c r="BV553" s="152" t="n"/>
      <c r="BW553" s="152" t="n"/>
      <c r="BX553" s="165" t="n"/>
      <c r="BY553" s="150" t="n"/>
      <c r="BZ553" s="150" t="n"/>
      <c r="CA553" s="150" t="n"/>
      <c r="CB553" s="174" t="n"/>
      <c r="CC553" s="156" t="n"/>
      <c r="CD553" s="156" t="n"/>
      <c r="CE553" s="167">
        <f>IFERROR(__xludf.DUMMYFUNCTION("""COMPUTED_VALUE"""),"")</f>
        <v/>
      </c>
      <c r="CF553" s="158">
        <f>IFERROR(__xludf.DUMMYFUNCTION("""COMPUTED_VALUE"""),"")</f>
        <v/>
      </c>
      <c r="CG553" s="148" t="n"/>
      <c r="CH553" s="148" t="n"/>
      <c r="CI553" s="148" t="n"/>
      <c r="CJ553" s="148" t="n"/>
      <c r="CK553" s="148" t="n"/>
      <c r="CL553" s="148" t="n"/>
      <c r="CM553" s="148" t="n"/>
      <c r="CN553" s="148" t="n"/>
      <c r="CO553" s="148" t="n"/>
      <c r="CP553" s="148" t="n"/>
      <c r="CQ553" s="148" t="n"/>
      <c r="CR553" s="148" t="n"/>
      <c r="CS553" s="148" t="n"/>
      <c r="CT553" s="148" t="n"/>
      <c r="CU553" s="148" t="n"/>
      <c r="CV553" s="148" t="n"/>
    </row>
    <row r="554">
      <c r="A554" s="162" t="n"/>
      <c r="B554" s="64" t="n"/>
      <c r="C554" s="129" t="n"/>
      <c r="D554" s="130" t="inlineStr"/>
      <c r="E554" s="150" t="inlineStr"/>
      <c r="F554" s="150" t="inlineStr"/>
      <c r="G554" s="150" t="n"/>
      <c r="H554" s="152" t="n"/>
      <c r="I554" s="152" t="n"/>
      <c r="J554" s="152" t="n"/>
      <c r="K554" s="152" t="n"/>
      <c r="L554" s="152" t="n"/>
      <c r="M554" s="152" t="n"/>
      <c r="N554" s="152" t="n"/>
      <c r="O554" s="152" t="n"/>
      <c r="P554" s="152" t="n"/>
      <c r="Q554" s="152" t="n"/>
      <c r="R554" s="152" t="n"/>
      <c r="S554" s="165" t="n"/>
      <c r="T554" s="152" t="n"/>
      <c r="U554" s="152" t="n"/>
      <c r="V554" s="152" t="n"/>
      <c r="W554" s="152" t="n"/>
      <c r="X554" s="152" t="n"/>
      <c r="Y554" s="152" t="n"/>
      <c r="Z554" s="152" t="n"/>
      <c r="AA554" s="152" t="n"/>
      <c r="AB554" s="152" t="n"/>
      <c r="AC554" s="152" t="n"/>
      <c r="AD554" s="152" t="n"/>
      <c r="AE554" s="152" t="n"/>
      <c r="AF554" s="152" t="n"/>
      <c r="AG554" s="152" t="n"/>
      <c r="AH554" s="152" t="n"/>
      <c r="AI554" s="152" t="n"/>
      <c r="AJ554" s="152" t="n"/>
      <c r="AK554" s="152" t="n"/>
      <c r="AL554" s="152" t="n"/>
      <c r="AM554" s="152" t="n"/>
      <c r="AN554" s="166" t="n"/>
      <c r="AO554" s="155" t="n"/>
      <c r="AP554" s="152" t="n"/>
      <c r="AQ554" s="152" t="n"/>
      <c r="AR554" s="152" t="n"/>
      <c r="AS554" s="152" t="n"/>
      <c r="AT554" s="152" t="n"/>
      <c r="AU554" s="155" t="n"/>
      <c r="AV554" s="152" t="n"/>
      <c r="AW554" s="152" t="n"/>
      <c r="AX554" s="152" t="n"/>
      <c r="AY554" s="152" t="n"/>
      <c r="AZ554" s="152" t="n"/>
      <c r="BA554" s="165" t="n"/>
      <c r="BB554" s="165" t="n"/>
      <c r="BC554" s="152" t="n"/>
      <c r="BD554" s="152" t="n"/>
      <c r="BE554" s="152" t="n"/>
      <c r="BF554" s="152" t="n"/>
      <c r="BG554" s="155" t="n"/>
      <c r="BH554" s="152" t="n"/>
      <c r="BI554" s="152" t="n"/>
      <c r="BJ554" s="152" t="n"/>
      <c r="BK554" s="152" t="n"/>
      <c r="BL554" s="152" t="n"/>
      <c r="BM554" s="152" t="n"/>
      <c r="BN554" s="152" t="n"/>
      <c r="BO554" s="152" t="n"/>
      <c r="BP554" s="155" t="n"/>
      <c r="BQ554" s="152" t="n"/>
      <c r="BR554" s="152" t="n"/>
      <c r="BS554" s="152" t="n"/>
      <c r="BT554" s="152" t="n"/>
      <c r="BU554" s="152" t="n"/>
      <c r="BV554" s="152" t="n"/>
      <c r="BW554" s="152" t="n"/>
      <c r="BX554" s="165" t="n"/>
      <c r="BY554" s="150" t="n"/>
      <c r="BZ554" s="150" t="n"/>
      <c r="CA554" s="150" t="n"/>
      <c r="CB554" s="174" t="n"/>
      <c r="CC554" s="156" t="n"/>
      <c r="CD554" s="156" t="n"/>
      <c r="CE554" s="167">
        <f>IFERROR(__xludf.DUMMYFUNCTION("""COMPUTED_VALUE"""),"")</f>
        <v/>
      </c>
      <c r="CF554" s="158">
        <f>IFERROR(__xludf.DUMMYFUNCTION("""COMPUTED_VALUE"""),"")</f>
        <v/>
      </c>
      <c r="CG554" s="148" t="n"/>
      <c r="CH554" s="148" t="n"/>
      <c r="CI554" s="148" t="n"/>
      <c r="CJ554" s="148" t="n"/>
      <c r="CK554" s="148" t="n"/>
      <c r="CL554" s="148" t="n"/>
      <c r="CM554" s="148" t="n"/>
      <c r="CN554" s="148" t="n"/>
      <c r="CO554" s="148" t="n"/>
      <c r="CP554" s="148" t="n"/>
      <c r="CQ554" s="148" t="n"/>
      <c r="CR554" s="148" t="n"/>
      <c r="CS554" s="148" t="n"/>
      <c r="CT554" s="148" t="n"/>
      <c r="CU554" s="148" t="n"/>
      <c r="CV554" s="148" t="n"/>
    </row>
    <row r="555">
      <c r="A555" s="162" t="n"/>
      <c r="B555" s="64" t="n"/>
      <c r="C555" s="129" t="n"/>
      <c r="D555" s="130" t="inlineStr"/>
      <c r="E555" s="150" t="inlineStr"/>
      <c r="F555" s="150" t="inlineStr"/>
      <c r="G555" s="150" t="n"/>
      <c r="H555" s="152" t="n"/>
      <c r="I555" s="152" t="n"/>
      <c r="J555" s="152" t="n"/>
      <c r="K555" s="152" t="n"/>
      <c r="L555" s="152" t="n"/>
      <c r="M555" s="152" t="n"/>
      <c r="N555" s="152" t="n"/>
      <c r="O555" s="152" t="n"/>
      <c r="P555" s="152" t="n"/>
      <c r="Q555" s="152" t="n"/>
      <c r="R555" s="152" t="n"/>
      <c r="S555" s="165" t="n"/>
      <c r="T555" s="152" t="n"/>
      <c r="U555" s="152" t="n"/>
      <c r="V555" s="152" t="n"/>
      <c r="W555" s="152" t="n"/>
      <c r="X555" s="152" t="n"/>
      <c r="Y555" s="152" t="n"/>
      <c r="Z555" s="152" t="n"/>
      <c r="AA555" s="152" t="n"/>
      <c r="AB555" s="152" t="n"/>
      <c r="AC555" s="152" t="n"/>
      <c r="AD555" s="152" t="n"/>
      <c r="AE555" s="152" t="n"/>
      <c r="AF555" s="152" t="n"/>
      <c r="AG555" s="152" t="n"/>
      <c r="AH555" s="152" t="n"/>
      <c r="AI555" s="152" t="n"/>
      <c r="AJ555" s="152" t="n"/>
      <c r="AK555" s="152" t="n"/>
      <c r="AL555" s="152" t="n"/>
      <c r="AM555" s="152" t="n"/>
      <c r="AN555" s="166" t="n"/>
      <c r="AO555" s="155" t="n"/>
      <c r="AP555" s="152" t="n"/>
      <c r="AQ555" s="152" t="n"/>
      <c r="AR555" s="152" t="n"/>
      <c r="AS555" s="152" t="n"/>
      <c r="AT555" s="152" t="n"/>
      <c r="AU555" s="155" t="n"/>
      <c r="AV555" s="152" t="n"/>
      <c r="AW555" s="152" t="n"/>
      <c r="AX555" s="152" t="n"/>
      <c r="AY555" s="152" t="n"/>
      <c r="AZ555" s="152" t="n"/>
      <c r="BA555" s="165" t="n"/>
      <c r="BB555" s="165" t="n"/>
      <c r="BC555" s="152" t="n"/>
      <c r="BD555" s="152" t="n"/>
      <c r="BE555" s="152" t="n"/>
      <c r="BF555" s="152" t="n"/>
      <c r="BG555" s="155" t="n"/>
      <c r="BH555" s="152" t="n"/>
      <c r="BI555" s="152" t="n"/>
      <c r="BJ555" s="152" t="n"/>
      <c r="BK555" s="152" t="n"/>
      <c r="BL555" s="152" t="n"/>
      <c r="BM555" s="152" t="n"/>
      <c r="BN555" s="152" t="n"/>
      <c r="BO555" s="152" t="n"/>
      <c r="BP555" s="155" t="n"/>
      <c r="BQ555" s="152" t="n"/>
      <c r="BR555" s="152" t="n"/>
      <c r="BS555" s="152" t="n"/>
      <c r="BT555" s="152" t="n"/>
      <c r="BU555" s="152" t="n"/>
      <c r="BV555" s="152" t="n"/>
      <c r="BW555" s="152" t="n"/>
      <c r="BX555" s="165" t="n"/>
      <c r="BY555" s="150" t="n"/>
      <c r="BZ555" s="150" t="n"/>
      <c r="CA555" s="150" t="n"/>
      <c r="CB555" s="174" t="n"/>
      <c r="CC555" s="156" t="n"/>
      <c r="CD555" s="156" t="n"/>
      <c r="CE555" s="167">
        <f>IFERROR(__xludf.DUMMYFUNCTION("""COMPUTED_VALUE"""),"")</f>
        <v/>
      </c>
      <c r="CF555" s="158">
        <f>IFERROR(__xludf.DUMMYFUNCTION("""COMPUTED_VALUE"""),"")</f>
        <v/>
      </c>
      <c r="CG555" s="148" t="n"/>
      <c r="CH555" s="148" t="n"/>
      <c r="CI555" s="148" t="n"/>
      <c r="CJ555" s="148" t="n"/>
      <c r="CK555" s="148" t="n"/>
      <c r="CL555" s="148" t="n"/>
      <c r="CM555" s="148" t="n"/>
      <c r="CN555" s="148" t="n"/>
      <c r="CO555" s="148" t="n"/>
      <c r="CP555" s="148" t="n"/>
      <c r="CQ555" s="148" t="n"/>
      <c r="CR555" s="148" t="n"/>
      <c r="CS555" s="148" t="n"/>
      <c r="CT555" s="148" t="n"/>
      <c r="CU555" s="148" t="n"/>
      <c r="CV555" s="148" t="n"/>
    </row>
    <row r="556">
      <c r="A556" s="162" t="n"/>
      <c r="B556" s="64" t="n"/>
      <c r="C556" s="129" t="n"/>
      <c r="D556" s="130" t="inlineStr"/>
      <c r="E556" s="150" t="inlineStr"/>
      <c r="F556" s="150" t="inlineStr"/>
      <c r="G556" s="150" t="n"/>
      <c r="H556" s="152" t="n"/>
      <c r="I556" s="152" t="n"/>
      <c r="J556" s="152" t="n"/>
      <c r="K556" s="152" t="n"/>
      <c r="L556" s="152" t="n"/>
      <c r="M556" s="152" t="n"/>
      <c r="N556" s="152" t="n"/>
      <c r="O556" s="152" t="n"/>
      <c r="P556" s="152" t="n"/>
      <c r="Q556" s="152" t="n"/>
      <c r="R556" s="152" t="n"/>
      <c r="S556" s="165" t="n"/>
      <c r="T556" s="152" t="n"/>
      <c r="U556" s="152" t="n"/>
      <c r="V556" s="152" t="n"/>
      <c r="W556" s="152" t="n"/>
      <c r="X556" s="152" t="n"/>
      <c r="Y556" s="152" t="n"/>
      <c r="Z556" s="152" t="n"/>
      <c r="AA556" s="152" t="n"/>
      <c r="AB556" s="152" t="n"/>
      <c r="AC556" s="152" t="n"/>
      <c r="AD556" s="152" t="n"/>
      <c r="AE556" s="152" t="n"/>
      <c r="AF556" s="152" t="n"/>
      <c r="AG556" s="152" t="n"/>
      <c r="AH556" s="152" t="n"/>
      <c r="AI556" s="152" t="n"/>
      <c r="AJ556" s="152" t="n"/>
      <c r="AK556" s="152" t="n"/>
      <c r="AL556" s="152" t="n"/>
      <c r="AM556" s="152" t="n"/>
      <c r="AN556" s="166" t="n"/>
      <c r="AO556" s="155" t="n"/>
      <c r="AP556" s="152" t="n"/>
      <c r="AQ556" s="152" t="n"/>
      <c r="AR556" s="152" t="n"/>
      <c r="AS556" s="152" t="n"/>
      <c r="AT556" s="152" t="n"/>
      <c r="AU556" s="155" t="n"/>
      <c r="AV556" s="152" t="n"/>
      <c r="AW556" s="152" t="n"/>
      <c r="AX556" s="152" t="n"/>
      <c r="AY556" s="152" t="n"/>
      <c r="AZ556" s="152" t="n"/>
      <c r="BA556" s="165" t="n"/>
      <c r="BB556" s="165" t="n"/>
      <c r="BC556" s="152" t="n"/>
      <c r="BD556" s="152" t="n"/>
      <c r="BE556" s="152" t="n"/>
      <c r="BF556" s="152" t="n"/>
      <c r="BG556" s="155" t="n"/>
      <c r="BH556" s="152" t="n"/>
      <c r="BI556" s="152" t="n"/>
      <c r="BJ556" s="152" t="n"/>
      <c r="BK556" s="152" t="n"/>
      <c r="BL556" s="152" t="n"/>
      <c r="BM556" s="152" t="n"/>
      <c r="BN556" s="152" t="n"/>
      <c r="BO556" s="152" t="n"/>
      <c r="BP556" s="155" t="n"/>
      <c r="BQ556" s="152" t="n"/>
      <c r="BR556" s="152" t="n"/>
      <c r="BS556" s="152" t="n"/>
      <c r="BT556" s="152" t="n"/>
      <c r="BU556" s="152" t="n"/>
      <c r="BV556" s="152" t="n"/>
      <c r="BW556" s="152" t="n"/>
      <c r="BX556" s="165" t="n"/>
      <c r="BY556" s="150" t="n"/>
      <c r="BZ556" s="150" t="n"/>
      <c r="CA556" s="150" t="n"/>
      <c r="CB556" s="174" t="n"/>
      <c r="CC556" s="156" t="n"/>
      <c r="CD556" s="156" t="n"/>
      <c r="CE556" s="167">
        <f>IFERROR(__xludf.DUMMYFUNCTION("""COMPUTED_VALUE"""),"")</f>
        <v/>
      </c>
      <c r="CF556" s="158">
        <f>IFERROR(__xludf.DUMMYFUNCTION("""COMPUTED_VALUE"""),"")</f>
        <v/>
      </c>
      <c r="CG556" s="148" t="n"/>
      <c r="CH556" s="148" t="n"/>
      <c r="CI556" s="148" t="n"/>
      <c r="CJ556" s="148" t="n"/>
      <c r="CK556" s="148" t="n"/>
      <c r="CL556" s="148" t="n"/>
      <c r="CM556" s="148" t="n"/>
      <c r="CN556" s="148" t="n"/>
      <c r="CO556" s="148" t="n"/>
      <c r="CP556" s="148" t="n"/>
      <c r="CQ556" s="148" t="n"/>
      <c r="CR556" s="148" t="n"/>
      <c r="CS556" s="148" t="n"/>
      <c r="CT556" s="148" t="n"/>
      <c r="CU556" s="148" t="n"/>
      <c r="CV556" s="148" t="n"/>
    </row>
    <row r="557">
      <c r="A557" s="162" t="n"/>
      <c r="B557" s="64" t="n"/>
      <c r="C557" s="129" t="n"/>
      <c r="D557" s="130" t="inlineStr"/>
      <c r="E557" s="150" t="inlineStr"/>
      <c r="F557" s="150" t="inlineStr"/>
      <c r="G557" s="150" t="n"/>
      <c r="H557" s="152" t="n"/>
      <c r="I557" s="152" t="n"/>
      <c r="J557" s="152" t="n"/>
      <c r="K557" s="152" t="n"/>
      <c r="L557" s="152" t="n"/>
      <c r="M557" s="152" t="n"/>
      <c r="N557" s="152" t="n"/>
      <c r="O557" s="152" t="n"/>
      <c r="P557" s="152" t="n"/>
      <c r="Q557" s="152" t="n"/>
      <c r="R557" s="152" t="n"/>
      <c r="S557" s="165" t="n"/>
      <c r="T557" s="152" t="n"/>
      <c r="U557" s="152" t="n"/>
      <c r="V557" s="152" t="n"/>
      <c r="W557" s="152" t="n"/>
      <c r="X557" s="152" t="n"/>
      <c r="Y557" s="152" t="n"/>
      <c r="Z557" s="152" t="n"/>
      <c r="AA557" s="152" t="n"/>
      <c r="AB557" s="152" t="n"/>
      <c r="AC557" s="152" t="n"/>
      <c r="AD557" s="152" t="n"/>
      <c r="AE557" s="152" t="n"/>
      <c r="AF557" s="152" t="n"/>
      <c r="AG557" s="152" t="n"/>
      <c r="AH557" s="152" t="n"/>
      <c r="AI557" s="152" t="n"/>
      <c r="AJ557" s="152" t="n"/>
      <c r="AK557" s="152" t="n"/>
      <c r="AL557" s="152" t="n"/>
      <c r="AM557" s="152" t="n"/>
      <c r="AN557" s="166" t="n"/>
      <c r="AO557" s="155" t="n"/>
      <c r="AP557" s="152" t="n"/>
      <c r="AQ557" s="152" t="n"/>
      <c r="AR557" s="152" t="n"/>
      <c r="AS557" s="152" t="n"/>
      <c r="AT557" s="152" t="n"/>
      <c r="AU557" s="155" t="n"/>
      <c r="AV557" s="152" t="n"/>
      <c r="AW557" s="152" t="n"/>
      <c r="AX557" s="152" t="n"/>
      <c r="AY557" s="152" t="n"/>
      <c r="AZ557" s="152" t="n"/>
      <c r="BA557" s="165" t="n"/>
      <c r="BB557" s="165" t="n"/>
      <c r="BC557" s="152" t="n"/>
      <c r="BD557" s="152" t="n"/>
      <c r="BE557" s="152" t="n"/>
      <c r="BF557" s="152" t="n"/>
      <c r="BG557" s="155" t="n"/>
      <c r="BH557" s="152" t="n"/>
      <c r="BI557" s="152" t="n"/>
      <c r="BJ557" s="152" t="n"/>
      <c r="BK557" s="152" t="n"/>
      <c r="BL557" s="152" t="n"/>
      <c r="BM557" s="152" t="n"/>
      <c r="BN557" s="152" t="n"/>
      <c r="BO557" s="152" t="n"/>
      <c r="BP557" s="155" t="n"/>
      <c r="BQ557" s="152" t="n"/>
      <c r="BR557" s="152" t="n"/>
      <c r="BS557" s="152" t="n"/>
      <c r="BT557" s="152" t="n"/>
      <c r="BU557" s="152" t="n"/>
      <c r="BV557" s="152" t="n"/>
      <c r="BW557" s="152" t="n"/>
      <c r="BX557" s="165" t="n"/>
      <c r="BY557" s="150" t="n"/>
      <c r="BZ557" s="150" t="n"/>
      <c r="CA557" s="150" t="n"/>
      <c r="CB557" s="174" t="n"/>
      <c r="CC557" s="156" t="n"/>
      <c r="CD557" s="156" t="n"/>
      <c r="CE557" s="167">
        <f>IFERROR(__xludf.DUMMYFUNCTION("""COMPUTED_VALUE"""),"")</f>
        <v/>
      </c>
      <c r="CF557" s="158">
        <f>IFERROR(__xludf.DUMMYFUNCTION("""COMPUTED_VALUE"""),"")</f>
        <v/>
      </c>
      <c r="CG557" s="148" t="n"/>
      <c r="CH557" s="148" t="n"/>
      <c r="CI557" s="148" t="n"/>
      <c r="CJ557" s="148" t="n"/>
      <c r="CK557" s="148" t="n"/>
      <c r="CL557" s="148" t="n"/>
      <c r="CM557" s="148" t="n"/>
      <c r="CN557" s="148" t="n"/>
      <c r="CO557" s="148" t="n"/>
      <c r="CP557" s="148" t="n"/>
      <c r="CQ557" s="148" t="n"/>
      <c r="CR557" s="148" t="n"/>
      <c r="CS557" s="148" t="n"/>
      <c r="CT557" s="148" t="n"/>
      <c r="CU557" s="148" t="n"/>
      <c r="CV557" s="148" t="n"/>
    </row>
    <row r="558">
      <c r="A558" s="162" t="n"/>
      <c r="B558" s="64" t="n"/>
      <c r="C558" s="129" t="n"/>
      <c r="D558" s="130" t="inlineStr"/>
      <c r="E558" s="150" t="inlineStr"/>
      <c r="F558" s="150" t="inlineStr"/>
      <c r="G558" s="150" t="n"/>
      <c r="H558" s="152" t="n"/>
      <c r="I558" s="152" t="n"/>
      <c r="J558" s="152" t="n"/>
      <c r="K558" s="152" t="n"/>
      <c r="L558" s="152" t="n"/>
      <c r="M558" s="152" t="n"/>
      <c r="N558" s="152" t="n"/>
      <c r="O558" s="152" t="n"/>
      <c r="P558" s="152" t="n"/>
      <c r="Q558" s="152" t="n"/>
      <c r="R558" s="152" t="n"/>
      <c r="S558" s="165" t="n"/>
      <c r="T558" s="152" t="n"/>
      <c r="U558" s="152" t="n"/>
      <c r="V558" s="152" t="n"/>
      <c r="W558" s="152" t="n"/>
      <c r="X558" s="152" t="n"/>
      <c r="Y558" s="152" t="n"/>
      <c r="Z558" s="152" t="n"/>
      <c r="AA558" s="152" t="n"/>
      <c r="AB558" s="152" t="n"/>
      <c r="AC558" s="152" t="n"/>
      <c r="AD558" s="152" t="n"/>
      <c r="AE558" s="152" t="n"/>
      <c r="AF558" s="152" t="n"/>
      <c r="AG558" s="152" t="n"/>
      <c r="AH558" s="152" t="n"/>
      <c r="AI558" s="152" t="n"/>
      <c r="AJ558" s="152" t="n"/>
      <c r="AK558" s="152" t="n"/>
      <c r="AL558" s="152" t="n"/>
      <c r="AM558" s="152" t="n"/>
      <c r="AN558" s="166" t="n"/>
      <c r="AO558" s="155" t="n"/>
      <c r="AP558" s="152" t="n"/>
      <c r="AQ558" s="152" t="n"/>
      <c r="AR558" s="152" t="n"/>
      <c r="AS558" s="152" t="n"/>
      <c r="AT558" s="152" t="n"/>
      <c r="AU558" s="155" t="n"/>
      <c r="AV558" s="152" t="n"/>
      <c r="AW558" s="152" t="n"/>
      <c r="AX558" s="152" t="n"/>
      <c r="AY558" s="152" t="n"/>
      <c r="AZ558" s="152" t="n"/>
      <c r="BA558" s="165" t="n"/>
      <c r="BB558" s="165" t="n"/>
      <c r="BC558" s="152" t="n"/>
      <c r="BD558" s="152" t="n"/>
      <c r="BE558" s="152" t="n"/>
      <c r="BF558" s="152" t="n"/>
      <c r="BG558" s="155" t="n"/>
      <c r="BH558" s="152" t="n"/>
      <c r="BI558" s="152" t="n"/>
      <c r="BJ558" s="152" t="n"/>
      <c r="BK558" s="152" t="n"/>
      <c r="BL558" s="152" t="n"/>
      <c r="BM558" s="152" t="n"/>
      <c r="BN558" s="152" t="n"/>
      <c r="BO558" s="152" t="n"/>
      <c r="BP558" s="155" t="n"/>
      <c r="BQ558" s="152" t="n"/>
      <c r="BR558" s="152" t="n"/>
      <c r="BS558" s="152" t="n"/>
      <c r="BT558" s="152" t="n"/>
      <c r="BU558" s="152" t="n"/>
      <c r="BV558" s="152" t="n"/>
      <c r="BW558" s="152" t="n"/>
      <c r="BX558" s="165" t="n"/>
      <c r="BY558" s="150" t="n"/>
      <c r="BZ558" s="150" t="n"/>
      <c r="CA558" s="150" t="n"/>
      <c r="CB558" s="174" t="n"/>
      <c r="CC558" s="156" t="n"/>
      <c r="CD558" s="156" t="n"/>
      <c r="CE558" s="167">
        <f>IFERROR(__xludf.DUMMYFUNCTION("""COMPUTED_VALUE"""),"")</f>
        <v/>
      </c>
      <c r="CF558" s="158">
        <f>IFERROR(__xludf.DUMMYFUNCTION("""COMPUTED_VALUE"""),"")</f>
        <v/>
      </c>
      <c r="CG558" s="148" t="n"/>
      <c r="CH558" s="148" t="n"/>
      <c r="CI558" s="148" t="n"/>
      <c r="CJ558" s="148" t="n"/>
      <c r="CK558" s="148" t="n"/>
      <c r="CL558" s="148" t="n"/>
      <c r="CM558" s="148" t="n"/>
      <c r="CN558" s="148" t="n"/>
      <c r="CO558" s="148" t="n"/>
      <c r="CP558" s="148" t="n"/>
      <c r="CQ558" s="148" t="n"/>
      <c r="CR558" s="148" t="n"/>
      <c r="CS558" s="148" t="n"/>
      <c r="CT558" s="148" t="n"/>
      <c r="CU558" s="148" t="n"/>
      <c r="CV558" s="148" t="n"/>
    </row>
    <row r="559">
      <c r="A559" s="162" t="n"/>
      <c r="B559" s="64" t="n"/>
      <c r="C559" s="129" t="n"/>
      <c r="D559" s="130" t="inlineStr"/>
      <c r="E559" s="150" t="inlineStr"/>
      <c r="F559" s="150" t="inlineStr"/>
      <c r="G559" s="150" t="n"/>
      <c r="H559" s="152" t="n"/>
      <c r="I559" s="152" t="n"/>
      <c r="J559" s="152" t="n"/>
      <c r="K559" s="152" t="n"/>
      <c r="L559" s="152" t="n"/>
      <c r="M559" s="152" t="n"/>
      <c r="N559" s="152" t="n"/>
      <c r="O559" s="152" t="n"/>
      <c r="P559" s="152" t="n"/>
      <c r="Q559" s="152" t="n"/>
      <c r="R559" s="152" t="n"/>
      <c r="S559" s="165" t="n"/>
      <c r="T559" s="152" t="n"/>
      <c r="U559" s="152" t="n"/>
      <c r="V559" s="152" t="n"/>
      <c r="W559" s="152" t="n"/>
      <c r="X559" s="152" t="n"/>
      <c r="Y559" s="152" t="n"/>
      <c r="Z559" s="152" t="n"/>
      <c r="AA559" s="152" t="n"/>
      <c r="AB559" s="152" t="n"/>
      <c r="AC559" s="152" t="n"/>
      <c r="AD559" s="152" t="n"/>
      <c r="AE559" s="152" t="n"/>
      <c r="AF559" s="152" t="n"/>
      <c r="AG559" s="152" t="n"/>
      <c r="AH559" s="152" t="n"/>
      <c r="AI559" s="152" t="n"/>
      <c r="AJ559" s="152" t="n"/>
      <c r="AK559" s="152" t="n"/>
      <c r="AL559" s="152" t="n"/>
      <c r="AM559" s="152" t="n"/>
      <c r="AN559" s="166" t="n"/>
      <c r="AO559" s="155" t="n"/>
      <c r="AP559" s="152" t="n"/>
      <c r="AQ559" s="152" t="n"/>
      <c r="AR559" s="152" t="n"/>
      <c r="AS559" s="152" t="n"/>
      <c r="AT559" s="152" t="n"/>
      <c r="AU559" s="155" t="n"/>
      <c r="AV559" s="152" t="n"/>
      <c r="AW559" s="152" t="n"/>
      <c r="AX559" s="152" t="n"/>
      <c r="AY559" s="152" t="n"/>
      <c r="AZ559" s="152" t="n"/>
      <c r="BA559" s="165" t="n"/>
      <c r="BB559" s="165" t="n"/>
      <c r="BC559" s="152" t="n"/>
      <c r="BD559" s="152" t="n"/>
      <c r="BE559" s="152" t="n"/>
      <c r="BF559" s="152" t="n"/>
      <c r="BG559" s="155" t="n"/>
      <c r="BH559" s="152" t="n"/>
      <c r="BI559" s="152" t="n"/>
      <c r="BJ559" s="152" t="n"/>
      <c r="BK559" s="152" t="n"/>
      <c r="BL559" s="152" t="n"/>
      <c r="BM559" s="152" t="n"/>
      <c r="BN559" s="152" t="n"/>
      <c r="BO559" s="152" t="n"/>
      <c r="BP559" s="155" t="n"/>
      <c r="BQ559" s="152" t="n"/>
      <c r="BR559" s="152" t="n"/>
      <c r="BS559" s="152" t="n"/>
      <c r="BT559" s="152" t="n"/>
      <c r="BU559" s="152" t="n"/>
      <c r="BV559" s="152" t="n"/>
      <c r="BW559" s="152" t="n"/>
      <c r="BX559" s="165" t="n"/>
      <c r="BY559" s="150" t="n"/>
      <c r="BZ559" s="150" t="n"/>
      <c r="CA559" s="150" t="n"/>
      <c r="CB559" s="174" t="n"/>
      <c r="CC559" s="156" t="n"/>
      <c r="CD559" s="156" t="n"/>
      <c r="CE559" s="167">
        <f>IFERROR(__xludf.DUMMYFUNCTION("""COMPUTED_VALUE"""),"")</f>
        <v/>
      </c>
      <c r="CF559" s="158">
        <f>IFERROR(__xludf.DUMMYFUNCTION("""COMPUTED_VALUE"""),"")</f>
        <v/>
      </c>
      <c r="CG559" s="148" t="n"/>
      <c r="CH559" s="148" t="n"/>
      <c r="CI559" s="148" t="n"/>
      <c r="CJ559" s="148" t="n"/>
      <c r="CK559" s="148" t="n"/>
      <c r="CL559" s="148" t="n"/>
      <c r="CM559" s="148" t="n"/>
      <c r="CN559" s="148" t="n"/>
      <c r="CO559" s="148" t="n"/>
      <c r="CP559" s="148" t="n"/>
      <c r="CQ559" s="148" t="n"/>
      <c r="CR559" s="148" t="n"/>
      <c r="CS559" s="148" t="n"/>
      <c r="CT559" s="148" t="n"/>
      <c r="CU559" s="148" t="n"/>
      <c r="CV559" s="148" t="n"/>
    </row>
    <row r="560">
      <c r="A560" s="162" t="n"/>
      <c r="B560" s="64" t="n"/>
      <c r="C560" s="129" t="n"/>
      <c r="D560" s="130" t="inlineStr"/>
      <c r="E560" s="150" t="inlineStr"/>
      <c r="F560" s="150" t="inlineStr"/>
      <c r="G560" s="150" t="n"/>
      <c r="H560" s="152" t="n"/>
      <c r="I560" s="152" t="n"/>
      <c r="J560" s="152" t="n"/>
      <c r="K560" s="152" t="n"/>
      <c r="L560" s="152" t="n"/>
      <c r="M560" s="152" t="n"/>
      <c r="N560" s="152" t="n"/>
      <c r="O560" s="152" t="n"/>
      <c r="P560" s="152" t="n"/>
      <c r="Q560" s="152" t="n"/>
      <c r="R560" s="152" t="n"/>
      <c r="S560" s="165" t="n"/>
      <c r="T560" s="152" t="n"/>
      <c r="U560" s="152" t="n"/>
      <c r="V560" s="152" t="n"/>
      <c r="W560" s="152" t="n"/>
      <c r="X560" s="152" t="n"/>
      <c r="Y560" s="152" t="n"/>
      <c r="Z560" s="152" t="n"/>
      <c r="AA560" s="152" t="n"/>
      <c r="AB560" s="152" t="n"/>
      <c r="AC560" s="152" t="n"/>
      <c r="AD560" s="152" t="n"/>
      <c r="AE560" s="152" t="n"/>
      <c r="AF560" s="152" t="n"/>
      <c r="AG560" s="152" t="n"/>
      <c r="AH560" s="152" t="n"/>
      <c r="AI560" s="152" t="n"/>
      <c r="AJ560" s="152" t="n"/>
      <c r="AK560" s="152" t="n"/>
      <c r="AL560" s="152" t="n"/>
      <c r="AM560" s="152" t="n"/>
      <c r="AN560" s="166" t="n"/>
      <c r="AO560" s="155" t="n"/>
      <c r="AP560" s="152" t="n"/>
      <c r="AQ560" s="152" t="n"/>
      <c r="AR560" s="152" t="n"/>
      <c r="AS560" s="152" t="n"/>
      <c r="AT560" s="152" t="n"/>
      <c r="AU560" s="155" t="n"/>
      <c r="AV560" s="152" t="n"/>
      <c r="AW560" s="152" t="n"/>
      <c r="AX560" s="152" t="n"/>
      <c r="AY560" s="152" t="n"/>
      <c r="AZ560" s="152" t="n"/>
      <c r="BA560" s="165" t="n"/>
      <c r="BB560" s="165" t="n"/>
      <c r="BC560" s="152" t="n"/>
      <c r="BD560" s="152" t="n"/>
      <c r="BE560" s="152" t="n"/>
      <c r="BF560" s="152" t="n"/>
      <c r="BG560" s="155" t="n"/>
      <c r="BH560" s="152" t="n"/>
      <c r="BI560" s="152" t="n"/>
      <c r="BJ560" s="152" t="n"/>
      <c r="BK560" s="152" t="n"/>
      <c r="BL560" s="152" t="n"/>
      <c r="BM560" s="152" t="n"/>
      <c r="BN560" s="152" t="n"/>
      <c r="BO560" s="152" t="n"/>
      <c r="BP560" s="155" t="n"/>
      <c r="BQ560" s="152" t="n"/>
      <c r="BR560" s="152" t="n"/>
      <c r="BS560" s="152" t="n"/>
      <c r="BT560" s="152" t="n"/>
      <c r="BU560" s="152" t="n"/>
      <c r="BV560" s="152" t="n"/>
      <c r="BW560" s="152" t="n"/>
      <c r="BX560" s="165" t="n"/>
      <c r="BY560" s="150" t="n"/>
      <c r="BZ560" s="150" t="n"/>
      <c r="CA560" s="150" t="n"/>
      <c r="CB560" s="174" t="n"/>
      <c r="CC560" s="156" t="n"/>
      <c r="CD560" s="156" t="n"/>
      <c r="CE560" s="167">
        <f>IFERROR(__xludf.DUMMYFUNCTION("""COMPUTED_VALUE"""),"")</f>
        <v/>
      </c>
      <c r="CF560" s="158">
        <f>IFERROR(__xludf.DUMMYFUNCTION("""COMPUTED_VALUE"""),"")</f>
        <v/>
      </c>
      <c r="CG560" s="148" t="n"/>
      <c r="CH560" s="148" t="n"/>
      <c r="CI560" s="148" t="n"/>
      <c r="CJ560" s="148" t="n"/>
      <c r="CK560" s="148" t="n"/>
      <c r="CL560" s="148" t="n"/>
      <c r="CM560" s="148" t="n"/>
      <c r="CN560" s="148" t="n"/>
      <c r="CO560" s="148" t="n"/>
      <c r="CP560" s="148" t="n"/>
      <c r="CQ560" s="148" t="n"/>
      <c r="CR560" s="148" t="n"/>
      <c r="CS560" s="148" t="n"/>
      <c r="CT560" s="148" t="n"/>
      <c r="CU560" s="148" t="n"/>
      <c r="CV560" s="148" t="n"/>
    </row>
    <row r="561">
      <c r="A561" s="162" t="n"/>
      <c r="B561" s="64" t="n"/>
      <c r="C561" s="129" t="n"/>
      <c r="D561" s="130" t="inlineStr"/>
      <c r="E561" s="150" t="inlineStr"/>
      <c r="F561" s="150" t="inlineStr"/>
      <c r="G561" s="150" t="n"/>
      <c r="H561" s="152" t="n"/>
      <c r="I561" s="152" t="n"/>
      <c r="J561" s="152" t="n"/>
      <c r="K561" s="152" t="n"/>
      <c r="L561" s="152" t="n"/>
      <c r="M561" s="152" t="n"/>
      <c r="N561" s="152" t="n"/>
      <c r="O561" s="152" t="n"/>
      <c r="P561" s="152" t="n"/>
      <c r="Q561" s="152" t="n"/>
      <c r="R561" s="152" t="n"/>
      <c r="S561" s="165" t="n"/>
      <c r="T561" s="152" t="n"/>
      <c r="U561" s="152" t="n"/>
      <c r="V561" s="152" t="n"/>
      <c r="W561" s="152" t="n"/>
      <c r="X561" s="152" t="n"/>
      <c r="Y561" s="152" t="n"/>
      <c r="Z561" s="152" t="n"/>
      <c r="AA561" s="152" t="n"/>
      <c r="AB561" s="152" t="n"/>
      <c r="AC561" s="152" t="n"/>
      <c r="AD561" s="152" t="n"/>
      <c r="AE561" s="152" t="n"/>
      <c r="AF561" s="152" t="n"/>
      <c r="AG561" s="152" t="n"/>
      <c r="AH561" s="152" t="n"/>
      <c r="AI561" s="152" t="n"/>
      <c r="AJ561" s="152" t="n"/>
      <c r="AK561" s="152" t="n"/>
      <c r="AL561" s="152" t="n"/>
      <c r="AM561" s="152" t="n"/>
      <c r="AN561" s="166" t="n"/>
      <c r="AO561" s="155" t="n"/>
      <c r="AP561" s="152" t="n"/>
      <c r="AQ561" s="152" t="n"/>
      <c r="AR561" s="152" t="n"/>
      <c r="AS561" s="152" t="n"/>
      <c r="AT561" s="152" t="n"/>
      <c r="AU561" s="155" t="n"/>
      <c r="AV561" s="152" t="n"/>
      <c r="AW561" s="152" t="n"/>
      <c r="AX561" s="152" t="n"/>
      <c r="AY561" s="152" t="n"/>
      <c r="AZ561" s="152" t="n"/>
      <c r="BA561" s="165" t="n"/>
      <c r="BB561" s="165" t="n"/>
      <c r="BC561" s="152" t="n"/>
      <c r="BD561" s="152" t="n"/>
      <c r="BE561" s="152" t="n"/>
      <c r="BF561" s="152" t="n"/>
      <c r="BG561" s="155" t="n"/>
      <c r="BH561" s="152" t="n"/>
      <c r="BI561" s="152" t="n"/>
      <c r="BJ561" s="152" t="n"/>
      <c r="BK561" s="152" t="n"/>
      <c r="BL561" s="152" t="n"/>
      <c r="BM561" s="152" t="n"/>
      <c r="BN561" s="152" t="n"/>
      <c r="BO561" s="152" t="n"/>
      <c r="BP561" s="155" t="n"/>
      <c r="BQ561" s="152" t="n"/>
      <c r="BR561" s="152" t="n"/>
      <c r="BS561" s="152" t="n"/>
      <c r="BT561" s="152" t="n"/>
      <c r="BU561" s="152" t="n"/>
      <c r="BV561" s="152" t="n"/>
      <c r="BW561" s="152" t="n"/>
      <c r="BX561" s="165" t="n"/>
      <c r="BY561" s="150" t="n"/>
      <c r="BZ561" s="150" t="n"/>
      <c r="CA561" s="150" t="n"/>
      <c r="CB561" s="174" t="n"/>
      <c r="CC561" s="156" t="n"/>
      <c r="CD561" s="156" t="n"/>
      <c r="CE561" s="167">
        <f>IFERROR(__xludf.DUMMYFUNCTION("""COMPUTED_VALUE"""),"")</f>
        <v/>
      </c>
      <c r="CF561" s="158">
        <f>IFERROR(__xludf.DUMMYFUNCTION("""COMPUTED_VALUE"""),"")</f>
        <v/>
      </c>
      <c r="CG561" s="148" t="n"/>
      <c r="CH561" s="148" t="n"/>
      <c r="CI561" s="148" t="n"/>
      <c r="CJ561" s="148" t="n"/>
      <c r="CK561" s="148" t="n"/>
      <c r="CL561" s="148" t="n"/>
      <c r="CM561" s="148" t="n"/>
      <c r="CN561" s="148" t="n"/>
      <c r="CO561" s="148" t="n"/>
      <c r="CP561" s="148" t="n"/>
      <c r="CQ561" s="148" t="n"/>
      <c r="CR561" s="148" t="n"/>
      <c r="CS561" s="148" t="n"/>
      <c r="CT561" s="148" t="n"/>
      <c r="CU561" s="148" t="n"/>
      <c r="CV561" s="148" t="n"/>
    </row>
    <row r="562">
      <c r="A562" s="162" t="n"/>
      <c r="B562" s="64" t="n"/>
      <c r="C562" s="129" t="n"/>
      <c r="D562" s="130" t="inlineStr"/>
      <c r="E562" s="150" t="inlineStr"/>
      <c r="F562" s="150" t="inlineStr"/>
      <c r="G562" s="150" t="n"/>
      <c r="H562" s="152" t="n"/>
      <c r="I562" s="152" t="n"/>
      <c r="J562" s="152" t="n"/>
      <c r="K562" s="152" t="n"/>
      <c r="L562" s="152" t="n"/>
      <c r="M562" s="152" t="n"/>
      <c r="N562" s="152" t="n"/>
      <c r="O562" s="152" t="n"/>
      <c r="P562" s="152" t="n"/>
      <c r="Q562" s="152" t="n"/>
      <c r="R562" s="152" t="n"/>
      <c r="S562" s="165" t="n"/>
      <c r="T562" s="152" t="n"/>
      <c r="U562" s="152" t="n"/>
      <c r="V562" s="152" t="n"/>
      <c r="W562" s="152" t="n"/>
      <c r="X562" s="152" t="n"/>
      <c r="Y562" s="152" t="n"/>
      <c r="Z562" s="152" t="n"/>
      <c r="AA562" s="152" t="n"/>
      <c r="AB562" s="152" t="n"/>
      <c r="AC562" s="152" t="n"/>
      <c r="AD562" s="152" t="n"/>
      <c r="AE562" s="152" t="n"/>
      <c r="AF562" s="152" t="n"/>
      <c r="AG562" s="152" t="n"/>
      <c r="AH562" s="152" t="n"/>
      <c r="AI562" s="152" t="n"/>
      <c r="AJ562" s="152" t="n"/>
      <c r="AK562" s="152" t="n"/>
      <c r="AL562" s="152" t="n"/>
      <c r="AM562" s="152" t="n"/>
      <c r="AN562" s="166" t="n"/>
      <c r="AO562" s="155" t="n"/>
      <c r="AP562" s="152" t="n"/>
      <c r="AQ562" s="152" t="n"/>
      <c r="AR562" s="152" t="n"/>
      <c r="AS562" s="152" t="n"/>
      <c r="AT562" s="152" t="n"/>
      <c r="AU562" s="155" t="n"/>
      <c r="AV562" s="152" t="n"/>
      <c r="AW562" s="152" t="n"/>
      <c r="AX562" s="152" t="n"/>
      <c r="AY562" s="152" t="n"/>
      <c r="AZ562" s="152" t="n"/>
      <c r="BA562" s="165" t="n"/>
      <c r="BB562" s="165" t="n"/>
      <c r="BC562" s="152" t="n"/>
      <c r="BD562" s="152" t="n"/>
      <c r="BE562" s="152" t="n"/>
      <c r="BF562" s="152" t="n"/>
      <c r="BG562" s="155" t="n"/>
      <c r="BH562" s="152" t="n"/>
      <c r="BI562" s="152" t="n"/>
      <c r="BJ562" s="152" t="n"/>
      <c r="BK562" s="152" t="n"/>
      <c r="BL562" s="152" t="n"/>
      <c r="BM562" s="152" t="n"/>
      <c r="BN562" s="152" t="n"/>
      <c r="BO562" s="152" t="n"/>
      <c r="BP562" s="155" t="n"/>
      <c r="BQ562" s="152" t="n"/>
      <c r="BR562" s="152" t="n"/>
      <c r="BS562" s="152" t="n"/>
      <c r="BT562" s="152" t="n"/>
      <c r="BU562" s="152" t="n"/>
      <c r="BV562" s="152" t="n"/>
      <c r="BW562" s="152" t="n"/>
      <c r="BX562" s="165" t="n"/>
      <c r="BY562" s="150" t="n"/>
      <c r="BZ562" s="150" t="n"/>
      <c r="CA562" s="150" t="n"/>
      <c r="CB562" s="174" t="n"/>
      <c r="CC562" s="156" t="n"/>
      <c r="CD562" s="156" t="n"/>
      <c r="CE562" s="167">
        <f>IFERROR(__xludf.DUMMYFUNCTION("""COMPUTED_VALUE"""),"")</f>
        <v/>
      </c>
      <c r="CF562" s="158">
        <f>IFERROR(__xludf.DUMMYFUNCTION("""COMPUTED_VALUE"""),"")</f>
        <v/>
      </c>
      <c r="CG562" s="148" t="n"/>
      <c r="CH562" s="148" t="n"/>
      <c r="CI562" s="148" t="n"/>
      <c r="CJ562" s="148" t="n"/>
      <c r="CK562" s="148" t="n"/>
      <c r="CL562" s="148" t="n"/>
      <c r="CM562" s="148" t="n"/>
      <c r="CN562" s="148" t="n"/>
      <c r="CO562" s="148" t="n"/>
      <c r="CP562" s="148" t="n"/>
      <c r="CQ562" s="148" t="n"/>
      <c r="CR562" s="148" t="n"/>
      <c r="CS562" s="148" t="n"/>
      <c r="CT562" s="148" t="n"/>
      <c r="CU562" s="148" t="n"/>
      <c r="CV562" s="148" t="n"/>
    </row>
    <row r="563">
      <c r="A563" s="162" t="n"/>
      <c r="B563" s="64" t="n"/>
      <c r="C563" s="129" t="n"/>
      <c r="D563" s="130" t="inlineStr"/>
      <c r="E563" s="150" t="inlineStr"/>
      <c r="F563" s="150" t="inlineStr"/>
      <c r="G563" s="150" t="n"/>
      <c r="H563" s="152" t="n"/>
      <c r="I563" s="152" t="n"/>
      <c r="J563" s="152" t="n"/>
      <c r="K563" s="152" t="n"/>
      <c r="L563" s="152" t="n"/>
      <c r="M563" s="152" t="n"/>
      <c r="N563" s="152" t="n"/>
      <c r="O563" s="152" t="n"/>
      <c r="P563" s="152" t="n"/>
      <c r="Q563" s="152" t="n"/>
      <c r="R563" s="152" t="n"/>
      <c r="S563" s="165" t="n"/>
      <c r="T563" s="152" t="n"/>
      <c r="U563" s="152" t="n"/>
      <c r="V563" s="152" t="n"/>
      <c r="W563" s="152" t="n"/>
      <c r="X563" s="152" t="n"/>
      <c r="Y563" s="152" t="n"/>
      <c r="Z563" s="152" t="n"/>
      <c r="AA563" s="152" t="n"/>
      <c r="AB563" s="152" t="n"/>
      <c r="AC563" s="152" t="n"/>
      <c r="AD563" s="152" t="n"/>
      <c r="AE563" s="152" t="n"/>
      <c r="AF563" s="152" t="n"/>
      <c r="AG563" s="152" t="n"/>
      <c r="AH563" s="152" t="n"/>
      <c r="AI563" s="152" t="n"/>
      <c r="AJ563" s="152" t="n"/>
      <c r="AK563" s="152" t="n"/>
      <c r="AL563" s="152" t="n"/>
      <c r="AM563" s="152" t="n"/>
      <c r="AN563" s="166" t="n"/>
      <c r="AO563" s="155" t="n"/>
      <c r="AP563" s="152" t="n"/>
      <c r="AQ563" s="152" t="n"/>
      <c r="AR563" s="152" t="n"/>
      <c r="AS563" s="152" t="n"/>
      <c r="AT563" s="152" t="n"/>
      <c r="AU563" s="155" t="n"/>
      <c r="AV563" s="152" t="n"/>
      <c r="AW563" s="152" t="n"/>
      <c r="AX563" s="152" t="n"/>
      <c r="AY563" s="152" t="n"/>
      <c r="AZ563" s="152" t="n"/>
      <c r="BA563" s="165" t="n"/>
      <c r="BB563" s="165" t="n"/>
      <c r="BC563" s="152" t="n"/>
      <c r="BD563" s="152" t="n"/>
      <c r="BE563" s="152" t="n"/>
      <c r="BF563" s="152" t="n"/>
      <c r="BG563" s="155" t="n"/>
      <c r="BH563" s="152" t="n"/>
      <c r="BI563" s="152" t="n"/>
      <c r="BJ563" s="152" t="n"/>
      <c r="BK563" s="152" t="n"/>
      <c r="BL563" s="152" t="n"/>
      <c r="BM563" s="152" t="n"/>
      <c r="BN563" s="152" t="n"/>
      <c r="BO563" s="152" t="n"/>
      <c r="BP563" s="155" t="n"/>
      <c r="BQ563" s="152" t="n"/>
      <c r="BR563" s="152" t="n"/>
      <c r="BS563" s="152" t="n"/>
      <c r="BT563" s="152" t="n"/>
      <c r="BU563" s="152" t="n"/>
      <c r="BV563" s="152" t="n"/>
      <c r="BW563" s="152" t="n"/>
      <c r="BX563" s="165" t="n"/>
      <c r="BY563" s="150" t="n"/>
      <c r="BZ563" s="150" t="n"/>
      <c r="CA563" s="150" t="n"/>
      <c r="CB563" s="174" t="n"/>
      <c r="CC563" s="156" t="n"/>
      <c r="CD563" s="156" t="n"/>
      <c r="CE563" s="167">
        <f>IFERROR(__xludf.DUMMYFUNCTION("""COMPUTED_VALUE"""),"")</f>
        <v/>
      </c>
      <c r="CF563" s="158">
        <f>IFERROR(__xludf.DUMMYFUNCTION("""COMPUTED_VALUE"""),"")</f>
        <v/>
      </c>
      <c r="CG563" s="148" t="n"/>
      <c r="CH563" s="148" t="n"/>
      <c r="CI563" s="148" t="n"/>
      <c r="CJ563" s="148" t="n"/>
      <c r="CK563" s="148" t="n"/>
      <c r="CL563" s="148" t="n"/>
      <c r="CM563" s="148" t="n"/>
      <c r="CN563" s="148" t="n"/>
      <c r="CO563" s="148" t="n"/>
      <c r="CP563" s="148" t="n"/>
      <c r="CQ563" s="148" t="n"/>
      <c r="CR563" s="148" t="n"/>
      <c r="CS563" s="148" t="n"/>
      <c r="CT563" s="148" t="n"/>
      <c r="CU563" s="148" t="n"/>
      <c r="CV563" s="148" t="n"/>
    </row>
    <row r="564">
      <c r="A564" s="162" t="n"/>
      <c r="B564" s="64" t="n"/>
      <c r="C564" s="129" t="n"/>
      <c r="D564" s="130" t="inlineStr"/>
      <c r="E564" s="150" t="inlineStr"/>
      <c r="F564" s="150" t="inlineStr"/>
      <c r="G564" s="150" t="n"/>
      <c r="H564" s="152" t="n"/>
      <c r="I564" s="152" t="n"/>
      <c r="J564" s="152" t="n"/>
      <c r="K564" s="152" t="n"/>
      <c r="L564" s="152" t="n"/>
      <c r="M564" s="152" t="n"/>
      <c r="N564" s="152" t="n"/>
      <c r="O564" s="152" t="n"/>
      <c r="P564" s="152" t="n"/>
      <c r="Q564" s="152" t="n"/>
      <c r="R564" s="152" t="n"/>
      <c r="S564" s="165" t="n"/>
      <c r="T564" s="152" t="n"/>
      <c r="U564" s="152" t="n"/>
      <c r="V564" s="152" t="n"/>
      <c r="W564" s="152" t="n"/>
      <c r="X564" s="152" t="n"/>
      <c r="Y564" s="152" t="n"/>
      <c r="Z564" s="152" t="n"/>
      <c r="AA564" s="152" t="n"/>
      <c r="AB564" s="152" t="n"/>
      <c r="AC564" s="152" t="n"/>
      <c r="AD564" s="152" t="n"/>
      <c r="AE564" s="152" t="n"/>
      <c r="AF564" s="152" t="n"/>
      <c r="AG564" s="152" t="n"/>
      <c r="AH564" s="152" t="n"/>
      <c r="AI564" s="152" t="n"/>
      <c r="AJ564" s="152" t="n"/>
      <c r="AK564" s="152" t="n"/>
      <c r="AL564" s="152" t="n"/>
      <c r="AM564" s="152" t="n"/>
      <c r="AN564" s="166" t="n"/>
      <c r="AO564" s="155" t="n"/>
      <c r="AP564" s="152" t="n"/>
      <c r="AQ564" s="152" t="n"/>
      <c r="AR564" s="152" t="n"/>
      <c r="AS564" s="152" t="n"/>
      <c r="AT564" s="152" t="n"/>
      <c r="AU564" s="155" t="n"/>
      <c r="AV564" s="152" t="n"/>
      <c r="AW564" s="152" t="n"/>
      <c r="AX564" s="152" t="n"/>
      <c r="AY564" s="152" t="n"/>
      <c r="AZ564" s="152" t="n"/>
      <c r="BA564" s="165" t="n"/>
      <c r="BB564" s="165" t="n"/>
      <c r="BC564" s="152" t="n"/>
      <c r="BD564" s="152" t="n"/>
      <c r="BE564" s="152" t="n"/>
      <c r="BF564" s="152" t="n"/>
      <c r="BG564" s="155" t="n"/>
      <c r="BH564" s="152" t="n"/>
      <c r="BI564" s="152" t="n"/>
      <c r="BJ564" s="152" t="n"/>
      <c r="BK564" s="152" t="n"/>
      <c r="BL564" s="152" t="n"/>
      <c r="BM564" s="152" t="n"/>
      <c r="BN564" s="152" t="n"/>
      <c r="BO564" s="152" t="n"/>
      <c r="BP564" s="155" t="n"/>
      <c r="BQ564" s="152" t="n"/>
      <c r="BR564" s="152" t="n"/>
      <c r="BS564" s="152" t="n"/>
      <c r="BT564" s="152" t="n"/>
      <c r="BU564" s="152" t="n"/>
      <c r="BV564" s="152" t="n"/>
      <c r="BW564" s="152" t="n"/>
      <c r="BX564" s="165" t="n"/>
      <c r="BY564" s="150" t="n"/>
      <c r="BZ564" s="150" t="n"/>
      <c r="CA564" s="150" t="n"/>
      <c r="CB564" s="174" t="n"/>
      <c r="CC564" s="156" t="n"/>
      <c r="CD564" s="156" t="n"/>
      <c r="CE564" s="167">
        <f>IFERROR(__xludf.DUMMYFUNCTION("""COMPUTED_VALUE"""),"")</f>
        <v/>
      </c>
      <c r="CF564" s="158">
        <f>IFERROR(__xludf.DUMMYFUNCTION("""COMPUTED_VALUE"""),"")</f>
        <v/>
      </c>
      <c r="CG564" s="148" t="n"/>
      <c r="CH564" s="148" t="n"/>
      <c r="CI564" s="148" t="n"/>
      <c r="CJ564" s="148" t="n"/>
      <c r="CK564" s="148" t="n"/>
      <c r="CL564" s="148" t="n"/>
      <c r="CM564" s="148" t="n"/>
      <c r="CN564" s="148" t="n"/>
      <c r="CO564" s="148" t="n"/>
      <c r="CP564" s="148" t="n"/>
      <c r="CQ564" s="148" t="n"/>
      <c r="CR564" s="148" t="n"/>
      <c r="CS564" s="148" t="n"/>
      <c r="CT564" s="148" t="n"/>
      <c r="CU564" s="148" t="n"/>
      <c r="CV564" s="148" t="n"/>
    </row>
    <row r="565">
      <c r="A565" s="162" t="n"/>
      <c r="B565" s="64" t="n"/>
      <c r="C565" s="129" t="n"/>
      <c r="D565" s="130" t="inlineStr"/>
      <c r="E565" s="150" t="inlineStr"/>
      <c r="F565" s="150" t="inlineStr"/>
      <c r="G565" s="150" t="n"/>
      <c r="H565" s="152" t="n"/>
      <c r="I565" s="152" t="n"/>
      <c r="J565" s="152" t="n"/>
      <c r="K565" s="152" t="n"/>
      <c r="L565" s="152" t="n"/>
      <c r="M565" s="152" t="n"/>
      <c r="N565" s="152" t="n"/>
      <c r="O565" s="152" t="n"/>
      <c r="P565" s="152" t="n"/>
      <c r="Q565" s="152" t="n"/>
      <c r="R565" s="152" t="n"/>
      <c r="S565" s="165" t="n"/>
      <c r="T565" s="152" t="n"/>
      <c r="U565" s="152" t="n"/>
      <c r="V565" s="152" t="n"/>
      <c r="W565" s="152" t="n"/>
      <c r="X565" s="152" t="n"/>
      <c r="Y565" s="152" t="n"/>
      <c r="Z565" s="152" t="n"/>
      <c r="AA565" s="152" t="n"/>
      <c r="AB565" s="152" t="n"/>
      <c r="AC565" s="152" t="n"/>
      <c r="AD565" s="152" t="n"/>
      <c r="AE565" s="152" t="n"/>
      <c r="AF565" s="152" t="n"/>
      <c r="AG565" s="152" t="n"/>
      <c r="AH565" s="152" t="n"/>
      <c r="AI565" s="152" t="n"/>
      <c r="AJ565" s="152" t="n"/>
      <c r="AK565" s="152" t="n"/>
      <c r="AL565" s="152" t="n"/>
      <c r="AM565" s="152" t="n"/>
      <c r="AN565" s="166" t="n"/>
      <c r="AO565" s="155" t="n"/>
      <c r="AP565" s="152" t="n"/>
      <c r="AQ565" s="152" t="n"/>
      <c r="AR565" s="152" t="n"/>
      <c r="AS565" s="152" t="n"/>
      <c r="AT565" s="152" t="n"/>
      <c r="AU565" s="155" t="n"/>
      <c r="AV565" s="152" t="n"/>
      <c r="AW565" s="152" t="n"/>
      <c r="AX565" s="152" t="n"/>
      <c r="AY565" s="152" t="n"/>
      <c r="AZ565" s="152" t="n"/>
      <c r="BA565" s="165" t="n"/>
      <c r="BB565" s="165" t="n"/>
      <c r="BC565" s="152" t="n"/>
      <c r="BD565" s="152" t="n"/>
      <c r="BE565" s="152" t="n"/>
      <c r="BF565" s="152" t="n"/>
      <c r="BG565" s="155" t="n"/>
      <c r="BH565" s="152" t="n"/>
      <c r="BI565" s="152" t="n"/>
      <c r="BJ565" s="152" t="n"/>
      <c r="BK565" s="152" t="n"/>
      <c r="BL565" s="152" t="n"/>
      <c r="BM565" s="152" t="n"/>
      <c r="BN565" s="152" t="n"/>
      <c r="BO565" s="152" t="n"/>
      <c r="BP565" s="155" t="n"/>
      <c r="BQ565" s="152" t="n"/>
      <c r="BR565" s="152" t="n"/>
      <c r="BS565" s="152" t="n"/>
      <c r="BT565" s="152" t="n"/>
      <c r="BU565" s="152" t="n"/>
      <c r="BV565" s="152" t="n"/>
      <c r="BW565" s="152" t="n"/>
      <c r="BX565" s="165" t="n"/>
      <c r="BY565" s="150" t="n"/>
      <c r="BZ565" s="150" t="n"/>
      <c r="CA565" s="150" t="n"/>
      <c r="CB565" s="174" t="n"/>
      <c r="CC565" s="156" t="n"/>
      <c r="CD565" s="156" t="n"/>
      <c r="CE565" s="167">
        <f>IFERROR(__xludf.DUMMYFUNCTION("""COMPUTED_VALUE"""),"")</f>
        <v/>
      </c>
      <c r="CF565" s="158">
        <f>IFERROR(__xludf.DUMMYFUNCTION("""COMPUTED_VALUE"""),"")</f>
        <v/>
      </c>
      <c r="CG565" s="148" t="n"/>
      <c r="CH565" s="148" t="n"/>
      <c r="CI565" s="148" t="n"/>
      <c r="CJ565" s="148" t="n"/>
      <c r="CK565" s="148" t="n"/>
      <c r="CL565" s="148" t="n"/>
      <c r="CM565" s="148" t="n"/>
      <c r="CN565" s="148" t="n"/>
      <c r="CO565" s="148" t="n"/>
      <c r="CP565" s="148" t="n"/>
      <c r="CQ565" s="148" t="n"/>
      <c r="CR565" s="148" t="n"/>
      <c r="CS565" s="148" t="n"/>
      <c r="CT565" s="148" t="n"/>
      <c r="CU565" s="148" t="n"/>
      <c r="CV565" s="148" t="n"/>
    </row>
    <row r="566">
      <c r="A566" s="162" t="n"/>
      <c r="B566" s="64" t="n"/>
      <c r="C566" s="129" t="n"/>
      <c r="D566" s="130" t="inlineStr"/>
      <c r="E566" s="150" t="inlineStr"/>
      <c r="F566" s="150" t="inlineStr"/>
      <c r="G566" s="150" t="n"/>
      <c r="H566" s="152" t="n"/>
      <c r="I566" s="152" t="n"/>
      <c r="J566" s="152" t="n"/>
      <c r="K566" s="152" t="n"/>
      <c r="L566" s="152" t="n"/>
      <c r="M566" s="152" t="n"/>
      <c r="N566" s="152" t="n"/>
      <c r="O566" s="152" t="n"/>
      <c r="P566" s="152" t="n"/>
      <c r="Q566" s="152" t="n"/>
      <c r="R566" s="152" t="n"/>
      <c r="S566" s="165" t="n"/>
      <c r="T566" s="152" t="n"/>
      <c r="U566" s="152" t="n"/>
      <c r="V566" s="152" t="n"/>
      <c r="W566" s="152" t="n"/>
      <c r="X566" s="152" t="n"/>
      <c r="Y566" s="152" t="n"/>
      <c r="Z566" s="152" t="n"/>
      <c r="AA566" s="152" t="n"/>
      <c r="AB566" s="152" t="n"/>
      <c r="AC566" s="152" t="n"/>
      <c r="AD566" s="152" t="n"/>
      <c r="AE566" s="152" t="n"/>
      <c r="AF566" s="152" t="n"/>
      <c r="AG566" s="152" t="n"/>
      <c r="AH566" s="152" t="n"/>
      <c r="AI566" s="152" t="n"/>
      <c r="AJ566" s="152" t="n"/>
      <c r="AK566" s="152" t="n"/>
      <c r="AL566" s="152" t="n"/>
      <c r="AM566" s="152" t="n"/>
      <c r="AN566" s="166" t="n"/>
      <c r="AO566" s="155" t="n"/>
      <c r="AP566" s="152" t="n"/>
      <c r="AQ566" s="152" t="n"/>
      <c r="AR566" s="152" t="n"/>
      <c r="AS566" s="152" t="n"/>
      <c r="AT566" s="152" t="n"/>
      <c r="AU566" s="155" t="n"/>
      <c r="AV566" s="152" t="n"/>
      <c r="AW566" s="152" t="n"/>
      <c r="AX566" s="152" t="n"/>
      <c r="AY566" s="152" t="n"/>
      <c r="AZ566" s="152" t="n"/>
      <c r="BA566" s="165" t="n"/>
      <c r="BB566" s="165" t="n"/>
      <c r="BC566" s="152" t="n"/>
      <c r="BD566" s="152" t="n"/>
      <c r="BE566" s="152" t="n"/>
      <c r="BF566" s="152" t="n"/>
      <c r="BG566" s="155" t="n"/>
      <c r="BH566" s="152" t="n"/>
      <c r="BI566" s="152" t="n"/>
      <c r="BJ566" s="152" t="n"/>
      <c r="BK566" s="152" t="n"/>
      <c r="BL566" s="152" t="n"/>
      <c r="BM566" s="152" t="n"/>
      <c r="BN566" s="152" t="n"/>
      <c r="BO566" s="152" t="n"/>
      <c r="BP566" s="155" t="n"/>
      <c r="BQ566" s="152" t="n"/>
      <c r="BR566" s="152" t="n"/>
      <c r="BS566" s="152" t="n"/>
      <c r="BT566" s="152" t="n"/>
      <c r="BU566" s="152" t="n"/>
      <c r="BV566" s="152" t="n"/>
      <c r="BW566" s="152" t="n"/>
      <c r="BX566" s="165" t="n"/>
      <c r="BY566" s="150" t="n"/>
      <c r="BZ566" s="150" t="n"/>
      <c r="CA566" s="150" t="n"/>
      <c r="CB566" s="174" t="n"/>
      <c r="CC566" s="156" t="n"/>
      <c r="CD566" s="156" t="n"/>
      <c r="CE566" s="167">
        <f>IFERROR(__xludf.DUMMYFUNCTION("""COMPUTED_VALUE"""),"")</f>
        <v/>
      </c>
      <c r="CF566" s="158">
        <f>IFERROR(__xludf.DUMMYFUNCTION("""COMPUTED_VALUE"""),"")</f>
        <v/>
      </c>
      <c r="CG566" s="148" t="n"/>
      <c r="CH566" s="148" t="n"/>
      <c r="CI566" s="148" t="n"/>
      <c r="CJ566" s="148" t="n"/>
      <c r="CK566" s="148" t="n"/>
      <c r="CL566" s="148" t="n"/>
      <c r="CM566" s="148" t="n"/>
      <c r="CN566" s="148" t="n"/>
      <c r="CO566" s="148" t="n"/>
      <c r="CP566" s="148" t="n"/>
      <c r="CQ566" s="148" t="n"/>
      <c r="CR566" s="148" t="n"/>
      <c r="CS566" s="148" t="n"/>
      <c r="CT566" s="148" t="n"/>
      <c r="CU566" s="148" t="n"/>
      <c r="CV566" s="148" t="n"/>
    </row>
    <row r="567">
      <c r="A567" s="162" t="n"/>
      <c r="B567" s="64" t="n"/>
      <c r="C567" s="129" t="n"/>
      <c r="D567" s="130" t="inlineStr"/>
      <c r="E567" s="150" t="inlineStr"/>
      <c r="F567" s="150" t="inlineStr"/>
      <c r="G567" s="150" t="n"/>
      <c r="H567" s="152" t="n"/>
      <c r="I567" s="152" t="n"/>
      <c r="J567" s="152" t="n"/>
      <c r="K567" s="152" t="n"/>
      <c r="L567" s="152" t="n"/>
      <c r="M567" s="152" t="n"/>
      <c r="N567" s="152" t="n"/>
      <c r="O567" s="152" t="n"/>
      <c r="P567" s="152" t="n"/>
      <c r="Q567" s="152" t="n"/>
      <c r="R567" s="152" t="n"/>
      <c r="S567" s="165" t="n"/>
      <c r="T567" s="152" t="n"/>
      <c r="U567" s="152" t="n"/>
      <c r="V567" s="152" t="n"/>
      <c r="W567" s="152" t="n"/>
      <c r="X567" s="152" t="n"/>
      <c r="Y567" s="152" t="n"/>
      <c r="Z567" s="152" t="n"/>
      <c r="AA567" s="152" t="n"/>
      <c r="AB567" s="152" t="n"/>
      <c r="AC567" s="152" t="n"/>
      <c r="AD567" s="152" t="n"/>
      <c r="AE567" s="152" t="n"/>
      <c r="AF567" s="152" t="n"/>
      <c r="AG567" s="152" t="n"/>
      <c r="AH567" s="152" t="n"/>
      <c r="AI567" s="152" t="n"/>
      <c r="AJ567" s="152" t="n"/>
      <c r="AK567" s="152" t="n"/>
      <c r="AL567" s="152" t="n"/>
      <c r="AM567" s="152" t="n"/>
      <c r="AN567" s="166" t="n"/>
      <c r="AO567" s="155" t="n"/>
      <c r="AP567" s="152" t="n"/>
      <c r="AQ567" s="152" t="n"/>
      <c r="AR567" s="152" t="n"/>
      <c r="AS567" s="152" t="n"/>
      <c r="AT567" s="152" t="n"/>
      <c r="AU567" s="155" t="n"/>
      <c r="AV567" s="152" t="n"/>
      <c r="AW567" s="152" t="n"/>
      <c r="AX567" s="152" t="n"/>
      <c r="AY567" s="152" t="n"/>
      <c r="AZ567" s="152" t="n"/>
      <c r="BA567" s="165" t="n"/>
      <c r="BB567" s="165" t="n"/>
      <c r="BC567" s="152" t="n"/>
      <c r="BD567" s="152" t="n"/>
      <c r="BE567" s="152" t="n"/>
      <c r="BF567" s="152" t="n"/>
      <c r="BG567" s="155" t="n"/>
      <c r="BH567" s="152" t="n"/>
      <c r="BI567" s="152" t="n"/>
      <c r="BJ567" s="152" t="n"/>
      <c r="BK567" s="152" t="n"/>
      <c r="BL567" s="152" t="n"/>
      <c r="BM567" s="152" t="n"/>
      <c r="BN567" s="152" t="n"/>
      <c r="BO567" s="152" t="n"/>
      <c r="BP567" s="155" t="n"/>
      <c r="BQ567" s="152" t="n"/>
      <c r="BR567" s="152" t="n"/>
      <c r="BS567" s="152" t="n"/>
      <c r="BT567" s="152" t="n"/>
      <c r="BU567" s="152" t="n"/>
      <c r="BV567" s="152" t="n"/>
      <c r="BW567" s="152" t="n"/>
      <c r="BX567" s="165" t="n"/>
      <c r="BY567" s="150" t="n"/>
      <c r="BZ567" s="150" t="n"/>
      <c r="CA567" s="150" t="n"/>
      <c r="CB567" s="174" t="n"/>
      <c r="CC567" s="156" t="n"/>
      <c r="CD567" s="156" t="n"/>
      <c r="CE567" s="167">
        <f>IFERROR(__xludf.DUMMYFUNCTION("""COMPUTED_VALUE"""),"")</f>
        <v/>
      </c>
      <c r="CF567" s="158">
        <f>IFERROR(__xludf.DUMMYFUNCTION("""COMPUTED_VALUE"""),"")</f>
        <v/>
      </c>
      <c r="CG567" s="148" t="n"/>
      <c r="CH567" s="148" t="n"/>
      <c r="CI567" s="148" t="n"/>
      <c r="CJ567" s="148" t="n"/>
      <c r="CK567" s="148" t="n"/>
      <c r="CL567" s="148" t="n"/>
      <c r="CM567" s="148" t="n"/>
      <c r="CN567" s="148" t="n"/>
      <c r="CO567" s="148" t="n"/>
      <c r="CP567" s="148" t="n"/>
      <c r="CQ567" s="148" t="n"/>
      <c r="CR567" s="148" t="n"/>
      <c r="CS567" s="148" t="n"/>
      <c r="CT567" s="148" t="n"/>
      <c r="CU567" s="148" t="n"/>
      <c r="CV567" s="148" t="n"/>
    </row>
    <row r="568">
      <c r="A568" s="162" t="n"/>
      <c r="B568" s="64" t="n"/>
      <c r="C568" s="129" t="n"/>
      <c r="D568" s="130" t="inlineStr"/>
      <c r="E568" s="150" t="inlineStr"/>
      <c r="F568" s="150" t="inlineStr"/>
      <c r="G568" s="150" t="n"/>
      <c r="H568" s="152" t="n"/>
      <c r="I568" s="152" t="n"/>
      <c r="J568" s="152" t="n"/>
      <c r="K568" s="152" t="n"/>
      <c r="L568" s="152" t="n"/>
      <c r="M568" s="152" t="n"/>
      <c r="N568" s="152" t="n"/>
      <c r="O568" s="152" t="n"/>
      <c r="P568" s="152" t="n"/>
      <c r="Q568" s="152" t="n"/>
      <c r="R568" s="152" t="n"/>
      <c r="S568" s="165" t="n"/>
      <c r="T568" s="152" t="n"/>
      <c r="U568" s="152" t="n"/>
      <c r="V568" s="152" t="n"/>
      <c r="W568" s="152" t="n"/>
      <c r="X568" s="152" t="n"/>
      <c r="Y568" s="152" t="n"/>
      <c r="Z568" s="152" t="n"/>
      <c r="AA568" s="152" t="n"/>
      <c r="AB568" s="152" t="n"/>
      <c r="AC568" s="152" t="n"/>
      <c r="AD568" s="152" t="n"/>
      <c r="AE568" s="152" t="n"/>
      <c r="AF568" s="152" t="n"/>
      <c r="AG568" s="152" t="n"/>
      <c r="AH568" s="152" t="n"/>
      <c r="AI568" s="152" t="n"/>
      <c r="AJ568" s="152" t="n"/>
      <c r="AK568" s="152" t="n"/>
      <c r="AL568" s="152" t="n"/>
      <c r="AM568" s="152" t="n"/>
      <c r="AN568" s="166" t="n"/>
      <c r="AO568" s="155" t="n"/>
      <c r="AP568" s="152" t="n"/>
      <c r="AQ568" s="152" t="n"/>
      <c r="AR568" s="152" t="n"/>
      <c r="AS568" s="152" t="n"/>
      <c r="AT568" s="152" t="n"/>
      <c r="AU568" s="155" t="n"/>
      <c r="AV568" s="152" t="n"/>
      <c r="AW568" s="152" t="n"/>
      <c r="AX568" s="152" t="n"/>
      <c r="AY568" s="152" t="n"/>
      <c r="AZ568" s="152" t="n"/>
      <c r="BA568" s="165" t="n"/>
      <c r="BB568" s="165" t="n"/>
      <c r="BC568" s="152" t="n"/>
      <c r="BD568" s="152" t="n"/>
      <c r="BE568" s="152" t="n"/>
      <c r="BF568" s="152" t="n"/>
      <c r="BG568" s="155" t="n"/>
      <c r="BH568" s="152" t="n"/>
      <c r="BI568" s="152" t="n"/>
      <c r="BJ568" s="152" t="n"/>
      <c r="BK568" s="152" t="n"/>
      <c r="BL568" s="152" t="n"/>
      <c r="BM568" s="152" t="n"/>
      <c r="BN568" s="152" t="n"/>
      <c r="BO568" s="152" t="n"/>
      <c r="BP568" s="155" t="n"/>
      <c r="BQ568" s="152" t="n"/>
      <c r="BR568" s="152" t="n"/>
      <c r="BS568" s="152" t="n"/>
      <c r="BT568" s="152" t="n"/>
      <c r="BU568" s="152" t="n"/>
      <c r="BV568" s="152" t="n"/>
      <c r="BW568" s="152" t="n"/>
      <c r="BX568" s="165" t="n"/>
      <c r="BY568" s="150" t="n"/>
      <c r="BZ568" s="150" t="n"/>
      <c r="CA568" s="150" t="n"/>
      <c r="CB568" s="174" t="n"/>
      <c r="CC568" s="156" t="n"/>
      <c r="CD568" s="156" t="n"/>
      <c r="CE568" s="167">
        <f>IFERROR(__xludf.DUMMYFUNCTION("""COMPUTED_VALUE"""),"")</f>
        <v/>
      </c>
      <c r="CF568" s="158">
        <f>IFERROR(__xludf.DUMMYFUNCTION("""COMPUTED_VALUE"""),"")</f>
        <v/>
      </c>
      <c r="CG568" s="148" t="n"/>
      <c r="CH568" s="148" t="n"/>
      <c r="CI568" s="148" t="n"/>
      <c r="CJ568" s="148" t="n"/>
      <c r="CK568" s="148" t="n"/>
      <c r="CL568" s="148" t="n"/>
      <c r="CM568" s="148" t="n"/>
      <c r="CN568" s="148" t="n"/>
      <c r="CO568" s="148" t="n"/>
      <c r="CP568" s="148" t="n"/>
      <c r="CQ568" s="148" t="n"/>
      <c r="CR568" s="148" t="n"/>
      <c r="CS568" s="148" t="n"/>
      <c r="CT568" s="148" t="n"/>
      <c r="CU568" s="148" t="n"/>
      <c r="CV568" s="148" t="n"/>
    </row>
    <row r="569">
      <c r="A569" s="162" t="n"/>
      <c r="B569" s="64" t="n"/>
      <c r="C569" s="129" t="n"/>
      <c r="D569" s="130" t="inlineStr"/>
      <c r="E569" s="150" t="inlineStr"/>
      <c r="F569" s="150" t="inlineStr"/>
      <c r="G569" s="150" t="n"/>
      <c r="H569" s="152" t="n"/>
      <c r="I569" s="152" t="n"/>
      <c r="J569" s="152" t="n"/>
      <c r="K569" s="152" t="n"/>
      <c r="L569" s="152" t="n"/>
      <c r="M569" s="152" t="n"/>
      <c r="N569" s="152" t="n"/>
      <c r="O569" s="152" t="n"/>
      <c r="P569" s="152" t="n"/>
      <c r="Q569" s="152" t="n"/>
      <c r="R569" s="152" t="n"/>
      <c r="S569" s="165" t="n"/>
      <c r="T569" s="152" t="n"/>
      <c r="U569" s="152" t="n"/>
      <c r="V569" s="152" t="n"/>
      <c r="W569" s="152" t="n"/>
      <c r="X569" s="152" t="n"/>
      <c r="Y569" s="152" t="n"/>
      <c r="Z569" s="152" t="n"/>
      <c r="AA569" s="152" t="n"/>
      <c r="AB569" s="152" t="n"/>
      <c r="AC569" s="152" t="n"/>
      <c r="AD569" s="152" t="n"/>
      <c r="AE569" s="152" t="n"/>
      <c r="AF569" s="152" t="n"/>
      <c r="AG569" s="152" t="n"/>
      <c r="AH569" s="152" t="n"/>
      <c r="AI569" s="152" t="n"/>
      <c r="AJ569" s="152" t="n"/>
      <c r="AK569" s="152" t="n"/>
      <c r="AL569" s="152" t="n"/>
      <c r="AM569" s="152" t="n"/>
      <c r="AN569" s="166" t="n"/>
      <c r="AO569" s="155" t="n"/>
      <c r="AP569" s="152" t="n"/>
      <c r="AQ569" s="152" t="n"/>
      <c r="AR569" s="152" t="n"/>
      <c r="AS569" s="152" t="n"/>
      <c r="AT569" s="152" t="n"/>
      <c r="AU569" s="155" t="n"/>
      <c r="AV569" s="152" t="n"/>
      <c r="AW569" s="152" t="n"/>
      <c r="AX569" s="152" t="n"/>
      <c r="AY569" s="152" t="n"/>
      <c r="AZ569" s="152" t="n"/>
      <c r="BA569" s="165" t="n"/>
      <c r="BB569" s="165" t="n"/>
      <c r="BC569" s="152" t="n"/>
      <c r="BD569" s="152" t="n"/>
      <c r="BE569" s="152" t="n"/>
      <c r="BF569" s="152" t="n"/>
      <c r="BG569" s="155" t="n"/>
      <c r="BH569" s="152" t="n"/>
      <c r="BI569" s="152" t="n"/>
      <c r="BJ569" s="152" t="n"/>
      <c r="BK569" s="152" t="n"/>
      <c r="BL569" s="152" t="n"/>
      <c r="BM569" s="152" t="n"/>
      <c r="BN569" s="152" t="n"/>
      <c r="BO569" s="152" t="n"/>
      <c r="BP569" s="155" t="n"/>
      <c r="BQ569" s="152" t="n"/>
      <c r="BR569" s="152" t="n"/>
      <c r="BS569" s="152" t="n"/>
      <c r="BT569" s="152" t="n"/>
      <c r="BU569" s="152" t="n"/>
      <c r="BV569" s="152" t="n"/>
      <c r="BW569" s="152" t="n"/>
      <c r="BX569" s="165" t="n"/>
      <c r="BY569" s="150" t="n"/>
      <c r="BZ569" s="150" t="n"/>
      <c r="CA569" s="150" t="n"/>
      <c r="CB569" s="174" t="n"/>
      <c r="CC569" s="156" t="n"/>
      <c r="CD569" s="156" t="n"/>
      <c r="CE569" s="167">
        <f>IFERROR(__xludf.DUMMYFUNCTION("""COMPUTED_VALUE"""),"")</f>
        <v/>
      </c>
      <c r="CF569" s="158">
        <f>IFERROR(__xludf.DUMMYFUNCTION("""COMPUTED_VALUE"""),"")</f>
        <v/>
      </c>
      <c r="CG569" s="148" t="n"/>
      <c r="CH569" s="148" t="n"/>
      <c r="CI569" s="148" t="n"/>
      <c r="CJ569" s="148" t="n"/>
      <c r="CK569" s="148" t="n"/>
      <c r="CL569" s="148" t="n"/>
      <c r="CM569" s="148" t="n"/>
      <c r="CN569" s="148" t="n"/>
      <c r="CO569" s="148" t="n"/>
      <c r="CP569" s="148" t="n"/>
      <c r="CQ569" s="148" t="n"/>
      <c r="CR569" s="148" t="n"/>
      <c r="CS569" s="148" t="n"/>
      <c r="CT569" s="148" t="n"/>
      <c r="CU569" s="148" t="n"/>
      <c r="CV569" s="148" t="n"/>
    </row>
    <row r="570">
      <c r="A570" s="162" t="n"/>
      <c r="B570" s="64" t="n"/>
      <c r="C570" s="129" t="n"/>
      <c r="D570" s="130" t="inlineStr"/>
      <c r="E570" s="150" t="inlineStr"/>
      <c r="F570" s="150" t="inlineStr"/>
      <c r="G570" s="150" t="n"/>
      <c r="H570" s="152" t="n"/>
      <c r="I570" s="152" t="n"/>
      <c r="J570" s="152" t="n"/>
      <c r="K570" s="152" t="n"/>
      <c r="L570" s="152" t="n"/>
      <c r="M570" s="152" t="n"/>
      <c r="N570" s="152" t="n"/>
      <c r="O570" s="152" t="n"/>
      <c r="P570" s="152" t="n"/>
      <c r="Q570" s="152" t="n"/>
      <c r="R570" s="152" t="n"/>
      <c r="S570" s="165" t="n"/>
      <c r="T570" s="152" t="n"/>
      <c r="U570" s="152" t="n"/>
      <c r="V570" s="152" t="n"/>
      <c r="W570" s="152" t="n"/>
      <c r="X570" s="152" t="n"/>
      <c r="Y570" s="152" t="n"/>
      <c r="Z570" s="152" t="n"/>
      <c r="AA570" s="152" t="n"/>
      <c r="AB570" s="152" t="n"/>
      <c r="AC570" s="152" t="n"/>
      <c r="AD570" s="152" t="n"/>
      <c r="AE570" s="152" t="n"/>
      <c r="AF570" s="152" t="n"/>
      <c r="AG570" s="152" t="n"/>
      <c r="AH570" s="152" t="n"/>
      <c r="AI570" s="152" t="n"/>
      <c r="AJ570" s="152" t="n"/>
      <c r="AK570" s="152" t="n"/>
      <c r="AL570" s="152" t="n"/>
      <c r="AM570" s="152" t="n"/>
      <c r="AN570" s="166" t="n"/>
      <c r="AO570" s="155" t="n"/>
      <c r="AP570" s="152" t="n"/>
      <c r="AQ570" s="152" t="n"/>
      <c r="AR570" s="152" t="n"/>
      <c r="AS570" s="152" t="n"/>
      <c r="AT570" s="152" t="n"/>
      <c r="AU570" s="155" t="n"/>
      <c r="AV570" s="152" t="n"/>
      <c r="AW570" s="152" t="n"/>
      <c r="AX570" s="152" t="n"/>
      <c r="AY570" s="152" t="n"/>
      <c r="AZ570" s="152" t="n"/>
      <c r="BA570" s="165" t="n"/>
      <c r="BB570" s="165" t="n"/>
      <c r="BC570" s="152" t="n"/>
      <c r="BD570" s="152" t="n"/>
      <c r="BE570" s="152" t="n"/>
      <c r="BF570" s="152" t="n"/>
      <c r="BG570" s="155" t="n"/>
      <c r="BH570" s="152" t="n"/>
      <c r="BI570" s="152" t="n"/>
      <c r="BJ570" s="152" t="n"/>
      <c r="BK570" s="152" t="n"/>
      <c r="BL570" s="152" t="n"/>
      <c r="BM570" s="152" t="n"/>
      <c r="BN570" s="152" t="n"/>
      <c r="BO570" s="152" t="n"/>
      <c r="BP570" s="155" t="n"/>
      <c r="BQ570" s="152" t="n"/>
      <c r="BR570" s="152" t="n"/>
      <c r="BS570" s="152" t="n"/>
      <c r="BT570" s="152" t="n"/>
      <c r="BU570" s="152" t="n"/>
      <c r="BV570" s="152" t="n"/>
      <c r="BW570" s="152" t="n"/>
      <c r="BX570" s="165" t="n"/>
      <c r="BY570" s="150" t="n"/>
      <c r="BZ570" s="150" t="n"/>
      <c r="CA570" s="150" t="n"/>
      <c r="CB570" s="174" t="n"/>
      <c r="CC570" s="156" t="n"/>
      <c r="CD570" s="156" t="n"/>
      <c r="CE570" s="167">
        <f>IFERROR(__xludf.DUMMYFUNCTION("""COMPUTED_VALUE"""),"")</f>
        <v/>
      </c>
      <c r="CF570" s="158">
        <f>IFERROR(__xludf.DUMMYFUNCTION("""COMPUTED_VALUE"""),"")</f>
        <v/>
      </c>
      <c r="CG570" s="148" t="n"/>
      <c r="CH570" s="148" t="n"/>
      <c r="CI570" s="148" t="n"/>
      <c r="CJ570" s="148" t="n"/>
      <c r="CK570" s="148" t="n"/>
      <c r="CL570" s="148" t="n"/>
      <c r="CM570" s="148" t="n"/>
      <c r="CN570" s="148" t="n"/>
      <c r="CO570" s="148" t="n"/>
      <c r="CP570" s="148" t="n"/>
      <c r="CQ570" s="148" t="n"/>
      <c r="CR570" s="148" t="n"/>
      <c r="CS570" s="148" t="n"/>
      <c r="CT570" s="148" t="n"/>
      <c r="CU570" s="148" t="n"/>
      <c r="CV570" s="148" t="n"/>
    </row>
    <row r="571">
      <c r="A571" s="162" t="n"/>
      <c r="B571" s="64" t="n"/>
      <c r="C571" s="129" t="n"/>
      <c r="D571" s="130" t="inlineStr"/>
      <c r="E571" s="150" t="inlineStr"/>
      <c r="F571" s="150" t="inlineStr"/>
      <c r="G571" s="150" t="n"/>
      <c r="H571" s="152" t="n"/>
      <c r="I571" s="152" t="n"/>
      <c r="J571" s="152" t="n"/>
      <c r="K571" s="152" t="n"/>
      <c r="L571" s="152" t="n"/>
      <c r="M571" s="152" t="n"/>
      <c r="N571" s="152" t="n"/>
      <c r="O571" s="152" t="n"/>
      <c r="P571" s="152" t="n"/>
      <c r="Q571" s="152" t="n"/>
      <c r="R571" s="152" t="n"/>
      <c r="S571" s="165" t="n"/>
      <c r="T571" s="152" t="n"/>
      <c r="U571" s="152" t="n"/>
      <c r="V571" s="152" t="n"/>
      <c r="W571" s="152" t="n"/>
      <c r="X571" s="152" t="n"/>
      <c r="Y571" s="152" t="n"/>
      <c r="Z571" s="152" t="n"/>
      <c r="AA571" s="152" t="n"/>
      <c r="AB571" s="152" t="n"/>
      <c r="AC571" s="152" t="n"/>
      <c r="AD571" s="152" t="n"/>
      <c r="AE571" s="152" t="n"/>
      <c r="AF571" s="152" t="n"/>
      <c r="AG571" s="152" t="n"/>
      <c r="AH571" s="152" t="n"/>
      <c r="AI571" s="152" t="n"/>
      <c r="AJ571" s="152" t="n"/>
      <c r="AK571" s="152" t="n"/>
      <c r="AL571" s="152" t="n"/>
      <c r="AM571" s="152" t="n"/>
      <c r="AN571" s="166" t="n"/>
      <c r="AO571" s="155" t="n"/>
      <c r="AP571" s="152" t="n"/>
      <c r="AQ571" s="152" t="n"/>
      <c r="AR571" s="152" t="n"/>
      <c r="AS571" s="152" t="n"/>
      <c r="AT571" s="152" t="n"/>
      <c r="AU571" s="155" t="n"/>
      <c r="AV571" s="152" t="n"/>
      <c r="AW571" s="152" t="n"/>
      <c r="AX571" s="152" t="n"/>
      <c r="AY571" s="152" t="n"/>
      <c r="AZ571" s="152" t="n"/>
      <c r="BA571" s="165" t="n"/>
      <c r="BB571" s="165" t="n"/>
      <c r="BC571" s="152" t="n"/>
      <c r="BD571" s="152" t="n"/>
      <c r="BE571" s="152" t="n"/>
      <c r="BF571" s="152" t="n"/>
      <c r="BG571" s="155" t="n"/>
      <c r="BH571" s="152" t="n"/>
      <c r="BI571" s="152" t="n"/>
      <c r="BJ571" s="152" t="n"/>
      <c r="BK571" s="152" t="n"/>
      <c r="BL571" s="152" t="n"/>
      <c r="BM571" s="152" t="n"/>
      <c r="BN571" s="152" t="n"/>
      <c r="BO571" s="152" t="n"/>
      <c r="BP571" s="155" t="n"/>
      <c r="BQ571" s="152" t="n"/>
      <c r="BR571" s="152" t="n"/>
      <c r="BS571" s="152" t="n"/>
      <c r="BT571" s="152" t="n"/>
      <c r="BU571" s="152" t="n"/>
      <c r="BV571" s="152" t="n"/>
      <c r="BW571" s="152" t="n"/>
      <c r="BX571" s="165" t="n"/>
      <c r="BY571" s="150" t="n"/>
      <c r="BZ571" s="150" t="n"/>
      <c r="CA571" s="150" t="n"/>
      <c r="CB571" s="174" t="n"/>
      <c r="CC571" s="156" t="n"/>
      <c r="CD571" s="156" t="n"/>
      <c r="CE571" s="167">
        <f>IFERROR(__xludf.DUMMYFUNCTION("""COMPUTED_VALUE"""),"")</f>
        <v/>
      </c>
      <c r="CF571" s="158">
        <f>IFERROR(__xludf.DUMMYFUNCTION("""COMPUTED_VALUE"""),"")</f>
        <v/>
      </c>
      <c r="CG571" s="148" t="n"/>
      <c r="CH571" s="148" t="n"/>
      <c r="CI571" s="148" t="n"/>
      <c r="CJ571" s="148" t="n"/>
      <c r="CK571" s="148" t="n"/>
      <c r="CL571" s="148" t="n"/>
      <c r="CM571" s="148" t="n"/>
      <c r="CN571" s="148" t="n"/>
      <c r="CO571" s="148" t="n"/>
      <c r="CP571" s="148" t="n"/>
      <c r="CQ571" s="148" t="n"/>
      <c r="CR571" s="148" t="n"/>
      <c r="CS571" s="148" t="n"/>
      <c r="CT571" s="148" t="n"/>
      <c r="CU571" s="148" t="n"/>
      <c r="CV571" s="148" t="n"/>
    </row>
    <row r="572">
      <c r="A572" s="162" t="n"/>
      <c r="B572" s="64" t="n"/>
      <c r="C572" s="129" t="n"/>
      <c r="D572" s="130" t="inlineStr"/>
      <c r="E572" s="150" t="inlineStr"/>
      <c r="F572" s="150" t="inlineStr"/>
      <c r="G572" s="150" t="n"/>
      <c r="H572" s="152" t="n"/>
      <c r="I572" s="152" t="n"/>
      <c r="J572" s="152" t="n"/>
      <c r="K572" s="152" t="n"/>
      <c r="L572" s="152" t="n"/>
      <c r="M572" s="152" t="n"/>
      <c r="N572" s="152" t="n"/>
      <c r="O572" s="152" t="n"/>
      <c r="P572" s="152" t="n"/>
      <c r="Q572" s="152" t="n"/>
      <c r="R572" s="152" t="n"/>
      <c r="S572" s="165" t="n"/>
      <c r="T572" s="152" t="n"/>
      <c r="U572" s="152" t="n"/>
      <c r="V572" s="152" t="n"/>
      <c r="W572" s="152" t="n"/>
      <c r="X572" s="152" t="n"/>
      <c r="Y572" s="152" t="n"/>
      <c r="Z572" s="152" t="n"/>
      <c r="AA572" s="152" t="n"/>
      <c r="AB572" s="152" t="n"/>
      <c r="AC572" s="152" t="n"/>
      <c r="AD572" s="152" t="n"/>
      <c r="AE572" s="152" t="n"/>
      <c r="AF572" s="152" t="n"/>
      <c r="AG572" s="152" t="n"/>
      <c r="AH572" s="152" t="n"/>
      <c r="AI572" s="152" t="n"/>
      <c r="AJ572" s="152" t="n"/>
      <c r="AK572" s="152" t="n"/>
      <c r="AL572" s="152" t="n"/>
      <c r="AM572" s="152" t="n"/>
      <c r="AN572" s="166" t="n"/>
      <c r="AO572" s="155" t="n"/>
      <c r="AP572" s="152" t="n"/>
      <c r="AQ572" s="152" t="n"/>
      <c r="AR572" s="152" t="n"/>
      <c r="AS572" s="152" t="n"/>
      <c r="AT572" s="152" t="n"/>
      <c r="AU572" s="155" t="n"/>
      <c r="AV572" s="152" t="n"/>
      <c r="AW572" s="152" t="n"/>
      <c r="AX572" s="152" t="n"/>
      <c r="AY572" s="152" t="n"/>
      <c r="AZ572" s="152" t="n"/>
      <c r="BA572" s="165" t="n"/>
      <c r="BB572" s="165" t="n"/>
      <c r="BC572" s="152" t="n"/>
      <c r="BD572" s="152" t="n"/>
      <c r="BE572" s="152" t="n"/>
      <c r="BF572" s="152" t="n"/>
      <c r="BG572" s="155" t="n"/>
      <c r="BH572" s="152" t="n"/>
      <c r="BI572" s="152" t="n"/>
      <c r="BJ572" s="152" t="n"/>
      <c r="BK572" s="152" t="n"/>
      <c r="BL572" s="152" t="n"/>
      <c r="BM572" s="152" t="n"/>
      <c r="BN572" s="152" t="n"/>
      <c r="BO572" s="152" t="n"/>
      <c r="BP572" s="155" t="n"/>
      <c r="BQ572" s="152" t="n"/>
      <c r="BR572" s="152" t="n"/>
      <c r="BS572" s="152" t="n"/>
      <c r="BT572" s="152" t="n"/>
      <c r="BU572" s="152" t="n"/>
      <c r="BV572" s="152" t="n"/>
      <c r="BW572" s="152" t="n"/>
      <c r="BX572" s="165" t="n"/>
      <c r="BY572" s="150" t="n"/>
      <c r="BZ572" s="150" t="n"/>
      <c r="CA572" s="150" t="n"/>
      <c r="CB572" s="174" t="n"/>
      <c r="CC572" s="156" t="n"/>
      <c r="CD572" s="156" t="n"/>
      <c r="CE572" s="167">
        <f>IFERROR(__xludf.DUMMYFUNCTION("""COMPUTED_VALUE"""),"")</f>
        <v/>
      </c>
      <c r="CF572" s="158">
        <f>IFERROR(__xludf.DUMMYFUNCTION("""COMPUTED_VALUE"""),"")</f>
        <v/>
      </c>
      <c r="CG572" s="148" t="n"/>
      <c r="CH572" s="148" t="n"/>
      <c r="CI572" s="148" t="n"/>
      <c r="CJ572" s="148" t="n"/>
      <c r="CK572" s="148" t="n"/>
      <c r="CL572" s="148" t="n"/>
      <c r="CM572" s="148" t="n"/>
      <c r="CN572" s="148" t="n"/>
      <c r="CO572" s="148" t="n"/>
      <c r="CP572" s="148" t="n"/>
      <c r="CQ572" s="148" t="n"/>
      <c r="CR572" s="148" t="n"/>
      <c r="CS572" s="148" t="n"/>
      <c r="CT572" s="148" t="n"/>
      <c r="CU572" s="148" t="n"/>
      <c r="CV572" s="148" t="n"/>
    </row>
    <row r="573">
      <c r="A573" s="162" t="n"/>
      <c r="B573" s="64" t="n"/>
      <c r="C573" s="129" t="n"/>
      <c r="D573" s="130" t="inlineStr"/>
      <c r="E573" s="150" t="inlineStr"/>
      <c r="F573" s="150" t="inlineStr"/>
      <c r="G573" s="150" t="n"/>
      <c r="H573" s="152" t="n"/>
      <c r="I573" s="152" t="n"/>
      <c r="J573" s="152" t="n"/>
      <c r="K573" s="152" t="n"/>
      <c r="L573" s="152" t="n"/>
      <c r="M573" s="152" t="n"/>
      <c r="N573" s="152" t="n"/>
      <c r="O573" s="152" t="n"/>
      <c r="P573" s="152" t="n"/>
      <c r="Q573" s="152" t="n"/>
      <c r="R573" s="152" t="n"/>
      <c r="S573" s="165" t="n"/>
      <c r="T573" s="152" t="n"/>
      <c r="U573" s="152" t="n"/>
      <c r="V573" s="152" t="n"/>
      <c r="W573" s="152" t="n"/>
      <c r="X573" s="152" t="n"/>
      <c r="Y573" s="152" t="n"/>
      <c r="Z573" s="152" t="n"/>
      <c r="AA573" s="152" t="n"/>
      <c r="AB573" s="152" t="n"/>
      <c r="AC573" s="152" t="n"/>
      <c r="AD573" s="152" t="n"/>
      <c r="AE573" s="152" t="n"/>
      <c r="AF573" s="152" t="n"/>
      <c r="AG573" s="152" t="n"/>
      <c r="AH573" s="152" t="n"/>
      <c r="AI573" s="152" t="n"/>
      <c r="AJ573" s="152" t="n"/>
      <c r="AK573" s="152" t="n"/>
      <c r="AL573" s="152" t="n"/>
      <c r="AM573" s="152" t="n"/>
      <c r="AN573" s="166" t="n"/>
      <c r="AO573" s="155" t="n"/>
      <c r="AP573" s="152" t="n"/>
      <c r="AQ573" s="152" t="n"/>
      <c r="AR573" s="152" t="n"/>
      <c r="AS573" s="152" t="n"/>
      <c r="AT573" s="152" t="n"/>
      <c r="AU573" s="155" t="n"/>
      <c r="AV573" s="152" t="n"/>
      <c r="AW573" s="152" t="n"/>
      <c r="AX573" s="152" t="n"/>
      <c r="AY573" s="152" t="n"/>
      <c r="AZ573" s="152" t="n"/>
      <c r="BA573" s="165" t="n"/>
      <c r="BB573" s="165" t="n"/>
      <c r="BC573" s="152" t="n"/>
      <c r="BD573" s="152" t="n"/>
      <c r="BE573" s="152" t="n"/>
      <c r="BF573" s="152" t="n"/>
      <c r="BG573" s="155" t="n"/>
      <c r="BH573" s="152" t="n"/>
      <c r="BI573" s="152" t="n"/>
      <c r="BJ573" s="152" t="n"/>
      <c r="BK573" s="152" t="n"/>
      <c r="BL573" s="152" t="n"/>
      <c r="BM573" s="152" t="n"/>
      <c r="BN573" s="152" t="n"/>
      <c r="BO573" s="152" t="n"/>
      <c r="BP573" s="155" t="n"/>
      <c r="BQ573" s="152" t="n"/>
      <c r="BR573" s="152" t="n"/>
      <c r="BS573" s="152" t="n"/>
      <c r="BT573" s="152" t="n"/>
      <c r="BU573" s="152" t="n"/>
      <c r="BV573" s="152" t="n"/>
      <c r="BW573" s="152" t="n"/>
      <c r="BX573" s="165" t="n"/>
      <c r="BY573" s="150" t="n"/>
      <c r="BZ573" s="150" t="n"/>
      <c r="CA573" s="150" t="n"/>
      <c r="CB573" s="174" t="n"/>
      <c r="CC573" s="156" t="n"/>
      <c r="CD573" s="156" t="n"/>
      <c r="CE573" s="167">
        <f>IFERROR(__xludf.DUMMYFUNCTION("""COMPUTED_VALUE"""),"")</f>
        <v/>
      </c>
      <c r="CF573" s="158">
        <f>IFERROR(__xludf.DUMMYFUNCTION("""COMPUTED_VALUE"""),"")</f>
        <v/>
      </c>
      <c r="CG573" s="148" t="n"/>
      <c r="CH573" s="148" t="n"/>
      <c r="CI573" s="148" t="n"/>
      <c r="CJ573" s="148" t="n"/>
      <c r="CK573" s="148" t="n"/>
      <c r="CL573" s="148" t="n"/>
      <c r="CM573" s="148" t="n"/>
      <c r="CN573" s="148" t="n"/>
      <c r="CO573" s="148" t="n"/>
      <c r="CP573" s="148" t="n"/>
      <c r="CQ573" s="148" t="n"/>
      <c r="CR573" s="148" t="n"/>
      <c r="CS573" s="148" t="n"/>
      <c r="CT573" s="148" t="n"/>
      <c r="CU573" s="148" t="n"/>
      <c r="CV573" s="148" t="n"/>
    </row>
    <row r="574">
      <c r="A574" s="162" t="n"/>
      <c r="B574" s="64" t="n"/>
      <c r="C574" s="129" t="n"/>
      <c r="D574" s="130" t="inlineStr"/>
      <c r="E574" s="150" t="inlineStr"/>
      <c r="F574" s="150" t="inlineStr"/>
      <c r="G574" s="150" t="n"/>
      <c r="H574" s="152" t="n"/>
      <c r="I574" s="152" t="n"/>
      <c r="J574" s="152" t="n"/>
      <c r="K574" s="152" t="n"/>
      <c r="L574" s="152" t="n"/>
      <c r="M574" s="152" t="n"/>
      <c r="N574" s="152" t="n"/>
      <c r="O574" s="152" t="n"/>
      <c r="P574" s="152" t="n"/>
      <c r="Q574" s="152" t="n"/>
      <c r="R574" s="152" t="n"/>
      <c r="S574" s="165" t="n"/>
      <c r="T574" s="152" t="n"/>
      <c r="U574" s="152" t="n"/>
      <c r="V574" s="152" t="n"/>
      <c r="W574" s="152" t="n"/>
      <c r="X574" s="152" t="n"/>
      <c r="Y574" s="152" t="n"/>
      <c r="Z574" s="152" t="n"/>
      <c r="AA574" s="152" t="n"/>
      <c r="AB574" s="152" t="n"/>
      <c r="AC574" s="152" t="n"/>
      <c r="AD574" s="152" t="n"/>
      <c r="AE574" s="152" t="n"/>
      <c r="AF574" s="152" t="n"/>
      <c r="AG574" s="152" t="n"/>
      <c r="AH574" s="152" t="n"/>
      <c r="AI574" s="152" t="n"/>
      <c r="AJ574" s="152" t="n"/>
      <c r="AK574" s="152" t="n"/>
      <c r="AL574" s="152" t="n"/>
      <c r="AM574" s="152" t="n"/>
      <c r="AN574" s="166" t="n"/>
      <c r="AO574" s="155" t="n"/>
      <c r="AP574" s="152" t="n"/>
      <c r="AQ574" s="152" t="n"/>
      <c r="AR574" s="152" t="n"/>
      <c r="AS574" s="152" t="n"/>
      <c r="AT574" s="152" t="n"/>
      <c r="AU574" s="155" t="n"/>
      <c r="AV574" s="152" t="n"/>
      <c r="AW574" s="152" t="n"/>
      <c r="AX574" s="152" t="n"/>
      <c r="AY574" s="152" t="n"/>
      <c r="AZ574" s="152" t="n"/>
      <c r="BA574" s="165" t="n"/>
      <c r="BB574" s="165" t="n"/>
      <c r="BC574" s="152" t="n"/>
      <c r="BD574" s="152" t="n"/>
      <c r="BE574" s="152" t="n"/>
      <c r="BF574" s="152" t="n"/>
      <c r="BG574" s="155" t="n"/>
      <c r="BH574" s="152" t="n"/>
      <c r="BI574" s="152" t="n"/>
      <c r="BJ574" s="152" t="n"/>
      <c r="BK574" s="152" t="n"/>
      <c r="BL574" s="152" t="n"/>
      <c r="BM574" s="152" t="n"/>
      <c r="BN574" s="152" t="n"/>
      <c r="BO574" s="152" t="n"/>
      <c r="BP574" s="155" t="n"/>
      <c r="BQ574" s="152" t="n"/>
      <c r="BR574" s="152" t="n"/>
      <c r="BS574" s="152" t="n"/>
      <c r="BT574" s="152" t="n"/>
      <c r="BU574" s="152" t="n"/>
      <c r="BV574" s="152" t="n"/>
      <c r="BW574" s="152" t="n"/>
      <c r="BX574" s="165" t="n"/>
      <c r="BY574" s="150" t="n"/>
      <c r="BZ574" s="150" t="n"/>
      <c r="CA574" s="150" t="n"/>
      <c r="CB574" s="174" t="n"/>
      <c r="CC574" s="156" t="n"/>
      <c r="CD574" s="156" t="n"/>
      <c r="CE574" s="167">
        <f>IFERROR(__xludf.DUMMYFUNCTION("""COMPUTED_VALUE"""),"")</f>
        <v/>
      </c>
      <c r="CF574" s="158">
        <f>IFERROR(__xludf.DUMMYFUNCTION("""COMPUTED_VALUE"""),"")</f>
        <v/>
      </c>
      <c r="CG574" s="148" t="n"/>
      <c r="CH574" s="148" t="n"/>
      <c r="CI574" s="148" t="n"/>
      <c r="CJ574" s="148" t="n"/>
      <c r="CK574" s="148" t="n"/>
      <c r="CL574" s="148" t="n"/>
      <c r="CM574" s="148" t="n"/>
      <c r="CN574" s="148" t="n"/>
      <c r="CO574" s="148" t="n"/>
      <c r="CP574" s="148" t="n"/>
      <c r="CQ574" s="148" t="n"/>
      <c r="CR574" s="148" t="n"/>
      <c r="CS574" s="148" t="n"/>
      <c r="CT574" s="148" t="n"/>
      <c r="CU574" s="148" t="n"/>
      <c r="CV574" s="148" t="n"/>
    </row>
    <row r="575">
      <c r="A575" s="162" t="n"/>
      <c r="B575" s="64" t="n"/>
      <c r="C575" s="129" t="n"/>
      <c r="D575" s="130" t="inlineStr"/>
      <c r="E575" s="150" t="inlineStr"/>
      <c r="F575" s="150" t="inlineStr"/>
      <c r="G575" s="150" t="n"/>
      <c r="H575" s="152" t="n"/>
      <c r="I575" s="152" t="n"/>
      <c r="J575" s="152" t="n"/>
      <c r="K575" s="152" t="n"/>
      <c r="L575" s="152" t="n"/>
      <c r="M575" s="152" t="n"/>
      <c r="N575" s="152" t="n"/>
      <c r="O575" s="152" t="n"/>
      <c r="P575" s="152" t="n"/>
      <c r="Q575" s="152" t="n"/>
      <c r="R575" s="152" t="n"/>
      <c r="S575" s="165" t="n"/>
      <c r="T575" s="152" t="n"/>
      <c r="U575" s="152" t="n"/>
      <c r="V575" s="152" t="n"/>
      <c r="W575" s="152" t="n"/>
      <c r="X575" s="152" t="n"/>
      <c r="Y575" s="152" t="n"/>
      <c r="Z575" s="152" t="n"/>
      <c r="AA575" s="152" t="n"/>
      <c r="AB575" s="152" t="n"/>
      <c r="AC575" s="152" t="n"/>
      <c r="AD575" s="152" t="n"/>
      <c r="AE575" s="152" t="n"/>
      <c r="AF575" s="152" t="n"/>
      <c r="AG575" s="152" t="n"/>
      <c r="AH575" s="152" t="n"/>
      <c r="AI575" s="152" t="n"/>
      <c r="AJ575" s="152" t="n"/>
      <c r="AK575" s="152" t="n"/>
      <c r="AL575" s="152" t="n"/>
      <c r="AM575" s="152" t="n"/>
      <c r="AN575" s="166" t="n"/>
      <c r="AO575" s="155" t="n"/>
      <c r="AP575" s="152" t="n"/>
      <c r="AQ575" s="152" t="n"/>
      <c r="AR575" s="152" t="n"/>
      <c r="AS575" s="152" t="n"/>
      <c r="AT575" s="152" t="n"/>
      <c r="AU575" s="155" t="n"/>
      <c r="AV575" s="152" t="n"/>
      <c r="AW575" s="152" t="n"/>
      <c r="AX575" s="152" t="n"/>
      <c r="AY575" s="152" t="n"/>
      <c r="AZ575" s="152" t="n"/>
      <c r="BA575" s="165" t="n"/>
      <c r="BB575" s="165" t="n"/>
      <c r="BC575" s="152" t="n"/>
      <c r="BD575" s="152" t="n"/>
      <c r="BE575" s="152" t="n"/>
      <c r="BF575" s="152" t="n"/>
      <c r="BG575" s="155" t="n"/>
      <c r="BH575" s="152" t="n"/>
      <c r="BI575" s="152" t="n"/>
      <c r="BJ575" s="152" t="n"/>
      <c r="BK575" s="152" t="n"/>
      <c r="BL575" s="152" t="n"/>
      <c r="BM575" s="152" t="n"/>
      <c r="BN575" s="152" t="n"/>
      <c r="BO575" s="152" t="n"/>
      <c r="BP575" s="155" t="n"/>
      <c r="BQ575" s="152" t="n"/>
      <c r="BR575" s="152" t="n"/>
      <c r="BS575" s="152" t="n"/>
      <c r="BT575" s="152" t="n"/>
      <c r="BU575" s="152" t="n"/>
      <c r="BV575" s="152" t="n"/>
      <c r="BW575" s="152" t="n"/>
      <c r="BX575" s="165" t="n"/>
      <c r="BY575" s="150" t="n"/>
      <c r="BZ575" s="150" t="n"/>
      <c r="CA575" s="150" t="n"/>
      <c r="CB575" s="174" t="n"/>
      <c r="CC575" s="156" t="n"/>
      <c r="CD575" s="156" t="n"/>
      <c r="CE575" s="167">
        <f>IFERROR(__xludf.DUMMYFUNCTION("""COMPUTED_VALUE"""),"")</f>
        <v/>
      </c>
      <c r="CF575" s="158">
        <f>IFERROR(__xludf.DUMMYFUNCTION("""COMPUTED_VALUE"""),"")</f>
        <v/>
      </c>
      <c r="CG575" s="148" t="n"/>
      <c r="CH575" s="148" t="n"/>
      <c r="CI575" s="148" t="n"/>
      <c r="CJ575" s="148" t="n"/>
      <c r="CK575" s="148" t="n"/>
      <c r="CL575" s="148" t="n"/>
      <c r="CM575" s="148" t="n"/>
      <c r="CN575" s="148" t="n"/>
      <c r="CO575" s="148" t="n"/>
      <c r="CP575" s="148" t="n"/>
      <c r="CQ575" s="148" t="n"/>
      <c r="CR575" s="148" t="n"/>
      <c r="CS575" s="148" t="n"/>
      <c r="CT575" s="148" t="n"/>
      <c r="CU575" s="148" t="n"/>
      <c r="CV575" s="148" t="n"/>
    </row>
    <row r="576">
      <c r="A576" s="162" t="n"/>
      <c r="B576" s="64" t="n"/>
      <c r="C576" s="129" t="n"/>
      <c r="D576" s="130" t="inlineStr"/>
      <c r="E576" s="150" t="inlineStr"/>
      <c r="F576" s="150" t="inlineStr"/>
      <c r="G576" s="150" t="n"/>
      <c r="H576" s="152" t="n"/>
      <c r="I576" s="152" t="n"/>
      <c r="J576" s="152" t="n"/>
      <c r="K576" s="152" t="n"/>
      <c r="L576" s="152" t="n"/>
      <c r="M576" s="152" t="n"/>
      <c r="N576" s="152" t="n"/>
      <c r="O576" s="152" t="n"/>
      <c r="P576" s="152" t="n"/>
      <c r="Q576" s="152" t="n"/>
      <c r="R576" s="152" t="n"/>
      <c r="S576" s="165" t="n"/>
      <c r="T576" s="152" t="n"/>
      <c r="U576" s="152" t="n"/>
      <c r="V576" s="152" t="n"/>
      <c r="W576" s="152" t="n"/>
      <c r="X576" s="152" t="n"/>
      <c r="Y576" s="152" t="n"/>
      <c r="Z576" s="152" t="n"/>
      <c r="AA576" s="152" t="n"/>
      <c r="AB576" s="152" t="n"/>
      <c r="AC576" s="152" t="n"/>
      <c r="AD576" s="152" t="n"/>
      <c r="AE576" s="152" t="n"/>
      <c r="AF576" s="152" t="n"/>
      <c r="AG576" s="152" t="n"/>
      <c r="AH576" s="152" t="n"/>
      <c r="AI576" s="152" t="n"/>
      <c r="AJ576" s="152" t="n"/>
      <c r="AK576" s="152" t="n"/>
      <c r="AL576" s="152" t="n"/>
      <c r="AM576" s="152" t="n"/>
      <c r="AN576" s="166" t="n"/>
      <c r="AO576" s="155" t="n"/>
      <c r="AP576" s="152" t="n"/>
      <c r="AQ576" s="152" t="n"/>
      <c r="AR576" s="152" t="n"/>
      <c r="AS576" s="152" t="n"/>
      <c r="AT576" s="152" t="n"/>
      <c r="AU576" s="155" t="n"/>
      <c r="AV576" s="152" t="n"/>
      <c r="AW576" s="152" t="n"/>
      <c r="AX576" s="152" t="n"/>
      <c r="AY576" s="152" t="n"/>
      <c r="AZ576" s="152" t="n"/>
      <c r="BA576" s="165" t="n"/>
      <c r="BB576" s="165" t="n"/>
      <c r="BC576" s="152" t="n"/>
      <c r="BD576" s="152" t="n"/>
      <c r="BE576" s="152" t="n"/>
      <c r="BF576" s="152" t="n"/>
      <c r="BG576" s="155" t="n"/>
      <c r="BH576" s="152" t="n"/>
      <c r="BI576" s="152" t="n"/>
      <c r="BJ576" s="152" t="n"/>
      <c r="BK576" s="152" t="n"/>
      <c r="BL576" s="152" t="n"/>
      <c r="BM576" s="152" t="n"/>
      <c r="BN576" s="152" t="n"/>
      <c r="BO576" s="152" t="n"/>
      <c r="BP576" s="155" t="n"/>
      <c r="BQ576" s="152" t="n"/>
      <c r="BR576" s="152" t="n"/>
      <c r="BS576" s="152" t="n"/>
      <c r="BT576" s="152" t="n"/>
      <c r="BU576" s="152" t="n"/>
      <c r="BV576" s="152" t="n"/>
      <c r="BW576" s="152" t="n"/>
      <c r="BX576" s="165" t="n"/>
      <c r="BY576" s="150" t="n"/>
      <c r="BZ576" s="150" t="n"/>
      <c r="CA576" s="150" t="n"/>
      <c r="CB576" s="174" t="n"/>
      <c r="CC576" s="156" t="n"/>
      <c r="CD576" s="156" t="n"/>
      <c r="CE576" s="167">
        <f>IFERROR(__xludf.DUMMYFUNCTION("""COMPUTED_VALUE"""),"")</f>
        <v/>
      </c>
      <c r="CF576" s="158">
        <f>IFERROR(__xludf.DUMMYFUNCTION("""COMPUTED_VALUE"""),"")</f>
        <v/>
      </c>
      <c r="CG576" s="148" t="n"/>
      <c r="CH576" s="148" t="n"/>
      <c r="CI576" s="148" t="n"/>
      <c r="CJ576" s="148" t="n"/>
      <c r="CK576" s="148" t="n"/>
      <c r="CL576" s="148" t="n"/>
      <c r="CM576" s="148" t="n"/>
      <c r="CN576" s="148" t="n"/>
      <c r="CO576" s="148" t="n"/>
      <c r="CP576" s="148" t="n"/>
      <c r="CQ576" s="148" t="n"/>
      <c r="CR576" s="148" t="n"/>
      <c r="CS576" s="148" t="n"/>
      <c r="CT576" s="148" t="n"/>
      <c r="CU576" s="148" t="n"/>
      <c r="CV576" s="148" t="n"/>
    </row>
    <row r="577">
      <c r="A577" s="162" t="n"/>
      <c r="B577" s="64" t="n"/>
      <c r="C577" s="129" t="n"/>
      <c r="D577" s="130" t="inlineStr"/>
      <c r="E577" s="150" t="inlineStr"/>
      <c r="F577" s="150" t="inlineStr"/>
      <c r="G577" s="150" t="n"/>
      <c r="H577" s="152" t="n"/>
      <c r="I577" s="152" t="n"/>
      <c r="J577" s="152" t="n"/>
      <c r="K577" s="152" t="n"/>
      <c r="L577" s="152" t="n"/>
      <c r="M577" s="152" t="n"/>
      <c r="N577" s="152" t="n"/>
      <c r="O577" s="152" t="n"/>
      <c r="P577" s="152" t="n"/>
      <c r="Q577" s="152" t="n"/>
      <c r="R577" s="152" t="n"/>
      <c r="S577" s="165" t="n"/>
      <c r="T577" s="152" t="n"/>
      <c r="U577" s="152" t="n"/>
      <c r="V577" s="152" t="n"/>
      <c r="W577" s="152" t="n"/>
      <c r="X577" s="152" t="n"/>
      <c r="Y577" s="152" t="n"/>
      <c r="Z577" s="152" t="n"/>
      <c r="AA577" s="152" t="n"/>
      <c r="AB577" s="152" t="n"/>
      <c r="AC577" s="152" t="n"/>
      <c r="AD577" s="152" t="n"/>
      <c r="AE577" s="152" t="n"/>
      <c r="AF577" s="152" t="n"/>
      <c r="AG577" s="152" t="n"/>
      <c r="AH577" s="152" t="n"/>
      <c r="AI577" s="152" t="n"/>
      <c r="AJ577" s="152" t="n"/>
      <c r="AK577" s="152" t="n"/>
      <c r="AL577" s="152" t="n"/>
      <c r="AM577" s="152" t="n"/>
      <c r="AN577" s="166" t="n"/>
      <c r="AO577" s="155" t="n"/>
      <c r="AP577" s="152" t="n"/>
      <c r="AQ577" s="152" t="n"/>
      <c r="AR577" s="152" t="n"/>
      <c r="AS577" s="152" t="n"/>
      <c r="AT577" s="152" t="n"/>
      <c r="AU577" s="155" t="n"/>
      <c r="AV577" s="152" t="n"/>
      <c r="AW577" s="152" t="n"/>
      <c r="AX577" s="152" t="n"/>
      <c r="AY577" s="152" t="n"/>
      <c r="AZ577" s="152" t="n"/>
      <c r="BA577" s="165" t="n"/>
      <c r="BB577" s="165" t="n"/>
      <c r="BC577" s="152" t="n"/>
      <c r="BD577" s="152" t="n"/>
      <c r="BE577" s="152" t="n"/>
      <c r="BF577" s="152" t="n"/>
      <c r="BG577" s="155" t="n"/>
      <c r="BH577" s="152" t="n"/>
      <c r="BI577" s="152" t="n"/>
      <c r="BJ577" s="152" t="n"/>
      <c r="BK577" s="152" t="n"/>
      <c r="BL577" s="152" t="n"/>
      <c r="BM577" s="152" t="n"/>
      <c r="BN577" s="152" t="n"/>
      <c r="BO577" s="152" t="n"/>
      <c r="BP577" s="155" t="n"/>
      <c r="BQ577" s="152" t="n"/>
      <c r="BR577" s="152" t="n"/>
      <c r="BS577" s="152" t="n"/>
      <c r="BT577" s="152" t="n"/>
      <c r="BU577" s="152" t="n"/>
      <c r="BV577" s="152" t="n"/>
      <c r="BW577" s="152" t="n"/>
      <c r="BX577" s="165" t="n"/>
      <c r="BY577" s="150" t="n"/>
      <c r="BZ577" s="150" t="n"/>
      <c r="CA577" s="150" t="n"/>
      <c r="CB577" s="174" t="n"/>
      <c r="CC577" s="156" t="n"/>
      <c r="CD577" s="156" t="n"/>
      <c r="CE577" s="167">
        <f>IFERROR(__xludf.DUMMYFUNCTION("""COMPUTED_VALUE"""),"")</f>
        <v/>
      </c>
      <c r="CF577" s="158">
        <f>IFERROR(__xludf.DUMMYFUNCTION("""COMPUTED_VALUE"""),"")</f>
        <v/>
      </c>
      <c r="CG577" s="148" t="n"/>
      <c r="CH577" s="148" t="n"/>
      <c r="CI577" s="148" t="n"/>
      <c r="CJ577" s="148" t="n"/>
      <c r="CK577" s="148" t="n"/>
      <c r="CL577" s="148" t="n"/>
      <c r="CM577" s="148" t="n"/>
      <c r="CN577" s="148" t="n"/>
      <c r="CO577" s="148" t="n"/>
      <c r="CP577" s="148" t="n"/>
      <c r="CQ577" s="148" t="n"/>
      <c r="CR577" s="148" t="n"/>
      <c r="CS577" s="148" t="n"/>
      <c r="CT577" s="148" t="n"/>
      <c r="CU577" s="148" t="n"/>
      <c r="CV577" s="148" t="n"/>
    </row>
    <row r="578">
      <c r="A578" s="162" t="n"/>
      <c r="B578" s="64" t="n"/>
      <c r="C578" s="129" t="n"/>
      <c r="D578" s="130" t="inlineStr"/>
      <c r="E578" s="150" t="inlineStr"/>
      <c r="F578" s="150" t="inlineStr"/>
      <c r="G578" s="150" t="n"/>
      <c r="H578" s="152" t="n"/>
      <c r="I578" s="152" t="n"/>
      <c r="J578" s="152" t="n"/>
      <c r="K578" s="152" t="n"/>
      <c r="L578" s="152" t="n"/>
      <c r="M578" s="152" t="n"/>
      <c r="N578" s="152" t="n"/>
      <c r="O578" s="152" t="n"/>
      <c r="P578" s="152" t="n"/>
      <c r="Q578" s="152" t="n"/>
      <c r="R578" s="152" t="n"/>
      <c r="S578" s="165" t="n"/>
      <c r="T578" s="152" t="n"/>
      <c r="U578" s="152" t="n"/>
      <c r="V578" s="152" t="n"/>
      <c r="W578" s="152" t="n"/>
      <c r="X578" s="152" t="n"/>
      <c r="Y578" s="152" t="n"/>
      <c r="Z578" s="152" t="n"/>
      <c r="AA578" s="152" t="n"/>
      <c r="AB578" s="152" t="n"/>
      <c r="AC578" s="152" t="n"/>
      <c r="AD578" s="152" t="n"/>
      <c r="AE578" s="152" t="n"/>
      <c r="AF578" s="152" t="n"/>
      <c r="AG578" s="152" t="n"/>
      <c r="AH578" s="152" t="n"/>
      <c r="AI578" s="152" t="n"/>
      <c r="AJ578" s="152" t="n"/>
      <c r="AK578" s="152" t="n"/>
      <c r="AL578" s="152" t="n"/>
      <c r="AM578" s="152" t="n"/>
      <c r="AN578" s="166" t="n"/>
      <c r="AO578" s="155" t="n"/>
      <c r="AP578" s="152" t="n"/>
      <c r="AQ578" s="152" t="n"/>
      <c r="AR578" s="152" t="n"/>
      <c r="AS578" s="152" t="n"/>
      <c r="AT578" s="152" t="n"/>
      <c r="AU578" s="155" t="n"/>
      <c r="AV578" s="152" t="n"/>
      <c r="AW578" s="152" t="n"/>
      <c r="AX578" s="152" t="n"/>
      <c r="AY578" s="152" t="n"/>
      <c r="AZ578" s="152" t="n"/>
      <c r="BA578" s="165" t="n"/>
      <c r="BB578" s="165" t="n"/>
      <c r="BC578" s="152" t="n"/>
      <c r="BD578" s="152" t="n"/>
      <c r="BE578" s="152" t="n"/>
      <c r="BF578" s="152" t="n"/>
      <c r="BG578" s="155" t="n"/>
      <c r="BH578" s="152" t="n"/>
      <c r="BI578" s="152" t="n"/>
      <c r="BJ578" s="152" t="n"/>
      <c r="BK578" s="152" t="n"/>
      <c r="BL578" s="152" t="n"/>
      <c r="BM578" s="152" t="n"/>
      <c r="BN578" s="152" t="n"/>
      <c r="BO578" s="152" t="n"/>
      <c r="BP578" s="155" t="n"/>
      <c r="BQ578" s="152" t="n"/>
      <c r="BR578" s="152" t="n"/>
      <c r="BS578" s="152" t="n"/>
      <c r="BT578" s="152" t="n"/>
      <c r="BU578" s="152" t="n"/>
      <c r="BV578" s="152" t="n"/>
      <c r="BW578" s="152" t="n"/>
      <c r="BX578" s="165" t="n"/>
      <c r="BY578" s="150" t="n"/>
      <c r="BZ578" s="150" t="n"/>
      <c r="CA578" s="150" t="n"/>
      <c r="CB578" s="174" t="n"/>
      <c r="CC578" s="156" t="n"/>
      <c r="CD578" s="156" t="n"/>
      <c r="CE578" s="167">
        <f>IFERROR(__xludf.DUMMYFUNCTION("""COMPUTED_VALUE"""),"")</f>
        <v/>
      </c>
      <c r="CF578" s="158">
        <f>IFERROR(__xludf.DUMMYFUNCTION("""COMPUTED_VALUE"""),"")</f>
        <v/>
      </c>
      <c r="CG578" s="148" t="n"/>
      <c r="CH578" s="148" t="n"/>
      <c r="CI578" s="148" t="n"/>
      <c r="CJ578" s="148" t="n"/>
      <c r="CK578" s="148" t="n"/>
      <c r="CL578" s="148" t="n"/>
      <c r="CM578" s="148" t="n"/>
      <c r="CN578" s="148" t="n"/>
      <c r="CO578" s="148" t="n"/>
      <c r="CP578" s="148" t="n"/>
      <c r="CQ578" s="148" t="n"/>
      <c r="CR578" s="148" t="n"/>
      <c r="CS578" s="148" t="n"/>
      <c r="CT578" s="148" t="n"/>
      <c r="CU578" s="148" t="n"/>
      <c r="CV578" s="148" t="n"/>
    </row>
    <row r="579">
      <c r="A579" s="162" t="n"/>
      <c r="B579" s="64" t="n"/>
      <c r="C579" s="129" t="n"/>
      <c r="D579" s="130" t="inlineStr"/>
      <c r="E579" s="150" t="inlineStr"/>
      <c r="F579" s="150" t="inlineStr"/>
      <c r="G579" s="150" t="n"/>
      <c r="H579" s="152" t="n"/>
      <c r="I579" s="152" t="n"/>
      <c r="J579" s="152" t="n"/>
      <c r="K579" s="152" t="n"/>
      <c r="L579" s="152" t="n"/>
      <c r="M579" s="152" t="n"/>
      <c r="N579" s="152" t="n"/>
      <c r="O579" s="152" t="n"/>
      <c r="P579" s="152" t="n"/>
      <c r="Q579" s="152" t="n"/>
      <c r="R579" s="152" t="n"/>
      <c r="S579" s="165" t="n"/>
      <c r="T579" s="152" t="n"/>
      <c r="U579" s="152" t="n"/>
      <c r="V579" s="152" t="n"/>
      <c r="W579" s="152" t="n"/>
      <c r="X579" s="152" t="n"/>
      <c r="Y579" s="152" t="n"/>
      <c r="Z579" s="152" t="n"/>
      <c r="AA579" s="152" t="n"/>
      <c r="AB579" s="152" t="n"/>
      <c r="AC579" s="152" t="n"/>
      <c r="AD579" s="152" t="n"/>
      <c r="AE579" s="152" t="n"/>
      <c r="AF579" s="152" t="n"/>
      <c r="AG579" s="152" t="n"/>
      <c r="AH579" s="152" t="n"/>
      <c r="AI579" s="152" t="n"/>
      <c r="AJ579" s="152" t="n"/>
      <c r="AK579" s="152" t="n"/>
      <c r="AL579" s="152" t="n"/>
      <c r="AM579" s="152" t="n"/>
      <c r="AN579" s="166" t="n"/>
      <c r="AO579" s="155" t="n"/>
      <c r="AP579" s="152" t="n"/>
      <c r="AQ579" s="152" t="n"/>
      <c r="AR579" s="152" t="n"/>
      <c r="AS579" s="152" t="n"/>
      <c r="AT579" s="152" t="n"/>
      <c r="AU579" s="155" t="n"/>
      <c r="AV579" s="152" t="n"/>
      <c r="AW579" s="152" t="n"/>
      <c r="AX579" s="152" t="n"/>
      <c r="AY579" s="152" t="n"/>
      <c r="AZ579" s="152" t="n"/>
      <c r="BA579" s="165" t="n"/>
      <c r="BB579" s="165" t="n"/>
      <c r="BC579" s="152" t="n"/>
      <c r="BD579" s="152" t="n"/>
      <c r="BE579" s="152" t="n"/>
      <c r="BF579" s="152" t="n"/>
      <c r="BG579" s="155" t="n"/>
      <c r="BH579" s="152" t="n"/>
      <c r="BI579" s="152" t="n"/>
      <c r="BJ579" s="152" t="n"/>
      <c r="BK579" s="152" t="n"/>
      <c r="BL579" s="152" t="n"/>
      <c r="BM579" s="152" t="n"/>
      <c r="BN579" s="152" t="n"/>
      <c r="BO579" s="152" t="n"/>
      <c r="BP579" s="155" t="n"/>
      <c r="BQ579" s="152" t="n"/>
      <c r="BR579" s="152" t="n"/>
      <c r="BS579" s="152" t="n"/>
      <c r="BT579" s="152" t="n"/>
      <c r="BU579" s="152" t="n"/>
      <c r="BV579" s="152" t="n"/>
      <c r="BW579" s="152" t="n"/>
      <c r="BX579" s="165" t="n"/>
      <c r="BY579" s="150" t="n"/>
      <c r="BZ579" s="150" t="n"/>
      <c r="CA579" s="150" t="n"/>
      <c r="CB579" s="174" t="n"/>
      <c r="CC579" s="156" t="n"/>
      <c r="CD579" s="156" t="n"/>
      <c r="CE579" s="167">
        <f>IFERROR(__xludf.DUMMYFUNCTION("""COMPUTED_VALUE"""),"")</f>
        <v/>
      </c>
      <c r="CF579" s="158">
        <f>IFERROR(__xludf.DUMMYFUNCTION("""COMPUTED_VALUE"""),"")</f>
        <v/>
      </c>
      <c r="CG579" s="148" t="n"/>
      <c r="CH579" s="148" t="n"/>
      <c r="CI579" s="148" t="n"/>
      <c r="CJ579" s="148" t="n"/>
      <c r="CK579" s="148" t="n"/>
      <c r="CL579" s="148" t="n"/>
      <c r="CM579" s="148" t="n"/>
      <c r="CN579" s="148" t="n"/>
      <c r="CO579" s="148" t="n"/>
      <c r="CP579" s="148" t="n"/>
      <c r="CQ579" s="148" t="n"/>
      <c r="CR579" s="148" t="n"/>
      <c r="CS579" s="148" t="n"/>
      <c r="CT579" s="148" t="n"/>
      <c r="CU579" s="148" t="n"/>
      <c r="CV579" s="148" t="n"/>
    </row>
    <row r="580">
      <c r="A580" s="162" t="n"/>
      <c r="B580" s="64" t="n"/>
      <c r="C580" s="129" t="n"/>
      <c r="D580" s="130" t="inlineStr"/>
      <c r="E580" s="150" t="inlineStr"/>
      <c r="F580" s="150" t="inlineStr"/>
      <c r="G580" s="150" t="n"/>
      <c r="H580" s="152" t="n"/>
      <c r="I580" s="152" t="n"/>
      <c r="J580" s="152" t="n"/>
      <c r="K580" s="152" t="n"/>
      <c r="L580" s="152" t="n"/>
      <c r="M580" s="152" t="n"/>
      <c r="N580" s="152" t="n"/>
      <c r="O580" s="152" t="n"/>
      <c r="P580" s="152" t="n"/>
      <c r="Q580" s="152" t="n"/>
      <c r="R580" s="152" t="n"/>
      <c r="S580" s="165" t="n"/>
      <c r="T580" s="152" t="n"/>
      <c r="U580" s="152" t="n"/>
      <c r="V580" s="152" t="n"/>
      <c r="W580" s="152" t="n"/>
      <c r="X580" s="152" t="n"/>
      <c r="Y580" s="152" t="n"/>
      <c r="Z580" s="152" t="n"/>
      <c r="AA580" s="152" t="n"/>
      <c r="AB580" s="152" t="n"/>
      <c r="AC580" s="152" t="n"/>
      <c r="AD580" s="152" t="n"/>
      <c r="AE580" s="152" t="n"/>
      <c r="AF580" s="152" t="n"/>
      <c r="AG580" s="152" t="n"/>
      <c r="AH580" s="152" t="n"/>
      <c r="AI580" s="152" t="n"/>
      <c r="AJ580" s="152" t="n"/>
      <c r="AK580" s="152" t="n"/>
      <c r="AL580" s="152" t="n"/>
      <c r="AM580" s="152" t="n"/>
      <c r="AN580" s="166" t="n"/>
      <c r="AO580" s="155" t="n"/>
      <c r="AP580" s="152" t="n"/>
      <c r="AQ580" s="152" t="n"/>
      <c r="AR580" s="152" t="n"/>
      <c r="AS580" s="152" t="n"/>
      <c r="AT580" s="152" t="n"/>
      <c r="AU580" s="155" t="n"/>
      <c r="AV580" s="152" t="n"/>
      <c r="AW580" s="152" t="n"/>
      <c r="AX580" s="152" t="n"/>
      <c r="AY580" s="152" t="n"/>
      <c r="AZ580" s="152" t="n"/>
      <c r="BA580" s="165" t="n"/>
      <c r="BB580" s="165" t="n"/>
      <c r="BC580" s="152" t="n"/>
      <c r="BD580" s="152" t="n"/>
      <c r="BE580" s="152" t="n"/>
      <c r="BF580" s="152" t="n"/>
      <c r="BG580" s="155" t="n"/>
      <c r="BH580" s="152" t="n"/>
      <c r="BI580" s="152" t="n"/>
      <c r="BJ580" s="152" t="n"/>
      <c r="BK580" s="152" t="n"/>
      <c r="BL580" s="152" t="n"/>
      <c r="BM580" s="152" t="n"/>
      <c r="BN580" s="152" t="n"/>
      <c r="BO580" s="152" t="n"/>
      <c r="BP580" s="155" t="n"/>
      <c r="BQ580" s="152" t="n"/>
      <c r="BR580" s="152" t="n"/>
      <c r="BS580" s="152" t="n"/>
      <c r="BT580" s="152" t="n"/>
      <c r="BU580" s="152" t="n"/>
      <c r="BV580" s="152" t="n"/>
      <c r="BW580" s="152" t="n"/>
      <c r="BX580" s="165" t="n"/>
      <c r="BY580" s="150" t="n"/>
      <c r="BZ580" s="150" t="n"/>
      <c r="CA580" s="150" t="n"/>
      <c r="CB580" s="174" t="n"/>
      <c r="CC580" s="156" t="n"/>
      <c r="CD580" s="156" t="n"/>
      <c r="CE580" s="167">
        <f>IFERROR(__xludf.DUMMYFUNCTION("""COMPUTED_VALUE"""),"")</f>
        <v/>
      </c>
      <c r="CF580" s="158">
        <f>IFERROR(__xludf.DUMMYFUNCTION("""COMPUTED_VALUE"""),"")</f>
        <v/>
      </c>
      <c r="CG580" s="148" t="n"/>
      <c r="CH580" s="148" t="n"/>
      <c r="CI580" s="148" t="n"/>
      <c r="CJ580" s="148" t="n"/>
      <c r="CK580" s="148" t="n"/>
      <c r="CL580" s="148" t="n"/>
      <c r="CM580" s="148" t="n"/>
      <c r="CN580" s="148" t="n"/>
      <c r="CO580" s="148" t="n"/>
      <c r="CP580" s="148" t="n"/>
      <c r="CQ580" s="148" t="n"/>
      <c r="CR580" s="148" t="n"/>
      <c r="CS580" s="148" t="n"/>
      <c r="CT580" s="148" t="n"/>
      <c r="CU580" s="148" t="n"/>
      <c r="CV580" s="148" t="n"/>
    </row>
    <row r="581">
      <c r="A581" s="162" t="n"/>
      <c r="B581" s="64" t="n"/>
      <c r="C581" s="129" t="n"/>
      <c r="D581" s="130" t="inlineStr"/>
      <c r="E581" s="150" t="inlineStr"/>
      <c r="F581" s="150" t="inlineStr"/>
      <c r="G581" s="150" t="n"/>
      <c r="H581" s="152" t="n"/>
      <c r="I581" s="152" t="n"/>
      <c r="J581" s="152" t="n"/>
      <c r="K581" s="152" t="n"/>
      <c r="L581" s="152" t="n"/>
      <c r="M581" s="152" t="n"/>
      <c r="N581" s="152" t="n"/>
      <c r="O581" s="152" t="n"/>
      <c r="P581" s="152" t="n"/>
      <c r="Q581" s="152" t="n"/>
      <c r="R581" s="152" t="n"/>
      <c r="S581" s="165" t="n"/>
      <c r="T581" s="152" t="n"/>
      <c r="U581" s="152" t="n"/>
      <c r="V581" s="152" t="n"/>
      <c r="W581" s="152" t="n"/>
      <c r="X581" s="152" t="n"/>
      <c r="Y581" s="152" t="n"/>
      <c r="Z581" s="152" t="n"/>
      <c r="AA581" s="152" t="n"/>
      <c r="AB581" s="152" t="n"/>
      <c r="AC581" s="152" t="n"/>
      <c r="AD581" s="152" t="n"/>
      <c r="AE581" s="152" t="n"/>
      <c r="AF581" s="152" t="n"/>
      <c r="AG581" s="152" t="n"/>
      <c r="AH581" s="152" t="n"/>
      <c r="AI581" s="152" t="n"/>
      <c r="AJ581" s="152" t="n"/>
      <c r="AK581" s="152" t="n"/>
      <c r="AL581" s="152" t="n"/>
      <c r="AM581" s="152" t="n"/>
      <c r="AN581" s="166" t="n"/>
      <c r="AO581" s="155" t="n"/>
      <c r="AP581" s="152" t="n"/>
      <c r="AQ581" s="152" t="n"/>
      <c r="AR581" s="152" t="n"/>
      <c r="AS581" s="152" t="n"/>
      <c r="AT581" s="152" t="n"/>
      <c r="AU581" s="155" t="n"/>
      <c r="AV581" s="152" t="n"/>
      <c r="AW581" s="152" t="n"/>
      <c r="AX581" s="152" t="n"/>
      <c r="AY581" s="152" t="n"/>
      <c r="AZ581" s="152" t="n"/>
      <c r="BA581" s="165" t="n"/>
      <c r="BB581" s="165" t="n"/>
      <c r="BC581" s="152" t="n"/>
      <c r="BD581" s="152" t="n"/>
      <c r="BE581" s="152" t="n"/>
      <c r="BF581" s="152" t="n"/>
      <c r="BG581" s="155" t="n"/>
      <c r="BH581" s="152" t="n"/>
      <c r="BI581" s="152" t="n"/>
      <c r="BJ581" s="152" t="n"/>
      <c r="BK581" s="152" t="n"/>
      <c r="BL581" s="152" t="n"/>
      <c r="BM581" s="152" t="n"/>
      <c r="BN581" s="152" t="n"/>
      <c r="BO581" s="152" t="n"/>
      <c r="BP581" s="155" t="n"/>
      <c r="BQ581" s="152" t="n"/>
      <c r="BR581" s="152" t="n"/>
      <c r="BS581" s="152" t="n"/>
      <c r="BT581" s="152" t="n"/>
      <c r="BU581" s="152" t="n"/>
      <c r="BV581" s="152" t="n"/>
      <c r="BW581" s="152" t="n"/>
      <c r="BX581" s="165" t="n"/>
      <c r="BY581" s="150" t="n"/>
      <c r="BZ581" s="150" t="n"/>
      <c r="CA581" s="150" t="n"/>
      <c r="CB581" s="174" t="n"/>
      <c r="CC581" s="156" t="n"/>
      <c r="CD581" s="156" t="n"/>
      <c r="CE581" s="167">
        <f>IFERROR(__xludf.DUMMYFUNCTION("""COMPUTED_VALUE"""),"")</f>
        <v/>
      </c>
      <c r="CF581" s="158">
        <f>IFERROR(__xludf.DUMMYFUNCTION("""COMPUTED_VALUE"""),"")</f>
        <v/>
      </c>
      <c r="CG581" s="148" t="n"/>
      <c r="CH581" s="148" t="n"/>
      <c r="CI581" s="148" t="n"/>
      <c r="CJ581" s="148" t="n"/>
      <c r="CK581" s="148" t="n"/>
      <c r="CL581" s="148" t="n"/>
      <c r="CM581" s="148" t="n"/>
      <c r="CN581" s="148" t="n"/>
      <c r="CO581" s="148" t="n"/>
      <c r="CP581" s="148" t="n"/>
      <c r="CQ581" s="148" t="n"/>
      <c r="CR581" s="148" t="n"/>
      <c r="CS581" s="148" t="n"/>
      <c r="CT581" s="148" t="n"/>
      <c r="CU581" s="148" t="n"/>
      <c r="CV581" s="148" t="n"/>
    </row>
    <row r="582">
      <c r="A582" s="162" t="n"/>
      <c r="B582" s="64" t="n"/>
      <c r="C582" s="129" t="n"/>
      <c r="D582" s="130" t="inlineStr"/>
      <c r="E582" s="150" t="inlineStr"/>
      <c r="F582" s="150" t="inlineStr"/>
      <c r="G582" s="150" t="n"/>
      <c r="H582" s="152" t="n"/>
      <c r="I582" s="152" t="n"/>
      <c r="J582" s="152" t="n"/>
      <c r="K582" s="152" t="n"/>
      <c r="L582" s="152" t="n"/>
      <c r="M582" s="152" t="n"/>
      <c r="N582" s="152" t="n"/>
      <c r="O582" s="152" t="n"/>
      <c r="P582" s="152" t="n"/>
      <c r="Q582" s="152" t="n"/>
      <c r="R582" s="152" t="n"/>
      <c r="S582" s="165" t="n"/>
      <c r="T582" s="152" t="n"/>
      <c r="U582" s="152" t="n"/>
      <c r="V582" s="152" t="n"/>
      <c r="W582" s="152" t="n"/>
      <c r="X582" s="152" t="n"/>
      <c r="Y582" s="152" t="n"/>
      <c r="Z582" s="152" t="n"/>
      <c r="AA582" s="152" t="n"/>
      <c r="AB582" s="152" t="n"/>
      <c r="AC582" s="152" t="n"/>
      <c r="AD582" s="152" t="n"/>
      <c r="AE582" s="152" t="n"/>
      <c r="AF582" s="152" t="n"/>
      <c r="AG582" s="152" t="n"/>
      <c r="AH582" s="152" t="n"/>
      <c r="AI582" s="152" t="n"/>
      <c r="AJ582" s="152" t="n"/>
      <c r="AK582" s="152" t="n"/>
      <c r="AL582" s="152" t="n"/>
      <c r="AM582" s="152" t="n"/>
      <c r="AN582" s="166" t="n"/>
      <c r="AO582" s="155" t="n"/>
      <c r="AP582" s="152" t="n"/>
      <c r="AQ582" s="152" t="n"/>
      <c r="AR582" s="152" t="n"/>
      <c r="AS582" s="152" t="n"/>
      <c r="AT582" s="152" t="n"/>
      <c r="AU582" s="155" t="n"/>
      <c r="AV582" s="152" t="n"/>
      <c r="AW582" s="152" t="n"/>
      <c r="AX582" s="152" t="n"/>
      <c r="AY582" s="152" t="n"/>
      <c r="AZ582" s="152" t="n"/>
      <c r="BA582" s="165" t="n"/>
      <c r="BB582" s="165" t="n"/>
      <c r="BC582" s="152" t="n"/>
      <c r="BD582" s="152" t="n"/>
      <c r="BE582" s="152" t="n"/>
      <c r="BF582" s="152" t="n"/>
      <c r="BG582" s="155" t="n"/>
      <c r="BH582" s="152" t="n"/>
      <c r="BI582" s="152" t="n"/>
      <c r="BJ582" s="152" t="n"/>
      <c r="BK582" s="152" t="n"/>
      <c r="BL582" s="152" t="n"/>
      <c r="BM582" s="152" t="n"/>
      <c r="BN582" s="152" t="n"/>
      <c r="BO582" s="152" t="n"/>
      <c r="BP582" s="155" t="n"/>
      <c r="BQ582" s="152" t="n"/>
      <c r="BR582" s="152" t="n"/>
      <c r="BS582" s="152" t="n"/>
      <c r="BT582" s="152" t="n"/>
      <c r="BU582" s="152" t="n"/>
      <c r="BV582" s="152" t="n"/>
      <c r="BW582" s="152" t="n"/>
      <c r="BX582" s="165" t="n"/>
      <c r="BY582" s="150" t="n"/>
      <c r="BZ582" s="150" t="n"/>
      <c r="CA582" s="150" t="n"/>
      <c r="CB582" s="174" t="n"/>
      <c r="CC582" s="156" t="n"/>
      <c r="CD582" s="156" t="n"/>
      <c r="CE582" s="167">
        <f>IFERROR(__xludf.DUMMYFUNCTION("""COMPUTED_VALUE"""),"")</f>
        <v/>
      </c>
      <c r="CF582" s="158">
        <f>IFERROR(__xludf.DUMMYFUNCTION("""COMPUTED_VALUE"""),"")</f>
        <v/>
      </c>
      <c r="CG582" s="148" t="n"/>
      <c r="CH582" s="148" t="n"/>
      <c r="CI582" s="148" t="n"/>
      <c r="CJ582" s="148" t="n"/>
      <c r="CK582" s="148" t="n"/>
      <c r="CL582" s="148" t="n"/>
      <c r="CM582" s="148" t="n"/>
      <c r="CN582" s="148" t="n"/>
      <c r="CO582" s="148" t="n"/>
      <c r="CP582" s="148" t="n"/>
      <c r="CQ582" s="148" t="n"/>
      <c r="CR582" s="148" t="n"/>
      <c r="CS582" s="148" t="n"/>
      <c r="CT582" s="148" t="n"/>
      <c r="CU582" s="148" t="n"/>
      <c r="CV582" s="148" t="n"/>
    </row>
    <row r="583">
      <c r="A583" s="162" t="n"/>
      <c r="B583" s="64" t="n"/>
      <c r="C583" s="129" t="n"/>
      <c r="D583" s="130" t="inlineStr"/>
      <c r="E583" s="150" t="inlineStr"/>
      <c r="F583" s="150" t="inlineStr"/>
      <c r="G583" s="150" t="n"/>
      <c r="H583" s="152" t="n"/>
      <c r="I583" s="152" t="n"/>
      <c r="J583" s="152" t="n"/>
      <c r="K583" s="152" t="n"/>
      <c r="L583" s="152" t="n"/>
      <c r="M583" s="152" t="n"/>
      <c r="N583" s="152" t="n"/>
      <c r="O583" s="152" t="n"/>
      <c r="P583" s="152" t="n"/>
      <c r="Q583" s="152" t="n"/>
      <c r="R583" s="152" t="n"/>
      <c r="S583" s="165" t="n"/>
      <c r="T583" s="152" t="n"/>
      <c r="U583" s="152" t="n"/>
      <c r="V583" s="152" t="n"/>
      <c r="W583" s="152" t="n"/>
      <c r="X583" s="152" t="n"/>
      <c r="Y583" s="152" t="n"/>
      <c r="Z583" s="152" t="n"/>
      <c r="AA583" s="152" t="n"/>
      <c r="AB583" s="152" t="n"/>
      <c r="AC583" s="152" t="n"/>
      <c r="AD583" s="152" t="n"/>
      <c r="AE583" s="152" t="n"/>
      <c r="AF583" s="152" t="n"/>
      <c r="AG583" s="152" t="n"/>
      <c r="AH583" s="152" t="n"/>
      <c r="AI583" s="152" t="n"/>
      <c r="AJ583" s="152" t="n"/>
      <c r="AK583" s="152" t="n"/>
      <c r="AL583" s="152" t="n"/>
      <c r="AM583" s="152" t="n"/>
      <c r="AN583" s="166" t="n"/>
      <c r="AO583" s="155" t="n"/>
      <c r="AP583" s="152" t="n"/>
      <c r="AQ583" s="152" t="n"/>
      <c r="AR583" s="152" t="n"/>
      <c r="AS583" s="152" t="n"/>
      <c r="AT583" s="152" t="n"/>
      <c r="AU583" s="155" t="n"/>
      <c r="AV583" s="152" t="n"/>
      <c r="AW583" s="152" t="n"/>
      <c r="AX583" s="152" t="n"/>
      <c r="AY583" s="152" t="n"/>
      <c r="AZ583" s="152" t="n"/>
      <c r="BA583" s="165" t="n"/>
      <c r="BB583" s="165" t="n"/>
      <c r="BC583" s="152" t="n"/>
      <c r="BD583" s="152" t="n"/>
      <c r="BE583" s="152" t="n"/>
      <c r="BF583" s="152" t="n"/>
      <c r="BG583" s="155" t="n"/>
      <c r="BH583" s="152" t="n"/>
      <c r="BI583" s="152" t="n"/>
      <c r="BJ583" s="152" t="n"/>
      <c r="BK583" s="152" t="n"/>
      <c r="BL583" s="152" t="n"/>
      <c r="BM583" s="152" t="n"/>
      <c r="BN583" s="152" t="n"/>
      <c r="BO583" s="152" t="n"/>
      <c r="BP583" s="155" t="n"/>
      <c r="BQ583" s="152" t="n"/>
      <c r="BR583" s="152" t="n"/>
      <c r="BS583" s="152" t="n"/>
      <c r="BT583" s="152" t="n"/>
      <c r="BU583" s="152" t="n"/>
      <c r="BV583" s="152" t="n"/>
      <c r="BW583" s="152" t="n"/>
      <c r="BX583" s="165" t="n"/>
      <c r="BY583" s="150" t="n"/>
      <c r="BZ583" s="150" t="n"/>
      <c r="CA583" s="150" t="n"/>
      <c r="CB583" s="174" t="n"/>
      <c r="CC583" s="156" t="n"/>
      <c r="CD583" s="156" t="n"/>
      <c r="CE583" s="167">
        <f>IFERROR(__xludf.DUMMYFUNCTION("""COMPUTED_VALUE"""),"")</f>
        <v/>
      </c>
      <c r="CF583" s="158">
        <f>IFERROR(__xludf.DUMMYFUNCTION("""COMPUTED_VALUE"""),"")</f>
        <v/>
      </c>
      <c r="CG583" s="148" t="n"/>
      <c r="CH583" s="148" t="n"/>
      <c r="CI583" s="148" t="n"/>
      <c r="CJ583" s="148" t="n"/>
      <c r="CK583" s="148" t="n"/>
      <c r="CL583" s="148" t="n"/>
      <c r="CM583" s="148" t="n"/>
      <c r="CN583" s="148" t="n"/>
      <c r="CO583" s="148" t="n"/>
      <c r="CP583" s="148" t="n"/>
      <c r="CQ583" s="148" t="n"/>
      <c r="CR583" s="148" t="n"/>
      <c r="CS583" s="148" t="n"/>
      <c r="CT583" s="148" t="n"/>
      <c r="CU583" s="148" t="n"/>
      <c r="CV583" s="148" t="n"/>
    </row>
    <row r="584">
      <c r="A584" s="162" t="n"/>
      <c r="B584" s="64" t="n"/>
      <c r="C584" s="129" t="n"/>
      <c r="D584" s="130" t="inlineStr"/>
      <c r="E584" s="150" t="inlineStr"/>
      <c r="F584" s="150" t="inlineStr"/>
      <c r="G584" s="150" t="n"/>
      <c r="H584" s="152" t="n"/>
      <c r="I584" s="152" t="n"/>
      <c r="J584" s="152" t="n"/>
      <c r="K584" s="152" t="n"/>
      <c r="L584" s="152" t="n"/>
      <c r="M584" s="152" t="n"/>
      <c r="N584" s="152" t="n"/>
      <c r="O584" s="152" t="n"/>
      <c r="P584" s="152" t="n"/>
      <c r="Q584" s="152" t="n"/>
      <c r="R584" s="152" t="n"/>
      <c r="S584" s="165" t="n"/>
      <c r="T584" s="152" t="n"/>
      <c r="U584" s="152" t="n"/>
      <c r="V584" s="152" t="n"/>
      <c r="W584" s="152" t="n"/>
      <c r="X584" s="152" t="n"/>
      <c r="Y584" s="152" t="n"/>
      <c r="Z584" s="152" t="n"/>
      <c r="AA584" s="152" t="n"/>
      <c r="AB584" s="152" t="n"/>
      <c r="AC584" s="152" t="n"/>
      <c r="AD584" s="152" t="n"/>
      <c r="AE584" s="152" t="n"/>
      <c r="AF584" s="152" t="n"/>
      <c r="AG584" s="152" t="n"/>
      <c r="AH584" s="152" t="n"/>
      <c r="AI584" s="152" t="n"/>
      <c r="AJ584" s="152" t="n"/>
      <c r="AK584" s="152" t="n"/>
      <c r="AL584" s="152" t="n"/>
      <c r="AM584" s="152" t="n"/>
      <c r="AN584" s="166" t="n"/>
      <c r="AO584" s="155" t="n"/>
      <c r="AP584" s="152" t="n"/>
      <c r="AQ584" s="152" t="n"/>
      <c r="AR584" s="152" t="n"/>
      <c r="AS584" s="152" t="n"/>
      <c r="AT584" s="152" t="n"/>
      <c r="AU584" s="155" t="n"/>
      <c r="AV584" s="152" t="n"/>
      <c r="AW584" s="152" t="n"/>
      <c r="AX584" s="152" t="n"/>
      <c r="AY584" s="152" t="n"/>
      <c r="AZ584" s="152" t="n"/>
      <c r="BA584" s="165" t="n"/>
      <c r="BB584" s="165" t="n"/>
      <c r="BC584" s="152" t="n"/>
      <c r="BD584" s="152" t="n"/>
      <c r="BE584" s="152" t="n"/>
      <c r="BF584" s="152" t="n"/>
      <c r="BG584" s="155" t="n"/>
      <c r="BH584" s="152" t="n"/>
      <c r="BI584" s="152" t="n"/>
      <c r="BJ584" s="152" t="n"/>
      <c r="BK584" s="152" t="n"/>
      <c r="BL584" s="152" t="n"/>
      <c r="BM584" s="152" t="n"/>
      <c r="BN584" s="152" t="n"/>
      <c r="BO584" s="152" t="n"/>
      <c r="BP584" s="155" t="n"/>
      <c r="BQ584" s="152" t="n"/>
      <c r="BR584" s="152" t="n"/>
      <c r="BS584" s="152" t="n"/>
      <c r="BT584" s="152" t="n"/>
      <c r="BU584" s="152" t="n"/>
      <c r="BV584" s="152" t="n"/>
      <c r="BW584" s="152" t="n"/>
      <c r="BX584" s="165" t="n"/>
      <c r="BY584" s="150" t="n"/>
      <c r="BZ584" s="150" t="n"/>
      <c r="CA584" s="150" t="n"/>
      <c r="CB584" s="174" t="n"/>
      <c r="CC584" s="156" t="n"/>
      <c r="CD584" s="156" t="n"/>
      <c r="CE584" s="167">
        <f>IFERROR(__xludf.DUMMYFUNCTION("""COMPUTED_VALUE"""),"")</f>
        <v/>
      </c>
      <c r="CF584" s="158">
        <f>IFERROR(__xludf.DUMMYFUNCTION("""COMPUTED_VALUE"""),"")</f>
        <v/>
      </c>
      <c r="CG584" s="148" t="n"/>
      <c r="CH584" s="148" t="n"/>
      <c r="CI584" s="148" t="n"/>
      <c r="CJ584" s="148" t="n"/>
      <c r="CK584" s="148" t="n"/>
      <c r="CL584" s="148" t="n"/>
      <c r="CM584" s="148" t="n"/>
      <c r="CN584" s="148" t="n"/>
      <c r="CO584" s="148" t="n"/>
      <c r="CP584" s="148" t="n"/>
      <c r="CQ584" s="148" t="n"/>
      <c r="CR584" s="148" t="n"/>
      <c r="CS584" s="148" t="n"/>
      <c r="CT584" s="148" t="n"/>
      <c r="CU584" s="148" t="n"/>
      <c r="CV584" s="148" t="n"/>
    </row>
    <row r="585">
      <c r="A585" s="162" t="n"/>
      <c r="B585" s="64" t="n"/>
      <c r="C585" s="129" t="n"/>
      <c r="D585" s="130" t="inlineStr"/>
      <c r="E585" s="150" t="inlineStr"/>
      <c r="F585" s="150" t="inlineStr"/>
      <c r="G585" s="150" t="n"/>
      <c r="H585" s="152" t="n"/>
      <c r="I585" s="152" t="n"/>
      <c r="J585" s="152" t="n"/>
      <c r="K585" s="152" t="n"/>
      <c r="L585" s="152" t="n"/>
      <c r="M585" s="152" t="n"/>
      <c r="N585" s="152" t="n"/>
      <c r="O585" s="152" t="n"/>
      <c r="P585" s="152" t="n"/>
      <c r="Q585" s="152" t="n"/>
      <c r="R585" s="152" t="n"/>
      <c r="S585" s="165" t="n"/>
      <c r="T585" s="152" t="n"/>
      <c r="U585" s="152" t="n"/>
      <c r="V585" s="152" t="n"/>
      <c r="W585" s="152" t="n"/>
      <c r="X585" s="152" t="n"/>
      <c r="Y585" s="152" t="n"/>
      <c r="Z585" s="152" t="n"/>
      <c r="AA585" s="152" t="n"/>
      <c r="AB585" s="152" t="n"/>
      <c r="AC585" s="152" t="n"/>
      <c r="AD585" s="152" t="n"/>
      <c r="AE585" s="152" t="n"/>
      <c r="AF585" s="152" t="n"/>
      <c r="AG585" s="152" t="n"/>
      <c r="AH585" s="152" t="n"/>
      <c r="AI585" s="152" t="n"/>
      <c r="AJ585" s="152" t="n"/>
      <c r="AK585" s="152" t="n"/>
      <c r="AL585" s="152" t="n"/>
      <c r="AM585" s="152" t="n"/>
      <c r="AN585" s="166" t="n"/>
      <c r="AO585" s="155" t="n"/>
      <c r="AP585" s="152" t="n"/>
      <c r="AQ585" s="152" t="n"/>
      <c r="AR585" s="152" t="n"/>
      <c r="AS585" s="152" t="n"/>
      <c r="AT585" s="152" t="n"/>
      <c r="AU585" s="155" t="n"/>
      <c r="AV585" s="152" t="n"/>
      <c r="AW585" s="152" t="n"/>
      <c r="AX585" s="152" t="n"/>
      <c r="AY585" s="152" t="n"/>
      <c r="AZ585" s="152" t="n"/>
      <c r="BA585" s="165" t="n"/>
      <c r="BB585" s="165" t="n"/>
      <c r="BC585" s="152" t="n"/>
      <c r="BD585" s="152" t="n"/>
      <c r="BE585" s="152" t="n"/>
      <c r="BF585" s="152" t="n"/>
      <c r="BG585" s="155" t="n"/>
      <c r="BH585" s="152" t="n"/>
      <c r="BI585" s="152" t="n"/>
      <c r="BJ585" s="152" t="n"/>
      <c r="BK585" s="152" t="n"/>
      <c r="BL585" s="152" t="n"/>
      <c r="BM585" s="152" t="n"/>
      <c r="BN585" s="152" t="n"/>
      <c r="BO585" s="152" t="n"/>
      <c r="BP585" s="155" t="n"/>
      <c r="BQ585" s="152" t="n"/>
      <c r="BR585" s="152" t="n"/>
      <c r="BS585" s="152" t="n"/>
      <c r="BT585" s="152" t="n"/>
      <c r="BU585" s="152" t="n"/>
      <c r="BV585" s="152" t="n"/>
      <c r="BW585" s="152" t="n"/>
      <c r="BX585" s="165" t="n"/>
      <c r="BY585" s="150" t="n"/>
      <c r="BZ585" s="150" t="n"/>
      <c r="CA585" s="150" t="n"/>
      <c r="CB585" s="174" t="n"/>
      <c r="CC585" s="156" t="n"/>
      <c r="CD585" s="156" t="n"/>
      <c r="CE585" s="167">
        <f>IFERROR(__xludf.DUMMYFUNCTION("""COMPUTED_VALUE"""),"")</f>
        <v/>
      </c>
      <c r="CF585" s="158">
        <f>IFERROR(__xludf.DUMMYFUNCTION("""COMPUTED_VALUE"""),"")</f>
        <v/>
      </c>
      <c r="CG585" s="148" t="n"/>
      <c r="CH585" s="148" t="n"/>
      <c r="CI585" s="148" t="n"/>
      <c r="CJ585" s="148" t="n"/>
      <c r="CK585" s="148" t="n"/>
      <c r="CL585" s="148" t="n"/>
      <c r="CM585" s="148" t="n"/>
      <c r="CN585" s="148" t="n"/>
      <c r="CO585" s="148" t="n"/>
      <c r="CP585" s="148" t="n"/>
      <c r="CQ585" s="148" t="n"/>
      <c r="CR585" s="148" t="n"/>
      <c r="CS585" s="148" t="n"/>
      <c r="CT585" s="148" t="n"/>
      <c r="CU585" s="148" t="n"/>
      <c r="CV585" s="148" t="n"/>
    </row>
    <row r="586">
      <c r="A586" s="162" t="n"/>
      <c r="B586" s="64" t="n"/>
      <c r="C586" s="129" t="n"/>
      <c r="D586" s="130" t="inlineStr"/>
      <c r="E586" s="150" t="inlineStr"/>
      <c r="F586" s="150" t="inlineStr"/>
      <c r="G586" s="150" t="n"/>
      <c r="H586" s="152" t="n"/>
      <c r="I586" s="152" t="n"/>
      <c r="J586" s="152" t="n"/>
      <c r="K586" s="152" t="n"/>
      <c r="L586" s="152" t="n"/>
      <c r="M586" s="152" t="n"/>
      <c r="N586" s="152" t="n"/>
      <c r="O586" s="152" t="n"/>
      <c r="P586" s="152" t="n"/>
      <c r="Q586" s="152" t="n"/>
      <c r="R586" s="152" t="n"/>
      <c r="S586" s="165" t="n"/>
      <c r="T586" s="152" t="n"/>
      <c r="U586" s="152" t="n"/>
      <c r="V586" s="152" t="n"/>
      <c r="W586" s="152" t="n"/>
      <c r="X586" s="152" t="n"/>
      <c r="Y586" s="152" t="n"/>
      <c r="Z586" s="152" t="n"/>
      <c r="AA586" s="152" t="n"/>
      <c r="AB586" s="152" t="n"/>
      <c r="AC586" s="152" t="n"/>
      <c r="AD586" s="152" t="n"/>
      <c r="AE586" s="152" t="n"/>
      <c r="AF586" s="152" t="n"/>
      <c r="AG586" s="152" t="n"/>
      <c r="AH586" s="152" t="n"/>
      <c r="AI586" s="152" t="n"/>
      <c r="AJ586" s="152" t="n"/>
      <c r="AK586" s="152" t="n"/>
      <c r="AL586" s="152" t="n"/>
      <c r="AM586" s="152" t="n"/>
      <c r="AN586" s="166" t="n"/>
      <c r="AO586" s="155" t="n"/>
      <c r="AP586" s="152" t="n"/>
      <c r="AQ586" s="152" t="n"/>
      <c r="AR586" s="152" t="n"/>
      <c r="AS586" s="152" t="n"/>
      <c r="AT586" s="152" t="n"/>
      <c r="AU586" s="155" t="n"/>
      <c r="AV586" s="152" t="n"/>
      <c r="AW586" s="152" t="n"/>
      <c r="AX586" s="152" t="n"/>
      <c r="AY586" s="152" t="n"/>
      <c r="AZ586" s="152" t="n"/>
      <c r="BA586" s="165" t="n"/>
      <c r="BB586" s="165" t="n"/>
      <c r="BC586" s="152" t="n"/>
      <c r="BD586" s="152" t="n"/>
      <c r="BE586" s="152" t="n"/>
      <c r="BF586" s="152" t="n"/>
      <c r="BG586" s="155" t="n"/>
      <c r="BH586" s="152" t="n"/>
      <c r="BI586" s="152" t="n"/>
      <c r="BJ586" s="152" t="n"/>
      <c r="BK586" s="152" t="n"/>
      <c r="BL586" s="152" t="n"/>
      <c r="BM586" s="152" t="n"/>
      <c r="BN586" s="152" t="n"/>
      <c r="BO586" s="152" t="n"/>
      <c r="BP586" s="155" t="n"/>
      <c r="BQ586" s="152" t="n"/>
      <c r="BR586" s="152" t="n"/>
      <c r="BS586" s="152" t="n"/>
      <c r="BT586" s="152" t="n"/>
      <c r="BU586" s="152" t="n"/>
      <c r="BV586" s="152" t="n"/>
      <c r="BW586" s="152" t="n"/>
      <c r="BX586" s="165" t="n"/>
      <c r="BY586" s="150" t="n"/>
      <c r="BZ586" s="150" t="n"/>
      <c r="CA586" s="150" t="n"/>
      <c r="CB586" s="174" t="n"/>
      <c r="CC586" s="156" t="n"/>
      <c r="CD586" s="156" t="n"/>
      <c r="CE586" s="167">
        <f>IFERROR(__xludf.DUMMYFUNCTION("""COMPUTED_VALUE"""),"")</f>
        <v/>
      </c>
      <c r="CF586" s="158">
        <f>IFERROR(__xludf.DUMMYFUNCTION("""COMPUTED_VALUE"""),"")</f>
        <v/>
      </c>
      <c r="CG586" s="148" t="n"/>
      <c r="CH586" s="148" t="n"/>
      <c r="CI586" s="148" t="n"/>
      <c r="CJ586" s="148" t="n"/>
      <c r="CK586" s="148" t="n"/>
      <c r="CL586" s="148" t="n"/>
      <c r="CM586" s="148" t="n"/>
      <c r="CN586" s="148" t="n"/>
      <c r="CO586" s="148" t="n"/>
      <c r="CP586" s="148" t="n"/>
      <c r="CQ586" s="148" t="n"/>
      <c r="CR586" s="148" t="n"/>
      <c r="CS586" s="148" t="n"/>
      <c r="CT586" s="148" t="n"/>
      <c r="CU586" s="148" t="n"/>
      <c r="CV586" s="148" t="n"/>
    </row>
    <row r="587">
      <c r="A587" s="162" t="n"/>
      <c r="B587" s="64" t="n"/>
      <c r="C587" s="129" t="n"/>
      <c r="D587" s="130" t="inlineStr"/>
      <c r="E587" s="150" t="inlineStr"/>
      <c r="F587" s="150" t="inlineStr"/>
      <c r="G587" s="150" t="n"/>
      <c r="H587" s="152" t="n"/>
      <c r="I587" s="152" t="n"/>
      <c r="J587" s="152" t="n"/>
      <c r="K587" s="152" t="n"/>
      <c r="L587" s="152" t="n"/>
      <c r="M587" s="152" t="n"/>
      <c r="N587" s="152" t="n"/>
      <c r="O587" s="152" t="n"/>
      <c r="P587" s="152" t="n"/>
      <c r="Q587" s="152" t="n"/>
      <c r="R587" s="152" t="n"/>
      <c r="S587" s="165" t="n"/>
      <c r="T587" s="152" t="n"/>
      <c r="U587" s="152" t="n"/>
      <c r="V587" s="152" t="n"/>
      <c r="W587" s="152" t="n"/>
      <c r="X587" s="152" t="n"/>
      <c r="Y587" s="152" t="n"/>
      <c r="Z587" s="152" t="n"/>
      <c r="AA587" s="152" t="n"/>
      <c r="AB587" s="152" t="n"/>
      <c r="AC587" s="152" t="n"/>
      <c r="AD587" s="152" t="n"/>
      <c r="AE587" s="152" t="n"/>
      <c r="AF587" s="152" t="n"/>
      <c r="AG587" s="152" t="n"/>
      <c r="AH587" s="152" t="n"/>
      <c r="AI587" s="152" t="n"/>
      <c r="AJ587" s="152" t="n"/>
      <c r="AK587" s="152" t="n"/>
      <c r="AL587" s="152" t="n"/>
      <c r="AM587" s="152" t="n"/>
      <c r="AN587" s="166" t="n"/>
      <c r="AO587" s="155" t="n"/>
      <c r="AP587" s="152" t="n"/>
      <c r="AQ587" s="152" t="n"/>
      <c r="AR587" s="152" t="n"/>
      <c r="AS587" s="152" t="n"/>
      <c r="AT587" s="152" t="n"/>
      <c r="AU587" s="155" t="n"/>
      <c r="AV587" s="152" t="n"/>
      <c r="AW587" s="152" t="n"/>
      <c r="AX587" s="152" t="n"/>
      <c r="AY587" s="152" t="n"/>
      <c r="AZ587" s="152" t="n"/>
      <c r="BA587" s="165" t="n"/>
      <c r="BB587" s="165" t="n"/>
      <c r="BC587" s="152" t="n"/>
      <c r="BD587" s="152" t="n"/>
      <c r="BE587" s="152" t="n"/>
      <c r="BF587" s="152" t="n"/>
      <c r="BG587" s="155" t="n"/>
      <c r="BH587" s="152" t="n"/>
      <c r="BI587" s="152" t="n"/>
      <c r="BJ587" s="152" t="n"/>
      <c r="BK587" s="152" t="n"/>
      <c r="BL587" s="152" t="n"/>
      <c r="BM587" s="152" t="n"/>
      <c r="BN587" s="152" t="n"/>
      <c r="BO587" s="152" t="n"/>
      <c r="BP587" s="155" t="n"/>
      <c r="BQ587" s="152" t="n"/>
      <c r="BR587" s="152" t="n"/>
      <c r="BS587" s="152" t="n"/>
      <c r="BT587" s="152" t="n"/>
      <c r="BU587" s="152" t="n"/>
      <c r="BV587" s="152" t="n"/>
      <c r="BW587" s="152" t="n"/>
      <c r="BX587" s="165" t="n"/>
      <c r="BY587" s="150" t="n"/>
      <c r="BZ587" s="150" t="n"/>
      <c r="CA587" s="150" t="n"/>
      <c r="CB587" s="174" t="n"/>
      <c r="CC587" s="156" t="n"/>
      <c r="CD587" s="156" t="n"/>
      <c r="CE587" s="167">
        <f>IFERROR(__xludf.DUMMYFUNCTION("""COMPUTED_VALUE"""),"")</f>
        <v/>
      </c>
      <c r="CF587" s="158">
        <f>IFERROR(__xludf.DUMMYFUNCTION("""COMPUTED_VALUE"""),"")</f>
        <v/>
      </c>
      <c r="CG587" s="148" t="n"/>
      <c r="CH587" s="148" t="n"/>
      <c r="CI587" s="148" t="n"/>
      <c r="CJ587" s="148" t="n"/>
      <c r="CK587" s="148" t="n"/>
      <c r="CL587" s="148" t="n"/>
      <c r="CM587" s="148" t="n"/>
      <c r="CN587" s="148" t="n"/>
      <c r="CO587" s="148" t="n"/>
      <c r="CP587" s="148" t="n"/>
      <c r="CQ587" s="148" t="n"/>
      <c r="CR587" s="148" t="n"/>
      <c r="CS587" s="148" t="n"/>
      <c r="CT587" s="148" t="n"/>
      <c r="CU587" s="148" t="n"/>
      <c r="CV587" s="148" t="n"/>
    </row>
    <row r="588">
      <c r="A588" s="162" t="n"/>
      <c r="B588" s="64" t="n"/>
      <c r="C588" s="129" t="n"/>
      <c r="D588" s="130" t="inlineStr"/>
      <c r="E588" s="150" t="inlineStr"/>
      <c r="F588" s="150" t="inlineStr"/>
      <c r="G588" s="150" t="n"/>
      <c r="H588" s="152" t="n"/>
      <c r="I588" s="152" t="n"/>
      <c r="J588" s="152" t="n"/>
      <c r="K588" s="152" t="n"/>
      <c r="L588" s="152" t="n"/>
      <c r="M588" s="152" t="n"/>
      <c r="N588" s="152" t="n"/>
      <c r="O588" s="152" t="n"/>
      <c r="P588" s="152" t="n"/>
      <c r="Q588" s="152" t="n"/>
      <c r="R588" s="152" t="n"/>
      <c r="S588" s="165" t="n"/>
      <c r="T588" s="152" t="n"/>
      <c r="U588" s="152" t="n"/>
      <c r="V588" s="152" t="n"/>
      <c r="W588" s="152" t="n"/>
      <c r="X588" s="152" t="n"/>
      <c r="Y588" s="152" t="n"/>
      <c r="Z588" s="152" t="n"/>
      <c r="AA588" s="152" t="n"/>
      <c r="AB588" s="152" t="n"/>
      <c r="AC588" s="152" t="n"/>
      <c r="AD588" s="152" t="n"/>
      <c r="AE588" s="152" t="n"/>
      <c r="AF588" s="152" t="n"/>
      <c r="AG588" s="152" t="n"/>
      <c r="AH588" s="152" t="n"/>
      <c r="AI588" s="152" t="n"/>
      <c r="AJ588" s="152" t="n"/>
      <c r="AK588" s="152" t="n"/>
      <c r="AL588" s="152" t="n"/>
      <c r="AM588" s="152" t="n"/>
      <c r="AN588" s="166" t="n"/>
      <c r="AO588" s="155" t="n"/>
      <c r="AP588" s="152" t="n"/>
      <c r="AQ588" s="152" t="n"/>
      <c r="AR588" s="152" t="n"/>
      <c r="AS588" s="152" t="n"/>
      <c r="AT588" s="152" t="n"/>
      <c r="AU588" s="155" t="n"/>
      <c r="AV588" s="152" t="n"/>
      <c r="AW588" s="152" t="n"/>
      <c r="AX588" s="152" t="n"/>
      <c r="AY588" s="152" t="n"/>
      <c r="AZ588" s="152" t="n"/>
      <c r="BA588" s="165" t="n"/>
      <c r="BB588" s="165" t="n"/>
      <c r="BC588" s="152" t="n"/>
      <c r="BD588" s="152" t="n"/>
      <c r="BE588" s="152" t="n"/>
      <c r="BF588" s="152" t="n"/>
      <c r="BG588" s="155" t="n"/>
      <c r="BH588" s="152" t="n"/>
      <c r="BI588" s="152" t="n"/>
      <c r="BJ588" s="152" t="n"/>
      <c r="BK588" s="152" t="n"/>
      <c r="BL588" s="152" t="n"/>
      <c r="BM588" s="152" t="n"/>
      <c r="BN588" s="152" t="n"/>
      <c r="BO588" s="152" t="n"/>
      <c r="BP588" s="155" t="n"/>
      <c r="BQ588" s="152" t="n"/>
      <c r="BR588" s="152" t="n"/>
      <c r="BS588" s="152" t="n"/>
      <c r="BT588" s="152" t="n"/>
      <c r="BU588" s="152" t="n"/>
      <c r="BV588" s="152" t="n"/>
      <c r="BW588" s="152" t="n"/>
      <c r="BX588" s="165" t="n"/>
      <c r="BY588" s="150" t="n"/>
      <c r="BZ588" s="150" t="n"/>
      <c r="CA588" s="150" t="n"/>
      <c r="CB588" s="174" t="n"/>
      <c r="CC588" s="156" t="n"/>
      <c r="CD588" s="156" t="n"/>
      <c r="CE588" s="167">
        <f>IFERROR(__xludf.DUMMYFUNCTION("""COMPUTED_VALUE"""),"")</f>
        <v/>
      </c>
      <c r="CF588" s="158">
        <f>IFERROR(__xludf.DUMMYFUNCTION("""COMPUTED_VALUE"""),"")</f>
        <v/>
      </c>
      <c r="CG588" s="148" t="n"/>
      <c r="CH588" s="148" t="n"/>
      <c r="CI588" s="148" t="n"/>
      <c r="CJ588" s="148" t="n"/>
      <c r="CK588" s="148" t="n"/>
      <c r="CL588" s="148" t="n"/>
      <c r="CM588" s="148" t="n"/>
      <c r="CN588" s="148" t="n"/>
      <c r="CO588" s="148" t="n"/>
      <c r="CP588" s="148" t="n"/>
      <c r="CQ588" s="148" t="n"/>
      <c r="CR588" s="148" t="n"/>
      <c r="CS588" s="148" t="n"/>
      <c r="CT588" s="148" t="n"/>
      <c r="CU588" s="148" t="n"/>
      <c r="CV588" s="148" t="n"/>
    </row>
    <row r="589">
      <c r="A589" s="162" t="n"/>
      <c r="B589" s="64" t="n"/>
      <c r="C589" s="129" t="n"/>
      <c r="D589" s="130" t="inlineStr"/>
      <c r="E589" s="150" t="inlineStr"/>
      <c r="F589" s="150" t="inlineStr"/>
      <c r="G589" s="150" t="n"/>
      <c r="H589" s="152" t="n"/>
      <c r="I589" s="152" t="n"/>
      <c r="J589" s="152" t="n"/>
      <c r="K589" s="152" t="n"/>
      <c r="L589" s="152" t="n"/>
      <c r="M589" s="152" t="n"/>
      <c r="N589" s="152" t="n"/>
      <c r="O589" s="152" t="n"/>
      <c r="P589" s="152" t="n"/>
      <c r="Q589" s="152" t="n"/>
      <c r="R589" s="152" t="n"/>
      <c r="S589" s="165" t="n"/>
      <c r="T589" s="152" t="n"/>
      <c r="U589" s="152" t="n"/>
      <c r="V589" s="152" t="n"/>
      <c r="W589" s="152" t="n"/>
      <c r="X589" s="152" t="n"/>
      <c r="Y589" s="152" t="n"/>
      <c r="Z589" s="152" t="n"/>
      <c r="AA589" s="152" t="n"/>
      <c r="AB589" s="152" t="n"/>
      <c r="AC589" s="152" t="n"/>
      <c r="AD589" s="152" t="n"/>
      <c r="AE589" s="152" t="n"/>
      <c r="AF589" s="152" t="n"/>
      <c r="AG589" s="152" t="n"/>
      <c r="AH589" s="152" t="n"/>
      <c r="AI589" s="152" t="n"/>
      <c r="AJ589" s="152" t="n"/>
      <c r="AK589" s="152" t="n"/>
      <c r="AL589" s="152" t="n"/>
      <c r="AM589" s="152" t="n"/>
      <c r="AN589" s="166" t="n"/>
      <c r="AO589" s="155" t="n"/>
      <c r="AP589" s="152" t="n"/>
      <c r="AQ589" s="152" t="n"/>
      <c r="AR589" s="152" t="n"/>
      <c r="AS589" s="152" t="n"/>
      <c r="AT589" s="152" t="n"/>
      <c r="AU589" s="155" t="n"/>
      <c r="AV589" s="152" t="n"/>
      <c r="AW589" s="152" t="n"/>
      <c r="AX589" s="152" t="n"/>
      <c r="AY589" s="152" t="n"/>
      <c r="AZ589" s="152" t="n"/>
      <c r="BA589" s="165" t="n"/>
      <c r="BB589" s="165" t="n"/>
      <c r="BC589" s="152" t="n"/>
      <c r="BD589" s="152" t="n"/>
      <c r="BE589" s="152" t="n"/>
      <c r="BF589" s="152" t="n"/>
      <c r="BG589" s="155" t="n"/>
      <c r="BH589" s="152" t="n"/>
      <c r="BI589" s="152" t="n"/>
      <c r="BJ589" s="152" t="n"/>
      <c r="BK589" s="152" t="n"/>
      <c r="BL589" s="152" t="n"/>
      <c r="BM589" s="152" t="n"/>
      <c r="BN589" s="152" t="n"/>
      <c r="BO589" s="152" t="n"/>
      <c r="BP589" s="155" t="n"/>
      <c r="BQ589" s="152" t="n"/>
      <c r="BR589" s="152" t="n"/>
      <c r="BS589" s="152" t="n"/>
      <c r="BT589" s="152" t="n"/>
      <c r="BU589" s="152" t="n"/>
      <c r="BV589" s="152" t="n"/>
      <c r="BW589" s="152" t="n"/>
      <c r="BX589" s="165" t="n"/>
      <c r="BY589" s="150" t="n"/>
      <c r="BZ589" s="150" t="n"/>
      <c r="CA589" s="150" t="n"/>
      <c r="CB589" s="174" t="n"/>
      <c r="CC589" s="156" t="n"/>
      <c r="CD589" s="156" t="n"/>
      <c r="CE589" s="167">
        <f>IFERROR(__xludf.DUMMYFUNCTION("""COMPUTED_VALUE"""),"")</f>
        <v/>
      </c>
      <c r="CF589" s="158">
        <f>IFERROR(__xludf.DUMMYFUNCTION("""COMPUTED_VALUE"""),"")</f>
        <v/>
      </c>
      <c r="CG589" s="148" t="n"/>
      <c r="CH589" s="148" t="n"/>
      <c r="CI589" s="148" t="n"/>
      <c r="CJ589" s="148" t="n"/>
      <c r="CK589" s="148" t="n"/>
      <c r="CL589" s="148" t="n"/>
      <c r="CM589" s="148" t="n"/>
      <c r="CN589" s="148" t="n"/>
      <c r="CO589" s="148" t="n"/>
      <c r="CP589" s="148" t="n"/>
      <c r="CQ589" s="148" t="n"/>
      <c r="CR589" s="148" t="n"/>
      <c r="CS589" s="148" t="n"/>
      <c r="CT589" s="148" t="n"/>
      <c r="CU589" s="148" t="n"/>
      <c r="CV589" s="148" t="n"/>
    </row>
    <row r="590">
      <c r="A590" s="162" t="n"/>
      <c r="B590" s="64" t="n"/>
      <c r="C590" s="129" t="n"/>
      <c r="D590" s="130" t="inlineStr"/>
      <c r="E590" s="150" t="inlineStr"/>
      <c r="F590" s="150" t="inlineStr"/>
      <c r="G590" s="150" t="n"/>
      <c r="H590" s="152" t="n"/>
      <c r="I590" s="152" t="n"/>
      <c r="J590" s="152" t="n"/>
      <c r="K590" s="152" t="n"/>
      <c r="L590" s="152" t="n"/>
      <c r="M590" s="152" t="n"/>
      <c r="N590" s="152" t="n"/>
      <c r="O590" s="152" t="n"/>
      <c r="P590" s="152" t="n"/>
      <c r="Q590" s="152" t="n"/>
      <c r="R590" s="152" t="n"/>
      <c r="S590" s="165" t="n"/>
      <c r="T590" s="152" t="n"/>
      <c r="U590" s="152" t="n"/>
      <c r="V590" s="152" t="n"/>
      <c r="W590" s="152" t="n"/>
      <c r="X590" s="152" t="n"/>
      <c r="Y590" s="152" t="n"/>
      <c r="Z590" s="152" t="n"/>
      <c r="AA590" s="152" t="n"/>
      <c r="AB590" s="152" t="n"/>
      <c r="AC590" s="152" t="n"/>
      <c r="AD590" s="152" t="n"/>
      <c r="AE590" s="152" t="n"/>
      <c r="AF590" s="152" t="n"/>
      <c r="AG590" s="152" t="n"/>
      <c r="AH590" s="152" t="n"/>
      <c r="AI590" s="152" t="n"/>
      <c r="AJ590" s="152" t="n"/>
      <c r="AK590" s="152" t="n"/>
      <c r="AL590" s="152" t="n"/>
      <c r="AM590" s="152" t="n"/>
      <c r="AN590" s="166" t="n"/>
      <c r="AO590" s="155" t="n"/>
      <c r="AP590" s="152" t="n"/>
      <c r="AQ590" s="152" t="n"/>
      <c r="AR590" s="152" t="n"/>
      <c r="AS590" s="152" t="n"/>
      <c r="AT590" s="152" t="n"/>
      <c r="AU590" s="155" t="n"/>
      <c r="AV590" s="152" t="n"/>
      <c r="AW590" s="152" t="n"/>
      <c r="AX590" s="152" t="n"/>
      <c r="AY590" s="152" t="n"/>
      <c r="AZ590" s="152" t="n"/>
      <c r="BA590" s="165" t="n"/>
      <c r="BB590" s="165" t="n"/>
      <c r="BC590" s="152" t="n"/>
      <c r="BD590" s="152" t="n"/>
      <c r="BE590" s="152" t="n"/>
      <c r="BF590" s="152" t="n"/>
      <c r="BG590" s="155" t="n"/>
      <c r="BH590" s="152" t="n"/>
      <c r="BI590" s="152" t="n"/>
      <c r="BJ590" s="152" t="n"/>
      <c r="BK590" s="152" t="n"/>
      <c r="BL590" s="152" t="n"/>
      <c r="BM590" s="152" t="n"/>
      <c r="BN590" s="152" t="n"/>
      <c r="BO590" s="152" t="n"/>
      <c r="BP590" s="155" t="n"/>
      <c r="BQ590" s="152" t="n"/>
      <c r="BR590" s="152" t="n"/>
      <c r="BS590" s="152" t="n"/>
      <c r="BT590" s="152" t="n"/>
      <c r="BU590" s="152" t="n"/>
      <c r="BV590" s="152" t="n"/>
      <c r="BW590" s="152" t="n"/>
      <c r="BX590" s="165" t="n"/>
      <c r="BY590" s="150" t="n"/>
      <c r="BZ590" s="150" t="n"/>
      <c r="CA590" s="150" t="n"/>
      <c r="CB590" s="174" t="n"/>
      <c r="CC590" s="156" t="n"/>
      <c r="CD590" s="156" t="n"/>
      <c r="CE590" s="167">
        <f>IFERROR(__xludf.DUMMYFUNCTION("""COMPUTED_VALUE"""),"")</f>
        <v/>
      </c>
      <c r="CF590" s="158">
        <f>IFERROR(__xludf.DUMMYFUNCTION("""COMPUTED_VALUE"""),"")</f>
        <v/>
      </c>
      <c r="CG590" s="148" t="n"/>
      <c r="CH590" s="148" t="n"/>
      <c r="CI590" s="148" t="n"/>
      <c r="CJ590" s="148" t="n"/>
      <c r="CK590" s="148" t="n"/>
      <c r="CL590" s="148" t="n"/>
      <c r="CM590" s="148" t="n"/>
      <c r="CN590" s="148" t="n"/>
      <c r="CO590" s="148" t="n"/>
      <c r="CP590" s="148" t="n"/>
      <c r="CQ590" s="148" t="n"/>
      <c r="CR590" s="148" t="n"/>
      <c r="CS590" s="148" t="n"/>
      <c r="CT590" s="148" t="n"/>
      <c r="CU590" s="148" t="n"/>
      <c r="CV590" s="148" t="n"/>
    </row>
    <row r="591">
      <c r="A591" s="162" t="n"/>
      <c r="B591" s="64" t="n"/>
      <c r="C591" s="129" t="n"/>
      <c r="D591" s="130" t="inlineStr"/>
      <c r="E591" s="150" t="inlineStr"/>
      <c r="F591" s="150" t="inlineStr"/>
      <c r="G591" s="150" t="n"/>
      <c r="H591" s="152" t="n"/>
      <c r="I591" s="152" t="n"/>
      <c r="J591" s="152" t="n"/>
      <c r="K591" s="152" t="n"/>
      <c r="L591" s="152" t="n"/>
      <c r="M591" s="152" t="n"/>
      <c r="N591" s="152" t="n"/>
      <c r="O591" s="152" t="n"/>
      <c r="P591" s="152" t="n"/>
      <c r="Q591" s="152" t="n"/>
      <c r="R591" s="152" t="n"/>
      <c r="S591" s="165" t="n"/>
      <c r="T591" s="152" t="n"/>
      <c r="U591" s="152" t="n"/>
      <c r="V591" s="152" t="n"/>
      <c r="W591" s="152" t="n"/>
      <c r="X591" s="152" t="n"/>
      <c r="Y591" s="152" t="n"/>
      <c r="Z591" s="152" t="n"/>
      <c r="AA591" s="152" t="n"/>
      <c r="AB591" s="152" t="n"/>
      <c r="AC591" s="152" t="n"/>
      <c r="AD591" s="152" t="n"/>
      <c r="AE591" s="152" t="n"/>
      <c r="AF591" s="152" t="n"/>
      <c r="AG591" s="152" t="n"/>
      <c r="AH591" s="152" t="n"/>
      <c r="AI591" s="152" t="n"/>
      <c r="AJ591" s="152" t="n"/>
      <c r="AK591" s="152" t="n"/>
      <c r="AL591" s="152" t="n"/>
      <c r="AM591" s="152" t="n"/>
      <c r="AN591" s="166" t="n"/>
      <c r="AO591" s="155" t="n"/>
      <c r="AP591" s="152" t="n"/>
      <c r="AQ591" s="152" t="n"/>
      <c r="AR591" s="152" t="n"/>
      <c r="AS591" s="152" t="n"/>
      <c r="AT591" s="152" t="n"/>
      <c r="AU591" s="155" t="n"/>
      <c r="AV591" s="152" t="n"/>
      <c r="AW591" s="152" t="n"/>
      <c r="AX591" s="152" t="n"/>
      <c r="AY591" s="152" t="n"/>
      <c r="AZ591" s="152" t="n"/>
      <c r="BA591" s="165" t="n"/>
      <c r="BB591" s="165" t="n"/>
      <c r="BC591" s="152" t="n"/>
      <c r="BD591" s="152" t="n"/>
      <c r="BE591" s="152" t="n"/>
      <c r="BF591" s="152" t="n"/>
      <c r="BG591" s="155" t="n"/>
      <c r="BH591" s="152" t="n"/>
      <c r="BI591" s="152" t="n"/>
      <c r="BJ591" s="152" t="n"/>
      <c r="BK591" s="152" t="n"/>
      <c r="BL591" s="152" t="n"/>
      <c r="BM591" s="152" t="n"/>
      <c r="BN591" s="152" t="n"/>
      <c r="BO591" s="152" t="n"/>
      <c r="BP591" s="155" t="n"/>
      <c r="BQ591" s="152" t="n"/>
      <c r="BR591" s="152" t="n"/>
      <c r="BS591" s="152" t="n"/>
      <c r="BT591" s="152" t="n"/>
      <c r="BU591" s="152" t="n"/>
      <c r="BV591" s="152" t="n"/>
      <c r="BW591" s="152" t="n"/>
      <c r="BX591" s="165" t="n"/>
      <c r="BY591" s="150" t="n"/>
      <c r="BZ591" s="150" t="n"/>
      <c r="CA591" s="150" t="n"/>
      <c r="CB591" s="174" t="n"/>
      <c r="CC591" s="156" t="n"/>
      <c r="CD591" s="156" t="n"/>
      <c r="CE591" s="167">
        <f>IFERROR(__xludf.DUMMYFUNCTION("""COMPUTED_VALUE"""),"")</f>
        <v/>
      </c>
      <c r="CF591" s="158">
        <f>IFERROR(__xludf.DUMMYFUNCTION("""COMPUTED_VALUE"""),"")</f>
        <v/>
      </c>
      <c r="CG591" s="148" t="n"/>
      <c r="CH591" s="148" t="n"/>
      <c r="CI591" s="148" t="n"/>
      <c r="CJ591" s="148" t="n"/>
      <c r="CK591" s="148" t="n"/>
      <c r="CL591" s="148" t="n"/>
      <c r="CM591" s="148" t="n"/>
      <c r="CN591" s="148" t="n"/>
      <c r="CO591" s="148" t="n"/>
      <c r="CP591" s="148" t="n"/>
      <c r="CQ591" s="148" t="n"/>
      <c r="CR591" s="148" t="n"/>
      <c r="CS591" s="148" t="n"/>
      <c r="CT591" s="148" t="n"/>
      <c r="CU591" s="148" t="n"/>
      <c r="CV591" s="148" t="n"/>
    </row>
    <row r="592">
      <c r="A592" s="162" t="n"/>
      <c r="B592" s="64" t="n"/>
      <c r="C592" s="129" t="n"/>
      <c r="D592" s="130" t="inlineStr"/>
      <c r="E592" s="150" t="inlineStr"/>
      <c r="F592" s="150" t="inlineStr"/>
      <c r="G592" s="150" t="n"/>
      <c r="H592" s="152" t="n"/>
      <c r="I592" s="152" t="n"/>
      <c r="J592" s="152" t="n"/>
      <c r="K592" s="152" t="n"/>
      <c r="L592" s="152" t="n"/>
      <c r="M592" s="152" t="n"/>
      <c r="N592" s="152" t="n"/>
      <c r="O592" s="152" t="n"/>
      <c r="P592" s="152" t="n"/>
      <c r="Q592" s="152" t="n"/>
      <c r="R592" s="152" t="n"/>
      <c r="S592" s="165" t="n"/>
      <c r="T592" s="152" t="n"/>
      <c r="U592" s="152" t="n"/>
      <c r="V592" s="152" t="n"/>
      <c r="W592" s="152" t="n"/>
      <c r="X592" s="152" t="n"/>
      <c r="Y592" s="152" t="n"/>
      <c r="Z592" s="152" t="n"/>
      <c r="AA592" s="152" t="n"/>
      <c r="AB592" s="152" t="n"/>
      <c r="AC592" s="152" t="n"/>
      <c r="AD592" s="152" t="n"/>
      <c r="AE592" s="152" t="n"/>
      <c r="AF592" s="152" t="n"/>
      <c r="AG592" s="152" t="n"/>
      <c r="AH592" s="152" t="n"/>
      <c r="AI592" s="152" t="n"/>
      <c r="AJ592" s="152" t="n"/>
      <c r="AK592" s="152" t="n"/>
      <c r="AL592" s="152" t="n"/>
      <c r="AM592" s="152" t="n"/>
      <c r="AN592" s="166" t="n"/>
      <c r="AO592" s="155" t="n"/>
      <c r="AP592" s="152" t="n"/>
      <c r="AQ592" s="152" t="n"/>
      <c r="AR592" s="152" t="n"/>
      <c r="AS592" s="152" t="n"/>
      <c r="AT592" s="152" t="n"/>
      <c r="AU592" s="155" t="n"/>
      <c r="AV592" s="152" t="n"/>
      <c r="AW592" s="152" t="n"/>
      <c r="AX592" s="152" t="n"/>
      <c r="AY592" s="152" t="n"/>
      <c r="AZ592" s="152" t="n"/>
      <c r="BA592" s="165" t="n"/>
      <c r="BB592" s="165" t="n"/>
      <c r="BC592" s="152" t="n"/>
      <c r="BD592" s="152" t="n"/>
      <c r="BE592" s="152" t="n"/>
      <c r="BF592" s="152" t="n"/>
      <c r="BG592" s="155" t="n"/>
      <c r="BH592" s="152" t="n"/>
      <c r="BI592" s="152" t="n"/>
      <c r="BJ592" s="152" t="n"/>
      <c r="BK592" s="152" t="n"/>
      <c r="BL592" s="152" t="n"/>
      <c r="BM592" s="152" t="n"/>
      <c r="BN592" s="152" t="n"/>
      <c r="BO592" s="152" t="n"/>
      <c r="BP592" s="155" t="n"/>
      <c r="BQ592" s="152" t="n"/>
      <c r="BR592" s="152" t="n"/>
      <c r="BS592" s="152" t="n"/>
      <c r="BT592" s="152" t="n"/>
      <c r="BU592" s="152" t="n"/>
      <c r="BV592" s="152" t="n"/>
      <c r="BW592" s="152" t="n"/>
      <c r="BX592" s="165" t="n"/>
      <c r="BY592" s="150" t="n"/>
      <c r="BZ592" s="150" t="n"/>
      <c r="CA592" s="150" t="n"/>
      <c r="CB592" s="174" t="n"/>
      <c r="CC592" s="156" t="n"/>
      <c r="CD592" s="156" t="n"/>
      <c r="CE592" s="167">
        <f>IFERROR(__xludf.DUMMYFUNCTION("""COMPUTED_VALUE"""),"")</f>
        <v/>
      </c>
      <c r="CF592" s="158">
        <f>IFERROR(__xludf.DUMMYFUNCTION("""COMPUTED_VALUE"""),"")</f>
        <v/>
      </c>
      <c r="CG592" s="148" t="n"/>
      <c r="CH592" s="148" t="n"/>
      <c r="CI592" s="148" t="n"/>
      <c r="CJ592" s="148" t="n"/>
      <c r="CK592" s="148" t="n"/>
      <c r="CL592" s="148" t="n"/>
      <c r="CM592" s="148" t="n"/>
      <c r="CN592" s="148" t="n"/>
      <c r="CO592" s="148" t="n"/>
      <c r="CP592" s="148" t="n"/>
      <c r="CQ592" s="148" t="n"/>
      <c r="CR592" s="148" t="n"/>
      <c r="CS592" s="148" t="n"/>
      <c r="CT592" s="148" t="n"/>
      <c r="CU592" s="148" t="n"/>
      <c r="CV592" s="148" t="n"/>
    </row>
    <row r="593">
      <c r="A593" s="162" t="n"/>
      <c r="B593" s="64" t="n"/>
      <c r="C593" s="129" t="n"/>
      <c r="D593" s="130" t="inlineStr"/>
      <c r="E593" s="150" t="inlineStr"/>
      <c r="F593" s="150" t="inlineStr"/>
      <c r="G593" s="150" t="n"/>
      <c r="H593" s="152" t="n"/>
      <c r="I593" s="152" t="n"/>
      <c r="J593" s="152" t="n"/>
      <c r="K593" s="152" t="n"/>
      <c r="L593" s="152" t="n"/>
      <c r="M593" s="152" t="n"/>
      <c r="N593" s="152" t="n"/>
      <c r="O593" s="152" t="n"/>
      <c r="P593" s="152" t="n"/>
      <c r="Q593" s="152" t="n"/>
      <c r="R593" s="152" t="n"/>
      <c r="S593" s="165" t="n"/>
      <c r="T593" s="152" t="n"/>
      <c r="U593" s="152" t="n"/>
      <c r="V593" s="152" t="n"/>
      <c r="W593" s="152" t="n"/>
      <c r="X593" s="152" t="n"/>
      <c r="Y593" s="152" t="n"/>
      <c r="Z593" s="152" t="n"/>
      <c r="AA593" s="152" t="n"/>
      <c r="AB593" s="152" t="n"/>
      <c r="AC593" s="152" t="n"/>
      <c r="AD593" s="152" t="n"/>
      <c r="AE593" s="152" t="n"/>
      <c r="AF593" s="152" t="n"/>
      <c r="AG593" s="152" t="n"/>
      <c r="AH593" s="152" t="n"/>
      <c r="AI593" s="152" t="n"/>
      <c r="AJ593" s="152" t="n"/>
      <c r="AK593" s="152" t="n"/>
      <c r="AL593" s="152" t="n"/>
      <c r="AM593" s="152" t="n"/>
      <c r="AN593" s="166" t="n"/>
      <c r="AO593" s="155" t="n"/>
      <c r="AP593" s="152" t="n"/>
      <c r="AQ593" s="152" t="n"/>
      <c r="AR593" s="152" t="n"/>
      <c r="AS593" s="152" t="n"/>
      <c r="AT593" s="152" t="n"/>
      <c r="AU593" s="155" t="n"/>
      <c r="AV593" s="152" t="n"/>
      <c r="AW593" s="152" t="n"/>
      <c r="AX593" s="152" t="n"/>
      <c r="AY593" s="152" t="n"/>
      <c r="AZ593" s="152" t="n"/>
      <c r="BA593" s="165" t="n"/>
      <c r="BB593" s="165" t="n"/>
      <c r="BC593" s="152" t="n"/>
      <c r="BD593" s="152" t="n"/>
      <c r="BE593" s="152" t="n"/>
      <c r="BF593" s="152" t="n"/>
      <c r="BG593" s="155" t="n"/>
      <c r="BH593" s="152" t="n"/>
      <c r="BI593" s="152" t="n"/>
      <c r="BJ593" s="152" t="n"/>
      <c r="BK593" s="152" t="n"/>
      <c r="BL593" s="152" t="n"/>
      <c r="BM593" s="152" t="n"/>
      <c r="BN593" s="152" t="n"/>
      <c r="BO593" s="152" t="n"/>
      <c r="BP593" s="155" t="n"/>
      <c r="BQ593" s="152" t="n"/>
      <c r="BR593" s="152" t="n"/>
      <c r="BS593" s="152" t="n"/>
      <c r="BT593" s="152" t="n"/>
      <c r="BU593" s="152" t="n"/>
      <c r="BV593" s="152" t="n"/>
      <c r="BW593" s="152" t="n"/>
      <c r="BX593" s="165" t="n"/>
      <c r="BY593" s="150" t="n"/>
      <c r="BZ593" s="150" t="n"/>
      <c r="CA593" s="150" t="n"/>
      <c r="CB593" s="174" t="n"/>
      <c r="CC593" s="156" t="n"/>
      <c r="CD593" s="156" t="n"/>
      <c r="CE593" s="167">
        <f>IFERROR(__xludf.DUMMYFUNCTION("""COMPUTED_VALUE"""),"")</f>
        <v/>
      </c>
      <c r="CF593" s="158">
        <f>IFERROR(__xludf.DUMMYFUNCTION("""COMPUTED_VALUE"""),"")</f>
        <v/>
      </c>
      <c r="CG593" s="148" t="n"/>
      <c r="CH593" s="148" t="n"/>
      <c r="CI593" s="148" t="n"/>
      <c r="CJ593" s="148" t="n"/>
      <c r="CK593" s="148" t="n"/>
      <c r="CL593" s="148" t="n"/>
      <c r="CM593" s="148" t="n"/>
      <c r="CN593" s="148" t="n"/>
      <c r="CO593" s="148" t="n"/>
      <c r="CP593" s="148" t="n"/>
      <c r="CQ593" s="148" t="n"/>
      <c r="CR593" s="148" t="n"/>
      <c r="CS593" s="148" t="n"/>
      <c r="CT593" s="148" t="n"/>
      <c r="CU593" s="148" t="n"/>
      <c r="CV593" s="148" t="n"/>
    </row>
    <row r="594">
      <c r="A594" s="162" t="n"/>
      <c r="B594" s="64" t="n"/>
      <c r="C594" s="129" t="n"/>
      <c r="D594" s="130" t="inlineStr"/>
      <c r="E594" s="150" t="inlineStr"/>
      <c r="F594" s="150" t="inlineStr"/>
      <c r="G594" s="150" t="n"/>
      <c r="H594" s="152" t="n"/>
      <c r="I594" s="152" t="n"/>
      <c r="J594" s="152" t="n"/>
      <c r="K594" s="152" t="n"/>
      <c r="L594" s="152" t="n"/>
      <c r="M594" s="152" t="n"/>
      <c r="N594" s="152" t="n"/>
      <c r="O594" s="152" t="n"/>
      <c r="P594" s="152" t="n"/>
      <c r="Q594" s="152" t="n"/>
      <c r="R594" s="152" t="n"/>
      <c r="S594" s="165" t="n"/>
      <c r="T594" s="152" t="n"/>
      <c r="U594" s="152" t="n"/>
      <c r="V594" s="152" t="n"/>
      <c r="W594" s="152" t="n"/>
      <c r="X594" s="152" t="n"/>
      <c r="Y594" s="152" t="n"/>
      <c r="Z594" s="152" t="n"/>
      <c r="AA594" s="152" t="n"/>
      <c r="AB594" s="152" t="n"/>
      <c r="AC594" s="152" t="n"/>
      <c r="AD594" s="152" t="n"/>
      <c r="AE594" s="152" t="n"/>
      <c r="AF594" s="152" t="n"/>
      <c r="AG594" s="152" t="n"/>
      <c r="AH594" s="152" t="n"/>
      <c r="AI594" s="152" t="n"/>
      <c r="AJ594" s="152" t="n"/>
      <c r="AK594" s="152" t="n"/>
      <c r="AL594" s="152" t="n"/>
      <c r="AM594" s="152" t="n"/>
      <c r="AN594" s="166" t="n"/>
      <c r="AO594" s="155" t="n"/>
      <c r="AP594" s="152" t="n"/>
      <c r="AQ594" s="152" t="n"/>
      <c r="AR594" s="152" t="n"/>
      <c r="AS594" s="152" t="n"/>
      <c r="AT594" s="152" t="n"/>
      <c r="AU594" s="155" t="n"/>
      <c r="AV594" s="152" t="n"/>
      <c r="AW594" s="152" t="n"/>
      <c r="AX594" s="152" t="n"/>
      <c r="AY594" s="152" t="n"/>
      <c r="AZ594" s="152" t="n"/>
      <c r="BA594" s="165" t="n"/>
      <c r="BB594" s="165" t="n"/>
      <c r="BC594" s="152" t="n"/>
      <c r="BD594" s="152" t="n"/>
      <c r="BE594" s="152" t="n"/>
      <c r="BF594" s="152" t="n"/>
      <c r="BG594" s="155" t="n"/>
      <c r="BH594" s="152" t="n"/>
      <c r="BI594" s="152" t="n"/>
      <c r="BJ594" s="152" t="n"/>
      <c r="BK594" s="152" t="n"/>
      <c r="BL594" s="152" t="n"/>
      <c r="BM594" s="152" t="n"/>
      <c r="BN594" s="152" t="n"/>
      <c r="BO594" s="152" t="n"/>
      <c r="BP594" s="155" t="n"/>
      <c r="BQ594" s="152" t="n"/>
      <c r="BR594" s="152" t="n"/>
      <c r="BS594" s="152" t="n"/>
      <c r="BT594" s="152" t="n"/>
      <c r="BU594" s="152" t="n"/>
      <c r="BV594" s="152" t="n"/>
      <c r="BW594" s="152" t="n"/>
      <c r="BX594" s="165" t="n"/>
      <c r="BY594" s="150" t="n"/>
      <c r="BZ594" s="150" t="n"/>
      <c r="CA594" s="150" t="n"/>
      <c r="CB594" s="174" t="n"/>
      <c r="CC594" s="156" t="n"/>
      <c r="CD594" s="156" t="n"/>
      <c r="CE594" s="167">
        <f>IFERROR(__xludf.DUMMYFUNCTION("""COMPUTED_VALUE"""),"")</f>
        <v/>
      </c>
      <c r="CF594" s="158">
        <f>IFERROR(__xludf.DUMMYFUNCTION("""COMPUTED_VALUE"""),"")</f>
        <v/>
      </c>
      <c r="CG594" s="148" t="n"/>
      <c r="CH594" s="148" t="n"/>
      <c r="CI594" s="148" t="n"/>
      <c r="CJ594" s="148" t="n"/>
      <c r="CK594" s="148" t="n"/>
      <c r="CL594" s="148" t="n"/>
      <c r="CM594" s="148" t="n"/>
      <c r="CN594" s="148" t="n"/>
      <c r="CO594" s="148" t="n"/>
      <c r="CP594" s="148" t="n"/>
      <c r="CQ594" s="148" t="n"/>
      <c r="CR594" s="148" t="n"/>
      <c r="CS594" s="148" t="n"/>
      <c r="CT594" s="148" t="n"/>
      <c r="CU594" s="148" t="n"/>
      <c r="CV594" s="148" t="n"/>
    </row>
    <row r="595">
      <c r="A595" s="162" t="n"/>
      <c r="B595" s="64" t="n"/>
      <c r="C595" s="129" t="n"/>
      <c r="D595" s="130" t="inlineStr"/>
      <c r="E595" s="150" t="inlineStr"/>
      <c r="F595" s="150" t="inlineStr"/>
      <c r="G595" s="150" t="n"/>
      <c r="H595" s="152" t="n"/>
      <c r="I595" s="152" t="n"/>
      <c r="J595" s="152" t="n"/>
      <c r="K595" s="152" t="n"/>
      <c r="L595" s="152" t="n"/>
      <c r="M595" s="152" t="n"/>
      <c r="N595" s="152" t="n"/>
      <c r="O595" s="152" t="n"/>
      <c r="P595" s="152" t="n"/>
      <c r="Q595" s="152" t="n"/>
      <c r="R595" s="152" t="n"/>
      <c r="S595" s="165" t="n"/>
      <c r="T595" s="152" t="n"/>
      <c r="U595" s="152" t="n"/>
      <c r="V595" s="152" t="n"/>
      <c r="W595" s="152" t="n"/>
      <c r="X595" s="152" t="n"/>
      <c r="Y595" s="152" t="n"/>
      <c r="Z595" s="152" t="n"/>
      <c r="AA595" s="152" t="n"/>
      <c r="AB595" s="152" t="n"/>
      <c r="AC595" s="152" t="n"/>
      <c r="AD595" s="152" t="n"/>
      <c r="AE595" s="152" t="n"/>
      <c r="AF595" s="152" t="n"/>
      <c r="AG595" s="152" t="n"/>
      <c r="AH595" s="152" t="n"/>
      <c r="AI595" s="152" t="n"/>
      <c r="AJ595" s="152" t="n"/>
      <c r="AK595" s="152" t="n"/>
      <c r="AL595" s="152" t="n"/>
      <c r="AM595" s="152" t="n"/>
      <c r="AN595" s="166" t="n"/>
      <c r="AO595" s="155" t="n"/>
      <c r="AP595" s="152" t="n"/>
      <c r="AQ595" s="152" t="n"/>
      <c r="AR595" s="152" t="n"/>
      <c r="AS595" s="152" t="n"/>
      <c r="AT595" s="152" t="n"/>
      <c r="AU595" s="155" t="n"/>
      <c r="AV595" s="152" t="n"/>
      <c r="AW595" s="152" t="n"/>
      <c r="AX595" s="152" t="n"/>
      <c r="AY595" s="152" t="n"/>
      <c r="AZ595" s="152" t="n"/>
      <c r="BA595" s="165" t="n"/>
      <c r="BB595" s="165" t="n"/>
      <c r="BC595" s="152" t="n"/>
      <c r="BD595" s="152" t="n"/>
      <c r="BE595" s="152" t="n"/>
      <c r="BF595" s="152" t="n"/>
      <c r="BG595" s="155" t="n"/>
      <c r="BH595" s="152" t="n"/>
      <c r="BI595" s="152" t="n"/>
      <c r="BJ595" s="152" t="n"/>
      <c r="BK595" s="152" t="n"/>
      <c r="BL595" s="152" t="n"/>
      <c r="BM595" s="152" t="n"/>
      <c r="BN595" s="152" t="n"/>
      <c r="BO595" s="152" t="n"/>
      <c r="BP595" s="155" t="n"/>
      <c r="BQ595" s="152" t="n"/>
      <c r="BR595" s="152" t="n"/>
      <c r="BS595" s="152" t="n"/>
      <c r="BT595" s="152" t="n"/>
      <c r="BU595" s="152" t="n"/>
      <c r="BV595" s="152" t="n"/>
      <c r="BW595" s="152" t="n"/>
      <c r="BX595" s="165" t="n"/>
      <c r="BY595" s="150" t="n"/>
      <c r="BZ595" s="150" t="n"/>
      <c r="CA595" s="150" t="n"/>
      <c r="CB595" s="174" t="n"/>
      <c r="CC595" s="156" t="n"/>
      <c r="CD595" s="156" t="n"/>
      <c r="CE595" s="167">
        <f>IFERROR(__xludf.DUMMYFUNCTION("""COMPUTED_VALUE"""),"")</f>
        <v/>
      </c>
      <c r="CF595" s="158">
        <f>IFERROR(__xludf.DUMMYFUNCTION("""COMPUTED_VALUE"""),"")</f>
        <v/>
      </c>
      <c r="CG595" s="148" t="n"/>
      <c r="CH595" s="148" t="n"/>
      <c r="CI595" s="148" t="n"/>
      <c r="CJ595" s="148" t="n"/>
      <c r="CK595" s="148" t="n"/>
      <c r="CL595" s="148" t="n"/>
      <c r="CM595" s="148" t="n"/>
      <c r="CN595" s="148" t="n"/>
      <c r="CO595" s="148" t="n"/>
      <c r="CP595" s="148" t="n"/>
      <c r="CQ595" s="148" t="n"/>
      <c r="CR595" s="148" t="n"/>
      <c r="CS595" s="148" t="n"/>
      <c r="CT595" s="148" t="n"/>
      <c r="CU595" s="148" t="n"/>
      <c r="CV595" s="148" t="n"/>
    </row>
    <row r="596">
      <c r="A596" s="162" t="n"/>
      <c r="B596" s="64" t="n"/>
      <c r="C596" s="129" t="n"/>
      <c r="D596" s="130" t="inlineStr"/>
      <c r="E596" s="150" t="inlineStr"/>
      <c r="F596" s="150" t="inlineStr"/>
      <c r="G596" s="150" t="n"/>
      <c r="H596" s="152" t="n"/>
      <c r="I596" s="152" t="n"/>
      <c r="J596" s="152" t="n"/>
      <c r="K596" s="152" t="n"/>
      <c r="L596" s="152" t="n"/>
      <c r="M596" s="152" t="n"/>
      <c r="N596" s="152" t="n"/>
      <c r="O596" s="152" t="n"/>
      <c r="P596" s="152" t="n"/>
      <c r="Q596" s="152" t="n"/>
      <c r="R596" s="152" t="n"/>
      <c r="S596" s="165" t="n"/>
      <c r="T596" s="152" t="n"/>
      <c r="U596" s="152" t="n"/>
      <c r="V596" s="152" t="n"/>
      <c r="W596" s="152" t="n"/>
      <c r="X596" s="152" t="n"/>
      <c r="Y596" s="152" t="n"/>
      <c r="Z596" s="152" t="n"/>
      <c r="AA596" s="152" t="n"/>
      <c r="AB596" s="152" t="n"/>
      <c r="AC596" s="152" t="n"/>
      <c r="AD596" s="152" t="n"/>
      <c r="AE596" s="152" t="n"/>
      <c r="AF596" s="152" t="n"/>
      <c r="AG596" s="152" t="n"/>
      <c r="AH596" s="152" t="n"/>
      <c r="AI596" s="152" t="n"/>
      <c r="AJ596" s="152" t="n"/>
      <c r="AK596" s="152" t="n"/>
      <c r="AL596" s="152" t="n"/>
      <c r="AM596" s="152" t="n"/>
      <c r="AN596" s="166" t="n"/>
      <c r="AO596" s="155" t="n"/>
      <c r="AP596" s="152" t="n"/>
      <c r="AQ596" s="152" t="n"/>
      <c r="AR596" s="152" t="n"/>
      <c r="AS596" s="152" t="n"/>
      <c r="AT596" s="152" t="n"/>
      <c r="AU596" s="155" t="n"/>
      <c r="AV596" s="152" t="n"/>
      <c r="AW596" s="152" t="n"/>
      <c r="AX596" s="152" t="n"/>
      <c r="AY596" s="152" t="n"/>
      <c r="AZ596" s="152" t="n"/>
      <c r="BA596" s="165" t="n"/>
      <c r="BB596" s="165" t="n"/>
      <c r="BC596" s="152" t="n"/>
      <c r="BD596" s="152" t="n"/>
      <c r="BE596" s="152" t="n"/>
      <c r="BF596" s="152" t="n"/>
      <c r="BG596" s="155" t="n"/>
      <c r="BH596" s="152" t="n"/>
      <c r="BI596" s="152" t="n"/>
      <c r="BJ596" s="152" t="n"/>
      <c r="BK596" s="152" t="n"/>
      <c r="BL596" s="152" t="n"/>
      <c r="BM596" s="152" t="n"/>
      <c r="BN596" s="152" t="n"/>
      <c r="BO596" s="152" t="n"/>
      <c r="BP596" s="155" t="n"/>
      <c r="BQ596" s="152" t="n"/>
      <c r="BR596" s="152" t="n"/>
      <c r="BS596" s="152" t="n"/>
      <c r="BT596" s="152" t="n"/>
      <c r="BU596" s="152" t="n"/>
      <c r="BV596" s="152" t="n"/>
      <c r="BW596" s="152" t="n"/>
      <c r="BX596" s="165" t="n"/>
      <c r="BY596" s="150" t="n"/>
      <c r="BZ596" s="150" t="n"/>
      <c r="CA596" s="150" t="n"/>
      <c r="CB596" s="174" t="n"/>
      <c r="CC596" s="156" t="n"/>
      <c r="CD596" s="156" t="n"/>
      <c r="CE596" s="167">
        <f>IFERROR(__xludf.DUMMYFUNCTION("""COMPUTED_VALUE"""),"")</f>
        <v/>
      </c>
      <c r="CF596" s="158">
        <f>IFERROR(__xludf.DUMMYFUNCTION("""COMPUTED_VALUE"""),"")</f>
        <v/>
      </c>
      <c r="CG596" s="148" t="n"/>
      <c r="CH596" s="148" t="n"/>
      <c r="CI596" s="148" t="n"/>
      <c r="CJ596" s="148" t="n"/>
      <c r="CK596" s="148" t="n"/>
      <c r="CL596" s="148" t="n"/>
      <c r="CM596" s="148" t="n"/>
      <c r="CN596" s="148" t="n"/>
      <c r="CO596" s="148" t="n"/>
      <c r="CP596" s="148" t="n"/>
      <c r="CQ596" s="148" t="n"/>
      <c r="CR596" s="148" t="n"/>
      <c r="CS596" s="148" t="n"/>
      <c r="CT596" s="148" t="n"/>
      <c r="CU596" s="148" t="n"/>
      <c r="CV596" s="148" t="n"/>
    </row>
    <row r="597">
      <c r="A597" s="162" t="n"/>
      <c r="B597" s="64" t="n"/>
      <c r="C597" s="129" t="n"/>
      <c r="D597" s="130" t="inlineStr"/>
      <c r="E597" s="150" t="inlineStr"/>
      <c r="F597" s="150" t="inlineStr"/>
      <c r="G597" s="150" t="n"/>
      <c r="H597" s="152" t="n"/>
      <c r="I597" s="152" t="n"/>
      <c r="J597" s="152" t="n"/>
      <c r="K597" s="152" t="n"/>
      <c r="L597" s="152" t="n"/>
      <c r="M597" s="152" t="n"/>
      <c r="N597" s="152" t="n"/>
      <c r="O597" s="152" t="n"/>
      <c r="P597" s="152" t="n"/>
      <c r="Q597" s="152" t="n"/>
      <c r="R597" s="152" t="n"/>
      <c r="S597" s="165" t="n"/>
      <c r="T597" s="152" t="n"/>
      <c r="U597" s="152" t="n"/>
      <c r="V597" s="152" t="n"/>
      <c r="W597" s="152" t="n"/>
      <c r="X597" s="152" t="n"/>
      <c r="Y597" s="152" t="n"/>
      <c r="Z597" s="152" t="n"/>
      <c r="AA597" s="152" t="n"/>
      <c r="AB597" s="152" t="n"/>
      <c r="AC597" s="152" t="n"/>
      <c r="AD597" s="152" t="n"/>
      <c r="AE597" s="152" t="n"/>
      <c r="AF597" s="152" t="n"/>
      <c r="AG597" s="152" t="n"/>
      <c r="AH597" s="152" t="n"/>
      <c r="AI597" s="152" t="n"/>
      <c r="AJ597" s="152" t="n"/>
      <c r="AK597" s="152" t="n"/>
      <c r="AL597" s="152" t="n"/>
      <c r="AM597" s="152" t="n"/>
      <c r="AN597" s="166" t="n"/>
      <c r="AO597" s="155" t="n"/>
      <c r="AP597" s="152" t="n"/>
      <c r="AQ597" s="152" t="n"/>
      <c r="AR597" s="152" t="n"/>
      <c r="AS597" s="152" t="n"/>
      <c r="AT597" s="152" t="n"/>
      <c r="AU597" s="155" t="n"/>
      <c r="AV597" s="152" t="n"/>
      <c r="AW597" s="152" t="n"/>
      <c r="AX597" s="152" t="n"/>
      <c r="AY597" s="152" t="n"/>
      <c r="AZ597" s="152" t="n"/>
      <c r="BA597" s="165" t="n"/>
      <c r="BB597" s="165" t="n"/>
      <c r="BC597" s="152" t="n"/>
      <c r="BD597" s="152" t="n"/>
      <c r="BE597" s="152" t="n"/>
      <c r="BF597" s="152" t="n"/>
      <c r="BG597" s="155" t="n"/>
      <c r="BH597" s="152" t="n"/>
      <c r="BI597" s="152" t="n"/>
      <c r="BJ597" s="152" t="n"/>
      <c r="BK597" s="152" t="n"/>
      <c r="BL597" s="152" t="n"/>
      <c r="BM597" s="152" t="n"/>
      <c r="BN597" s="152" t="n"/>
      <c r="BO597" s="152" t="n"/>
      <c r="BP597" s="155" t="n"/>
      <c r="BQ597" s="152" t="n"/>
      <c r="BR597" s="152" t="n"/>
      <c r="BS597" s="152" t="n"/>
      <c r="BT597" s="152" t="n"/>
      <c r="BU597" s="152" t="n"/>
      <c r="BV597" s="152" t="n"/>
      <c r="BW597" s="152" t="n"/>
      <c r="BX597" s="165" t="n"/>
      <c r="BY597" s="150" t="n"/>
      <c r="BZ597" s="150" t="n"/>
      <c r="CA597" s="150" t="n"/>
      <c r="CB597" s="174" t="n"/>
      <c r="CC597" s="156" t="n"/>
      <c r="CD597" s="156" t="n"/>
      <c r="CE597" s="167">
        <f>IFERROR(__xludf.DUMMYFUNCTION("""COMPUTED_VALUE"""),"")</f>
        <v/>
      </c>
      <c r="CF597" s="158">
        <f>IFERROR(__xludf.DUMMYFUNCTION("""COMPUTED_VALUE"""),"")</f>
        <v/>
      </c>
      <c r="CG597" s="148" t="n"/>
      <c r="CH597" s="148" t="n"/>
      <c r="CI597" s="148" t="n"/>
      <c r="CJ597" s="148" t="n"/>
      <c r="CK597" s="148" t="n"/>
      <c r="CL597" s="148" t="n"/>
      <c r="CM597" s="148" t="n"/>
      <c r="CN597" s="148" t="n"/>
      <c r="CO597" s="148" t="n"/>
      <c r="CP597" s="148" t="n"/>
      <c r="CQ597" s="148" t="n"/>
      <c r="CR597" s="148" t="n"/>
      <c r="CS597" s="148" t="n"/>
      <c r="CT597" s="148" t="n"/>
      <c r="CU597" s="148" t="n"/>
      <c r="CV597" s="148" t="n"/>
    </row>
    <row r="598">
      <c r="A598" s="162" t="n"/>
      <c r="B598" s="64" t="n"/>
      <c r="C598" s="129" t="n"/>
      <c r="D598" s="130" t="inlineStr"/>
      <c r="E598" s="150" t="inlineStr"/>
      <c r="F598" s="150" t="inlineStr"/>
      <c r="G598" s="150" t="n"/>
      <c r="H598" s="152" t="n"/>
      <c r="I598" s="152" t="n"/>
      <c r="J598" s="152" t="n"/>
      <c r="K598" s="152" t="n"/>
      <c r="L598" s="152" t="n"/>
      <c r="M598" s="152" t="n"/>
      <c r="N598" s="152" t="n"/>
      <c r="O598" s="152" t="n"/>
      <c r="P598" s="152" t="n"/>
      <c r="Q598" s="152" t="n"/>
      <c r="R598" s="152" t="n"/>
      <c r="S598" s="165" t="n"/>
      <c r="T598" s="152" t="n"/>
      <c r="U598" s="152" t="n"/>
      <c r="V598" s="152" t="n"/>
      <c r="W598" s="152" t="n"/>
      <c r="X598" s="152" t="n"/>
      <c r="Y598" s="152" t="n"/>
      <c r="Z598" s="152" t="n"/>
      <c r="AA598" s="152" t="n"/>
      <c r="AB598" s="152" t="n"/>
      <c r="AC598" s="152" t="n"/>
      <c r="AD598" s="152" t="n"/>
      <c r="AE598" s="152" t="n"/>
      <c r="AF598" s="152" t="n"/>
      <c r="AG598" s="152" t="n"/>
      <c r="AH598" s="152" t="n"/>
      <c r="AI598" s="152" t="n"/>
      <c r="AJ598" s="152" t="n"/>
      <c r="AK598" s="152" t="n"/>
      <c r="AL598" s="152" t="n"/>
      <c r="AM598" s="152" t="n"/>
      <c r="AN598" s="166" t="n"/>
      <c r="AO598" s="155" t="n"/>
      <c r="AP598" s="152" t="n"/>
      <c r="AQ598" s="152" t="n"/>
      <c r="AR598" s="152" t="n"/>
      <c r="AS598" s="152" t="n"/>
      <c r="AT598" s="152" t="n"/>
      <c r="AU598" s="155" t="n"/>
      <c r="AV598" s="152" t="n"/>
      <c r="AW598" s="152" t="n"/>
      <c r="AX598" s="152" t="n"/>
      <c r="AY598" s="152" t="n"/>
      <c r="AZ598" s="152" t="n"/>
      <c r="BA598" s="165" t="n"/>
      <c r="BB598" s="165" t="n"/>
      <c r="BC598" s="152" t="n"/>
      <c r="BD598" s="152" t="n"/>
      <c r="BE598" s="152" t="n"/>
      <c r="BF598" s="152" t="n"/>
      <c r="BG598" s="155" t="n"/>
      <c r="BH598" s="152" t="n"/>
      <c r="BI598" s="152" t="n"/>
      <c r="BJ598" s="152" t="n"/>
      <c r="BK598" s="152" t="n"/>
      <c r="BL598" s="152" t="n"/>
      <c r="BM598" s="152" t="n"/>
      <c r="BN598" s="152" t="n"/>
      <c r="BO598" s="152" t="n"/>
      <c r="BP598" s="155" t="n"/>
      <c r="BQ598" s="152" t="n"/>
      <c r="BR598" s="152" t="n"/>
      <c r="BS598" s="152" t="n"/>
      <c r="BT598" s="152" t="n"/>
      <c r="BU598" s="152" t="n"/>
      <c r="BV598" s="152" t="n"/>
      <c r="BW598" s="152" t="n"/>
      <c r="BX598" s="165" t="n"/>
      <c r="BY598" s="150" t="n"/>
      <c r="BZ598" s="150" t="n"/>
      <c r="CA598" s="150" t="n"/>
      <c r="CB598" s="174" t="n"/>
      <c r="CC598" s="156" t="n"/>
      <c r="CD598" s="156" t="n"/>
      <c r="CE598" s="167">
        <f>IFERROR(__xludf.DUMMYFUNCTION("""COMPUTED_VALUE"""),"")</f>
        <v/>
      </c>
      <c r="CF598" s="158">
        <f>IFERROR(__xludf.DUMMYFUNCTION("""COMPUTED_VALUE"""),"")</f>
        <v/>
      </c>
      <c r="CG598" s="148" t="n"/>
      <c r="CH598" s="148" t="n"/>
      <c r="CI598" s="148" t="n"/>
      <c r="CJ598" s="148" t="n"/>
      <c r="CK598" s="148" t="n"/>
      <c r="CL598" s="148" t="n"/>
      <c r="CM598" s="148" t="n"/>
      <c r="CN598" s="148" t="n"/>
      <c r="CO598" s="148" t="n"/>
      <c r="CP598" s="148" t="n"/>
      <c r="CQ598" s="148" t="n"/>
      <c r="CR598" s="148" t="n"/>
      <c r="CS598" s="148" t="n"/>
      <c r="CT598" s="148" t="n"/>
      <c r="CU598" s="148" t="n"/>
      <c r="CV598" s="148" t="n"/>
    </row>
    <row r="599">
      <c r="A599" s="162" t="n"/>
      <c r="B599" s="64" t="n"/>
      <c r="C599" s="129" t="n"/>
      <c r="D599" s="130" t="inlineStr"/>
      <c r="E599" s="150" t="inlineStr"/>
      <c r="F599" s="150" t="inlineStr"/>
      <c r="G599" s="150" t="n"/>
      <c r="H599" s="152" t="n"/>
      <c r="I599" s="152" t="n"/>
      <c r="J599" s="152" t="n"/>
      <c r="K599" s="152" t="n"/>
      <c r="L599" s="152" t="n"/>
      <c r="M599" s="152" t="n"/>
      <c r="N599" s="152" t="n"/>
      <c r="O599" s="152" t="n"/>
      <c r="P599" s="152" t="n"/>
      <c r="Q599" s="152" t="n"/>
      <c r="R599" s="152" t="n"/>
      <c r="S599" s="165" t="n"/>
      <c r="T599" s="152" t="n"/>
      <c r="U599" s="152" t="n"/>
      <c r="V599" s="152" t="n"/>
      <c r="W599" s="152" t="n"/>
      <c r="X599" s="152" t="n"/>
      <c r="Y599" s="152" t="n"/>
      <c r="Z599" s="152" t="n"/>
      <c r="AA599" s="152" t="n"/>
      <c r="AB599" s="152" t="n"/>
      <c r="AC599" s="152" t="n"/>
      <c r="AD599" s="152" t="n"/>
      <c r="AE599" s="152" t="n"/>
      <c r="AF599" s="152" t="n"/>
      <c r="AG599" s="152" t="n"/>
      <c r="AH599" s="152" t="n"/>
      <c r="AI599" s="152" t="n"/>
      <c r="AJ599" s="152" t="n"/>
      <c r="AK599" s="152" t="n"/>
      <c r="AL599" s="152" t="n"/>
      <c r="AM599" s="152" t="n"/>
      <c r="AN599" s="166" t="n"/>
      <c r="AO599" s="155" t="n"/>
      <c r="AP599" s="152" t="n"/>
      <c r="AQ599" s="152" t="n"/>
      <c r="AR599" s="152" t="n"/>
      <c r="AS599" s="152" t="n"/>
      <c r="AT599" s="152" t="n"/>
      <c r="AU599" s="155" t="n"/>
      <c r="AV599" s="152" t="n"/>
      <c r="AW599" s="152" t="n"/>
      <c r="AX599" s="152" t="n"/>
      <c r="AY599" s="152" t="n"/>
      <c r="AZ599" s="152" t="n"/>
      <c r="BA599" s="165" t="n"/>
      <c r="BB599" s="165" t="n"/>
      <c r="BC599" s="152" t="n"/>
      <c r="BD599" s="152" t="n"/>
      <c r="BE599" s="152" t="n"/>
      <c r="BF599" s="152" t="n"/>
      <c r="BG599" s="155" t="n"/>
      <c r="BH599" s="152" t="n"/>
      <c r="BI599" s="152" t="n"/>
      <c r="BJ599" s="152" t="n"/>
      <c r="BK599" s="152" t="n"/>
      <c r="BL599" s="152" t="n"/>
      <c r="BM599" s="152" t="n"/>
      <c r="BN599" s="152" t="n"/>
      <c r="BO599" s="152" t="n"/>
      <c r="BP599" s="155" t="n"/>
      <c r="BQ599" s="152" t="n"/>
      <c r="BR599" s="152" t="n"/>
      <c r="BS599" s="152" t="n"/>
      <c r="BT599" s="152" t="n"/>
      <c r="BU599" s="152" t="n"/>
      <c r="BV599" s="152" t="n"/>
      <c r="BW599" s="152" t="n"/>
      <c r="BX599" s="165" t="n"/>
      <c r="BY599" s="150" t="n"/>
      <c r="BZ599" s="150" t="n"/>
      <c r="CA599" s="150" t="n"/>
      <c r="CB599" s="174" t="n"/>
      <c r="CC599" s="156" t="n"/>
      <c r="CD599" s="156" t="n"/>
      <c r="CE599" s="167">
        <f>IFERROR(__xludf.DUMMYFUNCTION("""COMPUTED_VALUE"""),"")</f>
        <v/>
      </c>
      <c r="CF599" s="158">
        <f>IFERROR(__xludf.DUMMYFUNCTION("""COMPUTED_VALUE"""),"")</f>
        <v/>
      </c>
      <c r="CG599" s="148" t="n"/>
      <c r="CH599" s="148" t="n"/>
      <c r="CI599" s="148" t="n"/>
      <c r="CJ599" s="148" t="n"/>
      <c r="CK599" s="148" t="n"/>
      <c r="CL599" s="148" t="n"/>
      <c r="CM599" s="148" t="n"/>
      <c r="CN599" s="148" t="n"/>
      <c r="CO599" s="148" t="n"/>
      <c r="CP599" s="148" t="n"/>
      <c r="CQ599" s="148" t="n"/>
      <c r="CR599" s="148" t="n"/>
      <c r="CS599" s="148" t="n"/>
      <c r="CT599" s="148" t="n"/>
      <c r="CU599" s="148" t="n"/>
      <c r="CV599" s="148" t="n"/>
    </row>
    <row r="600">
      <c r="A600" s="162" t="n"/>
      <c r="B600" s="64" t="n"/>
      <c r="C600" s="129" t="n"/>
      <c r="D600" s="130" t="inlineStr"/>
      <c r="E600" s="150" t="inlineStr"/>
      <c r="F600" s="150" t="inlineStr"/>
      <c r="G600" s="150" t="n"/>
      <c r="H600" s="152" t="n"/>
      <c r="I600" s="152" t="n"/>
      <c r="J600" s="152" t="n"/>
      <c r="K600" s="152" t="n"/>
      <c r="L600" s="152" t="n"/>
      <c r="M600" s="152" t="n"/>
      <c r="N600" s="152" t="n"/>
      <c r="O600" s="152" t="n"/>
      <c r="P600" s="152" t="n"/>
      <c r="Q600" s="152" t="n"/>
      <c r="R600" s="152" t="n"/>
      <c r="S600" s="165" t="n"/>
      <c r="T600" s="152" t="n"/>
      <c r="U600" s="152" t="n"/>
      <c r="V600" s="152" t="n"/>
      <c r="W600" s="152" t="n"/>
      <c r="X600" s="152" t="n"/>
      <c r="Y600" s="152" t="n"/>
      <c r="Z600" s="152" t="n"/>
      <c r="AA600" s="152" t="n"/>
      <c r="AB600" s="152" t="n"/>
      <c r="AC600" s="152" t="n"/>
      <c r="AD600" s="152" t="n"/>
      <c r="AE600" s="152" t="n"/>
      <c r="AF600" s="152" t="n"/>
      <c r="AG600" s="152" t="n"/>
      <c r="AH600" s="152" t="n"/>
      <c r="AI600" s="152" t="n"/>
      <c r="AJ600" s="152" t="n"/>
      <c r="AK600" s="152" t="n"/>
      <c r="AL600" s="152" t="n"/>
      <c r="AM600" s="152" t="n"/>
      <c r="AN600" s="166" t="n"/>
      <c r="AO600" s="155" t="n"/>
      <c r="AP600" s="152" t="n"/>
      <c r="AQ600" s="152" t="n"/>
      <c r="AR600" s="152" t="n"/>
      <c r="AS600" s="152" t="n"/>
      <c r="AT600" s="152" t="n"/>
      <c r="AU600" s="155" t="n"/>
      <c r="AV600" s="152" t="n"/>
      <c r="AW600" s="152" t="n"/>
      <c r="AX600" s="152" t="n"/>
      <c r="AY600" s="152" t="n"/>
      <c r="AZ600" s="152" t="n"/>
      <c r="BA600" s="165" t="n"/>
      <c r="BB600" s="165" t="n"/>
      <c r="BC600" s="152" t="n"/>
      <c r="BD600" s="152" t="n"/>
      <c r="BE600" s="152" t="n"/>
      <c r="BF600" s="152" t="n"/>
      <c r="BG600" s="155" t="n"/>
      <c r="BH600" s="152" t="n"/>
      <c r="BI600" s="152" t="n"/>
      <c r="BJ600" s="152" t="n"/>
      <c r="BK600" s="152" t="n"/>
      <c r="BL600" s="152" t="n"/>
      <c r="BM600" s="152" t="n"/>
      <c r="BN600" s="152" t="n"/>
      <c r="BO600" s="152" t="n"/>
      <c r="BP600" s="155" t="n"/>
      <c r="BQ600" s="152" t="n"/>
      <c r="BR600" s="152" t="n"/>
      <c r="BS600" s="152" t="n"/>
      <c r="BT600" s="152" t="n"/>
      <c r="BU600" s="152" t="n"/>
      <c r="BV600" s="152" t="n"/>
      <c r="BW600" s="152" t="n"/>
      <c r="BX600" s="165" t="n"/>
      <c r="BY600" s="150" t="n"/>
      <c r="BZ600" s="150" t="n"/>
      <c r="CA600" s="150" t="n"/>
      <c r="CB600" s="174" t="n"/>
      <c r="CC600" s="156" t="n"/>
      <c r="CD600" s="156" t="n"/>
      <c r="CE600" s="167">
        <f>IFERROR(__xludf.DUMMYFUNCTION("""COMPUTED_VALUE"""),"")</f>
        <v/>
      </c>
      <c r="CF600" s="158">
        <f>IFERROR(__xludf.DUMMYFUNCTION("""COMPUTED_VALUE"""),"")</f>
        <v/>
      </c>
      <c r="CG600" s="148" t="n"/>
      <c r="CH600" s="148" t="n"/>
      <c r="CI600" s="148" t="n"/>
      <c r="CJ600" s="148" t="n"/>
      <c r="CK600" s="148" t="n"/>
      <c r="CL600" s="148" t="n"/>
      <c r="CM600" s="148" t="n"/>
      <c r="CN600" s="148" t="n"/>
      <c r="CO600" s="148" t="n"/>
      <c r="CP600" s="148" t="n"/>
      <c r="CQ600" s="148" t="n"/>
      <c r="CR600" s="148" t="n"/>
      <c r="CS600" s="148" t="n"/>
      <c r="CT600" s="148" t="n"/>
      <c r="CU600" s="148" t="n"/>
      <c r="CV600" s="148" t="n"/>
    </row>
    <row r="601">
      <c r="A601" s="162" t="n"/>
      <c r="B601" s="64" t="n"/>
      <c r="C601" s="129" t="n"/>
      <c r="D601" s="130" t="inlineStr"/>
      <c r="E601" s="150" t="inlineStr"/>
      <c r="F601" s="150" t="inlineStr"/>
      <c r="G601" s="150" t="n"/>
      <c r="H601" s="152" t="n"/>
      <c r="I601" s="152" t="n"/>
      <c r="J601" s="152" t="n"/>
      <c r="K601" s="152" t="n"/>
      <c r="L601" s="152" t="n"/>
      <c r="M601" s="152" t="n"/>
      <c r="N601" s="152" t="n"/>
      <c r="O601" s="152" t="n"/>
      <c r="P601" s="152" t="n"/>
      <c r="Q601" s="152" t="n"/>
      <c r="R601" s="152" t="n"/>
      <c r="S601" s="165" t="n"/>
      <c r="T601" s="152" t="n"/>
      <c r="U601" s="152" t="n"/>
      <c r="V601" s="152" t="n"/>
      <c r="W601" s="152" t="n"/>
      <c r="X601" s="152" t="n"/>
      <c r="Y601" s="152" t="n"/>
      <c r="Z601" s="152" t="n"/>
      <c r="AA601" s="152" t="n"/>
      <c r="AB601" s="152" t="n"/>
      <c r="AC601" s="152" t="n"/>
      <c r="AD601" s="152" t="n"/>
      <c r="AE601" s="152" t="n"/>
      <c r="AF601" s="152" t="n"/>
      <c r="AG601" s="152" t="n"/>
      <c r="AH601" s="152" t="n"/>
      <c r="AI601" s="152" t="n"/>
      <c r="AJ601" s="152" t="n"/>
      <c r="AK601" s="152" t="n"/>
      <c r="AL601" s="152" t="n"/>
      <c r="AM601" s="152" t="n"/>
      <c r="AN601" s="166" t="n"/>
      <c r="AO601" s="155" t="n"/>
      <c r="AP601" s="152" t="n"/>
      <c r="AQ601" s="152" t="n"/>
      <c r="AR601" s="152" t="n"/>
      <c r="AS601" s="152" t="n"/>
      <c r="AT601" s="152" t="n"/>
      <c r="AU601" s="155" t="n"/>
      <c r="AV601" s="152" t="n"/>
      <c r="AW601" s="152" t="n"/>
      <c r="AX601" s="152" t="n"/>
      <c r="AY601" s="152" t="n"/>
      <c r="AZ601" s="152" t="n"/>
      <c r="BA601" s="165" t="n"/>
      <c r="BB601" s="165" t="n"/>
      <c r="BC601" s="152" t="n"/>
      <c r="BD601" s="152" t="n"/>
      <c r="BE601" s="152" t="n"/>
      <c r="BF601" s="152" t="n"/>
      <c r="BG601" s="155" t="n"/>
      <c r="BH601" s="152" t="n"/>
      <c r="BI601" s="152" t="n"/>
      <c r="BJ601" s="152" t="n"/>
      <c r="BK601" s="152" t="n"/>
      <c r="BL601" s="152" t="n"/>
      <c r="BM601" s="152" t="n"/>
      <c r="BN601" s="152" t="n"/>
      <c r="BO601" s="152" t="n"/>
      <c r="BP601" s="155" t="n"/>
      <c r="BQ601" s="152" t="n"/>
      <c r="BR601" s="152" t="n"/>
      <c r="BS601" s="152" t="n"/>
      <c r="BT601" s="152" t="n"/>
      <c r="BU601" s="152" t="n"/>
      <c r="BV601" s="152" t="n"/>
      <c r="BW601" s="152" t="n"/>
      <c r="BX601" s="165" t="n"/>
      <c r="BY601" s="150" t="n"/>
      <c r="BZ601" s="150" t="n"/>
      <c r="CA601" s="150" t="n"/>
      <c r="CB601" s="174" t="n"/>
      <c r="CC601" s="156" t="n"/>
      <c r="CD601" s="156" t="n"/>
      <c r="CE601" s="167">
        <f>IFERROR(__xludf.DUMMYFUNCTION("""COMPUTED_VALUE"""),"")</f>
        <v/>
      </c>
      <c r="CF601" s="158">
        <f>IFERROR(__xludf.DUMMYFUNCTION("""COMPUTED_VALUE"""),"")</f>
        <v/>
      </c>
      <c r="CG601" s="148" t="n"/>
      <c r="CH601" s="148" t="n"/>
      <c r="CI601" s="148" t="n"/>
      <c r="CJ601" s="148" t="n"/>
      <c r="CK601" s="148" t="n"/>
      <c r="CL601" s="148" t="n"/>
      <c r="CM601" s="148" t="n"/>
      <c r="CN601" s="148" t="n"/>
      <c r="CO601" s="148" t="n"/>
      <c r="CP601" s="148" t="n"/>
      <c r="CQ601" s="148" t="n"/>
      <c r="CR601" s="148" t="n"/>
      <c r="CS601" s="148" t="n"/>
      <c r="CT601" s="148" t="n"/>
      <c r="CU601" s="148" t="n"/>
      <c r="CV601" s="148" t="n"/>
    </row>
    <row r="602">
      <c r="A602" s="162" t="n"/>
      <c r="B602" s="64" t="n"/>
      <c r="C602" s="129" t="n"/>
      <c r="D602" s="130" t="inlineStr"/>
      <c r="E602" s="150" t="inlineStr"/>
      <c r="F602" s="150" t="inlineStr"/>
      <c r="G602" s="150" t="n"/>
      <c r="H602" s="152" t="n"/>
      <c r="I602" s="152" t="n"/>
      <c r="J602" s="152" t="n"/>
      <c r="K602" s="152" t="n"/>
      <c r="L602" s="152" t="n"/>
      <c r="M602" s="152" t="n"/>
      <c r="N602" s="152" t="n"/>
      <c r="O602" s="152" t="n"/>
      <c r="P602" s="152" t="n"/>
      <c r="Q602" s="152" t="n"/>
      <c r="R602" s="152" t="n"/>
      <c r="S602" s="165" t="n"/>
      <c r="T602" s="152" t="n"/>
      <c r="U602" s="152" t="n"/>
      <c r="V602" s="152" t="n"/>
      <c r="W602" s="152" t="n"/>
      <c r="X602" s="152" t="n"/>
      <c r="Y602" s="152" t="n"/>
      <c r="Z602" s="152" t="n"/>
      <c r="AA602" s="152" t="n"/>
      <c r="AB602" s="152" t="n"/>
      <c r="AC602" s="152" t="n"/>
      <c r="AD602" s="152" t="n"/>
      <c r="AE602" s="152" t="n"/>
      <c r="AF602" s="152" t="n"/>
      <c r="AG602" s="152" t="n"/>
      <c r="AH602" s="152" t="n"/>
      <c r="AI602" s="152" t="n"/>
      <c r="AJ602" s="152" t="n"/>
      <c r="AK602" s="152" t="n"/>
      <c r="AL602" s="152" t="n"/>
      <c r="AM602" s="152" t="n"/>
      <c r="AN602" s="166" t="n"/>
      <c r="AO602" s="155" t="n"/>
      <c r="AP602" s="152" t="n"/>
      <c r="AQ602" s="152" t="n"/>
      <c r="AR602" s="152" t="n"/>
      <c r="AS602" s="152" t="n"/>
      <c r="AT602" s="152" t="n"/>
      <c r="AU602" s="155" t="n"/>
      <c r="AV602" s="152" t="n"/>
      <c r="AW602" s="152" t="n"/>
      <c r="AX602" s="152" t="n"/>
      <c r="AY602" s="152" t="n"/>
      <c r="AZ602" s="152" t="n"/>
      <c r="BA602" s="165" t="n"/>
      <c r="BB602" s="165" t="n"/>
      <c r="BC602" s="152" t="n"/>
      <c r="BD602" s="152" t="n"/>
      <c r="BE602" s="152" t="n"/>
      <c r="BF602" s="152" t="n"/>
      <c r="BG602" s="155" t="n"/>
      <c r="BH602" s="152" t="n"/>
      <c r="BI602" s="152" t="n"/>
      <c r="BJ602" s="152" t="n"/>
      <c r="BK602" s="152" t="n"/>
      <c r="BL602" s="152" t="n"/>
      <c r="BM602" s="152" t="n"/>
      <c r="BN602" s="152" t="n"/>
      <c r="BO602" s="152" t="n"/>
      <c r="BP602" s="155" t="n"/>
      <c r="BQ602" s="152" t="n"/>
      <c r="BR602" s="152" t="n"/>
      <c r="BS602" s="152" t="n"/>
      <c r="BT602" s="152" t="n"/>
      <c r="BU602" s="152" t="n"/>
      <c r="BV602" s="152" t="n"/>
      <c r="BW602" s="152" t="n"/>
      <c r="BX602" s="165" t="n"/>
      <c r="BY602" s="150" t="n"/>
      <c r="BZ602" s="150" t="n"/>
      <c r="CA602" s="150" t="n"/>
      <c r="CB602" s="174" t="n"/>
      <c r="CC602" s="156" t="n"/>
      <c r="CD602" s="156" t="n"/>
      <c r="CE602" s="167">
        <f>IFERROR(__xludf.DUMMYFUNCTION("""COMPUTED_VALUE"""),"")</f>
        <v/>
      </c>
      <c r="CF602" s="158">
        <f>IFERROR(__xludf.DUMMYFUNCTION("""COMPUTED_VALUE"""),"")</f>
        <v/>
      </c>
      <c r="CG602" s="148" t="n"/>
      <c r="CH602" s="148" t="n"/>
      <c r="CI602" s="148" t="n"/>
      <c r="CJ602" s="148" t="n"/>
      <c r="CK602" s="148" t="n"/>
      <c r="CL602" s="148" t="n"/>
      <c r="CM602" s="148" t="n"/>
      <c r="CN602" s="148" t="n"/>
      <c r="CO602" s="148" t="n"/>
      <c r="CP602" s="148" t="n"/>
      <c r="CQ602" s="148" t="n"/>
      <c r="CR602" s="148" t="n"/>
      <c r="CS602" s="148" t="n"/>
      <c r="CT602" s="148" t="n"/>
      <c r="CU602" s="148" t="n"/>
      <c r="CV602" s="148" t="n"/>
    </row>
    <row r="603">
      <c r="A603" s="162" t="n"/>
      <c r="B603" s="64" t="n"/>
      <c r="C603" s="129" t="n"/>
      <c r="D603" s="130" t="inlineStr"/>
      <c r="E603" s="150" t="inlineStr"/>
      <c r="F603" s="150" t="inlineStr"/>
      <c r="G603" s="150" t="n"/>
      <c r="H603" s="152" t="n"/>
      <c r="I603" s="152" t="n"/>
      <c r="J603" s="152" t="n"/>
      <c r="K603" s="152" t="n"/>
      <c r="L603" s="152" t="n"/>
      <c r="M603" s="152" t="n"/>
      <c r="N603" s="152" t="n"/>
      <c r="O603" s="152" t="n"/>
      <c r="P603" s="152" t="n"/>
      <c r="Q603" s="152" t="n"/>
      <c r="R603" s="152" t="n"/>
      <c r="S603" s="165" t="n"/>
      <c r="T603" s="152" t="n"/>
      <c r="U603" s="152" t="n"/>
      <c r="V603" s="152" t="n"/>
      <c r="W603" s="152" t="n"/>
      <c r="X603" s="152" t="n"/>
      <c r="Y603" s="152" t="n"/>
      <c r="Z603" s="152" t="n"/>
      <c r="AA603" s="152" t="n"/>
      <c r="AB603" s="152" t="n"/>
      <c r="AC603" s="152" t="n"/>
      <c r="AD603" s="152" t="n"/>
      <c r="AE603" s="152" t="n"/>
      <c r="AF603" s="152" t="n"/>
      <c r="AG603" s="152" t="n"/>
      <c r="AH603" s="152" t="n"/>
      <c r="AI603" s="152" t="n"/>
      <c r="AJ603" s="152" t="n"/>
      <c r="AK603" s="152" t="n"/>
      <c r="AL603" s="152" t="n"/>
      <c r="AM603" s="152" t="n"/>
      <c r="AN603" s="166" t="n"/>
      <c r="AO603" s="155" t="n"/>
      <c r="AP603" s="152" t="n"/>
      <c r="AQ603" s="152" t="n"/>
      <c r="AR603" s="152" t="n"/>
      <c r="AS603" s="152" t="n"/>
      <c r="AT603" s="152" t="n"/>
      <c r="AU603" s="155" t="n"/>
      <c r="AV603" s="152" t="n"/>
      <c r="AW603" s="152" t="n"/>
      <c r="AX603" s="152" t="n"/>
      <c r="AY603" s="152" t="n"/>
      <c r="AZ603" s="152" t="n"/>
      <c r="BA603" s="165" t="n"/>
      <c r="BB603" s="165" t="n"/>
      <c r="BC603" s="152" t="n"/>
      <c r="BD603" s="152" t="n"/>
      <c r="BE603" s="152" t="n"/>
      <c r="BF603" s="152" t="n"/>
      <c r="BG603" s="155" t="n"/>
      <c r="BH603" s="152" t="n"/>
      <c r="BI603" s="152" t="n"/>
      <c r="BJ603" s="152" t="n"/>
      <c r="BK603" s="152" t="n"/>
      <c r="BL603" s="152" t="n"/>
      <c r="BM603" s="152" t="n"/>
      <c r="BN603" s="152" t="n"/>
      <c r="BO603" s="152" t="n"/>
      <c r="BP603" s="155" t="n"/>
      <c r="BQ603" s="152" t="n"/>
      <c r="BR603" s="152" t="n"/>
      <c r="BS603" s="152" t="n"/>
      <c r="BT603" s="152" t="n"/>
      <c r="BU603" s="152" t="n"/>
      <c r="BV603" s="152" t="n"/>
      <c r="BW603" s="152" t="n"/>
      <c r="BX603" s="165" t="n"/>
      <c r="BY603" s="150" t="n"/>
      <c r="BZ603" s="150" t="n"/>
      <c r="CA603" s="150" t="n"/>
      <c r="CB603" s="174" t="n"/>
      <c r="CC603" s="156" t="n"/>
      <c r="CD603" s="156" t="n"/>
      <c r="CE603" s="167">
        <f>IFERROR(__xludf.DUMMYFUNCTION("""COMPUTED_VALUE"""),"")</f>
        <v/>
      </c>
      <c r="CF603" s="158">
        <f>IFERROR(__xludf.DUMMYFUNCTION("""COMPUTED_VALUE"""),"")</f>
        <v/>
      </c>
      <c r="CG603" s="148" t="n"/>
      <c r="CH603" s="148" t="n"/>
      <c r="CI603" s="148" t="n"/>
      <c r="CJ603" s="148" t="n"/>
      <c r="CK603" s="148" t="n"/>
      <c r="CL603" s="148" t="n"/>
      <c r="CM603" s="148" t="n"/>
      <c r="CN603" s="148" t="n"/>
      <c r="CO603" s="148" t="n"/>
      <c r="CP603" s="148" t="n"/>
      <c r="CQ603" s="148" t="n"/>
      <c r="CR603" s="148" t="n"/>
      <c r="CS603" s="148" t="n"/>
      <c r="CT603" s="148" t="n"/>
      <c r="CU603" s="148" t="n"/>
      <c r="CV603" s="148" t="n"/>
    </row>
    <row r="604">
      <c r="A604" s="162" t="n"/>
      <c r="B604" s="64" t="n"/>
      <c r="C604" s="129" t="n"/>
      <c r="D604" s="130" t="inlineStr"/>
      <c r="E604" s="150" t="inlineStr"/>
      <c r="F604" s="150" t="inlineStr"/>
      <c r="G604" s="150" t="n"/>
      <c r="H604" s="152" t="n"/>
      <c r="I604" s="152" t="n"/>
      <c r="J604" s="152" t="n"/>
      <c r="K604" s="152" t="n"/>
      <c r="L604" s="152" t="n"/>
      <c r="M604" s="152" t="n"/>
      <c r="N604" s="152" t="n"/>
      <c r="O604" s="152" t="n"/>
      <c r="P604" s="152" t="n"/>
      <c r="Q604" s="152" t="n"/>
      <c r="R604" s="152" t="n"/>
      <c r="S604" s="165" t="n"/>
      <c r="T604" s="152" t="n"/>
      <c r="U604" s="152" t="n"/>
      <c r="V604" s="152" t="n"/>
      <c r="W604" s="152" t="n"/>
      <c r="X604" s="152" t="n"/>
      <c r="Y604" s="152" t="n"/>
      <c r="Z604" s="152" t="n"/>
      <c r="AA604" s="152" t="n"/>
      <c r="AB604" s="152" t="n"/>
      <c r="AC604" s="152" t="n"/>
      <c r="AD604" s="152" t="n"/>
      <c r="AE604" s="152" t="n"/>
      <c r="AF604" s="152" t="n"/>
      <c r="AG604" s="152" t="n"/>
      <c r="AH604" s="152" t="n"/>
      <c r="AI604" s="152" t="n"/>
      <c r="AJ604" s="152" t="n"/>
      <c r="AK604" s="152" t="n"/>
      <c r="AL604" s="152" t="n"/>
      <c r="AM604" s="152" t="n"/>
      <c r="AN604" s="166" t="n"/>
      <c r="AO604" s="155" t="n"/>
      <c r="AP604" s="152" t="n"/>
      <c r="AQ604" s="152" t="n"/>
      <c r="AR604" s="152" t="n"/>
      <c r="AS604" s="152" t="n"/>
      <c r="AT604" s="152" t="n"/>
      <c r="AU604" s="155" t="n"/>
      <c r="AV604" s="152" t="n"/>
      <c r="AW604" s="152" t="n"/>
      <c r="AX604" s="152" t="n"/>
      <c r="AY604" s="152" t="n"/>
      <c r="AZ604" s="152" t="n"/>
      <c r="BA604" s="165" t="n"/>
      <c r="BB604" s="165" t="n"/>
      <c r="BC604" s="152" t="n"/>
      <c r="BD604" s="152" t="n"/>
      <c r="BE604" s="152" t="n"/>
      <c r="BF604" s="152" t="n"/>
      <c r="BG604" s="155" t="n"/>
      <c r="BH604" s="152" t="n"/>
      <c r="BI604" s="152" t="n"/>
      <c r="BJ604" s="152" t="n"/>
      <c r="BK604" s="152" t="n"/>
      <c r="BL604" s="152" t="n"/>
      <c r="BM604" s="152" t="n"/>
      <c r="BN604" s="152" t="n"/>
      <c r="BO604" s="152" t="n"/>
      <c r="BP604" s="155" t="n"/>
      <c r="BQ604" s="152" t="n"/>
      <c r="BR604" s="152" t="n"/>
      <c r="BS604" s="152" t="n"/>
      <c r="BT604" s="152" t="n"/>
      <c r="BU604" s="152" t="n"/>
      <c r="BV604" s="152" t="n"/>
      <c r="BW604" s="152" t="n"/>
      <c r="BX604" s="165" t="n"/>
      <c r="BY604" s="150" t="n"/>
      <c r="BZ604" s="150" t="n"/>
      <c r="CA604" s="150" t="n"/>
      <c r="CB604" s="174" t="n"/>
      <c r="CC604" s="156" t="n"/>
      <c r="CD604" s="156" t="n"/>
      <c r="CE604" s="167">
        <f>IFERROR(__xludf.DUMMYFUNCTION("""COMPUTED_VALUE"""),"")</f>
        <v/>
      </c>
      <c r="CF604" s="158">
        <f>IFERROR(__xludf.DUMMYFUNCTION("""COMPUTED_VALUE"""),"")</f>
        <v/>
      </c>
      <c r="CG604" s="148" t="n"/>
      <c r="CH604" s="148" t="n"/>
      <c r="CI604" s="148" t="n"/>
      <c r="CJ604" s="148" t="n"/>
      <c r="CK604" s="148" t="n"/>
      <c r="CL604" s="148" t="n"/>
      <c r="CM604" s="148" t="n"/>
      <c r="CN604" s="148" t="n"/>
      <c r="CO604" s="148" t="n"/>
      <c r="CP604" s="148" t="n"/>
      <c r="CQ604" s="148" t="n"/>
      <c r="CR604" s="148" t="n"/>
      <c r="CS604" s="148" t="n"/>
      <c r="CT604" s="148" t="n"/>
      <c r="CU604" s="148" t="n"/>
      <c r="CV604" s="148" t="n"/>
    </row>
    <row r="605">
      <c r="A605" s="162" t="n"/>
      <c r="B605" s="64" t="n"/>
      <c r="C605" s="129" t="n"/>
      <c r="D605" s="130" t="inlineStr"/>
      <c r="E605" s="150" t="inlineStr"/>
      <c r="F605" s="150" t="inlineStr"/>
      <c r="G605" s="150" t="n"/>
      <c r="H605" s="152" t="n"/>
      <c r="I605" s="152" t="n"/>
      <c r="J605" s="152" t="n"/>
      <c r="K605" s="152" t="n"/>
      <c r="L605" s="152" t="n"/>
      <c r="M605" s="152" t="n"/>
      <c r="N605" s="152" t="n"/>
      <c r="O605" s="152" t="n"/>
      <c r="P605" s="152" t="n"/>
      <c r="Q605" s="152" t="n"/>
      <c r="R605" s="152" t="n"/>
      <c r="S605" s="165" t="n"/>
      <c r="T605" s="152" t="n"/>
      <c r="U605" s="152" t="n"/>
      <c r="V605" s="152" t="n"/>
      <c r="W605" s="152" t="n"/>
      <c r="X605" s="152" t="n"/>
      <c r="Y605" s="152" t="n"/>
      <c r="Z605" s="152" t="n"/>
      <c r="AA605" s="152" t="n"/>
      <c r="AB605" s="152" t="n"/>
      <c r="AC605" s="152" t="n"/>
      <c r="AD605" s="152" t="n"/>
      <c r="AE605" s="152" t="n"/>
      <c r="AF605" s="152" t="n"/>
      <c r="AG605" s="152" t="n"/>
      <c r="AH605" s="152" t="n"/>
      <c r="AI605" s="152" t="n"/>
      <c r="AJ605" s="152" t="n"/>
      <c r="AK605" s="152" t="n"/>
      <c r="AL605" s="152" t="n"/>
      <c r="AM605" s="152" t="n"/>
      <c r="AN605" s="166" t="n"/>
      <c r="AO605" s="155" t="n"/>
      <c r="AP605" s="152" t="n"/>
      <c r="AQ605" s="152" t="n"/>
      <c r="AR605" s="152" t="n"/>
      <c r="AS605" s="152" t="n"/>
      <c r="AT605" s="152" t="n"/>
      <c r="AU605" s="155" t="n"/>
      <c r="AV605" s="152" t="n"/>
      <c r="AW605" s="152" t="n"/>
      <c r="AX605" s="152" t="n"/>
      <c r="AY605" s="152" t="n"/>
      <c r="AZ605" s="152" t="n"/>
      <c r="BA605" s="165" t="n"/>
      <c r="BB605" s="165" t="n"/>
      <c r="BC605" s="152" t="n"/>
      <c r="BD605" s="152" t="n"/>
      <c r="BE605" s="152" t="n"/>
      <c r="BF605" s="152" t="n"/>
      <c r="BG605" s="155" t="n"/>
      <c r="BH605" s="152" t="n"/>
      <c r="BI605" s="152" t="n"/>
      <c r="BJ605" s="152" t="n"/>
      <c r="BK605" s="152" t="n"/>
      <c r="BL605" s="152" t="n"/>
      <c r="BM605" s="152" t="n"/>
      <c r="BN605" s="152" t="n"/>
      <c r="BO605" s="152" t="n"/>
      <c r="BP605" s="155" t="n"/>
      <c r="BQ605" s="152" t="n"/>
      <c r="BR605" s="152" t="n"/>
      <c r="BS605" s="152" t="n"/>
      <c r="BT605" s="152" t="n"/>
      <c r="BU605" s="152" t="n"/>
      <c r="BV605" s="152" t="n"/>
      <c r="BW605" s="152" t="n"/>
      <c r="BX605" s="165" t="n"/>
      <c r="BY605" s="150" t="n"/>
      <c r="BZ605" s="150" t="n"/>
      <c r="CA605" s="150" t="n"/>
      <c r="CB605" s="174" t="n"/>
      <c r="CC605" s="156" t="n"/>
      <c r="CD605" s="156" t="n"/>
      <c r="CE605" s="167">
        <f>IFERROR(__xludf.DUMMYFUNCTION("""COMPUTED_VALUE"""),"")</f>
        <v/>
      </c>
      <c r="CF605" s="158">
        <f>IFERROR(__xludf.DUMMYFUNCTION("""COMPUTED_VALUE"""),"")</f>
        <v/>
      </c>
      <c r="CG605" s="148" t="n"/>
      <c r="CH605" s="148" t="n"/>
      <c r="CI605" s="148" t="n"/>
      <c r="CJ605" s="148" t="n"/>
      <c r="CK605" s="148" t="n"/>
      <c r="CL605" s="148" t="n"/>
      <c r="CM605" s="148" t="n"/>
      <c r="CN605" s="148" t="n"/>
      <c r="CO605" s="148" t="n"/>
      <c r="CP605" s="148" t="n"/>
      <c r="CQ605" s="148" t="n"/>
      <c r="CR605" s="148" t="n"/>
      <c r="CS605" s="148" t="n"/>
      <c r="CT605" s="148" t="n"/>
      <c r="CU605" s="148" t="n"/>
      <c r="CV605" s="148" t="n"/>
    </row>
    <row r="606">
      <c r="A606" s="162" t="n"/>
      <c r="B606" s="64" t="n"/>
      <c r="C606" s="129" t="n"/>
      <c r="D606" s="130" t="inlineStr"/>
      <c r="E606" s="150" t="inlineStr"/>
      <c r="F606" s="150" t="inlineStr"/>
      <c r="G606" s="150" t="n"/>
      <c r="H606" s="152" t="n"/>
      <c r="I606" s="152" t="n"/>
      <c r="J606" s="152" t="n"/>
      <c r="K606" s="152" t="n"/>
      <c r="L606" s="152" t="n"/>
      <c r="M606" s="152" t="n"/>
      <c r="N606" s="152" t="n"/>
      <c r="O606" s="152" t="n"/>
      <c r="P606" s="152" t="n"/>
      <c r="Q606" s="152" t="n"/>
      <c r="R606" s="152" t="n"/>
      <c r="S606" s="165" t="n"/>
      <c r="T606" s="152" t="n"/>
      <c r="U606" s="152" t="n"/>
      <c r="V606" s="152" t="n"/>
      <c r="W606" s="152" t="n"/>
      <c r="X606" s="152" t="n"/>
      <c r="Y606" s="152" t="n"/>
      <c r="Z606" s="152" t="n"/>
      <c r="AA606" s="152" t="n"/>
      <c r="AB606" s="152" t="n"/>
      <c r="AC606" s="152" t="n"/>
      <c r="AD606" s="152" t="n"/>
      <c r="AE606" s="152" t="n"/>
      <c r="AF606" s="152" t="n"/>
      <c r="AG606" s="152" t="n"/>
      <c r="AH606" s="152" t="n"/>
      <c r="AI606" s="152" t="n"/>
      <c r="AJ606" s="152" t="n"/>
      <c r="AK606" s="152" t="n"/>
      <c r="AL606" s="152" t="n"/>
      <c r="AM606" s="152" t="n"/>
      <c r="AN606" s="166" t="n"/>
      <c r="AO606" s="155" t="n"/>
      <c r="AP606" s="152" t="n"/>
      <c r="AQ606" s="152" t="n"/>
      <c r="AR606" s="152" t="n"/>
      <c r="AS606" s="152" t="n"/>
      <c r="AT606" s="152" t="n"/>
      <c r="AU606" s="155" t="n"/>
      <c r="AV606" s="152" t="n"/>
      <c r="AW606" s="152" t="n"/>
      <c r="AX606" s="152" t="n"/>
      <c r="AY606" s="152" t="n"/>
      <c r="AZ606" s="152" t="n"/>
      <c r="BA606" s="165" t="n"/>
      <c r="BB606" s="165" t="n"/>
      <c r="BC606" s="152" t="n"/>
      <c r="BD606" s="152" t="n"/>
      <c r="BE606" s="152" t="n"/>
      <c r="BF606" s="152" t="n"/>
      <c r="BG606" s="155" t="n"/>
      <c r="BH606" s="152" t="n"/>
      <c r="BI606" s="152" t="n"/>
      <c r="BJ606" s="152" t="n"/>
      <c r="BK606" s="152" t="n"/>
      <c r="BL606" s="152" t="n"/>
      <c r="BM606" s="152" t="n"/>
      <c r="BN606" s="152" t="n"/>
      <c r="BO606" s="152" t="n"/>
      <c r="BP606" s="155" t="n"/>
      <c r="BQ606" s="152" t="n"/>
      <c r="BR606" s="152" t="n"/>
      <c r="BS606" s="152" t="n"/>
      <c r="BT606" s="152" t="n"/>
      <c r="BU606" s="152" t="n"/>
      <c r="BV606" s="152" t="n"/>
      <c r="BW606" s="152" t="n"/>
      <c r="BX606" s="165" t="n"/>
      <c r="BY606" s="150" t="n"/>
      <c r="BZ606" s="150" t="n"/>
      <c r="CA606" s="150" t="n"/>
      <c r="CB606" s="174" t="n"/>
      <c r="CC606" s="156" t="n"/>
      <c r="CD606" s="156" t="n"/>
      <c r="CE606" s="167">
        <f>IFERROR(__xludf.DUMMYFUNCTION("""COMPUTED_VALUE"""),"")</f>
        <v/>
      </c>
      <c r="CF606" s="158">
        <f>IFERROR(__xludf.DUMMYFUNCTION("""COMPUTED_VALUE"""),"")</f>
        <v/>
      </c>
      <c r="CG606" s="148" t="n"/>
      <c r="CH606" s="148" t="n"/>
      <c r="CI606" s="148" t="n"/>
      <c r="CJ606" s="148" t="n"/>
      <c r="CK606" s="148" t="n"/>
      <c r="CL606" s="148" t="n"/>
      <c r="CM606" s="148" t="n"/>
      <c r="CN606" s="148" t="n"/>
      <c r="CO606" s="148" t="n"/>
      <c r="CP606" s="148" t="n"/>
      <c r="CQ606" s="148" t="n"/>
      <c r="CR606" s="148" t="n"/>
      <c r="CS606" s="148" t="n"/>
      <c r="CT606" s="148" t="n"/>
      <c r="CU606" s="148" t="n"/>
      <c r="CV606" s="148" t="n"/>
    </row>
    <row r="607">
      <c r="A607" s="162" t="n"/>
      <c r="B607" s="64" t="n"/>
      <c r="C607" s="129" t="n"/>
      <c r="D607" s="130" t="inlineStr"/>
      <c r="E607" s="150" t="inlineStr"/>
      <c r="F607" s="150" t="inlineStr"/>
      <c r="G607" s="150" t="n"/>
      <c r="H607" s="152" t="n"/>
      <c r="I607" s="152" t="n"/>
      <c r="J607" s="152" t="n"/>
      <c r="K607" s="152" t="n"/>
      <c r="L607" s="152" t="n"/>
      <c r="M607" s="152" t="n"/>
      <c r="N607" s="152" t="n"/>
      <c r="O607" s="152" t="n"/>
      <c r="P607" s="152" t="n"/>
      <c r="Q607" s="152" t="n"/>
      <c r="R607" s="152" t="n"/>
      <c r="S607" s="165" t="n"/>
      <c r="T607" s="152" t="n"/>
      <c r="U607" s="152" t="n"/>
      <c r="V607" s="152" t="n"/>
      <c r="W607" s="152" t="n"/>
      <c r="X607" s="152" t="n"/>
      <c r="Y607" s="152" t="n"/>
      <c r="Z607" s="152" t="n"/>
      <c r="AA607" s="152" t="n"/>
      <c r="AB607" s="152" t="n"/>
      <c r="AC607" s="152" t="n"/>
      <c r="AD607" s="152" t="n"/>
      <c r="AE607" s="152" t="n"/>
      <c r="AF607" s="152" t="n"/>
      <c r="AG607" s="152" t="n"/>
      <c r="AH607" s="152" t="n"/>
      <c r="AI607" s="152" t="n"/>
      <c r="AJ607" s="152" t="n"/>
      <c r="AK607" s="152" t="n"/>
      <c r="AL607" s="152" t="n"/>
      <c r="AM607" s="152" t="n"/>
      <c r="AN607" s="166" t="n"/>
      <c r="AO607" s="155" t="n"/>
      <c r="AP607" s="152" t="n"/>
      <c r="AQ607" s="152" t="n"/>
      <c r="AR607" s="152" t="n"/>
      <c r="AS607" s="152" t="n"/>
      <c r="AT607" s="152" t="n"/>
      <c r="AU607" s="155" t="n"/>
      <c r="AV607" s="152" t="n"/>
      <c r="AW607" s="152" t="n"/>
      <c r="AX607" s="152" t="n"/>
      <c r="AY607" s="152" t="n"/>
      <c r="AZ607" s="152" t="n"/>
      <c r="BA607" s="165" t="n"/>
      <c r="BB607" s="165" t="n"/>
      <c r="BC607" s="152" t="n"/>
      <c r="BD607" s="152" t="n"/>
      <c r="BE607" s="152" t="n"/>
      <c r="BF607" s="152" t="n"/>
      <c r="BG607" s="155" t="n"/>
      <c r="BH607" s="152" t="n"/>
      <c r="BI607" s="152" t="n"/>
      <c r="BJ607" s="152" t="n"/>
      <c r="BK607" s="152" t="n"/>
      <c r="BL607" s="152" t="n"/>
      <c r="BM607" s="152" t="n"/>
      <c r="BN607" s="152" t="n"/>
      <c r="BO607" s="152" t="n"/>
      <c r="BP607" s="155" t="n"/>
      <c r="BQ607" s="152" t="n"/>
      <c r="BR607" s="152" t="n"/>
      <c r="BS607" s="152" t="n"/>
      <c r="BT607" s="152" t="n"/>
      <c r="BU607" s="152" t="n"/>
      <c r="BV607" s="152" t="n"/>
      <c r="BW607" s="152" t="n"/>
      <c r="BX607" s="165" t="n"/>
      <c r="BY607" s="150" t="n"/>
      <c r="BZ607" s="150" t="n"/>
      <c r="CA607" s="150" t="n"/>
      <c r="CB607" s="174" t="n"/>
      <c r="CC607" s="156" t="n"/>
      <c r="CD607" s="156" t="n"/>
      <c r="CE607" s="167">
        <f>IFERROR(__xludf.DUMMYFUNCTION("""COMPUTED_VALUE"""),"")</f>
        <v/>
      </c>
      <c r="CF607" s="158">
        <f>IFERROR(__xludf.DUMMYFUNCTION("""COMPUTED_VALUE"""),"")</f>
        <v/>
      </c>
      <c r="CG607" s="148" t="n"/>
      <c r="CH607" s="148" t="n"/>
      <c r="CI607" s="148" t="n"/>
      <c r="CJ607" s="148" t="n"/>
      <c r="CK607" s="148" t="n"/>
      <c r="CL607" s="148" t="n"/>
      <c r="CM607" s="148" t="n"/>
      <c r="CN607" s="148" t="n"/>
      <c r="CO607" s="148" t="n"/>
      <c r="CP607" s="148" t="n"/>
      <c r="CQ607" s="148" t="n"/>
      <c r="CR607" s="148" t="n"/>
      <c r="CS607" s="148" t="n"/>
      <c r="CT607" s="148" t="n"/>
      <c r="CU607" s="148" t="n"/>
      <c r="CV607" s="148" t="n"/>
    </row>
    <row r="608">
      <c r="A608" s="162" t="n"/>
      <c r="B608" s="64" t="n"/>
      <c r="C608" s="129" t="n"/>
      <c r="D608" s="130" t="inlineStr"/>
      <c r="E608" s="150" t="inlineStr"/>
      <c r="F608" s="150" t="inlineStr"/>
      <c r="G608" s="150" t="n"/>
      <c r="H608" s="152" t="n"/>
      <c r="I608" s="152" t="n"/>
      <c r="J608" s="152" t="n"/>
      <c r="K608" s="152" t="n"/>
      <c r="L608" s="152" t="n"/>
      <c r="M608" s="152" t="n"/>
      <c r="N608" s="152" t="n"/>
      <c r="O608" s="152" t="n"/>
      <c r="P608" s="152" t="n"/>
      <c r="Q608" s="152" t="n"/>
      <c r="R608" s="152" t="n"/>
      <c r="S608" s="165" t="n"/>
      <c r="T608" s="152" t="n"/>
      <c r="U608" s="152" t="n"/>
      <c r="V608" s="152" t="n"/>
      <c r="W608" s="152" t="n"/>
      <c r="X608" s="152" t="n"/>
      <c r="Y608" s="152" t="n"/>
      <c r="Z608" s="152" t="n"/>
      <c r="AA608" s="152" t="n"/>
      <c r="AB608" s="152" t="n"/>
      <c r="AC608" s="152" t="n"/>
      <c r="AD608" s="152" t="n"/>
      <c r="AE608" s="152" t="n"/>
      <c r="AF608" s="152" t="n"/>
      <c r="AG608" s="152" t="n"/>
      <c r="AH608" s="152" t="n"/>
      <c r="AI608" s="152" t="n"/>
      <c r="AJ608" s="152" t="n"/>
      <c r="AK608" s="152" t="n"/>
      <c r="AL608" s="152" t="n"/>
      <c r="AM608" s="152" t="n"/>
      <c r="AN608" s="166" t="n"/>
      <c r="AO608" s="155" t="n"/>
      <c r="AP608" s="152" t="n"/>
      <c r="AQ608" s="152" t="n"/>
      <c r="AR608" s="152" t="n"/>
      <c r="AS608" s="152" t="n"/>
      <c r="AT608" s="152" t="n"/>
      <c r="AU608" s="155" t="n"/>
      <c r="AV608" s="152" t="n"/>
      <c r="AW608" s="152" t="n"/>
      <c r="AX608" s="152" t="n"/>
      <c r="AY608" s="152" t="n"/>
      <c r="AZ608" s="152" t="n"/>
      <c r="BA608" s="165" t="n"/>
      <c r="BB608" s="165" t="n"/>
      <c r="BC608" s="152" t="n"/>
      <c r="BD608" s="152" t="n"/>
      <c r="BE608" s="152" t="n"/>
      <c r="BF608" s="152" t="n"/>
      <c r="BG608" s="155" t="n"/>
      <c r="BH608" s="152" t="n"/>
      <c r="BI608" s="152" t="n"/>
      <c r="BJ608" s="152" t="n"/>
      <c r="BK608" s="152" t="n"/>
      <c r="BL608" s="152" t="n"/>
      <c r="BM608" s="152" t="n"/>
      <c r="BN608" s="152" t="n"/>
      <c r="BO608" s="152" t="n"/>
      <c r="BP608" s="155" t="n"/>
      <c r="BQ608" s="152" t="n"/>
      <c r="BR608" s="152" t="n"/>
      <c r="BS608" s="152" t="n"/>
      <c r="BT608" s="152" t="n"/>
      <c r="BU608" s="152" t="n"/>
      <c r="BV608" s="152" t="n"/>
      <c r="BW608" s="152" t="n"/>
      <c r="BX608" s="165" t="n"/>
      <c r="BY608" s="150" t="n"/>
      <c r="BZ608" s="150" t="n"/>
      <c r="CA608" s="150" t="n"/>
      <c r="CB608" s="174" t="n"/>
      <c r="CC608" s="156" t="n"/>
      <c r="CD608" s="156" t="n"/>
      <c r="CE608" s="167">
        <f>IFERROR(__xludf.DUMMYFUNCTION("""COMPUTED_VALUE"""),"")</f>
        <v/>
      </c>
      <c r="CF608" s="158">
        <f>IFERROR(__xludf.DUMMYFUNCTION("""COMPUTED_VALUE"""),"")</f>
        <v/>
      </c>
      <c r="CG608" s="148" t="n"/>
      <c r="CH608" s="148" t="n"/>
      <c r="CI608" s="148" t="n"/>
      <c r="CJ608" s="148" t="n"/>
      <c r="CK608" s="148" t="n"/>
      <c r="CL608" s="148" t="n"/>
      <c r="CM608" s="148" t="n"/>
      <c r="CN608" s="148" t="n"/>
      <c r="CO608" s="148" t="n"/>
      <c r="CP608" s="148" t="n"/>
      <c r="CQ608" s="148" t="n"/>
      <c r="CR608" s="148" t="n"/>
      <c r="CS608" s="148" t="n"/>
      <c r="CT608" s="148" t="n"/>
      <c r="CU608" s="148" t="n"/>
      <c r="CV608" s="148" t="n"/>
    </row>
    <row r="609">
      <c r="A609" s="162" t="n"/>
      <c r="B609" s="64" t="n"/>
      <c r="C609" s="129" t="n"/>
      <c r="D609" s="130" t="inlineStr"/>
      <c r="E609" s="150" t="inlineStr"/>
      <c r="F609" s="150" t="inlineStr"/>
      <c r="G609" s="150" t="n"/>
      <c r="H609" s="152" t="n"/>
      <c r="I609" s="152" t="n"/>
      <c r="J609" s="152" t="n"/>
      <c r="K609" s="152" t="n"/>
      <c r="L609" s="152" t="n"/>
      <c r="M609" s="152" t="n"/>
      <c r="N609" s="152" t="n"/>
      <c r="O609" s="152" t="n"/>
      <c r="P609" s="152" t="n"/>
      <c r="Q609" s="152" t="n"/>
      <c r="R609" s="152" t="n"/>
      <c r="S609" s="165" t="n"/>
      <c r="T609" s="152" t="n"/>
      <c r="U609" s="152" t="n"/>
      <c r="V609" s="152" t="n"/>
      <c r="W609" s="152" t="n"/>
      <c r="X609" s="152" t="n"/>
      <c r="Y609" s="152" t="n"/>
      <c r="Z609" s="152" t="n"/>
      <c r="AA609" s="152" t="n"/>
      <c r="AB609" s="152" t="n"/>
      <c r="AC609" s="152" t="n"/>
      <c r="AD609" s="152" t="n"/>
      <c r="AE609" s="152" t="n"/>
      <c r="AF609" s="152" t="n"/>
      <c r="AG609" s="152" t="n"/>
      <c r="AH609" s="152" t="n"/>
      <c r="AI609" s="152" t="n"/>
      <c r="AJ609" s="152" t="n"/>
      <c r="AK609" s="152" t="n"/>
      <c r="AL609" s="152" t="n"/>
      <c r="AM609" s="152" t="n"/>
      <c r="AN609" s="166" t="n"/>
      <c r="AO609" s="155" t="n"/>
      <c r="AP609" s="152" t="n"/>
      <c r="AQ609" s="152" t="n"/>
      <c r="AR609" s="152" t="n"/>
      <c r="AS609" s="152" t="n"/>
      <c r="AT609" s="152" t="n"/>
      <c r="AU609" s="155" t="n"/>
      <c r="AV609" s="152" t="n"/>
      <c r="AW609" s="152" t="n"/>
      <c r="AX609" s="152" t="n"/>
      <c r="AY609" s="152" t="n"/>
      <c r="AZ609" s="152" t="n"/>
      <c r="BA609" s="165" t="n"/>
      <c r="BB609" s="165" t="n"/>
      <c r="BC609" s="152" t="n"/>
      <c r="BD609" s="152" t="n"/>
      <c r="BE609" s="152" t="n"/>
      <c r="BF609" s="152" t="n"/>
      <c r="BG609" s="155" t="n"/>
      <c r="BH609" s="152" t="n"/>
      <c r="BI609" s="152" t="n"/>
      <c r="BJ609" s="152" t="n"/>
      <c r="BK609" s="152" t="n"/>
      <c r="BL609" s="152" t="n"/>
      <c r="BM609" s="152" t="n"/>
      <c r="BN609" s="152" t="n"/>
      <c r="BO609" s="152" t="n"/>
      <c r="BP609" s="155" t="n"/>
      <c r="BQ609" s="152" t="n"/>
      <c r="BR609" s="152" t="n"/>
      <c r="BS609" s="152" t="n"/>
      <c r="BT609" s="152" t="n"/>
      <c r="BU609" s="152" t="n"/>
      <c r="BV609" s="152" t="n"/>
      <c r="BW609" s="152" t="n"/>
      <c r="BX609" s="165" t="n"/>
      <c r="BY609" s="150" t="n"/>
      <c r="BZ609" s="150" t="n"/>
      <c r="CA609" s="150" t="n"/>
      <c r="CB609" s="174" t="n"/>
      <c r="CC609" s="156" t="n"/>
      <c r="CD609" s="156" t="n"/>
      <c r="CE609" s="167">
        <f>IFERROR(__xludf.DUMMYFUNCTION("""COMPUTED_VALUE"""),"")</f>
        <v/>
      </c>
      <c r="CF609" s="158">
        <f>IFERROR(__xludf.DUMMYFUNCTION("""COMPUTED_VALUE"""),"")</f>
        <v/>
      </c>
      <c r="CG609" s="148" t="n"/>
      <c r="CH609" s="148" t="n"/>
      <c r="CI609" s="148" t="n"/>
      <c r="CJ609" s="148" t="n"/>
      <c r="CK609" s="148" t="n"/>
      <c r="CL609" s="148" t="n"/>
      <c r="CM609" s="148" t="n"/>
      <c r="CN609" s="148" t="n"/>
      <c r="CO609" s="148" t="n"/>
      <c r="CP609" s="148" t="n"/>
      <c r="CQ609" s="148" t="n"/>
      <c r="CR609" s="148" t="n"/>
      <c r="CS609" s="148" t="n"/>
      <c r="CT609" s="148" t="n"/>
      <c r="CU609" s="148" t="n"/>
      <c r="CV609" s="148" t="n"/>
    </row>
    <row r="610">
      <c r="A610" s="162" t="n"/>
      <c r="B610" s="64" t="n"/>
      <c r="C610" s="129" t="n"/>
      <c r="D610" s="130" t="inlineStr"/>
      <c r="E610" s="150" t="inlineStr"/>
      <c r="F610" s="150" t="inlineStr"/>
      <c r="G610" s="150" t="n"/>
      <c r="H610" s="152" t="n"/>
      <c r="I610" s="152" t="n"/>
      <c r="J610" s="152" t="n"/>
      <c r="K610" s="152" t="n"/>
      <c r="L610" s="152" t="n"/>
      <c r="M610" s="152" t="n"/>
      <c r="N610" s="152" t="n"/>
      <c r="O610" s="152" t="n"/>
      <c r="P610" s="152" t="n"/>
      <c r="Q610" s="152" t="n"/>
      <c r="R610" s="152" t="n"/>
      <c r="S610" s="165" t="n"/>
      <c r="T610" s="152" t="n"/>
      <c r="U610" s="152" t="n"/>
      <c r="V610" s="152" t="n"/>
      <c r="W610" s="152" t="n"/>
      <c r="X610" s="152" t="n"/>
      <c r="Y610" s="152" t="n"/>
      <c r="Z610" s="152" t="n"/>
      <c r="AA610" s="152" t="n"/>
      <c r="AB610" s="152" t="n"/>
      <c r="AC610" s="152" t="n"/>
      <c r="AD610" s="152" t="n"/>
      <c r="AE610" s="152" t="n"/>
      <c r="AF610" s="152" t="n"/>
      <c r="AG610" s="152" t="n"/>
      <c r="AH610" s="152" t="n"/>
      <c r="AI610" s="152" t="n"/>
      <c r="AJ610" s="152" t="n"/>
      <c r="AK610" s="152" t="n"/>
      <c r="AL610" s="152" t="n"/>
      <c r="AM610" s="152" t="n"/>
      <c r="AN610" s="166" t="n"/>
      <c r="AO610" s="155" t="n"/>
      <c r="AP610" s="152" t="n"/>
      <c r="AQ610" s="152" t="n"/>
      <c r="AR610" s="152" t="n"/>
      <c r="AS610" s="152" t="n"/>
      <c r="AT610" s="152" t="n"/>
      <c r="AU610" s="155" t="n"/>
      <c r="AV610" s="152" t="n"/>
      <c r="AW610" s="152" t="n"/>
      <c r="AX610" s="152" t="n"/>
      <c r="AY610" s="152" t="n"/>
      <c r="AZ610" s="152" t="n"/>
      <c r="BA610" s="165" t="n"/>
      <c r="BB610" s="165" t="n"/>
      <c r="BC610" s="152" t="n"/>
      <c r="BD610" s="152" t="n"/>
      <c r="BE610" s="152" t="n"/>
      <c r="BF610" s="152" t="n"/>
      <c r="BG610" s="155" t="n"/>
      <c r="BH610" s="152" t="n"/>
      <c r="BI610" s="152" t="n"/>
      <c r="BJ610" s="152" t="n"/>
      <c r="BK610" s="152" t="n"/>
      <c r="BL610" s="152" t="n"/>
      <c r="BM610" s="152" t="n"/>
      <c r="BN610" s="152" t="n"/>
      <c r="BO610" s="152" t="n"/>
      <c r="BP610" s="155" t="n"/>
      <c r="BQ610" s="152" t="n"/>
      <c r="BR610" s="152" t="n"/>
      <c r="BS610" s="152" t="n"/>
      <c r="BT610" s="152" t="n"/>
      <c r="BU610" s="152" t="n"/>
      <c r="BV610" s="152" t="n"/>
      <c r="BW610" s="152" t="n"/>
      <c r="BX610" s="165" t="n"/>
      <c r="BY610" s="150" t="n"/>
      <c r="BZ610" s="150" t="n"/>
      <c r="CA610" s="150" t="n"/>
      <c r="CB610" s="174" t="n"/>
      <c r="CC610" s="156" t="n"/>
      <c r="CD610" s="156" t="n"/>
      <c r="CE610" s="167">
        <f>IFERROR(__xludf.DUMMYFUNCTION("""COMPUTED_VALUE"""),"")</f>
        <v/>
      </c>
      <c r="CF610" s="158">
        <f>IFERROR(__xludf.DUMMYFUNCTION("""COMPUTED_VALUE"""),"")</f>
        <v/>
      </c>
      <c r="CG610" s="148" t="n"/>
      <c r="CH610" s="148" t="n"/>
      <c r="CI610" s="148" t="n"/>
      <c r="CJ610" s="148" t="n"/>
      <c r="CK610" s="148" t="n"/>
      <c r="CL610" s="148" t="n"/>
      <c r="CM610" s="148" t="n"/>
      <c r="CN610" s="148" t="n"/>
      <c r="CO610" s="148" t="n"/>
      <c r="CP610" s="148" t="n"/>
      <c r="CQ610" s="148" t="n"/>
      <c r="CR610" s="148" t="n"/>
      <c r="CS610" s="148" t="n"/>
      <c r="CT610" s="148" t="n"/>
      <c r="CU610" s="148" t="n"/>
      <c r="CV610" s="148" t="n"/>
    </row>
    <row r="611">
      <c r="A611" s="162" t="n"/>
      <c r="B611" s="64" t="n"/>
      <c r="C611" s="129" t="n"/>
      <c r="D611" s="130" t="inlineStr"/>
      <c r="E611" s="150" t="inlineStr"/>
      <c r="F611" s="150" t="inlineStr"/>
      <c r="G611" s="150" t="n"/>
      <c r="H611" s="152" t="n"/>
      <c r="I611" s="152" t="n"/>
      <c r="J611" s="152" t="n"/>
      <c r="K611" s="152" t="n"/>
      <c r="L611" s="152" t="n"/>
      <c r="M611" s="152" t="n"/>
      <c r="N611" s="152" t="n"/>
      <c r="O611" s="152" t="n"/>
      <c r="P611" s="152" t="n"/>
      <c r="Q611" s="152" t="n"/>
      <c r="R611" s="152" t="n"/>
      <c r="S611" s="165" t="n"/>
      <c r="T611" s="152" t="n"/>
      <c r="U611" s="152" t="n"/>
      <c r="V611" s="152" t="n"/>
      <c r="W611" s="152" t="n"/>
      <c r="X611" s="152" t="n"/>
      <c r="Y611" s="152" t="n"/>
      <c r="Z611" s="152" t="n"/>
      <c r="AA611" s="152" t="n"/>
      <c r="AB611" s="152" t="n"/>
      <c r="AC611" s="152" t="n"/>
      <c r="AD611" s="152" t="n"/>
      <c r="AE611" s="152" t="n"/>
      <c r="AF611" s="152" t="n"/>
      <c r="AG611" s="152" t="n"/>
      <c r="AH611" s="152" t="n"/>
      <c r="AI611" s="152" t="n"/>
      <c r="AJ611" s="152" t="n"/>
      <c r="AK611" s="152" t="n"/>
      <c r="AL611" s="152" t="n"/>
      <c r="AM611" s="152" t="n"/>
      <c r="AN611" s="166" t="n"/>
      <c r="AO611" s="155" t="n"/>
      <c r="AP611" s="152" t="n"/>
      <c r="AQ611" s="152" t="n"/>
      <c r="AR611" s="152" t="n"/>
      <c r="AS611" s="152" t="n"/>
      <c r="AT611" s="152" t="n"/>
      <c r="AU611" s="155" t="n"/>
      <c r="AV611" s="152" t="n"/>
      <c r="AW611" s="152" t="n"/>
      <c r="AX611" s="152" t="n"/>
      <c r="AY611" s="152" t="n"/>
      <c r="AZ611" s="152" t="n"/>
      <c r="BA611" s="165" t="n"/>
      <c r="BB611" s="165" t="n"/>
      <c r="BC611" s="152" t="n"/>
      <c r="BD611" s="152" t="n"/>
      <c r="BE611" s="152" t="n"/>
      <c r="BF611" s="152" t="n"/>
      <c r="BG611" s="155" t="n"/>
      <c r="BH611" s="152" t="n"/>
      <c r="BI611" s="152" t="n"/>
      <c r="BJ611" s="152" t="n"/>
      <c r="BK611" s="152" t="n"/>
      <c r="BL611" s="152" t="n"/>
      <c r="BM611" s="152" t="n"/>
      <c r="BN611" s="152" t="n"/>
      <c r="BO611" s="152" t="n"/>
      <c r="BP611" s="155" t="n"/>
      <c r="BQ611" s="152" t="n"/>
      <c r="BR611" s="152" t="n"/>
      <c r="BS611" s="152" t="n"/>
      <c r="BT611" s="152" t="n"/>
      <c r="BU611" s="152" t="n"/>
      <c r="BV611" s="152" t="n"/>
      <c r="BW611" s="152" t="n"/>
      <c r="BX611" s="165" t="n"/>
      <c r="BY611" s="150" t="n"/>
      <c r="BZ611" s="150" t="n"/>
      <c r="CA611" s="150" t="n"/>
      <c r="CB611" s="174" t="n"/>
      <c r="CC611" s="156" t="n"/>
      <c r="CD611" s="156" t="n"/>
      <c r="CE611" s="167">
        <f>IFERROR(__xludf.DUMMYFUNCTION("""COMPUTED_VALUE"""),"")</f>
        <v/>
      </c>
      <c r="CF611" s="158">
        <f>IFERROR(__xludf.DUMMYFUNCTION("""COMPUTED_VALUE"""),"")</f>
        <v/>
      </c>
      <c r="CG611" s="148" t="n"/>
      <c r="CH611" s="148" t="n"/>
      <c r="CI611" s="148" t="n"/>
      <c r="CJ611" s="148" t="n"/>
      <c r="CK611" s="148" t="n"/>
      <c r="CL611" s="148" t="n"/>
      <c r="CM611" s="148" t="n"/>
      <c r="CN611" s="148" t="n"/>
      <c r="CO611" s="148" t="n"/>
      <c r="CP611" s="148" t="n"/>
      <c r="CQ611" s="148" t="n"/>
      <c r="CR611" s="148" t="n"/>
      <c r="CS611" s="148" t="n"/>
      <c r="CT611" s="148" t="n"/>
      <c r="CU611" s="148" t="n"/>
      <c r="CV611" s="148" t="n"/>
    </row>
    <row r="612">
      <c r="A612" s="162" t="n"/>
      <c r="B612" s="64" t="n"/>
      <c r="C612" s="129" t="n"/>
      <c r="D612" s="130" t="inlineStr"/>
      <c r="E612" s="150" t="inlineStr"/>
      <c r="F612" s="150" t="inlineStr"/>
      <c r="G612" s="150" t="n"/>
      <c r="H612" s="152" t="n"/>
      <c r="I612" s="152" t="n"/>
      <c r="J612" s="152" t="n"/>
      <c r="K612" s="152" t="n"/>
      <c r="L612" s="152" t="n"/>
      <c r="M612" s="152" t="n"/>
      <c r="N612" s="152" t="n"/>
      <c r="O612" s="152" t="n"/>
      <c r="P612" s="152" t="n"/>
      <c r="Q612" s="152" t="n"/>
      <c r="R612" s="152" t="n"/>
      <c r="S612" s="165" t="n"/>
      <c r="T612" s="152" t="n"/>
      <c r="U612" s="152" t="n"/>
      <c r="V612" s="152" t="n"/>
      <c r="W612" s="152" t="n"/>
      <c r="X612" s="152" t="n"/>
      <c r="Y612" s="152" t="n"/>
      <c r="Z612" s="152" t="n"/>
      <c r="AA612" s="152" t="n"/>
      <c r="AB612" s="152" t="n"/>
      <c r="AC612" s="152" t="n"/>
      <c r="AD612" s="152" t="n"/>
      <c r="AE612" s="152" t="n"/>
      <c r="AF612" s="152" t="n"/>
      <c r="AG612" s="152" t="n"/>
      <c r="AH612" s="152" t="n"/>
      <c r="AI612" s="152" t="n"/>
      <c r="AJ612" s="152" t="n"/>
      <c r="AK612" s="152" t="n"/>
      <c r="AL612" s="152" t="n"/>
      <c r="AM612" s="152" t="n"/>
      <c r="AN612" s="166" t="n"/>
      <c r="AO612" s="155" t="n"/>
      <c r="AP612" s="152" t="n"/>
      <c r="AQ612" s="152" t="n"/>
      <c r="AR612" s="152" t="n"/>
      <c r="AS612" s="152" t="n"/>
      <c r="AT612" s="152" t="n"/>
      <c r="AU612" s="155" t="n"/>
      <c r="AV612" s="152" t="n"/>
      <c r="AW612" s="152" t="n"/>
      <c r="AX612" s="152" t="n"/>
      <c r="AY612" s="152" t="n"/>
      <c r="AZ612" s="152" t="n"/>
      <c r="BA612" s="165" t="n"/>
      <c r="BB612" s="165" t="n"/>
      <c r="BC612" s="152" t="n"/>
      <c r="BD612" s="152" t="n"/>
      <c r="BE612" s="152" t="n"/>
      <c r="BF612" s="152" t="n"/>
      <c r="BG612" s="155" t="n"/>
      <c r="BH612" s="152" t="n"/>
      <c r="BI612" s="152" t="n"/>
      <c r="BJ612" s="152" t="n"/>
      <c r="BK612" s="152" t="n"/>
      <c r="BL612" s="152" t="n"/>
      <c r="BM612" s="152" t="n"/>
      <c r="BN612" s="152" t="n"/>
      <c r="BO612" s="152" t="n"/>
      <c r="BP612" s="155" t="n"/>
      <c r="BQ612" s="152" t="n"/>
      <c r="BR612" s="152" t="n"/>
      <c r="BS612" s="152" t="n"/>
      <c r="BT612" s="152" t="n"/>
      <c r="BU612" s="152" t="n"/>
      <c r="BV612" s="152" t="n"/>
      <c r="BW612" s="152" t="n"/>
      <c r="BX612" s="165" t="n"/>
      <c r="BY612" s="150" t="n"/>
      <c r="BZ612" s="150" t="n"/>
      <c r="CA612" s="150" t="n"/>
      <c r="CB612" s="174" t="n"/>
      <c r="CC612" s="156" t="n"/>
      <c r="CD612" s="156" t="n"/>
      <c r="CE612" s="167">
        <f>IFERROR(__xludf.DUMMYFUNCTION("""COMPUTED_VALUE"""),"")</f>
        <v/>
      </c>
      <c r="CF612" s="158">
        <f>IFERROR(__xludf.DUMMYFUNCTION("""COMPUTED_VALUE"""),"")</f>
        <v/>
      </c>
      <c r="CG612" s="148" t="n"/>
      <c r="CH612" s="148" t="n"/>
      <c r="CI612" s="148" t="n"/>
      <c r="CJ612" s="148" t="n"/>
      <c r="CK612" s="148" t="n"/>
      <c r="CL612" s="148" t="n"/>
      <c r="CM612" s="148" t="n"/>
      <c r="CN612" s="148" t="n"/>
      <c r="CO612" s="148" t="n"/>
      <c r="CP612" s="148" t="n"/>
      <c r="CQ612" s="148" t="n"/>
      <c r="CR612" s="148" t="n"/>
      <c r="CS612" s="148" t="n"/>
      <c r="CT612" s="148" t="n"/>
      <c r="CU612" s="148" t="n"/>
      <c r="CV612" s="148" t="n"/>
    </row>
    <row r="613">
      <c r="A613" s="162" t="n"/>
      <c r="B613" s="64" t="n"/>
      <c r="C613" s="129" t="n"/>
      <c r="D613" s="130" t="inlineStr"/>
      <c r="E613" s="150" t="inlineStr"/>
      <c r="F613" s="150" t="inlineStr"/>
      <c r="G613" s="150" t="n"/>
      <c r="H613" s="152" t="n"/>
      <c r="I613" s="152" t="n"/>
      <c r="J613" s="152" t="n"/>
      <c r="K613" s="152" t="n"/>
      <c r="L613" s="152" t="n"/>
      <c r="M613" s="152" t="n"/>
      <c r="N613" s="152" t="n"/>
      <c r="O613" s="152" t="n"/>
      <c r="P613" s="152" t="n"/>
      <c r="Q613" s="152" t="n"/>
      <c r="R613" s="152" t="n"/>
      <c r="S613" s="165" t="n"/>
      <c r="T613" s="152" t="n"/>
      <c r="U613" s="152" t="n"/>
      <c r="V613" s="152" t="n"/>
      <c r="W613" s="152" t="n"/>
      <c r="X613" s="152" t="n"/>
      <c r="Y613" s="152" t="n"/>
      <c r="Z613" s="152" t="n"/>
      <c r="AA613" s="152" t="n"/>
      <c r="AB613" s="152" t="n"/>
      <c r="AC613" s="152" t="n"/>
      <c r="AD613" s="152" t="n"/>
      <c r="AE613" s="152" t="n"/>
      <c r="AF613" s="152" t="n"/>
      <c r="AG613" s="152" t="n"/>
      <c r="AH613" s="152" t="n"/>
      <c r="AI613" s="152" t="n"/>
      <c r="AJ613" s="152" t="n"/>
      <c r="AK613" s="152" t="n"/>
      <c r="AL613" s="152" t="n"/>
      <c r="AM613" s="152" t="n"/>
      <c r="AN613" s="166" t="n"/>
      <c r="AO613" s="155" t="n"/>
      <c r="AP613" s="152" t="n"/>
      <c r="AQ613" s="152" t="n"/>
      <c r="AR613" s="152" t="n"/>
      <c r="AS613" s="152" t="n"/>
      <c r="AT613" s="152" t="n"/>
      <c r="AU613" s="155" t="n"/>
      <c r="AV613" s="152" t="n"/>
      <c r="AW613" s="152" t="n"/>
      <c r="AX613" s="152" t="n"/>
      <c r="AY613" s="152" t="n"/>
      <c r="AZ613" s="152" t="n"/>
      <c r="BA613" s="165" t="n"/>
      <c r="BB613" s="165" t="n"/>
      <c r="BC613" s="152" t="n"/>
      <c r="BD613" s="152" t="n"/>
      <c r="BE613" s="152" t="n"/>
      <c r="BF613" s="152" t="n"/>
      <c r="BG613" s="155" t="n"/>
      <c r="BH613" s="152" t="n"/>
      <c r="BI613" s="152" t="n"/>
      <c r="BJ613" s="152" t="n"/>
      <c r="BK613" s="152" t="n"/>
      <c r="BL613" s="152" t="n"/>
      <c r="BM613" s="152" t="n"/>
      <c r="BN613" s="152" t="n"/>
      <c r="BO613" s="152" t="n"/>
      <c r="BP613" s="155" t="n"/>
      <c r="BQ613" s="152" t="n"/>
      <c r="BR613" s="152" t="n"/>
      <c r="BS613" s="152" t="n"/>
      <c r="BT613" s="152" t="n"/>
      <c r="BU613" s="152" t="n"/>
      <c r="BV613" s="152" t="n"/>
      <c r="BW613" s="152" t="n"/>
      <c r="BX613" s="165" t="n"/>
      <c r="BY613" s="150" t="n"/>
      <c r="BZ613" s="150" t="n"/>
      <c r="CA613" s="150" t="n"/>
      <c r="CB613" s="174" t="n"/>
      <c r="CC613" s="156" t="n"/>
      <c r="CD613" s="156" t="n"/>
      <c r="CE613" s="167">
        <f>IFERROR(__xludf.DUMMYFUNCTION("""COMPUTED_VALUE"""),"")</f>
        <v/>
      </c>
      <c r="CF613" s="158">
        <f>IFERROR(__xludf.DUMMYFUNCTION("""COMPUTED_VALUE"""),"")</f>
        <v/>
      </c>
      <c r="CG613" s="148" t="n"/>
      <c r="CH613" s="148" t="n"/>
      <c r="CI613" s="148" t="n"/>
      <c r="CJ613" s="148" t="n"/>
      <c r="CK613" s="148" t="n"/>
      <c r="CL613" s="148" t="n"/>
      <c r="CM613" s="148" t="n"/>
      <c r="CN613" s="148" t="n"/>
      <c r="CO613" s="148" t="n"/>
      <c r="CP613" s="148" t="n"/>
      <c r="CQ613" s="148" t="n"/>
      <c r="CR613" s="148" t="n"/>
      <c r="CS613" s="148" t="n"/>
      <c r="CT613" s="148" t="n"/>
      <c r="CU613" s="148" t="n"/>
      <c r="CV613" s="148" t="n"/>
    </row>
    <row r="614">
      <c r="A614" s="162" t="n"/>
      <c r="B614" s="64" t="n"/>
      <c r="C614" s="129" t="n"/>
      <c r="D614" s="130" t="inlineStr"/>
      <c r="E614" s="150" t="inlineStr"/>
      <c r="F614" s="150" t="inlineStr"/>
      <c r="G614" s="150" t="n"/>
      <c r="H614" s="152" t="n"/>
      <c r="I614" s="152" t="n"/>
      <c r="J614" s="152" t="n"/>
      <c r="K614" s="152" t="n"/>
      <c r="L614" s="152" t="n"/>
      <c r="M614" s="152" t="n"/>
      <c r="N614" s="152" t="n"/>
      <c r="O614" s="152" t="n"/>
      <c r="P614" s="152" t="n"/>
      <c r="Q614" s="152" t="n"/>
      <c r="R614" s="152" t="n"/>
      <c r="S614" s="165" t="n"/>
      <c r="T614" s="152" t="n"/>
      <c r="U614" s="152" t="n"/>
      <c r="V614" s="152" t="n"/>
      <c r="W614" s="152" t="n"/>
      <c r="X614" s="152" t="n"/>
      <c r="Y614" s="152" t="n"/>
      <c r="Z614" s="152" t="n"/>
      <c r="AA614" s="152" t="n"/>
      <c r="AB614" s="152" t="n"/>
      <c r="AC614" s="152" t="n"/>
      <c r="AD614" s="152" t="n"/>
      <c r="AE614" s="152" t="n"/>
      <c r="AF614" s="152" t="n"/>
      <c r="AG614" s="152" t="n"/>
      <c r="AH614" s="152" t="n"/>
      <c r="AI614" s="152" t="n"/>
      <c r="AJ614" s="152" t="n"/>
      <c r="AK614" s="152" t="n"/>
      <c r="AL614" s="152" t="n"/>
      <c r="AM614" s="152" t="n"/>
      <c r="AN614" s="166" t="n"/>
      <c r="AO614" s="155" t="n"/>
      <c r="AP614" s="152" t="n"/>
      <c r="AQ614" s="152" t="n"/>
      <c r="AR614" s="152" t="n"/>
      <c r="AS614" s="152" t="n"/>
      <c r="AT614" s="152" t="n"/>
      <c r="AU614" s="155" t="n"/>
      <c r="AV614" s="152" t="n"/>
      <c r="AW614" s="152" t="n"/>
      <c r="AX614" s="152" t="n"/>
      <c r="AY614" s="152" t="n"/>
      <c r="AZ614" s="152" t="n"/>
      <c r="BA614" s="165" t="n"/>
      <c r="BB614" s="165" t="n"/>
      <c r="BC614" s="152" t="n"/>
      <c r="BD614" s="152" t="n"/>
      <c r="BE614" s="152" t="n"/>
      <c r="BF614" s="152" t="n"/>
      <c r="BG614" s="155" t="n"/>
      <c r="BH614" s="152" t="n"/>
      <c r="BI614" s="152" t="n"/>
      <c r="BJ614" s="152" t="n"/>
      <c r="BK614" s="152" t="n"/>
      <c r="BL614" s="152" t="n"/>
      <c r="BM614" s="152" t="n"/>
      <c r="BN614" s="152" t="n"/>
      <c r="BO614" s="152" t="n"/>
      <c r="BP614" s="155" t="n"/>
      <c r="BQ614" s="152" t="n"/>
      <c r="BR614" s="152" t="n"/>
      <c r="BS614" s="152" t="n"/>
      <c r="BT614" s="152" t="n"/>
      <c r="BU614" s="152" t="n"/>
      <c r="BV614" s="152" t="n"/>
      <c r="BW614" s="152" t="n"/>
      <c r="BX614" s="165" t="n"/>
      <c r="BY614" s="150" t="n"/>
      <c r="BZ614" s="150" t="n"/>
      <c r="CA614" s="150" t="n"/>
      <c r="CB614" s="174" t="n"/>
      <c r="CC614" s="156" t="n"/>
      <c r="CD614" s="156" t="n"/>
      <c r="CE614" s="167">
        <f>IFERROR(__xludf.DUMMYFUNCTION("""COMPUTED_VALUE"""),"")</f>
        <v/>
      </c>
      <c r="CF614" s="158">
        <f>IFERROR(__xludf.DUMMYFUNCTION("""COMPUTED_VALUE"""),"")</f>
        <v/>
      </c>
      <c r="CG614" s="148" t="n"/>
      <c r="CH614" s="148" t="n"/>
      <c r="CI614" s="148" t="n"/>
      <c r="CJ614" s="148" t="n"/>
      <c r="CK614" s="148" t="n"/>
      <c r="CL614" s="148" t="n"/>
      <c r="CM614" s="148" t="n"/>
      <c r="CN614" s="148" t="n"/>
      <c r="CO614" s="148" t="n"/>
      <c r="CP614" s="148" t="n"/>
      <c r="CQ614" s="148" t="n"/>
      <c r="CR614" s="148" t="n"/>
      <c r="CS614" s="148" t="n"/>
      <c r="CT614" s="148" t="n"/>
      <c r="CU614" s="148" t="n"/>
      <c r="CV614" s="148" t="n"/>
    </row>
    <row r="615">
      <c r="A615" s="162" t="n"/>
      <c r="B615" s="64" t="n"/>
      <c r="C615" s="129" t="n"/>
      <c r="D615" s="130" t="inlineStr"/>
      <c r="E615" s="150" t="inlineStr"/>
      <c r="F615" s="150" t="inlineStr"/>
      <c r="G615" s="150" t="n"/>
      <c r="H615" s="152" t="n"/>
      <c r="I615" s="152" t="n"/>
      <c r="J615" s="152" t="n"/>
      <c r="K615" s="152" t="n"/>
      <c r="L615" s="152" t="n"/>
      <c r="M615" s="152" t="n"/>
      <c r="N615" s="152" t="n"/>
      <c r="O615" s="152" t="n"/>
      <c r="P615" s="152" t="n"/>
      <c r="Q615" s="152" t="n"/>
      <c r="R615" s="152" t="n"/>
      <c r="S615" s="165" t="n"/>
      <c r="T615" s="152" t="n"/>
      <c r="U615" s="152" t="n"/>
      <c r="V615" s="152" t="n"/>
      <c r="W615" s="152" t="n"/>
      <c r="X615" s="152" t="n"/>
      <c r="Y615" s="152" t="n"/>
      <c r="Z615" s="152" t="n"/>
      <c r="AA615" s="152" t="n"/>
      <c r="AB615" s="152" t="n"/>
      <c r="AC615" s="152" t="n"/>
      <c r="AD615" s="152" t="n"/>
      <c r="AE615" s="152" t="n"/>
      <c r="AF615" s="152" t="n"/>
      <c r="AG615" s="152" t="n"/>
      <c r="AH615" s="152" t="n"/>
      <c r="AI615" s="152" t="n"/>
      <c r="AJ615" s="152" t="n"/>
      <c r="AK615" s="152" t="n"/>
      <c r="AL615" s="152" t="n"/>
      <c r="AM615" s="152" t="n"/>
      <c r="AN615" s="166" t="n"/>
      <c r="AO615" s="155" t="n"/>
      <c r="AP615" s="152" t="n"/>
      <c r="AQ615" s="152" t="n"/>
      <c r="AR615" s="152" t="n"/>
      <c r="AS615" s="152" t="n"/>
      <c r="AT615" s="152" t="n"/>
      <c r="AU615" s="155" t="n"/>
      <c r="AV615" s="152" t="n"/>
      <c r="AW615" s="152" t="n"/>
      <c r="AX615" s="152" t="n"/>
      <c r="AY615" s="152" t="n"/>
      <c r="AZ615" s="152" t="n"/>
      <c r="BA615" s="165" t="n"/>
      <c r="BB615" s="165" t="n"/>
      <c r="BC615" s="152" t="n"/>
      <c r="BD615" s="152" t="n"/>
      <c r="BE615" s="152" t="n"/>
      <c r="BF615" s="152" t="n"/>
      <c r="BG615" s="155" t="n"/>
      <c r="BH615" s="152" t="n"/>
      <c r="BI615" s="152" t="n"/>
      <c r="BJ615" s="152" t="n"/>
      <c r="BK615" s="152" t="n"/>
      <c r="BL615" s="152" t="n"/>
      <c r="BM615" s="152" t="n"/>
      <c r="BN615" s="152" t="n"/>
      <c r="BO615" s="152" t="n"/>
      <c r="BP615" s="155" t="n"/>
      <c r="BQ615" s="152" t="n"/>
      <c r="BR615" s="152" t="n"/>
      <c r="BS615" s="152" t="n"/>
      <c r="BT615" s="152" t="n"/>
      <c r="BU615" s="152" t="n"/>
      <c r="BV615" s="152" t="n"/>
      <c r="BW615" s="152" t="n"/>
      <c r="BX615" s="165" t="n"/>
      <c r="BY615" s="150" t="n"/>
      <c r="BZ615" s="150" t="n"/>
      <c r="CA615" s="150" t="n"/>
      <c r="CB615" s="174" t="n"/>
      <c r="CC615" s="156" t="n"/>
      <c r="CD615" s="156" t="n"/>
      <c r="CE615" s="167">
        <f>IFERROR(__xludf.DUMMYFUNCTION("""COMPUTED_VALUE"""),"")</f>
        <v/>
      </c>
      <c r="CF615" s="158">
        <f>IFERROR(__xludf.DUMMYFUNCTION("""COMPUTED_VALUE"""),"")</f>
        <v/>
      </c>
      <c r="CG615" s="148" t="n"/>
      <c r="CH615" s="148" t="n"/>
      <c r="CI615" s="148" t="n"/>
      <c r="CJ615" s="148" t="n"/>
      <c r="CK615" s="148" t="n"/>
      <c r="CL615" s="148" t="n"/>
      <c r="CM615" s="148" t="n"/>
      <c r="CN615" s="148" t="n"/>
      <c r="CO615" s="148" t="n"/>
      <c r="CP615" s="148" t="n"/>
      <c r="CQ615" s="148" t="n"/>
      <c r="CR615" s="148" t="n"/>
      <c r="CS615" s="148" t="n"/>
      <c r="CT615" s="148" t="n"/>
      <c r="CU615" s="148" t="n"/>
      <c r="CV615" s="148" t="n"/>
    </row>
    <row r="616">
      <c r="A616" s="162" t="n"/>
      <c r="B616" s="64" t="n"/>
      <c r="C616" s="129" t="n"/>
      <c r="D616" s="130" t="inlineStr"/>
      <c r="E616" s="150" t="inlineStr"/>
      <c r="F616" s="150" t="inlineStr"/>
      <c r="G616" s="150" t="n"/>
      <c r="H616" s="152" t="n"/>
      <c r="I616" s="152" t="n"/>
      <c r="J616" s="152" t="n"/>
      <c r="K616" s="152" t="n"/>
      <c r="L616" s="152" t="n"/>
      <c r="M616" s="152" t="n"/>
      <c r="N616" s="152" t="n"/>
      <c r="O616" s="152" t="n"/>
      <c r="P616" s="152" t="n"/>
      <c r="Q616" s="152" t="n"/>
      <c r="R616" s="152" t="n"/>
      <c r="S616" s="165" t="n"/>
      <c r="T616" s="152" t="n"/>
      <c r="U616" s="152" t="n"/>
      <c r="V616" s="152" t="n"/>
      <c r="W616" s="152" t="n"/>
      <c r="X616" s="152" t="n"/>
      <c r="Y616" s="152" t="n"/>
      <c r="Z616" s="152" t="n"/>
      <c r="AA616" s="152" t="n"/>
      <c r="AB616" s="152" t="n"/>
      <c r="AC616" s="152" t="n"/>
      <c r="AD616" s="152" t="n"/>
      <c r="AE616" s="152" t="n"/>
      <c r="AF616" s="152" t="n"/>
      <c r="AG616" s="152" t="n"/>
      <c r="AH616" s="152" t="n"/>
      <c r="AI616" s="152" t="n"/>
      <c r="AJ616" s="152" t="n"/>
      <c r="AK616" s="152" t="n"/>
      <c r="AL616" s="152" t="n"/>
      <c r="AM616" s="152" t="n"/>
      <c r="AN616" s="166" t="n"/>
      <c r="AO616" s="155" t="n"/>
      <c r="AP616" s="152" t="n"/>
      <c r="AQ616" s="152" t="n"/>
      <c r="AR616" s="152" t="n"/>
      <c r="AS616" s="152" t="n"/>
      <c r="AT616" s="152" t="n"/>
      <c r="AU616" s="155" t="n"/>
      <c r="AV616" s="152" t="n"/>
      <c r="AW616" s="152" t="n"/>
      <c r="AX616" s="152" t="n"/>
      <c r="AY616" s="152" t="n"/>
      <c r="AZ616" s="152" t="n"/>
      <c r="BA616" s="165" t="n"/>
      <c r="BB616" s="165" t="n"/>
      <c r="BC616" s="152" t="n"/>
      <c r="BD616" s="152" t="n"/>
      <c r="BE616" s="152" t="n"/>
      <c r="BF616" s="152" t="n"/>
      <c r="BG616" s="155" t="n"/>
      <c r="BH616" s="152" t="n"/>
      <c r="BI616" s="152" t="n"/>
      <c r="BJ616" s="152" t="n"/>
      <c r="BK616" s="152" t="n"/>
      <c r="BL616" s="152" t="n"/>
      <c r="BM616" s="152" t="n"/>
      <c r="BN616" s="152" t="n"/>
      <c r="BO616" s="152" t="n"/>
      <c r="BP616" s="155" t="n"/>
      <c r="BQ616" s="152" t="n"/>
      <c r="BR616" s="152" t="n"/>
      <c r="BS616" s="152" t="n"/>
      <c r="BT616" s="152" t="n"/>
      <c r="BU616" s="152" t="n"/>
      <c r="BV616" s="152" t="n"/>
      <c r="BW616" s="152" t="n"/>
      <c r="BX616" s="165" t="n"/>
      <c r="BY616" s="150" t="n"/>
      <c r="BZ616" s="150" t="n"/>
      <c r="CA616" s="150" t="n"/>
      <c r="CB616" s="174" t="n"/>
      <c r="CC616" s="156" t="n"/>
      <c r="CD616" s="156" t="n"/>
      <c r="CE616" s="167">
        <f>IFERROR(__xludf.DUMMYFUNCTION("""COMPUTED_VALUE"""),"")</f>
        <v/>
      </c>
      <c r="CF616" s="158">
        <f>IFERROR(__xludf.DUMMYFUNCTION("""COMPUTED_VALUE"""),"")</f>
        <v/>
      </c>
      <c r="CG616" s="148" t="n"/>
      <c r="CH616" s="148" t="n"/>
      <c r="CI616" s="148" t="n"/>
      <c r="CJ616" s="148" t="n"/>
      <c r="CK616" s="148" t="n"/>
      <c r="CL616" s="148" t="n"/>
      <c r="CM616" s="148" t="n"/>
      <c r="CN616" s="148" t="n"/>
      <c r="CO616" s="148" t="n"/>
      <c r="CP616" s="148" t="n"/>
      <c r="CQ616" s="148" t="n"/>
      <c r="CR616" s="148" t="n"/>
      <c r="CS616" s="148" t="n"/>
      <c r="CT616" s="148" t="n"/>
      <c r="CU616" s="148" t="n"/>
      <c r="CV616" s="148" t="n"/>
    </row>
    <row r="617">
      <c r="A617" s="162" t="n"/>
      <c r="B617" s="64" t="n"/>
      <c r="C617" s="129" t="n"/>
      <c r="D617" s="130" t="inlineStr"/>
      <c r="E617" s="150" t="inlineStr"/>
      <c r="F617" s="150" t="inlineStr"/>
      <c r="G617" s="150" t="n"/>
      <c r="H617" s="152" t="n"/>
      <c r="I617" s="152" t="n"/>
      <c r="J617" s="152" t="n"/>
      <c r="K617" s="152" t="n"/>
      <c r="L617" s="152" t="n"/>
      <c r="M617" s="152" t="n"/>
      <c r="N617" s="152" t="n"/>
      <c r="O617" s="152" t="n"/>
      <c r="P617" s="152" t="n"/>
      <c r="Q617" s="152" t="n"/>
      <c r="R617" s="152" t="n"/>
      <c r="S617" s="165" t="n"/>
      <c r="T617" s="152" t="n"/>
      <c r="U617" s="152" t="n"/>
      <c r="V617" s="152" t="n"/>
      <c r="W617" s="152" t="n"/>
      <c r="X617" s="152" t="n"/>
      <c r="Y617" s="152" t="n"/>
      <c r="Z617" s="152" t="n"/>
      <c r="AA617" s="152" t="n"/>
      <c r="AB617" s="152" t="n"/>
      <c r="AC617" s="152" t="n"/>
      <c r="AD617" s="152" t="n"/>
      <c r="AE617" s="152" t="n"/>
      <c r="AF617" s="152" t="n"/>
      <c r="AG617" s="152" t="n"/>
      <c r="AH617" s="152" t="n"/>
      <c r="AI617" s="152" t="n"/>
      <c r="AJ617" s="152" t="n"/>
      <c r="AK617" s="152" t="n"/>
      <c r="AL617" s="152" t="n"/>
      <c r="AM617" s="152" t="n"/>
      <c r="AN617" s="166" t="n"/>
      <c r="AO617" s="155" t="n"/>
      <c r="AP617" s="152" t="n"/>
      <c r="AQ617" s="152" t="n"/>
      <c r="AR617" s="152" t="n"/>
      <c r="AS617" s="152" t="n"/>
      <c r="AT617" s="152" t="n"/>
      <c r="AU617" s="155" t="n"/>
      <c r="AV617" s="152" t="n"/>
      <c r="AW617" s="152" t="n"/>
      <c r="AX617" s="152" t="n"/>
      <c r="AY617" s="152" t="n"/>
      <c r="AZ617" s="152" t="n"/>
      <c r="BA617" s="165" t="n"/>
      <c r="BB617" s="165" t="n"/>
      <c r="BC617" s="152" t="n"/>
      <c r="BD617" s="152" t="n"/>
      <c r="BE617" s="152" t="n"/>
      <c r="BF617" s="152" t="n"/>
      <c r="BG617" s="155" t="n"/>
      <c r="BH617" s="152" t="n"/>
      <c r="BI617" s="152" t="n"/>
      <c r="BJ617" s="152" t="n"/>
      <c r="BK617" s="152" t="n"/>
      <c r="BL617" s="152" t="n"/>
      <c r="BM617" s="152" t="n"/>
      <c r="BN617" s="152" t="n"/>
      <c r="BO617" s="152" t="n"/>
      <c r="BP617" s="155" t="n"/>
      <c r="BQ617" s="152" t="n"/>
      <c r="BR617" s="152" t="n"/>
      <c r="BS617" s="152" t="n"/>
      <c r="BT617" s="152" t="n"/>
      <c r="BU617" s="152" t="n"/>
      <c r="BV617" s="152" t="n"/>
      <c r="BW617" s="152" t="n"/>
      <c r="BX617" s="165" t="n"/>
      <c r="BY617" s="150" t="n"/>
      <c r="BZ617" s="150" t="n"/>
      <c r="CA617" s="150" t="n"/>
      <c r="CB617" s="174" t="n"/>
      <c r="CC617" s="156" t="n"/>
      <c r="CD617" s="156" t="n"/>
      <c r="CE617" s="167">
        <f>IFERROR(__xludf.DUMMYFUNCTION("""COMPUTED_VALUE"""),"")</f>
        <v/>
      </c>
      <c r="CF617" s="158">
        <f>IFERROR(__xludf.DUMMYFUNCTION("""COMPUTED_VALUE"""),"")</f>
        <v/>
      </c>
      <c r="CG617" s="148" t="n"/>
      <c r="CH617" s="148" t="n"/>
      <c r="CI617" s="148" t="n"/>
      <c r="CJ617" s="148" t="n"/>
      <c r="CK617" s="148" t="n"/>
      <c r="CL617" s="148" t="n"/>
      <c r="CM617" s="148" t="n"/>
      <c r="CN617" s="148" t="n"/>
      <c r="CO617" s="148" t="n"/>
      <c r="CP617" s="148" t="n"/>
      <c r="CQ617" s="148" t="n"/>
      <c r="CR617" s="148" t="n"/>
      <c r="CS617" s="148" t="n"/>
      <c r="CT617" s="148" t="n"/>
      <c r="CU617" s="148" t="n"/>
      <c r="CV617" s="148" t="n"/>
    </row>
    <row r="618">
      <c r="A618" s="162" t="n"/>
      <c r="B618" s="64" t="n"/>
      <c r="C618" s="129" t="n"/>
      <c r="D618" s="130" t="inlineStr"/>
      <c r="E618" s="150" t="inlineStr"/>
      <c r="F618" s="150" t="inlineStr"/>
      <c r="G618" s="150" t="n"/>
      <c r="H618" s="152" t="n"/>
      <c r="I618" s="152" t="n"/>
      <c r="J618" s="152" t="n"/>
      <c r="K618" s="152" t="n"/>
      <c r="L618" s="152" t="n"/>
      <c r="M618" s="152" t="n"/>
      <c r="N618" s="152" t="n"/>
      <c r="O618" s="152" t="n"/>
      <c r="P618" s="152" t="n"/>
      <c r="Q618" s="152" t="n"/>
      <c r="R618" s="152" t="n"/>
      <c r="S618" s="165" t="n"/>
      <c r="T618" s="152" t="n"/>
      <c r="U618" s="152" t="n"/>
      <c r="V618" s="152" t="n"/>
      <c r="W618" s="152" t="n"/>
      <c r="X618" s="152" t="n"/>
      <c r="Y618" s="152" t="n"/>
      <c r="Z618" s="152" t="n"/>
      <c r="AA618" s="152" t="n"/>
      <c r="AB618" s="152" t="n"/>
      <c r="AC618" s="152" t="n"/>
      <c r="AD618" s="152" t="n"/>
      <c r="AE618" s="152" t="n"/>
      <c r="AF618" s="152" t="n"/>
      <c r="AG618" s="152" t="n"/>
      <c r="AH618" s="152" t="n"/>
      <c r="AI618" s="152" t="n"/>
      <c r="AJ618" s="152" t="n"/>
      <c r="AK618" s="152" t="n"/>
      <c r="AL618" s="152" t="n"/>
      <c r="AM618" s="152" t="n"/>
      <c r="AN618" s="166" t="n"/>
      <c r="AO618" s="155" t="n"/>
      <c r="AP618" s="152" t="n"/>
      <c r="AQ618" s="152" t="n"/>
      <c r="AR618" s="152" t="n"/>
      <c r="AS618" s="152" t="n"/>
      <c r="AT618" s="152" t="n"/>
      <c r="AU618" s="155" t="n"/>
      <c r="AV618" s="152" t="n"/>
      <c r="AW618" s="152" t="n"/>
      <c r="AX618" s="152" t="n"/>
      <c r="AY618" s="152" t="n"/>
      <c r="AZ618" s="152" t="n"/>
      <c r="BA618" s="165" t="n"/>
      <c r="BB618" s="165" t="n"/>
      <c r="BC618" s="152" t="n"/>
      <c r="BD618" s="152" t="n"/>
      <c r="BE618" s="152" t="n"/>
      <c r="BF618" s="152" t="n"/>
      <c r="BG618" s="155" t="n"/>
      <c r="BH618" s="152" t="n"/>
      <c r="BI618" s="152" t="n"/>
      <c r="BJ618" s="152" t="n"/>
      <c r="BK618" s="152" t="n"/>
      <c r="BL618" s="152" t="n"/>
      <c r="BM618" s="152" t="n"/>
      <c r="BN618" s="152" t="n"/>
      <c r="BO618" s="152" t="n"/>
      <c r="BP618" s="155" t="n"/>
      <c r="BQ618" s="152" t="n"/>
      <c r="BR618" s="152" t="n"/>
      <c r="BS618" s="152" t="n"/>
      <c r="BT618" s="152" t="n"/>
      <c r="BU618" s="152" t="n"/>
      <c r="BV618" s="152" t="n"/>
      <c r="BW618" s="152" t="n"/>
      <c r="BX618" s="165" t="n"/>
      <c r="BY618" s="150" t="n"/>
      <c r="BZ618" s="150" t="n"/>
      <c r="CA618" s="150" t="n"/>
      <c r="CB618" s="174" t="n"/>
      <c r="CC618" s="156" t="n"/>
      <c r="CD618" s="156" t="n"/>
      <c r="CE618" s="167">
        <f>IFERROR(__xludf.DUMMYFUNCTION("""COMPUTED_VALUE"""),"")</f>
        <v/>
      </c>
      <c r="CF618" s="158">
        <f>IFERROR(__xludf.DUMMYFUNCTION("""COMPUTED_VALUE"""),"")</f>
        <v/>
      </c>
      <c r="CG618" s="148" t="n"/>
      <c r="CH618" s="148" t="n"/>
      <c r="CI618" s="148" t="n"/>
      <c r="CJ618" s="148" t="n"/>
      <c r="CK618" s="148" t="n"/>
      <c r="CL618" s="148" t="n"/>
      <c r="CM618" s="148" t="n"/>
      <c r="CN618" s="148" t="n"/>
      <c r="CO618" s="148" t="n"/>
      <c r="CP618" s="148" t="n"/>
      <c r="CQ618" s="148" t="n"/>
      <c r="CR618" s="148" t="n"/>
      <c r="CS618" s="148" t="n"/>
      <c r="CT618" s="148" t="n"/>
      <c r="CU618" s="148" t="n"/>
      <c r="CV618" s="148" t="n"/>
    </row>
    <row r="619">
      <c r="A619" s="162" t="n"/>
      <c r="B619" s="64" t="n"/>
      <c r="C619" s="129" t="n"/>
      <c r="D619" s="130" t="inlineStr"/>
      <c r="E619" s="150" t="inlineStr"/>
      <c r="F619" s="150" t="inlineStr"/>
      <c r="G619" s="150" t="n"/>
      <c r="H619" s="152" t="n"/>
      <c r="I619" s="152" t="n"/>
      <c r="J619" s="152" t="n"/>
      <c r="K619" s="152" t="n"/>
      <c r="L619" s="152" t="n"/>
      <c r="M619" s="152" t="n"/>
      <c r="N619" s="152" t="n"/>
      <c r="O619" s="152" t="n"/>
      <c r="P619" s="152" t="n"/>
      <c r="Q619" s="152" t="n"/>
      <c r="R619" s="152" t="n"/>
      <c r="S619" s="165" t="n"/>
      <c r="T619" s="152" t="n"/>
      <c r="U619" s="152" t="n"/>
      <c r="V619" s="152" t="n"/>
      <c r="W619" s="152" t="n"/>
      <c r="X619" s="152" t="n"/>
      <c r="Y619" s="152" t="n"/>
      <c r="Z619" s="152" t="n"/>
      <c r="AA619" s="152" t="n"/>
      <c r="AB619" s="152" t="n"/>
      <c r="AC619" s="152" t="n"/>
      <c r="AD619" s="152" t="n"/>
      <c r="AE619" s="152" t="n"/>
      <c r="AF619" s="152" t="n"/>
      <c r="AG619" s="152" t="n"/>
      <c r="AH619" s="152" t="n"/>
      <c r="AI619" s="152" t="n"/>
      <c r="AJ619" s="152" t="n"/>
      <c r="AK619" s="152" t="n"/>
      <c r="AL619" s="152" t="n"/>
      <c r="AM619" s="152" t="n"/>
      <c r="AN619" s="166" t="n"/>
      <c r="AO619" s="155" t="n"/>
      <c r="AP619" s="152" t="n"/>
      <c r="AQ619" s="152" t="n"/>
      <c r="AR619" s="152" t="n"/>
      <c r="AS619" s="152" t="n"/>
      <c r="AT619" s="152" t="n"/>
      <c r="AU619" s="155" t="n"/>
      <c r="AV619" s="152" t="n"/>
      <c r="AW619" s="152" t="n"/>
      <c r="AX619" s="152" t="n"/>
      <c r="AY619" s="152" t="n"/>
      <c r="AZ619" s="152" t="n"/>
      <c r="BA619" s="165" t="n"/>
      <c r="BB619" s="165" t="n"/>
      <c r="BC619" s="152" t="n"/>
      <c r="BD619" s="152" t="n"/>
      <c r="BE619" s="152" t="n"/>
      <c r="BF619" s="152" t="n"/>
      <c r="BG619" s="155" t="n"/>
      <c r="BH619" s="152" t="n"/>
      <c r="BI619" s="152" t="n"/>
      <c r="BJ619" s="152" t="n"/>
      <c r="BK619" s="152" t="n"/>
      <c r="BL619" s="152" t="n"/>
      <c r="BM619" s="152" t="n"/>
      <c r="BN619" s="152" t="n"/>
      <c r="BO619" s="152" t="n"/>
      <c r="BP619" s="155" t="n"/>
      <c r="BQ619" s="152" t="n"/>
      <c r="BR619" s="152" t="n"/>
      <c r="BS619" s="152" t="n"/>
      <c r="BT619" s="152" t="n"/>
      <c r="BU619" s="152" t="n"/>
      <c r="BV619" s="152" t="n"/>
      <c r="BW619" s="152" t="n"/>
      <c r="BX619" s="165" t="n"/>
      <c r="BY619" s="150" t="n"/>
      <c r="BZ619" s="150" t="n"/>
      <c r="CA619" s="150" t="n"/>
      <c r="CB619" s="174" t="n"/>
      <c r="CC619" s="156" t="n"/>
      <c r="CD619" s="156" t="n"/>
      <c r="CE619" s="167">
        <f>IFERROR(__xludf.DUMMYFUNCTION("""COMPUTED_VALUE"""),"")</f>
        <v/>
      </c>
      <c r="CF619" s="158">
        <f>IFERROR(__xludf.DUMMYFUNCTION("""COMPUTED_VALUE"""),"")</f>
        <v/>
      </c>
      <c r="CG619" s="148" t="n"/>
      <c r="CH619" s="148" t="n"/>
      <c r="CI619" s="148" t="n"/>
      <c r="CJ619" s="148" t="n"/>
      <c r="CK619" s="148" t="n"/>
      <c r="CL619" s="148" t="n"/>
      <c r="CM619" s="148" t="n"/>
      <c r="CN619" s="148" t="n"/>
      <c r="CO619" s="148" t="n"/>
      <c r="CP619" s="148" t="n"/>
      <c r="CQ619" s="148" t="n"/>
      <c r="CR619" s="148" t="n"/>
      <c r="CS619" s="148" t="n"/>
      <c r="CT619" s="148" t="n"/>
      <c r="CU619" s="148" t="n"/>
      <c r="CV619" s="148" t="n"/>
    </row>
    <row r="620">
      <c r="A620" s="162" t="n"/>
      <c r="B620" s="64" t="n"/>
      <c r="C620" s="129" t="n"/>
      <c r="D620" s="130" t="inlineStr"/>
      <c r="E620" s="150" t="inlineStr"/>
      <c r="F620" s="150" t="inlineStr"/>
      <c r="G620" s="150" t="n"/>
      <c r="H620" s="152" t="n"/>
      <c r="I620" s="152" t="n"/>
      <c r="J620" s="152" t="n"/>
      <c r="K620" s="152" t="n"/>
      <c r="L620" s="152" t="n"/>
      <c r="M620" s="152" t="n"/>
      <c r="N620" s="152" t="n"/>
      <c r="O620" s="152" t="n"/>
      <c r="P620" s="152" t="n"/>
      <c r="Q620" s="152" t="n"/>
      <c r="R620" s="152" t="n"/>
      <c r="S620" s="165" t="n"/>
      <c r="T620" s="152" t="n"/>
      <c r="U620" s="152" t="n"/>
      <c r="V620" s="152" t="n"/>
      <c r="W620" s="152" t="n"/>
      <c r="X620" s="152" t="n"/>
      <c r="Y620" s="152" t="n"/>
      <c r="Z620" s="152" t="n"/>
      <c r="AA620" s="152" t="n"/>
      <c r="AB620" s="152" t="n"/>
      <c r="AC620" s="152" t="n"/>
      <c r="AD620" s="152" t="n"/>
      <c r="AE620" s="152" t="n"/>
      <c r="AF620" s="152" t="n"/>
      <c r="AG620" s="152" t="n"/>
      <c r="AH620" s="152" t="n"/>
      <c r="AI620" s="152" t="n"/>
      <c r="AJ620" s="152" t="n"/>
      <c r="AK620" s="152" t="n"/>
      <c r="AL620" s="152" t="n"/>
      <c r="AM620" s="152" t="n"/>
      <c r="AN620" s="166" t="n"/>
      <c r="AO620" s="155" t="n"/>
      <c r="AP620" s="152" t="n"/>
      <c r="AQ620" s="152" t="n"/>
      <c r="AR620" s="152" t="n"/>
      <c r="AS620" s="152" t="n"/>
      <c r="AT620" s="152" t="n"/>
      <c r="AU620" s="155" t="n"/>
      <c r="AV620" s="152" t="n"/>
      <c r="AW620" s="152" t="n"/>
      <c r="AX620" s="152" t="n"/>
      <c r="AY620" s="152" t="n"/>
      <c r="AZ620" s="152" t="n"/>
      <c r="BA620" s="165" t="n"/>
      <c r="BB620" s="165" t="n"/>
      <c r="BC620" s="152" t="n"/>
      <c r="BD620" s="152" t="n"/>
      <c r="BE620" s="152" t="n"/>
      <c r="BF620" s="152" t="n"/>
      <c r="BG620" s="155" t="n"/>
      <c r="BH620" s="152" t="n"/>
      <c r="BI620" s="152" t="n"/>
      <c r="BJ620" s="152" t="n"/>
      <c r="BK620" s="152" t="n"/>
      <c r="BL620" s="152" t="n"/>
      <c r="BM620" s="152" t="n"/>
      <c r="BN620" s="152" t="n"/>
      <c r="BO620" s="152" t="n"/>
      <c r="BP620" s="155" t="n"/>
      <c r="BQ620" s="152" t="n"/>
      <c r="BR620" s="152" t="n"/>
      <c r="BS620" s="152" t="n"/>
      <c r="BT620" s="152" t="n"/>
      <c r="BU620" s="152" t="n"/>
      <c r="BV620" s="152" t="n"/>
      <c r="BW620" s="152" t="n"/>
      <c r="BX620" s="165" t="n"/>
      <c r="BY620" s="150" t="n"/>
      <c r="BZ620" s="150" t="n"/>
      <c r="CA620" s="150" t="n"/>
      <c r="CB620" s="174" t="n"/>
      <c r="CC620" s="156" t="n"/>
      <c r="CD620" s="156" t="n"/>
      <c r="CE620" s="167">
        <f>IFERROR(__xludf.DUMMYFUNCTION("""COMPUTED_VALUE"""),"")</f>
        <v/>
      </c>
      <c r="CF620" s="158">
        <f>IFERROR(__xludf.DUMMYFUNCTION("""COMPUTED_VALUE"""),"")</f>
        <v/>
      </c>
      <c r="CG620" s="148" t="n"/>
      <c r="CH620" s="148" t="n"/>
      <c r="CI620" s="148" t="n"/>
      <c r="CJ620" s="148" t="n"/>
      <c r="CK620" s="148" t="n"/>
      <c r="CL620" s="148" t="n"/>
      <c r="CM620" s="148" t="n"/>
      <c r="CN620" s="148" t="n"/>
      <c r="CO620" s="148" t="n"/>
      <c r="CP620" s="148" t="n"/>
      <c r="CQ620" s="148" t="n"/>
      <c r="CR620" s="148" t="n"/>
      <c r="CS620" s="148" t="n"/>
      <c r="CT620" s="148" t="n"/>
      <c r="CU620" s="148" t="n"/>
      <c r="CV620" s="148" t="n"/>
    </row>
    <row r="621">
      <c r="A621" s="162" t="n"/>
      <c r="B621" s="64" t="n"/>
      <c r="C621" s="129" t="n"/>
      <c r="D621" s="130" t="inlineStr"/>
      <c r="E621" s="150" t="inlineStr"/>
      <c r="F621" s="150" t="inlineStr"/>
      <c r="G621" s="150" t="n"/>
      <c r="H621" s="152" t="n"/>
      <c r="I621" s="152" t="n"/>
      <c r="J621" s="152" t="n"/>
      <c r="K621" s="152" t="n"/>
      <c r="L621" s="152" t="n"/>
      <c r="M621" s="152" t="n"/>
      <c r="N621" s="152" t="n"/>
      <c r="O621" s="152" t="n"/>
      <c r="P621" s="152" t="n"/>
      <c r="Q621" s="152" t="n"/>
      <c r="R621" s="152" t="n"/>
      <c r="S621" s="165" t="n"/>
      <c r="T621" s="152" t="n"/>
      <c r="U621" s="152" t="n"/>
      <c r="V621" s="152" t="n"/>
      <c r="W621" s="152" t="n"/>
      <c r="X621" s="152" t="n"/>
      <c r="Y621" s="152" t="n"/>
      <c r="Z621" s="152" t="n"/>
      <c r="AA621" s="152" t="n"/>
      <c r="AB621" s="152" t="n"/>
      <c r="AC621" s="152" t="n"/>
      <c r="AD621" s="152" t="n"/>
      <c r="AE621" s="152" t="n"/>
      <c r="AF621" s="152" t="n"/>
      <c r="AG621" s="152" t="n"/>
      <c r="AH621" s="152" t="n"/>
      <c r="AI621" s="152" t="n"/>
      <c r="AJ621" s="152" t="n"/>
      <c r="AK621" s="152" t="n"/>
      <c r="AL621" s="152" t="n"/>
      <c r="AM621" s="152" t="n"/>
      <c r="AN621" s="166" t="n"/>
      <c r="AO621" s="155" t="n"/>
      <c r="AP621" s="152" t="n"/>
      <c r="AQ621" s="152" t="n"/>
      <c r="AR621" s="152" t="n"/>
      <c r="AS621" s="152" t="n"/>
      <c r="AT621" s="152" t="n"/>
      <c r="AU621" s="155" t="n"/>
      <c r="AV621" s="152" t="n"/>
      <c r="AW621" s="152" t="n"/>
      <c r="AX621" s="152" t="n"/>
      <c r="AY621" s="152" t="n"/>
      <c r="AZ621" s="152" t="n"/>
      <c r="BA621" s="165" t="n"/>
      <c r="BB621" s="165" t="n"/>
      <c r="BC621" s="152" t="n"/>
      <c r="BD621" s="152" t="n"/>
      <c r="BE621" s="152" t="n"/>
      <c r="BF621" s="152" t="n"/>
      <c r="BG621" s="155" t="n"/>
      <c r="BH621" s="152" t="n"/>
      <c r="BI621" s="152" t="n"/>
      <c r="BJ621" s="152" t="n"/>
      <c r="BK621" s="152" t="n"/>
      <c r="BL621" s="152" t="n"/>
      <c r="BM621" s="152" t="n"/>
      <c r="BN621" s="152" t="n"/>
      <c r="BO621" s="152" t="n"/>
      <c r="BP621" s="155" t="n"/>
      <c r="BQ621" s="152" t="n"/>
      <c r="BR621" s="152" t="n"/>
      <c r="BS621" s="152" t="n"/>
      <c r="BT621" s="152" t="n"/>
      <c r="BU621" s="152" t="n"/>
      <c r="BV621" s="152" t="n"/>
      <c r="BW621" s="152" t="n"/>
      <c r="BX621" s="165" t="n"/>
      <c r="BY621" s="150" t="n"/>
      <c r="BZ621" s="150" t="n"/>
      <c r="CA621" s="150" t="n"/>
      <c r="CB621" s="174" t="n"/>
      <c r="CC621" s="156" t="n"/>
      <c r="CD621" s="156" t="n"/>
      <c r="CE621" s="167">
        <f>IFERROR(__xludf.DUMMYFUNCTION("""COMPUTED_VALUE"""),"")</f>
        <v/>
      </c>
      <c r="CF621" s="158">
        <f>IFERROR(__xludf.DUMMYFUNCTION("""COMPUTED_VALUE"""),"")</f>
        <v/>
      </c>
      <c r="CG621" s="148" t="n"/>
      <c r="CH621" s="148" t="n"/>
      <c r="CI621" s="148" t="n"/>
      <c r="CJ621" s="148" t="n"/>
      <c r="CK621" s="148" t="n"/>
      <c r="CL621" s="148" t="n"/>
      <c r="CM621" s="148" t="n"/>
      <c r="CN621" s="148" t="n"/>
      <c r="CO621" s="148" t="n"/>
      <c r="CP621" s="148" t="n"/>
      <c r="CQ621" s="148" t="n"/>
      <c r="CR621" s="148" t="n"/>
      <c r="CS621" s="148" t="n"/>
      <c r="CT621" s="148" t="n"/>
      <c r="CU621" s="148" t="n"/>
      <c r="CV621" s="148" t="n"/>
    </row>
    <row r="622">
      <c r="A622" s="162" t="n"/>
      <c r="B622" s="64" t="n"/>
      <c r="C622" s="129" t="n"/>
      <c r="D622" s="130" t="inlineStr"/>
      <c r="E622" s="150" t="inlineStr"/>
      <c r="F622" s="150" t="inlineStr"/>
      <c r="G622" s="150" t="n"/>
      <c r="H622" s="152" t="n"/>
      <c r="I622" s="152" t="n"/>
      <c r="J622" s="152" t="n"/>
      <c r="K622" s="152" t="n"/>
      <c r="L622" s="152" t="n"/>
      <c r="M622" s="152" t="n"/>
      <c r="N622" s="152" t="n"/>
      <c r="O622" s="152" t="n"/>
      <c r="P622" s="152" t="n"/>
      <c r="Q622" s="152" t="n"/>
      <c r="R622" s="152" t="n"/>
      <c r="S622" s="165" t="n"/>
      <c r="T622" s="152" t="n"/>
      <c r="U622" s="152" t="n"/>
      <c r="V622" s="152" t="n"/>
      <c r="W622" s="152" t="n"/>
      <c r="X622" s="152" t="n"/>
      <c r="Y622" s="152" t="n"/>
      <c r="Z622" s="152" t="n"/>
      <c r="AA622" s="152" t="n"/>
      <c r="AB622" s="152" t="n"/>
      <c r="AC622" s="152" t="n"/>
      <c r="AD622" s="152" t="n"/>
      <c r="AE622" s="152" t="n"/>
      <c r="AF622" s="152" t="n"/>
      <c r="AG622" s="152" t="n"/>
      <c r="AH622" s="152" t="n"/>
      <c r="AI622" s="152" t="n"/>
      <c r="AJ622" s="152" t="n"/>
      <c r="AK622" s="152" t="n"/>
      <c r="AL622" s="152" t="n"/>
      <c r="AM622" s="152" t="n"/>
      <c r="AN622" s="166" t="n"/>
      <c r="AO622" s="155" t="n"/>
      <c r="AP622" s="152" t="n"/>
      <c r="AQ622" s="152" t="n"/>
      <c r="AR622" s="152" t="n"/>
      <c r="AS622" s="152" t="n"/>
      <c r="AT622" s="152" t="n"/>
      <c r="AU622" s="155" t="n"/>
      <c r="AV622" s="152" t="n"/>
      <c r="AW622" s="152" t="n"/>
      <c r="AX622" s="152" t="n"/>
      <c r="AY622" s="152" t="n"/>
      <c r="AZ622" s="152" t="n"/>
      <c r="BA622" s="165" t="n"/>
      <c r="BB622" s="165" t="n"/>
      <c r="BC622" s="152" t="n"/>
      <c r="BD622" s="152" t="n"/>
      <c r="BE622" s="152" t="n"/>
      <c r="BF622" s="152" t="n"/>
      <c r="BG622" s="155" t="n"/>
      <c r="BH622" s="152" t="n"/>
      <c r="BI622" s="152" t="n"/>
      <c r="BJ622" s="152" t="n"/>
      <c r="BK622" s="152" t="n"/>
      <c r="BL622" s="152" t="n"/>
      <c r="BM622" s="152" t="n"/>
      <c r="BN622" s="152" t="n"/>
      <c r="BO622" s="152" t="n"/>
      <c r="BP622" s="155" t="n"/>
      <c r="BQ622" s="152" t="n"/>
      <c r="BR622" s="152" t="n"/>
      <c r="BS622" s="152" t="n"/>
      <c r="BT622" s="152" t="n"/>
      <c r="BU622" s="152" t="n"/>
      <c r="BV622" s="152" t="n"/>
      <c r="BW622" s="152" t="n"/>
      <c r="BX622" s="165" t="n"/>
      <c r="BY622" s="150" t="n"/>
      <c r="BZ622" s="150" t="n"/>
      <c r="CA622" s="150" t="n"/>
      <c r="CB622" s="174" t="n"/>
      <c r="CC622" s="156" t="n"/>
      <c r="CD622" s="156" t="n"/>
      <c r="CE622" s="167">
        <f>IFERROR(__xludf.DUMMYFUNCTION("""COMPUTED_VALUE"""),"")</f>
        <v/>
      </c>
      <c r="CF622" s="158">
        <f>IFERROR(__xludf.DUMMYFUNCTION("""COMPUTED_VALUE"""),"")</f>
        <v/>
      </c>
      <c r="CG622" s="148" t="n"/>
      <c r="CH622" s="148" t="n"/>
      <c r="CI622" s="148" t="n"/>
      <c r="CJ622" s="148" t="n"/>
      <c r="CK622" s="148" t="n"/>
      <c r="CL622" s="148" t="n"/>
      <c r="CM622" s="148" t="n"/>
      <c r="CN622" s="148" t="n"/>
      <c r="CO622" s="148" t="n"/>
      <c r="CP622" s="148" t="n"/>
      <c r="CQ622" s="148" t="n"/>
      <c r="CR622" s="148" t="n"/>
      <c r="CS622" s="148" t="n"/>
      <c r="CT622" s="148" t="n"/>
      <c r="CU622" s="148" t="n"/>
      <c r="CV622" s="148" t="n"/>
    </row>
    <row r="623">
      <c r="A623" s="162" t="n"/>
      <c r="B623" s="64" t="n"/>
      <c r="C623" s="129" t="n"/>
      <c r="D623" s="130" t="inlineStr"/>
      <c r="E623" s="150" t="inlineStr"/>
      <c r="F623" s="150" t="inlineStr"/>
      <c r="G623" s="150" t="n"/>
      <c r="H623" s="152" t="n"/>
      <c r="I623" s="152" t="n"/>
      <c r="J623" s="152" t="n"/>
      <c r="K623" s="152" t="n"/>
      <c r="L623" s="152" t="n"/>
      <c r="M623" s="152" t="n"/>
      <c r="N623" s="152" t="n"/>
      <c r="O623" s="152" t="n"/>
      <c r="P623" s="152" t="n"/>
      <c r="Q623" s="152" t="n"/>
      <c r="R623" s="152" t="n"/>
      <c r="S623" s="165" t="n"/>
      <c r="T623" s="152" t="n"/>
      <c r="U623" s="152" t="n"/>
      <c r="V623" s="152" t="n"/>
      <c r="W623" s="152" t="n"/>
      <c r="X623" s="152" t="n"/>
      <c r="Y623" s="152" t="n"/>
      <c r="Z623" s="152" t="n"/>
      <c r="AA623" s="152" t="n"/>
      <c r="AB623" s="152" t="n"/>
      <c r="AC623" s="152" t="n"/>
      <c r="AD623" s="152" t="n"/>
      <c r="AE623" s="152" t="n"/>
      <c r="AF623" s="152" t="n"/>
      <c r="AG623" s="152" t="n"/>
      <c r="AH623" s="152" t="n"/>
      <c r="AI623" s="152" t="n"/>
      <c r="AJ623" s="152" t="n"/>
      <c r="AK623" s="152" t="n"/>
      <c r="AL623" s="152" t="n"/>
      <c r="AM623" s="152" t="n"/>
      <c r="AN623" s="166" t="n"/>
      <c r="AO623" s="155" t="n"/>
      <c r="AP623" s="152" t="n"/>
      <c r="AQ623" s="152" t="n"/>
      <c r="AR623" s="152" t="n"/>
      <c r="AS623" s="152" t="n"/>
      <c r="AT623" s="152" t="n"/>
      <c r="AU623" s="155" t="n"/>
      <c r="AV623" s="152" t="n"/>
      <c r="AW623" s="152" t="n"/>
      <c r="AX623" s="152" t="n"/>
      <c r="AY623" s="152" t="n"/>
      <c r="AZ623" s="152" t="n"/>
      <c r="BA623" s="165" t="n"/>
      <c r="BB623" s="165" t="n"/>
      <c r="BC623" s="152" t="n"/>
      <c r="BD623" s="152" t="n"/>
      <c r="BE623" s="152" t="n"/>
      <c r="BF623" s="152" t="n"/>
      <c r="BG623" s="155" t="n"/>
      <c r="BH623" s="152" t="n"/>
      <c r="BI623" s="152" t="n"/>
      <c r="BJ623" s="152" t="n"/>
      <c r="BK623" s="152" t="n"/>
      <c r="BL623" s="152" t="n"/>
      <c r="BM623" s="152" t="n"/>
      <c r="BN623" s="152" t="n"/>
      <c r="BO623" s="152" t="n"/>
      <c r="BP623" s="155" t="n"/>
      <c r="BQ623" s="152" t="n"/>
      <c r="BR623" s="152" t="n"/>
      <c r="BS623" s="152" t="n"/>
      <c r="BT623" s="152" t="n"/>
      <c r="BU623" s="152" t="n"/>
      <c r="BV623" s="152" t="n"/>
      <c r="BW623" s="152" t="n"/>
      <c r="BX623" s="165" t="n"/>
      <c r="BY623" s="150" t="n"/>
      <c r="BZ623" s="150" t="n"/>
      <c r="CA623" s="150" t="n"/>
      <c r="CB623" s="174" t="n"/>
      <c r="CC623" s="156" t="n"/>
      <c r="CD623" s="156" t="n"/>
      <c r="CE623" s="167">
        <f>IFERROR(__xludf.DUMMYFUNCTION("""COMPUTED_VALUE"""),"")</f>
        <v/>
      </c>
      <c r="CF623" s="158">
        <f>IFERROR(__xludf.DUMMYFUNCTION("""COMPUTED_VALUE"""),"")</f>
        <v/>
      </c>
      <c r="CG623" s="148" t="n"/>
      <c r="CH623" s="148" t="n"/>
      <c r="CI623" s="148" t="n"/>
      <c r="CJ623" s="148" t="n"/>
      <c r="CK623" s="148" t="n"/>
      <c r="CL623" s="148" t="n"/>
      <c r="CM623" s="148" t="n"/>
      <c r="CN623" s="148" t="n"/>
      <c r="CO623" s="148" t="n"/>
      <c r="CP623" s="148" t="n"/>
      <c r="CQ623" s="148" t="n"/>
      <c r="CR623" s="148" t="n"/>
      <c r="CS623" s="148" t="n"/>
      <c r="CT623" s="148" t="n"/>
      <c r="CU623" s="148" t="n"/>
      <c r="CV623" s="148" t="n"/>
    </row>
    <row r="624">
      <c r="A624" s="162" t="n"/>
      <c r="B624" s="64" t="n"/>
      <c r="C624" s="129" t="n"/>
      <c r="D624" s="130" t="inlineStr"/>
      <c r="E624" s="150" t="inlineStr"/>
      <c r="F624" s="150" t="inlineStr"/>
      <c r="G624" s="150" t="n"/>
      <c r="H624" s="152" t="n"/>
      <c r="I624" s="152" t="n"/>
      <c r="J624" s="152" t="n"/>
      <c r="K624" s="152" t="n"/>
      <c r="L624" s="152" t="n"/>
      <c r="M624" s="152" t="n"/>
      <c r="N624" s="152" t="n"/>
      <c r="O624" s="152" t="n"/>
      <c r="P624" s="152" t="n"/>
      <c r="Q624" s="152" t="n"/>
      <c r="R624" s="152" t="n"/>
      <c r="S624" s="165" t="n"/>
      <c r="T624" s="152" t="n"/>
      <c r="U624" s="152" t="n"/>
      <c r="V624" s="152" t="n"/>
      <c r="W624" s="152" t="n"/>
      <c r="X624" s="152" t="n"/>
      <c r="Y624" s="152" t="n"/>
      <c r="Z624" s="152" t="n"/>
      <c r="AA624" s="152" t="n"/>
      <c r="AB624" s="152" t="n"/>
      <c r="AC624" s="152" t="n"/>
      <c r="AD624" s="152" t="n"/>
      <c r="AE624" s="152" t="n"/>
      <c r="AF624" s="152" t="n"/>
      <c r="AG624" s="152" t="n"/>
      <c r="AH624" s="152" t="n"/>
      <c r="AI624" s="152" t="n"/>
      <c r="AJ624" s="152" t="n"/>
      <c r="AK624" s="152" t="n"/>
      <c r="AL624" s="152" t="n"/>
      <c r="AM624" s="152" t="n"/>
      <c r="AN624" s="166" t="n"/>
      <c r="AO624" s="155" t="n"/>
      <c r="AP624" s="152" t="n"/>
      <c r="AQ624" s="152" t="n"/>
      <c r="AR624" s="152" t="n"/>
      <c r="AS624" s="152" t="n"/>
      <c r="AT624" s="152" t="n"/>
      <c r="AU624" s="155" t="n"/>
      <c r="AV624" s="152" t="n"/>
      <c r="AW624" s="152" t="n"/>
      <c r="AX624" s="152" t="n"/>
      <c r="AY624" s="152" t="n"/>
      <c r="AZ624" s="152" t="n"/>
      <c r="BA624" s="165" t="n"/>
      <c r="BB624" s="165" t="n"/>
      <c r="BC624" s="152" t="n"/>
      <c r="BD624" s="152" t="n"/>
      <c r="BE624" s="152" t="n"/>
      <c r="BF624" s="152" t="n"/>
      <c r="BG624" s="155" t="n"/>
      <c r="BH624" s="152" t="n"/>
      <c r="BI624" s="152" t="n"/>
      <c r="BJ624" s="152" t="n"/>
      <c r="BK624" s="152" t="n"/>
      <c r="BL624" s="152" t="n"/>
      <c r="BM624" s="152" t="n"/>
      <c r="BN624" s="152" t="n"/>
      <c r="BO624" s="152" t="n"/>
      <c r="BP624" s="155" t="n"/>
      <c r="BQ624" s="152" t="n"/>
      <c r="BR624" s="152" t="n"/>
      <c r="BS624" s="152" t="n"/>
      <c r="BT624" s="152" t="n"/>
      <c r="BU624" s="152" t="n"/>
      <c r="BV624" s="152" t="n"/>
      <c r="BW624" s="152" t="n"/>
      <c r="BX624" s="165" t="n"/>
      <c r="BY624" s="150" t="n"/>
      <c r="BZ624" s="150" t="n"/>
      <c r="CA624" s="150" t="n"/>
      <c r="CB624" s="174" t="n"/>
      <c r="CC624" s="156" t="n"/>
      <c r="CD624" s="156" t="n"/>
      <c r="CE624" s="167">
        <f>IFERROR(__xludf.DUMMYFUNCTION("""COMPUTED_VALUE"""),"")</f>
        <v/>
      </c>
      <c r="CF624" s="158">
        <f>IFERROR(__xludf.DUMMYFUNCTION("""COMPUTED_VALUE"""),"")</f>
        <v/>
      </c>
      <c r="CG624" s="148" t="n"/>
      <c r="CH624" s="148" t="n"/>
      <c r="CI624" s="148" t="n"/>
      <c r="CJ624" s="148" t="n"/>
      <c r="CK624" s="148" t="n"/>
      <c r="CL624" s="148" t="n"/>
      <c r="CM624" s="148" t="n"/>
      <c r="CN624" s="148" t="n"/>
      <c r="CO624" s="148" t="n"/>
      <c r="CP624" s="148" t="n"/>
      <c r="CQ624" s="148" t="n"/>
      <c r="CR624" s="148" t="n"/>
      <c r="CS624" s="148" t="n"/>
      <c r="CT624" s="148" t="n"/>
      <c r="CU624" s="148" t="n"/>
      <c r="CV624" s="148" t="n"/>
    </row>
    <row r="625">
      <c r="A625" s="162" t="n"/>
      <c r="B625" s="64" t="n"/>
      <c r="C625" s="129" t="n"/>
      <c r="D625" s="130" t="inlineStr"/>
      <c r="E625" s="150" t="inlineStr"/>
      <c r="F625" s="150" t="inlineStr"/>
      <c r="G625" s="150" t="n"/>
      <c r="H625" s="152" t="n"/>
      <c r="I625" s="152" t="n"/>
      <c r="J625" s="152" t="n"/>
      <c r="K625" s="152" t="n"/>
      <c r="L625" s="152" t="n"/>
      <c r="M625" s="152" t="n"/>
      <c r="N625" s="152" t="n"/>
      <c r="O625" s="152" t="n"/>
      <c r="P625" s="152" t="n"/>
      <c r="Q625" s="152" t="n"/>
      <c r="R625" s="152" t="n"/>
      <c r="S625" s="165" t="n"/>
      <c r="T625" s="152" t="n"/>
      <c r="U625" s="152" t="n"/>
      <c r="V625" s="152" t="n"/>
      <c r="W625" s="152" t="n"/>
      <c r="X625" s="152" t="n"/>
      <c r="Y625" s="152" t="n"/>
      <c r="Z625" s="152" t="n"/>
      <c r="AA625" s="152" t="n"/>
      <c r="AB625" s="152" t="n"/>
      <c r="AC625" s="152" t="n"/>
      <c r="AD625" s="152" t="n"/>
      <c r="AE625" s="152" t="n"/>
      <c r="AF625" s="152" t="n"/>
      <c r="AG625" s="152" t="n"/>
      <c r="AH625" s="152" t="n"/>
      <c r="AI625" s="152" t="n"/>
      <c r="AJ625" s="152" t="n"/>
      <c r="AK625" s="152" t="n"/>
      <c r="AL625" s="152" t="n"/>
      <c r="AM625" s="152" t="n"/>
      <c r="AN625" s="166" t="n"/>
      <c r="AO625" s="155" t="n"/>
      <c r="AP625" s="152" t="n"/>
      <c r="AQ625" s="152" t="n"/>
      <c r="AR625" s="152" t="n"/>
      <c r="AS625" s="152" t="n"/>
      <c r="AT625" s="152" t="n"/>
      <c r="AU625" s="155" t="n"/>
      <c r="AV625" s="152" t="n"/>
      <c r="AW625" s="152" t="n"/>
      <c r="AX625" s="152" t="n"/>
      <c r="AY625" s="152" t="n"/>
      <c r="AZ625" s="152" t="n"/>
      <c r="BA625" s="165" t="n"/>
      <c r="BB625" s="165" t="n"/>
      <c r="BC625" s="152" t="n"/>
      <c r="BD625" s="152" t="n"/>
      <c r="BE625" s="152" t="n"/>
      <c r="BF625" s="152" t="n"/>
      <c r="BG625" s="155" t="n"/>
      <c r="BH625" s="152" t="n"/>
      <c r="BI625" s="152" t="n"/>
      <c r="BJ625" s="152" t="n"/>
      <c r="BK625" s="152" t="n"/>
      <c r="BL625" s="152" t="n"/>
      <c r="BM625" s="152" t="n"/>
      <c r="BN625" s="152" t="n"/>
      <c r="BO625" s="152" t="n"/>
      <c r="BP625" s="155" t="n"/>
      <c r="BQ625" s="152" t="n"/>
      <c r="BR625" s="152" t="n"/>
      <c r="BS625" s="152" t="n"/>
      <c r="BT625" s="152" t="n"/>
      <c r="BU625" s="152" t="n"/>
      <c r="BV625" s="152" t="n"/>
      <c r="BW625" s="152" t="n"/>
      <c r="BX625" s="165" t="n"/>
      <c r="BY625" s="150" t="n"/>
      <c r="BZ625" s="150" t="n"/>
      <c r="CA625" s="150" t="n"/>
      <c r="CB625" s="174" t="n"/>
      <c r="CC625" s="156" t="n"/>
      <c r="CD625" s="156" t="n"/>
      <c r="CE625" s="167">
        <f>IFERROR(__xludf.DUMMYFUNCTION("""COMPUTED_VALUE"""),"")</f>
        <v/>
      </c>
      <c r="CF625" s="158">
        <f>IFERROR(__xludf.DUMMYFUNCTION("""COMPUTED_VALUE"""),"")</f>
        <v/>
      </c>
      <c r="CG625" s="148" t="n"/>
      <c r="CH625" s="148" t="n"/>
      <c r="CI625" s="148" t="n"/>
      <c r="CJ625" s="148" t="n"/>
      <c r="CK625" s="148" t="n"/>
      <c r="CL625" s="148" t="n"/>
      <c r="CM625" s="148" t="n"/>
      <c r="CN625" s="148" t="n"/>
      <c r="CO625" s="148" t="n"/>
      <c r="CP625" s="148" t="n"/>
      <c r="CQ625" s="148" t="n"/>
      <c r="CR625" s="148" t="n"/>
      <c r="CS625" s="148" t="n"/>
      <c r="CT625" s="148" t="n"/>
      <c r="CU625" s="148" t="n"/>
      <c r="CV625" s="148" t="n"/>
    </row>
    <row r="626">
      <c r="A626" s="162" t="n"/>
      <c r="B626" s="64" t="n"/>
      <c r="C626" s="129" t="n"/>
      <c r="D626" s="130" t="inlineStr"/>
      <c r="E626" s="150" t="inlineStr"/>
      <c r="F626" s="150" t="inlineStr"/>
      <c r="G626" s="150" t="n"/>
      <c r="H626" s="152" t="n"/>
      <c r="I626" s="152" t="n"/>
      <c r="J626" s="152" t="n"/>
      <c r="K626" s="152" t="n"/>
      <c r="L626" s="152" t="n"/>
      <c r="M626" s="152" t="n"/>
      <c r="N626" s="152" t="n"/>
      <c r="O626" s="152" t="n"/>
      <c r="P626" s="152" t="n"/>
      <c r="Q626" s="152" t="n"/>
      <c r="R626" s="152" t="n"/>
      <c r="S626" s="165" t="n"/>
      <c r="T626" s="152" t="n"/>
      <c r="U626" s="152" t="n"/>
      <c r="V626" s="152" t="n"/>
      <c r="W626" s="152" t="n"/>
      <c r="X626" s="152" t="n"/>
      <c r="Y626" s="152" t="n"/>
      <c r="Z626" s="152" t="n"/>
      <c r="AA626" s="152" t="n"/>
      <c r="AB626" s="152" t="n"/>
      <c r="AC626" s="152" t="n"/>
      <c r="AD626" s="152" t="n"/>
      <c r="AE626" s="152" t="n"/>
      <c r="AF626" s="152" t="n"/>
      <c r="AG626" s="152" t="n"/>
      <c r="AH626" s="152" t="n"/>
      <c r="AI626" s="152" t="n"/>
      <c r="AJ626" s="152" t="n"/>
      <c r="AK626" s="152" t="n"/>
      <c r="AL626" s="152" t="n"/>
      <c r="AM626" s="152" t="n"/>
      <c r="AN626" s="166" t="n"/>
      <c r="AO626" s="155" t="n"/>
      <c r="AP626" s="152" t="n"/>
      <c r="AQ626" s="152" t="n"/>
      <c r="AR626" s="152" t="n"/>
      <c r="AS626" s="152" t="n"/>
      <c r="AT626" s="152" t="n"/>
      <c r="AU626" s="155" t="n"/>
      <c r="AV626" s="152" t="n"/>
      <c r="AW626" s="152" t="n"/>
      <c r="AX626" s="152" t="n"/>
      <c r="AY626" s="152" t="n"/>
      <c r="AZ626" s="152" t="n"/>
      <c r="BA626" s="165" t="n"/>
      <c r="BB626" s="165" t="n"/>
      <c r="BC626" s="152" t="n"/>
      <c r="BD626" s="152" t="n"/>
      <c r="BE626" s="152" t="n"/>
      <c r="BF626" s="152" t="n"/>
      <c r="BG626" s="155" t="n"/>
      <c r="BH626" s="152" t="n"/>
      <c r="BI626" s="152" t="n"/>
      <c r="BJ626" s="152" t="n"/>
      <c r="BK626" s="152" t="n"/>
      <c r="BL626" s="152" t="n"/>
      <c r="BM626" s="152" t="n"/>
      <c r="BN626" s="152" t="n"/>
      <c r="BO626" s="152" t="n"/>
      <c r="BP626" s="155" t="n"/>
      <c r="BQ626" s="152" t="n"/>
      <c r="BR626" s="152" t="n"/>
      <c r="BS626" s="152" t="n"/>
      <c r="BT626" s="152" t="n"/>
      <c r="BU626" s="152" t="n"/>
      <c r="BV626" s="152" t="n"/>
      <c r="BW626" s="152" t="n"/>
      <c r="BX626" s="165" t="n"/>
      <c r="BY626" s="150" t="n"/>
      <c r="BZ626" s="150" t="n"/>
      <c r="CA626" s="150" t="n"/>
      <c r="CB626" s="174" t="n"/>
      <c r="CC626" s="156" t="n"/>
      <c r="CD626" s="156" t="n"/>
      <c r="CE626" s="167">
        <f>IFERROR(__xludf.DUMMYFUNCTION("""COMPUTED_VALUE"""),"")</f>
        <v/>
      </c>
      <c r="CF626" s="158">
        <f>IFERROR(__xludf.DUMMYFUNCTION("""COMPUTED_VALUE"""),"")</f>
        <v/>
      </c>
      <c r="CG626" s="148" t="n"/>
      <c r="CH626" s="148" t="n"/>
      <c r="CI626" s="148" t="n"/>
      <c r="CJ626" s="148" t="n"/>
      <c r="CK626" s="148" t="n"/>
      <c r="CL626" s="148" t="n"/>
      <c r="CM626" s="148" t="n"/>
      <c r="CN626" s="148" t="n"/>
      <c r="CO626" s="148" t="n"/>
      <c r="CP626" s="148" t="n"/>
      <c r="CQ626" s="148" t="n"/>
      <c r="CR626" s="148" t="n"/>
      <c r="CS626" s="148" t="n"/>
      <c r="CT626" s="148" t="n"/>
      <c r="CU626" s="148" t="n"/>
      <c r="CV626" s="148" t="n"/>
    </row>
    <row r="627">
      <c r="A627" s="162" t="n"/>
      <c r="B627" s="64" t="n"/>
      <c r="C627" s="129" t="n"/>
      <c r="D627" s="130" t="inlineStr"/>
      <c r="E627" s="150" t="inlineStr"/>
      <c r="F627" s="150" t="inlineStr"/>
      <c r="G627" s="150" t="n"/>
      <c r="H627" s="152" t="n"/>
      <c r="I627" s="152" t="n"/>
      <c r="J627" s="152" t="n"/>
      <c r="K627" s="152" t="n"/>
      <c r="L627" s="152" t="n"/>
      <c r="M627" s="152" t="n"/>
      <c r="N627" s="152" t="n"/>
      <c r="O627" s="152" t="n"/>
      <c r="P627" s="152" t="n"/>
      <c r="Q627" s="152" t="n"/>
      <c r="R627" s="152" t="n"/>
      <c r="S627" s="165" t="n"/>
      <c r="T627" s="152" t="n"/>
      <c r="U627" s="152" t="n"/>
      <c r="V627" s="152" t="n"/>
      <c r="W627" s="152" t="n"/>
      <c r="X627" s="152" t="n"/>
      <c r="Y627" s="152" t="n"/>
      <c r="Z627" s="152" t="n"/>
      <c r="AA627" s="152" t="n"/>
      <c r="AB627" s="152" t="n"/>
      <c r="AC627" s="152" t="n"/>
      <c r="AD627" s="152" t="n"/>
      <c r="AE627" s="152" t="n"/>
      <c r="AF627" s="152" t="n"/>
      <c r="AG627" s="152" t="n"/>
      <c r="AH627" s="152" t="n"/>
      <c r="AI627" s="152" t="n"/>
      <c r="AJ627" s="152" t="n"/>
      <c r="AK627" s="152" t="n"/>
      <c r="AL627" s="152" t="n"/>
      <c r="AM627" s="152" t="n"/>
      <c r="AN627" s="166" t="n"/>
      <c r="AO627" s="155" t="n"/>
      <c r="AP627" s="152" t="n"/>
      <c r="AQ627" s="152" t="n"/>
      <c r="AR627" s="152" t="n"/>
      <c r="AS627" s="152" t="n"/>
      <c r="AT627" s="152" t="n"/>
      <c r="AU627" s="155" t="n"/>
      <c r="AV627" s="152" t="n"/>
      <c r="AW627" s="152" t="n"/>
      <c r="AX627" s="152" t="n"/>
      <c r="AY627" s="152" t="n"/>
      <c r="AZ627" s="152" t="n"/>
      <c r="BA627" s="165" t="n"/>
      <c r="BB627" s="165" t="n"/>
      <c r="BC627" s="152" t="n"/>
      <c r="BD627" s="152" t="n"/>
      <c r="BE627" s="152" t="n"/>
      <c r="BF627" s="152" t="n"/>
      <c r="BG627" s="155" t="n"/>
      <c r="BH627" s="152" t="n"/>
      <c r="BI627" s="152" t="n"/>
      <c r="BJ627" s="152" t="n"/>
      <c r="BK627" s="152" t="n"/>
      <c r="BL627" s="152" t="n"/>
      <c r="BM627" s="152" t="n"/>
      <c r="BN627" s="152" t="n"/>
      <c r="BO627" s="152" t="n"/>
      <c r="BP627" s="155" t="n"/>
      <c r="BQ627" s="152" t="n"/>
      <c r="BR627" s="152" t="n"/>
      <c r="BS627" s="152" t="n"/>
      <c r="BT627" s="152" t="n"/>
      <c r="BU627" s="152" t="n"/>
      <c r="BV627" s="152" t="n"/>
      <c r="BW627" s="152" t="n"/>
      <c r="BX627" s="165" t="n"/>
      <c r="BY627" s="150" t="n"/>
      <c r="BZ627" s="150" t="n"/>
      <c r="CA627" s="150" t="n"/>
      <c r="CB627" s="174" t="n"/>
      <c r="CC627" s="156" t="n"/>
      <c r="CD627" s="156" t="n"/>
      <c r="CE627" s="167">
        <f>IFERROR(__xludf.DUMMYFUNCTION("""COMPUTED_VALUE"""),"")</f>
        <v/>
      </c>
      <c r="CF627" s="158">
        <f>IFERROR(__xludf.DUMMYFUNCTION("""COMPUTED_VALUE"""),"")</f>
        <v/>
      </c>
      <c r="CG627" s="148" t="n"/>
      <c r="CH627" s="148" t="n"/>
      <c r="CI627" s="148" t="n"/>
      <c r="CJ627" s="148" t="n"/>
      <c r="CK627" s="148" t="n"/>
      <c r="CL627" s="148" t="n"/>
      <c r="CM627" s="148" t="n"/>
      <c r="CN627" s="148" t="n"/>
      <c r="CO627" s="148" t="n"/>
      <c r="CP627" s="148" t="n"/>
      <c r="CQ627" s="148" t="n"/>
      <c r="CR627" s="148" t="n"/>
      <c r="CS627" s="148" t="n"/>
      <c r="CT627" s="148" t="n"/>
      <c r="CU627" s="148" t="n"/>
      <c r="CV627" s="148" t="n"/>
    </row>
    <row r="628">
      <c r="A628" s="162" t="n"/>
      <c r="B628" s="64" t="n"/>
      <c r="C628" s="129" t="n"/>
      <c r="D628" s="130" t="inlineStr"/>
      <c r="E628" s="150" t="inlineStr"/>
      <c r="F628" s="150" t="inlineStr"/>
      <c r="G628" s="150" t="n"/>
      <c r="H628" s="152" t="n"/>
      <c r="I628" s="152" t="n"/>
      <c r="J628" s="152" t="n"/>
      <c r="K628" s="152" t="n"/>
      <c r="L628" s="152" t="n"/>
      <c r="M628" s="152" t="n"/>
      <c r="N628" s="152" t="n"/>
      <c r="O628" s="152" t="n"/>
      <c r="P628" s="152" t="n"/>
      <c r="Q628" s="152" t="n"/>
      <c r="R628" s="152" t="n"/>
      <c r="S628" s="165" t="n"/>
      <c r="T628" s="152" t="n"/>
      <c r="U628" s="152" t="n"/>
      <c r="V628" s="152" t="n"/>
      <c r="W628" s="152" t="n"/>
      <c r="X628" s="152" t="n"/>
      <c r="Y628" s="152" t="n"/>
      <c r="Z628" s="152" t="n"/>
      <c r="AA628" s="152" t="n"/>
      <c r="AB628" s="152" t="n"/>
      <c r="AC628" s="152" t="n"/>
      <c r="AD628" s="152" t="n"/>
      <c r="AE628" s="152" t="n"/>
      <c r="AF628" s="152" t="n"/>
      <c r="AG628" s="152" t="n"/>
      <c r="AH628" s="152" t="n"/>
      <c r="AI628" s="152" t="n"/>
      <c r="AJ628" s="152" t="n"/>
      <c r="AK628" s="152" t="n"/>
      <c r="AL628" s="152" t="n"/>
      <c r="AM628" s="152" t="n"/>
      <c r="AN628" s="166" t="n"/>
      <c r="AO628" s="155" t="n"/>
      <c r="AP628" s="152" t="n"/>
      <c r="AQ628" s="152" t="n"/>
      <c r="AR628" s="152" t="n"/>
      <c r="AS628" s="152" t="n"/>
      <c r="AT628" s="152" t="n"/>
      <c r="AU628" s="155" t="n"/>
      <c r="AV628" s="152" t="n"/>
      <c r="AW628" s="152" t="n"/>
      <c r="AX628" s="152" t="n"/>
      <c r="AY628" s="152" t="n"/>
      <c r="AZ628" s="152" t="n"/>
      <c r="BA628" s="165" t="n"/>
      <c r="BB628" s="165" t="n"/>
      <c r="BC628" s="152" t="n"/>
      <c r="BD628" s="152" t="n"/>
      <c r="BE628" s="152" t="n"/>
      <c r="BF628" s="152" t="n"/>
      <c r="BG628" s="155" t="n"/>
      <c r="BH628" s="152" t="n"/>
      <c r="BI628" s="152" t="n"/>
      <c r="BJ628" s="152" t="n"/>
      <c r="BK628" s="152" t="n"/>
      <c r="BL628" s="152" t="n"/>
      <c r="BM628" s="152" t="n"/>
      <c r="BN628" s="152" t="n"/>
      <c r="BO628" s="152" t="n"/>
      <c r="BP628" s="155" t="n"/>
      <c r="BQ628" s="152" t="n"/>
      <c r="BR628" s="152" t="n"/>
      <c r="BS628" s="152" t="n"/>
      <c r="BT628" s="152" t="n"/>
      <c r="BU628" s="152" t="n"/>
      <c r="BV628" s="152" t="n"/>
      <c r="BW628" s="152" t="n"/>
      <c r="BX628" s="165" t="n"/>
      <c r="BY628" s="150" t="n"/>
      <c r="BZ628" s="150" t="n"/>
      <c r="CA628" s="150" t="n"/>
      <c r="CB628" s="174" t="n"/>
      <c r="CC628" s="156" t="n"/>
      <c r="CD628" s="156" t="n"/>
      <c r="CE628" s="167">
        <f>IFERROR(__xludf.DUMMYFUNCTION("""COMPUTED_VALUE"""),"")</f>
        <v/>
      </c>
      <c r="CF628" s="158">
        <f>IFERROR(__xludf.DUMMYFUNCTION("""COMPUTED_VALUE"""),"")</f>
        <v/>
      </c>
      <c r="CG628" s="148" t="n"/>
      <c r="CH628" s="148" t="n"/>
      <c r="CI628" s="148" t="n"/>
      <c r="CJ628" s="148" t="n"/>
      <c r="CK628" s="148" t="n"/>
      <c r="CL628" s="148" t="n"/>
      <c r="CM628" s="148" t="n"/>
      <c r="CN628" s="148" t="n"/>
      <c r="CO628" s="148" t="n"/>
      <c r="CP628" s="148" t="n"/>
      <c r="CQ628" s="148" t="n"/>
      <c r="CR628" s="148" t="n"/>
      <c r="CS628" s="148" t="n"/>
      <c r="CT628" s="148" t="n"/>
      <c r="CU628" s="148" t="n"/>
      <c r="CV628" s="148" t="n"/>
    </row>
    <row r="629">
      <c r="A629" s="162" t="n"/>
      <c r="B629" s="64" t="n"/>
      <c r="C629" s="129" t="n"/>
      <c r="D629" s="130" t="inlineStr"/>
      <c r="E629" s="150" t="inlineStr"/>
      <c r="F629" s="150" t="inlineStr"/>
      <c r="G629" s="150" t="n"/>
      <c r="H629" s="152" t="n"/>
      <c r="I629" s="152" t="n"/>
      <c r="J629" s="152" t="n"/>
      <c r="K629" s="152" t="n"/>
      <c r="L629" s="152" t="n"/>
      <c r="M629" s="152" t="n"/>
      <c r="N629" s="152" t="n"/>
      <c r="O629" s="152" t="n"/>
      <c r="P629" s="152" t="n"/>
      <c r="Q629" s="152" t="n"/>
      <c r="R629" s="152" t="n"/>
      <c r="S629" s="165" t="n"/>
      <c r="T629" s="152" t="n"/>
      <c r="U629" s="152" t="n"/>
      <c r="V629" s="152" t="n"/>
      <c r="W629" s="152" t="n"/>
      <c r="X629" s="152" t="n"/>
      <c r="Y629" s="152" t="n"/>
      <c r="Z629" s="152" t="n"/>
      <c r="AA629" s="152" t="n"/>
      <c r="AB629" s="152" t="n"/>
      <c r="AC629" s="152" t="n"/>
      <c r="AD629" s="152" t="n"/>
      <c r="AE629" s="152" t="n"/>
      <c r="AF629" s="152" t="n"/>
      <c r="AG629" s="152" t="n"/>
      <c r="AH629" s="152" t="n"/>
      <c r="AI629" s="152" t="n"/>
      <c r="AJ629" s="152" t="n"/>
      <c r="AK629" s="152" t="n"/>
      <c r="AL629" s="152" t="n"/>
      <c r="AM629" s="152" t="n"/>
      <c r="AN629" s="166" t="n"/>
      <c r="AO629" s="155" t="n"/>
      <c r="AP629" s="152" t="n"/>
      <c r="AQ629" s="152" t="n"/>
      <c r="AR629" s="152" t="n"/>
      <c r="AS629" s="152" t="n"/>
      <c r="AT629" s="152" t="n"/>
      <c r="AU629" s="155" t="n"/>
      <c r="AV629" s="152" t="n"/>
      <c r="AW629" s="152" t="n"/>
      <c r="AX629" s="152" t="n"/>
      <c r="AY629" s="152" t="n"/>
      <c r="AZ629" s="152" t="n"/>
      <c r="BA629" s="165" t="n"/>
      <c r="BB629" s="165" t="n"/>
      <c r="BC629" s="152" t="n"/>
      <c r="BD629" s="152" t="n"/>
      <c r="BE629" s="152" t="n"/>
      <c r="BF629" s="152" t="n"/>
      <c r="BG629" s="155" t="n"/>
      <c r="BH629" s="152" t="n"/>
      <c r="BI629" s="152" t="n"/>
      <c r="BJ629" s="152" t="n"/>
      <c r="BK629" s="152" t="n"/>
      <c r="BL629" s="152" t="n"/>
      <c r="BM629" s="152" t="n"/>
      <c r="BN629" s="152" t="n"/>
      <c r="BO629" s="152" t="n"/>
      <c r="BP629" s="155" t="n"/>
      <c r="BQ629" s="152" t="n"/>
      <c r="BR629" s="152" t="n"/>
      <c r="BS629" s="152" t="n"/>
      <c r="BT629" s="152" t="n"/>
      <c r="BU629" s="152" t="n"/>
      <c r="BV629" s="152" t="n"/>
      <c r="BW629" s="152" t="n"/>
      <c r="BX629" s="165" t="n"/>
      <c r="BY629" s="150" t="n"/>
      <c r="BZ629" s="150" t="n"/>
      <c r="CA629" s="150" t="n"/>
      <c r="CB629" s="174" t="n"/>
      <c r="CC629" s="156" t="n"/>
      <c r="CD629" s="156" t="n"/>
      <c r="CE629" s="167">
        <f>IFERROR(__xludf.DUMMYFUNCTION("""COMPUTED_VALUE"""),"")</f>
        <v/>
      </c>
      <c r="CF629" s="158">
        <f>IFERROR(__xludf.DUMMYFUNCTION("""COMPUTED_VALUE"""),"")</f>
        <v/>
      </c>
      <c r="CG629" s="148" t="n"/>
      <c r="CH629" s="148" t="n"/>
      <c r="CI629" s="148" t="n"/>
      <c r="CJ629" s="148" t="n"/>
      <c r="CK629" s="148" t="n"/>
      <c r="CL629" s="148" t="n"/>
      <c r="CM629" s="148" t="n"/>
      <c r="CN629" s="148" t="n"/>
      <c r="CO629" s="148" t="n"/>
      <c r="CP629" s="148" t="n"/>
      <c r="CQ629" s="148" t="n"/>
      <c r="CR629" s="148" t="n"/>
      <c r="CS629" s="148" t="n"/>
      <c r="CT629" s="148" t="n"/>
      <c r="CU629" s="148" t="n"/>
      <c r="CV629" s="148" t="n"/>
    </row>
    <row r="630">
      <c r="A630" s="162" t="n"/>
      <c r="B630" s="64" t="n"/>
      <c r="C630" s="129" t="n"/>
      <c r="D630" s="130" t="inlineStr"/>
      <c r="E630" s="150" t="inlineStr"/>
      <c r="F630" s="150" t="inlineStr"/>
      <c r="G630" s="150" t="n"/>
      <c r="H630" s="152" t="n"/>
      <c r="I630" s="152" t="n"/>
      <c r="J630" s="152" t="n"/>
      <c r="K630" s="152" t="n"/>
      <c r="L630" s="152" t="n"/>
      <c r="M630" s="152" t="n"/>
      <c r="N630" s="152" t="n"/>
      <c r="O630" s="152" t="n"/>
      <c r="P630" s="152" t="n"/>
      <c r="Q630" s="152" t="n"/>
      <c r="R630" s="152" t="n"/>
      <c r="S630" s="165" t="n"/>
      <c r="T630" s="152" t="n"/>
      <c r="U630" s="152" t="n"/>
      <c r="V630" s="152" t="n"/>
      <c r="W630" s="152" t="n"/>
      <c r="X630" s="152" t="n"/>
      <c r="Y630" s="152" t="n"/>
      <c r="Z630" s="152" t="n"/>
      <c r="AA630" s="152" t="n"/>
      <c r="AB630" s="152" t="n"/>
      <c r="AC630" s="152" t="n"/>
      <c r="AD630" s="152" t="n"/>
      <c r="AE630" s="152" t="n"/>
      <c r="AF630" s="152" t="n"/>
      <c r="AG630" s="152" t="n"/>
      <c r="AH630" s="152" t="n"/>
      <c r="AI630" s="152" t="n"/>
      <c r="AJ630" s="152" t="n"/>
      <c r="AK630" s="152" t="n"/>
      <c r="AL630" s="152" t="n"/>
      <c r="AM630" s="152" t="n"/>
      <c r="AN630" s="166" t="n"/>
      <c r="AO630" s="155" t="n"/>
      <c r="AP630" s="152" t="n"/>
      <c r="AQ630" s="152" t="n"/>
      <c r="AR630" s="152" t="n"/>
      <c r="AS630" s="152" t="n"/>
      <c r="AT630" s="152" t="n"/>
      <c r="AU630" s="155" t="n"/>
      <c r="AV630" s="152" t="n"/>
      <c r="AW630" s="152" t="n"/>
      <c r="AX630" s="152" t="n"/>
      <c r="AY630" s="152" t="n"/>
      <c r="AZ630" s="152" t="n"/>
      <c r="BA630" s="165" t="n"/>
      <c r="BB630" s="165" t="n"/>
      <c r="BC630" s="152" t="n"/>
      <c r="BD630" s="152" t="n"/>
      <c r="BE630" s="152" t="n"/>
      <c r="BF630" s="152" t="n"/>
      <c r="BG630" s="155" t="n"/>
      <c r="BH630" s="152" t="n"/>
      <c r="BI630" s="152" t="n"/>
      <c r="BJ630" s="152" t="n"/>
      <c r="BK630" s="152" t="n"/>
      <c r="BL630" s="152" t="n"/>
      <c r="BM630" s="152" t="n"/>
      <c r="BN630" s="152" t="n"/>
      <c r="BO630" s="152" t="n"/>
      <c r="BP630" s="155" t="n"/>
      <c r="BQ630" s="152" t="n"/>
      <c r="BR630" s="152" t="n"/>
      <c r="BS630" s="152" t="n"/>
      <c r="BT630" s="152" t="n"/>
      <c r="BU630" s="152" t="n"/>
      <c r="BV630" s="152" t="n"/>
      <c r="BW630" s="152" t="n"/>
      <c r="BX630" s="165" t="n"/>
      <c r="BY630" s="150" t="n"/>
      <c r="BZ630" s="150" t="n"/>
      <c r="CA630" s="150" t="n"/>
      <c r="CB630" s="174" t="n"/>
      <c r="CC630" s="156" t="n"/>
      <c r="CD630" s="156" t="n"/>
      <c r="CE630" s="167">
        <f>IFERROR(__xludf.DUMMYFUNCTION("""COMPUTED_VALUE"""),"")</f>
        <v/>
      </c>
      <c r="CF630" s="158">
        <f>IFERROR(__xludf.DUMMYFUNCTION("""COMPUTED_VALUE"""),"")</f>
        <v/>
      </c>
      <c r="CG630" s="148" t="n"/>
      <c r="CH630" s="148" t="n"/>
      <c r="CI630" s="148" t="n"/>
      <c r="CJ630" s="148" t="n"/>
      <c r="CK630" s="148" t="n"/>
      <c r="CL630" s="148" t="n"/>
      <c r="CM630" s="148" t="n"/>
      <c r="CN630" s="148" t="n"/>
      <c r="CO630" s="148" t="n"/>
      <c r="CP630" s="148" t="n"/>
      <c r="CQ630" s="148" t="n"/>
      <c r="CR630" s="148" t="n"/>
      <c r="CS630" s="148" t="n"/>
      <c r="CT630" s="148" t="n"/>
      <c r="CU630" s="148" t="n"/>
      <c r="CV630" s="148" t="n"/>
    </row>
    <row r="631">
      <c r="A631" s="162" t="n"/>
      <c r="B631" s="64" t="n"/>
      <c r="C631" s="129" t="n"/>
      <c r="D631" s="130" t="inlineStr"/>
      <c r="E631" s="150" t="inlineStr"/>
      <c r="F631" s="150" t="inlineStr"/>
      <c r="G631" s="150" t="n"/>
      <c r="H631" s="152" t="n"/>
      <c r="I631" s="152" t="n"/>
      <c r="J631" s="152" t="n"/>
      <c r="K631" s="152" t="n"/>
      <c r="L631" s="152" t="n"/>
      <c r="M631" s="152" t="n"/>
      <c r="N631" s="152" t="n"/>
      <c r="O631" s="152" t="n"/>
      <c r="P631" s="152" t="n"/>
      <c r="Q631" s="152" t="n"/>
      <c r="R631" s="152" t="n"/>
      <c r="S631" s="165" t="n"/>
      <c r="T631" s="152" t="n"/>
      <c r="U631" s="152" t="n"/>
      <c r="V631" s="152" t="n"/>
      <c r="W631" s="152" t="n"/>
      <c r="X631" s="152" t="n"/>
      <c r="Y631" s="152" t="n"/>
      <c r="Z631" s="152" t="n"/>
      <c r="AA631" s="152" t="n"/>
      <c r="AB631" s="152" t="n"/>
      <c r="AC631" s="152" t="n"/>
      <c r="AD631" s="152" t="n"/>
      <c r="AE631" s="152" t="n"/>
      <c r="AF631" s="152" t="n"/>
      <c r="AG631" s="152" t="n"/>
      <c r="AH631" s="152" t="n"/>
      <c r="AI631" s="152" t="n"/>
      <c r="AJ631" s="152" t="n"/>
      <c r="AK631" s="152" t="n"/>
      <c r="AL631" s="152" t="n"/>
      <c r="AM631" s="152" t="n"/>
      <c r="AN631" s="166" t="n"/>
      <c r="AO631" s="155" t="n"/>
      <c r="AP631" s="152" t="n"/>
      <c r="AQ631" s="152" t="n"/>
      <c r="AR631" s="152" t="n"/>
      <c r="AS631" s="152" t="n"/>
      <c r="AT631" s="152" t="n"/>
      <c r="AU631" s="155" t="n"/>
      <c r="AV631" s="152" t="n"/>
      <c r="AW631" s="152" t="n"/>
      <c r="AX631" s="152" t="n"/>
      <c r="AY631" s="152" t="n"/>
      <c r="AZ631" s="152" t="n"/>
      <c r="BA631" s="165" t="n"/>
      <c r="BB631" s="165" t="n"/>
      <c r="BC631" s="152" t="n"/>
      <c r="BD631" s="152" t="n"/>
      <c r="BE631" s="152" t="n"/>
      <c r="BF631" s="152" t="n"/>
      <c r="BG631" s="155" t="n"/>
      <c r="BH631" s="152" t="n"/>
      <c r="BI631" s="152" t="n"/>
      <c r="BJ631" s="152" t="n"/>
      <c r="BK631" s="152" t="n"/>
      <c r="BL631" s="152" t="n"/>
      <c r="BM631" s="152" t="n"/>
      <c r="BN631" s="152" t="n"/>
      <c r="BO631" s="152" t="n"/>
      <c r="BP631" s="155" t="n"/>
      <c r="BQ631" s="152" t="n"/>
      <c r="BR631" s="152" t="n"/>
      <c r="BS631" s="152" t="n"/>
      <c r="BT631" s="152" t="n"/>
      <c r="BU631" s="152" t="n"/>
      <c r="BV631" s="152" t="n"/>
      <c r="BW631" s="152" t="n"/>
      <c r="BX631" s="165" t="n"/>
      <c r="BY631" s="150" t="n"/>
      <c r="BZ631" s="150" t="n"/>
      <c r="CA631" s="150" t="n"/>
      <c r="CB631" s="174" t="n"/>
      <c r="CC631" s="156" t="n"/>
      <c r="CD631" s="156" t="n"/>
      <c r="CE631" s="167">
        <f>IFERROR(__xludf.DUMMYFUNCTION("""COMPUTED_VALUE"""),"")</f>
        <v/>
      </c>
      <c r="CF631" s="158">
        <f>IFERROR(__xludf.DUMMYFUNCTION("""COMPUTED_VALUE"""),"")</f>
        <v/>
      </c>
      <c r="CG631" s="148" t="n"/>
      <c r="CH631" s="148" t="n"/>
      <c r="CI631" s="148" t="n"/>
      <c r="CJ631" s="148" t="n"/>
      <c r="CK631" s="148" t="n"/>
      <c r="CL631" s="148" t="n"/>
      <c r="CM631" s="148" t="n"/>
      <c r="CN631" s="148" t="n"/>
      <c r="CO631" s="148" t="n"/>
      <c r="CP631" s="148" t="n"/>
      <c r="CQ631" s="148" t="n"/>
      <c r="CR631" s="148" t="n"/>
      <c r="CS631" s="148" t="n"/>
      <c r="CT631" s="148" t="n"/>
      <c r="CU631" s="148" t="n"/>
      <c r="CV631" s="148" t="n"/>
    </row>
    <row r="632">
      <c r="A632" s="162" t="n"/>
      <c r="B632" s="64" t="n"/>
      <c r="C632" s="129" t="n"/>
      <c r="D632" s="130" t="inlineStr"/>
      <c r="E632" s="150" t="inlineStr"/>
      <c r="F632" s="150" t="inlineStr"/>
      <c r="G632" s="150" t="n"/>
      <c r="H632" s="152" t="n"/>
      <c r="I632" s="152" t="n"/>
      <c r="J632" s="152" t="n"/>
      <c r="K632" s="152" t="n"/>
      <c r="L632" s="152" t="n"/>
      <c r="M632" s="152" t="n"/>
      <c r="N632" s="152" t="n"/>
      <c r="O632" s="152" t="n"/>
      <c r="P632" s="152" t="n"/>
      <c r="Q632" s="152" t="n"/>
      <c r="R632" s="152" t="n"/>
      <c r="S632" s="165" t="n"/>
      <c r="T632" s="152" t="n"/>
      <c r="U632" s="152" t="n"/>
      <c r="V632" s="152" t="n"/>
      <c r="W632" s="152" t="n"/>
      <c r="X632" s="152" t="n"/>
      <c r="Y632" s="152" t="n"/>
      <c r="Z632" s="152" t="n"/>
      <c r="AA632" s="152" t="n"/>
      <c r="AB632" s="152" t="n"/>
      <c r="AC632" s="152" t="n"/>
      <c r="AD632" s="152" t="n"/>
      <c r="AE632" s="152" t="n"/>
      <c r="AF632" s="152" t="n"/>
      <c r="AG632" s="152" t="n"/>
      <c r="AH632" s="152" t="n"/>
      <c r="AI632" s="152" t="n"/>
      <c r="AJ632" s="152" t="n"/>
      <c r="AK632" s="152" t="n"/>
      <c r="AL632" s="152" t="n"/>
      <c r="AM632" s="152" t="n"/>
      <c r="AN632" s="166" t="n"/>
      <c r="AO632" s="155" t="n"/>
      <c r="AP632" s="152" t="n"/>
      <c r="AQ632" s="152" t="n"/>
      <c r="AR632" s="152" t="n"/>
      <c r="AS632" s="152" t="n"/>
      <c r="AT632" s="152" t="n"/>
      <c r="AU632" s="155" t="n"/>
      <c r="AV632" s="152" t="n"/>
      <c r="AW632" s="152" t="n"/>
      <c r="AX632" s="152" t="n"/>
      <c r="AY632" s="152" t="n"/>
      <c r="AZ632" s="152" t="n"/>
      <c r="BA632" s="165" t="n"/>
      <c r="BB632" s="165" t="n"/>
      <c r="BC632" s="152" t="n"/>
      <c r="BD632" s="152" t="n"/>
      <c r="BE632" s="152" t="n"/>
      <c r="BF632" s="152" t="n"/>
      <c r="BG632" s="155" t="n"/>
      <c r="BH632" s="152" t="n"/>
      <c r="BI632" s="152" t="n"/>
      <c r="BJ632" s="152" t="n"/>
      <c r="BK632" s="152" t="n"/>
      <c r="BL632" s="152" t="n"/>
      <c r="BM632" s="152" t="n"/>
      <c r="BN632" s="152" t="n"/>
      <c r="BO632" s="152" t="n"/>
      <c r="BP632" s="155" t="n"/>
      <c r="BQ632" s="152" t="n"/>
      <c r="BR632" s="152" t="n"/>
      <c r="BS632" s="152" t="n"/>
      <c r="BT632" s="152" t="n"/>
      <c r="BU632" s="152" t="n"/>
      <c r="BV632" s="152" t="n"/>
      <c r="BW632" s="152" t="n"/>
      <c r="BX632" s="165" t="n"/>
      <c r="BY632" s="150" t="n"/>
      <c r="BZ632" s="150" t="n"/>
      <c r="CA632" s="150" t="n"/>
      <c r="CB632" s="174" t="n"/>
      <c r="CC632" s="156" t="n"/>
      <c r="CD632" s="156" t="n"/>
      <c r="CE632" s="167">
        <f>IFERROR(__xludf.DUMMYFUNCTION("""COMPUTED_VALUE"""),"")</f>
        <v/>
      </c>
      <c r="CF632" s="158">
        <f>IFERROR(__xludf.DUMMYFUNCTION("""COMPUTED_VALUE"""),"")</f>
        <v/>
      </c>
      <c r="CG632" s="148" t="n"/>
      <c r="CH632" s="148" t="n"/>
      <c r="CI632" s="148" t="n"/>
      <c r="CJ632" s="148" t="n"/>
      <c r="CK632" s="148" t="n"/>
      <c r="CL632" s="148" t="n"/>
      <c r="CM632" s="148" t="n"/>
      <c r="CN632" s="148" t="n"/>
      <c r="CO632" s="148" t="n"/>
      <c r="CP632" s="148" t="n"/>
      <c r="CQ632" s="148" t="n"/>
      <c r="CR632" s="148" t="n"/>
      <c r="CS632" s="148" t="n"/>
      <c r="CT632" s="148" t="n"/>
      <c r="CU632" s="148" t="n"/>
      <c r="CV632" s="148" t="n"/>
    </row>
    <row r="633">
      <c r="A633" s="162" t="n"/>
      <c r="B633" s="64" t="n"/>
      <c r="C633" s="129" t="n"/>
      <c r="D633" s="130" t="inlineStr"/>
      <c r="E633" s="150" t="inlineStr"/>
      <c r="F633" s="150" t="inlineStr"/>
      <c r="G633" s="150" t="n"/>
      <c r="H633" s="152" t="n"/>
      <c r="I633" s="152" t="n"/>
      <c r="J633" s="152" t="n"/>
      <c r="K633" s="152" t="n"/>
      <c r="L633" s="152" t="n"/>
      <c r="M633" s="152" t="n"/>
      <c r="N633" s="152" t="n"/>
      <c r="O633" s="152" t="n"/>
      <c r="P633" s="152" t="n"/>
      <c r="Q633" s="152" t="n"/>
      <c r="R633" s="152" t="n"/>
      <c r="S633" s="165" t="n"/>
      <c r="T633" s="152" t="n"/>
      <c r="U633" s="152" t="n"/>
      <c r="V633" s="152" t="n"/>
      <c r="W633" s="152" t="n"/>
      <c r="X633" s="152" t="n"/>
      <c r="Y633" s="152" t="n"/>
      <c r="Z633" s="152" t="n"/>
      <c r="AA633" s="152" t="n"/>
      <c r="AB633" s="152" t="n"/>
      <c r="AC633" s="152" t="n"/>
      <c r="AD633" s="152" t="n"/>
      <c r="AE633" s="152" t="n"/>
      <c r="AF633" s="152" t="n"/>
      <c r="AG633" s="152" t="n"/>
      <c r="AH633" s="152" t="n"/>
      <c r="AI633" s="152" t="n"/>
      <c r="AJ633" s="152" t="n"/>
      <c r="AK633" s="152" t="n"/>
      <c r="AL633" s="152" t="n"/>
      <c r="AM633" s="152" t="n"/>
      <c r="AN633" s="166" t="n"/>
      <c r="AO633" s="155" t="n"/>
      <c r="AP633" s="152" t="n"/>
      <c r="AQ633" s="152" t="n"/>
      <c r="AR633" s="152" t="n"/>
      <c r="AS633" s="152" t="n"/>
      <c r="AT633" s="152" t="n"/>
      <c r="AU633" s="155" t="n"/>
      <c r="AV633" s="152" t="n"/>
      <c r="AW633" s="152" t="n"/>
      <c r="AX633" s="152" t="n"/>
      <c r="AY633" s="152" t="n"/>
      <c r="AZ633" s="152" t="n"/>
      <c r="BA633" s="165" t="n"/>
      <c r="BB633" s="165" t="n"/>
      <c r="BC633" s="152" t="n"/>
      <c r="BD633" s="152" t="n"/>
      <c r="BE633" s="152" t="n"/>
      <c r="BF633" s="152" t="n"/>
      <c r="BG633" s="155" t="n"/>
      <c r="BH633" s="152" t="n"/>
      <c r="BI633" s="152" t="n"/>
      <c r="BJ633" s="152" t="n"/>
      <c r="BK633" s="152" t="n"/>
      <c r="BL633" s="152" t="n"/>
      <c r="BM633" s="152" t="n"/>
      <c r="BN633" s="152" t="n"/>
      <c r="BO633" s="152" t="n"/>
      <c r="BP633" s="155" t="n"/>
      <c r="BQ633" s="152" t="n"/>
      <c r="BR633" s="152" t="n"/>
      <c r="BS633" s="152" t="n"/>
      <c r="BT633" s="152" t="n"/>
      <c r="BU633" s="152" t="n"/>
      <c r="BV633" s="152" t="n"/>
      <c r="BW633" s="152" t="n"/>
      <c r="BX633" s="165" t="n"/>
      <c r="BY633" s="150" t="n"/>
      <c r="BZ633" s="150" t="n"/>
      <c r="CA633" s="150" t="n"/>
      <c r="CB633" s="174" t="n"/>
      <c r="CC633" s="156" t="n"/>
      <c r="CD633" s="156" t="n"/>
      <c r="CE633" s="167">
        <f>IFERROR(__xludf.DUMMYFUNCTION("""COMPUTED_VALUE"""),"")</f>
        <v/>
      </c>
      <c r="CF633" s="158">
        <f>IFERROR(__xludf.DUMMYFUNCTION("""COMPUTED_VALUE"""),"")</f>
        <v/>
      </c>
      <c r="CG633" s="148" t="n"/>
      <c r="CH633" s="148" t="n"/>
      <c r="CI633" s="148" t="n"/>
      <c r="CJ633" s="148" t="n"/>
      <c r="CK633" s="148" t="n"/>
      <c r="CL633" s="148" t="n"/>
      <c r="CM633" s="148" t="n"/>
      <c r="CN633" s="148" t="n"/>
      <c r="CO633" s="148" t="n"/>
      <c r="CP633" s="148" t="n"/>
      <c r="CQ633" s="148" t="n"/>
      <c r="CR633" s="148" t="n"/>
      <c r="CS633" s="148" t="n"/>
      <c r="CT633" s="148" t="n"/>
      <c r="CU633" s="148" t="n"/>
      <c r="CV633" s="148" t="n"/>
    </row>
    <row r="634">
      <c r="A634" s="162" t="n"/>
      <c r="B634" s="64" t="n"/>
      <c r="C634" s="129" t="n"/>
      <c r="D634" s="130" t="inlineStr"/>
      <c r="E634" s="150" t="inlineStr"/>
      <c r="F634" s="150" t="inlineStr"/>
      <c r="G634" s="150" t="n"/>
      <c r="H634" s="152" t="n"/>
      <c r="I634" s="152" t="n"/>
      <c r="J634" s="152" t="n"/>
      <c r="K634" s="152" t="n"/>
      <c r="L634" s="152" t="n"/>
      <c r="M634" s="152" t="n"/>
      <c r="N634" s="152" t="n"/>
      <c r="O634" s="152" t="n"/>
      <c r="P634" s="152" t="n"/>
      <c r="Q634" s="152" t="n"/>
      <c r="R634" s="152" t="n"/>
      <c r="S634" s="165" t="n"/>
      <c r="T634" s="152" t="n"/>
      <c r="U634" s="152" t="n"/>
      <c r="V634" s="152" t="n"/>
      <c r="W634" s="152" t="n"/>
      <c r="X634" s="152" t="n"/>
      <c r="Y634" s="152" t="n"/>
      <c r="Z634" s="152" t="n"/>
      <c r="AA634" s="152" t="n"/>
      <c r="AB634" s="152" t="n"/>
      <c r="AC634" s="152" t="n"/>
      <c r="AD634" s="152" t="n"/>
      <c r="AE634" s="152" t="n"/>
      <c r="AF634" s="152" t="n"/>
      <c r="AG634" s="152" t="n"/>
      <c r="AH634" s="152" t="n"/>
      <c r="AI634" s="152" t="n"/>
      <c r="AJ634" s="152" t="n"/>
      <c r="AK634" s="152" t="n"/>
      <c r="AL634" s="152" t="n"/>
      <c r="AM634" s="152" t="n"/>
      <c r="AN634" s="166" t="n"/>
      <c r="AO634" s="155" t="n"/>
      <c r="AP634" s="152" t="n"/>
      <c r="AQ634" s="152" t="n"/>
      <c r="AR634" s="152" t="n"/>
      <c r="AS634" s="152" t="n"/>
      <c r="AT634" s="152" t="n"/>
      <c r="AU634" s="155" t="n"/>
      <c r="AV634" s="152" t="n"/>
      <c r="AW634" s="152" t="n"/>
      <c r="AX634" s="152" t="n"/>
      <c r="AY634" s="152" t="n"/>
      <c r="AZ634" s="152" t="n"/>
      <c r="BA634" s="165" t="n"/>
      <c r="BB634" s="165" t="n"/>
      <c r="BC634" s="152" t="n"/>
      <c r="BD634" s="152" t="n"/>
      <c r="BE634" s="152" t="n"/>
      <c r="BF634" s="152" t="n"/>
      <c r="BG634" s="155" t="n"/>
      <c r="BH634" s="152" t="n"/>
      <c r="BI634" s="152" t="n"/>
      <c r="BJ634" s="152" t="n"/>
      <c r="BK634" s="152" t="n"/>
      <c r="BL634" s="152" t="n"/>
      <c r="BM634" s="152" t="n"/>
      <c r="BN634" s="152" t="n"/>
      <c r="BO634" s="152" t="n"/>
      <c r="BP634" s="155" t="n"/>
      <c r="BQ634" s="152" t="n"/>
      <c r="BR634" s="152" t="n"/>
      <c r="BS634" s="152" t="n"/>
      <c r="BT634" s="152" t="n"/>
      <c r="BU634" s="152" t="n"/>
      <c r="BV634" s="152" t="n"/>
      <c r="BW634" s="152" t="n"/>
      <c r="BX634" s="165" t="n"/>
      <c r="BY634" s="150" t="n"/>
      <c r="BZ634" s="150" t="n"/>
      <c r="CA634" s="150" t="n"/>
      <c r="CB634" s="174" t="n"/>
      <c r="CC634" s="156" t="n"/>
      <c r="CD634" s="156" t="n"/>
      <c r="CE634" s="167">
        <f>IFERROR(__xludf.DUMMYFUNCTION("""COMPUTED_VALUE"""),"")</f>
        <v/>
      </c>
      <c r="CF634" s="158">
        <f>IFERROR(__xludf.DUMMYFUNCTION("""COMPUTED_VALUE"""),"")</f>
        <v/>
      </c>
      <c r="CG634" s="148" t="n"/>
      <c r="CH634" s="148" t="n"/>
      <c r="CI634" s="148" t="n"/>
      <c r="CJ634" s="148" t="n"/>
      <c r="CK634" s="148" t="n"/>
      <c r="CL634" s="148" t="n"/>
      <c r="CM634" s="148" t="n"/>
      <c r="CN634" s="148" t="n"/>
      <c r="CO634" s="148" t="n"/>
      <c r="CP634" s="148" t="n"/>
      <c r="CQ634" s="148" t="n"/>
      <c r="CR634" s="148" t="n"/>
      <c r="CS634" s="148" t="n"/>
      <c r="CT634" s="148" t="n"/>
      <c r="CU634" s="148" t="n"/>
      <c r="CV634" s="148" t="n"/>
    </row>
    <row r="635">
      <c r="A635" s="162" t="n"/>
      <c r="B635" s="64" t="n"/>
      <c r="C635" s="129" t="n"/>
      <c r="D635" s="130" t="inlineStr"/>
      <c r="E635" s="150" t="inlineStr"/>
      <c r="F635" s="150" t="inlineStr"/>
      <c r="G635" s="150" t="n"/>
      <c r="H635" s="152" t="n"/>
      <c r="I635" s="152" t="n"/>
      <c r="J635" s="152" t="n"/>
      <c r="K635" s="152" t="n"/>
      <c r="L635" s="152" t="n"/>
      <c r="M635" s="152" t="n"/>
      <c r="N635" s="152" t="n"/>
      <c r="O635" s="152" t="n"/>
      <c r="P635" s="152" t="n"/>
      <c r="Q635" s="152" t="n"/>
      <c r="R635" s="152" t="n"/>
      <c r="S635" s="165" t="n"/>
      <c r="T635" s="152" t="n"/>
      <c r="U635" s="152" t="n"/>
      <c r="V635" s="152" t="n"/>
      <c r="W635" s="152" t="n"/>
      <c r="X635" s="152" t="n"/>
      <c r="Y635" s="152" t="n"/>
      <c r="Z635" s="152" t="n"/>
      <c r="AA635" s="152" t="n"/>
      <c r="AB635" s="152" t="n"/>
      <c r="AC635" s="152" t="n"/>
      <c r="AD635" s="152" t="n"/>
      <c r="AE635" s="152" t="n"/>
      <c r="AF635" s="152" t="n"/>
      <c r="AG635" s="152" t="n"/>
      <c r="AH635" s="152" t="n"/>
      <c r="AI635" s="152" t="n"/>
      <c r="AJ635" s="152" t="n"/>
      <c r="AK635" s="152" t="n"/>
      <c r="AL635" s="152" t="n"/>
      <c r="AM635" s="152" t="n"/>
      <c r="AN635" s="166" t="n"/>
      <c r="AO635" s="155" t="n"/>
      <c r="AP635" s="152" t="n"/>
      <c r="AQ635" s="152" t="n"/>
      <c r="AR635" s="152" t="n"/>
      <c r="AS635" s="152" t="n"/>
      <c r="AT635" s="152" t="n"/>
      <c r="AU635" s="155" t="n"/>
      <c r="AV635" s="152" t="n"/>
      <c r="AW635" s="152" t="n"/>
      <c r="AX635" s="152" t="n"/>
      <c r="AY635" s="152" t="n"/>
      <c r="AZ635" s="152" t="n"/>
      <c r="BA635" s="165" t="n"/>
      <c r="BB635" s="165" t="n"/>
      <c r="BC635" s="152" t="n"/>
      <c r="BD635" s="152" t="n"/>
      <c r="BE635" s="152" t="n"/>
      <c r="BF635" s="152" t="n"/>
      <c r="BG635" s="155" t="n"/>
      <c r="BH635" s="152" t="n"/>
      <c r="BI635" s="152" t="n"/>
      <c r="BJ635" s="152" t="n"/>
      <c r="BK635" s="152" t="n"/>
      <c r="BL635" s="152" t="n"/>
      <c r="BM635" s="152" t="n"/>
      <c r="BN635" s="152" t="n"/>
      <c r="BO635" s="152" t="n"/>
      <c r="BP635" s="155" t="n"/>
      <c r="BQ635" s="152" t="n"/>
      <c r="BR635" s="152" t="n"/>
      <c r="BS635" s="152" t="n"/>
      <c r="BT635" s="152" t="n"/>
      <c r="BU635" s="152" t="n"/>
      <c r="BV635" s="152" t="n"/>
      <c r="BW635" s="152" t="n"/>
      <c r="BX635" s="165" t="n"/>
      <c r="BY635" s="150" t="n"/>
      <c r="BZ635" s="150" t="n"/>
      <c r="CA635" s="150" t="n"/>
      <c r="CB635" s="174" t="n"/>
      <c r="CC635" s="156" t="n"/>
      <c r="CD635" s="156" t="n"/>
      <c r="CE635" s="167">
        <f>IFERROR(__xludf.DUMMYFUNCTION("""COMPUTED_VALUE"""),"")</f>
        <v/>
      </c>
      <c r="CF635" s="158">
        <f>IFERROR(__xludf.DUMMYFUNCTION("""COMPUTED_VALUE"""),"")</f>
        <v/>
      </c>
      <c r="CG635" s="148" t="n"/>
      <c r="CH635" s="148" t="n"/>
      <c r="CI635" s="148" t="n"/>
      <c r="CJ635" s="148" t="n"/>
      <c r="CK635" s="148" t="n"/>
      <c r="CL635" s="148" t="n"/>
      <c r="CM635" s="148" t="n"/>
      <c r="CN635" s="148" t="n"/>
      <c r="CO635" s="148" t="n"/>
      <c r="CP635" s="148" t="n"/>
      <c r="CQ635" s="148" t="n"/>
      <c r="CR635" s="148" t="n"/>
      <c r="CS635" s="148" t="n"/>
      <c r="CT635" s="148" t="n"/>
      <c r="CU635" s="148" t="n"/>
      <c r="CV635" s="148" t="n"/>
    </row>
    <row r="636">
      <c r="A636" s="162" t="n"/>
      <c r="B636" s="64" t="n"/>
      <c r="C636" s="129" t="n"/>
      <c r="D636" s="130" t="inlineStr"/>
      <c r="E636" s="150" t="inlineStr"/>
      <c r="F636" s="150" t="inlineStr"/>
      <c r="G636" s="150" t="n"/>
      <c r="H636" s="152" t="n"/>
      <c r="I636" s="152" t="n"/>
      <c r="J636" s="152" t="n"/>
      <c r="K636" s="152" t="n"/>
      <c r="L636" s="152" t="n"/>
      <c r="M636" s="152" t="n"/>
      <c r="N636" s="152" t="n"/>
      <c r="O636" s="152" t="n"/>
      <c r="P636" s="152" t="n"/>
      <c r="Q636" s="152" t="n"/>
      <c r="R636" s="152" t="n"/>
      <c r="S636" s="165" t="n"/>
      <c r="T636" s="152" t="n"/>
      <c r="U636" s="152" t="n"/>
      <c r="V636" s="152" t="n"/>
      <c r="W636" s="152" t="n"/>
      <c r="X636" s="152" t="n"/>
      <c r="Y636" s="152" t="n"/>
      <c r="Z636" s="152" t="n"/>
      <c r="AA636" s="152" t="n"/>
      <c r="AB636" s="152" t="n"/>
      <c r="AC636" s="152" t="n"/>
      <c r="AD636" s="152" t="n"/>
      <c r="AE636" s="152" t="n"/>
      <c r="AF636" s="152" t="n"/>
      <c r="AG636" s="152" t="n"/>
      <c r="AH636" s="152" t="n"/>
      <c r="AI636" s="152" t="n"/>
      <c r="AJ636" s="152" t="n"/>
      <c r="AK636" s="152" t="n"/>
      <c r="AL636" s="152" t="n"/>
      <c r="AM636" s="152" t="n"/>
      <c r="AN636" s="166" t="n"/>
      <c r="AO636" s="155" t="n"/>
      <c r="AP636" s="152" t="n"/>
      <c r="AQ636" s="152" t="n"/>
      <c r="AR636" s="152" t="n"/>
      <c r="AS636" s="152" t="n"/>
      <c r="AT636" s="152" t="n"/>
      <c r="AU636" s="155" t="n"/>
      <c r="AV636" s="152" t="n"/>
      <c r="AW636" s="152" t="n"/>
      <c r="AX636" s="152" t="n"/>
      <c r="AY636" s="152" t="n"/>
      <c r="AZ636" s="152" t="n"/>
      <c r="BA636" s="165" t="n"/>
      <c r="BB636" s="165" t="n"/>
      <c r="BC636" s="152" t="n"/>
      <c r="BD636" s="152" t="n"/>
      <c r="BE636" s="152" t="n"/>
      <c r="BF636" s="152" t="n"/>
      <c r="BG636" s="155" t="n"/>
      <c r="BH636" s="152" t="n"/>
      <c r="BI636" s="152" t="n"/>
      <c r="BJ636" s="152" t="n"/>
      <c r="BK636" s="152" t="n"/>
      <c r="BL636" s="152" t="n"/>
      <c r="BM636" s="152" t="n"/>
      <c r="BN636" s="152" t="n"/>
      <c r="BO636" s="152" t="n"/>
      <c r="BP636" s="155" t="n"/>
      <c r="BQ636" s="152" t="n"/>
      <c r="BR636" s="152" t="n"/>
      <c r="BS636" s="152" t="n"/>
      <c r="BT636" s="152" t="n"/>
      <c r="BU636" s="152" t="n"/>
      <c r="BV636" s="152" t="n"/>
      <c r="BW636" s="152" t="n"/>
      <c r="BX636" s="165" t="n"/>
      <c r="BY636" s="150" t="n"/>
      <c r="BZ636" s="150" t="n"/>
      <c r="CA636" s="150" t="n"/>
      <c r="CB636" s="174" t="n"/>
      <c r="CC636" s="156" t="n"/>
      <c r="CD636" s="156" t="n"/>
      <c r="CE636" s="167">
        <f>IFERROR(__xludf.DUMMYFUNCTION("""COMPUTED_VALUE"""),"")</f>
        <v/>
      </c>
      <c r="CF636" s="158">
        <f>IFERROR(__xludf.DUMMYFUNCTION("""COMPUTED_VALUE"""),"")</f>
        <v/>
      </c>
      <c r="CG636" s="148" t="n"/>
      <c r="CH636" s="148" t="n"/>
      <c r="CI636" s="148" t="n"/>
      <c r="CJ636" s="148" t="n"/>
      <c r="CK636" s="148" t="n"/>
      <c r="CL636" s="148" t="n"/>
      <c r="CM636" s="148" t="n"/>
      <c r="CN636" s="148" t="n"/>
      <c r="CO636" s="148" t="n"/>
      <c r="CP636" s="148" t="n"/>
      <c r="CQ636" s="148" t="n"/>
      <c r="CR636" s="148" t="n"/>
      <c r="CS636" s="148" t="n"/>
      <c r="CT636" s="148" t="n"/>
      <c r="CU636" s="148" t="n"/>
      <c r="CV636" s="148" t="n"/>
    </row>
    <row r="637">
      <c r="A637" s="162" t="n"/>
      <c r="B637" s="64" t="n"/>
      <c r="C637" s="129" t="n"/>
      <c r="D637" s="130" t="inlineStr"/>
      <c r="E637" s="150" t="inlineStr"/>
      <c r="F637" s="150" t="inlineStr"/>
      <c r="G637" s="150" t="n"/>
      <c r="H637" s="152" t="n"/>
      <c r="I637" s="152" t="n"/>
      <c r="J637" s="152" t="n"/>
      <c r="K637" s="152" t="n"/>
      <c r="L637" s="152" t="n"/>
      <c r="M637" s="152" t="n"/>
      <c r="N637" s="152" t="n"/>
      <c r="O637" s="152" t="n"/>
      <c r="P637" s="152" t="n"/>
      <c r="Q637" s="152" t="n"/>
      <c r="R637" s="152" t="n"/>
      <c r="S637" s="165" t="n"/>
      <c r="T637" s="152" t="n"/>
      <c r="U637" s="152" t="n"/>
      <c r="V637" s="152" t="n"/>
      <c r="W637" s="152" t="n"/>
      <c r="X637" s="152" t="n"/>
      <c r="Y637" s="152" t="n"/>
      <c r="Z637" s="152" t="n"/>
      <c r="AA637" s="152" t="n"/>
      <c r="AB637" s="152" t="n"/>
      <c r="AC637" s="152" t="n"/>
      <c r="AD637" s="152" t="n"/>
      <c r="AE637" s="152" t="n"/>
      <c r="AF637" s="152" t="n"/>
      <c r="AG637" s="152" t="n"/>
      <c r="AH637" s="152" t="n"/>
      <c r="AI637" s="152" t="n"/>
      <c r="AJ637" s="152" t="n"/>
      <c r="AK637" s="152" t="n"/>
      <c r="AL637" s="152" t="n"/>
      <c r="AM637" s="152" t="n"/>
      <c r="AN637" s="166" t="n"/>
      <c r="AO637" s="155" t="n"/>
      <c r="AP637" s="152" t="n"/>
      <c r="AQ637" s="152" t="n"/>
      <c r="AR637" s="152" t="n"/>
      <c r="AS637" s="152" t="n"/>
      <c r="AT637" s="152" t="n"/>
      <c r="AU637" s="155" t="n"/>
      <c r="AV637" s="152" t="n"/>
      <c r="AW637" s="152" t="n"/>
      <c r="AX637" s="152" t="n"/>
      <c r="AY637" s="152" t="n"/>
      <c r="AZ637" s="152" t="n"/>
      <c r="BA637" s="165" t="n"/>
      <c r="BB637" s="165" t="n"/>
      <c r="BC637" s="152" t="n"/>
      <c r="BD637" s="152" t="n"/>
      <c r="BE637" s="152" t="n"/>
      <c r="BF637" s="152" t="n"/>
      <c r="BG637" s="155" t="n"/>
      <c r="BH637" s="152" t="n"/>
      <c r="BI637" s="152" t="n"/>
      <c r="BJ637" s="152" t="n"/>
      <c r="BK637" s="152" t="n"/>
      <c r="BL637" s="152" t="n"/>
      <c r="BM637" s="152" t="n"/>
      <c r="BN637" s="152" t="n"/>
      <c r="BO637" s="152" t="n"/>
      <c r="BP637" s="155" t="n"/>
      <c r="BQ637" s="152" t="n"/>
      <c r="BR637" s="152" t="n"/>
      <c r="BS637" s="152" t="n"/>
      <c r="BT637" s="152" t="n"/>
      <c r="BU637" s="152" t="n"/>
      <c r="BV637" s="152" t="n"/>
      <c r="BW637" s="152" t="n"/>
      <c r="BX637" s="165" t="n"/>
      <c r="BY637" s="150" t="n"/>
      <c r="BZ637" s="150" t="n"/>
      <c r="CA637" s="150" t="n"/>
      <c r="CB637" s="174" t="n"/>
      <c r="CC637" s="156" t="n"/>
      <c r="CD637" s="156" t="n"/>
      <c r="CE637" s="167">
        <f>IFERROR(__xludf.DUMMYFUNCTION("""COMPUTED_VALUE"""),"")</f>
        <v/>
      </c>
      <c r="CF637" s="158">
        <f>IFERROR(__xludf.DUMMYFUNCTION("""COMPUTED_VALUE"""),"")</f>
        <v/>
      </c>
      <c r="CG637" s="148" t="n"/>
      <c r="CH637" s="148" t="n"/>
      <c r="CI637" s="148" t="n"/>
      <c r="CJ637" s="148" t="n"/>
      <c r="CK637" s="148" t="n"/>
      <c r="CL637" s="148" t="n"/>
      <c r="CM637" s="148" t="n"/>
      <c r="CN637" s="148" t="n"/>
      <c r="CO637" s="148" t="n"/>
      <c r="CP637" s="148" t="n"/>
      <c r="CQ637" s="148" t="n"/>
      <c r="CR637" s="148" t="n"/>
      <c r="CS637" s="148" t="n"/>
      <c r="CT637" s="148" t="n"/>
      <c r="CU637" s="148" t="n"/>
      <c r="CV637" s="148" t="n"/>
    </row>
    <row r="638">
      <c r="A638" s="162" t="n"/>
      <c r="B638" s="64" t="n"/>
      <c r="C638" s="129" t="n"/>
      <c r="D638" s="130" t="inlineStr"/>
      <c r="E638" s="150" t="inlineStr"/>
      <c r="F638" s="150" t="inlineStr"/>
      <c r="G638" s="150" t="n"/>
      <c r="H638" s="152" t="n"/>
      <c r="I638" s="152" t="n"/>
      <c r="J638" s="152" t="n"/>
      <c r="K638" s="152" t="n"/>
      <c r="L638" s="152" t="n"/>
      <c r="M638" s="152" t="n"/>
      <c r="N638" s="152" t="n"/>
      <c r="O638" s="152" t="n"/>
      <c r="P638" s="152" t="n"/>
      <c r="Q638" s="152" t="n"/>
      <c r="R638" s="152" t="n"/>
      <c r="S638" s="165" t="n"/>
      <c r="T638" s="152" t="n"/>
      <c r="U638" s="152" t="n"/>
      <c r="V638" s="152" t="n"/>
      <c r="W638" s="152" t="n"/>
      <c r="X638" s="152" t="n"/>
      <c r="Y638" s="152" t="n"/>
      <c r="Z638" s="152" t="n"/>
      <c r="AA638" s="152" t="n"/>
      <c r="AB638" s="152" t="n"/>
      <c r="AC638" s="152" t="n"/>
      <c r="AD638" s="152" t="n"/>
      <c r="AE638" s="152" t="n"/>
      <c r="AF638" s="152" t="n"/>
      <c r="AG638" s="152" t="n"/>
      <c r="AH638" s="152" t="n"/>
      <c r="AI638" s="152" t="n"/>
      <c r="AJ638" s="152" t="n"/>
      <c r="AK638" s="152" t="n"/>
      <c r="AL638" s="152" t="n"/>
      <c r="AM638" s="152" t="n"/>
      <c r="AN638" s="166" t="n"/>
      <c r="AO638" s="155" t="n"/>
      <c r="AP638" s="152" t="n"/>
      <c r="AQ638" s="152" t="n"/>
      <c r="AR638" s="152" t="n"/>
      <c r="AS638" s="152" t="n"/>
      <c r="AT638" s="152" t="n"/>
      <c r="AU638" s="155" t="n"/>
      <c r="AV638" s="152" t="n"/>
      <c r="AW638" s="152" t="n"/>
      <c r="AX638" s="152" t="n"/>
      <c r="AY638" s="152" t="n"/>
      <c r="AZ638" s="152" t="n"/>
      <c r="BA638" s="165" t="n"/>
      <c r="BB638" s="165" t="n"/>
      <c r="BC638" s="152" t="n"/>
      <c r="BD638" s="152" t="n"/>
      <c r="BE638" s="152" t="n"/>
      <c r="BF638" s="152" t="n"/>
      <c r="BG638" s="155" t="n"/>
      <c r="BH638" s="152" t="n"/>
      <c r="BI638" s="152" t="n"/>
      <c r="BJ638" s="152" t="n"/>
      <c r="BK638" s="152" t="n"/>
      <c r="BL638" s="152" t="n"/>
      <c r="BM638" s="152" t="n"/>
      <c r="BN638" s="152" t="n"/>
      <c r="BO638" s="152" t="n"/>
      <c r="BP638" s="155" t="n"/>
      <c r="BQ638" s="152" t="n"/>
      <c r="BR638" s="152" t="n"/>
      <c r="BS638" s="152" t="n"/>
      <c r="BT638" s="152" t="n"/>
      <c r="BU638" s="152" t="n"/>
      <c r="BV638" s="152" t="n"/>
      <c r="BW638" s="152" t="n"/>
      <c r="BX638" s="165" t="n"/>
      <c r="BY638" s="150" t="n"/>
      <c r="BZ638" s="150" t="n"/>
      <c r="CA638" s="150" t="n"/>
      <c r="CB638" s="174" t="n"/>
      <c r="CC638" s="156" t="n"/>
      <c r="CD638" s="156" t="n"/>
      <c r="CE638" s="167">
        <f>IFERROR(__xludf.DUMMYFUNCTION("""COMPUTED_VALUE"""),"")</f>
        <v/>
      </c>
      <c r="CF638" s="158">
        <f>IFERROR(__xludf.DUMMYFUNCTION("""COMPUTED_VALUE"""),"")</f>
        <v/>
      </c>
      <c r="CG638" s="148" t="n"/>
      <c r="CH638" s="148" t="n"/>
      <c r="CI638" s="148" t="n"/>
      <c r="CJ638" s="148" t="n"/>
      <c r="CK638" s="148" t="n"/>
      <c r="CL638" s="148" t="n"/>
      <c r="CM638" s="148" t="n"/>
      <c r="CN638" s="148" t="n"/>
      <c r="CO638" s="148" t="n"/>
      <c r="CP638" s="148" t="n"/>
      <c r="CQ638" s="148" t="n"/>
      <c r="CR638" s="148" t="n"/>
      <c r="CS638" s="148" t="n"/>
      <c r="CT638" s="148" t="n"/>
      <c r="CU638" s="148" t="n"/>
      <c r="CV638" s="148" t="n"/>
    </row>
    <row r="639">
      <c r="A639" s="162" t="n"/>
      <c r="B639" s="64" t="n"/>
      <c r="C639" s="129" t="n"/>
      <c r="D639" s="130" t="inlineStr"/>
      <c r="E639" s="150" t="inlineStr"/>
      <c r="F639" s="150" t="inlineStr"/>
      <c r="G639" s="150" t="n"/>
      <c r="H639" s="152" t="n"/>
      <c r="I639" s="152" t="n"/>
      <c r="J639" s="152" t="n"/>
      <c r="K639" s="152" t="n"/>
      <c r="L639" s="152" t="n"/>
      <c r="M639" s="152" t="n"/>
      <c r="N639" s="152" t="n"/>
      <c r="O639" s="152" t="n"/>
      <c r="P639" s="152" t="n"/>
      <c r="Q639" s="152" t="n"/>
      <c r="R639" s="152" t="n"/>
      <c r="S639" s="165" t="n"/>
      <c r="T639" s="152" t="n"/>
      <c r="U639" s="152" t="n"/>
      <c r="V639" s="152" t="n"/>
      <c r="W639" s="152" t="n"/>
      <c r="X639" s="152" t="n"/>
      <c r="Y639" s="152" t="n"/>
      <c r="Z639" s="152" t="n"/>
      <c r="AA639" s="152" t="n"/>
      <c r="AB639" s="152" t="n"/>
      <c r="AC639" s="152" t="n"/>
      <c r="AD639" s="152" t="n"/>
      <c r="AE639" s="152" t="n"/>
      <c r="AF639" s="152" t="n"/>
      <c r="AG639" s="152" t="n"/>
      <c r="AH639" s="152" t="n"/>
      <c r="AI639" s="152" t="n"/>
      <c r="AJ639" s="152" t="n"/>
      <c r="AK639" s="152" t="n"/>
      <c r="AL639" s="152" t="n"/>
      <c r="AM639" s="152" t="n"/>
      <c r="AN639" s="166" t="n"/>
      <c r="AO639" s="155" t="n"/>
      <c r="AP639" s="152" t="n"/>
      <c r="AQ639" s="152" t="n"/>
      <c r="AR639" s="152" t="n"/>
      <c r="AS639" s="152" t="n"/>
      <c r="AT639" s="152" t="n"/>
      <c r="AU639" s="155" t="n"/>
      <c r="AV639" s="152" t="n"/>
      <c r="AW639" s="152" t="n"/>
      <c r="AX639" s="152" t="n"/>
      <c r="AY639" s="152" t="n"/>
      <c r="AZ639" s="152" t="n"/>
      <c r="BA639" s="165" t="n"/>
      <c r="BB639" s="165" t="n"/>
      <c r="BC639" s="152" t="n"/>
      <c r="BD639" s="152" t="n"/>
      <c r="BE639" s="152" t="n"/>
      <c r="BF639" s="152" t="n"/>
      <c r="BG639" s="155" t="n"/>
      <c r="BH639" s="152" t="n"/>
      <c r="BI639" s="152" t="n"/>
      <c r="BJ639" s="152" t="n"/>
      <c r="BK639" s="152" t="n"/>
      <c r="BL639" s="152" t="n"/>
      <c r="BM639" s="152" t="n"/>
      <c r="BN639" s="152" t="n"/>
      <c r="BO639" s="152" t="n"/>
      <c r="BP639" s="155" t="n"/>
      <c r="BQ639" s="152" t="n"/>
      <c r="BR639" s="152" t="n"/>
      <c r="BS639" s="152" t="n"/>
      <c r="BT639" s="152" t="n"/>
      <c r="BU639" s="152" t="n"/>
      <c r="BV639" s="152" t="n"/>
      <c r="BW639" s="152" t="n"/>
      <c r="BX639" s="165" t="n"/>
      <c r="BY639" s="150" t="n"/>
      <c r="BZ639" s="150" t="n"/>
      <c r="CA639" s="150" t="n"/>
      <c r="CB639" s="174" t="n"/>
      <c r="CC639" s="156" t="n"/>
      <c r="CD639" s="156" t="n"/>
      <c r="CE639" s="167">
        <f>IFERROR(__xludf.DUMMYFUNCTION("""COMPUTED_VALUE"""),"")</f>
        <v/>
      </c>
      <c r="CF639" s="158">
        <f>IFERROR(__xludf.DUMMYFUNCTION("""COMPUTED_VALUE"""),"")</f>
        <v/>
      </c>
      <c r="CG639" s="148" t="n"/>
      <c r="CH639" s="148" t="n"/>
      <c r="CI639" s="148" t="n"/>
      <c r="CJ639" s="148" t="n"/>
      <c r="CK639" s="148" t="n"/>
      <c r="CL639" s="148" t="n"/>
      <c r="CM639" s="148" t="n"/>
      <c r="CN639" s="148" t="n"/>
      <c r="CO639" s="148" t="n"/>
      <c r="CP639" s="148" t="n"/>
      <c r="CQ639" s="148" t="n"/>
      <c r="CR639" s="148" t="n"/>
      <c r="CS639" s="148" t="n"/>
      <c r="CT639" s="148" t="n"/>
      <c r="CU639" s="148" t="n"/>
      <c r="CV639" s="148" t="n"/>
    </row>
    <row r="640">
      <c r="A640" s="162" t="n"/>
      <c r="B640" s="64" t="n"/>
      <c r="C640" s="129" t="n"/>
      <c r="D640" s="130" t="inlineStr"/>
      <c r="E640" s="150" t="inlineStr"/>
      <c r="F640" s="150" t="inlineStr"/>
      <c r="G640" s="150" t="n"/>
      <c r="H640" s="152" t="n"/>
      <c r="I640" s="152" t="n"/>
      <c r="J640" s="152" t="n"/>
      <c r="K640" s="152" t="n"/>
      <c r="L640" s="152" t="n"/>
      <c r="M640" s="152" t="n"/>
      <c r="N640" s="152" t="n"/>
      <c r="O640" s="152" t="n"/>
      <c r="P640" s="152" t="n"/>
      <c r="Q640" s="152" t="n"/>
      <c r="R640" s="152" t="n"/>
      <c r="S640" s="165" t="n"/>
      <c r="T640" s="152" t="n"/>
      <c r="U640" s="152" t="n"/>
      <c r="V640" s="152" t="n"/>
      <c r="W640" s="152" t="n"/>
      <c r="X640" s="152" t="n"/>
      <c r="Y640" s="152" t="n"/>
      <c r="Z640" s="152" t="n"/>
      <c r="AA640" s="152" t="n"/>
      <c r="AB640" s="152" t="n"/>
      <c r="AC640" s="152" t="n"/>
      <c r="AD640" s="152" t="n"/>
      <c r="AE640" s="152" t="n"/>
      <c r="AF640" s="152" t="n"/>
      <c r="AG640" s="152" t="n"/>
      <c r="AH640" s="152" t="n"/>
      <c r="AI640" s="152" t="n"/>
      <c r="AJ640" s="152" t="n"/>
      <c r="AK640" s="152" t="n"/>
      <c r="AL640" s="152" t="n"/>
      <c r="AM640" s="152" t="n"/>
      <c r="AN640" s="166" t="n"/>
      <c r="AO640" s="155" t="n"/>
      <c r="AP640" s="152" t="n"/>
      <c r="AQ640" s="152" t="n"/>
      <c r="AR640" s="152" t="n"/>
      <c r="AS640" s="152" t="n"/>
      <c r="AT640" s="152" t="n"/>
      <c r="AU640" s="155" t="n"/>
      <c r="AV640" s="152" t="n"/>
      <c r="AW640" s="152" t="n"/>
      <c r="AX640" s="152" t="n"/>
      <c r="AY640" s="152" t="n"/>
      <c r="AZ640" s="152" t="n"/>
      <c r="BA640" s="165" t="n"/>
      <c r="BB640" s="165" t="n"/>
      <c r="BC640" s="152" t="n"/>
      <c r="BD640" s="152" t="n"/>
      <c r="BE640" s="152" t="n"/>
      <c r="BF640" s="152" t="n"/>
      <c r="BG640" s="155" t="n"/>
      <c r="BH640" s="152" t="n"/>
      <c r="BI640" s="152" t="n"/>
      <c r="BJ640" s="152" t="n"/>
      <c r="BK640" s="152" t="n"/>
      <c r="BL640" s="152" t="n"/>
      <c r="BM640" s="152" t="n"/>
      <c r="BN640" s="152" t="n"/>
      <c r="BO640" s="152" t="n"/>
      <c r="BP640" s="155" t="n"/>
      <c r="BQ640" s="152" t="n"/>
      <c r="BR640" s="152" t="n"/>
      <c r="BS640" s="152" t="n"/>
      <c r="BT640" s="152" t="n"/>
      <c r="BU640" s="152" t="n"/>
      <c r="BV640" s="152" t="n"/>
      <c r="BW640" s="152" t="n"/>
      <c r="BX640" s="165" t="n"/>
      <c r="BY640" s="150" t="n"/>
      <c r="BZ640" s="150" t="n"/>
      <c r="CA640" s="150" t="n"/>
      <c r="CB640" s="174" t="n"/>
      <c r="CC640" s="156" t="n"/>
      <c r="CD640" s="156" t="n"/>
      <c r="CE640" s="167">
        <f>IFERROR(__xludf.DUMMYFUNCTION("""COMPUTED_VALUE"""),"")</f>
        <v/>
      </c>
      <c r="CF640" s="158">
        <f>IFERROR(__xludf.DUMMYFUNCTION("""COMPUTED_VALUE"""),"")</f>
        <v/>
      </c>
      <c r="CG640" s="148" t="n"/>
      <c r="CH640" s="148" t="n"/>
      <c r="CI640" s="148" t="n"/>
      <c r="CJ640" s="148" t="n"/>
      <c r="CK640" s="148" t="n"/>
      <c r="CL640" s="148" t="n"/>
      <c r="CM640" s="148" t="n"/>
      <c r="CN640" s="148" t="n"/>
      <c r="CO640" s="148" t="n"/>
      <c r="CP640" s="148" t="n"/>
      <c r="CQ640" s="148" t="n"/>
      <c r="CR640" s="148" t="n"/>
      <c r="CS640" s="148" t="n"/>
      <c r="CT640" s="148" t="n"/>
      <c r="CU640" s="148" t="n"/>
      <c r="CV640" s="148" t="n"/>
    </row>
    <row r="641">
      <c r="A641" s="162" t="n"/>
      <c r="B641" s="64" t="n"/>
      <c r="C641" s="129" t="n"/>
      <c r="D641" s="130" t="inlineStr"/>
      <c r="E641" s="150" t="inlineStr"/>
      <c r="F641" s="150" t="inlineStr"/>
      <c r="G641" s="150" t="n"/>
      <c r="H641" s="152" t="n"/>
      <c r="I641" s="152" t="n"/>
      <c r="J641" s="152" t="n"/>
      <c r="K641" s="152" t="n"/>
      <c r="L641" s="152" t="n"/>
      <c r="M641" s="152" t="n"/>
      <c r="N641" s="152" t="n"/>
      <c r="O641" s="152" t="n"/>
      <c r="P641" s="152" t="n"/>
      <c r="Q641" s="152" t="n"/>
      <c r="R641" s="152" t="n"/>
      <c r="S641" s="165" t="n"/>
      <c r="T641" s="152" t="n"/>
      <c r="U641" s="152" t="n"/>
      <c r="V641" s="152" t="n"/>
      <c r="W641" s="152" t="n"/>
      <c r="X641" s="152" t="n"/>
      <c r="Y641" s="152" t="n"/>
      <c r="Z641" s="152" t="n"/>
      <c r="AA641" s="152" t="n"/>
      <c r="AB641" s="152" t="n"/>
      <c r="AC641" s="152" t="n"/>
      <c r="AD641" s="152" t="n"/>
      <c r="AE641" s="152" t="n"/>
      <c r="AF641" s="152" t="n"/>
      <c r="AG641" s="152" t="n"/>
      <c r="AH641" s="152" t="n"/>
      <c r="AI641" s="152" t="n"/>
      <c r="AJ641" s="152" t="n"/>
      <c r="AK641" s="152" t="n"/>
      <c r="AL641" s="152" t="n"/>
      <c r="AM641" s="152" t="n"/>
      <c r="AN641" s="166" t="n"/>
      <c r="AO641" s="155" t="n"/>
      <c r="AP641" s="152" t="n"/>
      <c r="AQ641" s="152" t="n"/>
      <c r="AR641" s="152" t="n"/>
      <c r="AS641" s="152" t="n"/>
      <c r="AT641" s="152" t="n"/>
      <c r="AU641" s="155" t="n"/>
      <c r="AV641" s="152" t="n"/>
      <c r="AW641" s="152" t="n"/>
      <c r="AX641" s="152" t="n"/>
      <c r="AY641" s="152" t="n"/>
      <c r="AZ641" s="152" t="n"/>
      <c r="BA641" s="165" t="n"/>
      <c r="BB641" s="165" t="n"/>
      <c r="BC641" s="152" t="n"/>
      <c r="BD641" s="152" t="n"/>
      <c r="BE641" s="152" t="n"/>
      <c r="BF641" s="152" t="n"/>
      <c r="BG641" s="155" t="n"/>
      <c r="BH641" s="152" t="n"/>
      <c r="BI641" s="152" t="n"/>
      <c r="BJ641" s="152" t="n"/>
      <c r="BK641" s="152" t="n"/>
      <c r="BL641" s="152" t="n"/>
      <c r="BM641" s="152" t="n"/>
      <c r="BN641" s="152" t="n"/>
      <c r="BO641" s="152" t="n"/>
      <c r="BP641" s="155" t="n"/>
      <c r="BQ641" s="152" t="n"/>
      <c r="BR641" s="152" t="n"/>
      <c r="BS641" s="152" t="n"/>
      <c r="BT641" s="152" t="n"/>
      <c r="BU641" s="152" t="n"/>
      <c r="BV641" s="152" t="n"/>
      <c r="BW641" s="152" t="n"/>
      <c r="BX641" s="165" t="n"/>
      <c r="BY641" s="150" t="n"/>
      <c r="BZ641" s="150" t="n"/>
      <c r="CA641" s="150" t="n"/>
      <c r="CB641" s="174" t="n"/>
      <c r="CC641" s="156" t="n"/>
      <c r="CD641" s="156" t="n"/>
      <c r="CE641" s="167">
        <f>IFERROR(__xludf.DUMMYFUNCTION("""COMPUTED_VALUE"""),"")</f>
        <v/>
      </c>
      <c r="CF641" s="158">
        <f>IFERROR(__xludf.DUMMYFUNCTION("""COMPUTED_VALUE"""),"")</f>
        <v/>
      </c>
      <c r="CG641" s="148" t="n"/>
      <c r="CH641" s="148" t="n"/>
      <c r="CI641" s="148" t="n"/>
      <c r="CJ641" s="148" t="n"/>
      <c r="CK641" s="148" t="n"/>
      <c r="CL641" s="148" t="n"/>
      <c r="CM641" s="148" t="n"/>
      <c r="CN641" s="148" t="n"/>
      <c r="CO641" s="148" t="n"/>
      <c r="CP641" s="148" t="n"/>
      <c r="CQ641" s="148" t="n"/>
      <c r="CR641" s="148" t="n"/>
      <c r="CS641" s="148" t="n"/>
      <c r="CT641" s="148" t="n"/>
      <c r="CU641" s="148" t="n"/>
      <c r="CV641" s="148" t="n"/>
    </row>
    <row r="642">
      <c r="A642" s="162" t="n"/>
      <c r="B642" s="64" t="n"/>
      <c r="C642" s="129" t="n"/>
      <c r="D642" s="130" t="inlineStr"/>
      <c r="E642" s="150" t="inlineStr"/>
      <c r="F642" s="150" t="inlineStr"/>
      <c r="G642" s="150" t="n"/>
      <c r="H642" s="152" t="n"/>
      <c r="I642" s="152" t="n"/>
      <c r="J642" s="152" t="n"/>
      <c r="K642" s="152" t="n"/>
      <c r="L642" s="152" t="n"/>
      <c r="M642" s="152" t="n"/>
      <c r="N642" s="152" t="n"/>
      <c r="O642" s="152" t="n"/>
      <c r="P642" s="152" t="n"/>
      <c r="Q642" s="152" t="n"/>
      <c r="R642" s="152" t="n"/>
      <c r="S642" s="165" t="n"/>
      <c r="T642" s="152" t="n"/>
      <c r="U642" s="152" t="n"/>
      <c r="V642" s="152" t="n"/>
      <c r="W642" s="152" t="n"/>
      <c r="X642" s="152" t="n"/>
      <c r="Y642" s="152" t="n"/>
      <c r="Z642" s="152" t="n"/>
      <c r="AA642" s="152" t="n"/>
      <c r="AB642" s="152" t="n"/>
      <c r="AC642" s="152" t="n"/>
      <c r="AD642" s="152" t="n"/>
      <c r="AE642" s="152" t="n"/>
      <c r="AF642" s="152" t="n"/>
      <c r="AG642" s="152" t="n"/>
      <c r="AH642" s="152" t="n"/>
      <c r="AI642" s="152" t="n"/>
      <c r="AJ642" s="152" t="n"/>
      <c r="AK642" s="152" t="n"/>
      <c r="AL642" s="152" t="n"/>
      <c r="AM642" s="152" t="n"/>
      <c r="AN642" s="166" t="n"/>
      <c r="AO642" s="155" t="n"/>
      <c r="AP642" s="152" t="n"/>
      <c r="AQ642" s="152" t="n"/>
      <c r="AR642" s="152" t="n"/>
      <c r="AS642" s="152" t="n"/>
      <c r="AT642" s="152" t="n"/>
      <c r="AU642" s="155" t="n"/>
      <c r="AV642" s="152" t="n"/>
      <c r="AW642" s="152" t="n"/>
      <c r="AX642" s="152" t="n"/>
      <c r="AY642" s="152" t="n"/>
      <c r="AZ642" s="152" t="n"/>
      <c r="BA642" s="165" t="n"/>
      <c r="BB642" s="165" t="n"/>
      <c r="BC642" s="152" t="n"/>
      <c r="BD642" s="152" t="n"/>
      <c r="BE642" s="152" t="n"/>
      <c r="BF642" s="152" t="n"/>
      <c r="BG642" s="155" t="n"/>
      <c r="BH642" s="152" t="n"/>
      <c r="BI642" s="152" t="n"/>
      <c r="BJ642" s="152" t="n"/>
      <c r="BK642" s="152" t="n"/>
      <c r="BL642" s="152" t="n"/>
      <c r="BM642" s="152" t="n"/>
      <c r="BN642" s="152" t="n"/>
      <c r="BO642" s="152" t="n"/>
      <c r="BP642" s="155" t="n"/>
      <c r="BQ642" s="152" t="n"/>
      <c r="BR642" s="152" t="n"/>
      <c r="BS642" s="152" t="n"/>
      <c r="BT642" s="152" t="n"/>
      <c r="BU642" s="152" t="n"/>
      <c r="BV642" s="152" t="n"/>
      <c r="BW642" s="152" t="n"/>
      <c r="BX642" s="165" t="n"/>
      <c r="BY642" s="150" t="n"/>
      <c r="BZ642" s="150" t="n"/>
      <c r="CA642" s="150" t="n"/>
      <c r="CB642" s="174" t="n"/>
      <c r="CC642" s="156" t="n"/>
      <c r="CD642" s="156" t="n"/>
      <c r="CE642" s="167">
        <f>IFERROR(__xludf.DUMMYFUNCTION("""COMPUTED_VALUE"""),"")</f>
        <v/>
      </c>
      <c r="CF642" s="158">
        <f>IFERROR(__xludf.DUMMYFUNCTION("""COMPUTED_VALUE"""),"")</f>
        <v/>
      </c>
      <c r="CG642" s="148" t="n"/>
      <c r="CH642" s="148" t="n"/>
      <c r="CI642" s="148" t="n"/>
      <c r="CJ642" s="148" t="n"/>
      <c r="CK642" s="148" t="n"/>
      <c r="CL642" s="148" t="n"/>
      <c r="CM642" s="148" t="n"/>
      <c r="CN642" s="148" t="n"/>
      <c r="CO642" s="148" t="n"/>
      <c r="CP642" s="148" t="n"/>
      <c r="CQ642" s="148" t="n"/>
      <c r="CR642" s="148" t="n"/>
      <c r="CS642" s="148" t="n"/>
      <c r="CT642" s="148" t="n"/>
      <c r="CU642" s="148" t="n"/>
      <c r="CV642" s="148" t="n"/>
    </row>
    <row r="643">
      <c r="A643" s="162" t="n"/>
      <c r="B643" s="64" t="n"/>
      <c r="C643" s="129" t="n"/>
      <c r="D643" s="130" t="inlineStr"/>
      <c r="E643" s="150" t="inlineStr"/>
      <c r="F643" s="150" t="inlineStr"/>
      <c r="G643" s="150" t="n"/>
      <c r="H643" s="152" t="n"/>
      <c r="I643" s="152" t="n"/>
      <c r="J643" s="152" t="n"/>
      <c r="K643" s="152" t="n"/>
      <c r="L643" s="152" t="n"/>
      <c r="M643" s="152" t="n"/>
      <c r="N643" s="152" t="n"/>
      <c r="O643" s="152" t="n"/>
      <c r="P643" s="152" t="n"/>
      <c r="Q643" s="152" t="n"/>
      <c r="R643" s="152" t="n"/>
      <c r="S643" s="165" t="n"/>
      <c r="T643" s="152" t="n"/>
      <c r="U643" s="152" t="n"/>
      <c r="V643" s="152" t="n"/>
      <c r="W643" s="152" t="n"/>
      <c r="X643" s="152" t="n"/>
      <c r="Y643" s="152" t="n"/>
      <c r="Z643" s="152" t="n"/>
      <c r="AA643" s="152" t="n"/>
      <c r="AB643" s="152" t="n"/>
      <c r="AC643" s="152" t="n"/>
      <c r="AD643" s="152" t="n"/>
      <c r="AE643" s="152" t="n"/>
      <c r="AF643" s="152" t="n"/>
      <c r="AG643" s="152" t="n"/>
      <c r="AH643" s="152" t="n"/>
      <c r="AI643" s="152" t="n"/>
      <c r="AJ643" s="152" t="n"/>
      <c r="AK643" s="152" t="n"/>
      <c r="AL643" s="152" t="n"/>
      <c r="AM643" s="152" t="n"/>
      <c r="AN643" s="166" t="n"/>
      <c r="AO643" s="155" t="n"/>
      <c r="AP643" s="152" t="n"/>
      <c r="AQ643" s="152" t="n"/>
      <c r="AR643" s="152" t="n"/>
      <c r="AS643" s="152" t="n"/>
      <c r="AT643" s="152" t="n"/>
      <c r="AU643" s="155" t="n"/>
      <c r="AV643" s="152" t="n"/>
      <c r="AW643" s="152" t="n"/>
      <c r="AX643" s="152" t="n"/>
      <c r="AY643" s="152" t="n"/>
      <c r="AZ643" s="152" t="n"/>
      <c r="BA643" s="165" t="n"/>
      <c r="BB643" s="165" t="n"/>
      <c r="BC643" s="152" t="n"/>
      <c r="BD643" s="152" t="n"/>
      <c r="BE643" s="152" t="n"/>
      <c r="BF643" s="152" t="n"/>
      <c r="BG643" s="155" t="n"/>
      <c r="BH643" s="152" t="n"/>
      <c r="BI643" s="152" t="n"/>
      <c r="BJ643" s="152" t="n"/>
      <c r="BK643" s="152" t="n"/>
      <c r="BL643" s="152" t="n"/>
      <c r="BM643" s="152" t="n"/>
      <c r="BN643" s="152" t="n"/>
      <c r="BO643" s="152" t="n"/>
      <c r="BP643" s="155" t="n"/>
      <c r="BQ643" s="152" t="n"/>
      <c r="BR643" s="152" t="n"/>
      <c r="BS643" s="152" t="n"/>
      <c r="BT643" s="152" t="n"/>
      <c r="BU643" s="152" t="n"/>
      <c r="BV643" s="152" t="n"/>
      <c r="BW643" s="152" t="n"/>
      <c r="BX643" s="165" t="n"/>
      <c r="BY643" s="150" t="n"/>
      <c r="BZ643" s="150" t="n"/>
      <c r="CA643" s="150" t="n"/>
      <c r="CB643" s="174" t="n"/>
      <c r="CC643" s="156" t="n"/>
      <c r="CD643" s="156" t="n"/>
      <c r="CE643" s="167">
        <f>IFERROR(__xludf.DUMMYFUNCTION("""COMPUTED_VALUE"""),"")</f>
        <v/>
      </c>
      <c r="CF643" s="158">
        <f>IFERROR(__xludf.DUMMYFUNCTION("""COMPUTED_VALUE"""),"")</f>
        <v/>
      </c>
      <c r="CG643" s="148" t="n"/>
      <c r="CH643" s="148" t="n"/>
      <c r="CI643" s="148" t="n"/>
      <c r="CJ643" s="148" t="n"/>
      <c r="CK643" s="148" t="n"/>
      <c r="CL643" s="148" t="n"/>
      <c r="CM643" s="148" t="n"/>
      <c r="CN643" s="148" t="n"/>
      <c r="CO643" s="148" t="n"/>
      <c r="CP643" s="148" t="n"/>
      <c r="CQ643" s="148" t="n"/>
      <c r="CR643" s="148" t="n"/>
      <c r="CS643" s="148" t="n"/>
      <c r="CT643" s="148" t="n"/>
      <c r="CU643" s="148" t="n"/>
      <c r="CV643" s="148" t="n"/>
    </row>
    <row r="644">
      <c r="A644" s="162" t="n"/>
      <c r="B644" s="64" t="n"/>
      <c r="C644" s="129" t="n"/>
      <c r="D644" s="130" t="inlineStr"/>
      <c r="E644" s="150" t="inlineStr"/>
      <c r="F644" s="150" t="inlineStr"/>
      <c r="G644" s="150" t="n"/>
      <c r="H644" s="152" t="n"/>
      <c r="I644" s="152" t="n"/>
      <c r="J644" s="152" t="n"/>
      <c r="K644" s="152" t="n"/>
      <c r="L644" s="152" t="n"/>
      <c r="M644" s="152" t="n"/>
      <c r="N644" s="152" t="n"/>
      <c r="O644" s="152" t="n"/>
      <c r="P644" s="152" t="n"/>
      <c r="Q644" s="152" t="n"/>
      <c r="R644" s="152" t="n"/>
      <c r="S644" s="165" t="n"/>
      <c r="T644" s="152" t="n"/>
      <c r="U644" s="152" t="n"/>
      <c r="V644" s="152" t="n"/>
      <c r="W644" s="152" t="n"/>
      <c r="X644" s="152" t="n"/>
      <c r="Y644" s="152" t="n"/>
      <c r="Z644" s="152" t="n"/>
      <c r="AA644" s="152" t="n"/>
      <c r="AB644" s="152" t="n"/>
      <c r="AC644" s="152" t="n"/>
      <c r="AD644" s="152" t="n"/>
      <c r="AE644" s="152" t="n"/>
      <c r="AF644" s="152" t="n"/>
      <c r="AG644" s="152" t="n"/>
      <c r="AH644" s="152" t="n"/>
      <c r="AI644" s="152" t="n"/>
      <c r="AJ644" s="152" t="n"/>
      <c r="AK644" s="152" t="n"/>
      <c r="AL644" s="152" t="n"/>
      <c r="AM644" s="152" t="n"/>
      <c r="AN644" s="166" t="n"/>
      <c r="AO644" s="155" t="n"/>
      <c r="AP644" s="152" t="n"/>
      <c r="AQ644" s="152" t="n"/>
      <c r="AR644" s="152" t="n"/>
      <c r="AS644" s="152" t="n"/>
      <c r="AT644" s="152" t="n"/>
      <c r="AU644" s="155" t="n"/>
      <c r="AV644" s="152" t="n"/>
      <c r="AW644" s="152" t="n"/>
      <c r="AX644" s="152" t="n"/>
      <c r="AY644" s="152" t="n"/>
      <c r="AZ644" s="152" t="n"/>
      <c r="BA644" s="165" t="n"/>
      <c r="BB644" s="165" t="n"/>
      <c r="BC644" s="152" t="n"/>
      <c r="BD644" s="152" t="n"/>
      <c r="BE644" s="152" t="n"/>
      <c r="BF644" s="152" t="n"/>
      <c r="BG644" s="155" t="n"/>
      <c r="BH644" s="152" t="n"/>
      <c r="BI644" s="152" t="n"/>
      <c r="BJ644" s="152" t="n"/>
      <c r="BK644" s="152" t="n"/>
      <c r="BL644" s="152" t="n"/>
      <c r="BM644" s="152" t="n"/>
      <c r="BN644" s="152" t="n"/>
      <c r="BO644" s="152" t="n"/>
      <c r="BP644" s="155" t="n"/>
      <c r="BQ644" s="152" t="n"/>
      <c r="BR644" s="152" t="n"/>
      <c r="BS644" s="152" t="n"/>
      <c r="BT644" s="152" t="n"/>
      <c r="BU644" s="152" t="n"/>
      <c r="BV644" s="152" t="n"/>
      <c r="BW644" s="152" t="n"/>
      <c r="BX644" s="165" t="n"/>
      <c r="BY644" s="150" t="n"/>
      <c r="BZ644" s="150" t="n"/>
      <c r="CA644" s="150" t="n"/>
      <c r="CB644" s="174" t="n"/>
      <c r="CC644" s="156" t="n"/>
      <c r="CD644" s="156" t="n"/>
      <c r="CE644" s="167">
        <f>IFERROR(__xludf.DUMMYFUNCTION("""COMPUTED_VALUE"""),"")</f>
        <v/>
      </c>
      <c r="CF644" s="158">
        <f>IFERROR(__xludf.DUMMYFUNCTION("""COMPUTED_VALUE"""),"")</f>
        <v/>
      </c>
      <c r="CG644" s="148" t="n"/>
      <c r="CH644" s="148" t="n"/>
      <c r="CI644" s="148" t="n"/>
      <c r="CJ644" s="148" t="n"/>
      <c r="CK644" s="148" t="n"/>
      <c r="CL644" s="148" t="n"/>
      <c r="CM644" s="148" t="n"/>
      <c r="CN644" s="148" t="n"/>
      <c r="CO644" s="148" t="n"/>
      <c r="CP644" s="148" t="n"/>
      <c r="CQ644" s="148" t="n"/>
      <c r="CR644" s="148" t="n"/>
      <c r="CS644" s="148" t="n"/>
      <c r="CT644" s="148" t="n"/>
      <c r="CU644" s="148" t="n"/>
      <c r="CV644" s="148" t="n"/>
    </row>
    <row r="645">
      <c r="A645" s="162" t="n"/>
      <c r="B645" s="64" t="n"/>
      <c r="C645" s="129" t="n"/>
      <c r="D645" s="130" t="inlineStr"/>
      <c r="E645" s="150" t="inlineStr"/>
      <c r="F645" s="150" t="inlineStr"/>
      <c r="G645" s="150" t="n"/>
      <c r="H645" s="152" t="n"/>
      <c r="I645" s="152" t="n"/>
      <c r="J645" s="152" t="n"/>
      <c r="K645" s="152" t="n"/>
      <c r="L645" s="152" t="n"/>
      <c r="M645" s="152" t="n"/>
      <c r="N645" s="152" t="n"/>
      <c r="O645" s="152" t="n"/>
      <c r="P645" s="152" t="n"/>
      <c r="Q645" s="152" t="n"/>
      <c r="R645" s="152" t="n"/>
      <c r="S645" s="165" t="n"/>
      <c r="T645" s="152" t="n"/>
      <c r="U645" s="152" t="n"/>
      <c r="V645" s="152" t="n"/>
      <c r="W645" s="152" t="n"/>
      <c r="X645" s="152" t="n"/>
      <c r="Y645" s="152" t="n"/>
      <c r="Z645" s="152" t="n"/>
      <c r="AA645" s="152" t="n"/>
      <c r="AB645" s="152" t="n"/>
      <c r="AC645" s="152" t="n"/>
      <c r="AD645" s="152" t="n"/>
      <c r="AE645" s="152" t="n"/>
      <c r="AF645" s="152" t="n"/>
      <c r="AG645" s="152" t="n"/>
      <c r="AH645" s="152" t="n"/>
      <c r="AI645" s="152" t="n"/>
      <c r="AJ645" s="152" t="n"/>
      <c r="AK645" s="152" t="n"/>
      <c r="AL645" s="152" t="n"/>
      <c r="AM645" s="152" t="n"/>
      <c r="AN645" s="166" t="n"/>
      <c r="AO645" s="155" t="n"/>
      <c r="AP645" s="152" t="n"/>
      <c r="AQ645" s="152" t="n"/>
      <c r="AR645" s="152" t="n"/>
      <c r="AS645" s="152" t="n"/>
      <c r="AT645" s="152" t="n"/>
      <c r="AU645" s="155" t="n"/>
      <c r="AV645" s="152" t="n"/>
      <c r="AW645" s="152" t="n"/>
      <c r="AX645" s="152" t="n"/>
      <c r="AY645" s="152" t="n"/>
      <c r="AZ645" s="152" t="n"/>
      <c r="BA645" s="165" t="n"/>
      <c r="BB645" s="165" t="n"/>
      <c r="BC645" s="152" t="n"/>
      <c r="BD645" s="152" t="n"/>
      <c r="BE645" s="152" t="n"/>
      <c r="BF645" s="152" t="n"/>
      <c r="BG645" s="155" t="n"/>
      <c r="BH645" s="152" t="n"/>
      <c r="BI645" s="152" t="n"/>
      <c r="BJ645" s="152" t="n"/>
      <c r="BK645" s="152" t="n"/>
      <c r="BL645" s="152" t="n"/>
      <c r="BM645" s="152" t="n"/>
      <c r="BN645" s="152" t="n"/>
      <c r="BO645" s="152" t="n"/>
      <c r="BP645" s="155" t="n"/>
      <c r="BQ645" s="152" t="n"/>
      <c r="BR645" s="152" t="n"/>
      <c r="BS645" s="152" t="n"/>
      <c r="BT645" s="152" t="n"/>
      <c r="BU645" s="152" t="n"/>
      <c r="BV645" s="152" t="n"/>
      <c r="BW645" s="152" t="n"/>
      <c r="BX645" s="165" t="n"/>
      <c r="BY645" s="150" t="n"/>
      <c r="BZ645" s="150" t="n"/>
      <c r="CA645" s="150" t="n"/>
      <c r="CB645" s="174" t="n"/>
      <c r="CC645" s="156" t="n"/>
      <c r="CD645" s="156" t="n"/>
      <c r="CE645" s="167">
        <f>IFERROR(__xludf.DUMMYFUNCTION("""COMPUTED_VALUE"""),"")</f>
        <v/>
      </c>
      <c r="CF645" s="158">
        <f>IFERROR(__xludf.DUMMYFUNCTION("""COMPUTED_VALUE"""),"")</f>
        <v/>
      </c>
      <c r="CG645" s="148" t="n"/>
      <c r="CH645" s="148" t="n"/>
      <c r="CI645" s="148" t="n"/>
      <c r="CJ645" s="148" t="n"/>
      <c r="CK645" s="148" t="n"/>
      <c r="CL645" s="148" t="n"/>
      <c r="CM645" s="148" t="n"/>
      <c r="CN645" s="148" t="n"/>
      <c r="CO645" s="148" t="n"/>
      <c r="CP645" s="148" t="n"/>
      <c r="CQ645" s="148" t="n"/>
      <c r="CR645" s="148" t="n"/>
      <c r="CS645" s="148" t="n"/>
      <c r="CT645" s="148" t="n"/>
      <c r="CU645" s="148" t="n"/>
      <c r="CV645" s="148" t="n"/>
    </row>
    <row r="646">
      <c r="A646" s="162" t="n"/>
      <c r="B646" s="64" t="n"/>
      <c r="C646" s="129" t="n"/>
      <c r="D646" s="130" t="inlineStr"/>
      <c r="E646" s="150" t="inlineStr"/>
      <c r="F646" s="150" t="inlineStr"/>
      <c r="G646" s="150" t="n"/>
      <c r="H646" s="152" t="n"/>
      <c r="I646" s="152" t="n"/>
      <c r="J646" s="152" t="n"/>
      <c r="K646" s="152" t="n"/>
      <c r="L646" s="152" t="n"/>
      <c r="M646" s="152" t="n"/>
      <c r="N646" s="152" t="n"/>
      <c r="O646" s="152" t="n"/>
      <c r="P646" s="152" t="n"/>
      <c r="Q646" s="152" t="n"/>
      <c r="R646" s="152" t="n"/>
      <c r="S646" s="165" t="n"/>
      <c r="T646" s="152" t="n"/>
      <c r="U646" s="152" t="n"/>
      <c r="V646" s="152" t="n"/>
      <c r="W646" s="152" t="n"/>
      <c r="X646" s="152" t="n"/>
      <c r="Y646" s="152" t="n"/>
      <c r="Z646" s="152" t="n"/>
      <c r="AA646" s="152" t="n"/>
      <c r="AB646" s="152" t="n"/>
      <c r="AC646" s="152" t="n"/>
      <c r="AD646" s="152" t="n"/>
      <c r="AE646" s="152" t="n"/>
      <c r="AF646" s="152" t="n"/>
      <c r="AG646" s="152" t="n"/>
      <c r="AH646" s="152" t="n"/>
      <c r="AI646" s="152" t="n"/>
      <c r="AJ646" s="152" t="n"/>
      <c r="AK646" s="152" t="n"/>
      <c r="AL646" s="152" t="n"/>
      <c r="AM646" s="152" t="n"/>
      <c r="AN646" s="166" t="n"/>
      <c r="AO646" s="155" t="n"/>
      <c r="AP646" s="152" t="n"/>
      <c r="AQ646" s="152" t="n"/>
      <c r="AR646" s="152" t="n"/>
      <c r="AS646" s="152" t="n"/>
      <c r="AT646" s="152" t="n"/>
      <c r="AU646" s="155" t="n"/>
      <c r="AV646" s="152" t="n"/>
      <c r="AW646" s="152" t="n"/>
      <c r="AX646" s="152" t="n"/>
      <c r="AY646" s="152" t="n"/>
      <c r="AZ646" s="152" t="n"/>
      <c r="BA646" s="165" t="n"/>
      <c r="BB646" s="165" t="n"/>
      <c r="BC646" s="152" t="n"/>
      <c r="BD646" s="152" t="n"/>
      <c r="BE646" s="152" t="n"/>
      <c r="BF646" s="152" t="n"/>
      <c r="BG646" s="155" t="n"/>
      <c r="BH646" s="152" t="n"/>
      <c r="BI646" s="152" t="n"/>
      <c r="BJ646" s="152" t="n"/>
      <c r="BK646" s="152" t="n"/>
      <c r="BL646" s="152" t="n"/>
      <c r="BM646" s="152" t="n"/>
      <c r="BN646" s="152" t="n"/>
      <c r="BO646" s="152" t="n"/>
      <c r="BP646" s="155" t="n"/>
      <c r="BQ646" s="152" t="n"/>
      <c r="BR646" s="152" t="n"/>
      <c r="BS646" s="152" t="n"/>
      <c r="BT646" s="152" t="n"/>
      <c r="BU646" s="152" t="n"/>
      <c r="BV646" s="152" t="n"/>
      <c r="BW646" s="152" t="n"/>
      <c r="BX646" s="165" t="n"/>
      <c r="BY646" s="150" t="n"/>
      <c r="BZ646" s="150" t="n"/>
      <c r="CA646" s="150" t="n"/>
      <c r="CB646" s="174" t="n"/>
      <c r="CC646" s="156" t="n"/>
      <c r="CD646" s="156" t="n"/>
      <c r="CE646" s="167">
        <f>IFERROR(__xludf.DUMMYFUNCTION("""COMPUTED_VALUE"""),"")</f>
        <v/>
      </c>
      <c r="CF646" s="158">
        <f>IFERROR(__xludf.DUMMYFUNCTION("""COMPUTED_VALUE"""),"")</f>
        <v/>
      </c>
      <c r="CG646" s="148" t="n"/>
      <c r="CH646" s="148" t="n"/>
      <c r="CI646" s="148" t="n"/>
      <c r="CJ646" s="148" t="n"/>
      <c r="CK646" s="148" t="n"/>
      <c r="CL646" s="148" t="n"/>
      <c r="CM646" s="148" t="n"/>
      <c r="CN646" s="148" t="n"/>
      <c r="CO646" s="148" t="n"/>
      <c r="CP646" s="148" t="n"/>
      <c r="CQ646" s="148" t="n"/>
      <c r="CR646" s="148" t="n"/>
      <c r="CS646" s="148" t="n"/>
      <c r="CT646" s="148" t="n"/>
      <c r="CU646" s="148" t="n"/>
      <c r="CV646" s="148" t="n"/>
    </row>
    <row r="647">
      <c r="A647" s="162" t="n"/>
      <c r="B647" s="64" t="n"/>
      <c r="C647" s="129" t="n"/>
      <c r="D647" s="130" t="inlineStr"/>
      <c r="E647" s="150" t="inlineStr"/>
      <c r="F647" s="150" t="inlineStr"/>
      <c r="G647" s="150" t="n"/>
      <c r="H647" s="152" t="n"/>
      <c r="I647" s="152" t="n"/>
      <c r="J647" s="152" t="n"/>
      <c r="K647" s="152" t="n"/>
      <c r="L647" s="152" t="n"/>
      <c r="M647" s="152" t="n"/>
      <c r="N647" s="152" t="n"/>
      <c r="O647" s="152" t="n"/>
      <c r="P647" s="152" t="n"/>
      <c r="Q647" s="152" t="n"/>
      <c r="R647" s="152" t="n"/>
      <c r="S647" s="165" t="n"/>
      <c r="T647" s="152" t="n"/>
      <c r="U647" s="152" t="n"/>
      <c r="V647" s="152" t="n"/>
      <c r="W647" s="152" t="n"/>
      <c r="X647" s="152" t="n"/>
      <c r="Y647" s="152" t="n"/>
      <c r="Z647" s="152" t="n"/>
      <c r="AA647" s="152" t="n"/>
      <c r="AB647" s="152" t="n"/>
      <c r="AC647" s="152" t="n"/>
      <c r="AD647" s="152" t="n"/>
      <c r="AE647" s="152" t="n"/>
      <c r="AF647" s="152" t="n"/>
      <c r="AG647" s="152" t="n"/>
      <c r="AH647" s="152" t="n"/>
      <c r="AI647" s="152" t="n"/>
      <c r="AJ647" s="152" t="n"/>
      <c r="AK647" s="152" t="n"/>
      <c r="AL647" s="152" t="n"/>
      <c r="AM647" s="152" t="n"/>
      <c r="AN647" s="166" t="n"/>
      <c r="AO647" s="155" t="n"/>
      <c r="AP647" s="152" t="n"/>
      <c r="AQ647" s="152" t="n"/>
      <c r="AR647" s="152" t="n"/>
      <c r="AS647" s="152" t="n"/>
      <c r="AT647" s="152" t="n"/>
      <c r="AU647" s="155" t="n"/>
      <c r="AV647" s="152" t="n"/>
      <c r="AW647" s="152" t="n"/>
      <c r="AX647" s="152" t="n"/>
      <c r="AY647" s="152" t="n"/>
      <c r="AZ647" s="152" t="n"/>
      <c r="BA647" s="165" t="n"/>
      <c r="BB647" s="165" t="n"/>
      <c r="BC647" s="152" t="n"/>
      <c r="BD647" s="152" t="n"/>
      <c r="BE647" s="152" t="n"/>
      <c r="BF647" s="152" t="n"/>
      <c r="BG647" s="155" t="n"/>
      <c r="BH647" s="152" t="n"/>
      <c r="BI647" s="152" t="n"/>
      <c r="BJ647" s="152" t="n"/>
      <c r="BK647" s="152" t="n"/>
      <c r="BL647" s="152" t="n"/>
      <c r="BM647" s="152" t="n"/>
      <c r="BN647" s="152" t="n"/>
      <c r="BO647" s="152" t="n"/>
      <c r="BP647" s="155" t="n"/>
      <c r="BQ647" s="152" t="n"/>
      <c r="BR647" s="152" t="n"/>
      <c r="BS647" s="152" t="n"/>
      <c r="BT647" s="152" t="n"/>
      <c r="BU647" s="152" t="n"/>
      <c r="BV647" s="152" t="n"/>
      <c r="BW647" s="152" t="n"/>
      <c r="BX647" s="165" t="n"/>
      <c r="BY647" s="150" t="n"/>
      <c r="BZ647" s="150" t="n"/>
      <c r="CA647" s="150" t="n"/>
      <c r="CB647" s="174" t="n"/>
      <c r="CC647" s="156" t="n"/>
      <c r="CD647" s="156" t="n"/>
      <c r="CE647" s="167">
        <f>IFERROR(__xludf.DUMMYFUNCTION("""COMPUTED_VALUE"""),"")</f>
        <v/>
      </c>
      <c r="CF647" s="158">
        <f>IFERROR(__xludf.DUMMYFUNCTION("""COMPUTED_VALUE"""),"")</f>
        <v/>
      </c>
      <c r="CG647" s="148" t="n"/>
      <c r="CH647" s="148" t="n"/>
      <c r="CI647" s="148" t="n"/>
      <c r="CJ647" s="148" t="n"/>
      <c r="CK647" s="148" t="n"/>
      <c r="CL647" s="148" t="n"/>
      <c r="CM647" s="148" t="n"/>
      <c r="CN647" s="148" t="n"/>
      <c r="CO647" s="148" t="n"/>
      <c r="CP647" s="148" t="n"/>
      <c r="CQ647" s="148" t="n"/>
      <c r="CR647" s="148" t="n"/>
      <c r="CS647" s="148" t="n"/>
      <c r="CT647" s="148" t="n"/>
      <c r="CU647" s="148" t="n"/>
      <c r="CV647" s="148" t="n"/>
    </row>
    <row r="648">
      <c r="A648" s="162" t="n"/>
      <c r="B648" s="64" t="n"/>
      <c r="C648" s="129" t="n"/>
      <c r="D648" s="130" t="inlineStr"/>
      <c r="E648" s="150" t="inlineStr"/>
      <c r="F648" s="150" t="inlineStr"/>
      <c r="G648" s="150" t="n"/>
      <c r="H648" s="152" t="n"/>
      <c r="I648" s="152" t="n"/>
      <c r="J648" s="152" t="n"/>
      <c r="K648" s="152" t="n"/>
      <c r="L648" s="152" t="n"/>
      <c r="M648" s="152" t="n"/>
      <c r="N648" s="152" t="n"/>
      <c r="O648" s="152" t="n"/>
      <c r="P648" s="152" t="n"/>
      <c r="Q648" s="152" t="n"/>
      <c r="R648" s="152" t="n"/>
      <c r="S648" s="165" t="n"/>
      <c r="T648" s="152" t="n"/>
      <c r="U648" s="152" t="n"/>
      <c r="V648" s="152" t="n"/>
      <c r="W648" s="152" t="n"/>
      <c r="X648" s="152" t="n"/>
      <c r="Y648" s="152" t="n"/>
      <c r="Z648" s="152" t="n"/>
      <c r="AA648" s="152" t="n"/>
      <c r="AB648" s="152" t="n"/>
      <c r="AC648" s="152" t="n"/>
      <c r="AD648" s="152" t="n"/>
      <c r="AE648" s="152" t="n"/>
      <c r="AF648" s="152" t="n"/>
      <c r="AG648" s="152" t="n"/>
      <c r="AH648" s="152" t="n"/>
      <c r="AI648" s="152" t="n"/>
      <c r="AJ648" s="152" t="n"/>
      <c r="AK648" s="152" t="n"/>
      <c r="AL648" s="152" t="n"/>
      <c r="AM648" s="152" t="n"/>
      <c r="AN648" s="166" t="n"/>
      <c r="AO648" s="155" t="n"/>
      <c r="AP648" s="152" t="n"/>
      <c r="AQ648" s="152" t="n"/>
      <c r="AR648" s="152" t="n"/>
      <c r="AS648" s="152" t="n"/>
      <c r="AT648" s="152" t="n"/>
      <c r="AU648" s="155" t="n"/>
      <c r="AV648" s="152" t="n"/>
      <c r="AW648" s="152" t="n"/>
      <c r="AX648" s="152" t="n"/>
      <c r="AY648" s="152" t="n"/>
      <c r="AZ648" s="152" t="n"/>
      <c r="BA648" s="165" t="n"/>
      <c r="BB648" s="165" t="n"/>
      <c r="BC648" s="152" t="n"/>
      <c r="BD648" s="152" t="n"/>
      <c r="BE648" s="152" t="n"/>
      <c r="BF648" s="152" t="n"/>
      <c r="BG648" s="155" t="n"/>
      <c r="BH648" s="152" t="n"/>
      <c r="BI648" s="152" t="n"/>
      <c r="BJ648" s="152" t="n"/>
      <c r="BK648" s="152" t="n"/>
      <c r="BL648" s="152" t="n"/>
      <c r="BM648" s="152" t="n"/>
      <c r="BN648" s="152" t="n"/>
      <c r="BO648" s="152" t="n"/>
      <c r="BP648" s="155" t="n"/>
      <c r="BQ648" s="152" t="n"/>
      <c r="BR648" s="152" t="n"/>
      <c r="BS648" s="152" t="n"/>
      <c r="BT648" s="152" t="n"/>
      <c r="BU648" s="152" t="n"/>
      <c r="BV648" s="152" t="n"/>
      <c r="BW648" s="152" t="n"/>
      <c r="BX648" s="165" t="n"/>
      <c r="BY648" s="150" t="n"/>
      <c r="BZ648" s="150" t="n"/>
      <c r="CA648" s="150" t="n"/>
      <c r="CB648" s="174" t="n"/>
      <c r="CC648" s="156" t="n"/>
      <c r="CD648" s="156" t="n"/>
      <c r="CE648" s="167">
        <f>IFERROR(__xludf.DUMMYFUNCTION("""COMPUTED_VALUE"""),"")</f>
        <v/>
      </c>
      <c r="CF648" s="158">
        <f>IFERROR(__xludf.DUMMYFUNCTION("""COMPUTED_VALUE"""),"")</f>
        <v/>
      </c>
      <c r="CG648" s="148" t="n"/>
      <c r="CH648" s="148" t="n"/>
      <c r="CI648" s="148" t="n"/>
      <c r="CJ648" s="148" t="n"/>
      <c r="CK648" s="148" t="n"/>
      <c r="CL648" s="148" t="n"/>
      <c r="CM648" s="148" t="n"/>
      <c r="CN648" s="148" t="n"/>
      <c r="CO648" s="148" t="n"/>
      <c r="CP648" s="148" t="n"/>
      <c r="CQ648" s="148" t="n"/>
      <c r="CR648" s="148" t="n"/>
      <c r="CS648" s="148" t="n"/>
      <c r="CT648" s="148" t="n"/>
      <c r="CU648" s="148" t="n"/>
      <c r="CV648" s="148" t="n"/>
    </row>
    <row r="649">
      <c r="A649" s="162" t="n"/>
      <c r="B649" s="64" t="n"/>
      <c r="C649" s="129" t="n"/>
      <c r="D649" s="130" t="inlineStr"/>
      <c r="E649" s="150" t="inlineStr"/>
      <c r="F649" s="150" t="inlineStr"/>
      <c r="G649" s="150" t="n"/>
      <c r="H649" s="152" t="n"/>
      <c r="I649" s="152" t="n"/>
      <c r="J649" s="152" t="n"/>
      <c r="K649" s="152" t="n"/>
      <c r="L649" s="152" t="n"/>
      <c r="M649" s="152" t="n"/>
      <c r="N649" s="152" t="n"/>
      <c r="O649" s="152" t="n"/>
      <c r="P649" s="152" t="n"/>
      <c r="Q649" s="152" t="n"/>
      <c r="R649" s="152" t="n"/>
      <c r="S649" s="165" t="n"/>
      <c r="T649" s="152" t="n"/>
      <c r="U649" s="152" t="n"/>
      <c r="V649" s="152" t="n"/>
      <c r="W649" s="152" t="n"/>
      <c r="X649" s="152" t="n"/>
      <c r="Y649" s="152" t="n"/>
      <c r="Z649" s="152" t="n"/>
      <c r="AA649" s="152" t="n"/>
      <c r="AB649" s="152" t="n"/>
      <c r="AC649" s="152" t="n"/>
      <c r="AD649" s="152" t="n"/>
      <c r="AE649" s="152" t="n"/>
      <c r="AF649" s="152" t="n"/>
      <c r="AG649" s="152" t="n"/>
      <c r="AH649" s="152" t="n"/>
      <c r="AI649" s="152" t="n"/>
      <c r="AJ649" s="152" t="n"/>
      <c r="AK649" s="152" t="n"/>
      <c r="AL649" s="152" t="n"/>
      <c r="AM649" s="152" t="n"/>
      <c r="AN649" s="166" t="n"/>
      <c r="AO649" s="155" t="n"/>
      <c r="AP649" s="152" t="n"/>
      <c r="AQ649" s="152" t="n"/>
      <c r="AR649" s="152" t="n"/>
      <c r="AS649" s="152" t="n"/>
      <c r="AT649" s="152" t="n"/>
      <c r="AU649" s="155" t="n"/>
      <c r="AV649" s="152" t="n"/>
      <c r="AW649" s="152" t="n"/>
      <c r="AX649" s="152" t="n"/>
      <c r="AY649" s="152" t="n"/>
      <c r="AZ649" s="152" t="n"/>
      <c r="BA649" s="165" t="n"/>
      <c r="BB649" s="165" t="n"/>
      <c r="BC649" s="152" t="n"/>
      <c r="BD649" s="152" t="n"/>
      <c r="BE649" s="152" t="n"/>
      <c r="BF649" s="152" t="n"/>
      <c r="BG649" s="155" t="n"/>
      <c r="BH649" s="152" t="n"/>
      <c r="BI649" s="152" t="n"/>
      <c r="BJ649" s="152" t="n"/>
      <c r="BK649" s="152" t="n"/>
      <c r="BL649" s="152" t="n"/>
      <c r="BM649" s="152" t="n"/>
      <c r="BN649" s="152" t="n"/>
      <c r="BO649" s="152" t="n"/>
      <c r="BP649" s="155" t="n"/>
      <c r="BQ649" s="152" t="n"/>
      <c r="BR649" s="152" t="n"/>
      <c r="BS649" s="152" t="n"/>
      <c r="BT649" s="152" t="n"/>
      <c r="BU649" s="152" t="n"/>
      <c r="BV649" s="152" t="n"/>
      <c r="BW649" s="152" t="n"/>
      <c r="BX649" s="165" t="n"/>
      <c r="BY649" s="150" t="n"/>
      <c r="BZ649" s="150" t="n"/>
      <c r="CA649" s="150" t="n"/>
      <c r="CB649" s="174" t="n"/>
      <c r="CC649" s="156" t="n"/>
      <c r="CD649" s="156" t="n"/>
      <c r="CE649" s="167">
        <f>IFERROR(__xludf.DUMMYFUNCTION("""COMPUTED_VALUE"""),"")</f>
        <v/>
      </c>
      <c r="CF649" s="158">
        <f>IFERROR(__xludf.DUMMYFUNCTION("""COMPUTED_VALUE"""),"")</f>
        <v/>
      </c>
      <c r="CG649" s="148" t="n"/>
      <c r="CH649" s="148" t="n"/>
      <c r="CI649" s="148" t="n"/>
      <c r="CJ649" s="148" t="n"/>
      <c r="CK649" s="148" t="n"/>
      <c r="CL649" s="148" t="n"/>
      <c r="CM649" s="148" t="n"/>
      <c r="CN649" s="148" t="n"/>
      <c r="CO649" s="148" t="n"/>
      <c r="CP649" s="148" t="n"/>
      <c r="CQ649" s="148" t="n"/>
      <c r="CR649" s="148" t="n"/>
      <c r="CS649" s="148" t="n"/>
      <c r="CT649" s="148" t="n"/>
      <c r="CU649" s="148" t="n"/>
      <c r="CV649" s="148" t="n"/>
    </row>
    <row r="650">
      <c r="A650" s="162" t="n"/>
      <c r="B650" s="64" t="n"/>
      <c r="C650" s="129" t="n"/>
      <c r="D650" s="130" t="inlineStr"/>
      <c r="E650" s="150" t="inlineStr"/>
      <c r="F650" s="150" t="inlineStr"/>
      <c r="G650" s="150" t="n"/>
      <c r="H650" s="152" t="n"/>
      <c r="I650" s="152" t="n"/>
      <c r="J650" s="152" t="n"/>
      <c r="K650" s="152" t="n"/>
      <c r="L650" s="152" t="n"/>
      <c r="M650" s="152" t="n"/>
      <c r="N650" s="152" t="n"/>
      <c r="O650" s="152" t="n"/>
      <c r="P650" s="152" t="n"/>
      <c r="Q650" s="152" t="n"/>
      <c r="R650" s="152" t="n"/>
      <c r="S650" s="165" t="n"/>
      <c r="T650" s="152" t="n"/>
      <c r="U650" s="152" t="n"/>
      <c r="V650" s="152" t="n"/>
      <c r="W650" s="152" t="n"/>
      <c r="X650" s="152" t="n"/>
      <c r="Y650" s="152" t="n"/>
      <c r="Z650" s="152" t="n"/>
      <c r="AA650" s="152" t="n"/>
      <c r="AB650" s="152" t="n"/>
      <c r="AC650" s="152" t="n"/>
      <c r="AD650" s="152" t="n"/>
      <c r="AE650" s="152" t="n"/>
      <c r="AF650" s="152" t="n"/>
      <c r="AG650" s="152" t="n"/>
      <c r="AH650" s="152" t="n"/>
      <c r="AI650" s="152" t="n"/>
      <c r="AJ650" s="152" t="n"/>
      <c r="AK650" s="152" t="n"/>
      <c r="AL650" s="152" t="n"/>
      <c r="AM650" s="152" t="n"/>
      <c r="AN650" s="166" t="n"/>
      <c r="AO650" s="155" t="n"/>
      <c r="AP650" s="152" t="n"/>
      <c r="AQ650" s="152" t="n"/>
      <c r="AR650" s="152" t="n"/>
      <c r="AS650" s="152" t="n"/>
      <c r="AT650" s="152" t="n"/>
      <c r="AU650" s="155" t="n"/>
      <c r="AV650" s="152" t="n"/>
      <c r="AW650" s="152" t="n"/>
      <c r="AX650" s="152" t="n"/>
      <c r="AY650" s="152" t="n"/>
      <c r="AZ650" s="152" t="n"/>
      <c r="BA650" s="165" t="n"/>
      <c r="BB650" s="165" t="n"/>
      <c r="BC650" s="152" t="n"/>
      <c r="BD650" s="152" t="n"/>
      <c r="BE650" s="152" t="n"/>
      <c r="BF650" s="152" t="n"/>
      <c r="BG650" s="155" t="n"/>
      <c r="BH650" s="152" t="n"/>
      <c r="BI650" s="152" t="n"/>
      <c r="BJ650" s="152" t="n"/>
      <c r="BK650" s="152" t="n"/>
      <c r="BL650" s="152" t="n"/>
      <c r="BM650" s="152" t="n"/>
      <c r="BN650" s="152" t="n"/>
      <c r="BO650" s="152" t="n"/>
      <c r="BP650" s="155" t="n"/>
      <c r="BQ650" s="152" t="n"/>
      <c r="BR650" s="152" t="n"/>
      <c r="BS650" s="152" t="n"/>
      <c r="BT650" s="152" t="n"/>
      <c r="BU650" s="152" t="n"/>
      <c r="BV650" s="152" t="n"/>
      <c r="BW650" s="152" t="n"/>
      <c r="BX650" s="165" t="n"/>
      <c r="BY650" s="150" t="n"/>
      <c r="BZ650" s="150" t="n"/>
      <c r="CA650" s="150" t="n"/>
      <c r="CB650" s="174" t="n"/>
      <c r="CC650" s="156" t="n"/>
      <c r="CD650" s="156" t="n"/>
      <c r="CE650" s="167">
        <f>IFERROR(__xludf.DUMMYFUNCTION("""COMPUTED_VALUE"""),"")</f>
        <v/>
      </c>
      <c r="CF650" s="158">
        <f>IFERROR(__xludf.DUMMYFUNCTION("""COMPUTED_VALUE"""),"")</f>
        <v/>
      </c>
      <c r="CG650" s="148" t="n"/>
      <c r="CH650" s="148" t="n"/>
      <c r="CI650" s="148" t="n"/>
      <c r="CJ650" s="148" t="n"/>
      <c r="CK650" s="148" t="n"/>
      <c r="CL650" s="148" t="n"/>
      <c r="CM650" s="148" t="n"/>
      <c r="CN650" s="148" t="n"/>
      <c r="CO650" s="148" t="n"/>
      <c r="CP650" s="148" t="n"/>
      <c r="CQ650" s="148" t="n"/>
      <c r="CR650" s="148" t="n"/>
      <c r="CS650" s="148" t="n"/>
      <c r="CT650" s="148" t="n"/>
      <c r="CU650" s="148" t="n"/>
      <c r="CV650" s="148" t="n"/>
    </row>
    <row r="651">
      <c r="A651" s="162" t="n"/>
      <c r="B651" s="64" t="n"/>
      <c r="C651" s="129" t="n"/>
      <c r="D651" s="130" t="inlineStr"/>
      <c r="E651" s="150" t="inlineStr"/>
      <c r="F651" s="150" t="inlineStr"/>
      <c r="G651" s="150" t="n"/>
      <c r="H651" s="152" t="n"/>
      <c r="I651" s="152" t="n"/>
      <c r="J651" s="152" t="n"/>
      <c r="K651" s="152" t="n"/>
      <c r="L651" s="152" t="n"/>
      <c r="M651" s="152" t="n"/>
      <c r="N651" s="152" t="n"/>
      <c r="O651" s="152" t="n"/>
      <c r="P651" s="152" t="n"/>
      <c r="Q651" s="152" t="n"/>
      <c r="R651" s="152" t="n"/>
      <c r="S651" s="165" t="n"/>
      <c r="T651" s="152" t="n"/>
      <c r="U651" s="152" t="n"/>
      <c r="V651" s="152" t="n"/>
      <c r="W651" s="152" t="n"/>
      <c r="X651" s="152" t="n"/>
      <c r="Y651" s="152" t="n"/>
      <c r="Z651" s="152" t="n"/>
      <c r="AA651" s="152" t="n"/>
      <c r="AB651" s="152" t="n"/>
      <c r="AC651" s="152" t="n"/>
      <c r="AD651" s="152" t="n"/>
      <c r="AE651" s="152" t="n"/>
      <c r="AF651" s="152" t="n"/>
      <c r="AG651" s="152" t="n"/>
      <c r="AH651" s="152" t="n"/>
      <c r="AI651" s="152" t="n"/>
      <c r="AJ651" s="152" t="n"/>
      <c r="AK651" s="152" t="n"/>
      <c r="AL651" s="152" t="n"/>
      <c r="AM651" s="152" t="n"/>
      <c r="AN651" s="166" t="n"/>
      <c r="AO651" s="155" t="n"/>
      <c r="AP651" s="152" t="n"/>
      <c r="AQ651" s="152" t="n"/>
      <c r="AR651" s="152" t="n"/>
      <c r="AS651" s="152" t="n"/>
      <c r="AT651" s="152" t="n"/>
      <c r="AU651" s="155" t="n"/>
      <c r="AV651" s="152" t="n"/>
      <c r="AW651" s="152" t="n"/>
      <c r="AX651" s="152" t="n"/>
      <c r="AY651" s="152" t="n"/>
      <c r="AZ651" s="152" t="n"/>
      <c r="BA651" s="165" t="n"/>
      <c r="BB651" s="165" t="n"/>
      <c r="BC651" s="152" t="n"/>
      <c r="BD651" s="152" t="n"/>
      <c r="BE651" s="152" t="n"/>
      <c r="BF651" s="152" t="n"/>
      <c r="BG651" s="155" t="n"/>
      <c r="BH651" s="152" t="n"/>
      <c r="BI651" s="152" t="n"/>
      <c r="BJ651" s="152" t="n"/>
      <c r="BK651" s="152" t="n"/>
      <c r="BL651" s="152" t="n"/>
      <c r="BM651" s="152" t="n"/>
      <c r="BN651" s="152" t="n"/>
      <c r="BO651" s="152" t="n"/>
      <c r="BP651" s="155" t="n"/>
      <c r="BQ651" s="152" t="n"/>
      <c r="BR651" s="152" t="n"/>
      <c r="BS651" s="152" t="n"/>
      <c r="BT651" s="152" t="n"/>
      <c r="BU651" s="152" t="n"/>
      <c r="BV651" s="152" t="n"/>
      <c r="BW651" s="152" t="n"/>
      <c r="BX651" s="165" t="n"/>
      <c r="BY651" s="150" t="n"/>
      <c r="BZ651" s="150" t="n"/>
      <c r="CA651" s="150" t="n"/>
      <c r="CB651" s="174" t="n"/>
      <c r="CC651" s="156" t="n"/>
      <c r="CD651" s="156" t="n"/>
      <c r="CE651" s="167">
        <f>IFERROR(__xludf.DUMMYFUNCTION("""COMPUTED_VALUE"""),"")</f>
        <v/>
      </c>
      <c r="CF651" s="158">
        <f>IFERROR(__xludf.DUMMYFUNCTION("""COMPUTED_VALUE"""),"")</f>
        <v/>
      </c>
      <c r="CG651" s="148" t="n"/>
      <c r="CH651" s="148" t="n"/>
      <c r="CI651" s="148" t="n"/>
      <c r="CJ651" s="148" t="n"/>
      <c r="CK651" s="148" t="n"/>
      <c r="CL651" s="148" t="n"/>
      <c r="CM651" s="148" t="n"/>
      <c r="CN651" s="148" t="n"/>
      <c r="CO651" s="148" t="n"/>
      <c r="CP651" s="148" t="n"/>
      <c r="CQ651" s="148" t="n"/>
      <c r="CR651" s="148" t="n"/>
      <c r="CS651" s="148" t="n"/>
      <c r="CT651" s="148" t="n"/>
      <c r="CU651" s="148" t="n"/>
      <c r="CV651" s="148" t="n"/>
    </row>
    <row r="652">
      <c r="A652" s="162" t="n"/>
      <c r="B652" s="64" t="n"/>
      <c r="C652" s="129" t="n"/>
      <c r="D652" s="130" t="inlineStr"/>
      <c r="E652" s="150" t="inlineStr"/>
      <c r="F652" s="150" t="inlineStr"/>
      <c r="G652" s="150" t="n"/>
      <c r="H652" s="152" t="n"/>
      <c r="I652" s="152" t="n"/>
      <c r="J652" s="152" t="n"/>
      <c r="K652" s="152" t="n"/>
      <c r="L652" s="152" t="n"/>
      <c r="M652" s="152" t="n"/>
      <c r="N652" s="152" t="n"/>
      <c r="O652" s="152" t="n"/>
      <c r="P652" s="152" t="n"/>
      <c r="Q652" s="152" t="n"/>
      <c r="R652" s="152" t="n"/>
      <c r="S652" s="165" t="n"/>
      <c r="T652" s="152" t="n"/>
      <c r="U652" s="152" t="n"/>
      <c r="V652" s="152" t="n"/>
      <c r="W652" s="152" t="n"/>
      <c r="X652" s="152" t="n"/>
      <c r="Y652" s="152" t="n"/>
      <c r="Z652" s="152" t="n"/>
      <c r="AA652" s="152" t="n"/>
      <c r="AB652" s="152" t="n"/>
      <c r="AC652" s="152" t="n"/>
      <c r="AD652" s="152" t="n"/>
      <c r="AE652" s="152" t="n"/>
      <c r="AF652" s="152" t="n"/>
      <c r="AG652" s="152" t="n"/>
      <c r="AH652" s="152" t="n"/>
      <c r="AI652" s="152" t="n"/>
      <c r="AJ652" s="152" t="n"/>
      <c r="AK652" s="152" t="n"/>
      <c r="AL652" s="152" t="n"/>
      <c r="AM652" s="152" t="n"/>
      <c r="AN652" s="166" t="n"/>
      <c r="AO652" s="155" t="n"/>
      <c r="AP652" s="152" t="n"/>
      <c r="AQ652" s="152" t="n"/>
      <c r="AR652" s="152" t="n"/>
      <c r="AS652" s="152" t="n"/>
      <c r="AT652" s="152" t="n"/>
      <c r="AU652" s="155" t="n"/>
      <c r="AV652" s="152" t="n"/>
      <c r="AW652" s="152" t="n"/>
      <c r="AX652" s="152" t="n"/>
      <c r="AY652" s="152" t="n"/>
      <c r="AZ652" s="152" t="n"/>
      <c r="BA652" s="165" t="n"/>
      <c r="BB652" s="165" t="n"/>
      <c r="BC652" s="152" t="n"/>
      <c r="BD652" s="152" t="n"/>
      <c r="BE652" s="152" t="n"/>
      <c r="BF652" s="152" t="n"/>
      <c r="BG652" s="155" t="n"/>
      <c r="BH652" s="152" t="n"/>
      <c r="BI652" s="152" t="n"/>
      <c r="BJ652" s="152" t="n"/>
      <c r="BK652" s="152" t="n"/>
      <c r="BL652" s="152" t="n"/>
      <c r="BM652" s="152" t="n"/>
      <c r="BN652" s="152" t="n"/>
      <c r="BO652" s="152" t="n"/>
      <c r="BP652" s="155" t="n"/>
      <c r="BQ652" s="152" t="n"/>
      <c r="BR652" s="152" t="n"/>
      <c r="BS652" s="152" t="n"/>
      <c r="BT652" s="152" t="n"/>
      <c r="BU652" s="152" t="n"/>
      <c r="BV652" s="152" t="n"/>
      <c r="BW652" s="152" t="n"/>
      <c r="BX652" s="165" t="n"/>
      <c r="BY652" s="150" t="n"/>
      <c r="BZ652" s="150" t="n"/>
      <c r="CA652" s="150" t="n"/>
      <c r="CB652" s="174" t="n"/>
      <c r="CC652" s="156" t="n"/>
      <c r="CD652" s="156" t="n"/>
      <c r="CE652" s="167">
        <f>IFERROR(__xludf.DUMMYFUNCTION("""COMPUTED_VALUE"""),"")</f>
        <v/>
      </c>
      <c r="CF652" s="158">
        <f>IFERROR(__xludf.DUMMYFUNCTION("""COMPUTED_VALUE"""),"")</f>
        <v/>
      </c>
      <c r="CG652" s="148" t="n"/>
      <c r="CH652" s="148" t="n"/>
      <c r="CI652" s="148" t="n"/>
      <c r="CJ652" s="148" t="n"/>
      <c r="CK652" s="148" t="n"/>
      <c r="CL652" s="148" t="n"/>
      <c r="CM652" s="148" t="n"/>
      <c r="CN652" s="148" t="n"/>
      <c r="CO652" s="148" t="n"/>
      <c r="CP652" s="148" t="n"/>
      <c r="CQ652" s="148" t="n"/>
      <c r="CR652" s="148" t="n"/>
      <c r="CS652" s="148" t="n"/>
      <c r="CT652" s="148" t="n"/>
      <c r="CU652" s="148" t="n"/>
      <c r="CV652" s="148" t="n"/>
    </row>
    <row r="653">
      <c r="A653" s="162" t="n"/>
      <c r="B653" s="64" t="n"/>
      <c r="C653" s="129" t="n"/>
      <c r="D653" s="130" t="inlineStr"/>
      <c r="E653" s="150" t="inlineStr"/>
      <c r="F653" s="150" t="inlineStr"/>
      <c r="G653" s="150" t="n"/>
      <c r="H653" s="152" t="n"/>
      <c r="I653" s="152" t="n"/>
      <c r="J653" s="152" t="n"/>
      <c r="K653" s="152" t="n"/>
      <c r="L653" s="152" t="n"/>
      <c r="M653" s="152" t="n"/>
      <c r="N653" s="152" t="n"/>
      <c r="O653" s="152" t="n"/>
      <c r="P653" s="152" t="n"/>
      <c r="Q653" s="152" t="n"/>
      <c r="R653" s="152" t="n"/>
      <c r="S653" s="165" t="n"/>
      <c r="T653" s="152" t="n"/>
      <c r="U653" s="152" t="n"/>
      <c r="V653" s="152" t="n"/>
      <c r="W653" s="152" t="n"/>
      <c r="X653" s="152" t="n"/>
      <c r="Y653" s="152" t="n"/>
      <c r="Z653" s="152" t="n"/>
      <c r="AA653" s="152" t="n"/>
      <c r="AB653" s="152" t="n"/>
      <c r="AC653" s="152" t="n"/>
      <c r="AD653" s="152" t="n"/>
      <c r="AE653" s="152" t="n"/>
      <c r="AF653" s="152" t="n"/>
      <c r="AG653" s="152" t="n"/>
      <c r="AH653" s="152" t="n"/>
      <c r="AI653" s="152" t="n"/>
      <c r="AJ653" s="152" t="n"/>
      <c r="AK653" s="152" t="n"/>
      <c r="AL653" s="152" t="n"/>
      <c r="AM653" s="152" t="n"/>
      <c r="AN653" s="166" t="n"/>
      <c r="AO653" s="155" t="n"/>
      <c r="AP653" s="152" t="n"/>
      <c r="AQ653" s="152" t="n"/>
      <c r="AR653" s="152" t="n"/>
      <c r="AS653" s="152" t="n"/>
      <c r="AT653" s="152" t="n"/>
      <c r="AU653" s="155" t="n"/>
      <c r="AV653" s="152" t="n"/>
      <c r="AW653" s="152" t="n"/>
      <c r="AX653" s="152" t="n"/>
      <c r="AY653" s="152" t="n"/>
      <c r="AZ653" s="152" t="n"/>
      <c r="BA653" s="165" t="n"/>
      <c r="BB653" s="165" t="n"/>
      <c r="BC653" s="152" t="n"/>
      <c r="BD653" s="152" t="n"/>
      <c r="BE653" s="152" t="n"/>
      <c r="BF653" s="152" t="n"/>
      <c r="BG653" s="155" t="n"/>
      <c r="BH653" s="152" t="n"/>
      <c r="BI653" s="152" t="n"/>
      <c r="BJ653" s="152" t="n"/>
      <c r="BK653" s="152" t="n"/>
      <c r="BL653" s="152" t="n"/>
      <c r="BM653" s="152" t="n"/>
      <c r="BN653" s="152" t="n"/>
      <c r="BO653" s="152" t="n"/>
      <c r="BP653" s="155" t="n"/>
      <c r="BQ653" s="152" t="n"/>
      <c r="BR653" s="152" t="n"/>
      <c r="BS653" s="152" t="n"/>
      <c r="BT653" s="152" t="n"/>
      <c r="BU653" s="152" t="n"/>
      <c r="BV653" s="152" t="n"/>
      <c r="BW653" s="152" t="n"/>
      <c r="BX653" s="165" t="n"/>
      <c r="BY653" s="150" t="n"/>
      <c r="BZ653" s="150" t="n"/>
      <c r="CA653" s="150" t="n"/>
      <c r="CB653" s="174" t="n"/>
      <c r="CC653" s="156" t="n"/>
      <c r="CD653" s="156" t="n"/>
      <c r="CE653" s="167">
        <f>IFERROR(__xludf.DUMMYFUNCTION("""COMPUTED_VALUE"""),"")</f>
        <v/>
      </c>
      <c r="CF653" s="158">
        <f>IFERROR(__xludf.DUMMYFUNCTION("""COMPUTED_VALUE"""),"")</f>
        <v/>
      </c>
      <c r="CG653" s="148" t="n"/>
      <c r="CH653" s="148" t="n"/>
      <c r="CI653" s="148" t="n"/>
      <c r="CJ653" s="148" t="n"/>
      <c r="CK653" s="148" t="n"/>
      <c r="CL653" s="148" t="n"/>
      <c r="CM653" s="148" t="n"/>
      <c r="CN653" s="148" t="n"/>
      <c r="CO653" s="148" t="n"/>
      <c r="CP653" s="148" t="n"/>
      <c r="CQ653" s="148" t="n"/>
      <c r="CR653" s="148" t="n"/>
      <c r="CS653" s="148" t="n"/>
      <c r="CT653" s="148" t="n"/>
      <c r="CU653" s="148" t="n"/>
      <c r="CV653" s="148" t="n"/>
    </row>
    <row r="654">
      <c r="A654" s="162" t="n"/>
      <c r="B654" s="64" t="n"/>
      <c r="C654" s="129" t="n"/>
      <c r="D654" s="130" t="inlineStr"/>
      <c r="E654" s="150" t="inlineStr"/>
      <c r="F654" s="150" t="inlineStr"/>
      <c r="G654" s="150" t="n"/>
      <c r="H654" s="152" t="n"/>
      <c r="I654" s="152" t="n"/>
      <c r="J654" s="152" t="n"/>
      <c r="K654" s="152" t="n"/>
      <c r="L654" s="152" t="n"/>
      <c r="M654" s="152" t="n"/>
      <c r="N654" s="152" t="n"/>
      <c r="O654" s="152" t="n"/>
      <c r="P654" s="152" t="n"/>
      <c r="Q654" s="152" t="n"/>
      <c r="R654" s="152" t="n"/>
      <c r="S654" s="165" t="n"/>
      <c r="T654" s="152" t="n"/>
      <c r="U654" s="152" t="n"/>
      <c r="V654" s="152" t="n"/>
      <c r="W654" s="152" t="n"/>
      <c r="X654" s="152" t="n"/>
      <c r="Y654" s="152" t="n"/>
      <c r="Z654" s="152" t="n"/>
      <c r="AA654" s="152" t="n"/>
      <c r="AB654" s="152" t="n"/>
      <c r="AC654" s="152" t="n"/>
      <c r="AD654" s="152" t="n"/>
      <c r="AE654" s="152" t="n"/>
      <c r="AF654" s="152" t="n"/>
      <c r="AG654" s="152" t="n"/>
      <c r="AH654" s="152" t="n"/>
      <c r="AI654" s="152" t="n"/>
      <c r="AJ654" s="152" t="n"/>
      <c r="AK654" s="152" t="n"/>
      <c r="AL654" s="152" t="n"/>
      <c r="AM654" s="152" t="n"/>
      <c r="AN654" s="166" t="n"/>
      <c r="AO654" s="155" t="n"/>
      <c r="AP654" s="152" t="n"/>
      <c r="AQ654" s="152" t="n"/>
      <c r="AR654" s="152" t="n"/>
      <c r="AS654" s="152" t="n"/>
      <c r="AT654" s="152" t="n"/>
      <c r="AU654" s="155" t="n"/>
      <c r="AV654" s="152" t="n"/>
      <c r="AW654" s="152" t="n"/>
      <c r="AX654" s="152" t="n"/>
      <c r="AY654" s="152" t="n"/>
      <c r="AZ654" s="152" t="n"/>
      <c r="BA654" s="165" t="n"/>
      <c r="BB654" s="165" t="n"/>
      <c r="BC654" s="152" t="n"/>
      <c r="BD654" s="152" t="n"/>
      <c r="BE654" s="152" t="n"/>
      <c r="BF654" s="152" t="n"/>
      <c r="BG654" s="155" t="n"/>
      <c r="BH654" s="152" t="n"/>
      <c r="BI654" s="152" t="n"/>
      <c r="BJ654" s="152" t="n"/>
      <c r="BK654" s="152" t="n"/>
      <c r="BL654" s="152" t="n"/>
      <c r="BM654" s="152" t="n"/>
      <c r="BN654" s="152" t="n"/>
      <c r="BO654" s="152" t="n"/>
      <c r="BP654" s="155" t="n"/>
      <c r="BQ654" s="152" t="n"/>
      <c r="BR654" s="152" t="n"/>
      <c r="BS654" s="152" t="n"/>
      <c r="BT654" s="152" t="n"/>
      <c r="BU654" s="152" t="n"/>
      <c r="BV654" s="152" t="n"/>
      <c r="BW654" s="152" t="n"/>
      <c r="BX654" s="165" t="n"/>
      <c r="BY654" s="150" t="n"/>
      <c r="BZ654" s="150" t="n"/>
      <c r="CA654" s="150" t="n"/>
      <c r="CB654" s="174" t="n"/>
      <c r="CC654" s="156" t="n"/>
      <c r="CD654" s="156" t="n"/>
      <c r="CE654" s="167">
        <f>IFERROR(__xludf.DUMMYFUNCTION("""COMPUTED_VALUE"""),"")</f>
        <v/>
      </c>
      <c r="CF654" s="158">
        <f>IFERROR(__xludf.DUMMYFUNCTION("""COMPUTED_VALUE"""),"")</f>
        <v/>
      </c>
      <c r="CG654" s="148" t="n"/>
      <c r="CH654" s="148" t="n"/>
      <c r="CI654" s="148" t="n"/>
      <c r="CJ654" s="148" t="n"/>
      <c r="CK654" s="148" t="n"/>
      <c r="CL654" s="148" t="n"/>
      <c r="CM654" s="148" t="n"/>
      <c r="CN654" s="148" t="n"/>
      <c r="CO654" s="148" t="n"/>
      <c r="CP654" s="148" t="n"/>
      <c r="CQ654" s="148" t="n"/>
      <c r="CR654" s="148" t="n"/>
      <c r="CS654" s="148" t="n"/>
      <c r="CT654" s="148" t="n"/>
      <c r="CU654" s="148" t="n"/>
      <c r="CV654" s="148" t="n"/>
    </row>
    <row r="655">
      <c r="A655" s="162" t="n"/>
      <c r="B655" s="64" t="n"/>
      <c r="C655" s="129" t="n"/>
      <c r="D655" s="130" t="inlineStr"/>
      <c r="E655" s="150" t="inlineStr"/>
      <c r="F655" s="150" t="inlineStr"/>
      <c r="G655" s="150" t="n"/>
      <c r="H655" s="152" t="n"/>
      <c r="I655" s="152" t="n"/>
      <c r="J655" s="152" t="n"/>
      <c r="K655" s="152" t="n"/>
      <c r="L655" s="152" t="n"/>
      <c r="M655" s="152" t="n"/>
      <c r="N655" s="152" t="n"/>
      <c r="O655" s="152" t="n"/>
      <c r="P655" s="152" t="n"/>
      <c r="Q655" s="152" t="n"/>
      <c r="R655" s="152" t="n"/>
      <c r="S655" s="165" t="n"/>
      <c r="T655" s="152" t="n"/>
      <c r="U655" s="152" t="n"/>
      <c r="V655" s="152" t="n"/>
      <c r="W655" s="152" t="n"/>
      <c r="X655" s="152" t="n"/>
      <c r="Y655" s="152" t="n"/>
      <c r="Z655" s="152" t="n"/>
      <c r="AA655" s="152" t="n"/>
      <c r="AB655" s="152" t="n"/>
      <c r="AC655" s="152" t="n"/>
      <c r="AD655" s="152" t="n"/>
      <c r="AE655" s="152" t="n"/>
      <c r="AF655" s="152" t="n"/>
      <c r="AG655" s="152" t="n"/>
      <c r="AH655" s="152" t="n"/>
      <c r="AI655" s="152" t="n"/>
      <c r="AJ655" s="152" t="n"/>
      <c r="AK655" s="152" t="n"/>
      <c r="AL655" s="152" t="n"/>
      <c r="AM655" s="152" t="n"/>
      <c r="AN655" s="166" t="n"/>
      <c r="AO655" s="155" t="n"/>
      <c r="AP655" s="152" t="n"/>
      <c r="AQ655" s="152" t="n"/>
      <c r="AR655" s="152" t="n"/>
      <c r="AS655" s="152" t="n"/>
      <c r="AT655" s="152" t="n"/>
      <c r="AU655" s="155" t="n"/>
      <c r="AV655" s="152" t="n"/>
      <c r="AW655" s="152" t="n"/>
      <c r="AX655" s="152" t="n"/>
      <c r="AY655" s="152" t="n"/>
      <c r="AZ655" s="152" t="n"/>
      <c r="BA655" s="165" t="n"/>
      <c r="BB655" s="165" t="n"/>
      <c r="BC655" s="152" t="n"/>
      <c r="BD655" s="152" t="n"/>
      <c r="BE655" s="152" t="n"/>
      <c r="BF655" s="152" t="n"/>
      <c r="BG655" s="155" t="n"/>
      <c r="BH655" s="152" t="n"/>
      <c r="BI655" s="152" t="n"/>
      <c r="BJ655" s="152" t="n"/>
      <c r="BK655" s="152" t="n"/>
      <c r="BL655" s="152" t="n"/>
      <c r="BM655" s="152" t="n"/>
      <c r="BN655" s="152" t="n"/>
      <c r="BO655" s="152" t="n"/>
      <c r="BP655" s="155" t="n"/>
      <c r="BQ655" s="152" t="n"/>
      <c r="BR655" s="152" t="n"/>
      <c r="BS655" s="152" t="n"/>
      <c r="BT655" s="152" t="n"/>
      <c r="BU655" s="152" t="n"/>
      <c r="BV655" s="152" t="n"/>
      <c r="BW655" s="152" t="n"/>
      <c r="BX655" s="165" t="n"/>
      <c r="BY655" s="150" t="n"/>
      <c r="BZ655" s="150" t="n"/>
      <c r="CA655" s="150" t="n"/>
      <c r="CB655" s="174" t="n"/>
      <c r="CC655" s="156" t="n"/>
      <c r="CD655" s="156" t="n"/>
      <c r="CE655" s="167">
        <f>IFERROR(__xludf.DUMMYFUNCTION("""COMPUTED_VALUE"""),"")</f>
        <v/>
      </c>
      <c r="CF655" s="158">
        <f>IFERROR(__xludf.DUMMYFUNCTION("""COMPUTED_VALUE"""),"")</f>
        <v/>
      </c>
      <c r="CG655" s="148" t="n"/>
      <c r="CH655" s="148" t="n"/>
      <c r="CI655" s="148" t="n"/>
      <c r="CJ655" s="148" t="n"/>
      <c r="CK655" s="148" t="n"/>
      <c r="CL655" s="148" t="n"/>
      <c r="CM655" s="148" t="n"/>
      <c r="CN655" s="148" t="n"/>
      <c r="CO655" s="148" t="n"/>
      <c r="CP655" s="148" t="n"/>
      <c r="CQ655" s="148" t="n"/>
      <c r="CR655" s="148" t="n"/>
      <c r="CS655" s="148" t="n"/>
      <c r="CT655" s="148" t="n"/>
      <c r="CU655" s="148" t="n"/>
      <c r="CV655" s="148" t="n"/>
    </row>
    <row r="656">
      <c r="A656" s="162" t="n"/>
      <c r="B656" s="64" t="n"/>
      <c r="C656" s="129" t="n"/>
      <c r="D656" s="130" t="inlineStr"/>
      <c r="E656" s="150" t="inlineStr"/>
      <c r="F656" s="150" t="inlineStr"/>
      <c r="G656" s="150" t="n"/>
      <c r="H656" s="152" t="n"/>
      <c r="I656" s="152" t="n"/>
      <c r="J656" s="152" t="n"/>
      <c r="K656" s="152" t="n"/>
      <c r="L656" s="152" t="n"/>
      <c r="M656" s="152" t="n"/>
      <c r="N656" s="152" t="n"/>
      <c r="O656" s="152" t="n"/>
      <c r="P656" s="152" t="n"/>
      <c r="Q656" s="152" t="n"/>
      <c r="R656" s="152" t="n"/>
      <c r="S656" s="165" t="n"/>
      <c r="T656" s="152" t="n"/>
      <c r="U656" s="152" t="n"/>
      <c r="V656" s="152" t="n"/>
      <c r="W656" s="152" t="n"/>
      <c r="X656" s="152" t="n"/>
      <c r="Y656" s="152" t="n"/>
      <c r="Z656" s="152" t="n"/>
      <c r="AA656" s="152" t="n"/>
      <c r="AB656" s="152" t="n"/>
      <c r="AC656" s="152" t="n"/>
      <c r="AD656" s="152" t="n"/>
      <c r="AE656" s="152" t="n"/>
      <c r="AF656" s="152" t="n"/>
      <c r="AG656" s="152" t="n"/>
      <c r="AH656" s="152" t="n"/>
      <c r="AI656" s="152" t="n"/>
      <c r="AJ656" s="152" t="n"/>
      <c r="AK656" s="152" t="n"/>
      <c r="AL656" s="152" t="n"/>
      <c r="AM656" s="152" t="n"/>
      <c r="AN656" s="166" t="n"/>
      <c r="AO656" s="155" t="n"/>
      <c r="AP656" s="152" t="n"/>
      <c r="AQ656" s="152" t="n"/>
      <c r="AR656" s="152" t="n"/>
      <c r="AS656" s="152" t="n"/>
      <c r="AT656" s="152" t="n"/>
      <c r="AU656" s="155" t="n"/>
      <c r="AV656" s="152" t="n"/>
      <c r="AW656" s="152" t="n"/>
      <c r="AX656" s="152" t="n"/>
      <c r="AY656" s="152" t="n"/>
      <c r="AZ656" s="152" t="n"/>
      <c r="BA656" s="165" t="n"/>
      <c r="BB656" s="165" t="n"/>
      <c r="BC656" s="152" t="n"/>
      <c r="BD656" s="152" t="n"/>
      <c r="BE656" s="152" t="n"/>
      <c r="BF656" s="152" t="n"/>
      <c r="BG656" s="155" t="n"/>
      <c r="BH656" s="152" t="n"/>
      <c r="BI656" s="152" t="n"/>
      <c r="BJ656" s="152" t="n"/>
      <c r="BK656" s="152" t="n"/>
      <c r="BL656" s="152" t="n"/>
      <c r="BM656" s="152" t="n"/>
      <c r="BN656" s="152" t="n"/>
      <c r="BO656" s="152" t="n"/>
      <c r="BP656" s="155" t="n"/>
      <c r="BQ656" s="152" t="n"/>
      <c r="BR656" s="152" t="n"/>
      <c r="BS656" s="152" t="n"/>
      <c r="BT656" s="152" t="n"/>
      <c r="BU656" s="152" t="n"/>
      <c r="BV656" s="152" t="n"/>
      <c r="BW656" s="152" t="n"/>
      <c r="BX656" s="165" t="n"/>
      <c r="BY656" s="150" t="n"/>
      <c r="BZ656" s="150" t="n"/>
      <c r="CA656" s="150" t="n"/>
      <c r="CB656" s="174" t="n"/>
      <c r="CC656" s="156" t="n"/>
      <c r="CD656" s="156" t="n"/>
      <c r="CE656" s="167">
        <f>IFERROR(__xludf.DUMMYFUNCTION("""COMPUTED_VALUE"""),"")</f>
        <v/>
      </c>
      <c r="CF656" s="158">
        <f>IFERROR(__xludf.DUMMYFUNCTION("""COMPUTED_VALUE"""),"")</f>
        <v/>
      </c>
      <c r="CG656" s="148" t="n"/>
      <c r="CH656" s="148" t="n"/>
      <c r="CI656" s="148" t="n"/>
      <c r="CJ656" s="148" t="n"/>
      <c r="CK656" s="148" t="n"/>
      <c r="CL656" s="148" t="n"/>
      <c r="CM656" s="148" t="n"/>
      <c r="CN656" s="148" t="n"/>
      <c r="CO656" s="148" t="n"/>
      <c r="CP656" s="148" t="n"/>
      <c r="CQ656" s="148" t="n"/>
      <c r="CR656" s="148" t="n"/>
      <c r="CS656" s="148" t="n"/>
      <c r="CT656" s="148" t="n"/>
      <c r="CU656" s="148" t="n"/>
      <c r="CV656" s="148" t="n"/>
    </row>
    <row r="657">
      <c r="A657" s="162" t="n"/>
      <c r="B657" s="64" t="n"/>
      <c r="C657" s="129" t="n"/>
      <c r="D657" s="130" t="inlineStr"/>
      <c r="E657" s="150" t="inlineStr"/>
      <c r="F657" s="150" t="inlineStr"/>
      <c r="G657" s="150" t="n"/>
      <c r="H657" s="152" t="n"/>
      <c r="I657" s="152" t="n"/>
      <c r="J657" s="152" t="n"/>
      <c r="K657" s="152" t="n"/>
      <c r="L657" s="152" t="n"/>
      <c r="M657" s="152" t="n"/>
      <c r="N657" s="152" t="n"/>
      <c r="O657" s="152" t="n"/>
      <c r="P657" s="152" t="n"/>
      <c r="Q657" s="152" t="n"/>
      <c r="R657" s="152" t="n"/>
      <c r="S657" s="165" t="n"/>
      <c r="T657" s="152" t="n"/>
      <c r="U657" s="152" t="n"/>
      <c r="V657" s="152" t="n"/>
      <c r="W657" s="152" t="n"/>
      <c r="X657" s="152" t="n"/>
      <c r="Y657" s="152" t="n"/>
      <c r="Z657" s="152" t="n"/>
      <c r="AA657" s="152" t="n"/>
      <c r="AB657" s="152" t="n"/>
      <c r="AC657" s="152" t="n"/>
      <c r="AD657" s="152" t="n"/>
      <c r="AE657" s="152" t="n"/>
      <c r="AF657" s="152" t="n"/>
      <c r="AG657" s="152" t="n"/>
      <c r="AH657" s="152" t="n"/>
      <c r="AI657" s="152" t="n"/>
      <c r="AJ657" s="152" t="n"/>
      <c r="AK657" s="152" t="n"/>
      <c r="AL657" s="152" t="n"/>
      <c r="AM657" s="152" t="n"/>
      <c r="AN657" s="166" t="n"/>
      <c r="AO657" s="155" t="n"/>
      <c r="AP657" s="152" t="n"/>
      <c r="AQ657" s="152" t="n"/>
      <c r="AR657" s="152" t="n"/>
      <c r="AS657" s="152" t="n"/>
      <c r="AT657" s="152" t="n"/>
      <c r="AU657" s="155" t="n"/>
      <c r="AV657" s="152" t="n"/>
      <c r="AW657" s="152" t="n"/>
      <c r="AX657" s="152" t="n"/>
      <c r="AY657" s="152" t="n"/>
      <c r="AZ657" s="152" t="n"/>
      <c r="BA657" s="165" t="n"/>
      <c r="BB657" s="165" t="n"/>
      <c r="BC657" s="152" t="n"/>
      <c r="BD657" s="152" t="n"/>
      <c r="BE657" s="152" t="n"/>
      <c r="BF657" s="152" t="n"/>
      <c r="BG657" s="155" t="n"/>
      <c r="BH657" s="152" t="n"/>
      <c r="BI657" s="152" t="n"/>
      <c r="BJ657" s="152" t="n"/>
      <c r="BK657" s="152" t="n"/>
      <c r="BL657" s="152" t="n"/>
      <c r="BM657" s="152" t="n"/>
      <c r="BN657" s="152" t="n"/>
      <c r="BO657" s="152" t="n"/>
      <c r="BP657" s="155" t="n"/>
      <c r="BQ657" s="152" t="n"/>
      <c r="BR657" s="152" t="n"/>
      <c r="BS657" s="152" t="n"/>
      <c r="BT657" s="152" t="n"/>
      <c r="BU657" s="152" t="n"/>
      <c r="BV657" s="152" t="n"/>
      <c r="BW657" s="152" t="n"/>
      <c r="BX657" s="165" t="n"/>
      <c r="BY657" s="150" t="n"/>
      <c r="BZ657" s="150" t="n"/>
      <c r="CA657" s="150" t="n"/>
      <c r="CB657" s="174" t="n"/>
      <c r="CC657" s="156" t="n"/>
      <c r="CD657" s="156" t="n"/>
      <c r="CE657" s="167">
        <f>IFERROR(__xludf.DUMMYFUNCTION("""COMPUTED_VALUE"""),"")</f>
        <v/>
      </c>
      <c r="CF657" s="158">
        <f>IFERROR(__xludf.DUMMYFUNCTION("""COMPUTED_VALUE"""),"")</f>
        <v/>
      </c>
      <c r="CG657" s="148" t="n"/>
      <c r="CH657" s="148" t="n"/>
      <c r="CI657" s="148" t="n"/>
      <c r="CJ657" s="148" t="n"/>
      <c r="CK657" s="148" t="n"/>
      <c r="CL657" s="148" t="n"/>
      <c r="CM657" s="148" t="n"/>
      <c r="CN657" s="148" t="n"/>
      <c r="CO657" s="148" t="n"/>
      <c r="CP657" s="148" t="n"/>
      <c r="CQ657" s="148" t="n"/>
      <c r="CR657" s="148" t="n"/>
      <c r="CS657" s="148" t="n"/>
      <c r="CT657" s="148" t="n"/>
      <c r="CU657" s="148" t="n"/>
      <c r="CV657" s="148" t="n"/>
    </row>
    <row r="658">
      <c r="A658" s="162" t="n"/>
      <c r="B658" s="64" t="n"/>
      <c r="C658" s="129" t="n"/>
      <c r="D658" s="130" t="inlineStr"/>
      <c r="E658" s="150" t="inlineStr"/>
      <c r="F658" s="150" t="inlineStr"/>
      <c r="G658" s="150" t="n"/>
      <c r="H658" s="152" t="n"/>
      <c r="I658" s="152" t="n"/>
      <c r="J658" s="152" t="n"/>
      <c r="K658" s="152" t="n"/>
      <c r="L658" s="152" t="n"/>
      <c r="M658" s="152" t="n"/>
      <c r="N658" s="152" t="n"/>
      <c r="O658" s="152" t="n"/>
      <c r="P658" s="152" t="n"/>
      <c r="Q658" s="152" t="n"/>
      <c r="R658" s="152" t="n"/>
      <c r="S658" s="165" t="n"/>
      <c r="T658" s="152" t="n"/>
      <c r="U658" s="152" t="n"/>
      <c r="V658" s="152" t="n"/>
      <c r="W658" s="152" t="n"/>
      <c r="X658" s="152" t="n"/>
      <c r="Y658" s="152" t="n"/>
      <c r="Z658" s="152" t="n"/>
      <c r="AA658" s="152" t="n"/>
      <c r="AB658" s="152" t="n"/>
      <c r="AC658" s="152" t="n"/>
      <c r="AD658" s="152" t="n"/>
      <c r="AE658" s="152" t="n"/>
      <c r="AF658" s="152" t="n"/>
      <c r="AG658" s="152" t="n"/>
      <c r="AH658" s="152" t="n"/>
      <c r="AI658" s="152" t="n"/>
      <c r="AJ658" s="152" t="n"/>
      <c r="AK658" s="152" t="n"/>
      <c r="AL658" s="152" t="n"/>
      <c r="AM658" s="152" t="n"/>
      <c r="AN658" s="166" t="n"/>
      <c r="AO658" s="155" t="n"/>
      <c r="AP658" s="152" t="n"/>
      <c r="AQ658" s="152" t="n"/>
      <c r="AR658" s="152" t="n"/>
      <c r="AS658" s="152" t="n"/>
      <c r="AT658" s="152" t="n"/>
      <c r="AU658" s="155" t="n"/>
      <c r="AV658" s="152" t="n"/>
      <c r="AW658" s="152" t="n"/>
      <c r="AX658" s="152" t="n"/>
      <c r="AY658" s="152" t="n"/>
      <c r="AZ658" s="152" t="n"/>
      <c r="BA658" s="165" t="n"/>
      <c r="BB658" s="165" t="n"/>
      <c r="BC658" s="152" t="n"/>
      <c r="BD658" s="152" t="n"/>
      <c r="BE658" s="152" t="n"/>
      <c r="BF658" s="152" t="n"/>
      <c r="BG658" s="155" t="n"/>
      <c r="BH658" s="152" t="n"/>
      <c r="BI658" s="152" t="n"/>
      <c r="BJ658" s="152" t="n"/>
      <c r="BK658" s="152" t="n"/>
      <c r="BL658" s="152" t="n"/>
      <c r="BM658" s="152" t="n"/>
      <c r="BN658" s="152" t="n"/>
      <c r="BO658" s="152" t="n"/>
      <c r="BP658" s="155" t="n"/>
      <c r="BQ658" s="152" t="n"/>
      <c r="BR658" s="152" t="n"/>
      <c r="BS658" s="152" t="n"/>
      <c r="BT658" s="152" t="n"/>
      <c r="BU658" s="152" t="n"/>
      <c r="BV658" s="152" t="n"/>
      <c r="BW658" s="152" t="n"/>
      <c r="BX658" s="165" t="n"/>
      <c r="BY658" s="150" t="n"/>
      <c r="BZ658" s="150" t="n"/>
      <c r="CA658" s="150" t="n"/>
      <c r="CB658" s="174" t="n"/>
      <c r="CC658" s="156" t="n"/>
      <c r="CD658" s="156" t="n"/>
      <c r="CE658" s="167">
        <f>IFERROR(__xludf.DUMMYFUNCTION("""COMPUTED_VALUE"""),"")</f>
        <v/>
      </c>
      <c r="CF658" s="158">
        <f>IFERROR(__xludf.DUMMYFUNCTION("""COMPUTED_VALUE"""),"")</f>
        <v/>
      </c>
      <c r="CG658" s="148" t="n"/>
      <c r="CH658" s="148" t="n"/>
      <c r="CI658" s="148" t="n"/>
      <c r="CJ658" s="148" t="n"/>
      <c r="CK658" s="148" t="n"/>
      <c r="CL658" s="148" t="n"/>
      <c r="CM658" s="148" t="n"/>
      <c r="CN658" s="148" t="n"/>
      <c r="CO658" s="148" t="n"/>
      <c r="CP658" s="148" t="n"/>
      <c r="CQ658" s="148" t="n"/>
      <c r="CR658" s="148" t="n"/>
      <c r="CS658" s="148" t="n"/>
      <c r="CT658" s="148" t="n"/>
      <c r="CU658" s="148" t="n"/>
      <c r="CV658" s="148" t="n"/>
    </row>
    <row r="659">
      <c r="A659" s="162" t="n"/>
      <c r="B659" s="64" t="n"/>
      <c r="C659" s="129" t="n"/>
      <c r="D659" s="130" t="inlineStr"/>
      <c r="E659" s="150" t="inlineStr"/>
      <c r="F659" s="150" t="inlineStr"/>
      <c r="G659" s="150" t="n"/>
      <c r="H659" s="152" t="n"/>
      <c r="I659" s="152" t="n"/>
      <c r="J659" s="152" t="n"/>
      <c r="K659" s="152" t="n"/>
      <c r="L659" s="152" t="n"/>
      <c r="M659" s="152" t="n"/>
      <c r="N659" s="152" t="n"/>
      <c r="O659" s="152" t="n"/>
      <c r="P659" s="152" t="n"/>
      <c r="Q659" s="152" t="n"/>
      <c r="R659" s="152" t="n"/>
      <c r="S659" s="165" t="n"/>
      <c r="T659" s="152" t="n"/>
      <c r="U659" s="152" t="n"/>
      <c r="V659" s="152" t="n"/>
      <c r="W659" s="152" t="n"/>
      <c r="X659" s="152" t="n"/>
      <c r="Y659" s="152" t="n"/>
      <c r="Z659" s="152" t="n"/>
      <c r="AA659" s="152" t="n"/>
      <c r="AB659" s="152" t="n"/>
      <c r="AC659" s="152" t="n"/>
      <c r="AD659" s="152" t="n"/>
      <c r="AE659" s="152" t="n"/>
      <c r="AF659" s="152" t="n"/>
      <c r="AG659" s="152" t="n"/>
      <c r="AH659" s="152" t="n"/>
      <c r="AI659" s="152" t="n"/>
      <c r="AJ659" s="152" t="n"/>
      <c r="AK659" s="152" t="n"/>
      <c r="AL659" s="152" t="n"/>
      <c r="AM659" s="152" t="n"/>
      <c r="AN659" s="166" t="n"/>
      <c r="AO659" s="155" t="n"/>
      <c r="AP659" s="152" t="n"/>
      <c r="AQ659" s="152" t="n"/>
      <c r="AR659" s="152" t="n"/>
      <c r="AS659" s="152" t="n"/>
      <c r="AT659" s="152" t="n"/>
      <c r="AU659" s="155" t="n"/>
      <c r="AV659" s="152" t="n"/>
      <c r="AW659" s="152" t="n"/>
      <c r="AX659" s="152" t="n"/>
      <c r="AY659" s="152" t="n"/>
      <c r="AZ659" s="152" t="n"/>
      <c r="BA659" s="165" t="n"/>
      <c r="BB659" s="165" t="n"/>
      <c r="BC659" s="152" t="n"/>
      <c r="BD659" s="152" t="n"/>
      <c r="BE659" s="152" t="n"/>
      <c r="BF659" s="152" t="n"/>
      <c r="BG659" s="155" t="n"/>
      <c r="BH659" s="152" t="n"/>
      <c r="BI659" s="152" t="n"/>
      <c r="BJ659" s="152" t="n"/>
      <c r="BK659" s="152" t="n"/>
      <c r="BL659" s="152" t="n"/>
      <c r="BM659" s="152" t="n"/>
      <c r="BN659" s="152" t="n"/>
      <c r="BO659" s="152" t="n"/>
      <c r="BP659" s="155" t="n"/>
      <c r="BQ659" s="152" t="n"/>
      <c r="BR659" s="152" t="n"/>
      <c r="BS659" s="152" t="n"/>
      <c r="BT659" s="152" t="n"/>
      <c r="BU659" s="152" t="n"/>
      <c r="BV659" s="152" t="n"/>
      <c r="BW659" s="152" t="n"/>
      <c r="BX659" s="165" t="n"/>
      <c r="BY659" s="150" t="n"/>
      <c r="BZ659" s="150" t="n"/>
      <c r="CA659" s="150" t="n"/>
      <c r="CB659" s="174" t="n"/>
      <c r="CC659" s="156" t="n"/>
      <c r="CD659" s="156" t="n"/>
      <c r="CE659" s="167">
        <f>IFERROR(__xludf.DUMMYFUNCTION("""COMPUTED_VALUE"""),"")</f>
        <v/>
      </c>
      <c r="CF659" s="158">
        <f>IFERROR(__xludf.DUMMYFUNCTION("""COMPUTED_VALUE"""),"")</f>
        <v/>
      </c>
      <c r="CG659" s="148" t="n"/>
      <c r="CH659" s="148" t="n"/>
      <c r="CI659" s="148" t="n"/>
      <c r="CJ659" s="148" t="n"/>
      <c r="CK659" s="148" t="n"/>
      <c r="CL659" s="148" t="n"/>
      <c r="CM659" s="148" t="n"/>
      <c r="CN659" s="148" t="n"/>
      <c r="CO659" s="148" t="n"/>
      <c r="CP659" s="148" t="n"/>
      <c r="CQ659" s="148" t="n"/>
      <c r="CR659" s="148" t="n"/>
      <c r="CS659" s="148" t="n"/>
      <c r="CT659" s="148" t="n"/>
      <c r="CU659" s="148" t="n"/>
      <c r="CV659" s="148" t="n"/>
    </row>
    <row r="660">
      <c r="A660" s="162" t="n"/>
      <c r="B660" s="64" t="n"/>
      <c r="C660" s="129" t="n"/>
      <c r="D660" s="130" t="inlineStr"/>
      <c r="E660" s="150" t="inlineStr"/>
      <c r="F660" s="150" t="inlineStr"/>
      <c r="G660" s="150" t="n"/>
      <c r="H660" s="152" t="n"/>
      <c r="I660" s="152" t="n"/>
      <c r="J660" s="152" t="n"/>
      <c r="K660" s="152" t="n"/>
      <c r="L660" s="152" t="n"/>
      <c r="M660" s="152" t="n"/>
      <c r="N660" s="152" t="n"/>
      <c r="O660" s="152" t="n"/>
      <c r="P660" s="152" t="n"/>
      <c r="Q660" s="152" t="n"/>
      <c r="R660" s="152" t="n"/>
      <c r="S660" s="165" t="n"/>
      <c r="T660" s="152" t="n"/>
      <c r="U660" s="152" t="n"/>
      <c r="V660" s="152" t="n"/>
      <c r="W660" s="152" t="n"/>
      <c r="X660" s="152" t="n"/>
      <c r="Y660" s="152" t="n"/>
      <c r="Z660" s="152" t="n"/>
      <c r="AA660" s="152" t="n"/>
      <c r="AB660" s="152" t="n"/>
      <c r="AC660" s="152" t="n"/>
      <c r="AD660" s="152" t="n"/>
      <c r="AE660" s="152" t="n"/>
      <c r="AF660" s="152" t="n"/>
      <c r="AG660" s="152" t="n"/>
      <c r="AH660" s="152" t="n"/>
      <c r="AI660" s="152" t="n"/>
      <c r="AJ660" s="152" t="n"/>
      <c r="AK660" s="152" t="n"/>
      <c r="AL660" s="152" t="n"/>
      <c r="AM660" s="152" t="n"/>
      <c r="AN660" s="166" t="n"/>
      <c r="AO660" s="155" t="n"/>
      <c r="AP660" s="152" t="n"/>
      <c r="AQ660" s="152" t="n"/>
      <c r="AR660" s="152" t="n"/>
      <c r="AS660" s="152" t="n"/>
      <c r="AT660" s="152" t="n"/>
      <c r="AU660" s="155" t="n"/>
      <c r="AV660" s="152" t="n"/>
      <c r="AW660" s="152" t="n"/>
      <c r="AX660" s="152" t="n"/>
      <c r="AY660" s="152" t="n"/>
      <c r="AZ660" s="152" t="n"/>
      <c r="BA660" s="165" t="n"/>
      <c r="BB660" s="165" t="n"/>
      <c r="BC660" s="152" t="n"/>
      <c r="BD660" s="152" t="n"/>
      <c r="BE660" s="152" t="n"/>
      <c r="BF660" s="152" t="n"/>
      <c r="BG660" s="155" t="n"/>
      <c r="BH660" s="152" t="n"/>
      <c r="BI660" s="152" t="n"/>
      <c r="BJ660" s="152" t="n"/>
      <c r="BK660" s="152" t="n"/>
      <c r="BL660" s="152" t="n"/>
      <c r="BM660" s="152" t="n"/>
      <c r="BN660" s="152" t="n"/>
      <c r="BO660" s="152" t="n"/>
      <c r="BP660" s="155" t="n"/>
      <c r="BQ660" s="152" t="n"/>
      <c r="BR660" s="152" t="n"/>
      <c r="BS660" s="152" t="n"/>
      <c r="BT660" s="152" t="n"/>
      <c r="BU660" s="152" t="n"/>
      <c r="BV660" s="152" t="n"/>
      <c r="BW660" s="152" t="n"/>
      <c r="BX660" s="165" t="n"/>
      <c r="BY660" s="150" t="n"/>
      <c r="BZ660" s="150" t="n"/>
      <c r="CA660" s="150" t="n"/>
      <c r="CB660" s="174" t="n"/>
      <c r="CC660" s="156" t="n"/>
      <c r="CD660" s="156" t="n"/>
      <c r="CE660" s="167">
        <f>IFERROR(__xludf.DUMMYFUNCTION("""COMPUTED_VALUE"""),"")</f>
        <v/>
      </c>
      <c r="CF660" s="158">
        <f>IFERROR(__xludf.DUMMYFUNCTION("""COMPUTED_VALUE"""),"")</f>
        <v/>
      </c>
      <c r="CG660" s="148" t="n"/>
      <c r="CH660" s="148" t="n"/>
      <c r="CI660" s="148" t="n"/>
      <c r="CJ660" s="148" t="n"/>
      <c r="CK660" s="148" t="n"/>
      <c r="CL660" s="148" t="n"/>
      <c r="CM660" s="148" t="n"/>
      <c r="CN660" s="148" t="n"/>
      <c r="CO660" s="148" t="n"/>
      <c r="CP660" s="148" t="n"/>
      <c r="CQ660" s="148" t="n"/>
      <c r="CR660" s="148" t="n"/>
      <c r="CS660" s="148" t="n"/>
      <c r="CT660" s="148" t="n"/>
      <c r="CU660" s="148" t="n"/>
      <c r="CV660" s="148" t="n"/>
    </row>
    <row r="661">
      <c r="A661" s="162" t="n"/>
      <c r="B661" s="64" t="n"/>
      <c r="C661" s="129" t="n"/>
      <c r="D661" s="130" t="inlineStr"/>
      <c r="E661" s="150" t="inlineStr"/>
      <c r="F661" s="150" t="inlineStr"/>
      <c r="G661" s="150" t="n"/>
      <c r="H661" s="152" t="n"/>
      <c r="I661" s="152" t="n"/>
      <c r="J661" s="152" t="n"/>
      <c r="K661" s="152" t="n"/>
      <c r="L661" s="152" t="n"/>
      <c r="M661" s="152" t="n"/>
      <c r="N661" s="152" t="n"/>
      <c r="O661" s="152" t="n"/>
      <c r="P661" s="152" t="n"/>
      <c r="Q661" s="152" t="n"/>
      <c r="R661" s="152" t="n"/>
      <c r="S661" s="165" t="n"/>
      <c r="T661" s="152" t="n"/>
      <c r="U661" s="152" t="n"/>
      <c r="V661" s="152" t="n"/>
      <c r="W661" s="152" t="n"/>
      <c r="X661" s="152" t="n"/>
      <c r="Y661" s="152" t="n"/>
      <c r="Z661" s="152" t="n"/>
      <c r="AA661" s="152" t="n"/>
      <c r="AB661" s="152" t="n"/>
      <c r="AC661" s="152" t="n"/>
      <c r="AD661" s="152" t="n"/>
      <c r="AE661" s="152" t="n"/>
      <c r="AF661" s="152" t="n"/>
      <c r="AG661" s="152" t="n"/>
      <c r="AH661" s="152" t="n"/>
      <c r="AI661" s="152" t="n"/>
      <c r="AJ661" s="152" t="n"/>
      <c r="AK661" s="152" t="n"/>
      <c r="AL661" s="152" t="n"/>
      <c r="AM661" s="152" t="n"/>
      <c r="AN661" s="166" t="n"/>
      <c r="AO661" s="155" t="n"/>
      <c r="AP661" s="152" t="n"/>
      <c r="AQ661" s="152" t="n"/>
      <c r="AR661" s="152" t="n"/>
      <c r="AS661" s="152" t="n"/>
      <c r="AT661" s="152" t="n"/>
      <c r="AU661" s="155" t="n"/>
      <c r="AV661" s="152" t="n"/>
      <c r="AW661" s="152" t="n"/>
      <c r="AX661" s="152" t="n"/>
      <c r="AY661" s="152" t="n"/>
      <c r="AZ661" s="152" t="n"/>
      <c r="BA661" s="165" t="n"/>
      <c r="BB661" s="165" t="n"/>
      <c r="BC661" s="152" t="n"/>
      <c r="BD661" s="152" t="n"/>
      <c r="BE661" s="152" t="n"/>
      <c r="BF661" s="152" t="n"/>
      <c r="BG661" s="155" t="n"/>
      <c r="BH661" s="152" t="n"/>
      <c r="BI661" s="152" t="n"/>
      <c r="BJ661" s="152" t="n"/>
      <c r="BK661" s="152" t="n"/>
      <c r="BL661" s="152" t="n"/>
      <c r="BM661" s="152" t="n"/>
      <c r="BN661" s="152" t="n"/>
      <c r="BO661" s="152" t="n"/>
      <c r="BP661" s="155" t="n"/>
      <c r="BQ661" s="152" t="n"/>
      <c r="BR661" s="152" t="n"/>
      <c r="BS661" s="152" t="n"/>
      <c r="BT661" s="152" t="n"/>
      <c r="BU661" s="152" t="n"/>
      <c r="BV661" s="152" t="n"/>
      <c r="BW661" s="152" t="n"/>
      <c r="BX661" s="165" t="n"/>
      <c r="BY661" s="150" t="n"/>
      <c r="BZ661" s="150" t="n"/>
      <c r="CA661" s="150" t="n"/>
      <c r="CB661" s="174" t="n"/>
      <c r="CC661" s="156" t="n"/>
      <c r="CD661" s="156" t="n"/>
      <c r="CE661" s="167">
        <f>IFERROR(__xludf.DUMMYFUNCTION("""COMPUTED_VALUE"""),"")</f>
        <v/>
      </c>
      <c r="CF661" s="158">
        <f>IFERROR(__xludf.DUMMYFUNCTION("""COMPUTED_VALUE"""),"")</f>
        <v/>
      </c>
      <c r="CG661" s="148" t="n"/>
      <c r="CH661" s="148" t="n"/>
      <c r="CI661" s="148" t="n"/>
      <c r="CJ661" s="148" t="n"/>
      <c r="CK661" s="148" t="n"/>
      <c r="CL661" s="148" t="n"/>
      <c r="CM661" s="148" t="n"/>
      <c r="CN661" s="148" t="n"/>
      <c r="CO661" s="148" t="n"/>
      <c r="CP661" s="148" t="n"/>
      <c r="CQ661" s="148" t="n"/>
      <c r="CR661" s="148" t="n"/>
      <c r="CS661" s="148" t="n"/>
      <c r="CT661" s="148" t="n"/>
      <c r="CU661" s="148" t="n"/>
      <c r="CV661" s="148" t="n"/>
    </row>
    <row r="662">
      <c r="A662" s="162" t="n"/>
      <c r="B662" s="64" t="n"/>
      <c r="C662" s="129" t="n"/>
      <c r="D662" s="130" t="inlineStr"/>
      <c r="E662" s="150" t="inlineStr"/>
      <c r="F662" s="150" t="inlineStr"/>
      <c r="G662" s="150" t="n"/>
      <c r="H662" s="152" t="n"/>
      <c r="I662" s="152" t="n"/>
      <c r="J662" s="152" t="n"/>
      <c r="K662" s="152" t="n"/>
      <c r="L662" s="152" t="n"/>
      <c r="M662" s="152" t="n"/>
      <c r="N662" s="152" t="n"/>
      <c r="O662" s="152" t="n"/>
      <c r="P662" s="152" t="n"/>
      <c r="Q662" s="152" t="n"/>
      <c r="R662" s="152" t="n"/>
      <c r="S662" s="165" t="n"/>
      <c r="T662" s="152" t="n"/>
      <c r="U662" s="152" t="n"/>
      <c r="V662" s="152" t="n"/>
      <c r="W662" s="152" t="n"/>
      <c r="X662" s="152" t="n"/>
      <c r="Y662" s="152" t="n"/>
      <c r="Z662" s="152" t="n"/>
      <c r="AA662" s="152" t="n"/>
      <c r="AB662" s="152" t="n"/>
      <c r="AC662" s="152" t="n"/>
      <c r="AD662" s="152" t="n"/>
      <c r="AE662" s="152" t="n"/>
      <c r="AF662" s="152" t="n"/>
      <c r="AG662" s="152" t="n"/>
      <c r="AH662" s="152" t="n"/>
      <c r="AI662" s="152" t="n"/>
      <c r="AJ662" s="152" t="n"/>
      <c r="AK662" s="152" t="n"/>
      <c r="AL662" s="152" t="n"/>
      <c r="AM662" s="152" t="n"/>
      <c r="AN662" s="166" t="n"/>
      <c r="AO662" s="155" t="n"/>
      <c r="AP662" s="152" t="n"/>
      <c r="AQ662" s="152" t="n"/>
      <c r="AR662" s="152" t="n"/>
      <c r="AS662" s="152" t="n"/>
      <c r="AT662" s="152" t="n"/>
      <c r="AU662" s="155" t="n"/>
      <c r="AV662" s="152" t="n"/>
      <c r="AW662" s="152" t="n"/>
      <c r="AX662" s="152" t="n"/>
      <c r="AY662" s="152" t="n"/>
      <c r="AZ662" s="152" t="n"/>
      <c r="BA662" s="165" t="n"/>
      <c r="BB662" s="165" t="n"/>
      <c r="BC662" s="152" t="n"/>
      <c r="BD662" s="152" t="n"/>
      <c r="BE662" s="152" t="n"/>
      <c r="BF662" s="152" t="n"/>
      <c r="BG662" s="155" t="n"/>
      <c r="BH662" s="152" t="n"/>
      <c r="BI662" s="152" t="n"/>
      <c r="BJ662" s="152" t="n"/>
      <c r="BK662" s="152" t="n"/>
      <c r="BL662" s="152" t="n"/>
      <c r="BM662" s="152" t="n"/>
      <c r="BN662" s="152" t="n"/>
      <c r="BO662" s="152" t="n"/>
      <c r="BP662" s="155" t="n"/>
      <c r="BQ662" s="152" t="n"/>
      <c r="BR662" s="152" t="n"/>
      <c r="BS662" s="152" t="n"/>
      <c r="BT662" s="152" t="n"/>
      <c r="BU662" s="152" t="n"/>
      <c r="BV662" s="152" t="n"/>
      <c r="BW662" s="152" t="n"/>
      <c r="BX662" s="165" t="n"/>
      <c r="BY662" s="150" t="n"/>
      <c r="BZ662" s="150" t="n"/>
      <c r="CA662" s="150" t="n"/>
      <c r="CB662" s="174" t="n"/>
      <c r="CC662" s="156" t="n"/>
      <c r="CD662" s="156" t="n"/>
      <c r="CE662" s="167">
        <f>IFERROR(__xludf.DUMMYFUNCTION("""COMPUTED_VALUE"""),"")</f>
        <v/>
      </c>
      <c r="CF662" s="158">
        <f>IFERROR(__xludf.DUMMYFUNCTION("""COMPUTED_VALUE"""),"")</f>
        <v/>
      </c>
      <c r="CG662" s="148" t="n"/>
      <c r="CH662" s="148" t="n"/>
      <c r="CI662" s="148" t="n"/>
      <c r="CJ662" s="148" t="n"/>
      <c r="CK662" s="148" t="n"/>
      <c r="CL662" s="148" t="n"/>
      <c r="CM662" s="148" t="n"/>
      <c r="CN662" s="148" t="n"/>
      <c r="CO662" s="148" t="n"/>
      <c r="CP662" s="148" t="n"/>
      <c r="CQ662" s="148" t="n"/>
      <c r="CR662" s="148" t="n"/>
      <c r="CS662" s="148" t="n"/>
      <c r="CT662" s="148" t="n"/>
      <c r="CU662" s="148" t="n"/>
      <c r="CV662" s="148" t="n"/>
    </row>
    <row r="663">
      <c r="A663" s="162" t="n"/>
      <c r="B663" s="64" t="n"/>
      <c r="C663" s="129" t="n"/>
      <c r="D663" s="130" t="inlineStr"/>
      <c r="E663" s="150" t="inlineStr"/>
      <c r="F663" s="150" t="inlineStr"/>
      <c r="G663" s="150" t="n"/>
      <c r="H663" s="152" t="n"/>
      <c r="I663" s="152" t="n"/>
      <c r="J663" s="152" t="n"/>
      <c r="K663" s="152" t="n"/>
      <c r="L663" s="152" t="n"/>
      <c r="M663" s="152" t="n"/>
      <c r="N663" s="152" t="n"/>
      <c r="O663" s="152" t="n"/>
      <c r="P663" s="152" t="n"/>
      <c r="Q663" s="152" t="n"/>
      <c r="R663" s="152" t="n"/>
      <c r="S663" s="165" t="n"/>
      <c r="T663" s="152" t="n"/>
      <c r="U663" s="152" t="n"/>
      <c r="V663" s="152" t="n"/>
      <c r="W663" s="152" t="n"/>
      <c r="X663" s="152" t="n"/>
      <c r="Y663" s="152" t="n"/>
      <c r="Z663" s="152" t="n"/>
      <c r="AA663" s="152" t="n"/>
      <c r="AB663" s="152" t="n"/>
      <c r="AC663" s="152" t="n"/>
      <c r="AD663" s="152" t="n"/>
      <c r="AE663" s="152" t="n"/>
      <c r="AF663" s="152" t="n"/>
      <c r="AG663" s="152" t="n"/>
      <c r="AH663" s="152" t="n"/>
      <c r="AI663" s="152" t="n"/>
      <c r="AJ663" s="152" t="n"/>
      <c r="AK663" s="152" t="n"/>
      <c r="AL663" s="152" t="n"/>
      <c r="AM663" s="152" t="n"/>
      <c r="AN663" s="166" t="n"/>
      <c r="AO663" s="155" t="n"/>
      <c r="AP663" s="152" t="n"/>
      <c r="AQ663" s="152" t="n"/>
      <c r="AR663" s="152" t="n"/>
      <c r="AS663" s="152" t="n"/>
      <c r="AT663" s="152" t="n"/>
      <c r="AU663" s="155" t="n"/>
      <c r="AV663" s="152" t="n"/>
      <c r="AW663" s="152" t="n"/>
      <c r="AX663" s="152" t="n"/>
      <c r="AY663" s="152" t="n"/>
      <c r="AZ663" s="152" t="n"/>
      <c r="BA663" s="165" t="n"/>
      <c r="BB663" s="165" t="n"/>
      <c r="BC663" s="152" t="n"/>
      <c r="BD663" s="152" t="n"/>
      <c r="BE663" s="152" t="n"/>
      <c r="BF663" s="152" t="n"/>
      <c r="BG663" s="155" t="n"/>
      <c r="BH663" s="152" t="n"/>
      <c r="BI663" s="152" t="n"/>
      <c r="BJ663" s="152" t="n"/>
      <c r="BK663" s="152" t="n"/>
      <c r="BL663" s="152" t="n"/>
      <c r="BM663" s="152" t="n"/>
      <c r="BN663" s="152" t="n"/>
      <c r="BO663" s="152" t="n"/>
      <c r="BP663" s="155" t="n"/>
      <c r="BQ663" s="152" t="n"/>
      <c r="BR663" s="152" t="n"/>
      <c r="BS663" s="152" t="n"/>
      <c r="BT663" s="152" t="n"/>
      <c r="BU663" s="152" t="n"/>
      <c r="BV663" s="152" t="n"/>
      <c r="BW663" s="152" t="n"/>
      <c r="BX663" s="165" t="n"/>
      <c r="BY663" s="150" t="n"/>
      <c r="BZ663" s="150" t="n"/>
      <c r="CA663" s="150" t="n"/>
      <c r="CB663" s="174" t="n"/>
      <c r="CC663" s="156" t="n"/>
      <c r="CD663" s="156" t="n"/>
      <c r="CE663" s="167">
        <f>IFERROR(__xludf.DUMMYFUNCTION("""COMPUTED_VALUE"""),"")</f>
        <v/>
      </c>
      <c r="CF663" s="158">
        <f>IFERROR(__xludf.DUMMYFUNCTION("""COMPUTED_VALUE"""),"")</f>
        <v/>
      </c>
      <c r="CG663" s="148" t="n"/>
      <c r="CH663" s="148" t="n"/>
      <c r="CI663" s="148" t="n"/>
      <c r="CJ663" s="148" t="n"/>
      <c r="CK663" s="148" t="n"/>
      <c r="CL663" s="148" t="n"/>
      <c r="CM663" s="148" t="n"/>
      <c r="CN663" s="148" t="n"/>
      <c r="CO663" s="148" t="n"/>
      <c r="CP663" s="148" t="n"/>
      <c r="CQ663" s="148" t="n"/>
      <c r="CR663" s="148" t="n"/>
      <c r="CS663" s="148" t="n"/>
      <c r="CT663" s="148" t="n"/>
      <c r="CU663" s="148" t="n"/>
      <c r="CV663" s="148" t="n"/>
    </row>
    <row r="664">
      <c r="A664" s="162" t="n"/>
      <c r="B664" s="64" t="n"/>
      <c r="C664" s="129" t="n"/>
      <c r="D664" s="130" t="inlineStr"/>
      <c r="E664" s="150" t="inlineStr"/>
      <c r="F664" s="150" t="inlineStr"/>
      <c r="G664" s="150" t="n"/>
      <c r="H664" s="152" t="n"/>
      <c r="I664" s="152" t="n"/>
      <c r="J664" s="152" t="n"/>
      <c r="K664" s="152" t="n"/>
      <c r="L664" s="152" t="n"/>
      <c r="M664" s="152" t="n"/>
      <c r="N664" s="152" t="n"/>
      <c r="O664" s="152" t="n"/>
      <c r="P664" s="152" t="n"/>
      <c r="Q664" s="152" t="n"/>
      <c r="R664" s="152" t="n"/>
      <c r="S664" s="165" t="n"/>
      <c r="T664" s="152" t="n"/>
      <c r="U664" s="152" t="n"/>
      <c r="V664" s="152" t="n"/>
      <c r="W664" s="152" t="n"/>
      <c r="X664" s="152" t="n"/>
      <c r="Y664" s="152" t="n"/>
      <c r="Z664" s="152" t="n"/>
      <c r="AA664" s="152" t="n"/>
      <c r="AB664" s="152" t="n"/>
      <c r="AC664" s="152" t="n"/>
      <c r="AD664" s="152" t="n"/>
      <c r="AE664" s="152" t="n"/>
      <c r="AF664" s="152" t="n"/>
      <c r="AG664" s="152" t="n"/>
      <c r="AH664" s="152" t="n"/>
      <c r="AI664" s="152" t="n"/>
      <c r="AJ664" s="152" t="n"/>
      <c r="AK664" s="152" t="n"/>
      <c r="AL664" s="152" t="n"/>
      <c r="AM664" s="152" t="n"/>
      <c r="AN664" s="166" t="n"/>
      <c r="AO664" s="155" t="n"/>
      <c r="AP664" s="152" t="n"/>
      <c r="AQ664" s="152" t="n"/>
      <c r="AR664" s="152" t="n"/>
      <c r="AS664" s="152" t="n"/>
      <c r="AT664" s="152" t="n"/>
      <c r="AU664" s="155" t="n"/>
      <c r="AV664" s="152" t="n"/>
      <c r="AW664" s="152" t="n"/>
      <c r="AX664" s="152" t="n"/>
      <c r="AY664" s="152" t="n"/>
      <c r="AZ664" s="152" t="n"/>
      <c r="BA664" s="165" t="n"/>
      <c r="BB664" s="165" t="n"/>
      <c r="BC664" s="152" t="n"/>
      <c r="BD664" s="152" t="n"/>
      <c r="BE664" s="152" t="n"/>
      <c r="BF664" s="152" t="n"/>
      <c r="BG664" s="155" t="n"/>
      <c r="BH664" s="152" t="n"/>
      <c r="BI664" s="152" t="n"/>
      <c r="BJ664" s="152" t="n"/>
      <c r="BK664" s="152" t="n"/>
      <c r="BL664" s="152" t="n"/>
      <c r="BM664" s="152" t="n"/>
      <c r="BN664" s="152" t="n"/>
      <c r="BO664" s="152" t="n"/>
      <c r="BP664" s="155" t="n"/>
      <c r="BQ664" s="152" t="n"/>
      <c r="BR664" s="152" t="n"/>
      <c r="BS664" s="152" t="n"/>
      <c r="BT664" s="152" t="n"/>
      <c r="BU664" s="152" t="n"/>
      <c r="BV664" s="152" t="n"/>
      <c r="BW664" s="152" t="n"/>
      <c r="BX664" s="165" t="n"/>
      <c r="BY664" s="150" t="n"/>
      <c r="BZ664" s="150" t="n"/>
      <c r="CA664" s="150" t="n"/>
      <c r="CB664" s="174" t="n"/>
      <c r="CC664" s="156" t="n"/>
      <c r="CD664" s="156" t="n"/>
      <c r="CE664" s="167">
        <f>IFERROR(__xludf.DUMMYFUNCTION("""COMPUTED_VALUE"""),"")</f>
        <v/>
      </c>
      <c r="CF664" s="158">
        <f>IFERROR(__xludf.DUMMYFUNCTION("""COMPUTED_VALUE"""),"")</f>
        <v/>
      </c>
      <c r="CG664" s="148" t="n"/>
      <c r="CH664" s="148" t="n"/>
      <c r="CI664" s="148" t="n"/>
      <c r="CJ664" s="148" t="n"/>
      <c r="CK664" s="148" t="n"/>
      <c r="CL664" s="148" t="n"/>
      <c r="CM664" s="148" t="n"/>
      <c r="CN664" s="148" t="n"/>
      <c r="CO664" s="148" t="n"/>
      <c r="CP664" s="148" t="n"/>
      <c r="CQ664" s="148" t="n"/>
      <c r="CR664" s="148" t="n"/>
      <c r="CS664" s="148" t="n"/>
      <c r="CT664" s="148" t="n"/>
      <c r="CU664" s="148" t="n"/>
      <c r="CV664" s="148" t="n"/>
    </row>
    <row r="665">
      <c r="A665" s="162" t="n"/>
      <c r="B665" s="64" t="n"/>
      <c r="C665" s="129" t="n"/>
      <c r="D665" s="130" t="inlineStr"/>
      <c r="E665" s="150" t="inlineStr"/>
      <c r="F665" s="150" t="inlineStr"/>
      <c r="G665" s="150" t="n"/>
      <c r="H665" s="152" t="n"/>
      <c r="I665" s="152" t="n"/>
      <c r="J665" s="152" t="n"/>
      <c r="K665" s="152" t="n"/>
      <c r="L665" s="152" t="n"/>
      <c r="M665" s="152" t="n"/>
      <c r="N665" s="152" t="n"/>
      <c r="O665" s="152" t="n"/>
      <c r="P665" s="152" t="n"/>
      <c r="Q665" s="152" t="n"/>
      <c r="R665" s="152" t="n"/>
      <c r="S665" s="165" t="n"/>
      <c r="T665" s="152" t="n"/>
      <c r="U665" s="152" t="n"/>
      <c r="V665" s="152" t="n"/>
      <c r="W665" s="152" t="n"/>
      <c r="X665" s="152" t="n"/>
      <c r="Y665" s="152" t="n"/>
      <c r="Z665" s="152" t="n"/>
      <c r="AA665" s="152" t="n"/>
      <c r="AB665" s="152" t="n"/>
      <c r="AC665" s="152" t="n"/>
      <c r="AD665" s="152" t="n"/>
      <c r="AE665" s="152" t="n"/>
      <c r="AF665" s="152" t="n"/>
      <c r="AG665" s="152" t="n"/>
      <c r="AH665" s="152" t="n"/>
      <c r="AI665" s="152" t="n"/>
      <c r="AJ665" s="152" t="n"/>
      <c r="AK665" s="152" t="n"/>
      <c r="AL665" s="152" t="n"/>
      <c r="AM665" s="152" t="n"/>
      <c r="AN665" s="166" t="n"/>
      <c r="AO665" s="155" t="n"/>
      <c r="AP665" s="152" t="n"/>
      <c r="AQ665" s="152" t="n"/>
      <c r="AR665" s="152" t="n"/>
      <c r="AS665" s="152" t="n"/>
      <c r="AT665" s="152" t="n"/>
      <c r="AU665" s="155" t="n"/>
      <c r="AV665" s="152" t="n"/>
      <c r="AW665" s="152" t="n"/>
      <c r="AX665" s="152" t="n"/>
      <c r="AY665" s="152" t="n"/>
      <c r="AZ665" s="152" t="n"/>
      <c r="BA665" s="165" t="n"/>
      <c r="BB665" s="165" t="n"/>
      <c r="BC665" s="152" t="n"/>
      <c r="BD665" s="152" t="n"/>
      <c r="BE665" s="152" t="n"/>
      <c r="BF665" s="152" t="n"/>
      <c r="BG665" s="155" t="n"/>
      <c r="BH665" s="152" t="n"/>
      <c r="BI665" s="152" t="n"/>
      <c r="BJ665" s="152" t="n"/>
      <c r="BK665" s="152" t="n"/>
      <c r="BL665" s="152" t="n"/>
      <c r="BM665" s="152" t="n"/>
      <c r="BN665" s="152" t="n"/>
      <c r="BO665" s="152" t="n"/>
      <c r="BP665" s="155" t="n"/>
      <c r="BQ665" s="152" t="n"/>
      <c r="BR665" s="152" t="n"/>
      <c r="BS665" s="152" t="n"/>
      <c r="BT665" s="152" t="n"/>
      <c r="BU665" s="152" t="n"/>
      <c r="BV665" s="152" t="n"/>
      <c r="BW665" s="152" t="n"/>
      <c r="BX665" s="165" t="n"/>
      <c r="BY665" s="150" t="n"/>
      <c r="BZ665" s="150" t="n"/>
      <c r="CA665" s="150" t="n"/>
      <c r="CB665" s="174" t="n"/>
      <c r="CC665" s="156" t="n"/>
      <c r="CD665" s="156" t="n"/>
      <c r="CE665" s="167">
        <f>IFERROR(__xludf.DUMMYFUNCTION("""COMPUTED_VALUE"""),"")</f>
        <v/>
      </c>
      <c r="CF665" s="158">
        <f>IFERROR(__xludf.DUMMYFUNCTION("""COMPUTED_VALUE"""),"")</f>
        <v/>
      </c>
      <c r="CG665" s="148" t="n"/>
      <c r="CH665" s="148" t="n"/>
      <c r="CI665" s="148" t="n"/>
      <c r="CJ665" s="148" t="n"/>
      <c r="CK665" s="148" t="n"/>
      <c r="CL665" s="148" t="n"/>
      <c r="CM665" s="148" t="n"/>
      <c r="CN665" s="148" t="n"/>
      <c r="CO665" s="148" t="n"/>
      <c r="CP665" s="148" t="n"/>
      <c r="CQ665" s="148" t="n"/>
      <c r="CR665" s="148" t="n"/>
      <c r="CS665" s="148" t="n"/>
      <c r="CT665" s="148" t="n"/>
      <c r="CU665" s="148" t="n"/>
      <c r="CV665" s="148" t="n"/>
    </row>
    <row r="666">
      <c r="A666" s="162" t="n"/>
      <c r="B666" s="64" t="n"/>
      <c r="C666" s="129" t="n"/>
      <c r="D666" s="130" t="inlineStr"/>
      <c r="E666" s="150" t="inlineStr"/>
      <c r="F666" s="150" t="inlineStr"/>
      <c r="G666" s="150" t="n"/>
      <c r="H666" s="152" t="n"/>
      <c r="I666" s="152" t="n"/>
      <c r="J666" s="152" t="n"/>
      <c r="K666" s="152" t="n"/>
      <c r="L666" s="152" t="n"/>
      <c r="M666" s="152" t="n"/>
      <c r="N666" s="152" t="n"/>
      <c r="O666" s="152" t="n"/>
      <c r="P666" s="152" t="n"/>
      <c r="Q666" s="152" t="n"/>
      <c r="R666" s="152" t="n"/>
      <c r="S666" s="165" t="n"/>
      <c r="T666" s="152" t="n"/>
      <c r="U666" s="152" t="n"/>
      <c r="V666" s="152" t="n"/>
      <c r="W666" s="152" t="n"/>
      <c r="X666" s="152" t="n"/>
      <c r="Y666" s="152" t="n"/>
      <c r="Z666" s="152" t="n"/>
      <c r="AA666" s="152" t="n"/>
      <c r="AB666" s="152" t="n"/>
      <c r="AC666" s="152" t="n"/>
      <c r="AD666" s="152" t="n"/>
      <c r="AE666" s="152" t="n"/>
      <c r="AF666" s="152" t="n"/>
      <c r="AG666" s="152" t="n"/>
      <c r="AH666" s="152" t="n"/>
      <c r="AI666" s="152" t="n"/>
      <c r="AJ666" s="152" t="n"/>
      <c r="AK666" s="152" t="n"/>
      <c r="AL666" s="152" t="n"/>
      <c r="AM666" s="152" t="n"/>
      <c r="AN666" s="166" t="n"/>
      <c r="AO666" s="155" t="n"/>
      <c r="AP666" s="152" t="n"/>
      <c r="AQ666" s="152" t="n"/>
      <c r="AR666" s="152" t="n"/>
      <c r="AS666" s="152" t="n"/>
      <c r="AT666" s="152" t="n"/>
      <c r="AU666" s="155" t="n"/>
      <c r="AV666" s="152" t="n"/>
      <c r="AW666" s="152" t="n"/>
      <c r="AX666" s="152" t="n"/>
      <c r="AY666" s="152" t="n"/>
      <c r="AZ666" s="152" t="n"/>
      <c r="BA666" s="165" t="n"/>
      <c r="BB666" s="165" t="n"/>
      <c r="BC666" s="152" t="n"/>
      <c r="BD666" s="152" t="n"/>
      <c r="BE666" s="152" t="n"/>
      <c r="BF666" s="152" t="n"/>
      <c r="BG666" s="155" t="n"/>
      <c r="BH666" s="152" t="n"/>
      <c r="BI666" s="152" t="n"/>
      <c r="BJ666" s="152" t="n"/>
      <c r="BK666" s="152" t="n"/>
      <c r="BL666" s="152" t="n"/>
      <c r="BM666" s="152" t="n"/>
      <c r="BN666" s="152" t="n"/>
      <c r="BO666" s="152" t="n"/>
      <c r="BP666" s="155" t="n"/>
      <c r="BQ666" s="152" t="n"/>
      <c r="BR666" s="152" t="n"/>
      <c r="BS666" s="152" t="n"/>
      <c r="BT666" s="152" t="n"/>
      <c r="BU666" s="152" t="n"/>
      <c r="BV666" s="152" t="n"/>
      <c r="BW666" s="152" t="n"/>
      <c r="BX666" s="165" t="n"/>
      <c r="BY666" s="150" t="n"/>
      <c r="BZ666" s="150" t="n"/>
      <c r="CA666" s="150" t="n"/>
      <c r="CB666" s="174" t="n"/>
      <c r="CC666" s="156" t="n"/>
      <c r="CD666" s="156" t="n"/>
      <c r="CE666" s="167">
        <f>IFERROR(__xludf.DUMMYFUNCTION("""COMPUTED_VALUE"""),"")</f>
        <v/>
      </c>
      <c r="CF666" s="158">
        <f>IFERROR(__xludf.DUMMYFUNCTION("""COMPUTED_VALUE"""),"")</f>
        <v/>
      </c>
      <c r="CG666" s="148" t="n"/>
      <c r="CH666" s="148" t="n"/>
      <c r="CI666" s="148" t="n"/>
      <c r="CJ666" s="148" t="n"/>
      <c r="CK666" s="148" t="n"/>
      <c r="CL666" s="148" t="n"/>
      <c r="CM666" s="148" t="n"/>
      <c r="CN666" s="148" t="n"/>
      <c r="CO666" s="148" t="n"/>
      <c r="CP666" s="148" t="n"/>
      <c r="CQ666" s="148" t="n"/>
      <c r="CR666" s="148" t="n"/>
      <c r="CS666" s="148" t="n"/>
      <c r="CT666" s="148" t="n"/>
      <c r="CU666" s="148" t="n"/>
      <c r="CV666" s="148" t="n"/>
    </row>
    <row r="667">
      <c r="A667" s="162" t="n"/>
      <c r="B667" s="64" t="n"/>
      <c r="C667" s="129" t="n"/>
      <c r="D667" s="130" t="inlineStr"/>
      <c r="E667" s="150" t="inlineStr"/>
      <c r="F667" s="150" t="inlineStr"/>
      <c r="G667" s="150" t="n"/>
      <c r="H667" s="152" t="n"/>
      <c r="I667" s="152" t="n"/>
      <c r="J667" s="152" t="n"/>
      <c r="K667" s="152" t="n"/>
      <c r="L667" s="152" t="n"/>
      <c r="M667" s="152" t="n"/>
      <c r="N667" s="152" t="n"/>
      <c r="O667" s="152" t="n"/>
      <c r="P667" s="152" t="n"/>
      <c r="Q667" s="152" t="n"/>
      <c r="R667" s="152" t="n"/>
      <c r="S667" s="165" t="n"/>
      <c r="T667" s="152" t="n"/>
      <c r="U667" s="152" t="n"/>
      <c r="V667" s="152" t="n"/>
      <c r="W667" s="152" t="n"/>
      <c r="X667" s="152" t="n"/>
      <c r="Y667" s="152" t="n"/>
      <c r="Z667" s="152" t="n"/>
      <c r="AA667" s="152" t="n"/>
      <c r="AB667" s="152" t="n"/>
      <c r="AC667" s="152" t="n"/>
      <c r="AD667" s="152" t="n"/>
      <c r="AE667" s="152" t="n"/>
      <c r="AF667" s="152" t="n"/>
      <c r="AG667" s="152" t="n"/>
      <c r="AH667" s="152" t="n"/>
      <c r="AI667" s="152" t="n"/>
      <c r="AJ667" s="152" t="n"/>
      <c r="AK667" s="152" t="n"/>
      <c r="AL667" s="152" t="n"/>
      <c r="AM667" s="152" t="n"/>
      <c r="AN667" s="166" t="n"/>
      <c r="AO667" s="155" t="n"/>
      <c r="AP667" s="152" t="n"/>
      <c r="AQ667" s="152" t="n"/>
      <c r="AR667" s="152" t="n"/>
      <c r="AS667" s="152" t="n"/>
      <c r="AT667" s="152" t="n"/>
      <c r="AU667" s="155" t="n"/>
      <c r="AV667" s="152" t="n"/>
      <c r="AW667" s="152" t="n"/>
      <c r="AX667" s="152" t="n"/>
      <c r="AY667" s="152" t="n"/>
      <c r="AZ667" s="152" t="n"/>
      <c r="BA667" s="165" t="n"/>
      <c r="BB667" s="165" t="n"/>
      <c r="BC667" s="152" t="n"/>
      <c r="BD667" s="152" t="n"/>
      <c r="BE667" s="152" t="n"/>
      <c r="BF667" s="152" t="n"/>
      <c r="BG667" s="155" t="n"/>
      <c r="BH667" s="152" t="n"/>
      <c r="BI667" s="152" t="n"/>
      <c r="BJ667" s="152" t="n"/>
      <c r="BK667" s="152" t="n"/>
      <c r="BL667" s="152" t="n"/>
      <c r="BM667" s="152" t="n"/>
      <c r="BN667" s="152" t="n"/>
      <c r="BO667" s="152" t="n"/>
      <c r="BP667" s="155" t="n"/>
      <c r="BQ667" s="152" t="n"/>
      <c r="BR667" s="152" t="n"/>
      <c r="BS667" s="152" t="n"/>
      <c r="BT667" s="152" t="n"/>
      <c r="BU667" s="152" t="n"/>
      <c r="BV667" s="152" t="n"/>
      <c r="BW667" s="152" t="n"/>
      <c r="BX667" s="165" t="n"/>
      <c r="BY667" s="150" t="n"/>
      <c r="BZ667" s="150" t="n"/>
      <c r="CA667" s="150" t="n"/>
      <c r="CB667" s="174" t="n"/>
      <c r="CC667" s="156" t="n"/>
      <c r="CD667" s="156" t="n"/>
      <c r="CE667" s="167">
        <f>IFERROR(__xludf.DUMMYFUNCTION("""COMPUTED_VALUE"""),"")</f>
        <v/>
      </c>
      <c r="CF667" s="158">
        <f>IFERROR(__xludf.DUMMYFUNCTION("""COMPUTED_VALUE"""),"")</f>
        <v/>
      </c>
      <c r="CG667" s="148" t="n"/>
      <c r="CH667" s="148" t="n"/>
      <c r="CI667" s="148" t="n"/>
      <c r="CJ667" s="148" t="n"/>
      <c r="CK667" s="148" t="n"/>
      <c r="CL667" s="148" t="n"/>
      <c r="CM667" s="148" t="n"/>
      <c r="CN667" s="148" t="n"/>
      <c r="CO667" s="148" t="n"/>
      <c r="CP667" s="148" t="n"/>
      <c r="CQ667" s="148" t="n"/>
      <c r="CR667" s="148" t="n"/>
      <c r="CS667" s="148" t="n"/>
      <c r="CT667" s="148" t="n"/>
      <c r="CU667" s="148" t="n"/>
      <c r="CV667" s="148" t="n"/>
    </row>
    <row r="668">
      <c r="A668" s="162" t="n"/>
      <c r="B668" s="64" t="n"/>
      <c r="C668" s="129" t="n"/>
      <c r="D668" s="130" t="inlineStr"/>
      <c r="E668" s="150" t="inlineStr"/>
      <c r="F668" s="150" t="inlineStr"/>
      <c r="G668" s="150" t="n"/>
      <c r="H668" s="152" t="n"/>
      <c r="I668" s="152" t="n"/>
      <c r="J668" s="152" t="n"/>
      <c r="K668" s="152" t="n"/>
      <c r="L668" s="152" t="n"/>
      <c r="M668" s="152" t="n"/>
      <c r="N668" s="152" t="n"/>
      <c r="O668" s="152" t="n"/>
      <c r="P668" s="152" t="n"/>
      <c r="Q668" s="152" t="n"/>
      <c r="R668" s="152" t="n"/>
      <c r="S668" s="165" t="n"/>
      <c r="T668" s="152" t="n"/>
      <c r="U668" s="152" t="n"/>
      <c r="V668" s="152" t="n"/>
      <c r="W668" s="152" t="n"/>
      <c r="X668" s="152" t="n"/>
      <c r="Y668" s="152" t="n"/>
      <c r="Z668" s="152" t="n"/>
      <c r="AA668" s="152" t="n"/>
      <c r="AB668" s="152" t="n"/>
      <c r="AC668" s="152" t="n"/>
      <c r="AD668" s="152" t="n"/>
      <c r="AE668" s="152" t="n"/>
      <c r="AF668" s="152" t="n"/>
      <c r="AG668" s="152" t="n"/>
      <c r="AH668" s="152" t="n"/>
      <c r="AI668" s="152" t="n"/>
      <c r="AJ668" s="152" t="n"/>
      <c r="AK668" s="152" t="n"/>
      <c r="AL668" s="152" t="n"/>
      <c r="AM668" s="152" t="n"/>
      <c r="AN668" s="166" t="n"/>
      <c r="AO668" s="155" t="n"/>
      <c r="AP668" s="152" t="n"/>
      <c r="AQ668" s="152" t="n"/>
      <c r="AR668" s="152" t="n"/>
      <c r="AS668" s="152" t="n"/>
      <c r="AT668" s="152" t="n"/>
      <c r="AU668" s="155" t="n"/>
      <c r="AV668" s="152" t="n"/>
      <c r="AW668" s="152" t="n"/>
      <c r="AX668" s="152" t="n"/>
      <c r="AY668" s="152" t="n"/>
      <c r="AZ668" s="152" t="n"/>
      <c r="BA668" s="165" t="n"/>
      <c r="BB668" s="165" t="n"/>
      <c r="BC668" s="152" t="n"/>
      <c r="BD668" s="152" t="n"/>
      <c r="BE668" s="152" t="n"/>
      <c r="BF668" s="152" t="n"/>
      <c r="BG668" s="155" t="n"/>
      <c r="BH668" s="152" t="n"/>
      <c r="BI668" s="152" t="n"/>
      <c r="BJ668" s="152" t="n"/>
      <c r="BK668" s="152" t="n"/>
      <c r="BL668" s="152" t="n"/>
      <c r="BM668" s="152" t="n"/>
      <c r="BN668" s="152" t="n"/>
      <c r="BO668" s="152" t="n"/>
      <c r="BP668" s="155" t="n"/>
      <c r="BQ668" s="152" t="n"/>
      <c r="BR668" s="152" t="n"/>
      <c r="BS668" s="152" t="n"/>
      <c r="BT668" s="152" t="n"/>
      <c r="BU668" s="152" t="n"/>
      <c r="BV668" s="152" t="n"/>
      <c r="BW668" s="152" t="n"/>
      <c r="BX668" s="165" t="n"/>
      <c r="BY668" s="150" t="n"/>
      <c r="BZ668" s="150" t="n"/>
      <c r="CA668" s="150" t="n"/>
      <c r="CB668" s="174" t="n"/>
      <c r="CC668" s="156" t="n"/>
      <c r="CD668" s="156" t="n"/>
      <c r="CE668" s="167">
        <f>IFERROR(__xludf.DUMMYFUNCTION("""COMPUTED_VALUE"""),"")</f>
        <v/>
      </c>
      <c r="CF668" s="158">
        <f>IFERROR(__xludf.DUMMYFUNCTION("""COMPUTED_VALUE"""),"")</f>
        <v/>
      </c>
      <c r="CG668" s="148" t="n"/>
      <c r="CH668" s="148" t="n"/>
      <c r="CI668" s="148" t="n"/>
      <c r="CJ668" s="148" t="n"/>
      <c r="CK668" s="148" t="n"/>
      <c r="CL668" s="148" t="n"/>
      <c r="CM668" s="148" t="n"/>
      <c r="CN668" s="148" t="n"/>
      <c r="CO668" s="148" t="n"/>
      <c r="CP668" s="148" t="n"/>
      <c r="CQ668" s="148" t="n"/>
      <c r="CR668" s="148" t="n"/>
      <c r="CS668" s="148" t="n"/>
      <c r="CT668" s="148" t="n"/>
      <c r="CU668" s="148" t="n"/>
      <c r="CV668" s="148" t="n"/>
    </row>
    <row r="669">
      <c r="A669" s="162" t="n"/>
      <c r="B669" s="64" t="n"/>
      <c r="C669" s="129" t="n"/>
      <c r="D669" s="130" t="inlineStr"/>
      <c r="E669" s="150" t="inlineStr"/>
      <c r="F669" s="150" t="inlineStr"/>
      <c r="G669" s="150" t="n"/>
      <c r="H669" s="152" t="n"/>
      <c r="I669" s="152" t="n"/>
      <c r="J669" s="152" t="n"/>
      <c r="K669" s="152" t="n"/>
      <c r="L669" s="152" t="n"/>
      <c r="M669" s="152" t="n"/>
      <c r="N669" s="152" t="n"/>
      <c r="O669" s="152" t="n"/>
      <c r="P669" s="152" t="n"/>
      <c r="Q669" s="152" t="n"/>
      <c r="R669" s="152" t="n"/>
      <c r="S669" s="165" t="n"/>
      <c r="T669" s="152" t="n"/>
      <c r="U669" s="152" t="n"/>
      <c r="V669" s="152" t="n"/>
      <c r="W669" s="152" t="n"/>
      <c r="X669" s="152" t="n"/>
      <c r="Y669" s="152" t="n"/>
      <c r="Z669" s="152" t="n"/>
      <c r="AA669" s="152" t="n"/>
      <c r="AB669" s="152" t="n"/>
      <c r="AC669" s="152" t="n"/>
      <c r="AD669" s="152" t="n"/>
      <c r="AE669" s="152" t="n"/>
      <c r="AF669" s="152" t="n"/>
      <c r="AG669" s="152" t="n"/>
      <c r="AH669" s="152" t="n"/>
      <c r="AI669" s="152" t="n"/>
      <c r="AJ669" s="152" t="n"/>
      <c r="AK669" s="152" t="n"/>
      <c r="AL669" s="152" t="n"/>
      <c r="AM669" s="152" t="n"/>
      <c r="AN669" s="166" t="n"/>
      <c r="AO669" s="155" t="n"/>
      <c r="AP669" s="152" t="n"/>
      <c r="AQ669" s="152" t="n"/>
      <c r="AR669" s="152" t="n"/>
      <c r="AS669" s="152" t="n"/>
      <c r="AT669" s="152" t="n"/>
      <c r="AU669" s="155" t="n"/>
      <c r="AV669" s="152" t="n"/>
      <c r="AW669" s="152" t="n"/>
      <c r="AX669" s="152" t="n"/>
      <c r="AY669" s="152" t="n"/>
      <c r="AZ669" s="152" t="n"/>
      <c r="BA669" s="165" t="n"/>
      <c r="BB669" s="165" t="n"/>
      <c r="BC669" s="152" t="n"/>
      <c r="BD669" s="152" t="n"/>
      <c r="BE669" s="152" t="n"/>
      <c r="BF669" s="152" t="n"/>
      <c r="BG669" s="155" t="n"/>
      <c r="BH669" s="152" t="n"/>
      <c r="BI669" s="152" t="n"/>
      <c r="BJ669" s="152" t="n"/>
      <c r="BK669" s="152" t="n"/>
      <c r="BL669" s="152" t="n"/>
      <c r="BM669" s="152" t="n"/>
      <c r="BN669" s="152" t="n"/>
      <c r="BO669" s="152" t="n"/>
      <c r="BP669" s="155" t="n"/>
      <c r="BQ669" s="152" t="n"/>
      <c r="BR669" s="152" t="n"/>
      <c r="BS669" s="152" t="n"/>
      <c r="BT669" s="152" t="n"/>
      <c r="BU669" s="152" t="n"/>
      <c r="BV669" s="152" t="n"/>
      <c r="BW669" s="152" t="n"/>
      <c r="BX669" s="165" t="n"/>
      <c r="BY669" s="150" t="n"/>
      <c r="BZ669" s="150" t="n"/>
      <c r="CA669" s="150" t="n"/>
      <c r="CB669" s="174" t="n"/>
      <c r="CC669" s="156" t="n"/>
      <c r="CD669" s="156" t="n"/>
      <c r="CE669" s="167">
        <f>IFERROR(__xludf.DUMMYFUNCTION("""COMPUTED_VALUE"""),"")</f>
        <v/>
      </c>
      <c r="CF669" s="158">
        <f>IFERROR(__xludf.DUMMYFUNCTION("""COMPUTED_VALUE"""),"")</f>
        <v/>
      </c>
      <c r="CG669" s="148" t="n"/>
      <c r="CH669" s="148" t="n"/>
      <c r="CI669" s="148" t="n"/>
      <c r="CJ669" s="148" t="n"/>
      <c r="CK669" s="148" t="n"/>
      <c r="CL669" s="148" t="n"/>
      <c r="CM669" s="148" t="n"/>
      <c r="CN669" s="148" t="n"/>
      <c r="CO669" s="148" t="n"/>
      <c r="CP669" s="148" t="n"/>
      <c r="CQ669" s="148" t="n"/>
      <c r="CR669" s="148" t="n"/>
      <c r="CS669" s="148" t="n"/>
      <c r="CT669" s="148" t="n"/>
      <c r="CU669" s="148" t="n"/>
      <c r="CV669" s="148" t="n"/>
    </row>
    <row r="670">
      <c r="A670" s="162" t="n"/>
      <c r="B670" s="64" t="n"/>
      <c r="C670" s="129" t="n"/>
      <c r="D670" s="130" t="inlineStr"/>
      <c r="E670" s="150" t="inlineStr"/>
      <c r="F670" s="150" t="inlineStr"/>
      <c r="G670" s="150" t="n"/>
      <c r="H670" s="152" t="n"/>
      <c r="I670" s="152" t="n"/>
      <c r="J670" s="152" t="n"/>
      <c r="K670" s="152" t="n"/>
      <c r="L670" s="152" t="n"/>
      <c r="M670" s="152" t="n"/>
      <c r="N670" s="152" t="n"/>
      <c r="O670" s="152" t="n"/>
      <c r="P670" s="152" t="n"/>
      <c r="Q670" s="152" t="n"/>
      <c r="R670" s="152" t="n"/>
      <c r="S670" s="165" t="n"/>
      <c r="T670" s="152" t="n"/>
      <c r="U670" s="152" t="n"/>
      <c r="V670" s="152" t="n"/>
      <c r="W670" s="152" t="n"/>
      <c r="X670" s="152" t="n"/>
      <c r="Y670" s="152" t="n"/>
      <c r="Z670" s="152" t="n"/>
      <c r="AA670" s="152" t="n"/>
      <c r="AB670" s="152" t="n"/>
      <c r="AC670" s="152" t="n"/>
      <c r="AD670" s="152" t="n"/>
      <c r="AE670" s="152" t="n"/>
      <c r="AF670" s="152" t="n"/>
      <c r="AG670" s="152" t="n"/>
      <c r="AH670" s="152" t="n"/>
      <c r="AI670" s="152" t="n"/>
      <c r="AJ670" s="152" t="n"/>
      <c r="AK670" s="152" t="n"/>
      <c r="AL670" s="152" t="n"/>
      <c r="AM670" s="152" t="n"/>
      <c r="AN670" s="166" t="n"/>
      <c r="AO670" s="155" t="n"/>
      <c r="AP670" s="152" t="n"/>
      <c r="AQ670" s="152" t="n"/>
      <c r="AR670" s="152" t="n"/>
      <c r="AS670" s="152" t="n"/>
      <c r="AT670" s="152" t="n"/>
      <c r="AU670" s="155" t="n"/>
      <c r="AV670" s="152" t="n"/>
      <c r="AW670" s="152" t="n"/>
      <c r="AX670" s="152" t="n"/>
      <c r="AY670" s="152" t="n"/>
      <c r="AZ670" s="152" t="n"/>
      <c r="BA670" s="165" t="n"/>
      <c r="BB670" s="165" t="n"/>
      <c r="BC670" s="152" t="n"/>
      <c r="BD670" s="152" t="n"/>
      <c r="BE670" s="152" t="n"/>
      <c r="BF670" s="152" t="n"/>
      <c r="BG670" s="155" t="n"/>
      <c r="BH670" s="152" t="n"/>
      <c r="BI670" s="152" t="n"/>
      <c r="BJ670" s="152" t="n"/>
      <c r="BK670" s="152" t="n"/>
      <c r="BL670" s="152" t="n"/>
      <c r="BM670" s="152" t="n"/>
      <c r="BN670" s="152" t="n"/>
      <c r="BO670" s="152" t="n"/>
      <c r="BP670" s="155" t="n"/>
      <c r="BQ670" s="152" t="n"/>
      <c r="BR670" s="152" t="n"/>
      <c r="BS670" s="152" t="n"/>
      <c r="BT670" s="152" t="n"/>
      <c r="BU670" s="152" t="n"/>
      <c r="BV670" s="152" t="n"/>
      <c r="BW670" s="152" t="n"/>
      <c r="BX670" s="165" t="n"/>
      <c r="BY670" s="150" t="n"/>
      <c r="BZ670" s="150" t="n"/>
      <c r="CA670" s="150" t="n"/>
      <c r="CB670" s="174" t="n"/>
      <c r="CC670" s="156" t="n"/>
      <c r="CD670" s="156" t="n"/>
      <c r="CE670" s="167">
        <f>IFERROR(__xludf.DUMMYFUNCTION("""COMPUTED_VALUE"""),"")</f>
        <v/>
      </c>
      <c r="CF670" s="158">
        <f>IFERROR(__xludf.DUMMYFUNCTION("""COMPUTED_VALUE"""),"")</f>
        <v/>
      </c>
      <c r="CG670" s="148" t="n"/>
      <c r="CH670" s="148" t="n"/>
      <c r="CI670" s="148" t="n"/>
      <c r="CJ670" s="148" t="n"/>
      <c r="CK670" s="148" t="n"/>
      <c r="CL670" s="148" t="n"/>
      <c r="CM670" s="148" t="n"/>
      <c r="CN670" s="148" t="n"/>
      <c r="CO670" s="148" t="n"/>
      <c r="CP670" s="148" t="n"/>
      <c r="CQ670" s="148" t="n"/>
      <c r="CR670" s="148" t="n"/>
      <c r="CS670" s="148" t="n"/>
      <c r="CT670" s="148" t="n"/>
      <c r="CU670" s="148" t="n"/>
      <c r="CV670" s="148" t="n"/>
    </row>
    <row r="671">
      <c r="A671" s="162" t="n"/>
      <c r="B671" s="64" t="n"/>
      <c r="C671" s="129" t="n"/>
      <c r="D671" s="130" t="inlineStr"/>
      <c r="E671" s="150" t="inlineStr"/>
      <c r="F671" s="150" t="inlineStr"/>
      <c r="G671" s="150" t="n"/>
      <c r="H671" s="152" t="n"/>
      <c r="I671" s="152" t="n"/>
      <c r="J671" s="152" t="n"/>
      <c r="K671" s="152" t="n"/>
      <c r="L671" s="152" t="n"/>
      <c r="M671" s="152" t="n"/>
      <c r="N671" s="152" t="n"/>
      <c r="O671" s="152" t="n"/>
      <c r="P671" s="152" t="n"/>
      <c r="Q671" s="152" t="n"/>
      <c r="R671" s="152" t="n"/>
      <c r="S671" s="165" t="n"/>
      <c r="T671" s="152" t="n"/>
      <c r="U671" s="152" t="n"/>
      <c r="V671" s="152" t="n"/>
      <c r="W671" s="152" t="n"/>
      <c r="X671" s="152" t="n"/>
      <c r="Y671" s="152" t="n"/>
      <c r="Z671" s="152" t="n"/>
      <c r="AA671" s="152" t="n"/>
      <c r="AB671" s="152" t="n"/>
      <c r="AC671" s="152" t="n"/>
      <c r="AD671" s="152" t="n"/>
      <c r="AE671" s="152" t="n"/>
      <c r="AF671" s="152" t="n"/>
      <c r="AG671" s="152" t="n"/>
      <c r="AH671" s="152" t="n"/>
      <c r="AI671" s="152" t="n"/>
      <c r="AJ671" s="152" t="n"/>
      <c r="AK671" s="152" t="n"/>
      <c r="AL671" s="152" t="n"/>
      <c r="AM671" s="152" t="n"/>
      <c r="AN671" s="166" t="n"/>
      <c r="AO671" s="155" t="n"/>
      <c r="AP671" s="152" t="n"/>
      <c r="AQ671" s="152" t="n"/>
      <c r="AR671" s="152" t="n"/>
      <c r="AS671" s="152" t="n"/>
      <c r="AT671" s="152" t="n"/>
      <c r="AU671" s="155" t="n"/>
      <c r="AV671" s="152" t="n"/>
      <c r="AW671" s="152" t="n"/>
      <c r="AX671" s="152" t="n"/>
      <c r="AY671" s="152" t="n"/>
      <c r="AZ671" s="152" t="n"/>
      <c r="BA671" s="165" t="n"/>
      <c r="BB671" s="165" t="n"/>
      <c r="BC671" s="152" t="n"/>
      <c r="BD671" s="152" t="n"/>
      <c r="BE671" s="152" t="n"/>
      <c r="BF671" s="152" t="n"/>
      <c r="BG671" s="155" t="n"/>
      <c r="BH671" s="152" t="n"/>
      <c r="BI671" s="152" t="n"/>
      <c r="BJ671" s="152" t="n"/>
      <c r="BK671" s="152" t="n"/>
      <c r="BL671" s="152" t="n"/>
      <c r="BM671" s="152" t="n"/>
      <c r="BN671" s="152" t="n"/>
      <c r="BO671" s="152" t="n"/>
      <c r="BP671" s="155" t="n"/>
      <c r="BQ671" s="152" t="n"/>
      <c r="BR671" s="152" t="n"/>
      <c r="BS671" s="152" t="n"/>
      <c r="BT671" s="152" t="n"/>
      <c r="BU671" s="152" t="n"/>
      <c r="BV671" s="152" t="n"/>
      <c r="BW671" s="152" t="n"/>
      <c r="BX671" s="165" t="n"/>
      <c r="BY671" s="150" t="n"/>
      <c r="BZ671" s="150" t="n"/>
      <c r="CA671" s="150" t="n"/>
      <c r="CB671" s="174" t="n"/>
      <c r="CC671" s="156" t="n"/>
      <c r="CD671" s="156" t="n"/>
      <c r="CE671" s="167">
        <f>IFERROR(__xludf.DUMMYFUNCTION("""COMPUTED_VALUE"""),"")</f>
        <v/>
      </c>
      <c r="CF671" s="158">
        <f>IFERROR(__xludf.DUMMYFUNCTION("""COMPUTED_VALUE"""),"")</f>
        <v/>
      </c>
      <c r="CG671" s="148" t="n"/>
      <c r="CH671" s="148" t="n"/>
      <c r="CI671" s="148" t="n"/>
      <c r="CJ671" s="148" t="n"/>
      <c r="CK671" s="148" t="n"/>
      <c r="CL671" s="148" t="n"/>
      <c r="CM671" s="148" t="n"/>
      <c r="CN671" s="148" t="n"/>
      <c r="CO671" s="148" t="n"/>
      <c r="CP671" s="148" t="n"/>
      <c r="CQ671" s="148" t="n"/>
      <c r="CR671" s="148" t="n"/>
      <c r="CS671" s="148" t="n"/>
      <c r="CT671" s="148" t="n"/>
      <c r="CU671" s="148" t="n"/>
      <c r="CV671" s="148" t="n"/>
    </row>
    <row r="672">
      <c r="A672" s="162" t="n"/>
      <c r="B672" s="64" t="n"/>
      <c r="C672" s="129" t="n"/>
      <c r="D672" s="130" t="inlineStr"/>
      <c r="E672" s="150" t="inlineStr"/>
      <c r="F672" s="150" t="inlineStr"/>
      <c r="G672" s="150" t="n"/>
      <c r="H672" s="152" t="n"/>
      <c r="I672" s="152" t="n"/>
      <c r="J672" s="152" t="n"/>
      <c r="K672" s="152" t="n"/>
      <c r="L672" s="152" t="n"/>
      <c r="M672" s="152" t="n"/>
      <c r="N672" s="152" t="n"/>
      <c r="O672" s="152" t="n"/>
      <c r="P672" s="152" t="n"/>
      <c r="Q672" s="152" t="n"/>
      <c r="R672" s="152" t="n"/>
      <c r="S672" s="165" t="n"/>
      <c r="T672" s="152" t="n"/>
      <c r="U672" s="152" t="n"/>
      <c r="V672" s="152" t="n"/>
      <c r="W672" s="152" t="n"/>
      <c r="X672" s="152" t="n"/>
      <c r="Y672" s="152" t="n"/>
      <c r="Z672" s="152" t="n"/>
      <c r="AA672" s="152" t="n"/>
      <c r="AB672" s="152" t="n"/>
      <c r="AC672" s="152" t="n"/>
      <c r="AD672" s="152" t="n"/>
      <c r="AE672" s="152" t="n"/>
      <c r="AF672" s="152" t="n"/>
      <c r="AG672" s="152" t="n"/>
      <c r="AH672" s="152" t="n"/>
      <c r="AI672" s="152" t="n"/>
      <c r="AJ672" s="152" t="n"/>
      <c r="AK672" s="152" t="n"/>
      <c r="AL672" s="152" t="n"/>
      <c r="AM672" s="152" t="n"/>
      <c r="AN672" s="166" t="n"/>
      <c r="AO672" s="155" t="n"/>
      <c r="AP672" s="152" t="n"/>
      <c r="AQ672" s="152" t="n"/>
      <c r="AR672" s="152" t="n"/>
      <c r="AS672" s="152" t="n"/>
      <c r="AT672" s="152" t="n"/>
      <c r="AU672" s="155" t="n"/>
      <c r="AV672" s="152" t="n"/>
      <c r="AW672" s="152" t="n"/>
      <c r="AX672" s="152" t="n"/>
      <c r="AY672" s="152" t="n"/>
      <c r="AZ672" s="152" t="n"/>
      <c r="BA672" s="165" t="n"/>
      <c r="BB672" s="165" t="n"/>
      <c r="BC672" s="152" t="n"/>
      <c r="BD672" s="152" t="n"/>
      <c r="BE672" s="152" t="n"/>
      <c r="BF672" s="152" t="n"/>
      <c r="BG672" s="155" t="n"/>
      <c r="BH672" s="152" t="n"/>
      <c r="BI672" s="152" t="n"/>
      <c r="BJ672" s="152" t="n"/>
      <c r="BK672" s="152" t="n"/>
      <c r="BL672" s="152" t="n"/>
      <c r="BM672" s="152" t="n"/>
      <c r="BN672" s="152" t="n"/>
      <c r="BO672" s="152" t="n"/>
      <c r="BP672" s="155" t="n"/>
      <c r="BQ672" s="152" t="n"/>
      <c r="BR672" s="152" t="n"/>
      <c r="BS672" s="152" t="n"/>
      <c r="BT672" s="152" t="n"/>
      <c r="BU672" s="152" t="n"/>
      <c r="BV672" s="152" t="n"/>
      <c r="BW672" s="152" t="n"/>
      <c r="BX672" s="165" t="n"/>
      <c r="BY672" s="150" t="n"/>
      <c r="BZ672" s="150" t="n"/>
      <c r="CA672" s="150" t="n"/>
      <c r="CB672" s="174" t="n"/>
      <c r="CC672" s="156" t="n"/>
      <c r="CD672" s="156" t="n"/>
      <c r="CE672" s="167">
        <f>IFERROR(__xludf.DUMMYFUNCTION("""COMPUTED_VALUE"""),"")</f>
        <v/>
      </c>
      <c r="CF672" s="158">
        <f>IFERROR(__xludf.DUMMYFUNCTION("""COMPUTED_VALUE"""),"")</f>
        <v/>
      </c>
      <c r="CG672" s="148" t="n"/>
      <c r="CH672" s="148" t="n"/>
      <c r="CI672" s="148" t="n"/>
      <c r="CJ672" s="148" t="n"/>
      <c r="CK672" s="148" t="n"/>
      <c r="CL672" s="148" t="n"/>
      <c r="CM672" s="148" t="n"/>
      <c r="CN672" s="148" t="n"/>
      <c r="CO672" s="148" t="n"/>
      <c r="CP672" s="148" t="n"/>
      <c r="CQ672" s="148" t="n"/>
      <c r="CR672" s="148" t="n"/>
      <c r="CS672" s="148" t="n"/>
      <c r="CT672" s="148" t="n"/>
      <c r="CU672" s="148" t="n"/>
      <c r="CV672" s="148" t="n"/>
    </row>
    <row r="673">
      <c r="A673" s="162" t="n"/>
      <c r="B673" s="64" t="n"/>
      <c r="C673" s="129" t="n"/>
      <c r="D673" s="130" t="inlineStr"/>
      <c r="E673" s="150" t="inlineStr"/>
      <c r="F673" s="150" t="inlineStr"/>
      <c r="G673" s="150" t="n"/>
      <c r="H673" s="152" t="n"/>
      <c r="I673" s="152" t="n"/>
      <c r="J673" s="152" t="n"/>
      <c r="K673" s="152" t="n"/>
      <c r="L673" s="152" t="n"/>
      <c r="M673" s="152" t="n"/>
      <c r="N673" s="152" t="n"/>
      <c r="O673" s="152" t="n"/>
      <c r="P673" s="152" t="n"/>
      <c r="Q673" s="152" t="n"/>
      <c r="R673" s="152" t="n"/>
      <c r="S673" s="165" t="n"/>
      <c r="T673" s="152" t="n"/>
      <c r="U673" s="152" t="n"/>
      <c r="V673" s="152" t="n"/>
      <c r="W673" s="152" t="n"/>
      <c r="X673" s="152" t="n"/>
      <c r="Y673" s="152" t="n"/>
      <c r="Z673" s="152" t="n"/>
      <c r="AA673" s="152" t="n"/>
      <c r="AB673" s="152" t="n"/>
      <c r="AC673" s="152" t="n"/>
      <c r="AD673" s="152" t="n"/>
      <c r="AE673" s="152" t="n"/>
      <c r="AF673" s="152" t="n"/>
      <c r="AG673" s="152" t="n"/>
      <c r="AH673" s="152" t="n"/>
      <c r="AI673" s="152" t="n"/>
      <c r="AJ673" s="152" t="n"/>
      <c r="AK673" s="152" t="n"/>
      <c r="AL673" s="152" t="n"/>
      <c r="AM673" s="152" t="n"/>
      <c r="AN673" s="166" t="n"/>
      <c r="AO673" s="155" t="n"/>
      <c r="AP673" s="152" t="n"/>
      <c r="AQ673" s="152" t="n"/>
      <c r="AR673" s="152" t="n"/>
      <c r="AS673" s="152" t="n"/>
      <c r="AT673" s="152" t="n"/>
      <c r="AU673" s="155" t="n"/>
      <c r="AV673" s="152" t="n"/>
      <c r="AW673" s="152" t="n"/>
      <c r="AX673" s="152" t="n"/>
      <c r="AY673" s="152" t="n"/>
      <c r="AZ673" s="152" t="n"/>
      <c r="BA673" s="165" t="n"/>
      <c r="BB673" s="165" t="n"/>
      <c r="BC673" s="152" t="n"/>
      <c r="BD673" s="152" t="n"/>
      <c r="BE673" s="152" t="n"/>
      <c r="BF673" s="152" t="n"/>
      <c r="BG673" s="155" t="n"/>
      <c r="BH673" s="152" t="n"/>
      <c r="BI673" s="152" t="n"/>
      <c r="BJ673" s="152" t="n"/>
      <c r="BK673" s="152" t="n"/>
      <c r="BL673" s="152" t="n"/>
      <c r="BM673" s="152" t="n"/>
      <c r="BN673" s="152" t="n"/>
      <c r="BO673" s="152" t="n"/>
      <c r="BP673" s="155" t="n"/>
      <c r="BQ673" s="152" t="n"/>
      <c r="BR673" s="152" t="n"/>
      <c r="BS673" s="152" t="n"/>
      <c r="BT673" s="152" t="n"/>
      <c r="BU673" s="152" t="n"/>
      <c r="BV673" s="152" t="n"/>
      <c r="BW673" s="152" t="n"/>
      <c r="BX673" s="165" t="n"/>
      <c r="BY673" s="150" t="n"/>
      <c r="BZ673" s="150" t="n"/>
      <c r="CA673" s="150" t="n"/>
      <c r="CB673" s="174" t="n"/>
      <c r="CC673" s="156" t="n"/>
      <c r="CD673" s="156" t="n"/>
      <c r="CE673" s="167">
        <f>IFERROR(__xludf.DUMMYFUNCTION("""COMPUTED_VALUE"""),"")</f>
        <v/>
      </c>
      <c r="CF673" s="158">
        <f>IFERROR(__xludf.DUMMYFUNCTION("""COMPUTED_VALUE"""),"")</f>
        <v/>
      </c>
      <c r="CG673" s="148" t="n"/>
      <c r="CH673" s="148" t="n"/>
      <c r="CI673" s="148" t="n"/>
      <c r="CJ673" s="148" t="n"/>
      <c r="CK673" s="148" t="n"/>
      <c r="CL673" s="148" t="n"/>
      <c r="CM673" s="148" t="n"/>
      <c r="CN673" s="148" t="n"/>
      <c r="CO673" s="148" t="n"/>
      <c r="CP673" s="148" t="n"/>
      <c r="CQ673" s="148" t="n"/>
      <c r="CR673" s="148" t="n"/>
      <c r="CS673" s="148" t="n"/>
      <c r="CT673" s="148" t="n"/>
      <c r="CU673" s="148" t="n"/>
      <c r="CV673" s="148" t="n"/>
    </row>
    <row r="674">
      <c r="A674" s="162" t="n"/>
      <c r="B674" s="64" t="n"/>
      <c r="C674" s="129" t="n"/>
      <c r="D674" s="130" t="inlineStr"/>
      <c r="E674" s="150" t="inlineStr"/>
      <c r="F674" s="150" t="inlineStr"/>
      <c r="G674" s="150" t="n"/>
      <c r="H674" s="152" t="n"/>
      <c r="I674" s="152" t="n"/>
      <c r="J674" s="152" t="n"/>
      <c r="K674" s="152" t="n"/>
      <c r="L674" s="152" t="n"/>
      <c r="M674" s="152" t="n"/>
      <c r="N674" s="152" t="n"/>
      <c r="O674" s="152" t="n"/>
      <c r="P674" s="152" t="n"/>
      <c r="Q674" s="152" t="n"/>
      <c r="R674" s="152" t="n"/>
      <c r="S674" s="165" t="n"/>
      <c r="T674" s="152" t="n"/>
      <c r="U674" s="152" t="n"/>
      <c r="V674" s="152" t="n"/>
      <c r="W674" s="152" t="n"/>
      <c r="X674" s="152" t="n"/>
      <c r="Y674" s="152" t="n"/>
      <c r="Z674" s="152" t="n"/>
      <c r="AA674" s="152" t="n"/>
      <c r="AB674" s="152" t="n"/>
      <c r="AC674" s="152" t="n"/>
      <c r="AD674" s="152" t="n"/>
      <c r="AE674" s="152" t="n"/>
      <c r="AF674" s="152" t="n"/>
      <c r="AG674" s="152" t="n"/>
      <c r="AH674" s="152" t="n"/>
      <c r="AI674" s="152" t="n"/>
      <c r="AJ674" s="152" t="n"/>
      <c r="AK674" s="152" t="n"/>
      <c r="AL674" s="152" t="n"/>
      <c r="AM674" s="152" t="n"/>
      <c r="AN674" s="166" t="n"/>
      <c r="AO674" s="155" t="n"/>
      <c r="AP674" s="152" t="n"/>
      <c r="AQ674" s="152" t="n"/>
      <c r="AR674" s="152" t="n"/>
      <c r="AS674" s="152" t="n"/>
      <c r="AT674" s="152" t="n"/>
      <c r="AU674" s="155" t="n"/>
      <c r="AV674" s="152" t="n"/>
      <c r="AW674" s="152" t="n"/>
      <c r="AX674" s="152" t="n"/>
      <c r="AY674" s="152" t="n"/>
      <c r="AZ674" s="152" t="n"/>
      <c r="BA674" s="165" t="n"/>
      <c r="BB674" s="165" t="n"/>
      <c r="BC674" s="152" t="n"/>
      <c r="BD674" s="152" t="n"/>
      <c r="BE674" s="152" t="n"/>
      <c r="BF674" s="152" t="n"/>
      <c r="BG674" s="155" t="n"/>
      <c r="BH674" s="152" t="n"/>
      <c r="BI674" s="152" t="n"/>
      <c r="BJ674" s="152" t="n"/>
      <c r="BK674" s="152" t="n"/>
      <c r="BL674" s="152" t="n"/>
      <c r="BM674" s="152" t="n"/>
      <c r="BN674" s="152" t="n"/>
      <c r="BO674" s="152" t="n"/>
      <c r="BP674" s="155" t="n"/>
      <c r="BQ674" s="152" t="n"/>
      <c r="BR674" s="152" t="n"/>
      <c r="BS674" s="152" t="n"/>
      <c r="BT674" s="152" t="n"/>
      <c r="BU674" s="152" t="n"/>
      <c r="BV674" s="152" t="n"/>
      <c r="BW674" s="152" t="n"/>
      <c r="BX674" s="165" t="n"/>
      <c r="BY674" s="150" t="n"/>
      <c r="BZ674" s="150" t="n"/>
      <c r="CA674" s="150" t="n"/>
      <c r="CB674" s="174" t="n"/>
      <c r="CC674" s="156" t="n"/>
      <c r="CD674" s="156" t="n"/>
      <c r="CE674" s="167">
        <f>IFERROR(__xludf.DUMMYFUNCTION("""COMPUTED_VALUE"""),"")</f>
        <v/>
      </c>
      <c r="CF674" s="158">
        <f>IFERROR(__xludf.DUMMYFUNCTION("""COMPUTED_VALUE"""),"")</f>
        <v/>
      </c>
      <c r="CG674" s="148" t="n"/>
      <c r="CH674" s="148" t="n"/>
      <c r="CI674" s="148" t="n"/>
      <c r="CJ674" s="148" t="n"/>
      <c r="CK674" s="148" t="n"/>
      <c r="CL674" s="148" t="n"/>
      <c r="CM674" s="148" t="n"/>
      <c r="CN674" s="148" t="n"/>
      <c r="CO674" s="148" t="n"/>
      <c r="CP674" s="148" t="n"/>
      <c r="CQ674" s="148" t="n"/>
      <c r="CR674" s="148" t="n"/>
      <c r="CS674" s="148" t="n"/>
      <c r="CT674" s="148" t="n"/>
      <c r="CU674" s="148" t="n"/>
      <c r="CV674" s="148" t="n"/>
    </row>
    <row r="675">
      <c r="A675" s="162" t="n"/>
      <c r="B675" s="64" t="n"/>
      <c r="C675" s="129" t="n"/>
      <c r="D675" s="130" t="inlineStr"/>
      <c r="E675" s="150" t="inlineStr"/>
      <c r="F675" s="150" t="inlineStr"/>
      <c r="G675" s="150" t="n"/>
      <c r="H675" s="152" t="n"/>
      <c r="I675" s="152" t="n"/>
      <c r="J675" s="152" t="n"/>
      <c r="K675" s="152" t="n"/>
      <c r="L675" s="152" t="n"/>
      <c r="M675" s="152" t="n"/>
      <c r="N675" s="152" t="n"/>
      <c r="O675" s="152" t="n"/>
      <c r="P675" s="152" t="n"/>
      <c r="Q675" s="152" t="n"/>
      <c r="R675" s="152" t="n"/>
      <c r="S675" s="165" t="n"/>
      <c r="T675" s="152" t="n"/>
      <c r="U675" s="152" t="n"/>
      <c r="V675" s="152" t="n"/>
      <c r="W675" s="152" t="n"/>
      <c r="X675" s="152" t="n"/>
      <c r="Y675" s="152" t="n"/>
      <c r="Z675" s="152" t="n"/>
      <c r="AA675" s="152" t="n"/>
      <c r="AB675" s="152" t="n"/>
      <c r="AC675" s="152" t="n"/>
      <c r="AD675" s="152" t="n"/>
      <c r="AE675" s="152" t="n"/>
      <c r="AF675" s="152" t="n"/>
      <c r="AG675" s="152" t="n"/>
      <c r="AH675" s="152" t="n"/>
      <c r="AI675" s="152" t="n"/>
      <c r="AJ675" s="152" t="n"/>
      <c r="AK675" s="152" t="n"/>
      <c r="AL675" s="152" t="n"/>
      <c r="AM675" s="152" t="n"/>
      <c r="AN675" s="166" t="n"/>
      <c r="AO675" s="155" t="n"/>
      <c r="AP675" s="152" t="n"/>
      <c r="AQ675" s="152" t="n"/>
      <c r="AR675" s="152" t="n"/>
      <c r="AS675" s="152" t="n"/>
      <c r="AT675" s="152" t="n"/>
      <c r="AU675" s="155" t="n"/>
      <c r="AV675" s="152" t="n"/>
      <c r="AW675" s="152" t="n"/>
      <c r="AX675" s="152" t="n"/>
      <c r="AY675" s="152" t="n"/>
      <c r="AZ675" s="152" t="n"/>
      <c r="BA675" s="165" t="n"/>
      <c r="BB675" s="165" t="n"/>
      <c r="BC675" s="152" t="n"/>
      <c r="BD675" s="152" t="n"/>
      <c r="BE675" s="152" t="n"/>
      <c r="BF675" s="152" t="n"/>
      <c r="BG675" s="155" t="n"/>
      <c r="BH675" s="152" t="n"/>
      <c r="BI675" s="152" t="n"/>
      <c r="BJ675" s="152" t="n"/>
      <c r="BK675" s="152" t="n"/>
      <c r="BL675" s="152" t="n"/>
      <c r="BM675" s="152" t="n"/>
      <c r="BN675" s="152" t="n"/>
      <c r="BO675" s="152" t="n"/>
      <c r="BP675" s="155" t="n"/>
      <c r="BQ675" s="152" t="n"/>
      <c r="BR675" s="152" t="n"/>
      <c r="BS675" s="152" t="n"/>
      <c r="BT675" s="152" t="n"/>
      <c r="BU675" s="152" t="n"/>
      <c r="BV675" s="152" t="n"/>
      <c r="BW675" s="152" t="n"/>
      <c r="BX675" s="165" t="n"/>
      <c r="BY675" s="150" t="n"/>
      <c r="BZ675" s="150" t="n"/>
      <c r="CA675" s="150" t="n"/>
      <c r="CB675" s="174" t="n"/>
      <c r="CC675" s="156" t="n"/>
      <c r="CD675" s="156" t="n"/>
      <c r="CE675" s="167">
        <f>IFERROR(__xludf.DUMMYFUNCTION("""COMPUTED_VALUE"""),"")</f>
        <v/>
      </c>
      <c r="CF675" s="158">
        <f>IFERROR(__xludf.DUMMYFUNCTION("""COMPUTED_VALUE"""),"")</f>
        <v/>
      </c>
      <c r="CG675" s="148" t="n"/>
      <c r="CH675" s="148" t="n"/>
      <c r="CI675" s="148" t="n"/>
      <c r="CJ675" s="148" t="n"/>
      <c r="CK675" s="148" t="n"/>
      <c r="CL675" s="148" t="n"/>
      <c r="CM675" s="148" t="n"/>
      <c r="CN675" s="148" t="n"/>
      <c r="CO675" s="148" t="n"/>
      <c r="CP675" s="148" t="n"/>
      <c r="CQ675" s="148" t="n"/>
      <c r="CR675" s="148" t="n"/>
      <c r="CS675" s="148" t="n"/>
      <c r="CT675" s="148" t="n"/>
      <c r="CU675" s="148" t="n"/>
      <c r="CV675" s="148" t="n"/>
    </row>
    <row r="676">
      <c r="A676" s="162" t="n"/>
      <c r="B676" s="64" t="n"/>
      <c r="C676" s="129" t="n"/>
      <c r="D676" s="130" t="inlineStr"/>
      <c r="E676" s="150" t="inlineStr"/>
      <c r="F676" s="150" t="inlineStr"/>
      <c r="G676" s="150" t="n"/>
      <c r="H676" s="152" t="n"/>
      <c r="I676" s="152" t="n"/>
      <c r="J676" s="152" t="n"/>
      <c r="K676" s="152" t="n"/>
      <c r="L676" s="152" t="n"/>
      <c r="M676" s="152" t="n"/>
      <c r="N676" s="152" t="n"/>
      <c r="O676" s="152" t="n"/>
      <c r="P676" s="152" t="n"/>
      <c r="Q676" s="152" t="n"/>
      <c r="R676" s="152" t="n"/>
      <c r="S676" s="165" t="n"/>
      <c r="T676" s="152" t="n"/>
      <c r="U676" s="152" t="n"/>
      <c r="V676" s="152" t="n"/>
      <c r="W676" s="152" t="n"/>
      <c r="X676" s="152" t="n"/>
      <c r="Y676" s="152" t="n"/>
      <c r="Z676" s="152" t="n"/>
      <c r="AA676" s="152" t="n"/>
      <c r="AB676" s="152" t="n"/>
      <c r="AC676" s="152" t="n"/>
      <c r="AD676" s="152" t="n"/>
      <c r="AE676" s="152" t="n"/>
      <c r="AF676" s="152" t="n"/>
      <c r="AG676" s="152" t="n"/>
      <c r="AH676" s="152" t="n"/>
      <c r="AI676" s="152" t="n"/>
      <c r="AJ676" s="152" t="n"/>
      <c r="AK676" s="152" t="n"/>
      <c r="AL676" s="152" t="n"/>
      <c r="AM676" s="152" t="n"/>
      <c r="AN676" s="166" t="n"/>
      <c r="AO676" s="155" t="n"/>
      <c r="AP676" s="152" t="n"/>
      <c r="AQ676" s="152" t="n"/>
      <c r="AR676" s="152" t="n"/>
      <c r="AS676" s="152" t="n"/>
      <c r="AT676" s="152" t="n"/>
      <c r="AU676" s="155" t="n"/>
      <c r="AV676" s="152" t="n"/>
      <c r="AW676" s="152" t="n"/>
      <c r="AX676" s="152" t="n"/>
      <c r="AY676" s="152" t="n"/>
      <c r="AZ676" s="152" t="n"/>
      <c r="BA676" s="165" t="n"/>
      <c r="BB676" s="165" t="n"/>
      <c r="BC676" s="152" t="n"/>
      <c r="BD676" s="152" t="n"/>
      <c r="BE676" s="152" t="n"/>
      <c r="BF676" s="152" t="n"/>
      <c r="BG676" s="155" t="n"/>
      <c r="BH676" s="152" t="n"/>
      <c r="BI676" s="152" t="n"/>
      <c r="BJ676" s="152" t="n"/>
      <c r="BK676" s="152" t="n"/>
      <c r="BL676" s="152" t="n"/>
      <c r="BM676" s="152" t="n"/>
      <c r="BN676" s="152" t="n"/>
      <c r="BO676" s="152" t="n"/>
      <c r="BP676" s="155" t="n"/>
      <c r="BQ676" s="152" t="n"/>
      <c r="BR676" s="152" t="n"/>
      <c r="BS676" s="152" t="n"/>
      <c r="BT676" s="152" t="n"/>
      <c r="BU676" s="152" t="n"/>
      <c r="BV676" s="152" t="n"/>
      <c r="BW676" s="152" t="n"/>
      <c r="BX676" s="165" t="n"/>
      <c r="BY676" s="150" t="n"/>
      <c r="BZ676" s="150" t="n"/>
      <c r="CA676" s="150" t="n"/>
      <c r="CB676" s="174" t="n"/>
      <c r="CC676" s="156" t="n"/>
      <c r="CD676" s="156" t="n"/>
      <c r="CE676" s="167">
        <f>IFERROR(__xludf.DUMMYFUNCTION("""COMPUTED_VALUE"""),"")</f>
        <v/>
      </c>
      <c r="CF676" s="158">
        <f>IFERROR(__xludf.DUMMYFUNCTION("""COMPUTED_VALUE"""),"")</f>
        <v/>
      </c>
      <c r="CG676" s="148" t="n"/>
      <c r="CH676" s="148" t="n"/>
      <c r="CI676" s="148" t="n"/>
      <c r="CJ676" s="148" t="n"/>
      <c r="CK676" s="148" t="n"/>
      <c r="CL676" s="148" t="n"/>
      <c r="CM676" s="148" t="n"/>
      <c r="CN676" s="148" t="n"/>
      <c r="CO676" s="148" t="n"/>
      <c r="CP676" s="148" t="n"/>
      <c r="CQ676" s="148" t="n"/>
      <c r="CR676" s="148" t="n"/>
      <c r="CS676" s="148" t="n"/>
      <c r="CT676" s="148" t="n"/>
      <c r="CU676" s="148" t="n"/>
      <c r="CV676" s="148" t="n"/>
    </row>
    <row r="677">
      <c r="A677" s="162" t="n"/>
      <c r="B677" s="64" t="n"/>
      <c r="C677" s="129" t="n"/>
      <c r="D677" s="130" t="inlineStr"/>
      <c r="E677" s="150" t="inlineStr"/>
      <c r="F677" s="150" t="inlineStr"/>
      <c r="G677" s="150" t="n"/>
      <c r="H677" s="152" t="n"/>
      <c r="I677" s="152" t="n"/>
      <c r="J677" s="152" t="n"/>
      <c r="K677" s="152" t="n"/>
      <c r="L677" s="152" t="n"/>
      <c r="M677" s="152" t="n"/>
      <c r="N677" s="152" t="n"/>
      <c r="O677" s="152" t="n"/>
      <c r="P677" s="152" t="n"/>
      <c r="Q677" s="152" t="n"/>
      <c r="R677" s="152" t="n"/>
      <c r="S677" s="165" t="n"/>
      <c r="T677" s="152" t="n"/>
      <c r="U677" s="152" t="n"/>
      <c r="V677" s="152" t="n"/>
      <c r="W677" s="152" t="n"/>
      <c r="X677" s="152" t="n"/>
      <c r="Y677" s="152" t="n"/>
      <c r="Z677" s="152" t="n"/>
      <c r="AA677" s="152" t="n"/>
      <c r="AB677" s="152" t="n"/>
      <c r="AC677" s="152" t="n"/>
      <c r="AD677" s="152" t="n"/>
      <c r="AE677" s="152" t="n"/>
      <c r="AF677" s="152" t="n"/>
      <c r="AG677" s="152" t="n"/>
      <c r="AH677" s="152" t="n"/>
      <c r="AI677" s="152" t="n"/>
      <c r="AJ677" s="152" t="n"/>
      <c r="AK677" s="152" t="n"/>
      <c r="AL677" s="152" t="n"/>
      <c r="AM677" s="152" t="n"/>
      <c r="AN677" s="166" t="n"/>
      <c r="AO677" s="155" t="n"/>
      <c r="AP677" s="152" t="n"/>
      <c r="AQ677" s="152" t="n"/>
      <c r="AR677" s="152" t="n"/>
      <c r="AS677" s="152" t="n"/>
      <c r="AT677" s="152" t="n"/>
      <c r="AU677" s="155" t="n"/>
      <c r="AV677" s="152" t="n"/>
      <c r="AW677" s="152" t="n"/>
      <c r="AX677" s="152" t="n"/>
      <c r="AY677" s="152" t="n"/>
      <c r="AZ677" s="152" t="n"/>
      <c r="BA677" s="165" t="n"/>
      <c r="BB677" s="165" t="n"/>
      <c r="BC677" s="152" t="n"/>
      <c r="BD677" s="152" t="n"/>
      <c r="BE677" s="152" t="n"/>
      <c r="BF677" s="152" t="n"/>
      <c r="BG677" s="155" t="n"/>
      <c r="BH677" s="152" t="n"/>
      <c r="BI677" s="152" t="n"/>
      <c r="BJ677" s="152" t="n"/>
      <c r="BK677" s="152" t="n"/>
      <c r="BL677" s="152" t="n"/>
      <c r="BM677" s="152" t="n"/>
      <c r="BN677" s="152" t="n"/>
      <c r="BO677" s="152" t="n"/>
      <c r="BP677" s="155" t="n"/>
      <c r="BQ677" s="152" t="n"/>
      <c r="BR677" s="152" t="n"/>
      <c r="BS677" s="152" t="n"/>
      <c r="BT677" s="152" t="n"/>
      <c r="BU677" s="152" t="n"/>
      <c r="BV677" s="152" t="n"/>
      <c r="BW677" s="152" t="n"/>
      <c r="BX677" s="165" t="n"/>
      <c r="BY677" s="150" t="n"/>
      <c r="BZ677" s="150" t="n"/>
      <c r="CA677" s="150" t="n"/>
      <c r="CB677" s="174" t="n"/>
      <c r="CC677" s="156" t="n"/>
      <c r="CD677" s="156" t="n"/>
      <c r="CE677" s="167">
        <f>IFERROR(__xludf.DUMMYFUNCTION("""COMPUTED_VALUE"""),"")</f>
        <v/>
      </c>
      <c r="CF677" s="158">
        <f>IFERROR(__xludf.DUMMYFUNCTION("""COMPUTED_VALUE"""),"")</f>
        <v/>
      </c>
      <c r="CG677" s="148" t="n"/>
      <c r="CH677" s="148" t="n"/>
      <c r="CI677" s="148" t="n"/>
      <c r="CJ677" s="148" t="n"/>
      <c r="CK677" s="148" t="n"/>
      <c r="CL677" s="148" t="n"/>
      <c r="CM677" s="148" t="n"/>
      <c r="CN677" s="148" t="n"/>
      <c r="CO677" s="148" t="n"/>
      <c r="CP677" s="148" t="n"/>
      <c r="CQ677" s="148" t="n"/>
      <c r="CR677" s="148" t="n"/>
      <c r="CS677" s="148" t="n"/>
      <c r="CT677" s="148" t="n"/>
      <c r="CU677" s="148" t="n"/>
      <c r="CV677" s="148" t="n"/>
    </row>
    <row r="678">
      <c r="A678" s="162" t="n"/>
      <c r="B678" s="64" t="n"/>
      <c r="C678" s="129" t="n"/>
      <c r="D678" s="130" t="inlineStr"/>
      <c r="E678" s="150" t="inlineStr"/>
      <c r="F678" s="150" t="inlineStr"/>
      <c r="G678" s="150" t="n"/>
      <c r="H678" s="152" t="n"/>
      <c r="I678" s="152" t="n"/>
      <c r="J678" s="152" t="n"/>
      <c r="K678" s="152" t="n"/>
      <c r="L678" s="152" t="n"/>
      <c r="M678" s="152" t="n"/>
      <c r="N678" s="152" t="n"/>
      <c r="O678" s="152" t="n"/>
      <c r="P678" s="152" t="n"/>
      <c r="Q678" s="152" t="n"/>
      <c r="R678" s="152" t="n"/>
      <c r="S678" s="165" t="n"/>
      <c r="T678" s="152" t="n"/>
      <c r="U678" s="152" t="n"/>
      <c r="V678" s="152" t="n"/>
      <c r="W678" s="152" t="n"/>
      <c r="X678" s="152" t="n"/>
      <c r="Y678" s="152" t="n"/>
      <c r="Z678" s="152" t="n"/>
      <c r="AA678" s="152" t="n"/>
      <c r="AB678" s="152" t="n"/>
      <c r="AC678" s="152" t="n"/>
      <c r="AD678" s="152" t="n"/>
      <c r="AE678" s="152" t="n"/>
      <c r="AF678" s="152" t="n"/>
      <c r="AG678" s="152" t="n"/>
      <c r="AH678" s="152" t="n"/>
      <c r="AI678" s="152" t="n"/>
      <c r="AJ678" s="152" t="n"/>
      <c r="AK678" s="152" t="n"/>
      <c r="AL678" s="152" t="n"/>
      <c r="AM678" s="152" t="n"/>
      <c r="AN678" s="166" t="n"/>
      <c r="AO678" s="155" t="n"/>
      <c r="AP678" s="152" t="n"/>
      <c r="AQ678" s="152" t="n"/>
      <c r="AR678" s="152" t="n"/>
      <c r="AS678" s="152" t="n"/>
      <c r="AT678" s="152" t="n"/>
      <c r="AU678" s="155" t="n"/>
      <c r="AV678" s="152" t="n"/>
      <c r="AW678" s="152" t="n"/>
      <c r="AX678" s="152" t="n"/>
      <c r="AY678" s="152" t="n"/>
      <c r="AZ678" s="152" t="n"/>
      <c r="BA678" s="165" t="n"/>
      <c r="BB678" s="165" t="n"/>
      <c r="BC678" s="152" t="n"/>
      <c r="BD678" s="152" t="n"/>
      <c r="BE678" s="152" t="n"/>
      <c r="BF678" s="152" t="n"/>
      <c r="BG678" s="155" t="n"/>
      <c r="BH678" s="152" t="n"/>
      <c r="BI678" s="152" t="n"/>
      <c r="BJ678" s="152" t="n"/>
      <c r="BK678" s="152" t="n"/>
      <c r="BL678" s="152" t="n"/>
      <c r="BM678" s="152" t="n"/>
      <c r="BN678" s="152" t="n"/>
      <c r="BO678" s="152" t="n"/>
      <c r="BP678" s="155" t="n"/>
      <c r="BQ678" s="152" t="n"/>
      <c r="BR678" s="152" t="n"/>
      <c r="BS678" s="152" t="n"/>
      <c r="BT678" s="152" t="n"/>
      <c r="BU678" s="152" t="n"/>
      <c r="BV678" s="152" t="n"/>
      <c r="BW678" s="152" t="n"/>
      <c r="BX678" s="165" t="n"/>
      <c r="BY678" s="150" t="n"/>
      <c r="BZ678" s="150" t="n"/>
      <c r="CA678" s="150" t="n"/>
      <c r="CB678" s="174" t="n"/>
      <c r="CC678" s="156" t="n"/>
      <c r="CD678" s="156" t="n"/>
      <c r="CE678" s="167">
        <f>IFERROR(__xludf.DUMMYFUNCTION("""COMPUTED_VALUE"""),"")</f>
        <v/>
      </c>
      <c r="CF678" s="158">
        <f>IFERROR(__xludf.DUMMYFUNCTION("""COMPUTED_VALUE"""),"")</f>
        <v/>
      </c>
      <c r="CG678" s="148" t="n"/>
      <c r="CH678" s="148" t="n"/>
      <c r="CI678" s="148" t="n"/>
      <c r="CJ678" s="148" t="n"/>
      <c r="CK678" s="148" t="n"/>
      <c r="CL678" s="148" t="n"/>
      <c r="CM678" s="148" t="n"/>
      <c r="CN678" s="148" t="n"/>
      <c r="CO678" s="148" t="n"/>
      <c r="CP678" s="148" t="n"/>
      <c r="CQ678" s="148" t="n"/>
      <c r="CR678" s="148" t="n"/>
      <c r="CS678" s="148" t="n"/>
      <c r="CT678" s="148" t="n"/>
      <c r="CU678" s="148" t="n"/>
      <c r="CV678" s="148" t="n"/>
    </row>
    <row r="679">
      <c r="A679" s="162" t="n"/>
      <c r="B679" s="64" t="n"/>
      <c r="C679" s="129" t="n"/>
      <c r="D679" s="130" t="inlineStr"/>
      <c r="E679" s="150" t="inlineStr"/>
      <c r="F679" s="150" t="inlineStr"/>
      <c r="G679" s="150" t="n"/>
      <c r="H679" s="152" t="n"/>
      <c r="I679" s="152" t="n"/>
      <c r="J679" s="152" t="n"/>
      <c r="K679" s="152" t="n"/>
      <c r="L679" s="152" t="n"/>
      <c r="M679" s="152" t="n"/>
      <c r="N679" s="152" t="n"/>
      <c r="O679" s="152" t="n"/>
      <c r="P679" s="152" t="n"/>
      <c r="Q679" s="152" t="n"/>
      <c r="R679" s="152" t="n"/>
      <c r="S679" s="165" t="n"/>
      <c r="T679" s="152" t="n"/>
      <c r="U679" s="152" t="n"/>
      <c r="V679" s="152" t="n"/>
      <c r="W679" s="152" t="n"/>
      <c r="X679" s="152" t="n"/>
      <c r="Y679" s="152" t="n"/>
      <c r="Z679" s="152" t="n"/>
      <c r="AA679" s="152" t="n"/>
      <c r="AB679" s="152" t="n"/>
      <c r="AC679" s="152" t="n"/>
      <c r="AD679" s="152" t="n"/>
      <c r="AE679" s="152" t="n"/>
      <c r="AF679" s="152" t="n"/>
      <c r="AG679" s="152" t="n"/>
      <c r="AH679" s="152" t="n"/>
      <c r="AI679" s="152" t="n"/>
      <c r="AJ679" s="152" t="n"/>
      <c r="AK679" s="152" t="n"/>
      <c r="AL679" s="152" t="n"/>
      <c r="AM679" s="152" t="n"/>
      <c r="AN679" s="166" t="n"/>
      <c r="AO679" s="155" t="n"/>
      <c r="AP679" s="152" t="n"/>
      <c r="AQ679" s="152" t="n"/>
      <c r="AR679" s="152" t="n"/>
      <c r="AS679" s="152" t="n"/>
      <c r="AT679" s="152" t="n"/>
      <c r="AU679" s="155" t="n"/>
      <c r="AV679" s="152" t="n"/>
      <c r="AW679" s="152" t="n"/>
      <c r="AX679" s="152" t="n"/>
      <c r="AY679" s="152" t="n"/>
      <c r="AZ679" s="152" t="n"/>
      <c r="BA679" s="165" t="n"/>
      <c r="BB679" s="165" t="n"/>
      <c r="BC679" s="152" t="n"/>
      <c r="BD679" s="152" t="n"/>
      <c r="BE679" s="152" t="n"/>
      <c r="BF679" s="152" t="n"/>
      <c r="BG679" s="155" t="n"/>
      <c r="BH679" s="152" t="n"/>
      <c r="BI679" s="152" t="n"/>
      <c r="BJ679" s="152" t="n"/>
      <c r="BK679" s="152" t="n"/>
      <c r="BL679" s="152" t="n"/>
      <c r="BM679" s="152" t="n"/>
      <c r="BN679" s="152" t="n"/>
      <c r="BO679" s="152" t="n"/>
      <c r="BP679" s="155" t="n"/>
      <c r="BQ679" s="152" t="n"/>
      <c r="BR679" s="152" t="n"/>
      <c r="BS679" s="152" t="n"/>
      <c r="BT679" s="152" t="n"/>
      <c r="BU679" s="152" t="n"/>
      <c r="BV679" s="152" t="n"/>
      <c r="BW679" s="152" t="n"/>
      <c r="BX679" s="165" t="n"/>
      <c r="BY679" s="150" t="n"/>
      <c r="BZ679" s="150" t="n"/>
      <c r="CA679" s="150" t="n"/>
      <c r="CB679" s="174" t="n"/>
      <c r="CC679" s="156" t="n"/>
      <c r="CD679" s="156" t="n"/>
      <c r="CE679" s="167">
        <f>IFERROR(__xludf.DUMMYFUNCTION("""COMPUTED_VALUE"""),"")</f>
        <v/>
      </c>
      <c r="CF679" s="158">
        <f>IFERROR(__xludf.DUMMYFUNCTION("""COMPUTED_VALUE"""),"")</f>
        <v/>
      </c>
      <c r="CG679" s="148" t="n"/>
      <c r="CH679" s="148" t="n"/>
      <c r="CI679" s="148" t="n"/>
      <c r="CJ679" s="148" t="n"/>
      <c r="CK679" s="148" t="n"/>
      <c r="CL679" s="148" t="n"/>
      <c r="CM679" s="148" t="n"/>
      <c r="CN679" s="148" t="n"/>
      <c r="CO679" s="148" t="n"/>
      <c r="CP679" s="148" t="n"/>
      <c r="CQ679" s="148" t="n"/>
      <c r="CR679" s="148" t="n"/>
      <c r="CS679" s="148" t="n"/>
      <c r="CT679" s="148" t="n"/>
      <c r="CU679" s="148" t="n"/>
      <c r="CV679" s="148" t="n"/>
    </row>
    <row r="680">
      <c r="A680" s="162" t="n"/>
      <c r="B680" s="64" t="n"/>
      <c r="C680" s="129" t="n"/>
      <c r="D680" s="130" t="inlineStr"/>
      <c r="E680" s="150" t="inlineStr"/>
      <c r="F680" s="150" t="inlineStr"/>
      <c r="G680" s="150" t="n"/>
      <c r="H680" s="152" t="n"/>
      <c r="I680" s="152" t="n"/>
      <c r="J680" s="152" t="n"/>
      <c r="K680" s="152" t="n"/>
      <c r="L680" s="152" t="n"/>
      <c r="M680" s="152" t="n"/>
      <c r="N680" s="152" t="n"/>
      <c r="O680" s="152" t="n"/>
      <c r="P680" s="152" t="n"/>
      <c r="Q680" s="152" t="n"/>
      <c r="R680" s="152" t="n"/>
      <c r="S680" s="165" t="n"/>
      <c r="T680" s="152" t="n"/>
      <c r="U680" s="152" t="n"/>
      <c r="V680" s="152" t="n"/>
      <c r="W680" s="152" t="n"/>
      <c r="X680" s="152" t="n"/>
      <c r="Y680" s="152" t="n"/>
      <c r="Z680" s="152" t="n"/>
      <c r="AA680" s="152" t="n"/>
      <c r="AB680" s="152" t="n"/>
      <c r="AC680" s="152" t="n"/>
      <c r="AD680" s="152" t="n"/>
      <c r="AE680" s="152" t="n"/>
      <c r="AF680" s="152" t="n"/>
      <c r="AG680" s="152" t="n"/>
      <c r="AH680" s="152" t="n"/>
      <c r="AI680" s="152" t="n"/>
      <c r="AJ680" s="152" t="n"/>
      <c r="AK680" s="152" t="n"/>
      <c r="AL680" s="152" t="n"/>
      <c r="AM680" s="152" t="n"/>
      <c r="AN680" s="166" t="n"/>
      <c r="AO680" s="155" t="n"/>
      <c r="AP680" s="152" t="n"/>
      <c r="AQ680" s="152" t="n"/>
      <c r="AR680" s="152" t="n"/>
      <c r="AS680" s="152" t="n"/>
      <c r="AT680" s="152" t="n"/>
      <c r="AU680" s="155" t="n"/>
      <c r="AV680" s="152" t="n"/>
      <c r="AW680" s="152" t="n"/>
      <c r="AX680" s="152" t="n"/>
      <c r="AY680" s="152" t="n"/>
      <c r="AZ680" s="152" t="n"/>
      <c r="BA680" s="165" t="n"/>
      <c r="BB680" s="165" t="n"/>
      <c r="BC680" s="152" t="n"/>
      <c r="BD680" s="152" t="n"/>
      <c r="BE680" s="152" t="n"/>
      <c r="BF680" s="152" t="n"/>
      <c r="BG680" s="155" t="n"/>
      <c r="BH680" s="152" t="n"/>
      <c r="BI680" s="152" t="n"/>
      <c r="BJ680" s="152" t="n"/>
      <c r="BK680" s="152" t="n"/>
      <c r="BL680" s="152" t="n"/>
      <c r="BM680" s="152" t="n"/>
      <c r="BN680" s="152" t="n"/>
      <c r="BO680" s="152" t="n"/>
      <c r="BP680" s="155" t="n"/>
      <c r="BQ680" s="152" t="n"/>
      <c r="BR680" s="152" t="n"/>
      <c r="BS680" s="152" t="n"/>
      <c r="BT680" s="152" t="n"/>
      <c r="BU680" s="152" t="n"/>
      <c r="BV680" s="152" t="n"/>
      <c r="BW680" s="152" t="n"/>
      <c r="BX680" s="165" t="n"/>
      <c r="BY680" s="150" t="n"/>
      <c r="BZ680" s="150" t="n"/>
      <c r="CA680" s="150" t="n"/>
      <c r="CB680" s="174" t="n"/>
      <c r="CC680" s="156" t="n"/>
      <c r="CD680" s="156" t="n"/>
      <c r="CE680" s="167">
        <f>IFERROR(__xludf.DUMMYFUNCTION("""COMPUTED_VALUE"""),"")</f>
        <v/>
      </c>
      <c r="CF680" s="158">
        <f>IFERROR(__xludf.DUMMYFUNCTION("""COMPUTED_VALUE"""),"")</f>
        <v/>
      </c>
      <c r="CG680" s="148" t="n"/>
      <c r="CH680" s="148" t="n"/>
      <c r="CI680" s="148" t="n"/>
      <c r="CJ680" s="148" t="n"/>
      <c r="CK680" s="148" t="n"/>
      <c r="CL680" s="148" t="n"/>
      <c r="CM680" s="148" t="n"/>
      <c r="CN680" s="148" t="n"/>
      <c r="CO680" s="148" t="n"/>
      <c r="CP680" s="148" t="n"/>
      <c r="CQ680" s="148" t="n"/>
      <c r="CR680" s="148" t="n"/>
      <c r="CS680" s="148" t="n"/>
      <c r="CT680" s="148" t="n"/>
      <c r="CU680" s="148" t="n"/>
      <c r="CV680" s="148" t="n"/>
    </row>
    <row r="681">
      <c r="A681" s="162" t="n"/>
      <c r="B681" s="64" t="n"/>
      <c r="C681" s="129" t="n"/>
      <c r="D681" s="130" t="inlineStr"/>
      <c r="E681" s="150" t="inlineStr"/>
      <c r="F681" s="150" t="inlineStr"/>
      <c r="G681" s="150" t="n"/>
      <c r="H681" s="152" t="n"/>
      <c r="I681" s="152" t="n"/>
      <c r="J681" s="152" t="n"/>
      <c r="K681" s="152" t="n"/>
      <c r="L681" s="152" t="n"/>
      <c r="M681" s="152" t="n"/>
      <c r="N681" s="152" t="n"/>
      <c r="O681" s="152" t="n"/>
      <c r="P681" s="152" t="n"/>
      <c r="Q681" s="152" t="n"/>
      <c r="R681" s="152" t="n"/>
      <c r="S681" s="165" t="n"/>
      <c r="T681" s="152" t="n"/>
      <c r="U681" s="152" t="n"/>
      <c r="V681" s="152" t="n"/>
      <c r="W681" s="152" t="n"/>
      <c r="X681" s="152" t="n"/>
      <c r="Y681" s="152" t="n"/>
      <c r="Z681" s="152" t="n"/>
      <c r="AA681" s="152" t="n"/>
      <c r="AB681" s="152" t="n"/>
      <c r="AC681" s="152" t="n"/>
      <c r="AD681" s="152" t="n"/>
      <c r="AE681" s="152" t="n"/>
      <c r="AF681" s="152" t="n"/>
      <c r="AG681" s="152" t="n"/>
      <c r="AH681" s="152" t="n"/>
      <c r="AI681" s="152" t="n"/>
      <c r="AJ681" s="152" t="n"/>
      <c r="AK681" s="152" t="n"/>
      <c r="AL681" s="152" t="n"/>
      <c r="AM681" s="152" t="n"/>
      <c r="AN681" s="166" t="n"/>
      <c r="AO681" s="155" t="n"/>
      <c r="AP681" s="152" t="n"/>
      <c r="AQ681" s="152" t="n"/>
      <c r="AR681" s="152" t="n"/>
      <c r="AS681" s="152" t="n"/>
      <c r="AT681" s="152" t="n"/>
      <c r="AU681" s="155" t="n"/>
      <c r="AV681" s="152" t="n"/>
      <c r="AW681" s="152" t="n"/>
      <c r="AX681" s="152" t="n"/>
      <c r="AY681" s="152" t="n"/>
      <c r="AZ681" s="152" t="n"/>
      <c r="BA681" s="165" t="n"/>
      <c r="BB681" s="165" t="n"/>
      <c r="BC681" s="152" t="n"/>
      <c r="BD681" s="152" t="n"/>
      <c r="BE681" s="152" t="n"/>
      <c r="BF681" s="152" t="n"/>
      <c r="BG681" s="155" t="n"/>
      <c r="BH681" s="152" t="n"/>
      <c r="BI681" s="152" t="n"/>
      <c r="BJ681" s="152" t="n"/>
      <c r="BK681" s="152" t="n"/>
      <c r="BL681" s="152" t="n"/>
      <c r="BM681" s="152" t="n"/>
      <c r="BN681" s="152" t="n"/>
      <c r="BO681" s="152" t="n"/>
      <c r="BP681" s="155" t="n"/>
      <c r="BQ681" s="152" t="n"/>
      <c r="BR681" s="152" t="n"/>
      <c r="BS681" s="152" t="n"/>
      <c r="BT681" s="152" t="n"/>
      <c r="BU681" s="152" t="n"/>
      <c r="BV681" s="152" t="n"/>
      <c r="BW681" s="152" t="n"/>
      <c r="BX681" s="165" t="n"/>
      <c r="BY681" s="150" t="n"/>
      <c r="BZ681" s="150" t="n"/>
      <c r="CA681" s="150" t="n"/>
      <c r="CB681" s="174" t="n"/>
      <c r="CC681" s="156" t="n"/>
      <c r="CD681" s="156" t="n"/>
      <c r="CE681" s="167">
        <f>IFERROR(__xludf.DUMMYFUNCTION("""COMPUTED_VALUE"""),"")</f>
        <v/>
      </c>
      <c r="CF681" s="158">
        <f>IFERROR(__xludf.DUMMYFUNCTION("""COMPUTED_VALUE"""),"")</f>
        <v/>
      </c>
      <c r="CG681" s="148" t="n"/>
      <c r="CH681" s="148" t="n"/>
      <c r="CI681" s="148" t="n"/>
      <c r="CJ681" s="148" t="n"/>
      <c r="CK681" s="148" t="n"/>
      <c r="CL681" s="148" t="n"/>
      <c r="CM681" s="148" t="n"/>
      <c r="CN681" s="148" t="n"/>
      <c r="CO681" s="148" t="n"/>
      <c r="CP681" s="148" t="n"/>
      <c r="CQ681" s="148" t="n"/>
      <c r="CR681" s="148" t="n"/>
      <c r="CS681" s="148" t="n"/>
      <c r="CT681" s="148" t="n"/>
      <c r="CU681" s="148" t="n"/>
      <c r="CV681" s="148" t="n"/>
    </row>
    <row r="682">
      <c r="A682" s="162" t="n"/>
      <c r="B682" s="64" t="n"/>
      <c r="C682" s="129" t="n"/>
      <c r="D682" s="130" t="inlineStr"/>
      <c r="E682" s="150" t="inlineStr"/>
      <c r="F682" s="150" t="inlineStr"/>
      <c r="G682" s="150" t="n"/>
      <c r="H682" s="152" t="n"/>
      <c r="I682" s="152" t="n"/>
      <c r="J682" s="152" t="n"/>
      <c r="K682" s="152" t="n"/>
      <c r="L682" s="152" t="n"/>
      <c r="M682" s="152" t="n"/>
      <c r="N682" s="152" t="n"/>
      <c r="O682" s="152" t="n"/>
      <c r="P682" s="152" t="n"/>
      <c r="Q682" s="152" t="n"/>
      <c r="R682" s="152" t="n"/>
      <c r="S682" s="165" t="n"/>
      <c r="T682" s="152" t="n"/>
      <c r="U682" s="152" t="n"/>
      <c r="V682" s="152" t="n"/>
      <c r="W682" s="152" t="n"/>
      <c r="X682" s="152" t="n"/>
      <c r="Y682" s="152" t="n"/>
      <c r="Z682" s="152" t="n"/>
      <c r="AA682" s="152" t="n"/>
      <c r="AB682" s="152" t="n"/>
      <c r="AC682" s="152" t="n"/>
      <c r="AD682" s="152" t="n"/>
      <c r="AE682" s="152" t="n"/>
      <c r="AF682" s="152" t="n"/>
      <c r="AG682" s="152" t="n"/>
      <c r="AH682" s="152" t="n"/>
      <c r="AI682" s="152" t="n"/>
      <c r="AJ682" s="152" t="n"/>
      <c r="AK682" s="152" t="n"/>
      <c r="AL682" s="152" t="n"/>
      <c r="AM682" s="152" t="n"/>
      <c r="AN682" s="166" t="n"/>
      <c r="AO682" s="155" t="n"/>
      <c r="AP682" s="152" t="n"/>
      <c r="AQ682" s="152" t="n"/>
      <c r="AR682" s="152" t="n"/>
      <c r="AS682" s="152" t="n"/>
      <c r="AT682" s="152" t="n"/>
      <c r="AU682" s="155" t="n"/>
      <c r="AV682" s="152" t="n"/>
      <c r="AW682" s="152" t="n"/>
      <c r="AX682" s="152" t="n"/>
      <c r="AY682" s="152" t="n"/>
      <c r="AZ682" s="152" t="n"/>
      <c r="BA682" s="165" t="n"/>
      <c r="BB682" s="165" t="n"/>
      <c r="BC682" s="152" t="n"/>
      <c r="BD682" s="152" t="n"/>
      <c r="BE682" s="152" t="n"/>
      <c r="BF682" s="152" t="n"/>
      <c r="BG682" s="155" t="n"/>
      <c r="BH682" s="152" t="n"/>
      <c r="BI682" s="152" t="n"/>
      <c r="BJ682" s="152" t="n"/>
      <c r="BK682" s="152" t="n"/>
      <c r="BL682" s="152" t="n"/>
      <c r="BM682" s="152" t="n"/>
      <c r="BN682" s="152" t="n"/>
      <c r="BO682" s="152" t="n"/>
      <c r="BP682" s="155" t="n"/>
      <c r="BQ682" s="152" t="n"/>
      <c r="BR682" s="152" t="n"/>
      <c r="BS682" s="152" t="n"/>
      <c r="BT682" s="152" t="n"/>
      <c r="BU682" s="152" t="n"/>
      <c r="BV682" s="152" t="n"/>
      <c r="BW682" s="152" t="n"/>
      <c r="BX682" s="165" t="n"/>
      <c r="BY682" s="150" t="n"/>
      <c r="BZ682" s="150" t="n"/>
      <c r="CA682" s="150" t="n"/>
      <c r="CB682" s="174" t="n"/>
      <c r="CC682" s="156" t="n"/>
      <c r="CD682" s="156" t="n"/>
      <c r="CE682" s="167">
        <f>IFERROR(__xludf.DUMMYFUNCTION("""COMPUTED_VALUE"""),"")</f>
        <v/>
      </c>
      <c r="CF682" s="158">
        <f>IFERROR(__xludf.DUMMYFUNCTION("""COMPUTED_VALUE"""),"")</f>
        <v/>
      </c>
      <c r="CG682" s="148" t="n"/>
      <c r="CH682" s="148" t="n"/>
      <c r="CI682" s="148" t="n"/>
      <c r="CJ682" s="148" t="n"/>
      <c r="CK682" s="148" t="n"/>
      <c r="CL682" s="148" t="n"/>
      <c r="CM682" s="148" t="n"/>
      <c r="CN682" s="148" t="n"/>
      <c r="CO682" s="148" t="n"/>
      <c r="CP682" s="148" t="n"/>
      <c r="CQ682" s="148" t="n"/>
      <c r="CR682" s="148" t="n"/>
      <c r="CS682" s="148" t="n"/>
      <c r="CT682" s="148" t="n"/>
      <c r="CU682" s="148" t="n"/>
      <c r="CV682" s="148" t="n"/>
    </row>
    <row r="683">
      <c r="A683" s="162" t="n"/>
      <c r="B683" s="64" t="n"/>
      <c r="C683" s="129" t="n"/>
      <c r="D683" s="130" t="inlineStr"/>
      <c r="E683" s="150" t="inlineStr"/>
      <c r="F683" s="150" t="inlineStr"/>
      <c r="G683" s="150" t="n"/>
      <c r="H683" s="152" t="n"/>
      <c r="I683" s="152" t="n"/>
      <c r="J683" s="152" t="n"/>
      <c r="K683" s="152" t="n"/>
      <c r="L683" s="152" t="n"/>
      <c r="M683" s="152" t="n"/>
      <c r="N683" s="152" t="n"/>
      <c r="O683" s="152" t="n"/>
      <c r="P683" s="152" t="n"/>
      <c r="Q683" s="152" t="n"/>
      <c r="R683" s="152" t="n"/>
      <c r="S683" s="165" t="n"/>
      <c r="T683" s="152" t="n"/>
      <c r="U683" s="152" t="n"/>
      <c r="V683" s="152" t="n"/>
      <c r="W683" s="152" t="n"/>
      <c r="X683" s="152" t="n"/>
      <c r="Y683" s="152" t="n"/>
      <c r="Z683" s="152" t="n"/>
      <c r="AA683" s="152" t="n"/>
      <c r="AB683" s="152" t="n"/>
      <c r="AC683" s="152" t="n"/>
      <c r="AD683" s="152" t="n"/>
      <c r="AE683" s="152" t="n"/>
      <c r="AF683" s="152" t="n"/>
      <c r="AG683" s="152" t="n"/>
      <c r="AH683" s="152" t="n"/>
      <c r="AI683" s="152" t="n"/>
      <c r="AJ683" s="152" t="n"/>
      <c r="AK683" s="152" t="n"/>
      <c r="AL683" s="152" t="n"/>
      <c r="AM683" s="152" t="n"/>
      <c r="AN683" s="166" t="n"/>
      <c r="AO683" s="155" t="n"/>
      <c r="AP683" s="152" t="n"/>
      <c r="AQ683" s="152" t="n"/>
      <c r="AR683" s="152" t="n"/>
      <c r="AS683" s="152" t="n"/>
      <c r="AT683" s="152" t="n"/>
      <c r="AU683" s="155" t="n"/>
      <c r="AV683" s="152" t="n"/>
      <c r="AW683" s="152" t="n"/>
      <c r="AX683" s="152" t="n"/>
      <c r="AY683" s="152" t="n"/>
      <c r="AZ683" s="152" t="n"/>
      <c r="BA683" s="165" t="n"/>
      <c r="BB683" s="165" t="n"/>
      <c r="BC683" s="152" t="n"/>
      <c r="BD683" s="152" t="n"/>
      <c r="BE683" s="152" t="n"/>
      <c r="BF683" s="152" t="n"/>
      <c r="BG683" s="155" t="n"/>
      <c r="BH683" s="152" t="n"/>
      <c r="BI683" s="152" t="n"/>
      <c r="BJ683" s="152" t="n"/>
      <c r="BK683" s="152" t="n"/>
      <c r="BL683" s="152" t="n"/>
      <c r="BM683" s="152" t="n"/>
      <c r="BN683" s="152" t="n"/>
      <c r="BO683" s="152" t="n"/>
      <c r="BP683" s="155" t="n"/>
      <c r="BQ683" s="152" t="n"/>
      <c r="BR683" s="152" t="n"/>
      <c r="BS683" s="152" t="n"/>
      <c r="BT683" s="152" t="n"/>
      <c r="BU683" s="152" t="n"/>
      <c r="BV683" s="152" t="n"/>
      <c r="BW683" s="152" t="n"/>
      <c r="BX683" s="165" t="n"/>
      <c r="BY683" s="150" t="n"/>
      <c r="BZ683" s="150" t="n"/>
      <c r="CA683" s="150" t="n"/>
      <c r="CB683" s="174" t="n"/>
      <c r="CC683" s="156" t="n"/>
      <c r="CD683" s="156" t="n"/>
      <c r="CE683" s="167">
        <f>IFERROR(__xludf.DUMMYFUNCTION("""COMPUTED_VALUE"""),"")</f>
        <v/>
      </c>
      <c r="CF683" s="158">
        <f>IFERROR(__xludf.DUMMYFUNCTION("""COMPUTED_VALUE"""),"")</f>
        <v/>
      </c>
      <c r="CG683" s="148" t="n"/>
      <c r="CH683" s="148" t="n"/>
      <c r="CI683" s="148" t="n"/>
      <c r="CJ683" s="148" t="n"/>
      <c r="CK683" s="148" t="n"/>
      <c r="CL683" s="148" t="n"/>
      <c r="CM683" s="148" t="n"/>
      <c r="CN683" s="148" t="n"/>
      <c r="CO683" s="148" t="n"/>
      <c r="CP683" s="148" t="n"/>
      <c r="CQ683" s="148" t="n"/>
      <c r="CR683" s="148" t="n"/>
      <c r="CS683" s="148" t="n"/>
      <c r="CT683" s="148" t="n"/>
      <c r="CU683" s="148" t="n"/>
      <c r="CV683" s="148" t="n"/>
    </row>
    <row r="684">
      <c r="A684" s="162" t="n"/>
      <c r="B684" s="64" t="n"/>
      <c r="C684" s="129" t="n"/>
      <c r="D684" s="130" t="inlineStr"/>
      <c r="E684" s="150" t="inlineStr"/>
      <c r="F684" s="150" t="inlineStr"/>
      <c r="G684" s="150" t="n"/>
      <c r="H684" s="152" t="n"/>
      <c r="I684" s="152" t="n"/>
      <c r="J684" s="152" t="n"/>
      <c r="K684" s="152" t="n"/>
      <c r="L684" s="152" t="n"/>
      <c r="M684" s="152" t="n"/>
      <c r="N684" s="152" t="n"/>
      <c r="O684" s="152" t="n"/>
      <c r="P684" s="152" t="n"/>
      <c r="Q684" s="152" t="n"/>
      <c r="R684" s="152" t="n"/>
      <c r="S684" s="165" t="n"/>
      <c r="T684" s="152" t="n"/>
      <c r="U684" s="152" t="n"/>
      <c r="V684" s="152" t="n"/>
      <c r="W684" s="152" t="n"/>
      <c r="X684" s="152" t="n"/>
      <c r="Y684" s="152" t="n"/>
      <c r="Z684" s="152" t="n"/>
      <c r="AA684" s="152" t="n"/>
      <c r="AB684" s="152" t="n"/>
      <c r="AC684" s="152" t="n"/>
      <c r="AD684" s="152" t="n"/>
      <c r="AE684" s="152" t="n"/>
      <c r="AF684" s="152" t="n"/>
      <c r="AG684" s="152" t="n"/>
      <c r="AH684" s="152" t="n"/>
      <c r="AI684" s="152" t="n"/>
      <c r="AJ684" s="152" t="n"/>
      <c r="AK684" s="152" t="n"/>
      <c r="AL684" s="152" t="n"/>
      <c r="AM684" s="152" t="n"/>
      <c r="AN684" s="166" t="n"/>
      <c r="AO684" s="155" t="n"/>
      <c r="AP684" s="152" t="n"/>
      <c r="AQ684" s="152" t="n"/>
      <c r="AR684" s="152" t="n"/>
      <c r="AS684" s="152" t="n"/>
      <c r="AT684" s="152" t="n"/>
      <c r="AU684" s="155" t="n"/>
      <c r="AV684" s="152" t="n"/>
      <c r="AW684" s="152" t="n"/>
      <c r="AX684" s="152" t="n"/>
      <c r="AY684" s="152" t="n"/>
      <c r="AZ684" s="152" t="n"/>
      <c r="BA684" s="165" t="n"/>
      <c r="BB684" s="165" t="n"/>
      <c r="BC684" s="152" t="n"/>
      <c r="BD684" s="152" t="n"/>
      <c r="BE684" s="152" t="n"/>
      <c r="BF684" s="152" t="n"/>
      <c r="BG684" s="155" t="n"/>
      <c r="BH684" s="152" t="n"/>
      <c r="BI684" s="152" t="n"/>
      <c r="BJ684" s="152" t="n"/>
      <c r="BK684" s="152" t="n"/>
      <c r="BL684" s="152" t="n"/>
      <c r="BM684" s="152" t="n"/>
      <c r="BN684" s="152" t="n"/>
      <c r="BO684" s="152" t="n"/>
      <c r="BP684" s="155" t="n"/>
      <c r="BQ684" s="152" t="n"/>
      <c r="BR684" s="152" t="n"/>
      <c r="BS684" s="152" t="n"/>
      <c r="BT684" s="152" t="n"/>
      <c r="BU684" s="152" t="n"/>
      <c r="BV684" s="152" t="n"/>
      <c r="BW684" s="152" t="n"/>
      <c r="BX684" s="165" t="n"/>
      <c r="BY684" s="150" t="n"/>
      <c r="BZ684" s="150" t="n"/>
      <c r="CA684" s="150" t="n"/>
      <c r="CB684" s="174" t="n"/>
      <c r="CC684" s="156" t="n"/>
      <c r="CD684" s="156" t="n"/>
      <c r="CE684" s="167">
        <f>IFERROR(__xludf.DUMMYFUNCTION("""COMPUTED_VALUE"""),"")</f>
        <v/>
      </c>
      <c r="CF684" s="158">
        <f>IFERROR(__xludf.DUMMYFUNCTION("""COMPUTED_VALUE"""),"")</f>
        <v/>
      </c>
      <c r="CG684" s="148" t="n"/>
      <c r="CH684" s="148" t="n"/>
      <c r="CI684" s="148" t="n"/>
      <c r="CJ684" s="148" t="n"/>
      <c r="CK684" s="148" t="n"/>
      <c r="CL684" s="148" t="n"/>
      <c r="CM684" s="148" t="n"/>
      <c r="CN684" s="148" t="n"/>
      <c r="CO684" s="148" t="n"/>
      <c r="CP684" s="148" t="n"/>
      <c r="CQ684" s="148" t="n"/>
      <c r="CR684" s="148" t="n"/>
      <c r="CS684" s="148" t="n"/>
      <c r="CT684" s="148" t="n"/>
      <c r="CU684" s="148" t="n"/>
      <c r="CV684" s="148" t="n"/>
    </row>
    <row r="685">
      <c r="A685" s="162" t="n"/>
      <c r="B685" s="64" t="n"/>
      <c r="C685" s="129" t="n"/>
      <c r="D685" s="130" t="inlineStr"/>
      <c r="E685" s="150" t="inlineStr"/>
      <c r="F685" s="150" t="inlineStr"/>
      <c r="G685" s="150" t="n"/>
      <c r="H685" s="152" t="n"/>
      <c r="I685" s="152" t="n"/>
      <c r="J685" s="152" t="n"/>
      <c r="K685" s="152" t="n"/>
      <c r="L685" s="152" t="n"/>
      <c r="M685" s="152" t="n"/>
      <c r="N685" s="152" t="n"/>
      <c r="O685" s="152" t="n"/>
      <c r="P685" s="152" t="n"/>
      <c r="Q685" s="152" t="n"/>
      <c r="R685" s="152" t="n"/>
      <c r="S685" s="165" t="n"/>
      <c r="T685" s="152" t="n"/>
      <c r="U685" s="152" t="n"/>
      <c r="V685" s="152" t="n"/>
      <c r="W685" s="152" t="n"/>
      <c r="X685" s="152" t="n"/>
      <c r="Y685" s="152" t="n"/>
      <c r="Z685" s="152" t="n"/>
      <c r="AA685" s="152" t="n"/>
      <c r="AB685" s="152" t="n"/>
      <c r="AC685" s="152" t="n"/>
      <c r="AD685" s="152" t="n"/>
      <c r="AE685" s="152" t="n"/>
      <c r="AF685" s="152" t="n"/>
      <c r="AG685" s="152" t="n"/>
      <c r="AH685" s="152" t="n"/>
      <c r="AI685" s="152" t="n"/>
      <c r="AJ685" s="152" t="n"/>
      <c r="AK685" s="152" t="n"/>
      <c r="AL685" s="152" t="n"/>
      <c r="AM685" s="152" t="n"/>
      <c r="AN685" s="166" t="n"/>
      <c r="AO685" s="155" t="n"/>
      <c r="AP685" s="152" t="n"/>
      <c r="AQ685" s="152" t="n"/>
      <c r="AR685" s="152" t="n"/>
      <c r="AS685" s="152" t="n"/>
      <c r="AT685" s="152" t="n"/>
      <c r="AU685" s="155" t="n"/>
      <c r="AV685" s="152" t="n"/>
      <c r="AW685" s="152" t="n"/>
      <c r="AX685" s="152" t="n"/>
      <c r="AY685" s="152" t="n"/>
      <c r="AZ685" s="152" t="n"/>
      <c r="BA685" s="165" t="n"/>
      <c r="BB685" s="165" t="n"/>
      <c r="BC685" s="152" t="n"/>
      <c r="BD685" s="152" t="n"/>
      <c r="BE685" s="152" t="n"/>
      <c r="BF685" s="152" t="n"/>
      <c r="BG685" s="155" t="n"/>
      <c r="BH685" s="152" t="n"/>
      <c r="BI685" s="152" t="n"/>
      <c r="BJ685" s="152" t="n"/>
      <c r="BK685" s="152" t="n"/>
      <c r="BL685" s="152" t="n"/>
      <c r="BM685" s="152" t="n"/>
      <c r="BN685" s="152" t="n"/>
      <c r="BO685" s="152" t="n"/>
      <c r="BP685" s="155" t="n"/>
      <c r="BQ685" s="152" t="n"/>
      <c r="BR685" s="152" t="n"/>
      <c r="BS685" s="152" t="n"/>
      <c r="BT685" s="152" t="n"/>
      <c r="BU685" s="152" t="n"/>
      <c r="BV685" s="152" t="n"/>
      <c r="BW685" s="152" t="n"/>
      <c r="BX685" s="165" t="n"/>
      <c r="BY685" s="150" t="n"/>
      <c r="BZ685" s="150" t="n"/>
      <c r="CA685" s="150" t="n"/>
      <c r="CB685" s="174" t="n"/>
      <c r="CC685" s="156" t="n"/>
      <c r="CD685" s="156" t="n"/>
      <c r="CE685" s="167">
        <f>IFERROR(__xludf.DUMMYFUNCTION("""COMPUTED_VALUE"""),"")</f>
        <v/>
      </c>
      <c r="CF685" s="158">
        <f>IFERROR(__xludf.DUMMYFUNCTION("""COMPUTED_VALUE"""),"")</f>
        <v/>
      </c>
      <c r="CG685" s="148" t="n"/>
      <c r="CH685" s="148" t="n"/>
      <c r="CI685" s="148" t="n"/>
      <c r="CJ685" s="148" t="n"/>
      <c r="CK685" s="148" t="n"/>
      <c r="CL685" s="148" t="n"/>
      <c r="CM685" s="148" t="n"/>
      <c r="CN685" s="148" t="n"/>
      <c r="CO685" s="148" t="n"/>
      <c r="CP685" s="148" t="n"/>
      <c r="CQ685" s="148" t="n"/>
      <c r="CR685" s="148" t="n"/>
      <c r="CS685" s="148" t="n"/>
      <c r="CT685" s="148" t="n"/>
      <c r="CU685" s="148" t="n"/>
      <c r="CV685" s="148" t="n"/>
    </row>
    <row r="686">
      <c r="A686" s="162" t="n"/>
      <c r="B686" s="64" t="n"/>
      <c r="C686" s="129" t="n"/>
      <c r="D686" s="130" t="inlineStr"/>
      <c r="E686" s="150" t="inlineStr"/>
      <c r="F686" s="150" t="inlineStr"/>
      <c r="G686" s="150" t="n"/>
      <c r="H686" s="152" t="n"/>
      <c r="I686" s="152" t="n"/>
      <c r="J686" s="152" t="n"/>
      <c r="K686" s="152" t="n"/>
      <c r="L686" s="152" t="n"/>
      <c r="M686" s="152" t="n"/>
      <c r="N686" s="152" t="n"/>
      <c r="O686" s="152" t="n"/>
      <c r="P686" s="152" t="n"/>
      <c r="Q686" s="152" t="n"/>
      <c r="R686" s="152" t="n"/>
      <c r="S686" s="165" t="n"/>
      <c r="T686" s="152" t="n"/>
      <c r="U686" s="152" t="n"/>
      <c r="V686" s="152" t="n"/>
      <c r="W686" s="152" t="n"/>
      <c r="X686" s="152" t="n"/>
      <c r="Y686" s="152" t="n"/>
      <c r="Z686" s="152" t="n"/>
      <c r="AA686" s="152" t="n"/>
      <c r="AB686" s="152" t="n"/>
      <c r="AC686" s="152" t="n"/>
      <c r="AD686" s="152" t="n"/>
      <c r="AE686" s="152" t="n"/>
      <c r="AF686" s="152" t="n"/>
      <c r="AG686" s="152" t="n"/>
      <c r="AH686" s="152" t="n"/>
      <c r="AI686" s="152" t="n"/>
      <c r="AJ686" s="152" t="n"/>
      <c r="AK686" s="152" t="n"/>
      <c r="AL686" s="152" t="n"/>
      <c r="AM686" s="152" t="n"/>
      <c r="AN686" s="166" t="n"/>
      <c r="AO686" s="155" t="n"/>
      <c r="AP686" s="152" t="n"/>
      <c r="AQ686" s="152" t="n"/>
      <c r="AR686" s="152" t="n"/>
      <c r="AS686" s="152" t="n"/>
      <c r="AT686" s="152" t="n"/>
      <c r="AU686" s="155" t="n"/>
      <c r="AV686" s="152" t="n"/>
      <c r="AW686" s="152" t="n"/>
      <c r="AX686" s="152" t="n"/>
      <c r="AY686" s="152" t="n"/>
      <c r="AZ686" s="152" t="n"/>
      <c r="BA686" s="165" t="n"/>
      <c r="BB686" s="165" t="n"/>
      <c r="BC686" s="152" t="n"/>
      <c r="BD686" s="152" t="n"/>
      <c r="BE686" s="152" t="n"/>
      <c r="BF686" s="152" t="n"/>
      <c r="BG686" s="155" t="n"/>
      <c r="BH686" s="152" t="n"/>
      <c r="BI686" s="152" t="n"/>
      <c r="BJ686" s="152" t="n"/>
      <c r="BK686" s="152" t="n"/>
      <c r="BL686" s="152" t="n"/>
      <c r="BM686" s="152" t="n"/>
      <c r="BN686" s="152" t="n"/>
      <c r="BO686" s="152" t="n"/>
      <c r="BP686" s="155" t="n"/>
      <c r="BQ686" s="152" t="n"/>
      <c r="BR686" s="152" t="n"/>
      <c r="BS686" s="152" t="n"/>
      <c r="BT686" s="152" t="n"/>
      <c r="BU686" s="152" t="n"/>
      <c r="BV686" s="152" t="n"/>
      <c r="BW686" s="152" t="n"/>
      <c r="BX686" s="165" t="n"/>
      <c r="BY686" s="150" t="n"/>
      <c r="BZ686" s="150" t="n"/>
      <c r="CA686" s="150" t="n"/>
      <c r="CB686" s="174" t="n"/>
      <c r="CC686" s="156" t="n"/>
      <c r="CD686" s="156" t="n"/>
      <c r="CE686" s="167">
        <f>IFERROR(__xludf.DUMMYFUNCTION("""COMPUTED_VALUE"""),"")</f>
        <v/>
      </c>
      <c r="CF686" s="158">
        <f>IFERROR(__xludf.DUMMYFUNCTION("""COMPUTED_VALUE"""),"")</f>
        <v/>
      </c>
      <c r="CG686" s="148" t="n"/>
      <c r="CH686" s="148" t="n"/>
      <c r="CI686" s="148" t="n"/>
      <c r="CJ686" s="148" t="n"/>
      <c r="CK686" s="148" t="n"/>
      <c r="CL686" s="148" t="n"/>
      <c r="CM686" s="148" t="n"/>
      <c r="CN686" s="148" t="n"/>
      <c r="CO686" s="148" t="n"/>
      <c r="CP686" s="148" t="n"/>
      <c r="CQ686" s="148" t="n"/>
      <c r="CR686" s="148" t="n"/>
      <c r="CS686" s="148" t="n"/>
      <c r="CT686" s="148" t="n"/>
      <c r="CU686" s="148" t="n"/>
      <c r="CV686" s="148" t="n"/>
    </row>
    <row r="687">
      <c r="A687" s="162" t="n"/>
      <c r="B687" s="64" t="n"/>
      <c r="C687" s="129" t="n"/>
      <c r="D687" s="130" t="inlineStr"/>
      <c r="E687" s="150" t="inlineStr"/>
      <c r="F687" s="150" t="inlineStr"/>
      <c r="G687" s="150" t="n"/>
      <c r="H687" s="152" t="n"/>
      <c r="I687" s="152" t="n"/>
      <c r="J687" s="152" t="n"/>
      <c r="K687" s="152" t="n"/>
      <c r="L687" s="152" t="n"/>
      <c r="M687" s="152" t="n"/>
      <c r="N687" s="152" t="n"/>
      <c r="O687" s="152" t="n"/>
      <c r="P687" s="152" t="n"/>
      <c r="Q687" s="152" t="n"/>
      <c r="R687" s="152" t="n"/>
      <c r="S687" s="165" t="n"/>
      <c r="T687" s="152" t="n"/>
      <c r="U687" s="152" t="n"/>
      <c r="V687" s="152" t="n"/>
      <c r="W687" s="152" t="n"/>
      <c r="X687" s="152" t="n"/>
      <c r="Y687" s="152" t="n"/>
      <c r="Z687" s="152" t="n"/>
      <c r="AA687" s="152" t="n"/>
      <c r="AB687" s="152" t="n"/>
      <c r="AC687" s="152" t="n"/>
      <c r="AD687" s="152" t="n"/>
      <c r="AE687" s="152" t="n"/>
      <c r="AF687" s="152" t="n"/>
      <c r="AG687" s="152" t="n"/>
      <c r="AH687" s="152" t="n"/>
      <c r="AI687" s="152" t="n"/>
      <c r="AJ687" s="152" t="n"/>
      <c r="AK687" s="152" t="n"/>
      <c r="AL687" s="152" t="n"/>
      <c r="AM687" s="152" t="n"/>
      <c r="AN687" s="166" t="n"/>
      <c r="AO687" s="155" t="n"/>
      <c r="AP687" s="152" t="n"/>
      <c r="AQ687" s="152" t="n"/>
      <c r="AR687" s="152" t="n"/>
      <c r="AS687" s="152" t="n"/>
      <c r="AT687" s="152" t="n"/>
      <c r="AU687" s="155" t="n"/>
      <c r="AV687" s="152" t="n"/>
      <c r="AW687" s="152" t="n"/>
      <c r="AX687" s="152" t="n"/>
      <c r="AY687" s="152" t="n"/>
      <c r="AZ687" s="152" t="n"/>
      <c r="BA687" s="165" t="n"/>
      <c r="BB687" s="165" t="n"/>
      <c r="BC687" s="152" t="n"/>
      <c r="BD687" s="152" t="n"/>
      <c r="BE687" s="152" t="n"/>
      <c r="BF687" s="152" t="n"/>
      <c r="BG687" s="155" t="n"/>
      <c r="BH687" s="152" t="n"/>
      <c r="BI687" s="152" t="n"/>
      <c r="BJ687" s="152" t="n"/>
      <c r="BK687" s="152" t="n"/>
      <c r="BL687" s="152" t="n"/>
      <c r="BM687" s="152" t="n"/>
      <c r="BN687" s="152" t="n"/>
      <c r="BO687" s="152" t="n"/>
      <c r="BP687" s="155" t="n"/>
      <c r="BQ687" s="152" t="n"/>
      <c r="BR687" s="152" t="n"/>
      <c r="BS687" s="152" t="n"/>
      <c r="BT687" s="152" t="n"/>
      <c r="BU687" s="152" t="n"/>
      <c r="BV687" s="152" t="n"/>
      <c r="BW687" s="152" t="n"/>
      <c r="BX687" s="165" t="n"/>
      <c r="BY687" s="150" t="n"/>
      <c r="BZ687" s="150" t="n"/>
      <c r="CA687" s="150" t="n"/>
      <c r="CB687" s="174" t="n"/>
      <c r="CC687" s="156" t="n"/>
      <c r="CD687" s="156" t="n"/>
      <c r="CE687" s="167">
        <f>IFERROR(__xludf.DUMMYFUNCTION("""COMPUTED_VALUE"""),"")</f>
        <v/>
      </c>
      <c r="CF687" s="158">
        <f>IFERROR(__xludf.DUMMYFUNCTION("""COMPUTED_VALUE"""),"")</f>
        <v/>
      </c>
      <c r="CG687" s="148" t="n"/>
      <c r="CH687" s="148" t="n"/>
      <c r="CI687" s="148" t="n"/>
      <c r="CJ687" s="148" t="n"/>
      <c r="CK687" s="148" t="n"/>
      <c r="CL687" s="148" t="n"/>
      <c r="CM687" s="148" t="n"/>
      <c r="CN687" s="148" t="n"/>
      <c r="CO687" s="148" t="n"/>
      <c r="CP687" s="148" t="n"/>
      <c r="CQ687" s="148" t="n"/>
      <c r="CR687" s="148" t="n"/>
      <c r="CS687" s="148" t="n"/>
      <c r="CT687" s="148" t="n"/>
      <c r="CU687" s="148" t="n"/>
      <c r="CV687" s="148" t="n"/>
    </row>
    <row r="688">
      <c r="A688" s="162" t="n"/>
      <c r="B688" s="64" t="n"/>
      <c r="C688" s="129" t="n"/>
      <c r="D688" s="130" t="inlineStr"/>
      <c r="E688" s="150" t="inlineStr"/>
      <c r="F688" s="150" t="inlineStr"/>
      <c r="G688" s="150" t="n"/>
      <c r="H688" s="152" t="n"/>
      <c r="I688" s="152" t="n"/>
      <c r="J688" s="152" t="n"/>
      <c r="K688" s="152" t="n"/>
      <c r="L688" s="152" t="n"/>
      <c r="M688" s="152" t="n"/>
      <c r="N688" s="152" t="n"/>
      <c r="O688" s="152" t="n"/>
      <c r="P688" s="152" t="n"/>
      <c r="Q688" s="152" t="n"/>
      <c r="R688" s="152" t="n"/>
      <c r="S688" s="165" t="n"/>
      <c r="T688" s="152" t="n"/>
      <c r="U688" s="152" t="n"/>
      <c r="V688" s="152" t="n"/>
      <c r="W688" s="152" t="n"/>
      <c r="X688" s="152" t="n"/>
      <c r="Y688" s="152" t="n"/>
      <c r="Z688" s="152" t="n"/>
      <c r="AA688" s="152" t="n"/>
      <c r="AB688" s="152" t="n"/>
      <c r="AC688" s="152" t="n"/>
      <c r="AD688" s="152" t="n"/>
      <c r="AE688" s="152" t="n"/>
      <c r="AF688" s="152" t="n"/>
      <c r="AG688" s="152" t="n"/>
      <c r="AH688" s="152" t="n"/>
      <c r="AI688" s="152" t="n"/>
      <c r="AJ688" s="152" t="n"/>
      <c r="AK688" s="152" t="n"/>
      <c r="AL688" s="152" t="n"/>
      <c r="AM688" s="152" t="n"/>
      <c r="AN688" s="166" t="n"/>
      <c r="AO688" s="155" t="n"/>
      <c r="AP688" s="152" t="n"/>
      <c r="AQ688" s="152" t="n"/>
      <c r="AR688" s="152" t="n"/>
      <c r="AS688" s="152" t="n"/>
      <c r="AT688" s="152" t="n"/>
      <c r="AU688" s="155" t="n"/>
      <c r="AV688" s="152" t="n"/>
      <c r="AW688" s="152" t="n"/>
      <c r="AX688" s="152" t="n"/>
      <c r="AY688" s="152" t="n"/>
      <c r="AZ688" s="152" t="n"/>
      <c r="BA688" s="165" t="n"/>
      <c r="BB688" s="165" t="n"/>
      <c r="BC688" s="152" t="n"/>
      <c r="BD688" s="152" t="n"/>
      <c r="BE688" s="152" t="n"/>
      <c r="BF688" s="152" t="n"/>
      <c r="BG688" s="155" t="n"/>
      <c r="BH688" s="152" t="n"/>
      <c r="BI688" s="152" t="n"/>
      <c r="BJ688" s="152" t="n"/>
      <c r="BK688" s="152" t="n"/>
      <c r="BL688" s="152" t="n"/>
      <c r="BM688" s="152" t="n"/>
      <c r="BN688" s="152" t="n"/>
      <c r="BO688" s="152" t="n"/>
      <c r="BP688" s="155" t="n"/>
      <c r="BQ688" s="152" t="n"/>
      <c r="BR688" s="152" t="n"/>
      <c r="BS688" s="152" t="n"/>
      <c r="BT688" s="152" t="n"/>
      <c r="BU688" s="152" t="n"/>
      <c r="BV688" s="152" t="n"/>
      <c r="BW688" s="152" t="n"/>
      <c r="BX688" s="165" t="n"/>
      <c r="BY688" s="150" t="n"/>
      <c r="BZ688" s="150" t="n"/>
      <c r="CA688" s="150" t="n"/>
      <c r="CB688" s="174" t="n"/>
      <c r="CC688" s="156" t="n"/>
      <c r="CD688" s="156" t="n"/>
      <c r="CE688" s="167">
        <f>IFERROR(__xludf.DUMMYFUNCTION("""COMPUTED_VALUE"""),"")</f>
        <v/>
      </c>
      <c r="CF688" s="158">
        <f>IFERROR(__xludf.DUMMYFUNCTION("""COMPUTED_VALUE"""),"")</f>
        <v/>
      </c>
      <c r="CG688" s="148" t="n"/>
      <c r="CH688" s="148" t="n"/>
      <c r="CI688" s="148" t="n"/>
      <c r="CJ688" s="148" t="n"/>
      <c r="CK688" s="148" t="n"/>
      <c r="CL688" s="148" t="n"/>
      <c r="CM688" s="148" t="n"/>
      <c r="CN688" s="148" t="n"/>
      <c r="CO688" s="148" t="n"/>
      <c r="CP688" s="148" t="n"/>
      <c r="CQ688" s="148" t="n"/>
      <c r="CR688" s="148" t="n"/>
      <c r="CS688" s="148" t="n"/>
      <c r="CT688" s="148" t="n"/>
      <c r="CU688" s="148" t="n"/>
      <c r="CV688" s="148" t="n"/>
    </row>
    <row r="689">
      <c r="A689" s="162" t="n"/>
      <c r="B689" s="64" t="n"/>
      <c r="C689" s="129" t="n"/>
      <c r="D689" s="130" t="inlineStr"/>
      <c r="E689" s="150" t="inlineStr"/>
      <c r="F689" s="150" t="inlineStr"/>
      <c r="G689" s="150" t="n"/>
      <c r="H689" s="152" t="n"/>
      <c r="I689" s="152" t="n"/>
      <c r="J689" s="152" t="n"/>
      <c r="K689" s="152" t="n"/>
      <c r="L689" s="152" t="n"/>
      <c r="M689" s="152" t="n"/>
      <c r="N689" s="152" t="n"/>
      <c r="O689" s="152" t="n"/>
      <c r="P689" s="152" t="n"/>
      <c r="Q689" s="152" t="n"/>
      <c r="R689" s="152" t="n"/>
      <c r="S689" s="165" t="n"/>
      <c r="T689" s="152" t="n"/>
      <c r="U689" s="152" t="n"/>
      <c r="V689" s="152" t="n"/>
      <c r="W689" s="152" t="n"/>
      <c r="X689" s="152" t="n"/>
      <c r="Y689" s="152" t="n"/>
      <c r="Z689" s="152" t="n"/>
      <c r="AA689" s="152" t="n"/>
      <c r="AB689" s="152" t="n"/>
      <c r="AC689" s="152" t="n"/>
      <c r="AD689" s="152" t="n"/>
      <c r="AE689" s="152" t="n"/>
      <c r="AF689" s="152" t="n"/>
      <c r="AG689" s="152" t="n"/>
      <c r="AH689" s="152" t="n"/>
      <c r="AI689" s="152" t="n"/>
      <c r="AJ689" s="152" t="n"/>
      <c r="AK689" s="152" t="n"/>
      <c r="AL689" s="152" t="n"/>
      <c r="AM689" s="152" t="n"/>
      <c r="AN689" s="166" t="n"/>
      <c r="AO689" s="155" t="n"/>
      <c r="AP689" s="152" t="n"/>
      <c r="AQ689" s="152" t="n"/>
      <c r="AR689" s="152" t="n"/>
      <c r="AS689" s="152" t="n"/>
      <c r="AT689" s="152" t="n"/>
      <c r="AU689" s="155" t="n"/>
      <c r="AV689" s="152" t="n"/>
      <c r="AW689" s="152" t="n"/>
      <c r="AX689" s="152" t="n"/>
      <c r="AY689" s="152" t="n"/>
      <c r="AZ689" s="152" t="n"/>
      <c r="BA689" s="165" t="n"/>
      <c r="BB689" s="165" t="n"/>
      <c r="BC689" s="152" t="n"/>
      <c r="BD689" s="152" t="n"/>
      <c r="BE689" s="152" t="n"/>
      <c r="BF689" s="152" t="n"/>
      <c r="BG689" s="155" t="n"/>
      <c r="BH689" s="152" t="n"/>
      <c r="BI689" s="152" t="n"/>
      <c r="BJ689" s="152" t="n"/>
      <c r="BK689" s="152" t="n"/>
      <c r="BL689" s="152" t="n"/>
      <c r="BM689" s="152" t="n"/>
      <c r="BN689" s="152" t="n"/>
      <c r="BO689" s="152" t="n"/>
      <c r="BP689" s="155" t="n"/>
      <c r="BQ689" s="152" t="n"/>
      <c r="BR689" s="152" t="n"/>
      <c r="BS689" s="152" t="n"/>
      <c r="BT689" s="152" t="n"/>
      <c r="BU689" s="152" t="n"/>
      <c r="BV689" s="152" t="n"/>
      <c r="BW689" s="152" t="n"/>
      <c r="BX689" s="165" t="n"/>
      <c r="BY689" s="150" t="n"/>
      <c r="BZ689" s="150" t="n"/>
      <c r="CA689" s="150" t="n"/>
      <c r="CB689" s="174" t="n"/>
      <c r="CC689" s="156" t="n"/>
      <c r="CD689" s="156" t="n"/>
      <c r="CE689" s="167">
        <f>IFERROR(__xludf.DUMMYFUNCTION("""COMPUTED_VALUE"""),"")</f>
        <v/>
      </c>
      <c r="CF689" s="158">
        <f>IFERROR(__xludf.DUMMYFUNCTION("""COMPUTED_VALUE"""),"")</f>
        <v/>
      </c>
      <c r="CG689" s="148" t="n"/>
      <c r="CH689" s="148" t="n"/>
      <c r="CI689" s="148" t="n"/>
      <c r="CJ689" s="148" t="n"/>
      <c r="CK689" s="148" t="n"/>
      <c r="CL689" s="148" t="n"/>
      <c r="CM689" s="148" t="n"/>
      <c r="CN689" s="148" t="n"/>
      <c r="CO689" s="148" t="n"/>
      <c r="CP689" s="148" t="n"/>
      <c r="CQ689" s="148" t="n"/>
      <c r="CR689" s="148" t="n"/>
      <c r="CS689" s="148" t="n"/>
      <c r="CT689" s="148" t="n"/>
      <c r="CU689" s="148" t="n"/>
      <c r="CV689" s="148" t="n"/>
    </row>
    <row r="690">
      <c r="A690" s="162" t="n"/>
      <c r="B690" s="64" t="n"/>
      <c r="C690" s="129" t="n"/>
      <c r="D690" s="130" t="inlineStr"/>
      <c r="E690" s="150" t="inlineStr"/>
      <c r="F690" s="150" t="inlineStr"/>
      <c r="G690" s="150" t="n"/>
      <c r="H690" s="152" t="n"/>
      <c r="I690" s="152" t="n"/>
      <c r="J690" s="152" t="n"/>
      <c r="K690" s="152" t="n"/>
      <c r="L690" s="152" t="n"/>
      <c r="M690" s="152" t="n"/>
      <c r="N690" s="152" t="n"/>
      <c r="O690" s="152" t="n"/>
      <c r="P690" s="152" t="n"/>
      <c r="Q690" s="152" t="n"/>
      <c r="R690" s="152" t="n"/>
      <c r="S690" s="165" t="n"/>
      <c r="T690" s="152" t="n"/>
      <c r="U690" s="152" t="n"/>
      <c r="V690" s="152" t="n"/>
      <c r="W690" s="152" t="n"/>
      <c r="X690" s="152" t="n"/>
      <c r="Y690" s="152" t="n"/>
      <c r="Z690" s="152" t="n"/>
      <c r="AA690" s="152" t="n"/>
      <c r="AB690" s="152" t="n"/>
      <c r="AC690" s="152" t="n"/>
      <c r="AD690" s="152" t="n"/>
      <c r="AE690" s="152" t="n"/>
      <c r="AF690" s="152" t="n"/>
      <c r="AG690" s="152" t="n"/>
      <c r="AH690" s="152" t="n"/>
      <c r="AI690" s="152" t="n"/>
      <c r="AJ690" s="152" t="n"/>
      <c r="AK690" s="152" t="n"/>
      <c r="AL690" s="152" t="n"/>
      <c r="AM690" s="152" t="n"/>
      <c r="AN690" s="166" t="n"/>
      <c r="AO690" s="155" t="n"/>
      <c r="AP690" s="152" t="n"/>
      <c r="AQ690" s="152" t="n"/>
      <c r="AR690" s="152" t="n"/>
      <c r="AS690" s="152" t="n"/>
      <c r="AT690" s="152" t="n"/>
      <c r="AU690" s="155" t="n"/>
      <c r="AV690" s="152" t="n"/>
      <c r="AW690" s="152" t="n"/>
      <c r="AX690" s="152" t="n"/>
      <c r="AY690" s="152" t="n"/>
      <c r="AZ690" s="152" t="n"/>
      <c r="BA690" s="165" t="n"/>
      <c r="BB690" s="165" t="n"/>
      <c r="BC690" s="152" t="n"/>
      <c r="BD690" s="152" t="n"/>
      <c r="BE690" s="152" t="n"/>
      <c r="BF690" s="152" t="n"/>
      <c r="BG690" s="155" t="n"/>
      <c r="BH690" s="152" t="n"/>
      <c r="BI690" s="152" t="n"/>
      <c r="BJ690" s="152" t="n"/>
      <c r="BK690" s="152" t="n"/>
      <c r="BL690" s="152" t="n"/>
      <c r="BM690" s="152" t="n"/>
      <c r="BN690" s="152" t="n"/>
      <c r="BO690" s="152" t="n"/>
      <c r="BP690" s="155" t="n"/>
      <c r="BQ690" s="152" t="n"/>
      <c r="BR690" s="152" t="n"/>
      <c r="BS690" s="152" t="n"/>
      <c r="BT690" s="152" t="n"/>
      <c r="BU690" s="152" t="n"/>
      <c r="BV690" s="152" t="n"/>
      <c r="BW690" s="152" t="n"/>
      <c r="BX690" s="165" t="n"/>
      <c r="BY690" s="150" t="n"/>
      <c r="BZ690" s="150" t="n"/>
      <c r="CA690" s="150" t="n"/>
      <c r="CB690" s="174" t="n"/>
      <c r="CC690" s="156" t="n"/>
      <c r="CD690" s="156" t="n"/>
      <c r="CE690" s="167">
        <f>IFERROR(__xludf.DUMMYFUNCTION("""COMPUTED_VALUE"""),"")</f>
        <v/>
      </c>
      <c r="CF690" s="158">
        <f>IFERROR(__xludf.DUMMYFUNCTION("""COMPUTED_VALUE"""),"")</f>
        <v/>
      </c>
      <c r="CG690" s="148" t="n"/>
      <c r="CH690" s="148" t="n"/>
      <c r="CI690" s="148" t="n"/>
      <c r="CJ690" s="148" t="n"/>
      <c r="CK690" s="148" t="n"/>
      <c r="CL690" s="148" t="n"/>
      <c r="CM690" s="148" t="n"/>
      <c r="CN690" s="148" t="n"/>
      <c r="CO690" s="148" t="n"/>
      <c r="CP690" s="148" t="n"/>
      <c r="CQ690" s="148" t="n"/>
      <c r="CR690" s="148" t="n"/>
      <c r="CS690" s="148" t="n"/>
      <c r="CT690" s="148" t="n"/>
      <c r="CU690" s="148" t="n"/>
      <c r="CV690" s="148" t="n"/>
    </row>
    <row r="691">
      <c r="A691" s="162" t="n"/>
      <c r="B691" s="64" t="n"/>
      <c r="C691" s="129" t="n"/>
      <c r="D691" s="130" t="inlineStr"/>
      <c r="E691" s="150" t="inlineStr"/>
      <c r="F691" s="150" t="inlineStr"/>
      <c r="G691" s="150" t="n"/>
      <c r="H691" s="152" t="n"/>
      <c r="I691" s="152" t="n"/>
      <c r="J691" s="152" t="n"/>
      <c r="K691" s="152" t="n"/>
      <c r="L691" s="152" t="n"/>
      <c r="M691" s="152" t="n"/>
      <c r="N691" s="152" t="n"/>
      <c r="O691" s="152" t="n"/>
      <c r="P691" s="152" t="n"/>
      <c r="Q691" s="152" t="n"/>
      <c r="R691" s="152" t="n"/>
      <c r="S691" s="165" t="n"/>
      <c r="T691" s="152" t="n"/>
      <c r="U691" s="152" t="n"/>
      <c r="V691" s="152" t="n"/>
      <c r="W691" s="152" t="n"/>
      <c r="X691" s="152" t="n"/>
      <c r="Y691" s="152" t="n"/>
      <c r="Z691" s="152" t="n"/>
      <c r="AA691" s="152" t="n"/>
      <c r="AB691" s="152" t="n"/>
      <c r="AC691" s="152" t="n"/>
      <c r="AD691" s="152" t="n"/>
      <c r="AE691" s="152" t="n"/>
      <c r="AF691" s="152" t="n"/>
      <c r="AG691" s="152" t="n"/>
      <c r="AH691" s="152" t="n"/>
      <c r="AI691" s="152" t="n"/>
      <c r="AJ691" s="152" t="n"/>
      <c r="AK691" s="152" t="n"/>
      <c r="AL691" s="152" t="n"/>
      <c r="AM691" s="152" t="n"/>
      <c r="AN691" s="166" t="n"/>
      <c r="AO691" s="155" t="n"/>
      <c r="AP691" s="152" t="n"/>
      <c r="AQ691" s="152" t="n"/>
      <c r="AR691" s="152" t="n"/>
      <c r="AS691" s="152" t="n"/>
      <c r="AT691" s="152" t="n"/>
      <c r="AU691" s="155" t="n"/>
      <c r="AV691" s="152" t="n"/>
      <c r="AW691" s="152" t="n"/>
      <c r="AX691" s="152" t="n"/>
      <c r="AY691" s="152" t="n"/>
      <c r="AZ691" s="152" t="n"/>
      <c r="BA691" s="165" t="n"/>
      <c r="BB691" s="165" t="n"/>
      <c r="BC691" s="152" t="n"/>
      <c r="BD691" s="152" t="n"/>
      <c r="BE691" s="152" t="n"/>
      <c r="BF691" s="152" t="n"/>
      <c r="BG691" s="155" t="n"/>
      <c r="BH691" s="152" t="n"/>
      <c r="BI691" s="152" t="n"/>
      <c r="BJ691" s="152" t="n"/>
      <c r="BK691" s="152" t="n"/>
      <c r="BL691" s="152" t="n"/>
      <c r="BM691" s="152" t="n"/>
      <c r="BN691" s="152" t="n"/>
      <c r="BO691" s="152" t="n"/>
      <c r="BP691" s="155" t="n"/>
      <c r="BQ691" s="152" t="n"/>
      <c r="BR691" s="152" t="n"/>
      <c r="BS691" s="152" t="n"/>
      <c r="BT691" s="152" t="n"/>
      <c r="BU691" s="152" t="n"/>
      <c r="BV691" s="152" t="n"/>
      <c r="BW691" s="152" t="n"/>
      <c r="BX691" s="165" t="n"/>
      <c r="BY691" s="150" t="n"/>
      <c r="BZ691" s="150" t="n"/>
      <c r="CA691" s="150" t="n"/>
      <c r="CB691" s="174" t="n"/>
      <c r="CC691" s="156" t="n"/>
      <c r="CD691" s="156" t="n"/>
      <c r="CE691" s="167">
        <f>IFERROR(__xludf.DUMMYFUNCTION("""COMPUTED_VALUE"""),"")</f>
        <v/>
      </c>
      <c r="CF691" s="158">
        <f>IFERROR(__xludf.DUMMYFUNCTION("""COMPUTED_VALUE"""),"")</f>
        <v/>
      </c>
      <c r="CG691" s="148" t="n"/>
      <c r="CH691" s="148" t="n"/>
      <c r="CI691" s="148" t="n"/>
      <c r="CJ691" s="148" t="n"/>
      <c r="CK691" s="148" t="n"/>
      <c r="CL691" s="148" t="n"/>
      <c r="CM691" s="148" t="n"/>
      <c r="CN691" s="148" t="n"/>
      <c r="CO691" s="148" t="n"/>
      <c r="CP691" s="148" t="n"/>
      <c r="CQ691" s="148" t="n"/>
      <c r="CR691" s="148" t="n"/>
      <c r="CS691" s="148" t="n"/>
      <c r="CT691" s="148" t="n"/>
      <c r="CU691" s="148" t="n"/>
      <c r="CV691" s="148" t="n"/>
    </row>
    <row r="692">
      <c r="A692" s="162" t="n"/>
      <c r="B692" s="64" t="n"/>
      <c r="C692" s="129" t="n"/>
      <c r="D692" s="130" t="inlineStr"/>
      <c r="E692" s="150" t="inlineStr"/>
      <c r="F692" s="150" t="inlineStr"/>
      <c r="G692" s="150" t="n"/>
      <c r="H692" s="152" t="n"/>
      <c r="I692" s="152" t="n"/>
      <c r="J692" s="152" t="n"/>
      <c r="K692" s="152" t="n"/>
      <c r="L692" s="152" t="n"/>
      <c r="M692" s="152" t="n"/>
      <c r="N692" s="152" t="n"/>
      <c r="O692" s="152" t="n"/>
      <c r="P692" s="152" t="n"/>
      <c r="Q692" s="152" t="n"/>
      <c r="R692" s="152" t="n"/>
      <c r="S692" s="165" t="n"/>
      <c r="T692" s="152" t="n"/>
      <c r="U692" s="152" t="n"/>
      <c r="V692" s="152" t="n"/>
      <c r="W692" s="152" t="n"/>
      <c r="X692" s="152" t="n"/>
      <c r="Y692" s="152" t="n"/>
      <c r="Z692" s="152" t="n"/>
      <c r="AA692" s="152" t="n"/>
      <c r="AB692" s="152" t="n"/>
      <c r="AC692" s="152" t="n"/>
      <c r="AD692" s="152" t="n"/>
      <c r="AE692" s="152" t="n"/>
      <c r="AF692" s="152" t="n"/>
      <c r="AG692" s="152" t="n"/>
      <c r="AH692" s="152" t="n"/>
      <c r="AI692" s="152" t="n"/>
      <c r="AJ692" s="152" t="n"/>
      <c r="AK692" s="152" t="n"/>
      <c r="AL692" s="152" t="n"/>
      <c r="AM692" s="152" t="n"/>
      <c r="AN692" s="166" t="n"/>
      <c r="AO692" s="155" t="n"/>
      <c r="AP692" s="152" t="n"/>
      <c r="AQ692" s="152" t="n"/>
      <c r="AR692" s="152" t="n"/>
      <c r="AS692" s="152" t="n"/>
      <c r="AT692" s="152" t="n"/>
      <c r="AU692" s="155" t="n"/>
      <c r="AV692" s="152" t="n"/>
      <c r="AW692" s="152" t="n"/>
      <c r="AX692" s="152" t="n"/>
      <c r="AY692" s="152" t="n"/>
      <c r="AZ692" s="152" t="n"/>
      <c r="BA692" s="165" t="n"/>
      <c r="BB692" s="165" t="n"/>
      <c r="BC692" s="152" t="n"/>
      <c r="BD692" s="152" t="n"/>
      <c r="BE692" s="152" t="n"/>
      <c r="BF692" s="152" t="n"/>
      <c r="BG692" s="155" t="n"/>
      <c r="BH692" s="152" t="n"/>
      <c r="BI692" s="152" t="n"/>
      <c r="BJ692" s="152" t="n"/>
      <c r="BK692" s="152" t="n"/>
      <c r="BL692" s="152" t="n"/>
      <c r="BM692" s="152" t="n"/>
      <c r="BN692" s="152" t="n"/>
      <c r="BO692" s="152" t="n"/>
      <c r="BP692" s="155" t="n"/>
      <c r="BQ692" s="152" t="n"/>
      <c r="BR692" s="152" t="n"/>
      <c r="BS692" s="152" t="n"/>
      <c r="BT692" s="152" t="n"/>
      <c r="BU692" s="152" t="n"/>
      <c r="BV692" s="152" t="n"/>
      <c r="BW692" s="152" t="n"/>
      <c r="BX692" s="165" t="n"/>
      <c r="BY692" s="150" t="n"/>
      <c r="BZ692" s="150" t="n"/>
      <c r="CA692" s="150" t="n"/>
      <c r="CB692" s="174" t="n"/>
      <c r="CC692" s="156" t="n"/>
      <c r="CD692" s="156" t="n"/>
      <c r="CE692" s="167">
        <f>IFERROR(__xludf.DUMMYFUNCTION("""COMPUTED_VALUE"""),"")</f>
        <v/>
      </c>
      <c r="CF692" s="158">
        <f>IFERROR(__xludf.DUMMYFUNCTION("""COMPUTED_VALUE"""),"")</f>
        <v/>
      </c>
      <c r="CG692" s="148" t="n"/>
      <c r="CH692" s="148" t="n"/>
      <c r="CI692" s="148" t="n"/>
      <c r="CJ692" s="148" t="n"/>
      <c r="CK692" s="148" t="n"/>
      <c r="CL692" s="148" t="n"/>
      <c r="CM692" s="148" t="n"/>
      <c r="CN692" s="148" t="n"/>
      <c r="CO692" s="148" t="n"/>
      <c r="CP692" s="148" t="n"/>
      <c r="CQ692" s="148" t="n"/>
      <c r="CR692" s="148" t="n"/>
      <c r="CS692" s="148" t="n"/>
      <c r="CT692" s="148" t="n"/>
      <c r="CU692" s="148" t="n"/>
      <c r="CV692" s="148" t="n"/>
    </row>
    <row r="693">
      <c r="A693" s="162" t="n"/>
      <c r="B693" s="64" t="n"/>
      <c r="C693" s="129" t="n"/>
      <c r="D693" s="130" t="inlineStr"/>
      <c r="E693" s="150" t="inlineStr"/>
      <c r="F693" s="150" t="inlineStr"/>
      <c r="G693" s="150" t="n"/>
      <c r="H693" s="152" t="n"/>
      <c r="I693" s="152" t="n"/>
      <c r="J693" s="152" t="n"/>
      <c r="K693" s="152" t="n"/>
      <c r="L693" s="152" t="n"/>
      <c r="M693" s="152" t="n"/>
      <c r="N693" s="152" t="n"/>
      <c r="O693" s="152" t="n"/>
      <c r="P693" s="152" t="n"/>
      <c r="Q693" s="152" t="n"/>
      <c r="R693" s="152" t="n"/>
      <c r="S693" s="165" t="n"/>
      <c r="T693" s="152" t="n"/>
      <c r="U693" s="152" t="n"/>
      <c r="V693" s="152" t="n"/>
      <c r="W693" s="152" t="n"/>
      <c r="X693" s="152" t="n"/>
      <c r="Y693" s="152" t="n"/>
      <c r="Z693" s="152" t="n"/>
      <c r="AA693" s="152" t="n"/>
      <c r="AB693" s="152" t="n"/>
      <c r="AC693" s="152" t="n"/>
      <c r="AD693" s="152" t="n"/>
      <c r="AE693" s="152" t="n"/>
      <c r="AF693" s="152" t="n"/>
      <c r="AG693" s="152" t="n"/>
      <c r="AH693" s="152" t="n"/>
      <c r="AI693" s="152" t="n"/>
      <c r="AJ693" s="152" t="n"/>
      <c r="AK693" s="152" t="n"/>
      <c r="AL693" s="152" t="n"/>
      <c r="AM693" s="152" t="n"/>
      <c r="AN693" s="166" t="n"/>
      <c r="AO693" s="155" t="n"/>
      <c r="AP693" s="152" t="n"/>
      <c r="AQ693" s="152" t="n"/>
      <c r="AR693" s="152" t="n"/>
      <c r="AS693" s="152" t="n"/>
      <c r="AT693" s="152" t="n"/>
      <c r="AU693" s="155" t="n"/>
      <c r="AV693" s="152" t="n"/>
      <c r="AW693" s="152" t="n"/>
      <c r="AX693" s="152" t="n"/>
      <c r="AY693" s="152" t="n"/>
      <c r="AZ693" s="152" t="n"/>
      <c r="BA693" s="165" t="n"/>
      <c r="BB693" s="165" t="n"/>
      <c r="BC693" s="152" t="n"/>
      <c r="BD693" s="152" t="n"/>
      <c r="BE693" s="152" t="n"/>
      <c r="BF693" s="152" t="n"/>
      <c r="BG693" s="155" t="n"/>
      <c r="BH693" s="152" t="n"/>
      <c r="BI693" s="152" t="n"/>
      <c r="BJ693" s="152" t="n"/>
      <c r="BK693" s="152" t="n"/>
      <c r="BL693" s="152" t="n"/>
      <c r="BM693" s="152" t="n"/>
      <c r="BN693" s="152" t="n"/>
      <c r="BO693" s="152" t="n"/>
      <c r="BP693" s="155" t="n"/>
      <c r="BQ693" s="152" t="n"/>
      <c r="BR693" s="152" t="n"/>
      <c r="BS693" s="152" t="n"/>
      <c r="BT693" s="152" t="n"/>
      <c r="BU693" s="152" t="n"/>
      <c r="BV693" s="152" t="n"/>
      <c r="BW693" s="152" t="n"/>
      <c r="BX693" s="165" t="n"/>
      <c r="BY693" s="150" t="n"/>
      <c r="BZ693" s="150" t="n"/>
      <c r="CA693" s="150" t="n"/>
      <c r="CB693" s="174" t="n"/>
      <c r="CC693" s="156" t="n"/>
      <c r="CD693" s="156" t="n"/>
      <c r="CE693" s="167">
        <f>IFERROR(__xludf.DUMMYFUNCTION("""COMPUTED_VALUE"""),"")</f>
        <v/>
      </c>
      <c r="CF693" s="158">
        <f>IFERROR(__xludf.DUMMYFUNCTION("""COMPUTED_VALUE"""),"")</f>
        <v/>
      </c>
      <c r="CG693" s="148" t="n"/>
      <c r="CH693" s="148" t="n"/>
      <c r="CI693" s="148" t="n"/>
      <c r="CJ693" s="148" t="n"/>
      <c r="CK693" s="148" t="n"/>
      <c r="CL693" s="148" t="n"/>
      <c r="CM693" s="148" t="n"/>
      <c r="CN693" s="148" t="n"/>
      <c r="CO693" s="148" t="n"/>
      <c r="CP693" s="148" t="n"/>
      <c r="CQ693" s="148" t="n"/>
      <c r="CR693" s="148" t="n"/>
      <c r="CS693" s="148" t="n"/>
      <c r="CT693" s="148" t="n"/>
      <c r="CU693" s="148" t="n"/>
      <c r="CV693" s="148" t="n"/>
    </row>
    <row r="694">
      <c r="A694" s="162" t="n"/>
      <c r="B694" s="64" t="n"/>
      <c r="C694" s="129" t="n"/>
      <c r="D694" s="130" t="inlineStr"/>
      <c r="E694" s="150" t="inlineStr"/>
      <c r="F694" s="150" t="inlineStr"/>
      <c r="G694" s="150" t="n"/>
      <c r="H694" s="152" t="n"/>
      <c r="I694" s="152" t="n"/>
      <c r="J694" s="152" t="n"/>
      <c r="K694" s="152" t="n"/>
      <c r="L694" s="152" t="n"/>
      <c r="M694" s="152" t="n"/>
      <c r="N694" s="152" t="n"/>
      <c r="O694" s="152" t="n"/>
      <c r="P694" s="152" t="n"/>
      <c r="Q694" s="152" t="n"/>
      <c r="R694" s="152" t="n"/>
      <c r="S694" s="165" t="n"/>
      <c r="T694" s="152" t="n"/>
      <c r="U694" s="152" t="n"/>
      <c r="V694" s="152" t="n"/>
      <c r="W694" s="152" t="n"/>
      <c r="X694" s="152" t="n"/>
      <c r="Y694" s="152" t="n"/>
      <c r="Z694" s="152" t="n"/>
      <c r="AA694" s="152" t="n"/>
      <c r="AB694" s="152" t="n"/>
      <c r="AC694" s="152" t="n"/>
      <c r="AD694" s="152" t="n"/>
      <c r="AE694" s="152" t="n"/>
      <c r="AF694" s="152" t="n"/>
      <c r="AG694" s="152" t="n"/>
      <c r="AH694" s="152" t="n"/>
      <c r="AI694" s="152" t="n"/>
      <c r="AJ694" s="152" t="n"/>
      <c r="AK694" s="152" t="n"/>
      <c r="AL694" s="152" t="n"/>
      <c r="AM694" s="152" t="n"/>
      <c r="AN694" s="166" t="n"/>
      <c r="AO694" s="155" t="n"/>
      <c r="AP694" s="152" t="n"/>
      <c r="AQ694" s="152" t="n"/>
      <c r="AR694" s="152" t="n"/>
      <c r="AS694" s="152" t="n"/>
      <c r="AT694" s="152" t="n"/>
      <c r="AU694" s="155" t="n"/>
      <c r="AV694" s="152" t="n"/>
      <c r="AW694" s="152" t="n"/>
      <c r="AX694" s="152" t="n"/>
      <c r="AY694" s="152" t="n"/>
      <c r="AZ694" s="152" t="n"/>
      <c r="BA694" s="165" t="n"/>
      <c r="BB694" s="165" t="n"/>
      <c r="BC694" s="152" t="n"/>
      <c r="BD694" s="152" t="n"/>
      <c r="BE694" s="152" t="n"/>
      <c r="BF694" s="152" t="n"/>
      <c r="BG694" s="155" t="n"/>
      <c r="BH694" s="152" t="n"/>
      <c r="BI694" s="152" t="n"/>
      <c r="BJ694" s="152" t="n"/>
      <c r="BK694" s="152" t="n"/>
      <c r="BL694" s="152" t="n"/>
      <c r="BM694" s="152" t="n"/>
      <c r="BN694" s="152" t="n"/>
      <c r="BO694" s="152" t="n"/>
      <c r="BP694" s="155" t="n"/>
      <c r="BQ694" s="152" t="n"/>
      <c r="BR694" s="152" t="n"/>
      <c r="BS694" s="152" t="n"/>
      <c r="BT694" s="152" t="n"/>
      <c r="BU694" s="152" t="n"/>
      <c r="BV694" s="152" t="n"/>
      <c r="BW694" s="152" t="n"/>
      <c r="BX694" s="165" t="n"/>
      <c r="BY694" s="150" t="n"/>
      <c r="BZ694" s="150" t="n"/>
      <c r="CA694" s="150" t="n"/>
      <c r="CB694" s="174" t="n"/>
      <c r="CC694" s="156" t="n"/>
      <c r="CD694" s="156" t="n"/>
      <c r="CE694" s="167">
        <f>IFERROR(__xludf.DUMMYFUNCTION("""COMPUTED_VALUE"""),"")</f>
        <v/>
      </c>
      <c r="CF694" s="158">
        <f>IFERROR(__xludf.DUMMYFUNCTION("""COMPUTED_VALUE"""),"")</f>
        <v/>
      </c>
      <c r="CG694" s="148" t="n"/>
      <c r="CH694" s="148" t="n"/>
      <c r="CI694" s="148" t="n"/>
      <c r="CJ694" s="148" t="n"/>
      <c r="CK694" s="148" t="n"/>
      <c r="CL694" s="148" t="n"/>
      <c r="CM694" s="148" t="n"/>
      <c r="CN694" s="148" t="n"/>
      <c r="CO694" s="148" t="n"/>
      <c r="CP694" s="148" t="n"/>
      <c r="CQ694" s="148" t="n"/>
      <c r="CR694" s="148" t="n"/>
      <c r="CS694" s="148" t="n"/>
      <c r="CT694" s="148" t="n"/>
      <c r="CU694" s="148" t="n"/>
      <c r="CV694" s="148" t="n"/>
    </row>
    <row r="695">
      <c r="A695" s="162" t="n"/>
      <c r="B695" s="64" t="n"/>
      <c r="C695" s="129" t="n"/>
      <c r="D695" s="130" t="inlineStr"/>
      <c r="E695" s="150" t="inlineStr"/>
      <c r="F695" s="150" t="inlineStr"/>
      <c r="G695" s="150" t="n"/>
      <c r="H695" s="152" t="n"/>
      <c r="I695" s="152" t="n"/>
      <c r="J695" s="152" t="n"/>
      <c r="K695" s="152" t="n"/>
      <c r="L695" s="152" t="n"/>
      <c r="M695" s="152" t="n"/>
      <c r="N695" s="152" t="n"/>
      <c r="O695" s="152" t="n"/>
      <c r="P695" s="152" t="n"/>
      <c r="Q695" s="152" t="n"/>
      <c r="R695" s="152" t="n"/>
      <c r="S695" s="165" t="n"/>
      <c r="T695" s="152" t="n"/>
      <c r="U695" s="152" t="n"/>
      <c r="V695" s="152" t="n"/>
      <c r="W695" s="152" t="n"/>
      <c r="X695" s="152" t="n"/>
      <c r="Y695" s="152" t="n"/>
      <c r="Z695" s="152" t="n"/>
      <c r="AA695" s="152" t="n"/>
      <c r="AB695" s="152" t="n"/>
      <c r="AC695" s="152" t="n"/>
      <c r="AD695" s="152" t="n"/>
      <c r="AE695" s="152" t="n"/>
      <c r="AF695" s="152" t="n"/>
      <c r="AG695" s="152" t="n"/>
      <c r="AH695" s="152" t="n"/>
      <c r="AI695" s="152" t="n"/>
      <c r="AJ695" s="152" t="n"/>
      <c r="AK695" s="152" t="n"/>
      <c r="AL695" s="152" t="n"/>
      <c r="AM695" s="152" t="n"/>
      <c r="AN695" s="166" t="n"/>
      <c r="AO695" s="155" t="n"/>
      <c r="AP695" s="152" t="n"/>
      <c r="AQ695" s="152" t="n"/>
      <c r="AR695" s="152" t="n"/>
      <c r="AS695" s="152" t="n"/>
      <c r="AT695" s="152" t="n"/>
      <c r="AU695" s="155" t="n"/>
      <c r="AV695" s="152" t="n"/>
      <c r="AW695" s="152" t="n"/>
      <c r="AX695" s="152" t="n"/>
      <c r="AY695" s="152" t="n"/>
      <c r="AZ695" s="152" t="n"/>
      <c r="BA695" s="165" t="n"/>
      <c r="BB695" s="165" t="n"/>
      <c r="BC695" s="152" t="n"/>
      <c r="BD695" s="152" t="n"/>
      <c r="BE695" s="152" t="n"/>
      <c r="BF695" s="152" t="n"/>
      <c r="BG695" s="155" t="n"/>
      <c r="BH695" s="152" t="n"/>
      <c r="BI695" s="152" t="n"/>
      <c r="BJ695" s="152" t="n"/>
      <c r="BK695" s="152" t="n"/>
      <c r="BL695" s="152" t="n"/>
      <c r="BM695" s="152" t="n"/>
      <c r="BN695" s="152" t="n"/>
      <c r="BO695" s="152" t="n"/>
      <c r="BP695" s="155" t="n"/>
      <c r="BQ695" s="152" t="n"/>
      <c r="BR695" s="152" t="n"/>
      <c r="BS695" s="152" t="n"/>
      <c r="BT695" s="152" t="n"/>
      <c r="BU695" s="152" t="n"/>
      <c r="BV695" s="152" t="n"/>
      <c r="BW695" s="152" t="n"/>
      <c r="BX695" s="165" t="n"/>
      <c r="BY695" s="150" t="n"/>
      <c r="BZ695" s="150" t="n"/>
      <c r="CA695" s="150" t="n"/>
      <c r="CB695" s="174" t="n"/>
      <c r="CC695" s="156" t="n"/>
      <c r="CD695" s="156" t="n"/>
      <c r="CE695" s="167">
        <f>IFERROR(__xludf.DUMMYFUNCTION("""COMPUTED_VALUE"""),"")</f>
        <v/>
      </c>
      <c r="CF695" s="158">
        <f>IFERROR(__xludf.DUMMYFUNCTION("""COMPUTED_VALUE"""),"")</f>
        <v/>
      </c>
      <c r="CG695" s="148" t="n"/>
      <c r="CH695" s="148" t="n"/>
      <c r="CI695" s="148" t="n"/>
      <c r="CJ695" s="148" t="n"/>
      <c r="CK695" s="148" t="n"/>
      <c r="CL695" s="148" t="n"/>
      <c r="CM695" s="148" t="n"/>
      <c r="CN695" s="148" t="n"/>
      <c r="CO695" s="148" t="n"/>
      <c r="CP695" s="148" t="n"/>
      <c r="CQ695" s="148" t="n"/>
      <c r="CR695" s="148" t="n"/>
      <c r="CS695" s="148" t="n"/>
      <c r="CT695" s="148" t="n"/>
      <c r="CU695" s="148" t="n"/>
      <c r="CV695" s="148" t="n"/>
    </row>
    <row r="696">
      <c r="A696" s="162" t="n"/>
      <c r="B696" s="64" t="n"/>
      <c r="C696" s="129" t="n"/>
      <c r="D696" s="130" t="inlineStr"/>
      <c r="E696" s="150" t="inlineStr"/>
      <c r="F696" s="150" t="inlineStr"/>
      <c r="G696" s="150" t="n"/>
      <c r="H696" s="152" t="n"/>
      <c r="I696" s="152" t="n"/>
      <c r="J696" s="152" t="n"/>
      <c r="K696" s="152" t="n"/>
      <c r="L696" s="152" t="n"/>
      <c r="M696" s="152" t="n"/>
      <c r="N696" s="152" t="n"/>
      <c r="O696" s="152" t="n"/>
      <c r="P696" s="152" t="n"/>
      <c r="Q696" s="152" t="n"/>
      <c r="R696" s="152" t="n"/>
      <c r="S696" s="165" t="n"/>
      <c r="T696" s="152" t="n"/>
      <c r="U696" s="152" t="n"/>
      <c r="V696" s="152" t="n"/>
      <c r="W696" s="152" t="n"/>
      <c r="X696" s="152" t="n"/>
      <c r="Y696" s="152" t="n"/>
      <c r="Z696" s="152" t="n"/>
      <c r="AA696" s="152" t="n"/>
      <c r="AB696" s="152" t="n"/>
      <c r="AC696" s="152" t="n"/>
      <c r="AD696" s="152" t="n"/>
      <c r="AE696" s="152" t="n"/>
      <c r="AF696" s="152" t="n"/>
      <c r="AG696" s="152" t="n"/>
      <c r="AH696" s="152" t="n"/>
      <c r="AI696" s="152" t="n"/>
      <c r="AJ696" s="152" t="n"/>
      <c r="AK696" s="152" t="n"/>
      <c r="AL696" s="152" t="n"/>
      <c r="AM696" s="152" t="n"/>
      <c r="AN696" s="166" t="n"/>
      <c r="AO696" s="155" t="n"/>
      <c r="AP696" s="152" t="n"/>
      <c r="AQ696" s="152" t="n"/>
      <c r="AR696" s="152" t="n"/>
      <c r="AS696" s="152" t="n"/>
      <c r="AT696" s="152" t="n"/>
      <c r="AU696" s="155" t="n"/>
      <c r="AV696" s="152" t="n"/>
      <c r="AW696" s="152" t="n"/>
      <c r="AX696" s="152" t="n"/>
      <c r="AY696" s="152" t="n"/>
      <c r="AZ696" s="152" t="n"/>
      <c r="BA696" s="165" t="n"/>
      <c r="BB696" s="165" t="n"/>
      <c r="BC696" s="152" t="n"/>
      <c r="BD696" s="152" t="n"/>
      <c r="BE696" s="152" t="n"/>
      <c r="BF696" s="152" t="n"/>
      <c r="BG696" s="155" t="n"/>
      <c r="BH696" s="152" t="n"/>
      <c r="BI696" s="152" t="n"/>
      <c r="BJ696" s="152" t="n"/>
      <c r="BK696" s="152" t="n"/>
      <c r="BL696" s="152" t="n"/>
      <c r="BM696" s="152" t="n"/>
      <c r="BN696" s="152" t="n"/>
      <c r="BO696" s="152" t="n"/>
      <c r="BP696" s="155" t="n"/>
      <c r="BQ696" s="152" t="n"/>
      <c r="BR696" s="152" t="n"/>
      <c r="BS696" s="152" t="n"/>
      <c r="BT696" s="152" t="n"/>
      <c r="BU696" s="152" t="n"/>
      <c r="BV696" s="152" t="n"/>
      <c r="BW696" s="152" t="n"/>
      <c r="BX696" s="165" t="n"/>
      <c r="BY696" s="150" t="n"/>
      <c r="BZ696" s="150" t="n"/>
      <c r="CA696" s="150" t="n"/>
      <c r="CB696" s="174" t="n"/>
      <c r="CC696" s="156" t="n"/>
      <c r="CD696" s="156" t="n"/>
      <c r="CE696" s="167">
        <f>IFERROR(__xludf.DUMMYFUNCTION("""COMPUTED_VALUE"""),"")</f>
        <v/>
      </c>
      <c r="CF696" s="158">
        <f>IFERROR(__xludf.DUMMYFUNCTION("""COMPUTED_VALUE"""),"")</f>
        <v/>
      </c>
      <c r="CG696" s="148" t="n"/>
      <c r="CH696" s="148" t="n"/>
      <c r="CI696" s="148" t="n"/>
      <c r="CJ696" s="148" t="n"/>
      <c r="CK696" s="148" t="n"/>
      <c r="CL696" s="148" t="n"/>
      <c r="CM696" s="148" t="n"/>
      <c r="CN696" s="148" t="n"/>
      <c r="CO696" s="148" t="n"/>
      <c r="CP696" s="148" t="n"/>
      <c r="CQ696" s="148" t="n"/>
      <c r="CR696" s="148" t="n"/>
      <c r="CS696" s="148" t="n"/>
      <c r="CT696" s="148" t="n"/>
      <c r="CU696" s="148" t="n"/>
      <c r="CV696" s="148" t="n"/>
    </row>
    <row r="697">
      <c r="A697" s="162" t="n"/>
      <c r="B697" s="64" t="n"/>
      <c r="C697" s="129" t="n"/>
      <c r="D697" s="130" t="inlineStr"/>
      <c r="E697" s="150" t="inlineStr"/>
      <c r="F697" s="150" t="inlineStr"/>
      <c r="G697" s="150" t="n"/>
      <c r="H697" s="152" t="n"/>
      <c r="I697" s="152" t="n"/>
      <c r="J697" s="152" t="n"/>
      <c r="K697" s="152" t="n"/>
      <c r="L697" s="152" t="n"/>
      <c r="M697" s="152" t="n"/>
      <c r="N697" s="152" t="n"/>
      <c r="O697" s="152" t="n"/>
      <c r="P697" s="152" t="n"/>
      <c r="Q697" s="152" t="n"/>
      <c r="R697" s="152" t="n"/>
      <c r="S697" s="165" t="n"/>
      <c r="T697" s="152" t="n"/>
      <c r="U697" s="152" t="n"/>
      <c r="V697" s="152" t="n"/>
      <c r="W697" s="152" t="n"/>
      <c r="X697" s="152" t="n"/>
      <c r="Y697" s="152" t="n"/>
      <c r="Z697" s="152" t="n"/>
      <c r="AA697" s="152" t="n"/>
      <c r="AB697" s="152" t="n"/>
      <c r="AC697" s="152" t="n"/>
      <c r="AD697" s="152" t="n"/>
      <c r="AE697" s="152" t="n"/>
      <c r="AF697" s="152" t="n"/>
      <c r="AG697" s="152" t="n"/>
      <c r="AH697" s="152" t="n"/>
      <c r="AI697" s="152" t="n"/>
      <c r="AJ697" s="152" t="n"/>
      <c r="AK697" s="152" t="n"/>
      <c r="AL697" s="152" t="n"/>
      <c r="AM697" s="152" t="n"/>
      <c r="AN697" s="166" t="n"/>
      <c r="AO697" s="155" t="n"/>
      <c r="AP697" s="152" t="n"/>
      <c r="AQ697" s="152" t="n"/>
      <c r="AR697" s="152" t="n"/>
      <c r="AS697" s="152" t="n"/>
      <c r="AT697" s="152" t="n"/>
      <c r="AU697" s="155" t="n"/>
      <c r="AV697" s="152" t="n"/>
      <c r="AW697" s="152" t="n"/>
      <c r="AX697" s="152" t="n"/>
      <c r="AY697" s="152" t="n"/>
      <c r="AZ697" s="152" t="n"/>
      <c r="BA697" s="165" t="n"/>
      <c r="BB697" s="165" t="n"/>
      <c r="BC697" s="152" t="n"/>
      <c r="BD697" s="152" t="n"/>
      <c r="BE697" s="152" t="n"/>
      <c r="BF697" s="152" t="n"/>
      <c r="BG697" s="155" t="n"/>
      <c r="BH697" s="152" t="n"/>
      <c r="BI697" s="152" t="n"/>
      <c r="BJ697" s="152" t="n"/>
      <c r="BK697" s="152" t="n"/>
      <c r="BL697" s="152" t="n"/>
      <c r="BM697" s="152" t="n"/>
      <c r="BN697" s="152" t="n"/>
      <c r="BO697" s="152" t="n"/>
      <c r="BP697" s="155" t="n"/>
      <c r="BQ697" s="152" t="n"/>
      <c r="BR697" s="152" t="n"/>
      <c r="BS697" s="152" t="n"/>
      <c r="BT697" s="152" t="n"/>
      <c r="BU697" s="152" t="n"/>
      <c r="BV697" s="152" t="n"/>
      <c r="BW697" s="152" t="n"/>
      <c r="BX697" s="165" t="n"/>
      <c r="BY697" s="150" t="n"/>
      <c r="BZ697" s="150" t="n"/>
      <c r="CA697" s="150" t="n"/>
      <c r="CB697" s="174" t="n"/>
      <c r="CC697" s="156" t="n"/>
      <c r="CD697" s="156" t="n"/>
      <c r="CE697" s="167">
        <f>IFERROR(__xludf.DUMMYFUNCTION("""COMPUTED_VALUE"""),"")</f>
        <v/>
      </c>
      <c r="CF697" s="158">
        <f>IFERROR(__xludf.DUMMYFUNCTION("""COMPUTED_VALUE"""),"")</f>
        <v/>
      </c>
      <c r="CG697" s="148" t="n"/>
      <c r="CH697" s="148" t="n"/>
      <c r="CI697" s="148" t="n"/>
      <c r="CJ697" s="148" t="n"/>
      <c r="CK697" s="148" t="n"/>
      <c r="CL697" s="148" t="n"/>
      <c r="CM697" s="148" t="n"/>
      <c r="CN697" s="148" t="n"/>
      <c r="CO697" s="148" t="n"/>
      <c r="CP697" s="148" t="n"/>
      <c r="CQ697" s="148" t="n"/>
      <c r="CR697" s="148" t="n"/>
      <c r="CS697" s="148" t="n"/>
      <c r="CT697" s="148" t="n"/>
      <c r="CU697" s="148" t="n"/>
      <c r="CV697" s="148" t="n"/>
    </row>
    <row r="698">
      <c r="A698" s="162" t="n"/>
      <c r="B698" s="64" t="n"/>
      <c r="C698" s="129" t="n"/>
      <c r="D698" s="130" t="inlineStr"/>
      <c r="E698" s="150" t="inlineStr"/>
      <c r="F698" s="150" t="inlineStr"/>
      <c r="G698" s="150" t="n"/>
      <c r="H698" s="152" t="n"/>
      <c r="I698" s="152" t="n"/>
      <c r="J698" s="152" t="n"/>
      <c r="K698" s="152" t="n"/>
      <c r="L698" s="152" t="n"/>
      <c r="M698" s="152" t="n"/>
      <c r="N698" s="152" t="n"/>
      <c r="O698" s="152" t="n"/>
      <c r="P698" s="152" t="n"/>
      <c r="Q698" s="152" t="n"/>
      <c r="R698" s="152" t="n"/>
      <c r="S698" s="165" t="n"/>
      <c r="T698" s="152" t="n"/>
      <c r="U698" s="152" t="n"/>
      <c r="V698" s="152" t="n"/>
      <c r="W698" s="152" t="n"/>
      <c r="X698" s="152" t="n"/>
      <c r="Y698" s="152" t="n"/>
      <c r="Z698" s="152" t="n"/>
      <c r="AA698" s="152" t="n"/>
      <c r="AB698" s="152" t="n"/>
      <c r="AC698" s="152" t="n"/>
      <c r="AD698" s="152" t="n"/>
      <c r="AE698" s="152" t="n"/>
      <c r="AF698" s="152" t="n"/>
      <c r="AG698" s="152" t="n"/>
      <c r="AH698" s="152" t="n"/>
      <c r="AI698" s="152" t="n"/>
      <c r="AJ698" s="152" t="n"/>
      <c r="AK698" s="152" t="n"/>
      <c r="AL698" s="152" t="n"/>
      <c r="AM698" s="152" t="n"/>
      <c r="AN698" s="166" t="n"/>
      <c r="AO698" s="155" t="n"/>
      <c r="AP698" s="152" t="n"/>
      <c r="AQ698" s="152" t="n"/>
      <c r="AR698" s="152" t="n"/>
      <c r="AS698" s="152" t="n"/>
      <c r="AT698" s="152" t="n"/>
      <c r="AU698" s="155" t="n"/>
      <c r="AV698" s="152" t="n"/>
      <c r="AW698" s="152" t="n"/>
      <c r="AX698" s="152" t="n"/>
      <c r="AY698" s="152" t="n"/>
      <c r="AZ698" s="152" t="n"/>
      <c r="BA698" s="165" t="n"/>
      <c r="BB698" s="165" t="n"/>
      <c r="BC698" s="152" t="n"/>
      <c r="BD698" s="152" t="n"/>
      <c r="BE698" s="152" t="n"/>
      <c r="BF698" s="152" t="n"/>
      <c r="BG698" s="155" t="n"/>
      <c r="BH698" s="152" t="n"/>
      <c r="BI698" s="152" t="n"/>
      <c r="BJ698" s="152" t="n"/>
      <c r="BK698" s="152" t="n"/>
      <c r="BL698" s="152" t="n"/>
      <c r="BM698" s="152" t="n"/>
      <c r="BN698" s="152" t="n"/>
      <c r="BO698" s="152" t="n"/>
      <c r="BP698" s="155" t="n"/>
      <c r="BQ698" s="152" t="n"/>
      <c r="BR698" s="152" t="n"/>
      <c r="BS698" s="152" t="n"/>
      <c r="BT698" s="152" t="n"/>
      <c r="BU698" s="152" t="n"/>
      <c r="BV698" s="152" t="n"/>
      <c r="BW698" s="152" t="n"/>
      <c r="BX698" s="165" t="n"/>
      <c r="BY698" s="150" t="n"/>
      <c r="BZ698" s="150" t="n"/>
      <c r="CA698" s="150" t="n"/>
      <c r="CB698" s="174" t="n"/>
      <c r="CC698" s="156" t="n"/>
      <c r="CD698" s="156" t="n"/>
      <c r="CE698" s="167">
        <f>IFERROR(__xludf.DUMMYFUNCTION("""COMPUTED_VALUE"""),"")</f>
        <v/>
      </c>
      <c r="CF698" s="158">
        <f>IFERROR(__xludf.DUMMYFUNCTION("""COMPUTED_VALUE"""),"")</f>
        <v/>
      </c>
      <c r="CG698" s="148" t="n"/>
      <c r="CH698" s="148" t="n"/>
      <c r="CI698" s="148" t="n"/>
      <c r="CJ698" s="148" t="n"/>
      <c r="CK698" s="148" t="n"/>
      <c r="CL698" s="148" t="n"/>
      <c r="CM698" s="148" t="n"/>
      <c r="CN698" s="148" t="n"/>
      <c r="CO698" s="148" t="n"/>
      <c r="CP698" s="148" t="n"/>
      <c r="CQ698" s="148" t="n"/>
      <c r="CR698" s="148" t="n"/>
      <c r="CS698" s="148" t="n"/>
      <c r="CT698" s="148" t="n"/>
      <c r="CU698" s="148" t="n"/>
      <c r="CV698" s="148" t="n"/>
    </row>
    <row r="699">
      <c r="A699" s="162" t="n"/>
      <c r="B699" s="64" t="n"/>
      <c r="C699" s="129" t="n"/>
      <c r="D699" s="130" t="inlineStr"/>
      <c r="E699" s="150" t="inlineStr"/>
      <c r="F699" s="150" t="inlineStr"/>
      <c r="G699" s="150" t="n"/>
      <c r="H699" s="152" t="n"/>
      <c r="I699" s="152" t="n"/>
      <c r="J699" s="152" t="n"/>
      <c r="K699" s="152" t="n"/>
      <c r="L699" s="152" t="n"/>
      <c r="M699" s="152" t="n"/>
      <c r="N699" s="152" t="n"/>
      <c r="O699" s="152" t="n"/>
      <c r="P699" s="152" t="n"/>
      <c r="Q699" s="152" t="n"/>
      <c r="R699" s="152" t="n"/>
      <c r="S699" s="165" t="n"/>
      <c r="T699" s="152" t="n"/>
      <c r="U699" s="152" t="n"/>
      <c r="V699" s="152" t="n"/>
      <c r="W699" s="152" t="n"/>
      <c r="X699" s="152" t="n"/>
      <c r="Y699" s="152" t="n"/>
      <c r="Z699" s="152" t="n"/>
      <c r="AA699" s="152" t="n"/>
      <c r="AB699" s="152" t="n"/>
      <c r="AC699" s="152" t="n"/>
      <c r="AD699" s="152" t="n"/>
      <c r="AE699" s="152" t="n"/>
      <c r="AF699" s="152" t="n"/>
      <c r="AG699" s="152" t="n"/>
      <c r="AH699" s="152" t="n"/>
      <c r="AI699" s="152" t="n"/>
      <c r="AJ699" s="152" t="n"/>
      <c r="AK699" s="152" t="n"/>
      <c r="AL699" s="152" t="n"/>
      <c r="AM699" s="152" t="n"/>
      <c r="AN699" s="166" t="n"/>
      <c r="AO699" s="155" t="n"/>
      <c r="AP699" s="152" t="n"/>
      <c r="AQ699" s="152" t="n"/>
      <c r="AR699" s="152" t="n"/>
      <c r="AS699" s="152" t="n"/>
      <c r="AT699" s="152" t="n"/>
      <c r="AU699" s="155" t="n"/>
      <c r="AV699" s="152" t="n"/>
      <c r="AW699" s="152" t="n"/>
      <c r="AX699" s="152" t="n"/>
      <c r="AY699" s="152" t="n"/>
      <c r="AZ699" s="152" t="n"/>
      <c r="BA699" s="165" t="n"/>
      <c r="BB699" s="165" t="n"/>
      <c r="BC699" s="152" t="n"/>
      <c r="BD699" s="152" t="n"/>
      <c r="BE699" s="152" t="n"/>
      <c r="BF699" s="152" t="n"/>
      <c r="BG699" s="155" t="n"/>
      <c r="BH699" s="152" t="n"/>
      <c r="BI699" s="152" t="n"/>
      <c r="BJ699" s="152" t="n"/>
      <c r="BK699" s="152" t="n"/>
      <c r="BL699" s="152" t="n"/>
      <c r="BM699" s="152" t="n"/>
      <c r="BN699" s="152" t="n"/>
      <c r="BO699" s="152" t="n"/>
      <c r="BP699" s="155" t="n"/>
      <c r="BQ699" s="152" t="n"/>
      <c r="BR699" s="152" t="n"/>
      <c r="BS699" s="152" t="n"/>
      <c r="BT699" s="152" t="n"/>
      <c r="BU699" s="152" t="n"/>
      <c r="BV699" s="152" t="n"/>
      <c r="BW699" s="152" t="n"/>
      <c r="BX699" s="165" t="n"/>
      <c r="BY699" s="150" t="n"/>
      <c r="BZ699" s="150" t="n"/>
      <c r="CA699" s="150" t="n"/>
      <c r="CB699" s="174" t="n"/>
      <c r="CC699" s="156" t="n"/>
      <c r="CD699" s="156" t="n"/>
      <c r="CE699" s="167">
        <f>IFERROR(__xludf.DUMMYFUNCTION("""COMPUTED_VALUE"""),"")</f>
        <v/>
      </c>
      <c r="CF699" s="158">
        <f>IFERROR(__xludf.DUMMYFUNCTION("""COMPUTED_VALUE"""),"")</f>
        <v/>
      </c>
      <c r="CG699" s="148" t="n"/>
      <c r="CH699" s="148" t="n"/>
      <c r="CI699" s="148" t="n"/>
      <c r="CJ699" s="148" t="n"/>
      <c r="CK699" s="148" t="n"/>
      <c r="CL699" s="148" t="n"/>
      <c r="CM699" s="148" t="n"/>
      <c r="CN699" s="148" t="n"/>
      <c r="CO699" s="148" t="n"/>
      <c r="CP699" s="148" t="n"/>
      <c r="CQ699" s="148" t="n"/>
      <c r="CR699" s="148" t="n"/>
      <c r="CS699" s="148" t="n"/>
      <c r="CT699" s="148" t="n"/>
      <c r="CU699" s="148" t="n"/>
      <c r="CV699" s="148" t="n"/>
    </row>
    <row r="700">
      <c r="A700" s="162" t="n"/>
      <c r="B700" s="64" t="n"/>
      <c r="C700" s="129" t="n"/>
      <c r="D700" s="130" t="inlineStr"/>
      <c r="E700" s="150" t="inlineStr"/>
      <c r="F700" s="150" t="inlineStr"/>
      <c r="G700" s="150" t="n"/>
      <c r="H700" s="152" t="n"/>
      <c r="I700" s="152" t="n"/>
      <c r="J700" s="152" t="n"/>
      <c r="K700" s="152" t="n"/>
      <c r="L700" s="152" t="n"/>
      <c r="M700" s="152" t="n"/>
      <c r="N700" s="152" t="n"/>
      <c r="O700" s="152" t="n"/>
      <c r="P700" s="152" t="n"/>
      <c r="Q700" s="152" t="n"/>
      <c r="R700" s="152" t="n"/>
      <c r="S700" s="165" t="n"/>
      <c r="T700" s="152" t="n"/>
      <c r="U700" s="152" t="n"/>
      <c r="V700" s="152" t="n"/>
      <c r="W700" s="152" t="n"/>
      <c r="X700" s="152" t="n"/>
      <c r="Y700" s="152" t="n"/>
      <c r="Z700" s="152" t="n"/>
      <c r="AA700" s="152" t="n"/>
      <c r="AB700" s="152" t="n"/>
      <c r="AC700" s="152" t="n"/>
      <c r="AD700" s="152" t="n"/>
      <c r="AE700" s="152" t="n"/>
      <c r="AF700" s="152" t="n"/>
      <c r="AG700" s="152" t="n"/>
      <c r="AH700" s="152" t="n"/>
      <c r="AI700" s="152" t="n"/>
      <c r="AJ700" s="152" t="n"/>
      <c r="AK700" s="152" t="n"/>
      <c r="AL700" s="152" t="n"/>
      <c r="AM700" s="152" t="n"/>
      <c r="AN700" s="166" t="n"/>
      <c r="AO700" s="155" t="n"/>
      <c r="AP700" s="152" t="n"/>
      <c r="AQ700" s="152" t="n"/>
      <c r="AR700" s="152" t="n"/>
      <c r="AS700" s="152" t="n"/>
      <c r="AT700" s="152" t="n"/>
      <c r="AU700" s="155" t="n"/>
      <c r="AV700" s="152" t="n"/>
      <c r="AW700" s="152" t="n"/>
      <c r="AX700" s="152" t="n"/>
      <c r="AY700" s="152" t="n"/>
      <c r="AZ700" s="152" t="n"/>
      <c r="BA700" s="165" t="n"/>
      <c r="BB700" s="165" t="n"/>
      <c r="BC700" s="152" t="n"/>
      <c r="BD700" s="152" t="n"/>
      <c r="BE700" s="152" t="n"/>
      <c r="BF700" s="152" t="n"/>
      <c r="BG700" s="155" t="n"/>
      <c r="BH700" s="152" t="n"/>
      <c r="BI700" s="152" t="n"/>
      <c r="BJ700" s="152" t="n"/>
      <c r="BK700" s="152" t="n"/>
      <c r="BL700" s="152" t="n"/>
      <c r="BM700" s="152" t="n"/>
      <c r="BN700" s="152" t="n"/>
      <c r="BO700" s="152" t="n"/>
      <c r="BP700" s="155" t="n"/>
      <c r="BQ700" s="152" t="n"/>
      <c r="BR700" s="152" t="n"/>
      <c r="BS700" s="152" t="n"/>
      <c r="BT700" s="152" t="n"/>
      <c r="BU700" s="152" t="n"/>
      <c r="BV700" s="152" t="n"/>
      <c r="BW700" s="152" t="n"/>
      <c r="BX700" s="165" t="n"/>
      <c r="BY700" s="150" t="n"/>
      <c r="BZ700" s="150" t="n"/>
      <c r="CA700" s="150" t="n"/>
      <c r="CB700" s="174" t="n"/>
      <c r="CC700" s="156" t="n"/>
      <c r="CD700" s="156" t="n"/>
      <c r="CE700" s="167">
        <f>IFERROR(__xludf.DUMMYFUNCTION("""COMPUTED_VALUE"""),"")</f>
        <v/>
      </c>
      <c r="CF700" s="158">
        <f>IFERROR(__xludf.DUMMYFUNCTION("""COMPUTED_VALUE"""),"")</f>
        <v/>
      </c>
      <c r="CG700" s="148" t="n"/>
      <c r="CH700" s="148" t="n"/>
      <c r="CI700" s="148" t="n"/>
      <c r="CJ700" s="148" t="n"/>
      <c r="CK700" s="148" t="n"/>
      <c r="CL700" s="148" t="n"/>
      <c r="CM700" s="148" t="n"/>
      <c r="CN700" s="148" t="n"/>
      <c r="CO700" s="148" t="n"/>
      <c r="CP700" s="148" t="n"/>
      <c r="CQ700" s="148" t="n"/>
      <c r="CR700" s="148" t="n"/>
      <c r="CS700" s="148" t="n"/>
      <c r="CT700" s="148" t="n"/>
      <c r="CU700" s="148" t="n"/>
      <c r="CV700" s="148" t="n"/>
    </row>
    <row r="701">
      <c r="A701" s="162" t="n"/>
      <c r="B701" s="64" t="n"/>
      <c r="C701" s="129" t="n"/>
      <c r="D701" s="130" t="inlineStr"/>
      <c r="E701" s="150" t="inlineStr"/>
      <c r="F701" s="150" t="inlineStr"/>
      <c r="G701" s="150" t="n"/>
      <c r="H701" s="152" t="n"/>
      <c r="I701" s="152" t="n"/>
      <c r="J701" s="152" t="n"/>
      <c r="K701" s="152" t="n"/>
      <c r="L701" s="152" t="n"/>
      <c r="M701" s="152" t="n"/>
      <c r="N701" s="152" t="n"/>
      <c r="O701" s="152" t="n"/>
      <c r="P701" s="152" t="n"/>
      <c r="Q701" s="152" t="n"/>
      <c r="R701" s="152" t="n"/>
      <c r="S701" s="165" t="n"/>
      <c r="T701" s="152" t="n"/>
      <c r="U701" s="152" t="n"/>
      <c r="V701" s="152" t="n"/>
      <c r="W701" s="152" t="n"/>
      <c r="X701" s="152" t="n"/>
      <c r="Y701" s="152" t="n"/>
      <c r="Z701" s="152" t="n"/>
      <c r="AA701" s="152" t="n"/>
      <c r="AB701" s="152" t="n"/>
      <c r="AC701" s="152" t="n"/>
      <c r="AD701" s="152" t="n"/>
      <c r="AE701" s="152" t="n"/>
      <c r="AF701" s="152" t="n"/>
      <c r="AG701" s="152" t="n"/>
      <c r="AH701" s="152" t="n"/>
      <c r="AI701" s="152" t="n"/>
      <c r="AJ701" s="152" t="n"/>
      <c r="AK701" s="152" t="n"/>
      <c r="AL701" s="152" t="n"/>
      <c r="AM701" s="152" t="n"/>
      <c r="AN701" s="166" t="n"/>
      <c r="AO701" s="155" t="n"/>
      <c r="AP701" s="152" t="n"/>
      <c r="AQ701" s="152" t="n"/>
      <c r="AR701" s="152" t="n"/>
      <c r="AS701" s="152" t="n"/>
      <c r="AT701" s="152" t="n"/>
      <c r="AU701" s="155" t="n"/>
      <c r="AV701" s="152" t="n"/>
      <c r="AW701" s="152" t="n"/>
      <c r="AX701" s="152" t="n"/>
      <c r="AY701" s="152" t="n"/>
      <c r="AZ701" s="152" t="n"/>
      <c r="BA701" s="165" t="n"/>
      <c r="BB701" s="165" t="n"/>
      <c r="BC701" s="152" t="n"/>
      <c r="BD701" s="152" t="n"/>
      <c r="BE701" s="152" t="n"/>
      <c r="BF701" s="152" t="n"/>
      <c r="BG701" s="155" t="n"/>
      <c r="BH701" s="152" t="n"/>
      <c r="BI701" s="152" t="n"/>
      <c r="BJ701" s="152" t="n"/>
      <c r="BK701" s="152" t="n"/>
      <c r="BL701" s="152" t="n"/>
      <c r="BM701" s="152" t="n"/>
      <c r="BN701" s="152" t="n"/>
      <c r="BO701" s="152" t="n"/>
      <c r="BP701" s="155" t="n"/>
      <c r="BQ701" s="152" t="n"/>
      <c r="BR701" s="152" t="n"/>
      <c r="BS701" s="152" t="n"/>
      <c r="BT701" s="152" t="n"/>
      <c r="BU701" s="152" t="n"/>
      <c r="BV701" s="152" t="n"/>
      <c r="BW701" s="152" t="n"/>
      <c r="BX701" s="165" t="n"/>
      <c r="BY701" s="150" t="n"/>
      <c r="BZ701" s="150" t="n"/>
      <c r="CA701" s="150" t="n"/>
      <c r="CB701" s="174" t="n"/>
      <c r="CC701" s="156" t="n"/>
      <c r="CD701" s="156" t="n"/>
      <c r="CE701" s="167">
        <f>IFERROR(__xludf.DUMMYFUNCTION("""COMPUTED_VALUE"""),"")</f>
        <v/>
      </c>
      <c r="CF701" s="158">
        <f>IFERROR(__xludf.DUMMYFUNCTION("""COMPUTED_VALUE"""),"")</f>
        <v/>
      </c>
      <c r="CG701" s="148" t="n"/>
      <c r="CH701" s="148" t="n"/>
      <c r="CI701" s="148" t="n"/>
      <c r="CJ701" s="148" t="n"/>
      <c r="CK701" s="148" t="n"/>
      <c r="CL701" s="148" t="n"/>
      <c r="CM701" s="148" t="n"/>
      <c r="CN701" s="148" t="n"/>
      <c r="CO701" s="148" t="n"/>
      <c r="CP701" s="148" t="n"/>
      <c r="CQ701" s="148" t="n"/>
      <c r="CR701" s="148" t="n"/>
      <c r="CS701" s="148" t="n"/>
      <c r="CT701" s="148" t="n"/>
      <c r="CU701" s="148" t="n"/>
      <c r="CV701" s="148" t="n"/>
    </row>
    <row r="702">
      <c r="A702" s="162" t="n"/>
      <c r="B702" s="64" t="n"/>
      <c r="C702" s="129" t="n"/>
      <c r="D702" s="130" t="inlineStr"/>
      <c r="E702" s="150" t="inlineStr"/>
      <c r="F702" s="150" t="inlineStr"/>
      <c r="G702" s="150" t="n"/>
      <c r="H702" s="152" t="n"/>
      <c r="I702" s="152" t="n"/>
      <c r="J702" s="152" t="n"/>
      <c r="K702" s="152" t="n"/>
      <c r="L702" s="152" t="n"/>
      <c r="M702" s="152" t="n"/>
      <c r="N702" s="152" t="n"/>
      <c r="O702" s="152" t="n"/>
      <c r="P702" s="152" t="n"/>
      <c r="Q702" s="152" t="n"/>
      <c r="R702" s="152" t="n"/>
      <c r="S702" s="165" t="n"/>
      <c r="T702" s="152" t="n"/>
      <c r="U702" s="152" t="n"/>
      <c r="V702" s="152" t="n"/>
      <c r="W702" s="152" t="n"/>
      <c r="X702" s="152" t="n"/>
      <c r="Y702" s="152" t="n"/>
      <c r="Z702" s="152" t="n"/>
      <c r="AA702" s="152" t="n"/>
      <c r="AB702" s="152" t="n"/>
      <c r="AC702" s="152" t="n"/>
      <c r="AD702" s="152" t="n"/>
      <c r="AE702" s="152" t="n"/>
      <c r="AF702" s="152" t="n"/>
      <c r="AG702" s="152" t="n"/>
      <c r="AH702" s="152" t="n"/>
      <c r="AI702" s="152" t="n"/>
      <c r="AJ702" s="152" t="n"/>
      <c r="AK702" s="152" t="n"/>
      <c r="AL702" s="152" t="n"/>
      <c r="AM702" s="152" t="n"/>
      <c r="AN702" s="166" t="n"/>
      <c r="AO702" s="155" t="n"/>
      <c r="AP702" s="152" t="n"/>
      <c r="AQ702" s="152" t="n"/>
      <c r="AR702" s="152" t="n"/>
      <c r="AS702" s="152" t="n"/>
      <c r="AT702" s="152" t="n"/>
      <c r="AU702" s="155" t="n"/>
      <c r="AV702" s="152" t="n"/>
      <c r="AW702" s="152" t="n"/>
      <c r="AX702" s="152" t="n"/>
      <c r="AY702" s="152" t="n"/>
      <c r="AZ702" s="152" t="n"/>
      <c r="BA702" s="165" t="n"/>
      <c r="BB702" s="165" t="n"/>
      <c r="BC702" s="152" t="n"/>
      <c r="BD702" s="152" t="n"/>
      <c r="BE702" s="152" t="n"/>
      <c r="BF702" s="152" t="n"/>
      <c r="BG702" s="155" t="n"/>
      <c r="BH702" s="152" t="n"/>
      <c r="BI702" s="152" t="n"/>
      <c r="BJ702" s="152" t="n"/>
      <c r="BK702" s="152" t="n"/>
      <c r="BL702" s="152" t="n"/>
      <c r="BM702" s="152" t="n"/>
      <c r="BN702" s="152" t="n"/>
      <c r="BO702" s="152" t="n"/>
      <c r="BP702" s="155" t="n"/>
      <c r="BQ702" s="152" t="n"/>
      <c r="BR702" s="152" t="n"/>
      <c r="BS702" s="152" t="n"/>
      <c r="BT702" s="152" t="n"/>
      <c r="BU702" s="152" t="n"/>
      <c r="BV702" s="152" t="n"/>
      <c r="BW702" s="152" t="n"/>
      <c r="BX702" s="165" t="n"/>
      <c r="BY702" s="150" t="n"/>
      <c r="BZ702" s="150" t="n"/>
      <c r="CA702" s="150" t="n"/>
      <c r="CB702" s="174" t="n"/>
      <c r="CC702" s="156" t="n"/>
      <c r="CD702" s="156" t="n"/>
      <c r="CE702" s="167">
        <f>IFERROR(__xludf.DUMMYFUNCTION("""COMPUTED_VALUE"""),"")</f>
        <v/>
      </c>
      <c r="CF702" s="158">
        <f>IFERROR(__xludf.DUMMYFUNCTION("""COMPUTED_VALUE"""),"")</f>
        <v/>
      </c>
      <c r="CG702" s="148" t="n"/>
      <c r="CH702" s="148" t="n"/>
      <c r="CI702" s="148" t="n"/>
      <c r="CJ702" s="148" t="n"/>
      <c r="CK702" s="148" t="n"/>
      <c r="CL702" s="148" t="n"/>
      <c r="CM702" s="148" t="n"/>
      <c r="CN702" s="148" t="n"/>
      <c r="CO702" s="148" t="n"/>
      <c r="CP702" s="148" t="n"/>
      <c r="CQ702" s="148" t="n"/>
      <c r="CR702" s="148" t="n"/>
      <c r="CS702" s="148" t="n"/>
      <c r="CT702" s="148" t="n"/>
      <c r="CU702" s="148" t="n"/>
      <c r="CV702" s="148" t="n"/>
    </row>
    <row r="703">
      <c r="A703" s="162" t="n"/>
      <c r="B703" s="64" t="n"/>
      <c r="C703" s="129" t="n"/>
      <c r="D703" s="130" t="inlineStr"/>
      <c r="E703" s="150" t="inlineStr"/>
      <c r="F703" s="150" t="inlineStr"/>
      <c r="G703" s="150" t="n"/>
      <c r="H703" s="152" t="n"/>
      <c r="I703" s="152" t="n"/>
      <c r="J703" s="152" t="n"/>
      <c r="K703" s="152" t="n"/>
      <c r="L703" s="152" t="n"/>
      <c r="M703" s="152" t="n"/>
      <c r="N703" s="152" t="n"/>
      <c r="O703" s="152" t="n"/>
      <c r="P703" s="152" t="n"/>
      <c r="Q703" s="152" t="n"/>
      <c r="R703" s="152" t="n"/>
      <c r="S703" s="165" t="n"/>
      <c r="T703" s="152" t="n"/>
      <c r="U703" s="152" t="n"/>
      <c r="V703" s="152" t="n"/>
      <c r="W703" s="152" t="n"/>
      <c r="X703" s="152" t="n"/>
      <c r="Y703" s="152" t="n"/>
      <c r="Z703" s="152" t="n"/>
      <c r="AA703" s="152" t="n"/>
      <c r="AB703" s="152" t="n"/>
      <c r="AC703" s="152" t="n"/>
      <c r="AD703" s="152" t="n"/>
      <c r="AE703" s="152" t="n"/>
      <c r="AF703" s="152" t="n"/>
      <c r="AG703" s="152" t="n"/>
      <c r="AH703" s="152" t="n"/>
      <c r="AI703" s="152" t="n"/>
      <c r="AJ703" s="152" t="n"/>
      <c r="AK703" s="152" t="n"/>
      <c r="AL703" s="152" t="n"/>
      <c r="AM703" s="152" t="n"/>
      <c r="AN703" s="166" t="n"/>
      <c r="AO703" s="155" t="n"/>
      <c r="AP703" s="152" t="n"/>
      <c r="AQ703" s="152" t="n"/>
      <c r="AR703" s="152" t="n"/>
      <c r="AS703" s="152" t="n"/>
      <c r="AT703" s="152" t="n"/>
      <c r="AU703" s="155" t="n"/>
      <c r="AV703" s="152" t="n"/>
      <c r="AW703" s="152" t="n"/>
      <c r="AX703" s="152" t="n"/>
      <c r="AY703" s="152" t="n"/>
      <c r="AZ703" s="152" t="n"/>
      <c r="BA703" s="165" t="n"/>
      <c r="BB703" s="165" t="n"/>
      <c r="BC703" s="152" t="n"/>
      <c r="BD703" s="152" t="n"/>
      <c r="BE703" s="152" t="n"/>
      <c r="BF703" s="152" t="n"/>
      <c r="BG703" s="155" t="n"/>
      <c r="BH703" s="152" t="n"/>
      <c r="BI703" s="152" t="n"/>
      <c r="BJ703" s="152" t="n"/>
      <c r="BK703" s="152" t="n"/>
      <c r="BL703" s="152" t="n"/>
      <c r="BM703" s="152" t="n"/>
      <c r="BN703" s="152" t="n"/>
      <c r="BO703" s="152" t="n"/>
      <c r="BP703" s="155" t="n"/>
      <c r="BQ703" s="152" t="n"/>
      <c r="BR703" s="152" t="n"/>
      <c r="BS703" s="152" t="n"/>
      <c r="BT703" s="152" t="n"/>
      <c r="BU703" s="152" t="n"/>
      <c r="BV703" s="152" t="n"/>
      <c r="BW703" s="152" t="n"/>
      <c r="BX703" s="165" t="n"/>
      <c r="BY703" s="150" t="n"/>
      <c r="BZ703" s="150" t="n"/>
      <c r="CA703" s="150" t="n"/>
      <c r="CB703" s="174" t="n"/>
      <c r="CC703" s="156" t="n"/>
      <c r="CD703" s="156" t="n"/>
      <c r="CE703" s="167">
        <f>IFERROR(__xludf.DUMMYFUNCTION("""COMPUTED_VALUE"""),"")</f>
        <v/>
      </c>
      <c r="CF703" s="158">
        <f>IFERROR(__xludf.DUMMYFUNCTION("""COMPUTED_VALUE"""),"")</f>
        <v/>
      </c>
      <c r="CG703" s="148" t="n"/>
      <c r="CH703" s="148" t="n"/>
      <c r="CI703" s="148" t="n"/>
      <c r="CJ703" s="148" t="n"/>
      <c r="CK703" s="148" t="n"/>
      <c r="CL703" s="148" t="n"/>
      <c r="CM703" s="148" t="n"/>
      <c r="CN703" s="148" t="n"/>
      <c r="CO703" s="148" t="n"/>
      <c r="CP703" s="148" t="n"/>
      <c r="CQ703" s="148" t="n"/>
      <c r="CR703" s="148" t="n"/>
      <c r="CS703" s="148" t="n"/>
      <c r="CT703" s="148" t="n"/>
      <c r="CU703" s="148" t="n"/>
      <c r="CV703" s="148" t="n"/>
    </row>
    <row r="704">
      <c r="A704" s="162" t="n"/>
      <c r="B704" s="64" t="n"/>
      <c r="C704" s="129" t="n"/>
      <c r="D704" s="130" t="inlineStr"/>
      <c r="E704" s="150" t="inlineStr"/>
      <c r="F704" s="150" t="inlineStr"/>
      <c r="G704" s="150" t="n"/>
      <c r="H704" s="152" t="n"/>
      <c r="I704" s="152" t="n"/>
      <c r="J704" s="152" t="n"/>
      <c r="K704" s="152" t="n"/>
      <c r="L704" s="152" t="n"/>
      <c r="M704" s="152" t="n"/>
      <c r="N704" s="152" t="n"/>
      <c r="O704" s="152" t="n"/>
      <c r="P704" s="152" t="n"/>
      <c r="Q704" s="152" t="n"/>
      <c r="R704" s="152" t="n"/>
      <c r="S704" s="165" t="n"/>
      <c r="T704" s="152" t="n"/>
      <c r="U704" s="152" t="n"/>
      <c r="V704" s="152" t="n"/>
      <c r="W704" s="152" t="n"/>
      <c r="X704" s="152" t="n"/>
      <c r="Y704" s="152" t="n"/>
      <c r="Z704" s="152" t="n"/>
      <c r="AA704" s="152" t="n"/>
      <c r="AB704" s="152" t="n"/>
      <c r="AC704" s="152" t="n"/>
      <c r="AD704" s="152" t="n"/>
      <c r="AE704" s="152" t="n"/>
      <c r="AF704" s="152" t="n"/>
      <c r="AG704" s="152" t="n"/>
      <c r="AH704" s="152" t="n"/>
      <c r="AI704" s="152" t="n"/>
      <c r="AJ704" s="152" t="n"/>
      <c r="AK704" s="152" t="n"/>
      <c r="AL704" s="152" t="n"/>
      <c r="AM704" s="152" t="n"/>
      <c r="AN704" s="166" t="n"/>
      <c r="AO704" s="155" t="n"/>
      <c r="AP704" s="152" t="n"/>
      <c r="AQ704" s="152" t="n"/>
      <c r="AR704" s="152" t="n"/>
      <c r="AS704" s="152" t="n"/>
      <c r="AT704" s="152" t="n"/>
      <c r="AU704" s="155" t="n"/>
      <c r="AV704" s="152" t="n"/>
      <c r="AW704" s="152" t="n"/>
      <c r="AX704" s="152" t="n"/>
      <c r="AY704" s="152" t="n"/>
      <c r="AZ704" s="152" t="n"/>
      <c r="BA704" s="165" t="n"/>
      <c r="BB704" s="165" t="n"/>
      <c r="BC704" s="152" t="n"/>
      <c r="BD704" s="152" t="n"/>
      <c r="BE704" s="152" t="n"/>
      <c r="BF704" s="152" t="n"/>
      <c r="BG704" s="155" t="n"/>
      <c r="BH704" s="152" t="n"/>
      <c r="BI704" s="152" t="n"/>
      <c r="BJ704" s="152" t="n"/>
      <c r="BK704" s="152" t="n"/>
      <c r="BL704" s="152" t="n"/>
      <c r="BM704" s="152" t="n"/>
      <c r="BN704" s="152" t="n"/>
      <c r="BO704" s="152" t="n"/>
      <c r="BP704" s="155" t="n"/>
      <c r="BQ704" s="152" t="n"/>
      <c r="BR704" s="152" t="n"/>
      <c r="BS704" s="152" t="n"/>
      <c r="BT704" s="152" t="n"/>
      <c r="BU704" s="152" t="n"/>
      <c r="BV704" s="152" t="n"/>
      <c r="BW704" s="152" t="n"/>
      <c r="BX704" s="165" t="n"/>
      <c r="BY704" s="150" t="n"/>
      <c r="BZ704" s="150" t="n"/>
      <c r="CA704" s="150" t="n"/>
      <c r="CB704" s="174" t="n"/>
      <c r="CC704" s="156" t="n"/>
      <c r="CD704" s="156" t="n"/>
      <c r="CE704" s="167">
        <f>IFERROR(__xludf.DUMMYFUNCTION("""COMPUTED_VALUE"""),"")</f>
        <v/>
      </c>
      <c r="CF704" s="158">
        <f>IFERROR(__xludf.DUMMYFUNCTION("""COMPUTED_VALUE"""),"")</f>
        <v/>
      </c>
      <c r="CG704" s="148" t="n"/>
      <c r="CH704" s="148" t="n"/>
      <c r="CI704" s="148" t="n"/>
      <c r="CJ704" s="148" t="n"/>
      <c r="CK704" s="148" t="n"/>
      <c r="CL704" s="148" t="n"/>
      <c r="CM704" s="148" t="n"/>
      <c r="CN704" s="148" t="n"/>
      <c r="CO704" s="148" t="n"/>
      <c r="CP704" s="148" t="n"/>
      <c r="CQ704" s="148" t="n"/>
      <c r="CR704" s="148" t="n"/>
      <c r="CS704" s="148" t="n"/>
      <c r="CT704" s="148" t="n"/>
      <c r="CU704" s="148" t="n"/>
      <c r="CV704" s="148" t="n"/>
    </row>
    <row r="705">
      <c r="A705" s="162" t="n"/>
      <c r="B705" s="64" t="n"/>
      <c r="C705" s="129" t="n"/>
      <c r="D705" s="130" t="inlineStr"/>
      <c r="E705" s="150" t="inlineStr"/>
      <c r="F705" s="150" t="inlineStr"/>
      <c r="G705" s="150" t="n"/>
      <c r="H705" s="152" t="n"/>
      <c r="I705" s="152" t="n"/>
      <c r="J705" s="152" t="n"/>
      <c r="K705" s="152" t="n"/>
      <c r="L705" s="152" t="n"/>
      <c r="M705" s="152" t="n"/>
      <c r="N705" s="152" t="n"/>
      <c r="O705" s="152" t="n"/>
      <c r="P705" s="152" t="n"/>
      <c r="Q705" s="152" t="n"/>
      <c r="R705" s="152" t="n"/>
      <c r="S705" s="165" t="n"/>
      <c r="T705" s="152" t="n"/>
      <c r="U705" s="152" t="n"/>
      <c r="V705" s="152" t="n"/>
      <c r="W705" s="152" t="n"/>
      <c r="X705" s="152" t="n"/>
      <c r="Y705" s="152" t="n"/>
      <c r="Z705" s="152" t="n"/>
      <c r="AA705" s="152" t="n"/>
      <c r="AB705" s="152" t="n"/>
      <c r="AC705" s="152" t="n"/>
      <c r="AD705" s="152" t="n"/>
      <c r="AE705" s="152" t="n"/>
      <c r="AF705" s="152" t="n"/>
      <c r="AG705" s="152" t="n"/>
      <c r="AH705" s="152" t="n"/>
      <c r="AI705" s="152" t="n"/>
      <c r="AJ705" s="152" t="n"/>
      <c r="AK705" s="152" t="n"/>
      <c r="AL705" s="152" t="n"/>
      <c r="AM705" s="152" t="n"/>
      <c r="AN705" s="166" t="n"/>
      <c r="AO705" s="155" t="n"/>
      <c r="AP705" s="152" t="n"/>
      <c r="AQ705" s="152" t="n"/>
      <c r="AR705" s="152" t="n"/>
      <c r="AS705" s="152" t="n"/>
      <c r="AT705" s="152" t="n"/>
      <c r="AU705" s="155" t="n"/>
      <c r="AV705" s="152" t="n"/>
      <c r="AW705" s="152" t="n"/>
      <c r="AX705" s="152" t="n"/>
      <c r="AY705" s="152" t="n"/>
      <c r="AZ705" s="152" t="n"/>
      <c r="BA705" s="165" t="n"/>
      <c r="BB705" s="165" t="n"/>
      <c r="BC705" s="152" t="n"/>
      <c r="BD705" s="152" t="n"/>
      <c r="BE705" s="152" t="n"/>
      <c r="BF705" s="152" t="n"/>
      <c r="BG705" s="155" t="n"/>
      <c r="BH705" s="152" t="n"/>
      <c r="BI705" s="152" t="n"/>
      <c r="BJ705" s="152" t="n"/>
      <c r="BK705" s="152" t="n"/>
      <c r="BL705" s="152" t="n"/>
      <c r="BM705" s="152" t="n"/>
      <c r="BN705" s="152" t="n"/>
      <c r="BO705" s="152" t="n"/>
      <c r="BP705" s="155" t="n"/>
      <c r="BQ705" s="152" t="n"/>
      <c r="BR705" s="152" t="n"/>
      <c r="BS705" s="152" t="n"/>
      <c r="BT705" s="152" t="n"/>
      <c r="BU705" s="152" t="n"/>
      <c r="BV705" s="152" t="n"/>
      <c r="BW705" s="152" t="n"/>
      <c r="BX705" s="165" t="n"/>
      <c r="BY705" s="150" t="n"/>
      <c r="BZ705" s="150" t="n"/>
      <c r="CA705" s="150" t="n"/>
      <c r="CB705" s="174" t="n"/>
      <c r="CC705" s="156" t="n"/>
      <c r="CD705" s="156" t="n"/>
      <c r="CE705" s="167">
        <f>IFERROR(__xludf.DUMMYFUNCTION("""COMPUTED_VALUE"""),"")</f>
        <v/>
      </c>
      <c r="CF705" s="158">
        <f>IFERROR(__xludf.DUMMYFUNCTION("""COMPUTED_VALUE"""),"")</f>
        <v/>
      </c>
      <c r="CG705" s="148" t="n"/>
      <c r="CH705" s="148" t="n"/>
      <c r="CI705" s="148" t="n"/>
      <c r="CJ705" s="148" t="n"/>
      <c r="CK705" s="148" t="n"/>
      <c r="CL705" s="148" t="n"/>
      <c r="CM705" s="148" t="n"/>
      <c r="CN705" s="148" t="n"/>
      <c r="CO705" s="148" t="n"/>
      <c r="CP705" s="148" t="n"/>
      <c r="CQ705" s="148" t="n"/>
      <c r="CR705" s="148" t="n"/>
      <c r="CS705" s="148" t="n"/>
      <c r="CT705" s="148" t="n"/>
      <c r="CU705" s="148" t="n"/>
      <c r="CV705" s="148" t="n"/>
    </row>
    <row r="706">
      <c r="A706" s="162" t="n"/>
      <c r="B706" s="64" t="n"/>
      <c r="C706" s="129" t="n"/>
      <c r="D706" s="130" t="inlineStr"/>
      <c r="E706" s="150" t="inlineStr"/>
      <c r="F706" s="150" t="inlineStr"/>
      <c r="G706" s="150" t="n"/>
      <c r="H706" s="152" t="n"/>
      <c r="I706" s="152" t="n"/>
      <c r="J706" s="152" t="n"/>
      <c r="K706" s="152" t="n"/>
      <c r="L706" s="152" t="n"/>
      <c r="M706" s="152" t="n"/>
      <c r="N706" s="152" t="n"/>
      <c r="O706" s="152" t="n"/>
      <c r="P706" s="152" t="n"/>
      <c r="Q706" s="152" t="n"/>
      <c r="R706" s="152" t="n"/>
      <c r="S706" s="165" t="n"/>
      <c r="T706" s="152" t="n"/>
      <c r="U706" s="152" t="n"/>
      <c r="V706" s="152" t="n"/>
      <c r="W706" s="152" t="n"/>
      <c r="X706" s="152" t="n"/>
      <c r="Y706" s="152" t="n"/>
      <c r="Z706" s="152" t="n"/>
      <c r="AA706" s="152" t="n"/>
      <c r="AB706" s="152" t="n"/>
      <c r="AC706" s="152" t="n"/>
      <c r="AD706" s="152" t="n"/>
      <c r="AE706" s="152" t="n"/>
      <c r="AF706" s="152" t="n"/>
      <c r="AG706" s="152" t="n"/>
      <c r="AH706" s="152" t="n"/>
      <c r="AI706" s="152" t="n"/>
      <c r="AJ706" s="152" t="n"/>
      <c r="AK706" s="152" t="n"/>
      <c r="AL706" s="152" t="n"/>
      <c r="AM706" s="152" t="n"/>
      <c r="AN706" s="166" t="n"/>
      <c r="AO706" s="155" t="n"/>
      <c r="AP706" s="152" t="n"/>
      <c r="AQ706" s="152" t="n"/>
      <c r="AR706" s="152" t="n"/>
      <c r="AS706" s="152" t="n"/>
      <c r="AT706" s="152" t="n"/>
      <c r="AU706" s="155" t="n"/>
      <c r="AV706" s="152" t="n"/>
      <c r="AW706" s="152" t="n"/>
      <c r="AX706" s="152" t="n"/>
      <c r="AY706" s="152" t="n"/>
      <c r="AZ706" s="152" t="n"/>
      <c r="BA706" s="165" t="n"/>
      <c r="BB706" s="165" t="n"/>
      <c r="BC706" s="152" t="n"/>
      <c r="BD706" s="152" t="n"/>
      <c r="BE706" s="152" t="n"/>
      <c r="BF706" s="152" t="n"/>
      <c r="BG706" s="155" t="n"/>
      <c r="BH706" s="152" t="n"/>
      <c r="BI706" s="152" t="n"/>
      <c r="BJ706" s="152" t="n"/>
      <c r="BK706" s="152" t="n"/>
      <c r="BL706" s="152" t="n"/>
      <c r="BM706" s="152" t="n"/>
      <c r="BN706" s="152" t="n"/>
      <c r="BO706" s="152" t="n"/>
      <c r="BP706" s="155" t="n"/>
      <c r="BQ706" s="152" t="n"/>
      <c r="BR706" s="152" t="n"/>
      <c r="BS706" s="152" t="n"/>
      <c r="BT706" s="152" t="n"/>
      <c r="BU706" s="152" t="n"/>
      <c r="BV706" s="152" t="n"/>
      <c r="BW706" s="152" t="n"/>
      <c r="BX706" s="165" t="n"/>
      <c r="BY706" s="150" t="n"/>
      <c r="BZ706" s="150" t="n"/>
      <c r="CA706" s="150" t="n"/>
      <c r="CB706" s="174" t="n"/>
      <c r="CC706" s="156" t="n"/>
      <c r="CD706" s="156" t="n"/>
      <c r="CE706" s="167">
        <f>IFERROR(__xludf.DUMMYFUNCTION("""COMPUTED_VALUE"""),"")</f>
        <v/>
      </c>
      <c r="CF706" s="158">
        <f>IFERROR(__xludf.DUMMYFUNCTION("""COMPUTED_VALUE"""),"")</f>
        <v/>
      </c>
      <c r="CG706" s="148" t="n"/>
      <c r="CH706" s="148" t="n"/>
      <c r="CI706" s="148" t="n"/>
      <c r="CJ706" s="148" t="n"/>
      <c r="CK706" s="148" t="n"/>
      <c r="CL706" s="148" t="n"/>
      <c r="CM706" s="148" t="n"/>
      <c r="CN706" s="148" t="n"/>
      <c r="CO706" s="148" t="n"/>
      <c r="CP706" s="148" t="n"/>
      <c r="CQ706" s="148" t="n"/>
      <c r="CR706" s="148" t="n"/>
      <c r="CS706" s="148" t="n"/>
      <c r="CT706" s="148" t="n"/>
      <c r="CU706" s="148" t="n"/>
      <c r="CV706" s="148" t="n"/>
    </row>
    <row r="707">
      <c r="A707" s="162" t="n"/>
      <c r="B707" s="64" t="n"/>
      <c r="C707" s="129" t="n"/>
      <c r="D707" s="130" t="inlineStr"/>
      <c r="E707" s="150" t="inlineStr"/>
      <c r="F707" s="150" t="inlineStr"/>
      <c r="G707" s="150" t="n"/>
      <c r="H707" s="152" t="n"/>
      <c r="I707" s="152" t="n"/>
      <c r="J707" s="152" t="n"/>
      <c r="K707" s="152" t="n"/>
      <c r="L707" s="152" t="n"/>
      <c r="M707" s="152" t="n"/>
      <c r="N707" s="152" t="n"/>
      <c r="O707" s="152" t="n"/>
      <c r="P707" s="152" t="n"/>
      <c r="Q707" s="152" t="n"/>
      <c r="R707" s="152" t="n"/>
      <c r="S707" s="165" t="n"/>
      <c r="T707" s="152" t="n"/>
      <c r="U707" s="152" t="n"/>
      <c r="V707" s="152" t="n"/>
      <c r="W707" s="152" t="n"/>
      <c r="X707" s="152" t="n"/>
      <c r="Y707" s="152" t="n"/>
      <c r="Z707" s="152" t="n"/>
      <c r="AA707" s="152" t="n"/>
      <c r="AB707" s="152" t="n"/>
      <c r="AC707" s="152" t="n"/>
      <c r="AD707" s="152" t="n"/>
      <c r="AE707" s="152" t="n"/>
      <c r="AF707" s="152" t="n"/>
      <c r="AG707" s="152" t="n"/>
      <c r="AH707" s="152" t="n"/>
      <c r="AI707" s="152" t="n"/>
      <c r="AJ707" s="152" t="n"/>
      <c r="AK707" s="152" t="n"/>
      <c r="AL707" s="152" t="n"/>
      <c r="AM707" s="152" t="n"/>
      <c r="AN707" s="166" t="n"/>
      <c r="AO707" s="155" t="n"/>
      <c r="AP707" s="152" t="n"/>
      <c r="AQ707" s="152" t="n"/>
      <c r="AR707" s="152" t="n"/>
      <c r="AS707" s="152" t="n"/>
      <c r="AT707" s="152" t="n"/>
      <c r="AU707" s="155" t="n"/>
      <c r="AV707" s="152" t="n"/>
      <c r="AW707" s="152" t="n"/>
      <c r="AX707" s="152" t="n"/>
      <c r="AY707" s="152" t="n"/>
      <c r="AZ707" s="152" t="n"/>
      <c r="BA707" s="165" t="n"/>
      <c r="BB707" s="165" t="n"/>
      <c r="BC707" s="152" t="n"/>
      <c r="BD707" s="152" t="n"/>
      <c r="BE707" s="152" t="n"/>
      <c r="BF707" s="152" t="n"/>
      <c r="BG707" s="155" t="n"/>
      <c r="BH707" s="152" t="n"/>
      <c r="BI707" s="152" t="n"/>
      <c r="BJ707" s="152" t="n"/>
      <c r="BK707" s="152" t="n"/>
      <c r="BL707" s="152" t="n"/>
      <c r="BM707" s="152" t="n"/>
      <c r="BN707" s="152" t="n"/>
      <c r="BO707" s="152" t="n"/>
      <c r="BP707" s="155" t="n"/>
      <c r="BQ707" s="152" t="n"/>
      <c r="BR707" s="152" t="n"/>
      <c r="BS707" s="152" t="n"/>
      <c r="BT707" s="152" t="n"/>
      <c r="BU707" s="152" t="n"/>
      <c r="BV707" s="152" t="n"/>
      <c r="BW707" s="152" t="n"/>
      <c r="BX707" s="165" t="n"/>
      <c r="BY707" s="150" t="n"/>
      <c r="BZ707" s="150" t="n"/>
      <c r="CA707" s="150" t="n"/>
      <c r="CB707" s="174" t="n"/>
      <c r="CC707" s="156" t="n"/>
      <c r="CD707" s="156" t="n"/>
      <c r="CE707" s="167">
        <f>IFERROR(__xludf.DUMMYFUNCTION("""COMPUTED_VALUE"""),"")</f>
        <v/>
      </c>
      <c r="CF707" s="158">
        <f>IFERROR(__xludf.DUMMYFUNCTION("""COMPUTED_VALUE"""),"")</f>
        <v/>
      </c>
      <c r="CG707" s="148" t="n"/>
      <c r="CH707" s="148" t="n"/>
      <c r="CI707" s="148" t="n"/>
      <c r="CJ707" s="148" t="n"/>
      <c r="CK707" s="148" t="n"/>
      <c r="CL707" s="148" t="n"/>
      <c r="CM707" s="148" t="n"/>
      <c r="CN707" s="148" t="n"/>
      <c r="CO707" s="148" t="n"/>
      <c r="CP707" s="148" t="n"/>
      <c r="CQ707" s="148" t="n"/>
      <c r="CR707" s="148" t="n"/>
      <c r="CS707" s="148" t="n"/>
      <c r="CT707" s="148" t="n"/>
      <c r="CU707" s="148" t="n"/>
      <c r="CV707" s="148" t="n"/>
    </row>
    <row r="708">
      <c r="A708" s="162" t="n"/>
      <c r="B708" s="64" t="n"/>
      <c r="C708" s="129" t="n"/>
      <c r="D708" s="130" t="inlineStr"/>
      <c r="E708" s="150" t="inlineStr"/>
      <c r="F708" s="150" t="inlineStr"/>
      <c r="G708" s="150" t="n"/>
      <c r="H708" s="152" t="n"/>
      <c r="I708" s="152" t="n"/>
      <c r="J708" s="152" t="n"/>
      <c r="K708" s="152" t="n"/>
      <c r="L708" s="152" t="n"/>
      <c r="M708" s="152" t="n"/>
      <c r="N708" s="152" t="n"/>
      <c r="O708" s="152" t="n"/>
      <c r="P708" s="152" t="n"/>
      <c r="Q708" s="152" t="n"/>
      <c r="R708" s="152" t="n"/>
      <c r="S708" s="165" t="n"/>
      <c r="T708" s="152" t="n"/>
      <c r="U708" s="152" t="n"/>
      <c r="V708" s="152" t="n"/>
      <c r="W708" s="152" t="n"/>
      <c r="X708" s="152" t="n"/>
      <c r="Y708" s="152" t="n"/>
      <c r="Z708" s="152" t="n"/>
      <c r="AA708" s="152" t="n"/>
      <c r="AB708" s="152" t="n"/>
      <c r="AC708" s="152" t="n"/>
      <c r="AD708" s="152" t="n"/>
      <c r="AE708" s="152" t="n"/>
      <c r="AF708" s="152" t="n"/>
      <c r="AG708" s="152" t="n"/>
      <c r="AH708" s="152" t="n"/>
      <c r="AI708" s="152" t="n"/>
      <c r="AJ708" s="152" t="n"/>
      <c r="AK708" s="152" t="n"/>
      <c r="AL708" s="152" t="n"/>
      <c r="AM708" s="152" t="n"/>
      <c r="AN708" s="166" t="n"/>
      <c r="AO708" s="155" t="n"/>
      <c r="AP708" s="152" t="n"/>
      <c r="AQ708" s="152" t="n"/>
      <c r="AR708" s="152" t="n"/>
      <c r="AS708" s="152" t="n"/>
      <c r="AT708" s="152" t="n"/>
      <c r="AU708" s="155" t="n"/>
      <c r="AV708" s="152" t="n"/>
      <c r="AW708" s="152" t="n"/>
      <c r="AX708" s="152" t="n"/>
      <c r="AY708" s="152" t="n"/>
      <c r="AZ708" s="152" t="n"/>
      <c r="BA708" s="165" t="n"/>
      <c r="BB708" s="165" t="n"/>
      <c r="BC708" s="152" t="n"/>
      <c r="BD708" s="152" t="n"/>
      <c r="BE708" s="152" t="n"/>
      <c r="BF708" s="152" t="n"/>
      <c r="BG708" s="155" t="n"/>
      <c r="BH708" s="152" t="n"/>
      <c r="BI708" s="152" t="n"/>
      <c r="BJ708" s="152" t="n"/>
      <c r="BK708" s="152" t="n"/>
      <c r="BL708" s="152" t="n"/>
      <c r="BM708" s="152" t="n"/>
      <c r="BN708" s="152" t="n"/>
      <c r="BO708" s="152" t="n"/>
      <c r="BP708" s="155" t="n"/>
      <c r="BQ708" s="152" t="n"/>
      <c r="BR708" s="152" t="n"/>
      <c r="BS708" s="152" t="n"/>
      <c r="BT708" s="152" t="n"/>
      <c r="BU708" s="152" t="n"/>
      <c r="BV708" s="152" t="n"/>
      <c r="BW708" s="152" t="n"/>
      <c r="BX708" s="165" t="n"/>
      <c r="BY708" s="150" t="n"/>
      <c r="BZ708" s="150" t="n"/>
      <c r="CA708" s="150" t="n"/>
      <c r="CB708" s="174" t="n"/>
      <c r="CC708" s="156" t="n"/>
      <c r="CD708" s="156" t="n"/>
      <c r="CE708" s="167">
        <f>IFERROR(__xludf.DUMMYFUNCTION("""COMPUTED_VALUE"""),"")</f>
        <v/>
      </c>
      <c r="CF708" s="158">
        <f>IFERROR(__xludf.DUMMYFUNCTION("""COMPUTED_VALUE"""),"")</f>
        <v/>
      </c>
      <c r="CG708" s="148" t="n"/>
      <c r="CH708" s="148" t="n"/>
      <c r="CI708" s="148" t="n"/>
      <c r="CJ708" s="148" t="n"/>
      <c r="CK708" s="148" t="n"/>
      <c r="CL708" s="148" t="n"/>
      <c r="CM708" s="148" t="n"/>
      <c r="CN708" s="148" t="n"/>
      <c r="CO708" s="148" t="n"/>
      <c r="CP708" s="148" t="n"/>
      <c r="CQ708" s="148" t="n"/>
      <c r="CR708" s="148" t="n"/>
      <c r="CS708" s="148" t="n"/>
      <c r="CT708" s="148" t="n"/>
      <c r="CU708" s="148" t="n"/>
      <c r="CV708" s="148" t="n"/>
    </row>
    <row r="709">
      <c r="A709" s="162" t="n"/>
      <c r="B709" s="64" t="n"/>
      <c r="C709" s="129" t="n"/>
      <c r="D709" s="130" t="inlineStr"/>
      <c r="E709" s="150" t="inlineStr"/>
      <c r="F709" s="150" t="inlineStr"/>
      <c r="G709" s="150" t="n"/>
      <c r="H709" s="152" t="n"/>
      <c r="I709" s="152" t="n"/>
      <c r="J709" s="152" t="n"/>
      <c r="K709" s="152" t="n"/>
      <c r="L709" s="152" t="n"/>
      <c r="M709" s="152" t="n"/>
      <c r="N709" s="152" t="n"/>
      <c r="O709" s="152" t="n"/>
      <c r="P709" s="152" t="n"/>
      <c r="Q709" s="152" t="n"/>
      <c r="R709" s="152" t="n"/>
      <c r="S709" s="165" t="n"/>
      <c r="T709" s="152" t="n"/>
      <c r="U709" s="152" t="n"/>
      <c r="V709" s="152" t="n"/>
      <c r="W709" s="152" t="n"/>
      <c r="X709" s="152" t="n"/>
      <c r="Y709" s="152" t="n"/>
      <c r="Z709" s="152" t="n"/>
      <c r="AA709" s="152" t="n"/>
      <c r="AB709" s="152" t="n"/>
      <c r="AC709" s="152" t="n"/>
      <c r="AD709" s="152" t="n"/>
      <c r="AE709" s="152" t="n"/>
      <c r="AF709" s="152" t="n"/>
      <c r="AG709" s="152" t="n"/>
      <c r="AH709" s="152" t="n"/>
      <c r="AI709" s="152" t="n"/>
      <c r="AJ709" s="152" t="n"/>
      <c r="AK709" s="152" t="n"/>
      <c r="AL709" s="152" t="n"/>
      <c r="AM709" s="152" t="n"/>
      <c r="AN709" s="166" t="n"/>
      <c r="AO709" s="155" t="n"/>
      <c r="AP709" s="152" t="n"/>
      <c r="AQ709" s="152" t="n"/>
      <c r="AR709" s="152" t="n"/>
      <c r="AS709" s="152" t="n"/>
      <c r="AT709" s="152" t="n"/>
      <c r="AU709" s="155" t="n"/>
      <c r="AV709" s="152" t="n"/>
      <c r="AW709" s="152" t="n"/>
      <c r="AX709" s="152" t="n"/>
      <c r="AY709" s="152" t="n"/>
      <c r="AZ709" s="152" t="n"/>
      <c r="BA709" s="165" t="n"/>
      <c r="BB709" s="165" t="n"/>
      <c r="BC709" s="152" t="n"/>
      <c r="BD709" s="152" t="n"/>
      <c r="BE709" s="152" t="n"/>
      <c r="BF709" s="152" t="n"/>
      <c r="BG709" s="155" t="n"/>
      <c r="BH709" s="152" t="n"/>
      <c r="BI709" s="152" t="n"/>
      <c r="BJ709" s="152" t="n"/>
      <c r="BK709" s="152" t="n"/>
      <c r="BL709" s="152" t="n"/>
      <c r="BM709" s="152" t="n"/>
      <c r="BN709" s="152" t="n"/>
      <c r="BO709" s="152" t="n"/>
      <c r="BP709" s="155" t="n"/>
      <c r="BQ709" s="152" t="n"/>
      <c r="BR709" s="152" t="n"/>
      <c r="BS709" s="152" t="n"/>
      <c r="BT709" s="152" t="n"/>
      <c r="BU709" s="152" t="n"/>
      <c r="BV709" s="152" t="n"/>
      <c r="BW709" s="152" t="n"/>
      <c r="BX709" s="165" t="n"/>
      <c r="BY709" s="150" t="n"/>
      <c r="BZ709" s="150" t="n"/>
      <c r="CA709" s="150" t="n"/>
      <c r="CB709" s="174" t="n"/>
      <c r="CC709" s="156" t="n"/>
      <c r="CD709" s="156" t="n"/>
      <c r="CE709" s="167">
        <f>IFERROR(__xludf.DUMMYFUNCTION("""COMPUTED_VALUE"""),"")</f>
        <v/>
      </c>
      <c r="CF709" s="158">
        <f>IFERROR(__xludf.DUMMYFUNCTION("""COMPUTED_VALUE"""),"")</f>
        <v/>
      </c>
      <c r="CG709" s="148" t="n"/>
      <c r="CH709" s="148" t="n"/>
      <c r="CI709" s="148" t="n"/>
      <c r="CJ709" s="148" t="n"/>
      <c r="CK709" s="148" t="n"/>
      <c r="CL709" s="148" t="n"/>
      <c r="CM709" s="148" t="n"/>
      <c r="CN709" s="148" t="n"/>
      <c r="CO709" s="148" t="n"/>
      <c r="CP709" s="148" t="n"/>
      <c r="CQ709" s="148" t="n"/>
      <c r="CR709" s="148" t="n"/>
      <c r="CS709" s="148" t="n"/>
      <c r="CT709" s="148" t="n"/>
      <c r="CU709" s="148" t="n"/>
      <c r="CV709" s="148" t="n"/>
    </row>
    <row r="710">
      <c r="A710" s="162" t="n"/>
      <c r="B710" s="64" t="n"/>
      <c r="C710" s="129" t="n"/>
      <c r="D710" s="130" t="inlineStr"/>
      <c r="E710" s="150" t="inlineStr"/>
      <c r="F710" s="150" t="inlineStr"/>
      <c r="G710" s="150" t="n"/>
      <c r="H710" s="152" t="n"/>
      <c r="I710" s="152" t="n"/>
      <c r="J710" s="152" t="n"/>
      <c r="K710" s="152" t="n"/>
      <c r="L710" s="152" t="n"/>
      <c r="M710" s="152" t="n"/>
      <c r="N710" s="152" t="n"/>
      <c r="O710" s="152" t="n"/>
      <c r="P710" s="152" t="n"/>
      <c r="Q710" s="152" t="n"/>
      <c r="R710" s="152" t="n"/>
      <c r="S710" s="165" t="n"/>
      <c r="T710" s="152" t="n"/>
      <c r="U710" s="152" t="n"/>
      <c r="V710" s="152" t="n"/>
      <c r="W710" s="152" t="n"/>
      <c r="X710" s="152" t="n"/>
      <c r="Y710" s="152" t="n"/>
      <c r="Z710" s="152" t="n"/>
      <c r="AA710" s="152" t="n"/>
      <c r="AB710" s="152" t="n"/>
      <c r="AC710" s="152" t="n"/>
      <c r="AD710" s="152" t="n"/>
      <c r="AE710" s="152" t="n"/>
      <c r="AF710" s="152" t="n"/>
      <c r="AG710" s="152" t="n"/>
      <c r="AH710" s="152" t="n"/>
      <c r="AI710" s="152" t="n"/>
      <c r="AJ710" s="152" t="n"/>
      <c r="AK710" s="152" t="n"/>
      <c r="AL710" s="152" t="n"/>
      <c r="AM710" s="152" t="n"/>
      <c r="AN710" s="166" t="n"/>
      <c r="AO710" s="155" t="n"/>
      <c r="AP710" s="152" t="n"/>
      <c r="AQ710" s="152" t="n"/>
      <c r="AR710" s="152" t="n"/>
      <c r="AS710" s="152" t="n"/>
      <c r="AT710" s="152" t="n"/>
      <c r="AU710" s="155" t="n"/>
      <c r="AV710" s="152" t="n"/>
      <c r="AW710" s="152" t="n"/>
      <c r="AX710" s="152" t="n"/>
      <c r="AY710" s="152" t="n"/>
      <c r="AZ710" s="152" t="n"/>
      <c r="BA710" s="165" t="n"/>
      <c r="BB710" s="165" t="n"/>
      <c r="BC710" s="152" t="n"/>
      <c r="BD710" s="152" t="n"/>
      <c r="BE710" s="152" t="n"/>
      <c r="BF710" s="152" t="n"/>
      <c r="BG710" s="155" t="n"/>
      <c r="BH710" s="152" t="n"/>
      <c r="BI710" s="152" t="n"/>
      <c r="BJ710" s="152" t="n"/>
      <c r="BK710" s="152" t="n"/>
      <c r="BL710" s="152" t="n"/>
      <c r="BM710" s="152" t="n"/>
      <c r="BN710" s="152" t="n"/>
      <c r="BO710" s="152" t="n"/>
      <c r="BP710" s="155" t="n"/>
      <c r="BQ710" s="152" t="n"/>
      <c r="BR710" s="152" t="n"/>
      <c r="BS710" s="152" t="n"/>
      <c r="BT710" s="152" t="n"/>
      <c r="BU710" s="152" t="n"/>
      <c r="BV710" s="152" t="n"/>
      <c r="BW710" s="152" t="n"/>
      <c r="BX710" s="165" t="n"/>
      <c r="BY710" s="150" t="n"/>
      <c r="BZ710" s="150" t="n"/>
      <c r="CA710" s="150" t="n"/>
      <c r="CB710" s="174" t="n"/>
      <c r="CC710" s="156" t="n"/>
      <c r="CD710" s="156" t="n"/>
      <c r="CE710" s="167">
        <f>IFERROR(__xludf.DUMMYFUNCTION("""COMPUTED_VALUE"""),"")</f>
        <v/>
      </c>
      <c r="CF710" s="158">
        <f>IFERROR(__xludf.DUMMYFUNCTION("""COMPUTED_VALUE"""),"")</f>
        <v/>
      </c>
      <c r="CG710" s="148" t="n"/>
      <c r="CH710" s="148" t="n"/>
      <c r="CI710" s="148" t="n"/>
      <c r="CJ710" s="148" t="n"/>
      <c r="CK710" s="148" t="n"/>
      <c r="CL710" s="148" t="n"/>
      <c r="CM710" s="148" t="n"/>
      <c r="CN710" s="148" t="n"/>
      <c r="CO710" s="148" t="n"/>
      <c r="CP710" s="148" t="n"/>
      <c r="CQ710" s="148" t="n"/>
      <c r="CR710" s="148" t="n"/>
      <c r="CS710" s="148" t="n"/>
      <c r="CT710" s="148" t="n"/>
      <c r="CU710" s="148" t="n"/>
      <c r="CV710" s="148" t="n"/>
    </row>
    <row r="711">
      <c r="A711" s="162" t="n"/>
      <c r="B711" s="64" t="n"/>
      <c r="C711" s="129" t="n"/>
      <c r="D711" s="130" t="inlineStr"/>
      <c r="E711" s="150" t="inlineStr"/>
      <c r="F711" s="150" t="inlineStr"/>
      <c r="G711" s="150" t="n"/>
      <c r="H711" s="152" t="n"/>
      <c r="I711" s="152" t="n"/>
      <c r="J711" s="152" t="n"/>
      <c r="K711" s="152" t="n"/>
      <c r="L711" s="152" t="n"/>
      <c r="M711" s="152" t="n"/>
      <c r="N711" s="152" t="n"/>
      <c r="O711" s="152" t="n"/>
      <c r="P711" s="152" t="n"/>
      <c r="Q711" s="152" t="n"/>
      <c r="R711" s="152" t="n"/>
      <c r="S711" s="165" t="n"/>
      <c r="T711" s="152" t="n"/>
      <c r="U711" s="152" t="n"/>
      <c r="V711" s="152" t="n"/>
      <c r="W711" s="152" t="n"/>
      <c r="X711" s="152" t="n"/>
      <c r="Y711" s="152" t="n"/>
      <c r="Z711" s="152" t="n"/>
      <c r="AA711" s="152" t="n"/>
      <c r="AB711" s="152" t="n"/>
      <c r="AC711" s="152" t="n"/>
      <c r="AD711" s="152" t="n"/>
      <c r="AE711" s="152" t="n"/>
      <c r="AF711" s="152" t="n"/>
      <c r="AG711" s="152" t="n"/>
      <c r="AH711" s="152" t="n"/>
      <c r="AI711" s="152" t="n"/>
      <c r="AJ711" s="152" t="n"/>
      <c r="AK711" s="152" t="n"/>
      <c r="AL711" s="152" t="n"/>
      <c r="AM711" s="152" t="n"/>
      <c r="AN711" s="166" t="n"/>
      <c r="AO711" s="155" t="n"/>
      <c r="AP711" s="152" t="n"/>
      <c r="AQ711" s="152" t="n"/>
      <c r="AR711" s="152" t="n"/>
      <c r="AS711" s="152" t="n"/>
      <c r="AT711" s="152" t="n"/>
      <c r="AU711" s="155" t="n"/>
      <c r="AV711" s="152" t="n"/>
      <c r="AW711" s="152" t="n"/>
      <c r="AX711" s="152" t="n"/>
      <c r="AY711" s="152" t="n"/>
      <c r="AZ711" s="152" t="n"/>
      <c r="BA711" s="165" t="n"/>
      <c r="BB711" s="165" t="n"/>
      <c r="BC711" s="152" t="n"/>
      <c r="BD711" s="152" t="n"/>
      <c r="BE711" s="152" t="n"/>
      <c r="BF711" s="152" t="n"/>
      <c r="BG711" s="155" t="n"/>
      <c r="BH711" s="152" t="n"/>
      <c r="BI711" s="152" t="n"/>
      <c r="BJ711" s="152" t="n"/>
      <c r="BK711" s="152" t="n"/>
      <c r="BL711" s="152" t="n"/>
      <c r="BM711" s="152" t="n"/>
      <c r="BN711" s="152" t="n"/>
      <c r="BO711" s="152" t="n"/>
      <c r="BP711" s="155" t="n"/>
      <c r="BQ711" s="152" t="n"/>
      <c r="BR711" s="152" t="n"/>
      <c r="BS711" s="152" t="n"/>
      <c r="BT711" s="152" t="n"/>
      <c r="BU711" s="152" t="n"/>
      <c r="BV711" s="152" t="n"/>
      <c r="BW711" s="152" t="n"/>
      <c r="BX711" s="165" t="n"/>
      <c r="BY711" s="150" t="n"/>
      <c r="BZ711" s="150" t="n"/>
      <c r="CA711" s="150" t="n"/>
      <c r="CB711" s="174" t="n"/>
      <c r="CC711" s="156" t="n"/>
      <c r="CD711" s="156" t="n"/>
      <c r="CE711" s="167">
        <f>IFERROR(__xludf.DUMMYFUNCTION("""COMPUTED_VALUE"""),"")</f>
        <v/>
      </c>
      <c r="CF711" s="158">
        <f>IFERROR(__xludf.DUMMYFUNCTION("""COMPUTED_VALUE"""),"")</f>
        <v/>
      </c>
      <c r="CG711" s="148" t="n"/>
      <c r="CH711" s="148" t="n"/>
      <c r="CI711" s="148" t="n"/>
      <c r="CJ711" s="148" t="n"/>
      <c r="CK711" s="148" t="n"/>
      <c r="CL711" s="148" t="n"/>
      <c r="CM711" s="148" t="n"/>
      <c r="CN711" s="148" t="n"/>
      <c r="CO711" s="148" t="n"/>
      <c r="CP711" s="148" t="n"/>
      <c r="CQ711" s="148" t="n"/>
      <c r="CR711" s="148" t="n"/>
      <c r="CS711" s="148" t="n"/>
      <c r="CT711" s="148" t="n"/>
      <c r="CU711" s="148" t="n"/>
      <c r="CV711" s="148" t="n"/>
    </row>
    <row r="712">
      <c r="A712" s="162" t="n"/>
      <c r="B712" s="64" t="n"/>
      <c r="C712" s="129" t="n"/>
      <c r="D712" s="130" t="inlineStr"/>
      <c r="E712" s="150" t="inlineStr"/>
      <c r="F712" s="150" t="inlineStr"/>
      <c r="G712" s="150" t="n"/>
      <c r="H712" s="152" t="n"/>
      <c r="I712" s="152" t="n"/>
      <c r="J712" s="152" t="n"/>
      <c r="K712" s="152" t="n"/>
      <c r="L712" s="152" t="n"/>
      <c r="M712" s="152" t="n"/>
      <c r="N712" s="152" t="n"/>
      <c r="O712" s="152" t="n"/>
      <c r="P712" s="152" t="n"/>
      <c r="Q712" s="152" t="n"/>
      <c r="R712" s="152" t="n"/>
      <c r="S712" s="165" t="n"/>
      <c r="T712" s="152" t="n"/>
      <c r="U712" s="152" t="n"/>
      <c r="V712" s="152" t="n"/>
      <c r="W712" s="152" t="n"/>
      <c r="X712" s="152" t="n"/>
      <c r="Y712" s="152" t="n"/>
      <c r="Z712" s="152" t="n"/>
      <c r="AA712" s="152" t="n"/>
      <c r="AB712" s="152" t="n"/>
      <c r="AC712" s="152" t="n"/>
      <c r="AD712" s="152" t="n"/>
      <c r="AE712" s="152" t="n"/>
      <c r="AF712" s="152" t="n"/>
      <c r="AG712" s="152" t="n"/>
      <c r="AH712" s="152" t="n"/>
      <c r="AI712" s="152" t="n"/>
      <c r="AJ712" s="152" t="n"/>
      <c r="AK712" s="152" t="n"/>
      <c r="AL712" s="152" t="n"/>
      <c r="AM712" s="152" t="n"/>
      <c r="AN712" s="166" t="n"/>
      <c r="AO712" s="155" t="n"/>
      <c r="AP712" s="152" t="n"/>
      <c r="AQ712" s="152" t="n"/>
      <c r="AR712" s="152" t="n"/>
      <c r="AS712" s="152" t="n"/>
      <c r="AT712" s="152" t="n"/>
      <c r="AU712" s="155" t="n"/>
      <c r="AV712" s="152" t="n"/>
      <c r="AW712" s="152" t="n"/>
      <c r="AX712" s="152" t="n"/>
      <c r="AY712" s="152" t="n"/>
      <c r="AZ712" s="152" t="n"/>
      <c r="BA712" s="165" t="n"/>
      <c r="BB712" s="165" t="n"/>
      <c r="BC712" s="152" t="n"/>
      <c r="BD712" s="152" t="n"/>
      <c r="BE712" s="152" t="n"/>
      <c r="BF712" s="152" t="n"/>
      <c r="BG712" s="155" t="n"/>
      <c r="BH712" s="152" t="n"/>
      <c r="BI712" s="152" t="n"/>
      <c r="BJ712" s="152" t="n"/>
      <c r="BK712" s="152" t="n"/>
      <c r="BL712" s="152" t="n"/>
      <c r="BM712" s="152" t="n"/>
      <c r="BN712" s="152" t="n"/>
      <c r="BO712" s="152" t="n"/>
      <c r="BP712" s="155" t="n"/>
      <c r="BQ712" s="152" t="n"/>
      <c r="BR712" s="152" t="n"/>
      <c r="BS712" s="152" t="n"/>
      <c r="BT712" s="152" t="n"/>
      <c r="BU712" s="152" t="n"/>
      <c r="BV712" s="152" t="n"/>
      <c r="BW712" s="152" t="n"/>
      <c r="BX712" s="165" t="n"/>
      <c r="BY712" s="150" t="n"/>
      <c r="BZ712" s="150" t="n"/>
      <c r="CA712" s="150" t="n"/>
      <c r="CB712" s="174" t="n"/>
      <c r="CC712" s="156" t="n"/>
      <c r="CD712" s="156" t="n"/>
      <c r="CE712" s="167">
        <f>IFERROR(__xludf.DUMMYFUNCTION("""COMPUTED_VALUE"""),"")</f>
        <v/>
      </c>
      <c r="CF712" s="158">
        <f>IFERROR(__xludf.DUMMYFUNCTION("""COMPUTED_VALUE"""),"")</f>
        <v/>
      </c>
      <c r="CG712" s="148" t="n"/>
      <c r="CH712" s="148" t="n"/>
      <c r="CI712" s="148" t="n"/>
      <c r="CJ712" s="148" t="n"/>
      <c r="CK712" s="148" t="n"/>
      <c r="CL712" s="148" t="n"/>
      <c r="CM712" s="148" t="n"/>
      <c r="CN712" s="148" t="n"/>
      <c r="CO712" s="148" t="n"/>
      <c r="CP712" s="148" t="n"/>
      <c r="CQ712" s="148" t="n"/>
      <c r="CR712" s="148" t="n"/>
      <c r="CS712" s="148" t="n"/>
      <c r="CT712" s="148" t="n"/>
      <c r="CU712" s="148" t="n"/>
      <c r="CV712" s="148" t="n"/>
    </row>
    <row r="713">
      <c r="A713" s="162" t="n"/>
      <c r="B713" s="64" t="n"/>
      <c r="C713" s="129" t="n"/>
      <c r="D713" s="130" t="inlineStr"/>
      <c r="E713" s="150" t="inlineStr"/>
      <c r="F713" s="150" t="inlineStr"/>
      <c r="G713" s="150" t="n"/>
      <c r="H713" s="152" t="n"/>
      <c r="I713" s="152" t="n"/>
      <c r="J713" s="152" t="n"/>
      <c r="K713" s="152" t="n"/>
      <c r="L713" s="152" t="n"/>
      <c r="M713" s="152" t="n"/>
      <c r="N713" s="152" t="n"/>
      <c r="O713" s="152" t="n"/>
      <c r="P713" s="152" t="n"/>
      <c r="Q713" s="152" t="n"/>
      <c r="R713" s="152" t="n"/>
      <c r="S713" s="165" t="n"/>
      <c r="T713" s="152" t="n"/>
      <c r="U713" s="152" t="n"/>
      <c r="V713" s="152" t="n"/>
      <c r="W713" s="152" t="n"/>
      <c r="X713" s="152" t="n"/>
      <c r="Y713" s="152" t="n"/>
      <c r="Z713" s="152" t="n"/>
      <c r="AA713" s="152" t="n"/>
      <c r="AB713" s="152" t="n"/>
      <c r="AC713" s="152" t="n"/>
      <c r="AD713" s="152" t="n"/>
      <c r="AE713" s="152" t="n"/>
      <c r="AF713" s="152" t="n"/>
      <c r="AG713" s="152" t="n"/>
      <c r="AH713" s="152" t="n"/>
      <c r="AI713" s="152" t="n"/>
      <c r="AJ713" s="152" t="n"/>
      <c r="AK713" s="152" t="n"/>
      <c r="AL713" s="152" t="n"/>
      <c r="AM713" s="152" t="n"/>
      <c r="AN713" s="166" t="n"/>
      <c r="AO713" s="155" t="n"/>
      <c r="AP713" s="152" t="n"/>
      <c r="AQ713" s="152" t="n"/>
      <c r="AR713" s="152" t="n"/>
      <c r="AS713" s="152" t="n"/>
      <c r="AT713" s="152" t="n"/>
      <c r="AU713" s="155" t="n"/>
      <c r="AV713" s="152" t="n"/>
      <c r="AW713" s="152" t="n"/>
      <c r="AX713" s="152" t="n"/>
      <c r="AY713" s="152" t="n"/>
      <c r="AZ713" s="152" t="n"/>
      <c r="BA713" s="165" t="n"/>
      <c r="BB713" s="165" t="n"/>
      <c r="BC713" s="152" t="n"/>
      <c r="BD713" s="152" t="n"/>
      <c r="BE713" s="152" t="n"/>
      <c r="BF713" s="152" t="n"/>
      <c r="BG713" s="155" t="n"/>
      <c r="BH713" s="152" t="n"/>
      <c r="BI713" s="152" t="n"/>
      <c r="BJ713" s="152" t="n"/>
      <c r="BK713" s="152" t="n"/>
      <c r="BL713" s="152" t="n"/>
      <c r="BM713" s="152" t="n"/>
      <c r="BN713" s="152" t="n"/>
      <c r="BO713" s="152" t="n"/>
      <c r="BP713" s="155" t="n"/>
      <c r="BQ713" s="152" t="n"/>
      <c r="BR713" s="152" t="n"/>
      <c r="BS713" s="152" t="n"/>
      <c r="BT713" s="152" t="n"/>
      <c r="BU713" s="152" t="n"/>
      <c r="BV713" s="152" t="n"/>
      <c r="BW713" s="152" t="n"/>
      <c r="BX713" s="165" t="n"/>
      <c r="BY713" s="150" t="n"/>
      <c r="BZ713" s="150" t="n"/>
      <c r="CA713" s="150" t="n"/>
      <c r="CB713" s="174" t="n"/>
      <c r="CC713" s="156" t="n"/>
      <c r="CD713" s="156" t="n"/>
      <c r="CE713" s="167">
        <f>IFERROR(__xludf.DUMMYFUNCTION("""COMPUTED_VALUE"""),"")</f>
        <v/>
      </c>
      <c r="CF713" s="158">
        <f>IFERROR(__xludf.DUMMYFUNCTION("""COMPUTED_VALUE"""),"")</f>
        <v/>
      </c>
      <c r="CG713" s="148" t="n"/>
      <c r="CH713" s="148" t="n"/>
      <c r="CI713" s="148" t="n"/>
      <c r="CJ713" s="148" t="n"/>
      <c r="CK713" s="148" t="n"/>
      <c r="CL713" s="148" t="n"/>
      <c r="CM713" s="148" t="n"/>
      <c r="CN713" s="148" t="n"/>
      <c r="CO713" s="148" t="n"/>
      <c r="CP713" s="148" t="n"/>
      <c r="CQ713" s="148" t="n"/>
      <c r="CR713" s="148" t="n"/>
      <c r="CS713" s="148" t="n"/>
      <c r="CT713" s="148" t="n"/>
      <c r="CU713" s="148" t="n"/>
      <c r="CV713" s="148" t="n"/>
    </row>
    <row r="714">
      <c r="A714" s="162" t="n"/>
      <c r="B714" s="64" t="n"/>
      <c r="C714" s="129" t="n"/>
      <c r="D714" s="130" t="inlineStr"/>
      <c r="E714" s="150" t="inlineStr"/>
      <c r="F714" s="150" t="inlineStr"/>
      <c r="G714" s="150" t="n"/>
      <c r="H714" s="152" t="n"/>
      <c r="I714" s="152" t="n"/>
      <c r="J714" s="152" t="n"/>
      <c r="K714" s="152" t="n"/>
      <c r="L714" s="152" t="n"/>
      <c r="M714" s="152" t="n"/>
      <c r="N714" s="152" t="n"/>
      <c r="O714" s="152" t="n"/>
      <c r="P714" s="152" t="n"/>
      <c r="Q714" s="152" t="n"/>
      <c r="R714" s="152" t="n"/>
      <c r="S714" s="165" t="n"/>
      <c r="T714" s="152" t="n"/>
      <c r="U714" s="152" t="n"/>
      <c r="V714" s="152" t="n"/>
      <c r="W714" s="152" t="n"/>
      <c r="X714" s="152" t="n"/>
      <c r="Y714" s="152" t="n"/>
      <c r="Z714" s="152" t="n"/>
      <c r="AA714" s="152" t="n"/>
      <c r="AB714" s="152" t="n"/>
      <c r="AC714" s="152" t="n"/>
      <c r="AD714" s="152" t="n"/>
      <c r="AE714" s="152" t="n"/>
      <c r="AF714" s="152" t="n"/>
      <c r="AG714" s="152" t="n"/>
      <c r="AH714" s="152" t="n"/>
      <c r="AI714" s="152" t="n"/>
      <c r="AJ714" s="152" t="n"/>
      <c r="AK714" s="152" t="n"/>
      <c r="AL714" s="152" t="n"/>
      <c r="AM714" s="152" t="n"/>
      <c r="AN714" s="166" t="n"/>
      <c r="AO714" s="155" t="n"/>
      <c r="AP714" s="152" t="n"/>
      <c r="AQ714" s="152" t="n"/>
      <c r="AR714" s="152" t="n"/>
      <c r="AS714" s="152" t="n"/>
      <c r="AT714" s="152" t="n"/>
      <c r="AU714" s="155" t="n"/>
      <c r="AV714" s="152" t="n"/>
      <c r="AW714" s="152" t="n"/>
      <c r="AX714" s="152" t="n"/>
      <c r="AY714" s="152" t="n"/>
      <c r="AZ714" s="152" t="n"/>
      <c r="BA714" s="165" t="n"/>
      <c r="BB714" s="165" t="n"/>
      <c r="BC714" s="152" t="n"/>
      <c r="BD714" s="152" t="n"/>
      <c r="BE714" s="152" t="n"/>
      <c r="BF714" s="152" t="n"/>
      <c r="BG714" s="155" t="n"/>
      <c r="BH714" s="152" t="n"/>
      <c r="BI714" s="152" t="n"/>
      <c r="BJ714" s="152" t="n"/>
      <c r="BK714" s="152" t="n"/>
      <c r="BL714" s="152" t="n"/>
      <c r="BM714" s="152" t="n"/>
      <c r="BN714" s="152" t="n"/>
      <c r="BO714" s="152" t="n"/>
      <c r="BP714" s="155" t="n"/>
      <c r="BQ714" s="152" t="n"/>
      <c r="BR714" s="152" t="n"/>
      <c r="BS714" s="152" t="n"/>
      <c r="BT714" s="152" t="n"/>
      <c r="BU714" s="152" t="n"/>
      <c r="BV714" s="152" t="n"/>
      <c r="BW714" s="152" t="n"/>
      <c r="BX714" s="165" t="n"/>
      <c r="BY714" s="150" t="n"/>
      <c r="BZ714" s="150" t="n"/>
      <c r="CA714" s="150" t="n"/>
      <c r="CB714" s="174" t="n"/>
      <c r="CC714" s="156" t="n"/>
      <c r="CD714" s="156" t="n"/>
      <c r="CE714" s="167">
        <f>IFERROR(__xludf.DUMMYFUNCTION("""COMPUTED_VALUE"""),"")</f>
        <v/>
      </c>
      <c r="CF714" s="158">
        <f>IFERROR(__xludf.DUMMYFUNCTION("""COMPUTED_VALUE"""),"")</f>
        <v/>
      </c>
      <c r="CG714" s="148" t="n"/>
      <c r="CH714" s="148" t="n"/>
      <c r="CI714" s="148" t="n"/>
      <c r="CJ714" s="148" t="n"/>
      <c r="CK714" s="148" t="n"/>
      <c r="CL714" s="148" t="n"/>
      <c r="CM714" s="148" t="n"/>
      <c r="CN714" s="148" t="n"/>
      <c r="CO714" s="148" t="n"/>
      <c r="CP714" s="148" t="n"/>
      <c r="CQ714" s="148" t="n"/>
      <c r="CR714" s="148" t="n"/>
      <c r="CS714" s="148" t="n"/>
      <c r="CT714" s="148" t="n"/>
      <c r="CU714" s="148" t="n"/>
      <c r="CV714" s="148" t="n"/>
    </row>
    <row r="715">
      <c r="A715" s="162" t="n"/>
      <c r="B715" s="64" t="n"/>
      <c r="C715" s="129" t="n"/>
      <c r="D715" s="130" t="inlineStr"/>
      <c r="E715" s="150" t="inlineStr"/>
      <c r="F715" s="150" t="inlineStr"/>
      <c r="G715" s="150" t="n"/>
      <c r="H715" s="152" t="n"/>
      <c r="I715" s="152" t="n"/>
      <c r="J715" s="152" t="n"/>
      <c r="K715" s="152" t="n"/>
      <c r="L715" s="152" t="n"/>
      <c r="M715" s="152" t="n"/>
      <c r="N715" s="152" t="n"/>
      <c r="O715" s="152" t="n"/>
      <c r="P715" s="152" t="n"/>
      <c r="Q715" s="152" t="n"/>
      <c r="R715" s="152" t="n"/>
      <c r="S715" s="165" t="n"/>
      <c r="T715" s="152" t="n"/>
      <c r="U715" s="152" t="n"/>
      <c r="V715" s="152" t="n"/>
      <c r="W715" s="152" t="n"/>
      <c r="X715" s="152" t="n"/>
      <c r="Y715" s="152" t="n"/>
      <c r="Z715" s="152" t="n"/>
      <c r="AA715" s="152" t="n"/>
      <c r="AB715" s="152" t="n"/>
      <c r="AC715" s="152" t="n"/>
      <c r="AD715" s="152" t="n"/>
      <c r="AE715" s="152" t="n"/>
      <c r="AF715" s="152" t="n"/>
      <c r="AG715" s="152" t="n"/>
      <c r="AH715" s="152" t="n"/>
      <c r="AI715" s="152" t="n"/>
      <c r="AJ715" s="152" t="n"/>
      <c r="AK715" s="152" t="n"/>
      <c r="AL715" s="152" t="n"/>
      <c r="AM715" s="152" t="n"/>
      <c r="AN715" s="166" t="n"/>
      <c r="AO715" s="155" t="n"/>
      <c r="AP715" s="152" t="n"/>
      <c r="AQ715" s="152" t="n"/>
      <c r="AR715" s="152" t="n"/>
      <c r="AS715" s="152" t="n"/>
      <c r="AT715" s="152" t="n"/>
      <c r="AU715" s="155" t="n"/>
      <c r="AV715" s="152" t="n"/>
      <c r="AW715" s="152" t="n"/>
      <c r="AX715" s="152" t="n"/>
      <c r="AY715" s="152" t="n"/>
      <c r="AZ715" s="152" t="n"/>
      <c r="BA715" s="165" t="n"/>
      <c r="BB715" s="165" t="n"/>
      <c r="BC715" s="152" t="n"/>
      <c r="BD715" s="152" t="n"/>
      <c r="BE715" s="152" t="n"/>
      <c r="BF715" s="152" t="n"/>
      <c r="BG715" s="155" t="n"/>
      <c r="BH715" s="152" t="n"/>
      <c r="BI715" s="152" t="n"/>
      <c r="BJ715" s="152" t="n"/>
      <c r="BK715" s="152" t="n"/>
      <c r="BL715" s="152" t="n"/>
      <c r="BM715" s="152" t="n"/>
      <c r="BN715" s="152" t="n"/>
      <c r="BO715" s="152" t="n"/>
      <c r="BP715" s="155" t="n"/>
      <c r="BQ715" s="152" t="n"/>
      <c r="BR715" s="152" t="n"/>
      <c r="BS715" s="152" t="n"/>
      <c r="BT715" s="152" t="n"/>
      <c r="BU715" s="152" t="n"/>
      <c r="BV715" s="152" t="n"/>
      <c r="BW715" s="152" t="n"/>
      <c r="BX715" s="165" t="n"/>
      <c r="BY715" s="150" t="n"/>
      <c r="BZ715" s="150" t="n"/>
      <c r="CA715" s="150" t="n"/>
      <c r="CB715" s="174" t="n"/>
      <c r="CC715" s="156" t="n"/>
      <c r="CD715" s="156" t="n"/>
      <c r="CE715" s="167">
        <f>IFERROR(__xludf.DUMMYFUNCTION("""COMPUTED_VALUE"""),"")</f>
        <v/>
      </c>
      <c r="CF715" s="158">
        <f>IFERROR(__xludf.DUMMYFUNCTION("""COMPUTED_VALUE"""),"")</f>
        <v/>
      </c>
      <c r="CG715" s="148" t="n"/>
      <c r="CH715" s="148" t="n"/>
      <c r="CI715" s="148" t="n"/>
      <c r="CJ715" s="148" t="n"/>
      <c r="CK715" s="148" t="n"/>
      <c r="CL715" s="148" t="n"/>
      <c r="CM715" s="148" t="n"/>
      <c r="CN715" s="148" t="n"/>
      <c r="CO715" s="148" t="n"/>
      <c r="CP715" s="148" t="n"/>
      <c r="CQ715" s="148" t="n"/>
      <c r="CR715" s="148" t="n"/>
      <c r="CS715" s="148" t="n"/>
      <c r="CT715" s="148" t="n"/>
      <c r="CU715" s="148" t="n"/>
      <c r="CV715" s="148" t="n"/>
    </row>
    <row r="716">
      <c r="A716" s="162" t="n"/>
      <c r="B716" s="64" t="n"/>
      <c r="C716" s="129" t="n"/>
      <c r="D716" s="130" t="inlineStr"/>
      <c r="E716" s="150" t="inlineStr"/>
      <c r="F716" s="150" t="inlineStr"/>
      <c r="G716" s="150" t="n"/>
      <c r="H716" s="152" t="n"/>
      <c r="I716" s="152" t="n"/>
      <c r="J716" s="152" t="n"/>
      <c r="K716" s="152" t="n"/>
      <c r="L716" s="152" t="n"/>
      <c r="M716" s="152" t="n"/>
      <c r="N716" s="152" t="n"/>
      <c r="O716" s="152" t="n"/>
      <c r="P716" s="152" t="n"/>
      <c r="Q716" s="152" t="n"/>
      <c r="R716" s="152" t="n"/>
      <c r="S716" s="165" t="n"/>
      <c r="T716" s="152" t="n"/>
      <c r="U716" s="152" t="n"/>
      <c r="V716" s="152" t="n"/>
      <c r="W716" s="152" t="n"/>
      <c r="X716" s="152" t="n"/>
      <c r="Y716" s="152" t="n"/>
      <c r="Z716" s="152" t="n"/>
      <c r="AA716" s="152" t="n"/>
      <c r="AB716" s="152" t="n"/>
      <c r="AC716" s="152" t="n"/>
      <c r="AD716" s="152" t="n"/>
      <c r="AE716" s="152" t="n"/>
      <c r="AF716" s="152" t="n"/>
      <c r="AG716" s="152" t="n"/>
      <c r="AH716" s="152" t="n"/>
      <c r="AI716" s="152" t="n"/>
      <c r="AJ716" s="152" t="n"/>
      <c r="AK716" s="152" t="n"/>
      <c r="AL716" s="152" t="n"/>
      <c r="AM716" s="152" t="n"/>
      <c r="AN716" s="166" t="n"/>
      <c r="AO716" s="155" t="n"/>
      <c r="AP716" s="152" t="n"/>
      <c r="AQ716" s="152" t="n"/>
      <c r="AR716" s="152" t="n"/>
      <c r="AS716" s="152" t="n"/>
      <c r="AT716" s="152" t="n"/>
      <c r="AU716" s="155" t="n"/>
      <c r="AV716" s="152" t="n"/>
      <c r="AW716" s="152" t="n"/>
      <c r="AX716" s="152" t="n"/>
      <c r="AY716" s="152" t="n"/>
      <c r="AZ716" s="152" t="n"/>
      <c r="BA716" s="165" t="n"/>
      <c r="BB716" s="165" t="n"/>
      <c r="BC716" s="152" t="n"/>
      <c r="BD716" s="152" t="n"/>
      <c r="BE716" s="152" t="n"/>
      <c r="BF716" s="152" t="n"/>
      <c r="BG716" s="155" t="n"/>
      <c r="BH716" s="152" t="n"/>
      <c r="BI716" s="152" t="n"/>
      <c r="BJ716" s="152" t="n"/>
      <c r="BK716" s="152" t="n"/>
      <c r="BL716" s="152" t="n"/>
      <c r="BM716" s="152" t="n"/>
      <c r="BN716" s="152" t="n"/>
      <c r="BO716" s="152" t="n"/>
      <c r="BP716" s="155" t="n"/>
      <c r="BQ716" s="152" t="n"/>
      <c r="BR716" s="152" t="n"/>
      <c r="BS716" s="152" t="n"/>
      <c r="BT716" s="152" t="n"/>
      <c r="BU716" s="152" t="n"/>
      <c r="BV716" s="152" t="n"/>
      <c r="BW716" s="152" t="n"/>
      <c r="BX716" s="165" t="n"/>
      <c r="BY716" s="150" t="n"/>
      <c r="BZ716" s="150" t="n"/>
      <c r="CA716" s="150" t="n"/>
      <c r="CB716" s="174" t="n"/>
      <c r="CC716" s="156" t="n"/>
      <c r="CD716" s="156" t="n"/>
      <c r="CE716" s="167">
        <f>IFERROR(__xludf.DUMMYFUNCTION("""COMPUTED_VALUE"""),"")</f>
        <v/>
      </c>
      <c r="CF716" s="158">
        <f>IFERROR(__xludf.DUMMYFUNCTION("""COMPUTED_VALUE"""),"")</f>
        <v/>
      </c>
      <c r="CG716" s="148" t="n"/>
      <c r="CH716" s="148" t="n"/>
      <c r="CI716" s="148" t="n"/>
      <c r="CJ716" s="148" t="n"/>
      <c r="CK716" s="148" t="n"/>
      <c r="CL716" s="148" t="n"/>
      <c r="CM716" s="148" t="n"/>
      <c r="CN716" s="148" t="n"/>
      <c r="CO716" s="148" t="n"/>
      <c r="CP716" s="148" t="n"/>
      <c r="CQ716" s="148" t="n"/>
      <c r="CR716" s="148" t="n"/>
      <c r="CS716" s="148" t="n"/>
      <c r="CT716" s="148" t="n"/>
      <c r="CU716" s="148" t="n"/>
      <c r="CV716" s="148" t="n"/>
    </row>
    <row r="717">
      <c r="A717" s="162" t="n"/>
      <c r="B717" s="64" t="n"/>
      <c r="C717" s="129" t="n"/>
      <c r="D717" s="130" t="inlineStr"/>
      <c r="E717" s="150" t="inlineStr"/>
      <c r="F717" s="150" t="inlineStr"/>
      <c r="G717" s="150" t="n"/>
      <c r="H717" s="152" t="n"/>
      <c r="I717" s="152" t="n"/>
      <c r="J717" s="152" t="n"/>
      <c r="K717" s="152" t="n"/>
      <c r="L717" s="152" t="n"/>
      <c r="M717" s="152" t="n"/>
      <c r="N717" s="152" t="n"/>
      <c r="O717" s="152" t="n"/>
      <c r="P717" s="152" t="n"/>
      <c r="Q717" s="152" t="n"/>
      <c r="R717" s="152" t="n"/>
      <c r="S717" s="165" t="n"/>
      <c r="T717" s="152" t="n"/>
      <c r="U717" s="152" t="n"/>
      <c r="V717" s="152" t="n"/>
      <c r="W717" s="152" t="n"/>
      <c r="X717" s="152" t="n"/>
      <c r="Y717" s="152" t="n"/>
      <c r="Z717" s="152" t="n"/>
      <c r="AA717" s="152" t="n"/>
      <c r="AB717" s="152" t="n"/>
      <c r="AC717" s="152" t="n"/>
      <c r="AD717" s="152" t="n"/>
      <c r="AE717" s="152" t="n"/>
      <c r="AF717" s="152" t="n"/>
      <c r="AG717" s="152" t="n"/>
      <c r="AH717" s="152" t="n"/>
      <c r="AI717" s="152" t="n"/>
      <c r="AJ717" s="152" t="n"/>
      <c r="AK717" s="152" t="n"/>
      <c r="AL717" s="152" t="n"/>
      <c r="AM717" s="152" t="n"/>
      <c r="AN717" s="166" t="n"/>
      <c r="AO717" s="155" t="n"/>
      <c r="AP717" s="152" t="n"/>
      <c r="AQ717" s="152" t="n"/>
      <c r="AR717" s="152" t="n"/>
      <c r="AS717" s="152" t="n"/>
      <c r="AT717" s="152" t="n"/>
      <c r="AU717" s="155" t="n"/>
      <c r="AV717" s="152" t="n"/>
      <c r="AW717" s="152" t="n"/>
      <c r="AX717" s="152" t="n"/>
      <c r="AY717" s="152" t="n"/>
      <c r="AZ717" s="152" t="n"/>
      <c r="BA717" s="165" t="n"/>
      <c r="BB717" s="165" t="n"/>
      <c r="BC717" s="152" t="n"/>
      <c r="BD717" s="152" t="n"/>
      <c r="BE717" s="152" t="n"/>
      <c r="BF717" s="152" t="n"/>
      <c r="BG717" s="155" t="n"/>
      <c r="BH717" s="152" t="n"/>
      <c r="BI717" s="152" t="n"/>
      <c r="BJ717" s="152" t="n"/>
      <c r="BK717" s="152" t="n"/>
      <c r="BL717" s="152" t="n"/>
      <c r="BM717" s="152" t="n"/>
      <c r="BN717" s="152" t="n"/>
      <c r="BO717" s="152" t="n"/>
      <c r="BP717" s="155" t="n"/>
      <c r="BQ717" s="152" t="n"/>
      <c r="BR717" s="152" t="n"/>
      <c r="BS717" s="152" t="n"/>
      <c r="BT717" s="152" t="n"/>
      <c r="BU717" s="152" t="n"/>
      <c r="BV717" s="152" t="n"/>
      <c r="BW717" s="152" t="n"/>
      <c r="BX717" s="165" t="n"/>
      <c r="BY717" s="150" t="n"/>
      <c r="BZ717" s="150" t="n"/>
      <c r="CA717" s="150" t="n"/>
      <c r="CB717" s="174" t="n"/>
      <c r="CC717" s="156" t="n"/>
      <c r="CD717" s="156" t="n"/>
      <c r="CE717" s="167">
        <f>IFERROR(__xludf.DUMMYFUNCTION("""COMPUTED_VALUE"""),"")</f>
        <v/>
      </c>
      <c r="CF717" s="158">
        <f>IFERROR(__xludf.DUMMYFUNCTION("""COMPUTED_VALUE"""),"")</f>
        <v/>
      </c>
      <c r="CG717" s="148" t="n"/>
      <c r="CH717" s="148" t="n"/>
      <c r="CI717" s="148" t="n"/>
      <c r="CJ717" s="148" t="n"/>
      <c r="CK717" s="148" t="n"/>
      <c r="CL717" s="148" t="n"/>
      <c r="CM717" s="148" t="n"/>
      <c r="CN717" s="148" t="n"/>
      <c r="CO717" s="148" t="n"/>
      <c r="CP717" s="148" t="n"/>
      <c r="CQ717" s="148" t="n"/>
      <c r="CR717" s="148" t="n"/>
      <c r="CS717" s="148" t="n"/>
      <c r="CT717" s="148" t="n"/>
      <c r="CU717" s="148" t="n"/>
      <c r="CV717" s="148" t="n"/>
    </row>
    <row r="718">
      <c r="A718" s="162" t="n"/>
      <c r="B718" s="64" t="n"/>
      <c r="C718" s="129" t="n"/>
      <c r="D718" s="130" t="inlineStr"/>
      <c r="E718" s="150" t="inlineStr"/>
      <c r="F718" s="150" t="inlineStr"/>
      <c r="G718" s="150" t="n"/>
      <c r="H718" s="152" t="n"/>
      <c r="I718" s="152" t="n"/>
      <c r="J718" s="152" t="n"/>
      <c r="K718" s="152" t="n"/>
      <c r="L718" s="152" t="n"/>
      <c r="M718" s="152" t="n"/>
      <c r="N718" s="152" t="n"/>
      <c r="O718" s="152" t="n"/>
      <c r="P718" s="152" t="n"/>
      <c r="Q718" s="152" t="n"/>
      <c r="R718" s="152" t="n"/>
      <c r="S718" s="165" t="n"/>
      <c r="T718" s="152" t="n"/>
      <c r="U718" s="152" t="n"/>
      <c r="V718" s="152" t="n"/>
      <c r="W718" s="152" t="n"/>
      <c r="X718" s="152" t="n"/>
      <c r="Y718" s="152" t="n"/>
      <c r="Z718" s="152" t="n"/>
      <c r="AA718" s="152" t="n"/>
      <c r="AB718" s="152" t="n"/>
      <c r="AC718" s="152" t="n"/>
      <c r="AD718" s="152" t="n"/>
      <c r="AE718" s="152" t="n"/>
      <c r="AF718" s="152" t="n"/>
      <c r="AG718" s="152" t="n"/>
      <c r="AH718" s="152" t="n"/>
      <c r="AI718" s="152" t="n"/>
      <c r="AJ718" s="152" t="n"/>
      <c r="AK718" s="152" t="n"/>
      <c r="AL718" s="152" t="n"/>
      <c r="AM718" s="152" t="n"/>
      <c r="AN718" s="166" t="n"/>
      <c r="AO718" s="155" t="n"/>
      <c r="AP718" s="152" t="n"/>
      <c r="AQ718" s="152" t="n"/>
      <c r="AR718" s="152" t="n"/>
      <c r="AS718" s="152" t="n"/>
      <c r="AT718" s="152" t="n"/>
      <c r="AU718" s="155" t="n"/>
      <c r="AV718" s="152" t="n"/>
      <c r="AW718" s="152" t="n"/>
      <c r="AX718" s="152" t="n"/>
      <c r="AY718" s="152" t="n"/>
      <c r="AZ718" s="152" t="n"/>
      <c r="BA718" s="165" t="n"/>
      <c r="BB718" s="165" t="n"/>
      <c r="BC718" s="152" t="n"/>
      <c r="BD718" s="152" t="n"/>
      <c r="BE718" s="152" t="n"/>
      <c r="BF718" s="152" t="n"/>
      <c r="BG718" s="155" t="n"/>
      <c r="BH718" s="152" t="n"/>
      <c r="BI718" s="152" t="n"/>
      <c r="BJ718" s="152" t="n"/>
      <c r="BK718" s="152" t="n"/>
      <c r="BL718" s="152" t="n"/>
      <c r="BM718" s="152" t="n"/>
      <c r="BN718" s="152" t="n"/>
      <c r="BO718" s="152" t="n"/>
      <c r="BP718" s="155" t="n"/>
      <c r="BQ718" s="152" t="n"/>
      <c r="BR718" s="152" t="n"/>
      <c r="BS718" s="152" t="n"/>
      <c r="BT718" s="152" t="n"/>
      <c r="BU718" s="152" t="n"/>
      <c r="BV718" s="152" t="n"/>
      <c r="BW718" s="152" t="n"/>
      <c r="BX718" s="165" t="n"/>
      <c r="BY718" s="150" t="n"/>
      <c r="BZ718" s="150" t="n"/>
      <c r="CA718" s="150" t="n"/>
      <c r="CB718" s="174" t="n"/>
      <c r="CC718" s="156" t="n"/>
      <c r="CD718" s="156" t="n"/>
      <c r="CE718" s="167">
        <f>IFERROR(__xludf.DUMMYFUNCTION("""COMPUTED_VALUE"""),"")</f>
        <v/>
      </c>
      <c r="CF718" s="158">
        <f>IFERROR(__xludf.DUMMYFUNCTION("""COMPUTED_VALUE"""),"")</f>
        <v/>
      </c>
      <c r="CG718" s="148" t="n"/>
      <c r="CH718" s="148" t="n"/>
      <c r="CI718" s="148" t="n"/>
      <c r="CJ718" s="148" t="n"/>
      <c r="CK718" s="148" t="n"/>
      <c r="CL718" s="148" t="n"/>
      <c r="CM718" s="148" t="n"/>
      <c r="CN718" s="148" t="n"/>
      <c r="CO718" s="148" t="n"/>
      <c r="CP718" s="148" t="n"/>
      <c r="CQ718" s="148" t="n"/>
      <c r="CR718" s="148" t="n"/>
      <c r="CS718" s="148" t="n"/>
      <c r="CT718" s="148" t="n"/>
      <c r="CU718" s="148" t="n"/>
      <c r="CV718" s="148" t="n"/>
    </row>
    <row r="719">
      <c r="A719" s="162" t="n"/>
      <c r="B719" s="64" t="n"/>
      <c r="C719" s="129" t="n"/>
      <c r="D719" s="130" t="inlineStr"/>
      <c r="E719" s="150" t="inlineStr"/>
      <c r="F719" s="150" t="inlineStr"/>
      <c r="G719" s="150" t="n"/>
      <c r="H719" s="152" t="n"/>
      <c r="I719" s="152" t="n"/>
      <c r="J719" s="152" t="n"/>
      <c r="K719" s="152" t="n"/>
      <c r="L719" s="152" t="n"/>
      <c r="M719" s="152" t="n"/>
      <c r="N719" s="152" t="n"/>
      <c r="O719" s="152" t="n"/>
      <c r="P719" s="152" t="n"/>
      <c r="Q719" s="152" t="n"/>
      <c r="R719" s="152" t="n"/>
      <c r="S719" s="165" t="n"/>
      <c r="T719" s="152" t="n"/>
      <c r="U719" s="152" t="n"/>
      <c r="V719" s="152" t="n"/>
      <c r="W719" s="152" t="n"/>
      <c r="X719" s="152" t="n"/>
      <c r="Y719" s="152" t="n"/>
      <c r="Z719" s="152" t="n"/>
      <c r="AA719" s="152" t="n"/>
      <c r="AB719" s="152" t="n"/>
      <c r="AC719" s="152" t="n"/>
      <c r="AD719" s="152" t="n"/>
      <c r="AE719" s="152" t="n"/>
      <c r="AF719" s="152" t="n"/>
      <c r="AG719" s="152" t="n"/>
      <c r="AH719" s="152" t="n"/>
      <c r="AI719" s="152" t="n"/>
      <c r="AJ719" s="152" t="n"/>
      <c r="AK719" s="152" t="n"/>
      <c r="AL719" s="152" t="n"/>
      <c r="AM719" s="152" t="n"/>
      <c r="AN719" s="166" t="n"/>
      <c r="AO719" s="155" t="n"/>
      <c r="AP719" s="152" t="n"/>
      <c r="AQ719" s="152" t="n"/>
      <c r="AR719" s="152" t="n"/>
      <c r="AS719" s="152" t="n"/>
      <c r="AT719" s="152" t="n"/>
      <c r="AU719" s="155" t="n"/>
      <c r="AV719" s="152" t="n"/>
      <c r="AW719" s="152" t="n"/>
      <c r="AX719" s="152" t="n"/>
      <c r="AY719" s="152" t="n"/>
      <c r="AZ719" s="152" t="n"/>
      <c r="BA719" s="165" t="n"/>
      <c r="BB719" s="165" t="n"/>
      <c r="BC719" s="152" t="n"/>
      <c r="BD719" s="152" t="n"/>
      <c r="BE719" s="152" t="n"/>
      <c r="BF719" s="152" t="n"/>
      <c r="BG719" s="155" t="n"/>
      <c r="BH719" s="152" t="n"/>
      <c r="BI719" s="152" t="n"/>
      <c r="BJ719" s="152" t="n"/>
      <c r="BK719" s="152" t="n"/>
      <c r="BL719" s="152" t="n"/>
      <c r="BM719" s="152" t="n"/>
      <c r="BN719" s="152" t="n"/>
      <c r="BO719" s="152" t="n"/>
      <c r="BP719" s="155" t="n"/>
      <c r="BQ719" s="152" t="n"/>
      <c r="BR719" s="152" t="n"/>
      <c r="BS719" s="152" t="n"/>
      <c r="BT719" s="152" t="n"/>
      <c r="BU719" s="152" t="n"/>
      <c r="BV719" s="152" t="n"/>
      <c r="BW719" s="152" t="n"/>
      <c r="BX719" s="165" t="n"/>
      <c r="BY719" s="150" t="n"/>
      <c r="BZ719" s="150" t="n"/>
      <c r="CA719" s="150" t="n"/>
      <c r="CB719" s="174" t="n"/>
      <c r="CC719" s="156" t="n"/>
      <c r="CD719" s="156" t="n"/>
      <c r="CE719" s="167">
        <f>IFERROR(__xludf.DUMMYFUNCTION("""COMPUTED_VALUE"""),"")</f>
        <v/>
      </c>
      <c r="CF719" s="158">
        <f>IFERROR(__xludf.DUMMYFUNCTION("""COMPUTED_VALUE"""),"")</f>
        <v/>
      </c>
      <c r="CG719" s="148" t="n"/>
      <c r="CH719" s="148" t="n"/>
      <c r="CI719" s="148" t="n"/>
      <c r="CJ719" s="148" t="n"/>
      <c r="CK719" s="148" t="n"/>
      <c r="CL719" s="148" t="n"/>
      <c r="CM719" s="148" t="n"/>
      <c r="CN719" s="148" t="n"/>
      <c r="CO719" s="148" t="n"/>
      <c r="CP719" s="148" t="n"/>
      <c r="CQ719" s="148" t="n"/>
      <c r="CR719" s="148" t="n"/>
      <c r="CS719" s="148" t="n"/>
      <c r="CT719" s="148" t="n"/>
      <c r="CU719" s="148" t="n"/>
      <c r="CV719" s="148" t="n"/>
    </row>
    <row r="720">
      <c r="A720" s="162" t="n"/>
      <c r="B720" s="64" t="n"/>
      <c r="C720" s="129" t="n"/>
      <c r="D720" s="130" t="inlineStr"/>
      <c r="E720" s="150" t="inlineStr"/>
      <c r="F720" s="150" t="inlineStr"/>
      <c r="G720" s="150" t="n"/>
      <c r="H720" s="152" t="n"/>
      <c r="I720" s="152" t="n"/>
      <c r="J720" s="152" t="n"/>
      <c r="K720" s="152" t="n"/>
      <c r="L720" s="152" t="n"/>
      <c r="M720" s="152" t="n"/>
      <c r="N720" s="152" t="n"/>
      <c r="O720" s="152" t="n"/>
      <c r="P720" s="152" t="n"/>
      <c r="Q720" s="152" t="n"/>
      <c r="R720" s="152" t="n"/>
      <c r="S720" s="165" t="n"/>
      <c r="T720" s="152" t="n"/>
      <c r="U720" s="152" t="n"/>
      <c r="V720" s="152" t="n"/>
      <c r="W720" s="152" t="n"/>
      <c r="X720" s="152" t="n"/>
      <c r="Y720" s="152" t="n"/>
      <c r="Z720" s="152" t="n"/>
      <c r="AA720" s="152" t="n"/>
      <c r="AB720" s="152" t="n"/>
      <c r="AC720" s="152" t="n"/>
      <c r="AD720" s="152" t="n"/>
      <c r="AE720" s="152" t="n"/>
      <c r="AF720" s="152" t="n"/>
      <c r="AG720" s="152" t="n"/>
      <c r="AH720" s="152" t="n"/>
      <c r="AI720" s="152" t="n"/>
      <c r="AJ720" s="152" t="n"/>
      <c r="AK720" s="152" t="n"/>
      <c r="AL720" s="152" t="n"/>
      <c r="AM720" s="152" t="n"/>
      <c r="AN720" s="166" t="n"/>
      <c r="AO720" s="155" t="n"/>
      <c r="AP720" s="152" t="n"/>
      <c r="AQ720" s="152" t="n"/>
      <c r="AR720" s="152" t="n"/>
      <c r="AS720" s="152" t="n"/>
      <c r="AT720" s="152" t="n"/>
      <c r="AU720" s="155" t="n"/>
      <c r="AV720" s="152" t="n"/>
      <c r="AW720" s="152" t="n"/>
      <c r="AX720" s="152" t="n"/>
      <c r="AY720" s="152" t="n"/>
      <c r="AZ720" s="152" t="n"/>
      <c r="BA720" s="165" t="n"/>
      <c r="BB720" s="165" t="n"/>
      <c r="BC720" s="152" t="n"/>
      <c r="BD720" s="152" t="n"/>
      <c r="BE720" s="152" t="n"/>
      <c r="BF720" s="152" t="n"/>
      <c r="BG720" s="155" t="n"/>
      <c r="BH720" s="152" t="n"/>
      <c r="BI720" s="152" t="n"/>
      <c r="BJ720" s="152" t="n"/>
      <c r="BK720" s="152" t="n"/>
      <c r="BL720" s="152" t="n"/>
      <c r="BM720" s="152" t="n"/>
      <c r="BN720" s="152" t="n"/>
      <c r="BO720" s="152" t="n"/>
      <c r="BP720" s="155" t="n"/>
      <c r="BQ720" s="152" t="n"/>
      <c r="BR720" s="152" t="n"/>
      <c r="BS720" s="152" t="n"/>
      <c r="BT720" s="152" t="n"/>
      <c r="BU720" s="152" t="n"/>
      <c r="BV720" s="152" t="n"/>
      <c r="BW720" s="152" t="n"/>
      <c r="BX720" s="165" t="n"/>
      <c r="BY720" s="150" t="n"/>
      <c r="BZ720" s="150" t="n"/>
      <c r="CA720" s="150" t="n"/>
      <c r="CB720" s="174" t="n"/>
      <c r="CC720" s="156" t="n"/>
      <c r="CD720" s="156" t="n"/>
      <c r="CE720" s="167">
        <f>IFERROR(__xludf.DUMMYFUNCTION("""COMPUTED_VALUE"""),"")</f>
        <v/>
      </c>
      <c r="CF720" s="158">
        <f>IFERROR(__xludf.DUMMYFUNCTION("""COMPUTED_VALUE"""),"")</f>
        <v/>
      </c>
      <c r="CG720" s="148" t="n"/>
      <c r="CH720" s="148" t="n"/>
      <c r="CI720" s="148" t="n"/>
      <c r="CJ720" s="148" t="n"/>
      <c r="CK720" s="148" t="n"/>
      <c r="CL720" s="148" t="n"/>
      <c r="CM720" s="148" t="n"/>
      <c r="CN720" s="148" t="n"/>
      <c r="CO720" s="148" t="n"/>
      <c r="CP720" s="148" t="n"/>
      <c r="CQ720" s="148" t="n"/>
      <c r="CR720" s="148" t="n"/>
      <c r="CS720" s="148" t="n"/>
      <c r="CT720" s="148" t="n"/>
      <c r="CU720" s="148" t="n"/>
      <c r="CV720" s="148" t="n"/>
    </row>
    <row r="721">
      <c r="A721" s="162" t="n"/>
      <c r="B721" s="64" t="n"/>
      <c r="C721" s="129" t="n"/>
      <c r="D721" s="130" t="inlineStr"/>
      <c r="E721" s="150" t="inlineStr"/>
      <c r="F721" s="150" t="inlineStr"/>
      <c r="G721" s="150" t="n"/>
      <c r="H721" s="152" t="n"/>
      <c r="I721" s="152" t="n"/>
      <c r="J721" s="152" t="n"/>
      <c r="K721" s="152" t="n"/>
      <c r="L721" s="152" t="n"/>
      <c r="M721" s="152" t="n"/>
      <c r="N721" s="152" t="n"/>
      <c r="O721" s="152" t="n"/>
      <c r="P721" s="152" t="n"/>
      <c r="Q721" s="152" t="n"/>
      <c r="R721" s="152" t="n"/>
      <c r="S721" s="165" t="n"/>
      <c r="T721" s="152" t="n"/>
      <c r="U721" s="152" t="n"/>
      <c r="V721" s="152" t="n"/>
      <c r="W721" s="152" t="n"/>
      <c r="X721" s="152" t="n"/>
      <c r="Y721" s="152" t="n"/>
      <c r="Z721" s="152" t="n"/>
      <c r="AA721" s="152" t="n"/>
      <c r="AB721" s="152" t="n"/>
      <c r="AC721" s="152" t="n"/>
      <c r="AD721" s="152" t="n"/>
      <c r="AE721" s="152" t="n"/>
      <c r="AF721" s="152" t="n"/>
      <c r="AG721" s="152" t="n"/>
      <c r="AH721" s="152" t="n"/>
      <c r="AI721" s="152" t="n"/>
      <c r="AJ721" s="152" t="n"/>
      <c r="AK721" s="152" t="n"/>
      <c r="AL721" s="152" t="n"/>
      <c r="AM721" s="152" t="n"/>
      <c r="AN721" s="166" t="n"/>
      <c r="AO721" s="155" t="n"/>
      <c r="AP721" s="152" t="n"/>
      <c r="AQ721" s="152" t="n"/>
      <c r="AR721" s="152" t="n"/>
      <c r="AS721" s="152" t="n"/>
      <c r="AT721" s="152" t="n"/>
      <c r="AU721" s="155" t="n"/>
      <c r="AV721" s="152" t="n"/>
      <c r="AW721" s="152" t="n"/>
      <c r="AX721" s="152" t="n"/>
      <c r="AY721" s="152" t="n"/>
      <c r="AZ721" s="152" t="n"/>
      <c r="BA721" s="165" t="n"/>
      <c r="BB721" s="165" t="n"/>
      <c r="BC721" s="152" t="n"/>
      <c r="BD721" s="152" t="n"/>
      <c r="BE721" s="152" t="n"/>
      <c r="BF721" s="152" t="n"/>
      <c r="BG721" s="155" t="n"/>
      <c r="BH721" s="152" t="n"/>
      <c r="BI721" s="152" t="n"/>
      <c r="BJ721" s="152" t="n"/>
      <c r="BK721" s="152" t="n"/>
      <c r="BL721" s="152" t="n"/>
      <c r="BM721" s="152" t="n"/>
      <c r="BN721" s="152" t="n"/>
      <c r="BO721" s="152" t="n"/>
      <c r="BP721" s="155" t="n"/>
      <c r="BQ721" s="152" t="n"/>
      <c r="BR721" s="152" t="n"/>
      <c r="BS721" s="152" t="n"/>
      <c r="BT721" s="152" t="n"/>
      <c r="BU721" s="152" t="n"/>
      <c r="BV721" s="152" t="n"/>
      <c r="BW721" s="152" t="n"/>
      <c r="BX721" s="165" t="n"/>
      <c r="BY721" s="150" t="n"/>
      <c r="BZ721" s="150" t="n"/>
      <c r="CA721" s="150" t="n"/>
      <c r="CB721" s="174" t="n"/>
      <c r="CC721" s="156" t="n"/>
      <c r="CD721" s="156" t="n"/>
      <c r="CE721" s="167">
        <f>IFERROR(__xludf.DUMMYFUNCTION("""COMPUTED_VALUE"""),"")</f>
        <v/>
      </c>
      <c r="CF721" s="158">
        <f>IFERROR(__xludf.DUMMYFUNCTION("""COMPUTED_VALUE"""),"")</f>
        <v/>
      </c>
      <c r="CG721" s="148" t="n"/>
      <c r="CH721" s="148" t="n"/>
      <c r="CI721" s="148" t="n"/>
      <c r="CJ721" s="148" t="n"/>
      <c r="CK721" s="148" t="n"/>
      <c r="CL721" s="148" t="n"/>
      <c r="CM721" s="148" t="n"/>
      <c r="CN721" s="148" t="n"/>
      <c r="CO721" s="148" t="n"/>
      <c r="CP721" s="148" t="n"/>
      <c r="CQ721" s="148" t="n"/>
      <c r="CR721" s="148" t="n"/>
      <c r="CS721" s="148" t="n"/>
      <c r="CT721" s="148" t="n"/>
      <c r="CU721" s="148" t="n"/>
      <c r="CV721" s="148" t="n"/>
    </row>
    <row r="722">
      <c r="A722" s="162" t="n"/>
      <c r="B722" s="64" t="n"/>
      <c r="C722" s="129" t="n"/>
      <c r="D722" s="130" t="inlineStr"/>
      <c r="E722" s="150" t="inlineStr"/>
      <c r="F722" s="150" t="inlineStr"/>
      <c r="G722" s="150" t="n"/>
      <c r="H722" s="152" t="n"/>
      <c r="I722" s="152" t="n"/>
      <c r="J722" s="152" t="n"/>
      <c r="K722" s="152" t="n"/>
      <c r="L722" s="152" t="n"/>
      <c r="M722" s="152" t="n"/>
      <c r="N722" s="152" t="n"/>
      <c r="O722" s="152" t="n"/>
      <c r="P722" s="152" t="n"/>
      <c r="Q722" s="152" t="n"/>
      <c r="R722" s="152" t="n"/>
      <c r="S722" s="165" t="n"/>
      <c r="T722" s="152" t="n"/>
      <c r="U722" s="152" t="n"/>
      <c r="V722" s="152" t="n"/>
      <c r="W722" s="152" t="n"/>
      <c r="X722" s="152" t="n"/>
      <c r="Y722" s="152" t="n"/>
      <c r="Z722" s="152" t="n"/>
      <c r="AA722" s="152" t="n"/>
      <c r="AB722" s="152" t="n"/>
      <c r="AC722" s="152" t="n"/>
      <c r="AD722" s="152" t="n"/>
      <c r="AE722" s="152" t="n"/>
      <c r="AF722" s="152" t="n"/>
      <c r="AG722" s="152" t="n"/>
      <c r="AH722" s="152" t="n"/>
      <c r="AI722" s="152" t="n"/>
      <c r="AJ722" s="152" t="n"/>
      <c r="AK722" s="152" t="n"/>
      <c r="AL722" s="152" t="n"/>
      <c r="AM722" s="152" t="n"/>
      <c r="AN722" s="166" t="n"/>
      <c r="AO722" s="155" t="n"/>
      <c r="AP722" s="152" t="n"/>
      <c r="AQ722" s="152" t="n"/>
      <c r="AR722" s="152" t="n"/>
      <c r="AS722" s="152" t="n"/>
      <c r="AT722" s="152" t="n"/>
      <c r="AU722" s="155" t="n"/>
      <c r="AV722" s="152" t="n"/>
      <c r="AW722" s="152" t="n"/>
      <c r="AX722" s="152" t="n"/>
      <c r="AY722" s="152" t="n"/>
      <c r="AZ722" s="152" t="n"/>
      <c r="BA722" s="165" t="n"/>
      <c r="BB722" s="165" t="n"/>
      <c r="BC722" s="152" t="n"/>
      <c r="BD722" s="152" t="n"/>
      <c r="BE722" s="152" t="n"/>
      <c r="BF722" s="152" t="n"/>
      <c r="BG722" s="155" t="n"/>
      <c r="BH722" s="152" t="n"/>
      <c r="BI722" s="152" t="n"/>
      <c r="BJ722" s="152" t="n"/>
      <c r="BK722" s="152" t="n"/>
      <c r="BL722" s="152" t="n"/>
      <c r="BM722" s="152" t="n"/>
      <c r="BN722" s="152" t="n"/>
      <c r="BO722" s="152" t="n"/>
      <c r="BP722" s="155" t="n"/>
      <c r="BQ722" s="152" t="n"/>
      <c r="BR722" s="152" t="n"/>
      <c r="BS722" s="152" t="n"/>
      <c r="BT722" s="152" t="n"/>
      <c r="BU722" s="152" t="n"/>
      <c r="BV722" s="152" t="n"/>
      <c r="BW722" s="152" t="n"/>
      <c r="BX722" s="165" t="n"/>
      <c r="BY722" s="150" t="n"/>
      <c r="BZ722" s="150" t="n"/>
      <c r="CA722" s="150" t="n"/>
      <c r="CB722" s="174" t="n"/>
      <c r="CC722" s="156" t="n"/>
      <c r="CD722" s="156" t="n"/>
      <c r="CE722" s="167">
        <f>IFERROR(__xludf.DUMMYFUNCTION("""COMPUTED_VALUE"""),"")</f>
        <v/>
      </c>
      <c r="CF722" s="158">
        <f>IFERROR(__xludf.DUMMYFUNCTION("""COMPUTED_VALUE"""),"")</f>
        <v/>
      </c>
      <c r="CG722" s="148" t="n"/>
      <c r="CH722" s="148" t="n"/>
      <c r="CI722" s="148" t="n"/>
      <c r="CJ722" s="148" t="n"/>
      <c r="CK722" s="148" t="n"/>
      <c r="CL722" s="148" t="n"/>
      <c r="CM722" s="148" t="n"/>
      <c r="CN722" s="148" t="n"/>
      <c r="CO722" s="148" t="n"/>
      <c r="CP722" s="148" t="n"/>
      <c r="CQ722" s="148" t="n"/>
      <c r="CR722" s="148" t="n"/>
      <c r="CS722" s="148" t="n"/>
      <c r="CT722" s="148" t="n"/>
      <c r="CU722" s="148" t="n"/>
      <c r="CV722" s="148" t="n"/>
    </row>
    <row r="723">
      <c r="A723" s="162" t="n"/>
      <c r="B723" s="64" t="n"/>
      <c r="C723" s="129" t="n"/>
      <c r="D723" s="130" t="inlineStr"/>
      <c r="E723" s="150" t="inlineStr"/>
      <c r="F723" s="150" t="inlineStr"/>
      <c r="G723" s="150" t="n"/>
      <c r="H723" s="152" t="n"/>
      <c r="I723" s="152" t="n"/>
      <c r="J723" s="152" t="n"/>
      <c r="K723" s="152" t="n"/>
      <c r="L723" s="152" t="n"/>
      <c r="M723" s="152" t="n"/>
      <c r="N723" s="152" t="n"/>
      <c r="O723" s="152" t="n"/>
      <c r="P723" s="152" t="n"/>
      <c r="Q723" s="152" t="n"/>
      <c r="R723" s="152" t="n"/>
      <c r="S723" s="165" t="n"/>
      <c r="T723" s="152" t="n"/>
      <c r="U723" s="152" t="n"/>
      <c r="V723" s="152" t="n"/>
      <c r="W723" s="152" t="n"/>
      <c r="X723" s="152" t="n"/>
      <c r="Y723" s="152" t="n"/>
      <c r="Z723" s="152" t="n"/>
      <c r="AA723" s="152" t="n"/>
      <c r="AB723" s="152" t="n"/>
      <c r="AC723" s="152" t="n"/>
      <c r="AD723" s="152" t="n"/>
      <c r="AE723" s="152" t="n"/>
      <c r="AF723" s="152" t="n"/>
      <c r="AG723" s="152" t="n"/>
      <c r="AH723" s="152" t="n"/>
      <c r="AI723" s="152" t="n"/>
      <c r="AJ723" s="152" t="n"/>
      <c r="AK723" s="152" t="n"/>
      <c r="AL723" s="152" t="n"/>
      <c r="AM723" s="152" t="n"/>
      <c r="AN723" s="166" t="n"/>
      <c r="AO723" s="155" t="n"/>
      <c r="AP723" s="152" t="n"/>
      <c r="AQ723" s="152" t="n"/>
      <c r="AR723" s="152" t="n"/>
      <c r="AS723" s="152" t="n"/>
      <c r="AT723" s="152" t="n"/>
      <c r="AU723" s="155" t="n"/>
      <c r="AV723" s="152" t="n"/>
      <c r="AW723" s="152" t="n"/>
      <c r="AX723" s="152" t="n"/>
      <c r="AY723" s="152" t="n"/>
      <c r="AZ723" s="152" t="n"/>
      <c r="BA723" s="165" t="n"/>
      <c r="BB723" s="165" t="n"/>
      <c r="BC723" s="152" t="n"/>
      <c r="BD723" s="152" t="n"/>
      <c r="BE723" s="152" t="n"/>
      <c r="BF723" s="152" t="n"/>
      <c r="BG723" s="155" t="n"/>
      <c r="BH723" s="152" t="n"/>
      <c r="BI723" s="152" t="n"/>
      <c r="BJ723" s="152" t="n"/>
      <c r="BK723" s="152" t="n"/>
      <c r="BL723" s="152" t="n"/>
      <c r="BM723" s="152" t="n"/>
      <c r="BN723" s="152" t="n"/>
      <c r="BO723" s="152" t="n"/>
      <c r="BP723" s="155" t="n"/>
      <c r="BQ723" s="152" t="n"/>
      <c r="BR723" s="152" t="n"/>
      <c r="BS723" s="152" t="n"/>
      <c r="BT723" s="152" t="n"/>
      <c r="BU723" s="152" t="n"/>
      <c r="BV723" s="152" t="n"/>
      <c r="BW723" s="152" t="n"/>
      <c r="BX723" s="165" t="n"/>
      <c r="BY723" s="150" t="n"/>
      <c r="BZ723" s="150" t="n"/>
      <c r="CA723" s="150" t="n"/>
      <c r="CB723" s="174" t="n"/>
      <c r="CC723" s="156" t="n"/>
      <c r="CD723" s="156" t="n"/>
      <c r="CE723" s="167">
        <f>IFERROR(__xludf.DUMMYFUNCTION("""COMPUTED_VALUE"""),"")</f>
        <v/>
      </c>
      <c r="CF723" s="158">
        <f>IFERROR(__xludf.DUMMYFUNCTION("""COMPUTED_VALUE"""),"")</f>
        <v/>
      </c>
      <c r="CG723" s="148" t="n"/>
      <c r="CH723" s="148" t="n"/>
      <c r="CI723" s="148" t="n"/>
      <c r="CJ723" s="148" t="n"/>
      <c r="CK723" s="148" t="n"/>
      <c r="CL723" s="148" t="n"/>
      <c r="CM723" s="148" t="n"/>
      <c r="CN723" s="148" t="n"/>
      <c r="CO723" s="148" t="n"/>
      <c r="CP723" s="148" t="n"/>
      <c r="CQ723" s="148" t="n"/>
      <c r="CR723" s="148" t="n"/>
      <c r="CS723" s="148" t="n"/>
      <c r="CT723" s="148" t="n"/>
      <c r="CU723" s="148" t="n"/>
      <c r="CV723" s="148" t="n"/>
    </row>
    <row r="724">
      <c r="A724" s="162" t="n"/>
      <c r="B724" s="64" t="n"/>
      <c r="C724" s="129" t="n"/>
      <c r="D724" s="130" t="inlineStr"/>
      <c r="E724" s="150" t="inlineStr"/>
      <c r="F724" s="150" t="inlineStr"/>
      <c r="G724" s="150" t="n"/>
      <c r="H724" s="152" t="n"/>
      <c r="I724" s="152" t="n"/>
      <c r="J724" s="152" t="n"/>
      <c r="K724" s="152" t="n"/>
      <c r="L724" s="152" t="n"/>
      <c r="M724" s="152" t="n"/>
      <c r="N724" s="152" t="n"/>
      <c r="O724" s="152" t="n"/>
      <c r="P724" s="152" t="n"/>
      <c r="Q724" s="152" t="n"/>
      <c r="R724" s="152" t="n"/>
      <c r="S724" s="165" t="n"/>
      <c r="T724" s="152" t="n"/>
      <c r="U724" s="152" t="n"/>
      <c r="V724" s="152" t="n"/>
      <c r="W724" s="152" t="n"/>
      <c r="X724" s="152" t="n"/>
      <c r="Y724" s="152" t="n"/>
      <c r="Z724" s="152" t="n"/>
      <c r="AA724" s="152" t="n"/>
      <c r="AB724" s="152" t="n"/>
      <c r="AC724" s="152" t="n"/>
      <c r="AD724" s="152" t="n"/>
      <c r="AE724" s="152" t="n"/>
      <c r="AF724" s="152" t="n"/>
      <c r="AG724" s="152" t="n"/>
      <c r="AH724" s="152" t="n"/>
      <c r="AI724" s="152" t="n"/>
      <c r="AJ724" s="152" t="n"/>
      <c r="AK724" s="152" t="n"/>
      <c r="AL724" s="152" t="n"/>
      <c r="AM724" s="152" t="n"/>
      <c r="AN724" s="166" t="n"/>
      <c r="AO724" s="155" t="n"/>
      <c r="AP724" s="152" t="n"/>
      <c r="AQ724" s="152" t="n"/>
      <c r="AR724" s="152" t="n"/>
      <c r="AS724" s="152" t="n"/>
      <c r="AT724" s="152" t="n"/>
      <c r="AU724" s="155" t="n"/>
      <c r="AV724" s="152" t="n"/>
      <c r="AW724" s="152" t="n"/>
      <c r="AX724" s="152" t="n"/>
      <c r="AY724" s="152" t="n"/>
      <c r="AZ724" s="152" t="n"/>
      <c r="BA724" s="165" t="n"/>
      <c r="BB724" s="165" t="n"/>
      <c r="BC724" s="152" t="n"/>
      <c r="BD724" s="152" t="n"/>
      <c r="BE724" s="152" t="n"/>
      <c r="BF724" s="152" t="n"/>
      <c r="BG724" s="155" t="n"/>
      <c r="BH724" s="152" t="n"/>
      <c r="BI724" s="152" t="n"/>
      <c r="BJ724" s="152" t="n"/>
      <c r="BK724" s="152" t="n"/>
      <c r="BL724" s="152" t="n"/>
      <c r="BM724" s="152" t="n"/>
      <c r="BN724" s="152" t="n"/>
      <c r="BO724" s="152" t="n"/>
      <c r="BP724" s="155" t="n"/>
      <c r="BQ724" s="152" t="n"/>
      <c r="BR724" s="152" t="n"/>
      <c r="BS724" s="152" t="n"/>
      <c r="BT724" s="152" t="n"/>
      <c r="BU724" s="152" t="n"/>
      <c r="BV724" s="152" t="n"/>
      <c r="BW724" s="152" t="n"/>
      <c r="BX724" s="165" t="n"/>
      <c r="BY724" s="150" t="n"/>
      <c r="BZ724" s="150" t="n"/>
      <c r="CA724" s="150" t="n"/>
      <c r="CB724" s="174" t="n"/>
      <c r="CC724" s="156" t="n"/>
      <c r="CD724" s="156" t="n"/>
      <c r="CE724" s="167">
        <f>IFERROR(__xludf.DUMMYFUNCTION("""COMPUTED_VALUE"""),"")</f>
        <v/>
      </c>
      <c r="CF724" s="158">
        <f>IFERROR(__xludf.DUMMYFUNCTION("""COMPUTED_VALUE"""),"")</f>
        <v/>
      </c>
      <c r="CG724" s="148" t="n"/>
      <c r="CH724" s="148" t="n"/>
      <c r="CI724" s="148" t="n"/>
      <c r="CJ724" s="148" t="n"/>
      <c r="CK724" s="148" t="n"/>
      <c r="CL724" s="148" t="n"/>
      <c r="CM724" s="148" t="n"/>
      <c r="CN724" s="148" t="n"/>
      <c r="CO724" s="148" t="n"/>
      <c r="CP724" s="148" t="n"/>
      <c r="CQ724" s="148" t="n"/>
      <c r="CR724" s="148" t="n"/>
      <c r="CS724" s="148" t="n"/>
      <c r="CT724" s="148" t="n"/>
      <c r="CU724" s="148" t="n"/>
      <c r="CV724" s="148" t="n"/>
    </row>
    <row r="725">
      <c r="A725" s="162" t="n"/>
      <c r="B725" s="64" t="n"/>
      <c r="C725" s="129" t="n"/>
      <c r="D725" s="130" t="inlineStr"/>
      <c r="E725" s="150" t="inlineStr"/>
      <c r="F725" s="150" t="inlineStr"/>
      <c r="G725" s="150" t="n"/>
      <c r="H725" s="152" t="n"/>
      <c r="I725" s="152" t="n"/>
      <c r="J725" s="152" t="n"/>
      <c r="K725" s="152" t="n"/>
      <c r="L725" s="152" t="n"/>
      <c r="M725" s="152" t="n"/>
      <c r="N725" s="152" t="n"/>
      <c r="O725" s="152" t="n"/>
      <c r="P725" s="152" t="n"/>
      <c r="Q725" s="152" t="n"/>
      <c r="R725" s="152" t="n"/>
      <c r="S725" s="165" t="n"/>
      <c r="T725" s="152" t="n"/>
      <c r="U725" s="152" t="n"/>
      <c r="V725" s="152" t="n"/>
      <c r="W725" s="152" t="n"/>
      <c r="X725" s="152" t="n"/>
      <c r="Y725" s="152" t="n"/>
      <c r="Z725" s="152" t="n"/>
      <c r="AA725" s="152" t="n"/>
      <c r="AB725" s="152" t="n"/>
      <c r="AC725" s="152" t="n"/>
      <c r="AD725" s="152" t="n"/>
      <c r="AE725" s="152" t="n"/>
      <c r="AF725" s="152" t="n"/>
      <c r="AG725" s="152" t="n"/>
      <c r="AH725" s="152" t="n"/>
      <c r="AI725" s="152" t="n"/>
      <c r="AJ725" s="152" t="n"/>
      <c r="AK725" s="152" t="n"/>
      <c r="AL725" s="152" t="n"/>
      <c r="AM725" s="152" t="n"/>
      <c r="AN725" s="166" t="n"/>
      <c r="AO725" s="155" t="n"/>
      <c r="AP725" s="152" t="n"/>
      <c r="AQ725" s="152" t="n"/>
      <c r="AR725" s="152" t="n"/>
      <c r="AS725" s="152" t="n"/>
      <c r="AT725" s="152" t="n"/>
      <c r="AU725" s="155" t="n"/>
      <c r="AV725" s="152" t="n"/>
      <c r="AW725" s="152" t="n"/>
      <c r="AX725" s="152" t="n"/>
      <c r="AY725" s="152" t="n"/>
      <c r="AZ725" s="152" t="n"/>
      <c r="BA725" s="165" t="n"/>
      <c r="BB725" s="165" t="n"/>
      <c r="BC725" s="152" t="n"/>
      <c r="BD725" s="152" t="n"/>
      <c r="BE725" s="152" t="n"/>
      <c r="BF725" s="152" t="n"/>
      <c r="BG725" s="155" t="n"/>
      <c r="BH725" s="152" t="n"/>
      <c r="BI725" s="152" t="n"/>
      <c r="BJ725" s="152" t="n"/>
      <c r="BK725" s="152" t="n"/>
      <c r="BL725" s="152" t="n"/>
      <c r="BM725" s="152" t="n"/>
      <c r="BN725" s="152" t="n"/>
      <c r="BO725" s="152" t="n"/>
      <c r="BP725" s="155" t="n"/>
      <c r="BQ725" s="152" t="n"/>
      <c r="BR725" s="152" t="n"/>
      <c r="BS725" s="152" t="n"/>
      <c r="BT725" s="152" t="n"/>
      <c r="BU725" s="152" t="n"/>
      <c r="BV725" s="152" t="n"/>
      <c r="BW725" s="152" t="n"/>
      <c r="BX725" s="165" t="n"/>
      <c r="BY725" s="150" t="n"/>
      <c r="BZ725" s="150" t="n"/>
      <c r="CA725" s="150" t="n"/>
      <c r="CB725" s="174" t="n"/>
      <c r="CC725" s="156" t="n"/>
      <c r="CD725" s="156" t="n"/>
      <c r="CE725" s="167">
        <f>IFERROR(__xludf.DUMMYFUNCTION("""COMPUTED_VALUE"""),"")</f>
        <v/>
      </c>
      <c r="CF725" s="158">
        <f>IFERROR(__xludf.DUMMYFUNCTION("""COMPUTED_VALUE"""),"")</f>
        <v/>
      </c>
      <c r="CG725" s="148" t="n"/>
      <c r="CH725" s="148" t="n"/>
      <c r="CI725" s="148" t="n"/>
      <c r="CJ725" s="148" t="n"/>
      <c r="CK725" s="148" t="n"/>
      <c r="CL725" s="148" t="n"/>
      <c r="CM725" s="148" t="n"/>
      <c r="CN725" s="148" t="n"/>
      <c r="CO725" s="148" t="n"/>
      <c r="CP725" s="148" t="n"/>
      <c r="CQ725" s="148" t="n"/>
      <c r="CR725" s="148" t="n"/>
      <c r="CS725" s="148" t="n"/>
      <c r="CT725" s="148" t="n"/>
      <c r="CU725" s="148" t="n"/>
      <c r="CV725" s="148" t="n"/>
    </row>
    <row r="726">
      <c r="A726" s="162" t="n"/>
      <c r="B726" s="64" t="n"/>
      <c r="C726" s="129" t="n"/>
      <c r="D726" s="130" t="inlineStr"/>
      <c r="E726" s="150" t="inlineStr"/>
      <c r="F726" s="150" t="inlineStr"/>
      <c r="G726" s="150" t="n"/>
      <c r="H726" s="152" t="n"/>
      <c r="I726" s="152" t="n"/>
      <c r="J726" s="152" t="n"/>
      <c r="K726" s="152" t="n"/>
      <c r="L726" s="152" t="n"/>
      <c r="M726" s="152" t="n"/>
      <c r="N726" s="152" t="n"/>
      <c r="O726" s="152" t="n"/>
      <c r="P726" s="152" t="n"/>
      <c r="Q726" s="152" t="n"/>
      <c r="R726" s="152" t="n"/>
      <c r="S726" s="165" t="n"/>
      <c r="T726" s="152" t="n"/>
      <c r="U726" s="152" t="n"/>
      <c r="V726" s="152" t="n"/>
      <c r="W726" s="152" t="n"/>
      <c r="X726" s="152" t="n"/>
      <c r="Y726" s="152" t="n"/>
      <c r="Z726" s="152" t="n"/>
      <c r="AA726" s="152" t="n"/>
      <c r="AB726" s="152" t="n"/>
      <c r="AC726" s="152" t="n"/>
      <c r="AD726" s="152" t="n"/>
      <c r="AE726" s="152" t="n"/>
      <c r="AF726" s="152" t="n"/>
      <c r="AG726" s="152" t="n"/>
      <c r="AH726" s="152" t="n"/>
      <c r="AI726" s="152" t="n"/>
      <c r="AJ726" s="152" t="n"/>
      <c r="AK726" s="152" t="n"/>
      <c r="AL726" s="152" t="n"/>
      <c r="AM726" s="152" t="n"/>
      <c r="AN726" s="166" t="n"/>
      <c r="AO726" s="155" t="n"/>
      <c r="AP726" s="152" t="n"/>
      <c r="AQ726" s="152" t="n"/>
      <c r="AR726" s="152" t="n"/>
      <c r="AS726" s="152" t="n"/>
      <c r="AT726" s="152" t="n"/>
      <c r="AU726" s="155" t="n"/>
      <c r="AV726" s="152" t="n"/>
      <c r="AW726" s="152" t="n"/>
      <c r="AX726" s="152" t="n"/>
      <c r="AY726" s="152" t="n"/>
      <c r="AZ726" s="152" t="n"/>
      <c r="BA726" s="165" t="n"/>
      <c r="BB726" s="165" t="n"/>
      <c r="BC726" s="152" t="n"/>
      <c r="BD726" s="152" t="n"/>
      <c r="BE726" s="152" t="n"/>
      <c r="BF726" s="152" t="n"/>
      <c r="BG726" s="155" t="n"/>
      <c r="BH726" s="152" t="n"/>
      <c r="BI726" s="152" t="n"/>
      <c r="BJ726" s="152" t="n"/>
      <c r="BK726" s="152" t="n"/>
      <c r="BL726" s="152" t="n"/>
      <c r="BM726" s="152" t="n"/>
      <c r="BN726" s="152" t="n"/>
      <c r="BO726" s="152" t="n"/>
      <c r="BP726" s="155" t="n"/>
      <c r="BQ726" s="152" t="n"/>
      <c r="BR726" s="152" t="n"/>
      <c r="BS726" s="152" t="n"/>
      <c r="BT726" s="152" t="n"/>
      <c r="BU726" s="152" t="n"/>
      <c r="BV726" s="152" t="n"/>
      <c r="BW726" s="152" t="n"/>
      <c r="BX726" s="165" t="n"/>
      <c r="BY726" s="150" t="n"/>
      <c r="BZ726" s="150" t="n"/>
      <c r="CA726" s="150" t="n"/>
      <c r="CB726" s="174" t="n"/>
      <c r="CC726" s="156" t="n"/>
      <c r="CD726" s="156" t="n"/>
      <c r="CE726" s="167">
        <f>IFERROR(__xludf.DUMMYFUNCTION("""COMPUTED_VALUE"""),"")</f>
        <v/>
      </c>
      <c r="CF726" s="158">
        <f>IFERROR(__xludf.DUMMYFUNCTION("""COMPUTED_VALUE"""),"")</f>
        <v/>
      </c>
      <c r="CG726" s="148" t="n"/>
      <c r="CH726" s="148" t="n"/>
      <c r="CI726" s="148" t="n"/>
      <c r="CJ726" s="148" t="n"/>
      <c r="CK726" s="148" t="n"/>
      <c r="CL726" s="148" t="n"/>
      <c r="CM726" s="148" t="n"/>
      <c r="CN726" s="148" t="n"/>
      <c r="CO726" s="148" t="n"/>
      <c r="CP726" s="148" t="n"/>
      <c r="CQ726" s="148" t="n"/>
      <c r="CR726" s="148" t="n"/>
      <c r="CS726" s="148" t="n"/>
      <c r="CT726" s="148" t="n"/>
      <c r="CU726" s="148" t="n"/>
      <c r="CV726" s="148" t="n"/>
    </row>
    <row r="727">
      <c r="A727" s="162" t="n"/>
      <c r="B727" s="64" t="n"/>
      <c r="C727" s="129" t="n"/>
      <c r="D727" s="130" t="inlineStr"/>
      <c r="E727" s="150" t="inlineStr"/>
      <c r="F727" s="150" t="inlineStr"/>
      <c r="G727" s="150" t="n"/>
      <c r="H727" s="152" t="n"/>
      <c r="I727" s="152" t="n"/>
      <c r="J727" s="152" t="n"/>
      <c r="K727" s="152" t="n"/>
      <c r="L727" s="152" t="n"/>
      <c r="M727" s="152" t="n"/>
      <c r="N727" s="152" t="n"/>
      <c r="O727" s="152" t="n"/>
      <c r="P727" s="152" t="n"/>
      <c r="Q727" s="152" t="n"/>
      <c r="R727" s="152" t="n"/>
      <c r="S727" s="165" t="n"/>
      <c r="T727" s="152" t="n"/>
      <c r="U727" s="152" t="n"/>
      <c r="V727" s="152" t="n"/>
      <c r="W727" s="152" t="n"/>
      <c r="X727" s="152" t="n"/>
      <c r="Y727" s="152" t="n"/>
      <c r="Z727" s="152" t="n"/>
      <c r="AA727" s="152" t="n"/>
      <c r="AB727" s="152" t="n"/>
      <c r="AC727" s="152" t="n"/>
      <c r="AD727" s="152" t="n"/>
      <c r="AE727" s="152" t="n"/>
      <c r="AF727" s="152" t="n"/>
      <c r="AG727" s="152" t="n"/>
      <c r="AH727" s="152" t="n"/>
      <c r="AI727" s="152" t="n"/>
      <c r="AJ727" s="152" t="n"/>
      <c r="AK727" s="152" t="n"/>
      <c r="AL727" s="152" t="n"/>
      <c r="AM727" s="152" t="n"/>
      <c r="AN727" s="166" t="n"/>
      <c r="AO727" s="155" t="n"/>
      <c r="AP727" s="152" t="n"/>
      <c r="AQ727" s="152" t="n"/>
      <c r="AR727" s="152" t="n"/>
      <c r="AS727" s="152" t="n"/>
      <c r="AT727" s="152" t="n"/>
      <c r="AU727" s="155" t="n"/>
      <c r="AV727" s="152" t="n"/>
      <c r="AW727" s="152" t="n"/>
      <c r="AX727" s="152" t="n"/>
      <c r="AY727" s="152" t="n"/>
      <c r="AZ727" s="152" t="n"/>
      <c r="BA727" s="165" t="n"/>
      <c r="BB727" s="165" t="n"/>
      <c r="BC727" s="152" t="n"/>
      <c r="BD727" s="152" t="n"/>
      <c r="BE727" s="152" t="n"/>
      <c r="BF727" s="152" t="n"/>
      <c r="BG727" s="155" t="n"/>
      <c r="BH727" s="152" t="n"/>
      <c r="BI727" s="152" t="n"/>
      <c r="BJ727" s="152" t="n"/>
      <c r="BK727" s="152" t="n"/>
      <c r="BL727" s="152" t="n"/>
      <c r="BM727" s="152" t="n"/>
      <c r="BN727" s="152" t="n"/>
      <c r="BO727" s="152" t="n"/>
      <c r="BP727" s="155" t="n"/>
      <c r="BQ727" s="152" t="n"/>
      <c r="BR727" s="152" t="n"/>
      <c r="BS727" s="152" t="n"/>
      <c r="BT727" s="152" t="n"/>
      <c r="BU727" s="152" t="n"/>
      <c r="BV727" s="152" t="n"/>
      <c r="BW727" s="152" t="n"/>
      <c r="BX727" s="165" t="n"/>
      <c r="BY727" s="150" t="n"/>
      <c r="BZ727" s="150" t="n"/>
      <c r="CA727" s="150" t="n"/>
      <c r="CB727" s="174" t="n"/>
      <c r="CC727" s="156" t="n"/>
      <c r="CD727" s="156" t="n"/>
      <c r="CE727" s="167">
        <f>IFERROR(__xludf.DUMMYFUNCTION("""COMPUTED_VALUE"""),"")</f>
        <v/>
      </c>
      <c r="CF727" s="158">
        <f>IFERROR(__xludf.DUMMYFUNCTION("""COMPUTED_VALUE"""),"")</f>
        <v/>
      </c>
      <c r="CG727" s="148" t="n"/>
      <c r="CH727" s="148" t="n"/>
      <c r="CI727" s="148" t="n"/>
      <c r="CJ727" s="148" t="n"/>
      <c r="CK727" s="148" t="n"/>
      <c r="CL727" s="148" t="n"/>
      <c r="CM727" s="148" t="n"/>
      <c r="CN727" s="148" t="n"/>
      <c r="CO727" s="148" t="n"/>
      <c r="CP727" s="148" t="n"/>
      <c r="CQ727" s="148" t="n"/>
      <c r="CR727" s="148" t="n"/>
      <c r="CS727" s="148" t="n"/>
      <c r="CT727" s="148" t="n"/>
      <c r="CU727" s="148" t="n"/>
      <c r="CV727" s="148" t="n"/>
    </row>
    <row r="728">
      <c r="A728" s="162" t="n"/>
      <c r="B728" s="64" t="n"/>
      <c r="C728" s="129" t="n"/>
      <c r="D728" s="130" t="inlineStr"/>
      <c r="E728" s="150" t="inlineStr"/>
      <c r="F728" s="150" t="inlineStr"/>
      <c r="G728" s="150" t="n"/>
      <c r="H728" s="152" t="n"/>
      <c r="I728" s="152" t="n"/>
      <c r="J728" s="152" t="n"/>
      <c r="K728" s="152" t="n"/>
      <c r="L728" s="152" t="n"/>
      <c r="M728" s="152" t="n"/>
      <c r="N728" s="152" t="n"/>
      <c r="O728" s="152" t="n"/>
      <c r="P728" s="152" t="n"/>
      <c r="Q728" s="152" t="n"/>
      <c r="R728" s="152" t="n"/>
      <c r="S728" s="165" t="n"/>
      <c r="T728" s="152" t="n"/>
      <c r="U728" s="152" t="n"/>
      <c r="V728" s="152" t="n"/>
      <c r="W728" s="152" t="n"/>
      <c r="X728" s="152" t="n"/>
      <c r="Y728" s="152" t="n"/>
      <c r="Z728" s="152" t="n"/>
      <c r="AA728" s="152" t="n"/>
      <c r="AB728" s="152" t="n"/>
      <c r="AC728" s="152" t="n"/>
      <c r="AD728" s="152" t="n"/>
      <c r="AE728" s="152" t="n"/>
      <c r="AF728" s="152" t="n"/>
      <c r="AG728" s="152" t="n"/>
      <c r="AH728" s="152" t="n"/>
      <c r="AI728" s="152" t="n"/>
      <c r="AJ728" s="152" t="n"/>
      <c r="AK728" s="152" t="n"/>
      <c r="AL728" s="152" t="n"/>
      <c r="AM728" s="152" t="n"/>
      <c r="AN728" s="166" t="n"/>
      <c r="AO728" s="155" t="n"/>
      <c r="AP728" s="152" t="n"/>
      <c r="AQ728" s="152" t="n"/>
      <c r="AR728" s="152" t="n"/>
      <c r="AS728" s="152" t="n"/>
      <c r="AT728" s="152" t="n"/>
      <c r="AU728" s="155" t="n"/>
      <c r="AV728" s="152" t="n"/>
      <c r="AW728" s="152" t="n"/>
      <c r="AX728" s="152" t="n"/>
      <c r="AY728" s="152" t="n"/>
      <c r="AZ728" s="152" t="n"/>
      <c r="BA728" s="165" t="n"/>
      <c r="BB728" s="165" t="n"/>
      <c r="BC728" s="152" t="n"/>
      <c r="BD728" s="152" t="n"/>
      <c r="BE728" s="152" t="n"/>
      <c r="BF728" s="152" t="n"/>
      <c r="BG728" s="155" t="n"/>
      <c r="BH728" s="152" t="n"/>
      <c r="BI728" s="152" t="n"/>
      <c r="BJ728" s="152" t="n"/>
      <c r="BK728" s="152" t="n"/>
      <c r="BL728" s="152" t="n"/>
      <c r="BM728" s="152" t="n"/>
      <c r="BN728" s="152" t="n"/>
      <c r="BO728" s="152" t="n"/>
      <c r="BP728" s="155" t="n"/>
      <c r="BQ728" s="152" t="n"/>
      <c r="BR728" s="152" t="n"/>
      <c r="BS728" s="152" t="n"/>
      <c r="BT728" s="152" t="n"/>
      <c r="BU728" s="152" t="n"/>
      <c r="BV728" s="152" t="n"/>
      <c r="BW728" s="152" t="n"/>
      <c r="BX728" s="165" t="n"/>
      <c r="BY728" s="150" t="n"/>
      <c r="BZ728" s="150" t="n"/>
      <c r="CA728" s="150" t="n"/>
      <c r="CB728" s="174" t="n"/>
      <c r="CC728" s="156" t="n"/>
      <c r="CD728" s="156" t="n"/>
      <c r="CE728" s="167">
        <f>IFERROR(__xludf.DUMMYFUNCTION("""COMPUTED_VALUE"""),"")</f>
        <v/>
      </c>
      <c r="CF728" s="158">
        <f>IFERROR(__xludf.DUMMYFUNCTION("""COMPUTED_VALUE"""),"")</f>
        <v/>
      </c>
      <c r="CG728" s="148" t="n"/>
      <c r="CH728" s="148" t="n"/>
      <c r="CI728" s="148" t="n"/>
      <c r="CJ728" s="148" t="n"/>
      <c r="CK728" s="148" t="n"/>
      <c r="CL728" s="148" t="n"/>
      <c r="CM728" s="148" t="n"/>
      <c r="CN728" s="148" t="n"/>
      <c r="CO728" s="148" t="n"/>
      <c r="CP728" s="148" t="n"/>
      <c r="CQ728" s="148" t="n"/>
      <c r="CR728" s="148" t="n"/>
      <c r="CS728" s="148" t="n"/>
      <c r="CT728" s="148" t="n"/>
      <c r="CU728" s="148" t="n"/>
      <c r="CV728" s="148" t="n"/>
    </row>
    <row r="729">
      <c r="A729" s="162" t="n"/>
      <c r="B729" s="64" t="n"/>
      <c r="C729" s="129" t="n"/>
      <c r="D729" s="130" t="inlineStr"/>
      <c r="E729" s="150" t="inlineStr"/>
      <c r="F729" s="150" t="inlineStr"/>
      <c r="G729" s="150" t="n"/>
      <c r="H729" s="152" t="n"/>
      <c r="I729" s="152" t="n"/>
      <c r="J729" s="152" t="n"/>
      <c r="K729" s="152" t="n"/>
      <c r="L729" s="152" t="n"/>
      <c r="M729" s="152" t="n"/>
      <c r="N729" s="152" t="n"/>
      <c r="O729" s="152" t="n"/>
      <c r="P729" s="152" t="n"/>
      <c r="Q729" s="152" t="n"/>
      <c r="R729" s="152" t="n"/>
      <c r="S729" s="165" t="n"/>
      <c r="T729" s="152" t="n"/>
      <c r="U729" s="152" t="n"/>
      <c r="V729" s="152" t="n"/>
      <c r="W729" s="152" t="n"/>
      <c r="X729" s="152" t="n"/>
      <c r="Y729" s="152" t="n"/>
      <c r="Z729" s="152" t="n"/>
      <c r="AA729" s="152" t="n"/>
      <c r="AB729" s="152" t="n"/>
      <c r="AC729" s="152" t="n"/>
      <c r="AD729" s="152" t="n"/>
      <c r="AE729" s="152" t="n"/>
      <c r="AF729" s="152" t="n"/>
      <c r="AG729" s="152" t="n"/>
      <c r="AH729" s="152" t="n"/>
      <c r="AI729" s="152" t="n"/>
      <c r="AJ729" s="152" t="n"/>
      <c r="AK729" s="152" t="n"/>
      <c r="AL729" s="152" t="n"/>
      <c r="AM729" s="152" t="n"/>
      <c r="AN729" s="166" t="n"/>
      <c r="AO729" s="155" t="n"/>
      <c r="AP729" s="152" t="n"/>
      <c r="AQ729" s="152" t="n"/>
      <c r="AR729" s="152" t="n"/>
      <c r="AS729" s="152" t="n"/>
      <c r="AT729" s="152" t="n"/>
      <c r="AU729" s="155" t="n"/>
      <c r="AV729" s="152" t="n"/>
      <c r="AW729" s="152" t="n"/>
      <c r="AX729" s="152" t="n"/>
      <c r="AY729" s="152" t="n"/>
      <c r="AZ729" s="152" t="n"/>
      <c r="BA729" s="165" t="n"/>
      <c r="BB729" s="165" t="n"/>
      <c r="BC729" s="152" t="n"/>
      <c r="BD729" s="152" t="n"/>
      <c r="BE729" s="152" t="n"/>
      <c r="BF729" s="152" t="n"/>
      <c r="BG729" s="155" t="n"/>
      <c r="BH729" s="152" t="n"/>
      <c r="BI729" s="152" t="n"/>
      <c r="BJ729" s="152" t="n"/>
      <c r="BK729" s="152" t="n"/>
      <c r="BL729" s="152" t="n"/>
      <c r="BM729" s="152" t="n"/>
      <c r="BN729" s="152" t="n"/>
      <c r="BO729" s="152" t="n"/>
      <c r="BP729" s="155" t="n"/>
      <c r="BQ729" s="152" t="n"/>
      <c r="BR729" s="152" t="n"/>
      <c r="BS729" s="152" t="n"/>
      <c r="BT729" s="152" t="n"/>
      <c r="BU729" s="152" t="n"/>
      <c r="BV729" s="152" t="n"/>
      <c r="BW729" s="152" t="n"/>
      <c r="BX729" s="165" t="n"/>
      <c r="BY729" s="150" t="n"/>
      <c r="BZ729" s="150" t="n"/>
      <c r="CA729" s="150" t="n"/>
      <c r="CB729" s="174" t="n"/>
      <c r="CC729" s="156" t="n"/>
      <c r="CD729" s="156" t="n"/>
      <c r="CE729" s="167">
        <f>IFERROR(__xludf.DUMMYFUNCTION("""COMPUTED_VALUE"""),"")</f>
        <v/>
      </c>
      <c r="CF729" s="158">
        <f>IFERROR(__xludf.DUMMYFUNCTION("""COMPUTED_VALUE"""),"")</f>
        <v/>
      </c>
      <c r="CG729" s="148" t="n"/>
      <c r="CH729" s="148" t="n"/>
      <c r="CI729" s="148" t="n"/>
      <c r="CJ729" s="148" t="n"/>
      <c r="CK729" s="148" t="n"/>
      <c r="CL729" s="148" t="n"/>
      <c r="CM729" s="148" t="n"/>
      <c r="CN729" s="148" t="n"/>
      <c r="CO729" s="148" t="n"/>
      <c r="CP729" s="148" t="n"/>
      <c r="CQ729" s="148" t="n"/>
      <c r="CR729" s="148" t="n"/>
      <c r="CS729" s="148" t="n"/>
      <c r="CT729" s="148" t="n"/>
      <c r="CU729" s="148" t="n"/>
      <c r="CV729" s="148" t="n"/>
    </row>
    <row r="730">
      <c r="A730" s="162" t="n"/>
      <c r="B730" s="64" t="n"/>
      <c r="C730" s="129" t="n"/>
      <c r="D730" s="130" t="inlineStr"/>
      <c r="E730" s="150" t="inlineStr"/>
      <c r="F730" s="150" t="inlineStr"/>
      <c r="G730" s="150" t="n"/>
      <c r="H730" s="152" t="n"/>
      <c r="I730" s="152" t="n"/>
      <c r="J730" s="152" t="n"/>
      <c r="K730" s="152" t="n"/>
      <c r="L730" s="152" t="n"/>
      <c r="M730" s="152" t="n"/>
      <c r="N730" s="152" t="n"/>
      <c r="O730" s="152" t="n"/>
      <c r="P730" s="152" t="n"/>
      <c r="Q730" s="152" t="n"/>
      <c r="R730" s="152" t="n"/>
      <c r="S730" s="165" t="n"/>
      <c r="T730" s="152" t="n"/>
      <c r="U730" s="152" t="n"/>
      <c r="V730" s="152" t="n"/>
      <c r="W730" s="152" t="n"/>
      <c r="X730" s="152" t="n"/>
      <c r="Y730" s="152" t="n"/>
      <c r="Z730" s="152" t="n"/>
      <c r="AA730" s="152" t="n"/>
      <c r="AB730" s="152" t="n"/>
      <c r="AC730" s="152" t="n"/>
      <c r="AD730" s="152" t="n"/>
      <c r="AE730" s="152" t="n"/>
      <c r="AF730" s="152" t="n"/>
      <c r="AG730" s="152" t="n"/>
      <c r="AH730" s="152" t="n"/>
      <c r="AI730" s="152" t="n"/>
      <c r="AJ730" s="152" t="n"/>
      <c r="AK730" s="152" t="n"/>
      <c r="AL730" s="152" t="n"/>
      <c r="AM730" s="152" t="n"/>
      <c r="AN730" s="166" t="n"/>
      <c r="AO730" s="155" t="n"/>
      <c r="AP730" s="152" t="n"/>
      <c r="AQ730" s="152" t="n"/>
      <c r="AR730" s="152" t="n"/>
      <c r="AS730" s="152" t="n"/>
      <c r="AT730" s="152" t="n"/>
      <c r="AU730" s="155" t="n"/>
      <c r="AV730" s="152" t="n"/>
      <c r="AW730" s="152" t="n"/>
      <c r="AX730" s="152" t="n"/>
      <c r="AY730" s="152" t="n"/>
      <c r="AZ730" s="152" t="n"/>
      <c r="BA730" s="165" t="n"/>
      <c r="BB730" s="165" t="n"/>
      <c r="BC730" s="152" t="n"/>
      <c r="BD730" s="152" t="n"/>
      <c r="BE730" s="152" t="n"/>
      <c r="BF730" s="152" t="n"/>
      <c r="BG730" s="155" t="n"/>
      <c r="BH730" s="152" t="n"/>
      <c r="BI730" s="152" t="n"/>
      <c r="BJ730" s="152" t="n"/>
      <c r="BK730" s="152" t="n"/>
      <c r="BL730" s="152" t="n"/>
      <c r="BM730" s="152" t="n"/>
      <c r="BN730" s="152" t="n"/>
      <c r="BO730" s="152" t="n"/>
      <c r="BP730" s="155" t="n"/>
      <c r="BQ730" s="152" t="n"/>
      <c r="BR730" s="152" t="n"/>
      <c r="BS730" s="152" t="n"/>
      <c r="BT730" s="152" t="n"/>
      <c r="BU730" s="152" t="n"/>
      <c r="BV730" s="152" t="n"/>
      <c r="BW730" s="152" t="n"/>
      <c r="BX730" s="165" t="n"/>
      <c r="BY730" s="150" t="n"/>
      <c r="BZ730" s="150" t="n"/>
      <c r="CA730" s="150" t="n"/>
      <c r="CB730" s="174" t="n"/>
      <c r="CC730" s="156" t="n"/>
      <c r="CD730" s="156" t="n"/>
      <c r="CE730" s="167">
        <f>IFERROR(__xludf.DUMMYFUNCTION("""COMPUTED_VALUE"""),"")</f>
        <v/>
      </c>
      <c r="CF730" s="158">
        <f>IFERROR(__xludf.DUMMYFUNCTION("""COMPUTED_VALUE"""),"")</f>
        <v/>
      </c>
      <c r="CG730" s="148" t="n"/>
      <c r="CH730" s="148" t="n"/>
      <c r="CI730" s="148" t="n"/>
      <c r="CJ730" s="148" t="n"/>
      <c r="CK730" s="148" t="n"/>
      <c r="CL730" s="148" t="n"/>
      <c r="CM730" s="148" t="n"/>
      <c r="CN730" s="148" t="n"/>
      <c r="CO730" s="148" t="n"/>
      <c r="CP730" s="148" t="n"/>
      <c r="CQ730" s="148" t="n"/>
      <c r="CR730" s="148" t="n"/>
      <c r="CS730" s="148" t="n"/>
      <c r="CT730" s="148" t="n"/>
      <c r="CU730" s="148" t="n"/>
      <c r="CV730" s="148" t="n"/>
    </row>
    <row r="731">
      <c r="A731" s="162" t="n"/>
      <c r="B731" s="64" t="n"/>
      <c r="C731" s="129" t="n"/>
      <c r="D731" s="130" t="inlineStr"/>
      <c r="E731" s="150" t="inlineStr"/>
      <c r="F731" s="150" t="inlineStr"/>
      <c r="G731" s="150" t="n"/>
      <c r="H731" s="152" t="n"/>
      <c r="I731" s="152" t="n"/>
      <c r="J731" s="152" t="n"/>
      <c r="K731" s="152" t="n"/>
      <c r="L731" s="152" t="n"/>
      <c r="M731" s="152" t="n"/>
      <c r="N731" s="152" t="n"/>
      <c r="O731" s="152" t="n"/>
      <c r="P731" s="152" t="n"/>
      <c r="Q731" s="152" t="n"/>
      <c r="R731" s="152" t="n"/>
      <c r="S731" s="165" t="n"/>
      <c r="T731" s="152" t="n"/>
      <c r="U731" s="152" t="n"/>
      <c r="V731" s="152" t="n"/>
      <c r="W731" s="152" t="n"/>
      <c r="X731" s="152" t="n"/>
      <c r="Y731" s="152" t="n"/>
      <c r="Z731" s="152" t="n"/>
      <c r="AA731" s="152" t="n"/>
      <c r="AB731" s="152" t="n"/>
      <c r="AC731" s="152" t="n"/>
      <c r="AD731" s="152" t="n"/>
      <c r="AE731" s="152" t="n"/>
      <c r="AF731" s="152" t="n"/>
      <c r="AG731" s="152" t="n"/>
      <c r="AH731" s="152" t="n"/>
      <c r="AI731" s="152" t="n"/>
      <c r="AJ731" s="152" t="n"/>
      <c r="AK731" s="152" t="n"/>
      <c r="AL731" s="152" t="n"/>
      <c r="AM731" s="152" t="n"/>
      <c r="AN731" s="166" t="n"/>
      <c r="AO731" s="155" t="n"/>
      <c r="AP731" s="152" t="n"/>
      <c r="AQ731" s="152" t="n"/>
      <c r="AR731" s="152" t="n"/>
      <c r="AS731" s="152" t="n"/>
      <c r="AT731" s="152" t="n"/>
      <c r="AU731" s="155" t="n"/>
      <c r="AV731" s="152" t="n"/>
      <c r="AW731" s="152" t="n"/>
      <c r="AX731" s="152" t="n"/>
      <c r="AY731" s="152" t="n"/>
      <c r="AZ731" s="152" t="n"/>
      <c r="BA731" s="165" t="n"/>
      <c r="BB731" s="165" t="n"/>
      <c r="BC731" s="152" t="n"/>
      <c r="BD731" s="152" t="n"/>
      <c r="BE731" s="152" t="n"/>
      <c r="BF731" s="152" t="n"/>
      <c r="BG731" s="155" t="n"/>
      <c r="BH731" s="152" t="n"/>
      <c r="BI731" s="152" t="n"/>
      <c r="BJ731" s="152" t="n"/>
      <c r="BK731" s="152" t="n"/>
      <c r="BL731" s="152" t="n"/>
      <c r="BM731" s="152" t="n"/>
      <c r="BN731" s="152" t="n"/>
      <c r="BO731" s="152" t="n"/>
      <c r="BP731" s="155" t="n"/>
      <c r="BQ731" s="152" t="n"/>
      <c r="BR731" s="152" t="n"/>
      <c r="BS731" s="152" t="n"/>
      <c r="BT731" s="152" t="n"/>
      <c r="BU731" s="152" t="n"/>
      <c r="BV731" s="152" t="n"/>
      <c r="BW731" s="152" t="n"/>
      <c r="BX731" s="165" t="n"/>
      <c r="BY731" s="150" t="n"/>
      <c r="BZ731" s="150" t="n"/>
      <c r="CA731" s="150" t="n"/>
      <c r="CB731" s="174" t="n"/>
      <c r="CC731" s="156" t="n"/>
      <c r="CD731" s="156" t="n"/>
      <c r="CE731" s="167">
        <f>IFERROR(__xludf.DUMMYFUNCTION("""COMPUTED_VALUE"""),"")</f>
        <v/>
      </c>
      <c r="CF731" s="158">
        <f>IFERROR(__xludf.DUMMYFUNCTION("""COMPUTED_VALUE"""),"")</f>
        <v/>
      </c>
      <c r="CG731" s="148" t="n"/>
      <c r="CH731" s="148" t="n"/>
      <c r="CI731" s="148" t="n"/>
      <c r="CJ731" s="148" t="n"/>
      <c r="CK731" s="148" t="n"/>
      <c r="CL731" s="148" t="n"/>
      <c r="CM731" s="148" t="n"/>
      <c r="CN731" s="148" t="n"/>
      <c r="CO731" s="148" t="n"/>
      <c r="CP731" s="148" t="n"/>
      <c r="CQ731" s="148" t="n"/>
      <c r="CR731" s="148" t="n"/>
      <c r="CS731" s="148" t="n"/>
      <c r="CT731" s="148" t="n"/>
      <c r="CU731" s="148" t="n"/>
      <c r="CV731" s="148" t="n"/>
    </row>
    <row r="732">
      <c r="A732" s="162" t="n"/>
      <c r="B732" s="64" t="n"/>
      <c r="C732" s="129" t="n"/>
      <c r="D732" s="130" t="inlineStr"/>
      <c r="E732" s="150" t="inlineStr"/>
      <c r="F732" s="150" t="inlineStr"/>
      <c r="G732" s="150" t="n"/>
      <c r="H732" s="152" t="n"/>
      <c r="I732" s="152" t="n"/>
      <c r="J732" s="152" t="n"/>
      <c r="K732" s="152" t="n"/>
      <c r="L732" s="152" t="n"/>
      <c r="M732" s="152" t="n"/>
      <c r="N732" s="152" t="n"/>
      <c r="O732" s="152" t="n"/>
      <c r="P732" s="152" t="n"/>
      <c r="Q732" s="152" t="n"/>
      <c r="R732" s="152" t="n"/>
      <c r="S732" s="165" t="n"/>
      <c r="T732" s="152" t="n"/>
      <c r="U732" s="152" t="n"/>
      <c r="V732" s="152" t="n"/>
      <c r="W732" s="152" t="n"/>
      <c r="X732" s="152" t="n"/>
      <c r="Y732" s="152" t="n"/>
      <c r="Z732" s="152" t="n"/>
      <c r="AA732" s="152" t="n"/>
      <c r="AB732" s="152" t="n"/>
      <c r="AC732" s="152" t="n"/>
      <c r="AD732" s="152" t="n"/>
      <c r="AE732" s="152" t="n"/>
      <c r="AF732" s="152" t="n"/>
      <c r="AG732" s="152" t="n"/>
      <c r="AH732" s="152" t="n"/>
      <c r="AI732" s="152" t="n"/>
      <c r="AJ732" s="152" t="n"/>
      <c r="AK732" s="152" t="n"/>
      <c r="AL732" s="152" t="n"/>
      <c r="AM732" s="152" t="n"/>
      <c r="AN732" s="166" t="n"/>
      <c r="AO732" s="155" t="n"/>
      <c r="AP732" s="152" t="n"/>
      <c r="AQ732" s="152" t="n"/>
      <c r="AR732" s="152" t="n"/>
      <c r="AS732" s="152" t="n"/>
      <c r="AT732" s="152" t="n"/>
      <c r="AU732" s="155" t="n"/>
      <c r="AV732" s="152" t="n"/>
      <c r="AW732" s="152" t="n"/>
      <c r="AX732" s="152" t="n"/>
      <c r="AY732" s="152" t="n"/>
      <c r="AZ732" s="152" t="n"/>
      <c r="BA732" s="165" t="n"/>
      <c r="BB732" s="165" t="n"/>
      <c r="BC732" s="152" t="n"/>
      <c r="BD732" s="152" t="n"/>
      <c r="BE732" s="152" t="n"/>
      <c r="BF732" s="152" t="n"/>
      <c r="BG732" s="155" t="n"/>
      <c r="BH732" s="152" t="n"/>
      <c r="BI732" s="152" t="n"/>
      <c r="BJ732" s="152" t="n"/>
      <c r="BK732" s="152" t="n"/>
      <c r="BL732" s="152" t="n"/>
      <c r="BM732" s="152" t="n"/>
      <c r="BN732" s="152" t="n"/>
      <c r="BO732" s="152" t="n"/>
      <c r="BP732" s="155" t="n"/>
      <c r="BQ732" s="152" t="n"/>
      <c r="BR732" s="152" t="n"/>
      <c r="BS732" s="152" t="n"/>
      <c r="BT732" s="152" t="n"/>
      <c r="BU732" s="152" t="n"/>
      <c r="BV732" s="152" t="n"/>
      <c r="BW732" s="152" t="n"/>
      <c r="BX732" s="165" t="n"/>
      <c r="BY732" s="150" t="n"/>
      <c r="BZ732" s="150" t="n"/>
      <c r="CA732" s="150" t="n"/>
      <c r="CB732" s="174" t="n"/>
      <c r="CC732" s="156" t="n"/>
      <c r="CD732" s="156" t="n"/>
      <c r="CE732" s="167">
        <f>IFERROR(__xludf.DUMMYFUNCTION("""COMPUTED_VALUE"""),"")</f>
        <v/>
      </c>
      <c r="CF732" s="158">
        <f>IFERROR(__xludf.DUMMYFUNCTION("""COMPUTED_VALUE"""),"")</f>
        <v/>
      </c>
      <c r="CG732" s="148" t="n"/>
      <c r="CH732" s="148" t="n"/>
      <c r="CI732" s="148" t="n"/>
      <c r="CJ732" s="148" t="n"/>
      <c r="CK732" s="148" t="n"/>
      <c r="CL732" s="148" t="n"/>
      <c r="CM732" s="148" t="n"/>
      <c r="CN732" s="148" t="n"/>
      <c r="CO732" s="148" t="n"/>
      <c r="CP732" s="148" t="n"/>
      <c r="CQ732" s="148" t="n"/>
      <c r="CR732" s="148" t="n"/>
      <c r="CS732" s="148" t="n"/>
      <c r="CT732" s="148" t="n"/>
      <c r="CU732" s="148" t="n"/>
      <c r="CV732" s="148" t="n"/>
    </row>
    <row r="733">
      <c r="A733" s="162" t="n"/>
      <c r="B733" s="64" t="n"/>
      <c r="C733" s="129" t="n"/>
      <c r="D733" s="130" t="inlineStr"/>
      <c r="E733" s="150" t="inlineStr"/>
      <c r="F733" s="150" t="inlineStr"/>
      <c r="G733" s="150" t="n"/>
      <c r="H733" s="152" t="n"/>
      <c r="I733" s="152" t="n"/>
      <c r="J733" s="152" t="n"/>
      <c r="K733" s="152" t="n"/>
      <c r="L733" s="152" t="n"/>
      <c r="M733" s="152" t="n"/>
      <c r="N733" s="152" t="n"/>
      <c r="O733" s="152" t="n"/>
      <c r="P733" s="152" t="n"/>
      <c r="Q733" s="152" t="n"/>
      <c r="R733" s="152" t="n"/>
      <c r="S733" s="165" t="n"/>
      <c r="T733" s="152" t="n"/>
      <c r="U733" s="152" t="n"/>
      <c r="V733" s="152" t="n"/>
      <c r="W733" s="152" t="n"/>
      <c r="X733" s="152" t="n"/>
      <c r="Y733" s="152" t="n"/>
      <c r="Z733" s="152" t="n"/>
      <c r="AA733" s="152" t="n"/>
      <c r="AB733" s="152" t="n"/>
      <c r="AC733" s="152" t="n"/>
      <c r="AD733" s="152" t="n"/>
      <c r="AE733" s="152" t="n"/>
      <c r="AF733" s="152" t="n"/>
      <c r="AG733" s="152" t="n"/>
      <c r="AH733" s="152" t="n"/>
      <c r="AI733" s="152" t="n"/>
      <c r="AJ733" s="152" t="n"/>
      <c r="AK733" s="152" t="n"/>
      <c r="AL733" s="152" t="n"/>
      <c r="AM733" s="152" t="n"/>
      <c r="AN733" s="166" t="n"/>
      <c r="AO733" s="155" t="n"/>
      <c r="AP733" s="152" t="n"/>
      <c r="AQ733" s="152" t="n"/>
      <c r="AR733" s="152" t="n"/>
      <c r="AS733" s="152" t="n"/>
      <c r="AT733" s="152" t="n"/>
      <c r="AU733" s="155" t="n"/>
      <c r="AV733" s="152" t="n"/>
      <c r="AW733" s="152" t="n"/>
      <c r="AX733" s="152" t="n"/>
      <c r="AY733" s="152" t="n"/>
      <c r="AZ733" s="152" t="n"/>
      <c r="BA733" s="165" t="n"/>
      <c r="BB733" s="165" t="n"/>
      <c r="BC733" s="152" t="n"/>
      <c r="BD733" s="152" t="n"/>
      <c r="BE733" s="152" t="n"/>
      <c r="BF733" s="152" t="n"/>
      <c r="BG733" s="155" t="n"/>
      <c r="BH733" s="152" t="n"/>
      <c r="BI733" s="152" t="n"/>
      <c r="BJ733" s="152" t="n"/>
      <c r="BK733" s="152" t="n"/>
      <c r="BL733" s="152" t="n"/>
      <c r="BM733" s="152" t="n"/>
      <c r="BN733" s="152" t="n"/>
      <c r="BO733" s="152" t="n"/>
      <c r="BP733" s="155" t="n"/>
      <c r="BQ733" s="152" t="n"/>
      <c r="BR733" s="152" t="n"/>
      <c r="BS733" s="152" t="n"/>
      <c r="BT733" s="152" t="n"/>
      <c r="BU733" s="152" t="n"/>
      <c r="BV733" s="152" t="n"/>
      <c r="BW733" s="152" t="n"/>
      <c r="BX733" s="165" t="n"/>
      <c r="BY733" s="150" t="n"/>
      <c r="BZ733" s="150" t="n"/>
      <c r="CA733" s="150" t="n"/>
      <c r="CB733" s="174" t="n"/>
      <c r="CC733" s="156" t="n"/>
      <c r="CD733" s="156" t="n"/>
      <c r="CE733" s="167">
        <f>IFERROR(__xludf.DUMMYFUNCTION("""COMPUTED_VALUE"""),"")</f>
        <v/>
      </c>
      <c r="CF733" s="158">
        <f>IFERROR(__xludf.DUMMYFUNCTION("""COMPUTED_VALUE"""),"")</f>
        <v/>
      </c>
      <c r="CG733" s="148" t="n"/>
      <c r="CH733" s="148" t="n"/>
      <c r="CI733" s="148" t="n"/>
      <c r="CJ733" s="148" t="n"/>
      <c r="CK733" s="148" t="n"/>
      <c r="CL733" s="148" t="n"/>
      <c r="CM733" s="148" t="n"/>
      <c r="CN733" s="148" t="n"/>
      <c r="CO733" s="148" t="n"/>
      <c r="CP733" s="148" t="n"/>
      <c r="CQ733" s="148" t="n"/>
      <c r="CR733" s="148" t="n"/>
      <c r="CS733" s="148" t="n"/>
      <c r="CT733" s="148" t="n"/>
      <c r="CU733" s="148" t="n"/>
      <c r="CV733" s="148" t="n"/>
    </row>
    <row r="734">
      <c r="A734" s="162" t="n"/>
      <c r="B734" s="64" t="n"/>
      <c r="C734" s="129" t="n"/>
      <c r="D734" s="130" t="inlineStr"/>
      <c r="E734" s="150" t="inlineStr"/>
      <c r="F734" s="150" t="inlineStr"/>
      <c r="G734" s="150" t="n"/>
      <c r="H734" s="152" t="n"/>
      <c r="I734" s="152" t="n"/>
      <c r="J734" s="152" t="n"/>
      <c r="K734" s="152" t="n"/>
      <c r="L734" s="152" t="n"/>
      <c r="M734" s="152" t="n"/>
      <c r="N734" s="152" t="n"/>
      <c r="O734" s="152" t="n"/>
      <c r="P734" s="152" t="n"/>
      <c r="Q734" s="152" t="n"/>
      <c r="R734" s="152" t="n"/>
      <c r="S734" s="165" t="n"/>
      <c r="T734" s="152" t="n"/>
      <c r="U734" s="152" t="n"/>
      <c r="V734" s="152" t="n"/>
      <c r="W734" s="152" t="n"/>
      <c r="X734" s="152" t="n"/>
      <c r="Y734" s="152" t="n"/>
      <c r="Z734" s="152" t="n"/>
      <c r="AA734" s="152" t="n"/>
      <c r="AB734" s="152" t="n"/>
      <c r="AC734" s="152" t="n"/>
      <c r="AD734" s="152" t="n"/>
      <c r="AE734" s="152" t="n"/>
      <c r="AF734" s="152" t="n"/>
      <c r="AG734" s="152" t="n"/>
      <c r="AH734" s="152" t="n"/>
      <c r="AI734" s="152" t="n"/>
      <c r="AJ734" s="152" t="n"/>
      <c r="AK734" s="152" t="n"/>
      <c r="AL734" s="152" t="n"/>
      <c r="AM734" s="152" t="n"/>
      <c r="AN734" s="166" t="n"/>
      <c r="AO734" s="155" t="n"/>
      <c r="AP734" s="152" t="n"/>
      <c r="AQ734" s="152" t="n"/>
      <c r="AR734" s="152" t="n"/>
      <c r="AS734" s="152" t="n"/>
      <c r="AT734" s="152" t="n"/>
      <c r="AU734" s="155" t="n"/>
      <c r="AV734" s="152" t="n"/>
      <c r="AW734" s="152" t="n"/>
      <c r="AX734" s="152" t="n"/>
      <c r="AY734" s="152" t="n"/>
      <c r="AZ734" s="152" t="n"/>
      <c r="BA734" s="165" t="n"/>
      <c r="BB734" s="165" t="n"/>
      <c r="BC734" s="152" t="n"/>
      <c r="BD734" s="152" t="n"/>
      <c r="BE734" s="152" t="n"/>
      <c r="BF734" s="152" t="n"/>
      <c r="BG734" s="155" t="n"/>
      <c r="BH734" s="152" t="n"/>
      <c r="BI734" s="152" t="n"/>
      <c r="BJ734" s="152" t="n"/>
      <c r="BK734" s="152" t="n"/>
      <c r="BL734" s="152" t="n"/>
      <c r="BM734" s="152" t="n"/>
      <c r="BN734" s="152" t="n"/>
      <c r="BO734" s="152" t="n"/>
      <c r="BP734" s="155" t="n"/>
      <c r="BQ734" s="152" t="n"/>
      <c r="BR734" s="152" t="n"/>
      <c r="BS734" s="152" t="n"/>
      <c r="BT734" s="152" t="n"/>
      <c r="BU734" s="152" t="n"/>
      <c r="BV734" s="152" t="n"/>
      <c r="BW734" s="152" t="n"/>
      <c r="BX734" s="165" t="n"/>
      <c r="BY734" s="150" t="n"/>
      <c r="BZ734" s="150" t="n"/>
      <c r="CA734" s="150" t="n"/>
      <c r="CB734" s="174" t="n"/>
      <c r="CC734" s="156" t="n"/>
      <c r="CD734" s="156" t="n"/>
      <c r="CE734" s="167">
        <f>IFERROR(__xludf.DUMMYFUNCTION("""COMPUTED_VALUE"""),"")</f>
        <v/>
      </c>
      <c r="CF734" s="158">
        <f>IFERROR(__xludf.DUMMYFUNCTION("""COMPUTED_VALUE"""),"")</f>
        <v/>
      </c>
      <c r="CG734" s="148" t="n"/>
      <c r="CH734" s="148" t="n"/>
      <c r="CI734" s="148" t="n"/>
      <c r="CJ734" s="148" t="n"/>
      <c r="CK734" s="148" t="n"/>
      <c r="CL734" s="148" t="n"/>
      <c r="CM734" s="148" t="n"/>
      <c r="CN734" s="148" t="n"/>
      <c r="CO734" s="148" t="n"/>
      <c r="CP734" s="148" t="n"/>
      <c r="CQ734" s="148" t="n"/>
      <c r="CR734" s="148" t="n"/>
      <c r="CS734" s="148" t="n"/>
      <c r="CT734" s="148" t="n"/>
      <c r="CU734" s="148" t="n"/>
      <c r="CV734" s="148" t="n"/>
    </row>
    <row r="735">
      <c r="A735" s="162" t="n"/>
      <c r="B735" s="64" t="n"/>
      <c r="C735" s="129" t="n"/>
      <c r="D735" s="130" t="inlineStr"/>
      <c r="E735" s="150" t="inlineStr"/>
      <c r="F735" s="150" t="inlineStr"/>
      <c r="G735" s="150" t="n"/>
      <c r="H735" s="152" t="n"/>
      <c r="I735" s="152" t="n"/>
      <c r="J735" s="152" t="n"/>
      <c r="K735" s="152" t="n"/>
      <c r="L735" s="152" t="n"/>
      <c r="M735" s="152" t="n"/>
      <c r="N735" s="152" t="n"/>
      <c r="O735" s="152" t="n"/>
      <c r="P735" s="152" t="n"/>
      <c r="Q735" s="152" t="n"/>
      <c r="R735" s="152" t="n"/>
      <c r="S735" s="165" t="n"/>
      <c r="T735" s="152" t="n"/>
      <c r="U735" s="152" t="n"/>
      <c r="V735" s="152" t="n"/>
      <c r="W735" s="152" t="n"/>
      <c r="X735" s="152" t="n"/>
      <c r="Y735" s="152" t="n"/>
      <c r="Z735" s="152" t="n"/>
      <c r="AA735" s="152" t="n"/>
      <c r="AB735" s="152" t="n"/>
      <c r="AC735" s="152" t="n"/>
      <c r="AD735" s="152" t="n"/>
      <c r="AE735" s="152" t="n"/>
      <c r="AF735" s="152" t="n"/>
      <c r="AG735" s="152" t="n"/>
      <c r="AH735" s="152" t="n"/>
      <c r="AI735" s="152" t="n"/>
      <c r="AJ735" s="152" t="n"/>
      <c r="AK735" s="152" t="n"/>
      <c r="AL735" s="152" t="n"/>
      <c r="AM735" s="152" t="n"/>
      <c r="AN735" s="166" t="n"/>
      <c r="AO735" s="155" t="n"/>
      <c r="AP735" s="152" t="n"/>
      <c r="AQ735" s="152" t="n"/>
      <c r="AR735" s="152" t="n"/>
      <c r="AS735" s="152" t="n"/>
      <c r="AT735" s="152" t="n"/>
      <c r="AU735" s="155" t="n"/>
      <c r="AV735" s="152" t="n"/>
      <c r="AW735" s="152" t="n"/>
      <c r="AX735" s="152" t="n"/>
      <c r="AY735" s="152" t="n"/>
      <c r="AZ735" s="152" t="n"/>
      <c r="BA735" s="165" t="n"/>
      <c r="BB735" s="165" t="n"/>
      <c r="BC735" s="152" t="n"/>
      <c r="BD735" s="152" t="n"/>
      <c r="BE735" s="152" t="n"/>
      <c r="BF735" s="152" t="n"/>
      <c r="BG735" s="155" t="n"/>
      <c r="BH735" s="152" t="n"/>
      <c r="BI735" s="152" t="n"/>
      <c r="BJ735" s="152" t="n"/>
      <c r="BK735" s="152" t="n"/>
      <c r="BL735" s="152" t="n"/>
      <c r="BM735" s="152" t="n"/>
      <c r="BN735" s="152" t="n"/>
      <c r="BO735" s="152" t="n"/>
      <c r="BP735" s="155" t="n"/>
      <c r="BQ735" s="152" t="n"/>
      <c r="BR735" s="152" t="n"/>
      <c r="BS735" s="152" t="n"/>
      <c r="BT735" s="152" t="n"/>
      <c r="BU735" s="152" t="n"/>
      <c r="BV735" s="152" t="n"/>
      <c r="BW735" s="152" t="n"/>
      <c r="BX735" s="165" t="n"/>
      <c r="BY735" s="150" t="n"/>
      <c r="BZ735" s="150" t="n"/>
      <c r="CA735" s="150" t="n"/>
      <c r="CB735" s="174" t="n"/>
      <c r="CC735" s="156" t="n"/>
      <c r="CD735" s="156" t="n"/>
      <c r="CE735" s="167">
        <f>IFERROR(__xludf.DUMMYFUNCTION("""COMPUTED_VALUE"""),"")</f>
        <v/>
      </c>
      <c r="CF735" s="158">
        <f>IFERROR(__xludf.DUMMYFUNCTION("""COMPUTED_VALUE"""),"")</f>
        <v/>
      </c>
      <c r="CG735" s="148" t="n"/>
      <c r="CH735" s="148" t="n"/>
      <c r="CI735" s="148" t="n"/>
      <c r="CJ735" s="148" t="n"/>
      <c r="CK735" s="148" t="n"/>
      <c r="CL735" s="148" t="n"/>
      <c r="CM735" s="148" t="n"/>
      <c r="CN735" s="148" t="n"/>
      <c r="CO735" s="148" t="n"/>
      <c r="CP735" s="148" t="n"/>
      <c r="CQ735" s="148" t="n"/>
      <c r="CR735" s="148" t="n"/>
      <c r="CS735" s="148" t="n"/>
      <c r="CT735" s="148" t="n"/>
      <c r="CU735" s="148" t="n"/>
      <c r="CV735" s="148" t="n"/>
    </row>
    <row r="736">
      <c r="A736" s="162" t="n"/>
      <c r="B736" s="64" t="n"/>
      <c r="C736" s="129" t="n"/>
      <c r="D736" s="130" t="inlineStr"/>
      <c r="E736" s="150" t="inlineStr"/>
      <c r="F736" s="150" t="inlineStr"/>
      <c r="G736" s="150" t="n"/>
      <c r="H736" s="152" t="n"/>
      <c r="I736" s="152" t="n"/>
      <c r="J736" s="152" t="n"/>
      <c r="K736" s="152" t="n"/>
      <c r="L736" s="152" t="n"/>
      <c r="M736" s="152" t="n"/>
      <c r="N736" s="152" t="n"/>
      <c r="O736" s="152" t="n"/>
      <c r="P736" s="152" t="n"/>
      <c r="Q736" s="152" t="n"/>
      <c r="R736" s="152" t="n"/>
      <c r="S736" s="165" t="n"/>
      <c r="T736" s="152" t="n"/>
      <c r="U736" s="152" t="n"/>
      <c r="V736" s="152" t="n"/>
      <c r="W736" s="152" t="n"/>
      <c r="X736" s="152" t="n"/>
      <c r="Y736" s="152" t="n"/>
      <c r="Z736" s="152" t="n"/>
      <c r="AA736" s="152" t="n"/>
      <c r="AB736" s="152" t="n"/>
      <c r="AC736" s="152" t="n"/>
      <c r="AD736" s="152" t="n"/>
      <c r="AE736" s="152" t="n"/>
      <c r="AF736" s="152" t="n"/>
      <c r="AG736" s="152" t="n"/>
      <c r="AH736" s="152" t="n"/>
      <c r="AI736" s="152" t="n"/>
      <c r="AJ736" s="152" t="n"/>
      <c r="AK736" s="152" t="n"/>
      <c r="AL736" s="152" t="n"/>
      <c r="AM736" s="152" t="n"/>
      <c r="AN736" s="166" t="n"/>
      <c r="AO736" s="155" t="n"/>
      <c r="AP736" s="152" t="n"/>
      <c r="AQ736" s="152" t="n"/>
      <c r="AR736" s="152" t="n"/>
      <c r="AS736" s="152" t="n"/>
      <c r="AT736" s="152" t="n"/>
      <c r="AU736" s="155" t="n"/>
      <c r="AV736" s="152" t="n"/>
      <c r="AW736" s="152" t="n"/>
      <c r="AX736" s="152" t="n"/>
      <c r="AY736" s="152" t="n"/>
      <c r="AZ736" s="152" t="n"/>
      <c r="BA736" s="165" t="n"/>
      <c r="BB736" s="165" t="n"/>
      <c r="BC736" s="152" t="n"/>
      <c r="BD736" s="152" t="n"/>
      <c r="BE736" s="152" t="n"/>
      <c r="BF736" s="152" t="n"/>
      <c r="BG736" s="155" t="n"/>
      <c r="BH736" s="152" t="n"/>
      <c r="BI736" s="152" t="n"/>
      <c r="BJ736" s="152" t="n"/>
      <c r="BK736" s="152" t="n"/>
      <c r="BL736" s="152" t="n"/>
      <c r="BM736" s="152" t="n"/>
      <c r="BN736" s="152" t="n"/>
      <c r="BO736" s="152" t="n"/>
      <c r="BP736" s="155" t="n"/>
      <c r="BQ736" s="152" t="n"/>
      <c r="BR736" s="152" t="n"/>
      <c r="BS736" s="152" t="n"/>
      <c r="BT736" s="152" t="n"/>
      <c r="BU736" s="152" t="n"/>
      <c r="BV736" s="152" t="n"/>
      <c r="BW736" s="152" t="n"/>
      <c r="BX736" s="165" t="n"/>
      <c r="BY736" s="150" t="n"/>
      <c r="BZ736" s="150" t="n"/>
      <c r="CA736" s="150" t="n"/>
      <c r="CB736" s="174" t="n"/>
      <c r="CC736" s="156" t="n"/>
      <c r="CD736" s="156" t="n"/>
      <c r="CE736" s="167">
        <f>IFERROR(__xludf.DUMMYFUNCTION("""COMPUTED_VALUE"""),"")</f>
        <v/>
      </c>
      <c r="CF736" s="158">
        <f>IFERROR(__xludf.DUMMYFUNCTION("""COMPUTED_VALUE"""),"")</f>
        <v/>
      </c>
      <c r="CG736" s="148" t="n"/>
      <c r="CH736" s="148" t="n"/>
      <c r="CI736" s="148" t="n"/>
      <c r="CJ736" s="148" t="n"/>
      <c r="CK736" s="148" t="n"/>
      <c r="CL736" s="148" t="n"/>
      <c r="CM736" s="148" t="n"/>
      <c r="CN736" s="148" t="n"/>
      <c r="CO736" s="148" t="n"/>
      <c r="CP736" s="148" t="n"/>
      <c r="CQ736" s="148" t="n"/>
      <c r="CR736" s="148" t="n"/>
      <c r="CS736" s="148" t="n"/>
      <c r="CT736" s="148" t="n"/>
      <c r="CU736" s="148" t="n"/>
      <c r="CV736" s="148" t="n"/>
    </row>
    <row r="737">
      <c r="A737" s="162" t="n"/>
      <c r="B737" s="64" t="n"/>
      <c r="C737" s="129" t="n"/>
      <c r="D737" s="130" t="inlineStr"/>
      <c r="E737" s="150" t="inlineStr"/>
      <c r="F737" s="150" t="inlineStr"/>
      <c r="G737" s="150" t="n"/>
      <c r="H737" s="152" t="n"/>
      <c r="I737" s="152" t="n"/>
      <c r="J737" s="152" t="n"/>
      <c r="K737" s="152" t="n"/>
      <c r="L737" s="152" t="n"/>
      <c r="M737" s="152" t="n"/>
      <c r="N737" s="152" t="n"/>
      <c r="O737" s="152" t="n"/>
      <c r="P737" s="152" t="n"/>
      <c r="Q737" s="152" t="n"/>
      <c r="R737" s="152" t="n"/>
      <c r="S737" s="165" t="n"/>
      <c r="T737" s="152" t="n"/>
      <c r="U737" s="152" t="n"/>
      <c r="V737" s="152" t="n"/>
      <c r="W737" s="152" t="n"/>
      <c r="X737" s="152" t="n"/>
      <c r="Y737" s="152" t="n"/>
      <c r="Z737" s="152" t="n"/>
      <c r="AA737" s="152" t="n"/>
      <c r="AB737" s="152" t="n"/>
      <c r="AC737" s="152" t="n"/>
      <c r="AD737" s="152" t="n"/>
      <c r="AE737" s="152" t="n"/>
      <c r="AF737" s="152" t="n"/>
      <c r="AG737" s="152" t="n"/>
      <c r="AH737" s="152" t="n"/>
      <c r="AI737" s="152" t="n"/>
      <c r="AJ737" s="152" t="n"/>
      <c r="AK737" s="152" t="n"/>
      <c r="AL737" s="152" t="n"/>
      <c r="AM737" s="152" t="n"/>
      <c r="AN737" s="166" t="n"/>
      <c r="AO737" s="155" t="n"/>
      <c r="AP737" s="152" t="n"/>
      <c r="AQ737" s="152" t="n"/>
      <c r="AR737" s="152" t="n"/>
      <c r="AS737" s="152" t="n"/>
      <c r="AT737" s="152" t="n"/>
      <c r="AU737" s="155" t="n"/>
      <c r="AV737" s="152" t="n"/>
      <c r="AW737" s="152" t="n"/>
      <c r="AX737" s="152" t="n"/>
      <c r="AY737" s="152" t="n"/>
      <c r="AZ737" s="152" t="n"/>
      <c r="BA737" s="165" t="n"/>
      <c r="BB737" s="165" t="n"/>
      <c r="BC737" s="152" t="n"/>
      <c r="BD737" s="152" t="n"/>
      <c r="BE737" s="152" t="n"/>
      <c r="BF737" s="152" t="n"/>
      <c r="BG737" s="155" t="n"/>
      <c r="BH737" s="152" t="n"/>
      <c r="BI737" s="152" t="n"/>
      <c r="BJ737" s="152" t="n"/>
      <c r="BK737" s="152" t="n"/>
      <c r="BL737" s="152" t="n"/>
      <c r="BM737" s="152" t="n"/>
      <c r="BN737" s="152" t="n"/>
      <c r="BO737" s="152" t="n"/>
      <c r="BP737" s="155" t="n"/>
      <c r="BQ737" s="152" t="n"/>
      <c r="BR737" s="152" t="n"/>
      <c r="BS737" s="152" t="n"/>
      <c r="BT737" s="152" t="n"/>
      <c r="BU737" s="152" t="n"/>
      <c r="BV737" s="152" t="n"/>
      <c r="BW737" s="152" t="n"/>
      <c r="BX737" s="165" t="n"/>
      <c r="BY737" s="150" t="n"/>
      <c r="BZ737" s="150" t="n"/>
      <c r="CA737" s="150" t="n"/>
      <c r="CB737" s="174" t="n"/>
      <c r="CC737" s="156" t="n"/>
      <c r="CD737" s="156" t="n"/>
      <c r="CE737" s="167">
        <f>IFERROR(__xludf.DUMMYFUNCTION("""COMPUTED_VALUE"""),"")</f>
        <v/>
      </c>
      <c r="CF737" s="158">
        <f>IFERROR(__xludf.DUMMYFUNCTION("""COMPUTED_VALUE"""),"")</f>
        <v/>
      </c>
      <c r="CG737" s="148" t="n"/>
      <c r="CH737" s="148" t="n"/>
      <c r="CI737" s="148" t="n"/>
      <c r="CJ737" s="148" t="n"/>
      <c r="CK737" s="148" t="n"/>
      <c r="CL737" s="148" t="n"/>
      <c r="CM737" s="148" t="n"/>
      <c r="CN737" s="148" t="n"/>
      <c r="CO737" s="148" t="n"/>
      <c r="CP737" s="148" t="n"/>
      <c r="CQ737" s="148" t="n"/>
      <c r="CR737" s="148" t="n"/>
      <c r="CS737" s="148" t="n"/>
      <c r="CT737" s="148" t="n"/>
      <c r="CU737" s="148" t="n"/>
      <c r="CV737" s="148" t="n"/>
    </row>
    <row r="738">
      <c r="A738" s="162" t="n"/>
      <c r="B738" s="64" t="n"/>
      <c r="C738" s="129" t="n"/>
      <c r="D738" s="130" t="inlineStr"/>
      <c r="E738" s="150" t="inlineStr"/>
      <c r="F738" s="150" t="inlineStr"/>
      <c r="G738" s="150" t="n"/>
      <c r="H738" s="152" t="n"/>
      <c r="I738" s="152" t="n"/>
      <c r="J738" s="152" t="n"/>
      <c r="K738" s="152" t="n"/>
      <c r="L738" s="152" t="n"/>
      <c r="M738" s="152" t="n"/>
      <c r="N738" s="152" t="n"/>
      <c r="O738" s="152" t="n"/>
      <c r="P738" s="152" t="n"/>
      <c r="Q738" s="152" t="n"/>
      <c r="R738" s="152" t="n"/>
      <c r="S738" s="165" t="n"/>
      <c r="T738" s="152" t="n"/>
      <c r="U738" s="152" t="n"/>
      <c r="V738" s="152" t="n"/>
      <c r="W738" s="152" t="n"/>
      <c r="X738" s="152" t="n"/>
      <c r="Y738" s="152" t="n"/>
      <c r="Z738" s="152" t="n"/>
      <c r="AA738" s="152" t="n"/>
      <c r="AB738" s="152" t="n"/>
      <c r="AC738" s="152" t="n"/>
      <c r="AD738" s="152" t="n"/>
      <c r="AE738" s="152" t="n"/>
      <c r="AF738" s="152" t="n"/>
      <c r="AG738" s="152" t="n"/>
      <c r="AH738" s="152" t="n"/>
      <c r="AI738" s="152" t="n"/>
      <c r="AJ738" s="152" t="n"/>
      <c r="AK738" s="152" t="n"/>
      <c r="AL738" s="152" t="n"/>
      <c r="AM738" s="152" t="n"/>
      <c r="AN738" s="166" t="n"/>
      <c r="AO738" s="155" t="n"/>
      <c r="AP738" s="152" t="n"/>
      <c r="AQ738" s="152" t="n"/>
      <c r="AR738" s="152" t="n"/>
      <c r="AS738" s="152" t="n"/>
      <c r="AT738" s="152" t="n"/>
      <c r="AU738" s="155" t="n"/>
      <c r="AV738" s="152" t="n"/>
      <c r="AW738" s="152" t="n"/>
      <c r="AX738" s="152" t="n"/>
      <c r="AY738" s="152" t="n"/>
      <c r="AZ738" s="152" t="n"/>
      <c r="BA738" s="165" t="n"/>
      <c r="BB738" s="165" t="n"/>
      <c r="BC738" s="152" t="n"/>
      <c r="BD738" s="152" t="n"/>
      <c r="BE738" s="152" t="n"/>
      <c r="BF738" s="152" t="n"/>
      <c r="BG738" s="155" t="n"/>
      <c r="BH738" s="152" t="n"/>
      <c r="BI738" s="152" t="n"/>
      <c r="BJ738" s="152" t="n"/>
      <c r="BK738" s="152" t="n"/>
      <c r="BL738" s="152" t="n"/>
      <c r="BM738" s="152" t="n"/>
      <c r="BN738" s="152" t="n"/>
      <c r="BO738" s="152" t="n"/>
      <c r="BP738" s="155" t="n"/>
      <c r="BQ738" s="152" t="n"/>
      <c r="BR738" s="152" t="n"/>
      <c r="BS738" s="152" t="n"/>
      <c r="BT738" s="152" t="n"/>
      <c r="BU738" s="152" t="n"/>
      <c r="BV738" s="152" t="n"/>
      <c r="BW738" s="152" t="n"/>
      <c r="BX738" s="165" t="n"/>
      <c r="BY738" s="150" t="n"/>
      <c r="BZ738" s="150" t="n"/>
      <c r="CA738" s="150" t="n"/>
      <c r="CB738" s="174" t="n"/>
      <c r="CC738" s="156" t="n"/>
      <c r="CD738" s="156" t="n"/>
      <c r="CE738" s="167">
        <f>IFERROR(__xludf.DUMMYFUNCTION("""COMPUTED_VALUE"""),"")</f>
        <v/>
      </c>
      <c r="CF738" s="158">
        <f>IFERROR(__xludf.DUMMYFUNCTION("""COMPUTED_VALUE"""),"")</f>
        <v/>
      </c>
      <c r="CG738" s="148" t="n"/>
      <c r="CH738" s="148" t="n"/>
      <c r="CI738" s="148" t="n"/>
      <c r="CJ738" s="148" t="n"/>
      <c r="CK738" s="148" t="n"/>
      <c r="CL738" s="148" t="n"/>
      <c r="CM738" s="148" t="n"/>
      <c r="CN738" s="148" t="n"/>
      <c r="CO738" s="148" t="n"/>
      <c r="CP738" s="148" t="n"/>
      <c r="CQ738" s="148" t="n"/>
      <c r="CR738" s="148" t="n"/>
      <c r="CS738" s="148" t="n"/>
      <c r="CT738" s="148" t="n"/>
      <c r="CU738" s="148" t="n"/>
      <c r="CV738" s="148" t="n"/>
    </row>
    <row r="739">
      <c r="A739" s="162" t="n"/>
      <c r="B739" s="64" t="n"/>
      <c r="C739" s="129" t="n"/>
      <c r="D739" s="130" t="inlineStr"/>
      <c r="E739" s="150" t="inlineStr"/>
      <c r="F739" s="150" t="inlineStr"/>
      <c r="G739" s="150" t="n"/>
      <c r="H739" s="152" t="n"/>
      <c r="I739" s="152" t="n"/>
      <c r="J739" s="152" t="n"/>
      <c r="K739" s="152" t="n"/>
      <c r="L739" s="152" t="n"/>
      <c r="M739" s="152" t="n"/>
      <c r="N739" s="152" t="n"/>
      <c r="O739" s="152" t="n"/>
      <c r="P739" s="152" t="n"/>
      <c r="Q739" s="152" t="n"/>
      <c r="R739" s="152" t="n"/>
      <c r="S739" s="165" t="n"/>
      <c r="T739" s="152" t="n"/>
      <c r="U739" s="152" t="n"/>
      <c r="V739" s="152" t="n"/>
      <c r="W739" s="152" t="n"/>
      <c r="X739" s="152" t="n"/>
      <c r="Y739" s="152" t="n"/>
      <c r="Z739" s="152" t="n"/>
      <c r="AA739" s="152" t="n"/>
      <c r="AB739" s="152" t="n"/>
      <c r="AC739" s="152" t="n"/>
      <c r="AD739" s="152" t="n"/>
      <c r="AE739" s="152" t="n"/>
      <c r="AF739" s="152" t="n"/>
      <c r="AG739" s="152" t="n"/>
      <c r="AH739" s="152" t="n"/>
      <c r="AI739" s="152" t="n"/>
      <c r="AJ739" s="152" t="n"/>
      <c r="AK739" s="152" t="n"/>
      <c r="AL739" s="152" t="n"/>
      <c r="AM739" s="152" t="n"/>
      <c r="AN739" s="166" t="n"/>
      <c r="AO739" s="155" t="n"/>
      <c r="AP739" s="152" t="n"/>
      <c r="AQ739" s="152" t="n"/>
      <c r="AR739" s="152" t="n"/>
      <c r="AS739" s="152" t="n"/>
      <c r="AT739" s="152" t="n"/>
      <c r="AU739" s="155" t="n"/>
      <c r="AV739" s="152" t="n"/>
      <c r="AW739" s="152" t="n"/>
      <c r="AX739" s="152" t="n"/>
      <c r="AY739" s="152" t="n"/>
      <c r="AZ739" s="152" t="n"/>
      <c r="BA739" s="165" t="n"/>
      <c r="BB739" s="165" t="n"/>
      <c r="BC739" s="152" t="n"/>
      <c r="BD739" s="152" t="n"/>
      <c r="BE739" s="152" t="n"/>
      <c r="BF739" s="152" t="n"/>
      <c r="BG739" s="155" t="n"/>
      <c r="BH739" s="152" t="n"/>
      <c r="BI739" s="152" t="n"/>
      <c r="BJ739" s="152" t="n"/>
      <c r="BK739" s="152" t="n"/>
      <c r="BL739" s="152" t="n"/>
      <c r="BM739" s="152" t="n"/>
      <c r="BN739" s="152" t="n"/>
      <c r="BO739" s="152" t="n"/>
      <c r="BP739" s="155" t="n"/>
      <c r="BQ739" s="152" t="n"/>
      <c r="BR739" s="152" t="n"/>
      <c r="BS739" s="152" t="n"/>
      <c r="BT739" s="152" t="n"/>
      <c r="BU739" s="152" t="n"/>
      <c r="BV739" s="152" t="n"/>
      <c r="BW739" s="152" t="n"/>
      <c r="BX739" s="165" t="n"/>
      <c r="BY739" s="150" t="n"/>
      <c r="BZ739" s="150" t="n"/>
      <c r="CA739" s="150" t="n"/>
      <c r="CB739" s="174" t="n"/>
      <c r="CC739" s="156" t="n"/>
      <c r="CD739" s="156" t="n"/>
      <c r="CE739" s="167">
        <f>IFERROR(__xludf.DUMMYFUNCTION("""COMPUTED_VALUE"""),"")</f>
        <v/>
      </c>
      <c r="CF739" s="158">
        <f>IFERROR(__xludf.DUMMYFUNCTION("""COMPUTED_VALUE"""),"")</f>
        <v/>
      </c>
      <c r="CG739" s="148" t="n"/>
      <c r="CH739" s="148" t="n"/>
      <c r="CI739" s="148" t="n"/>
      <c r="CJ739" s="148" t="n"/>
      <c r="CK739" s="148" t="n"/>
      <c r="CL739" s="148" t="n"/>
      <c r="CM739" s="148" t="n"/>
      <c r="CN739" s="148" t="n"/>
      <c r="CO739" s="148" t="n"/>
      <c r="CP739" s="148" t="n"/>
      <c r="CQ739" s="148" t="n"/>
      <c r="CR739" s="148" t="n"/>
      <c r="CS739" s="148" t="n"/>
      <c r="CT739" s="148" t="n"/>
      <c r="CU739" s="148" t="n"/>
      <c r="CV739" s="148" t="n"/>
    </row>
    <row r="740">
      <c r="A740" s="162" t="n"/>
      <c r="B740" s="64" t="n"/>
      <c r="C740" s="129" t="n"/>
      <c r="D740" s="130" t="inlineStr"/>
      <c r="E740" s="150" t="inlineStr"/>
      <c r="F740" s="150" t="inlineStr"/>
      <c r="G740" s="150" t="n"/>
      <c r="H740" s="152" t="n"/>
      <c r="I740" s="152" t="n"/>
      <c r="J740" s="152" t="n"/>
      <c r="K740" s="152" t="n"/>
      <c r="L740" s="152" t="n"/>
      <c r="M740" s="152" t="n"/>
      <c r="N740" s="152" t="n"/>
      <c r="O740" s="152" t="n"/>
      <c r="P740" s="152" t="n"/>
      <c r="Q740" s="152" t="n"/>
      <c r="R740" s="152" t="n"/>
      <c r="S740" s="165" t="n"/>
      <c r="T740" s="152" t="n"/>
      <c r="U740" s="152" t="n"/>
      <c r="V740" s="152" t="n"/>
      <c r="W740" s="152" t="n"/>
      <c r="X740" s="152" t="n"/>
      <c r="Y740" s="152" t="n"/>
      <c r="Z740" s="152" t="n"/>
      <c r="AA740" s="152" t="n"/>
      <c r="AB740" s="152" t="n"/>
      <c r="AC740" s="152" t="n"/>
      <c r="AD740" s="152" t="n"/>
      <c r="AE740" s="152" t="n"/>
      <c r="AF740" s="152" t="n"/>
      <c r="AG740" s="152" t="n"/>
      <c r="AH740" s="152" t="n"/>
      <c r="AI740" s="152" t="n"/>
      <c r="AJ740" s="152" t="n"/>
      <c r="AK740" s="152" t="n"/>
      <c r="AL740" s="152" t="n"/>
      <c r="AM740" s="152" t="n"/>
      <c r="AN740" s="166" t="n"/>
      <c r="AO740" s="155" t="n"/>
      <c r="AP740" s="152" t="n"/>
      <c r="AQ740" s="152" t="n"/>
      <c r="AR740" s="152" t="n"/>
      <c r="AS740" s="152" t="n"/>
      <c r="AT740" s="152" t="n"/>
      <c r="AU740" s="155" t="n"/>
      <c r="AV740" s="152" t="n"/>
      <c r="AW740" s="152" t="n"/>
      <c r="AX740" s="152" t="n"/>
      <c r="AY740" s="152" t="n"/>
      <c r="AZ740" s="152" t="n"/>
      <c r="BA740" s="165" t="n"/>
      <c r="BB740" s="165" t="n"/>
      <c r="BC740" s="152" t="n"/>
      <c r="BD740" s="152" t="n"/>
      <c r="BE740" s="152" t="n"/>
      <c r="BF740" s="152" t="n"/>
      <c r="BG740" s="155" t="n"/>
      <c r="BH740" s="152" t="n"/>
      <c r="BI740" s="152" t="n"/>
      <c r="BJ740" s="152" t="n"/>
      <c r="BK740" s="152" t="n"/>
      <c r="BL740" s="152" t="n"/>
      <c r="BM740" s="152" t="n"/>
      <c r="BN740" s="152" t="n"/>
      <c r="BO740" s="152" t="n"/>
      <c r="BP740" s="155" t="n"/>
      <c r="BQ740" s="152" t="n"/>
      <c r="BR740" s="152" t="n"/>
      <c r="BS740" s="152" t="n"/>
      <c r="BT740" s="152" t="n"/>
      <c r="BU740" s="152" t="n"/>
      <c r="BV740" s="152" t="n"/>
      <c r="BW740" s="152" t="n"/>
      <c r="BX740" s="165" t="n"/>
      <c r="BY740" s="150" t="n"/>
      <c r="BZ740" s="150" t="n"/>
      <c r="CA740" s="150" t="n"/>
      <c r="CB740" s="174" t="n"/>
      <c r="CC740" s="156" t="n"/>
      <c r="CD740" s="156" t="n"/>
      <c r="CE740" s="167">
        <f>IFERROR(__xludf.DUMMYFUNCTION("""COMPUTED_VALUE"""),"")</f>
        <v/>
      </c>
      <c r="CF740" s="158">
        <f>IFERROR(__xludf.DUMMYFUNCTION("""COMPUTED_VALUE"""),"")</f>
        <v/>
      </c>
      <c r="CG740" s="148" t="n"/>
      <c r="CH740" s="148" t="n"/>
      <c r="CI740" s="148" t="n"/>
      <c r="CJ740" s="148" t="n"/>
      <c r="CK740" s="148" t="n"/>
      <c r="CL740" s="148" t="n"/>
      <c r="CM740" s="148" t="n"/>
      <c r="CN740" s="148" t="n"/>
      <c r="CO740" s="148" t="n"/>
      <c r="CP740" s="148" t="n"/>
      <c r="CQ740" s="148" t="n"/>
      <c r="CR740" s="148" t="n"/>
      <c r="CS740" s="148" t="n"/>
      <c r="CT740" s="148" t="n"/>
      <c r="CU740" s="148" t="n"/>
      <c r="CV740" s="148" t="n"/>
    </row>
    <row r="741">
      <c r="A741" s="162" t="n"/>
      <c r="B741" s="64" t="n"/>
      <c r="C741" s="129" t="n"/>
      <c r="D741" s="130" t="inlineStr"/>
      <c r="E741" s="150" t="inlineStr"/>
      <c r="F741" s="150" t="inlineStr"/>
      <c r="G741" s="150" t="n"/>
      <c r="H741" s="152" t="n"/>
      <c r="I741" s="152" t="n"/>
      <c r="J741" s="152" t="n"/>
      <c r="K741" s="152" t="n"/>
      <c r="L741" s="152" t="n"/>
      <c r="M741" s="152" t="n"/>
      <c r="N741" s="152" t="n"/>
      <c r="O741" s="152" t="n"/>
      <c r="P741" s="152" t="n"/>
      <c r="Q741" s="152" t="n"/>
      <c r="R741" s="152" t="n"/>
      <c r="S741" s="165" t="n"/>
      <c r="T741" s="152" t="n"/>
      <c r="U741" s="152" t="n"/>
      <c r="V741" s="152" t="n"/>
      <c r="W741" s="152" t="n"/>
      <c r="X741" s="152" t="n"/>
      <c r="Y741" s="152" t="n"/>
      <c r="Z741" s="152" t="n"/>
      <c r="AA741" s="152" t="n"/>
      <c r="AB741" s="152" t="n"/>
      <c r="AC741" s="152" t="n"/>
      <c r="AD741" s="152" t="n"/>
      <c r="AE741" s="152" t="n"/>
      <c r="AF741" s="152" t="n"/>
      <c r="AG741" s="152" t="n"/>
      <c r="AH741" s="152" t="n"/>
      <c r="AI741" s="152" t="n"/>
      <c r="AJ741" s="152" t="n"/>
      <c r="AK741" s="152" t="n"/>
      <c r="AL741" s="152" t="n"/>
      <c r="AM741" s="152" t="n"/>
      <c r="AN741" s="166" t="n"/>
      <c r="AO741" s="155" t="n"/>
      <c r="AP741" s="152" t="n"/>
      <c r="AQ741" s="152" t="n"/>
      <c r="AR741" s="152" t="n"/>
      <c r="AS741" s="152" t="n"/>
      <c r="AT741" s="152" t="n"/>
      <c r="AU741" s="155" t="n"/>
      <c r="AV741" s="152" t="n"/>
      <c r="AW741" s="152" t="n"/>
      <c r="AX741" s="152" t="n"/>
      <c r="AY741" s="152" t="n"/>
      <c r="AZ741" s="152" t="n"/>
      <c r="BA741" s="165" t="n"/>
      <c r="BB741" s="165" t="n"/>
      <c r="BC741" s="152" t="n"/>
      <c r="BD741" s="152" t="n"/>
      <c r="BE741" s="152" t="n"/>
      <c r="BF741" s="152" t="n"/>
      <c r="BG741" s="155" t="n"/>
      <c r="BH741" s="152" t="n"/>
      <c r="BI741" s="152" t="n"/>
      <c r="BJ741" s="152" t="n"/>
      <c r="BK741" s="152" t="n"/>
      <c r="BL741" s="152" t="n"/>
      <c r="BM741" s="152" t="n"/>
      <c r="BN741" s="152" t="n"/>
      <c r="BO741" s="152" t="n"/>
      <c r="BP741" s="155" t="n"/>
      <c r="BQ741" s="152" t="n"/>
      <c r="BR741" s="152" t="n"/>
      <c r="BS741" s="152" t="n"/>
      <c r="BT741" s="152" t="n"/>
      <c r="BU741" s="152" t="n"/>
      <c r="BV741" s="152" t="n"/>
      <c r="BW741" s="152" t="n"/>
      <c r="BX741" s="165" t="n"/>
      <c r="BY741" s="150" t="n"/>
      <c r="BZ741" s="150" t="n"/>
      <c r="CA741" s="150" t="n"/>
      <c r="CB741" s="174" t="n"/>
      <c r="CC741" s="156" t="n"/>
      <c r="CD741" s="156" t="n"/>
      <c r="CE741" s="167">
        <f>IFERROR(__xludf.DUMMYFUNCTION("""COMPUTED_VALUE"""),"")</f>
        <v/>
      </c>
      <c r="CF741" s="158">
        <f>IFERROR(__xludf.DUMMYFUNCTION("""COMPUTED_VALUE"""),"")</f>
        <v/>
      </c>
      <c r="CG741" s="148" t="n"/>
      <c r="CH741" s="148" t="n"/>
      <c r="CI741" s="148" t="n"/>
      <c r="CJ741" s="148" t="n"/>
      <c r="CK741" s="148" t="n"/>
      <c r="CL741" s="148" t="n"/>
      <c r="CM741" s="148" t="n"/>
      <c r="CN741" s="148" t="n"/>
      <c r="CO741" s="148" t="n"/>
      <c r="CP741" s="148" t="n"/>
      <c r="CQ741" s="148" t="n"/>
      <c r="CR741" s="148" t="n"/>
      <c r="CS741" s="148" t="n"/>
      <c r="CT741" s="148" t="n"/>
      <c r="CU741" s="148" t="n"/>
      <c r="CV741" s="148" t="n"/>
    </row>
    <row r="742">
      <c r="A742" s="162" t="n"/>
      <c r="B742" s="64" t="n"/>
      <c r="C742" s="129" t="n"/>
      <c r="D742" s="130" t="inlineStr"/>
      <c r="E742" s="150" t="inlineStr"/>
      <c r="F742" s="150" t="inlineStr"/>
      <c r="G742" s="150" t="n"/>
      <c r="H742" s="152" t="n"/>
      <c r="I742" s="152" t="n"/>
      <c r="J742" s="152" t="n"/>
      <c r="K742" s="152" t="n"/>
      <c r="L742" s="152" t="n"/>
      <c r="M742" s="152" t="n"/>
      <c r="N742" s="152" t="n"/>
      <c r="O742" s="152" t="n"/>
      <c r="P742" s="152" t="n"/>
      <c r="Q742" s="152" t="n"/>
      <c r="R742" s="152" t="n"/>
      <c r="S742" s="165" t="n"/>
      <c r="T742" s="152" t="n"/>
      <c r="U742" s="152" t="n"/>
      <c r="V742" s="152" t="n"/>
      <c r="W742" s="152" t="n"/>
      <c r="X742" s="152" t="n"/>
      <c r="Y742" s="152" t="n"/>
      <c r="Z742" s="152" t="n"/>
      <c r="AA742" s="152" t="n"/>
      <c r="AB742" s="152" t="n"/>
      <c r="AC742" s="152" t="n"/>
      <c r="AD742" s="152" t="n"/>
      <c r="AE742" s="152" t="n"/>
      <c r="AF742" s="152" t="n"/>
      <c r="AG742" s="152" t="n"/>
      <c r="AH742" s="152" t="n"/>
      <c r="AI742" s="152" t="n"/>
      <c r="AJ742" s="152" t="n"/>
      <c r="AK742" s="152" t="n"/>
      <c r="AL742" s="152" t="n"/>
      <c r="AM742" s="152" t="n"/>
      <c r="AN742" s="166" t="n"/>
      <c r="AO742" s="155" t="n"/>
      <c r="AP742" s="152" t="n"/>
      <c r="AQ742" s="152" t="n"/>
      <c r="AR742" s="152" t="n"/>
      <c r="AS742" s="152" t="n"/>
      <c r="AT742" s="152" t="n"/>
      <c r="AU742" s="155" t="n"/>
      <c r="AV742" s="152" t="n"/>
      <c r="AW742" s="152" t="n"/>
      <c r="AX742" s="152" t="n"/>
      <c r="AY742" s="152" t="n"/>
      <c r="AZ742" s="152" t="n"/>
      <c r="BA742" s="165" t="n"/>
      <c r="BB742" s="165" t="n"/>
      <c r="BC742" s="152" t="n"/>
      <c r="BD742" s="152" t="n"/>
      <c r="BE742" s="152" t="n"/>
      <c r="BF742" s="152" t="n"/>
      <c r="BG742" s="155" t="n"/>
      <c r="BH742" s="152" t="n"/>
      <c r="BI742" s="152" t="n"/>
      <c r="BJ742" s="152" t="n"/>
      <c r="BK742" s="152" t="n"/>
      <c r="BL742" s="152" t="n"/>
      <c r="BM742" s="152" t="n"/>
      <c r="BN742" s="152" t="n"/>
      <c r="BO742" s="152" t="n"/>
      <c r="BP742" s="155" t="n"/>
      <c r="BQ742" s="152" t="n"/>
      <c r="BR742" s="152" t="n"/>
      <c r="BS742" s="152" t="n"/>
      <c r="BT742" s="152" t="n"/>
      <c r="BU742" s="152" t="n"/>
      <c r="BV742" s="152" t="n"/>
      <c r="BW742" s="152" t="n"/>
      <c r="BX742" s="165" t="n"/>
      <c r="BY742" s="150" t="n"/>
      <c r="BZ742" s="150" t="n"/>
      <c r="CA742" s="150" t="n"/>
      <c r="CB742" s="174" t="n"/>
      <c r="CC742" s="156" t="n"/>
      <c r="CD742" s="156" t="n"/>
      <c r="CE742" s="167">
        <f>IFERROR(__xludf.DUMMYFUNCTION("""COMPUTED_VALUE"""),"")</f>
        <v/>
      </c>
      <c r="CF742" s="158">
        <f>IFERROR(__xludf.DUMMYFUNCTION("""COMPUTED_VALUE"""),"")</f>
        <v/>
      </c>
      <c r="CG742" s="148" t="n"/>
      <c r="CH742" s="148" t="n"/>
      <c r="CI742" s="148" t="n"/>
      <c r="CJ742" s="148" t="n"/>
      <c r="CK742" s="148" t="n"/>
      <c r="CL742" s="148" t="n"/>
      <c r="CM742" s="148" t="n"/>
      <c r="CN742" s="148" t="n"/>
      <c r="CO742" s="148" t="n"/>
      <c r="CP742" s="148" t="n"/>
      <c r="CQ742" s="148" t="n"/>
      <c r="CR742" s="148" t="n"/>
      <c r="CS742" s="148" t="n"/>
      <c r="CT742" s="148" t="n"/>
      <c r="CU742" s="148" t="n"/>
      <c r="CV742" s="148" t="n"/>
    </row>
    <row r="743">
      <c r="A743" s="162" t="n"/>
      <c r="B743" s="64" t="n"/>
      <c r="C743" s="129" t="n"/>
      <c r="D743" s="130" t="inlineStr"/>
      <c r="E743" s="150" t="inlineStr"/>
      <c r="F743" s="150" t="inlineStr"/>
      <c r="G743" s="150" t="n"/>
      <c r="H743" s="152" t="n"/>
      <c r="I743" s="152" t="n"/>
      <c r="J743" s="152" t="n"/>
      <c r="K743" s="152" t="n"/>
      <c r="L743" s="152" t="n"/>
      <c r="M743" s="152" t="n"/>
      <c r="N743" s="152" t="n"/>
      <c r="O743" s="152" t="n"/>
      <c r="P743" s="152" t="n"/>
      <c r="Q743" s="152" t="n"/>
      <c r="R743" s="152" t="n"/>
      <c r="S743" s="165" t="n"/>
      <c r="T743" s="152" t="n"/>
      <c r="U743" s="152" t="n"/>
      <c r="V743" s="152" t="n"/>
      <c r="W743" s="152" t="n"/>
      <c r="X743" s="152" t="n"/>
      <c r="Y743" s="152" t="n"/>
      <c r="Z743" s="152" t="n"/>
      <c r="AA743" s="152" t="n"/>
      <c r="AB743" s="152" t="n"/>
      <c r="AC743" s="152" t="n"/>
      <c r="AD743" s="152" t="n"/>
      <c r="AE743" s="152" t="n"/>
      <c r="AF743" s="152" t="n"/>
      <c r="AG743" s="152" t="n"/>
      <c r="AH743" s="152" t="n"/>
      <c r="AI743" s="152" t="n"/>
      <c r="AJ743" s="152" t="n"/>
      <c r="AK743" s="152" t="n"/>
      <c r="AL743" s="152" t="n"/>
      <c r="AM743" s="152" t="n"/>
      <c r="AN743" s="166" t="n"/>
      <c r="AO743" s="155" t="n"/>
      <c r="AP743" s="152" t="n"/>
      <c r="AQ743" s="152" t="n"/>
      <c r="AR743" s="152" t="n"/>
      <c r="AS743" s="152" t="n"/>
      <c r="AT743" s="152" t="n"/>
      <c r="AU743" s="155" t="n"/>
      <c r="AV743" s="152" t="n"/>
      <c r="AW743" s="152" t="n"/>
      <c r="AX743" s="152" t="n"/>
      <c r="AY743" s="152" t="n"/>
      <c r="AZ743" s="152" t="n"/>
      <c r="BA743" s="165" t="n"/>
      <c r="BB743" s="165" t="n"/>
      <c r="BC743" s="152" t="n"/>
      <c r="BD743" s="152" t="n"/>
      <c r="BE743" s="152" t="n"/>
      <c r="BF743" s="152" t="n"/>
      <c r="BG743" s="155" t="n"/>
      <c r="BH743" s="152" t="n"/>
      <c r="BI743" s="152" t="n"/>
      <c r="BJ743" s="152" t="n"/>
      <c r="BK743" s="152" t="n"/>
      <c r="BL743" s="152" t="n"/>
      <c r="BM743" s="152" t="n"/>
      <c r="BN743" s="152" t="n"/>
      <c r="BO743" s="152" t="n"/>
      <c r="BP743" s="155" t="n"/>
      <c r="BQ743" s="152" t="n"/>
      <c r="BR743" s="152" t="n"/>
      <c r="BS743" s="152" t="n"/>
      <c r="BT743" s="152" t="n"/>
      <c r="BU743" s="152" t="n"/>
      <c r="BV743" s="152" t="n"/>
      <c r="BW743" s="152" t="n"/>
      <c r="BX743" s="165" t="n"/>
      <c r="BY743" s="150" t="n"/>
      <c r="BZ743" s="150" t="n"/>
      <c r="CA743" s="150" t="n"/>
      <c r="CB743" s="174" t="n"/>
      <c r="CC743" s="156" t="n"/>
      <c r="CD743" s="156" t="n"/>
      <c r="CE743" s="167">
        <f>IFERROR(__xludf.DUMMYFUNCTION("""COMPUTED_VALUE"""),"")</f>
        <v/>
      </c>
      <c r="CF743" s="158">
        <f>IFERROR(__xludf.DUMMYFUNCTION("""COMPUTED_VALUE"""),"")</f>
        <v/>
      </c>
      <c r="CG743" s="148" t="n"/>
      <c r="CH743" s="148" t="n"/>
      <c r="CI743" s="148" t="n"/>
      <c r="CJ743" s="148" t="n"/>
      <c r="CK743" s="148" t="n"/>
      <c r="CL743" s="148" t="n"/>
      <c r="CM743" s="148" t="n"/>
      <c r="CN743" s="148" t="n"/>
      <c r="CO743" s="148" t="n"/>
      <c r="CP743" s="148" t="n"/>
      <c r="CQ743" s="148" t="n"/>
      <c r="CR743" s="148" t="n"/>
      <c r="CS743" s="148" t="n"/>
      <c r="CT743" s="148" t="n"/>
      <c r="CU743" s="148" t="n"/>
      <c r="CV743" s="148" t="n"/>
    </row>
    <row r="744">
      <c r="A744" s="162" t="n"/>
      <c r="B744" s="64" t="n"/>
      <c r="C744" s="129" t="n"/>
      <c r="D744" s="130" t="inlineStr"/>
      <c r="E744" s="150" t="inlineStr"/>
      <c r="F744" s="150" t="inlineStr"/>
      <c r="G744" s="150" t="n"/>
      <c r="H744" s="152" t="n"/>
      <c r="I744" s="152" t="n"/>
      <c r="J744" s="152" t="n"/>
      <c r="K744" s="152" t="n"/>
      <c r="L744" s="152" t="n"/>
      <c r="M744" s="152" t="n"/>
      <c r="N744" s="152" t="n"/>
      <c r="O744" s="152" t="n"/>
      <c r="P744" s="152" t="n"/>
      <c r="Q744" s="152" t="n"/>
      <c r="R744" s="152" t="n"/>
      <c r="S744" s="165" t="n"/>
      <c r="T744" s="152" t="n"/>
      <c r="U744" s="152" t="n"/>
      <c r="V744" s="152" t="n"/>
      <c r="W744" s="152" t="n"/>
      <c r="X744" s="152" t="n"/>
      <c r="Y744" s="152" t="n"/>
      <c r="Z744" s="152" t="n"/>
      <c r="AA744" s="152" t="n"/>
      <c r="AB744" s="152" t="n"/>
      <c r="AC744" s="152" t="n"/>
      <c r="AD744" s="152" t="n"/>
      <c r="AE744" s="152" t="n"/>
      <c r="AF744" s="152" t="n"/>
      <c r="AG744" s="152" t="n"/>
      <c r="AH744" s="152" t="n"/>
      <c r="AI744" s="152" t="n"/>
      <c r="AJ744" s="152" t="n"/>
      <c r="AK744" s="152" t="n"/>
      <c r="AL744" s="152" t="n"/>
      <c r="AM744" s="152" t="n"/>
      <c r="AN744" s="166" t="n"/>
      <c r="AO744" s="155" t="n"/>
      <c r="AP744" s="152" t="n"/>
      <c r="AQ744" s="152" t="n"/>
      <c r="AR744" s="152" t="n"/>
      <c r="AS744" s="152" t="n"/>
      <c r="AT744" s="152" t="n"/>
      <c r="AU744" s="155" t="n"/>
      <c r="AV744" s="152" t="n"/>
      <c r="AW744" s="152" t="n"/>
      <c r="AX744" s="152" t="n"/>
      <c r="AY744" s="152" t="n"/>
      <c r="AZ744" s="152" t="n"/>
      <c r="BA744" s="165" t="n"/>
      <c r="BB744" s="165" t="n"/>
      <c r="BC744" s="152" t="n"/>
      <c r="BD744" s="152" t="n"/>
      <c r="BE744" s="152" t="n"/>
      <c r="BF744" s="152" t="n"/>
      <c r="BG744" s="155" t="n"/>
      <c r="BH744" s="152" t="n"/>
      <c r="BI744" s="152" t="n"/>
      <c r="BJ744" s="152" t="n"/>
      <c r="BK744" s="152" t="n"/>
      <c r="BL744" s="152" t="n"/>
      <c r="BM744" s="152" t="n"/>
      <c r="BN744" s="152" t="n"/>
      <c r="BO744" s="152" t="n"/>
      <c r="BP744" s="155" t="n"/>
      <c r="BQ744" s="152" t="n"/>
      <c r="BR744" s="152" t="n"/>
      <c r="BS744" s="152" t="n"/>
      <c r="BT744" s="152" t="n"/>
      <c r="BU744" s="152" t="n"/>
      <c r="BV744" s="152" t="n"/>
      <c r="BW744" s="152" t="n"/>
      <c r="BX744" s="165" t="n"/>
      <c r="BY744" s="150" t="n"/>
      <c r="BZ744" s="150" t="n"/>
      <c r="CA744" s="150" t="n"/>
      <c r="CB744" s="174" t="n"/>
      <c r="CC744" s="156" t="n"/>
      <c r="CD744" s="156" t="n"/>
      <c r="CE744" s="167">
        <f>IFERROR(__xludf.DUMMYFUNCTION("""COMPUTED_VALUE"""),"")</f>
        <v/>
      </c>
      <c r="CF744" s="158">
        <f>IFERROR(__xludf.DUMMYFUNCTION("""COMPUTED_VALUE"""),"")</f>
        <v/>
      </c>
      <c r="CG744" s="148" t="n"/>
      <c r="CH744" s="148" t="n"/>
      <c r="CI744" s="148" t="n"/>
      <c r="CJ744" s="148" t="n"/>
      <c r="CK744" s="148" t="n"/>
      <c r="CL744" s="148" t="n"/>
      <c r="CM744" s="148" t="n"/>
      <c r="CN744" s="148" t="n"/>
      <c r="CO744" s="148" t="n"/>
      <c r="CP744" s="148" t="n"/>
      <c r="CQ744" s="148" t="n"/>
      <c r="CR744" s="148" t="n"/>
      <c r="CS744" s="148" t="n"/>
      <c r="CT744" s="148" t="n"/>
      <c r="CU744" s="148" t="n"/>
      <c r="CV744" s="148" t="n"/>
    </row>
    <row r="745">
      <c r="A745" s="162" t="n"/>
      <c r="B745" s="64" t="n"/>
      <c r="C745" s="129" t="n"/>
      <c r="D745" s="130" t="inlineStr"/>
      <c r="E745" s="150" t="inlineStr"/>
      <c r="F745" s="150" t="inlineStr"/>
      <c r="G745" s="150" t="n"/>
      <c r="H745" s="152" t="n"/>
      <c r="I745" s="152" t="n"/>
      <c r="J745" s="152" t="n"/>
      <c r="K745" s="152" t="n"/>
      <c r="L745" s="152" t="n"/>
      <c r="M745" s="152" t="n"/>
      <c r="N745" s="152" t="n"/>
      <c r="O745" s="152" t="n"/>
      <c r="P745" s="152" t="n"/>
      <c r="Q745" s="152" t="n"/>
      <c r="R745" s="152" t="n"/>
      <c r="S745" s="165" t="n"/>
      <c r="T745" s="152" t="n"/>
      <c r="U745" s="152" t="n"/>
      <c r="V745" s="152" t="n"/>
      <c r="W745" s="152" t="n"/>
      <c r="X745" s="152" t="n"/>
      <c r="Y745" s="152" t="n"/>
      <c r="Z745" s="152" t="n"/>
      <c r="AA745" s="152" t="n"/>
      <c r="AB745" s="152" t="n"/>
      <c r="AC745" s="152" t="n"/>
      <c r="AD745" s="152" t="n"/>
      <c r="AE745" s="152" t="n"/>
      <c r="AF745" s="152" t="n"/>
      <c r="AG745" s="152" t="n"/>
      <c r="AH745" s="152" t="n"/>
      <c r="AI745" s="152" t="n"/>
      <c r="AJ745" s="152" t="n"/>
      <c r="AK745" s="152" t="n"/>
      <c r="AL745" s="152" t="n"/>
      <c r="AM745" s="152" t="n"/>
      <c r="AN745" s="166" t="n"/>
      <c r="AO745" s="155" t="n"/>
      <c r="AP745" s="152" t="n"/>
      <c r="AQ745" s="152" t="n"/>
      <c r="AR745" s="152" t="n"/>
      <c r="AS745" s="152" t="n"/>
      <c r="AT745" s="152" t="n"/>
      <c r="AU745" s="155" t="n"/>
      <c r="AV745" s="152" t="n"/>
      <c r="AW745" s="152" t="n"/>
      <c r="AX745" s="152" t="n"/>
      <c r="AY745" s="152" t="n"/>
      <c r="AZ745" s="152" t="n"/>
      <c r="BA745" s="165" t="n"/>
      <c r="BB745" s="165" t="n"/>
      <c r="BC745" s="152" t="n"/>
      <c r="BD745" s="152" t="n"/>
      <c r="BE745" s="152" t="n"/>
      <c r="BF745" s="152" t="n"/>
      <c r="BG745" s="155" t="n"/>
      <c r="BH745" s="152" t="n"/>
      <c r="BI745" s="152" t="n"/>
      <c r="BJ745" s="152" t="n"/>
      <c r="BK745" s="152" t="n"/>
      <c r="BL745" s="152" t="n"/>
      <c r="BM745" s="152" t="n"/>
      <c r="BN745" s="152" t="n"/>
      <c r="BO745" s="152" t="n"/>
      <c r="BP745" s="155" t="n"/>
      <c r="BQ745" s="152" t="n"/>
      <c r="BR745" s="152" t="n"/>
      <c r="BS745" s="152" t="n"/>
      <c r="BT745" s="152" t="n"/>
      <c r="BU745" s="152" t="n"/>
      <c r="BV745" s="152" t="n"/>
      <c r="BW745" s="152" t="n"/>
      <c r="BX745" s="165" t="n"/>
      <c r="BY745" s="150" t="n"/>
      <c r="BZ745" s="150" t="n"/>
      <c r="CA745" s="150" t="n"/>
      <c r="CB745" s="174" t="n"/>
      <c r="CC745" s="156" t="n"/>
      <c r="CD745" s="156" t="n"/>
      <c r="CE745" s="167">
        <f>IFERROR(__xludf.DUMMYFUNCTION("""COMPUTED_VALUE"""),"")</f>
        <v/>
      </c>
      <c r="CF745" s="158">
        <f>IFERROR(__xludf.DUMMYFUNCTION("""COMPUTED_VALUE"""),"")</f>
        <v/>
      </c>
      <c r="CG745" s="148" t="n"/>
      <c r="CH745" s="148" t="n"/>
      <c r="CI745" s="148" t="n"/>
      <c r="CJ745" s="148" t="n"/>
      <c r="CK745" s="148" t="n"/>
      <c r="CL745" s="148" t="n"/>
      <c r="CM745" s="148" t="n"/>
      <c r="CN745" s="148" t="n"/>
      <c r="CO745" s="148" t="n"/>
      <c r="CP745" s="148" t="n"/>
      <c r="CQ745" s="148" t="n"/>
      <c r="CR745" s="148" t="n"/>
      <c r="CS745" s="148" t="n"/>
      <c r="CT745" s="148" t="n"/>
      <c r="CU745" s="148" t="n"/>
      <c r="CV745" s="148" t="n"/>
    </row>
    <row r="746">
      <c r="A746" s="162" t="n"/>
      <c r="B746" s="64" t="n"/>
      <c r="C746" s="129" t="n"/>
      <c r="D746" s="130" t="inlineStr"/>
      <c r="E746" s="150" t="inlineStr"/>
      <c r="F746" s="150" t="inlineStr"/>
      <c r="G746" s="150" t="n"/>
      <c r="H746" s="152" t="n"/>
      <c r="I746" s="152" t="n"/>
      <c r="J746" s="152" t="n"/>
      <c r="K746" s="152" t="n"/>
      <c r="L746" s="152" t="n"/>
      <c r="M746" s="152" t="n"/>
      <c r="N746" s="152" t="n"/>
      <c r="O746" s="152" t="n"/>
      <c r="P746" s="152" t="n"/>
      <c r="Q746" s="152" t="n"/>
      <c r="R746" s="152" t="n"/>
      <c r="S746" s="165" t="n"/>
      <c r="T746" s="152" t="n"/>
      <c r="U746" s="152" t="n"/>
      <c r="V746" s="152" t="n"/>
      <c r="W746" s="152" t="n"/>
      <c r="X746" s="152" t="n"/>
      <c r="Y746" s="152" t="n"/>
      <c r="Z746" s="152" t="n"/>
      <c r="AA746" s="152" t="n"/>
      <c r="AB746" s="152" t="n"/>
      <c r="AC746" s="152" t="n"/>
      <c r="AD746" s="152" t="n"/>
      <c r="AE746" s="152" t="n"/>
      <c r="AF746" s="152" t="n"/>
      <c r="AG746" s="152" t="n"/>
      <c r="AH746" s="152" t="n"/>
      <c r="AI746" s="152" t="n"/>
      <c r="AJ746" s="152" t="n"/>
      <c r="AK746" s="152" t="n"/>
      <c r="AL746" s="152" t="n"/>
      <c r="AM746" s="152" t="n"/>
      <c r="AN746" s="166" t="n"/>
      <c r="AO746" s="155" t="n"/>
      <c r="AP746" s="152" t="n"/>
      <c r="AQ746" s="152" t="n"/>
      <c r="AR746" s="152" t="n"/>
      <c r="AS746" s="152" t="n"/>
      <c r="AT746" s="152" t="n"/>
      <c r="AU746" s="155" t="n"/>
      <c r="AV746" s="152" t="n"/>
      <c r="AW746" s="152" t="n"/>
      <c r="AX746" s="152" t="n"/>
      <c r="AY746" s="152" t="n"/>
      <c r="AZ746" s="152" t="n"/>
      <c r="BA746" s="165" t="n"/>
      <c r="BB746" s="165" t="n"/>
      <c r="BC746" s="152" t="n"/>
      <c r="BD746" s="152" t="n"/>
      <c r="BE746" s="152" t="n"/>
      <c r="BF746" s="152" t="n"/>
      <c r="BG746" s="155" t="n"/>
      <c r="BH746" s="152" t="n"/>
      <c r="BI746" s="152" t="n"/>
      <c r="BJ746" s="152" t="n"/>
      <c r="BK746" s="152" t="n"/>
      <c r="BL746" s="152" t="n"/>
      <c r="BM746" s="152" t="n"/>
      <c r="BN746" s="152" t="n"/>
      <c r="BO746" s="152" t="n"/>
      <c r="BP746" s="155" t="n"/>
      <c r="BQ746" s="152" t="n"/>
      <c r="BR746" s="152" t="n"/>
      <c r="BS746" s="152" t="n"/>
      <c r="BT746" s="152" t="n"/>
      <c r="BU746" s="152" t="n"/>
      <c r="BV746" s="152" t="n"/>
      <c r="BW746" s="152" t="n"/>
      <c r="BX746" s="165" t="n"/>
      <c r="BY746" s="150" t="n"/>
      <c r="BZ746" s="150" t="n"/>
      <c r="CA746" s="150" t="n"/>
      <c r="CB746" s="174" t="n"/>
      <c r="CC746" s="156" t="n"/>
      <c r="CD746" s="156" t="n"/>
      <c r="CE746" s="167">
        <f>IFERROR(__xludf.DUMMYFUNCTION("""COMPUTED_VALUE"""),"")</f>
        <v/>
      </c>
      <c r="CF746" s="158">
        <f>IFERROR(__xludf.DUMMYFUNCTION("""COMPUTED_VALUE"""),"")</f>
        <v/>
      </c>
      <c r="CG746" s="148" t="n"/>
      <c r="CH746" s="148" t="n"/>
      <c r="CI746" s="148" t="n"/>
      <c r="CJ746" s="148" t="n"/>
      <c r="CK746" s="148" t="n"/>
      <c r="CL746" s="148" t="n"/>
      <c r="CM746" s="148" t="n"/>
      <c r="CN746" s="148" t="n"/>
      <c r="CO746" s="148" t="n"/>
      <c r="CP746" s="148" t="n"/>
      <c r="CQ746" s="148" t="n"/>
      <c r="CR746" s="148" t="n"/>
      <c r="CS746" s="148" t="n"/>
      <c r="CT746" s="148" t="n"/>
      <c r="CU746" s="148" t="n"/>
      <c r="CV746" s="148" t="n"/>
    </row>
    <row r="747">
      <c r="A747" s="162" t="n"/>
      <c r="B747" s="64" t="n"/>
      <c r="C747" s="129" t="n"/>
      <c r="D747" s="130" t="inlineStr"/>
      <c r="E747" s="150" t="inlineStr"/>
      <c r="F747" s="150" t="inlineStr"/>
      <c r="G747" s="150" t="n"/>
      <c r="H747" s="152" t="n"/>
      <c r="I747" s="152" t="n"/>
      <c r="J747" s="152" t="n"/>
      <c r="K747" s="152" t="n"/>
      <c r="L747" s="152" t="n"/>
      <c r="M747" s="152" t="n"/>
      <c r="N747" s="152" t="n"/>
      <c r="O747" s="152" t="n"/>
      <c r="P747" s="152" t="n"/>
      <c r="Q747" s="152" t="n"/>
      <c r="R747" s="152" t="n"/>
      <c r="S747" s="165" t="n"/>
      <c r="T747" s="152" t="n"/>
      <c r="U747" s="152" t="n"/>
      <c r="V747" s="152" t="n"/>
      <c r="W747" s="152" t="n"/>
      <c r="X747" s="152" t="n"/>
      <c r="Y747" s="152" t="n"/>
      <c r="Z747" s="152" t="n"/>
      <c r="AA747" s="152" t="n"/>
      <c r="AB747" s="152" t="n"/>
      <c r="AC747" s="152" t="n"/>
      <c r="AD747" s="152" t="n"/>
      <c r="AE747" s="152" t="n"/>
      <c r="AF747" s="152" t="n"/>
      <c r="AG747" s="152" t="n"/>
      <c r="AH747" s="152" t="n"/>
      <c r="AI747" s="152" t="n"/>
      <c r="AJ747" s="152" t="n"/>
      <c r="AK747" s="152" t="n"/>
      <c r="AL747" s="152" t="n"/>
      <c r="AM747" s="152" t="n"/>
      <c r="AN747" s="166" t="n"/>
      <c r="AO747" s="155" t="n"/>
      <c r="AP747" s="152" t="n"/>
      <c r="AQ747" s="152" t="n"/>
      <c r="AR747" s="152" t="n"/>
      <c r="AS747" s="152" t="n"/>
      <c r="AT747" s="152" t="n"/>
      <c r="AU747" s="155" t="n"/>
      <c r="AV747" s="152" t="n"/>
      <c r="AW747" s="152" t="n"/>
      <c r="AX747" s="152" t="n"/>
      <c r="AY747" s="152" t="n"/>
      <c r="AZ747" s="152" t="n"/>
      <c r="BA747" s="165" t="n"/>
      <c r="BB747" s="165" t="n"/>
      <c r="BC747" s="152" t="n"/>
      <c r="BD747" s="152" t="n"/>
      <c r="BE747" s="152" t="n"/>
      <c r="BF747" s="152" t="n"/>
      <c r="BG747" s="155" t="n"/>
      <c r="BH747" s="152" t="n"/>
      <c r="BI747" s="152" t="n"/>
      <c r="BJ747" s="152" t="n"/>
      <c r="BK747" s="152" t="n"/>
      <c r="BL747" s="152" t="n"/>
      <c r="BM747" s="152" t="n"/>
      <c r="BN747" s="152" t="n"/>
      <c r="BO747" s="152" t="n"/>
      <c r="BP747" s="155" t="n"/>
      <c r="BQ747" s="152" t="n"/>
      <c r="BR747" s="152" t="n"/>
      <c r="BS747" s="152" t="n"/>
      <c r="BT747" s="152" t="n"/>
      <c r="BU747" s="152" t="n"/>
      <c r="BV747" s="152" t="n"/>
      <c r="BW747" s="152" t="n"/>
      <c r="BX747" s="165" t="n"/>
      <c r="BY747" s="150" t="n"/>
      <c r="BZ747" s="150" t="n"/>
      <c r="CA747" s="150" t="n"/>
      <c r="CB747" s="174" t="n"/>
      <c r="CC747" s="156" t="n"/>
      <c r="CD747" s="156" t="n"/>
      <c r="CE747" s="167">
        <f>IFERROR(__xludf.DUMMYFUNCTION("""COMPUTED_VALUE"""),"")</f>
        <v/>
      </c>
      <c r="CF747" s="158">
        <f>IFERROR(__xludf.DUMMYFUNCTION("""COMPUTED_VALUE"""),"")</f>
        <v/>
      </c>
      <c r="CG747" s="148" t="n"/>
      <c r="CH747" s="148" t="n"/>
      <c r="CI747" s="148" t="n"/>
      <c r="CJ747" s="148" t="n"/>
      <c r="CK747" s="148" t="n"/>
      <c r="CL747" s="148" t="n"/>
      <c r="CM747" s="148" t="n"/>
      <c r="CN747" s="148" t="n"/>
      <c r="CO747" s="148" t="n"/>
      <c r="CP747" s="148" t="n"/>
      <c r="CQ747" s="148" t="n"/>
      <c r="CR747" s="148" t="n"/>
      <c r="CS747" s="148" t="n"/>
      <c r="CT747" s="148" t="n"/>
      <c r="CU747" s="148" t="n"/>
      <c r="CV747" s="148" t="n"/>
    </row>
    <row r="748">
      <c r="A748" s="162" t="n"/>
      <c r="B748" s="64" t="n"/>
      <c r="C748" s="129" t="n"/>
      <c r="D748" s="130" t="inlineStr"/>
      <c r="E748" s="150" t="inlineStr"/>
      <c r="F748" s="150" t="inlineStr"/>
      <c r="G748" s="150" t="n"/>
      <c r="H748" s="152" t="n"/>
      <c r="I748" s="152" t="n"/>
      <c r="J748" s="152" t="n"/>
      <c r="K748" s="152" t="n"/>
      <c r="L748" s="152" t="n"/>
      <c r="M748" s="152" t="n"/>
      <c r="N748" s="152" t="n"/>
      <c r="O748" s="152" t="n"/>
      <c r="P748" s="152" t="n"/>
      <c r="Q748" s="152" t="n"/>
      <c r="R748" s="152" t="n"/>
      <c r="S748" s="165" t="n"/>
      <c r="T748" s="152" t="n"/>
      <c r="U748" s="152" t="n"/>
      <c r="V748" s="152" t="n"/>
      <c r="W748" s="152" t="n"/>
      <c r="X748" s="152" t="n"/>
      <c r="Y748" s="152" t="n"/>
      <c r="Z748" s="152" t="n"/>
      <c r="AA748" s="152" t="n"/>
      <c r="AB748" s="152" t="n"/>
      <c r="AC748" s="152" t="n"/>
      <c r="AD748" s="152" t="n"/>
      <c r="AE748" s="152" t="n"/>
      <c r="AF748" s="152" t="n"/>
      <c r="AG748" s="152" t="n"/>
      <c r="AH748" s="152" t="n"/>
      <c r="AI748" s="152" t="n"/>
      <c r="AJ748" s="152" t="n"/>
      <c r="AK748" s="152" t="n"/>
      <c r="AL748" s="152" t="n"/>
      <c r="AM748" s="152" t="n"/>
      <c r="AN748" s="166" t="n"/>
      <c r="AO748" s="155" t="n"/>
      <c r="AP748" s="152" t="n"/>
      <c r="AQ748" s="152" t="n"/>
      <c r="AR748" s="152" t="n"/>
      <c r="AS748" s="152" t="n"/>
      <c r="AT748" s="152" t="n"/>
      <c r="AU748" s="155" t="n"/>
      <c r="AV748" s="152" t="n"/>
      <c r="AW748" s="152" t="n"/>
      <c r="AX748" s="152" t="n"/>
      <c r="AY748" s="152" t="n"/>
      <c r="AZ748" s="152" t="n"/>
      <c r="BA748" s="165" t="n"/>
      <c r="BB748" s="165" t="n"/>
      <c r="BC748" s="152" t="n"/>
      <c r="BD748" s="152" t="n"/>
      <c r="BE748" s="152" t="n"/>
      <c r="BF748" s="152" t="n"/>
      <c r="BG748" s="155" t="n"/>
      <c r="BH748" s="152" t="n"/>
      <c r="BI748" s="152" t="n"/>
      <c r="BJ748" s="152" t="n"/>
      <c r="BK748" s="152" t="n"/>
      <c r="BL748" s="152" t="n"/>
      <c r="BM748" s="152" t="n"/>
      <c r="BN748" s="152" t="n"/>
      <c r="BO748" s="152" t="n"/>
      <c r="BP748" s="155" t="n"/>
      <c r="BQ748" s="152" t="n"/>
      <c r="BR748" s="152" t="n"/>
      <c r="BS748" s="152" t="n"/>
      <c r="BT748" s="152" t="n"/>
      <c r="BU748" s="152" t="n"/>
      <c r="BV748" s="152" t="n"/>
      <c r="BW748" s="152" t="n"/>
      <c r="BX748" s="165" t="n"/>
      <c r="BY748" s="150" t="n"/>
      <c r="BZ748" s="150" t="n"/>
      <c r="CA748" s="150" t="n"/>
      <c r="CB748" s="174" t="n"/>
      <c r="CC748" s="156" t="n"/>
      <c r="CD748" s="156" t="n"/>
      <c r="CE748" s="167">
        <f>IFERROR(__xludf.DUMMYFUNCTION("""COMPUTED_VALUE"""),"")</f>
        <v/>
      </c>
      <c r="CF748" s="158">
        <f>IFERROR(__xludf.DUMMYFUNCTION("""COMPUTED_VALUE"""),"")</f>
        <v/>
      </c>
      <c r="CG748" s="148" t="n"/>
      <c r="CH748" s="148" t="n"/>
      <c r="CI748" s="148" t="n"/>
      <c r="CJ748" s="148" t="n"/>
      <c r="CK748" s="148" t="n"/>
      <c r="CL748" s="148" t="n"/>
      <c r="CM748" s="148" t="n"/>
      <c r="CN748" s="148" t="n"/>
      <c r="CO748" s="148" t="n"/>
      <c r="CP748" s="148" t="n"/>
      <c r="CQ748" s="148" t="n"/>
      <c r="CR748" s="148" t="n"/>
      <c r="CS748" s="148" t="n"/>
      <c r="CT748" s="148" t="n"/>
      <c r="CU748" s="148" t="n"/>
      <c r="CV748" s="148" t="n"/>
    </row>
    <row r="749">
      <c r="A749" s="162" t="n"/>
      <c r="B749" s="64" t="n"/>
      <c r="C749" s="129" t="n"/>
      <c r="D749" s="130" t="inlineStr"/>
      <c r="E749" s="150" t="inlineStr"/>
      <c r="F749" s="150" t="inlineStr"/>
      <c r="G749" s="150" t="n"/>
      <c r="H749" s="152" t="n"/>
      <c r="I749" s="152" t="n"/>
      <c r="J749" s="152" t="n"/>
      <c r="K749" s="152" t="n"/>
      <c r="L749" s="152" t="n"/>
      <c r="M749" s="152" t="n"/>
      <c r="N749" s="152" t="n"/>
      <c r="O749" s="152" t="n"/>
      <c r="P749" s="152" t="n"/>
      <c r="Q749" s="152" t="n"/>
      <c r="R749" s="152" t="n"/>
      <c r="S749" s="165" t="n"/>
      <c r="T749" s="152" t="n"/>
      <c r="U749" s="152" t="n"/>
      <c r="V749" s="152" t="n"/>
      <c r="W749" s="152" t="n"/>
      <c r="X749" s="152" t="n"/>
      <c r="Y749" s="152" t="n"/>
      <c r="Z749" s="152" t="n"/>
      <c r="AA749" s="152" t="n"/>
      <c r="AB749" s="152" t="n"/>
      <c r="AC749" s="152" t="n"/>
      <c r="AD749" s="152" t="n"/>
      <c r="AE749" s="152" t="n"/>
      <c r="AF749" s="152" t="n"/>
      <c r="AG749" s="152" t="n"/>
      <c r="AH749" s="152" t="n"/>
      <c r="AI749" s="152" t="n"/>
      <c r="AJ749" s="152" t="n"/>
      <c r="AK749" s="152" t="n"/>
      <c r="AL749" s="152" t="n"/>
      <c r="AM749" s="152" t="n"/>
      <c r="AN749" s="166" t="n"/>
      <c r="AO749" s="155" t="n"/>
      <c r="AP749" s="152" t="n"/>
      <c r="AQ749" s="152" t="n"/>
      <c r="AR749" s="152" t="n"/>
      <c r="AS749" s="152" t="n"/>
      <c r="AT749" s="152" t="n"/>
      <c r="AU749" s="155" t="n"/>
      <c r="AV749" s="152" t="n"/>
      <c r="AW749" s="152" t="n"/>
      <c r="AX749" s="152" t="n"/>
      <c r="AY749" s="152" t="n"/>
      <c r="AZ749" s="152" t="n"/>
      <c r="BA749" s="165" t="n"/>
      <c r="BB749" s="165" t="n"/>
      <c r="BC749" s="152" t="n"/>
      <c r="BD749" s="152" t="n"/>
      <c r="BE749" s="152" t="n"/>
      <c r="BF749" s="152" t="n"/>
      <c r="BG749" s="155" t="n"/>
      <c r="BH749" s="152" t="n"/>
      <c r="BI749" s="152" t="n"/>
      <c r="BJ749" s="152" t="n"/>
      <c r="BK749" s="152" t="n"/>
      <c r="BL749" s="152" t="n"/>
      <c r="BM749" s="152" t="n"/>
      <c r="BN749" s="152" t="n"/>
      <c r="BO749" s="152" t="n"/>
      <c r="BP749" s="155" t="n"/>
      <c r="BQ749" s="152" t="n"/>
      <c r="BR749" s="152" t="n"/>
      <c r="BS749" s="152" t="n"/>
      <c r="BT749" s="152" t="n"/>
      <c r="BU749" s="152" t="n"/>
      <c r="BV749" s="152" t="n"/>
      <c r="BW749" s="152" t="n"/>
      <c r="BX749" s="165" t="n"/>
      <c r="BY749" s="150" t="n"/>
      <c r="BZ749" s="150" t="n"/>
      <c r="CA749" s="150" t="n"/>
      <c r="CB749" s="174" t="n"/>
      <c r="CC749" s="156" t="n"/>
      <c r="CD749" s="156" t="n"/>
      <c r="CE749" s="167">
        <f>IFERROR(__xludf.DUMMYFUNCTION("""COMPUTED_VALUE"""),"")</f>
        <v/>
      </c>
      <c r="CF749" s="158">
        <f>IFERROR(__xludf.DUMMYFUNCTION("""COMPUTED_VALUE"""),"")</f>
        <v/>
      </c>
      <c r="CG749" s="148" t="n"/>
      <c r="CH749" s="148" t="n"/>
      <c r="CI749" s="148" t="n"/>
      <c r="CJ749" s="148" t="n"/>
      <c r="CK749" s="148" t="n"/>
      <c r="CL749" s="148" t="n"/>
      <c r="CM749" s="148" t="n"/>
      <c r="CN749" s="148" t="n"/>
      <c r="CO749" s="148" t="n"/>
      <c r="CP749" s="148" t="n"/>
      <c r="CQ749" s="148" t="n"/>
      <c r="CR749" s="148" t="n"/>
      <c r="CS749" s="148" t="n"/>
      <c r="CT749" s="148" t="n"/>
      <c r="CU749" s="148" t="n"/>
      <c r="CV749" s="148" t="n"/>
    </row>
    <row r="750">
      <c r="A750" s="162" t="n"/>
      <c r="B750" s="64" t="n"/>
      <c r="C750" s="129" t="n"/>
      <c r="D750" s="130" t="inlineStr"/>
      <c r="E750" s="150" t="inlineStr"/>
      <c r="F750" s="150" t="inlineStr"/>
      <c r="G750" s="150" t="n"/>
      <c r="H750" s="152" t="n"/>
      <c r="I750" s="152" t="n"/>
      <c r="J750" s="152" t="n"/>
      <c r="K750" s="152" t="n"/>
      <c r="L750" s="152" t="n"/>
      <c r="M750" s="152" t="n"/>
      <c r="N750" s="152" t="n"/>
      <c r="O750" s="152" t="n"/>
      <c r="P750" s="152" t="n"/>
      <c r="Q750" s="152" t="n"/>
      <c r="R750" s="152" t="n"/>
      <c r="S750" s="165" t="n"/>
      <c r="T750" s="152" t="n"/>
      <c r="U750" s="152" t="n"/>
      <c r="V750" s="152" t="n"/>
      <c r="W750" s="152" t="n"/>
      <c r="X750" s="152" t="n"/>
      <c r="Y750" s="152" t="n"/>
      <c r="Z750" s="152" t="n"/>
      <c r="AA750" s="152" t="n"/>
      <c r="AB750" s="152" t="n"/>
      <c r="AC750" s="152" t="n"/>
      <c r="AD750" s="152" t="n"/>
      <c r="AE750" s="152" t="n"/>
      <c r="AF750" s="152" t="n"/>
      <c r="AG750" s="152" t="n"/>
      <c r="AH750" s="152" t="n"/>
      <c r="AI750" s="152" t="n"/>
      <c r="AJ750" s="152" t="n"/>
      <c r="AK750" s="152" t="n"/>
      <c r="AL750" s="152" t="n"/>
      <c r="AM750" s="152" t="n"/>
      <c r="AN750" s="166" t="n"/>
      <c r="AO750" s="155" t="n"/>
      <c r="AP750" s="152" t="n"/>
      <c r="AQ750" s="152" t="n"/>
      <c r="AR750" s="152" t="n"/>
      <c r="AS750" s="152" t="n"/>
      <c r="AT750" s="152" t="n"/>
      <c r="AU750" s="155" t="n"/>
      <c r="AV750" s="152" t="n"/>
      <c r="AW750" s="152" t="n"/>
      <c r="AX750" s="152" t="n"/>
      <c r="AY750" s="152" t="n"/>
      <c r="AZ750" s="152" t="n"/>
      <c r="BA750" s="165" t="n"/>
      <c r="BB750" s="165" t="n"/>
      <c r="BC750" s="152" t="n"/>
      <c r="BD750" s="152" t="n"/>
      <c r="BE750" s="152" t="n"/>
      <c r="BF750" s="152" t="n"/>
      <c r="BG750" s="155" t="n"/>
      <c r="BH750" s="152" t="n"/>
      <c r="BI750" s="152" t="n"/>
      <c r="BJ750" s="152" t="n"/>
      <c r="BK750" s="152" t="n"/>
      <c r="BL750" s="152" t="n"/>
      <c r="BM750" s="152" t="n"/>
      <c r="BN750" s="152" t="n"/>
      <c r="BO750" s="152" t="n"/>
      <c r="BP750" s="155" t="n"/>
      <c r="BQ750" s="152" t="n"/>
      <c r="BR750" s="152" t="n"/>
      <c r="BS750" s="152" t="n"/>
      <c r="BT750" s="152" t="n"/>
      <c r="BU750" s="152" t="n"/>
      <c r="BV750" s="152" t="n"/>
      <c r="BW750" s="152" t="n"/>
      <c r="BX750" s="165" t="n"/>
      <c r="BY750" s="150" t="n"/>
      <c r="BZ750" s="150" t="n"/>
      <c r="CA750" s="150" t="n"/>
      <c r="CB750" s="174" t="n"/>
      <c r="CC750" s="156" t="n"/>
      <c r="CD750" s="156" t="n"/>
      <c r="CE750" s="167">
        <f>IFERROR(__xludf.DUMMYFUNCTION("""COMPUTED_VALUE"""),"")</f>
        <v/>
      </c>
      <c r="CF750" s="158">
        <f>IFERROR(__xludf.DUMMYFUNCTION("""COMPUTED_VALUE"""),"")</f>
        <v/>
      </c>
      <c r="CG750" s="148" t="n"/>
      <c r="CH750" s="148" t="n"/>
      <c r="CI750" s="148" t="n"/>
      <c r="CJ750" s="148" t="n"/>
      <c r="CK750" s="148" t="n"/>
      <c r="CL750" s="148" t="n"/>
      <c r="CM750" s="148" t="n"/>
      <c r="CN750" s="148" t="n"/>
      <c r="CO750" s="148" t="n"/>
      <c r="CP750" s="148" t="n"/>
      <c r="CQ750" s="148" t="n"/>
      <c r="CR750" s="148" t="n"/>
      <c r="CS750" s="148" t="n"/>
      <c r="CT750" s="148" t="n"/>
      <c r="CU750" s="148" t="n"/>
      <c r="CV750" s="148" t="n"/>
    </row>
    <row r="751">
      <c r="A751" s="162" t="n"/>
      <c r="B751" s="64" t="n"/>
      <c r="C751" s="129" t="n"/>
      <c r="D751" s="130" t="inlineStr"/>
      <c r="E751" s="150" t="inlineStr"/>
      <c r="F751" s="150" t="inlineStr"/>
      <c r="G751" s="150" t="n"/>
      <c r="H751" s="152" t="n"/>
      <c r="I751" s="152" t="n"/>
      <c r="J751" s="152" t="n"/>
      <c r="K751" s="152" t="n"/>
      <c r="L751" s="152" t="n"/>
      <c r="M751" s="152" t="n"/>
      <c r="N751" s="152" t="n"/>
      <c r="O751" s="152" t="n"/>
      <c r="P751" s="152" t="n"/>
      <c r="Q751" s="152" t="n"/>
      <c r="R751" s="152" t="n"/>
      <c r="S751" s="165" t="n"/>
      <c r="T751" s="152" t="n"/>
      <c r="U751" s="152" t="n"/>
      <c r="V751" s="152" t="n"/>
      <c r="W751" s="152" t="n"/>
      <c r="X751" s="152" t="n"/>
      <c r="Y751" s="152" t="n"/>
      <c r="Z751" s="152" t="n"/>
      <c r="AA751" s="152" t="n"/>
      <c r="AB751" s="152" t="n"/>
      <c r="AC751" s="152" t="n"/>
      <c r="AD751" s="152" t="n"/>
      <c r="AE751" s="152" t="n"/>
      <c r="AF751" s="152" t="n"/>
      <c r="AG751" s="152" t="n"/>
      <c r="AH751" s="152" t="n"/>
      <c r="AI751" s="152" t="n"/>
      <c r="AJ751" s="152" t="n"/>
      <c r="AK751" s="152" t="n"/>
      <c r="AL751" s="152" t="n"/>
      <c r="AM751" s="152" t="n"/>
      <c r="AN751" s="166" t="n"/>
      <c r="AO751" s="155" t="n"/>
      <c r="AP751" s="152" t="n"/>
      <c r="AQ751" s="152" t="n"/>
      <c r="AR751" s="152" t="n"/>
      <c r="AS751" s="152" t="n"/>
      <c r="AT751" s="152" t="n"/>
      <c r="AU751" s="155" t="n"/>
      <c r="AV751" s="152" t="n"/>
      <c r="AW751" s="152" t="n"/>
      <c r="AX751" s="152" t="n"/>
      <c r="AY751" s="152" t="n"/>
      <c r="AZ751" s="152" t="n"/>
      <c r="BA751" s="165" t="n"/>
      <c r="BB751" s="165" t="n"/>
      <c r="BC751" s="152" t="n"/>
      <c r="BD751" s="152" t="n"/>
      <c r="BE751" s="152" t="n"/>
      <c r="BF751" s="152" t="n"/>
      <c r="BG751" s="155" t="n"/>
      <c r="BH751" s="152" t="n"/>
      <c r="BI751" s="152" t="n"/>
      <c r="BJ751" s="152" t="n"/>
      <c r="BK751" s="152" t="n"/>
      <c r="BL751" s="152" t="n"/>
      <c r="BM751" s="152" t="n"/>
      <c r="BN751" s="152" t="n"/>
      <c r="BO751" s="152" t="n"/>
      <c r="BP751" s="155" t="n"/>
      <c r="BQ751" s="152" t="n"/>
      <c r="BR751" s="152" t="n"/>
      <c r="BS751" s="152" t="n"/>
      <c r="BT751" s="152" t="n"/>
      <c r="BU751" s="152" t="n"/>
      <c r="BV751" s="152" t="n"/>
      <c r="BW751" s="152" t="n"/>
      <c r="BX751" s="165" t="n"/>
      <c r="BY751" s="150" t="n"/>
      <c r="BZ751" s="150" t="n"/>
      <c r="CA751" s="150" t="n"/>
      <c r="CB751" s="174" t="n"/>
      <c r="CC751" s="156" t="n"/>
      <c r="CD751" s="156" t="n"/>
      <c r="CE751" s="167">
        <f>IFERROR(__xludf.DUMMYFUNCTION("""COMPUTED_VALUE"""),"")</f>
        <v/>
      </c>
      <c r="CF751" s="158">
        <f>IFERROR(__xludf.DUMMYFUNCTION("""COMPUTED_VALUE"""),"")</f>
        <v/>
      </c>
      <c r="CG751" s="148" t="n"/>
      <c r="CH751" s="148" t="n"/>
      <c r="CI751" s="148" t="n"/>
      <c r="CJ751" s="148" t="n"/>
      <c r="CK751" s="148" t="n"/>
      <c r="CL751" s="148" t="n"/>
      <c r="CM751" s="148" t="n"/>
      <c r="CN751" s="148" t="n"/>
      <c r="CO751" s="148" t="n"/>
      <c r="CP751" s="148" t="n"/>
      <c r="CQ751" s="148" t="n"/>
      <c r="CR751" s="148" t="n"/>
      <c r="CS751" s="148" t="n"/>
      <c r="CT751" s="148" t="n"/>
      <c r="CU751" s="148" t="n"/>
      <c r="CV751" s="148" t="n"/>
    </row>
    <row r="752">
      <c r="A752" s="162" t="n"/>
      <c r="B752" s="64" t="n"/>
      <c r="C752" s="129" t="n"/>
      <c r="D752" s="130" t="inlineStr"/>
      <c r="E752" s="150" t="inlineStr"/>
      <c r="F752" s="150" t="inlineStr"/>
      <c r="G752" s="150" t="n"/>
      <c r="H752" s="152" t="n"/>
      <c r="I752" s="152" t="n"/>
      <c r="J752" s="152" t="n"/>
      <c r="K752" s="152" t="n"/>
      <c r="L752" s="152" t="n"/>
      <c r="M752" s="152" t="n"/>
      <c r="N752" s="152" t="n"/>
      <c r="O752" s="152" t="n"/>
      <c r="P752" s="152" t="n"/>
      <c r="Q752" s="152" t="n"/>
      <c r="R752" s="152" t="n"/>
      <c r="S752" s="165" t="n"/>
      <c r="T752" s="152" t="n"/>
      <c r="U752" s="152" t="n"/>
      <c r="V752" s="152" t="n"/>
      <c r="W752" s="152" t="n"/>
      <c r="X752" s="152" t="n"/>
      <c r="Y752" s="152" t="n"/>
      <c r="Z752" s="152" t="n"/>
      <c r="AA752" s="152" t="n"/>
      <c r="AB752" s="152" t="n"/>
      <c r="AC752" s="152" t="n"/>
      <c r="AD752" s="152" t="n"/>
      <c r="AE752" s="152" t="n"/>
      <c r="AF752" s="152" t="n"/>
      <c r="AG752" s="152" t="n"/>
      <c r="AH752" s="152" t="n"/>
      <c r="AI752" s="152" t="n"/>
      <c r="AJ752" s="152" t="n"/>
      <c r="AK752" s="152" t="n"/>
      <c r="AL752" s="152" t="n"/>
      <c r="AM752" s="152" t="n"/>
      <c r="AN752" s="166" t="n"/>
      <c r="AO752" s="155" t="n"/>
      <c r="AP752" s="152" t="n"/>
      <c r="AQ752" s="152" t="n"/>
      <c r="AR752" s="152" t="n"/>
      <c r="AS752" s="152" t="n"/>
      <c r="AT752" s="152" t="n"/>
      <c r="AU752" s="155" t="n"/>
      <c r="AV752" s="152" t="n"/>
      <c r="AW752" s="152" t="n"/>
      <c r="AX752" s="152" t="n"/>
      <c r="AY752" s="152" t="n"/>
      <c r="AZ752" s="152" t="n"/>
      <c r="BA752" s="165" t="n"/>
      <c r="BB752" s="165" t="n"/>
      <c r="BC752" s="152" t="n"/>
      <c r="BD752" s="152" t="n"/>
      <c r="BE752" s="152" t="n"/>
      <c r="BF752" s="152" t="n"/>
      <c r="BG752" s="155" t="n"/>
      <c r="BH752" s="152" t="n"/>
      <c r="BI752" s="152" t="n"/>
      <c r="BJ752" s="152" t="n"/>
      <c r="BK752" s="152" t="n"/>
      <c r="BL752" s="152" t="n"/>
      <c r="BM752" s="152" t="n"/>
      <c r="BN752" s="152" t="n"/>
      <c r="BO752" s="152" t="n"/>
      <c r="BP752" s="155" t="n"/>
      <c r="BQ752" s="152" t="n"/>
      <c r="BR752" s="152" t="n"/>
      <c r="BS752" s="152" t="n"/>
      <c r="BT752" s="152" t="n"/>
      <c r="BU752" s="152" t="n"/>
      <c r="BV752" s="152" t="n"/>
      <c r="BW752" s="152" t="n"/>
      <c r="BX752" s="165" t="n"/>
      <c r="BY752" s="150" t="n"/>
      <c r="BZ752" s="150" t="n"/>
      <c r="CA752" s="150" t="n"/>
      <c r="CB752" s="174" t="n"/>
      <c r="CC752" s="156" t="n"/>
      <c r="CD752" s="156" t="n"/>
      <c r="CE752" s="167">
        <f>IFERROR(__xludf.DUMMYFUNCTION("""COMPUTED_VALUE"""),"")</f>
        <v/>
      </c>
      <c r="CF752" s="158">
        <f>IFERROR(__xludf.DUMMYFUNCTION("""COMPUTED_VALUE"""),"")</f>
        <v/>
      </c>
      <c r="CG752" s="148" t="n"/>
      <c r="CH752" s="148" t="n"/>
      <c r="CI752" s="148" t="n"/>
      <c r="CJ752" s="148" t="n"/>
      <c r="CK752" s="148" t="n"/>
      <c r="CL752" s="148" t="n"/>
      <c r="CM752" s="148" t="n"/>
      <c r="CN752" s="148" t="n"/>
      <c r="CO752" s="148" t="n"/>
      <c r="CP752" s="148" t="n"/>
      <c r="CQ752" s="148" t="n"/>
      <c r="CR752" s="148" t="n"/>
      <c r="CS752" s="148" t="n"/>
      <c r="CT752" s="148" t="n"/>
      <c r="CU752" s="148" t="n"/>
      <c r="CV752" s="148" t="n"/>
    </row>
    <row r="753">
      <c r="A753" s="162" t="n"/>
      <c r="B753" s="64" t="n"/>
      <c r="C753" s="129" t="n"/>
      <c r="D753" s="130" t="inlineStr"/>
      <c r="E753" s="150" t="inlineStr"/>
      <c r="F753" s="150" t="inlineStr"/>
      <c r="G753" s="150" t="n"/>
      <c r="H753" s="152" t="n"/>
      <c r="I753" s="152" t="n"/>
      <c r="J753" s="152" t="n"/>
      <c r="K753" s="152" t="n"/>
      <c r="L753" s="152" t="n"/>
      <c r="M753" s="152" t="n"/>
      <c r="N753" s="152" t="n"/>
      <c r="O753" s="152" t="n"/>
      <c r="P753" s="152" t="n"/>
      <c r="Q753" s="152" t="n"/>
      <c r="R753" s="152" t="n"/>
      <c r="S753" s="165" t="n"/>
      <c r="T753" s="152" t="n"/>
      <c r="U753" s="152" t="n"/>
      <c r="V753" s="152" t="n"/>
      <c r="W753" s="152" t="n"/>
      <c r="X753" s="152" t="n"/>
      <c r="Y753" s="152" t="n"/>
      <c r="Z753" s="152" t="n"/>
      <c r="AA753" s="152" t="n"/>
      <c r="AB753" s="152" t="n"/>
      <c r="AC753" s="152" t="n"/>
      <c r="AD753" s="152" t="n"/>
      <c r="AE753" s="152" t="n"/>
      <c r="AF753" s="152" t="n"/>
      <c r="AG753" s="152" t="n"/>
      <c r="AH753" s="152" t="n"/>
      <c r="AI753" s="152" t="n"/>
      <c r="AJ753" s="152" t="n"/>
      <c r="AK753" s="152" t="n"/>
      <c r="AL753" s="152" t="n"/>
      <c r="AM753" s="152" t="n"/>
      <c r="AN753" s="166" t="n"/>
      <c r="AO753" s="155" t="n"/>
      <c r="AP753" s="152" t="n"/>
      <c r="AQ753" s="152" t="n"/>
      <c r="AR753" s="152" t="n"/>
      <c r="AS753" s="152" t="n"/>
      <c r="AT753" s="152" t="n"/>
      <c r="AU753" s="155" t="n"/>
      <c r="AV753" s="152" t="n"/>
      <c r="AW753" s="152" t="n"/>
      <c r="AX753" s="152" t="n"/>
      <c r="AY753" s="152" t="n"/>
      <c r="AZ753" s="152" t="n"/>
      <c r="BA753" s="165" t="n"/>
      <c r="BB753" s="165" t="n"/>
      <c r="BC753" s="152" t="n"/>
      <c r="BD753" s="152" t="n"/>
      <c r="BE753" s="152" t="n"/>
      <c r="BF753" s="152" t="n"/>
      <c r="BG753" s="155" t="n"/>
      <c r="BH753" s="152" t="n"/>
      <c r="BI753" s="152" t="n"/>
      <c r="BJ753" s="152" t="n"/>
      <c r="BK753" s="152" t="n"/>
      <c r="BL753" s="152" t="n"/>
      <c r="BM753" s="152" t="n"/>
      <c r="BN753" s="152" t="n"/>
      <c r="BO753" s="152" t="n"/>
      <c r="BP753" s="155" t="n"/>
      <c r="BQ753" s="152" t="n"/>
      <c r="BR753" s="152" t="n"/>
      <c r="BS753" s="152" t="n"/>
      <c r="BT753" s="152" t="n"/>
      <c r="BU753" s="152" t="n"/>
      <c r="BV753" s="152" t="n"/>
      <c r="BW753" s="152" t="n"/>
      <c r="BX753" s="165" t="n"/>
      <c r="BY753" s="150" t="n"/>
      <c r="BZ753" s="150" t="n"/>
      <c r="CA753" s="150" t="n"/>
      <c r="CB753" s="174" t="n"/>
      <c r="CC753" s="156" t="n"/>
      <c r="CD753" s="156" t="n"/>
      <c r="CE753" s="167">
        <f>IFERROR(__xludf.DUMMYFUNCTION("""COMPUTED_VALUE"""),"")</f>
        <v/>
      </c>
      <c r="CF753" s="158">
        <f>IFERROR(__xludf.DUMMYFUNCTION("""COMPUTED_VALUE"""),"")</f>
        <v/>
      </c>
      <c r="CG753" s="148" t="n"/>
      <c r="CH753" s="148" t="n"/>
      <c r="CI753" s="148" t="n"/>
      <c r="CJ753" s="148" t="n"/>
      <c r="CK753" s="148" t="n"/>
      <c r="CL753" s="148" t="n"/>
      <c r="CM753" s="148" t="n"/>
      <c r="CN753" s="148" t="n"/>
      <c r="CO753" s="148" t="n"/>
      <c r="CP753" s="148" t="n"/>
      <c r="CQ753" s="148" t="n"/>
      <c r="CR753" s="148" t="n"/>
      <c r="CS753" s="148" t="n"/>
      <c r="CT753" s="148" t="n"/>
      <c r="CU753" s="148" t="n"/>
      <c r="CV753" s="148" t="n"/>
    </row>
    <row r="754">
      <c r="A754" s="162" t="n"/>
      <c r="B754" s="64" t="n"/>
      <c r="C754" s="129" t="n"/>
      <c r="D754" s="130" t="inlineStr"/>
      <c r="E754" s="150" t="inlineStr"/>
      <c r="F754" s="150" t="inlineStr"/>
      <c r="G754" s="150" t="n"/>
      <c r="H754" s="152" t="n"/>
      <c r="I754" s="152" t="n"/>
      <c r="J754" s="152" t="n"/>
      <c r="K754" s="152" t="n"/>
      <c r="L754" s="152" t="n"/>
      <c r="M754" s="152" t="n"/>
      <c r="N754" s="152" t="n"/>
      <c r="O754" s="152" t="n"/>
      <c r="P754" s="152" t="n"/>
      <c r="Q754" s="152" t="n"/>
      <c r="R754" s="152" t="n"/>
      <c r="S754" s="165" t="n"/>
      <c r="T754" s="152" t="n"/>
      <c r="U754" s="152" t="n"/>
      <c r="V754" s="152" t="n"/>
      <c r="W754" s="152" t="n"/>
      <c r="X754" s="152" t="n"/>
      <c r="Y754" s="152" t="n"/>
      <c r="Z754" s="152" t="n"/>
      <c r="AA754" s="152" t="n"/>
      <c r="AB754" s="152" t="n"/>
      <c r="AC754" s="152" t="n"/>
      <c r="AD754" s="152" t="n"/>
      <c r="AE754" s="152" t="n"/>
      <c r="AF754" s="152" t="n"/>
      <c r="AG754" s="152" t="n"/>
      <c r="AH754" s="152" t="n"/>
      <c r="AI754" s="152" t="n"/>
      <c r="AJ754" s="152" t="n"/>
      <c r="AK754" s="152" t="n"/>
      <c r="AL754" s="152" t="n"/>
      <c r="AM754" s="152" t="n"/>
      <c r="AN754" s="166" t="n"/>
      <c r="AO754" s="155" t="n"/>
      <c r="AP754" s="152" t="n"/>
      <c r="AQ754" s="152" t="n"/>
      <c r="AR754" s="152" t="n"/>
      <c r="AS754" s="152" t="n"/>
      <c r="AT754" s="152" t="n"/>
      <c r="AU754" s="155" t="n"/>
      <c r="AV754" s="152" t="n"/>
      <c r="AW754" s="152" t="n"/>
      <c r="AX754" s="152" t="n"/>
      <c r="AY754" s="152" t="n"/>
      <c r="AZ754" s="152" t="n"/>
      <c r="BA754" s="165" t="n"/>
      <c r="BB754" s="165" t="n"/>
      <c r="BC754" s="152" t="n"/>
      <c r="BD754" s="152" t="n"/>
      <c r="BE754" s="152" t="n"/>
      <c r="BF754" s="152" t="n"/>
      <c r="BG754" s="155" t="n"/>
      <c r="BH754" s="152" t="n"/>
      <c r="BI754" s="152" t="n"/>
      <c r="BJ754" s="152" t="n"/>
      <c r="BK754" s="152" t="n"/>
      <c r="BL754" s="152" t="n"/>
      <c r="BM754" s="152" t="n"/>
      <c r="BN754" s="152" t="n"/>
      <c r="BO754" s="152" t="n"/>
      <c r="BP754" s="155" t="n"/>
      <c r="BQ754" s="152" t="n"/>
      <c r="BR754" s="152" t="n"/>
      <c r="BS754" s="152" t="n"/>
      <c r="BT754" s="152" t="n"/>
      <c r="BU754" s="152" t="n"/>
      <c r="BV754" s="152" t="n"/>
      <c r="BW754" s="152" t="n"/>
      <c r="BX754" s="165" t="n"/>
      <c r="BY754" s="150" t="n"/>
      <c r="BZ754" s="150" t="n"/>
      <c r="CA754" s="150" t="n"/>
      <c r="CB754" s="174" t="n"/>
      <c r="CC754" s="156" t="n"/>
      <c r="CD754" s="156" t="n"/>
      <c r="CE754" s="167">
        <f>IFERROR(__xludf.DUMMYFUNCTION("""COMPUTED_VALUE"""),"")</f>
        <v/>
      </c>
      <c r="CF754" s="158">
        <f>IFERROR(__xludf.DUMMYFUNCTION("""COMPUTED_VALUE"""),"")</f>
        <v/>
      </c>
      <c r="CG754" s="148" t="n"/>
      <c r="CH754" s="148" t="n"/>
      <c r="CI754" s="148" t="n"/>
      <c r="CJ754" s="148" t="n"/>
      <c r="CK754" s="148" t="n"/>
      <c r="CL754" s="148" t="n"/>
      <c r="CM754" s="148" t="n"/>
      <c r="CN754" s="148" t="n"/>
      <c r="CO754" s="148" t="n"/>
      <c r="CP754" s="148" t="n"/>
      <c r="CQ754" s="148" t="n"/>
      <c r="CR754" s="148" t="n"/>
      <c r="CS754" s="148" t="n"/>
      <c r="CT754" s="148" t="n"/>
      <c r="CU754" s="148" t="n"/>
      <c r="CV754" s="148" t="n"/>
    </row>
    <row r="755">
      <c r="A755" s="162" t="n"/>
      <c r="B755" s="64" t="n"/>
      <c r="C755" s="129" t="n"/>
      <c r="D755" s="130" t="inlineStr"/>
      <c r="E755" s="150" t="inlineStr"/>
      <c r="F755" s="150" t="inlineStr"/>
      <c r="G755" s="150" t="n"/>
      <c r="H755" s="152" t="n"/>
      <c r="I755" s="152" t="n"/>
      <c r="J755" s="152" t="n"/>
      <c r="K755" s="152" t="n"/>
      <c r="L755" s="152" t="n"/>
      <c r="M755" s="152" t="n"/>
      <c r="N755" s="152" t="n"/>
      <c r="O755" s="152" t="n"/>
      <c r="P755" s="152" t="n"/>
      <c r="Q755" s="152" t="n"/>
      <c r="R755" s="152" t="n"/>
      <c r="S755" s="165" t="n"/>
      <c r="T755" s="152" t="n"/>
      <c r="U755" s="152" t="n"/>
      <c r="V755" s="152" t="n"/>
      <c r="W755" s="152" t="n"/>
      <c r="X755" s="152" t="n"/>
      <c r="Y755" s="152" t="n"/>
      <c r="Z755" s="152" t="n"/>
      <c r="AA755" s="152" t="n"/>
      <c r="AB755" s="152" t="n"/>
      <c r="AC755" s="152" t="n"/>
      <c r="AD755" s="152" t="n"/>
      <c r="AE755" s="152" t="n"/>
      <c r="AF755" s="152" t="n"/>
      <c r="AG755" s="152" t="n"/>
      <c r="AH755" s="152" t="n"/>
      <c r="AI755" s="152" t="n"/>
      <c r="AJ755" s="152" t="n"/>
      <c r="AK755" s="152" t="n"/>
      <c r="AL755" s="152" t="n"/>
      <c r="AM755" s="152" t="n"/>
      <c r="AN755" s="166" t="n"/>
      <c r="AO755" s="155" t="n"/>
      <c r="AP755" s="152" t="n"/>
      <c r="AQ755" s="152" t="n"/>
      <c r="AR755" s="152" t="n"/>
      <c r="AS755" s="152" t="n"/>
      <c r="AT755" s="152" t="n"/>
      <c r="AU755" s="155" t="n"/>
      <c r="AV755" s="152" t="n"/>
      <c r="AW755" s="152" t="n"/>
      <c r="AX755" s="152" t="n"/>
      <c r="AY755" s="152" t="n"/>
      <c r="AZ755" s="152" t="n"/>
      <c r="BA755" s="165" t="n"/>
      <c r="BB755" s="165" t="n"/>
      <c r="BC755" s="152" t="n"/>
      <c r="BD755" s="152" t="n"/>
      <c r="BE755" s="152" t="n"/>
      <c r="BF755" s="152" t="n"/>
      <c r="BG755" s="155" t="n"/>
      <c r="BH755" s="152" t="n"/>
      <c r="BI755" s="152" t="n"/>
      <c r="BJ755" s="152" t="n"/>
      <c r="BK755" s="152" t="n"/>
      <c r="BL755" s="152" t="n"/>
      <c r="BM755" s="152" t="n"/>
      <c r="BN755" s="152" t="n"/>
      <c r="BO755" s="152" t="n"/>
      <c r="BP755" s="155" t="n"/>
      <c r="BQ755" s="152" t="n"/>
      <c r="BR755" s="152" t="n"/>
      <c r="BS755" s="152" t="n"/>
      <c r="BT755" s="152" t="n"/>
      <c r="BU755" s="152" t="n"/>
      <c r="BV755" s="152" t="n"/>
      <c r="BW755" s="152" t="n"/>
      <c r="BX755" s="165" t="n"/>
      <c r="BY755" s="150" t="n"/>
      <c r="BZ755" s="150" t="n"/>
      <c r="CA755" s="150" t="n"/>
      <c r="CB755" s="174" t="n"/>
      <c r="CC755" s="156" t="n"/>
      <c r="CD755" s="156" t="n"/>
      <c r="CE755" s="167">
        <f>IFERROR(__xludf.DUMMYFUNCTION("""COMPUTED_VALUE"""),"")</f>
        <v/>
      </c>
      <c r="CF755" s="158">
        <f>IFERROR(__xludf.DUMMYFUNCTION("""COMPUTED_VALUE"""),"")</f>
        <v/>
      </c>
      <c r="CG755" s="148" t="n"/>
      <c r="CH755" s="148" t="n"/>
      <c r="CI755" s="148" t="n"/>
      <c r="CJ755" s="148" t="n"/>
      <c r="CK755" s="148" t="n"/>
      <c r="CL755" s="148" t="n"/>
      <c r="CM755" s="148" t="n"/>
      <c r="CN755" s="148" t="n"/>
      <c r="CO755" s="148" t="n"/>
      <c r="CP755" s="148" t="n"/>
      <c r="CQ755" s="148" t="n"/>
      <c r="CR755" s="148" t="n"/>
      <c r="CS755" s="148" t="n"/>
      <c r="CT755" s="148" t="n"/>
      <c r="CU755" s="148" t="n"/>
      <c r="CV755" s="148" t="n"/>
    </row>
    <row r="756">
      <c r="A756" s="162" t="n"/>
      <c r="B756" s="64" t="n"/>
      <c r="C756" s="129" t="n"/>
      <c r="D756" s="130" t="inlineStr"/>
      <c r="E756" s="150" t="inlineStr"/>
      <c r="F756" s="150" t="inlineStr"/>
      <c r="G756" s="150" t="n"/>
      <c r="H756" s="152" t="n"/>
      <c r="I756" s="152" t="n"/>
      <c r="J756" s="152" t="n"/>
      <c r="K756" s="152" t="n"/>
      <c r="L756" s="152" t="n"/>
      <c r="M756" s="152" t="n"/>
      <c r="N756" s="152" t="n"/>
      <c r="O756" s="152" t="n"/>
      <c r="P756" s="152" t="n"/>
      <c r="Q756" s="152" t="n"/>
      <c r="R756" s="152" t="n"/>
      <c r="S756" s="165" t="n"/>
      <c r="T756" s="152" t="n"/>
      <c r="U756" s="152" t="n"/>
      <c r="V756" s="152" t="n"/>
      <c r="W756" s="152" t="n"/>
      <c r="X756" s="152" t="n"/>
      <c r="Y756" s="152" t="n"/>
      <c r="Z756" s="152" t="n"/>
      <c r="AA756" s="152" t="n"/>
      <c r="AB756" s="152" t="n"/>
      <c r="AC756" s="152" t="n"/>
      <c r="AD756" s="152" t="n"/>
      <c r="AE756" s="152" t="n"/>
      <c r="AF756" s="152" t="n"/>
      <c r="AG756" s="152" t="n"/>
      <c r="AH756" s="152" t="n"/>
      <c r="AI756" s="152" t="n"/>
      <c r="AJ756" s="152" t="n"/>
      <c r="AK756" s="152" t="n"/>
      <c r="AL756" s="152" t="n"/>
      <c r="AM756" s="152" t="n"/>
      <c r="AN756" s="166" t="n"/>
      <c r="AO756" s="155" t="n"/>
      <c r="AP756" s="152" t="n"/>
      <c r="AQ756" s="152" t="n"/>
      <c r="AR756" s="152" t="n"/>
      <c r="AS756" s="152" t="n"/>
      <c r="AT756" s="152" t="n"/>
      <c r="AU756" s="155" t="n"/>
      <c r="AV756" s="152" t="n"/>
      <c r="AW756" s="152" t="n"/>
      <c r="AX756" s="152" t="n"/>
      <c r="AY756" s="152" t="n"/>
      <c r="AZ756" s="152" t="n"/>
      <c r="BA756" s="165" t="n"/>
      <c r="BB756" s="165" t="n"/>
      <c r="BC756" s="152" t="n"/>
      <c r="BD756" s="152" t="n"/>
      <c r="BE756" s="152" t="n"/>
      <c r="BF756" s="152" t="n"/>
      <c r="BG756" s="155" t="n"/>
      <c r="BH756" s="152" t="n"/>
      <c r="BI756" s="152" t="n"/>
      <c r="BJ756" s="152" t="n"/>
      <c r="BK756" s="152" t="n"/>
      <c r="BL756" s="152" t="n"/>
      <c r="BM756" s="152" t="n"/>
      <c r="BN756" s="152" t="n"/>
      <c r="BO756" s="152" t="n"/>
      <c r="BP756" s="155" t="n"/>
      <c r="BQ756" s="152" t="n"/>
      <c r="BR756" s="152" t="n"/>
      <c r="BS756" s="152" t="n"/>
      <c r="BT756" s="152" t="n"/>
      <c r="BU756" s="152" t="n"/>
      <c r="BV756" s="152" t="n"/>
      <c r="BW756" s="152" t="n"/>
      <c r="BX756" s="165" t="n"/>
      <c r="BY756" s="150" t="n"/>
      <c r="BZ756" s="150" t="n"/>
      <c r="CA756" s="150" t="n"/>
      <c r="CB756" s="174" t="n"/>
      <c r="CC756" s="156" t="n"/>
      <c r="CD756" s="156" t="n"/>
      <c r="CE756" s="167">
        <f>IFERROR(__xludf.DUMMYFUNCTION("""COMPUTED_VALUE"""),"")</f>
        <v/>
      </c>
      <c r="CF756" s="158">
        <f>IFERROR(__xludf.DUMMYFUNCTION("""COMPUTED_VALUE"""),"")</f>
        <v/>
      </c>
      <c r="CG756" s="148" t="n"/>
      <c r="CH756" s="148" t="n"/>
      <c r="CI756" s="148" t="n"/>
      <c r="CJ756" s="148" t="n"/>
      <c r="CK756" s="148" t="n"/>
      <c r="CL756" s="148" t="n"/>
      <c r="CM756" s="148" t="n"/>
      <c r="CN756" s="148" t="n"/>
      <c r="CO756" s="148" t="n"/>
      <c r="CP756" s="148" t="n"/>
      <c r="CQ756" s="148" t="n"/>
      <c r="CR756" s="148" t="n"/>
      <c r="CS756" s="148" t="n"/>
      <c r="CT756" s="148" t="n"/>
      <c r="CU756" s="148" t="n"/>
      <c r="CV756" s="148" t="n"/>
    </row>
    <row r="757">
      <c r="A757" s="162" t="n"/>
      <c r="B757" s="64" t="n"/>
      <c r="C757" s="129" t="n"/>
      <c r="D757" s="130" t="inlineStr"/>
      <c r="E757" s="150" t="inlineStr"/>
      <c r="F757" s="150" t="inlineStr"/>
      <c r="G757" s="150" t="n"/>
      <c r="H757" s="152" t="n"/>
      <c r="I757" s="152" t="n"/>
      <c r="J757" s="152" t="n"/>
      <c r="K757" s="152" t="n"/>
      <c r="L757" s="152" t="n"/>
      <c r="M757" s="152" t="n"/>
      <c r="N757" s="152" t="n"/>
      <c r="O757" s="152" t="n"/>
      <c r="P757" s="152" t="n"/>
      <c r="Q757" s="152" t="n"/>
      <c r="R757" s="152" t="n"/>
      <c r="S757" s="165" t="n"/>
      <c r="T757" s="152" t="n"/>
      <c r="U757" s="152" t="n"/>
      <c r="V757" s="152" t="n"/>
      <c r="W757" s="152" t="n"/>
      <c r="X757" s="152" t="n"/>
      <c r="Y757" s="152" t="n"/>
      <c r="Z757" s="152" t="n"/>
      <c r="AA757" s="152" t="n"/>
      <c r="AB757" s="152" t="n"/>
      <c r="AC757" s="152" t="n"/>
      <c r="AD757" s="152" t="n"/>
      <c r="AE757" s="152" t="n"/>
      <c r="AF757" s="152" t="n"/>
      <c r="AG757" s="152" t="n"/>
      <c r="AH757" s="152" t="n"/>
      <c r="AI757" s="152" t="n"/>
      <c r="AJ757" s="152" t="n"/>
      <c r="AK757" s="152" t="n"/>
      <c r="AL757" s="152" t="n"/>
      <c r="AM757" s="152" t="n"/>
      <c r="AN757" s="166" t="n"/>
      <c r="AO757" s="155" t="n"/>
      <c r="AP757" s="152" t="n"/>
      <c r="AQ757" s="152" t="n"/>
      <c r="AR757" s="152" t="n"/>
      <c r="AS757" s="152" t="n"/>
      <c r="AT757" s="152" t="n"/>
      <c r="AU757" s="155" t="n"/>
      <c r="AV757" s="152" t="n"/>
      <c r="AW757" s="152" t="n"/>
      <c r="AX757" s="152" t="n"/>
      <c r="AY757" s="152" t="n"/>
      <c r="AZ757" s="152" t="n"/>
      <c r="BA757" s="165" t="n"/>
      <c r="BB757" s="165" t="n"/>
      <c r="BC757" s="152" t="n"/>
      <c r="BD757" s="152" t="n"/>
      <c r="BE757" s="152" t="n"/>
      <c r="BF757" s="152" t="n"/>
      <c r="BG757" s="155" t="n"/>
      <c r="BH757" s="152" t="n"/>
      <c r="BI757" s="152" t="n"/>
      <c r="BJ757" s="152" t="n"/>
      <c r="BK757" s="152" t="n"/>
      <c r="BL757" s="152" t="n"/>
      <c r="BM757" s="152" t="n"/>
      <c r="BN757" s="152" t="n"/>
      <c r="BO757" s="152" t="n"/>
      <c r="BP757" s="155" t="n"/>
      <c r="BQ757" s="152" t="n"/>
      <c r="BR757" s="152" t="n"/>
      <c r="BS757" s="152" t="n"/>
      <c r="BT757" s="152" t="n"/>
      <c r="BU757" s="152" t="n"/>
      <c r="BV757" s="152" t="n"/>
      <c r="BW757" s="152" t="n"/>
      <c r="BX757" s="165" t="n"/>
      <c r="BY757" s="150" t="n"/>
      <c r="BZ757" s="150" t="n"/>
      <c r="CA757" s="150" t="n"/>
      <c r="CB757" s="174" t="n"/>
      <c r="CC757" s="156" t="n"/>
      <c r="CD757" s="156" t="n"/>
      <c r="CE757" s="167">
        <f>IFERROR(__xludf.DUMMYFUNCTION("""COMPUTED_VALUE"""),"")</f>
        <v/>
      </c>
      <c r="CF757" s="158">
        <f>IFERROR(__xludf.DUMMYFUNCTION("""COMPUTED_VALUE"""),"")</f>
        <v/>
      </c>
      <c r="CG757" s="148" t="n"/>
      <c r="CH757" s="148" t="n"/>
      <c r="CI757" s="148" t="n"/>
      <c r="CJ757" s="148" t="n"/>
      <c r="CK757" s="148" t="n"/>
      <c r="CL757" s="148" t="n"/>
      <c r="CM757" s="148" t="n"/>
      <c r="CN757" s="148" t="n"/>
      <c r="CO757" s="148" t="n"/>
      <c r="CP757" s="148" t="n"/>
      <c r="CQ757" s="148" t="n"/>
      <c r="CR757" s="148" t="n"/>
      <c r="CS757" s="148" t="n"/>
      <c r="CT757" s="148" t="n"/>
      <c r="CU757" s="148" t="n"/>
      <c r="CV757" s="148" t="n"/>
    </row>
    <row r="758">
      <c r="A758" s="162" t="n"/>
      <c r="B758" s="64" t="n"/>
      <c r="C758" s="129" t="n"/>
      <c r="D758" s="130" t="inlineStr"/>
      <c r="E758" s="150" t="inlineStr"/>
      <c r="F758" s="150" t="inlineStr"/>
      <c r="G758" s="150" t="n"/>
      <c r="H758" s="152" t="n"/>
      <c r="I758" s="152" t="n"/>
      <c r="J758" s="152" t="n"/>
      <c r="K758" s="152" t="n"/>
      <c r="L758" s="152" t="n"/>
      <c r="M758" s="152" t="n"/>
      <c r="N758" s="152" t="n"/>
      <c r="O758" s="152" t="n"/>
      <c r="P758" s="152" t="n"/>
      <c r="Q758" s="152" t="n"/>
      <c r="R758" s="152" t="n"/>
      <c r="S758" s="165" t="n"/>
      <c r="T758" s="152" t="n"/>
      <c r="U758" s="152" t="n"/>
      <c r="V758" s="152" t="n"/>
      <c r="W758" s="152" t="n"/>
      <c r="X758" s="152" t="n"/>
      <c r="Y758" s="152" t="n"/>
      <c r="Z758" s="152" t="n"/>
      <c r="AA758" s="152" t="n"/>
      <c r="AB758" s="152" t="n"/>
      <c r="AC758" s="152" t="n"/>
      <c r="AD758" s="152" t="n"/>
      <c r="AE758" s="152" t="n"/>
      <c r="AF758" s="152" t="n"/>
      <c r="AG758" s="152" t="n"/>
      <c r="AH758" s="152" t="n"/>
      <c r="AI758" s="152" t="n"/>
      <c r="AJ758" s="152" t="n"/>
      <c r="AK758" s="152" t="n"/>
      <c r="AL758" s="152" t="n"/>
      <c r="AM758" s="152" t="n"/>
      <c r="AN758" s="166" t="n"/>
      <c r="AO758" s="155" t="n"/>
      <c r="AP758" s="152" t="n"/>
      <c r="AQ758" s="152" t="n"/>
      <c r="AR758" s="152" t="n"/>
      <c r="AS758" s="152" t="n"/>
      <c r="AT758" s="152" t="n"/>
      <c r="AU758" s="155" t="n"/>
      <c r="AV758" s="152" t="n"/>
      <c r="AW758" s="152" t="n"/>
      <c r="AX758" s="152" t="n"/>
      <c r="AY758" s="152" t="n"/>
      <c r="AZ758" s="152" t="n"/>
      <c r="BA758" s="165" t="n"/>
      <c r="BB758" s="165" t="n"/>
      <c r="BC758" s="152" t="n"/>
      <c r="BD758" s="152" t="n"/>
      <c r="BE758" s="152" t="n"/>
      <c r="BF758" s="152" t="n"/>
      <c r="BG758" s="155" t="n"/>
      <c r="BH758" s="152" t="n"/>
      <c r="BI758" s="152" t="n"/>
      <c r="BJ758" s="152" t="n"/>
      <c r="BK758" s="152" t="n"/>
      <c r="BL758" s="152" t="n"/>
      <c r="BM758" s="152" t="n"/>
      <c r="BN758" s="152" t="n"/>
      <c r="BO758" s="152" t="n"/>
      <c r="BP758" s="155" t="n"/>
      <c r="BQ758" s="152" t="n"/>
      <c r="BR758" s="152" t="n"/>
      <c r="BS758" s="152" t="n"/>
      <c r="BT758" s="152" t="n"/>
      <c r="BU758" s="152" t="n"/>
      <c r="BV758" s="152" t="n"/>
      <c r="BW758" s="152" t="n"/>
      <c r="BX758" s="165" t="n"/>
      <c r="BY758" s="150" t="n"/>
      <c r="BZ758" s="150" t="n"/>
      <c r="CA758" s="150" t="n"/>
      <c r="CB758" s="174" t="n"/>
      <c r="CC758" s="156" t="n"/>
      <c r="CD758" s="156" t="n"/>
      <c r="CE758" s="167">
        <f>IFERROR(__xludf.DUMMYFUNCTION("""COMPUTED_VALUE"""),"")</f>
        <v/>
      </c>
      <c r="CF758" s="158">
        <f>IFERROR(__xludf.DUMMYFUNCTION("""COMPUTED_VALUE"""),"")</f>
        <v/>
      </c>
      <c r="CG758" s="148" t="n"/>
      <c r="CH758" s="148" t="n"/>
      <c r="CI758" s="148" t="n"/>
      <c r="CJ758" s="148" t="n"/>
      <c r="CK758" s="148" t="n"/>
      <c r="CL758" s="148" t="n"/>
      <c r="CM758" s="148" t="n"/>
      <c r="CN758" s="148" t="n"/>
      <c r="CO758" s="148" t="n"/>
      <c r="CP758" s="148" t="n"/>
      <c r="CQ758" s="148" t="n"/>
      <c r="CR758" s="148" t="n"/>
      <c r="CS758" s="148" t="n"/>
      <c r="CT758" s="148" t="n"/>
      <c r="CU758" s="148" t="n"/>
      <c r="CV758" s="148" t="n"/>
    </row>
    <row r="759">
      <c r="A759" s="162" t="n"/>
      <c r="B759" s="64" t="n"/>
      <c r="C759" s="129" t="n"/>
      <c r="D759" s="130" t="inlineStr"/>
      <c r="E759" s="150" t="inlineStr"/>
      <c r="F759" s="150" t="inlineStr"/>
      <c r="G759" s="150" t="n"/>
      <c r="H759" s="152" t="n"/>
      <c r="I759" s="152" t="n"/>
      <c r="J759" s="152" t="n"/>
      <c r="K759" s="152" t="n"/>
      <c r="L759" s="152" t="n"/>
      <c r="M759" s="152" t="n"/>
      <c r="N759" s="152" t="n"/>
      <c r="O759" s="152" t="n"/>
      <c r="P759" s="152" t="n"/>
      <c r="Q759" s="152" t="n"/>
      <c r="R759" s="152" t="n"/>
      <c r="S759" s="165" t="n"/>
      <c r="T759" s="152" t="n"/>
      <c r="U759" s="152" t="n"/>
      <c r="V759" s="152" t="n"/>
      <c r="W759" s="152" t="n"/>
      <c r="X759" s="152" t="n"/>
      <c r="Y759" s="152" t="n"/>
      <c r="Z759" s="152" t="n"/>
      <c r="AA759" s="152" t="n"/>
      <c r="AB759" s="152" t="n"/>
      <c r="AC759" s="152" t="n"/>
      <c r="AD759" s="152" t="n"/>
      <c r="AE759" s="152" t="n"/>
      <c r="AF759" s="152" t="n"/>
      <c r="AG759" s="152" t="n"/>
      <c r="AH759" s="152" t="n"/>
      <c r="AI759" s="152" t="n"/>
      <c r="AJ759" s="152" t="n"/>
      <c r="AK759" s="152" t="n"/>
      <c r="AL759" s="152" t="n"/>
      <c r="AM759" s="152" t="n"/>
      <c r="AN759" s="166" t="n"/>
      <c r="AO759" s="155" t="n"/>
      <c r="AP759" s="152" t="n"/>
      <c r="AQ759" s="152" t="n"/>
      <c r="AR759" s="152" t="n"/>
      <c r="AS759" s="152" t="n"/>
      <c r="AT759" s="152" t="n"/>
      <c r="AU759" s="155" t="n"/>
      <c r="AV759" s="152" t="n"/>
      <c r="AW759" s="152" t="n"/>
      <c r="AX759" s="152" t="n"/>
      <c r="AY759" s="152" t="n"/>
      <c r="AZ759" s="152" t="n"/>
      <c r="BA759" s="165" t="n"/>
      <c r="BB759" s="165" t="n"/>
      <c r="BC759" s="152" t="n"/>
      <c r="BD759" s="152" t="n"/>
      <c r="BE759" s="152" t="n"/>
      <c r="BF759" s="152" t="n"/>
      <c r="BG759" s="155" t="n"/>
      <c r="BH759" s="152" t="n"/>
      <c r="BI759" s="152" t="n"/>
      <c r="BJ759" s="152" t="n"/>
      <c r="BK759" s="152" t="n"/>
      <c r="BL759" s="152" t="n"/>
      <c r="BM759" s="152" t="n"/>
      <c r="BN759" s="152" t="n"/>
      <c r="BO759" s="152" t="n"/>
      <c r="BP759" s="155" t="n"/>
      <c r="BQ759" s="152" t="n"/>
      <c r="BR759" s="152" t="n"/>
      <c r="BS759" s="152" t="n"/>
      <c r="BT759" s="152" t="n"/>
      <c r="BU759" s="152" t="n"/>
      <c r="BV759" s="152" t="n"/>
      <c r="BW759" s="152" t="n"/>
      <c r="BX759" s="165" t="n"/>
      <c r="BY759" s="150" t="n"/>
      <c r="BZ759" s="150" t="n"/>
      <c r="CA759" s="150" t="n"/>
      <c r="CB759" s="174" t="n"/>
      <c r="CC759" s="156" t="n"/>
      <c r="CD759" s="156" t="n"/>
      <c r="CE759" s="167">
        <f>IFERROR(__xludf.DUMMYFUNCTION("""COMPUTED_VALUE"""),"")</f>
        <v/>
      </c>
      <c r="CF759" s="158">
        <f>IFERROR(__xludf.DUMMYFUNCTION("""COMPUTED_VALUE"""),"")</f>
        <v/>
      </c>
      <c r="CG759" s="148" t="n"/>
      <c r="CH759" s="148" t="n"/>
      <c r="CI759" s="148" t="n"/>
      <c r="CJ759" s="148" t="n"/>
      <c r="CK759" s="148" t="n"/>
      <c r="CL759" s="148" t="n"/>
      <c r="CM759" s="148" t="n"/>
      <c r="CN759" s="148" t="n"/>
      <c r="CO759" s="148" t="n"/>
      <c r="CP759" s="148" t="n"/>
      <c r="CQ759" s="148" t="n"/>
      <c r="CR759" s="148" t="n"/>
      <c r="CS759" s="148" t="n"/>
      <c r="CT759" s="148" t="n"/>
      <c r="CU759" s="148" t="n"/>
      <c r="CV759" s="148" t="n"/>
    </row>
    <row r="760">
      <c r="A760" s="162" t="n"/>
      <c r="B760" s="64" t="n"/>
      <c r="C760" s="129" t="n"/>
      <c r="D760" s="130" t="inlineStr"/>
      <c r="E760" s="150" t="inlineStr"/>
      <c r="F760" s="150" t="inlineStr"/>
      <c r="G760" s="150" t="n"/>
      <c r="H760" s="152" t="n"/>
      <c r="I760" s="152" t="n"/>
      <c r="J760" s="152" t="n"/>
      <c r="K760" s="152" t="n"/>
      <c r="L760" s="152" t="n"/>
      <c r="M760" s="152" t="n"/>
      <c r="N760" s="152" t="n"/>
      <c r="O760" s="152" t="n"/>
      <c r="P760" s="152" t="n"/>
      <c r="Q760" s="152" t="n"/>
      <c r="R760" s="152" t="n"/>
      <c r="S760" s="165" t="n"/>
      <c r="T760" s="152" t="n"/>
      <c r="U760" s="152" t="n"/>
      <c r="V760" s="152" t="n"/>
      <c r="W760" s="152" t="n"/>
      <c r="X760" s="152" t="n"/>
      <c r="Y760" s="152" t="n"/>
      <c r="Z760" s="152" t="n"/>
      <c r="AA760" s="152" t="n"/>
      <c r="AB760" s="152" t="n"/>
      <c r="AC760" s="152" t="n"/>
      <c r="AD760" s="152" t="n"/>
      <c r="AE760" s="152" t="n"/>
      <c r="AF760" s="152" t="n"/>
      <c r="AG760" s="152" t="n"/>
      <c r="AH760" s="152" t="n"/>
      <c r="AI760" s="152" t="n"/>
      <c r="AJ760" s="152" t="n"/>
      <c r="AK760" s="152" t="n"/>
      <c r="AL760" s="152" t="n"/>
      <c r="AM760" s="152" t="n"/>
      <c r="AN760" s="166" t="n"/>
      <c r="AO760" s="155" t="n"/>
      <c r="AP760" s="152" t="n"/>
      <c r="AQ760" s="152" t="n"/>
      <c r="AR760" s="152" t="n"/>
      <c r="AS760" s="152" t="n"/>
      <c r="AT760" s="152" t="n"/>
      <c r="AU760" s="155" t="n"/>
      <c r="AV760" s="152" t="n"/>
      <c r="AW760" s="152" t="n"/>
      <c r="AX760" s="152" t="n"/>
      <c r="AY760" s="152" t="n"/>
      <c r="AZ760" s="152" t="n"/>
      <c r="BA760" s="165" t="n"/>
      <c r="BB760" s="165" t="n"/>
      <c r="BC760" s="152" t="n"/>
      <c r="BD760" s="152" t="n"/>
      <c r="BE760" s="152" t="n"/>
      <c r="BF760" s="152" t="n"/>
      <c r="BG760" s="155" t="n"/>
      <c r="BH760" s="152" t="n"/>
      <c r="BI760" s="152" t="n"/>
      <c r="BJ760" s="152" t="n"/>
      <c r="BK760" s="152" t="n"/>
      <c r="BL760" s="152" t="n"/>
      <c r="BM760" s="152" t="n"/>
      <c r="BN760" s="152" t="n"/>
      <c r="BO760" s="152" t="n"/>
      <c r="BP760" s="155" t="n"/>
      <c r="BQ760" s="152" t="n"/>
      <c r="BR760" s="152" t="n"/>
      <c r="BS760" s="152" t="n"/>
      <c r="BT760" s="152" t="n"/>
      <c r="BU760" s="152" t="n"/>
      <c r="BV760" s="152" t="n"/>
      <c r="BW760" s="152" t="n"/>
      <c r="BX760" s="165" t="n"/>
      <c r="BY760" s="150" t="n"/>
      <c r="BZ760" s="150" t="n"/>
      <c r="CA760" s="150" t="n"/>
      <c r="CB760" s="174" t="n"/>
      <c r="CC760" s="156" t="n"/>
      <c r="CD760" s="156" t="n"/>
      <c r="CE760" s="167">
        <f>IFERROR(__xludf.DUMMYFUNCTION("""COMPUTED_VALUE"""),"")</f>
        <v/>
      </c>
      <c r="CF760" s="158">
        <f>IFERROR(__xludf.DUMMYFUNCTION("""COMPUTED_VALUE"""),"")</f>
        <v/>
      </c>
      <c r="CG760" s="148" t="n"/>
      <c r="CH760" s="148" t="n"/>
      <c r="CI760" s="148" t="n"/>
      <c r="CJ760" s="148" t="n"/>
      <c r="CK760" s="148" t="n"/>
      <c r="CL760" s="148" t="n"/>
      <c r="CM760" s="148" t="n"/>
      <c r="CN760" s="148" t="n"/>
      <c r="CO760" s="148" t="n"/>
      <c r="CP760" s="148" t="n"/>
      <c r="CQ760" s="148" t="n"/>
      <c r="CR760" s="148" t="n"/>
      <c r="CS760" s="148" t="n"/>
      <c r="CT760" s="148" t="n"/>
      <c r="CU760" s="148" t="n"/>
      <c r="CV760" s="148" t="n"/>
    </row>
    <row r="761">
      <c r="A761" s="162" t="n"/>
      <c r="B761" s="64" t="n"/>
      <c r="C761" s="129" t="n"/>
      <c r="D761" s="130" t="inlineStr"/>
      <c r="E761" s="150" t="inlineStr"/>
      <c r="F761" s="150" t="inlineStr"/>
      <c r="G761" s="150" t="n"/>
      <c r="H761" s="152" t="n"/>
      <c r="I761" s="152" t="n"/>
      <c r="J761" s="152" t="n"/>
      <c r="K761" s="152" t="n"/>
      <c r="L761" s="152" t="n"/>
      <c r="M761" s="152" t="n"/>
      <c r="N761" s="152" t="n"/>
      <c r="O761" s="152" t="n"/>
      <c r="P761" s="152" t="n"/>
      <c r="Q761" s="152" t="n"/>
      <c r="R761" s="152" t="n"/>
      <c r="S761" s="165" t="n"/>
      <c r="T761" s="152" t="n"/>
      <c r="U761" s="152" t="n"/>
      <c r="V761" s="152" t="n"/>
      <c r="W761" s="152" t="n"/>
      <c r="X761" s="152" t="n"/>
      <c r="Y761" s="152" t="n"/>
      <c r="Z761" s="152" t="n"/>
      <c r="AA761" s="152" t="n"/>
      <c r="AB761" s="152" t="n"/>
      <c r="AC761" s="152" t="n"/>
      <c r="AD761" s="152" t="n"/>
      <c r="AE761" s="152" t="n"/>
      <c r="AF761" s="152" t="n"/>
      <c r="AG761" s="152" t="n"/>
      <c r="AH761" s="152" t="n"/>
      <c r="AI761" s="152" t="n"/>
      <c r="AJ761" s="152" t="n"/>
      <c r="AK761" s="152" t="n"/>
      <c r="AL761" s="152" t="n"/>
      <c r="AM761" s="152" t="n"/>
      <c r="AN761" s="166" t="n"/>
      <c r="AO761" s="155" t="n"/>
      <c r="AP761" s="152" t="n"/>
      <c r="AQ761" s="152" t="n"/>
      <c r="AR761" s="152" t="n"/>
      <c r="AS761" s="152" t="n"/>
      <c r="AT761" s="152" t="n"/>
      <c r="AU761" s="155" t="n"/>
      <c r="AV761" s="152" t="n"/>
      <c r="AW761" s="152" t="n"/>
      <c r="AX761" s="152" t="n"/>
      <c r="AY761" s="152" t="n"/>
      <c r="AZ761" s="152" t="n"/>
      <c r="BA761" s="165" t="n"/>
      <c r="BB761" s="165" t="n"/>
      <c r="BC761" s="152" t="n"/>
      <c r="BD761" s="152" t="n"/>
      <c r="BE761" s="152" t="n"/>
      <c r="BF761" s="152" t="n"/>
      <c r="BG761" s="155" t="n"/>
      <c r="BH761" s="152" t="n"/>
      <c r="BI761" s="152" t="n"/>
      <c r="BJ761" s="152" t="n"/>
      <c r="BK761" s="152" t="n"/>
      <c r="BL761" s="152" t="n"/>
      <c r="BM761" s="152" t="n"/>
      <c r="BN761" s="152" t="n"/>
      <c r="BO761" s="152" t="n"/>
      <c r="BP761" s="155" t="n"/>
      <c r="BQ761" s="152" t="n"/>
      <c r="BR761" s="152" t="n"/>
      <c r="BS761" s="152" t="n"/>
      <c r="BT761" s="152" t="n"/>
      <c r="BU761" s="152" t="n"/>
      <c r="BV761" s="152" t="n"/>
      <c r="BW761" s="152" t="n"/>
      <c r="BX761" s="165" t="n"/>
      <c r="BY761" s="150" t="n"/>
      <c r="BZ761" s="150" t="n"/>
      <c r="CA761" s="150" t="n"/>
      <c r="CB761" s="174" t="n"/>
      <c r="CC761" s="156" t="n"/>
      <c r="CD761" s="156" t="n"/>
      <c r="CE761" s="167">
        <f>IFERROR(__xludf.DUMMYFUNCTION("""COMPUTED_VALUE"""),"")</f>
        <v/>
      </c>
      <c r="CF761" s="158">
        <f>IFERROR(__xludf.DUMMYFUNCTION("""COMPUTED_VALUE"""),"")</f>
        <v/>
      </c>
      <c r="CG761" s="148" t="n"/>
      <c r="CH761" s="148" t="n"/>
      <c r="CI761" s="148" t="n"/>
      <c r="CJ761" s="148" t="n"/>
      <c r="CK761" s="148" t="n"/>
      <c r="CL761" s="148" t="n"/>
      <c r="CM761" s="148" t="n"/>
      <c r="CN761" s="148" t="n"/>
      <c r="CO761" s="148" t="n"/>
      <c r="CP761" s="148" t="n"/>
      <c r="CQ761" s="148" t="n"/>
      <c r="CR761" s="148" t="n"/>
      <c r="CS761" s="148" t="n"/>
      <c r="CT761" s="148" t="n"/>
      <c r="CU761" s="148" t="n"/>
      <c r="CV761" s="148" t="n"/>
    </row>
    <row r="762">
      <c r="A762" s="162" t="n"/>
      <c r="B762" s="64" t="n"/>
      <c r="C762" s="129" t="n"/>
      <c r="D762" s="130" t="inlineStr"/>
      <c r="E762" s="150" t="inlineStr"/>
      <c r="F762" s="150" t="inlineStr"/>
      <c r="G762" s="150" t="n"/>
      <c r="H762" s="152" t="n"/>
      <c r="I762" s="152" t="n"/>
      <c r="J762" s="152" t="n"/>
      <c r="K762" s="152" t="n"/>
      <c r="L762" s="152" t="n"/>
      <c r="M762" s="152" t="n"/>
      <c r="N762" s="152" t="n"/>
      <c r="O762" s="152" t="n"/>
      <c r="P762" s="152" t="n"/>
      <c r="Q762" s="152" t="n"/>
      <c r="R762" s="152" t="n"/>
      <c r="S762" s="165" t="n"/>
      <c r="T762" s="152" t="n"/>
      <c r="U762" s="152" t="n"/>
      <c r="V762" s="152" t="n"/>
      <c r="W762" s="152" t="n"/>
      <c r="X762" s="152" t="n"/>
      <c r="Y762" s="152" t="n"/>
      <c r="Z762" s="152" t="n"/>
      <c r="AA762" s="152" t="n"/>
      <c r="AB762" s="152" t="n"/>
      <c r="AC762" s="152" t="n"/>
      <c r="AD762" s="152" t="n"/>
      <c r="AE762" s="152" t="n"/>
      <c r="AF762" s="152" t="n"/>
      <c r="AG762" s="152" t="n"/>
      <c r="AH762" s="152" t="n"/>
      <c r="AI762" s="152" t="n"/>
      <c r="AJ762" s="152" t="n"/>
      <c r="AK762" s="152" t="n"/>
      <c r="AL762" s="152" t="n"/>
      <c r="AM762" s="152" t="n"/>
      <c r="AN762" s="166" t="n"/>
      <c r="AO762" s="155" t="n"/>
      <c r="AP762" s="152" t="n"/>
      <c r="AQ762" s="152" t="n"/>
      <c r="AR762" s="152" t="n"/>
      <c r="AS762" s="152" t="n"/>
      <c r="AT762" s="152" t="n"/>
      <c r="AU762" s="155" t="n"/>
      <c r="AV762" s="152" t="n"/>
      <c r="AW762" s="152" t="n"/>
      <c r="AX762" s="152" t="n"/>
      <c r="AY762" s="152" t="n"/>
      <c r="AZ762" s="152" t="n"/>
      <c r="BA762" s="165" t="n"/>
      <c r="BB762" s="165" t="n"/>
      <c r="BC762" s="152" t="n"/>
      <c r="BD762" s="152" t="n"/>
      <c r="BE762" s="152" t="n"/>
      <c r="BF762" s="152" t="n"/>
      <c r="BG762" s="155" t="n"/>
      <c r="BH762" s="152" t="n"/>
      <c r="BI762" s="152" t="n"/>
      <c r="BJ762" s="152" t="n"/>
      <c r="BK762" s="152" t="n"/>
      <c r="BL762" s="152" t="n"/>
      <c r="BM762" s="152" t="n"/>
      <c r="BN762" s="152" t="n"/>
      <c r="BO762" s="152" t="n"/>
      <c r="BP762" s="155" t="n"/>
      <c r="BQ762" s="152" t="n"/>
      <c r="BR762" s="152" t="n"/>
      <c r="BS762" s="152" t="n"/>
      <c r="BT762" s="152" t="n"/>
      <c r="BU762" s="152" t="n"/>
      <c r="BV762" s="152" t="n"/>
      <c r="BW762" s="152" t="n"/>
      <c r="BX762" s="165" t="n"/>
      <c r="BY762" s="150" t="n"/>
      <c r="BZ762" s="150" t="n"/>
      <c r="CA762" s="150" t="n"/>
      <c r="CB762" s="174" t="n"/>
      <c r="CC762" s="156" t="n"/>
      <c r="CD762" s="156" t="n"/>
      <c r="CE762" s="167">
        <f>IFERROR(__xludf.DUMMYFUNCTION("""COMPUTED_VALUE"""),"")</f>
        <v/>
      </c>
      <c r="CF762" s="158">
        <f>IFERROR(__xludf.DUMMYFUNCTION("""COMPUTED_VALUE"""),"")</f>
        <v/>
      </c>
      <c r="CG762" s="148" t="n"/>
      <c r="CH762" s="148" t="n"/>
      <c r="CI762" s="148" t="n"/>
      <c r="CJ762" s="148" t="n"/>
      <c r="CK762" s="148" t="n"/>
      <c r="CL762" s="148" t="n"/>
      <c r="CM762" s="148" t="n"/>
      <c r="CN762" s="148" t="n"/>
      <c r="CO762" s="148" t="n"/>
      <c r="CP762" s="148" t="n"/>
      <c r="CQ762" s="148" t="n"/>
      <c r="CR762" s="148" t="n"/>
      <c r="CS762" s="148" t="n"/>
      <c r="CT762" s="148" t="n"/>
      <c r="CU762" s="148" t="n"/>
      <c r="CV762" s="148" t="n"/>
    </row>
    <row r="763">
      <c r="A763" s="162" t="n"/>
      <c r="B763" s="64" t="n"/>
      <c r="C763" s="129" t="n"/>
      <c r="D763" s="130" t="inlineStr"/>
      <c r="E763" s="150" t="inlineStr"/>
      <c r="F763" s="150" t="inlineStr"/>
      <c r="G763" s="150" t="n"/>
      <c r="H763" s="152" t="n"/>
      <c r="I763" s="152" t="n"/>
      <c r="J763" s="152" t="n"/>
      <c r="K763" s="152" t="n"/>
      <c r="L763" s="152" t="n"/>
      <c r="M763" s="152" t="n"/>
      <c r="N763" s="152" t="n"/>
      <c r="O763" s="152" t="n"/>
      <c r="P763" s="152" t="n"/>
      <c r="Q763" s="152" t="n"/>
      <c r="R763" s="152" t="n"/>
      <c r="S763" s="165" t="n"/>
      <c r="T763" s="152" t="n"/>
      <c r="U763" s="152" t="n"/>
      <c r="V763" s="152" t="n"/>
      <c r="W763" s="152" t="n"/>
      <c r="X763" s="152" t="n"/>
      <c r="Y763" s="152" t="n"/>
      <c r="Z763" s="152" t="n"/>
      <c r="AA763" s="152" t="n"/>
      <c r="AB763" s="152" t="n"/>
      <c r="AC763" s="152" t="n"/>
      <c r="AD763" s="152" t="n"/>
      <c r="AE763" s="152" t="n"/>
      <c r="AF763" s="152" t="n"/>
      <c r="AG763" s="152" t="n"/>
      <c r="AH763" s="152" t="n"/>
      <c r="AI763" s="152" t="n"/>
      <c r="AJ763" s="152" t="n"/>
      <c r="AK763" s="152" t="n"/>
      <c r="AL763" s="152" t="n"/>
      <c r="AM763" s="152" t="n"/>
      <c r="AN763" s="166" t="n"/>
      <c r="AO763" s="155" t="n"/>
      <c r="AP763" s="152" t="n"/>
      <c r="AQ763" s="152" t="n"/>
      <c r="AR763" s="152" t="n"/>
      <c r="AS763" s="152" t="n"/>
      <c r="AT763" s="152" t="n"/>
      <c r="AU763" s="155" t="n"/>
      <c r="AV763" s="152" t="n"/>
      <c r="AW763" s="152" t="n"/>
      <c r="AX763" s="152" t="n"/>
      <c r="AY763" s="152" t="n"/>
      <c r="AZ763" s="152" t="n"/>
      <c r="BA763" s="165" t="n"/>
      <c r="BB763" s="165" t="n"/>
      <c r="BC763" s="152" t="n"/>
      <c r="BD763" s="152" t="n"/>
      <c r="BE763" s="152" t="n"/>
      <c r="BF763" s="152" t="n"/>
      <c r="BG763" s="155" t="n"/>
      <c r="BH763" s="152" t="n"/>
      <c r="BI763" s="152" t="n"/>
      <c r="BJ763" s="152" t="n"/>
      <c r="BK763" s="152" t="n"/>
      <c r="BL763" s="152" t="n"/>
      <c r="BM763" s="152" t="n"/>
      <c r="BN763" s="152" t="n"/>
      <c r="BO763" s="152" t="n"/>
      <c r="BP763" s="155" t="n"/>
      <c r="BQ763" s="152" t="n"/>
      <c r="BR763" s="152" t="n"/>
      <c r="BS763" s="152" t="n"/>
      <c r="BT763" s="152" t="n"/>
      <c r="BU763" s="152" t="n"/>
      <c r="BV763" s="152" t="n"/>
      <c r="BW763" s="152" t="n"/>
      <c r="BX763" s="165" t="n"/>
      <c r="BY763" s="150" t="n"/>
      <c r="BZ763" s="150" t="n"/>
      <c r="CA763" s="150" t="n"/>
      <c r="CB763" s="174" t="n"/>
      <c r="CC763" s="156" t="n"/>
      <c r="CD763" s="156" t="n"/>
      <c r="CE763" s="167">
        <f>IFERROR(__xludf.DUMMYFUNCTION("""COMPUTED_VALUE"""),"")</f>
        <v/>
      </c>
      <c r="CF763" s="158">
        <f>IFERROR(__xludf.DUMMYFUNCTION("""COMPUTED_VALUE"""),"")</f>
        <v/>
      </c>
      <c r="CG763" s="148" t="n"/>
      <c r="CH763" s="148" t="n"/>
      <c r="CI763" s="148" t="n"/>
      <c r="CJ763" s="148" t="n"/>
      <c r="CK763" s="148" t="n"/>
      <c r="CL763" s="148" t="n"/>
      <c r="CM763" s="148" t="n"/>
      <c r="CN763" s="148" t="n"/>
      <c r="CO763" s="148" t="n"/>
      <c r="CP763" s="148" t="n"/>
      <c r="CQ763" s="148" t="n"/>
      <c r="CR763" s="148" t="n"/>
      <c r="CS763" s="148" t="n"/>
      <c r="CT763" s="148" t="n"/>
      <c r="CU763" s="148" t="n"/>
      <c r="CV763" s="148" t="n"/>
    </row>
    <row r="764">
      <c r="A764" s="162" t="n"/>
      <c r="B764" s="64" t="n"/>
      <c r="C764" s="129" t="n"/>
      <c r="D764" s="130" t="inlineStr"/>
      <c r="E764" s="150" t="inlineStr"/>
      <c r="F764" s="150" t="inlineStr"/>
      <c r="G764" s="150" t="n"/>
      <c r="H764" s="152" t="n"/>
      <c r="I764" s="152" t="n"/>
      <c r="J764" s="152" t="n"/>
      <c r="K764" s="152" t="n"/>
      <c r="L764" s="152" t="n"/>
      <c r="M764" s="152" t="n"/>
      <c r="N764" s="152" t="n"/>
      <c r="O764" s="152" t="n"/>
      <c r="P764" s="152" t="n"/>
      <c r="Q764" s="152" t="n"/>
      <c r="R764" s="152" t="n"/>
      <c r="S764" s="165" t="n"/>
      <c r="T764" s="152" t="n"/>
      <c r="U764" s="152" t="n"/>
      <c r="V764" s="152" t="n"/>
      <c r="W764" s="152" t="n"/>
      <c r="X764" s="152" t="n"/>
      <c r="Y764" s="152" t="n"/>
      <c r="Z764" s="152" t="n"/>
      <c r="AA764" s="152" t="n"/>
      <c r="AB764" s="152" t="n"/>
      <c r="AC764" s="152" t="n"/>
      <c r="AD764" s="152" t="n"/>
      <c r="AE764" s="152" t="n"/>
      <c r="AF764" s="152" t="n"/>
      <c r="AG764" s="152" t="n"/>
      <c r="AH764" s="152" t="n"/>
      <c r="AI764" s="152" t="n"/>
      <c r="AJ764" s="152" t="n"/>
      <c r="AK764" s="152" t="n"/>
      <c r="AL764" s="152" t="n"/>
      <c r="AM764" s="152" t="n"/>
      <c r="AN764" s="166" t="n"/>
      <c r="AO764" s="155" t="n"/>
      <c r="AP764" s="152" t="n"/>
      <c r="AQ764" s="152" t="n"/>
      <c r="AR764" s="152" t="n"/>
      <c r="AS764" s="152" t="n"/>
      <c r="AT764" s="152" t="n"/>
      <c r="AU764" s="155" t="n"/>
      <c r="AV764" s="152" t="n"/>
      <c r="AW764" s="152" t="n"/>
      <c r="AX764" s="152" t="n"/>
      <c r="AY764" s="152" t="n"/>
      <c r="AZ764" s="152" t="n"/>
      <c r="BA764" s="165" t="n"/>
      <c r="BB764" s="165" t="n"/>
      <c r="BC764" s="152" t="n"/>
      <c r="BD764" s="152" t="n"/>
      <c r="BE764" s="152" t="n"/>
      <c r="BF764" s="152" t="n"/>
      <c r="BG764" s="155" t="n"/>
      <c r="BH764" s="152" t="n"/>
      <c r="BI764" s="152" t="n"/>
      <c r="BJ764" s="152" t="n"/>
      <c r="BK764" s="152" t="n"/>
      <c r="BL764" s="152" t="n"/>
      <c r="BM764" s="152" t="n"/>
      <c r="BN764" s="152" t="n"/>
      <c r="BO764" s="152" t="n"/>
      <c r="BP764" s="155" t="n"/>
      <c r="BQ764" s="152" t="n"/>
      <c r="BR764" s="152" t="n"/>
      <c r="BS764" s="152" t="n"/>
      <c r="BT764" s="152" t="n"/>
      <c r="BU764" s="152" t="n"/>
      <c r="BV764" s="152" t="n"/>
      <c r="BW764" s="152" t="n"/>
      <c r="BX764" s="165" t="n"/>
      <c r="BY764" s="150" t="n"/>
      <c r="BZ764" s="150" t="n"/>
      <c r="CA764" s="150" t="n"/>
      <c r="CB764" s="174" t="n"/>
      <c r="CC764" s="156" t="n"/>
      <c r="CD764" s="156" t="n"/>
      <c r="CE764" s="167">
        <f>IFERROR(__xludf.DUMMYFUNCTION("""COMPUTED_VALUE"""),"")</f>
        <v/>
      </c>
      <c r="CF764" s="158">
        <f>IFERROR(__xludf.DUMMYFUNCTION("""COMPUTED_VALUE"""),"")</f>
        <v/>
      </c>
      <c r="CG764" s="148" t="n"/>
      <c r="CH764" s="148" t="n"/>
      <c r="CI764" s="148" t="n"/>
      <c r="CJ764" s="148" t="n"/>
      <c r="CK764" s="148" t="n"/>
      <c r="CL764" s="148" t="n"/>
      <c r="CM764" s="148" t="n"/>
      <c r="CN764" s="148" t="n"/>
      <c r="CO764" s="148" t="n"/>
      <c r="CP764" s="148" t="n"/>
      <c r="CQ764" s="148" t="n"/>
      <c r="CR764" s="148" t="n"/>
      <c r="CS764" s="148" t="n"/>
      <c r="CT764" s="148" t="n"/>
      <c r="CU764" s="148" t="n"/>
      <c r="CV764" s="148" t="n"/>
    </row>
    <row r="765">
      <c r="A765" s="162" t="n"/>
      <c r="B765" s="64" t="n"/>
      <c r="C765" s="129" t="n"/>
      <c r="D765" s="130" t="inlineStr"/>
      <c r="E765" s="150" t="inlineStr"/>
      <c r="F765" s="150" t="inlineStr"/>
      <c r="G765" s="150" t="n"/>
      <c r="H765" s="152" t="n"/>
      <c r="I765" s="152" t="n"/>
      <c r="J765" s="152" t="n"/>
      <c r="K765" s="152" t="n"/>
      <c r="L765" s="152" t="n"/>
      <c r="M765" s="152" t="n"/>
      <c r="N765" s="152" t="n"/>
      <c r="O765" s="152" t="n"/>
      <c r="P765" s="152" t="n"/>
      <c r="Q765" s="152" t="n"/>
      <c r="R765" s="152" t="n"/>
      <c r="S765" s="165" t="n"/>
      <c r="T765" s="152" t="n"/>
      <c r="U765" s="152" t="n"/>
      <c r="V765" s="152" t="n"/>
      <c r="W765" s="152" t="n"/>
      <c r="X765" s="152" t="n"/>
      <c r="Y765" s="152" t="n"/>
      <c r="Z765" s="152" t="n"/>
      <c r="AA765" s="152" t="n"/>
      <c r="AB765" s="152" t="n"/>
      <c r="AC765" s="152" t="n"/>
      <c r="AD765" s="152" t="n"/>
      <c r="AE765" s="152" t="n"/>
      <c r="AF765" s="152" t="n"/>
      <c r="AG765" s="152" t="n"/>
      <c r="AH765" s="152" t="n"/>
      <c r="AI765" s="152" t="n"/>
      <c r="AJ765" s="152" t="n"/>
      <c r="AK765" s="152" t="n"/>
      <c r="AL765" s="152" t="n"/>
      <c r="AM765" s="152" t="n"/>
      <c r="AN765" s="166" t="n"/>
      <c r="AO765" s="155" t="n"/>
      <c r="AP765" s="152" t="n"/>
      <c r="AQ765" s="152" t="n"/>
      <c r="AR765" s="152" t="n"/>
      <c r="AS765" s="152" t="n"/>
      <c r="AT765" s="152" t="n"/>
      <c r="AU765" s="155" t="n"/>
      <c r="AV765" s="152" t="n"/>
      <c r="AW765" s="152" t="n"/>
      <c r="AX765" s="152" t="n"/>
      <c r="AY765" s="152" t="n"/>
      <c r="AZ765" s="152" t="n"/>
      <c r="BA765" s="165" t="n"/>
      <c r="BB765" s="165" t="n"/>
      <c r="BC765" s="152" t="n"/>
      <c r="BD765" s="152" t="n"/>
      <c r="BE765" s="152" t="n"/>
      <c r="BF765" s="152" t="n"/>
      <c r="BG765" s="155" t="n"/>
      <c r="BH765" s="152" t="n"/>
      <c r="BI765" s="152" t="n"/>
      <c r="BJ765" s="152" t="n"/>
      <c r="BK765" s="152" t="n"/>
      <c r="BL765" s="152" t="n"/>
      <c r="BM765" s="152" t="n"/>
      <c r="BN765" s="152" t="n"/>
      <c r="BO765" s="152" t="n"/>
      <c r="BP765" s="155" t="n"/>
      <c r="BQ765" s="152" t="n"/>
      <c r="BR765" s="152" t="n"/>
      <c r="BS765" s="152" t="n"/>
      <c r="BT765" s="152" t="n"/>
      <c r="BU765" s="152" t="n"/>
      <c r="BV765" s="152" t="n"/>
      <c r="BW765" s="152" t="n"/>
      <c r="BX765" s="165" t="n"/>
      <c r="BY765" s="150" t="n"/>
      <c r="BZ765" s="150" t="n"/>
      <c r="CA765" s="150" t="n"/>
      <c r="CB765" s="174" t="n"/>
      <c r="CC765" s="156" t="n"/>
      <c r="CD765" s="156" t="n"/>
      <c r="CE765" s="167">
        <f>IFERROR(__xludf.DUMMYFUNCTION("""COMPUTED_VALUE"""),"")</f>
        <v/>
      </c>
      <c r="CF765" s="158">
        <f>IFERROR(__xludf.DUMMYFUNCTION("""COMPUTED_VALUE"""),"")</f>
        <v/>
      </c>
      <c r="CG765" s="148" t="n"/>
      <c r="CH765" s="148" t="n"/>
      <c r="CI765" s="148" t="n"/>
      <c r="CJ765" s="148" t="n"/>
      <c r="CK765" s="148" t="n"/>
      <c r="CL765" s="148" t="n"/>
      <c r="CM765" s="148" t="n"/>
      <c r="CN765" s="148" t="n"/>
      <c r="CO765" s="148" t="n"/>
      <c r="CP765" s="148" t="n"/>
      <c r="CQ765" s="148" t="n"/>
      <c r="CR765" s="148" t="n"/>
      <c r="CS765" s="148" t="n"/>
      <c r="CT765" s="148" t="n"/>
      <c r="CU765" s="148" t="n"/>
      <c r="CV765" s="148" t="n"/>
    </row>
    <row r="766">
      <c r="A766" s="162" t="n"/>
      <c r="B766" s="64" t="n"/>
      <c r="C766" s="129" t="n"/>
      <c r="D766" s="130" t="inlineStr"/>
      <c r="E766" s="150" t="inlineStr"/>
      <c r="F766" s="150" t="inlineStr"/>
      <c r="G766" s="150" t="n"/>
      <c r="H766" s="152" t="n"/>
      <c r="I766" s="152" t="n"/>
      <c r="J766" s="152" t="n"/>
      <c r="K766" s="152" t="n"/>
      <c r="L766" s="152" t="n"/>
      <c r="M766" s="152" t="n"/>
      <c r="N766" s="152" t="n"/>
      <c r="O766" s="152" t="n"/>
      <c r="P766" s="152" t="n"/>
      <c r="Q766" s="152" t="n"/>
      <c r="R766" s="152" t="n"/>
      <c r="S766" s="165" t="n"/>
      <c r="T766" s="152" t="n"/>
      <c r="U766" s="152" t="n"/>
      <c r="V766" s="152" t="n"/>
      <c r="W766" s="152" t="n"/>
      <c r="X766" s="152" t="n"/>
      <c r="Y766" s="152" t="n"/>
      <c r="Z766" s="152" t="n"/>
      <c r="AA766" s="152" t="n"/>
      <c r="AB766" s="152" t="n"/>
      <c r="AC766" s="152" t="n"/>
      <c r="AD766" s="152" t="n"/>
      <c r="AE766" s="152" t="n"/>
      <c r="AF766" s="152" t="n"/>
      <c r="AG766" s="152" t="n"/>
      <c r="AH766" s="152" t="n"/>
      <c r="AI766" s="152" t="n"/>
      <c r="AJ766" s="152" t="n"/>
      <c r="AK766" s="152" t="n"/>
      <c r="AL766" s="152" t="n"/>
      <c r="AM766" s="152" t="n"/>
      <c r="AN766" s="166" t="n"/>
      <c r="AO766" s="155" t="n"/>
      <c r="AP766" s="152" t="n"/>
      <c r="AQ766" s="152" t="n"/>
      <c r="AR766" s="152" t="n"/>
      <c r="AS766" s="152" t="n"/>
      <c r="AT766" s="152" t="n"/>
      <c r="AU766" s="155" t="n"/>
      <c r="AV766" s="152" t="n"/>
      <c r="AW766" s="152" t="n"/>
      <c r="AX766" s="152" t="n"/>
      <c r="AY766" s="152" t="n"/>
      <c r="AZ766" s="152" t="n"/>
      <c r="BA766" s="165" t="n"/>
      <c r="BB766" s="165" t="n"/>
      <c r="BC766" s="152" t="n"/>
      <c r="BD766" s="152" t="n"/>
      <c r="BE766" s="152" t="n"/>
      <c r="BF766" s="152" t="n"/>
      <c r="BG766" s="155" t="n"/>
      <c r="BH766" s="152" t="n"/>
      <c r="BI766" s="152" t="n"/>
      <c r="BJ766" s="152" t="n"/>
      <c r="BK766" s="152" t="n"/>
      <c r="BL766" s="152" t="n"/>
      <c r="BM766" s="152" t="n"/>
      <c r="BN766" s="152" t="n"/>
      <c r="BO766" s="152" t="n"/>
      <c r="BP766" s="155" t="n"/>
      <c r="BQ766" s="152" t="n"/>
      <c r="BR766" s="152" t="n"/>
      <c r="BS766" s="152" t="n"/>
      <c r="BT766" s="152" t="n"/>
      <c r="BU766" s="152" t="n"/>
      <c r="BV766" s="152" t="n"/>
      <c r="BW766" s="152" t="n"/>
      <c r="BX766" s="165" t="n"/>
      <c r="BY766" s="150" t="n"/>
      <c r="BZ766" s="150" t="n"/>
      <c r="CA766" s="150" t="n"/>
      <c r="CB766" s="174" t="n"/>
      <c r="CC766" s="156" t="n"/>
      <c r="CD766" s="156" t="n"/>
      <c r="CE766" s="167">
        <f>IFERROR(__xludf.DUMMYFUNCTION("""COMPUTED_VALUE"""),"")</f>
        <v/>
      </c>
      <c r="CF766" s="158">
        <f>IFERROR(__xludf.DUMMYFUNCTION("""COMPUTED_VALUE"""),"")</f>
        <v/>
      </c>
      <c r="CG766" s="148" t="n"/>
      <c r="CH766" s="148" t="n"/>
      <c r="CI766" s="148" t="n"/>
      <c r="CJ766" s="148" t="n"/>
      <c r="CK766" s="148" t="n"/>
      <c r="CL766" s="148" t="n"/>
      <c r="CM766" s="148" t="n"/>
      <c r="CN766" s="148" t="n"/>
      <c r="CO766" s="148" t="n"/>
      <c r="CP766" s="148" t="n"/>
      <c r="CQ766" s="148" t="n"/>
      <c r="CR766" s="148" t="n"/>
      <c r="CS766" s="148" t="n"/>
      <c r="CT766" s="148" t="n"/>
      <c r="CU766" s="148" t="n"/>
      <c r="CV766" s="148" t="n"/>
    </row>
    <row r="767">
      <c r="A767" s="162" t="n"/>
      <c r="B767" s="64" t="n"/>
      <c r="C767" s="129" t="n"/>
      <c r="D767" s="130" t="inlineStr"/>
      <c r="E767" s="150" t="inlineStr"/>
      <c r="F767" s="150" t="inlineStr"/>
      <c r="G767" s="150" t="n"/>
      <c r="H767" s="152" t="n"/>
      <c r="I767" s="152" t="n"/>
      <c r="J767" s="152" t="n"/>
      <c r="K767" s="152" t="n"/>
      <c r="L767" s="152" t="n"/>
      <c r="M767" s="152" t="n"/>
      <c r="N767" s="152" t="n"/>
      <c r="O767" s="152" t="n"/>
      <c r="P767" s="152" t="n"/>
      <c r="Q767" s="152" t="n"/>
      <c r="R767" s="152" t="n"/>
      <c r="S767" s="165" t="n"/>
      <c r="T767" s="152" t="n"/>
      <c r="U767" s="152" t="n"/>
      <c r="V767" s="152" t="n"/>
      <c r="W767" s="152" t="n"/>
      <c r="X767" s="152" t="n"/>
      <c r="Y767" s="152" t="n"/>
      <c r="Z767" s="152" t="n"/>
      <c r="AA767" s="152" t="n"/>
      <c r="AB767" s="152" t="n"/>
      <c r="AC767" s="152" t="n"/>
      <c r="AD767" s="152" t="n"/>
      <c r="AE767" s="152" t="n"/>
      <c r="AF767" s="152" t="n"/>
      <c r="AG767" s="152" t="n"/>
      <c r="AH767" s="152" t="n"/>
      <c r="AI767" s="152" t="n"/>
      <c r="AJ767" s="152" t="n"/>
      <c r="AK767" s="152" t="n"/>
      <c r="AL767" s="152" t="n"/>
      <c r="AM767" s="152" t="n"/>
      <c r="AN767" s="166" t="n"/>
      <c r="AO767" s="155" t="n"/>
      <c r="AP767" s="152" t="n"/>
      <c r="AQ767" s="152" t="n"/>
      <c r="AR767" s="152" t="n"/>
      <c r="AS767" s="152" t="n"/>
      <c r="AT767" s="152" t="n"/>
      <c r="AU767" s="155" t="n"/>
      <c r="AV767" s="152" t="n"/>
      <c r="AW767" s="152" t="n"/>
      <c r="AX767" s="152" t="n"/>
      <c r="AY767" s="152" t="n"/>
      <c r="AZ767" s="152" t="n"/>
      <c r="BA767" s="165" t="n"/>
      <c r="BB767" s="165" t="n"/>
      <c r="BC767" s="152" t="n"/>
      <c r="BD767" s="152" t="n"/>
      <c r="BE767" s="152" t="n"/>
      <c r="BF767" s="152" t="n"/>
      <c r="BG767" s="155" t="n"/>
      <c r="BH767" s="152" t="n"/>
      <c r="BI767" s="152" t="n"/>
      <c r="BJ767" s="152" t="n"/>
      <c r="BK767" s="152" t="n"/>
      <c r="BL767" s="152" t="n"/>
      <c r="BM767" s="152" t="n"/>
      <c r="BN767" s="152" t="n"/>
      <c r="BO767" s="152" t="n"/>
      <c r="BP767" s="155" t="n"/>
      <c r="BQ767" s="152" t="n"/>
      <c r="BR767" s="152" t="n"/>
      <c r="BS767" s="152" t="n"/>
      <c r="BT767" s="152" t="n"/>
      <c r="BU767" s="152" t="n"/>
      <c r="BV767" s="152" t="n"/>
      <c r="BW767" s="152" t="n"/>
      <c r="BX767" s="165" t="n"/>
      <c r="BY767" s="150" t="n"/>
      <c r="BZ767" s="150" t="n"/>
      <c r="CA767" s="150" t="n"/>
      <c r="CB767" s="174" t="n"/>
      <c r="CC767" s="156" t="n"/>
      <c r="CD767" s="156" t="n"/>
      <c r="CE767" s="167">
        <f>IFERROR(__xludf.DUMMYFUNCTION("""COMPUTED_VALUE"""),"")</f>
        <v/>
      </c>
      <c r="CF767" s="158">
        <f>IFERROR(__xludf.DUMMYFUNCTION("""COMPUTED_VALUE"""),"")</f>
        <v/>
      </c>
      <c r="CG767" s="148" t="n"/>
      <c r="CH767" s="148" t="n"/>
      <c r="CI767" s="148" t="n"/>
      <c r="CJ767" s="148" t="n"/>
      <c r="CK767" s="148" t="n"/>
      <c r="CL767" s="148" t="n"/>
      <c r="CM767" s="148" t="n"/>
      <c r="CN767" s="148" t="n"/>
      <c r="CO767" s="148" t="n"/>
      <c r="CP767" s="148" t="n"/>
      <c r="CQ767" s="148" t="n"/>
      <c r="CR767" s="148" t="n"/>
      <c r="CS767" s="148" t="n"/>
      <c r="CT767" s="148" t="n"/>
      <c r="CU767" s="148" t="n"/>
      <c r="CV767" s="148" t="n"/>
    </row>
    <row r="768">
      <c r="A768" s="162" t="n"/>
      <c r="B768" s="64" t="n"/>
      <c r="C768" s="129" t="n"/>
      <c r="D768" s="130" t="inlineStr"/>
      <c r="E768" s="150" t="inlineStr"/>
      <c r="F768" s="150" t="inlineStr"/>
      <c r="G768" s="150" t="n"/>
      <c r="H768" s="152" t="n"/>
      <c r="I768" s="152" t="n"/>
      <c r="J768" s="152" t="n"/>
      <c r="K768" s="152" t="n"/>
      <c r="L768" s="152" t="n"/>
      <c r="M768" s="152" t="n"/>
      <c r="N768" s="152" t="n"/>
      <c r="O768" s="152" t="n"/>
      <c r="P768" s="152" t="n"/>
      <c r="Q768" s="152" t="n"/>
      <c r="R768" s="152" t="n"/>
      <c r="S768" s="165" t="n"/>
      <c r="T768" s="152" t="n"/>
      <c r="U768" s="152" t="n"/>
      <c r="V768" s="152" t="n"/>
      <c r="W768" s="152" t="n"/>
      <c r="X768" s="152" t="n"/>
      <c r="Y768" s="152" t="n"/>
      <c r="Z768" s="152" t="n"/>
      <c r="AA768" s="152" t="n"/>
      <c r="AB768" s="152" t="n"/>
      <c r="AC768" s="152" t="n"/>
      <c r="AD768" s="152" t="n"/>
      <c r="AE768" s="152" t="n"/>
      <c r="AF768" s="152" t="n"/>
      <c r="AG768" s="152" t="n"/>
      <c r="AH768" s="152" t="n"/>
      <c r="AI768" s="152" t="n"/>
      <c r="AJ768" s="152" t="n"/>
      <c r="AK768" s="152" t="n"/>
      <c r="AL768" s="152" t="n"/>
      <c r="AM768" s="152" t="n"/>
      <c r="AN768" s="166" t="n"/>
      <c r="AO768" s="155" t="n"/>
      <c r="AP768" s="152" t="n"/>
      <c r="AQ768" s="152" t="n"/>
      <c r="AR768" s="152" t="n"/>
      <c r="AS768" s="152" t="n"/>
      <c r="AT768" s="152" t="n"/>
      <c r="AU768" s="155" t="n"/>
      <c r="AV768" s="152" t="n"/>
      <c r="AW768" s="152" t="n"/>
      <c r="AX768" s="152" t="n"/>
      <c r="AY768" s="152" t="n"/>
      <c r="AZ768" s="152" t="n"/>
      <c r="BA768" s="165" t="n"/>
      <c r="BB768" s="165" t="n"/>
      <c r="BC768" s="152" t="n"/>
      <c r="BD768" s="152" t="n"/>
      <c r="BE768" s="152" t="n"/>
      <c r="BF768" s="152" t="n"/>
      <c r="BG768" s="155" t="n"/>
      <c r="BH768" s="152" t="n"/>
      <c r="BI768" s="152" t="n"/>
      <c r="BJ768" s="152" t="n"/>
      <c r="BK768" s="152" t="n"/>
      <c r="BL768" s="152" t="n"/>
      <c r="BM768" s="152" t="n"/>
      <c r="BN768" s="152" t="n"/>
      <c r="BO768" s="152" t="n"/>
      <c r="BP768" s="155" t="n"/>
      <c r="BQ768" s="152" t="n"/>
      <c r="BR768" s="152" t="n"/>
      <c r="BS768" s="152" t="n"/>
      <c r="BT768" s="152" t="n"/>
      <c r="BU768" s="152" t="n"/>
      <c r="BV768" s="152" t="n"/>
      <c r="BW768" s="152" t="n"/>
      <c r="BX768" s="165" t="n"/>
      <c r="BY768" s="150" t="n"/>
      <c r="BZ768" s="150" t="n"/>
      <c r="CA768" s="150" t="n"/>
      <c r="CB768" s="174" t="n"/>
      <c r="CC768" s="156" t="n"/>
      <c r="CD768" s="156" t="n"/>
      <c r="CE768" s="167">
        <f>IFERROR(__xludf.DUMMYFUNCTION("""COMPUTED_VALUE"""),"")</f>
        <v/>
      </c>
      <c r="CF768" s="158">
        <f>IFERROR(__xludf.DUMMYFUNCTION("""COMPUTED_VALUE"""),"")</f>
        <v/>
      </c>
      <c r="CG768" s="148" t="n"/>
      <c r="CH768" s="148" t="n"/>
      <c r="CI768" s="148" t="n"/>
      <c r="CJ768" s="148" t="n"/>
      <c r="CK768" s="148" t="n"/>
      <c r="CL768" s="148" t="n"/>
      <c r="CM768" s="148" t="n"/>
      <c r="CN768" s="148" t="n"/>
      <c r="CO768" s="148" t="n"/>
      <c r="CP768" s="148" t="n"/>
      <c r="CQ768" s="148" t="n"/>
      <c r="CR768" s="148" t="n"/>
      <c r="CS768" s="148" t="n"/>
      <c r="CT768" s="148" t="n"/>
      <c r="CU768" s="148" t="n"/>
      <c r="CV768" s="148" t="n"/>
    </row>
    <row r="769">
      <c r="A769" s="162" t="n"/>
      <c r="B769" s="64" t="n"/>
      <c r="C769" s="129" t="n"/>
      <c r="D769" s="130" t="inlineStr"/>
      <c r="E769" s="150" t="inlineStr"/>
      <c r="F769" s="150" t="inlineStr"/>
      <c r="G769" s="150" t="n"/>
      <c r="H769" s="152" t="n"/>
      <c r="I769" s="152" t="n"/>
      <c r="J769" s="152" t="n"/>
      <c r="K769" s="152" t="n"/>
      <c r="L769" s="152" t="n"/>
      <c r="M769" s="152" t="n"/>
      <c r="N769" s="152" t="n"/>
      <c r="O769" s="152" t="n"/>
      <c r="P769" s="152" t="n"/>
      <c r="Q769" s="152" t="n"/>
      <c r="R769" s="152" t="n"/>
      <c r="S769" s="165" t="n"/>
      <c r="T769" s="152" t="n"/>
      <c r="U769" s="152" t="n"/>
      <c r="V769" s="152" t="n"/>
      <c r="W769" s="152" t="n"/>
      <c r="X769" s="152" t="n"/>
      <c r="Y769" s="152" t="n"/>
      <c r="Z769" s="152" t="n"/>
      <c r="AA769" s="152" t="n"/>
      <c r="AB769" s="152" t="n"/>
      <c r="AC769" s="152" t="n"/>
      <c r="AD769" s="152" t="n"/>
      <c r="AE769" s="152" t="n"/>
      <c r="AF769" s="152" t="n"/>
      <c r="AG769" s="152" t="n"/>
      <c r="AH769" s="152" t="n"/>
      <c r="AI769" s="152" t="n"/>
      <c r="AJ769" s="152" t="n"/>
      <c r="AK769" s="152" t="n"/>
      <c r="AL769" s="152" t="n"/>
      <c r="AM769" s="152" t="n"/>
      <c r="AN769" s="166" t="n"/>
      <c r="AO769" s="155" t="n"/>
      <c r="AP769" s="152" t="n"/>
      <c r="AQ769" s="152" t="n"/>
      <c r="AR769" s="152" t="n"/>
      <c r="AS769" s="152" t="n"/>
      <c r="AT769" s="152" t="n"/>
      <c r="AU769" s="155" t="n"/>
      <c r="AV769" s="152" t="n"/>
      <c r="AW769" s="152" t="n"/>
      <c r="AX769" s="152" t="n"/>
      <c r="AY769" s="152" t="n"/>
      <c r="AZ769" s="152" t="n"/>
      <c r="BA769" s="165" t="n"/>
      <c r="BB769" s="165" t="n"/>
      <c r="BC769" s="152" t="n"/>
      <c r="BD769" s="152" t="n"/>
      <c r="BE769" s="152" t="n"/>
      <c r="BF769" s="152" t="n"/>
      <c r="BG769" s="155" t="n"/>
      <c r="BH769" s="152" t="n"/>
      <c r="BI769" s="152" t="n"/>
      <c r="BJ769" s="152" t="n"/>
      <c r="BK769" s="152" t="n"/>
      <c r="BL769" s="152" t="n"/>
      <c r="BM769" s="152" t="n"/>
      <c r="BN769" s="152" t="n"/>
      <c r="BO769" s="152" t="n"/>
      <c r="BP769" s="155" t="n"/>
      <c r="BQ769" s="152" t="n"/>
      <c r="BR769" s="152" t="n"/>
      <c r="BS769" s="152" t="n"/>
      <c r="BT769" s="152" t="n"/>
      <c r="BU769" s="152" t="n"/>
      <c r="BV769" s="152" t="n"/>
      <c r="BW769" s="152" t="n"/>
      <c r="BX769" s="165" t="n"/>
      <c r="BY769" s="150" t="n"/>
      <c r="BZ769" s="150" t="n"/>
      <c r="CA769" s="150" t="n"/>
      <c r="CB769" s="174" t="n"/>
      <c r="CC769" s="156" t="n"/>
      <c r="CD769" s="156" t="n"/>
      <c r="CE769" s="167">
        <f>IFERROR(__xludf.DUMMYFUNCTION("""COMPUTED_VALUE"""),"")</f>
        <v/>
      </c>
      <c r="CF769" s="158">
        <f>IFERROR(__xludf.DUMMYFUNCTION("""COMPUTED_VALUE"""),"")</f>
        <v/>
      </c>
      <c r="CG769" s="148" t="n"/>
      <c r="CH769" s="148" t="n"/>
      <c r="CI769" s="148" t="n"/>
      <c r="CJ769" s="148" t="n"/>
      <c r="CK769" s="148" t="n"/>
      <c r="CL769" s="148" t="n"/>
      <c r="CM769" s="148" t="n"/>
      <c r="CN769" s="148" t="n"/>
      <c r="CO769" s="148" t="n"/>
      <c r="CP769" s="148" t="n"/>
      <c r="CQ769" s="148" t="n"/>
      <c r="CR769" s="148" t="n"/>
      <c r="CS769" s="148" t="n"/>
      <c r="CT769" s="148" t="n"/>
      <c r="CU769" s="148" t="n"/>
      <c r="CV769" s="148" t="n"/>
    </row>
    <row r="770">
      <c r="A770" s="162" t="n"/>
      <c r="B770" s="64" t="n"/>
      <c r="C770" s="129" t="n"/>
      <c r="D770" s="130" t="inlineStr"/>
      <c r="E770" s="150" t="inlineStr"/>
      <c r="F770" s="150" t="inlineStr"/>
      <c r="G770" s="150" t="n"/>
      <c r="H770" s="152" t="n"/>
      <c r="I770" s="152" t="n"/>
      <c r="J770" s="152" t="n"/>
      <c r="K770" s="152" t="n"/>
      <c r="L770" s="152" t="n"/>
      <c r="M770" s="152" t="n"/>
      <c r="N770" s="152" t="n"/>
      <c r="O770" s="152" t="n"/>
      <c r="P770" s="152" t="n"/>
      <c r="Q770" s="152" t="n"/>
      <c r="R770" s="152" t="n"/>
      <c r="S770" s="165" t="n"/>
      <c r="T770" s="152" t="n"/>
      <c r="U770" s="152" t="n"/>
      <c r="V770" s="152" t="n"/>
      <c r="W770" s="152" t="n"/>
      <c r="X770" s="152" t="n"/>
      <c r="Y770" s="152" t="n"/>
      <c r="Z770" s="152" t="n"/>
      <c r="AA770" s="152" t="n"/>
      <c r="AB770" s="152" t="n"/>
      <c r="AC770" s="152" t="n"/>
      <c r="AD770" s="152" t="n"/>
      <c r="AE770" s="152" t="n"/>
      <c r="AF770" s="152" t="n"/>
      <c r="AG770" s="152" t="n"/>
      <c r="AH770" s="152" t="n"/>
      <c r="AI770" s="152" t="n"/>
      <c r="AJ770" s="152" t="n"/>
      <c r="AK770" s="152" t="n"/>
      <c r="AL770" s="152" t="n"/>
      <c r="AM770" s="152" t="n"/>
      <c r="AN770" s="166" t="n"/>
      <c r="AO770" s="155" t="n"/>
      <c r="AP770" s="152" t="n"/>
      <c r="AQ770" s="152" t="n"/>
      <c r="AR770" s="152" t="n"/>
      <c r="AS770" s="152" t="n"/>
      <c r="AT770" s="152" t="n"/>
      <c r="AU770" s="155" t="n"/>
      <c r="AV770" s="152" t="n"/>
      <c r="AW770" s="152" t="n"/>
      <c r="AX770" s="152" t="n"/>
      <c r="AY770" s="152" t="n"/>
      <c r="AZ770" s="152" t="n"/>
      <c r="BA770" s="165" t="n"/>
      <c r="BB770" s="165" t="n"/>
      <c r="BC770" s="152" t="n"/>
      <c r="BD770" s="152" t="n"/>
      <c r="BE770" s="152" t="n"/>
      <c r="BF770" s="152" t="n"/>
      <c r="BG770" s="155" t="n"/>
      <c r="BH770" s="152" t="n"/>
      <c r="BI770" s="152" t="n"/>
      <c r="BJ770" s="152" t="n"/>
      <c r="BK770" s="152" t="n"/>
      <c r="BL770" s="152" t="n"/>
      <c r="BM770" s="152" t="n"/>
      <c r="BN770" s="152" t="n"/>
      <c r="BO770" s="152" t="n"/>
      <c r="BP770" s="155" t="n"/>
      <c r="BQ770" s="152" t="n"/>
      <c r="BR770" s="152" t="n"/>
      <c r="BS770" s="152" t="n"/>
      <c r="BT770" s="152" t="n"/>
      <c r="BU770" s="152" t="n"/>
      <c r="BV770" s="152" t="n"/>
      <c r="BW770" s="152" t="n"/>
      <c r="BX770" s="165" t="n"/>
      <c r="BY770" s="150" t="n"/>
      <c r="BZ770" s="150" t="n"/>
      <c r="CA770" s="150" t="n"/>
      <c r="CB770" s="174" t="n"/>
      <c r="CC770" s="156" t="n"/>
      <c r="CD770" s="156" t="n"/>
      <c r="CE770" s="167">
        <f>IFERROR(__xludf.DUMMYFUNCTION("""COMPUTED_VALUE"""),"")</f>
        <v/>
      </c>
      <c r="CF770" s="158">
        <f>IFERROR(__xludf.DUMMYFUNCTION("""COMPUTED_VALUE"""),"")</f>
        <v/>
      </c>
      <c r="CG770" s="148" t="n"/>
      <c r="CH770" s="148" t="n"/>
      <c r="CI770" s="148" t="n"/>
      <c r="CJ770" s="148" t="n"/>
      <c r="CK770" s="148" t="n"/>
      <c r="CL770" s="148" t="n"/>
      <c r="CM770" s="148" t="n"/>
      <c r="CN770" s="148" t="n"/>
      <c r="CO770" s="148" t="n"/>
      <c r="CP770" s="148" t="n"/>
      <c r="CQ770" s="148" t="n"/>
      <c r="CR770" s="148" t="n"/>
      <c r="CS770" s="148" t="n"/>
      <c r="CT770" s="148" t="n"/>
      <c r="CU770" s="148" t="n"/>
      <c r="CV770" s="148" t="n"/>
    </row>
    <row r="771">
      <c r="A771" s="162" t="n"/>
      <c r="B771" s="64" t="n"/>
      <c r="C771" s="129" t="n"/>
      <c r="D771" s="130" t="inlineStr"/>
      <c r="E771" s="150" t="inlineStr"/>
      <c r="F771" s="150" t="inlineStr"/>
      <c r="G771" s="150" t="n"/>
      <c r="H771" s="152" t="n"/>
      <c r="I771" s="152" t="n"/>
      <c r="J771" s="152" t="n"/>
      <c r="K771" s="152" t="n"/>
      <c r="L771" s="152" t="n"/>
      <c r="M771" s="152" t="n"/>
      <c r="N771" s="152" t="n"/>
      <c r="O771" s="152" t="n"/>
      <c r="P771" s="152" t="n"/>
      <c r="Q771" s="152" t="n"/>
      <c r="R771" s="152" t="n"/>
      <c r="S771" s="165" t="n"/>
      <c r="T771" s="152" t="n"/>
      <c r="U771" s="152" t="n"/>
      <c r="V771" s="152" t="n"/>
      <c r="W771" s="152" t="n"/>
      <c r="X771" s="152" t="n"/>
      <c r="Y771" s="152" t="n"/>
      <c r="Z771" s="152" t="n"/>
      <c r="AA771" s="152" t="n"/>
      <c r="AB771" s="152" t="n"/>
      <c r="AC771" s="152" t="n"/>
      <c r="AD771" s="152" t="n"/>
      <c r="AE771" s="152" t="n"/>
      <c r="AF771" s="152" t="n"/>
      <c r="AG771" s="152" t="n"/>
      <c r="AH771" s="152" t="n"/>
      <c r="AI771" s="152" t="n"/>
      <c r="AJ771" s="152" t="n"/>
      <c r="AK771" s="152" t="n"/>
      <c r="AL771" s="152" t="n"/>
      <c r="AM771" s="152" t="n"/>
      <c r="AN771" s="166" t="n"/>
      <c r="AO771" s="155" t="n"/>
      <c r="AP771" s="152" t="n"/>
      <c r="AQ771" s="152" t="n"/>
      <c r="AR771" s="152" t="n"/>
      <c r="AS771" s="152" t="n"/>
      <c r="AT771" s="152" t="n"/>
      <c r="AU771" s="155" t="n"/>
      <c r="AV771" s="152" t="n"/>
      <c r="AW771" s="152" t="n"/>
      <c r="AX771" s="152" t="n"/>
      <c r="AY771" s="152" t="n"/>
      <c r="AZ771" s="152" t="n"/>
      <c r="BA771" s="165" t="n"/>
      <c r="BB771" s="165" t="n"/>
      <c r="BC771" s="152" t="n"/>
      <c r="BD771" s="152" t="n"/>
      <c r="BE771" s="152" t="n"/>
      <c r="BF771" s="152" t="n"/>
      <c r="BG771" s="155" t="n"/>
      <c r="BH771" s="152" t="n"/>
      <c r="BI771" s="152" t="n"/>
      <c r="BJ771" s="152" t="n"/>
      <c r="BK771" s="152" t="n"/>
      <c r="BL771" s="152" t="n"/>
      <c r="BM771" s="152" t="n"/>
      <c r="BN771" s="152" t="n"/>
      <c r="BO771" s="152" t="n"/>
      <c r="BP771" s="155" t="n"/>
      <c r="BQ771" s="152" t="n"/>
      <c r="BR771" s="152" t="n"/>
      <c r="BS771" s="152" t="n"/>
      <c r="BT771" s="152" t="n"/>
      <c r="BU771" s="152" t="n"/>
      <c r="BV771" s="152" t="n"/>
      <c r="BW771" s="152" t="n"/>
      <c r="BX771" s="165" t="n"/>
      <c r="BY771" s="150" t="n"/>
      <c r="BZ771" s="150" t="n"/>
      <c r="CA771" s="150" t="n"/>
      <c r="CB771" s="174" t="n"/>
      <c r="CC771" s="156" t="n"/>
      <c r="CD771" s="156" t="n"/>
      <c r="CE771" s="167">
        <f>IFERROR(__xludf.DUMMYFUNCTION("""COMPUTED_VALUE"""),"")</f>
        <v/>
      </c>
      <c r="CF771" s="158">
        <f>IFERROR(__xludf.DUMMYFUNCTION("""COMPUTED_VALUE"""),"")</f>
        <v/>
      </c>
      <c r="CG771" s="148" t="n"/>
      <c r="CH771" s="148" t="n"/>
      <c r="CI771" s="148" t="n"/>
      <c r="CJ771" s="148" t="n"/>
      <c r="CK771" s="148" t="n"/>
      <c r="CL771" s="148" t="n"/>
      <c r="CM771" s="148" t="n"/>
      <c r="CN771" s="148" t="n"/>
      <c r="CO771" s="148" t="n"/>
      <c r="CP771" s="148" t="n"/>
      <c r="CQ771" s="148" t="n"/>
      <c r="CR771" s="148" t="n"/>
      <c r="CS771" s="148" t="n"/>
      <c r="CT771" s="148" t="n"/>
      <c r="CU771" s="148" t="n"/>
      <c r="CV771" s="148" t="n"/>
    </row>
    <row r="772">
      <c r="A772" s="162" t="n"/>
      <c r="B772" s="64" t="n"/>
      <c r="C772" s="129" t="n"/>
      <c r="D772" s="130" t="inlineStr"/>
      <c r="E772" s="150" t="inlineStr"/>
      <c r="F772" s="150" t="inlineStr"/>
      <c r="G772" s="150" t="n"/>
      <c r="H772" s="152" t="n"/>
      <c r="I772" s="152" t="n"/>
      <c r="J772" s="152" t="n"/>
      <c r="K772" s="152" t="n"/>
      <c r="L772" s="152" t="n"/>
      <c r="M772" s="152" t="n"/>
      <c r="N772" s="152" t="n"/>
      <c r="O772" s="152" t="n"/>
      <c r="P772" s="152" t="n"/>
      <c r="Q772" s="152" t="n"/>
      <c r="R772" s="152" t="n"/>
      <c r="S772" s="165" t="n"/>
      <c r="T772" s="152" t="n"/>
      <c r="U772" s="152" t="n"/>
      <c r="V772" s="152" t="n"/>
      <c r="W772" s="152" t="n"/>
      <c r="X772" s="152" t="n"/>
      <c r="Y772" s="152" t="n"/>
      <c r="Z772" s="152" t="n"/>
      <c r="AA772" s="152" t="n"/>
      <c r="AB772" s="152" t="n"/>
      <c r="AC772" s="152" t="n"/>
      <c r="AD772" s="152" t="n"/>
      <c r="AE772" s="152" t="n"/>
      <c r="AF772" s="152" t="n"/>
      <c r="AG772" s="152" t="n"/>
      <c r="AH772" s="152" t="n"/>
      <c r="AI772" s="152" t="n"/>
      <c r="AJ772" s="152" t="n"/>
      <c r="AK772" s="152" t="n"/>
      <c r="AL772" s="152" t="n"/>
      <c r="AM772" s="152" t="n"/>
      <c r="AN772" s="166" t="n"/>
      <c r="AO772" s="155" t="n"/>
      <c r="AP772" s="152" t="n"/>
      <c r="AQ772" s="152" t="n"/>
      <c r="AR772" s="152" t="n"/>
      <c r="AS772" s="152" t="n"/>
      <c r="AT772" s="152" t="n"/>
      <c r="AU772" s="155" t="n"/>
      <c r="AV772" s="152" t="n"/>
      <c r="AW772" s="152" t="n"/>
      <c r="AX772" s="152" t="n"/>
      <c r="AY772" s="152" t="n"/>
      <c r="AZ772" s="152" t="n"/>
      <c r="BA772" s="165" t="n"/>
      <c r="BB772" s="165" t="n"/>
      <c r="BC772" s="152" t="n"/>
      <c r="BD772" s="152" t="n"/>
      <c r="BE772" s="152" t="n"/>
      <c r="BF772" s="152" t="n"/>
      <c r="BG772" s="155" t="n"/>
      <c r="BH772" s="152" t="n"/>
      <c r="BI772" s="152" t="n"/>
      <c r="BJ772" s="152" t="n"/>
      <c r="BK772" s="152" t="n"/>
      <c r="BL772" s="152" t="n"/>
      <c r="BM772" s="152" t="n"/>
      <c r="BN772" s="152" t="n"/>
      <c r="BO772" s="152" t="n"/>
      <c r="BP772" s="155" t="n"/>
      <c r="BQ772" s="152" t="n"/>
      <c r="BR772" s="152" t="n"/>
      <c r="BS772" s="152" t="n"/>
      <c r="BT772" s="152" t="n"/>
      <c r="BU772" s="152" t="n"/>
      <c r="BV772" s="152" t="n"/>
      <c r="BW772" s="152" t="n"/>
      <c r="BX772" s="165" t="n"/>
      <c r="BY772" s="150" t="n"/>
      <c r="BZ772" s="150" t="n"/>
      <c r="CA772" s="150" t="n"/>
      <c r="CB772" s="174" t="n"/>
      <c r="CC772" s="156" t="n"/>
      <c r="CD772" s="156" t="n"/>
      <c r="CE772" s="167">
        <f>IFERROR(__xludf.DUMMYFUNCTION("""COMPUTED_VALUE"""),"")</f>
        <v/>
      </c>
      <c r="CF772" s="158">
        <f>IFERROR(__xludf.DUMMYFUNCTION("""COMPUTED_VALUE"""),"")</f>
        <v/>
      </c>
      <c r="CG772" s="148" t="n"/>
      <c r="CH772" s="148" t="n"/>
      <c r="CI772" s="148" t="n"/>
      <c r="CJ772" s="148" t="n"/>
      <c r="CK772" s="148" t="n"/>
      <c r="CL772" s="148" t="n"/>
      <c r="CM772" s="148" t="n"/>
      <c r="CN772" s="148" t="n"/>
      <c r="CO772" s="148" t="n"/>
      <c r="CP772" s="148" t="n"/>
      <c r="CQ772" s="148" t="n"/>
      <c r="CR772" s="148" t="n"/>
      <c r="CS772" s="148" t="n"/>
      <c r="CT772" s="148" t="n"/>
      <c r="CU772" s="148" t="n"/>
      <c r="CV772" s="148" t="n"/>
    </row>
    <row r="773">
      <c r="A773" s="162" t="n"/>
      <c r="B773" s="64" t="n"/>
      <c r="C773" s="129" t="n"/>
      <c r="D773" s="130" t="inlineStr"/>
      <c r="E773" s="150" t="inlineStr"/>
      <c r="F773" s="150" t="inlineStr"/>
      <c r="G773" s="150" t="n"/>
      <c r="H773" s="152" t="n"/>
      <c r="I773" s="152" t="n"/>
      <c r="J773" s="152" t="n"/>
      <c r="K773" s="152" t="n"/>
      <c r="L773" s="152" t="n"/>
      <c r="M773" s="152" t="n"/>
      <c r="N773" s="152" t="n"/>
      <c r="O773" s="152" t="n"/>
      <c r="P773" s="152" t="n"/>
      <c r="Q773" s="152" t="n"/>
      <c r="R773" s="152" t="n"/>
      <c r="S773" s="165" t="n"/>
      <c r="T773" s="152" t="n"/>
      <c r="U773" s="152" t="n"/>
      <c r="V773" s="152" t="n"/>
      <c r="W773" s="152" t="n"/>
      <c r="X773" s="152" t="n"/>
      <c r="Y773" s="152" t="n"/>
      <c r="Z773" s="152" t="n"/>
      <c r="AA773" s="152" t="n"/>
      <c r="AB773" s="152" t="n"/>
      <c r="AC773" s="152" t="n"/>
      <c r="AD773" s="152" t="n"/>
      <c r="AE773" s="152" t="n"/>
      <c r="AF773" s="152" t="n"/>
      <c r="AG773" s="152" t="n"/>
      <c r="AH773" s="152" t="n"/>
      <c r="AI773" s="152" t="n"/>
      <c r="AJ773" s="152" t="n"/>
      <c r="AK773" s="152" t="n"/>
      <c r="AL773" s="152" t="n"/>
      <c r="AM773" s="152" t="n"/>
      <c r="AN773" s="166" t="n"/>
      <c r="AO773" s="155" t="n"/>
      <c r="AP773" s="152" t="n"/>
      <c r="AQ773" s="152" t="n"/>
      <c r="AR773" s="152" t="n"/>
      <c r="AS773" s="152" t="n"/>
      <c r="AT773" s="152" t="n"/>
      <c r="AU773" s="155" t="n"/>
      <c r="AV773" s="152" t="n"/>
      <c r="AW773" s="152" t="n"/>
      <c r="AX773" s="152" t="n"/>
      <c r="AY773" s="152" t="n"/>
      <c r="AZ773" s="152" t="n"/>
      <c r="BA773" s="165" t="n"/>
      <c r="BB773" s="165" t="n"/>
      <c r="BC773" s="152" t="n"/>
      <c r="BD773" s="152" t="n"/>
      <c r="BE773" s="152" t="n"/>
      <c r="BF773" s="152" t="n"/>
      <c r="BG773" s="155" t="n"/>
      <c r="BH773" s="152" t="n"/>
      <c r="BI773" s="152" t="n"/>
      <c r="BJ773" s="152" t="n"/>
      <c r="BK773" s="152" t="n"/>
      <c r="BL773" s="152" t="n"/>
      <c r="BM773" s="152" t="n"/>
      <c r="BN773" s="152" t="n"/>
      <c r="BO773" s="152" t="n"/>
      <c r="BP773" s="155" t="n"/>
      <c r="BQ773" s="152" t="n"/>
      <c r="BR773" s="152" t="n"/>
      <c r="BS773" s="152" t="n"/>
      <c r="BT773" s="152" t="n"/>
      <c r="BU773" s="152" t="n"/>
      <c r="BV773" s="152" t="n"/>
      <c r="BW773" s="152" t="n"/>
      <c r="BX773" s="165" t="n"/>
      <c r="BY773" s="150" t="n"/>
      <c r="BZ773" s="150" t="n"/>
      <c r="CA773" s="150" t="n"/>
      <c r="CB773" s="174" t="n"/>
      <c r="CC773" s="156" t="n"/>
      <c r="CD773" s="156" t="n"/>
      <c r="CE773" s="167">
        <f>IFERROR(__xludf.DUMMYFUNCTION("""COMPUTED_VALUE"""),"")</f>
        <v/>
      </c>
      <c r="CF773" s="158">
        <f>IFERROR(__xludf.DUMMYFUNCTION("""COMPUTED_VALUE"""),"")</f>
        <v/>
      </c>
      <c r="CG773" s="148" t="n"/>
      <c r="CH773" s="148" t="n"/>
      <c r="CI773" s="148" t="n"/>
      <c r="CJ773" s="148" t="n"/>
      <c r="CK773" s="148" t="n"/>
      <c r="CL773" s="148" t="n"/>
      <c r="CM773" s="148" t="n"/>
      <c r="CN773" s="148" t="n"/>
      <c r="CO773" s="148" t="n"/>
      <c r="CP773" s="148" t="n"/>
      <c r="CQ773" s="148" t="n"/>
      <c r="CR773" s="148" t="n"/>
      <c r="CS773" s="148" t="n"/>
      <c r="CT773" s="148" t="n"/>
      <c r="CU773" s="148" t="n"/>
      <c r="CV773" s="148" t="n"/>
    </row>
    <row r="774">
      <c r="A774" s="162" t="n"/>
      <c r="B774" s="64" t="n"/>
      <c r="C774" s="129" t="n"/>
      <c r="D774" s="130" t="inlineStr"/>
      <c r="E774" s="150" t="inlineStr"/>
      <c r="F774" s="150" t="inlineStr"/>
      <c r="G774" s="150" t="n"/>
      <c r="H774" s="152" t="n"/>
      <c r="I774" s="152" t="n"/>
      <c r="J774" s="152" t="n"/>
      <c r="K774" s="152" t="n"/>
      <c r="L774" s="152" t="n"/>
      <c r="M774" s="152" t="n"/>
      <c r="N774" s="152" t="n"/>
      <c r="O774" s="152" t="n"/>
      <c r="P774" s="152" t="n"/>
      <c r="Q774" s="152" t="n"/>
      <c r="R774" s="152" t="n"/>
      <c r="S774" s="165" t="n"/>
      <c r="T774" s="152" t="n"/>
      <c r="U774" s="152" t="n"/>
      <c r="V774" s="152" t="n"/>
      <c r="W774" s="152" t="n"/>
      <c r="X774" s="152" t="n"/>
      <c r="Y774" s="152" t="n"/>
      <c r="Z774" s="152" t="n"/>
      <c r="AA774" s="152" t="n"/>
      <c r="AB774" s="152" t="n"/>
      <c r="AC774" s="152" t="n"/>
      <c r="AD774" s="152" t="n"/>
      <c r="AE774" s="152" t="n"/>
      <c r="AF774" s="152" t="n"/>
      <c r="AG774" s="152" t="n"/>
      <c r="AH774" s="152" t="n"/>
      <c r="AI774" s="152" t="n"/>
      <c r="AJ774" s="152" t="n"/>
      <c r="AK774" s="152" t="n"/>
      <c r="AL774" s="152" t="n"/>
      <c r="AM774" s="152" t="n"/>
      <c r="AN774" s="166" t="n"/>
      <c r="AO774" s="155" t="n"/>
      <c r="AP774" s="152" t="n"/>
      <c r="AQ774" s="152" t="n"/>
      <c r="AR774" s="152" t="n"/>
      <c r="AS774" s="152" t="n"/>
      <c r="AT774" s="152" t="n"/>
      <c r="AU774" s="155" t="n"/>
      <c r="AV774" s="152" t="n"/>
      <c r="AW774" s="152" t="n"/>
      <c r="AX774" s="152" t="n"/>
      <c r="AY774" s="152" t="n"/>
      <c r="AZ774" s="152" t="n"/>
      <c r="BA774" s="165" t="n"/>
      <c r="BB774" s="165" t="n"/>
      <c r="BC774" s="152" t="n"/>
      <c r="BD774" s="152" t="n"/>
      <c r="BE774" s="152" t="n"/>
      <c r="BF774" s="152" t="n"/>
      <c r="BG774" s="155" t="n"/>
      <c r="BH774" s="152" t="n"/>
      <c r="BI774" s="152" t="n"/>
      <c r="BJ774" s="152" t="n"/>
      <c r="BK774" s="152" t="n"/>
      <c r="BL774" s="152" t="n"/>
      <c r="BM774" s="152" t="n"/>
      <c r="BN774" s="152" t="n"/>
      <c r="BO774" s="152" t="n"/>
      <c r="BP774" s="155" t="n"/>
      <c r="BQ774" s="152" t="n"/>
      <c r="BR774" s="152" t="n"/>
      <c r="BS774" s="152" t="n"/>
      <c r="BT774" s="152" t="n"/>
      <c r="BU774" s="152" t="n"/>
      <c r="BV774" s="152" t="n"/>
      <c r="BW774" s="152" t="n"/>
      <c r="BX774" s="165" t="n"/>
      <c r="BY774" s="150" t="n"/>
      <c r="BZ774" s="150" t="n"/>
      <c r="CA774" s="150" t="n"/>
      <c r="CB774" s="174" t="n"/>
      <c r="CC774" s="156" t="n"/>
      <c r="CD774" s="156" t="n"/>
      <c r="CE774" s="167">
        <f>IFERROR(__xludf.DUMMYFUNCTION("""COMPUTED_VALUE"""),"")</f>
        <v/>
      </c>
      <c r="CF774" s="158">
        <f>IFERROR(__xludf.DUMMYFUNCTION("""COMPUTED_VALUE"""),"")</f>
        <v/>
      </c>
      <c r="CG774" s="148" t="n"/>
      <c r="CH774" s="148" t="n"/>
      <c r="CI774" s="148" t="n"/>
      <c r="CJ774" s="148" t="n"/>
      <c r="CK774" s="148" t="n"/>
      <c r="CL774" s="148" t="n"/>
      <c r="CM774" s="148" t="n"/>
      <c r="CN774" s="148" t="n"/>
      <c r="CO774" s="148" t="n"/>
      <c r="CP774" s="148" t="n"/>
      <c r="CQ774" s="148" t="n"/>
      <c r="CR774" s="148" t="n"/>
      <c r="CS774" s="148" t="n"/>
      <c r="CT774" s="148" t="n"/>
      <c r="CU774" s="148" t="n"/>
      <c r="CV774" s="148" t="n"/>
    </row>
    <row r="775">
      <c r="A775" s="162" t="n"/>
      <c r="B775" s="64" t="n"/>
      <c r="C775" s="129" t="n"/>
      <c r="D775" s="130" t="inlineStr"/>
      <c r="E775" s="150" t="inlineStr"/>
      <c r="F775" s="150" t="inlineStr"/>
      <c r="G775" s="150" t="n"/>
      <c r="H775" s="152" t="n"/>
      <c r="I775" s="152" t="n"/>
      <c r="J775" s="152" t="n"/>
      <c r="K775" s="152" t="n"/>
      <c r="L775" s="152" t="n"/>
      <c r="M775" s="152" t="n"/>
      <c r="N775" s="152" t="n"/>
      <c r="O775" s="152" t="n"/>
      <c r="P775" s="152" t="n"/>
      <c r="Q775" s="152" t="n"/>
      <c r="R775" s="152" t="n"/>
      <c r="S775" s="165" t="n"/>
      <c r="T775" s="152" t="n"/>
      <c r="U775" s="152" t="n"/>
      <c r="V775" s="152" t="n"/>
      <c r="W775" s="152" t="n"/>
      <c r="X775" s="152" t="n"/>
      <c r="Y775" s="152" t="n"/>
      <c r="Z775" s="152" t="n"/>
      <c r="AA775" s="152" t="n"/>
      <c r="AB775" s="152" t="n"/>
      <c r="AC775" s="152" t="n"/>
      <c r="AD775" s="152" t="n"/>
      <c r="AE775" s="152" t="n"/>
      <c r="AF775" s="152" t="n"/>
      <c r="AG775" s="152" t="n"/>
      <c r="AH775" s="152" t="n"/>
      <c r="AI775" s="152" t="n"/>
      <c r="AJ775" s="152" t="n"/>
      <c r="AK775" s="152" t="n"/>
      <c r="AL775" s="152" t="n"/>
      <c r="AM775" s="152" t="n"/>
      <c r="AN775" s="166" t="n"/>
      <c r="AO775" s="155" t="n"/>
      <c r="AP775" s="152" t="n"/>
      <c r="AQ775" s="152" t="n"/>
      <c r="AR775" s="152" t="n"/>
      <c r="AS775" s="152" t="n"/>
      <c r="AT775" s="152" t="n"/>
      <c r="AU775" s="155" t="n"/>
      <c r="AV775" s="152" t="n"/>
      <c r="AW775" s="152" t="n"/>
      <c r="AX775" s="152" t="n"/>
      <c r="AY775" s="152" t="n"/>
      <c r="AZ775" s="152" t="n"/>
      <c r="BA775" s="165" t="n"/>
      <c r="BB775" s="165" t="n"/>
      <c r="BC775" s="152" t="n"/>
      <c r="BD775" s="152" t="n"/>
      <c r="BE775" s="152" t="n"/>
      <c r="BF775" s="152" t="n"/>
      <c r="BG775" s="155" t="n"/>
      <c r="BH775" s="152" t="n"/>
      <c r="BI775" s="152" t="n"/>
      <c r="BJ775" s="152" t="n"/>
      <c r="BK775" s="152" t="n"/>
      <c r="BL775" s="152" t="n"/>
      <c r="BM775" s="152" t="n"/>
      <c r="BN775" s="152" t="n"/>
      <c r="BO775" s="152" t="n"/>
      <c r="BP775" s="155" t="n"/>
      <c r="BQ775" s="152" t="n"/>
      <c r="BR775" s="152" t="n"/>
      <c r="BS775" s="152" t="n"/>
      <c r="BT775" s="152" t="n"/>
      <c r="BU775" s="152" t="n"/>
      <c r="BV775" s="152" t="n"/>
      <c r="BW775" s="152" t="n"/>
      <c r="BX775" s="165" t="n"/>
      <c r="BY775" s="150" t="n"/>
      <c r="BZ775" s="150" t="n"/>
      <c r="CA775" s="150" t="n"/>
      <c r="CB775" s="174" t="n"/>
      <c r="CC775" s="156" t="n"/>
      <c r="CD775" s="156" t="n"/>
      <c r="CE775" s="167">
        <f>IFERROR(__xludf.DUMMYFUNCTION("""COMPUTED_VALUE"""),"")</f>
        <v/>
      </c>
      <c r="CF775" s="158">
        <f>IFERROR(__xludf.DUMMYFUNCTION("""COMPUTED_VALUE"""),"")</f>
        <v/>
      </c>
      <c r="CG775" s="148" t="n"/>
      <c r="CH775" s="148" t="n"/>
      <c r="CI775" s="148" t="n"/>
      <c r="CJ775" s="148" t="n"/>
      <c r="CK775" s="148" t="n"/>
      <c r="CL775" s="148" t="n"/>
      <c r="CM775" s="148" t="n"/>
      <c r="CN775" s="148" t="n"/>
      <c r="CO775" s="148" t="n"/>
      <c r="CP775" s="148" t="n"/>
      <c r="CQ775" s="148" t="n"/>
      <c r="CR775" s="148" t="n"/>
      <c r="CS775" s="148" t="n"/>
      <c r="CT775" s="148" t="n"/>
      <c r="CU775" s="148" t="n"/>
      <c r="CV775" s="148" t="n"/>
    </row>
    <row r="776">
      <c r="A776" s="162" t="n"/>
      <c r="B776" s="64" t="n"/>
      <c r="C776" s="129" t="n"/>
      <c r="D776" s="130" t="inlineStr"/>
      <c r="E776" s="150" t="inlineStr"/>
      <c r="F776" s="150" t="inlineStr"/>
      <c r="G776" s="150" t="n"/>
      <c r="H776" s="152" t="n"/>
      <c r="I776" s="152" t="n"/>
      <c r="J776" s="152" t="n"/>
      <c r="K776" s="152" t="n"/>
      <c r="L776" s="152" t="n"/>
      <c r="M776" s="152" t="n"/>
      <c r="N776" s="152" t="n"/>
      <c r="O776" s="152" t="n"/>
      <c r="P776" s="152" t="n"/>
      <c r="Q776" s="152" t="n"/>
      <c r="R776" s="152" t="n"/>
      <c r="S776" s="165" t="n"/>
      <c r="T776" s="152" t="n"/>
      <c r="U776" s="152" t="n"/>
      <c r="V776" s="152" t="n"/>
      <c r="W776" s="152" t="n"/>
      <c r="X776" s="152" t="n"/>
      <c r="Y776" s="152" t="n"/>
      <c r="Z776" s="152" t="n"/>
      <c r="AA776" s="152" t="n"/>
      <c r="AB776" s="152" t="n"/>
      <c r="AC776" s="152" t="n"/>
      <c r="AD776" s="152" t="n"/>
      <c r="AE776" s="152" t="n"/>
      <c r="AF776" s="152" t="n"/>
      <c r="AG776" s="152" t="n"/>
      <c r="AH776" s="152" t="n"/>
      <c r="AI776" s="152" t="n"/>
      <c r="AJ776" s="152" t="n"/>
      <c r="AK776" s="152" t="n"/>
      <c r="AL776" s="152" t="n"/>
      <c r="AM776" s="152" t="n"/>
      <c r="AN776" s="166" t="n"/>
      <c r="AO776" s="155" t="n"/>
      <c r="AP776" s="152" t="n"/>
      <c r="AQ776" s="152" t="n"/>
      <c r="AR776" s="152" t="n"/>
      <c r="AS776" s="152" t="n"/>
      <c r="AT776" s="152" t="n"/>
      <c r="AU776" s="155" t="n"/>
      <c r="AV776" s="152" t="n"/>
      <c r="AW776" s="152" t="n"/>
      <c r="AX776" s="152" t="n"/>
      <c r="AY776" s="152" t="n"/>
      <c r="AZ776" s="152" t="n"/>
      <c r="BA776" s="165" t="n"/>
      <c r="BB776" s="165" t="n"/>
      <c r="BC776" s="152" t="n"/>
      <c r="BD776" s="152" t="n"/>
      <c r="BE776" s="152" t="n"/>
      <c r="BF776" s="152" t="n"/>
      <c r="BG776" s="155" t="n"/>
      <c r="BH776" s="152" t="n"/>
      <c r="BI776" s="152" t="n"/>
      <c r="BJ776" s="152" t="n"/>
      <c r="BK776" s="152" t="n"/>
      <c r="BL776" s="152" t="n"/>
      <c r="BM776" s="152" t="n"/>
      <c r="BN776" s="152" t="n"/>
      <c r="BO776" s="152" t="n"/>
      <c r="BP776" s="155" t="n"/>
      <c r="BQ776" s="152" t="n"/>
      <c r="BR776" s="152" t="n"/>
      <c r="BS776" s="152" t="n"/>
      <c r="BT776" s="152" t="n"/>
      <c r="BU776" s="152" t="n"/>
      <c r="BV776" s="152" t="n"/>
      <c r="BW776" s="152" t="n"/>
      <c r="BX776" s="165" t="n"/>
      <c r="BY776" s="150" t="n"/>
      <c r="BZ776" s="150" t="n"/>
      <c r="CA776" s="150" t="n"/>
      <c r="CB776" s="174" t="n"/>
      <c r="CC776" s="156" t="n"/>
      <c r="CD776" s="156" t="n"/>
      <c r="CE776" s="167">
        <f>IFERROR(__xludf.DUMMYFUNCTION("""COMPUTED_VALUE"""),"")</f>
        <v/>
      </c>
      <c r="CF776" s="158">
        <f>IFERROR(__xludf.DUMMYFUNCTION("""COMPUTED_VALUE"""),"")</f>
        <v/>
      </c>
      <c r="CG776" s="148" t="n"/>
      <c r="CH776" s="148" t="n"/>
      <c r="CI776" s="148" t="n"/>
      <c r="CJ776" s="148" t="n"/>
      <c r="CK776" s="148" t="n"/>
      <c r="CL776" s="148" t="n"/>
      <c r="CM776" s="148" t="n"/>
      <c r="CN776" s="148" t="n"/>
      <c r="CO776" s="148" t="n"/>
      <c r="CP776" s="148" t="n"/>
      <c r="CQ776" s="148" t="n"/>
      <c r="CR776" s="148" t="n"/>
      <c r="CS776" s="148" t="n"/>
      <c r="CT776" s="148" t="n"/>
      <c r="CU776" s="148" t="n"/>
      <c r="CV776" s="148" t="n"/>
    </row>
    <row r="777">
      <c r="A777" s="162" t="n"/>
      <c r="B777" s="64" t="n"/>
      <c r="C777" s="129" t="n"/>
      <c r="D777" s="130" t="inlineStr"/>
      <c r="E777" s="150" t="inlineStr"/>
      <c r="F777" s="150" t="inlineStr"/>
      <c r="G777" s="150" t="n"/>
      <c r="H777" s="152" t="n"/>
      <c r="I777" s="152" t="n"/>
      <c r="J777" s="152" t="n"/>
      <c r="K777" s="152" t="n"/>
      <c r="L777" s="152" t="n"/>
      <c r="M777" s="152" t="n"/>
      <c r="N777" s="152" t="n"/>
      <c r="O777" s="152" t="n"/>
      <c r="P777" s="152" t="n"/>
      <c r="Q777" s="152" t="n"/>
      <c r="R777" s="152" t="n"/>
      <c r="S777" s="165" t="n"/>
      <c r="T777" s="152" t="n"/>
      <c r="U777" s="152" t="n"/>
      <c r="V777" s="152" t="n"/>
      <c r="W777" s="152" t="n"/>
      <c r="X777" s="152" t="n"/>
      <c r="Y777" s="152" t="n"/>
      <c r="Z777" s="152" t="n"/>
      <c r="AA777" s="152" t="n"/>
      <c r="AB777" s="152" t="n"/>
      <c r="AC777" s="152" t="n"/>
      <c r="AD777" s="152" t="n"/>
      <c r="AE777" s="152" t="n"/>
      <c r="AF777" s="152" t="n"/>
      <c r="AG777" s="152" t="n"/>
      <c r="AH777" s="152" t="n"/>
      <c r="AI777" s="152" t="n"/>
      <c r="AJ777" s="152" t="n"/>
      <c r="AK777" s="152" t="n"/>
      <c r="AL777" s="152" t="n"/>
      <c r="AM777" s="152" t="n"/>
      <c r="AN777" s="166" t="n"/>
      <c r="AO777" s="155" t="n"/>
      <c r="AP777" s="152" t="n"/>
      <c r="AQ777" s="152" t="n"/>
      <c r="AR777" s="152" t="n"/>
      <c r="AS777" s="152" t="n"/>
      <c r="AT777" s="152" t="n"/>
      <c r="AU777" s="155" t="n"/>
      <c r="AV777" s="152" t="n"/>
      <c r="AW777" s="152" t="n"/>
      <c r="AX777" s="152" t="n"/>
      <c r="AY777" s="152" t="n"/>
      <c r="AZ777" s="152" t="n"/>
      <c r="BA777" s="165" t="n"/>
      <c r="BB777" s="165" t="n"/>
      <c r="BC777" s="152" t="n"/>
      <c r="BD777" s="152" t="n"/>
      <c r="BE777" s="152" t="n"/>
      <c r="BF777" s="152" t="n"/>
      <c r="BG777" s="155" t="n"/>
      <c r="BH777" s="152" t="n"/>
      <c r="BI777" s="152" t="n"/>
      <c r="BJ777" s="152" t="n"/>
      <c r="BK777" s="152" t="n"/>
      <c r="BL777" s="152" t="n"/>
      <c r="BM777" s="152" t="n"/>
      <c r="BN777" s="152" t="n"/>
      <c r="BO777" s="152" t="n"/>
      <c r="BP777" s="155" t="n"/>
      <c r="BQ777" s="152" t="n"/>
      <c r="BR777" s="152" t="n"/>
      <c r="BS777" s="152" t="n"/>
      <c r="BT777" s="152" t="n"/>
      <c r="BU777" s="152" t="n"/>
      <c r="BV777" s="152" t="n"/>
      <c r="BW777" s="152" t="n"/>
      <c r="BX777" s="165" t="n"/>
      <c r="BY777" s="150" t="n"/>
      <c r="BZ777" s="150" t="n"/>
      <c r="CA777" s="150" t="n"/>
      <c r="CB777" s="174" t="n"/>
      <c r="CC777" s="156" t="n"/>
      <c r="CD777" s="156" t="n"/>
      <c r="CE777" s="167">
        <f>IFERROR(__xludf.DUMMYFUNCTION("""COMPUTED_VALUE"""),"")</f>
        <v/>
      </c>
      <c r="CF777" s="158">
        <f>IFERROR(__xludf.DUMMYFUNCTION("""COMPUTED_VALUE"""),"")</f>
        <v/>
      </c>
      <c r="CG777" s="148" t="n"/>
      <c r="CH777" s="148" t="n"/>
      <c r="CI777" s="148" t="n"/>
      <c r="CJ777" s="148" t="n"/>
      <c r="CK777" s="148" t="n"/>
      <c r="CL777" s="148" t="n"/>
      <c r="CM777" s="148" t="n"/>
      <c r="CN777" s="148" t="n"/>
      <c r="CO777" s="148" t="n"/>
      <c r="CP777" s="148" t="n"/>
      <c r="CQ777" s="148" t="n"/>
      <c r="CR777" s="148" t="n"/>
      <c r="CS777" s="148" t="n"/>
      <c r="CT777" s="148" t="n"/>
      <c r="CU777" s="148" t="n"/>
      <c r="CV777" s="148" t="n"/>
    </row>
    <row r="778">
      <c r="A778" s="162" t="n"/>
      <c r="B778" s="64" t="n"/>
      <c r="C778" s="129" t="n"/>
      <c r="D778" s="130" t="inlineStr"/>
      <c r="E778" s="150" t="inlineStr"/>
      <c r="F778" s="150" t="inlineStr"/>
      <c r="G778" s="150" t="n"/>
      <c r="H778" s="152" t="n"/>
      <c r="I778" s="152" t="n"/>
      <c r="J778" s="152" t="n"/>
      <c r="K778" s="152" t="n"/>
      <c r="L778" s="152" t="n"/>
      <c r="M778" s="152" t="n"/>
      <c r="N778" s="152" t="n"/>
      <c r="O778" s="152" t="n"/>
      <c r="P778" s="152" t="n"/>
      <c r="Q778" s="152" t="n"/>
      <c r="R778" s="152" t="n"/>
      <c r="S778" s="165" t="n"/>
      <c r="T778" s="152" t="n"/>
      <c r="U778" s="152" t="n"/>
      <c r="V778" s="152" t="n"/>
      <c r="W778" s="152" t="n"/>
      <c r="X778" s="152" t="n"/>
      <c r="Y778" s="152" t="n"/>
      <c r="Z778" s="152" t="n"/>
      <c r="AA778" s="152" t="n"/>
      <c r="AB778" s="152" t="n"/>
      <c r="AC778" s="152" t="n"/>
      <c r="AD778" s="152" t="n"/>
      <c r="AE778" s="152" t="n"/>
      <c r="AF778" s="152" t="n"/>
      <c r="AG778" s="152" t="n"/>
      <c r="AH778" s="152" t="n"/>
      <c r="AI778" s="152" t="n"/>
      <c r="AJ778" s="152" t="n"/>
      <c r="AK778" s="152" t="n"/>
      <c r="AL778" s="152" t="n"/>
      <c r="AM778" s="152" t="n"/>
      <c r="AN778" s="166" t="n"/>
      <c r="AO778" s="155" t="n"/>
      <c r="AP778" s="152" t="n"/>
      <c r="AQ778" s="152" t="n"/>
      <c r="AR778" s="152" t="n"/>
      <c r="AS778" s="152" t="n"/>
      <c r="AT778" s="152" t="n"/>
      <c r="AU778" s="155" t="n"/>
      <c r="AV778" s="152" t="n"/>
      <c r="AW778" s="152" t="n"/>
      <c r="AX778" s="152" t="n"/>
      <c r="AY778" s="152" t="n"/>
      <c r="AZ778" s="152" t="n"/>
      <c r="BA778" s="165" t="n"/>
      <c r="BB778" s="165" t="n"/>
      <c r="BC778" s="152" t="n"/>
      <c r="BD778" s="152" t="n"/>
      <c r="BE778" s="152" t="n"/>
      <c r="BF778" s="152" t="n"/>
      <c r="BG778" s="155" t="n"/>
      <c r="BH778" s="152" t="n"/>
      <c r="BI778" s="152" t="n"/>
      <c r="BJ778" s="152" t="n"/>
      <c r="BK778" s="152" t="n"/>
      <c r="BL778" s="152" t="n"/>
      <c r="BM778" s="152" t="n"/>
      <c r="BN778" s="152" t="n"/>
      <c r="BO778" s="152" t="n"/>
      <c r="BP778" s="155" t="n"/>
      <c r="BQ778" s="152" t="n"/>
      <c r="BR778" s="152" t="n"/>
      <c r="BS778" s="152" t="n"/>
      <c r="BT778" s="152" t="n"/>
      <c r="BU778" s="152" t="n"/>
      <c r="BV778" s="152" t="n"/>
      <c r="BW778" s="152" t="n"/>
      <c r="BX778" s="165" t="n"/>
      <c r="BY778" s="150" t="n"/>
      <c r="BZ778" s="150" t="n"/>
      <c r="CA778" s="150" t="n"/>
      <c r="CB778" s="174" t="n"/>
      <c r="CC778" s="156" t="n"/>
      <c r="CD778" s="156" t="n"/>
      <c r="CE778" s="167">
        <f>IFERROR(__xludf.DUMMYFUNCTION("""COMPUTED_VALUE"""),"")</f>
        <v/>
      </c>
      <c r="CF778" s="158">
        <f>IFERROR(__xludf.DUMMYFUNCTION("""COMPUTED_VALUE"""),"")</f>
        <v/>
      </c>
      <c r="CG778" s="148" t="n"/>
      <c r="CH778" s="148" t="n"/>
      <c r="CI778" s="148" t="n"/>
      <c r="CJ778" s="148" t="n"/>
      <c r="CK778" s="148" t="n"/>
      <c r="CL778" s="148" t="n"/>
      <c r="CM778" s="148" t="n"/>
      <c r="CN778" s="148" t="n"/>
      <c r="CO778" s="148" t="n"/>
      <c r="CP778" s="148" t="n"/>
      <c r="CQ778" s="148" t="n"/>
      <c r="CR778" s="148" t="n"/>
      <c r="CS778" s="148" t="n"/>
      <c r="CT778" s="148" t="n"/>
      <c r="CU778" s="148" t="n"/>
      <c r="CV778" s="148" t="n"/>
    </row>
    <row r="779">
      <c r="A779" s="162" t="n"/>
      <c r="B779" s="64" t="n"/>
      <c r="C779" s="129" t="n"/>
      <c r="D779" s="130" t="inlineStr"/>
      <c r="E779" s="150" t="inlineStr"/>
      <c r="F779" s="150" t="inlineStr"/>
      <c r="G779" s="150" t="n"/>
      <c r="H779" s="152" t="n"/>
      <c r="I779" s="152" t="n"/>
      <c r="J779" s="152" t="n"/>
      <c r="K779" s="152" t="n"/>
      <c r="L779" s="152" t="n"/>
      <c r="M779" s="152" t="n"/>
      <c r="N779" s="152" t="n"/>
      <c r="O779" s="152" t="n"/>
      <c r="P779" s="152" t="n"/>
      <c r="Q779" s="152" t="n"/>
      <c r="R779" s="152" t="n"/>
      <c r="S779" s="165" t="n"/>
      <c r="T779" s="152" t="n"/>
      <c r="U779" s="152" t="n"/>
      <c r="V779" s="152" t="n"/>
      <c r="W779" s="152" t="n"/>
      <c r="X779" s="152" t="n"/>
      <c r="Y779" s="152" t="n"/>
      <c r="Z779" s="152" t="n"/>
      <c r="AA779" s="152" t="n"/>
      <c r="AB779" s="152" t="n"/>
      <c r="AC779" s="152" t="n"/>
      <c r="AD779" s="152" t="n"/>
      <c r="AE779" s="152" t="n"/>
      <c r="AF779" s="152" t="n"/>
      <c r="AG779" s="152" t="n"/>
      <c r="AH779" s="152" t="n"/>
      <c r="AI779" s="152" t="n"/>
      <c r="AJ779" s="152" t="n"/>
      <c r="AK779" s="152" t="n"/>
      <c r="AL779" s="152" t="n"/>
      <c r="AM779" s="152" t="n"/>
      <c r="AN779" s="166" t="n"/>
      <c r="AO779" s="155" t="n"/>
      <c r="AP779" s="152" t="n"/>
      <c r="AQ779" s="152" t="n"/>
      <c r="AR779" s="152" t="n"/>
      <c r="AS779" s="152" t="n"/>
      <c r="AT779" s="152" t="n"/>
      <c r="AU779" s="155" t="n"/>
      <c r="AV779" s="152" t="n"/>
      <c r="AW779" s="152" t="n"/>
      <c r="AX779" s="152" t="n"/>
      <c r="AY779" s="152" t="n"/>
      <c r="AZ779" s="152" t="n"/>
      <c r="BA779" s="165" t="n"/>
      <c r="BB779" s="165" t="n"/>
      <c r="BC779" s="152" t="n"/>
      <c r="BD779" s="152" t="n"/>
      <c r="BE779" s="152" t="n"/>
      <c r="BF779" s="152" t="n"/>
      <c r="BG779" s="155" t="n"/>
      <c r="BH779" s="152" t="n"/>
      <c r="BI779" s="152" t="n"/>
      <c r="BJ779" s="152" t="n"/>
      <c r="BK779" s="152" t="n"/>
      <c r="BL779" s="152" t="n"/>
      <c r="BM779" s="152" t="n"/>
      <c r="BN779" s="152" t="n"/>
      <c r="BO779" s="152" t="n"/>
      <c r="BP779" s="155" t="n"/>
      <c r="BQ779" s="152" t="n"/>
      <c r="BR779" s="152" t="n"/>
      <c r="BS779" s="152" t="n"/>
      <c r="BT779" s="152" t="n"/>
      <c r="BU779" s="152" t="n"/>
      <c r="BV779" s="152" t="n"/>
      <c r="BW779" s="152" t="n"/>
      <c r="BX779" s="165" t="n"/>
      <c r="BY779" s="150" t="n"/>
      <c r="BZ779" s="150" t="n"/>
      <c r="CA779" s="150" t="n"/>
      <c r="CB779" s="174" t="n"/>
      <c r="CC779" s="156" t="n"/>
      <c r="CD779" s="156" t="n"/>
      <c r="CE779" s="167">
        <f>IFERROR(__xludf.DUMMYFUNCTION("""COMPUTED_VALUE"""),"")</f>
        <v/>
      </c>
      <c r="CF779" s="158">
        <f>IFERROR(__xludf.DUMMYFUNCTION("""COMPUTED_VALUE"""),"")</f>
        <v/>
      </c>
      <c r="CG779" s="148" t="n"/>
      <c r="CH779" s="148" t="n"/>
      <c r="CI779" s="148" t="n"/>
      <c r="CJ779" s="148" t="n"/>
      <c r="CK779" s="148" t="n"/>
      <c r="CL779" s="148" t="n"/>
      <c r="CM779" s="148" t="n"/>
      <c r="CN779" s="148" t="n"/>
      <c r="CO779" s="148" t="n"/>
      <c r="CP779" s="148" t="n"/>
      <c r="CQ779" s="148" t="n"/>
      <c r="CR779" s="148" t="n"/>
      <c r="CS779" s="148" t="n"/>
      <c r="CT779" s="148" t="n"/>
      <c r="CU779" s="148" t="n"/>
      <c r="CV779" s="148" t="n"/>
    </row>
    <row r="780">
      <c r="A780" s="162" t="n"/>
      <c r="B780" s="64" t="n"/>
      <c r="C780" s="129" t="n"/>
      <c r="D780" s="130" t="inlineStr"/>
      <c r="E780" s="150" t="inlineStr"/>
      <c r="F780" s="150" t="inlineStr"/>
      <c r="G780" s="150" t="n"/>
      <c r="H780" s="152" t="n"/>
      <c r="I780" s="152" t="n"/>
      <c r="J780" s="152" t="n"/>
      <c r="K780" s="152" t="n"/>
      <c r="L780" s="152" t="n"/>
      <c r="M780" s="152" t="n"/>
      <c r="N780" s="152" t="n"/>
      <c r="O780" s="152" t="n"/>
      <c r="P780" s="152" t="n"/>
      <c r="Q780" s="152" t="n"/>
      <c r="R780" s="152" t="n"/>
      <c r="S780" s="165" t="n"/>
      <c r="T780" s="152" t="n"/>
      <c r="U780" s="152" t="n"/>
      <c r="V780" s="152" t="n"/>
      <c r="W780" s="152" t="n"/>
      <c r="X780" s="152" t="n"/>
      <c r="Y780" s="152" t="n"/>
      <c r="Z780" s="152" t="n"/>
      <c r="AA780" s="152" t="n"/>
      <c r="AB780" s="152" t="n"/>
      <c r="AC780" s="152" t="n"/>
      <c r="AD780" s="152" t="n"/>
      <c r="AE780" s="152" t="n"/>
      <c r="AF780" s="152" t="n"/>
      <c r="AG780" s="152" t="n"/>
      <c r="AH780" s="152" t="n"/>
      <c r="AI780" s="152" t="n"/>
      <c r="AJ780" s="152" t="n"/>
      <c r="AK780" s="152" t="n"/>
      <c r="AL780" s="152" t="n"/>
      <c r="AM780" s="152" t="n"/>
      <c r="AN780" s="166" t="n"/>
      <c r="AO780" s="155" t="n"/>
      <c r="AP780" s="152" t="n"/>
      <c r="AQ780" s="152" t="n"/>
      <c r="AR780" s="152" t="n"/>
      <c r="AS780" s="152" t="n"/>
      <c r="AT780" s="152" t="n"/>
      <c r="AU780" s="155" t="n"/>
      <c r="AV780" s="152" t="n"/>
      <c r="AW780" s="152" t="n"/>
      <c r="AX780" s="152" t="n"/>
      <c r="AY780" s="152" t="n"/>
      <c r="AZ780" s="152" t="n"/>
      <c r="BA780" s="165" t="n"/>
      <c r="BB780" s="165" t="n"/>
      <c r="BC780" s="152" t="n"/>
      <c r="BD780" s="152" t="n"/>
      <c r="BE780" s="152" t="n"/>
      <c r="BF780" s="152" t="n"/>
      <c r="BG780" s="155" t="n"/>
      <c r="BH780" s="152" t="n"/>
      <c r="BI780" s="152" t="n"/>
      <c r="BJ780" s="152" t="n"/>
      <c r="BK780" s="152" t="n"/>
      <c r="BL780" s="152" t="n"/>
      <c r="BM780" s="152" t="n"/>
      <c r="BN780" s="152" t="n"/>
      <c r="BO780" s="152" t="n"/>
      <c r="BP780" s="155" t="n"/>
      <c r="BQ780" s="152" t="n"/>
      <c r="BR780" s="152" t="n"/>
      <c r="BS780" s="152" t="n"/>
      <c r="BT780" s="152" t="n"/>
      <c r="BU780" s="152" t="n"/>
      <c r="BV780" s="152" t="n"/>
      <c r="BW780" s="152" t="n"/>
      <c r="BX780" s="165" t="n"/>
      <c r="BY780" s="150" t="n"/>
      <c r="BZ780" s="150" t="n"/>
      <c r="CA780" s="150" t="n"/>
      <c r="CB780" s="174" t="n"/>
      <c r="CC780" s="156" t="n"/>
      <c r="CD780" s="156" t="n"/>
      <c r="CE780" s="167">
        <f>IFERROR(__xludf.DUMMYFUNCTION("""COMPUTED_VALUE"""),"")</f>
        <v/>
      </c>
      <c r="CF780" s="158">
        <f>IFERROR(__xludf.DUMMYFUNCTION("""COMPUTED_VALUE"""),"")</f>
        <v/>
      </c>
      <c r="CG780" s="148" t="n"/>
      <c r="CH780" s="148" t="n"/>
      <c r="CI780" s="148" t="n"/>
      <c r="CJ780" s="148" t="n"/>
      <c r="CK780" s="148" t="n"/>
      <c r="CL780" s="148" t="n"/>
      <c r="CM780" s="148" t="n"/>
      <c r="CN780" s="148" t="n"/>
      <c r="CO780" s="148" t="n"/>
      <c r="CP780" s="148" t="n"/>
      <c r="CQ780" s="148" t="n"/>
      <c r="CR780" s="148" t="n"/>
      <c r="CS780" s="148" t="n"/>
      <c r="CT780" s="148" t="n"/>
      <c r="CU780" s="148" t="n"/>
      <c r="CV780" s="148" t="n"/>
    </row>
    <row r="781">
      <c r="A781" s="162" t="n"/>
      <c r="B781" s="64" t="n"/>
      <c r="C781" s="129" t="n"/>
      <c r="D781" s="130" t="inlineStr"/>
      <c r="E781" s="150" t="inlineStr"/>
      <c r="F781" s="150" t="inlineStr"/>
      <c r="G781" s="150" t="n"/>
      <c r="H781" s="152" t="n"/>
      <c r="I781" s="152" t="n"/>
      <c r="J781" s="152" t="n"/>
      <c r="K781" s="152" t="n"/>
      <c r="L781" s="152" t="n"/>
      <c r="M781" s="152" t="n"/>
      <c r="N781" s="152" t="n"/>
      <c r="O781" s="152" t="n"/>
      <c r="P781" s="152" t="n"/>
      <c r="Q781" s="152" t="n"/>
      <c r="R781" s="152" t="n"/>
      <c r="S781" s="165" t="n"/>
      <c r="T781" s="152" t="n"/>
      <c r="U781" s="152" t="n"/>
      <c r="V781" s="152" t="n"/>
      <c r="W781" s="152" t="n"/>
      <c r="X781" s="152" t="n"/>
      <c r="Y781" s="152" t="n"/>
      <c r="Z781" s="152" t="n"/>
      <c r="AA781" s="152" t="n"/>
      <c r="AB781" s="152" t="n"/>
      <c r="AC781" s="152" t="n"/>
      <c r="AD781" s="152" t="n"/>
      <c r="AE781" s="152" t="n"/>
      <c r="AF781" s="152" t="n"/>
      <c r="AG781" s="152" t="n"/>
      <c r="AH781" s="152" t="n"/>
      <c r="AI781" s="152" t="n"/>
      <c r="AJ781" s="152" t="n"/>
      <c r="AK781" s="152" t="n"/>
      <c r="AL781" s="152" t="n"/>
      <c r="AM781" s="152" t="n"/>
      <c r="AN781" s="166" t="n"/>
      <c r="AO781" s="155" t="n"/>
      <c r="AP781" s="152" t="n"/>
      <c r="AQ781" s="152" t="n"/>
      <c r="AR781" s="152" t="n"/>
      <c r="AS781" s="152" t="n"/>
      <c r="AT781" s="152" t="n"/>
      <c r="AU781" s="155" t="n"/>
      <c r="AV781" s="152" t="n"/>
      <c r="AW781" s="152" t="n"/>
      <c r="AX781" s="152" t="n"/>
      <c r="AY781" s="152" t="n"/>
      <c r="AZ781" s="152" t="n"/>
      <c r="BA781" s="165" t="n"/>
      <c r="BB781" s="165" t="n"/>
      <c r="BC781" s="152" t="n"/>
      <c r="BD781" s="152" t="n"/>
      <c r="BE781" s="152" t="n"/>
      <c r="BF781" s="152" t="n"/>
      <c r="BG781" s="155" t="n"/>
      <c r="BH781" s="152" t="n"/>
      <c r="BI781" s="152" t="n"/>
      <c r="BJ781" s="152" t="n"/>
      <c r="BK781" s="152" t="n"/>
      <c r="BL781" s="152" t="n"/>
      <c r="BM781" s="152" t="n"/>
      <c r="BN781" s="152" t="n"/>
      <c r="BO781" s="152" t="n"/>
      <c r="BP781" s="155" t="n"/>
      <c r="BQ781" s="152" t="n"/>
      <c r="BR781" s="152" t="n"/>
      <c r="BS781" s="152" t="n"/>
      <c r="BT781" s="152" t="n"/>
      <c r="BU781" s="152" t="n"/>
      <c r="BV781" s="152" t="n"/>
      <c r="BW781" s="152" t="n"/>
      <c r="BX781" s="165" t="n"/>
      <c r="BY781" s="150" t="n"/>
      <c r="BZ781" s="150" t="n"/>
      <c r="CA781" s="150" t="n"/>
      <c r="CB781" s="174" t="n"/>
      <c r="CC781" s="156" t="n"/>
      <c r="CD781" s="156" t="n"/>
      <c r="CE781" s="167">
        <f>IFERROR(__xludf.DUMMYFUNCTION("""COMPUTED_VALUE"""),"")</f>
        <v/>
      </c>
      <c r="CF781" s="158">
        <f>IFERROR(__xludf.DUMMYFUNCTION("""COMPUTED_VALUE"""),"")</f>
        <v/>
      </c>
      <c r="CG781" s="148" t="n"/>
      <c r="CH781" s="148" t="n"/>
      <c r="CI781" s="148" t="n"/>
      <c r="CJ781" s="148" t="n"/>
      <c r="CK781" s="148" t="n"/>
      <c r="CL781" s="148" t="n"/>
      <c r="CM781" s="148" t="n"/>
      <c r="CN781" s="148" t="n"/>
      <c r="CO781" s="148" t="n"/>
      <c r="CP781" s="148" t="n"/>
      <c r="CQ781" s="148" t="n"/>
      <c r="CR781" s="148" t="n"/>
      <c r="CS781" s="148" t="n"/>
      <c r="CT781" s="148" t="n"/>
      <c r="CU781" s="148" t="n"/>
      <c r="CV781" s="148" t="n"/>
    </row>
    <row r="782">
      <c r="A782" s="162" t="n"/>
      <c r="B782" s="64" t="n"/>
      <c r="C782" s="129" t="n"/>
      <c r="D782" s="130" t="inlineStr"/>
      <c r="E782" s="150" t="inlineStr"/>
      <c r="F782" s="150" t="inlineStr"/>
      <c r="G782" s="150" t="n"/>
      <c r="H782" s="152" t="n"/>
      <c r="I782" s="152" t="n"/>
      <c r="J782" s="152" t="n"/>
      <c r="K782" s="152" t="n"/>
      <c r="L782" s="152" t="n"/>
      <c r="M782" s="152" t="n"/>
      <c r="N782" s="152" t="n"/>
      <c r="O782" s="152" t="n"/>
      <c r="P782" s="152" t="n"/>
      <c r="Q782" s="152" t="n"/>
      <c r="R782" s="152" t="n"/>
      <c r="S782" s="165" t="n"/>
      <c r="T782" s="152" t="n"/>
      <c r="U782" s="152" t="n"/>
      <c r="V782" s="152" t="n"/>
      <c r="W782" s="152" t="n"/>
      <c r="X782" s="152" t="n"/>
      <c r="Y782" s="152" t="n"/>
      <c r="Z782" s="152" t="n"/>
      <c r="AA782" s="152" t="n"/>
      <c r="AB782" s="152" t="n"/>
      <c r="AC782" s="152" t="n"/>
      <c r="AD782" s="152" t="n"/>
      <c r="AE782" s="152" t="n"/>
      <c r="AF782" s="152" t="n"/>
      <c r="AG782" s="152" t="n"/>
      <c r="AH782" s="152" t="n"/>
      <c r="AI782" s="152" t="n"/>
      <c r="AJ782" s="152" t="n"/>
      <c r="AK782" s="152" t="n"/>
      <c r="AL782" s="152" t="n"/>
      <c r="AM782" s="152" t="n"/>
      <c r="AN782" s="166" t="n"/>
      <c r="AO782" s="155" t="n"/>
      <c r="AP782" s="152" t="n"/>
      <c r="AQ782" s="152" t="n"/>
      <c r="AR782" s="152" t="n"/>
      <c r="AS782" s="152" t="n"/>
      <c r="AT782" s="152" t="n"/>
      <c r="AU782" s="155" t="n"/>
      <c r="AV782" s="152" t="n"/>
      <c r="AW782" s="152" t="n"/>
      <c r="AX782" s="152" t="n"/>
      <c r="AY782" s="152" t="n"/>
      <c r="AZ782" s="152" t="n"/>
      <c r="BA782" s="165" t="n"/>
      <c r="BB782" s="165" t="n"/>
      <c r="BC782" s="152" t="n"/>
      <c r="BD782" s="152" t="n"/>
      <c r="BE782" s="152" t="n"/>
      <c r="BF782" s="152" t="n"/>
      <c r="BG782" s="155" t="n"/>
      <c r="BH782" s="152" t="n"/>
      <c r="BI782" s="152" t="n"/>
      <c r="BJ782" s="152" t="n"/>
      <c r="BK782" s="152" t="n"/>
      <c r="BL782" s="152" t="n"/>
      <c r="BM782" s="152" t="n"/>
      <c r="BN782" s="152" t="n"/>
      <c r="BO782" s="152" t="n"/>
      <c r="BP782" s="155" t="n"/>
      <c r="BQ782" s="152" t="n"/>
      <c r="BR782" s="152" t="n"/>
      <c r="BS782" s="152" t="n"/>
      <c r="BT782" s="152" t="n"/>
      <c r="BU782" s="152" t="n"/>
      <c r="BV782" s="152" t="n"/>
      <c r="BW782" s="152" t="n"/>
      <c r="BX782" s="165" t="n"/>
      <c r="BY782" s="150" t="n"/>
      <c r="BZ782" s="150" t="n"/>
      <c r="CA782" s="150" t="n"/>
      <c r="CB782" s="174" t="n"/>
      <c r="CC782" s="156" t="n"/>
      <c r="CD782" s="156" t="n"/>
      <c r="CE782" s="167">
        <f>IFERROR(__xludf.DUMMYFUNCTION("""COMPUTED_VALUE"""),"")</f>
        <v/>
      </c>
      <c r="CF782" s="158">
        <f>IFERROR(__xludf.DUMMYFUNCTION("""COMPUTED_VALUE"""),"")</f>
        <v/>
      </c>
      <c r="CG782" s="148" t="n"/>
      <c r="CH782" s="148" t="n"/>
      <c r="CI782" s="148" t="n"/>
      <c r="CJ782" s="148" t="n"/>
      <c r="CK782" s="148" t="n"/>
      <c r="CL782" s="148" t="n"/>
      <c r="CM782" s="148" t="n"/>
      <c r="CN782" s="148" t="n"/>
      <c r="CO782" s="148" t="n"/>
      <c r="CP782" s="148" t="n"/>
      <c r="CQ782" s="148" t="n"/>
      <c r="CR782" s="148" t="n"/>
      <c r="CS782" s="148" t="n"/>
      <c r="CT782" s="148" t="n"/>
      <c r="CU782" s="148" t="n"/>
      <c r="CV782" s="148" t="n"/>
    </row>
    <row r="783">
      <c r="A783" s="162" t="n"/>
      <c r="B783" s="64" t="n"/>
      <c r="C783" s="129" t="n"/>
      <c r="D783" s="130" t="inlineStr"/>
      <c r="E783" s="150" t="inlineStr"/>
      <c r="F783" s="150" t="inlineStr"/>
      <c r="G783" s="150" t="n"/>
      <c r="H783" s="152" t="n"/>
      <c r="I783" s="152" t="n"/>
      <c r="J783" s="152" t="n"/>
      <c r="K783" s="152" t="n"/>
      <c r="L783" s="152" t="n"/>
      <c r="M783" s="152" t="n"/>
      <c r="N783" s="152" t="n"/>
      <c r="O783" s="152" t="n"/>
      <c r="P783" s="152" t="n"/>
      <c r="Q783" s="152" t="n"/>
      <c r="R783" s="152" t="n"/>
      <c r="S783" s="165" t="n"/>
      <c r="T783" s="152" t="n"/>
      <c r="U783" s="152" t="n"/>
      <c r="V783" s="152" t="n"/>
      <c r="W783" s="152" t="n"/>
      <c r="X783" s="152" t="n"/>
      <c r="Y783" s="152" t="n"/>
      <c r="Z783" s="152" t="n"/>
      <c r="AA783" s="152" t="n"/>
      <c r="AB783" s="152" t="n"/>
      <c r="AC783" s="152" t="n"/>
      <c r="AD783" s="152" t="n"/>
      <c r="AE783" s="152" t="n"/>
      <c r="AF783" s="152" t="n"/>
      <c r="AG783" s="152" t="n"/>
      <c r="AH783" s="152" t="n"/>
      <c r="AI783" s="152" t="n"/>
      <c r="AJ783" s="152" t="n"/>
      <c r="AK783" s="152" t="n"/>
      <c r="AL783" s="152" t="n"/>
      <c r="AM783" s="152" t="n"/>
      <c r="AN783" s="166" t="n"/>
      <c r="AO783" s="155" t="n"/>
      <c r="AP783" s="152" t="n"/>
      <c r="AQ783" s="152" t="n"/>
      <c r="AR783" s="152" t="n"/>
      <c r="AS783" s="152" t="n"/>
      <c r="AT783" s="152" t="n"/>
      <c r="AU783" s="155" t="n"/>
      <c r="AV783" s="152" t="n"/>
      <c r="AW783" s="152" t="n"/>
      <c r="AX783" s="152" t="n"/>
      <c r="AY783" s="152" t="n"/>
      <c r="AZ783" s="152" t="n"/>
      <c r="BA783" s="165" t="n"/>
      <c r="BB783" s="165" t="n"/>
      <c r="BC783" s="152" t="n"/>
      <c r="BD783" s="152" t="n"/>
      <c r="BE783" s="152" t="n"/>
      <c r="BF783" s="152" t="n"/>
      <c r="BG783" s="155" t="n"/>
      <c r="BH783" s="152" t="n"/>
      <c r="BI783" s="152" t="n"/>
      <c r="BJ783" s="152" t="n"/>
      <c r="BK783" s="152" t="n"/>
      <c r="BL783" s="152" t="n"/>
      <c r="BM783" s="152" t="n"/>
      <c r="BN783" s="152" t="n"/>
      <c r="BO783" s="152" t="n"/>
      <c r="BP783" s="155" t="n"/>
      <c r="BQ783" s="152" t="n"/>
      <c r="BR783" s="152" t="n"/>
      <c r="BS783" s="152" t="n"/>
      <c r="BT783" s="152" t="n"/>
      <c r="BU783" s="152" t="n"/>
      <c r="BV783" s="152" t="n"/>
      <c r="BW783" s="152" t="n"/>
      <c r="BX783" s="165" t="n"/>
      <c r="BY783" s="150" t="n"/>
      <c r="BZ783" s="150" t="n"/>
      <c r="CA783" s="150" t="n"/>
      <c r="CB783" s="174" t="n"/>
      <c r="CC783" s="156" t="n"/>
      <c r="CD783" s="156" t="n"/>
      <c r="CE783" s="167">
        <f>IFERROR(__xludf.DUMMYFUNCTION("""COMPUTED_VALUE"""),"")</f>
        <v/>
      </c>
      <c r="CF783" s="158">
        <f>IFERROR(__xludf.DUMMYFUNCTION("""COMPUTED_VALUE"""),"")</f>
        <v/>
      </c>
      <c r="CG783" s="148" t="n"/>
      <c r="CH783" s="148" t="n"/>
      <c r="CI783" s="148" t="n"/>
      <c r="CJ783" s="148" t="n"/>
      <c r="CK783" s="148" t="n"/>
      <c r="CL783" s="148" t="n"/>
      <c r="CM783" s="148" t="n"/>
      <c r="CN783" s="148" t="n"/>
      <c r="CO783" s="148" t="n"/>
      <c r="CP783" s="148" t="n"/>
      <c r="CQ783" s="148" t="n"/>
      <c r="CR783" s="148" t="n"/>
      <c r="CS783" s="148" t="n"/>
      <c r="CT783" s="148" t="n"/>
      <c r="CU783" s="148" t="n"/>
      <c r="CV783" s="148" t="n"/>
    </row>
    <row r="784">
      <c r="A784" s="162" t="n"/>
      <c r="B784" s="64" t="n"/>
      <c r="C784" s="129" t="n"/>
      <c r="D784" s="130" t="inlineStr"/>
      <c r="E784" s="150" t="inlineStr"/>
      <c r="F784" s="150" t="inlineStr"/>
      <c r="G784" s="150" t="n"/>
      <c r="H784" s="152" t="n"/>
      <c r="I784" s="152" t="n"/>
      <c r="J784" s="152" t="n"/>
      <c r="K784" s="152" t="n"/>
      <c r="L784" s="152" t="n"/>
      <c r="M784" s="152" t="n"/>
      <c r="N784" s="152" t="n"/>
      <c r="O784" s="152" t="n"/>
      <c r="P784" s="152" t="n"/>
      <c r="Q784" s="152" t="n"/>
      <c r="R784" s="152" t="n"/>
      <c r="S784" s="165" t="n"/>
      <c r="T784" s="152" t="n"/>
      <c r="U784" s="152" t="n"/>
      <c r="V784" s="152" t="n"/>
      <c r="W784" s="152" t="n"/>
      <c r="X784" s="152" t="n"/>
      <c r="Y784" s="152" t="n"/>
      <c r="Z784" s="152" t="n"/>
      <c r="AA784" s="152" t="n"/>
      <c r="AB784" s="152" t="n"/>
      <c r="AC784" s="152" t="n"/>
      <c r="AD784" s="152" t="n"/>
      <c r="AE784" s="152" t="n"/>
      <c r="AF784" s="152" t="n"/>
      <c r="AG784" s="152" t="n"/>
      <c r="AH784" s="152" t="n"/>
      <c r="AI784" s="152" t="n"/>
      <c r="AJ784" s="152" t="n"/>
      <c r="AK784" s="152" t="n"/>
      <c r="AL784" s="152" t="n"/>
      <c r="AM784" s="152" t="n"/>
      <c r="AN784" s="166" t="n"/>
      <c r="AO784" s="155" t="n"/>
      <c r="AP784" s="152" t="n"/>
      <c r="AQ784" s="152" t="n"/>
      <c r="AR784" s="152" t="n"/>
      <c r="AS784" s="152" t="n"/>
      <c r="AT784" s="152" t="n"/>
      <c r="AU784" s="155" t="n"/>
      <c r="AV784" s="152" t="n"/>
      <c r="AW784" s="152" t="n"/>
      <c r="AX784" s="152" t="n"/>
      <c r="AY784" s="152" t="n"/>
      <c r="AZ784" s="152" t="n"/>
      <c r="BA784" s="165" t="n"/>
      <c r="BB784" s="165" t="n"/>
      <c r="BC784" s="152" t="n"/>
      <c r="BD784" s="152" t="n"/>
      <c r="BE784" s="152" t="n"/>
      <c r="BF784" s="152" t="n"/>
      <c r="BG784" s="155" t="n"/>
      <c r="BH784" s="152" t="n"/>
      <c r="BI784" s="152" t="n"/>
      <c r="BJ784" s="152" t="n"/>
      <c r="BK784" s="152" t="n"/>
      <c r="BL784" s="152" t="n"/>
      <c r="BM784" s="152" t="n"/>
      <c r="BN784" s="152" t="n"/>
      <c r="BO784" s="152" t="n"/>
      <c r="BP784" s="155" t="n"/>
      <c r="BQ784" s="152" t="n"/>
      <c r="BR784" s="152" t="n"/>
      <c r="BS784" s="152" t="n"/>
      <c r="BT784" s="152" t="n"/>
      <c r="BU784" s="152" t="n"/>
      <c r="BV784" s="152" t="n"/>
      <c r="BW784" s="152" t="n"/>
      <c r="BX784" s="165" t="n"/>
      <c r="BY784" s="150" t="n"/>
      <c r="BZ784" s="150" t="n"/>
      <c r="CA784" s="150" t="n"/>
      <c r="CB784" s="174" t="n"/>
      <c r="CC784" s="156" t="n"/>
      <c r="CD784" s="156" t="n"/>
      <c r="CE784" s="167">
        <f>IFERROR(__xludf.DUMMYFUNCTION("""COMPUTED_VALUE"""),"")</f>
        <v/>
      </c>
      <c r="CF784" s="158">
        <f>IFERROR(__xludf.DUMMYFUNCTION("""COMPUTED_VALUE"""),"")</f>
        <v/>
      </c>
      <c r="CG784" s="148" t="n"/>
      <c r="CH784" s="148" t="n"/>
      <c r="CI784" s="148" t="n"/>
      <c r="CJ784" s="148" t="n"/>
      <c r="CK784" s="148" t="n"/>
      <c r="CL784" s="148" t="n"/>
      <c r="CM784" s="148" t="n"/>
      <c r="CN784" s="148" t="n"/>
      <c r="CO784" s="148" t="n"/>
      <c r="CP784" s="148" t="n"/>
      <c r="CQ784" s="148" t="n"/>
      <c r="CR784" s="148" t="n"/>
      <c r="CS784" s="148" t="n"/>
      <c r="CT784" s="148" t="n"/>
      <c r="CU784" s="148" t="n"/>
      <c r="CV784" s="148" t="n"/>
    </row>
    <row r="785">
      <c r="A785" s="162" t="n"/>
      <c r="B785" s="64" t="n"/>
      <c r="C785" s="129" t="n"/>
      <c r="D785" s="130" t="inlineStr"/>
      <c r="E785" s="150" t="inlineStr"/>
      <c r="F785" s="150" t="inlineStr"/>
      <c r="G785" s="150" t="n"/>
      <c r="H785" s="152" t="n"/>
      <c r="I785" s="152" t="n"/>
      <c r="J785" s="152" t="n"/>
      <c r="K785" s="152" t="n"/>
      <c r="L785" s="152" t="n"/>
      <c r="M785" s="152" t="n"/>
      <c r="N785" s="152" t="n"/>
      <c r="O785" s="152" t="n"/>
      <c r="P785" s="152" t="n"/>
      <c r="Q785" s="152" t="n"/>
      <c r="R785" s="152" t="n"/>
      <c r="S785" s="165" t="n"/>
      <c r="T785" s="152" t="n"/>
      <c r="U785" s="152" t="n"/>
      <c r="V785" s="152" t="n"/>
      <c r="W785" s="152" t="n"/>
      <c r="X785" s="152" t="n"/>
      <c r="Y785" s="152" t="n"/>
      <c r="Z785" s="152" t="n"/>
      <c r="AA785" s="152" t="n"/>
      <c r="AB785" s="152" t="n"/>
      <c r="AC785" s="152" t="n"/>
      <c r="AD785" s="152" t="n"/>
      <c r="AE785" s="152" t="n"/>
      <c r="AF785" s="152" t="n"/>
      <c r="AG785" s="152" t="n"/>
      <c r="AH785" s="152" t="n"/>
      <c r="AI785" s="152" t="n"/>
      <c r="AJ785" s="152" t="n"/>
      <c r="AK785" s="152" t="n"/>
      <c r="AL785" s="152" t="n"/>
      <c r="AM785" s="152" t="n"/>
      <c r="AN785" s="166" t="n"/>
      <c r="AO785" s="155" t="n"/>
      <c r="AP785" s="152" t="n"/>
      <c r="AQ785" s="152" t="n"/>
      <c r="AR785" s="152" t="n"/>
      <c r="AS785" s="152" t="n"/>
      <c r="AT785" s="152" t="n"/>
      <c r="AU785" s="155" t="n"/>
      <c r="AV785" s="152" t="n"/>
      <c r="AW785" s="152" t="n"/>
      <c r="AX785" s="152" t="n"/>
      <c r="AY785" s="152" t="n"/>
      <c r="AZ785" s="152" t="n"/>
      <c r="BA785" s="165" t="n"/>
      <c r="BB785" s="165" t="n"/>
      <c r="BC785" s="152" t="n"/>
      <c r="BD785" s="152" t="n"/>
      <c r="BE785" s="152" t="n"/>
      <c r="BF785" s="152" t="n"/>
      <c r="BG785" s="155" t="n"/>
      <c r="BH785" s="152" t="n"/>
      <c r="BI785" s="152" t="n"/>
      <c r="BJ785" s="152" t="n"/>
      <c r="BK785" s="152" t="n"/>
      <c r="BL785" s="152" t="n"/>
      <c r="BM785" s="152" t="n"/>
      <c r="BN785" s="152" t="n"/>
      <c r="BO785" s="152" t="n"/>
      <c r="BP785" s="155" t="n"/>
      <c r="BQ785" s="152" t="n"/>
      <c r="BR785" s="152" t="n"/>
      <c r="BS785" s="152" t="n"/>
      <c r="BT785" s="152" t="n"/>
      <c r="BU785" s="152" t="n"/>
      <c r="BV785" s="152" t="n"/>
      <c r="BW785" s="152" t="n"/>
      <c r="BX785" s="165" t="n"/>
      <c r="BY785" s="150" t="n"/>
      <c r="BZ785" s="150" t="n"/>
      <c r="CA785" s="150" t="n"/>
      <c r="CB785" s="174" t="n"/>
      <c r="CC785" s="156" t="n"/>
      <c r="CD785" s="156" t="n"/>
      <c r="CE785" s="167">
        <f>IFERROR(__xludf.DUMMYFUNCTION("""COMPUTED_VALUE"""),"")</f>
        <v/>
      </c>
      <c r="CF785" s="158">
        <f>IFERROR(__xludf.DUMMYFUNCTION("""COMPUTED_VALUE"""),"")</f>
        <v/>
      </c>
      <c r="CG785" s="148" t="n"/>
      <c r="CH785" s="148" t="n"/>
      <c r="CI785" s="148" t="n"/>
      <c r="CJ785" s="148" t="n"/>
      <c r="CK785" s="148" t="n"/>
      <c r="CL785" s="148" t="n"/>
      <c r="CM785" s="148" t="n"/>
      <c r="CN785" s="148" t="n"/>
      <c r="CO785" s="148" t="n"/>
      <c r="CP785" s="148" t="n"/>
      <c r="CQ785" s="148" t="n"/>
      <c r="CR785" s="148" t="n"/>
      <c r="CS785" s="148" t="n"/>
      <c r="CT785" s="148" t="n"/>
      <c r="CU785" s="148" t="n"/>
      <c r="CV785" s="148" t="n"/>
    </row>
    <row r="786">
      <c r="A786" s="162" t="n"/>
      <c r="B786" s="64" t="n"/>
      <c r="C786" s="129" t="n"/>
      <c r="D786" s="130" t="inlineStr"/>
      <c r="E786" s="150" t="inlineStr"/>
      <c r="F786" s="150" t="inlineStr"/>
      <c r="G786" s="150" t="n"/>
      <c r="H786" s="152" t="n"/>
      <c r="I786" s="152" t="n"/>
      <c r="J786" s="152" t="n"/>
      <c r="K786" s="152" t="n"/>
      <c r="L786" s="152" t="n"/>
      <c r="M786" s="152" t="n"/>
      <c r="N786" s="152" t="n"/>
      <c r="O786" s="152" t="n"/>
      <c r="P786" s="152" t="n"/>
      <c r="Q786" s="152" t="n"/>
      <c r="R786" s="152" t="n"/>
      <c r="S786" s="165" t="n"/>
      <c r="T786" s="152" t="n"/>
      <c r="U786" s="152" t="n"/>
      <c r="V786" s="152" t="n"/>
      <c r="W786" s="152" t="n"/>
      <c r="X786" s="152" t="n"/>
      <c r="Y786" s="152" t="n"/>
      <c r="Z786" s="152" t="n"/>
      <c r="AA786" s="152" t="n"/>
      <c r="AB786" s="152" t="n"/>
      <c r="AC786" s="152" t="n"/>
      <c r="AD786" s="152" t="n"/>
      <c r="AE786" s="152" t="n"/>
      <c r="AF786" s="152" t="n"/>
      <c r="AG786" s="152" t="n"/>
      <c r="AH786" s="152" t="n"/>
      <c r="AI786" s="152" t="n"/>
      <c r="AJ786" s="152" t="n"/>
      <c r="AK786" s="152" t="n"/>
      <c r="AL786" s="152" t="n"/>
      <c r="AM786" s="152" t="n"/>
      <c r="AN786" s="166" t="n"/>
      <c r="AO786" s="155" t="n"/>
      <c r="AP786" s="152" t="n"/>
      <c r="AQ786" s="152" t="n"/>
      <c r="AR786" s="152" t="n"/>
      <c r="AS786" s="152" t="n"/>
      <c r="AT786" s="152" t="n"/>
      <c r="AU786" s="155" t="n"/>
      <c r="AV786" s="152" t="n"/>
      <c r="AW786" s="152" t="n"/>
      <c r="AX786" s="152" t="n"/>
      <c r="AY786" s="152" t="n"/>
      <c r="AZ786" s="152" t="n"/>
      <c r="BA786" s="165" t="n"/>
      <c r="BB786" s="165" t="n"/>
      <c r="BC786" s="152" t="n"/>
      <c r="BD786" s="152" t="n"/>
      <c r="BE786" s="152" t="n"/>
      <c r="BF786" s="152" t="n"/>
      <c r="BG786" s="155" t="n"/>
      <c r="BH786" s="152" t="n"/>
      <c r="BI786" s="152" t="n"/>
      <c r="BJ786" s="152" t="n"/>
      <c r="BK786" s="152" t="n"/>
      <c r="BL786" s="152" t="n"/>
      <c r="BM786" s="152" t="n"/>
      <c r="BN786" s="152" t="n"/>
      <c r="BO786" s="152" t="n"/>
      <c r="BP786" s="155" t="n"/>
      <c r="BQ786" s="152" t="n"/>
      <c r="BR786" s="152" t="n"/>
      <c r="BS786" s="152" t="n"/>
      <c r="BT786" s="152" t="n"/>
      <c r="BU786" s="152" t="n"/>
      <c r="BV786" s="152" t="n"/>
      <c r="BW786" s="152" t="n"/>
      <c r="BX786" s="165" t="n"/>
      <c r="BY786" s="150" t="n"/>
      <c r="BZ786" s="150" t="n"/>
      <c r="CA786" s="150" t="n"/>
      <c r="CB786" s="174" t="n"/>
      <c r="CC786" s="156" t="n"/>
      <c r="CD786" s="156" t="n"/>
      <c r="CE786" s="167">
        <f>IFERROR(__xludf.DUMMYFUNCTION("""COMPUTED_VALUE"""),"")</f>
        <v/>
      </c>
      <c r="CF786" s="158">
        <f>IFERROR(__xludf.DUMMYFUNCTION("""COMPUTED_VALUE"""),"")</f>
        <v/>
      </c>
      <c r="CG786" s="148" t="n"/>
      <c r="CH786" s="148" t="n"/>
      <c r="CI786" s="148" t="n"/>
      <c r="CJ786" s="148" t="n"/>
      <c r="CK786" s="148" t="n"/>
      <c r="CL786" s="148" t="n"/>
      <c r="CM786" s="148" t="n"/>
      <c r="CN786" s="148" t="n"/>
      <c r="CO786" s="148" t="n"/>
      <c r="CP786" s="148" t="n"/>
      <c r="CQ786" s="148" t="n"/>
      <c r="CR786" s="148" t="n"/>
      <c r="CS786" s="148" t="n"/>
      <c r="CT786" s="148" t="n"/>
      <c r="CU786" s="148" t="n"/>
      <c r="CV786" s="148" t="n"/>
    </row>
    <row r="787">
      <c r="A787" s="162" t="n"/>
      <c r="B787" s="64" t="n"/>
      <c r="C787" s="129" t="n"/>
      <c r="D787" s="130" t="inlineStr"/>
      <c r="E787" s="150" t="inlineStr"/>
      <c r="F787" s="150" t="inlineStr"/>
      <c r="G787" s="150" t="n"/>
      <c r="H787" s="152" t="n"/>
      <c r="I787" s="152" t="n"/>
      <c r="J787" s="152" t="n"/>
      <c r="K787" s="152" t="n"/>
      <c r="L787" s="152" t="n"/>
      <c r="M787" s="152" t="n"/>
      <c r="N787" s="152" t="n"/>
      <c r="O787" s="152" t="n"/>
      <c r="P787" s="152" t="n"/>
      <c r="Q787" s="152" t="n"/>
      <c r="R787" s="152" t="n"/>
      <c r="S787" s="165" t="n"/>
      <c r="T787" s="152" t="n"/>
      <c r="U787" s="152" t="n"/>
      <c r="V787" s="152" t="n"/>
      <c r="W787" s="152" t="n"/>
      <c r="X787" s="152" t="n"/>
      <c r="Y787" s="152" t="n"/>
      <c r="Z787" s="152" t="n"/>
      <c r="AA787" s="152" t="n"/>
      <c r="AB787" s="152" t="n"/>
      <c r="AC787" s="152" t="n"/>
      <c r="AD787" s="152" t="n"/>
      <c r="AE787" s="152" t="n"/>
      <c r="AF787" s="152" t="n"/>
      <c r="AG787" s="152" t="n"/>
      <c r="AH787" s="152" t="n"/>
      <c r="AI787" s="152" t="n"/>
      <c r="AJ787" s="152" t="n"/>
      <c r="AK787" s="152" t="n"/>
      <c r="AL787" s="152" t="n"/>
      <c r="AM787" s="152" t="n"/>
      <c r="AN787" s="166" t="n"/>
      <c r="AO787" s="155" t="n"/>
      <c r="AP787" s="152" t="n"/>
      <c r="AQ787" s="152" t="n"/>
      <c r="AR787" s="152" t="n"/>
      <c r="AS787" s="152" t="n"/>
      <c r="AT787" s="152" t="n"/>
      <c r="AU787" s="155" t="n"/>
      <c r="AV787" s="152" t="n"/>
      <c r="AW787" s="152" t="n"/>
      <c r="AX787" s="152" t="n"/>
      <c r="AY787" s="152" t="n"/>
      <c r="AZ787" s="152" t="n"/>
      <c r="BA787" s="165" t="n"/>
      <c r="BB787" s="165" t="n"/>
      <c r="BC787" s="152" t="n"/>
      <c r="BD787" s="152" t="n"/>
      <c r="BE787" s="152" t="n"/>
      <c r="BF787" s="152" t="n"/>
      <c r="BG787" s="155" t="n"/>
      <c r="BH787" s="152" t="n"/>
      <c r="BI787" s="152" t="n"/>
      <c r="BJ787" s="152" t="n"/>
      <c r="BK787" s="152" t="n"/>
      <c r="BL787" s="152" t="n"/>
      <c r="BM787" s="152" t="n"/>
      <c r="BN787" s="152" t="n"/>
      <c r="BO787" s="152" t="n"/>
      <c r="BP787" s="155" t="n"/>
      <c r="BQ787" s="152" t="n"/>
      <c r="BR787" s="152" t="n"/>
      <c r="BS787" s="152" t="n"/>
      <c r="BT787" s="152" t="n"/>
      <c r="BU787" s="152" t="n"/>
      <c r="BV787" s="152" t="n"/>
      <c r="BW787" s="152" t="n"/>
      <c r="BX787" s="165" t="n"/>
      <c r="BY787" s="150" t="n"/>
      <c r="BZ787" s="150" t="n"/>
      <c r="CA787" s="150" t="n"/>
      <c r="CB787" s="174" t="n"/>
      <c r="CC787" s="156" t="n"/>
      <c r="CD787" s="156" t="n"/>
      <c r="CE787" s="167">
        <f>IFERROR(__xludf.DUMMYFUNCTION("""COMPUTED_VALUE"""),"")</f>
        <v/>
      </c>
      <c r="CF787" s="158">
        <f>IFERROR(__xludf.DUMMYFUNCTION("""COMPUTED_VALUE"""),"")</f>
        <v/>
      </c>
      <c r="CG787" s="148" t="n"/>
      <c r="CH787" s="148" t="n"/>
      <c r="CI787" s="148" t="n"/>
      <c r="CJ787" s="148" t="n"/>
      <c r="CK787" s="148" t="n"/>
      <c r="CL787" s="148" t="n"/>
      <c r="CM787" s="148" t="n"/>
      <c r="CN787" s="148" t="n"/>
      <c r="CO787" s="148" t="n"/>
      <c r="CP787" s="148" t="n"/>
      <c r="CQ787" s="148" t="n"/>
      <c r="CR787" s="148" t="n"/>
      <c r="CS787" s="148" t="n"/>
      <c r="CT787" s="148" t="n"/>
      <c r="CU787" s="148" t="n"/>
      <c r="CV787" s="148" t="n"/>
    </row>
    <row r="788">
      <c r="A788" s="162" t="n"/>
      <c r="B788" s="64" t="n"/>
      <c r="C788" s="129" t="n"/>
      <c r="D788" s="130" t="inlineStr"/>
      <c r="E788" s="150" t="inlineStr"/>
      <c r="F788" s="150" t="inlineStr"/>
      <c r="G788" s="150" t="n"/>
      <c r="H788" s="152" t="n"/>
      <c r="I788" s="152" t="n"/>
      <c r="J788" s="152" t="n"/>
      <c r="K788" s="152" t="n"/>
      <c r="L788" s="152" t="n"/>
      <c r="M788" s="152" t="n"/>
      <c r="N788" s="152" t="n"/>
      <c r="O788" s="152" t="n"/>
      <c r="P788" s="152" t="n"/>
      <c r="Q788" s="152" t="n"/>
      <c r="R788" s="152" t="n"/>
      <c r="S788" s="165" t="n"/>
      <c r="T788" s="152" t="n"/>
      <c r="U788" s="152" t="n"/>
      <c r="V788" s="152" t="n"/>
      <c r="W788" s="152" t="n"/>
      <c r="X788" s="152" t="n"/>
      <c r="Y788" s="152" t="n"/>
      <c r="Z788" s="152" t="n"/>
      <c r="AA788" s="152" t="n"/>
      <c r="AB788" s="152" t="n"/>
      <c r="AC788" s="152" t="n"/>
      <c r="AD788" s="152" t="n"/>
      <c r="AE788" s="152" t="n"/>
      <c r="AF788" s="152" t="n"/>
      <c r="AG788" s="152" t="n"/>
      <c r="AH788" s="152" t="n"/>
      <c r="AI788" s="152" t="n"/>
      <c r="AJ788" s="152" t="n"/>
      <c r="AK788" s="152" t="n"/>
      <c r="AL788" s="152" t="n"/>
      <c r="AM788" s="152" t="n"/>
      <c r="AN788" s="166" t="n"/>
      <c r="AO788" s="155" t="n"/>
      <c r="AP788" s="152" t="n"/>
      <c r="AQ788" s="152" t="n"/>
      <c r="AR788" s="152" t="n"/>
      <c r="AS788" s="152" t="n"/>
      <c r="AT788" s="152" t="n"/>
      <c r="AU788" s="155" t="n"/>
      <c r="AV788" s="152" t="n"/>
      <c r="AW788" s="152" t="n"/>
      <c r="AX788" s="152" t="n"/>
      <c r="AY788" s="152" t="n"/>
      <c r="AZ788" s="152" t="n"/>
      <c r="BA788" s="165" t="n"/>
      <c r="BB788" s="165" t="n"/>
      <c r="BC788" s="152" t="n"/>
      <c r="BD788" s="152" t="n"/>
      <c r="BE788" s="152" t="n"/>
      <c r="BF788" s="152" t="n"/>
      <c r="BG788" s="155" t="n"/>
      <c r="BH788" s="152" t="n"/>
      <c r="BI788" s="152" t="n"/>
      <c r="BJ788" s="152" t="n"/>
      <c r="BK788" s="152" t="n"/>
      <c r="BL788" s="152" t="n"/>
      <c r="BM788" s="152" t="n"/>
      <c r="BN788" s="152" t="n"/>
      <c r="BO788" s="152" t="n"/>
      <c r="BP788" s="155" t="n"/>
      <c r="BQ788" s="152" t="n"/>
      <c r="BR788" s="152" t="n"/>
      <c r="BS788" s="152" t="n"/>
      <c r="BT788" s="152" t="n"/>
      <c r="BU788" s="152" t="n"/>
      <c r="BV788" s="152" t="n"/>
      <c r="BW788" s="152" t="n"/>
      <c r="BX788" s="165" t="n"/>
      <c r="BY788" s="150" t="n"/>
      <c r="BZ788" s="150" t="n"/>
      <c r="CA788" s="150" t="n"/>
      <c r="CB788" s="174" t="n"/>
      <c r="CC788" s="156" t="n"/>
      <c r="CD788" s="156" t="n"/>
      <c r="CE788" s="167">
        <f>IFERROR(__xludf.DUMMYFUNCTION("""COMPUTED_VALUE"""),"")</f>
        <v/>
      </c>
      <c r="CF788" s="158">
        <f>IFERROR(__xludf.DUMMYFUNCTION("""COMPUTED_VALUE"""),"")</f>
        <v/>
      </c>
      <c r="CG788" s="148" t="n"/>
      <c r="CH788" s="148" t="n"/>
      <c r="CI788" s="148" t="n"/>
      <c r="CJ788" s="148" t="n"/>
      <c r="CK788" s="148" t="n"/>
      <c r="CL788" s="148" t="n"/>
      <c r="CM788" s="148" t="n"/>
      <c r="CN788" s="148" t="n"/>
      <c r="CO788" s="148" t="n"/>
      <c r="CP788" s="148" t="n"/>
      <c r="CQ788" s="148" t="n"/>
      <c r="CR788" s="148" t="n"/>
      <c r="CS788" s="148" t="n"/>
      <c r="CT788" s="148" t="n"/>
      <c r="CU788" s="148" t="n"/>
      <c r="CV788" s="148" t="n"/>
    </row>
    <row r="789">
      <c r="A789" s="162" t="n"/>
      <c r="B789" s="64" t="n"/>
      <c r="C789" s="129" t="n"/>
      <c r="D789" s="130" t="inlineStr"/>
      <c r="E789" s="150" t="inlineStr"/>
      <c r="F789" s="150" t="inlineStr"/>
      <c r="G789" s="150" t="n"/>
      <c r="H789" s="152" t="n"/>
      <c r="I789" s="152" t="n"/>
      <c r="J789" s="152" t="n"/>
      <c r="K789" s="152" t="n"/>
      <c r="L789" s="152" t="n"/>
      <c r="M789" s="152" t="n"/>
      <c r="N789" s="152" t="n"/>
      <c r="O789" s="152" t="n"/>
      <c r="P789" s="152" t="n"/>
      <c r="Q789" s="152" t="n"/>
      <c r="R789" s="152" t="n"/>
      <c r="S789" s="165" t="n"/>
      <c r="T789" s="152" t="n"/>
      <c r="U789" s="152" t="n"/>
      <c r="V789" s="152" t="n"/>
      <c r="W789" s="152" t="n"/>
      <c r="X789" s="152" t="n"/>
      <c r="Y789" s="152" t="n"/>
      <c r="Z789" s="152" t="n"/>
      <c r="AA789" s="152" t="n"/>
      <c r="AB789" s="152" t="n"/>
      <c r="AC789" s="152" t="n"/>
      <c r="AD789" s="152" t="n"/>
      <c r="AE789" s="152" t="n"/>
      <c r="AF789" s="152" t="n"/>
      <c r="AG789" s="152" t="n"/>
      <c r="AH789" s="152" t="n"/>
      <c r="AI789" s="152" t="n"/>
      <c r="AJ789" s="152" t="n"/>
      <c r="AK789" s="152" t="n"/>
      <c r="AL789" s="152" t="n"/>
      <c r="AM789" s="152" t="n"/>
      <c r="AN789" s="166" t="n"/>
      <c r="AO789" s="155" t="n"/>
      <c r="AP789" s="152" t="n"/>
      <c r="AQ789" s="152" t="n"/>
      <c r="AR789" s="152" t="n"/>
      <c r="AS789" s="152" t="n"/>
      <c r="AT789" s="152" t="n"/>
      <c r="AU789" s="155" t="n"/>
      <c r="AV789" s="152" t="n"/>
      <c r="AW789" s="152" t="n"/>
      <c r="AX789" s="152" t="n"/>
      <c r="AY789" s="152" t="n"/>
      <c r="AZ789" s="152" t="n"/>
      <c r="BA789" s="165" t="n"/>
      <c r="BB789" s="165" t="n"/>
      <c r="BC789" s="152" t="n"/>
      <c r="BD789" s="152" t="n"/>
      <c r="BE789" s="152" t="n"/>
      <c r="BF789" s="152" t="n"/>
      <c r="BG789" s="155" t="n"/>
      <c r="BH789" s="152" t="n"/>
      <c r="BI789" s="152" t="n"/>
      <c r="BJ789" s="152" t="n"/>
      <c r="BK789" s="152" t="n"/>
      <c r="BL789" s="152" t="n"/>
      <c r="BM789" s="152" t="n"/>
      <c r="BN789" s="152" t="n"/>
      <c r="BO789" s="152" t="n"/>
      <c r="BP789" s="155" t="n"/>
      <c r="BQ789" s="152" t="n"/>
      <c r="BR789" s="152" t="n"/>
      <c r="BS789" s="152" t="n"/>
      <c r="BT789" s="152" t="n"/>
      <c r="BU789" s="152" t="n"/>
      <c r="BV789" s="152" t="n"/>
      <c r="BW789" s="152" t="n"/>
      <c r="BX789" s="165" t="n"/>
      <c r="BY789" s="150" t="n"/>
      <c r="BZ789" s="150" t="n"/>
      <c r="CA789" s="150" t="n"/>
      <c r="CB789" s="174" t="n"/>
      <c r="CC789" s="156" t="n"/>
      <c r="CD789" s="156" t="n"/>
      <c r="CE789" s="167">
        <f>IFERROR(__xludf.DUMMYFUNCTION("""COMPUTED_VALUE"""),"")</f>
        <v/>
      </c>
      <c r="CF789" s="158">
        <f>IFERROR(__xludf.DUMMYFUNCTION("""COMPUTED_VALUE"""),"")</f>
        <v/>
      </c>
      <c r="CG789" s="148" t="n"/>
      <c r="CH789" s="148" t="n"/>
      <c r="CI789" s="148" t="n"/>
      <c r="CJ789" s="148" t="n"/>
      <c r="CK789" s="148" t="n"/>
      <c r="CL789" s="148" t="n"/>
      <c r="CM789" s="148" t="n"/>
      <c r="CN789" s="148" t="n"/>
      <c r="CO789" s="148" t="n"/>
      <c r="CP789" s="148" t="n"/>
      <c r="CQ789" s="148" t="n"/>
      <c r="CR789" s="148" t="n"/>
      <c r="CS789" s="148" t="n"/>
      <c r="CT789" s="148" t="n"/>
      <c r="CU789" s="148" t="n"/>
      <c r="CV789" s="148" t="n"/>
    </row>
    <row r="790">
      <c r="A790" s="162" t="n"/>
      <c r="B790" s="64" t="n"/>
      <c r="C790" s="129" t="n"/>
      <c r="D790" s="130" t="inlineStr"/>
      <c r="E790" s="150" t="inlineStr"/>
      <c r="F790" s="150" t="inlineStr"/>
      <c r="G790" s="150" t="n"/>
      <c r="H790" s="152" t="n"/>
      <c r="I790" s="152" t="n"/>
      <c r="J790" s="152" t="n"/>
      <c r="K790" s="152" t="n"/>
      <c r="L790" s="152" t="n"/>
      <c r="M790" s="152" t="n"/>
      <c r="N790" s="152" t="n"/>
      <c r="O790" s="152" t="n"/>
      <c r="P790" s="152" t="n"/>
      <c r="Q790" s="152" t="n"/>
      <c r="R790" s="152" t="n"/>
      <c r="S790" s="165" t="n"/>
      <c r="T790" s="152" t="n"/>
      <c r="U790" s="152" t="n"/>
      <c r="V790" s="152" t="n"/>
      <c r="W790" s="152" t="n"/>
      <c r="X790" s="152" t="n"/>
      <c r="Y790" s="152" t="n"/>
      <c r="Z790" s="152" t="n"/>
      <c r="AA790" s="152" t="n"/>
      <c r="AB790" s="152" t="n"/>
      <c r="AC790" s="152" t="n"/>
      <c r="AD790" s="152" t="n"/>
      <c r="AE790" s="152" t="n"/>
      <c r="AF790" s="152" t="n"/>
      <c r="AG790" s="152" t="n"/>
      <c r="AH790" s="152" t="n"/>
      <c r="AI790" s="152" t="n"/>
      <c r="AJ790" s="152" t="n"/>
      <c r="AK790" s="152" t="n"/>
      <c r="AL790" s="152" t="n"/>
      <c r="AM790" s="152" t="n"/>
      <c r="AN790" s="166" t="n"/>
      <c r="AO790" s="155" t="n"/>
      <c r="AP790" s="152" t="n"/>
      <c r="AQ790" s="152" t="n"/>
      <c r="AR790" s="152" t="n"/>
      <c r="AS790" s="152" t="n"/>
      <c r="AT790" s="152" t="n"/>
      <c r="AU790" s="155" t="n"/>
      <c r="AV790" s="152" t="n"/>
      <c r="AW790" s="152" t="n"/>
      <c r="AX790" s="152" t="n"/>
      <c r="AY790" s="152" t="n"/>
      <c r="AZ790" s="152" t="n"/>
      <c r="BA790" s="165" t="n"/>
      <c r="BB790" s="165" t="n"/>
      <c r="BC790" s="152" t="n"/>
      <c r="BD790" s="152" t="n"/>
      <c r="BE790" s="152" t="n"/>
      <c r="BF790" s="152" t="n"/>
      <c r="BG790" s="155" t="n"/>
      <c r="BH790" s="152" t="n"/>
      <c r="BI790" s="152" t="n"/>
      <c r="BJ790" s="152" t="n"/>
      <c r="BK790" s="152" t="n"/>
      <c r="BL790" s="152" t="n"/>
      <c r="BM790" s="152" t="n"/>
      <c r="BN790" s="152" t="n"/>
      <c r="BO790" s="152" t="n"/>
      <c r="BP790" s="155" t="n"/>
      <c r="BQ790" s="152" t="n"/>
      <c r="BR790" s="152" t="n"/>
      <c r="BS790" s="152" t="n"/>
      <c r="BT790" s="152" t="n"/>
      <c r="BU790" s="152" t="n"/>
      <c r="BV790" s="152" t="n"/>
      <c r="BW790" s="152" t="n"/>
      <c r="BX790" s="165" t="n"/>
      <c r="BY790" s="150" t="n"/>
      <c r="BZ790" s="150" t="n"/>
      <c r="CA790" s="150" t="n"/>
      <c r="CB790" s="174" t="n"/>
      <c r="CC790" s="156" t="n"/>
      <c r="CD790" s="156" t="n"/>
      <c r="CE790" s="167">
        <f>IFERROR(__xludf.DUMMYFUNCTION("""COMPUTED_VALUE"""),"")</f>
        <v/>
      </c>
      <c r="CF790" s="158">
        <f>IFERROR(__xludf.DUMMYFUNCTION("""COMPUTED_VALUE"""),"")</f>
        <v/>
      </c>
      <c r="CG790" s="148" t="n"/>
      <c r="CH790" s="148" t="n"/>
      <c r="CI790" s="148" t="n"/>
      <c r="CJ790" s="148" t="n"/>
      <c r="CK790" s="148" t="n"/>
      <c r="CL790" s="148" t="n"/>
      <c r="CM790" s="148" t="n"/>
      <c r="CN790" s="148" t="n"/>
      <c r="CO790" s="148" t="n"/>
      <c r="CP790" s="148" t="n"/>
      <c r="CQ790" s="148" t="n"/>
      <c r="CR790" s="148" t="n"/>
      <c r="CS790" s="148" t="n"/>
      <c r="CT790" s="148" t="n"/>
      <c r="CU790" s="148" t="n"/>
      <c r="CV790" s="148" t="n"/>
    </row>
    <row r="791">
      <c r="A791" s="162" t="n"/>
      <c r="B791" s="64" t="n"/>
      <c r="C791" s="129" t="n"/>
      <c r="D791" s="130" t="inlineStr"/>
      <c r="E791" s="150" t="inlineStr"/>
      <c r="F791" s="150" t="inlineStr"/>
      <c r="G791" s="150" t="n"/>
      <c r="H791" s="152" t="n"/>
      <c r="I791" s="152" t="n"/>
      <c r="J791" s="152" t="n"/>
      <c r="K791" s="152" t="n"/>
      <c r="L791" s="152" t="n"/>
      <c r="M791" s="152" t="n"/>
      <c r="N791" s="152" t="n"/>
      <c r="O791" s="152" t="n"/>
      <c r="P791" s="152" t="n"/>
      <c r="Q791" s="152" t="n"/>
      <c r="R791" s="152" t="n"/>
      <c r="S791" s="165" t="n"/>
      <c r="T791" s="152" t="n"/>
      <c r="U791" s="152" t="n"/>
      <c r="V791" s="152" t="n"/>
      <c r="W791" s="152" t="n"/>
      <c r="X791" s="152" t="n"/>
      <c r="Y791" s="152" t="n"/>
      <c r="Z791" s="152" t="n"/>
      <c r="AA791" s="152" t="n"/>
      <c r="AB791" s="152" t="n"/>
      <c r="AC791" s="152" t="n"/>
      <c r="AD791" s="152" t="n"/>
      <c r="AE791" s="152" t="n"/>
      <c r="AF791" s="152" t="n"/>
      <c r="AG791" s="152" t="n"/>
      <c r="AH791" s="152" t="n"/>
      <c r="AI791" s="152" t="n"/>
      <c r="AJ791" s="152" t="n"/>
      <c r="AK791" s="152" t="n"/>
      <c r="AL791" s="152" t="n"/>
      <c r="AM791" s="152" t="n"/>
      <c r="AN791" s="166" t="n"/>
      <c r="AO791" s="155" t="n"/>
      <c r="AP791" s="152" t="n"/>
      <c r="AQ791" s="152" t="n"/>
      <c r="AR791" s="152" t="n"/>
      <c r="AS791" s="152" t="n"/>
      <c r="AT791" s="152" t="n"/>
      <c r="AU791" s="155" t="n"/>
      <c r="AV791" s="152" t="n"/>
      <c r="AW791" s="152" t="n"/>
      <c r="AX791" s="152" t="n"/>
      <c r="AY791" s="152" t="n"/>
      <c r="AZ791" s="152" t="n"/>
      <c r="BA791" s="165" t="n"/>
      <c r="BB791" s="165" t="n"/>
      <c r="BC791" s="152" t="n"/>
      <c r="BD791" s="152" t="n"/>
      <c r="BE791" s="152" t="n"/>
      <c r="BF791" s="152" t="n"/>
      <c r="BG791" s="155" t="n"/>
      <c r="BH791" s="152" t="n"/>
      <c r="BI791" s="152" t="n"/>
      <c r="BJ791" s="152" t="n"/>
      <c r="BK791" s="152" t="n"/>
      <c r="BL791" s="152" t="n"/>
      <c r="BM791" s="152" t="n"/>
      <c r="BN791" s="152" t="n"/>
      <c r="BO791" s="152" t="n"/>
      <c r="BP791" s="155" t="n"/>
      <c r="BQ791" s="152" t="n"/>
      <c r="BR791" s="152" t="n"/>
      <c r="BS791" s="152" t="n"/>
      <c r="BT791" s="152" t="n"/>
      <c r="BU791" s="152" t="n"/>
      <c r="BV791" s="152" t="n"/>
      <c r="BW791" s="152" t="n"/>
      <c r="BX791" s="165" t="n"/>
      <c r="BY791" s="150" t="n"/>
      <c r="BZ791" s="150" t="n"/>
      <c r="CA791" s="150" t="n"/>
      <c r="CB791" s="174" t="n"/>
      <c r="CC791" s="156" t="n"/>
      <c r="CD791" s="156" t="n"/>
      <c r="CE791" s="167">
        <f>IFERROR(__xludf.DUMMYFUNCTION("""COMPUTED_VALUE"""),"")</f>
        <v/>
      </c>
      <c r="CF791" s="158">
        <f>IFERROR(__xludf.DUMMYFUNCTION("""COMPUTED_VALUE"""),"")</f>
        <v/>
      </c>
      <c r="CG791" s="148" t="n"/>
      <c r="CH791" s="148" t="n"/>
      <c r="CI791" s="148" t="n"/>
      <c r="CJ791" s="148" t="n"/>
      <c r="CK791" s="148" t="n"/>
      <c r="CL791" s="148" t="n"/>
      <c r="CM791" s="148" t="n"/>
      <c r="CN791" s="148" t="n"/>
      <c r="CO791" s="148" t="n"/>
      <c r="CP791" s="148" t="n"/>
      <c r="CQ791" s="148" t="n"/>
      <c r="CR791" s="148" t="n"/>
      <c r="CS791" s="148" t="n"/>
      <c r="CT791" s="148" t="n"/>
      <c r="CU791" s="148" t="n"/>
      <c r="CV791" s="148" t="n"/>
    </row>
    <row r="792">
      <c r="A792" s="162" t="n"/>
      <c r="B792" s="64" t="n"/>
      <c r="C792" s="129" t="n"/>
      <c r="D792" s="130" t="inlineStr"/>
      <c r="E792" s="150" t="inlineStr"/>
      <c r="F792" s="150" t="inlineStr"/>
      <c r="G792" s="150" t="n"/>
      <c r="H792" s="152" t="n"/>
      <c r="I792" s="152" t="n"/>
      <c r="J792" s="152" t="n"/>
      <c r="K792" s="152" t="n"/>
      <c r="L792" s="152" t="n"/>
      <c r="M792" s="152" t="n"/>
      <c r="N792" s="152" t="n"/>
      <c r="O792" s="152" t="n"/>
      <c r="P792" s="152" t="n"/>
      <c r="Q792" s="152" t="n"/>
      <c r="R792" s="152" t="n"/>
      <c r="S792" s="165" t="n"/>
      <c r="T792" s="152" t="n"/>
      <c r="U792" s="152" t="n"/>
      <c r="V792" s="152" t="n"/>
      <c r="W792" s="152" t="n"/>
      <c r="X792" s="152" t="n"/>
      <c r="Y792" s="152" t="n"/>
      <c r="Z792" s="152" t="n"/>
      <c r="AA792" s="152" t="n"/>
      <c r="AB792" s="152" t="n"/>
      <c r="AC792" s="152" t="n"/>
      <c r="AD792" s="152" t="n"/>
      <c r="AE792" s="152" t="n"/>
      <c r="AF792" s="152" t="n"/>
      <c r="AG792" s="152" t="n"/>
      <c r="AH792" s="152" t="n"/>
      <c r="AI792" s="152" t="n"/>
      <c r="AJ792" s="152" t="n"/>
      <c r="AK792" s="152" t="n"/>
      <c r="AL792" s="152" t="n"/>
      <c r="AM792" s="152" t="n"/>
      <c r="AN792" s="166" t="n"/>
      <c r="AO792" s="155" t="n"/>
      <c r="AP792" s="152" t="n"/>
      <c r="AQ792" s="152" t="n"/>
      <c r="AR792" s="152" t="n"/>
      <c r="AS792" s="152" t="n"/>
      <c r="AT792" s="152" t="n"/>
      <c r="AU792" s="155" t="n"/>
      <c r="AV792" s="152" t="n"/>
      <c r="AW792" s="152" t="n"/>
      <c r="AX792" s="152" t="n"/>
      <c r="AY792" s="152" t="n"/>
      <c r="AZ792" s="152" t="n"/>
      <c r="BA792" s="165" t="n"/>
      <c r="BB792" s="165" t="n"/>
      <c r="BC792" s="152" t="n"/>
      <c r="BD792" s="152" t="n"/>
      <c r="BE792" s="152" t="n"/>
      <c r="BF792" s="152" t="n"/>
      <c r="BG792" s="155" t="n"/>
      <c r="BH792" s="152" t="n"/>
      <c r="BI792" s="152" t="n"/>
      <c r="BJ792" s="152" t="n"/>
      <c r="BK792" s="152" t="n"/>
      <c r="BL792" s="152" t="n"/>
      <c r="BM792" s="152" t="n"/>
      <c r="BN792" s="152" t="n"/>
      <c r="BO792" s="152" t="n"/>
      <c r="BP792" s="155" t="n"/>
      <c r="BQ792" s="152" t="n"/>
      <c r="BR792" s="152" t="n"/>
      <c r="BS792" s="152" t="n"/>
      <c r="BT792" s="152" t="n"/>
      <c r="BU792" s="152" t="n"/>
      <c r="BV792" s="152" t="n"/>
      <c r="BW792" s="152" t="n"/>
      <c r="BX792" s="165" t="n"/>
      <c r="BY792" s="150" t="n"/>
      <c r="BZ792" s="150" t="n"/>
      <c r="CA792" s="150" t="n"/>
      <c r="CB792" s="174" t="n"/>
      <c r="CC792" s="156" t="n"/>
      <c r="CD792" s="156" t="n"/>
      <c r="CE792" s="167">
        <f>IFERROR(__xludf.DUMMYFUNCTION("""COMPUTED_VALUE"""),"")</f>
        <v/>
      </c>
      <c r="CF792" s="158">
        <f>IFERROR(__xludf.DUMMYFUNCTION("""COMPUTED_VALUE"""),"")</f>
        <v/>
      </c>
      <c r="CG792" s="148" t="n"/>
      <c r="CH792" s="148" t="n"/>
      <c r="CI792" s="148" t="n"/>
      <c r="CJ792" s="148" t="n"/>
      <c r="CK792" s="148" t="n"/>
      <c r="CL792" s="148" t="n"/>
      <c r="CM792" s="148" t="n"/>
      <c r="CN792" s="148" t="n"/>
      <c r="CO792" s="148" t="n"/>
      <c r="CP792" s="148" t="n"/>
      <c r="CQ792" s="148" t="n"/>
      <c r="CR792" s="148" t="n"/>
      <c r="CS792" s="148" t="n"/>
      <c r="CT792" s="148" t="n"/>
      <c r="CU792" s="148" t="n"/>
      <c r="CV792" s="148" t="n"/>
    </row>
    <row r="793">
      <c r="A793" s="162" t="n"/>
      <c r="B793" s="64" t="n"/>
      <c r="C793" s="129" t="n"/>
      <c r="D793" s="130" t="inlineStr"/>
      <c r="E793" s="150" t="inlineStr"/>
      <c r="F793" s="150" t="inlineStr"/>
      <c r="G793" s="150" t="n"/>
      <c r="H793" s="152" t="n"/>
      <c r="I793" s="152" t="n"/>
      <c r="J793" s="152" t="n"/>
      <c r="K793" s="152" t="n"/>
      <c r="L793" s="152" t="n"/>
      <c r="M793" s="152" t="n"/>
      <c r="N793" s="152" t="n"/>
      <c r="O793" s="152" t="n"/>
      <c r="P793" s="152" t="n"/>
      <c r="Q793" s="152" t="n"/>
      <c r="R793" s="152" t="n"/>
      <c r="S793" s="165" t="n"/>
      <c r="T793" s="152" t="n"/>
      <c r="U793" s="152" t="n"/>
      <c r="V793" s="152" t="n"/>
      <c r="W793" s="152" t="n"/>
      <c r="X793" s="152" t="n"/>
      <c r="Y793" s="152" t="n"/>
      <c r="Z793" s="152" t="n"/>
      <c r="AA793" s="152" t="n"/>
      <c r="AB793" s="152" t="n"/>
      <c r="AC793" s="152" t="n"/>
      <c r="AD793" s="152" t="n"/>
      <c r="AE793" s="152" t="n"/>
      <c r="AF793" s="152" t="n"/>
      <c r="AG793" s="152" t="n"/>
      <c r="AH793" s="152" t="n"/>
      <c r="AI793" s="152" t="n"/>
      <c r="AJ793" s="152" t="n"/>
      <c r="AK793" s="152" t="n"/>
      <c r="AL793" s="152" t="n"/>
      <c r="AM793" s="152" t="n"/>
      <c r="AN793" s="166" t="n"/>
      <c r="AO793" s="155" t="n"/>
      <c r="AP793" s="152" t="n"/>
      <c r="AQ793" s="152" t="n"/>
      <c r="AR793" s="152" t="n"/>
      <c r="AS793" s="152" t="n"/>
      <c r="AT793" s="152" t="n"/>
      <c r="AU793" s="155" t="n"/>
      <c r="AV793" s="152" t="n"/>
      <c r="AW793" s="152" t="n"/>
      <c r="AX793" s="152" t="n"/>
      <c r="AY793" s="152" t="n"/>
      <c r="AZ793" s="152" t="n"/>
      <c r="BA793" s="165" t="n"/>
      <c r="BB793" s="165" t="n"/>
      <c r="BC793" s="152" t="n"/>
      <c r="BD793" s="152" t="n"/>
      <c r="BE793" s="152" t="n"/>
      <c r="BF793" s="152" t="n"/>
      <c r="BG793" s="155" t="n"/>
      <c r="BH793" s="152" t="n"/>
      <c r="BI793" s="152" t="n"/>
      <c r="BJ793" s="152" t="n"/>
      <c r="BK793" s="152" t="n"/>
      <c r="BL793" s="152" t="n"/>
      <c r="BM793" s="152" t="n"/>
      <c r="BN793" s="152" t="n"/>
      <c r="BO793" s="152" t="n"/>
      <c r="BP793" s="155" t="n"/>
      <c r="BQ793" s="152" t="n"/>
      <c r="BR793" s="152" t="n"/>
      <c r="BS793" s="152" t="n"/>
      <c r="BT793" s="152" t="n"/>
      <c r="BU793" s="152" t="n"/>
      <c r="BV793" s="152" t="n"/>
      <c r="BW793" s="152" t="n"/>
      <c r="BX793" s="165" t="n"/>
      <c r="BY793" s="150" t="n"/>
      <c r="BZ793" s="150" t="n"/>
      <c r="CA793" s="150" t="n"/>
      <c r="CB793" s="174" t="n"/>
      <c r="CC793" s="156" t="n"/>
      <c r="CD793" s="156" t="n"/>
      <c r="CE793" s="167">
        <f>IFERROR(__xludf.DUMMYFUNCTION("""COMPUTED_VALUE"""),"")</f>
        <v/>
      </c>
      <c r="CF793" s="158">
        <f>IFERROR(__xludf.DUMMYFUNCTION("""COMPUTED_VALUE"""),"")</f>
        <v/>
      </c>
      <c r="CG793" s="148" t="n"/>
      <c r="CH793" s="148" t="n"/>
      <c r="CI793" s="148" t="n"/>
      <c r="CJ793" s="148" t="n"/>
      <c r="CK793" s="148" t="n"/>
      <c r="CL793" s="148" t="n"/>
      <c r="CM793" s="148" t="n"/>
      <c r="CN793" s="148" t="n"/>
      <c r="CO793" s="148" t="n"/>
      <c r="CP793" s="148" t="n"/>
      <c r="CQ793" s="148" t="n"/>
      <c r="CR793" s="148" t="n"/>
      <c r="CS793" s="148" t="n"/>
      <c r="CT793" s="148" t="n"/>
      <c r="CU793" s="148" t="n"/>
      <c r="CV793" s="148" t="n"/>
    </row>
    <row r="794">
      <c r="A794" s="162" t="n"/>
      <c r="B794" s="64" t="n"/>
      <c r="C794" s="129" t="n"/>
      <c r="D794" s="130" t="inlineStr"/>
      <c r="E794" s="150" t="inlineStr"/>
      <c r="F794" s="150" t="inlineStr"/>
      <c r="G794" s="150" t="n"/>
      <c r="H794" s="152" t="n"/>
      <c r="I794" s="152" t="n"/>
      <c r="J794" s="152" t="n"/>
      <c r="K794" s="152" t="n"/>
      <c r="L794" s="152" t="n"/>
      <c r="M794" s="152" t="n"/>
      <c r="N794" s="152" t="n"/>
      <c r="O794" s="152" t="n"/>
      <c r="P794" s="152" t="n"/>
      <c r="Q794" s="152" t="n"/>
      <c r="R794" s="152" t="n"/>
      <c r="S794" s="165" t="n"/>
      <c r="T794" s="152" t="n"/>
      <c r="U794" s="152" t="n"/>
      <c r="V794" s="152" t="n"/>
      <c r="W794" s="152" t="n"/>
      <c r="X794" s="152" t="n"/>
      <c r="Y794" s="152" t="n"/>
      <c r="Z794" s="152" t="n"/>
      <c r="AA794" s="152" t="n"/>
      <c r="AB794" s="152" t="n"/>
      <c r="AC794" s="152" t="n"/>
      <c r="AD794" s="152" t="n"/>
      <c r="AE794" s="152" t="n"/>
      <c r="AF794" s="152" t="n"/>
      <c r="AG794" s="152" t="n"/>
      <c r="AH794" s="152" t="n"/>
      <c r="AI794" s="152" t="n"/>
      <c r="AJ794" s="152" t="n"/>
      <c r="AK794" s="152" t="n"/>
      <c r="AL794" s="152" t="n"/>
      <c r="AM794" s="152" t="n"/>
      <c r="AN794" s="166" t="n"/>
      <c r="AO794" s="155" t="n"/>
      <c r="AP794" s="152" t="n"/>
      <c r="AQ794" s="152" t="n"/>
      <c r="AR794" s="152" t="n"/>
      <c r="AS794" s="152" t="n"/>
      <c r="AT794" s="152" t="n"/>
      <c r="AU794" s="155" t="n"/>
      <c r="AV794" s="152" t="n"/>
      <c r="AW794" s="152" t="n"/>
      <c r="AX794" s="152" t="n"/>
      <c r="AY794" s="152" t="n"/>
      <c r="AZ794" s="152" t="n"/>
      <c r="BA794" s="165" t="n"/>
      <c r="BB794" s="165" t="n"/>
      <c r="BC794" s="152" t="n"/>
      <c r="BD794" s="152" t="n"/>
      <c r="BE794" s="152" t="n"/>
      <c r="BF794" s="152" t="n"/>
      <c r="BG794" s="155" t="n"/>
      <c r="BH794" s="152" t="n"/>
      <c r="BI794" s="152" t="n"/>
      <c r="BJ794" s="152" t="n"/>
      <c r="BK794" s="152" t="n"/>
      <c r="BL794" s="152" t="n"/>
      <c r="BM794" s="152" t="n"/>
      <c r="BN794" s="152" t="n"/>
      <c r="BO794" s="152" t="n"/>
      <c r="BP794" s="155" t="n"/>
      <c r="BQ794" s="152" t="n"/>
      <c r="BR794" s="152" t="n"/>
      <c r="BS794" s="152" t="n"/>
      <c r="BT794" s="152" t="n"/>
      <c r="BU794" s="152" t="n"/>
      <c r="BV794" s="152" t="n"/>
      <c r="BW794" s="152" t="n"/>
      <c r="BX794" s="165" t="n"/>
      <c r="BY794" s="150" t="n"/>
      <c r="BZ794" s="150" t="n"/>
      <c r="CA794" s="150" t="n"/>
      <c r="CB794" s="174" t="n"/>
      <c r="CC794" s="156" t="n"/>
      <c r="CD794" s="156" t="n"/>
      <c r="CE794" s="167">
        <f>IFERROR(__xludf.DUMMYFUNCTION("""COMPUTED_VALUE"""),"")</f>
        <v/>
      </c>
      <c r="CF794" s="158">
        <f>IFERROR(__xludf.DUMMYFUNCTION("""COMPUTED_VALUE"""),"")</f>
        <v/>
      </c>
      <c r="CG794" s="148" t="n"/>
      <c r="CH794" s="148" t="n"/>
      <c r="CI794" s="148" t="n"/>
      <c r="CJ794" s="148" t="n"/>
      <c r="CK794" s="148" t="n"/>
      <c r="CL794" s="148" t="n"/>
      <c r="CM794" s="148" t="n"/>
      <c r="CN794" s="148" t="n"/>
      <c r="CO794" s="148" t="n"/>
      <c r="CP794" s="148" t="n"/>
      <c r="CQ794" s="148" t="n"/>
      <c r="CR794" s="148" t="n"/>
      <c r="CS794" s="148" t="n"/>
      <c r="CT794" s="148" t="n"/>
      <c r="CU794" s="148" t="n"/>
      <c r="CV794" s="148" t="n"/>
    </row>
    <row r="795">
      <c r="A795" s="162" t="n"/>
      <c r="B795" s="64" t="n"/>
      <c r="C795" s="129" t="n"/>
      <c r="D795" s="130" t="inlineStr"/>
      <c r="E795" s="150" t="inlineStr"/>
      <c r="F795" s="150" t="inlineStr"/>
      <c r="G795" s="150" t="n"/>
      <c r="H795" s="152" t="n"/>
      <c r="I795" s="152" t="n"/>
      <c r="J795" s="152" t="n"/>
      <c r="K795" s="152" t="n"/>
      <c r="L795" s="152" t="n"/>
      <c r="M795" s="152" t="n"/>
      <c r="N795" s="152" t="n"/>
      <c r="O795" s="152" t="n"/>
      <c r="P795" s="152" t="n"/>
      <c r="Q795" s="152" t="n"/>
      <c r="R795" s="152" t="n"/>
      <c r="S795" s="165" t="n"/>
      <c r="T795" s="152" t="n"/>
      <c r="U795" s="152" t="n"/>
      <c r="V795" s="152" t="n"/>
      <c r="W795" s="152" t="n"/>
      <c r="X795" s="152" t="n"/>
      <c r="Y795" s="152" t="n"/>
      <c r="Z795" s="152" t="n"/>
      <c r="AA795" s="152" t="n"/>
      <c r="AB795" s="152" t="n"/>
      <c r="AC795" s="152" t="n"/>
      <c r="AD795" s="152" t="n"/>
      <c r="AE795" s="152" t="n"/>
      <c r="AF795" s="152" t="n"/>
      <c r="AG795" s="152" t="n"/>
      <c r="AH795" s="152" t="n"/>
      <c r="AI795" s="152" t="n"/>
      <c r="AJ795" s="152" t="n"/>
      <c r="AK795" s="152" t="n"/>
      <c r="AL795" s="152" t="n"/>
      <c r="AM795" s="152" t="n"/>
      <c r="AN795" s="166" t="n"/>
      <c r="AO795" s="155" t="n"/>
      <c r="AP795" s="152" t="n"/>
      <c r="AQ795" s="152" t="n"/>
      <c r="AR795" s="152" t="n"/>
      <c r="AS795" s="152" t="n"/>
      <c r="AT795" s="152" t="n"/>
      <c r="AU795" s="155" t="n"/>
      <c r="AV795" s="152" t="n"/>
      <c r="AW795" s="152" t="n"/>
      <c r="AX795" s="152" t="n"/>
      <c r="AY795" s="152" t="n"/>
      <c r="AZ795" s="152" t="n"/>
      <c r="BA795" s="165" t="n"/>
      <c r="BB795" s="165" t="n"/>
      <c r="BC795" s="152" t="n"/>
      <c r="BD795" s="152" t="n"/>
      <c r="BE795" s="152" t="n"/>
      <c r="BF795" s="152" t="n"/>
      <c r="BG795" s="155" t="n"/>
      <c r="BH795" s="152" t="n"/>
      <c r="BI795" s="152" t="n"/>
      <c r="BJ795" s="152" t="n"/>
      <c r="BK795" s="152" t="n"/>
      <c r="BL795" s="152" t="n"/>
      <c r="BM795" s="152" t="n"/>
      <c r="BN795" s="152" t="n"/>
      <c r="BO795" s="152" t="n"/>
      <c r="BP795" s="155" t="n"/>
      <c r="BQ795" s="152" t="n"/>
      <c r="BR795" s="152" t="n"/>
      <c r="BS795" s="152" t="n"/>
      <c r="BT795" s="152" t="n"/>
      <c r="BU795" s="152" t="n"/>
      <c r="BV795" s="152" t="n"/>
      <c r="BW795" s="152" t="n"/>
      <c r="BX795" s="165" t="n"/>
      <c r="BY795" s="150" t="n"/>
      <c r="BZ795" s="150" t="n"/>
      <c r="CA795" s="150" t="n"/>
      <c r="CB795" s="174" t="n"/>
      <c r="CC795" s="156" t="n"/>
      <c r="CD795" s="156" t="n"/>
      <c r="CE795" s="167">
        <f>IFERROR(__xludf.DUMMYFUNCTION("""COMPUTED_VALUE"""),"")</f>
        <v/>
      </c>
      <c r="CF795" s="158">
        <f>IFERROR(__xludf.DUMMYFUNCTION("""COMPUTED_VALUE"""),"")</f>
        <v/>
      </c>
      <c r="CG795" s="148" t="n"/>
      <c r="CH795" s="148" t="n"/>
      <c r="CI795" s="148" t="n"/>
      <c r="CJ795" s="148" t="n"/>
      <c r="CK795" s="148" t="n"/>
      <c r="CL795" s="148" t="n"/>
      <c r="CM795" s="148" t="n"/>
      <c r="CN795" s="148" t="n"/>
      <c r="CO795" s="148" t="n"/>
      <c r="CP795" s="148" t="n"/>
      <c r="CQ795" s="148" t="n"/>
      <c r="CR795" s="148" t="n"/>
      <c r="CS795" s="148" t="n"/>
      <c r="CT795" s="148" t="n"/>
      <c r="CU795" s="148" t="n"/>
      <c r="CV795" s="148" t="n"/>
    </row>
    <row r="796">
      <c r="A796" s="162" t="n"/>
      <c r="B796" s="64" t="n"/>
      <c r="C796" s="129" t="n"/>
      <c r="D796" s="130" t="inlineStr"/>
      <c r="E796" s="150" t="inlineStr"/>
      <c r="F796" s="150" t="inlineStr"/>
      <c r="G796" s="150" t="n"/>
      <c r="H796" s="152" t="n"/>
      <c r="I796" s="152" t="n"/>
      <c r="J796" s="152" t="n"/>
      <c r="K796" s="152" t="n"/>
      <c r="L796" s="152" t="n"/>
      <c r="M796" s="152" t="n"/>
      <c r="N796" s="152" t="n"/>
      <c r="O796" s="152" t="n"/>
      <c r="P796" s="152" t="n"/>
      <c r="Q796" s="152" t="n"/>
      <c r="R796" s="152" t="n"/>
      <c r="S796" s="165" t="n"/>
      <c r="T796" s="152" t="n"/>
      <c r="U796" s="152" t="n"/>
      <c r="V796" s="152" t="n"/>
      <c r="W796" s="152" t="n"/>
      <c r="X796" s="152" t="n"/>
      <c r="Y796" s="152" t="n"/>
      <c r="Z796" s="152" t="n"/>
      <c r="AA796" s="152" t="n"/>
      <c r="AB796" s="152" t="n"/>
      <c r="AC796" s="152" t="n"/>
      <c r="AD796" s="152" t="n"/>
      <c r="AE796" s="152" t="n"/>
      <c r="AF796" s="152" t="n"/>
      <c r="AG796" s="152" t="n"/>
      <c r="AH796" s="152" t="n"/>
      <c r="AI796" s="152" t="n"/>
      <c r="AJ796" s="152" t="n"/>
      <c r="AK796" s="152" t="n"/>
      <c r="AL796" s="152" t="n"/>
      <c r="AM796" s="152" t="n"/>
      <c r="AN796" s="166" t="n"/>
      <c r="AO796" s="155" t="n"/>
      <c r="AP796" s="152" t="n"/>
      <c r="AQ796" s="152" t="n"/>
      <c r="AR796" s="152" t="n"/>
      <c r="AS796" s="152" t="n"/>
      <c r="AT796" s="152" t="n"/>
      <c r="AU796" s="155" t="n"/>
      <c r="AV796" s="152" t="n"/>
      <c r="AW796" s="152" t="n"/>
      <c r="AX796" s="152" t="n"/>
      <c r="AY796" s="152" t="n"/>
      <c r="AZ796" s="152" t="n"/>
      <c r="BA796" s="165" t="n"/>
      <c r="BB796" s="165" t="n"/>
      <c r="BC796" s="152" t="n"/>
      <c r="BD796" s="152" t="n"/>
      <c r="BE796" s="152" t="n"/>
      <c r="BF796" s="152" t="n"/>
      <c r="BG796" s="155" t="n"/>
      <c r="BH796" s="152" t="n"/>
      <c r="BI796" s="152" t="n"/>
      <c r="BJ796" s="152" t="n"/>
      <c r="BK796" s="152" t="n"/>
      <c r="BL796" s="152" t="n"/>
      <c r="BM796" s="152" t="n"/>
      <c r="BN796" s="152" t="n"/>
      <c r="BO796" s="152" t="n"/>
      <c r="BP796" s="155" t="n"/>
      <c r="BQ796" s="152" t="n"/>
      <c r="BR796" s="152" t="n"/>
      <c r="BS796" s="152" t="n"/>
      <c r="BT796" s="152" t="n"/>
      <c r="BU796" s="152" t="n"/>
      <c r="BV796" s="152" t="n"/>
      <c r="BW796" s="152" t="n"/>
      <c r="BX796" s="165" t="n"/>
      <c r="BY796" s="150" t="n"/>
      <c r="BZ796" s="150" t="n"/>
      <c r="CA796" s="150" t="n"/>
      <c r="CB796" s="174" t="n"/>
      <c r="CC796" s="156" t="n"/>
      <c r="CD796" s="156" t="n"/>
      <c r="CE796" s="167">
        <f>IFERROR(__xludf.DUMMYFUNCTION("""COMPUTED_VALUE"""),"")</f>
        <v/>
      </c>
      <c r="CF796" s="158">
        <f>IFERROR(__xludf.DUMMYFUNCTION("""COMPUTED_VALUE"""),"")</f>
        <v/>
      </c>
      <c r="CG796" s="148" t="n"/>
      <c r="CH796" s="148" t="n"/>
      <c r="CI796" s="148" t="n"/>
      <c r="CJ796" s="148" t="n"/>
      <c r="CK796" s="148" t="n"/>
      <c r="CL796" s="148" t="n"/>
      <c r="CM796" s="148" t="n"/>
      <c r="CN796" s="148" t="n"/>
      <c r="CO796" s="148" t="n"/>
      <c r="CP796" s="148" t="n"/>
      <c r="CQ796" s="148" t="n"/>
      <c r="CR796" s="148" t="n"/>
      <c r="CS796" s="148" t="n"/>
      <c r="CT796" s="148" t="n"/>
      <c r="CU796" s="148" t="n"/>
      <c r="CV796" s="148" t="n"/>
    </row>
    <row r="797">
      <c r="A797" s="162" t="n"/>
      <c r="B797" s="64" t="n"/>
      <c r="C797" s="129" t="n"/>
      <c r="D797" s="130" t="inlineStr"/>
      <c r="E797" s="150" t="inlineStr"/>
      <c r="F797" s="150" t="inlineStr"/>
      <c r="G797" s="150" t="n"/>
      <c r="H797" s="152" t="n"/>
      <c r="I797" s="152" t="n"/>
      <c r="J797" s="152" t="n"/>
      <c r="K797" s="152" t="n"/>
      <c r="L797" s="152" t="n"/>
      <c r="M797" s="152" t="n"/>
      <c r="N797" s="152" t="n"/>
      <c r="O797" s="152" t="n"/>
      <c r="P797" s="152" t="n"/>
      <c r="Q797" s="152" t="n"/>
      <c r="R797" s="152" t="n"/>
      <c r="S797" s="165" t="n"/>
      <c r="T797" s="152" t="n"/>
      <c r="U797" s="152" t="n"/>
      <c r="V797" s="152" t="n"/>
      <c r="W797" s="152" t="n"/>
      <c r="X797" s="152" t="n"/>
      <c r="Y797" s="152" t="n"/>
      <c r="Z797" s="152" t="n"/>
      <c r="AA797" s="152" t="n"/>
      <c r="AB797" s="152" t="n"/>
      <c r="AC797" s="152" t="n"/>
      <c r="AD797" s="152" t="n"/>
      <c r="AE797" s="152" t="n"/>
      <c r="AF797" s="152" t="n"/>
      <c r="AG797" s="152" t="n"/>
      <c r="AH797" s="152" t="n"/>
      <c r="AI797" s="152" t="n"/>
      <c r="AJ797" s="152" t="n"/>
      <c r="AK797" s="152" t="n"/>
      <c r="AL797" s="152" t="n"/>
      <c r="AM797" s="152" t="n"/>
      <c r="AN797" s="166" t="n"/>
      <c r="AO797" s="155" t="n"/>
      <c r="AP797" s="152" t="n"/>
      <c r="AQ797" s="152" t="n"/>
      <c r="AR797" s="152" t="n"/>
      <c r="AS797" s="152" t="n"/>
      <c r="AT797" s="152" t="n"/>
      <c r="AU797" s="155" t="n"/>
      <c r="AV797" s="152" t="n"/>
      <c r="AW797" s="152" t="n"/>
      <c r="AX797" s="152" t="n"/>
      <c r="AY797" s="152" t="n"/>
      <c r="AZ797" s="152" t="n"/>
      <c r="BA797" s="165" t="n"/>
      <c r="BB797" s="165" t="n"/>
      <c r="BC797" s="152" t="n"/>
      <c r="BD797" s="152" t="n"/>
      <c r="BE797" s="152" t="n"/>
      <c r="BF797" s="152" t="n"/>
      <c r="BG797" s="155" t="n"/>
      <c r="BH797" s="152" t="n"/>
      <c r="BI797" s="152" t="n"/>
      <c r="BJ797" s="152" t="n"/>
      <c r="BK797" s="152" t="n"/>
      <c r="BL797" s="152" t="n"/>
      <c r="BM797" s="152" t="n"/>
      <c r="BN797" s="152" t="n"/>
      <c r="BO797" s="152" t="n"/>
      <c r="BP797" s="155" t="n"/>
      <c r="BQ797" s="152" t="n"/>
      <c r="BR797" s="152" t="n"/>
      <c r="BS797" s="152" t="n"/>
      <c r="BT797" s="152" t="n"/>
      <c r="BU797" s="152" t="n"/>
      <c r="BV797" s="152" t="n"/>
      <c r="BW797" s="152" t="n"/>
      <c r="BX797" s="165" t="n"/>
      <c r="BY797" s="150" t="n"/>
      <c r="BZ797" s="150" t="n"/>
      <c r="CA797" s="150" t="n"/>
      <c r="CB797" s="174" t="n"/>
      <c r="CC797" s="156" t="n"/>
      <c r="CD797" s="156" t="n"/>
      <c r="CE797" s="167">
        <f>IFERROR(__xludf.DUMMYFUNCTION("""COMPUTED_VALUE"""),"")</f>
        <v/>
      </c>
      <c r="CF797" s="158">
        <f>IFERROR(__xludf.DUMMYFUNCTION("""COMPUTED_VALUE"""),"")</f>
        <v/>
      </c>
      <c r="CG797" s="148" t="n"/>
      <c r="CH797" s="148" t="n"/>
      <c r="CI797" s="148" t="n"/>
      <c r="CJ797" s="148" t="n"/>
      <c r="CK797" s="148" t="n"/>
      <c r="CL797" s="148" t="n"/>
      <c r="CM797" s="148" t="n"/>
      <c r="CN797" s="148" t="n"/>
      <c r="CO797" s="148" t="n"/>
      <c r="CP797" s="148" t="n"/>
      <c r="CQ797" s="148" t="n"/>
      <c r="CR797" s="148" t="n"/>
      <c r="CS797" s="148" t="n"/>
      <c r="CT797" s="148" t="n"/>
      <c r="CU797" s="148" t="n"/>
      <c r="CV797" s="148" t="n"/>
    </row>
    <row r="798">
      <c r="A798" s="162" t="n"/>
      <c r="B798" s="64" t="n"/>
      <c r="C798" s="129" t="n"/>
      <c r="D798" s="130" t="inlineStr"/>
      <c r="E798" s="150" t="inlineStr"/>
      <c r="F798" s="150" t="inlineStr"/>
      <c r="G798" s="150" t="n"/>
      <c r="H798" s="152" t="n"/>
      <c r="I798" s="152" t="n"/>
      <c r="J798" s="152" t="n"/>
      <c r="K798" s="152" t="n"/>
      <c r="L798" s="152" t="n"/>
      <c r="M798" s="152" t="n"/>
      <c r="N798" s="152" t="n"/>
      <c r="O798" s="152" t="n"/>
      <c r="P798" s="152" t="n"/>
      <c r="Q798" s="152" t="n"/>
      <c r="R798" s="152" t="n"/>
      <c r="S798" s="165" t="n"/>
      <c r="T798" s="152" t="n"/>
      <c r="U798" s="152" t="n"/>
      <c r="V798" s="152" t="n"/>
      <c r="W798" s="152" t="n"/>
      <c r="X798" s="152" t="n"/>
      <c r="Y798" s="152" t="n"/>
      <c r="Z798" s="152" t="n"/>
      <c r="AA798" s="152" t="n"/>
      <c r="AB798" s="152" t="n"/>
      <c r="AC798" s="152" t="n"/>
      <c r="AD798" s="152" t="n"/>
      <c r="AE798" s="152" t="n"/>
      <c r="AF798" s="152" t="n"/>
      <c r="AG798" s="152" t="n"/>
      <c r="AH798" s="152" t="n"/>
      <c r="AI798" s="152" t="n"/>
      <c r="AJ798" s="152" t="n"/>
      <c r="AK798" s="152" t="n"/>
      <c r="AL798" s="152" t="n"/>
      <c r="AM798" s="152" t="n"/>
      <c r="AN798" s="166" t="n"/>
      <c r="AO798" s="155" t="n"/>
      <c r="AP798" s="152" t="n"/>
      <c r="AQ798" s="152" t="n"/>
      <c r="AR798" s="152" t="n"/>
      <c r="AS798" s="152" t="n"/>
      <c r="AT798" s="152" t="n"/>
      <c r="AU798" s="155" t="n"/>
      <c r="AV798" s="152" t="n"/>
      <c r="AW798" s="152" t="n"/>
      <c r="AX798" s="152" t="n"/>
      <c r="AY798" s="152" t="n"/>
      <c r="AZ798" s="152" t="n"/>
      <c r="BA798" s="165" t="n"/>
      <c r="BB798" s="165" t="n"/>
      <c r="BC798" s="152" t="n"/>
      <c r="BD798" s="152" t="n"/>
      <c r="BE798" s="152" t="n"/>
      <c r="BF798" s="152" t="n"/>
      <c r="BG798" s="155" t="n"/>
      <c r="BH798" s="152" t="n"/>
      <c r="BI798" s="152" t="n"/>
      <c r="BJ798" s="152" t="n"/>
      <c r="BK798" s="152" t="n"/>
      <c r="BL798" s="152" t="n"/>
      <c r="BM798" s="152" t="n"/>
      <c r="BN798" s="152" t="n"/>
      <c r="BO798" s="152" t="n"/>
      <c r="BP798" s="155" t="n"/>
      <c r="BQ798" s="152" t="n"/>
      <c r="BR798" s="152" t="n"/>
      <c r="BS798" s="152" t="n"/>
      <c r="BT798" s="152" t="n"/>
      <c r="BU798" s="152" t="n"/>
      <c r="BV798" s="152" t="n"/>
      <c r="BW798" s="152" t="n"/>
      <c r="BX798" s="165" t="n"/>
      <c r="BY798" s="150" t="n"/>
      <c r="BZ798" s="150" t="n"/>
      <c r="CA798" s="150" t="n"/>
      <c r="CB798" s="174" t="n"/>
      <c r="CC798" s="156" t="n"/>
      <c r="CD798" s="156" t="n"/>
      <c r="CE798" s="167">
        <f>IFERROR(__xludf.DUMMYFUNCTION("""COMPUTED_VALUE"""),"")</f>
        <v/>
      </c>
      <c r="CF798" s="158">
        <f>IFERROR(__xludf.DUMMYFUNCTION("""COMPUTED_VALUE"""),"")</f>
        <v/>
      </c>
      <c r="CG798" s="148" t="n"/>
      <c r="CH798" s="148" t="n"/>
      <c r="CI798" s="148" t="n"/>
      <c r="CJ798" s="148" t="n"/>
      <c r="CK798" s="148" t="n"/>
      <c r="CL798" s="148" t="n"/>
      <c r="CM798" s="148" t="n"/>
      <c r="CN798" s="148" t="n"/>
      <c r="CO798" s="148" t="n"/>
      <c r="CP798" s="148" t="n"/>
      <c r="CQ798" s="148" t="n"/>
      <c r="CR798" s="148" t="n"/>
      <c r="CS798" s="148" t="n"/>
      <c r="CT798" s="148" t="n"/>
      <c r="CU798" s="148" t="n"/>
      <c r="CV798" s="148" t="n"/>
    </row>
    <row r="799">
      <c r="A799" s="162" t="n"/>
      <c r="B799" s="64" t="n"/>
      <c r="C799" s="129" t="n"/>
      <c r="D799" s="130" t="inlineStr"/>
      <c r="E799" s="150" t="inlineStr"/>
      <c r="F799" s="150" t="inlineStr"/>
      <c r="G799" s="150" t="n"/>
      <c r="H799" s="152" t="n"/>
      <c r="I799" s="152" t="n"/>
      <c r="J799" s="152" t="n"/>
      <c r="K799" s="152" t="n"/>
      <c r="L799" s="152" t="n"/>
      <c r="M799" s="152" t="n"/>
      <c r="N799" s="152" t="n"/>
      <c r="O799" s="152" t="n"/>
      <c r="P799" s="152" t="n"/>
      <c r="Q799" s="152" t="n"/>
      <c r="R799" s="152" t="n"/>
      <c r="S799" s="165" t="n"/>
      <c r="T799" s="152" t="n"/>
      <c r="U799" s="152" t="n"/>
      <c r="V799" s="152" t="n"/>
      <c r="W799" s="152" t="n"/>
      <c r="X799" s="152" t="n"/>
      <c r="Y799" s="152" t="n"/>
      <c r="Z799" s="152" t="n"/>
      <c r="AA799" s="152" t="n"/>
      <c r="AB799" s="152" t="n"/>
      <c r="AC799" s="152" t="n"/>
      <c r="AD799" s="152" t="n"/>
      <c r="AE799" s="152" t="n"/>
      <c r="AF799" s="152" t="n"/>
      <c r="AG799" s="152" t="n"/>
      <c r="AH799" s="152" t="n"/>
      <c r="AI799" s="152" t="n"/>
      <c r="AJ799" s="152" t="n"/>
      <c r="AK799" s="152" t="n"/>
      <c r="AL799" s="152" t="n"/>
      <c r="AM799" s="152" t="n"/>
      <c r="AN799" s="166" t="n"/>
      <c r="AO799" s="155" t="n"/>
      <c r="AP799" s="152" t="n"/>
      <c r="AQ799" s="152" t="n"/>
      <c r="AR799" s="152" t="n"/>
      <c r="AS799" s="152" t="n"/>
      <c r="AT799" s="152" t="n"/>
      <c r="AU799" s="155" t="n"/>
      <c r="AV799" s="152" t="n"/>
      <c r="AW799" s="152" t="n"/>
      <c r="AX799" s="152" t="n"/>
      <c r="AY799" s="152" t="n"/>
      <c r="AZ799" s="152" t="n"/>
      <c r="BA799" s="165" t="n"/>
      <c r="BB799" s="165" t="n"/>
      <c r="BC799" s="152" t="n"/>
      <c r="BD799" s="152" t="n"/>
      <c r="BE799" s="152" t="n"/>
      <c r="BF799" s="152" t="n"/>
      <c r="BG799" s="155" t="n"/>
      <c r="BH799" s="152" t="n"/>
      <c r="BI799" s="152" t="n"/>
      <c r="BJ799" s="152" t="n"/>
      <c r="BK799" s="152" t="n"/>
      <c r="BL799" s="152" t="n"/>
      <c r="BM799" s="152" t="n"/>
      <c r="BN799" s="152" t="n"/>
      <c r="BO799" s="152" t="n"/>
      <c r="BP799" s="155" t="n"/>
      <c r="BQ799" s="152" t="n"/>
      <c r="BR799" s="152" t="n"/>
      <c r="BS799" s="152" t="n"/>
      <c r="BT799" s="152" t="n"/>
      <c r="BU799" s="152" t="n"/>
      <c r="BV799" s="152" t="n"/>
      <c r="BW799" s="152" t="n"/>
      <c r="BX799" s="165" t="n"/>
      <c r="BY799" s="150" t="n"/>
      <c r="BZ799" s="150" t="n"/>
      <c r="CA799" s="150" t="n"/>
      <c r="CB799" s="174" t="n"/>
      <c r="CC799" s="156" t="n"/>
      <c r="CD799" s="156" t="n"/>
      <c r="CE799" s="167">
        <f>IFERROR(__xludf.DUMMYFUNCTION("""COMPUTED_VALUE"""),"")</f>
        <v/>
      </c>
      <c r="CF799" s="158">
        <f>IFERROR(__xludf.DUMMYFUNCTION("""COMPUTED_VALUE"""),"")</f>
        <v/>
      </c>
      <c r="CG799" s="148" t="n"/>
      <c r="CH799" s="148" t="n"/>
      <c r="CI799" s="148" t="n"/>
      <c r="CJ799" s="148" t="n"/>
      <c r="CK799" s="148" t="n"/>
      <c r="CL799" s="148" t="n"/>
      <c r="CM799" s="148" t="n"/>
      <c r="CN799" s="148" t="n"/>
      <c r="CO799" s="148" t="n"/>
      <c r="CP799" s="148" t="n"/>
      <c r="CQ799" s="148" t="n"/>
      <c r="CR799" s="148" t="n"/>
      <c r="CS799" s="148" t="n"/>
      <c r="CT799" s="148" t="n"/>
      <c r="CU799" s="148" t="n"/>
      <c r="CV799" s="148" t="n"/>
    </row>
    <row r="800">
      <c r="A800" s="162" t="n"/>
      <c r="B800" s="64" t="n"/>
      <c r="C800" s="129" t="n"/>
      <c r="D800" s="130" t="inlineStr"/>
      <c r="E800" s="150" t="inlineStr"/>
      <c r="F800" s="150" t="inlineStr"/>
      <c r="G800" s="150" t="n"/>
      <c r="H800" s="152" t="n"/>
      <c r="I800" s="152" t="n"/>
      <c r="J800" s="152" t="n"/>
      <c r="K800" s="152" t="n"/>
      <c r="L800" s="152" t="n"/>
      <c r="M800" s="152" t="n"/>
      <c r="N800" s="152" t="n"/>
      <c r="O800" s="152" t="n"/>
      <c r="P800" s="152" t="n"/>
      <c r="Q800" s="152" t="n"/>
      <c r="R800" s="152" t="n"/>
      <c r="S800" s="165" t="n"/>
      <c r="T800" s="152" t="n"/>
      <c r="U800" s="152" t="n"/>
      <c r="V800" s="152" t="n"/>
      <c r="W800" s="152" t="n"/>
      <c r="X800" s="152" t="n"/>
      <c r="Y800" s="152" t="n"/>
      <c r="Z800" s="152" t="n"/>
      <c r="AA800" s="152" t="n"/>
      <c r="AB800" s="152" t="n"/>
      <c r="AC800" s="152" t="n"/>
      <c r="AD800" s="152" t="n"/>
      <c r="AE800" s="152" t="n"/>
      <c r="AF800" s="152" t="n"/>
      <c r="AG800" s="152" t="n"/>
      <c r="AH800" s="152" t="n"/>
      <c r="AI800" s="152" t="n"/>
      <c r="AJ800" s="152" t="n"/>
      <c r="AK800" s="152" t="n"/>
      <c r="AL800" s="152" t="n"/>
      <c r="AM800" s="152" t="n"/>
      <c r="AN800" s="166" t="n"/>
      <c r="AO800" s="155" t="n"/>
      <c r="AP800" s="152" t="n"/>
      <c r="AQ800" s="152" t="n"/>
      <c r="AR800" s="152" t="n"/>
      <c r="AS800" s="152" t="n"/>
      <c r="AT800" s="152" t="n"/>
      <c r="AU800" s="155" t="n"/>
      <c r="AV800" s="152" t="n"/>
      <c r="AW800" s="152" t="n"/>
      <c r="AX800" s="152" t="n"/>
      <c r="AY800" s="152" t="n"/>
      <c r="AZ800" s="152" t="n"/>
      <c r="BA800" s="165" t="n"/>
      <c r="BB800" s="165" t="n"/>
      <c r="BC800" s="152" t="n"/>
      <c r="BD800" s="152" t="n"/>
      <c r="BE800" s="152" t="n"/>
      <c r="BF800" s="152" t="n"/>
      <c r="BG800" s="155" t="n"/>
      <c r="BH800" s="152" t="n"/>
      <c r="BI800" s="152" t="n"/>
      <c r="BJ800" s="152" t="n"/>
      <c r="BK800" s="152" t="n"/>
      <c r="BL800" s="152" t="n"/>
      <c r="BM800" s="152" t="n"/>
      <c r="BN800" s="152" t="n"/>
      <c r="BO800" s="152" t="n"/>
      <c r="BP800" s="155" t="n"/>
      <c r="BQ800" s="152" t="n"/>
      <c r="BR800" s="152" t="n"/>
      <c r="BS800" s="152" t="n"/>
      <c r="BT800" s="152" t="n"/>
      <c r="BU800" s="152" t="n"/>
      <c r="BV800" s="152" t="n"/>
      <c r="BW800" s="152" t="n"/>
      <c r="BX800" s="165" t="n"/>
      <c r="BY800" s="150" t="n"/>
      <c r="BZ800" s="150" t="n"/>
      <c r="CA800" s="150" t="n"/>
      <c r="CB800" s="174" t="n"/>
      <c r="CC800" s="156" t="n"/>
      <c r="CD800" s="156" t="n"/>
      <c r="CE800" s="167">
        <f>IFERROR(__xludf.DUMMYFUNCTION("""COMPUTED_VALUE"""),"")</f>
        <v/>
      </c>
      <c r="CF800" s="158">
        <f>IFERROR(__xludf.DUMMYFUNCTION("""COMPUTED_VALUE"""),"")</f>
        <v/>
      </c>
      <c r="CG800" s="148" t="n"/>
      <c r="CH800" s="148" t="n"/>
      <c r="CI800" s="148" t="n"/>
      <c r="CJ800" s="148" t="n"/>
      <c r="CK800" s="148" t="n"/>
      <c r="CL800" s="148" t="n"/>
      <c r="CM800" s="148" t="n"/>
      <c r="CN800" s="148" t="n"/>
      <c r="CO800" s="148" t="n"/>
      <c r="CP800" s="148" t="n"/>
      <c r="CQ800" s="148" t="n"/>
      <c r="CR800" s="148" t="n"/>
      <c r="CS800" s="148" t="n"/>
      <c r="CT800" s="148" t="n"/>
      <c r="CU800" s="148" t="n"/>
      <c r="CV800" s="148" t="n"/>
    </row>
    <row r="801">
      <c r="A801" s="162" t="n"/>
      <c r="B801" s="64" t="n"/>
      <c r="C801" s="129" t="n"/>
      <c r="D801" s="130" t="inlineStr"/>
      <c r="E801" s="150" t="inlineStr"/>
      <c r="F801" s="150" t="inlineStr"/>
      <c r="G801" s="150" t="n"/>
      <c r="H801" s="152" t="n"/>
      <c r="I801" s="152" t="n"/>
      <c r="J801" s="152" t="n"/>
      <c r="K801" s="152" t="n"/>
      <c r="L801" s="152" t="n"/>
      <c r="M801" s="152" t="n"/>
      <c r="N801" s="152" t="n"/>
      <c r="O801" s="152" t="n"/>
      <c r="P801" s="152" t="n"/>
      <c r="Q801" s="152" t="n"/>
      <c r="R801" s="152" t="n"/>
      <c r="S801" s="165" t="n"/>
      <c r="T801" s="152" t="n"/>
      <c r="U801" s="152" t="n"/>
      <c r="V801" s="152" t="n"/>
      <c r="W801" s="152" t="n"/>
      <c r="X801" s="152" t="n"/>
      <c r="Y801" s="152" t="n"/>
      <c r="Z801" s="152" t="n"/>
      <c r="AA801" s="152" t="n"/>
      <c r="AB801" s="152" t="n"/>
      <c r="AC801" s="152" t="n"/>
      <c r="AD801" s="152" t="n"/>
      <c r="AE801" s="152" t="n"/>
      <c r="AF801" s="152" t="n"/>
      <c r="AG801" s="152" t="n"/>
      <c r="AH801" s="152" t="n"/>
      <c r="AI801" s="152" t="n"/>
      <c r="AJ801" s="152" t="n"/>
      <c r="AK801" s="152" t="n"/>
      <c r="AL801" s="152" t="n"/>
      <c r="AM801" s="152" t="n"/>
      <c r="AN801" s="166" t="n"/>
      <c r="AO801" s="155" t="n"/>
      <c r="AP801" s="152" t="n"/>
      <c r="AQ801" s="152" t="n"/>
      <c r="AR801" s="152" t="n"/>
      <c r="AS801" s="152" t="n"/>
      <c r="AT801" s="152" t="n"/>
      <c r="AU801" s="155" t="n"/>
      <c r="AV801" s="152" t="n"/>
      <c r="AW801" s="152" t="n"/>
      <c r="AX801" s="152" t="n"/>
      <c r="AY801" s="152" t="n"/>
      <c r="AZ801" s="152" t="n"/>
      <c r="BA801" s="165" t="n"/>
      <c r="BB801" s="165" t="n"/>
      <c r="BC801" s="152" t="n"/>
      <c r="BD801" s="152" t="n"/>
      <c r="BE801" s="152" t="n"/>
      <c r="BF801" s="152" t="n"/>
      <c r="BG801" s="155" t="n"/>
      <c r="BH801" s="152" t="n"/>
      <c r="BI801" s="152" t="n"/>
      <c r="BJ801" s="152" t="n"/>
      <c r="BK801" s="152" t="n"/>
      <c r="BL801" s="152" t="n"/>
      <c r="BM801" s="152" t="n"/>
      <c r="BN801" s="152" t="n"/>
      <c r="BO801" s="152" t="n"/>
      <c r="BP801" s="155" t="n"/>
      <c r="BQ801" s="152" t="n"/>
      <c r="BR801" s="152" t="n"/>
      <c r="BS801" s="152" t="n"/>
      <c r="BT801" s="152" t="n"/>
      <c r="BU801" s="152" t="n"/>
      <c r="BV801" s="152" t="n"/>
      <c r="BW801" s="152" t="n"/>
      <c r="BX801" s="165" t="n"/>
      <c r="BY801" s="150" t="n"/>
      <c r="BZ801" s="150" t="n"/>
      <c r="CA801" s="150" t="n"/>
      <c r="CB801" s="174" t="n"/>
      <c r="CC801" s="156" t="n"/>
      <c r="CD801" s="156" t="n"/>
      <c r="CE801" s="167">
        <f>IFERROR(__xludf.DUMMYFUNCTION("""COMPUTED_VALUE"""),"")</f>
        <v/>
      </c>
      <c r="CF801" s="158">
        <f>IFERROR(__xludf.DUMMYFUNCTION("""COMPUTED_VALUE"""),"")</f>
        <v/>
      </c>
      <c r="CG801" s="148" t="n"/>
      <c r="CH801" s="148" t="n"/>
      <c r="CI801" s="148" t="n"/>
      <c r="CJ801" s="148" t="n"/>
      <c r="CK801" s="148" t="n"/>
      <c r="CL801" s="148" t="n"/>
      <c r="CM801" s="148" t="n"/>
      <c r="CN801" s="148" t="n"/>
      <c r="CO801" s="148" t="n"/>
      <c r="CP801" s="148" t="n"/>
      <c r="CQ801" s="148" t="n"/>
      <c r="CR801" s="148" t="n"/>
      <c r="CS801" s="148" t="n"/>
      <c r="CT801" s="148" t="n"/>
      <c r="CU801" s="148" t="n"/>
      <c r="CV801" s="148" t="n"/>
    </row>
    <row r="802">
      <c r="A802" s="162" t="n"/>
      <c r="B802" s="64" t="n"/>
      <c r="C802" s="129" t="n"/>
      <c r="D802" s="130" t="inlineStr"/>
      <c r="E802" s="150" t="inlineStr"/>
      <c r="F802" s="150" t="inlineStr"/>
      <c r="G802" s="150" t="n"/>
      <c r="H802" s="152" t="n"/>
      <c r="I802" s="152" t="n"/>
      <c r="J802" s="152" t="n"/>
      <c r="K802" s="152" t="n"/>
      <c r="L802" s="152" t="n"/>
      <c r="M802" s="152" t="n"/>
      <c r="N802" s="152" t="n"/>
      <c r="O802" s="152" t="n"/>
      <c r="P802" s="152" t="n"/>
      <c r="Q802" s="152" t="n"/>
      <c r="R802" s="152" t="n"/>
      <c r="S802" s="165" t="n"/>
      <c r="T802" s="152" t="n"/>
      <c r="U802" s="152" t="n"/>
      <c r="V802" s="152" t="n"/>
      <c r="W802" s="152" t="n"/>
      <c r="X802" s="152" t="n"/>
      <c r="Y802" s="152" t="n"/>
      <c r="Z802" s="152" t="n"/>
      <c r="AA802" s="152" t="n"/>
      <c r="AB802" s="152" t="n"/>
      <c r="AC802" s="152" t="n"/>
      <c r="AD802" s="152" t="n"/>
      <c r="AE802" s="152" t="n"/>
      <c r="AF802" s="152" t="n"/>
      <c r="AG802" s="152" t="n"/>
      <c r="AH802" s="152" t="n"/>
      <c r="AI802" s="152" t="n"/>
      <c r="AJ802" s="152" t="n"/>
      <c r="AK802" s="152" t="n"/>
      <c r="AL802" s="152" t="n"/>
      <c r="AM802" s="152" t="n"/>
      <c r="AN802" s="166" t="n"/>
      <c r="AO802" s="155" t="n"/>
      <c r="AP802" s="152" t="n"/>
      <c r="AQ802" s="152" t="n"/>
      <c r="AR802" s="152" t="n"/>
      <c r="AS802" s="152" t="n"/>
      <c r="AT802" s="152" t="n"/>
      <c r="AU802" s="155" t="n"/>
      <c r="AV802" s="152" t="n"/>
      <c r="AW802" s="152" t="n"/>
      <c r="AX802" s="152" t="n"/>
      <c r="AY802" s="152" t="n"/>
      <c r="AZ802" s="152" t="n"/>
      <c r="BA802" s="165" t="n"/>
      <c r="BB802" s="165" t="n"/>
      <c r="BC802" s="152" t="n"/>
      <c r="BD802" s="152" t="n"/>
      <c r="BE802" s="152" t="n"/>
      <c r="BF802" s="152" t="n"/>
      <c r="BG802" s="155" t="n"/>
      <c r="BH802" s="152" t="n"/>
      <c r="BI802" s="152" t="n"/>
      <c r="BJ802" s="152" t="n"/>
      <c r="BK802" s="152" t="n"/>
      <c r="BL802" s="152" t="n"/>
      <c r="BM802" s="152" t="n"/>
      <c r="BN802" s="152" t="n"/>
      <c r="BO802" s="152" t="n"/>
      <c r="BP802" s="155" t="n"/>
      <c r="BQ802" s="152" t="n"/>
      <c r="BR802" s="152" t="n"/>
      <c r="BS802" s="152" t="n"/>
      <c r="BT802" s="152" t="n"/>
      <c r="BU802" s="152" t="n"/>
      <c r="BV802" s="152" t="n"/>
      <c r="BW802" s="152" t="n"/>
      <c r="BX802" s="165" t="n"/>
      <c r="BY802" s="150" t="n"/>
      <c r="BZ802" s="150" t="n"/>
      <c r="CA802" s="150" t="n"/>
      <c r="CB802" s="174" t="n"/>
      <c r="CC802" s="156" t="n"/>
      <c r="CD802" s="156" t="n"/>
      <c r="CE802" s="167">
        <f>IFERROR(__xludf.DUMMYFUNCTION("""COMPUTED_VALUE"""),"")</f>
        <v/>
      </c>
      <c r="CF802" s="158">
        <f>IFERROR(__xludf.DUMMYFUNCTION("""COMPUTED_VALUE"""),"")</f>
        <v/>
      </c>
      <c r="CG802" s="148" t="n"/>
      <c r="CH802" s="148" t="n"/>
      <c r="CI802" s="148" t="n"/>
      <c r="CJ802" s="148" t="n"/>
      <c r="CK802" s="148" t="n"/>
      <c r="CL802" s="148" t="n"/>
      <c r="CM802" s="148" t="n"/>
      <c r="CN802" s="148" t="n"/>
      <c r="CO802" s="148" t="n"/>
      <c r="CP802" s="148" t="n"/>
      <c r="CQ802" s="148" t="n"/>
      <c r="CR802" s="148" t="n"/>
      <c r="CS802" s="148" t="n"/>
      <c r="CT802" s="148" t="n"/>
      <c r="CU802" s="148" t="n"/>
      <c r="CV802" s="148" t="n"/>
    </row>
    <row r="803">
      <c r="A803" s="162" t="n"/>
      <c r="B803" s="64" t="n"/>
      <c r="C803" s="129" t="n"/>
      <c r="D803" s="130" t="inlineStr"/>
      <c r="E803" s="150" t="inlineStr"/>
      <c r="F803" s="150" t="inlineStr"/>
      <c r="G803" s="150" t="n"/>
      <c r="H803" s="152" t="n"/>
      <c r="I803" s="152" t="n"/>
      <c r="J803" s="152" t="n"/>
      <c r="K803" s="152" t="n"/>
      <c r="L803" s="152" t="n"/>
      <c r="M803" s="152" t="n"/>
      <c r="N803" s="152" t="n"/>
      <c r="O803" s="152" t="n"/>
      <c r="P803" s="152" t="n"/>
      <c r="Q803" s="152" t="n"/>
      <c r="R803" s="152" t="n"/>
      <c r="S803" s="165" t="n"/>
      <c r="T803" s="152" t="n"/>
      <c r="U803" s="152" t="n"/>
      <c r="V803" s="152" t="n"/>
      <c r="W803" s="152" t="n"/>
      <c r="X803" s="152" t="n"/>
      <c r="Y803" s="152" t="n"/>
      <c r="Z803" s="152" t="n"/>
      <c r="AA803" s="152" t="n"/>
      <c r="AB803" s="152" t="n"/>
      <c r="AC803" s="152" t="n"/>
      <c r="AD803" s="152" t="n"/>
      <c r="AE803" s="152" t="n"/>
      <c r="AF803" s="152" t="n"/>
      <c r="AG803" s="152" t="n"/>
      <c r="AH803" s="152" t="n"/>
      <c r="AI803" s="152" t="n"/>
      <c r="AJ803" s="152" t="n"/>
      <c r="AK803" s="152" t="n"/>
      <c r="AL803" s="152" t="n"/>
      <c r="AM803" s="152" t="n"/>
      <c r="AN803" s="166" t="n"/>
      <c r="AO803" s="155" t="n"/>
      <c r="AP803" s="152" t="n"/>
      <c r="AQ803" s="152" t="n"/>
      <c r="AR803" s="152" t="n"/>
      <c r="AS803" s="152" t="n"/>
      <c r="AT803" s="152" t="n"/>
      <c r="AU803" s="155" t="n"/>
      <c r="AV803" s="152" t="n"/>
      <c r="AW803" s="152" t="n"/>
      <c r="AX803" s="152" t="n"/>
      <c r="AY803" s="152" t="n"/>
      <c r="AZ803" s="152" t="n"/>
      <c r="BA803" s="165" t="n"/>
      <c r="BB803" s="165" t="n"/>
      <c r="BC803" s="152" t="n"/>
      <c r="BD803" s="152" t="n"/>
      <c r="BE803" s="152" t="n"/>
      <c r="BF803" s="152" t="n"/>
      <c r="BG803" s="155" t="n"/>
      <c r="BH803" s="152" t="n"/>
      <c r="BI803" s="152" t="n"/>
      <c r="BJ803" s="152" t="n"/>
      <c r="BK803" s="152" t="n"/>
      <c r="BL803" s="152" t="n"/>
      <c r="BM803" s="152" t="n"/>
      <c r="BN803" s="152" t="n"/>
      <c r="BO803" s="152" t="n"/>
      <c r="BP803" s="155" t="n"/>
      <c r="BQ803" s="152" t="n"/>
      <c r="BR803" s="152" t="n"/>
      <c r="BS803" s="152" t="n"/>
      <c r="BT803" s="152" t="n"/>
      <c r="BU803" s="152" t="n"/>
      <c r="BV803" s="152" t="n"/>
      <c r="BW803" s="152" t="n"/>
      <c r="BX803" s="165" t="n"/>
      <c r="BY803" s="150" t="n"/>
      <c r="BZ803" s="150" t="n"/>
      <c r="CA803" s="150" t="n"/>
      <c r="CB803" s="174" t="n"/>
      <c r="CC803" s="156" t="n"/>
      <c r="CD803" s="156" t="n"/>
      <c r="CE803" s="167">
        <f>IFERROR(__xludf.DUMMYFUNCTION("""COMPUTED_VALUE"""),"")</f>
        <v/>
      </c>
      <c r="CF803" s="158">
        <f>IFERROR(__xludf.DUMMYFUNCTION("""COMPUTED_VALUE"""),"")</f>
        <v/>
      </c>
      <c r="CG803" s="148" t="n"/>
      <c r="CH803" s="148" t="n"/>
      <c r="CI803" s="148" t="n"/>
      <c r="CJ803" s="148" t="n"/>
      <c r="CK803" s="148" t="n"/>
      <c r="CL803" s="148" t="n"/>
      <c r="CM803" s="148" t="n"/>
      <c r="CN803" s="148" t="n"/>
      <c r="CO803" s="148" t="n"/>
      <c r="CP803" s="148" t="n"/>
      <c r="CQ803" s="148" t="n"/>
      <c r="CR803" s="148" t="n"/>
      <c r="CS803" s="148" t="n"/>
      <c r="CT803" s="148" t="n"/>
      <c r="CU803" s="148" t="n"/>
      <c r="CV803" s="148" t="n"/>
    </row>
    <row r="804">
      <c r="A804" s="162" t="n"/>
      <c r="B804" s="64" t="n"/>
      <c r="C804" s="129" t="n"/>
      <c r="D804" s="130" t="inlineStr"/>
      <c r="E804" s="150" t="inlineStr"/>
      <c r="F804" s="150" t="inlineStr"/>
      <c r="G804" s="150" t="n"/>
      <c r="H804" s="152" t="n"/>
      <c r="I804" s="152" t="n"/>
      <c r="J804" s="152" t="n"/>
      <c r="K804" s="152" t="n"/>
      <c r="L804" s="152" t="n"/>
      <c r="M804" s="152" t="n"/>
      <c r="N804" s="152" t="n"/>
      <c r="O804" s="152" t="n"/>
      <c r="P804" s="152" t="n"/>
      <c r="Q804" s="152" t="n"/>
      <c r="R804" s="152" t="n"/>
      <c r="S804" s="165" t="n"/>
      <c r="T804" s="152" t="n"/>
      <c r="U804" s="152" t="n"/>
      <c r="V804" s="152" t="n"/>
      <c r="W804" s="152" t="n"/>
      <c r="X804" s="152" t="n"/>
      <c r="Y804" s="152" t="n"/>
      <c r="Z804" s="152" t="n"/>
      <c r="AA804" s="152" t="n"/>
      <c r="AB804" s="152" t="n"/>
      <c r="AC804" s="152" t="n"/>
      <c r="AD804" s="152" t="n"/>
      <c r="AE804" s="152" t="n"/>
      <c r="AF804" s="152" t="n"/>
      <c r="AG804" s="152" t="n"/>
      <c r="AH804" s="152" t="n"/>
      <c r="AI804" s="152" t="n"/>
      <c r="AJ804" s="152" t="n"/>
      <c r="AK804" s="152" t="n"/>
      <c r="AL804" s="152" t="n"/>
      <c r="AM804" s="152" t="n"/>
      <c r="AN804" s="166" t="n"/>
      <c r="AO804" s="155" t="n"/>
      <c r="AP804" s="152" t="n"/>
      <c r="AQ804" s="152" t="n"/>
      <c r="AR804" s="152" t="n"/>
      <c r="AS804" s="152" t="n"/>
      <c r="AT804" s="152" t="n"/>
      <c r="AU804" s="155" t="n"/>
      <c r="AV804" s="152" t="n"/>
      <c r="AW804" s="152" t="n"/>
      <c r="AX804" s="152" t="n"/>
      <c r="AY804" s="152" t="n"/>
      <c r="AZ804" s="152" t="n"/>
      <c r="BA804" s="165" t="n"/>
      <c r="BB804" s="165" t="n"/>
      <c r="BC804" s="152" t="n"/>
      <c r="BD804" s="152" t="n"/>
      <c r="BE804" s="152" t="n"/>
      <c r="BF804" s="152" t="n"/>
      <c r="BG804" s="155" t="n"/>
      <c r="BH804" s="152" t="n"/>
      <c r="BI804" s="152" t="n"/>
      <c r="BJ804" s="152" t="n"/>
      <c r="BK804" s="152" t="n"/>
      <c r="BL804" s="152" t="n"/>
      <c r="BM804" s="152" t="n"/>
      <c r="BN804" s="152" t="n"/>
      <c r="BO804" s="152" t="n"/>
      <c r="BP804" s="155" t="n"/>
      <c r="BQ804" s="152" t="n"/>
      <c r="BR804" s="152" t="n"/>
      <c r="BS804" s="152" t="n"/>
      <c r="BT804" s="152" t="n"/>
      <c r="BU804" s="152" t="n"/>
      <c r="BV804" s="152" t="n"/>
      <c r="BW804" s="152" t="n"/>
      <c r="BX804" s="165" t="n"/>
      <c r="BY804" s="150" t="n"/>
      <c r="BZ804" s="150" t="n"/>
      <c r="CA804" s="150" t="n"/>
      <c r="CB804" s="174" t="n"/>
      <c r="CC804" s="156" t="n"/>
      <c r="CD804" s="156" t="n"/>
      <c r="CE804" s="167">
        <f>IFERROR(__xludf.DUMMYFUNCTION("""COMPUTED_VALUE"""),"")</f>
        <v/>
      </c>
      <c r="CF804" s="158">
        <f>IFERROR(__xludf.DUMMYFUNCTION("""COMPUTED_VALUE"""),"")</f>
        <v/>
      </c>
      <c r="CG804" s="148" t="n"/>
      <c r="CH804" s="148" t="n"/>
      <c r="CI804" s="148" t="n"/>
      <c r="CJ804" s="148" t="n"/>
      <c r="CK804" s="148" t="n"/>
      <c r="CL804" s="148" t="n"/>
      <c r="CM804" s="148" t="n"/>
      <c r="CN804" s="148" t="n"/>
      <c r="CO804" s="148" t="n"/>
      <c r="CP804" s="148" t="n"/>
      <c r="CQ804" s="148" t="n"/>
      <c r="CR804" s="148" t="n"/>
      <c r="CS804" s="148" t="n"/>
      <c r="CT804" s="148" t="n"/>
      <c r="CU804" s="148" t="n"/>
      <c r="CV804" s="148" t="n"/>
    </row>
    <row r="805">
      <c r="A805" s="162" t="n"/>
      <c r="B805" s="64" t="n"/>
      <c r="C805" s="129" t="n"/>
      <c r="D805" s="130" t="inlineStr"/>
      <c r="E805" s="150" t="inlineStr"/>
      <c r="F805" s="150" t="inlineStr"/>
      <c r="G805" s="150" t="n"/>
      <c r="H805" s="152" t="n"/>
      <c r="I805" s="152" t="n"/>
      <c r="J805" s="152" t="n"/>
      <c r="K805" s="152" t="n"/>
      <c r="L805" s="152" t="n"/>
      <c r="M805" s="152" t="n"/>
      <c r="N805" s="152" t="n"/>
      <c r="O805" s="152" t="n"/>
      <c r="P805" s="152" t="n"/>
      <c r="Q805" s="152" t="n"/>
      <c r="R805" s="152" t="n"/>
      <c r="S805" s="165" t="n"/>
      <c r="T805" s="152" t="n"/>
      <c r="U805" s="152" t="n"/>
      <c r="V805" s="152" t="n"/>
      <c r="W805" s="152" t="n"/>
      <c r="X805" s="152" t="n"/>
      <c r="Y805" s="152" t="n"/>
      <c r="Z805" s="152" t="n"/>
      <c r="AA805" s="152" t="n"/>
      <c r="AB805" s="152" t="n"/>
      <c r="AC805" s="152" t="n"/>
      <c r="AD805" s="152" t="n"/>
      <c r="AE805" s="152" t="n"/>
      <c r="AF805" s="152" t="n"/>
      <c r="AG805" s="152" t="n"/>
      <c r="AH805" s="152" t="n"/>
      <c r="AI805" s="152" t="n"/>
      <c r="AJ805" s="152" t="n"/>
      <c r="AK805" s="152" t="n"/>
      <c r="AL805" s="152" t="n"/>
      <c r="AM805" s="152" t="n"/>
      <c r="AN805" s="166" t="n"/>
      <c r="AO805" s="155" t="n"/>
      <c r="AP805" s="152" t="n"/>
      <c r="AQ805" s="152" t="n"/>
      <c r="AR805" s="152" t="n"/>
      <c r="AS805" s="152" t="n"/>
      <c r="AT805" s="152" t="n"/>
      <c r="AU805" s="155" t="n"/>
      <c r="AV805" s="152" t="n"/>
      <c r="AW805" s="152" t="n"/>
      <c r="AX805" s="152" t="n"/>
      <c r="AY805" s="152" t="n"/>
      <c r="AZ805" s="152" t="n"/>
      <c r="BA805" s="165" t="n"/>
      <c r="BB805" s="165" t="n"/>
      <c r="BC805" s="152" t="n"/>
      <c r="BD805" s="152" t="n"/>
      <c r="BE805" s="152" t="n"/>
      <c r="BF805" s="152" t="n"/>
      <c r="BG805" s="155" t="n"/>
      <c r="BH805" s="152" t="n"/>
      <c r="BI805" s="152" t="n"/>
      <c r="BJ805" s="152" t="n"/>
      <c r="BK805" s="152" t="n"/>
      <c r="BL805" s="152" t="n"/>
      <c r="BM805" s="152" t="n"/>
      <c r="BN805" s="152" t="n"/>
      <c r="BO805" s="152" t="n"/>
      <c r="BP805" s="155" t="n"/>
      <c r="BQ805" s="152" t="n"/>
      <c r="BR805" s="152" t="n"/>
      <c r="BS805" s="152" t="n"/>
      <c r="BT805" s="152" t="n"/>
      <c r="BU805" s="152" t="n"/>
      <c r="BV805" s="152" t="n"/>
      <c r="BW805" s="152" t="n"/>
      <c r="BX805" s="165" t="n"/>
      <c r="BY805" s="150" t="n"/>
      <c r="BZ805" s="150" t="n"/>
      <c r="CA805" s="150" t="n"/>
      <c r="CB805" s="174" t="n"/>
      <c r="CC805" s="156" t="n"/>
      <c r="CD805" s="156" t="n"/>
      <c r="CE805" s="167">
        <f>IFERROR(__xludf.DUMMYFUNCTION("""COMPUTED_VALUE"""),"")</f>
        <v/>
      </c>
      <c r="CF805" s="158">
        <f>IFERROR(__xludf.DUMMYFUNCTION("""COMPUTED_VALUE"""),"")</f>
        <v/>
      </c>
      <c r="CG805" s="148" t="n"/>
      <c r="CH805" s="148" t="n"/>
      <c r="CI805" s="148" t="n"/>
      <c r="CJ805" s="148" t="n"/>
      <c r="CK805" s="148" t="n"/>
      <c r="CL805" s="148" t="n"/>
      <c r="CM805" s="148" t="n"/>
      <c r="CN805" s="148" t="n"/>
      <c r="CO805" s="148" t="n"/>
      <c r="CP805" s="148" t="n"/>
      <c r="CQ805" s="148" t="n"/>
      <c r="CR805" s="148" t="n"/>
      <c r="CS805" s="148" t="n"/>
      <c r="CT805" s="148" t="n"/>
      <c r="CU805" s="148" t="n"/>
      <c r="CV805" s="148" t="n"/>
    </row>
    <row r="806">
      <c r="A806" s="162" t="n"/>
      <c r="B806" s="64" t="n"/>
      <c r="C806" s="129" t="n"/>
      <c r="D806" s="130" t="inlineStr"/>
      <c r="E806" s="150" t="inlineStr"/>
      <c r="F806" s="150" t="inlineStr"/>
      <c r="G806" s="150" t="n"/>
      <c r="H806" s="152" t="n"/>
      <c r="I806" s="152" t="n"/>
      <c r="J806" s="152" t="n"/>
      <c r="K806" s="152" t="n"/>
      <c r="L806" s="152" t="n"/>
      <c r="M806" s="152" t="n"/>
      <c r="N806" s="152" t="n"/>
      <c r="O806" s="152" t="n"/>
      <c r="P806" s="152" t="n"/>
      <c r="Q806" s="152" t="n"/>
      <c r="R806" s="152" t="n"/>
      <c r="S806" s="165" t="n"/>
      <c r="T806" s="152" t="n"/>
      <c r="U806" s="152" t="n"/>
      <c r="V806" s="152" t="n"/>
      <c r="W806" s="152" t="n"/>
      <c r="X806" s="152" t="n"/>
      <c r="Y806" s="152" t="n"/>
      <c r="Z806" s="152" t="n"/>
      <c r="AA806" s="152" t="n"/>
      <c r="AB806" s="152" t="n"/>
      <c r="AC806" s="152" t="n"/>
      <c r="AD806" s="152" t="n"/>
      <c r="AE806" s="152" t="n"/>
      <c r="AF806" s="152" t="n"/>
      <c r="AG806" s="152" t="n"/>
      <c r="AH806" s="152" t="n"/>
      <c r="AI806" s="152" t="n"/>
      <c r="AJ806" s="152" t="n"/>
      <c r="AK806" s="152" t="n"/>
      <c r="AL806" s="152" t="n"/>
      <c r="AM806" s="152" t="n"/>
      <c r="AN806" s="166" t="n"/>
      <c r="AO806" s="155" t="n"/>
      <c r="AP806" s="152" t="n"/>
      <c r="AQ806" s="152" t="n"/>
      <c r="AR806" s="152" t="n"/>
      <c r="AS806" s="152" t="n"/>
      <c r="AT806" s="152" t="n"/>
      <c r="AU806" s="155" t="n"/>
      <c r="AV806" s="152" t="n"/>
      <c r="AW806" s="152" t="n"/>
      <c r="AX806" s="152" t="n"/>
      <c r="AY806" s="152" t="n"/>
      <c r="AZ806" s="152" t="n"/>
      <c r="BA806" s="165" t="n"/>
      <c r="BB806" s="165" t="n"/>
      <c r="BC806" s="152" t="n"/>
      <c r="BD806" s="152" t="n"/>
      <c r="BE806" s="152" t="n"/>
      <c r="BF806" s="152" t="n"/>
      <c r="BG806" s="155" t="n"/>
      <c r="BH806" s="152" t="n"/>
      <c r="BI806" s="152" t="n"/>
      <c r="BJ806" s="152" t="n"/>
      <c r="BK806" s="152" t="n"/>
      <c r="BL806" s="152" t="n"/>
      <c r="BM806" s="152" t="n"/>
      <c r="BN806" s="152" t="n"/>
      <c r="BO806" s="152" t="n"/>
      <c r="BP806" s="155" t="n"/>
      <c r="BQ806" s="152" t="n"/>
      <c r="BR806" s="152" t="n"/>
      <c r="BS806" s="152" t="n"/>
      <c r="BT806" s="152" t="n"/>
      <c r="BU806" s="152" t="n"/>
      <c r="BV806" s="152" t="n"/>
      <c r="BW806" s="152" t="n"/>
      <c r="BX806" s="165" t="n"/>
      <c r="BY806" s="150" t="n"/>
      <c r="BZ806" s="150" t="n"/>
      <c r="CA806" s="150" t="n"/>
      <c r="CB806" s="174" t="n"/>
      <c r="CC806" s="156" t="n"/>
      <c r="CD806" s="156" t="n"/>
      <c r="CE806" s="167">
        <f>IFERROR(__xludf.DUMMYFUNCTION("""COMPUTED_VALUE"""),"")</f>
        <v/>
      </c>
      <c r="CF806" s="158">
        <f>IFERROR(__xludf.DUMMYFUNCTION("""COMPUTED_VALUE"""),"")</f>
        <v/>
      </c>
      <c r="CG806" s="148" t="n"/>
      <c r="CH806" s="148" t="n"/>
      <c r="CI806" s="148" t="n"/>
      <c r="CJ806" s="148" t="n"/>
      <c r="CK806" s="148" t="n"/>
      <c r="CL806" s="148" t="n"/>
      <c r="CM806" s="148" t="n"/>
      <c r="CN806" s="148" t="n"/>
      <c r="CO806" s="148" t="n"/>
      <c r="CP806" s="148" t="n"/>
      <c r="CQ806" s="148" t="n"/>
      <c r="CR806" s="148" t="n"/>
      <c r="CS806" s="148" t="n"/>
      <c r="CT806" s="148" t="n"/>
      <c r="CU806" s="148" t="n"/>
      <c r="CV806" s="148" t="n"/>
    </row>
    <row r="807">
      <c r="A807" s="162" t="n"/>
      <c r="B807" s="64" t="n"/>
      <c r="C807" s="129" t="n"/>
      <c r="D807" s="130" t="inlineStr"/>
      <c r="E807" s="150" t="inlineStr"/>
      <c r="F807" s="150" t="inlineStr"/>
      <c r="G807" s="150" t="n"/>
      <c r="H807" s="152" t="n"/>
      <c r="I807" s="152" t="n"/>
      <c r="J807" s="152" t="n"/>
      <c r="K807" s="152" t="n"/>
      <c r="L807" s="152" t="n"/>
      <c r="M807" s="152" t="n"/>
      <c r="N807" s="152" t="n"/>
      <c r="O807" s="152" t="n"/>
      <c r="P807" s="152" t="n"/>
      <c r="Q807" s="152" t="n"/>
      <c r="R807" s="152" t="n"/>
      <c r="S807" s="165" t="n"/>
      <c r="T807" s="152" t="n"/>
      <c r="U807" s="152" t="n"/>
      <c r="V807" s="152" t="n"/>
      <c r="W807" s="152" t="n"/>
      <c r="X807" s="152" t="n"/>
      <c r="Y807" s="152" t="n"/>
      <c r="Z807" s="152" t="n"/>
      <c r="AA807" s="152" t="n"/>
      <c r="AB807" s="152" t="n"/>
      <c r="AC807" s="152" t="n"/>
      <c r="AD807" s="152" t="n"/>
      <c r="AE807" s="152" t="n"/>
      <c r="AF807" s="152" t="n"/>
      <c r="AG807" s="152" t="n"/>
      <c r="AH807" s="152" t="n"/>
      <c r="AI807" s="152" t="n"/>
      <c r="AJ807" s="152" t="n"/>
      <c r="AK807" s="152" t="n"/>
      <c r="AL807" s="152" t="n"/>
      <c r="AM807" s="152" t="n"/>
      <c r="AN807" s="166" t="n"/>
      <c r="AO807" s="155" t="n"/>
      <c r="AP807" s="152" t="n"/>
      <c r="AQ807" s="152" t="n"/>
      <c r="AR807" s="152" t="n"/>
      <c r="AS807" s="152" t="n"/>
      <c r="AT807" s="152" t="n"/>
      <c r="AU807" s="155" t="n"/>
      <c r="AV807" s="152" t="n"/>
      <c r="AW807" s="152" t="n"/>
      <c r="AX807" s="152" t="n"/>
      <c r="AY807" s="152" t="n"/>
      <c r="AZ807" s="152" t="n"/>
      <c r="BA807" s="165" t="n"/>
      <c r="BB807" s="165" t="n"/>
      <c r="BC807" s="152" t="n"/>
      <c r="BD807" s="152" t="n"/>
      <c r="BE807" s="152" t="n"/>
      <c r="BF807" s="152" t="n"/>
      <c r="BG807" s="155" t="n"/>
      <c r="BH807" s="152" t="n"/>
      <c r="BI807" s="152" t="n"/>
      <c r="BJ807" s="152" t="n"/>
      <c r="BK807" s="152" t="n"/>
      <c r="BL807" s="152" t="n"/>
      <c r="BM807" s="152" t="n"/>
      <c r="BN807" s="152" t="n"/>
      <c r="BO807" s="152" t="n"/>
      <c r="BP807" s="155" t="n"/>
      <c r="BQ807" s="152" t="n"/>
      <c r="BR807" s="152" t="n"/>
      <c r="BS807" s="152" t="n"/>
      <c r="BT807" s="152" t="n"/>
      <c r="BU807" s="152" t="n"/>
      <c r="BV807" s="152" t="n"/>
      <c r="BW807" s="152" t="n"/>
      <c r="BX807" s="165" t="n"/>
      <c r="BY807" s="150" t="n"/>
      <c r="BZ807" s="150" t="n"/>
      <c r="CA807" s="150" t="n"/>
      <c r="CB807" s="174" t="n"/>
      <c r="CC807" s="156" t="n"/>
      <c r="CD807" s="156" t="n"/>
      <c r="CE807" s="167">
        <f>IFERROR(__xludf.DUMMYFUNCTION("""COMPUTED_VALUE"""),"")</f>
        <v/>
      </c>
      <c r="CF807" s="158">
        <f>IFERROR(__xludf.DUMMYFUNCTION("""COMPUTED_VALUE"""),"")</f>
        <v/>
      </c>
      <c r="CG807" s="148" t="n"/>
      <c r="CH807" s="148" t="n"/>
      <c r="CI807" s="148" t="n"/>
      <c r="CJ807" s="148" t="n"/>
      <c r="CK807" s="148" t="n"/>
      <c r="CL807" s="148" t="n"/>
      <c r="CM807" s="148" t="n"/>
      <c r="CN807" s="148" t="n"/>
      <c r="CO807" s="148" t="n"/>
      <c r="CP807" s="148" t="n"/>
      <c r="CQ807" s="148" t="n"/>
      <c r="CR807" s="148" t="n"/>
      <c r="CS807" s="148" t="n"/>
      <c r="CT807" s="148" t="n"/>
      <c r="CU807" s="148" t="n"/>
      <c r="CV807" s="148" t="n"/>
    </row>
    <row r="808">
      <c r="A808" s="162" t="n"/>
      <c r="B808" s="64" t="n"/>
      <c r="C808" s="129" t="n"/>
      <c r="D808" s="130" t="inlineStr"/>
      <c r="E808" s="150" t="inlineStr"/>
      <c r="F808" s="150" t="inlineStr"/>
      <c r="G808" s="150" t="n"/>
      <c r="H808" s="152" t="n"/>
      <c r="I808" s="152" t="n"/>
      <c r="J808" s="152" t="n"/>
      <c r="K808" s="152" t="n"/>
      <c r="L808" s="152" t="n"/>
      <c r="M808" s="152" t="n"/>
      <c r="N808" s="152" t="n"/>
      <c r="O808" s="152" t="n"/>
      <c r="P808" s="152" t="n"/>
      <c r="Q808" s="152" t="n"/>
      <c r="R808" s="152" t="n"/>
      <c r="S808" s="165" t="n"/>
      <c r="T808" s="152" t="n"/>
      <c r="U808" s="152" t="n"/>
      <c r="V808" s="152" t="n"/>
      <c r="W808" s="152" t="n"/>
      <c r="X808" s="152" t="n"/>
      <c r="Y808" s="152" t="n"/>
      <c r="Z808" s="152" t="n"/>
      <c r="AA808" s="152" t="n"/>
      <c r="AB808" s="152" t="n"/>
      <c r="AC808" s="152" t="n"/>
      <c r="AD808" s="152" t="n"/>
      <c r="AE808" s="152" t="n"/>
      <c r="AF808" s="152" t="n"/>
      <c r="AG808" s="152" t="n"/>
      <c r="AH808" s="152" t="n"/>
      <c r="AI808" s="152" t="n"/>
      <c r="AJ808" s="152" t="n"/>
      <c r="AK808" s="152" t="n"/>
      <c r="AL808" s="152" t="n"/>
      <c r="AM808" s="152" t="n"/>
      <c r="AN808" s="166" t="n"/>
      <c r="AO808" s="155" t="n"/>
      <c r="AP808" s="152" t="n"/>
      <c r="AQ808" s="152" t="n"/>
      <c r="AR808" s="152" t="n"/>
      <c r="AS808" s="152" t="n"/>
      <c r="AT808" s="152" t="n"/>
      <c r="AU808" s="155" t="n"/>
      <c r="AV808" s="152" t="n"/>
      <c r="AW808" s="152" t="n"/>
      <c r="AX808" s="152" t="n"/>
      <c r="AY808" s="152" t="n"/>
      <c r="AZ808" s="152" t="n"/>
      <c r="BA808" s="165" t="n"/>
      <c r="BB808" s="165" t="n"/>
      <c r="BC808" s="152" t="n"/>
      <c r="BD808" s="152" t="n"/>
      <c r="BE808" s="152" t="n"/>
      <c r="BF808" s="152" t="n"/>
      <c r="BG808" s="155" t="n"/>
      <c r="BH808" s="152" t="n"/>
      <c r="BI808" s="152" t="n"/>
      <c r="BJ808" s="152" t="n"/>
      <c r="BK808" s="152" t="n"/>
      <c r="BL808" s="152" t="n"/>
      <c r="BM808" s="152" t="n"/>
      <c r="BN808" s="152" t="n"/>
      <c r="BO808" s="152" t="n"/>
      <c r="BP808" s="155" t="n"/>
      <c r="BQ808" s="152" t="n"/>
      <c r="BR808" s="152" t="n"/>
      <c r="BS808" s="152" t="n"/>
      <c r="BT808" s="152" t="n"/>
      <c r="BU808" s="152" t="n"/>
      <c r="BV808" s="152" t="n"/>
      <c r="BW808" s="152" t="n"/>
      <c r="BX808" s="165" t="n"/>
      <c r="BY808" s="150" t="n"/>
      <c r="BZ808" s="150" t="n"/>
      <c r="CA808" s="150" t="n"/>
      <c r="CB808" s="174" t="n"/>
      <c r="CC808" s="156" t="n"/>
      <c r="CD808" s="156" t="n"/>
      <c r="CE808" s="167">
        <f>IFERROR(__xludf.DUMMYFUNCTION("""COMPUTED_VALUE"""),"")</f>
        <v/>
      </c>
      <c r="CF808" s="158">
        <f>IFERROR(__xludf.DUMMYFUNCTION("""COMPUTED_VALUE"""),"")</f>
        <v/>
      </c>
      <c r="CG808" s="148" t="n"/>
      <c r="CH808" s="148" t="n"/>
      <c r="CI808" s="148" t="n"/>
      <c r="CJ808" s="148" t="n"/>
      <c r="CK808" s="148" t="n"/>
      <c r="CL808" s="148" t="n"/>
      <c r="CM808" s="148" t="n"/>
      <c r="CN808" s="148" t="n"/>
      <c r="CO808" s="148" t="n"/>
      <c r="CP808" s="148" t="n"/>
      <c r="CQ808" s="148" t="n"/>
      <c r="CR808" s="148" t="n"/>
      <c r="CS808" s="148" t="n"/>
      <c r="CT808" s="148" t="n"/>
      <c r="CU808" s="148" t="n"/>
      <c r="CV808" s="148" t="n"/>
    </row>
    <row r="809">
      <c r="A809" s="162" t="n"/>
      <c r="B809" s="64" t="n"/>
      <c r="C809" s="129" t="n"/>
      <c r="D809" s="130" t="inlineStr"/>
      <c r="E809" s="150" t="inlineStr"/>
      <c r="F809" s="150" t="inlineStr"/>
      <c r="G809" s="150" t="n"/>
      <c r="H809" s="152" t="n"/>
      <c r="I809" s="152" t="n"/>
      <c r="J809" s="152" t="n"/>
      <c r="K809" s="152" t="n"/>
      <c r="L809" s="152" t="n"/>
      <c r="M809" s="152" t="n"/>
      <c r="N809" s="152" t="n"/>
      <c r="O809" s="152" t="n"/>
      <c r="P809" s="152" t="n"/>
      <c r="Q809" s="152" t="n"/>
      <c r="R809" s="152" t="n"/>
      <c r="S809" s="165" t="n"/>
      <c r="T809" s="152" t="n"/>
      <c r="U809" s="152" t="n"/>
      <c r="V809" s="152" t="n"/>
      <c r="W809" s="152" t="n"/>
      <c r="X809" s="152" t="n"/>
      <c r="Y809" s="152" t="n"/>
      <c r="Z809" s="152" t="n"/>
      <c r="AA809" s="152" t="n"/>
      <c r="AB809" s="152" t="n"/>
      <c r="AC809" s="152" t="n"/>
      <c r="AD809" s="152" t="n"/>
      <c r="AE809" s="152" t="n"/>
      <c r="AF809" s="152" t="n"/>
      <c r="AG809" s="152" t="n"/>
      <c r="AH809" s="152" t="n"/>
      <c r="AI809" s="152" t="n"/>
      <c r="AJ809" s="152" t="n"/>
      <c r="AK809" s="152" t="n"/>
      <c r="AL809" s="152" t="n"/>
      <c r="AM809" s="152" t="n"/>
      <c r="AN809" s="166" t="n"/>
      <c r="AO809" s="155" t="n"/>
      <c r="AP809" s="152" t="n"/>
      <c r="AQ809" s="152" t="n"/>
      <c r="AR809" s="152" t="n"/>
      <c r="AS809" s="152" t="n"/>
      <c r="AT809" s="152" t="n"/>
      <c r="AU809" s="155" t="n"/>
      <c r="AV809" s="152" t="n"/>
      <c r="AW809" s="152" t="n"/>
      <c r="AX809" s="152" t="n"/>
      <c r="AY809" s="152" t="n"/>
      <c r="AZ809" s="152" t="n"/>
      <c r="BA809" s="165" t="n"/>
      <c r="BB809" s="165" t="n"/>
      <c r="BC809" s="152" t="n"/>
      <c r="BD809" s="152" t="n"/>
      <c r="BE809" s="152" t="n"/>
      <c r="BF809" s="152" t="n"/>
      <c r="BG809" s="155" t="n"/>
      <c r="BH809" s="152" t="n"/>
      <c r="BI809" s="152" t="n"/>
      <c r="BJ809" s="152" t="n"/>
      <c r="BK809" s="152" t="n"/>
      <c r="BL809" s="152" t="n"/>
      <c r="BM809" s="152" t="n"/>
      <c r="BN809" s="152" t="n"/>
      <c r="BO809" s="152" t="n"/>
      <c r="BP809" s="155" t="n"/>
      <c r="BQ809" s="152" t="n"/>
      <c r="BR809" s="152" t="n"/>
      <c r="BS809" s="152" t="n"/>
      <c r="BT809" s="152" t="n"/>
      <c r="BU809" s="152" t="n"/>
      <c r="BV809" s="152" t="n"/>
      <c r="BW809" s="152" t="n"/>
      <c r="BX809" s="165" t="n"/>
      <c r="BY809" s="150" t="n"/>
      <c r="BZ809" s="150" t="n"/>
      <c r="CA809" s="150" t="n"/>
      <c r="CB809" s="174" t="n"/>
      <c r="CC809" s="156" t="n"/>
      <c r="CD809" s="156" t="n"/>
      <c r="CE809" s="167">
        <f>IFERROR(__xludf.DUMMYFUNCTION("""COMPUTED_VALUE"""),"")</f>
        <v/>
      </c>
      <c r="CF809" s="158">
        <f>IFERROR(__xludf.DUMMYFUNCTION("""COMPUTED_VALUE"""),"")</f>
        <v/>
      </c>
      <c r="CG809" s="148" t="n"/>
      <c r="CH809" s="148" t="n"/>
      <c r="CI809" s="148" t="n"/>
      <c r="CJ809" s="148" t="n"/>
      <c r="CK809" s="148" t="n"/>
      <c r="CL809" s="148" t="n"/>
      <c r="CM809" s="148" t="n"/>
      <c r="CN809" s="148" t="n"/>
      <c r="CO809" s="148" t="n"/>
      <c r="CP809" s="148" t="n"/>
      <c r="CQ809" s="148" t="n"/>
      <c r="CR809" s="148" t="n"/>
      <c r="CS809" s="148" t="n"/>
      <c r="CT809" s="148" t="n"/>
      <c r="CU809" s="148" t="n"/>
      <c r="CV809" s="148" t="n"/>
    </row>
    <row r="810">
      <c r="A810" s="162" t="n"/>
      <c r="B810" s="64" t="n"/>
      <c r="C810" s="129" t="n"/>
      <c r="D810" s="130" t="inlineStr"/>
      <c r="E810" s="150" t="inlineStr"/>
      <c r="F810" s="150" t="inlineStr"/>
      <c r="G810" s="150" t="n"/>
      <c r="H810" s="152" t="n"/>
      <c r="I810" s="152" t="n"/>
      <c r="J810" s="152" t="n"/>
      <c r="K810" s="152" t="n"/>
      <c r="L810" s="152" t="n"/>
      <c r="M810" s="152" t="n"/>
      <c r="N810" s="152" t="n"/>
      <c r="O810" s="152" t="n"/>
      <c r="P810" s="152" t="n"/>
      <c r="Q810" s="152" t="n"/>
      <c r="R810" s="152" t="n"/>
      <c r="S810" s="165" t="n"/>
      <c r="T810" s="152" t="n"/>
      <c r="U810" s="152" t="n"/>
      <c r="V810" s="152" t="n"/>
      <c r="W810" s="152" t="n"/>
      <c r="X810" s="152" t="n"/>
      <c r="Y810" s="152" t="n"/>
      <c r="Z810" s="152" t="n"/>
      <c r="AA810" s="152" t="n"/>
      <c r="AB810" s="152" t="n"/>
      <c r="AC810" s="152" t="n"/>
      <c r="AD810" s="152" t="n"/>
      <c r="AE810" s="152" t="n"/>
      <c r="AF810" s="152" t="n"/>
      <c r="AG810" s="152" t="n"/>
      <c r="AH810" s="152" t="n"/>
      <c r="AI810" s="152" t="n"/>
      <c r="AJ810" s="152" t="n"/>
      <c r="AK810" s="152" t="n"/>
      <c r="AL810" s="152" t="n"/>
      <c r="AM810" s="152" t="n"/>
      <c r="AN810" s="166" t="n"/>
      <c r="AO810" s="155" t="n"/>
      <c r="AP810" s="152" t="n"/>
      <c r="AQ810" s="152" t="n"/>
      <c r="AR810" s="152" t="n"/>
      <c r="AS810" s="152" t="n"/>
      <c r="AT810" s="152" t="n"/>
      <c r="AU810" s="155" t="n"/>
      <c r="AV810" s="152" t="n"/>
      <c r="AW810" s="152" t="n"/>
      <c r="AX810" s="152" t="n"/>
      <c r="AY810" s="152" t="n"/>
      <c r="AZ810" s="152" t="n"/>
      <c r="BA810" s="165" t="n"/>
      <c r="BB810" s="165" t="n"/>
      <c r="BC810" s="152" t="n"/>
      <c r="BD810" s="152" t="n"/>
      <c r="BE810" s="152" t="n"/>
      <c r="BF810" s="152" t="n"/>
      <c r="BG810" s="155" t="n"/>
      <c r="BH810" s="152" t="n"/>
      <c r="BI810" s="152" t="n"/>
      <c r="BJ810" s="152" t="n"/>
      <c r="BK810" s="152" t="n"/>
      <c r="BL810" s="152" t="n"/>
      <c r="BM810" s="152" t="n"/>
      <c r="BN810" s="152" t="n"/>
      <c r="BO810" s="152" t="n"/>
      <c r="BP810" s="155" t="n"/>
      <c r="BQ810" s="152" t="n"/>
      <c r="BR810" s="152" t="n"/>
      <c r="BS810" s="152" t="n"/>
      <c r="BT810" s="152" t="n"/>
      <c r="BU810" s="152" t="n"/>
      <c r="BV810" s="152" t="n"/>
      <c r="BW810" s="152" t="n"/>
      <c r="BX810" s="165" t="n"/>
      <c r="BY810" s="150" t="n"/>
      <c r="BZ810" s="150" t="n"/>
      <c r="CA810" s="150" t="n"/>
      <c r="CB810" s="174" t="n"/>
      <c r="CC810" s="156" t="n"/>
      <c r="CD810" s="156" t="n"/>
      <c r="CE810" s="167">
        <f>IFERROR(__xludf.DUMMYFUNCTION("""COMPUTED_VALUE"""),"")</f>
        <v/>
      </c>
      <c r="CF810" s="158">
        <f>IFERROR(__xludf.DUMMYFUNCTION("""COMPUTED_VALUE"""),"")</f>
        <v/>
      </c>
      <c r="CG810" s="148" t="n"/>
      <c r="CH810" s="148" t="n"/>
      <c r="CI810" s="148" t="n"/>
      <c r="CJ810" s="148" t="n"/>
      <c r="CK810" s="148" t="n"/>
      <c r="CL810" s="148" t="n"/>
      <c r="CM810" s="148" t="n"/>
      <c r="CN810" s="148" t="n"/>
      <c r="CO810" s="148" t="n"/>
      <c r="CP810" s="148" t="n"/>
      <c r="CQ810" s="148" t="n"/>
      <c r="CR810" s="148" t="n"/>
      <c r="CS810" s="148" t="n"/>
      <c r="CT810" s="148" t="n"/>
      <c r="CU810" s="148" t="n"/>
      <c r="CV810" s="148" t="n"/>
    </row>
    <row r="811">
      <c r="A811" s="162" t="n"/>
      <c r="B811" s="64" t="n"/>
      <c r="C811" s="129" t="n"/>
      <c r="D811" s="130" t="inlineStr"/>
      <c r="E811" s="150" t="inlineStr"/>
      <c r="F811" s="150" t="inlineStr"/>
      <c r="G811" s="150" t="n"/>
      <c r="H811" s="152" t="n"/>
      <c r="I811" s="152" t="n"/>
      <c r="J811" s="152" t="n"/>
      <c r="K811" s="152" t="n"/>
      <c r="L811" s="152" t="n"/>
      <c r="M811" s="152" t="n"/>
      <c r="N811" s="152" t="n"/>
      <c r="O811" s="152" t="n"/>
      <c r="P811" s="152" t="n"/>
      <c r="Q811" s="152" t="n"/>
      <c r="R811" s="152" t="n"/>
      <c r="S811" s="165" t="n"/>
      <c r="T811" s="152" t="n"/>
      <c r="U811" s="152" t="n"/>
      <c r="V811" s="152" t="n"/>
      <c r="W811" s="152" t="n"/>
      <c r="X811" s="152" t="n"/>
      <c r="Y811" s="152" t="n"/>
      <c r="Z811" s="152" t="n"/>
      <c r="AA811" s="152" t="n"/>
      <c r="AB811" s="152" t="n"/>
      <c r="AC811" s="152" t="n"/>
      <c r="AD811" s="152" t="n"/>
      <c r="AE811" s="152" t="n"/>
      <c r="AF811" s="152" t="n"/>
      <c r="AG811" s="152" t="n"/>
      <c r="AH811" s="152" t="n"/>
      <c r="AI811" s="152" t="n"/>
      <c r="AJ811" s="152" t="n"/>
      <c r="AK811" s="152" t="n"/>
      <c r="AL811" s="152" t="n"/>
      <c r="AM811" s="152" t="n"/>
      <c r="AN811" s="166" t="n"/>
      <c r="AO811" s="155" t="n"/>
      <c r="AP811" s="152" t="n"/>
      <c r="AQ811" s="152" t="n"/>
      <c r="AR811" s="152" t="n"/>
      <c r="AS811" s="152" t="n"/>
      <c r="AT811" s="152" t="n"/>
      <c r="AU811" s="155" t="n"/>
      <c r="AV811" s="152" t="n"/>
      <c r="AW811" s="152" t="n"/>
      <c r="AX811" s="152" t="n"/>
      <c r="AY811" s="152" t="n"/>
      <c r="AZ811" s="152" t="n"/>
      <c r="BA811" s="165" t="n"/>
      <c r="BB811" s="165" t="n"/>
      <c r="BC811" s="152" t="n"/>
      <c r="BD811" s="152" t="n"/>
      <c r="BE811" s="152" t="n"/>
      <c r="BF811" s="152" t="n"/>
      <c r="BG811" s="155" t="n"/>
      <c r="BH811" s="152" t="n"/>
      <c r="BI811" s="152" t="n"/>
      <c r="BJ811" s="152" t="n"/>
      <c r="BK811" s="152" t="n"/>
      <c r="BL811" s="152" t="n"/>
      <c r="BM811" s="152" t="n"/>
      <c r="BN811" s="152" t="n"/>
      <c r="BO811" s="152" t="n"/>
      <c r="BP811" s="155" t="n"/>
      <c r="BQ811" s="152" t="n"/>
      <c r="BR811" s="152" t="n"/>
      <c r="BS811" s="152" t="n"/>
      <c r="BT811" s="152" t="n"/>
      <c r="BU811" s="152" t="n"/>
      <c r="BV811" s="152" t="n"/>
      <c r="BW811" s="152" t="n"/>
      <c r="BX811" s="165" t="n"/>
      <c r="BY811" s="150" t="n"/>
      <c r="BZ811" s="150" t="n"/>
      <c r="CA811" s="150" t="n"/>
      <c r="CB811" s="174" t="n"/>
      <c r="CC811" s="156" t="n"/>
      <c r="CD811" s="156" t="n"/>
      <c r="CE811" s="167">
        <f>IFERROR(__xludf.DUMMYFUNCTION("""COMPUTED_VALUE"""),"")</f>
        <v/>
      </c>
      <c r="CF811" s="158">
        <f>IFERROR(__xludf.DUMMYFUNCTION("""COMPUTED_VALUE"""),"")</f>
        <v/>
      </c>
      <c r="CG811" s="148" t="n"/>
      <c r="CH811" s="148" t="n"/>
      <c r="CI811" s="148" t="n"/>
      <c r="CJ811" s="148" t="n"/>
      <c r="CK811" s="148" t="n"/>
      <c r="CL811" s="148" t="n"/>
      <c r="CM811" s="148" t="n"/>
      <c r="CN811" s="148" t="n"/>
      <c r="CO811" s="148" t="n"/>
      <c r="CP811" s="148" t="n"/>
      <c r="CQ811" s="148" t="n"/>
      <c r="CR811" s="148" t="n"/>
      <c r="CS811" s="148" t="n"/>
      <c r="CT811" s="148" t="n"/>
      <c r="CU811" s="148" t="n"/>
      <c r="CV811" s="148" t="n"/>
    </row>
    <row r="812">
      <c r="A812" s="162" t="n"/>
      <c r="B812" s="64" t="n"/>
      <c r="C812" s="129" t="n"/>
      <c r="D812" s="130" t="inlineStr"/>
      <c r="E812" s="150" t="inlineStr"/>
      <c r="F812" s="150" t="inlineStr"/>
      <c r="G812" s="150" t="n"/>
      <c r="H812" s="152" t="n"/>
      <c r="I812" s="152" t="n"/>
      <c r="J812" s="152" t="n"/>
      <c r="K812" s="152" t="n"/>
      <c r="L812" s="152" t="n"/>
      <c r="M812" s="152" t="n"/>
      <c r="N812" s="152" t="n"/>
      <c r="O812" s="152" t="n"/>
      <c r="P812" s="152" t="n"/>
      <c r="Q812" s="152" t="n"/>
      <c r="R812" s="152" t="n"/>
      <c r="S812" s="165" t="n"/>
      <c r="T812" s="152" t="n"/>
      <c r="U812" s="152" t="n"/>
      <c r="V812" s="152" t="n"/>
      <c r="W812" s="152" t="n"/>
      <c r="X812" s="152" t="n"/>
      <c r="Y812" s="152" t="n"/>
      <c r="Z812" s="152" t="n"/>
      <c r="AA812" s="152" t="n"/>
      <c r="AB812" s="152" t="n"/>
      <c r="AC812" s="152" t="n"/>
      <c r="AD812" s="152" t="n"/>
      <c r="AE812" s="152" t="n"/>
      <c r="AF812" s="152" t="n"/>
      <c r="AG812" s="152" t="n"/>
      <c r="AH812" s="152" t="n"/>
      <c r="AI812" s="152" t="n"/>
      <c r="AJ812" s="152" t="n"/>
      <c r="AK812" s="152" t="n"/>
      <c r="AL812" s="152" t="n"/>
      <c r="AM812" s="152" t="n"/>
      <c r="AN812" s="166" t="n"/>
      <c r="AO812" s="155" t="n"/>
      <c r="AP812" s="152" t="n"/>
      <c r="AQ812" s="152" t="n"/>
      <c r="AR812" s="152" t="n"/>
      <c r="AS812" s="152" t="n"/>
      <c r="AT812" s="152" t="n"/>
      <c r="AU812" s="155" t="n"/>
      <c r="AV812" s="152" t="n"/>
      <c r="AW812" s="152" t="n"/>
      <c r="AX812" s="152" t="n"/>
      <c r="AY812" s="152" t="n"/>
      <c r="AZ812" s="152" t="n"/>
      <c r="BA812" s="165" t="n"/>
      <c r="BB812" s="165" t="n"/>
      <c r="BC812" s="152" t="n"/>
      <c r="BD812" s="152" t="n"/>
      <c r="BE812" s="152" t="n"/>
      <c r="BF812" s="152" t="n"/>
      <c r="BG812" s="155" t="n"/>
      <c r="BH812" s="152" t="n"/>
      <c r="BI812" s="152" t="n"/>
      <c r="BJ812" s="152" t="n"/>
      <c r="BK812" s="152" t="n"/>
      <c r="BL812" s="152" t="n"/>
      <c r="BM812" s="152" t="n"/>
      <c r="BN812" s="152" t="n"/>
      <c r="BO812" s="152" t="n"/>
      <c r="BP812" s="155" t="n"/>
      <c r="BQ812" s="152" t="n"/>
      <c r="BR812" s="152" t="n"/>
      <c r="BS812" s="152" t="n"/>
      <c r="BT812" s="152" t="n"/>
      <c r="BU812" s="152" t="n"/>
      <c r="BV812" s="152" t="n"/>
      <c r="BW812" s="152" t="n"/>
      <c r="BX812" s="165" t="n"/>
      <c r="BY812" s="150" t="n"/>
      <c r="BZ812" s="150" t="n"/>
      <c r="CA812" s="150" t="n"/>
      <c r="CB812" s="174" t="n"/>
      <c r="CC812" s="156" t="n"/>
      <c r="CD812" s="156" t="n"/>
      <c r="CE812" s="167">
        <f>IFERROR(__xludf.DUMMYFUNCTION("""COMPUTED_VALUE"""),"")</f>
        <v/>
      </c>
      <c r="CF812" s="158">
        <f>IFERROR(__xludf.DUMMYFUNCTION("""COMPUTED_VALUE"""),"")</f>
        <v/>
      </c>
      <c r="CG812" s="148" t="n"/>
      <c r="CH812" s="148" t="n"/>
      <c r="CI812" s="148" t="n"/>
      <c r="CJ812" s="148" t="n"/>
      <c r="CK812" s="148" t="n"/>
      <c r="CL812" s="148" t="n"/>
      <c r="CM812" s="148" t="n"/>
      <c r="CN812" s="148" t="n"/>
      <c r="CO812" s="148" t="n"/>
      <c r="CP812" s="148" t="n"/>
      <c r="CQ812" s="148" t="n"/>
      <c r="CR812" s="148" t="n"/>
      <c r="CS812" s="148" t="n"/>
      <c r="CT812" s="148" t="n"/>
      <c r="CU812" s="148" t="n"/>
      <c r="CV812" s="148" t="n"/>
    </row>
    <row r="813">
      <c r="A813" s="162" t="n"/>
      <c r="B813" s="64" t="n"/>
      <c r="C813" s="129" t="n"/>
      <c r="D813" s="130" t="inlineStr"/>
      <c r="E813" s="150" t="inlineStr"/>
      <c r="F813" s="150" t="inlineStr"/>
      <c r="G813" s="150" t="n"/>
      <c r="H813" s="152" t="n"/>
      <c r="I813" s="152" t="n"/>
      <c r="J813" s="152" t="n"/>
      <c r="K813" s="152" t="n"/>
      <c r="L813" s="152" t="n"/>
      <c r="M813" s="152" t="n"/>
      <c r="N813" s="152" t="n"/>
      <c r="O813" s="152" t="n"/>
      <c r="P813" s="152" t="n"/>
      <c r="Q813" s="152" t="n"/>
      <c r="R813" s="152" t="n"/>
      <c r="S813" s="165" t="n"/>
      <c r="T813" s="152" t="n"/>
      <c r="U813" s="152" t="n"/>
      <c r="V813" s="152" t="n"/>
      <c r="W813" s="152" t="n"/>
      <c r="X813" s="152" t="n"/>
      <c r="Y813" s="152" t="n"/>
      <c r="Z813" s="152" t="n"/>
      <c r="AA813" s="152" t="n"/>
      <c r="AB813" s="152" t="n"/>
      <c r="AC813" s="152" t="n"/>
      <c r="AD813" s="152" t="n"/>
      <c r="AE813" s="152" t="n"/>
      <c r="AF813" s="152" t="n"/>
      <c r="AG813" s="152" t="n"/>
      <c r="AH813" s="152" t="n"/>
      <c r="AI813" s="152" t="n"/>
      <c r="AJ813" s="152" t="n"/>
      <c r="AK813" s="152" t="n"/>
      <c r="AL813" s="152" t="n"/>
      <c r="AM813" s="152" t="n"/>
      <c r="AN813" s="166" t="n"/>
      <c r="AO813" s="155" t="n"/>
      <c r="AP813" s="152" t="n"/>
      <c r="AQ813" s="152" t="n"/>
      <c r="AR813" s="152" t="n"/>
      <c r="AS813" s="152" t="n"/>
      <c r="AT813" s="152" t="n"/>
      <c r="AU813" s="155" t="n"/>
      <c r="AV813" s="152" t="n"/>
      <c r="AW813" s="152" t="n"/>
      <c r="AX813" s="152" t="n"/>
      <c r="AY813" s="152" t="n"/>
      <c r="AZ813" s="152" t="n"/>
      <c r="BA813" s="165" t="n"/>
      <c r="BB813" s="165" t="n"/>
      <c r="BC813" s="152" t="n"/>
      <c r="BD813" s="152" t="n"/>
      <c r="BE813" s="152" t="n"/>
      <c r="BF813" s="152" t="n"/>
      <c r="BG813" s="155" t="n"/>
      <c r="BH813" s="152" t="n"/>
      <c r="BI813" s="152" t="n"/>
      <c r="BJ813" s="152" t="n"/>
      <c r="BK813" s="152" t="n"/>
      <c r="BL813" s="152" t="n"/>
      <c r="BM813" s="152" t="n"/>
      <c r="BN813" s="152" t="n"/>
      <c r="BO813" s="152" t="n"/>
      <c r="BP813" s="155" t="n"/>
      <c r="BQ813" s="152" t="n"/>
      <c r="BR813" s="152" t="n"/>
      <c r="BS813" s="152" t="n"/>
      <c r="BT813" s="152" t="n"/>
      <c r="BU813" s="152" t="n"/>
      <c r="BV813" s="152" t="n"/>
      <c r="BW813" s="152" t="n"/>
      <c r="BX813" s="165" t="n"/>
      <c r="BY813" s="150" t="n"/>
      <c r="BZ813" s="150" t="n"/>
      <c r="CA813" s="150" t="n"/>
      <c r="CB813" s="174" t="n"/>
      <c r="CC813" s="156" t="n"/>
      <c r="CD813" s="156" t="n"/>
      <c r="CE813" s="167">
        <f>IFERROR(__xludf.DUMMYFUNCTION("""COMPUTED_VALUE"""),"")</f>
        <v/>
      </c>
      <c r="CF813" s="158">
        <f>IFERROR(__xludf.DUMMYFUNCTION("""COMPUTED_VALUE"""),"")</f>
        <v/>
      </c>
      <c r="CG813" s="148" t="n"/>
      <c r="CH813" s="148" t="n"/>
      <c r="CI813" s="148" t="n"/>
      <c r="CJ813" s="148" t="n"/>
      <c r="CK813" s="148" t="n"/>
      <c r="CL813" s="148" t="n"/>
      <c r="CM813" s="148" t="n"/>
      <c r="CN813" s="148" t="n"/>
      <c r="CO813" s="148" t="n"/>
      <c r="CP813" s="148" t="n"/>
      <c r="CQ813" s="148" t="n"/>
      <c r="CR813" s="148" t="n"/>
      <c r="CS813" s="148" t="n"/>
      <c r="CT813" s="148" t="n"/>
      <c r="CU813" s="148" t="n"/>
      <c r="CV813" s="148" t="n"/>
    </row>
    <row r="814">
      <c r="A814" s="162" t="n"/>
      <c r="B814" s="64" t="n"/>
      <c r="C814" s="129" t="n"/>
      <c r="D814" s="130" t="inlineStr"/>
      <c r="E814" s="150" t="inlineStr"/>
      <c r="F814" s="150" t="inlineStr"/>
      <c r="G814" s="150" t="n"/>
      <c r="H814" s="152" t="n"/>
      <c r="I814" s="152" t="n"/>
      <c r="J814" s="152" t="n"/>
      <c r="K814" s="152" t="n"/>
      <c r="L814" s="152" t="n"/>
      <c r="M814" s="152" t="n"/>
      <c r="N814" s="152" t="n"/>
      <c r="O814" s="152" t="n"/>
      <c r="P814" s="152" t="n"/>
      <c r="Q814" s="152" t="n"/>
      <c r="R814" s="152" t="n"/>
      <c r="S814" s="165" t="n"/>
      <c r="T814" s="152" t="n"/>
      <c r="U814" s="152" t="n"/>
      <c r="V814" s="152" t="n"/>
      <c r="W814" s="152" t="n"/>
      <c r="X814" s="152" t="n"/>
      <c r="Y814" s="152" t="n"/>
      <c r="Z814" s="152" t="n"/>
      <c r="AA814" s="152" t="n"/>
      <c r="AB814" s="152" t="n"/>
      <c r="AC814" s="152" t="n"/>
      <c r="AD814" s="152" t="n"/>
      <c r="AE814" s="152" t="n"/>
      <c r="AF814" s="152" t="n"/>
      <c r="AG814" s="152" t="n"/>
      <c r="AH814" s="152" t="n"/>
      <c r="AI814" s="152" t="n"/>
      <c r="AJ814" s="152" t="n"/>
      <c r="AK814" s="152" t="n"/>
      <c r="AL814" s="152" t="n"/>
      <c r="AM814" s="152" t="n"/>
      <c r="AN814" s="166" t="n"/>
      <c r="AO814" s="155" t="n"/>
      <c r="AP814" s="152" t="n"/>
      <c r="AQ814" s="152" t="n"/>
      <c r="AR814" s="152" t="n"/>
      <c r="AS814" s="152" t="n"/>
      <c r="AT814" s="152" t="n"/>
      <c r="AU814" s="155" t="n"/>
      <c r="AV814" s="152" t="n"/>
      <c r="AW814" s="152" t="n"/>
      <c r="AX814" s="152" t="n"/>
      <c r="AY814" s="152" t="n"/>
      <c r="AZ814" s="152" t="n"/>
      <c r="BA814" s="165" t="n"/>
      <c r="BB814" s="165" t="n"/>
      <c r="BC814" s="152" t="n"/>
      <c r="BD814" s="152" t="n"/>
      <c r="BE814" s="152" t="n"/>
      <c r="BF814" s="152" t="n"/>
      <c r="BG814" s="155" t="n"/>
      <c r="BH814" s="152" t="n"/>
      <c r="BI814" s="152" t="n"/>
      <c r="BJ814" s="152" t="n"/>
      <c r="BK814" s="152" t="n"/>
      <c r="BL814" s="152" t="n"/>
      <c r="BM814" s="152" t="n"/>
      <c r="BN814" s="152" t="n"/>
      <c r="BO814" s="152" t="n"/>
      <c r="BP814" s="155" t="n"/>
      <c r="BQ814" s="152" t="n"/>
      <c r="BR814" s="152" t="n"/>
      <c r="BS814" s="152" t="n"/>
      <c r="BT814" s="152" t="n"/>
      <c r="BU814" s="152" t="n"/>
      <c r="BV814" s="152" t="n"/>
      <c r="BW814" s="152" t="n"/>
      <c r="BX814" s="165" t="n"/>
      <c r="BY814" s="150" t="n"/>
      <c r="BZ814" s="150" t="n"/>
      <c r="CA814" s="150" t="n"/>
      <c r="CB814" s="174" t="n"/>
      <c r="CC814" s="156" t="n"/>
      <c r="CD814" s="156" t="n"/>
      <c r="CE814" s="167">
        <f>IFERROR(__xludf.DUMMYFUNCTION("""COMPUTED_VALUE"""),"")</f>
        <v/>
      </c>
      <c r="CF814" s="158">
        <f>IFERROR(__xludf.DUMMYFUNCTION("""COMPUTED_VALUE"""),"")</f>
        <v/>
      </c>
      <c r="CG814" s="148" t="n"/>
      <c r="CH814" s="148" t="n"/>
      <c r="CI814" s="148" t="n"/>
      <c r="CJ814" s="148" t="n"/>
      <c r="CK814" s="148" t="n"/>
      <c r="CL814" s="148" t="n"/>
      <c r="CM814" s="148" t="n"/>
      <c r="CN814" s="148" t="n"/>
      <c r="CO814" s="148" t="n"/>
      <c r="CP814" s="148" t="n"/>
      <c r="CQ814" s="148" t="n"/>
      <c r="CR814" s="148" t="n"/>
      <c r="CS814" s="148" t="n"/>
      <c r="CT814" s="148" t="n"/>
      <c r="CU814" s="148" t="n"/>
      <c r="CV814" s="148" t="n"/>
    </row>
    <row r="815">
      <c r="A815" s="162" t="n"/>
      <c r="B815" s="64" t="n"/>
      <c r="C815" s="129" t="n"/>
      <c r="D815" s="130" t="inlineStr"/>
      <c r="E815" s="150" t="inlineStr"/>
      <c r="F815" s="150" t="inlineStr"/>
      <c r="G815" s="150" t="n"/>
      <c r="H815" s="152" t="n"/>
      <c r="I815" s="152" t="n"/>
      <c r="J815" s="152" t="n"/>
      <c r="K815" s="152" t="n"/>
      <c r="L815" s="152" t="n"/>
      <c r="M815" s="152" t="n"/>
      <c r="N815" s="152" t="n"/>
      <c r="O815" s="152" t="n"/>
      <c r="P815" s="152" t="n"/>
      <c r="Q815" s="152" t="n"/>
      <c r="R815" s="152" t="n"/>
      <c r="S815" s="165" t="n"/>
      <c r="T815" s="152" t="n"/>
      <c r="U815" s="152" t="n"/>
      <c r="V815" s="152" t="n"/>
      <c r="W815" s="152" t="n"/>
      <c r="X815" s="152" t="n"/>
      <c r="Y815" s="152" t="n"/>
      <c r="Z815" s="152" t="n"/>
      <c r="AA815" s="152" t="n"/>
      <c r="AB815" s="152" t="n"/>
      <c r="AC815" s="152" t="n"/>
      <c r="AD815" s="152" t="n"/>
      <c r="AE815" s="152" t="n"/>
      <c r="AF815" s="152" t="n"/>
      <c r="AG815" s="152" t="n"/>
      <c r="AH815" s="152" t="n"/>
      <c r="AI815" s="152" t="n"/>
      <c r="AJ815" s="152" t="n"/>
      <c r="AK815" s="152" t="n"/>
      <c r="AL815" s="152" t="n"/>
      <c r="AM815" s="152" t="n"/>
      <c r="AN815" s="166" t="n"/>
      <c r="AO815" s="155" t="n"/>
      <c r="AP815" s="152" t="n"/>
      <c r="AQ815" s="152" t="n"/>
      <c r="AR815" s="152" t="n"/>
      <c r="AS815" s="152" t="n"/>
      <c r="AT815" s="152" t="n"/>
      <c r="AU815" s="155" t="n"/>
      <c r="AV815" s="152" t="n"/>
      <c r="AW815" s="152" t="n"/>
      <c r="AX815" s="152" t="n"/>
      <c r="AY815" s="152" t="n"/>
      <c r="AZ815" s="152" t="n"/>
      <c r="BA815" s="165" t="n"/>
      <c r="BB815" s="165" t="n"/>
      <c r="BC815" s="152" t="n"/>
      <c r="BD815" s="152" t="n"/>
      <c r="BE815" s="152" t="n"/>
      <c r="BF815" s="152" t="n"/>
      <c r="BG815" s="155" t="n"/>
      <c r="BH815" s="152" t="n"/>
      <c r="BI815" s="152" t="n"/>
      <c r="BJ815" s="152" t="n"/>
      <c r="BK815" s="152" t="n"/>
      <c r="BL815" s="152" t="n"/>
      <c r="BM815" s="152" t="n"/>
      <c r="BN815" s="152" t="n"/>
      <c r="BO815" s="152" t="n"/>
      <c r="BP815" s="155" t="n"/>
      <c r="BQ815" s="152" t="n"/>
      <c r="BR815" s="152" t="n"/>
      <c r="BS815" s="152" t="n"/>
      <c r="BT815" s="152" t="n"/>
      <c r="BU815" s="152" t="n"/>
      <c r="BV815" s="152" t="n"/>
      <c r="BW815" s="152" t="n"/>
      <c r="BX815" s="165" t="n"/>
      <c r="BY815" s="150" t="n"/>
      <c r="BZ815" s="150" t="n"/>
      <c r="CA815" s="150" t="n"/>
      <c r="CB815" s="174" t="n"/>
      <c r="CC815" s="156" t="n"/>
      <c r="CD815" s="156" t="n"/>
      <c r="CE815" s="167">
        <f>IFERROR(__xludf.DUMMYFUNCTION("""COMPUTED_VALUE"""),"")</f>
        <v/>
      </c>
      <c r="CF815" s="158">
        <f>IFERROR(__xludf.DUMMYFUNCTION("""COMPUTED_VALUE"""),"")</f>
        <v/>
      </c>
      <c r="CG815" s="148" t="n"/>
      <c r="CH815" s="148" t="n"/>
      <c r="CI815" s="148" t="n"/>
      <c r="CJ815" s="148" t="n"/>
      <c r="CK815" s="148" t="n"/>
      <c r="CL815" s="148" t="n"/>
      <c r="CM815" s="148" t="n"/>
      <c r="CN815" s="148" t="n"/>
      <c r="CO815" s="148" t="n"/>
      <c r="CP815" s="148" t="n"/>
      <c r="CQ815" s="148" t="n"/>
      <c r="CR815" s="148" t="n"/>
      <c r="CS815" s="148" t="n"/>
      <c r="CT815" s="148" t="n"/>
      <c r="CU815" s="148" t="n"/>
      <c r="CV815" s="148" t="n"/>
    </row>
    <row r="816">
      <c r="A816" s="162" t="n"/>
      <c r="B816" s="64" t="n"/>
      <c r="C816" s="129" t="n"/>
      <c r="D816" s="130" t="inlineStr"/>
      <c r="E816" s="150" t="inlineStr"/>
      <c r="F816" s="150" t="inlineStr"/>
      <c r="G816" s="150" t="n"/>
      <c r="H816" s="152" t="n"/>
      <c r="I816" s="152" t="n"/>
      <c r="J816" s="152" t="n"/>
      <c r="K816" s="152" t="n"/>
      <c r="L816" s="152" t="n"/>
      <c r="M816" s="152" t="n"/>
      <c r="N816" s="152" t="n"/>
      <c r="O816" s="152" t="n"/>
      <c r="P816" s="152" t="n"/>
      <c r="Q816" s="152" t="n"/>
      <c r="R816" s="152" t="n"/>
      <c r="S816" s="165" t="n"/>
      <c r="T816" s="152" t="n"/>
      <c r="U816" s="152" t="n"/>
      <c r="V816" s="152" t="n"/>
      <c r="W816" s="152" t="n"/>
      <c r="X816" s="152" t="n"/>
      <c r="Y816" s="152" t="n"/>
      <c r="Z816" s="152" t="n"/>
      <c r="AA816" s="152" t="n"/>
      <c r="AB816" s="152" t="n"/>
      <c r="AC816" s="152" t="n"/>
      <c r="AD816" s="152" t="n"/>
      <c r="AE816" s="152" t="n"/>
      <c r="AF816" s="152" t="n"/>
      <c r="AG816" s="152" t="n"/>
      <c r="AH816" s="152" t="n"/>
      <c r="AI816" s="152" t="n"/>
      <c r="AJ816" s="152" t="n"/>
      <c r="AK816" s="152" t="n"/>
      <c r="AL816" s="152" t="n"/>
      <c r="AM816" s="152" t="n"/>
      <c r="AN816" s="166" t="n"/>
      <c r="AO816" s="155" t="n"/>
      <c r="AP816" s="152" t="n"/>
      <c r="AQ816" s="152" t="n"/>
      <c r="AR816" s="152" t="n"/>
      <c r="AS816" s="152" t="n"/>
      <c r="AT816" s="152" t="n"/>
      <c r="AU816" s="155" t="n"/>
      <c r="AV816" s="152" t="n"/>
      <c r="AW816" s="152" t="n"/>
      <c r="AX816" s="152" t="n"/>
      <c r="AY816" s="152" t="n"/>
      <c r="AZ816" s="152" t="n"/>
      <c r="BA816" s="165" t="n"/>
      <c r="BB816" s="165" t="n"/>
      <c r="BC816" s="152" t="n"/>
      <c r="BD816" s="152" t="n"/>
      <c r="BE816" s="152" t="n"/>
      <c r="BF816" s="152" t="n"/>
      <c r="BG816" s="155" t="n"/>
      <c r="BH816" s="152" t="n"/>
      <c r="BI816" s="152" t="n"/>
      <c r="BJ816" s="152" t="n"/>
      <c r="BK816" s="152" t="n"/>
      <c r="BL816" s="152" t="n"/>
      <c r="BM816" s="152" t="n"/>
      <c r="BN816" s="152" t="n"/>
      <c r="BO816" s="152" t="n"/>
      <c r="BP816" s="155" t="n"/>
      <c r="BQ816" s="152" t="n"/>
      <c r="BR816" s="152" t="n"/>
      <c r="BS816" s="152" t="n"/>
      <c r="BT816" s="152" t="n"/>
      <c r="BU816" s="152" t="n"/>
      <c r="BV816" s="152" t="n"/>
      <c r="BW816" s="152" t="n"/>
      <c r="BX816" s="165" t="n"/>
      <c r="BY816" s="150" t="n"/>
      <c r="BZ816" s="150" t="n"/>
      <c r="CA816" s="150" t="n"/>
      <c r="CB816" s="174" t="n"/>
      <c r="CC816" s="156" t="n"/>
      <c r="CD816" s="156" t="n"/>
      <c r="CE816" s="167">
        <f>IFERROR(__xludf.DUMMYFUNCTION("""COMPUTED_VALUE"""),"")</f>
        <v/>
      </c>
      <c r="CF816" s="158">
        <f>IFERROR(__xludf.DUMMYFUNCTION("""COMPUTED_VALUE"""),"")</f>
        <v/>
      </c>
      <c r="CG816" s="148" t="n"/>
      <c r="CH816" s="148" t="n"/>
      <c r="CI816" s="148" t="n"/>
      <c r="CJ816" s="148" t="n"/>
      <c r="CK816" s="148" t="n"/>
      <c r="CL816" s="148" t="n"/>
      <c r="CM816" s="148" t="n"/>
      <c r="CN816" s="148" t="n"/>
      <c r="CO816" s="148" t="n"/>
      <c r="CP816" s="148" t="n"/>
      <c r="CQ816" s="148" t="n"/>
      <c r="CR816" s="148" t="n"/>
      <c r="CS816" s="148" t="n"/>
      <c r="CT816" s="148" t="n"/>
      <c r="CU816" s="148" t="n"/>
      <c r="CV816" s="148" t="n"/>
    </row>
    <row r="817">
      <c r="A817" s="162" t="n"/>
      <c r="B817" s="64" t="n"/>
      <c r="C817" s="129" t="n"/>
      <c r="D817" s="130" t="inlineStr"/>
      <c r="E817" s="150" t="inlineStr"/>
      <c r="F817" s="150" t="inlineStr"/>
      <c r="G817" s="150" t="n"/>
      <c r="H817" s="152" t="n"/>
      <c r="I817" s="152" t="n"/>
      <c r="J817" s="152" t="n"/>
      <c r="K817" s="152" t="n"/>
      <c r="L817" s="152" t="n"/>
      <c r="M817" s="152" t="n"/>
      <c r="N817" s="152" t="n"/>
      <c r="O817" s="152" t="n"/>
      <c r="P817" s="152" t="n"/>
      <c r="Q817" s="152" t="n"/>
      <c r="R817" s="152" t="n"/>
      <c r="S817" s="165" t="n"/>
      <c r="T817" s="152" t="n"/>
      <c r="U817" s="152" t="n"/>
      <c r="V817" s="152" t="n"/>
      <c r="W817" s="152" t="n"/>
      <c r="X817" s="152" t="n"/>
      <c r="Y817" s="152" t="n"/>
      <c r="Z817" s="152" t="n"/>
      <c r="AA817" s="152" t="n"/>
      <c r="AB817" s="152" t="n"/>
      <c r="AC817" s="152" t="n"/>
      <c r="AD817" s="152" t="n"/>
      <c r="AE817" s="152" t="n"/>
      <c r="AF817" s="152" t="n"/>
      <c r="AG817" s="152" t="n"/>
      <c r="AH817" s="152" t="n"/>
      <c r="AI817" s="152" t="n"/>
      <c r="AJ817" s="152" t="n"/>
      <c r="AK817" s="152" t="n"/>
      <c r="AL817" s="152" t="n"/>
      <c r="AM817" s="152" t="n"/>
      <c r="AN817" s="166" t="n"/>
      <c r="AO817" s="155" t="n"/>
      <c r="AP817" s="152" t="n"/>
      <c r="AQ817" s="152" t="n"/>
      <c r="AR817" s="152" t="n"/>
      <c r="AS817" s="152" t="n"/>
      <c r="AT817" s="152" t="n"/>
      <c r="AU817" s="155" t="n"/>
      <c r="AV817" s="152" t="n"/>
      <c r="AW817" s="152" t="n"/>
      <c r="AX817" s="152" t="n"/>
      <c r="AY817" s="152" t="n"/>
      <c r="AZ817" s="152" t="n"/>
      <c r="BA817" s="165" t="n"/>
      <c r="BB817" s="165" t="n"/>
      <c r="BC817" s="152" t="n"/>
      <c r="BD817" s="152" t="n"/>
      <c r="BE817" s="152" t="n"/>
      <c r="BF817" s="152" t="n"/>
      <c r="BG817" s="155" t="n"/>
      <c r="BH817" s="152" t="n"/>
      <c r="BI817" s="152" t="n"/>
      <c r="BJ817" s="152" t="n"/>
      <c r="BK817" s="152" t="n"/>
      <c r="BL817" s="152" t="n"/>
      <c r="BM817" s="152" t="n"/>
      <c r="BN817" s="152" t="n"/>
      <c r="BO817" s="152" t="n"/>
      <c r="BP817" s="155" t="n"/>
      <c r="BQ817" s="152" t="n"/>
      <c r="BR817" s="152" t="n"/>
      <c r="BS817" s="152" t="n"/>
      <c r="BT817" s="152" t="n"/>
      <c r="BU817" s="152" t="n"/>
      <c r="BV817" s="152" t="n"/>
      <c r="BW817" s="152" t="n"/>
      <c r="BX817" s="165" t="n"/>
      <c r="BY817" s="150" t="n"/>
      <c r="BZ817" s="150" t="n"/>
      <c r="CA817" s="150" t="n"/>
      <c r="CB817" s="174" t="n"/>
      <c r="CC817" s="156" t="n"/>
      <c r="CD817" s="156" t="n"/>
      <c r="CE817" s="167">
        <f>IFERROR(__xludf.DUMMYFUNCTION("""COMPUTED_VALUE"""),"")</f>
        <v/>
      </c>
      <c r="CF817" s="158">
        <f>IFERROR(__xludf.DUMMYFUNCTION("""COMPUTED_VALUE"""),"")</f>
        <v/>
      </c>
      <c r="CG817" s="148" t="n"/>
      <c r="CH817" s="148" t="n"/>
      <c r="CI817" s="148" t="n"/>
      <c r="CJ817" s="148" t="n"/>
      <c r="CK817" s="148" t="n"/>
      <c r="CL817" s="148" t="n"/>
      <c r="CM817" s="148" t="n"/>
      <c r="CN817" s="148" t="n"/>
      <c r="CO817" s="148" t="n"/>
      <c r="CP817" s="148" t="n"/>
      <c r="CQ817" s="148" t="n"/>
      <c r="CR817" s="148" t="n"/>
      <c r="CS817" s="148" t="n"/>
      <c r="CT817" s="148" t="n"/>
      <c r="CU817" s="148" t="n"/>
      <c r="CV817" s="148" t="n"/>
    </row>
    <row r="818">
      <c r="A818" s="162" t="n"/>
      <c r="B818" s="64" t="n"/>
      <c r="C818" s="129" t="n"/>
      <c r="D818" s="130" t="inlineStr"/>
      <c r="E818" s="150" t="inlineStr"/>
      <c r="F818" s="150" t="inlineStr"/>
      <c r="G818" s="150" t="n"/>
      <c r="H818" s="152" t="n"/>
      <c r="I818" s="152" t="n"/>
      <c r="J818" s="152" t="n"/>
      <c r="K818" s="152" t="n"/>
      <c r="L818" s="152" t="n"/>
      <c r="M818" s="152" t="n"/>
      <c r="N818" s="152" t="n"/>
      <c r="O818" s="152" t="n"/>
      <c r="P818" s="152" t="n"/>
      <c r="Q818" s="152" t="n"/>
      <c r="R818" s="152" t="n"/>
      <c r="S818" s="165" t="n"/>
      <c r="T818" s="152" t="n"/>
      <c r="U818" s="152" t="n"/>
      <c r="V818" s="152" t="n"/>
      <c r="W818" s="152" t="n"/>
      <c r="X818" s="152" t="n"/>
      <c r="Y818" s="152" t="n"/>
      <c r="Z818" s="152" t="n"/>
      <c r="AA818" s="152" t="n"/>
      <c r="AB818" s="152" t="n"/>
      <c r="AC818" s="152" t="n"/>
      <c r="AD818" s="152" t="n"/>
      <c r="AE818" s="152" t="n"/>
      <c r="AF818" s="152" t="n"/>
      <c r="AG818" s="152" t="n"/>
      <c r="AH818" s="152" t="n"/>
      <c r="AI818" s="152" t="n"/>
      <c r="AJ818" s="152" t="n"/>
      <c r="AK818" s="152" t="n"/>
      <c r="AL818" s="152" t="n"/>
      <c r="AM818" s="152" t="n"/>
      <c r="AN818" s="166" t="n"/>
      <c r="AO818" s="155" t="n"/>
      <c r="AP818" s="152" t="n"/>
      <c r="AQ818" s="152" t="n"/>
      <c r="AR818" s="152" t="n"/>
      <c r="AS818" s="152" t="n"/>
      <c r="AT818" s="152" t="n"/>
      <c r="AU818" s="155" t="n"/>
      <c r="AV818" s="152" t="n"/>
      <c r="AW818" s="152" t="n"/>
      <c r="AX818" s="152" t="n"/>
      <c r="AY818" s="152" t="n"/>
      <c r="AZ818" s="152" t="n"/>
      <c r="BA818" s="165" t="n"/>
      <c r="BB818" s="165" t="n"/>
      <c r="BC818" s="152" t="n"/>
      <c r="BD818" s="152" t="n"/>
      <c r="BE818" s="152" t="n"/>
      <c r="BF818" s="152" t="n"/>
      <c r="BG818" s="155" t="n"/>
      <c r="BH818" s="152" t="n"/>
      <c r="BI818" s="152" t="n"/>
      <c r="BJ818" s="152" t="n"/>
      <c r="BK818" s="152" t="n"/>
      <c r="BL818" s="152" t="n"/>
      <c r="BM818" s="152" t="n"/>
      <c r="BN818" s="152" t="n"/>
      <c r="BO818" s="152" t="n"/>
      <c r="BP818" s="155" t="n"/>
      <c r="BQ818" s="152" t="n"/>
      <c r="BR818" s="152" t="n"/>
      <c r="BS818" s="152" t="n"/>
      <c r="BT818" s="152" t="n"/>
      <c r="BU818" s="152" t="n"/>
      <c r="BV818" s="152" t="n"/>
      <c r="BW818" s="152" t="n"/>
      <c r="BX818" s="165" t="n"/>
      <c r="BY818" s="150" t="n"/>
      <c r="BZ818" s="150" t="n"/>
      <c r="CA818" s="150" t="n"/>
      <c r="CB818" s="174" t="n"/>
      <c r="CC818" s="156" t="n"/>
      <c r="CD818" s="156" t="n"/>
      <c r="CE818" s="167">
        <f>IFERROR(__xludf.DUMMYFUNCTION("""COMPUTED_VALUE"""),"")</f>
        <v/>
      </c>
      <c r="CF818" s="158">
        <f>IFERROR(__xludf.DUMMYFUNCTION("""COMPUTED_VALUE"""),"")</f>
        <v/>
      </c>
      <c r="CG818" s="148" t="n"/>
      <c r="CH818" s="148" t="n"/>
      <c r="CI818" s="148" t="n"/>
      <c r="CJ818" s="148" t="n"/>
      <c r="CK818" s="148" t="n"/>
      <c r="CL818" s="148" t="n"/>
      <c r="CM818" s="148" t="n"/>
      <c r="CN818" s="148" t="n"/>
      <c r="CO818" s="148" t="n"/>
      <c r="CP818" s="148" t="n"/>
      <c r="CQ818" s="148" t="n"/>
      <c r="CR818" s="148" t="n"/>
      <c r="CS818" s="148" t="n"/>
      <c r="CT818" s="148" t="n"/>
      <c r="CU818" s="148" t="n"/>
      <c r="CV818" s="148" t="n"/>
    </row>
    <row r="819">
      <c r="A819" s="162" t="n"/>
      <c r="B819" s="64" t="n"/>
      <c r="C819" s="129" t="n"/>
      <c r="D819" s="130" t="inlineStr"/>
      <c r="E819" s="150" t="inlineStr"/>
      <c r="F819" s="150" t="inlineStr"/>
      <c r="G819" s="150" t="n"/>
      <c r="H819" s="152" t="n"/>
      <c r="I819" s="152" t="n"/>
      <c r="J819" s="152" t="n"/>
      <c r="K819" s="152" t="n"/>
      <c r="L819" s="152" t="n"/>
      <c r="M819" s="152" t="n"/>
      <c r="N819" s="152" t="n"/>
      <c r="O819" s="152" t="n"/>
      <c r="P819" s="152" t="n"/>
      <c r="Q819" s="152" t="n"/>
      <c r="R819" s="152" t="n"/>
      <c r="S819" s="165" t="n"/>
      <c r="T819" s="152" t="n"/>
      <c r="U819" s="152" t="n"/>
      <c r="V819" s="152" t="n"/>
      <c r="W819" s="152" t="n"/>
      <c r="X819" s="152" t="n"/>
      <c r="Y819" s="152" t="n"/>
      <c r="Z819" s="152" t="n"/>
      <c r="AA819" s="152" t="n"/>
      <c r="AB819" s="152" t="n"/>
      <c r="AC819" s="152" t="n"/>
      <c r="AD819" s="152" t="n"/>
      <c r="AE819" s="152" t="n"/>
      <c r="AF819" s="152" t="n"/>
      <c r="AG819" s="152" t="n"/>
      <c r="AH819" s="152" t="n"/>
      <c r="AI819" s="152" t="n"/>
      <c r="AJ819" s="152" t="n"/>
      <c r="AK819" s="152" t="n"/>
      <c r="AL819" s="152" t="n"/>
      <c r="AM819" s="152" t="n"/>
      <c r="AN819" s="166" t="n"/>
      <c r="AO819" s="155" t="n"/>
      <c r="AP819" s="152" t="n"/>
      <c r="AQ819" s="152" t="n"/>
      <c r="AR819" s="152" t="n"/>
      <c r="AS819" s="152" t="n"/>
      <c r="AT819" s="152" t="n"/>
      <c r="AU819" s="155" t="n"/>
      <c r="AV819" s="152" t="n"/>
      <c r="AW819" s="152" t="n"/>
      <c r="AX819" s="152" t="n"/>
      <c r="AY819" s="152" t="n"/>
      <c r="AZ819" s="152" t="n"/>
      <c r="BA819" s="165" t="n"/>
      <c r="BB819" s="165" t="n"/>
      <c r="BC819" s="152" t="n"/>
      <c r="BD819" s="152" t="n"/>
      <c r="BE819" s="152" t="n"/>
      <c r="BF819" s="152" t="n"/>
      <c r="BG819" s="155" t="n"/>
      <c r="BH819" s="152" t="n"/>
      <c r="BI819" s="152" t="n"/>
      <c r="BJ819" s="152" t="n"/>
      <c r="BK819" s="152" t="n"/>
      <c r="BL819" s="152" t="n"/>
      <c r="BM819" s="152" t="n"/>
      <c r="BN819" s="152" t="n"/>
      <c r="BO819" s="152" t="n"/>
      <c r="BP819" s="155" t="n"/>
      <c r="BQ819" s="152" t="n"/>
      <c r="BR819" s="152" t="n"/>
      <c r="BS819" s="152" t="n"/>
      <c r="BT819" s="152" t="n"/>
      <c r="BU819" s="152" t="n"/>
      <c r="BV819" s="152" t="n"/>
      <c r="BW819" s="152" t="n"/>
      <c r="BX819" s="165" t="n"/>
      <c r="BY819" s="150" t="n"/>
      <c r="BZ819" s="150" t="n"/>
      <c r="CA819" s="150" t="n"/>
      <c r="CB819" s="174" t="n"/>
      <c r="CC819" s="156" t="n"/>
      <c r="CD819" s="156" t="n"/>
      <c r="CE819" s="167">
        <f>IFERROR(__xludf.DUMMYFUNCTION("""COMPUTED_VALUE"""),"")</f>
        <v/>
      </c>
      <c r="CF819" s="158">
        <f>IFERROR(__xludf.DUMMYFUNCTION("""COMPUTED_VALUE"""),"")</f>
        <v/>
      </c>
      <c r="CG819" s="148" t="n"/>
      <c r="CH819" s="148" t="n"/>
      <c r="CI819" s="148" t="n"/>
      <c r="CJ819" s="148" t="n"/>
      <c r="CK819" s="148" t="n"/>
      <c r="CL819" s="148" t="n"/>
      <c r="CM819" s="148" t="n"/>
      <c r="CN819" s="148" t="n"/>
      <c r="CO819" s="148" t="n"/>
      <c r="CP819" s="148" t="n"/>
      <c r="CQ819" s="148" t="n"/>
      <c r="CR819" s="148" t="n"/>
      <c r="CS819" s="148" t="n"/>
      <c r="CT819" s="148" t="n"/>
      <c r="CU819" s="148" t="n"/>
      <c r="CV819" s="148" t="n"/>
    </row>
    <row r="820">
      <c r="A820" s="162" t="n"/>
      <c r="B820" s="64" t="n"/>
      <c r="C820" s="129" t="n"/>
      <c r="D820" s="130" t="inlineStr"/>
      <c r="E820" s="150" t="inlineStr"/>
      <c r="F820" s="150" t="inlineStr"/>
      <c r="G820" s="150" t="n"/>
      <c r="H820" s="152" t="n"/>
      <c r="I820" s="152" t="n"/>
      <c r="J820" s="152" t="n"/>
      <c r="K820" s="152" t="n"/>
      <c r="L820" s="152" t="n"/>
      <c r="M820" s="152" t="n"/>
      <c r="N820" s="152" t="n"/>
      <c r="O820" s="152" t="n"/>
      <c r="P820" s="152" t="n"/>
      <c r="Q820" s="152" t="n"/>
      <c r="R820" s="152" t="n"/>
      <c r="S820" s="165" t="n"/>
      <c r="T820" s="152" t="n"/>
      <c r="U820" s="152" t="n"/>
      <c r="V820" s="152" t="n"/>
      <c r="W820" s="152" t="n"/>
      <c r="X820" s="152" t="n"/>
      <c r="Y820" s="152" t="n"/>
      <c r="Z820" s="152" t="n"/>
      <c r="AA820" s="152" t="n"/>
      <c r="AB820" s="152" t="n"/>
      <c r="AC820" s="152" t="n"/>
      <c r="AD820" s="152" t="n"/>
      <c r="AE820" s="152" t="n"/>
      <c r="AF820" s="152" t="n"/>
      <c r="AG820" s="152" t="n"/>
      <c r="AH820" s="152" t="n"/>
      <c r="AI820" s="152" t="n"/>
      <c r="AJ820" s="152" t="n"/>
      <c r="AK820" s="152" t="n"/>
      <c r="AL820" s="152" t="n"/>
      <c r="AM820" s="152" t="n"/>
      <c r="AN820" s="166" t="n"/>
      <c r="AO820" s="155" t="n"/>
      <c r="AP820" s="152" t="n"/>
      <c r="AQ820" s="152" t="n"/>
      <c r="AR820" s="152" t="n"/>
      <c r="AS820" s="152" t="n"/>
      <c r="AT820" s="152" t="n"/>
      <c r="AU820" s="155" t="n"/>
      <c r="AV820" s="152" t="n"/>
      <c r="AW820" s="152" t="n"/>
      <c r="AX820" s="152" t="n"/>
      <c r="AY820" s="152" t="n"/>
      <c r="AZ820" s="152" t="n"/>
      <c r="BA820" s="165" t="n"/>
      <c r="BB820" s="165" t="n"/>
      <c r="BC820" s="152" t="n"/>
      <c r="BD820" s="152" t="n"/>
      <c r="BE820" s="152" t="n"/>
      <c r="BF820" s="152" t="n"/>
      <c r="BG820" s="155" t="n"/>
      <c r="BH820" s="152" t="n"/>
      <c r="BI820" s="152" t="n"/>
      <c r="BJ820" s="152" t="n"/>
      <c r="BK820" s="152" t="n"/>
      <c r="BL820" s="152" t="n"/>
      <c r="BM820" s="152" t="n"/>
      <c r="BN820" s="152" t="n"/>
      <c r="BO820" s="152" t="n"/>
      <c r="BP820" s="155" t="n"/>
      <c r="BQ820" s="152" t="n"/>
      <c r="BR820" s="152" t="n"/>
      <c r="BS820" s="152" t="n"/>
      <c r="BT820" s="152" t="n"/>
      <c r="BU820" s="152" t="n"/>
      <c r="BV820" s="152" t="n"/>
      <c r="BW820" s="152" t="n"/>
      <c r="BX820" s="165" t="n"/>
      <c r="BY820" s="150" t="n"/>
      <c r="BZ820" s="150" t="n"/>
      <c r="CA820" s="150" t="n"/>
      <c r="CB820" s="174" t="n"/>
      <c r="CC820" s="156" t="n"/>
      <c r="CD820" s="156" t="n"/>
      <c r="CE820" s="167">
        <f>IFERROR(__xludf.DUMMYFUNCTION("""COMPUTED_VALUE"""),"")</f>
        <v/>
      </c>
      <c r="CF820" s="158">
        <f>IFERROR(__xludf.DUMMYFUNCTION("""COMPUTED_VALUE"""),"")</f>
        <v/>
      </c>
      <c r="CG820" s="148" t="n"/>
      <c r="CH820" s="148" t="n"/>
      <c r="CI820" s="148" t="n"/>
      <c r="CJ820" s="148" t="n"/>
      <c r="CK820" s="148" t="n"/>
      <c r="CL820" s="148" t="n"/>
      <c r="CM820" s="148" t="n"/>
      <c r="CN820" s="148" t="n"/>
      <c r="CO820" s="148" t="n"/>
      <c r="CP820" s="148" t="n"/>
      <c r="CQ820" s="148" t="n"/>
      <c r="CR820" s="148" t="n"/>
      <c r="CS820" s="148" t="n"/>
      <c r="CT820" s="148" t="n"/>
      <c r="CU820" s="148" t="n"/>
      <c r="CV820" s="148" t="n"/>
    </row>
    <row r="821">
      <c r="A821" s="162" t="n"/>
      <c r="B821" s="64" t="n"/>
      <c r="C821" s="129" t="n"/>
      <c r="D821" s="130" t="inlineStr"/>
      <c r="E821" s="150" t="inlineStr"/>
      <c r="F821" s="150" t="inlineStr"/>
      <c r="G821" s="150" t="n"/>
      <c r="H821" s="152" t="n"/>
      <c r="I821" s="152" t="n"/>
      <c r="J821" s="152" t="n"/>
      <c r="K821" s="152" t="n"/>
      <c r="L821" s="152" t="n"/>
      <c r="M821" s="152" t="n"/>
      <c r="N821" s="152" t="n"/>
      <c r="O821" s="152" t="n"/>
      <c r="P821" s="152" t="n"/>
      <c r="Q821" s="152" t="n"/>
      <c r="R821" s="152" t="n"/>
      <c r="S821" s="165" t="n"/>
      <c r="T821" s="152" t="n"/>
      <c r="U821" s="152" t="n"/>
      <c r="V821" s="152" t="n"/>
      <c r="W821" s="152" t="n"/>
      <c r="X821" s="152" t="n"/>
      <c r="Y821" s="152" t="n"/>
      <c r="Z821" s="152" t="n"/>
      <c r="AA821" s="152" t="n"/>
      <c r="AB821" s="152" t="n"/>
      <c r="AC821" s="152" t="n"/>
      <c r="AD821" s="152" t="n"/>
      <c r="AE821" s="152" t="n"/>
      <c r="AF821" s="152" t="n"/>
      <c r="AG821" s="152" t="n"/>
      <c r="AH821" s="152" t="n"/>
      <c r="AI821" s="152" t="n"/>
      <c r="AJ821" s="152" t="n"/>
      <c r="AK821" s="152" t="n"/>
      <c r="AL821" s="152" t="n"/>
      <c r="AM821" s="152" t="n"/>
      <c r="AN821" s="166" t="n"/>
      <c r="AO821" s="155" t="n"/>
      <c r="AP821" s="152" t="n"/>
      <c r="AQ821" s="152" t="n"/>
      <c r="AR821" s="152" t="n"/>
      <c r="AS821" s="152" t="n"/>
      <c r="AT821" s="152" t="n"/>
      <c r="AU821" s="155" t="n"/>
      <c r="AV821" s="152" t="n"/>
      <c r="AW821" s="152" t="n"/>
      <c r="AX821" s="152" t="n"/>
      <c r="AY821" s="152" t="n"/>
      <c r="AZ821" s="152" t="n"/>
      <c r="BA821" s="165" t="n"/>
      <c r="BB821" s="165" t="n"/>
      <c r="BC821" s="152" t="n"/>
      <c r="BD821" s="152" t="n"/>
      <c r="BE821" s="152" t="n"/>
      <c r="BF821" s="152" t="n"/>
      <c r="BG821" s="155" t="n"/>
      <c r="BH821" s="152" t="n"/>
      <c r="BI821" s="152" t="n"/>
      <c r="BJ821" s="152" t="n"/>
      <c r="BK821" s="152" t="n"/>
      <c r="BL821" s="152" t="n"/>
      <c r="BM821" s="152" t="n"/>
      <c r="BN821" s="152" t="n"/>
      <c r="BO821" s="152" t="n"/>
      <c r="BP821" s="155" t="n"/>
      <c r="BQ821" s="152" t="n"/>
      <c r="BR821" s="152" t="n"/>
      <c r="BS821" s="152" t="n"/>
      <c r="BT821" s="152" t="n"/>
      <c r="BU821" s="152" t="n"/>
      <c r="BV821" s="152" t="n"/>
      <c r="BW821" s="152" t="n"/>
      <c r="BX821" s="165" t="n"/>
      <c r="BY821" s="150" t="n"/>
      <c r="BZ821" s="150" t="n"/>
      <c r="CA821" s="150" t="n"/>
      <c r="CB821" s="174" t="n"/>
      <c r="CC821" s="156" t="n"/>
      <c r="CD821" s="156" t="n"/>
      <c r="CE821" s="167">
        <f>IFERROR(__xludf.DUMMYFUNCTION("""COMPUTED_VALUE"""),"")</f>
        <v/>
      </c>
      <c r="CF821" s="158">
        <f>IFERROR(__xludf.DUMMYFUNCTION("""COMPUTED_VALUE"""),"")</f>
        <v/>
      </c>
      <c r="CG821" s="148" t="n"/>
      <c r="CH821" s="148" t="n"/>
      <c r="CI821" s="148" t="n"/>
      <c r="CJ821" s="148" t="n"/>
      <c r="CK821" s="148" t="n"/>
      <c r="CL821" s="148" t="n"/>
      <c r="CM821" s="148" t="n"/>
      <c r="CN821" s="148" t="n"/>
      <c r="CO821" s="148" t="n"/>
      <c r="CP821" s="148" t="n"/>
      <c r="CQ821" s="148" t="n"/>
      <c r="CR821" s="148" t="n"/>
      <c r="CS821" s="148" t="n"/>
      <c r="CT821" s="148" t="n"/>
      <c r="CU821" s="148" t="n"/>
      <c r="CV821" s="148" t="n"/>
    </row>
    <row r="822">
      <c r="A822" s="162" t="n"/>
      <c r="B822" s="64" t="n"/>
      <c r="C822" s="129" t="n"/>
      <c r="D822" s="130" t="inlineStr"/>
      <c r="E822" s="150" t="inlineStr"/>
      <c r="F822" s="150" t="inlineStr"/>
      <c r="G822" s="150" t="n"/>
      <c r="H822" s="152" t="n"/>
      <c r="I822" s="152" t="n"/>
      <c r="J822" s="152" t="n"/>
      <c r="K822" s="152" t="n"/>
      <c r="L822" s="152" t="n"/>
      <c r="M822" s="152" t="n"/>
      <c r="N822" s="152" t="n"/>
      <c r="O822" s="152" t="n"/>
      <c r="P822" s="152" t="n"/>
      <c r="Q822" s="152" t="n"/>
      <c r="R822" s="152" t="n"/>
      <c r="S822" s="165" t="n"/>
      <c r="T822" s="152" t="n"/>
      <c r="U822" s="152" t="n"/>
      <c r="V822" s="152" t="n"/>
      <c r="W822" s="152" t="n"/>
      <c r="X822" s="152" t="n"/>
      <c r="Y822" s="152" t="n"/>
      <c r="Z822" s="152" t="n"/>
      <c r="AA822" s="152" t="n"/>
      <c r="AB822" s="152" t="n"/>
      <c r="AC822" s="152" t="n"/>
      <c r="AD822" s="152" t="n"/>
      <c r="AE822" s="152" t="n"/>
      <c r="AF822" s="152" t="n"/>
      <c r="AG822" s="152" t="n"/>
      <c r="AH822" s="152" t="n"/>
      <c r="AI822" s="152" t="n"/>
      <c r="AJ822" s="152" t="n"/>
      <c r="AK822" s="152" t="n"/>
      <c r="AL822" s="152" t="n"/>
      <c r="AM822" s="152" t="n"/>
      <c r="AN822" s="166" t="n"/>
      <c r="AO822" s="155" t="n"/>
      <c r="AP822" s="152" t="n"/>
      <c r="AQ822" s="152" t="n"/>
      <c r="AR822" s="152" t="n"/>
      <c r="AS822" s="152" t="n"/>
      <c r="AT822" s="152" t="n"/>
      <c r="AU822" s="155" t="n"/>
      <c r="AV822" s="152" t="n"/>
      <c r="AW822" s="152" t="n"/>
      <c r="AX822" s="152" t="n"/>
      <c r="AY822" s="152" t="n"/>
      <c r="AZ822" s="152" t="n"/>
      <c r="BA822" s="165" t="n"/>
      <c r="BB822" s="165" t="n"/>
      <c r="BC822" s="152" t="n"/>
      <c r="BD822" s="152" t="n"/>
      <c r="BE822" s="152" t="n"/>
      <c r="BF822" s="152" t="n"/>
      <c r="BG822" s="155" t="n"/>
      <c r="BH822" s="152" t="n"/>
      <c r="BI822" s="152" t="n"/>
      <c r="BJ822" s="152" t="n"/>
      <c r="BK822" s="152" t="n"/>
      <c r="BL822" s="152" t="n"/>
      <c r="BM822" s="152" t="n"/>
      <c r="BN822" s="152" t="n"/>
      <c r="BO822" s="152" t="n"/>
      <c r="BP822" s="155" t="n"/>
      <c r="BQ822" s="152" t="n"/>
      <c r="BR822" s="152" t="n"/>
      <c r="BS822" s="152" t="n"/>
      <c r="BT822" s="152" t="n"/>
      <c r="BU822" s="152" t="n"/>
      <c r="BV822" s="152" t="n"/>
      <c r="BW822" s="152" t="n"/>
      <c r="BX822" s="165" t="n"/>
      <c r="BY822" s="150" t="n"/>
      <c r="BZ822" s="150" t="n"/>
      <c r="CA822" s="150" t="n"/>
      <c r="CB822" s="174" t="n"/>
      <c r="CC822" s="156" t="n"/>
      <c r="CD822" s="156" t="n"/>
      <c r="CE822" s="167">
        <f>IFERROR(__xludf.DUMMYFUNCTION("""COMPUTED_VALUE"""),"")</f>
        <v/>
      </c>
      <c r="CF822" s="158">
        <f>IFERROR(__xludf.DUMMYFUNCTION("""COMPUTED_VALUE"""),"")</f>
        <v/>
      </c>
      <c r="CG822" s="148" t="n"/>
      <c r="CH822" s="148" t="n"/>
      <c r="CI822" s="148" t="n"/>
      <c r="CJ822" s="148" t="n"/>
      <c r="CK822" s="148" t="n"/>
      <c r="CL822" s="148" t="n"/>
      <c r="CM822" s="148" t="n"/>
      <c r="CN822" s="148" t="n"/>
      <c r="CO822" s="148" t="n"/>
      <c r="CP822" s="148" t="n"/>
      <c r="CQ822" s="148" t="n"/>
      <c r="CR822" s="148" t="n"/>
      <c r="CS822" s="148" t="n"/>
      <c r="CT822" s="148" t="n"/>
      <c r="CU822" s="148" t="n"/>
      <c r="CV822" s="148" t="n"/>
    </row>
    <row r="823">
      <c r="A823" s="162" t="n"/>
      <c r="B823" s="64" t="n"/>
      <c r="C823" s="129" t="n"/>
      <c r="D823" s="130" t="inlineStr"/>
      <c r="E823" s="150" t="inlineStr"/>
      <c r="F823" s="150" t="inlineStr"/>
      <c r="G823" s="150" t="n"/>
      <c r="H823" s="152" t="n"/>
      <c r="I823" s="152" t="n"/>
      <c r="J823" s="152" t="n"/>
      <c r="K823" s="152" t="n"/>
      <c r="L823" s="152" t="n"/>
      <c r="M823" s="152" t="n"/>
      <c r="N823" s="152" t="n"/>
      <c r="O823" s="152" t="n"/>
      <c r="P823" s="152" t="n"/>
      <c r="Q823" s="152" t="n"/>
      <c r="R823" s="152" t="n"/>
      <c r="S823" s="165" t="n"/>
      <c r="T823" s="152" t="n"/>
      <c r="U823" s="152" t="n"/>
      <c r="V823" s="152" t="n"/>
      <c r="W823" s="152" t="n"/>
      <c r="X823" s="152" t="n"/>
      <c r="Y823" s="152" t="n"/>
      <c r="Z823" s="152" t="n"/>
      <c r="AA823" s="152" t="n"/>
      <c r="AB823" s="152" t="n"/>
      <c r="AC823" s="152" t="n"/>
      <c r="AD823" s="152" t="n"/>
      <c r="AE823" s="152" t="n"/>
      <c r="AF823" s="152" t="n"/>
      <c r="AG823" s="152" t="n"/>
      <c r="AH823" s="152" t="n"/>
      <c r="AI823" s="152" t="n"/>
      <c r="AJ823" s="152" t="n"/>
      <c r="AK823" s="152" t="n"/>
      <c r="AL823" s="152" t="n"/>
      <c r="AM823" s="152" t="n"/>
      <c r="AN823" s="166" t="n"/>
      <c r="AO823" s="155" t="n"/>
      <c r="AP823" s="152" t="n"/>
      <c r="AQ823" s="152" t="n"/>
      <c r="AR823" s="152" t="n"/>
      <c r="AS823" s="152" t="n"/>
      <c r="AT823" s="152" t="n"/>
      <c r="AU823" s="155" t="n"/>
      <c r="AV823" s="152" t="n"/>
      <c r="AW823" s="152" t="n"/>
      <c r="AX823" s="152" t="n"/>
      <c r="AY823" s="152" t="n"/>
      <c r="AZ823" s="152" t="n"/>
      <c r="BA823" s="165" t="n"/>
      <c r="BB823" s="165" t="n"/>
      <c r="BC823" s="152" t="n"/>
      <c r="BD823" s="152" t="n"/>
      <c r="BE823" s="152" t="n"/>
      <c r="BF823" s="152" t="n"/>
      <c r="BG823" s="155" t="n"/>
      <c r="BH823" s="152" t="n"/>
      <c r="BI823" s="152" t="n"/>
      <c r="BJ823" s="152" t="n"/>
      <c r="BK823" s="152" t="n"/>
      <c r="BL823" s="152" t="n"/>
      <c r="BM823" s="152" t="n"/>
      <c r="BN823" s="152" t="n"/>
      <c r="BO823" s="152" t="n"/>
      <c r="BP823" s="155" t="n"/>
      <c r="BQ823" s="152" t="n"/>
      <c r="BR823" s="152" t="n"/>
      <c r="BS823" s="152" t="n"/>
      <c r="BT823" s="152" t="n"/>
      <c r="BU823" s="152" t="n"/>
      <c r="BV823" s="152" t="n"/>
      <c r="BW823" s="152" t="n"/>
      <c r="BX823" s="165" t="n"/>
      <c r="BY823" s="150" t="n"/>
      <c r="BZ823" s="150" t="n"/>
      <c r="CA823" s="150" t="n"/>
      <c r="CB823" s="174" t="n"/>
      <c r="CC823" s="156" t="n"/>
      <c r="CD823" s="156" t="n"/>
      <c r="CE823" s="167">
        <f>IFERROR(__xludf.DUMMYFUNCTION("""COMPUTED_VALUE"""),"")</f>
        <v/>
      </c>
      <c r="CF823" s="158">
        <f>IFERROR(__xludf.DUMMYFUNCTION("""COMPUTED_VALUE"""),"")</f>
        <v/>
      </c>
      <c r="CG823" s="148" t="n"/>
      <c r="CH823" s="148" t="n"/>
      <c r="CI823" s="148" t="n"/>
      <c r="CJ823" s="148" t="n"/>
      <c r="CK823" s="148" t="n"/>
      <c r="CL823" s="148" t="n"/>
      <c r="CM823" s="148" t="n"/>
      <c r="CN823" s="148" t="n"/>
      <c r="CO823" s="148" t="n"/>
      <c r="CP823" s="148" t="n"/>
      <c r="CQ823" s="148" t="n"/>
      <c r="CR823" s="148" t="n"/>
      <c r="CS823" s="148" t="n"/>
      <c r="CT823" s="148" t="n"/>
      <c r="CU823" s="148" t="n"/>
      <c r="CV823" s="148" t="n"/>
    </row>
    <row r="824">
      <c r="A824" s="162" t="n"/>
      <c r="B824" s="64" t="n"/>
      <c r="C824" s="129" t="n"/>
      <c r="D824" s="130" t="inlineStr"/>
      <c r="E824" s="150" t="inlineStr"/>
      <c r="F824" s="150" t="inlineStr"/>
      <c r="G824" s="150" t="n"/>
      <c r="H824" s="152" t="n"/>
      <c r="I824" s="152" t="n"/>
      <c r="J824" s="152" t="n"/>
      <c r="K824" s="152" t="n"/>
      <c r="L824" s="152" t="n"/>
      <c r="M824" s="152" t="n"/>
      <c r="N824" s="152" t="n"/>
      <c r="O824" s="152" t="n"/>
      <c r="P824" s="152" t="n"/>
      <c r="Q824" s="152" t="n"/>
      <c r="R824" s="152" t="n"/>
      <c r="S824" s="165" t="n"/>
      <c r="T824" s="152" t="n"/>
      <c r="U824" s="152" t="n"/>
      <c r="V824" s="152" t="n"/>
      <c r="W824" s="152" t="n"/>
      <c r="X824" s="152" t="n"/>
      <c r="Y824" s="152" t="n"/>
      <c r="Z824" s="152" t="n"/>
      <c r="AA824" s="152" t="n"/>
      <c r="AB824" s="152" t="n"/>
      <c r="AC824" s="152" t="n"/>
      <c r="AD824" s="152" t="n"/>
      <c r="AE824" s="152" t="n"/>
      <c r="AF824" s="152" t="n"/>
      <c r="AG824" s="152" t="n"/>
      <c r="AH824" s="152" t="n"/>
      <c r="AI824" s="152" t="n"/>
      <c r="AJ824" s="152" t="n"/>
      <c r="AK824" s="152" t="n"/>
      <c r="AL824" s="152" t="n"/>
      <c r="AM824" s="152" t="n"/>
      <c r="AN824" s="166" t="n"/>
      <c r="AO824" s="155" t="n"/>
      <c r="AP824" s="152" t="n"/>
      <c r="AQ824" s="152" t="n"/>
      <c r="AR824" s="152" t="n"/>
      <c r="AS824" s="152" t="n"/>
      <c r="AT824" s="152" t="n"/>
      <c r="AU824" s="155" t="n"/>
      <c r="AV824" s="152" t="n"/>
      <c r="AW824" s="152" t="n"/>
      <c r="AX824" s="152" t="n"/>
      <c r="AY824" s="152" t="n"/>
      <c r="AZ824" s="152" t="n"/>
      <c r="BA824" s="165" t="n"/>
      <c r="BB824" s="165" t="n"/>
      <c r="BC824" s="152" t="n"/>
      <c r="BD824" s="152" t="n"/>
      <c r="BE824" s="152" t="n"/>
      <c r="BF824" s="152" t="n"/>
      <c r="BG824" s="155" t="n"/>
      <c r="BH824" s="152" t="n"/>
      <c r="BI824" s="152" t="n"/>
      <c r="BJ824" s="152" t="n"/>
      <c r="BK824" s="152" t="n"/>
      <c r="BL824" s="152" t="n"/>
      <c r="BM824" s="152" t="n"/>
      <c r="BN824" s="152" t="n"/>
      <c r="BO824" s="152" t="n"/>
      <c r="BP824" s="155" t="n"/>
      <c r="BQ824" s="152" t="n"/>
      <c r="BR824" s="152" t="n"/>
      <c r="BS824" s="152" t="n"/>
      <c r="BT824" s="152" t="n"/>
      <c r="BU824" s="152" t="n"/>
      <c r="BV824" s="152" t="n"/>
      <c r="BW824" s="152" t="n"/>
      <c r="BX824" s="165" t="n"/>
      <c r="BY824" s="150" t="n"/>
      <c r="BZ824" s="150" t="n"/>
      <c r="CA824" s="150" t="n"/>
      <c r="CB824" s="174" t="n"/>
      <c r="CC824" s="156" t="n"/>
      <c r="CD824" s="156" t="n"/>
      <c r="CE824" s="167">
        <f>IFERROR(__xludf.DUMMYFUNCTION("""COMPUTED_VALUE"""),"")</f>
        <v/>
      </c>
      <c r="CF824" s="158">
        <f>IFERROR(__xludf.DUMMYFUNCTION("""COMPUTED_VALUE"""),"")</f>
        <v/>
      </c>
      <c r="CG824" s="148" t="n"/>
      <c r="CH824" s="148" t="n"/>
      <c r="CI824" s="148" t="n"/>
      <c r="CJ824" s="148" t="n"/>
      <c r="CK824" s="148" t="n"/>
      <c r="CL824" s="148" t="n"/>
      <c r="CM824" s="148" t="n"/>
      <c r="CN824" s="148" t="n"/>
      <c r="CO824" s="148" t="n"/>
      <c r="CP824" s="148" t="n"/>
      <c r="CQ824" s="148" t="n"/>
      <c r="CR824" s="148" t="n"/>
      <c r="CS824" s="148" t="n"/>
      <c r="CT824" s="148" t="n"/>
      <c r="CU824" s="148" t="n"/>
      <c r="CV824" s="148" t="n"/>
    </row>
    <row r="825">
      <c r="A825" s="162" t="n"/>
      <c r="B825" s="64" t="n"/>
      <c r="C825" s="129" t="n"/>
      <c r="D825" s="130" t="inlineStr"/>
      <c r="E825" s="150" t="inlineStr"/>
      <c r="F825" s="150" t="inlineStr"/>
      <c r="G825" s="150" t="n"/>
      <c r="H825" s="152" t="n"/>
      <c r="I825" s="152" t="n"/>
      <c r="J825" s="152" t="n"/>
      <c r="K825" s="152" t="n"/>
      <c r="L825" s="152" t="n"/>
      <c r="M825" s="152" t="n"/>
      <c r="N825" s="152" t="n"/>
      <c r="O825" s="152" t="n"/>
      <c r="P825" s="152" t="n"/>
      <c r="Q825" s="152" t="n"/>
      <c r="R825" s="152" t="n"/>
      <c r="S825" s="165" t="n"/>
      <c r="T825" s="152" t="n"/>
      <c r="U825" s="152" t="n"/>
      <c r="V825" s="152" t="n"/>
      <c r="W825" s="152" t="n"/>
      <c r="X825" s="152" t="n"/>
      <c r="Y825" s="152" t="n"/>
      <c r="Z825" s="152" t="n"/>
      <c r="AA825" s="152" t="n"/>
      <c r="AB825" s="152" t="n"/>
      <c r="AC825" s="152" t="n"/>
      <c r="AD825" s="152" t="n"/>
      <c r="AE825" s="152" t="n"/>
      <c r="AF825" s="152" t="n"/>
      <c r="AG825" s="152" t="n"/>
      <c r="AH825" s="152" t="n"/>
      <c r="AI825" s="152" t="n"/>
      <c r="AJ825" s="152" t="n"/>
      <c r="AK825" s="152" t="n"/>
      <c r="AL825" s="152" t="n"/>
      <c r="AM825" s="152" t="n"/>
      <c r="AN825" s="166" t="n"/>
      <c r="AO825" s="155" t="n"/>
      <c r="AP825" s="152" t="n"/>
      <c r="AQ825" s="152" t="n"/>
      <c r="AR825" s="152" t="n"/>
      <c r="AS825" s="152" t="n"/>
      <c r="AT825" s="152" t="n"/>
      <c r="AU825" s="155" t="n"/>
      <c r="AV825" s="152" t="n"/>
      <c r="AW825" s="152" t="n"/>
      <c r="AX825" s="152" t="n"/>
      <c r="AY825" s="152" t="n"/>
      <c r="AZ825" s="152" t="n"/>
      <c r="BA825" s="165" t="n"/>
      <c r="BB825" s="165" t="n"/>
      <c r="BC825" s="152" t="n"/>
      <c r="BD825" s="152" t="n"/>
      <c r="BE825" s="152" t="n"/>
      <c r="BF825" s="152" t="n"/>
      <c r="BG825" s="155" t="n"/>
      <c r="BH825" s="152" t="n"/>
      <c r="BI825" s="152" t="n"/>
      <c r="BJ825" s="152" t="n"/>
      <c r="BK825" s="152" t="n"/>
      <c r="BL825" s="152" t="n"/>
      <c r="BM825" s="152" t="n"/>
      <c r="BN825" s="152" t="n"/>
      <c r="BO825" s="152" t="n"/>
      <c r="BP825" s="155" t="n"/>
      <c r="BQ825" s="152" t="n"/>
      <c r="BR825" s="152" t="n"/>
      <c r="BS825" s="152" t="n"/>
      <c r="BT825" s="152" t="n"/>
      <c r="BU825" s="152" t="n"/>
      <c r="BV825" s="152" t="n"/>
      <c r="BW825" s="152" t="n"/>
      <c r="BX825" s="165" t="n"/>
      <c r="BY825" s="150" t="n"/>
      <c r="BZ825" s="150" t="n"/>
      <c r="CA825" s="150" t="n"/>
      <c r="CB825" s="174" t="n"/>
      <c r="CC825" s="156" t="n"/>
      <c r="CD825" s="156" t="n"/>
      <c r="CE825" s="167">
        <f>IFERROR(__xludf.DUMMYFUNCTION("""COMPUTED_VALUE"""),"")</f>
        <v/>
      </c>
      <c r="CF825" s="158">
        <f>IFERROR(__xludf.DUMMYFUNCTION("""COMPUTED_VALUE"""),"")</f>
        <v/>
      </c>
      <c r="CG825" s="148" t="n"/>
      <c r="CH825" s="148" t="n"/>
      <c r="CI825" s="148" t="n"/>
      <c r="CJ825" s="148" t="n"/>
      <c r="CK825" s="148" t="n"/>
      <c r="CL825" s="148" t="n"/>
      <c r="CM825" s="148" t="n"/>
      <c r="CN825" s="148" t="n"/>
      <c r="CO825" s="148" t="n"/>
      <c r="CP825" s="148" t="n"/>
      <c r="CQ825" s="148" t="n"/>
      <c r="CR825" s="148" t="n"/>
      <c r="CS825" s="148" t="n"/>
      <c r="CT825" s="148" t="n"/>
      <c r="CU825" s="148" t="n"/>
      <c r="CV825" s="148" t="n"/>
    </row>
    <row r="826">
      <c r="A826" s="162" t="n"/>
      <c r="B826" s="64" t="n"/>
      <c r="C826" s="129" t="n"/>
      <c r="D826" s="130" t="inlineStr"/>
      <c r="E826" s="150" t="inlineStr"/>
      <c r="F826" s="150" t="inlineStr"/>
      <c r="G826" s="150" t="n"/>
      <c r="H826" s="152" t="n"/>
      <c r="I826" s="152" t="n"/>
      <c r="J826" s="152" t="n"/>
      <c r="K826" s="152" t="n"/>
      <c r="L826" s="152" t="n"/>
      <c r="M826" s="152" t="n"/>
      <c r="N826" s="152" t="n"/>
      <c r="O826" s="152" t="n"/>
      <c r="P826" s="152" t="n"/>
      <c r="Q826" s="152" t="n"/>
      <c r="R826" s="152" t="n"/>
      <c r="S826" s="165" t="n"/>
      <c r="T826" s="152" t="n"/>
      <c r="U826" s="152" t="n"/>
      <c r="V826" s="152" t="n"/>
      <c r="W826" s="152" t="n"/>
      <c r="X826" s="152" t="n"/>
      <c r="Y826" s="152" t="n"/>
      <c r="Z826" s="152" t="n"/>
      <c r="AA826" s="152" t="n"/>
      <c r="AB826" s="152" t="n"/>
      <c r="AC826" s="152" t="n"/>
      <c r="AD826" s="152" t="n"/>
      <c r="AE826" s="152" t="n"/>
      <c r="AF826" s="152" t="n"/>
      <c r="AG826" s="152" t="n"/>
      <c r="AH826" s="152" t="n"/>
      <c r="AI826" s="152" t="n"/>
      <c r="AJ826" s="152" t="n"/>
      <c r="AK826" s="152" t="n"/>
      <c r="AL826" s="152" t="n"/>
      <c r="AM826" s="152" t="n"/>
      <c r="AN826" s="166" t="n"/>
      <c r="AO826" s="155" t="n"/>
      <c r="AP826" s="152" t="n"/>
      <c r="AQ826" s="152" t="n"/>
      <c r="AR826" s="152" t="n"/>
      <c r="AS826" s="152" t="n"/>
      <c r="AT826" s="152" t="n"/>
      <c r="AU826" s="155" t="n"/>
      <c r="AV826" s="152" t="n"/>
      <c r="AW826" s="152" t="n"/>
      <c r="AX826" s="152" t="n"/>
      <c r="AY826" s="152" t="n"/>
      <c r="AZ826" s="152" t="n"/>
      <c r="BA826" s="165" t="n"/>
      <c r="BB826" s="165" t="n"/>
      <c r="BC826" s="152" t="n"/>
      <c r="BD826" s="152" t="n"/>
      <c r="BE826" s="152" t="n"/>
      <c r="BF826" s="152" t="n"/>
      <c r="BG826" s="155" t="n"/>
      <c r="BH826" s="152" t="n"/>
      <c r="BI826" s="152" t="n"/>
      <c r="BJ826" s="152" t="n"/>
      <c r="BK826" s="152" t="n"/>
      <c r="BL826" s="152" t="n"/>
      <c r="BM826" s="152" t="n"/>
      <c r="BN826" s="152" t="n"/>
      <c r="BO826" s="152" t="n"/>
      <c r="BP826" s="155" t="n"/>
      <c r="BQ826" s="152" t="n"/>
      <c r="BR826" s="152" t="n"/>
      <c r="BS826" s="152" t="n"/>
      <c r="BT826" s="152" t="n"/>
      <c r="BU826" s="152" t="n"/>
      <c r="BV826" s="152" t="n"/>
      <c r="BW826" s="152" t="n"/>
      <c r="BX826" s="165" t="n"/>
      <c r="BY826" s="150" t="n"/>
      <c r="BZ826" s="150" t="n"/>
      <c r="CA826" s="150" t="n"/>
      <c r="CB826" s="174" t="n"/>
      <c r="CC826" s="156" t="n"/>
      <c r="CD826" s="156" t="n"/>
      <c r="CE826" s="167">
        <f>IFERROR(__xludf.DUMMYFUNCTION("""COMPUTED_VALUE"""),"")</f>
        <v/>
      </c>
      <c r="CF826" s="158">
        <f>IFERROR(__xludf.DUMMYFUNCTION("""COMPUTED_VALUE"""),"")</f>
        <v/>
      </c>
      <c r="CG826" s="148" t="n"/>
      <c r="CH826" s="148" t="n"/>
      <c r="CI826" s="148" t="n"/>
      <c r="CJ826" s="148" t="n"/>
      <c r="CK826" s="148" t="n"/>
      <c r="CL826" s="148" t="n"/>
      <c r="CM826" s="148" t="n"/>
      <c r="CN826" s="148" t="n"/>
      <c r="CO826" s="148" t="n"/>
      <c r="CP826" s="148" t="n"/>
      <c r="CQ826" s="148" t="n"/>
      <c r="CR826" s="148" t="n"/>
      <c r="CS826" s="148" t="n"/>
      <c r="CT826" s="148" t="n"/>
      <c r="CU826" s="148" t="n"/>
      <c r="CV826" s="148" t="n"/>
    </row>
    <row r="827">
      <c r="A827" s="162" t="n"/>
      <c r="B827" s="64" t="n"/>
      <c r="C827" s="129" t="n"/>
      <c r="D827" s="130" t="inlineStr"/>
      <c r="E827" s="150" t="inlineStr"/>
      <c r="F827" s="150" t="inlineStr"/>
      <c r="G827" s="150" t="n"/>
      <c r="H827" s="152" t="n"/>
      <c r="I827" s="152" t="n"/>
      <c r="J827" s="152" t="n"/>
      <c r="K827" s="152" t="n"/>
      <c r="L827" s="152" t="n"/>
      <c r="M827" s="152" t="n"/>
      <c r="N827" s="152" t="n"/>
      <c r="O827" s="152" t="n"/>
      <c r="P827" s="152" t="n"/>
      <c r="Q827" s="152" t="n"/>
      <c r="R827" s="152" t="n"/>
      <c r="S827" s="165" t="n"/>
      <c r="T827" s="152" t="n"/>
      <c r="U827" s="152" t="n"/>
      <c r="V827" s="152" t="n"/>
      <c r="W827" s="152" t="n"/>
      <c r="X827" s="152" t="n"/>
      <c r="Y827" s="152" t="n"/>
      <c r="Z827" s="152" t="n"/>
      <c r="AA827" s="152" t="n"/>
      <c r="AB827" s="152" t="n"/>
      <c r="AC827" s="152" t="n"/>
      <c r="AD827" s="152" t="n"/>
      <c r="AE827" s="152" t="n"/>
      <c r="AF827" s="152" t="n"/>
      <c r="AG827" s="152" t="n"/>
      <c r="AH827" s="152" t="n"/>
      <c r="AI827" s="152" t="n"/>
      <c r="AJ827" s="152" t="n"/>
      <c r="AK827" s="152" t="n"/>
      <c r="AL827" s="152" t="n"/>
      <c r="AM827" s="152" t="n"/>
      <c r="AN827" s="166" t="n"/>
      <c r="AO827" s="155" t="n"/>
      <c r="AP827" s="152" t="n"/>
      <c r="AQ827" s="152" t="n"/>
      <c r="AR827" s="152" t="n"/>
      <c r="AS827" s="152" t="n"/>
      <c r="AT827" s="152" t="n"/>
      <c r="AU827" s="155" t="n"/>
      <c r="AV827" s="152" t="n"/>
      <c r="AW827" s="152" t="n"/>
      <c r="AX827" s="152" t="n"/>
      <c r="AY827" s="152" t="n"/>
      <c r="AZ827" s="152" t="n"/>
      <c r="BA827" s="165" t="n"/>
      <c r="BB827" s="165" t="n"/>
      <c r="BC827" s="152" t="n"/>
      <c r="BD827" s="152" t="n"/>
      <c r="BE827" s="152" t="n"/>
      <c r="BF827" s="152" t="n"/>
      <c r="BG827" s="155" t="n"/>
      <c r="BH827" s="152" t="n"/>
      <c r="BI827" s="152" t="n"/>
      <c r="BJ827" s="152" t="n"/>
      <c r="BK827" s="152" t="n"/>
      <c r="BL827" s="152" t="n"/>
      <c r="BM827" s="152" t="n"/>
      <c r="BN827" s="152" t="n"/>
      <c r="BO827" s="152" t="n"/>
      <c r="BP827" s="155" t="n"/>
      <c r="BQ827" s="152" t="n"/>
      <c r="BR827" s="152" t="n"/>
      <c r="BS827" s="152" t="n"/>
      <c r="BT827" s="152" t="n"/>
      <c r="BU827" s="152" t="n"/>
      <c r="BV827" s="152" t="n"/>
      <c r="BW827" s="152" t="n"/>
      <c r="BX827" s="165" t="n"/>
      <c r="BY827" s="150" t="n"/>
      <c r="BZ827" s="150" t="n"/>
      <c r="CA827" s="150" t="n"/>
      <c r="CB827" s="174" t="n"/>
      <c r="CC827" s="156" t="n"/>
      <c r="CD827" s="156" t="n"/>
      <c r="CE827" s="167">
        <f>IFERROR(__xludf.DUMMYFUNCTION("""COMPUTED_VALUE"""),"")</f>
        <v/>
      </c>
      <c r="CF827" s="158">
        <f>IFERROR(__xludf.DUMMYFUNCTION("""COMPUTED_VALUE"""),"")</f>
        <v/>
      </c>
      <c r="CG827" s="148" t="n"/>
      <c r="CH827" s="148" t="n"/>
      <c r="CI827" s="148" t="n"/>
      <c r="CJ827" s="148" t="n"/>
      <c r="CK827" s="148" t="n"/>
      <c r="CL827" s="148" t="n"/>
      <c r="CM827" s="148" t="n"/>
      <c r="CN827" s="148" t="n"/>
      <c r="CO827" s="148" t="n"/>
      <c r="CP827" s="148" t="n"/>
      <c r="CQ827" s="148" t="n"/>
      <c r="CR827" s="148" t="n"/>
      <c r="CS827" s="148" t="n"/>
      <c r="CT827" s="148" t="n"/>
      <c r="CU827" s="148" t="n"/>
      <c r="CV827" s="148" t="n"/>
    </row>
    <row r="828">
      <c r="A828" s="162" t="n"/>
      <c r="B828" s="64" t="n"/>
      <c r="C828" s="129" t="n"/>
      <c r="D828" s="130" t="inlineStr"/>
      <c r="E828" s="150" t="inlineStr"/>
      <c r="F828" s="150" t="inlineStr"/>
      <c r="G828" s="150" t="n"/>
      <c r="H828" s="152" t="n"/>
      <c r="I828" s="152" t="n"/>
      <c r="J828" s="152" t="n"/>
      <c r="K828" s="152" t="n"/>
      <c r="L828" s="152" t="n"/>
      <c r="M828" s="152" t="n"/>
      <c r="N828" s="152" t="n"/>
      <c r="O828" s="152" t="n"/>
      <c r="P828" s="152" t="n"/>
      <c r="Q828" s="152" t="n"/>
      <c r="R828" s="152" t="n"/>
      <c r="S828" s="165" t="n"/>
      <c r="T828" s="152" t="n"/>
      <c r="U828" s="152" t="n"/>
      <c r="V828" s="152" t="n"/>
      <c r="W828" s="152" t="n"/>
      <c r="X828" s="152" t="n"/>
      <c r="Y828" s="152" t="n"/>
      <c r="Z828" s="152" t="n"/>
      <c r="AA828" s="152" t="n"/>
      <c r="AB828" s="152" t="n"/>
      <c r="AC828" s="152" t="n"/>
      <c r="AD828" s="152" t="n"/>
      <c r="AE828" s="152" t="n"/>
      <c r="AF828" s="152" t="n"/>
      <c r="AG828" s="152" t="n"/>
      <c r="AH828" s="152" t="n"/>
      <c r="AI828" s="152" t="n"/>
      <c r="AJ828" s="152" t="n"/>
      <c r="AK828" s="152" t="n"/>
      <c r="AL828" s="152" t="n"/>
      <c r="AM828" s="152" t="n"/>
      <c r="AN828" s="166" t="n"/>
      <c r="AO828" s="155" t="n"/>
      <c r="AP828" s="152" t="n"/>
      <c r="AQ828" s="152" t="n"/>
      <c r="AR828" s="152" t="n"/>
      <c r="AS828" s="152" t="n"/>
      <c r="AT828" s="152" t="n"/>
      <c r="AU828" s="155" t="n"/>
      <c r="AV828" s="152" t="n"/>
      <c r="AW828" s="152" t="n"/>
      <c r="AX828" s="152" t="n"/>
      <c r="AY828" s="152" t="n"/>
      <c r="AZ828" s="152" t="n"/>
      <c r="BA828" s="165" t="n"/>
      <c r="BB828" s="165" t="n"/>
      <c r="BC828" s="152" t="n"/>
      <c r="BD828" s="152" t="n"/>
      <c r="BE828" s="152" t="n"/>
      <c r="BF828" s="152" t="n"/>
      <c r="BG828" s="155" t="n"/>
      <c r="BH828" s="152" t="n"/>
      <c r="BI828" s="152" t="n"/>
      <c r="BJ828" s="152" t="n"/>
      <c r="BK828" s="152" t="n"/>
      <c r="BL828" s="152" t="n"/>
      <c r="BM828" s="152" t="n"/>
      <c r="BN828" s="152" t="n"/>
      <c r="BO828" s="152" t="n"/>
      <c r="BP828" s="155" t="n"/>
      <c r="BQ828" s="152" t="n"/>
      <c r="BR828" s="152" t="n"/>
      <c r="BS828" s="152" t="n"/>
      <c r="BT828" s="152" t="n"/>
      <c r="BU828" s="152" t="n"/>
      <c r="BV828" s="152" t="n"/>
      <c r="BW828" s="152" t="n"/>
      <c r="BX828" s="165" t="n"/>
      <c r="BY828" s="150" t="n"/>
      <c r="BZ828" s="150" t="n"/>
      <c r="CA828" s="150" t="n"/>
      <c r="CB828" s="174" t="n"/>
      <c r="CC828" s="156" t="n"/>
      <c r="CD828" s="156" t="n"/>
      <c r="CE828" s="167">
        <f>IFERROR(__xludf.DUMMYFUNCTION("""COMPUTED_VALUE"""),"")</f>
        <v/>
      </c>
      <c r="CF828" s="158">
        <f>IFERROR(__xludf.DUMMYFUNCTION("""COMPUTED_VALUE"""),"")</f>
        <v/>
      </c>
      <c r="CG828" s="148" t="n"/>
      <c r="CH828" s="148" t="n"/>
      <c r="CI828" s="148" t="n"/>
      <c r="CJ828" s="148" t="n"/>
      <c r="CK828" s="148" t="n"/>
      <c r="CL828" s="148" t="n"/>
      <c r="CM828" s="148" t="n"/>
      <c r="CN828" s="148" t="n"/>
      <c r="CO828" s="148" t="n"/>
      <c r="CP828" s="148" t="n"/>
      <c r="CQ828" s="148" t="n"/>
      <c r="CR828" s="148" t="n"/>
      <c r="CS828" s="148" t="n"/>
      <c r="CT828" s="148" t="n"/>
      <c r="CU828" s="148" t="n"/>
      <c r="CV828" s="148" t="n"/>
    </row>
    <row r="829">
      <c r="A829" s="162" t="n"/>
      <c r="B829" s="64" t="n"/>
      <c r="C829" s="129" t="n"/>
      <c r="D829" s="130" t="inlineStr"/>
      <c r="E829" s="150" t="inlineStr"/>
      <c r="F829" s="150" t="inlineStr"/>
      <c r="G829" s="150" t="n"/>
      <c r="H829" s="152" t="n"/>
      <c r="I829" s="152" t="n"/>
      <c r="J829" s="152" t="n"/>
      <c r="K829" s="152" t="n"/>
      <c r="L829" s="152" t="n"/>
      <c r="M829" s="152" t="n"/>
      <c r="N829" s="152" t="n"/>
      <c r="O829" s="152" t="n"/>
      <c r="P829" s="152" t="n"/>
      <c r="Q829" s="152" t="n"/>
      <c r="R829" s="152" t="n"/>
      <c r="S829" s="165" t="n"/>
      <c r="T829" s="152" t="n"/>
      <c r="U829" s="152" t="n"/>
      <c r="V829" s="152" t="n"/>
      <c r="W829" s="152" t="n"/>
      <c r="X829" s="152" t="n"/>
      <c r="Y829" s="152" t="n"/>
      <c r="Z829" s="152" t="n"/>
      <c r="AA829" s="152" t="n"/>
      <c r="AB829" s="152" t="n"/>
      <c r="AC829" s="152" t="n"/>
      <c r="AD829" s="152" t="n"/>
      <c r="AE829" s="152" t="n"/>
      <c r="AF829" s="152" t="n"/>
      <c r="AG829" s="152" t="n"/>
      <c r="AH829" s="152" t="n"/>
      <c r="AI829" s="152" t="n"/>
      <c r="AJ829" s="152" t="n"/>
      <c r="AK829" s="152" t="n"/>
      <c r="AL829" s="152" t="n"/>
      <c r="AM829" s="152" t="n"/>
      <c r="AN829" s="166" t="n"/>
      <c r="AO829" s="155" t="n"/>
      <c r="AP829" s="152" t="n"/>
      <c r="AQ829" s="152" t="n"/>
      <c r="AR829" s="152" t="n"/>
      <c r="AS829" s="152" t="n"/>
      <c r="AT829" s="152" t="n"/>
      <c r="AU829" s="155" t="n"/>
      <c r="AV829" s="152" t="n"/>
      <c r="AW829" s="152" t="n"/>
      <c r="AX829" s="152" t="n"/>
      <c r="AY829" s="152" t="n"/>
      <c r="AZ829" s="152" t="n"/>
      <c r="BA829" s="165" t="n"/>
      <c r="BB829" s="165" t="n"/>
      <c r="BC829" s="152" t="n"/>
      <c r="BD829" s="152" t="n"/>
      <c r="BE829" s="152" t="n"/>
      <c r="BF829" s="152" t="n"/>
      <c r="BG829" s="155" t="n"/>
      <c r="BH829" s="152" t="n"/>
      <c r="BI829" s="152" t="n"/>
      <c r="BJ829" s="152" t="n"/>
      <c r="BK829" s="152" t="n"/>
      <c r="BL829" s="152" t="n"/>
      <c r="BM829" s="152" t="n"/>
      <c r="BN829" s="152" t="n"/>
      <c r="BO829" s="152" t="n"/>
      <c r="BP829" s="155" t="n"/>
      <c r="BQ829" s="152" t="n"/>
      <c r="BR829" s="152" t="n"/>
      <c r="BS829" s="152" t="n"/>
      <c r="BT829" s="152" t="n"/>
      <c r="BU829" s="152" t="n"/>
      <c r="BV829" s="152" t="n"/>
      <c r="BW829" s="152" t="n"/>
      <c r="BX829" s="165" t="n"/>
      <c r="BY829" s="150" t="n"/>
      <c r="BZ829" s="150" t="n"/>
      <c r="CA829" s="150" t="n"/>
      <c r="CB829" s="174" t="n"/>
      <c r="CC829" s="156" t="n"/>
      <c r="CD829" s="156" t="n"/>
      <c r="CE829" s="167">
        <f>IFERROR(__xludf.DUMMYFUNCTION("""COMPUTED_VALUE"""),"")</f>
        <v/>
      </c>
      <c r="CF829" s="158">
        <f>IFERROR(__xludf.DUMMYFUNCTION("""COMPUTED_VALUE"""),"")</f>
        <v/>
      </c>
      <c r="CG829" s="148" t="n"/>
      <c r="CH829" s="148" t="n"/>
      <c r="CI829" s="148" t="n"/>
      <c r="CJ829" s="148" t="n"/>
      <c r="CK829" s="148" t="n"/>
      <c r="CL829" s="148" t="n"/>
      <c r="CM829" s="148" t="n"/>
      <c r="CN829" s="148" t="n"/>
      <c r="CO829" s="148" t="n"/>
      <c r="CP829" s="148" t="n"/>
      <c r="CQ829" s="148" t="n"/>
      <c r="CR829" s="148" t="n"/>
      <c r="CS829" s="148" t="n"/>
      <c r="CT829" s="148" t="n"/>
      <c r="CU829" s="148" t="n"/>
      <c r="CV829" s="148" t="n"/>
    </row>
    <row r="830">
      <c r="A830" s="162" t="n"/>
      <c r="B830" s="64" t="n"/>
      <c r="C830" s="129" t="n"/>
      <c r="D830" s="130" t="inlineStr"/>
      <c r="E830" s="150" t="inlineStr"/>
      <c r="F830" s="150" t="inlineStr"/>
      <c r="G830" s="150" t="n"/>
      <c r="H830" s="152" t="n"/>
      <c r="I830" s="152" t="n"/>
      <c r="J830" s="152" t="n"/>
      <c r="K830" s="152" t="n"/>
      <c r="L830" s="152" t="n"/>
      <c r="M830" s="152" t="n"/>
      <c r="N830" s="152" t="n"/>
      <c r="O830" s="152" t="n"/>
      <c r="P830" s="152" t="n"/>
      <c r="Q830" s="152" t="n"/>
      <c r="R830" s="152" t="n"/>
      <c r="S830" s="165" t="n"/>
      <c r="T830" s="152" t="n"/>
      <c r="U830" s="152" t="n"/>
      <c r="V830" s="152" t="n"/>
      <c r="W830" s="152" t="n"/>
      <c r="X830" s="152" t="n"/>
      <c r="Y830" s="152" t="n"/>
      <c r="Z830" s="152" t="n"/>
      <c r="AA830" s="152" t="n"/>
      <c r="AB830" s="152" t="n"/>
      <c r="AC830" s="152" t="n"/>
      <c r="AD830" s="152" t="n"/>
      <c r="AE830" s="152" t="n"/>
      <c r="AF830" s="152" t="n"/>
      <c r="AG830" s="152" t="n"/>
      <c r="AH830" s="152" t="n"/>
      <c r="AI830" s="152" t="n"/>
      <c r="AJ830" s="152" t="n"/>
      <c r="AK830" s="152" t="n"/>
      <c r="AL830" s="152" t="n"/>
      <c r="AM830" s="152" t="n"/>
      <c r="AN830" s="166" t="n"/>
      <c r="AO830" s="155" t="n"/>
      <c r="AP830" s="152" t="n"/>
      <c r="AQ830" s="152" t="n"/>
      <c r="AR830" s="152" t="n"/>
      <c r="AS830" s="152" t="n"/>
      <c r="AT830" s="152" t="n"/>
      <c r="AU830" s="155" t="n"/>
      <c r="AV830" s="152" t="n"/>
      <c r="AW830" s="152" t="n"/>
      <c r="AX830" s="152" t="n"/>
      <c r="AY830" s="152" t="n"/>
      <c r="AZ830" s="152" t="n"/>
      <c r="BA830" s="165" t="n"/>
      <c r="BB830" s="165" t="n"/>
      <c r="BC830" s="152" t="n"/>
      <c r="BD830" s="152" t="n"/>
      <c r="BE830" s="152" t="n"/>
      <c r="BF830" s="152" t="n"/>
      <c r="BG830" s="155" t="n"/>
      <c r="BH830" s="152" t="n"/>
      <c r="BI830" s="152" t="n"/>
      <c r="BJ830" s="152" t="n"/>
      <c r="BK830" s="152" t="n"/>
      <c r="BL830" s="152" t="n"/>
      <c r="BM830" s="152" t="n"/>
      <c r="BN830" s="152" t="n"/>
      <c r="BO830" s="152" t="n"/>
      <c r="BP830" s="155" t="n"/>
      <c r="BQ830" s="152" t="n"/>
      <c r="BR830" s="152" t="n"/>
      <c r="BS830" s="152" t="n"/>
      <c r="BT830" s="152" t="n"/>
      <c r="BU830" s="152" t="n"/>
      <c r="BV830" s="152" t="n"/>
      <c r="BW830" s="152" t="n"/>
      <c r="BX830" s="165" t="n"/>
      <c r="BY830" s="150" t="n"/>
      <c r="BZ830" s="150" t="n"/>
      <c r="CA830" s="150" t="n"/>
      <c r="CB830" s="174" t="n"/>
      <c r="CC830" s="156" t="n"/>
      <c r="CD830" s="156" t="n"/>
      <c r="CE830" s="167">
        <f>IFERROR(__xludf.DUMMYFUNCTION("""COMPUTED_VALUE"""),"")</f>
        <v/>
      </c>
      <c r="CF830" s="158">
        <f>IFERROR(__xludf.DUMMYFUNCTION("""COMPUTED_VALUE"""),"")</f>
        <v/>
      </c>
      <c r="CG830" s="148" t="n"/>
      <c r="CH830" s="148" t="n"/>
      <c r="CI830" s="148" t="n"/>
      <c r="CJ830" s="148" t="n"/>
      <c r="CK830" s="148" t="n"/>
      <c r="CL830" s="148" t="n"/>
      <c r="CM830" s="148" t="n"/>
      <c r="CN830" s="148" t="n"/>
      <c r="CO830" s="148" t="n"/>
      <c r="CP830" s="148" t="n"/>
      <c r="CQ830" s="148" t="n"/>
      <c r="CR830" s="148" t="n"/>
      <c r="CS830" s="148" t="n"/>
      <c r="CT830" s="148" t="n"/>
      <c r="CU830" s="148" t="n"/>
      <c r="CV830" s="148" t="n"/>
    </row>
    <row r="831">
      <c r="A831" s="162" t="n"/>
      <c r="B831" s="64" t="n"/>
      <c r="C831" s="129" t="n"/>
      <c r="D831" s="130" t="inlineStr"/>
      <c r="E831" s="150" t="inlineStr"/>
      <c r="F831" s="150" t="inlineStr"/>
      <c r="G831" s="150" t="n"/>
      <c r="H831" s="152" t="n"/>
      <c r="I831" s="152" t="n"/>
      <c r="J831" s="152" t="n"/>
      <c r="K831" s="152" t="n"/>
      <c r="L831" s="152" t="n"/>
      <c r="M831" s="152" t="n"/>
      <c r="N831" s="152" t="n"/>
      <c r="O831" s="152" t="n"/>
      <c r="P831" s="152" t="n"/>
      <c r="Q831" s="152" t="n"/>
      <c r="R831" s="152" t="n"/>
      <c r="S831" s="165" t="n"/>
      <c r="T831" s="152" t="n"/>
      <c r="U831" s="152" t="n"/>
      <c r="V831" s="152" t="n"/>
      <c r="W831" s="152" t="n"/>
      <c r="X831" s="152" t="n"/>
      <c r="Y831" s="152" t="n"/>
      <c r="Z831" s="152" t="n"/>
      <c r="AA831" s="152" t="n"/>
      <c r="AB831" s="152" t="n"/>
      <c r="AC831" s="152" t="n"/>
      <c r="AD831" s="152" t="n"/>
      <c r="AE831" s="152" t="n"/>
      <c r="AF831" s="152" t="n"/>
      <c r="AG831" s="152" t="n"/>
      <c r="AH831" s="152" t="n"/>
      <c r="AI831" s="152" t="n"/>
      <c r="AJ831" s="152" t="n"/>
      <c r="AK831" s="152" t="n"/>
      <c r="AL831" s="152" t="n"/>
      <c r="AM831" s="152" t="n"/>
      <c r="AN831" s="166" t="n"/>
      <c r="AO831" s="155" t="n"/>
      <c r="AP831" s="152" t="n"/>
      <c r="AQ831" s="152" t="n"/>
      <c r="AR831" s="152" t="n"/>
      <c r="AS831" s="152" t="n"/>
      <c r="AT831" s="152" t="n"/>
      <c r="AU831" s="155" t="n"/>
      <c r="AV831" s="152" t="n"/>
      <c r="AW831" s="152" t="n"/>
      <c r="AX831" s="152" t="n"/>
      <c r="AY831" s="152" t="n"/>
      <c r="AZ831" s="152" t="n"/>
      <c r="BA831" s="165" t="n"/>
      <c r="BB831" s="165" t="n"/>
      <c r="BC831" s="152" t="n"/>
      <c r="BD831" s="152" t="n"/>
      <c r="BE831" s="152" t="n"/>
      <c r="BF831" s="152" t="n"/>
      <c r="BG831" s="155" t="n"/>
      <c r="BH831" s="152" t="n"/>
      <c r="BI831" s="152" t="n"/>
      <c r="BJ831" s="152" t="n"/>
      <c r="BK831" s="152" t="n"/>
      <c r="BL831" s="152" t="n"/>
      <c r="BM831" s="152" t="n"/>
      <c r="BN831" s="152" t="n"/>
      <c r="BO831" s="152" t="n"/>
      <c r="BP831" s="155" t="n"/>
      <c r="BQ831" s="152" t="n"/>
      <c r="BR831" s="152" t="n"/>
      <c r="BS831" s="152" t="n"/>
      <c r="BT831" s="152" t="n"/>
      <c r="BU831" s="152" t="n"/>
      <c r="BV831" s="152" t="n"/>
      <c r="BW831" s="152" t="n"/>
      <c r="BX831" s="165" t="n"/>
      <c r="BY831" s="150" t="n"/>
      <c r="BZ831" s="150" t="n"/>
      <c r="CA831" s="150" t="n"/>
      <c r="CB831" s="174" t="n"/>
      <c r="CC831" s="156" t="n"/>
      <c r="CD831" s="156" t="n"/>
      <c r="CE831" s="167">
        <f>IFERROR(__xludf.DUMMYFUNCTION("""COMPUTED_VALUE"""),"")</f>
        <v/>
      </c>
      <c r="CF831" s="158">
        <f>IFERROR(__xludf.DUMMYFUNCTION("""COMPUTED_VALUE"""),"")</f>
        <v/>
      </c>
      <c r="CG831" s="148" t="n"/>
      <c r="CH831" s="148" t="n"/>
      <c r="CI831" s="148" t="n"/>
      <c r="CJ831" s="148" t="n"/>
      <c r="CK831" s="148" t="n"/>
      <c r="CL831" s="148" t="n"/>
      <c r="CM831" s="148" t="n"/>
      <c r="CN831" s="148" t="n"/>
      <c r="CO831" s="148" t="n"/>
      <c r="CP831" s="148" t="n"/>
      <c r="CQ831" s="148" t="n"/>
      <c r="CR831" s="148" t="n"/>
      <c r="CS831" s="148" t="n"/>
      <c r="CT831" s="148" t="n"/>
      <c r="CU831" s="148" t="n"/>
      <c r="CV831" s="148" t="n"/>
    </row>
    <row r="832">
      <c r="A832" s="162" t="n"/>
      <c r="B832" s="64" t="n"/>
      <c r="C832" s="129" t="n"/>
      <c r="D832" s="130" t="inlineStr"/>
      <c r="E832" s="150" t="inlineStr"/>
      <c r="F832" s="150" t="inlineStr"/>
      <c r="G832" s="150" t="n"/>
      <c r="H832" s="152" t="n"/>
      <c r="I832" s="152" t="n"/>
      <c r="J832" s="152" t="n"/>
      <c r="K832" s="152" t="n"/>
      <c r="L832" s="152" t="n"/>
      <c r="M832" s="152" t="n"/>
      <c r="N832" s="152" t="n"/>
      <c r="O832" s="152" t="n"/>
      <c r="P832" s="152" t="n"/>
      <c r="Q832" s="152" t="n"/>
      <c r="R832" s="152" t="n"/>
      <c r="S832" s="165" t="n"/>
      <c r="T832" s="152" t="n"/>
      <c r="U832" s="152" t="n"/>
      <c r="V832" s="152" t="n"/>
      <c r="W832" s="152" t="n"/>
      <c r="X832" s="152" t="n"/>
      <c r="Y832" s="152" t="n"/>
      <c r="Z832" s="152" t="n"/>
      <c r="AA832" s="152" t="n"/>
      <c r="AB832" s="152" t="n"/>
      <c r="AC832" s="152" t="n"/>
      <c r="AD832" s="152" t="n"/>
      <c r="AE832" s="152" t="n"/>
      <c r="AF832" s="152" t="n"/>
      <c r="AG832" s="152" t="n"/>
      <c r="AH832" s="152" t="n"/>
      <c r="AI832" s="152" t="n"/>
      <c r="AJ832" s="152" t="n"/>
      <c r="AK832" s="152" t="n"/>
      <c r="AL832" s="152" t="n"/>
      <c r="AM832" s="152" t="n"/>
      <c r="AN832" s="166" t="n"/>
      <c r="AO832" s="155" t="n"/>
      <c r="AP832" s="152" t="n"/>
      <c r="AQ832" s="152" t="n"/>
      <c r="AR832" s="152" t="n"/>
      <c r="AS832" s="152" t="n"/>
      <c r="AT832" s="152" t="n"/>
      <c r="AU832" s="155" t="n"/>
      <c r="AV832" s="152" t="n"/>
      <c r="AW832" s="152" t="n"/>
      <c r="AX832" s="152" t="n"/>
      <c r="AY832" s="152" t="n"/>
      <c r="AZ832" s="152" t="n"/>
      <c r="BA832" s="165" t="n"/>
      <c r="BB832" s="165" t="n"/>
      <c r="BC832" s="152" t="n"/>
      <c r="BD832" s="152" t="n"/>
      <c r="BE832" s="152" t="n"/>
      <c r="BF832" s="152" t="n"/>
      <c r="BG832" s="155" t="n"/>
      <c r="BH832" s="152" t="n"/>
      <c r="BI832" s="152" t="n"/>
      <c r="BJ832" s="152" t="n"/>
      <c r="BK832" s="152" t="n"/>
      <c r="BL832" s="152" t="n"/>
      <c r="BM832" s="152" t="n"/>
      <c r="BN832" s="152" t="n"/>
      <c r="BO832" s="152" t="n"/>
      <c r="BP832" s="155" t="n"/>
      <c r="BQ832" s="152" t="n"/>
      <c r="BR832" s="152" t="n"/>
      <c r="BS832" s="152" t="n"/>
      <c r="BT832" s="152" t="n"/>
      <c r="BU832" s="152" t="n"/>
      <c r="BV832" s="152" t="n"/>
      <c r="BW832" s="152" t="n"/>
      <c r="BX832" s="165" t="n"/>
      <c r="BY832" s="150" t="n"/>
      <c r="BZ832" s="150" t="n"/>
      <c r="CA832" s="150" t="n"/>
      <c r="CB832" s="174" t="n"/>
      <c r="CC832" s="156" t="n"/>
      <c r="CD832" s="156" t="n"/>
      <c r="CE832" s="167">
        <f>IFERROR(__xludf.DUMMYFUNCTION("""COMPUTED_VALUE"""),"")</f>
        <v/>
      </c>
      <c r="CF832" s="158">
        <f>IFERROR(__xludf.DUMMYFUNCTION("""COMPUTED_VALUE"""),"")</f>
        <v/>
      </c>
      <c r="CG832" s="148" t="n"/>
      <c r="CH832" s="148" t="n"/>
      <c r="CI832" s="148" t="n"/>
      <c r="CJ832" s="148" t="n"/>
      <c r="CK832" s="148" t="n"/>
      <c r="CL832" s="148" t="n"/>
      <c r="CM832" s="148" t="n"/>
      <c r="CN832" s="148" t="n"/>
      <c r="CO832" s="148" t="n"/>
      <c r="CP832" s="148" t="n"/>
      <c r="CQ832" s="148" t="n"/>
      <c r="CR832" s="148" t="n"/>
      <c r="CS832" s="148" t="n"/>
      <c r="CT832" s="148" t="n"/>
      <c r="CU832" s="148" t="n"/>
      <c r="CV832" s="148" t="n"/>
    </row>
    <row r="833">
      <c r="A833" s="162" t="n"/>
      <c r="B833" s="64" t="n"/>
      <c r="C833" s="129" t="n"/>
      <c r="D833" s="130" t="inlineStr"/>
      <c r="E833" s="150" t="inlineStr"/>
      <c r="F833" s="150" t="inlineStr"/>
      <c r="G833" s="150" t="n"/>
      <c r="H833" s="152" t="n"/>
      <c r="I833" s="152" t="n"/>
      <c r="J833" s="152" t="n"/>
      <c r="K833" s="152" t="n"/>
      <c r="L833" s="152" t="n"/>
      <c r="M833" s="152" t="n"/>
      <c r="N833" s="152" t="n"/>
      <c r="O833" s="152" t="n"/>
      <c r="P833" s="152" t="n"/>
      <c r="Q833" s="152" t="n"/>
      <c r="R833" s="152" t="n"/>
      <c r="S833" s="165" t="n"/>
      <c r="T833" s="152" t="n"/>
      <c r="U833" s="152" t="n"/>
      <c r="V833" s="152" t="n"/>
      <c r="W833" s="152" t="n"/>
      <c r="X833" s="152" t="n"/>
      <c r="Y833" s="152" t="n"/>
      <c r="Z833" s="152" t="n"/>
      <c r="AA833" s="152" t="n"/>
      <c r="AB833" s="152" t="n"/>
      <c r="AC833" s="152" t="n"/>
      <c r="AD833" s="152" t="n"/>
      <c r="AE833" s="152" t="n"/>
      <c r="AF833" s="152" t="n"/>
      <c r="AG833" s="152" t="n"/>
      <c r="AH833" s="152" t="n"/>
      <c r="AI833" s="152" t="n"/>
      <c r="AJ833" s="152" t="n"/>
      <c r="AK833" s="152" t="n"/>
      <c r="AL833" s="152" t="n"/>
      <c r="AM833" s="152" t="n"/>
      <c r="AN833" s="166" t="n"/>
      <c r="AO833" s="155" t="n"/>
      <c r="AP833" s="152" t="n"/>
      <c r="AQ833" s="152" t="n"/>
      <c r="AR833" s="152" t="n"/>
      <c r="AS833" s="152" t="n"/>
      <c r="AT833" s="152" t="n"/>
      <c r="AU833" s="155" t="n"/>
      <c r="AV833" s="152" t="n"/>
      <c r="AW833" s="152" t="n"/>
      <c r="AX833" s="152" t="n"/>
      <c r="AY833" s="152" t="n"/>
      <c r="AZ833" s="152" t="n"/>
      <c r="BA833" s="165" t="n"/>
      <c r="BB833" s="165" t="n"/>
      <c r="BC833" s="152" t="n"/>
      <c r="BD833" s="152" t="n"/>
      <c r="BE833" s="152" t="n"/>
      <c r="BF833" s="152" t="n"/>
      <c r="BG833" s="155" t="n"/>
      <c r="BH833" s="152" t="n"/>
      <c r="BI833" s="152" t="n"/>
      <c r="BJ833" s="152" t="n"/>
      <c r="BK833" s="152" t="n"/>
      <c r="BL833" s="152" t="n"/>
      <c r="BM833" s="152" t="n"/>
      <c r="BN833" s="152" t="n"/>
      <c r="BO833" s="152" t="n"/>
      <c r="BP833" s="155" t="n"/>
      <c r="BQ833" s="152" t="n"/>
      <c r="BR833" s="152" t="n"/>
      <c r="BS833" s="152" t="n"/>
      <c r="BT833" s="152" t="n"/>
      <c r="BU833" s="152" t="n"/>
      <c r="BV833" s="152" t="n"/>
      <c r="BW833" s="152" t="n"/>
      <c r="BX833" s="165" t="n"/>
      <c r="BY833" s="150" t="n"/>
      <c r="BZ833" s="150" t="n"/>
      <c r="CA833" s="150" t="n"/>
      <c r="CB833" s="174" t="n"/>
      <c r="CC833" s="156" t="n"/>
      <c r="CD833" s="156" t="n"/>
      <c r="CE833" s="167">
        <f>IFERROR(__xludf.DUMMYFUNCTION("""COMPUTED_VALUE"""),"")</f>
        <v/>
      </c>
      <c r="CF833" s="158">
        <f>IFERROR(__xludf.DUMMYFUNCTION("""COMPUTED_VALUE"""),"")</f>
        <v/>
      </c>
      <c r="CG833" s="148" t="n"/>
      <c r="CH833" s="148" t="n"/>
      <c r="CI833" s="148" t="n"/>
      <c r="CJ833" s="148" t="n"/>
      <c r="CK833" s="148" t="n"/>
      <c r="CL833" s="148" t="n"/>
      <c r="CM833" s="148" t="n"/>
      <c r="CN833" s="148" t="n"/>
      <c r="CO833" s="148" t="n"/>
      <c r="CP833" s="148" t="n"/>
      <c r="CQ833" s="148" t="n"/>
      <c r="CR833" s="148" t="n"/>
      <c r="CS833" s="148" t="n"/>
      <c r="CT833" s="148" t="n"/>
      <c r="CU833" s="148" t="n"/>
      <c r="CV833" s="148" t="n"/>
    </row>
    <row r="834">
      <c r="A834" s="162" t="n"/>
      <c r="B834" s="64" t="n"/>
      <c r="C834" s="129" t="n"/>
      <c r="D834" s="130" t="inlineStr"/>
      <c r="E834" s="150" t="inlineStr"/>
      <c r="F834" s="150" t="inlineStr"/>
      <c r="G834" s="150" t="n"/>
      <c r="H834" s="152" t="n"/>
      <c r="I834" s="152" t="n"/>
      <c r="J834" s="152" t="n"/>
      <c r="K834" s="152" t="n"/>
      <c r="L834" s="152" t="n"/>
      <c r="M834" s="152" t="n"/>
      <c r="N834" s="152" t="n"/>
      <c r="O834" s="152" t="n"/>
      <c r="P834" s="152" t="n"/>
      <c r="Q834" s="152" t="n"/>
      <c r="R834" s="152" t="n"/>
      <c r="S834" s="165" t="n"/>
      <c r="T834" s="152" t="n"/>
      <c r="U834" s="152" t="n"/>
      <c r="V834" s="152" t="n"/>
      <c r="W834" s="152" t="n"/>
      <c r="X834" s="152" t="n"/>
      <c r="Y834" s="152" t="n"/>
      <c r="Z834" s="152" t="n"/>
      <c r="AA834" s="152" t="n"/>
      <c r="AB834" s="152" t="n"/>
      <c r="AC834" s="152" t="n"/>
      <c r="AD834" s="152" t="n"/>
      <c r="AE834" s="152" t="n"/>
      <c r="AF834" s="152" t="n"/>
      <c r="AG834" s="152" t="n"/>
      <c r="AH834" s="152" t="n"/>
      <c r="AI834" s="152" t="n"/>
      <c r="AJ834" s="152" t="n"/>
      <c r="AK834" s="152" t="n"/>
      <c r="AL834" s="152" t="n"/>
      <c r="AM834" s="152" t="n"/>
      <c r="AN834" s="166" t="n"/>
      <c r="AO834" s="155" t="n"/>
      <c r="AP834" s="152" t="n"/>
      <c r="AQ834" s="152" t="n"/>
      <c r="AR834" s="152" t="n"/>
      <c r="AS834" s="152" t="n"/>
      <c r="AT834" s="152" t="n"/>
      <c r="AU834" s="155" t="n"/>
      <c r="AV834" s="152" t="n"/>
      <c r="AW834" s="152" t="n"/>
      <c r="AX834" s="152" t="n"/>
      <c r="AY834" s="152" t="n"/>
      <c r="AZ834" s="152" t="n"/>
      <c r="BA834" s="165" t="n"/>
      <c r="BB834" s="165" t="n"/>
      <c r="BC834" s="152" t="n"/>
      <c r="BD834" s="152" t="n"/>
      <c r="BE834" s="152" t="n"/>
      <c r="BF834" s="152" t="n"/>
      <c r="BG834" s="155" t="n"/>
      <c r="BH834" s="152" t="n"/>
      <c r="BI834" s="152" t="n"/>
      <c r="BJ834" s="152" t="n"/>
      <c r="BK834" s="152" t="n"/>
      <c r="BL834" s="152" t="n"/>
      <c r="BM834" s="152" t="n"/>
      <c r="BN834" s="152" t="n"/>
      <c r="BO834" s="152" t="n"/>
      <c r="BP834" s="155" t="n"/>
      <c r="BQ834" s="152" t="n"/>
      <c r="BR834" s="152" t="n"/>
      <c r="BS834" s="152" t="n"/>
      <c r="BT834" s="152" t="n"/>
      <c r="BU834" s="152" t="n"/>
      <c r="BV834" s="152" t="n"/>
      <c r="BW834" s="152" t="n"/>
      <c r="BX834" s="165" t="n"/>
      <c r="BY834" s="150" t="n"/>
      <c r="BZ834" s="150" t="n"/>
      <c r="CA834" s="150" t="n"/>
      <c r="CB834" s="174" t="n"/>
      <c r="CC834" s="156" t="n"/>
      <c r="CD834" s="156" t="n"/>
      <c r="CE834" s="167">
        <f>IFERROR(__xludf.DUMMYFUNCTION("""COMPUTED_VALUE"""),"")</f>
        <v/>
      </c>
      <c r="CF834" s="158">
        <f>IFERROR(__xludf.DUMMYFUNCTION("""COMPUTED_VALUE"""),"")</f>
        <v/>
      </c>
      <c r="CG834" s="148" t="n"/>
      <c r="CH834" s="148" t="n"/>
      <c r="CI834" s="148" t="n"/>
      <c r="CJ834" s="148" t="n"/>
      <c r="CK834" s="148" t="n"/>
      <c r="CL834" s="148" t="n"/>
      <c r="CM834" s="148" t="n"/>
      <c r="CN834" s="148" t="n"/>
      <c r="CO834" s="148" t="n"/>
      <c r="CP834" s="148" t="n"/>
      <c r="CQ834" s="148" t="n"/>
      <c r="CR834" s="148" t="n"/>
      <c r="CS834" s="148" t="n"/>
      <c r="CT834" s="148" t="n"/>
      <c r="CU834" s="148" t="n"/>
      <c r="CV834" s="148" t="n"/>
    </row>
    <row r="835">
      <c r="A835" s="162" t="n"/>
      <c r="B835" s="64" t="n"/>
      <c r="C835" s="129" t="n"/>
      <c r="D835" s="130" t="inlineStr"/>
      <c r="E835" s="150" t="inlineStr"/>
      <c r="F835" s="150" t="inlineStr"/>
      <c r="G835" s="150" t="n"/>
      <c r="H835" s="152" t="n"/>
      <c r="I835" s="152" t="n"/>
      <c r="J835" s="152" t="n"/>
      <c r="K835" s="152" t="n"/>
      <c r="L835" s="152" t="n"/>
      <c r="M835" s="152" t="n"/>
      <c r="N835" s="152" t="n"/>
      <c r="O835" s="152" t="n"/>
      <c r="P835" s="152" t="n"/>
      <c r="Q835" s="152" t="n"/>
      <c r="R835" s="152" t="n"/>
      <c r="S835" s="165" t="n"/>
      <c r="T835" s="152" t="n"/>
      <c r="U835" s="152" t="n"/>
      <c r="V835" s="152" t="n"/>
      <c r="W835" s="152" t="n"/>
      <c r="X835" s="152" t="n"/>
      <c r="Y835" s="152" t="n"/>
      <c r="Z835" s="152" t="n"/>
      <c r="AA835" s="152" t="n"/>
      <c r="AB835" s="152" t="n"/>
      <c r="AC835" s="152" t="n"/>
      <c r="AD835" s="152" t="n"/>
      <c r="AE835" s="152" t="n"/>
      <c r="AF835" s="152" t="n"/>
      <c r="AG835" s="152" t="n"/>
      <c r="AH835" s="152" t="n"/>
      <c r="AI835" s="152" t="n"/>
      <c r="AJ835" s="152" t="n"/>
      <c r="AK835" s="152" t="n"/>
      <c r="AL835" s="152" t="n"/>
      <c r="AM835" s="152" t="n"/>
      <c r="AN835" s="166" t="n"/>
      <c r="AO835" s="155" t="n"/>
      <c r="AP835" s="152" t="n"/>
      <c r="AQ835" s="152" t="n"/>
      <c r="AR835" s="152" t="n"/>
      <c r="AS835" s="152" t="n"/>
      <c r="AT835" s="152" t="n"/>
      <c r="AU835" s="155" t="n"/>
      <c r="AV835" s="152" t="n"/>
      <c r="AW835" s="152" t="n"/>
      <c r="AX835" s="152" t="n"/>
      <c r="AY835" s="152" t="n"/>
      <c r="AZ835" s="152" t="n"/>
      <c r="BA835" s="165" t="n"/>
      <c r="BB835" s="165" t="n"/>
      <c r="BC835" s="152" t="n"/>
      <c r="BD835" s="152" t="n"/>
      <c r="BE835" s="152" t="n"/>
      <c r="BF835" s="152" t="n"/>
      <c r="BG835" s="155" t="n"/>
      <c r="BH835" s="152" t="n"/>
      <c r="BI835" s="152" t="n"/>
      <c r="BJ835" s="152" t="n"/>
      <c r="BK835" s="152" t="n"/>
      <c r="BL835" s="152" t="n"/>
      <c r="BM835" s="152" t="n"/>
      <c r="BN835" s="152" t="n"/>
      <c r="BO835" s="152" t="n"/>
      <c r="BP835" s="155" t="n"/>
      <c r="BQ835" s="152" t="n"/>
      <c r="BR835" s="152" t="n"/>
      <c r="BS835" s="152" t="n"/>
      <c r="BT835" s="152" t="n"/>
      <c r="BU835" s="152" t="n"/>
      <c r="BV835" s="152" t="n"/>
      <c r="BW835" s="152" t="n"/>
      <c r="BX835" s="165" t="n"/>
      <c r="BY835" s="150" t="n"/>
      <c r="BZ835" s="150" t="n"/>
      <c r="CA835" s="150" t="n"/>
      <c r="CB835" s="174" t="n"/>
      <c r="CC835" s="156" t="n"/>
      <c r="CD835" s="156" t="n"/>
      <c r="CE835" s="167">
        <f>IFERROR(__xludf.DUMMYFUNCTION("""COMPUTED_VALUE"""),"")</f>
        <v/>
      </c>
      <c r="CF835" s="158">
        <f>IFERROR(__xludf.DUMMYFUNCTION("""COMPUTED_VALUE"""),"")</f>
        <v/>
      </c>
      <c r="CG835" s="148" t="n"/>
      <c r="CH835" s="148" t="n"/>
      <c r="CI835" s="148" t="n"/>
      <c r="CJ835" s="148" t="n"/>
      <c r="CK835" s="148" t="n"/>
      <c r="CL835" s="148" t="n"/>
      <c r="CM835" s="148" t="n"/>
      <c r="CN835" s="148" t="n"/>
      <c r="CO835" s="148" t="n"/>
      <c r="CP835" s="148" t="n"/>
      <c r="CQ835" s="148" t="n"/>
      <c r="CR835" s="148" t="n"/>
      <c r="CS835" s="148" t="n"/>
      <c r="CT835" s="148" t="n"/>
      <c r="CU835" s="148" t="n"/>
      <c r="CV835" s="148" t="n"/>
    </row>
    <row r="836">
      <c r="A836" s="162" t="n"/>
      <c r="B836" s="64" t="n"/>
      <c r="C836" s="129" t="n"/>
      <c r="D836" s="130" t="inlineStr"/>
      <c r="E836" s="150" t="inlineStr"/>
      <c r="F836" s="150" t="inlineStr"/>
      <c r="G836" s="150" t="n"/>
      <c r="H836" s="152" t="n"/>
      <c r="I836" s="152" t="n"/>
      <c r="J836" s="152" t="n"/>
      <c r="K836" s="152" t="n"/>
      <c r="L836" s="152" t="n"/>
      <c r="M836" s="152" t="n"/>
      <c r="N836" s="152" t="n"/>
      <c r="O836" s="152" t="n"/>
      <c r="P836" s="152" t="n"/>
      <c r="Q836" s="152" t="n"/>
      <c r="R836" s="152" t="n"/>
      <c r="S836" s="165" t="n"/>
      <c r="T836" s="152" t="n"/>
      <c r="U836" s="152" t="n"/>
      <c r="V836" s="152" t="n"/>
      <c r="W836" s="152" t="n"/>
      <c r="X836" s="152" t="n"/>
      <c r="Y836" s="152" t="n"/>
      <c r="Z836" s="152" t="n"/>
      <c r="AA836" s="152" t="n"/>
      <c r="AB836" s="152" t="n"/>
      <c r="AC836" s="152" t="n"/>
      <c r="AD836" s="152" t="n"/>
      <c r="AE836" s="152" t="n"/>
      <c r="AF836" s="152" t="n"/>
      <c r="AG836" s="152" t="n"/>
      <c r="AH836" s="152" t="n"/>
      <c r="AI836" s="152" t="n"/>
      <c r="AJ836" s="152" t="n"/>
      <c r="AK836" s="152" t="n"/>
      <c r="AL836" s="152" t="n"/>
      <c r="AM836" s="152" t="n"/>
      <c r="AN836" s="166" t="n"/>
      <c r="AO836" s="155" t="n"/>
      <c r="AP836" s="152" t="n"/>
      <c r="AQ836" s="152" t="n"/>
      <c r="AR836" s="152" t="n"/>
      <c r="AS836" s="152" t="n"/>
      <c r="AT836" s="152" t="n"/>
      <c r="AU836" s="155" t="n"/>
      <c r="AV836" s="152" t="n"/>
      <c r="AW836" s="152" t="n"/>
      <c r="AX836" s="152" t="n"/>
      <c r="AY836" s="152" t="n"/>
      <c r="AZ836" s="152" t="n"/>
      <c r="BA836" s="165" t="n"/>
      <c r="BB836" s="165" t="n"/>
      <c r="BC836" s="152" t="n"/>
      <c r="BD836" s="152" t="n"/>
      <c r="BE836" s="152" t="n"/>
      <c r="BF836" s="152" t="n"/>
      <c r="BG836" s="155" t="n"/>
      <c r="BH836" s="152" t="n"/>
      <c r="BI836" s="152" t="n"/>
      <c r="BJ836" s="152" t="n"/>
      <c r="BK836" s="152" t="n"/>
      <c r="BL836" s="152" t="n"/>
      <c r="BM836" s="152" t="n"/>
      <c r="BN836" s="152" t="n"/>
      <c r="BO836" s="152" t="n"/>
      <c r="BP836" s="155" t="n"/>
      <c r="BQ836" s="152" t="n"/>
      <c r="BR836" s="152" t="n"/>
      <c r="BS836" s="152" t="n"/>
      <c r="BT836" s="152" t="n"/>
      <c r="BU836" s="152" t="n"/>
      <c r="BV836" s="152" t="n"/>
      <c r="BW836" s="152" t="n"/>
      <c r="BX836" s="165" t="n"/>
      <c r="BY836" s="150" t="n"/>
      <c r="BZ836" s="150" t="n"/>
      <c r="CA836" s="150" t="n"/>
      <c r="CB836" s="174" t="n"/>
      <c r="CC836" s="156" t="n"/>
      <c r="CD836" s="156" t="n"/>
      <c r="CE836" s="167">
        <f>IFERROR(__xludf.DUMMYFUNCTION("""COMPUTED_VALUE"""),"")</f>
        <v/>
      </c>
      <c r="CF836" s="158">
        <f>IFERROR(__xludf.DUMMYFUNCTION("""COMPUTED_VALUE"""),"")</f>
        <v/>
      </c>
      <c r="CG836" s="148" t="n"/>
      <c r="CH836" s="148" t="n"/>
      <c r="CI836" s="148" t="n"/>
      <c r="CJ836" s="148" t="n"/>
      <c r="CK836" s="148" t="n"/>
      <c r="CL836" s="148" t="n"/>
      <c r="CM836" s="148" t="n"/>
      <c r="CN836" s="148" t="n"/>
      <c r="CO836" s="148" t="n"/>
      <c r="CP836" s="148" t="n"/>
      <c r="CQ836" s="148" t="n"/>
      <c r="CR836" s="148" t="n"/>
      <c r="CS836" s="148" t="n"/>
      <c r="CT836" s="148" t="n"/>
      <c r="CU836" s="148" t="n"/>
      <c r="CV836" s="148" t="n"/>
    </row>
    <row r="837">
      <c r="A837" s="162" t="n"/>
      <c r="B837" s="64" t="n"/>
      <c r="C837" s="129" t="n"/>
      <c r="D837" s="130" t="inlineStr"/>
      <c r="E837" s="150" t="inlineStr"/>
      <c r="F837" s="150" t="inlineStr"/>
      <c r="G837" s="150" t="n"/>
      <c r="H837" s="152" t="n"/>
      <c r="I837" s="152" t="n"/>
      <c r="J837" s="152" t="n"/>
      <c r="K837" s="152" t="n"/>
      <c r="L837" s="152" t="n"/>
      <c r="M837" s="152" t="n"/>
      <c r="N837" s="152" t="n"/>
      <c r="O837" s="152" t="n"/>
      <c r="P837" s="152" t="n"/>
      <c r="Q837" s="152" t="n"/>
      <c r="R837" s="152" t="n"/>
      <c r="S837" s="165" t="n"/>
      <c r="T837" s="152" t="n"/>
      <c r="U837" s="152" t="n"/>
      <c r="V837" s="152" t="n"/>
      <c r="W837" s="152" t="n"/>
      <c r="X837" s="152" t="n"/>
      <c r="Y837" s="152" t="n"/>
      <c r="Z837" s="152" t="n"/>
      <c r="AA837" s="152" t="n"/>
      <c r="AB837" s="152" t="n"/>
      <c r="AC837" s="152" t="n"/>
      <c r="AD837" s="152" t="n"/>
      <c r="AE837" s="152" t="n"/>
      <c r="AF837" s="152" t="n"/>
      <c r="AG837" s="152" t="n"/>
      <c r="AH837" s="152" t="n"/>
      <c r="AI837" s="152" t="n"/>
      <c r="AJ837" s="152" t="n"/>
      <c r="AK837" s="152" t="n"/>
      <c r="AL837" s="152" t="n"/>
      <c r="AM837" s="152" t="n"/>
      <c r="AN837" s="166" t="n"/>
      <c r="AO837" s="155" t="n"/>
      <c r="AP837" s="152" t="n"/>
      <c r="AQ837" s="152" t="n"/>
      <c r="AR837" s="152" t="n"/>
      <c r="AS837" s="152" t="n"/>
      <c r="AT837" s="152" t="n"/>
      <c r="AU837" s="155" t="n"/>
      <c r="AV837" s="152" t="n"/>
      <c r="AW837" s="152" t="n"/>
      <c r="AX837" s="152" t="n"/>
      <c r="AY837" s="152" t="n"/>
      <c r="AZ837" s="152" t="n"/>
      <c r="BA837" s="165" t="n"/>
      <c r="BB837" s="165" t="n"/>
      <c r="BC837" s="152" t="n"/>
      <c r="BD837" s="152" t="n"/>
      <c r="BE837" s="152" t="n"/>
      <c r="BF837" s="152" t="n"/>
      <c r="BG837" s="155" t="n"/>
      <c r="BH837" s="152" t="n"/>
      <c r="BI837" s="152" t="n"/>
      <c r="BJ837" s="152" t="n"/>
      <c r="BK837" s="152" t="n"/>
      <c r="BL837" s="152" t="n"/>
      <c r="BM837" s="152" t="n"/>
      <c r="BN837" s="152" t="n"/>
      <c r="BO837" s="152" t="n"/>
      <c r="BP837" s="155" t="n"/>
      <c r="BQ837" s="152" t="n"/>
      <c r="BR837" s="152" t="n"/>
      <c r="BS837" s="152" t="n"/>
      <c r="BT837" s="152" t="n"/>
      <c r="BU837" s="152" t="n"/>
      <c r="BV837" s="152" t="n"/>
      <c r="BW837" s="152" t="n"/>
      <c r="BX837" s="165" t="n"/>
      <c r="BY837" s="150" t="n"/>
      <c r="BZ837" s="150" t="n"/>
      <c r="CA837" s="150" t="n"/>
      <c r="CB837" s="174" t="n"/>
      <c r="CC837" s="156" t="n"/>
      <c r="CD837" s="156" t="n"/>
      <c r="CE837" s="167">
        <f>IFERROR(__xludf.DUMMYFUNCTION("""COMPUTED_VALUE"""),"")</f>
        <v/>
      </c>
      <c r="CF837" s="158">
        <f>IFERROR(__xludf.DUMMYFUNCTION("""COMPUTED_VALUE"""),"")</f>
        <v/>
      </c>
      <c r="CG837" s="148" t="n"/>
      <c r="CH837" s="148" t="n"/>
      <c r="CI837" s="148" t="n"/>
      <c r="CJ837" s="148" t="n"/>
      <c r="CK837" s="148" t="n"/>
      <c r="CL837" s="148" t="n"/>
      <c r="CM837" s="148" t="n"/>
      <c r="CN837" s="148" t="n"/>
      <c r="CO837" s="148" t="n"/>
      <c r="CP837" s="148" t="n"/>
      <c r="CQ837" s="148" t="n"/>
      <c r="CR837" s="148" t="n"/>
      <c r="CS837" s="148" t="n"/>
      <c r="CT837" s="148" t="n"/>
      <c r="CU837" s="148" t="n"/>
      <c r="CV837" s="148" t="n"/>
    </row>
    <row r="838">
      <c r="A838" s="162" t="n"/>
      <c r="B838" s="64" t="n"/>
      <c r="C838" s="129" t="n"/>
      <c r="D838" s="130" t="inlineStr"/>
      <c r="E838" s="150" t="inlineStr"/>
      <c r="F838" s="150" t="inlineStr"/>
      <c r="G838" s="150" t="n"/>
      <c r="H838" s="152" t="n"/>
      <c r="I838" s="152" t="n"/>
      <c r="J838" s="152" t="n"/>
      <c r="K838" s="152" t="n"/>
      <c r="L838" s="152" t="n"/>
      <c r="M838" s="152" t="n"/>
      <c r="N838" s="152" t="n"/>
      <c r="O838" s="152" t="n"/>
      <c r="P838" s="152" t="n"/>
      <c r="Q838" s="152" t="n"/>
      <c r="R838" s="152" t="n"/>
      <c r="S838" s="165" t="n"/>
      <c r="T838" s="152" t="n"/>
      <c r="U838" s="152" t="n"/>
      <c r="V838" s="152" t="n"/>
      <c r="W838" s="152" t="n"/>
      <c r="X838" s="152" t="n"/>
      <c r="Y838" s="152" t="n"/>
      <c r="Z838" s="152" t="n"/>
      <c r="AA838" s="152" t="n"/>
      <c r="AB838" s="152" t="n"/>
      <c r="AC838" s="152" t="n"/>
      <c r="AD838" s="152" t="n"/>
      <c r="AE838" s="152" t="n"/>
      <c r="AF838" s="152" t="n"/>
      <c r="AG838" s="152" t="n"/>
      <c r="AH838" s="152" t="n"/>
      <c r="AI838" s="152" t="n"/>
      <c r="AJ838" s="152" t="n"/>
      <c r="AK838" s="152" t="n"/>
      <c r="AL838" s="152" t="n"/>
      <c r="AM838" s="152" t="n"/>
      <c r="AN838" s="166" t="n"/>
      <c r="AO838" s="155" t="n"/>
      <c r="AP838" s="152" t="n"/>
      <c r="AQ838" s="152" t="n"/>
      <c r="AR838" s="152" t="n"/>
      <c r="AS838" s="152" t="n"/>
      <c r="AT838" s="152" t="n"/>
      <c r="AU838" s="155" t="n"/>
      <c r="AV838" s="152" t="n"/>
      <c r="AW838" s="152" t="n"/>
      <c r="AX838" s="152" t="n"/>
      <c r="AY838" s="152" t="n"/>
      <c r="AZ838" s="152" t="n"/>
      <c r="BA838" s="165" t="n"/>
      <c r="BB838" s="165" t="n"/>
      <c r="BC838" s="152" t="n"/>
      <c r="BD838" s="152" t="n"/>
      <c r="BE838" s="152" t="n"/>
      <c r="BF838" s="152" t="n"/>
      <c r="BG838" s="155" t="n"/>
      <c r="BH838" s="152" t="n"/>
      <c r="BI838" s="152" t="n"/>
      <c r="BJ838" s="152" t="n"/>
      <c r="BK838" s="152" t="n"/>
      <c r="BL838" s="152" t="n"/>
      <c r="BM838" s="152" t="n"/>
      <c r="BN838" s="152" t="n"/>
      <c r="BO838" s="152" t="n"/>
      <c r="BP838" s="155" t="n"/>
      <c r="BQ838" s="152" t="n"/>
      <c r="BR838" s="152" t="n"/>
      <c r="BS838" s="152" t="n"/>
      <c r="BT838" s="152" t="n"/>
      <c r="BU838" s="152" t="n"/>
      <c r="BV838" s="152" t="n"/>
      <c r="BW838" s="152" t="n"/>
      <c r="BX838" s="165" t="n"/>
      <c r="BY838" s="150" t="n"/>
      <c r="BZ838" s="150" t="n"/>
      <c r="CA838" s="150" t="n"/>
      <c r="CB838" s="174" t="n"/>
      <c r="CC838" s="156" t="n"/>
      <c r="CD838" s="156" t="n"/>
      <c r="CE838" s="167">
        <f>IFERROR(__xludf.DUMMYFUNCTION("""COMPUTED_VALUE"""),"")</f>
        <v/>
      </c>
      <c r="CF838" s="158">
        <f>IFERROR(__xludf.DUMMYFUNCTION("""COMPUTED_VALUE"""),"")</f>
        <v/>
      </c>
      <c r="CG838" s="148" t="n"/>
      <c r="CH838" s="148" t="n"/>
      <c r="CI838" s="148" t="n"/>
      <c r="CJ838" s="148" t="n"/>
      <c r="CK838" s="148" t="n"/>
      <c r="CL838" s="148" t="n"/>
      <c r="CM838" s="148" t="n"/>
      <c r="CN838" s="148" t="n"/>
      <c r="CO838" s="148" t="n"/>
      <c r="CP838" s="148" t="n"/>
      <c r="CQ838" s="148" t="n"/>
      <c r="CR838" s="148" t="n"/>
      <c r="CS838" s="148" t="n"/>
      <c r="CT838" s="148" t="n"/>
      <c r="CU838" s="148" t="n"/>
      <c r="CV838" s="148" t="n"/>
    </row>
    <row r="839">
      <c r="A839" s="162" t="n"/>
      <c r="B839" s="64" t="n"/>
      <c r="C839" s="129" t="n"/>
      <c r="D839" s="130" t="inlineStr"/>
      <c r="E839" s="150" t="inlineStr"/>
      <c r="F839" s="150" t="inlineStr"/>
      <c r="G839" s="150" t="n"/>
      <c r="H839" s="152" t="n"/>
      <c r="I839" s="152" t="n"/>
      <c r="J839" s="152" t="n"/>
      <c r="K839" s="152" t="n"/>
      <c r="L839" s="152" t="n"/>
      <c r="M839" s="152" t="n"/>
      <c r="N839" s="152" t="n"/>
      <c r="O839" s="152" t="n"/>
      <c r="P839" s="152" t="n"/>
      <c r="Q839" s="152" t="n"/>
      <c r="R839" s="152" t="n"/>
      <c r="S839" s="165" t="n"/>
      <c r="T839" s="152" t="n"/>
      <c r="U839" s="152" t="n"/>
      <c r="V839" s="152" t="n"/>
      <c r="W839" s="152" t="n"/>
      <c r="X839" s="152" t="n"/>
      <c r="Y839" s="152" t="n"/>
      <c r="Z839" s="152" t="n"/>
      <c r="AA839" s="152" t="n"/>
      <c r="AB839" s="152" t="n"/>
      <c r="AC839" s="152" t="n"/>
      <c r="AD839" s="152" t="n"/>
      <c r="AE839" s="152" t="n"/>
      <c r="AF839" s="152" t="n"/>
      <c r="AG839" s="152" t="n"/>
      <c r="AH839" s="152" t="n"/>
      <c r="AI839" s="152" t="n"/>
      <c r="AJ839" s="152" t="n"/>
      <c r="AK839" s="152" t="n"/>
      <c r="AL839" s="152" t="n"/>
      <c r="AM839" s="152" t="n"/>
      <c r="AN839" s="166" t="n"/>
      <c r="AO839" s="155" t="n"/>
      <c r="AP839" s="152" t="n"/>
      <c r="AQ839" s="152" t="n"/>
      <c r="AR839" s="152" t="n"/>
      <c r="AS839" s="152" t="n"/>
      <c r="AT839" s="152" t="n"/>
      <c r="AU839" s="155" t="n"/>
      <c r="AV839" s="152" t="n"/>
      <c r="AW839" s="152" t="n"/>
      <c r="AX839" s="152" t="n"/>
      <c r="AY839" s="152" t="n"/>
      <c r="AZ839" s="152" t="n"/>
      <c r="BA839" s="165" t="n"/>
      <c r="BB839" s="165" t="n"/>
      <c r="BC839" s="152" t="n"/>
      <c r="BD839" s="152" t="n"/>
      <c r="BE839" s="152" t="n"/>
      <c r="BF839" s="152" t="n"/>
      <c r="BG839" s="155" t="n"/>
      <c r="BH839" s="152" t="n"/>
      <c r="BI839" s="152" t="n"/>
      <c r="BJ839" s="152" t="n"/>
      <c r="BK839" s="152" t="n"/>
      <c r="BL839" s="152" t="n"/>
      <c r="BM839" s="152" t="n"/>
      <c r="BN839" s="152" t="n"/>
      <c r="BO839" s="152" t="n"/>
      <c r="BP839" s="155" t="n"/>
      <c r="BQ839" s="152" t="n"/>
      <c r="BR839" s="152" t="n"/>
      <c r="BS839" s="152" t="n"/>
      <c r="BT839" s="152" t="n"/>
      <c r="BU839" s="152" t="n"/>
      <c r="BV839" s="152" t="n"/>
      <c r="BW839" s="152" t="n"/>
      <c r="BX839" s="165" t="n"/>
      <c r="BY839" s="150" t="n"/>
      <c r="BZ839" s="150" t="n"/>
      <c r="CA839" s="150" t="n"/>
      <c r="CB839" s="174" t="n"/>
      <c r="CC839" s="156" t="n"/>
      <c r="CD839" s="156" t="n"/>
      <c r="CE839" s="167">
        <f>IFERROR(__xludf.DUMMYFUNCTION("""COMPUTED_VALUE"""),"")</f>
        <v/>
      </c>
      <c r="CF839" s="158">
        <f>IFERROR(__xludf.DUMMYFUNCTION("""COMPUTED_VALUE"""),"")</f>
        <v/>
      </c>
      <c r="CG839" s="148" t="n"/>
      <c r="CH839" s="148" t="n"/>
      <c r="CI839" s="148" t="n"/>
      <c r="CJ839" s="148" t="n"/>
      <c r="CK839" s="148" t="n"/>
      <c r="CL839" s="148" t="n"/>
      <c r="CM839" s="148" t="n"/>
      <c r="CN839" s="148" t="n"/>
      <c r="CO839" s="148" t="n"/>
      <c r="CP839" s="148" t="n"/>
      <c r="CQ839" s="148" t="n"/>
      <c r="CR839" s="148" t="n"/>
      <c r="CS839" s="148" t="n"/>
      <c r="CT839" s="148" t="n"/>
      <c r="CU839" s="148" t="n"/>
      <c r="CV839" s="148" t="n"/>
    </row>
    <row r="840">
      <c r="A840" s="162" t="n"/>
      <c r="B840" s="64" t="n"/>
      <c r="C840" s="129" t="n"/>
      <c r="D840" s="130" t="inlineStr"/>
      <c r="E840" s="150" t="inlineStr"/>
      <c r="F840" s="150" t="inlineStr"/>
      <c r="G840" s="150" t="n"/>
      <c r="H840" s="152" t="n"/>
      <c r="I840" s="152" t="n"/>
      <c r="J840" s="152" t="n"/>
      <c r="K840" s="152" t="n"/>
      <c r="L840" s="152" t="n"/>
      <c r="M840" s="152" t="n"/>
      <c r="N840" s="152" t="n"/>
      <c r="O840" s="152" t="n"/>
      <c r="P840" s="152" t="n"/>
      <c r="Q840" s="152" t="n"/>
      <c r="R840" s="152" t="n"/>
      <c r="S840" s="165" t="n"/>
      <c r="T840" s="152" t="n"/>
      <c r="U840" s="152" t="n"/>
      <c r="V840" s="152" t="n"/>
      <c r="W840" s="152" t="n"/>
      <c r="X840" s="152" t="n"/>
      <c r="Y840" s="152" t="n"/>
      <c r="Z840" s="152" t="n"/>
      <c r="AA840" s="152" t="n"/>
      <c r="AB840" s="152" t="n"/>
      <c r="AC840" s="152" t="n"/>
      <c r="AD840" s="152" t="n"/>
      <c r="AE840" s="152" t="n"/>
      <c r="AF840" s="152" t="n"/>
      <c r="AG840" s="152" t="n"/>
      <c r="AH840" s="152" t="n"/>
      <c r="AI840" s="152" t="n"/>
      <c r="AJ840" s="152" t="n"/>
      <c r="AK840" s="152" t="n"/>
      <c r="AL840" s="152" t="n"/>
      <c r="AM840" s="152" t="n"/>
      <c r="AN840" s="166" t="n"/>
      <c r="AO840" s="155" t="n"/>
      <c r="AP840" s="152" t="n"/>
      <c r="AQ840" s="152" t="n"/>
      <c r="AR840" s="152" t="n"/>
      <c r="AS840" s="152" t="n"/>
      <c r="AT840" s="152" t="n"/>
      <c r="AU840" s="155" t="n"/>
      <c r="AV840" s="152" t="n"/>
      <c r="AW840" s="152" t="n"/>
      <c r="AX840" s="152" t="n"/>
      <c r="AY840" s="152" t="n"/>
      <c r="AZ840" s="152" t="n"/>
      <c r="BA840" s="165" t="n"/>
      <c r="BB840" s="165" t="n"/>
      <c r="BC840" s="152" t="n"/>
      <c r="BD840" s="152" t="n"/>
      <c r="BE840" s="152" t="n"/>
      <c r="BF840" s="152" t="n"/>
      <c r="BG840" s="155" t="n"/>
      <c r="BH840" s="152" t="n"/>
      <c r="BI840" s="152" t="n"/>
      <c r="BJ840" s="152" t="n"/>
      <c r="BK840" s="152" t="n"/>
      <c r="BL840" s="152" t="n"/>
      <c r="BM840" s="152" t="n"/>
      <c r="BN840" s="152" t="n"/>
      <c r="BO840" s="152" t="n"/>
      <c r="BP840" s="155" t="n"/>
      <c r="BQ840" s="152" t="n"/>
      <c r="BR840" s="152" t="n"/>
      <c r="BS840" s="152" t="n"/>
      <c r="BT840" s="152" t="n"/>
      <c r="BU840" s="152" t="n"/>
      <c r="BV840" s="152" t="n"/>
      <c r="BW840" s="152" t="n"/>
      <c r="BX840" s="165" t="n"/>
      <c r="BY840" s="150" t="n"/>
      <c r="BZ840" s="150" t="n"/>
      <c r="CA840" s="150" t="n"/>
      <c r="CB840" s="174" t="n"/>
      <c r="CC840" s="156" t="n"/>
      <c r="CD840" s="156" t="n"/>
      <c r="CE840" s="167">
        <f>IFERROR(__xludf.DUMMYFUNCTION("""COMPUTED_VALUE"""),"")</f>
        <v/>
      </c>
      <c r="CF840" s="158">
        <f>IFERROR(__xludf.DUMMYFUNCTION("""COMPUTED_VALUE"""),"")</f>
        <v/>
      </c>
      <c r="CG840" s="148" t="n"/>
      <c r="CH840" s="148" t="n"/>
      <c r="CI840" s="148" t="n"/>
      <c r="CJ840" s="148" t="n"/>
      <c r="CK840" s="148" t="n"/>
      <c r="CL840" s="148" t="n"/>
      <c r="CM840" s="148" t="n"/>
      <c r="CN840" s="148" t="n"/>
      <c r="CO840" s="148" t="n"/>
      <c r="CP840" s="148" t="n"/>
      <c r="CQ840" s="148" t="n"/>
      <c r="CR840" s="148" t="n"/>
      <c r="CS840" s="148" t="n"/>
      <c r="CT840" s="148" t="n"/>
      <c r="CU840" s="148" t="n"/>
      <c r="CV840" s="148" t="n"/>
    </row>
    <row r="841">
      <c r="A841" s="162" t="n"/>
      <c r="B841" s="64" t="n"/>
      <c r="C841" s="129" t="n"/>
      <c r="D841" s="130" t="inlineStr"/>
      <c r="E841" s="150" t="inlineStr"/>
      <c r="F841" s="150" t="inlineStr"/>
      <c r="G841" s="150" t="n"/>
      <c r="H841" s="152" t="n"/>
      <c r="I841" s="152" t="n"/>
      <c r="J841" s="152" t="n"/>
      <c r="K841" s="152" t="n"/>
      <c r="L841" s="152" t="n"/>
      <c r="M841" s="152" t="n"/>
      <c r="N841" s="152" t="n"/>
      <c r="O841" s="152" t="n"/>
      <c r="P841" s="152" t="n"/>
      <c r="Q841" s="152" t="n"/>
      <c r="R841" s="152" t="n"/>
      <c r="S841" s="165" t="n"/>
      <c r="T841" s="152" t="n"/>
      <c r="U841" s="152" t="n"/>
      <c r="V841" s="152" t="n"/>
      <c r="W841" s="152" t="n"/>
      <c r="X841" s="152" t="n"/>
      <c r="Y841" s="152" t="n"/>
      <c r="Z841" s="152" t="n"/>
      <c r="AA841" s="152" t="n"/>
      <c r="AB841" s="152" t="n"/>
      <c r="AC841" s="152" t="n"/>
      <c r="AD841" s="152" t="n"/>
      <c r="AE841" s="152" t="n"/>
      <c r="AF841" s="152" t="n"/>
      <c r="AG841" s="152" t="n"/>
      <c r="AH841" s="152" t="n"/>
      <c r="AI841" s="152" t="n"/>
      <c r="AJ841" s="152" t="n"/>
      <c r="AK841" s="152" t="n"/>
      <c r="AL841" s="152" t="n"/>
      <c r="AM841" s="152" t="n"/>
      <c r="AN841" s="166" t="n"/>
      <c r="AO841" s="155" t="n"/>
      <c r="AP841" s="152" t="n"/>
      <c r="AQ841" s="152" t="n"/>
      <c r="AR841" s="152" t="n"/>
      <c r="AS841" s="152" t="n"/>
      <c r="AT841" s="152" t="n"/>
      <c r="AU841" s="155" t="n"/>
      <c r="AV841" s="152" t="n"/>
      <c r="AW841" s="152" t="n"/>
      <c r="AX841" s="152" t="n"/>
      <c r="AY841" s="152" t="n"/>
      <c r="AZ841" s="152" t="n"/>
      <c r="BA841" s="165" t="n"/>
      <c r="BB841" s="165" t="n"/>
      <c r="BC841" s="152" t="n"/>
      <c r="BD841" s="152" t="n"/>
      <c r="BE841" s="152" t="n"/>
      <c r="BF841" s="152" t="n"/>
      <c r="BG841" s="155" t="n"/>
      <c r="BH841" s="152" t="n"/>
      <c r="BI841" s="152" t="n"/>
      <c r="BJ841" s="152" t="n"/>
      <c r="BK841" s="152" t="n"/>
      <c r="BL841" s="152" t="n"/>
      <c r="BM841" s="152" t="n"/>
      <c r="BN841" s="152" t="n"/>
      <c r="BO841" s="152" t="n"/>
      <c r="BP841" s="155" t="n"/>
      <c r="BQ841" s="152" t="n"/>
      <c r="BR841" s="152" t="n"/>
      <c r="BS841" s="152" t="n"/>
      <c r="BT841" s="152" t="n"/>
      <c r="BU841" s="152" t="n"/>
      <c r="BV841" s="152" t="n"/>
      <c r="BW841" s="152" t="n"/>
      <c r="BX841" s="165" t="n"/>
      <c r="BY841" s="150" t="n"/>
      <c r="BZ841" s="150" t="n"/>
      <c r="CA841" s="150" t="n"/>
      <c r="CB841" s="174" t="n"/>
      <c r="CC841" s="156" t="n"/>
      <c r="CD841" s="156" t="n"/>
      <c r="CE841" s="167">
        <f>IFERROR(__xludf.DUMMYFUNCTION("""COMPUTED_VALUE"""),"")</f>
        <v/>
      </c>
      <c r="CF841" s="158">
        <f>IFERROR(__xludf.DUMMYFUNCTION("""COMPUTED_VALUE"""),"")</f>
        <v/>
      </c>
      <c r="CG841" s="148" t="n"/>
      <c r="CH841" s="148" t="n"/>
      <c r="CI841" s="148" t="n"/>
      <c r="CJ841" s="148" t="n"/>
      <c r="CK841" s="148" t="n"/>
      <c r="CL841" s="148" t="n"/>
      <c r="CM841" s="148" t="n"/>
      <c r="CN841" s="148" t="n"/>
      <c r="CO841" s="148" t="n"/>
      <c r="CP841" s="148" t="n"/>
      <c r="CQ841" s="148" t="n"/>
      <c r="CR841" s="148" t="n"/>
      <c r="CS841" s="148" t="n"/>
      <c r="CT841" s="148" t="n"/>
      <c r="CU841" s="148" t="n"/>
      <c r="CV841" s="148" t="n"/>
    </row>
    <row r="842">
      <c r="A842" s="162" t="n"/>
      <c r="B842" s="64" t="n"/>
      <c r="C842" s="129" t="n"/>
      <c r="D842" s="130" t="inlineStr"/>
      <c r="E842" s="150" t="inlineStr"/>
      <c r="F842" s="150" t="inlineStr"/>
      <c r="G842" s="150" t="n"/>
      <c r="H842" s="152" t="n"/>
      <c r="I842" s="152" t="n"/>
      <c r="J842" s="152" t="n"/>
      <c r="K842" s="152" t="n"/>
      <c r="L842" s="152" t="n"/>
      <c r="M842" s="152" t="n"/>
      <c r="N842" s="152" t="n"/>
      <c r="O842" s="152" t="n"/>
      <c r="P842" s="152" t="n"/>
      <c r="Q842" s="152" t="n"/>
      <c r="R842" s="152" t="n"/>
      <c r="S842" s="165" t="n"/>
      <c r="T842" s="152" t="n"/>
      <c r="U842" s="152" t="n"/>
      <c r="V842" s="152" t="n"/>
      <c r="W842" s="152" t="n"/>
      <c r="X842" s="152" t="n"/>
      <c r="Y842" s="152" t="n"/>
      <c r="Z842" s="152" t="n"/>
      <c r="AA842" s="152" t="n"/>
      <c r="AB842" s="152" t="n"/>
      <c r="AC842" s="152" t="n"/>
      <c r="AD842" s="152" t="n"/>
      <c r="AE842" s="152" t="n"/>
      <c r="AF842" s="152" t="n"/>
      <c r="AG842" s="152" t="n"/>
      <c r="AH842" s="152" t="n"/>
      <c r="AI842" s="152" t="n"/>
      <c r="AJ842" s="152" t="n"/>
      <c r="AK842" s="152" t="n"/>
      <c r="AL842" s="152" t="n"/>
      <c r="AM842" s="152" t="n"/>
      <c r="AN842" s="166" t="n"/>
      <c r="AO842" s="155" t="n"/>
      <c r="AP842" s="152" t="n"/>
      <c r="AQ842" s="152" t="n"/>
      <c r="AR842" s="152" t="n"/>
      <c r="AS842" s="152" t="n"/>
      <c r="AT842" s="152" t="n"/>
      <c r="AU842" s="155" t="n"/>
      <c r="AV842" s="152" t="n"/>
      <c r="AW842" s="152" t="n"/>
      <c r="AX842" s="152" t="n"/>
      <c r="AY842" s="152" t="n"/>
      <c r="AZ842" s="152" t="n"/>
      <c r="BA842" s="165" t="n"/>
      <c r="BB842" s="165" t="n"/>
      <c r="BC842" s="152" t="n"/>
      <c r="BD842" s="152" t="n"/>
      <c r="BE842" s="152" t="n"/>
      <c r="BF842" s="152" t="n"/>
      <c r="BG842" s="155" t="n"/>
      <c r="BH842" s="152" t="n"/>
      <c r="BI842" s="152" t="n"/>
      <c r="BJ842" s="152" t="n"/>
      <c r="BK842" s="152" t="n"/>
      <c r="BL842" s="152" t="n"/>
      <c r="BM842" s="152" t="n"/>
      <c r="BN842" s="152" t="n"/>
      <c r="BO842" s="152" t="n"/>
      <c r="BP842" s="155" t="n"/>
      <c r="BQ842" s="152" t="n"/>
      <c r="BR842" s="152" t="n"/>
      <c r="BS842" s="152" t="n"/>
      <c r="BT842" s="152" t="n"/>
      <c r="BU842" s="152" t="n"/>
      <c r="BV842" s="152" t="n"/>
      <c r="BW842" s="152" t="n"/>
      <c r="BX842" s="165" t="n"/>
      <c r="BY842" s="150" t="n"/>
      <c r="BZ842" s="150" t="n"/>
      <c r="CA842" s="150" t="n"/>
      <c r="CB842" s="174" t="n"/>
      <c r="CC842" s="156" t="n"/>
      <c r="CD842" s="156" t="n"/>
      <c r="CE842" s="167">
        <f>IFERROR(__xludf.DUMMYFUNCTION("""COMPUTED_VALUE"""),"")</f>
        <v/>
      </c>
      <c r="CF842" s="158">
        <f>IFERROR(__xludf.DUMMYFUNCTION("""COMPUTED_VALUE"""),"")</f>
        <v/>
      </c>
      <c r="CG842" s="148" t="n"/>
      <c r="CH842" s="148" t="n"/>
      <c r="CI842" s="148" t="n"/>
      <c r="CJ842" s="148" t="n"/>
      <c r="CK842" s="148" t="n"/>
      <c r="CL842" s="148" t="n"/>
      <c r="CM842" s="148" t="n"/>
      <c r="CN842" s="148" t="n"/>
      <c r="CO842" s="148" t="n"/>
      <c r="CP842" s="148" t="n"/>
      <c r="CQ842" s="148" t="n"/>
      <c r="CR842" s="148" t="n"/>
      <c r="CS842" s="148" t="n"/>
      <c r="CT842" s="148" t="n"/>
      <c r="CU842" s="148" t="n"/>
      <c r="CV842" s="148" t="n"/>
    </row>
    <row r="843">
      <c r="A843" s="162" t="n"/>
      <c r="B843" s="64" t="n"/>
      <c r="C843" s="129" t="n"/>
      <c r="D843" s="130" t="inlineStr"/>
      <c r="E843" s="150" t="inlineStr"/>
      <c r="F843" s="150" t="inlineStr"/>
      <c r="G843" s="150" t="n"/>
      <c r="H843" s="152" t="n"/>
      <c r="I843" s="152" t="n"/>
      <c r="J843" s="152" t="n"/>
      <c r="K843" s="152" t="n"/>
      <c r="L843" s="152" t="n"/>
      <c r="M843" s="152" t="n"/>
      <c r="N843" s="152" t="n"/>
      <c r="O843" s="152" t="n"/>
      <c r="P843" s="152" t="n"/>
      <c r="Q843" s="152" t="n"/>
      <c r="R843" s="152" t="n"/>
      <c r="S843" s="165" t="n"/>
      <c r="T843" s="152" t="n"/>
      <c r="U843" s="152" t="n"/>
      <c r="V843" s="152" t="n"/>
      <c r="W843" s="152" t="n"/>
      <c r="X843" s="152" t="n"/>
      <c r="Y843" s="152" t="n"/>
      <c r="Z843" s="152" t="n"/>
      <c r="AA843" s="152" t="n"/>
      <c r="AB843" s="152" t="n"/>
      <c r="AC843" s="152" t="n"/>
      <c r="AD843" s="152" t="n"/>
      <c r="AE843" s="152" t="n"/>
      <c r="AF843" s="152" t="n"/>
      <c r="AG843" s="152" t="n"/>
      <c r="AH843" s="152" t="n"/>
      <c r="AI843" s="152" t="n"/>
      <c r="AJ843" s="152" t="n"/>
      <c r="AK843" s="152" t="n"/>
      <c r="AL843" s="152" t="n"/>
      <c r="AM843" s="152" t="n"/>
      <c r="AN843" s="166" t="n"/>
      <c r="AO843" s="155" t="n"/>
      <c r="AP843" s="152" t="n"/>
      <c r="AQ843" s="152" t="n"/>
      <c r="AR843" s="152" t="n"/>
      <c r="AS843" s="152" t="n"/>
      <c r="AT843" s="152" t="n"/>
      <c r="AU843" s="155" t="n"/>
      <c r="AV843" s="152" t="n"/>
      <c r="AW843" s="152" t="n"/>
      <c r="AX843" s="152" t="n"/>
      <c r="AY843" s="152" t="n"/>
      <c r="AZ843" s="152" t="n"/>
      <c r="BA843" s="165" t="n"/>
      <c r="BB843" s="165" t="n"/>
      <c r="BC843" s="152" t="n"/>
      <c r="BD843" s="152" t="n"/>
      <c r="BE843" s="152" t="n"/>
      <c r="BF843" s="152" t="n"/>
      <c r="BG843" s="155" t="n"/>
      <c r="BH843" s="152" t="n"/>
      <c r="BI843" s="152" t="n"/>
      <c r="BJ843" s="152" t="n"/>
      <c r="BK843" s="152" t="n"/>
      <c r="BL843" s="152" t="n"/>
      <c r="BM843" s="152" t="n"/>
      <c r="BN843" s="152" t="n"/>
      <c r="BO843" s="152" t="n"/>
      <c r="BP843" s="155" t="n"/>
      <c r="BQ843" s="152" t="n"/>
      <c r="BR843" s="152" t="n"/>
      <c r="BS843" s="152" t="n"/>
      <c r="BT843" s="152" t="n"/>
      <c r="BU843" s="152" t="n"/>
      <c r="BV843" s="152" t="n"/>
      <c r="BW843" s="152" t="n"/>
      <c r="BX843" s="165" t="n"/>
      <c r="BY843" s="150" t="n"/>
      <c r="BZ843" s="150" t="n"/>
      <c r="CA843" s="150" t="n"/>
      <c r="CB843" s="174" t="n"/>
      <c r="CC843" s="156" t="n"/>
      <c r="CD843" s="156" t="n"/>
      <c r="CE843" s="167">
        <f>IFERROR(__xludf.DUMMYFUNCTION("""COMPUTED_VALUE"""),"")</f>
        <v/>
      </c>
      <c r="CF843" s="158">
        <f>IFERROR(__xludf.DUMMYFUNCTION("""COMPUTED_VALUE"""),"")</f>
        <v/>
      </c>
      <c r="CG843" s="148" t="n"/>
      <c r="CH843" s="148" t="n"/>
      <c r="CI843" s="148" t="n"/>
      <c r="CJ843" s="148" t="n"/>
      <c r="CK843" s="148" t="n"/>
      <c r="CL843" s="148" t="n"/>
      <c r="CM843" s="148" t="n"/>
      <c r="CN843" s="148" t="n"/>
      <c r="CO843" s="148" t="n"/>
      <c r="CP843" s="148" t="n"/>
      <c r="CQ843" s="148" t="n"/>
      <c r="CR843" s="148" t="n"/>
      <c r="CS843" s="148" t="n"/>
      <c r="CT843" s="148" t="n"/>
      <c r="CU843" s="148" t="n"/>
      <c r="CV843" s="148" t="n"/>
    </row>
    <row r="844">
      <c r="A844" s="162" t="n"/>
      <c r="B844" s="64" t="n"/>
      <c r="C844" s="129" t="n"/>
      <c r="D844" s="130" t="inlineStr"/>
      <c r="E844" s="150" t="inlineStr"/>
      <c r="F844" s="150" t="inlineStr"/>
      <c r="G844" s="150" t="n"/>
      <c r="H844" s="152" t="n"/>
      <c r="I844" s="152" t="n"/>
      <c r="J844" s="152" t="n"/>
      <c r="K844" s="152" t="n"/>
      <c r="L844" s="152" t="n"/>
      <c r="M844" s="152" t="n"/>
      <c r="N844" s="152" t="n"/>
      <c r="O844" s="152" t="n"/>
      <c r="P844" s="152" t="n"/>
      <c r="Q844" s="152" t="n"/>
      <c r="R844" s="152" t="n"/>
      <c r="S844" s="165" t="n"/>
      <c r="T844" s="152" t="n"/>
      <c r="U844" s="152" t="n"/>
      <c r="V844" s="152" t="n"/>
      <c r="W844" s="152" t="n"/>
      <c r="X844" s="152" t="n"/>
      <c r="Y844" s="152" t="n"/>
      <c r="Z844" s="152" t="n"/>
      <c r="AA844" s="152" t="n"/>
      <c r="AB844" s="152" t="n"/>
      <c r="AC844" s="152" t="n"/>
      <c r="AD844" s="152" t="n"/>
      <c r="AE844" s="152" t="n"/>
      <c r="AF844" s="152" t="n"/>
      <c r="AG844" s="152" t="n"/>
      <c r="AH844" s="152" t="n"/>
      <c r="AI844" s="152" t="n"/>
      <c r="AJ844" s="152" t="n"/>
      <c r="AK844" s="152" t="n"/>
      <c r="AL844" s="152" t="n"/>
      <c r="AM844" s="152" t="n"/>
      <c r="AN844" s="166" t="n"/>
      <c r="AO844" s="155" t="n"/>
      <c r="AP844" s="152" t="n"/>
      <c r="AQ844" s="152" t="n"/>
      <c r="AR844" s="152" t="n"/>
      <c r="AS844" s="152" t="n"/>
      <c r="AT844" s="152" t="n"/>
      <c r="AU844" s="155" t="n"/>
      <c r="AV844" s="152" t="n"/>
      <c r="AW844" s="152" t="n"/>
      <c r="AX844" s="152" t="n"/>
      <c r="AY844" s="152" t="n"/>
      <c r="AZ844" s="152" t="n"/>
      <c r="BA844" s="165" t="n"/>
      <c r="BB844" s="165" t="n"/>
      <c r="BC844" s="152" t="n"/>
      <c r="BD844" s="152" t="n"/>
      <c r="BE844" s="152" t="n"/>
      <c r="BF844" s="152" t="n"/>
      <c r="BG844" s="155" t="n"/>
      <c r="BH844" s="152" t="n"/>
      <c r="BI844" s="152" t="n"/>
      <c r="BJ844" s="152" t="n"/>
      <c r="BK844" s="152" t="n"/>
      <c r="BL844" s="152" t="n"/>
      <c r="BM844" s="152" t="n"/>
      <c r="BN844" s="152" t="n"/>
      <c r="BO844" s="152" t="n"/>
      <c r="BP844" s="155" t="n"/>
      <c r="BQ844" s="152" t="n"/>
      <c r="BR844" s="152" t="n"/>
      <c r="BS844" s="152" t="n"/>
      <c r="BT844" s="152" t="n"/>
      <c r="BU844" s="152" t="n"/>
      <c r="BV844" s="152" t="n"/>
      <c r="BW844" s="152" t="n"/>
      <c r="BX844" s="165" t="n"/>
      <c r="BY844" s="150" t="n"/>
      <c r="BZ844" s="150" t="n"/>
      <c r="CA844" s="150" t="n"/>
      <c r="CB844" s="174" t="n"/>
      <c r="CC844" s="156" t="n"/>
      <c r="CD844" s="156" t="n"/>
      <c r="CE844" s="167">
        <f>IFERROR(__xludf.DUMMYFUNCTION("""COMPUTED_VALUE"""),"")</f>
        <v/>
      </c>
      <c r="CF844" s="158">
        <f>IFERROR(__xludf.DUMMYFUNCTION("""COMPUTED_VALUE"""),"")</f>
        <v/>
      </c>
      <c r="CG844" s="148" t="n"/>
      <c r="CH844" s="148" t="n"/>
      <c r="CI844" s="148" t="n"/>
      <c r="CJ844" s="148" t="n"/>
      <c r="CK844" s="148" t="n"/>
      <c r="CL844" s="148" t="n"/>
      <c r="CM844" s="148" t="n"/>
      <c r="CN844" s="148" t="n"/>
      <c r="CO844" s="148" t="n"/>
      <c r="CP844" s="148" t="n"/>
      <c r="CQ844" s="148" t="n"/>
      <c r="CR844" s="148" t="n"/>
      <c r="CS844" s="148" t="n"/>
      <c r="CT844" s="148" t="n"/>
      <c r="CU844" s="148" t="n"/>
      <c r="CV844" s="148" t="n"/>
    </row>
    <row r="845">
      <c r="A845" s="162" t="n"/>
      <c r="B845" s="64" t="n"/>
      <c r="C845" s="129" t="n"/>
      <c r="D845" s="130" t="inlineStr"/>
      <c r="E845" s="150" t="inlineStr"/>
      <c r="F845" s="150" t="inlineStr"/>
      <c r="G845" s="150" t="n"/>
      <c r="H845" s="152" t="n"/>
      <c r="I845" s="152" t="n"/>
      <c r="J845" s="152" t="n"/>
      <c r="K845" s="152" t="n"/>
      <c r="L845" s="152" t="n"/>
      <c r="M845" s="152" t="n"/>
      <c r="N845" s="152" t="n"/>
      <c r="O845" s="152" t="n"/>
      <c r="P845" s="152" t="n"/>
      <c r="Q845" s="152" t="n"/>
      <c r="R845" s="152" t="n"/>
      <c r="S845" s="165" t="n"/>
      <c r="T845" s="152" t="n"/>
      <c r="U845" s="152" t="n"/>
      <c r="V845" s="152" t="n"/>
      <c r="W845" s="152" t="n"/>
      <c r="X845" s="152" t="n"/>
      <c r="Y845" s="152" t="n"/>
      <c r="Z845" s="152" t="n"/>
      <c r="AA845" s="152" t="n"/>
      <c r="AB845" s="152" t="n"/>
      <c r="AC845" s="152" t="n"/>
      <c r="AD845" s="152" t="n"/>
      <c r="AE845" s="152" t="n"/>
      <c r="AF845" s="152" t="n"/>
      <c r="AG845" s="152" t="n"/>
      <c r="AH845" s="152" t="n"/>
      <c r="AI845" s="152" t="n"/>
      <c r="AJ845" s="152" t="n"/>
      <c r="AK845" s="152" t="n"/>
      <c r="AL845" s="152" t="n"/>
      <c r="AM845" s="152" t="n"/>
      <c r="AN845" s="166" t="n"/>
      <c r="AO845" s="155" t="n"/>
      <c r="AP845" s="152" t="n"/>
      <c r="AQ845" s="152" t="n"/>
      <c r="AR845" s="152" t="n"/>
      <c r="AS845" s="152" t="n"/>
      <c r="AT845" s="152" t="n"/>
      <c r="AU845" s="155" t="n"/>
      <c r="AV845" s="152" t="n"/>
      <c r="AW845" s="152" t="n"/>
      <c r="AX845" s="152" t="n"/>
      <c r="AY845" s="152" t="n"/>
      <c r="AZ845" s="152" t="n"/>
      <c r="BA845" s="165" t="n"/>
      <c r="BB845" s="165" t="n"/>
      <c r="BC845" s="152" t="n"/>
      <c r="BD845" s="152" t="n"/>
      <c r="BE845" s="152" t="n"/>
      <c r="BF845" s="152" t="n"/>
      <c r="BG845" s="155" t="n"/>
      <c r="BH845" s="152" t="n"/>
      <c r="BI845" s="152" t="n"/>
      <c r="BJ845" s="152" t="n"/>
      <c r="BK845" s="152" t="n"/>
      <c r="BL845" s="152" t="n"/>
      <c r="BM845" s="152" t="n"/>
      <c r="BN845" s="152" t="n"/>
      <c r="BO845" s="152" t="n"/>
      <c r="BP845" s="155" t="n"/>
      <c r="BQ845" s="152" t="n"/>
      <c r="BR845" s="152" t="n"/>
      <c r="BS845" s="152" t="n"/>
      <c r="BT845" s="152" t="n"/>
      <c r="BU845" s="152" t="n"/>
      <c r="BV845" s="152" t="n"/>
      <c r="BW845" s="152" t="n"/>
      <c r="BX845" s="165" t="n"/>
      <c r="BY845" s="150" t="n"/>
      <c r="BZ845" s="150" t="n"/>
      <c r="CA845" s="150" t="n"/>
      <c r="CB845" s="174" t="n"/>
      <c r="CC845" s="156" t="n"/>
      <c r="CD845" s="156" t="n"/>
      <c r="CE845" s="167">
        <f>IFERROR(__xludf.DUMMYFUNCTION("""COMPUTED_VALUE"""),"")</f>
        <v/>
      </c>
      <c r="CF845" s="158">
        <f>IFERROR(__xludf.DUMMYFUNCTION("""COMPUTED_VALUE"""),"")</f>
        <v/>
      </c>
      <c r="CG845" s="148" t="n"/>
      <c r="CH845" s="148" t="n"/>
      <c r="CI845" s="148" t="n"/>
      <c r="CJ845" s="148" t="n"/>
      <c r="CK845" s="148" t="n"/>
      <c r="CL845" s="148" t="n"/>
      <c r="CM845" s="148" t="n"/>
      <c r="CN845" s="148" t="n"/>
      <c r="CO845" s="148" t="n"/>
      <c r="CP845" s="148" t="n"/>
      <c r="CQ845" s="148" t="n"/>
      <c r="CR845" s="148" t="n"/>
      <c r="CS845" s="148" t="n"/>
      <c r="CT845" s="148" t="n"/>
      <c r="CU845" s="148" t="n"/>
      <c r="CV845" s="148" t="n"/>
    </row>
    <row r="846">
      <c r="A846" s="162" t="n"/>
      <c r="B846" s="64" t="n"/>
      <c r="C846" s="129" t="n"/>
      <c r="D846" s="130" t="inlineStr"/>
      <c r="E846" s="150" t="inlineStr"/>
      <c r="F846" s="150" t="inlineStr"/>
      <c r="G846" s="150" t="n"/>
      <c r="H846" s="152" t="n"/>
      <c r="I846" s="152" t="n"/>
      <c r="J846" s="152" t="n"/>
      <c r="K846" s="152" t="n"/>
      <c r="L846" s="152" t="n"/>
      <c r="M846" s="152" t="n"/>
      <c r="N846" s="152" t="n"/>
      <c r="O846" s="152" t="n"/>
      <c r="P846" s="152" t="n"/>
      <c r="Q846" s="152" t="n"/>
      <c r="R846" s="152" t="n"/>
      <c r="S846" s="165" t="n"/>
      <c r="T846" s="152" t="n"/>
      <c r="U846" s="152" t="n"/>
      <c r="V846" s="152" t="n"/>
      <c r="W846" s="152" t="n"/>
      <c r="X846" s="152" t="n"/>
      <c r="Y846" s="152" t="n"/>
      <c r="Z846" s="152" t="n"/>
      <c r="AA846" s="152" t="n"/>
      <c r="AB846" s="152" t="n"/>
      <c r="AC846" s="152" t="n"/>
      <c r="AD846" s="152" t="n"/>
      <c r="AE846" s="152" t="n"/>
      <c r="AF846" s="152" t="n"/>
      <c r="AG846" s="152" t="n"/>
      <c r="AH846" s="152" t="n"/>
      <c r="AI846" s="152" t="n"/>
      <c r="AJ846" s="152" t="n"/>
      <c r="AK846" s="152" t="n"/>
      <c r="AL846" s="152" t="n"/>
      <c r="AM846" s="152" t="n"/>
      <c r="AN846" s="166" t="n"/>
      <c r="AO846" s="155" t="n"/>
      <c r="AP846" s="152" t="n"/>
      <c r="AQ846" s="152" t="n"/>
      <c r="AR846" s="152" t="n"/>
      <c r="AS846" s="152" t="n"/>
      <c r="AT846" s="152" t="n"/>
      <c r="AU846" s="155" t="n"/>
      <c r="AV846" s="152" t="n"/>
      <c r="AW846" s="152" t="n"/>
      <c r="AX846" s="152" t="n"/>
      <c r="AY846" s="152" t="n"/>
      <c r="AZ846" s="152" t="n"/>
      <c r="BA846" s="165" t="n"/>
      <c r="BB846" s="165" t="n"/>
      <c r="BC846" s="152" t="n"/>
      <c r="BD846" s="152" t="n"/>
      <c r="BE846" s="152" t="n"/>
      <c r="BF846" s="152" t="n"/>
      <c r="BG846" s="155" t="n"/>
      <c r="BH846" s="152" t="n"/>
      <c r="BI846" s="152" t="n"/>
      <c r="BJ846" s="152" t="n"/>
      <c r="BK846" s="152" t="n"/>
      <c r="BL846" s="152" t="n"/>
      <c r="BM846" s="152" t="n"/>
      <c r="BN846" s="152" t="n"/>
      <c r="BO846" s="152" t="n"/>
      <c r="BP846" s="155" t="n"/>
      <c r="BQ846" s="152" t="n"/>
      <c r="BR846" s="152" t="n"/>
      <c r="BS846" s="152" t="n"/>
      <c r="BT846" s="152" t="n"/>
      <c r="BU846" s="152" t="n"/>
      <c r="BV846" s="152" t="n"/>
      <c r="BW846" s="152" t="n"/>
      <c r="BX846" s="165" t="n"/>
      <c r="BY846" s="150" t="n"/>
      <c r="BZ846" s="150" t="n"/>
      <c r="CA846" s="150" t="n"/>
      <c r="CB846" s="174" t="n"/>
      <c r="CC846" s="156" t="n"/>
      <c r="CD846" s="156" t="n"/>
      <c r="CE846" s="167">
        <f>IFERROR(__xludf.DUMMYFUNCTION("""COMPUTED_VALUE"""),"")</f>
        <v/>
      </c>
      <c r="CF846" s="158">
        <f>IFERROR(__xludf.DUMMYFUNCTION("""COMPUTED_VALUE"""),"")</f>
        <v/>
      </c>
      <c r="CG846" s="148" t="n"/>
      <c r="CH846" s="148" t="n"/>
      <c r="CI846" s="148" t="n"/>
      <c r="CJ846" s="148" t="n"/>
      <c r="CK846" s="148" t="n"/>
      <c r="CL846" s="148" t="n"/>
      <c r="CM846" s="148" t="n"/>
      <c r="CN846" s="148" t="n"/>
      <c r="CO846" s="148" t="n"/>
      <c r="CP846" s="148" t="n"/>
      <c r="CQ846" s="148" t="n"/>
      <c r="CR846" s="148" t="n"/>
      <c r="CS846" s="148" t="n"/>
      <c r="CT846" s="148" t="n"/>
      <c r="CU846" s="148" t="n"/>
      <c r="CV846" s="148" t="n"/>
    </row>
    <row r="847">
      <c r="A847" s="162" t="n"/>
      <c r="B847" s="64" t="n"/>
      <c r="C847" s="129" t="n"/>
      <c r="D847" s="130" t="inlineStr"/>
      <c r="E847" s="150" t="inlineStr"/>
      <c r="F847" s="150" t="inlineStr"/>
      <c r="G847" s="150" t="n"/>
      <c r="H847" s="152" t="n"/>
      <c r="I847" s="152" t="n"/>
      <c r="J847" s="152" t="n"/>
      <c r="K847" s="152" t="n"/>
      <c r="L847" s="152" t="n"/>
      <c r="M847" s="152" t="n"/>
      <c r="N847" s="152" t="n"/>
      <c r="O847" s="152" t="n"/>
      <c r="P847" s="152" t="n"/>
      <c r="Q847" s="152" t="n"/>
      <c r="R847" s="152" t="n"/>
      <c r="S847" s="165" t="n"/>
      <c r="T847" s="152" t="n"/>
      <c r="U847" s="152" t="n"/>
      <c r="V847" s="152" t="n"/>
      <c r="W847" s="152" t="n"/>
      <c r="X847" s="152" t="n"/>
      <c r="Y847" s="152" t="n"/>
      <c r="Z847" s="152" t="n"/>
      <c r="AA847" s="152" t="n"/>
      <c r="AB847" s="152" t="n"/>
      <c r="AC847" s="152" t="n"/>
      <c r="AD847" s="152" t="n"/>
      <c r="AE847" s="152" t="n"/>
      <c r="AF847" s="152" t="n"/>
      <c r="AG847" s="152" t="n"/>
      <c r="AH847" s="152" t="n"/>
      <c r="AI847" s="152" t="n"/>
      <c r="AJ847" s="152" t="n"/>
      <c r="AK847" s="152" t="n"/>
      <c r="AL847" s="152" t="n"/>
      <c r="AM847" s="152" t="n"/>
      <c r="AN847" s="166" t="n"/>
      <c r="AO847" s="155" t="n"/>
      <c r="AP847" s="152" t="n"/>
      <c r="AQ847" s="152" t="n"/>
      <c r="AR847" s="152" t="n"/>
      <c r="AS847" s="152" t="n"/>
      <c r="AT847" s="152" t="n"/>
      <c r="AU847" s="155" t="n"/>
      <c r="AV847" s="152" t="n"/>
      <c r="AW847" s="152" t="n"/>
      <c r="AX847" s="152" t="n"/>
      <c r="AY847" s="152" t="n"/>
      <c r="AZ847" s="152" t="n"/>
      <c r="BA847" s="165" t="n"/>
      <c r="BB847" s="165" t="n"/>
      <c r="BC847" s="152" t="n"/>
      <c r="BD847" s="152" t="n"/>
      <c r="BE847" s="152" t="n"/>
      <c r="BF847" s="152" t="n"/>
      <c r="BG847" s="155" t="n"/>
      <c r="BH847" s="152" t="n"/>
      <c r="BI847" s="152" t="n"/>
      <c r="BJ847" s="152" t="n"/>
      <c r="BK847" s="152" t="n"/>
      <c r="BL847" s="152" t="n"/>
      <c r="BM847" s="152" t="n"/>
      <c r="BN847" s="152" t="n"/>
      <c r="BO847" s="152" t="n"/>
      <c r="BP847" s="155" t="n"/>
      <c r="BQ847" s="152" t="n"/>
      <c r="BR847" s="152" t="n"/>
      <c r="BS847" s="152" t="n"/>
      <c r="BT847" s="152" t="n"/>
      <c r="BU847" s="152" t="n"/>
      <c r="BV847" s="152" t="n"/>
      <c r="BW847" s="152" t="n"/>
      <c r="BX847" s="165" t="n"/>
      <c r="BY847" s="150" t="n"/>
      <c r="BZ847" s="150" t="n"/>
      <c r="CA847" s="150" t="n"/>
      <c r="CB847" s="174" t="n"/>
      <c r="CC847" s="156" t="n"/>
      <c r="CD847" s="156" t="n"/>
      <c r="CE847" s="167">
        <f>IFERROR(__xludf.DUMMYFUNCTION("""COMPUTED_VALUE"""),"")</f>
        <v/>
      </c>
      <c r="CF847" s="158">
        <f>IFERROR(__xludf.DUMMYFUNCTION("""COMPUTED_VALUE"""),"")</f>
        <v/>
      </c>
      <c r="CG847" s="148" t="n"/>
      <c r="CH847" s="148" t="n"/>
      <c r="CI847" s="148" t="n"/>
      <c r="CJ847" s="148" t="n"/>
      <c r="CK847" s="148" t="n"/>
      <c r="CL847" s="148" t="n"/>
      <c r="CM847" s="148" t="n"/>
      <c r="CN847" s="148" t="n"/>
      <c r="CO847" s="148" t="n"/>
      <c r="CP847" s="148" t="n"/>
      <c r="CQ847" s="148" t="n"/>
      <c r="CR847" s="148" t="n"/>
      <c r="CS847" s="148" t="n"/>
      <c r="CT847" s="148" t="n"/>
      <c r="CU847" s="148" t="n"/>
      <c r="CV847" s="148" t="n"/>
    </row>
    <row r="848">
      <c r="A848" s="162" t="n"/>
      <c r="B848" s="64" t="n"/>
      <c r="C848" s="129" t="n"/>
      <c r="D848" s="130" t="inlineStr"/>
      <c r="E848" s="150" t="inlineStr"/>
      <c r="F848" s="150" t="inlineStr"/>
      <c r="G848" s="150" t="n"/>
      <c r="H848" s="152" t="n"/>
      <c r="I848" s="152" t="n"/>
      <c r="J848" s="152" t="n"/>
      <c r="K848" s="152" t="n"/>
      <c r="L848" s="152" t="n"/>
      <c r="M848" s="152" t="n"/>
      <c r="N848" s="152" t="n"/>
      <c r="O848" s="152" t="n"/>
      <c r="P848" s="152" t="n"/>
      <c r="Q848" s="152" t="n"/>
      <c r="R848" s="152" t="n"/>
      <c r="S848" s="165" t="n"/>
      <c r="T848" s="152" t="n"/>
      <c r="U848" s="152" t="n"/>
      <c r="V848" s="152" t="n"/>
      <c r="W848" s="152" t="n"/>
      <c r="X848" s="152" t="n"/>
      <c r="Y848" s="152" t="n"/>
      <c r="Z848" s="152" t="n"/>
      <c r="AA848" s="152" t="n"/>
      <c r="AB848" s="152" t="n"/>
      <c r="AC848" s="152" t="n"/>
      <c r="AD848" s="152" t="n"/>
      <c r="AE848" s="152" t="n"/>
      <c r="AF848" s="152" t="n"/>
      <c r="AG848" s="152" t="n"/>
      <c r="AH848" s="152" t="n"/>
      <c r="AI848" s="152" t="n"/>
      <c r="AJ848" s="152" t="n"/>
      <c r="AK848" s="152" t="n"/>
      <c r="AL848" s="152" t="n"/>
      <c r="AM848" s="152" t="n"/>
      <c r="AN848" s="166" t="n"/>
      <c r="AO848" s="155" t="n"/>
      <c r="AP848" s="152" t="n"/>
      <c r="AQ848" s="152" t="n"/>
      <c r="AR848" s="152" t="n"/>
      <c r="AS848" s="152" t="n"/>
      <c r="AT848" s="152" t="n"/>
      <c r="AU848" s="155" t="n"/>
      <c r="AV848" s="152" t="n"/>
      <c r="AW848" s="152" t="n"/>
      <c r="AX848" s="152" t="n"/>
      <c r="AY848" s="152" t="n"/>
      <c r="AZ848" s="152" t="n"/>
      <c r="BA848" s="165" t="n"/>
      <c r="BB848" s="165" t="n"/>
      <c r="BC848" s="152" t="n"/>
      <c r="BD848" s="152" t="n"/>
      <c r="BE848" s="152" t="n"/>
      <c r="BF848" s="152" t="n"/>
      <c r="BG848" s="155" t="n"/>
      <c r="BH848" s="152" t="n"/>
      <c r="BI848" s="152" t="n"/>
      <c r="BJ848" s="152" t="n"/>
      <c r="BK848" s="152" t="n"/>
      <c r="BL848" s="152" t="n"/>
      <c r="BM848" s="152" t="n"/>
      <c r="BN848" s="152" t="n"/>
      <c r="BO848" s="152" t="n"/>
      <c r="BP848" s="155" t="n"/>
      <c r="BQ848" s="152" t="n"/>
      <c r="BR848" s="152" t="n"/>
      <c r="BS848" s="152" t="n"/>
      <c r="BT848" s="152" t="n"/>
      <c r="BU848" s="152" t="n"/>
      <c r="BV848" s="152" t="n"/>
      <c r="BW848" s="152" t="n"/>
      <c r="BX848" s="165" t="n"/>
      <c r="BY848" s="150" t="n"/>
      <c r="BZ848" s="150" t="n"/>
      <c r="CA848" s="150" t="n"/>
      <c r="CB848" s="174" t="n"/>
      <c r="CC848" s="156" t="n"/>
      <c r="CD848" s="156" t="n"/>
      <c r="CE848" s="167">
        <f>IFERROR(__xludf.DUMMYFUNCTION("""COMPUTED_VALUE"""),"")</f>
        <v/>
      </c>
      <c r="CF848" s="158">
        <f>IFERROR(__xludf.DUMMYFUNCTION("""COMPUTED_VALUE"""),"")</f>
        <v/>
      </c>
      <c r="CG848" s="148" t="n"/>
      <c r="CH848" s="148" t="n"/>
      <c r="CI848" s="148" t="n"/>
      <c r="CJ848" s="148" t="n"/>
      <c r="CK848" s="148" t="n"/>
      <c r="CL848" s="148" t="n"/>
      <c r="CM848" s="148" t="n"/>
      <c r="CN848" s="148" t="n"/>
      <c r="CO848" s="148" t="n"/>
      <c r="CP848" s="148" t="n"/>
      <c r="CQ848" s="148" t="n"/>
      <c r="CR848" s="148" t="n"/>
      <c r="CS848" s="148" t="n"/>
      <c r="CT848" s="148" t="n"/>
      <c r="CU848" s="148" t="n"/>
      <c r="CV848" s="148" t="n"/>
    </row>
    <row r="849">
      <c r="A849" s="162" t="n"/>
      <c r="B849" s="64" t="n"/>
      <c r="C849" s="129" t="n"/>
      <c r="D849" s="130" t="inlineStr"/>
      <c r="E849" s="150" t="inlineStr"/>
      <c r="F849" s="150" t="inlineStr"/>
      <c r="G849" s="150" t="n"/>
      <c r="H849" s="152" t="n"/>
      <c r="I849" s="152" t="n"/>
      <c r="J849" s="152" t="n"/>
      <c r="K849" s="152" t="n"/>
      <c r="L849" s="152" t="n"/>
      <c r="M849" s="152" t="n"/>
      <c r="N849" s="152" t="n"/>
      <c r="O849" s="152" t="n"/>
      <c r="P849" s="152" t="n"/>
      <c r="Q849" s="152" t="n"/>
      <c r="R849" s="152" t="n"/>
      <c r="S849" s="165" t="n"/>
      <c r="T849" s="152" t="n"/>
      <c r="U849" s="152" t="n"/>
      <c r="V849" s="152" t="n"/>
      <c r="W849" s="152" t="n"/>
      <c r="X849" s="152" t="n"/>
      <c r="Y849" s="152" t="n"/>
      <c r="Z849" s="152" t="n"/>
      <c r="AA849" s="152" t="n"/>
      <c r="AB849" s="152" t="n"/>
      <c r="AC849" s="152" t="n"/>
      <c r="AD849" s="152" t="n"/>
      <c r="AE849" s="152" t="n"/>
      <c r="AF849" s="152" t="n"/>
      <c r="AG849" s="152" t="n"/>
      <c r="AH849" s="152" t="n"/>
      <c r="AI849" s="152" t="n"/>
      <c r="AJ849" s="152" t="n"/>
      <c r="AK849" s="152" t="n"/>
      <c r="AL849" s="152" t="n"/>
      <c r="AM849" s="152" t="n"/>
      <c r="AN849" s="166" t="n"/>
      <c r="AO849" s="155" t="n"/>
      <c r="AP849" s="152" t="n"/>
      <c r="AQ849" s="152" t="n"/>
      <c r="AR849" s="152" t="n"/>
      <c r="AS849" s="152" t="n"/>
      <c r="AT849" s="152" t="n"/>
      <c r="AU849" s="155" t="n"/>
      <c r="AV849" s="152" t="n"/>
      <c r="AW849" s="152" t="n"/>
      <c r="AX849" s="152" t="n"/>
      <c r="AY849" s="152" t="n"/>
      <c r="AZ849" s="152" t="n"/>
      <c r="BA849" s="165" t="n"/>
      <c r="BB849" s="165" t="n"/>
      <c r="BC849" s="152" t="n"/>
      <c r="BD849" s="152" t="n"/>
      <c r="BE849" s="152" t="n"/>
      <c r="BF849" s="152" t="n"/>
      <c r="BG849" s="155" t="n"/>
      <c r="BH849" s="152" t="n"/>
      <c r="BI849" s="152" t="n"/>
      <c r="BJ849" s="152" t="n"/>
      <c r="BK849" s="152" t="n"/>
      <c r="BL849" s="152" t="n"/>
      <c r="BM849" s="152" t="n"/>
      <c r="BN849" s="152" t="n"/>
      <c r="BO849" s="152" t="n"/>
      <c r="BP849" s="155" t="n"/>
      <c r="BQ849" s="152" t="n"/>
      <c r="BR849" s="152" t="n"/>
      <c r="BS849" s="152" t="n"/>
      <c r="BT849" s="152" t="n"/>
      <c r="BU849" s="152" t="n"/>
      <c r="BV849" s="152" t="n"/>
      <c r="BW849" s="152" t="n"/>
      <c r="BX849" s="165" t="n"/>
      <c r="BY849" s="150" t="n"/>
      <c r="BZ849" s="150" t="n"/>
      <c r="CA849" s="150" t="n"/>
      <c r="CB849" s="174" t="n"/>
      <c r="CC849" s="156" t="n"/>
      <c r="CD849" s="156" t="n"/>
      <c r="CE849" s="167">
        <f>IFERROR(__xludf.DUMMYFUNCTION("""COMPUTED_VALUE"""),"")</f>
        <v/>
      </c>
      <c r="CF849" s="158">
        <f>IFERROR(__xludf.DUMMYFUNCTION("""COMPUTED_VALUE"""),"")</f>
        <v/>
      </c>
      <c r="CG849" s="148" t="n"/>
      <c r="CH849" s="148" t="n"/>
      <c r="CI849" s="148" t="n"/>
      <c r="CJ849" s="148" t="n"/>
      <c r="CK849" s="148" t="n"/>
      <c r="CL849" s="148" t="n"/>
      <c r="CM849" s="148" t="n"/>
      <c r="CN849" s="148" t="n"/>
      <c r="CO849" s="148" t="n"/>
      <c r="CP849" s="148" t="n"/>
      <c r="CQ849" s="148" t="n"/>
      <c r="CR849" s="148" t="n"/>
      <c r="CS849" s="148" t="n"/>
      <c r="CT849" s="148" t="n"/>
      <c r="CU849" s="148" t="n"/>
      <c r="CV849" s="148" t="n"/>
    </row>
    <row r="850">
      <c r="A850" s="162" t="n"/>
      <c r="B850" s="64" t="n"/>
      <c r="C850" s="129" t="n"/>
      <c r="D850" s="130" t="inlineStr"/>
      <c r="E850" s="150" t="inlineStr"/>
      <c r="F850" s="150" t="inlineStr"/>
      <c r="G850" s="150" t="n"/>
      <c r="H850" s="152" t="n"/>
      <c r="I850" s="152" t="n"/>
      <c r="J850" s="152" t="n"/>
      <c r="K850" s="152" t="n"/>
      <c r="L850" s="152" t="n"/>
      <c r="M850" s="152" t="n"/>
      <c r="N850" s="152" t="n"/>
      <c r="O850" s="152" t="n"/>
      <c r="P850" s="152" t="n"/>
      <c r="Q850" s="152" t="n"/>
      <c r="R850" s="152" t="n"/>
      <c r="S850" s="165" t="n"/>
      <c r="T850" s="152" t="n"/>
      <c r="U850" s="152" t="n"/>
      <c r="V850" s="152" t="n"/>
      <c r="W850" s="152" t="n"/>
      <c r="X850" s="152" t="n"/>
      <c r="Y850" s="152" t="n"/>
      <c r="Z850" s="152" t="n"/>
      <c r="AA850" s="152" t="n"/>
      <c r="AB850" s="152" t="n"/>
      <c r="AC850" s="152" t="n"/>
      <c r="AD850" s="152" t="n"/>
      <c r="AE850" s="152" t="n"/>
      <c r="AF850" s="152" t="n"/>
      <c r="AG850" s="152" t="n"/>
      <c r="AH850" s="152" t="n"/>
      <c r="AI850" s="152" t="n"/>
      <c r="AJ850" s="152" t="n"/>
      <c r="AK850" s="152" t="n"/>
      <c r="AL850" s="152" t="n"/>
      <c r="AM850" s="152" t="n"/>
      <c r="AN850" s="166" t="n"/>
      <c r="AO850" s="155" t="n"/>
      <c r="AP850" s="152" t="n"/>
      <c r="AQ850" s="152" t="n"/>
      <c r="AR850" s="152" t="n"/>
      <c r="AS850" s="152" t="n"/>
      <c r="AT850" s="152" t="n"/>
      <c r="AU850" s="155" t="n"/>
      <c r="AV850" s="152" t="n"/>
      <c r="AW850" s="152" t="n"/>
      <c r="AX850" s="152" t="n"/>
      <c r="AY850" s="152" t="n"/>
      <c r="AZ850" s="152" t="n"/>
      <c r="BA850" s="165" t="n"/>
      <c r="BB850" s="165" t="n"/>
      <c r="BC850" s="152" t="n"/>
      <c r="BD850" s="152" t="n"/>
      <c r="BE850" s="152" t="n"/>
      <c r="BF850" s="152" t="n"/>
      <c r="BG850" s="155" t="n"/>
      <c r="BH850" s="152" t="n"/>
      <c r="BI850" s="152" t="n"/>
      <c r="BJ850" s="152" t="n"/>
      <c r="BK850" s="152" t="n"/>
      <c r="BL850" s="152" t="n"/>
      <c r="BM850" s="152" t="n"/>
      <c r="BN850" s="152" t="n"/>
      <c r="BO850" s="152" t="n"/>
      <c r="BP850" s="155" t="n"/>
      <c r="BQ850" s="152" t="n"/>
      <c r="BR850" s="152" t="n"/>
      <c r="BS850" s="152" t="n"/>
      <c r="BT850" s="152" t="n"/>
      <c r="BU850" s="152" t="n"/>
      <c r="BV850" s="152" t="n"/>
      <c r="BW850" s="152" t="n"/>
      <c r="BX850" s="165" t="n"/>
      <c r="BY850" s="150" t="n"/>
      <c r="BZ850" s="150" t="n"/>
      <c r="CA850" s="150" t="n"/>
      <c r="CB850" s="174" t="n"/>
      <c r="CC850" s="156" t="n"/>
      <c r="CD850" s="156" t="n"/>
      <c r="CE850" s="167">
        <f>IFERROR(__xludf.DUMMYFUNCTION("""COMPUTED_VALUE"""),"")</f>
        <v/>
      </c>
      <c r="CF850" s="158">
        <f>IFERROR(__xludf.DUMMYFUNCTION("""COMPUTED_VALUE"""),"")</f>
        <v/>
      </c>
      <c r="CG850" s="148" t="n"/>
      <c r="CH850" s="148" t="n"/>
      <c r="CI850" s="148" t="n"/>
      <c r="CJ850" s="148" t="n"/>
      <c r="CK850" s="148" t="n"/>
      <c r="CL850" s="148" t="n"/>
      <c r="CM850" s="148" t="n"/>
      <c r="CN850" s="148" t="n"/>
      <c r="CO850" s="148" t="n"/>
      <c r="CP850" s="148" t="n"/>
      <c r="CQ850" s="148" t="n"/>
      <c r="CR850" s="148" t="n"/>
      <c r="CS850" s="148" t="n"/>
      <c r="CT850" s="148" t="n"/>
      <c r="CU850" s="148" t="n"/>
      <c r="CV850" s="148" t="n"/>
    </row>
    <row r="851">
      <c r="A851" s="162" t="n"/>
      <c r="B851" s="64" t="n"/>
      <c r="C851" s="129" t="n"/>
      <c r="D851" s="130" t="inlineStr"/>
      <c r="E851" s="150" t="inlineStr"/>
      <c r="F851" s="150" t="inlineStr"/>
      <c r="G851" s="150" t="n"/>
      <c r="H851" s="152" t="n"/>
      <c r="I851" s="152" t="n"/>
      <c r="J851" s="152" t="n"/>
      <c r="K851" s="152" t="n"/>
      <c r="L851" s="152" t="n"/>
      <c r="M851" s="152" t="n"/>
      <c r="N851" s="152" t="n"/>
      <c r="O851" s="152" t="n"/>
      <c r="P851" s="152" t="n"/>
      <c r="Q851" s="152" t="n"/>
      <c r="R851" s="152" t="n"/>
      <c r="S851" s="165" t="n"/>
      <c r="T851" s="152" t="n"/>
      <c r="U851" s="152" t="n"/>
      <c r="V851" s="152" t="n"/>
      <c r="W851" s="152" t="n"/>
      <c r="X851" s="152" t="n"/>
      <c r="Y851" s="152" t="n"/>
      <c r="Z851" s="152" t="n"/>
      <c r="AA851" s="152" t="n"/>
      <c r="AB851" s="152" t="n"/>
      <c r="AC851" s="152" t="n"/>
      <c r="AD851" s="152" t="n"/>
      <c r="AE851" s="152" t="n"/>
      <c r="AF851" s="152" t="n"/>
      <c r="AG851" s="152" t="n"/>
      <c r="AH851" s="152" t="n"/>
      <c r="AI851" s="152" t="n"/>
      <c r="AJ851" s="152" t="n"/>
      <c r="AK851" s="152" t="n"/>
      <c r="AL851" s="152" t="n"/>
      <c r="AM851" s="152" t="n"/>
      <c r="AN851" s="166" t="n"/>
      <c r="AO851" s="155" t="n"/>
      <c r="AP851" s="152" t="n"/>
      <c r="AQ851" s="152" t="n"/>
      <c r="AR851" s="152" t="n"/>
      <c r="AS851" s="152" t="n"/>
      <c r="AT851" s="152" t="n"/>
      <c r="AU851" s="155" t="n"/>
      <c r="AV851" s="152" t="n"/>
      <c r="AW851" s="152" t="n"/>
      <c r="AX851" s="152" t="n"/>
      <c r="AY851" s="152" t="n"/>
      <c r="AZ851" s="152" t="n"/>
      <c r="BA851" s="165" t="n"/>
      <c r="BB851" s="165" t="n"/>
      <c r="BC851" s="152" t="n"/>
      <c r="BD851" s="152" t="n"/>
      <c r="BE851" s="152" t="n"/>
      <c r="BF851" s="152" t="n"/>
      <c r="BG851" s="155" t="n"/>
      <c r="BH851" s="152" t="n"/>
      <c r="BI851" s="152" t="n"/>
      <c r="BJ851" s="152" t="n"/>
      <c r="BK851" s="152" t="n"/>
      <c r="BL851" s="152" t="n"/>
      <c r="BM851" s="152" t="n"/>
      <c r="BN851" s="152" t="n"/>
      <c r="BO851" s="152" t="n"/>
      <c r="BP851" s="155" t="n"/>
      <c r="BQ851" s="152" t="n"/>
      <c r="BR851" s="152" t="n"/>
      <c r="BS851" s="152" t="n"/>
      <c r="BT851" s="152" t="n"/>
      <c r="BU851" s="152" t="n"/>
      <c r="BV851" s="152" t="n"/>
      <c r="BW851" s="152" t="n"/>
      <c r="BX851" s="165" t="n"/>
      <c r="BY851" s="150" t="n"/>
      <c r="BZ851" s="150" t="n"/>
      <c r="CA851" s="150" t="n"/>
      <c r="CB851" s="174" t="n"/>
      <c r="CC851" s="156" t="n"/>
      <c r="CD851" s="156" t="n"/>
      <c r="CE851" s="167">
        <f>IFERROR(__xludf.DUMMYFUNCTION("""COMPUTED_VALUE"""),"")</f>
        <v/>
      </c>
      <c r="CF851" s="158">
        <f>IFERROR(__xludf.DUMMYFUNCTION("""COMPUTED_VALUE"""),"")</f>
        <v/>
      </c>
      <c r="CG851" s="148" t="n"/>
      <c r="CH851" s="148" t="n"/>
      <c r="CI851" s="148" t="n"/>
      <c r="CJ851" s="148" t="n"/>
      <c r="CK851" s="148" t="n"/>
      <c r="CL851" s="148" t="n"/>
      <c r="CM851" s="148" t="n"/>
      <c r="CN851" s="148" t="n"/>
      <c r="CO851" s="148" t="n"/>
      <c r="CP851" s="148" t="n"/>
      <c r="CQ851" s="148" t="n"/>
      <c r="CR851" s="148" t="n"/>
      <c r="CS851" s="148" t="n"/>
      <c r="CT851" s="148" t="n"/>
      <c r="CU851" s="148" t="n"/>
      <c r="CV851" s="148" t="n"/>
    </row>
    <row r="852">
      <c r="A852" s="162" t="n"/>
      <c r="B852" s="64" t="n"/>
      <c r="C852" s="129" t="n"/>
      <c r="D852" s="130" t="inlineStr"/>
      <c r="E852" s="150" t="inlineStr"/>
      <c r="F852" s="150" t="inlineStr"/>
      <c r="G852" s="150" t="n"/>
      <c r="H852" s="152" t="n"/>
      <c r="I852" s="152" t="n"/>
      <c r="J852" s="152" t="n"/>
      <c r="K852" s="152" t="n"/>
      <c r="L852" s="152" t="n"/>
      <c r="M852" s="152" t="n"/>
      <c r="N852" s="152" t="n"/>
      <c r="O852" s="152" t="n"/>
      <c r="P852" s="152" t="n"/>
      <c r="Q852" s="152" t="n"/>
      <c r="R852" s="152" t="n"/>
      <c r="S852" s="165" t="n"/>
      <c r="T852" s="152" t="n"/>
      <c r="U852" s="152" t="n"/>
      <c r="V852" s="152" t="n"/>
      <c r="W852" s="152" t="n"/>
      <c r="X852" s="152" t="n"/>
      <c r="Y852" s="152" t="n"/>
      <c r="Z852" s="152" t="n"/>
      <c r="AA852" s="152" t="n"/>
      <c r="AB852" s="152" t="n"/>
      <c r="AC852" s="152" t="n"/>
      <c r="AD852" s="152" t="n"/>
      <c r="AE852" s="152" t="n"/>
      <c r="AF852" s="152" t="n"/>
      <c r="AG852" s="152" t="n"/>
      <c r="AH852" s="152" t="n"/>
      <c r="AI852" s="152" t="n"/>
      <c r="AJ852" s="152" t="n"/>
      <c r="AK852" s="152" t="n"/>
      <c r="AL852" s="152" t="n"/>
      <c r="AM852" s="152" t="n"/>
      <c r="AN852" s="166" t="n"/>
      <c r="AO852" s="155" t="n"/>
      <c r="AP852" s="152" t="n"/>
      <c r="AQ852" s="152" t="n"/>
      <c r="AR852" s="152" t="n"/>
      <c r="AS852" s="152" t="n"/>
      <c r="AT852" s="152" t="n"/>
      <c r="AU852" s="155" t="n"/>
      <c r="AV852" s="152" t="n"/>
      <c r="AW852" s="152" t="n"/>
      <c r="AX852" s="152" t="n"/>
      <c r="AY852" s="152" t="n"/>
      <c r="AZ852" s="152" t="n"/>
      <c r="BA852" s="165" t="n"/>
      <c r="BB852" s="165" t="n"/>
      <c r="BC852" s="152" t="n"/>
      <c r="BD852" s="152" t="n"/>
      <c r="BE852" s="152" t="n"/>
      <c r="BF852" s="152" t="n"/>
      <c r="BG852" s="155" t="n"/>
      <c r="BH852" s="152" t="n"/>
      <c r="BI852" s="152" t="n"/>
      <c r="BJ852" s="152" t="n"/>
      <c r="BK852" s="152" t="n"/>
      <c r="BL852" s="152" t="n"/>
      <c r="BM852" s="152" t="n"/>
      <c r="BN852" s="152" t="n"/>
      <c r="BO852" s="152" t="n"/>
      <c r="BP852" s="155" t="n"/>
      <c r="BQ852" s="152" t="n"/>
      <c r="BR852" s="152" t="n"/>
      <c r="BS852" s="152" t="n"/>
      <c r="BT852" s="152" t="n"/>
      <c r="BU852" s="152" t="n"/>
      <c r="BV852" s="152" t="n"/>
      <c r="BW852" s="152" t="n"/>
      <c r="BX852" s="165" t="n"/>
      <c r="BY852" s="150" t="n"/>
      <c r="BZ852" s="150" t="n"/>
      <c r="CA852" s="150" t="n"/>
      <c r="CB852" s="174" t="n"/>
      <c r="CC852" s="156" t="n"/>
      <c r="CD852" s="156" t="n"/>
      <c r="CE852" s="167">
        <f>IFERROR(__xludf.DUMMYFUNCTION("""COMPUTED_VALUE"""),"")</f>
        <v/>
      </c>
      <c r="CF852" s="158">
        <f>IFERROR(__xludf.DUMMYFUNCTION("""COMPUTED_VALUE"""),"")</f>
        <v/>
      </c>
      <c r="CG852" s="148" t="n"/>
      <c r="CH852" s="148" t="n"/>
      <c r="CI852" s="148" t="n"/>
      <c r="CJ852" s="148" t="n"/>
      <c r="CK852" s="148" t="n"/>
      <c r="CL852" s="148" t="n"/>
      <c r="CM852" s="148" t="n"/>
      <c r="CN852" s="148" t="n"/>
      <c r="CO852" s="148" t="n"/>
      <c r="CP852" s="148" t="n"/>
      <c r="CQ852" s="148" t="n"/>
      <c r="CR852" s="148" t="n"/>
      <c r="CS852" s="148" t="n"/>
      <c r="CT852" s="148" t="n"/>
      <c r="CU852" s="148" t="n"/>
      <c r="CV852" s="148" t="n"/>
    </row>
    <row r="853">
      <c r="A853" s="162" t="n"/>
      <c r="B853" s="64" t="n"/>
      <c r="C853" s="129" t="n"/>
      <c r="D853" s="130" t="inlineStr"/>
      <c r="E853" s="150" t="inlineStr"/>
      <c r="F853" s="150" t="inlineStr"/>
      <c r="G853" s="150" t="n"/>
      <c r="H853" s="152" t="n"/>
      <c r="I853" s="152" t="n"/>
      <c r="J853" s="152" t="n"/>
      <c r="K853" s="152" t="n"/>
      <c r="L853" s="152" t="n"/>
      <c r="M853" s="152" t="n"/>
      <c r="N853" s="152" t="n"/>
      <c r="O853" s="152" t="n"/>
      <c r="P853" s="152" t="n"/>
      <c r="Q853" s="152" t="n"/>
      <c r="R853" s="152" t="n"/>
      <c r="S853" s="165" t="n"/>
      <c r="T853" s="152" t="n"/>
      <c r="U853" s="152" t="n"/>
      <c r="V853" s="152" t="n"/>
      <c r="W853" s="152" t="n"/>
      <c r="X853" s="152" t="n"/>
      <c r="Y853" s="152" t="n"/>
      <c r="Z853" s="152" t="n"/>
      <c r="AA853" s="152" t="n"/>
      <c r="AB853" s="152" t="n"/>
      <c r="AC853" s="152" t="n"/>
      <c r="AD853" s="152" t="n"/>
      <c r="AE853" s="152" t="n"/>
      <c r="AF853" s="152" t="n"/>
      <c r="AG853" s="152" t="n"/>
      <c r="AH853" s="152" t="n"/>
      <c r="AI853" s="152" t="n"/>
      <c r="AJ853" s="152" t="n"/>
      <c r="AK853" s="152" t="n"/>
      <c r="AL853" s="152" t="n"/>
      <c r="AM853" s="152" t="n"/>
      <c r="AN853" s="166" t="n"/>
      <c r="AO853" s="155" t="n"/>
      <c r="AP853" s="152" t="n"/>
      <c r="AQ853" s="152" t="n"/>
      <c r="AR853" s="152" t="n"/>
      <c r="AS853" s="152" t="n"/>
      <c r="AT853" s="152" t="n"/>
      <c r="AU853" s="155" t="n"/>
      <c r="AV853" s="152" t="n"/>
      <c r="AW853" s="152" t="n"/>
      <c r="AX853" s="152" t="n"/>
      <c r="AY853" s="152" t="n"/>
      <c r="AZ853" s="152" t="n"/>
      <c r="BA853" s="165" t="n"/>
      <c r="BB853" s="165" t="n"/>
      <c r="BC853" s="152" t="n"/>
      <c r="BD853" s="152" t="n"/>
      <c r="BE853" s="152" t="n"/>
      <c r="BF853" s="152" t="n"/>
      <c r="BG853" s="155" t="n"/>
      <c r="BH853" s="152" t="n"/>
      <c r="BI853" s="152" t="n"/>
      <c r="BJ853" s="152" t="n"/>
      <c r="BK853" s="152" t="n"/>
      <c r="BL853" s="152" t="n"/>
      <c r="BM853" s="152" t="n"/>
      <c r="BN853" s="152" t="n"/>
      <c r="BO853" s="152" t="n"/>
      <c r="BP853" s="155" t="n"/>
      <c r="BQ853" s="152" t="n"/>
      <c r="BR853" s="152" t="n"/>
      <c r="BS853" s="152" t="n"/>
      <c r="BT853" s="152" t="n"/>
      <c r="BU853" s="152" t="n"/>
      <c r="BV853" s="152" t="n"/>
      <c r="BW853" s="152" t="n"/>
      <c r="BX853" s="165" t="n"/>
      <c r="BY853" s="150" t="n"/>
      <c r="BZ853" s="150" t="n"/>
      <c r="CA853" s="150" t="n"/>
      <c r="CB853" s="174" t="n"/>
      <c r="CC853" s="156" t="n"/>
      <c r="CD853" s="156" t="n"/>
      <c r="CE853" s="167">
        <f>IFERROR(__xludf.DUMMYFUNCTION("""COMPUTED_VALUE"""),"")</f>
        <v/>
      </c>
      <c r="CF853" s="158">
        <f>IFERROR(__xludf.DUMMYFUNCTION("""COMPUTED_VALUE"""),"")</f>
        <v/>
      </c>
      <c r="CG853" s="148" t="n"/>
      <c r="CH853" s="148" t="n"/>
      <c r="CI853" s="148" t="n"/>
      <c r="CJ853" s="148" t="n"/>
      <c r="CK853" s="148" t="n"/>
      <c r="CL853" s="148" t="n"/>
      <c r="CM853" s="148" t="n"/>
      <c r="CN853" s="148" t="n"/>
      <c r="CO853" s="148" t="n"/>
      <c r="CP853" s="148" t="n"/>
      <c r="CQ853" s="148" t="n"/>
      <c r="CR853" s="148" t="n"/>
      <c r="CS853" s="148" t="n"/>
      <c r="CT853" s="148" t="n"/>
      <c r="CU853" s="148" t="n"/>
      <c r="CV853" s="148" t="n"/>
    </row>
    <row r="854">
      <c r="A854" s="162" t="n"/>
      <c r="B854" s="64" t="n"/>
      <c r="C854" s="129" t="n"/>
      <c r="D854" s="130" t="inlineStr"/>
      <c r="E854" s="150" t="inlineStr"/>
      <c r="F854" s="150" t="inlineStr"/>
      <c r="G854" s="150" t="n"/>
      <c r="H854" s="152" t="n"/>
      <c r="I854" s="152" t="n"/>
      <c r="J854" s="152" t="n"/>
      <c r="K854" s="152" t="n"/>
      <c r="L854" s="152" t="n"/>
      <c r="M854" s="152" t="n"/>
      <c r="N854" s="152" t="n"/>
      <c r="O854" s="152" t="n"/>
      <c r="P854" s="152" t="n"/>
      <c r="Q854" s="152" t="n"/>
      <c r="R854" s="152" t="n"/>
      <c r="S854" s="165" t="n"/>
      <c r="T854" s="152" t="n"/>
      <c r="U854" s="152" t="n"/>
      <c r="V854" s="152" t="n"/>
      <c r="W854" s="152" t="n"/>
      <c r="X854" s="152" t="n"/>
      <c r="Y854" s="152" t="n"/>
      <c r="Z854" s="152" t="n"/>
      <c r="AA854" s="152" t="n"/>
      <c r="AB854" s="152" t="n"/>
      <c r="AC854" s="152" t="n"/>
      <c r="AD854" s="152" t="n"/>
      <c r="AE854" s="152" t="n"/>
      <c r="AF854" s="152" t="n"/>
      <c r="AG854" s="152" t="n"/>
      <c r="AH854" s="152" t="n"/>
      <c r="AI854" s="152" t="n"/>
      <c r="AJ854" s="152" t="n"/>
      <c r="AK854" s="152" t="n"/>
      <c r="AL854" s="152" t="n"/>
      <c r="AM854" s="152" t="n"/>
      <c r="AN854" s="166" t="n"/>
      <c r="AO854" s="155" t="n"/>
      <c r="AP854" s="152" t="n"/>
      <c r="AQ854" s="152" t="n"/>
      <c r="AR854" s="152" t="n"/>
      <c r="AS854" s="152" t="n"/>
      <c r="AT854" s="152" t="n"/>
      <c r="AU854" s="155" t="n"/>
      <c r="AV854" s="152" t="n"/>
      <c r="AW854" s="152" t="n"/>
      <c r="AX854" s="152" t="n"/>
      <c r="AY854" s="152" t="n"/>
      <c r="AZ854" s="152" t="n"/>
      <c r="BA854" s="165" t="n"/>
      <c r="BB854" s="165" t="n"/>
      <c r="BC854" s="152" t="n"/>
      <c r="BD854" s="152" t="n"/>
      <c r="BE854" s="152" t="n"/>
      <c r="BF854" s="152" t="n"/>
      <c r="BG854" s="155" t="n"/>
      <c r="BH854" s="152" t="n"/>
      <c r="BI854" s="152" t="n"/>
      <c r="BJ854" s="152" t="n"/>
      <c r="BK854" s="152" t="n"/>
      <c r="BL854" s="152" t="n"/>
      <c r="BM854" s="152" t="n"/>
      <c r="BN854" s="152" t="n"/>
      <c r="BO854" s="152" t="n"/>
      <c r="BP854" s="155" t="n"/>
      <c r="BQ854" s="152" t="n"/>
      <c r="BR854" s="152" t="n"/>
      <c r="BS854" s="152" t="n"/>
      <c r="BT854" s="152" t="n"/>
      <c r="BU854" s="152" t="n"/>
      <c r="BV854" s="152" t="n"/>
      <c r="BW854" s="152" t="n"/>
      <c r="BX854" s="165" t="n"/>
      <c r="BY854" s="150" t="n"/>
      <c r="BZ854" s="150" t="n"/>
      <c r="CA854" s="150" t="n"/>
      <c r="CB854" s="174" t="n"/>
      <c r="CC854" s="156" t="n"/>
      <c r="CD854" s="156" t="n"/>
      <c r="CE854" s="167">
        <f>IFERROR(__xludf.DUMMYFUNCTION("""COMPUTED_VALUE"""),"")</f>
        <v/>
      </c>
      <c r="CF854" s="158">
        <f>IFERROR(__xludf.DUMMYFUNCTION("""COMPUTED_VALUE"""),"")</f>
        <v/>
      </c>
      <c r="CG854" s="148" t="n"/>
      <c r="CH854" s="148" t="n"/>
      <c r="CI854" s="148" t="n"/>
      <c r="CJ854" s="148" t="n"/>
      <c r="CK854" s="148" t="n"/>
      <c r="CL854" s="148" t="n"/>
      <c r="CM854" s="148" t="n"/>
      <c r="CN854" s="148" t="n"/>
      <c r="CO854" s="148" t="n"/>
      <c r="CP854" s="148" t="n"/>
      <c r="CQ854" s="148" t="n"/>
      <c r="CR854" s="148" t="n"/>
      <c r="CS854" s="148" t="n"/>
      <c r="CT854" s="148" t="n"/>
      <c r="CU854" s="148" t="n"/>
      <c r="CV854" s="148" t="n"/>
    </row>
    <row r="855">
      <c r="A855" s="162" t="n"/>
      <c r="B855" s="64" t="n"/>
      <c r="C855" s="129" t="n"/>
      <c r="D855" s="130" t="inlineStr"/>
      <c r="E855" s="150" t="inlineStr"/>
      <c r="F855" s="150" t="inlineStr"/>
      <c r="G855" s="150" t="n"/>
      <c r="H855" s="152" t="n"/>
      <c r="I855" s="152" t="n"/>
      <c r="J855" s="152" t="n"/>
      <c r="K855" s="152" t="n"/>
      <c r="L855" s="152" t="n"/>
      <c r="M855" s="152" t="n"/>
      <c r="N855" s="152" t="n"/>
      <c r="O855" s="152" t="n"/>
      <c r="P855" s="152" t="n"/>
      <c r="Q855" s="152" t="n"/>
      <c r="R855" s="152" t="n"/>
      <c r="S855" s="165" t="n"/>
      <c r="T855" s="152" t="n"/>
      <c r="U855" s="152" t="n"/>
      <c r="V855" s="152" t="n"/>
      <c r="W855" s="152" t="n"/>
      <c r="X855" s="152" t="n"/>
      <c r="Y855" s="152" t="n"/>
      <c r="Z855" s="152" t="n"/>
      <c r="AA855" s="152" t="n"/>
      <c r="AB855" s="152" t="n"/>
      <c r="AC855" s="152" t="n"/>
      <c r="AD855" s="152" t="n"/>
      <c r="AE855" s="152" t="n"/>
      <c r="AF855" s="152" t="n"/>
      <c r="AG855" s="152" t="n"/>
      <c r="AH855" s="152" t="n"/>
      <c r="AI855" s="152" t="n"/>
      <c r="AJ855" s="152" t="n"/>
      <c r="AK855" s="152" t="n"/>
      <c r="AL855" s="152" t="n"/>
      <c r="AM855" s="152" t="n"/>
      <c r="AN855" s="166" t="n"/>
      <c r="AO855" s="155" t="n"/>
      <c r="AP855" s="152" t="n"/>
      <c r="AQ855" s="152" t="n"/>
      <c r="AR855" s="152" t="n"/>
      <c r="AS855" s="152" t="n"/>
      <c r="AT855" s="152" t="n"/>
      <c r="AU855" s="155" t="n"/>
      <c r="AV855" s="152" t="n"/>
      <c r="AW855" s="152" t="n"/>
      <c r="AX855" s="152" t="n"/>
      <c r="AY855" s="152" t="n"/>
      <c r="AZ855" s="152" t="n"/>
      <c r="BA855" s="165" t="n"/>
      <c r="BB855" s="165" t="n"/>
      <c r="BC855" s="152" t="n"/>
      <c r="BD855" s="152" t="n"/>
      <c r="BE855" s="152" t="n"/>
      <c r="BF855" s="152" t="n"/>
      <c r="BG855" s="155" t="n"/>
      <c r="BH855" s="152" t="n"/>
      <c r="BI855" s="152" t="n"/>
      <c r="BJ855" s="152" t="n"/>
      <c r="BK855" s="152" t="n"/>
      <c r="BL855" s="152" t="n"/>
      <c r="BM855" s="152" t="n"/>
      <c r="BN855" s="152" t="n"/>
      <c r="BO855" s="152" t="n"/>
      <c r="BP855" s="155" t="n"/>
      <c r="BQ855" s="152" t="n"/>
      <c r="BR855" s="152" t="n"/>
      <c r="BS855" s="152" t="n"/>
      <c r="BT855" s="152" t="n"/>
      <c r="BU855" s="152" t="n"/>
      <c r="BV855" s="152" t="n"/>
      <c r="BW855" s="152" t="n"/>
      <c r="BX855" s="165" t="n"/>
      <c r="BY855" s="150" t="n"/>
      <c r="BZ855" s="150" t="n"/>
      <c r="CA855" s="150" t="n"/>
      <c r="CB855" s="174" t="n"/>
      <c r="CC855" s="156" t="n"/>
      <c r="CD855" s="156" t="n"/>
      <c r="CE855" s="167">
        <f>IFERROR(__xludf.DUMMYFUNCTION("""COMPUTED_VALUE"""),"")</f>
        <v/>
      </c>
      <c r="CF855" s="158">
        <f>IFERROR(__xludf.DUMMYFUNCTION("""COMPUTED_VALUE"""),"")</f>
        <v/>
      </c>
      <c r="CG855" s="148" t="n"/>
      <c r="CH855" s="148" t="n"/>
      <c r="CI855" s="148" t="n"/>
      <c r="CJ855" s="148" t="n"/>
      <c r="CK855" s="148" t="n"/>
      <c r="CL855" s="148" t="n"/>
      <c r="CM855" s="148" t="n"/>
      <c r="CN855" s="148" t="n"/>
      <c r="CO855" s="148" t="n"/>
      <c r="CP855" s="148" t="n"/>
      <c r="CQ855" s="148" t="n"/>
      <c r="CR855" s="148" t="n"/>
      <c r="CS855" s="148" t="n"/>
      <c r="CT855" s="148" t="n"/>
      <c r="CU855" s="148" t="n"/>
      <c r="CV855" s="148" t="n"/>
    </row>
    <row r="856">
      <c r="A856" s="162" t="n"/>
      <c r="B856" s="64" t="n"/>
      <c r="C856" s="129" t="n"/>
      <c r="D856" s="130" t="inlineStr"/>
      <c r="E856" s="150" t="inlineStr"/>
      <c r="F856" s="150" t="inlineStr"/>
      <c r="G856" s="150" t="n"/>
      <c r="H856" s="152" t="n"/>
      <c r="I856" s="152" t="n"/>
      <c r="J856" s="152" t="n"/>
      <c r="K856" s="152" t="n"/>
      <c r="L856" s="152" t="n"/>
      <c r="M856" s="152" t="n"/>
      <c r="N856" s="152" t="n"/>
      <c r="O856" s="152" t="n"/>
      <c r="P856" s="152" t="n"/>
      <c r="Q856" s="152" t="n"/>
      <c r="R856" s="152" t="n"/>
      <c r="S856" s="165" t="n"/>
      <c r="T856" s="152" t="n"/>
      <c r="U856" s="152" t="n"/>
      <c r="V856" s="152" t="n"/>
      <c r="W856" s="152" t="n"/>
      <c r="X856" s="152" t="n"/>
      <c r="Y856" s="152" t="n"/>
      <c r="Z856" s="152" t="n"/>
      <c r="AA856" s="152" t="n"/>
      <c r="AB856" s="152" t="n"/>
      <c r="AC856" s="152" t="n"/>
      <c r="AD856" s="152" t="n"/>
      <c r="AE856" s="152" t="n"/>
      <c r="AF856" s="152" t="n"/>
      <c r="AG856" s="152" t="n"/>
      <c r="AH856" s="152" t="n"/>
      <c r="AI856" s="152" t="n"/>
      <c r="AJ856" s="152" t="n"/>
      <c r="AK856" s="152" t="n"/>
      <c r="AL856" s="152" t="n"/>
      <c r="AM856" s="152" t="n"/>
      <c r="AN856" s="166" t="n"/>
      <c r="AO856" s="155" t="n"/>
      <c r="AP856" s="152" t="n"/>
      <c r="AQ856" s="152" t="n"/>
      <c r="AR856" s="152" t="n"/>
      <c r="AS856" s="152" t="n"/>
      <c r="AT856" s="152" t="n"/>
      <c r="AU856" s="155" t="n"/>
      <c r="AV856" s="152" t="n"/>
      <c r="AW856" s="152" t="n"/>
      <c r="AX856" s="152" t="n"/>
      <c r="AY856" s="152" t="n"/>
      <c r="AZ856" s="152" t="n"/>
      <c r="BA856" s="165" t="n"/>
      <c r="BB856" s="165" t="n"/>
      <c r="BC856" s="152" t="n"/>
      <c r="BD856" s="152" t="n"/>
      <c r="BE856" s="152" t="n"/>
      <c r="BF856" s="152" t="n"/>
      <c r="BG856" s="155" t="n"/>
      <c r="BH856" s="152" t="n"/>
      <c r="BI856" s="152" t="n"/>
      <c r="BJ856" s="152" t="n"/>
      <c r="BK856" s="152" t="n"/>
      <c r="BL856" s="152" t="n"/>
      <c r="BM856" s="152" t="n"/>
      <c r="BN856" s="152" t="n"/>
      <c r="BO856" s="152" t="n"/>
      <c r="BP856" s="155" t="n"/>
      <c r="BQ856" s="152" t="n"/>
      <c r="BR856" s="152" t="n"/>
      <c r="BS856" s="152" t="n"/>
      <c r="BT856" s="152" t="n"/>
      <c r="BU856" s="152" t="n"/>
      <c r="BV856" s="152" t="n"/>
      <c r="BW856" s="152" t="n"/>
      <c r="BX856" s="165" t="n"/>
      <c r="BY856" s="150" t="n"/>
      <c r="BZ856" s="150" t="n"/>
      <c r="CA856" s="150" t="n"/>
      <c r="CB856" s="174" t="n"/>
      <c r="CC856" s="156" t="n"/>
      <c r="CD856" s="156" t="n"/>
      <c r="CE856" s="167">
        <f>IFERROR(__xludf.DUMMYFUNCTION("""COMPUTED_VALUE"""),"")</f>
        <v/>
      </c>
      <c r="CF856" s="158">
        <f>IFERROR(__xludf.DUMMYFUNCTION("""COMPUTED_VALUE"""),"")</f>
        <v/>
      </c>
      <c r="CG856" s="148" t="n"/>
      <c r="CH856" s="148" t="n"/>
      <c r="CI856" s="148" t="n"/>
      <c r="CJ856" s="148" t="n"/>
      <c r="CK856" s="148" t="n"/>
      <c r="CL856" s="148" t="n"/>
      <c r="CM856" s="148" t="n"/>
      <c r="CN856" s="148" t="n"/>
      <c r="CO856" s="148" t="n"/>
      <c r="CP856" s="148" t="n"/>
      <c r="CQ856" s="148" t="n"/>
      <c r="CR856" s="148" t="n"/>
      <c r="CS856" s="148" t="n"/>
      <c r="CT856" s="148" t="n"/>
      <c r="CU856" s="148" t="n"/>
      <c r="CV856" s="148" t="n"/>
    </row>
    <row r="857">
      <c r="A857" s="162" t="n"/>
      <c r="B857" s="64" t="n"/>
      <c r="C857" s="129" t="n"/>
      <c r="D857" s="130" t="inlineStr"/>
      <c r="E857" s="150" t="inlineStr"/>
      <c r="F857" s="150" t="inlineStr"/>
      <c r="G857" s="150" t="n"/>
      <c r="H857" s="152" t="n"/>
      <c r="I857" s="152" t="n"/>
      <c r="J857" s="152" t="n"/>
      <c r="K857" s="152" t="n"/>
      <c r="L857" s="152" t="n"/>
      <c r="M857" s="152" t="n"/>
      <c r="N857" s="152" t="n"/>
      <c r="O857" s="152" t="n"/>
      <c r="P857" s="152" t="n"/>
      <c r="Q857" s="152" t="n"/>
      <c r="R857" s="152" t="n"/>
      <c r="S857" s="165" t="n"/>
      <c r="T857" s="152" t="n"/>
      <c r="U857" s="152" t="n"/>
      <c r="V857" s="152" t="n"/>
      <c r="W857" s="152" t="n"/>
      <c r="X857" s="152" t="n"/>
      <c r="Y857" s="152" t="n"/>
      <c r="Z857" s="152" t="n"/>
      <c r="AA857" s="152" t="n"/>
      <c r="AB857" s="152" t="n"/>
      <c r="AC857" s="152" t="n"/>
      <c r="AD857" s="152" t="n"/>
      <c r="AE857" s="152" t="n"/>
      <c r="AF857" s="152" t="n"/>
      <c r="AG857" s="152" t="n"/>
      <c r="AH857" s="152" t="n"/>
      <c r="AI857" s="152" t="n"/>
      <c r="AJ857" s="152" t="n"/>
      <c r="AK857" s="152" t="n"/>
      <c r="AL857" s="152" t="n"/>
      <c r="AM857" s="152" t="n"/>
      <c r="AN857" s="166" t="n"/>
      <c r="AO857" s="155" t="n"/>
      <c r="AP857" s="152" t="n"/>
      <c r="AQ857" s="152" t="n"/>
      <c r="AR857" s="152" t="n"/>
      <c r="AS857" s="152" t="n"/>
      <c r="AT857" s="152" t="n"/>
      <c r="AU857" s="155" t="n"/>
      <c r="AV857" s="152" t="n"/>
      <c r="AW857" s="152" t="n"/>
      <c r="AX857" s="152" t="n"/>
      <c r="AY857" s="152" t="n"/>
      <c r="AZ857" s="152" t="n"/>
      <c r="BA857" s="165" t="n"/>
      <c r="BB857" s="165" t="n"/>
      <c r="BC857" s="152" t="n"/>
      <c r="BD857" s="152" t="n"/>
      <c r="BE857" s="152" t="n"/>
      <c r="BF857" s="152" t="n"/>
      <c r="BG857" s="155" t="n"/>
      <c r="BH857" s="152" t="n"/>
      <c r="BI857" s="152" t="n"/>
      <c r="BJ857" s="152" t="n"/>
      <c r="BK857" s="152" t="n"/>
      <c r="BL857" s="152" t="n"/>
      <c r="BM857" s="152" t="n"/>
      <c r="BN857" s="152" t="n"/>
      <c r="BO857" s="152" t="n"/>
      <c r="BP857" s="155" t="n"/>
      <c r="BQ857" s="152" t="n"/>
      <c r="BR857" s="152" t="n"/>
      <c r="BS857" s="152" t="n"/>
      <c r="BT857" s="152" t="n"/>
      <c r="BU857" s="152" t="n"/>
      <c r="BV857" s="152" t="n"/>
      <c r="BW857" s="152" t="n"/>
      <c r="BX857" s="165" t="n"/>
      <c r="BY857" s="150" t="n"/>
      <c r="BZ857" s="150" t="n"/>
      <c r="CA857" s="150" t="n"/>
      <c r="CB857" s="174" t="n"/>
      <c r="CC857" s="156" t="n"/>
      <c r="CD857" s="156" t="n"/>
      <c r="CE857" s="167">
        <f>IFERROR(__xludf.DUMMYFUNCTION("""COMPUTED_VALUE"""),"")</f>
        <v/>
      </c>
      <c r="CF857" s="158">
        <f>IFERROR(__xludf.DUMMYFUNCTION("""COMPUTED_VALUE"""),"")</f>
        <v/>
      </c>
      <c r="CG857" s="148" t="n"/>
      <c r="CH857" s="148" t="n"/>
      <c r="CI857" s="148" t="n"/>
      <c r="CJ857" s="148" t="n"/>
      <c r="CK857" s="148" t="n"/>
      <c r="CL857" s="148" t="n"/>
      <c r="CM857" s="148" t="n"/>
      <c r="CN857" s="148" t="n"/>
      <c r="CO857" s="148" t="n"/>
      <c r="CP857" s="148" t="n"/>
      <c r="CQ857" s="148" t="n"/>
      <c r="CR857" s="148" t="n"/>
      <c r="CS857" s="148" t="n"/>
      <c r="CT857" s="148" t="n"/>
      <c r="CU857" s="148" t="n"/>
      <c r="CV857" s="148" t="n"/>
    </row>
    <row r="858">
      <c r="A858" s="162" t="n"/>
      <c r="B858" s="64" t="n"/>
      <c r="C858" s="129" t="n"/>
      <c r="D858" s="130" t="inlineStr"/>
      <c r="E858" s="150" t="inlineStr"/>
      <c r="F858" s="150" t="inlineStr"/>
      <c r="G858" s="150" t="n"/>
      <c r="H858" s="152" t="n"/>
      <c r="I858" s="152" t="n"/>
      <c r="J858" s="152" t="n"/>
      <c r="K858" s="152" t="n"/>
      <c r="L858" s="152" t="n"/>
      <c r="M858" s="152" t="n"/>
      <c r="N858" s="152" t="n"/>
      <c r="O858" s="152" t="n"/>
      <c r="P858" s="152" t="n"/>
      <c r="Q858" s="152" t="n"/>
      <c r="R858" s="152" t="n"/>
      <c r="S858" s="165" t="n"/>
      <c r="T858" s="152" t="n"/>
      <c r="U858" s="152" t="n"/>
      <c r="V858" s="152" t="n"/>
      <c r="W858" s="152" t="n"/>
      <c r="X858" s="152" t="n"/>
      <c r="Y858" s="152" t="n"/>
      <c r="Z858" s="152" t="n"/>
      <c r="AA858" s="152" t="n"/>
      <c r="AB858" s="152" t="n"/>
      <c r="AC858" s="152" t="n"/>
      <c r="AD858" s="152" t="n"/>
      <c r="AE858" s="152" t="n"/>
      <c r="AF858" s="152" t="n"/>
      <c r="AG858" s="152" t="n"/>
      <c r="AH858" s="152" t="n"/>
      <c r="AI858" s="152" t="n"/>
      <c r="AJ858" s="152" t="n"/>
      <c r="AK858" s="152" t="n"/>
      <c r="AL858" s="152" t="n"/>
      <c r="AM858" s="152" t="n"/>
      <c r="AN858" s="166" t="n"/>
      <c r="AO858" s="155" t="n"/>
      <c r="AP858" s="152" t="n"/>
      <c r="AQ858" s="152" t="n"/>
      <c r="AR858" s="152" t="n"/>
      <c r="AS858" s="152" t="n"/>
      <c r="AT858" s="152" t="n"/>
      <c r="AU858" s="155" t="n"/>
      <c r="AV858" s="152" t="n"/>
      <c r="AW858" s="152" t="n"/>
      <c r="AX858" s="152" t="n"/>
      <c r="AY858" s="152" t="n"/>
      <c r="AZ858" s="152" t="n"/>
      <c r="BA858" s="165" t="n"/>
      <c r="BB858" s="165" t="n"/>
      <c r="BC858" s="152" t="n"/>
      <c r="BD858" s="152" t="n"/>
      <c r="BE858" s="152" t="n"/>
      <c r="BF858" s="152" t="n"/>
      <c r="BG858" s="155" t="n"/>
      <c r="BH858" s="152" t="n"/>
      <c r="BI858" s="152" t="n"/>
      <c r="BJ858" s="152" t="n"/>
      <c r="BK858" s="152" t="n"/>
      <c r="BL858" s="152" t="n"/>
      <c r="BM858" s="152" t="n"/>
      <c r="BN858" s="152" t="n"/>
      <c r="BO858" s="152" t="n"/>
      <c r="BP858" s="155" t="n"/>
      <c r="BQ858" s="152" t="n"/>
      <c r="BR858" s="152" t="n"/>
      <c r="BS858" s="152" t="n"/>
      <c r="BT858" s="152" t="n"/>
      <c r="BU858" s="152" t="n"/>
      <c r="BV858" s="152" t="n"/>
      <c r="BW858" s="152" t="n"/>
      <c r="BX858" s="165" t="n"/>
      <c r="BY858" s="150" t="n"/>
      <c r="BZ858" s="150" t="n"/>
      <c r="CA858" s="150" t="n"/>
      <c r="CB858" s="174" t="n"/>
      <c r="CC858" s="156" t="n"/>
      <c r="CD858" s="156" t="n"/>
      <c r="CE858" s="167">
        <f>IFERROR(__xludf.DUMMYFUNCTION("""COMPUTED_VALUE"""),"")</f>
        <v/>
      </c>
      <c r="CF858" s="158">
        <f>IFERROR(__xludf.DUMMYFUNCTION("""COMPUTED_VALUE"""),"")</f>
        <v/>
      </c>
      <c r="CG858" s="148" t="n"/>
      <c r="CH858" s="148" t="n"/>
      <c r="CI858" s="148" t="n"/>
      <c r="CJ858" s="148" t="n"/>
      <c r="CK858" s="148" t="n"/>
      <c r="CL858" s="148" t="n"/>
      <c r="CM858" s="148" t="n"/>
      <c r="CN858" s="148" t="n"/>
      <c r="CO858" s="148" t="n"/>
      <c r="CP858" s="148" t="n"/>
      <c r="CQ858" s="148" t="n"/>
      <c r="CR858" s="148" t="n"/>
      <c r="CS858" s="148" t="n"/>
      <c r="CT858" s="148" t="n"/>
      <c r="CU858" s="148" t="n"/>
      <c r="CV858" s="148" t="n"/>
    </row>
    <row r="859">
      <c r="A859" s="162" t="n"/>
      <c r="B859" s="64" t="n"/>
      <c r="C859" s="129" t="n"/>
      <c r="D859" s="130" t="inlineStr"/>
      <c r="E859" s="150" t="inlineStr"/>
      <c r="F859" s="150" t="inlineStr"/>
      <c r="G859" s="150" t="n"/>
      <c r="H859" s="152" t="n"/>
      <c r="I859" s="152" t="n"/>
      <c r="J859" s="152" t="n"/>
      <c r="K859" s="152" t="n"/>
      <c r="L859" s="152" t="n"/>
      <c r="M859" s="152" t="n"/>
      <c r="N859" s="152" t="n"/>
      <c r="O859" s="152" t="n"/>
      <c r="P859" s="152" t="n"/>
      <c r="Q859" s="152" t="n"/>
      <c r="R859" s="152" t="n"/>
      <c r="S859" s="165" t="n"/>
      <c r="T859" s="152" t="n"/>
      <c r="U859" s="152" t="n"/>
      <c r="V859" s="152" t="n"/>
      <c r="W859" s="152" t="n"/>
      <c r="X859" s="152" t="n"/>
      <c r="Y859" s="152" t="n"/>
      <c r="Z859" s="152" t="n"/>
      <c r="AA859" s="152" t="n"/>
      <c r="AB859" s="152" t="n"/>
      <c r="AC859" s="152" t="n"/>
      <c r="AD859" s="152" t="n"/>
      <c r="AE859" s="152" t="n"/>
      <c r="AF859" s="152" t="n"/>
      <c r="AG859" s="152" t="n"/>
      <c r="AH859" s="152" t="n"/>
      <c r="AI859" s="152" t="n"/>
      <c r="AJ859" s="152" t="n"/>
      <c r="AK859" s="152" t="n"/>
      <c r="AL859" s="152" t="n"/>
      <c r="AM859" s="152" t="n"/>
      <c r="AN859" s="166" t="n"/>
      <c r="AO859" s="155" t="n"/>
      <c r="AP859" s="152" t="n"/>
      <c r="AQ859" s="152" t="n"/>
      <c r="AR859" s="152" t="n"/>
      <c r="AS859" s="152" t="n"/>
      <c r="AT859" s="152" t="n"/>
      <c r="AU859" s="155" t="n"/>
      <c r="AV859" s="152" t="n"/>
      <c r="AW859" s="152" t="n"/>
      <c r="AX859" s="152" t="n"/>
      <c r="AY859" s="152" t="n"/>
      <c r="AZ859" s="152" t="n"/>
      <c r="BA859" s="165" t="n"/>
      <c r="BB859" s="165" t="n"/>
      <c r="BC859" s="152" t="n"/>
      <c r="BD859" s="152" t="n"/>
      <c r="BE859" s="152" t="n"/>
      <c r="BF859" s="152" t="n"/>
      <c r="BG859" s="155" t="n"/>
      <c r="BH859" s="152" t="n"/>
      <c r="BI859" s="152" t="n"/>
      <c r="BJ859" s="152" t="n"/>
      <c r="BK859" s="152" t="n"/>
      <c r="BL859" s="152" t="n"/>
      <c r="BM859" s="152" t="n"/>
      <c r="BN859" s="152" t="n"/>
      <c r="BO859" s="152" t="n"/>
      <c r="BP859" s="155" t="n"/>
      <c r="BQ859" s="152" t="n"/>
      <c r="BR859" s="152" t="n"/>
      <c r="BS859" s="152" t="n"/>
      <c r="BT859" s="152" t="n"/>
      <c r="BU859" s="152" t="n"/>
      <c r="BV859" s="152" t="n"/>
      <c r="BW859" s="152" t="n"/>
      <c r="BX859" s="165" t="n"/>
      <c r="BY859" s="150" t="n"/>
      <c r="BZ859" s="150" t="n"/>
      <c r="CA859" s="150" t="n"/>
      <c r="CB859" s="174" t="n"/>
      <c r="CC859" s="156" t="n"/>
      <c r="CD859" s="156" t="n"/>
      <c r="CE859" s="167">
        <f>IFERROR(__xludf.DUMMYFUNCTION("""COMPUTED_VALUE"""),"")</f>
        <v/>
      </c>
      <c r="CF859" s="158">
        <f>IFERROR(__xludf.DUMMYFUNCTION("""COMPUTED_VALUE"""),"")</f>
        <v/>
      </c>
      <c r="CG859" s="148" t="n"/>
      <c r="CH859" s="148" t="n"/>
      <c r="CI859" s="148" t="n"/>
      <c r="CJ859" s="148" t="n"/>
      <c r="CK859" s="148" t="n"/>
      <c r="CL859" s="148" t="n"/>
      <c r="CM859" s="148" t="n"/>
      <c r="CN859" s="148" t="n"/>
      <c r="CO859" s="148" t="n"/>
      <c r="CP859" s="148" t="n"/>
      <c r="CQ859" s="148" t="n"/>
      <c r="CR859" s="148" t="n"/>
      <c r="CS859" s="148" t="n"/>
      <c r="CT859" s="148" t="n"/>
      <c r="CU859" s="148" t="n"/>
      <c r="CV859" s="148" t="n"/>
    </row>
    <row r="860">
      <c r="A860" s="162" t="n"/>
      <c r="B860" s="64" t="n"/>
      <c r="C860" s="129" t="n"/>
      <c r="D860" s="130" t="inlineStr"/>
      <c r="E860" s="150" t="inlineStr"/>
      <c r="F860" s="150" t="inlineStr"/>
      <c r="G860" s="150" t="n"/>
      <c r="H860" s="152" t="n"/>
      <c r="I860" s="152" t="n"/>
      <c r="J860" s="152" t="n"/>
      <c r="K860" s="152" t="n"/>
      <c r="L860" s="152" t="n"/>
      <c r="M860" s="152" t="n"/>
      <c r="N860" s="152" t="n"/>
      <c r="O860" s="152" t="n"/>
      <c r="P860" s="152" t="n"/>
      <c r="Q860" s="152" t="n"/>
      <c r="R860" s="152" t="n"/>
      <c r="S860" s="165" t="n"/>
      <c r="T860" s="152" t="n"/>
      <c r="U860" s="152" t="n"/>
      <c r="V860" s="152" t="n"/>
      <c r="W860" s="152" t="n"/>
      <c r="X860" s="152" t="n"/>
      <c r="Y860" s="152" t="n"/>
      <c r="Z860" s="152" t="n"/>
      <c r="AA860" s="152" t="n"/>
      <c r="AB860" s="152" t="n"/>
      <c r="AC860" s="152" t="n"/>
      <c r="AD860" s="152" t="n"/>
      <c r="AE860" s="152" t="n"/>
      <c r="AF860" s="152" t="n"/>
      <c r="AG860" s="152" t="n"/>
      <c r="AH860" s="152" t="n"/>
      <c r="AI860" s="152" t="n"/>
      <c r="AJ860" s="152" t="n"/>
      <c r="AK860" s="152" t="n"/>
      <c r="AL860" s="152" t="n"/>
      <c r="AM860" s="152" t="n"/>
      <c r="AN860" s="166" t="n"/>
      <c r="AO860" s="155" t="n"/>
      <c r="AP860" s="152" t="n"/>
      <c r="AQ860" s="152" t="n"/>
      <c r="AR860" s="152" t="n"/>
      <c r="AS860" s="152" t="n"/>
      <c r="AT860" s="152" t="n"/>
      <c r="AU860" s="155" t="n"/>
      <c r="AV860" s="152" t="n"/>
      <c r="AW860" s="152" t="n"/>
      <c r="AX860" s="152" t="n"/>
      <c r="AY860" s="152" t="n"/>
      <c r="AZ860" s="152" t="n"/>
      <c r="BA860" s="165" t="n"/>
      <c r="BB860" s="165" t="n"/>
      <c r="BC860" s="152" t="n"/>
      <c r="BD860" s="152" t="n"/>
      <c r="BE860" s="152" t="n"/>
      <c r="BF860" s="152" t="n"/>
      <c r="BG860" s="155" t="n"/>
      <c r="BH860" s="152" t="n"/>
      <c r="BI860" s="152" t="n"/>
      <c r="BJ860" s="152" t="n"/>
      <c r="BK860" s="152" t="n"/>
      <c r="BL860" s="152" t="n"/>
      <c r="BM860" s="152" t="n"/>
      <c r="BN860" s="152" t="n"/>
      <c r="BO860" s="152" t="n"/>
      <c r="BP860" s="155" t="n"/>
      <c r="BQ860" s="152" t="n"/>
      <c r="BR860" s="152" t="n"/>
      <c r="BS860" s="152" t="n"/>
      <c r="BT860" s="152" t="n"/>
      <c r="BU860" s="152" t="n"/>
      <c r="BV860" s="152" t="n"/>
      <c r="BW860" s="152" t="n"/>
      <c r="BX860" s="165" t="n"/>
      <c r="BY860" s="150" t="n"/>
      <c r="BZ860" s="150" t="n"/>
      <c r="CA860" s="150" t="n"/>
      <c r="CB860" s="174" t="n"/>
      <c r="CC860" s="156" t="n"/>
      <c r="CD860" s="156" t="n"/>
      <c r="CE860" s="167">
        <f>IFERROR(__xludf.DUMMYFUNCTION("""COMPUTED_VALUE"""),"")</f>
        <v/>
      </c>
      <c r="CF860" s="158">
        <f>IFERROR(__xludf.DUMMYFUNCTION("""COMPUTED_VALUE"""),"")</f>
        <v/>
      </c>
      <c r="CG860" s="148" t="n"/>
      <c r="CH860" s="148" t="n"/>
      <c r="CI860" s="148" t="n"/>
      <c r="CJ860" s="148" t="n"/>
      <c r="CK860" s="148" t="n"/>
      <c r="CL860" s="148" t="n"/>
      <c r="CM860" s="148" t="n"/>
      <c r="CN860" s="148" t="n"/>
      <c r="CO860" s="148" t="n"/>
      <c r="CP860" s="148" t="n"/>
      <c r="CQ860" s="148" t="n"/>
      <c r="CR860" s="148" t="n"/>
      <c r="CS860" s="148" t="n"/>
      <c r="CT860" s="148" t="n"/>
      <c r="CU860" s="148" t="n"/>
      <c r="CV860" s="148" t="n"/>
    </row>
    <row r="861">
      <c r="A861" s="162" t="n"/>
      <c r="B861" s="64" t="n"/>
      <c r="C861" s="129" t="n"/>
      <c r="D861" s="130" t="inlineStr"/>
      <c r="E861" s="150" t="inlineStr"/>
      <c r="F861" s="150" t="inlineStr"/>
      <c r="G861" s="150" t="n"/>
      <c r="H861" s="152" t="n"/>
      <c r="I861" s="152" t="n"/>
      <c r="J861" s="152" t="n"/>
      <c r="K861" s="152" t="n"/>
      <c r="L861" s="152" t="n"/>
      <c r="M861" s="152" t="n"/>
      <c r="N861" s="152" t="n"/>
      <c r="O861" s="152" t="n"/>
      <c r="P861" s="152" t="n"/>
      <c r="Q861" s="152" t="n"/>
      <c r="R861" s="152" t="n"/>
      <c r="S861" s="165" t="n"/>
      <c r="T861" s="152" t="n"/>
      <c r="U861" s="152" t="n"/>
      <c r="V861" s="152" t="n"/>
      <c r="W861" s="152" t="n"/>
      <c r="X861" s="152" t="n"/>
      <c r="Y861" s="152" t="n"/>
      <c r="Z861" s="152" t="n"/>
      <c r="AA861" s="152" t="n"/>
      <c r="AB861" s="152" t="n"/>
      <c r="AC861" s="152" t="n"/>
      <c r="AD861" s="152" t="n"/>
      <c r="AE861" s="152" t="n"/>
      <c r="AF861" s="152" t="n"/>
      <c r="AG861" s="152" t="n"/>
      <c r="AH861" s="152" t="n"/>
      <c r="AI861" s="152" t="n"/>
      <c r="AJ861" s="152" t="n"/>
      <c r="AK861" s="152" t="n"/>
      <c r="AL861" s="152" t="n"/>
      <c r="AM861" s="152" t="n"/>
      <c r="AN861" s="166" t="n"/>
      <c r="AO861" s="155" t="n"/>
      <c r="AP861" s="152" t="n"/>
      <c r="AQ861" s="152" t="n"/>
      <c r="AR861" s="152" t="n"/>
      <c r="AS861" s="152" t="n"/>
      <c r="AT861" s="152" t="n"/>
      <c r="AU861" s="155" t="n"/>
      <c r="AV861" s="152" t="n"/>
      <c r="AW861" s="152" t="n"/>
      <c r="AX861" s="152" t="n"/>
      <c r="AY861" s="152" t="n"/>
      <c r="AZ861" s="152" t="n"/>
      <c r="BA861" s="165" t="n"/>
      <c r="BB861" s="165" t="n"/>
      <c r="BC861" s="152" t="n"/>
      <c r="BD861" s="152" t="n"/>
      <c r="BE861" s="152" t="n"/>
      <c r="BF861" s="152" t="n"/>
      <c r="BG861" s="155" t="n"/>
      <c r="BH861" s="152" t="n"/>
      <c r="BI861" s="152" t="n"/>
      <c r="BJ861" s="152" t="n"/>
      <c r="BK861" s="152" t="n"/>
      <c r="BL861" s="152" t="n"/>
      <c r="BM861" s="152" t="n"/>
      <c r="BN861" s="152" t="n"/>
      <c r="BO861" s="152" t="n"/>
      <c r="BP861" s="155" t="n"/>
      <c r="BQ861" s="152" t="n"/>
      <c r="BR861" s="152" t="n"/>
      <c r="BS861" s="152" t="n"/>
      <c r="BT861" s="152" t="n"/>
      <c r="BU861" s="152" t="n"/>
      <c r="BV861" s="152" t="n"/>
      <c r="BW861" s="152" t="n"/>
      <c r="BX861" s="165" t="n"/>
      <c r="BY861" s="150" t="n"/>
      <c r="BZ861" s="150" t="n"/>
      <c r="CA861" s="150" t="n"/>
      <c r="CB861" s="174" t="n"/>
      <c r="CC861" s="156" t="n"/>
      <c r="CD861" s="156" t="n"/>
      <c r="CE861" s="167">
        <f>IFERROR(__xludf.DUMMYFUNCTION("""COMPUTED_VALUE"""),"")</f>
        <v/>
      </c>
      <c r="CF861" s="158">
        <f>IFERROR(__xludf.DUMMYFUNCTION("""COMPUTED_VALUE"""),"")</f>
        <v/>
      </c>
      <c r="CG861" s="148" t="n"/>
      <c r="CH861" s="148" t="n"/>
      <c r="CI861" s="148" t="n"/>
      <c r="CJ861" s="148" t="n"/>
      <c r="CK861" s="148" t="n"/>
      <c r="CL861" s="148" t="n"/>
      <c r="CM861" s="148" t="n"/>
      <c r="CN861" s="148" t="n"/>
      <c r="CO861" s="148" t="n"/>
      <c r="CP861" s="148" t="n"/>
      <c r="CQ861" s="148" t="n"/>
      <c r="CR861" s="148" t="n"/>
      <c r="CS861" s="148" t="n"/>
      <c r="CT861" s="148" t="n"/>
      <c r="CU861" s="148" t="n"/>
      <c r="CV861" s="148" t="n"/>
    </row>
    <row r="862">
      <c r="A862" s="162" t="n"/>
      <c r="B862" s="64" t="n"/>
      <c r="C862" s="129" t="n"/>
      <c r="D862" s="130" t="inlineStr"/>
      <c r="E862" s="150" t="inlineStr"/>
      <c r="F862" s="150" t="inlineStr"/>
      <c r="G862" s="150" t="n"/>
      <c r="H862" s="152" t="n"/>
      <c r="I862" s="152" t="n"/>
      <c r="J862" s="152" t="n"/>
      <c r="K862" s="152" t="n"/>
      <c r="L862" s="152" t="n"/>
      <c r="M862" s="152" t="n"/>
      <c r="N862" s="152" t="n"/>
      <c r="O862" s="152" t="n"/>
      <c r="P862" s="152" t="n"/>
      <c r="Q862" s="152" t="n"/>
      <c r="R862" s="152" t="n"/>
      <c r="S862" s="165" t="n"/>
      <c r="T862" s="152" t="n"/>
      <c r="U862" s="152" t="n"/>
      <c r="V862" s="152" t="n"/>
      <c r="W862" s="152" t="n"/>
      <c r="X862" s="152" t="n"/>
      <c r="Y862" s="152" t="n"/>
      <c r="Z862" s="152" t="n"/>
      <c r="AA862" s="152" t="n"/>
      <c r="AB862" s="152" t="n"/>
      <c r="AC862" s="152" t="n"/>
      <c r="AD862" s="152" t="n"/>
      <c r="AE862" s="152" t="n"/>
      <c r="AF862" s="152" t="n"/>
      <c r="AG862" s="152" t="n"/>
      <c r="AH862" s="152" t="n"/>
      <c r="AI862" s="152" t="n"/>
      <c r="AJ862" s="152" t="n"/>
      <c r="AK862" s="152" t="n"/>
      <c r="AL862" s="152" t="n"/>
      <c r="AM862" s="152" t="n"/>
      <c r="AN862" s="166" t="n"/>
      <c r="AO862" s="155" t="n"/>
      <c r="AP862" s="152" t="n"/>
      <c r="AQ862" s="152" t="n"/>
      <c r="AR862" s="152" t="n"/>
      <c r="AS862" s="152" t="n"/>
      <c r="AT862" s="152" t="n"/>
      <c r="AU862" s="155" t="n"/>
      <c r="AV862" s="152" t="n"/>
      <c r="AW862" s="152" t="n"/>
      <c r="AX862" s="152" t="n"/>
      <c r="AY862" s="152" t="n"/>
      <c r="AZ862" s="152" t="n"/>
      <c r="BA862" s="165" t="n"/>
      <c r="BB862" s="165" t="n"/>
      <c r="BC862" s="152" t="n"/>
      <c r="BD862" s="152" t="n"/>
      <c r="BE862" s="152" t="n"/>
      <c r="BF862" s="152" t="n"/>
      <c r="BG862" s="155" t="n"/>
      <c r="BH862" s="152" t="n"/>
      <c r="BI862" s="152" t="n"/>
      <c r="BJ862" s="152" t="n"/>
      <c r="BK862" s="152" t="n"/>
      <c r="BL862" s="152" t="n"/>
      <c r="BM862" s="152" t="n"/>
      <c r="BN862" s="152" t="n"/>
      <c r="BO862" s="152" t="n"/>
      <c r="BP862" s="155" t="n"/>
      <c r="BQ862" s="152" t="n"/>
      <c r="BR862" s="152" t="n"/>
      <c r="BS862" s="152" t="n"/>
      <c r="BT862" s="152" t="n"/>
      <c r="BU862" s="152" t="n"/>
      <c r="BV862" s="152" t="n"/>
      <c r="BW862" s="152" t="n"/>
      <c r="BX862" s="165" t="n"/>
      <c r="BY862" s="150" t="n"/>
      <c r="BZ862" s="150" t="n"/>
      <c r="CA862" s="150" t="n"/>
      <c r="CB862" s="174" t="n"/>
      <c r="CC862" s="156" t="n"/>
      <c r="CD862" s="156" t="n"/>
      <c r="CE862" s="167">
        <f>IFERROR(__xludf.DUMMYFUNCTION("""COMPUTED_VALUE"""),"")</f>
        <v/>
      </c>
      <c r="CF862" s="158">
        <f>IFERROR(__xludf.DUMMYFUNCTION("""COMPUTED_VALUE"""),"")</f>
        <v/>
      </c>
      <c r="CG862" s="148" t="n"/>
      <c r="CH862" s="148" t="n"/>
      <c r="CI862" s="148" t="n"/>
      <c r="CJ862" s="148" t="n"/>
      <c r="CK862" s="148" t="n"/>
      <c r="CL862" s="148" t="n"/>
      <c r="CM862" s="148" t="n"/>
      <c r="CN862" s="148" t="n"/>
      <c r="CO862" s="148" t="n"/>
      <c r="CP862" s="148" t="n"/>
      <c r="CQ862" s="148" t="n"/>
      <c r="CR862" s="148" t="n"/>
      <c r="CS862" s="148" t="n"/>
      <c r="CT862" s="148" t="n"/>
      <c r="CU862" s="148" t="n"/>
      <c r="CV862" s="148" t="n"/>
    </row>
    <row r="863">
      <c r="A863" s="162" t="n"/>
      <c r="B863" s="64" t="n"/>
      <c r="C863" s="129" t="n"/>
      <c r="D863" s="130" t="inlineStr"/>
      <c r="E863" s="150" t="inlineStr"/>
      <c r="F863" s="150" t="inlineStr"/>
      <c r="G863" s="150" t="n"/>
      <c r="H863" s="152" t="n"/>
      <c r="I863" s="152" t="n"/>
      <c r="J863" s="152" t="n"/>
      <c r="K863" s="152" t="n"/>
      <c r="L863" s="152" t="n"/>
      <c r="M863" s="152" t="n"/>
      <c r="N863" s="152" t="n"/>
      <c r="O863" s="152" t="n"/>
      <c r="P863" s="152" t="n"/>
      <c r="Q863" s="152" t="n"/>
      <c r="R863" s="152" t="n"/>
      <c r="S863" s="165" t="n"/>
      <c r="T863" s="152" t="n"/>
      <c r="U863" s="152" t="n"/>
      <c r="V863" s="152" t="n"/>
      <c r="W863" s="152" t="n"/>
      <c r="X863" s="152" t="n"/>
      <c r="Y863" s="152" t="n"/>
      <c r="Z863" s="152" t="n"/>
      <c r="AA863" s="152" t="n"/>
      <c r="AB863" s="152" t="n"/>
      <c r="AC863" s="152" t="n"/>
      <c r="AD863" s="152" t="n"/>
      <c r="AE863" s="152" t="n"/>
      <c r="AF863" s="152" t="n"/>
      <c r="AG863" s="152" t="n"/>
      <c r="AH863" s="152" t="n"/>
      <c r="AI863" s="152" t="n"/>
      <c r="AJ863" s="152" t="n"/>
      <c r="AK863" s="152" t="n"/>
      <c r="AL863" s="152" t="n"/>
      <c r="AM863" s="152" t="n"/>
      <c r="AN863" s="166" t="n"/>
      <c r="AO863" s="155" t="n"/>
      <c r="AP863" s="152" t="n"/>
      <c r="AQ863" s="152" t="n"/>
      <c r="AR863" s="152" t="n"/>
      <c r="AS863" s="152" t="n"/>
      <c r="AT863" s="152" t="n"/>
      <c r="AU863" s="155" t="n"/>
      <c r="AV863" s="152" t="n"/>
      <c r="AW863" s="152" t="n"/>
      <c r="AX863" s="152" t="n"/>
      <c r="AY863" s="152" t="n"/>
      <c r="AZ863" s="152" t="n"/>
      <c r="BA863" s="165" t="n"/>
      <c r="BB863" s="165" t="n"/>
      <c r="BC863" s="152" t="n"/>
      <c r="BD863" s="152" t="n"/>
      <c r="BE863" s="152" t="n"/>
      <c r="BF863" s="152" t="n"/>
      <c r="BG863" s="155" t="n"/>
      <c r="BH863" s="152" t="n"/>
      <c r="BI863" s="152" t="n"/>
      <c r="BJ863" s="152" t="n"/>
      <c r="BK863" s="152" t="n"/>
      <c r="BL863" s="152" t="n"/>
      <c r="BM863" s="152" t="n"/>
      <c r="BN863" s="152" t="n"/>
      <c r="BO863" s="152" t="n"/>
      <c r="BP863" s="155" t="n"/>
      <c r="BQ863" s="152" t="n"/>
      <c r="BR863" s="152" t="n"/>
      <c r="BS863" s="152" t="n"/>
      <c r="BT863" s="152" t="n"/>
      <c r="BU863" s="152" t="n"/>
      <c r="BV863" s="152" t="n"/>
      <c r="BW863" s="152" t="n"/>
      <c r="BX863" s="165" t="n"/>
      <c r="BY863" s="150" t="n"/>
      <c r="BZ863" s="150" t="n"/>
      <c r="CA863" s="150" t="n"/>
      <c r="CB863" s="174" t="n"/>
      <c r="CC863" s="156" t="n"/>
      <c r="CD863" s="156" t="n"/>
      <c r="CE863" s="167">
        <f>IFERROR(__xludf.DUMMYFUNCTION("""COMPUTED_VALUE"""),"")</f>
        <v/>
      </c>
      <c r="CF863" s="158">
        <f>IFERROR(__xludf.DUMMYFUNCTION("""COMPUTED_VALUE"""),"")</f>
        <v/>
      </c>
      <c r="CG863" s="148" t="n"/>
      <c r="CH863" s="148" t="n"/>
      <c r="CI863" s="148" t="n"/>
      <c r="CJ863" s="148" t="n"/>
      <c r="CK863" s="148" t="n"/>
      <c r="CL863" s="148" t="n"/>
      <c r="CM863" s="148" t="n"/>
      <c r="CN863" s="148" t="n"/>
      <c r="CO863" s="148" t="n"/>
      <c r="CP863" s="148" t="n"/>
      <c r="CQ863" s="148" t="n"/>
      <c r="CR863" s="148" t="n"/>
      <c r="CS863" s="148" t="n"/>
      <c r="CT863" s="148" t="n"/>
      <c r="CU863" s="148" t="n"/>
      <c r="CV863" s="148" t="n"/>
    </row>
    <row r="864">
      <c r="A864" s="162" t="n"/>
      <c r="B864" s="64" t="n"/>
      <c r="C864" s="129" t="n"/>
      <c r="D864" s="130" t="inlineStr"/>
      <c r="E864" s="150" t="inlineStr"/>
      <c r="F864" s="150" t="inlineStr"/>
      <c r="G864" s="150" t="n"/>
      <c r="H864" s="152" t="n"/>
      <c r="I864" s="152" t="n"/>
      <c r="J864" s="152" t="n"/>
      <c r="K864" s="152" t="n"/>
      <c r="L864" s="152" t="n"/>
      <c r="M864" s="152" t="n"/>
      <c r="N864" s="152" t="n"/>
      <c r="O864" s="152" t="n"/>
      <c r="P864" s="152" t="n"/>
      <c r="Q864" s="152" t="n"/>
      <c r="R864" s="152" t="n"/>
      <c r="S864" s="165" t="n"/>
      <c r="T864" s="152" t="n"/>
      <c r="U864" s="152" t="n"/>
      <c r="V864" s="152" t="n"/>
      <c r="W864" s="152" t="n"/>
      <c r="X864" s="152" t="n"/>
      <c r="Y864" s="152" t="n"/>
      <c r="Z864" s="152" t="n"/>
      <c r="AA864" s="152" t="n"/>
      <c r="AB864" s="152" t="n"/>
      <c r="AC864" s="152" t="n"/>
      <c r="AD864" s="152" t="n"/>
      <c r="AE864" s="152" t="n"/>
      <c r="AF864" s="152" t="n"/>
      <c r="AG864" s="152" t="n"/>
      <c r="AH864" s="152" t="n"/>
      <c r="AI864" s="152" t="n"/>
      <c r="AJ864" s="152" t="n"/>
      <c r="AK864" s="152" t="n"/>
      <c r="AL864" s="152" t="n"/>
      <c r="AM864" s="152" t="n"/>
      <c r="AN864" s="166" t="n"/>
      <c r="AO864" s="155" t="n"/>
      <c r="AP864" s="152" t="n"/>
      <c r="AQ864" s="152" t="n"/>
      <c r="AR864" s="152" t="n"/>
      <c r="AS864" s="152" t="n"/>
      <c r="AT864" s="152" t="n"/>
      <c r="AU864" s="155" t="n"/>
      <c r="AV864" s="152" t="n"/>
      <c r="AW864" s="152" t="n"/>
      <c r="AX864" s="152" t="n"/>
      <c r="AY864" s="152" t="n"/>
      <c r="AZ864" s="152" t="n"/>
      <c r="BA864" s="165" t="n"/>
      <c r="BB864" s="165" t="n"/>
      <c r="BC864" s="152" t="n"/>
      <c r="BD864" s="152" t="n"/>
      <c r="BE864" s="152" t="n"/>
      <c r="BF864" s="152" t="n"/>
      <c r="BG864" s="155" t="n"/>
      <c r="BH864" s="152" t="n"/>
      <c r="BI864" s="152" t="n"/>
      <c r="BJ864" s="152" t="n"/>
      <c r="BK864" s="152" t="n"/>
      <c r="BL864" s="152" t="n"/>
      <c r="BM864" s="152" t="n"/>
      <c r="BN864" s="152" t="n"/>
      <c r="BO864" s="152" t="n"/>
      <c r="BP864" s="155" t="n"/>
      <c r="BQ864" s="152" t="n"/>
      <c r="BR864" s="152" t="n"/>
      <c r="BS864" s="152" t="n"/>
      <c r="BT864" s="152" t="n"/>
      <c r="BU864" s="152" t="n"/>
      <c r="BV864" s="152" t="n"/>
      <c r="BW864" s="152" t="n"/>
      <c r="BX864" s="165" t="n"/>
      <c r="BY864" s="150" t="n"/>
      <c r="BZ864" s="150" t="n"/>
      <c r="CA864" s="150" t="n"/>
      <c r="CB864" s="174" t="n"/>
      <c r="CC864" s="156" t="n"/>
      <c r="CD864" s="156" t="n"/>
      <c r="CE864" s="167">
        <f>IFERROR(__xludf.DUMMYFUNCTION("""COMPUTED_VALUE"""),"")</f>
        <v/>
      </c>
      <c r="CF864" s="158">
        <f>IFERROR(__xludf.DUMMYFUNCTION("""COMPUTED_VALUE"""),"")</f>
        <v/>
      </c>
      <c r="CG864" s="148" t="n"/>
      <c r="CH864" s="148" t="n"/>
      <c r="CI864" s="148" t="n"/>
      <c r="CJ864" s="148" t="n"/>
      <c r="CK864" s="148" t="n"/>
      <c r="CL864" s="148" t="n"/>
      <c r="CM864" s="148" t="n"/>
      <c r="CN864" s="148" t="n"/>
      <c r="CO864" s="148" t="n"/>
      <c r="CP864" s="148" t="n"/>
      <c r="CQ864" s="148" t="n"/>
      <c r="CR864" s="148" t="n"/>
      <c r="CS864" s="148" t="n"/>
      <c r="CT864" s="148" t="n"/>
      <c r="CU864" s="148" t="n"/>
      <c r="CV864" s="148" t="n"/>
    </row>
    <row r="865">
      <c r="A865" s="162" t="n"/>
      <c r="B865" s="64" t="n"/>
      <c r="C865" s="129" t="n"/>
      <c r="D865" s="130" t="inlineStr"/>
      <c r="E865" s="150" t="inlineStr"/>
      <c r="F865" s="150" t="inlineStr"/>
      <c r="G865" s="150" t="n"/>
      <c r="H865" s="152" t="n"/>
      <c r="I865" s="152" t="n"/>
      <c r="J865" s="152" t="n"/>
      <c r="K865" s="152" t="n"/>
      <c r="L865" s="152" t="n"/>
      <c r="M865" s="152" t="n"/>
      <c r="N865" s="152" t="n"/>
      <c r="O865" s="152" t="n"/>
      <c r="P865" s="152" t="n"/>
      <c r="Q865" s="152" t="n"/>
      <c r="R865" s="152" t="n"/>
      <c r="S865" s="165" t="n"/>
      <c r="T865" s="152" t="n"/>
      <c r="U865" s="152" t="n"/>
      <c r="V865" s="152" t="n"/>
      <c r="W865" s="152" t="n"/>
      <c r="X865" s="152" t="n"/>
      <c r="Y865" s="152" t="n"/>
      <c r="Z865" s="152" t="n"/>
      <c r="AA865" s="152" t="n"/>
      <c r="AB865" s="152" t="n"/>
      <c r="AC865" s="152" t="n"/>
      <c r="AD865" s="152" t="n"/>
      <c r="AE865" s="152" t="n"/>
      <c r="AF865" s="152" t="n"/>
      <c r="AG865" s="152" t="n"/>
      <c r="AH865" s="152" t="n"/>
      <c r="AI865" s="152" t="n"/>
      <c r="AJ865" s="152" t="n"/>
      <c r="AK865" s="152" t="n"/>
      <c r="AL865" s="152" t="n"/>
      <c r="AM865" s="152" t="n"/>
      <c r="AN865" s="166" t="n"/>
      <c r="AO865" s="155" t="n"/>
      <c r="AP865" s="152" t="n"/>
      <c r="AQ865" s="152" t="n"/>
      <c r="AR865" s="152" t="n"/>
      <c r="AS865" s="152" t="n"/>
      <c r="AT865" s="152" t="n"/>
      <c r="AU865" s="155" t="n"/>
      <c r="AV865" s="152" t="n"/>
      <c r="AW865" s="152" t="n"/>
      <c r="AX865" s="152" t="n"/>
      <c r="AY865" s="152" t="n"/>
      <c r="AZ865" s="152" t="n"/>
      <c r="BA865" s="165" t="n"/>
      <c r="BB865" s="165" t="n"/>
      <c r="BC865" s="152" t="n"/>
      <c r="BD865" s="152" t="n"/>
      <c r="BE865" s="152" t="n"/>
      <c r="BF865" s="152" t="n"/>
      <c r="BG865" s="155" t="n"/>
      <c r="BH865" s="152" t="n"/>
      <c r="BI865" s="152" t="n"/>
      <c r="BJ865" s="152" t="n"/>
      <c r="BK865" s="152" t="n"/>
      <c r="BL865" s="152" t="n"/>
      <c r="BM865" s="152" t="n"/>
      <c r="BN865" s="152" t="n"/>
      <c r="BO865" s="152" t="n"/>
      <c r="BP865" s="155" t="n"/>
      <c r="BQ865" s="152" t="n"/>
      <c r="BR865" s="152" t="n"/>
      <c r="BS865" s="152" t="n"/>
      <c r="BT865" s="152" t="n"/>
      <c r="BU865" s="152" t="n"/>
      <c r="BV865" s="152" t="n"/>
      <c r="BW865" s="152" t="n"/>
      <c r="BX865" s="165" t="n"/>
      <c r="BY865" s="150" t="n"/>
      <c r="BZ865" s="150" t="n"/>
      <c r="CA865" s="150" t="n"/>
      <c r="CB865" s="174" t="n"/>
      <c r="CC865" s="156" t="n"/>
      <c r="CD865" s="156" t="n"/>
      <c r="CE865" s="167">
        <f>IFERROR(__xludf.DUMMYFUNCTION("""COMPUTED_VALUE"""),"")</f>
        <v/>
      </c>
      <c r="CF865" s="158">
        <f>IFERROR(__xludf.DUMMYFUNCTION("""COMPUTED_VALUE"""),"")</f>
        <v/>
      </c>
      <c r="CG865" s="148" t="n"/>
      <c r="CH865" s="148" t="n"/>
      <c r="CI865" s="148" t="n"/>
      <c r="CJ865" s="148" t="n"/>
      <c r="CK865" s="148" t="n"/>
      <c r="CL865" s="148" t="n"/>
      <c r="CM865" s="148" t="n"/>
      <c r="CN865" s="148" t="n"/>
      <c r="CO865" s="148" t="n"/>
      <c r="CP865" s="148" t="n"/>
      <c r="CQ865" s="148" t="n"/>
      <c r="CR865" s="148" t="n"/>
      <c r="CS865" s="148" t="n"/>
      <c r="CT865" s="148" t="n"/>
      <c r="CU865" s="148" t="n"/>
      <c r="CV865" s="148" t="n"/>
    </row>
    <row r="866">
      <c r="A866" s="162" t="n"/>
      <c r="B866" s="64" t="n"/>
      <c r="C866" s="129" t="n"/>
      <c r="D866" s="130" t="inlineStr"/>
      <c r="E866" s="150" t="inlineStr"/>
      <c r="F866" s="150" t="inlineStr"/>
      <c r="G866" s="150" t="n"/>
      <c r="H866" s="152" t="n"/>
      <c r="I866" s="152" t="n"/>
      <c r="J866" s="152" t="n"/>
      <c r="K866" s="152" t="n"/>
      <c r="L866" s="152" t="n"/>
      <c r="M866" s="152" t="n"/>
      <c r="N866" s="152" t="n"/>
      <c r="O866" s="152" t="n"/>
      <c r="P866" s="152" t="n"/>
      <c r="Q866" s="152" t="n"/>
      <c r="R866" s="152" t="n"/>
      <c r="S866" s="165" t="n"/>
      <c r="T866" s="152" t="n"/>
      <c r="U866" s="152" t="n"/>
      <c r="V866" s="152" t="n"/>
      <c r="W866" s="152" t="n"/>
      <c r="X866" s="152" t="n"/>
      <c r="Y866" s="152" t="n"/>
      <c r="Z866" s="152" t="n"/>
      <c r="AA866" s="152" t="n"/>
      <c r="AB866" s="152" t="n"/>
      <c r="AC866" s="152" t="n"/>
      <c r="AD866" s="152" t="n"/>
      <c r="AE866" s="152" t="n"/>
      <c r="AF866" s="152" t="n"/>
      <c r="AG866" s="152" t="n"/>
      <c r="AH866" s="152" t="n"/>
      <c r="AI866" s="152" t="n"/>
      <c r="AJ866" s="152" t="n"/>
      <c r="AK866" s="152" t="n"/>
      <c r="AL866" s="152" t="n"/>
      <c r="AM866" s="152" t="n"/>
      <c r="AN866" s="166" t="n"/>
      <c r="AO866" s="155" t="n"/>
      <c r="AP866" s="152" t="n"/>
      <c r="AQ866" s="152" t="n"/>
      <c r="AR866" s="152" t="n"/>
      <c r="AS866" s="152" t="n"/>
      <c r="AT866" s="152" t="n"/>
      <c r="AU866" s="155" t="n"/>
      <c r="AV866" s="152" t="n"/>
      <c r="AW866" s="152" t="n"/>
      <c r="AX866" s="152" t="n"/>
      <c r="AY866" s="152" t="n"/>
      <c r="AZ866" s="152" t="n"/>
      <c r="BA866" s="165" t="n"/>
      <c r="BB866" s="165" t="n"/>
      <c r="BC866" s="152" t="n"/>
      <c r="BD866" s="152" t="n"/>
      <c r="BE866" s="152" t="n"/>
      <c r="BF866" s="152" t="n"/>
      <c r="BG866" s="155" t="n"/>
      <c r="BH866" s="152" t="n"/>
      <c r="BI866" s="152" t="n"/>
      <c r="BJ866" s="152" t="n"/>
      <c r="BK866" s="152" t="n"/>
      <c r="BL866" s="152" t="n"/>
      <c r="BM866" s="152" t="n"/>
      <c r="BN866" s="152" t="n"/>
      <c r="BO866" s="152" t="n"/>
      <c r="BP866" s="155" t="n"/>
      <c r="BQ866" s="152" t="n"/>
      <c r="BR866" s="152" t="n"/>
      <c r="BS866" s="152" t="n"/>
      <c r="BT866" s="152" t="n"/>
      <c r="BU866" s="152" t="n"/>
      <c r="BV866" s="152" t="n"/>
      <c r="BW866" s="152" t="n"/>
      <c r="BX866" s="165" t="n"/>
      <c r="BY866" s="150" t="n"/>
      <c r="BZ866" s="150" t="n"/>
      <c r="CA866" s="150" t="n"/>
      <c r="CB866" s="174" t="n"/>
      <c r="CC866" s="156" t="n"/>
      <c r="CD866" s="156" t="n"/>
      <c r="CE866" s="167">
        <f>IFERROR(__xludf.DUMMYFUNCTION("""COMPUTED_VALUE"""),"")</f>
        <v/>
      </c>
      <c r="CF866" s="158">
        <f>IFERROR(__xludf.DUMMYFUNCTION("""COMPUTED_VALUE"""),"")</f>
        <v/>
      </c>
      <c r="CG866" s="148" t="n"/>
      <c r="CH866" s="148" t="n"/>
      <c r="CI866" s="148" t="n"/>
      <c r="CJ866" s="148" t="n"/>
      <c r="CK866" s="148" t="n"/>
      <c r="CL866" s="148" t="n"/>
      <c r="CM866" s="148" t="n"/>
      <c r="CN866" s="148" t="n"/>
      <c r="CO866" s="148" t="n"/>
      <c r="CP866" s="148" t="n"/>
      <c r="CQ866" s="148" t="n"/>
      <c r="CR866" s="148" t="n"/>
      <c r="CS866" s="148" t="n"/>
      <c r="CT866" s="148" t="n"/>
      <c r="CU866" s="148" t="n"/>
      <c r="CV866" s="148" t="n"/>
    </row>
    <row r="867">
      <c r="A867" s="162" t="n"/>
      <c r="B867" s="64" t="n"/>
      <c r="C867" s="129" t="n"/>
      <c r="D867" s="130" t="inlineStr"/>
      <c r="E867" s="150" t="inlineStr"/>
      <c r="F867" s="150" t="inlineStr"/>
      <c r="G867" s="150" t="n"/>
      <c r="H867" s="152" t="n"/>
      <c r="I867" s="152" t="n"/>
      <c r="J867" s="152" t="n"/>
      <c r="K867" s="152" t="n"/>
      <c r="L867" s="152" t="n"/>
      <c r="M867" s="152" t="n"/>
      <c r="N867" s="152" t="n"/>
      <c r="O867" s="152" t="n"/>
      <c r="P867" s="152" t="n"/>
      <c r="Q867" s="152" t="n"/>
      <c r="R867" s="152" t="n"/>
      <c r="S867" s="165" t="n"/>
      <c r="T867" s="152" t="n"/>
      <c r="U867" s="152" t="n"/>
      <c r="V867" s="152" t="n"/>
      <c r="W867" s="152" t="n"/>
      <c r="X867" s="152" t="n"/>
      <c r="Y867" s="152" t="n"/>
      <c r="Z867" s="152" t="n"/>
      <c r="AA867" s="152" t="n"/>
      <c r="AB867" s="152" t="n"/>
      <c r="AC867" s="152" t="n"/>
      <c r="AD867" s="152" t="n"/>
      <c r="AE867" s="152" t="n"/>
      <c r="AF867" s="152" t="n"/>
      <c r="AG867" s="152" t="n"/>
      <c r="AH867" s="152" t="n"/>
      <c r="AI867" s="152" t="n"/>
      <c r="AJ867" s="152" t="n"/>
      <c r="AK867" s="152" t="n"/>
      <c r="AL867" s="152" t="n"/>
      <c r="AM867" s="152" t="n"/>
      <c r="AN867" s="166" t="n"/>
      <c r="AO867" s="155" t="n"/>
      <c r="AP867" s="152" t="n"/>
      <c r="AQ867" s="152" t="n"/>
      <c r="AR867" s="152" t="n"/>
      <c r="AS867" s="152" t="n"/>
      <c r="AT867" s="152" t="n"/>
      <c r="AU867" s="155" t="n"/>
      <c r="AV867" s="152" t="n"/>
      <c r="AW867" s="152" t="n"/>
      <c r="AX867" s="152" t="n"/>
      <c r="AY867" s="152" t="n"/>
      <c r="AZ867" s="152" t="n"/>
      <c r="BA867" s="165" t="n"/>
      <c r="BB867" s="165" t="n"/>
      <c r="BC867" s="152" t="n"/>
      <c r="BD867" s="152" t="n"/>
      <c r="BE867" s="152" t="n"/>
      <c r="BF867" s="152" t="n"/>
      <c r="BG867" s="155" t="n"/>
      <c r="BH867" s="152" t="n"/>
      <c r="BI867" s="152" t="n"/>
      <c r="BJ867" s="152" t="n"/>
      <c r="BK867" s="152" t="n"/>
      <c r="BL867" s="152" t="n"/>
      <c r="BM867" s="152" t="n"/>
      <c r="BN867" s="152" t="n"/>
      <c r="BO867" s="152" t="n"/>
      <c r="BP867" s="155" t="n"/>
      <c r="BQ867" s="152" t="n"/>
      <c r="BR867" s="152" t="n"/>
      <c r="BS867" s="152" t="n"/>
      <c r="BT867" s="152" t="n"/>
      <c r="BU867" s="152" t="n"/>
      <c r="BV867" s="152" t="n"/>
      <c r="BW867" s="152" t="n"/>
      <c r="BX867" s="165" t="n"/>
      <c r="BY867" s="150" t="n"/>
      <c r="BZ867" s="150" t="n"/>
      <c r="CA867" s="150" t="n"/>
      <c r="CB867" s="174" t="n"/>
      <c r="CC867" s="156" t="n"/>
      <c r="CD867" s="156" t="n"/>
      <c r="CE867" s="167">
        <f>IFERROR(__xludf.DUMMYFUNCTION("""COMPUTED_VALUE"""),"")</f>
        <v/>
      </c>
      <c r="CF867" s="158">
        <f>IFERROR(__xludf.DUMMYFUNCTION("""COMPUTED_VALUE"""),"")</f>
        <v/>
      </c>
      <c r="CG867" s="148" t="n"/>
      <c r="CH867" s="148" t="n"/>
      <c r="CI867" s="148" t="n"/>
      <c r="CJ867" s="148" t="n"/>
      <c r="CK867" s="148" t="n"/>
      <c r="CL867" s="148" t="n"/>
      <c r="CM867" s="148" t="n"/>
      <c r="CN867" s="148" t="n"/>
      <c r="CO867" s="148" t="n"/>
      <c r="CP867" s="148" t="n"/>
      <c r="CQ867" s="148" t="n"/>
      <c r="CR867" s="148" t="n"/>
      <c r="CS867" s="148" t="n"/>
      <c r="CT867" s="148" t="n"/>
      <c r="CU867" s="148" t="n"/>
      <c r="CV867" s="148" t="n"/>
    </row>
    <row r="868">
      <c r="A868" s="162" t="n"/>
      <c r="B868" s="64" t="n"/>
      <c r="C868" s="129" t="n"/>
      <c r="D868" s="130" t="inlineStr"/>
      <c r="E868" s="150" t="inlineStr"/>
      <c r="F868" s="150" t="inlineStr"/>
      <c r="G868" s="150" t="n"/>
      <c r="H868" s="152" t="n"/>
      <c r="I868" s="152" t="n"/>
      <c r="J868" s="152" t="n"/>
      <c r="K868" s="152" t="n"/>
      <c r="L868" s="152" t="n"/>
      <c r="M868" s="152" t="n"/>
      <c r="N868" s="152" t="n"/>
      <c r="O868" s="152" t="n"/>
      <c r="P868" s="152" t="n"/>
      <c r="Q868" s="152" t="n"/>
      <c r="R868" s="152" t="n"/>
      <c r="S868" s="165" t="n"/>
      <c r="T868" s="152" t="n"/>
      <c r="U868" s="152" t="n"/>
      <c r="V868" s="152" t="n"/>
      <c r="W868" s="152" t="n"/>
      <c r="X868" s="152" t="n"/>
      <c r="Y868" s="152" t="n"/>
      <c r="Z868" s="152" t="n"/>
      <c r="AA868" s="152" t="n"/>
      <c r="AB868" s="152" t="n"/>
      <c r="AC868" s="152" t="n"/>
      <c r="AD868" s="152" t="n"/>
      <c r="AE868" s="152" t="n"/>
      <c r="AF868" s="152" t="n"/>
      <c r="AG868" s="152" t="n"/>
      <c r="AH868" s="152" t="n"/>
      <c r="AI868" s="152" t="n"/>
      <c r="AJ868" s="152" t="n"/>
      <c r="AK868" s="152" t="n"/>
      <c r="AL868" s="152" t="n"/>
      <c r="AM868" s="152" t="n"/>
      <c r="AN868" s="166" t="n"/>
      <c r="AO868" s="155" t="n"/>
      <c r="AP868" s="152" t="n"/>
      <c r="AQ868" s="152" t="n"/>
      <c r="AR868" s="152" t="n"/>
      <c r="AS868" s="152" t="n"/>
      <c r="AT868" s="152" t="n"/>
      <c r="AU868" s="155" t="n"/>
      <c r="AV868" s="152" t="n"/>
      <c r="AW868" s="152" t="n"/>
      <c r="AX868" s="152" t="n"/>
      <c r="AY868" s="152" t="n"/>
      <c r="AZ868" s="152" t="n"/>
      <c r="BA868" s="165" t="n"/>
      <c r="BB868" s="165" t="n"/>
      <c r="BC868" s="152" t="n"/>
      <c r="BD868" s="152" t="n"/>
      <c r="BE868" s="152" t="n"/>
      <c r="BF868" s="152" t="n"/>
      <c r="BG868" s="155" t="n"/>
      <c r="BH868" s="152" t="n"/>
      <c r="BI868" s="152" t="n"/>
      <c r="BJ868" s="152" t="n"/>
      <c r="BK868" s="152" t="n"/>
      <c r="BL868" s="152" t="n"/>
      <c r="BM868" s="152" t="n"/>
      <c r="BN868" s="152" t="n"/>
      <c r="BO868" s="152" t="n"/>
      <c r="BP868" s="155" t="n"/>
      <c r="BQ868" s="152" t="n"/>
      <c r="BR868" s="152" t="n"/>
      <c r="BS868" s="152" t="n"/>
      <c r="BT868" s="152" t="n"/>
      <c r="BU868" s="152" t="n"/>
      <c r="BV868" s="152" t="n"/>
      <c r="BW868" s="152" t="n"/>
      <c r="BX868" s="165" t="n"/>
      <c r="BY868" s="150" t="n"/>
      <c r="BZ868" s="150" t="n"/>
      <c r="CA868" s="150" t="n"/>
      <c r="CB868" s="174" t="n"/>
      <c r="CC868" s="156" t="n"/>
      <c r="CD868" s="156" t="n"/>
      <c r="CE868" s="167">
        <f>IFERROR(__xludf.DUMMYFUNCTION("""COMPUTED_VALUE"""),"")</f>
        <v/>
      </c>
      <c r="CF868" s="158">
        <f>IFERROR(__xludf.DUMMYFUNCTION("""COMPUTED_VALUE"""),"")</f>
        <v/>
      </c>
      <c r="CG868" s="148" t="n"/>
      <c r="CH868" s="148" t="n"/>
      <c r="CI868" s="148" t="n"/>
      <c r="CJ868" s="148" t="n"/>
      <c r="CK868" s="148" t="n"/>
      <c r="CL868" s="148" t="n"/>
      <c r="CM868" s="148" t="n"/>
      <c r="CN868" s="148" t="n"/>
      <c r="CO868" s="148" t="n"/>
      <c r="CP868" s="148" t="n"/>
      <c r="CQ868" s="148" t="n"/>
      <c r="CR868" s="148" t="n"/>
      <c r="CS868" s="148" t="n"/>
      <c r="CT868" s="148" t="n"/>
      <c r="CU868" s="148" t="n"/>
      <c r="CV868" s="148" t="n"/>
    </row>
    <row r="869">
      <c r="A869" s="162" t="n"/>
      <c r="B869" s="64" t="n"/>
      <c r="C869" s="129" t="n"/>
      <c r="D869" s="130" t="inlineStr"/>
      <c r="E869" s="150" t="inlineStr"/>
      <c r="F869" s="150" t="inlineStr"/>
      <c r="G869" s="150" t="n"/>
      <c r="H869" s="152" t="n"/>
      <c r="I869" s="152" t="n"/>
      <c r="J869" s="152" t="n"/>
      <c r="K869" s="152" t="n"/>
      <c r="L869" s="152" t="n"/>
      <c r="M869" s="152" t="n"/>
      <c r="N869" s="152" t="n"/>
      <c r="O869" s="152" t="n"/>
      <c r="P869" s="152" t="n"/>
      <c r="Q869" s="152" t="n"/>
      <c r="R869" s="152" t="n"/>
      <c r="S869" s="165" t="n"/>
      <c r="T869" s="152" t="n"/>
      <c r="U869" s="152" t="n"/>
      <c r="V869" s="152" t="n"/>
      <c r="W869" s="152" t="n"/>
      <c r="X869" s="152" t="n"/>
      <c r="Y869" s="152" t="n"/>
      <c r="Z869" s="152" t="n"/>
      <c r="AA869" s="152" t="n"/>
      <c r="AB869" s="152" t="n"/>
      <c r="AC869" s="152" t="n"/>
      <c r="AD869" s="152" t="n"/>
      <c r="AE869" s="152" t="n"/>
      <c r="AF869" s="152" t="n"/>
      <c r="AG869" s="152" t="n"/>
      <c r="AH869" s="152" t="n"/>
      <c r="AI869" s="152" t="n"/>
      <c r="AJ869" s="152" t="n"/>
      <c r="AK869" s="152" t="n"/>
      <c r="AL869" s="152" t="n"/>
      <c r="AM869" s="152" t="n"/>
      <c r="AN869" s="166" t="n"/>
      <c r="AO869" s="155" t="n"/>
      <c r="AP869" s="152" t="n"/>
      <c r="AQ869" s="152" t="n"/>
      <c r="AR869" s="152" t="n"/>
      <c r="AS869" s="152" t="n"/>
      <c r="AT869" s="152" t="n"/>
      <c r="AU869" s="155" t="n"/>
      <c r="AV869" s="152" t="n"/>
      <c r="AW869" s="152" t="n"/>
      <c r="AX869" s="152" t="n"/>
      <c r="AY869" s="152" t="n"/>
      <c r="AZ869" s="152" t="n"/>
      <c r="BA869" s="165" t="n"/>
      <c r="BB869" s="165" t="n"/>
      <c r="BC869" s="152" t="n"/>
      <c r="BD869" s="152" t="n"/>
      <c r="BE869" s="152" t="n"/>
      <c r="BF869" s="152" t="n"/>
      <c r="BG869" s="155" t="n"/>
      <c r="BH869" s="152" t="n"/>
      <c r="BI869" s="152" t="n"/>
      <c r="BJ869" s="152" t="n"/>
      <c r="BK869" s="152" t="n"/>
      <c r="BL869" s="152" t="n"/>
      <c r="BM869" s="152" t="n"/>
      <c r="BN869" s="152" t="n"/>
      <c r="BO869" s="152" t="n"/>
      <c r="BP869" s="155" t="n"/>
      <c r="BQ869" s="152" t="n"/>
      <c r="BR869" s="152" t="n"/>
      <c r="BS869" s="152" t="n"/>
      <c r="BT869" s="152" t="n"/>
      <c r="BU869" s="152" t="n"/>
      <c r="BV869" s="152" t="n"/>
      <c r="BW869" s="152" t="n"/>
      <c r="BX869" s="165" t="n"/>
      <c r="BY869" s="150" t="n"/>
      <c r="BZ869" s="150" t="n"/>
      <c r="CA869" s="150" t="n"/>
      <c r="CB869" s="174" t="n"/>
      <c r="CC869" s="156" t="n"/>
      <c r="CD869" s="156" t="n"/>
      <c r="CE869" s="167">
        <f>IFERROR(__xludf.DUMMYFUNCTION("""COMPUTED_VALUE"""),"")</f>
        <v/>
      </c>
      <c r="CF869" s="158">
        <f>IFERROR(__xludf.DUMMYFUNCTION("""COMPUTED_VALUE"""),"")</f>
        <v/>
      </c>
      <c r="CG869" s="148" t="n"/>
      <c r="CH869" s="148" t="n"/>
      <c r="CI869" s="148" t="n"/>
      <c r="CJ869" s="148" t="n"/>
      <c r="CK869" s="148" t="n"/>
      <c r="CL869" s="148" t="n"/>
      <c r="CM869" s="148" t="n"/>
      <c r="CN869" s="148" t="n"/>
      <c r="CO869" s="148" t="n"/>
      <c r="CP869" s="148" t="n"/>
      <c r="CQ869" s="148" t="n"/>
      <c r="CR869" s="148" t="n"/>
      <c r="CS869" s="148" t="n"/>
      <c r="CT869" s="148" t="n"/>
      <c r="CU869" s="148" t="n"/>
      <c r="CV869" s="148" t="n"/>
    </row>
    <row r="870">
      <c r="A870" s="162" t="n"/>
      <c r="B870" s="64" t="n"/>
      <c r="C870" s="129" t="n"/>
      <c r="D870" s="130" t="inlineStr"/>
      <c r="E870" s="150" t="inlineStr"/>
      <c r="F870" s="150" t="inlineStr"/>
      <c r="G870" s="150" t="n"/>
      <c r="H870" s="152" t="n"/>
      <c r="I870" s="152" t="n"/>
      <c r="J870" s="152" t="n"/>
      <c r="K870" s="152" t="n"/>
      <c r="L870" s="152" t="n"/>
      <c r="M870" s="152" t="n"/>
      <c r="N870" s="152" t="n"/>
      <c r="O870" s="152" t="n"/>
      <c r="P870" s="152" t="n"/>
      <c r="Q870" s="152" t="n"/>
      <c r="R870" s="152" t="n"/>
      <c r="S870" s="165" t="n"/>
      <c r="T870" s="152" t="n"/>
      <c r="U870" s="152" t="n"/>
      <c r="V870" s="152" t="n"/>
      <c r="W870" s="152" t="n"/>
      <c r="X870" s="152" t="n"/>
      <c r="Y870" s="152" t="n"/>
      <c r="Z870" s="152" t="n"/>
      <c r="AA870" s="152" t="n"/>
      <c r="AB870" s="152" t="n"/>
      <c r="AC870" s="152" t="n"/>
      <c r="AD870" s="152" t="n"/>
      <c r="AE870" s="152" t="n"/>
      <c r="AF870" s="152" t="n"/>
      <c r="AG870" s="152" t="n"/>
      <c r="AH870" s="152" t="n"/>
      <c r="AI870" s="152" t="n"/>
      <c r="AJ870" s="152" t="n"/>
      <c r="AK870" s="152" t="n"/>
      <c r="AL870" s="152" t="n"/>
      <c r="AM870" s="152" t="n"/>
      <c r="AN870" s="166" t="n"/>
      <c r="AO870" s="155" t="n"/>
      <c r="AP870" s="152" t="n"/>
      <c r="AQ870" s="152" t="n"/>
      <c r="AR870" s="152" t="n"/>
      <c r="AS870" s="152" t="n"/>
      <c r="AT870" s="152" t="n"/>
      <c r="AU870" s="155" t="n"/>
      <c r="AV870" s="152" t="n"/>
      <c r="AW870" s="152" t="n"/>
      <c r="AX870" s="152" t="n"/>
      <c r="AY870" s="152" t="n"/>
      <c r="AZ870" s="152" t="n"/>
      <c r="BA870" s="165" t="n"/>
      <c r="BB870" s="165" t="n"/>
      <c r="BC870" s="152" t="n"/>
      <c r="BD870" s="152" t="n"/>
      <c r="BE870" s="152" t="n"/>
      <c r="BF870" s="152" t="n"/>
      <c r="BG870" s="155" t="n"/>
      <c r="BH870" s="152" t="n"/>
      <c r="BI870" s="152" t="n"/>
      <c r="BJ870" s="152" t="n"/>
      <c r="BK870" s="152" t="n"/>
      <c r="BL870" s="152" t="n"/>
      <c r="BM870" s="152" t="n"/>
      <c r="BN870" s="152" t="n"/>
      <c r="BO870" s="152" t="n"/>
      <c r="BP870" s="155" t="n"/>
      <c r="BQ870" s="152" t="n"/>
      <c r="BR870" s="152" t="n"/>
      <c r="BS870" s="152" t="n"/>
      <c r="BT870" s="152" t="n"/>
      <c r="BU870" s="152" t="n"/>
      <c r="BV870" s="152" t="n"/>
      <c r="BW870" s="152" t="n"/>
      <c r="BX870" s="165" t="n"/>
      <c r="BY870" s="150" t="n"/>
      <c r="BZ870" s="150" t="n"/>
      <c r="CA870" s="150" t="n"/>
      <c r="CB870" s="174" t="n"/>
      <c r="CC870" s="156" t="n"/>
      <c r="CD870" s="156" t="n"/>
      <c r="CE870" s="167">
        <f>IFERROR(__xludf.DUMMYFUNCTION("""COMPUTED_VALUE"""),"")</f>
        <v/>
      </c>
      <c r="CF870" s="158">
        <f>IFERROR(__xludf.DUMMYFUNCTION("""COMPUTED_VALUE"""),"")</f>
        <v/>
      </c>
      <c r="CG870" s="148" t="n"/>
      <c r="CH870" s="148" t="n"/>
      <c r="CI870" s="148" t="n"/>
      <c r="CJ870" s="148" t="n"/>
      <c r="CK870" s="148" t="n"/>
      <c r="CL870" s="148" t="n"/>
      <c r="CM870" s="148" t="n"/>
      <c r="CN870" s="148" t="n"/>
      <c r="CO870" s="148" t="n"/>
      <c r="CP870" s="148" t="n"/>
      <c r="CQ870" s="148" t="n"/>
      <c r="CR870" s="148" t="n"/>
      <c r="CS870" s="148" t="n"/>
      <c r="CT870" s="148" t="n"/>
      <c r="CU870" s="148" t="n"/>
      <c r="CV870" s="148" t="n"/>
    </row>
    <row r="871">
      <c r="A871" s="162" t="n"/>
      <c r="B871" s="64" t="n"/>
      <c r="C871" s="129" t="n"/>
      <c r="D871" s="130" t="inlineStr"/>
      <c r="E871" s="150" t="inlineStr"/>
      <c r="F871" s="150" t="inlineStr"/>
      <c r="G871" s="150" t="n"/>
      <c r="H871" s="152" t="n"/>
      <c r="I871" s="152" t="n"/>
      <c r="J871" s="152" t="n"/>
      <c r="K871" s="152" t="n"/>
      <c r="L871" s="152" t="n"/>
      <c r="M871" s="152" t="n"/>
      <c r="N871" s="152" t="n"/>
      <c r="O871" s="152" t="n"/>
      <c r="P871" s="152" t="n"/>
      <c r="Q871" s="152" t="n"/>
      <c r="R871" s="152" t="n"/>
      <c r="S871" s="165" t="n"/>
      <c r="T871" s="152" t="n"/>
      <c r="U871" s="152" t="n"/>
      <c r="V871" s="152" t="n"/>
      <c r="W871" s="152" t="n"/>
      <c r="X871" s="152" t="n"/>
      <c r="Y871" s="152" t="n"/>
      <c r="Z871" s="152" t="n"/>
      <c r="AA871" s="152" t="n"/>
      <c r="AB871" s="152" t="n"/>
      <c r="AC871" s="152" t="n"/>
      <c r="AD871" s="152" t="n"/>
      <c r="AE871" s="152" t="n"/>
      <c r="AF871" s="152" t="n"/>
      <c r="AG871" s="152" t="n"/>
      <c r="AH871" s="152" t="n"/>
      <c r="AI871" s="152" t="n"/>
      <c r="AJ871" s="152" t="n"/>
      <c r="AK871" s="152" t="n"/>
      <c r="AL871" s="152" t="n"/>
      <c r="AM871" s="152" t="n"/>
      <c r="AN871" s="166" t="n"/>
      <c r="AO871" s="155" t="n"/>
      <c r="AP871" s="152" t="n"/>
      <c r="AQ871" s="152" t="n"/>
      <c r="AR871" s="152" t="n"/>
      <c r="AS871" s="152" t="n"/>
      <c r="AT871" s="152" t="n"/>
      <c r="AU871" s="155" t="n"/>
      <c r="AV871" s="152" t="n"/>
      <c r="AW871" s="152" t="n"/>
      <c r="AX871" s="152" t="n"/>
      <c r="AY871" s="152" t="n"/>
      <c r="AZ871" s="152" t="n"/>
      <c r="BA871" s="165" t="n"/>
      <c r="BB871" s="165" t="n"/>
      <c r="BC871" s="152" t="n"/>
      <c r="BD871" s="152" t="n"/>
      <c r="BE871" s="152" t="n"/>
      <c r="BF871" s="152" t="n"/>
      <c r="BG871" s="155" t="n"/>
      <c r="BH871" s="152" t="n"/>
      <c r="BI871" s="152" t="n"/>
      <c r="BJ871" s="152" t="n"/>
      <c r="BK871" s="152" t="n"/>
      <c r="BL871" s="152" t="n"/>
      <c r="BM871" s="152" t="n"/>
      <c r="BN871" s="152" t="n"/>
      <c r="BO871" s="152" t="n"/>
      <c r="BP871" s="155" t="n"/>
      <c r="BQ871" s="152" t="n"/>
      <c r="BR871" s="152" t="n"/>
      <c r="BS871" s="152" t="n"/>
      <c r="BT871" s="152" t="n"/>
      <c r="BU871" s="152" t="n"/>
      <c r="BV871" s="152" t="n"/>
      <c r="BW871" s="152" t="n"/>
      <c r="BX871" s="165" t="n"/>
      <c r="BY871" s="150" t="n"/>
      <c r="BZ871" s="150" t="n"/>
      <c r="CA871" s="150" t="n"/>
      <c r="CB871" s="174" t="n"/>
      <c r="CC871" s="156" t="n"/>
      <c r="CD871" s="156" t="n"/>
      <c r="CE871" s="167">
        <f>IFERROR(__xludf.DUMMYFUNCTION("""COMPUTED_VALUE"""),"")</f>
        <v/>
      </c>
      <c r="CF871" s="158">
        <f>IFERROR(__xludf.DUMMYFUNCTION("""COMPUTED_VALUE"""),"")</f>
        <v/>
      </c>
      <c r="CG871" s="148" t="n"/>
      <c r="CH871" s="148" t="n"/>
      <c r="CI871" s="148" t="n"/>
      <c r="CJ871" s="148" t="n"/>
      <c r="CK871" s="148" t="n"/>
      <c r="CL871" s="148" t="n"/>
      <c r="CM871" s="148" t="n"/>
      <c r="CN871" s="148" t="n"/>
      <c r="CO871" s="148" t="n"/>
      <c r="CP871" s="148" t="n"/>
      <c r="CQ871" s="148" t="n"/>
      <c r="CR871" s="148" t="n"/>
      <c r="CS871" s="148" t="n"/>
      <c r="CT871" s="148" t="n"/>
      <c r="CU871" s="148" t="n"/>
      <c r="CV871" s="148" t="n"/>
    </row>
    <row r="872">
      <c r="A872" s="162" t="n"/>
      <c r="B872" s="64" t="n"/>
      <c r="C872" s="129" t="n"/>
      <c r="D872" s="130" t="inlineStr"/>
      <c r="E872" s="150" t="inlineStr"/>
      <c r="F872" s="150" t="inlineStr"/>
      <c r="G872" s="150" t="n"/>
      <c r="H872" s="152" t="n"/>
      <c r="I872" s="152" t="n"/>
      <c r="J872" s="152" t="n"/>
      <c r="K872" s="152" t="n"/>
      <c r="L872" s="152" t="n"/>
      <c r="M872" s="152" t="n"/>
      <c r="N872" s="152" t="n"/>
      <c r="O872" s="152" t="n"/>
      <c r="P872" s="152" t="n"/>
      <c r="Q872" s="152" t="n"/>
      <c r="R872" s="152" t="n"/>
      <c r="S872" s="165" t="n"/>
      <c r="T872" s="152" t="n"/>
      <c r="U872" s="152" t="n"/>
      <c r="V872" s="152" t="n"/>
      <c r="W872" s="152" t="n"/>
      <c r="X872" s="152" t="n"/>
      <c r="Y872" s="152" t="n"/>
      <c r="Z872" s="152" t="n"/>
      <c r="AA872" s="152" t="n"/>
      <c r="AB872" s="152" t="n"/>
      <c r="AC872" s="152" t="n"/>
      <c r="AD872" s="152" t="n"/>
      <c r="AE872" s="152" t="n"/>
      <c r="AF872" s="152" t="n"/>
      <c r="AG872" s="152" t="n"/>
      <c r="AH872" s="152" t="n"/>
      <c r="AI872" s="152" t="n"/>
      <c r="AJ872" s="152" t="n"/>
      <c r="AK872" s="152" t="n"/>
      <c r="AL872" s="152" t="n"/>
      <c r="AM872" s="152" t="n"/>
      <c r="AN872" s="166" t="n"/>
      <c r="AO872" s="155" t="n"/>
      <c r="AP872" s="152" t="n"/>
      <c r="AQ872" s="152" t="n"/>
      <c r="AR872" s="152" t="n"/>
      <c r="AS872" s="152" t="n"/>
      <c r="AT872" s="152" t="n"/>
      <c r="AU872" s="155" t="n"/>
      <c r="AV872" s="152" t="n"/>
      <c r="AW872" s="152" t="n"/>
      <c r="AX872" s="152" t="n"/>
      <c r="AY872" s="152" t="n"/>
      <c r="AZ872" s="152" t="n"/>
      <c r="BA872" s="165" t="n"/>
      <c r="BB872" s="165" t="n"/>
      <c r="BC872" s="152" t="n"/>
      <c r="BD872" s="152" t="n"/>
      <c r="BE872" s="152" t="n"/>
      <c r="BF872" s="152" t="n"/>
      <c r="BG872" s="155" t="n"/>
      <c r="BH872" s="152" t="n"/>
      <c r="BI872" s="152" t="n"/>
      <c r="BJ872" s="152" t="n"/>
      <c r="BK872" s="152" t="n"/>
      <c r="BL872" s="152" t="n"/>
      <c r="BM872" s="152" t="n"/>
      <c r="BN872" s="152" t="n"/>
      <c r="BO872" s="152" t="n"/>
      <c r="BP872" s="155" t="n"/>
      <c r="BQ872" s="152" t="n"/>
      <c r="BR872" s="152" t="n"/>
      <c r="BS872" s="152" t="n"/>
      <c r="BT872" s="152" t="n"/>
      <c r="BU872" s="152" t="n"/>
      <c r="BV872" s="152" t="n"/>
      <c r="BW872" s="152" t="n"/>
      <c r="BX872" s="165" t="n"/>
      <c r="BY872" s="150" t="n"/>
      <c r="BZ872" s="150" t="n"/>
      <c r="CA872" s="150" t="n"/>
      <c r="CB872" s="174" t="n"/>
      <c r="CC872" s="156" t="n"/>
      <c r="CD872" s="156" t="n"/>
      <c r="CE872" s="167">
        <f>IFERROR(__xludf.DUMMYFUNCTION("""COMPUTED_VALUE"""),"")</f>
        <v/>
      </c>
      <c r="CF872" s="158">
        <f>IFERROR(__xludf.DUMMYFUNCTION("""COMPUTED_VALUE"""),"")</f>
        <v/>
      </c>
      <c r="CG872" s="148" t="n"/>
      <c r="CH872" s="148" t="n"/>
      <c r="CI872" s="148" t="n"/>
      <c r="CJ872" s="148" t="n"/>
      <c r="CK872" s="148" t="n"/>
      <c r="CL872" s="148" t="n"/>
      <c r="CM872" s="148" t="n"/>
      <c r="CN872" s="148" t="n"/>
      <c r="CO872" s="148" t="n"/>
      <c r="CP872" s="148" t="n"/>
      <c r="CQ872" s="148" t="n"/>
      <c r="CR872" s="148" t="n"/>
      <c r="CS872" s="148" t="n"/>
      <c r="CT872" s="148" t="n"/>
      <c r="CU872" s="148" t="n"/>
      <c r="CV872" s="148" t="n"/>
    </row>
    <row r="873">
      <c r="A873" s="162" t="n"/>
      <c r="B873" s="64" t="n"/>
      <c r="C873" s="129" t="n"/>
      <c r="D873" s="130" t="inlineStr"/>
      <c r="E873" s="150" t="inlineStr"/>
      <c r="F873" s="150" t="inlineStr"/>
      <c r="G873" s="150" t="n"/>
      <c r="H873" s="152" t="n"/>
      <c r="I873" s="152" t="n"/>
      <c r="J873" s="152" t="n"/>
      <c r="K873" s="152" t="n"/>
      <c r="L873" s="152" t="n"/>
      <c r="M873" s="152" t="n"/>
      <c r="N873" s="152" t="n"/>
      <c r="O873" s="152" t="n"/>
      <c r="P873" s="152" t="n"/>
      <c r="Q873" s="152" t="n"/>
      <c r="R873" s="152" t="n"/>
      <c r="S873" s="165" t="n"/>
      <c r="T873" s="152" t="n"/>
      <c r="U873" s="152" t="n"/>
      <c r="V873" s="152" t="n"/>
      <c r="W873" s="152" t="n"/>
      <c r="X873" s="152" t="n"/>
      <c r="Y873" s="152" t="n"/>
      <c r="Z873" s="152" t="n"/>
      <c r="AA873" s="152" t="n"/>
      <c r="AB873" s="152" t="n"/>
      <c r="AC873" s="152" t="n"/>
      <c r="AD873" s="152" t="n"/>
      <c r="AE873" s="152" t="n"/>
      <c r="AF873" s="152" t="n"/>
      <c r="AG873" s="152" t="n"/>
      <c r="AH873" s="152" t="n"/>
      <c r="AI873" s="152" t="n"/>
      <c r="AJ873" s="152" t="n"/>
      <c r="AK873" s="152" t="n"/>
      <c r="AL873" s="152" t="n"/>
      <c r="AM873" s="152" t="n"/>
      <c r="AN873" s="166" t="n"/>
      <c r="AO873" s="155" t="n"/>
      <c r="AP873" s="152" t="n"/>
      <c r="AQ873" s="152" t="n"/>
      <c r="AR873" s="152" t="n"/>
      <c r="AS873" s="152" t="n"/>
      <c r="AT873" s="152" t="n"/>
      <c r="AU873" s="155" t="n"/>
      <c r="AV873" s="152" t="n"/>
      <c r="AW873" s="152" t="n"/>
      <c r="AX873" s="152" t="n"/>
      <c r="AY873" s="152" t="n"/>
      <c r="AZ873" s="152" t="n"/>
      <c r="BA873" s="165" t="n"/>
      <c r="BB873" s="165" t="n"/>
      <c r="BC873" s="152" t="n"/>
      <c r="BD873" s="152" t="n"/>
      <c r="BE873" s="152" t="n"/>
      <c r="BF873" s="152" t="n"/>
      <c r="BG873" s="155" t="n"/>
      <c r="BH873" s="152" t="n"/>
      <c r="BI873" s="152" t="n"/>
      <c r="BJ873" s="152" t="n"/>
      <c r="BK873" s="152" t="n"/>
      <c r="BL873" s="152" t="n"/>
      <c r="BM873" s="152" t="n"/>
      <c r="BN873" s="152" t="n"/>
      <c r="BO873" s="152" t="n"/>
      <c r="BP873" s="155" t="n"/>
      <c r="BQ873" s="152" t="n"/>
      <c r="BR873" s="152" t="n"/>
      <c r="BS873" s="152" t="n"/>
      <c r="BT873" s="152" t="n"/>
      <c r="BU873" s="152" t="n"/>
      <c r="BV873" s="152" t="n"/>
      <c r="BW873" s="152" t="n"/>
      <c r="BX873" s="165" t="n"/>
      <c r="BY873" s="150" t="n"/>
      <c r="BZ873" s="150" t="n"/>
      <c r="CA873" s="150" t="n"/>
      <c r="CB873" s="174" t="n"/>
      <c r="CC873" s="156" t="n"/>
      <c r="CD873" s="156" t="n"/>
      <c r="CE873" s="167">
        <f>IFERROR(__xludf.DUMMYFUNCTION("""COMPUTED_VALUE"""),"")</f>
        <v/>
      </c>
      <c r="CF873" s="158">
        <f>IFERROR(__xludf.DUMMYFUNCTION("""COMPUTED_VALUE"""),"")</f>
        <v/>
      </c>
      <c r="CG873" s="148" t="n"/>
      <c r="CH873" s="148" t="n"/>
      <c r="CI873" s="148" t="n"/>
      <c r="CJ873" s="148" t="n"/>
      <c r="CK873" s="148" t="n"/>
      <c r="CL873" s="148" t="n"/>
      <c r="CM873" s="148" t="n"/>
      <c r="CN873" s="148" t="n"/>
      <c r="CO873" s="148" t="n"/>
      <c r="CP873" s="148" t="n"/>
      <c r="CQ873" s="148" t="n"/>
      <c r="CR873" s="148" t="n"/>
      <c r="CS873" s="148" t="n"/>
      <c r="CT873" s="148" t="n"/>
      <c r="CU873" s="148" t="n"/>
      <c r="CV873" s="148" t="n"/>
    </row>
    <row r="874">
      <c r="A874" s="162" t="n"/>
      <c r="B874" s="64" t="n"/>
      <c r="C874" s="129" t="n"/>
      <c r="D874" s="130" t="inlineStr"/>
      <c r="E874" s="150" t="inlineStr"/>
      <c r="F874" s="150" t="inlineStr"/>
      <c r="G874" s="150" t="n"/>
      <c r="H874" s="152" t="n"/>
      <c r="I874" s="152" t="n"/>
      <c r="J874" s="152" t="n"/>
      <c r="K874" s="152" t="n"/>
      <c r="L874" s="152" t="n"/>
      <c r="M874" s="152" t="n"/>
      <c r="N874" s="152" t="n"/>
      <c r="O874" s="152" t="n"/>
      <c r="P874" s="152" t="n"/>
      <c r="Q874" s="152" t="n"/>
      <c r="R874" s="152" t="n"/>
      <c r="S874" s="165" t="n"/>
      <c r="T874" s="152" t="n"/>
      <c r="U874" s="152" t="n"/>
      <c r="V874" s="152" t="n"/>
      <c r="W874" s="152" t="n"/>
      <c r="X874" s="152" t="n"/>
      <c r="Y874" s="152" t="n"/>
      <c r="Z874" s="152" t="n"/>
      <c r="AA874" s="152" t="n"/>
      <c r="AB874" s="152" t="n"/>
      <c r="AC874" s="152" t="n"/>
      <c r="AD874" s="152" t="n"/>
      <c r="AE874" s="152" t="n"/>
      <c r="AF874" s="152" t="n"/>
      <c r="AG874" s="152" t="n"/>
      <c r="AH874" s="152" t="n"/>
      <c r="AI874" s="152" t="n"/>
      <c r="AJ874" s="152" t="n"/>
      <c r="AK874" s="152" t="n"/>
      <c r="AL874" s="152" t="n"/>
      <c r="AM874" s="152" t="n"/>
      <c r="AN874" s="166" t="n"/>
      <c r="AO874" s="155" t="n"/>
      <c r="AP874" s="152" t="n"/>
      <c r="AQ874" s="152" t="n"/>
      <c r="AR874" s="152" t="n"/>
      <c r="AS874" s="152" t="n"/>
      <c r="AT874" s="152" t="n"/>
      <c r="AU874" s="155" t="n"/>
      <c r="AV874" s="152" t="n"/>
      <c r="AW874" s="152" t="n"/>
      <c r="AX874" s="152" t="n"/>
      <c r="AY874" s="152" t="n"/>
      <c r="AZ874" s="152" t="n"/>
      <c r="BA874" s="165" t="n"/>
      <c r="BB874" s="165" t="n"/>
      <c r="BC874" s="152" t="n"/>
      <c r="BD874" s="152" t="n"/>
      <c r="BE874" s="152" t="n"/>
      <c r="BF874" s="152" t="n"/>
      <c r="BG874" s="155" t="n"/>
      <c r="BH874" s="152" t="n"/>
      <c r="BI874" s="152" t="n"/>
      <c r="BJ874" s="152" t="n"/>
      <c r="BK874" s="152" t="n"/>
      <c r="BL874" s="152" t="n"/>
      <c r="BM874" s="152" t="n"/>
      <c r="BN874" s="152" t="n"/>
      <c r="BO874" s="152" t="n"/>
      <c r="BP874" s="155" t="n"/>
      <c r="BQ874" s="152" t="n"/>
      <c r="BR874" s="152" t="n"/>
      <c r="BS874" s="152" t="n"/>
      <c r="BT874" s="152" t="n"/>
      <c r="BU874" s="152" t="n"/>
      <c r="BV874" s="152" t="n"/>
      <c r="BW874" s="152" t="n"/>
      <c r="BX874" s="165" t="n"/>
      <c r="BY874" s="150" t="n"/>
      <c r="BZ874" s="150" t="n"/>
      <c r="CA874" s="150" t="n"/>
      <c r="CB874" s="174" t="n"/>
      <c r="CC874" s="156" t="n"/>
      <c r="CD874" s="156" t="n"/>
      <c r="CE874" s="167">
        <f>IFERROR(__xludf.DUMMYFUNCTION("""COMPUTED_VALUE"""),"")</f>
        <v/>
      </c>
      <c r="CF874" s="158">
        <f>IFERROR(__xludf.DUMMYFUNCTION("""COMPUTED_VALUE"""),"")</f>
        <v/>
      </c>
      <c r="CG874" s="148" t="n"/>
      <c r="CH874" s="148" t="n"/>
      <c r="CI874" s="148" t="n"/>
      <c r="CJ874" s="148" t="n"/>
      <c r="CK874" s="148" t="n"/>
      <c r="CL874" s="148" t="n"/>
      <c r="CM874" s="148" t="n"/>
      <c r="CN874" s="148" t="n"/>
      <c r="CO874" s="148" t="n"/>
      <c r="CP874" s="148" t="n"/>
      <c r="CQ874" s="148" t="n"/>
      <c r="CR874" s="148" t="n"/>
      <c r="CS874" s="148" t="n"/>
      <c r="CT874" s="148" t="n"/>
      <c r="CU874" s="148" t="n"/>
      <c r="CV874" s="148" t="n"/>
    </row>
    <row r="875">
      <c r="A875" s="162" t="n"/>
      <c r="B875" s="64" t="n"/>
      <c r="C875" s="129" t="n"/>
      <c r="D875" s="130" t="inlineStr"/>
      <c r="E875" s="150" t="inlineStr"/>
      <c r="F875" s="150" t="inlineStr"/>
      <c r="G875" s="150" t="n"/>
      <c r="H875" s="152" t="n"/>
      <c r="I875" s="152" t="n"/>
      <c r="J875" s="152" t="n"/>
      <c r="K875" s="152" t="n"/>
      <c r="L875" s="152" t="n"/>
      <c r="M875" s="152" t="n"/>
      <c r="N875" s="152" t="n"/>
      <c r="O875" s="152" t="n"/>
      <c r="P875" s="152" t="n"/>
      <c r="Q875" s="152" t="n"/>
      <c r="R875" s="152" t="n"/>
      <c r="S875" s="165" t="n"/>
      <c r="T875" s="152" t="n"/>
      <c r="U875" s="152" t="n"/>
      <c r="V875" s="152" t="n"/>
      <c r="W875" s="152" t="n"/>
      <c r="X875" s="152" t="n"/>
      <c r="Y875" s="152" t="n"/>
      <c r="Z875" s="152" t="n"/>
      <c r="AA875" s="152" t="n"/>
      <c r="AB875" s="152" t="n"/>
      <c r="AC875" s="152" t="n"/>
      <c r="AD875" s="152" t="n"/>
      <c r="AE875" s="152" t="n"/>
      <c r="AF875" s="152" t="n"/>
      <c r="AG875" s="152" t="n"/>
      <c r="AH875" s="152" t="n"/>
      <c r="AI875" s="152" t="n"/>
      <c r="AJ875" s="152" t="n"/>
      <c r="AK875" s="152" t="n"/>
      <c r="AL875" s="152" t="n"/>
      <c r="AM875" s="152" t="n"/>
      <c r="AN875" s="166" t="n"/>
      <c r="AO875" s="155" t="n"/>
      <c r="AP875" s="152" t="n"/>
      <c r="AQ875" s="152" t="n"/>
      <c r="AR875" s="152" t="n"/>
      <c r="AS875" s="152" t="n"/>
      <c r="AT875" s="152" t="n"/>
      <c r="AU875" s="155" t="n"/>
      <c r="AV875" s="152" t="n"/>
      <c r="AW875" s="152" t="n"/>
      <c r="AX875" s="152" t="n"/>
      <c r="AY875" s="152" t="n"/>
      <c r="AZ875" s="152" t="n"/>
      <c r="BA875" s="165" t="n"/>
      <c r="BB875" s="165" t="n"/>
      <c r="BC875" s="152" t="n"/>
      <c r="BD875" s="152" t="n"/>
      <c r="BE875" s="152" t="n"/>
      <c r="BF875" s="152" t="n"/>
      <c r="BG875" s="155" t="n"/>
      <c r="BH875" s="152" t="n"/>
      <c r="BI875" s="152" t="n"/>
      <c r="BJ875" s="152" t="n"/>
      <c r="BK875" s="152" t="n"/>
      <c r="BL875" s="152" t="n"/>
      <c r="BM875" s="152" t="n"/>
      <c r="BN875" s="152" t="n"/>
      <c r="BO875" s="152" t="n"/>
      <c r="BP875" s="155" t="n"/>
      <c r="BQ875" s="152" t="n"/>
      <c r="BR875" s="152" t="n"/>
      <c r="BS875" s="152" t="n"/>
      <c r="BT875" s="152" t="n"/>
      <c r="BU875" s="152" t="n"/>
      <c r="BV875" s="152" t="n"/>
      <c r="BW875" s="152" t="n"/>
      <c r="BX875" s="165" t="n"/>
      <c r="BY875" s="150" t="n"/>
      <c r="BZ875" s="150" t="n"/>
      <c r="CA875" s="150" t="n"/>
      <c r="CB875" s="174" t="n"/>
      <c r="CC875" s="156" t="n"/>
      <c r="CD875" s="156" t="n"/>
      <c r="CE875" s="167">
        <f>IFERROR(__xludf.DUMMYFUNCTION("""COMPUTED_VALUE"""),"")</f>
        <v/>
      </c>
      <c r="CF875" s="158">
        <f>IFERROR(__xludf.DUMMYFUNCTION("""COMPUTED_VALUE"""),"")</f>
        <v/>
      </c>
      <c r="CG875" s="148" t="n"/>
      <c r="CH875" s="148" t="n"/>
      <c r="CI875" s="148" t="n"/>
      <c r="CJ875" s="148" t="n"/>
      <c r="CK875" s="148" t="n"/>
      <c r="CL875" s="148" t="n"/>
      <c r="CM875" s="148" t="n"/>
      <c r="CN875" s="148" t="n"/>
      <c r="CO875" s="148" t="n"/>
      <c r="CP875" s="148" t="n"/>
      <c r="CQ875" s="148" t="n"/>
      <c r="CR875" s="148" t="n"/>
      <c r="CS875" s="148" t="n"/>
      <c r="CT875" s="148" t="n"/>
      <c r="CU875" s="148" t="n"/>
      <c r="CV875" s="148" t="n"/>
    </row>
    <row r="876">
      <c r="A876" s="162" t="n"/>
      <c r="B876" s="64" t="n"/>
      <c r="C876" s="129" t="n"/>
      <c r="D876" s="130" t="inlineStr"/>
      <c r="E876" s="150" t="inlineStr"/>
      <c r="F876" s="150" t="inlineStr"/>
      <c r="G876" s="150" t="n"/>
      <c r="H876" s="152" t="n"/>
      <c r="I876" s="152" t="n"/>
      <c r="J876" s="152" t="n"/>
      <c r="K876" s="152" t="n"/>
      <c r="L876" s="152" t="n"/>
      <c r="M876" s="152" t="n"/>
      <c r="N876" s="152" t="n"/>
      <c r="O876" s="152" t="n"/>
      <c r="P876" s="152" t="n"/>
      <c r="Q876" s="152" t="n"/>
      <c r="R876" s="152" t="n"/>
      <c r="S876" s="165" t="n"/>
      <c r="T876" s="152" t="n"/>
      <c r="U876" s="152" t="n"/>
      <c r="V876" s="152" t="n"/>
      <c r="W876" s="152" t="n"/>
      <c r="X876" s="152" t="n"/>
      <c r="Y876" s="152" t="n"/>
      <c r="Z876" s="152" t="n"/>
      <c r="AA876" s="152" t="n"/>
      <c r="AB876" s="152" t="n"/>
      <c r="AC876" s="152" t="n"/>
      <c r="AD876" s="152" t="n"/>
      <c r="AE876" s="152" t="n"/>
      <c r="AF876" s="152" t="n"/>
      <c r="AG876" s="152" t="n"/>
      <c r="AH876" s="152" t="n"/>
      <c r="AI876" s="152" t="n"/>
      <c r="AJ876" s="152" t="n"/>
      <c r="AK876" s="152" t="n"/>
      <c r="AL876" s="152" t="n"/>
      <c r="AM876" s="152" t="n"/>
      <c r="AN876" s="166" t="n"/>
      <c r="AO876" s="155" t="n"/>
      <c r="AP876" s="152" t="n"/>
      <c r="AQ876" s="152" t="n"/>
      <c r="AR876" s="152" t="n"/>
      <c r="AS876" s="152" t="n"/>
      <c r="AT876" s="152" t="n"/>
      <c r="AU876" s="155" t="n"/>
      <c r="AV876" s="152" t="n"/>
      <c r="AW876" s="152" t="n"/>
      <c r="AX876" s="152" t="n"/>
      <c r="AY876" s="152" t="n"/>
      <c r="AZ876" s="152" t="n"/>
      <c r="BA876" s="165" t="n"/>
      <c r="BB876" s="165" t="n"/>
      <c r="BC876" s="152" t="n"/>
      <c r="BD876" s="152" t="n"/>
      <c r="BE876" s="152" t="n"/>
      <c r="BF876" s="152" t="n"/>
      <c r="BG876" s="155" t="n"/>
      <c r="BH876" s="152" t="n"/>
      <c r="BI876" s="152" t="n"/>
      <c r="BJ876" s="152" t="n"/>
      <c r="BK876" s="152" t="n"/>
      <c r="BL876" s="152" t="n"/>
      <c r="BM876" s="152" t="n"/>
      <c r="BN876" s="152" t="n"/>
      <c r="BO876" s="152" t="n"/>
      <c r="BP876" s="155" t="n"/>
      <c r="BQ876" s="152" t="n"/>
      <c r="BR876" s="152" t="n"/>
      <c r="BS876" s="152" t="n"/>
      <c r="BT876" s="152" t="n"/>
      <c r="BU876" s="152" t="n"/>
      <c r="BV876" s="152" t="n"/>
      <c r="BW876" s="152" t="n"/>
      <c r="BX876" s="165" t="n"/>
      <c r="BY876" s="150" t="n"/>
      <c r="BZ876" s="150" t="n"/>
      <c r="CA876" s="150" t="n"/>
      <c r="CB876" s="174" t="n"/>
      <c r="CC876" s="156" t="n"/>
      <c r="CD876" s="156" t="n"/>
      <c r="CE876" s="167">
        <f>IFERROR(__xludf.DUMMYFUNCTION("""COMPUTED_VALUE"""),"")</f>
        <v/>
      </c>
      <c r="CF876" s="158">
        <f>IFERROR(__xludf.DUMMYFUNCTION("""COMPUTED_VALUE"""),"")</f>
        <v/>
      </c>
      <c r="CG876" s="148" t="n"/>
      <c r="CH876" s="148" t="n"/>
      <c r="CI876" s="148" t="n"/>
      <c r="CJ876" s="148" t="n"/>
      <c r="CK876" s="148" t="n"/>
      <c r="CL876" s="148" t="n"/>
      <c r="CM876" s="148" t="n"/>
      <c r="CN876" s="148" t="n"/>
      <c r="CO876" s="148" t="n"/>
      <c r="CP876" s="148" t="n"/>
      <c r="CQ876" s="148" t="n"/>
      <c r="CR876" s="148" t="n"/>
      <c r="CS876" s="148" t="n"/>
      <c r="CT876" s="148" t="n"/>
      <c r="CU876" s="148" t="n"/>
      <c r="CV876" s="148" t="n"/>
    </row>
    <row r="877">
      <c r="A877" s="162" t="n"/>
      <c r="B877" s="64" t="n"/>
      <c r="C877" s="129" t="n"/>
      <c r="D877" s="130" t="inlineStr"/>
      <c r="E877" s="150" t="inlineStr"/>
      <c r="F877" s="150" t="inlineStr"/>
      <c r="G877" s="150" t="n"/>
      <c r="H877" s="152" t="n"/>
      <c r="I877" s="152" t="n"/>
      <c r="J877" s="152" t="n"/>
      <c r="K877" s="152" t="n"/>
      <c r="L877" s="152" t="n"/>
      <c r="M877" s="152" t="n"/>
      <c r="N877" s="152" t="n"/>
      <c r="O877" s="152" t="n"/>
      <c r="P877" s="152" t="n"/>
      <c r="Q877" s="152" t="n"/>
      <c r="R877" s="152" t="n"/>
      <c r="S877" s="165" t="n"/>
      <c r="T877" s="152" t="n"/>
      <c r="U877" s="152" t="n"/>
      <c r="V877" s="152" t="n"/>
      <c r="W877" s="152" t="n"/>
      <c r="X877" s="152" t="n"/>
      <c r="Y877" s="152" t="n"/>
      <c r="Z877" s="152" t="n"/>
      <c r="AA877" s="152" t="n"/>
      <c r="AB877" s="152" t="n"/>
      <c r="AC877" s="152" t="n"/>
      <c r="AD877" s="152" t="n"/>
      <c r="AE877" s="152" t="n"/>
      <c r="AF877" s="152" t="n"/>
      <c r="AG877" s="152" t="n"/>
      <c r="AH877" s="152" t="n"/>
      <c r="AI877" s="152" t="n"/>
      <c r="AJ877" s="152" t="n"/>
      <c r="AK877" s="152" t="n"/>
      <c r="AL877" s="152" t="n"/>
      <c r="AM877" s="152" t="n"/>
      <c r="AN877" s="166" t="n"/>
      <c r="AO877" s="155" t="n"/>
      <c r="AP877" s="152" t="n"/>
      <c r="AQ877" s="152" t="n"/>
      <c r="AR877" s="152" t="n"/>
      <c r="AS877" s="152" t="n"/>
      <c r="AT877" s="152" t="n"/>
      <c r="AU877" s="155" t="n"/>
      <c r="AV877" s="152" t="n"/>
      <c r="AW877" s="152" t="n"/>
      <c r="AX877" s="152" t="n"/>
      <c r="AY877" s="152" t="n"/>
      <c r="AZ877" s="152" t="n"/>
      <c r="BA877" s="165" t="n"/>
      <c r="BB877" s="165" t="n"/>
      <c r="BC877" s="152" t="n"/>
      <c r="BD877" s="152" t="n"/>
      <c r="BE877" s="152" t="n"/>
      <c r="BF877" s="152" t="n"/>
      <c r="BG877" s="155" t="n"/>
      <c r="BH877" s="152" t="n"/>
      <c r="BI877" s="152" t="n"/>
      <c r="BJ877" s="152" t="n"/>
      <c r="BK877" s="152" t="n"/>
      <c r="BL877" s="152" t="n"/>
      <c r="BM877" s="152" t="n"/>
      <c r="BN877" s="152" t="n"/>
      <c r="BO877" s="152" t="n"/>
      <c r="BP877" s="155" t="n"/>
      <c r="BQ877" s="152" t="n"/>
      <c r="BR877" s="152" t="n"/>
      <c r="BS877" s="152" t="n"/>
      <c r="BT877" s="152" t="n"/>
      <c r="BU877" s="152" t="n"/>
      <c r="BV877" s="152" t="n"/>
      <c r="BW877" s="152" t="n"/>
      <c r="BX877" s="165" t="n"/>
      <c r="BY877" s="150" t="n"/>
      <c r="BZ877" s="150" t="n"/>
      <c r="CA877" s="150" t="n"/>
      <c r="CB877" s="174" t="n"/>
      <c r="CC877" s="156" t="n"/>
      <c r="CD877" s="156" t="n"/>
      <c r="CE877" s="167">
        <f>IFERROR(__xludf.DUMMYFUNCTION("""COMPUTED_VALUE"""),"")</f>
        <v/>
      </c>
      <c r="CF877" s="158">
        <f>IFERROR(__xludf.DUMMYFUNCTION("""COMPUTED_VALUE"""),"")</f>
        <v/>
      </c>
      <c r="CG877" s="148" t="n"/>
      <c r="CH877" s="148" t="n"/>
      <c r="CI877" s="148" t="n"/>
      <c r="CJ877" s="148" t="n"/>
      <c r="CK877" s="148" t="n"/>
      <c r="CL877" s="148" t="n"/>
      <c r="CM877" s="148" t="n"/>
      <c r="CN877" s="148" t="n"/>
      <c r="CO877" s="148" t="n"/>
      <c r="CP877" s="148" t="n"/>
      <c r="CQ877" s="148" t="n"/>
      <c r="CR877" s="148" t="n"/>
      <c r="CS877" s="148" t="n"/>
      <c r="CT877" s="148" t="n"/>
      <c r="CU877" s="148" t="n"/>
      <c r="CV877" s="148" t="n"/>
    </row>
    <row r="878">
      <c r="A878" s="162" t="n"/>
      <c r="B878" s="64" t="n"/>
      <c r="C878" s="129" t="n"/>
      <c r="D878" s="130" t="inlineStr"/>
      <c r="E878" s="150" t="inlineStr"/>
      <c r="F878" s="150" t="inlineStr"/>
      <c r="G878" s="150" t="n"/>
      <c r="H878" s="152" t="n"/>
      <c r="I878" s="152" t="n"/>
      <c r="J878" s="152" t="n"/>
      <c r="K878" s="152" t="n"/>
      <c r="L878" s="152" t="n"/>
      <c r="M878" s="152" t="n"/>
      <c r="N878" s="152" t="n"/>
      <c r="O878" s="152" t="n"/>
      <c r="P878" s="152" t="n"/>
      <c r="Q878" s="152" t="n"/>
      <c r="R878" s="152" t="n"/>
      <c r="S878" s="165" t="n"/>
      <c r="T878" s="152" t="n"/>
      <c r="U878" s="152" t="n"/>
      <c r="V878" s="152" t="n"/>
      <c r="W878" s="152" t="n"/>
      <c r="X878" s="152" t="n"/>
      <c r="Y878" s="152" t="n"/>
      <c r="Z878" s="152" t="n"/>
      <c r="AA878" s="152" t="n"/>
      <c r="AB878" s="152" t="n"/>
      <c r="AC878" s="152" t="n"/>
      <c r="AD878" s="152" t="n"/>
      <c r="AE878" s="152" t="n"/>
      <c r="AF878" s="152" t="n"/>
      <c r="AG878" s="152" t="n"/>
      <c r="AH878" s="152" t="n"/>
      <c r="AI878" s="152" t="n"/>
      <c r="AJ878" s="152" t="n"/>
      <c r="AK878" s="152" t="n"/>
      <c r="AL878" s="152" t="n"/>
      <c r="AM878" s="152" t="n"/>
      <c r="AN878" s="166" t="n"/>
      <c r="AO878" s="155" t="n"/>
      <c r="AP878" s="152" t="n"/>
      <c r="AQ878" s="152" t="n"/>
      <c r="AR878" s="152" t="n"/>
      <c r="AS878" s="152" t="n"/>
      <c r="AT878" s="152" t="n"/>
      <c r="AU878" s="155" t="n"/>
      <c r="AV878" s="152" t="n"/>
      <c r="AW878" s="152" t="n"/>
      <c r="AX878" s="152" t="n"/>
      <c r="AY878" s="152" t="n"/>
      <c r="AZ878" s="152" t="n"/>
      <c r="BA878" s="165" t="n"/>
      <c r="BB878" s="165" t="n"/>
      <c r="BC878" s="152" t="n"/>
      <c r="BD878" s="152" t="n"/>
      <c r="BE878" s="152" t="n"/>
      <c r="BF878" s="152" t="n"/>
      <c r="BG878" s="155" t="n"/>
      <c r="BH878" s="152" t="n"/>
      <c r="BI878" s="152" t="n"/>
      <c r="BJ878" s="152" t="n"/>
      <c r="BK878" s="152" t="n"/>
      <c r="BL878" s="152" t="n"/>
      <c r="BM878" s="152" t="n"/>
      <c r="BN878" s="152" t="n"/>
      <c r="BO878" s="152" t="n"/>
      <c r="BP878" s="155" t="n"/>
      <c r="BQ878" s="152" t="n"/>
      <c r="BR878" s="152" t="n"/>
      <c r="BS878" s="152" t="n"/>
      <c r="BT878" s="152" t="n"/>
      <c r="BU878" s="152" t="n"/>
      <c r="BV878" s="152" t="n"/>
      <c r="BW878" s="152" t="n"/>
      <c r="BX878" s="165" t="n"/>
      <c r="BY878" s="150" t="n"/>
      <c r="BZ878" s="150" t="n"/>
      <c r="CA878" s="150" t="n"/>
      <c r="CB878" s="174" t="n"/>
      <c r="CC878" s="156" t="n"/>
      <c r="CD878" s="156" t="n"/>
      <c r="CE878" s="167">
        <f>IFERROR(__xludf.DUMMYFUNCTION("""COMPUTED_VALUE"""),"")</f>
        <v/>
      </c>
      <c r="CF878" s="158">
        <f>IFERROR(__xludf.DUMMYFUNCTION("""COMPUTED_VALUE"""),"")</f>
        <v/>
      </c>
      <c r="CG878" s="148" t="n"/>
      <c r="CH878" s="148" t="n"/>
      <c r="CI878" s="148" t="n"/>
      <c r="CJ878" s="148" t="n"/>
      <c r="CK878" s="148" t="n"/>
      <c r="CL878" s="148" t="n"/>
      <c r="CM878" s="148" t="n"/>
      <c r="CN878" s="148" t="n"/>
      <c r="CO878" s="148" t="n"/>
      <c r="CP878" s="148" t="n"/>
      <c r="CQ878" s="148" t="n"/>
      <c r="CR878" s="148" t="n"/>
      <c r="CS878" s="148" t="n"/>
      <c r="CT878" s="148" t="n"/>
      <c r="CU878" s="148" t="n"/>
      <c r="CV878" s="148" t="n"/>
    </row>
    <row r="879">
      <c r="A879" s="162" t="n"/>
      <c r="B879" s="64" t="n"/>
      <c r="C879" s="129" t="n"/>
      <c r="D879" s="130" t="inlineStr"/>
      <c r="E879" s="150" t="inlineStr"/>
      <c r="F879" s="150" t="inlineStr"/>
      <c r="G879" s="150" t="n"/>
      <c r="H879" s="152" t="n"/>
      <c r="I879" s="152" t="n"/>
      <c r="J879" s="152" t="n"/>
      <c r="K879" s="152" t="n"/>
      <c r="L879" s="152" t="n"/>
      <c r="M879" s="152" t="n"/>
      <c r="N879" s="152" t="n"/>
      <c r="O879" s="152" t="n"/>
      <c r="P879" s="152" t="n"/>
      <c r="Q879" s="152" t="n"/>
      <c r="R879" s="152" t="n"/>
      <c r="S879" s="165" t="n"/>
      <c r="T879" s="152" t="n"/>
      <c r="U879" s="152" t="n"/>
      <c r="V879" s="152" t="n"/>
      <c r="W879" s="152" t="n"/>
      <c r="X879" s="152" t="n"/>
      <c r="Y879" s="152" t="n"/>
      <c r="Z879" s="152" t="n"/>
      <c r="AA879" s="152" t="n"/>
      <c r="AB879" s="152" t="n"/>
      <c r="AC879" s="152" t="n"/>
      <c r="AD879" s="152" t="n"/>
      <c r="AE879" s="152" t="n"/>
      <c r="AF879" s="152" t="n"/>
      <c r="AG879" s="152" t="n"/>
      <c r="AH879" s="152" t="n"/>
      <c r="AI879" s="152" t="n"/>
      <c r="AJ879" s="152" t="n"/>
      <c r="AK879" s="152" t="n"/>
      <c r="AL879" s="152" t="n"/>
      <c r="AM879" s="152" t="n"/>
      <c r="AN879" s="166" t="n"/>
      <c r="AO879" s="155" t="n"/>
      <c r="AP879" s="152" t="n"/>
      <c r="AQ879" s="152" t="n"/>
      <c r="AR879" s="152" t="n"/>
      <c r="AS879" s="152" t="n"/>
      <c r="AT879" s="152" t="n"/>
      <c r="AU879" s="155" t="n"/>
      <c r="AV879" s="152" t="n"/>
      <c r="AW879" s="152" t="n"/>
      <c r="AX879" s="152" t="n"/>
      <c r="AY879" s="152" t="n"/>
      <c r="AZ879" s="152" t="n"/>
      <c r="BA879" s="165" t="n"/>
      <c r="BB879" s="165" t="n"/>
      <c r="BC879" s="152" t="n"/>
      <c r="BD879" s="152" t="n"/>
      <c r="BE879" s="152" t="n"/>
      <c r="BF879" s="152" t="n"/>
      <c r="BG879" s="155" t="n"/>
      <c r="BH879" s="152" t="n"/>
      <c r="BI879" s="152" t="n"/>
      <c r="BJ879" s="152" t="n"/>
      <c r="BK879" s="152" t="n"/>
      <c r="BL879" s="152" t="n"/>
      <c r="BM879" s="152" t="n"/>
      <c r="BN879" s="152" t="n"/>
      <c r="BO879" s="152" t="n"/>
      <c r="BP879" s="155" t="n"/>
      <c r="BQ879" s="152" t="n"/>
      <c r="BR879" s="152" t="n"/>
      <c r="BS879" s="152" t="n"/>
      <c r="BT879" s="152" t="n"/>
      <c r="BU879" s="152" t="n"/>
      <c r="BV879" s="152" t="n"/>
      <c r="BW879" s="152" t="n"/>
      <c r="BX879" s="165" t="n"/>
      <c r="BY879" s="150" t="n"/>
      <c r="BZ879" s="150" t="n"/>
      <c r="CA879" s="150" t="n"/>
      <c r="CB879" s="174" t="n"/>
      <c r="CC879" s="156" t="n"/>
      <c r="CD879" s="156" t="n"/>
      <c r="CE879" s="167">
        <f>IFERROR(__xludf.DUMMYFUNCTION("""COMPUTED_VALUE"""),"")</f>
        <v/>
      </c>
      <c r="CF879" s="158">
        <f>IFERROR(__xludf.DUMMYFUNCTION("""COMPUTED_VALUE"""),"")</f>
        <v/>
      </c>
      <c r="CG879" s="148" t="n"/>
      <c r="CH879" s="148" t="n"/>
      <c r="CI879" s="148" t="n"/>
      <c r="CJ879" s="148" t="n"/>
      <c r="CK879" s="148" t="n"/>
      <c r="CL879" s="148" t="n"/>
      <c r="CM879" s="148" t="n"/>
      <c r="CN879" s="148" t="n"/>
      <c r="CO879" s="148" t="n"/>
      <c r="CP879" s="148" t="n"/>
      <c r="CQ879" s="148" t="n"/>
      <c r="CR879" s="148" t="n"/>
      <c r="CS879" s="148" t="n"/>
      <c r="CT879" s="148" t="n"/>
      <c r="CU879" s="148" t="n"/>
      <c r="CV879" s="148" t="n"/>
    </row>
    <row r="880">
      <c r="A880" s="162" t="n"/>
      <c r="B880" s="64" t="n"/>
      <c r="C880" s="129" t="n"/>
      <c r="D880" s="130" t="inlineStr"/>
      <c r="E880" s="150" t="inlineStr"/>
      <c r="F880" s="150" t="inlineStr"/>
      <c r="G880" s="150" t="n"/>
      <c r="H880" s="152" t="n"/>
      <c r="I880" s="152" t="n"/>
      <c r="J880" s="152" t="n"/>
      <c r="K880" s="152" t="n"/>
      <c r="L880" s="152" t="n"/>
      <c r="M880" s="152" t="n"/>
      <c r="N880" s="152" t="n"/>
      <c r="O880" s="152" t="n"/>
      <c r="P880" s="152" t="n"/>
      <c r="Q880" s="152" t="n"/>
      <c r="R880" s="152" t="n"/>
      <c r="S880" s="165" t="n"/>
      <c r="T880" s="152" t="n"/>
      <c r="U880" s="152" t="n"/>
      <c r="V880" s="152" t="n"/>
      <c r="W880" s="152" t="n"/>
      <c r="X880" s="152" t="n"/>
      <c r="Y880" s="152" t="n"/>
      <c r="Z880" s="152" t="n"/>
      <c r="AA880" s="152" t="n"/>
      <c r="AB880" s="152" t="n"/>
      <c r="AC880" s="152" t="n"/>
      <c r="AD880" s="152" t="n"/>
      <c r="AE880" s="152" t="n"/>
      <c r="AF880" s="152" t="n"/>
      <c r="AG880" s="152" t="n"/>
      <c r="AH880" s="152" t="n"/>
      <c r="AI880" s="152" t="n"/>
      <c r="AJ880" s="152" t="n"/>
      <c r="AK880" s="152" t="n"/>
      <c r="AL880" s="152" t="n"/>
      <c r="AM880" s="152" t="n"/>
      <c r="AN880" s="166" t="n"/>
      <c r="AO880" s="155" t="n"/>
      <c r="AP880" s="152" t="n"/>
      <c r="AQ880" s="152" t="n"/>
      <c r="AR880" s="152" t="n"/>
      <c r="AS880" s="152" t="n"/>
      <c r="AT880" s="152" t="n"/>
      <c r="AU880" s="155" t="n"/>
      <c r="AV880" s="152" t="n"/>
      <c r="AW880" s="152" t="n"/>
      <c r="AX880" s="152" t="n"/>
      <c r="AY880" s="152" t="n"/>
      <c r="AZ880" s="152" t="n"/>
      <c r="BA880" s="165" t="n"/>
      <c r="BB880" s="165" t="n"/>
      <c r="BC880" s="152" t="n"/>
      <c r="BD880" s="152" t="n"/>
      <c r="BE880" s="152" t="n"/>
      <c r="BF880" s="152" t="n"/>
      <c r="BG880" s="155" t="n"/>
      <c r="BH880" s="152" t="n"/>
      <c r="BI880" s="152" t="n"/>
      <c r="BJ880" s="152" t="n"/>
      <c r="BK880" s="152" t="n"/>
      <c r="BL880" s="152" t="n"/>
      <c r="BM880" s="152" t="n"/>
      <c r="BN880" s="152" t="n"/>
      <c r="BO880" s="152" t="n"/>
      <c r="BP880" s="155" t="n"/>
      <c r="BQ880" s="152" t="n"/>
      <c r="BR880" s="152" t="n"/>
      <c r="BS880" s="152" t="n"/>
      <c r="BT880" s="152" t="n"/>
      <c r="BU880" s="152" t="n"/>
      <c r="BV880" s="152" t="n"/>
      <c r="BW880" s="152" t="n"/>
      <c r="BX880" s="165" t="n"/>
      <c r="BY880" s="150" t="n"/>
      <c r="BZ880" s="150" t="n"/>
      <c r="CA880" s="150" t="n"/>
      <c r="CB880" s="174" t="n"/>
      <c r="CC880" s="156" t="n"/>
      <c r="CD880" s="156" t="n"/>
      <c r="CE880" s="167">
        <f>IFERROR(__xludf.DUMMYFUNCTION("""COMPUTED_VALUE"""),"")</f>
        <v/>
      </c>
      <c r="CF880" s="158">
        <f>IFERROR(__xludf.DUMMYFUNCTION("""COMPUTED_VALUE"""),"")</f>
        <v/>
      </c>
      <c r="CG880" s="148" t="n"/>
      <c r="CH880" s="148" t="n"/>
      <c r="CI880" s="148" t="n"/>
      <c r="CJ880" s="148" t="n"/>
      <c r="CK880" s="148" t="n"/>
      <c r="CL880" s="148" t="n"/>
      <c r="CM880" s="148" t="n"/>
      <c r="CN880" s="148" t="n"/>
      <c r="CO880" s="148" t="n"/>
      <c r="CP880" s="148" t="n"/>
      <c r="CQ880" s="148" t="n"/>
      <c r="CR880" s="148" t="n"/>
      <c r="CS880" s="148" t="n"/>
      <c r="CT880" s="148" t="n"/>
      <c r="CU880" s="148" t="n"/>
      <c r="CV880" s="148" t="n"/>
    </row>
    <row r="881">
      <c r="A881" s="162" t="n"/>
      <c r="B881" s="64" t="n"/>
      <c r="C881" s="129" t="n"/>
      <c r="D881" s="130" t="inlineStr"/>
      <c r="E881" s="150" t="inlineStr"/>
      <c r="F881" s="150" t="inlineStr"/>
      <c r="G881" s="150" t="n"/>
      <c r="H881" s="152" t="n"/>
      <c r="I881" s="152" t="n"/>
      <c r="J881" s="152" t="n"/>
      <c r="K881" s="152" t="n"/>
      <c r="L881" s="152" t="n"/>
      <c r="M881" s="152" t="n"/>
      <c r="N881" s="152" t="n"/>
      <c r="O881" s="152" t="n"/>
      <c r="P881" s="152" t="n"/>
      <c r="Q881" s="152" t="n"/>
      <c r="R881" s="152" t="n"/>
      <c r="S881" s="165" t="n"/>
      <c r="T881" s="152" t="n"/>
      <c r="U881" s="152" t="n"/>
      <c r="V881" s="152" t="n"/>
      <c r="W881" s="152" t="n"/>
      <c r="X881" s="152" t="n"/>
      <c r="Y881" s="152" t="n"/>
      <c r="Z881" s="152" t="n"/>
      <c r="AA881" s="152" t="n"/>
      <c r="AB881" s="152" t="n"/>
      <c r="AC881" s="152" t="n"/>
      <c r="AD881" s="152" t="n"/>
      <c r="AE881" s="152" t="n"/>
      <c r="AF881" s="152" t="n"/>
      <c r="AG881" s="152" t="n"/>
      <c r="AH881" s="152" t="n"/>
      <c r="AI881" s="152" t="n"/>
      <c r="AJ881" s="152" t="n"/>
      <c r="AK881" s="152" t="n"/>
      <c r="AL881" s="152" t="n"/>
      <c r="AM881" s="152" t="n"/>
      <c r="AN881" s="166" t="n"/>
      <c r="AO881" s="155" t="n"/>
      <c r="AP881" s="152" t="n"/>
      <c r="AQ881" s="152" t="n"/>
      <c r="AR881" s="152" t="n"/>
      <c r="AS881" s="152" t="n"/>
      <c r="AT881" s="152" t="n"/>
      <c r="AU881" s="155" t="n"/>
      <c r="AV881" s="152" t="n"/>
      <c r="AW881" s="152" t="n"/>
      <c r="AX881" s="152" t="n"/>
      <c r="AY881" s="152" t="n"/>
      <c r="AZ881" s="152" t="n"/>
      <c r="BA881" s="165" t="n"/>
      <c r="BB881" s="165" t="n"/>
      <c r="BC881" s="152" t="n"/>
      <c r="BD881" s="152" t="n"/>
      <c r="BE881" s="152" t="n"/>
      <c r="BF881" s="152" t="n"/>
      <c r="BG881" s="155" t="n"/>
      <c r="BH881" s="152" t="n"/>
      <c r="BI881" s="152" t="n"/>
      <c r="BJ881" s="152" t="n"/>
      <c r="BK881" s="152" t="n"/>
      <c r="BL881" s="152" t="n"/>
      <c r="BM881" s="152" t="n"/>
      <c r="BN881" s="152" t="n"/>
      <c r="BO881" s="152" t="n"/>
      <c r="BP881" s="155" t="n"/>
      <c r="BQ881" s="152" t="n"/>
      <c r="BR881" s="152" t="n"/>
      <c r="BS881" s="152" t="n"/>
      <c r="BT881" s="152" t="n"/>
      <c r="BU881" s="152" t="n"/>
      <c r="BV881" s="152" t="n"/>
      <c r="BW881" s="152" t="n"/>
      <c r="BX881" s="165" t="n"/>
      <c r="BY881" s="150" t="n"/>
      <c r="BZ881" s="150" t="n"/>
      <c r="CA881" s="150" t="n"/>
      <c r="CB881" s="174" t="n"/>
      <c r="CC881" s="156" t="n"/>
      <c r="CD881" s="156" t="n"/>
      <c r="CE881" s="167">
        <f>IFERROR(__xludf.DUMMYFUNCTION("""COMPUTED_VALUE"""),"")</f>
        <v/>
      </c>
      <c r="CF881" s="158">
        <f>IFERROR(__xludf.DUMMYFUNCTION("""COMPUTED_VALUE"""),"")</f>
        <v/>
      </c>
      <c r="CG881" s="148" t="n"/>
      <c r="CH881" s="148" t="n"/>
      <c r="CI881" s="148" t="n"/>
      <c r="CJ881" s="148" t="n"/>
      <c r="CK881" s="148" t="n"/>
      <c r="CL881" s="148" t="n"/>
      <c r="CM881" s="148" t="n"/>
      <c r="CN881" s="148" t="n"/>
      <c r="CO881" s="148" t="n"/>
      <c r="CP881" s="148" t="n"/>
      <c r="CQ881" s="148" t="n"/>
      <c r="CR881" s="148" t="n"/>
      <c r="CS881" s="148" t="n"/>
      <c r="CT881" s="148" t="n"/>
      <c r="CU881" s="148" t="n"/>
      <c r="CV881" s="148" t="n"/>
    </row>
    <row r="882">
      <c r="A882" s="162" t="n"/>
      <c r="B882" s="64" t="n"/>
      <c r="C882" s="129" t="n"/>
      <c r="D882" s="130" t="inlineStr"/>
      <c r="E882" s="150" t="inlineStr"/>
      <c r="F882" s="150" t="inlineStr"/>
      <c r="G882" s="150" t="n"/>
      <c r="H882" s="152" t="n"/>
      <c r="I882" s="152" t="n"/>
      <c r="J882" s="152" t="n"/>
      <c r="K882" s="152" t="n"/>
      <c r="L882" s="152" t="n"/>
      <c r="M882" s="152" t="n"/>
      <c r="N882" s="152" t="n"/>
      <c r="O882" s="152" t="n"/>
      <c r="P882" s="152" t="n"/>
      <c r="Q882" s="152" t="n"/>
      <c r="R882" s="152" t="n"/>
      <c r="S882" s="165" t="n"/>
      <c r="T882" s="152" t="n"/>
      <c r="U882" s="152" t="n"/>
      <c r="V882" s="152" t="n"/>
      <c r="W882" s="152" t="n"/>
      <c r="X882" s="152" t="n"/>
      <c r="Y882" s="152" t="n"/>
      <c r="Z882" s="152" t="n"/>
      <c r="AA882" s="152" t="n"/>
      <c r="AB882" s="152" t="n"/>
      <c r="AC882" s="152" t="n"/>
      <c r="AD882" s="152" t="n"/>
      <c r="AE882" s="152" t="n"/>
      <c r="AF882" s="152" t="n"/>
      <c r="AG882" s="152" t="n"/>
      <c r="AH882" s="152" t="n"/>
      <c r="AI882" s="152" t="n"/>
      <c r="AJ882" s="152" t="n"/>
      <c r="AK882" s="152" t="n"/>
      <c r="AL882" s="152" t="n"/>
      <c r="AM882" s="152" t="n"/>
      <c r="AN882" s="166" t="n"/>
      <c r="AO882" s="155" t="n"/>
      <c r="AP882" s="152" t="n"/>
      <c r="AQ882" s="152" t="n"/>
      <c r="AR882" s="152" t="n"/>
      <c r="AS882" s="152" t="n"/>
      <c r="AT882" s="152" t="n"/>
      <c r="AU882" s="155" t="n"/>
      <c r="AV882" s="152" t="n"/>
      <c r="AW882" s="152" t="n"/>
      <c r="AX882" s="152" t="n"/>
      <c r="AY882" s="152" t="n"/>
      <c r="AZ882" s="152" t="n"/>
      <c r="BA882" s="165" t="n"/>
      <c r="BB882" s="165" t="n"/>
      <c r="BC882" s="152" t="n"/>
      <c r="BD882" s="152" t="n"/>
      <c r="BE882" s="152" t="n"/>
      <c r="BF882" s="152" t="n"/>
      <c r="BG882" s="155" t="n"/>
      <c r="BH882" s="152" t="n"/>
      <c r="BI882" s="152" t="n"/>
      <c r="BJ882" s="152" t="n"/>
      <c r="BK882" s="152" t="n"/>
      <c r="BL882" s="152" t="n"/>
      <c r="BM882" s="152" t="n"/>
      <c r="BN882" s="152" t="n"/>
      <c r="BO882" s="152" t="n"/>
      <c r="BP882" s="155" t="n"/>
      <c r="BQ882" s="152" t="n"/>
      <c r="BR882" s="152" t="n"/>
      <c r="BS882" s="152" t="n"/>
      <c r="BT882" s="152" t="n"/>
      <c r="BU882" s="152" t="n"/>
      <c r="BV882" s="152" t="n"/>
      <c r="BW882" s="152" t="n"/>
      <c r="BX882" s="165" t="n"/>
      <c r="BY882" s="150" t="n"/>
      <c r="BZ882" s="150" t="n"/>
      <c r="CA882" s="150" t="n"/>
      <c r="CB882" s="174" t="n"/>
      <c r="CC882" s="156" t="n"/>
      <c r="CD882" s="156" t="n"/>
      <c r="CE882" s="167">
        <f>IFERROR(__xludf.DUMMYFUNCTION("""COMPUTED_VALUE"""),"")</f>
        <v/>
      </c>
      <c r="CF882" s="158">
        <f>IFERROR(__xludf.DUMMYFUNCTION("""COMPUTED_VALUE"""),"")</f>
        <v/>
      </c>
      <c r="CG882" s="148" t="n"/>
      <c r="CH882" s="148" t="n"/>
      <c r="CI882" s="148" t="n"/>
      <c r="CJ882" s="148" t="n"/>
      <c r="CK882" s="148" t="n"/>
      <c r="CL882" s="148" t="n"/>
      <c r="CM882" s="148" t="n"/>
      <c r="CN882" s="148" t="n"/>
      <c r="CO882" s="148" t="n"/>
      <c r="CP882" s="148" t="n"/>
      <c r="CQ882" s="148" t="n"/>
      <c r="CR882" s="148" t="n"/>
      <c r="CS882" s="148" t="n"/>
      <c r="CT882" s="148" t="n"/>
      <c r="CU882" s="148" t="n"/>
      <c r="CV882" s="148" t="n"/>
    </row>
    <row r="883">
      <c r="A883" s="162" t="n"/>
      <c r="B883" s="64" t="n"/>
      <c r="C883" s="129" t="n"/>
      <c r="D883" s="130" t="inlineStr"/>
      <c r="E883" s="150" t="inlineStr"/>
      <c r="F883" s="150" t="inlineStr"/>
      <c r="G883" s="150" t="n"/>
      <c r="H883" s="152" t="n"/>
      <c r="I883" s="152" t="n"/>
      <c r="J883" s="152" t="n"/>
      <c r="K883" s="152" t="n"/>
      <c r="L883" s="152" t="n"/>
      <c r="M883" s="152" t="n"/>
      <c r="N883" s="152" t="n"/>
      <c r="O883" s="152" t="n"/>
      <c r="P883" s="152" t="n"/>
      <c r="Q883" s="152" t="n"/>
      <c r="R883" s="152" t="n"/>
      <c r="S883" s="165" t="n"/>
      <c r="T883" s="152" t="n"/>
      <c r="U883" s="152" t="n"/>
      <c r="V883" s="152" t="n"/>
      <c r="W883" s="152" t="n"/>
      <c r="X883" s="152" t="n"/>
      <c r="Y883" s="152" t="n"/>
      <c r="Z883" s="152" t="n"/>
      <c r="AA883" s="152" t="n"/>
      <c r="AB883" s="152" t="n"/>
      <c r="AC883" s="152" t="n"/>
      <c r="AD883" s="152" t="n"/>
      <c r="AE883" s="152" t="n"/>
      <c r="AF883" s="152" t="n"/>
      <c r="AG883" s="152" t="n"/>
      <c r="AH883" s="152" t="n"/>
      <c r="AI883" s="152" t="n"/>
      <c r="AJ883" s="152" t="n"/>
      <c r="AK883" s="152" t="n"/>
      <c r="AL883" s="152" t="n"/>
      <c r="AM883" s="152" t="n"/>
      <c r="AN883" s="166" t="n"/>
      <c r="AO883" s="155" t="n"/>
      <c r="AP883" s="152" t="n"/>
      <c r="AQ883" s="152" t="n"/>
      <c r="AR883" s="152" t="n"/>
      <c r="AS883" s="152" t="n"/>
      <c r="AT883" s="152" t="n"/>
      <c r="AU883" s="155" t="n"/>
      <c r="AV883" s="152" t="n"/>
      <c r="AW883" s="152" t="n"/>
      <c r="AX883" s="152" t="n"/>
      <c r="AY883" s="152" t="n"/>
      <c r="AZ883" s="152" t="n"/>
      <c r="BA883" s="165" t="n"/>
      <c r="BB883" s="165" t="n"/>
      <c r="BC883" s="152" t="n"/>
      <c r="BD883" s="152" t="n"/>
      <c r="BE883" s="152" t="n"/>
      <c r="BF883" s="152" t="n"/>
      <c r="BG883" s="155" t="n"/>
      <c r="BH883" s="152" t="n"/>
      <c r="BI883" s="152" t="n"/>
      <c r="BJ883" s="152" t="n"/>
      <c r="BK883" s="152" t="n"/>
      <c r="BL883" s="152" t="n"/>
      <c r="BM883" s="152" t="n"/>
      <c r="BN883" s="152" t="n"/>
      <c r="BO883" s="152" t="n"/>
      <c r="BP883" s="155" t="n"/>
      <c r="BQ883" s="152" t="n"/>
      <c r="BR883" s="152" t="n"/>
      <c r="BS883" s="152" t="n"/>
      <c r="BT883" s="152" t="n"/>
      <c r="BU883" s="152" t="n"/>
      <c r="BV883" s="152" t="n"/>
      <c r="BW883" s="152" t="n"/>
      <c r="BX883" s="165" t="n"/>
      <c r="BY883" s="150" t="n"/>
      <c r="BZ883" s="150" t="n"/>
      <c r="CA883" s="150" t="n"/>
      <c r="CB883" s="174" t="n"/>
      <c r="CC883" s="156" t="n"/>
      <c r="CD883" s="156" t="n"/>
      <c r="CE883" s="167">
        <f>IFERROR(__xludf.DUMMYFUNCTION("""COMPUTED_VALUE"""),"")</f>
        <v/>
      </c>
      <c r="CF883" s="158">
        <f>IFERROR(__xludf.DUMMYFUNCTION("""COMPUTED_VALUE"""),"")</f>
        <v/>
      </c>
      <c r="CG883" s="148" t="n"/>
      <c r="CH883" s="148" t="n"/>
      <c r="CI883" s="148" t="n"/>
      <c r="CJ883" s="148" t="n"/>
      <c r="CK883" s="148" t="n"/>
      <c r="CL883" s="148" t="n"/>
      <c r="CM883" s="148" t="n"/>
      <c r="CN883" s="148" t="n"/>
      <c r="CO883" s="148" t="n"/>
      <c r="CP883" s="148" t="n"/>
      <c r="CQ883" s="148" t="n"/>
      <c r="CR883" s="148" t="n"/>
      <c r="CS883" s="148" t="n"/>
      <c r="CT883" s="148" t="n"/>
      <c r="CU883" s="148" t="n"/>
      <c r="CV883" s="148" t="n"/>
    </row>
    <row r="884">
      <c r="A884" s="162" t="n"/>
      <c r="B884" s="64" t="n"/>
      <c r="C884" s="129" t="n"/>
      <c r="D884" s="130" t="inlineStr"/>
      <c r="E884" s="150" t="inlineStr"/>
      <c r="F884" s="150" t="inlineStr"/>
      <c r="G884" s="150" t="n"/>
      <c r="H884" s="152" t="n"/>
      <c r="I884" s="152" t="n"/>
      <c r="J884" s="152" t="n"/>
      <c r="K884" s="152" t="n"/>
      <c r="L884" s="152" t="n"/>
      <c r="M884" s="152" t="n"/>
      <c r="N884" s="152" t="n"/>
      <c r="O884" s="152" t="n"/>
      <c r="P884" s="152" t="n"/>
      <c r="Q884" s="152" t="n"/>
      <c r="R884" s="152" t="n"/>
      <c r="S884" s="165" t="n"/>
      <c r="T884" s="152" t="n"/>
      <c r="U884" s="152" t="n"/>
      <c r="V884" s="152" t="n"/>
      <c r="W884" s="152" t="n"/>
      <c r="X884" s="152" t="n"/>
      <c r="Y884" s="152" t="n"/>
      <c r="Z884" s="152" t="n"/>
      <c r="AA884" s="152" t="n"/>
      <c r="AB884" s="152" t="n"/>
      <c r="AC884" s="152" t="n"/>
      <c r="AD884" s="152" t="n"/>
      <c r="AE884" s="152" t="n"/>
      <c r="AF884" s="152" t="n"/>
      <c r="AG884" s="152" t="n"/>
      <c r="AH884" s="152" t="n"/>
      <c r="AI884" s="152" t="n"/>
      <c r="AJ884" s="152" t="n"/>
      <c r="AK884" s="152" t="n"/>
      <c r="AL884" s="152" t="n"/>
      <c r="AM884" s="152" t="n"/>
      <c r="AN884" s="166" t="n"/>
      <c r="AO884" s="155" t="n"/>
      <c r="AP884" s="152" t="n"/>
      <c r="AQ884" s="152" t="n"/>
      <c r="AR884" s="152" t="n"/>
      <c r="AS884" s="152" t="n"/>
      <c r="AT884" s="152" t="n"/>
      <c r="AU884" s="155" t="n"/>
      <c r="AV884" s="152" t="n"/>
      <c r="AW884" s="152" t="n"/>
      <c r="AX884" s="152" t="n"/>
      <c r="AY884" s="152" t="n"/>
      <c r="AZ884" s="152" t="n"/>
      <c r="BA884" s="165" t="n"/>
      <c r="BB884" s="165" t="n"/>
      <c r="BC884" s="152" t="n"/>
      <c r="BD884" s="152" t="n"/>
      <c r="BE884" s="152" t="n"/>
      <c r="BF884" s="152" t="n"/>
      <c r="BG884" s="155" t="n"/>
      <c r="BH884" s="152" t="n"/>
      <c r="BI884" s="152" t="n"/>
      <c r="BJ884" s="152" t="n"/>
      <c r="BK884" s="152" t="n"/>
      <c r="BL884" s="152" t="n"/>
      <c r="BM884" s="152" t="n"/>
      <c r="BN884" s="152" t="n"/>
      <c r="BO884" s="152" t="n"/>
      <c r="BP884" s="155" t="n"/>
      <c r="BQ884" s="152" t="n"/>
      <c r="BR884" s="152" t="n"/>
      <c r="BS884" s="152" t="n"/>
      <c r="BT884" s="152" t="n"/>
      <c r="BU884" s="152" t="n"/>
      <c r="BV884" s="152" t="n"/>
      <c r="BW884" s="152" t="n"/>
      <c r="BX884" s="165" t="n"/>
      <c r="BY884" s="150" t="n"/>
      <c r="BZ884" s="150" t="n"/>
      <c r="CA884" s="150" t="n"/>
      <c r="CB884" s="174" t="n"/>
      <c r="CC884" s="156" t="n"/>
      <c r="CD884" s="156" t="n"/>
      <c r="CE884" s="167">
        <f>IFERROR(__xludf.DUMMYFUNCTION("""COMPUTED_VALUE"""),"")</f>
        <v/>
      </c>
      <c r="CF884" s="158">
        <f>IFERROR(__xludf.DUMMYFUNCTION("""COMPUTED_VALUE"""),"")</f>
        <v/>
      </c>
      <c r="CG884" s="148" t="n"/>
      <c r="CH884" s="148" t="n"/>
      <c r="CI884" s="148" t="n"/>
      <c r="CJ884" s="148" t="n"/>
      <c r="CK884" s="148" t="n"/>
      <c r="CL884" s="148" t="n"/>
      <c r="CM884" s="148" t="n"/>
      <c r="CN884" s="148" t="n"/>
      <c r="CO884" s="148" t="n"/>
      <c r="CP884" s="148" t="n"/>
      <c r="CQ884" s="148" t="n"/>
      <c r="CR884" s="148" t="n"/>
      <c r="CS884" s="148" t="n"/>
      <c r="CT884" s="148" t="n"/>
      <c r="CU884" s="148" t="n"/>
      <c r="CV884" s="148" t="n"/>
    </row>
    <row r="885">
      <c r="A885" s="162" t="n"/>
      <c r="B885" s="64" t="n"/>
      <c r="C885" s="129" t="n"/>
      <c r="D885" s="130" t="inlineStr"/>
      <c r="E885" s="150" t="inlineStr"/>
      <c r="F885" s="150" t="inlineStr"/>
      <c r="G885" s="150" t="n"/>
      <c r="H885" s="152" t="n"/>
      <c r="I885" s="152" t="n"/>
      <c r="J885" s="152" t="n"/>
      <c r="K885" s="152" t="n"/>
      <c r="L885" s="152" t="n"/>
      <c r="M885" s="152" t="n"/>
      <c r="N885" s="152" t="n"/>
      <c r="O885" s="152" t="n"/>
      <c r="P885" s="152" t="n"/>
      <c r="Q885" s="152" t="n"/>
      <c r="R885" s="152" t="n"/>
      <c r="S885" s="165" t="n"/>
      <c r="T885" s="152" t="n"/>
      <c r="U885" s="152" t="n"/>
      <c r="V885" s="152" t="n"/>
      <c r="W885" s="152" t="n"/>
      <c r="X885" s="152" t="n"/>
      <c r="Y885" s="152" t="n"/>
      <c r="Z885" s="152" t="n"/>
      <c r="AA885" s="152" t="n"/>
      <c r="AB885" s="152" t="n"/>
      <c r="AC885" s="152" t="n"/>
      <c r="AD885" s="152" t="n"/>
      <c r="AE885" s="152" t="n"/>
      <c r="AF885" s="152" t="n"/>
      <c r="AG885" s="152" t="n"/>
      <c r="AH885" s="152" t="n"/>
      <c r="AI885" s="152" t="n"/>
      <c r="AJ885" s="152" t="n"/>
      <c r="AK885" s="152" t="n"/>
      <c r="AL885" s="152" t="n"/>
      <c r="AM885" s="152" t="n"/>
      <c r="AN885" s="166" t="n"/>
      <c r="AO885" s="155" t="n"/>
      <c r="AP885" s="152" t="n"/>
      <c r="AQ885" s="152" t="n"/>
      <c r="AR885" s="152" t="n"/>
      <c r="AS885" s="152" t="n"/>
      <c r="AT885" s="152" t="n"/>
      <c r="AU885" s="155" t="n"/>
      <c r="AV885" s="152" t="n"/>
      <c r="AW885" s="152" t="n"/>
      <c r="AX885" s="152" t="n"/>
      <c r="AY885" s="152" t="n"/>
      <c r="AZ885" s="152" t="n"/>
      <c r="BA885" s="165" t="n"/>
      <c r="BB885" s="165" t="n"/>
      <c r="BC885" s="152" t="n"/>
      <c r="BD885" s="152" t="n"/>
      <c r="BE885" s="152" t="n"/>
      <c r="BF885" s="152" t="n"/>
      <c r="BG885" s="155" t="n"/>
      <c r="BH885" s="152" t="n"/>
      <c r="BI885" s="152" t="n"/>
      <c r="BJ885" s="152" t="n"/>
      <c r="BK885" s="152" t="n"/>
      <c r="BL885" s="152" t="n"/>
      <c r="BM885" s="152" t="n"/>
      <c r="BN885" s="152" t="n"/>
      <c r="BO885" s="152" t="n"/>
      <c r="BP885" s="155" t="n"/>
      <c r="BQ885" s="152" t="n"/>
      <c r="BR885" s="152" t="n"/>
      <c r="BS885" s="152" t="n"/>
      <c r="BT885" s="152" t="n"/>
      <c r="BU885" s="152" t="n"/>
      <c r="BV885" s="152" t="n"/>
      <c r="BW885" s="152" t="n"/>
      <c r="BX885" s="165" t="n"/>
      <c r="BY885" s="150" t="n"/>
      <c r="BZ885" s="150" t="n"/>
      <c r="CA885" s="150" t="n"/>
      <c r="CB885" s="174" t="n"/>
      <c r="CC885" s="156" t="n"/>
      <c r="CD885" s="156" t="n"/>
      <c r="CE885" s="167">
        <f>IFERROR(__xludf.DUMMYFUNCTION("""COMPUTED_VALUE"""),"")</f>
        <v/>
      </c>
      <c r="CF885" s="158">
        <f>IFERROR(__xludf.DUMMYFUNCTION("""COMPUTED_VALUE"""),"")</f>
        <v/>
      </c>
      <c r="CG885" s="148" t="n"/>
      <c r="CH885" s="148" t="n"/>
      <c r="CI885" s="148" t="n"/>
      <c r="CJ885" s="148" t="n"/>
      <c r="CK885" s="148" t="n"/>
      <c r="CL885" s="148" t="n"/>
      <c r="CM885" s="148" t="n"/>
      <c r="CN885" s="148" t="n"/>
      <c r="CO885" s="148" t="n"/>
      <c r="CP885" s="148" t="n"/>
      <c r="CQ885" s="148" t="n"/>
      <c r="CR885" s="148" t="n"/>
      <c r="CS885" s="148" t="n"/>
      <c r="CT885" s="148" t="n"/>
      <c r="CU885" s="148" t="n"/>
      <c r="CV885" s="148" t="n"/>
    </row>
    <row r="886">
      <c r="A886" s="162" t="n"/>
      <c r="B886" s="64" t="n"/>
      <c r="C886" s="129" t="n"/>
      <c r="D886" s="130" t="inlineStr"/>
      <c r="E886" s="150" t="inlineStr"/>
      <c r="F886" s="150" t="inlineStr"/>
      <c r="G886" s="150" t="n"/>
      <c r="H886" s="152" t="n"/>
      <c r="I886" s="152" t="n"/>
      <c r="J886" s="152" t="n"/>
      <c r="K886" s="152" t="n"/>
      <c r="L886" s="152" t="n"/>
      <c r="M886" s="152" t="n"/>
      <c r="N886" s="152" t="n"/>
      <c r="O886" s="152" t="n"/>
      <c r="P886" s="152" t="n"/>
      <c r="Q886" s="152" t="n"/>
      <c r="R886" s="152" t="n"/>
      <c r="S886" s="165" t="n"/>
      <c r="T886" s="152" t="n"/>
      <c r="U886" s="152" t="n"/>
      <c r="V886" s="152" t="n"/>
      <c r="W886" s="152" t="n"/>
      <c r="X886" s="152" t="n"/>
      <c r="Y886" s="152" t="n"/>
      <c r="Z886" s="152" t="n"/>
      <c r="AA886" s="152" t="n"/>
      <c r="AB886" s="152" t="n"/>
      <c r="AC886" s="152" t="n"/>
      <c r="AD886" s="152" t="n"/>
      <c r="AE886" s="152" t="n"/>
      <c r="AF886" s="152" t="n"/>
      <c r="AG886" s="152" t="n"/>
      <c r="AH886" s="152" t="n"/>
      <c r="AI886" s="152" t="n"/>
      <c r="AJ886" s="152" t="n"/>
      <c r="AK886" s="152" t="n"/>
      <c r="AL886" s="152" t="n"/>
      <c r="AM886" s="152" t="n"/>
      <c r="AN886" s="166" t="n"/>
      <c r="AO886" s="155" t="n"/>
      <c r="AP886" s="152" t="n"/>
      <c r="AQ886" s="152" t="n"/>
      <c r="AR886" s="152" t="n"/>
      <c r="AS886" s="152" t="n"/>
      <c r="AT886" s="152" t="n"/>
      <c r="AU886" s="155" t="n"/>
      <c r="AV886" s="152" t="n"/>
      <c r="AW886" s="152" t="n"/>
      <c r="AX886" s="152" t="n"/>
      <c r="AY886" s="152" t="n"/>
      <c r="AZ886" s="152" t="n"/>
      <c r="BA886" s="165" t="n"/>
      <c r="BB886" s="165" t="n"/>
      <c r="BC886" s="152" t="n"/>
      <c r="BD886" s="152" t="n"/>
      <c r="BE886" s="152" t="n"/>
      <c r="BF886" s="152" t="n"/>
      <c r="BG886" s="155" t="n"/>
      <c r="BH886" s="152" t="n"/>
      <c r="BI886" s="152" t="n"/>
      <c r="BJ886" s="152" t="n"/>
      <c r="BK886" s="152" t="n"/>
      <c r="BL886" s="152" t="n"/>
      <c r="BM886" s="152" t="n"/>
      <c r="BN886" s="152" t="n"/>
      <c r="BO886" s="152" t="n"/>
      <c r="BP886" s="155" t="n"/>
      <c r="BQ886" s="152" t="n"/>
      <c r="BR886" s="152" t="n"/>
      <c r="BS886" s="152" t="n"/>
      <c r="BT886" s="152" t="n"/>
      <c r="BU886" s="152" t="n"/>
      <c r="BV886" s="152" t="n"/>
      <c r="BW886" s="152" t="n"/>
      <c r="BX886" s="165" t="n"/>
      <c r="BY886" s="150" t="n"/>
      <c r="BZ886" s="150" t="n"/>
      <c r="CA886" s="150" t="n"/>
      <c r="CB886" s="174" t="n"/>
      <c r="CC886" s="156" t="n"/>
      <c r="CD886" s="156" t="n"/>
      <c r="CE886" s="167">
        <f>IFERROR(__xludf.DUMMYFUNCTION("""COMPUTED_VALUE"""),"")</f>
        <v/>
      </c>
      <c r="CF886" s="158">
        <f>IFERROR(__xludf.DUMMYFUNCTION("""COMPUTED_VALUE"""),"")</f>
        <v/>
      </c>
      <c r="CG886" s="148" t="n"/>
      <c r="CH886" s="148" t="n"/>
      <c r="CI886" s="148" t="n"/>
      <c r="CJ886" s="148" t="n"/>
      <c r="CK886" s="148" t="n"/>
      <c r="CL886" s="148" t="n"/>
      <c r="CM886" s="148" t="n"/>
      <c r="CN886" s="148" t="n"/>
      <c r="CO886" s="148" t="n"/>
      <c r="CP886" s="148" t="n"/>
      <c r="CQ886" s="148" t="n"/>
      <c r="CR886" s="148" t="n"/>
      <c r="CS886" s="148" t="n"/>
      <c r="CT886" s="148" t="n"/>
      <c r="CU886" s="148" t="n"/>
      <c r="CV886" s="148" t="n"/>
    </row>
    <row r="887">
      <c r="A887" s="162" t="n"/>
      <c r="B887" s="64" t="n"/>
      <c r="C887" s="129" t="n"/>
      <c r="D887" s="130" t="inlineStr"/>
      <c r="E887" s="150" t="inlineStr"/>
      <c r="F887" s="150" t="inlineStr"/>
      <c r="G887" s="150" t="n"/>
      <c r="H887" s="152" t="n"/>
      <c r="I887" s="152" t="n"/>
      <c r="J887" s="152" t="n"/>
      <c r="K887" s="152" t="n"/>
      <c r="L887" s="152" t="n"/>
      <c r="M887" s="152" t="n"/>
      <c r="N887" s="152" t="n"/>
      <c r="O887" s="152" t="n"/>
      <c r="P887" s="152" t="n"/>
      <c r="Q887" s="152" t="n"/>
      <c r="R887" s="152" t="n"/>
      <c r="S887" s="165" t="n"/>
      <c r="T887" s="152" t="n"/>
      <c r="U887" s="152" t="n"/>
      <c r="V887" s="152" t="n"/>
      <c r="W887" s="152" t="n"/>
      <c r="X887" s="152" t="n"/>
      <c r="Y887" s="152" t="n"/>
      <c r="Z887" s="152" t="n"/>
      <c r="AA887" s="152" t="n"/>
      <c r="AB887" s="152" t="n"/>
      <c r="AC887" s="152" t="n"/>
      <c r="AD887" s="152" t="n"/>
      <c r="AE887" s="152" t="n"/>
      <c r="AF887" s="152" t="n"/>
      <c r="AG887" s="152" t="n"/>
      <c r="AH887" s="152" t="n"/>
      <c r="AI887" s="152" t="n"/>
      <c r="AJ887" s="152" t="n"/>
      <c r="AK887" s="152" t="n"/>
      <c r="AL887" s="152" t="n"/>
      <c r="AM887" s="152" t="n"/>
      <c r="AN887" s="166" t="n"/>
      <c r="AO887" s="155" t="n"/>
      <c r="AP887" s="152" t="n"/>
      <c r="AQ887" s="152" t="n"/>
      <c r="AR887" s="152" t="n"/>
      <c r="AS887" s="152" t="n"/>
      <c r="AT887" s="152" t="n"/>
      <c r="AU887" s="155" t="n"/>
      <c r="AV887" s="152" t="n"/>
      <c r="AW887" s="152" t="n"/>
      <c r="AX887" s="152" t="n"/>
      <c r="AY887" s="152" t="n"/>
      <c r="AZ887" s="152" t="n"/>
      <c r="BA887" s="165" t="n"/>
      <c r="BB887" s="165" t="n"/>
      <c r="BC887" s="152" t="n"/>
      <c r="BD887" s="152" t="n"/>
      <c r="BE887" s="152" t="n"/>
      <c r="BF887" s="152" t="n"/>
      <c r="BG887" s="155" t="n"/>
      <c r="BH887" s="152" t="n"/>
      <c r="BI887" s="152" t="n"/>
      <c r="BJ887" s="152" t="n"/>
      <c r="BK887" s="152" t="n"/>
      <c r="BL887" s="152" t="n"/>
      <c r="BM887" s="152" t="n"/>
      <c r="BN887" s="152" t="n"/>
      <c r="BO887" s="152" t="n"/>
      <c r="BP887" s="155" t="n"/>
      <c r="BQ887" s="152" t="n"/>
      <c r="BR887" s="152" t="n"/>
      <c r="BS887" s="152" t="n"/>
      <c r="BT887" s="152" t="n"/>
      <c r="BU887" s="152" t="n"/>
      <c r="BV887" s="152" t="n"/>
      <c r="BW887" s="152" t="n"/>
      <c r="BX887" s="165" t="n"/>
      <c r="BY887" s="150" t="n"/>
      <c r="BZ887" s="150" t="n"/>
      <c r="CA887" s="150" t="n"/>
      <c r="CB887" s="174" t="n"/>
      <c r="CC887" s="156" t="n"/>
      <c r="CD887" s="156" t="n"/>
      <c r="CE887" s="167">
        <f>IFERROR(__xludf.DUMMYFUNCTION("""COMPUTED_VALUE"""),"")</f>
        <v/>
      </c>
      <c r="CF887" s="158">
        <f>IFERROR(__xludf.DUMMYFUNCTION("""COMPUTED_VALUE"""),"")</f>
        <v/>
      </c>
      <c r="CG887" s="148" t="n"/>
      <c r="CH887" s="148" t="n"/>
      <c r="CI887" s="148" t="n"/>
      <c r="CJ887" s="148" t="n"/>
      <c r="CK887" s="148" t="n"/>
      <c r="CL887" s="148" t="n"/>
      <c r="CM887" s="148" t="n"/>
      <c r="CN887" s="148" t="n"/>
      <c r="CO887" s="148" t="n"/>
      <c r="CP887" s="148" t="n"/>
      <c r="CQ887" s="148" t="n"/>
      <c r="CR887" s="148" t="n"/>
      <c r="CS887" s="148" t="n"/>
      <c r="CT887" s="148" t="n"/>
      <c r="CU887" s="148" t="n"/>
      <c r="CV887" s="148" t="n"/>
    </row>
    <row r="888">
      <c r="A888" s="162" t="n"/>
      <c r="B888" s="64" t="n"/>
      <c r="C888" s="129" t="n"/>
      <c r="D888" s="130" t="inlineStr"/>
      <c r="E888" s="150" t="inlineStr"/>
      <c r="F888" s="150" t="inlineStr"/>
      <c r="G888" s="150" t="n"/>
      <c r="H888" s="152" t="n"/>
      <c r="I888" s="152" t="n"/>
      <c r="J888" s="152" t="n"/>
      <c r="K888" s="152" t="n"/>
      <c r="L888" s="152" t="n"/>
      <c r="M888" s="152" t="n"/>
      <c r="N888" s="152" t="n"/>
      <c r="O888" s="152" t="n"/>
      <c r="P888" s="152" t="n"/>
      <c r="Q888" s="152" t="n"/>
      <c r="R888" s="152" t="n"/>
      <c r="S888" s="165" t="n"/>
      <c r="T888" s="152" t="n"/>
      <c r="U888" s="152" t="n"/>
      <c r="V888" s="152" t="n"/>
      <c r="W888" s="152" t="n"/>
      <c r="X888" s="152" t="n"/>
      <c r="Y888" s="152" t="n"/>
      <c r="Z888" s="152" t="n"/>
      <c r="AA888" s="152" t="n"/>
      <c r="AB888" s="152" t="n"/>
      <c r="AC888" s="152" t="n"/>
      <c r="AD888" s="152" t="n"/>
      <c r="AE888" s="152" t="n"/>
      <c r="AF888" s="152" t="n"/>
      <c r="AG888" s="152" t="n"/>
      <c r="AH888" s="152" t="n"/>
      <c r="AI888" s="152" t="n"/>
      <c r="AJ888" s="152" t="n"/>
      <c r="AK888" s="152" t="n"/>
      <c r="AL888" s="152" t="n"/>
      <c r="AM888" s="152" t="n"/>
      <c r="AN888" s="166" t="n"/>
      <c r="AO888" s="155" t="n"/>
      <c r="AP888" s="152" t="n"/>
      <c r="AQ888" s="152" t="n"/>
      <c r="AR888" s="152" t="n"/>
      <c r="AS888" s="152" t="n"/>
      <c r="AT888" s="152" t="n"/>
      <c r="AU888" s="155" t="n"/>
      <c r="AV888" s="152" t="n"/>
      <c r="AW888" s="152" t="n"/>
      <c r="AX888" s="152" t="n"/>
      <c r="AY888" s="152" t="n"/>
      <c r="AZ888" s="152" t="n"/>
      <c r="BA888" s="165" t="n"/>
      <c r="BB888" s="165" t="n"/>
      <c r="BC888" s="152" t="n"/>
      <c r="BD888" s="152" t="n"/>
      <c r="BE888" s="152" t="n"/>
      <c r="BF888" s="152" t="n"/>
      <c r="BG888" s="155" t="n"/>
      <c r="BH888" s="152" t="n"/>
      <c r="BI888" s="152" t="n"/>
      <c r="BJ888" s="152" t="n"/>
      <c r="BK888" s="152" t="n"/>
      <c r="BL888" s="152" t="n"/>
      <c r="BM888" s="152" t="n"/>
      <c r="BN888" s="152" t="n"/>
      <c r="BO888" s="152" t="n"/>
      <c r="BP888" s="155" t="n"/>
      <c r="BQ888" s="152" t="n"/>
      <c r="BR888" s="152" t="n"/>
      <c r="BS888" s="152" t="n"/>
      <c r="BT888" s="152" t="n"/>
      <c r="BU888" s="152" t="n"/>
      <c r="BV888" s="152" t="n"/>
      <c r="BW888" s="152" t="n"/>
      <c r="BX888" s="165" t="n"/>
      <c r="BY888" s="150" t="n"/>
      <c r="BZ888" s="150" t="n"/>
      <c r="CA888" s="150" t="n"/>
      <c r="CB888" s="174" t="n"/>
      <c r="CC888" s="156" t="n"/>
      <c r="CD888" s="156" t="n"/>
      <c r="CE888" s="167">
        <f>IFERROR(__xludf.DUMMYFUNCTION("""COMPUTED_VALUE"""),"")</f>
        <v/>
      </c>
      <c r="CF888" s="158">
        <f>IFERROR(__xludf.DUMMYFUNCTION("""COMPUTED_VALUE"""),"")</f>
        <v/>
      </c>
      <c r="CG888" s="148" t="n"/>
      <c r="CH888" s="148" t="n"/>
      <c r="CI888" s="148" t="n"/>
      <c r="CJ888" s="148" t="n"/>
      <c r="CK888" s="148" t="n"/>
      <c r="CL888" s="148" t="n"/>
      <c r="CM888" s="148" t="n"/>
      <c r="CN888" s="148" t="n"/>
      <c r="CO888" s="148" t="n"/>
      <c r="CP888" s="148" t="n"/>
      <c r="CQ888" s="148" t="n"/>
      <c r="CR888" s="148" t="n"/>
      <c r="CS888" s="148" t="n"/>
      <c r="CT888" s="148" t="n"/>
      <c r="CU888" s="148" t="n"/>
      <c r="CV888" s="148" t="n"/>
    </row>
    <row r="889">
      <c r="A889" s="162" t="n"/>
      <c r="B889" s="64" t="n"/>
      <c r="C889" s="129" t="n"/>
      <c r="D889" s="130" t="inlineStr"/>
      <c r="E889" s="150" t="inlineStr"/>
      <c r="F889" s="150" t="inlineStr"/>
      <c r="G889" s="150" t="n"/>
      <c r="H889" s="152" t="n"/>
      <c r="I889" s="152" t="n"/>
      <c r="J889" s="152" t="n"/>
      <c r="K889" s="152" t="n"/>
      <c r="L889" s="152" t="n"/>
      <c r="M889" s="152" t="n"/>
      <c r="N889" s="152" t="n"/>
      <c r="O889" s="152" t="n"/>
      <c r="P889" s="152" t="n"/>
      <c r="Q889" s="152" t="n"/>
      <c r="R889" s="152" t="n"/>
      <c r="S889" s="165" t="n"/>
      <c r="T889" s="152" t="n"/>
      <c r="U889" s="152" t="n"/>
      <c r="V889" s="152" t="n"/>
      <c r="W889" s="152" t="n"/>
      <c r="X889" s="152" t="n"/>
      <c r="Y889" s="152" t="n"/>
      <c r="Z889" s="152" t="n"/>
      <c r="AA889" s="152" t="n"/>
      <c r="AB889" s="152" t="n"/>
      <c r="AC889" s="152" t="n"/>
      <c r="AD889" s="152" t="n"/>
      <c r="AE889" s="152" t="n"/>
      <c r="AF889" s="152" t="n"/>
      <c r="AG889" s="152" t="n"/>
      <c r="AH889" s="152" t="n"/>
      <c r="AI889" s="152" t="n"/>
      <c r="AJ889" s="152" t="n"/>
      <c r="AK889" s="152" t="n"/>
      <c r="AL889" s="152" t="n"/>
      <c r="AM889" s="152" t="n"/>
      <c r="AN889" s="166" t="n"/>
      <c r="AO889" s="155" t="n"/>
      <c r="AP889" s="152" t="n"/>
      <c r="AQ889" s="152" t="n"/>
      <c r="AR889" s="152" t="n"/>
      <c r="AS889" s="152" t="n"/>
      <c r="AT889" s="152" t="n"/>
      <c r="AU889" s="155" t="n"/>
      <c r="AV889" s="152" t="n"/>
      <c r="AW889" s="152" t="n"/>
      <c r="AX889" s="152" t="n"/>
      <c r="AY889" s="152" t="n"/>
      <c r="AZ889" s="152" t="n"/>
      <c r="BA889" s="165" t="n"/>
      <c r="BB889" s="165" t="n"/>
      <c r="BC889" s="152" t="n"/>
      <c r="BD889" s="152" t="n"/>
      <c r="BE889" s="152" t="n"/>
      <c r="BF889" s="152" t="n"/>
      <c r="BG889" s="155" t="n"/>
      <c r="BH889" s="152" t="n"/>
      <c r="BI889" s="152" t="n"/>
      <c r="BJ889" s="152" t="n"/>
      <c r="BK889" s="152" t="n"/>
      <c r="BL889" s="152" t="n"/>
      <c r="BM889" s="152" t="n"/>
      <c r="BN889" s="152" t="n"/>
      <c r="BO889" s="152" t="n"/>
      <c r="BP889" s="155" t="n"/>
      <c r="BQ889" s="152" t="n"/>
      <c r="BR889" s="152" t="n"/>
      <c r="BS889" s="152" t="n"/>
      <c r="BT889" s="152" t="n"/>
      <c r="BU889" s="152" t="n"/>
      <c r="BV889" s="152" t="n"/>
      <c r="BW889" s="152" t="n"/>
      <c r="BX889" s="165" t="n"/>
      <c r="BY889" s="150" t="n"/>
      <c r="BZ889" s="150" t="n"/>
      <c r="CA889" s="150" t="n"/>
      <c r="CB889" s="174" t="n"/>
      <c r="CC889" s="156" t="n"/>
      <c r="CD889" s="156" t="n"/>
      <c r="CE889" s="167">
        <f>IFERROR(__xludf.DUMMYFUNCTION("""COMPUTED_VALUE"""),"")</f>
        <v/>
      </c>
      <c r="CF889" s="158">
        <f>IFERROR(__xludf.DUMMYFUNCTION("""COMPUTED_VALUE"""),"")</f>
        <v/>
      </c>
      <c r="CG889" s="148" t="n"/>
      <c r="CH889" s="148" t="n"/>
      <c r="CI889" s="148" t="n"/>
      <c r="CJ889" s="148" t="n"/>
      <c r="CK889" s="148" t="n"/>
      <c r="CL889" s="148" t="n"/>
      <c r="CM889" s="148" t="n"/>
      <c r="CN889" s="148" t="n"/>
      <c r="CO889" s="148" t="n"/>
      <c r="CP889" s="148" t="n"/>
      <c r="CQ889" s="148" t="n"/>
      <c r="CR889" s="148" t="n"/>
      <c r="CS889" s="148" t="n"/>
      <c r="CT889" s="148" t="n"/>
      <c r="CU889" s="148" t="n"/>
      <c r="CV889" s="148" t="n"/>
    </row>
    <row r="890">
      <c r="A890" s="162" t="n"/>
      <c r="B890" s="64" t="n"/>
      <c r="C890" s="129" t="n"/>
      <c r="D890" s="130" t="inlineStr"/>
      <c r="E890" s="150" t="inlineStr"/>
      <c r="F890" s="150" t="inlineStr"/>
      <c r="G890" s="150" t="n"/>
      <c r="H890" s="152" t="n"/>
      <c r="I890" s="152" t="n"/>
      <c r="J890" s="152" t="n"/>
      <c r="K890" s="152" t="n"/>
      <c r="L890" s="152" t="n"/>
      <c r="M890" s="152" t="n"/>
      <c r="N890" s="152" t="n"/>
      <c r="O890" s="152" t="n"/>
      <c r="P890" s="152" t="n"/>
      <c r="Q890" s="152" t="n"/>
      <c r="R890" s="152" t="n"/>
      <c r="S890" s="165" t="n"/>
      <c r="T890" s="152" t="n"/>
      <c r="U890" s="152" t="n"/>
      <c r="V890" s="152" t="n"/>
      <c r="W890" s="152" t="n"/>
      <c r="X890" s="152" t="n"/>
      <c r="Y890" s="152" t="n"/>
      <c r="Z890" s="152" t="n"/>
      <c r="AA890" s="152" t="n"/>
      <c r="AB890" s="152" t="n"/>
      <c r="AC890" s="152" t="n"/>
      <c r="AD890" s="152" t="n"/>
      <c r="AE890" s="152" t="n"/>
      <c r="AF890" s="152" t="n"/>
      <c r="AG890" s="152" t="n"/>
      <c r="AH890" s="152" t="n"/>
      <c r="AI890" s="152" t="n"/>
      <c r="AJ890" s="152" t="n"/>
      <c r="AK890" s="152" t="n"/>
      <c r="AL890" s="152" t="n"/>
      <c r="AM890" s="152" t="n"/>
      <c r="AN890" s="166" t="n"/>
      <c r="AO890" s="155" t="n"/>
      <c r="AP890" s="152" t="n"/>
      <c r="AQ890" s="152" t="n"/>
      <c r="AR890" s="152" t="n"/>
      <c r="AS890" s="152" t="n"/>
      <c r="AT890" s="152" t="n"/>
      <c r="AU890" s="155" t="n"/>
      <c r="AV890" s="152" t="n"/>
      <c r="AW890" s="152" t="n"/>
      <c r="AX890" s="152" t="n"/>
      <c r="AY890" s="152" t="n"/>
      <c r="AZ890" s="152" t="n"/>
      <c r="BA890" s="165" t="n"/>
      <c r="BB890" s="165" t="n"/>
      <c r="BC890" s="152" t="n"/>
      <c r="BD890" s="152" t="n"/>
      <c r="BE890" s="152" t="n"/>
      <c r="BF890" s="152" t="n"/>
      <c r="BG890" s="155" t="n"/>
      <c r="BH890" s="152" t="n"/>
      <c r="BI890" s="152" t="n"/>
      <c r="BJ890" s="152" t="n"/>
      <c r="BK890" s="152" t="n"/>
      <c r="BL890" s="152" t="n"/>
      <c r="BM890" s="152" t="n"/>
      <c r="BN890" s="152" t="n"/>
      <c r="BO890" s="152" t="n"/>
      <c r="BP890" s="155" t="n"/>
      <c r="BQ890" s="152" t="n"/>
      <c r="BR890" s="152" t="n"/>
      <c r="BS890" s="152" t="n"/>
      <c r="BT890" s="152" t="n"/>
      <c r="BU890" s="152" t="n"/>
      <c r="BV890" s="152" t="n"/>
      <c r="BW890" s="152" t="n"/>
      <c r="BX890" s="165" t="n"/>
      <c r="BY890" s="150" t="n"/>
      <c r="BZ890" s="150" t="n"/>
      <c r="CA890" s="150" t="n"/>
      <c r="CB890" s="174" t="n"/>
      <c r="CC890" s="156" t="n"/>
      <c r="CD890" s="156" t="n"/>
      <c r="CE890" s="167">
        <f>IFERROR(__xludf.DUMMYFUNCTION("""COMPUTED_VALUE"""),"")</f>
        <v/>
      </c>
      <c r="CF890" s="158">
        <f>IFERROR(__xludf.DUMMYFUNCTION("""COMPUTED_VALUE"""),"")</f>
        <v/>
      </c>
      <c r="CG890" s="148" t="n"/>
      <c r="CH890" s="148" t="n"/>
      <c r="CI890" s="148" t="n"/>
      <c r="CJ890" s="148" t="n"/>
      <c r="CK890" s="148" t="n"/>
      <c r="CL890" s="148" t="n"/>
      <c r="CM890" s="148" t="n"/>
      <c r="CN890" s="148" t="n"/>
      <c r="CO890" s="148" t="n"/>
      <c r="CP890" s="148" t="n"/>
      <c r="CQ890" s="148" t="n"/>
      <c r="CR890" s="148" t="n"/>
      <c r="CS890" s="148" t="n"/>
      <c r="CT890" s="148" t="n"/>
      <c r="CU890" s="148" t="n"/>
      <c r="CV890" s="148" t="n"/>
    </row>
    <row r="891">
      <c r="A891" s="162" t="n"/>
      <c r="B891" s="64" t="n"/>
      <c r="C891" s="129" t="n"/>
      <c r="D891" s="130" t="inlineStr"/>
      <c r="E891" s="150" t="inlineStr"/>
      <c r="F891" s="150" t="inlineStr"/>
      <c r="G891" s="150" t="n"/>
      <c r="H891" s="152" t="n"/>
      <c r="I891" s="152" t="n"/>
      <c r="J891" s="152" t="n"/>
      <c r="K891" s="152" t="n"/>
      <c r="L891" s="152" t="n"/>
      <c r="M891" s="152" t="n"/>
      <c r="N891" s="152" t="n"/>
      <c r="O891" s="152" t="n"/>
      <c r="P891" s="152" t="n"/>
      <c r="Q891" s="152" t="n"/>
      <c r="R891" s="152" t="n"/>
      <c r="S891" s="165" t="n"/>
      <c r="T891" s="152" t="n"/>
      <c r="U891" s="152" t="n"/>
      <c r="V891" s="152" t="n"/>
      <c r="W891" s="152" t="n"/>
      <c r="X891" s="152" t="n"/>
      <c r="Y891" s="152" t="n"/>
      <c r="Z891" s="152" t="n"/>
      <c r="AA891" s="152" t="n"/>
      <c r="AB891" s="152" t="n"/>
      <c r="AC891" s="152" t="n"/>
      <c r="AD891" s="152" t="n"/>
      <c r="AE891" s="152" t="n"/>
      <c r="AF891" s="152" t="n"/>
      <c r="AG891" s="152" t="n"/>
      <c r="AH891" s="152" t="n"/>
      <c r="AI891" s="152" t="n"/>
      <c r="AJ891" s="152" t="n"/>
      <c r="AK891" s="152" t="n"/>
      <c r="AL891" s="152" t="n"/>
      <c r="AM891" s="152" t="n"/>
      <c r="AN891" s="166" t="n"/>
      <c r="AO891" s="155" t="n"/>
      <c r="AP891" s="152" t="n"/>
      <c r="AQ891" s="152" t="n"/>
      <c r="AR891" s="152" t="n"/>
      <c r="AS891" s="152" t="n"/>
      <c r="AT891" s="152" t="n"/>
      <c r="AU891" s="155" t="n"/>
      <c r="AV891" s="152" t="n"/>
      <c r="AW891" s="152" t="n"/>
      <c r="AX891" s="152" t="n"/>
      <c r="AY891" s="152" t="n"/>
      <c r="AZ891" s="152" t="n"/>
      <c r="BA891" s="165" t="n"/>
      <c r="BB891" s="165" t="n"/>
      <c r="BC891" s="152" t="n"/>
      <c r="BD891" s="152" t="n"/>
      <c r="BE891" s="152" t="n"/>
      <c r="BF891" s="152" t="n"/>
      <c r="BG891" s="155" t="n"/>
      <c r="BH891" s="152" t="n"/>
      <c r="BI891" s="152" t="n"/>
      <c r="BJ891" s="152" t="n"/>
      <c r="BK891" s="152" t="n"/>
      <c r="BL891" s="152" t="n"/>
      <c r="BM891" s="152" t="n"/>
      <c r="BN891" s="152" t="n"/>
      <c r="BO891" s="152" t="n"/>
      <c r="BP891" s="155" t="n"/>
      <c r="BQ891" s="152" t="n"/>
      <c r="BR891" s="152" t="n"/>
      <c r="BS891" s="152" t="n"/>
      <c r="BT891" s="152" t="n"/>
      <c r="BU891" s="152" t="n"/>
      <c r="BV891" s="152" t="n"/>
      <c r="BW891" s="152" t="n"/>
      <c r="BX891" s="165" t="n"/>
      <c r="BY891" s="150" t="n"/>
      <c r="BZ891" s="150" t="n"/>
      <c r="CA891" s="150" t="n"/>
      <c r="CB891" s="174" t="n"/>
      <c r="CC891" s="156" t="n"/>
      <c r="CD891" s="156" t="n"/>
      <c r="CE891" s="167">
        <f>IFERROR(__xludf.DUMMYFUNCTION("""COMPUTED_VALUE"""),"")</f>
        <v/>
      </c>
      <c r="CF891" s="158">
        <f>IFERROR(__xludf.DUMMYFUNCTION("""COMPUTED_VALUE"""),"")</f>
        <v/>
      </c>
      <c r="CG891" s="148" t="n"/>
      <c r="CH891" s="148" t="n"/>
      <c r="CI891" s="148" t="n"/>
      <c r="CJ891" s="148" t="n"/>
      <c r="CK891" s="148" t="n"/>
      <c r="CL891" s="148" t="n"/>
      <c r="CM891" s="148" t="n"/>
      <c r="CN891" s="148" t="n"/>
      <c r="CO891" s="148" t="n"/>
      <c r="CP891" s="148" t="n"/>
      <c r="CQ891" s="148" t="n"/>
      <c r="CR891" s="148" t="n"/>
      <c r="CS891" s="148" t="n"/>
      <c r="CT891" s="148" t="n"/>
      <c r="CU891" s="148" t="n"/>
      <c r="CV891" s="148" t="n"/>
    </row>
    <row r="892">
      <c r="A892" s="162" t="n"/>
      <c r="B892" s="64" t="n"/>
      <c r="C892" s="129" t="n"/>
      <c r="D892" s="130" t="inlineStr"/>
      <c r="E892" s="150" t="inlineStr"/>
      <c r="F892" s="150" t="inlineStr"/>
      <c r="G892" s="150" t="n"/>
      <c r="H892" s="152" t="n"/>
      <c r="I892" s="152" t="n"/>
      <c r="J892" s="152" t="n"/>
      <c r="K892" s="152" t="n"/>
      <c r="L892" s="152" t="n"/>
      <c r="M892" s="152" t="n"/>
      <c r="N892" s="152" t="n"/>
      <c r="O892" s="152" t="n"/>
      <c r="P892" s="152" t="n"/>
      <c r="Q892" s="152" t="n"/>
      <c r="R892" s="152" t="n"/>
      <c r="S892" s="165" t="n"/>
      <c r="T892" s="152" t="n"/>
      <c r="U892" s="152" t="n"/>
      <c r="V892" s="152" t="n"/>
      <c r="W892" s="152" t="n"/>
      <c r="X892" s="152" t="n"/>
      <c r="Y892" s="152" t="n"/>
      <c r="Z892" s="152" t="n"/>
      <c r="AA892" s="152" t="n"/>
      <c r="AB892" s="152" t="n"/>
      <c r="AC892" s="152" t="n"/>
      <c r="AD892" s="152" t="n"/>
      <c r="AE892" s="152" t="n"/>
      <c r="AF892" s="152" t="n"/>
      <c r="AG892" s="152" t="n"/>
      <c r="AH892" s="152" t="n"/>
      <c r="AI892" s="152" t="n"/>
      <c r="AJ892" s="152" t="n"/>
      <c r="AK892" s="152" t="n"/>
      <c r="AL892" s="152" t="n"/>
      <c r="AM892" s="152" t="n"/>
      <c r="AN892" s="166" t="n"/>
      <c r="AO892" s="155" t="n"/>
      <c r="AP892" s="152" t="n"/>
      <c r="AQ892" s="152" t="n"/>
      <c r="AR892" s="152" t="n"/>
      <c r="AS892" s="152" t="n"/>
      <c r="AT892" s="152" t="n"/>
      <c r="AU892" s="155" t="n"/>
      <c r="AV892" s="152" t="n"/>
      <c r="AW892" s="152" t="n"/>
      <c r="AX892" s="152" t="n"/>
      <c r="AY892" s="152" t="n"/>
      <c r="AZ892" s="152" t="n"/>
      <c r="BA892" s="165" t="n"/>
      <c r="BB892" s="165" t="n"/>
      <c r="BC892" s="152" t="n"/>
      <c r="BD892" s="152" t="n"/>
      <c r="BE892" s="152" t="n"/>
      <c r="BF892" s="152" t="n"/>
      <c r="BG892" s="155" t="n"/>
      <c r="BH892" s="152" t="n"/>
      <c r="BI892" s="152" t="n"/>
      <c r="BJ892" s="152" t="n"/>
      <c r="BK892" s="152" t="n"/>
      <c r="BL892" s="152" t="n"/>
      <c r="BM892" s="152" t="n"/>
      <c r="BN892" s="152" t="n"/>
      <c r="BO892" s="152" t="n"/>
      <c r="BP892" s="155" t="n"/>
      <c r="BQ892" s="152" t="n"/>
      <c r="BR892" s="152" t="n"/>
      <c r="BS892" s="152" t="n"/>
      <c r="BT892" s="152" t="n"/>
      <c r="BU892" s="152" t="n"/>
      <c r="BV892" s="152" t="n"/>
      <c r="BW892" s="152" t="n"/>
      <c r="BX892" s="165" t="n"/>
      <c r="BY892" s="150" t="n"/>
      <c r="BZ892" s="150" t="n"/>
      <c r="CA892" s="150" t="n"/>
      <c r="CB892" s="174" t="n"/>
      <c r="CC892" s="156" t="n"/>
      <c r="CD892" s="156" t="n"/>
      <c r="CE892" s="167">
        <f>IFERROR(__xludf.DUMMYFUNCTION("""COMPUTED_VALUE"""),"")</f>
        <v/>
      </c>
      <c r="CF892" s="158">
        <f>IFERROR(__xludf.DUMMYFUNCTION("""COMPUTED_VALUE"""),"")</f>
        <v/>
      </c>
      <c r="CG892" s="148" t="n"/>
      <c r="CH892" s="148" t="n"/>
      <c r="CI892" s="148" t="n"/>
      <c r="CJ892" s="148" t="n"/>
      <c r="CK892" s="148" t="n"/>
      <c r="CL892" s="148" t="n"/>
      <c r="CM892" s="148" t="n"/>
      <c r="CN892" s="148" t="n"/>
      <c r="CO892" s="148" t="n"/>
      <c r="CP892" s="148" t="n"/>
      <c r="CQ892" s="148" t="n"/>
      <c r="CR892" s="148" t="n"/>
      <c r="CS892" s="148" t="n"/>
      <c r="CT892" s="148" t="n"/>
      <c r="CU892" s="148" t="n"/>
      <c r="CV892" s="148" t="n"/>
    </row>
    <row r="893">
      <c r="A893" s="162" t="n"/>
      <c r="B893" s="64" t="n"/>
      <c r="C893" s="129" t="n"/>
      <c r="D893" s="130" t="inlineStr"/>
      <c r="E893" s="150" t="inlineStr"/>
      <c r="F893" s="150" t="inlineStr"/>
      <c r="G893" s="150" t="n"/>
      <c r="H893" s="152" t="n"/>
      <c r="I893" s="152" t="n"/>
      <c r="J893" s="152" t="n"/>
      <c r="K893" s="152" t="n"/>
      <c r="L893" s="152" t="n"/>
      <c r="M893" s="152" t="n"/>
      <c r="N893" s="152" t="n"/>
      <c r="O893" s="152" t="n"/>
      <c r="P893" s="152" t="n"/>
      <c r="Q893" s="152" t="n"/>
      <c r="R893" s="152" t="n"/>
      <c r="S893" s="165" t="n"/>
      <c r="T893" s="152" t="n"/>
      <c r="U893" s="152" t="n"/>
      <c r="V893" s="152" t="n"/>
      <c r="W893" s="152" t="n"/>
      <c r="X893" s="152" t="n"/>
      <c r="Y893" s="152" t="n"/>
      <c r="Z893" s="152" t="n"/>
      <c r="AA893" s="152" t="n"/>
      <c r="AB893" s="152" t="n"/>
      <c r="AC893" s="152" t="n"/>
      <c r="AD893" s="152" t="n"/>
      <c r="AE893" s="152" t="n"/>
      <c r="AF893" s="152" t="n"/>
      <c r="AG893" s="152" t="n"/>
      <c r="AH893" s="152" t="n"/>
      <c r="AI893" s="152" t="n"/>
      <c r="AJ893" s="152" t="n"/>
      <c r="AK893" s="152" t="n"/>
      <c r="AL893" s="152" t="n"/>
      <c r="AM893" s="152" t="n"/>
      <c r="AN893" s="166" t="n"/>
      <c r="AO893" s="155" t="n"/>
      <c r="AP893" s="152" t="n"/>
      <c r="AQ893" s="152" t="n"/>
      <c r="AR893" s="152" t="n"/>
      <c r="AS893" s="152" t="n"/>
      <c r="AT893" s="152" t="n"/>
      <c r="AU893" s="155" t="n"/>
      <c r="AV893" s="152" t="n"/>
      <c r="AW893" s="152" t="n"/>
      <c r="AX893" s="152" t="n"/>
      <c r="AY893" s="152" t="n"/>
      <c r="AZ893" s="152" t="n"/>
      <c r="BA893" s="165" t="n"/>
      <c r="BB893" s="165" t="n"/>
      <c r="BC893" s="152" t="n"/>
      <c r="BD893" s="152" t="n"/>
      <c r="BE893" s="152" t="n"/>
      <c r="BF893" s="152" t="n"/>
      <c r="BG893" s="155" t="n"/>
      <c r="BH893" s="152" t="n"/>
      <c r="BI893" s="152" t="n"/>
      <c r="BJ893" s="152" t="n"/>
      <c r="BK893" s="152" t="n"/>
      <c r="BL893" s="152" t="n"/>
      <c r="BM893" s="152" t="n"/>
      <c r="BN893" s="152" t="n"/>
      <c r="BO893" s="152" t="n"/>
      <c r="BP893" s="155" t="n"/>
      <c r="BQ893" s="152" t="n"/>
      <c r="BR893" s="152" t="n"/>
      <c r="BS893" s="152" t="n"/>
      <c r="BT893" s="152" t="n"/>
      <c r="BU893" s="152" t="n"/>
      <c r="BV893" s="152" t="n"/>
      <c r="BW893" s="152" t="n"/>
      <c r="BX893" s="165" t="n"/>
      <c r="BY893" s="150" t="n"/>
      <c r="BZ893" s="150" t="n"/>
      <c r="CA893" s="150" t="n"/>
      <c r="CB893" s="174" t="n"/>
      <c r="CC893" s="156" t="n"/>
      <c r="CD893" s="156" t="n"/>
      <c r="CE893" s="167">
        <f>IFERROR(__xludf.DUMMYFUNCTION("""COMPUTED_VALUE"""),"")</f>
        <v/>
      </c>
      <c r="CF893" s="158">
        <f>IFERROR(__xludf.DUMMYFUNCTION("""COMPUTED_VALUE"""),"")</f>
        <v/>
      </c>
      <c r="CG893" s="148" t="n"/>
      <c r="CH893" s="148" t="n"/>
      <c r="CI893" s="148" t="n"/>
      <c r="CJ893" s="148" t="n"/>
      <c r="CK893" s="148" t="n"/>
      <c r="CL893" s="148" t="n"/>
      <c r="CM893" s="148" t="n"/>
      <c r="CN893" s="148" t="n"/>
      <c r="CO893" s="148" t="n"/>
      <c r="CP893" s="148" t="n"/>
      <c r="CQ893" s="148" t="n"/>
      <c r="CR893" s="148" t="n"/>
      <c r="CS893" s="148" t="n"/>
      <c r="CT893" s="148" t="n"/>
      <c r="CU893" s="148" t="n"/>
      <c r="CV893" s="148" t="n"/>
    </row>
    <row r="894">
      <c r="A894" s="162" t="n"/>
      <c r="B894" s="64" t="n"/>
      <c r="C894" s="129" t="n"/>
      <c r="D894" s="130" t="inlineStr"/>
      <c r="E894" s="150" t="inlineStr"/>
      <c r="F894" s="150" t="inlineStr"/>
      <c r="G894" s="150" t="n"/>
      <c r="H894" s="152" t="n"/>
      <c r="I894" s="152" t="n"/>
      <c r="J894" s="152" t="n"/>
      <c r="K894" s="152" t="n"/>
      <c r="L894" s="152" t="n"/>
      <c r="M894" s="152" t="n"/>
      <c r="N894" s="152" t="n"/>
      <c r="O894" s="152" t="n"/>
      <c r="P894" s="152" t="n"/>
      <c r="Q894" s="152" t="n"/>
      <c r="R894" s="152" t="n"/>
      <c r="S894" s="165" t="n"/>
      <c r="T894" s="152" t="n"/>
      <c r="U894" s="152" t="n"/>
      <c r="V894" s="152" t="n"/>
      <c r="W894" s="152" t="n"/>
      <c r="X894" s="152" t="n"/>
      <c r="Y894" s="152" t="n"/>
      <c r="Z894" s="152" t="n"/>
      <c r="AA894" s="152" t="n"/>
      <c r="AB894" s="152" t="n"/>
      <c r="AC894" s="152" t="n"/>
      <c r="AD894" s="152" t="n"/>
      <c r="AE894" s="152" t="n"/>
      <c r="AF894" s="152" t="n"/>
      <c r="AG894" s="152" t="n"/>
      <c r="AH894" s="152" t="n"/>
      <c r="AI894" s="152" t="n"/>
      <c r="AJ894" s="152" t="n"/>
      <c r="AK894" s="152" t="n"/>
      <c r="AL894" s="152" t="n"/>
      <c r="AM894" s="152" t="n"/>
      <c r="AN894" s="166" t="n"/>
      <c r="AO894" s="155" t="n"/>
      <c r="AP894" s="152" t="n"/>
      <c r="AQ894" s="152" t="n"/>
      <c r="AR894" s="152" t="n"/>
      <c r="AS894" s="152" t="n"/>
      <c r="AT894" s="152" t="n"/>
      <c r="AU894" s="155" t="n"/>
      <c r="AV894" s="152" t="n"/>
      <c r="AW894" s="152" t="n"/>
      <c r="AX894" s="152" t="n"/>
      <c r="AY894" s="152" t="n"/>
      <c r="AZ894" s="152" t="n"/>
      <c r="BA894" s="165" t="n"/>
      <c r="BB894" s="165" t="n"/>
      <c r="BC894" s="152" t="n"/>
      <c r="BD894" s="152" t="n"/>
      <c r="BE894" s="152" t="n"/>
      <c r="BF894" s="152" t="n"/>
      <c r="BG894" s="155" t="n"/>
      <c r="BH894" s="152" t="n"/>
      <c r="BI894" s="152" t="n"/>
      <c r="BJ894" s="152" t="n"/>
      <c r="BK894" s="152" t="n"/>
      <c r="BL894" s="152" t="n"/>
      <c r="BM894" s="152" t="n"/>
      <c r="BN894" s="152" t="n"/>
      <c r="BO894" s="152" t="n"/>
      <c r="BP894" s="155" t="n"/>
      <c r="BQ894" s="152" t="n"/>
      <c r="BR894" s="152" t="n"/>
      <c r="BS894" s="152" t="n"/>
      <c r="BT894" s="152" t="n"/>
      <c r="BU894" s="152" t="n"/>
      <c r="BV894" s="152" t="n"/>
      <c r="BW894" s="152" t="n"/>
      <c r="BX894" s="165" t="n"/>
      <c r="BY894" s="150" t="n"/>
      <c r="BZ894" s="150" t="n"/>
      <c r="CA894" s="150" t="n"/>
      <c r="CB894" s="174" t="n"/>
      <c r="CC894" s="156" t="n"/>
      <c r="CD894" s="156" t="n"/>
      <c r="CE894" s="167">
        <f>IFERROR(__xludf.DUMMYFUNCTION("""COMPUTED_VALUE"""),"")</f>
        <v/>
      </c>
      <c r="CF894" s="158">
        <f>IFERROR(__xludf.DUMMYFUNCTION("""COMPUTED_VALUE"""),"")</f>
        <v/>
      </c>
      <c r="CG894" s="148" t="n"/>
      <c r="CH894" s="148" t="n"/>
      <c r="CI894" s="148" t="n"/>
      <c r="CJ894" s="148" t="n"/>
      <c r="CK894" s="148" t="n"/>
      <c r="CL894" s="148" t="n"/>
      <c r="CM894" s="148" t="n"/>
      <c r="CN894" s="148" t="n"/>
      <c r="CO894" s="148" t="n"/>
      <c r="CP894" s="148" t="n"/>
      <c r="CQ894" s="148" t="n"/>
      <c r="CR894" s="148" t="n"/>
      <c r="CS894" s="148" t="n"/>
      <c r="CT894" s="148" t="n"/>
      <c r="CU894" s="148" t="n"/>
      <c r="CV894" s="148" t="n"/>
    </row>
    <row r="895">
      <c r="A895" s="162" t="n"/>
      <c r="B895" s="64" t="n"/>
      <c r="C895" s="129" t="n"/>
      <c r="D895" s="130" t="inlineStr"/>
      <c r="E895" s="150" t="inlineStr"/>
      <c r="F895" s="150" t="inlineStr"/>
      <c r="G895" s="150" t="n"/>
      <c r="H895" s="152" t="n"/>
      <c r="I895" s="152" t="n"/>
      <c r="J895" s="152" t="n"/>
      <c r="K895" s="152" t="n"/>
      <c r="L895" s="152" t="n"/>
      <c r="M895" s="152" t="n"/>
      <c r="N895" s="152" t="n"/>
      <c r="O895" s="152" t="n"/>
      <c r="P895" s="152" t="n"/>
      <c r="Q895" s="152" t="n"/>
      <c r="R895" s="152" t="n"/>
      <c r="S895" s="165" t="n"/>
      <c r="T895" s="152" t="n"/>
      <c r="U895" s="152" t="n"/>
      <c r="V895" s="152" t="n"/>
      <c r="W895" s="152" t="n"/>
      <c r="X895" s="152" t="n"/>
      <c r="Y895" s="152" t="n"/>
      <c r="Z895" s="152" t="n"/>
      <c r="AA895" s="152" t="n"/>
      <c r="AB895" s="152" t="n"/>
      <c r="AC895" s="152" t="n"/>
      <c r="AD895" s="152" t="n"/>
      <c r="AE895" s="152" t="n"/>
      <c r="AF895" s="152" t="n"/>
      <c r="AG895" s="152" t="n"/>
      <c r="AH895" s="152" t="n"/>
      <c r="AI895" s="152" t="n"/>
      <c r="AJ895" s="152" t="n"/>
      <c r="AK895" s="152" t="n"/>
      <c r="AL895" s="152" t="n"/>
      <c r="AM895" s="152" t="n"/>
      <c r="AN895" s="166" t="n"/>
      <c r="AO895" s="155" t="n"/>
      <c r="AP895" s="152" t="n"/>
      <c r="AQ895" s="152" t="n"/>
      <c r="AR895" s="152" t="n"/>
      <c r="AS895" s="152" t="n"/>
      <c r="AT895" s="152" t="n"/>
      <c r="AU895" s="155" t="n"/>
      <c r="AV895" s="152" t="n"/>
      <c r="AW895" s="152" t="n"/>
      <c r="AX895" s="152" t="n"/>
      <c r="AY895" s="152" t="n"/>
      <c r="AZ895" s="152" t="n"/>
      <c r="BA895" s="165" t="n"/>
      <c r="BB895" s="165" t="n"/>
      <c r="BC895" s="152" t="n"/>
      <c r="BD895" s="152" t="n"/>
      <c r="BE895" s="152" t="n"/>
      <c r="BF895" s="152" t="n"/>
      <c r="BG895" s="155" t="n"/>
      <c r="BH895" s="152" t="n"/>
      <c r="BI895" s="152" t="n"/>
      <c r="BJ895" s="152" t="n"/>
      <c r="BK895" s="152" t="n"/>
      <c r="BL895" s="152" t="n"/>
      <c r="BM895" s="152" t="n"/>
      <c r="BN895" s="152" t="n"/>
      <c r="BO895" s="152" t="n"/>
      <c r="BP895" s="155" t="n"/>
      <c r="BQ895" s="152" t="n"/>
      <c r="BR895" s="152" t="n"/>
      <c r="BS895" s="152" t="n"/>
      <c r="BT895" s="152" t="n"/>
      <c r="BU895" s="152" t="n"/>
      <c r="BV895" s="152" t="n"/>
      <c r="BW895" s="152" t="n"/>
      <c r="BX895" s="165" t="n"/>
      <c r="BY895" s="150" t="n"/>
      <c r="BZ895" s="150" t="n"/>
      <c r="CA895" s="150" t="n"/>
      <c r="CB895" s="174" t="n"/>
      <c r="CC895" s="156" t="n"/>
      <c r="CD895" s="156" t="n"/>
      <c r="CE895" s="167">
        <f>IFERROR(__xludf.DUMMYFUNCTION("""COMPUTED_VALUE"""),"")</f>
        <v/>
      </c>
      <c r="CF895" s="158">
        <f>IFERROR(__xludf.DUMMYFUNCTION("""COMPUTED_VALUE"""),"")</f>
        <v/>
      </c>
      <c r="CG895" s="148" t="n"/>
      <c r="CH895" s="148" t="n"/>
      <c r="CI895" s="148" t="n"/>
      <c r="CJ895" s="148" t="n"/>
      <c r="CK895" s="148" t="n"/>
      <c r="CL895" s="148" t="n"/>
      <c r="CM895" s="148" t="n"/>
      <c r="CN895" s="148" t="n"/>
      <c r="CO895" s="148" t="n"/>
      <c r="CP895" s="148" t="n"/>
      <c r="CQ895" s="148" t="n"/>
      <c r="CR895" s="148" t="n"/>
      <c r="CS895" s="148" t="n"/>
      <c r="CT895" s="148" t="n"/>
      <c r="CU895" s="148" t="n"/>
      <c r="CV895" s="148" t="n"/>
    </row>
    <row r="896">
      <c r="A896" s="162" t="n"/>
      <c r="B896" s="64" t="n"/>
      <c r="C896" s="129" t="n"/>
      <c r="D896" s="130" t="inlineStr"/>
      <c r="E896" s="150" t="inlineStr"/>
      <c r="F896" s="150" t="inlineStr"/>
      <c r="G896" s="150" t="n"/>
      <c r="H896" s="152" t="n"/>
      <c r="I896" s="152" t="n"/>
      <c r="J896" s="152" t="n"/>
      <c r="K896" s="152" t="n"/>
      <c r="L896" s="152" t="n"/>
      <c r="M896" s="152" t="n"/>
      <c r="N896" s="152" t="n"/>
      <c r="O896" s="152" t="n"/>
      <c r="P896" s="152" t="n"/>
      <c r="Q896" s="152" t="n"/>
      <c r="R896" s="152" t="n"/>
      <c r="S896" s="165" t="n"/>
      <c r="T896" s="152" t="n"/>
      <c r="U896" s="152" t="n"/>
      <c r="V896" s="152" t="n"/>
      <c r="W896" s="152" t="n"/>
      <c r="X896" s="152" t="n"/>
      <c r="Y896" s="152" t="n"/>
      <c r="Z896" s="152" t="n"/>
      <c r="AA896" s="152" t="n"/>
      <c r="AB896" s="152" t="n"/>
      <c r="AC896" s="152" t="n"/>
      <c r="AD896" s="152" t="n"/>
      <c r="AE896" s="152" t="n"/>
      <c r="AF896" s="152" t="n"/>
      <c r="AG896" s="152" t="n"/>
      <c r="AH896" s="152" t="n"/>
      <c r="AI896" s="152" t="n"/>
      <c r="AJ896" s="152" t="n"/>
      <c r="AK896" s="152" t="n"/>
      <c r="AL896" s="152" t="n"/>
      <c r="AM896" s="152" t="n"/>
      <c r="AN896" s="166" t="n"/>
      <c r="AO896" s="155" t="n"/>
      <c r="AP896" s="152" t="n"/>
      <c r="AQ896" s="152" t="n"/>
      <c r="AR896" s="152" t="n"/>
      <c r="AS896" s="152" t="n"/>
      <c r="AT896" s="152" t="n"/>
      <c r="AU896" s="155" t="n"/>
      <c r="AV896" s="152" t="n"/>
      <c r="AW896" s="152" t="n"/>
      <c r="AX896" s="152" t="n"/>
      <c r="AY896" s="152" t="n"/>
      <c r="AZ896" s="152" t="n"/>
      <c r="BA896" s="165" t="n"/>
      <c r="BB896" s="165" t="n"/>
      <c r="BC896" s="152" t="n"/>
      <c r="BD896" s="152" t="n"/>
      <c r="BE896" s="152" t="n"/>
      <c r="BF896" s="152" t="n"/>
      <c r="BG896" s="155" t="n"/>
      <c r="BH896" s="152" t="n"/>
      <c r="BI896" s="152" t="n"/>
      <c r="BJ896" s="152" t="n"/>
      <c r="BK896" s="152" t="n"/>
      <c r="BL896" s="152" t="n"/>
      <c r="BM896" s="152" t="n"/>
      <c r="BN896" s="152" t="n"/>
      <c r="BO896" s="152" t="n"/>
      <c r="BP896" s="155" t="n"/>
      <c r="BQ896" s="152" t="n"/>
      <c r="BR896" s="152" t="n"/>
      <c r="BS896" s="152" t="n"/>
      <c r="BT896" s="152" t="n"/>
      <c r="BU896" s="152" t="n"/>
      <c r="BV896" s="152" t="n"/>
      <c r="BW896" s="152" t="n"/>
      <c r="BX896" s="165" t="n"/>
      <c r="BY896" s="150" t="n"/>
      <c r="BZ896" s="150" t="n"/>
      <c r="CA896" s="150" t="n"/>
      <c r="CB896" s="174" t="n"/>
      <c r="CC896" s="156" t="n"/>
      <c r="CD896" s="156" t="n"/>
      <c r="CE896" s="167">
        <f>IFERROR(__xludf.DUMMYFUNCTION("""COMPUTED_VALUE"""),"")</f>
        <v/>
      </c>
      <c r="CF896" s="158">
        <f>IFERROR(__xludf.DUMMYFUNCTION("""COMPUTED_VALUE"""),"")</f>
        <v/>
      </c>
      <c r="CG896" s="148" t="n"/>
      <c r="CH896" s="148" t="n"/>
      <c r="CI896" s="148" t="n"/>
      <c r="CJ896" s="148" t="n"/>
      <c r="CK896" s="148" t="n"/>
      <c r="CL896" s="148" t="n"/>
      <c r="CM896" s="148" t="n"/>
      <c r="CN896" s="148" t="n"/>
      <c r="CO896" s="148" t="n"/>
      <c r="CP896" s="148" t="n"/>
      <c r="CQ896" s="148" t="n"/>
      <c r="CR896" s="148" t="n"/>
      <c r="CS896" s="148" t="n"/>
      <c r="CT896" s="148" t="n"/>
      <c r="CU896" s="148" t="n"/>
      <c r="CV896" s="148" t="n"/>
    </row>
    <row r="897">
      <c r="A897" s="162" t="n"/>
      <c r="B897" s="64" t="n"/>
      <c r="C897" s="129" t="n"/>
      <c r="D897" s="130" t="inlineStr"/>
      <c r="E897" s="150" t="inlineStr"/>
      <c r="F897" s="150" t="inlineStr"/>
      <c r="G897" s="150" t="n"/>
      <c r="H897" s="152" t="n"/>
      <c r="I897" s="152" t="n"/>
      <c r="J897" s="152" t="n"/>
      <c r="K897" s="152" t="n"/>
      <c r="L897" s="152" t="n"/>
      <c r="M897" s="152" t="n"/>
      <c r="N897" s="152" t="n"/>
      <c r="O897" s="152" t="n"/>
      <c r="P897" s="152" t="n"/>
      <c r="Q897" s="152" t="n"/>
      <c r="R897" s="152" t="n"/>
      <c r="S897" s="165" t="n"/>
      <c r="T897" s="152" t="n"/>
      <c r="U897" s="152" t="n"/>
      <c r="V897" s="152" t="n"/>
      <c r="W897" s="152" t="n"/>
      <c r="X897" s="152" t="n"/>
      <c r="Y897" s="152" t="n"/>
      <c r="Z897" s="152" t="n"/>
      <c r="AA897" s="152" t="n"/>
      <c r="AB897" s="152" t="n"/>
      <c r="AC897" s="152" t="n"/>
      <c r="AD897" s="152" t="n"/>
      <c r="AE897" s="152" t="n"/>
      <c r="AF897" s="152" t="n"/>
      <c r="AG897" s="152" t="n"/>
      <c r="AH897" s="152" t="n"/>
      <c r="AI897" s="152" t="n"/>
      <c r="AJ897" s="152" t="n"/>
      <c r="AK897" s="152" t="n"/>
      <c r="AL897" s="152" t="n"/>
      <c r="AM897" s="152" t="n"/>
      <c r="AN897" s="166" t="n"/>
      <c r="AO897" s="155" t="n"/>
      <c r="AP897" s="152" t="n"/>
      <c r="AQ897" s="152" t="n"/>
      <c r="AR897" s="152" t="n"/>
      <c r="AS897" s="152" t="n"/>
      <c r="AT897" s="152" t="n"/>
      <c r="AU897" s="155" t="n"/>
      <c r="AV897" s="152" t="n"/>
      <c r="AW897" s="152" t="n"/>
      <c r="AX897" s="152" t="n"/>
      <c r="AY897" s="152" t="n"/>
      <c r="AZ897" s="152" t="n"/>
      <c r="BA897" s="165" t="n"/>
      <c r="BB897" s="165" t="n"/>
      <c r="BC897" s="152" t="n"/>
      <c r="BD897" s="152" t="n"/>
      <c r="BE897" s="152" t="n"/>
      <c r="BF897" s="152" t="n"/>
      <c r="BG897" s="155" t="n"/>
      <c r="BH897" s="152" t="n"/>
      <c r="BI897" s="152" t="n"/>
      <c r="BJ897" s="152" t="n"/>
      <c r="BK897" s="152" t="n"/>
      <c r="BL897" s="152" t="n"/>
      <c r="BM897" s="152" t="n"/>
      <c r="BN897" s="152" t="n"/>
      <c r="BO897" s="152" t="n"/>
      <c r="BP897" s="155" t="n"/>
      <c r="BQ897" s="152" t="n"/>
      <c r="BR897" s="152" t="n"/>
      <c r="BS897" s="152" t="n"/>
      <c r="BT897" s="152" t="n"/>
      <c r="BU897" s="152" t="n"/>
      <c r="BV897" s="152" t="n"/>
      <c r="BW897" s="152" t="n"/>
      <c r="BX897" s="165" t="n"/>
      <c r="BY897" s="150" t="n"/>
      <c r="BZ897" s="150" t="n"/>
      <c r="CA897" s="150" t="n"/>
      <c r="CB897" s="174" t="n"/>
      <c r="CC897" s="156" t="n"/>
      <c r="CD897" s="156" t="n"/>
      <c r="CE897" s="167">
        <f>IFERROR(__xludf.DUMMYFUNCTION("""COMPUTED_VALUE"""),"")</f>
        <v/>
      </c>
      <c r="CF897" s="158">
        <f>IFERROR(__xludf.DUMMYFUNCTION("""COMPUTED_VALUE"""),"")</f>
        <v/>
      </c>
      <c r="CG897" s="148" t="n"/>
      <c r="CH897" s="148" t="n"/>
      <c r="CI897" s="148" t="n"/>
      <c r="CJ897" s="148" t="n"/>
      <c r="CK897" s="148" t="n"/>
      <c r="CL897" s="148" t="n"/>
      <c r="CM897" s="148" t="n"/>
      <c r="CN897" s="148" t="n"/>
      <c r="CO897" s="148" t="n"/>
      <c r="CP897" s="148" t="n"/>
      <c r="CQ897" s="148" t="n"/>
      <c r="CR897" s="148" t="n"/>
      <c r="CS897" s="148" t="n"/>
      <c r="CT897" s="148" t="n"/>
      <c r="CU897" s="148" t="n"/>
      <c r="CV897" s="148" t="n"/>
    </row>
    <row r="898">
      <c r="A898" s="162" t="n"/>
      <c r="B898" s="64" t="n"/>
      <c r="C898" s="129" t="n"/>
      <c r="D898" s="130" t="inlineStr"/>
      <c r="E898" s="150" t="inlineStr"/>
      <c r="F898" s="150" t="inlineStr"/>
      <c r="G898" s="150" t="n"/>
      <c r="H898" s="152" t="n"/>
      <c r="I898" s="152" t="n"/>
      <c r="J898" s="152" t="n"/>
      <c r="K898" s="152" t="n"/>
      <c r="L898" s="152" t="n"/>
      <c r="M898" s="152" t="n"/>
      <c r="N898" s="152" t="n"/>
      <c r="O898" s="152" t="n"/>
      <c r="P898" s="152" t="n"/>
      <c r="Q898" s="152" t="n"/>
      <c r="R898" s="152" t="n"/>
      <c r="S898" s="165" t="n"/>
      <c r="T898" s="152" t="n"/>
      <c r="U898" s="152" t="n"/>
      <c r="V898" s="152" t="n"/>
      <c r="W898" s="152" t="n"/>
      <c r="X898" s="152" t="n"/>
      <c r="Y898" s="152" t="n"/>
      <c r="Z898" s="152" t="n"/>
      <c r="AA898" s="152" t="n"/>
      <c r="AB898" s="152" t="n"/>
      <c r="AC898" s="152" t="n"/>
      <c r="AD898" s="152" t="n"/>
      <c r="AE898" s="152" t="n"/>
      <c r="AF898" s="152" t="n"/>
      <c r="AG898" s="152" t="n"/>
      <c r="AH898" s="152" t="n"/>
      <c r="AI898" s="152" t="n"/>
      <c r="AJ898" s="152" t="n"/>
      <c r="AK898" s="152" t="n"/>
      <c r="AL898" s="152" t="n"/>
      <c r="AM898" s="152" t="n"/>
      <c r="AN898" s="166" t="n"/>
      <c r="AO898" s="155" t="n"/>
      <c r="AP898" s="152" t="n"/>
      <c r="AQ898" s="152" t="n"/>
      <c r="AR898" s="152" t="n"/>
      <c r="AS898" s="152" t="n"/>
      <c r="AT898" s="152" t="n"/>
      <c r="AU898" s="155" t="n"/>
      <c r="AV898" s="152" t="n"/>
      <c r="AW898" s="152" t="n"/>
      <c r="AX898" s="152" t="n"/>
      <c r="AY898" s="152" t="n"/>
      <c r="AZ898" s="152" t="n"/>
      <c r="BA898" s="165" t="n"/>
      <c r="BB898" s="165" t="n"/>
      <c r="BC898" s="152" t="n"/>
      <c r="BD898" s="152" t="n"/>
      <c r="BE898" s="152" t="n"/>
      <c r="BF898" s="152" t="n"/>
      <c r="BG898" s="155" t="n"/>
      <c r="BH898" s="152" t="n"/>
      <c r="BI898" s="152" t="n"/>
      <c r="BJ898" s="152" t="n"/>
      <c r="BK898" s="152" t="n"/>
      <c r="BL898" s="152" t="n"/>
      <c r="BM898" s="152" t="n"/>
      <c r="BN898" s="152" t="n"/>
      <c r="BO898" s="152" t="n"/>
      <c r="BP898" s="155" t="n"/>
      <c r="BQ898" s="152" t="n"/>
      <c r="BR898" s="152" t="n"/>
      <c r="BS898" s="152" t="n"/>
      <c r="BT898" s="152" t="n"/>
      <c r="BU898" s="152" t="n"/>
      <c r="BV898" s="152" t="n"/>
      <c r="BW898" s="152" t="n"/>
      <c r="BX898" s="165" t="n"/>
      <c r="BY898" s="150" t="n"/>
      <c r="BZ898" s="150" t="n"/>
      <c r="CA898" s="150" t="n"/>
      <c r="CB898" s="174" t="n"/>
      <c r="CC898" s="156" t="n"/>
      <c r="CD898" s="156" t="n"/>
      <c r="CE898" s="167">
        <f>IFERROR(__xludf.DUMMYFUNCTION("""COMPUTED_VALUE"""),"")</f>
        <v/>
      </c>
      <c r="CF898" s="158">
        <f>IFERROR(__xludf.DUMMYFUNCTION("""COMPUTED_VALUE"""),"")</f>
        <v/>
      </c>
      <c r="CG898" s="148" t="n"/>
      <c r="CH898" s="148" t="n"/>
      <c r="CI898" s="148" t="n"/>
      <c r="CJ898" s="148" t="n"/>
      <c r="CK898" s="148" t="n"/>
      <c r="CL898" s="148" t="n"/>
      <c r="CM898" s="148" t="n"/>
      <c r="CN898" s="148" t="n"/>
      <c r="CO898" s="148" t="n"/>
      <c r="CP898" s="148" t="n"/>
      <c r="CQ898" s="148" t="n"/>
      <c r="CR898" s="148" t="n"/>
      <c r="CS898" s="148" t="n"/>
      <c r="CT898" s="148" t="n"/>
      <c r="CU898" s="148" t="n"/>
      <c r="CV898" s="148" t="n"/>
    </row>
    <row r="899">
      <c r="A899" s="162" t="n"/>
      <c r="B899" s="64" t="n"/>
      <c r="C899" s="129" t="n"/>
      <c r="D899" s="130" t="inlineStr"/>
      <c r="E899" s="150" t="inlineStr"/>
      <c r="F899" s="150" t="inlineStr"/>
      <c r="G899" s="150" t="n"/>
      <c r="H899" s="152" t="n"/>
      <c r="I899" s="152" t="n"/>
      <c r="J899" s="152" t="n"/>
      <c r="K899" s="152" t="n"/>
      <c r="L899" s="152" t="n"/>
      <c r="M899" s="152" t="n"/>
      <c r="N899" s="152" t="n"/>
      <c r="O899" s="152" t="n"/>
      <c r="P899" s="152" t="n"/>
      <c r="Q899" s="152" t="n"/>
      <c r="R899" s="152" t="n"/>
      <c r="S899" s="165" t="n"/>
      <c r="T899" s="152" t="n"/>
      <c r="U899" s="152" t="n"/>
      <c r="V899" s="152" t="n"/>
      <c r="W899" s="152" t="n"/>
      <c r="X899" s="152" t="n"/>
      <c r="Y899" s="152" t="n"/>
      <c r="Z899" s="152" t="n"/>
      <c r="AA899" s="152" t="n"/>
      <c r="AB899" s="152" t="n"/>
      <c r="AC899" s="152" t="n"/>
      <c r="AD899" s="152" t="n"/>
      <c r="AE899" s="152" t="n"/>
      <c r="AF899" s="152" t="n"/>
      <c r="AG899" s="152" t="n"/>
      <c r="AH899" s="152" t="n"/>
      <c r="AI899" s="152" t="n"/>
      <c r="AJ899" s="152" t="n"/>
      <c r="AK899" s="152" t="n"/>
      <c r="AL899" s="152" t="n"/>
      <c r="AM899" s="152" t="n"/>
      <c r="AN899" s="166" t="n"/>
      <c r="AO899" s="155" t="n"/>
      <c r="AP899" s="152" t="n"/>
      <c r="AQ899" s="152" t="n"/>
      <c r="AR899" s="152" t="n"/>
      <c r="AS899" s="152" t="n"/>
      <c r="AT899" s="152" t="n"/>
      <c r="AU899" s="155" t="n"/>
      <c r="AV899" s="152" t="n"/>
      <c r="AW899" s="152" t="n"/>
      <c r="AX899" s="152" t="n"/>
      <c r="AY899" s="152" t="n"/>
      <c r="AZ899" s="152" t="n"/>
      <c r="BA899" s="165" t="n"/>
      <c r="BB899" s="165" t="n"/>
      <c r="BC899" s="152" t="n"/>
      <c r="BD899" s="152" t="n"/>
      <c r="BE899" s="152" t="n"/>
      <c r="BF899" s="152" t="n"/>
      <c r="BG899" s="155" t="n"/>
      <c r="BH899" s="152" t="n"/>
      <c r="BI899" s="152" t="n"/>
      <c r="BJ899" s="152" t="n"/>
      <c r="BK899" s="152" t="n"/>
      <c r="BL899" s="152" t="n"/>
      <c r="BM899" s="152" t="n"/>
      <c r="BN899" s="152" t="n"/>
      <c r="BO899" s="152" t="n"/>
      <c r="BP899" s="155" t="n"/>
      <c r="BQ899" s="152" t="n"/>
      <c r="BR899" s="152" t="n"/>
      <c r="BS899" s="152" t="n"/>
      <c r="BT899" s="152" t="n"/>
      <c r="BU899" s="152" t="n"/>
      <c r="BV899" s="152" t="n"/>
      <c r="BW899" s="152" t="n"/>
      <c r="BX899" s="165" t="n"/>
      <c r="BY899" s="150" t="n"/>
      <c r="BZ899" s="150" t="n"/>
      <c r="CA899" s="150" t="n"/>
      <c r="CB899" s="174" t="n"/>
      <c r="CC899" s="156" t="n"/>
      <c r="CD899" s="156" t="n"/>
      <c r="CE899" s="167">
        <f>IFERROR(__xludf.DUMMYFUNCTION("""COMPUTED_VALUE"""),"")</f>
        <v/>
      </c>
      <c r="CF899" s="158">
        <f>IFERROR(__xludf.DUMMYFUNCTION("""COMPUTED_VALUE"""),"")</f>
        <v/>
      </c>
      <c r="CG899" s="148" t="n"/>
      <c r="CH899" s="148" t="n"/>
      <c r="CI899" s="148" t="n"/>
      <c r="CJ899" s="148" t="n"/>
      <c r="CK899" s="148" t="n"/>
      <c r="CL899" s="148" t="n"/>
      <c r="CM899" s="148" t="n"/>
      <c r="CN899" s="148" t="n"/>
      <c r="CO899" s="148" t="n"/>
      <c r="CP899" s="148" t="n"/>
      <c r="CQ899" s="148" t="n"/>
      <c r="CR899" s="148" t="n"/>
      <c r="CS899" s="148" t="n"/>
      <c r="CT899" s="148" t="n"/>
      <c r="CU899" s="148" t="n"/>
      <c r="CV899" s="148" t="n"/>
    </row>
    <row r="900">
      <c r="A900" s="162" t="n"/>
      <c r="B900" s="64" t="n"/>
      <c r="C900" s="129" t="n"/>
      <c r="D900" s="130" t="inlineStr"/>
      <c r="E900" s="150" t="inlineStr"/>
      <c r="F900" s="150" t="inlineStr"/>
      <c r="G900" s="150" t="n"/>
      <c r="H900" s="152" t="n"/>
      <c r="I900" s="152" t="n"/>
      <c r="J900" s="152" t="n"/>
      <c r="K900" s="152" t="n"/>
      <c r="L900" s="152" t="n"/>
      <c r="M900" s="152" t="n"/>
      <c r="N900" s="152" t="n"/>
      <c r="O900" s="152" t="n"/>
      <c r="P900" s="152" t="n"/>
      <c r="Q900" s="152" t="n"/>
      <c r="R900" s="152" t="n"/>
      <c r="S900" s="165" t="n"/>
      <c r="T900" s="152" t="n"/>
      <c r="U900" s="152" t="n"/>
      <c r="V900" s="152" t="n"/>
      <c r="W900" s="152" t="n"/>
      <c r="X900" s="152" t="n"/>
      <c r="Y900" s="152" t="n"/>
      <c r="Z900" s="152" t="n"/>
      <c r="AA900" s="152" t="n"/>
      <c r="AB900" s="152" t="n"/>
      <c r="AC900" s="152" t="n"/>
      <c r="AD900" s="152" t="n"/>
      <c r="AE900" s="152" t="n"/>
      <c r="AF900" s="152" t="n"/>
      <c r="AG900" s="152" t="n"/>
      <c r="AH900" s="152" t="n"/>
      <c r="AI900" s="152" t="n"/>
      <c r="AJ900" s="152" t="n"/>
      <c r="AK900" s="152" t="n"/>
      <c r="AL900" s="152" t="n"/>
      <c r="AM900" s="152" t="n"/>
      <c r="AN900" s="166" t="n"/>
      <c r="AO900" s="155" t="n"/>
      <c r="AP900" s="152" t="n"/>
      <c r="AQ900" s="152" t="n"/>
      <c r="AR900" s="152" t="n"/>
      <c r="AS900" s="152" t="n"/>
      <c r="AT900" s="152" t="n"/>
      <c r="AU900" s="155" t="n"/>
      <c r="AV900" s="152" t="n"/>
      <c r="AW900" s="152" t="n"/>
      <c r="AX900" s="152" t="n"/>
      <c r="AY900" s="152" t="n"/>
      <c r="AZ900" s="152" t="n"/>
      <c r="BA900" s="165" t="n"/>
      <c r="BB900" s="165" t="n"/>
      <c r="BC900" s="152" t="n"/>
      <c r="BD900" s="152" t="n"/>
      <c r="BE900" s="152" t="n"/>
      <c r="BF900" s="152" t="n"/>
      <c r="BG900" s="155" t="n"/>
      <c r="BH900" s="152" t="n"/>
      <c r="BI900" s="152" t="n"/>
      <c r="BJ900" s="152" t="n"/>
      <c r="BK900" s="152" t="n"/>
      <c r="BL900" s="152" t="n"/>
      <c r="BM900" s="152" t="n"/>
      <c r="BN900" s="152" t="n"/>
      <c r="BO900" s="152" t="n"/>
      <c r="BP900" s="155" t="n"/>
      <c r="BQ900" s="152" t="n"/>
      <c r="BR900" s="152" t="n"/>
      <c r="BS900" s="152" t="n"/>
      <c r="BT900" s="152" t="n"/>
      <c r="BU900" s="152" t="n"/>
      <c r="BV900" s="152" t="n"/>
      <c r="BW900" s="152" t="n"/>
      <c r="BX900" s="165" t="n"/>
      <c r="BY900" s="150" t="n"/>
      <c r="BZ900" s="150" t="n"/>
      <c r="CA900" s="150" t="n"/>
      <c r="CB900" s="174" t="n"/>
      <c r="CC900" s="156" t="n"/>
      <c r="CD900" s="156" t="n"/>
      <c r="CE900" s="167">
        <f>IFERROR(__xludf.DUMMYFUNCTION("""COMPUTED_VALUE"""),"")</f>
        <v/>
      </c>
      <c r="CF900" s="158">
        <f>IFERROR(__xludf.DUMMYFUNCTION("""COMPUTED_VALUE"""),"")</f>
        <v/>
      </c>
      <c r="CG900" s="148" t="n"/>
      <c r="CH900" s="148" t="n"/>
      <c r="CI900" s="148" t="n"/>
      <c r="CJ900" s="148" t="n"/>
      <c r="CK900" s="148" t="n"/>
      <c r="CL900" s="148" t="n"/>
      <c r="CM900" s="148" t="n"/>
      <c r="CN900" s="148" t="n"/>
      <c r="CO900" s="148" t="n"/>
      <c r="CP900" s="148" t="n"/>
      <c r="CQ900" s="148" t="n"/>
      <c r="CR900" s="148" t="n"/>
      <c r="CS900" s="148" t="n"/>
      <c r="CT900" s="148" t="n"/>
      <c r="CU900" s="148" t="n"/>
      <c r="CV900" s="148" t="n"/>
    </row>
    <row r="901">
      <c r="A901" s="162" t="n"/>
      <c r="B901" s="64" t="n"/>
      <c r="C901" s="129" t="n"/>
      <c r="D901" s="130" t="inlineStr"/>
      <c r="E901" s="150" t="inlineStr"/>
      <c r="F901" s="150" t="inlineStr"/>
      <c r="G901" s="150" t="n"/>
      <c r="H901" s="152" t="n"/>
      <c r="I901" s="152" t="n"/>
      <c r="J901" s="152" t="n"/>
      <c r="K901" s="152" t="n"/>
      <c r="L901" s="152" t="n"/>
      <c r="M901" s="152" t="n"/>
      <c r="N901" s="152" t="n"/>
      <c r="O901" s="152" t="n"/>
      <c r="P901" s="152" t="n"/>
      <c r="Q901" s="152" t="n"/>
      <c r="R901" s="152" t="n"/>
      <c r="S901" s="165" t="n"/>
      <c r="T901" s="152" t="n"/>
      <c r="U901" s="152" t="n"/>
      <c r="V901" s="152" t="n"/>
      <c r="W901" s="152" t="n"/>
      <c r="X901" s="152" t="n"/>
      <c r="Y901" s="152" t="n"/>
      <c r="Z901" s="152" t="n"/>
      <c r="AA901" s="152" t="n"/>
      <c r="AB901" s="152" t="n"/>
      <c r="AC901" s="152" t="n"/>
      <c r="AD901" s="152" t="n"/>
      <c r="AE901" s="152" t="n"/>
      <c r="AF901" s="152" t="n"/>
      <c r="AG901" s="152" t="n"/>
      <c r="AH901" s="152" t="n"/>
      <c r="AI901" s="152" t="n"/>
      <c r="AJ901" s="152" t="n"/>
      <c r="AK901" s="152" t="n"/>
      <c r="AL901" s="152" t="n"/>
      <c r="AM901" s="152" t="n"/>
      <c r="AN901" s="166" t="n"/>
      <c r="AO901" s="155" t="n"/>
      <c r="AP901" s="152" t="n"/>
      <c r="AQ901" s="152" t="n"/>
      <c r="AR901" s="152" t="n"/>
      <c r="AS901" s="152" t="n"/>
      <c r="AT901" s="152" t="n"/>
      <c r="AU901" s="155" t="n"/>
      <c r="AV901" s="152" t="n"/>
      <c r="AW901" s="152" t="n"/>
      <c r="AX901" s="152" t="n"/>
      <c r="AY901" s="152" t="n"/>
      <c r="AZ901" s="152" t="n"/>
      <c r="BA901" s="165" t="n"/>
      <c r="BB901" s="165" t="n"/>
      <c r="BC901" s="152" t="n"/>
      <c r="BD901" s="152" t="n"/>
      <c r="BE901" s="152" t="n"/>
      <c r="BF901" s="152" t="n"/>
      <c r="BG901" s="155" t="n"/>
      <c r="BH901" s="152" t="n"/>
      <c r="BI901" s="152" t="n"/>
      <c r="BJ901" s="152" t="n"/>
      <c r="BK901" s="152" t="n"/>
      <c r="BL901" s="152" t="n"/>
      <c r="BM901" s="152" t="n"/>
      <c r="BN901" s="152" t="n"/>
      <c r="BO901" s="152" t="n"/>
      <c r="BP901" s="155" t="n"/>
      <c r="BQ901" s="152" t="n"/>
      <c r="BR901" s="152" t="n"/>
      <c r="BS901" s="152" t="n"/>
      <c r="BT901" s="152" t="n"/>
      <c r="BU901" s="152" t="n"/>
      <c r="BV901" s="152" t="n"/>
      <c r="BW901" s="152" t="n"/>
      <c r="BX901" s="165" t="n"/>
      <c r="BY901" s="150" t="n"/>
      <c r="BZ901" s="150" t="n"/>
      <c r="CA901" s="150" t="n"/>
      <c r="CB901" s="174" t="n"/>
      <c r="CC901" s="156" t="n"/>
      <c r="CD901" s="156" t="n"/>
      <c r="CE901" s="167">
        <f>IFERROR(__xludf.DUMMYFUNCTION("""COMPUTED_VALUE"""),"")</f>
        <v/>
      </c>
      <c r="CF901" s="158">
        <f>IFERROR(__xludf.DUMMYFUNCTION("""COMPUTED_VALUE"""),"")</f>
        <v/>
      </c>
      <c r="CG901" s="148" t="n"/>
      <c r="CH901" s="148" t="n"/>
      <c r="CI901" s="148" t="n"/>
      <c r="CJ901" s="148" t="n"/>
      <c r="CK901" s="148" t="n"/>
      <c r="CL901" s="148" t="n"/>
      <c r="CM901" s="148" t="n"/>
      <c r="CN901" s="148" t="n"/>
      <c r="CO901" s="148" t="n"/>
      <c r="CP901" s="148" t="n"/>
      <c r="CQ901" s="148" t="n"/>
      <c r="CR901" s="148" t="n"/>
      <c r="CS901" s="148" t="n"/>
      <c r="CT901" s="148" t="n"/>
      <c r="CU901" s="148" t="n"/>
      <c r="CV901" s="148" t="n"/>
    </row>
    <row r="902">
      <c r="A902" s="162" t="n"/>
      <c r="B902" s="64" t="n"/>
      <c r="C902" s="129" t="n"/>
      <c r="D902" s="130" t="inlineStr"/>
      <c r="E902" s="150" t="inlineStr"/>
      <c r="F902" s="150" t="inlineStr"/>
      <c r="G902" s="150" t="n"/>
      <c r="H902" s="152" t="n"/>
      <c r="I902" s="152" t="n"/>
      <c r="J902" s="152" t="n"/>
      <c r="K902" s="152" t="n"/>
      <c r="L902" s="152" t="n"/>
      <c r="M902" s="152" t="n"/>
      <c r="N902" s="152" t="n"/>
      <c r="O902" s="152" t="n"/>
      <c r="P902" s="152" t="n"/>
      <c r="Q902" s="152" t="n"/>
      <c r="R902" s="152" t="n"/>
      <c r="S902" s="165" t="n"/>
      <c r="T902" s="152" t="n"/>
      <c r="U902" s="152" t="n"/>
      <c r="V902" s="152" t="n"/>
      <c r="W902" s="152" t="n"/>
      <c r="X902" s="152" t="n"/>
      <c r="Y902" s="152" t="n"/>
      <c r="Z902" s="152" t="n"/>
      <c r="AA902" s="152" t="n"/>
      <c r="AB902" s="152" t="n"/>
      <c r="AC902" s="152" t="n"/>
      <c r="AD902" s="152" t="n"/>
      <c r="AE902" s="152" t="n"/>
      <c r="AF902" s="152" t="n"/>
      <c r="AG902" s="152" t="n"/>
      <c r="AH902" s="152" t="n"/>
      <c r="AI902" s="152" t="n"/>
      <c r="AJ902" s="152" t="n"/>
      <c r="AK902" s="152" t="n"/>
      <c r="AL902" s="152" t="n"/>
      <c r="AM902" s="152" t="n"/>
      <c r="AN902" s="166" t="n"/>
      <c r="AO902" s="155" t="n"/>
      <c r="AP902" s="152" t="n"/>
      <c r="AQ902" s="152" t="n"/>
      <c r="AR902" s="152" t="n"/>
      <c r="AS902" s="152" t="n"/>
      <c r="AT902" s="152" t="n"/>
      <c r="AU902" s="155" t="n"/>
      <c r="AV902" s="152" t="n"/>
      <c r="AW902" s="152" t="n"/>
      <c r="AX902" s="152" t="n"/>
      <c r="AY902" s="152" t="n"/>
      <c r="AZ902" s="152" t="n"/>
      <c r="BA902" s="165" t="n"/>
      <c r="BB902" s="165" t="n"/>
      <c r="BC902" s="152" t="n"/>
      <c r="BD902" s="152" t="n"/>
      <c r="BE902" s="152" t="n"/>
      <c r="BF902" s="152" t="n"/>
      <c r="BG902" s="155" t="n"/>
      <c r="BH902" s="152" t="n"/>
      <c r="BI902" s="152" t="n"/>
      <c r="BJ902" s="152" t="n"/>
      <c r="BK902" s="152" t="n"/>
      <c r="BL902" s="152" t="n"/>
      <c r="BM902" s="152" t="n"/>
      <c r="BN902" s="152" t="n"/>
      <c r="BO902" s="152" t="n"/>
      <c r="BP902" s="155" t="n"/>
      <c r="BQ902" s="152" t="n"/>
      <c r="BR902" s="152" t="n"/>
      <c r="BS902" s="152" t="n"/>
      <c r="BT902" s="152" t="n"/>
      <c r="BU902" s="152" t="n"/>
      <c r="BV902" s="152" t="n"/>
      <c r="BW902" s="152" t="n"/>
      <c r="BX902" s="165" t="n"/>
      <c r="BY902" s="150" t="n"/>
      <c r="BZ902" s="150" t="n"/>
      <c r="CA902" s="150" t="n"/>
      <c r="CB902" s="174" t="n"/>
      <c r="CC902" s="156" t="n"/>
      <c r="CD902" s="156" t="n"/>
      <c r="CE902" s="167">
        <f>IFERROR(__xludf.DUMMYFUNCTION("""COMPUTED_VALUE"""),"")</f>
        <v/>
      </c>
      <c r="CF902" s="158">
        <f>IFERROR(__xludf.DUMMYFUNCTION("""COMPUTED_VALUE"""),"")</f>
        <v/>
      </c>
      <c r="CG902" s="148" t="n"/>
      <c r="CH902" s="148" t="n"/>
      <c r="CI902" s="148" t="n"/>
      <c r="CJ902" s="148" t="n"/>
      <c r="CK902" s="148" t="n"/>
      <c r="CL902" s="148" t="n"/>
      <c r="CM902" s="148" t="n"/>
      <c r="CN902" s="148" t="n"/>
      <c r="CO902" s="148" t="n"/>
      <c r="CP902" s="148" t="n"/>
      <c r="CQ902" s="148" t="n"/>
      <c r="CR902" s="148" t="n"/>
      <c r="CS902" s="148" t="n"/>
      <c r="CT902" s="148" t="n"/>
      <c r="CU902" s="148" t="n"/>
      <c r="CV902" s="148" t="n"/>
    </row>
    <row r="903">
      <c r="A903" s="162" t="n"/>
      <c r="B903" s="64" t="n"/>
      <c r="C903" s="129" t="n"/>
      <c r="D903" s="130" t="inlineStr"/>
      <c r="E903" s="150" t="inlineStr"/>
      <c r="F903" s="150" t="inlineStr"/>
      <c r="G903" s="150" t="n"/>
      <c r="H903" s="152" t="n"/>
      <c r="I903" s="152" t="n"/>
      <c r="J903" s="152" t="n"/>
      <c r="K903" s="152" t="n"/>
      <c r="L903" s="152" t="n"/>
      <c r="M903" s="152" t="n"/>
      <c r="N903" s="152" t="n"/>
      <c r="O903" s="152" t="n"/>
      <c r="P903" s="152" t="n"/>
      <c r="Q903" s="152" t="n"/>
      <c r="R903" s="152" t="n"/>
      <c r="S903" s="165" t="n"/>
      <c r="T903" s="152" t="n"/>
      <c r="U903" s="152" t="n"/>
      <c r="V903" s="152" t="n"/>
      <c r="W903" s="152" t="n"/>
      <c r="X903" s="152" t="n"/>
      <c r="Y903" s="152" t="n"/>
      <c r="Z903" s="152" t="n"/>
      <c r="AA903" s="152" t="n"/>
      <c r="AB903" s="152" t="n"/>
      <c r="AC903" s="152" t="n"/>
      <c r="AD903" s="152" t="n"/>
      <c r="AE903" s="152" t="n"/>
      <c r="AF903" s="152" t="n"/>
      <c r="AG903" s="152" t="n"/>
      <c r="AH903" s="152" t="n"/>
      <c r="AI903" s="152" t="n"/>
      <c r="AJ903" s="152" t="n"/>
      <c r="AK903" s="152" t="n"/>
      <c r="AL903" s="152" t="n"/>
      <c r="AM903" s="152" t="n"/>
      <c r="AN903" s="166" t="n"/>
      <c r="AO903" s="155" t="n"/>
      <c r="AP903" s="152" t="n"/>
      <c r="AQ903" s="152" t="n"/>
      <c r="AR903" s="152" t="n"/>
      <c r="AS903" s="152" t="n"/>
      <c r="AT903" s="152" t="n"/>
      <c r="AU903" s="155" t="n"/>
      <c r="AV903" s="152" t="n"/>
      <c r="AW903" s="152" t="n"/>
      <c r="AX903" s="152" t="n"/>
      <c r="AY903" s="152" t="n"/>
      <c r="AZ903" s="152" t="n"/>
      <c r="BA903" s="165" t="n"/>
      <c r="BB903" s="165" t="n"/>
      <c r="BC903" s="152" t="n"/>
      <c r="BD903" s="152" t="n"/>
      <c r="BE903" s="152" t="n"/>
      <c r="BF903" s="152" t="n"/>
      <c r="BG903" s="155" t="n"/>
      <c r="BH903" s="152" t="n"/>
      <c r="BI903" s="152" t="n"/>
      <c r="BJ903" s="152" t="n"/>
      <c r="BK903" s="152" t="n"/>
      <c r="BL903" s="152" t="n"/>
      <c r="BM903" s="152" t="n"/>
      <c r="BN903" s="152" t="n"/>
      <c r="BO903" s="152" t="n"/>
      <c r="BP903" s="155" t="n"/>
      <c r="BQ903" s="152" t="n"/>
      <c r="BR903" s="152" t="n"/>
      <c r="BS903" s="152" t="n"/>
      <c r="BT903" s="152" t="n"/>
      <c r="BU903" s="152" t="n"/>
      <c r="BV903" s="152" t="n"/>
      <c r="BW903" s="152" t="n"/>
      <c r="BX903" s="165" t="n"/>
      <c r="BY903" s="150" t="n"/>
      <c r="BZ903" s="150" t="n"/>
      <c r="CA903" s="150" t="n"/>
      <c r="CB903" s="174" t="n"/>
      <c r="CC903" s="156" t="n"/>
      <c r="CD903" s="156" t="n"/>
      <c r="CE903" s="167">
        <f>IFERROR(__xludf.DUMMYFUNCTION("""COMPUTED_VALUE"""),"")</f>
        <v/>
      </c>
      <c r="CF903" s="158">
        <f>IFERROR(__xludf.DUMMYFUNCTION("""COMPUTED_VALUE"""),"")</f>
        <v/>
      </c>
      <c r="CG903" s="148" t="n"/>
      <c r="CH903" s="148" t="n"/>
      <c r="CI903" s="148" t="n"/>
      <c r="CJ903" s="148" t="n"/>
      <c r="CK903" s="148" t="n"/>
      <c r="CL903" s="148" t="n"/>
      <c r="CM903" s="148" t="n"/>
      <c r="CN903" s="148" t="n"/>
      <c r="CO903" s="148" t="n"/>
      <c r="CP903" s="148" t="n"/>
      <c r="CQ903" s="148" t="n"/>
      <c r="CR903" s="148" t="n"/>
      <c r="CS903" s="148" t="n"/>
      <c r="CT903" s="148" t="n"/>
      <c r="CU903" s="148" t="n"/>
      <c r="CV903" s="148" t="n"/>
    </row>
    <row r="904">
      <c r="A904" s="162" t="n"/>
      <c r="B904" s="64" t="n"/>
      <c r="C904" s="129" t="n"/>
      <c r="D904" s="130" t="inlineStr"/>
      <c r="E904" s="150" t="inlineStr"/>
      <c r="F904" s="150" t="inlineStr"/>
      <c r="G904" s="150" t="n"/>
      <c r="H904" s="152" t="n"/>
      <c r="I904" s="152" t="n"/>
      <c r="J904" s="152" t="n"/>
      <c r="K904" s="152" t="n"/>
      <c r="L904" s="152" t="n"/>
      <c r="M904" s="152" t="n"/>
      <c r="N904" s="152" t="n"/>
      <c r="O904" s="152" t="n"/>
      <c r="P904" s="152" t="n"/>
      <c r="Q904" s="152" t="n"/>
      <c r="R904" s="152" t="n"/>
      <c r="S904" s="165" t="n"/>
      <c r="T904" s="152" t="n"/>
      <c r="U904" s="152" t="n"/>
      <c r="V904" s="152" t="n"/>
      <c r="W904" s="152" t="n"/>
      <c r="X904" s="152" t="n"/>
      <c r="Y904" s="152" t="n"/>
      <c r="Z904" s="152" t="n"/>
      <c r="AA904" s="152" t="n"/>
      <c r="AB904" s="152" t="n"/>
      <c r="AC904" s="152" t="n"/>
      <c r="AD904" s="152" t="n"/>
      <c r="AE904" s="152" t="n"/>
      <c r="AF904" s="152" t="n"/>
      <c r="AG904" s="152" t="n"/>
      <c r="AH904" s="152" t="n"/>
      <c r="AI904" s="152" t="n"/>
      <c r="AJ904" s="152" t="n"/>
      <c r="AK904" s="152" t="n"/>
      <c r="AL904" s="152" t="n"/>
      <c r="AM904" s="152" t="n"/>
      <c r="AN904" s="166" t="n"/>
      <c r="AO904" s="155" t="n"/>
      <c r="AP904" s="152" t="n"/>
      <c r="AQ904" s="152" t="n"/>
      <c r="AR904" s="152" t="n"/>
      <c r="AS904" s="152" t="n"/>
      <c r="AT904" s="152" t="n"/>
      <c r="AU904" s="155" t="n"/>
      <c r="AV904" s="152" t="n"/>
      <c r="AW904" s="152" t="n"/>
      <c r="AX904" s="152" t="n"/>
      <c r="AY904" s="152" t="n"/>
      <c r="AZ904" s="152" t="n"/>
      <c r="BA904" s="165" t="n"/>
      <c r="BB904" s="165" t="n"/>
      <c r="BC904" s="152" t="n"/>
      <c r="BD904" s="152" t="n"/>
      <c r="BE904" s="152" t="n"/>
      <c r="BF904" s="152" t="n"/>
      <c r="BG904" s="155" t="n"/>
      <c r="BH904" s="152" t="n"/>
      <c r="BI904" s="152" t="n"/>
      <c r="BJ904" s="152" t="n"/>
      <c r="BK904" s="152" t="n"/>
      <c r="BL904" s="152" t="n"/>
      <c r="BM904" s="152" t="n"/>
      <c r="BN904" s="152" t="n"/>
      <c r="BO904" s="152" t="n"/>
      <c r="BP904" s="155" t="n"/>
      <c r="BQ904" s="152" t="n"/>
      <c r="BR904" s="152" t="n"/>
      <c r="BS904" s="152" t="n"/>
      <c r="BT904" s="152" t="n"/>
      <c r="BU904" s="152" t="n"/>
      <c r="BV904" s="152" t="n"/>
      <c r="BW904" s="152" t="n"/>
      <c r="BX904" s="165" t="n"/>
      <c r="BY904" s="150" t="n"/>
      <c r="BZ904" s="150" t="n"/>
      <c r="CA904" s="150" t="n"/>
      <c r="CB904" s="174" t="n"/>
      <c r="CC904" s="156" t="n"/>
      <c r="CD904" s="156" t="n"/>
      <c r="CE904" s="167">
        <f>IFERROR(__xludf.DUMMYFUNCTION("""COMPUTED_VALUE"""),"")</f>
        <v/>
      </c>
      <c r="CF904" s="158">
        <f>IFERROR(__xludf.DUMMYFUNCTION("""COMPUTED_VALUE"""),"")</f>
        <v/>
      </c>
      <c r="CG904" s="148" t="n"/>
      <c r="CH904" s="148" t="n"/>
      <c r="CI904" s="148" t="n"/>
      <c r="CJ904" s="148" t="n"/>
      <c r="CK904" s="148" t="n"/>
      <c r="CL904" s="148" t="n"/>
      <c r="CM904" s="148" t="n"/>
      <c r="CN904" s="148" t="n"/>
      <c r="CO904" s="148" t="n"/>
      <c r="CP904" s="148" t="n"/>
      <c r="CQ904" s="148" t="n"/>
      <c r="CR904" s="148" t="n"/>
      <c r="CS904" s="148" t="n"/>
      <c r="CT904" s="148" t="n"/>
      <c r="CU904" s="148" t="n"/>
      <c r="CV904" s="148" t="n"/>
    </row>
    <row r="905">
      <c r="A905" s="162" t="n"/>
      <c r="B905" s="64" t="n"/>
      <c r="C905" s="129" t="n"/>
      <c r="D905" s="130" t="inlineStr"/>
      <c r="E905" s="150" t="inlineStr"/>
      <c r="F905" s="150" t="inlineStr"/>
      <c r="G905" s="150" t="n"/>
      <c r="H905" s="152" t="n"/>
      <c r="I905" s="152" t="n"/>
      <c r="J905" s="152" t="n"/>
      <c r="K905" s="152" t="n"/>
      <c r="L905" s="152" t="n"/>
      <c r="M905" s="152" t="n"/>
      <c r="N905" s="152" t="n"/>
      <c r="O905" s="152" t="n"/>
      <c r="P905" s="152" t="n"/>
      <c r="Q905" s="152" t="n"/>
      <c r="R905" s="152" t="n"/>
      <c r="S905" s="165" t="n"/>
      <c r="T905" s="152" t="n"/>
      <c r="U905" s="152" t="n"/>
      <c r="V905" s="152" t="n"/>
      <c r="W905" s="152" t="n"/>
      <c r="X905" s="152" t="n"/>
      <c r="Y905" s="152" t="n"/>
      <c r="Z905" s="152" t="n"/>
      <c r="AA905" s="152" t="n"/>
      <c r="AB905" s="152" t="n"/>
      <c r="AC905" s="152" t="n"/>
      <c r="AD905" s="152" t="n"/>
      <c r="AE905" s="152" t="n"/>
      <c r="AF905" s="152" t="n"/>
      <c r="AG905" s="152" t="n"/>
      <c r="AH905" s="152" t="n"/>
      <c r="AI905" s="152" t="n"/>
      <c r="AJ905" s="152" t="n"/>
      <c r="AK905" s="152" t="n"/>
      <c r="AL905" s="152" t="n"/>
      <c r="AM905" s="152" t="n"/>
      <c r="AN905" s="166" t="n"/>
      <c r="AO905" s="155" t="n"/>
      <c r="AP905" s="152" t="n"/>
      <c r="AQ905" s="152" t="n"/>
      <c r="AR905" s="152" t="n"/>
      <c r="AS905" s="152" t="n"/>
      <c r="AT905" s="152" t="n"/>
      <c r="AU905" s="155" t="n"/>
      <c r="AV905" s="152" t="n"/>
      <c r="AW905" s="152" t="n"/>
      <c r="AX905" s="152" t="n"/>
      <c r="AY905" s="152" t="n"/>
      <c r="AZ905" s="152" t="n"/>
      <c r="BA905" s="165" t="n"/>
      <c r="BB905" s="165" t="n"/>
      <c r="BC905" s="152" t="n"/>
      <c r="BD905" s="152" t="n"/>
      <c r="BE905" s="152" t="n"/>
      <c r="BF905" s="152" t="n"/>
      <c r="BG905" s="155" t="n"/>
      <c r="BH905" s="152" t="n"/>
      <c r="BI905" s="152" t="n"/>
      <c r="BJ905" s="152" t="n"/>
      <c r="BK905" s="152" t="n"/>
      <c r="BL905" s="152" t="n"/>
      <c r="BM905" s="152" t="n"/>
      <c r="BN905" s="152" t="n"/>
      <c r="BO905" s="152" t="n"/>
      <c r="BP905" s="155" t="n"/>
      <c r="BQ905" s="152" t="n"/>
      <c r="BR905" s="152" t="n"/>
      <c r="BS905" s="152" t="n"/>
      <c r="BT905" s="152" t="n"/>
      <c r="BU905" s="152" t="n"/>
      <c r="BV905" s="152" t="n"/>
      <c r="BW905" s="152" t="n"/>
      <c r="BX905" s="165" t="n"/>
      <c r="BY905" s="150" t="n"/>
      <c r="BZ905" s="150" t="n"/>
      <c r="CA905" s="150" t="n"/>
      <c r="CB905" s="174" t="n"/>
      <c r="CC905" s="156" t="n"/>
      <c r="CD905" s="156" t="n"/>
      <c r="CE905" s="167">
        <f>IFERROR(__xludf.DUMMYFUNCTION("""COMPUTED_VALUE"""),"")</f>
        <v/>
      </c>
      <c r="CF905" s="158">
        <f>IFERROR(__xludf.DUMMYFUNCTION("""COMPUTED_VALUE"""),"")</f>
        <v/>
      </c>
      <c r="CG905" s="148" t="n"/>
      <c r="CH905" s="148" t="n"/>
      <c r="CI905" s="148" t="n"/>
      <c r="CJ905" s="148" t="n"/>
      <c r="CK905" s="148" t="n"/>
      <c r="CL905" s="148" t="n"/>
      <c r="CM905" s="148" t="n"/>
      <c r="CN905" s="148" t="n"/>
      <c r="CO905" s="148" t="n"/>
      <c r="CP905" s="148" t="n"/>
      <c r="CQ905" s="148" t="n"/>
      <c r="CR905" s="148" t="n"/>
      <c r="CS905" s="148" t="n"/>
      <c r="CT905" s="148" t="n"/>
      <c r="CU905" s="148" t="n"/>
      <c r="CV905" s="148" t="n"/>
    </row>
    <row r="906">
      <c r="A906" s="162" t="n"/>
      <c r="B906" s="64" t="n"/>
      <c r="C906" s="129" t="n"/>
      <c r="D906" s="130" t="inlineStr"/>
      <c r="E906" s="150" t="inlineStr"/>
      <c r="F906" s="150" t="inlineStr"/>
      <c r="G906" s="150" t="n"/>
      <c r="H906" s="152" t="n"/>
      <c r="I906" s="152" t="n"/>
      <c r="J906" s="152" t="n"/>
      <c r="K906" s="152" t="n"/>
      <c r="L906" s="152" t="n"/>
      <c r="M906" s="152" t="n"/>
      <c r="N906" s="152" t="n"/>
      <c r="O906" s="152" t="n"/>
      <c r="P906" s="152" t="n"/>
      <c r="Q906" s="152" t="n"/>
      <c r="R906" s="152" t="n"/>
      <c r="S906" s="165" t="n"/>
      <c r="T906" s="152" t="n"/>
      <c r="U906" s="152" t="n"/>
      <c r="V906" s="152" t="n"/>
      <c r="W906" s="152" t="n"/>
      <c r="X906" s="152" t="n"/>
      <c r="Y906" s="152" t="n"/>
      <c r="Z906" s="152" t="n"/>
      <c r="AA906" s="152" t="n"/>
      <c r="AB906" s="152" t="n"/>
      <c r="AC906" s="152" t="n"/>
      <c r="AD906" s="152" t="n"/>
      <c r="AE906" s="152" t="n"/>
      <c r="AF906" s="152" t="n"/>
      <c r="AG906" s="152" t="n"/>
      <c r="AH906" s="152" t="n"/>
      <c r="AI906" s="152" t="n"/>
      <c r="AJ906" s="152" t="n"/>
      <c r="AK906" s="152" t="n"/>
      <c r="AL906" s="152" t="n"/>
      <c r="AM906" s="152" t="n"/>
      <c r="AN906" s="166" t="n"/>
      <c r="AO906" s="155" t="n"/>
      <c r="AP906" s="152" t="n"/>
      <c r="AQ906" s="152" t="n"/>
      <c r="AR906" s="152" t="n"/>
      <c r="AS906" s="152" t="n"/>
      <c r="AT906" s="152" t="n"/>
      <c r="AU906" s="155" t="n"/>
      <c r="AV906" s="152" t="n"/>
      <c r="AW906" s="152" t="n"/>
      <c r="AX906" s="152" t="n"/>
      <c r="AY906" s="152" t="n"/>
      <c r="AZ906" s="152" t="n"/>
      <c r="BA906" s="165" t="n"/>
      <c r="BB906" s="165" t="n"/>
      <c r="BC906" s="152" t="n"/>
      <c r="BD906" s="152" t="n"/>
      <c r="BE906" s="152" t="n"/>
      <c r="BF906" s="152" t="n"/>
      <c r="BG906" s="155" t="n"/>
      <c r="BH906" s="152" t="n"/>
      <c r="BI906" s="152" t="n"/>
      <c r="BJ906" s="152" t="n"/>
      <c r="BK906" s="152" t="n"/>
      <c r="BL906" s="152" t="n"/>
      <c r="BM906" s="152" t="n"/>
      <c r="BN906" s="152" t="n"/>
      <c r="BO906" s="152" t="n"/>
      <c r="BP906" s="155" t="n"/>
      <c r="BQ906" s="152" t="n"/>
      <c r="BR906" s="152" t="n"/>
      <c r="BS906" s="152" t="n"/>
      <c r="BT906" s="152" t="n"/>
      <c r="BU906" s="152" t="n"/>
      <c r="BV906" s="152" t="n"/>
      <c r="BW906" s="152" t="n"/>
      <c r="BX906" s="165" t="n"/>
      <c r="BY906" s="150" t="n"/>
      <c r="BZ906" s="150" t="n"/>
      <c r="CA906" s="150" t="n"/>
      <c r="CB906" s="174" t="n"/>
      <c r="CC906" s="156" t="n"/>
      <c r="CD906" s="156" t="n"/>
      <c r="CE906" s="167">
        <f>IFERROR(__xludf.DUMMYFUNCTION("""COMPUTED_VALUE"""),"")</f>
        <v/>
      </c>
      <c r="CF906" s="158">
        <f>IFERROR(__xludf.DUMMYFUNCTION("""COMPUTED_VALUE"""),"")</f>
        <v/>
      </c>
      <c r="CG906" s="148" t="n"/>
      <c r="CH906" s="148" t="n"/>
      <c r="CI906" s="148" t="n"/>
      <c r="CJ906" s="148" t="n"/>
      <c r="CK906" s="148" t="n"/>
      <c r="CL906" s="148" t="n"/>
      <c r="CM906" s="148" t="n"/>
      <c r="CN906" s="148" t="n"/>
      <c r="CO906" s="148" t="n"/>
      <c r="CP906" s="148" t="n"/>
      <c r="CQ906" s="148" t="n"/>
      <c r="CR906" s="148" t="n"/>
      <c r="CS906" s="148" t="n"/>
      <c r="CT906" s="148" t="n"/>
      <c r="CU906" s="148" t="n"/>
      <c r="CV906" s="148" t="n"/>
    </row>
    <row r="907">
      <c r="A907" s="162" t="n"/>
      <c r="B907" s="64" t="n"/>
      <c r="C907" s="129" t="n"/>
      <c r="D907" s="130" t="inlineStr"/>
      <c r="E907" s="150" t="inlineStr"/>
      <c r="F907" s="150" t="inlineStr"/>
      <c r="G907" s="150" t="n"/>
      <c r="H907" s="152" t="n"/>
      <c r="I907" s="152" t="n"/>
      <c r="J907" s="152" t="n"/>
      <c r="K907" s="152" t="n"/>
      <c r="L907" s="152" t="n"/>
      <c r="M907" s="152" t="n"/>
      <c r="N907" s="152" t="n"/>
      <c r="O907" s="152" t="n"/>
      <c r="P907" s="152" t="n"/>
      <c r="Q907" s="152" t="n"/>
      <c r="R907" s="152" t="n"/>
      <c r="S907" s="165" t="n"/>
      <c r="T907" s="152" t="n"/>
      <c r="U907" s="152" t="n"/>
      <c r="V907" s="152" t="n"/>
      <c r="W907" s="152" t="n"/>
      <c r="X907" s="152" t="n"/>
      <c r="Y907" s="152" t="n"/>
      <c r="Z907" s="152" t="n"/>
      <c r="AA907" s="152" t="n"/>
      <c r="AB907" s="152" t="n"/>
      <c r="AC907" s="152" t="n"/>
      <c r="AD907" s="152" t="n"/>
      <c r="AE907" s="152" t="n"/>
      <c r="AF907" s="152" t="n"/>
      <c r="AG907" s="152" t="n"/>
      <c r="AH907" s="152" t="n"/>
      <c r="AI907" s="152" t="n"/>
      <c r="AJ907" s="152" t="n"/>
      <c r="AK907" s="152" t="n"/>
      <c r="AL907" s="152" t="n"/>
      <c r="AM907" s="152" t="n"/>
      <c r="AN907" s="166" t="n"/>
      <c r="AO907" s="155" t="n"/>
      <c r="AP907" s="152" t="n"/>
      <c r="AQ907" s="152" t="n"/>
      <c r="AR907" s="152" t="n"/>
      <c r="AS907" s="152" t="n"/>
      <c r="AT907" s="152" t="n"/>
      <c r="AU907" s="155" t="n"/>
      <c r="AV907" s="152" t="n"/>
      <c r="AW907" s="152" t="n"/>
      <c r="AX907" s="152" t="n"/>
      <c r="AY907" s="152" t="n"/>
      <c r="AZ907" s="152" t="n"/>
      <c r="BA907" s="165" t="n"/>
      <c r="BB907" s="165" t="n"/>
      <c r="BC907" s="152" t="n"/>
      <c r="BD907" s="152" t="n"/>
      <c r="BE907" s="152" t="n"/>
      <c r="BF907" s="152" t="n"/>
      <c r="BG907" s="155" t="n"/>
      <c r="BH907" s="152" t="n"/>
      <c r="BI907" s="152" t="n"/>
      <c r="BJ907" s="152" t="n"/>
      <c r="BK907" s="152" t="n"/>
      <c r="BL907" s="152" t="n"/>
      <c r="BM907" s="152" t="n"/>
      <c r="BN907" s="152" t="n"/>
      <c r="BO907" s="152" t="n"/>
      <c r="BP907" s="155" t="n"/>
      <c r="BQ907" s="152" t="n"/>
      <c r="BR907" s="152" t="n"/>
      <c r="BS907" s="152" t="n"/>
      <c r="BT907" s="152" t="n"/>
      <c r="BU907" s="152" t="n"/>
      <c r="BV907" s="152" t="n"/>
      <c r="BW907" s="152" t="n"/>
      <c r="BX907" s="165" t="n"/>
      <c r="BY907" s="150" t="n"/>
      <c r="BZ907" s="150" t="n"/>
      <c r="CA907" s="150" t="n"/>
      <c r="CB907" s="174" t="n"/>
      <c r="CC907" s="156" t="n"/>
      <c r="CD907" s="156" t="n"/>
      <c r="CE907" s="167">
        <f>IFERROR(__xludf.DUMMYFUNCTION("""COMPUTED_VALUE"""),"")</f>
        <v/>
      </c>
      <c r="CF907" s="158">
        <f>IFERROR(__xludf.DUMMYFUNCTION("""COMPUTED_VALUE"""),"")</f>
        <v/>
      </c>
      <c r="CG907" s="148" t="n"/>
      <c r="CH907" s="148" t="n"/>
      <c r="CI907" s="148" t="n"/>
      <c r="CJ907" s="148" t="n"/>
      <c r="CK907" s="148" t="n"/>
      <c r="CL907" s="148" t="n"/>
      <c r="CM907" s="148" t="n"/>
      <c r="CN907" s="148" t="n"/>
      <c r="CO907" s="148" t="n"/>
      <c r="CP907" s="148" t="n"/>
      <c r="CQ907" s="148" t="n"/>
      <c r="CR907" s="148" t="n"/>
      <c r="CS907" s="148" t="n"/>
      <c r="CT907" s="148" t="n"/>
      <c r="CU907" s="148" t="n"/>
      <c r="CV907" s="148" t="n"/>
    </row>
    <row r="908">
      <c r="A908" s="162" t="n"/>
      <c r="B908" s="64" t="n"/>
      <c r="C908" s="129" t="n"/>
      <c r="D908" s="130" t="inlineStr"/>
      <c r="E908" s="150" t="inlineStr"/>
      <c r="F908" s="150" t="inlineStr"/>
      <c r="G908" s="150" t="n"/>
      <c r="H908" s="152" t="n"/>
      <c r="I908" s="152" t="n"/>
      <c r="J908" s="152" t="n"/>
      <c r="K908" s="152" t="n"/>
      <c r="L908" s="152" t="n"/>
      <c r="M908" s="152" t="n"/>
      <c r="N908" s="152" t="n"/>
      <c r="O908" s="152" t="n"/>
      <c r="P908" s="152" t="n"/>
      <c r="Q908" s="152" t="n"/>
      <c r="R908" s="152" t="n"/>
      <c r="S908" s="165" t="n"/>
      <c r="T908" s="152" t="n"/>
      <c r="U908" s="152" t="n"/>
      <c r="V908" s="152" t="n"/>
      <c r="W908" s="152" t="n"/>
      <c r="X908" s="152" t="n"/>
      <c r="Y908" s="152" t="n"/>
      <c r="Z908" s="152" t="n"/>
      <c r="AA908" s="152" t="n"/>
      <c r="AB908" s="152" t="n"/>
      <c r="AC908" s="152" t="n"/>
      <c r="AD908" s="152" t="n"/>
      <c r="AE908" s="152" t="n"/>
      <c r="AF908" s="152" t="n"/>
      <c r="AG908" s="152" t="n"/>
      <c r="AH908" s="152" t="n"/>
      <c r="AI908" s="152" t="n"/>
      <c r="AJ908" s="152" t="n"/>
      <c r="AK908" s="152" t="n"/>
      <c r="AL908" s="152" t="n"/>
      <c r="AM908" s="152" t="n"/>
      <c r="AN908" s="166" t="n"/>
      <c r="AO908" s="155" t="n"/>
      <c r="AP908" s="152" t="n"/>
      <c r="AQ908" s="152" t="n"/>
      <c r="AR908" s="152" t="n"/>
      <c r="AS908" s="152" t="n"/>
      <c r="AT908" s="152" t="n"/>
      <c r="AU908" s="155" t="n"/>
      <c r="AV908" s="152" t="n"/>
      <c r="AW908" s="152" t="n"/>
      <c r="AX908" s="152" t="n"/>
      <c r="AY908" s="152" t="n"/>
      <c r="AZ908" s="152" t="n"/>
      <c r="BA908" s="165" t="n"/>
      <c r="BB908" s="165" t="n"/>
      <c r="BC908" s="152" t="n"/>
      <c r="BD908" s="152" t="n"/>
      <c r="BE908" s="152" t="n"/>
      <c r="BF908" s="152" t="n"/>
      <c r="BG908" s="155" t="n"/>
      <c r="BH908" s="152" t="n"/>
      <c r="BI908" s="152" t="n"/>
      <c r="BJ908" s="152" t="n"/>
      <c r="BK908" s="152" t="n"/>
      <c r="BL908" s="152" t="n"/>
      <c r="BM908" s="152" t="n"/>
      <c r="BN908" s="152" t="n"/>
      <c r="BO908" s="152" t="n"/>
      <c r="BP908" s="155" t="n"/>
      <c r="BQ908" s="152" t="n"/>
      <c r="BR908" s="152" t="n"/>
      <c r="BS908" s="152" t="n"/>
      <c r="BT908" s="152" t="n"/>
      <c r="BU908" s="152" t="n"/>
      <c r="BV908" s="152" t="n"/>
      <c r="BW908" s="152" t="n"/>
      <c r="BX908" s="165" t="n"/>
      <c r="BY908" s="150" t="n"/>
      <c r="BZ908" s="150" t="n"/>
      <c r="CA908" s="150" t="n"/>
      <c r="CB908" s="174" t="n"/>
      <c r="CC908" s="156" t="n"/>
      <c r="CD908" s="156" t="n"/>
      <c r="CE908" s="167">
        <f>IFERROR(__xludf.DUMMYFUNCTION("""COMPUTED_VALUE"""),"")</f>
        <v/>
      </c>
      <c r="CF908" s="158">
        <f>IFERROR(__xludf.DUMMYFUNCTION("""COMPUTED_VALUE"""),"")</f>
        <v/>
      </c>
      <c r="CG908" s="148" t="n"/>
      <c r="CH908" s="148" t="n"/>
      <c r="CI908" s="148" t="n"/>
      <c r="CJ908" s="148" t="n"/>
      <c r="CK908" s="148" t="n"/>
      <c r="CL908" s="148" t="n"/>
      <c r="CM908" s="148" t="n"/>
      <c r="CN908" s="148" t="n"/>
      <c r="CO908" s="148" t="n"/>
      <c r="CP908" s="148" t="n"/>
      <c r="CQ908" s="148" t="n"/>
      <c r="CR908" s="148" t="n"/>
      <c r="CS908" s="148" t="n"/>
      <c r="CT908" s="148" t="n"/>
      <c r="CU908" s="148" t="n"/>
      <c r="CV908" s="148" t="n"/>
    </row>
    <row r="909">
      <c r="A909" s="162" t="n"/>
      <c r="B909" s="64" t="n"/>
      <c r="C909" s="129" t="n"/>
      <c r="D909" s="130" t="inlineStr"/>
      <c r="E909" s="150" t="inlineStr"/>
      <c r="F909" s="150" t="inlineStr"/>
      <c r="G909" s="150" t="n"/>
      <c r="H909" s="152" t="n"/>
      <c r="I909" s="152" t="n"/>
      <c r="J909" s="152" t="n"/>
      <c r="K909" s="152" t="n"/>
      <c r="L909" s="152" t="n"/>
      <c r="M909" s="152" t="n"/>
      <c r="N909" s="152" t="n"/>
      <c r="O909" s="152" t="n"/>
      <c r="P909" s="152" t="n"/>
      <c r="Q909" s="152" t="n"/>
      <c r="R909" s="152" t="n"/>
      <c r="S909" s="165" t="n"/>
      <c r="T909" s="152" t="n"/>
      <c r="U909" s="152" t="n"/>
      <c r="V909" s="152" t="n"/>
      <c r="W909" s="152" t="n"/>
      <c r="X909" s="152" t="n"/>
      <c r="Y909" s="152" t="n"/>
      <c r="Z909" s="152" t="n"/>
      <c r="AA909" s="152" t="n"/>
      <c r="AB909" s="152" t="n"/>
      <c r="AC909" s="152" t="n"/>
      <c r="AD909" s="152" t="n"/>
      <c r="AE909" s="152" t="n"/>
      <c r="AF909" s="152" t="n"/>
      <c r="AG909" s="152" t="n"/>
      <c r="AH909" s="152" t="n"/>
      <c r="AI909" s="152" t="n"/>
      <c r="AJ909" s="152" t="n"/>
      <c r="AK909" s="152" t="n"/>
      <c r="AL909" s="152" t="n"/>
      <c r="AM909" s="152" t="n"/>
      <c r="AN909" s="166" t="n"/>
      <c r="AO909" s="155" t="n"/>
      <c r="AP909" s="152" t="n"/>
      <c r="AQ909" s="152" t="n"/>
      <c r="AR909" s="152" t="n"/>
      <c r="AS909" s="152" t="n"/>
      <c r="AT909" s="152" t="n"/>
      <c r="AU909" s="155" t="n"/>
      <c r="AV909" s="152" t="n"/>
      <c r="AW909" s="152" t="n"/>
      <c r="AX909" s="152" t="n"/>
      <c r="AY909" s="152" t="n"/>
      <c r="AZ909" s="152" t="n"/>
      <c r="BA909" s="165" t="n"/>
      <c r="BB909" s="165" t="n"/>
      <c r="BC909" s="152" t="n"/>
      <c r="BD909" s="152" t="n"/>
      <c r="BE909" s="152" t="n"/>
      <c r="BF909" s="152" t="n"/>
      <c r="BG909" s="155" t="n"/>
      <c r="BH909" s="152" t="n"/>
      <c r="BI909" s="152" t="n"/>
      <c r="BJ909" s="152" t="n"/>
      <c r="BK909" s="152" t="n"/>
      <c r="BL909" s="152" t="n"/>
      <c r="BM909" s="152" t="n"/>
      <c r="BN909" s="152" t="n"/>
      <c r="BO909" s="152" t="n"/>
      <c r="BP909" s="155" t="n"/>
      <c r="BQ909" s="152" t="n"/>
      <c r="BR909" s="152" t="n"/>
      <c r="BS909" s="152" t="n"/>
      <c r="BT909" s="152" t="n"/>
      <c r="BU909" s="152" t="n"/>
      <c r="BV909" s="152" t="n"/>
      <c r="BW909" s="152" t="n"/>
      <c r="BX909" s="165" t="n"/>
      <c r="BY909" s="150" t="n"/>
      <c r="BZ909" s="150" t="n"/>
      <c r="CA909" s="150" t="n"/>
      <c r="CB909" s="174" t="n"/>
      <c r="CC909" s="156" t="n"/>
      <c r="CD909" s="156" t="n"/>
      <c r="CE909" s="167">
        <f>IFERROR(__xludf.DUMMYFUNCTION("""COMPUTED_VALUE"""),"")</f>
        <v/>
      </c>
      <c r="CF909" s="158">
        <f>IFERROR(__xludf.DUMMYFUNCTION("""COMPUTED_VALUE"""),"")</f>
        <v/>
      </c>
      <c r="CG909" s="148" t="n"/>
      <c r="CH909" s="148" t="n"/>
      <c r="CI909" s="148" t="n"/>
      <c r="CJ909" s="148" t="n"/>
      <c r="CK909" s="148" t="n"/>
      <c r="CL909" s="148" t="n"/>
      <c r="CM909" s="148" t="n"/>
      <c r="CN909" s="148" t="n"/>
      <c r="CO909" s="148" t="n"/>
      <c r="CP909" s="148" t="n"/>
      <c r="CQ909" s="148" t="n"/>
      <c r="CR909" s="148" t="n"/>
      <c r="CS909" s="148" t="n"/>
      <c r="CT909" s="148" t="n"/>
      <c r="CU909" s="148" t="n"/>
      <c r="CV909" s="148" t="n"/>
    </row>
    <row r="910">
      <c r="A910" s="162" t="n"/>
      <c r="B910" s="64" t="n"/>
      <c r="C910" s="129" t="n"/>
      <c r="D910" s="130" t="inlineStr"/>
      <c r="E910" s="150" t="inlineStr"/>
      <c r="F910" s="150" t="inlineStr"/>
      <c r="G910" s="150" t="n"/>
      <c r="H910" s="152" t="n"/>
      <c r="I910" s="152" t="n"/>
      <c r="J910" s="152" t="n"/>
      <c r="K910" s="152" t="n"/>
      <c r="L910" s="152" t="n"/>
      <c r="M910" s="152" t="n"/>
      <c r="N910" s="152" t="n"/>
      <c r="O910" s="152" t="n"/>
      <c r="P910" s="152" t="n"/>
      <c r="Q910" s="152" t="n"/>
      <c r="R910" s="152" t="n"/>
      <c r="S910" s="165" t="n"/>
      <c r="T910" s="152" t="n"/>
      <c r="U910" s="152" t="n"/>
      <c r="V910" s="152" t="n"/>
      <c r="W910" s="152" t="n"/>
      <c r="X910" s="152" t="n"/>
      <c r="Y910" s="152" t="n"/>
      <c r="Z910" s="152" t="n"/>
      <c r="AA910" s="152" t="n"/>
      <c r="AB910" s="152" t="n"/>
      <c r="AC910" s="152" t="n"/>
      <c r="AD910" s="152" t="n"/>
      <c r="AE910" s="152" t="n"/>
      <c r="AF910" s="152" t="n"/>
      <c r="AG910" s="152" t="n"/>
      <c r="AH910" s="152" t="n"/>
      <c r="AI910" s="152" t="n"/>
      <c r="AJ910" s="152" t="n"/>
      <c r="AK910" s="152" t="n"/>
      <c r="AL910" s="152" t="n"/>
      <c r="AM910" s="152" t="n"/>
      <c r="AN910" s="166" t="n"/>
      <c r="AO910" s="155" t="n"/>
      <c r="AP910" s="152" t="n"/>
      <c r="AQ910" s="152" t="n"/>
      <c r="AR910" s="152" t="n"/>
      <c r="AS910" s="152" t="n"/>
      <c r="AT910" s="152" t="n"/>
      <c r="AU910" s="155" t="n"/>
      <c r="AV910" s="152" t="n"/>
      <c r="AW910" s="152" t="n"/>
      <c r="AX910" s="152" t="n"/>
      <c r="AY910" s="152" t="n"/>
      <c r="AZ910" s="152" t="n"/>
      <c r="BA910" s="165" t="n"/>
      <c r="BB910" s="165" t="n"/>
      <c r="BC910" s="152" t="n"/>
      <c r="BD910" s="152" t="n"/>
      <c r="BE910" s="152" t="n"/>
      <c r="BF910" s="152" t="n"/>
      <c r="BG910" s="155" t="n"/>
      <c r="BH910" s="152" t="n"/>
      <c r="BI910" s="152" t="n"/>
      <c r="BJ910" s="152" t="n"/>
      <c r="BK910" s="152" t="n"/>
      <c r="BL910" s="152" t="n"/>
      <c r="BM910" s="152" t="n"/>
      <c r="BN910" s="152" t="n"/>
      <c r="BO910" s="152" t="n"/>
      <c r="BP910" s="155" t="n"/>
      <c r="BQ910" s="152" t="n"/>
      <c r="BR910" s="152" t="n"/>
      <c r="BS910" s="152" t="n"/>
      <c r="BT910" s="152" t="n"/>
      <c r="BU910" s="152" t="n"/>
      <c r="BV910" s="152" t="n"/>
      <c r="BW910" s="152" t="n"/>
      <c r="BX910" s="165" t="n"/>
      <c r="BY910" s="150" t="n"/>
      <c r="BZ910" s="150" t="n"/>
      <c r="CA910" s="150" t="n"/>
      <c r="CB910" s="174" t="n"/>
      <c r="CC910" s="156" t="n"/>
      <c r="CD910" s="156" t="n"/>
      <c r="CE910" s="167">
        <f>IFERROR(__xludf.DUMMYFUNCTION("""COMPUTED_VALUE"""),"")</f>
        <v/>
      </c>
      <c r="CF910" s="158">
        <f>IFERROR(__xludf.DUMMYFUNCTION("""COMPUTED_VALUE"""),"")</f>
        <v/>
      </c>
      <c r="CG910" s="148" t="n"/>
      <c r="CH910" s="148" t="n"/>
      <c r="CI910" s="148" t="n"/>
      <c r="CJ910" s="148" t="n"/>
      <c r="CK910" s="148" t="n"/>
      <c r="CL910" s="148" t="n"/>
      <c r="CM910" s="148" t="n"/>
      <c r="CN910" s="148" t="n"/>
      <c r="CO910" s="148" t="n"/>
      <c r="CP910" s="148" t="n"/>
      <c r="CQ910" s="148" t="n"/>
      <c r="CR910" s="148" t="n"/>
      <c r="CS910" s="148" t="n"/>
      <c r="CT910" s="148" t="n"/>
      <c r="CU910" s="148" t="n"/>
      <c r="CV910" s="148" t="n"/>
    </row>
    <row r="911">
      <c r="A911" s="162" t="n"/>
      <c r="B911" s="64" t="n"/>
      <c r="C911" s="129" t="n"/>
      <c r="D911" s="130" t="inlineStr"/>
      <c r="E911" s="150" t="inlineStr"/>
      <c r="F911" s="150" t="inlineStr"/>
      <c r="G911" s="150" t="n"/>
      <c r="H911" s="152" t="n"/>
      <c r="I911" s="152" t="n"/>
      <c r="J911" s="152" t="n"/>
      <c r="K911" s="152" t="n"/>
      <c r="L911" s="152" t="n"/>
      <c r="M911" s="152" t="n"/>
      <c r="N911" s="152" t="n"/>
      <c r="O911" s="152" t="n"/>
      <c r="P911" s="152" t="n"/>
      <c r="Q911" s="152" t="n"/>
      <c r="R911" s="152" t="n"/>
      <c r="S911" s="165" t="n"/>
      <c r="T911" s="152" t="n"/>
      <c r="U911" s="152" t="n"/>
      <c r="V911" s="152" t="n"/>
      <c r="W911" s="152" t="n"/>
      <c r="X911" s="152" t="n"/>
      <c r="Y911" s="152" t="n"/>
      <c r="Z911" s="152" t="n"/>
      <c r="AA911" s="152" t="n"/>
      <c r="AB911" s="152" t="n"/>
      <c r="AC911" s="152" t="n"/>
      <c r="AD911" s="152" t="n"/>
      <c r="AE911" s="152" t="n"/>
      <c r="AF911" s="152" t="n"/>
      <c r="AG911" s="152" t="n"/>
      <c r="AH911" s="152" t="n"/>
      <c r="AI911" s="152" t="n"/>
      <c r="AJ911" s="152" t="n"/>
      <c r="AK911" s="152" t="n"/>
      <c r="AL911" s="152" t="n"/>
      <c r="AM911" s="152" t="n"/>
      <c r="AN911" s="166" t="n"/>
      <c r="AO911" s="155" t="n"/>
      <c r="AP911" s="152" t="n"/>
      <c r="AQ911" s="152" t="n"/>
      <c r="AR911" s="152" t="n"/>
      <c r="AS911" s="152" t="n"/>
      <c r="AT911" s="152" t="n"/>
      <c r="AU911" s="155" t="n"/>
      <c r="AV911" s="152" t="n"/>
      <c r="AW911" s="152" t="n"/>
      <c r="AX911" s="152" t="n"/>
      <c r="AY911" s="152" t="n"/>
      <c r="AZ911" s="152" t="n"/>
      <c r="BA911" s="165" t="n"/>
      <c r="BB911" s="165" t="n"/>
      <c r="BC911" s="152" t="n"/>
      <c r="BD911" s="152" t="n"/>
      <c r="BE911" s="152" t="n"/>
      <c r="BF911" s="152" t="n"/>
      <c r="BG911" s="155" t="n"/>
      <c r="BH911" s="152" t="n"/>
      <c r="BI911" s="152" t="n"/>
      <c r="BJ911" s="152" t="n"/>
      <c r="BK911" s="152" t="n"/>
      <c r="BL911" s="152" t="n"/>
      <c r="BM911" s="152" t="n"/>
      <c r="BN911" s="152" t="n"/>
      <c r="BO911" s="152" t="n"/>
      <c r="BP911" s="155" t="n"/>
      <c r="BQ911" s="152" t="n"/>
      <c r="BR911" s="152" t="n"/>
      <c r="BS911" s="152" t="n"/>
      <c r="BT911" s="152" t="n"/>
      <c r="BU911" s="152" t="n"/>
      <c r="BV911" s="152" t="n"/>
      <c r="BW911" s="152" t="n"/>
      <c r="BX911" s="165" t="n"/>
      <c r="BY911" s="150" t="n"/>
      <c r="BZ911" s="150" t="n"/>
      <c r="CA911" s="150" t="n"/>
      <c r="CB911" s="174" t="n"/>
      <c r="CC911" s="156" t="n"/>
      <c r="CD911" s="156" t="n"/>
      <c r="CE911" s="167">
        <f>IFERROR(__xludf.DUMMYFUNCTION("""COMPUTED_VALUE"""),"")</f>
        <v/>
      </c>
      <c r="CF911" s="158">
        <f>IFERROR(__xludf.DUMMYFUNCTION("""COMPUTED_VALUE"""),"")</f>
        <v/>
      </c>
      <c r="CG911" s="148" t="n"/>
      <c r="CH911" s="148" t="n"/>
      <c r="CI911" s="148" t="n"/>
      <c r="CJ911" s="148" t="n"/>
      <c r="CK911" s="148" t="n"/>
      <c r="CL911" s="148" t="n"/>
      <c r="CM911" s="148" t="n"/>
      <c r="CN911" s="148" t="n"/>
      <c r="CO911" s="148" t="n"/>
      <c r="CP911" s="148" t="n"/>
      <c r="CQ911" s="148" t="n"/>
      <c r="CR911" s="148" t="n"/>
      <c r="CS911" s="148" t="n"/>
      <c r="CT911" s="148" t="n"/>
      <c r="CU911" s="148" t="n"/>
      <c r="CV911" s="148" t="n"/>
    </row>
    <row r="912">
      <c r="A912" s="162" t="n"/>
      <c r="B912" s="64" t="n"/>
      <c r="C912" s="129" t="n"/>
      <c r="D912" s="130" t="inlineStr"/>
      <c r="E912" s="150" t="inlineStr"/>
      <c r="F912" s="150" t="inlineStr"/>
      <c r="G912" s="150" t="n"/>
      <c r="H912" s="152" t="n"/>
      <c r="I912" s="152" t="n"/>
      <c r="J912" s="152" t="n"/>
      <c r="K912" s="152" t="n"/>
      <c r="L912" s="152" t="n"/>
      <c r="M912" s="152" t="n"/>
      <c r="N912" s="152" t="n"/>
      <c r="O912" s="152" t="n"/>
      <c r="P912" s="152" t="n"/>
      <c r="Q912" s="152" t="n"/>
      <c r="R912" s="152" t="n"/>
      <c r="S912" s="165" t="n"/>
      <c r="T912" s="152" t="n"/>
      <c r="U912" s="152" t="n"/>
      <c r="V912" s="152" t="n"/>
      <c r="W912" s="152" t="n"/>
      <c r="X912" s="152" t="n"/>
      <c r="Y912" s="152" t="n"/>
      <c r="Z912" s="152" t="n"/>
      <c r="AA912" s="152" t="n"/>
      <c r="AB912" s="152" t="n"/>
      <c r="AC912" s="152" t="n"/>
      <c r="AD912" s="152" t="n"/>
      <c r="AE912" s="152" t="n"/>
      <c r="AF912" s="152" t="n"/>
      <c r="AG912" s="152" t="n"/>
      <c r="AH912" s="152" t="n"/>
      <c r="AI912" s="152" t="n"/>
      <c r="AJ912" s="152" t="n"/>
      <c r="AK912" s="152" t="n"/>
      <c r="AL912" s="152" t="n"/>
      <c r="AM912" s="152" t="n"/>
      <c r="AN912" s="166" t="n"/>
      <c r="AO912" s="155" t="n"/>
      <c r="AP912" s="152" t="n"/>
      <c r="AQ912" s="152" t="n"/>
      <c r="AR912" s="152" t="n"/>
      <c r="AS912" s="152" t="n"/>
      <c r="AT912" s="152" t="n"/>
      <c r="AU912" s="155" t="n"/>
      <c r="AV912" s="152" t="n"/>
      <c r="AW912" s="152" t="n"/>
      <c r="AX912" s="152" t="n"/>
      <c r="AY912" s="152" t="n"/>
      <c r="AZ912" s="152" t="n"/>
      <c r="BA912" s="165" t="n"/>
      <c r="BB912" s="165" t="n"/>
      <c r="BC912" s="152" t="n"/>
      <c r="BD912" s="152" t="n"/>
      <c r="BE912" s="152" t="n"/>
      <c r="BF912" s="152" t="n"/>
      <c r="BG912" s="155" t="n"/>
      <c r="BH912" s="152" t="n"/>
      <c r="BI912" s="152" t="n"/>
      <c r="BJ912" s="152" t="n"/>
      <c r="BK912" s="152" t="n"/>
      <c r="BL912" s="152" t="n"/>
      <c r="BM912" s="152" t="n"/>
      <c r="BN912" s="152" t="n"/>
      <c r="BO912" s="152" t="n"/>
      <c r="BP912" s="155" t="n"/>
      <c r="BQ912" s="152" t="n"/>
      <c r="BR912" s="152" t="n"/>
      <c r="BS912" s="152" t="n"/>
      <c r="BT912" s="152" t="n"/>
      <c r="BU912" s="152" t="n"/>
      <c r="BV912" s="152" t="n"/>
      <c r="BW912" s="152" t="n"/>
      <c r="BX912" s="165" t="n"/>
      <c r="BY912" s="150" t="n"/>
      <c r="BZ912" s="150" t="n"/>
      <c r="CA912" s="150" t="n"/>
      <c r="CB912" s="174" t="n"/>
      <c r="CC912" s="156" t="n"/>
      <c r="CD912" s="156" t="n"/>
      <c r="CE912" s="167">
        <f>IFERROR(__xludf.DUMMYFUNCTION("""COMPUTED_VALUE"""),"")</f>
        <v/>
      </c>
      <c r="CF912" s="158">
        <f>IFERROR(__xludf.DUMMYFUNCTION("""COMPUTED_VALUE"""),"")</f>
        <v/>
      </c>
      <c r="CG912" s="148" t="n"/>
      <c r="CH912" s="148" t="n"/>
      <c r="CI912" s="148" t="n"/>
      <c r="CJ912" s="148" t="n"/>
      <c r="CK912" s="148" t="n"/>
      <c r="CL912" s="148" t="n"/>
      <c r="CM912" s="148" t="n"/>
      <c r="CN912" s="148" t="n"/>
      <c r="CO912" s="148" t="n"/>
      <c r="CP912" s="148" t="n"/>
      <c r="CQ912" s="148" t="n"/>
      <c r="CR912" s="148" t="n"/>
      <c r="CS912" s="148" t="n"/>
      <c r="CT912" s="148" t="n"/>
      <c r="CU912" s="148" t="n"/>
      <c r="CV912" s="148" t="n"/>
    </row>
    <row r="913">
      <c r="A913" s="162" t="n"/>
      <c r="B913" s="64" t="n"/>
      <c r="C913" s="129" t="n"/>
      <c r="D913" s="130" t="inlineStr"/>
      <c r="E913" s="150" t="inlineStr"/>
      <c r="F913" s="150" t="inlineStr"/>
      <c r="G913" s="150" t="n"/>
      <c r="H913" s="152" t="n"/>
      <c r="I913" s="152" t="n"/>
      <c r="J913" s="152" t="n"/>
      <c r="K913" s="152" t="n"/>
      <c r="L913" s="152" t="n"/>
      <c r="M913" s="152" t="n"/>
      <c r="N913" s="152" t="n"/>
      <c r="O913" s="152" t="n"/>
      <c r="P913" s="152" t="n"/>
      <c r="Q913" s="152" t="n"/>
      <c r="R913" s="152" t="n"/>
      <c r="S913" s="165" t="n"/>
      <c r="T913" s="152" t="n"/>
      <c r="U913" s="152" t="n"/>
      <c r="V913" s="152" t="n"/>
      <c r="W913" s="152" t="n"/>
      <c r="X913" s="152" t="n"/>
      <c r="Y913" s="152" t="n"/>
      <c r="Z913" s="152" t="n"/>
      <c r="AA913" s="152" t="n"/>
      <c r="AB913" s="152" t="n"/>
      <c r="AC913" s="152" t="n"/>
      <c r="AD913" s="152" t="n"/>
      <c r="AE913" s="152" t="n"/>
      <c r="AF913" s="152" t="n"/>
      <c r="AG913" s="152" t="n"/>
      <c r="AH913" s="152" t="n"/>
      <c r="AI913" s="152" t="n"/>
      <c r="AJ913" s="152" t="n"/>
      <c r="AK913" s="152" t="n"/>
      <c r="AL913" s="152" t="n"/>
      <c r="AM913" s="152" t="n"/>
      <c r="AN913" s="166" t="n"/>
      <c r="AO913" s="155" t="n"/>
      <c r="AP913" s="152" t="n"/>
      <c r="AQ913" s="152" t="n"/>
      <c r="AR913" s="152" t="n"/>
      <c r="AS913" s="152" t="n"/>
      <c r="AT913" s="152" t="n"/>
      <c r="AU913" s="155" t="n"/>
      <c r="AV913" s="152" t="n"/>
      <c r="AW913" s="152" t="n"/>
      <c r="AX913" s="152" t="n"/>
      <c r="AY913" s="152" t="n"/>
      <c r="AZ913" s="152" t="n"/>
      <c r="BA913" s="165" t="n"/>
      <c r="BB913" s="165" t="n"/>
      <c r="BC913" s="152" t="n"/>
      <c r="BD913" s="152" t="n"/>
      <c r="BE913" s="152" t="n"/>
      <c r="BF913" s="152" t="n"/>
      <c r="BG913" s="155" t="n"/>
      <c r="BH913" s="152" t="n"/>
      <c r="BI913" s="152" t="n"/>
      <c r="BJ913" s="152" t="n"/>
      <c r="BK913" s="152" t="n"/>
      <c r="BL913" s="152" t="n"/>
      <c r="BM913" s="152" t="n"/>
      <c r="BN913" s="152" t="n"/>
      <c r="BO913" s="152" t="n"/>
      <c r="BP913" s="155" t="n"/>
      <c r="BQ913" s="152" t="n"/>
      <c r="BR913" s="152" t="n"/>
      <c r="BS913" s="152" t="n"/>
      <c r="BT913" s="152" t="n"/>
      <c r="BU913" s="152" t="n"/>
      <c r="BV913" s="152" t="n"/>
      <c r="BW913" s="152" t="n"/>
      <c r="BX913" s="165" t="n"/>
      <c r="BY913" s="150" t="n"/>
      <c r="BZ913" s="150" t="n"/>
      <c r="CA913" s="150" t="n"/>
      <c r="CB913" s="174" t="n"/>
      <c r="CC913" s="156" t="n"/>
      <c r="CD913" s="156" t="n"/>
      <c r="CE913" s="167">
        <f>IFERROR(__xludf.DUMMYFUNCTION("""COMPUTED_VALUE"""),"")</f>
        <v/>
      </c>
      <c r="CF913" s="158">
        <f>IFERROR(__xludf.DUMMYFUNCTION("""COMPUTED_VALUE"""),"")</f>
        <v/>
      </c>
      <c r="CG913" s="148" t="n"/>
      <c r="CH913" s="148" t="n"/>
      <c r="CI913" s="148" t="n"/>
      <c r="CJ913" s="148" t="n"/>
      <c r="CK913" s="148" t="n"/>
      <c r="CL913" s="148" t="n"/>
      <c r="CM913" s="148" t="n"/>
      <c r="CN913" s="148" t="n"/>
      <c r="CO913" s="148" t="n"/>
      <c r="CP913" s="148" t="n"/>
      <c r="CQ913" s="148" t="n"/>
      <c r="CR913" s="148" t="n"/>
      <c r="CS913" s="148" t="n"/>
      <c r="CT913" s="148" t="n"/>
      <c r="CU913" s="148" t="n"/>
      <c r="CV913" s="148" t="n"/>
    </row>
    <row r="914">
      <c r="A914" s="162" t="n"/>
      <c r="B914" s="64" t="n"/>
      <c r="C914" s="129" t="n"/>
      <c r="D914" s="130" t="inlineStr"/>
      <c r="E914" s="150" t="inlineStr"/>
      <c r="F914" s="150" t="inlineStr"/>
      <c r="G914" s="150" t="n"/>
      <c r="H914" s="152" t="n"/>
      <c r="I914" s="152" t="n"/>
      <c r="J914" s="152" t="n"/>
      <c r="K914" s="152" t="n"/>
      <c r="L914" s="152" t="n"/>
      <c r="M914" s="152" t="n"/>
      <c r="N914" s="152" t="n"/>
      <c r="O914" s="152" t="n"/>
      <c r="P914" s="152" t="n"/>
      <c r="Q914" s="152" t="n"/>
      <c r="R914" s="152" t="n"/>
      <c r="S914" s="165" t="n"/>
      <c r="T914" s="152" t="n"/>
      <c r="U914" s="152" t="n"/>
      <c r="V914" s="152" t="n"/>
      <c r="W914" s="152" t="n"/>
      <c r="X914" s="152" t="n"/>
      <c r="Y914" s="152" t="n"/>
      <c r="Z914" s="152" t="n"/>
      <c r="AA914" s="152" t="n"/>
      <c r="AB914" s="152" t="n"/>
      <c r="AC914" s="152" t="n"/>
      <c r="AD914" s="152" t="n"/>
      <c r="AE914" s="152" t="n"/>
      <c r="AF914" s="152" t="n"/>
      <c r="AG914" s="152" t="n"/>
      <c r="AH914" s="152" t="n"/>
      <c r="AI914" s="152" t="n"/>
      <c r="AJ914" s="152" t="n"/>
      <c r="AK914" s="152" t="n"/>
      <c r="AL914" s="152" t="n"/>
      <c r="AM914" s="152" t="n"/>
      <c r="AN914" s="166" t="n"/>
      <c r="AO914" s="155" t="n"/>
      <c r="AP914" s="152" t="n"/>
      <c r="AQ914" s="152" t="n"/>
      <c r="AR914" s="152" t="n"/>
      <c r="AS914" s="152" t="n"/>
      <c r="AT914" s="152" t="n"/>
      <c r="AU914" s="155" t="n"/>
      <c r="AV914" s="152" t="n"/>
      <c r="AW914" s="152" t="n"/>
      <c r="AX914" s="152" t="n"/>
      <c r="AY914" s="152" t="n"/>
      <c r="AZ914" s="152" t="n"/>
      <c r="BA914" s="165" t="n"/>
      <c r="BB914" s="165" t="n"/>
      <c r="BC914" s="152" t="n"/>
      <c r="BD914" s="152" t="n"/>
      <c r="BE914" s="152" t="n"/>
      <c r="BF914" s="152" t="n"/>
      <c r="BG914" s="155" t="n"/>
      <c r="BH914" s="152" t="n"/>
      <c r="BI914" s="152" t="n"/>
      <c r="BJ914" s="152" t="n"/>
      <c r="BK914" s="152" t="n"/>
      <c r="BL914" s="152" t="n"/>
      <c r="BM914" s="152" t="n"/>
      <c r="BN914" s="152" t="n"/>
      <c r="BO914" s="152" t="n"/>
      <c r="BP914" s="155" t="n"/>
      <c r="BQ914" s="152" t="n"/>
      <c r="BR914" s="152" t="n"/>
      <c r="BS914" s="152" t="n"/>
      <c r="BT914" s="152" t="n"/>
      <c r="BU914" s="152" t="n"/>
      <c r="BV914" s="152" t="n"/>
      <c r="BW914" s="152" t="n"/>
      <c r="BX914" s="165" t="n"/>
      <c r="BY914" s="150" t="n"/>
      <c r="BZ914" s="150" t="n"/>
      <c r="CA914" s="150" t="n"/>
      <c r="CB914" s="174" t="n"/>
      <c r="CC914" s="156" t="n"/>
      <c r="CD914" s="156" t="n"/>
      <c r="CE914" s="167">
        <f>IFERROR(__xludf.DUMMYFUNCTION("""COMPUTED_VALUE"""),"")</f>
        <v/>
      </c>
      <c r="CF914" s="158">
        <f>IFERROR(__xludf.DUMMYFUNCTION("""COMPUTED_VALUE"""),"")</f>
        <v/>
      </c>
      <c r="CG914" s="148" t="n"/>
      <c r="CH914" s="148" t="n"/>
      <c r="CI914" s="148" t="n"/>
      <c r="CJ914" s="148" t="n"/>
      <c r="CK914" s="148" t="n"/>
      <c r="CL914" s="148" t="n"/>
      <c r="CM914" s="148" t="n"/>
      <c r="CN914" s="148" t="n"/>
      <c r="CO914" s="148" t="n"/>
      <c r="CP914" s="148" t="n"/>
      <c r="CQ914" s="148" t="n"/>
      <c r="CR914" s="148" t="n"/>
      <c r="CS914" s="148" t="n"/>
      <c r="CT914" s="148" t="n"/>
      <c r="CU914" s="148" t="n"/>
      <c r="CV914" s="148" t="n"/>
    </row>
    <row r="915">
      <c r="A915" s="162" t="n"/>
      <c r="B915" s="64" t="n"/>
      <c r="C915" s="129" t="n"/>
      <c r="D915" s="130" t="inlineStr"/>
      <c r="E915" s="150" t="inlineStr"/>
      <c r="F915" s="150" t="inlineStr"/>
      <c r="G915" s="150" t="n"/>
      <c r="H915" s="152" t="n"/>
      <c r="I915" s="152" t="n"/>
      <c r="J915" s="152" t="n"/>
      <c r="K915" s="152" t="n"/>
      <c r="L915" s="152" t="n"/>
      <c r="M915" s="152" t="n"/>
      <c r="N915" s="152" t="n"/>
      <c r="O915" s="152" t="n"/>
      <c r="P915" s="152" t="n"/>
      <c r="Q915" s="152" t="n"/>
      <c r="R915" s="152" t="n"/>
      <c r="S915" s="165" t="n"/>
      <c r="T915" s="152" t="n"/>
      <c r="U915" s="152" t="n"/>
      <c r="V915" s="152" t="n"/>
      <c r="W915" s="152" t="n"/>
      <c r="X915" s="152" t="n"/>
      <c r="Y915" s="152" t="n"/>
      <c r="Z915" s="152" t="n"/>
      <c r="AA915" s="152" t="n"/>
      <c r="AB915" s="152" t="n"/>
      <c r="AC915" s="152" t="n"/>
      <c r="AD915" s="152" t="n"/>
      <c r="AE915" s="152" t="n"/>
      <c r="AF915" s="152" t="n"/>
      <c r="AG915" s="152" t="n"/>
      <c r="AH915" s="152" t="n"/>
      <c r="AI915" s="152" t="n"/>
      <c r="AJ915" s="152" t="n"/>
      <c r="AK915" s="152" t="n"/>
      <c r="AL915" s="152" t="n"/>
      <c r="AM915" s="152" t="n"/>
      <c r="AN915" s="166" t="n"/>
      <c r="AO915" s="155" t="n"/>
      <c r="AP915" s="152" t="n"/>
      <c r="AQ915" s="152" t="n"/>
      <c r="AR915" s="152" t="n"/>
      <c r="AS915" s="152" t="n"/>
      <c r="AT915" s="152" t="n"/>
      <c r="AU915" s="155" t="n"/>
      <c r="AV915" s="152" t="n"/>
      <c r="AW915" s="152" t="n"/>
      <c r="AX915" s="152" t="n"/>
      <c r="AY915" s="152" t="n"/>
      <c r="AZ915" s="152" t="n"/>
      <c r="BA915" s="165" t="n"/>
      <c r="BB915" s="165" t="n"/>
      <c r="BC915" s="152" t="n"/>
      <c r="BD915" s="152" t="n"/>
      <c r="BE915" s="152" t="n"/>
      <c r="BF915" s="152" t="n"/>
      <c r="BG915" s="155" t="n"/>
      <c r="BH915" s="152" t="n"/>
      <c r="BI915" s="152" t="n"/>
      <c r="BJ915" s="152" t="n"/>
      <c r="BK915" s="152" t="n"/>
      <c r="BL915" s="152" t="n"/>
      <c r="BM915" s="152" t="n"/>
      <c r="BN915" s="152" t="n"/>
      <c r="BO915" s="152" t="n"/>
      <c r="BP915" s="155" t="n"/>
      <c r="BQ915" s="152" t="n"/>
      <c r="BR915" s="152" t="n"/>
      <c r="BS915" s="152" t="n"/>
      <c r="BT915" s="152" t="n"/>
      <c r="BU915" s="152" t="n"/>
      <c r="BV915" s="152" t="n"/>
      <c r="BW915" s="152" t="n"/>
      <c r="BX915" s="165" t="n"/>
      <c r="BY915" s="150" t="n"/>
      <c r="BZ915" s="150" t="n"/>
      <c r="CA915" s="150" t="n"/>
      <c r="CB915" s="174" t="n"/>
      <c r="CC915" s="156" t="n"/>
      <c r="CD915" s="156" t="n"/>
      <c r="CE915" s="167">
        <f>IFERROR(__xludf.DUMMYFUNCTION("""COMPUTED_VALUE"""),"")</f>
        <v/>
      </c>
      <c r="CF915" s="158">
        <f>IFERROR(__xludf.DUMMYFUNCTION("""COMPUTED_VALUE"""),"")</f>
        <v/>
      </c>
      <c r="CG915" s="148" t="n"/>
      <c r="CH915" s="148" t="n"/>
      <c r="CI915" s="148" t="n"/>
      <c r="CJ915" s="148" t="n"/>
      <c r="CK915" s="148" t="n"/>
      <c r="CL915" s="148" t="n"/>
      <c r="CM915" s="148" t="n"/>
      <c r="CN915" s="148" t="n"/>
      <c r="CO915" s="148" t="n"/>
      <c r="CP915" s="148" t="n"/>
      <c r="CQ915" s="148" t="n"/>
      <c r="CR915" s="148" t="n"/>
      <c r="CS915" s="148" t="n"/>
      <c r="CT915" s="148" t="n"/>
      <c r="CU915" s="148" t="n"/>
      <c r="CV915" s="148" t="n"/>
    </row>
    <row r="916">
      <c r="A916" s="162" t="n"/>
      <c r="B916" s="64" t="n"/>
      <c r="C916" s="129" t="n"/>
      <c r="D916" s="130" t="inlineStr"/>
      <c r="E916" s="150" t="inlineStr"/>
      <c r="F916" s="150" t="inlineStr"/>
      <c r="G916" s="150" t="n"/>
      <c r="H916" s="152" t="n"/>
      <c r="I916" s="152" t="n"/>
      <c r="J916" s="152" t="n"/>
      <c r="K916" s="152" t="n"/>
      <c r="L916" s="152" t="n"/>
      <c r="M916" s="152" t="n"/>
      <c r="N916" s="152" t="n"/>
      <c r="O916" s="152" t="n"/>
      <c r="P916" s="152" t="n"/>
      <c r="Q916" s="152" t="n"/>
      <c r="R916" s="152" t="n"/>
      <c r="S916" s="165" t="n"/>
      <c r="T916" s="152" t="n"/>
      <c r="U916" s="152" t="n"/>
      <c r="V916" s="152" t="n"/>
      <c r="W916" s="152" t="n"/>
      <c r="X916" s="152" t="n"/>
      <c r="Y916" s="152" t="n"/>
      <c r="Z916" s="152" t="n"/>
      <c r="AA916" s="152" t="n"/>
      <c r="AB916" s="152" t="n"/>
      <c r="AC916" s="152" t="n"/>
      <c r="AD916" s="152" t="n"/>
      <c r="AE916" s="152" t="n"/>
      <c r="AF916" s="152" t="n"/>
      <c r="AG916" s="152" t="n"/>
      <c r="AH916" s="152" t="n"/>
      <c r="AI916" s="152" t="n"/>
      <c r="AJ916" s="152" t="n"/>
      <c r="AK916" s="152" t="n"/>
      <c r="AL916" s="152" t="n"/>
      <c r="AM916" s="152" t="n"/>
      <c r="AN916" s="166" t="n"/>
      <c r="AO916" s="155" t="n"/>
      <c r="AP916" s="152" t="n"/>
      <c r="AQ916" s="152" t="n"/>
      <c r="AR916" s="152" t="n"/>
      <c r="AS916" s="152" t="n"/>
      <c r="AT916" s="152" t="n"/>
      <c r="AU916" s="155" t="n"/>
      <c r="AV916" s="152" t="n"/>
      <c r="AW916" s="152" t="n"/>
      <c r="AX916" s="152" t="n"/>
      <c r="AY916" s="152" t="n"/>
      <c r="AZ916" s="152" t="n"/>
      <c r="BA916" s="165" t="n"/>
      <c r="BB916" s="165" t="n"/>
      <c r="BC916" s="152" t="n"/>
      <c r="BD916" s="152" t="n"/>
      <c r="BE916" s="152" t="n"/>
      <c r="BF916" s="152" t="n"/>
      <c r="BG916" s="155" t="n"/>
      <c r="BH916" s="152" t="n"/>
      <c r="BI916" s="152" t="n"/>
      <c r="BJ916" s="152" t="n"/>
      <c r="BK916" s="152" t="n"/>
      <c r="BL916" s="152" t="n"/>
      <c r="BM916" s="152" t="n"/>
      <c r="BN916" s="152" t="n"/>
      <c r="BO916" s="152" t="n"/>
      <c r="BP916" s="155" t="n"/>
      <c r="BQ916" s="152" t="n"/>
      <c r="BR916" s="152" t="n"/>
      <c r="BS916" s="152" t="n"/>
      <c r="BT916" s="152" t="n"/>
      <c r="BU916" s="152" t="n"/>
      <c r="BV916" s="152" t="n"/>
      <c r="BW916" s="152" t="n"/>
      <c r="BX916" s="165" t="n"/>
      <c r="BY916" s="150" t="n"/>
      <c r="BZ916" s="150" t="n"/>
      <c r="CA916" s="150" t="n"/>
      <c r="CB916" s="174" t="n"/>
      <c r="CC916" s="156" t="n"/>
      <c r="CD916" s="156" t="n"/>
      <c r="CE916" s="167">
        <f>IFERROR(__xludf.DUMMYFUNCTION("""COMPUTED_VALUE"""),"")</f>
        <v/>
      </c>
      <c r="CF916" s="158">
        <f>IFERROR(__xludf.DUMMYFUNCTION("""COMPUTED_VALUE"""),"")</f>
        <v/>
      </c>
      <c r="CG916" s="148" t="n"/>
      <c r="CH916" s="148" t="n"/>
      <c r="CI916" s="148" t="n"/>
      <c r="CJ916" s="148" t="n"/>
      <c r="CK916" s="148" t="n"/>
      <c r="CL916" s="148" t="n"/>
      <c r="CM916" s="148" t="n"/>
      <c r="CN916" s="148" t="n"/>
      <c r="CO916" s="148" t="n"/>
      <c r="CP916" s="148" t="n"/>
      <c r="CQ916" s="148" t="n"/>
      <c r="CR916" s="148" t="n"/>
      <c r="CS916" s="148" t="n"/>
      <c r="CT916" s="148" t="n"/>
      <c r="CU916" s="148" t="n"/>
      <c r="CV916" s="148" t="n"/>
    </row>
    <row r="917">
      <c r="A917" s="162" t="n"/>
      <c r="B917" s="64" t="n"/>
      <c r="C917" s="129" t="n"/>
      <c r="D917" s="130" t="inlineStr"/>
      <c r="E917" s="150" t="inlineStr"/>
      <c r="F917" s="150" t="inlineStr"/>
      <c r="G917" s="150" t="n"/>
      <c r="H917" s="152" t="n"/>
      <c r="I917" s="152" t="n"/>
      <c r="J917" s="152" t="n"/>
      <c r="K917" s="152" t="n"/>
      <c r="L917" s="152" t="n"/>
      <c r="M917" s="152" t="n"/>
      <c r="N917" s="152" t="n"/>
      <c r="O917" s="152" t="n"/>
      <c r="P917" s="152" t="n"/>
      <c r="Q917" s="152" t="n"/>
      <c r="R917" s="152" t="n"/>
      <c r="S917" s="165" t="n"/>
      <c r="T917" s="152" t="n"/>
      <c r="U917" s="152" t="n"/>
      <c r="V917" s="152" t="n"/>
      <c r="W917" s="152" t="n"/>
      <c r="X917" s="152" t="n"/>
      <c r="Y917" s="152" t="n"/>
      <c r="Z917" s="152" t="n"/>
      <c r="AA917" s="152" t="n"/>
      <c r="AB917" s="152" t="n"/>
      <c r="AC917" s="152" t="n"/>
      <c r="AD917" s="152" t="n"/>
      <c r="AE917" s="152" t="n"/>
      <c r="AF917" s="152" t="n"/>
      <c r="AG917" s="152" t="n"/>
      <c r="AH917" s="152" t="n"/>
      <c r="AI917" s="152" t="n"/>
      <c r="AJ917" s="152" t="n"/>
      <c r="AK917" s="152" t="n"/>
      <c r="AL917" s="152" t="n"/>
      <c r="AM917" s="152" t="n"/>
      <c r="AN917" s="166" t="n"/>
      <c r="AO917" s="155" t="n"/>
      <c r="AP917" s="152" t="n"/>
      <c r="AQ917" s="152" t="n"/>
      <c r="AR917" s="152" t="n"/>
      <c r="AS917" s="152" t="n"/>
      <c r="AT917" s="152" t="n"/>
      <c r="AU917" s="155" t="n"/>
      <c r="AV917" s="152" t="n"/>
      <c r="AW917" s="152" t="n"/>
      <c r="AX917" s="152" t="n"/>
      <c r="AY917" s="152" t="n"/>
      <c r="AZ917" s="152" t="n"/>
      <c r="BA917" s="165" t="n"/>
      <c r="BB917" s="165" t="n"/>
      <c r="BC917" s="152" t="n"/>
      <c r="BD917" s="152" t="n"/>
      <c r="BE917" s="152" t="n"/>
      <c r="BF917" s="152" t="n"/>
      <c r="BG917" s="155" t="n"/>
      <c r="BH917" s="152" t="n"/>
      <c r="BI917" s="152" t="n"/>
      <c r="BJ917" s="152" t="n"/>
      <c r="BK917" s="152" t="n"/>
      <c r="BL917" s="152" t="n"/>
      <c r="BM917" s="152" t="n"/>
      <c r="BN917" s="152" t="n"/>
      <c r="BO917" s="152" t="n"/>
      <c r="BP917" s="155" t="n"/>
      <c r="BQ917" s="152" t="n"/>
      <c r="BR917" s="152" t="n"/>
      <c r="BS917" s="152" t="n"/>
      <c r="BT917" s="152" t="n"/>
      <c r="BU917" s="152" t="n"/>
      <c r="BV917" s="152" t="n"/>
      <c r="BW917" s="152" t="n"/>
      <c r="BX917" s="165" t="n"/>
      <c r="BY917" s="150" t="n"/>
      <c r="BZ917" s="150" t="n"/>
      <c r="CA917" s="150" t="n"/>
      <c r="CB917" s="174" t="n"/>
      <c r="CC917" s="156" t="n"/>
      <c r="CD917" s="156" t="n"/>
      <c r="CE917" s="167">
        <f>IFERROR(__xludf.DUMMYFUNCTION("""COMPUTED_VALUE"""),"")</f>
        <v/>
      </c>
      <c r="CF917" s="158">
        <f>IFERROR(__xludf.DUMMYFUNCTION("""COMPUTED_VALUE"""),"")</f>
        <v/>
      </c>
      <c r="CG917" s="148" t="n"/>
      <c r="CH917" s="148" t="n"/>
      <c r="CI917" s="148" t="n"/>
      <c r="CJ917" s="148" t="n"/>
      <c r="CK917" s="148" t="n"/>
      <c r="CL917" s="148" t="n"/>
      <c r="CM917" s="148" t="n"/>
      <c r="CN917" s="148" t="n"/>
      <c r="CO917" s="148" t="n"/>
      <c r="CP917" s="148" t="n"/>
      <c r="CQ917" s="148" t="n"/>
      <c r="CR917" s="148" t="n"/>
      <c r="CS917" s="148" t="n"/>
      <c r="CT917" s="148" t="n"/>
      <c r="CU917" s="148" t="n"/>
      <c r="CV917" s="148" t="n"/>
    </row>
    <row r="918">
      <c r="A918" s="162" t="n"/>
      <c r="B918" s="64" t="n"/>
      <c r="C918" s="129" t="n"/>
      <c r="D918" s="130" t="inlineStr"/>
      <c r="E918" s="150" t="inlineStr"/>
      <c r="F918" s="150" t="inlineStr"/>
      <c r="G918" s="150" t="n"/>
      <c r="H918" s="152" t="n"/>
      <c r="I918" s="152" t="n"/>
      <c r="J918" s="152" t="n"/>
      <c r="K918" s="152" t="n"/>
      <c r="L918" s="152" t="n"/>
      <c r="M918" s="152" t="n"/>
      <c r="N918" s="152" t="n"/>
      <c r="O918" s="152" t="n"/>
      <c r="P918" s="152" t="n"/>
      <c r="Q918" s="152" t="n"/>
      <c r="R918" s="152" t="n"/>
      <c r="S918" s="165" t="n"/>
      <c r="T918" s="152" t="n"/>
      <c r="U918" s="152" t="n"/>
      <c r="V918" s="152" t="n"/>
      <c r="W918" s="152" t="n"/>
      <c r="X918" s="152" t="n"/>
      <c r="Y918" s="152" t="n"/>
      <c r="Z918" s="152" t="n"/>
      <c r="AA918" s="152" t="n"/>
      <c r="AB918" s="152" t="n"/>
      <c r="AC918" s="152" t="n"/>
      <c r="AD918" s="152" t="n"/>
      <c r="AE918" s="152" t="n"/>
      <c r="AF918" s="152" t="n"/>
      <c r="AG918" s="152" t="n"/>
      <c r="AH918" s="152" t="n"/>
      <c r="AI918" s="152" t="n"/>
      <c r="AJ918" s="152" t="n"/>
      <c r="AK918" s="152" t="n"/>
      <c r="AL918" s="152" t="n"/>
      <c r="AM918" s="152" t="n"/>
      <c r="AN918" s="166" t="n"/>
      <c r="AO918" s="155" t="n"/>
      <c r="AP918" s="152" t="n"/>
      <c r="AQ918" s="152" t="n"/>
      <c r="AR918" s="152" t="n"/>
      <c r="AS918" s="152" t="n"/>
      <c r="AT918" s="152" t="n"/>
      <c r="AU918" s="155" t="n"/>
      <c r="AV918" s="152" t="n"/>
      <c r="AW918" s="152" t="n"/>
      <c r="AX918" s="152" t="n"/>
      <c r="AY918" s="152" t="n"/>
      <c r="AZ918" s="152" t="n"/>
      <c r="BA918" s="165" t="n"/>
      <c r="BB918" s="165" t="n"/>
      <c r="BC918" s="152" t="n"/>
      <c r="BD918" s="152" t="n"/>
      <c r="BE918" s="152" t="n"/>
      <c r="BF918" s="152" t="n"/>
      <c r="BG918" s="155" t="n"/>
      <c r="BH918" s="152" t="n"/>
      <c r="BI918" s="152" t="n"/>
      <c r="BJ918" s="152" t="n"/>
      <c r="BK918" s="152" t="n"/>
      <c r="BL918" s="152" t="n"/>
      <c r="BM918" s="152" t="n"/>
      <c r="BN918" s="152" t="n"/>
      <c r="BO918" s="152" t="n"/>
      <c r="BP918" s="155" t="n"/>
      <c r="BQ918" s="152" t="n"/>
      <c r="BR918" s="152" t="n"/>
      <c r="BS918" s="152" t="n"/>
      <c r="BT918" s="152" t="n"/>
      <c r="BU918" s="152" t="n"/>
      <c r="BV918" s="152" t="n"/>
      <c r="BW918" s="152" t="n"/>
      <c r="BX918" s="165" t="n"/>
      <c r="BY918" s="150" t="n"/>
      <c r="BZ918" s="150" t="n"/>
      <c r="CA918" s="150" t="n"/>
      <c r="CB918" s="174" t="n"/>
      <c r="CC918" s="156" t="n"/>
      <c r="CD918" s="156" t="n"/>
      <c r="CE918" s="167">
        <f>IFERROR(__xludf.DUMMYFUNCTION("""COMPUTED_VALUE"""),"")</f>
        <v/>
      </c>
      <c r="CF918" s="158">
        <f>IFERROR(__xludf.DUMMYFUNCTION("""COMPUTED_VALUE"""),"")</f>
        <v/>
      </c>
      <c r="CG918" s="148" t="n"/>
      <c r="CH918" s="148" t="n"/>
      <c r="CI918" s="148" t="n"/>
      <c r="CJ918" s="148" t="n"/>
      <c r="CK918" s="148" t="n"/>
      <c r="CL918" s="148" t="n"/>
      <c r="CM918" s="148" t="n"/>
      <c r="CN918" s="148" t="n"/>
      <c r="CO918" s="148" t="n"/>
      <c r="CP918" s="148" t="n"/>
      <c r="CQ918" s="148" t="n"/>
      <c r="CR918" s="148" t="n"/>
      <c r="CS918" s="148" t="n"/>
      <c r="CT918" s="148" t="n"/>
      <c r="CU918" s="148" t="n"/>
      <c r="CV918" s="148" t="n"/>
    </row>
    <row r="919">
      <c r="A919" s="162" t="n"/>
      <c r="B919" s="64" t="n"/>
      <c r="C919" s="129" t="n"/>
      <c r="D919" s="130" t="inlineStr"/>
      <c r="E919" s="150" t="inlineStr"/>
      <c r="F919" s="150" t="inlineStr"/>
      <c r="G919" s="150" t="n"/>
      <c r="H919" s="152" t="n"/>
      <c r="I919" s="152" t="n"/>
      <c r="J919" s="152" t="n"/>
      <c r="K919" s="152" t="n"/>
      <c r="L919" s="152" t="n"/>
      <c r="M919" s="152" t="n"/>
      <c r="N919" s="152" t="n"/>
      <c r="O919" s="152" t="n"/>
      <c r="P919" s="152" t="n"/>
      <c r="Q919" s="152" t="n"/>
      <c r="R919" s="152" t="n"/>
      <c r="S919" s="165" t="n"/>
      <c r="T919" s="152" t="n"/>
      <c r="U919" s="152" t="n"/>
      <c r="V919" s="152" t="n"/>
      <c r="W919" s="152" t="n"/>
      <c r="X919" s="152" t="n"/>
      <c r="Y919" s="152" t="n"/>
      <c r="Z919" s="152" t="n"/>
      <c r="AA919" s="152" t="n"/>
      <c r="AB919" s="152" t="n"/>
      <c r="AC919" s="152" t="n"/>
      <c r="AD919" s="152" t="n"/>
      <c r="AE919" s="152" t="n"/>
      <c r="AF919" s="152" t="n"/>
      <c r="AG919" s="152" t="n"/>
      <c r="AH919" s="152" t="n"/>
      <c r="AI919" s="152" t="n"/>
      <c r="AJ919" s="152" t="n"/>
      <c r="AK919" s="152" t="n"/>
      <c r="AL919" s="152" t="n"/>
      <c r="AM919" s="152" t="n"/>
      <c r="AN919" s="166" t="n"/>
      <c r="AO919" s="155" t="n"/>
      <c r="AP919" s="152" t="n"/>
      <c r="AQ919" s="152" t="n"/>
      <c r="AR919" s="152" t="n"/>
      <c r="AS919" s="152" t="n"/>
      <c r="AT919" s="152" t="n"/>
      <c r="AU919" s="155" t="n"/>
      <c r="AV919" s="152" t="n"/>
      <c r="AW919" s="152" t="n"/>
      <c r="AX919" s="152" t="n"/>
      <c r="AY919" s="152" t="n"/>
      <c r="AZ919" s="152" t="n"/>
      <c r="BA919" s="165" t="n"/>
      <c r="BB919" s="165" t="n"/>
      <c r="BC919" s="152" t="n"/>
      <c r="BD919" s="152" t="n"/>
      <c r="BE919" s="152" t="n"/>
      <c r="BF919" s="152" t="n"/>
      <c r="BG919" s="155" t="n"/>
      <c r="BH919" s="152" t="n"/>
      <c r="BI919" s="152" t="n"/>
      <c r="BJ919" s="152" t="n"/>
      <c r="BK919" s="152" t="n"/>
      <c r="BL919" s="152" t="n"/>
      <c r="BM919" s="152" t="n"/>
      <c r="BN919" s="152" t="n"/>
      <c r="BO919" s="152" t="n"/>
      <c r="BP919" s="155" t="n"/>
      <c r="BQ919" s="152" t="n"/>
      <c r="BR919" s="152" t="n"/>
      <c r="BS919" s="152" t="n"/>
      <c r="BT919" s="152" t="n"/>
      <c r="BU919" s="152" t="n"/>
      <c r="BV919" s="152" t="n"/>
      <c r="BW919" s="152" t="n"/>
      <c r="BX919" s="165" t="n"/>
      <c r="BY919" s="150" t="n"/>
      <c r="BZ919" s="150" t="n"/>
      <c r="CA919" s="150" t="n"/>
      <c r="CB919" s="174" t="n"/>
      <c r="CC919" s="156" t="n"/>
      <c r="CD919" s="156" t="n"/>
      <c r="CE919" s="167">
        <f>IFERROR(__xludf.DUMMYFUNCTION("""COMPUTED_VALUE"""),"")</f>
        <v/>
      </c>
      <c r="CF919" s="158">
        <f>IFERROR(__xludf.DUMMYFUNCTION("""COMPUTED_VALUE"""),"")</f>
        <v/>
      </c>
      <c r="CG919" s="148" t="n"/>
      <c r="CH919" s="148" t="n"/>
      <c r="CI919" s="148" t="n"/>
      <c r="CJ919" s="148" t="n"/>
      <c r="CK919" s="148" t="n"/>
      <c r="CL919" s="148" t="n"/>
      <c r="CM919" s="148" t="n"/>
      <c r="CN919" s="148" t="n"/>
      <c r="CO919" s="148" t="n"/>
      <c r="CP919" s="148" t="n"/>
      <c r="CQ919" s="148" t="n"/>
      <c r="CR919" s="148" t="n"/>
      <c r="CS919" s="148" t="n"/>
      <c r="CT919" s="148" t="n"/>
      <c r="CU919" s="148" t="n"/>
      <c r="CV919" s="148" t="n"/>
    </row>
    <row r="920">
      <c r="A920" s="162" t="n"/>
      <c r="B920" s="64" t="n"/>
      <c r="C920" s="129" t="n"/>
      <c r="D920" s="130" t="inlineStr"/>
      <c r="E920" s="150" t="inlineStr"/>
      <c r="F920" s="150" t="inlineStr"/>
      <c r="G920" s="150" t="n"/>
      <c r="H920" s="152" t="n"/>
      <c r="I920" s="152" t="n"/>
      <c r="J920" s="152" t="n"/>
      <c r="K920" s="152" t="n"/>
      <c r="L920" s="152" t="n"/>
      <c r="M920" s="152" t="n"/>
      <c r="N920" s="152" t="n"/>
      <c r="O920" s="152" t="n"/>
      <c r="P920" s="152" t="n"/>
      <c r="Q920" s="152" t="n"/>
      <c r="R920" s="152" t="n"/>
      <c r="S920" s="165" t="n"/>
      <c r="T920" s="152" t="n"/>
      <c r="U920" s="152" t="n"/>
      <c r="V920" s="152" t="n"/>
      <c r="W920" s="152" t="n"/>
      <c r="X920" s="152" t="n"/>
      <c r="Y920" s="152" t="n"/>
      <c r="Z920" s="152" t="n"/>
      <c r="AA920" s="152" t="n"/>
      <c r="AB920" s="152" t="n"/>
      <c r="AC920" s="152" t="n"/>
      <c r="AD920" s="152" t="n"/>
      <c r="AE920" s="152" t="n"/>
      <c r="AF920" s="152" t="n"/>
      <c r="AG920" s="152" t="n"/>
      <c r="AH920" s="152" t="n"/>
      <c r="AI920" s="152" t="n"/>
      <c r="AJ920" s="152" t="n"/>
      <c r="AK920" s="152" t="n"/>
      <c r="AL920" s="152" t="n"/>
      <c r="AM920" s="152" t="n"/>
      <c r="AN920" s="166" t="n"/>
      <c r="AO920" s="155" t="n"/>
      <c r="AP920" s="152" t="n"/>
      <c r="AQ920" s="152" t="n"/>
      <c r="AR920" s="152" t="n"/>
      <c r="AS920" s="152" t="n"/>
      <c r="AT920" s="152" t="n"/>
      <c r="AU920" s="155" t="n"/>
      <c r="AV920" s="152" t="n"/>
      <c r="AW920" s="152" t="n"/>
      <c r="AX920" s="152" t="n"/>
      <c r="AY920" s="152" t="n"/>
      <c r="AZ920" s="152" t="n"/>
      <c r="BA920" s="165" t="n"/>
      <c r="BB920" s="165" t="n"/>
      <c r="BC920" s="152" t="n"/>
      <c r="BD920" s="152" t="n"/>
      <c r="BE920" s="152" t="n"/>
      <c r="BF920" s="152" t="n"/>
      <c r="BG920" s="155" t="n"/>
      <c r="BH920" s="152" t="n"/>
      <c r="BI920" s="152" t="n"/>
      <c r="BJ920" s="152" t="n"/>
      <c r="BK920" s="152" t="n"/>
      <c r="BL920" s="152" t="n"/>
      <c r="BM920" s="152" t="n"/>
      <c r="BN920" s="152" t="n"/>
      <c r="BO920" s="152" t="n"/>
      <c r="BP920" s="155" t="n"/>
      <c r="BQ920" s="152" t="n"/>
      <c r="BR920" s="152" t="n"/>
      <c r="BS920" s="152" t="n"/>
      <c r="BT920" s="152" t="n"/>
      <c r="BU920" s="152" t="n"/>
      <c r="BV920" s="152" t="n"/>
      <c r="BW920" s="152" t="n"/>
      <c r="BX920" s="165" t="n"/>
      <c r="BY920" s="150" t="n"/>
      <c r="BZ920" s="150" t="n"/>
      <c r="CA920" s="150" t="n"/>
      <c r="CB920" s="174" t="n"/>
      <c r="CC920" s="156" t="n"/>
      <c r="CD920" s="156" t="n"/>
      <c r="CE920" s="167">
        <f>IFERROR(__xludf.DUMMYFUNCTION("""COMPUTED_VALUE"""),"")</f>
        <v/>
      </c>
      <c r="CF920" s="158">
        <f>IFERROR(__xludf.DUMMYFUNCTION("""COMPUTED_VALUE"""),"")</f>
        <v/>
      </c>
      <c r="CG920" s="148" t="n"/>
      <c r="CH920" s="148" t="n"/>
      <c r="CI920" s="148" t="n"/>
      <c r="CJ920" s="148" t="n"/>
      <c r="CK920" s="148" t="n"/>
      <c r="CL920" s="148" t="n"/>
      <c r="CM920" s="148" t="n"/>
      <c r="CN920" s="148" t="n"/>
      <c r="CO920" s="148" t="n"/>
      <c r="CP920" s="148" t="n"/>
      <c r="CQ920" s="148" t="n"/>
      <c r="CR920" s="148" t="n"/>
      <c r="CS920" s="148" t="n"/>
      <c r="CT920" s="148" t="n"/>
      <c r="CU920" s="148" t="n"/>
      <c r="CV920" s="148" t="n"/>
    </row>
    <row r="921">
      <c r="A921" s="162" t="n"/>
      <c r="B921" s="64" t="n"/>
      <c r="C921" s="129" t="n"/>
      <c r="D921" s="130" t="inlineStr"/>
      <c r="E921" s="150" t="inlineStr"/>
      <c r="F921" s="150" t="inlineStr"/>
      <c r="G921" s="150" t="n"/>
      <c r="H921" s="152" t="n"/>
      <c r="I921" s="152" t="n"/>
      <c r="J921" s="152" t="n"/>
      <c r="K921" s="152" t="n"/>
      <c r="L921" s="152" t="n"/>
      <c r="M921" s="152" t="n"/>
      <c r="N921" s="152" t="n"/>
      <c r="O921" s="152" t="n"/>
      <c r="P921" s="152" t="n"/>
      <c r="Q921" s="152" t="n"/>
      <c r="R921" s="152" t="n"/>
      <c r="S921" s="165" t="n"/>
      <c r="T921" s="152" t="n"/>
      <c r="U921" s="152" t="n"/>
      <c r="V921" s="152" t="n"/>
      <c r="W921" s="152" t="n"/>
      <c r="X921" s="152" t="n"/>
      <c r="Y921" s="152" t="n"/>
      <c r="Z921" s="152" t="n"/>
      <c r="AA921" s="152" t="n"/>
      <c r="AB921" s="152" t="n"/>
      <c r="AC921" s="152" t="n"/>
      <c r="AD921" s="152" t="n"/>
      <c r="AE921" s="152" t="n"/>
      <c r="AF921" s="152" t="n"/>
      <c r="AG921" s="152" t="n"/>
      <c r="AH921" s="152" t="n"/>
      <c r="AI921" s="152" t="n"/>
      <c r="AJ921" s="152" t="n"/>
      <c r="AK921" s="152" t="n"/>
      <c r="AL921" s="152" t="n"/>
      <c r="AM921" s="152" t="n"/>
      <c r="AN921" s="166" t="n"/>
      <c r="AO921" s="155" t="n"/>
      <c r="AP921" s="152" t="n"/>
      <c r="AQ921" s="152" t="n"/>
      <c r="AR921" s="152" t="n"/>
      <c r="AS921" s="152" t="n"/>
      <c r="AT921" s="152" t="n"/>
      <c r="AU921" s="155" t="n"/>
      <c r="AV921" s="152" t="n"/>
      <c r="AW921" s="152" t="n"/>
      <c r="AX921" s="152" t="n"/>
      <c r="AY921" s="152" t="n"/>
      <c r="AZ921" s="152" t="n"/>
      <c r="BA921" s="165" t="n"/>
      <c r="BB921" s="165" t="n"/>
      <c r="BC921" s="152" t="n"/>
      <c r="BD921" s="152" t="n"/>
      <c r="BE921" s="152" t="n"/>
      <c r="BF921" s="152" t="n"/>
      <c r="BG921" s="155" t="n"/>
      <c r="BH921" s="152" t="n"/>
      <c r="BI921" s="152" t="n"/>
      <c r="BJ921" s="152" t="n"/>
      <c r="BK921" s="152" t="n"/>
      <c r="BL921" s="152" t="n"/>
      <c r="BM921" s="152" t="n"/>
      <c r="BN921" s="152" t="n"/>
      <c r="BO921" s="152" t="n"/>
      <c r="BP921" s="155" t="n"/>
      <c r="BQ921" s="152" t="n"/>
      <c r="BR921" s="152" t="n"/>
      <c r="BS921" s="152" t="n"/>
      <c r="BT921" s="152" t="n"/>
      <c r="BU921" s="152" t="n"/>
      <c r="BV921" s="152" t="n"/>
      <c r="BW921" s="152" t="n"/>
      <c r="BX921" s="165" t="n"/>
      <c r="BY921" s="150" t="n"/>
      <c r="BZ921" s="150" t="n"/>
      <c r="CA921" s="150" t="n"/>
      <c r="CB921" s="174" t="n"/>
      <c r="CC921" s="156" t="n"/>
      <c r="CD921" s="156" t="n"/>
      <c r="CE921" s="167">
        <f>IFERROR(__xludf.DUMMYFUNCTION("""COMPUTED_VALUE"""),"")</f>
        <v/>
      </c>
      <c r="CF921" s="158">
        <f>IFERROR(__xludf.DUMMYFUNCTION("""COMPUTED_VALUE"""),"")</f>
        <v/>
      </c>
      <c r="CG921" s="148" t="n"/>
      <c r="CH921" s="148" t="n"/>
      <c r="CI921" s="148" t="n"/>
      <c r="CJ921" s="148" t="n"/>
      <c r="CK921" s="148" t="n"/>
      <c r="CL921" s="148" t="n"/>
      <c r="CM921" s="148" t="n"/>
      <c r="CN921" s="148" t="n"/>
      <c r="CO921" s="148" t="n"/>
      <c r="CP921" s="148" t="n"/>
      <c r="CQ921" s="148" t="n"/>
      <c r="CR921" s="148" t="n"/>
      <c r="CS921" s="148" t="n"/>
      <c r="CT921" s="148" t="n"/>
      <c r="CU921" s="148" t="n"/>
      <c r="CV921" s="148" t="n"/>
    </row>
    <row r="922">
      <c r="A922" s="162" t="n"/>
      <c r="B922" s="64" t="n"/>
      <c r="C922" s="129" t="n"/>
      <c r="D922" s="130" t="inlineStr"/>
      <c r="E922" s="150" t="inlineStr"/>
      <c r="F922" s="150" t="inlineStr"/>
      <c r="G922" s="150" t="n"/>
      <c r="H922" s="152" t="n"/>
      <c r="I922" s="152" t="n"/>
      <c r="J922" s="152" t="n"/>
      <c r="K922" s="152" t="n"/>
      <c r="L922" s="152" t="n"/>
      <c r="M922" s="152" t="n"/>
      <c r="N922" s="152" t="n"/>
      <c r="O922" s="152" t="n"/>
      <c r="P922" s="152" t="n"/>
      <c r="Q922" s="152" t="n"/>
      <c r="R922" s="152" t="n"/>
      <c r="S922" s="165" t="n"/>
      <c r="T922" s="152" t="n"/>
      <c r="U922" s="152" t="n"/>
      <c r="V922" s="152" t="n"/>
      <c r="W922" s="152" t="n"/>
      <c r="X922" s="152" t="n"/>
      <c r="Y922" s="152" t="n"/>
      <c r="Z922" s="152" t="n"/>
      <c r="AA922" s="152" t="n"/>
      <c r="AB922" s="152" t="n"/>
      <c r="AC922" s="152" t="n"/>
      <c r="AD922" s="152" t="n"/>
      <c r="AE922" s="152" t="n"/>
      <c r="AF922" s="152" t="n"/>
      <c r="AG922" s="152" t="n"/>
      <c r="AH922" s="152" t="n"/>
      <c r="AI922" s="152" t="n"/>
      <c r="AJ922" s="152" t="n"/>
      <c r="AK922" s="152" t="n"/>
      <c r="AL922" s="152" t="n"/>
      <c r="AM922" s="152" t="n"/>
      <c r="AN922" s="166" t="n"/>
      <c r="AO922" s="155" t="n"/>
      <c r="AP922" s="152" t="n"/>
      <c r="AQ922" s="152" t="n"/>
      <c r="AR922" s="152" t="n"/>
      <c r="AS922" s="152" t="n"/>
      <c r="AT922" s="152" t="n"/>
      <c r="AU922" s="155" t="n"/>
      <c r="AV922" s="152" t="n"/>
      <c r="AW922" s="152" t="n"/>
      <c r="AX922" s="152" t="n"/>
      <c r="AY922" s="152" t="n"/>
      <c r="AZ922" s="152" t="n"/>
      <c r="BA922" s="165" t="n"/>
      <c r="BB922" s="165" t="n"/>
      <c r="BC922" s="152" t="n"/>
      <c r="BD922" s="152" t="n"/>
      <c r="BE922" s="152" t="n"/>
      <c r="BF922" s="152" t="n"/>
      <c r="BG922" s="155" t="n"/>
      <c r="BH922" s="152" t="n"/>
      <c r="BI922" s="152" t="n"/>
      <c r="BJ922" s="152" t="n"/>
      <c r="BK922" s="152" t="n"/>
      <c r="BL922" s="152" t="n"/>
      <c r="BM922" s="152" t="n"/>
      <c r="BN922" s="152" t="n"/>
      <c r="BO922" s="152" t="n"/>
      <c r="BP922" s="155" t="n"/>
      <c r="BQ922" s="152" t="n"/>
      <c r="BR922" s="152" t="n"/>
      <c r="BS922" s="152" t="n"/>
      <c r="BT922" s="152" t="n"/>
      <c r="BU922" s="152" t="n"/>
      <c r="BV922" s="152" t="n"/>
      <c r="BW922" s="152" t="n"/>
      <c r="BX922" s="165" t="n"/>
      <c r="BY922" s="150" t="n"/>
      <c r="BZ922" s="150" t="n"/>
      <c r="CA922" s="150" t="n"/>
      <c r="CB922" s="174" t="n"/>
      <c r="CC922" s="156" t="n"/>
      <c r="CD922" s="156" t="n"/>
      <c r="CE922" s="167">
        <f>IFERROR(__xludf.DUMMYFUNCTION("""COMPUTED_VALUE"""),"")</f>
        <v/>
      </c>
      <c r="CF922" s="158">
        <f>IFERROR(__xludf.DUMMYFUNCTION("""COMPUTED_VALUE"""),"")</f>
        <v/>
      </c>
      <c r="CG922" s="148" t="n"/>
      <c r="CH922" s="148" t="n"/>
      <c r="CI922" s="148" t="n"/>
      <c r="CJ922" s="148" t="n"/>
      <c r="CK922" s="148" t="n"/>
      <c r="CL922" s="148" t="n"/>
      <c r="CM922" s="148" t="n"/>
      <c r="CN922" s="148" t="n"/>
      <c r="CO922" s="148" t="n"/>
      <c r="CP922" s="148" t="n"/>
      <c r="CQ922" s="148" t="n"/>
      <c r="CR922" s="148" t="n"/>
      <c r="CS922" s="148" t="n"/>
      <c r="CT922" s="148" t="n"/>
      <c r="CU922" s="148" t="n"/>
      <c r="CV922" s="148" t="n"/>
    </row>
    <row r="923">
      <c r="A923" s="162" t="n"/>
      <c r="B923" s="64" t="n"/>
      <c r="C923" s="129" t="n"/>
      <c r="D923" s="130" t="inlineStr"/>
      <c r="E923" s="150" t="inlineStr"/>
      <c r="F923" s="150" t="inlineStr"/>
      <c r="G923" s="150" t="n"/>
      <c r="H923" s="152" t="n"/>
      <c r="I923" s="152" t="n"/>
      <c r="J923" s="152" t="n"/>
      <c r="K923" s="152" t="n"/>
      <c r="L923" s="152" t="n"/>
      <c r="M923" s="152" t="n"/>
      <c r="N923" s="152" t="n"/>
      <c r="O923" s="152" t="n"/>
      <c r="P923" s="152" t="n"/>
      <c r="Q923" s="152" t="n"/>
      <c r="R923" s="152" t="n"/>
      <c r="S923" s="165" t="n"/>
      <c r="T923" s="152" t="n"/>
      <c r="U923" s="152" t="n"/>
      <c r="V923" s="152" t="n"/>
      <c r="W923" s="152" t="n"/>
      <c r="X923" s="152" t="n"/>
      <c r="Y923" s="152" t="n"/>
      <c r="Z923" s="152" t="n"/>
      <c r="AA923" s="152" t="n"/>
      <c r="AB923" s="152" t="n"/>
      <c r="AC923" s="152" t="n"/>
      <c r="AD923" s="152" t="n"/>
      <c r="AE923" s="152" t="n"/>
      <c r="AF923" s="152" t="n"/>
      <c r="AG923" s="152" t="n"/>
      <c r="AH923" s="152" t="n"/>
      <c r="AI923" s="152" t="n"/>
      <c r="AJ923" s="152" t="n"/>
      <c r="AK923" s="152" t="n"/>
      <c r="AL923" s="152" t="n"/>
      <c r="AM923" s="152" t="n"/>
      <c r="AN923" s="166" t="n"/>
      <c r="AO923" s="155" t="n"/>
      <c r="AP923" s="152" t="n"/>
      <c r="AQ923" s="152" t="n"/>
      <c r="AR923" s="152" t="n"/>
      <c r="AS923" s="152" t="n"/>
      <c r="AT923" s="152" t="n"/>
      <c r="AU923" s="155" t="n"/>
      <c r="AV923" s="152" t="n"/>
      <c r="AW923" s="152" t="n"/>
      <c r="AX923" s="152" t="n"/>
      <c r="AY923" s="152" t="n"/>
      <c r="AZ923" s="152" t="n"/>
      <c r="BA923" s="165" t="n"/>
      <c r="BB923" s="165" t="n"/>
      <c r="BC923" s="152" t="n"/>
      <c r="BD923" s="152" t="n"/>
      <c r="BE923" s="152" t="n"/>
      <c r="BF923" s="152" t="n"/>
      <c r="BG923" s="155" t="n"/>
      <c r="BH923" s="152" t="n"/>
      <c r="BI923" s="152" t="n"/>
      <c r="BJ923" s="152" t="n"/>
      <c r="BK923" s="152" t="n"/>
      <c r="BL923" s="152" t="n"/>
      <c r="BM923" s="152" t="n"/>
      <c r="BN923" s="152" t="n"/>
      <c r="BO923" s="152" t="n"/>
      <c r="BP923" s="155" t="n"/>
      <c r="BQ923" s="152" t="n"/>
      <c r="BR923" s="152" t="n"/>
      <c r="BS923" s="152" t="n"/>
      <c r="BT923" s="152" t="n"/>
      <c r="BU923" s="152" t="n"/>
      <c r="BV923" s="152" t="n"/>
      <c r="BW923" s="152" t="n"/>
      <c r="BX923" s="165" t="n"/>
      <c r="BY923" s="150" t="n"/>
      <c r="BZ923" s="150" t="n"/>
      <c r="CA923" s="150" t="n"/>
      <c r="CB923" s="174" t="n"/>
      <c r="CC923" s="156" t="n"/>
      <c r="CD923" s="156" t="n"/>
      <c r="CE923" s="167">
        <f>IFERROR(__xludf.DUMMYFUNCTION("""COMPUTED_VALUE"""),"")</f>
        <v/>
      </c>
      <c r="CF923" s="158">
        <f>IFERROR(__xludf.DUMMYFUNCTION("""COMPUTED_VALUE"""),"")</f>
        <v/>
      </c>
      <c r="CG923" s="148" t="n"/>
      <c r="CH923" s="148" t="n"/>
      <c r="CI923" s="148" t="n"/>
      <c r="CJ923" s="148" t="n"/>
      <c r="CK923" s="148" t="n"/>
      <c r="CL923" s="148" t="n"/>
      <c r="CM923" s="148" t="n"/>
      <c r="CN923" s="148" t="n"/>
      <c r="CO923" s="148" t="n"/>
      <c r="CP923" s="148" t="n"/>
      <c r="CQ923" s="148" t="n"/>
      <c r="CR923" s="148" t="n"/>
      <c r="CS923" s="148" t="n"/>
      <c r="CT923" s="148" t="n"/>
      <c r="CU923" s="148" t="n"/>
      <c r="CV923" s="148" t="n"/>
    </row>
    <row r="924">
      <c r="A924" s="162" t="n"/>
      <c r="B924" s="64" t="n"/>
      <c r="C924" s="129" t="n"/>
      <c r="D924" s="130" t="inlineStr"/>
      <c r="E924" s="150" t="inlineStr"/>
      <c r="F924" s="150" t="inlineStr"/>
      <c r="G924" s="150" t="n"/>
      <c r="H924" s="152" t="n"/>
      <c r="I924" s="152" t="n"/>
      <c r="J924" s="152" t="n"/>
      <c r="K924" s="152" t="n"/>
      <c r="L924" s="152" t="n"/>
      <c r="M924" s="152" t="n"/>
      <c r="N924" s="152" t="n"/>
      <c r="O924" s="152" t="n"/>
      <c r="P924" s="152" t="n"/>
      <c r="Q924" s="152" t="n"/>
      <c r="R924" s="152" t="n"/>
      <c r="S924" s="165" t="n"/>
      <c r="T924" s="152" t="n"/>
      <c r="U924" s="152" t="n"/>
      <c r="V924" s="152" t="n"/>
      <c r="W924" s="152" t="n"/>
      <c r="X924" s="152" t="n"/>
      <c r="Y924" s="152" t="n"/>
      <c r="Z924" s="152" t="n"/>
      <c r="AA924" s="152" t="n"/>
      <c r="AB924" s="152" t="n"/>
      <c r="AC924" s="152" t="n"/>
      <c r="AD924" s="152" t="n"/>
      <c r="AE924" s="152" t="n"/>
      <c r="AF924" s="152" t="n"/>
      <c r="AG924" s="152" t="n"/>
      <c r="AH924" s="152" t="n"/>
      <c r="AI924" s="152" t="n"/>
      <c r="AJ924" s="152" t="n"/>
      <c r="AK924" s="152" t="n"/>
      <c r="AL924" s="152" t="n"/>
      <c r="AM924" s="152" t="n"/>
      <c r="AN924" s="166" t="n"/>
      <c r="AO924" s="155" t="n"/>
      <c r="AP924" s="152" t="n"/>
      <c r="AQ924" s="152" t="n"/>
      <c r="AR924" s="152" t="n"/>
      <c r="AS924" s="152" t="n"/>
      <c r="AT924" s="152" t="n"/>
      <c r="AU924" s="155" t="n"/>
      <c r="AV924" s="152" t="n"/>
      <c r="AW924" s="152" t="n"/>
      <c r="AX924" s="152" t="n"/>
      <c r="AY924" s="152" t="n"/>
      <c r="AZ924" s="152" t="n"/>
      <c r="BA924" s="165" t="n"/>
      <c r="BB924" s="165" t="n"/>
      <c r="BC924" s="152" t="n"/>
      <c r="BD924" s="152" t="n"/>
      <c r="BE924" s="152" t="n"/>
      <c r="BF924" s="152" t="n"/>
      <c r="BG924" s="155" t="n"/>
      <c r="BH924" s="152" t="n"/>
      <c r="BI924" s="152" t="n"/>
      <c r="BJ924" s="152" t="n"/>
      <c r="BK924" s="152" t="n"/>
      <c r="BL924" s="152" t="n"/>
      <c r="BM924" s="152" t="n"/>
      <c r="BN924" s="152" t="n"/>
      <c r="BO924" s="152" t="n"/>
      <c r="BP924" s="155" t="n"/>
      <c r="BQ924" s="152" t="n"/>
      <c r="BR924" s="152" t="n"/>
      <c r="BS924" s="152" t="n"/>
      <c r="BT924" s="152" t="n"/>
      <c r="BU924" s="152" t="n"/>
      <c r="BV924" s="152" t="n"/>
      <c r="BW924" s="152" t="n"/>
      <c r="BX924" s="165" t="n"/>
      <c r="BY924" s="150" t="n"/>
      <c r="BZ924" s="150" t="n"/>
      <c r="CA924" s="150" t="n"/>
      <c r="CB924" s="174" t="n"/>
      <c r="CC924" s="156" t="n"/>
      <c r="CD924" s="156" t="n"/>
      <c r="CE924" s="167">
        <f>IFERROR(__xludf.DUMMYFUNCTION("""COMPUTED_VALUE"""),"")</f>
        <v/>
      </c>
      <c r="CF924" s="158">
        <f>IFERROR(__xludf.DUMMYFUNCTION("""COMPUTED_VALUE"""),"")</f>
        <v/>
      </c>
      <c r="CG924" s="148" t="n"/>
      <c r="CH924" s="148" t="n"/>
      <c r="CI924" s="148" t="n"/>
      <c r="CJ924" s="148" t="n"/>
      <c r="CK924" s="148" t="n"/>
      <c r="CL924" s="148" t="n"/>
      <c r="CM924" s="148" t="n"/>
      <c r="CN924" s="148" t="n"/>
      <c r="CO924" s="148" t="n"/>
      <c r="CP924" s="148" t="n"/>
      <c r="CQ924" s="148" t="n"/>
      <c r="CR924" s="148" t="n"/>
      <c r="CS924" s="148" t="n"/>
      <c r="CT924" s="148" t="n"/>
      <c r="CU924" s="148" t="n"/>
      <c r="CV924" s="148" t="n"/>
    </row>
    <row r="925">
      <c r="A925" s="162" t="n"/>
      <c r="B925" s="64" t="n"/>
      <c r="C925" s="129" t="n"/>
      <c r="D925" s="130" t="inlineStr"/>
      <c r="E925" s="150" t="inlineStr"/>
      <c r="F925" s="150" t="inlineStr"/>
      <c r="G925" s="150" t="n"/>
      <c r="H925" s="152" t="n"/>
      <c r="I925" s="152" t="n"/>
      <c r="J925" s="152" t="n"/>
      <c r="K925" s="152" t="n"/>
      <c r="L925" s="152" t="n"/>
      <c r="M925" s="152" t="n"/>
      <c r="N925" s="152" t="n"/>
      <c r="O925" s="152" t="n"/>
      <c r="P925" s="152" t="n"/>
      <c r="Q925" s="152" t="n"/>
      <c r="R925" s="152" t="n"/>
      <c r="S925" s="165" t="n"/>
      <c r="T925" s="152" t="n"/>
      <c r="U925" s="152" t="n"/>
      <c r="V925" s="152" t="n"/>
      <c r="W925" s="152" t="n"/>
      <c r="X925" s="152" t="n"/>
      <c r="Y925" s="152" t="n"/>
      <c r="Z925" s="152" t="n"/>
      <c r="AA925" s="152" t="n"/>
      <c r="AB925" s="152" t="n"/>
      <c r="AC925" s="152" t="n"/>
      <c r="AD925" s="152" t="n"/>
      <c r="AE925" s="152" t="n"/>
      <c r="AF925" s="152" t="n"/>
      <c r="AG925" s="152" t="n"/>
      <c r="AH925" s="152" t="n"/>
      <c r="AI925" s="152" t="n"/>
      <c r="AJ925" s="152" t="n"/>
      <c r="AK925" s="152" t="n"/>
      <c r="AL925" s="152" t="n"/>
      <c r="AM925" s="152" t="n"/>
      <c r="AN925" s="166" t="n"/>
      <c r="AO925" s="155" t="n"/>
      <c r="AP925" s="152" t="n"/>
      <c r="AQ925" s="152" t="n"/>
      <c r="AR925" s="152" t="n"/>
      <c r="AS925" s="152" t="n"/>
      <c r="AT925" s="152" t="n"/>
      <c r="AU925" s="155" t="n"/>
      <c r="AV925" s="152" t="n"/>
      <c r="AW925" s="152" t="n"/>
      <c r="AX925" s="152" t="n"/>
      <c r="AY925" s="152" t="n"/>
      <c r="AZ925" s="152" t="n"/>
      <c r="BA925" s="165" t="n"/>
      <c r="BB925" s="165" t="n"/>
      <c r="BC925" s="152" t="n"/>
      <c r="BD925" s="152" t="n"/>
      <c r="BE925" s="152" t="n"/>
      <c r="BF925" s="152" t="n"/>
      <c r="BG925" s="155" t="n"/>
      <c r="BH925" s="152" t="n"/>
      <c r="BI925" s="152" t="n"/>
      <c r="BJ925" s="152" t="n"/>
      <c r="BK925" s="152" t="n"/>
      <c r="BL925" s="152" t="n"/>
      <c r="BM925" s="152" t="n"/>
      <c r="BN925" s="152" t="n"/>
      <c r="BO925" s="152" t="n"/>
      <c r="BP925" s="155" t="n"/>
      <c r="BQ925" s="152" t="n"/>
      <c r="BR925" s="152" t="n"/>
      <c r="BS925" s="152" t="n"/>
      <c r="BT925" s="152" t="n"/>
      <c r="BU925" s="152" t="n"/>
      <c r="BV925" s="152" t="n"/>
      <c r="BW925" s="152" t="n"/>
      <c r="BX925" s="165" t="n"/>
      <c r="BY925" s="150" t="n"/>
      <c r="BZ925" s="150" t="n"/>
      <c r="CA925" s="150" t="n"/>
      <c r="CB925" s="174" t="n"/>
      <c r="CC925" s="156" t="n"/>
      <c r="CD925" s="156" t="n"/>
      <c r="CE925" s="167">
        <f>IFERROR(__xludf.DUMMYFUNCTION("""COMPUTED_VALUE"""),"")</f>
        <v/>
      </c>
      <c r="CF925" s="158">
        <f>IFERROR(__xludf.DUMMYFUNCTION("""COMPUTED_VALUE"""),"")</f>
        <v/>
      </c>
      <c r="CG925" s="148" t="n"/>
      <c r="CH925" s="148" t="n"/>
      <c r="CI925" s="148" t="n"/>
      <c r="CJ925" s="148" t="n"/>
      <c r="CK925" s="148" t="n"/>
      <c r="CL925" s="148" t="n"/>
      <c r="CM925" s="148" t="n"/>
      <c r="CN925" s="148" t="n"/>
      <c r="CO925" s="148" t="n"/>
      <c r="CP925" s="148" t="n"/>
      <c r="CQ925" s="148" t="n"/>
      <c r="CR925" s="148" t="n"/>
      <c r="CS925" s="148" t="n"/>
      <c r="CT925" s="148" t="n"/>
      <c r="CU925" s="148" t="n"/>
      <c r="CV925" s="148" t="n"/>
    </row>
    <row r="926">
      <c r="A926" s="162" t="n"/>
      <c r="B926" s="64" t="n"/>
      <c r="C926" s="129" t="n"/>
      <c r="D926" s="130" t="inlineStr"/>
      <c r="E926" s="150" t="inlineStr"/>
      <c r="F926" s="150" t="inlineStr"/>
      <c r="G926" s="150" t="n"/>
      <c r="H926" s="152" t="n"/>
      <c r="I926" s="152" t="n"/>
      <c r="J926" s="152" t="n"/>
      <c r="K926" s="152" t="n"/>
      <c r="L926" s="152" t="n"/>
      <c r="M926" s="152" t="n"/>
      <c r="N926" s="152" t="n"/>
      <c r="O926" s="152" t="n"/>
      <c r="P926" s="152" t="n"/>
      <c r="Q926" s="152" t="n"/>
      <c r="R926" s="152" t="n"/>
      <c r="S926" s="165" t="n"/>
      <c r="T926" s="152" t="n"/>
      <c r="U926" s="152" t="n"/>
      <c r="V926" s="152" t="n"/>
      <c r="W926" s="152" t="n"/>
      <c r="X926" s="152" t="n"/>
      <c r="Y926" s="152" t="n"/>
      <c r="Z926" s="152" t="n"/>
      <c r="AA926" s="152" t="n"/>
      <c r="AB926" s="152" t="n"/>
      <c r="AC926" s="152" t="n"/>
      <c r="AD926" s="152" t="n"/>
      <c r="AE926" s="152" t="n"/>
      <c r="AF926" s="152" t="n"/>
      <c r="AG926" s="152" t="n"/>
      <c r="AH926" s="152" t="n"/>
      <c r="AI926" s="152" t="n"/>
      <c r="AJ926" s="152" t="n"/>
      <c r="AK926" s="152" t="n"/>
      <c r="AL926" s="152" t="n"/>
      <c r="AM926" s="152" t="n"/>
      <c r="AN926" s="166" t="n"/>
      <c r="AO926" s="155" t="n"/>
      <c r="AP926" s="152" t="n"/>
      <c r="AQ926" s="152" t="n"/>
      <c r="AR926" s="152" t="n"/>
      <c r="AS926" s="152" t="n"/>
      <c r="AT926" s="152" t="n"/>
      <c r="AU926" s="155" t="n"/>
      <c r="AV926" s="152" t="n"/>
      <c r="AW926" s="152" t="n"/>
      <c r="AX926" s="152" t="n"/>
      <c r="AY926" s="152" t="n"/>
      <c r="AZ926" s="152" t="n"/>
      <c r="BA926" s="165" t="n"/>
      <c r="BB926" s="165" t="n"/>
      <c r="BC926" s="152" t="n"/>
      <c r="BD926" s="152" t="n"/>
      <c r="BE926" s="152" t="n"/>
      <c r="BF926" s="152" t="n"/>
      <c r="BG926" s="155" t="n"/>
      <c r="BH926" s="152" t="n"/>
      <c r="BI926" s="152" t="n"/>
      <c r="BJ926" s="152" t="n"/>
      <c r="BK926" s="152" t="n"/>
      <c r="BL926" s="152" t="n"/>
      <c r="BM926" s="152" t="n"/>
      <c r="BN926" s="152" t="n"/>
      <c r="BO926" s="152" t="n"/>
      <c r="BP926" s="155" t="n"/>
      <c r="BQ926" s="152" t="n"/>
      <c r="BR926" s="152" t="n"/>
      <c r="BS926" s="152" t="n"/>
      <c r="BT926" s="152" t="n"/>
      <c r="BU926" s="152" t="n"/>
      <c r="BV926" s="152" t="n"/>
      <c r="BW926" s="152" t="n"/>
      <c r="BX926" s="165" t="n"/>
      <c r="BY926" s="150" t="n"/>
      <c r="BZ926" s="150" t="n"/>
      <c r="CA926" s="150" t="n"/>
      <c r="CB926" s="174" t="n"/>
      <c r="CC926" s="156" t="n"/>
      <c r="CD926" s="156" t="n"/>
      <c r="CE926" s="167">
        <f>IFERROR(__xludf.DUMMYFUNCTION("""COMPUTED_VALUE"""),"")</f>
        <v/>
      </c>
      <c r="CF926" s="158">
        <f>IFERROR(__xludf.DUMMYFUNCTION("""COMPUTED_VALUE"""),"")</f>
        <v/>
      </c>
      <c r="CG926" s="148" t="n"/>
      <c r="CH926" s="148" t="n"/>
      <c r="CI926" s="148" t="n"/>
      <c r="CJ926" s="148" t="n"/>
      <c r="CK926" s="148" t="n"/>
      <c r="CL926" s="148" t="n"/>
      <c r="CM926" s="148" t="n"/>
      <c r="CN926" s="148" t="n"/>
      <c r="CO926" s="148" t="n"/>
      <c r="CP926" s="148" t="n"/>
      <c r="CQ926" s="148" t="n"/>
      <c r="CR926" s="148" t="n"/>
      <c r="CS926" s="148" t="n"/>
      <c r="CT926" s="148" t="n"/>
      <c r="CU926" s="148" t="n"/>
      <c r="CV926" s="148" t="n"/>
    </row>
    <row r="927">
      <c r="A927" s="162" t="n"/>
      <c r="B927" s="64" t="n"/>
      <c r="C927" s="129" t="n"/>
      <c r="D927" s="130" t="inlineStr"/>
      <c r="E927" s="150" t="inlineStr"/>
      <c r="F927" s="150" t="inlineStr"/>
      <c r="G927" s="150" t="n"/>
      <c r="H927" s="152" t="n"/>
      <c r="I927" s="152" t="n"/>
      <c r="J927" s="152" t="n"/>
      <c r="K927" s="152" t="n"/>
      <c r="L927" s="152" t="n"/>
      <c r="M927" s="152" t="n"/>
      <c r="N927" s="152" t="n"/>
      <c r="O927" s="152" t="n"/>
      <c r="P927" s="152" t="n"/>
      <c r="Q927" s="152" t="n"/>
      <c r="R927" s="152" t="n"/>
      <c r="S927" s="165" t="n"/>
      <c r="T927" s="152" t="n"/>
      <c r="U927" s="152" t="n"/>
      <c r="V927" s="152" t="n"/>
      <c r="W927" s="152" t="n"/>
      <c r="X927" s="152" t="n"/>
      <c r="Y927" s="152" t="n"/>
      <c r="Z927" s="152" t="n"/>
      <c r="AA927" s="152" t="n"/>
      <c r="AB927" s="152" t="n"/>
      <c r="AC927" s="152" t="n"/>
      <c r="AD927" s="152" t="n"/>
      <c r="AE927" s="152" t="n"/>
      <c r="AF927" s="152" t="n"/>
      <c r="AG927" s="152" t="n"/>
      <c r="AH927" s="152" t="n"/>
      <c r="AI927" s="152" t="n"/>
      <c r="AJ927" s="152" t="n"/>
      <c r="AK927" s="152" t="n"/>
      <c r="AL927" s="152" t="n"/>
      <c r="AM927" s="152" t="n"/>
      <c r="AN927" s="166" t="n"/>
      <c r="AO927" s="155" t="n"/>
      <c r="AP927" s="152" t="n"/>
      <c r="AQ927" s="152" t="n"/>
      <c r="AR927" s="152" t="n"/>
      <c r="AS927" s="152" t="n"/>
      <c r="AT927" s="152" t="n"/>
      <c r="AU927" s="155" t="n"/>
      <c r="AV927" s="152" t="n"/>
      <c r="AW927" s="152" t="n"/>
      <c r="AX927" s="152" t="n"/>
      <c r="AY927" s="152" t="n"/>
      <c r="AZ927" s="152" t="n"/>
      <c r="BA927" s="165" t="n"/>
      <c r="BB927" s="165" t="n"/>
      <c r="BC927" s="152" t="n"/>
      <c r="BD927" s="152" t="n"/>
      <c r="BE927" s="152" t="n"/>
      <c r="BF927" s="152" t="n"/>
      <c r="BG927" s="155" t="n"/>
      <c r="BH927" s="152" t="n"/>
      <c r="BI927" s="152" t="n"/>
      <c r="BJ927" s="152" t="n"/>
      <c r="BK927" s="152" t="n"/>
      <c r="BL927" s="152" t="n"/>
      <c r="BM927" s="152" t="n"/>
      <c r="BN927" s="152" t="n"/>
      <c r="BO927" s="152" t="n"/>
      <c r="BP927" s="155" t="n"/>
      <c r="BQ927" s="152" t="n"/>
      <c r="BR927" s="152" t="n"/>
      <c r="BS927" s="152" t="n"/>
      <c r="BT927" s="152" t="n"/>
      <c r="BU927" s="152" t="n"/>
      <c r="BV927" s="152" t="n"/>
      <c r="BW927" s="152" t="n"/>
      <c r="BX927" s="165" t="n"/>
      <c r="BY927" s="150" t="n"/>
      <c r="BZ927" s="150" t="n"/>
      <c r="CA927" s="150" t="n"/>
      <c r="CB927" s="174" t="n"/>
      <c r="CC927" s="156" t="n"/>
      <c r="CD927" s="156" t="n"/>
      <c r="CE927" s="167">
        <f>IFERROR(__xludf.DUMMYFUNCTION("""COMPUTED_VALUE"""),"")</f>
        <v/>
      </c>
      <c r="CF927" s="158">
        <f>IFERROR(__xludf.DUMMYFUNCTION("""COMPUTED_VALUE"""),"")</f>
        <v/>
      </c>
      <c r="CG927" s="148" t="n"/>
      <c r="CH927" s="148" t="n"/>
      <c r="CI927" s="148" t="n"/>
      <c r="CJ927" s="148" t="n"/>
      <c r="CK927" s="148" t="n"/>
      <c r="CL927" s="148" t="n"/>
      <c r="CM927" s="148" t="n"/>
      <c r="CN927" s="148" t="n"/>
      <c r="CO927" s="148" t="n"/>
      <c r="CP927" s="148" t="n"/>
      <c r="CQ927" s="148" t="n"/>
      <c r="CR927" s="148" t="n"/>
      <c r="CS927" s="148" t="n"/>
      <c r="CT927" s="148" t="n"/>
      <c r="CU927" s="148" t="n"/>
      <c r="CV927" s="148" t="n"/>
    </row>
    <row r="928">
      <c r="A928" s="162" t="n"/>
      <c r="B928" s="64" t="n"/>
      <c r="C928" s="129" t="n"/>
      <c r="D928" s="130" t="inlineStr"/>
      <c r="E928" s="150" t="inlineStr"/>
      <c r="F928" s="150" t="inlineStr"/>
      <c r="G928" s="150" t="n"/>
      <c r="H928" s="152" t="n"/>
      <c r="I928" s="152" t="n"/>
      <c r="J928" s="152" t="n"/>
      <c r="K928" s="152" t="n"/>
      <c r="L928" s="152" t="n"/>
      <c r="M928" s="152" t="n"/>
      <c r="N928" s="152" t="n"/>
      <c r="O928" s="152" t="n"/>
      <c r="P928" s="152" t="n"/>
      <c r="Q928" s="152" t="n"/>
      <c r="R928" s="152" t="n"/>
      <c r="S928" s="165" t="n"/>
      <c r="T928" s="152" t="n"/>
      <c r="U928" s="152" t="n"/>
      <c r="V928" s="152" t="n"/>
      <c r="W928" s="152" t="n"/>
      <c r="X928" s="152" t="n"/>
      <c r="Y928" s="152" t="n"/>
      <c r="Z928" s="152" t="n"/>
      <c r="AA928" s="152" t="n"/>
      <c r="AB928" s="152" t="n"/>
      <c r="AC928" s="152" t="n"/>
      <c r="AD928" s="152" t="n"/>
      <c r="AE928" s="152" t="n"/>
      <c r="AF928" s="152" t="n"/>
      <c r="AG928" s="152" t="n"/>
      <c r="AH928" s="152" t="n"/>
      <c r="AI928" s="152" t="n"/>
      <c r="AJ928" s="152" t="n"/>
      <c r="AK928" s="152" t="n"/>
      <c r="AL928" s="152" t="n"/>
      <c r="AM928" s="152" t="n"/>
      <c r="AN928" s="166" t="n"/>
      <c r="AO928" s="155" t="n"/>
      <c r="AP928" s="152" t="n"/>
      <c r="AQ928" s="152" t="n"/>
      <c r="AR928" s="152" t="n"/>
      <c r="AS928" s="152" t="n"/>
      <c r="AT928" s="152" t="n"/>
      <c r="AU928" s="155" t="n"/>
      <c r="AV928" s="152" t="n"/>
      <c r="AW928" s="152" t="n"/>
      <c r="AX928" s="152" t="n"/>
      <c r="AY928" s="152" t="n"/>
      <c r="AZ928" s="152" t="n"/>
      <c r="BA928" s="165" t="n"/>
      <c r="BB928" s="165" t="n"/>
      <c r="BC928" s="152" t="n"/>
      <c r="BD928" s="152" t="n"/>
      <c r="BE928" s="152" t="n"/>
      <c r="BF928" s="152" t="n"/>
      <c r="BG928" s="155" t="n"/>
      <c r="BH928" s="152" t="n"/>
      <c r="BI928" s="152" t="n"/>
      <c r="BJ928" s="152" t="n"/>
      <c r="BK928" s="152" t="n"/>
      <c r="BL928" s="152" t="n"/>
      <c r="BM928" s="152" t="n"/>
      <c r="BN928" s="152" t="n"/>
      <c r="BO928" s="152" t="n"/>
      <c r="BP928" s="155" t="n"/>
      <c r="BQ928" s="152" t="n"/>
      <c r="BR928" s="152" t="n"/>
      <c r="BS928" s="152" t="n"/>
      <c r="BT928" s="152" t="n"/>
      <c r="BU928" s="152" t="n"/>
      <c r="BV928" s="152" t="n"/>
      <c r="BW928" s="152" t="n"/>
      <c r="BX928" s="165" t="n"/>
      <c r="BY928" s="150" t="n"/>
      <c r="BZ928" s="150" t="n"/>
      <c r="CA928" s="150" t="n"/>
      <c r="CB928" s="174" t="n"/>
      <c r="CC928" s="156" t="n"/>
      <c r="CD928" s="156" t="n"/>
      <c r="CE928" s="167">
        <f>IFERROR(__xludf.DUMMYFUNCTION("""COMPUTED_VALUE"""),"")</f>
        <v/>
      </c>
      <c r="CF928" s="158">
        <f>IFERROR(__xludf.DUMMYFUNCTION("""COMPUTED_VALUE"""),"")</f>
        <v/>
      </c>
      <c r="CG928" s="148" t="n"/>
      <c r="CH928" s="148" t="n"/>
      <c r="CI928" s="148" t="n"/>
      <c r="CJ928" s="148" t="n"/>
      <c r="CK928" s="148" t="n"/>
      <c r="CL928" s="148" t="n"/>
      <c r="CM928" s="148" t="n"/>
      <c r="CN928" s="148" t="n"/>
      <c r="CO928" s="148" t="n"/>
      <c r="CP928" s="148" t="n"/>
      <c r="CQ928" s="148" t="n"/>
      <c r="CR928" s="148" t="n"/>
      <c r="CS928" s="148" t="n"/>
      <c r="CT928" s="148" t="n"/>
      <c r="CU928" s="148" t="n"/>
      <c r="CV928" s="148" t="n"/>
    </row>
    <row r="929">
      <c r="A929" s="162" t="n"/>
      <c r="B929" s="64" t="n"/>
      <c r="C929" s="129" t="n"/>
      <c r="D929" s="130" t="inlineStr"/>
      <c r="E929" s="150" t="inlineStr"/>
      <c r="F929" s="150" t="inlineStr"/>
      <c r="G929" s="150" t="n"/>
      <c r="H929" s="152" t="n"/>
      <c r="I929" s="152" t="n"/>
      <c r="J929" s="152" t="n"/>
      <c r="K929" s="152" t="n"/>
      <c r="L929" s="152" t="n"/>
      <c r="M929" s="152" t="n"/>
      <c r="N929" s="152" t="n"/>
      <c r="O929" s="152" t="n"/>
      <c r="P929" s="152" t="n"/>
      <c r="Q929" s="152" t="n"/>
      <c r="R929" s="152" t="n"/>
      <c r="S929" s="165" t="n"/>
      <c r="T929" s="152" t="n"/>
      <c r="U929" s="152" t="n"/>
      <c r="V929" s="152" t="n"/>
      <c r="W929" s="152" t="n"/>
      <c r="X929" s="152" t="n"/>
      <c r="Y929" s="152" t="n"/>
      <c r="Z929" s="152" t="n"/>
      <c r="AA929" s="152" t="n"/>
      <c r="AB929" s="152" t="n"/>
      <c r="AC929" s="152" t="n"/>
      <c r="AD929" s="152" t="n"/>
      <c r="AE929" s="152" t="n"/>
      <c r="AF929" s="152" t="n"/>
      <c r="AG929" s="152" t="n"/>
      <c r="AH929" s="152" t="n"/>
      <c r="AI929" s="152" t="n"/>
      <c r="AJ929" s="152" t="n"/>
      <c r="AK929" s="152" t="n"/>
      <c r="AL929" s="152" t="n"/>
      <c r="AM929" s="152" t="n"/>
      <c r="AN929" s="166" t="n"/>
      <c r="AO929" s="155" t="n"/>
      <c r="AP929" s="152" t="n"/>
      <c r="AQ929" s="152" t="n"/>
      <c r="AR929" s="152" t="n"/>
      <c r="AS929" s="152" t="n"/>
      <c r="AT929" s="152" t="n"/>
      <c r="AU929" s="155" t="n"/>
      <c r="AV929" s="152" t="n"/>
      <c r="AW929" s="152" t="n"/>
      <c r="AX929" s="152" t="n"/>
      <c r="AY929" s="152" t="n"/>
      <c r="AZ929" s="152" t="n"/>
      <c r="BA929" s="165" t="n"/>
      <c r="BB929" s="165" t="n"/>
      <c r="BC929" s="152" t="n"/>
      <c r="BD929" s="152" t="n"/>
      <c r="BE929" s="152" t="n"/>
      <c r="BF929" s="152" t="n"/>
      <c r="BG929" s="155" t="n"/>
      <c r="BH929" s="152" t="n"/>
      <c r="BI929" s="152" t="n"/>
      <c r="BJ929" s="152" t="n"/>
      <c r="BK929" s="152" t="n"/>
      <c r="BL929" s="152" t="n"/>
      <c r="BM929" s="152" t="n"/>
      <c r="BN929" s="152" t="n"/>
      <c r="BO929" s="152" t="n"/>
      <c r="BP929" s="155" t="n"/>
      <c r="BQ929" s="152" t="n"/>
      <c r="BR929" s="152" t="n"/>
      <c r="BS929" s="152" t="n"/>
      <c r="BT929" s="152" t="n"/>
      <c r="BU929" s="152" t="n"/>
      <c r="BV929" s="152" t="n"/>
      <c r="BW929" s="152" t="n"/>
      <c r="BX929" s="165" t="n"/>
      <c r="BY929" s="150" t="n"/>
      <c r="BZ929" s="150" t="n"/>
      <c r="CA929" s="150" t="n"/>
      <c r="CB929" s="174" t="n"/>
      <c r="CC929" s="156" t="n"/>
      <c r="CD929" s="156" t="n"/>
      <c r="CE929" s="167">
        <f>IFERROR(__xludf.DUMMYFUNCTION("""COMPUTED_VALUE"""),"")</f>
        <v/>
      </c>
      <c r="CF929" s="158">
        <f>IFERROR(__xludf.DUMMYFUNCTION("""COMPUTED_VALUE"""),"")</f>
        <v/>
      </c>
      <c r="CG929" s="148" t="n"/>
      <c r="CH929" s="148" t="n"/>
      <c r="CI929" s="148" t="n"/>
      <c r="CJ929" s="148" t="n"/>
      <c r="CK929" s="148" t="n"/>
      <c r="CL929" s="148" t="n"/>
      <c r="CM929" s="148" t="n"/>
      <c r="CN929" s="148" t="n"/>
      <c r="CO929" s="148" t="n"/>
      <c r="CP929" s="148" t="n"/>
      <c r="CQ929" s="148" t="n"/>
      <c r="CR929" s="148" t="n"/>
      <c r="CS929" s="148" t="n"/>
      <c r="CT929" s="148" t="n"/>
      <c r="CU929" s="148" t="n"/>
      <c r="CV929" s="148" t="n"/>
    </row>
    <row r="930">
      <c r="A930" s="162" t="n"/>
      <c r="B930" s="64" t="n"/>
      <c r="C930" s="129" t="n"/>
      <c r="D930" s="130" t="inlineStr"/>
      <c r="E930" s="150" t="inlineStr"/>
      <c r="F930" s="150" t="inlineStr"/>
      <c r="G930" s="150" t="n"/>
      <c r="H930" s="152" t="n"/>
      <c r="I930" s="152" t="n"/>
      <c r="J930" s="152" t="n"/>
      <c r="K930" s="152" t="n"/>
      <c r="L930" s="152" t="n"/>
      <c r="M930" s="152" t="n"/>
      <c r="N930" s="152" t="n"/>
      <c r="O930" s="152" t="n"/>
      <c r="P930" s="152" t="n"/>
      <c r="Q930" s="152" t="n"/>
      <c r="R930" s="152" t="n"/>
      <c r="S930" s="165" t="n"/>
      <c r="T930" s="152" t="n"/>
      <c r="U930" s="152" t="n"/>
      <c r="V930" s="152" t="n"/>
      <c r="W930" s="152" t="n"/>
      <c r="X930" s="152" t="n"/>
      <c r="Y930" s="152" t="n"/>
      <c r="Z930" s="152" t="n"/>
      <c r="AA930" s="152" t="n"/>
      <c r="AB930" s="152" t="n"/>
      <c r="AC930" s="152" t="n"/>
      <c r="AD930" s="152" t="n"/>
      <c r="AE930" s="152" t="n"/>
      <c r="AF930" s="152" t="n"/>
      <c r="AG930" s="152" t="n"/>
      <c r="AH930" s="152" t="n"/>
      <c r="AI930" s="152" t="n"/>
      <c r="AJ930" s="152" t="n"/>
      <c r="AK930" s="152" t="n"/>
      <c r="AL930" s="152" t="n"/>
      <c r="AM930" s="152" t="n"/>
      <c r="AN930" s="166" t="n"/>
      <c r="AO930" s="155" t="n"/>
      <c r="AP930" s="152" t="n"/>
      <c r="AQ930" s="152" t="n"/>
      <c r="AR930" s="152" t="n"/>
      <c r="AS930" s="152" t="n"/>
      <c r="AT930" s="152" t="n"/>
      <c r="AU930" s="155" t="n"/>
      <c r="AV930" s="152" t="n"/>
      <c r="AW930" s="152" t="n"/>
      <c r="AX930" s="152" t="n"/>
      <c r="AY930" s="152" t="n"/>
      <c r="AZ930" s="152" t="n"/>
      <c r="BA930" s="165" t="n"/>
      <c r="BB930" s="165" t="n"/>
      <c r="BC930" s="152" t="n"/>
      <c r="BD930" s="152" t="n"/>
      <c r="BE930" s="152" t="n"/>
      <c r="BF930" s="152" t="n"/>
      <c r="BG930" s="155" t="n"/>
      <c r="BH930" s="152" t="n"/>
      <c r="BI930" s="152" t="n"/>
      <c r="BJ930" s="152" t="n"/>
      <c r="BK930" s="152" t="n"/>
      <c r="BL930" s="152" t="n"/>
      <c r="BM930" s="152" t="n"/>
      <c r="BN930" s="152" t="n"/>
      <c r="BO930" s="152" t="n"/>
      <c r="BP930" s="155" t="n"/>
      <c r="BQ930" s="152" t="n"/>
      <c r="BR930" s="152" t="n"/>
      <c r="BS930" s="152" t="n"/>
      <c r="BT930" s="152" t="n"/>
      <c r="BU930" s="152" t="n"/>
      <c r="BV930" s="152" t="n"/>
      <c r="BW930" s="152" t="n"/>
      <c r="BX930" s="165" t="n"/>
      <c r="BY930" s="150" t="n"/>
      <c r="BZ930" s="150" t="n"/>
      <c r="CA930" s="150" t="n"/>
      <c r="CB930" s="174" t="n"/>
      <c r="CC930" s="156" t="n"/>
      <c r="CD930" s="156" t="n"/>
      <c r="CE930" s="167">
        <f>IFERROR(__xludf.DUMMYFUNCTION("""COMPUTED_VALUE"""),"")</f>
        <v/>
      </c>
      <c r="CF930" s="158">
        <f>IFERROR(__xludf.DUMMYFUNCTION("""COMPUTED_VALUE"""),"")</f>
        <v/>
      </c>
      <c r="CG930" s="148" t="n"/>
      <c r="CH930" s="148" t="n"/>
      <c r="CI930" s="148" t="n"/>
      <c r="CJ930" s="148" t="n"/>
      <c r="CK930" s="148" t="n"/>
      <c r="CL930" s="148" t="n"/>
      <c r="CM930" s="148" t="n"/>
      <c r="CN930" s="148" t="n"/>
      <c r="CO930" s="148" t="n"/>
      <c r="CP930" s="148" t="n"/>
      <c r="CQ930" s="148" t="n"/>
      <c r="CR930" s="148" t="n"/>
      <c r="CS930" s="148" t="n"/>
      <c r="CT930" s="148" t="n"/>
      <c r="CU930" s="148" t="n"/>
      <c r="CV930" s="148" t="n"/>
    </row>
    <row r="931">
      <c r="A931" s="162" t="n"/>
      <c r="B931" s="64" t="n"/>
      <c r="C931" s="129" t="n"/>
      <c r="D931" s="130" t="inlineStr"/>
      <c r="E931" s="150" t="inlineStr"/>
      <c r="F931" s="150" t="inlineStr"/>
      <c r="G931" s="150" t="n"/>
      <c r="H931" s="152" t="n"/>
      <c r="I931" s="152" t="n"/>
      <c r="J931" s="152" t="n"/>
      <c r="K931" s="152" t="n"/>
      <c r="L931" s="152" t="n"/>
      <c r="M931" s="152" t="n"/>
      <c r="N931" s="152" t="n"/>
      <c r="O931" s="152" t="n"/>
      <c r="P931" s="152" t="n"/>
      <c r="Q931" s="152" t="n"/>
      <c r="R931" s="152" t="n"/>
      <c r="S931" s="165" t="n"/>
      <c r="T931" s="152" t="n"/>
      <c r="U931" s="152" t="n"/>
      <c r="V931" s="152" t="n"/>
      <c r="W931" s="152" t="n"/>
      <c r="X931" s="152" t="n"/>
      <c r="Y931" s="152" t="n"/>
      <c r="Z931" s="152" t="n"/>
      <c r="AA931" s="152" t="n"/>
      <c r="AB931" s="152" t="n"/>
      <c r="AC931" s="152" t="n"/>
      <c r="AD931" s="152" t="n"/>
      <c r="AE931" s="152" t="n"/>
      <c r="AF931" s="152" t="n"/>
      <c r="AG931" s="152" t="n"/>
      <c r="AH931" s="152" t="n"/>
      <c r="AI931" s="152" t="n"/>
      <c r="AJ931" s="152" t="n"/>
      <c r="AK931" s="152" t="n"/>
      <c r="AL931" s="152" t="n"/>
      <c r="AM931" s="152" t="n"/>
      <c r="AN931" s="166" t="n"/>
      <c r="AO931" s="155" t="n"/>
      <c r="AP931" s="152" t="n"/>
      <c r="AQ931" s="152" t="n"/>
      <c r="AR931" s="152" t="n"/>
      <c r="AS931" s="152" t="n"/>
      <c r="AT931" s="152" t="n"/>
      <c r="AU931" s="155" t="n"/>
      <c r="AV931" s="152" t="n"/>
      <c r="AW931" s="152" t="n"/>
      <c r="AX931" s="152" t="n"/>
      <c r="AY931" s="152" t="n"/>
      <c r="AZ931" s="152" t="n"/>
      <c r="BA931" s="165" t="n"/>
      <c r="BB931" s="165" t="n"/>
      <c r="BC931" s="152" t="n"/>
      <c r="BD931" s="152" t="n"/>
      <c r="BE931" s="152" t="n"/>
      <c r="BF931" s="152" t="n"/>
      <c r="BG931" s="155" t="n"/>
      <c r="BH931" s="152" t="n"/>
      <c r="BI931" s="152" t="n"/>
      <c r="BJ931" s="152" t="n"/>
      <c r="BK931" s="152" t="n"/>
      <c r="BL931" s="152" t="n"/>
      <c r="BM931" s="152" t="n"/>
      <c r="BN931" s="152" t="n"/>
      <c r="BO931" s="152" t="n"/>
      <c r="BP931" s="155" t="n"/>
      <c r="BQ931" s="152" t="n"/>
      <c r="BR931" s="152" t="n"/>
      <c r="BS931" s="152" t="n"/>
      <c r="BT931" s="152" t="n"/>
      <c r="BU931" s="152" t="n"/>
      <c r="BV931" s="152" t="n"/>
      <c r="BW931" s="152" t="n"/>
      <c r="BX931" s="165" t="n"/>
      <c r="BY931" s="150" t="n"/>
      <c r="BZ931" s="150" t="n"/>
      <c r="CA931" s="150" t="n"/>
      <c r="CB931" s="174" t="n"/>
      <c r="CC931" s="156" t="n"/>
      <c r="CD931" s="156" t="n"/>
      <c r="CE931" s="167">
        <f>IFERROR(__xludf.DUMMYFUNCTION("""COMPUTED_VALUE"""),"")</f>
        <v/>
      </c>
      <c r="CF931" s="158">
        <f>IFERROR(__xludf.DUMMYFUNCTION("""COMPUTED_VALUE"""),"")</f>
        <v/>
      </c>
      <c r="CG931" s="148" t="n"/>
      <c r="CH931" s="148" t="n"/>
      <c r="CI931" s="148" t="n"/>
      <c r="CJ931" s="148" t="n"/>
      <c r="CK931" s="148" t="n"/>
      <c r="CL931" s="148" t="n"/>
      <c r="CM931" s="148" t="n"/>
      <c r="CN931" s="148" t="n"/>
      <c r="CO931" s="148" t="n"/>
      <c r="CP931" s="148" t="n"/>
      <c r="CQ931" s="148" t="n"/>
      <c r="CR931" s="148" t="n"/>
      <c r="CS931" s="148" t="n"/>
      <c r="CT931" s="148" t="n"/>
      <c r="CU931" s="148" t="n"/>
      <c r="CV931" s="148" t="n"/>
    </row>
    <row r="932">
      <c r="A932" s="162" t="n"/>
      <c r="B932" s="64" t="n"/>
      <c r="C932" s="129" t="n"/>
      <c r="D932" s="130" t="inlineStr"/>
      <c r="E932" s="150" t="inlineStr"/>
      <c r="F932" s="150" t="inlineStr"/>
      <c r="G932" s="150" t="n"/>
      <c r="H932" s="152" t="n"/>
      <c r="I932" s="152" t="n"/>
      <c r="J932" s="152" t="n"/>
      <c r="K932" s="152" t="n"/>
      <c r="L932" s="152" t="n"/>
      <c r="M932" s="152" t="n"/>
      <c r="N932" s="152" t="n"/>
      <c r="O932" s="152" t="n"/>
      <c r="P932" s="152" t="n"/>
      <c r="Q932" s="152" t="n"/>
      <c r="R932" s="152" t="n"/>
      <c r="S932" s="165" t="n"/>
      <c r="T932" s="152" t="n"/>
      <c r="U932" s="152" t="n"/>
      <c r="V932" s="152" t="n"/>
      <c r="W932" s="152" t="n"/>
      <c r="X932" s="152" t="n"/>
      <c r="Y932" s="152" t="n"/>
      <c r="Z932" s="152" t="n"/>
      <c r="AA932" s="152" t="n"/>
      <c r="AB932" s="152" t="n"/>
      <c r="AC932" s="152" t="n"/>
      <c r="AD932" s="152" t="n"/>
      <c r="AE932" s="152" t="n"/>
      <c r="AF932" s="152" t="n"/>
      <c r="AG932" s="152" t="n"/>
      <c r="AH932" s="152" t="n"/>
      <c r="AI932" s="152" t="n"/>
      <c r="AJ932" s="152" t="n"/>
      <c r="AK932" s="152" t="n"/>
      <c r="AL932" s="152" t="n"/>
      <c r="AM932" s="152" t="n"/>
      <c r="AN932" s="166" t="n"/>
      <c r="AO932" s="155" t="n"/>
      <c r="AP932" s="152" t="n"/>
      <c r="AQ932" s="152" t="n"/>
      <c r="AR932" s="152" t="n"/>
      <c r="AS932" s="152" t="n"/>
      <c r="AT932" s="152" t="n"/>
      <c r="AU932" s="155" t="n"/>
      <c r="AV932" s="152" t="n"/>
      <c r="AW932" s="152" t="n"/>
      <c r="AX932" s="152" t="n"/>
      <c r="AY932" s="152" t="n"/>
      <c r="AZ932" s="152" t="n"/>
      <c r="BA932" s="165" t="n"/>
      <c r="BB932" s="165" t="n"/>
      <c r="BC932" s="152" t="n"/>
      <c r="BD932" s="152" t="n"/>
      <c r="BE932" s="152" t="n"/>
      <c r="BF932" s="152" t="n"/>
      <c r="BG932" s="155" t="n"/>
      <c r="BH932" s="152" t="n"/>
      <c r="BI932" s="152" t="n"/>
      <c r="BJ932" s="152" t="n"/>
      <c r="BK932" s="152" t="n"/>
      <c r="BL932" s="152" t="n"/>
      <c r="BM932" s="152" t="n"/>
      <c r="BN932" s="152" t="n"/>
      <c r="BO932" s="152" t="n"/>
      <c r="BP932" s="155" t="n"/>
      <c r="BQ932" s="152" t="n"/>
      <c r="BR932" s="152" t="n"/>
      <c r="BS932" s="152" t="n"/>
      <c r="BT932" s="152" t="n"/>
      <c r="BU932" s="152" t="n"/>
      <c r="BV932" s="152" t="n"/>
      <c r="BW932" s="152" t="n"/>
      <c r="BX932" s="165" t="n"/>
      <c r="BY932" s="150" t="n"/>
      <c r="BZ932" s="150" t="n"/>
      <c r="CA932" s="150" t="n"/>
      <c r="CB932" s="174" t="n"/>
      <c r="CC932" s="156" t="n"/>
      <c r="CD932" s="156" t="n"/>
      <c r="CE932" s="167">
        <f>IFERROR(__xludf.DUMMYFUNCTION("""COMPUTED_VALUE"""),"")</f>
        <v/>
      </c>
      <c r="CF932" s="158">
        <f>IFERROR(__xludf.DUMMYFUNCTION("""COMPUTED_VALUE"""),"")</f>
        <v/>
      </c>
      <c r="CG932" s="148" t="n"/>
      <c r="CH932" s="148" t="n"/>
      <c r="CI932" s="148" t="n"/>
      <c r="CJ932" s="148" t="n"/>
      <c r="CK932" s="148" t="n"/>
      <c r="CL932" s="148" t="n"/>
      <c r="CM932" s="148" t="n"/>
      <c r="CN932" s="148" t="n"/>
      <c r="CO932" s="148" t="n"/>
      <c r="CP932" s="148" t="n"/>
      <c r="CQ932" s="148" t="n"/>
      <c r="CR932" s="148" t="n"/>
      <c r="CS932" s="148" t="n"/>
      <c r="CT932" s="148" t="n"/>
      <c r="CU932" s="148" t="n"/>
      <c r="CV932" s="148" t="n"/>
    </row>
    <row r="933">
      <c r="A933" s="162" t="n"/>
      <c r="B933" s="64" t="n"/>
      <c r="C933" s="129" t="n"/>
      <c r="D933" s="130" t="inlineStr"/>
      <c r="E933" s="150" t="inlineStr"/>
      <c r="F933" s="150" t="inlineStr"/>
      <c r="G933" s="150" t="n"/>
      <c r="H933" s="152" t="n"/>
      <c r="I933" s="152" t="n"/>
      <c r="J933" s="152" t="n"/>
      <c r="K933" s="152" t="n"/>
      <c r="L933" s="152" t="n"/>
      <c r="M933" s="152" t="n"/>
      <c r="N933" s="152" t="n"/>
      <c r="O933" s="152" t="n"/>
      <c r="P933" s="152" t="n"/>
      <c r="Q933" s="152" t="n"/>
      <c r="R933" s="152" t="n"/>
      <c r="S933" s="165" t="n"/>
      <c r="T933" s="152" t="n"/>
      <c r="U933" s="152" t="n"/>
      <c r="V933" s="152" t="n"/>
      <c r="W933" s="152" t="n"/>
      <c r="X933" s="152" t="n"/>
      <c r="Y933" s="152" t="n"/>
      <c r="Z933" s="152" t="n"/>
      <c r="AA933" s="152" t="n"/>
      <c r="AB933" s="152" t="n"/>
      <c r="AC933" s="152" t="n"/>
      <c r="AD933" s="152" t="n"/>
      <c r="AE933" s="152" t="n"/>
      <c r="AF933" s="152" t="n"/>
      <c r="AG933" s="152" t="n"/>
      <c r="AH933" s="152" t="n"/>
      <c r="AI933" s="152" t="n"/>
      <c r="AJ933" s="152" t="n"/>
      <c r="AK933" s="152" t="n"/>
      <c r="AL933" s="152" t="n"/>
      <c r="AM933" s="152" t="n"/>
      <c r="AN933" s="166" t="n"/>
      <c r="AO933" s="155" t="n"/>
      <c r="AP933" s="152" t="n"/>
      <c r="AQ933" s="152" t="n"/>
      <c r="AR933" s="152" t="n"/>
      <c r="AS933" s="152" t="n"/>
      <c r="AT933" s="152" t="n"/>
      <c r="AU933" s="155" t="n"/>
      <c r="AV933" s="152" t="n"/>
      <c r="AW933" s="152" t="n"/>
      <c r="AX933" s="152" t="n"/>
      <c r="AY933" s="152" t="n"/>
      <c r="AZ933" s="152" t="n"/>
      <c r="BA933" s="165" t="n"/>
      <c r="BB933" s="165" t="n"/>
      <c r="BC933" s="152" t="n"/>
      <c r="BD933" s="152" t="n"/>
      <c r="BE933" s="152" t="n"/>
      <c r="BF933" s="152" t="n"/>
      <c r="BG933" s="155" t="n"/>
      <c r="BH933" s="152" t="n"/>
      <c r="BI933" s="152" t="n"/>
      <c r="BJ933" s="152" t="n"/>
      <c r="BK933" s="152" t="n"/>
      <c r="BL933" s="152" t="n"/>
      <c r="BM933" s="152" t="n"/>
      <c r="BN933" s="152" t="n"/>
      <c r="BO933" s="152" t="n"/>
      <c r="BP933" s="155" t="n"/>
      <c r="BQ933" s="152" t="n"/>
      <c r="BR933" s="152" t="n"/>
      <c r="BS933" s="152" t="n"/>
      <c r="BT933" s="152" t="n"/>
      <c r="BU933" s="152" t="n"/>
      <c r="BV933" s="152" t="n"/>
      <c r="BW933" s="152" t="n"/>
      <c r="BX933" s="165" t="n"/>
      <c r="BY933" s="150" t="n"/>
      <c r="BZ933" s="150" t="n"/>
      <c r="CA933" s="150" t="n"/>
      <c r="CB933" s="174" t="n"/>
      <c r="CC933" s="156" t="n"/>
      <c r="CD933" s="156" t="n"/>
      <c r="CE933" s="167">
        <f>IFERROR(__xludf.DUMMYFUNCTION("""COMPUTED_VALUE"""),"")</f>
        <v/>
      </c>
      <c r="CF933" s="158">
        <f>IFERROR(__xludf.DUMMYFUNCTION("""COMPUTED_VALUE"""),"")</f>
        <v/>
      </c>
      <c r="CG933" s="148" t="n"/>
      <c r="CH933" s="148" t="n"/>
      <c r="CI933" s="148" t="n"/>
      <c r="CJ933" s="148" t="n"/>
      <c r="CK933" s="148" t="n"/>
      <c r="CL933" s="148" t="n"/>
      <c r="CM933" s="148" t="n"/>
      <c r="CN933" s="148" t="n"/>
      <c r="CO933" s="148" t="n"/>
      <c r="CP933" s="148" t="n"/>
      <c r="CQ933" s="148" t="n"/>
      <c r="CR933" s="148" t="n"/>
      <c r="CS933" s="148" t="n"/>
      <c r="CT933" s="148" t="n"/>
      <c r="CU933" s="148" t="n"/>
      <c r="CV933" s="148" t="n"/>
    </row>
    <row r="934">
      <c r="A934" s="162" t="n"/>
      <c r="B934" s="64" t="n"/>
      <c r="C934" s="129" t="n"/>
      <c r="D934" s="130" t="inlineStr"/>
      <c r="E934" s="150" t="inlineStr"/>
      <c r="F934" s="150" t="inlineStr"/>
      <c r="G934" s="150" t="n"/>
      <c r="H934" s="152" t="n"/>
      <c r="I934" s="152" t="n"/>
      <c r="J934" s="152" t="n"/>
      <c r="K934" s="152" t="n"/>
      <c r="L934" s="152" t="n"/>
      <c r="M934" s="152" t="n"/>
      <c r="N934" s="152" t="n"/>
      <c r="O934" s="152" t="n"/>
      <c r="P934" s="152" t="n"/>
      <c r="Q934" s="152" t="n"/>
      <c r="R934" s="152" t="n"/>
      <c r="S934" s="165" t="n"/>
      <c r="T934" s="152" t="n"/>
      <c r="U934" s="152" t="n"/>
      <c r="V934" s="152" t="n"/>
      <c r="W934" s="152" t="n"/>
      <c r="X934" s="152" t="n"/>
      <c r="Y934" s="152" t="n"/>
      <c r="Z934" s="152" t="n"/>
      <c r="AA934" s="152" t="n"/>
      <c r="AB934" s="152" t="n"/>
      <c r="AC934" s="152" t="n"/>
      <c r="AD934" s="152" t="n"/>
      <c r="AE934" s="152" t="n"/>
      <c r="AF934" s="152" t="n"/>
      <c r="AG934" s="152" t="n"/>
      <c r="AH934" s="152" t="n"/>
      <c r="AI934" s="152" t="n"/>
      <c r="AJ934" s="152" t="n"/>
      <c r="AK934" s="152" t="n"/>
      <c r="AL934" s="152" t="n"/>
      <c r="AM934" s="152" t="n"/>
      <c r="AN934" s="166" t="n"/>
      <c r="AO934" s="155" t="n"/>
      <c r="AP934" s="152" t="n"/>
      <c r="AQ934" s="152" t="n"/>
      <c r="AR934" s="152" t="n"/>
      <c r="AS934" s="152" t="n"/>
      <c r="AT934" s="152" t="n"/>
      <c r="AU934" s="155" t="n"/>
      <c r="AV934" s="152" t="n"/>
      <c r="AW934" s="152" t="n"/>
      <c r="AX934" s="152" t="n"/>
      <c r="AY934" s="152" t="n"/>
      <c r="AZ934" s="152" t="n"/>
      <c r="BA934" s="165" t="n"/>
      <c r="BB934" s="165" t="n"/>
      <c r="BC934" s="152" t="n"/>
      <c r="BD934" s="152" t="n"/>
      <c r="BE934" s="152" t="n"/>
      <c r="BF934" s="152" t="n"/>
      <c r="BG934" s="155" t="n"/>
      <c r="BH934" s="152" t="n"/>
      <c r="BI934" s="152" t="n"/>
      <c r="BJ934" s="152" t="n"/>
      <c r="BK934" s="152" t="n"/>
      <c r="BL934" s="152" t="n"/>
      <c r="BM934" s="152" t="n"/>
      <c r="BN934" s="152" t="n"/>
      <c r="BO934" s="152" t="n"/>
      <c r="BP934" s="155" t="n"/>
      <c r="BQ934" s="152" t="n"/>
      <c r="BR934" s="152" t="n"/>
      <c r="BS934" s="152" t="n"/>
      <c r="BT934" s="152" t="n"/>
      <c r="BU934" s="152" t="n"/>
      <c r="BV934" s="152" t="n"/>
      <c r="BW934" s="152" t="n"/>
      <c r="BX934" s="165" t="n"/>
      <c r="BY934" s="150" t="n"/>
      <c r="BZ934" s="150" t="n"/>
      <c r="CA934" s="150" t="n"/>
      <c r="CB934" s="174" t="n"/>
      <c r="CC934" s="156" t="n"/>
      <c r="CD934" s="156" t="n"/>
      <c r="CE934" s="167">
        <f>IFERROR(__xludf.DUMMYFUNCTION("""COMPUTED_VALUE"""),"")</f>
        <v/>
      </c>
      <c r="CF934" s="158">
        <f>IFERROR(__xludf.DUMMYFUNCTION("""COMPUTED_VALUE"""),"")</f>
        <v/>
      </c>
      <c r="CG934" s="148" t="n"/>
      <c r="CH934" s="148" t="n"/>
      <c r="CI934" s="148" t="n"/>
      <c r="CJ934" s="148" t="n"/>
      <c r="CK934" s="148" t="n"/>
      <c r="CL934" s="148" t="n"/>
      <c r="CM934" s="148" t="n"/>
      <c r="CN934" s="148" t="n"/>
      <c r="CO934" s="148" t="n"/>
      <c r="CP934" s="148" t="n"/>
      <c r="CQ934" s="148" t="n"/>
      <c r="CR934" s="148" t="n"/>
      <c r="CS934" s="148" t="n"/>
      <c r="CT934" s="148" t="n"/>
      <c r="CU934" s="148" t="n"/>
      <c r="CV934" s="148" t="n"/>
    </row>
    <row r="935">
      <c r="A935" s="162" t="n"/>
      <c r="B935" s="64" t="n"/>
      <c r="C935" s="129" t="n"/>
      <c r="D935" s="130" t="inlineStr"/>
      <c r="E935" s="150" t="inlineStr"/>
      <c r="F935" s="150" t="inlineStr"/>
      <c r="G935" s="150" t="n"/>
      <c r="H935" s="152" t="n"/>
      <c r="I935" s="152" t="n"/>
      <c r="J935" s="152" t="n"/>
      <c r="K935" s="152" t="n"/>
      <c r="L935" s="152" t="n"/>
      <c r="M935" s="152" t="n"/>
      <c r="N935" s="152" t="n"/>
      <c r="O935" s="152" t="n"/>
      <c r="P935" s="152" t="n"/>
      <c r="Q935" s="152" t="n"/>
      <c r="R935" s="152" t="n"/>
      <c r="S935" s="165" t="n"/>
      <c r="T935" s="152" t="n"/>
      <c r="U935" s="152" t="n"/>
      <c r="V935" s="152" t="n"/>
      <c r="W935" s="152" t="n"/>
      <c r="X935" s="152" t="n"/>
      <c r="Y935" s="152" t="n"/>
      <c r="Z935" s="152" t="n"/>
      <c r="AA935" s="152" t="n"/>
      <c r="AB935" s="152" t="n"/>
      <c r="AC935" s="152" t="n"/>
      <c r="AD935" s="152" t="n"/>
      <c r="AE935" s="152" t="n"/>
      <c r="AF935" s="152" t="n"/>
      <c r="AG935" s="152" t="n"/>
      <c r="AH935" s="152" t="n"/>
      <c r="AI935" s="152" t="n"/>
      <c r="AJ935" s="152" t="n"/>
      <c r="AK935" s="152" t="n"/>
      <c r="AL935" s="152" t="n"/>
      <c r="AM935" s="152" t="n"/>
      <c r="AN935" s="166" t="n"/>
      <c r="AO935" s="155" t="n"/>
      <c r="AP935" s="152" t="n"/>
      <c r="AQ935" s="152" t="n"/>
      <c r="AR935" s="152" t="n"/>
      <c r="AS935" s="152" t="n"/>
      <c r="AT935" s="152" t="n"/>
      <c r="AU935" s="155" t="n"/>
      <c r="AV935" s="152" t="n"/>
      <c r="AW935" s="152" t="n"/>
      <c r="AX935" s="152" t="n"/>
      <c r="AY935" s="152" t="n"/>
      <c r="AZ935" s="152" t="n"/>
      <c r="BA935" s="165" t="n"/>
      <c r="BB935" s="165" t="n"/>
      <c r="BC935" s="152" t="n"/>
      <c r="BD935" s="152" t="n"/>
      <c r="BE935" s="152" t="n"/>
      <c r="BF935" s="152" t="n"/>
      <c r="BG935" s="155" t="n"/>
      <c r="BH935" s="152" t="n"/>
      <c r="BI935" s="152" t="n"/>
      <c r="BJ935" s="152" t="n"/>
      <c r="BK935" s="152" t="n"/>
      <c r="BL935" s="152" t="n"/>
      <c r="BM935" s="152" t="n"/>
      <c r="BN935" s="152" t="n"/>
      <c r="BO935" s="152" t="n"/>
      <c r="BP935" s="155" t="n"/>
      <c r="BQ935" s="152" t="n"/>
      <c r="BR935" s="152" t="n"/>
      <c r="BS935" s="152" t="n"/>
      <c r="BT935" s="152" t="n"/>
      <c r="BU935" s="152" t="n"/>
      <c r="BV935" s="152" t="n"/>
      <c r="BW935" s="152" t="n"/>
      <c r="BX935" s="165" t="n"/>
      <c r="BY935" s="150" t="n"/>
      <c r="BZ935" s="150" t="n"/>
      <c r="CA935" s="150" t="n"/>
      <c r="CB935" s="174" t="n"/>
      <c r="CC935" s="156" t="n"/>
      <c r="CD935" s="156" t="n"/>
      <c r="CE935" s="167">
        <f>IFERROR(__xludf.DUMMYFUNCTION("""COMPUTED_VALUE"""),"")</f>
        <v/>
      </c>
      <c r="CF935" s="158">
        <f>IFERROR(__xludf.DUMMYFUNCTION("""COMPUTED_VALUE"""),"")</f>
        <v/>
      </c>
      <c r="CG935" s="148" t="n"/>
      <c r="CH935" s="148" t="n"/>
      <c r="CI935" s="148" t="n"/>
      <c r="CJ935" s="148" t="n"/>
      <c r="CK935" s="148" t="n"/>
      <c r="CL935" s="148" t="n"/>
      <c r="CM935" s="148" t="n"/>
      <c r="CN935" s="148" t="n"/>
      <c r="CO935" s="148" t="n"/>
      <c r="CP935" s="148" t="n"/>
      <c r="CQ935" s="148" t="n"/>
      <c r="CR935" s="148" t="n"/>
      <c r="CS935" s="148" t="n"/>
      <c r="CT935" s="148" t="n"/>
      <c r="CU935" s="148" t="n"/>
      <c r="CV935" s="148" t="n"/>
    </row>
    <row r="936">
      <c r="A936" s="162" t="n"/>
      <c r="B936" s="64" t="n"/>
      <c r="C936" s="129" t="n"/>
      <c r="D936" s="130" t="inlineStr"/>
      <c r="E936" s="150" t="inlineStr"/>
      <c r="F936" s="150" t="inlineStr"/>
      <c r="G936" s="150" t="n"/>
      <c r="H936" s="152" t="n"/>
      <c r="I936" s="152" t="n"/>
      <c r="J936" s="152" t="n"/>
      <c r="K936" s="152" t="n"/>
      <c r="L936" s="152" t="n"/>
      <c r="M936" s="152" t="n"/>
      <c r="N936" s="152" t="n"/>
      <c r="O936" s="152" t="n"/>
      <c r="P936" s="152" t="n"/>
      <c r="Q936" s="152" t="n"/>
      <c r="R936" s="152" t="n"/>
      <c r="S936" s="165" t="n"/>
      <c r="T936" s="152" t="n"/>
      <c r="U936" s="152" t="n"/>
      <c r="V936" s="152" t="n"/>
      <c r="W936" s="152" t="n"/>
      <c r="X936" s="152" t="n"/>
      <c r="Y936" s="152" t="n"/>
      <c r="Z936" s="152" t="n"/>
      <c r="AA936" s="152" t="n"/>
      <c r="AB936" s="152" t="n"/>
      <c r="AC936" s="152" t="n"/>
      <c r="AD936" s="152" t="n"/>
      <c r="AE936" s="152" t="n"/>
      <c r="AF936" s="152" t="n"/>
      <c r="AG936" s="152" t="n"/>
      <c r="AH936" s="152" t="n"/>
      <c r="AI936" s="152" t="n"/>
      <c r="AJ936" s="152" t="n"/>
      <c r="AK936" s="152" t="n"/>
      <c r="AL936" s="152" t="n"/>
      <c r="AM936" s="152" t="n"/>
      <c r="AN936" s="166" t="n"/>
      <c r="AO936" s="155" t="n"/>
      <c r="AP936" s="152" t="n"/>
      <c r="AQ936" s="152" t="n"/>
      <c r="AR936" s="152" t="n"/>
      <c r="AS936" s="152" t="n"/>
      <c r="AT936" s="152" t="n"/>
      <c r="AU936" s="155" t="n"/>
      <c r="AV936" s="152" t="n"/>
      <c r="AW936" s="152" t="n"/>
      <c r="AX936" s="152" t="n"/>
      <c r="AY936" s="152" t="n"/>
      <c r="AZ936" s="152" t="n"/>
      <c r="BA936" s="165" t="n"/>
      <c r="BB936" s="165" t="n"/>
      <c r="BC936" s="152" t="n"/>
      <c r="BD936" s="152" t="n"/>
      <c r="BE936" s="152" t="n"/>
      <c r="BF936" s="152" t="n"/>
      <c r="BG936" s="155" t="n"/>
      <c r="BH936" s="152" t="n"/>
      <c r="BI936" s="152" t="n"/>
      <c r="BJ936" s="152" t="n"/>
      <c r="BK936" s="152" t="n"/>
      <c r="BL936" s="152" t="n"/>
      <c r="BM936" s="152" t="n"/>
      <c r="BN936" s="152" t="n"/>
      <c r="BO936" s="152" t="n"/>
      <c r="BP936" s="155" t="n"/>
      <c r="BQ936" s="152" t="n"/>
      <c r="BR936" s="152" t="n"/>
      <c r="BS936" s="152" t="n"/>
      <c r="BT936" s="152" t="n"/>
      <c r="BU936" s="152" t="n"/>
      <c r="BV936" s="152" t="n"/>
      <c r="BW936" s="152" t="n"/>
      <c r="BX936" s="165" t="n"/>
      <c r="BY936" s="150" t="n"/>
      <c r="BZ936" s="150" t="n"/>
      <c r="CA936" s="150" t="n"/>
      <c r="CB936" s="174" t="n"/>
      <c r="CC936" s="156" t="n"/>
      <c r="CD936" s="156" t="n"/>
      <c r="CE936" s="167">
        <f>IFERROR(__xludf.DUMMYFUNCTION("""COMPUTED_VALUE"""),"")</f>
        <v/>
      </c>
      <c r="CF936" s="158">
        <f>IFERROR(__xludf.DUMMYFUNCTION("""COMPUTED_VALUE"""),"")</f>
        <v/>
      </c>
      <c r="CG936" s="148" t="n"/>
      <c r="CH936" s="148" t="n"/>
      <c r="CI936" s="148" t="n"/>
      <c r="CJ936" s="148" t="n"/>
      <c r="CK936" s="148" t="n"/>
      <c r="CL936" s="148" t="n"/>
      <c r="CM936" s="148" t="n"/>
      <c r="CN936" s="148" t="n"/>
      <c r="CO936" s="148" t="n"/>
      <c r="CP936" s="148" t="n"/>
      <c r="CQ936" s="148" t="n"/>
      <c r="CR936" s="148" t="n"/>
      <c r="CS936" s="148" t="n"/>
      <c r="CT936" s="148" t="n"/>
      <c r="CU936" s="148" t="n"/>
      <c r="CV936" s="148" t="n"/>
    </row>
    <row r="937">
      <c r="A937" s="162" t="n"/>
      <c r="B937" s="64" t="n"/>
      <c r="C937" s="129" t="n"/>
      <c r="D937" s="130" t="inlineStr"/>
      <c r="E937" s="150" t="inlineStr"/>
      <c r="F937" s="150" t="inlineStr"/>
      <c r="G937" s="150" t="n"/>
      <c r="H937" s="152" t="n"/>
      <c r="I937" s="152" t="n"/>
      <c r="J937" s="152" t="n"/>
      <c r="K937" s="152" t="n"/>
      <c r="L937" s="152" t="n"/>
      <c r="M937" s="152" t="n"/>
      <c r="N937" s="152" t="n"/>
      <c r="O937" s="152" t="n"/>
      <c r="P937" s="152" t="n"/>
      <c r="Q937" s="152" t="n"/>
      <c r="R937" s="152" t="n"/>
      <c r="S937" s="165" t="n"/>
      <c r="T937" s="152" t="n"/>
      <c r="U937" s="152" t="n"/>
      <c r="V937" s="152" t="n"/>
      <c r="W937" s="152" t="n"/>
      <c r="X937" s="152" t="n"/>
      <c r="Y937" s="152" t="n"/>
      <c r="Z937" s="152" t="n"/>
      <c r="AA937" s="152" t="n"/>
      <c r="AB937" s="152" t="n"/>
      <c r="AC937" s="152" t="n"/>
      <c r="AD937" s="152" t="n"/>
      <c r="AE937" s="152" t="n"/>
      <c r="AF937" s="152" t="n"/>
      <c r="AG937" s="152" t="n"/>
      <c r="AH937" s="152" t="n"/>
      <c r="AI937" s="152" t="n"/>
      <c r="AJ937" s="152" t="n"/>
      <c r="AK937" s="152" t="n"/>
      <c r="AL937" s="152" t="n"/>
      <c r="AM937" s="152" t="n"/>
      <c r="AN937" s="166" t="n"/>
      <c r="AO937" s="155" t="n"/>
      <c r="AP937" s="152" t="n"/>
      <c r="AQ937" s="152" t="n"/>
      <c r="AR937" s="152" t="n"/>
      <c r="AS937" s="152" t="n"/>
      <c r="AT937" s="152" t="n"/>
      <c r="AU937" s="155" t="n"/>
      <c r="AV937" s="152" t="n"/>
      <c r="AW937" s="152" t="n"/>
      <c r="AX937" s="152" t="n"/>
      <c r="AY937" s="152" t="n"/>
      <c r="AZ937" s="152" t="n"/>
      <c r="BA937" s="165" t="n"/>
      <c r="BB937" s="165" t="n"/>
      <c r="BC937" s="152" t="n"/>
      <c r="BD937" s="152" t="n"/>
      <c r="BE937" s="152" t="n"/>
      <c r="BF937" s="152" t="n"/>
      <c r="BG937" s="155" t="n"/>
      <c r="BH937" s="152" t="n"/>
      <c r="BI937" s="152" t="n"/>
      <c r="BJ937" s="152" t="n"/>
      <c r="BK937" s="152" t="n"/>
      <c r="BL937" s="152" t="n"/>
      <c r="BM937" s="152" t="n"/>
      <c r="BN937" s="152" t="n"/>
      <c r="BO937" s="152" t="n"/>
      <c r="BP937" s="155" t="n"/>
      <c r="BQ937" s="152" t="n"/>
      <c r="BR937" s="152" t="n"/>
      <c r="BS937" s="152" t="n"/>
      <c r="BT937" s="152" t="n"/>
      <c r="BU937" s="152" t="n"/>
      <c r="BV937" s="152" t="n"/>
      <c r="BW937" s="152" t="n"/>
      <c r="BX937" s="165" t="n"/>
      <c r="BY937" s="150" t="n"/>
      <c r="BZ937" s="150" t="n"/>
      <c r="CA937" s="150" t="n"/>
      <c r="CB937" s="174" t="n"/>
      <c r="CC937" s="156" t="n"/>
      <c r="CD937" s="156" t="n"/>
      <c r="CE937" s="167">
        <f>IFERROR(__xludf.DUMMYFUNCTION("""COMPUTED_VALUE"""),"")</f>
        <v/>
      </c>
      <c r="CF937" s="158">
        <f>IFERROR(__xludf.DUMMYFUNCTION("""COMPUTED_VALUE"""),"")</f>
        <v/>
      </c>
      <c r="CG937" s="148" t="n"/>
      <c r="CH937" s="148" t="n"/>
      <c r="CI937" s="148" t="n"/>
      <c r="CJ937" s="148" t="n"/>
      <c r="CK937" s="148" t="n"/>
      <c r="CL937" s="148" t="n"/>
      <c r="CM937" s="148" t="n"/>
      <c r="CN937" s="148" t="n"/>
      <c r="CO937" s="148" t="n"/>
      <c r="CP937" s="148" t="n"/>
      <c r="CQ937" s="148" t="n"/>
      <c r="CR937" s="148" t="n"/>
      <c r="CS937" s="148" t="n"/>
      <c r="CT937" s="148" t="n"/>
      <c r="CU937" s="148" t="n"/>
      <c r="CV937" s="148" t="n"/>
    </row>
    <row r="938">
      <c r="A938" s="162" t="n"/>
      <c r="B938" s="64" t="n"/>
      <c r="C938" s="129" t="n"/>
      <c r="D938" s="130" t="inlineStr"/>
      <c r="E938" s="150" t="inlineStr"/>
      <c r="F938" s="150" t="inlineStr"/>
      <c r="G938" s="150" t="n"/>
      <c r="H938" s="152" t="n"/>
      <c r="I938" s="152" t="n"/>
      <c r="J938" s="152" t="n"/>
      <c r="K938" s="152" t="n"/>
      <c r="L938" s="152" t="n"/>
      <c r="M938" s="152" t="n"/>
      <c r="N938" s="152" t="n"/>
      <c r="O938" s="152" t="n"/>
      <c r="P938" s="152" t="n"/>
      <c r="Q938" s="152" t="n"/>
      <c r="R938" s="152" t="n"/>
      <c r="S938" s="165" t="n"/>
      <c r="T938" s="152" t="n"/>
      <c r="U938" s="152" t="n"/>
      <c r="V938" s="152" t="n"/>
      <c r="W938" s="152" t="n"/>
      <c r="X938" s="152" t="n"/>
      <c r="Y938" s="152" t="n"/>
      <c r="Z938" s="152" t="n"/>
      <c r="AA938" s="152" t="n"/>
      <c r="AB938" s="152" t="n"/>
      <c r="AC938" s="152" t="n"/>
      <c r="AD938" s="152" t="n"/>
      <c r="AE938" s="152" t="n"/>
      <c r="AF938" s="152" t="n"/>
      <c r="AG938" s="152" t="n"/>
      <c r="AH938" s="152" t="n"/>
      <c r="AI938" s="152" t="n"/>
      <c r="AJ938" s="152" t="n"/>
      <c r="AK938" s="152" t="n"/>
      <c r="AL938" s="152" t="n"/>
      <c r="AM938" s="152" t="n"/>
      <c r="AN938" s="166" t="n"/>
      <c r="AO938" s="155" t="n"/>
      <c r="AP938" s="152" t="n"/>
      <c r="AQ938" s="152" t="n"/>
      <c r="AR938" s="152" t="n"/>
      <c r="AS938" s="152" t="n"/>
      <c r="AT938" s="152" t="n"/>
      <c r="AU938" s="155" t="n"/>
      <c r="AV938" s="152" t="n"/>
      <c r="AW938" s="152" t="n"/>
      <c r="AX938" s="152" t="n"/>
      <c r="AY938" s="152" t="n"/>
      <c r="AZ938" s="152" t="n"/>
      <c r="BA938" s="165" t="n"/>
      <c r="BB938" s="165" t="n"/>
      <c r="BC938" s="152" t="n"/>
      <c r="BD938" s="152" t="n"/>
      <c r="BE938" s="152" t="n"/>
      <c r="BF938" s="152" t="n"/>
      <c r="BG938" s="155" t="n"/>
      <c r="BH938" s="152" t="n"/>
      <c r="BI938" s="152" t="n"/>
      <c r="BJ938" s="152" t="n"/>
      <c r="BK938" s="152" t="n"/>
      <c r="BL938" s="152" t="n"/>
      <c r="BM938" s="152" t="n"/>
      <c r="BN938" s="152" t="n"/>
      <c r="BO938" s="152" t="n"/>
      <c r="BP938" s="155" t="n"/>
      <c r="BQ938" s="152" t="n"/>
      <c r="BR938" s="152" t="n"/>
      <c r="BS938" s="152" t="n"/>
      <c r="BT938" s="152" t="n"/>
      <c r="BU938" s="152" t="n"/>
      <c r="BV938" s="152" t="n"/>
      <c r="BW938" s="152" t="n"/>
      <c r="BX938" s="165" t="n"/>
      <c r="BY938" s="150" t="n"/>
      <c r="BZ938" s="150" t="n"/>
      <c r="CA938" s="150" t="n"/>
      <c r="CB938" s="174" t="n"/>
      <c r="CC938" s="156" t="n"/>
      <c r="CD938" s="156" t="n"/>
      <c r="CE938" s="167">
        <f>IFERROR(__xludf.DUMMYFUNCTION("""COMPUTED_VALUE"""),"")</f>
        <v/>
      </c>
      <c r="CF938" s="158">
        <f>IFERROR(__xludf.DUMMYFUNCTION("""COMPUTED_VALUE"""),"")</f>
        <v/>
      </c>
      <c r="CG938" s="148" t="n"/>
      <c r="CH938" s="148" t="n"/>
      <c r="CI938" s="148" t="n"/>
      <c r="CJ938" s="148" t="n"/>
      <c r="CK938" s="148" t="n"/>
      <c r="CL938" s="148" t="n"/>
      <c r="CM938" s="148" t="n"/>
      <c r="CN938" s="148" t="n"/>
      <c r="CO938" s="148" t="n"/>
      <c r="CP938" s="148" t="n"/>
      <c r="CQ938" s="148" t="n"/>
      <c r="CR938" s="148" t="n"/>
      <c r="CS938" s="148" t="n"/>
      <c r="CT938" s="148" t="n"/>
      <c r="CU938" s="148" t="n"/>
      <c r="CV938" s="148" t="n"/>
    </row>
    <row r="939">
      <c r="A939" s="162" t="n"/>
      <c r="B939" s="64" t="n"/>
      <c r="C939" s="129" t="n"/>
      <c r="D939" s="130" t="inlineStr"/>
      <c r="E939" s="150" t="inlineStr"/>
      <c r="F939" s="150" t="inlineStr"/>
      <c r="G939" s="150" t="n"/>
      <c r="H939" s="152" t="n"/>
      <c r="I939" s="152" t="n"/>
      <c r="J939" s="152" t="n"/>
      <c r="K939" s="152" t="n"/>
      <c r="L939" s="152" t="n"/>
      <c r="M939" s="152" t="n"/>
      <c r="N939" s="152" t="n"/>
      <c r="O939" s="152" t="n"/>
      <c r="P939" s="152" t="n"/>
      <c r="Q939" s="152" t="n"/>
      <c r="R939" s="152" t="n"/>
      <c r="S939" s="165" t="n"/>
      <c r="T939" s="152" t="n"/>
      <c r="U939" s="152" t="n"/>
      <c r="V939" s="152" t="n"/>
      <c r="W939" s="152" t="n"/>
      <c r="X939" s="152" t="n"/>
      <c r="Y939" s="152" t="n"/>
      <c r="Z939" s="152" t="n"/>
      <c r="AA939" s="152" t="n"/>
      <c r="AB939" s="152" t="n"/>
      <c r="AC939" s="152" t="n"/>
      <c r="AD939" s="152" t="n"/>
      <c r="AE939" s="152" t="n"/>
      <c r="AF939" s="152" t="n"/>
      <c r="AG939" s="152" t="n"/>
      <c r="AH939" s="152" t="n"/>
      <c r="AI939" s="152" t="n"/>
      <c r="AJ939" s="152" t="n"/>
      <c r="AK939" s="152" t="n"/>
      <c r="AL939" s="152" t="n"/>
      <c r="AM939" s="152" t="n"/>
      <c r="AN939" s="166" t="n"/>
      <c r="AO939" s="155" t="n"/>
      <c r="AP939" s="152" t="n"/>
      <c r="AQ939" s="152" t="n"/>
      <c r="AR939" s="152" t="n"/>
      <c r="AS939" s="152" t="n"/>
      <c r="AT939" s="152" t="n"/>
      <c r="AU939" s="155" t="n"/>
      <c r="AV939" s="152" t="n"/>
      <c r="AW939" s="152" t="n"/>
      <c r="AX939" s="152" t="n"/>
      <c r="AY939" s="152" t="n"/>
      <c r="AZ939" s="152" t="n"/>
      <c r="BA939" s="165" t="n"/>
      <c r="BB939" s="165" t="n"/>
      <c r="BC939" s="152" t="n"/>
      <c r="BD939" s="152" t="n"/>
      <c r="BE939" s="152" t="n"/>
      <c r="BF939" s="152" t="n"/>
      <c r="BG939" s="155" t="n"/>
      <c r="BH939" s="152" t="n"/>
      <c r="BI939" s="152" t="n"/>
      <c r="BJ939" s="152" t="n"/>
      <c r="BK939" s="152" t="n"/>
      <c r="BL939" s="152" t="n"/>
      <c r="BM939" s="152" t="n"/>
      <c r="BN939" s="152" t="n"/>
      <c r="BO939" s="152" t="n"/>
      <c r="BP939" s="155" t="n"/>
      <c r="BQ939" s="152" t="n"/>
      <c r="BR939" s="152" t="n"/>
      <c r="BS939" s="152" t="n"/>
      <c r="BT939" s="152" t="n"/>
      <c r="BU939" s="152" t="n"/>
      <c r="BV939" s="152" t="n"/>
      <c r="BW939" s="152" t="n"/>
      <c r="BX939" s="165" t="n"/>
      <c r="BY939" s="150" t="n"/>
      <c r="BZ939" s="150" t="n"/>
      <c r="CA939" s="150" t="n"/>
      <c r="CB939" s="174" t="n"/>
      <c r="CC939" s="156" t="n"/>
      <c r="CD939" s="156" t="n"/>
      <c r="CE939" s="167">
        <f>IFERROR(__xludf.DUMMYFUNCTION("""COMPUTED_VALUE"""),"")</f>
        <v/>
      </c>
      <c r="CF939" s="158">
        <f>IFERROR(__xludf.DUMMYFUNCTION("""COMPUTED_VALUE"""),"")</f>
        <v/>
      </c>
      <c r="CG939" s="148" t="n"/>
      <c r="CH939" s="148" t="n"/>
      <c r="CI939" s="148" t="n"/>
      <c r="CJ939" s="148" t="n"/>
      <c r="CK939" s="148" t="n"/>
      <c r="CL939" s="148" t="n"/>
      <c r="CM939" s="148" t="n"/>
      <c r="CN939" s="148" t="n"/>
      <c r="CO939" s="148" t="n"/>
      <c r="CP939" s="148" t="n"/>
      <c r="CQ939" s="148" t="n"/>
      <c r="CR939" s="148" t="n"/>
      <c r="CS939" s="148" t="n"/>
      <c r="CT939" s="148" t="n"/>
      <c r="CU939" s="148" t="n"/>
      <c r="CV939" s="148" t="n"/>
    </row>
    <row r="940">
      <c r="A940" s="162" t="n"/>
      <c r="B940" s="64" t="n"/>
      <c r="C940" s="129" t="n"/>
      <c r="D940" s="130" t="inlineStr"/>
      <c r="E940" s="150" t="inlineStr"/>
      <c r="F940" s="150" t="inlineStr"/>
      <c r="G940" s="150" t="n"/>
      <c r="H940" s="152" t="n"/>
      <c r="I940" s="152" t="n"/>
      <c r="J940" s="152" t="n"/>
      <c r="K940" s="152" t="n"/>
      <c r="L940" s="152" t="n"/>
      <c r="M940" s="152" t="n"/>
      <c r="N940" s="152" t="n"/>
      <c r="O940" s="152" t="n"/>
      <c r="P940" s="152" t="n"/>
      <c r="Q940" s="152" t="n"/>
      <c r="R940" s="152" t="n"/>
      <c r="S940" s="165" t="n"/>
      <c r="T940" s="152" t="n"/>
      <c r="U940" s="152" t="n"/>
      <c r="V940" s="152" t="n"/>
      <c r="W940" s="152" t="n"/>
      <c r="X940" s="152" t="n"/>
      <c r="Y940" s="152" t="n"/>
      <c r="Z940" s="152" t="n"/>
      <c r="AA940" s="152" t="n"/>
      <c r="AB940" s="152" t="n"/>
      <c r="AC940" s="152" t="n"/>
      <c r="AD940" s="152" t="n"/>
      <c r="AE940" s="152" t="n"/>
      <c r="AF940" s="152" t="n"/>
      <c r="AG940" s="152" t="n"/>
      <c r="AH940" s="152" t="n"/>
      <c r="AI940" s="152" t="n"/>
      <c r="AJ940" s="152" t="n"/>
      <c r="AK940" s="152" t="n"/>
      <c r="AL940" s="152" t="n"/>
      <c r="AM940" s="152" t="n"/>
      <c r="AN940" s="166" t="n"/>
      <c r="AO940" s="155" t="n"/>
      <c r="AP940" s="152" t="n"/>
      <c r="AQ940" s="152" t="n"/>
      <c r="AR940" s="152" t="n"/>
      <c r="AS940" s="152" t="n"/>
      <c r="AT940" s="152" t="n"/>
      <c r="AU940" s="155" t="n"/>
      <c r="AV940" s="152" t="n"/>
      <c r="AW940" s="152" t="n"/>
      <c r="AX940" s="152" t="n"/>
      <c r="AY940" s="152" t="n"/>
      <c r="AZ940" s="152" t="n"/>
      <c r="BA940" s="165" t="n"/>
      <c r="BB940" s="165" t="n"/>
      <c r="BC940" s="152" t="n"/>
      <c r="BD940" s="152" t="n"/>
      <c r="BE940" s="152" t="n"/>
      <c r="BF940" s="152" t="n"/>
      <c r="BG940" s="155" t="n"/>
      <c r="BH940" s="152" t="n"/>
      <c r="BI940" s="152" t="n"/>
      <c r="BJ940" s="152" t="n"/>
      <c r="BK940" s="152" t="n"/>
      <c r="BL940" s="152" t="n"/>
      <c r="BM940" s="152" t="n"/>
      <c r="BN940" s="152" t="n"/>
      <c r="BO940" s="152" t="n"/>
      <c r="BP940" s="155" t="n"/>
      <c r="BQ940" s="152" t="n"/>
      <c r="BR940" s="152" t="n"/>
      <c r="BS940" s="152" t="n"/>
      <c r="BT940" s="152" t="n"/>
      <c r="BU940" s="152" t="n"/>
      <c r="BV940" s="152" t="n"/>
      <c r="BW940" s="152" t="n"/>
      <c r="BX940" s="165" t="n"/>
      <c r="BY940" s="150" t="n"/>
      <c r="BZ940" s="150" t="n"/>
      <c r="CA940" s="150" t="n"/>
      <c r="CB940" s="174" t="n"/>
      <c r="CC940" s="156" t="n"/>
      <c r="CD940" s="156" t="n"/>
      <c r="CE940" s="167">
        <f>IFERROR(__xludf.DUMMYFUNCTION("""COMPUTED_VALUE"""),"")</f>
        <v/>
      </c>
      <c r="CF940" s="158">
        <f>IFERROR(__xludf.DUMMYFUNCTION("""COMPUTED_VALUE"""),"")</f>
        <v/>
      </c>
      <c r="CG940" s="148" t="n"/>
      <c r="CH940" s="148" t="n"/>
      <c r="CI940" s="148" t="n"/>
      <c r="CJ940" s="148" t="n"/>
      <c r="CK940" s="148" t="n"/>
      <c r="CL940" s="148" t="n"/>
      <c r="CM940" s="148" t="n"/>
      <c r="CN940" s="148" t="n"/>
      <c r="CO940" s="148" t="n"/>
      <c r="CP940" s="148" t="n"/>
      <c r="CQ940" s="148" t="n"/>
      <c r="CR940" s="148" t="n"/>
      <c r="CS940" s="148" t="n"/>
      <c r="CT940" s="148" t="n"/>
      <c r="CU940" s="148" t="n"/>
      <c r="CV940" s="148" t="n"/>
    </row>
    <row r="941">
      <c r="A941" s="162" t="n"/>
      <c r="B941" s="64" t="n"/>
      <c r="C941" s="129" t="n"/>
      <c r="D941" s="130" t="inlineStr"/>
      <c r="E941" s="150" t="inlineStr"/>
      <c r="F941" s="150" t="inlineStr"/>
      <c r="G941" s="150" t="n"/>
      <c r="H941" s="152" t="n"/>
      <c r="I941" s="152" t="n"/>
      <c r="J941" s="152" t="n"/>
      <c r="K941" s="152" t="n"/>
      <c r="L941" s="152" t="n"/>
      <c r="M941" s="152" t="n"/>
      <c r="N941" s="152" t="n"/>
      <c r="O941" s="152" t="n"/>
      <c r="P941" s="152" t="n"/>
      <c r="Q941" s="152" t="n"/>
      <c r="R941" s="152" t="n"/>
      <c r="S941" s="165" t="n"/>
      <c r="T941" s="152" t="n"/>
      <c r="U941" s="152" t="n"/>
      <c r="V941" s="152" t="n"/>
      <c r="W941" s="152" t="n"/>
      <c r="X941" s="152" t="n"/>
      <c r="Y941" s="152" t="n"/>
      <c r="Z941" s="152" t="n"/>
      <c r="AA941" s="152" t="n"/>
      <c r="AB941" s="152" t="n"/>
      <c r="AC941" s="152" t="n"/>
      <c r="AD941" s="152" t="n"/>
      <c r="AE941" s="152" t="n"/>
      <c r="AF941" s="152" t="n"/>
      <c r="AG941" s="152" t="n"/>
      <c r="AH941" s="152" t="n"/>
      <c r="AI941" s="152" t="n"/>
      <c r="AJ941" s="152" t="n"/>
      <c r="AK941" s="152" t="n"/>
      <c r="AL941" s="152" t="n"/>
      <c r="AM941" s="152" t="n"/>
      <c r="AN941" s="166" t="n"/>
      <c r="AO941" s="155" t="n"/>
      <c r="AP941" s="152" t="n"/>
      <c r="AQ941" s="152" t="n"/>
      <c r="AR941" s="152" t="n"/>
      <c r="AS941" s="152" t="n"/>
      <c r="AT941" s="152" t="n"/>
      <c r="AU941" s="155" t="n"/>
      <c r="AV941" s="152" t="n"/>
      <c r="AW941" s="152" t="n"/>
      <c r="AX941" s="152" t="n"/>
      <c r="AY941" s="152" t="n"/>
      <c r="AZ941" s="152" t="n"/>
      <c r="BA941" s="165" t="n"/>
      <c r="BB941" s="165" t="n"/>
      <c r="BC941" s="152" t="n"/>
      <c r="BD941" s="152" t="n"/>
      <c r="BE941" s="152" t="n"/>
      <c r="BF941" s="152" t="n"/>
      <c r="BG941" s="155" t="n"/>
      <c r="BH941" s="152" t="n"/>
      <c r="BI941" s="152" t="n"/>
      <c r="BJ941" s="152" t="n"/>
      <c r="BK941" s="152" t="n"/>
      <c r="BL941" s="152" t="n"/>
      <c r="BM941" s="152" t="n"/>
      <c r="BN941" s="152" t="n"/>
      <c r="BO941" s="152" t="n"/>
      <c r="BP941" s="155" t="n"/>
      <c r="BQ941" s="152" t="n"/>
      <c r="BR941" s="152" t="n"/>
      <c r="BS941" s="152" t="n"/>
      <c r="BT941" s="152" t="n"/>
      <c r="BU941" s="152" t="n"/>
      <c r="BV941" s="152" t="n"/>
      <c r="BW941" s="152" t="n"/>
      <c r="BX941" s="165" t="n"/>
      <c r="BY941" s="150" t="n"/>
      <c r="BZ941" s="150" t="n"/>
      <c r="CA941" s="150" t="n"/>
      <c r="CB941" s="174" t="n"/>
      <c r="CC941" s="156" t="n"/>
      <c r="CD941" s="156" t="n"/>
      <c r="CE941" s="167">
        <f>IFERROR(__xludf.DUMMYFUNCTION("""COMPUTED_VALUE"""),"")</f>
        <v/>
      </c>
      <c r="CF941" s="158">
        <f>IFERROR(__xludf.DUMMYFUNCTION("""COMPUTED_VALUE"""),"")</f>
        <v/>
      </c>
      <c r="CG941" s="148" t="n"/>
      <c r="CH941" s="148" t="n"/>
      <c r="CI941" s="148" t="n"/>
      <c r="CJ941" s="148" t="n"/>
      <c r="CK941" s="148" t="n"/>
      <c r="CL941" s="148" t="n"/>
      <c r="CM941" s="148" t="n"/>
      <c r="CN941" s="148" t="n"/>
      <c r="CO941" s="148" t="n"/>
      <c r="CP941" s="148" t="n"/>
      <c r="CQ941" s="148" t="n"/>
      <c r="CR941" s="148" t="n"/>
      <c r="CS941" s="148" t="n"/>
      <c r="CT941" s="148" t="n"/>
      <c r="CU941" s="148" t="n"/>
      <c r="CV941" s="148" t="n"/>
    </row>
    <row r="942">
      <c r="A942" s="162" t="n"/>
      <c r="B942" s="64" t="n"/>
      <c r="C942" s="129" t="n"/>
      <c r="D942" s="130" t="inlineStr"/>
      <c r="E942" s="150" t="inlineStr"/>
      <c r="F942" s="150" t="inlineStr"/>
      <c r="G942" s="150" t="n"/>
      <c r="H942" s="152" t="n"/>
      <c r="I942" s="152" t="n"/>
      <c r="J942" s="152" t="n"/>
      <c r="K942" s="152" t="n"/>
      <c r="L942" s="152" t="n"/>
      <c r="M942" s="152" t="n"/>
      <c r="N942" s="152" t="n"/>
      <c r="O942" s="152" t="n"/>
      <c r="P942" s="152" t="n"/>
      <c r="Q942" s="152" t="n"/>
      <c r="R942" s="152" t="n"/>
      <c r="S942" s="165" t="n"/>
      <c r="T942" s="152" t="n"/>
      <c r="U942" s="152" t="n"/>
      <c r="V942" s="152" t="n"/>
      <c r="W942" s="152" t="n"/>
      <c r="X942" s="152" t="n"/>
      <c r="Y942" s="152" t="n"/>
      <c r="Z942" s="152" t="n"/>
      <c r="AA942" s="152" t="n"/>
      <c r="AB942" s="152" t="n"/>
      <c r="AC942" s="152" t="n"/>
      <c r="AD942" s="152" t="n"/>
      <c r="AE942" s="152" t="n"/>
      <c r="AF942" s="152" t="n"/>
      <c r="AG942" s="152" t="n"/>
      <c r="AH942" s="152" t="n"/>
      <c r="AI942" s="152" t="n"/>
      <c r="AJ942" s="152" t="n"/>
      <c r="AK942" s="152" t="n"/>
      <c r="AL942" s="152" t="n"/>
      <c r="AM942" s="152" t="n"/>
      <c r="AN942" s="166" t="n"/>
      <c r="AO942" s="155" t="n"/>
      <c r="AP942" s="152" t="n"/>
      <c r="AQ942" s="152" t="n"/>
      <c r="AR942" s="152" t="n"/>
      <c r="AS942" s="152" t="n"/>
      <c r="AT942" s="152" t="n"/>
      <c r="AU942" s="155" t="n"/>
      <c r="AV942" s="152" t="n"/>
      <c r="AW942" s="152" t="n"/>
      <c r="AX942" s="152" t="n"/>
      <c r="AY942" s="152" t="n"/>
      <c r="AZ942" s="152" t="n"/>
      <c r="BA942" s="165" t="n"/>
      <c r="BB942" s="165" t="n"/>
      <c r="BC942" s="152" t="n"/>
      <c r="BD942" s="152" t="n"/>
      <c r="BE942" s="152" t="n"/>
      <c r="BF942" s="152" t="n"/>
      <c r="BG942" s="155" t="n"/>
      <c r="BH942" s="152" t="n"/>
      <c r="BI942" s="152" t="n"/>
      <c r="BJ942" s="152" t="n"/>
      <c r="BK942" s="152" t="n"/>
      <c r="BL942" s="152" t="n"/>
      <c r="BM942" s="152" t="n"/>
      <c r="BN942" s="152" t="n"/>
      <c r="BO942" s="152" t="n"/>
      <c r="BP942" s="155" t="n"/>
      <c r="BQ942" s="152" t="n"/>
      <c r="BR942" s="152" t="n"/>
      <c r="BS942" s="152" t="n"/>
      <c r="BT942" s="152" t="n"/>
      <c r="BU942" s="152" t="n"/>
      <c r="BV942" s="152" t="n"/>
      <c r="BW942" s="152" t="n"/>
      <c r="BX942" s="165" t="n"/>
      <c r="BY942" s="150" t="n"/>
      <c r="BZ942" s="150" t="n"/>
      <c r="CA942" s="150" t="n"/>
      <c r="CB942" s="174" t="n"/>
      <c r="CC942" s="156" t="n"/>
      <c r="CD942" s="156" t="n"/>
      <c r="CE942" s="167">
        <f>IFERROR(__xludf.DUMMYFUNCTION("""COMPUTED_VALUE"""),"")</f>
        <v/>
      </c>
      <c r="CF942" s="158">
        <f>IFERROR(__xludf.DUMMYFUNCTION("""COMPUTED_VALUE"""),"")</f>
        <v/>
      </c>
      <c r="CG942" s="148" t="n"/>
      <c r="CH942" s="148" t="n"/>
      <c r="CI942" s="148" t="n"/>
      <c r="CJ942" s="148" t="n"/>
      <c r="CK942" s="148" t="n"/>
      <c r="CL942" s="148" t="n"/>
      <c r="CM942" s="148" t="n"/>
      <c r="CN942" s="148" t="n"/>
      <c r="CO942" s="148" t="n"/>
      <c r="CP942" s="148" t="n"/>
      <c r="CQ942" s="148" t="n"/>
      <c r="CR942" s="148" t="n"/>
      <c r="CS942" s="148" t="n"/>
      <c r="CT942" s="148" t="n"/>
      <c r="CU942" s="148" t="n"/>
      <c r="CV942" s="148" t="n"/>
    </row>
    <row r="943">
      <c r="A943" s="162" t="n"/>
      <c r="B943" s="64" t="n"/>
      <c r="C943" s="129" t="n"/>
      <c r="D943" s="130" t="inlineStr"/>
      <c r="E943" s="150" t="inlineStr"/>
      <c r="F943" s="150" t="inlineStr"/>
      <c r="G943" s="150" t="n"/>
      <c r="H943" s="152" t="n"/>
      <c r="I943" s="152" t="n"/>
      <c r="J943" s="152" t="n"/>
      <c r="K943" s="152" t="n"/>
      <c r="L943" s="152" t="n"/>
      <c r="M943" s="152" t="n"/>
      <c r="N943" s="152" t="n"/>
      <c r="O943" s="152" t="n"/>
      <c r="P943" s="152" t="n"/>
      <c r="Q943" s="152" t="n"/>
      <c r="R943" s="152" t="n"/>
      <c r="S943" s="165" t="n"/>
      <c r="T943" s="152" t="n"/>
      <c r="U943" s="152" t="n"/>
      <c r="V943" s="152" t="n"/>
      <c r="W943" s="152" t="n"/>
      <c r="X943" s="152" t="n"/>
      <c r="Y943" s="152" t="n"/>
      <c r="Z943" s="152" t="n"/>
      <c r="AA943" s="152" t="n"/>
      <c r="AB943" s="152" t="n"/>
      <c r="AC943" s="152" t="n"/>
      <c r="AD943" s="152" t="n"/>
      <c r="AE943" s="152" t="n"/>
      <c r="AF943" s="152" t="n"/>
      <c r="AG943" s="152" t="n"/>
      <c r="AH943" s="152" t="n"/>
      <c r="AI943" s="152" t="n"/>
      <c r="AJ943" s="152" t="n"/>
      <c r="AK943" s="152" t="n"/>
      <c r="AL943" s="152" t="n"/>
      <c r="AM943" s="152" t="n"/>
      <c r="AN943" s="166" t="n"/>
      <c r="AO943" s="155" t="n"/>
      <c r="AP943" s="152" t="n"/>
      <c r="AQ943" s="152" t="n"/>
      <c r="AR943" s="152" t="n"/>
      <c r="AS943" s="152" t="n"/>
      <c r="AT943" s="152" t="n"/>
      <c r="AU943" s="155" t="n"/>
      <c r="AV943" s="152" t="n"/>
      <c r="AW943" s="152" t="n"/>
      <c r="AX943" s="152" t="n"/>
      <c r="AY943" s="152" t="n"/>
      <c r="AZ943" s="152" t="n"/>
      <c r="BA943" s="165" t="n"/>
      <c r="BB943" s="165" t="n"/>
      <c r="BC943" s="152" t="n"/>
      <c r="BD943" s="152" t="n"/>
      <c r="BE943" s="152" t="n"/>
      <c r="BF943" s="152" t="n"/>
      <c r="BG943" s="155" t="n"/>
      <c r="BH943" s="152" t="n"/>
      <c r="BI943" s="152" t="n"/>
      <c r="BJ943" s="152" t="n"/>
      <c r="BK943" s="152" t="n"/>
      <c r="BL943" s="152" t="n"/>
      <c r="BM943" s="152" t="n"/>
      <c r="BN943" s="152" t="n"/>
      <c r="BO943" s="152" t="n"/>
      <c r="BP943" s="155" t="n"/>
      <c r="BQ943" s="152" t="n"/>
      <c r="BR943" s="152" t="n"/>
      <c r="BS943" s="152" t="n"/>
      <c r="BT943" s="152" t="n"/>
      <c r="BU943" s="152" t="n"/>
      <c r="BV943" s="152" t="n"/>
      <c r="BW943" s="152" t="n"/>
      <c r="BX943" s="165" t="n"/>
      <c r="BY943" s="150" t="n"/>
      <c r="BZ943" s="150" t="n"/>
      <c r="CA943" s="150" t="n"/>
      <c r="CB943" s="174" t="n"/>
      <c r="CC943" s="156" t="n"/>
      <c r="CD943" s="156" t="n"/>
      <c r="CE943" s="167">
        <f>IFERROR(__xludf.DUMMYFUNCTION("""COMPUTED_VALUE"""),"")</f>
        <v/>
      </c>
      <c r="CF943" s="158">
        <f>IFERROR(__xludf.DUMMYFUNCTION("""COMPUTED_VALUE"""),"")</f>
        <v/>
      </c>
      <c r="CG943" s="148" t="n"/>
      <c r="CH943" s="148" t="n"/>
      <c r="CI943" s="148" t="n"/>
      <c r="CJ943" s="148" t="n"/>
      <c r="CK943" s="148" t="n"/>
      <c r="CL943" s="148" t="n"/>
      <c r="CM943" s="148" t="n"/>
      <c r="CN943" s="148" t="n"/>
      <c r="CO943" s="148" t="n"/>
      <c r="CP943" s="148" t="n"/>
      <c r="CQ943" s="148" t="n"/>
      <c r="CR943" s="148" t="n"/>
      <c r="CS943" s="148" t="n"/>
      <c r="CT943" s="148" t="n"/>
      <c r="CU943" s="148" t="n"/>
      <c r="CV943" s="148" t="n"/>
    </row>
    <row r="944">
      <c r="A944" s="162" t="n"/>
      <c r="B944" s="64" t="n"/>
      <c r="C944" s="129" t="n"/>
      <c r="D944" s="130" t="inlineStr"/>
      <c r="E944" s="150" t="inlineStr"/>
      <c r="F944" s="150" t="inlineStr"/>
      <c r="G944" s="150" t="n"/>
      <c r="H944" s="152" t="n"/>
      <c r="I944" s="152" t="n"/>
      <c r="J944" s="152" t="n"/>
      <c r="K944" s="152" t="n"/>
      <c r="L944" s="152" t="n"/>
      <c r="M944" s="152" t="n"/>
      <c r="N944" s="152" t="n"/>
      <c r="O944" s="152" t="n"/>
      <c r="P944" s="152" t="n"/>
      <c r="Q944" s="152" t="n"/>
      <c r="R944" s="152" t="n"/>
      <c r="S944" s="165" t="n"/>
      <c r="T944" s="152" t="n"/>
      <c r="U944" s="152" t="n"/>
      <c r="V944" s="152" t="n"/>
      <c r="W944" s="152" t="n"/>
      <c r="X944" s="152" t="n"/>
      <c r="Y944" s="152" t="n"/>
      <c r="Z944" s="152" t="n"/>
      <c r="AA944" s="152" t="n"/>
      <c r="AB944" s="152" t="n"/>
      <c r="AC944" s="152" t="n"/>
      <c r="AD944" s="152" t="n"/>
      <c r="AE944" s="152" t="n"/>
      <c r="AF944" s="152" t="n"/>
      <c r="AG944" s="152" t="n"/>
      <c r="AH944" s="152" t="n"/>
      <c r="AI944" s="152" t="n"/>
      <c r="AJ944" s="152" t="n"/>
      <c r="AK944" s="152" t="n"/>
      <c r="AL944" s="152" t="n"/>
      <c r="AM944" s="152" t="n"/>
      <c r="AN944" s="166" t="n"/>
      <c r="AO944" s="155" t="n"/>
      <c r="AP944" s="152" t="n"/>
      <c r="AQ944" s="152" t="n"/>
      <c r="AR944" s="152" t="n"/>
      <c r="AS944" s="152" t="n"/>
      <c r="AT944" s="152" t="n"/>
      <c r="AU944" s="155" t="n"/>
      <c r="AV944" s="152" t="n"/>
      <c r="AW944" s="152" t="n"/>
      <c r="AX944" s="152" t="n"/>
      <c r="AY944" s="152" t="n"/>
      <c r="AZ944" s="152" t="n"/>
      <c r="BA944" s="165" t="n"/>
      <c r="BB944" s="165" t="n"/>
      <c r="BC944" s="152" t="n"/>
      <c r="BD944" s="152" t="n"/>
      <c r="BE944" s="152" t="n"/>
      <c r="BF944" s="152" t="n"/>
      <c r="BG944" s="155" t="n"/>
      <c r="BH944" s="152" t="n"/>
      <c r="BI944" s="152" t="n"/>
      <c r="BJ944" s="152" t="n"/>
      <c r="BK944" s="152" t="n"/>
      <c r="BL944" s="152" t="n"/>
      <c r="BM944" s="152" t="n"/>
      <c r="BN944" s="152" t="n"/>
      <c r="BO944" s="152" t="n"/>
      <c r="BP944" s="155" t="n"/>
      <c r="BQ944" s="152" t="n"/>
      <c r="BR944" s="152" t="n"/>
      <c r="BS944" s="152" t="n"/>
      <c r="BT944" s="152" t="n"/>
      <c r="BU944" s="152" t="n"/>
      <c r="BV944" s="152" t="n"/>
      <c r="BW944" s="152" t="n"/>
      <c r="BX944" s="165" t="n"/>
      <c r="BY944" s="150" t="n"/>
      <c r="BZ944" s="150" t="n"/>
      <c r="CA944" s="150" t="n"/>
      <c r="CB944" s="174" t="n"/>
      <c r="CC944" s="156" t="n"/>
      <c r="CD944" s="156" t="n"/>
      <c r="CE944" s="167">
        <f>IFERROR(__xludf.DUMMYFUNCTION("""COMPUTED_VALUE"""),"")</f>
        <v/>
      </c>
      <c r="CF944" s="158">
        <f>IFERROR(__xludf.DUMMYFUNCTION("""COMPUTED_VALUE"""),"")</f>
        <v/>
      </c>
      <c r="CG944" s="148" t="n"/>
      <c r="CH944" s="148" t="n"/>
      <c r="CI944" s="148" t="n"/>
      <c r="CJ944" s="148" t="n"/>
      <c r="CK944" s="148" t="n"/>
      <c r="CL944" s="148" t="n"/>
      <c r="CM944" s="148" t="n"/>
      <c r="CN944" s="148" t="n"/>
      <c r="CO944" s="148" t="n"/>
      <c r="CP944" s="148" t="n"/>
      <c r="CQ944" s="148" t="n"/>
      <c r="CR944" s="148" t="n"/>
      <c r="CS944" s="148" t="n"/>
      <c r="CT944" s="148" t="n"/>
      <c r="CU944" s="148" t="n"/>
      <c r="CV944" s="148" t="n"/>
    </row>
    <row r="945">
      <c r="A945" s="162" t="n"/>
      <c r="B945" s="64" t="n"/>
      <c r="C945" s="129" t="n"/>
      <c r="D945" s="130" t="inlineStr"/>
      <c r="E945" s="150" t="inlineStr"/>
      <c r="F945" s="150" t="inlineStr"/>
      <c r="G945" s="150" t="n"/>
      <c r="H945" s="152" t="n"/>
      <c r="I945" s="152" t="n"/>
      <c r="J945" s="152" t="n"/>
      <c r="K945" s="152" t="n"/>
      <c r="L945" s="152" t="n"/>
      <c r="M945" s="152" t="n"/>
      <c r="N945" s="152" t="n"/>
      <c r="O945" s="152" t="n"/>
      <c r="P945" s="152" t="n"/>
      <c r="Q945" s="152" t="n"/>
      <c r="R945" s="152" t="n"/>
      <c r="S945" s="165" t="n"/>
      <c r="T945" s="152" t="n"/>
      <c r="U945" s="152" t="n"/>
      <c r="V945" s="152" t="n"/>
      <c r="W945" s="152" t="n"/>
      <c r="X945" s="152" t="n"/>
      <c r="Y945" s="152" t="n"/>
      <c r="Z945" s="152" t="n"/>
      <c r="AA945" s="152" t="n"/>
      <c r="AB945" s="152" t="n"/>
      <c r="AC945" s="152" t="n"/>
      <c r="AD945" s="152" t="n"/>
      <c r="AE945" s="152" t="n"/>
      <c r="AF945" s="152" t="n"/>
      <c r="AG945" s="152" t="n"/>
      <c r="AH945" s="152" t="n"/>
      <c r="AI945" s="152" t="n"/>
      <c r="AJ945" s="152" t="n"/>
      <c r="AK945" s="152" t="n"/>
      <c r="AL945" s="152" t="n"/>
      <c r="AM945" s="152" t="n"/>
      <c r="AN945" s="166" t="n"/>
      <c r="AO945" s="155" t="n"/>
      <c r="AP945" s="152" t="n"/>
      <c r="AQ945" s="152" t="n"/>
      <c r="AR945" s="152" t="n"/>
      <c r="AS945" s="152" t="n"/>
      <c r="AT945" s="152" t="n"/>
      <c r="AU945" s="155" t="n"/>
      <c r="AV945" s="152" t="n"/>
      <c r="AW945" s="152" t="n"/>
      <c r="AX945" s="152" t="n"/>
      <c r="AY945" s="152" t="n"/>
      <c r="AZ945" s="152" t="n"/>
      <c r="BA945" s="165" t="n"/>
      <c r="BB945" s="165" t="n"/>
      <c r="BC945" s="152" t="n"/>
      <c r="BD945" s="152" t="n"/>
      <c r="BE945" s="152" t="n"/>
      <c r="BF945" s="152" t="n"/>
      <c r="BG945" s="155" t="n"/>
      <c r="BH945" s="152" t="n"/>
      <c r="BI945" s="152" t="n"/>
      <c r="BJ945" s="152" t="n"/>
      <c r="BK945" s="152" t="n"/>
      <c r="BL945" s="152" t="n"/>
      <c r="BM945" s="152" t="n"/>
      <c r="BN945" s="152" t="n"/>
      <c r="BO945" s="152" t="n"/>
      <c r="BP945" s="155" t="n"/>
      <c r="BQ945" s="152" t="n"/>
      <c r="BR945" s="152" t="n"/>
      <c r="BS945" s="152" t="n"/>
      <c r="BT945" s="152" t="n"/>
      <c r="BU945" s="152" t="n"/>
      <c r="BV945" s="152" t="n"/>
      <c r="BW945" s="152" t="n"/>
      <c r="BX945" s="165" t="n"/>
      <c r="BY945" s="150" t="n"/>
      <c r="BZ945" s="150" t="n"/>
      <c r="CA945" s="150" t="n"/>
      <c r="CB945" s="174" t="n"/>
      <c r="CC945" s="156" t="n"/>
      <c r="CD945" s="156" t="n"/>
      <c r="CE945" s="167">
        <f>IFERROR(__xludf.DUMMYFUNCTION("""COMPUTED_VALUE"""),"")</f>
        <v/>
      </c>
      <c r="CF945" s="158">
        <f>IFERROR(__xludf.DUMMYFUNCTION("""COMPUTED_VALUE"""),"")</f>
        <v/>
      </c>
      <c r="CG945" s="148" t="n"/>
      <c r="CH945" s="148" t="n"/>
      <c r="CI945" s="148" t="n"/>
      <c r="CJ945" s="148" t="n"/>
      <c r="CK945" s="148" t="n"/>
      <c r="CL945" s="148" t="n"/>
      <c r="CM945" s="148" t="n"/>
      <c r="CN945" s="148" t="n"/>
      <c r="CO945" s="148" t="n"/>
      <c r="CP945" s="148" t="n"/>
      <c r="CQ945" s="148" t="n"/>
      <c r="CR945" s="148" t="n"/>
      <c r="CS945" s="148" t="n"/>
      <c r="CT945" s="148" t="n"/>
      <c r="CU945" s="148" t="n"/>
      <c r="CV945" s="148" t="n"/>
    </row>
    <row r="946">
      <c r="A946" s="162" t="n"/>
      <c r="B946" s="64" t="n"/>
      <c r="C946" s="129" t="n"/>
      <c r="D946" s="130" t="inlineStr"/>
      <c r="E946" s="150" t="inlineStr"/>
      <c r="F946" s="150" t="inlineStr"/>
      <c r="G946" s="150" t="n"/>
      <c r="H946" s="152" t="n"/>
      <c r="I946" s="152" t="n"/>
      <c r="J946" s="152" t="n"/>
      <c r="K946" s="152" t="n"/>
      <c r="L946" s="152" t="n"/>
      <c r="M946" s="152" t="n"/>
      <c r="N946" s="152" t="n"/>
      <c r="O946" s="152" t="n"/>
      <c r="P946" s="152" t="n"/>
      <c r="Q946" s="152" t="n"/>
      <c r="R946" s="152" t="n"/>
      <c r="S946" s="165" t="n"/>
      <c r="T946" s="152" t="n"/>
      <c r="U946" s="152" t="n"/>
      <c r="V946" s="152" t="n"/>
      <c r="W946" s="152" t="n"/>
      <c r="X946" s="152" t="n"/>
      <c r="Y946" s="152" t="n"/>
      <c r="Z946" s="152" t="n"/>
      <c r="AA946" s="152" t="n"/>
      <c r="AB946" s="152" t="n"/>
      <c r="AC946" s="152" t="n"/>
      <c r="AD946" s="152" t="n"/>
      <c r="AE946" s="152" t="n"/>
      <c r="AF946" s="152" t="n"/>
      <c r="AG946" s="152" t="n"/>
      <c r="AH946" s="152" t="n"/>
      <c r="AI946" s="152" t="n"/>
      <c r="AJ946" s="152" t="n"/>
      <c r="AK946" s="152" t="n"/>
      <c r="AL946" s="152" t="n"/>
      <c r="AM946" s="152" t="n"/>
      <c r="AN946" s="166" t="n"/>
      <c r="AO946" s="155" t="n"/>
      <c r="AP946" s="152" t="n"/>
      <c r="AQ946" s="152" t="n"/>
      <c r="AR946" s="152" t="n"/>
      <c r="AS946" s="152" t="n"/>
      <c r="AT946" s="152" t="n"/>
      <c r="AU946" s="155" t="n"/>
      <c r="AV946" s="152" t="n"/>
      <c r="AW946" s="152" t="n"/>
      <c r="AX946" s="152" t="n"/>
      <c r="AY946" s="152" t="n"/>
      <c r="AZ946" s="152" t="n"/>
      <c r="BA946" s="165" t="n"/>
      <c r="BB946" s="165" t="n"/>
      <c r="BC946" s="152" t="n"/>
      <c r="BD946" s="152" t="n"/>
      <c r="BE946" s="152" t="n"/>
      <c r="BF946" s="152" t="n"/>
      <c r="BG946" s="155" t="n"/>
      <c r="BH946" s="152" t="n"/>
      <c r="BI946" s="152" t="n"/>
      <c r="BJ946" s="152" t="n"/>
      <c r="BK946" s="152" t="n"/>
      <c r="BL946" s="152" t="n"/>
      <c r="BM946" s="152" t="n"/>
      <c r="BN946" s="152" t="n"/>
      <c r="BO946" s="152" t="n"/>
      <c r="BP946" s="155" t="n"/>
      <c r="BQ946" s="152" t="n"/>
      <c r="BR946" s="152" t="n"/>
      <c r="BS946" s="152" t="n"/>
      <c r="BT946" s="152" t="n"/>
      <c r="BU946" s="152" t="n"/>
      <c r="BV946" s="152" t="n"/>
      <c r="BW946" s="152" t="n"/>
      <c r="BX946" s="165" t="n"/>
      <c r="BY946" s="150" t="n"/>
      <c r="BZ946" s="150" t="n"/>
      <c r="CA946" s="150" t="n"/>
      <c r="CB946" s="174" t="n"/>
      <c r="CC946" s="156" t="n"/>
      <c r="CD946" s="156" t="n"/>
      <c r="CE946" s="167">
        <f>IFERROR(__xludf.DUMMYFUNCTION("""COMPUTED_VALUE"""),"")</f>
        <v/>
      </c>
      <c r="CF946" s="158">
        <f>IFERROR(__xludf.DUMMYFUNCTION("""COMPUTED_VALUE"""),"")</f>
        <v/>
      </c>
      <c r="CG946" s="148" t="n"/>
      <c r="CH946" s="148" t="n"/>
      <c r="CI946" s="148" t="n"/>
      <c r="CJ946" s="148" t="n"/>
      <c r="CK946" s="148" t="n"/>
      <c r="CL946" s="148" t="n"/>
      <c r="CM946" s="148" t="n"/>
      <c r="CN946" s="148" t="n"/>
      <c r="CO946" s="148" t="n"/>
      <c r="CP946" s="148" t="n"/>
      <c r="CQ946" s="148" t="n"/>
      <c r="CR946" s="148" t="n"/>
      <c r="CS946" s="148" t="n"/>
      <c r="CT946" s="148" t="n"/>
      <c r="CU946" s="148" t="n"/>
      <c r="CV946" s="148" t="n"/>
    </row>
    <row r="947">
      <c r="A947" s="162" t="n"/>
      <c r="B947" s="64" t="n"/>
      <c r="C947" s="129" t="n"/>
      <c r="D947" s="130" t="inlineStr"/>
      <c r="E947" s="150" t="inlineStr"/>
      <c r="F947" s="150" t="inlineStr"/>
      <c r="G947" s="150" t="n"/>
      <c r="H947" s="152" t="n"/>
      <c r="I947" s="152" t="n"/>
      <c r="J947" s="152" t="n"/>
      <c r="K947" s="152" t="n"/>
      <c r="L947" s="152" t="n"/>
      <c r="M947" s="152" t="n"/>
      <c r="N947" s="152" t="n"/>
      <c r="O947" s="152" t="n"/>
      <c r="P947" s="152" t="n"/>
      <c r="Q947" s="152" t="n"/>
      <c r="R947" s="152" t="n"/>
      <c r="S947" s="165" t="n"/>
      <c r="T947" s="152" t="n"/>
      <c r="U947" s="152" t="n"/>
      <c r="V947" s="152" t="n"/>
      <c r="W947" s="152" t="n"/>
      <c r="X947" s="152" t="n"/>
      <c r="Y947" s="152" t="n"/>
      <c r="Z947" s="152" t="n"/>
      <c r="AA947" s="152" t="n"/>
      <c r="AB947" s="152" t="n"/>
      <c r="AC947" s="152" t="n"/>
      <c r="AD947" s="152" t="n"/>
      <c r="AE947" s="152" t="n"/>
      <c r="AF947" s="152" t="n"/>
      <c r="AG947" s="152" t="n"/>
      <c r="AH947" s="152" t="n"/>
      <c r="AI947" s="152" t="n"/>
      <c r="AJ947" s="152" t="n"/>
      <c r="AK947" s="152" t="n"/>
      <c r="AL947" s="152" t="n"/>
      <c r="AM947" s="152" t="n"/>
      <c r="AN947" s="166" t="n"/>
      <c r="AO947" s="155" t="n"/>
      <c r="AP947" s="152" t="n"/>
      <c r="AQ947" s="152" t="n"/>
      <c r="AR947" s="152" t="n"/>
      <c r="AS947" s="152" t="n"/>
      <c r="AT947" s="152" t="n"/>
      <c r="AU947" s="155" t="n"/>
      <c r="AV947" s="152" t="n"/>
      <c r="AW947" s="152" t="n"/>
      <c r="AX947" s="152" t="n"/>
      <c r="AY947" s="152" t="n"/>
      <c r="AZ947" s="152" t="n"/>
      <c r="BA947" s="165" t="n"/>
      <c r="BB947" s="165" t="n"/>
      <c r="BC947" s="152" t="n"/>
      <c r="BD947" s="152" t="n"/>
      <c r="BE947" s="152" t="n"/>
      <c r="BF947" s="152" t="n"/>
      <c r="BG947" s="155" t="n"/>
      <c r="BH947" s="152" t="n"/>
      <c r="BI947" s="152" t="n"/>
      <c r="BJ947" s="152" t="n"/>
      <c r="BK947" s="152" t="n"/>
      <c r="BL947" s="152" t="n"/>
      <c r="BM947" s="152" t="n"/>
      <c r="BN947" s="152" t="n"/>
      <c r="BO947" s="152" t="n"/>
      <c r="BP947" s="155" t="n"/>
      <c r="BQ947" s="152" t="n"/>
      <c r="BR947" s="152" t="n"/>
      <c r="BS947" s="152" t="n"/>
      <c r="BT947" s="152" t="n"/>
      <c r="BU947" s="152" t="n"/>
      <c r="BV947" s="152" t="n"/>
      <c r="BW947" s="152" t="n"/>
      <c r="BX947" s="165" t="n"/>
      <c r="BY947" s="150" t="n"/>
      <c r="BZ947" s="150" t="n"/>
      <c r="CA947" s="150" t="n"/>
      <c r="CB947" s="174" t="n"/>
      <c r="CC947" s="156" t="n"/>
      <c r="CD947" s="156" t="n"/>
      <c r="CE947" s="167">
        <f>IFERROR(__xludf.DUMMYFUNCTION("""COMPUTED_VALUE"""),"")</f>
        <v/>
      </c>
      <c r="CF947" s="158">
        <f>IFERROR(__xludf.DUMMYFUNCTION("""COMPUTED_VALUE"""),"")</f>
        <v/>
      </c>
      <c r="CG947" s="148" t="n"/>
      <c r="CH947" s="148" t="n"/>
      <c r="CI947" s="148" t="n"/>
      <c r="CJ947" s="148" t="n"/>
      <c r="CK947" s="148" t="n"/>
      <c r="CL947" s="148" t="n"/>
      <c r="CM947" s="148" t="n"/>
      <c r="CN947" s="148" t="n"/>
      <c r="CO947" s="148" t="n"/>
      <c r="CP947" s="148" t="n"/>
      <c r="CQ947" s="148" t="n"/>
      <c r="CR947" s="148" t="n"/>
      <c r="CS947" s="148" t="n"/>
      <c r="CT947" s="148" t="n"/>
      <c r="CU947" s="148" t="n"/>
      <c r="CV947" s="148" t="n"/>
    </row>
    <row r="948">
      <c r="A948" s="162" t="n"/>
      <c r="B948" s="64" t="n"/>
      <c r="C948" s="129" t="n"/>
      <c r="D948" s="130" t="inlineStr"/>
      <c r="E948" s="150" t="inlineStr"/>
      <c r="F948" s="150" t="inlineStr"/>
      <c r="G948" s="150" t="n"/>
      <c r="H948" s="152" t="n"/>
      <c r="I948" s="152" t="n"/>
      <c r="J948" s="152" t="n"/>
      <c r="K948" s="152" t="n"/>
      <c r="L948" s="152" t="n"/>
      <c r="M948" s="152" t="n"/>
      <c r="N948" s="152" t="n"/>
      <c r="O948" s="152" t="n"/>
      <c r="P948" s="152" t="n"/>
      <c r="Q948" s="152" t="n"/>
      <c r="R948" s="152" t="n"/>
      <c r="S948" s="165" t="n"/>
      <c r="T948" s="152" t="n"/>
      <c r="U948" s="152" t="n"/>
      <c r="V948" s="152" t="n"/>
      <c r="W948" s="152" t="n"/>
      <c r="X948" s="152" t="n"/>
      <c r="Y948" s="152" t="n"/>
      <c r="Z948" s="152" t="n"/>
      <c r="AA948" s="152" t="n"/>
      <c r="AB948" s="152" t="n"/>
      <c r="AC948" s="152" t="n"/>
      <c r="AD948" s="152" t="n"/>
      <c r="AE948" s="152" t="n"/>
      <c r="AF948" s="152" t="n"/>
      <c r="AG948" s="152" t="n"/>
      <c r="AH948" s="152" t="n"/>
      <c r="AI948" s="152" t="n"/>
      <c r="AJ948" s="152" t="n"/>
      <c r="AK948" s="152" t="n"/>
      <c r="AL948" s="152" t="n"/>
      <c r="AM948" s="152" t="n"/>
      <c r="AN948" s="166" t="n"/>
      <c r="AO948" s="155" t="n"/>
      <c r="AP948" s="152" t="n"/>
      <c r="AQ948" s="152" t="n"/>
      <c r="AR948" s="152" t="n"/>
      <c r="AS948" s="152" t="n"/>
      <c r="AT948" s="152" t="n"/>
      <c r="AU948" s="155" t="n"/>
      <c r="AV948" s="152" t="n"/>
      <c r="AW948" s="152" t="n"/>
      <c r="AX948" s="152" t="n"/>
      <c r="AY948" s="152" t="n"/>
      <c r="AZ948" s="152" t="n"/>
      <c r="BA948" s="165" t="n"/>
      <c r="BB948" s="165" t="n"/>
      <c r="BC948" s="152" t="n"/>
      <c r="BD948" s="152" t="n"/>
      <c r="BE948" s="152" t="n"/>
      <c r="BF948" s="152" t="n"/>
      <c r="BG948" s="155" t="n"/>
      <c r="BH948" s="152" t="n"/>
      <c r="BI948" s="152" t="n"/>
      <c r="BJ948" s="152" t="n"/>
      <c r="BK948" s="152" t="n"/>
      <c r="BL948" s="152" t="n"/>
      <c r="BM948" s="152" t="n"/>
      <c r="BN948" s="152" t="n"/>
      <c r="BO948" s="152" t="n"/>
      <c r="BP948" s="155" t="n"/>
      <c r="BQ948" s="152" t="n"/>
      <c r="BR948" s="152" t="n"/>
      <c r="BS948" s="152" t="n"/>
      <c r="BT948" s="152" t="n"/>
      <c r="BU948" s="152" t="n"/>
      <c r="BV948" s="152" t="n"/>
      <c r="BW948" s="152" t="n"/>
      <c r="BX948" s="165" t="n"/>
      <c r="BY948" s="150" t="n"/>
      <c r="BZ948" s="150" t="n"/>
      <c r="CA948" s="150" t="n"/>
      <c r="CB948" s="174" t="n"/>
      <c r="CC948" s="156" t="n"/>
      <c r="CD948" s="156" t="n"/>
      <c r="CE948" s="167">
        <f>IFERROR(__xludf.DUMMYFUNCTION("""COMPUTED_VALUE"""),"")</f>
        <v/>
      </c>
      <c r="CF948" s="158">
        <f>IFERROR(__xludf.DUMMYFUNCTION("""COMPUTED_VALUE"""),"")</f>
        <v/>
      </c>
      <c r="CG948" s="148" t="n"/>
      <c r="CH948" s="148" t="n"/>
      <c r="CI948" s="148" t="n"/>
      <c r="CJ948" s="148" t="n"/>
      <c r="CK948" s="148" t="n"/>
      <c r="CL948" s="148" t="n"/>
      <c r="CM948" s="148" t="n"/>
      <c r="CN948" s="148" t="n"/>
      <c r="CO948" s="148" t="n"/>
      <c r="CP948" s="148" t="n"/>
      <c r="CQ948" s="148" t="n"/>
      <c r="CR948" s="148" t="n"/>
      <c r="CS948" s="148" t="n"/>
      <c r="CT948" s="148" t="n"/>
      <c r="CU948" s="148" t="n"/>
      <c r="CV948" s="148" t="n"/>
    </row>
    <row r="949">
      <c r="A949" s="162" t="n"/>
      <c r="B949" s="64" t="n"/>
      <c r="C949" s="129" t="n"/>
      <c r="D949" s="130" t="inlineStr"/>
      <c r="E949" s="150" t="inlineStr"/>
      <c r="F949" s="150" t="inlineStr"/>
      <c r="G949" s="150" t="n"/>
      <c r="H949" s="152" t="n"/>
      <c r="I949" s="152" t="n"/>
      <c r="J949" s="152" t="n"/>
      <c r="K949" s="152" t="n"/>
      <c r="L949" s="152" t="n"/>
      <c r="M949" s="152" t="n"/>
      <c r="N949" s="152" t="n"/>
      <c r="O949" s="152" t="n"/>
      <c r="P949" s="152" t="n"/>
      <c r="Q949" s="152" t="n"/>
      <c r="R949" s="152" t="n"/>
      <c r="S949" s="165" t="n"/>
      <c r="T949" s="152" t="n"/>
      <c r="U949" s="152" t="n"/>
      <c r="V949" s="152" t="n"/>
      <c r="W949" s="152" t="n"/>
      <c r="X949" s="152" t="n"/>
      <c r="Y949" s="152" t="n"/>
      <c r="Z949" s="152" t="n"/>
      <c r="AA949" s="152" t="n"/>
      <c r="AB949" s="152" t="n"/>
      <c r="AC949" s="152" t="n"/>
      <c r="AD949" s="152" t="n"/>
      <c r="AE949" s="152" t="n"/>
      <c r="AF949" s="152" t="n"/>
      <c r="AG949" s="152" t="n"/>
      <c r="AH949" s="152" t="n"/>
      <c r="AI949" s="152" t="n"/>
      <c r="AJ949" s="152" t="n"/>
      <c r="AK949" s="152" t="n"/>
      <c r="AL949" s="152" t="n"/>
      <c r="AM949" s="152" t="n"/>
      <c r="AN949" s="166" t="n"/>
      <c r="AO949" s="155" t="n"/>
      <c r="AP949" s="152" t="n"/>
      <c r="AQ949" s="152" t="n"/>
      <c r="AR949" s="152" t="n"/>
      <c r="AS949" s="152" t="n"/>
      <c r="AT949" s="152" t="n"/>
      <c r="AU949" s="155" t="n"/>
      <c r="AV949" s="152" t="n"/>
      <c r="AW949" s="152" t="n"/>
      <c r="AX949" s="152" t="n"/>
      <c r="AY949" s="152" t="n"/>
      <c r="AZ949" s="152" t="n"/>
      <c r="BA949" s="165" t="n"/>
      <c r="BB949" s="165" t="n"/>
      <c r="BC949" s="152" t="n"/>
      <c r="BD949" s="152" t="n"/>
      <c r="BE949" s="152" t="n"/>
      <c r="BF949" s="152" t="n"/>
      <c r="BG949" s="155" t="n"/>
      <c r="BH949" s="152" t="n"/>
      <c r="BI949" s="152" t="n"/>
      <c r="BJ949" s="152" t="n"/>
      <c r="BK949" s="152" t="n"/>
      <c r="BL949" s="152" t="n"/>
      <c r="BM949" s="152" t="n"/>
      <c r="BN949" s="152" t="n"/>
      <c r="BO949" s="152" t="n"/>
      <c r="BP949" s="155" t="n"/>
      <c r="BQ949" s="152" t="n"/>
      <c r="BR949" s="152" t="n"/>
      <c r="BS949" s="152" t="n"/>
      <c r="BT949" s="152" t="n"/>
      <c r="BU949" s="152" t="n"/>
      <c r="BV949" s="152" t="n"/>
      <c r="BW949" s="152" t="n"/>
      <c r="BX949" s="165" t="n"/>
      <c r="BY949" s="150" t="n"/>
      <c r="BZ949" s="150" t="n"/>
      <c r="CA949" s="150" t="n"/>
      <c r="CB949" s="174" t="n"/>
      <c r="CC949" s="156" t="n"/>
      <c r="CD949" s="156" t="n"/>
      <c r="CE949" s="167">
        <f>IFERROR(__xludf.DUMMYFUNCTION("""COMPUTED_VALUE"""),"")</f>
        <v/>
      </c>
      <c r="CF949" s="158">
        <f>IFERROR(__xludf.DUMMYFUNCTION("""COMPUTED_VALUE"""),"")</f>
        <v/>
      </c>
      <c r="CG949" s="148" t="n"/>
      <c r="CH949" s="148" t="n"/>
      <c r="CI949" s="148" t="n"/>
      <c r="CJ949" s="148" t="n"/>
      <c r="CK949" s="148" t="n"/>
      <c r="CL949" s="148" t="n"/>
      <c r="CM949" s="148" t="n"/>
      <c r="CN949" s="148" t="n"/>
      <c r="CO949" s="148" t="n"/>
      <c r="CP949" s="148" t="n"/>
      <c r="CQ949" s="148" t="n"/>
      <c r="CR949" s="148" t="n"/>
      <c r="CS949" s="148" t="n"/>
      <c r="CT949" s="148" t="n"/>
      <c r="CU949" s="148" t="n"/>
      <c r="CV949" s="148" t="n"/>
    </row>
    <row r="950">
      <c r="A950" s="162" t="n"/>
      <c r="B950" s="64" t="n"/>
      <c r="C950" s="129" t="n"/>
      <c r="D950" s="130" t="inlineStr"/>
      <c r="E950" s="150" t="inlineStr"/>
      <c r="F950" s="150" t="inlineStr"/>
      <c r="G950" s="150" t="n"/>
      <c r="H950" s="152" t="n"/>
      <c r="I950" s="152" t="n"/>
      <c r="J950" s="152" t="n"/>
      <c r="K950" s="152" t="n"/>
      <c r="L950" s="152" t="n"/>
      <c r="M950" s="152" t="n"/>
      <c r="N950" s="152" t="n"/>
      <c r="O950" s="152" t="n"/>
      <c r="P950" s="152" t="n"/>
      <c r="Q950" s="152" t="n"/>
      <c r="R950" s="152" t="n"/>
      <c r="S950" s="165" t="n"/>
      <c r="T950" s="152" t="n"/>
      <c r="U950" s="152" t="n"/>
      <c r="V950" s="152" t="n"/>
      <c r="W950" s="152" t="n"/>
      <c r="X950" s="152" t="n"/>
      <c r="Y950" s="152" t="n"/>
      <c r="Z950" s="152" t="n"/>
      <c r="AA950" s="152" t="n"/>
      <c r="AB950" s="152" t="n"/>
      <c r="AC950" s="152" t="n"/>
      <c r="AD950" s="152" t="n"/>
      <c r="AE950" s="152" t="n"/>
      <c r="AF950" s="152" t="n"/>
      <c r="AG950" s="152" t="n"/>
      <c r="AH950" s="152" t="n"/>
      <c r="AI950" s="152" t="n"/>
      <c r="AJ950" s="152" t="n"/>
      <c r="AK950" s="152" t="n"/>
      <c r="AL950" s="152" t="n"/>
      <c r="AM950" s="152" t="n"/>
      <c r="AN950" s="166" t="n"/>
      <c r="AO950" s="155" t="n"/>
      <c r="AP950" s="152" t="n"/>
      <c r="AQ950" s="152" t="n"/>
      <c r="AR950" s="152" t="n"/>
      <c r="AS950" s="152" t="n"/>
      <c r="AT950" s="152" t="n"/>
      <c r="AU950" s="155" t="n"/>
      <c r="AV950" s="152" t="n"/>
      <c r="AW950" s="152" t="n"/>
      <c r="AX950" s="152" t="n"/>
      <c r="AY950" s="152" t="n"/>
      <c r="AZ950" s="152" t="n"/>
      <c r="BA950" s="165" t="n"/>
      <c r="BB950" s="165" t="n"/>
      <c r="BC950" s="152" t="n"/>
      <c r="BD950" s="152" t="n"/>
      <c r="BE950" s="152" t="n"/>
      <c r="BF950" s="152" t="n"/>
      <c r="BG950" s="155" t="n"/>
      <c r="BH950" s="152" t="n"/>
      <c r="BI950" s="152" t="n"/>
      <c r="BJ950" s="152" t="n"/>
      <c r="BK950" s="152" t="n"/>
      <c r="BL950" s="152" t="n"/>
      <c r="BM950" s="152" t="n"/>
      <c r="BN950" s="152" t="n"/>
      <c r="BO950" s="152" t="n"/>
      <c r="BP950" s="155" t="n"/>
      <c r="BQ950" s="152" t="n"/>
      <c r="BR950" s="152" t="n"/>
      <c r="BS950" s="152" t="n"/>
      <c r="BT950" s="152" t="n"/>
      <c r="BU950" s="152" t="n"/>
      <c r="BV950" s="152" t="n"/>
      <c r="BW950" s="152" t="n"/>
      <c r="BX950" s="165" t="n"/>
      <c r="BY950" s="150" t="n"/>
      <c r="BZ950" s="150" t="n"/>
      <c r="CA950" s="150" t="n"/>
      <c r="CB950" s="174" t="n"/>
      <c r="CC950" s="156" t="n"/>
      <c r="CD950" s="156" t="n"/>
      <c r="CE950" s="167">
        <f>IFERROR(__xludf.DUMMYFUNCTION("""COMPUTED_VALUE"""),"")</f>
        <v/>
      </c>
      <c r="CF950" s="158">
        <f>IFERROR(__xludf.DUMMYFUNCTION("""COMPUTED_VALUE"""),"")</f>
        <v/>
      </c>
      <c r="CG950" s="148" t="n"/>
      <c r="CH950" s="148" t="n"/>
      <c r="CI950" s="148" t="n"/>
      <c r="CJ950" s="148" t="n"/>
      <c r="CK950" s="148" t="n"/>
      <c r="CL950" s="148" t="n"/>
      <c r="CM950" s="148" t="n"/>
      <c r="CN950" s="148" t="n"/>
      <c r="CO950" s="148" t="n"/>
      <c r="CP950" s="148" t="n"/>
      <c r="CQ950" s="148" t="n"/>
      <c r="CR950" s="148" t="n"/>
      <c r="CS950" s="148" t="n"/>
      <c r="CT950" s="148" t="n"/>
      <c r="CU950" s="148" t="n"/>
      <c r="CV950" s="148" t="n"/>
    </row>
    <row r="951">
      <c r="A951" s="162" t="n"/>
      <c r="B951" s="64" t="n"/>
      <c r="C951" s="129" t="n"/>
      <c r="D951" s="130" t="inlineStr"/>
      <c r="E951" s="150" t="inlineStr"/>
      <c r="F951" s="150" t="inlineStr"/>
      <c r="G951" s="150" t="n"/>
      <c r="H951" s="152" t="n"/>
      <c r="I951" s="152" t="n"/>
      <c r="J951" s="152" t="n"/>
      <c r="K951" s="152" t="n"/>
      <c r="L951" s="152" t="n"/>
      <c r="M951" s="152" t="n"/>
      <c r="N951" s="152" t="n"/>
      <c r="O951" s="152" t="n"/>
      <c r="P951" s="152" t="n"/>
      <c r="Q951" s="152" t="n"/>
      <c r="R951" s="152" t="n"/>
      <c r="S951" s="165" t="n"/>
      <c r="T951" s="152" t="n"/>
      <c r="U951" s="152" t="n"/>
      <c r="V951" s="152" t="n"/>
      <c r="W951" s="152" t="n"/>
      <c r="X951" s="152" t="n"/>
      <c r="Y951" s="152" t="n"/>
      <c r="Z951" s="152" t="n"/>
      <c r="AA951" s="152" t="n"/>
      <c r="AB951" s="152" t="n"/>
      <c r="AC951" s="152" t="n"/>
      <c r="AD951" s="152" t="n"/>
      <c r="AE951" s="152" t="n"/>
      <c r="AF951" s="152" t="n"/>
      <c r="AG951" s="152" t="n"/>
      <c r="AH951" s="152" t="n"/>
      <c r="AI951" s="152" t="n"/>
      <c r="AJ951" s="152" t="n"/>
      <c r="AK951" s="152" t="n"/>
      <c r="AL951" s="152" t="n"/>
      <c r="AM951" s="152" t="n"/>
      <c r="AN951" s="166" t="n"/>
      <c r="AO951" s="155" t="n"/>
      <c r="AP951" s="152" t="n"/>
      <c r="AQ951" s="152" t="n"/>
      <c r="AR951" s="152" t="n"/>
      <c r="AS951" s="152" t="n"/>
      <c r="AT951" s="152" t="n"/>
      <c r="AU951" s="155" t="n"/>
      <c r="AV951" s="152" t="n"/>
      <c r="AW951" s="152" t="n"/>
      <c r="AX951" s="152" t="n"/>
      <c r="AY951" s="152" t="n"/>
      <c r="AZ951" s="152" t="n"/>
      <c r="BA951" s="165" t="n"/>
      <c r="BB951" s="165" t="n"/>
      <c r="BC951" s="152" t="n"/>
      <c r="BD951" s="152" t="n"/>
      <c r="BE951" s="152" t="n"/>
      <c r="BF951" s="152" t="n"/>
      <c r="BG951" s="155" t="n"/>
      <c r="BH951" s="152" t="n"/>
      <c r="BI951" s="152" t="n"/>
      <c r="BJ951" s="152" t="n"/>
      <c r="BK951" s="152" t="n"/>
      <c r="BL951" s="152" t="n"/>
      <c r="BM951" s="152" t="n"/>
      <c r="BN951" s="152" t="n"/>
      <c r="BO951" s="152" t="n"/>
      <c r="BP951" s="155" t="n"/>
      <c r="BQ951" s="152" t="n"/>
      <c r="BR951" s="152" t="n"/>
      <c r="BS951" s="152" t="n"/>
      <c r="BT951" s="152" t="n"/>
      <c r="BU951" s="152" t="n"/>
      <c r="BV951" s="152" t="n"/>
      <c r="BW951" s="152" t="n"/>
      <c r="BX951" s="165" t="n"/>
      <c r="BY951" s="150" t="n"/>
      <c r="BZ951" s="150" t="n"/>
      <c r="CA951" s="150" t="n"/>
      <c r="CB951" s="174" t="n"/>
      <c r="CC951" s="156" t="n"/>
      <c r="CD951" s="156" t="n"/>
      <c r="CE951" s="167">
        <f>IFERROR(__xludf.DUMMYFUNCTION("""COMPUTED_VALUE"""),"")</f>
        <v/>
      </c>
      <c r="CF951" s="158">
        <f>IFERROR(__xludf.DUMMYFUNCTION("""COMPUTED_VALUE"""),"")</f>
        <v/>
      </c>
      <c r="CG951" s="148" t="n"/>
      <c r="CH951" s="148" t="n"/>
      <c r="CI951" s="148" t="n"/>
      <c r="CJ951" s="148" t="n"/>
      <c r="CK951" s="148" t="n"/>
      <c r="CL951" s="148" t="n"/>
      <c r="CM951" s="148" t="n"/>
      <c r="CN951" s="148" t="n"/>
      <c r="CO951" s="148" t="n"/>
      <c r="CP951" s="148" t="n"/>
      <c r="CQ951" s="148" t="n"/>
      <c r="CR951" s="148" t="n"/>
      <c r="CS951" s="148" t="n"/>
      <c r="CT951" s="148" t="n"/>
      <c r="CU951" s="148" t="n"/>
      <c r="CV951" s="148" t="n"/>
    </row>
    <row r="952">
      <c r="A952" s="162" t="n"/>
      <c r="B952" s="64" t="n"/>
      <c r="C952" s="129" t="n"/>
      <c r="D952" s="130" t="inlineStr"/>
      <c r="E952" s="150" t="inlineStr"/>
      <c r="F952" s="150" t="inlineStr"/>
      <c r="G952" s="150" t="n"/>
      <c r="H952" s="152" t="n"/>
      <c r="I952" s="152" t="n"/>
      <c r="J952" s="152" t="n"/>
      <c r="K952" s="152" t="n"/>
      <c r="L952" s="152" t="n"/>
      <c r="M952" s="152" t="n"/>
      <c r="N952" s="152" t="n"/>
      <c r="O952" s="152" t="n"/>
      <c r="P952" s="152" t="n"/>
      <c r="Q952" s="152" t="n"/>
      <c r="R952" s="152" t="n"/>
      <c r="S952" s="165" t="n"/>
      <c r="T952" s="152" t="n"/>
      <c r="U952" s="152" t="n"/>
      <c r="V952" s="152" t="n"/>
      <c r="W952" s="152" t="n"/>
      <c r="X952" s="152" t="n"/>
      <c r="Y952" s="152" t="n"/>
      <c r="Z952" s="152" t="n"/>
      <c r="AA952" s="152" t="n"/>
      <c r="AB952" s="152" t="n"/>
      <c r="AC952" s="152" t="n"/>
      <c r="AD952" s="152" t="n"/>
      <c r="AE952" s="152" t="n"/>
      <c r="AF952" s="152" t="n"/>
      <c r="AG952" s="152" t="n"/>
      <c r="AH952" s="152" t="n"/>
      <c r="AI952" s="152" t="n"/>
      <c r="AJ952" s="152" t="n"/>
      <c r="AK952" s="152" t="n"/>
      <c r="AL952" s="152" t="n"/>
      <c r="AM952" s="152" t="n"/>
      <c r="AN952" s="166" t="n"/>
      <c r="AO952" s="155" t="n"/>
      <c r="AP952" s="152" t="n"/>
      <c r="AQ952" s="152" t="n"/>
      <c r="AR952" s="152" t="n"/>
      <c r="AS952" s="152" t="n"/>
      <c r="AT952" s="152" t="n"/>
      <c r="AU952" s="155" t="n"/>
      <c r="AV952" s="152" t="n"/>
      <c r="AW952" s="152" t="n"/>
      <c r="AX952" s="152" t="n"/>
      <c r="AY952" s="152" t="n"/>
      <c r="AZ952" s="152" t="n"/>
      <c r="BA952" s="165" t="n"/>
      <c r="BB952" s="165" t="n"/>
      <c r="BC952" s="152" t="n"/>
      <c r="BD952" s="152" t="n"/>
      <c r="BE952" s="152" t="n"/>
      <c r="BF952" s="152" t="n"/>
      <c r="BG952" s="155" t="n"/>
      <c r="BH952" s="152" t="n"/>
      <c r="BI952" s="152" t="n"/>
      <c r="BJ952" s="152" t="n"/>
      <c r="BK952" s="152" t="n"/>
      <c r="BL952" s="152" t="n"/>
      <c r="BM952" s="152" t="n"/>
      <c r="BN952" s="152" t="n"/>
      <c r="BO952" s="152" t="n"/>
      <c r="BP952" s="155" t="n"/>
      <c r="BQ952" s="152" t="n"/>
      <c r="BR952" s="152" t="n"/>
      <c r="BS952" s="152" t="n"/>
      <c r="BT952" s="152" t="n"/>
      <c r="BU952" s="152" t="n"/>
      <c r="BV952" s="152" t="n"/>
      <c r="BW952" s="152" t="n"/>
      <c r="BX952" s="165" t="n"/>
      <c r="BY952" s="150" t="n"/>
      <c r="BZ952" s="150" t="n"/>
      <c r="CA952" s="150" t="n"/>
      <c r="CB952" s="174" t="n"/>
      <c r="CC952" s="156" t="n"/>
      <c r="CD952" s="156" t="n"/>
      <c r="CE952" s="167">
        <f>IFERROR(__xludf.DUMMYFUNCTION("""COMPUTED_VALUE"""),"")</f>
        <v/>
      </c>
      <c r="CF952" s="158">
        <f>IFERROR(__xludf.DUMMYFUNCTION("""COMPUTED_VALUE"""),"")</f>
        <v/>
      </c>
      <c r="CG952" s="148" t="n"/>
      <c r="CH952" s="148" t="n"/>
      <c r="CI952" s="148" t="n"/>
      <c r="CJ952" s="148" t="n"/>
      <c r="CK952" s="148" t="n"/>
      <c r="CL952" s="148" t="n"/>
      <c r="CM952" s="148" t="n"/>
      <c r="CN952" s="148" t="n"/>
      <c r="CO952" s="148" t="n"/>
      <c r="CP952" s="148" t="n"/>
      <c r="CQ952" s="148" t="n"/>
      <c r="CR952" s="148" t="n"/>
      <c r="CS952" s="148" t="n"/>
      <c r="CT952" s="148" t="n"/>
      <c r="CU952" s="148" t="n"/>
      <c r="CV952" s="148" t="n"/>
    </row>
    <row r="953">
      <c r="A953" s="162" t="n"/>
      <c r="B953" s="64" t="n"/>
      <c r="C953" s="129" t="n"/>
      <c r="D953" s="130" t="inlineStr"/>
      <c r="E953" s="150" t="inlineStr"/>
      <c r="F953" s="150" t="inlineStr"/>
      <c r="G953" s="150" t="n"/>
      <c r="H953" s="152" t="n"/>
      <c r="I953" s="152" t="n"/>
      <c r="J953" s="152" t="n"/>
      <c r="K953" s="152" t="n"/>
      <c r="L953" s="152" t="n"/>
      <c r="M953" s="152" t="n"/>
      <c r="N953" s="152" t="n"/>
      <c r="O953" s="152" t="n"/>
      <c r="P953" s="152" t="n"/>
      <c r="Q953" s="152" t="n"/>
      <c r="R953" s="152" t="n"/>
      <c r="S953" s="165" t="n"/>
      <c r="T953" s="152" t="n"/>
      <c r="U953" s="152" t="n"/>
      <c r="V953" s="152" t="n"/>
      <c r="W953" s="152" t="n"/>
      <c r="X953" s="152" t="n"/>
      <c r="Y953" s="152" t="n"/>
      <c r="Z953" s="152" t="n"/>
      <c r="AA953" s="152" t="n"/>
      <c r="AB953" s="152" t="n"/>
      <c r="AC953" s="152" t="n"/>
      <c r="AD953" s="152" t="n"/>
      <c r="AE953" s="152" t="n"/>
      <c r="AF953" s="152" t="n"/>
      <c r="AG953" s="152" t="n"/>
      <c r="AH953" s="152" t="n"/>
      <c r="AI953" s="152" t="n"/>
      <c r="AJ953" s="152" t="n"/>
      <c r="AK953" s="152" t="n"/>
      <c r="AL953" s="152" t="n"/>
      <c r="AM953" s="152" t="n"/>
      <c r="AN953" s="166" t="n"/>
      <c r="AO953" s="155" t="n"/>
      <c r="AP953" s="152" t="n"/>
      <c r="AQ953" s="152" t="n"/>
      <c r="AR953" s="152" t="n"/>
      <c r="AS953" s="152" t="n"/>
      <c r="AT953" s="152" t="n"/>
      <c r="AU953" s="155" t="n"/>
      <c r="AV953" s="152" t="n"/>
      <c r="AW953" s="152" t="n"/>
      <c r="AX953" s="152" t="n"/>
      <c r="AY953" s="152" t="n"/>
      <c r="AZ953" s="152" t="n"/>
      <c r="BA953" s="165" t="n"/>
      <c r="BB953" s="165" t="n"/>
      <c r="BC953" s="152" t="n"/>
      <c r="BD953" s="152" t="n"/>
      <c r="BE953" s="152" t="n"/>
      <c r="BF953" s="152" t="n"/>
      <c r="BG953" s="155" t="n"/>
      <c r="BH953" s="152" t="n"/>
      <c r="BI953" s="152" t="n"/>
      <c r="BJ953" s="152" t="n"/>
      <c r="BK953" s="152" t="n"/>
      <c r="BL953" s="152" t="n"/>
      <c r="BM953" s="152" t="n"/>
      <c r="BN953" s="152" t="n"/>
      <c r="BO953" s="152" t="n"/>
      <c r="BP953" s="155" t="n"/>
      <c r="BQ953" s="152" t="n"/>
      <c r="BR953" s="152" t="n"/>
      <c r="BS953" s="152" t="n"/>
      <c r="BT953" s="152" t="n"/>
      <c r="BU953" s="152" t="n"/>
      <c r="BV953" s="152" t="n"/>
      <c r="BW953" s="152" t="n"/>
      <c r="BX953" s="165" t="n"/>
      <c r="BY953" s="150" t="n"/>
      <c r="BZ953" s="150" t="n"/>
      <c r="CA953" s="150" t="n"/>
      <c r="CB953" s="174" t="n"/>
      <c r="CC953" s="156" t="n"/>
      <c r="CD953" s="156" t="n"/>
      <c r="CE953" s="167">
        <f>IFERROR(__xludf.DUMMYFUNCTION("""COMPUTED_VALUE"""),"")</f>
        <v/>
      </c>
      <c r="CF953" s="158">
        <f>IFERROR(__xludf.DUMMYFUNCTION("""COMPUTED_VALUE"""),"")</f>
        <v/>
      </c>
      <c r="CG953" s="148" t="n"/>
      <c r="CH953" s="148" t="n"/>
      <c r="CI953" s="148" t="n"/>
      <c r="CJ953" s="148" t="n"/>
      <c r="CK953" s="148" t="n"/>
      <c r="CL953" s="148" t="n"/>
      <c r="CM953" s="148" t="n"/>
      <c r="CN953" s="148" t="n"/>
      <c r="CO953" s="148" t="n"/>
      <c r="CP953" s="148" t="n"/>
      <c r="CQ953" s="148" t="n"/>
      <c r="CR953" s="148" t="n"/>
      <c r="CS953" s="148" t="n"/>
      <c r="CT953" s="148" t="n"/>
      <c r="CU953" s="148" t="n"/>
      <c r="CV953" s="148" t="n"/>
    </row>
    <row r="954">
      <c r="A954" s="162" t="n"/>
      <c r="B954" s="64" t="n"/>
      <c r="C954" s="129" t="n"/>
      <c r="D954" s="130" t="inlineStr"/>
      <c r="E954" s="150" t="inlineStr"/>
      <c r="F954" s="150" t="inlineStr"/>
      <c r="G954" s="150" t="n"/>
      <c r="H954" s="152" t="n"/>
      <c r="I954" s="152" t="n"/>
      <c r="J954" s="152" t="n"/>
      <c r="K954" s="152" t="n"/>
      <c r="L954" s="152" t="n"/>
      <c r="M954" s="152" t="n"/>
      <c r="N954" s="152" t="n"/>
      <c r="O954" s="152" t="n"/>
      <c r="P954" s="152" t="n"/>
      <c r="Q954" s="152" t="n"/>
      <c r="R954" s="152" t="n"/>
      <c r="S954" s="165" t="n"/>
      <c r="T954" s="152" t="n"/>
      <c r="U954" s="152" t="n"/>
      <c r="V954" s="152" t="n"/>
      <c r="W954" s="152" t="n"/>
      <c r="X954" s="152" t="n"/>
      <c r="Y954" s="152" t="n"/>
      <c r="Z954" s="152" t="n"/>
      <c r="AA954" s="152" t="n"/>
      <c r="AB954" s="152" t="n"/>
      <c r="AC954" s="152" t="n"/>
      <c r="AD954" s="152" t="n"/>
      <c r="AE954" s="152" t="n"/>
      <c r="AF954" s="152" t="n"/>
      <c r="AG954" s="152" t="n"/>
      <c r="AH954" s="152" t="n"/>
      <c r="AI954" s="152" t="n"/>
      <c r="AJ954" s="152" t="n"/>
      <c r="AK954" s="152" t="n"/>
      <c r="AL954" s="152" t="n"/>
      <c r="AM954" s="152" t="n"/>
      <c r="AN954" s="166" t="n"/>
      <c r="AO954" s="155" t="n"/>
      <c r="AP954" s="152" t="n"/>
      <c r="AQ954" s="152" t="n"/>
      <c r="AR954" s="152" t="n"/>
      <c r="AS954" s="152" t="n"/>
      <c r="AT954" s="152" t="n"/>
      <c r="AU954" s="155" t="n"/>
      <c r="AV954" s="152" t="n"/>
      <c r="AW954" s="152" t="n"/>
      <c r="AX954" s="152" t="n"/>
      <c r="AY954" s="152" t="n"/>
      <c r="AZ954" s="152" t="n"/>
      <c r="BA954" s="165" t="n"/>
      <c r="BB954" s="165" t="n"/>
      <c r="BC954" s="152" t="n"/>
      <c r="BD954" s="152" t="n"/>
      <c r="BE954" s="152" t="n"/>
      <c r="BF954" s="152" t="n"/>
      <c r="BG954" s="155" t="n"/>
      <c r="BH954" s="152" t="n"/>
      <c r="BI954" s="152" t="n"/>
      <c r="BJ954" s="152" t="n"/>
      <c r="BK954" s="152" t="n"/>
      <c r="BL954" s="152" t="n"/>
      <c r="BM954" s="152" t="n"/>
      <c r="BN954" s="152" t="n"/>
      <c r="BO954" s="152" t="n"/>
      <c r="BP954" s="155" t="n"/>
      <c r="BQ954" s="152" t="n"/>
      <c r="BR954" s="152" t="n"/>
      <c r="BS954" s="152" t="n"/>
      <c r="BT954" s="152" t="n"/>
      <c r="BU954" s="152" t="n"/>
      <c r="BV954" s="152" t="n"/>
      <c r="BW954" s="152" t="n"/>
      <c r="BX954" s="165" t="n"/>
      <c r="BY954" s="150" t="n"/>
      <c r="BZ954" s="150" t="n"/>
      <c r="CA954" s="150" t="n"/>
      <c r="CB954" s="174" t="n"/>
      <c r="CC954" s="156" t="n"/>
      <c r="CD954" s="156" t="n"/>
      <c r="CE954" s="167">
        <f>IFERROR(__xludf.DUMMYFUNCTION("""COMPUTED_VALUE"""),"")</f>
        <v/>
      </c>
      <c r="CF954" s="158">
        <f>IFERROR(__xludf.DUMMYFUNCTION("""COMPUTED_VALUE"""),"")</f>
        <v/>
      </c>
      <c r="CG954" s="148" t="n"/>
      <c r="CH954" s="148" t="n"/>
      <c r="CI954" s="148" t="n"/>
      <c r="CJ954" s="148" t="n"/>
      <c r="CK954" s="148" t="n"/>
      <c r="CL954" s="148" t="n"/>
      <c r="CM954" s="148" t="n"/>
      <c r="CN954" s="148" t="n"/>
      <c r="CO954" s="148" t="n"/>
      <c r="CP954" s="148" t="n"/>
      <c r="CQ954" s="148" t="n"/>
      <c r="CR954" s="148" t="n"/>
      <c r="CS954" s="148" t="n"/>
      <c r="CT954" s="148" t="n"/>
      <c r="CU954" s="148" t="n"/>
      <c r="CV954" s="148" t="n"/>
    </row>
    <row r="955">
      <c r="A955" s="162" t="n"/>
      <c r="B955" s="64" t="n"/>
      <c r="C955" s="129" t="n"/>
      <c r="D955" s="130" t="inlineStr"/>
      <c r="E955" s="150" t="inlineStr"/>
      <c r="F955" s="150" t="inlineStr"/>
      <c r="G955" s="150" t="n"/>
      <c r="H955" s="152" t="n"/>
      <c r="I955" s="152" t="n"/>
      <c r="J955" s="152" t="n"/>
      <c r="K955" s="152" t="n"/>
      <c r="L955" s="152" t="n"/>
      <c r="M955" s="152" t="n"/>
      <c r="N955" s="152" t="n"/>
      <c r="O955" s="152" t="n"/>
      <c r="P955" s="152" t="n"/>
      <c r="Q955" s="152" t="n"/>
      <c r="R955" s="152" t="n"/>
      <c r="S955" s="165" t="n"/>
      <c r="T955" s="152" t="n"/>
      <c r="U955" s="152" t="n"/>
      <c r="V955" s="152" t="n"/>
      <c r="W955" s="152" t="n"/>
      <c r="X955" s="152" t="n"/>
      <c r="Y955" s="152" t="n"/>
      <c r="Z955" s="152" t="n"/>
      <c r="AA955" s="152" t="n"/>
      <c r="AB955" s="152" t="n"/>
      <c r="AC955" s="152" t="n"/>
      <c r="AD955" s="152" t="n"/>
      <c r="AE955" s="152" t="n"/>
      <c r="AF955" s="152" t="n"/>
      <c r="AG955" s="152" t="n"/>
      <c r="AH955" s="152" t="n"/>
      <c r="AI955" s="152" t="n"/>
      <c r="AJ955" s="152" t="n"/>
      <c r="AK955" s="152" t="n"/>
      <c r="AL955" s="152" t="n"/>
      <c r="AM955" s="152" t="n"/>
      <c r="AN955" s="166" t="n"/>
      <c r="AO955" s="155" t="n"/>
      <c r="AP955" s="152" t="n"/>
      <c r="AQ955" s="152" t="n"/>
      <c r="AR955" s="152" t="n"/>
      <c r="AS955" s="152" t="n"/>
      <c r="AT955" s="152" t="n"/>
      <c r="AU955" s="155" t="n"/>
      <c r="AV955" s="152" t="n"/>
      <c r="AW955" s="152" t="n"/>
      <c r="AX955" s="152" t="n"/>
      <c r="AY955" s="152" t="n"/>
      <c r="AZ955" s="152" t="n"/>
      <c r="BA955" s="165" t="n"/>
      <c r="BB955" s="165" t="n"/>
      <c r="BC955" s="152" t="n"/>
      <c r="BD955" s="152" t="n"/>
      <c r="BE955" s="152" t="n"/>
      <c r="BF955" s="152" t="n"/>
      <c r="BG955" s="155" t="n"/>
      <c r="BH955" s="152" t="n"/>
      <c r="BI955" s="152" t="n"/>
      <c r="BJ955" s="152" t="n"/>
      <c r="BK955" s="152" t="n"/>
      <c r="BL955" s="152" t="n"/>
      <c r="BM955" s="152" t="n"/>
      <c r="BN955" s="152" t="n"/>
      <c r="BO955" s="152" t="n"/>
      <c r="BP955" s="155" t="n"/>
      <c r="BQ955" s="152" t="n"/>
      <c r="BR955" s="152" t="n"/>
      <c r="BS955" s="152" t="n"/>
      <c r="BT955" s="152" t="n"/>
      <c r="BU955" s="152" t="n"/>
      <c r="BV955" s="152" t="n"/>
      <c r="BW955" s="152" t="n"/>
      <c r="BX955" s="165" t="n"/>
      <c r="BY955" s="150" t="n"/>
      <c r="BZ955" s="150" t="n"/>
      <c r="CA955" s="150" t="n"/>
      <c r="CB955" s="174" t="n"/>
      <c r="CC955" s="156" t="n"/>
      <c r="CD955" s="156" t="n"/>
      <c r="CE955" s="167">
        <f>IFERROR(__xludf.DUMMYFUNCTION("""COMPUTED_VALUE"""),"")</f>
        <v/>
      </c>
      <c r="CF955" s="158">
        <f>IFERROR(__xludf.DUMMYFUNCTION("""COMPUTED_VALUE"""),"")</f>
        <v/>
      </c>
      <c r="CG955" s="148" t="n"/>
      <c r="CH955" s="148" t="n"/>
      <c r="CI955" s="148" t="n"/>
      <c r="CJ955" s="148" t="n"/>
      <c r="CK955" s="148" t="n"/>
      <c r="CL955" s="148" t="n"/>
      <c r="CM955" s="148" t="n"/>
      <c r="CN955" s="148" t="n"/>
      <c r="CO955" s="148" t="n"/>
      <c r="CP955" s="148" t="n"/>
      <c r="CQ955" s="148" t="n"/>
      <c r="CR955" s="148" t="n"/>
      <c r="CS955" s="148" t="n"/>
      <c r="CT955" s="148" t="n"/>
      <c r="CU955" s="148" t="n"/>
      <c r="CV955" s="148" t="n"/>
    </row>
    <row r="956">
      <c r="A956" s="162" t="n"/>
      <c r="B956" s="64" t="n"/>
      <c r="C956" s="129" t="n"/>
      <c r="D956" s="130" t="inlineStr"/>
      <c r="E956" s="150" t="inlineStr"/>
      <c r="F956" s="150" t="inlineStr"/>
      <c r="G956" s="150" t="n"/>
      <c r="H956" s="152" t="n"/>
      <c r="I956" s="152" t="n"/>
      <c r="J956" s="152" t="n"/>
      <c r="K956" s="152" t="n"/>
      <c r="L956" s="152" t="n"/>
      <c r="M956" s="152" t="n"/>
      <c r="N956" s="152" t="n"/>
      <c r="O956" s="152" t="n"/>
      <c r="P956" s="152" t="n"/>
      <c r="Q956" s="152" t="n"/>
      <c r="R956" s="152" t="n"/>
      <c r="S956" s="165" t="n"/>
      <c r="T956" s="152" t="n"/>
      <c r="U956" s="152" t="n"/>
      <c r="V956" s="152" t="n"/>
      <c r="W956" s="152" t="n"/>
      <c r="X956" s="152" t="n"/>
      <c r="Y956" s="152" t="n"/>
      <c r="Z956" s="152" t="n"/>
      <c r="AA956" s="152" t="n"/>
      <c r="AB956" s="152" t="n"/>
      <c r="AC956" s="152" t="n"/>
      <c r="AD956" s="152" t="n"/>
      <c r="AE956" s="152" t="n"/>
      <c r="AF956" s="152" t="n"/>
      <c r="AG956" s="152" t="n"/>
      <c r="AH956" s="152" t="n"/>
      <c r="AI956" s="152" t="n"/>
      <c r="AJ956" s="152" t="n"/>
      <c r="AK956" s="152" t="n"/>
      <c r="AL956" s="152" t="n"/>
      <c r="AM956" s="152" t="n"/>
      <c r="AN956" s="166" t="n"/>
      <c r="AO956" s="155" t="n"/>
      <c r="AP956" s="152" t="n"/>
      <c r="AQ956" s="152" t="n"/>
      <c r="AR956" s="152" t="n"/>
      <c r="AS956" s="152" t="n"/>
      <c r="AT956" s="152" t="n"/>
      <c r="AU956" s="155" t="n"/>
      <c r="AV956" s="152" t="n"/>
      <c r="AW956" s="152" t="n"/>
      <c r="AX956" s="152" t="n"/>
      <c r="AY956" s="152" t="n"/>
      <c r="AZ956" s="152" t="n"/>
      <c r="BA956" s="165" t="n"/>
      <c r="BB956" s="165" t="n"/>
      <c r="BC956" s="152" t="n"/>
      <c r="BD956" s="152" t="n"/>
      <c r="BE956" s="152" t="n"/>
      <c r="BF956" s="152" t="n"/>
      <c r="BG956" s="155" t="n"/>
      <c r="BH956" s="152" t="n"/>
      <c r="BI956" s="152" t="n"/>
      <c r="BJ956" s="152" t="n"/>
      <c r="BK956" s="152" t="n"/>
      <c r="BL956" s="152" t="n"/>
      <c r="BM956" s="152" t="n"/>
      <c r="BN956" s="152" t="n"/>
      <c r="BO956" s="152" t="n"/>
      <c r="BP956" s="155" t="n"/>
      <c r="BQ956" s="152" t="n"/>
      <c r="BR956" s="152" t="n"/>
      <c r="BS956" s="152" t="n"/>
      <c r="BT956" s="152" t="n"/>
      <c r="BU956" s="152" t="n"/>
      <c r="BV956" s="152" t="n"/>
      <c r="BW956" s="152" t="n"/>
      <c r="BX956" s="165" t="n"/>
      <c r="BY956" s="150" t="n"/>
      <c r="BZ956" s="150" t="n"/>
      <c r="CA956" s="150" t="n"/>
      <c r="CB956" s="174" t="n"/>
      <c r="CC956" s="156" t="n"/>
      <c r="CD956" s="156" t="n"/>
      <c r="CE956" s="167">
        <f>IFERROR(__xludf.DUMMYFUNCTION("""COMPUTED_VALUE"""),"")</f>
        <v/>
      </c>
      <c r="CF956" s="158">
        <f>IFERROR(__xludf.DUMMYFUNCTION("""COMPUTED_VALUE"""),"")</f>
        <v/>
      </c>
      <c r="CG956" s="148" t="n"/>
      <c r="CH956" s="148" t="n"/>
      <c r="CI956" s="148" t="n"/>
      <c r="CJ956" s="148" t="n"/>
      <c r="CK956" s="148" t="n"/>
      <c r="CL956" s="148" t="n"/>
      <c r="CM956" s="148" t="n"/>
      <c r="CN956" s="148" t="n"/>
      <c r="CO956" s="148" t="n"/>
      <c r="CP956" s="148" t="n"/>
      <c r="CQ956" s="148" t="n"/>
      <c r="CR956" s="148" t="n"/>
      <c r="CS956" s="148" t="n"/>
      <c r="CT956" s="148" t="n"/>
      <c r="CU956" s="148" t="n"/>
      <c r="CV956" s="148" t="n"/>
    </row>
    <row r="957">
      <c r="A957" s="162" t="n"/>
      <c r="B957" s="64" t="n"/>
      <c r="C957" s="129" t="n"/>
      <c r="D957" s="130" t="inlineStr"/>
      <c r="E957" s="150" t="inlineStr"/>
      <c r="F957" s="150" t="inlineStr"/>
      <c r="G957" s="150" t="n"/>
      <c r="H957" s="152" t="n"/>
      <c r="I957" s="152" t="n"/>
      <c r="J957" s="152" t="n"/>
      <c r="K957" s="152" t="n"/>
      <c r="L957" s="152" t="n"/>
      <c r="M957" s="152" t="n"/>
      <c r="N957" s="152" t="n"/>
      <c r="O957" s="152" t="n"/>
      <c r="P957" s="152" t="n"/>
      <c r="Q957" s="152" t="n"/>
      <c r="R957" s="152" t="n"/>
      <c r="S957" s="165" t="n"/>
      <c r="T957" s="152" t="n"/>
      <c r="U957" s="152" t="n"/>
      <c r="V957" s="152" t="n"/>
      <c r="W957" s="152" t="n"/>
      <c r="X957" s="152" t="n"/>
      <c r="Y957" s="152" t="n"/>
      <c r="Z957" s="152" t="n"/>
      <c r="AA957" s="152" t="n"/>
      <c r="AB957" s="152" t="n"/>
      <c r="AC957" s="152" t="n"/>
      <c r="AD957" s="152" t="n"/>
      <c r="AE957" s="152" t="n"/>
      <c r="AF957" s="152" t="n"/>
      <c r="AG957" s="152" t="n"/>
      <c r="AH957" s="152" t="n"/>
      <c r="AI957" s="152" t="n"/>
      <c r="AJ957" s="152" t="n"/>
      <c r="AK957" s="152" t="n"/>
      <c r="AL957" s="152" t="n"/>
      <c r="AM957" s="152" t="n"/>
      <c r="AN957" s="166" t="n"/>
      <c r="AO957" s="155" t="n"/>
      <c r="AP957" s="152" t="n"/>
      <c r="AQ957" s="152" t="n"/>
      <c r="AR957" s="152" t="n"/>
      <c r="AS957" s="152" t="n"/>
      <c r="AT957" s="152" t="n"/>
      <c r="AU957" s="155" t="n"/>
      <c r="AV957" s="152" t="n"/>
      <c r="AW957" s="152" t="n"/>
      <c r="AX957" s="152" t="n"/>
      <c r="AY957" s="152" t="n"/>
      <c r="AZ957" s="152" t="n"/>
      <c r="BA957" s="165" t="n"/>
      <c r="BB957" s="165" t="n"/>
      <c r="BC957" s="152" t="n"/>
      <c r="BD957" s="152" t="n"/>
      <c r="BE957" s="152" t="n"/>
      <c r="BF957" s="152" t="n"/>
      <c r="BG957" s="155" t="n"/>
      <c r="BH957" s="152" t="n"/>
      <c r="BI957" s="152" t="n"/>
      <c r="BJ957" s="152" t="n"/>
      <c r="BK957" s="152" t="n"/>
      <c r="BL957" s="152" t="n"/>
      <c r="BM957" s="152" t="n"/>
      <c r="BN957" s="152" t="n"/>
      <c r="BO957" s="152" t="n"/>
      <c r="BP957" s="155" t="n"/>
      <c r="BQ957" s="152" t="n"/>
      <c r="BR957" s="152" t="n"/>
      <c r="BS957" s="152" t="n"/>
      <c r="BT957" s="152" t="n"/>
      <c r="BU957" s="152" t="n"/>
      <c r="BV957" s="152" t="n"/>
      <c r="BW957" s="152" t="n"/>
      <c r="BX957" s="165" t="n"/>
      <c r="BY957" s="150" t="n"/>
      <c r="BZ957" s="150" t="n"/>
      <c r="CA957" s="150" t="n"/>
      <c r="CB957" s="174" t="n"/>
      <c r="CC957" s="156" t="n"/>
      <c r="CD957" s="156" t="n"/>
      <c r="CE957" s="167">
        <f>IFERROR(__xludf.DUMMYFUNCTION("""COMPUTED_VALUE"""),"")</f>
        <v/>
      </c>
      <c r="CF957" s="158">
        <f>IFERROR(__xludf.DUMMYFUNCTION("""COMPUTED_VALUE"""),"")</f>
        <v/>
      </c>
      <c r="CG957" s="148" t="n"/>
      <c r="CH957" s="148" t="n"/>
      <c r="CI957" s="148" t="n"/>
      <c r="CJ957" s="148" t="n"/>
      <c r="CK957" s="148" t="n"/>
      <c r="CL957" s="148" t="n"/>
      <c r="CM957" s="148" t="n"/>
      <c r="CN957" s="148" t="n"/>
      <c r="CO957" s="148" t="n"/>
      <c r="CP957" s="148" t="n"/>
      <c r="CQ957" s="148" t="n"/>
      <c r="CR957" s="148" t="n"/>
      <c r="CS957" s="148" t="n"/>
      <c r="CT957" s="148" t="n"/>
      <c r="CU957" s="148" t="n"/>
      <c r="CV957" s="148" t="n"/>
    </row>
    <row r="958">
      <c r="A958" s="162" t="n"/>
      <c r="B958" s="64" t="n"/>
      <c r="C958" s="129" t="n"/>
      <c r="D958" s="130" t="inlineStr"/>
      <c r="E958" s="150" t="inlineStr"/>
      <c r="F958" s="150" t="inlineStr"/>
      <c r="G958" s="150" t="n"/>
      <c r="H958" s="152" t="n"/>
      <c r="I958" s="152" t="n"/>
      <c r="J958" s="152" t="n"/>
      <c r="K958" s="152" t="n"/>
      <c r="L958" s="152" t="n"/>
      <c r="M958" s="152" t="n"/>
      <c r="N958" s="152" t="n"/>
      <c r="O958" s="152" t="n"/>
      <c r="P958" s="152" t="n"/>
      <c r="Q958" s="152" t="n"/>
      <c r="R958" s="152" t="n"/>
      <c r="S958" s="165" t="n"/>
      <c r="T958" s="152" t="n"/>
      <c r="U958" s="152" t="n"/>
      <c r="V958" s="152" t="n"/>
      <c r="W958" s="152" t="n"/>
      <c r="X958" s="152" t="n"/>
      <c r="Y958" s="152" t="n"/>
      <c r="Z958" s="152" t="n"/>
      <c r="AA958" s="152" t="n"/>
      <c r="AB958" s="152" t="n"/>
      <c r="AC958" s="152" t="n"/>
      <c r="AD958" s="152" t="n"/>
      <c r="AE958" s="152" t="n"/>
      <c r="AF958" s="152" t="n"/>
      <c r="AG958" s="152" t="n"/>
      <c r="AH958" s="152" t="n"/>
      <c r="AI958" s="152" t="n"/>
      <c r="AJ958" s="152" t="n"/>
      <c r="AK958" s="152" t="n"/>
      <c r="AL958" s="152" t="n"/>
      <c r="AM958" s="152" t="n"/>
      <c r="AN958" s="166" t="n"/>
      <c r="AO958" s="155" t="n"/>
      <c r="AP958" s="152" t="n"/>
      <c r="AQ958" s="152" t="n"/>
      <c r="AR958" s="152" t="n"/>
      <c r="AS958" s="152" t="n"/>
      <c r="AT958" s="152" t="n"/>
      <c r="AU958" s="155" t="n"/>
      <c r="AV958" s="152" t="n"/>
      <c r="AW958" s="152" t="n"/>
      <c r="AX958" s="152" t="n"/>
      <c r="AY958" s="152" t="n"/>
      <c r="AZ958" s="152" t="n"/>
      <c r="BA958" s="165" t="n"/>
      <c r="BB958" s="165" t="n"/>
      <c r="BC958" s="152" t="n"/>
      <c r="BD958" s="152" t="n"/>
      <c r="BE958" s="152" t="n"/>
      <c r="BF958" s="152" t="n"/>
      <c r="BG958" s="155" t="n"/>
      <c r="BH958" s="152" t="n"/>
      <c r="BI958" s="152" t="n"/>
      <c r="BJ958" s="152" t="n"/>
      <c r="BK958" s="152" t="n"/>
      <c r="BL958" s="152" t="n"/>
      <c r="BM958" s="152" t="n"/>
      <c r="BN958" s="152" t="n"/>
      <c r="BO958" s="152" t="n"/>
      <c r="BP958" s="155" t="n"/>
      <c r="BQ958" s="152" t="n"/>
      <c r="BR958" s="152" t="n"/>
      <c r="BS958" s="152" t="n"/>
      <c r="BT958" s="152" t="n"/>
      <c r="BU958" s="152" t="n"/>
      <c r="BV958" s="152" t="n"/>
      <c r="BW958" s="152" t="n"/>
      <c r="BX958" s="165" t="n"/>
      <c r="BY958" s="150" t="n"/>
      <c r="BZ958" s="150" t="n"/>
      <c r="CA958" s="150" t="n"/>
      <c r="CB958" s="174" t="n"/>
      <c r="CC958" s="156" t="n"/>
      <c r="CD958" s="156" t="n"/>
      <c r="CE958" s="167">
        <f>IFERROR(__xludf.DUMMYFUNCTION("""COMPUTED_VALUE"""),"")</f>
        <v/>
      </c>
      <c r="CF958" s="158">
        <f>IFERROR(__xludf.DUMMYFUNCTION("""COMPUTED_VALUE"""),"")</f>
        <v/>
      </c>
      <c r="CG958" s="148" t="n"/>
      <c r="CH958" s="148" t="n"/>
      <c r="CI958" s="148" t="n"/>
      <c r="CJ958" s="148" t="n"/>
      <c r="CK958" s="148" t="n"/>
      <c r="CL958" s="148" t="n"/>
      <c r="CM958" s="148" t="n"/>
      <c r="CN958" s="148" t="n"/>
      <c r="CO958" s="148" t="n"/>
      <c r="CP958" s="148" t="n"/>
      <c r="CQ958" s="148" t="n"/>
      <c r="CR958" s="148" t="n"/>
      <c r="CS958" s="148" t="n"/>
      <c r="CT958" s="148" t="n"/>
      <c r="CU958" s="148" t="n"/>
      <c r="CV958" s="148" t="n"/>
    </row>
    <row r="959">
      <c r="A959" s="162" t="n"/>
      <c r="B959" s="64" t="n"/>
      <c r="C959" s="129" t="n"/>
      <c r="D959" s="130" t="inlineStr"/>
      <c r="E959" s="150" t="inlineStr"/>
      <c r="F959" s="150" t="inlineStr"/>
      <c r="G959" s="150" t="n"/>
      <c r="H959" s="152" t="n"/>
      <c r="I959" s="152" t="n"/>
      <c r="J959" s="152" t="n"/>
      <c r="K959" s="152" t="n"/>
      <c r="L959" s="152" t="n"/>
      <c r="M959" s="152" t="n"/>
      <c r="N959" s="152" t="n"/>
      <c r="O959" s="152" t="n"/>
      <c r="P959" s="152" t="n"/>
      <c r="Q959" s="152" t="n"/>
      <c r="R959" s="152" t="n"/>
      <c r="S959" s="165" t="n"/>
      <c r="T959" s="152" t="n"/>
      <c r="U959" s="152" t="n"/>
      <c r="V959" s="152" t="n"/>
      <c r="W959" s="152" t="n"/>
      <c r="X959" s="152" t="n"/>
      <c r="Y959" s="152" t="n"/>
      <c r="Z959" s="152" t="n"/>
      <c r="AA959" s="152" t="n"/>
      <c r="AB959" s="152" t="n"/>
      <c r="AC959" s="152" t="n"/>
      <c r="AD959" s="152" t="n"/>
      <c r="AE959" s="152" t="n"/>
      <c r="AF959" s="152" t="n"/>
      <c r="AG959" s="152" t="n"/>
      <c r="AH959" s="152" t="n"/>
      <c r="AI959" s="152" t="n"/>
      <c r="AJ959" s="152" t="n"/>
      <c r="AK959" s="152" t="n"/>
      <c r="AL959" s="152" t="n"/>
      <c r="AM959" s="152" t="n"/>
      <c r="AN959" s="166" t="n"/>
      <c r="AO959" s="155" t="n"/>
      <c r="AP959" s="152" t="n"/>
      <c r="AQ959" s="152" t="n"/>
      <c r="AR959" s="152" t="n"/>
      <c r="AS959" s="152" t="n"/>
      <c r="AT959" s="152" t="n"/>
      <c r="AU959" s="155" t="n"/>
      <c r="AV959" s="152" t="n"/>
      <c r="AW959" s="152" t="n"/>
      <c r="AX959" s="152" t="n"/>
      <c r="AY959" s="152" t="n"/>
      <c r="AZ959" s="152" t="n"/>
      <c r="BA959" s="165" t="n"/>
      <c r="BB959" s="165" t="n"/>
      <c r="BC959" s="152" t="n"/>
      <c r="BD959" s="152" t="n"/>
      <c r="BE959" s="152" t="n"/>
      <c r="BF959" s="152" t="n"/>
      <c r="BG959" s="155" t="n"/>
      <c r="BH959" s="152" t="n"/>
      <c r="BI959" s="152" t="n"/>
      <c r="BJ959" s="152" t="n"/>
      <c r="BK959" s="152" t="n"/>
      <c r="BL959" s="152" t="n"/>
      <c r="BM959" s="152" t="n"/>
      <c r="BN959" s="152" t="n"/>
      <c r="BO959" s="152" t="n"/>
      <c r="BP959" s="155" t="n"/>
      <c r="BQ959" s="152" t="n"/>
      <c r="BR959" s="152" t="n"/>
      <c r="BS959" s="152" t="n"/>
      <c r="BT959" s="152" t="n"/>
      <c r="BU959" s="152" t="n"/>
      <c r="BV959" s="152" t="n"/>
      <c r="BW959" s="152" t="n"/>
      <c r="BX959" s="165" t="n"/>
      <c r="BY959" s="150" t="n"/>
      <c r="BZ959" s="150" t="n"/>
      <c r="CA959" s="150" t="n"/>
      <c r="CB959" s="174" t="n"/>
      <c r="CC959" s="156" t="n"/>
      <c r="CD959" s="156" t="n"/>
      <c r="CE959" s="167">
        <f>IFERROR(__xludf.DUMMYFUNCTION("""COMPUTED_VALUE"""),"")</f>
        <v/>
      </c>
      <c r="CF959" s="158">
        <f>IFERROR(__xludf.DUMMYFUNCTION("""COMPUTED_VALUE"""),"")</f>
        <v/>
      </c>
      <c r="CG959" s="148" t="n"/>
      <c r="CH959" s="148" t="n"/>
      <c r="CI959" s="148" t="n"/>
      <c r="CJ959" s="148" t="n"/>
      <c r="CK959" s="148" t="n"/>
      <c r="CL959" s="148" t="n"/>
      <c r="CM959" s="148" t="n"/>
      <c r="CN959" s="148" t="n"/>
      <c r="CO959" s="148" t="n"/>
      <c r="CP959" s="148" t="n"/>
      <c r="CQ959" s="148" t="n"/>
      <c r="CR959" s="148" t="n"/>
      <c r="CS959" s="148" t="n"/>
      <c r="CT959" s="148" t="n"/>
      <c r="CU959" s="148" t="n"/>
      <c r="CV959" s="148" t="n"/>
    </row>
    <row r="960">
      <c r="A960" s="162" t="n"/>
      <c r="B960" s="64" t="n"/>
      <c r="C960" s="129" t="n"/>
      <c r="D960" s="130" t="inlineStr"/>
      <c r="E960" s="150" t="inlineStr"/>
      <c r="F960" s="150" t="inlineStr"/>
      <c r="G960" s="150" t="n"/>
      <c r="H960" s="152" t="n"/>
      <c r="I960" s="152" t="n"/>
      <c r="J960" s="152" t="n"/>
      <c r="K960" s="152" t="n"/>
      <c r="L960" s="152" t="n"/>
      <c r="M960" s="152" t="n"/>
      <c r="N960" s="152" t="n"/>
      <c r="O960" s="152" t="n"/>
      <c r="P960" s="152" t="n"/>
      <c r="Q960" s="152" t="n"/>
      <c r="R960" s="152" t="n"/>
      <c r="S960" s="165" t="n"/>
      <c r="T960" s="152" t="n"/>
      <c r="U960" s="152" t="n"/>
      <c r="V960" s="152" t="n"/>
      <c r="W960" s="152" t="n"/>
      <c r="X960" s="152" t="n"/>
      <c r="Y960" s="152" t="n"/>
      <c r="Z960" s="152" t="n"/>
      <c r="AA960" s="152" t="n"/>
      <c r="AB960" s="152" t="n"/>
      <c r="AC960" s="152" t="n"/>
      <c r="AD960" s="152" t="n"/>
      <c r="AE960" s="152" t="n"/>
      <c r="AF960" s="152" t="n"/>
      <c r="AG960" s="152" t="n"/>
      <c r="AH960" s="152" t="n"/>
      <c r="AI960" s="152" t="n"/>
      <c r="AJ960" s="152" t="n"/>
      <c r="AK960" s="152" t="n"/>
      <c r="AL960" s="152" t="n"/>
      <c r="AM960" s="152" t="n"/>
      <c r="AN960" s="166" t="n"/>
      <c r="AO960" s="155" t="n"/>
      <c r="AP960" s="152" t="n"/>
      <c r="AQ960" s="152" t="n"/>
      <c r="AR960" s="152" t="n"/>
      <c r="AS960" s="152" t="n"/>
      <c r="AT960" s="152" t="n"/>
      <c r="AU960" s="155" t="n"/>
      <c r="AV960" s="152" t="n"/>
      <c r="AW960" s="152" t="n"/>
      <c r="AX960" s="152" t="n"/>
      <c r="AY960" s="152" t="n"/>
      <c r="AZ960" s="152" t="n"/>
      <c r="BA960" s="165" t="n"/>
      <c r="BB960" s="165" t="n"/>
      <c r="BC960" s="152" t="n"/>
      <c r="BD960" s="152" t="n"/>
      <c r="BE960" s="152" t="n"/>
      <c r="BF960" s="152" t="n"/>
      <c r="BG960" s="155" t="n"/>
      <c r="BH960" s="152" t="n"/>
      <c r="BI960" s="152" t="n"/>
      <c r="BJ960" s="152" t="n"/>
      <c r="BK960" s="152" t="n"/>
      <c r="BL960" s="152" t="n"/>
      <c r="BM960" s="152" t="n"/>
      <c r="BN960" s="152" t="n"/>
      <c r="BO960" s="152" t="n"/>
      <c r="BP960" s="155" t="n"/>
      <c r="BQ960" s="152" t="n"/>
      <c r="BR960" s="152" t="n"/>
      <c r="BS960" s="152" t="n"/>
      <c r="BT960" s="152" t="n"/>
      <c r="BU960" s="152" t="n"/>
      <c r="BV960" s="152" t="n"/>
      <c r="BW960" s="152" t="n"/>
      <c r="BX960" s="165" t="n"/>
      <c r="BY960" s="150" t="n"/>
      <c r="BZ960" s="150" t="n"/>
      <c r="CA960" s="150" t="n"/>
      <c r="CB960" s="174" t="n"/>
      <c r="CC960" s="156" t="n"/>
      <c r="CD960" s="156" t="n"/>
      <c r="CE960" s="167">
        <f>IFERROR(__xludf.DUMMYFUNCTION("""COMPUTED_VALUE"""),"")</f>
        <v/>
      </c>
      <c r="CF960" s="158">
        <f>IFERROR(__xludf.DUMMYFUNCTION("""COMPUTED_VALUE"""),"")</f>
        <v/>
      </c>
      <c r="CG960" s="148" t="n"/>
      <c r="CH960" s="148" t="n"/>
      <c r="CI960" s="148" t="n"/>
      <c r="CJ960" s="148" t="n"/>
      <c r="CK960" s="148" t="n"/>
      <c r="CL960" s="148" t="n"/>
      <c r="CM960" s="148" t="n"/>
      <c r="CN960" s="148" t="n"/>
      <c r="CO960" s="148" t="n"/>
      <c r="CP960" s="148" t="n"/>
      <c r="CQ960" s="148" t="n"/>
      <c r="CR960" s="148" t="n"/>
      <c r="CS960" s="148" t="n"/>
      <c r="CT960" s="148" t="n"/>
      <c r="CU960" s="148" t="n"/>
      <c r="CV960" s="148" t="n"/>
    </row>
    <row r="961">
      <c r="A961" s="162" t="n"/>
      <c r="B961" s="64" t="n"/>
      <c r="C961" s="129" t="n"/>
      <c r="D961" s="130" t="inlineStr"/>
      <c r="E961" s="150" t="inlineStr"/>
      <c r="F961" s="150" t="inlineStr"/>
      <c r="G961" s="150" t="n"/>
      <c r="H961" s="152" t="n"/>
      <c r="I961" s="152" t="n"/>
      <c r="J961" s="152" t="n"/>
      <c r="K961" s="152" t="n"/>
      <c r="L961" s="152" t="n"/>
      <c r="M961" s="152" t="n"/>
      <c r="N961" s="152" t="n"/>
      <c r="O961" s="152" t="n"/>
      <c r="P961" s="152" t="n"/>
      <c r="Q961" s="152" t="n"/>
      <c r="R961" s="152" t="n"/>
      <c r="S961" s="165" t="n"/>
      <c r="T961" s="152" t="n"/>
      <c r="U961" s="152" t="n"/>
      <c r="V961" s="152" t="n"/>
      <c r="W961" s="152" t="n"/>
      <c r="X961" s="152" t="n"/>
      <c r="Y961" s="152" t="n"/>
      <c r="Z961" s="152" t="n"/>
      <c r="AA961" s="152" t="n"/>
      <c r="AB961" s="152" t="n"/>
      <c r="AC961" s="152" t="n"/>
      <c r="AD961" s="152" t="n"/>
      <c r="AE961" s="152" t="n"/>
      <c r="AF961" s="152" t="n"/>
      <c r="AG961" s="152" t="n"/>
      <c r="AH961" s="152" t="n"/>
      <c r="AI961" s="152" t="n"/>
      <c r="AJ961" s="152" t="n"/>
      <c r="AK961" s="152" t="n"/>
      <c r="AL961" s="152" t="n"/>
      <c r="AM961" s="152" t="n"/>
      <c r="AN961" s="166" t="n"/>
      <c r="AO961" s="155" t="n"/>
      <c r="AP961" s="152" t="n"/>
      <c r="AQ961" s="152" t="n"/>
      <c r="AR961" s="152" t="n"/>
      <c r="AS961" s="152" t="n"/>
      <c r="AT961" s="152" t="n"/>
      <c r="AU961" s="155" t="n"/>
      <c r="AV961" s="152" t="n"/>
      <c r="AW961" s="152" t="n"/>
      <c r="AX961" s="152" t="n"/>
      <c r="AY961" s="152" t="n"/>
      <c r="AZ961" s="152" t="n"/>
      <c r="BA961" s="165" t="n"/>
      <c r="BB961" s="165" t="n"/>
      <c r="BC961" s="152" t="n"/>
      <c r="BD961" s="152" t="n"/>
      <c r="BE961" s="152" t="n"/>
      <c r="BF961" s="152" t="n"/>
      <c r="BG961" s="155" t="n"/>
      <c r="BH961" s="152" t="n"/>
      <c r="BI961" s="152" t="n"/>
      <c r="BJ961" s="152" t="n"/>
      <c r="BK961" s="152" t="n"/>
      <c r="BL961" s="152" t="n"/>
      <c r="BM961" s="152" t="n"/>
      <c r="BN961" s="152" t="n"/>
      <c r="BO961" s="152" t="n"/>
      <c r="BP961" s="155" t="n"/>
      <c r="BQ961" s="152" t="n"/>
      <c r="BR961" s="152" t="n"/>
      <c r="BS961" s="152" t="n"/>
      <c r="BT961" s="152" t="n"/>
      <c r="BU961" s="152" t="n"/>
      <c r="BV961" s="152" t="n"/>
      <c r="BW961" s="152" t="n"/>
      <c r="BX961" s="165" t="n"/>
      <c r="BY961" s="150" t="n"/>
      <c r="BZ961" s="150" t="n"/>
      <c r="CA961" s="150" t="n"/>
      <c r="CB961" s="174" t="n"/>
      <c r="CC961" s="156" t="n"/>
      <c r="CD961" s="156" t="n"/>
      <c r="CE961" s="167">
        <f>IFERROR(__xludf.DUMMYFUNCTION("""COMPUTED_VALUE"""),"")</f>
        <v/>
      </c>
      <c r="CF961" s="158">
        <f>IFERROR(__xludf.DUMMYFUNCTION("""COMPUTED_VALUE"""),"")</f>
        <v/>
      </c>
      <c r="CG961" s="148" t="n"/>
      <c r="CH961" s="148" t="n"/>
      <c r="CI961" s="148" t="n"/>
      <c r="CJ961" s="148" t="n"/>
      <c r="CK961" s="148" t="n"/>
      <c r="CL961" s="148" t="n"/>
      <c r="CM961" s="148" t="n"/>
      <c r="CN961" s="148" t="n"/>
      <c r="CO961" s="148" t="n"/>
      <c r="CP961" s="148" t="n"/>
      <c r="CQ961" s="148" t="n"/>
      <c r="CR961" s="148" t="n"/>
      <c r="CS961" s="148" t="n"/>
      <c r="CT961" s="148" t="n"/>
      <c r="CU961" s="148" t="n"/>
      <c r="CV961" s="148" t="n"/>
    </row>
    <row r="962">
      <c r="A962" s="162" t="n"/>
      <c r="B962" s="64" t="n"/>
      <c r="C962" s="129" t="n"/>
      <c r="D962" s="130" t="inlineStr"/>
      <c r="E962" s="150" t="inlineStr"/>
      <c r="F962" s="150" t="inlineStr"/>
      <c r="G962" s="150" t="n"/>
      <c r="H962" s="152" t="n"/>
      <c r="I962" s="152" t="n"/>
      <c r="J962" s="152" t="n"/>
      <c r="K962" s="152" t="n"/>
      <c r="L962" s="152" t="n"/>
      <c r="M962" s="152" t="n"/>
      <c r="N962" s="152" t="n"/>
      <c r="O962" s="152" t="n"/>
      <c r="P962" s="152" t="n"/>
      <c r="Q962" s="152" t="n"/>
      <c r="R962" s="152" t="n"/>
      <c r="S962" s="165" t="n"/>
      <c r="T962" s="152" t="n"/>
      <c r="U962" s="152" t="n"/>
      <c r="V962" s="152" t="n"/>
      <c r="W962" s="152" t="n"/>
      <c r="X962" s="152" t="n"/>
      <c r="Y962" s="152" t="n"/>
      <c r="Z962" s="152" t="n"/>
      <c r="AA962" s="152" t="n"/>
      <c r="AB962" s="152" t="n"/>
      <c r="AC962" s="152" t="n"/>
      <c r="AD962" s="152" t="n"/>
      <c r="AE962" s="152" t="n"/>
      <c r="AF962" s="152" t="n"/>
      <c r="AG962" s="152" t="n"/>
      <c r="AH962" s="152" t="n"/>
      <c r="AI962" s="152" t="n"/>
      <c r="AJ962" s="152" t="n"/>
      <c r="AK962" s="152" t="n"/>
      <c r="AL962" s="152" t="n"/>
      <c r="AM962" s="152" t="n"/>
      <c r="AN962" s="166" t="n"/>
      <c r="AO962" s="155" t="n"/>
      <c r="AP962" s="152" t="n"/>
      <c r="AQ962" s="152" t="n"/>
      <c r="AR962" s="152" t="n"/>
      <c r="AS962" s="152" t="n"/>
      <c r="AT962" s="152" t="n"/>
      <c r="AU962" s="155" t="n"/>
      <c r="AV962" s="152" t="n"/>
      <c r="AW962" s="152" t="n"/>
      <c r="AX962" s="152" t="n"/>
      <c r="AY962" s="152" t="n"/>
      <c r="AZ962" s="152" t="n"/>
      <c r="BA962" s="165" t="n"/>
      <c r="BB962" s="165" t="n"/>
      <c r="BC962" s="152" t="n"/>
      <c r="BD962" s="152" t="n"/>
      <c r="BE962" s="152" t="n"/>
      <c r="BF962" s="152" t="n"/>
      <c r="BG962" s="155" t="n"/>
      <c r="BH962" s="152" t="n"/>
      <c r="BI962" s="152" t="n"/>
      <c r="BJ962" s="152" t="n"/>
      <c r="BK962" s="152" t="n"/>
      <c r="BL962" s="152" t="n"/>
      <c r="BM962" s="152" t="n"/>
      <c r="BN962" s="152" t="n"/>
      <c r="BO962" s="152" t="n"/>
      <c r="BP962" s="155" t="n"/>
      <c r="BQ962" s="152" t="n"/>
      <c r="BR962" s="152" t="n"/>
      <c r="BS962" s="152" t="n"/>
      <c r="BT962" s="152" t="n"/>
      <c r="BU962" s="152" t="n"/>
      <c r="BV962" s="152" t="n"/>
      <c r="BW962" s="152" t="n"/>
      <c r="BX962" s="165" t="n"/>
      <c r="BY962" s="150" t="n"/>
      <c r="BZ962" s="150" t="n"/>
      <c r="CA962" s="150" t="n"/>
      <c r="CB962" s="174" t="n"/>
      <c r="CC962" s="156" t="n"/>
      <c r="CD962" s="156" t="n"/>
      <c r="CE962" s="167">
        <f>IFERROR(__xludf.DUMMYFUNCTION("""COMPUTED_VALUE"""),"")</f>
        <v/>
      </c>
      <c r="CF962" s="158">
        <f>IFERROR(__xludf.DUMMYFUNCTION("""COMPUTED_VALUE"""),"")</f>
        <v/>
      </c>
      <c r="CG962" s="148" t="n"/>
      <c r="CH962" s="148" t="n"/>
      <c r="CI962" s="148" t="n"/>
      <c r="CJ962" s="148" t="n"/>
      <c r="CK962" s="148" t="n"/>
      <c r="CL962" s="148" t="n"/>
      <c r="CM962" s="148" t="n"/>
      <c r="CN962" s="148" t="n"/>
      <c r="CO962" s="148" t="n"/>
      <c r="CP962" s="148" t="n"/>
      <c r="CQ962" s="148" t="n"/>
      <c r="CR962" s="148" t="n"/>
      <c r="CS962" s="148" t="n"/>
      <c r="CT962" s="148" t="n"/>
      <c r="CU962" s="148" t="n"/>
      <c r="CV962" s="148" t="n"/>
    </row>
    <row r="963">
      <c r="A963" s="162" t="n"/>
      <c r="B963" s="64" t="n"/>
      <c r="C963" s="129" t="n"/>
      <c r="D963" s="130" t="inlineStr"/>
      <c r="E963" s="150" t="inlineStr"/>
      <c r="F963" s="150" t="inlineStr"/>
      <c r="G963" s="150" t="n"/>
      <c r="H963" s="152" t="n"/>
      <c r="I963" s="152" t="n"/>
      <c r="J963" s="152" t="n"/>
      <c r="K963" s="152" t="n"/>
      <c r="L963" s="152" t="n"/>
      <c r="M963" s="152" t="n"/>
      <c r="N963" s="152" t="n"/>
      <c r="O963" s="152" t="n"/>
      <c r="P963" s="152" t="n"/>
      <c r="Q963" s="152" t="n"/>
      <c r="R963" s="152" t="n"/>
      <c r="S963" s="165" t="n"/>
      <c r="T963" s="152" t="n"/>
      <c r="U963" s="152" t="n"/>
      <c r="V963" s="152" t="n"/>
      <c r="W963" s="152" t="n"/>
      <c r="X963" s="152" t="n"/>
      <c r="Y963" s="152" t="n"/>
      <c r="Z963" s="152" t="n"/>
      <c r="AA963" s="152" t="n"/>
      <c r="AB963" s="152" t="n"/>
      <c r="AC963" s="152" t="n"/>
      <c r="AD963" s="152" t="n"/>
      <c r="AE963" s="152" t="n"/>
      <c r="AF963" s="152" t="n"/>
      <c r="AG963" s="152" t="n"/>
      <c r="AH963" s="152" t="n"/>
      <c r="AI963" s="152" t="n"/>
      <c r="AJ963" s="152" t="n"/>
      <c r="AK963" s="152" t="n"/>
      <c r="AL963" s="152" t="n"/>
      <c r="AM963" s="152" t="n"/>
      <c r="AN963" s="166" t="n"/>
      <c r="AO963" s="155" t="n"/>
      <c r="AP963" s="152" t="n"/>
      <c r="AQ963" s="152" t="n"/>
      <c r="AR963" s="152" t="n"/>
      <c r="AS963" s="152" t="n"/>
      <c r="AT963" s="152" t="n"/>
      <c r="AU963" s="155" t="n"/>
      <c r="AV963" s="152" t="n"/>
      <c r="AW963" s="152" t="n"/>
      <c r="AX963" s="152" t="n"/>
      <c r="AY963" s="152" t="n"/>
      <c r="AZ963" s="152" t="n"/>
      <c r="BA963" s="165" t="n"/>
      <c r="BB963" s="165" t="n"/>
      <c r="BC963" s="152" t="n"/>
      <c r="BD963" s="152" t="n"/>
      <c r="BE963" s="152" t="n"/>
      <c r="BF963" s="152" t="n"/>
      <c r="BG963" s="155" t="n"/>
      <c r="BH963" s="152" t="n"/>
      <c r="BI963" s="152" t="n"/>
      <c r="BJ963" s="152" t="n"/>
      <c r="BK963" s="152" t="n"/>
      <c r="BL963" s="152" t="n"/>
      <c r="BM963" s="152" t="n"/>
      <c r="BN963" s="152" t="n"/>
      <c r="BO963" s="152" t="n"/>
      <c r="BP963" s="155" t="n"/>
      <c r="BQ963" s="152" t="n"/>
      <c r="BR963" s="152" t="n"/>
      <c r="BS963" s="152" t="n"/>
      <c r="BT963" s="152" t="n"/>
      <c r="BU963" s="152" t="n"/>
      <c r="BV963" s="152" t="n"/>
      <c r="BW963" s="152" t="n"/>
      <c r="BX963" s="165" t="n"/>
      <c r="BY963" s="150" t="n"/>
      <c r="BZ963" s="150" t="n"/>
      <c r="CA963" s="150" t="n"/>
      <c r="CB963" s="174" t="n"/>
      <c r="CC963" s="156" t="n"/>
      <c r="CD963" s="156" t="n"/>
      <c r="CE963" s="167">
        <f>IFERROR(__xludf.DUMMYFUNCTION("""COMPUTED_VALUE"""),"")</f>
        <v/>
      </c>
      <c r="CF963" s="158">
        <f>IFERROR(__xludf.DUMMYFUNCTION("""COMPUTED_VALUE"""),"")</f>
        <v/>
      </c>
      <c r="CG963" s="148" t="n"/>
      <c r="CH963" s="148" t="n"/>
      <c r="CI963" s="148" t="n"/>
      <c r="CJ963" s="148" t="n"/>
      <c r="CK963" s="148" t="n"/>
      <c r="CL963" s="148" t="n"/>
      <c r="CM963" s="148" t="n"/>
      <c r="CN963" s="148" t="n"/>
      <c r="CO963" s="148" t="n"/>
      <c r="CP963" s="148" t="n"/>
      <c r="CQ963" s="148" t="n"/>
      <c r="CR963" s="148" t="n"/>
      <c r="CS963" s="148" t="n"/>
      <c r="CT963" s="148" t="n"/>
      <c r="CU963" s="148" t="n"/>
      <c r="CV963" s="148" t="n"/>
    </row>
    <row r="964">
      <c r="A964" s="162" t="n"/>
      <c r="B964" s="64" t="n"/>
      <c r="C964" s="129" t="n"/>
      <c r="D964" s="130" t="inlineStr"/>
      <c r="E964" s="150" t="inlineStr"/>
      <c r="F964" s="150" t="inlineStr"/>
      <c r="G964" s="150" t="n"/>
      <c r="H964" s="152" t="n"/>
      <c r="I964" s="152" t="n"/>
      <c r="J964" s="152" t="n"/>
      <c r="K964" s="152" t="n"/>
      <c r="L964" s="152" t="n"/>
      <c r="M964" s="152" t="n"/>
      <c r="N964" s="152" t="n"/>
      <c r="O964" s="152" t="n"/>
      <c r="P964" s="152" t="n"/>
      <c r="Q964" s="152" t="n"/>
      <c r="R964" s="152" t="n"/>
      <c r="S964" s="165" t="n"/>
      <c r="T964" s="152" t="n"/>
      <c r="U964" s="152" t="n"/>
      <c r="V964" s="152" t="n"/>
      <c r="W964" s="152" t="n"/>
      <c r="X964" s="152" t="n"/>
      <c r="Y964" s="152" t="n"/>
      <c r="Z964" s="152" t="n"/>
      <c r="AA964" s="152" t="n"/>
      <c r="AB964" s="152" t="n"/>
      <c r="AC964" s="152" t="n"/>
      <c r="AD964" s="152" t="n"/>
      <c r="AE964" s="152" t="n"/>
      <c r="AF964" s="152" t="n"/>
      <c r="AG964" s="152" t="n"/>
      <c r="AH964" s="152" t="n"/>
      <c r="AI964" s="152" t="n"/>
      <c r="AJ964" s="152" t="n"/>
      <c r="AK964" s="152" t="n"/>
      <c r="AL964" s="152" t="n"/>
      <c r="AM964" s="152" t="n"/>
      <c r="AN964" s="166" t="n"/>
      <c r="AO964" s="155" t="n"/>
      <c r="AP964" s="152" t="n"/>
      <c r="AQ964" s="152" t="n"/>
      <c r="AR964" s="152" t="n"/>
      <c r="AS964" s="152" t="n"/>
      <c r="AT964" s="152" t="n"/>
      <c r="AU964" s="155" t="n"/>
      <c r="AV964" s="152" t="n"/>
      <c r="AW964" s="152" t="n"/>
      <c r="AX964" s="152" t="n"/>
      <c r="AY964" s="152" t="n"/>
      <c r="AZ964" s="152" t="n"/>
      <c r="BA964" s="165" t="n"/>
      <c r="BB964" s="165" t="n"/>
      <c r="BC964" s="152" t="n"/>
      <c r="BD964" s="152" t="n"/>
      <c r="BE964" s="152" t="n"/>
      <c r="BF964" s="152" t="n"/>
      <c r="BG964" s="155" t="n"/>
      <c r="BH964" s="152" t="n"/>
      <c r="BI964" s="152" t="n"/>
      <c r="BJ964" s="152" t="n"/>
      <c r="BK964" s="152" t="n"/>
      <c r="BL964" s="152" t="n"/>
      <c r="BM964" s="152" t="n"/>
      <c r="BN964" s="152" t="n"/>
      <c r="BO964" s="152" t="n"/>
      <c r="BP964" s="155" t="n"/>
      <c r="BQ964" s="152" t="n"/>
      <c r="BR964" s="152" t="n"/>
      <c r="BS964" s="152" t="n"/>
      <c r="BT964" s="152" t="n"/>
      <c r="BU964" s="152" t="n"/>
      <c r="BV964" s="152" t="n"/>
      <c r="BW964" s="152" t="n"/>
      <c r="BX964" s="165" t="n"/>
      <c r="BY964" s="150" t="n"/>
      <c r="BZ964" s="150" t="n"/>
      <c r="CA964" s="150" t="n"/>
      <c r="CB964" s="174" t="n"/>
      <c r="CC964" s="156" t="n"/>
      <c r="CD964" s="156" t="n"/>
      <c r="CE964" s="167">
        <f>IFERROR(__xludf.DUMMYFUNCTION("""COMPUTED_VALUE"""),"")</f>
        <v/>
      </c>
      <c r="CF964" s="158">
        <f>IFERROR(__xludf.DUMMYFUNCTION("""COMPUTED_VALUE"""),"")</f>
        <v/>
      </c>
      <c r="CG964" s="148" t="n"/>
      <c r="CH964" s="148" t="n"/>
      <c r="CI964" s="148" t="n"/>
      <c r="CJ964" s="148" t="n"/>
      <c r="CK964" s="148" t="n"/>
      <c r="CL964" s="148" t="n"/>
      <c r="CM964" s="148" t="n"/>
      <c r="CN964" s="148" t="n"/>
      <c r="CO964" s="148" t="n"/>
      <c r="CP964" s="148" t="n"/>
      <c r="CQ964" s="148" t="n"/>
      <c r="CR964" s="148" t="n"/>
      <c r="CS964" s="148" t="n"/>
      <c r="CT964" s="148" t="n"/>
      <c r="CU964" s="148" t="n"/>
      <c r="CV964" s="148" t="n"/>
    </row>
    <row r="965">
      <c r="A965" s="162" t="n"/>
      <c r="B965" s="64" t="n"/>
      <c r="C965" s="129" t="n"/>
      <c r="D965" s="130" t="inlineStr"/>
      <c r="E965" s="150" t="inlineStr"/>
      <c r="F965" s="150" t="inlineStr"/>
      <c r="G965" s="150" t="n"/>
      <c r="H965" s="152" t="n"/>
      <c r="I965" s="152" t="n"/>
      <c r="J965" s="152" t="n"/>
      <c r="K965" s="152" t="n"/>
      <c r="L965" s="152" t="n"/>
      <c r="M965" s="152" t="n"/>
      <c r="N965" s="152" t="n"/>
      <c r="O965" s="152" t="n"/>
      <c r="P965" s="152" t="n"/>
      <c r="Q965" s="152" t="n"/>
      <c r="R965" s="152" t="n"/>
      <c r="S965" s="165" t="n"/>
      <c r="T965" s="152" t="n"/>
      <c r="U965" s="152" t="n"/>
      <c r="V965" s="152" t="n"/>
      <c r="W965" s="152" t="n"/>
      <c r="X965" s="152" t="n"/>
      <c r="Y965" s="152" t="n"/>
      <c r="Z965" s="152" t="n"/>
      <c r="AA965" s="152" t="n"/>
      <c r="AB965" s="152" t="n"/>
      <c r="AC965" s="152" t="n"/>
      <c r="AD965" s="152" t="n"/>
      <c r="AE965" s="152" t="n"/>
      <c r="AF965" s="152" t="n"/>
      <c r="AG965" s="152" t="n"/>
      <c r="AH965" s="152" t="n"/>
      <c r="AI965" s="152" t="n"/>
      <c r="AJ965" s="152" t="n"/>
      <c r="AK965" s="152" t="n"/>
      <c r="AL965" s="152" t="n"/>
      <c r="AM965" s="152" t="n"/>
      <c r="AN965" s="166" t="n"/>
      <c r="AO965" s="155" t="n"/>
      <c r="AP965" s="152" t="n"/>
      <c r="AQ965" s="152" t="n"/>
      <c r="AR965" s="152" t="n"/>
      <c r="AS965" s="152" t="n"/>
      <c r="AT965" s="152" t="n"/>
      <c r="AU965" s="155" t="n"/>
      <c r="AV965" s="152" t="n"/>
      <c r="AW965" s="152" t="n"/>
      <c r="AX965" s="152" t="n"/>
      <c r="AY965" s="152" t="n"/>
      <c r="AZ965" s="152" t="n"/>
      <c r="BA965" s="165" t="n"/>
      <c r="BB965" s="165" t="n"/>
      <c r="BC965" s="152" t="n"/>
      <c r="BD965" s="152" t="n"/>
      <c r="BE965" s="152" t="n"/>
      <c r="BF965" s="152" t="n"/>
      <c r="BG965" s="155" t="n"/>
      <c r="BH965" s="152" t="n"/>
      <c r="BI965" s="152" t="n"/>
      <c r="BJ965" s="152" t="n"/>
      <c r="BK965" s="152" t="n"/>
      <c r="BL965" s="152" t="n"/>
      <c r="BM965" s="152" t="n"/>
      <c r="BN965" s="152" t="n"/>
      <c r="BO965" s="152" t="n"/>
      <c r="BP965" s="155" t="n"/>
      <c r="BQ965" s="152" t="n"/>
      <c r="BR965" s="152" t="n"/>
      <c r="BS965" s="152" t="n"/>
      <c r="BT965" s="152" t="n"/>
      <c r="BU965" s="152" t="n"/>
      <c r="BV965" s="152" t="n"/>
      <c r="BW965" s="152" t="n"/>
      <c r="BX965" s="165" t="n"/>
      <c r="BY965" s="150" t="n"/>
      <c r="BZ965" s="150" t="n"/>
      <c r="CA965" s="150" t="n"/>
      <c r="CB965" s="174" t="n"/>
      <c r="CC965" s="156" t="n"/>
      <c r="CD965" s="156" t="n"/>
      <c r="CE965" s="167">
        <f>IFERROR(__xludf.DUMMYFUNCTION("""COMPUTED_VALUE"""),"")</f>
        <v/>
      </c>
      <c r="CF965" s="158">
        <f>IFERROR(__xludf.DUMMYFUNCTION("""COMPUTED_VALUE"""),"")</f>
        <v/>
      </c>
      <c r="CG965" s="148" t="n"/>
      <c r="CH965" s="148" t="n"/>
      <c r="CI965" s="148" t="n"/>
      <c r="CJ965" s="148" t="n"/>
      <c r="CK965" s="148" t="n"/>
      <c r="CL965" s="148" t="n"/>
      <c r="CM965" s="148" t="n"/>
      <c r="CN965" s="148" t="n"/>
      <c r="CO965" s="148" t="n"/>
      <c r="CP965" s="148" t="n"/>
      <c r="CQ965" s="148" t="n"/>
      <c r="CR965" s="148" t="n"/>
      <c r="CS965" s="148" t="n"/>
      <c r="CT965" s="148" t="n"/>
      <c r="CU965" s="148" t="n"/>
      <c r="CV965" s="148" t="n"/>
    </row>
    <row r="966">
      <c r="A966" s="162" t="n"/>
      <c r="B966" s="64" t="n"/>
      <c r="C966" s="129" t="n"/>
      <c r="D966" s="130" t="inlineStr"/>
      <c r="E966" s="150" t="inlineStr"/>
      <c r="F966" s="150" t="inlineStr"/>
      <c r="G966" s="150" t="n"/>
      <c r="H966" s="152" t="n"/>
      <c r="I966" s="152" t="n"/>
      <c r="J966" s="152" t="n"/>
      <c r="K966" s="152" t="n"/>
      <c r="L966" s="152" t="n"/>
      <c r="M966" s="152" t="n"/>
      <c r="N966" s="152" t="n"/>
      <c r="O966" s="152" t="n"/>
      <c r="P966" s="152" t="n"/>
      <c r="Q966" s="152" t="n"/>
      <c r="R966" s="152" t="n"/>
      <c r="S966" s="165" t="n"/>
      <c r="T966" s="152" t="n"/>
      <c r="U966" s="152" t="n"/>
      <c r="V966" s="152" t="n"/>
      <c r="W966" s="152" t="n"/>
      <c r="X966" s="152" t="n"/>
      <c r="Y966" s="152" t="n"/>
      <c r="Z966" s="152" t="n"/>
      <c r="AA966" s="152" t="n"/>
      <c r="AB966" s="152" t="n"/>
      <c r="AC966" s="152" t="n"/>
      <c r="AD966" s="152" t="n"/>
      <c r="AE966" s="152" t="n"/>
      <c r="AF966" s="152" t="n"/>
      <c r="AG966" s="152" t="n"/>
      <c r="AH966" s="152" t="n"/>
      <c r="AI966" s="152" t="n"/>
      <c r="AJ966" s="152" t="n"/>
      <c r="AK966" s="152" t="n"/>
      <c r="AL966" s="152" t="n"/>
      <c r="AM966" s="152" t="n"/>
      <c r="AN966" s="166" t="n"/>
      <c r="AO966" s="155" t="n"/>
      <c r="AP966" s="152" t="n"/>
      <c r="AQ966" s="152" t="n"/>
      <c r="AR966" s="152" t="n"/>
      <c r="AS966" s="152" t="n"/>
      <c r="AT966" s="152" t="n"/>
      <c r="AU966" s="155" t="n"/>
      <c r="AV966" s="152" t="n"/>
      <c r="AW966" s="152" t="n"/>
      <c r="AX966" s="152" t="n"/>
      <c r="AY966" s="152" t="n"/>
      <c r="AZ966" s="152" t="n"/>
      <c r="BA966" s="165" t="n"/>
      <c r="BB966" s="165" t="n"/>
      <c r="BC966" s="152" t="n"/>
      <c r="BD966" s="152" t="n"/>
      <c r="BE966" s="152" t="n"/>
      <c r="BF966" s="152" t="n"/>
      <c r="BG966" s="155" t="n"/>
      <c r="BH966" s="152" t="n"/>
      <c r="BI966" s="152" t="n"/>
      <c r="BJ966" s="152" t="n"/>
      <c r="BK966" s="152" t="n"/>
      <c r="BL966" s="152" t="n"/>
      <c r="BM966" s="152" t="n"/>
      <c r="BN966" s="152" t="n"/>
      <c r="BO966" s="152" t="n"/>
      <c r="BP966" s="155" t="n"/>
      <c r="BQ966" s="152" t="n"/>
      <c r="BR966" s="152" t="n"/>
      <c r="BS966" s="152" t="n"/>
      <c r="BT966" s="152" t="n"/>
      <c r="BU966" s="152" t="n"/>
      <c r="BV966" s="152" t="n"/>
      <c r="BW966" s="152" t="n"/>
      <c r="BX966" s="165" t="n"/>
      <c r="BY966" s="150" t="n"/>
      <c r="BZ966" s="150" t="n"/>
      <c r="CA966" s="150" t="n"/>
      <c r="CB966" s="174" t="n"/>
      <c r="CC966" s="156" t="n"/>
      <c r="CD966" s="156" t="n"/>
      <c r="CE966" s="167">
        <f>IFERROR(__xludf.DUMMYFUNCTION("""COMPUTED_VALUE"""),"")</f>
        <v/>
      </c>
      <c r="CF966" s="158">
        <f>IFERROR(__xludf.DUMMYFUNCTION("""COMPUTED_VALUE"""),"")</f>
        <v/>
      </c>
      <c r="CG966" s="148" t="n"/>
      <c r="CH966" s="148" t="n"/>
      <c r="CI966" s="148" t="n"/>
      <c r="CJ966" s="148" t="n"/>
      <c r="CK966" s="148" t="n"/>
      <c r="CL966" s="148" t="n"/>
      <c r="CM966" s="148" t="n"/>
      <c r="CN966" s="148" t="n"/>
      <c r="CO966" s="148" t="n"/>
      <c r="CP966" s="148" t="n"/>
      <c r="CQ966" s="148" t="n"/>
      <c r="CR966" s="148" t="n"/>
      <c r="CS966" s="148" t="n"/>
      <c r="CT966" s="148" t="n"/>
      <c r="CU966" s="148" t="n"/>
      <c r="CV966" s="148" t="n"/>
    </row>
    <row r="967">
      <c r="A967" s="162" t="n"/>
      <c r="B967" s="64" t="n"/>
      <c r="C967" s="129" t="n"/>
      <c r="D967" s="130" t="inlineStr"/>
      <c r="E967" s="150" t="inlineStr"/>
      <c r="F967" s="150" t="inlineStr"/>
      <c r="G967" s="150" t="n"/>
      <c r="H967" s="152" t="n"/>
      <c r="I967" s="152" t="n"/>
      <c r="J967" s="152" t="n"/>
      <c r="K967" s="152" t="n"/>
      <c r="L967" s="152" t="n"/>
      <c r="M967" s="152" t="n"/>
      <c r="N967" s="152" t="n"/>
      <c r="O967" s="152" t="n"/>
      <c r="P967" s="152" t="n"/>
      <c r="Q967" s="152" t="n"/>
      <c r="R967" s="152" t="n"/>
      <c r="S967" s="165" t="n"/>
      <c r="T967" s="152" t="n"/>
      <c r="U967" s="152" t="n"/>
      <c r="V967" s="152" t="n"/>
      <c r="W967" s="152" t="n"/>
      <c r="X967" s="152" t="n"/>
      <c r="Y967" s="152" t="n"/>
      <c r="Z967" s="152" t="n"/>
      <c r="AA967" s="152" t="n"/>
      <c r="AB967" s="152" t="n"/>
      <c r="AC967" s="152" t="n"/>
      <c r="AD967" s="152" t="n"/>
      <c r="AE967" s="152" t="n"/>
      <c r="AF967" s="152" t="n"/>
      <c r="AG967" s="152" t="n"/>
      <c r="AH967" s="152" t="n"/>
      <c r="AI967" s="152" t="n"/>
      <c r="AJ967" s="152" t="n"/>
      <c r="AK967" s="152" t="n"/>
      <c r="AL967" s="152" t="n"/>
      <c r="AM967" s="152" t="n"/>
      <c r="AN967" s="166" t="n"/>
      <c r="AO967" s="155" t="n"/>
      <c r="AP967" s="152" t="n"/>
      <c r="AQ967" s="152" t="n"/>
      <c r="AR967" s="152" t="n"/>
      <c r="AS967" s="152" t="n"/>
      <c r="AT967" s="152" t="n"/>
      <c r="AU967" s="155" t="n"/>
      <c r="AV967" s="152" t="n"/>
      <c r="AW967" s="152" t="n"/>
      <c r="AX967" s="152" t="n"/>
      <c r="AY967" s="152" t="n"/>
      <c r="AZ967" s="152" t="n"/>
      <c r="BA967" s="165" t="n"/>
      <c r="BB967" s="165" t="n"/>
      <c r="BC967" s="152" t="n"/>
      <c r="BD967" s="152" t="n"/>
      <c r="BE967" s="152" t="n"/>
      <c r="BF967" s="152" t="n"/>
      <c r="BG967" s="155" t="n"/>
      <c r="BH967" s="152" t="n"/>
      <c r="BI967" s="152" t="n"/>
      <c r="BJ967" s="152" t="n"/>
      <c r="BK967" s="152" t="n"/>
      <c r="BL967" s="152" t="n"/>
      <c r="BM967" s="152" t="n"/>
      <c r="BN967" s="152" t="n"/>
      <c r="BO967" s="152" t="n"/>
      <c r="BP967" s="155" t="n"/>
      <c r="BQ967" s="152" t="n"/>
      <c r="BR967" s="152" t="n"/>
      <c r="BS967" s="152" t="n"/>
      <c r="BT967" s="152" t="n"/>
      <c r="BU967" s="152" t="n"/>
      <c r="BV967" s="152" t="n"/>
      <c r="BW967" s="152" t="n"/>
      <c r="BX967" s="165" t="n"/>
      <c r="BY967" s="150" t="n"/>
      <c r="BZ967" s="150" t="n"/>
      <c r="CA967" s="150" t="n"/>
      <c r="CB967" s="174" t="n"/>
      <c r="CC967" s="156" t="n"/>
      <c r="CD967" s="156" t="n"/>
      <c r="CE967" s="167">
        <f>IFERROR(__xludf.DUMMYFUNCTION("""COMPUTED_VALUE"""),"")</f>
        <v/>
      </c>
      <c r="CF967" s="158">
        <f>IFERROR(__xludf.DUMMYFUNCTION("""COMPUTED_VALUE"""),"")</f>
        <v/>
      </c>
      <c r="CG967" s="148" t="n"/>
      <c r="CH967" s="148" t="n"/>
      <c r="CI967" s="148" t="n"/>
      <c r="CJ967" s="148" t="n"/>
      <c r="CK967" s="148" t="n"/>
      <c r="CL967" s="148" t="n"/>
      <c r="CM967" s="148" t="n"/>
      <c r="CN967" s="148" t="n"/>
      <c r="CO967" s="148" t="n"/>
      <c r="CP967" s="148" t="n"/>
      <c r="CQ967" s="148" t="n"/>
      <c r="CR967" s="148" t="n"/>
      <c r="CS967" s="148" t="n"/>
      <c r="CT967" s="148" t="n"/>
      <c r="CU967" s="148" t="n"/>
      <c r="CV967" s="148" t="n"/>
    </row>
    <row r="968">
      <c r="A968" s="162" t="n"/>
      <c r="B968" s="64" t="n"/>
      <c r="C968" s="129" t="n"/>
      <c r="D968" s="130" t="inlineStr"/>
      <c r="E968" s="150" t="inlineStr"/>
      <c r="F968" s="150" t="inlineStr"/>
      <c r="G968" s="150" t="n"/>
      <c r="H968" s="152" t="n"/>
      <c r="I968" s="152" t="n"/>
      <c r="J968" s="152" t="n"/>
      <c r="K968" s="152" t="n"/>
      <c r="L968" s="152" t="n"/>
      <c r="M968" s="152" t="n"/>
      <c r="N968" s="152" t="n"/>
      <c r="O968" s="152" t="n"/>
      <c r="P968" s="152" t="n"/>
      <c r="Q968" s="152" t="n"/>
      <c r="R968" s="152" t="n"/>
      <c r="S968" s="165" t="n"/>
      <c r="T968" s="152" t="n"/>
      <c r="U968" s="152" t="n"/>
      <c r="V968" s="152" t="n"/>
      <c r="W968" s="152" t="n"/>
      <c r="X968" s="152" t="n"/>
      <c r="Y968" s="152" t="n"/>
      <c r="Z968" s="152" t="n"/>
      <c r="AA968" s="152" t="n"/>
      <c r="AB968" s="152" t="n"/>
      <c r="AC968" s="152" t="n"/>
      <c r="AD968" s="152" t="n"/>
      <c r="AE968" s="152" t="n"/>
      <c r="AF968" s="152" t="n"/>
      <c r="AG968" s="152" t="n"/>
      <c r="AH968" s="152" t="n"/>
      <c r="AI968" s="152" t="n"/>
      <c r="AJ968" s="152" t="n"/>
      <c r="AK968" s="152" t="n"/>
      <c r="AL968" s="152" t="n"/>
      <c r="AM968" s="152" t="n"/>
      <c r="AN968" s="166" t="n"/>
      <c r="AO968" s="155" t="n"/>
      <c r="AP968" s="152" t="n"/>
      <c r="AQ968" s="152" t="n"/>
      <c r="AR968" s="152" t="n"/>
      <c r="AS968" s="152" t="n"/>
      <c r="AT968" s="152" t="n"/>
      <c r="AU968" s="155" t="n"/>
      <c r="AV968" s="152" t="n"/>
      <c r="AW968" s="152" t="n"/>
      <c r="AX968" s="152" t="n"/>
      <c r="AY968" s="152" t="n"/>
      <c r="AZ968" s="152" t="n"/>
      <c r="BA968" s="165" t="n"/>
      <c r="BB968" s="165" t="n"/>
      <c r="BC968" s="152" t="n"/>
      <c r="BD968" s="152" t="n"/>
      <c r="BE968" s="152" t="n"/>
      <c r="BF968" s="152" t="n"/>
      <c r="BG968" s="155" t="n"/>
      <c r="BH968" s="152" t="n"/>
      <c r="BI968" s="152" t="n"/>
      <c r="BJ968" s="152" t="n"/>
      <c r="BK968" s="152" t="n"/>
      <c r="BL968" s="152" t="n"/>
      <c r="BM968" s="152" t="n"/>
      <c r="BN968" s="152" t="n"/>
      <c r="BO968" s="152" t="n"/>
      <c r="BP968" s="155" t="n"/>
      <c r="BQ968" s="152" t="n"/>
      <c r="BR968" s="152" t="n"/>
      <c r="BS968" s="152" t="n"/>
      <c r="BT968" s="152" t="n"/>
      <c r="BU968" s="152" t="n"/>
      <c r="BV968" s="152" t="n"/>
      <c r="BW968" s="152" t="n"/>
      <c r="BX968" s="165" t="n"/>
      <c r="BY968" s="150" t="n"/>
      <c r="BZ968" s="150" t="n"/>
      <c r="CA968" s="150" t="n"/>
      <c r="CB968" s="174" t="n"/>
      <c r="CC968" s="156" t="n"/>
      <c r="CD968" s="156" t="n"/>
      <c r="CE968" s="167">
        <f>IFERROR(__xludf.DUMMYFUNCTION("""COMPUTED_VALUE"""),"")</f>
        <v/>
      </c>
      <c r="CF968" s="158">
        <f>IFERROR(__xludf.DUMMYFUNCTION("""COMPUTED_VALUE"""),"")</f>
        <v/>
      </c>
      <c r="CG968" s="148" t="n"/>
      <c r="CH968" s="148" t="n"/>
      <c r="CI968" s="148" t="n"/>
      <c r="CJ968" s="148" t="n"/>
      <c r="CK968" s="148" t="n"/>
      <c r="CL968" s="148" t="n"/>
      <c r="CM968" s="148" t="n"/>
      <c r="CN968" s="148" t="n"/>
      <c r="CO968" s="148" t="n"/>
      <c r="CP968" s="148" t="n"/>
      <c r="CQ968" s="148" t="n"/>
      <c r="CR968" s="148" t="n"/>
      <c r="CS968" s="148" t="n"/>
      <c r="CT968" s="148" t="n"/>
      <c r="CU968" s="148" t="n"/>
      <c r="CV968" s="148" t="n"/>
    </row>
    <row r="969">
      <c r="A969" s="162" t="n"/>
      <c r="B969" s="64" t="n"/>
      <c r="C969" s="129" t="n"/>
      <c r="D969" s="130" t="inlineStr"/>
      <c r="E969" s="150" t="inlineStr"/>
      <c r="F969" s="150" t="inlineStr"/>
      <c r="G969" s="150" t="n"/>
      <c r="H969" s="152" t="n"/>
      <c r="I969" s="152" t="n"/>
      <c r="J969" s="152" t="n"/>
      <c r="K969" s="152" t="n"/>
      <c r="L969" s="152" t="n"/>
      <c r="M969" s="152" t="n"/>
      <c r="N969" s="152" t="n"/>
      <c r="O969" s="152" t="n"/>
      <c r="P969" s="152" t="n"/>
      <c r="Q969" s="152" t="n"/>
      <c r="R969" s="152" t="n"/>
      <c r="S969" s="165" t="n"/>
      <c r="T969" s="152" t="n"/>
      <c r="U969" s="152" t="n"/>
      <c r="V969" s="152" t="n"/>
      <c r="W969" s="152" t="n"/>
      <c r="X969" s="152" t="n"/>
      <c r="Y969" s="152" t="n"/>
      <c r="Z969" s="152" t="n"/>
      <c r="AA969" s="152" t="n"/>
      <c r="AB969" s="152" t="n"/>
      <c r="AC969" s="152" t="n"/>
      <c r="AD969" s="152" t="n"/>
      <c r="AE969" s="152" t="n"/>
      <c r="AF969" s="152" t="n"/>
      <c r="AG969" s="152" t="n"/>
      <c r="AH969" s="152" t="n"/>
      <c r="AI969" s="152" t="n"/>
      <c r="AJ969" s="152" t="n"/>
      <c r="AK969" s="152" t="n"/>
      <c r="AL969" s="152" t="n"/>
      <c r="AM969" s="152" t="n"/>
      <c r="AN969" s="166" t="n"/>
      <c r="AO969" s="155" t="n"/>
      <c r="AP969" s="152" t="n"/>
      <c r="AQ969" s="152" t="n"/>
      <c r="AR969" s="152" t="n"/>
      <c r="AS969" s="152" t="n"/>
      <c r="AT969" s="152" t="n"/>
      <c r="AU969" s="155" t="n"/>
      <c r="AV969" s="152" t="n"/>
      <c r="AW969" s="152" t="n"/>
      <c r="AX969" s="152" t="n"/>
      <c r="AY969" s="152" t="n"/>
      <c r="AZ969" s="152" t="n"/>
      <c r="BA969" s="165" t="n"/>
      <c r="BB969" s="165" t="n"/>
      <c r="BC969" s="152" t="n"/>
      <c r="BD969" s="152" t="n"/>
      <c r="BE969" s="152" t="n"/>
      <c r="BF969" s="152" t="n"/>
      <c r="BG969" s="155" t="n"/>
      <c r="BH969" s="152" t="n"/>
      <c r="BI969" s="152" t="n"/>
      <c r="BJ969" s="152" t="n"/>
      <c r="BK969" s="152" t="n"/>
      <c r="BL969" s="152" t="n"/>
      <c r="BM969" s="152" t="n"/>
      <c r="BN969" s="152" t="n"/>
      <c r="BO969" s="152" t="n"/>
      <c r="BP969" s="155" t="n"/>
      <c r="BQ969" s="152" t="n"/>
      <c r="BR969" s="152" t="n"/>
      <c r="BS969" s="152" t="n"/>
      <c r="BT969" s="152" t="n"/>
      <c r="BU969" s="152" t="n"/>
      <c r="BV969" s="152" t="n"/>
      <c r="BW969" s="152" t="n"/>
      <c r="BX969" s="165" t="n"/>
      <c r="BY969" s="150" t="n"/>
      <c r="BZ969" s="150" t="n"/>
      <c r="CA969" s="150" t="n"/>
      <c r="CB969" s="174" t="n"/>
      <c r="CC969" s="156" t="n"/>
      <c r="CD969" s="156" t="n"/>
      <c r="CE969" s="167">
        <f>IFERROR(__xludf.DUMMYFUNCTION("""COMPUTED_VALUE"""),"")</f>
        <v/>
      </c>
      <c r="CF969" s="158">
        <f>IFERROR(__xludf.DUMMYFUNCTION("""COMPUTED_VALUE"""),"")</f>
        <v/>
      </c>
      <c r="CG969" s="148" t="n"/>
      <c r="CH969" s="148" t="n"/>
      <c r="CI969" s="148" t="n"/>
      <c r="CJ969" s="148" t="n"/>
      <c r="CK969" s="148" t="n"/>
      <c r="CL969" s="148" t="n"/>
      <c r="CM969" s="148" t="n"/>
      <c r="CN969" s="148" t="n"/>
      <c r="CO969" s="148" t="n"/>
      <c r="CP969" s="148" t="n"/>
      <c r="CQ969" s="148" t="n"/>
      <c r="CR969" s="148" t="n"/>
      <c r="CS969" s="148" t="n"/>
      <c r="CT969" s="148" t="n"/>
      <c r="CU969" s="148" t="n"/>
      <c r="CV969" s="148" t="n"/>
    </row>
    <row r="970">
      <c r="A970" s="162" t="n"/>
      <c r="B970" s="64" t="n"/>
      <c r="C970" s="129" t="n"/>
      <c r="D970" s="130" t="inlineStr"/>
      <c r="E970" s="150" t="inlineStr"/>
      <c r="F970" s="150" t="inlineStr"/>
      <c r="G970" s="150" t="n"/>
      <c r="H970" s="152" t="n"/>
      <c r="I970" s="152" t="n"/>
      <c r="J970" s="152" t="n"/>
      <c r="K970" s="152" t="n"/>
      <c r="L970" s="152" t="n"/>
      <c r="M970" s="152" t="n"/>
      <c r="N970" s="152" t="n"/>
      <c r="O970" s="152" t="n"/>
      <c r="P970" s="152" t="n"/>
      <c r="Q970" s="152" t="n"/>
      <c r="R970" s="152" t="n"/>
      <c r="S970" s="165" t="n"/>
      <c r="T970" s="152" t="n"/>
      <c r="U970" s="152" t="n"/>
      <c r="V970" s="152" t="n"/>
      <c r="W970" s="152" t="n"/>
      <c r="X970" s="152" t="n"/>
      <c r="Y970" s="152" t="n"/>
      <c r="Z970" s="152" t="n"/>
      <c r="AA970" s="152" t="n"/>
      <c r="AB970" s="152" t="n"/>
      <c r="AC970" s="152" t="n"/>
      <c r="AD970" s="152" t="n"/>
      <c r="AE970" s="152" t="n"/>
      <c r="AF970" s="152" t="n"/>
      <c r="AG970" s="152" t="n"/>
      <c r="AH970" s="152" t="n"/>
      <c r="AI970" s="152" t="n"/>
      <c r="AJ970" s="152" t="n"/>
      <c r="AK970" s="152" t="n"/>
      <c r="AL970" s="152" t="n"/>
      <c r="AM970" s="152" t="n"/>
      <c r="AN970" s="166" t="n"/>
      <c r="AO970" s="155" t="n"/>
      <c r="AP970" s="152" t="n"/>
      <c r="AQ970" s="152" t="n"/>
      <c r="AR970" s="152" t="n"/>
      <c r="AS970" s="152" t="n"/>
      <c r="AT970" s="152" t="n"/>
      <c r="AU970" s="155" t="n"/>
      <c r="AV970" s="152" t="n"/>
      <c r="AW970" s="152" t="n"/>
      <c r="AX970" s="152" t="n"/>
      <c r="AY970" s="152" t="n"/>
      <c r="AZ970" s="152" t="n"/>
      <c r="BA970" s="165" t="n"/>
      <c r="BB970" s="165" t="n"/>
      <c r="BC970" s="152" t="n"/>
      <c r="BD970" s="152" t="n"/>
      <c r="BE970" s="152" t="n"/>
      <c r="BF970" s="152" t="n"/>
      <c r="BG970" s="155" t="n"/>
      <c r="BH970" s="152" t="n"/>
      <c r="BI970" s="152" t="n"/>
      <c r="BJ970" s="152" t="n"/>
      <c r="BK970" s="152" t="n"/>
      <c r="BL970" s="152" t="n"/>
      <c r="BM970" s="152" t="n"/>
      <c r="BN970" s="152" t="n"/>
      <c r="BO970" s="152" t="n"/>
      <c r="BP970" s="155" t="n"/>
      <c r="BQ970" s="152" t="n"/>
      <c r="BR970" s="152" t="n"/>
      <c r="BS970" s="152" t="n"/>
      <c r="BT970" s="152" t="n"/>
      <c r="BU970" s="152" t="n"/>
      <c r="BV970" s="152" t="n"/>
      <c r="BW970" s="152" t="n"/>
      <c r="BX970" s="165" t="n"/>
      <c r="BY970" s="150" t="n"/>
      <c r="BZ970" s="150" t="n"/>
      <c r="CA970" s="150" t="n"/>
      <c r="CB970" s="174" t="n"/>
      <c r="CC970" s="156" t="n"/>
      <c r="CD970" s="156" t="n"/>
      <c r="CE970" s="167">
        <f>IFERROR(__xludf.DUMMYFUNCTION("""COMPUTED_VALUE"""),"")</f>
        <v/>
      </c>
      <c r="CF970" s="158">
        <f>IFERROR(__xludf.DUMMYFUNCTION("""COMPUTED_VALUE"""),"")</f>
        <v/>
      </c>
      <c r="CG970" s="148" t="n"/>
      <c r="CH970" s="148" t="n"/>
      <c r="CI970" s="148" t="n"/>
      <c r="CJ970" s="148" t="n"/>
      <c r="CK970" s="148" t="n"/>
      <c r="CL970" s="148" t="n"/>
      <c r="CM970" s="148" t="n"/>
      <c r="CN970" s="148" t="n"/>
      <c r="CO970" s="148" t="n"/>
      <c r="CP970" s="148" t="n"/>
      <c r="CQ970" s="148" t="n"/>
      <c r="CR970" s="148" t="n"/>
      <c r="CS970" s="148" t="n"/>
      <c r="CT970" s="148" t="n"/>
      <c r="CU970" s="148" t="n"/>
      <c r="CV970" s="148" t="n"/>
    </row>
    <row r="971">
      <c r="A971" s="162" t="n"/>
      <c r="B971" s="64" t="n"/>
      <c r="C971" s="129" t="n"/>
      <c r="D971" s="130" t="inlineStr"/>
      <c r="E971" s="150" t="inlineStr"/>
      <c r="F971" s="150" t="inlineStr"/>
      <c r="G971" s="150" t="n"/>
      <c r="H971" s="152" t="n"/>
      <c r="I971" s="152" t="n"/>
      <c r="J971" s="152" t="n"/>
      <c r="K971" s="152" t="n"/>
      <c r="L971" s="152" t="n"/>
      <c r="M971" s="152" t="n"/>
      <c r="N971" s="152" t="n"/>
      <c r="O971" s="152" t="n"/>
      <c r="P971" s="152" t="n"/>
      <c r="Q971" s="152" t="n"/>
      <c r="R971" s="152" t="n"/>
      <c r="S971" s="165" t="n"/>
      <c r="T971" s="152" t="n"/>
      <c r="U971" s="152" t="n"/>
      <c r="V971" s="152" t="n"/>
      <c r="W971" s="152" t="n"/>
      <c r="X971" s="152" t="n"/>
      <c r="Y971" s="152" t="n"/>
      <c r="Z971" s="152" t="n"/>
      <c r="AA971" s="152" t="n"/>
      <c r="AB971" s="152" t="n"/>
      <c r="AC971" s="152" t="n"/>
      <c r="AD971" s="152" t="n"/>
      <c r="AE971" s="152" t="n"/>
      <c r="AF971" s="152" t="n"/>
      <c r="AG971" s="152" t="n"/>
      <c r="AH971" s="152" t="n"/>
      <c r="AI971" s="152" t="n"/>
      <c r="AJ971" s="152" t="n"/>
      <c r="AK971" s="152" t="n"/>
      <c r="AL971" s="152" t="n"/>
      <c r="AM971" s="152" t="n"/>
      <c r="AN971" s="166" t="n"/>
      <c r="AO971" s="155" t="n"/>
      <c r="AP971" s="152" t="n"/>
      <c r="AQ971" s="152" t="n"/>
      <c r="AR971" s="152" t="n"/>
      <c r="AS971" s="152" t="n"/>
      <c r="AT971" s="152" t="n"/>
      <c r="AU971" s="155" t="n"/>
      <c r="AV971" s="152" t="n"/>
      <c r="AW971" s="152" t="n"/>
      <c r="AX971" s="152" t="n"/>
      <c r="AY971" s="152" t="n"/>
      <c r="AZ971" s="152" t="n"/>
      <c r="BA971" s="165" t="n"/>
      <c r="BB971" s="165" t="n"/>
      <c r="BC971" s="152" t="n"/>
      <c r="BD971" s="152" t="n"/>
      <c r="BE971" s="152" t="n"/>
      <c r="BF971" s="152" t="n"/>
      <c r="BG971" s="155" t="n"/>
      <c r="BH971" s="152" t="n"/>
      <c r="BI971" s="152" t="n"/>
      <c r="BJ971" s="152" t="n"/>
      <c r="BK971" s="152" t="n"/>
      <c r="BL971" s="152" t="n"/>
      <c r="BM971" s="152" t="n"/>
      <c r="BN971" s="152" t="n"/>
      <c r="BO971" s="152" t="n"/>
      <c r="BP971" s="155" t="n"/>
      <c r="BQ971" s="152" t="n"/>
      <c r="BR971" s="152" t="n"/>
      <c r="BS971" s="152" t="n"/>
      <c r="BT971" s="152" t="n"/>
      <c r="BU971" s="152" t="n"/>
      <c r="BV971" s="152" t="n"/>
      <c r="BW971" s="152" t="n"/>
      <c r="BX971" s="165" t="n"/>
      <c r="BY971" s="150" t="n"/>
      <c r="BZ971" s="150" t="n"/>
      <c r="CA971" s="150" t="n"/>
      <c r="CB971" s="174" t="n"/>
      <c r="CC971" s="156" t="n"/>
      <c r="CD971" s="156" t="n"/>
      <c r="CE971" s="167">
        <f>IFERROR(__xludf.DUMMYFUNCTION("""COMPUTED_VALUE"""),"")</f>
        <v/>
      </c>
      <c r="CF971" s="158">
        <f>IFERROR(__xludf.DUMMYFUNCTION("""COMPUTED_VALUE"""),"")</f>
        <v/>
      </c>
      <c r="CG971" s="148" t="n"/>
      <c r="CH971" s="148" t="n"/>
      <c r="CI971" s="148" t="n"/>
      <c r="CJ971" s="148" t="n"/>
      <c r="CK971" s="148" t="n"/>
      <c r="CL971" s="148" t="n"/>
      <c r="CM971" s="148" t="n"/>
      <c r="CN971" s="148" t="n"/>
      <c r="CO971" s="148" t="n"/>
      <c r="CP971" s="148" t="n"/>
      <c r="CQ971" s="148" t="n"/>
      <c r="CR971" s="148" t="n"/>
      <c r="CS971" s="148" t="n"/>
      <c r="CT971" s="148" t="n"/>
      <c r="CU971" s="148" t="n"/>
      <c r="CV971" s="148" t="n"/>
    </row>
    <row r="972">
      <c r="A972" s="162" t="n"/>
      <c r="B972" s="64" t="n"/>
      <c r="C972" s="129" t="n"/>
      <c r="D972" s="130" t="inlineStr"/>
      <c r="E972" s="150" t="inlineStr"/>
      <c r="F972" s="150" t="inlineStr"/>
      <c r="G972" s="150" t="n"/>
      <c r="H972" s="152" t="n"/>
      <c r="I972" s="152" t="n"/>
      <c r="J972" s="152" t="n"/>
      <c r="K972" s="152" t="n"/>
      <c r="L972" s="152" t="n"/>
      <c r="M972" s="152" t="n"/>
      <c r="N972" s="152" t="n"/>
      <c r="O972" s="152" t="n"/>
      <c r="P972" s="152" t="n"/>
      <c r="Q972" s="152" t="n"/>
      <c r="R972" s="152" t="n"/>
      <c r="S972" s="165" t="n"/>
      <c r="T972" s="152" t="n"/>
      <c r="U972" s="152" t="n"/>
      <c r="V972" s="152" t="n"/>
      <c r="W972" s="152" t="n"/>
      <c r="X972" s="152" t="n"/>
      <c r="Y972" s="152" t="n"/>
      <c r="Z972" s="152" t="n"/>
      <c r="AA972" s="152" t="n"/>
      <c r="AB972" s="152" t="n"/>
      <c r="AC972" s="152" t="n"/>
      <c r="AD972" s="152" t="n"/>
      <c r="AE972" s="152" t="n"/>
      <c r="AF972" s="152" t="n"/>
      <c r="AG972" s="152" t="n"/>
      <c r="AH972" s="152" t="n"/>
      <c r="AI972" s="152" t="n"/>
      <c r="AJ972" s="152" t="n"/>
      <c r="AK972" s="152" t="n"/>
      <c r="AL972" s="152" t="n"/>
      <c r="AM972" s="152" t="n"/>
      <c r="AN972" s="166" t="n"/>
      <c r="AO972" s="155" t="n"/>
      <c r="AP972" s="152" t="n"/>
      <c r="AQ972" s="152" t="n"/>
      <c r="AR972" s="152" t="n"/>
      <c r="AS972" s="152" t="n"/>
      <c r="AT972" s="152" t="n"/>
      <c r="AU972" s="155" t="n"/>
      <c r="AV972" s="152" t="n"/>
      <c r="AW972" s="152" t="n"/>
      <c r="AX972" s="152" t="n"/>
      <c r="AY972" s="152" t="n"/>
      <c r="AZ972" s="152" t="n"/>
      <c r="BA972" s="165" t="n"/>
      <c r="BB972" s="165" t="n"/>
      <c r="BC972" s="152" t="n"/>
      <c r="BD972" s="152" t="n"/>
      <c r="BE972" s="152" t="n"/>
      <c r="BF972" s="152" t="n"/>
      <c r="BG972" s="155" t="n"/>
      <c r="BH972" s="152" t="n"/>
      <c r="BI972" s="152" t="n"/>
      <c r="BJ972" s="152" t="n"/>
      <c r="BK972" s="152" t="n"/>
      <c r="BL972" s="152" t="n"/>
      <c r="BM972" s="152" t="n"/>
      <c r="BN972" s="152" t="n"/>
      <c r="BO972" s="152" t="n"/>
      <c r="BP972" s="155" t="n"/>
      <c r="BQ972" s="152" t="n"/>
      <c r="BR972" s="152" t="n"/>
      <c r="BS972" s="152" t="n"/>
      <c r="BT972" s="152" t="n"/>
      <c r="BU972" s="152" t="n"/>
      <c r="BV972" s="152" t="n"/>
      <c r="BW972" s="152" t="n"/>
      <c r="BX972" s="165" t="n"/>
      <c r="BY972" s="150" t="n"/>
      <c r="BZ972" s="150" t="n"/>
      <c r="CA972" s="150" t="n"/>
      <c r="CB972" s="174" t="n"/>
      <c r="CC972" s="156" t="n"/>
      <c r="CD972" s="156" t="n"/>
      <c r="CE972" s="167">
        <f>IFERROR(__xludf.DUMMYFUNCTION("""COMPUTED_VALUE"""),"")</f>
        <v/>
      </c>
      <c r="CF972" s="158">
        <f>IFERROR(__xludf.DUMMYFUNCTION("""COMPUTED_VALUE"""),"")</f>
        <v/>
      </c>
      <c r="CG972" s="148" t="n"/>
      <c r="CH972" s="148" t="n"/>
      <c r="CI972" s="148" t="n"/>
      <c r="CJ972" s="148" t="n"/>
      <c r="CK972" s="148" t="n"/>
      <c r="CL972" s="148" t="n"/>
      <c r="CM972" s="148" t="n"/>
      <c r="CN972" s="148" t="n"/>
      <c r="CO972" s="148" t="n"/>
      <c r="CP972" s="148" t="n"/>
      <c r="CQ972" s="148" t="n"/>
      <c r="CR972" s="148" t="n"/>
      <c r="CS972" s="148" t="n"/>
      <c r="CT972" s="148" t="n"/>
      <c r="CU972" s="148" t="n"/>
      <c r="CV972" s="148" t="n"/>
    </row>
    <row r="973">
      <c r="A973" s="162" t="n"/>
      <c r="B973" s="64" t="n"/>
      <c r="C973" s="129" t="n"/>
      <c r="D973" s="130" t="inlineStr"/>
      <c r="E973" s="150" t="inlineStr"/>
      <c r="F973" s="150" t="inlineStr"/>
      <c r="G973" s="150" t="n"/>
      <c r="H973" s="152" t="n"/>
      <c r="I973" s="152" t="n"/>
      <c r="J973" s="152" t="n"/>
      <c r="K973" s="152" t="n"/>
      <c r="L973" s="152" t="n"/>
      <c r="M973" s="152" t="n"/>
      <c r="N973" s="152" t="n"/>
      <c r="O973" s="152" t="n"/>
      <c r="P973" s="152" t="n"/>
      <c r="Q973" s="152" t="n"/>
      <c r="R973" s="152" t="n"/>
      <c r="S973" s="165" t="n"/>
      <c r="T973" s="152" t="n"/>
      <c r="U973" s="152" t="n"/>
      <c r="V973" s="152" t="n"/>
      <c r="W973" s="152" t="n"/>
      <c r="X973" s="152" t="n"/>
      <c r="Y973" s="152" t="n"/>
      <c r="Z973" s="152" t="n"/>
      <c r="AA973" s="152" t="n"/>
      <c r="AB973" s="152" t="n"/>
      <c r="AC973" s="152" t="n"/>
      <c r="AD973" s="152" t="n"/>
      <c r="AE973" s="152" t="n"/>
      <c r="AF973" s="152" t="n"/>
      <c r="AG973" s="152" t="n"/>
      <c r="AH973" s="152" t="n"/>
      <c r="AI973" s="152" t="n"/>
      <c r="AJ973" s="152" t="n"/>
      <c r="AK973" s="152" t="n"/>
      <c r="AL973" s="152" t="n"/>
      <c r="AM973" s="152" t="n"/>
      <c r="AN973" s="166" t="n"/>
      <c r="AO973" s="155" t="n"/>
      <c r="AP973" s="152" t="n"/>
      <c r="AQ973" s="152" t="n"/>
      <c r="AR973" s="152" t="n"/>
      <c r="AS973" s="152" t="n"/>
      <c r="AT973" s="152" t="n"/>
      <c r="AU973" s="155" t="n"/>
      <c r="AV973" s="152" t="n"/>
      <c r="AW973" s="152" t="n"/>
      <c r="AX973" s="152" t="n"/>
      <c r="AY973" s="152" t="n"/>
      <c r="AZ973" s="152" t="n"/>
      <c r="BA973" s="165" t="n"/>
      <c r="BB973" s="165" t="n"/>
      <c r="BC973" s="152" t="n"/>
      <c r="BD973" s="152" t="n"/>
      <c r="BE973" s="152" t="n"/>
      <c r="BF973" s="152" t="n"/>
      <c r="BG973" s="155" t="n"/>
      <c r="BH973" s="152" t="n"/>
      <c r="BI973" s="152" t="n"/>
      <c r="BJ973" s="152" t="n"/>
      <c r="BK973" s="152" t="n"/>
      <c r="BL973" s="152" t="n"/>
      <c r="BM973" s="152" t="n"/>
      <c r="BN973" s="152" t="n"/>
      <c r="BO973" s="152" t="n"/>
      <c r="BP973" s="155" t="n"/>
      <c r="BQ973" s="152" t="n"/>
      <c r="BR973" s="152" t="n"/>
      <c r="BS973" s="152" t="n"/>
      <c r="BT973" s="152" t="n"/>
      <c r="BU973" s="152" t="n"/>
      <c r="BV973" s="152" t="n"/>
      <c r="BW973" s="152" t="n"/>
      <c r="BX973" s="165" t="n"/>
      <c r="BY973" s="150" t="n"/>
      <c r="BZ973" s="150" t="n"/>
      <c r="CA973" s="150" t="n"/>
      <c r="CB973" s="174" t="n"/>
      <c r="CC973" s="156" t="n"/>
      <c r="CD973" s="156" t="n"/>
      <c r="CE973" s="167">
        <f>IFERROR(__xludf.DUMMYFUNCTION("""COMPUTED_VALUE"""),"")</f>
        <v/>
      </c>
      <c r="CF973" s="158">
        <f>IFERROR(__xludf.DUMMYFUNCTION("""COMPUTED_VALUE"""),"")</f>
        <v/>
      </c>
      <c r="CG973" s="148" t="n"/>
      <c r="CH973" s="148" t="n"/>
      <c r="CI973" s="148" t="n"/>
      <c r="CJ973" s="148" t="n"/>
      <c r="CK973" s="148" t="n"/>
      <c r="CL973" s="148" t="n"/>
      <c r="CM973" s="148" t="n"/>
      <c r="CN973" s="148" t="n"/>
      <c r="CO973" s="148" t="n"/>
      <c r="CP973" s="148" t="n"/>
      <c r="CQ973" s="148" t="n"/>
      <c r="CR973" s="148" t="n"/>
      <c r="CS973" s="148" t="n"/>
      <c r="CT973" s="148" t="n"/>
      <c r="CU973" s="148" t="n"/>
      <c r="CV973" s="148" t="n"/>
    </row>
    <row r="974">
      <c r="A974" s="162" t="n"/>
      <c r="B974" s="64" t="n"/>
      <c r="C974" s="129" t="n"/>
      <c r="D974" s="130" t="inlineStr"/>
      <c r="E974" s="150" t="inlineStr"/>
      <c r="F974" s="150" t="inlineStr"/>
      <c r="G974" s="150" t="n"/>
      <c r="H974" s="152" t="n"/>
      <c r="I974" s="152" t="n"/>
      <c r="J974" s="152" t="n"/>
      <c r="K974" s="152" t="n"/>
      <c r="L974" s="152" t="n"/>
      <c r="M974" s="152" t="n"/>
      <c r="N974" s="152" t="n"/>
      <c r="O974" s="152" t="n"/>
      <c r="P974" s="152" t="n"/>
      <c r="Q974" s="152" t="n"/>
      <c r="R974" s="152" t="n"/>
      <c r="S974" s="165" t="n"/>
      <c r="T974" s="152" t="n"/>
      <c r="U974" s="152" t="n"/>
      <c r="V974" s="152" t="n"/>
      <c r="W974" s="152" t="n"/>
      <c r="X974" s="152" t="n"/>
      <c r="Y974" s="152" t="n"/>
      <c r="Z974" s="152" t="n"/>
      <c r="AA974" s="152" t="n"/>
      <c r="AB974" s="152" t="n"/>
      <c r="AC974" s="152" t="n"/>
      <c r="AD974" s="152" t="n"/>
      <c r="AE974" s="152" t="n"/>
      <c r="AF974" s="152" t="n"/>
      <c r="AG974" s="152" t="n"/>
      <c r="AH974" s="152" t="n"/>
      <c r="AI974" s="152" t="n"/>
      <c r="AJ974" s="152" t="n"/>
      <c r="AK974" s="152" t="n"/>
      <c r="AL974" s="152" t="n"/>
      <c r="AM974" s="152" t="n"/>
      <c r="AN974" s="166" t="n"/>
      <c r="AO974" s="155" t="n"/>
      <c r="AP974" s="152" t="n"/>
      <c r="AQ974" s="152" t="n"/>
      <c r="AR974" s="152" t="n"/>
      <c r="AS974" s="152" t="n"/>
      <c r="AT974" s="152" t="n"/>
      <c r="AU974" s="155" t="n"/>
      <c r="AV974" s="152" t="n"/>
      <c r="AW974" s="152" t="n"/>
      <c r="AX974" s="152" t="n"/>
      <c r="AY974" s="152" t="n"/>
      <c r="AZ974" s="152" t="n"/>
      <c r="BA974" s="165" t="n"/>
      <c r="BB974" s="165" t="n"/>
      <c r="BC974" s="152" t="n"/>
      <c r="BD974" s="152" t="n"/>
      <c r="BE974" s="152" t="n"/>
      <c r="BF974" s="152" t="n"/>
      <c r="BG974" s="155" t="n"/>
      <c r="BH974" s="152" t="n"/>
      <c r="BI974" s="152" t="n"/>
      <c r="BJ974" s="152" t="n"/>
      <c r="BK974" s="152" t="n"/>
      <c r="BL974" s="152" t="n"/>
      <c r="BM974" s="152" t="n"/>
      <c r="BN974" s="152" t="n"/>
      <c r="BO974" s="152" t="n"/>
      <c r="BP974" s="155" t="n"/>
      <c r="BQ974" s="152" t="n"/>
      <c r="BR974" s="152" t="n"/>
      <c r="BS974" s="152" t="n"/>
      <c r="BT974" s="152" t="n"/>
      <c r="BU974" s="152" t="n"/>
      <c r="BV974" s="152" t="n"/>
      <c r="BW974" s="152" t="n"/>
      <c r="BX974" s="165" t="n"/>
      <c r="BY974" s="150" t="n"/>
      <c r="BZ974" s="150" t="n"/>
      <c r="CA974" s="150" t="n"/>
      <c r="CB974" s="174" t="n"/>
      <c r="CC974" s="156" t="n"/>
      <c r="CD974" s="156" t="n"/>
      <c r="CE974" s="167">
        <f>IFERROR(__xludf.DUMMYFUNCTION("""COMPUTED_VALUE"""),"")</f>
        <v/>
      </c>
      <c r="CF974" s="158">
        <f>IFERROR(__xludf.DUMMYFUNCTION("""COMPUTED_VALUE"""),"")</f>
        <v/>
      </c>
      <c r="CG974" s="148" t="n"/>
      <c r="CH974" s="148" t="n"/>
      <c r="CI974" s="148" t="n"/>
      <c r="CJ974" s="148" t="n"/>
      <c r="CK974" s="148" t="n"/>
      <c r="CL974" s="148" t="n"/>
      <c r="CM974" s="148" t="n"/>
      <c r="CN974" s="148" t="n"/>
      <c r="CO974" s="148" t="n"/>
      <c r="CP974" s="148" t="n"/>
      <c r="CQ974" s="148" t="n"/>
      <c r="CR974" s="148" t="n"/>
      <c r="CS974" s="148" t="n"/>
      <c r="CT974" s="148" t="n"/>
      <c r="CU974" s="148" t="n"/>
      <c r="CV974" s="148" t="n"/>
    </row>
    <row r="975">
      <c r="A975" s="162" t="n"/>
      <c r="B975" s="64" t="n"/>
      <c r="C975" s="129" t="n"/>
      <c r="D975" s="130" t="inlineStr"/>
      <c r="E975" s="150" t="inlineStr"/>
      <c r="F975" s="150" t="inlineStr"/>
      <c r="G975" s="150" t="n"/>
      <c r="H975" s="152" t="n"/>
      <c r="I975" s="152" t="n"/>
      <c r="J975" s="152" t="n"/>
      <c r="K975" s="152" t="n"/>
      <c r="L975" s="152" t="n"/>
      <c r="M975" s="152" t="n"/>
      <c r="N975" s="152" t="n"/>
      <c r="O975" s="152" t="n"/>
      <c r="P975" s="152" t="n"/>
      <c r="Q975" s="152" t="n"/>
      <c r="R975" s="152" t="n"/>
      <c r="S975" s="165" t="n"/>
      <c r="T975" s="152" t="n"/>
      <c r="U975" s="152" t="n"/>
      <c r="V975" s="152" t="n"/>
      <c r="W975" s="152" t="n"/>
      <c r="X975" s="152" t="n"/>
      <c r="Y975" s="152" t="n"/>
      <c r="Z975" s="152" t="n"/>
      <c r="AA975" s="152" t="n"/>
      <c r="AB975" s="152" t="n"/>
      <c r="AC975" s="152" t="n"/>
      <c r="AD975" s="152" t="n"/>
      <c r="AE975" s="152" t="n"/>
      <c r="AF975" s="152" t="n"/>
      <c r="AG975" s="152" t="n"/>
      <c r="AH975" s="152" t="n"/>
      <c r="AI975" s="152" t="n"/>
      <c r="AJ975" s="152" t="n"/>
      <c r="AK975" s="152" t="n"/>
      <c r="AL975" s="152" t="n"/>
      <c r="AM975" s="152" t="n"/>
      <c r="AN975" s="166" t="n"/>
      <c r="AO975" s="155" t="n"/>
      <c r="AP975" s="152" t="n"/>
      <c r="AQ975" s="152" t="n"/>
      <c r="AR975" s="152" t="n"/>
      <c r="AS975" s="152" t="n"/>
      <c r="AT975" s="152" t="n"/>
      <c r="AU975" s="155" t="n"/>
      <c r="AV975" s="152" t="n"/>
      <c r="AW975" s="152" t="n"/>
      <c r="AX975" s="152" t="n"/>
      <c r="AY975" s="152" t="n"/>
      <c r="AZ975" s="152" t="n"/>
      <c r="BA975" s="165" t="n"/>
      <c r="BB975" s="165" t="n"/>
      <c r="BC975" s="152" t="n"/>
      <c r="BD975" s="152" t="n"/>
      <c r="BE975" s="152" t="n"/>
      <c r="BF975" s="152" t="n"/>
      <c r="BG975" s="155" t="n"/>
      <c r="BH975" s="152" t="n"/>
      <c r="BI975" s="152" t="n"/>
      <c r="BJ975" s="152" t="n"/>
      <c r="BK975" s="152" t="n"/>
      <c r="BL975" s="152" t="n"/>
      <c r="BM975" s="152" t="n"/>
      <c r="BN975" s="152" t="n"/>
      <c r="BO975" s="152" t="n"/>
      <c r="BP975" s="155" t="n"/>
      <c r="BQ975" s="152" t="n"/>
      <c r="BR975" s="152" t="n"/>
      <c r="BS975" s="152" t="n"/>
      <c r="BT975" s="152" t="n"/>
      <c r="BU975" s="152" t="n"/>
      <c r="BV975" s="152" t="n"/>
      <c r="BW975" s="152" t="n"/>
      <c r="BX975" s="165" t="n"/>
      <c r="BY975" s="150" t="n"/>
      <c r="BZ975" s="150" t="n"/>
      <c r="CA975" s="150" t="n"/>
      <c r="CB975" s="174" t="n"/>
      <c r="CC975" s="156" t="n"/>
      <c r="CD975" s="156" t="n"/>
      <c r="CE975" s="167">
        <f>IFERROR(__xludf.DUMMYFUNCTION("""COMPUTED_VALUE"""),"")</f>
        <v/>
      </c>
      <c r="CF975" s="158">
        <f>IFERROR(__xludf.DUMMYFUNCTION("""COMPUTED_VALUE"""),"")</f>
        <v/>
      </c>
      <c r="CG975" s="148" t="n"/>
      <c r="CH975" s="148" t="n"/>
      <c r="CI975" s="148" t="n"/>
      <c r="CJ975" s="148" t="n"/>
      <c r="CK975" s="148" t="n"/>
      <c r="CL975" s="148" t="n"/>
      <c r="CM975" s="148" t="n"/>
      <c r="CN975" s="148" t="n"/>
      <c r="CO975" s="148" t="n"/>
      <c r="CP975" s="148" t="n"/>
      <c r="CQ975" s="148" t="n"/>
      <c r="CR975" s="148" t="n"/>
      <c r="CS975" s="148" t="n"/>
      <c r="CT975" s="148" t="n"/>
      <c r="CU975" s="148" t="n"/>
      <c r="CV975" s="148" t="n"/>
    </row>
    <row r="976">
      <c r="A976" s="162" t="n"/>
      <c r="B976" s="64" t="n"/>
      <c r="C976" s="129" t="n"/>
      <c r="D976" s="130" t="inlineStr"/>
      <c r="E976" s="150" t="inlineStr"/>
      <c r="F976" s="150" t="inlineStr"/>
      <c r="G976" s="150" t="n"/>
      <c r="H976" s="152" t="n"/>
      <c r="I976" s="152" t="n"/>
      <c r="J976" s="152" t="n"/>
      <c r="K976" s="152" t="n"/>
      <c r="L976" s="152" t="n"/>
      <c r="M976" s="152" t="n"/>
      <c r="N976" s="152" t="n"/>
      <c r="O976" s="152" t="n"/>
      <c r="P976" s="152" t="n"/>
      <c r="Q976" s="152" t="n"/>
      <c r="R976" s="152" t="n"/>
      <c r="S976" s="165" t="n"/>
      <c r="T976" s="152" t="n"/>
      <c r="U976" s="152" t="n"/>
      <c r="V976" s="152" t="n"/>
      <c r="W976" s="152" t="n"/>
      <c r="X976" s="152" t="n"/>
      <c r="Y976" s="152" t="n"/>
      <c r="Z976" s="152" t="n"/>
      <c r="AA976" s="152" t="n"/>
      <c r="AB976" s="152" t="n"/>
      <c r="AC976" s="152" t="n"/>
      <c r="AD976" s="152" t="n"/>
      <c r="AE976" s="152" t="n"/>
      <c r="AF976" s="152" t="n"/>
      <c r="AG976" s="152" t="n"/>
      <c r="AH976" s="152" t="n"/>
      <c r="AI976" s="152" t="n"/>
      <c r="AJ976" s="152" t="n"/>
      <c r="AK976" s="152" t="n"/>
      <c r="AL976" s="152" t="n"/>
      <c r="AM976" s="152" t="n"/>
      <c r="AN976" s="166" t="n"/>
      <c r="AO976" s="155" t="n"/>
      <c r="AP976" s="152" t="n"/>
      <c r="AQ976" s="152" t="n"/>
      <c r="AR976" s="152" t="n"/>
      <c r="AS976" s="152" t="n"/>
      <c r="AT976" s="152" t="n"/>
      <c r="AU976" s="155" t="n"/>
      <c r="AV976" s="152" t="n"/>
      <c r="AW976" s="152" t="n"/>
      <c r="AX976" s="152" t="n"/>
      <c r="AY976" s="152" t="n"/>
      <c r="AZ976" s="152" t="n"/>
      <c r="BA976" s="165" t="n"/>
      <c r="BB976" s="165" t="n"/>
      <c r="BC976" s="152" t="n"/>
      <c r="BD976" s="152" t="n"/>
      <c r="BE976" s="152" t="n"/>
      <c r="BF976" s="152" t="n"/>
      <c r="BG976" s="155" t="n"/>
      <c r="BH976" s="152" t="n"/>
      <c r="BI976" s="152" t="n"/>
      <c r="BJ976" s="152" t="n"/>
      <c r="BK976" s="152" t="n"/>
      <c r="BL976" s="152" t="n"/>
      <c r="BM976" s="152" t="n"/>
      <c r="BN976" s="152" t="n"/>
      <c r="BO976" s="152" t="n"/>
      <c r="BP976" s="155" t="n"/>
      <c r="BQ976" s="152" t="n"/>
      <c r="BR976" s="152" t="n"/>
      <c r="BS976" s="152" t="n"/>
      <c r="BT976" s="152" t="n"/>
      <c r="BU976" s="152" t="n"/>
      <c r="BV976" s="152" t="n"/>
      <c r="BW976" s="152" t="n"/>
      <c r="BX976" s="165" t="n"/>
      <c r="BY976" s="150" t="n"/>
      <c r="BZ976" s="150" t="n"/>
      <c r="CA976" s="150" t="n"/>
      <c r="CB976" s="174" t="n"/>
      <c r="CC976" s="156" t="n"/>
      <c r="CD976" s="156" t="n"/>
      <c r="CE976" s="167">
        <f>IFERROR(__xludf.DUMMYFUNCTION("""COMPUTED_VALUE"""),"")</f>
        <v/>
      </c>
      <c r="CF976" s="158">
        <f>IFERROR(__xludf.DUMMYFUNCTION("""COMPUTED_VALUE"""),"")</f>
        <v/>
      </c>
      <c r="CG976" s="148" t="n"/>
      <c r="CH976" s="148" t="n"/>
      <c r="CI976" s="148" t="n"/>
      <c r="CJ976" s="148" t="n"/>
      <c r="CK976" s="148" t="n"/>
      <c r="CL976" s="148" t="n"/>
      <c r="CM976" s="148" t="n"/>
      <c r="CN976" s="148" t="n"/>
      <c r="CO976" s="148" t="n"/>
      <c r="CP976" s="148" t="n"/>
      <c r="CQ976" s="148" t="n"/>
      <c r="CR976" s="148" t="n"/>
      <c r="CS976" s="148" t="n"/>
      <c r="CT976" s="148" t="n"/>
      <c r="CU976" s="148" t="n"/>
      <c r="CV976" s="148" t="n"/>
    </row>
    <row r="977">
      <c r="A977" s="162" t="n"/>
      <c r="B977" s="64" t="n"/>
      <c r="C977" s="129" t="n"/>
      <c r="D977" s="130" t="inlineStr"/>
      <c r="E977" s="150" t="inlineStr"/>
      <c r="F977" s="150" t="inlineStr"/>
      <c r="G977" s="150" t="n"/>
      <c r="H977" s="152" t="n"/>
      <c r="I977" s="152" t="n"/>
      <c r="J977" s="152" t="n"/>
      <c r="K977" s="152" t="n"/>
      <c r="L977" s="152" t="n"/>
      <c r="M977" s="152" t="n"/>
      <c r="N977" s="152" t="n"/>
      <c r="O977" s="152" t="n"/>
      <c r="P977" s="152" t="n"/>
      <c r="Q977" s="152" t="n"/>
      <c r="R977" s="152" t="n"/>
      <c r="S977" s="165" t="n"/>
      <c r="T977" s="152" t="n"/>
      <c r="U977" s="152" t="n"/>
      <c r="V977" s="152" t="n"/>
      <c r="W977" s="152" t="n"/>
      <c r="X977" s="152" t="n"/>
      <c r="Y977" s="152" t="n"/>
      <c r="Z977" s="152" t="n"/>
      <c r="AA977" s="152" t="n"/>
      <c r="AB977" s="152" t="n"/>
      <c r="AC977" s="152" t="n"/>
      <c r="AD977" s="152" t="n"/>
      <c r="AE977" s="152" t="n"/>
      <c r="AF977" s="152" t="n"/>
      <c r="AG977" s="152" t="n"/>
      <c r="AH977" s="152" t="n"/>
      <c r="AI977" s="152" t="n"/>
      <c r="AJ977" s="152" t="n"/>
      <c r="AK977" s="152" t="n"/>
      <c r="AL977" s="152" t="n"/>
      <c r="AM977" s="152" t="n"/>
      <c r="AN977" s="166" t="n"/>
      <c r="AO977" s="155" t="n"/>
      <c r="AP977" s="152" t="n"/>
      <c r="AQ977" s="152" t="n"/>
      <c r="AR977" s="152" t="n"/>
      <c r="AS977" s="152" t="n"/>
      <c r="AT977" s="152" t="n"/>
      <c r="AU977" s="155" t="n"/>
      <c r="AV977" s="152" t="n"/>
      <c r="AW977" s="152" t="n"/>
      <c r="AX977" s="152" t="n"/>
      <c r="AY977" s="152" t="n"/>
      <c r="AZ977" s="152" t="n"/>
      <c r="BA977" s="165" t="n"/>
      <c r="BB977" s="165" t="n"/>
      <c r="BC977" s="152" t="n"/>
      <c r="BD977" s="152" t="n"/>
      <c r="BE977" s="152" t="n"/>
      <c r="BF977" s="152" t="n"/>
      <c r="BG977" s="155" t="n"/>
      <c r="BH977" s="152" t="n"/>
      <c r="BI977" s="152" t="n"/>
      <c r="BJ977" s="152" t="n"/>
      <c r="BK977" s="152" t="n"/>
      <c r="BL977" s="152" t="n"/>
      <c r="BM977" s="152" t="n"/>
      <c r="BN977" s="152" t="n"/>
      <c r="BO977" s="152" t="n"/>
      <c r="BP977" s="155" t="n"/>
      <c r="BQ977" s="152" t="n"/>
      <c r="BR977" s="152" t="n"/>
      <c r="BS977" s="152" t="n"/>
      <c r="BT977" s="152" t="n"/>
      <c r="BU977" s="152" t="n"/>
      <c r="BV977" s="152" t="n"/>
      <c r="BW977" s="152" t="n"/>
      <c r="BX977" s="165" t="n"/>
      <c r="BY977" s="150" t="n"/>
      <c r="BZ977" s="150" t="n"/>
      <c r="CA977" s="150" t="n"/>
      <c r="CB977" s="174" t="n"/>
      <c r="CC977" s="156" t="n"/>
      <c r="CD977" s="156" t="n"/>
      <c r="CE977" s="167">
        <f>IFERROR(__xludf.DUMMYFUNCTION("""COMPUTED_VALUE"""),"")</f>
        <v/>
      </c>
      <c r="CF977" s="158">
        <f>IFERROR(__xludf.DUMMYFUNCTION("""COMPUTED_VALUE"""),"")</f>
        <v/>
      </c>
      <c r="CG977" s="148" t="n"/>
      <c r="CH977" s="148" t="n"/>
      <c r="CI977" s="148" t="n"/>
      <c r="CJ977" s="148" t="n"/>
      <c r="CK977" s="148" t="n"/>
      <c r="CL977" s="148" t="n"/>
      <c r="CM977" s="148" t="n"/>
      <c r="CN977" s="148" t="n"/>
      <c r="CO977" s="148" t="n"/>
      <c r="CP977" s="148" t="n"/>
      <c r="CQ977" s="148" t="n"/>
      <c r="CR977" s="148" t="n"/>
      <c r="CS977" s="148" t="n"/>
      <c r="CT977" s="148" t="n"/>
      <c r="CU977" s="148" t="n"/>
      <c r="CV977" s="148" t="n"/>
    </row>
    <row r="978">
      <c r="A978" s="162" t="n"/>
      <c r="B978" s="64" t="n"/>
      <c r="C978" s="129" t="n"/>
      <c r="D978" s="130" t="inlineStr"/>
      <c r="E978" s="150" t="inlineStr"/>
      <c r="F978" s="150" t="inlineStr"/>
      <c r="G978" s="150" t="n"/>
      <c r="H978" s="152" t="n"/>
      <c r="I978" s="152" t="n"/>
      <c r="J978" s="152" t="n"/>
      <c r="K978" s="152" t="n"/>
      <c r="L978" s="152" t="n"/>
      <c r="M978" s="152" t="n"/>
      <c r="N978" s="152" t="n"/>
      <c r="O978" s="152" t="n"/>
      <c r="P978" s="152" t="n"/>
      <c r="Q978" s="152" t="n"/>
      <c r="R978" s="152" t="n"/>
      <c r="S978" s="165" t="n"/>
      <c r="T978" s="152" t="n"/>
      <c r="U978" s="152" t="n"/>
      <c r="V978" s="152" t="n"/>
      <c r="W978" s="152" t="n"/>
      <c r="X978" s="152" t="n"/>
      <c r="Y978" s="152" t="n"/>
      <c r="Z978" s="152" t="n"/>
      <c r="AA978" s="152" t="n"/>
      <c r="AB978" s="152" t="n"/>
      <c r="AC978" s="152" t="n"/>
      <c r="AD978" s="152" t="n"/>
      <c r="AE978" s="152" t="n"/>
      <c r="AF978" s="152" t="n"/>
      <c r="AG978" s="152" t="n"/>
      <c r="AH978" s="152" t="n"/>
      <c r="AI978" s="152" t="n"/>
      <c r="AJ978" s="152" t="n"/>
      <c r="AK978" s="152" t="n"/>
      <c r="AL978" s="152" t="n"/>
      <c r="AM978" s="152" t="n"/>
      <c r="AN978" s="166" t="n"/>
      <c r="AO978" s="155" t="n"/>
      <c r="AP978" s="152" t="n"/>
      <c r="AQ978" s="152" t="n"/>
      <c r="AR978" s="152" t="n"/>
      <c r="AS978" s="152" t="n"/>
      <c r="AT978" s="152" t="n"/>
      <c r="AU978" s="155" t="n"/>
      <c r="AV978" s="152" t="n"/>
      <c r="AW978" s="152" t="n"/>
      <c r="AX978" s="152" t="n"/>
      <c r="AY978" s="152" t="n"/>
      <c r="AZ978" s="152" t="n"/>
      <c r="BA978" s="165" t="n"/>
      <c r="BB978" s="165" t="n"/>
      <c r="BC978" s="152" t="n"/>
      <c r="BD978" s="152" t="n"/>
      <c r="BE978" s="152" t="n"/>
      <c r="BF978" s="152" t="n"/>
      <c r="BG978" s="155" t="n"/>
      <c r="BH978" s="152" t="n"/>
      <c r="BI978" s="152" t="n"/>
      <c r="BJ978" s="152" t="n"/>
      <c r="BK978" s="152" t="n"/>
      <c r="BL978" s="152" t="n"/>
      <c r="BM978" s="152" t="n"/>
      <c r="BN978" s="152" t="n"/>
      <c r="BO978" s="152" t="n"/>
      <c r="BP978" s="155" t="n"/>
      <c r="BQ978" s="152" t="n"/>
      <c r="BR978" s="152" t="n"/>
      <c r="BS978" s="152" t="n"/>
      <c r="BT978" s="152" t="n"/>
      <c r="BU978" s="152" t="n"/>
      <c r="BV978" s="152" t="n"/>
      <c r="BW978" s="152" t="n"/>
      <c r="BX978" s="165" t="n"/>
      <c r="BY978" s="150" t="n"/>
      <c r="BZ978" s="150" t="n"/>
      <c r="CA978" s="150" t="n"/>
      <c r="CB978" s="174" t="n"/>
      <c r="CC978" s="156" t="n"/>
      <c r="CD978" s="156" t="n"/>
      <c r="CE978" s="167">
        <f>IFERROR(__xludf.DUMMYFUNCTION("""COMPUTED_VALUE"""),"")</f>
        <v/>
      </c>
      <c r="CF978" s="158">
        <f>IFERROR(__xludf.DUMMYFUNCTION("""COMPUTED_VALUE"""),"")</f>
        <v/>
      </c>
      <c r="CG978" s="148" t="n"/>
      <c r="CH978" s="148" t="n"/>
      <c r="CI978" s="148" t="n"/>
      <c r="CJ978" s="148" t="n"/>
      <c r="CK978" s="148" t="n"/>
      <c r="CL978" s="148" t="n"/>
      <c r="CM978" s="148" t="n"/>
      <c r="CN978" s="148" t="n"/>
      <c r="CO978" s="148" t="n"/>
      <c r="CP978" s="148" t="n"/>
      <c r="CQ978" s="148" t="n"/>
      <c r="CR978" s="148" t="n"/>
      <c r="CS978" s="148" t="n"/>
      <c r="CT978" s="148" t="n"/>
      <c r="CU978" s="148" t="n"/>
      <c r="CV978" s="148" t="n"/>
    </row>
    <row r="979">
      <c r="A979" s="162" t="n"/>
      <c r="B979" s="64" t="n"/>
      <c r="C979" s="129" t="n"/>
      <c r="D979" s="130" t="inlineStr"/>
      <c r="E979" s="150" t="inlineStr"/>
      <c r="F979" s="150" t="inlineStr"/>
      <c r="G979" s="150" t="n"/>
      <c r="H979" s="152" t="n"/>
      <c r="I979" s="152" t="n"/>
      <c r="J979" s="152" t="n"/>
      <c r="K979" s="152" t="n"/>
      <c r="L979" s="152" t="n"/>
      <c r="M979" s="152" t="n"/>
      <c r="N979" s="152" t="n"/>
      <c r="O979" s="152" t="n"/>
      <c r="P979" s="152" t="n"/>
      <c r="Q979" s="152" t="n"/>
      <c r="R979" s="152" t="n"/>
      <c r="S979" s="165" t="n"/>
      <c r="T979" s="152" t="n"/>
      <c r="U979" s="152" t="n"/>
      <c r="V979" s="152" t="n"/>
      <c r="W979" s="152" t="n"/>
      <c r="X979" s="152" t="n"/>
      <c r="Y979" s="152" t="n"/>
      <c r="Z979" s="152" t="n"/>
      <c r="AA979" s="152" t="n"/>
      <c r="AB979" s="152" t="n"/>
      <c r="AC979" s="152" t="n"/>
      <c r="AD979" s="152" t="n"/>
      <c r="AE979" s="152" t="n"/>
      <c r="AF979" s="152" t="n"/>
      <c r="AG979" s="152" t="n"/>
      <c r="AH979" s="152" t="n"/>
      <c r="AI979" s="152" t="n"/>
      <c r="AJ979" s="152" t="n"/>
      <c r="AK979" s="152" t="n"/>
      <c r="AL979" s="152" t="n"/>
      <c r="AM979" s="152" t="n"/>
      <c r="AN979" s="166" t="n"/>
      <c r="AO979" s="155" t="n"/>
      <c r="AP979" s="152" t="n"/>
      <c r="AQ979" s="152" t="n"/>
      <c r="AR979" s="152" t="n"/>
      <c r="AS979" s="152" t="n"/>
      <c r="AT979" s="152" t="n"/>
      <c r="AU979" s="155" t="n"/>
      <c r="AV979" s="152" t="n"/>
      <c r="AW979" s="152" t="n"/>
      <c r="AX979" s="152" t="n"/>
      <c r="AY979" s="152" t="n"/>
      <c r="AZ979" s="152" t="n"/>
      <c r="BA979" s="165" t="n"/>
      <c r="BB979" s="165" t="n"/>
      <c r="BC979" s="152" t="n"/>
      <c r="BD979" s="152" t="n"/>
      <c r="BE979" s="152" t="n"/>
      <c r="BF979" s="152" t="n"/>
      <c r="BG979" s="155" t="n"/>
      <c r="BH979" s="152" t="n"/>
      <c r="BI979" s="152" t="n"/>
      <c r="BJ979" s="152" t="n"/>
      <c r="BK979" s="152" t="n"/>
      <c r="BL979" s="152" t="n"/>
      <c r="BM979" s="152" t="n"/>
      <c r="BN979" s="152" t="n"/>
      <c r="BO979" s="152" t="n"/>
      <c r="BP979" s="155" t="n"/>
      <c r="BQ979" s="152" t="n"/>
      <c r="BR979" s="152" t="n"/>
      <c r="BS979" s="152" t="n"/>
      <c r="BT979" s="152" t="n"/>
      <c r="BU979" s="152" t="n"/>
      <c r="BV979" s="152" t="n"/>
      <c r="BW979" s="152" t="n"/>
      <c r="BX979" s="165" t="n"/>
      <c r="BY979" s="150" t="n"/>
      <c r="BZ979" s="150" t="n"/>
      <c r="CA979" s="150" t="n"/>
      <c r="CB979" s="174" t="n"/>
      <c r="CC979" s="156" t="n"/>
      <c r="CD979" s="156" t="n"/>
      <c r="CE979" s="167">
        <f>IFERROR(__xludf.DUMMYFUNCTION("""COMPUTED_VALUE"""),"")</f>
        <v/>
      </c>
      <c r="CF979" s="158">
        <f>IFERROR(__xludf.DUMMYFUNCTION("""COMPUTED_VALUE"""),"")</f>
        <v/>
      </c>
      <c r="CG979" s="148" t="n"/>
      <c r="CH979" s="148" t="n"/>
      <c r="CI979" s="148" t="n"/>
      <c r="CJ979" s="148" t="n"/>
      <c r="CK979" s="148" t="n"/>
      <c r="CL979" s="148" t="n"/>
      <c r="CM979" s="148" t="n"/>
      <c r="CN979" s="148" t="n"/>
      <c r="CO979" s="148" t="n"/>
      <c r="CP979" s="148" t="n"/>
      <c r="CQ979" s="148" t="n"/>
      <c r="CR979" s="148" t="n"/>
      <c r="CS979" s="148" t="n"/>
      <c r="CT979" s="148" t="n"/>
      <c r="CU979" s="148" t="n"/>
      <c r="CV979" s="148" t="n"/>
    </row>
    <row r="980">
      <c r="A980" s="162" t="n"/>
      <c r="B980" s="64" t="n"/>
      <c r="C980" s="129" t="n"/>
      <c r="D980" s="130" t="inlineStr"/>
      <c r="E980" s="150" t="inlineStr"/>
      <c r="F980" s="150" t="inlineStr"/>
      <c r="G980" s="150" t="n"/>
      <c r="H980" s="152" t="n"/>
      <c r="I980" s="152" t="n"/>
      <c r="J980" s="152" t="n"/>
      <c r="K980" s="152" t="n"/>
      <c r="L980" s="152" t="n"/>
      <c r="M980" s="152" t="n"/>
      <c r="N980" s="152" t="n"/>
      <c r="O980" s="152" t="n"/>
      <c r="P980" s="152" t="n"/>
      <c r="Q980" s="152" t="n"/>
      <c r="R980" s="152" t="n"/>
      <c r="S980" s="165" t="n"/>
      <c r="T980" s="152" t="n"/>
      <c r="U980" s="152" t="n"/>
      <c r="V980" s="152" t="n"/>
      <c r="W980" s="152" t="n"/>
      <c r="X980" s="152" t="n"/>
      <c r="Y980" s="152" t="n"/>
      <c r="Z980" s="152" t="n"/>
      <c r="AA980" s="152" t="n"/>
      <c r="AB980" s="152" t="n"/>
      <c r="AC980" s="152" t="n"/>
      <c r="AD980" s="152" t="n"/>
      <c r="AE980" s="152" t="n"/>
      <c r="AF980" s="152" t="n"/>
      <c r="AG980" s="152" t="n"/>
      <c r="AH980" s="152" t="n"/>
      <c r="AI980" s="152" t="n"/>
      <c r="AJ980" s="152" t="n"/>
      <c r="AK980" s="152" t="n"/>
      <c r="AL980" s="152" t="n"/>
      <c r="AM980" s="152" t="n"/>
      <c r="AN980" s="166" t="n"/>
      <c r="AO980" s="155" t="n"/>
      <c r="AP980" s="152" t="n"/>
      <c r="AQ980" s="152" t="n"/>
      <c r="AR980" s="152" t="n"/>
      <c r="AS980" s="152" t="n"/>
      <c r="AT980" s="152" t="n"/>
      <c r="AU980" s="155" t="n"/>
      <c r="AV980" s="152" t="n"/>
      <c r="AW980" s="152" t="n"/>
      <c r="AX980" s="152" t="n"/>
      <c r="AY980" s="152" t="n"/>
      <c r="AZ980" s="152" t="n"/>
      <c r="BA980" s="165" t="n"/>
      <c r="BB980" s="165" t="n"/>
      <c r="BC980" s="152" t="n"/>
      <c r="BD980" s="152" t="n"/>
      <c r="BE980" s="152" t="n"/>
      <c r="BF980" s="152" t="n"/>
      <c r="BG980" s="155" t="n"/>
      <c r="BH980" s="152" t="n"/>
      <c r="BI980" s="152" t="n"/>
      <c r="BJ980" s="152" t="n"/>
      <c r="BK980" s="152" t="n"/>
      <c r="BL980" s="152" t="n"/>
      <c r="BM980" s="152" t="n"/>
      <c r="BN980" s="152" t="n"/>
      <c r="BO980" s="152" t="n"/>
      <c r="BP980" s="155" t="n"/>
      <c r="BQ980" s="152" t="n"/>
      <c r="BR980" s="152" t="n"/>
      <c r="BS980" s="152" t="n"/>
      <c r="BT980" s="152" t="n"/>
      <c r="BU980" s="152" t="n"/>
      <c r="BV980" s="152" t="n"/>
      <c r="BW980" s="152" t="n"/>
      <c r="BX980" s="165" t="n"/>
      <c r="BY980" s="150" t="n"/>
      <c r="BZ980" s="150" t="n"/>
      <c r="CA980" s="150" t="n"/>
      <c r="CB980" s="174" t="n"/>
      <c r="CC980" s="156" t="n"/>
      <c r="CD980" s="156" t="n"/>
      <c r="CE980" s="167">
        <f>IFERROR(__xludf.DUMMYFUNCTION("""COMPUTED_VALUE"""),"")</f>
        <v/>
      </c>
      <c r="CF980" s="158">
        <f>IFERROR(__xludf.DUMMYFUNCTION("""COMPUTED_VALUE"""),"")</f>
        <v/>
      </c>
      <c r="CG980" s="148" t="n"/>
      <c r="CH980" s="148" t="n"/>
      <c r="CI980" s="148" t="n"/>
      <c r="CJ980" s="148" t="n"/>
      <c r="CK980" s="148" t="n"/>
      <c r="CL980" s="148" t="n"/>
      <c r="CM980" s="148" t="n"/>
      <c r="CN980" s="148" t="n"/>
      <c r="CO980" s="148" t="n"/>
      <c r="CP980" s="148" t="n"/>
      <c r="CQ980" s="148" t="n"/>
      <c r="CR980" s="148" t="n"/>
      <c r="CS980" s="148" t="n"/>
      <c r="CT980" s="148" t="n"/>
      <c r="CU980" s="148" t="n"/>
      <c r="CV980" s="148" t="n"/>
    </row>
    <row r="981">
      <c r="A981" s="162" t="n"/>
      <c r="B981" s="64" t="n"/>
      <c r="C981" s="129" t="n"/>
      <c r="D981" s="130" t="inlineStr"/>
      <c r="E981" s="150" t="inlineStr"/>
      <c r="F981" s="150" t="inlineStr"/>
      <c r="G981" s="150" t="n"/>
      <c r="H981" s="152" t="n"/>
      <c r="I981" s="152" t="n"/>
      <c r="J981" s="152" t="n"/>
      <c r="K981" s="152" t="n"/>
      <c r="L981" s="152" t="n"/>
      <c r="M981" s="152" t="n"/>
      <c r="N981" s="152" t="n"/>
      <c r="O981" s="152" t="n"/>
      <c r="P981" s="152" t="n"/>
      <c r="Q981" s="152" t="n"/>
      <c r="R981" s="152" t="n"/>
      <c r="S981" s="165" t="n"/>
      <c r="T981" s="152" t="n"/>
      <c r="U981" s="152" t="n"/>
      <c r="V981" s="152" t="n"/>
      <c r="W981" s="152" t="n"/>
      <c r="X981" s="152" t="n"/>
      <c r="Y981" s="152" t="n"/>
      <c r="Z981" s="152" t="n"/>
      <c r="AA981" s="152" t="n"/>
      <c r="AB981" s="152" t="n"/>
      <c r="AC981" s="152" t="n"/>
      <c r="AD981" s="152" t="n"/>
      <c r="AE981" s="152" t="n"/>
      <c r="AF981" s="152" t="n"/>
      <c r="AG981" s="152" t="n"/>
      <c r="AH981" s="152" t="n"/>
      <c r="AI981" s="152" t="n"/>
      <c r="AJ981" s="152" t="n"/>
      <c r="AK981" s="152" t="n"/>
      <c r="AL981" s="152" t="n"/>
      <c r="AM981" s="152" t="n"/>
      <c r="AN981" s="166" t="n"/>
      <c r="AO981" s="155" t="n"/>
      <c r="AP981" s="152" t="n"/>
      <c r="AQ981" s="152" t="n"/>
      <c r="AR981" s="152" t="n"/>
      <c r="AS981" s="152" t="n"/>
      <c r="AT981" s="152" t="n"/>
      <c r="AU981" s="155" t="n"/>
      <c r="AV981" s="152" t="n"/>
      <c r="AW981" s="152" t="n"/>
      <c r="AX981" s="152" t="n"/>
      <c r="AY981" s="152" t="n"/>
      <c r="AZ981" s="152" t="n"/>
      <c r="BA981" s="165" t="n"/>
      <c r="BB981" s="165" t="n"/>
      <c r="BC981" s="152" t="n"/>
      <c r="BD981" s="152" t="n"/>
      <c r="BE981" s="152" t="n"/>
      <c r="BF981" s="152" t="n"/>
      <c r="BG981" s="155" t="n"/>
      <c r="BH981" s="152" t="n"/>
      <c r="BI981" s="152" t="n"/>
      <c r="BJ981" s="152" t="n"/>
      <c r="BK981" s="152" t="n"/>
      <c r="BL981" s="152" t="n"/>
      <c r="BM981" s="152" t="n"/>
      <c r="BN981" s="152" t="n"/>
      <c r="BO981" s="152" t="n"/>
      <c r="BP981" s="155" t="n"/>
      <c r="BQ981" s="152" t="n"/>
      <c r="BR981" s="152" t="n"/>
      <c r="BS981" s="152" t="n"/>
      <c r="BT981" s="152" t="n"/>
      <c r="BU981" s="152" t="n"/>
      <c r="BV981" s="152" t="n"/>
      <c r="BW981" s="152" t="n"/>
      <c r="BX981" s="165" t="n"/>
      <c r="BY981" s="150" t="n"/>
      <c r="BZ981" s="150" t="n"/>
      <c r="CA981" s="150" t="n"/>
      <c r="CB981" s="174" t="n"/>
      <c r="CC981" s="156" t="n"/>
      <c r="CD981" s="156" t="n"/>
      <c r="CE981" s="167">
        <f>IFERROR(__xludf.DUMMYFUNCTION("""COMPUTED_VALUE"""),"")</f>
        <v/>
      </c>
      <c r="CF981" s="158">
        <f>IFERROR(__xludf.DUMMYFUNCTION("""COMPUTED_VALUE"""),"")</f>
        <v/>
      </c>
      <c r="CG981" s="148" t="n"/>
      <c r="CH981" s="148" t="n"/>
      <c r="CI981" s="148" t="n"/>
      <c r="CJ981" s="148" t="n"/>
      <c r="CK981" s="148" t="n"/>
      <c r="CL981" s="148" t="n"/>
      <c r="CM981" s="148" t="n"/>
      <c r="CN981" s="148" t="n"/>
      <c r="CO981" s="148" t="n"/>
      <c r="CP981" s="148" t="n"/>
      <c r="CQ981" s="148" t="n"/>
      <c r="CR981" s="148" t="n"/>
      <c r="CS981" s="148" t="n"/>
      <c r="CT981" s="148" t="n"/>
      <c r="CU981" s="148" t="n"/>
      <c r="CV981" s="148" t="n"/>
    </row>
    <row r="982">
      <c r="A982" s="162" t="n"/>
      <c r="B982" s="64" t="n"/>
      <c r="C982" s="129" t="n"/>
      <c r="D982" s="130" t="inlineStr"/>
      <c r="E982" s="150" t="inlineStr"/>
      <c r="F982" s="150" t="inlineStr"/>
      <c r="G982" s="150" t="n"/>
      <c r="H982" s="152" t="n"/>
      <c r="I982" s="152" t="n"/>
      <c r="J982" s="152" t="n"/>
      <c r="K982" s="152" t="n"/>
      <c r="L982" s="152" t="n"/>
      <c r="M982" s="152" t="n"/>
      <c r="N982" s="152" t="n"/>
      <c r="O982" s="152" t="n"/>
      <c r="P982" s="152" t="n"/>
      <c r="Q982" s="152" t="n"/>
      <c r="R982" s="152" t="n"/>
      <c r="S982" s="165" t="n"/>
      <c r="T982" s="152" t="n"/>
      <c r="U982" s="152" t="n"/>
      <c r="V982" s="152" t="n"/>
      <c r="W982" s="152" t="n"/>
      <c r="X982" s="152" t="n"/>
      <c r="Y982" s="152" t="n"/>
      <c r="Z982" s="152" t="n"/>
      <c r="AA982" s="152" t="n"/>
      <c r="AB982" s="152" t="n"/>
      <c r="AC982" s="152" t="n"/>
      <c r="AD982" s="152" t="n"/>
      <c r="AE982" s="152" t="n"/>
      <c r="AF982" s="152" t="n"/>
      <c r="AG982" s="152" t="n"/>
      <c r="AH982" s="152" t="n"/>
      <c r="AI982" s="152" t="n"/>
      <c r="AJ982" s="152" t="n"/>
      <c r="AK982" s="152" t="n"/>
      <c r="AL982" s="152" t="n"/>
      <c r="AM982" s="152" t="n"/>
      <c r="AN982" s="166" t="n"/>
      <c r="AO982" s="155" t="n"/>
      <c r="AP982" s="152" t="n"/>
      <c r="AQ982" s="152" t="n"/>
      <c r="AR982" s="152" t="n"/>
      <c r="AS982" s="152" t="n"/>
      <c r="AT982" s="152" t="n"/>
      <c r="AU982" s="155" t="n"/>
      <c r="AV982" s="152" t="n"/>
      <c r="AW982" s="152" t="n"/>
      <c r="AX982" s="152" t="n"/>
      <c r="AY982" s="152" t="n"/>
      <c r="AZ982" s="152" t="n"/>
      <c r="BA982" s="165" t="n"/>
      <c r="BB982" s="165" t="n"/>
      <c r="BC982" s="152" t="n"/>
      <c r="BD982" s="152" t="n"/>
      <c r="BE982" s="152" t="n"/>
      <c r="BF982" s="152" t="n"/>
      <c r="BG982" s="155" t="n"/>
      <c r="BH982" s="152" t="n"/>
      <c r="BI982" s="152" t="n"/>
      <c r="BJ982" s="152" t="n"/>
      <c r="BK982" s="152" t="n"/>
      <c r="BL982" s="152" t="n"/>
      <c r="BM982" s="152" t="n"/>
      <c r="BN982" s="152" t="n"/>
      <c r="BO982" s="152" t="n"/>
      <c r="BP982" s="155" t="n"/>
      <c r="BQ982" s="152" t="n"/>
      <c r="BR982" s="152" t="n"/>
      <c r="BS982" s="152" t="n"/>
      <c r="BT982" s="152" t="n"/>
      <c r="BU982" s="152" t="n"/>
      <c r="BV982" s="152" t="n"/>
      <c r="BW982" s="152" t="n"/>
      <c r="BX982" s="165" t="n"/>
      <c r="BY982" s="150" t="n"/>
      <c r="BZ982" s="150" t="n"/>
      <c r="CA982" s="150" t="n"/>
      <c r="CB982" s="174" t="n"/>
      <c r="CC982" s="156" t="n"/>
      <c r="CD982" s="156" t="n"/>
      <c r="CE982" s="167">
        <f>IFERROR(__xludf.DUMMYFUNCTION("""COMPUTED_VALUE"""),"")</f>
        <v/>
      </c>
      <c r="CF982" s="158">
        <f>IFERROR(__xludf.DUMMYFUNCTION("""COMPUTED_VALUE"""),"")</f>
        <v/>
      </c>
      <c r="CG982" s="148" t="n"/>
      <c r="CH982" s="148" t="n"/>
      <c r="CI982" s="148" t="n"/>
      <c r="CJ982" s="148" t="n"/>
      <c r="CK982" s="148" t="n"/>
      <c r="CL982" s="148" t="n"/>
      <c r="CM982" s="148" t="n"/>
      <c r="CN982" s="148" t="n"/>
      <c r="CO982" s="148" t="n"/>
      <c r="CP982" s="148" t="n"/>
      <c r="CQ982" s="148" t="n"/>
      <c r="CR982" s="148" t="n"/>
      <c r="CS982" s="148" t="n"/>
      <c r="CT982" s="148" t="n"/>
      <c r="CU982" s="148" t="n"/>
      <c r="CV982" s="148" t="n"/>
    </row>
    <row r="983">
      <c r="A983" s="162" t="n"/>
      <c r="B983" s="64" t="n"/>
      <c r="C983" s="129" t="n"/>
      <c r="D983" s="130" t="inlineStr"/>
      <c r="E983" s="150" t="inlineStr"/>
      <c r="F983" s="150" t="inlineStr"/>
      <c r="G983" s="150" t="n"/>
      <c r="H983" s="152" t="n"/>
      <c r="I983" s="152" t="n"/>
      <c r="J983" s="152" t="n"/>
      <c r="K983" s="152" t="n"/>
      <c r="L983" s="152" t="n"/>
      <c r="M983" s="152" t="n"/>
      <c r="N983" s="152" t="n"/>
      <c r="O983" s="152" t="n"/>
      <c r="P983" s="152" t="n"/>
      <c r="Q983" s="152" t="n"/>
      <c r="R983" s="152" t="n"/>
      <c r="S983" s="165" t="n"/>
      <c r="T983" s="152" t="n"/>
      <c r="U983" s="152" t="n"/>
      <c r="V983" s="152" t="n"/>
      <c r="W983" s="152" t="n"/>
      <c r="X983" s="152" t="n"/>
      <c r="Y983" s="152" t="n"/>
      <c r="Z983" s="152" t="n"/>
      <c r="AA983" s="152" t="n"/>
      <c r="AB983" s="152" t="n"/>
      <c r="AC983" s="152" t="n"/>
      <c r="AD983" s="152" t="n"/>
      <c r="AE983" s="152" t="n"/>
      <c r="AF983" s="152" t="n"/>
      <c r="AG983" s="152" t="n"/>
      <c r="AH983" s="152" t="n"/>
      <c r="AI983" s="152" t="n"/>
      <c r="AJ983" s="152" t="n"/>
      <c r="AK983" s="152" t="n"/>
      <c r="AL983" s="152" t="n"/>
      <c r="AM983" s="152" t="n"/>
      <c r="AN983" s="166" t="n"/>
      <c r="AO983" s="155" t="n"/>
      <c r="AP983" s="152" t="n"/>
      <c r="AQ983" s="152" t="n"/>
      <c r="AR983" s="152" t="n"/>
      <c r="AS983" s="152" t="n"/>
      <c r="AT983" s="152" t="n"/>
      <c r="AU983" s="155" t="n"/>
      <c r="AV983" s="152" t="n"/>
      <c r="AW983" s="152" t="n"/>
      <c r="AX983" s="152" t="n"/>
      <c r="AY983" s="152" t="n"/>
      <c r="AZ983" s="152" t="n"/>
      <c r="BA983" s="165" t="n"/>
      <c r="BB983" s="165" t="n"/>
      <c r="BC983" s="152" t="n"/>
      <c r="BD983" s="152" t="n"/>
      <c r="BE983" s="152" t="n"/>
      <c r="BF983" s="152" t="n"/>
      <c r="BG983" s="155" t="n"/>
      <c r="BH983" s="152" t="n"/>
      <c r="BI983" s="152" t="n"/>
      <c r="BJ983" s="152" t="n"/>
      <c r="BK983" s="152" t="n"/>
      <c r="BL983" s="152" t="n"/>
      <c r="BM983" s="152" t="n"/>
      <c r="BN983" s="152" t="n"/>
      <c r="BO983" s="152" t="n"/>
      <c r="BP983" s="155" t="n"/>
      <c r="BQ983" s="152" t="n"/>
      <c r="BR983" s="152" t="n"/>
      <c r="BS983" s="152" t="n"/>
      <c r="BT983" s="152" t="n"/>
      <c r="BU983" s="152" t="n"/>
      <c r="BV983" s="152" t="n"/>
      <c r="BW983" s="152" t="n"/>
      <c r="BX983" s="165" t="n"/>
      <c r="BY983" s="150" t="n"/>
      <c r="BZ983" s="150" t="n"/>
      <c r="CA983" s="150" t="n"/>
      <c r="CB983" s="174" t="n"/>
      <c r="CC983" s="156" t="n"/>
      <c r="CD983" s="156" t="n"/>
      <c r="CE983" s="167">
        <f>IFERROR(__xludf.DUMMYFUNCTION("""COMPUTED_VALUE"""),"")</f>
        <v/>
      </c>
      <c r="CF983" s="158">
        <f>IFERROR(__xludf.DUMMYFUNCTION("""COMPUTED_VALUE"""),"")</f>
        <v/>
      </c>
      <c r="CG983" s="148" t="n"/>
      <c r="CH983" s="148" t="n"/>
      <c r="CI983" s="148" t="n"/>
      <c r="CJ983" s="148" t="n"/>
      <c r="CK983" s="148" t="n"/>
      <c r="CL983" s="148" t="n"/>
      <c r="CM983" s="148" t="n"/>
      <c r="CN983" s="148" t="n"/>
      <c r="CO983" s="148" t="n"/>
      <c r="CP983" s="148" t="n"/>
      <c r="CQ983" s="148" t="n"/>
      <c r="CR983" s="148" t="n"/>
      <c r="CS983" s="148" t="n"/>
      <c r="CT983" s="148" t="n"/>
      <c r="CU983" s="148" t="n"/>
      <c r="CV983" s="148" t="n"/>
    </row>
    <row r="984">
      <c r="A984" s="162" t="n"/>
      <c r="B984" s="64" t="n"/>
      <c r="C984" s="129" t="n"/>
      <c r="D984" s="130" t="inlineStr"/>
      <c r="E984" s="150" t="inlineStr"/>
      <c r="F984" s="150" t="inlineStr"/>
      <c r="G984" s="150" t="n"/>
      <c r="H984" s="152" t="n"/>
      <c r="I984" s="152" t="n"/>
      <c r="J984" s="152" t="n"/>
      <c r="K984" s="152" t="n"/>
      <c r="L984" s="152" t="n"/>
      <c r="M984" s="152" t="n"/>
      <c r="N984" s="152" t="n"/>
      <c r="O984" s="152" t="n"/>
      <c r="P984" s="152" t="n"/>
      <c r="Q984" s="152" t="n"/>
      <c r="R984" s="152" t="n"/>
      <c r="S984" s="165" t="n"/>
      <c r="T984" s="152" t="n"/>
      <c r="U984" s="152" t="n"/>
      <c r="V984" s="152" t="n"/>
      <c r="W984" s="152" t="n"/>
      <c r="X984" s="152" t="n"/>
      <c r="Y984" s="152" t="n"/>
      <c r="Z984" s="152" t="n"/>
      <c r="AA984" s="152" t="n"/>
      <c r="AB984" s="152" t="n"/>
      <c r="AC984" s="152" t="n"/>
      <c r="AD984" s="152" t="n"/>
      <c r="AE984" s="152" t="n"/>
      <c r="AF984" s="152" t="n"/>
      <c r="AG984" s="152" t="n"/>
      <c r="AH984" s="152" t="n"/>
      <c r="AI984" s="152" t="n"/>
      <c r="AJ984" s="152" t="n"/>
      <c r="AK984" s="152" t="n"/>
      <c r="AL984" s="152" t="n"/>
      <c r="AM984" s="152" t="n"/>
      <c r="AN984" s="166" t="n"/>
      <c r="AO984" s="155" t="n"/>
      <c r="AP984" s="152" t="n"/>
      <c r="AQ984" s="152" t="n"/>
      <c r="AR984" s="152" t="n"/>
      <c r="AS984" s="152" t="n"/>
      <c r="AT984" s="152" t="n"/>
      <c r="AU984" s="155" t="n"/>
      <c r="AV984" s="152" t="n"/>
      <c r="AW984" s="152" t="n"/>
      <c r="AX984" s="152" t="n"/>
      <c r="AY984" s="152" t="n"/>
      <c r="AZ984" s="152" t="n"/>
      <c r="BA984" s="165" t="n"/>
      <c r="BB984" s="165" t="n"/>
      <c r="BC984" s="152" t="n"/>
      <c r="BD984" s="152" t="n"/>
      <c r="BE984" s="152" t="n"/>
      <c r="BF984" s="152" t="n"/>
      <c r="BG984" s="155" t="n"/>
      <c r="BH984" s="152" t="n"/>
      <c r="BI984" s="152" t="n"/>
      <c r="BJ984" s="152" t="n"/>
      <c r="BK984" s="152" t="n"/>
      <c r="BL984" s="152" t="n"/>
      <c r="BM984" s="152" t="n"/>
      <c r="BN984" s="152" t="n"/>
      <c r="BO984" s="152" t="n"/>
      <c r="BP984" s="155" t="n"/>
      <c r="BQ984" s="152" t="n"/>
      <c r="BR984" s="152" t="n"/>
      <c r="BS984" s="152" t="n"/>
      <c r="BT984" s="152" t="n"/>
      <c r="BU984" s="152" t="n"/>
      <c r="BV984" s="152" t="n"/>
      <c r="BW984" s="152" t="n"/>
      <c r="BX984" s="165" t="n"/>
      <c r="BY984" s="150" t="n"/>
      <c r="BZ984" s="150" t="n"/>
      <c r="CA984" s="150" t="n"/>
      <c r="CB984" s="174" t="n"/>
      <c r="CC984" s="156" t="n"/>
      <c r="CD984" s="156" t="n"/>
      <c r="CE984" s="167">
        <f>IFERROR(__xludf.DUMMYFUNCTION("""COMPUTED_VALUE"""),"")</f>
        <v/>
      </c>
      <c r="CF984" s="158">
        <f>IFERROR(__xludf.DUMMYFUNCTION("""COMPUTED_VALUE"""),"")</f>
        <v/>
      </c>
      <c r="CG984" s="148" t="n"/>
      <c r="CH984" s="148" t="n"/>
      <c r="CI984" s="148" t="n"/>
      <c r="CJ984" s="148" t="n"/>
      <c r="CK984" s="148" t="n"/>
      <c r="CL984" s="148" t="n"/>
      <c r="CM984" s="148" t="n"/>
      <c r="CN984" s="148" t="n"/>
      <c r="CO984" s="148" t="n"/>
      <c r="CP984" s="148" t="n"/>
      <c r="CQ984" s="148" t="n"/>
      <c r="CR984" s="148" t="n"/>
      <c r="CS984" s="148" t="n"/>
      <c r="CT984" s="148" t="n"/>
      <c r="CU984" s="148" t="n"/>
      <c r="CV984" s="148" t="n"/>
    </row>
    <row r="985">
      <c r="A985" s="162" t="n"/>
      <c r="B985" s="64" t="n"/>
      <c r="C985" s="129" t="n"/>
      <c r="D985" s="130" t="inlineStr"/>
      <c r="E985" s="150" t="inlineStr"/>
      <c r="F985" s="150" t="inlineStr"/>
      <c r="G985" s="150" t="n"/>
      <c r="H985" s="152" t="n"/>
      <c r="I985" s="152" t="n"/>
      <c r="J985" s="152" t="n"/>
      <c r="K985" s="152" t="n"/>
      <c r="L985" s="152" t="n"/>
      <c r="M985" s="152" t="n"/>
      <c r="N985" s="152" t="n"/>
      <c r="O985" s="152" t="n"/>
      <c r="P985" s="152" t="n"/>
      <c r="Q985" s="152" t="n"/>
      <c r="R985" s="152" t="n"/>
      <c r="S985" s="165" t="n"/>
      <c r="T985" s="152" t="n"/>
      <c r="U985" s="152" t="n"/>
      <c r="V985" s="152" t="n"/>
      <c r="W985" s="152" t="n"/>
      <c r="X985" s="152" t="n"/>
      <c r="Y985" s="152" t="n"/>
      <c r="Z985" s="152" t="n"/>
      <c r="AA985" s="152" t="n"/>
      <c r="AB985" s="152" t="n"/>
      <c r="AC985" s="152" t="n"/>
      <c r="AD985" s="152" t="n"/>
      <c r="AE985" s="152" t="n"/>
      <c r="AF985" s="152" t="n"/>
      <c r="AG985" s="152" t="n"/>
      <c r="AH985" s="152" t="n"/>
      <c r="AI985" s="152" t="n"/>
      <c r="AJ985" s="152" t="n"/>
      <c r="AK985" s="152" t="n"/>
      <c r="AL985" s="152" t="n"/>
      <c r="AM985" s="152" t="n"/>
      <c r="AN985" s="166" t="n"/>
      <c r="AO985" s="155" t="n"/>
      <c r="AP985" s="152" t="n"/>
      <c r="AQ985" s="152" t="n"/>
      <c r="AR985" s="152" t="n"/>
      <c r="AS985" s="152" t="n"/>
      <c r="AT985" s="152" t="n"/>
      <c r="AU985" s="155" t="n"/>
      <c r="AV985" s="152" t="n"/>
      <c r="AW985" s="152" t="n"/>
      <c r="AX985" s="152" t="n"/>
      <c r="AY985" s="152" t="n"/>
      <c r="AZ985" s="152" t="n"/>
      <c r="BA985" s="165" t="n"/>
      <c r="BB985" s="165" t="n"/>
      <c r="BC985" s="152" t="n"/>
      <c r="BD985" s="152" t="n"/>
      <c r="BE985" s="152" t="n"/>
      <c r="BF985" s="152" t="n"/>
      <c r="BG985" s="155" t="n"/>
      <c r="BH985" s="152" t="n"/>
      <c r="BI985" s="152" t="n"/>
      <c r="BJ985" s="152" t="n"/>
      <c r="BK985" s="152" t="n"/>
      <c r="BL985" s="152" t="n"/>
      <c r="BM985" s="152" t="n"/>
      <c r="BN985" s="152" t="n"/>
      <c r="BO985" s="152" t="n"/>
      <c r="BP985" s="155" t="n"/>
      <c r="BQ985" s="152" t="n"/>
      <c r="BR985" s="152" t="n"/>
      <c r="BS985" s="152" t="n"/>
      <c r="BT985" s="152" t="n"/>
      <c r="BU985" s="152" t="n"/>
      <c r="BV985" s="152" t="n"/>
      <c r="BW985" s="152" t="n"/>
      <c r="BX985" s="165" t="n"/>
      <c r="BY985" s="150" t="n"/>
      <c r="BZ985" s="150" t="n"/>
      <c r="CA985" s="150" t="n"/>
      <c r="CB985" s="174" t="n"/>
      <c r="CC985" s="156" t="n"/>
      <c r="CD985" s="156" t="n"/>
      <c r="CE985" s="167">
        <f>IFERROR(__xludf.DUMMYFUNCTION("""COMPUTED_VALUE"""),"")</f>
        <v/>
      </c>
      <c r="CF985" s="158">
        <f>IFERROR(__xludf.DUMMYFUNCTION("""COMPUTED_VALUE"""),"")</f>
        <v/>
      </c>
      <c r="CG985" s="148" t="n"/>
      <c r="CH985" s="148" t="n"/>
      <c r="CI985" s="148" t="n"/>
      <c r="CJ985" s="148" t="n"/>
      <c r="CK985" s="148" t="n"/>
      <c r="CL985" s="148" t="n"/>
      <c r="CM985" s="148" t="n"/>
      <c r="CN985" s="148" t="n"/>
      <c r="CO985" s="148" t="n"/>
      <c r="CP985" s="148" t="n"/>
      <c r="CQ985" s="148" t="n"/>
      <c r="CR985" s="148" t="n"/>
      <c r="CS985" s="148" t="n"/>
      <c r="CT985" s="148" t="n"/>
      <c r="CU985" s="148" t="n"/>
      <c r="CV985" s="148" t="n"/>
    </row>
    <row r="986">
      <c r="A986" s="162" t="n"/>
      <c r="B986" s="64" t="n"/>
      <c r="C986" s="129" t="n"/>
      <c r="D986" s="130" t="inlineStr"/>
      <c r="E986" s="150" t="inlineStr"/>
      <c r="F986" s="150" t="inlineStr"/>
      <c r="G986" s="150" t="n"/>
      <c r="H986" s="152" t="n"/>
      <c r="I986" s="152" t="n"/>
      <c r="J986" s="152" t="n"/>
      <c r="K986" s="152" t="n"/>
      <c r="L986" s="152" t="n"/>
      <c r="M986" s="152" t="n"/>
      <c r="N986" s="152" t="n"/>
      <c r="O986" s="152" t="n"/>
      <c r="P986" s="152" t="n"/>
      <c r="Q986" s="152" t="n"/>
      <c r="R986" s="152" t="n"/>
      <c r="S986" s="165" t="n"/>
      <c r="T986" s="152" t="n"/>
      <c r="U986" s="152" t="n"/>
      <c r="V986" s="152" t="n"/>
      <c r="W986" s="152" t="n"/>
      <c r="X986" s="152" t="n"/>
      <c r="Y986" s="152" t="n"/>
      <c r="Z986" s="152" t="n"/>
      <c r="AA986" s="152" t="n"/>
      <c r="AB986" s="152" t="n"/>
      <c r="AC986" s="152" t="n"/>
      <c r="AD986" s="152" t="n"/>
      <c r="AE986" s="152" t="n"/>
      <c r="AF986" s="152" t="n"/>
      <c r="AG986" s="152" t="n"/>
      <c r="AH986" s="152" t="n"/>
      <c r="AI986" s="152" t="n"/>
      <c r="AJ986" s="152" t="n"/>
      <c r="AK986" s="152" t="n"/>
      <c r="AL986" s="152" t="n"/>
      <c r="AM986" s="152" t="n"/>
      <c r="AN986" s="166" t="n"/>
      <c r="AO986" s="155" t="n"/>
      <c r="AP986" s="152" t="n"/>
      <c r="AQ986" s="152" t="n"/>
      <c r="AR986" s="152" t="n"/>
      <c r="AS986" s="152" t="n"/>
      <c r="AT986" s="152" t="n"/>
      <c r="AU986" s="155" t="n"/>
      <c r="AV986" s="152" t="n"/>
      <c r="AW986" s="152" t="n"/>
      <c r="AX986" s="152" t="n"/>
      <c r="AY986" s="152" t="n"/>
      <c r="AZ986" s="152" t="n"/>
      <c r="BA986" s="165" t="n"/>
      <c r="BB986" s="165" t="n"/>
      <c r="BC986" s="152" t="n"/>
      <c r="BD986" s="152" t="n"/>
      <c r="BE986" s="152" t="n"/>
      <c r="BF986" s="152" t="n"/>
      <c r="BG986" s="155" t="n"/>
      <c r="BH986" s="152" t="n"/>
      <c r="BI986" s="152" t="n"/>
      <c r="BJ986" s="152" t="n"/>
      <c r="BK986" s="152" t="n"/>
      <c r="BL986" s="152" t="n"/>
      <c r="BM986" s="152" t="n"/>
      <c r="BN986" s="152" t="n"/>
      <c r="BO986" s="152" t="n"/>
      <c r="BP986" s="155" t="n"/>
      <c r="BQ986" s="152" t="n"/>
      <c r="BR986" s="152" t="n"/>
      <c r="BS986" s="152" t="n"/>
      <c r="BT986" s="152" t="n"/>
      <c r="BU986" s="152" t="n"/>
      <c r="BV986" s="152" t="n"/>
      <c r="BW986" s="152" t="n"/>
      <c r="BX986" s="165" t="n"/>
      <c r="BY986" s="150" t="n"/>
      <c r="BZ986" s="150" t="n"/>
      <c r="CA986" s="150" t="n"/>
      <c r="CB986" s="174" t="n"/>
      <c r="CC986" s="156" t="n"/>
      <c r="CD986" s="156" t="n"/>
      <c r="CE986" s="167">
        <f>IFERROR(__xludf.DUMMYFUNCTION("""COMPUTED_VALUE"""),"")</f>
        <v/>
      </c>
      <c r="CF986" s="158">
        <f>IFERROR(__xludf.DUMMYFUNCTION("""COMPUTED_VALUE"""),"")</f>
        <v/>
      </c>
      <c r="CG986" s="148" t="n"/>
      <c r="CH986" s="148" t="n"/>
      <c r="CI986" s="148" t="n"/>
      <c r="CJ986" s="148" t="n"/>
      <c r="CK986" s="148" t="n"/>
      <c r="CL986" s="148" t="n"/>
      <c r="CM986" s="148" t="n"/>
      <c r="CN986" s="148" t="n"/>
      <c r="CO986" s="148" t="n"/>
      <c r="CP986" s="148" t="n"/>
      <c r="CQ986" s="148" t="n"/>
      <c r="CR986" s="148" t="n"/>
      <c r="CS986" s="148" t="n"/>
      <c r="CT986" s="148" t="n"/>
      <c r="CU986" s="148" t="n"/>
      <c r="CV986" s="148" t="n"/>
    </row>
    <row r="987">
      <c r="A987" s="162" t="n"/>
      <c r="B987" s="64" t="n"/>
      <c r="C987" s="129" t="n"/>
      <c r="D987" s="130" t="inlineStr"/>
      <c r="E987" s="150" t="inlineStr"/>
      <c r="F987" s="150" t="inlineStr"/>
      <c r="G987" s="150" t="n"/>
      <c r="H987" s="152" t="n"/>
      <c r="I987" s="152" t="n"/>
      <c r="J987" s="152" t="n"/>
      <c r="K987" s="152" t="n"/>
      <c r="L987" s="152" t="n"/>
      <c r="M987" s="152" t="n"/>
      <c r="N987" s="152" t="n"/>
      <c r="O987" s="152" t="n"/>
      <c r="P987" s="152" t="n"/>
      <c r="Q987" s="152" t="n"/>
      <c r="R987" s="152" t="n"/>
      <c r="S987" s="165" t="n"/>
      <c r="T987" s="152" t="n"/>
      <c r="U987" s="152" t="n"/>
      <c r="V987" s="152" t="n"/>
      <c r="W987" s="152" t="n"/>
      <c r="X987" s="152" t="n"/>
      <c r="Y987" s="152" t="n"/>
      <c r="Z987" s="152" t="n"/>
      <c r="AA987" s="152" t="n"/>
      <c r="AB987" s="152" t="n"/>
      <c r="AC987" s="152" t="n"/>
      <c r="AD987" s="152" t="n"/>
      <c r="AE987" s="152" t="n"/>
      <c r="AF987" s="152" t="n"/>
      <c r="AG987" s="152" t="n"/>
      <c r="AH987" s="152" t="n"/>
      <c r="AI987" s="152" t="n"/>
      <c r="AJ987" s="152" t="n"/>
      <c r="AK987" s="152" t="n"/>
      <c r="AL987" s="152" t="n"/>
      <c r="AM987" s="152" t="n"/>
      <c r="AN987" s="166" t="n"/>
      <c r="AO987" s="155" t="n"/>
      <c r="AP987" s="152" t="n"/>
      <c r="AQ987" s="152" t="n"/>
      <c r="AR987" s="152" t="n"/>
      <c r="AS987" s="152" t="n"/>
      <c r="AT987" s="152" t="n"/>
      <c r="AU987" s="155" t="n"/>
      <c r="AV987" s="152" t="n"/>
      <c r="AW987" s="152" t="n"/>
      <c r="AX987" s="152" t="n"/>
      <c r="AY987" s="152" t="n"/>
      <c r="AZ987" s="152" t="n"/>
      <c r="BA987" s="165" t="n"/>
      <c r="BB987" s="165" t="n"/>
      <c r="BC987" s="152" t="n"/>
      <c r="BD987" s="152" t="n"/>
      <c r="BE987" s="152" t="n"/>
      <c r="BF987" s="152" t="n"/>
      <c r="BG987" s="155" t="n"/>
      <c r="BH987" s="152" t="n"/>
      <c r="BI987" s="152" t="n"/>
      <c r="BJ987" s="152" t="n"/>
      <c r="BK987" s="152" t="n"/>
      <c r="BL987" s="152" t="n"/>
      <c r="BM987" s="152" t="n"/>
      <c r="BN987" s="152" t="n"/>
      <c r="BO987" s="152" t="n"/>
      <c r="BP987" s="155" t="n"/>
      <c r="BQ987" s="152" t="n"/>
      <c r="BR987" s="152" t="n"/>
      <c r="BS987" s="152" t="n"/>
      <c r="BT987" s="152" t="n"/>
      <c r="BU987" s="152" t="n"/>
      <c r="BV987" s="152" t="n"/>
      <c r="BW987" s="152" t="n"/>
      <c r="BX987" s="165" t="n"/>
      <c r="BY987" s="150" t="n"/>
      <c r="BZ987" s="150" t="n"/>
      <c r="CA987" s="150" t="n"/>
      <c r="CB987" s="174" t="n"/>
      <c r="CC987" s="156" t="n"/>
      <c r="CD987" s="156" t="n"/>
      <c r="CE987" s="167">
        <f>IFERROR(__xludf.DUMMYFUNCTION("""COMPUTED_VALUE"""),"")</f>
        <v/>
      </c>
      <c r="CF987" s="158">
        <f>IFERROR(__xludf.DUMMYFUNCTION("""COMPUTED_VALUE"""),"")</f>
        <v/>
      </c>
      <c r="CG987" s="148" t="n"/>
      <c r="CH987" s="148" t="n"/>
      <c r="CI987" s="148" t="n"/>
      <c r="CJ987" s="148" t="n"/>
      <c r="CK987" s="148" t="n"/>
      <c r="CL987" s="148" t="n"/>
      <c r="CM987" s="148" t="n"/>
      <c r="CN987" s="148" t="n"/>
      <c r="CO987" s="148" t="n"/>
      <c r="CP987" s="148" t="n"/>
      <c r="CQ987" s="148" t="n"/>
      <c r="CR987" s="148" t="n"/>
      <c r="CS987" s="148" t="n"/>
      <c r="CT987" s="148" t="n"/>
      <c r="CU987" s="148" t="n"/>
      <c r="CV987" s="148" t="n"/>
    </row>
    <row r="988">
      <c r="A988" s="162" t="n"/>
      <c r="B988" s="64" t="n"/>
      <c r="C988" s="129" t="n"/>
      <c r="D988" s="130" t="inlineStr"/>
      <c r="E988" s="150" t="inlineStr"/>
      <c r="F988" s="150" t="inlineStr"/>
      <c r="G988" s="150" t="n"/>
      <c r="H988" s="152" t="n"/>
      <c r="I988" s="152" t="n"/>
      <c r="J988" s="152" t="n"/>
      <c r="K988" s="152" t="n"/>
      <c r="L988" s="152" t="n"/>
      <c r="M988" s="152" t="n"/>
      <c r="N988" s="152" t="n"/>
      <c r="O988" s="152" t="n"/>
      <c r="P988" s="152" t="n"/>
      <c r="Q988" s="152" t="n"/>
      <c r="R988" s="152" t="n"/>
      <c r="S988" s="165" t="n"/>
      <c r="T988" s="152" t="n"/>
      <c r="U988" s="152" t="n"/>
      <c r="V988" s="152" t="n"/>
      <c r="W988" s="152" t="n"/>
      <c r="X988" s="152" t="n"/>
      <c r="Y988" s="152" t="n"/>
      <c r="Z988" s="152" t="n"/>
      <c r="AA988" s="152" t="n"/>
      <c r="AB988" s="152" t="n"/>
      <c r="AC988" s="152" t="n"/>
      <c r="AD988" s="152" t="n"/>
      <c r="AE988" s="152" t="n"/>
      <c r="AF988" s="152" t="n"/>
      <c r="AG988" s="152" t="n"/>
      <c r="AH988" s="152" t="n"/>
      <c r="AI988" s="152" t="n"/>
      <c r="AJ988" s="152" t="n"/>
      <c r="AK988" s="152" t="n"/>
      <c r="AL988" s="152" t="n"/>
      <c r="AM988" s="152" t="n"/>
      <c r="AN988" s="166" t="n"/>
      <c r="AO988" s="155" t="n"/>
      <c r="AP988" s="152" t="n"/>
      <c r="AQ988" s="152" t="n"/>
      <c r="AR988" s="152" t="n"/>
      <c r="AS988" s="152" t="n"/>
      <c r="AT988" s="152" t="n"/>
      <c r="AU988" s="155" t="n"/>
      <c r="AV988" s="152" t="n"/>
      <c r="AW988" s="152" t="n"/>
      <c r="AX988" s="152" t="n"/>
      <c r="AY988" s="152" t="n"/>
      <c r="AZ988" s="152" t="n"/>
      <c r="BA988" s="165" t="n"/>
      <c r="BB988" s="165" t="n"/>
      <c r="BC988" s="152" t="n"/>
      <c r="BD988" s="152" t="n"/>
      <c r="BE988" s="152" t="n"/>
      <c r="BF988" s="152" t="n"/>
      <c r="BG988" s="155" t="n"/>
      <c r="BH988" s="152" t="n"/>
      <c r="BI988" s="152" t="n"/>
      <c r="BJ988" s="152" t="n"/>
      <c r="BK988" s="152" t="n"/>
      <c r="BL988" s="152" t="n"/>
      <c r="BM988" s="152" t="n"/>
      <c r="BN988" s="152" t="n"/>
      <c r="BO988" s="152" t="n"/>
      <c r="BP988" s="155" t="n"/>
      <c r="BQ988" s="152" t="n"/>
      <c r="BR988" s="152" t="n"/>
      <c r="BS988" s="152" t="n"/>
      <c r="BT988" s="152" t="n"/>
      <c r="BU988" s="152" t="n"/>
      <c r="BV988" s="152" t="n"/>
      <c r="BW988" s="152" t="n"/>
      <c r="BX988" s="165" t="n"/>
      <c r="BY988" s="150" t="n"/>
      <c r="BZ988" s="150" t="n"/>
      <c r="CA988" s="150" t="n"/>
      <c r="CB988" s="174" t="n"/>
      <c r="CC988" s="156" t="n"/>
      <c r="CD988" s="156" t="n"/>
      <c r="CE988" s="167">
        <f>IFERROR(__xludf.DUMMYFUNCTION("""COMPUTED_VALUE"""),"")</f>
        <v/>
      </c>
      <c r="CF988" s="158">
        <f>IFERROR(__xludf.DUMMYFUNCTION("""COMPUTED_VALUE"""),"")</f>
        <v/>
      </c>
      <c r="CG988" s="148" t="n"/>
      <c r="CH988" s="148" t="n"/>
      <c r="CI988" s="148" t="n"/>
      <c r="CJ988" s="148" t="n"/>
      <c r="CK988" s="148" t="n"/>
      <c r="CL988" s="148" t="n"/>
      <c r="CM988" s="148" t="n"/>
      <c r="CN988" s="148" t="n"/>
      <c r="CO988" s="148" t="n"/>
      <c r="CP988" s="148" t="n"/>
      <c r="CQ988" s="148" t="n"/>
      <c r="CR988" s="148" t="n"/>
      <c r="CS988" s="148" t="n"/>
      <c r="CT988" s="148" t="n"/>
      <c r="CU988" s="148" t="n"/>
      <c r="CV988" s="148" t="n"/>
    </row>
    <row r="989">
      <c r="A989" s="162" t="n"/>
      <c r="B989" s="64" t="n"/>
      <c r="C989" s="129" t="n"/>
      <c r="D989" s="130" t="inlineStr"/>
      <c r="E989" s="150" t="inlineStr"/>
      <c r="F989" s="150" t="inlineStr"/>
      <c r="G989" s="150" t="n"/>
      <c r="H989" s="152" t="n"/>
      <c r="I989" s="152" t="n"/>
      <c r="J989" s="152" t="n"/>
      <c r="K989" s="152" t="n"/>
      <c r="L989" s="152" t="n"/>
      <c r="M989" s="152" t="n"/>
      <c r="N989" s="152" t="n"/>
      <c r="O989" s="152" t="n"/>
      <c r="P989" s="152" t="n"/>
      <c r="Q989" s="152" t="n"/>
      <c r="R989" s="152" t="n"/>
      <c r="S989" s="165" t="n"/>
      <c r="T989" s="152" t="n"/>
      <c r="U989" s="152" t="n"/>
      <c r="V989" s="152" t="n"/>
      <c r="W989" s="152" t="n"/>
      <c r="X989" s="152" t="n"/>
      <c r="Y989" s="152" t="n"/>
      <c r="Z989" s="152" t="n"/>
      <c r="AA989" s="152" t="n"/>
      <c r="AB989" s="152" t="n"/>
      <c r="AC989" s="152" t="n"/>
      <c r="AD989" s="152" t="n"/>
      <c r="AE989" s="152" t="n"/>
      <c r="AF989" s="152" t="n"/>
      <c r="AG989" s="152" t="n"/>
      <c r="AH989" s="152" t="n"/>
      <c r="AI989" s="152" t="n"/>
      <c r="AJ989" s="152" t="n"/>
      <c r="AK989" s="152" t="n"/>
      <c r="AL989" s="152" t="n"/>
      <c r="AM989" s="152" t="n"/>
      <c r="AN989" s="166" t="n"/>
      <c r="AO989" s="155" t="n"/>
      <c r="AP989" s="152" t="n"/>
      <c r="AQ989" s="152" t="n"/>
      <c r="AR989" s="152" t="n"/>
      <c r="AS989" s="152" t="n"/>
      <c r="AT989" s="152" t="n"/>
      <c r="AU989" s="155" t="n"/>
      <c r="AV989" s="152" t="n"/>
      <c r="AW989" s="152" t="n"/>
      <c r="AX989" s="152" t="n"/>
      <c r="AY989" s="152" t="n"/>
      <c r="AZ989" s="152" t="n"/>
      <c r="BA989" s="165" t="n"/>
      <c r="BB989" s="165" t="n"/>
      <c r="BC989" s="152" t="n"/>
      <c r="BD989" s="152" t="n"/>
      <c r="BE989" s="152" t="n"/>
      <c r="BF989" s="152" t="n"/>
      <c r="BG989" s="155" t="n"/>
      <c r="BH989" s="152" t="n"/>
      <c r="BI989" s="152" t="n"/>
      <c r="BJ989" s="152" t="n"/>
      <c r="BK989" s="152" t="n"/>
      <c r="BL989" s="152" t="n"/>
      <c r="BM989" s="152" t="n"/>
      <c r="BN989" s="152" t="n"/>
      <c r="BO989" s="152" t="n"/>
      <c r="BP989" s="155" t="n"/>
      <c r="BQ989" s="152" t="n"/>
      <c r="BR989" s="152" t="n"/>
      <c r="BS989" s="152" t="n"/>
      <c r="BT989" s="152" t="n"/>
      <c r="BU989" s="152" t="n"/>
      <c r="BV989" s="152" t="n"/>
      <c r="BW989" s="152" t="n"/>
      <c r="BX989" s="165" t="n"/>
      <c r="BY989" s="150" t="n"/>
      <c r="BZ989" s="150" t="n"/>
      <c r="CA989" s="150" t="n"/>
      <c r="CB989" s="174" t="n"/>
      <c r="CC989" s="156" t="n"/>
      <c r="CD989" s="156" t="n"/>
      <c r="CE989" s="167">
        <f>IFERROR(__xludf.DUMMYFUNCTION("""COMPUTED_VALUE"""),"")</f>
        <v/>
      </c>
      <c r="CF989" s="158">
        <f>IFERROR(__xludf.DUMMYFUNCTION("""COMPUTED_VALUE"""),"")</f>
        <v/>
      </c>
      <c r="CG989" s="148" t="n"/>
      <c r="CH989" s="148" t="n"/>
      <c r="CI989" s="148" t="n"/>
      <c r="CJ989" s="148" t="n"/>
      <c r="CK989" s="148" t="n"/>
      <c r="CL989" s="148" t="n"/>
      <c r="CM989" s="148" t="n"/>
      <c r="CN989" s="148" t="n"/>
      <c r="CO989" s="148" t="n"/>
      <c r="CP989" s="148" t="n"/>
      <c r="CQ989" s="148" t="n"/>
      <c r="CR989" s="148" t="n"/>
      <c r="CS989" s="148" t="n"/>
      <c r="CT989" s="148" t="n"/>
      <c r="CU989" s="148" t="n"/>
      <c r="CV989" s="148" t="n"/>
    </row>
    <row r="990">
      <c r="A990" s="162" t="n"/>
      <c r="B990" s="64" t="n"/>
      <c r="C990" s="129" t="n"/>
      <c r="D990" s="130" t="inlineStr"/>
      <c r="E990" s="150" t="inlineStr"/>
      <c r="F990" s="150" t="inlineStr"/>
      <c r="G990" s="150" t="n"/>
      <c r="H990" s="152" t="n"/>
      <c r="I990" s="152" t="n"/>
      <c r="J990" s="152" t="n"/>
      <c r="K990" s="152" t="n"/>
      <c r="L990" s="152" t="n"/>
      <c r="M990" s="152" t="n"/>
      <c r="N990" s="152" t="n"/>
      <c r="O990" s="152" t="n"/>
      <c r="P990" s="152" t="n"/>
      <c r="Q990" s="152" t="n"/>
      <c r="R990" s="152" t="n"/>
      <c r="S990" s="165" t="n"/>
      <c r="T990" s="152" t="n"/>
      <c r="U990" s="152" t="n"/>
      <c r="V990" s="152" t="n"/>
      <c r="W990" s="152" t="n"/>
      <c r="X990" s="152" t="n"/>
      <c r="Y990" s="152" t="n"/>
      <c r="Z990" s="152" t="n"/>
      <c r="AA990" s="152" t="n"/>
      <c r="AB990" s="152" t="n"/>
      <c r="AC990" s="152" t="n"/>
      <c r="AD990" s="152" t="n"/>
      <c r="AE990" s="152" t="n"/>
      <c r="AF990" s="152" t="n"/>
      <c r="AG990" s="152" t="n"/>
      <c r="AH990" s="152" t="n"/>
      <c r="AI990" s="152" t="n"/>
      <c r="AJ990" s="152" t="n"/>
      <c r="AK990" s="152" t="n"/>
      <c r="AL990" s="152" t="n"/>
      <c r="AM990" s="152" t="n"/>
      <c r="AN990" s="166" t="n"/>
      <c r="AO990" s="155" t="n"/>
      <c r="AP990" s="152" t="n"/>
      <c r="AQ990" s="152" t="n"/>
      <c r="AR990" s="152" t="n"/>
      <c r="AS990" s="152" t="n"/>
      <c r="AT990" s="152" t="n"/>
      <c r="AU990" s="155" t="n"/>
      <c r="AV990" s="152" t="n"/>
      <c r="AW990" s="152" t="n"/>
      <c r="AX990" s="152" t="n"/>
      <c r="AY990" s="152" t="n"/>
      <c r="AZ990" s="152" t="n"/>
      <c r="BA990" s="165" t="n"/>
      <c r="BB990" s="165" t="n"/>
      <c r="BC990" s="152" t="n"/>
      <c r="BD990" s="152" t="n"/>
      <c r="BE990" s="152" t="n"/>
      <c r="BF990" s="152" t="n"/>
      <c r="BG990" s="155" t="n"/>
      <c r="BH990" s="152" t="n"/>
      <c r="BI990" s="152" t="n"/>
      <c r="BJ990" s="152" t="n"/>
      <c r="BK990" s="152" t="n"/>
      <c r="BL990" s="152" t="n"/>
      <c r="BM990" s="152" t="n"/>
      <c r="BN990" s="152" t="n"/>
      <c r="BO990" s="152" t="n"/>
      <c r="BP990" s="155" t="n"/>
      <c r="BQ990" s="152" t="n"/>
      <c r="BR990" s="152" t="n"/>
      <c r="BS990" s="152" t="n"/>
      <c r="BT990" s="152" t="n"/>
      <c r="BU990" s="152" t="n"/>
      <c r="BV990" s="152" t="n"/>
      <c r="BW990" s="152" t="n"/>
      <c r="BX990" s="165" t="n"/>
      <c r="BY990" s="150" t="n"/>
      <c r="BZ990" s="150" t="n"/>
      <c r="CA990" s="150" t="n"/>
      <c r="CB990" s="174" t="n"/>
      <c r="CC990" s="156" t="n"/>
      <c r="CD990" s="156" t="n"/>
      <c r="CE990" s="167">
        <f>IFERROR(__xludf.DUMMYFUNCTION("""COMPUTED_VALUE"""),"")</f>
        <v/>
      </c>
      <c r="CF990" s="158">
        <f>IFERROR(__xludf.DUMMYFUNCTION("""COMPUTED_VALUE"""),"")</f>
        <v/>
      </c>
      <c r="CG990" s="148" t="n"/>
      <c r="CH990" s="148" t="n"/>
      <c r="CI990" s="148" t="n"/>
      <c r="CJ990" s="148" t="n"/>
      <c r="CK990" s="148" t="n"/>
      <c r="CL990" s="148" t="n"/>
      <c r="CM990" s="148" t="n"/>
      <c r="CN990" s="148" t="n"/>
      <c r="CO990" s="148" t="n"/>
      <c r="CP990" s="148" t="n"/>
      <c r="CQ990" s="148" t="n"/>
      <c r="CR990" s="148" t="n"/>
      <c r="CS990" s="148" t="n"/>
      <c r="CT990" s="148" t="n"/>
      <c r="CU990" s="148" t="n"/>
      <c r="CV990" s="148" t="n"/>
    </row>
    <row r="991">
      <c r="A991" s="162" t="n"/>
      <c r="B991" s="64" t="n"/>
      <c r="C991" s="129" t="n"/>
      <c r="D991" s="130" t="inlineStr"/>
      <c r="E991" s="150" t="inlineStr"/>
      <c r="F991" s="150" t="inlineStr"/>
      <c r="G991" s="150" t="n"/>
      <c r="H991" s="152" t="n"/>
      <c r="I991" s="152" t="n"/>
      <c r="J991" s="152" t="n"/>
      <c r="K991" s="152" t="n"/>
      <c r="L991" s="152" t="n"/>
      <c r="M991" s="152" t="n"/>
      <c r="N991" s="152" t="n"/>
      <c r="O991" s="152" t="n"/>
      <c r="P991" s="152" t="n"/>
      <c r="Q991" s="152" t="n"/>
      <c r="R991" s="152" t="n"/>
      <c r="S991" s="165" t="n"/>
      <c r="T991" s="152" t="n"/>
      <c r="U991" s="152" t="n"/>
      <c r="V991" s="152" t="n"/>
      <c r="W991" s="152" t="n"/>
      <c r="X991" s="152" t="n"/>
      <c r="Y991" s="152" t="n"/>
      <c r="Z991" s="152" t="n"/>
      <c r="AA991" s="152" t="n"/>
      <c r="AB991" s="152" t="n"/>
      <c r="AC991" s="152" t="n"/>
      <c r="AD991" s="152" t="n"/>
      <c r="AE991" s="152" t="n"/>
      <c r="AF991" s="152" t="n"/>
      <c r="AG991" s="152" t="n"/>
      <c r="AH991" s="152" t="n"/>
      <c r="AI991" s="152" t="n"/>
      <c r="AJ991" s="152" t="n"/>
      <c r="AK991" s="152" t="n"/>
      <c r="AL991" s="152" t="n"/>
      <c r="AM991" s="152" t="n"/>
      <c r="AN991" s="166" t="n"/>
      <c r="AO991" s="155" t="n"/>
      <c r="AP991" s="152" t="n"/>
      <c r="AQ991" s="152" t="n"/>
      <c r="AR991" s="152" t="n"/>
      <c r="AS991" s="152" t="n"/>
      <c r="AT991" s="152" t="n"/>
      <c r="AU991" s="155" t="n"/>
      <c r="AV991" s="152" t="n"/>
      <c r="AW991" s="152" t="n"/>
      <c r="AX991" s="152" t="n"/>
      <c r="AY991" s="152" t="n"/>
      <c r="AZ991" s="152" t="n"/>
      <c r="BA991" s="165" t="n"/>
      <c r="BB991" s="165" t="n"/>
      <c r="BC991" s="152" t="n"/>
      <c r="BD991" s="152" t="n"/>
      <c r="BE991" s="152" t="n"/>
      <c r="BF991" s="152" t="n"/>
      <c r="BG991" s="155" t="n"/>
      <c r="BH991" s="152" t="n"/>
      <c r="BI991" s="152" t="n"/>
      <c r="BJ991" s="152" t="n"/>
      <c r="BK991" s="152" t="n"/>
      <c r="BL991" s="152" t="n"/>
      <c r="BM991" s="152" t="n"/>
      <c r="BN991" s="152" t="n"/>
      <c r="BO991" s="152" t="n"/>
      <c r="BP991" s="155" t="n"/>
      <c r="BQ991" s="152" t="n"/>
      <c r="BR991" s="152" t="n"/>
      <c r="BS991" s="152" t="n"/>
      <c r="BT991" s="152" t="n"/>
      <c r="BU991" s="152" t="n"/>
      <c r="BV991" s="152" t="n"/>
      <c r="BW991" s="152" t="n"/>
      <c r="BX991" s="165" t="n"/>
      <c r="BY991" s="150" t="n"/>
      <c r="BZ991" s="150" t="n"/>
      <c r="CA991" s="150" t="n"/>
      <c r="CB991" s="174" t="n"/>
      <c r="CC991" s="156" t="n"/>
      <c r="CD991" s="156" t="n"/>
      <c r="CE991" s="167">
        <f>IFERROR(__xludf.DUMMYFUNCTION("""COMPUTED_VALUE"""),"")</f>
        <v/>
      </c>
      <c r="CF991" s="158">
        <f>IFERROR(__xludf.DUMMYFUNCTION("""COMPUTED_VALUE"""),"")</f>
        <v/>
      </c>
      <c r="CG991" s="148" t="n"/>
      <c r="CH991" s="148" t="n"/>
      <c r="CI991" s="148" t="n"/>
      <c r="CJ991" s="148" t="n"/>
      <c r="CK991" s="148" t="n"/>
      <c r="CL991" s="148" t="n"/>
      <c r="CM991" s="148" t="n"/>
      <c r="CN991" s="148" t="n"/>
      <c r="CO991" s="148" t="n"/>
      <c r="CP991" s="148" t="n"/>
      <c r="CQ991" s="148" t="n"/>
      <c r="CR991" s="148" t="n"/>
      <c r="CS991" s="148" t="n"/>
      <c r="CT991" s="148" t="n"/>
      <c r="CU991" s="148" t="n"/>
      <c r="CV991" s="148" t="n"/>
    </row>
    <row r="992">
      <c r="A992" s="162" t="n"/>
      <c r="B992" s="64" t="n"/>
      <c r="C992" s="129" t="n"/>
      <c r="D992" s="130" t="inlineStr"/>
      <c r="E992" s="150" t="inlineStr"/>
      <c r="F992" s="150" t="inlineStr"/>
      <c r="G992" s="150" t="n"/>
      <c r="H992" s="152" t="n"/>
      <c r="I992" s="152" t="n"/>
      <c r="J992" s="152" t="n"/>
      <c r="K992" s="152" t="n"/>
      <c r="L992" s="152" t="n"/>
      <c r="M992" s="152" t="n"/>
      <c r="N992" s="152" t="n"/>
      <c r="O992" s="152" t="n"/>
      <c r="P992" s="152" t="n"/>
      <c r="Q992" s="152" t="n"/>
      <c r="R992" s="152" t="n"/>
      <c r="S992" s="165" t="n"/>
      <c r="T992" s="152" t="n"/>
      <c r="U992" s="152" t="n"/>
      <c r="V992" s="152" t="n"/>
      <c r="W992" s="152" t="n"/>
      <c r="X992" s="152" t="n"/>
      <c r="Y992" s="152" t="n"/>
      <c r="Z992" s="152" t="n"/>
      <c r="AA992" s="152" t="n"/>
      <c r="AB992" s="152" t="n"/>
      <c r="AC992" s="152" t="n"/>
      <c r="AD992" s="152" t="n"/>
      <c r="AE992" s="152" t="n"/>
      <c r="AF992" s="152" t="n"/>
      <c r="AG992" s="152" t="n"/>
      <c r="AH992" s="152" t="n"/>
      <c r="AI992" s="152" t="n"/>
      <c r="AJ992" s="152" t="n"/>
      <c r="AK992" s="152" t="n"/>
      <c r="AL992" s="152" t="n"/>
      <c r="AM992" s="152" t="n"/>
      <c r="AN992" s="166" t="n"/>
      <c r="AO992" s="155" t="n"/>
      <c r="AP992" s="152" t="n"/>
      <c r="AQ992" s="152" t="n"/>
      <c r="AR992" s="152" t="n"/>
      <c r="AS992" s="152" t="n"/>
      <c r="AT992" s="152" t="n"/>
      <c r="AU992" s="155" t="n"/>
      <c r="AV992" s="152" t="n"/>
      <c r="AW992" s="152" t="n"/>
      <c r="AX992" s="152" t="n"/>
      <c r="AY992" s="152" t="n"/>
      <c r="AZ992" s="152" t="n"/>
      <c r="BA992" s="165" t="n"/>
      <c r="BB992" s="165" t="n"/>
      <c r="BC992" s="152" t="n"/>
      <c r="BD992" s="152" t="n"/>
      <c r="BE992" s="152" t="n"/>
      <c r="BF992" s="152" t="n"/>
      <c r="BG992" s="155" t="n"/>
      <c r="BH992" s="152" t="n"/>
      <c r="BI992" s="152" t="n"/>
      <c r="BJ992" s="152" t="n"/>
      <c r="BK992" s="152" t="n"/>
      <c r="BL992" s="152" t="n"/>
      <c r="BM992" s="152" t="n"/>
      <c r="BN992" s="152" t="n"/>
      <c r="BO992" s="152" t="n"/>
      <c r="BP992" s="155" t="n"/>
      <c r="BQ992" s="152" t="n"/>
      <c r="BR992" s="152" t="n"/>
      <c r="BS992" s="152" t="n"/>
      <c r="BT992" s="152" t="n"/>
      <c r="BU992" s="152" t="n"/>
      <c r="BV992" s="152" t="n"/>
      <c r="BW992" s="152" t="n"/>
      <c r="BX992" s="165" t="n"/>
      <c r="BY992" s="150" t="n"/>
      <c r="BZ992" s="150" t="n"/>
      <c r="CA992" s="150" t="n"/>
      <c r="CB992" s="174" t="n"/>
      <c r="CC992" s="156" t="n"/>
      <c r="CD992" s="156" t="n"/>
      <c r="CE992" s="167">
        <f>IFERROR(__xludf.DUMMYFUNCTION("""COMPUTED_VALUE"""),"")</f>
        <v/>
      </c>
      <c r="CF992" s="158">
        <f>IFERROR(__xludf.DUMMYFUNCTION("""COMPUTED_VALUE"""),"")</f>
        <v/>
      </c>
      <c r="CG992" s="148" t="n"/>
      <c r="CH992" s="148" t="n"/>
      <c r="CI992" s="148" t="n"/>
      <c r="CJ992" s="148" t="n"/>
      <c r="CK992" s="148" t="n"/>
      <c r="CL992" s="148" t="n"/>
      <c r="CM992" s="148" t="n"/>
      <c r="CN992" s="148" t="n"/>
      <c r="CO992" s="148" t="n"/>
      <c r="CP992" s="148" t="n"/>
      <c r="CQ992" s="148" t="n"/>
      <c r="CR992" s="148" t="n"/>
      <c r="CS992" s="148" t="n"/>
      <c r="CT992" s="148" t="n"/>
      <c r="CU992" s="148" t="n"/>
      <c r="CV992" s="148" t="n"/>
    </row>
    <row r="993">
      <c r="A993" s="162" t="n"/>
      <c r="B993" s="64" t="n"/>
      <c r="C993" s="129" t="n"/>
      <c r="D993" s="130" t="inlineStr"/>
      <c r="E993" s="150" t="inlineStr"/>
      <c r="F993" s="150" t="inlineStr"/>
      <c r="G993" s="150" t="n"/>
      <c r="H993" s="152" t="n"/>
      <c r="I993" s="152" t="n"/>
      <c r="J993" s="152" t="n"/>
      <c r="K993" s="152" t="n"/>
      <c r="L993" s="152" t="n"/>
      <c r="M993" s="152" t="n"/>
      <c r="N993" s="152" t="n"/>
      <c r="O993" s="152" t="n"/>
      <c r="P993" s="152" t="n"/>
      <c r="Q993" s="152" t="n"/>
      <c r="R993" s="152" t="n"/>
      <c r="S993" s="165" t="n"/>
      <c r="T993" s="152" t="n"/>
      <c r="U993" s="152" t="n"/>
      <c r="V993" s="152" t="n"/>
      <c r="W993" s="152" t="n"/>
      <c r="X993" s="152" t="n"/>
      <c r="Y993" s="152" t="n"/>
      <c r="Z993" s="152" t="n"/>
      <c r="AA993" s="152" t="n"/>
      <c r="AB993" s="152" t="n"/>
      <c r="AC993" s="152" t="n"/>
      <c r="AD993" s="152" t="n"/>
      <c r="AE993" s="152" t="n"/>
      <c r="AF993" s="152" t="n"/>
      <c r="AG993" s="152" t="n"/>
      <c r="AH993" s="152" t="n"/>
      <c r="AI993" s="152" t="n"/>
      <c r="AJ993" s="152" t="n"/>
      <c r="AK993" s="152" t="n"/>
      <c r="AL993" s="152" t="n"/>
      <c r="AM993" s="152" t="n"/>
      <c r="AN993" s="166" t="n"/>
      <c r="AO993" s="155" t="n"/>
      <c r="AP993" s="152" t="n"/>
      <c r="AQ993" s="152" t="n"/>
      <c r="AR993" s="152" t="n"/>
      <c r="AS993" s="152" t="n"/>
      <c r="AT993" s="152" t="n"/>
      <c r="AU993" s="155" t="n"/>
      <c r="AV993" s="152" t="n"/>
      <c r="AW993" s="152" t="n"/>
      <c r="AX993" s="152" t="n"/>
      <c r="AY993" s="152" t="n"/>
      <c r="AZ993" s="152" t="n"/>
      <c r="BA993" s="165" t="n"/>
      <c r="BB993" s="165" t="n"/>
      <c r="BC993" s="152" t="n"/>
      <c r="BD993" s="152" t="n"/>
      <c r="BE993" s="152" t="n"/>
      <c r="BF993" s="152" t="n"/>
      <c r="BG993" s="155" t="n"/>
      <c r="BH993" s="152" t="n"/>
      <c r="BI993" s="152" t="n"/>
      <c r="BJ993" s="152" t="n"/>
      <c r="BK993" s="152" t="n"/>
      <c r="BL993" s="152" t="n"/>
      <c r="BM993" s="152" t="n"/>
      <c r="BN993" s="152" t="n"/>
      <c r="BO993" s="152" t="n"/>
      <c r="BP993" s="155" t="n"/>
      <c r="BQ993" s="152" t="n"/>
      <c r="BR993" s="152" t="n"/>
      <c r="BS993" s="152" t="n"/>
      <c r="BT993" s="152" t="n"/>
      <c r="BU993" s="152" t="n"/>
      <c r="BV993" s="152" t="n"/>
      <c r="BW993" s="152" t="n"/>
      <c r="BX993" s="165" t="n"/>
      <c r="BY993" s="150" t="n"/>
      <c r="BZ993" s="150" t="n"/>
      <c r="CA993" s="150" t="n"/>
      <c r="CB993" s="174" t="n"/>
      <c r="CC993" s="156" t="n"/>
      <c r="CD993" s="156" t="n"/>
      <c r="CE993" s="167">
        <f>IFERROR(__xludf.DUMMYFUNCTION("""COMPUTED_VALUE"""),"")</f>
        <v/>
      </c>
      <c r="CF993" s="158">
        <f>IFERROR(__xludf.DUMMYFUNCTION("""COMPUTED_VALUE"""),"")</f>
        <v/>
      </c>
      <c r="CG993" s="148" t="n"/>
      <c r="CH993" s="148" t="n"/>
      <c r="CI993" s="148" t="n"/>
      <c r="CJ993" s="148" t="n"/>
      <c r="CK993" s="148" t="n"/>
      <c r="CL993" s="148" t="n"/>
      <c r="CM993" s="148" t="n"/>
      <c r="CN993" s="148" t="n"/>
      <c r="CO993" s="148" t="n"/>
      <c r="CP993" s="148" t="n"/>
      <c r="CQ993" s="148" t="n"/>
      <c r="CR993" s="148" t="n"/>
      <c r="CS993" s="148" t="n"/>
      <c r="CT993" s="148" t="n"/>
      <c r="CU993" s="148" t="n"/>
      <c r="CV993" s="148" t="n"/>
    </row>
    <row r="994">
      <c r="A994" s="162" t="n"/>
      <c r="B994" s="64" t="n"/>
      <c r="C994" s="129" t="n"/>
      <c r="D994" s="130" t="inlineStr"/>
      <c r="E994" s="150" t="inlineStr"/>
      <c r="F994" s="150" t="inlineStr"/>
      <c r="G994" s="150" t="n"/>
      <c r="H994" s="152" t="n"/>
      <c r="I994" s="152" t="n"/>
      <c r="J994" s="152" t="n"/>
      <c r="K994" s="152" t="n"/>
      <c r="L994" s="152" t="n"/>
      <c r="M994" s="152" t="n"/>
      <c r="N994" s="152" t="n"/>
      <c r="O994" s="152" t="n"/>
      <c r="P994" s="152" t="n"/>
      <c r="Q994" s="152" t="n"/>
      <c r="R994" s="152" t="n"/>
      <c r="S994" s="165" t="n"/>
      <c r="T994" s="152" t="n"/>
      <c r="U994" s="152" t="n"/>
      <c r="V994" s="152" t="n"/>
      <c r="W994" s="152" t="n"/>
      <c r="X994" s="152" t="n"/>
      <c r="Y994" s="152" t="n"/>
      <c r="Z994" s="152" t="n"/>
      <c r="AA994" s="152" t="n"/>
      <c r="AB994" s="152" t="n"/>
      <c r="AC994" s="152" t="n"/>
      <c r="AD994" s="152" t="n"/>
      <c r="AE994" s="152" t="n"/>
      <c r="AF994" s="152" t="n"/>
      <c r="AG994" s="152" t="n"/>
      <c r="AH994" s="152" t="n"/>
      <c r="AI994" s="152" t="n"/>
      <c r="AJ994" s="152" t="n"/>
      <c r="AK994" s="152" t="n"/>
      <c r="AL994" s="152" t="n"/>
      <c r="AM994" s="152" t="n"/>
      <c r="AN994" s="166" t="n"/>
      <c r="AO994" s="155" t="n"/>
      <c r="AP994" s="152" t="n"/>
      <c r="AQ994" s="152" t="n"/>
      <c r="AR994" s="152" t="n"/>
      <c r="AS994" s="152" t="n"/>
      <c r="AT994" s="152" t="n"/>
      <c r="AU994" s="155" t="n"/>
      <c r="AV994" s="152" t="n"/>
      <c r="AW994" s="152" t="n"/>
      <c r="AX994" s="152" t="n"/>
      <c r="AY994" s="152" t="n"/>
      <c r="AZ994" s="152" t="n"/>
      <c r="BA994" s="165" t="n"/>
      <c r="BB994" s="165" t="n"/>
      <c r="BC994" s="152" t="n"/>
      <c r="BD994" s="152" t="n"/>
      <c r="BE994" s="152" t="n"/>
      <c r="BF994" s="152" t="n"/>
      <c r="BG994" s="155" t="n"/>
      <c r="BH994" s="152" t="n"/>
      <c r="BI994" s="152" t="n"/>
      <c r="BJ994" s="152" t="n"/>
      <c r="BK994" s="152" t="n"/>
      <c r="BL994" s="152" t="n"/>
      <c r="BM994" s="152" t="n"/>
      <c r="BN994" s="152" t="n"/>
      <c r="BO994" s="152" t="n"/>
      <c r="BP994" s="155" t="n"/>
      <c r="BQ994" s="152" t="n"/>
      <c r="BR994" s="152" t="n"/>
      <c r="BS994" s="152" t="n"/>
      <c r="BT994" s="152" t="n"/>
      <c r="BU994" s="152" t="n"/>
      <c r="BV994" s="152" t="n"/>
      <c r="BW994" s="152" t="n"/>
      <c r="BX994" s="165" t="n"/>
      <c r="BY994" s="150" t="n"/>
      <c r="BZ994" s="150" t="n"/>
      <c r="CA994" s="150" t="n"/>
      <c r="CB994" s="174" t="n"/>
      <c r="CC994" s="156" t="n"/>
      <c r="CD994" s="156" t="n"/>
      <c r="CE994" s="167">
        <f>IFERROR(__xludf.DUMMYFUNCTION("""COMPUTED_VALUE"""),"")</f>
        <v/>
      </c>
      <c r="CF994" s="158">
        <f>IFERROR(__xludf.DUMMYFUNCTION("""COMPUTED_VALUE"""),"")</f>
        <v/>
      </c>
      <c r="CG994" s="148" t="n"/>
      <c r="CH994" s="148" t="n"/>
      <c r="CI994" s="148" t="n"/>
      <c r="CJ994" s="148" t="n"/>
      <c r="CK994" s="148" t="n"/>
      <c r="CL994" s="148" t="n"/>
      <c r="CM994" s="148" t="n"/>
      <c r="CN994" s="148" t="n"/>
      <c r="CO994" s="148" t="n"/>
      <c r="CP994" s="148" t="n"/>
      <c r="CQ994" s="148" t="n"/>
      <c r="CR994" s="148" t="n"/>
      <c r="CS994" s="148" t="n"/>
      <c r="CT994" s="148" t="n"/>
      <c r="CU994" s="148" t="n"/>
      <c r="CV994" s="148" t="n"/>
    </row>
    <row r="995">
      <c r="A995" s="162" t="n"/>
      <c r="B995" s="64" t="n"/>
      <c r="C995" s="129" t="n"/>
      <c r="D995" s="130" t="inlineStr"/>
      <c r="E995" s="150" t="inlineStr"/>
      <c r="F995" s="150" t="inlineStr"/>
      <c r="G995" s="150" t="n"/>
      <c r="H995" s="152" t="n"/>
      <c r="I995" s="152" t="n"/>
      <c r="J995" s="152" t="n"/>
      <c r="K995" s="152" t="n"/>
      <c r="L995" s="152" t="n"/>
      <c r="M995" s="152" t="n"/>
      <c r="N995" s="152" t="n"/>
      <c r="O995" s="152" t="n"/>
      <c r="P995" s="152" t="n"/>
      <c r="Q995" s="152" t="n"/>
      <c r="R995" s="152" t="n"/>
      <c r="S995" s="165" t="n"/>
      <c r="T995" s="152" t="n"/>
      <c r="U995" s="152" t="n"/>
      <c r="V995" s="152" t="n"/>
      <c r="W995" s="152" t="n"/>
      <c r="X995" s="152" t="n"/>
      <c r="Y995" s="152" t="n"/>
      <c r="Z995" s="152" t="n"/>
      <c r="AA995" s="152" t="n"/>
      <c r="AB995" s="152" t="n"/>
      <c r="AC995" s="152" t="n"/>
      <c r="AD995" s="152" t="n"/>
      <c r="AE995" s="152" t="n"/>
      <c r="AF995" s="152" t="n"/>
      <c r="AG995" s="152" t="n"/>
      <c r="AH995" s="152" t="n"/>
      <c r="AI995" s="152" t="n"/>
      <c r="AJ995" s="152" t="n"/>
      <c r="AK995" s="152" t="n"/>
      <c r="AL995" s="152" t="n"/>
      <c r="AM995" s="152" t="n"/>
      <c r="AN995" s="166" t="n"/>
      <c r="AO995" s="155" t="n"/>
      <c r="AP995" s="152" t="n"/>
      <c r="AQ995" s="152" t="n"/>
      <c r="AR995" s="152" t="n"/>
      <c r="AS995" s="152" t="n"/>
      <c r="AT995" s="152" t="n"/>
      <c r="AU995" s="155" t="n"/>
      <c r="AV995" s="152" t="n"/>
      <c r="AW995" s="152" t="n"/>
      <c r="AX995" s="152" t="n"/>
      <c r="AY995" s="152" t="n"/>
      <c r="AZ995" s="152" t="n"/>
      <c r="BA995" s="165" t="n"/>
      <c r="BB995" s="165" t="n"/>
      <c r="BC995" s="152" t="n"/>
      <c r="BD995" s="152" t="n"/>
      <c r="BE995" s="152" t="n"/>
      <c r="BF995" s="152" t="n"/>
      <c r="BG995" s="155" t="n"/>
      <c r="BH995" s="152" t="n"/>
      <c r="BI995" s="152" t="n"/>
      <c r="BJ995" s="152" t="n"/>
      <c r="BK995" s="152" t="n"/>
      <c r="BL995" s="152" t="n"/>
      <c r="BM995" s="152" t="n"/>
      <c r="BN995" s="152" t="n"/>
      <c r="BO995" s="152" t="n"/>
      <c r="BP995" s="155" t="n"/>
      <c r="BQ995" s="152" t="n"/>
      <c r="BR995" s="152" t="n"/>
      <c r="BS995" s="152" t="n"/>
      <c r="BT995" s="152" t="n"/>
      <c r="BU995" s="152" t="n"/>
      <c r="BV995" s="152" t="n"/>
      <c r="BW995" s="152" t="n"/>
      <c r="BX995" s="165" t="n"/>
      <c r="BY995" s="150" t="n"/>
      <c r="BZ995" s="150" t="n"/>
      <c r="CA995" s="150" t="n"/>
      <c r="CB995" s="174" t="n"/>
      <c r="CC995" s="156" t="n"/>
      <c r="CD995" s="156" t="n"/>
      <c r="CE995" s="167">
        <f>IFERROR(__xludf.DUMMYFUNCTION("""COMPUTED_VALUE"""),"")</f>
        <v/>
      </c>
      <c r="CF995" s="158">
        <f>IFERROR(__xludf.DUMMYFUNCTION("""COMPUTED_VALUE"""),"")</f>
        <v/>
      </c>
      <c r="CG995" s="148" t="n"/>
      <c r="CH995" s="148" t="n"/>
      <c r="CI995" s="148" t="n"/>
      <c r="CJ995" s="148" t="n"/>
      <c r="CK995" s="148" t="n"/>
      <c r="CL995" s="148" t="n"/>
      <c r="CM995" s="148" t="n"/>
      <c r="CN995" s="148" t="n"/>
      <c r="CO995" s="148" t="n"/>
      <c r="CP995" s="148" t="n"/>
      <c r="CQ995" s="148" t="n"/>
      <c r="CR995" s="148" t="n"/>
      <c r="CS995" s="148" t="n"/>
      <c r="CT995" s="148" t="n"/>
      <c r="CU995" s="148" t="n"/>
      <c r="CV995" s="148" t="n"/>
    </row>
    <row r="996">
      <c r="A996" s="162" t="n"/>
      <c r="B996" s="64" t="n"/>
      <c r="C996" s="129" t="n"/>
      <c r="D996" s="130" t="inlineStr"/>
      <c r="E996" s="150" t="inlineStr"/>
      <c r="F996" s="150" t="inlineStr"/>
      <c r="G996" s="150" t="n"/>
      <c r="H996" s="152" t="n"/>
      <c r="I996" s="152" t="n"/>
      <c r="J996" s="152" t="n"/>
      <c r="K996" s="152" t="n"/>
      <c r="L996" s="152" t="n"/>
      <c r="M996" s="152" t="n"/>
      <c r="N996" s="152" t="n"/>
      <c r="O996" s="152" t="n"/>
      <c r="P996" s="152" t="n"/>
      <c r="Q996" s="152" t="n"/>
      <c r="R996" s="152" t="n"/>
      <c r="S996" s="165" t="n"/>
      <c r="T996" s="152" t="n"/>
      <c r="U996" s="152" t="n"/>
      <c r="V996" s="152" t="n"/>
      <c r="W996" s="152" t="n"/>
      <c r="X996" s="152" t="n"/>
      <c r="Y996" s="152" t="n"/>
      <c r="Z996" s="152" t="n"/>
      <c r="AA996" s="152" t="n"/>
      <c r="AB996" s="152" t="n"/>
      <c r="AC996" s="152" t="n"/>
      <c r="AD996" s="152" t="n"/>
      <c r="AE996" s="152" t="n"/>
      <c r="AF996" s="152" t="n"/>
      <c r="AG996" s="152" t="n"/>
      <c r="AH996" s="152" t="n"/>
      <c r="AI996" s="152" t="n"/>
      <c r="AJ996" s="152" t="n"/>
      <c r="AK996" s="152" t="n"/>
      <c r="AL996" s="152" t="n"/>
      <c r="AM996" s="152" t="n"/>
      <c r="AN996" s="166" t="n"/>
      <c r="AO996" s="155" t="n"/>
      <c r="AP996" s="152" t="n"/>
      <c r="AQ996" s="152" t="n"/>
      <c r="AR996" s="152" t="n"/>
      <c r="AS996" s="152" t="n"/>
      <c r="AT996" s="152" t="n"/>
      <c r="AU996" s="155" t="n"/>
      <c r="AV996" s="152" t="n"/>
      <c r="AW996" s="152" t="n"/>
      <c r="AX996" s="152" t="n"/>
      <c r="AY996" s="152" t="n"/>
      <c r="AZ996" s="152" t="n"/>
      <c r="BA996" s="165" t="n"/>
      <c r="BB996" s="165" t="n"/>
      <c r="BC996" s="152" t="n"/>
      <c r="BD996" s="152" t="n"/>
      <c r="BE996" s="152" t="n"/>
      <c r="BF996" s="152" t="n"/>
      <c r="BG996" s="155" t="n"/>
      <c r="BH996" s="152" t="n"/>
      <c r="BI996" s="152" t="n"/>
      <c r="BJ996" s="152" t="n"/>
      <c r="BK996" s="152" t="n"/>
      <c r="BL996" s="152" t="n"/>
      <c r="BM996" s="152" t="n"/>
      <c r="BN996" s="152" t="n"/>
      <c r="BO996" s="152" t="n"/>
      <c r="BP996" s="155" t="n"/>
      <c r="BQ996" s="152" t="n"/>
      <c r="BR996" s="152" t="n"/>
      <c r="BS996" s="152" t="n"/>
      <c r="BT996" s="152" t="n"/>
      <c r="BU996" s="152" t="n"/>
      <c r="BV996" s="152" t="n"/>
      <c r="BW996" s="152" t="n"/>
      <c r="BX996" s="165" t="n"/>
      <c r="BY996" s="150" t="n"/>
      <c r="BZ996" s="150" t="n"/>
      <c r="CA996" s="150" t="n"/>
      <c r="CB996" s="174" t="n"/>
      <c r="CC996" s="156" t="n"/>
      <c r="CD996" s="156" t="n"/>
      <c r="CE996" s="167">
        <f>IFERROR(__xludf.DUMMYFUNCTION("""COMPUTED_VALUE"""),"")</f>
        <v/>
      </c>
      <c r="CF996" s="158">
        <f>IFERROR(__xludf.DUMMYFUNCTION("""COMPUTED_VALUE"""),"")</f>
        <v/>
      </c>
      <c r="CG996" s="148" t="n"/>
      <c r="CH996" s="148" t="n"/>
      <c r="CI996" s="148" t="n"/>
      <c r="CJ996" s="148" t="n"/>
      <c r="CK996" s="148" t="n"/>
      <c r="CL996" s="148" t="n"/>
      <c r="CM996" s="148" t="n"/>
      <c r="CN996" s="148" t="n"/>
      <c r="CO996" s="148" t="n"/>
      <c r="CP996" s="148" t="n"/>
      <c r="CQ996" s="148" t="n"/>
      <c r="CR996" s="148" t="n"/>
      <c r="CS996" s="148" t="n"/>
      <c r="CT996" s="148" t="n"/>
      <c r="CU996" s="148" t="n"/>
      <c r="CV996" s="148" t="n"/>
    </row>
    <row r="997">
      <c r="A997" s="162" t="n"/>
      <c r="B997" s="64" t="n"/>
      <c r="C997" s="129" t="n"/>
      <c r="D997" s="130" t="inlineStr"/>
      <c r="E997" s="150" t="inlineStr"/>
      <c r="F997" s="150" t="inlineStr"/>
      <c r="G997" s="150" t="n"/>
      <c r="H997" s="152" t="n"/>
      <c r="I997" s="152" t="n"/>
      <c r="J997" s="152" t="n"/>
      <c r="K997" s="152" t="n"/>
      <c r="L997" s="152" t="n"/>
      <c r="M997" s="152" t="n"/>
      <c r="N997" s="152" t="n"/>
      <c r="O997" s="152" t="n"/>
      <c r="P997" s="152" t="n"/>
      <c r="Q997" s="152" t="n"/>
      <c r="R997" s="152" t="n"/>
      <c r="S997" s="165" t="n"/>
      <c r="T997" s="152" t="n"/>
      <c r="U997" s="152" t="n"/>
      <c r="V997" s="152" t="n"/>
      <c r="W997" s="152" t="n"/>
      <c r="X997" s="152" t="n"/>
      <c r="Y997" s="152" t="n"/>
      <c r="Z997" s="152" t="n"/>
      <c r="AA997" s="152" t="n"/>
      <c r="AB997" s="152" t="n"/>
      <c r="AC997" s="152" t="n"/>
      <c r="AD997" s="152" t="n"/>
      <c r="AE997" s="152" t="n"/>
      <c r="AF997" s="152" t="n"/>
      <c r="AG997" s="152" t="n"/>
      <c r="AH997" s="152" t="n"/>
      <c r="AI997" s="152" t="n"/>
      <c r="AJ997" s="152" t="n"/>
      <c r="AK997" s="152" t="n"/>
      <c r="AL997" s="152" t="n"/>
      <c r="AM997" s="152" t="n"/>
      <c r="AN997" s="166" t="n"/>
      <c r="AO997" s="155" t="n"/>
      <c r="AP997" s="152" t="n"/>
      <c r="AQ997" s="152" t="n"/>
      <c r="AR997" s="152" t="n"/>
      <c r="AS997" s="152" t="n"/>
      <c r="AT997" s="152" t="n"/>
      <c r="AU997" s="155" t="n"/>
      <c r="AV997" s="152" t="n"/>
      <c r="AW997" s="152" t="n"/>
      <c r="AX997" s="152" t="n"/>
      <c r="AY997" s="152" t="n"/>
      <c r="AZ997" s="152" t="n"/>
      <c r="BA997" s="165" t="n"/>
      <c r="BB997" s="165" t="n"/>
      <c r="BC997" s="152" t="n"/>
      <c r="BD997" s="152" t="n"/>
      <c r="BE997" s="152" t="n"/>
      <c r="BF997" s="152" t="n"/>
      <c r="BG997" s="155" t="n"/>
      <c r="BH997" s="152" t="n"/>
      <c r="BI997" s="152" t="n"/>
      <c r="BJ997" s="152" t="n"/>
      <c r="BK997" s="152" t="n"/>
      <c r="BL997" s="152" t="n"/>
      <c r="BM997" s="152" t="n"/>
      <c r="BN997" s="152" t="n"/>
      <c r="BO997" s="152" t="n"/>
      <c r="BP997" s="155" t="n"/>
      <c r="BQ997" s="152" t="n"/>
      <c r="BR997" s="152" t="n"/>
      <c r="BS997" s="152" t="n"/>
      <c r="BT997" s="152" t="n"/>
      <c r="BU997" s="152" t="n"/>
      <c r="BV997" s="152" t="n"/>
      <c r="BW997" s="152" t="n"/>
      <c r="BX997" s="165" t="n"/>
      <c r="BY997" s="150" t="n"/>
      <c r="BZ997" s="150" t="n"/>
      <c r="CA997" s="150" t="n"/>
      <c r="CB997" s="174" t="n"/>
      <c r="CC997" s="156" t="n"/>
      <c r="CD997" s="156" t="n"/>
      <c r="CE997" s="167">
        <f>IFERROR(__xludf.DUMMYFUNCTION("""COMPUTED_VALUE"""),"")</f>
        <v/>
      </c>
      <c r="CF997" s="158">
        <f>IFERROR(__xludf.DUMMYFUNCTION("""COMPUTED_VALUE"""),"")</f>
        <v/>
      </c>
      <c r="CG997" s="148" t="n"/>
      <c r="CH997" s="148" t="n"/>
      <c r="CI997" s="148" t="n"/>
      <c r="CJ997" s="148" t="n"/>
      <c r="CK997" s="148" t="n"/>
      <c r="CL997" s="148" t="n"/>
      <c r="CM997" s="148" t="n"/>
      <c r="CN997" s="148" t="n"/>
      <c r="CO997" s="148" t="n"/>
      <c r="CP997" s="148" t="n"/>
      <c r="CQ997" s="148" t="n"/>
      <c r="CR997" s="148" t="n"/>
      <c r="CS997" s="148" t="n"/>
      <c r="CT997" s="148" t="n"/>
      <c r="CU997" s="148" t="n"/>
      <c r="CV997" s="148" t="n"/>
    </row>
    <row r="998">
      <c r="A998" s="162" t="n"/>
      <c r="B998" s="64" t="n"/>
      <c r="C998" s="129" t="n"/>
      <c r="D998" s="130" t="inlineStr"/>
      <c r="E998" s="150" t="inlineStr"/>
      <c r="F998" s="150" t="inlineStr"/>
      <c r="G998" s="150" t="n"/>
      <c r="H998" s="152" t="n"/>
      <c r="I998" s="152" t="n"/>
      <c r="J998" s="152" t="n"/>
      <c r="K998" s="152" t="n"/>
      <c r="L998" s="152" t="n"/>
      <c r="M998" s="152" t="n"/>
      <c r="N998" s="152" t="n"/>
      <c r="O998" s="152" t="n"/>
      <c r="P998" s="152" t="n"/>
      <c r="Q998" s="152" t="n"/>
      <c r="R998" s="152" t="n"/>
      <c r="S998" s="165" t="n"/>
      <c r="T998" s="152" t="n"/>
      <c r="U998" s="152" t="n"/>
      <c r="V998" s="152" t="n"/>
      <c r="W998" s="152" t="n"/>
      <c r="X998" s="152" t="n"/>
      <c r="Y998" s="152" t="n"/>
      <c r="Z998" s="152" t="n"/>
      <c r="AA998" s="152" t="n"/>
      <c r="AB998" s="152" t="n"/>
      <c r="AC998" s="152" t="n"/>
      <c r="AD998" s="152" t="n"/>
      <c r="AE998" s="152" t="n"/>
      <c r="AF998" s="152" t="n"/>
      <c r="AG998" s="152" t="n"/>
      <c r="AH998" s="152" t="n"/>
      <c r="AI998" s="152" t="n"/>
      <c r="AJ998" s="152" t="n"/>
      <c r="AK998" s="152" t="n"/>
      <c r="AL998" s="152" t="n"/>
      <c r="AM998" s="152" t="n"/>
      <c r="AN998" s="166" t="n"/>
      <c r="AO998" s="155" t="n"/>
      <c r="AP998" s="152" t="n"/>
      <c r="AQ998" s="152" t="n"/>
      <c r="AR998" s="152" t="n"/>
      <c r="AS998" s="152" t="n"/>
      <c r="AT998" s="152" t="n"/>
      <c r="AU998" s="155" t="n"/>
      <c r="AV998" s="152" t="n"/>
      <c r="AW998" s="152" t="n"/>
      <c r="AX998" s="152" t="n"/>
      <c r="AY998" s="152" t="n"/>
      <c r="AZ998" s="152" t="n"/>
      <c r="BA998" s="165" t="n"/>
      <c r="BB998" s="165" t="n"/>
      <c r="BC998" s="152" t="n"/>
      <c r="BD998" s="152" t="n"/>
      <c r="BE998" s="152" t="n"/>
      <c r="BF998" s="152" t="n"/>
      <c r="BG998" s="155" t="n"/>
      <c r="BH998" s="152" t="n"/>
      <c r="BI998" s="152" t="n"/>
      <c r="BJ998" s="152" t="n"/>
      <c r="BK998" s="152" t="n"/>
      <c r="BL998" s="152" t="n"/>
      <c r="BM998" s="152" t="n"/>
      <c r="BN998" s="152" t="n"/>
      <c r="BO998" s="152" t="n"/>
      <c r="BP998" s="155" t="n"/>
      <c r="BQ998" s="152" t="n"/>
      <c r="BR998" s="152" t="n"/>
      <c r="BS998" s="152" t="n"/>
      <c r="BT998" s="152" t="n"/>
      <c r="BU998" s="152" t="n"/>
      <c r="BV998" s="152" t="n"/>
      <c r="BW998" s="152" t="n"/>
      <c r="BX998" s="165" t="n"/>
      <c r="BY998" s="150" t="n"/>
      <c r="BZ998" s="150" t="n"/>
      <c r="CA998" s="150" t="n"/>
      <c r="CB998" s="174" t="n"/>
      <c r="CC998" s="156" t="n"/>
      <c r="CD998" s="156" t="n"/>
      <c r="CE998" s="167">
        <f>IFERROR(__xludf.DUMMYFUNCTION("""COMPUTED_VALUE"""),"")</f>
        <v/>
      </c>
      <c r="CF998" s="158">
        <f>IFERROR(__xludf.DUMMYFUNCTION("""COMPUTED_VALUE"""),"")</f>
        <v/>
      </c>
      <c r="CG998" s="148" t="n"/>
      <c r="CH998" s="148" t="n"/>
      <c r="CI998" s="148" t="n"/>
      <c r="CJ998" s="148" t="n"/>
      <c r="CK998" s="148" t="n"/>
      <c r="CL998" s="148" t="n"/>
      <c r="CM998" s="148" t="n"/>
      <c r="CN998" s="148" t="n"/>
      <c r="CO998" s="148" t="n"/>
      <c r="CP998" s="148" t="n"/>
      <c r="CQ998" s="148" t="n"/>
      <c r="CR998" s="148" t="n"/>
      <c r="CS998" s="148" t="n"/>
      <c r="CT998" s="148" t="n"/>
      <c r="CU998" s="148" t="n"/>
      <c r="CV998" s="148" t="n"/>
    </row>
    <row r="999">
      <c r="A999" s="162" t="n"/>
      <c r="B999" s="64" t="n"/>
      <c r="C999" s="129" t="n"/>
      <c r="D999" s="130" t="inlineStr"/>
      <c r="E999" s="150" t="inlineStr"/>
      <c r="F999" s="150" t="inlineStr"/>
      <c r="G999" s="150" t="n"/>
      <c r="H999" s="152" t="n"/>
      <c r="I999" s="152" t="n"/>
      <c r="J999" s="152" t="n"/>
      <c r="K999" s="152" t="n"/>
      <c r="L999" s="152" t="n"/>
      <c r="M999" s="152" t="n"/>
      <c r="N999" s="152" t="n"/>
      <c r="O999" s="152" t="n"/>
      <c r="P999" s="152" t="n"/>
      <c r="Q999" s="152" t="n"/>
      <c r="R999" s="152" t="n"/>
      <c r="S999" s="165" t="n"/>
      <c r="T999" s="152" t="n"/>
      <c r="U999" s="152" t="n"/>
      <c r="V999" s="152" t="n"/>
      <c r="W999" s="152" t="n"/>
      <c r="X999" s="152" t="n"/>
      <c r="Y999" s="152" t="n"/>
      <c r="Z999" s="152" t="n"/>
      <c r="AA999" s="152" t="n"/>
      <c r="AB999" s="152" t="n"/>
      <c r="AC999" s="152" t="n"/>
      <c r="AD999" s="152" t="n"/>
      <c r="AE999" s="152" t="n"/>
      <c r="AF999" s="152" t="n"/>
      <c r="AG999" s="152" t="n"/>
      <c r="AH999" s="152" t="n"/>
      <c r="AI999" s="152" t="n"/>
      <c r="AJ999" s="152" t="n"/>
      <c r="AK999" s="152" t="n"/>
      <c r="AL999" s="152" t="n"/>
      <c r="AM999" s="152" t="n"/>
      <c r="AN999" s="166" t="n"/>
      <c r="AO999" s="155" t="n"/>
      <c r="AP999" s="152" t="n"/>
      <c r="AQ999" s="152" t="n"/>
      <c r="AR999" s="152" t="n"/>
      <c r="AS999" s="152" t="n"/>
      <c r="AT999" s="152" t="n"/>
      <c r="AU999" s="155" t="n"/>
      <c r="AV999" s="152" t="n"/>
      <c r="AW999" s="152" t="n"/>
      <c r="AX999" s="152" t="n"/>
      <c r="AY999" s="152" t="n"/>
      <c r="AZ999" s="152" t="n"/>
      <c r="BA999" s="165" t="n"/>
      <c r="BB999" s="165" t="n"/>
      <c r="BC999" s="152" t="n"/>
      <c r="BD999" s="152" t="n"/>
      <c r="BE999" s="152" t="n"/>
      <c r="BF999" s="152" t="n"/>
      <c r="BG999" s="155" t="n"/>
      <c r="BH999" s="152" t="n"/>
      <c r="BI999" s="152" t="n"/>
      <c r="BJ999" s="152" t="n"/>
      <c r="BK999" s="152" t="n"/>
      <c r="BL999" s="152" t="n"/>
      <c r="BM999" s="152" t="n"/>
      <c r="BN999" s="152" t="n"/>
      <c r="BO999" s="152" t="n"/>
      <c r="BP999" s="155" t="n"/>
      <c r="BQ999" s="152" t="n"/>
      <c r="BR999" s="152" t="n"/>
      <c r="BS999" s="152" t="n"/>
      <c r="BT999" s="152" t="n"/>
      <c r="BU999" s="152" t="n"/>
      <c r="BV999" s="152" t="n"/>
      <c r="BW999" s="152" t="n"/>
      <c r="BX999" s="165" t="n"/>
      <c r="BY999" s="150" t="n"/>
      <c r="BZ999" s="150" t="n"/>
      <c r="CA999" s="150" t="n"/>
      <c r="CB999" s="174" t="n"/>
      <c r="CC999" s="156" t="n"/>
      <c r="CD999" s="156" t="n"/>
      <c r="CE999" s="167">
        <f>IFERROR(__xludf.DUMMYFUNCTION("""COMPUTED_VALUE"""),"")</f>
        <v/>
      </c>
      <c r="CF999" s="158">
        <f>IFERROR(__xludf.DUMMYFUNCTION("""COMPUTED_VALUE"""),"")</f>
        <v/>
      </c>
      <c r="CG999" s="148" t="n"/>
      <c r="CH999" s="148" t="n"/>
      <c r="CI999" s="148" t="n"/>
      <c r="CJ999" s="148" t="n"/>
      <c r="CK999" s="148" t="n"/>
      <c r="CL999" s="148" t="n"/>
      <c r="CM999" s="148" t="n"/>
      <c r="CN999" s="148" t="n"/>
      <c r="CO999" s="148" t="n"/>
      <c r="CP999" s="148" t="n"/>
      <c r="CQ999" s="148" t="n"/>
      <c r="CR999" s="148" t="n"/>
      <c r="CS999" s="148" t="n"/>
      <c r="CT999" s="148" t="n"/>
      <c r="CU999" s="148" t="n"/>
      <c r="CV999" s="148" t="n"/>
    </row>
    <row r="1000">
      <c r="A1000" s="162" t="n"/>
      <c r="B1000" s="64" t="n"/>
      <c r="C1000" s="129" t="n"/>
      <c r="D1000" s="130" t="inlineStr"/>
      <c r="E1000" s="150" t="inlineStr"/>
      <c r="F1000" s="150" t="inlineStr"/>
      <c r="G1000" s="150" t="n"/>
      <c r="H1000" s="152" t="n"/>
      <c r="I1000" s="152" t="n"/>
      <c r="J1000" s="152" t="n"/>
      <c r="K1000" s="152" t="n"/>
      <c r="L1000" s="152" t="n"/>
      <c r="M1000" s="152" t="n"/>
      <c r="N1000" s="152" t="n"/>
      <c r="O1000" s="152" t="n"/>
      <c r="P1000" s="152" t="n"/>
      <c r="Q1000" s="152" t="n"/>
      <c r="R1000" s="152" t="n"/>
      <c r="S1000" s="165" t="n"/>
      <c r="T1000" s="152" t="n"/>
      <c r="U1000" s="152" t="n"/>
      <c r="V1000" s="152" t="n"/>
      <c r="W1000" s="152" t="n"/>
      <c r="X1000" s="152" t="n"/>
      <c r="Y1000" s="152" t="n"/>
      <c r="Z1000" s="152" t="n"/>
      <c r="AA1000" s="152" t="n"/>
      <c r="AB1000" s="152" t="n"/>
      <c r="AC1000" s="152" t="n"/>
      <c r="AD1000" s="152" t="n"/>
      <c r="AE1000" s="152" t="n"/>
      <c r="AF1000" s="152" t="n"/>
      <c r="AG1000" s="152" t="n"/>
      <c r="AH1000" s="152" t="n"/>
      <c r="AI1000" s="152" t="n"/>
      <c r="AJ1000" s="152" t="n"/>
      <c r="AK1000" s="152" t="n"/>
      <c r="AL1000" s="152" t="n"/>
      <c r="AM1000" s="152" t="n"/>
      <c r="AN1000" s="166" t="n"/>
      <c r="AO1000" s="155" t="n"/>
      <c r="AP1000" s="152" t="n"/>
      <c r="AQ1000" s="152" t="n"/>
      <c r="AR1000" s="152" t="n"/>
      <c r="AS1000" s="152" t="n"/>
      <c r="AT1000" s="152" t="n"/>
      <c r="AU1000" s="155" t="n"/>
      <c r="AV1000" s="152" t="n"/>
      <c r="AW1000" s="152" t="n"/>
      <c r="AX1000" s="152" t="n"/>
      <c r="AY1000" s="152" t="n"/>
      <c r="AZ1000" s="152" t="n"/>
      <c r="BA1000" s="165" t="n"/>
      <c r="BB1000" s="165" t="n"/>
      <c r="BC1000" s="152" t="n"/>
      <c r="BD1000" s="152" t="n"/>
      <c r="BE1000" s="152" t="n"/>
      <c r="BF1000" s="152" t="n"/>
      <c r="BG1000" s="155" t="n"/>
      <c r="BH1000" s="152" t="n"/>
      <c r="BI1000" s="152" t="n"/>
      <c r="BJ1000" s="152" t="n"/>
      <c r="BK1000" s="152" t="n"/>
      <c r="BL1000" s="152" t="n"/>
      <c r="BM1000" s="152" t="n"/>
      <c r="BN1000" s="152" t="n"/>
      <c r="BO1000" s="152" t="n"/>
      <c r="BP1000" s="155" t="n"/>
      <c r="BQ1000" s="152" t="n"/>
      <c r="BR1000" s="152" t="n"/>
      <c r="BS1000" s="152" t="n"/>
      <c r="BT1000" s="152" t="n"/>
      <c r="BU1000" s="152" t="n"/>
      <c r="BV1000" s="152" t="n"/>
      <c r="BW1000" s="152" t="n"/>
      <c r="BX1000" s="165" t="n"/>
      <c r="BY1000" s="150" t="n"/>
      <c r="BZ1000" s="150" t="n"/>
      <c r="CA1000" s="150" t="n"/>
      <c r="CB1000" s="174" t="n"/>
      <c r="CC1000" s="156" t="n"/>
      <c r="CD1000" s="156" t="n"/>
      <c r="CE1000" s="167">
        <f>IFERROR(__xludf.DUMMYFUNCTION("""COMPUTED_VALUE"""),"")</f>
        <v/>
      </c>
      <c r="CF1000" s="158">
        <f>IFERROR(__xludf.DUMMYFUNCTION("""COMPUTED_VALUE"""),"")</f>
        <v/>
      </c>
      <c r="CG1000" s="148" t="n"/>
      <c r="CH1000" s="148" t="n"/>
      <c r="CI1000" s="148" t="n"/>
      <c r="CJ1000" s="148" t="n"/>
      <c r="CK1000" s="148" t="n"/>
      <c r="CL1000" s="148" t="n"/>
      <c r="CM1000" s="148" t="n"/>
      <c r="CN1000" s="148" t="n"/>
      <c r="CO1000" s="148" t="n"/>
      <c r="CP1000" s="148" t="n"/>
      <c r="CQ1000" s="148" t="n"/>
      <c r="CR1000" s="148" t="n"/>
      <c r="CS1000" s="148" t="n"/>
      <c r="CT1000" s="148" t="n"/>
      <c r="CU1000" s="148" t="n"/>
      <c r="CV1000" s="148" t="n"/>
    </row>
    <row r="1001">
      <c r="A1001" s="162" t="n"/>
      <c r="B1001" s="64" t="n"/>
      <c r="C1001" s="129" t="n"/>
      <c r="D1001" s="130" t="inlineStr"/>
      <c r="E1001" s="150" t="inlineStr"/>
      <c r="F1001" s="150" t="inlineStr"/>
      <c r="G1001" s="150" t="n"/>
      <c r="H1001" s="152" t="n"/>
      <c r="I1001" s="152" t="n"/>
      <c r="J1001" s="152" t="n"/>
      <c r="K1001" s="152" t="n"/>
      <c r="L1001" s="152" t="n"/>
      <c r="M1001" s="152" t="n"/>
      <c r="N1001" s="152" t="n"/>
      <c r="O1001" s="152" t="n"/>
      <c r="P1001" s="152" t="n"/>
      <c r="Q1001" s="152" t="n"/>
      <c r="R1001" s="152" t="n"/>
      <c r="S1001" s="165" t="n"/>
      <c r="T1001" s="152" t="n"/>
      <c r="U1001" s="152" t="n"/>
      <c r="V1001" s="152" t="n"/>
      <c r="W1001" s="152" t="n"/>
      <c r="X1001" s="152" t="n"/>
      <c r="Y1001" s="152" t="n"/>
      <c r="Z1001" s="152" t="n"/>
      <c r="AA1001" s="152" t="n"/>
      <c r="AB1001" s="152" t="n"/>
      <c r="AC1001" s="152" t="n"/>
      <c r="AD1001" s="152" t="n"/>
      <c r="AE1001" s="152" t="n"/>
      <c r="AF1001" s="152" t="n"/>
      <c r="AG1001" s="152" t="n"/>
      <c r="AH1001" s="152" t="n"/>
      <c r="AI1001" s="152" t="n"/>
      <c r="AJ1001" s="152" t="n"/>
      <c r="AK1001" s="152" t="n"/>
      <c r="AL1001" s="152" t="n"/>
      <c r="AM1001" s="152" t="n"/>
      <c r="AN1001" s="166" t="n"/>
      <c r="AO1001" s="155" t="n"/>
      <c r="AP1001" s="152" t="n"/>
      <c r="AQ1001" s="152" t="n"/>
      <c r="AR1001" s="152" t="n"/>
      <c r="AS1001" s="152" t="n"/>
      <c r="AT1001" s="152" t="n"/>
      <c r="AU1001" s="155" t="n"/>
      <c r="AV1001" s="152" t="n"/>
      <c r="AW1001" s="152" t="n"/>
      <c r="AX1001" s="152" t="n"/>
      <c r="AY1001" s="152" t="n"/>
      <c r="AZ1001" s="152" t="n"/>
      <c r="BA1001" s="165" t="n"/>
      <c r="BB1001" s="165" t="n"/>
      <c r="BC1001" s="152" t="n"/>
      <c r="BD1001" s="152" t="n"/>
      <c r="BE1001" s="152" t="n"/>
      <c r="BF1001" s="152" t="n"/>
      <c r="BG1001" s="155" t="n"/>
      <c r="BH1001" s="152" t="n"/>
      <c r="BI1001" s="152" t="n"/>
      <c r="BJ1001" s="152" t="n"/>
      <c r="BK1001" s="152" t="n"/>
      <c r="BL1001" s="152" t="n"/>
      <c r="BM1001" s="152" t="n"/>
      <c r="BN1001" s="152" t="n"/>
      <c r="BO1001" s="152" t="n"/>
      <c r="BP1001" s="155" t="n"/>
      <c r="BQ1001" s="152" t="n"/>
      <c r="BR1001" s="152" t="n"/>
      <c r="BS1001" s="152" t="n"/>
      <c r="BT1001" s="152" t="n"/>
      <c r="BU1001" s="152" t="n"/>
      <c r="BV1001" s="152" t="n"/>
      <c r="BW1001" s="152" t="n"/>
      <c r="BX1001" s="165" t="n"/>
      <c r="BY1001" s="150" t="n"/>
      <c r="BZ1001" s="150" t="n"/>
      <c r="CA1001" s="150" t="n"/>
      <c r="CB1001" s="174" t="n"/>
      <c r="CC1001" s="156" t="n"/>
      <c r="CD1001" s="156" t="n"/>
      <c r="CE1001" s="167">
        <f>IFERROR(__xludf.DUMMYFUNCTION("""COMPUTED_VALUE"""),"")</f>
        <v/>
      </c>
      <c r="CF1001" s="158">
        <f>IFERROR(__xludf.DUMMYFUNCTION("""COMPUTED_VALUE"""),"")</f>
        <v/>
      </c>
      <c r="CG1001" s="148" t="n"/>
      <c r="CH1001" s="148" t="n"/>
      <c r="CI1001" s="148" t="n"/>
      <c r="CJ1001" s="148" t="n"/>
      <c r="CK1001" s="148" t="n"/>
      <c r="CL1001" s="148" t="n"/>
      <c r="CM1001" s="148" t="n"/>
      <c r="CN1001" s="148" t="n"/>
      <c r="CO1001" s="148" t="n"/>
      <c r="CP1001" s="148" t="n"/>
      <c r="CQ1001" s="148" t="n"/>
      <c r="CR1001" s="148" t="n"/>
      <c r="CS1001" s="148" t="n"/>
      <c r="CT1001" s="148" t="n"/>
      <c r="CU1001" s="148" t="n"/>
      <c r="CV1001" s="148" t="n"/>
    </row>
    <row r="1002">
      <c r="A1002" s="162" t="n"/>
      <c r="B1002" s="64" t="n"/>
      <c r="C1002" s="129" t="n"/>
      <c r="D1002" s="130" t="inlineStr"/>
      <c r="E1002" s="150" t="inlineStr"/>
      <c r="F1002" s="150" t="inlineStr"/>
      <c r="G1002" s="150" t="n"/>
      <c r="H1002" s="152" t="n"/>
      <c r="I1002" s="152" t="n"/>
      <c r="J1002" s="152" t="n"/>
      <c r="K1002" s="152" t="n"/>
      <c r="L1002" s="152" t="n"/>
      <c r="M1002" s="152" t="n"/>
      <c r="N1002" s="152" t="n"/>
      <c r="O1002" s="152" t="n"/>
      <c r="P1002" s="152" t="n"/>
      <c r="Q1002" s="152" t="n"/>
      <c r="R1002" s="152" t="n"/>
      <c r="S1002" s="165" t="n"/>
      <c r="T1002" s="152" t="n"/>
      <c r="U1002" s="152" t="n"/>
      <c r="V1002" s="152" t="n"/>
      <c r="W1002" s="152" t="n"/>
      <c r="X1002" s="152" t="n"/>
      <c r="Y1002" s="152" t="n"/>
      <c r="Z1002" s="152" t="n"/>
      <c r="AA1002" s="152" t="n"/>
      <c r="AB1002" s="152" t="n"/>
      <c r="AC1002" s="152" t="n"/>
      <c r="AD1002" s="152" t="n"/>
      <c r="AE1002" s="152" t="n"/>
      <c r="AF1002" s="152" t="n"/>
      <c r="AG1002" s="152" t="n"/>
      <c r="AH1002" s="152" t="n"/>
      <c r="AI1002" s="152" t="n"/>
      <c r="AJ1002" s="152" t="n"/>
      <c r="AK1002" s="152" t="n"/>
      <c r="AL1002" s="152" t="n"/>
      <c r="AM1002" s="152" t="n"/>
      <c r="AN1002" s="166" t="n"/>
      <c r="AO1002" s="155" t="n"/>
      <c r="AP1002" s="152" t="n"/>
      <c r="AQ1002" s="152" t="n"/>
      <c r="AR1002" s="152" t="n"/>
      <c r="AS1002" s="152" t="n"/>
      <c r="AT1002" s="152" t="n"/>
      <c r="AU1002" s="155" t="n"/>
      <c r="AV1002" s="152" t="n"/>
      <c r="AW1002" s="152" t="n"/>
      <c r="AX1002" s="152" t="n"/>
      <c r="AY1002" s="152" t="n"/>
      <c r="AZ1002" s="152" t="n"/>
      <c r="BA1002" s="165" t="n"/>
      <c r="BB1002" s="165" t="n"/>
      <c r="BC1002" s="152" t="n"/>
      <c r="BD1002" s="152" t="n"/>
      <c r="BE1002" s="152" t="n"/>
      <c r="BF1002" s="152" t="n"/>
      <c r="BG1002" s="155" t="n"/>
      <c r="BH1002" s="152" t="n"/>
      <c r="BI1002" s="152" t="n"/>
      <c r="BJ1002" s="152" t="n"/>
      <c r="BK1002" s="152" t="n"/>
      <c r="BL1002" s="152" t="n"/>
      <c r="BM1002" s="152" t="n"/>
      <c r="BN1002" s="152" t="n"/>
      <c r="BO1002" s="152" t="n"/>
      <c r="BP1002" s="155" t="n"/>
      <c r="BQ1002" s="152" t="n"/>
      <c r="BR1002" s="152" t="n"/>
      <c r="BS1002" s="152" t="n"/>
      <c r="BT1002" s="152" t="n"/>
      <c r="BU1002" s="152" t="n"/>
      <c r="BV1002" s="152" t="n"/>
      <c r="BW1002" s="152" t="n"/>
      <c r="BX1002" s="165" t="n"/>
      <c r="BY1002" s="150" t="n"/>
      <c r="BZ1002" s="150" t="n"/>
      <c r="CA1002" s="150" t="n"/>
      <c r="CB1002" s="174" t="n"/>
      <c r="CC1002" s="156" t="n"/>
      <c r="CD1002" s="156" t="n"/>
      <c r="CE1002" s="167">
        <f>IFERROR(__xludf.DUMMYFUNCTION("""COMPUTED_VALUE"""),"")</f>
        <v/>
      </c>
      <c r="CF1002" s="158">
        <f>IFERROR(__xludf.DUMMYFUNCTION("""COMPUTED_VALUE"""),"")</f>
        <v/>
      </c>
      <c r="CG1002" s="148" t="n"/>
      <c r="CH1002" s="148" t="n"/>
      <c r="CI1002" s="148" t="n"/>
      <c r="CJ1002" s="148" t="n"/>
      <c r="CK1002" s="148" t="n"/>
      <c r="CL1002" s="148" t="n"/>
      <c r="CM1002" s="148" t="n"/>
      <c r="CN1002" s="148" t="n"/>
      <c r="CO1002" s="148" t="n"/>
      <c r="CP1002" s="148" t="n"/>
      <c r="CQ1002" s="148" t="n"/>
      <c r="CR1002" s="148" t="n"/>
      <c r="CS1002" s="148" t="n"/>
      <c r="CT1002" s="148" t="n"/>
      <c r="CU1002" s="148" t="n"/>
      <c r="CV1002" s="148" t="n"/>
    </row>
    <row r="1003">
      <c r="A1003" s="162" t="n"/>
      <c r="B1003" s="64" t="n"/>
      <c r="C1003" s="129" t="n"/>
      <c r="D1003" s="130" t="inlineStr"/>
      <c r="E1003" s="150" t="inlineStr"/>
      <c r="F1003" s="150" t="inlineStr"/>
      <c r="G1003" s="150" t="n"/>
      <c r="H1003" s="152" t="n"/>
      <c r="I1003" s="152" t="n"/>
      <c r="J1003" s="152" t="n"/>
      <c r="K1003" s="152" t="n"/>
      <c r="L1003" s="152" t="n"/>
      <c r="M1003" s="152" t="n"/>
      <c r="N1003" s="152" t="n"/>
      <c r="O1003" s="152" t="n"/>
      <c r="P1003" s="152" t="n"/>
      <c r="Q1003" s="152" t="n"/>
      <c r="R1003" s="152" t="n"/>
      <c r="S1003" s="165" t="n"/>
      <c r="T1003" s="152" t="n"/>
      <c r="U1003" s="152" t="n"/>
      <c r="V1003" s="152" t="n"/>
      <c r="W1003" s="152" t="n"/>
      <c r="X1003" s="152" t="n"/>
      <c r="Y1003" s="152" t="n"/>
      <c r="Z1003" s="152" t="n"/>
      <c r="AA1003" s="152" t="n"/>
      <c r="AB1003" s="152" t="n"/>
      <c r="AC1003" s="152" t="n"/>
      <c r="AD1003" s="152" t="n"/>
      <c r="AE1003" s="152" t="n"/>
      <c r="AF1003" s="152" t="n"/>
      <c r="AG1003" s="152" t="n"/>
      <c r="AH1003" s="152" t="n"/>
      <c r="AI1003" s="152" t="n"/>
      <c r="AJ1003" s="152" t="n"/>
      <c r="AK1003" s="152" t="n"/>
      <c r="AL1003" s="152" t="n"/>
      <c r="AM1003" s="152" t="n"/>
      <c r="AN1003" s="166" t="n"/>
      <c r="AO1003" s="155" t="n"/>
      <c r="AP1003" s="152" t="n"/>
      <c r="AQ1003" s="152" t="n"/>
      <c r="AR1003" s="152" t="n"/>
      <c r="AS1003" s="152" t="n"/>
      <c r="AT1003" s="152" t="n"/>
      <c r="AU1003" s="155" t="n"/>
      <c r="AV1003" s="152" t="n"/>
      <c r="AW1003" s="152" t="n"/>
      <c r="AX1003" s="152" t="n"/>
      <c r="AY1003" s="152" t="n"/>
      <c r="AZ1003" s="152" t="n"/>
      <c r="BA1003" s="165" t="n"/>
      <c r="BB1003" s="165" t="n"/>
      <c r="BC1003" s="152" t="n"/>
      <c r="BD1003" s="152" t="n"/>
      <c r="BE1003" s="152" t="n"/>
      <c r="BF1003" s="152" t="n"/>
      <c r="BG1003" s="155" t="n"/>
      <c r="BH1003" s="152" t="n"/>
      <c r="BI1003" s="152" t="n"/>
      <c r="BJ1003" s="152" t="n"/>
      <c r="BK1003" s="152" t="n"/>
      <c r="BL1003" s="152" t="n"/>
      <c r="BM1003" s="152" t="n"/>
      <c r="BN1003" s="152" t="n"/>
      <c r="BO1003" s="152" t="n"/>
      <c r="BP1003" s="155" t="n"/>
      <c r="BQ1003" s="152" t="n"/>
      <c r="BR1003" s="152" t="n"/>
      <c r="BS1003" s="152" t="n"/>
      <c r="BT1003" s="152" t="n"/>
      <c r="BU1003" s="152" t="n"/>
      <c r="BV1003" s="152" t="n"/>
      <c r="BW1003" s="152" t="n"/>
      <c r="BX1003" s="165" t="n"/>
      <c r="BY1003" s="150" t="n"/>
      <c r="BZ1003" s="150" t="n"/>
      <c r="CA1003" s="150" t="n"/>
      <c r="CB1003" s="174" t="n"/>
      <c r="CC1003" s="156" t="n"/>
      <c r="CD1003" s="156" t="n"/>
      <c r="CE1003" s="167">
        <f>IFERROR(__xludf.DUMMYFUNCTION("""COMPUTED_VALUE"""),"")</f>
        <v/>
      </c>
      <c r="CF1003" s="158">
        <f>IFERROR(__xludf.DUMMYFUNCTION("""COMPUTED_VALUE"""),"")</f>
        <v/>
      </c>
      <c r="CG1003" s="148" t="n"/>
      <c r="CH1003" s="148" t="n"/>
      <c r="CI1003" s="148" t="n"/>
      <c r="CJ1003" s="148" t="n"/>
      <c r="CK1003" s="148" t="n"/>
      <c r="CL1003" s="148" t="n"/>
      <c r="CM1003" s="148" t="n"/>
      <c r="CN1003" s="148" t="n"/>
      <c r="CO1003" s="148" t="n"/>
      <c r="CP1003" s="148" t="n"/>
      <c r="CQ1003" s="148" t="n"/>
      <c r="CR1003" s="148" t="n"/>
      <c r="CS1003" s="148" t="n"/>
      <c r="CT1003" s="148" t="n"/>
      <c r="CU1003" s="148" t="n"/>
      <c r="CV1003" s="148" t="n"/>
    </row>
    <row r="1004">
      <c r="A1004" s="162" t="n"/>
      <c r="B1004" s="64" t="n"/>
      <c r="C1004" s="129" t="n"/>
      <c r="D1004" s="130" t="inlineStr"/>
      <c r="E1004" s="150" t="inlineStr"/>
      <c r="F1004" s="150" t="inlineStr"/>
      <c r="G1004" s="150" t="n"/>
      <c r="H1004" s="152" t="n"/>
      <c r="I1004" s="152" t="n"/>
      <c r="J1004" s="152" t="n"/>
      <c r="K1004" s="152" t="n"/>
      <c r="L1004" s="152" t="n"/>
      <c r="M1004" s="152" t="n"/>
      <c r="N1004" s="152" t="n"/>
      <c r="O1004" s="152" t="n"/>
      <c r="P1004" s="152" t="n"/>
      <c r="Q1004" s="152" t="n"/>
      <c r="R1004" s="152" t="n"/>
      <c r="S1004" s="165" t="n"/>
      <c r="T1004" s="152" t="n"/>
      <c r="U1004" s="152" t="n"/>
      <c r="V1004" s="152" t="n"/>
      <c r="W1004" s="152" t="n"/>
      <c r="X1004" s="152" t="n"/>
      <c r="Y1004" s="152" t="n"/>
      <c r="Z1004" s="152" t="n"/>
      <c r="AA1004" s="152" t="n"/>
      <c r="AB1004" s="152" t="n"/>
      <c r="AC1004" s="152" t="n"/>
      <c r="AD1004" s="152" t="n"/>
      <c r="AE1004" s="152" t="n"/>
      <c r="AF1004" s="152" t="n"/>
      <c r="AG1004" s="152" t="n"/>
      <c r="AH1004" s="152" t="n"/>
      <c r="AI1004" s="152" t="n"/>
      <c r="AJ1004" s="152" t="n"/>
      <c r="AK1004" s="152" t="n"/>
      <c r="AL1004" s="152" t="n"/>
      <c r="AM1004" s="152" t="n"/>
      <c r="AN1004" s="166" t="n"/>
      <c r="AO1004" s="155" t="n"/>
      <c r="AP1004" s="152" t="n"/>
      <c r="AQ1004" s="152" t="n"/>
      <c r="AR1004" s="152" t="n"/>
      <c r="AS1004" s="152" t="n"/>
      <c r="AT1004" s="152" t="n"/>
      <c r="AU1004" s="155" t="n"/>
      <c r="AV1004" s="152" t="n"/>
      <c r="AW1004" s="152" t="n"/>
      <c r="AX1004" s="152" t="n"/>
      <c r="AY1004" s="152" t="n"/>
      <c r="AZ1004" s="152" t="n"/>
      <c r="BA1004" s="165" t="n"/>
      <c r="BB1004" s="165" t="n"/>
      <c r="BC1004" s="152" t="n"/>
      <c r="BD1004" s="152" t="n"/>
      <c r="BE1004" s="152" t="n"/>
      <c r="BF1004" s="152" t="n"/>
      <c r="BG1004" s="155" t="n"/>
      <c r="BH1004" s="152" t="n"/>
      <c r="BI1004" s="152" t="n"/>
      <c r="BJ1004" s="152" t="n"/>
      <c r="BK1004" s="152" t="n"/>
      <c r="BL1004" s="152" t="n"/>
      <c r="BM1004" s="152" t="n"/>
      <c r="BN1004" s="152" t="n"/>
      <c r="BO1004" s="152" t="n"/>
      <c r="BP1004" s="155" t="n"/>
      <c r="BQ1004" s="152" t="n"/>
      <c r="BR1004" s="152" t="n"/>
      <c r="BS1004" s="152" t="n"/>
      <c r="BT1004" s="152" t="n"/>
      <c r="BU1004" s="152" t="n"/>
      <c r="BV1004" s="152" t="n"/>
      <c r="BW1004" s="152" t="n"/>
      <c r="BX1004" s="165" t="n"/>
      <c r="BY1004" s="150" t="n"/>
      <c r="BZ1004" s="150" t="n"/>
      <c r="CA1004" s="150" t="n"/>
      <c r="CB1004" s="174" t="n"/>
      <c r="CC1004" s="156" t="n"/>
      <c r="CD1004" s="156" t="n"/>
      <c r="CE1004" s="167">
        <f>IFERROR(__xludf.DUMMYFUNCTION("""COMPUTED_VALUE"""),"")</f>
        <v/>
      </c>
      <c r="CF1004" s="158">
        <f>IFERROR(__xludf.DUMMYFUNCTION("""COMPUTED_VALUE"""),"")</f>
        <v/>
      </c>
      <c r="CG1004" s="148" t="n"/>
      <c r="CH1004" s="148" t="n"/>
      <c r="CI1004" s="148" t="n"/>
      <c r="CJ1004" s="148" t="n"/>
      <c r="CK1004" s="148" t="n"/>
      <c r="CL1004" s="148" t="n"/>
      <c r="CM1004" s="148" t="n"/>
      <c r="CN1004" s="148" t="n"/>
      <c r="CO1004" s="148" t="n"/>
      <c r="CP1004" s="148" t="n"/>
      <c r="CQ1004" s="148" t="n"/>
      <c r="CR1004" s="148" t="n"/>
      <c r="CS1004" s="148" t="n"/>
      <c r="CT1004" s="148" t="n"/>
      <c r="CU1004" s="148" t="n"/>
      <c r="CV1004" s="148" t="n"/>
    </row>
    <row r="1005">
      <c r="A1005" s="162" t="n"/>
      <c r="B1005" s="64" t="n"/>
      <c r="C1005" s="129" t="n"/>
      <c r="D1005" s="130" t="inlineStr"/>
      <c r="E1005" s="150" t="inlineStr"/>
      <c r="F1005" s="150" t="inlineStr"/>
      <c r="G1005" s="150" t="n"/>
      <c r="H1005" s="152" t="n"/>
      <c r="I1005" s="152" t="n"/>
      <c r="J1005" s="152" t="n"/>
      <c r="K1005" s="152" t="n"/>
      <c r="L1005" s="152" t="n"/>
      <c r="M1005" s="152" t="n"/>
      <c r="N1005" s="152" t="n"/>
      <c r="O1005" s="152" t="n"/>
      <c r="P1005" s="152" t="n"/>
      <c r="Q1005" s="152" t="n"/>
      <c r="R1005" s="152" t="n"/>
      <c r="S1005" s="165" t="n"/>
      <c r="T1005" s="152" t="n"/>
      <c r="U1005" s="152" t="n"/>
      <c r="V1005" s="152" t="n"/>
      <c r="W1005" s="152" t="n"/>
      <c r="X1005" s="152" t="n"/>
      <c r="Y1005" s="152" t="n"/>
      <c r="Z1005" s="152" t="n"/>
      <c r="AA1005" s="152" t="n"/>
      <c r="AB1005" s="152" t="n"/>
      <c r="AC1005" s="152" t="n"/>
      <c r="AD1005" s="152" t="n"/>
      <c r="AE1005" s="152" t="n"/>
      <c r="AF1005" s="152" t="n"/>
      <c r="AG1005" s="152" t="n"/>
      <c r="AH1005" s="152" t="n"/>
      <c r="AI1005" s="152" t="n"/>
      <c r="AJ1005" s="152" t="n"/>
      <c r="AK1005" s="152" t="n"/>
      <c r="AL1005" s="152" t="n"/>
      <c r="AM1005" s="152" t="n"/>
      <c r="AN1005" s="166" t="n"/>
      <c r="AO1005" s="155" t="n"/>
      <c r="AP1005" s="152" t="n"/>
      <c r="AQ1005" s="152" t="n"/>
      <c r="AR1005" s="152" t="n"/>
      <c r="AS1005" s="152" t="n"/>
      <c r="AT1005" s="152" t="n"/>
      <c r="AU1005" s="155" t="n"/>
      <c r="AV1005" s="152" t="n"/>
      <c r="AW1005" s="152" t="n"/>
      <c r="AX1005" s="152" t="n"/>
      <c r="AY1005" s="152" t="n"/>
      <c r="AZ1005" s="152" t="n"/>
      <c r="BA1005" s="165" t="n"/>
      <c r="BB1005" s="165" t="n"/>
      <c r="BC1005" s="152" t="n"/>
      <c r="BD1005" s="152" t="n"/>
      <c r="BE1005" s="152" t="n"/>
      <c r="BF1005" s="152" t="n"/>
      <c r="BG1005" s="155" t="n"/>
      <c r="BH1005" s="152" t="n"/>
      <c r="BI1005" s="152" t="n"/>
      <c r="BJ1005" s="152" t="n"/>
      <c r="BK1005" s="152" t="n"/>
      <c r="BL1005" s="152" t="n"/>
      <c r="BM1005" s="152" t="n"/>
      <c r="BN1005" s="152" t="n"/>
      <c r="BO1005" s="152" t="n"/>
      <c r="BP1005" s="155" t="n"/>
      <c r="BQ1005" s="152" t="n"/>
      <c r="BR1005" s="152" t="n"/>
      <c r="BS1005" s="152" t="n"/>
      <c r="BT1005" s="152" t="n"/>
      <c r="BU1005" s="152" t="n"/>
      <c r="BV1005" s="152" t="n"/>
      <c r="BW1005" s="152" t="n"/>
      <c r="BX1005" s="165" t="n"/>
      <c r="BY1005" s="150" t="n"/>
      <c r="BZ1005" s="150" t="n"/>
      <c r="CA1005" s="150" t="n"/>
      <c r="CB1005" s="174" t="n"/>
      <c r="CC1005" s="156" t="n"/>
      <c r="CD1005" s="156" t="n"/>
      <c r="CE1005" s="167">
        <f>IFERROR(__xludf.DUMMYFUNCTION("""COMPUTED_VALUE"""),"")</f>
        <v/>
      </c>
      <c r="CF1005" s="158">
        <f>IFERROR(__xludf.DUMMYFUNCTION("""COMPUTED_VALUE"""),"")</f>
        <v/>
      </c>
      <c r="CG1005" s="148" t="n"/>
      <c r="CH1005" s="148" t="n"/>
      <c r="CI1005" s="148" t="n"/>
      <c r="CJ1005" s="148" t="n"/>
      <c r="CK1005" s="148" t="n"/>
      <c r="CL1005" s="148" t="n"/>
      <c r="CM1005" s="148" t="n"/>
      <c r="CN1005" s="148" t="n"/>
      <c r="CO1005" s="148" t="n"/>
      <c r="CP1005" s="148" t="n"/>
      <c r="CQ1005" s="148" t="n"/>
      <c r="CR1005" s="148" t="n"/>
      <c r="CS1005" s="148" t="n"/>
      <c r="CT1005" s="148" t="n"/>
      <c r="CU1005" s="148" t="n"/>
      <c r="CV1005" s="148" t="n"/>
    </row>
    <row r="1006">
      <c r="A1006" s="162" t="n"/>
      <c r="B1006" s="64" t="n"/>
      <c r="C1006" s="129" t="n"/>
      <c r="D1006" s="130" t="inlineStr"/>
      <c r="E1006" s="150" t="inlineStr"/>
      <c r="F1006" s="150" t="inlineStr"/>
      <c r="G1006" s="150" t="n"/>
      <c r="H1006" s="152" t="n"/>
      <c r="I1006" s="152" t="n"/>
      <c r="J1006" s="152" t="n"/>
      <c r="K1006" s="152" t="n"/>
      <c r="L1006" s="152" t="n"/>
      <c r="M1006" s="152" t="n"/>
      <c r="N1006" s="152" t="n"/>
      <c r="O1006" s="152" t="n"/>
      <c r="P1006" s="152" t="n"/>
      <c r="Q1006" s="152" t="n"/>
      <c r="R1006" s="152" t="n"/>
      <c r="S1006" s="165" t="n"/>
      <c r="T1006" s="152" t="n"/>
      <c r="U1006" s="152" t="n"/>
      <c r="V1006" s="152" t="n"/>
      <c r="W1006" s="152" t="n"/>
      <c r="X1006" s="152" t="n"/>
      <c r="Y1006" s="152" t="n"/>
      <c r="Z1006" s="152" t="n"/>
      <c r="AA1006" s="152" t="n"/>
      <c r="AB1006" s="152" t="n"/>
      <c r="AC1006" s="152" t="n"/>
      <c r="AD1006" s="152" t="n"/>
      <c r="AE1006" s="152" t="n"/>
      <c r="AF1006" s="152" t="n"/>
      <c r="AG1006" s="152" t="n"/>
      <c r="AH1006" s="152" t="n"/>
      <c r="AI1006" s="152" t="n"/>
      <c r="AJ1006" s="152" t="n"/>
      <c r="AK1006" s="152" t="n"/>
      <c r="AL1006" s="152" t="n"/>
      <c r="AM1006" s="152" t="n"/>
      <c r="AN1006" s="166" t="n"/>
      <c r="AO1006" s="155" t="n"/>
      <c r="AP1006" s="152" t="n"/>
      <c r="AQ1006" s="152" t="n"/>
      <c r="AR1006" s="152" t="n"/>
      <c r="AS1006" s="152" t="n"/>
      <c r="AT1006" s="152" t="n"/>
      <c r="AU1006" s="155" t="n"/>
      <c r="AV1006" s="152" t="n"/>
      <c r="AW1006" s="152" t="n"/>
      <c r="AX1006" s="152" t="n"/>
      <c r="AY1006" s="152" t="n"/>
      <c r="AZ1006" s="152" t="n"/>
      <c r="BA1006" s="165" t="n"/>
      <c r="BB1006" s="165" t="n"/>
      <c r="BC1006" s="152" t="n"/>
      <c r="BD1006" s="152" t="n"/>
      <c r="BE1006" s="152" t="n"/>
      <c r="BF1006" s="152" t="n"/>
      <c r="BG1006" s="155" t="n"/>
      <c r="BH1006" s="152" t="n"/>
      <c r="BI1006" s="152" t="n"/>
      <c r="BJ1006" s="152" t="n"/>
      <c r="BK1006" s="152" t="n"/>
      <c r="BL1006" s="152" t="n"/>
      <c r="BM1006" s="152" t="n"/>
      <c r="BN1006" s="152" t="n"/>
      <c r="BO1006" s="152" t="n"/>
      <c r="BP1006" s="155" t="n"/>
      <c r="BQ1006" s="152" t="n"/>
      <c r="BR1006" s="152" t="n"/>
      <c r="BS1006" s="152" t="n"/>
      <c r="BT1006" s="152" t="n"/>
      <c r="BU1006" s="152" t="n"/>
      <c r="BV1006" s="152" t="n"/>
      <c r="BW1006" s="152" t="n"/>
      <c r="BX1006" s="165" t="n"/>
      <c r="BY1006" s="150" t="n"/>
      <c r="BZ1006" s="150" t="n"/>
      <c r="CA1006" s="150" t="n"/>
      <c r="CB1006" s="174" t="n"/>
      <c r="CC1006" s="156" t="n"/>
      <c r="CD1006" s="156" t="n"/>
      <c r="CE1006" s="167">
        <f>IFERROR(__xludf.DUMMYFUNCTION("""COMPUTED_VALUE"""),"")</f>
        <v/>
      </c>
      <c r="CF1006" s="158">
        <f>IFERROR(__xludf.DUMMYFUNCTION("""COMPUTED_VALUE"""),"")</f>
        <v/>
      </c>
      <c r="CG1006" s="148" t="n"/>
      <c r="CH1006" s="148" t="n"/>
      <c r="CI1006" s="148" t="n"/>
      <c r="CJ1006" s="148" t="n"/>
      <c r="CK1006" s="148" t="n"/>
      <c r="CL1006" s="148" t="n"/>
      <c r="CM1006" s="148" t="n"/>
      <c r="CN1006" s="148" t="n"/>
      <c r="CO1006" s="148" t="n"/>
      <c r="CP1006" s="148" t="n"/>
      <c r="CQ1006" s="148" t="n"/>
      <c r="CR1006" s="148" t="n"/>
      <c r="CS1006" s="148" t="n"/>
      <c r="CT1006" s="148" t="n"/>
      <c r="CU1006" s="148" t="n"/>
      <c r="CV1006" s="148" t="n"/>
    </row>
    <row r="1007">
      <c r="A1007" s="162" t="n"/>
      <c r="B1007" s="64" t="n"/>
      <c r="C1007" s="129" t="n"/>
      <c r="D1007" s="130" t="inlineStr"/>
      <c r="E1007" s="150" t="inlineStr"/>
      <c r="F1007" s="150" t="inlineStr"/>
      <c r="G1007" s="150" t="n"/>
      <c r="H1007" s="152" t="n"/>
      <c r="I1007" s="152" t="n"/>
      <c r="J1007" s="152" t="n"/>
      <c r="K1007" s="152" t="n"/>
      <c r="L1007" s="152" t="n"/>
      <c r="M1007" s="152" t="n"/>
      <c r="N1007" s="152" t="n"/>
      <c r="O1007" s="152" t="n"/>
      <c r="P1007" s="152" t="n"/>
      <c r="Q1007" s="152" t="n"/>
      <c r="R1007" s="152" t="n"/>
      <c r="S1007" s="165" t="n"/>
      <c r="T1007" s="152" t="n"/>
      <c r="U1007" s="152" t="n"/>
      <c r="V1007" s="152" t="n"/>
      <c r="W1007" s="152" t="n"/>
      <c r="X1007" s="152" t="n"/>
      <c r="Y1007" s="152" t="n"/>
      <c r="Z1007" s="152" t="n"/>
      <c r="AA1007" s="152" t="n"/>
      <c r="AB1007" s="152" t="n"/>
      <c r="AC1007" s="152" t="n"/>
      <c r="AD1007" s="152" t="n"/>
      <c r="AE1007" s="152" t="n"/>
      <c r="AF1007" s="152" t="n"/>
      <c r="AG1007" s="152" t="n"/>
      <c r="AH1007" s="152" t="n"/>
      <c r="AI1007" s="152" t="n"/>
      <c r="AJ1007" s="152" t="n"/>
      <c r="AK1007" s="152" t="n"/>
      <c r="AL1007" s="152" t="n"/>
      <c r="AM1007" s="152" t="n"/>
      <c r="AN1007" s="166" t="n"/>
      <c r="AO1007" s="155" t="n"/>
      <c r="AP1007" s="152" t="n"/>
      <c r="AQ1007" s="152" t="n"/>
      <c r="AR1007" s="152" t="n"/>
      <c r="AS1007" s="152" t="n"/>
      <c r="AT1007" s="152" t="n"/>
      <c r="AU1007" s="155" t="n"/>
      <c r="AV1007" s="152" t="n"/>
      <c r="AW1007" s="152" t="n"/>
      <c r="AX1007" s="152" t="n"/>
      <c r="AY1007" s="152" t="n"/>
      <c r="AZ1007" s="152" t="n"/>
      <c r="BA1007" s="165" t="n"/>
      <c r="BB1007" s="165" t="n"/>
      <c r="BC1007" s="152" t="n"/>
      <c r="BD1007" s="152" t="n"/>
      <c r="BE1007" s="152" t="n"/>
      <c r="BF1007" s="152" t="n"/>
      <c r="BG1007" s="155" t="n"/>
      <c r="BH1007" s="152" t="n"/>
      <c r="BI1007" s="152" t="n"/>
      <c r="BJ1007" s="152" t="n"/>
      <c r="BK1007" s="152" t="n"/>
      <c r="BL1007" s="152" t="n"/>
      <c r="BM1007" s="152" t="n"/>
      <c r="BN1007" s="152" t="n"/>
      <c r="BO1007" s="152" t="n"/>
      <c r="BP1007" s="155" t="n"/>
      <c r="BQ1007" s="152" t="n"/>
      <c r="BR1007" s="152" t="n"/>
      <c r="BS1007" s="152" t="n"/>
      <c r="BT1007" s="152" t="n"/>
      <c r="BU1007" s="152" t="n"/>
      <c r="BV1007" s="152" t="n"/>
      <c r="BW1007" s="152" t="n"/>
      <c r="BX1007" s="165" t="n"/>
      <c r="BY1007" s="150" t="n"/>
      <c r="BZ1007" s="150" t="n"/>
      <c r="CA1007" s="150" t="n"/>
      <c r="CB1007" s="174" t="n"/>
      <c r="CC1007" s="156" t="n"/>
      <c r="CD1007" s="156" t="n"/>
      <c r="CE1007" s="167">
        <f>IFERROR(__xludf.DUMMYFUNCTION("""COMPUTED_VALUE"""),"")</f>
        <v/>
      </c>
      <c r="CF1007" s="158">
        <f>IFERROR(__xludf.DUMMYFUNCTION("""COMPUTED_VALUE"""),"")</f>
        <v/>
      </c>
      <c r="CG1007" s="148" t="n"/>
      <c r="CH1007" s="148" t="n"/>
      <c r="CI1007" s="148" t="n"/>
      <c r="CJ1007" s="148" t="n"/>
      <c r="CK1007" s="148" t="n"/>
      <c r="CL1007" s="148" t="n"/>
      <c r="CM1007" s="148" t="n"/>
      <c r="CN1007" s="148" t="n"/>
      <c r="CO1007" s="148" t="n"/>
      <c r="CP1007" s="148" t="n"/>
      <c r="CQ1007" s="148" t="n"/>
      <c r="CR1007" s="148" t="n"/>
      <c r="CS1007" s="148" t="n"/>
      <c r="CT1007" s="148" t="n"/>
      <c r="CU1007" s="148" t="n"/>
      <c r="CV1007" s="148" t="n"/>
    </row>
    <row r="1008">
      <c r="A1008" s="162" t="n"/>
      <c r="B1008" s="64" t="n"/>
      <c r="C1008" s="129" t="n"/>
      <c r="D1008" s="130" t="inlineStr"/>
      <c r="E1008" s="150" t="inlineStr"/>
      <c r="F1008" s="150" t="inlineStr"/>
      <c r="G1008" s="150" t="n"/>
      <c r="H1008" s="152" t="n"/>
      <c r="I1008" s="152" t="n"/>
      <c r="J1008" s="152" t="n"/>
      <c r="K1008" s="152" t="n"/>
      <c r="L1008" s="152" t="n"/>
      <c r="M1008" s="152" t="n"/>
      <c r="N1008" s="152" t="n"/>
      <c r="O1008" s="152" t="n"/>
      <c r="P1008" s="152" t="n"/>
      <c r="Q1008" s="152" t="n"/>
      <c r="R1008" s="152" t="n"/>
      <c r="S1008" s="165" t="n"/>
      <c r="T1008" s="152" t="n"/>
      <c r="U1008" s="152" t="n"/>
      <c r="V1008" s="152" t="n"/>
      <c r="W1008" s="152" t="n"/>
      <c r="X1008" s="152" t="n"/>
      <c r="Y1008" s="152" t="n"/>
      <c r="Z1008" s="152" t="n"/>
      <c r="AA1008" s="152" t="n"/>
      <c r="AB1008" s="152" t="n"/>
      <c r="AC1008" s="152" t="n"/>
      <c r="AD1008" s="152" t="n"/>
      <c r="AE1008" s="152" t="n"/>
      <c r="AF1008" s="152" t="n"/>
      <c r="AG1008" s="152" t="n"/>
      <c r="AH1008" s="152" t="n"/>
      <c r="AI1008" s="152" t="n"/>
      <c r="AJ1008" s="152" t="n"/>
      <c r="AK1008" s="152" t="n"/>
      <c r="AL1008" s="152" t="n"/>
      <c r="AM1008" s="152" t="n"/>
      <c r="AN1008" s="166" t="n"/>
      <c r="AO1008" s="155" t="n"/>
      <c r="AP1008" s="152" t="n"/>
      <c r="AQ1008" s="152" t="n"/>
      <c r="AR1008" s="152" t="n"/>
      <c r="AS1008" s="152" t="n"/>
      <c r="AT1008" s="152" t="n"/>
      <c r="AU1008" s="155" t="n"/>
      <c r="AV1008" s="152" t="n"/>
      <c r="AW1008" s="152" t="n"/>
      <c r="AX1008" s="152" t="n"/>
      <c r="AY1008" s="152" t="n"/>
      <c r="AZ1008" s="152" t="n"/>
      <c r="BA1008" s="165" t="n"/>
      <c r="BB1008" s="165" t="n"/>
      <c r="BC1008" s="152" t="n"/>
      <c r="BD1008" s="152" t="n"/>
      <c r="BE1008" s="152" t="n"/>
      <c r="BF1008" s="152" t="n"/>
      <c r="BG1008" s="155" t="n"/>
      <c r="BH1008" s="152" t="n"/>
      <c r="BI1008" s="152" t="n"/>
      <c r="BJ1008" s="152" t="n"/>
      <c r="BK1008" s="152" t="n"/>
      <c r="BL1008" s="152" t="n"/>
      <c r="BM1008" s="152" t="n"/>
      <c r="BN1008" s="152" t="n"/>
      <c r="BO1008" s="152" t="n"/>
      <c r="BP1008" s="155" t="n"/>
      <c r="BQ1008" s="152" t="n"/>
      <c r="BR1008" s="152" t="n"/>
      <c r="BS1008" s="152" t="n"/>
      <c r="BT1008" s="152" t="n"/>
      <c r="BU1008" s="152" t="n"/>
      <c r="BV1008" s="152" t="n"/>
      <c r="BW1008" s="152" t="n"/>
      <c r="BX1008" s="165" t="n"/>
      <c r="BY1008" s="150" t="n"/>
      <c r="BZ1008" s="150" t="n"/>
      <c r="CA1008" s="150" t="n"/>
      <c r="CB1008" s="174" t="n"/>
      <c r="CC1008" s="156" t="n"/>
      <c r="CD1008" s="156" t="n"/>
      <c r="CE1008" s="167">
        <f>IFERROR(__xludf.DUMMYFUNCTION("""COMPUTED_VALUE"""),"")</f>
        <v/>
      </c>
      <c r="CF1008" s="158">
        <f>IFERROR(__xludf.DUMMYFUNCTION("""COMPUTED_VALUE"""),"")</f>
        <v/>
      </c>
      <c r="CG1008" s="148" t="n"/>
      <c r="CH1008" s="148" t="n"/>
      <c r="CI1008" s="148" t="n"/>
      <c r="CJ1008" s="148" t="n"/>
      <c r="CK1008" s="148" t="n"/>
      <c r="CL1008" s="148" t="n"/>
      <c r="CM1008" s="148" t="n"/>
      <c r="CN1008" s="148" t="n"/>
      <c r="CO1008" s="148" t="n"/>
      <c r="CP1008" s="148" t="n"/>
      <c r="CQ1008" s="148" t="n"/>
      <c r="CR1008" s="148" t="n"/>
      <c r="CS1008" s="148" t="n"/>
      <c r="CT1008" s="148" t="n"/>
      <c r="CU1008" s="148" t="n"/>
      <c r="CV1008" s="148" t="n"/>
    </row>
    <row r="1009">
      <c r="A1009" s="162" t="n"/>
      <c r="B1009" s="64" t="n"/>
      <c r="C1009" s="129" t="n"/>
      <c r="D1009" s="130" t="inlineStr"/>
      <c r="E1009" s="150" t="inlineStr"/>
      <c r="F1009" s="150" t="inlineStr"/>
      <c r="G1009" s="150" t="n"/>
      <c r="H1009" s="152" t="n"/>
      <c r="I1009" s="152" t="n"/>
      <c r="J1009" s="152" t="n"/>
      <c r="K1009" s="152" t="n"/>
      <c r="L1009" s="152" t="n"/>
      <c r="M1009" s="152" t="n"/>
      <c r="N1009" s="152" t="n"/>
      <c r="O1009" s="152" t="n"/>
      <c r="P1009" s="152" t="n"/>
      <c r="Q1009" s="152" t="n"/>
      <c r="R1009" s="152" t="n"/>
      <c r="S1009" s="165" t="n"/>
      <c r="T1009" s="152" t="n"/>
      <c r="U1009" s="152" t="n"/>
      <c r="V1009" s="152" t="n"/>
      <c r="W1009" s="152" t="n"/>
      <c r="X1009" s="152" t="n"/>
      <c r="Y1009" s="152" t="n"/>
      <c r="Z1009" s="152" t="n"/>
      <c r="AA1009" s="152" t="n"/>
      <c r="AB1009" s="152" t="n"/>
      <c r="AC1009" s="152" t="n"/>
      <c r="AD1009" s="152" t="n"/>
      <c r="AE1009" s="152" t="n"/>
      <c r="AF1009" s="152" t="n"/>
      <c r="AG1009" s="152" t="n"/>
      <c r="AH1009" s="152" t="n"/>
      <c r="AI1009" s="152" t="n"/>
      <c r="AJ1009" s="152" t="n"/>
      <c r="AK1009" s="152" t="n"/>
      <c r="AL1009" s="152" t="n"/>
      <c r="AM1009" s="152" t="n"/>
      <c r="AN1009" s="166" t="n"/>
      <c r="AO1009" s="155" t="n"/>
      <c r="AP1009" s="152" t="n"/>
      <c r="AQ1009" s="152" t="n"/>
      <c r="AR1009" s="152" t="n"/>
      <c r="AS1009" s="152" t="n"/>
      <c r="AT1009" s="152" t="n"/>
      <c r="AU1009" s="155" t="n"/>
      <c r="AV1009" s="152" t="n"/>
      <c r="AW1009" s="152" t="n"/>
      <c r="AX1009" s="152" t="n"/>
      <c r="AY1009" s="152" t="n"/>
      <c r="AZ1009" s="152" t="n"/>
      <c r="BA1009" s="165" t="n"/>
      <c r="BB1009" s="165" t="n"/>
      <c r="BC1009" s="152" t="n"/>
      <c r="BD1009" s="152" t="n"/>
      <c r="BE1009" s="152" t="n"/>
      <c r="BF1009" s="152" t="n"/>
      <c r="BG1009" s="155" t="n"/>
      <c r="BH1009" s="152" t="n"/>
      <c r="BI1009" s="152" t="n"/>
      <c r="BJ1009" s="152" t="n"/>
      <c r="BK1009" s="152" t="n"/>
      <c r="BL1009" s="152" t="n"/>
      <c r="BM1009" s="152" t="n"/>
      <c r="BN1009" s="152" t="n"/>
      <c r="BO1009" s="152" t="n"/>
      <c r="BP1009" s="155" t="n"/>
      <c r="BQ1009" s="152" t="n"/>
      <c r="BR1009" s="152" t="n"/>
      <c r="BS1009" s="152" t="n"/>
      <c r="BT1009" s="152" t="n"/>
      <c r="BU1009" s="152" t="n"/>
      <c r="BV1009" s="152" t="n"/>
      <c r="BW1009" s="152" t="n"/>
      <c r="BX1009" s="165" t="n"/>
      <c r="BY1009" s="150" t="n"/>
      <c r="BZ1009" s="150" t="n"/>
      <c r="CA1009" s="150" t="n"/>
      <c r="CB1009" s="174" t="n"/>
      <c r="CC1009" s="156" t="n"/>
      <c r="CD1009" s="156" t="n"/>
      <c r="CE1009" s="167">
        <f>IFERROR(__xludf.DUMMYFUNCTION("""COMPUTED_VALUE"""),"")</f>
        <v/>
      </c>
      <c r="CF1009" s="158">
        <f>IFERROR(__xludf.DUMMYFUNCTION("""COMPUTED_VALUE"""),"")</f>
        <v/>
      </c>
      <c r="CG1009" s="148" t="n"/>
      <c r="CH1009" s="148" t="n"/>
      <c r="CI1009" s="148" t="n"/>
      <c r="CJ1009" s="148" t="n"/>
      <c r="CK1009" s="148" t="n"/>
      <c r="CL1009" s="148" t="n"/>
      <c r="CM1009" s="148" t="n"/>
      <c r="CN1009" s="148" t="n"/>
      <c r="CO1009" s="148" t="n"/>
      <c r="CP1009" s="148" t="n"/>
      <c r="CQ1009" s="148" t="n"/>
      <c r="CR1009" s="148" t="n"/>
      <c r="CS1009" s="148" t="n"/>
      <c r="CT1009" s="148" t="n"/>
      <c r="CU1009" s="148" t="n"/>
      <c r="CV1009" s="148" t="n"/>
    </row>
    <row r="1010">
      <c r="A1010" s="162" t="n"/>
      <c r="B1010" s="64" t="n"/>
      <c r="C1010" s="129" t="n"/>
      <c r="D1010" s="130" t="inlineStr"/>
      <c r="E1010" s="150" t="inlineStr"/>
      <c r="F1010" s="150" t="inlineStr"/>
      <c r="G1010" s="150" t="n"/>
      <c r="H1010" s="152" t="n"/>
      <c r="I1010" s="152" t="n"/>
      <c r="J1010" s="152" t="n"/>
      <c r="K1010" s="152" t="n"/>
      <c r="L1010" s="152" t="n"/>
      <c r="M1010" s="152" t="n"/>
      <c r="N1010" s="152" t="n"/>
      <c r="O1010" s="152" t="n"/>
      <c r="P1010" s="152" t="n"/>
      <c r="Q1010" s="152" t="n"/>
      <c r="R1010" s="152" t="n"/>
      <c r="S1010" s="165" t="n"/>
      <c r="T1010" s="152" t="n"/>
      <c r="U1010" s="152" t="n"/>
      <c r="V1010" s="152" t="n"/>
      <c r="W1010" s="152" t="n"/>
      <c r="X1010" s="152" t="n"/>
      <c r="Y1010" s="152" t="n"/>
      <c r="Z1010" s="152" t="n"/>
      <c r="AA1010" s="152" t="n"/>
      <c r="AB1010" s="152" t="n"/>
      <c r="AC1010" s="152" t="n"/>
      <c r="AD1010" s="152" t="n"/>
      <c r="AE1010" s="152" t="n"/>
      <c r="AF1010" s="152" t="n"/>
      <c r="AG1010" s="152" t="n"/>
      <c r="AH1010" s="152" t="n"/>
      <c r="AI1010" s="152" t="n"/>
      <c r="AJ1010" s="152" t="n"/>
      <c r="AK1010" s="152" t="n"/>
      <c r="AL1010" s="152" t="n"/>
      <c r="AM1010" s="152" t="n"/>
      <c r="AN1010" s="166" t="n"/>
      <c r="AO1010" s="155" t="n"/>
      <c r="AP1010" s="152" t="n"/>
      <c r="AQ1010" s="152" t="n"/>
      <c r="AR1010" s="152" t="n"/>
      <c r="AS1010" s="152" t="n"/>
      <c r="AT1010" s="152" t="n"/>
      <c r="AU1010" s="155" t="n"/>
      <c r="AV1010" s="152" t="n"/>
      <c r="AW1010" s="152" t="n"/>
      <c r="AX1010" s="152" t="n"/>
      <c r="AY1010" s="152" t="n"/>
      <c r="AZ1010" s="152" t="n"/>
      <c r="BA1010" s="165" t="n"/>
      <c r="BB1010" s="165" t="n"/>
      <c r="BC1010" s="152" t="n"/>
      <c r="BD1010" s="152" t="n"/>
      <c r="BE1010" s="152" t="n"/>
      <c r="BF1010" s="152" t="n"/>
      <c r="BG1010" s="155" t="n"/>
      <c r="BH1010" s="152" t="n"/>
      <c r="BI1010" s="152" t="n"/>
      <c r="BJ1010" s="152" t="n"/>
      <c r="BK1010" s="152" t="n"/>
      <c r="BL1010" s="152" t="n"/>
      <c r="BM1010" s="152" t="n"/>
      <c r="BN1010" s="152" t="n"/>
      <c r="BO1010" s="152" t="n"/>
      <c r="BP1010" s="155" t="n"/>
      <c r="BQ1010" s="152" t="n"/>
      <c r="BR1010" s="152" t="n"/>
      <c r="BS1010" s="152" t="n"/>
      <c r="BT1010" s="152" t="n"/>
      <c r="BU1010" s="152" t="n"/>
      <c r="BV1010" s="152" t="n"/>
      <c r="BW1010" s="152" t="n"/>
      <c r="BX1010" s="165" t="n"/>
      <c r="BY1010" s="150" t="n"/>
      <c r="BZ1010" s="150" t="n"/>
      <c r="CA1010" s="150" t="n"/>
      <c r="CB1010" s="174" t="n"/>
      <c r="CC1010" s="156" t="n"/>
      <c r="CD1010" s="156" t="n"/>
      <c r="CE1010" s="167">
        <f>IFERROR(__xludf.DUMMYFUNCTION("""COMPUTED_VALUE"""),"")</f>
        <v/>
      </c>
      <c r="CF1010" s="158">
        <f>IFERROR(__xludf.DUMMYFUNCTION("""COMPUTED_VALUE"""),"")</f>
        <v/>
      </c>
      <c r="CG1010" s="148" t="n"/>
      <c r="CH1010" s="148" t="n"/>
      <c r="CI1010" s="148" t="n"/>
      <c r="CJ1010" s="148" t="n"/>
      <c r="CK1010" s="148" t="n"/>
      <c r="CL1010" s="148" t="n"/>
      <c r="CM1010" s="148" t="n"/>
      <c r="CN1010" s="148" t="n"/>
      <c r="CO1010" s="148" t="n"/>
      <c r="CP1010" s="148" t="n"/>
      <c r="CQ1010" s="148" t="n"/>
      <c r="CR1010" s="148" t="n"/>
      <c r="CS1010" s="148" t="n"/>
      <c r="CT1010" s="148" t="n"/>
      <c r="CU1010" s="148" t="n"/>
      <c r="CV1010" s="148" t="n"/>
    </row>
    <row r="1011">
      <c r="A1011" s="162" t="n"/>
      <c r="B1011" s="64" t="n"/>
      <c r="C1011" s="129" t="n"/>
      <c r="D1011" s="130" t="inlineStr"/>
      <c r="E1011" s="150" t="inlineStr"/>
      <c r="F1011" s="150" t="inlineStr"/>
      <c r="G1011" s="150" t="n"/>
      <c r="H1011" s="152" t="n"/>
      <c r="I1011" s="152" t="n"/>
      <c r="J1011" s="152" t="n"/>
      <c r="K1011" s="152" t="n"/>
      <c r="L1011" s="152" t="n"/>
      <c r="M1011" s="152" t="n"/>
      <c r="N1011" s="152" t="n"/>
      <c r="O1011" s="152" t="n"/>
      <c r="P1011" s="152" t="n"/>
      <c r="Q1011" s="152" t="n"/>
      <c r="R1011" s="152" t="n"/>
      <c r="S1011" s="165" t="n"/>
      <c r="T1011" s="152" t="n"/>
      <c r="U1011" s="152" t="n"/>
      <c r="V1011" s="152" t="n"/>
      <c r="W1011" s="152" t="n"/>
      <c r="X1011" s="152" t="n"/>
      <c r="Y1011" s="152" t="n"/>
      <c r="Z1011" s="152" t="n"/>
      <c r="AA1011" s="152" t="n"/>
      <c r="AB1011" s="152" t="n"/>
      <c r="AC1011" s="152" t="n"/>
      <c r="AD1011" s="152" t="n"/>
      <c r="AE1011" s="152" t="n"/>
      <c r="AF1011" s="152" t="n"/>
      <c r="AG1011" s="152" t="n"/>
      <c r="AH1011" s="152" t="n"/>
      <c r="AI1011" s="152" t="n"/>
      <c r="AJ1011" s="152" t="n"/>
      <c r="AK1011" s="152" t="n"/>
      <c r="AL1011" s="152" t="n"/>
      <c r="AM1011" s="152" t="n"/>
      <c r="AN1011" s="166" t="n"/>
      <c r="AO1011" s="155" t="n"/>
      <c r="AP1011" s="152" t="n"/>
      <c r="AQ1011" s="152" t="n"/>
      <c r="AR1011" s="152" t="n"/>
      <c r="AS1011" s="152" t="n"/>
      <c r="AT1011" s="152" t="n"/>
      <c r="AU1011" s="155" t="n"/>
      <c r="AV1011" s="152" t="n"/>
      <c r="AW1011" s="152" t="n"/>
      <c r="AX1011" s="152" t="n"/>
      <c r="AY1011" s="152" t="n"/>
      <c r="AZ1011" s="152" t="n"/>
      <c r="BA1011" s="165" t="n"/>
      <c r="BB1011" s="165" t="n"/>
      <c r="BC1011" s="152" t="n"/>
      <c r="BD1011" s="152" t="n"/>
      <c r="BE1011" s="152" t="n"/>
      <c r="BF1011" s="152" t="n"/>
      <c r="BG1011" s="155" t="n"/>
      <c r="BH1011" s="152" t="n"/>
      <c r="BI1011" s="152" t="n"/>
      <c r="BJ1011" s="152" t="n"/>
      <c r="BK1011" s="152" t="n"/>
      <c r="BL1011" s="152" t="n"/>
      <c r="BM1011" s="152" t="n"/>
      <c r="BN1011" s="152" t="n"/>
      <c r="BO1011" s="152" t="n"/>
      <c r="BP1011" s="155" t="n"/>
      <c r="BQ1011" s="152" t="n"/>
      <c r="BR1011" s="152" t="n"/>
      <c r="BS1011" s="152" t="n"/>
      <c r="BT1011" s="152" t="n"/>
      <c r="BU1011" s="152" t="n"/>
      <c r="BV1011" s="152" t="n"/>
      <c r="BW1011" s="152" t="n"/>
      <c r="BX1011" s="165" t="n"/>
      <c r="BY1011" s="150" t="n"/>
      <c r="BZ1011" s="150" t="n"/>
      <c r="CA1011" s="150" t="n"/>
      <c r="CB1011" s="174" t="n"/>
      <c r="CC1011" s="156" t="n"/>
      <c r="CD1011" s="156" t="n"/>
      <c r="CE1011" s="167">
        <f>IFERROR(__xludf.DUMMYFUNCTION("""COMPUTED_VALUE"""),"")</f>
        <v/>
      </c>
      <c r="CF1011" s="158">
        <f>IFERROR(__xludf.DUMMYFUNCTION("""COMPUTED_VALUE"""),"")</f>
        <v/>
      </c>
      <c r="CG1011" s="148" t="n"/>
      <c r="CH1011" s="148" t="n"/>
      <c r="CI1011" s="148" t="n"/>
      <c r="CJ1011" s="148" t="n"/>
      <c r="CK1011" s="148" t="n"/>
      <c r="CL1011" s="148" t="n"/>
      <c r="CM1011" s="148" t="n"/>
      <c r="CN1011" s="148" t="n"/>
      <c r="CO1011" s="148" t="n"/>
      <c r="CP1011" s="148" t="n"/>
      <c r="CQ1011" s="148" t="n"/>
      <c r="CR1011" s="148" t="n"/>
      <c r="CS1011" s="148" t="n"/>
      <c r="CT1011" s="148" t="n"/>
      <c r="CU1011" s="148" t="n"/>
      <c r="CV1011" s="148" t="n"/>
    </row>
    <row r="1012">
      <c r="A1012" s="162" t="n"/>
      <c r="B1012" s="64" t="n"/>
      <c r="C1012" s="129" t="n"/>
      <c r="D1012" s="130" t="inlineStr"/>
      <c r="E1012" s="150" t="inlineStr"/>
      <c r="F1012" s="150" t="inlineStr"/>
      <c r="G1012" s="150" t="n"/>
      <c r="H1012" s="152" t="n"/>
      <c r="I1012" s="152" t="n"/>
      <c r="J1012" s="152" t="n"/>
      <c r="K1012" s="152" t="n"/>
      <c r="L1012" s="152" t="n"/>
      <c r="M1012" s="152" t="n"/>
      <c r="N1012" s="152" t="n"/>
      <c r="O1012" s="152" t="n"/>
      <c r="P1012" s="152" t="n"/>
      <c r="Q1012" s="152" t="n"/>
      <c r="R1012" s="152" t="n"/>
      <c r="S1012" s="165" t="n"/>
      <c r="T1012" s="152" t="n"/>
      <c r="U1012" s="152" t="n"/>
      <c r="V1012" s="152" t="n"/>
      <c r="W1012" s="152" t="n"/>
      <c r="X1012" s="152" t="n"/>
      <c r="Y1012" s="152" t="n"/>
      <c r="Z1012" s="152" t="n"/>
      <c r="AA1012" s="152" t="n"/>
      <c r="AB1012" s="152" t="n"/>
      <c r="AC1012" s="152" t="n"/>
      <c r="AD1012" s="152" t="n"/>
      <c r="AE1012" s="152" t="n"/>
      <c r="AF1012" s="152" t="n"/>
      <c r="AG1012" s="152" t="n"/>
      <c r="AH1012" s="152" t="n"/>
      <c r="AI1012" s="152" t="n"/>
      <c r="AJ1012" s="152" t="n"/>
      <c r="AK1012" s="152" t="n"/>
      <c r="AL1012" s="152" t="n"/>
      <c r="AM1012" s="152" t="n"/>
      <c r="AN1012" s="166" t="n"/>
      <c r="AO1012" s="155" t="n"/>
      <c r="AP1012" s="152" t="n"/>
      <c r="AQ1012" s="152" t="n"/>
      <c r="AR1012" s="152" t="n"/>
      <c r="AS1012" s="152" t="n"/>
      <c r="AT1012" s="152" t="n"/>
      <c r="AU1012" s="155" t="n"/>
      <c r="AV1012" s="152" t="n"/>
      <c r="AW1012" s="152" t="n"/>
      <c r="AX1012" s="152" t="n"/>
      <c r="AY1012" s="152" t="n"/>
      <c r="AZ1012" s="152" t="n"/>
      <c r="BA1012" s="165" t="n"/>
      <c r="BB1012" s="165" t="n"/>
      <c r="BC1012" s="152" t="n"/>
      <c r="BD1012" s="152" t="n"/>
      <c r="BE1012" s="152" t="n"/>
      <c r="BF1012" s="152" t="n"/>
      <c r="BG1012" s="155" t="n"/>
      <c r="BH1012" s="152" t="n"/>
      <c r="BI1012" s="152" t="n"/>
      <c r="BJ1012" s="152" t="n"/>
      <c r="BK1012" s="152" t="n"/>
      <c r="BL1012" s="152" t="n"/>
      <c r="BM1012" s="152" t="n"/>
      <c r="BN1012" s="152" t="n"/>
      <c r="BO1012" s="152" t="n"/>
      <c r="BP1012" s="155" t="n"/>
      <c r="BQ1012" s="152" t="n"/>
      <c r="BR1012" s="152" t="n"/>
      <c r="BS1012" s="152" t="n"/>
      <c r="BT1012" s="152" t="n"/>
      <c r="BU1012" s="152" t="n"/>
      <c r="BV1012" s="152" t="n"/>
      <c r="BW1012" s="152" t="n"/>
      <c r="BX1012" s="165" t="n"/>
      <c r="BY1012" s="150" t="n"/>
      <c r="BZ1012" s="150" t="n"/>
      <c r="CA1012" s="150" t="n"/>
      <c r="CB1012" s="174" t="n"/>
      <c r="CC1012" s="156" t="n"/>
      <c r="CD1012" s="156" t="n"/>
      <c r="CE1012" s="167">
        <f>IFERROR(__xludf.DUMMYFUNCTION("""COMPUTED_VALUE"""),"")</f>
        <v/>
      </c>
      <c r="CF1012" s="158">
        <f>IFERROR(__xludf.DUMMYFUNCTION("""COMPUTED_VALUE"""),"")</f>
        <v/>
      </c>
      <c r="CG1012" s="148" t="n"/>
      <c r="CH1012" s="148" t="n"/>
      <c r="CI1012" s="148" t="n"/>
      <c r="CJ1012" s="148" t="n"/>
      <c r="CK1012" s="148" t="n"/>
      <c r="CL1012" s="148" t="n"/>
      <c r="CM1012" s="148" t="n"/>
      <c r="CN1012" s="148" t="n"/>
      <c r="CO1012" s="148" t="n"/>
      <c r="CP1012" s="148" t="n"/>
      <c r="CQ1012" s="148" t="n"/>
      <c r="CR1012" s="148" t="n"/>
      <c r="CS1012" s="148" t="n"/>
      <c r="CT1012" s="148" t="n"/>
      <c r="CU1012" s="148" t="n"/>
      <c r="CV1012" s="148" t="n"/>
    </row>
    <row r="1013">
      <c r="A1013" s="162" t="n"/>
      <c r="B1013" s="64" t="n"/>
      <c r="C1013" s="129" t="n"/>
      <c r="D1013" s="130" t="inlineStr"/>
      <c r="E1013" s="150" t="inlineStr"/>
      <c r="F1013" s="150" t="inlineStr"/>
      <c r="G1013" s="150" t="n"/>
      <c r="H1013" s="152" t="n"/>
      <c r="I1013" s="152" t="n"/>
      <c r="J1013" s="152" t="n"/>
      <c r="K1013" s="152" t="n"/>
      <c r="L1013" s="152" t="n"/>
      <c r="M1013" s="152" t="n"/>
      <c r="N1013" s="152" t="n"/>
      <c r="O1013" s="152" t="n"/>
      <c r="P1013" s="152" t="n"/>
      <c r="Q1013" s="152" t="n"/>
      <c r="R1013" s="152" t="n"/>
      <c r="S1013" s="165" t="n"/>
      <c r="T1013" s="152" t="n"/>
      <c r="U1013" s="152" t="n"/>
      <c r="V1013" s="152" t="n"/>
      <c r="W1013" s="152" t="n"/>
      <c r="X1013" s="152" t="n"/>
      <c r="Y1013" s="152" t="n"/>
      <c r="Z1013" s="152" t="n"/>
      <c r="AA1013" s="152" t="n"/>
      <c r="AB1013" s="152" t="n"/>
      <c r="AC1013" s="152" t="n"/>
      <c r="AD1013" s="152" t="n"/>
      <c r="AE1013" s="152" t="n"/>
      <c r="AF1013" s="152" t="n"/>
      <c r="AG1013" s="152" t="n"/>
      <c r="AH1013" s="152" t="n"/>
      <c r="AI1013" s="152" t="n"/>
      <c r="AJ1013" s="152" t="n"/>
      <c r="AK1013" s="152" t="n"/>
      <c r="AL1013" s="152" t="n"/>
      <c r="AM1013" s="152" t="n"/>
      <c r="AN1013" s="166" t="n"/>
      <c r="AO1013" s="155" t="n"/>
      <c r="AP1013" s="152" t="n"/>
      <c r="AQ1013" s="152" t="n"/>
      <c r="AR1013" s="152" t="n"/>
      <c r="AS1013" s="152" t="n"/>
      <c r="AT1013" s="152" t="n"/>
      <c r="AU1013" s="155" t="n"/>
      <c r="AV1013" s="152" t="n"/>
      <c r="AW1013" s="152" t="n"/>
      <c r="AX1013" s="152" t="n"/>
      <c r="AY1013" s="152" t="n"/>
      <c r="AZ1013" s="152" t="n"/>
      <c r="BA1013" s="165" t="n"/>
      <c r="BB1013" s="165" t="n"/>
      <c r="BC1013" s="152" t="n"/>
      <c r="BD1013" s="152" t="n"/>
      <c r="BE1013" s="152" t="n"/>
      <c r="BF1013" s="152" t="n"/>
      <c r="BG1013" s="155" t="n"/>
      <c r="BH1013" s="152" t="n"/>
      <c r="BI1013" s="152" t="n"/>
      <c r="BJ1013" s="152" t="n"/>
      <c r="BK1013" s="152" t="n"/>
      <c r="BL1013" s="152" t="n"/>
      <c r="BM1013" s="152" t="n"/>
      <c r="BN1013" s="152" t="n"/>
      <c r="BO1013" s="152" t="n"/>
      <c r="BP1013" s="155" t="n"/>
      <c r="BQ1013" s="152" t="n"/>
      <c r="BR1013" s="152" t="n"/>
      <c r="BS1013" s="152" t="n"/>
      <c r="BT1013" s="152" t="n"/>
      <c r="BU1013" s="152" t="n"/>
      <c r="BV1013" s="152" t="n"/>
      <c r="BW1013" s="152" t="n"/>
      <c r="BX1013" s="165" t="n"/>
      <c r="BY1013" s="150" t="n"/>
      <c r="BZ1013" s="150" t="n"/>
      <c r="CA1013" s="150" t="n"/>
      <c r="CB1013" s="174" t="n"/>
      <c r="CC1013" s="156" t="n"/>
      <c r="CD1013" s="156" t="n"/>
      <c r="CE1013" s="167">
        <f>IFERROR(__xludf.DUMMYFUNCTION("""COMPUTED_VALUE"""),"")</f>
        <v/>
      </c>
      <c r="CF1013" s="158">
        <f>IFERROR(__xludf.DUMMYFUNCTION("""COMPUTED_VALUE"""),"")</f>
        <v/>
      </c>
      <c r="CG1013" s="148" t="n"/>
      <c r="CH1013" s="148" t="n"/>
      <c r="CI1013" s="148" t="n"/>
      <c r="CJ1013" s="148" t="n"/>
      <c r="CK1013" s="148" t="n"/>
      <c r="CL1013" s="148" t="n"/>
      <c r="CM1013" s="148" t="n"/>
      <c r="CN1013" s="148" t="n"/>
      <c r="CO1013" s="148" t="n"/>
      <c r="CP1013" s="148" t="n"/>
      <c r="CQ1013" s="148" t="n"/>
      <c r="CR1013" s="148" t="n"/>
      <c r="CS1013" s="148" t="n"/>
      <c r="CT1013" s="148" t="n"/>
      <c r="CU1013" s="148" t="n"/>
      <c r="CV1013" s="148" t="n"/>
    </row>
    <row r="1014">
      <c r="A1014" s="162" t="n"/>
      <c r="B1014" s="64" t="n"/>
      <c r="C1014" s="129" t="n"/>
      <c r="D1014" s="130" t="inlineStr"/>
      <c r="E1014" s="150" t="inlineStr"/>
      <c r="F1014" s="150" t="inlineStr"/>
      <c r="G1014" s="150" t="n"/>
      <c r="H1014" s="152" t="n"/>
      <c r="I1014" s="152" t="n"/>
      <c r="J1014" s="152" t="n"/>
      <c r="K1014" s="152" t="n"/>
      <c r="L1014" s="152" t="n"/>
      <c r="M1014" s="152" t="n"/>
      <c r="N1014" s="152" t="n"/>
      <c r="O1014" s="152" t="n"/>
      <c r="P1014" s="152" t="n"/>
      <c r="Q1014" s="152" t="n"/>
      <c r="R1014" s="152" t="n"/>
      <c r="S1014" s="165" t="n"/>
      <c r="T1014" s="152" t="n"/>
      <c r="U1014" s="152" t="n"/>
      <c r="V1014" s="152" t="n"/>
      <c r="W1014" s="152" t="n"/>
      <c r="X1014" s="152" t="n"/>
      <c r="Y1014" s="152" t="n"/>
      <c r="Z1014" s="152" t="n"/>
      <c r="AA1014" s="152" t="n"/>
      <c r="AB1014" s="152" t="n"/>
      <c r="AC1014" s="152" t="n"/>
      <c r="AD1014" s="152" t="n"/>
      <c r="AE1014" s="152" t="n"/>
      <c r="AF1014" s="152" t="n"/>
      <c r="AG1014" s="152" t="n"/>
      <c r="AH1014" s="152" t="n"/>
      <c r="AI1014" s="152" t="n"/>
      <c r="AJ1014" s="152" t="n"/>
      <c r="AK1014" s="152" t="n"/>
      <c r="AL1014" s="152" t="n"/>
      <c r="AM1014" s="152" t="n"/>
      <c r="AN1014" s="166" t="n"/>
      <c r="AO1014" s="155" t="n"/>
      <c r="AP1014" s="152" t="n"/>
      <c r="AQ1014" s="152" t="n"/>
      <c r="AR1014" s="152" t="n"/>
      <c r="AS1014" s="152" t="n"/>
      <c r="AT1014" s="152" t="n"/>
      <c r="AU1014" s="155" t="n"/>
      <c r="AV1014" s="152" t="n"/>
      <c r="AW1014" s="152" t="n"/>
      <c r="AX1014" s="152" t="n"/>
      <c r="AY1014" s="152" t="n"/>
      <c r="AZ1014" s="152" t="n"/>
      <c r="BA1014" s="165" t="n"/>
      <c r="BB1014" s="165" t="n"/>
      <c r="BC1014" s="152" t="n"/>
      <c r="BD1014" s="152" t="n"/>
      <c r="BE1014" s="152" t="n"/>
      <c r="BF1014" s="152" t="n"/>
      <c r="BG1014" s="155" t="n"/>
      <c r="BH1014" s="152" t="n"/>
      <c r="BI1014" s="152" t="n"/>
      <c r="BJ1014" s="152" t="n"/>
      <c r="BK1014" s="152" t="n"/>
      <c r="BL1014" s="152" t="n"/>
      <c r="BM1014" s="152" t="n"/>
      <c r="BN1014" s="152" t="n"/>
      <c r="BO1014" s="152" t="n"/>
      <c r="BP1014" s="155" t="n"/>
      <c r="BQ1014" s="152" t="n"/>
      <c r="BR1014" s="152" t="n"/>
      <c r="BS1014" s="152" t="n"/>
      <c r="BT1014" s="152" t="n"/>
      <c r="BU1014" s="152" t="n"/>
      <c r="BV1014" s="152" t="n"/>
      <c r="BW1014" s="152" t="n"/>
      <c r="BX1014" s="165" t="n"/>
      <c r="BY1014" s="150" t="n"/>
      <c r="BZ1014" s="150" t="n"/>
      <c r="CA1014" s="150" t="n"/>
      <c r="CB1014" s="174" t="n"/>
      <c r="CC1014" s="156" t="n"/>
      <c r="CD1014" s="156" t="n"/>
      <c r="CE1014" s="167">
        <f>IFERROR(__xludf.DUMMYFUNCTION("""COMPUTED_VALUE"""),"")</f>
        <v/>
      </c>
      <c r="CF1014" s="158">
        <f>IFERROR(__xludf.DUMMYFUNCTION("""COMPUTED_VALUE"""),"")</f>
        <v/>
      </c>
      <c r="CG1014" s="148" t="n"/>
      <c r="CH1014" s="148" t="n"/>
      <c r="CI1014" s="148" t="n"/>
      <c r="CJ1014" s="148" t="n"/>
      <c r="CK1014" s="148" t="n"/>
      <c r="CL1014" s="148" t="n"/>
      <c r="CM1014" s="148" t="n"/>
      <c r="CN1014" s="148" t="n"/>
      <c r="CO1014" s="148" t="n"/>
      <c r="CP1014" s="148" t="n"/>
      <c r="CQ1014" s="148" t="n"/>
      <c r="CR1014" s="148" t="n"/>
      <c r="CS1014" s="148" t="n"/>
      <c r="CT1014" s="148" t="n"/>
      <c r="CU1014" s="148" t="n"/>
      <c r="CV1014" s="148" t="n"/>
    </row>
    <row r="1015">
      <c r="A1015" s="162" t="n"/>
      <c r="B1015" s="64" t="n"/>
      <c r="C1015" s="129" t="n"/>
      <c r="D1015" s="130" t="inlineStr"/>
      <c r="E1015" s="150" t="inlineStr"/>
      <c r="F1015" s="150" t="inlineStr"/>
      <c r="G1015" s="150" t="n"/>
      <c r="H1015" s="152" t="n"/>
      <c r="I1015" s="152" t="n"/>
      <c r="J1015" s="152" t="n"/>
      <c r="K1015" s="152" t="n"/>
      <c r="L1015" s="152" t="n"/>
      <c r="M1015" s="152" t="n"/>
      <c r="N1015" s="152" t="n"/>
      <c r="O1015" s="152" t="n"/>
      <c r="P1015" s="152" t="n"/>
      <c r="Q1015" s="152" t="n"/>
      <c r="R1015" s="152" t="n"/>
      <c r="S1015" s="165" t="n"/>
      <c r="T1015" s="152" t="n"/>
      <c r="U1015" s="152" t="n"/>
      <c r="V1015" s="152" t="n"/>
      <c r="W1015" s="152" t="n"/>
      <c r="X1015" s="152" t="n"/>
      <c r="Y1015" s="152" t="n"/>
      <c r="Z1015" s="152" t="n"/>
      <c r="AA1015" s="152" t="n"/>
      <c r="AB1015" s="152" t="n"/>
      <c r="AC1015" s="152" t="n"/>
      <c r="AD1015" s="152" t="n"/>
      <c r="AE1015" s="152" t="n"/>
      <c r="AF1015" s="152" t="n"/>
      <c r="AG1015" s="152" t="n"/>
      <c r="AH1015" s="152" t="n"/>
      <c r="AI1015" s="152" t="n"/>
      <c r="AJ1015" s="152" t="n"/>
      <c r="AK1015" s="152" t="n"/>
      <c r="AL1015" s="152" t="n"/>
      <c r="AM1015" s="152" t="n"/>
      <c r="AN1015" s="166" t="n"/>
      <c r="AO1015" s="155" t="n"/>
      <c r="AP1015" s="152" t="n"/>
      <c r="AQ1015" s="152" t="n"/>
      <c r="AR1015" s="152" t="n"/>
      <c r="AS1015" s="152" t="n"/>
      <c r="AT1015" s="152" t="n"/>
      <c r="AU1015" s="155" t="n"/>
      <c r="AV1015" s="152" t="n"/>
      <c r="AW1015" s="152" t="n"/>
      <c r="AX1015" s="152" t="n"/>
      <c r="AY1015" s="152" t="n"/>
      <c r="AZ1015" s="152" t="n"/>
      <c r="BA1015" s="165" t="n"/>
      <c r="BB1015" s="165" t="n"/>
      <c r="BC1015" s="152" t="n"/>
      <c r="BD1015" s="152" t="n"/>
      <c r="BE1015" s="152" t="n"/>
      <c r="BF1015" s="152" t="n"/>
      <c r="BG1015" s="155" t="n"/>
      <c r="BH1015" s="152" t="n"/>
      <c r="BI1015" s="152" t="n"/>
      <c r="BJ1015" s="152" t="n"/>
      <c r="BK1015" s="152" t="n"/>
      <c r="BL1015" s="152" t="n"/>
      <c r="BM1015" s="152" t="n"/>
      <c r="BN1015" s="152" t="n"/>
      <c r="BO1015" s="152" t="n"/>
      <c r="BP1015" s="155" t="n"/>
      <c r="BQ1015" s="152" t="n"/>
      <c r="BR1015" s="152" t="n"/>
      <c r="BS1015" s="152" t="n"/>
      <c r="BT1015" s="152" t="n"/>
      <c r="BU1015" s="152" t="n"/>
      <c r="BV1015" s="152" t="n"/>
      <c r="BW1015" s="152" t="n"/>
      <c r="BX1015" s="165" t="n"/>
      <c r="BY1015" s="150" t="n"/>
      <c r="BZ1015" s="150" t="n"/>
      <c r="CA1015" s="150" t="n"/>
      <c r="CB1015" s="174" t="n"/>
      <c r="CC1015" s="156" t="n"/>
      <c r="CD1015" s="156" t="n"/>
      <c r="CE1015" s="167">
        <f>IFERROR(__xludf.DUMMYFUNCTION("""COMPUTED_VALUE"""),"")</f>
        <v/>
      </c>
      <c r="CF1015" s="158">
        <f>IFERROR(__xludf.DUMMYFUNCTION("""COMPUTED_VALUE"""),"")</f>
        <v/>
      </c>
      <c r="CG1015" s="148" t="n"/>
      <c r="CH1015" s="148" t="n"/>
      <c r="CI1015" s="148" t="n"/>
      <c r="CJ1015" s="148" t="n"/>
      <c r="CK1015" s="148" t="n"/>
      <c r="CL1015" s="148" t="n"/>
      <c r="CM1015" s="148" t="n"/>
      <c r="CN1015" s="148" t="n"/>
      <c r="CO1015" s="148" t="n"/>
      <c r="CP1015" s="148" t="n"/>
      <c r="CQ1015" s="148" t="n"/>
      <c r="CR1015" s="148" t="n"/>
      <c r="CS1015" s="148" t="n"/>
      <c r="CT1015" s="148" t="n"/>
      <c r="CU1015" s="148" t="n"/>
      <c r="CV1015" s="148" t="n"/>
    </row>
    <row r="1016">
      <c r="A1016" s="162" t="n"/>
      <c r="B1016" s="64" t="n"/>
      <c r="C1016" s="129" t="n"/>
      <c r="D1016" s="130" t="inlineStr"/>
      <c r="E1016" s="150" t="inlineStr"/>
      <c r="F1016" s="150" t="inlineStr"/>
      <c r="G1016" s="150" t="n"/>
      <c r="H1016" s="152" t="n"/>
      <c r="I1016" s="152" t="n"/>
      <c r="J1016" s="152" t="n"/>
      <c r="K1016" s="152" t="n"/>
      <c r="L1016" s="152" t="n"/>
      <c r="M1016" s="152" t="n"/>
      <c r="N1016" s="152" t="n"/>
      <c r="O1016" s="152" t="n"/>
      <c r="P1016" s="152" t="n"/>
      <c r="Q1016" s="152" t="n"/>
      <c r="R1016" s="152" t="n"/>
      <c r="S1016" s="165" t="n"/>
      <c r="T1016" s="152" t="n"/>
      <c r="U1016" s="152" t="n"/>
      <c r="V1016" s="152" t="n"/>
      <c r="W1016" s="152" t="n"/>
      <c r="X1016" s="152" t="n"/>
      <c r="Y1016" s="152" t="n"/>
      <c r="Z1016" s="152" t="n"/>
      <c r="AA1016" s="152" t="n"/>
      <c r="AB1016" s="152" t="n"/>
      <c r="AC1016" s="152" t="n"/>
      <c r="AD1016" s="152" t="n"/>
      <c r="AE1016" s="152" t="n"/>
      <c r="AF1016" s="152" t="n"/>
      <c r="AG1016" s="152" t="n"/>
      <c r="AH1016" s="152" t="n"/>
      <c r="AI1016" s="152" t="n"/>
      <c r="AJ1016" s="152" t="n"/>
      <c r="AK1016" s="152" t="n"/>
      <c r="AL1016" s="152" t="n"/>
      <c r="AM1016" s="152" t="n"/>
      <c r="AN1016" s="166" t="n"/>
      <c r="AO1016" s="155" t="n"/>
      <c r="AP1016" s="152" t="n"/>
      <c r="AQ1016" s="152" t="n"/>
      <c r="AR1016" s="152" t="n"/>
      <c r="AS1016" s="152" t="n"/>
      <c r="AT1016" s="152" t="n"/>
      <c r="AU1016" s="155" t="n"/>
      <c r="AV1016" s="152" t="n"/>
      <c r="AW1016" s="152" t="n"/>
      <c r="AX1016" s="152" t="n"/>
      <c r="AY1016" s="152" t="n"/>
      <c r="AZ1016" s="152" t="n"/>
      <c r="BA1016" s="165" t="n"/>
      <c r="BB1016" s="165" t="n"/>
      <c r="BC1016" s="152" t="n"/>
      <c r="BD1016" s="152" t="n"/>
      <c r="BE1016" s="152" t="n"/>
      <c r="BF1016" s="152" t="n"/>
      <c r="BG1016" s="155" t="n"/>
      <c r="BH1016" s="152" t="n"/>
      <c r="BI1016" s="152" t="n"/>
      <c r="BJ1016" s="152" t="n"/>
      <c r="BK1016" s="152" t="n"/>
      <c r="BL1016" s="152" t="n"/>
      <c r="BM1016" s="152" t="n"/>
      <c r="BN1016" s="152" t="n"/>
      <c r="BO1016" s="152" t="n"/>
      <c r="BP1016" s="155" t="n"/>
      <c r="BQ1016" s="152" t="n"/>
      <c r="BR1016" s="152" t="n"/>
      <c r="BS1016" s="152" t="n"/>
      <c r="BT1016" s="152" t="n"/>
      <c r="BU1016" s="152" t="n"/>
      <c r="BV1016" s="152" t="n"/>
      <c r="BW1016" s="152" t="n"/>
      <c r="BX1016" s="165" t="n"/>
      <c r="BY1016" s="150" t="n"/>
      <c r="BZ1016" s="150" t="n"/>
      <c r="CA1016" s="150" t="n"/>
      <c r="CB1016" s="174" t="n"/>
      <c r="CC1016" s="156" t="n"/>
      <c r="CD1016" s="156" t="n"/>
      <c r="CE1016" s="167">
        <f>IFERROR(__xludf.DUMMYFUNCTION("""COMPUTED_VALUE"""),"")</f>
        <v/>
      </c>
      <c r="CF1016" s="158">
        <f>IFERROR(__xludf.DUMMYFUNCTION("""COMPUTED_VALUE"""),"")</f>
        <v/>
      </c>
      <c r="CG1016" s="148" t="n"/>
      <c r="CH1016" s="148" t="n"/>
      <c r="CI1016" s="148" t="n"/>
      <c r="CJ1016" s="148" t="n"/>
      <c r="CK1016" s="148" t="n"/>
      <c r="CL1016" s="148" t="n"/>
      <c r="CM1016" s="148" t="n"/>
      <c r="CN1016" s="148" t="n"/>
      <c r="CO1016" s="148" t="n"/>
      <c r="CP1016" s="148" t="n"/>
      <c r="CQ1016" s="148" t="n"/>
      <c r="CR1016" s="148" t="n"/>
      <c r="CS1016" s="148" t="n"/>
      <c r="CT1016" s="148" t="n"/>
      <c r="CU1016" s="148" t="n"/>
      <c r="CV1016" s="148" t="n"/>
    </row>
    <row r="1017">
      <c r="A1017" s="162" t="n"/>
      <c r="B1017" s="64" t="n"/>
      <c r="C1017" s="129" t="n"/>
      <c r="D1017" s="130" t="inlineStr"/>
      <c r="E1017" s="150" t="inlineStr"/>
      <c r="F1017" s="150" t="inlineStr"/>
      <c r="G1017" s="150" t="n"/>
      <c r="H1017" s="152" t="n"/>
      <c r="I1017" s="152" t="n"/>
      <c r="J1017" s="152" t="n"/>
      <c r="K1017" s="152" t="n"/>
      <c r="L1017" s="152" t="n"/>
      <c r="M1017" s="152" t="n"/>
      <c r="N1017" s="152" t="n"/>
      <c r="O1017" s="152" t="n"/>
      <c r="P1017" s="152" t="n"/>
      <c r="Q1017" s="152" t="n"/>
      <c r="R1017" s="152" t="n"/>
      <c r="S1017" s="165" t="n"/>
      <c r="T1017" s="152" t="n"/>
      <c r="U1017" s="152" t="n"/>
      <c r="V1017" s="152" t="n"/>
      <c r="W1017" s="152" t="n"/>
      <c r="X1017" s="152" t="n"/>
      <c r="Y1017" s="152" t="n"/>
      <c r="Z1017" s="152" t="n"/>
      <c r="AA1017" s="152" t="n"/>
      <c r="AB1017" s="152" t="n"/>
      <c r="AC1017" s="152" t="n"/>
      <c r="AD1017" s="152" t="n"/>
      <c r="AE1017" s="152" t="n"/>
      <c r="AF1017" s="152" t="n"/>
      <c r="AG1017" s="152" t="n"/>
      <c r="AH1017" s="152" t="n"/>
      <c r="AI1017" s="152" t="n"/>
      <c r="AJ1017" s="152" t="n"/>
      <c r="AK1017" s="152" t="n"/>
      <c r="AL1017" s="152" t="n"/>
      <c r="AM1017" s="152" t="n"/>
      <c r="AN1017" s="166" t="n"/>
      <c r="AO1017" s="155" t="n"/>
      <c r="AP1017" s="152" t="n"/>
      <c r="AQ1017" s="152" t="n"/>
      <c r="AR1017" s="152" t="n"/>
      <c r="AS1017" s="152" t="n"/>
      <c r="AT1017" s="152" t="n"/>
      <c r="AU1017" s="155" t="n"/>
      <c r="AV1017" s="152" t="n"/>
      <c r="AW1017" s="152" t="n"/>
      <c r="AX1017" s="152" t="n"/>
      <c r="AY1017" s="152" t="n"/>
      <c r="AZ1017" s="152" t="n"/>
      <c r="BA1017" s="165" t="n"/>
      <c r="BB1017" s="165" t="n"/>
      <c r="BC1017" s="152" t="n"/>
      <c r="BD1017" s="152" t="n"/>
      <c r="BE1017" s="152" t="n"/>
      <c r="BF1017" s="152" t="n"/>
      <c r="BG1017" s="155" t="n"/>
      <c r="BH1017" s="152" t="n"/>
      <c r="BI1017" s="152" t="n"/>
      <c r="BJ1017" s="152" t="n"/>
      <c r="BK1017" s="152" t="n"/>
      <c r="BL1017" s="152" t="n"/>
      <c r="BM1017" s="152" t="n"/>
      <c r="BN1017" s="152" t="n"/>
      <c r="BO1017" s="152" t="n"/>
      <c r="BP1017" s="155" t="n"/>
      <c r="BQ1017" s="152" t="n"/>
      <c r="BR1017" s="152" t="n"/>
      <c r="BS1017" s="152" t="n"/>
      <c r="BT1017" s="152" t="n"/>
      <c r="BU1017" s="152" t="n"/>
      <c r="BV1017" s="152" t="n"/>
      <c r="BW1017" s="152" t="n"/>
      <c r="BX1017" s="165" t="n"/>
      <c r="BY1017" s="150" t="n"/>
      <c r="BZ1017" s="150" t="n"/>
      <c r="CA1017" s="150" t="n"/>
      <c r="CB1017" s="174" t="n"/>
      <c r="CC1017" s="156" t="n"/>
      <c r="CD1017" s="156" t="n"/>
      <c r="CE1017" s="167">
        <f>IFERROR(__xludf.DUMMYFUNCTION("""COMPUTED_VALUE"""),"")</f>
        <v/>
      </c>
      <c r="CF1017" s="158">
        <f>IFERROR(__xludf.DUMMYFUNCTION("""COMPUTED_VALUE"""),"")</f>
        <v/>
      </c>
      <c r="CG1017" s="148" t="n"/>
      <c r="CH1017" s="148" t="n"/>
      <c r="CI1017" s="148" t="n"/>
      <c r="CJ1017" s="148" t="n"/>
      <c r="CK1017" s="148" t="n"/>
      <c r="CL1017" s="148" t="n"/>
      <c r="CM1017" s="148" t="n"/>
      <c r="CN1017" s="148" t="n"/>
      <c r="CO1017" s="148" t="n"/>
      <c r="CP1017" s="148" t="n"/>
      <c r="CQ1017" s="148" t="n"/>
      <c r="CR1017" s="148" t="n"/>
      <c r="CS1017" s="148" t="n"/>
      <c r="CT1017" s="148" t="n"/>
      <c r="CU1017" s="148" t="n"/>
      <c r="CV1017" s="148" t="n"/>
    </row>
    <row r="1018">
      <c r="A1018" s="162" t="n"/>
      <c r="B1018" s="64" t="n"/>
      <c r="C1018" s="129" t="n"/>
      <c r="D1018" s="130" t="inlineStr"/>
      <c r="E1018" s="150" t="inlineStr"/>
      <c r="F1018" s="150" t="inlineStr"/>
      <c r="G1018" s="150" t="n"/>
      <c r="H1018" s="152" t="n"/>
      <c r="I1018" s="152" t="n"/>
      <c r="J1018" s="152" t="n"/>
      <c r="K1018" s="152" t="n"/>
      <c r="L1018" s="152" t="n"/>
      <c r="M1018" s="152" t="n"/>
      <c r="N1018" s="152" t="n"/>
      <c r="O1018" s="152" t="n"/>
      <c r="P1018" s="152" t="n"/>
      <c r="Q1018" s="152" t="n"/>
      <c r="R1018" s="152" t="n"/>
      <c r="S1018" s="165" t="n"/>
      <c r="T1018" s="152" t="n"/>
      <c r="U1018" s="152" t="n"/>
      <c r="V1018" s="152" t="n"/>
      <c r="W1018" s="152" t="n"/>
      <c r="X1018" s="152" t="n"/>
      <c r="Y1018" s="152" t="n"/>
      <c r="Z1018" s="152" t="n"/>
      <c r="AA1018" s="152" t="n"/>
      <c r="AB1018" s="152" t="n"/>
      <c r="AC1018" s="152" t="n"/>
      <c r="AD1018" s="152" t="n"/>
      <c r="AE1018" s="152" t="n"/>
      <c r="AF1018" s="152" t="n"/>
      <c r="AG1018" s="152" t="n"/>
      <c r="AH1018" s="152" t="n"/>
      <c r="AI1018" s="152" t="n"/>
      <c r="AJ1018" s="152" t="n"/>
      <c r="AK1018" s="152" t="n"/>
      <c r="AL1018" s="152" t="n"/>
      <c r="AM1018" s="152" t="n"/>
      <c r="AN1018" s="166" t="n"/>
      <c r="AO1018" s="155" t="n"/>
      <c r="AP1018" s="152" t="n"/>
      <c r="AQ1018" s="152" t="n"/>
      <c r="AR1018" s="152" t="n"/>
      <c r="AS1018" s="152" t="n"/>
      <c r="AT1018" s="152" t="n"/>
      <c r="AU1018" s="155" t="n"/>
      <c r="AV1018" s="152" t="n"/>
      <c r="AW1018" s="152" t="n"/>
      <c r="AX1018" s="152" t="n"/>
      <c r="AY1018" s="152" t="n"/>
      <c r="AZ1018" s="152" t="n"/>
      <c r="BA1018" s="165" t="n"/>
      <c r="BB1018" s="165" t="n"/>
      <c r="BC1018" s="152" t="n"/>
      <c r="BD1018" s="152" t="n"/>
      <c r="BE1018" s="152" t="n"/>
      <c r="BF1018" s="152" t="n"/>
      <c r="BG1018" s="155" t="n"/>
      <c r="BH1018" s="152" t="n"/>
      <c r="BI1018" s="152" t="n"/>
      <c r="BJ1018" s="152" t="n"/>
      <c r="BK1018" s="152" t="n"/>
      <c r="BL1018" s="152" t="n"/>
      <c r="BM1018" s="152" t="n"/>
      <c r="BN1018" s="152" t="n"/>
      <c r="BO1018" s="152" t="n"/>
      <c r="BP1018" s="155" t="n"/>
      <c r="BQ1018" s="152" t="n"/>
      <c r="BR1018" s="152" t="n"/>
      <c r="BS1018" s="152" t="n"/>
      <c r="BT1018" s="152" t="n"/>
      <c r="BU1018" s="152" t="n"/>
      <c r="BV1018" s="152" t="n"/>
      <c r="BW1018" s="152" t="n"/>
      <c r="BX1018" s="165" t="n"/>
      <c r="BY1018" s="150" t="n"/>
      <c r="BZ1018" s="150" t="n"/>
      <c r="CA1018" s="150" t="n"/>
      <c r="CB1018" s="174" t="n"/>
      <c r="CC1018" s="156" t="n"/>
      <c r="CD1018" s="156" t="n"/>
      <c r="CE1018" s="167">
        <f>IFERROR(__xludf.DUMMYFUNCTION("""COMPUTED_VALUE"""),"")</f>
        <v/>
      </c>
      <c r="CF1018" s="158">
        <f>IFERROR(__xludf.DUMMYFUNCTION("""COMPUTED_VALUE"""),"")</f>
        <v/>
      </c>
      <c r="CG1018" s="148" t="n"/>
      <c r="CH1018" s="148" t="n"/>
      <c r="CI1018" s="148" t="n"/>
      <c r="CJ1018" s="148" t="n"/>
      <c r="CK1018" s="148" t="n"/>
      <c r="CL1018" s="148" t="n"/>
      <c r="CM1018" s="148" t="n"/>
      <c r="CN1018" s="148" t="n"/>
      <c r="CO1018" s="148" t="n"/>
      <c r="CP1018" s="148" t="n"/>
      <c r="CQ1018" s="148" t="n"/>
      <c r="CR1018" s="148" t="n"/>
      <c r="CS1018" s="148" t="n"/>
      <c r="CT1018" s="148" t="n"/>
      <c r="CU1018" s="148" t="n"/>
      <c r="CV1018" s="148" t="n"/>
    </row>
    <row r="1019">
      <c r="A1019" s="162" t="n"/>
      <c r="B1019" s="64" t="n"/>
      <c r="C1019" s="129" t="n"/>
      <c r="D1019" s="130" t="inlineStr"/>
      <c r="E1019" s="150" t="inlineStr"/>
      <c r="F1019" s="150" t="inlineStr"/>
      <c r="G1019" s="150" t="n"/>
      <c r="H1019" s="152" t="n"/>
      <c r="I1019" s="152" t="n"/>
      <c r="J1019" s="152" t="n"/>
      <c r="K1019" s="152" t="n"/>
      <c r="L1019" s="152" t="n"/>
      <c r="M1019" s="152" t="n"/>
      <c r="N1019" s="152" t="n"/>
      <c r="O1019" s="152" t="n"/>
      <c r="P1019" s="152" t="n"/>
      <c r="Q1019" s="152" t="n"/>
      <c r="R1019" s="152" t="n"/>
      <c r="S1019" s="165" t="n"/>
      <c r="T1019" s="152" t="n"/>
      <c r="U1019" s="152" t="n"/>
      <c r="V1019" s="152" t="n"/>
      <c r="W1019" s="152" t="n"/>
      <c r="X1019" s="152" t="n"/>
      <c r="Y1019" s="152" t="n"/>
      <c r="Z1019" s="152" t="n"/>
      <c r="AA1019" s="152" t="n"/>
      <c r="AB1019" s="152" t="n"/>
      <c r="AC1019" s="152" t="n"/>
      <c r="AD1019" s="152" t="n"/>
      <c r="AE1019" s="152" t="n"/>
      <c r="AF1019" s="152" t="n"/>
      <c r="AG1019" s="152" t="n"/>
      <c r="AH1019" s="152" t="n"/>
      <c r="AI1019" s="152" t="n"/>
      <c r="AJ1019" s="152" t="n"/>
      <c r="AK1019" s="152" t="n"/>
      <c r="AL1019" s="152" t="n"/>
      <c r="AM1019" s="152" t="n"/>
      <c r="AN1019" s="166" t="n"/>
      <c r="AO1019" s="155" t="n"/>
      <c r="AP1019" s="152" t="n"/>
      <c r="AQ1019" s="152" t="n"/>
      <c r="AR1019" s="152" t="n"/>
      <c r="AS1019" s="152" t="n"/>
      <c r="AT1019" s="152" t="n"/>
      <c r="AU1019" s="155" t="n"/>
      <c r="AV1019" s="152" t="n"/>
      <c r="AW1019" s="152" t="n"/>
      <c r="AX1019" s="152" t="n"/>
      <c r="AY1019" s="152" t="n"/>
      <c r="AZ1019" s="152" t="n"/>
      <c r="BA1019" s="165" t="n"/>
      <c r="BB1019" s="165" t="n"/>
      <c r="BC1019" s="152" t="n"/>
      <c r="BD1019" s="152" t="n"/>
      <c r="BE1019" s="152" t="n"/>
      <c r="BF1019" s="152" t="n"/>
      <c r="BG1019" s="155" t="n"/>
      <c r="BH1019" s="152" t="n"/>
      <c r="BI1019" s="152" t="n"/>
      <c r="BJ1019" s="152" t="n"/>
      <c r="BK1019" s="152" t="n"/>
      <c r="BL1019" s="152" t="n"/>
      <c r="BM1019" s="152" t="n"/>
      <c r="BN1019" s="152" t="n"/>
      <c r="BO1019" s="152" t="n"/>
      <c r="BP1019" s="155" t="n"/>
      <c r="BQ1019" s="152" t="n"/>
      <c r="BR1019" s="152" t="n"/>
      <c r="BS1019" s="152" t="n"/>
      <c r="BT1019" s="152" t="n"/>
      <c r="BU1019" s="152" t="n"/>
      <c r="BV1019" s="152" t="n"/>
      <c r="BW1019" s="152" t="n"/>
      <c r="BX1019" s="165" t="n"/>
      <c r="BY1019" s="150" t="n"/>
      <c r="BZ1019" s="150" t="n"/>
      <c r="CA1019" s="150" t="n"/>
      <c r="CB1019" s="174" t="n"/>
      <c r="CC1019" s="156" t="n"/>
      <c r="CD1019" s="156" t="n"/>
      <c r="CE1019" s="167">
        <f>IFERROR(__xludf.DUMMYFUNCTION("""COMPUTED_VALUE"""),"")</f>
        <v/>
      </c>
      <c r="CF1019" s="158">
        <f>IFERROR(__xludf.DUMMYFUNCTION("""COMPUTED_VALUE"""),"")</f>
        <v/>
      </c>
      <c r="CG1019" s="148" t="n"/>
      <c r="CH1019" s="148" t="n"/>
      <c r="CI1019" s="148" t="n"/>
      <c r="CJ1019" s="148" t="n"/>
      <c r="CK1019" s="148" t="n"/>
      <c r="CL1019" s="148" t="n"/>
      <c r="CM1019" s="148" t="n"/>
      <c r="CN1019" s="148" t="n"/>
      <c r="CO1019" s="148" t="n"/>
      <c r="CP1019" s="148" t="n"/>
      <c r="CQ1019" s="148" t="n"/>
      <c r="CR1019" s="148" t="n"/>
      <c r="CS1019" s="148" t="n"/>
      <c r="CT1019" s="148" t="n"/>
      <c r="CU1019" s="148" t="n"/>
      <c r="CV1019" s="148" t="n"/>
    </row>
    <row r="1020">
      <c r="A1020" s="162" t="n"/>
      <c r="B1020" s="64" t="n"/>
      <c r="C1020" s="129" t="n"/>
      <c r="D1020" s="130" t="inlineStr"/>
      <c r="E1020" s="150" t="inlineStr"/>
      <c r="F1020" s="150" t="inlineStr"/>
      <c r="G1020" s="150" t="n"/>
      <c r="H1020" s="152" t="n"/>
      <c r="I1020" s="152" t="n"/>
      <c r="J1020" s="152" t="n"/>
      <c r="K1020" s="152" t="n"/>
      <c r="L1020" s="152" t="n"/>
      <c r="M1020" s="152" t="n"/>
      <c r="N1020" s="152" t="n"/>
      <c r="O1020" s="152" t="n"/>
      <c r="P1020" s="152" t="n"/>
      <c r="Q1020" s="152" t="n"/>
      <c r="R1020" s="152" t="n"/>
      <c r="S1020" s="165" t="n"/>
      <c r="T1020" s="152" t="n"/>
      <c r="U1020" s="152" t="n"/>
      <c r="V1020" s="152" t="n"/>
      <c r="W1020" s="152" t="n"/>
      <c r="X1020" s="152" t="n"/>
      <c r="Y1020" s="152" t="n"/>
      <c r="Z1020" s="152" t="n"/>
      <c r="AA1020" s="152" t="n"/>
      <c r="AB1020" s="152" t="n"/>
      <c r="AC1020" s="152" t="n"/>
      <c r="AD1020" s="152" t="n"/>
      <c r="AE1020" s="152" t="n"/>
      <c r="AF1020" s="152" t="n"/>
      <c r="AG1020" s="152" t="n"/>
      <c r="AH1020" s="152" t="n"/>
      <c r="AI1020" s="152" t="n"/>
      <c r="AJ1020" s="152" t="n"/>
      <c r="AK1020" s="152" t="n"/>
      <c r="AL1020" s="152" t="n"/>
      <c r="AM1020" s="152" t="n"/>
      <c r="AN1020" s="166" t="n"/>
      <c r="AO1020" s="155" t="n"/>
      <c r="AP1020" s="152" t="n"/>
      <c r="AQ1020" s="152" t="n"/>
      <c r="AR1020" s="152" t="n"/>
      <c r="AS1020" s="152" t="n"/>
      <c r="AT1020" s="152" t="n"/>
      <c r="AU1020" s="155" t="n"/>
      <c r="AV1020" s="152" t="n"/>
      <c r="AW1020" s="152" t="n"/>
      <c r="AX1020" s="152" t="n"/>
      <c r="AY1020" s="152" t="n"/>
      <c r="AZ1020" s="152" t="n"/>
      <c r="BA1020" s="165" t="n"/>
      <c r="BB1020" s="165" t="n"/>
      <c r="BC1020" s="152" t="n"/>
      <c r="BD1020" s="152" t="n"/>
      <c r="BE1020" s="152" t="n"/>
      <c r="BF1020" s="152" t="n"/>
      <c r="BG1020" s="155" t="n"/>
      <c r="BH1020" s="152" t="n"/>
      <c r="BI1020" s="152" t="n"/>
      <c r="BJ1020" s="152" t="n"/>
      <c r="BK1020" s="152" t="n"/>
      <c r="BL1020" s="152" t="n"/>
      <c r="BM1020" s="152" t="n"/>
      <c r="BN1020" s="152" t="n"/>
      <c r="BO1020" s="152" t="n"/>
      <c r="BP1020" s="155" t="n"/>
      <c r="BQ1020" s="152" t="n"/>
      <c r="BR1020" s="152" t="n"/>
      <c r="BS1020" s="152" t="n"/>
      <c r="BT1020" s="152" t="n"/>
      <c r="BU1020" s="152" t="n"/>
      <c r="BV1020" s="152" t="n"/>
      <c r="BW1020" s="152" t="n"/>
      <c r="BX1020" s="165" t="n"/>
      <c r="BY1020" s="150" t="n"/>
      <c r="BZ1020" s="150" t="n"/>
      <c r="CA1020" s="150" t="n"/>
      <c r="CB1020" s="174" t="n"/>
      <c r="CC1020" s="156" t="n"/>
      <c r="CD1020" s="156" t="n"/>
      <c r="CE1020" s="167">
        <f>IFERROR(__xludf.DUMMYFUNCTION("""COMPUTED_VALUE"""),"")</f>
        <v/>
      </c>
      <c r="CF1020" s="158">
        <f>IFERROR(__xludf.DUMMYFUNCTION("""COMPUTED_VALUE"""),"")</f>
        <v/>
      </c>
      <c r="CG1020" s="148" t="n"/>
      <c r="CH1020" s="148" t="n"/>
      <c r="CI1020" s="148" t="n"/>
      <c r="CJ1020" s="148" t="n"/>
      <c r="CK1020" s="148" t="n"/>
      <c r="CL1020" s="148" t="n"/>
      <c r="CM1020" s="148" t="n"/>
      <c r="CN1020" s="148" t="n"/>
      <c r="CO1020" s="148" t="n"/>
      <c r="CP1020" s="148" t="n"/>
      <c r="CQ1020" s="148" t="n"/>
      <c r="CR1020" s="148" t="n"/>
      <c r="CS1020" s="148" t="n"/>
      <c r="CT1020" s="148" t="n"/>
      <c r="CU1020" s="148" t="n"/>
      <c r="CV1020" s="148" t="n"/>
    </row>
    <row r="1021">
      <c r="A1021" s="162" t="n"/>
      <c r="B1021" s="64" t="n"/>
      <c r="C1021" s="129" t="n"/>
      <c r="D1021" s="130" t="inlineStr"/>
      <c r="E1021" s="150" t="inlineStr"/>
      <c r="F1021" s="150" t="inlineStr"/>
      <c r="G1021" s="150" t="n"/>
      <c r="H1021" s="152" t="n"/>
      <c r="I1021" s="152" t="n"/>
      <c r="J1021" s="152" t="n"/>
      <c r="K1021" s="152" t="n"/>
      <c r="L1021" s="152" t="n"/>
      <c r="M1021" s="152" t="n"/>
      <c r="N1021" s="152" t="n"/>
      <c r="O1021" s="152" t="n"/>
      <c r="P1021" s="152" t="n"/>
      <c r="Q1021" s="152" t="n"/>
      <c r="R1021" s="152" t="n"/>
      <c r="S1021" s="165" t="n"/>
      <c r="T1021" s="152" t="n"/>
      <c r="U1021" s="152" t="n"/>
      <c r="V1021" s="152" t="n"/>
      <c r="W1021" s="152" t="n"/>
      <c r="X1021" s="152" t="n"/>
      <c r="Y1021" s="152" t="n"/>
      <c r="Z1021" s="152" t="n"/>
      <c r="AA1021" s="152" t="n"/>
      <c r="AB1021" s="152" t="n"/>
      <c r="AC1021" s="152" t="n"/>
      <c r="AD1021" s="152" t="n"/>
      <c r="AE1021" s="152" t="n"/>
      <c r="AF1021" s="152" t="n"/>
      <c r="AG1021" s="152" t="n"/>
      <c r="AH1021" s="152" t="n"/>
      <c r="AI1021" s="152" t="n"/>
      <c r="AJ1021" s="152" t="n"/>
      <c r="AK1021" s="152" t="n"/>
      <c r="AL1021" s="152" t="n"/>
      <c r="AM1021" s="152" t="n"/>
      <c r="AN1021" s="166" t="n"/>
      <c r="AO1021" s="155" t="n"/>
      <c r="AP1021" s="152" t="n"/>
      <c r="AQ1021" s="152" t="n"/>
      <c r="AR1021" s="152" t="n"/>
      <c r="AS1021" s="152" t="n"/>
      <c r="AT1021" s="152" t="n"/>
      <c r="AU1021" s="155" t="n"/>
      <c r="AV1021" s="152" t="n"/>
      <c r="AW1021" s="152" t="n"/>
      <c r="AX1021" s="152" t="n"/>
      <c r="AY1021" s="152" t="n"/>
      <c r="AZ1021" s="152" t="n"/>
      <c r="BA1021" s="165" t="n"/>
      <c r="BB1021" s="165" t="n"/>
      <c r="BC1021" s="152" t="n"/>
      <c r="BD1021" s="152" t="n"/>
      <c r="BE1021" s="152" t="n"/>
      <c r="BF1021" s="152" t="n"/>
      <c r="BG1021" s="155" t="n"/>
      <c r="BH1021" s="152" t="n"/>
      <c r="BI1021" s="152" t="n"/>
      <c r="BJ1021" s="152" t="n"/>
      <c r="BK1021" s="152" t="n"/>
      <c r="BL1021" s="152" t="n"/>
      <c r="BM1021" s="152" t="n"/>
      <c r="BN1021" s="152" t="n"/>
      <c r="BO1021" s="152" t="n"/>
      <c r="BP1021" s="155" t="n"/>
      <c r="BQ1021" s="152" t="n"/>
      <c r="BR1021" s="152" t="n"/>
      <c r="BS1021" s="152" t="n"/>
      <c r="BT1021" s="152" t="n"/>
      <c r="BU1021" s="152" t="n"/>
      <c r="BV1021" s="152" t="n"/>
      <c r="BW1021" s="152" t="n"/>
      <c r="BX1021" s="165" t="n"/>
      <c r="BY1021" s="150" t="n"/>
      <c r="BZ1021" s="150" t="n"/>
      <c r="CA1021" s="150" t="n"/>
      <c r="CB1021" s="174" t="n"/>
      <c r="CC1021" s="156" t="n"/>
      <c r="CD1021" s="156" t="n"/>
      <c r="CE1021" s="167">
        <f>IFERROR(__xludf.DUMMYFUNCTION("""COMPUTED_VALUE"""),"")</f>
        <v/>
      </c>
      <c r="CF1021" s="158">
        <f>IFERROR(__xludf.DUMMYFUNCTION("""COMPUTED_VALUE"""),"")</f>
        <v/>
      </c>
      <c r="CG1021" s="148" t="n"/>
      <c r="CH1021" s="148" t="n"/>
      <c r="CI1021" s="148" t="n"/>
      <c r="CJ1021" s="148" t="n"/>
      <c r="CK1021" s="148" t="n"/>
      <c r="CL1021" s="148" t="n"/>
      <c r="CM1021" s="148" t="n"/>
      <c r="CN1021" s="148" t="n"/>
      <c r="CO1021" s="148" t="n"/>
      <c r="CP1021" s="148" t="n"/>
      <c r="CQ1021" s="148" t="n"/>
      <c r="CR1021" s="148" t="n"/>
      <c r="CS1021" s="148" t="n"/>
      <c r="CT1021" s="148" t="n"/>
      <c r="CU1021" s="148" t="n"/>
      <c r="CV1021" s="148" t="n"/>
    </row>
    <row r="1022">
      <c r="A1022" s="162" t="n"/>
      <c r="B1022" s="64" t="n"/>
      <c r="C1022" s="129" t="n"/>
      <c r="D1022" s="130" t="inlineStr"/>
      <c r="E1022" s="150" t="inlineStr"/>
      <c r="F1022" s="150" t="inlineStr"/>
      <c r="G1022" s="150" t="n"/>
      <c r="H1022" s="152" t="n"/>
      <c r="I1022" s="152" t="n"/>
      <c r="J1022" s="152" t="n"/>
      <c r="K1022" s="152" t="n"/>
      <c r="L1022" s="152" t="n"/>
      <c r="M1022" s="152" t="n"/>
      <c r="N1022" s="152" t="n"/>
      <c r="O1022" s="152" t="n"/>
      <c r="P1022" s="152" t="n"/>
      <c r="Q1022" s="152" t="n"/>
      <c r="R1022" s="152" t="n"/>
      <c r="S1022" s="165" t="n"/>
      <c r="T1022" s="152" t="n"/>
      <c r="U1022" s="152" t="n"/>
      <c r="V1022" s="152" t="n"/>
      <c r="W1022" s="152" t="n"/>
      <c r="X1022" s="152" t="n"/>
      <c r="Y1022" s="152" t="n"/>
      <c r="Z1022" s="152" t="n"/>
      <c r="AA1022" s="152" t="n"/>
      <c r="AB1022" s="152" t="n"/>
      <c r="AC1022" s="152" t="n"/>
      <c r="AD1022" s="152" t="n"/>
      <c r="AE1022" s="152" t="n"/>
      <c r="AF1022" s="152" t="n"/>
      <c r="AG1022" s="152" t="n"/>
      <c r="AH1022" s="152" t="n"/>
      <c r="AI1022" s="152" t="n"/>
      <c r="AJ1022" s="152" t="n"/>
      <c r="AK1022" s="152" t="n"/>
      <c r="AL1022" s="152" t="n"/>
      <c r="AM1022" s="152" t="n"/>
      <c r="AN1022" s="166" t="n"/>
      <c r="AO1022" s="155" t="n"/>
      <c r="AP1022" s="152" t="n"/>
      <c r="AQ1022" s="152" t="n"/>
      <c r="AR1022" s="152" t="n"/>
      <c r="AS1022" s="152" t="n"/>
      <c r="AT1022" s="152" t="n"/>
      <c r="AU1022" s="155" t="n"/>
      <c r="AV1022" s="152" t="n"/>
      <c r="AW1022" s="152" t="n"/>
      <c r="AX1022" s="152" t="n"/>
      <c r="AY1022" s="152" t="n"/>
      <c r="AZ1022" s="152" t="n"/>
      <c r="BA1022" s="165" t="n"/>
      <c r="BB1022" s="165" t="n"/>
      <c r="BC1022" s="152" t="n"/>
      <c r="BD1022" s="152" t="n"/>
      <c r="BE1022" s="152" t="n"/>
      <c r="BF1022" s="152" t="n"/>
      <c r="BG1022" s="155" t="n"/>
      <c r="BH1022" s="152" t="n"/>
      <c r="BI1022" s="152" t="n"/>
      <c r="BJ1022" s="152" t="n"/>
      <c r="BK1022" s="152" t="n"/>
      <c r="BL1022" s="152" t="n"/>
      <c r="BM1022" s="152" t="n"/>
      <c r="BN1022" s="152" t="n"/>
      <c r="BO1022" s="152" t="n"/>
      <c r="BP1022" s="155" t="n"/>
      <c r="BQ1022" s="152" t="n"/>
      <c r="BR1022" s="152" t="n"/>
      <c r="BS1022" s="152" t="n"/>
      <c r="BT1022" s="152" t="n"/>
      <c r="BU1022" s="152" t="n"/>
      <c r="BV1022" s="152" t="n"/>
      <c r="BW1022" s="152" t="n"/>
      <c r="BX1022" s="165" t="n"/>
      <c r="BY1022" s="150" t="n"/>
      <c r="BZ1022" s="150" t="n"/>
      <c r="CA1022" s="150" t="n"/>
      <c r="CB1022" s="174" t="n"/>
      <c r="CC1022" s="156" t="n"/>
      <c r="CD1022" s="156" t="n"/>
      <c r="CE1022" s="167">
        <f>IFERROR(__xludf.DUMMYFUNCTION("""COMPUTED_VALUE"""),"")</f>
        <v/>
      </c>
      <c r="CF1022" s="158">
        <f>IFERROR(__xludf.DUMMYFUNCTION("""COMPUTED_VALUE"""),"")</f>
        <v/>
      </c>
      <c r="CG1022" s="148" t="n"/>
      <c r="CH1022" s="148" t="n"/>
      <c r="CI1022" s="148" t="n"/>
      <c r="CJ1022" s="148" t="n"/>
      <c r="CK1022" s="148" t="n"/>
      <c r="CL1022" s="148" t="n"/>
      <c r="CM1022" s="148" t="n"/>
      <c r="CN1022" s="148" t="n"/>
      <c r="CO1022" s="148" t="n"/>
      <c r="CP1022" s="148" t="n"/>
      <c r="CQ1022" s="148" t="n"/>
      <c r="CR1022" s="148" t="n"/>
      <c r="CS1022" s="148" t="n"/>
      <c r="CT1022" s="148" t="n"/>
      <c r="CU1022" s="148" t="n"/>
      <c r="CV1022" s="148" t="n"/>
    </row>
    <row r="1023">
      <c r="A1023" s="162" t="n"/>
      <c r="B1023" s="64" t="n"/>
      <c r="C1023" s="129" t="n"/>
      <c r="D1023" s="130" t="inlineStr"/>
      <c r="E1023" s="150" t="inlineStr"/>
      <c r="F1023" s="150" t="inlineStr"/>
      <c r="G1023" s="150" t="n"/>
      <c r="H1023" s="152" t="n"/>
      <c r="I1023" s="152" t="n"/>
      <c r="J1023" s="152" t="n"/>
      <c r="K1023" s="152" t="n"/>
      <c r="L1023" s="152" t="n"/>
      <c r="M1023" s="152" t="n"/>
      <c r="N1023" s="152" t="n"/>
      <c r="O1023" s="152" t="n"/>
      <c r="P1023" s="152" t="n"/>
      <c r="Q1023" s="152" t="n"/>
      <c r="R1023" s="152" t="n"/>
      <c r="S1023" s="165" t="n"/>
      <c r="T1023" s="152" t="n"/>
      <c r="U1023" s="152" t="n"/>
      <c r="V1023" s="152" t="n"/>
      <c r="W1023" s="152" t="n"/>
      <c r="X1023" s="152" t="n"/>
      <c r="Y1023" s="152" t="n"/>
      <c r="Z1023" s="152" t="n"/>
      <c r="AA1023" s="152" t="n"/>
      <c r="AB1023" s="152" t="n"/>
      <c r="AC1023" s="152" t="n"/>
      <c r="AD1023" s="152" t="n"/>
      <c r="AE1023" s="152" t="n"/>
      <c r="AF1023" s="152" t="n"/>
      <c r="AG1023" s="152" t="n"/>
      <c r="AH1023" s="152" t="n"/>
      <c r="AI1023" s="152" t="n"/>
      <c r="AJ1023" s="152" t="n"/>
      <c r="AK1023" s="152" t="n"/>
      <c r="AL1023" s="152" t="n"/>
      <c r="AM1023" s="152" t="n"/>
      <c r="AN1023" s="166" t="n"/>
      <c r="AO1023" s="155" t="n"/>
      <c r="AP1023" s="152" t="n"/>
      <c r="AQ1023" s="152" t="n"/>
      <c r="AR1023" s="152" t="n"/>
      <c r="AS1023" s="152" t="n"/>
      <c r="AT1023" s="152" t="n"/>
      <c r="AU1023" s="155" t="n"/>
      <c r="AV1023" s="152" t="n"/>
      <c r="AW1023" s="152" t="n"/>
      <c r="AX1023" s="152" t="n"/>
      <c r="AY1023" s="152" t="n"/>
      <c r="AZ1023" s="152" t="n"/>
      <c r="BA1023" s="165" t="n"/>
      <c r="BB1023" s="165" t="n"/>
      <c r="BC1023" s="152" t="n"/>
      <c r="BD1023" s="152" t="n"/>
      <c r="BE1023" s="152" t="n"/>
      <c r="BF1023" s="152" t="n"/>
      <c r="BG1023" s="155" t="n"/>
      <c r="BH1023" s="152" t="n"/>
      <c r="BI1023" s="152" t="n"/>
      <c r="BJ1023" s="152" t="n"/>
      <c r="BK1023" s="152" t="n"/>
      <c r="BL1023" s="152" t="n"/>
      <c r="BM1023" s="152" t="n"/>
      <c r="BN1023" s="152" t="n"/>
      <c r="BO1023" s="152" t="n"/>
      <c r="BP1023" s="155" t="n"/>
      <c r="BQ1023" s="152" t="n"/>
      <c r="BR1023" s="152" t="n"/>
      <c r="BS1023" s="152" t="n"/>
      <c r="BT1023" s="152" t="n"/>
      <c r="BU1023" s="152" t="n"/>
      <c r="BV1023" s="152" t="n"/>
      <c r="BW1023" s="152" t="n"/>
      <c r="BX1023" s="165" t="n"/>
      <c r="BY1023" s="150" t="n"/>
      <c r="BZ1023" s="150" t="n"/>
      <c r="CA1023" s="150" t="n"/>
      <c r="CB1023" s="174" t="n"/>
      <c r="CC1023" s="156" t="n"/>
      <c r="CD1023" s="156" t="n"/>
      <c r="CE1023" s="167">
        <f>IFERROR(__xludf.DUMMYFUNCTION("""COMPUTED_VALUE"""),"")</f>
        <v/>
      </c>
      <c r="CF1023" s="158">
        <f>IFERROR(__xludf.DUMMYFUNCTION("""COMPUTED_VALUE"""),"")</f>
        <v/>
      </c>
      <c r="CG1023" s="148" t="n"/>
      <c r="CH1023" s="148" t="n"/>
      <c r="CI1023" s="148" t="n"/>
      <c r="CJ1023" s="148" t="n"/>
      <c r="CK1023" s="148" t="n"/>
      <c r="CL1023" s="148" t="n"/>
      <c r="CM1023" s="148" t="n"/>
      <c r="CN1023" s="148" t="n"/>
      <c r="CO1023" s="148" t="n"/>
      <c r="CP1023" s="148" t="n"/>
      <c r="CQ1023" s="148" t="n"/>
      <c r="CR1023" s="148" t="n"/>
      <c r="CS1023" s="148" t="n"/>
      <c r="CT1023" s="148" t="n"/>
      <c r="CU1023" s="148" t="n"/>
      <c r="CV1023" s="148" t="n"/>
    </row>
    <row r="1024">
      <c r="A1024" s="162" t="n"/>
      <c r="B1024" s="64" t="n"/>
      <c r="C1024" s="129" t="n"/>
      <c r="D1024" s="130" t="inlineStr"/>
      <c r="E1024" s="150" t="inlineStr"/>
      <c r="F1024" s="150" t="inlineStr"/>
      <c r="G1024" s="150" t="n"/>
      <c r="H1024" s="152" t="n"/>
      <c r="I1024" s="152" t="n"/>
      <c r="J1024" s="152" t="n"/>
      <c r="K1024" s="152" t="n"/>
      <c r="L1024" s="152" t="n"/>
      <c r="M1024" s="152" t="n"/>
      <c r="N1024" s="152" t="n"/>
      <c r="O1024" s="152" t="n"/>
      <c r="P1024" s="152" t="n"/>
      <c r="Q1024" s="152" t="n"/>
      <c r="R1024" s="152" t="n"/>
      <c r="S1024" s="165" t="n"/>
      <c r="T1024" s="152" t="n"/>
      <c r="U1024" s="152" t="n"/>
      <c r="V1024" s="152" t="n"/>
      <c r="W1024" s="152" t="n"/>
      <c r="X1024" s="152" t="n"/>
      <c r="Y1024" s="152" t="n"/>
      <c r="Z1024" s="152" t="n"/>
      <c r="AA1024" s="152" t="n"/>
      <c r="AB1024" s="152" t="n"/>
      <c r="AC1024" s="152" t="n"/>
      <c r="AD1024" s="152" t="n"/>
      <c r="AE1024" s="152" t="n"/>
      <c r="AF1024" s="152" t="n"/>
      <c r="AG1024" s="152" t="n"/>
      <c r="AH1024" s="152" t="n"/>
      <c r="AI1024" s="152" t="n"/>
      <c r="AJ1024" s="152" t="n"/>
      <c r="AK1024" s="152" t="n"/>
      <c r="AL1024" s="152" t="n"/>
      <c r="AM1024" s="152" t="n"/>
      <c r="AN1024" s="166" t="n"/>
      <c r="AO1024" s="155" t="n"/>
      <c r="AP1024" s="152" t="n"/>
      <c r="AQ1024" s="152" t="n"/>
      <c r="AR1024" s="152" t="n"/>
      <c r="AS1024" s="152" t="n"/>
      <c r="AT1024" s="152" t="n"/>
      <c r="AU1024" s="155" t="n"/>
      <c r="AV1024" s="152" t="n"/>
      <c r="AW1024" s="152" t="n"/>
      <c r="AX1024" s="152" t="n"/>
      <c r="AY1024" s="152" t="n"/>
      <c r="AZ1024" s="152" t="n"/>
      <c r="BA1024" s="165" t="n"/>
      <c r="BB1024" s="165" t="n"/>
      <c r="BC1024" s="152" t="n"/>
      <c r="BD1024" s="152" t="n"/>
      <c r="BE1024" s="152" t="n"/>
      <c r="BF1024" s="152" t="n"/>
      <c r="BG1024" s="155" t="n"/>
      <c r="BH1024" s="152" t="n"/>
      <c r="BI1024" s="152" t="n"/>
      <c r="BJ1024" s="152" t="n"/>
      <c r="BK1024" s="152" t="n"/>
      <c r="BL1024" s="152" t="n"/>
      <c r="BM1024" s="152" t="n"/>
      <c r="BN1024" s="152" t="n"/>
      <c r="BO1024" s="152" t="n"/>
      <c r="BP1024" s="155" t="n"/>
      <c r="BQ1024" s="152" t="n"/>
      <c r="BR1024" s="152" t="n"/>
      <c r="BS1024" s="152" t="n"/>
      <c r="BT1024" s="152" t="n"/>
      <c r="BU1024" s="152" t="n"/>
      <c r="BV1024" s="152" t="n"/>
      <c r="BW1024" s="152" t="n"/>
      <c r="BX1024" s="165" t="n"/>
      <c r="BY1024" s="150" t="n"/>
      <c r="BZ1024" s="150" t="n"/>
      <c r="CA1024" s="150" t="n"/>
      <c r="CB1024" s="174" t="n"/>
      <c r="CC1024" s="156" t="n"/>
      <c r="CD1024" s="156" t="n"/>
      <c r="CE1024" s="167">
        <f>IFERROR(__xludf.DUMMYFUNCTION("""COMPUTED_VALUE"""),"")</f>
        <v/>
      </c>
      <c r="CF1024" s="158">
        <f>IFERROR(__xludf.DUMMYFUNCTION("""COMPUTED_VALUE"""),"")</f>
        <v/>
      </c>
      <c r="CG1024" s="148" t="n"/>
      <c r="CH1024" s="148" t="n"/>
      <c r="CI1024" s="148" t="n"/>
      <c r="CJ1024" s="148" t="n"/>
      <c r="CK1024" s="148" t="n"/>
      <c r="CL1024" s="148" t="n"/>
      <c r="CM1024" s="148" t="n"/>
      <c r="CN1024" s="148" t="n"/>
      <c r="CO1024" s="148" t="n"/>
      <c r="CP1024" s="148" t="n"/>
      <c r="CQ1024" s="148" t="n"/>
      <c r="CR1024" s="148" t="n"/>
      <c r="CS1024" s="148" t="n"/>
      <c r="CT1024" s="148" t="n"/>
      <c r="CU1024" s="148" t="n"/>
      <c r="CV1024" s="148" t="n"/>
    </row>
    <row r="1025">
      <c r="A1025" s="162" t="n"/>
      <c r="B1025" s="64" t="n"/>
      <c r="C1025" s="129" t="n"/>
      <c r="D1025" s="130" t="inlineStr"/>
      <c r="E1025" s="150" t="inlineStr"/>
      <c r="F1025" s="150" t="inlineStr"/>
      <c r="G1025" s="150" t="n"/>
      <c r="H1025" s="152" t="n"/>
      <c r="I1025" s="152" t="n"/>
      <c r="J1025" s="152" t="n"/>
      <c r="K1025" s="152" t="n"/>
      <c r="L1025" s="152" t="n"/>
      <c r="M1025" s="152" t="n"/>
      <c r="N1025" s="152" t="n"/>
      <c r="O1025" s="152" t="n"/>
      <c r="P1025" s="152" t="n"/>
      <c r="Q1025" s="152" t="n"/>
      <c r="R1025" s="152" t="n"/>
      <c r="S1025" s="165" t="n"/>
      <c r="T1025" s="152" t="n"/>
      <c r="U1025" s="152" t="n"/>
      <c r="V1025" s="152" t="n"/>
      <c r="W1025" s="152" t="n"/>
      <c r="X1025" s="152" t="n"/>
      <c r="Y1025" s="152" t="n"/>
      <c r="Z1025" s="152" t="n"/>
      <c r="AA1025" s="152" t="n"/>
      <c r="AB1025" s="152" t="n"/>
      <c r="AC1025" s="152" t="n"/>
      <c r="AD1025" s="152" t="n"/>
      <c r="AE1025" s="152" t="n"/>
      <c r="AF1025" s="152" t="n"/>
      <c r="AG1025" s="152" t="n"/>
      <c r="AH1025" s="152" t="n"/>
      <c r="AI1025" s="152" t="n"/>
      <c r="AJ1025" s="152" t="n"/>
      <c r="AK1025" s="152" t="n"/>
      <c r="AL1025" s="152" t="n"/>
      <c r="AM1025" s="152" t="n"/>
      <c r="AN1025" s="166" t="n"/>
      <c r="AO1025" s="155" t="n"/>
      <c r="AP1025" s="152" t="n"/>
      <c r="AQ1025" s="152" t="n"/>
      <c r="AR1025" s="152" t="n"/>
      <c r="AS1025" s="152" t="n"/>
      <c r="AT1025" s="152" t="n"/>
      <c r="AU1025" s="155" t="n"/>
      <c r="AV1025" s="152" t="n"/>
      <c r="AW1025" s="152" t="n"/>
      <c r="AX1025" s="152" t="n"/>
      <c r="AY1025" s="152" t="n"/>
      <c r="AZ1025" s="152" t="n"/>
      <c r="BA1025" s="165" t="n"/>
      <c r="BB1025" s="165" t="n"/>
      <c r="BC1025" s="152" t="n"/>
      <c r="BD1025" s="152" t="n"/>
      <c r="BE1025" s="152" t="n"/>
      <c r="BF1025" s="152" t="n"/>
      <c r="BG1025" s="155" t="n"/>
      <c r="BH1025" s="152" t="n"/>
      <c r="BI1025" s="152" t="n"/>
      <c r="BJ1025" s="152" t="n"/>
      <c r="BK1025" s="152" t="n"/>
      <c r="BL1025" s="152" t="n"/>
      <c r="BM1025" s="152" t="n"/>
      <c r="BN1025" s="152" t="n"/>
      <c r="BO1025" s="152" t="n"/>
      <c r="BP1025" s="155" t="n"/>
      <c r="BQ1025" s="152" t="n"/>
      <c r="BR1025" s="152" t="n"/>
      <c r="BS1025" s="152" t="n"/>
      <c r="BT1025" s="152" t="n"/>
      <c r="BU1025" s="152" t="n"/>
      <c r="BV1025" s="152" t="n"/>
      <c r="BW1025" s="152" t="n"/>
      <c r="BX1025" s="165" t="n"/>
      <c r="BY1025" s="150" t="n"/>
      <c r="BZ1025" s="150" t="n"/>
      <c r="CA1025" s="150" t="n"/>
      <c r="CB1025" s="174" t="n"/>
      <c r="CC1025" s="156" t="n"/>
      <c r="CD1025" s="156" t="n"/>
      <c r="CE1025" s="167">
        <f>IFERROR(__xludf.DUMMYFUNCTION("""COMPUTED_VALUE"""),"")</f>
        <v/>
      </c>
      <c r="CF1025" s="158">
        <f>IFERROR(__xludf.DUMMYFUNCTION("""COMPUTED_VALUE"""),"")</f>
        <v/>
      </c>
      <c r="CG1025" s="148" t="n"/>
      <c r="CH1025" s="148" t="n"/>
      <c r="CI1025" s="148" t="n"/>
      <c r="CJ1025" s="148" t="n"/>
      <c r="CK1025" s="148" t="n"/>
      <c r="CL1025" s="148" t="n"/>
      <c r="CM1025" s="148" t="n"/>
      <c r="CN1025" s="148" t="n"/>
      <c r="CO1025" s="148" t="n"/>
      <c r="CP1025" s="148" t="n"/>
      <c r="CQ1025" s="148" t="n"/>
      <c r="CR1025" s="148" t="n"/>
      <c r="CS1025" s="148" t="n"/>
      <c r="CT1025" s="148" t="n"/>
      <c r="CU1025" s="148" t="n"/>
      <c r="CV1025" s="148" t="n"/>
    </row>
    <row r="1026">
      <c r="A1026" s="162" t="n"/>
      <c r="B1026" s="64" t="n"/>
      <c r="C1026" s="129" t="n"/>
      <c r="D1026" s="130" t="inlineStr"/>
      <c r="E1026" s="150" t="inlineStr"/>
      <c r="F1026" s="150" t="inlineStr"/>
      <c r="G1026" s="150" t="n"/>
      <c r="H1026" s="152" t="n"/>
      <c r="I1026" s="152" t="n"/>
      <c r="J1026" s="152" t="n"/>
      <c r="K1026" s="152" t="n"/>
      <c r="L1026" s="152" t="n"/>
      <c r="M1026" s="152" t="n"/>
      <c r="N1026" s="152" t="n"/>
      <c r="O1026" s="152" t="n"/>
      <c r="P1026" s="152" t="n"/>
      <c r="Q1026" s="152" t="n"/>
      <c r="R1026" s="152" t="n"/>
      <c r="S1026" s="165" t="n"/>
      <c r="T1026" s="152" t="n"/>
      <c r="U1026" s="152" t="n"/>
      <c r="V1026" s="152" t="n"/>
      <c r="W1026" s="152" t="n"/>
      <c r="X1026" s="152" t="n"/>
      <c r="Y1026" s="152" t="n"/>
      <c r="Z1026" s="152" t="n"/>
      <c r="AA1026" s="152" t="n"/>
      <c r="AB1026" s="152" t="n"/>
      <c r="AC1026" s="152" t="n"/>
      <c r="AD1026" s="152" t="n"/>
      <c r="AE1026" s="152" t="n"/>
      <c r="AF1026" s="152" t="n"/>
      <c r="AG1026" s="152" t="n"/>
      <c r="AH1026" s="152" t="n"/>
      <c r="AI1026" s="152" t="n"/>
      <c r="AJ1026" s="152" t="n"/>
      <c r="AK1026" s="152" t="n"/>
      <c r="AL1026" s="152" t="n"/>
      <c r="AM1026" s="152" t="n"/>
      <c r="AN1026" s="166" t="n"/>
      <c r="AO1026" s="155" t="n"/>
      <c r="AP1026" s="152" t="n"/>
      <c r="AQ1026" s="152" t="n"/>
      <c r="AR1026" s="152" t="n"/>
      <c r="AS1026" s="152" t="n"/>
      <c r="AT1026" s="152" t="n"/>
      <c r="AU1026" s="155" t="n"/>
      <c r="AV1026" s="152" t="n"/>
      <c r="AW1026" s="152" t="n"/>
      <c r="AX1026" s="152" t="n"/>
      <c r="AY1026" s="152" t="n"/>
      <c r="AZ1026" s="152" t="n"/>
      <c r="BA1026" s="165" t="n"/>
      <c r="BB1026" s="165" t="n"/>
      <c r="BC1026" s="152" t="n"/>
      <c r="BD1026" s="152" t="n"/>
      <c r="BE1026" s="152" t="n"/>
      <c r="BF1026" s="152" t="n"/>
      <c r="BG1026" s="155" t="n"/>
      <c r="BH1026" s="152" t="n"/>
      <c r="BI1026" s="152" t="n"/>
      <c r="BJ1026" s="152" t="n"/>
      <c r="BK1026" s="152" t="n"/>
      <c r="BL1026" s="152" t="n"/>
      <c r="BM1026" s="152" t="n"/>
      <c r="BN1026" s="152" t="n"/>
      <c r="BO1026" s="152" t="n"/>
      <c r="BP1026" s="155" t="n"/>
      <c r="BQ1026" s="152" t="n"/>
      <c r="BR1026" s="152" t="n"/>
      <c r="BS1026" s="152" t="n"/>
      <c r="BT1026" s="152" t="n"/>
      <c r="BU1026" s="152" t="n"/>
      <c r="BV1026" s="152" t="n"/>
      <c r="BW1026" s="152" t="n"/>
      <c r="BX1026" s="165" t="n"/>
      <c r="BY1026" s="150" t="n"/>
      <c r="BZ1026" s="150" t="n"/>
      <c r="CA1026" s="150" t="n"/>
      <c r="CB1026" s="174" t="n"/>
      <c r="CC1026" s="156" t="n"/>
      <c r="CD1026" s="156" t="n"/>
      <c r="CE1026" s="167">
        <f>IFERROR(__xludf.DUMMYFUNCTION("""COMPUTED_VALUE"""),"")</f>
        <v/>
      </c>
      <c r="CF1026" s="158">
        <f>IFERROR(__xludf.DUMMYFUNCTION("""COMPUTED_VALUE"""),"")</f>
        <v/>
      </c>
      <c r="CG1026" s="148" t="n"/>
      <c r="CH1026" s="148" t="n"/>
      <c r="CI1026" s="148" t="n"/>
      <c r="CJ1026" s="148" t="n"/>
      <c r="CK1026" s="148" t="n"/>
      <c r="CL1026" s="148" t="n"/>
      <c r="CM1026" s="148" t="n"/>
      <c r="CN1026" s="148" t="n"/>
      <c r="CO1026" s="148" t="n"/>
      <c r="CP1026" s="148" t="n"/>
      <c r="CQ1026" s="148" t="n"/>
      <c r="CR1026" s="148" t="n"/>
      <c r="CS1026" s="148" t="n"/>
      <c r="CT1026" s="148" t="n"/>
      <c r="CU1026" s="148" t="n"/>
      <c r="CV1026" s="148" t="n"/>
    </row>
    <row r="1027">
      <c r="A1027" s="162" t="n"/>
      <c r="B1027" s="64" t="n"/>
      <c r="C1027" s="129" t="n"/>
      <c r="D1027" s="130" t="inlineStr"/>
      <c r="E1027" s="150" t="inlineStr"/>
      <c r="F1027" s="150" t="inlineStr"/>
      <c r="G1027" s="150" t="n"/>
      <c r="H1027" s="152" t="n"/>
      <c r="I1027" s="152" t="n"/>
      <c r="J1027" s="152" t="n"/>
      <c r="K1027" s="152" t="n"/>
      <c r="L1027" s="152" t="n"/>
      <c r="M1027" s="152" t="n"/>
      <c r="N1027" s="152" t="n"/>
      <c r="O1027" s="152" t="n"/>
      <c r="P1027" s="152" t="n"/>
      <c r="Q1027" s="152" t="n"/>
      <c r="R1027" s="152" t="n"/>
      <c r="S1027" s="165" t="n"/>
      <c r="T1027" s="152" t="n"/>
      <c r="U1027" s="152" t="n"/>
      <c r="V1027" s="152" t="n"/>
      <c r="W1027" s="152" t="n"/>
      <c r="X1027" s="152" t="n"/>
      <c r="Y1027" s="152" t="n"/>
      <c r="Z1027" s="152" t="n"/>
      <c r="AA1027" s="152" t="n"/>
      <c r="AB1027" s="152" t="n"/>
      <c r="AC1027" s="152" t="n"/>
      <c r="AD1027" s="152" t="n"/>
      <c r="AE1027" s="152" t="n"/>
      <c r="AF1027" s="152" t="n"/>
      <c r="AG1027" s="152" t="n"/>
      <c r="AH1027" s="152" t="n"/>
      <c r="AI1027" s="152" t="n"/>
      <c r="AJ1027" s="152" t="n"/>
      <c r="AK1027" s="152" t="n"/>
      <c r="AL1027" s="152" t="n"/>
      <c r="AM1027" s="152" t="n"/>
      <c r="AN1027" s="166" t="n"/>
      <c r="AO1027" s="155" t="n"/>
      <c r="AP1027" s="152" t="n"/>
      <c r="AQ1027" s="152" t="n"/>
      <c r="AR1027" s="152" t="n"/>
      <c r="AS1027" s="152" t="n"/>
      <c r="AT1027" s="152" t="n"/>
      <c r="AU1027" s="155" t="n"/>
      <c r="AV1027" s="152" t="n"/>
      <c r="AW1027" s="152" t="n"/>
      <c r="AX1027" s="152" t="n"/>
      <c r="AY1027" s="152" t="n"/>
      <c r="AZ1027" s="152" t="n"/>
      <c r="BA1027" s="165" t="n"/>
      <c r="BB1027" s="165" t="n"/>
      <c r="BC1027" s="152" t="n"/>
      <c r="BD1027" s="152" t="n"/>
      <c r="BE1027" s="152" t="n"/>
      <c r="BF1027" s="152" t="n"/>
      <c r="BG1027" s="155" t="n"/>
      <c r="BH1027" s="152" t="n"/>
      <c r="BI1027" s="152" t="n"/>
      <c r="BJ1027" s="152" t="n"/>
      <c r="BK1027" s="152" t="n"/>
      <c r="BL1027" s="152" t="n"/>
      <c r="BM1027" s="152" t="n"/>
      <c r="BN1027" s="152" t="n"/>
      <c r="BO1027" s="152" t="n"/>
      <c r="BP1027" s="155" t="n"/>
      <c r="BQ1027" s="152" t="n"/>
      <c r="BR1027" s="152" t="n"/>
      <c r="BS1027" s="152" t="n"/>
      <c r="BT1027" s="152" t="n"/>
      <c r="BU1027" s="152" t="n"/>
      <c r="BV1027" s="152" t="n"/>
      <c r="BW1027" s="152" t="n"/>
      <c r="BX1027" s="165" t="n"/>
      <c r="BY1027" s="150" t="n"/>
      <c r="BZ1027" s="150" t="n"/>
      <c r="CA1027" s="150" t="n"/>
      <c r="CB1027" s="174" t="n"/>
      <c r="CC1027" s="156" t="n"/>
      <c r="CD1027" s="156" t="n"/>
      <c r="CE1027" s="167">
        <f>IFERROR(__xludf.DUMMYFUNCTION("""COMPUTED_VALUE"""),"")</f>
        <v/>
      </c>
      <c r="CF1027" s="158">
        <f>IFERROR(__xludf.DUMMYFUNCTION("""COMPUTED_VALUE"""),"")</f>
        <v/>
      </c>
      <c r="CG1027" s="148" t="n"/>
      <c r="CH1027" s="148" t="n"/>
      <c r="CI1027" s="148" t="n"/>
      <c r="CJ1027" s="148" t="n"/>
      <c r="CK1027" s="148" t="n"/>
      <c r="CL1027" s="148" t="n"/>
      <c r="CM1027" s="148" t="n"/>
      <c r="CN1027" s="148" t="n"/>
      <c r="CO1027" s="148" t="n"/>
      <c r="CP1027" s="148" t="n"/>
      <c r="CQ1027" s="148" t="n"/>
      <c r="CR1027" s="148" t="n"/>
      <c r="CS1027" s="148" t="n"/>
      <c r="CT1027" s="148" t="n"/>
      <c r="CU1027" s="148" t="n"/>
      <c r="CV1027" s="148" t="n"/>
    </row>
    <row r="1028">
      <c r="A1028" s="162" t="n"/>
      <c r="B1028" s="64" t="n"/>
      <c r="C1028" s="129" t="n"/>
      <c r="D1028" s="130" t="inlineStr"/>
      <c r="E1028" s="150" t="inlineStr"/>
      <c r="F1028" s="150" t="inlineStr"/>
      <c r="G1028" s="150" t="n"/>
      <c r="H1028" s="152" t="n"/>
      <c r="I1028" s="152" t="n"/>
      <c r="J1028" s="152" t="n"/>
      <c r="K1028" s="152" t="n"/>
      <c r="L1028" s="152" t="n"/>
      <c r="M1028" s="152" t="n"/>
      <c r="N1028" s="152" t="n"/>
      <c r="O1028" s="152" t="n"/>
      <c r="P1028" s="152" t="n"/>
      <c r="Q1028" s="152" t="n"/>
      <c r="R1028" s="152" t="n"/>
      <c r="S1028" s="165" t="n"/>
      <c r="T1028" s="152" t="n"/>
      <c r="U1028" s="152" t="n"/>
      <c r="V1028" s="152" t="n"/>
      <c r="W1028" s="152" t="n"/>
      <c r="X1028" s="152" t="n"/>
      <c r="Y1028" s="152" t="n"/>
      <c r="Z1028" s="152" t="n"/>
      <c r="AA1028" s="152" t="n"/>
      <c r="AB1028" s="152" t="n"/>
      <c r="AC1028" s="152" t="n"/>
      <c r="AD1028" s="152" t="n"/>
      <c r="AE1028" s="152" t="n"/>
      <c r="AF1028" s="152" t="n"/>
      <c r="AG1028" s="152" t="n"/>
      <c r="AH1028" s="152" t="n"/>
      <c r="AI1028" s="152" t="n"/>
      <c r="AJ1028" s="152" t="n"/>
      <c r="AK1028" s="152" t="n"/>
      <c r="AL1028" s="152" t="n"/>
      <c r="AM1028" s="152" t="n"/>
      <c r="AN1028" s="166" t="n"/>
      <c r="AO1028" s="155" t="n"/>
      <c r="AP1028" s="152" t="n"/>
      <c r="AQ1028" s="152" t="n"/>
      <c r="AR1028" s="152" t="n"/>
      <c r="AS1028" s="152" t="n"/>
      <c r="AT1028" s="152" t="n"/>
      <c r="AU1028" s="155" t="n"/>
      <c r="AV1028" s="152" t="n"/>
      <c r="AW1028" s="152" t="n"/>
      <c r="AX1028" s="152" t="n"/>
      <c r="AY1028" s="152" t="n"/>
      <c r="AZ1028" s="152" t="n"/>
      <c r="BA1028" s="165" t="n"/>
      <c r="BB1028" s="165" t="n"/>
      <c r="BC1028" s="152" t="n"/>
      <c r="BD1028" s="152" t="n"/>
      <c r="BE1028" s="152" t="n"/>
      <c r="BF1028" s="152" t="n"/>
      <c r="BG1028" s="155" t="n"/>
      <c r="BH1028" s="152" t="n"/>
      <c r="BI1028" s="152" t="n"/>
      <c r="BJ1028" s="152" t="n"/>
      <c r="BK1028" s="152" t="n"/>
      <c r="BL1028" s="152" t="n"/>
      <c r="BM1028" s="152" t="n"/>
      <c r="BN1028" s="152" t="n"/>
      <c r="BO1028" s="152" t="n"/>
      <c r="BP1028" s="155" t="n"/>
      <c r="BQ1028" s="152" t="n"/>
      <c r="BR1028" s="152" t="n"/>
      <c r="BS1028" s="152" t="n"/>
      <c r="BT1028" s="152" t="n"/>
      <c r="BU1028" s="152" t="n"/>
      <c r="BV1028" s="152" t="n"/>
      <c r="BW1028" s="152" t="n"/>
      <c r="BX1028" s="165" t="n"/>
      <c r="BY1028" s="150" t="n"/>
      <c r="BZ1028" s="150" t="n"/>
      <c r="CA1028" s="150" t="n"/>
      <c r="CB1028" s="174" t="n"/>
      <c r="CC1028" s="156" t="n"/>
      <c r="CD1028" s="156" t="n"/>
      <c r="CE1028" s="167">
        <f>IFERROR(__xludf.DUMMYFUNCTION("""COMPUTED_VALUE"""),"")</f>
        <v/>
      </c>
      <c r="CF1028" s="158">
        <f>IFERROR(__xludf.DUMMYFUNCTION("""COMPUTED_VALUE"""),"")</f>
        <v/>
      </c>
      <c r="CG1028" s="148" t="n"/>
      <c r="CH1028" s="148" t="n"/>
      <c r="CI1028" s="148" t="n"/>
      <c r="CJ1028" s="148" t="n"/>
      <c r="CK1028" s="148" t="n"/>
      <c r="CL1028" s="148" t="n"/>
      <c r="CM1028" s="148" t="n"/>
      <c r="CN1028" s="148" t="n"/>
      <c r="CO1028" s="148" t="n"/>
      <c r="CP1028" s="148" t="n"/>
      <c r="CQ1028" s="148" t="n"/>
      <c r="CR1028" s="148" t="n"/>
      <c r="CS1028" s="148" t="n"/>
      <c r="CT1028" s="148" t="n"/>
      <c r="CU1028" s="148" t="n"/>
      <c r="CV1028" s="148" t="n"/>
    </row>
    <row r="1029">
      <c r="A1029" s="162" t="n"/>
      <c r="B1029" s="64" t="n"/>
      <c r="C1029" s="129" t="n"/>
      <c r="D1029" s="130" t="inlineStr"/>
      <c r="E1029" s="150" t="inlineStr"/>
      <c r="F1029" s="150" t="inlineStr"/>
      <c r="G1029" s="150" t="n"/>
      <c r="H1029" s="152" t="n"/>
      <c r="I1029" s="152" t="n"/>
      <c r="J1029" s="152" t="n"/>
      <c r="K1029" s="152" t="n"/>
      <c r="L1029" s="152" t="n"/>
      <c r="M1029" s="152" t="n"/>
      <c r="N1029" s="152" t="n"/>
      <c r="O1029" s="152" t="n"/>
      <c r="P1029" s="152" t="n"/>
      <c r="Q1029" s="152" t="n"/>
      <c r="R1029" s="152" t="n"/>
      <c r="S1029" s="165" t="n"/>
      <c r="T1029" s="152" t="n"/>
      <c r="U1029" s="152" t="n"/>
      <c r="V1029" s="152" t="n"/>
      <c r="W1029" s="152" t="n"/>
      <c r="X1029" s="152" t="n"/>
      <c r="Y1029" s="152" t="n"/>
      <c r="Z1029" s="152" t="n"/>
      <c r="AA1029" s="152" t="n"/>
      <c r="AB1029" s="152" t="n"/>
      <c r="AC1029" s="152" t="n"/>
      <c r="AD1029" s="152" t="n"/>
      <c r="AE1029" s="152" t="n"/>
      <c r="AF1029" s="152" t="n"/>
      <c r="AG1029" s="152" t="n"/>
      <c r="AH1029" s="152" t="n"/>
      <c r="AI1029" s="152" t="n"/>
      <c r="AJ1029" s="152" t="n"/>
      <c r="AK1029" s="152" t="n"/>
      <c r="AL1029" s="152" t="n"/>
      <c r="AM1029" s="152" t="n"/>
      <c r="AN1029" s="166" t="n"/>
      <c r="AO1029" s="155" t="n"/>
      <c r="AP1029" s="152" t="n"/>
      <c r="AQ1029" s="152" t="n"/>
      <c r="AR1029" s="152" t="n"/>
      <c r="AS1029" s="152" t="n"/>
      <c r="AT1029" s="152" t="n"/>
      <c r="AU1029" s="155" t="n"/>
      <c r="AV1029" s="152" t="n"/>
      <c r="AW1029" s="152" t="n"/>
      <c r="AX1029" s="152" t="n"/>
      <c r="AY1029" s="152" t="n"/>
      <c r="AZ1029" s="152" t="n"/>
      <c r="BA1029" s="165" t="n"/>
      <c r="BB1029" s="165" t="n"/>
      <c r="BC1029" s="152" t="n"/>
      <c r="BD1029" s="152" t="n"/>
      <c r="BE1029" s="152" t="n"/>
      <c r="BF1029" s="152" t="n"/>
      <c r="BG1029" s="155" t="n"/>
      <c r="BH1029" s="152" t="n"/>
      <c r="BI1029" s="152" t="n"/>
      <c r="BJ1029" s="152" t="n"/>
      <c r="BK1029" s="152" t="n"/>
      <c r="BL1029" s="152" t="n"/>
      <c r="BM1029" s="152" t="n"/>
      <c r="BN1029" s="152" t="n"/>
      <c r="BO1029" s="152" t="n"/>
      <c r="BP1029" s="155" t="n"/>
      <c r="BQ1029" s="152" t="n"/>
      <c r="BR1029" s="152" t="n"/>
      <c r="BS1029" s="152" t="n"/>
      <c r="BT1029" s="152" t="n"/>
      <c r="BU1029" s="152" t="n"/>
      <c r="BV1029" s="152" t="n"/>
      <c r="BW1029" s="152" t="n"/>
      <c r="BX1029" s="165" t="n"/>
      <c r="BY1029" s="150" t="n"/>
      <c r="BZ1029" s="150" t="n"/>
      <c r="CA1029" s="150" t="n"/>
      <c r="CB1029" s="174" t="n"/>
      <c r="CC1029" s="156" t="n"/>
      <c r="CD1029" s="156" t="n"/>
      <c r="CE1029" s="167">
        <f>IFERROR(__xludf.DUMMYFUNCTION("""COMPUTED_VALUE"""),"")</f>
        <v/>
      </c>
      <c r="CF1029" s="158">
        <f>IFERROR(__xludf.DUMMYFUNCTION("""COMPUTED_VALUE"""),"")</f>
        <v/>
      </c>
      <c r="CG1029" s="148" t="n"/>
      <c r="CH1029" s="148" t="n"/>
      <c r="CI1029" s="148" t="n"/>
      <c r="CJ1029" s="148" t="n"/>
      <c r="CK1029" s="148" t="n"/>
      <c r="CL1029" s="148" t="n"/>
      <c r="CM1029" s="148" t="n"/>
      <c r="CN1029" s="148" t="n"/>
      <c r="CO1029" s="148" t="n"/>
      <c r="CP1029" s="148" t="n"/>
      <c r="CQ1029" s="148" t="n"/>
      <c r="CR1029" s="148" t="n"/>
      <c r="CS1029" s="148" t="n"/>
      <c r="CT1029" s="148" t="n"/>
      <c r="CU1029" s="148" t="n"/>
      <c r="CV1029" s="148" t="n"/>
    </row>
    <row r="1030">
      <c r="A1030" s="162" t="n"/>
      <c r="B1030" s="64" t="n"/>
      <c r="C1030" s="129" t="n"/>
      <c r="D1030" s="130" t="inlineStr"/>
      <c r="E1030" s="150" t="inlineStr"/>
      <c r="F1030" s="150" t="inlineStr"/>
      <c r="G1030" s="150" t="n"/>
      <c r="H1030" s="152" t="n"/>
      <c r="I1030" s="152" t="n"/>
      <c r="J1030" s="152" t="n"/>
      <c r="K1030" s="152" t="n"/>
      <c r="L1030" s="152" t="n"/>
      <c r="M1030" s="152" t="n"/>
      <c r="N1030" s="152" t="n"/>
      <c r="O1030" s="152" t="n"/>
      <c r="P1030" s="152" t="n"/>
      <c r="Q1030" s="152" t="n"/>
      <c r="R1030" s="152" t="n"/>
      <c r="S1030" s="165" t="n"/>
      <c r="T1030" s="152" t="n"/>
      <c r="U1030" s="152" t="n"/>
      <c r="V1030" s="152" t="n"/>
      <c r="W1030" s="152" t="n"/>
      <c r="X1030" s="152" t="n"/>
      <c r="Y1030" s="152" t="n"/>
      <c r="Z1030" s="152" t="n"/>
      <c r="AA1030" s="152" t="n"/>
      <c r="AB1030" s="152" t="n"/>
      <c r="AC1030" s="152" t="n"/>
      <c r="AD1030" s="152" t="n"/>
      <c r="AE1030" s="152" t="n"/>
      <c r="AF1030" s="152" t="n"/>
      <c r="AG1030" s="152" t="n"/>
      <c r="AH1030" s="152" t="n"/>
      <c r="AI1030" s="152" t="n"/>
      <c r="AJ1030" s="152" t="n"/>
      <c r="AK1030" s="152" t="n"/>
      <c r="AL1030" s="152" t="n"/>
      <c r="AM1030" s="152" t="n"/>
      <c r="AN1030" s="166" t="n"/>
      <c r="AO1030" s="155" t="n"/>
      <c r="AP1030" s="152" t="n"/>
      <c r="AQ1030" s="152" t="n"/>
      <c r="AR1030" s="152" t="n"/>
      <c r="AS1030" s="152" t="n"/>
      <c r="AT1030" s="152" t="n"/>
      <c r="AU1030" s="155" t="n"/>
      <c r="AV1030" s="152" t="n"/>
      <c r="AW1030" s="152" t="n"/>
      <c r="AX1030" s="152" t="n"/>
      <c r="AY1030" s="152" t="n"/>
      <c r="AZ1030" s="152" t="n"/>
      <c r="BA1030" s="165" t="n"/>
      <c r="BB1030" s="165" t="n"/>
      <c r="BC1030" s="152" t="n"/>
      <c r="BD1030" s="152" t="n"/>
      <c r="BE1030" s="152" t="n"/>
      <c r="BF1030" s="152" t="n"/>
      <c r="BG1030" s="155" t="n"/>
      <c r="BH1030" s="152" t="n"/>
      <c r="BI1030" s="152" t="n"/>
      <c r="BJ1030" s="152" t="n"/>
      <c r="BK1030" s="152" t="n"/>
      <c r="BL1030" s="152" t="n"/>
      <c r="BM1030" s="152" t="n"/>
      <c r="BN1030" s="152" t="n"/>
      <c r="BO1030" s="152" t="n"/>
      <c r="BP1030" s="155" t="n"/>
      <c r="BQ1030" s="152" t="n"/>
      <c r="BR1030" s="152" t="n"/>
      <c r="BS1030" s="152" t="n"/>
      <c r="BT1030" s="152" t="n"/>
      <c r="BU1030" s="152" t="n"/>
      <c r="BV1030" s="152" t="n"/>
      <c r="BW1030" s="152" t="n"/>
      <c r="BX1030" s="165" t="n"/>
      <c r="BY1030" s="150" t="n"/>
      <c r="BZ1030" s="150" t="n"/>
      <c r="CA1030" s="150" t="n"/>
      <c r="CB1030" s="174" t="n"/>
      <c r="CC1030" s="156" t="n"/>
      <c r="CD1030" s="156" t="n"/>
      <c r="CE1030" s="167">
        <f>IFERROR(__xludf.DUMMYFUNCTION("""COMPUTED_VALUE"""),"")</f>
        <v/>
      </c>
      <c r="CF1030" s="158">
        <f>IFERROR(__xludf.DUMMYFUNCTION("""COMPUTED_VALUE"""),"")</f>
        <v/>
      </c>
      <c r="CG1030" s="148" t="n"/>
      <c r="CH1030" s="148" t="n"/>
      <c r="CI1030" s="148" t="n"/>
      <c r="CJ1030" s="148" t="n"/>
      <c r="CK1030" s="148" t="n"/>
      <c r="CL1030" s="148" t="n"/>
      <c r="CM1030" s="148" t="n"/>
      <c r="CN1030" s="148" t="n"/>
      <c r="CO1030" s="148" t="n"/>
      <c r="CP1030" s="148" t="n"/>
      <c r="CQ1030" s="148" t="n"/>
      <c r="CR1030" s="148" t="n"/>
      <c r="CS1030" s="148" t="n"/>
      <c r="CT1030" s="148" t="n"/>
      <c r="CU1030" s="148" t="n"/>
      <c r="CV1030" s="148" t="n"/>
    </row>
    <row r="1031">
      <c r="A1031" s="162" t="n"/>
      <c r="B1031" s="64" t="n"/>
      <c r="C1031" s="129" t="n"/>
      <c r="D1031" s="130" t="inlineStr"/>
      <c r="E1031" s="150" t="inlineStr"/>
      <c r="F1031" s="150" t="inlineStr"/>
      <c r="G1031" s="150" t="n"/>
      <c r="H1031" s="152" t="n"/>
      <c r="I1031" s="152" t="n"/>
      <c r="J1031" s="152" t="n"/>
      <c r="K1031" s="152" t="n"/>
      <c r="L1031" s="152" t="n"/>
      <c r="M1031" s="152" t="n"/>
      <c r="N1031" s="152" t="n"/>
      <c r="O1031" s="152" t="n"/>
      <c r="P1031" s="152" t="n"/>
      <c r="Q1031" s="152" t="n"/>
      <c r="R1031" s="152" t="n"/>
      <c r="S1031" s="165" t="n"/>
      <c r="T1031" s="152" t="n"/>
      <c r="U1031" s="152" t="n"/>
      <c r="V1031" s="152" t="n"/>
      <c r="W1031" s="152" t="n"/>
      <c r="X1031" s="152" t="n"/>
      <c r="Y1031" s="152" t="n"/>
      <c r="Z1031" s="152" t="n"/>
      <c r="AA1031" s="152" t="n"/>
      <c r="AB1031" s="152" t="n"/>
      <c r="AC1031" s="152" t="n"/>
      <c r="AD1031" s="152" t="n"/>
      <c r="AE1031" s="152" t="n"/>
      <c r="AF1031" s="152" t="n"/>
      <c r="AG1031" s="152" t="n"/>
      <c r="AH1031" s="152" t="n"/>
      <c r="AI1031" s="152" t="n"/>
      <c r="AJ1031" s="152" t="n"/>
      <c r="AK1031" s="152" t="n"/>
      <c r="AL1031" s="152" t="n"/>
      <c r="AM1031" s="152" t="n"/>
      <c r="AN1031" s="166" t="n"/>
      <c r="AO1031" s="155" t="n"/>
      <c r="AP1031" s="152" t="n"/>
      <c r="AQ1031" s="152" t="n"/>
      <c r="AR1031" s="152" t="n"/>
      <c r="AS1031" s="152" t="n"/>
      <c r="AT1031" s="152" t="n"/>
      <c r="AU1031" s="155" t="n"/>
      <c r="AV1031" s="152" t="n"/>
      <c r="AW1031" s="152" t="n"/>
      <c r="AX1031" s="152" t="n"/>
      <c r="AY1031" s="152" t="n"/>
      <c r="AZ1031" s="152" t="n"/>
      <c r="BA1031" s="165" t="n"/>
      <c r="BB1031" s="165" t="n"/>
      <c r="BC1031" s="152" t="n"/>
      <c r="BD1031" s="152" t="n"/>
      <c r="BE1031" s="152" t="n"/>
      <c r="BF1031" s="152" t="n"/>
      <c r="BG1031" s="155" t="n"/>
      <c r="BH1031" s="152" t="n"/>
      <c r="BI1031" s="152" t="n"/>
      <c r="BJ1031" s="152" t="n"/>
      <c r="BK1031" s="152" t="n"/>
      <c r="BL1031" s="152" t="n"/>
      <c r="BM1031" s="152" t="n"/>
      <c r="BN1031" s="152" t="n"/>
      <c r="BO1031" s="152" t="n"/>
      <c r="BP1031" s="155" t="n"/>
      <c r="BQ1031" s="152" t="n"/>
      <c r="BR1031" s="152" t="n"/>
      <c r="BS1031" s="152" t="n"/>
      <c r="BT1031" s="152" t="n"/>
      <c r="BU1031" s="152" t="n"/>
      <c r="BV1031" s="152" t="n"/>
      <c r="BW1031" s="152" t="n"/>
      <c r="BX1031" s="165" t="n"/>
      <c r="BY1031" s="150" t="n"/>
      <c r="BZ1031" s="150" t="n"/>
      <c r="CA1031" s="150" t="n"/>
      <c r="CB1031" s="174" t="n"/>
      <c r="CC1031" s="156" t="n"/>
      <c r="CD1031" s="156" t="n"/>
      <c r="CE1031" s="167">
        <f>IFERROR(__xludf.DUMMYFUNCTION("""COMPUTED_VALUE"""),"")</f>
        <v/>
      </c>
      <c r="CF1031" s="158">
        <f>IFERROR(__xludf.DUMMYFUNCTION("""COMPUTED_VALUE"""),"")</f>
        <v/>
      </c>
      <c r="CG1031" s="148" t="n"/>
      <c r="CH1031" s="148" t="n"/>
      <c r="CI1031" s="148" t="n"/>
      <c r="CJ1031" s="148" t="n"/>
      <c r="CK1031" s="148" t="n"/>
      <c r="CL1031" s="148" t="n"/>
      <c r="CM1031" s="148" t="n"/>
      <c r="CN1031" s="148" t="n"/>
      <c r="CO1031" s="148" t="n"/>
      <c r="CP1031" s="148" t="n"/>
      <c r="CQ1031" s="148" t="n"/>
      <c r="CR1031" s="148" t="n"/>
      <c r="CS1031" s="148" t="n"/>
      <c r="CT1031" s="148" t="n"/>
      <c r="CU1031" s="148" t="n"/>
      <c r="CV1031" s="148" t="n"/>
    </row>
    <row r="1032">
      <c r="A1032" s="162" t="n"/>
      <c r="B1032" s="64" t="n"/>
      <c r="C1032" s="129" t="n"/>
      <c r="D1032" s="130" t="inlineStr"/>
      <c r="E1032" s="150" t="inlineStr"/>
      <c r="F1032" s="150" t="inlineStr"/>
      <c r="G1032" s="150" t="n"/>
      <c r="H1032" s="152" t="n"/>
      <c r="I1032" s="152" t="n"/>
      <c r="J1032" s="152" t="n"/>
      <c r="K1032" s="152" t="n"/>
      <c r="L1032" s="152" t="n"/>
      <c r="M1032" s="152" t="n"/>
      <c r="N1032" s="152" t="n"/>
      <c r="O1032" s="152" t="n"/>
      <c r="P1032" s="152" t="n"/>
      <c r="Q1032" s="152" t="n"/>
      <c r="R1032" s="152" t="n"/>
      <c r="S1032" s="165" t="n"/>
      <c r="T1032" s="152" t="n"/>
      <c r="U1032" s="152" t="n"/>
      <c r="V1032" s="152" t="n"/>
      <c r="W1032" s="152" t="n"/>
      <c r="X1032" s="152" t="n"/>
      <c r="Y1032" s="152" t="n"/>
      <c r="Z1032" s="152" t="n"/>
      <c r="AA1032" s="152" t="n"/>
      <c r="AB1032" s="152" t="n"/>
      <c r="AC1032" s="152" t="n"/>
      <c r="AD1032" s="152" t="n"/>
      <c r="AE1032" s="152" t="n"/>
      <c r="AF1032" s="152" t="n"/>
      <c r="AG1032" s="152" t="n"/>
      <c r="AH1032" s="152" t="n"/>
      <c r="AI1032" s="152" t="n"/>
      <c r="AJ1032" s="152" t="n"/>
      <c r="AK1032" s="152" t="n"/>
      <c r="AL1032" s="152" t="n"/>
      <c r="AM1032" s="152" t="n"/>
      <c r="AN1032" s="166" t="n"/>
      <c r="AO1032" s="155" t="n"/>
      <c r="AP1032" s="152" t="n"/>
      <c r="AQ1032" s="152" t="n"/>
      <c r="AR1032" s="152" t="n"/>
      <c r="AS1032" s="152" t="n"/>
      <c r="AT1032" s="152" t="n"/>
      <c r="AU1032" s="155" t="n"/>
      <c r="AV1032" s="152" t="n"/>
      <c r="AW1032" s="152" t="n"/>
      <c r="AX1032" s="152" t="n"/>
      <c r="AY1032" s="152" t="n"/>
      <c r="AZ1032" s="152" t="n"/>
      <c r="BA1032" s="165" t="n"/>
      <c r="BB1032" s="165" t="n"/>
      <c r="BC1032" s="152" t="n"/>
      <c r="BD1032" s="152" t="n"/>
      <c r="BE1032" s="152" t="n"/>
      <c r="BF1032" s="152" t="n"/>
      <c r="BG1032" s="155" t="n"/>
      <c r="BH1032" s="152" t="n"/>
      <c r="BI1032" s="152" t="n"/>
      <c r="BJ1032" s="152" t="n"/>
      <c r="BK1032" s="152" t="n"/>
      <c r="BL1032" s="152" t="n"/>
      <c r="BM1032" s="152" t="n"/>
      <c r="BN1032" s="152" t="n"/>
      <c r="BO1032" s="152" t="n"/>
      <c r="BP1032" s="155" t="n"/>
      <c r="BQ1032" s="152" t="n"/>
      <c r="BR1032" s="152" t="n"/>
      <c r="BS1032" s="152" t="n"/>
      <c r="BT1032" s="152" t="n"/>
      <c r="BU1032" s="152" t="n"/>
      <c r="BV1032" s="152" t="n"/>
      <c r="BW1032" s="152" t="n"/>
      <c r="BX1032" s="165" t="n"/>
      <c r="BY1032" s="150" t="n"/>
      <c r="BZ1032" s="150" t="n"/>
      <c r="CA1032" s="150" t="n"/>
      <c r="CB1032" s="174" t="n"/>
      <c r="CC1032" s="156" t="n"/>
      <c r="CD1032" s="156" t="n"/>
      <c r="CE1032" s="167">
        <f>IFERROR(__xludf.DUMMYFUNCTION("""COMPUTED_VALUE"""),"")</f>
        <v/>
      </c>
      <c r="CF1032" s="158">
        <f>IFERROR(__xludf.DUMMYFUNCTION("""COMPUTED_VALUE"""),"")</f>
        <v/>
      </c>
      <c r="CG1032" s="148" t="n"/>
      <c r="CH1032" s="148" t="n"/>
      <c r="CI1032" s="148" t="n"/>
      <c r="CJ1032" s="148" t="n"/>
      <c r="CK1032" s="148" t="n"/>
      <c r="CL1032" s="148" t="n"/>
      <c r="CM1032" s="148" t="n"/>
      <c r="CN1032" s="148" t="n"/>
      <c r="CO1032" s="148" t="n"/>
      <c r="CP1032" s="148" t="n"/>
      <c r="CQ1032" s="148" t="n"/>
      <c r="CR1032" s="148" t="n"/>
      <c r="CS1032" s="148" t="n"/>
      <c r="CT1032" s="148" t="n"/>
      <c r="CU1032" s="148" t="n"/>
      <c r="CV1032" s="148" t="n"/>
    </row>
    <row r="1033">
      <c r="A1033" s="162" t="n"/>
      <c r="B1033" s="64" t="n"/>
      <c r="C1033" s="129" t="n"/>
      <c r="D1033" s="130" t="inlineStr"/>
      <c r="E1033" s="150" t="inlineStr"/>
      <c r="F1033" s="150" t="inlineStr"/>
      <c r="G1033" s="150" t="n"/>
      <c r="H1033" s="152" t="n"/>
      <c r="I1033" s="152" t="n"/>
      <c r="J1033" s="152" t="n"/>
      <c r="K1033" s="152" t="n"/>
      <c r="L1033" s="152" t="n"/>
      <c r="M1033" s="152" t="n"/>
      <c r="N1033" s="152" t="n"/>
      <c r="O1033" s="152" t="n"/>
      <c r="P1033" s="152" t="n"/>
      <c r="Q1033" s="152" t="n"/>
      <c r="R1033" s="152" t="n"/>
      <c r="S1033" s="165" t="n"/>
      <c r="T1033" s="152" t="n"/>
      <c r="U1033" s="152" t="n"/>
      <c r="V1033" s="152" t="n"/>
      <c r="W1033" s="152" t="n"/>
      <c r="X1033" s="152" t="n"/>
      <c r="Y1033" s="152" t="n"/>
      <c r="Z1033" s="152" t="n"/>
      <c r="AA1033" s="152" t="n"/>
      <c r="AB1033" s="152" t="n"/>
      <c r="AC1033" s="152" t="n"/>
      <c r="AD1033" s="152" t="n"/>
      <c r="AE1033" s="152" t="n"/>
      <c r="AF1033" s="152" t="n"/>
      <c r="AG1033" s="152" t="n"/>
      <c r="AH1033" s="152" t="n"/>
      <c r="AI1033" s="152" t="n"/>
      <c r="AJ1033" s="152" t="n"/>
      <c r="AK1033" s="152" t="n"/>
      <c r="AL1033" s="152" t="n"/>
      <c r="AM1033" s="152" t="n"/>
      <c r="AN1033" s="166" t="n"/>
      <c r="AO1033" s="155" t="n"/>
      <c r="AP1033" s="152" t="n"/>
      <c r="AQ1033" s="152" t="n"/>
      <c r="AR1033" s="152" t="n"/>
      <c r="AS1033" s="152" t="n"/>
      <c r="AT1033" s="152" t="n"/>
      <c r="AU1033" s="155" t="n"/>
      <c r="AV1033" s="152" t="n"/>
      <c r="AW1033" s="152" t="n"/>
      <c r="AX1033" s="152" t="n"/>
      <c r="AY1033" s="152" t="n"/>
      <c r="AZ1033" s="152" t="n"/>
      <c r="BA1033" s="165" t="n"/>
      <c r="BB1033" s="165" t="n"/>
      <c r="BC1033" s="152" t="n"/>
      <c r="BD1033" s="152" t="n"/>
      <c r="BE1033" s="152" t="n"/>
      <c r="BF1033" s="152" t="n"/>
      <c r="BG1033" s="155" t="n"/>
      <c r="BH1033" s="152" t="n"/>
      <c r="BI1033" s="152" t="n"/>
      <c r="BJ1033" s="152" t="n"/>
      <c r="BK1033" s="152" t="n"/>
      <c r="BL1033" s="152" t="n"/>
      <c r="BM1033" s="152" t="n"/>
      <c r="BN1033" s="152" t="n"/>
      <c r="BO1033" s="152" t="n"/>
      <c r="BP1033" s="155" t="n"/>
      <c r="BQ1033" s="152" t="n"/>
      <c r="BR1033" s="152" t="n"/>
      <c r="BS1033" s="152" t="n"/>
      <c r="BT1033" s="152" t="n"/>
      <c r="BU1033" s="152" t="n"/>
      <c r="BV1033" s="152" t="n"/>
      <c r="BW1033" s="152" t="n"/>
      <c r="BX1033" s="165" t="n"/>
      <c r="BY1033" s="150" t="n"/>
      <c r="BZ1033" s="150" t="n"/>
      <c r="CA1033" s="150" t="n"/>
      <c r="CB1033" s="174" t="n"/>
      <c r="CC1033" s="156" t="n"/>
      <c r="CD1033" s="156" t="n"/>
      <c r="CE1033" s="167">
        <f>IFERROR(__xludf.DUMMYFUNCTION("""COMPUTED_VALUE"""),"")</f>
        <v/>
      </c>
      <c r="CF1033" s="158">
        <f>IFERROR(__xludf.DUMMYFUNCTION("""COMPUTED_VALUE"""),"")</f>
        <v/>
      </c>
      <c r="CG1033" s="148" t="n"/>
      <c r="CH1033" s="148" t="n"/>
      <c r="CI1033" s="148" t="n"/>
      <c r="CJ1033" s="148" t="n"/>
      <c r="CK1033" s="148" t="n"/>
      <c r="CL1033" s="148" t="n"/>
      <c r="CM1033" s="148" t="n"/>
      <c r="CN1033" s="148" t="n"/>
      <c r="CO1033" s="148" t="n"/>
      <c r="CP1033" s="148" t="n"/>
      <c r="CQ1033" s="148" t="n"/>
      <c r="CR1033" s="148" t="n"/>
      <c r="CS1033" s="148" t="n"/>
      <c r="CT1033" s="148" t="n"/>
      <c r="CU1033" s="148" t="n"/>
      <c r="CV1033" s="148" t="n"/>
    </row>
    <row r="1034">
      <c r="A1034" s="162" t="n"/>
      <c r="B1034" s="64" t="n"/>
      <c r="C1034" s="129" t="n"/>
      <c r="D1034" s="130" t="inlineStr"/>
      <c r="E1034" s="150" t="inlineStr"/>
      <c r="F1034" s="150" t="inlineStr"/>
      <c r="G1034" s="150" t="n"/>
      <c r="H1034" s="152" t="n"/>
      <c r="I1034" s="152" t="n"/>
      <c r="J1034" s="152" t="n"/>
      <c r="K1034" s="152" t="n"/>
      <c r="L1034" s="152" t="n"/>
      <c r="M1034" s="152" t="n"/>
      <c r="N1034" s="152" t="n"/>
      <c r="O1034" s="152" t="n"/>
      <c r="P1034" s="152" t="n"/>
      <c r="Q1034" s="152" t="n"/>
      <c r="R1034" s="152" t="n"/>
      <c r="S1034" s="165" t="n"/>
      <c r="T1034" s="152" t="n"/>
      <c r="U1034" s="152" t="n"/>
      <c r="V1034" s="152" t="n"/>
      <c r="W1034" s="152" t="n"/>
      <c r="X1034" s="152" t="n"/>
      <c r="Y1034" s="152" t="n"/>
      <c r="Z1034" s="152" t="n"/>
      <c r="AA1034" s="152" t="n"/>
      <c r="AB1034" s="152" t="n"/>
      <c r="AC1034" s="152" t="n"/>
      <c r="AD1034" s="152" t="n"/>
      <c r="AE1034" s="152" t="n"/>
      <c r="AF1034" s="152" t="n"/>
      <c r="AG1034" s="152" t="n"/>
      <c r="AH1034" s="152" t="n"/>
      <c r="AI1034" s="152" t="n"/>
      <c r="AJ1034" s="152" t="n"/>
      <c r="AK1034" s="152" t="n"/>
      <c r="AL1034" s="152" t="n"/>
      <c r="AM1034" s="152" t="n"/>
      <c r="AN1034" s="166" t="n"/>
      <c r="AO1034" s="155" t="n"/>
      <c r="AP1034" s="152" t="n"/>
      <c r="AQ1034" s="152" t="n"/>
      <c r="AR1034" s="152" t="n"/>
      <c r="AS1034" s="152" t="n"/>
      <c r="AT1034" s="152" t="n"/>
      <c r="AU1034" s="155" t="n"/>
      <c r="AV1034" s="152" t="n"/>
      <c r="AW1034" s="152" t="n"/>
      <c r="AX1034" s="152" t="n"/>
      <c r="AY1034" s="152" t="n"/>
      <c r="AZ1034" s="152" t="n"/>
      <c r="BA1034" s="165" t="n"/>
      <c r="BB1034" s="165" t="n"/>
      <c r="BC1034" s="152" t="n"/>
      <c r="BD1034" s="152" t="n"/>
      <c r="BE1034" s="152" t="n"/>
      <c r="BF1034" s="152" t="n"/>
      <c r="BG1034" s="155" t="n"/>
      <c r="BH1034" s="152" t="n"/>
      <c r="BI1034" s="152" t="n"/>
      <c r="BJ1034" s="152" t="n"/>
      <c r="BK1034" s="152" t="n"/>
      <c r="BL1034" s="152" t="n"/>
      <c r="BM1034" s="152" t="n"/>
      <c r="BN1034" s="152" t="n"/>
      <c r="BO1034" s="152" t="n"/>
      <c r="BP1034" s="155" t="n"/>
      <c r="BQ1034" s="152" t="n"/>
      <c r="BR1034" s="152" t="n"/>
      <c r="BS1034" s="152" t="n"/>
      <c r="BT1034" s="152" t="n"/>
      <c r="BU1034" s="152" t="n"/>
      <c r="BV1034" s="152" t="n"/>
      <c r="BW1034" s="152" t="n"/>
      <c r="BX1034" s="165" t="n"/>
      <c r="BY1034" s="150" t="n"/>
      <c r="BZ1034" s="150" t="n"/>
      <c r="CA1034" s="150" t="n"/>
      <c r="CB1034" s="174" t="n"/>
      <c r="CC1034" s="156" t="n"/>
      <c r="CD1034" s="156" t="n"/>
      <c r="CE1034" s="167">
        <f>IFERROR(__xludf.DUMMYFUNCTION("""COMPUTED_VALUE"""),"")</f>
        <v/>
      </c>
      <c r="CF1034" s="158">
        <f>IFERROR(__xludf.DUMMYFUNCTION("""COMPUTED_VALUE"""),"")</f>
        <v/>
      </c>
      <c r="CG1034" s="148" t="n"/>
      <c r="CH1034" s="148" t="n"/>
      <c r="CI1034" s="148" t="n"/>
      <c r="CJ1034" s="148" t="n"/>
      <c r="CK1034" s="148" t="n"/>
      <c r="CL1034" s="148" t="n"/>
      <c r="CM1034" s="148" t="n"/>
      <c r="CN1034" s="148" t="n"/>
      <c r="CO1034" s="148" t="n"/>
      <c r="CP1034" s="148" t="n"/>
      <c r="CQ1034" s="148" t="n"/>
      <c r="CR1034" s="148" t="n"/>
      <c r="CS1034" s="148" t="n"/>
      <c r="CT1034" s="148" t="n"/>
      <c r="CU1034" s="148" t="n"/>
      <c r="CV1034" s="148" t="n"/>
    </row>
    <row r="1035">
      <c r="A1035" s="162" t="n"/>
      <c r="B1035" s="64" t="n"/>
      <c r="C1035" s="129" t="n"/>
      <c r="D1035" s="130" t="inlineStr"/>
      <c r="E1035" s="150" t="inlineStr"/>
      <c r="F1035" s="150" t="inlineStr"/>
      <c r="G1035" s="150" t="n"/>
      <c r="H1035" s="152" t="n"/>
      <c r="I1035" s="152" t="n"/>
      <c r="J1035" s="152" t="n"/>
      <c r="K1035" s="152" t="n"/>
      <c r="L1035" s="152" t="n"/>
      <c r="M1035" s="152" t="n"/>
      <c r="N1035" s="152" t="n"/>
      <c r="O1035" s="152" t="n"/>
      <c r="P1035" s="152" t="n"/>
      <c r="Q1035" s="152" t="n"/>
      <c r="R1035" s="152" t="n"/>
      <c r="S1035" s="165" t="n"/>
      <c r="T1035" s="152" t="n"/>
      <c r="U1035" s="152" t="n"/>
      <c r="V1035" s="152" t="n"/>
      <c r="W1035" s="152" t="n"/>
      <c r="X1035" s="152" t="n"/>
      <c r="Y1035" s="152" t="n"/>
      <c r="Z1035" s="152" t="n"/>
      <c r="AA1035" s="152" t="n"/>
      <c r="AB1035" s="152" t="n"/>
      <c r="AC1035" s="152" t="n"/>
      <c r="AD1035" s="152" t="n"/>
      <c r="AE1035" s="152" t="n"/>
      <c r="AF1035" s="152" t="n"/>
      <c r="AG1035" s="152" t="n"/>
      <c r="AH1035" s="152" t="n"/>
      <c r="AI1035" s="152" t="n"/>
      <c r="AJ1035" s="152" t="n"/>
      <c r="AK1035" s="152" t="n"/>
      <c r="AL1035" s="152" t="n"/>
      <c r="AM1035" s="152" t="n"/>
      <c r="AN1035" s="166" t="n"/>
      <c r="AO1035" s="155" t="n"/>
      <c r="AP1035" s="152" t="n"/>
      <c r="AQ1035" s="152" t="n"/>
      <c r="AR1035" s="152" t="n"/>
      <c r="AS1035" s="152" t="n"/>
      <c r="AT1035" s="152" t="n"/>
      <c r="AU1035" s="155" t="n"/>
      <c r="AV1035" s="152" t="n"/>
      <c r="AW1035" s="152" t="n"/>
      <c r="AX1035" s="152" t="n"/>
      <c r="AY1035" s="152" t="n"/>
      <c r="AZ1035" s="152" t="n"/>
      <c r="BA1035" s="165" t="n"/>
      <c r="BB1035" s="165" t="n"/>
      <c r="BC1035" s="152" t="n"/>
      <c r="BD1035" s="152" t="n"/>
      <c r="BE1035" s="152" t="n"/>
      <c r="BF1035" s="152" t="n"/>
      <c r="BG1035" s="155" t="n"/>
      <c r="BH1035" s="152" t="n"/>
      <c r="BI1035" s="152" t="n"/>
      <c r="BJ1035" s="152" t="n"/>
      <c r="BK1035" s="152" t="n"/>
      <c r="BL1035" s="152" t="n"/>
      <c r="BM1035" s="152" t="n"/>
      <c r="BN1035" s="152" t="n"/>
      <c r="BO1035" s="152" t="n"/>
      <c r="BP1035" s="155" t="n"/>
      <c r="BQ1035" s="152" t="n"/>
      <c r="BR1035" s="152" t="n"/>
      <c r="BS1035" s="152" t="n"/>
      <c r="BT1035" s="152" t="n"/>
      <c r="BU1035" s="152" t="n"/>
      <c r="BV1035" s="152" t="n"/>
      <c r="BW1035" s="152" t="n"/>
      <c r="BX1035" s="165" t="n"/>
      <c r="BY1035" s="150" t="n"/>
      <c r="BZ1035" s="150" t="n"/>
      <c r="CA1035" s="150" t="n"/>
      <c r="CB1035" s="174" t="n"/>
      <c r="CC1035" s="156" t="n"/>
      <c r="CD1035" s="156" t="n"/>
      <c r="CE1035" s="167">
        <f>IFERROR(__xludf.DUMMYFUNCTION("""COMPUTED_VALUE"""),"")</f>
        <v/>
      </c>
      <c r="CF1035" s="158">
        <f>IFERROR(__xludf.DUMMYFUNCTION("""COMPUTED_VALUE"""),"")</f>
        <v/>
      </c>
      <c r="CG1035" s="148" t="n"/>
      <c r="CH1035" s="148" t="n"/>
      <c r="CI1035" s="148" t="n"/>
      <c r="CJ1035" s="148" t="n"/>
      <c r="CK1035" s="148" t="n"/>
      <c r="CL1035" s="148" t="n"/>
      <c r="CM1035" s="148" t="n"/>
      <c r="CN1035" s="148" t="n"/>
      <c r="CO1035" s="148" t="n"/>
      <c r="CP1035" s="148" t="n"/>
      <c r="CQ1035" s="148" t="n"/>
      <c r="CR1035" s="148" t="n"/>
      <c r="CS1035" s="148" t="n"/>
      <c r="CT1035" s="148" t="n"/>
      <c r="CU1035" s="148" t="n"/>
      <c r="CV1035" s="148" t="n"/>
    </row>
    <row r="1036">
      <c r="A1036" s="162" t="n"/>
      <c r="B1036" s="64" t="n"/>
      <c r="C1036" s="129" t="n"/>
      <c r="D1036" s="130" t="inlineStr"/>
      <c r="E1036" s="150" t="inlineStr"/>
      <c r="F1036" s="150" t="inlineStr"/>
      <c r="G1036" s="150" t="n"/>
      <c r="H1036" s="152" t="n"/>
      <c r="I1036" s="152" t="n"/>
      <c r="J1036" s="152" t="n"/>
      <c r="K1036" s="152" t="n"/>
      <c r="L1036" s="152" t="n"/>
      <c r="M1036" s="152" t="n"/>
      <c r="N1036" s="152" t="n"/>
      <c r="O1036" s="152" t="n"/>
      <c r="P1036" s="152" t="n"/>
      <c r="Q1036" s="152" t="n"/>
      <c r="R1036" s="152" t="n"/>
      <c r="S1036" s="165" t="n"/>
      <c r="T1036" s="152" t="n"/>
      <c r="U1036" s="152" t="n"/>
      <c r="V1036" s="152" t="n"/>
      <c r="W1036" s="152" t="n"/>
      <c r="X1036" s="152" t="n"/>
      <c r="Y1036" s="152" t="n"/>
      <c r="Z1036" s="152" t="n"/>
      <c r="AA1036" s="152" t="n"/>
      <c r="AB1036" s="152" t="n"/>
      <c r="AC1036" s="152" t="n"/>
      <c r="AD1036" s="152" t="n"/>
      <c r="AE1036" s="152" t="n"/>
      <c r="AF1036" s="152" t="n"/>
      <c r="AG1036" s="152" t="n"/>
      <c r="AH1036" s="152" t="n"/>
      <c r="AI1036" s="152" t="n"/>
      <c r="AJ1036" s="152" t="n"/>
      <c r="AK1036" s="152" t="n"/>
      <c r="AL1036" s="152" t="n"/>
      <c r="AM1036" s="152" t="n"/>
      <c r="AN1036" s="166" t="n"/>
      <c r="AO1036" s="155" t="n"/>
      <c r="AP1036" s="152" t="n"/>
      <c r="AQ1036" s="152" t="n"/>
      <c r="AR1036" s="152" t="n"/>
      <c r="AS1036" s="152" t="n"/>
      <c r="AT1036" s="152" t="n"/>
      <c r="AU1036" s="155" t="n"/>
      <c r="AV1036" s="152" t="n"/>
      <c r="AW1036" s="152" t="n"/>
      <c r="AX1036" s="152" t="n"/>
      <c r="AY1036" s="152" t="n"/>
      <c r="AZ1036" s="152" t="n"/>
      <c r="BA1036" s="165" t="n"/>
      <c r="BB1036" s="165" t="n"/>
      <c r="BC1036" s="152" t="n"/>
      <c r="BD1036" s="152" t="n"/>
      <c r="BE1036" s="152" t="n"/>
      <c r="BF1036" s="152" t="n"/>
      <c r="BG1036" s="155" t="n"/>
      <c r="BH1036" s="152" t="n"/>
      <c r="BI1036" s="152" t="n"/>
      <c r="BJ1036" s="152" t="n"/>
      <c r="BK1036" s="152" t="n"/>
      <c r="BL1036" s="152" t="n"/>
      <c r="BM1036" s="152" t="n"/>
      <c r="BN1036" s="152" t="n"/>
      <c r="BO1036" s="152" t="n"/>
      <c r="BP1036" s="155" t="n"/>
      <c r="BQ1036" s="152" t="n"/>
      <c r="BR1036" s="152" t="n"/>
      <c r="BS1036" s="152" t="n"/>
      <c r="BT1036" s="152" t="n"/>
      <c r="BU1036" s="152" t="n"/>
      <c r="BV1036" s="152" t="n"/>
      <c r="BW1036" s="152" t="n"/>
      <c r="BX1036" s="165" t="n"/>
      <c r="BY1036" s="150" t="n"/>
      <c r="BZ1036" s="150" t="n"/>
      <c r="CA1036" s="150" t="n"/>
      <c r="CB1036" s="174" t="n"/>
      <c r="CC1036" s="156" t="n"/>
      <c r="CD1036" s="156" t="n"/>
      <c r="CE1036" s="167">
        <f>IFERROR(__xludf.DUMMYFUNCTION("""COMPUTED_VALUE"""),"")</f>
        <v/>
      </c>
      <c r="CF1036" s="158">
        <f>IFERROR(__xludf.DUMMYFUNCTION("""COMPUTED_VALUE"""),"")</f>
        <v/>
      </c>
      <c r="CG1036" s="148" t="n"/>
      <c r="CH1036" s="148" t="n"/>
      <c r="CI1036" s="148" t="n"/>
      <c r="CJ1036" s="148" t="n"/>
      <c r="CK1036" s="148" t="n"/>
      <c r="CL1036" s="148" t="n"/>
      <c r="CM1036" s="148" t="n"/>
      <c r="CN1036" s="148" t="n"/>
      <c r="CO1036" s="148" t="n"/>
      <c r="CP1036" s="148" t="n"/>
      <c r="CQ1036" s="148" t="n"/>
      <c r="CR1036" s="148" t="n"/>
      <c r="CS1036" s="148" t="n"/>
      <c r="CT1036" s="148" t="n"/>
      <c r="CU1036" s="148" t="n"/>
      <c r="CV1036" s="148" t="n"/>
    </row>
    <row r="1037">
      <c r="A1037" s="162" t="n"/>
      <c r="B1037" s="64" t="n"/>
      <c r="C1037" s="129" t="n"/>
      <c r="D1037" s="130" t="inlineStr"/>
      <c r="E1037" s="150" t="inlineStr"/>
      <c r="F1037" s="150" t="inlineStr"/>
      <c r="G1037" s="150" t="n"/>
      <c r="H1037" s="152" t="n"/>
      <c r="I1037" s="152" t="n"/>
      <c r="J1037" s="152" t="n"/>
      <c r="K1037" s="152" t="n"/>
      <c r="L1037" s="152" t="n"/>
      <c r="M1037" s="152" t="n"/>
      <c r="N1037" s="152" t="n"/>
      <c r="O1037" s="152" t="n"/>
      <c r="P1037" s="152" t="n"/>
      <c r="Q1037" s="152" t="n"/>
      <c r="R1037" s="152" t="n"/>
      <c r="S1037" s="165" t="n"/>
      <c r="T1037" s="152" t="n"/>
      <c r="U1037" s="152" t="n"/>
      <c r="V1037" s="152" t="n"/>
      <c r="W1037" s="152" t="n"/>
      <c r="X1037" s="152" t="n"/>
      <c r="Y1037" s="152" t="n"/>
      <c r="Z1037" s="152" t="n"/>
      <c r="AA1037" s="152" t="n"/>
      <c r="AB1037" s="152" t="n"/>
      <c r="AC1037" s="152" t="n"/>
      <c r="AD1037" s="152" t="n"/>
      <c r="AE1037" s="152" t="n"/>
      <c r="AF1037" s="152" t="n"/>
      <c r="AG1037" s="152" t="n"/>
      <c r="AH1037" s="152" t="n"/>
      <c r="AI1037" s="152" t="n"/>
      <c r="AJ1037" s="152" t="n"/>
      <c r="AK1037" s="152" t="n"/>
      <c r="AL1037" s="152" t="n"/>
      <c r="AM1037" s="152" t="n"/>
      <c r="AN1037" s="166" t="n"/>
      <c r="AO1037" s="155" t="n"/>
      <c r="AP1037" s="152" t="n"/>
      <c r="AQ1037" s="152" t="n"/>
      <c r="AR1037" s="152" t="n"/>
      <c r="AS1037" s="152" t="n"/>
      <c r="AT1037" s="152" t="n"/>
      <c r="AU1037" s="155" t="n"/>
      <c r="AV1037" s="152" t="n"/>
      <c r="AW1037" s="152" t="n"/>
      <c r="AX1037" s="152" t="n"/>
      <c r="AY1037" s="152" t="n"/>
      <c r="AZ1037" s="152" t="n"/>
      <c r="BA1037" s="165" t="n"/>
      <c r="BB1037" s="165" t="n"/>
      <c r="BC1037" s="152" t="n"/>
      <c r="BD1037" s="152" t="n"/>
      <c r="BE1037" s="152" t="n"/>
      <c r="BF1037" s="152" t="n"/>
      <c r="BG1037" s="155" t="n"/>
      <c r="BH1037" s="152" t="n"/>
      <c r="BI1037" s="152" t="n"/>
      <c r="BJ1037" s="152" t="n"/>
      <c r="BK1037" s="152" t="n"/>
      <c r="BL1037" s="152" t="n"/>
      <c r="BM1037" s="152" t="n"/>
      <c r="BN1037" s="152" t="n"/>
      <c r="BO1037" s="152" t="n"/>
      <c r="BP1037" s="155" t="n"/>
      <c r="BQ1037" s="152" t="n"/>
      <c r="BR1037" s="152" t="n"/>
      <c r="BS1037" s="152" t="n"/>
      <c r="BT1037" s="152" t="n"/>
      <c r="BU1037" s="152" t="n"/>
      <c r="BV1037" s="152" t="n"/>
      <c r="BW1037" s="152" t="n"/>
      <c r="BX1037" s="165" t="n"/>
      <c r="BY1037" s="150" t="n"/>
      <c r="BZ1037" s="150" t="n"/>
      <c r="CA1037" s="150" t="n"/>
      <c r="CB1037" s="174" t="n"/>
      <c r="CC1037" s="156" t="n"/>
      <c r="CD1037" s="156" t="n"/>
      <c r="CE1037" s="167">
        <f>IFERROR(__xludf.DUMMYFUNCTION("""COMPUTED_VALUE"""),"")</f>
        <v/>
      </c>
      <c r="CF1037" s="158">
        <f>IFERROR(__xludf.DUMMYFUNCTION("""COMPUTED_VALUE"""),"")</f>
        <v/>
      </c>
      <c r="CG1037" s="148" t="n"/>
      <c r="CH1037" s="148" t="n"/>
      <c r="CI1037" s="148" t="n"/>
      <c r="CJ1037" s="148" t="n"/>
      <c r="CK1037" s="148" t="n"/>
      <c r="CL1037" s="148" t="n"/>
      <c r="CM1037" s="148" t="n"/>
      <c r="CN1037" s="148" t="n"/>
      <c r="CO1037" s="148" t="n"/>
      <c r="CP1037" s="148" t="n"/>
      <c r="CQ1037" s="148" t="n"/>
      <c r="CR1037" s="148" t="n"/>
      <c r="CS1037" s="148" t="n"/>
      <c r="CT1037" s="148" t="n"/>
      <c r="CU1037" s="148" t="n"/>
      <c r="CV1037" s="148" t="n"/>
    </row>
    <row r="1038">
      <c r="A1038" s="162" t="n"/>
      <c r="B1038" s="64" t="n"/>
      <c r="C1038" s="129" t="n"/>
      <c r="D1038" s="130" t="inlineStr"/>
      <c r="E1038" s="150" t="inlineStr"/>
      <c r="F1038" s="150" t="inlineStr"/>
      <c r="G1038" s="150" t="n"/>
      <c r="H1038" s="152" t="n"/>
      <c r="I1038" s="152" t="n"/>
      <c r="J1038" s="152" t="n"/>
      <c r="K1038" s="152" t="n"/>
      <c r="L1038" s="152" t="n"/>
      <c r="M1038" s="152" t="n"/>
      <c r="N1038" s="152" t="n"/>
      <c r="O1038" s="152" t="n"/>
      <c r="P1038" s="152" t="n"/>
      <c r="Q1038" s="152" t="n"/>
      <c r="R1038" s="152" t="n"/>
      <c r="S1038" s="165" t="n"/>
      <c r="T1038" s="152" t="n"/>
      <c r="U1038" s="152" t="n"/>
      <c r="V1038" s="152" t="n"/>
      <c r="W1038" s="152" t="n"/>
      <c r="X1038" s="152" t="n"/>
      <c r="Y1038" s="152" t="n"/>
      <c r="Z1038" s="152" t="n"/>
      <c r="AA1038" s="152" t="n"/>
      <c r="AB1038" s="152" t="n"/>
      <c r="AC1038" s="152" t="n"/>
      <c r="AD1038" s="152" t="n"/>
      <c r="AE1038" s="152" t="n"/>
      <c r="AF1038" s="152" t="n"/>
      <c r="AG1038" s="152" t="n"/>
      <c r="AH1038" s="152" t="n"/>
      <c r="AI1038" s="152" t="n"/>
      <c r="AJ1038" s="152" t="n"/>
      <c r="AK1038" s="152" t="n"/>
      <c r="AL1038" s="152" t="n"/>
      <c r="AM1038" s="152" t="n"/>
      <c r="AN1038" s="166" t="n"/>
      <c r="AO1038" s="155" t="n"/>
      <c r="AP1038" s="152" t="n"/>
      <c r="AQ1038" s="152" t="n"/>
      <c r="AR1038" s="152" t="n"/>
      <c r="AS1038" s="152" t="n"/>
      <c r="AT1038" s="152" t="n"/>
      <c r="AU1038" s="155" t="n"/>
      <c r="AV1038" s="152" t="n"/>
      <c r="AW1038" s="152" t="n"/>
      <c r="AX1038" s="152" t="n"/>
      <c r="AY1038" s="152" t="n"/>
      <c r="AZ1038" s="152" t="n"/>
      <c r="BA1038" s="165" t="n"/>
      <c r="BB1038" s="165" t="n"/>
      <c r="BC1038" s="152" t="n"/>
      <c r="BD1038" s="152" t="n"/>
      <c r="BE1038" s="152" t="n"/>
      <c r="BF1038" s="152" t="n"/>
      <c r="BG1038" s="155" t="n"/>
      <c r="BH1038" s="152" t="n"/>
      <c r="BI1038" s="152" t="n"/>
      <c r="BJ1038" s="152" t="n"/>
      <c r="BK1038" s="152" t="n"/>
      <c r="BL1038" s="152" t="n"/>
      <c r="BM1038" s="152" t="n"/>
      <c r="BN1038" s="152" t="n"/>
      <c r="BO1038" s="152" t="n"/>
      <c r="BP1038" s="155" t="n"/>
      <c r="BQ1038" s="152" t="n"/>
      <c r="BR1038" s="152" t="n"/>
      <c r="BS1038" s="152" t="n"/>
      <c r="BT1038" s="152" t="n"/>
      <c r="BU1038" s="152" t="n"/>
      <c r="BV1038" s="152" t="n"/>
      <c r="BW1038" s="152" t="n"/>
      <c r="BX1038" s="165" t="n"/>
      <c r="BY1038" s="150" t="n"/>
      <c r="BZ1038" s="150" t="n"/>
      <c r="CA1038" s="150" t="n"/>
      <c r="CB1038" s="174" t="n"/>
      <c r="CC1038" s="156" t="n"/>
      <c r="CD1038" s="156" t="n"/>
      <c r="CE1038" s="167">
        <f>IFERROR(__xludf.DUMMYFUNCTION("""COMPUTED_VALUE"""),"")</f>
        <v/>
      </c>
      <c r="CF1038" s="158">
        <f>IFERROR(__xludf.DUMMYFUNCTION("""COMPUTED_VALUE"""),"")</f>
        <v/>
      </c>
      <c r="CG1038" s="148" t="n"/>
      <c r="CH1038" s="148" t="n"/>
      <c r="CI1038" s="148" t="n"/>
      <c r="CJ1038" s="148" t="n"/>
      <c r="CK1038" s="148" t="n"/>
      <c r="CL1038" s="148" t="n"/>
      <c r="CM1038" s="148" t="n"/>
      <c r="CN1038" s="148" t="n"/>
      <c r="CO1038" s="148" t="n"/>
      <c r="CP1038" s="148" t="n"/>
      <c r="CQ1038" s="148" t="n"/>
      <c r="CR1038" s="148" t="n"/>
      <c r="CS1038" s="148" t="n"/>
      <c r="CT1038" s="148" t="n"/>
      <c r="CU1038" s="148" t="n"/>
      <c r="CV1038" s="148" t="n"/>
    </row>
    <row r="1039">
      <c r="A1039" s="162" t="n"/>
      <c r="B1039" s="64" t="n"/>
      <c r="C1039" s="129" t="n"/>
      <c r="D1039" s="130" t="inlineStr"/>
      <c r="E1039" s="150" t="inlineStr"/>
      <c r="F1039" s="150" t="inlineStr"/>
      <c r="G1039" s="150" t="n"/>
      <c r="H1039" s="152" t="n"/>
      <c r="I1039" s="152" t="n"/>
      <c r="J1039" s="152" t="n"/>
      <c r="K1039" s="152" t="n"/>
      <c r="L1039" s="152" t="n"/>
      <c r="M1039" s="152" t="n"/>
      <c r="N1039" s="152" t="n"/>
      <c r="O1039" s="152" t="n"/>
      <c r="P1039" s="152" t="n"/>
      <c r="Q1039" s="152" t="n"/>
      <c r="R1039" s="152" t="n"/>
      <c r="S1039" s="165" t="n"/>
      <c r="T1039" s="152" t="n"/>
      <c r="U1039" s="152" t="n"/>
      <c r="V1039" s="152" t="n"/>
      <c r="W1039" s="152" t="n"/>
      <c r="X1039" s="152" t="n"/>
      <c r="Y1039" s="152" t="n"/>
      <c r="Z1039" s="152" t="n"/>
      <c r="AA1039" s="152" t="n"/>
      <c r="AB1039" s="152" t="n"/>
      <c r="AC1039" s="152" t="n"/>
      <c r="AD1039" s="152" t="n"/>
      <c r="AE1039" s="152" t="n"/>
      <c r="AF1039" s="152" t="n"/>
      <c r="AG1039" s="152" t="n"/>
      <c r="AH1039" s="152" t="n"/>
      <c r="AI1039" s="152" t="n"/>
      <c r="AJ1039" s="152" t="n"/>
      <c r="AK1039" s="152" t="n"/>
      <c r="AL1039" s="152" t="n"/>
      <c r="AM1039" s="152" t="n"/>
      <c r="AN1039" s="166" t="n"/>
      <c r="AO1039" s="155" t="n"/>
      <c r="AP1039" s="152" t="n"/>
      <c r="AQ1039" s="152" t="n"/>
      <c r="AR1039" s="152" t="n"/>
      <c r="AS1039" s="152" t="n"/>
      <c r="AT1039" s="152" t="n"/>
      <c r="AU1039" s="155" t="n"/>
      <c r="AV1039" s="152" t="n"/>
      <c r="AW1039" s="152" t="n"/>
      <c r="AX1039" s="152" t="n"/>
      <c r="AY1039" s="152" t="n"/>
      <c r="AZ1039" s="152" t="n"/>
      <c r="BA1039" s="165" t="n"/>
      <c r="BB1039" s="165" t="n"/>
      <c r="BC1039" s="152" t="n"/>
      <c r="BD1039" s="152" t="n"/>
      <c r="BE1039" s="152" t="n"/>
      <c r="BF1039" s="152" t="n"/>
      <c r="BG1039" s="155" t="n"/>
      <c r="BH1039" s="152" t="n"/>
      <c r="BI1039" s="152" t="n"/>
      <c r="BJ1039" s="152" t="n"/>
      <c r="BK1039" s="152" t="n"/>
      <c r="BL1039" s="152" t="n"/>
      <c r="BM1039" s="152" t="n"/>
      <c r="BN1039" s="152" t="n"/>
      <c r="BO1039" s="152" t="n"/>
      <c r="BP1039" s="155" t="n"/>
      <c r="BQ1039" s="152" t="n"/>
      <c r="BR1039" s="152" t="n"/>
      <c r="BS1039" s="152" t="n"/>
      <c r="BT1039" s="152" t="n"/>
      <c r="BU1039" s="152" t="n"/>
      <c r="BV1039" s="152" t="n"/>
      <c r="BW1039" s="152" t="n"/>
      <c r="BX1039" s="165" t="n"/>
      <c r="BY1039" s="150" t="n"/>
      <c r="BZ1039" s="150" t="n"/>
      <c r="CA1039" s="150" t="n"/>
      <c r="CB1039" s="174" t="n"/>
      <c r="CC1039" s="156" t="n"/>
      <c r="CD1039" s="156" t="n"/>
      <c r="CE1039" s="167">
        <f>IFERROR(__xludf.DUMMYFUNCTION("""COMPUTED_VALUE"""),"")</f>
        <v/>
      </c>
      <c r="CF1039" s="158">
        <f>IFERROR(__xludf.DUMMYFUNCTION("""COMPUTED_VALUE"""),"")</f>
        <v/>
      </c>
      <c r="CG1039" s="148" t="n"/>
      <c r="CH1039" s="148" t="n"/>
      <c r="CI1039" s="148" t="n"/>
      <c r="CJ1039" s="148" t="n"/>
      <c r="CK1039" s="148" t="n"/>
      <c r="CL1039" s="148" t="n"/>
      <c r="CM1039" s="148" t="n"/>
      <c r="CN1039" s="148" t="n"/>
      <c r="CO1039" s="148" t="n"/>
      <c r="CP1039" s="148" t="n"/>
      <c r="CQ1039" s="148" t="n"/>
      <c r="CR1039" s="148" t="n"/>
      <c r="CS1039" s="148" t="n"/>
      <c r="CT1039" s="148" t="n"/>
      <c r="CU1039" s="148" t="n"/>
      <c r="CV1039" s="148" t="n"/>
    </row>
    <row r="1040">
      <c r="A1040" s="162" t="n"/>
      <c r="B1040" s="64" t="n"/>
      <c r="C1040" s="129" t="n"/>
      <c r="D1040" s="130" t="inlineStr"/>
      <c r="E1040" s="150" t="inlineStr"/>
      <c r="F1040" s="150" t="inlineStr"/>
      <c r="G1040" s="150" t="n"/>
      <c r="H1040" s="152" t="n"/>
      <c r="I1040" s="152" t="n"/>
      <c r="J1040" s="152" t="n"/>
      <c r="K1040" s="152" t="n"/>
      <c r="L1040" s="152" t="n"/>
      <c r="M1040" s="152" t="n"/>
      <c r="N1040" s="152" t="n"/>
      <c r="O1040" s="152" t="n"/>
      <c r="P1040" s="152" t="n"/>
      <c r="Q1040" s="152" t="n"/>
      <c r="R1040" s="152" t="n"/>
      <c r="S1040" s="165" t="n"/>
      <c r="T1040" s="152" t="n"/>
      <c r="U1040" s="152" t="n"/>
      <c r="V1040" s="152" t="n"/>
      <c r="W1040" s="152" t="n"/>
      <c r="X1040" s="152" t="n"/>
      <c r="Y1040" s="152" t="n"/>
      <c r="Z1040" s="152" t="n"/>
      <c r="AA1040" s="152" t="n"/>
      <c r="AB1040" s="152" t="n"/>
      <c r="AC1040" s="152" t="n"/>
      <c r="AD1040" s="152" t="n"/>
      <c r="AE1040" s="152" t="n"/>
      <c r="AF1040" s="152" t="n"/>
      <c r="AG1040" s="152" t="n"/>
      <c r="AH1040" s="152" t="n"/>
      <c r="AI1040" s="152" t="n"/>
      <c r="AJ1040" s="152" t="n"/>
      <c r="AK1040" s="152" t="n"/>
      <c r="AL1040" s="152" t="n"/>
      <c r="AM1040" s="152" t="n"/>
      <c r="AN1040" s="166" t="n"/>
      <c r="AO1040" s="155" t="n"/>
      <c r="AP1040" s="152" t="n"/>
      <c r="AQ1040" s="152" t="n"/>
      <c r="AR1040" s="152" t="n"/>
      <c r="AS1040" s="152" t="n"/>
      <c r="AT1040" s="152" t="n"/>
      <c r="AU1040" s="155" t="n"/>
      <c r="AV1040" s="152" t="n"/>
      <c r="AW1040" s="152" t="n"/>
      <c r="AX1040" s="152" t="n"/>
      <c r="AY1040" s="152" t="n"/>
      <c r="AZ1040" s="152" t="n"/>
      <c r="BA1040" s="165" t="n"/>
      <c r="BB1040" s="165" t="n"/>
      <c r="BC1040" s="152" t="n"/>
      <c r="BD1040" s="152" t="n"/>
      <c r="BE1040" s="152" t="n"/>
      <c r="BF1040" s="152" t="n"/>
      <c r="BG1040" s="155" t="n"/>
      <c r="BH1040" s="152" t="n"/>
      <c r="BI1040" s="152" t="n"/>
      <c r="BJ1040" s="152" t="n"/>
      <c r="BK1040" s="152" t="n"/>
      <c r="BL1040" s="152" t="n"/>
      <c r="BM1040" s="152" t="n"/>
      <c r="BN1040" s="152" t="n"/>
      <c r="BO1040" s="152" t="n"/>
      <c r="BP1040" s="155" t="n"/>
      <c r="BQ1040" s="152" t="n"/>
      <c r="BR1040" s="152" t="n"/>
      <c r="BS1040" s="152" t="n"/>
      <c r="BT1040" s="152" t="n"/>
      <c r="BU1040" s="152" t="n"/>
      <c r="BV1040" s="152" t="n"/>
      <c r="BW1040" s="152" t="n"/>
      <c r="BX1040" s="165" t="n"/>
      <c r="BY1040" s="150" t="n"/>
      <c r="BZ1040" s="150" t="n"/>
      <c r="CA1040" s="150" t="n"/>
      <c r="CB1040" s="174" t="n"/>
      <c r="CC1040" s="156" t="n"/>
      <c r="CD1040" s="156" t="n"/>
      <c r="CE1040" s="167">
        <f>IFERROR(__xludf.DUMMYFUNCTION("""COMPUTED_VALUE"""),"")</f>
        <v/>
      </c>
      <c r="CF1040" s="158">
        <f>IFERROR(__xludf.DUMMYFUNCTION("""COMPUTED_VALUE"""),"")</f>
        <v/>
      </c>
      <c r="CG1040" s="148" t="n"/>
      <c r="CH1040" s="148" t="n"/>
      <c r="CI1040" s="148" t="n"/>
      <c r="CJ1040" s="148" t="n"/>
      <c r="CK1040" s="148" t="n"/>
      <c r="CL1040" s="148" t="n"/>
      <c r="CM1040" s="148" t="n"/>
      <c r="CN1040" s="148" t="n"/>
      <c r="CO1040" s="148" t="n"/>
      <c r="CP1040" s="148" t="n"/>
      <c r="CQ1040" s="148" t="n"/>
      <c r="CR1040" s="148" t="n"/>
      <c r="CS1040" s="148" t="n"/>
      <c r="CT1040" s="148" t="n"/>
      <c r="CU1040" s="148" t="n"/>
      <c r="CV1040" s="148" t="n"/>
    </row>
    <row r="1041">
      <c r="A1041" s="162" t="n"/>
      <c r="B1041" s="64" t="n"/>
      <c r="C1041" s="129" t="n"/>
      <c r="D1041" s="130" t="inlineStr"/>
      <c r="E1041" s="150" t="inlineStr"/>
      <c r="F1041" s="150" t="inlineStr"/>
      <c r="G1041" s="150" t="n"/>
      <c r="H1041" s="152" t="n"/>
      <c r="I1041" s="152" t="n"/>
      <c r="J1041" s="152" t="n"/>
      <c r="K1041" s="152" t="n"/>
      <c r="L1041" s="152" t="n"/>
      <c r="M1041" s="152" t="n"/>
      <c r="N1041" s="152" t="n"/>
      <c r="O1041" s="152" t="n"/>
      <c r="P1041" s="152" t="n"/>
      <c r="Q1041" s="152" t="n"/>
      <c r="R1041" s="152" t="n"/>
      <c r="S1041" s="165" t="n"/>
      <c r="T1041" s="152" t="n"/>
      <c r="U1041" s="152" t="n"/>
      <c r="V1041" s="152" t="n"/>
      <c r="W1041" s="152" t="n"/>
      <c r="X1041" s="152" t="n"/>
      <c r="Y1041" s="152" t="n"/>
      <c r="Z1041" s="152" t="n"/>
      <c r="AA1041" s="152" t="n"/>
      <c r="AB1041" s="152" t="n"/>
      <c r="AC1041" s="152" t="n"/>
      <c r="AD1041" s="152" t="n"/>
      <c r="AE1041" s="152" t="n"/>
      <c r="AF1041" s="152" t="n"/>
      <c r="AG1041" s="152" t="n"/>
      <c r="AH1041" s="152" t="n"/>
      <c r="AI1041" s="152" t="n"/>
      <c r="AJ1041" s="152" t="n"/>
      <c r="AK1041" s="152" t="n"/>
      <c r="AL1041" s="152" t="n"/>
      <c r="AM1041" s="152" t="n"/>
      <c r="AN1041" s="166" t="n"/>
      <c r="AO1041" s="155" t="n"/>
      <c r="AP1041" s="152" t="n"/>
      <c r="AQ1041" s="152" t="n"/>
      <c r="AR1041" s="152" t="n"/>
      <c r="AS1041" s="152" t="n"/>
      <c r="AT1041" s="152" t="n"/>
      <c r="AU1041" s="155" t="n"/>
      <c r="AV1041" s="152" t="n"/>
      <c r="AW1041" s="152" t="n"/>
      <c r="AX1041" s="152" t="n"/>
      <c r="AY1041" s="152" t="n"/>
      <c r="AZ1041" s="152" t="n"/>
      <c r="BA1041" s="165" t="n"/>
      <c r="BB1041" s="165" t="n"/>
      <c r="BC1041" s="152" t="n"/>
      <c r="BD1041" s="152" t="n"/>
      <c r="BE1041" s="152" t="n"/>
      <c r="BF1041" s="152" t="n"/>
      <c r="BG1041" s="155" t="n"/>
      <c r="BH1041" s="152" t="n"/>
      <c r="BI1041" s="152" t="n"/>
      <c r="BJ1041" s="152" t="n"/>
      <c r="BK1041" s="152" t="n"/>
      <c r="BL1041" s="152" t="n"/>
      <c r="BM1041" s="152" t="n"/>
      <c r="BN1041" s="152" t="n"/>
      <c r="BO1041" s="152" t="n"/>
      <c r="BP1041" s="155" t="n"/>
      <c r="BQ1041" s="152" t="n"/>
      <c r="BR1041" s="152" t="n"/>
      <c r="BS1041" s="152" t="n"/>
      <c r="BT1041" s="152" t="n"/>
      <c r="BU1041" s="152" t="n"/>
      <c r="BV1041" s="152" t="n"/>
      <c r="BW1041" s="152" t="n"/>
      <c r="BX1041" s="165" t="n"/>
      <c r="BY1041" s="150" t="n"/>
      <c r="BZ1041" s="150" t="n"/>
      <c r="CA1041" s="150" t="n"/>
      <c r="CB1041" s="174" t="n"/>
      <c r="CC1041" s="156" t="n"/>
      <c r="CD1041" s="156" t="n"/>
      <c r="CE1041" s="167">
        <f>IFERROR(__xludf.DUMMYFUNCTION("""COMPUTED_VALUE"""),"")</f>
        <v/>
      </c>
      <c r="CF1041" s="158">
        <f>IFERROR(__xludf.DUMMYFUNCTION("""COMPUTED_VALUE"""),"")</f>
        <v/>
      </c>
      <c r="CG1041" s="148" t="n"/>
      <c r="CH1041" s="148" t="n"/>
      <c r="CI1041" s="148" t="n"/>
      <c r="CJ1041" s="148" t="n"/>
      <c r="CK1041" s="148" t="n"/>
      <c r="CL1041" s="148" t="n"/>
      <c r="CM1041" s="148" t="n"/>
      <c r="CN1041" s="148" t="n"/>
      <c r="CO1041" s="148" t="n"/>
      <c r="CP1041" s="148" t="n"/>
      <c r="CQ1041" s="148" t="n"/>
      <c r="CR1041" s="148" t="n"/>
      <c r="CS1041" s="148" t="n"/>
      <c r="CT1041" s="148" t="n"/>
      <c r="CU1041" s="148" t="n"/>
      <c r="CV1041" s="148" t="n"/>
    </row>
    <row r="1042">
      <c r="A1042" s="162" t="n"/>
      <c r="B1042" s="64" t="n"/>
      <c r="C1042" s="129" t="n"/>
      <c r="D1042" s="130" t="inlineStr"/>
      <c r="E1042" s="150" t="inlineStr"/>
      <c r="F1042" s="150" t="inlineStr"/>
      <c r="G1042" s="150" t="n"/>
      <c r="H1042" s="152" t="n"/>
      <c r="I1042" s="152" t="n"/>
      <c r="J1042" s="152" t="n"/>
      <c r="K1042" s="152" t="n"/>
      <c r="L1042" s="152" t="n"/>
      <c r="M1042" s="152" t="n"/>
      <c r="N1042" s="152" t="n"/>
      <c r="O1042" s="152" t="n"/>
      <c r="P1042" s="152" t="n"/>
      <c r="Q1042" s="152" t="n"/>
      <c r="R1042" s="152" t="n"/>
      <c r="S1042" s="165" t="n"/>
      <c r="T1042" s="152" t="n"/>
      <c r="U1042" s="152" t="n"/>
      <c r="V1042" s="152" t="n"/>
      <c r="W1042" s="152" t="n"/>
      <c r="X1042" s="152" t="n"/>
      <c r="Y1042" s="152" t="n"/>
      <c r="Z1042" s="152" t="n"/>
      <c r="AA1042" s="152" t="n"/>
      <c r="AB1042" s="152" t="n"/>
      <c r="AC1042" s="152" t="n"/>
      <c r="AD1042" s="152" t="n"/>
      <c r="AE1042" s="152" t="n"/>
      <c r="AF1042" s="152" t="n"/>
      <c r="AG1042" s="152" t="n"/>
      <c r="AH1042" s="152" t="n"/>
      <c r="AI1042" s="152" t="n"/>
      <c r="AJ1042" s="152" t="n"/>
      <c r="AK1042" s="152" t="n"/>
      <c r="AL1042" s="152" t="n"/>
      <c r="AM1042" s="152" t="n"/>
      <c r="AN1042" s="166" t="n"/>
      <c r="AO1042" s="155" t="n"/>
      <c r="AP1042" s="152" t="n"/>
      <c r="AQ1042" s="152" t="n"/>
      <c r="AR1042" s="152" t="n"/>
      <c r="AS1042" s="152" t="n"/>
      <c r="AT1042" s="152" t="n"/>
      <c r="AU1042" s="155" t="n"/>
      <c r="AV1042" s="152" t="n"/>
      <c r="AW1042" s="152" t="n"/>
      <c r="AX1042" s="152" t="n"/>
      <c r="AY1042" s="152" t="n"/>
      <c r="AZ1042" s="152" t="n"/>
      <c r="BA1042" s="165" t="n"/>
      <c r="BB1042" s="165" t="n"/>
      <c r="BC1042" s="152" t="n"/>
      <c r="BD1042" s="152" t="n"/>
      <c r="BE1042" s="152" t="n"/>
      <c r="BF1042" s="152" t="n"/>
      <c r="BG1042" s="155" t="n"/>
      <c r="BH1042" s="152" t="n"/>
      <c r="BI1042" s="152" t="n"/>
      <c r="BJ1042" s="152" t="n"/>
      <c r="BK1042" s="152" t="n"/>
      <c r="BL1042" s="152" t="n"/>
      <c r="BM1042" s="152" t="n"/>
      <c r="BN1042" s="152" t="n"/>
      <c r="BO1042" s="152" t="n"/>
      <c r="BP1042" s="155" t="n"/>
      <c r="BQ1042" s="152" t="n"/>
      <c r="BR1042" s="152" t="n"/>
      <c r="BS1042" s="152" t="n"/>
      <c r="BT1042" s="152" t="n"/>
      <c r="BU1042" s="152" t="n"/>
      <c r="BV1042" s="152" t="n"/>
      <c r="BW1042" s="152" t="n"/>
      <c r="BX1042" s="165" t="n"/>
      <c r="BY1042" s="150" t="n"/>
      <c r="BZ1042" s="150" t="n"/>
      <c r="CA1042" s="150" t="n"/>
      <c r="CB1042" s="174" t="n"/>
      <c r="CC1042" s="156" t="n"/>
      <c r="CD1042" s="156" t="n"/>
      <c r="CE1042" s="167">
        <f>IFERROR(__xludf.DUMMYFUNCTION("""COMPUTED_VALUE"""),"")</f>
        <v/>
      </c>
      <c r="CF1042" s="158">
        <f>IFERROR(__xludf.DUMMYFUNCTION("""COMPUTED_VALUE"""),"")</f>
        <v/>
      </c>
      <c r="CG1042" s="148" t="n"/>
      <c r="CH1042" s="148" t="n"/>
      <c r="CI1042" s="148" t="n"/>
      <c r="CJ1042" s="148" t="n"/>
      <c r="CK1042" s="148" t="n"/>
      <c r="CL1042" s="148" t="n"/>
      <c r="CM1042" s="148" t="n"/>
      <c r="CN1042" s="148" t="n"/>
      <c r="CO1042" s="148" t="n"/>
      <c r="CP1042" s="148" t="n"/>
      <c r="CQ1042" s="148" t="n"/>
      <c r="CR1042" s="148" t="n"/>
      <c r="CS1042" s="148" t="n"/>
      <c r="CT1042" s="148" t="n"/>
      <c r="CU1042" s="148" t="n"/>
      <c r="CV1042" s="148" t="n"/>
    </row>
    <row r="1043">
      <c r="A1043" s="162" t="n"/>
      <c r="B1043" s="64" t="n"/>
      <c r="C1043" s="129" t="n"/>
      <c r="D1043" s="130" t="inlineStr"/>
      <c r="E1043" s="150" t="inlineStr"/>
      <c r="F1043" s="150" t="inlineStr"/>
      <c r="G1043" s="150" t="n"/>
      <c r="H1043" s="152" t="n"/>
      <c r="I1043" s="152" t="n"/>
      <c r="J1043" s="152" t="n"/>
      <c r="K1043" s="152" t="n"/>
      <c r="L1043" s="152" t="n"/>
      <c r="M1043" s="152" t="n"/>
      <c r="N1043" s="152" t="n"/>
      <c r="O1043" s="152" t="n"/>
      <c r="P1043" s="152" t="n"/>
      <c r="Q1043" s="152" t="n"/>
      <c r="R1043" s="152" t="n"/>
      <c r="S1043" s="165" t="n"/>
      <c r="T1043" s="152" t="n"/>
      <c r="U1043" s="152" t="n"/>
      <c r="V1043" s="152" t="n"/>
      <c r="W1043" s="152" t="n"/>
      <c r="X1043" s="152" t="n"/>
      <c r="Y1043" s="152" t="n"/>
      <c r="Z1043" s="152" t="n"/>
      <c r="AA1043" s="152" t="n"/>
      <c r="AB1043" s="152" t="n"/>
      <c r="AC1043" s="152" t="n"/>
      <c r="AD1043" s="152" t="n"/>
      <c r="AE1043" s="152" t="n"/>
      <c r="AF1043" s="152" t="n"/>
      <c r="AG1043" s="152" t="n"/>
      <c r="AH1043" s="152" t="n"/>
      <c r="AI1043" s="152" t="n"/>
      <c r="AJ1043" s="152" t="n"/>
      <c r="AK1043" s="152" t="n"/>
      <c r="AL1043" s="152" t="n"/>
      <c r="AM1043" s="152" t="n"/>
      <c r="AN1043" s="166" t="n"/>
      <c r="AO1043" s="155" t="n"/>
      <c r="AP1043" s="152" t="n"/>
      <c r="AQ1043" s="152" t="n"/>
      <c r="AR1043" s="152" t="n"/>
      <c r="AS1043" s="152" t="n"/>
      <c r="AT1043" s="152" t="n"/>
      <c r="AU1043" s="155" t="n"/>
      <c r="AV1043" s="152" t="n"/>
      <c r="AW1043" s="152" t="n"/>
      <c r="AX1043" s="152" t="n"/>
      <c r="AY1043" s="152" t="n"/>
      <c r="AZ1043" s="152" t="n"/>
      <c r="BA1043" s="165" t="n"/>
      <c r="BB1043" s="165" t="n"/>
      <c r="BC1043" s="152" t="n"/>
      <c r="BD1043" s="152" t="n"/>
      <c r="BE1043" s="152" t="n"/>
      <c r="BF1043" s="152" t="n"/>
      <c r="BG1043" s="155" t="n"/>
      <c r="BH1043" s="152" t="n"/>
      <c r="BI1043" s="152" t="n"/>
      <c r="BJ1043" s="152" t="n"/>
      <c r="BK1043" s="152" t="n"/>
      <c r="BL1043" s="152" t="n"/>
      <c r="BM1043" s="152" t="n"/>
      <c r="BN1043" s="152" t="n"/>
      <c r="BO1043" s="152" t="n"/>
      <c r="BP1043" s="155" t="n"/>
      <c r="BQ1043" s="152" t="n"/>
      <c r="BR1043" s="152" t="n"/>
      <c r="BS1043" s="152" t="n"/>
      <c r="BT1043" s="152" t="n"/>
      <c r="BU1043" s="152" t="n"/>
      <c r="BV1043" s="152" t="n"/>
      <c r="BW1043" s="152" t="n"/>
      <c r="BX1043" s="165" t="n"/>
      <c r="BY1043" s="150" t="n"/>
      <c r="BZ1043" s="150" t="n"/>
      <c r="CA1043" s="150" t="n"/>
      <c r="CB1043" s="174" t="n"/>
      <c r="CC1043" s="156" t="n"/>
      <c r="CD1043" s="156" t="n"/>
      <c r="CE1043" s="167">
        <f>IFERROR(__xludf.DUMMYFUNCTION("""COMPUTED_VALUE"""),"")</f>
        <v/>
      </c>
      <c r="CF1043" s="158">
        <f>IFERROR(__xludf.DUMMYFUNCTION("""COMPUTED_VALUE"""),"")</f>
        <v/>
      </c>
      <c r="CG1043" s="148" t="n"/>
      <c r="CH1043" s="148" t="n"/>
      <c r="CI1043" s="148" t="n"/>
      <c r="CJ1043" s="148" t="n"/>
      <c r="CK1043" s="148" t="n"/>
      <c r="CL1043" s="148" t="n"/>
      <c r="CM1043" s="148" t="n"/>
      <c r="CN1043" s="148" t="n"/>
      <c r="CO1043" s="148" t="n"/>
      <c r="CP1043" s="148" t="n"/>
      <c r="CQ1043" s="148" t="n"/>
      <c r="CR1043" s="148" t="n"/>
      <c r="CS1043" s="148" t="n"/>
      <c r="CT1043" s="148" t="n"/>
      <c r="CU1043" s="148" t="n"/>
      <c r="CV1043" s="148" t="n"/>
    </row>
    <row r="1044">
      <c r="A1044" s="162" t="n"/>
      <c r="B1044" s="64" t="n"/>
      <c r="C1044" s="129" t="n"/>
      <c r="D1044" s="130" t="inlineStr"/>
      <c r="E1044" s="150" t="inlineStr"/>
      <c r="F1044" s="150" t="inlineStr"/>
      <c r="G1044" s="150" t="n"/>
      <c r="H1044" s="152" t="n"/>
      <c r="I1044" s="152" t="n"/>
      <c r="J1044" s="152" t="n"/>
      <c r="K1044" s="152" t="n"/>
      <c r="L1044" s="152" t="n"/>
      <c r="M1044" s="152" t="n"/>
      <c r="N1044" s="152" t="n"/>
      <c r="O1044" s="152" t="n"/>
      <c r="P1044" s="152" t="n"/>
      <c r="Q1044" s="152" t="n"/>
      <c r="R1044" s="152" t="n"/>
      <c r="S1044" s="165" t="n"/>
      <c r="T1044" s="152" t="n"/>
      <c r="U1044" s="152" t="n"/>
      <c r="V1044" s="152" t="n"/>
      <c r="W1044" s="152" t="n"/>
      <c r="X1044" s="152" t="n"/>
      <c r="Y1044" s="152" t="n"/>
      <c r="Z1044" s="152" t="n"/>
      <c r="AA1044" s="152" t="n"/>
      <c r="AB1044" s="152" t="n"/>
      <c r="AC1044" s="152" t="n"/>
      <c r="AD1044" s="152" t="n"/>
      <c r="AE1044" s="152" t="n"/>
      <c r="AF1044" s="152" t="n"/>
      <c r="AG1044" s="152" t="n"/>
      <c r="AH1044" s="152" t="n"/>
      <c r="AI1044" s="152" t="n"/>
      <c r="AJ1044" s="152" t="n"/>
      <c r="AK1044" s="152" t="n"/>
      <c r="AL1044" s="152" t="n"/>
      <c r="AM1044" s="152" t="n"/>
      <c r="AN1044" s="166" t="n"/>
      <c r="AO1044" s="155" t="n"/>
      <c r="AP1044" s="152" t="n"/>
      <c r="AQ1044" s="152" t="n"/>
      <c r="AR1044" s="152" t="n"/>
      <c r="AS1044" s="152" t="n"/>
      <c r="AT1044" s="152" t="n"/>
      <c r="AU1044" s="155" t="n"/>
      <c r="AV1044" s="152" t="n"/>
      <c r="AW1044" s="152" t="n"/>
      <c r="AX1044" s="152" t="n"/>
      <c r="AY1044" s="152" t="n"/>
      <c r="AZ1044" s="152" t="n"/>
      <c r="BA1044" s="165" t="n"/>
      <c r="BB1044" s="165" t="n"/>
      <c r="BC1044" s="152" t="n"/>
      <c r="BD1044" s="152" t="n"/>
      <c r="BE1044" s="152" t="n"/>
      <c r="BF1044" s="152" t="n"/>
      <c r="BG1044" s="155" t="n"/>
      <c r="BH1044" s="152" t="n"/>
      <c r="BI1044" s="152" t="n"/>
      <c r="BJ1044" s="152" t="n"/>
      <c r="BK1044" s="152" t="n"/>
      <c r="BL1044" s="152" t="n"/>
      <c r="BM1044" s="152" t="n"/>
      <c r="BN1044" s="152" t="n"/>
      <c r="BO1044" s="152" t="n"/>
      <c r="BP1044" s="155" t="n"/>
      <c r="BQ1044" s="152" t="n"/>
      <c r="BR1044" s="152" t="n"/>
      <c r="BS1044" s="152" t="n"/>
      <c r="BT1044" s="152" t="n"/>
      <c r="BU1044" s="152" t="n"/>
      <c r="BV1044" s="152" t="n"/>
      <c r="BW1044" s="152" t="n"/>
      <c r="BX1044" s="165" t="n"/>
      <c r="BY1044" s="150" t="n"/>
      <c r="BZ1044" s="150" t="n"/>
      <c r="CA1044" s="150" t="n"/>
      <c r="CB1044" s="174" t="n"/>
      <c r="CC1044" s="156" t="n"/>
      <c r="CD1044" s="156" t="n"/>
      <c r="CE1044" s="167">
        <f>IFERROR(__xludf.DUMMYFUNCTION("""COMPUTED_VALUE"""),"")</f>
        <v/>
      </c>
      <c r="CF1044" s="158">
        <f>IFERROR(__xludf.DUMMYFUNCTION("""COMPUTED_VALUE"""),"")</f>
        <v/>
      </c>
      <c r="CG1044" s="148" t="n"/>
      <c r="CH1044" s="148" t="n"/>
      <c r="CI1044" s="148" t="n"/>
      <c r="CJ1044" s="148" t="n"/>
      <c r="CK1044" s="148" t="n"/>
      <c r="CL1044" s="148" t="n"/>
      <c r="CM1044" s="148" t="n"/>
      <c r="CN1044" s="148" t="n"/>
      <c r="CO1044" s="148" t="n"/>
      <c r="CP1044" s="148" t="n"/>
      <c r="CQ1044" s="148" t="n"/>
      <c r="CR1044" s="148" t="n"/>
      <c r="CS1044" s="148" t="n"/>
      <c r="CT1044" s="148" t="n"/>
      <c r="CU1044" s="148" t="n"/>
      <c r="CV1044" s="148" t="n"/>
    </row>
    <row r="1045">
      <c r="A1045" s="162" t="n"/>
      <c r="B1045" s="64" t="n"/>
      <c r="C1045" s="129" t="n"/>
      <c r="D1045" s="130" t="inlineStr"/>
      <c r="E1045" s="150" t="inlineStr"/>
      <c r="F1045" s="150" t="inlineStr"/>
      <c r="G1045" s="150" t="n"/>
      <c r="H1045" s="152" t="n"/>
      <c r="I1045" s="152" t="n"/>
      <c r="J1045" s="152" t="n"/>
      <c r="K1045" s="152" t="n"/>
      <c r="L1045" s="152" t="n"/>
      <c r="M1045" s="152" t="n"/>
      <c r="N1045" s="152" t="n"/>
      <c r="O1045" s="152" t="n"/>
      <c r="P1045" s="152" t="n"/>
      <c r="Q1045" s="152" t="n"/>
      <c r="R1045" s="152" t="n"/>
      <c r="S1045" s="165" t="n"/>
      <c r="T1045" s="152" t="n"/>
      <c r="U1045" s="152" t="n"/>
      <c r="V1045" s="152" t="n"/>
      <c r="W1045" s="152" t="n"/>
      <c r="X1045" s="152" t="n"/>
      <c r="Y1045" s="152" t="n"/>
      <c r="Z1045" s="152" t="n"/>
      <c r="AA1045" s="152" t="n"/>
      <c r="AB1045" s="152" t="n"/>
      <c r="AC1045" s="152" t="n"/>
      <c r="AD1045" s="152" t="n"/>
      <c r="AE1045" s="152" t="n"/>
      <c r="AF1045" s="152" t="n"/>
      <c r="AG1045" s="152" t="n"/>
      <c r="AH1045" s="152" t="n"/>
      <c r="AI1045" s="152" t="n"/>
      <c r="AJ1045" s="152" t="n"/>
      <c r="AK1045" s="152" t="n"/>
      <c r="AL1045" s="152" t="n"/>
      <c r="AM1045" s="152" t="n"/>
      <c r="AN1045" s="166" t="n"/>
      <c r="AO1045" s="155" t="n"/>
      <c r="AP1045" s="152" t="n"/>
      <c r="AQ1045" s="152" t="n"/>
      <c r="AR1045" s="152" t="n"/>
      <c r="AS1045" s="152" t="n"/>
      <c r="AT1045" s="152" t="n"/>
      <c r="AU1045" s="155" t="n"/>
      <c r="AV1045" s="152" t="n"/>
      <c r="AW1045" s="152" t="n"/>
      <c r="AX1045" s="152" t="n"/>
      <c r="AY1045" s="152" t="n"/>
      <c r="AZ1045" s="152" t="n"/>
      <c r="BA1045" s="165" t="n"/>
      <c r="BB1045" s="165" t="n"/>
      <c r="BC1045" s="152" t="n"/>
      <c r="BD1045" s="152" t="n"/>
      <c r="BE1045" s="152" t="n"/>
      <c r="BF1045" s="152" t="n"/>
      <c r="BG1045" s="155" t="n"/>
      <c r="BH1045" s="152" t="n"/>
      <c r="BI1045" s="152" t="n"/>
      <c r="BJ1045" s="152" t="n"/>
      <c r="BK1045" s="152" t="n"/>
      <c r="BL1045" s="152" t="n"/>
      <c r="BM1045" s="152" t="n"/>
      <c r="BN1045" s="152" t="n"/>
      <c r="BO1045" s="152" t="n"/>
      <c r="BP1045" s="155" t="n"/>
      <c r="BQ1045" s="152" t="n"/>
      <c r="BR1045" s="152" t="n"/>
      <c r="BS1045" s="152" t="n"/>
      <c r="BT1045" s="152" t="n"/>
      <c r="BU1045" s="152" t="n"/>
      <c r="BV1045" s="152" t="n"/>
      <c r="BW1045" s="152" t="n"/>
      <c r="BX1045" s="165" t="n"/>
      <c r="BY1045" s="150" t="n"/>
      <c r="BZ1045" s="150" t="n"/>
      <c r="CA1045" s="150" t="n"/>
      <c r="CB1045" s="174" t="n"/>
      <c r="CC1045" s="156" t="n"/>
      <c r="CD1045" s="156" t="n"/>
      <c r="CE1045" s="167">
        <f>IFERROR(__xludf.DUMMYFUNCTION("""COMPUTED_VALUE"""),"")</f>
        <v/>
      </c>
      <c r="CF1045" s="158">
        <f>IFERROR(__xludf.DUMMYFUNCTION("""COMPUTED_VALUE"""),"")</f>
        <v/>
      </c>
      <c r="CG1045" s="148" t="n"/>
      <c r="CH1045" s="148" t="n"/>
      <c r="CI1045" s="148" t="n"/>
      <c r="CJ1045" s="148" t="n"/>
      <c r="CK1045" s="148" t="n"/>
      <c r="CL1045" s="148" t="n"/>
      <c r="CM1045" s="148" t="n"/>
      <c r="CN1045" s="148" t="n"/>
      <c r="CO1045" s="148" t="n"/>
      <c r="CP1045" s="148" t="n"/>
      <c r="CQ1045" s="148" t="n"/>
      <c r="CR1045" s="148" t="n"/>
      <c r="CS1045" s="148" t="n"/>
      <c r="CT1045" s="148" t="n"/>
      <c r="CU1045" s="148" t="n"/>
      <c r="CV1045" s="148" t="n"/>
    </row>
    <row r="1046">
      <c r="A1046" s="162" t="n"/>
      <c r="B1046" s="64" t="n"/>
      <c r="C1046" s="129" t="n"/>
      <c r="D1046" s="130" t="inlineStr"/>
      <c r="E1046" s="150" t="inlineStr"/>
      <c r="F1046" s="150" t="inlineStr"/>
      <c r="G1046" s="150" t="n"/>
      <c r="H1046" s="152" t="n"/>
      <c r="I1046" s="152" t="n"/>
      <c r="J1046" s="152" t="n"/>
      <c r="K1046" s="152" t="n"/>
      <c r="L1046" s="152" t="n"/>
      <c r="M1046" s="152" t="n"/>
      <c r="N1046" s="152" t="n"/>
      <c r="O1046" s="152" t="n"/>
      <c r="P1046" s="152" t="n"/>
      <c r="Q1046" s="152" t="n"/>
      <c r="R1046" s="152" t="n"/>
      <c r="S1046" s="165" t="n"/>
      <c r="T1046" s="152" t="n"/>
      <c r="U1046" s="152" t="n"/>
      <c r="V1046" s="152" t="n"/>
      <c r="W1046" s="152" t="n"/>
      <c r="X1046" s="152" t="n"/>
      <c r="Y1046" s="152" t="n"/>
      <c r="Z1046" s="152" t="n"/>
      <c r="AA1046" s="152" t="n"/>
      <c r="AB1046" s="152" t="n"/>
      <c r="AC1046" s="152" t="n"/>
      <c r="AD1046" s="152" t="n"/>
      <c r="AE1046" s="152" t="n"/>
      <c r="AF1046" s="152" t="n"/>
      <c r="AG1046" s="152" t="n"/>
      <c r="AH1046" s="152" t="n"/>
      <c r="AI1046" s="152" t="n"/>
      <c r="AJ1046" s="152" t="n"/>
      <c r="AK1046" s="152" t="n"/>
      <c r="AL1046" s="152" t="n"/>
      <c r="AM1046" s="152" t="n"/>
      <c r="AN1046" s="166" t="n"/>
      <c r="AO1046" s="155" t="n"/>
      <c r="AP1046" s="152" t="n"/>
      <c r="AQ1046" s="152" t="n"/>
      <c r="AR1046" s="152" t="n"/>
      <c r="AS1046" s="152" t="n"/>
      <c r="AT1046" s="152" t="n"/>
      <c r="AU1046" s="155" t="n"/>
      <c r="AV1046" s="152" t="n"/>
      <c r="AW1046" s="152" t="n"/>
      <c r="AX1046" s="152" t="n"/>
      <c r="AY1046" s="152" t="n"/>
      <c r="AZ1046" s="152" t="n"/>
      <c r="BA1046" s="165" t="n"/>
      <c r="BB1046" s="165" t="n"/>
      <c r="BC1046" s="152" t="n"/>
      <c r="BD1046" s="152" t="n"/>
      <c r="BE1046" s="152" t="n"/>
      <c r="BF1046" s="152" t="n"/>
      <c r="BG1046" s="155" t="n"/>
      <c r="BH1046" s="152" t="n"/>
      <c r="BI1046" s="152" t="n"/>
      <c r="BJ1046" s="152" t="n"/>
      <c r="BK1046" s="152" t="n"/>
      <c r="BL1046" s="152" t="n"/>
      <c r="BM1046" s="152" t="n"/>
      <c r="BN1046" s="152" t="n"/>
      <c r="BO1046" s="152" t="n"/>
      <c r="BP1046" s="155" t="n"/>
      <c r="BQ1046" s="152" t="n"/>
      <c r="BR1046" s="152" t="n"/>
      <c r="BS1046" s="152" t="n"/>
      <c r="BT1046" s="152" t="n"/>
      <c r="BU1046" s="152" t="n"/>
      <c r="BV1046" s="152" t="n"/>
      <c r="BW1046" s="152" t="n"/>
      <c r="BX1046" s="165" t="n"/>
      <c r="BY1046" s="150" t="n"/>
      <c r="BZ1046" s="150" t="n"/>
      <c r="CA1046" s="150" t="n"/>
      <c r="CB1046" s="174" t="n"/>
      <c r="CC1046" s="156" t="n"/>
      <c r="CD1046" s="156" t="n"/>
      <c r="CE1046" s="167">
        <f>IFERROR(__xludf.DUMMYFUNCTION("""COMPUTED_VALUE"""),"")</f>
        <v/>
      </c>
      <c r="CF1046" s="158">
        <f>IFERROR(__xludf.DUMMYFUNCTION("""COMPUTED_VALUE"""),"")</f>
        <v/>
      </c>
      <c r="CG1046" s="148" t="n"/>
      <c r="CH1046" s="148" t="n"/>
      <c r="CI1046" s="148" t="n"/>
      <c r="CJ1046" s="148" t="n"/>
      <c r="CK1046" s="148" t="n"/>
      <c r="CL1046" s="148" t="n"/>
      <c r="CM1046" s="148" t="n"/>
      <c r="CN1046" s="148" t="n"/>
      <c r="CO1046" s="148" t="n"/>
      <c r="CP1046" s="148" t="n"/>
      <c r="CQ1046" s="148" t="n"/>
      <c r="CR1046" s="148" t="n"/>
      <c r="CS1046" s="148" t="n"/>
      <c r="CT1046" s="148" t="n"/>
      <c r="CU1046" s="148" t="n"/>
      <c r="CV1046" s="148" t="n"/>
    </row>
    <row r="1047">
      <c r="A1047" s="162" t="n"/>
      <c r="B1047" s="64" t="n"/>
      <c r="C1047" s="129" t="n"/>
      <c r="D1047" s="130" t="inlineStr"/>
      <c r="E1047" s="150" t="inlineStr"/>
      <c r="F1047" s="150" t="inlineStr"/>
      <c r="G1047" s="150" t="n"/>
      <c r="H1047" s="152" t="n"/>
      <c r="I1047" s="152" t="n"/>
      <c r="J1047" s="152" t="n"/>
      <c r="K1047" s="152" t="n"/>
      <c r="L1047" s="152" t="n"/>
      <c r="M1047" s="152" t="n"/>
      <c r="N1047" s="152" t="n"/>
      <c r="O1047" s="152" t="n"/>
      <c r="P1047" s="152" t="n"/>
      <c r="Q1047" s="152" t="n"/>
      <c r="R1047" s="152" t="n"/>
      <c r="S1047" s="165" t="n"/>
      <c r="T1047" s="152" t="n"/>
      <c r="U1047" s="152" t="n"/>
      <c r="V1047" s="152" t="n"/>
      <c r="W1047" s="152" t="n"/>
      <c r="X1047" s="152" t="n"/>
      <c r="Y1047" s="152" t="n"/>
      <c r="Z1047" s="152" t="n"/>
      <c r="AA1047" s="152" t="n"/>
      <c r="AB1047" s="152" t="n"/>
      <c r="AC1047" s="152" t="n"/>
      <c r="AD1047" s="152" t="n"/>
      <c r="AE1047" s="152" t="n"/>
      <c r="AF1047" s="152" t="n"/>
      <c r="AG1047" s="152" t="n"/>
      <c r="AH1047" s="152" t="n"/>
      <c r="AI1047" s="152" t="n"/>
      <c r="AJ1047" s="152" t="n"/>
      <c r="AK1047" s="152" t="n"/>
      <c r="AL1047" s="152" t="n"/>
      <c r="AM1047" s="152" t="n"/>
      <c r="AN1047" s="166" t="n"/>
      <c r="AO1047" s="155" t="n"/>
      <c r="AP1047" s="152" t="n"/>
      <c r="AQ1047" s="152" t="n"/>
      <c r="AR1047" s="152" t="n"/>
      <c r="AS1047" s="152" t="n"/>
      <c r="AT1047" s="152" t="n"/>
      <c r="AU1047" s="155" t="n"/>
      <c r="AV1047" s="152" t="n"/>
      <c r="AW1047" s="152" t="n"/>
      <c r="AX1047" s="152" t="n"/>
      <c r="AY1047" s="152" t="n"/>
      <c r="AZ1047" s="152" t="n"/>
      <c r="BA1047" s="165" t="n"/>
      <c r="BB1047" s="165" t="n"/>
      <c r="BC1047" s="152" t="n"/>
      <c r="BD1047" s="152" t="n"/>
      <c r="BE1047" s="152" t="n"/>
      <c r="BF1047" s="152" t="n"/>
      <c r="BG1047" s="155" t="n"/>
      <c r="BH1047" s="152" t="n"/>
      <c r="BI1047" s="152" t="n"/>
      <c r="BJ1047" s="152" t="n"/>
      <c r="BK1047" s="152" t="n"/>
      <c r="BL1047" s="152" t="n"/>
      <c r="BM1047" s="152" t="n"/>
      <c r="BN1047" s="152" t="n"/>
      <c r="BO1047" s="152" t="n"/>
      <c r="BP1047" s="155" t="n"/>
      <c r="BQ1047" s="152" t="n"/>
      <c r="BR1047" s="152" t="n"/>
      <c r="BS1047" s="152" t="n"/>
      <c r="BT1047" s="152" t="n"/>
      <c r="BU1047" s="152" t="n"/>
      <c r="BV1047" s="152" t="n"/>
      <c r="BW1047" s="152" t="n"/>
      <c r="BX1047" s="165" t="n"/>
      <c r="BY1047" s="150" t="n"/>
      <c r="BZ1047" s="150" t="n"/>
      <c r="CA1047" s="150" t="n"/>
      <c r="CB1047" s="174" t="n"/>
      <c r="CC1047" s="156" t="n"/>
      <c r="CD1047" s="156" t="n"/>
      <c r="CE1047" s="167">
        <f>IFERROR(__xludf.DUMMYFUNCTION("""COMPUTED_VALUE"""),"")</f>
        <v/>
      </c>
      <c r="CF1047" s="158">
        <f>IFERROR(__xludf.DUMMYFUNCTION("""COMPUTED_VALUE"""),"")</f>
        <v/>
      </c>
      <c r="CG1047" s="148" t="n"/>
      <c r="CH1047" s="148" t="n"/>
      <c r="CI1047" s="148" t="n"/>
      <c r="CJ1047" s="148" t="n"/>
      <c r="CK1047" s="148" t="n"/>
      <c r="CL1047" s="148" t="n"/>
      <c r="CM1047" s="148" t="n"/>
      <c r="CN1047" s="148" t="n"/>
      <c r="CO1047" s="148" t="n"/>
      <c r="CP1047" s="148" t="n"/>
      <c r="CQ1047" s="148" t="n"/>
      <c r="CR1047" s="148" t="n"/>
      <c r="CS1047" s="148" t="n"/>
      <c r="CT1047" s="148" t="n"/>
      <c r="CU1047" s="148" t="n"/>
      <c r="CV1047" s="148" t="n"/>
    </row>
    <row r="1048">
      <c r="A1048" s="162" t="n"/>
      <c r="B1048" s="64" t="n"/>
      <c r="C1048" s="129" t="n"/>
      <c r="D1048" s="130" t="inlineStr"/>
      <c r="E1048" s="150" t="inlineStr"/>
      <c r="F1048" s="150" t="inlineStr"/>
      <c r="G1048" s="150" t="n"/>
      <c r="H1048" s="152" t="n"/>
      <c r="I1048" s="152" t="n"/>
      <c r="J1048" s="152" t="n"/>
      <c r="K1048" s="152" t="n"/>
      <c r="L1048" s="152" t="n"/>
      <c r="M1048" s="152" t="n"/>
      <c r="N1048" s="152" t="n"/>
      <c r="O1048" s="152" t="n"/>
      <c r="P1048" s="152" t="n"/>
      <c r="Q1048" s="152" t="n"/>
      <c r="R1048" s="152" t="n"/>
      <c r="S1048" s="165" t="n"/>
      <c r="T1048" s="152" t="n"/>
      <c r="U1048" s="152" t="n"/>
      <c r="V1048" s="152" t="n"/>
      <c r="W1048" s="152" t="n"/>
      <c r="X1048" s="152" t="n"/>
      <c r="Y1048" s="152" t="n"/>
      <c r="Z1048" s="152" t="n"/>
      <c r="AA1048" s="152" t="n"/>
      <c r="AB1048" s="152" t="n"/>
      <c r="AC1048" s="152" t="n"/>
      <c r="AD1048" s="152" t="n"/>
      <c r="AE1048" s="152" t="n"/>
      <c r="AF1048" s="152" t="n"/>
      <c r="AG1048" s="152" t="n"/>
      <c r="AH1048" s="152" t="n"/>
      <c r="AI1048" s="152" t="n"/>
      <c r="AJ1048" s="152" t="n"/>
      <c r="AK1048" s="152" t="n"/>
      <c r="AL1048" s="152" t="n"/>
      <c r="AM1048" s="152" t="n"/>
      <c r="AN1048" s="166" t="n"/>
      <c r="AO1048" s="155" t="n"/>
      <c r="AP1048" s="152" t="n"/>
      <c r="AQ1048" s="152" t="n"/>
      <c r="AR1048" s="152" t="n"/>
      <c r="AS1048" s="152" t="n"/>
      <c r="AT1048" s="152" t="n"/>
      <c r="AU1048" s="155" t="n"/>
      <c r="AV1048" s="152" t="n"/>
      <c r="AW1048" s="152" t="n"/>
      <c r="AX1048" s="152" t="n"/>
      <c r="AY1048" s="152" t="n"/>
      <c r="AZ1048" s="152" t="n"/>
      <c r="BA1048" s="165" t="n"/>
      <c r="BB1048" s="165" t="n"/>
      <c r="BC1048" s="152" t="n"/>
      <c r="BD1048" s="152" t="n"/>
      <c r="BE1048" s="152" t="n"/>
      <c r="BF1048" s="152" t="n"/>
      <c r="BG1048" s="155" t="n"/>
      <c r="BH1048" s="152" t="n"/>
      <c r="BI1048" s="152" t="n"/>
      <c r="BJ1048" s="152" t="n"/>
      <c r="BK1048" s="152" t="n"/>
      <c r="BL1048" s="152" t="n"/>
      <c r="BM1048" s="152" t="n"/>
      <c r="BN1048" s="152" t="n"/>
      <c r="BO1048" s="152" t="n"/>
      <c r="BP1048" s="155" t="n"/>
      <c r="BQ1048" s="152" t="n"/>
      <c r="BR1048" s="152" t="n"/>
      <c r="BS1048" s="152" t="n"/>
      <c r="BT1048" s="152" t="n"/>
      <c r="BU1048" s="152" t="n"/>
      <c r="BV1048" s="152" t="n"/>
      <c r="BW1048" s="152" t="n"/>
      <c r="BX1048" s="165" t="n"/>
      <c r="BY1048" s="150" t="n"/>
      <c r="BZ1048" s="150" t="n"/>
      <c r="CA1048" s="150" t="n"/>
      <c r="CB1048" s="174" t="n"/>
      <c r="CC1048" s="156" t="n"/>
      <c r="CD1048" s="156" t="n"/>
      <c r="CE1048" s="167">
        <f>IFERROR(__xludf.DUMMYFUNCTION("""COMPUTED_VALUE"""),"")</f>
        <v/>
      </c>
      <c r="CF1048" s="158">
        <f>IFERROR(__xludf.DUMMYFUNCTION("""COMPUTED_VALUE"""),"")</f>
        <v/>
      </c>
      <c r="CG1048" s="148" t="n"/>
      <c r="CH1048" s="148" t="n"/>
      <c r="CI1048" s="148" t="n"/>
      <c r="CJ1048" s="148" t="n"/>
      <c r="CK1048" s="148" t="n"/>
      <c r="CL1048" s="148" t="n"/>
      <c r="CM1048" s="148" t="n"/>
      <c r="CN1048" s="148" t="n"/>
      <c r="CO1048" s="148" t="n"/>
      <c r="CP1048" s="148" t="n"/>
      <c r="CQ1048" s="148" t="n"/>
      <c r="CR1048" s="148" t="n"/>
      <c r="CS1048" s="148" t="n"/>
      <c r="CT1048" s="148" t="n"/>
      <c r="CU1048" s="148" t="n"/>
      <c r="CV1048" s="148" t="n"/>
    </row>
    <row r="1049">
      <c r="A1049" s="162" t="n"/>
      <c r="B1049" s="64" t="n"/>
      <c r="C1049" s="129" t="n"/>
      <c r="D1049" s="130" t="inlineStr"/>
      <c r="E1049" s="150" t="inlineStr"/>
      <c r="F1049" s="150" t="inlineStr"/>
      <c r="G1049" s="150" t="n"/>
      <c r="H1049" s="152" t="n"/>
      <c r="I1049" s="152" t="n"/>
      <c r="J1049" s="152" t="n"/>
      <c r="K1049" s="152" t="n"/>
      <c r="L1049" s="152" t="n"/>
      <c r="M1049" s="152" t="n"/>
      <c r="N1049" s="152" t="n"/>
      <c r="O1049" s="152" t="n"/>
      <c r="P1049" s="152" t="n"/>
      <c r="Q1049" s="152" t="n"/>
      <c r="R1049" s="152" t="n"/>
      <c r="S1049" s="165" t="n"/>
      <c r="T1049" s="152" t="n"/>
      <c r="U1049" s="152" t="n"/>
      <c r="V1049" s="152" t="n"/>
      <c r="W1049" s="152" t="n"/>
      <c r="X1049" s="152" t="n"/>
      <c r="Y1049" s="152" t="n"/>
      <c r="Z1049" s="152" t="n"/>
      <c r="AA1049" s="152" t="n"/>
      <c r="AB1049" s="152" t="n"/>
      <c r="AC1049" s="152" t="n"/>
      <c r="AD1049" s="152" t="n"/>
      <c r="AE1049" s="152" t="n"/>
      <c r="AF1049" s="152" t="n"/>
      <c r="AG1049" s="152" t="n"/>
      <c r="AH1049" s="152" t="n"/>
      <c r="AI1049" s="152" t="n"/>
      <c r="AJ1049" s="152" t="n"/>
      <c r="AK1049" s="152" t="n"/>
      <c r="AL1049" s="152" t="n"/>
      <c r="AM1049" s="152" t="n"/>
      <c r="AN1049" s="166" t="n"/>
      <c r="AO1049" s="155" t="n"/>
      <c r="AP1049" s="152" t="n"/>
      <c r="AQ1049" s="152" t="n"/>
      <c r="AR1049" s="152" t="n"/>
      <c r="AS1049" s="152" t="n"/>
      <c r="AT1049" s="152" t="n"/>
      <c r="AU1049" s="155" t="n"/>
      <c r="AV1049" s="152" t="n"/>
      <c r="AW1049" s="152" t="n"/>
      <c r="AX1049" s="152" t="n"/>
      <c r="AY1049" s="152" t="n"/>
      <c r="AZ1049" s="152" t="n"/>
      <c r="BA1049" s="165" t="n"/>
      <c r="BB1049" s="165" t="n"/>
      <c r="BC1049" s="152" t="n"/>
      <c r="BD1049" s="152" t="n"/>
      <c r="BE1049" s="152" t="n"/>
      <c r="BF1049" s="152" t="n"/>
      <c r="BG1049" s="155" t="n"/>
      <c r="BH1049" s="152" t="n"/>
      <c r="BI1049" s="152" t="n"/>
      <c r="BJ1049" s="152" t="n"/>
      <c r="BK1049" s="152" t="n"/>
      <c r="BL1049" s="152" t="n"/>
      <c r="BM1049" s="152" t="n"/>
      <c r="BN1049" s="152" t="n"/>
      <c r="BO1049" s="152" t="n"/>
      <c r="BP1049" s="155" t="n"/>
      <c r="BQ1049" s="152" t="n"/>
      <c r="BR1049" s="152" t="n"/>
      <c r="BS1049" s="152" t="n"/>
      <c r="BT1049" s="152" t="n"/>
      <c r="BU1049" s="152" t="n"/>
      <c r="BV1049" s="152" t="n"/>
      <c r="BW1049" s="152" t="n"/>
      <c r="BX1049" s="165" t="n"/>
      <c r="BY1049" s="150" t="n"/>
      <c r="BZ1049" s="150" t="n"/>
      <c r="CA1049" s="150" t="n"/>
      <c r="CB1049" s="174" t="n"/>
      <c r="CC1049" s="156" t="n"/>
      <c r="CD1049" s="156" t="n"/>
      <c r="CE1049" s="167">
        <f>IFERROR(__xludf.DUMMYFUNCTION("""COMPUTED_VALUE"""),"")</f>
        <v/>
      </c>
      <c r="CF1049" s="158">
        <f>IFERROR(__xludf.DUMMYFUNCTION("""COMPUTED_VALUE"""),"")</f>
        <v/>
      </c>
      <c r="CG1049" s="148" t="n"/>
      <c r="CH1049" s="148" t="n"/>
      <c r="CI1049" s="148" t="n"/>
      <c r="CJ1049" s="148" t="n"/>
      <c r="CK1049" s="148" t="n"/>
      <c r="CL1049" s="148" t="n"/>
      <c r="CM1049" s="148" t="n"/>
      <c r="CN1049" s="148" t="n"/>
      <c r="CO1049" s="148" t="n"/>
      <c r="CP1049" s="148" t="n"/>
      <c r="CQ1049" s="148" t="n"/>
      <c r="CR1049" s="148" t="n"/>
      <c r="CS1049" s="148" t="n"/>
      <c r="CT1049" s="148" t="n"/>
      <c r="CU1049" s="148" t="n"/>
      <c r="CV1049" s="148" t="n"/>
    </row>
    <row r="1050">
      <c r="A1050" s="162" t="n"/>
      <c r="B1050" s="64" t="n"/>
      <c r="C1050" s="129" t="n"/>
      <c r="D1050" s="130" t="inlineStr"/>
      <c r="E1050" s="150" t="inlineStr"/>
      <c r="F1050" s="150" t="inlineStr"/>
      <c r="G1050" s="150" t="n"/>
      <c r="H1050" s="152" t="n"/>
      <c r="I1050" s="152" t="n"/>
      <c r="J1050" s="152" t="n"/>
      <c r="K1050" s="152" t="n"/>
      <c r="L1050" s="152" t="n"/>
      <c r="M1050" s="152" t="n"/>
      <c r="N1050" s="152" t="n"/>
      <c r="O1050" s="152" t="n"/>
      <c r="P1050" s="152" t="n"/>
      <c r="Q1050" s="152" t="n"/>
      <c r="R1050" s="152" t="n"/>
      <c r="S1050" s="165" t="n"/>
      <c r="T1050" s="152" t="n"/>
      <c r="U1050" s="152" t="n"/>
      <c r="V1050" s="152" t="n"/>
      <c r="W1050" s="152" t="n"/>
      <c r="X1050" s="152" t="n"/>
      <c r="Y1050" s="152" t="n"/>
      <c r="Z1050" s="152" t="n"/>
      <c r="AA1050" s="152" t="n"/>
      <c r="AB1050" s="152" t="n"/>
      <c r="AC1050" s="152" t="n"/>
      <c r="AD1050" s="152" t="n"/>
      <c r="AE1050" s="152" t="n"/>
      <c r="AF1050" s="152" t="n"/>
      <c r="AG1050" s="152" t="n"/>
      <c r="AH1050" s="152" t="n"/>
      <c r="AI1050" s="152" t="n"/>
      <c r="AJ1050" s="152" t="n"/>
      <c r="AK1050" s="152" t="n"/>
      <c r="AL1050" s="152" t="n"/>
      <c r="AM1050" s="152" t="n"/>
      <c r="AN1050" s="166" t="n"/>
      <c r="AO1050" s="155" t="n"/>
      <c r="AP1050" s="152" t="n"/>
      <c r="AQ1050" s="152" t="n"/>
      <c r="AR1050" s="152" t="n"/>
      <c r="AS1050" s="152" t="n"/>
      <c r="AT1050" s="152" t="n"/>
      <c r="AU1050" s="155" t="n"/>
      <c r="AV1050" s="152" t="n"/>
      <c r="AW1050" s="152" t="n"/>
      <c r="AX1050" s="152" t="n"/>
      <c r="AY1050" s="152" t="n"/>
      <c r="AZ1050" s="152" t="n"/>
      <c r="BA1050" s="165" t="n"/>
      <c r="BB1050" s="165" t="n"/>
      <c r="BC1050" s="152" t="n"/>
      <c r="BD1050" s="152" t="n"/>
      <c r="BE1050" s="152" t="n"/>
      <c r="BF1050" s="152" t="n"/>
      <c r="BG1050" s="155" t="n"/>
      <c r="BH1050" s="152" t="n"/>
      <c r="BI1050" s="152" t="n"/>
      <c r="BJ1050" s="152" t="n"/>
      <c r="BK1050" s="152" t="n"/>
      <c r="BL1050" s="152" t="n"/>
      <c r="BM1050" s="152" t="n"/>
      <c r="BN1050" s="152" t="n"/>
      <c r="BO1050" s="152" t="n"/>
      <c r="BP1050" s="155" t="n"/>
      <c r="BQ1050" s="152" t="n"/>
      <c r="BR1050" s="152" t="n"/>
      <c r="BS1050" s="152" t="n"/>
      <c r="BT1050" s="152" t="n"/>
      <c r="BU1050" s="152" t="n"/>
      <c r="BV1050" s="152" t="n"/>
      <c r="BW1050" s="152" t="n"/>
      <c r="BX1050" s="165" t="n"/>
      <c r="BY1050" s="150" t="n"/>
      <c r="BZ1050" s="150" t="n"/>
      <c r="CA1050" s="150" t="n"/>
      <c r="CB1050" s="174" t="n"/>
      <c r="CC1050" s="156" t="n"/>
      <c r="CD1050" s="156" t="n"/>
      <c r="CE1050" s="167">
        <f>IFERROR(__xludf.DUMMYFUNCTION("""COMPUTED_VALUE"""),"")</f>
        <v/>
      </c>
      <c r="CF1050" s="158">
        <f>IFERROR(__xludf.DUMMYFUNCTION("""COMPUTED_VALUE"""),"")</f>
        <v/>
      </c>
      <c r="CG1050" s="148" t="n"/>
      <c r="CH1050" s="148" t="n"/>
      <c r="CI1050" s="148" t="n"/>
      <c r="CJ1050" s="148" t="n"/>
      <c r="CK1050" s="148" t="n"/>
      <c r="CL1050" s="148" t="n"/>
      <c r="CM1050" s="148" t="n"/>
      <c r="CN1050" s="148" t="n"/>
      <c r="CO1050" s="148" t="n"/>
      <c r="CP1050" s="148" t="n"/>
      <c r="CQ1050" s="148" t="n"/>
      <c r="CR1050" s="148" t="n"/>
      <c r="CS1050" s="148" t="n"/>
      <c r="CT1050" s="148" t="n"/>
      <c r="CU1050" s="148" t="n"/>
      <c r="CV1050" s="148" t="n"/>
    </row>
    <row r="1051">
      <c r="A1051" s="162" t="n"/>
      <c r="B1051" s="64" t="n"/>
      <c r="C1051" s="129" t="n"/>
      <c r="D1051" s="130" t="inlineStr"/>
      <c r="E1051" s="150" t="inlineStr"/>
      <c r="F1051" s="150" t="inlineStr"/>
      <c r="G1051" s="150" t="n"/>
      <c r="H1051" s="152" t="n"/>
      <c r="I1051" s="152" t="n"/>
      <c r="J1051" s="152" t="n"/>
      <c r="K1051" s="152" t="n"/>
      <c r="L1051" s="152" t="n"/>
      <c r="M1051" s="152" t="n"/>
      <c r="N1051" s="152" t="n"/>
      <c r="O1051" s="152" t="n"/>
      <c r="P1051" s="152" t="n"/>
      <c r="Q1051" s="152" t="n"/>
      <c r="R1051" s="152" t="n"/>
      <c r="S1051" s="165" t="n"/>
      <c r="T1051" s="152" t="n"/>
      <c r="U1051" s="152" t="n"/>
      <c r="V1051" s="152" t="n"/>
      <c r="W1051" s="152" t="n"/>
      <c r="X1051" s="152" t="n"/>
      <c r="Y1051" s="152" t="n"/>
      <c r="Z1051" s="152" t="n"/>
      <c r="AA1051" s="152" t="n"/>
      <c r="AB1051" s="152" t="n"/>
      <c r="AC1051" s="152" t="n"/>
      <c r="AD1051" s="152" t="n"/>
      <c r="AE1051" s="152" t="n"/>
      <c r="AF1051" s="152" t="n"/>
      <c r="AG1051" s="152" t="n"/>
      <c r="AH1051" s="152" t="n"/>
      <c r="AI1051" s="152" t="n"/>
      <c r="AJ1051" s="152" t="n"/>
      <c r="AK1051" s="152" t="n"/>
      <c r="AL1051" s="152" t="n"/>
      <c r="AM1051" s="152" t="n"/>
      <c r="AN1051" s="166" t="n"/>
      <c r="AO1051" s="155" t="n"/>
      <c r="AP1051" s="152" t="n"/>
      <c r="AQ1051" s="152" t="n"/>
      <c r="AR1051" s="152" t="n"/>
      <c r="AS1051" s="152" t="n"/>
      <c r="AT1051" s="152" t="n"/>
      <c r="AU1051" s="155" t="n"/>
      <c r="AV1051" s="152" t="n"/>
      <c r="AW1051" s="152" t="n"/>
      <c r="AX1051" s="152" t="n"/>
      <c r="AY1051" s="152" t="n"/>
      <c r="AZ1051" s="152" t="n"/>
      <c r="BA1051" s="165" t="n"/>
      <c r="BB1051" s="165" t="n"/>
      <c r="BC1051" s="152" t="n"/>
      <c r="BD1051" s="152" t="n"/>
      <c r="BE1051" s="152" t="n"/>
      <c r="BF1051" s="152" t="n"/>
      <c r="BG1051" s="155" t="n"/>
      <c r="BH1051" s="152" t="n"/>
      <c r="BI1051" s="152" t="n"/>
      <c r="BJ1051" s="152" t="n"/>
      <c r="BK1051" s="152" t="n"/>
      <c r="BL1051" s="152" t="n"/>
      <c r="BM1051" s="152" t="n"/>
      <c r="BN1051" s="152" t="n"/>
      <c r="BO1051" s="152" t="n"/>
      <c r="BP1051" s="155" t="n"/>
      <c r="BQ1051" s="152" t="n"/>
      <c r="BR1051" s="152" t="n"/>
      <c r="BS1051" s="152" t="n"/>
      <c r="BT1051" s="152" t="n"/>
      <c r="BU1051" s="152" t="n"/>
      <c r="BV1051" s="152" t="n"/>
      <c r="BW1051" s="152" t="n"/>
      <c r="BX1051" s="165" t="n"/>
      <c r="BY1051" s="150" t="n"/>
      <c r="BZ1051" s="150" t="n"/>
      <c r="CA1051" s="150" t="n"/>
      <c r="CB1051" s="174" t="n"/>
      <c r="CC1051" s="156" t="n"/>
      <c r="CD1051" s="156" t="n"/>
      <c r="CE1051" s="167">
        <f>IFERROR(__xludf.DUMMYFUNCTION("""COMPUTED_VALUE"""),"")</f>
        <v/>
      </c>
      <c r="CF1051" s="158">
        <f>IFERROR(__xludf.DUMMYFUNCTION("""COMPUTED_VALUE"""),"")</f>
        <v/>
      </c>
      <c r="CG1051" s="148" t="n"/>
      <c r="CH1051" s="148" t="n"/>
      <c r="CI1051" s="148" t="n"/>
      <c r="CJ1051" s="148" t="n"/>
      <c r="CK1051" s="148" t="n"/>
      <c r="CL1051" s="148" t="n"/>
      <c r="CM1051" s="148" t="n"/>
      <c r="CN1051" s="148" t="n"/>
      <c r="CO1051" s="148" t="n"/>
      <c r="CP1051" s="148" t="n"/>
      <c r="CQ1051" s="148" t="n"/>
      <c r="CR1051" s="148" t="n"/>
      <c r="CS1051" s="148" t="n"/>
      <c r="CT1051" s="148" t="n"/>
      <c r="CU1051" s="148" t="n"/>
      <c r="CV1051" s="148" t="n"/>
    </row>
    <row r="1052">
      <c r="A1052" s="162" t="n"/>
      <c r="B1052" s="64" t="n"/>
      <c r="C1052" s="129" t="n"/>
      <c r="D1052" s="130" t="inlineStr"/>
      <c r="E1052" s="150" t="inlineStr"/>
      <c r="F1052" s="150" t="inlineStr"/>
      <c r="G1052" s="150" t="n"/>
      <c r="H1052" s="152" t="n"/>
      <c r="I1052" s="152" t="n"/>
      <c r="J1052" s="152" t="n"/>
      <c r="K1052" s="152" t="n"/>
      <c r="L1052" s="152" t="n"/>
      <c r="M1052" s="152" t="n"/>
      <c r="N1052" s="152" t="n"/>
      <c r="O1052" s="152" t="n"/>
      <c r="P1052" s="152" t="n"/>
      <c r="Q1052" s="152" t="n"/>
      <c r="R1052" s="152" t="n"/>
      <c r="S1052" s="165" t="n"/>
      <c r="T1052" s="152" t="n"/>
      <c r="U1052" s="152" t="n"/>
      <c r="V1052" s="152" t="n"/>
      <c r="W1052" s="152" t="n"/>
      <c r="X1052" s="152" t="n"/>
      <c r="Y1052" s="152" t="n"/>
      <c r="Z1052" s="152" t="n"/>
      <c r="AA1052" s="152" t="n"/>
      <c r="AB1052" s="152" t="n"/>
      <c r="AC1052" s="152" t="n"/>
      <c r="AD1052" s="152" t="n"/>
      <c r="AE1052" s="152" t="n"/>
      <c r="AF1052" s="152" t="n"/>
      <c r="AG1052" s="152" t="n"/>
      <c r="AH1052" s="152" t="n"/>
      <c r="AI1052" s="152" t="n"/>
      <c r="AJ1052" s="152" t="n"/>
      <c r="AK1052" s="152" t="n"/>
      <c r="AL1052" s="152" t="n"/>
      <c r="AM1052" s="152" t="n"/>
      <c r="AN1052" s="166" t="n"/>
      <c r="AO1052" s="155" t="n"/>
      <c r="AP1052" s="152" t="n"/>
      <c r="AQ1052" s="152" t="n"/>
      <c r="AR1052" s="152" t="n"/>
      <c r="AS1052" s="152" t="n"/>
      <c r="AT1052" s="152" t="n"/>
      <c r="AU1052" s="155" t="n"/>
      <c r="AV1052" s="152" t="n"/>
      <c r="AW1052" s="152" t="n"/>
      <c r="AX1052" s="152" t="n"/>
      <c r="AY1052" s="152" t="n"/>
      <c r="AZ1052" s="152" t="n"/>
      <c r="BA1052" s="165" t="n"/>
      <c r="BB1052" s="165" t="n"/>
      <c r="BC1052" s="152" t="n"/>
      <c r="BD1052" s="152" t="n"/>
      <c r="BE1052" s="152" t="n"/>
      <c r="BF1052" s="152" t="n"/>
      <c r="BG1052" s="155" t="n"/>
      <c r="BH1052" s="152" t="n"/>
      <c r="BI1052" s="152" t="n"/>
      <c r="BJ1052" s="152" t="n"/>
      <c r="BK1052" s="152" t="n"/>
      <c r="BL1052" s="152" t="n"/>
      <c r="BM1052" s="152" t="n"/>
      <c r="BN1052" s="152" t="n"/>
      <c r="BO1052" s="152" t="n"/>
      <c r="BP1052" s="155" t="n"/>
      <c r="BQ1052" s="152" t="n"/>
      <c r="BR1052" s="152" t="n"/>
      <c r="BS1052" s="152" t="n"/>
      <c r="BT1052" s="152" t="n"/>
      <c r="BU1052" s="152" t="n"/>
      <c r="BV1052" s="152" t="n"/>
      <c r="BW1052" s="152" t="n"/>
      <c r="BX1052" s="165" t="n"/>
      <c r="BY1052" s="150" t="n"/>
      <c r="BZ1052" s="150" t="n"/>
      <c r="CA1052" s="150" t="n"/>
      <c r="CB1052" s="174" t="n"/>
      <c r="CC1052" s="156" t="n"/>
      <c r="CD1052" s="156" t="n"/>
      <c r="CE1052" s="167">
        <f>IFERROR(__xludf.DUMMYFUNCTION("""COMPUTED_VALUE"""),"")</f>
        <v/>
      </c>
      <c r="CF1052" s="158">
        <f>IFERROR(__xludf.DUMMYFUNCTION("""COMPUTED_VALUE"""),"")</f>
        <v/>
      </c>
      <c r="CG1052" s="148" t="n"/>
      <c r="CH1052" s="148" t="n"/>
      <c r="CI1052" s="148" t="n"/>
      <c r="CJ1052" s="148" t="n"/>
      <c r="CK1052" s="148" t="n"/>
      <c r="CL1052" s="148" t="n"/>
      <c r="CM1052" s="148" t="n"/>
      <c r="CN1052" s="148" t="n"/>
      <c r="CO1052" s="148" t="n"/>
      <c r="CP1052" s="148" t="n"/>
      <c r="CQ1052" s="148" t="n"/>
      <c r="CR1052" s="148" t="n"/>
      <c r="CS1052" s="148" t="n"/>
      <c r="CT1052" s="148" t="n"/>
      <c r="CU1052" s="148" t="n"/>
      <c r="CV1052" s="148" t="n"/>
    </row>
    <row r="1053">
      <c r="A1053" s="162" t="n"/>
      <c r="B1053" s="64" t="n"/>
      <c r="C1053" s="129" t="n"/>
      <c r="D1053" s="130" t="inlineStr"/>
      <c r="E1053" s="150" t="inlineStr"/>
      <c r="F1053" s="150" t="inlineStr"/>
      <c r="G1053" s="150" t="n"/>
      <c r="H1053" s="152" t="n"/>
      <c r="I1053" s="152" t="n"/>
      <c r="J1053" s="152" t="n"/>
      <c r="K1053" s="152" t="n"/>
      <c r="L1053" s="152" t="n"/>
      <c r="M1053" s="152" t="n"/>
      <c r="N1053" s="152" t="n"/>
      <c r="O1053" s="152" t="n"/>
      <c r="P1053" s="152" t="n"/>
      <c r="Q1053" s="152" t="n"/>
      <c r="R1053" s="152" t="n"/>
      <c r="S1053" s="165" t="n"/>
      <c r="T1053" s="152" t="n"/>
      <c r="U1053" s="152" t="n"/>
      <c r="V1053" s="152" t="n"/>
      <c r="W1053" s="152" t="n"/>
      <c r="X1053" s="152" t="n"/>
      <c r="Y1053" s="152" t="n"/>
      <c r="Z1053" s="152" t="n"/>
      <c r="AA1053" s="152" t="n"/>
      <c r="AB1053" s="152" t="n"/>
      <c r="AC1053" s="152" t="n"/>
      <c r="AD1053" s="152" t="n"/>
      <c r="AE1053" s="152" t="n"/>
      <c r="AF1053" s="152" t="n"/>
      <c r="AG1053" s="152" t="n"/>
      <c r="AH1053" s="152" t="n"/>
      <c r="AI1053" s="152" t="n"/>
      <c r="AJ1053" s="152" t="n"/>
      <c r="AK1053" s="152" t="n"/>
      <c r="AL1053" s="152" t="n"/>
      <c r="AM1053" s="152" t="n"/>
      <c r="AN1053" s="166" t="n"/>
      <c r="AO1053" s="155" t="n"/>
      <c r="AP1053" s="152" t="n"/>
      <c r="AQ1053" s="152" t="n"/>
      <c r="AR1053" s="152" t="n"/>
      <c r="AS1053" s="152" t="n"/>
      <c r="AT1053" s="152" t="n"/>
      <c r="AU1053" s="155" t="n"/>
      <c r="AV1053" s="152" t="n"/>
      <c r="AW1053" s="152" t="n"/>
      <c r="AX1053" s="152" t="n"/>
      <c r="AY1053" s="152" t="n"/>
      <c r="AZ1053" s="152" t="n"/>
      <c r="BA1053" s="165" t="n"/>
      <c r="BB1053" s="165" t="n"/>
      <c r="BC1053" s="152" t="n"/>
      <c r="BD1053" s="152" t="n"/>
      <c r="BE1053" s="152" t="n"/>
      <c r="BF1053" s="152" t="n"/>
      <c r="BG1053" s="155" t="n"/>
      <c r="BH1053" s="152" t="n"/>
      <c r="BI1053" s="152" t="n"/>
      <c r="BJ1053" s="152" t="n"/>
      <c r="BK1053" s="152" t="n"/>
      <c r="BL1053" s="152" t="n"/>
      <c r="BM1053" s="152" t="n"/>
      <c r="BN1053" s="152" t="n"/>
      <c r="BO1053" s="152" t="n"/>
      <c r="BP1053" s="155" t="n"/>
      <c r="BQ1053" s="152" t="n"/>
      <c r="BR1053" s="152" t="n"/>
      <c r="BS1053" s="152" t="n"/>
      <c r="BT1053" s="152" t="n"/>
      <c r="BU1053" s="152" t="n"/>
      <c r="BV1053" s="152" t="n"/>
      <c r="BW1053" s="152" t="n"/>
      <c r="BX1053" s="165" t="n"/>
      <c r="BY1053" s="150" t="n"/>
      <c r="BZ1053" s="150" t="n"/>
      <c r="CA1053" s="150" t="n"/>
      <c r="CB1053" s="174" t="n"/>
      <c r="CC1053" s="156" t="n"/>
      <c r="CD1053" s="156" t="n"/>
      <c r="CE1053" s="167">
        <f>IFERROR(__xludf.DUMMYFUNCTION("""COMPUTED_VALUE"""),"")</f>
        <v/>
      </c>
      <c r="CF1053" s="158">
        <f>IFERROR(__xludf.DUMMYFUNCTION("""COMPUTED_VALUE"""),"")</f>
        <v/>
      </c>
      <c r="CG1053" s="148" t="n"/>
      <c r="CH1053" s="148" t="n"/>
      <c r="CI1053" s="148" t="n"/>
      <c r="CJ1053" s="148" t="n"/>
      <c r="CK1053" s="148" t="n"/>
      <c r="CL1053" s="148" t="n"/>
      <c r="CM1053" s="148" t="n"/>
      <c r="CN1053" s="148" t="n"/>
      <c r="CO1053" s="148" t="n"/>
      <c r="CP1053" s="148" t="n"/>
      <c r="CQ1053" s="148" t="n"/>
      <c r="CR1053" s="148" t="n"/>
      <c r="CS1053" s="148" t="n"/>
      <c r="CT1053" s="148" t="n"/>
      <c r="CU1053" s="148" t="n"/>
      <c r="CV1053" s="148" t="n"/>
    </row>
    <row r="1054">
      <c r="A1054" s="162" t="n"/>
      <c r="B1054" s="64" t="n"/>
      <c r="C1054" s="129" t="n"/>
      <c r="D1054" s="130" t="inlineStr"/>
      <c r="E1054" s="150" t="inlineStr"/>
      <c r="F1054" s="150" t="inlineStr"/>
      <c r="G1054" s="150" t="n"/>
      <c r="H1054" s="152" t="n"/>
      <c r="I1054" s="152" t="n"/>
      <c r="J1054" s="152" t="n"/>
      <c r="K1054" s="152" t="n"/>
      <c r="L1054" s="152" t="n"/>
      <c r="M1054" s="152" t="n"/>
      <c r="N1054" s="152" t="n"/>
      <c r="O1054" s="152" t="n"/>
      <c r="P1054" s="152" t="n"/>
      <c r="Q1054" s="152" t="n"/>
      <c r="R1054" s="152" t="n"/>
      <c r="S1054" s="165" t="n"/>
      <c r="T1054" s="152" t="n"/>
      <c r="U1054" s="152" t="n"/>
      <c r="V1054" s="152" t="n"/>
      <c r="W1054" s="152" t="n"/>
      <c r="X1054" s="152" t="n"/>
      <c r="Y1054" s="152" t="n"/>
      <c r="Z1054" s="152" t="n"/>
      <c r="AA1054" s="152" t="n"/>
      <c r="AB1054" s="152" t="n"/>
      <c r="AC1054" s="152" t="n"/>
      <c r="AD1054" s="152" t="n"/>
      <c r="AE1054" s="152" t="n"/>
      <c r="AF1054" s="152" t="n"/>
      <c r="AG1054" s="152" t="n"/>
      <c r="AH1054" s="152" t="n"/>
      <c r="AI1054" s="152" t="n"/>
      <c r="AJ1054" s="152" t="n"/>
      <c r="AK1054" s="152" t="n"/>
      <c r="AL1054" s="152" t="n"/>
      <c r="AM1054" s="152" t="n"/>
      <c r="AN1054" s="166" t="n"/>
      <c r="AO1054" s="155" t="n"/>
      <c r="AP1054" s="152" t="n"/>
      <c r="AQ1054" s="152" t="n"/>
      <c r="AR1054" s="152" t="n"/>
      <c r="AS1054" s="152" t="n"/>
      <c r="AT1054" s="152" t="n"/>
      <c r="AU1054" s="155" t="n"/>
      <c r="AV1054" s="152" t="n"/>
      <c r="AW1054" s="152" t="n"/>
      <c r="AX1054" s="152" t="n"/>
      <c r="AY1054" s="152" t="n"/>
      <c r="AZ1054" s="152" t="n"/>
      <c r="BA1054" s="165" t="n"/>
      <c r="BB1054" s="165" t="n"/>
      <c r="BC1054" s="152" t="n"/>
      <c r="BD1054" s="152" t="n"/>
      <c r="BE1054" s="152" t="n"/>
      <c r="BF1054" s="152" t="n"/>
      <c r="BG1054" s="155" t="n"/>
      <c r="BH1054" s="152" t="n"/>
      <c r="BI1054" s="152" t="n"/>
      <c r="BJ1054" s="152" t="n"/>
      <c r="BK1054" s="152" t="n"/>
      <c r="BL1054" s="152" t="n"/>
      <c r="BM1054" s="152" t="n"/>
      <c r="BN1054" s="152" t="n"/>
      <c r="BO1054" s="152" t="n"/>
      <c r="BP1054" s="155" t="n"/>
      <c r="BQ1054" s="152" t="n"/>
      <c r="BR1054" s="152" t="n"/>
      <c r="BS1054" s="152" t="n"/>
      <c r="BT1054" s="152" t="n"/>
      <c r="BU1054" s="152" t="n"/>
      <c r="BV1054" s="152" t="n"/>
      <c r="BW1054" s="152" t="n"/>
      <c r="BX1054" s="165" t="n"/>
      <c r="BY1054" s="150" t="n"/>
      <c r="BZ1054" s="150" t="n"/>
      <c r="CA1054" s="150" t="n"/>
      <c r="CB1054" s="174" t="n"/>
      <c r="CC1054" s="156" t="n"/>
      <c r="CD1054" s="156" t="n"/>
      <c r="CE1054" s="167">
        <f>IFERROR(__xludf.DUMMYFUNCTION("""COMPUTED_VALUE"""),"")</f>
        <v/>
      </c>
      <c r="CF1054" s="158">
        <f>IFERROR(__xludf.DUMMYFUNCTION("""COMPUTED_VALUE"""),"")</f>
        <v/>
      </c>
      <c r="CG1054" s="148" t="n"/>
      <c r="CH1054" s="148" t="n"/>
      <c r="CI1054" s="148" t="n"/>
      <c r="CJ1054" s="148" t="n"/>
      <c r="CK1054" s="148" t="n"/>
      <c r="CL1054" s="148" t="n"/>
      <c r="CM1054" s="148" t="n"/>
      <c r="CN1054" s="148" t="n"/>
      <c r="CO1054" s="148" t="n"/>
      <c r="CP1054" s="148" t="n"/>
      <c r="CQ1054" s="148" t="n"/>
      <c r="CR1054" s="148" t="n"/>
      <c r="CS1054" s="148" t="n"/>
      <c r="CT1054" s="148" t="n"/>
      <c r="CU1054" s="148" t="n"/>
      <c r="CV1054" s="148" t="n"/>
    </row>
    <row r="1055">
      <c r="A1055" s="162" t="n"/>
      <c r="B1055" s="64" t="n"/>
      <c r="C1055" s="129" t="n"/>
      <c r="D1055" s="130" t="inlineStr"/>
      <c r="E1055" s="150" t="inlineStr"/>
      <c r="F1055" s="150" t="inlineStr"/>
      <c r="G1055" s="150" t="n"/>
      <c r="H1055" s="152" t="n"/>
      <c r="I1055" s="152" t="n"/>
      <c r="J1055" s="152" t="n"/>
      <c r="K1055" s="152" t="n"/>
      <c r="L1055" s="152" t="n"/>
      <c r="M1055" s="152" t="n"/>
      <c r="N1055" s="152" t="n"/>
      <c r="O1055" s="152" t="n"/>
      <c r="P1055" s="152" t="n"/>
      <c r="Q1055" s="152" t="n"/>
      <c r="R1055" s="152" t="n"/>
      <c r="S1055" s="165" t="n"/>
      <c r="T1055" s="152" t="n"/>
      <c r="U1055" s="152" t="n"/>
      <c r="V1055" s="152" t="n"/>
      <c r="W1055" s="152" t="n"/>
      <c r="X1055" s="152" t="n"/>
      <c r="Y1055" s="152" t="n"/>
      <c r="Z1055" s="152" t="n"/>
      <c r="AA1055" s="152" t="n"/>
      <c r="AB1055" s="152" t="n"/>
      <c r="AC1055" s="152" t="n"/>
      <c r="AD1055" s="152" t="n"/>
      <c r="AE1055" s="152" t="n"/>
      <c r="AF1055" s="152" t="n"/>
      <c r="AG1055" s="152" t="n"/>
      <c r="AH1055" s="152" t="n"/>
      <c r="AI1055" s="152" t="n"/>
      <c r="AJ1055" s="152" t="n"/>
      <c r="AK1055" s="152" t="n"/>
      <c r="AL1055" s="152" t="n"/>
      <c r="AM1055" s="152" t="n"/>
      <c r="AN1055" s="166" t="n"/>
      <c r="AO1055" s="155" t="n"/>
      <c r="AP1055" s="152" t="n"/>
      <c r="AQ1055" s="152" t="n"/>
      <c r="AR1055" s="152" t="n"/>
      <c r="AS1055" s="152" t="n"/>
      <c r="AT1055" s="152" t="n"/>
      <c r="AU1055" s="155" t="n"/>
      <c r="AV1055" s="152" t="n"/>
      <c r="AW1055" s="152" t="n"/>
      <c r="AX1055" s="152" t="n"/>
      <c r="AY1055" s="152" t="n"/>
      <c r="AZ1055" s="152" t="n"/>
      <c r="BA1055" s="165" t="n"/>
      <c r="BB1055" s="165" t="n"/>
      <c r="BC1055" s="152" t="n"/>
      <c r="BD1055" s="152" t="n"/>
      <c r="BE1055" s="152" t="n"/>
      <c r="BF1055" s="152" t="n"/>
      <c r="BG1055" s="155" t="n"/>
      <c r="BH1055" s="152" t="n"/>
      <c r="BI1055" s="152" t="n"/>
      <c r="BJ1055" s="152" t="n"/>
      <c r="BK1055" s="152" t="n"/>
      <c r="BL1055" s="152" t="n"/>
      <c r="BM1055" s="152" t="n"/>
      <c r="BN1055" s="152" t="n"/>
      <c r="BO1055" s="152" t="n"/>
      <c r="BP1055" s="155" t="n"/>
      <c r="BQ1055" s="152" t="n"/>
      <c r="BR1055" s="152" t="n"/>
      <c r="BS1055" s="152" t="n"/>
      <c r="BT1055" s="152" t="n"/>
      <c r="BU1055" s="152" t="n"/>
      <c r="BV1055" s="152" t="n"/>
      <c r="BW1055" s="152" t="n"/>
      <c r="BX1055" s="165" t="n"/>
      <c r="BY1055" s="150" t="n"/>
      <c r="BZ1055" s="150" t="n"/>
      <c r="CA1055" s="150" t="n"/>
      <c r="CB1055" s="174" t="n"/>
      <c r="CC1055" s="156" t="n"/>
      <c r="CD1055" s="156" t="n"/>
      <c r="CE1055" s="167">
        <f>IFERROR(__xludf.DUMMYFUNCTION("""COMPUTED_VALUE"""),"")</f>
        <v/>
      </c>
      <c r="CF1055" s="158">
        <f>IFERROR(__xludf.DUMMYFUNCTION("""COMPUTED_VALUE"""),"")</f>
        <v/>
      </c>
      <c r="CG1055" s="148" t="n"/>
      <c r="CH1055" s="148" t="n"/>
      <c r="CI1055" s="148" t="n"/>
      <c r="CJ1055" s="148" t="n"/>
      <c r="CK1055" s="148" t="n"/>
      <c r="CL1055" s="148" t="n"/>
      <c r="CM1055" s="148" t="n"/>
      <c r="CN1055" s="148" t="n"/>
      <c r="CO1055" s="148" t="n"/>
      <c r="CP1055" s="148" t="n"/>
      <c r="CQ1055" s="148" t="n"/>
      <c r="CR1055" s="148" t="n"/>
      <c r="CS1055" s="148" t="n"/>
      <c r="CT1055" s="148" t="n"/>
      <c r="CU1055" s="148" t="n"/>
      <c r="CV1055" s="148" t="n"/>
    </row>
    <row r="1056">
      <c r="A1056" s="162" t="n"/>
      <c r="B1056" s="64" t="n"/>
      <c r="C1056" s="129" t="n"/>
      <c r="D1056" s="130" t="inlineStr"/>
      <c r="E1056" s="150" t="inlineStr"/>
      <c r="F1056" s="150" t="inlineStr"/>
      <c r="G1056" s="150" t="n"/>
      <c r="H1056" s="152" t="n"/>
      <c r="I1056" s="152" t="n"/>
      <c r="J1056" s="152" t="n"/>
      <c r="K1056" s="152" t="n"/>
      <c r="L1056" s="152" t="n"/>
      <c r="M1056" s="152" t="n"/>
      <c r="N1056" s="152" t="n"/>
      <c r="O1056" s="152" t="n"/>
      <c r="P1056" s="152" t="n"/>
      <c r="Q1056" s="152" t="n"/>
      <c r="R1056" s="152" t="n"/>
      <c r="S1056" s="165" t="n"/>
      <c r="T1056" s="152" t="n"/>
      <c r="U1056" s="152" t="n"/>
      <c r="V1056" s="152" t="n"/>
      <c r="W1056" s="152" t="n"/>
      <c r="X1056" s="152" t="n"/>
      <c r="Y1056" s="152" t="n"/>
      <c r="Z1056" s="152" t="n"/>
      <c r="AA1056" s="152" t="n"/>
      <c r="AB1056" s="152" t="n"/>
      <c r="AC1056" s="152" t="n"/>
      <c r="AD1056" s="152" t="n"/>
      <c r="AE1056" s="152" t="n"/>
      <c r="AF1056" s="152" t="n"/>
      <c r="AG1056" s="152" t="n"/>
      <c r="AH1056" s="152" t="n"/>
      <c r="AI1056" s="152" t="n"/>
      <c r="AJ1056" s="152" t="n"/>
      <c r="AK1056" s="152" t="n"/>
      <c r="AL1056" s="152" t="n"/>
      <c r="AM1056" s="152" t="n"/>
      <c r="AN1056" s="166" t="n"/>
      <c r="AO1056" s="155" t="n"/>
      <c r="AP1056" s="152" t="n"/>
      <c r="AQ1056" s="152" t="n"/>
      <c r="AR1056" s="152" t="n"/>
      <c r="AS1056" s="152" t="n"/>
      <c r="AT1056" s="152" t="n"/>
      <c r="AU1056" s="155" t="n"/>
      <c r="AV1056" s="152" t="n"/>
      <c r="AW1056" s="152" t="n"/>
      <c r="AX1056" s="152" t="n"/>
      <c r="AY1056" s="152" t="n"/>
      <c r="AZ1056" s="152" t="n"/>
      <c r="BA1056" s="165" t="n"/>
      <c r="BB1056" s="165" t="n"/>
      <c r="BC1056" s="152" t="n"/>
      <c r="BD1056" s="152" t="n"/>
      <c r="BE1056" s="152" t="n"/>
      <c r="BF1056" s="152" t="n"/>
      <c r="BG1056" s="155" t="n"/>
      <c r="BH1056" s="152" t="n"/>
      <c r="BI1056" s="152" t="n"/>
      <c r="BJ1056" s="152" t="n"/>
      <c r="BK1056" s="152" t="n"/>
      <c r="BL1056" s="152" t="n"/>
      <c r="BM1056" s="152" t="n"/>
      <c r="BN1056" s="152" t="n"/>
      <c r="BO1056" s="152" t="n"/>
      <c r="BP1056" s="155" t="n"/>
      <c r="BQ1056" s="152" t="n"/>
      <c r="BR1056" s="152" t="n"/>
      <c r="BS1056" s="152" t="n"/>
      <c r="BT1056" s="152" t="n"/>
      <c r="BU1056" s="152" t="n"/>
      <c r="BV1056" s="152" t="n"/>
      <c r="BW1056" s="152" t="n"/>
      <c r="BX1056" s="165" t="n"/>
      <c r="BY1056" s="150" t="n"/>
      <c r="BZ1056" s="150" t="n"/>
      <c r="CA1056" s="150" t="n"/>
      <c r="CB1056" s="174" t="n"/>
      <c r="CC1056" s="156" t="n"/>
      <c r="CD1056" s="156" t="n"/>
      <c r="CE1056" s="167">
        <f>IFERROR(__xludf.DUMMYFUNCTION("""COMPUTED_VALUE"""),"")</f>
        <v/>
      </c>
      <c r="CF1056" s="158">
        <f>IFERROR(__xludf.DUMMYFUNCTION("""COMPUTED_VALUE"""),"")</f>
        <v/>
      </c>
      <c r="CG1056" s="148" t="n"/>
      <c r="CH1056" s="148" t="n"/>
      <c r="CI1056" s="148" t="n"/>
      <c r="CJ1056" s="148" t="n"/>
      <c r="CK1056" s="148" t="n"/>
      <c r="CL1056" s="148" t="n"/>
      <c r="CM1056" s="148" t="n"/>
      <c r="CN1056" s="148" t="n"/>
      <c r="CO1056" s="148" t="n"/>
      <c r="CP1056" s="148" t="n"/>
      <c r="CQ1056" s="148" t="n"/>
      <c r="CR1056" s="148" t="n"/>
      <c r="CS1056" s="148" t="n"/>
      <c r="CT1056" s="148" t="n"/>
      <c r="CU1056" s="148" t="n"/>
      <c r="CV1056" s="148" t="n"/>
    </row>
    <row r="1057">
      <c r="A1057" s="162" t="n"/>
      <c r="B1057" s="64" t="n"/>
      <c r="C1057" s="129" t="n"/>
      <c r="D1057" s="130" t="inlineStr"/>
      <c r="E1057" s="150" t="inlineStr"/>
      <c r="F1057" s="150" t="inlineStr"/>
      <c r="G1057" s="150" t="n"/>
      <c r="H1057" s="152" t="n"/>
      <c r="I1057" s="152" t="n"/>
      <c r="J1057" s="152" t="n"/>
      <c r="K1057" s="152" t="n"/>
      <c r="L1057" s="152" t="n"/>
      <c r="M1057" s="152" t="n"/>
      <c r="N1057" s="152" t="n"/>
      <c r="O1057" s="152" t="n"/>
      <c r="P1057" s="152" t="n"/>
      <c r="Q1057" s="152" t="n"/>
      <c r="R1057" s="152" t="n"/>
      <c r="S1057" s="165" t="n"/>
      <c r="T1057" s="152" t="n"/>
      <c r="U1057" s="152" t="n"/>
      <c r="V1057" s="152" t="n"/>
      <c r="W1057" s="152" t="n"/>
      <c r="X1057" s="152" t="n"/>
      <c r="Y1057" s="152" t="n"/>
      <c r="Z1057" s="152" t="n"/>
      <c r="AA1057" s="152" t="n"/>
      <c r="AB1057" s="152" t="n"/>
      <c r="AC1057" s="152" t="n"/>
      <c r="AD1057" s="152" t="n"/>
      <c r="AE1057" s="152" t="n"/>
      <c r="AF1057" s="152" t="n"/>
      <c r="AG1057" s="152" t="n"/>
      <c r="AH1057" s="152" t="n"/>
      <c r="AI1057" s="152" t="n"/>
      <c r="AJ1057" s="152" t="n"/>
      <c r="AK1057" s="152" t="n"/>
      <c r="AL1057" s="152" t="n"/>
      <c r="AM1057" s="152" t="n"/>
      <c r="AN1057" s="166" t="n"/>
      <c r="AO1057" s="155" t="n"/>
      <c r="AP1057" s="152" t="n"/>
      <c r="AQ1057" s="152" t="n"/>
      <c r="AR1057" s="152" t="n"/>
      <c r="AS1057" s="152" t="n"/>
      <c r="AT1057" s="152" t="n"/>
      <c r="AU1057" s="155" t="n"/>
      <c r="AV1057" s="152" t="n"/>
      <c r="AW1057" s="152" t="n"/>
      <c r="AX1057" s="152" t="n"/>
      <c r="AY1057" s="152" t="n"/>
      <c r="AZ1057" s="152" t="n"/>
      <c r="BA1057" s="165" t="n"/>
      <c r="BB1057" s="165" t="n"/>
      <c r="BC1057" s="152" t="n"/>
      <c r="BD1057" s="152" t="n"/>
      <c r="BE1057" s="152" t="n"/>
      <c r="BF1057" s="152" t="n"/>
      <c r="BG1057" s="155" t="n"/>
      <c r="BH1057" s="152" t="n"/>
      <c r="BI1057" s="152" t="n"/>
      <c r="BJ1057" s="152" t="n"/>
      <c r="BK1057" s="152" t="n"/>
      <c r="BL1057" s="152" t="n"/>
      <c r="BM1057" s="152" t="n"/>
      <c r="BN1057" s="152" t="n"/>
      <c r="BO1057" s="152" t="n"/>
      <c r="BP1057" s="155" t="n"/>
      <c r="BQ1057" s="152" t="n"/>
      <c r="BR1057" s="152" t="n"/>
      <c r="BS1057" s="152" t="n"/>
      <c r="BT1057" s="152" t="n"/>
      <c r="BU1057" s="152" t="n"/>
      <c r="BV1057" s="152" t="n"/>
      <c r="BW1057" s="152" t="n"/>
      <c r="BX1057" s="165" t="n"/>
      <c r="BY1057" s="150" t="n"/>
      <c r="BZ1057" s="150" t="n"/>
      <c r="CA1057" s="150" t="n"/>
      <c r="CB1057" s="174" t="n"/>
      <c r="CC1057" s="156" t="n"/>
      <c r="CD1057" s="156" t="n"/>
      <c r="CE1057" s="167">
        <f>IFERROR(__xludf.DUMMYFUNCTION("""COMPUTED_VALUE"""),"")</f>
        <v/>
      </c>
      <c r="CF1057" s="158">
        <f>IFERROR(__xludf.DUMMYFUNCTION("""COMPUTED_VALUE"""),"")</f>
        <v/>
      </c>
      <c r="CG1057" s="148" t="n"/>
      <c r="CH1057" s="148" t="n"/>
      <c r="CI1057" s="148" t="n"/>
      <c r="CJ1057" s="148" t="n"/>
      <c r="CK1057" s="148" t="n"/>
      <c r="CL1057" s="148" t="n"/>
      <c r="CM1057" s="148" t="n"/>
      <c r="CN1057" s="148" t="n"/>
      <c r="CO1057" s="148" t="n"/>
      <c r="CP1057" s="148" t="n"/>
      <c r="CQ1057" s="148" t="n"/>
      <c r="CR1057" s="148" t="n"/>
      <c r="CS1057" s="148" t="n"/>
      <c r="CT1057" s="148" t="n"/>
      <c r="CU1057" s="148" t="n"/>
      <c r="CV1057" s="148" t="n"/>
    </row>
    <row r="1058">
      <c r="A1058" s="162" t="n"/>
      <c r="B1058" s="64" t="n"/>
      <c r="C1058" s="129" t="n"/>
      <c r="D1058" s="130" t="inlineStr"/>
      <c r="E1058" s="150" t="inlineStr"/>
      <c r="F1058" s="150" t="inlineStr"/>
      <c r="G1058" s="150" t="n"/>
      <c r="H1058" s="152" t="n"/>
      <c r="I1058" s="152" t="n"/>
      <c r="J1058" s="152" t="n"/>
      <c r="K1058" s="152" t="n"/>
      <c r="L1058" s="152" t="n"/>
      <c r="M1058" s="152" t="n"/>
      <c r="N1058" s="152" t="n"/>
      <c r="O1058" s="152" t="n"/>
      <c r="P1058" s="152" t="n"/>
      <c r="Q1058" s="152" t="n"/>
      <c r="R1058" s="152" t="n"/>
      <c r="S1058" s="165" t="n"/>
      <c r="T1058" s="152" t="n"/>
      <c r="U1058" s="152" t="n"/>
      <c r="V1058" s="152" t="n"/>
      <c r="W1058" s="152" t="n"/>
      <c r="X1058" s="152" t="n"/>
      <c r="Y1058" s="152" t="n"/>
      <c r="Z1058" s="152" t="n"/>
      <c r="AA1058" s="152" t="n"/>
      <c r="AB1058" s="152" t="n"/>
      <c r="AC1058" s="152" t="n"/>
      <c r="AD1058" s="152" t="n"/>
      <c r="AE1058" s="152" t="n"/>
      <c r="AF1058" s="152" t="n"/>
      <c r="AG1058" s="152" t="n"/>
      <c r="AH1058" s="152" t="n"/>
      <c r="AI1058" s="152" t="n"/>
      <c r="AJ1058" s="152" t="n"/>
      <c r="AK1058" s="152" t="n"/>
      <c r="AL1058" s="152" t="n"/>
      <c r="AM1058" s="152" t="n"/>
      <c r="AN1058" s="166" t="n"/>
      <c r="AO1058" s="155" t="n"/>
      <c r="AP1058" s="152" t="n"/>
      <c r="AQ1058" s="152" t="n"/>
      <c r="AR1058" s="152" t="n"/>
      <c r="AS1058" s="152" t="n"/>
      <c r="AT1058" s="152" t="n"/>
      <c r="AU1058" s="155" t="n"/>
      <c r="AV1058" s="152" t="n"/>
      <c r="AW1058" s="152" t="n"/>
      <c r="AX1058" s="152" t="n"/>
      <c r="AY1058" s="152" t="n"/>
      <c r="AZ1058" s="152" t="n"/>
      <c r="BA1058" s="165" t="n"/>
      <c r="BB1058" s="165" t="n"/>
      <c r="BC1058" s="152" t="n"/>
      <c r="BD1058" s="152" t="n"/>
      <c r="BE1058" s="152" t="n"/>
      <c r="BF1058" s="152" t="n"/>
      <c r="BG1058" s="155" t="n"/>
      <c r="BH1058" s="152" t="n"/>
      <c r="BI1058" s="152" t="n"/>
      <c r="BJ1058" s="152" t="n"/>
      <c r="BK1058" s="152" t="n"/>
      <c r="BL1058" s="152" t="n"/>
      <c r="BM1058" s="152" t="n"/>
      <c r="BN1058" s="152" t="n"/>
      <c r="BO1058" s="152" t="n"/>
      <c r="BP1058" s="155" t="n"/>
      <c r="BQ1058" s="152" t="n"/>
      <c r="BR1058" s="152" t="n"/>
      <c r="BS1058" s="152" t="n"/>
      <c r="BT1058" s="152" t="n"/>
      <c r="BU1058" s="152" t="n"/>
      <c r="BV1058" s="152" t="n"/>
      <c r="BW1058" s="152" t="n"/>
      <c r="BX1058" s="165" t="n"/>
      <c r="BY1058" s="150" t="n"/>
      <c r="BZ1058" s="150" t="n"/>
      <c r="CA1058" s="150" t="n"/>
      <c r="CB1058" s="174" t="n"/>
      <c r="CC1058" s="156" t="n"/>
      <c r="CD1058" s="156" t="n"/>
      <c r="CE1058" s="167">
        <f>IFERROR(__xludf.DUMMYFUNCTION("""COMPUTED_VALUE"""),"")</f>
        <v/>
      </c>
      <c r="CF1058" s="158">
        <f>IFERROR(__xludf.DUMMYFUNCTION("""COMPUTED_VALUE"""),"")</f>
        <v/>
      </c>
      <c r="CG1058" s="148" t="n"/>
      <c r="CH1058" s="148" t="n"/>
      <c r="CI1058" s="148" t="n"/>
      <c r="CJ1058" s="148" t="n"/>
      <c r="CK1058" s="148" t="n"/>
      <c r="CL1058" s="148" t="n"/>
      <c r="CM1058" s="148" t="n"/>
      <c r="CN1058" s="148" t="n"/>
      <c r="CO1058" s="148" t="n"/>
      <c r="CP1058" s="148" t="n"/>
      <c r="CQ1058" s="148" t="n"/>
      <c r="CR1058" s="148" t="n"/>
      <c r="CS1058" s="148" t="n"/>
      <c r="CT1058" s="148" t="n"/>
      <c r="CU1058" s="148" t="n"/>
      <c r="CV1058" s="148" t="n"/>
    </row>
    <row r="1059">
      <c r="A1059" s="162" t="n"/>
      <c r="B1059" s="64" t="n"/>
      <c r="C1059" s="129" t="n"/>
      <c r="D1059" s="130" t="inlineStr"/>
      <c r="E1059" s="150" t="inlineStr"/>
      <c r="F1059" s="150" t="inlineStr"/>
      <c r="G1059" s="150" t="n"/>
      <c r="H1059" s="152" t="n"/>
      <c r="I1059" s="152" t="n"/>
      <c r="J1059" s="152" t="n"/>
      <c r="K1059" s="152" t="n"/>
      <c r="L1059" s="152" t="n"/>
      <c r="M1059" s="152" t="n"/>
      <c r="N1059" s="152" t="n"/>
      <c r="O1059" s="152" t="n"/>
      <c r="P1059" s="152" t="n"/>
      <c r="Q1059" s="152" t="n"/>
      <c r="R1059" s="152" t="n"/>
      <c r="S1059" s="165" t="n"/>
      <c r="T1059" s="152" t="n"/>
      <c r="U1059" s="152" t="n"/>
      <c r="V1059" s="152" t="n"/>
      <c r="W1059" s="152" t="n"/>
      <c r="X1059" s="152" t="n"/>
      <c r="Y1059" s="152" t="n"/>
      <c r="Z1059" s="152" t="n"/>
      <c r="AA1059" s="152" t="n"/>
      <c r="AB1059" s="152" t="n"/>
      <c r="AC1059" s="152" t="n"/>
      <c r="AD1059" s="152" t="n"/>
      <c r="AE1059" s="152" t="n"/>
      <c r="AF1059" s="152" t="n"/>
      <c r="AG1059" s="152" t="n"/>
      <c r="AH1059" s="152" t="n"/>
      <c r="AI1059" s="152" t="n"/>
      <c r="AJ1059" s="152" t="n"/>
      <c r="AK1059" s="152" t="n"/>
      <c r="AL1059" s="152" t="n"/>
      <c r="AM1059" s="152" t="n"/>
      <c r="AN1059" s="166" t="n"/>
      <c r="AO1059" s="155" t="n"/>
      <c r="AP1059" s="152" t="n"/>
      <c r="AQ1059" s="152" t="n"/>
      <c r="AR1059" s="152" t="n"/>
      <c r="AS1059" s="152" t="n"/>
      <c r="AT1059" s="152" t="n"/>
      <c r="AU1059" s="155" t="n"/>
      <c r="AV1059" s="152" t="n"/>
      <c r="AW1059" s="152" t="n"/>
      <c r="AX1059" s="152" t="n"/>
      <c r="AY1059" s="152" t="n"/>
      <c r="AZ1059" s="152" t="n"/>
      <c r="BA1059" s="165" t="n"/>
      <c r="BB1059" s="165" t="n"/>
      <c r="BC1059" s="152" t="n"/>
      <c r="BD1059" s="152" t="n"/>
      <c r="BE1059" s="152" t="n"/>
      <c r="BF1059" s="152" t="n"/>
      <c r="BG1059" s="155" t="n"/>
      <c r="BH1059" s="152" t="n"/>
      <c r="BI1059" s="152" t="n"/>
      <c r="BJ1059" s="152" t="n"/>
      <c r="BK1059" s="152" t="n"/>
      <c r="BL1059" s="152" t="n"/>
      <c r="BM1059" s="152" t="n"/>
      <c r="BN1059" s="152" t="n"/>
      <c r="BO1059" s="152" t="n"/>
      <c r="BP1059" s="155" t="n"/>
      <c r="BQ1059" s="152" t="n"/>
      <c r="BR1059" s="152" t="n"/>
      <c r="BS1059" s="152" t="n"/>
      <c r="BT1059" s="152" t="n"/>
      <c r="BU1059" s="152" t="n"/>
      <c r="BV1059" s="152" t="n"/>
      <c r="BW1059" s="152" t="n"/>
      <c r="BX1059" s="165" t="n"/>
      <c r="BY1059" s="150" t="n"/>
      <c r="BZ1059" s="150" t="n"/>
      <c r="CA1059" s="150" t="n"/>
      <c r="CB1059" s="174" t="n"/>
      <c r="CC1059" s="156" t="n"/>
      <c r="CD1059" s="156" t="n"/>
      <c r="CE1059" s="167">
        <f>IFERROR(__xludf.DUMMYFUNCTION("""COMPUTED_VALUE"""),"")</f>
        <v/>
      </c>
      <c r="CF1059" s="158">
        <f>IFERROR(__xludf.DUMMYFUNCTION("""COMPUTED_VALUE"""),"")</f>
        <v/>
      </c>
      <c r="CG1059" s="148" t="n"/>
      <c r="CH1059" s="148" t="n"/>
      <c r="CI1059" s="148" t="n"/>
      <c r="CJ1059" s="148" t="n"/>
      <c r="CK1059" s="148" t="n"/>
      <c r="CL1059" s="148" t="n"/>
      <c r="CM1059" s="148" t="n"/>
      <c r="CN1059" s="148" t="n"/>
      <c r="CO1059" s="148" t="n"/>
      <c r="CP1059" s="148" t="n"/>
      <c r="CQ1059" s="148" t="n"/>
      <c r="CR1059" s="148" t="n"/>
      <c r="CS1059" s="148" t="n"/>
      <c r="CT1059" s="148" t="n"/>
      <c r="CU1059" s="148" t="n"/>
      <c r="CV1059" s="148" t="n"/>
    </row>
    <row r="1060">
      <c r="A1060" s="162" t="n"/>
      <c r="B1060" s="64" t="n"/>
      <c r="C1060" s="129" t="n"/>
      <c r="D1060" s="130" t="inlineStr"/>
      <c r="E1060" s="150" t="inlineStr"/>
      <c r="F1060" s="150" t="inlineStr"/>
      <c r="G1060" s="150" t="n"/>
      <c r="H1060" s="152" t="n"/>
      <c r="I1060" s="152" t="n"/>
      <c r="J1060" s="152" t="n"/>
      <c r="K1060" s="152" t="n"/>
      <c r="L1060" s="152" t="n"/>
      <c r="M1060" s="152" t="n"/>
      <c r="N1060" s="152" t="n"/>
      <c r="O1060" s="152" t="n"/>
      <c r="P1060" s="152" t="n"/>
      <c r="Q1060" s="152" t="n"/>
      <c r="R1060" s="152" t="n"/>
      <c r="S1060" s="165" t="n"/>
      <c r="T1060" s="152" t="n"/>
      <c r="U1060" s="152" t="n"/>
      <c r="V1060" s="152" t="n"/>
      <c r="W1060" s="152" t="n"/>
      <c r="X1060" s="152" t="n"/>
      <c r="Y1060" s="152" t="n"/>
      <c r="Z1060" s="152" t="n"/>
      <c r="AA1060" s="152" t="n"/>
      <c r="AB1060" s="152" t="n"/>
      <c r="AC1060" s="152" t="n"/>
      <c r="AD1060" s="152" t="n"/>
      <c r="AE1060" s="152" t="n"/>
      <c r="AF1060" s="152" t="n"/>
      <c r="AG1060" s="152" t="n"/>
      <c r="AH1060" s="152" t="n"/>
      <c r="AI1060" s="152" t="n"/>
      <c r="AJ1060" s="152" t="n"/>
      <c r="AK1060" s="152" t="n"/>
      <c r="AL1060" s="152" t="n"/>
      <c r="AM1060" s="152" t="n"/>
      <c r="AN1060" s="166" t="n"/>
      <c r="AO1060" s="155" t="n"/>
      <c r="AP1060" s="152" t="n"/>
      <c r="AQ1060" s="152" t="n"/>
      <c r="AR1060" s="152" t="n"/>
      <c r="AS1060" s="152" t="n"/>
      <c r="AT1060" s="152" t="n"/>
      <c r="AU1060" s="155" t="n"/>
      <c r="AV1060" s="152" t="n"/>
      <c r="AW1060" s="152" t="n"/>
      <c r="AX1060" s="152" t="n"/>
      <c r="AY1060" s="152" t="n"/>
      <c r="AZ1060" s="152" t="n"/>
      <c r="BA1060" s="165" t="n"/>
      <c r="BB1060" s="165" t="n"/>
      <c r="BC1060" s="152" t="n"/>
      <c r="BD1060" s="152" t="n"/>
      <c r="BE1060" s="152" t="n"/>
      <c r="BF1060" s="152" t="n"/>
      <c r="BG1060" s="155" t="n"/>
      <c r="BH1060" s="152" t="n"/>
      <c r="BI1060" s="152" t="n"/>
      <c r="BJ1060" s="152" t="n"/>
      <c r="BK1060" s="152" t="n"/>
      <c r="BL1060" s="152" t="n"/>
      <c r="BM1060" s="152" t="n"/>
      <c r="BN1060" s="152" t="n"/>
      <c r="BO1060" s="152" t="n"/>
      <c r="BP1060" s="155" t="n"/>
      <c r="BQ1060" s="152" t="n"/>
      <c r="BR1060" s="152" t="n"/>
      <c r="BS1060" s="152" t="n"/>
      <c r="BT1060" s="152" t="n"/>
      <c r="BU1060" s="152" t="n"/>
      <c r="BV1060" s="152" t="n"/>
      <c r="BW1060" s="152" t="n"/>
      <c r="BX1060" s="165" t="n"/>
      <c r="BY1060" s="150" t="n"/>
      <c r="BZ1060" s="150" t="n"/>
      <c r="CA1060" s="150" t="n"/>
      <c r="CB1060" s="174" t="n"/>
      <c r="CC1060" s="156" t="n"/>
      <c r="CD1060" s="156" t="n"/>
      <c r="CE1060" s="167">
        <f>IFERROR(__xludf.DUMMYFUNCTION("""COMPUTED_VALUE"""),"")</f>
        <v/>
      </c>
      <c r="CF1060" s="158">
        <f>IFERROR(__xludf.DUMMYFUNCTION("""COMPUTED_VALUE"""),"")</f>
        <v/>
      </c>
      <c r="CG1060" s="148" t="n"/>
      <c r="CH1060" s="148" t="n"/>
      <c r="CI1060" s="148" t="n"/>
      <c r="CJ1060" s="148" t="n"/>
      <c r="CK1060" s="148" t="n"/>
      <c r="CL1060" s="148" t="n"/>
      <c r="CM1060" s="148" t="n"/>
      <c r="CN1060" s="148" t="n"/>
      <c r="CO1060" s="148" t="n"/>
      <c r="CP1060" s="148" t="n"/>
      <c r="CQ1060" s="148" t="n"/>
      <c r="CR1060" s="148" t="n"/>
      <c r="CS1060" s="148" t="n"/>
      <c r="CT1060" s="148" t="n"/>
      <c r="CU1060" s="148" t="n"/>
      <c r="CV1060" s="148" t="n"/>
    </row>
    <row r="1061">
      <c r="A1061" s="162" t="n"/>
      <c r="B1061" s="64" t="n"/>
      <c r="C1061" s="129" t="n"/>
      <c r="D1061" s="130" t="inlineStr"/>
      <c r="E1061" s="150" t="inlineStr"/>
      <c r="F1061" s="150" t="inlineStr"/>
      <c r="G1061" s="150" t="n"/>
      <c r="H1061" s="152" t="n"/>
      <c r="I1061" s="152" t="n"/>
      <c r="J1061" s="152" t="n"/>
      <c r="K1061" s="152" t="n"/>
      <c r="L1061" s="152" t="n"/>
      <c r="M1061" s="152" t="n"/>
      <c r="N1061" s="152" t="n"/>
      <c r="O1061" s="152" t="n"/>
      <c r="P1061" s="152" t="n"/>
      <c r="Q1061" s="152" t="n"/>
      <c r="R1061" s="152" t="n"/>
      <c r="S1061" s="165" t="n"/>
      <c r="T1061" s="152" t="n"/>
      <c r="U1061" s="152" t="n"/>
      <c r="V1061" s="152" t="n"/>
      <c r="W1061" s="152" t="n"/>
      <c r="X1061" s="152" t="n"/>
      <c r="Y1061" s="152" t="n"/>
      <c r="Z1061" s="152" t="n"/>
      <c r="AA1061" s="152" t="n"/>
      <c r="AB1061" s="152" t="n"/>
      <c r="AC1061" s="152" t="n"/>
      <c r="AD1061" s="152" t="n"/>
      <c r="AE1061" s="152" t="n"/>
      <c r="AF1061" s="152" t="n"/>
      <c r="AG1061" s="152" t="n"/>
      <c r="AH1061" s="152" t="n"/>
      <c r="AI1061" s="152" t="n"/>
      <c r="AJ1061" s="152" t="n"/>
      <c r="AK1061" s="152" t="n"/>
      <c r="AL1061" s="152" t="n"/>
      <c r="AM1061" s="152" t="n"/>
      <c r="AN1061" s="166" t="n"/>
      <c r="AO1061" s="155" t="n"/>
      <c r="AP1061" s="152" t="n"/>
      <c r="AQ1061" s="152" t="n"/>
      <c r="AR1061" s="152" t="n"/>
      <c r="AS1061" s="152" t="n"/>
      <c r="AT1061" s="152" t="n"/>
      <c r="AU1061" s="155" t="n"/>
      <c r="AV1061" s="152" t="n"/>
      <c r="AW1061" s="152" t="n"/>
      <c r="AX1061" s="152" t="n"/>
      <c r="AY1061" s="152" t="n"/>
      <c r="AZ1061" s="152" t="n"/>
      <c r="BA1061" s="165" t="n"/>
      <c r="BB1061" s="165" t="n"/>
      <c r="BC1061" s="152" t="n"/>
      <c r="BD1061" s="152" t="n"/>
      <c r="BE1061" s="152" t="n"/>
      <c r="BF1061" s="152" t="n"/>
      <c r="BG1061" s="155" t="n"/>
      <c r="BH1061" s="152" t="n"/>
      <c r="BI1061" s="152" t="n"/>
      <c r="BJ1061" s="152" t="n"/>
      <c r="BK1061" s="152" t="n"/>
      <c r="BL1061" s="152" t="n"/>
      <c r="BM1061" s="152" t="n"/>
      <c r="BN1061" s="152" t="n"/>
      <c r="BO1061" s="152" t="n"/>
      <c r="BP1061" s="155" t="n"/>
      <c r="BQ1061" s="152" t="n"/>
      <c r="BR1061" s="152" t="n"/>
      <c r="BS1061" s="152" t="n"/>
      <c r="BT1061" s="152" t="n"/>
      <c r="BU1061" s="152" t="n"/>
      <c r="BV1061" s="152" t="n"/>
      <c r="BW1061" s="152" t="n"/>
      <c r="BX1061" s="165" t="n"/>
      <c r="BY1061" s="150" t="n"/>
      <c r="BZ1061" s="150" t="n"/>
      <c r="CA1061" s="150" t="n"/>
      <c r="CB1061" s="174" t="n"/>
      <c r="CC1061" s="156" t="n"/>
      <c r="CD1061" s="156" t="n"/>
      <c r="CE1061" s="167">
        <f>IFERROR(__xludf.DUMMYFUNCTION("""COMPUTED_VALUE"""),"")</f>
        <v/>
      </c>
      <c r="CF1061" s="158">
        <f>IFERROR(__xludf.DUMMYFUNCTION("""COMPUTED_VALUE"""),"")</f>
        <v/>
      </c>
      <c r="CG1061" s="148" t="n"/>
      <c r="CH1061" s="148" t="n"/>
      <c r="CI1061" s="148" t="n"/>
      <c r="CJ1061" s="148" t="n"/>
      <c r="CK1061" s="148" t="n"/>
      <c r="CL1061" s="148" t="n"/>
      <c r="CM1061" s="148" t="n"/>
      <c r="CN1061" s="148" t="n"/>
      <c r="CO1061" s="148" t="n"/>
      <c r="CP1061" s="148" t="n"/>
      <c r="CQ1061" s="148" t="n"/>
      <c r="CR1061" s="148" t="n"/>
      <c r="CS1061" s="148" t="n"/>
      <c r="CT1061" s="148" t="n"/>
      <c r="CU1061" s="148" t="n"/>
      <c r="CV1061" s="148" t="n"/>
    </row>
    <row r="1062">
      <c r="A1062" s="162" t="n"/>
      <c r="B1062" s="64" t="n"/>
      <c r="C1062" s="129" t="n"/>
      <c r="D1062" s="130" t="inlineStr"/>
      <c r="E1062" s="150" t="inlineStr"/>
      <c r="F1062" s="150" t="inlineStr"/>
      <c r="G1062" s="150" t="n"/>
      <c r="H1062" s="152" t="n"/>
      <c r="I1062" s="152" t="n"/>
      <c r="J1062" s="152" t="n"/>
      <c r="K1062" s="152" t="n"/>
      <c r="L1062" s="152" t="n"/>
      <c r="M1062" s="152" t="n"/>
      <c r="N1062" s="152" t="n"/>
      <c r="O1062" s="152" t="n"/>
      <c r="P1062" s="152" t="n"/>
      <c r="Q1062" s="152" t="n"/>
      <c r="R1062" s="152" t="n"/>
      <c r="S1062" s="165" t="n"/>
      <c r="T1062" s="152" t="n"/>
      <c r="U1062" s="152" t="n"/>
      <c r="V1062" s="152" t="n"/>
      <c r="W1062" s="152" t="n"/>
      <c r="X1062" s="152" t="n"/>
      <c r="Y1062" s="152" t="n"/>
      <c r="Z1062" s="152" t="n"/>
      <c r="AA1062" s="152" t="n"/>
      <c r="AB1062" s="152" t="n"/>
      <c r="AC1062" s="152" t="n"/>
      <c r="AD1062" s="152" t="n"/>
      <c r="AE1062" s="152" t="n"/>
      <c r="AF1062" s="152" t="n"/>
      <c r="AG1062" s="152" t="n"/>
      <c r="AH1062" s="152" t="n"/>
      <c r="AI1062" s="152" t="n"/>
      <c r="AJ1062" s="152" t="n"/>
      <c r="AK1062" s="152" t="n"/>
      <c r="AL1062" s="152" t="n"/>
      <c r="AM1062" s="152" t="n"/>
      <c r="AN1062" s="166" t="n"/>
      <c r="AO1062" s="155" t="n"/>
      <c r="AP1062" s="152" t="n"/>
      <c r="AQ1062" s="152" t="n"/>
      <c r="AR1062" s="152" t="n"/>
      <c r="AS1062" s="152" t="n"/>
      <c r="AT1062" s="152" t="n"/>
      <c r="AU1062" s="155" t="n"/>
      <c r="AV1062" s="152" t="n"/>
      <c r="AW1062" s="152" t="n"/>
      <c r="AX1062" s="152" t="n"/>
      <c r="AY1062" s="152" t="n"/>
      <c r="AZ1062" s="152" t="n"/>
      <c r="BA1062" s="165" t="n"/>
      <c r="BB1062" s="165" t="n"/>
      <c r="BC1062" s="152" t="n"/>
      <c r="BD1062" s="152" t="n"/>
      <c r="BE1062" s="152" t="n"/>
      <c r="BF1062" s="152" t="n"/>
      <c r="BG1062" s="155" t="n"/>
      <c r="BH1062" s="152" t="n"/>
      <c r="BI1062" s="152" t="n"/>
      <c r="BJ1062" s="152" t="n"/>
      <c r="BK1062" s="152" t="n"/>
      <c r="BL1062" s="152" t="n"/>
      <c r="BM1062" s="152" t="n"/>
      <c r="BN1062" s="152" t="n"/>
      <c r="BO1062" s="152" t="n"/>
      <c r="BP1062" s="155" t="n"/>
      <c r="BQ1062" s="152" t="n"/>
      <c r="BR1062" s="152" t="n"/>
      <c r="BS1062" s="152" t="n"/>
      <c r="BT1062" s="152" t="n"/>
      <c r="BU1062" s="152" t="n"/>
      <c r="BV1062" s="152" t="n"/>
      <c r="BW1062" s="152" t="n"/>
      <c r="BX1062" s="165" t="n"/>
      <c r="BY1062" s="150" t="n"/>
      <c r="BZ1062" s="150" t="n"/>
      <c r="CA1062" s="150" t="n"/>
      <c r="CB1062" s="174" t="n"/>
      <c r="CC1062" s="156" t="n"/>
      <c r="CD1062" s="156" t="n"/>
      <c r="CE1062" s="167">
        <f>IFERROR(__xludf.DUMMYFUNCTION("""COMPUTED_VALUE"""),"")</f>
        <v/>
      </c>
      <c r="CF1062" s="158">
        <f>IFERROR(__xludf.DUMMYFUNCTION("""COMPUTED_VALUE"""),"")</f>
        <v/>
      </c>
      <c r="CG1062" s="148" t="n"/>
      <c r="CH1062" s="148" t="n"/>
      <c r="CI1062" s="148" t="n"/>
      <c r="CJ1062" s="148" t="n"/>
      <c r="CK1062" s="148" t="n"/>
      <c r="CL1062" s="148" t="n"/>
      <c r="CM1062" s="148" t="n"/>
      <c r="CN1062" s="148" t="n"/>
      <c r="CO1062" s="148" t="n"/>
      <c r="CP1062" s="148" t="n"/>
      <c r="CQ1062" s="148" t="n"/>
      <c r="CR1062" s="148" t="n"/>
      <c r="CS1062" s="148" t="n"/>
      <c r="CT1062" s="148" t="n"/>
      <c r="CU1062" s="148" t="n"/>
      <c r="CV1062" s="148" t="n"/>
    </row>
    <row r="1063">
      <c r="A1063" s="162" t="n"/>
      <c r="B1063" s="64" t="n"/>
      <c r="C1063" s="129" t="n"/>
      <c r="D1063" s="130" t="inlineStr"/>
      <c r="E1063" s="150" t="inlineStr"/>
      <c r="F1063" s="150" t="inlineStr"/>
      <c r="G1063" s="150" t="n"/>
      <c r="H1063" s="152" t="n"/>
      <c r="I1063" s="152" t="n"/>
      <c r="J1063" s="152" t="n"/>
      <c r="K1063" s="152" t="n"/>
      <c r="L1063" s="152" t="n"/>
      <c r="M1063" s="152" t="n"/>
      <c r="N1063" s="152" t="n"/>
      <c r="O1063" s="152" t="n"/>
      <c r="P1063" s="152" t="n"/>
      <c r="Q1063" s="152" t="n"/>
      <c r="R1063" s="152" t="n"/>
      <c r="S1063" s="165" t="n"/>
      <c r="T1063" s="152" t="n"/>
      <c r="U1063" s="152" t="n"/>
      <c r="V1063" s="152" t="n"/>
      <c r="W1063" s="152" t="n"/>
      <c r="X1063" s="152" t="n"/>
      <c r="Y1063" s="152" t="n"/>
      <c r="Z1063" s="152" t="n"/>
      <c r="AA1063" s="152" t="n"/>
      <c r="AB1063" s="152" t="n"/>
      <c r="AC1063" s="152" t="n"/>
      <c r="AD1063" s="152" t="n"/>
      <c r="AE1063" s="152" t="n"/>
      <c r="AF1063" s="152" t="n"/>
      <c r="AG1063" s="152" t="n"/>
      <c r="AH1063" s="152" t="n"/>
      <c r="AI1063" s="152" t="n"/>
      <c r="AJ1063" s="152" t="n"/>
      <c r="AK1063" s="152" t="n"/>
      <c r="AL1063" s="152" t="n"/>
      <c r="AM1063" s="152" t="n"/>
      <c r="AN1063" s="166" t="n"/>
      <c r="AO1063" s="155" t="n"/>
      <c r="AP1063" s="152" t="n"/>
      <c r="AQ1063" s="152" t="n"/>
      <c r="AR1063" s="152" t="n"/>
      <c r="AS1063" s="152" t="n"/>
      <c r="AT1063" s="152" t="n"/>
      <c r="AU1063" s="155" t="n"/>
      <c r="AV1063" s="152" t="n"/>
      <c r="AW1063" s="152" t="n"/>
      <c r="AX1063" s="152" t="n"/>
      <c r="AY1063" s="152" t="n"/>
      <c r="AZ1063" s="152" t="n"/>
      <c r="BA1063" s="165" t="n"/>
      <c r="BB1063" s="165" t="n"/>
      <c r="BC1063" s="152" t="n"/>
      <c r="BD1063" s="152" t="n"/>
      <c r="BE1063" s="152" t="n"/>
      <c r="BF1063" s="152" t="n"/>
      <c r="BG1063" s="155" t="n"/>
      <c r="BH1063" s="152" t="n"/>
      <c r="BI1063" s="152" t="n"/>
      <c r="BJ1063" s="152" t="n"/>
      <c r="BK1063" s="152" t="n"/>
      <c r="BL1063" s="152" t="n"/>
      <c r="BM1063" s="152" t="n"/>
      <c r="BN1063" s="152" t="n"/>
      <c r="BO1063" s="152" t="n"/>
      <c r="BP1063" s="155" t="n"/>
      <c r="BQ1063" s="152" t="n"/>
      <c r="BR1063" s="152" t="n"/>
      <c r="BS1063" s="152" t="n"/>
      <c r="BT1063" s="152" t="n"/>
      <c r="BU1063" s="152" t="n"/>
      <c r="BV1063" s="152" t="n"/>
      <c r="BW1063" s="152" t="n"/>
      <c r="BX1063" s="165" t="n"/>
      <c r="BY1063" s="150" t="n"/>
      <c r="BZ1063" s="150" t="n"/>
      <c r="CA1063" s="150" t="n"/>
      <c r="CB1063" s="174" t="n"/>
      <c r="CC1063" s="156" t="n"/>
      <c r="CD1063" s="156" t="n"/>
      <c r="CE1063" s="167">
        <f>IFERROR(__xludf.DUMMYFUNCTION("""COMPUTED_VALUE"""),"")</f>
        <v/>
      </c>
      <c r="CF1063" s="158">
        <f>IFERROR(__xludf.DUMMYFUNCTION("""COMPUTED_VALUE"""),"")</f>
        <v/>
      </c>
      <c r="CG1063" s="148" t="n"/>
      <c r="CH1063" s="148" t="n"/>
      <c r="CI1063" s="148" t="n"/>
      <c r="CJ1063" s="148" t="n"/>
      <c r="CK1063" s="148" t="n"/>
      <c r="CL1063" s="148" t="n"/>
      <c r="CM1063" s="148" t="n"/>
      <c r="CN1063" s="148" t="n"/>
      <c r="CO1063" s="148" t="n"/>
      <c r="CP1063" s="148" t="n"/>
      <c r="CQ1063" s="148" t="n"/>
      <c r="CR1063" s="148" t="n"/>
      <c r="CS1063" s="148" t="n"/>
      <c r="CT1063" s="148" t="n"/>
      <c r="CU1063" s="148" t="n"/>
      <c r="CV1063" s="148" t="n"/>
    </row>
    <row r="1064">
      <c r="A1064" s="162" t="n"/>
      <c r="B1064" s="64" t="n"/>
      <c r="C1064" s="129" t="n"/>
      <c r="D1064" s="130" t="inlineStr"/>
      <c r="E1064" s="150" t="inlineStr"/>
      <c r="F1064" s="150" t="inlineStr"/>
      <c r="G1064" s="150" t="n"/>
      <c r="H1064" s="152" t="n"/>
      <c r="I1064" s="152" t="n"/>
      <c r="J1064" s="152" t="n"/>
      <c r="K1064" s="152" t="n"/>
      <c r="L1064" s="152" t="n"/>
      <c r="M1064" s="152" t="n"/>
      <c r="N1064" s="152" t="n"/>
      <c r="O1064" s="152" t="n"/>
      <c r="P1064" s="152" t="n"/>
      <c r="Q1064" s="152" t="n"/>
      <c r="R1064" s="152" t="n"/>
      <c r="S1064" s="165" t="n"/>
      <c r="T1064" s="152" t="n"/>
      <c r="U1064" s="152" t="n"/>
      <c r="V1064" s="152" t="n"/>
      <c r="W1064" s="152" t="n"/>
      <c r="X1064" s="152" t="n"/>
      <c r="Y1064" s="152" t="n"/>
      <c r="Z1064" s="152" t="n"/>
      <c r="AA1064" s="152" t="n"/>
      <c r="AB1064" s="152" t="n"/>
      <c r="AC1064" s="152" t="n"/>
      <c r="AD1064" s="152" t="n"/>
      <c r="AE1064" s="152" t="n"/>
      <c r="AF1064" s="152" t="n"/>
      <c r="AG1064" s="152" t="n"/>
      <c r="AH1064" s="152" t="n"/>
      <c r="AI1064" s="152" t="n"/>
      <c r="AJ1064" s="152" t="n"/>
      <c r="AK1064" s="152" t="n"/>
      <c r="AL1064" s="152" t="n"/>
      <c r="AM1064" s="152" t="n"/>
      <c r="AN1064" s="166" t="n"/>
      <c r="AO1064" s="155" t="n"/>
      <c r="AP1064" s="152" t="n"/>
      <c r="AQ1064" s="152" t="n"/>
      <c r="AR1064" s="152" t="n"/>
      <c r="AS1064" s="152" t="n"/>
      <c r="AT1064" s="152" t="n"/>
      <c r="AU1064" s="155" t="n"/>
      <c r="AV1064" s="152" t="n"/>
      <c r="AW1064" s="152" t="n"/>
      <c r="AX1064" s="152" t="n"/>
      <c r="AY1064" s="152" t="n"/>
      <c r="AZ1064" s="152" t="n"/>
      <c r="BA1064" s="165" t="n"/>
      <c r="BB1064" s="165" t="n"/>
      <c r="BC1064" s="152" t="n"/>
      <c r="BD1064" s="152" t="n"/>
      <c r="BE1064" s="152" t="n"/>
      <c r="BF1064" s="152" t="n"/>
      <c r="BG1064" s="155" t="n"/>
      <c r="BH1064" s="152" t="n"/>
      <c r="BI1064" s="152" t="n"/>
      <c r="BJ1064" s="152" t="n"/>
      <c r="BK1064" s="152" t="n"/>
      <c r="BL1064" s="152" t="n"/>
      <c r="BM1064" s="152" t="n"/>
      <c r="BN1064" s="152" t="n"/>
      <c r="BO1064" s="152" t="n"/>
      <c r="BP1064" s="155" t="n"/>
      <c r="BQ1064" s="152" t="n"/>
      <c r="BR1064" s="152" t="n"/>
      <c r="BS1064" s="152" t="n"/>
      <c r="BT1064" s="152" t="n"/>
      <c r="BU1064" s="152" t="n"/>
      <c r="BV1064" s="152" t="n"/>
      <c r="BW1064" s="152" t="n"/>
      <c r="BX1064" s="165" t="n"/>
      <c r="BY1064" s="150" t="n"/>
      <c r="BZ1064" s="150" t="n"/>
      <c r="CA1064" s="150" t="n"/>
      <c r="CB1064" s="174" t="n"/>
      <c r="CC1064" s="156" t="n"/>
      <c r="CD1064" s="156" t="n"/>
      <c r="CE1064" s="167">
        <f>IFERROR(__xludf.DUMMYFUNCTION("""COMPUTED_VALUE"""),"")</f>
        <v/>
      </c>
      <c r="CF1064" s="158">
        <f>IFERROR(__xludf.DUMMYFUNCTION("""COMPUTED_VALUE"""),"")</f>
        <v/>
      </c>
      <c r="CG1064" s="148" t="n"/>
      <c r="CH1064" s="148" t="n"/>
      <c r="CI1064" s="148" t="n"/>
      <c r="CJ1064" s="148" t="n"/>
      <c r="CK1064" s="148" t="n"/>
      <c r="CL1064" s="148" t="n"/>
      <c r="CM1064" s="148" t="n"/>
      <c r="CN1064" s="148" t="n"/>
      <c r="CO1064" s="148" t="n"/>
      <c r="CP1064" s="148" t="n"/>
      <c r="CQ1064" s="148" t="n"/>
      <c r="CR1064" s="148" t="n"/>
      <c r="CS1064" s="148" t="n"/>
      <c r="CT1064" s="148" t="n"/>
      <c r="CU1064" s="148" t="n"/>
      <c r="CV1064" s="148" t="n"/>
    </row>
    <row r="1065">
      <c r="A1065" s="162" t="n"/>
      <c r="B1065" s="64" t="n"/>
      <c r="C1065" s="129" t="n"/>
      <c r="D1065" s="130" t="inlineStr"/>
      <c r="E1065" s="150" t="inlineStr"/>
      <c r="F1065" s="150" t="inlineStr"/>
      <c r="G1065" s="150" t="n"/>
      <c r="H1065" s="152" t="n"/>
      <c r="I1065" s="152" t="n"/>
      <c r="J1065" s="152" t="n"/>
      <c r="K1065" s="152" t="n"/>
      <c r="L1065" s="152" t="n"/>
      <c r="M1065" s="152" t="n"/>
      <c r="N1065" s="152" t="n"/>
      <c r="O1065" s="152" t="n"/>
      <c r="P1065" s="152" t="n"/>
      <c r="Q1065" s="152" t="n"/>
      <c r="R1065" s="152" t="n"/>
      <c r="S1065" s="165" t="n"/>
      <c r="T1065" s="152" t="n"/>
      <c r="U1065" s="152" t="n"/>
      <c r="V1065" s="152" t="n"/>
      <c r="W1065" s="152" t="n"/>
      <c r="X1065" s="152" t="n"/>
      <c r="Y1065" s="152" t="n"/>
      <c r="Z1065" s="152" t="n"/>
      <c r="AA1065" s="152" t="n"/>
      <c r="AB1065" s="152" t="n"/>
      <c r="AC1065" s="152" t="n"/>
      <c r="AD1065" s="152" t="n"/>
      <c r="AE1065" s="152" t="n"/>
      <c r="AF1065" s="152" t="n"/>
      <c r="AG1065" s="152" t="n"/>
      <c r="AH1065" s="152" t="n"/>
      <c r="AI1065" s="152" t="n"/>
      <c r="AJ1065" s="152" t="n"/>
      <c r="AK1065" s="152" t="n"/>
      <c r="AL1065" s="152" t="n"/>
      <c r="AM1065" s="152" t="n"/>
      <c r="AN1065" s="166" t="n"/>
      <c r="AO1065" s="155" t="n"/>
      <c r="AP1065" s="152" t="n"/>
      <c r="AQ1065" s="152" t="n"/>
      <c r="AR1065" s="152" t="n"/>
      <c r="AS1065" s="152" t="n"/>
      <c r="AT1065" s="152" t="n"/>
      <c r="AU1065" s="155" t="n"/>
      <c r="AV1065" s="152" t="n"/>
      <c r="AW1065" s="152" t="n"/>
      <c r="AX1065" s="152" t="n"/>
      <c r="AY1065" s="152" t="n"/>
      <c r="AZ1065" s="152" t="n"/>
      <c r="BA1065" s="165" t="n"/>
      <c r="BB1065" s="165" t="n"/>
      <c r="BC1065" s="152" t="n"/>
      <c r="BD1065" s="152" t="n"/>
      <c r="BE1065" s="152" t="n"/>
      <c r="BF1065" s="152" t="n"/>
      <c r="BG1065" s="155" t="n"/>
      <c r="BH1065" s="152" t="n"/>
      <c r="BI1065" s="152" t="n"/>
      <c r="BJ1065" s="152" t="n"/>
      <c r="BK1065" s="152" t="n"/>
      <c r="BL1065" s="152" t="n"/>
      <c r="BM1065" s="152" t="n"/>
      <c r="BN1065" s="152" t="n"/>
      <c r="BO1065" s="152" t="n"/>
      <c r="BP1065" s="155" t="n"/>
      <c r="BQ1065" s="152" t="n"/>
      <c r="BR1065" s="152" t="n"/>
      <c r="BS1065" s="152" t="n"/>
      <c r="BT1065" s="152" t="n"/>
      <c r="BU1065" s="152" t="n"/>
      <c r="BV1065" s="152" t="n"/>
      <c r="BW1065" s="152" t="n"/>
      <c r="BX1065" s="165" t="n"/>
      <c r="BY1065" s="150" t="n"/>
      <c r="BZ1065" s="150" t="n"/>
      <c r="CA1065" s="150" t="n"/>
      <c r="CB1065" s="174" t="n"/>
      <c r="CC1065" s="156" t="n"/>
      <c r="CD1065" s="156" t="n"/>
      <c r="CE1065" s="167">
        <f>IFERROR(__xludf.DUMMYFUNCTION("""COMPUTED_VALUE"""),"")</f>
        <v/>
      </c>
      <c r="CF1065" s="158">
        <f>IFERROR(__xludf.DUMMYFUNCTION("""COMPUTED_VALUE"""),"")</f>
        <v/>
      </c>
      <c r="CG1065" s="148" t="n"/>
      <c r="CH1065" s="148" t="n"/>
      <c r="CI1065" s="148" t="n"/>
      <c r="CJ1065" s="148" t="n"/>
      <c r="CK1065" s="148" t="n"/>
      <c r="CL1065" s="148" t="n"/>
      <c r="CM1065" s="148" t="n"/>
      <c r="CN1065" s="148" t="n"/>
      <c r="CO1065" s="148" t="n"/>
      <c r="CP1065" s="148" t="n"/>
      <c r="CQ1065" s="148" t="n"/>
      <c r="CR1065" s="148" t="n"/>
      <c r="CS1065" s="148" t="n"/>
      <c r="CT1065" s="148" t="n"/>
      <c r="CU1065" s="148" t="n"/>
      <c r="CV1065" s="148" t="n"/>
    </row>
    <row r="1066">
      <c r="A1066" s="162" t="n"/>
      <c r="B1066" s="64" t="n"/>
      <c r="C1066" s="129" t="n"/>
      <c r="D1066" s="130" t="inlineStr"/>
      <c r="E1066" s="150" t="inlineStr"/>
      <c r="F1066" s="150" t="inlineStr"/>
      <c r="G1066" s="150" t="n"/>
      <c r="H1066" s="152" t="n"/>
      <c r="I1066" s="152" t="n"/>
      <c r="J1066" s="152" t="n"/>
      <c r="K1066" s="152" t="n"/>
      <c r="L1066" s="152" t="n"/>
      <c r="M1066" s="152" t="n"/>
      <c r="N1066" s="152" t="n"/>
      <c r="O1066" s="152" t="n"/>
      <c r="P1066" s="152" t="n"/>
      <c r="Q1066" s="152" t="n"/>
      <c r="R1066" s="152" t="n"/>
      <c r="S1066" s="165" t="n"/>
      <c r="T1066" s="152" t="n"/>
      <c r="U1066" s="152" t="n"/>
      <c r="V1066" s="152" t="n"/>
      <c r="W1066" s="152" t="n"/>
      <c r="X1066" s="152" t="n"/>
      <c r="Y1066" s="152" t="n"/>
      <c r="Z1066" s="152" t="n"/>
      <c r="AA1066" s="152" t="n"/>
      <c r="AB1066" s="152" t="n"/>
      <c r="AC1066" s="152" t="n"/>
      <c r="AD1066" s="152" t="n"/>
      <c r="AE1066" s="152" t="n"/>
      <c r="AF1066" s="152" t="n"/>
      <c r="AG1066" s="152" t="n"/>
      <c r="AH1066" s="152" t="n"/>
      <c r="AI1066" s="152" t="n"/>
      <c r="AJ1066" s="152" t="n"/>
      <c r="AK1066" s="152" t="n"/>
      <c r="AL1066" s="152" t="n"/>
      <c r="AM1066" s="152" t="n"/>
      <c r="AN1066" s="166" t="n"/>
      <c r="AO1066" s="155" t="n"/>
      <c r="AP1066" s="152" t="n"/>
      <c r="AQ1066" s="152" t="n"/>
      <c r="AR1066" s="152" t="n"/>
      <c r="AS1066" s="152" t="n"/>
      <c r="AT1066" s="152" t="n"/>
      <c r="AU1066" s="155" t="n"/>
      <c r="AV1066" s="152" t="n"/>
      <c r="AW1066" s="152" t="n"/>
      <c r="AX1066" s="152" t="n"/>
      <c r="AY1066" s="152" t="n"/>
      <c r="AZ1066" s="152" t="n"/>
      <c r="BA1066" s="165" t="n"/>
      <c r="BB1066" s="165" t="n"/>
      <c r="BC1066" s="152" t="n"/>
      <c r="BD1066" s="152" t="n"/>
      <c r="BE1066" s="152" t="n"/>
      <c r="BF1066" s="152" t="n"/>
      <c r="BG1066" s="155" t="n"/>
      <c r="BH1066" s="152" t="n"/>
      <c r="BI1066" s="152" t="n"/>
      <c r="BJ1066" s="152" t="n"/>
      <c r="BK1066" s="152" t="n"/>
      <c r="BL1066" s="152" t="n"/>
      <c r="BM1066" s="152" t="n"/>
      <c r="BN1066" s="152" t="n"/>
      <c r="BO1066" s="152" t="n"/>
      <c r="BP1066" s="155" t="n"/>
      <c r="BQ1066" s="152" t="n"/>
      <c r="BR1066" s="152" t="n"/>
      <c r="BS1066" s="152" t="n"/>
      <c r="BT1066" s="152" t="n"/>
      <c r="BU1066" s="152" t="n"/>
      <c r="BV1066" s="152" t="n"/>
      <c r="BW1066" s="152" t="n"/>
      <c r="BX1066" s="165" t="n"/>
      <c r="BY1066" s="150" t="n"/>
      <c r="BZ1066" s="150" t="n"/>
      <c r="CA1066" s="150" t="n"/>
      <c r="CB1066" s="174" t="n"/>
      <c r="CC1066" s="156" t="n"/>
      <c r="CD1066" s="156" t="n"/>
      <c r="CE1066" s="167">
        <f>IFERROR(__xludf.DUMMYFUNCTION("""COMPUTED_VALUE"""),"")</f>
        <v/>
      </c>
      <c r="CF1066" s="158">
        <f>IFERROR(__xludf.DUMMYFUNCTION("""COMPUTED_VALUE"""),"")</f>
        <v/>
      </c>
      <c r="CG1066" s="148" t="n"/>
      <c r="CH1066" s="148" t="n"/>
      <c r="CI1066" s="148" t="n"/>
      <c r="CJ1066" s="148" t="n"/>
      <c r="CK1066" s="148" t="n"/>
      <c r="CL1066" s="148" t="n"/>
      <c r="CM1066" s="148" t="n"/>
      <c r="CN1066" s="148" t="n"/>
      <c r="CO1066" s="148" t="n"/>
      <c r="CP1066" s="148" t="n"/>
      <c r="CQ1066" s="148" t="n"/>
      <c r="CR1066" s="148" t="n"/>
      <c r="CS1066" s="148" t="n"/>
      <c r="CT1066" s="148" t="n"/>
      <c r="CU1066" s="148" t="n"/>
      <c r="CV1066" s="148" t="n"/>
    </row>
    <row r="1067">
      <c r="A1067" s="162" t="n"/>
      <c r="B1067" s="64" t="n"/>
      <c r="C1067" s="129" t="n"/>
      <c r="D1067" s="130" t="inlineStr"/>
      <c r="E1067" s="150" t="inlineStr"/>
      <c r="F1067" s="150" t="inlineStr"/>
      <c r="G1067" s="150" t="n"/>
      <c r="H1067" s="152" t="n"/>
      <c r="I1067" s="152" t="n"/>
      <c r="J1067" s="152" t="n"/>
      <c r="K1067" s="152" t="n"/>
      <c r="L1067" s="152" t="n"/>
      <c r="M1067" s="152" t="n"/>
      <c r="N1067" s="152" t="n"/>
      <c r="O1067" s="152" t="n"/>
      <c r="P1067" s="152" t="n"/>
      <c r="Q1067" s="152" t="n"/>
      <c r="R1067" s="152" t="n"/>
      <c r="S1067" s="165" t="n"/>
      <c r="T1067" s="152" t="n"/>
      <c r="U1067" s="152" t="n"/>
      <c r="V1067" s="152" t="n"/>
      <c r="W1067" s="152" t="n"/>
      <c r="X1067" s="152" t="n"/>
      <c r="Y1067" s="152" t="n"/>
      <c r="Z1067" s="152" t="n"/>
      <c r="AA1067" s="152" t="n"/>
      <c r="AB1067" s="152" t="n"/>
      <c r="AC1067" s="152" t="n"/>
      <c r="AD1067" s="152" t="n"/>
      <c r="AE1067" s="152" t="n"/>
      <c r="AF1067" s="152" t="n"/>
      <c r="AG1067" s="152" t="n"/>
      <c r="AH1067" s="152" t="n"/>
      <c r="AI1067" s="152" t="n"/>
      <c r="AJ1067" s="152" t="n"/>
      <c r="AK1067" s="152" t="n"/>
      <c r="AL1067" s="152" t="n"/>
      <c r="AM1067" s="152" t="n"/>
      <c r="AN1067" s="166" t="n"/>
      <c r="AO1067" s="155" t="n"/>
      <c r="AP1067" s="152" t="n"/>
      <c r="AQ1067" s="152" t="n"/>
      <c r="AR1067" s="152" t="n"/>
      <c r="AS1067" s="152" t="n"/>
      <c r="AT1067" s="152" t="n"/>
      <c r="AU1067" s="155" t="n"/>
      <c r="AV1067" s="152" t="n"/>
      <c r="AW1067" s="152" t="n"/>
      <c r="AX1067" s="152" t="n"/>
      <c r="AY1067" s="152" t="n"/>
      <c r="AZ1067" s="152" t="n"/>
      <c r="BA1067" s="165" t="n"/>
      <c r="BB1067" s="165" t="n"/>
      <c r="BC1067" s="152" t="n"/>
      <c r="BD1067" s="152" t="n"/>
      <c r="BE1067" s="152" t="n"/>
      <c r="BF1067" s="152" t="n"/>
      <c r="BG1067" s="155" t="n"/>
      <c r="BH1067" s="152" t="n"/>
      <c r="BI1067" s="152" t="n"/>
      <c r="BJ1067" s="152" t="n"/>
      <c r="BK1067" s="152" t="n"/>
      <c r="BL1067" s="152" t="n"/>
      <c r="BM1067" s="152" t="n"/>
      <c r="BN1067" s="152" t="n"/>
      <c r="BO1067" s="152" t="n"/>
      <c r="BP1067" s="155" t="n"/>
      <c r="BQ1067" s="152" t="n"/>
      <c r="BR1067" s="152" t="n"/>
      <c r="BS1067" s="152" t="n"/>
      <c r="BT1067" s="152" t="n"/>
      <c r="BU1067" s="152" t="n"/>
      <c r="BV1067" s="152" t="n"/>
      <c r="BW1067" s="152" t="n"/>
      <c r="BX1067" s="165" t="n"/>
      <c r="BY1067" s="150" t="n"/>
      <c r="BZ1067" s="150" t="n"/>
      <c r="CA1067" s="150" t="n"/>
      <c r="CB1067" s="174" t="n"/>
      <c r="CC1067" s="156" t="n"/>
      <c r="CD1067" s="156" t="n"/>
      <c r="CE1067" s="167">
        <f>IFERROR(__xludf.DUMMYFUNCTION("""COMPUTED_VALUE"""),"")</f>
        <v/>
      </c>
      <c r="CF1067" s="158">
        <f>IFERROR(__xludf.DUMMYFUNCTION("""COMPUTED_VALUE"""),"")</f>
        <v/>
      </c>
      <c r="CG1067" s="148" t="n"/>
      <c r="CH1067" s="148" t="n"/>
      <c r="CI1067" s="148" t="n"/>
      <c r="CJ1067" s="148" t="n"/>
      <c r="CK1067" s="148" t="n"/>
      <c r="CL1067" s="148" t="n"/>
      <c r="CM1067" s="148" t="n"/>
      <c r="CN1067" s="148" t="n"/>
      <c r="CO1067" s="148" t="n"/>
      <c r="CP1067" s="148" t="n"/>
      <c r="CQ1067" s="148" t="n"/>
      <c r="CR1067" s="148" t="n"/>
      <c r="CS1067" s="148" t="n"/>
      <c r="CT1067" s="148" t="n"/>
      <c r="CU1067" s="148" t="n"/>
      <c r="CV1067" s="148" t="n"/>
    </row>
    <row r="1068">
      <c r="A1068" s="162" t="n"/>
      <c r="B1068" s="64" t="n"/>
      <c r="C1068" s="129" t="n"/>
      <c r="D1068" s="130" t="inlineStr"/>
      <c r="E1068" s="150" t="inlineStr"/>
      <c r="F1068" s="150" t="inlineStr"/>
      <c r="G1068" s="150" t="n"/>
      <c r="H1068" s="152" t="n"/>
      <c r="I1068" s="152" t="n"/>
      <c r="J1068" s="152" t="n"/>
      <c r="K1068" s="152" t="n"/>
      <c r="L1068" s="152" t="n"/>
      <c r="M1068" s="152" t="n"/>
      <c r="N1068" s="152" t="n"/>
      <c r="O1068" s="152" t="n"/>
      <c r="P1068" s="152" t="n"/>
      <c r="Q1068" s="152" t="n"/>
      <c r="R1068" s="152" t="n"/>
      <c r="S1068" s="165" t="n"/>
      <c r="T1068" s="152" t="n"/>
      <c r="U1068" s="152" t="n"/>
      <c r="V1068" s="152" t="n"/>
      <c r="W1068" s="152" t="n"/>
      <c r="X1068" s="152" t="n"/>
      <c r="Y1068" s="152" t="n"/>
      <c r="Z1068" s="152" t="n"/>
      <c r="AA1068" s="152" t="n"/>
      <c r="AB1068" s="152" t="n"/>
      <c r="AC1068" s="152" t="n"/>
      <c r="AD1068" s="152" t="n"/>
      <c r="AE1068" s="152" t="n"/>
      <c r="AF1068" s="152" t="n"/>
      <c r="AG1068" s="152" t="n"/>
      <c r="AH1068" s="152" t="n"/>
      <c r="AI1068" s="152" t="n"/>
      <c r="AJ1068" s="152" t="n"/>
      <c r="AK1068" s="152" t="n"/>
      <c r="AL1068" s="152" t="n"/>
      <c r="AM1068" s="152" t="n"/>
      <c r="AN1068" s="166" t="n"/>
      <c r="AO1068" s="155" t="n"/>
      <c r="AP1068" s="152" t="n"/>
      <c r="AQ1068" s="152" t="n"/>
      <c r="AR1068" s="152" t="n"/>
      <c r="AS1068" s="152" t="n"/>
      <c r="AT1068" s="152" t="n"/>
      <c r="AU1068" s="155" t="n"/>
      <c r="AV1068" s="152" t="n"/>
      <c r="AW1068" s="152" t="n"/>
      <c r="AX1068" s="152" t="n"/>
      <c r="AY1068" s="152" t="n"/>
      <c r="AZ1068" s="152" t="n"/>
      <c r="BA1068" s="165" t="n"/>
      <c r="BB1068" s="165" t="n"/>
      <c r="BC1068" s="152" t="n"/>
      <c r="BD1068" s="152" t="n"/>
      <c r="BE1068" s="152" t="n"/>
      <c r="BF1068" s="152" t="n"/>
      <c r="BG1068" s="155" t="n"/>
      <c r="BH1068" s="152" t="n"/>
      <c r="BI1068" s="152" t="n"/>
      <c r="BJ1068" s="152" t="n"/>
      <c r="BK1068" s="152" t="n"/>
      <c r="BL1068" s="152" t="n"/>
      <c r="BM1068" s="152" t="n"/>
      <c r="BN1068" s="152" t="n"/>
      <c r="BO1068" s="152" t="n"/>
      <c r="BP1068" s="155" t="n"/>
      <c r="BQ1068" s="152" t="n"/>
      <c r="BR1068" s="152" t="n"/>
      <c r="BS1068" s="152" t="n"/>
      <c r="BT1068" s="152" t="n"/>
      <c r="BU1068" s="152" t="n"/>
      <c r="BV1068" s="152" t="n"/>
      <c r="BW1068" s="152" t="n"/>
      <c r="BX1068" s="165" t="n"/>
      <c r="BY1068" s="150" t="n"/>
      <c r="BZ1068" s="150" t="n"/>
      <c r="CA1068" s="150" t="n"/>
      <c r="CB1068" s="174" t="n"/>
      <c r="CC1068" s="156" t="n"/>
      <c r="CD1068" s="156" t="n"/>
      <c r="CE1068" s="167">
        <f>IFERROR(__xludf.DUMMYFUNCTION("""COMPUTED_VALUE"""),"")</f>
        <v/>
      </c>
      <c r="CF1068" s="158">
        <f>IFERROR(__xludf.DUMMYFUNCTION("""COMPUTED_VALUE"""),"")</f>
        <v/>
      </c>
      <c r="CG1068" s="148" t="n"/>
      <c r="CH1068" s="148" t="n"/>
      <c r="CI1068" s="148" t="n"/>
      <c r="CJ1068" s="148" t="n"/>
      <c r="CK1068" s="148" t="n"/>
      <c r="CL1068" s="148" t="n"/>
      <c r="CM1068" s="148" t="n"/>
      <c r="CN1068" s="148" t="n"/>
      <c r="CO1068" s="148" t="n"/>
      <c r="CP1068" s="148" t="n"/>
      <c r="CQ1068" s="148" t="n"/>
      <c r="CR1068" s="148" t="n"/>
      <c r="CS1068" s="148" t="n"/>
      <c r="CT1068" s="148" t="n"/>
      <c r="CU1068" s="148" t="n"/>
      <c r="CV1068" s="148" t="n"/>
    </row>
    <row r="1069">
      <c r="A1069" s="162" t="n"/>
      <c r="B1069" s="64" t="n"/>
      <c r="C1069" s="129" t="n"/>
      <c r="D1069" s="130" t="inlineStr"/>
      <c r="E1069" s="150" t="inlineStr"/>
      <c r="F1069" s="150" t="inlineStr"/>
      <c r="G1069" s="150" t="n"/>
      <c r="H1069" s="152" t="n"/>
      <c r="I1069" s="152" t="n"/>
      <c r="J1069" s="152" t="n"/>
      <c r="K1069" s="152" t="n"/>
      <c r="L1069" s="152" t="n"/>
      <c r="M1069" s="152" t="n"/>
      <c r="N1069" s="152" t="n"/>
      <c r="O1069" s="152" t="n"/>
      <c r="P1069" s="152" t="n"/>
      <c r="Q1069" s="152" t="n"/>
      <c r="R1069" s="152" t="n"/>
      <c r="S1069" s="165" t="n"/>
      <c r="T1069" s="152" t="n"/>
      <c r="U1069" s="152" t="n"/>
      <c r="V1069" s="152" t="n"/>
      <c r="W1069" s="152" t="n"/>
      <c r="X1069" s="152" t="n"/>
      <c r="Y1069" s="152" t="n"/>
      <c r="Z1069" s="152" t="n"/>
      <c r="AA1069" s="152" t="n"/>
      <c r="AB1069" s="152" t="n"/>
      <c r="AC1069" s="152" t="n"/>
      <c r="AD1069" s="152" t="n"/>
      <c r="AE1069" s="152" t="n"/>
      <c r="AF1069" s="152" t="n"/>
      <c r="AG1069" s="152" t="n"/>
      <c r="AH1069" s="152" t="n"/>
      <c r="AI1069" s="152" t="n"/>
      <c r="AJ1069" s="152" t="n"/>
      <c r="AK1069" s="152" t="n"/>
      <c r="AL1069" s="152" t="n"/>
      <c r="AM1069" s="152" t="n"/>
      <c r="AN1069" s="166" t="n"/>
      <c r="AO1069" s="155" t="n"/>
      <c r="AP1069" s="152" t="n"/>
      <c r="AQ1069" s="152" t="n"/>
      <c r="AR1069" s="152" t="n"/>
      <c r="AS1069" s="152" t="n"/>
      <c r="AT1069" s="152" t="n"/>
      <c r="AU1069" s="155" t="n"/>
      <c r="AV1069" s="152" t="n"/>
      <c r="AW1069" s="152" t="n"/>
      <c r="AX1069" s="152" t="n"/>
      <c r="AY1069" s="152" t="n"/>
      <c r="AZ1069" s="152" t="n"/>
      <c r="BA1069" s="165" t="n"/>
      <c r="BB1069" s="165" t="n"/>
      <c r="BC1069" s="152" t="n"/>
      <c r="BD1069" s="152" t="n"/>
      <c r="BE1069" s="152" t="n"/>
      <c r="BF1069" s="152" t="n"/>
      <c r="BG1069" s="155" t="n"/>
      <c r="BH1069" s="152" t="n"/>
      <c r="BI1069" s="152" t="n"/>
      <c r="BJ1069" s="152" t="n"/>
      <c r="BK1069" s="152" t="n"/>
      <c r="BL1069" s="152" t="n"/>
      <c r="BM1069" s="152" t="n"/>
      <c r="BN1069" s="152" t="n"/>
      <c r="BO1069" s="152" t="n"/>
      <c r="BP1069" s="155" t="n"/>
      <c r="BQ1069" s="152" t="n"/>
      <c r="BR1069" s="152" t="n"/>
      <c r="BS1069" s="152" t="n"/>
      <c r="BT1069" s="152" t="n"/>
      <c r="BU1069" s="152" t="n"/>
      <c r="BV1069" s="152" t="n"/>
      <c r="BW1069" s="152" t="n"/>
      <c r="BX1069" s="165" t="n"/>
      <c r="BY1069" s="150" t="n"/>
      <c r="BZ1069" s="150" t="n"/>
      <c r="CA1069" s="150" t="n"/>
      <c r="CB1069" s="174" t="n"/>
      <c r="CC1069" s="156" t="n"/>
      <c r="CD1069" s="156" t="n"/>
      <c r="CE1069" s="167">
        <f>IFERROR(__xludf.DUMMYFUNCTION("""COMPUTED_VALUE"""),"")</f>
        <v/>
      </c>
      <c r="CF1069" s="158">
        <f>IFERROR(__xludf.DUMMYFUNCTION("""COMPUTED_VALUE"""),"")</f>
        <v/>
      </c>
      <c r="CG1069" s="148" t="n"/>
      <c r="CH1069" s="148" t="n"/>
      <c r="CI1069" s="148" t="n"/>
      <c r="CJ1069" s="148" t="n"/>
      <c r="CK1069" s="148" t="n"/>
      <c r="CL1069" s="148" t="n"/>
      <c r="CM1069" s="148" t="n"/>
      <c r="CN1069" s="148" t="n"/>
      <c r="CO1069" s="148" t="n"/>
      <c r="CP1069" s="148" t="n"/>
      <c r="CQ1069" s="148" t="n"/>
      <c r="CR1069" s="148" t="n"/>
      <c r="CS1069" s="148" t="n"/>
      <c r="CT1069" s="148" t="n"/>
      <c r="CU1069" s="148" t="n"/>
      <c r="CV1069" s="148" t="n"/>
    </row>
    <row r="1070">
      <c r="A1070" s="162" t="n"/>
      <c r="B1070" s="64" t="n"/>
      <c r="C1070" s="129" t="n"/>
      <c r="D1070" s="130" t="inlineStr"/>
      <c r="E1070" s="150" t="inlineStr"/>
      <c r="F1070" s="150" t="inlineStr"/>
      <c r="G1070" s="150" t="n"/>
      <c r="H1070" s="152" t="n"/>
      <c r="I1070" s="152" t="n"/>
      <c r="J1070" s="152" t="n"/>
      <c r="K1070" s="152" t="n"/>
      <c r="L1070" s="152" t="n"/>
      <c r="M1070" s="152" t="n"/>
      <c r="N1070" s="152" t="n"/>
      <c r="O1070" s="152" t="n"/>
      <c r="P1070" s="152" t="n"/>
      <c r="Q1070" s="152" t="n"/>
      <c r="R1070" s="152" t="n"/>
      <c r="S1070" s="165" t="n"/>
      <c r="T1070" s="152" t="n"/>
      <c r="U1070" s="152" t="n"/>
      <c r="V1070" s="152" t="n"/>
      <c r="W1070" s="152" t="n"/>
      <c r="X1070" s="152" t="n"/>
      <c r="Y1070" s="152" t="n"/>
      <c r="Z1070" s="152" t="n"/>
      <c r="AA1070" s="152" t="n"/>
      <c r="AB1070" s="152" t="n"/>
      <c r="AC1070" s="152" t="n"/>
      <c r="AD1070" s="152" t="n"/>
      <c r="AE1070" s="152" t="n"/>
      <c r="AF1070" s="152" t="n"/>
      <c r="AG1070" s="152" t="n"/>
      <c r="AH1070" s="152" t="n"/>
      <c r="AI1070" s="152" t="n"/>
      <c r="AJ1070" s="152" t="n"/>
      <c r="AK1070" s="152" t="n"/>
      <c r="AL1070" s="152" t="n"/>
      <c r="AM1070" s="152" t="n"/>
      <c r="AN1070" s="166" t="n"/>
      <c r="AO1070" s="155" t="n"/>
      <c r="AP1070" s="152" t="n"/>
      <c r="AQ1070" s="152" t="n"/>
      <c r="AR1070" s="152" t="n"/>
      <c r="AS1070" s="152" t="n"/>
      <c r="AT1070" s="152" t="n"/>
      <c r="AU1070" s="155" t="n"/>
      <c r="AV1070" s="152" t="n"/>
      <c r="AW1070" s="152" t="n"/>
      <c r="AX1070" s="152" t="n"/>
      <c r="AY1070" s="152" t="n"/>
      <c r="AZ1070" s="152" t="n"/>
      <c r="BA1070" s="165" t="n"/>
      <c r="BB1070" s="165" t="n"/>
      <c r="BC1070" s="152" t="n"/>
      <c r="BD1070" s="152" t="n"/>
      <c r="BE1070" s="152" t="n"/>
      <c r="BF1070" s="152" t="n"/>
      <c r="BG1070" s="155" t="n"/>
      <c r="BH1070" s="152" t="n"/>
      <c r="BI1070" s="152" t="n"/>
      <c r="BJ1070" s="152" t="n"/>
      <c r="BK1070" s="152" t="n"/>
      <c r="BL1070" s="152" t="n"/>
      <c r="BM1070" s="152" t="n"/>
      <c r="BN1070" s="152" t="n"/>
      <c r="BO1070" s="152" t="n"/>
      <c r="BP1070" s="155" t="n"/>
      <c r="BQ1070" s="152" t="n"/>
      <c r="BR1070" s="152" t="n"/>
      <c r="BS1070" s="152" t="n"/>
      <c r="BT1070" s="152" t="n"/>
      <c r="BU1070" s="152" t="n"/>
      <c r="BV1070" s="152" t="n"/>
      <c r="BW1070" s="152" t="n"/>
      <c r="BX1070" s="165" t="n"/>
      <c r="BY1070" s="150" t="n"/>
      <c r="BZ1070" s="150" t="n"/>
      <c r="CA1070" s="150" t="n"/>
      <c r="CB1070" s="174" t="n"/>
      <c r="CC1070" s="156" t="n"/>
      <c r="CD1070" s="156" t="n"/>
      <c r="CE1070" s="167">
        <f>IFERROR(__xludf.DUMMYFUNCTION("""COMPUTED_VALUE"""),"")</f>
        <v/>
      </c>
      <c r="CF1070" s="158">
        <f>IFERROR(__xludf.DUMMYFUNCTION("""COMPUTED_VALUE"""),"")</f>
        <v/>
      </c>
      <c r="CG1070" s="148" t="n"/>
      <c r="CH1070" s="148" t="n"/>
      <c r="CI1070" s="148" t="n"/>
      <c r="CJ1070" s="148" t="n"/>
      <c r="CK1070" s="148" t="n"/>
      <c r="CL1070" s="148" t="n"/>
      <c r="CM1070" s="148" t="n"/>
      <c r="CN1070" s="148" t="n"/>
      <c r="CO1070" s="148" t="n"/>
      <c r="CP1070" s="148" t="n"/>
      <c r="CQ1070" s="148" t="n"/>
      <c r="CR1070" s="148" t="n"/>
      <c r="CS1070" s="148" t="n"/>
      <c r="CT1070" s="148" t="n"/>
      <c r="CU1070" s="148" t="n"/>
      <c r="CV1070" s="148" t="n"/>
    </row>
    <row r="1071">
      <c r="A1071" s="162" t="n"/>
      <c r="B1071" s="64" t="n"/>
      <c r="C1071" s="129" t="n"/>
      <c r="D1071" s="130" t="inlineStr"/>
      <c r="E1071" s="150" t="inlineStr"/>
      <c r="F1071" s="150" t="inlineStr"/>
      <c r="G1071" s="150" t="n"/>
      <c r="H1071" s="152" t="n"/>
      <c r="I1071" s="152" t="n"/>
      <c r="J1071" s="152" t="n"/>
      <c r="K1071" s="152" t="n"/>
      <c r="L1071" s="152" t="n"/>
      <c r="M1071" s="152" t="n"/>
      <c r="N1071" s="152" t="n"/>
      <c r="O1071" s="152" t="n"/>
      <c r="P1071" s="152" t="n"/>
      <c r="Q1071" s="152" t="n"/>
      <c r="R1071" s="152" t="n"/>
      <c r="S1071" s="165" t="n"/>
      <c r="T1071" s="152" t="n"/>
      <c r="U1071" s="152" t="n"/>
      <c r="V1071" s="152" t="n"/>
      <c r="W1071" s="152" t="n"/>
      <c r="X1071" s="152" t="n"/>
      <c r="Y1071" s="152" t="n"/>
      <c r="Z1071" s="152" t="n"/>
      <c r="AA1071" s="152" t="n"/>
      <c r="AB1071" s="152" t="n"/>
      <c r="AC1071" s="152" t="n"/>
      <c r="AD1071" s="152" t="n"/>
      <c r="AE1071" s="152" t="n"/>
      <c r="AF1071" s="152" t="n"/>
      <c r="AG1071" s="152" t="n"/>
      <c r="AH1071" s="152" t="n"/>
      <c r="AI1071" s="152" t="n"/>
      <c r="AJ1071" s="152" t="n"/>
      <c r="AK1071" s="152" t="n"/>
      <c r="AL1071" s="152" t="n"/>
      <c r="AM1071" s="152" t="n"/>
      <c r="AN1071" s="166" t="n"/>
      <c r="AO1071" s="155" t="n"/>
      <c r="AP1071" s="152" t="n"/>
      <c r="AQ1071" s="152" t="n"/>
      <c r="AR1071" s="152" t="n"/>
      <c r="AS1071" s="152" t="n"/>
      <c r="AT1071" s="152" t="n"/>
      <c r="AU1071" s="155" t="n"/>
      <c r="AV1071" s="152" t="n"/>
      <c r="AW1071" s="152" t="n"/>
      <c r="AX1071" s="152" t="n"/>
      <c r="AY1071" s="152" t="n"/>
      <c r="AZ1071" s="152" t="n"/>
      <c r="BA1071" s="165" t="n"/>
      <c r="BB1071" s="165" t="n"/>
      <c r="BC1071" s="152" t="n"/>
      <c r="BD1071" s="152" t="n"/>
      <c r="BE1071" s="152" t="n"/>
      <c r="BF1071" s="152" t="n"/>
      <c r="BG1071" s="155" t="n"/>
      <c r="BH1071" s="152" t="n"/>
      <c r="BI1071" s="152" t="n"/>
      <c r="BJ1071" s="152" t="n"/>
      <c r="BK1071" s="152" t="n"/>
      <c r="BL1071" s="152" t="n"/>
      <c r="BM1071" s="152" t="n"/>
      <c r="BN1071" s="152" t="n"/>
      <c r="BO1071" s="152" t="n"/>
      <c r="BP1071" s="155" t="n"/>
      <c r="BQ1071" s="152" t="n"/>
      <c r="BR1071" s="152" t="n"/>
      <c r="BS1071" s="152" t="n"/>
      <c r="BT1071" s="152" t="n"/>
      <c r="BU1071" s="152" t="n"/>
      <c r="BV1071" s="152" t="n"/>
      <c r="BW1071" s="152" t="n"/>
      <c r="BX1071" s="165" t="n"/>
      <c r="BY1071" s="150" t="n"/>
      <c r="BZ1071" s="150" t="n"/>
      <c r="CA1071" s="150" t="n"/>
      <c r="CB1071" s="174" t="n"/>
      <c r="CC1071" s="156" t="n"/>
      <c r="CD1071" s="156" t="n"/>
      <c r="CE1071" s="167">
        <f>IFERROR(__xludf.DUMMYFUNCTION("""COMPUTED_VALUE"""),"")</f>
        <v/>
      </c>
      <c r="CF1071" s="158">
        <f>IFERROR(__xludf.DUMMYFUNCTION("""COMPUTED_VALUE"""),"")</f>
        <v/>
      </c>
      <c r="CG1071" s="148" t="n"/>
      <c r="CH1071" s="148" t="n"/>
      <c r="CI1071" s="148" t="n"/>
      <c r="CJ1071" s="148" t="n"/>
      <c r="CK1071" s="148" t="n"/>
      <c r="CL1071" s="148" t="n"/>
      <c r="CM1071" s="148" t="n"/>
      <c r="CN1071" s="148" t="n"/>
      <c r="CO1071" s="148" t="n"/>
      <c r="CP1071" s="148" t="n"/>
      <c r="CQ1071" s="148" t="n"/>
      <c r="CR1071" s="148" t="n"/>
      <c r="CS1071" s="148" t="n"/>
      <c r="CT1071" s="148" t="n"/>
      <c r="CU1071" s="148" t="n"/>
      <c r="CV1071" s="148" t="n"/>
    </row>
    <row r="1072">
      <c r="A1072" s="162" t="n"/>
      <c r="B1072" s="64" t="n"/>
      <c r="C1072" s="129" t="n"/>
      <c r="D1072" s="130" t="inlineStr"/>
      <c r="E1072" s="150" t="inlineStr"/>
      <c r="F1072" s="150" t="inlineStr"/>
      <c r="G1072" s="150" t="n"/>
      <c r="H1072" s="152" t="n"/>
      <c r="I1072" s="152" t="n"/>
      <c r="J1072" s="152" t="n"/>
      <c r="K1072" s="152" t="n"/>
      <c r="L1072" s="152" t="n"/>
      <c r="M1072" s="152" t="n"/>
      <c r="N1072" s="152" t="n"/>
      <c r="O1072" s="152" t="n"/>
      <c r="P1072" s="152" t="n"/>
      <c r="Q1072" s="152" t="n"/>
      <c r="R1072" s="152" t="n"/>
      <c r="S1072" s="165" t="n"/>
      <c r="T1072" s="152" t="n"/>
      <c r="U1072" s="152" t="n"/>
      <c r="V1072" s="152" t="n"/>
      <c r="W1072" s="152" t="n"/>
      <c r="X1072" s="152" t="n"/>
      <c r="Y1072" s="152" t="n"/>
      <c r="Z1072" s="152" t="n"/>
      <c r="AA1072" s="152" t="n"/>
      <c r="AB1072" s="152" t="n"/>
      <c r="AC1072" s="152" t="n"/>
      <c r="AD1072" s="152" t="n"/>
      <c r="AE1072" s="152" t="n"/>
      <c r="AF1072" s="152" t="n"/>
      <c r="AG1072" s="152" t="n"/>
      <c r="AH1072" s="152" t="n"/>
      <c r="AI1072" s="152" t="n"/>
      <c r="AJ1072" s="152" t="n"/>
      <c r="AK1072" s="152" t="n"/>
      <c r="AL1072" s="152" t="n"/>
      <c r="AM1072" s="152" t="n"/>
      <c r="AN1072" s="166" t="n"/>
      <c r="AO1072" s="155" t="n"/>
      <c r="AP1072" s="152" t="n"/>
      <c r="AQ1072" s="152" t="n"/>
      <c r="AR1072" s="152" t="n"/>
      <c r="AS1072" s="152" t="n"/>
      <c r="AT1072" s="152" t="n"/>
      <c r="AU1072" s="155" t="n"/>
      <c r="AV1072" s="152" t="n"/>
      <c r="AW1072" s="152" t="n"/>
      <c r="AX1072" s="152" t="n"/>
      <c r="AY1072" s="152" t="n"/>
      <c r="AZ1072" s="152" t="n"/>
      <c r="BA1072" s="165" t="n"/>
      <c r="BB1072" s="165" t="n"/>
      <c r="BC1072" s="152" t="n"/>
      <c r="BD1072" s="152" t="n"/>
      <c r="BE1072" s="152" t="n"/>
      <c r="BF1072" s="152" t="n"/>
      <c r="BG1072" s="155" t="n"/>
      <c r="BH1072" s="152" t="n"/>
      <c r="BI1072" s="152" t="n"/>
      <c r="BJ1072" s="152" t="n"/>
      <c r="BK1072" s="152" t="n"/>
      <c r="BL1072" s="152" t="n"/>
      <c r="BM1072" s="152" t="n"/>
      <c r="BN1072" s="152" t="n"/>
      <c r="BO1072" s="152" t="n"/>
      <c r="BP1072" s="155" t="n"/>
      <c r="BQ1072" s="152" t="n"/>
      <c r="BR1072" s="152" t="n"/>
      <c r="BS1072" s="152" t="n"/>
      <c r="BT1072" s="152" t="n"/>
      <c r="BU1072" s="152" t="n"/>
      <c r="BV1072" s="152" t="n"/>
      <c r="BW1072" s="152" t="n"/>
      <c r="BX1072" s="165" t="n"/>
      <c r="BY1072" s="150" t="n"/>
      <c r="BZ1072" s="150" t="n"/>
      <c r="CA1072" s="150" t="n"/>
      <c r="CB1072" s="174" t="n"/>
      <c r="CC1072" s="156" t="n"/>
      <c r="CD1072" s="156" t="n"/>
      <c r="CE1072" s="167">
        <f>IFERROR(__xludf.DUMMYFUNCTION("""COMPUTED_VALUE"""),"")</f>
        <v/>
      </c>
      <c r="CF1072" s="158">
        <f>IFERROR(__xludf.DUMMYFUNCTION("""COMPUTED_VALUE"""),"")</f>
        <v/>
      </c>
      <c r="CG1072" s="148" t="n"/>
      <c r="CH1072" s="148" t="n"/>
      <c r="CI1072" s="148" t="n"/>
      <c r="CJ1072" s="148" t="n"/>
      <c r="CK1072" s="148" t="n"/>
      <c r="CL1072" s="148" t="n"/>
      <c r="CM1072" s="148" t="n"/>
      <c r="CN1072" s="148" t="n"/>
      <c r="CO1072" s="148" t="n"/>
      <c r="CP1072" s="148" t="n"/>
      <c r="CQ1072" s="148" t="n"/>
      <c r="CR1072" s="148" t="n"/>
      <c r="CS1072" s="148" t="n"/>
      <c r="CT1072" s="148" t="n"/>
      <c r="CU1072" s="148" t="n"/>
      <c r="CV1072" s="148" t="n"/>
    </row>
    <row r="1073">
      <c r="A1073" s="162" t="n"/>
      <c r="B1073" s="64" t="n"/>
      <c r="C1073" s="129" t="n"/>
      <c r="D1073" s="130" t="inlineStr"/>
      <c r="E1073" s="150" t="inlineStr"/>
      <c r="F1073" s="150" t="inlineStr"/>
      <c r="G1073" s="150" t="n"/>
      <c r="H1073" s="152" t="n"/>
      <c r="I1073" s="152" t="n"/>
      <c r="J1073" s="152" t="n"/>
      <c r="K1073" s="152" t="n"/>
      <c r="L1073" s="152" t="n"/>
      <c r="M1073" s="152" t="n"/>
      <c r="N1073" s="152" t="n"/>
      <c r="O1073" s="152" t="n"/>
      <c r="P1073" s="152" t="n"/>
      <c r="Q1073" s="152" t="n"/>
      <c r="R1073" s="152" t="n"/>
      <c r="S1073" s="165" t="n"/>
      <c r="T1073" s="152" t="n"/>
      <c r="U1073" s="152" t="n"/>
      <c r="V1073" s="152" t="n"/>
      <c r="W1073" s="152" t="n"/>
      <c r="X1073" s="152" t="n"/>
      <c r="Y1073" s="152" t="n"/>
      <c r="Z1073" s="152" t="n"/>
      <c r="AA1073" s="152" t="n"/>
      <c r="AB1073" s="152" t="n"/>
      <c r="AC1073" s="152" t="n"/>
      <c r="AD1073" s="152" t="n"/>
      <c r="AE1073" s="152" t="n"/>
      <c r="AF1073" s="152" t="n"/>
      <c r="AG1073" s="152" t="n"/>
      <c r="AH1073" s="152" t="n"/>
      <c r="AI1073" s="152" t="n"/>
      <c r="AJ1073" s="152" t="n"/>
      <c r="AK1073" s="152" t="n"/>
      <c r="AL1073" s="152" t="n"/>
      <c r="AM1073" s="152" t="n"/>
      <c r="AN1073" s="166" t="n"/>
      <c r="AO1073" s="155" t="n"/>
      <c r="AP1073" s="152" t="n"/>
      <c r="AQ1073" s="152" t="n"/>
      <c r="AR1073" s="152" t="n"/>
      <c r="AS1073" s="152" t="n"/>
      <c r="AT1073" s="152" t="n"/>
      <c r="AU1073" s="155" t="n"/>
      <c r="AV1073" s="152" t="n"/>
      <c r="AW1073" s="152" t="n"/>
      <c r="AX1073" s="152" t="n"/>
      <c r="AY1073" s="152" t="n"/>
      <c r="AZ1073" s="152" t="n"/>
      <c r="BA1073" s="165" t="n"/>
      <c r="BB1073" s="165" t="n"/>
      <c r="BC1073" s="152" t="n"/>
      <c r="BD1073" s="152" t="n"/>
      <c r="BE1073" s="152" t="n"/>
      <c r="BF1073" s="152" t="n"/>
      <c r="BG1073" s="155" t="n"/>
      <c r="BH1073" s="152" t="n"/>
      <c r="BI1073" s="152" t="n"/>
      <c r="BJ1073" s="152" t="n"/>
      <c r="BK1073" s="152" t="n"/>
      <c r="BL1073" s="152" t="n"/>
      <c r="BM1073" s="152" t="n"/>
      <c r="BN1073" s="152" t="n"/>
      <c r="BO1073" s="152" t="n"/>
      <c r="BP1073" s="155" t="n"/>
      <c r="BQ1073" s="152" t="n"/>
      <c r="BR1073" s="152" t="n"/>
      <c r="BS1073" s="152" t="n"/>
      <c r="BT1073" s="152" t="n"/>
      <c r="BU1073" s="152" t="n"/>
      <c r="BV1073" s="152" t="n"/>
      <c r="BW1073" s="152" t="n"/>
      <c r="BX1073" s="165" t="n"/>
      <c r="BY1073" s="150" t="n"/>
      <c r="BZ1073" s="150" t="n"/>
      <c r="CA1073" s="150" t="n"/>
      <c r="CB1073" s="174" t="n"/>
      <c r="CC1073" s="156" t="n"/>
      <c r="CD1073" s="156" t="n"/>
      <c r="CE1073" s="167">
        <f>IFERROR(__xludf.DUMMYFUNCTION("""COMPUTED_VALUE"""),"")</f>
        <v/>
      </c>
      <c r="CF1073" s="158">
        <f>IFERROR(__xludf.DUMMYFUNCTION("""COMPUTED_VALUE"""),"")</f>
        <v/>
      </c>
      <c r="CG1073" s="148" t="n"/>
      <c r="CH1073" s="148" t="n"/>
      <c r="CI1073" s="148" t="n"/>
      <c r="CJ1073" s="148" t="n"/>
      <c r="CK1073" s="148" t="n"/>
      <c r="CL1073" s="148" t="n"/>
      <c r="CM1073" s="148" t="n"/>
      <c r="CN1073" s="148" t="n"/>
      <c r="CO1073" s="148" t="n"/>
      <c r="CP1073" s="148" t="n"/>
      <c r="CQ1073" s="148" t="n"/>
      <c r="CR1073" s="148" t="n"/>
      <c r="CS1073" s="148" t="n"/>
      <c r="CT1073" s="148" t="n"/>
      <c r="CU1073" s="148" t="n"/>
      <c r="CV1073" s="148" t="n"/>
    </row>
    <row r="1074">
      <c r="A1074" s="162" t="n"/>
      <c r="B1074" s="64" t="n"/>
      <c r="C1074" s="129" t="n"/>
      <c r="D1074" s="130" t="inlineStr"/>
      <c r="E1074" s="150" t="inlineStr"/>
      <c r="F1074" s="150" t="inlineStr"/>
      <c r="G1074" s="150" t="n"/>
      <c r="H1074" s="152" t="n"/>
      <c r="I1074" s="152" t="n"/>
      <c r="J1074" s="152" t="n"/>
      <c r="K1074" s="152" t="n"/>
      <c r="L1074" s="152" t="n"/>
      <c r="M1074" s="152" t="n"/>
      <c r="N1074" s="152" t="n"/>
      <c r="O1074" s="152" t="n"/>
      <c r="P1074" s="152" t="n"/>
      <c r="Q1074" s="152" t="n"/>
      <c r="R1074" s="152" t="n"/>
      <c r="S1074" s="165" t="n"/>
      <c r="T1074" s="152" t="n"/>
      <c r="U1074" s="152" t="n"/>
      <c r="V1074" s="152" t="n"/>
      <c r="W1074" s="152" t="n"/>
      <c r="X1074" s="152" t="n"/>
      <c r="Y1074" s="152" t="n"/>
      <c r="Z1074" s="152" t="n"/>
      <c r="AA1074" s="152" t="n"/>
      <c r="AB1074" s="152" t="n"/>
      <c r="AC1074" s="152" t="n"/>
      <c r="AD1074" s="152" t="n"/>
      <c r="AE1074" s="152" t="n"/>
      <c r="AF1074" s="152" t="n"/>
      <c r="AG1074" s="152" t="n"/>
      <c r="AH1074" s="152" t="n"/>
      <c r="AI1074" s="152" t="n"/>
      <c r="AJ1074" s="152" t="n"/>
      <c r="AK1074" s="152" t="n"/>
      <c r="AL1074" s="152" t="n"/>
      <c r="AM1074" s="152" t="n"/>
      <c r="AN1074" s="166" t="n"/>
      <c r="AO1074" s="155" t="n"/>
      <c r="AP1074" s="152" t="n"/>
      <c r="AQ1074" s="152" t="n"/>
      <c r="AR1074" s="152" t="n"/>
      <c r="AS1074" s="152" t="n"/>
      <c r="AT1074" s="152" t="n"/>
      <c r="AU1074" s="155" t="n"/>
      <c r="AV1074" s="152" t="n"/>
      <c r="AW1074" s="152" t="n"/>
      <c r="AX1074" s="152" t="n"/>
      <c r="AY1074" s="152" t="n"/>
      <c r="AZ1074" s="152" t="n"/>
      <c r="BA1074" s="165" t="n"/>
      <c r="BB1074" s="165" t="n"/>
      <c r="BC1074" s="152" t="n"/>
      <c r="BD1074" s="152" t="n"/>
      <c r="BE1074" s="152" t="n"/>
      <c r="BF1074" s="152" t="n"/>
      <c r="BG1074" s="155" t="n"/>
      <c r="BH1074" s="152" t="n"/>
      <c r="BI1074" s="152" t="n"/>
      <c r="BJ1074" s="152" t="n"/>
      <c r="BK1074" s="152" t="n"/>
      <c r="BL1074" s="152" t="n"/>
      <c r="BM1074" s="152" t="n"/>
      <c r="BN1074" s="152" t="n"/>
      <c r="BO1074" s="152" t="n"/>
      <c r="BP1074" s="155" t="n"/>
      <c r="BQ1074" s="152" t="n"/>
      <c r="BR1074" s="152" t="n"/>
      <c r="BS1074" s="152" t="n"/>
      <c r="BT1074" s="152" t="n"/>
      <c r="BU1074" s="152" t="n"/>
      <c r="BV1074" s="152" t="n"/>
      <c r="BW1074" s="152" t="n"/>
      <c r="BX1074" s="165" t="n"/>
      <c r="BY1074" s="150" t="n"/>
      <c r="BZ1074" s="150" t="n"/>
      <c r="CA1074" s="150" t="n"/>
      <c r="CB1074" s="174" t="n"/>
      <c r="CC1074" s="156" t="n"/>
      <c r="CD1074" s="156" t="n"/>
      <c r="CE1074" s="167">
        <f>IFERROR(__xludf.DUMMYFUNCTION("""COMPUTED_VALUE"""),"")</f>
        <v/>
      </c>
      <c r="CF1074" s="158">
        <f>IFERROR(__xludf.DUMMYFUNCTION("""COMPUTED_VALUE"""),"")</f>
        <v/>
      </c>
      <c r="CG1074" s="148" t="n"/>
      <c r="CH1074" s="148" t="n"/>
      <c r="CI1074" s="148" t="n"/>
      <c r="CJ1074" s="148" t="n"/>
      <c r="CK1074" s="148" t="n"/>
      <c r="CL1074" s="148" t="n"/>
      <c r="CM1074" s="148" t="n"/>
      <c r="CN1074" s="148" t="n"/>
      <c r="CO1074" s="148" t="n"/>
      <c r="CP1074" s="148" t="n"/>
      <c r="CQ1074" s="148" t="n"/>
      <c r="CR1074" s="148" t="n"/>
      <c r="CS1074" s="148" t="n"/>
      <c r="CT1074" s="148" t="n"/>
      <c r="CU1074" s="148" t="n"/>
      <c r="CV1074" s="148" t="n"/>
    </row>
    <row r="1075">
      <c r="A1075" s="162" t="n"/>
      <c r="B1075" s="64" t="n"/>
      <c r="C1075" s="129" t="n"/>
      <c r="D1075" s="130" t="inlineStr"/>
      <c r="E1075" s="150" t="inlineStr"/>
      <c r="F1075" s="150" t="inlineStr"/>
      <c r="G1075" s="150" t="n"/>
      <c r="H1075" s="152" t="n"/>
      <c r="I1075" s="152" t="n"/>
      <c r="J1075" s="152" t="n"/>
      <c r="K1075" s="152" t="n"/>
      <c r="L1075" s="152" t="n"/>
      <c r="M1075" s="152" t="n"/>
      <c r="N1075" s="152" t="n"/>
      <c r="O1075" s="152" t="n"/>
      <c r="P1075" s="152" t="n"/>
      <c r="Q1075" s="152" t="n"/>
      <c r="R1075" s="152" t="n"/>
      <c r="S1075" s="165" t="n"/>
      <c r="T1075" s="152" t="n"/>
      <c r="U1075" s="152" t="n"/>
      <c r="V1075" s="152" t="n"/>
      <c r="W1075" s="152" t="n"/>
      <c r="X1075" s="152" t="n"/>
      <c r="Y1075" s="152" t="n"/>
      <c r="Z1075" s="152" t="n"/>
      <c r="AA1075" s="152" t="n"/>
      <c r="AB1075" s="152" t="n"/>
      <c r="AC1075" s="152" t="n"/>
      <c r="AD1075" s="152" t="n"/>
      <c r="AE1075" s="152" t="n"/>
      <c r="AF1075" s="152" t="n"/>
      <c r="AG1075" s="152" t="n"/>
      <c r="AH1075" s="152" t="n"/>
      <c r="AI1075" s="152" t="n"/>
      <c r="AJ1075" s="152" t="n"/>
      <c r="AK1075" s="152" t="n"/>
      <c r="AL1075" s="152" t="n"/>
      <c r="AM1075" s="152" t="n"/>
      <c r="AN1075" s="166" t="n"/>
      <c r="AO1075" s="155" t="n"/>
      <c r="AP1075" s="152" t="n"/>
      <c r="AQ1075" s="152" t="n"/>
      <c r="AR1075" s="152" t="n"/>
      <c r="AS1075" s="152" t="n"/>
      <c r="AT1075" s="152" t="n"/>
      <c r="AU1075" s="155" t="n"/>
      <c r="AV1075" s="152" t="n"/>
      <c r="AW1075" s="152" t="n"/>
      <c r="AX1075" s="152" t="n"/>
      <c r="AY1075" s="152" t="n"/>
      <c r="AZ1075" s="152" t="n"/>
      <c r="BA1075" s="165" t="n"/>
      <c r="BB1075" s="165" t="n"/>
      <c r="BC1075" s="152" t="n"/>
      <c r="BD1075" s="152" t="n"/>
      <c r="BE1075" s="152" t="n"/>
      <c r="BF1075" s="152" t="n"/>
      <c r="BG1075" s="155" t="n"/>
      <c r="BH1075" s="152" t="n"/>
      <c r="BI1075" s="152" t="n"/>
      <c r="BJ1075" s="152" t="n"/>
      <c r="BK1075" s="152" t="n"/>
      <c r="BL1075" s="152" t="n"/>
      <c r="BM1075" s="152" t="n"/>
      <c r="BN1075" s="152" t="n"/>
      <c r="BO1075" s="152" t="n"/>
      <c r="BP1075" s="155" t="n"/>
      <c r="BQ1075" s="152" t="n"/>
      <c r="BR1075" s="152" t="n"/>
      <c r="BS1075" s="152" t="n"/>
      <c r="BT1075" s="152" t="n"/>
      <c r="BU1075" s="152" t="n"/>
      <c r="BV1075" s="152" t="n"/>
      <c r="BW1075" s="152" t="n"/>
      <c r="BX1075" s="165" t="n"/>
      <c r="BY1075" s="150" t="n"/>
      <c r="BZ1075" s="150" t="n"/>
      <c r="CA1075" s="150" t="n"/>
      <c r="CB1075" s="174" t="n"/>
      <c r="CC1075" s="156" t="n"/>
      <c r="CD1075" s="156" t="n"/>
      <c r="CE1075" s="167">
        <f>IFERROR(__xludf.DUMMYFUNCTION("""COMPUTED_VALUE"""),"")</f>
        <v/>
      </c>
      <c r="CF1075" s="158">
        <f>IFERROR(__xludf.DUMMYFUNCTION("""COMPUTED_VALUE"""),"")</f>
        <v/>
      </c>
      <c r="CG1075" s="148" t="n"/>
      <c r="CH1075" s="148" t="n"/>
      <c r="CI1075" s="148" t="n"/>
      <c r="CJ1075" s="148" t="n"/>
      <c r="CK1075" s="148" t="n"/>
      <c r="CL1075" s="148" t="n"/>
      <c r="CM1075" s="148" t="n"/>
      <c r="CN1075" s="148" t="n"/>
      <c r="CO1075" s="148" t="n"/>
      <c r="CP1075" s="148" t="n"/>
      <c r="CQ1075" s="148" t="n"/>
      <c r="CR1075" s="148" t="n"/>
      <c r="CS1075" s="148" t="n"/>
      <c r="CT1075" s="148" t="n"/>
      <c r="CU1075" s="148" t="n"/>
      <c r="CV1075" s="148" t="n"/>
    </row>
    <row r="1076">
      <c r="A1076" s="162" t="n"/>
      <c r="B1076" s="64" t="n"/>
      <c r="C1076" s="129" t="n"/>
      <c r="D1076" s="130" t="inlineStr"/>
      <c r="E1076" s="150" t="inlineStr"/>
      <c r="F1076" s="150" t="inlineStr"/>
      <c r="G1076" s="150" t="n"/>
      <c r="H1076" s="152" t="n"/>
      <c r="I1076" s="152" t="n"/>
      <c r="J1076" s="152" t="n"/>
      <c r="K1076" s="152" t="n"/>
      <c r="L1076" s="152" t="n"/>
      <c r="M1076" s="152" t="n"/>
      <c r="N1076" s="152" t="n"/>
      <c r="O1076" s="152" t="n"/>
      <c r="P1076" s="152" t="n"/>
      <c r="Q1076" s="152" t="n"/>
      <c r="R1076" s="152" t="n"/>
      <c r="S1076" s="165" t="n"/>
      <c r="T1076" s="152" t="n"/>
      <c r="U1076" s="152" t="n"/>
      <c r="V1076" s="152" t="n"/>
      <c r="W1076" s="152" t="n"/>
      <c r="X1076" s="152" t="n"/>
      <c r="Y1076" s="152" t="n"/>
      <c r="Z1076" s="152" t="n"/>
      <c r="AA1076" s="152" t="n"/>
      <c r="AB1076" s="152" t="n"/>
      <c r="AC1076" s="152" t="n"/>
      <c r="AD1076" s="152" t="n"/>
      <c r="AE1076" s="152" t="n"/>
      <c r="AF1076" s="152" t="n"/>
      <c r="AG1076" s="152" t="n"/>
      <c r="AH1076" s="152" t="n"/>
      <c r="AI1076" s="152" t="n"/>
      <c r="AJ1076" s="152" t="n"/>
      <c r="AK1076" s="152" t="n"/>
      <c r="AL1076" s="152" t="n"/>
      <c r="AM1076" s="152" t="n"/>
      <c r="AN1076" s="166" t="n"/>
      <c r="AO1076" s="155" t="n"/>
      <c r="AP1076" s="152" t="n"/>
      <c r="AQ1076" s="152" t="n"/>
      <c r="AR1076" s="152" t="n"/>
      <c r="AS1076" s="152" t="n"/>
      <c r="AT1076" s="152" t="n"/>
      <c r="AU1076" s="155" t="n"/>
      <c r="AV1076" s="152" t="n"/>
      <c r="AW1076" s="152" t="n"/>
      <c r="AX1076" s="152" t="n"/>
      <c r="AY1076" s="152" t="n"/>
      <c r="AZ1076" s="152" t="n"/>
      <c r="BA1076" s="165" t="n"/>
      <c r="BB1076" s="165" t="n"/>
      <c r="BC1076" s="152" t="n"/>
      <c r="BD1076" s="152" t="n"/>
      <c r="BE1076" s="152" t="n"/>
      <c r="BF1076" s="152" t="n"/>
      <c r="BG1076" s="155" t="n"/>
      <c r="BH1076" s="152" t="n"/>
      <c r="BI1076" s="152" t="n"/>
      <c r="BJ1076" s="152" t="n"/>
      <c r="BK1076" s="152" t="n"/>
      <c r="BL1076" s="152" t="n"/>
      <c r="BM1076" s="152" t="n"/>
      <c r="BN1076" s="152" t="n"/>
      <c r="BO1076" s="152" t="n"/>
      <c r="BP1076" s="155" t="n"/>
      <c r="BQ1076" s="152" t="n"/>
      <c r="BR1076" s="152" t="n"/>
      <c r="BS1076" s="152" t="n"/>
      <c r="BT1076" s="152" t="n"/>
      <c r="BU1076" s="152" t="n"/>
      <c r="BV1076" s="152" t="n"/>
      <c r="BW1076" s="152" t="n"/>
      <c r="BX1076" s="165" t="n"/>
      <c r="BY1076" s="150" t="n"/>
      <c r="BZ1076" s="150" t="n"/>
      <c r="CA1076" s="150" t="n"/>
      <c r="CB1076" s="174" t="n"/>
      <c r="CC1076" s="156" t="n"/>
      <c r="CD1076" s="156" t="n"/>
      <c r="CE1076" s="167">
        <f>IFERROR(__xludf.DUMMYFUNCTION("""COMPUTED_VALUE"""),"")</f>
        <v/>
      </c>
      <c r="CF1076" s="158">
        <f>IFERROR(__xludf.DUMMYFUNCTION("""COMPUTED_VALUE"""),"")</f>
        <v/>
      </c>
      <c r="CG1076" s="148" t="n"/>
      <c r="CH1076" s="148" t="n"/>
      <c r="CI1076" s="148" t="n"/>
      <c r="CJ1076" s="148" t="n"/>
      <c r="CK1076" s="148" t="n"/>
      <c r="CL1076" s="148" t="n"/>
      <c r="CM1076" s="148" t="n"/>
      <c r="CN1076" s="148" t="n"/>
      <c r="CO1076" s="148" t="n"/>
      <c r="CP1076" s="148" t="n"/>
      <c r="CQ1076" s="148" t="n"/>
      <c r="CR1076" s="148" t="n"/>
      <c r="CS1076" s="148" t="n"/>
      <c r="CT1076" s="148" t="n"/>
      <c r="CU1076" s="148" t="n"/>
      <c r="CV1076" s="148" t="n"/>
    </row>
    <row r="1077">
      <c r="A1077" s="162" t="n"/>
      <c r="B1077" s="64" t="n"/>
      <c r="C1077" s="129" t="n"/>
      <c r="D1077" s="130" t="inlineStr"/>
      <c r="E1077" s="150" t="inlineStr"/>
      <c r="F1077" s="150" t="inlineStr"/>
      <c r="G1077" s="150" t="n"/>
      <c r="H1077" s="152" t="n"/>
      <c r="I1077" s="152" t="n"/>
      <c r="J1077" s="152" t="n"/>
      <c r="K1077" s="152" t="n"/>
      <c r="L1077" s="152" t="n"/>
      <c r="M1077" s="152" t="n"/>
      <c r="N1077" s="152" t="n"/>
      <c r="O1077" s="152" t="n"/>
      <c r="P1077" s="152" t="n"/>
      <c r="Q1077" s="152" t="n"/>
      <c r="R1077" s="152" t="n"/>
      <c r="S1077" s="165" t="n"/>
      <c r="T1077" s="152" t="n"/>
      <c r="U1077" s="152" t="n"/>
      <c r="V1077" s="152" t="n"/>
      <c r="W1077" s="152" t="n"/>
      <c r="X1077" s="152" t="n"/>
      <c r="Y1077" s="152" t="n"/>
      <c r="Z1077" s="152" t="n"/>
      <c r="AA1077" s="152" t="n"/>
      <c r="AB1077" s="152" t="n"/>
      <c r="AC1077" s="152" t="n"/>
      <c r="AD1077" s="152" t="n"/>
      <c r="AE1077" s="152" t="n"/>
      <c r="AF1077" s="152" t="n"/>
      <c r="AG1077" s="152" t="n"/>
      <c r="AH1077" s="152" t="n"/>
      <c r="AI1077" s="152" t="n"/>
      <c r="AJ1077" s="152" t="n"/>
      <c r="AK1077" s="152" t="n"/>
      <c r="AL1077" s="152" t="n"/>
      <c r="AM1077" s="152" t="n"/>
      <c r="AN1077" s="166" t="n"/>
      <c r="AO1077" s="155" t="n"/>
      <c r="AP1077" s="152" t="n"/>
      <c r="AQ1077" s="152" t="n"/>
      <c r="AR1077" s="152" t="n"/>
      <c r="AS1077" s="152" t="n"/>
      <c r="AT1077" s="152" t="n"/>
      <c r="AU1077" s="155" t="n"/>
      <c r="AV1077" s="152" t="n"/>
      <c r="AW1077" s="152" t="n"/>
      <c r="AX1077" s="152" t="n"/>
      <c r="AY1077" s="152" t="n"/>
      <c r="AZ1077" s="152" t="n"/>
      <c r="BA1077" s="165" t="n"/>
      <c r="BB1077" s="165" t="n"/>
      <c r="BC1077" s="152" t="n"/>
      <c r="BD1077" s="152" t="n"/>
      <c r="BE1077" s="152" t="n"/>
      <c r="BF1077" s="152" t="n"/>
      <c r="BG1077" s="155" t="n"/>
      <c r="BH1077" s="152" t="n"/>
      <c r="BI1077" s="152" t="n"/>
      <c r="BJ1077" s="152" t="n"/>
      <c r="BK1077" s="152" t="n"/>
      <c r="BL1077" s="152" t="n"/>
      <c r="BM1077" s="152" t="n"/>
      <c r="BN1077" s="152" t="n"/>
      <c r="BO1077" s="152" t="n"/>
      <c r="BP1077" s="155" t="n"/>
      <c r="BQ1077" s="152" t="n"/>
      <c r="BR1077" s="152" t="n"/>
      <c r="BS1077" s="152" t="n"/>
      <c r="BT1077" s="152" t="n"/>
      <c r="BU1077" s="152" t="n"/>
      <c r="BV1077" s="152" t="n"/>
      <c r="BW1077" s="152" t="n"/>
      <c r="BX1077" s="165" t="n"/>
      <c r="BY1077" s="150" t="n"/>
      <c r="BZ1077" s="150" t="n"/>
      <c r="CA1077" s="150" t="n"/>
      <c r="CB1077" s="174" t="n"/>
      <c r="CC1077" s="156" t="n"/>
      <c r="CD1077" s="156" t="n"/>
      <c r="CE1077" s="167">
        <f>IFERROR(__xludf.DUMMYFUNCTION("""COMPUTED_VALUE"""),"")</f>
        <v/>
      </c>
      <c r="CF1077" s="158">
        <f>IFERROR(__xludf.DUMMYFUNCTION("""COMPUTED_VALUE"""),"")</f>
        <v/>
      </c>
      <c r="CG1077" s="148" t="n"/>
      <c r="CH1077" s="148" t="n"/>
      <c r="CI1077" s="148" t="n"/>
      <c r="CJ1077" s="148" t="n"/>
      <c r="CK1077" s="148" t="n"/>
      <c r="CL1077" s="148" t="n"/>
      <c r="CM1077" s="148" t="n"/>
      <c r="CN1077" s="148" t="n"/>
      <c r="CO1077" s="148" t="n"/>
      <c r="CP1077" s="148" t="n"/>
      <c r="CQ1077" s="148" t="n"/>
      <c r="CR1077" s="148" t="n"/>
      <c r="CS1077" s="148" t="n"/>
      <c r="CT1077" s="148" t="n"/>
      <c r="CU1077" s="148" t="n"/>
      <c r="CV1077" s="148" t="n"/>
    </row>
    <row r="1078">
      <c r="A1078" s="162" t="n"/>
      <c r="B1078" s="64" t="n"/>
      <c r="C1078" s="129" t="n"/>
      <c r="D1078" s="130" t="inlineStr"/>
      <c r="E1078" s="150" t="inlineStr"/>
      <c r="F1078" s="150" t="inlineStr"/>
      <c r="G1078" s="150" t="n"/>
      <c r="H1078" s="152" t="n"/>
      <c r="I1078" s="152" t="n"/>
      <c r="J1078" s="152" t="n"/>
      <c r="K1078" s="152" t="n"/>
      <c r="L1078" s="152" t="n"/>
      <c r="M1078" s="152" t="n"/>
      <c r="N1078" s="152" t="n"/>
      <c r="O1078" s="152" t="n"/>
      <c r="P1078" s="152" t="n"/>
      <c r="Q1078" s="152" t="n"/>
      <c r="R1078" s="152" t="n"/>
      <c r="S1078" s="165" t="n"/>
      <c r="T1078" s="152" t="n"/>
      <c r="U1078" s="152" t="n"/>
      <c r="V1078" s="152" t="n"/>
      <c r="W1078" s="152" t="n"/>
      <c r="X1078" s="152" t="n"/>
      <c r="Y1078" s="152" t="n"/>
      <c r="Z1078" s="152" t="n"/>
      <c r="AA1078" s="152" t="n"/>
      <c r="AB1078" s="152" t="n"/>
      <c r="AC1078" s="152" t="n"/>
      <c r="AD1078" s="152" t="n"/>
      <c r="AE1078" s="152" t="n"/>
      <c r="AF1078" s="152" t="n"/>
      <c r="AG1078" s="152" t="n"/>
      <c r="AH1078" s="152" t="n"/>
      <c r="AI1078" s="152" t="n"/>
      <c r="AJ1078" s="152" t="n"/>
      <c r="AK1078" s="152" t="n"/>
      <c r="AL1078" s="152" t="n"/>
      <c r="AM1078" s="152" t="n"/>
      <c r="AN1078" s="166" t="n"/>
      <c r="AO1078" s="155" t="n"/>
      <c r="AP1078" s="152" t="n"/>
      <c r="AQ1078" s="152" t="n"/>
      <c r="AR1078" s="152" t="n"/>
      <c r="AS1078" s="152" t="n"/>
      <c r="AT1078" s="152" t="n"/>
      <c r="AU1078" s="155" t="n"/>
      <c r="AV1078" s="152" t="n"/>
      <c r="AW1078" s="152" t="n"/>
      <c r="AX1078" s="152" t="n"/>
      <c r="AY1078" s="152" t="n"/>
      <c r="AZ1078" s="152" t="n"/>
      <c r="BA1078" s="165" t="n"/>
      <c r="BB1078" s="165" t="n"/>
      <c r="BC1078" s="152" t="n"/>
      <c r="BD1078" s="152" t="n"/>
      <c r="BE1078" s="152" t="n"/>
      <c r="BF1078" s="152" t="n"/>
      <c r="BG1078" s="155" t="n"/>
      <c r="BH1078" s="152" t="n"/>
      <c r="BI1078" s="152" t="n"/>
      <c r="BJ1078" s="152" t="n"/>
      <c r="BK1078" s="152" t="n"/>
      <c r="BL1078" s="152" t="n"/>
      <c r="BM1078" s="152" t="n"/>
      <c r="BN1078" s="152" t="n"/>
      <c r="BO1078" s="152" t="n"/>
      <c r="BP1078" s="155" t="n"/>
      <c r="BQ1078" s="152" t="n"/>
      <c r="BR1078" s="152" t="n"/>
      <c r="BS1078" s="152" t="n"/>
      <c r="BT1078" s="152" t="n"/>
      <c r="BU1078" s="152" t="n"/>
      <c r="BV1078" s="152" t="n"/>
      <c r="BW1078" s="152" t="n"/>
      <c r="BX1078" s="165" t="n"/>
      <c r="BY1078" s="150" t="n"/>
      <c r="BZ1078" s="150" t="n"/>
      <c r="CA1078" s="150" t="n"/>
      <c r="CB1078" s="174" t="n"/>
      <c r="CC1078" s="156" t="n"/>
      <c r="CD1078" s="156" t="n"/>
      <c r="CE1078" s="167">
        <f>IFERROR(__xludf.DUMMYFUNCTION("""COMPUTED_VALUE"""),"")</f>
        <v/>
      </c>
      <c r="CF1078" s="158">
        <f>IFERROR(__xludf.DUMMYFUNCTION("""COMPUTED_VALUE"""),"")</f>
        <v/>
      </c>
      <c r="CG1078" s="148" t="n"/>
      <c r="CH1078" s="148" t="n"/>
      <c r="CI1078" s="148" t="n"/>
      <c r="CJ1078" s="148" t="n"/>
      <c r="CK1078" s="148" t="n"/>
      <c r="CL1078" s="148" t="n"/>
      <c r="CM1078" s="148" t="n"/>
      <c r="CN1078" s="148" t="n"/>
      <c r="CO1078" s="148" t="n"/>
      <c r="CP1078" s="148" t="n"/>
      <c r="CQ1078" s="148" t="n"/>
      <c r="CR1078" s="148" t="n"/>
      <c r="CS1078" s="148" t="n"/>
      <c r="CT1078" s="148" t="n"/>
      <c r="CU1078" s="148" t="n"/>
      <c r="CV1078" s="148" t="n"/>
    </row>
    <row r="1079">
      <c r="A1079" s="162" t="n"/>
      <c r="B1079" s="64" t="n"/>
      <c r="C1079" s="129" t="n"/>
      <c r="D1079" s="130" t="inlineStr"/>
      <c r="E1079" s="150" t="inlineStr"/>
      <c r="F1079" s="150" t="inlineStr"/>
      <c r="G1079" s="150" t="n"/>
      <c r="H1079" s="152" t="n"/>
      <c r="I1079" s="152" t="n"/>
      <c r="J1079" s="152" t="n"/>
      <c r="K1079" s="152" t="n"/>
      <c r="L1079" s="152" t="n"/>
      <c r="M1079" s="152" t="n"/>
      <c r="N1079" s="152" t="n"/>
      <c r="O1079" s="152" t="n"/>
      <c r="P1079" s="152" t="n"/>
      <c r="Q1079" s="152" t="n"/>
      <c r="R1079" s="152" t="n"/>
      <c r="S1079" s="165" t="n"/>
      <c r="T1079" s="152" t="n"/>
      <c r="U1079" s="152" t="n"/>
      <c r="V1079" s="152" t="n"/>
      <c r="W1079" s="152" t="n"/>
      <c r="X1079" s="152" t="n"/>
      <c r="Y1079" s="152" t="n"/>
      <c r="Z1079" s="152" t="n"/>
      <c r="AA1079" s="152" t="n"/>
      <c r="AB1079" s="152" t="n"/>
      <c r="AC1079" s="152" t="n"/>
      <c r="AD1079" s="152" t="n"/>
      <c r="AE1079" s="152" t="n"/>
      <c r="AF1079" s="152" t="n"/>
      <c r="AG1079" s="152" t="n"/>
      <c r="AH1079" s="152" t="n"/>
      <c r="AI1079" s="152" t="n"/>
      <c r="AJ1079" s="152" t="n"/>
      <c r="AK1079" s="152" t="n"/>
      <c r="AL1079" s="152" t="n"/>
      <c r="AM1079" s="152" t="n"/>
      <c r="AN1079" s="166" t="n"/>
      <c r="AO1079" s="155" t="n"/>
      <c r="AP1079" s="152" t="n"/>
      <c r="AQ1079" s="152" t="n"/>
      <c r="AR1079" s="152" t="n"/>
      <c r="AS1079" s="152" t="n"/>
      <c r="AT1079" s="152" t="n"/>
      <c r="AU1079" s="155" t="n"/>
      <c r="AV1079" s="152" t="n"/>
      <c r="AW1079" s="152" t="n"/>
      <c r="AX1079" s="152" t="n"/>
      <c r="AY1079" s="152" t="n"/>
      <c r="AZ1079" s="152" t="n"/>
      <c r="BA1079" s="165" t="n"/>
      <c r="BB1079" s="165" t="n"/>
      <c r="BC1079" s="152" t="n"/>
      <c r="BD1079" s="152" t="n"/>
      <c r="BE1079" s="152" t="n"/>
      <c r="BF1079" s="152" t="n"/>
      <c r="BG1079" s="155" t="n"/>
      <c r="BH1079" s="152" t="n"/>
      <c r="BI1079" s="152" t="n"/>
      <c r="BJ1079" s="152" t="n"/>
      <c r="BK1079" s="152" t="n"/>
      <c r="BL1079" s="152" t="n"/>
      <c r="BM1079" s="152" t="n"/>
      <c r="BN1079" s="152" t="n"/>
      <c r="BO1079" s="152" t="n"/>
      <c r="BP1079" s="155" t="n"/>
      <c r="BQ1079" s="152" t="n"/>
      <c r="BR1079" s="152" t="n"/>
      <c r="BS1079" s="152" t="n"/>
      <c r="BT1079" s="152" t="n"/>
      <c r="BU1079" s="152" t="n"/>
      <c r="BV1079" s="152" t="n"/>
      <c r="BW1079" s="152" t="n"/>
      <c r="BX1079" s="165" t="n"/>
      <c r="BY1079" s="150" t="n"/>
      <c r="BZ1079" s="150" t="n"/>
      <c r="CA1079" s="150" t="n"/>
      <c r="CB1079" s="174" t="n"/>
      <c r="CC1079" s="156" t="n"/>
      <c r="CD1079" s="156" t="n"/>
      <c r="CE1079" s="167">
        <f>IFERROR(__xludf.DUMMYFUNCTION("""COMPUTED_VALUE"""),"")</f>
        <v/>
      </c>
      <c r="CF1079" s="158">
        <f>IFERROR(__xludf.DUMMYFUNCTION("""COMPUTED_VALUE"""),"")</f>
        <v/>
      </c>
      <c r="CG1079" s="148" t="n"/>
      <c r="CH1079" s="148" t="n"/>
      <c r="CI1079" s="148" t="n"/>
      <c r="CJ1079" s="148" t="n"/>
      <c r="CK1079" s="148" t="n"/>
      <c r="CL1079" s="148" t="n"/>
      <c r="CM1079" s="148" t="n"/>
      <c r="CN1079" s="148" t="n"/>
      <c r="CO1079" s="148" t="n"/>
      <c r="CP1079" s="148" t="n"/>
      <c r="CQ1079" s="148" t="n"/>
      <c r="CR1079" s="148" t="n"/>
      <c r="CS1079" s="148" t="n"/>
      <c r="CT1079" s="148" t="n"/>
      <c r="CU1079" s="148" t="n"/>
      <c r="CV1079" s="148" t="n"/>
    </row>
    <row r="1080">
      <c r="A1080" s="162" t="n"/>
      <c r="B1080" s="64" t="n"/>
      <c r="C1080" s="129" t="n"/>
      <c r="D1080" s="130" t="inlineStr"/>
      <c r="E1080" s="150" t="inlineStr"/>
      <c r="F1080" s="150" t="inlineStr"/>
      <c r="G1080" s="150" t="n"/>
      <c r="H1080" s="152" t="n"/>
      <c r="I1080" s="152" t="n"/>
      <c r="J1080" s="152" t="n"/>
      <c r="K1080" s="152" t="n"/>
      <c r="L1080" s="152" t="n"/>
      <c r="M1080" s="152" t="n"/>
      <c r="N1080" s="152" t="n"/>
      <c r="O1080" s="152" t="n"/>
      <c r="P1080" s="152" t="n"/>
      <c r="Q1080" s="152" t="n"/>
      <c r="R1080" s="152" t="n"/>
      <c r="S1080" s="165" t="n"/>
      <c r="T1080" s="152" t="n"/>
      <c r="U1080" s="152" t="n"/>
      <c r="V1080" s="152" t="n"/>
      <c r="W1080" s="152" t="n"/>
      <c r="X1080" s="152" t="n"/>
      <c r="Y1080" s="152" t="n"/>
      <c r="Z1080" s="152" t="n"/>
      <c r="AA1080" s="152" t="n"/>
      <c r="AB1080" s="152" t="n"/>
      <c r="AC1080" s="152" t="n"/>
      <c r="AD1080" s="152" t="n"/>
      <c r="AE1080" s="152" t="n"/>
      <c r="AF1080" s="152" t="n"/>
      <c r="AG1080" s="152" t="n"/>
      <c r="AH1080" s="152" t="n"/>
      <c r="AI1080" s="152" t="n"/>
      <c r="AJ1080" s="152" t="n"/>
      <c r="AK1080" s="152" t="n"/>
      <c r="AL1080" s="152" t="n"/>
      <c r="AM1080" s="152" t="n"/>
      <c r="AN1080" s="166" t="n"/>
      <c r="AO1080" s="155" t="n"/>
      <c r="AP1080" s="152" t="n"/>
      <c r="AQ1080" s="152" t="n"/>
      <c r="AR1080" s="152" t="n"/>
      <c r="AS1080" s="152" t="n"/>
      <c r="AT1080" s="152" t="n"/>
      <c r="AU1080" s="155" t="n"/>
      <c r="AV1080" s="152" t="n"/>
      <c r="AW1080" s="152" t="n"/>
      <c r="AX1080" s="152" t="n"/>
      <c r="AY1080" s="152" t="n"/>
      <c r="AZ1080" s="152" t="n"/>
      <c r="BA1080" s="165" t="n"/>
      <c r="BB1080" s="165" t="n"/>
      <c r="BC1080" s="152" t="n"/>
      <c r="BD1080" s="152" t="n"/>
      <c r="BE1080" s="152" t="n"/>
      <c r="BF1080" s="152" t="n"/>
      <c r="BG1080" s="155" t="n"/>
      <c r="BH1080" s="152" t="n"/>
      <c r="BI1080" s="152" t="n"/>
      <c r="BJ1080" s="152" t="n"/>
      <c r="BK1080" s="152" t="n"/>
      <c r="BL1080" s="152" t="n"/>
      <c r="BM1080" s="152" t="n"/>
      <c r="BN1080" s="152" t="n"/>
      <c r="BO1080" s="152" t="n"/>
      <c r="BP1080" s="155" t="n"/>
      <c r="BQ1080" s="152" t="n"/>
      <c r="BR1080" s="152" t="n"/>
      <c r="BS1080" s="152" t="n"/>
      <c r="BT1080" s="152" t="n"/>
      <c r="BU1080" s="152" t="n"/>
      <c r="BV1080" s="152" t="n"/>
      <c r="BW1080" s="152" t="n"/>
      <c r="BX1080" s="165" t="n"/>
      <c r="BY1080" s="150" t="n"/>
      <c r="BZ1080" s="150" t="n"/>
      <c r="CA1080" s="150" t="n"/>
      <c r="CB1080" s="174" t="n"/>
      <c r="CC1080" s="156" t="n"/>
      <c r="CD1080" s="156" t="n"/>
      <c r="CE1080" s="167">
        <f>IFERROR(__xludf.DUMMYFUNCTION("""COMPUTED_VALUE"""),"")</f>
        <v/>
      </c>
      <c r="CF1080" s="158">
        <f>IFERROR(__xludf.DUMMYFUNCTION("""COMPUTED_VALUE"""),"")</f>
        <v/>
      </c>
      <c r="CG1080" s="148" t="n"/>
      <c r="CH1080" s="148" t="n"/>
      <c r="CI1080" s="148" t="n"/>
      <c r="CJ1080" s="148" t="n"/>
      <c r="CK1080" s="148" t="n"/>
      <c r="CL1080" s="148" t="n"/>
      <c r="CM1080" s="148" t="n"/>
      <c r="CN1080" s="148" t="n"/>
      <c r="CO1080" s="148" t="n"/>
      <c r="CP1080" s="148" t="n"/>
      <c r="CQ1080" s="148" t="n"/>
      <c r="CR1080" s="148" t="n"/>
      <c r="CS1080" s="148" t="n"/>
      <c r="CT1080" s="148" t="n"/>
      <c r="CU1080" s="148" t="n"/>
      <c r="CV1080" s="148" t="n"/>
    </row>
    <row r="1081">
      <c r="A1081" s="162" t="n"/>
      <c r="B1081" s="64" t="n"/>
      <c r="C1081" s="129" t="n"/>
      <c r="D1081" s="130" t="inlineStr"/>
      <c r="E1081" s="150" t="inlineStr"/>
      <c r="F1081" s="150" t="inlineStr"/>
      <c r="G1081" s="150" t="n"/>
      <c r="H1081" s="152" t="n"/>
      <c r="I1081" s="152" t="n"/>
      <c r="J1081" s="152" t="n"/>
      <c r="K1081" s="152" t="n"/>
      <c r="L1081" s="152" t="n"/>
      <c r="M1081" s="152" t="n"/>
      <c r="N1081" s="152" t="n"/>
      <c r="O1081" s="152" t="n"/>
      <c r="P1081" s="152" t="n"/>
      <c r="Q1081" s="152" t="n"/>
      <c r="R1081" s="152" t="n"/>
      <c r="S1081" s="165" t="n"/>
      <c r="T1081" s="152" t="n"/>
      <c r="U1081" s="152" t="n"/>
      <c r="V1081" s="152" t="n"/>
      <c r="W1081" s="152" t="n"/>
      <c r="X1081" s="152" t="n"/>
      <c r="Y1081" s="152" t="n"/>
      <c r="Z1081" s="152" t="n"/>
      <c r="AA1081" s="152" t="n"/>
      <c r="AB1081" s="152" t="n"/>
      <c r="AC1081" s="152" t="n"/>
      <c r="AD1081" s="152" t="n"/>
      <c r="AE1081" s="152" t="n"/>
      <c r="AF1081" s="152" t="n"/>
      <c r="AG1081" s="152" t="n"/>
      <c r="AH1081" s="152" t="n"/>
      <c r="AI1081" s="152" t="n"/>
      <c r="AJ1081" s="152" t="n"/>
      <c r="AK1081" s="152" t="n"/>
      <c r="AL1081" s="152" t="n"/>
      <c r="AM1081" s="152" t="n"/>
      <c r="AN1081" s="166" t="n"/>
      <c r="AO1081" s="155" t="n"/>
      <c r="AP1081" s="152" t="n"/>
      <c r="AQ1081" s="152" t="n"/>
      <c r="AR1081" s="152" t="n"/>
      <c r="AS1081" s="152" t="n"/>
      <c r="AT1081" s="152" t="n"/>
      <c r="AU1081" s="155" t="n"/>
      <c r="AV1081" s="152" t="n"/>
      <c r="AW1081" s="152" t="n"/>
      <c r="AX1081" s="152" t="n"/>
      <c r="AY1081" s="152" t="n"/>
      <c r="AZ1081" s="152" t="n"/>
      <c r="BA1081" s="165" t="n"/>
      <c r="BB1081" s="165" t="n"/>
      <c r="BC1081" s="152" t="n"/>
      <c r="BD1081" s="152" t="n"/>
      <c r="BE1081" s="152" t="n"/>
      <c r="BF1081" s="152" t="n"/>
      <c r="BG1081" s="155" t="n"/>
      <c r="BH1081" s="152" t="n"/>
      <c r="BI1081" s="152" t="n"/>
      <c r="BJ1081" s="152" t="n"/>
      <c r="BK1081" s="152" t="n"/>
      <c r="BL1081" s="152" t="n"/>
      <c r="BM1081" s="152" t="n"/>
      <c r="BN1081" s="152" t="n"/>
      <c r="BO1081" s="152" t="n"/>
      <c r="BP1081" s="155" t="n"/>
      <c r="BQ1081" s="152" t="n"/>
      <c r="BR1081" s="152" t="n"/>
      <c r="BS1081" s="152" t="n"/>
      <c r="BT1081" s="152" t="n"/>
      <c r="BU1081" s="152" t="n"/>
      <c r="BV1081" s="152" t="n"/>
      <c r="BW1081" s="152" t="n"/>
      <c r="BX1081" s="165" t="n"/>
      <c r="BY1081" s="150" t="n"/>
      <c r="BZ1081" s="150" t="n"/>
      <c r="CA1081" s="150" t="n"/>
      <c r="CB1081" s="174" t="n"/>
      <c r="CC1081" s="156" t="n"/>
      <c r="CD1081" s="156" t="n"/>
      <c r="CE1081" s="167">
        <f>IFERROR(__xludf.DUMMYFUNCTION("""COMPUTED_VALUE"""),"")</f>
        <v/>
      </c>
      <c r="CF1081" s="158">
        <f>IFERROR(__xludf.DUMMYFUNCTION("""COMPUTED_VALUE"""),"")</f>
        <v/>
      </c>
      <c r="CG1081" s="148" t="n"/>
      <c r="CH1081" s="148" t="n"/>
      <c r="CI1081" s="148" t="n"/>
      <c r="CJ1081" s="148" t="n"/>
      <c r="CK1081" s="148" t="n"/>
      <c r="CL1081" s="148" t="n"/>
      <c r="CM1081" s="148" t="n"/>
      <c r="CN1081" s="148" t="n"/>
      <c r="CO1081" s="148" t="n"/>
      <c r="CP1081" s="148" t="n"/>
      <c r="CQ1081" s="148" t="n"/>
      <c r="CR1081" s="148" t="n"/>
      <c r="CS1081" s="148" t="n"/>
      <c r="CT1081" s="148" t="n"/>
      <c r="CU1081" s="148" t="n"/>
      <c r="CV1081" s="148" t="n"/>
    </row>
    <row r="1082">
      <c r="A1082" s="162" t="n"/>
      <c r="B1082" s="64" t="n"/>
      <c r="C1082" s="129" t="n"/>
      <c r="D1082" s="130" t="inlineStr"/>
      <c r="E1082" s="150" t="inlineStr"/>
      <c r="F1082" s="150" t="inlineStr"/>
      <c r="G1082" s="150" t="n"/>
      <c r="H1082" s="152" t="n"/>
      <c r="I1082" s="152" t="n"/>
      <c r="J1082" s="152" t="n"/>
      <c r="K1082" s="152" t="n"/>
      <c r="L1082" s="152" t="n"/>
      <c r="M1082" s="152" t="n"/>
      <c r="N1082" s="152" t="n"/>
      <c r="O1082" s="152" t="n"/>
      <c r="P1082" s="152" t="n"/>
      <c r="Q1082" s="152" t="n"/>
      <c r="R1082" s="152" t="n"/>
      <c r="S1082" s="165" t="n"/>
      <c r="T1082" s="152" t="n"/>
      <c r="U1082" s="152" t="n"/>
      <c r="V1082" s="152" t="n"/>
      <c r="W1082" s="152" t="n"/>
      <c r="X1082" s="152" t="n"/>
      <c r="Y1082" s="152" t="n"/>
      <c r="Z1082" s="152" t="n"/>
      <c r="AA1082" s="152" t="n"/>
      <c r="AB1082" s="152" t="n"/>
      <c r="AC1082" s="152" t="n"/>
      <c r="AD1082" s="152" t="n"/>
      <c r="AE1082" s="152" t="n"/>
      <c r="AF1082" s="152" t="n"/>
      <c r="AG1082" s="152" t="n"/>
      <c r="AH1082" s="152" t="n"/>
      <c r="AI1082" s="152" t="n"/>
      <c r="AJ1082" s="152" t="n"/>
      <c r="AK1082" s="152" t="n"/>
      <c r="AL1082" s="152" t="n"/>
      <c r="AM1082" s="152" t="n"/>
      <c r="AN1082" s="166" t="n"/>
      <c r="AO1082" s="155" t="n"/>
      <c r="AP1082" s="152" t="n"/>
      <c r="AQ1082" s="152" t="n"/>
      <c r="AR1082" s="152" t="n"/>
      <c r="AS1082" s="152" t="n"/>
      <c r="AT1082" s="152" t="n"/>
      <c r="AU1082" s="155" t="n"/>
      <c r="AV1082" s="152" t="n"/>
      <c r="AW1082" s="152" t="n"/>
      <c r="AX1082" s="152" t="n"/>
      <c r="AY1082" s="152" t="n"/>
      <c r="AZ1082" s="152" t="n"/>
      <c r="BA1082" s="165" t="n"/>
      <c r="BB1082" s="165" t="n"/>
      <c r="BC1082" s="152" t="n"/>
      <c r="BD1082" s="152" t="n"/>
      <c r="BE1082" s="152" t="n"/>
      <c r="BF1082" s="152" t="n"/>
      <c r="BG1082" s="155" t="n"/>
      <c r="BH1082" s="152" t="n"/>
      <c r="BI1082" s="152" t="n"/>
      <c r="BJ1082" s="152" t="n"/>
      <c r="BK1082" s="152" t="n"/>
      <c r="BL1082" s="152" t="n"/>
      <c r="BM1082" s="152" t="n"/>
      <c r="BN1082" s="152" t="n"/>
      <c r="BO1082" s="152" t="n"/>
      <c r="BP1082" s="155" t="n"/>
      <c r="BQ1082" s="152" t="n"/>
      <c r="BR1082" s="152" t="n"/>
      <c r="BS1082" s="152" t="n"/>
      <c r="BT1082" s="152" t="n"/>
      <c r="BU1082" s="152" t="n"/>
      <c r="BV1082" s="152" t="n"/>
      <c r="BW1082" s="152" t="n"/>
      <c r="BX1082" s="165" t="n"/>
      <c r="BY1082" s="150" t="n"/>
      <c r="BZ1082" s="150" t="n"/>
      <c r="CA1082" s="150" t="n"/>
      <c r="CB1082" s="174" t="n"/>
      <c r="CC1082" s="156" t="n"/>
      <c r="CD1082" s="156" t="n"/>
      <c r="CE1082" s="167">
        <f>IFERROR(__xludf.DUMMYFUNCTION("""COMPUTED_VALUE"""),"")</f>
        <v/>
      </c>
      <c r="CF1082" s="158">
        <f>IFERROR(__xludf.DUMMYFUNCTION("""COMPUTED_VALUE"""),"")</f>
        <v/>
      </c>
      <c r="CG1082" s="148" t="n"/>
      <c r="CH1082" s="148" t="n"/>
      <c r="CI1082" s="148" t="n"/>
      <c r="CJ1082" s="148" t="n"/>
      <c r="CK1082" s="148" t="n"/>
      <c r="CL1082" s="148" t="n"/>
      <c r="CM1082" s="148" t="n"/>
      <c r="CN1082" s="148" t="n"/>
      <c r="CO1082" s="148" t="n"/>
      <c r="CP1082" s="148" t="n"/>
      <c r="CQ1082" s="148" t="n"/>
      <c r="CR1082" s="148" t="n"/>
      <c r="CS1082" s="148" t="n"/>
      <c r="CT1082" s="148" t="n"/>
      <c r="CU1082" s="148" t="n"/>
      <c r="CV1082" s="148" t="n"/>
    </row>
    <row r="1083">
      <c r="A1083" s="162" t="n"/>
      <c r="B1083" s="64" t="n"/>
      <c r="C1083" s="129" t="n"/>
      <c r="D1083" s="130" t="inlineStr"/>
      <c r="E1083" s="150" t="inlineStr"/>
      <c r="F1083" s="150" t="inlineStr"/>
      <c r="G1083" s="150" t="n"/>
      <c r="H1083" s="152" t="n"/>
      <c r="I1083" s="152" t="n"/>
      <c r="J1083" s="152" t="n"/>
      <c r="K1083" s="152" t="n"/>
      <c r="L1083" s="152" t="n"/>
      <c r="M1083" s="152" t="n"/>
      <c r="N1083" s="152" t="n"/>
      <c r="O1083" s="152" t="n"/>
      <c r="P1083" s="152" t="n"/>
      <c r="Q1083" s="152" t="n"/>
      <c r="R1083" s="152" t="n"/>
      <c r="S1083" s="165" t="n"/>
      <c r="T1083" s="152" t="n"/>
      <c r="U1083" s="152" t="n"/>
      <c r="V1083" s="152" t="n"/>
      <c r="W1083" s="152" t="n"/>
      <c r="X1083" s="152" t="n"/>
      <c r="Y1083" s="152" t="n"/>
      <c r="Z1083" s="152" t="n"/>
      <c r="AA1083" s="152" t="n"/>
      <c r="AB1083" s="152" t="n"/>
      <c r="AC1083" s="152" t="n"/>
      <c r="AD1083" s="152" t="n"/>
      <c r="AE1083" s="152" t="n"/>
      <c r="AF1083" s="152" t="n"/>
      <c r="AG1083" s="152" t="n"/>
      <c r="AH1083" s="152" t="n"/>
      <c r="AI1083" s="152" t="n"/>
      <c r="AJ1083" s="152" t="n"/>
      <c r="AK1083" s="152" t="n"/>
      <c r="AL1083" s="152" t="n"/>
      <c r="AM1083" s="152" t="n"/>
      <c r="AN1083" s="166" t="n"/>
      <c r="AO1083" s="155" t="n"/>
      <c r="AP1083" s="152" t="n"/>
      <c r="AQ1083" s="152" t="n"/>
      <c r="AR1083" s="152" t="n"/>
      <c r="AS1083" s="152" t="n"/>
      <c r="AT1083" s="152" t="n"/>
      <c r="AU1083" s="155" t="n"/>
      <c r="AV1083" s="152" t="n"/>
      <c r="AW1083" s="152" t="n"/>
      <c r="AX1083" s="152" t="n"/>
      <c r="AY1083" s="152" t="n"/>
      <c r="AZ1083" s="152" t="n"/>
      <c r="BA1083" s="165" t="n"/>
      <c r="BB1083" s="165" t="n"/>
      <c r="BC1083" s="152" t="n"/>
      <c r="BD1083" s="152" t="n"/>
      <c r="BE1083" s="152" t="n"/>
      <c r="BF1083" s="152" t="n"/>
      <c r="BG1083" s="155" t="n"/>
      <c r="BH1083" s="152" t="n"/>
      <c r="BI1083" s="152" t="n"/>
      <c r="BJ1083" s="152" t="n"/>
      <c r="BK1083" s="152" t="n"/>
      <c r="BL1083" s="152" t="n"/>
      <c r="BM1083" s="152" t="n"/>
      <c r="BN1083" s="152" t="n"/>
      <c r="BO1083" s="152" t="n"/>
      <c r="BP1083" s="155" t="n"/>
      <c r="BQ1083" s="152" t="n"/>
      <c r="BR1083" s="152" t="n"/>
      <c r="BS1083" s="152" t="n"/>
      <c r="BT1083" s="152" t="n"/>
      <c r="BU1083" s="152" t="n"/>
      <c r="BV1083" s="152" t="n"/>
      <c r="BW1083" s="152" t="n"/>
      <c r="BX1083" s="165" t="n"/>
      <c r="BY1083" s="150" t="n"/>
      <c r="BZ1083" s="150" t="n"/>
      <c r="CA1083" s="150" t="n"/>
      <c r="CB1083" s="174" t="n"/>
      <c r="CC1083" s="156" t="n"/>
      <c r="CD1083" s="156" t="n"/>
      <c r="CE1083" s="167">
        <f>IFERROR(__xludf.DUMMYFUNCTION("""COMPUTED_VALUE"""),"")</f>
        <v/>
      </c>
      <c r="CF1083" s="158">
        <f>IFERROR(__xludf.DUMMYFUNCTION("""COMPUTED_VALUE"""),"")</f>
        <v/>
      </c>
      <c r="CG1083" s="148" t="n"/>
      <c r="CH1083" s="148" t="n"/>
      <c r="CI1083" s="148" t="n"/>
      <c r="CJ1083" s="148" t="n"/>
      <c r="CK1083" s="148" t="n"/>
      <c r="CL1083" s="148" t="n"/>
      <c r="CM1083" s="148" t="n"/>
      <c r="CN1083" s="148" t="n"/>
      <c r="CO1083" s="148" t="n"/>
      <c r="CP1083" s="148" t="n"/>
      <c r="CQ1083" s="148" t="n"/>
      <c r="CR1083" s="148" t="n"/>
      <c r="CS1083" s="148" t="n"/>
      <c r="CT1083" s="148" t="n"/>
      <c r="CU1083" s="148" t="n"/>
      <c r="CV1083" s="148" t="n"/>
    </row>
    <row r="1084">
      <c r="A1084" s="162" t="n"/>
      <c r="B1084" s="64" t="n"/>
      <c r="C1084" s="129" t="n"/>
      <c r="D1084" s="130" t="inlineStr"/>
      <c r="E1084" s="150" t="inlineStr"/>
      <c r="F1084" s="150" t="inlineStr"/>
      <c r="G1084" s="150" t="n"/>
      <c r="H1084" s="152" t="n"/>
      <c r="I1084" s="152" t="n"/>
      <c r="J1084" s="152" t="n"/>
      <c r="K1084" s="152" t="n"/>
      <c r="L1084" s="152" t="n"/>
      <c r="M1084" s="152" t="n"/>
      <c r="N1084" s="152" t="n"/>
      <c r="O1084" s="152" t="n"/>
      <c r="P1084" s="152" t="n"/>
      <c r="Q1084" s="152" t="n"/>
      <c r="R1084" s="152" t="n"/>
      <c r="S1084" s="165" t="n"/>
      <c r="T1084" s="152" t="n"/>
      <c r="U1084" s="152" t="n"/>
      <c r="V1084" s="152" t="n"/>
      <c r="W1084" s="152" t="n"/>
      <c r="X1084" s="152" t="n"/>
      <c r="Y1084" s="152" t="n"/>
      <c r="Z1084" s="152" t="n"/>
      <c r="AA1084" s="152" t="n"/>
      <c r="AB1084" s="152" t="n"/>
      <c r="AC1084" s="152" t="n"/>
      <c r="AD1084" s="152" t="n"/>
      <c r="AE1084" s="152" t="n"/>
      <c r="AF1084" s="152" t="n"/>
      <c r="AG1084" s="152" t="n"/>
      <c r="AH1084" s="152" t="n"/>
      <c r="AI1084" s="152" t="n"/>
      <c r="AJ1084" s="152" t="n"/>
      <c r="AK1084" s="152" t="n"/>
      <c r="AL1084" s="152" t="n"/>
      <c r="AM1084" s="152" t="n"/>
      <c r="AN1084" s="166" t="n"/>
      <c r="AO1084" s="155" t="n"/>
      <c r="AP1084" s="152" t="n"/>
      <c r="AQ1084" s="152" t="n"/>
      <c r="AR1084" s="152" t="n"/>
      <c r="AS1084" s="152" t="n"/>
      <c r="AT1084" s="152" t="n"/>
      <c r="AU1084" s="155" t="n"/>
      <c r="AV1084" s="152" t="n"/>
      <c r="AW1084" s="152" t="n"/>
      <c r="AX1084" s="152" t="n"/>
      <c r="AY1084" s="152" t="n"/>
      <c r="AZ1084" s="152" t="n"/>
      <c r="BA1084" s="165" t="n"/>
      <c r="BB1084" s="165" t="n"/>
      <c r="BC1084" s="152" t="n"/>
      <c r="BD1084" s="152" t="n"/>
      <c r="BE1084" s="152" t="n"/>
      <c r="BF1084" s="152" t="n"/>
      <c r="BG1084" s="155" t="n"/>
      <c r="BH1084" s="152" t="n"/>
      <c r="BI1084" s="152" t="n"/>
      <c r="BJ1084" s="152" t="n"/>
      <c r="BK1084" s="152" t="n"/>
      <c r="BL1084" s="152" t="n"/>
      <c r="BM1084" s="152" t="n"/>
      <c r="BN1084" s="152" t="n"/>
      <c r="BO1084" s="152" t="n"/>
      <c r="BP1084" s="155" t="n"/>
      <c r="BQ1084" s="152" t="n"/>
      <c r="BR1084" s="152" t="n"/>
      <c r="BS1084" s="152" t="n"/>
      <c r="BT1084" s="152" t="n"/>
      <c r="BU1084" s="152" t="n"/>
      <c r="BV1084" s="152" t="n"/>
      <c r="BW1084" s="152" t="n"/>
      <c r="BX1084" s="165" t="n"/>
      <c r="BY1084" s="150" t="n"/>
      <c r="BZ1084" s="150" t="n"/>
      <c r="CA1084" s="150" t="n"/>
      <c r="CB1084" s="174" t="n"/>
      <c r="CC1084" s="156" t="n"/>
      <c r="CD1084" s="156" t="n"/>
      <c r="CE1084" s="167">
        <f>IFERROR(__xludf.DUMMYFUNCTION("""COMPUTED_VALUE"""),"")</f>
        <v/>
      </c>
      <c r="CF1084" s="158">
        <f>IFERROR(__xludf.DUMMYFUNCTION("""COMPUTED_VALUE"""),"")</f>
        <v/>
      </c>
      <c r="CG1084" s="148" t="n"/>
      <c r="CH1084" s="148" t="n"/>
      <c r="CI1084" s="148" t="n"/>
      <c r="CJ1084" s="148" t="n"/>
      <c r="CK1084" s="148" t="n"/>
      <c r="CL1084" s="148" t="n"/>
      <c r="CM1084" s="148" t="n"/>
      <c r="CN1084" s="148" t="n"/>
      <c r="CO1084" s="148" t="n"/>
      <c r="CP1084" s="148" t="n"/>
      <c r="CQ1084" s="148" t="n"/>
      <c r="CR1084" s="148" t="n"/>
      <c r="CS1084" s="148" t="n"/>
      <c r="CT1084" s="148" t="n"/>
      <c r="CU1084" s="148" t="n"/>
      <c r="CV1084" s="148" t="n"/>
    </row>
    <row r="1085">
      <c r="A1085" s="162" t="n"/>
      <c r="B1085" s="64" t="n"/>
      <c r="C1085" s="129" t="n"/>
      <c r="D1085" s="130" t="inlineStr"/>
      <c r="E1085" s="150" t="inlineStr"/>
      <c r="F1085" s="150" t="inlineStr"/>
      <c r="G1085" s="150" t="n"/>
      <c r="H1085" s="152" t="n"/>
      <c r="I1085" s="152" t="n"/>
      <c r="J1085" s="152" t="n"/>
      <c r="K1085" s="152" t="n"/>
      <c r="L1085" s="152" t="n"/>
      <c r="M1085" s="152" t="n"/>
      <c r="N1085" s="152" t="n"/>
      <c r="O1085" s="152" t="n"/>
      <c r="P1085" s="152" t="n"/>
      <c r="Q1085" s="152" t="n"/>
      <c r="R1085" s="152" t="n"/>
      <c r="S1085" s="165" t="n"/>
      <c r="T1085" s="152" t="n"/>
      <c r="U1085" s="152" t="n"/>
      <c r="V1085" s="152" t="n"/>
      <c r="W1085" s="152" t="n"/>
      <c r="X1085" s="152" t="n"/>
      <c r="Y1085" s="152" t="n"/>
      <c r="Z1085" s="152" t="n"/>
      <c r="AA1085" s="152" t="n"/>
      <c r="AB1085" s="152" t="n"/>
      <c r="AC1085" s="152" t="n"/>
      <c r="AD1085" s="152" t="n"/>
      <c r="AE1085" s="152" t="n"/>
      <c r="AF1085" s="152" t="n"/>
      <c r="AG1085" s="152" t="n"/>
      <c r="AH1085" s="152" t="n"/>
      <c r="AI1085" s="152" t="n"/>
      <c r="AJ1085" s="152" t="n"/>
      <c r="AK1085" s="152" t="n"/>
      <c r="AL1085" s="152" t="n"/>
      <c r="AM1085" s="152" t="n"/>
      <c r="AN1085" s="166" t="n"/>
      <c r="AO1085" s="155" t="n"/>
      <c r="AP1085" s="152" t="n"/>
      <c r="AQ1085" s="152" t="n"/>
      <c r="AR1085" s="152" t="n"/>
      <c r="AS1085" s="152" t="n"/>
      <c r="AT1085" s="152" t="n"/>
      <c r="AU1085" s="155" t="n"/>
      <c r="AV1085" s="152" t="n"/>
      <c r="AW1085" s="152" t="n"/>
      <c r="AX1085" s="152" t="n"/>
      <c r="AY1085" s="152" t="n"/>
      <c r="AZ1085" s="152" t="n"/>
      <c r="BA1085" s="165" t="n"/>
      <c r="BB1085" s="165" t="n"/>
      <c r="BC1085" s="152" t="n"/>
      <c r="BD1085" s="152" t="n"/>
      <c r="BE1085" s="152" t="n"/>
      <c r="BF1085" s="152" t="n"/>
      <c r="BG1085" s="155" t="n"/>
      <c r="BH1085" s="152" t="n"/>
      <c r="BI1085" s="152" t="n"/>
      <c r="BJ1085" s="152" t="n"/>
      <c r="BK1085" s="152" t="n"/>
      <c r="BL1085" s="152" t="n"/>
      <c r="BM1085" s="152" t="n"/>
      <c r="BN1085" s="152" t="n"/>
      <c r="BO1085" s="152" t="n"/>
      <c r="BP1085" s="155" t="n"/>
      <c r="BQ1085" s="152" t="n"/>
      <c r="BR1085" s="152" t="n"/>
      <c r="BS1085" s="152" t="n"/>
      <c r="BT1085" s="152" t="n"/>
      <c r="BU1085" s="152" t="n"/>
      <c r="BV1085" s="152" t="n"/>
      <c r="BW1085" s="152" t="n"/>
      <c r="BX1085" s="165" t="n"/>
      <c r="BY1085" s="150" t="n"/>
      <c r="BZ1085" s="150" t="n"/>
      <c r="CA1085" s="150" t="n"/>
      <c r="CB1085" s="174" t="n"/>
      <c r="CC1085" s="156" t="n"/>
      <c r="CD1085" s="156" t="n"/>
      <c r="CE1085" s="167">
        <f>IFERROR(__xludf.DUMMYFUNCTION("""COMPUTED_VALUE"""),"")</f>
        <v/>
      </c>
      <c r="CF1085" s="158">
        <f>IFERROR(__xludf.DUMMYFUNCTION("""COMPUTED_VALUE"""),"")</f>
        <v/>
      </c>
      <c r="CG1085" s="148" t="n"/>
      <c r="CH1085" s="148" t="n"/>
      <c r="CI1085" s="148" t="n"/>
      <c r="CJ1085" s="148" t="n"/>
      <c r="CK1085" s="148" t="n"/>
      <c r="CL1085" s="148" t="n"/>
      <c r="CM1085" s="148" t="n"/>
      <c r="CN1085" s="148" t="n"/>
      <c r="CO1085" s="148" t="n"/>
      <c r="CP1085" s="148" t="n"/>
      <c r="CQ1085" s="148" t="n"/>
      <c r="CR1085" s="148" t="n"/>
      <c r="CS1085" s="148" t="n"/>
      <c r="CT1085" s="148" t="n"/>
      <c r="CU1085" s="148" t="n"/>
      <c r="CV1085" s="148" t="n"/>
    </row>
    <row r="1086">
      <c r="A1086" s="162" t="n"/>
      <c r="B1086" s="64" t="n"/>
      <c r="C1086" s="129" t="n"/>
      <c r="D1086" s="130" t="inlineStr"/>
      <c r="E1086" s="150" t="inlineStr"/>
      <c r="F1086" s="150" t="inlineStr"/>
      <c r="G1086" s="150" t="n"/>
      <c r="H1086" s="152" t="n"/>
      <c r="I1086" s="152" t="n"/>
      <c r="J1086" s="152" t="n"/>
      <c r="K1086" s="152" t="n"/>
      <c r="L1086" s="152" t="n"/>
      <c r="M1086" s="152" t="n"/>
      <c r="N1086" s="152" t="n"/>
      <c r="O1086" s="152" t="n"/>
      <c r="P1086" s="152" t="n"/>
      <c r="Q1086" s="152" t="n"/>
      <c r="R1086" s="152" t="n"/>
      <c r="S1086" s="165" t="n"/>
      <c r="T1086" s="152" t="n"/>
      <c r="U1086" s="152" t="n"/>
      <c r="V1086" s="152" t="n"/>
      <c r="W1086" s="152" t="n"/>
      <c r="X1086" s="152" t="n"/>
      <c r="Y1086" s="152" t="n"/>
      <c r="Z1086" s="152" t="n"/>
      <c r="AA1086" s="152" t="n"/>
      <c r="AB1086" s="152" t="n"/>
      <c r="AC1086" s="152" t="n"/>
      <c r="AD1086" s="152" t="n"/>
      <c r="AE1086" s="152" t="n"/>
      <c r="AF1086" s="152" t="n"/>
      <c r="AG1086" s="152" t="n"/>
      <c r="AH1086" s="152" t="n"/>
      <c r="AI1086" s="152" t="n"/>
      <c r="AJ1086" s="152" t="n"/>
      <c r="AK1086" s="152" t="n"/>
      <c r="AL1086" s="152" t="n"/>
      <c r="AM1086" s="152" t="n"/>
      <c r="AN1086" s="166" t="n"/>
      <c r="AO1086" s="155" t="n"/>
      <c r="AP1086" s="152" t="n"/>
      <c r="AQ1086" s="152" t="n"/>
      <c r="AR1086" s="152" t="n"/>
      <c r="AS1086" s="152" t="n"/>
      <c r="AT1086" s="152" t="n"/>
      <c r="AU1086" s="155" t="n"/>
      <c r="AV1086" s="152" t="n"/>
      <c r="AW1086" s="152" t="n"/>
      <c r="AX1086" s="152" t="n"/>
      <c r="AY1086" s="152" t="n"/>
      <c r="AZ1086" s="152" t="n"/>
      <c r="BA1086" s="165" t="n"/>
      <c r="BB1086" s="165" t="n"/>
      <c r="BC1086" s="152" t="n"/>
      <c r="BD1086" s="152" t="n"/>
      <c r="BE1086" s="152" t="n"/>
      <c r="BF1086" s="152" t="n"/>
      <c r="BG1086" s="155" t="n"/>
      <c r="BH1086" s="152" t="n"/>
      <c r="BI1086" s="152" t="n"/>
      <c r="BJ1086" s="152" t="n"/>
      <c r="BK1086" s="152" t="n"/>
      <c r="BL1086" s="152" t="n"/>
      <c r="BM1086" s="152" t="n"/>
      <c r="BN1086" s="152" t="n"/>
      <c r="BO1086" s="152" t="n"/>
      <c r="BP1086" s="155" t="n"/>
      <c r="BQ1086" s="152" t="n"/>
      <c r="BR1086" s="152" t="n"/>
      <c r="BS1086" s="152" t="n"/>
      <c r="BT1086" s="152" t="n"/>
      <c r="BU1086" s="152" t="n"/>
      <c r="BV1086" s="152" t="n"/>
      <c r="BW1086" s="152" t="n"/>
      <c r="BX1086" s="165" t="n"/>
      <c r="BY1086" s="150" t="n"/>
      <c r="BZ1086" s="150" t="n"/>
      <c r="CA1086" s="150" t="n"/>
      <c r="CB1086" s="174" t="n"/>
      <c r="CC1086" s="156" t="n"/>
      <c r="CD1086" s="156" t="n"/>
      <c r="CE1086" s="167">
        <f>IFERROR(__xludf.DUMMYFUNCTION("""COMPUTED_VALUE"""),"")</f>
        <v/>
      </c>
      <c r="CF1086" s="158">
        <f>IFERROR(__xludf.DUMMYFUNCTION("""COMPUTED_VALUE"""),"")</f>
        <v/>
      </c>
      <c r="CG1086" s="148" t="n"/>
      <c r="CH1086" s="148" t="n"/>
      <c r="CI1086" s="148" t="n"/>
      <c r="CJ1086" s="148" t="n"/>
      <c r="CK1086" s="148" t="n"/>
      <c r="CL1086" s="148" t="n"/>
      <c r="CM1086" s="148" t="n"/>
      <c r="CN1086" s="148" t="n"/>
      <c r="CO1086" s="148" t="n"/>
      <c r="CP1086" s="148" t="n"/>
      <c r="CQ1086" s="148" t="n"/>
      <c r="CR1086" s="148" t="n"/>
      <c r="CS1086" s="148" t="n"/>
      <c r="CT1086" s="148" t="n"/>
      <c r="CU1086" s="148" t="n"/>
      <c r="CV1086" s="148" t="n"/>
    </row>
    <row r="1087">
      <c r="A1087" s="162" t="n"/>
      <c r="B1087" s="64" t="n"/>
      <c r="C1087" s="129" t="n"/>
      <c r="D1087" s="130" t="inlineStr"/>
      <c r="E1087" s="150" t="inlineStr"/>
      <c r="F1087" s="150" t="inlineStr"/>
      <c r="G1087" s="150" t="n"/>
      <c r="H1087" s="152" t="n"/>
      <c r="I1087" s="152" t="n"/>
      <c r="J1087" s="152" t="n"/>
      <c r="K1087" s="152" t="n"/>
      <c r="L1087" s="152" t="n"/>
      <c r="M1087" s="152" t="n"/>
      <c r="N1087" s="152" t="n"/>
      <c r="O1087" s="152" t="n"/>
      <c r="P1087" s="152" t="n"/>
      <c r="Q1087" s="152" t="n"/>
      <c r="R1087" s="152" t="n"/>
      <c r="S1087" s="165" t="n"/>
      <c r="T1087" s="152" t="n"/>
      <c r="U1087" s="152" t="n"/>
      <c r="V1087" s="152" t="n"/>
      <c r="W1087" s="152" t="n"/>
      <c r="X1087" s="152" t="n"/>
      <c r="Y1087" s="152" t="n"/>
      <c r="Z1087" s="152" t="n"/>
      <c r="AA1087" s="152" t="n"/>
      <c r="AB1087" s="152" t="n"/>
      <c r="AC1087" s="152" t="n"/>
      <c r="AD1087" s="152" t="n"/>
      <c r="AE1087" s="152" t="n"/>
      <c r="AF1087" s="152" t="n"/>
      <c r="AG1087" s="152" t="n"/>
      <c r="AH1087" s="152" t="n"/>
      <c r="AI1087" s="152" t="n"/>
      <c r="AJ1087" s="152" t="n"/>
      <c r="AK1087" s="152" t="n"/>
      <c r="AL1087" s="152" t="n"/>
      <c r="AM1087" s="152" t="n"/>
      <c r="AN1087" s="166" t="n"/>
      <c r="AO1087" s="155" t="n"/>
      <c r="AP1087" s="152" t="n"/>
      <c r="AQ1087" s="152" t="n"/>
      <c r="AR1087" s="152" t="n"/>
      <c r="AS1087" s="152" t="n"/>
      <c r="AT1087" s="152" t="n"/>
      <c r="AU1087" s="155" t="n"/>
      <c r="AV1087" s="152" t="n"/>
      <c r="AW1087" s="152" t="n"/>
      <c r="AX1087" s="152" t="n"/>
      <c r="AY1087" s="152" t="n"/>
      <c r="AZ1087" s="152" t="n"/>
      <c r="BA1087" s="165" t="n"/>
      <c r="BB1087" s="165" t="n"/>
      <c r="BC1087" s="152" t="n"/>
      <c r="BD1087" s="152" t="n"/>
      <c r="BE1087" s="152" t="n"/>
      <c r="BF1087" s="152" t="n"/>
      <c r="BG1087" s="155" t="n"/>
      <c r="BH1087" s="152" t="n"/>
      <c r="BI1087" s="152" t="n"/>
      <c r="BJ1087" s="152" t="n"/>
      <c r="BK1087" s="152" t="n"/>
      <c r="BL1087" s="152" t="n"/>
      <c r="BM1087" s="152" t="n"/>
      <c r="BN1087" s="152" t="n"/>
      <c r="BO1087" s="152" t="n"/>
      <c r="BP1087" s="155" t="n"/>
      <c r="BQ1087" s="152" t="n"/>
      <c r="BR1087" s="152" t="n"/>
      <c r="BS1087" s="152" t="n"/>
      <c r="BT1087" s="152" t="n"/>
      <c r="BU1087" s="152" t="n"/>
      <c r="BV1087" s="152" t="n"/>
      <c r="BW1087" s="152" t="n"/>
      <c r="BX1087" s="165" t="n"/>
      <c r="BY1087" s="150" t="n"/>
      <c r="BZ1087" s="150" t="n"/>
      <c r="CA1087" s="150" t="n"/>
      <c r="CB1087" s="174" t="n"/>
      <c r="CC1087" s="156" t="n"/>
      <c r="CD1087" s="156" t="n"/>
      <c r="CE1087" s="167">
        <f>IFERROR(__xludf.DUMMYFUNCTION("""COMPUTED_VALUE"""),"")</f>
        <v/>
      </c>
      <c r="CF1087" s="158">
        <f>IFERROR(__xludf.DUMMYFUNCTION("""COMPUTED_VALUE"""),"")</f>
        <v/>
      </c>
      <c r="CG1087" s="148" t="n"/>
      <c r="CH1087" s="148" t="n"/>
      <c r="CI1087" s="148" t="n"/>
      <c r="CJ1087" s="148" t="n"/>
      <c r="CK1087" s="148" t="n"/>
      <c r="CL1087" s="148" t="n"/>
      <c r="CM1087" s="148" t="n"/>
      <c r="CN1087" s="148" t="n"/>
      <c r="CO1087" s="148" t="n"/>
      <c r="CP1087" s="148" t="n"/>
      <c r="CQ1087" s="148" t="n"/>
      <c r="CR1087" s="148" t="n"/>
      <c r="CS1087" s="148" t="n"/>
      <c r="CT1087" s="148" t="n"/>
      <c r="CU1087" s="148" t="n"/>
      <c r="CV1087" s="148" t="n"/>
    </row>
    <row r="1088">
      <c r="A1088" s="162" t="n"/>
      <c r="B1088" s="64" t="n"/>
      <c r="C1088" s="129" t="n"/>
      <c r="D1088" s="130" t="inlineStr"/>
      <c r="E1088" s="150" t="inlineStr"/>
      <c r="F1088" s="150" t="inlineStr"/>
      <c r="G1088" s="150" t="n"/>
      <c r="H1088" s="152" t="n"/>
      <c r="I1088" s="152" t="n"/>
      <c r="J1088" s="152" t="n"/>
      <c r="K1088" s="152" t="n"/>
      <c r="L1088" s="152" t="n"/>
      <c r="M1088" s="152" t="n"/>
      <c r="N1088" s="152" t="n"/>
      <c r="O1088" s="152" t="n"/>
      <c r="P1088" s="152" t="n"/>
      <c r="Q1088" s="152" t="n"/>
      <c r="R1088" s="152" t="n"/>
      <c r="S1088" s="165" t="n"/>
      <c r="T1088" s="152" t="n"/>
      <c r="U1088" s="152" t="n"/>
      <c r="V1088" s="152" t="n"/>
      <c r="W1088" s="152" t="n"/>
      <c r="X1088" s="152" t="n"/>
      <c r="Y1088" s="152" t="n"/>
      <c r="Z1088" s="152" t="n"/>
      <c r="AA1088" s="152" t="n"/>
      <c r="AB1088" s="152" t="n"/>
      <c r="AC1088" s="152" t="n"/>
      <c r="AD1088" s="152" t="n"/>
      <c r="AE1088" s="152" t="n"/>
      <c r="AF1088" s="152" t="n"/>
      <c r="AG1088" s="152" t="n"/>
      <c r="AH1088" s="152" t="n"/>
      <c r="AI1088" s="152" t="n"/>
      <c r="AJ1088" s="152" t="n"/>
      <c r="AK1088" s="152" t="n"/>
      <c r="AL1088" s="152" t="n"/>
      <c r="AM1088" s="152" t="n"/>
      <c r="AN1088" s="166" t="n"/>
      <c r="AO1088" s="155" t="n"/>
      <c r="AP1088" s="152" t="n"/>
      <c r="AQ1088" s="152" t="n"/>
      <c r="AR1088" s="152" t="n"/>
      <c r="AS1088" s="152" t="n"/>
      <c r="AT1088" s="152" t="n"/>
      <c r="AU1088" s="155" t="n"/>
      <c r="AV1088" s="152" t="n"/>
      <c r="AW1088" s="152" t="n"/>
      <c r="AX1088" s="152" t="n"/>
      <c r="AY1088" s="152" t="n"/>
      <c r="AZ1088" s="152" t="n"/>
      <c r="BA1088" s="165" t="n"/>
      <c r="BB1088" s="165" t="n"/>
      <c r="BC1088" s="152" t="n"/>
      <c r="BD1088" s="152" t="n"/>
      <c r="BE1088" s="152" t="n"/>
      <c r="BF1088" s="152" t="n"/>
      <c r="BG1088" s="155" t="n"/>
      <c r="BH1088" s="152" t="n"/>
      <c r="BI1088" s="152" t="n"/>
      <c r="BJ1088" s="152" t="n"/>
      <c r="BK1088" s="152" t="n"/>
      <c r="BL1088" s="152" t="n"/>
      <c r="BM1088" s="152" t="n"/>
      <c r="BN1088" s="152" t="n"/>
      <c r="BO1088" s="152" t="n"/>
      <c r="BP1088" s="155" t="n"/>
      <c r="BQ1088" s="152" t="n"/>
      <c r="BR1088" s="152" t="n"/>
      <c r="BS1088" s="152" t="n"/>
      <c r="BT1088" s="152" t="n"/>
      <c r="BU1088" s="152" t="n"/>
      <c r="BV1088" s="152" t="n"/>
      <c r="BW1088" s="152" t="n"/>
      <c r="BX1088" s="165" t="n"/>
      <c r="BY1088" s="150" t="n"/>
      <c r="BZ1088" s="150" t="n"/>
      <c r="CA1088" s="150" t="n"/>
      <c r="CB1088" s="174" t="n"/>
      <c r="CC1088" s="156" t="n"/>
      <c r="CD1088" s="156" t="n"/>
      <c r="CE1088" s="167">
        <f>IFERROR(__xludf.DUMMYFUNCTION("""COMPUTED_VALUE"""),"")</f>
        <v/>
      </c>
      <c r="CF1088" s="158">
        <f>IFERROR(__xludf.DUMMYFUNCTION("""COMPUTED_VALUE"""),"")</f>
        <v/>
      </c>
      <c r="CG1088" s="148" t="n"/>
      <c r="CH1088" s="148" t="n"/>
      <c r="CI1088" s="148" t="n"/>
      <c r="CJ1088" s="148" t="n"/>
      <c r="CK1088" s="148" t="n"/>
      <c r="CL1088" s="148" t="n"/>
      <c r="CM1088" s="148" t="n"/>
      <c r="CN1088" s="148" t="n"/>
      <c r="CO1088" s="148" t="n"/>
      <c r="CP1088" s="148" t="n"/>
      <c r="CQ1088" s="148" t="n"/>
      <c r="CR1088" s="148" t="n"/>
      <c r="CS1088" s="148" t="n"/>
      <c r="CT1088" s="148" t="n"/>
      <c r="CU1088" s="148" t="n"/>
      <c r="CV1088" s="148" t="n"/>
    </row>
    <row r="1089">
      <c r="A1089" s="162" t="n"/>
      <c r="B1089" s="64" t="n"/>
      <c r="C1089" s="129" t="n"/>
      <c r="D1089" s="130" t="inlineStr"/>
      <c r="E1089" s="150" t="inlineStr"/>
      <c r="F1089" s="150" t="inlineStr"/>
      <c r="G1089" s="150" t="n"/>
      <c r="H1089" s="152" t="n"/>
      <c r="I1089" s="152" t="n"/>
      <c r="J1089" s="152" t="n"/>
      <c r="K1089" s="152" t="n"/>
      <c r="L1089" s="152" t="n"/>
      <c r="M1089" s="152" t="n"/>
      <c r="N1089" s="152" t="n"/>
      <c r="O1089" s="152" t="n"/>
      <c r="P1089" s="152" t="n"/>
      <c r="Q1089" s="152" t="n"/>
      <c r="R1089" s="152" t="n"/>
      <c r="S1089" s="165" t="n"/>
      <c r="T1089" s="152" t="n"/>
      <c r="U1089" s="152" t="n"/>
      <c r="V1089" s="152" t="n"/>
      <c r="W1089" s="152" t="n"/>
      <c r="X1089" s="152" t="n"/>
      <c r="Y1089" s="152" t="n"/>
      <c r="Z1089" s="152" t="n"/>
      <c r="AA1089" s="152" t="n"/>
      <c r="AB1089" s="152" t="n"/>
      <c r="AC1089" s="152" t="n"/>
      <c r="AD1089" s="152" t="n"/>
      <c r="AE1089" s="152" t="n"/>
      <c r="AF1089" s="152" t="n"/>
      <c r="AG1089" s="152" t="n"/>
      <c r="AH1089" s="152" t="n"/>
      <c r="AI1089" s="152" t="n"/>
      <c r="AJ1089" s="152" t="n"/>
      <c r="AK1089" s="152" t="n"/>
      <c r="AL1089" s="152" t="n"/>
      <c r="AM1089" s="152" t="n"/>
      <c r="AN1089" s="166" t="n"/>
      <c r="AO1089" s="155" t="n"/>
      <c r="AP1089" s="152" t="n"/>
      <c r="AQ1089" s="152" t="n"/>
      <c r="AR1089" s="152" t="n"/>
      <c r="AS1089" s="152" t="n"/>
      <c r="AT1089" s="152" t="n"/>
      <c r="AU1089" s="155" t="n"/>
      <c r="AV1089" s="152" t="n"/>
      <c r="AW1089" s="152" t="n"/>
      <c r="AX1089" s="152" t="n"/>
      <c r="AY1089" s="152" t="n"/>
      <c r="AZ1089" s="152" t="n"/>
      <c r="BA1089" s="165" t="n"/>
      <c r="BB1089" s="165" t="n"/>
      <c r="BC1089" s="152" t="n"/>
      <c r="BD1089" s="152" t="n"/>
      <c r="BE1089" s="152" t="n"/>
      <c r="BF1089" s="152" t="n"/>
      <c r="BG1089" s="155" t="n"/>
      <c r="BH1089" s="152" t="n"/>
      <c r="BI1089" s="152" t="n"/>
      <c r="BJ1089" s="152" t="n"/>
      <c r="BK1089" s="152" t="n"/>
      <c r="BL1089" s="152" t="n"/>
      <c r="BM1089" s="152" t="n"/>
      <c r="BN1089" s="152" t="n"/>
      <c r="BO1089" s="152" t="n"/>
      <c r="BP1089" s="155" t="n"/>
      <c r="BQ1089" s="152" t="n"/>
      <c r="BR1089" s="152" t="n"/>
      <c r="BS1089" s="152" t="n"/>
      <c r="BT1089" s="152" t="n"/>
      <c r="BU1089" s="152" t="n"/>
      <c r="BV1089" s="152" t="n"/>
      <c r="BW1089" s="152" t="n"/>
      <c r="BX1089" s="165" t="n"/>
      <c r="BY1089" s="150" t="n"/>
      <c r="BZ1089" s="150" t="n"/>
      <c r="CA1089" s="150" t="n"/>
      <c r="CB1089" s="174" t="n"/>
      <c r="CC1089" s="156" t="n"/>
      <c r="CD1089" s="156" t="n"/>
      <c r="CE1089" s="167">
        <f>IFERROR(__xludf.DUMMYFUNCTION("""COMPUTED_VALUE"""),"")</f>
        <v/>
      </c>
      <c r="CF1089" s="158">
        <f>IFERROR(__xludf.DUMMYFUNCTION("""COMPUTED_VALUE"""),"")</f>
        <v/>
      </c>
      <c r="CG1089" s="148" t="n"/>
      <c r="CH1089" s="148" t="n"/>
      <c r="CI1089" s="148" t="n"/>
      <c r="CJ1089" s="148" t="n"/>
      <c r="CK1089" s="148" t="n"/>
      <c r="CL1089" s="148" t="n"/>
      <c r="CM1089" s="148" t="n"/>
      <c r="CN1089" s="148" t="n"/>
      <c r="CO1089" s="148" t="n"/>
      <c r="CP1089" s="148" t="n"/>
      <c r="CQ1089" s="148" t="n"/>
      <c r="CR1089" s="148" t="n"/>
      <c r="CS1089" s="148" t="n"/>
      <c r="CT1089" s="148" t="n"/>
      <c r="CU1089" s="148" t="n"/>
      <c r="CV1089" s="148" t="n"/>
    </row>
    <row r="1090">
      <c r="A1090" s="162" t="n"/>
      <c r="B1090" s="64" t="n"/>
      <c r="C1090" s="129" t="n"/>
      <c r="D1090" s="130" t="inlineStr"/>
      <c r="E1090" s="150" t="inlineStr"/>
      <c r="F1090" s="150" t="inlineStr"/>
      <c r="G1090" s="150" t="n"/>
      <c r="H1090" s="152" t="n"/>
      <c r="I1090" s="152" t="n"/>
      <c r="J1090" s="152" t="n"/>
      <c r="K1090" s="152" t="n"/>
      <c r="L1090" s="152" t="n"/>
      <c r="M1090" s="152" t="n"/>
      <c r="N1090" s="152" t="n"/>
      <c r="O1090" s="152" t="n"/>
      <c r="P1090" s="152" t="n"/>
      <c r="Q1090" s="152" t="n"/>
      <c r="R1090" s="152" t="n"/>
      <c r="S1090" s="165" t="n"/>
      <c r="T1090" s="152" t="n"/>
      <c r="U1090" s="152" t="n"/>
      <c r="V1090" s="152" t="n"/>
      <c r="W1090" s="152" t="n"/>
      <c r="X1090" s="152" t="n"/>
      <c r="Y1090" s="152" t="n"/>
      <c r="Z1090" s="152" t="n"/>
      <c r="AA1090" s="152" t="n"/>
      <c r="AB1090" s="152" t="n"/>
      <c r="AC1090" s="152" t="n"/>
      <c r="AD1090" s="152" t="n"/>
      <c r="AE1090" s="152" t="n"/>
      <c r="AF1090" s="152" t="n"/>
      <c r="AG1090" s="152" t="n"/>
      <c r="AH1090" s="152" t="n"/>
      <c r="AI1090" s="152" t="n"/>
      <c r="AJ1090" s="152" t="n"/>
      <c r="AK1090" s="152" t="n"/>
      <c r="AL1090" s="152" t="n"/>
      <c r="AM1090" s="152" t="n"/>
      <c r="AN1090" s="166" t="n"/>
      <c r="AO1090" s="155" t="n"/>
      <c r="AP1090" s="152" t="n"/>
      <c r="AQ1090" s="152" t="n"/>
      <c r="AR1090" s="152" t="n"/>
      <c r="AS1090" s="152" t="n"/>
      <c r="AT1090" s="152" t="n"/>
      <c r="AU1090" s="155" t="n"/>
      <c r="AV1090" s="152" t="n"/>
      <c r="AW1090" s="152" t="n"/>
      <c r="AX1090" s="152" t="n"/>
      <c r="AY1090" s="152" t="n"/>
      <c r="AZ1090" s="152" t="n"/>
      <c r="BA1090" s="165" t="n"/>
      <c r="BB1090" s="165" t="n"/>
      <c r="BC1090" s="152" t="n"/>
      <c r="BD1090" s="152" t="n"/>
      <c r="BE1090" s="152" t="n"/>
      <c r="BF1090" s="152" t="n"/>
      <c r="BG1090" s="155" t="n"/>
      <c r="BH1090" s="152" t="n"/>
      <c r="BI1090" s="152" t="n"/>
      <c r="BJ1090" s="152" t="n"/>
      <c r="BK1090" s="152" t="n"/>
      <c r="BL1090" s="152" t="n"/>
      <c r="BM1090" s="152" t="n"/>
      <c r="BN1090" s="152" t="n"/>
      <c r="BO1090" s="152" t="n"/>
      <c r="BP1090" s="155" t="n"/>
      <c r="BQ1090" s="152" t="n"/>
      <c r="BR1090" s="152" t="n"/>
      <c r="BS1090" s="152" t="n"/>
      <c r="BT1090" s="152" t="n"/>
      <c r="BU1090" s="152" t="n"/>
      <c r="BV1090" s="152" t="n"/>
      <c r="BW1090" s="152" t="n"/>
      <c r="BX1090" s="165" t="n"/>
      <c r="BY1090" s="150" t="n"/>
      <c r="BZ1090" s="150" t="n"/>
      <c r="CA1090" s="150" t="n"/>
      <c r="CB1090" s="174" t="n"/>
      <c r="CC1090" s="156" t="n"/>
      <c r="CD1090" s="156" t="n"/>
      <c r="CE1090" s="167">
        <f>IFERROR(__xludf.DUMMYFUNCTION("""COMPUTED_VALUE"""),"")</f>
        <v/>
      </c>
      <c r="CF1090" s="158">
        <f>IFERROR(__xludf.DUMMYFUNCTION("""COMPUTED_VALUE"""),"")</f>
        <v/>
      </c>
      <c r="CG1090" s="148" t="n"/>
      <c r="CH1090" s="148" t="n"/>
      <c r="CI1090" s="148" t="n"/>
      <c r="CJ1090" s="148" t="n"/>
      <c r="CK1090" s="148" t="n"/>
      <c r="CL1090" s="148" t="n"/>
      <c r="CM1090" s="148" t="n"/>
      <c r="CN1090" s="148" t="n"/>
      <c r="CO1090" s="148" t="n"/>
      <c r="CP1090" s="148" t="n"/>
      <c r="CQ1090" s="148" t="n"/>
      <c r="CR1090" s="148" t="n"/>
      <c r="CS1090" s="148" t="n"/>
      <c r="CT1090" s="148" t="n"/>
      <c r="CU1090" s="148" t="n"/>
      <c r="CV1090" s="148" t="n"/>
    </row>
    <row r="1091">
      <c r="A1091" s="162" t="n"/>
      <c r="B1091" s="64" t="n"/>
      <c r="C1091" s="129" t="n"/>
      <c r="D1091" s="130" t="inlineStr"/>
      <c r="E1091" s="150" t="inlineStr"/>
      <c r="F1091" s="150" t="inlineStr"/>
      <c r="G1091" s="150" t="n"/>
      <c r="H1091" s="152" t="n"/>
      <c r="I1091" s="152" t="n"/>
      <c r="J1091" s="152" t="n"/>
      <c r="K1091" s="152" t="n"/>
      <c r="L1091" s="152" t="n"/>
      <c r="M1091" s="152" t="n"/>
      <c r="N1091" s="152" t="n"/>
      <c r="O1091" s="152" t="n"/>
      <c r="P1091" s="152" t="n"/>
      <c r="Q1091" s="152" t="n"/>
      <c r="R1091" s="152" t="n"/>
      <c r="S1091" s="165" t="n"/>
      <c r="T1091" s="152" t="n"/>
      <c r="U1091" s="152" t="n"/>
      <c r="V1091" s="152" t="n"/>
      <c r="W1091" s="152" t="n"/>
      <c r="X1091" s="152" t="n"/>
      <c r="Y1091" s="152" t="n"/>
      <c r="Z1091" s="152" t="n"/>
      <c r="AA1091" s="152" t="n"/>
      <c r="AB1091" s="152" t="n"/>
      <c r="AC1091" s="152" t="n"/>
      <c r="AD1091" s="152" t="n"/>
      <c r="AE1091" s="152" t="n"/>
      <c r="AF1091" s="152" t="n"/>
      <c r="AG1091" s="152" t="n"/>
      <c r="AH1091" s="152" t="n"/>
      <c r="AI1091" s="152" t="n"/>
      <c r="AJ1091" s="152" t="n"/>
      <c r="AK1091" s="152" t="n"/>
      <c r="AL1091" s="152" t="n"/>
      <c r="AM1091" s="152" t="n"/>
      <c r="AN1091" s="166" t="n"/>
      <c r="AO1091" s="155" t="n"/>
      <c r="AP1091" s="152" t="n"/>
      <c r="AQ1091" s="152" t="n"/>
      <c r="AR1091" s="152" t="n"/>
      <c r="AS1091" s="152" t="n"/>
      <c r="AT1091" s="152" t="n"/>
      <c r="AU1091" s="155" t="n"/>
      <c r="AV1091" s="152" t="n"/>
      <c r="AW1091" s="152" t="n"/>
      <c r="AX1091" s="152" t="n"/>
      <c r="AY1091" s="152" t="n"/>
      <c r="AZ1091" s="152" t="n"/>
      <c r="BA1091" s="165" t="n"/>
      <c r="BB1091" s="165" t="n"/>
      <c r="BC1091" s="152" t="n"/>
      <c r="BD1091" s="152" t="n"/>
      <c r="BE1091" s="152" t="n"/>
      <c r="BF1091" s="152" t="n"/>
      <c r="BG1091" s="155" t="n"/>
      <c r="BH1091" s="152" t="n"/>
      <c r="BI1091" s="152" t="n"/>
      <c r="BJ1091" s="152" t="n"/>
      <c r="BK1091" s="152" t="n"/>
      <c r="BL1091" s="152" t="n"/>
      <c r="BM1091" s="152" t="n"/>
      <c r="BN1091" s="152" t="n"/>
      <c r="BO1091" s="152" t="n"/>
      <c r="BP1091" s="155" t="n"/>
      <c r="BQ1091" s="152" t="n"/>
      <c r="BR1091" s="152" t="n"/>
      <c r="BS1091" s="152" t="n"/>
      <c r="BT1091" s="152" t="n"/>
      <c r="BU1091" s="152" t="n"/>
      <c r="BV1091" s="152" t="n"/>
      <c r="BW1091" s="152" t="n"/>
      <c r="BX1091" s="165" t="n"/>
      <c r="BY1091" s="150" t="n"/>
      <c r="BZ1091" s="150" t="n"/>
      <c r="CA1091" s="150" t="n"/>
      <c r="CB1091" s="174" t="n"/>
      <c r="CC1091" s="156" t="n"/>
      <c r="CD1091" s="156" t="n"/>
      <c r="CE1091" s="167">
        <f>IFERROR(__xludf.DUMMYFUNCTION("""COMPUTED_VALUE"""),"")</f>
        <v/>
      </c>
      <c r="CF1091" s="158">
        <f>IFERROR(__xludf.DUMMYFUNCTION("""COMPUTED_VALUE"""),"")</f>
        <v/>
      </c>
      <c r="CG1091" s="148" t="n"/>
      <c r="CH1091" s="148" t="n"/>
      <c r="CI1091" s="148" t="n"/>
      <c r="CJ1091" s="148" t="n"/>
      <c r="CK1091" s="148" t="n"/>
      <c r="CL1091" s="148" t="n"/>
      <c r="CM1091" s="148" t="n"/>
      <c r="CN1091" s="148" t="n"/>
      <c r="CO1091" s="148" t="n"/>
      <c r="CP1091" s="148" t="n"/>
      <c r="CQ1091" s="148" t="n"/>
      <c r="CR1091" s="148" t="n"/>
      <c r="CS1091" s="148" t="n"/>
      <c r="CT1091" s="148" t="n"/>
      <c r="CU1091" s="148" t="n"/>
      <c r="CV1091" s="148" t="n"/>
    </row>
    <row r="1092">
      <c r="A1092" s="162" t="n"/>
      <c r="B1092" s="64" t="n"/>
      <c r="C1092" s="129" t="n"/>
      <c r="D1092" s="130" t="inlineStr"/>
      <c r="E1092" s="150" t="inlineStr"/>
      <c r="F1092" s="150" t="inlineStr"/>
      <c r="G1092" s="150" t="n"/>
      <c r="H1092" s="152" t="n"/>
      <c r="I1092" s="152" t="n"/>
      <c r="J1092" s="152" t="n"/>
      <c r="K1092" s="152" t="n"/>
      <c r="L1092" s="152" t="n"/>
      <c r="M1092" s="152" t="n"/>
      <c r="N1092" s="152" t="n"/>
      <c r="O1092" s="152" t="n"/>
      <c r="P1092" s="152" t="n"/>
      <c r="Q1092" s="152" t="n"/>
      <c r="R1092" s="152" t="n"/>
      <c r="S1092" s="165" t="n"/>
      <c r="T1092" s="152" t="n"/>
      <c r="U1092" s="152" t="n"/>
      <c r="V1092" s="152" t="n"/>
      <c r="W1092" s="152" t="n"/>
      <c r="X1092" s="152" t="n"/>
      <c r="Y1092" s="152" t="n"/>
      <c r="Z1092" s="152" t="n"/>
      <c r="AA1092" s="152" t="n"/>
      <c r="AB1092" s="152" t="n"/>
      <c r="AC1092" s="152" t="n"/>
      <c r="AD1092" s="152" t="n"/>
      <c r="AE1092" s="152" t="n"/>
      <c r="AF1092" s="152" t="n"/>
      <c r="AG1092" s="152" t="n"/>
      <c r="AH1092" s="152" t="n"/>
      <c r="AI1092" s="152" t="n"/>
      <c r="AJ1092" s="152" t="n"/>
      <c r="AK1092" s="152" t="n"/>
      <c r="AL1092" s="152" t="n"/>
      <c r="AM1092" s="152" t="n"/>
      <c r="AN1092" s="166" t="n"/>
      <c r="AO1092" s="155" t="n"/>
      <c r="AP1092" s="152" t="n"/>
      <c r="AQ1092" s="152" t="n"/>
      <c r="AR1092" s="152" t="n"/>
      <c r="AS1092" s="152" t="n"/>
      <c r="AT1092" s="152" t="n"/>
      <c r="AU1092" s="155" t="n"/>
      <c r="AV1092" s="152" t="n"/>
      <c r="AW1092" s="152" t="n"/>
      <c r="AX1092" s="152" t="n"/>
      <c r="AY1092" s="152" t="n"/>
      <c r="AZ1092" s="152" t="n"/>
      <c r="BA1092" s="165" t="n"/>
      <c r="BB1092" s="165" t="n"/>
      <c r="BC1092" s="152" t="n"/>
      <c r="BD1092" s="152" t="n"/>
      <c r="BE1092" s="152" t="n"/>
      <c r="BF1092" s="152" t="n"/>
      <c r="BG1092" s="155" t="n"/>
      <c r="BH1092" s="152" t="n"/>
      <c r="BI1092" s="152" t="n"/>
      <c r="BJ1092" s="152" t="n"/>
      <c r="BK1092" s="152" t="n"/>
      <c r="BL1092" s="152" t="n"/>
      <c r="BM1092" s="152" t="n"/>
      <c r="BN1092" s="152" t="n"/>
      <c r="BO1092" s="152" t="n"/>
      <c r="BP1092" s="155" t="n"/>
      <c r="BQ1092" s="152" t="n"/>
      <c r="BR1092" s="152" t="n"/>
      <c r="BS1092" s="152" t="n"/>
      <c r="BT1092" s="152" t="n"/>
      <c r="BU1092" s="152" t="n"/>
      <c r="BV1092" s="152" t="n"/>
      <c r="BW1092" s="152" t="n"/>
      <c r="BX1092" s="165" t="n"/>
      <c r="BY1092" s="150" t="n"/>
      <c r="BZ1092" s="150" t="n"/>
      <c r="CA1092" s="150" t="n"/>
      <c r="CB1092" s="174" t="n"/>
      <c r="CC1092" s="156" t="n"/>
      <c r="CD1092" s="156" t="n"/>
      <c r="CE1092" s="167">
        <f>IFERROR(__xludf.DUMMYFUNCTION("""COMPUTED_VALUE"""),"")</f>
        <v/>
      </c>
      <c r="CF1092" s="158">
        <f>IFERROR(__xludf.DUMMYFUNCTION("""COMPUTED_VALUE"""),"")</f>
        <v/>
      </c>
      <c r="CG1092" s="148" t="n"/>
      <c r="CH1092" s="148" t="n"/>
      <c r="CI1092" s="148" t="n"/>
      <c r="CJ1092" s="148" t="n"/>
      <c r="CK1092" s="148" t="n"/>
      <c r="CL1092" s="148" t="n"/>
      <c r="CM1092" s="148" t="n"/>
      <c r="CN1092" s="148" t="n"/>
      <c r="CO1092" s="148" t="n"/>
      <c r="CP1092" s="148" t="n"/>
      <c r="CQ1092" s="148" t="n"/>
      <c r="CR1092" s="148" t="n"/>
      <c r="CS1092" s="148" t="n"/>
      <c r="CT1092" s="148" t="n"/>
      <c r="CU1092" s="148" t="n"/>
      <c r="CV1092" s="148" t="n"/>
    </row>
    <row r="1093">
      <c r="A1093" s="162" t="n"/>
      <c r="B1093" s="64" t="n"/>
      <c r="C1093" s="129" t="n"/>
      <c r="D1093" s="130" t="inlineStr"/>
      <c r="E1093" s="150" t="inlineStr"/>
      <c r="F1093" s="150" t="inlineStr"/>
      <c r="G1093" s="150" t="n"/>
      <c r="H1093" s="152" t="n"/>
      <c r="I1093" s="152" t="n"/>
      <c r="J1093" s="152" t="n"/>
      <c r="K1093" s="152" t="n"/>
      <c r="L1093" s="152" t="n"/>
      <c r="M1093" s="152" t="n"/>
      <c r="N1093" s="152" t="n"/>
      <c r="O1093" s="152" t="n"/>
      <c r="P1093" s="152" t="n"/>
      <c r="Q1093" s="152" t="n"/>
      <c r="R1093" s="152" t="n"/>
      <c r="S1093" s="165" t="n"/>
      <c r="T1093" s="152" t="n"/>
      <c r="U1093" s="152" t="n"/>
      <c r="V1093" s="152" t="n"/>
      <c r="W1093" s="152" t="n"/>
      <c r="X1093" s="152" t="n"/>
      <c r="Y1093" s="152" t="n"/>
      <c r="Z1093" s="152" t="n"/>
      <c r="AA1093" s="152" t="n"/>
      <c r="AB1093" s="152" t="n"/>
      <c r="AC1093" s="152" t="n"/>
      <c r="AD1093" s="152" t="n"/>
      <c r="AE1093" s="152" t="n"/>
      <c r="AF1093" s="152" t="n"/>
      <c r="AG1093" s="152" t="n"/>
      <c r="AH1093" s="152" t="n"/>
      <c r="AI1093" s="152" t="n"/>
      <c r="AJ1093" s="152" t="n"/>
      <c r="AK1093" s="152" t="n"/>
      <c r="AL1093" s="152" t="n"/>
      <c r="AM1093" s="152" t="n"/>
      <c r="AN1093" s="166" t="n"/>
      <c r="AO1093" s="155" t="n"/>
      <c r="AP1093" s="152" t="n"/>
      <c r="AQ1093" s="152" t="n"/>
      <c r="AR1093" s="152" t="n"/>
      <c r="AS1093" s="152" t="n"/>
      <c r="AT1093" s="152" t="n"/>
      <c r="AU1093" s="155" t="n"/>
      <c r="AV1093" s="152" t="n"/>
      <c r="AW1093" s="152" t="n"/>
      <c r="AX1093" s="152" t="n"/>
      <c r="AY1093" s="152" t="n"/>
      <c r="AZ1093" s="152" t="n"/>
      <c r="BA1093" s="165" t="n"/>
      <c r="BB1093" s="165" t="n"/>
      <c r="BC1093" s="152" t="n"/>
      <c r="BD1093" s="152" t="n"/>
      <c r="BE1093" s="152" t="n"/>
      <c r="BF1093" s="152" t="n"/>
      <c r="BG1093" s="155" t="n"/>
      <c r="BH1093" s="152" t="n"/>
      <c r="BI1093" s="152" t="n"/>
      <c r="BJ1093" s="152" t="n"/>
      <c r="BK1093" s="152" t="n"/>
      <c r="BL1093" s="152" t="n"/>
      <c r="BM1093" s="152" t="n"/>
      <c r="BN1093" s="152" t="n"/>
      <c r="BO1093" s="152" t="n"/>
      <c r="BP1093" s="155" t="n"/>
      <c r="BQ1093" s="152" t="n"/>
      <c r="BR1093" s="152" t="n"/>
      <c r="BS1093" s="152" t="n"/>
      <c r="BT1093" s="152" t="n"/>
      <c r="BU1093" s="152" t="n"/>
      <c r="BV1093" s="152" t="n"/>
      <c r="BW1093" s="152" t="n"/>
      <c r="BX1093" s="165" t="n"/>
      <c r="BY1093" s="150" t="n"/>
      <c r="BZ1093" s="150" t="n"/>
      <c r="CA1093" s="150" t="n"/>
      <c r="CB1093" s="174" t="n"/>
      <c r="CC1093" s="156" t="n"/>
      <c r="CD1093" s="156" t="n"/>
      <c r="CE1093" s="167">
        <f>IFERROR(__xludf.DUMMYFUNCTION("""COMPUTED_VALUE"""),"")</f>
        <v/>
      </c>
      <c r="CF1093" s="158">
        <f>IFERROR(__xludf.DUMMYFUNCTION("""COMPUTED_VALUE"""),"")</f>
        <v/>
      </c>
      <c r="CG1093" s="148" t="n"/>
      <c r="CH1093" s="148" t="n"/>
      <c r="CI1093" s="148" t="n"/>
      <c r="CJ1093" s="148" t="n"/>
      <c r="CK1093" s="148" t="n"/>
      <c r="CL1093" s="148" t="n"/>
      <c r="CM1093" s="148" t="n"/>
      <c r="CN1093" s="148" t="n"/>
      <c r="CO1093" s="148" t="n"/>
      <c r="CP1093" s="148" t="n"/>
      <c r="CQ1093" s="148" t="n"/>
      <c r="CR1093" s="148" t="n"/>
      <c r="CS1093" s="148" t="n"/>
      <c r="CT1093" s="148" t="n"/>
      <c r="CU1093" s="148" t="n"/>
      <c r="CV1093" s="148" t="n"/>
    </row>
    <row r="1094">
      <c r="A1094" s="162" t="n"/>
      <c r="B1094" s="64" t="n"/>
      <c r="C1094" s="129" t="n"/>
      <c r="D1094" s="130" t="inlineStr"/>
      <c r="E1094" s="150" t="inlineStr"/>
      <c r="F1094" s="150" t="inlineStr"/>
      <c r="G1094" s="150" t="n"/>
      <c r="H1094" s="152" t="n"/>
      <c r="I1094" s="152" t="n"/>
      <c r="J1094" s="152" t="n"/>
      <c r="K1094" s="152" t="n"/>
      <c r="L1094" s="152" t="n"/>
      <c r="M1094" s="152" t="n"/>
      <c r="N1094" s="152" t="n"/>
      <c r="O1094" s="152" t="n"/>
      <c r="P1094" s="152" t="n"/>
      <c r="Q1094" s="152" t="n"/>
      <c r="R1094" s="152" t="n"/>
      <c r="S1094" s="165" t="n"/>
      <c r="T1094" s="152" t="n"/>
      <c r="U1094" s="152" t="n"/>
      <c r="V1094" s="152" t="n"/>
      <c r="W1094" s="152" t="n"/>
      <c r="X1094" s="152" t="n"/>
      <c r="Y1094" s="152" t="n"/>
      <c r="Z1094" s="152" t="n"/>
      <c r="AA1094" s="152" t="n"/>
      <c r="AB1094" s="152" t="n"/>
      <c r="AC1094" s="152" t="n"/>
      <c r="AD1094" s="152" t="n"/>
      <c r="AE1094" s="152" t="n"/>
      <c r="AF1094" s="152" t="n"/>
      <c r="AG1094" s="152" t="n"/>
      <c r="AH1094" s="152" t="n"/>
      <c r="AI1094" s="152" t="n"/>
      <c r="AJ1094" s="152" t="n"/>
      <c r="AK1094" s="152" t="n"/>
      <c r="AL1094" s="152" t="n"/>
      <c r="AM1094" s="152" t="n"/>
      <c r="AN1094" s="166" t="n"/>
      <c r="AO1094" s="155" t="n"/>
      <c r="AP1094" s="152" t="n"/>
      <c r="AQ1094" s="152" t="n"/>
      <c r="AR1094" s="152" t="n"/>
      <c r="AS1094" s="152" t="n"/>
      <c r="AT1094" s="152" t="n"/>
      <c r="AU1094" s="155" t="n"/>
      <c r="AV1094" s="152" t="n"/>
      <c r="AW1094" s="152" t="n"/>
      <c r="AX1094" s="152" t="n"/>
      <c r="AY1094" s="152" t="n"/>
      <c r="AZ1094" s="152" t="n"/>
      <c r="BA1094" s="165" t="n"/>
      <c r="BB1094" s="165" t="n"/>
      <c r="BC1094" s="152" t="n"/>
      <c r="BD1094" s="152" t="n"/>
      <c r="BE1094" s="152" t="n"/>
      <c r="BF1094" s="152" t="n"/>
      <c r="BG1094" s="155" t="n"/>
      <c r="BH1094" s="152" t="n"/>
      <c r="BI1094" s="152" t="n"/>
      <c r="BJ1094" s="152" t="n"/>
      <c r="BK1094" s="152" t="n"/>
      <c r="BL1094" s="152" t="n"/>
      <c r="BM1094" s="152" t="n"/>
      <c r="BN1094" s="152" t="n"/>
      <c r="BO1094" s="152" t="n"/>
      <c r="BP1094" s="155" t="n"/>
      <c r="BQ1094" s="152" t="n"/>
      <c r="BR1094" s="152" t="n"/>
      <c r="BS1094" s="152" t="n"/>
      <c r="BT1094" s="152" t="n"/>
      <c r="BU1094" s="152" t="n"/>
      <c r="BV1094" s="152" t="n"/>
      <c r="BW1094" s="152" t="n"/>
      <c r="BX1094" s="165" t="n"/>
      <c r="BY1094" s="150" t="n"/>
      <c r="BZ1094" s="150" t="n"/>
      <c r="CA1094" s="150" t="n"/>
      <c r="CB1094" s="174" t="n"/>
      <c r="CC1094" s="156" t="n"/>
      <c r="CD1094" s="156" t="n"/>
      <c r="CE1094" s="167">
        <f>IFERROR(__xludf.DUMMYFUNCTION("""COMPUTED_VALUE"""),"")</f>
        <v/>
      </c>
      <c r="CF1094" s="158">
        <f>IFERROR(__xludf.DUMMYFUNCTION("""COMPUTED_VALUE"""),"")</f>
        <v/>
      </c>
      <c r="CG1094" s="148" t="n"/>
      <c r="CH1094" s="148" t="n"/>
      <c r="CI1094" s="148" t="n"/>
      <c r="CJ1094" s="148" t="n"/>
      <c r="CK1094" s="148" t="n"/>
      <c r="CL1094" s="148" t="n"/>
      <c r="CM1094" s="148" t="n"/>
      <c r="CN1094" s="148" t="n"/>
      <c r="CO1094" s="148" t="n"/>
      <c r="CP1094" s="148" t="n"/>
      <c r="CQ1094" s="148" t="n"/>
      <c r="CR1094" s="148" t="n"/>
      <c r="CS1094" s="148" t="n"/>
      <c r="CT1094" s="148" t="n"/>
      <c r="CU1094" s="148" t="n"/>
      <c r="CV1094" s="148" t="n"/>
    </row>
    <row r="1095">
      <c r="A1095" s="162" t="n"/>
      <c r="B1095" s="64" t="n"/>
      <c r="C1095" s="129" t="n"/>
      <c r="D1095" s="130" t="inlineStr"/>
      <c r="E1095" s="150" t="inlineStr"/>
      <c r="F1095" s="150" t="inlineStr"/>
      <c r="G1095" s="150" t="n"/>
      <c r="H1095" s="152" t="n"/>
      <c r="I1095" s="152" t="n"/>
      <c r="J1095" s="152" t="n"/>
      <c r="K1095" s="152" t="n"/>
      <c r="L1095" s="152" t="n"/>
      <c r="M1095" s="152" t="n"/>
      <c r="N1095" s="152" t="n"/>
      <c r="O1095" s="152" t="n"/>
      <c r="P1095" s="152" t="n"/>
      <c r="Q1095" s="152" t="n"/>
      <c r="R1095" s="152" t="n"/>
      <c r="S1095" s="165" t="n"/>
      <c r="T1095" s="152" t="n"/>
      <c r="U1095" s="152" t="n"/>
      <c r="V1095" s="152" t="n"/>
      <c r="W1095" s="152" t="n"/>
      <c r="X1095" s="152" t="n"/>
      <c r="Y1095" s="152" t="n"/>
      <c r="Z1095" s="152" t="n"/>
      <c r="AA1095" s="152" t="n"/>
      <c r="AB1095" s="152" t="n"/>
      <c r="AC1095" s="152" t="n"/>
      <c r="AD1095" s="152" t="n"/>
      <c r="AE1095" s="152" t="n"/>
      <c r="AF1095" s="152" t="n"/>
      <c r="AG1095" s="152" t="n"/>
      <c r="AH1095" s="152" t="n"/>
      <c r="AI1095" s="152" t="n"/>
      <c r="AJ1095" s="152" t="n"/>
      <c r="AK1095" s="152" t="n"/>
      <c r="AL1095" s="152" t="n"/>
      <c r="AM1095" s="152" t="n"/>
      <c r="AN1095" s="166" t="n"/>
      <c r="AO1095" s="155" t="n"/>
      <c r="AP1095" s="152" t="n"/>
      <c r="AQ1095" s="152" t="n"/>
      <c r="AR1095" s="152" t="n"/>
      <c r="AS1095" s="152" t="n"/>
      <c r="AT1095" s="152" t="n"/>
      <c r="AU1095" s="155" t="n"/>
      <c r="AV1095" s="152" t="n"/>
      <c r="AW1095" s="152" t="n"/>
      <c r="AX1095" s="152" t="n"/>
      <c r="AY1095" s="152" t="n"/>
      <c r="AZ1095" s="152" t="n"/>
      <c r="BA1095" s="165" t="n"/>
      <c r="BB1095" s="165" t="n"/>
      <c r="BC1095" s="152" t="n"/>
      <c r="BD1095" s="152" t="n"/>
      <c r="BE1095" s="152" t="n"/>
      <c r="BF1095" s="152" t="n"/>
      <c r="BG1095" s="155" t="n"/>
      <c r="BH1095" s="152" t="n"/>
      <c r="BI1095" s="152" t="n"/>
      <c r="BJ1095" s="152" t="n"/>
      <c r="BK1095" s="152" t="n"/>
      <c r="BL1095" s="152" t="n"/>
      <c r="BM1095" s="152" t="n"/>
      <c r="BN1095" s="152" t="n"/>
      <c r="BO1095" s="152" t="n"/>
      <c r="BP1095" s="155" t="n"/>
      <c r="BQ1095" s="152" t="n"/>
      <c r="BR1095" s="152" t="n"/>
      <c r="BS1095" s="152" t="n"/>
      <c r="BT1095" s="152" t="n"/>
      <c r="BU1095" s="152" t="n"/>
      <c r="BV1095" s="152" t="n"/>
      <c r="BW1095" s="152" t="n"/>
      <c r="BX1095" s="165" t="n"/>
      <c r="BY1095" s="150" t="n"/>
      <c r="BZ1095" s="150" t="n"/>
      <c r="CA1095" s="150" t="n"/>
      <c r="CB1095" s="174" t="n"/>
      <c r="CC1095" s="156" t="n"/>
      <c r="CD1095" s="156" t="n"/>
      <c r="CE1095" s="167">
        <f>IFERROR(__xludf.DUMMYFUNCTION("""COMPUTED_VALUE"""),"")</f>
        <v/>
      </c>
      <c r="CF1095" s="158">
        <f>IFERROR(__xludf.DUMMYFUNCTION("""COMPUTED_VALUE"""),"")</f>
        <v/>
      </c>
      <c r="CG1095" s="148" t="n"/>
      <c r="CH1095" s="148" t="n"/>
      <c r="CI1095" s="148" t="n"/>
      <c r="CJ1095" s="148" t="n"/>
      <c r="CK1095" s="148" t="n"/>
      <c r="CL1095" s="148" t="n"/>
      <c r="CM1095" s="148" t="n"/>
      <c r="CN1095" s="148" t="n"/>
      <c r="CO1095" s="148" t="n"/>
      <c r="CP1095" s="148" t="n"/>
      <c r="CQ1095" s="148" t="n"/>
      <c r="CR1095" s="148" t="n"/>
      <c r="CS1095" s="148" t="n"/>
      <c r="CT1095" s="148" t="n"/>
      <c r="CU1095" s="148" t="n"/>
      <c r="CV1095" s="148" t="n"/>
    </row>
    <row r="1096">
      <c r="A1096" s="162" t="n"/>
      <c r="B1096" s="64" t="n"/>
      <c r="C1096" s="129" t="n"/>
      <c r="D1096" s="130" t="inlineStr"/>
      <c r="E1096" s="150" t="inlineStr"/>
      <c r="F1096" s="150" t="inlineStr"/>
      <c r="G1096" s="150" t="n"/>
      <c r="H1096" s="152" t="n"/>
      <c r="I1096" s="152" t="n"/>
      <c r="J1096" s="152" t="n"/>
      <c r="K1096" s="152" t="n"/>
      <c r="L1096" s="152" t="n"/>
      <c r="M1096" s="152" t="n"/>
      <c r="N1096" s="152" t="n"/>
      <c r="O1096" s="152" t="n"/>
      <c r="P1096" s="152" t="n"/>
      <c r="Q1096" s="152" t="n"/>
      <c r="R1096" s="152" t="n"/>
      <c r="S1096" s="165" t="n"/>
      <c r="T1096" s="152" t="n"/>
      <c r="U1096" s="152" t="n"/>
      <c r="V1096" s="152" t="n"/>
      <c r="W1096" s="152" t="n"/>
      <c r="X1096" s="152" t="n"/>
      <c r="Y1096" s="152" t="n"/>
      <c r="Z1096" s="152" t="n"/>
      <c r="AA1096" s="152" t="n"/>
      <c r="AB1096" s="152" t="n"/>
      <c r="AC1096" s="152" t="n"/>
      <c r="AD1096" s="152" t="n"/>
      <c r="AE1096" s="152" t="n"/>
      <c r="AF1096" s="152" t="n"/>
      <c r="AG1096" s="152" t="n"/>
      <c r="AH1096" s="152" t="n"/>
      <c r="AI1096" s="152" t="n"/>
      <c r="AJ1096" s="152" t="n"/>
      <c r="AK1096" s="152" t="n"/>
      <c r="AL1096" s="152" t="n"/>
      <c r="AM1096" s="152" t="n"/>
      <c r="AN1096" s="166" t="n"/>
      <c r="AO1096" s="155" t="n"/>
      <c r="AP1096" s="152" t="n"/>
      <c r="AQ1096" s="152" t="n"/>
      <c r="AR1096" s="152" t="n"/>
      <c r="AS1096" s="152" t="n"/>
      <c r="AT1096" s="152" t="n"/>
      <c r="AU1096" s="155" t="n"/>
      <c r="AV1096" s="152" t="n"/>
      <c r="AW1096" s="152" t="n"/>
      <c r="AX1096" s="152" t="n"/>
      <c r="AY1096" s="152" t="n"/>
      <c r="AZ1096" s="152" t="n"/>
      <c r="BA1096" s="165" t="n"/>
      <c r="BB1096" s="165" t="n"/>
      <c r="BC1096" s="152" t="n"/>
      <c r="BD1096" s="152" t="n"/>
      <c r="BE1096" s="152" t="n"/>
      <c r="BF1096" s="152" t="n"/>
      <c r="BG1096" s="155" t="n"/>
      <c r="BH1096" s="152" t="n"/>
      <c r="BI1096" s="152" t="n"/>
      <c r="BJ1096" s="152" t="n"/>
      <c r="BK1096" s="152" t="n"/>
      <c r="BL1096" s="152" t="n"/>
      <c r="BM1096" s="152" t="n"/>
      <c r="BN1096" s="152" t="n"/>
      <c r="BO1096" s="152" t="n"/>
      <c r="BP1096" s="155" t="n"/>
      <c r="BQ1096" s="152" t="n"/>
      <c r="BR1096" s="152" t="n"/>
      <c r="BS1096" s="152" t="n"/>
      <c r="BT1096" s="152" t="n"/>
      <c r="BU1096" s="152" t="n"/>
      <c r="BV1096" s="152" t="n"/>
      <c r="BW1096" s="152" t="n"/>
      <c r="BX1096" s="165" t="n"/>
      <c r="BY1096" s="150" t="n"/>
      <c r="BZ1096" s="150" t="n"/>
      <c r="CA1096" s="150" t="n"/>
      <c r="CB1096" s="174" t="n"/>
      <c r="CC1096" s="156" t="n"/>
      <c r="CD1096" s="156" t="n"/>
      <c r="CE1096" s="167">
        <f>IFERROR(__xludf.DUMMYFUNCTION("""COMPUTED_VALUE"""),"")</f>
        <v/>
      </c>
      <c r="CF1096" s="158">
        <f>IFERROR(__xludf.DUMMYFUNCTION("""COMPUTED_VALUE"""),"")</f>
        <v/>
      </c>
      <c r="CG1096" s="148" t="n"/>
      <c r="CH1096" s="148" t="n"/>
      <c r="CI1096" s="148" t="n"/>
      <c r="CJ1096" s="148" t="n"/>
      <c r="CK1096" s="148" t="n"/>
      <c r="CL1096" s="148" t="n"/>
      <c r="CM1096" s="148" t="n"/>
      <c r="CN1096" s="148" t="n"/>
      <c r="CO1096" s="148" t="n"/>
      <c r="CP1096" s="148" t="n"/>
      <c r="CQ1096" s="148" t="n"/>
      <c r="CR1096" s="148" t="n"/>
      <c r="CS1096" s="148" t="n"/>
      <c r="CT1096" s="148" t="n"/>
      <c r="CU1096" s="148" t="n"/>
      <c r="CV1096" s="148" t="n"/>
    </row>
    <row r="1097">
      <c r="A1097" s="162" t="n"/>
      <c r="B1097" s="64" t="n"/>
      <c r="C1097" s="129" t="n"/>
      <c r="D1097" s="130" t="inlineStr"/>
      <c r="E1097" s="150" t="inlineStr"/>
      <c r="F1097" s="150" t="inlineStr"/>
      <c r="G1097" s="150" t="n"/>
      <c r="H1097" s="152" t="n"/>
      <c r="I1097" s="152" t="n"/>
      <c r="J1097" s="152" t="n"/>
      <c r="K1097" s="152" t="n"/>
      <c r="L1097" s="152" t="n"/>
      <c r="M1097" s="152" t="n"/>
      <c r="N1097" s="152" t="n"/>
      <c r="O1097" s="152" t="n"/>
      <c r="P1097" s="152" t="n"/>
      <c r="Q1097" s="152" t="n"/>
      <c r="R1097" s="152" t="n"/>
      <c r="S1097" s="165" t="n"/>
      <c r="T1097" s="152" t="n"/>
      <c r="U1097" s="152" t="n"/>
      <c r="V1097" s="152" t="n"/>
      <c r="W1097" s="152" t="n"/>
      <c r="X1097" s="152" t="n"/>
      <c r="Y1097" s="152" t="n"/>
      <c r="Z1097" s="152" t="n"/>
      <c r="AA1097" s="152" t="n"/>
      <c r="AB1097" s="152" t="n"/>
      <c r="AC1097" s="152" t="n"/>
      <c r="AD1097" s="152" t="n"/>
      <c r="AE1097" s="152" t="n"/>
      <c r="AF1097" s="152" t="n"/>
      <c r="AG1097" s="152" t="n"/>
      <c r="AH1097" s="152" t="n"/>
      <c r="AI1097" s="152" t="n"/>
      <c r="AJ1097" s="152" t="n"/>
      <c r="AK1097" s="152" t="n"/>
      <c r="AL1097" s="152" t="n"/>
      <c r="AM1097" s="152" t="n"/>
      <c r="AN1097" s="166" t="n"/>
      <c r="AO1097" s="155" t="n"/>
      <c r="AP1097" s="152" t="n"/>
      <c r="AQ1097" s="152" t="n"/>
      <c r="AR1097" s="152" t="n"/>
      <c r="AS1097" s="152" t="n"/>
      <c r="AT1097" s="152" t="n"/>
      <c r="AU1097" s="155" t="n"/>
      <c r="AV1097" s="152" t="n"/>
      <c r="AW1097" s="152" t="n"/>
      <c r="AX1097" s="152" t="n"/>
      <c r="AY1097" s="152" t="n"/>
      <c r="AZ1097" s="152" t="n"/>
      <c r="BA1097" s="165" t="n"/>
      <c r="BB1097" s="165" t="n"/>
      <c r="BC1097" s="152" t="n"/>
      <c r="BD1097" s="152" t="n"/>
      <c r="BE1097" s="152" t="n"/>
      <c r="BF1097" s="152" t="n"/>
      <c r="BG1097" s="155" t="n"/>
      <c r="BH1097" s="152" t="n"/>
      <c r="BI1097" s="152" t="n"/>
      <c r="BJ1097" s="152" t="n"/>
      <c r="BK1097" s="152" t="n"/>
      <c r="BL1097" s="152" t="n"/>
      <c r="BM1097" s="152" t="n"/>
      <c r="BN1097" s="152" t="n"/>
      <c r="BO1097" s="152" t="n"/>
      <c r="BP1097" s="155" t="n"/>
      <c r="BQ1097" s="152" t="n"/>
      <c r="BR1097" s="152" t="n"/>
      <c r="BS1097" s="152" t="n"/>
      <c r="BT1097" s="152" t="n"/>
      <c r="BU1097" s="152" t="n"/>
      <c r="BV1097" s="152" t="n"/>
      <c r="BW1097" s="152" t="n"/>
      <c r="BX1097" s="165" t="n"/>
      <c r="BY1097" s="150" t="n"/>
      <c r="BZ1097" s="150" t="n"/>
      <c r="CA1097" s="150" t="n"/>
      <c r="CB1097" s="174" t="n"/>
      <c r="CC1097" s="156" t="n"/>
      <c r="CD1097" s="156" t="n"/>
      <c r="CE1097" s="167">
        <f>IFERROR(__xludf.DUMMYFUNCTION("""COMPUTED_VALUE"""),"")</f>
        <v/>
      </c>
      <c r="CF1097" s="158">
        <f>IFERROR(__xludf.DUMMYFUNCTION("""COMPUTED_VALUE"""),"")</f>
        <v/>
      </c>
      <c r="CG1097" s="148" t="n"/>
      <c r="CH1097" s="148" t="n"/>
      <c r="CI1097" s="148" t="n"/>
      <c r="CJ1097" s="148" t="n"/>
      <c r="CK1097" s="148" t="n"/>
      <c r="CL1097" s="148" t="n"/>
      <c r="CM1097" s="148" t="n"/>
      <c r="CN1097" s="148" t="n"/>
      <c r="CO1097" s="148" t="n"/>
      <c r="CP1097" s="148" t="n"/>
      <c r="CQ1097" s="148" t="n"/>
      <c r="CR1097" s="148" t="n"/>
      <c r="CS1097" s="148" t="n"/>
      <c r="CT1097" s="148" t="n"/>
      <c r="CU1097" s="148" t="n"/>
      <c r="CV1097" s="148" t="n"/>
    </row>
    <row r="1098">
      <c r="A1098" s="162" t="n"/>
      <c r="B1098" s="64" t="n"/>
      <c r="C1098" s="129" t="n"/>
      <c r="D1098" s="130" t="inlineStr"/>
      <c r="E1098" s="150" t="inlineStr"/>
      <c r="F1098" s="150" t="inlineStr"/>
      <c r="G1098" s="150" t="n"/>
      <c r="H1098" s="152" t="n"/>
      <c r="I1098" s="152" t="n"/>
      <c r="J1098" s="152" t="n"/>
      <c r="K1098" s="152" t="n"/>
      <c r="L1098" s="152" t="n"/>
      <c r="M1098" s="152" t="n"/>
      <c r="N1098" s="152" t="n"/>
      <c r="O1098" s="152" t="n"/>
      <c r="P1098" s="152" t="n"/>
      <c r="Q1098" s="152" t="n"/>
      <c r="R1098" s="152" t="n"/>
      <c r="S1098" s="165" t="n"/>
      <c r="T1098" s="152" t="n"/>
      <c r="U1098" s="152" t="n"/>
      <c r="V1098" s="152" t="n"/>
      <c r="W1098" s="152" t="n"/>
      <c r="X1098" s="152" t="n"/>
      <c r="Y1098" s="152" t="n"/>
      <c r="Z1098" s="152" t="n"/>
      <c r="AA1098" s="152" t="n"/>
      <c r="AB1098" s="152" t="n"/>
      <c r="AC1098" s="152" t="n"/>
      <c r="AD1098" s="152" t="n"/>
      <c r="AE1098" s="152" t="n"/>
      <c r="AF1098" s="152" t="n"/>
      <c r="AG1098" s="152" t="n"/>
      <c r="AH1098" s="152" t="n"/>
      <c r="AI1098" s="152" t="n"/>
      <c r="AJ1098" s="152" t="n"/>
      <c r="AK1098" s="152" t="n"/>
      <c r="AL1098" s="152" t="n"/>
      <c r="AM1098" s="152" t="n"/>
      <c r="AN1098" s="166" t="n"/>
      <c r="AO1098" s="155" t="n"/>
      <c r="AP1098" s="152" t="n"/>
      <c r="AQ1098" s="152" t="n"/>
      <c r="AR1098" s="152" t="n"/>
      <c r="AS1098" s="152" t="n"/>
      <c r="AT1098" s="152" t="n"/>
      <c r="AU1098" s="155" t="n"/>
      <c r="AV1098" s="152" t="n"/>
      <c r="AW1098" s="152" t="n"/>
      <c r="AX1098" s="152" t="n"/>
      <c r="AY1098" s="152" t="n"/>
      <c r="AZ1098" s="152" t="n"/>
      <c r="BA1098" s="165" t="n"/>
      <c r="BB1098" s="165" t="n"/>
      <c r="BC1098" s="152" t="n"/>
      <c r="BD1098" s="152" t="n"/>
      <c r="BE1098" s="152" t="n"/>
      <c r="BF1098" s="152" t="n"/>
      <c r="BG1098" s="155" t="n"/>
      <c r="BH1098" s="152" t="n"/>
      <c r="BI1098" s="152" t="n"/>
      <c r="BJ1098" s="152" t="n"/>
      <c r="BK1098" s="152" t="n"/>
      <c r="BL1098" s="152" t="n"/>
      <c r="BM1098" s="152" t="n"/>
      <c r="BN1098" s="152" t="n"/>
      <c r="BO1098" s="152" t="n"/>
      <c r="BP1098" s="155" t="n"/>
      <c r="BQ1098" s="152" t="n"/>
      <c r="BR1098" s="152" t="n"/>
      <c r="BS1098" s="152" t="n"/>
      <c r="BT1098" s="152" t="n"/>
      <c r="BU1098" s="152" t="n"/>
      <c r="BV1098" s="152" t="n"/>
      <c r="BW1098" s="152" t="n"/>
      <c r="BX1098" s="165" t="n"/>
      <c r="BY1098" s="150" t="n"/>
      <c r="BZ1098" s="150" t="n"/>
      <c r="CA1098" s="150" t="n"/>
      <c r="CB1098" s="174" t="n"/>
      <c r="CC1098" s="156" t="n"/>
      <c r="CD1098" s="156" t="n"/>
      <c r="CE1098" s="167">
        <f>IFERROR(__xludf.DUMMYFUNCTION("""COMPUTED_VALUE"""),"")</f>
        <v/>
      </c>
      <c r="CF1098" s="158">
        <f>IFERROR(__xludf.DUMMYFUNCTION("""COMPUTED_VALUE"""),"")</f>
        <v/>
      </c>
      <c r="CG1098" s="148" t="n"/>
      <c r="CH1098" s="148" t="n"/>
      <c r="CI1098" s="148" t="n"/>
      <c r="CJ1098" s="148" t="n"/>
      <c r="CK1098" s="148" t="n"/>
      <c r="CL1098" s="148" t="n"/>
      <c r="CM1098" s="148" t="n"/>
      <c r="CN1098" s="148" t="n"/>
      <c r="CO1098" s="148" t="n"/>
      <c r="CP1098" s="148" t="n"/>
      <c r="CQ1098" s="148" t="n"/>
      <c r="CR1098" s="148" t="n"/>
      <c r="CS1098" s="148" t="n"/>
      <c r="CT1098" s="148" t="n"/>
      <c r="CU1098" s="148" t="n"/>
      <c r="CV1098" s="148" t="n"/>
    </row>
    <row r="1099">
      <c r="A1099" s="162" t="n"/>
      <c r="B1099" s="64" t="n"/>
      <c r="C1099" s="129" t="n"/>
      <c r="D1099" s="130" t="inlineStr"/>
      <c r="E1099" s="150" t="inlineStr"/>
      <c r="F1099" s="150" t="inlineStr"/>
      <c r="G1099" s="150" t="n"/>
      <c r="H1099" s="152" t="n"/>
      <c r="I1099" s="152" t="n"/>
      <c r="J1099" s="152" t="n"/>
      <c r="K1099" s="152" t="n"/>
      <c r="L1099" s="152" t="n"/>
      <c r="M1099" s="152" t="n"/>
      <c r="N1099" s="152" t="n"/>
      <c r="O1099" s="152" t="n"/>
      <c r="P1099" s="152" t="n"/>
      <c r="Q1099" s="152" t="n"/>
      <c r="R1099" s="152" t="n"/>
      <c r="S1099" s="165" t="n"/>
      <c r="T1099" s="152" t="n"/>
      <c r="U1099" s="152" t="n"/>
      <c r="V1099" s="152" t="n"/>
      <c r="W1099" s="152" t="n"/>
      <c r="X1099" s="152" t="n"/>
      <c r="Y1099" s="152" t="n"/>
      <c r="Z1099" s="152" t="n"/>
      <c r="AA1099" s="152" t="n"/>
      <c r="AB1099" s="152" t="n"/>
      <c r="AC1099" s="152" t="n"/>
      <c r="AD1099" s="152" t="n"/>
      <c r="AE1099" s="152" t="n"/>
      <c r="AF1099" s="152" t="n"/>
      <c r="AG1099" s="152" t="n"/>
      <c r="AH1099" s="152" t="n"/>
      <c r="AI1099" s="152" t="n"/>
      <c r="AJ1099" s="152" t="n"/>
      <c r="AK1099" s="152" t="n"/>
      <c r="AL1099" s="152" t="n"/>
      <c r="AM1099" s="152" t="n"/>
      <c r="AN1099" s="166" t="n"/>
      <c r="AO1099" s="155" t="n"/>
      <c r="AP1099" s="152" t="n"/>
      <c r="AQ1099" s="152" t="n"/>
      <c r="AR1099" s="152" t="n"/>
      <c r="AS1099" s="152" t="n"/>
      <c r="AT1099" s="152" t="n"/>
      <c r="AU1099" s="155" t="n"/>
      <c r="AV1099" s="152" t="n"/>
      <c r="AW1099" s="152" t="n"/>
      <c r="AX1099" s="152" t="n"/>
      <c r="AY1099" s="152" t="n"/>
      <c r="AZ1099" s="152" t="n"/>
      <c r="BA1099" s="165" t="n"/>
      <c r="BB1099" s="165" t="n"/>
      <c r="BC1099" s="152" t="n"/>
      <c r="BD1099" s="152" t="n"/>
      <c r="BE1099" s="152" t="n"/>
      <c r="BF1099" s="152" t="n"/>
      <c r="BG1099" s="155" t="n"/>
      <c r="BH1099" s="152" t="n"/>
      <c r="BI1099" s="152" t="n"/>
      <c r="BJ1099" s="152" t="n"/>
      <c r="BK1099" s="152" t="n"/>
      <c r="BL1099" s="152" t="n"/>
      <c r="BM1099" s="152" t="n"/>
      <c r="BN1099" s="152" t="n"/>
      <c r="BO1099" s="152" t="n"/>
      <c r="BP1099" s="155" t="n"/>
      <c r="BQ1099" s="152" t="n"/>
      <c r="BR1099" s="152" t="n"/>
      <c r="BS1099" s="152" t="n"/>
      <c r="BT1099" s="152" t="n"/>
      <c r="BU1099" s="152" t="n"/>
      <c r="BV1099" s="152" t="n"/>
      <c r="BW1099" s="152" t="n"/>
      <c r="BX1099" s="165" t="n"/>
      <c r="BY1099" s="150" t="n"/>
      <c r="BZ1099" s="150" t="n"/>
      <c r="CA1099" s="150" t="n"/>
      <c r="CB1099" s="174" t="n"/>
      <c r="CC1099" s="156" t="n"/>
      <c r="CD1099" s="156" t="n"/>
      <c r="CE1099" s="167">
        <f>IFERROR(__xludf.DUMMYFUNCTION("""COMPUTED_VALUE"""),"")</f>
        <v/>
      </c>
      <c r="CF1099" s="158">
        <f>IFERROR(__xludf.DUMMYFUNCTION("""COMPUTED_VALUE"""),"")</f>
        <v/>
      </c>
      <c r="CG1099" s="148" t="n"/>
      <c r="CH1099" s="148" t="n"/>
      <c r="CI1099" s="148" t="n"/>
      <c r="CJ1099" s="148" t="n"/>
      <c r="CK1099" s="148" t="n"/>
      <c r="CL1099" s="148" t="n"/>
      <c r="CM1099" s="148" t="n"/>
      <c r="CN1099" s="148" t="n"/>
      <c r="CO1099" s="148" t="n"/>
      <c r="CP1099" s="148" t="n"/>
      <c r="CQ1099" s="148" t="n"/>
      <c r="CR1099" s="148" t="n"/>
      <c r="CS1099" s="148" t="n"/>
      <c r="CT1099" s="148" t="n"/>
      <c r="CU1099" s="148" t="n"/>
      <c r="CV1099" s="148" t="n"/>
    </row>
    <row r="1100">
      <c r="A1100" s="162" t="n"/>
      <c r="B1100" s="64" t="n"/>
      <c r="C1100" s="129" t="n"/>
      <c r="D1100" s="130" t="inlineStr"/>
      <c r="E1100" s="150" t="inlineStr"/>
      <c r="F1100" s="150" t="inlineStr"/>
      <c r="G1100" s="150" t="n"/>
      <c r="H1100" s="152" t="n"/>
      <c r="I1100" s="152" t="n"/>
      <c r="J1100" s="152" t="n"/>
      <c r="K1100" s="152" t="n"/>
      <c r="L1100" s="152" t="n"/>
      <c r="M1100" s="152" t="n"/>
      <c r="N1100" s="152" t="n"/>
      <c r="O1100" s="152" t="n"/>
      <c r="P1100" s="152" t="n"/>
      <c r="Q1100" s="152" t="n"/>
      <c r="R1100" s="152" t="n"/>
      <c r="S1100" s="165" t="n"/>
      <c r="T1100" s="152" t="n"/>
      <c r="U1100" s="152" t="n"/>
      <c r="V1100" s="152" t="n"/>
      <c r="W1100" s="152" t="n"/>
      <c r="X1100" s="152" t="n"/>
      <c r="Y1100" s="152" t="n"/>
      <c r="Z1100" s="152" t="n"/>
      <c r="AA1100" s="152" t="n"/>
      <c r="AB1100" s="152" t="n"/>
      <c r="AC1100" s="152" t="n"/>
      <c r="AD1100" s="152" t="n"/>
      <c r="AE1100" s="152" t="n"/>
      <c r="AF1100" s="152" t="n"/>
      <c r="AG1100" s="152" t="n"/>
      <c r="AH1100" s="152" t="n"/>
      <c r="AI1100" s="152" t="n"/>
      <c r="AJ1100" s="152" t="n"/>
      <c r="AK1100" s="152" t="n"/>
      <c r="AL1100" s="152" t="n"/>
      <c r="AM1100" s="152" t="n"/>
      <c r="AN1100" s="166" t="n"/>
      <c r="AO1100" s="155" t="n"/>
      <c r="AP1100" s="152" t="n"/>
      <c r="AQ1100" s="152" t="n"/>
      <c r="AR1100" s="152" t="n"/>
      <c r="AS1100" s="152" t="n"/>
      <c r="AT1100" s="152" t="n"/>
      <c r="AU1100" s="155" t="n"/>
      <c r="AV1100" s="152" t="n"/>
      <c r="AW1100" s="152" t="n"/>
      <c r="AX1100" s="152" t="n"/>
      <c r="AY1100" s="152" t="n"/>
      <c r="AZ1100" s="152" t="n"/>
      <c r="BA1100" s="165" t="n"/>
      <c r="BB1100" s="165" t="n"/>
      <c r="BC1100" s="152" t="n"/>
      <c r="BD1100" s="152" t="n"/>
      <c r="BE1100" s="152" t="n"/>
      <c r="BF1100" s="152" t="n"/>
      <c r="BG1100" s="155" t="n"/>
      <c r="BH1100" s="152" t="n"/>
      <c r="BI1100" s="152" t="n"/>
      <c r="BJ1100" s="152" t="n"/>
      <c r="BK1100" s="152" t="n"/>
      <c r="BL1100" s="152" t="n"/>
      <c r="BM1100" s="152" t="n"/>
      <c r="BN1100" s="152" t="n"/>
      <c r="BO1100" s="152" t="n"/>
      <c r="BP1100" s="155" t="n"/>
      <c r="BQ1100" s="152" t="n"/>
      <c r="BR1100" s="152" t="n"/>
      <c r="BS1100" s="152" t="n"/>
      <c r="BT1100" s="152" t="n"/>
      <c r="BU1100" s="152" t="n"/>
      <c r="BV1100" s="152" t="n"/>
      <c r="BW1100" s="152" t="n"/>
      <c r="BX1100" s="165" t="n"/>
      <c r="BY1100" s="150" t="n"/>
      <c r="BZ1100" s="150" t="n"/>
      <c r="CA1100" s="150" t="n"/>
      <c r="CB1100" s="174" t="n"/>
      <c r="CC1100" s="156" t="n"/>
      <c r="CD1100" s="156" t="n"/>
      <c r="CE1100" s="167">
        <f>IFERROR(__xludf.DUMMYFUNCTION("""COMPUTED_VALUE"""),"")</f>
        <v/>
      </c>
      <c r="CF1100" s="158">
        <f>IFERROR(__xludf.DUMMYFUNCTION("""COMPUTED_VALUE"""),"")</f>
        <v/>
      </c>
      <c r="CG1100" s="148" t="n"/>
      <c r="CH1100" s="148" t="n"/>
      <c r="CI1100" s="148" t="n"/>
      <c r="CJ1100" s="148" t="n"/>
      <c r="CK1100" s="148" t="n"/>
      <c r="CL1100" s="148" t="n"/>
      <c r="CM1100" s="148" t="n"/>
      <c r="CN1100" s="148" t="n"/>
      <c r="CO1100" s="148" t="n"/>
      <c r="CP1100" s="148" t="n"/>
      <c r="CQ1100" s="148" t="n"/>
      <c r="CR1100" s="148" t="n"/>
      <c r="CS1100" s="148" t="n"/>
      <c r="CT1100" s="148" t="n"/>
      <c r="CU1100" s="148" t="n"/>
      <c r="CV1100" s="148" t="n"/>
    </row>
    <row r="1101">
      <c r="A1101" s="162" t="n"/>
      <c r="B1101" s="64" t="n"/>
      <c r="C1101" s="129" t="n"/>
      <c r="D1101" s="130" t="inlineStr"/>
      <c r="E1101" s="150" t="inlineStr"/>
      <c r="F1101" s="150" t="inlineStr"/>
      <c r="G1101" s="150" t="n"/>
      <c r="H1101" s="152" t="n"/>
      <c r="I1101" s="152" t="n"/>
      <c r="J1101" s="152" t="n"/>
      <c r="K1101" s="152" t="n"/>
      <c r="L1101" s="152" t="n"/>
      <c r="M1101" s="152" t="n"/>
      <c r="N1101" s="152" t="n"/>
      <c r="O1101" s="152" t="n"/>
      <c r="P1101" s="152" t="n"/>
      <c r="Q1101" s="152" t="n"/>
      <c r="R1101" s="152" t="n"/>
      <c r="S1101" s="165" t="n"/>
      <c r="T1101" s="152" t="n"/>
      <c r="U1101" s="152" t="n"/>
      <c r="V1101" s="152" t="n"/>
      <c r="W1101" s="152" t="n"/>
      <c r="X1101" s="152" t="n"/>
      <c r="Y1101" s="152" t="n"/>
      <c r="Z1101" s="152" t="n"/>
      <c r="AA1101" s="152" t="n"/>
      <c r="AB1101" s="152" t="n"/>
      <c r="AC1101" s="152" t="n"/>
      <c r="AD1101" s="152" t="n"/>
      <c r="AE1101" s="152" t="n"/>
      <c r="AF1101" s="152" t="n"/>
      <c r="AG1101" s="152" t="n"/>
      <c r="AH1101" s="152" t="n"/>
      <c r="AI1101" s="152" t="n"/>
      <c r="AJ1101" s="152" t="n"/>
      <c r="AK1101" s="152" t="n"/>
      <c r="AL1101" s="152" t="n"/>
      <c r="AM1101" s="152" t="n"/>
      <c r="AN1101" s="166" t="n"/>
      <c r="AO1101" s="155" t="n"/>
      <c r="AP1101" s="152" t="n"/>
      <c r="AQ1101" s="152" t="n"/>
      <c r="AR1101" s="152" t="n"/>
      <c r="AS1101" s="152" t="n"/>
      <c r="AT1101" s="152" t="n"/>
      <c r="AU1101" s="155" t="n"/>
      <c r="AV1101" s="152" t="n"/>
      <c r="AW1101" s="152" t="n"/>
      <c r="AX1101" s="152" t="n"/>
      <c r="AY1101" s="152" t="n"/>
      <c r="AZ1101" s="152" t="n"/>
      <c r="BA1101" s="165" t="n"/>
      <c r="BB1101" s="165" t="n"/>
      <c r="BC1101" s="152" t="n"/>
      <c r="BD1101" s="152" t="n"/>
      <c r="BE1101" s="152" t="n"/>
      <c r="BF1101" s="152" t="n"/>
      <c r="BG1101" s="155" t="n"/>
      <c r="BH1101" s="152" t="n"/>
      <c r="BI1101" s="152" t="n"/>
      <c r="BJ1101" s="152" t="n"/>
      <c r="BK1101" s="152" t="n"/>
      <c r="BL1101" s="152" t="n"/>
      <c r="BM1101" s="152" t="n"/>
      <c r="BN1101" s="152" t="n"/>
      <c r="BO1101" s="152" t="n"/>
      <c r="BP1101" s="155" t="n"/>
      <c r="BQ1101" s="152" t="n"/>
      <c r="BR1101" s="152" t="n"/>
      <c r="BS1101" s="152" t="n"/>
      <c r="BT1101" s="152" t="n"/>
      <c r="BU1101" s="152" t="n"/>
      <c r="BV1101" s="152" t="n"/>
      <c r="BW1101" s="152" t="n"/>
      <c r="BX1101" s="165" t="n"/>
      <c r="BY1101" s="150" t="n"/>
      <c r="BZ1101" s="150" t="n"/>
      <c r="CA1101" s="150" t="n"/>
      <c r="CB1101" s="174" t="n"/>
      <c r="CC1101" s="156" t="n"/>
      <c r="CD1101" s="156" t="n"/>
      <c r="CE1101" s="167">
        <f>IFERROR(__xludf.DUMMYFUNCTION("""COMPUTED_VALUE"""),"")</f>
        <v/>
      </c>
      <c r="CF1101" s="158">
        <f>IFERROR(__xludf.DUMMYFUNCTION("""COMPUTED_VALUE"""),"")</f>
        <v/>
      </c>
      <c r="CG1101" s="148" t="n"/>
      <c r="CH1101" s="148" t="n"/>
      <c r="CI1101" s="148" t="n"/>
      <c r="CJ1101" s="148" t="n"/>
      <c r="CK1101" s="148" t="n"/>
      <c r="CL1101" s="148" t="n"/>
      <c r="CM1101" s="148" t="n"/>
      <c r="CN1101" s="148" t="n"/>
      <c r="CO1101" s="148" t="n"/>
      <c r="CP1101" s="148" t="n"/>
      <c r="CQ1101" s="148" t="n"/>
      <c r="CR1101" s="148" t="n"/>
      <c r="CS1101" s="148" t="n"/>
      <c r="CT1101" s="148" t="n"/>
      <c r="CU1101" s="148" t="n"/>
      <c r="CV1101" s="148" t="n"/>
    </row>
    <row r="1102">
      <c r="A1102" s="162" t="n"/>
      <c r="B1102" s="64" t="n"/>
      <c r="C1102" s="129" t="n"/>
      <c r="D1102" s="130" t="inlineStr"/>
      <c r="E1102" s="150" t="inlineStr"/>
      <c r="F1102" s="150" t="inlineStr"/>
      <c r="G1102" s="150" t="n"/>
      <c r="H1102" s="152" t="n"/>
      <c r="I1102" s="152" t="n"/>
      <c r="J1102" s="152" t="n"/>
      <c r="K1102" s="152" t="n"/>
      <c r="L1102" s="152" t="n"/>
      <c r="M1102" s="152" t="n"/>
      <c r="N1102" s="152" t="n"/>
      <c r="O1102" s="152" t="n"/>
      <c r="P1102" s="152" t="n"/>
      <c r="Q1102" s="152" t="n"/>
      <c r="R1102" s="152" t="n"/>
      <c r="S1102" s="165" t="n"/>
      <c r="T1102" s="152" t="n"/>
      <c r="U1102" s="152" t="n"/>
      <c r="V1102" s="152" t="n"/>
      <c r="W1102" s="152" t="n"/>
      <c r="X1102" s="152" t="n"/>
      <c r="Y1102" s="152" t="n"/>
      <c r="Z1102" s="152" t="n"/>
      <c r="AA1102" s="152" t="n"/>
      <c r="AB1102" s="152" t="n"/>
      <c r="AC1102" s="152" t="n"/>
      <c r="AD1102" s="152" t="n"/>
      <c r="AE1102" s="152" t="n"/>
      <c r="AF1102" s="152" t="n"/>
      <c r="AG1102" s="152" t="n"/>
      <c r="AH1102" s="152" t="n"/>
      <c r="AI1102" s="152" t="n"/>
      <c r="AJ1102" s="152" t="n"/>
      <c r="AK1102" s="152" t="n"/>
      <c r="AL1102" s="152" t="n"/>
      <c r="AM1102" s="152" t="n"/>
      <c r="AN1102" s="166" t="n"/>
      <c r="AO1102" s="155" t="n"/>
      <c r="AP1102" s="152" t="n"/>
      <c r="AQ1102" s="152" t="n"/>
      <c r="AR1102" s="152" t="n"/>
      <c r="AS1102" s="152" t="n"/>
      <c r="AT1102" s="152" t="n"/>
      <c r="AU1102" s="155" t="n"/>
      <c r="AV1102" s="152" t="n"/>
      <c r="AW1102" s="152" t="n"/>
      <c r="AX1102" s="152" t="n"/>
      <c r="AY1102" s="152" t="n"/>
      <c r="AZ1102" s="152" t="n"/>
      <c r="BA1102" s="165" t="n"/>
      <c r="BB1102" s="165" t="n"/>
      <c r="BC1102" s="152" t="n"/>
      <c r="BD1102" s="152" t="n"/>
      <c r="BE1102" s="152" t="n"/>
      <c r="BF1102" s="152" t="n"/>
      <c r="BG1102" s="155" t="n"/>
      <c r="BH1102" s="152" t="n"/>
      <c r="BI1102" s="152" t="n"/>
      <c r="BJ1102" s="152" t="n"/>
      <c r="BK1102" s="152" t="n"/>
      <c r="BL1102" s="152" t="n"/>
      <c r="BM1102" s="152" t="n"/>
      <c r="BN1102" s="152" t="n"/>
      <c r="BO1102" s="152" t="n"/>
      <c r="BP1102" s="155" t="n"/>
      <c r="BQ1102" s="152" t="n"/>
      <c r="BR1102" s="152" t="n"/>
      <c r="BS1102" s="152" t="n"/>
      <c r="BT1102" s="152" t="n"/>
      <c r="BU1102" s="152" t="n"/>
      <c r="BV1102" s="152" t="n"/>
      <c r="BW1102" s="152" t="n"/>
      <c r="BX1102" s="165" t="n"/>
      <c r="BY1102" s="150" t="n"/>
      <c r="BZ1102" s="150" t="n"/>
      <c r="CA1102" s="150" t="n"/>
      <c r="CB1102" s="174" t="n"/>
      <c r="CC1102" s="156" t="n"/>
      <c r="CD1102" s="156" t="n"/>
      <c r="CE1102" s="167">
        <f>IFERROR(__xludf.DUMMYFUNCTION("""COMPUTED_VALUE"""),"")</f>
        <v/>
      </c>
      <c r="CF1102" s="158">
        <f>IFERROR(__xludf.DUMMYFUNCTION("""COMPUTED_VALUE"""),"")</f>
        <v/>
      </c>
      <c r="CG1102" s="148" t="n"/>
      <c r="CH1102" s="148" t="n"/>
      <c r="CI1102" s="148" t="n"/>
      <c r="CJ1102" s="148" t="n"/>
      <c r="CK1102" s="148" t="n"/>
      <c r="CL1102" s="148" t="n"/>
      <c r="CM1102" s="148" t="n"/>
      <c r="CN1102" s="148" t="n"/>
      <c r="CO1102" s="148" t="n"/>
      <c r="CP1102" s="148" t="n"/>
      <c r="CQ1102" s="148" t="n"/>
      <c r="CR1102" s="148" t="n"/>
      <c r="CS1102" s="148" t="n"/>
      <c r="CT1102" s="148" t="n"/>
      <c r="CU1102" s="148" t="n"/>
      <c r="CV1102" s="148" t="n"/>
    </row>
    <row r="1103">
      <c r="A1103" s="162" t="n"/>
      <c r="B1103" s="64" t="n"/>
      <c r="C1103" s="129" t="n"/>
      <c r="D1103" s="130" t="inlineStr"/>
      <c r="E1103" s="150" t="inlineStr"/>
      <c r="F1103" s="150" t="inlineStr"/>
      <c r="G1103" s="150" t="n"/>
      <c r="H1103" s="152" t="n"/>
      <c r="I1103" s="152" t="n"/>
      <c r="J1103" s="152" t="n"/>
      <c r="K1103" s="152" t="n"/>
      <c r="L1103" s="152" t="n"/>
      <c r="M1103" s="152" t="n"/>
      <c r="N1103" s="152" t="n"/>
      <c r="O1103" s="152" t="n"/>
      <c r="P1103" s="152" t="n"/>
      <c r="Q1103" s="152" t="n"/>
      <c r="R1103" s="152" t="n"/>
      <c r="S1103" s="165" t="n"/>
      <c r="T1103" s="152" t="n"/>
      <c r="U1103" s="152" t="n"/>
      <c r="V1103" s="152" t="n"/>
      <c r="W1103" s="152" t="n"/>
      <c r="X1103" s="152" t="n"/>
      <c r="Y1103" s="152" t="n"/>
      <c r="Z1103" s="152" t="n"/>
      <c r="AA1103" s="152" t="n"/>
      <c r="AB1103" s="152" t="n"/>
      <c r="AC1103" s="152" t="n"/>
      <c r="AD1103" s="152" t="n"/>
      <c r="AE1103" s="152" t="n"/>
      <c r="AF1103" s="152" t="n"/>
      <c r="AG1103" s="152" t="n"/>
      <c r="AH1103" s="152" t="n"/>
      <c r="AI1103" s="152" t="n"/>
      <c r="AJ1103" s="152" t="n"/>
      <c r="AK1103" s="152" t="n"/>
      <c r="AL1103" s="152" t="n"/>
      <c r="AM1103" s="152" t="n"/>
      <c r="AN1103" s="166" t="n"/>
      <c r="AO1103" s="155" t="n"/>
      <c r="AP1103" s="152" t="n"/>
      <c r="AQ1103" s="152" t="n"/>
      <c r="AR1103" s="152" t="n"/>
      <c r="AS1103" s="152" t="n"/>
      <c r="AT1103" s="152" t="n"/>
      <c r="AU1103" s="155" t="n"/>
      <c r="AV1103" s="152" t="n"/>
      <c r="AW1103" s="152" t="n"/>
      <c r="AX1103" s="152" t="n"/>
      <c r="AY1103" s="152" t="n"/>
      <c r="AZ1103" s="152" t="n"/>
      <c r="BA1103" s="165" t="n"/>
      <c r="BB1103" s="165" t="n"/>
      <c r="BC1103" s="152" t="n"/>
      <c r="BD1103" s="152" t="n"/>
      <c r="BE1103" s="152" t="n"/>
      <c r="BF1103" s="152" t="n"/>
      <c r="BG1103" s="155" t="n"/>
      <c r="BH1103" s="152" t="n"/>
      <c r="BI1103" s="152" t="n"/>
      <c r="BJ1103" s="152" t="n"/>
      <c r="BK1103" s="152" t="n"/>
      <c r="BL1103" s="152" t="n"/>
      <c r="BM1103" s="152" t="n"/>
      <c r="BN1103" s="152" t="n"/>
      <c r="BO1103" s="152" t="n"/>
      <c r="BP1103" s="155" t="n"/>
      <c r="BQ1103" s="152" t="n"/>
      <c r="BR1103" s="152" t="n"/>
      <c r="BS1103" s="152" t="n"/>
      <c r="BT1103" s="152" t="n"/>
      <c r="BU1103" s="152" t="n"/>
      <c r="BV1103" s="152" t="n"/>
      <c r="BW1103" s="152" t="n"/>
      <c r="BX1103" s="165" t="n"/>
      <c r="BY1103" s="150" t="n"/>
      <c r="BZ1103" s="150" t="n"/>
      <c r="CA1103" s="150" t="n"/>
      <c r="CB1103" s="174" t="n"/>
      <c r="CC1103" s="156" t="n"/>
      <c r="CD1103" s="156" t="n"/>
      <c r="CE1103" s="167">
        <f>IFERROR(__xludf.DUMMYFUNCTION("""COMPUTED_VALUE"""),"")</f>
        <v/>
      </c>
      <c r="CF1103" s="158">
        <f>IFERROR(__xludf.DUMMYFUNCTION("""COMPUTED_VALUE"""),"")</f>
        <v/>
      </c>
      <c r="CG1103" s="148" t="n"/>
      <c r="CH1103" s="148" t="n"/>
      <c r="CI1103" s="148" t="n"/>
      <c r="CJ1103" s="148" t="n"/>
      <c r="CK1103" s="148" t="n"/>
      <c r="CL1103" s="148" t="n"/>
      <c r="CM1103" s="148" t="n"/>
      <c r="CN1103" s="148" t="n"/>
      <c r="CO1103" s="148" t="n"/>
      <c r="CP1103" s="148" t="n"/>
      <c r="CQ1103" s="148" t="n"/>
      <c r="CR1103" s="148" t="n"/>
      <c r="CS1103" s="148" t="n"/>
      <c r="CT1103" s="148" t="n"/>
      <c r="CU1103" s="148" t="n"/>
      <c r="CV1103" s="148" t="n"/>
    </row>
    <row r="1104">
      <c r="A1104" s="162" t="n"/>
      <c r="B1104" s="64" t="n"/>
      <c r="C1104" s="129" t="n"/>
      <c r="D1104" s="130" t="inlineStr"/>
      <c r="E1104" s="150" t="inlineStr"/>
      <c r="F1104" s="150" t="inlineStr"/>
      <c r="G1104" s="150" t="n"/>
      <c r="H1104" s="152" t="n"/>
      <c r="I1104" s="152" t="n"/>
      <c r="J1104" s="152" t="n"/>
      <c r="K1104" s="152" t="n"/>
      <c r="L1104" s="152" t="n"/>
      <c r="M1104" s="152" t="n"/>
      <c r="N1104" s="152" t="n"/>
      <c r="O1104" s="152" t="n"/>
      <c r="P1104" s="152" t="n"/>
      <c r="Q1104" s="152" t="n"/>
      <c r="R1104" s="152" t="n"/>
      <c r="S1104" s="165" t="n"/>
      <c r="T1104" s="152" t="n"/>
      <c r="U1104" s="152" t="n"/>
      <c r="V1104" s="152" t="n"/>
      <c r="W1104" s="152" t="n"/>
      <c r="X1104" s="152" t="n"/>
      <c r="Y1104" s="152" t="n"/>
      <c r="Z1104" s="152" t="n"/>
      <c r="AA1104" s="152" t="n"/>
      <c r="AB1104" s="152" t="n"/>
      <c r="AC1104" s="152" t="n"/>
      <c r="AD1104" s="152" t="n"/>
      <c r="AE1104" s="152" t="n"/>
      <c r="AF1104" s="152" t="n"/>
      <c r="AG1104" s="152" t="n"/>
      <c r="AH1104" s="152" t="n"/>
      <c r="AI1104" s="152" t="n"/>
      <c r="AJ1104" s="152" t="n"/>
      <c r="AK1104" s="152" t="n"/>
      <c r="AL1104" s="152" t="n"/>
      <c r="AM1104" s="152" t="n"/>
      <c r="AN1104" s="166" t="n"/>
      <c r="AO1104" s="155" t="n"/>
      <c r="AP1104" s="152" t="n"/>
      <c r="AQ1104" s="152" t="n"/>
      <c r="AR1104" s="152" t="n"/>
      <c r="AS1104" s="152" t="n"/>
      <c r="AT1104" s="152" t="n"/>
      <c r="AU1104" s="155" t="n"/>
      <c r="AV1104" s="152" t="n"/>
      <c r="AW1104" s="152" t="n"/>
      <c r="AX1104" s="152" t="n"/>
      <c r="AY1104" s="152" t="n"/>
      <c r="AZ1104" s="152" t="n"/>
      <c r="BA1104" s="165" t="n"/>
      <c r="BB1104" s="165" t="n"/>
      <c r="BC1104" s="152" t="n"/>
      <c r="BD1104" s="152" t="n"/>
      <c r="BE1104" s="152" t="n"/>
      <c r="BF1104" s="152" t="n"/>
      <c r="BG1104" s="155" t="n"/>
      <c r="BH1104" s="152" t="n"/>
      <c r="BI1104" s="152" t="n"/>
      <c r="BJ1104" s="152" t="n"/>
      <c r="BK1104" s="152" t="n"/>
      <c r="BL1104" s="152" t="n"/>
      <c r="BM1104" s="152" t="n"/>
      <c r="BN1104" s="152" t="n"/>
      <c r="BO1104" s="152" t="n"/>
      <c r="BP1104" s="155" t="n"/>
      <c r="BQ1104" s="152" t="n"/>
      <c r="BR1104" s="152" t="n"/>
      <c r="BS1104" s="152" t="n"/>
      <c r="BT1104" s="152" t="n"/>
      <c r="BU1104" s="152" t="n"/>
      <c r="BV1104" s="152" t="n"/>
      <c r="BW1104" s="152" t="n"/>
      <c r="BX1104" s="165" t="n"/>
      <c r="BY1104" s="150" t="n"/>
      <c r="BZ1104" s="150" t="n"/>
      <c r="CA1104" s="150" t="n"/>
      <c r="CB1104" s="174" t="n"/>
      <c r="CC1104" s="156" t="n"/>
      <c r="CD1104" s="156" t="n"/>
      <c r="CE1104" s="167">
        <f>IFERROR(__xludf.DUMMYFUNCTION("""COMPUTED_VALUE"""),"")</f>
        <v/>
      </c>
      <c r="CF1104" s="158">
        <f>IFERROR(__xludf.DUMMYFUNCTION("""COMPUTED_VALUE"""),"")</f>
        <v/>
      </c>
      <c r="CG1104" s="148" t="n"/>
      <c r="CH1104" s="148" t="n"/>
      <c r="CI1104" s="148" t="n"/>
      <c r="CJ1104" s="148" t="n"/>
      <c r="CK1104" s="148" t="n"/>
      <c r="CL1104" s="148" t="n"/>
      <c r="CM1104" s="148" t="n"/>
      <c r="CN1104" s="148" t="n"/>
      <c r="CO1104" s="148" t="n"/>
      <c r="CP1104" s="148" t="n"/>
      <c r="CQ1104" s="148" t="n"/>
      <c r="CR1104" s="148" t="n"/>
      <c r="CS1104" s="148" t="n"/>
      <c r="CT1104" s="148" t="n"/>
      <c r="CU1104" s="148" t="n"/>
      <c r="CV1104" s="148" t="n"/>
    </row>
    <row r="1105">
      <c r="A1105" s="162" t="n"/>
      <c r="B1105" s="64" t="n"/>
      <c r="C1105" s="129" t="n"/>
      <c r="D1105" s="130" t="inlineStr"/>
      <c r="E1105" s="150" t="inlineStr"/>
      <c r="F1105" s="150" t="inlineStr"/>
      <c r="G1105" s="150" t="n"/>
      <c r="H1105" s="152" t="n"/>
      <c r="I1105" s="152" t="n"/>
      <c r="J1105" s="152" t="n"/>
      <c r="K1105" s="152" t="n"/>
      <c r="L1105" s="152" t="n"/>
      <c r="M1105" s="152" t="n"/>
      <c r="N1105" s="152" t="n"/>
      <c r="O1105" s="152" t="n"/>
      <c r="P1105" s="152" t="n"/>
      <c r="Q1105" s="152" t="n"/>
      <c r="R1105" s="152" t="n"/>
      <c r="S1105" s="165" t="n"/>
      <c r="T1105" s="152" t="n"/>
      <c r="U1105" s="152" t="n"/>
      <c r="V1105" s="152" t="n"/>
      <c r="W1105" s="152" t="n"/>
      <c r="X1105" s="152" t="n"/>
      <c r="Y1105" s="152" t="n"/>
      <c r="Z1105" s="152" t="n"/>
      <c r="AA1105" s="152" t="n"/>
      <c r="AB1105" s="152" t="n"/>
      <c r="AC1105" s="152" t="n"/>
      <c r="AD1105" s="152" t="n"/>
      <c r="AE1105" s="152" t="n"/>
      <c r="AF1105" s="152" t="n"/>
      <c r="AG1105" s="152" t="n"/>
      <c r="AH1105" s="152" t="n"/>
      <c r="AI1105" s="152" t="n"/>
      <c r="AJ1105" s="152" t="n"/>
      <c r="AK1105" s="152" t="n"/>
      <c r="AL1105" s="152" t="n"/>
      <c r="AM1105" s="152" t="n"/>
      <c r="AN1105" s="166" t="n"/>
      <c r="AO1105" s="155" t="n"/>
      <c r="AP1105" s="152" t="n"/>
      <c r="AQ1105" s="152" t="n"/>
      <c r="AR1105" s="152" t="n"/>
      <c r="AS1105" s="152" t="n"/>
      <c r="AT1105" s="152" t="n"/>
      <c r="AU1105" s="155" t="n"/>
      <c r="AV1105" s="152" t="n"/>
      <c r="AW1105" s="152" t="n"/>
      <c r="AX1105" s="152" t="n"/>
      <c r="AY1105" s="152" t="n"/>
      <c r="AZ1105" s="152" t="n"/>
      <c r="BA1105" s="165" t="n"/>
      <c r="BB1105" s="165" t="n"/>
      <c r="BC1105" s="152" t="n"/>
      <c r="BD1105" s="152" t="n"/>
      <c r="BE1105" s="152" t="n"/>
      <c r="BF1105" s="152" t="n"/>
      <c r="BG1105" s="155" t="n"/>
      <c r="BH1105" s="152" t="n"/>
      <c r="BI1105" s="152" t="n"/>
      <c r="BJ1105" s="152" t="n"/>
      <c r="BK1105" s="152" t="n"/>
      <c r="BL1105" s="152" t="n"/>
      <c r="BM1105" s="152" t="n"/>
      <c r="BN1105" s="152" t="n"/>
      <c r="BO1105" s="152" t="n"/>
      <c r="BP1105" s="155" t="n"/>
      <c r="BQ1105" s="152" t="n"/>
      <c r="BR1105" s="152" t="n"/>
      <c r="BS1105" s="152" t="n"/>
      <c r="BT1105" s="152" t="n"/>
      <c r="BU1105" s="152" t="n"/>
      <c r="BV1105" s="152" t="n"/>
      <c r="BW1105" s="152" t="n"/>
      <c r="BX1105" s="165" t="n"/>
      <c r="BY1105" s="150" t="n"/>
      <c r="BZ1105" s="150" t="n"/>
      <c r="CA1105" s="150" t="n"/>
      <c r="CB1105" s="174" t="n"/>
      <c r="CC1105" s="156" t="n"/>
      <c r="CD1105" s="156" t="n"/>
      <c r="CE1105" s="167">
        <f>IFERROR(__xludf.DUMMYFUNCTION("""COMPUTED_VALUE"""),"")</f>
        <v/>
      </c>
      <c r="CF1105" s="158">
        <f>IFERROR(__xludf.DUMMYFUNCTION("""COMPUTED_VALUE"""),"")</f>
        <v/>
      </c>
      <c r="CG1105" s="148" t="n"/>
      <c r="CH1105" s="148" t="n"/>
      <c r="CI1105" s="148" t="n"/>
      <c r="CJ1105" s="148" t="n"/>
      <c r="CK1105" s="148" t="n"/>
      <c r="CL1105" s="148" t="n"/>
      <c r="CM1105" s="148" t="n"/>
      <c r="CN1105" s="148" t="n"/>
      <c r="CO1105" s="148" t="n"/>
      <c r="CP1105" s="148" t="n"/>
      <c r="CQ1105" s="148" t="n"/>
      <c r="CR1105" s="148" t="n"/>
      <c r="CS1105" s="148" t="n"/>
      <c r="CT1105" s="148" t="n"/>
      <c r="CU1105" s="148" t="n"/>
      <c r="CV1105" s="148" t="n"/>
    </row>
    <row r="1106">
      <c r="A1106" s="162" t="n"/>
      <c r="B1106" s="64" t="n"/>
      <c r="C1106" s="129" t="n"/>
      <c r="D1106" s="130" t="inlineStr"/>
      <c r="E1106" s="150" t="inlineStr"/>
      <c r="F1106" s="150" t="inlineStr"/>
      <c r="G1106" s="150" t="n"/>
      <c r="H1106" s="152" t="n"/>
      <c r="I1106" s="152" t="n"/>
      <c r="J1106" s="152" t="n"/>
      <c r="K1106" s="152" t="n"/>
      <c r="L1106" s="152" t="n"/>
      <c r="M1106" s="152" t="n"/>
      <c r="N1106" s="152" t="n"/>
      <c r="O1106" s="152" t="n"/>
      <c r="P1106" s="152" t="n"/>
      <c r="Q1106" s="152" t="n"/>
      <c r="R1106" s="152" t="n"/>
      <c r="S1106" s="165" t="n"/>
      <c r="T1106" s="152" t="n"/>
      <c r="U1106" s="152" t="n"/>
      <c r="V1106" s="152" t="n"/>
      <c r="W1106" s="152" t="n"/>
      <c r="X1106" s="152" t="n"/>
      <c r="Y1106" s="152" t="n"/>
      <c r="Z1106" s="152" t="n"/>
      <c r="AA1106" s="152" t="n"/>
      <c r="AB1106" s="152" t="n"/>
      <c r="AC1106" s="152" t="n"/>
      <c r="AD1106" s="152" t="n"/>
      <c r="AE1106" s="152" t="n"/>
      <c r="AF1106" s="152" t="n"/>
      <c r="AG1106" s="152" t="n"/>
      <c r="AH1106" s="152" t="n"/>
      <c r="AI1106" s="152" t="n"/>
      <c r="AJ1106" s="152" t="n"/>
      <c r="AK1106" s="152" t="n"/>
      <c r="AL1106" s="152" t="n"/>
      <c r="AM1106" s="152" t="n"/>
      <c r="AN1106" s="166" t="n"/>
      <c r="AO1106" s="155" t="n"/>
      <c r="AP1106" s="152" t="n"/>
      <c r="AQ1106" s="152" t="n"/>
      <c r="AR1106" s="152" t="n"/>
      <c r="AS1106" s="152" t="n"/>
      <c r="AT1106" s="152" t="n"/>
      <c r="AU1106" s="155" t="n"/>
      <c r="AV1106" s="152" t="n"/>
      <c r="AW1106" s="152" t="n"/>
      <c r="AX1106" s="152" t="n"/>
      <c r="AY1106" s="152" t="n"/>
      <c r="AZ1106" s="152" t="n"/>
      <c r="BA1106" s="165" t="n"/>
      <c r="BB1106" s="165" t="n"/>
      <c r="BC1106" s="152" t="n"/>
      <c r="BD1106" s="152" t="n"/>
      <c r="BE1106" s="152" t="n"/>
      <c r="BF1106" s="152" t="n"/>
      <c r="BG1106" s="155" t="n"/>
      <c r="BH1106" s="152" t="n"/>
      <c r="BI1106" s="152" t="n"/>
      <c r="BJ1106" s="152" t="n"/>
      <c r="BK1106" s="152" t="n"/>
      <c r="BL1106" s="152" t="n"/>
      <c r="BM1106" s="152" t="n"/>
      <c r="BN1106" s="152" t="n"/>
      <c r="BO1106" s="152" t="n"/>
      <c r="BP1106" s="155" t="n"/>
      <c r="BQ1106" s="152" t="n"/>
      <c r="BR1106" s="152" t="n"/>
      <c r="BS1106" s="152" t="n"/>
      <c r="BT1106" s="152" t="n"/>
      <c r="BU1106" s="152" t="n"/>
      <c r="BV1106" s="152" t="n"/>
      <c r="BW1106" s="152" t="n"/>
      <c r="BX1106" s="165" t="n"/>
      <c r="BY1106" s="150" t="n"/>
      <c r="BZ1106" s="150" t="n"/>
      <c r="CA1106" s="150" t="n"/>
      <c r="CB1106" s="174" t="n"/>
      <c r="CC1106" s="156" t="n"/>
      <c r="CD1106" s="156" t="n"/>
      <c r="CE1106" s="167">
        <f>IFERROR(__xludf.DUMMYFUNCTION("""COMPUTED_VALUE"""),"")</f>
        <v/>
      </c>
      <c r="CF1106" s="158">
        <f>IFERROR(__xludf.DUMMYFUNCTION("""COMPUTED_VALUE"""),"")</f>
        <v/>
      </c>
      <c r="CG1106" s="148" t="n"/>
      <c r="CH1106" s="148" t="n"/>
      <c r="CI1106" s="148" t="n"/>
      <c r="CJ1106" s="148" t="n"/>
      <c r="CK1106" s="148" t="n"/>
      <c r="CL1106" s="148" t="n"/>
      <c r="CM1106" s="148" t="n"/>
      <c r="CN1106" s="148" t="n"/>
      <c r="CO1106" s="148" t="n"/>
      <c r="CP1106" s="148" t="n"/>
      <c r="CQ1106" s="148" t="n"/>
      <c r="CR1106" s="148" t="n"/>
      <c r="CS1106" s="148" t="n"/>
      <c r="CT1106" s="148" t="n"/>
      <c r="CU1106" s="148" t="n"/>
      <c r="CV1106" s="148" t="n"/>
    </row>
    <row r="1107">
      <c r="A1107" s="162" t="n"/>
      <c r="B1107" s="64" t="n"/>
      <c r="C1107" s="129" t="n"/>
      <c r="D1107" s="130" t="inlineStr"/>
      <c r="E1107" s="150" t="inlineStr"/>
      <c r="F1107" s="150" t="inlineStr"/>
      <c r="G1107" s="150" t="n"/>
      <c r="H1107" s="152" t="n"/>
      <c r="I1107" s="152" t="n"/>
      <c r="J1107" s="152" t="n"/>
      <c r="K1107" s="152" t="n"/>
      <c r="L1107" s="152" t="n"/>
      <c r="M1107" s="152" t="n"/>
      <c r="N1107" s="152" t="n"/>
      <c r="O1107" s="152" t="n"/>
      <c r="P1107" s="152" t="n"/>
      <c r="Q1107" s="152" t="n"/>
      <c r="R1107" s="152" t="n"/>
      <c r="S1107" s="165" t="n"/>
      <c r="T1107" s="152" t="n"/>
      <c r="U1107" s="152" t="n"/>
      <c r="V1107" s="152" t="n"/>
      <c r="W1107" s="152" t="n"/>
      <c r="X1107" s="152" t="n"/>
      <c r="Y1107" s="152" t="n"/>
      <c r="Z1107" s="152" t="n"/>
      <c r="AA1107" s="152" t="n"/>
      <c r="AB1107" s="152" t="n"/>
      <c r="AC1107" s="152" t="n"/>
      <c r="AD1107" s="152" t="n"/>
      <c r="AE1107" s="152" t="n"/>
      <c r="AF1107" s="152" t="n"/>
      <c r="AG1107" s="152" t="n"/>
      <c r="AH1107" s="152" t="n"/>
      <c r="AI1107" s="152" t="n"/>
      <c r="AJ1107" s="152" t="n"/>
      <c r="AK1107" s="152" t="n"/>
      <c r="AL1107" s="152" t="n"/>
      <c r="AM1107" s="152" t="n"/>
      <c r="AN1107" s="166" t="n"/>
      <c r="AO1107" s="155" t="n"/>
      <c r="AP1107" s="152" t="n"/>
      <c r="AQ1107" s="152" t="n"/>
      <c r="AR1107" s="152" t="n"/>
      <c r="AS1107" s="152" t="n"/>
      <c r="AT1107" s="152" t="n"/>
      <c r="AU1107" s="155" t="n"/>
      <c r="AV1107" s="152" t="n"/>
      <c r="AW1107" s="152" t="n"/>
      <c r="AX1107" s="152" t="n"/>
      <c r="AY1107" s="152" t="n"/>
      <c r="AZ1107" s="152" t="n"/>
      <c r="BA1107" s="165" t="n"/>
      <c r="BB1107" s="165" t="n"/>
      <c r="BC1107" s="152" t="n"/>
      <c r="BD1107" s="152" t="n"/>
      <c r="BE1107" s="152" t="n"/>
      <c r="BF1107" s="152" t="n"/>
      <c r="BG1107" s="155" t="n"/>
      <c r="BH1107" s="152" t="n"/>
      <c r="BI1107" s="152" t="n"/>
      <c r="BJ1107" s="152" t="n"/>
      <c r="BK1107" s="152" t="n"/>
      <c r="BL1107" s="152" t="n"/>
      <c r="BM1107" s="152" t="n"/>
      <c r="BN1107" s="152" t="n"/>
      <c r="BO1107" s="152" t="n"/>
      <c r="BP1107" s="155" t="n"/>
      <c r="BQ1107" s="152" t="n"/>
      <c r="BR1107" s="152" t="n"/>
      <c r="BS1107" s="152" t="n"/>
      <c r="BT1107" s="152" t="n"/>
      <c r="BU1107" s="152" t="n"/>
      <c r="BV1107" s="152" t="n"/>
      <c r="BW1107" s="152" t="n"/>
      <c r="BX1107" s="165" t="n"/>
      <c r="BY1107" s="150" t="n"/>
      <c r="BZ1107" s="150" t="n"/>
      <c r="CA1107" s="150" t="n"/>
      <c r="CB1107" s="174" t="n"/>
      <c r="CC1107" s="156" t="n"/>
      <c r="CD1107" s="156" t="n"/>
      <c r="CE1107" s="167">
        <f>IFERROR(__xludf.DUMMYFUNCTION("""COMPUTED_VALUE"""),"")</f>
        <v/>
      </c>
      <c r="CF1107" s="158">
        <f>IFERROR(__xludf.DUMMYFUNCTION("""COMPUTED_VALUE"""),"")</f>
        <v/>
      </c>
      <c r="CG1107" s="148" t="n"/>
      <c r="CH1107" s="148" t="n"/>
      <c r="CI1107" s="148" t="n"/>
      <c r="CJ1107" s="148" t="n"/>
      <c r="CK1107" s="148" t="n"/>
      <c r="CL1107" s="148" t="n"/>
      <c r="CM1107" s="148" t="n"/>
      <c r="CN1107" s="148" t="n"/>
      <c r="CO1107" s="148" t="n"/>
      <c r="CP1107" s="148" t="n"/>
      <c r="CQ1107" s="148" t="n"/>
      <c r="CR1107" s="148" t="n"/>
      <c r="CS1107" s="148" t="n"/>
      <c r="CT1107" s="148" t="n"/>
      <c r="CU1107" s="148" t="n"/>
      <c r="CV1107" s="148" t="n"/>
    </row>
    <row r="1108">
      <c r="A1108" s="162" t="n"/>
      <c r="B1108" s="64" t="n"/>
      <c r="C1108" s="129" t="n"/>
      <c r="D1108" s="130" t="inlineStr"/>
      <c r="E1108" s="150" t="inlineStr"/>
      <c r="F1108" s="150" t="inlineStr"/>
      <c r="G1108" s="150" t="n"/>
      <c r="H1108" s="152" t="n"/>
      <c r="I1108" s="152" t="n"/>
      <c r="J1108" s="152" t="n"/>
      <c r="K1108" s="152" t="n"/>
      <c r="L1108" s="152" t="n"/>
      <c r="M1108" s="152" t="n"/>
      <c r="N1108" s="152" t="n"/>
      <c r="O1108" s="152" t="n"/>
      <c r="P1108" s="152" t="n"/>
      <c r="Q1108" s="152" t="n"/>
      <c r="R1108" s="152" t="n"/>
      <c r="S1108" s="165" t="n"/>
      <c r="T1108" s="152" t="n"/>
      <c r="U1108" s="152" t="n"/>
      <c r="V1108" s="152" t="n"/>
      <c r="W1108" s="152" t="n"/>
      <c r="X1108" s="152" t="n"/>
      <c r="Y1108" s="152" t="n"/>
      <c r="Z1108" s="152" t="n"/>
      <c r="AA1108" s="152" t="n"/>
      <c r="AB1108" s="152" t="n"/>
      <c r="AC1108" s="152" t="n"/>
      <c r="AD1108" s="152" t="n"/>
      <c r="AE1108" s="152" t="n"/>
      <c r="AF1108" s="152" t="n"/>
      <c r="AG1108" s="152" t="n"/>
      <c r="AH1108" s="152" t="n"/>
      <c r="AI1108" s="152" t="n"/>
      <c r="AJ1108" s="152" t="n"/>
      <c r="AK1108" s="152" t="n"/>
      <c r="AL1108" s="152" t="n"/>
      <c r="AM1108" s="152" t="n"/>
      <c r="AN1108" s="166" t="n"/>
      <c r="AO1108" s="155" t="n"/>
      <c r="AP1108" s="152" t="n"/>
      <c r="AQ1108" s="152" t="n"/>
      <c r="AR1108" s="152" t="n"/>
      <c r="AS1108" s="152" t="n"/>
      <c r="AT1108" s="152" t="n"/>
      <c r="AU1108" s="155" t="n"/>
      <c r="AV1108" s="152" t="n"/>
      <c r="AW1108" s="152" t="n"/>
      <c r="AX1108" s="152" t="n"/>
      <c r="AY1108" s="152" t="n"/>
      <c r="AZ1108" s="152" t="n"/>
      <c r="BA1108" s="165" t="n"/>
      <c r="BB1108" s="165" t="n"/>
      <c r="BC1108" s="152" t="n"/>
      <c r="BD1108" s="152" t="n"/>
      <c r="BE1108" s="152" t="n"/>
      <c r="BF1108" s="152" t="n"/>
      <c r="BG1108" s="155" t="n"/>
      <c r="BH1108" s="152" t="n"/>
      <c r="BI1108" s="152" t="n"/>
      <c r="BJ1108" s="152" t="n"/>
      <c r="BK1108" s="152" t="n"/>
      <c r="BL1108" s="152" t="n"/>
      <c r="BM1108" s="152" t="n"/>
      <c r="BN1108" s="152" t="n"/>
      <c r="BO1108" s="152" t="n"/>
      <c r="BP1108" s="155" t="n"/>
      <c r="BQ1108" s="152" t="n"/>
      <c r="BR1108" s="152" t="n"/>
      <c r="BS1108" s="152" t="n"/>
      <c r="BT1108" s="152" t="n"/>
      <c r="BU1108" s="152" t="n"/>
      <c r="BV1108" s="152" t="n"/>
      <c r="BW1108" s="152" t="n"/>
      <c r="BX1108" s="165" t="n"/>
      <c r="BY1108" s="150" t="n"/>
      <c r="BZ1108" s="150" t="n"/>
      <c r="CA1108" s="150" t="n"/>
      <c r="CB1108" s="174" t="n"/>
      <c r="CC1108" s="156" t="n"/>
      <c r="CD1108" s="156" t="n"/>
      <c r="CE1108" s="167">
        <f>IFERROR(__xludf.DUMMYFUNCTION("""COMPUTED_VALUE"""),"")</f>
        <v/>
      </c>
      <c r="CF1108" s="158">
        <f>IFERROR(__xludf.DUMMYFUNCTION("""COMPUTED_VALUE"""),"")</f>
        <v/>
      </c>
      <c r="CG1108" s="148" t="n"/>
      <c r="CH1108" s="148" t="n"/>
      <c r="CI1108" s="148" t="n"/>
      <c r="CJ1108" s="148" t="n"/>
      <c r="CK1108" s="148" t="n"/>
      <c r="CL1108" s="148" t="n"/>
      <c r="CM1108" s="148" t="n"/>
      <c r="CN1108" s="148" t="n"/>
      <c r="CO1108" s="148" t="n"/>
      <c r="CP1108" s="148" t="n"/>
      <c r="CQ1108" s="148" t="n"/>
      <c r="CR1108" s="148" t="n"/>
      <c r="CS1108" s="148" t="n"/>
      <c r="CT1108" s="148" t="n"/>
      <c r="CU1108" s="148" t="n"/>
      <c r="CV1108" s="148" t="n"/>
    </row>
    <row r="1109">
      <c r="A1109" s="162" t="n"/>
      <c r="B1109" s="64" t="n"/>
      <c r="C1109" s="129" t="n"/>
      <c r="D1109" s="130" t="inlineStr"/>
      <c r="E1109" s="150" t="inlineStr"/>
      <c r="F1109" s="150" t="inlineStr"/>
      <c r="G1109" s="150" t="n"/>
      <c r="H1109" s="152" t="n"/>
      <c r="I1109" s="152" t="n"/>
      <c r="J1109" s="152" t="n"/>
      <c r="K1109" s="152" t="n"/>
      <c r="L1109" s="152" t="n"/>
      <c r="M1109" s="152" t="n"/>
      <c r="N1109" s="152" t="n"/>
      <c r="O1109" s="152" t="n"/>
      <c r="P1109" s="152" t="n"/>
      <c r="Q1109" s="152" t="n"/>
      <c r="R1109" s="152" t="n"/>
      <c r="S1109" s="165" t="n"/>
      <c r="T1109" s="152" t="n"/>
      <c r="U1109" s="152" t="n"/>
      <c r="V1109" s="152" t="n"/>
      <c r="W1109" s="152" t="n"/>
      <c r="X1109" s="152" t="n"/>
      <c r="Y1109" s="152" t="n"/>
      <c r="Z1109" s="152" t="n"/>
      <c r="AA1109" s="152" t="n"/>
      <c r="AB1109" s="152" t="n"/>
      <c r="AC1109" s="152" t="n"/>
      <c r="AD1109" s="152" t="n"/>
      <c r="AE1109" s="152" t="n"/>
      <c r="AF1109" s="152" t="n"/>
      <c r="AG1109" s="152" t="n"/>
      <c r="AH1109" s="152" t="n"/>
      <c r="AI1109" s="152" t="n"/>
      <c r="AJ1109" s="152" t="n"/>
      <c r="AK1109" s="152" t="n"/>
      <c r="AL1109" s="152" t="n"/>
      <c r="AM1109" s="152" t="n"/>
      <c r="AN1109" s="166" t="n"/>
      <c r="AO1109" s="155" t="n"/>
      <c r="AP1109" s="152" t="n"/>
      <c r="AQ1109" s="152" t="n"/>
      <c r="AR1109" s="152" t="n"/>
      <c r="AS1109" s="152" t="n"/>
      <c r="AT1109" s="152" t="n"/>
      <c r="AU1109" s="155" t="n"/>
      <c r="AV1109" s="152" t="n"/>
      <c r="AW1109" s="152" t="n"/>
      <c r="AX1109" s="152" t="n"/>
      <c r="AY1109" s="152" t="n"/>
      <c r="AZ1109" s="152" t="n"/>
      <c r="BA1109" s="165" t="n"/>
      <c r="BB1109" s="165" t="n"/>
      <c r="BC1109" s="152" t="n"/>
      <c r="BD1109" s="152" t="n"/>
      <c r="BE1109" s="152" t="n"/>
      <c r="BF1109" s="152" t="n"/>
      <c r="BG1109" s="155" t="n"/>
      <c r="BH1109" s="152" t="n"/>
      <c r="BI1109" s="152" t="n"/>
      <c r="BJ1109" s="152" t="n"/>
      <c r="BK1109" s="152" t="n"/>
      <c r="BL1109" s="152" t="n"/>
      <c r="BM1109" s="152" t="n"/>
      <c r="BN1109" s="152" t="n"/>
      <c r="BO1109" s="152" t="n"/>
      <c r="BP1109" s="155" t="n"/>
      <c r="BQ1109" s="152" t="n"/>
      <c r="BR1109" s="152" t="n"/>
      <c r="BS1109" s="152" t="n"/>
      <c r="BT1109" s="152" t="n"/>
      <c r="BU1109" s="152" t="n"/>
      <c r="BV1109" s="152" t="n"/>
      <c r="BW1109" s="152" t="n"/>
      <c r="BX1109" s="165" t="n"/>
      <c r="BY1109" s="150" t="n"/>
      <c r="BZ1109" s="150" t="n"/>
      <c r="CA1109" s="150" t="n"/>
      <c r="CB1109" s="174" t="n"/>
      <c r="CC1109" s="156" t="n"/>
      <c r="CD1109" s="156" t="n"/>
      <c r="CE1109" s="167">
        <f>IFERROR(__xludf.DUMMYFUNCTION("""COMPUTED_VALUE"""),"")</f>
        <v/>
      </c>
      <c r="CF1109" s="158">
        <f>IFERROR(__xludf.DUMMYFUNCTION("""COMPUTED_VALUE"""),"")</f>
        <v/>
      </c>
      <c r="CG1109" s="148" t="n"/>
      <c r="CH1109" s="148" t="n"/>
      <c r="CI1109" s="148" t="n"/>
      <c r="CJ1109" s="148" t="n"/>
      <c r="CK1109" s="148" t="n"/>
      <c r="CL1109" s="148" t="n"/>
      <c r="CM1109" s="148" t="n"/>
      <c r="CN1109" s="148" t="n"/>
      <c r="CO1109" s="148" t="n"/>
      <c r="CP1109" s="148" t="n"/>
      <c r="CQ1109" s="148" t="n"/>
      <c r="CR1109" s="148" t="n"/>
      <c r="CS1109" s="148" t="n"/>
      <c r="CT1109" s="148" t="n"/>
      <c r="CU1109" s="148" t="n"/>
      <c r="CV1109" s="148" t="n"/>
    </row>
    <row r="1110">
      <c r="A1110" s="162" t="n"/>
      <c r="B1110" s="64" t="n"/>
      <c r="C1110" s="129" t="n"/>
      <c r="D1110" s="130" t="inlineStr"/>
      <c r="E1110" s="150" t="inlineStr"/>
      <c r="F1110" s="150" t="inlineStr"/>
      <c r="G1110" s="150" t="n"/>
      <c r="H1110" s="152" t="n"/>
      <c r="I1110" s="152" t="n"/>
      <c r="J1110" s="152" t="n"/>
      <c r="K1110" s="152" t="n"/>
      <c r="L1110" s="152" t="n"/>
      <c r="M1110" s="152" t="n"/>
      <c r="N1110" s="152" t="n"/>
      <c r="O1110" s="152" t="n"/>
      <c r="P1110" s="152" t="n"/>
      <c r="Q1110" s="152" t="n"/>
      <c r="R1110" s="152" t="n"/>
      <c r="S1110" s="165" t="n"/>
      <c r="T1110" s="152" t="n"/>
      <c r="U1110" s="152" t="n"/>
      <c r="V1110" s="152" t="n"/>
      <c r="W1110" s="152" t="n"/>
      <c r="X1110" s="152" t="n"/>
      <c r="Y1110" s="152" t="n"/>
      <c r="Z1110" s="152" t="n"/>
      <c r="AA1110" s="152" t="n"/>
      <c r="AB1110" s="152" t="n"/>
      <c r="AC1110" s="152" t="n"/>
      <c r="AD1110" s="152" t="n"/>
      <c r="AE1110" s="152" t="n"/>
      <c r="AF1110" s="152" t="n"/>
      <c r="AG1110" s="152" t="n"/>
      <c r="AH1110" s="152" t="n"/>
      <c r="AI1110" s="152" t="n"/>
      <c r="AJ1110" s="152" t="n"/>
      <c r="AK1110" s="152" t="n"/>
      <c r="AL1110" s="152" t="n"/>
      <c r="AM1110" s="152" t="n"/>
      <c r="AN1110" s="166" t="n"/>
      <c r="AO1110" s="155" t="n"/>
      <c r="AP1110" s="152" t="n"/>
      <c r="AQ1110" s="152" t="n"/>
      <c r="AR1110" s="152" t="n"/>
      <c r="AS1110" s="152" t="n"/>
      <c r="AT1110" s="152" t="n"/>
      <c r="AU1110" s="155" t="n"/>
      <c r="AV1110" s="152" t="n"/>
      <c r="AW1110" s="152" t="n"/>
      <c r="AX1110" s="152" t="n"/>
      <c r="AY1110" s="152" t="n"/>
      <c r="AZ1110" s="152" t="n"/>
      <c r="BA1110" s="165" t="n"/>
      <c r="BB1110" s="165" t="n"/>
      <c r="BC1110" s="152" t="n"/>
      <c r="BD1110" s="152" t="n"/>
      <c r="BE1110" s="152" t="n"/>
      <c r="BF1110" s="152" t="n"/>
      <c r="BG1110" s="155" t="n"/>
      <c r="BH1110" s="152" t="n"/>
      <c r="BI1110" s="152" t="n"/>
      <c r="BJ1110" s="152" t="n"/>
      <c r="BK1110" s="152" t="n"/>
      <c r="BL1110" s="152" t="n"/>
      <c r="BM1110" s="152" t="n"/>
      <c r="BN1110" s="152" t="n"/>
      <c r="BO1110" s="152" t="n"/>
      <c r="BP1110" s="155" t="n"/>
      <c r="BQ1110" s="152" t="n"/>
      <c r="BR1110" s="152" t="n"/>
      <c r="BS1110" s="152" t="n"/>
      <c r="BT1110" s="152" t="n"/>
      <c r="BU1110" s="152" t="n"/>
      <c r="BV1110" s="152" t="n"/>
      <c r="BW1110" s="152" t="n"/>
      <c r="BX1110" s="165" t="n"/>
      <c r="BY1110" s="150" t="n"/>
      <c r="BZ1110" s="150" t="n"/>
      <c r="CA1110" s="150" t="n"/>
      <c r="CB1110" s="174" t="n"/>
      <c r="CC1110" s="156" t="n"/>
      <c r="CD1110" s="156" t="n"/>
      <c r="CE1110" s="167">
        <f>IFERROR(__xludf.DUMMYFUNCTION("""COMPUTED_VALUE"""),"")</f>
        <v/>
      </c>
      <c r="CF1110" s="158">
        <f>IFERROR(__xludf.DUMMYFUNCTION("""COMPUTED_VALUE"""),"")</f>
        <v/>
      </c>
      <c r="CG1110" s="148" t="n"/>
      <c r="CH1110" s="148" t="n"/>
      <c r="CI1110" s="148" t="n"/>
      <c r="CJ1110" s="148" t="n"/>
      <c r="CK1110" s="148" t="n"/>
      <c r="CL1110" s="148" t="n"/>
      <c r="CM1110" s="148" t="n"/>
      <c r="CN1110" s="148" t="n"/>
      <c r="CO1110" s="148" t="n"/>
      <c r="CP1110" s="148" t="n"/>
      <c r="CQ1110" s="148" t="n"/>
      <c r="CR1110" s="148" t="n"/>
      <c r="CS1110" s="148" t="n"/>
      <c r="CT1110" s="148" t="n"/>
      <c r="CU1110" s="148" t="n"/>
      <c r="CV1110" s="148" t="n"/>
    </row>
    <row r="1111">
      <c r="A1111" s="162" t="n"/>
      <c r="B1111" s="64" t="n"/>
      <c r="C1111" s="129" t="n"/>
      <c r="D1111" s="130" t="inlineStr"/>
      <c r="E1111" s="150" t="inlineStr"/>
      <c r="F1111" s="150" t="inlineStr"/>
      <c r="G1111" s="150" t="n"/>
      <c r="H1111" s="152" t="n"/>
      <c r="I1111" s="152" t="n"/>
      <c r="J1111" s="152" t="n"/>
      <c r="K1111" s="152" t="n"/>
      <c r="L1111" s="152" t="n"/>
      <c r="M1111" s="152" t="n"/>
      <c r="N1111" s="152" t="n"/>
      <c r="O1111" s="152" t="n"/>
      <c r="P1111" s="152" t="n"/>
      <c r="Q1111" s="152" t="n"/>
      <c r="R1111" s="152" t="n"/>
      <c r="S1111" s="165" t="n"/>
      <c r="T1111" s="152" t="n"/>
      <c r="U1111" s="152" t="n"/>
      <c r="V1111" s="152" t="n"/>
      <c r="W1111" s="152" t="n"/>
      <c r="X1111" s="152" t="n"/>
      <c r="Y1111" s="152" t="n"/>
      <c r="Z1111" s="152" t="n"/>
      <c r="AA1111" s="152" t="n"/>
      <c r="AB1111" s="152" t="n"/>
      <c r="AC1111" s="152" t="n"/>
      <c r="AD1111" s="152" t="n"/>
      <c r="AE1111" s="152" t="n"/>
      <c r="AF1111" s="152" t="n"/>
      <c r="AG1111" s="152" t="n"/>
      <c r="AH1111" s="152" t="n"/>
      <c r="AI1111" s="152" t="n"/>
      <c r="AJ1111" s="152" t="n"/>
      <c r="AK1111" s="152" t="n"/>
      <c r="AL1111" s="152" t="n"/>
      <c r="AM1111" s="152" t="n"/>
      <c r="AN1111" s="166" t="n"/>
      <c r="AO1111" s="155" t="n"/>
      <c r="AP1111" s="152" t="n"/>
      <c r="AQ1111" s="152" t="n"/>
      <c r="AR1111" s="152" t="n"/>
      <c r="AS1111" s="152" t="n"/>
      <c r="AT1111" s="152" t="n"/>
      <c r="AU1111" s="155" t="n"/>
      <c r="AV1111" s="152" t="n"/>
      <c r="AW1111" s="152" t="n"/>
      <c r="AX1111" s="152" t="n"/>
      <c r="AY1111" s="152" t="n"/>
      <c r="AZ1111" s="152" t="n"/>
      <c r="BA1111" s="165" t="n"/>
      <c r="BB1111" s="165" t="n"/>
      <c r="BC1111" s="152" t="n"/>
      <c r="BD1111" s="152" t="n"/>
      <c r="BE1111" s="152" t="n"/>
      <c r="BF1111" s="152" t="n"/>
      <c r="BG1111" s="155" t="n"/>
      <c r="BH1111" s="152" t="n"/>
      <c r="BI1111" s="152" t="n"/>
      <c r="BJ1111" s="152" t="n"/>
      <c r="BK1111" s="152" t="n"/>
      <c r="BL1111" s="152" t="n"/>
      <c r="BM1111" s="152" t="n"/>
      <c r="BN1111" s="152" t="n"/>
      <c r="BO1111" s="152" t="n"/>
      <c r="BP1111" s="155" t="n"/>
      <c r="BQ1111" s="152" t="n"/>
      <c r="BR1111" s="152" t="n"/>
      <c r="BS1111" s="152" t="n"/>
      <c r="BT1111" s="152" t="n"/>
      <c r="BU1111" s="152" t="n"/>
      <c r="BV1111" s="152" t="n"/>
      <c r="BW1111" s="152" t="n"/>
      <c r="BX1111" s="165" t="n"/>
      <c r="BY1111" s="150" t="n"/>
      <c r="BZ1111" s="150" t="n"/>
      <c r="CA1111" s="150" t="n"/>
      <c r="CB1111" s="174" t="n"/>
      <c r="CC1111" s="156" t="n"/>
      <c r="CD1111" s="156" t="n"/>
      <c r="CE1111" s="167">
        <f>IFERROR(__xludf.DUMMYFUNCTION("""COMPUTED_VALUE"""),"")</f>
        <v/>
      </c>
      <c r="CF1111" s="158">
        <f>IFERROR(__xludf.DUMMYFUNCTION("""COMPUTED_VALUE"""),"")</f>
        <v/>
      </c>
      <c r="CG1111" s="148" t="n"/>
      <c r="CH1111" s="148" t="n"/>
      <c r="CI1111" s="148" t="n"/>
      <c r="CJ1111" s="148" t="n"/>
      <c r="CK1111" s="148" t="n"/>
      <c r="CL1111" s="148" t="n"/>
      <c r="CM1111" s="148" t="n"/>
      <c r="CN1111" s="148" t="n"/>
      <c r="CO1111" s="148" t="n"/>
      <c r="CP1111" s="148" t="n"/>
      <c r="CQ1111" s="148" t="n"/>
      <c r="CR1111" s="148" t="n"/>
      <c r="CS1111" s="148" t="n"/>
      <c r="CT1111" s="148" t="n"/>
      <c r="CU1111" s="148" t="n"/>
      <c r="CV1111" s="148" t="n"/>
    </row>
    <row r="1112">
      <c r="A1112" s="162" t="n"/>
      <c r="B1112" s="64" t="n"/>
      <c r="C1112" s="129" t="n"/>
      <c r="D1112" s="130" t="inlineStr"/>
      <c r="E1112" s="150" t="inlineStr"/>
      <c r="F1112" s="150" t="inlineStr"/>
      <c r="G1112" s="150" t="n"/>
      <c r="H1112" s="152" t="n"/>
      <c r="I1112" s="152" t="n"/>
      <c r="J1112" s="152" t="n"/>
      <c r="K1112" s="152" t="n"/>
      <c r="L1112" s="152" t="n"/>
      <c r="M1112" s="152" t="n"/>
      <c r="N1112" s="152" t="n"/>
      <c r="O1112" s="152" t="n"/>
      <c r="P1112" s="152" t="n"/>
      <c r="Q1112" s="152" t="n"/>
      <c r="R1112" s="152" t="n"/>
      <c r="S1112" s="165" t="n"/>
      <c r="T1112" s="152" t="n"/>
      <c r="U1112" s="152" t="n"/>
      <c r="V1112" s="152" t="n"/>
      <c r="W1112" s="152" t="n"/>
      <c r="X1112" s="152" t="n"/>
      <c r="Y1112" s="152" t="n"/>
      <c r="Z1112" s="152" t="n"/>
      <c r="AA1112" s="152" t="n"/>
      <c r="AB1112" s="152" t="n"/>
      <c r="AC1112" s="152" t="n"/>
      <c r="AD1112" s="152" t="n"/>
      <c r="AE1112" s="152" t="n"/>
      <c r="AF1112" s="152" t="n"/>
      <c r="AG1112" s="152" t="n"/>
      <c r="AH1112" s="152" t="n"/>
      <c r="AI1112" s="152" t="n"/>
      <c r="AJ1112" s="152" t="n"/>
      <c r="AK1112" s="152" t="n"/>
      <c r="AL1112" s="152" t="n"/>
      <c r="AM1112" s="152" t="n"/>
      <c r="AN1112" s="166" t="n"/>
      <c r="AO1112" s="155" t="n"/>
      <c r="AP1112" s="152" t="n"/>
      <c r="AQ1112" s="152" t="n"/>
      <c r="AR1112" s="152" t="n"/>
      <c r="AS1112" s="152" t="n"/>
      <c r="AT1112" s="152" t="n"/>
      <c r="AU1112" s="155" t="n"/>
      <c r="AV1112" s="152" t="n"/>
      <c r="AW1112" s="152" t="n"/>
      <c r="AX1112" s="152" t="n"/>
      <c r="AY1112" s="152" t="n"/>
      <c r="AZ1112" s="152" t="n"/>
      <c r="BA1112" s="165" t="n"/>
      <c r="BB1112" s="165" t="n"/>
      <c r="BC1112" s="152" t="n"/>
      <c r="BD1112" s="152" t="n"/>
      <c r="BE1112" s="152" t="n"/>
      <c r="BF1112" s="152" t="n"/>
      <c r="BG1112" s="155" t="n"/>
      <c r="BH1112" s="152" t="n"/>
      <c r="BI1112" s="152" t="n"/>
      <c r="BJ1112" s="152" t="n"/>
      <c r="BK1112" s="152" t="n"/>
      <c r="BL1112" s="152" t="n"/>
      <c r="BM1112" s="152" t="n"/>
      <c r="BN1112" s="152" t="n"/>
      <c r="BO1112" s="152" t="n"/>
      <c r="BP1112" s="155" t="n"/>
      <c r="BQ1112" s="152" t="n"/>
      <c r="BR1112" s="152" t="n"/>
      <c r="BS1112" s="152" t="n"/>
      <c r="BT1112" s="152" t="n"/>
      <c r="BU1112" s="152" t="n"/>
      <c r="BV1112" s="152" t="n"/>
      <c r="BW1112" s="152" t="n"/>
      <c r="BX1112" s="165" t="n"/>
      <c r="BY1112" s="150" t="n"/>
      <c r="BZ1112" s="150" t="n"/>
      <c r="CA1112" s="150" t="n"/>
      <c r="CB1112" s="174" t="n"/>
      <c r="CC1112" s="156" t="n"/>
      <c r="CD1112" s="156" t="n"/>
      <c r="CE1112" s="167">
        <f>IFERROR(__xludf.DUMMYFUNCTION("""COMPUTED_VALUE"""),"")</f>
        <v/>
      </c>
      <c r="CF1112" s="158">
        <f>IFERROR(__xludf.DUMMYFUNCTION("""COMPUTED_VALUE"""),"")</f>
        <v/>
      </c>
      <c r="CG1112" s="148" t="n"/>
      <c r="CH1112" s="148" t="n"/>
      <c r="CI1112" s="148" t="n"/>
      <c r="CJ1112" s="148" t="n"/>
      <c r="CK1112" s="148" t="n"/>
      <c r="CL1112" s="148" t="n"/>
      <c r="CM1112" s="148" t="n"/>
      <c r="CN1112" s="148" t="n"/>
      <c r="CO1112" s="148" t="n"/>
      <c r="CP1112" s="148" t="n"/>
      <c r="CQ1112" s="148" t="n"/>
      <c r="CR1112" s="148" t="n"/>
      <c r="CS1112" s="148" t="n"/>
      <c r="CT1112" s="148" t="n"/>
      <c r="CU1112" s="148" t="n"/>
      <c r="CV1112" s="148" t="n"/>
    </row>
    <row r="1113">
      <c r="A1113" s="162" t="n"/>
      <c r="B1113" s="64" t="n"/>
      <c r="C1113" s="129" t="n"/>
      <c r="D1113" s="130" t="inlineStr"/>
      <c r="E1113" s="150" t="inlineStr"/>
      <c r="F1113" s="150" t="inlineStr"/>
      <c r="G1113" s="150" t="n"/>
      <c r="H1113" s="152" t="n"/>
      <c r="I1113" s="152" t="n"/>
      <c r="J1113" s="152" t="n"/>
      <c r="K1113" s="152" t="n"/>
      <c r="L1113" s="152" t="n"/>
      <c r="M1113" s="152" t="n"/>
      <c r="N1113" s="152" t="n"/>
      <c r="O1113" s="152" t="n"/>
      <c r="P1113" s="152" t="n"/>
      <c r="Q1113" s="152" t="n"/>
      <c r="R1113" s="152" t="n"/>
      <c r="S1113" s="165" t="n"/>
      <c r="T1113" s="152" t="n"/>
      <c r="U1113" s="152" t="n"/>
      <c r="V1113" s="152" t="n"/>
      <c r="W1113" s="152" t="n"/>
      <c r="X1113" s="152" t="n"/>
      <c r="Y1113" s="152" t="n"/>
      <c r="Z1113" s="152" t="n"/>
      <c r="AA1113" s="152" t="n"/>
      <c r="AB1113" s="152" t="n"/>
      <c r="AC1113" s="152" t="n"/>
      <c r="AD1113" s="152" t="n"/>
      <c r="AE1113" s="152" t="n"/>
      <c r="AF1113" s="152" t="n"/>
      <c r="AG1113" s="152" t="n"/>
      <c r="AH1113" s="152" t="n"/>
      <c r="AI1113" s="152" t="n"/>
      <c r="AJ1113" s="152" t="n"/>
      <c r="AK1113" s="152" t="n"/>
      <c r="AL1113" s="152" t="n"/>
      <c r="AM1113" s="152" t="n"/>
      <c r="AN1113" s="166" t="n"/>
      <c r="AO1113" s="155" t="n"/>
      <c r="AP1113" s="152" t="n"/>
      <c r="AQ1113" s="152" t="n"/>
      <c r="AR1113" s="152" t="n"/>
      <c r="AS1113" s="152" t="n"/>
      <c r="AT1113" s="152" t="n"/>
      <c r="AU1113" s="155" t="n"/>
      <c r="AV1113" s="152" t="n"/>
      <c r="AW1113" s="152" t="n"/>
      <c r="AX1113" s="152" t="n"/>
      <c r="AY1113" s="152" t="n"/>
      <c r="AZ1113" s="152" t="n"/>
      <c r="BA1113" s="165" t="n"/>
      <c r="BB1113" s="165" t="n"/>
      <c r="BC1113" s="152" t="n"/>
      <c r="BD1113" s="152" t="n"/>
      <c r="BE1113" s="152" t="n"/>
      <c r="BF1113" s="152" t="n"/>
      <c r="BG1113" s="155" t="n"/>
      <c r="BH1113" s="152" t="n"/>
      <c r="BI1113" s="152" t="n"/>
      <c r="BJ1113" s="152" t="n"/>
      <c r="BK1113" s="152" t="n"/>
      <c r="BL1113" s="152" t="n"/>
      <c r="BM1113" s="152" t="n"/>
      <c r="BN1113" s="152" t="n"/>
      <c r="BO1113" s="152" t="n"/>
      <c r="BP1113" s="155" t="n"/>
      <c r="BQ1113" s="152" t="n"/>
      <c r="BR1113" s="152" t="n"/>
      <c r="BS1113" s="152" t="n"/>
      <c r="BT1113" s="152" t="n"/>
      <c r="BU1113" s="152" t="n"/>
      <c r="BV1113" s="152" t="n"/>
      <c r="BW1113" s="152" t="n"/>
      <c r="BX1113" s="165" t="n"/>
      <c r="BY1113" s="150" t="n"/>
      <c r="BZ1113" s="150" t="n"/>
      <c r="CA1113" s="150" t="n"/>
      <c r="CB1113" s="174" t="n"/>
      <c r="CC1113" s="156" t="n"/>
      <c r="CD1113" s="156" t="n"/>
      <c r="CE1113" s="167">
        <f>IFERROR(__xludf.DUMMYFUNCTION("""COMPUTED_VALUE"""),"")</f>
        <v/>
      </c>
      <c r="CF1113" s="158">
        <f>IFERROR(__xludf.DUMMYFUNCTION("""COMPUTED_VALUE"""),"")</f>
        <v/>
      </c>
      <c r="CG1113" s="148" t="n"/>
      <c r="CH1113" s="148" t="n"/>
      <c r="CI1113" s="148" t="n"/>
      <c r="CJ1113" s="148" t="n"/>
      <c r="CK1113" s="148" t="n"/>
      <c r="CL1113" s="148" t="n"/>
      <c r="CM1113" s="148" t="n"/>
      <c r="CN1113" s="148" t="n"/>
      <c r="CO1113" s="148" t="n"/>
      <c r="CP1113" s="148" t="n"/>
      <c r="CQ1113" s="148" t="n"/>
      <c r="CR1113" s="148" t="n"/>
      <c r="CS1113" s="148" t="n"/>
      <c r="CT1113" s="148" t="n"/>
      <c r="CU1113" s="148" t="n"/>
      <c r="CV1113" s="148" t="n"/>
    </row>
    <row r="1114">
      <c r="A1114" s="162" t="n"/>
      <c r="B1114" s="64" t="n"/>
      <c r="C1114" s="129" t="n"/>
      <c r="D1114" s="130" t="inlineStr"/>
      <c r="E1114" s="150" t="inlineStr"/>
      <c r="F1114" s="150" t="inlineStr"/>
      <c r="G1114" s="150" t="n"/>
      <c r="H1114" s="152" t="n"/>
      <c r="I1114" s="152" t="n"/>
      <c r="J1114" s="152" t="n"/>
      <c r="K1114" s="152" t="n"/>
      <c r="L1114" s="152" t="n"/>
      <c r="M1114" s="152" t="n"/>
      <c r="N1114" s="152" t="n"/>
      <c r="O1114" s="152" t="n"/>
      <c r="P1114" s="152" t="n"/>
      <c r="Q1114" s="152" t="n"/>
      <c r="R1114" s="152" t="n"/>
      <c r="S1114" s="165" t="n"/>
      <c r="T1114" s="152" t="n"/>
      <c r="U1114" s="152" t="n"/>
      <c r="V1114" s="152" t="n"/>
      <c r="W1114" s="152" t="n"/>
      <c r="X1114" s="152" t="n"/>
      <c r="Y1114" s="152" t="n"/>
      <c r="Z1114" s="152" t="n"/>
      <c r="AA1114" s="152" t="n"/>
      <c r="AB1114" s="152" t="n"/>
      <c r="AC1114" s="152" t="n"/>
      <c r="AD1114" s="152" t="n"/>
      <c r="AE1114" s="152" t="n"/>
      <c r="AF1114" s="152" t="n"/>
      <c r="AG1114" s="152" t="n"/>
      <c r="AH1114" s="152" t="n"/>
      <c r="AI1114" s="152" t="n"/>
      <c r="AJ1114" s="152" t="n"/>
      <c r="AK1114" s="152" t="n"/>
      <c r="AL1114" s="152" t="n"/>
      <c r="AM1114" s="152" t="n"/>
      <c r="AN1114" s="166" t="n"/>
      <c r="AO1114" s="155" t="n"/>
      <c r="AP1114" s="152" t="n"/>
      <c r="AQ1114" s="152" t="n"/>
      <c r="AR1114" s="152" t="n"/>
      <c r="AS1114" s="152" t="n"/>
      <c r="AT1114" s="152" t="n"/>
      <c r="AU1114" s="155" t="n"/>
      <c r="AV1114" s="152" t="n"/>
      <c r="AW1114" s="152" t="n"/>
      <c r="AX1114" s="152" t="n"/>
      <c r="AY1114" s="152" t="n"/>
      <c r="AZ1114" s="152" t="n"/>
      <c r="BA1114" s="165" t="n"/>
      <c r="BB1114" s="165" t="n"/>
      <c r="BC1114" s="152" t="n"/>
      <c r="BD1114" s="152" t="n"/>
      <c r="BE1114" s="152" t="n"/>
      <c r="BF1114" s="152" t="n"/>
      <c r="BG1114" s="155" t="n"/>
      <c r="BH1114" s="152" t="n"/>
      <c r="BI1114" s="152" t="n"/>
      <c r="BJ1114" s="152" t="n"/>
      <c r="BK1114" s="152" t="n"/>
      <c r="BL1114" s="152" t="n"/>
      <c r="BM1114" s="152" t="n"/>
      <c r="BN1114" s="152" t="n"/>
      <c r="BO1114" s="152" t="n"/>
      <c r="BP1114" s="155" t="n"/>
      <c r="BQ1114" s="152" t="n"/>
      <c r="BR1114" s="152" t="n"/>
      <c r="BS1114" s="152" t="n"/>
      <c r="BT1114" s="152" t="n"/>
      <c r="BU1114" s="152" t="n"/>
      <c r="BV1114" s="152" t="n"/>
      <c r="BW1114" s="152" t="n"/>
      <c r="BX1114" s="165" t="n"/>
      <c r="BY1114" s="150" t="n"/>
      <c r="BZ1114" s="150" t="n"/>
      <c r="CA1114" s="150" t="n"/>
      <c r="CB1114" s="174" t="n"/>
      <c r="CC1114" s="156" t="n"/>
      <c r="CD1114" s="156" t="n"/>
      <c r="CE1114" s="167">
        <f>IFERROR(__xludf.DUMMYFUNCTION("""COMPUTED_VALUE"""),"")</f>
        <v/>
      </c>
      <c r="CF1114" s="158">
        <f>IFERROR(__xludf.DUMMYFUNCTION("""COMPUTED_VALUE"""),"")</f>
        <v/>
      </c>
      <c r="CG1114" s="148" t="n"/>
      <c r="CH1114" s="148" t="n"/>
      <c r="CI1114" s="148" t="n"/>
      <c r="CJ1114" s="148" t="n"/>
      <c r="CK1114" s="148" t="n"/>
      <c r="CL1114" s="148" t="n"/>
      <c r="CM1114" s="148" t="n"/>
      <c r="CN1114" s="148" t="n"/>
      <c r="CO1114" s="148" t="n"/>
      <c r="CP1114" s="148" t="n"/>
      <c r="CQ1114" s="148" t="n"/>
      <c r="CR1114" s="148" t="n"/>
      <c r="CS1114" s="148" t="n"/>
      <c r="CT1114" s="148" t="n"/>
      <c r="CU1114" s="148" t="n"/>
      <c r="CV1114" s="148" t="n"/>
    </row>
    <row r="1115">
      <c r="A1115" s="162" t="n"/>
      <c r="B1115" s="64" t="n"/>
      <c r="C1115" s="129" t="n"/>
      <c r="D1115" s="130" t="inlineStr"/>
      <c r="E1115" s="150" t="inlineStr"/>
      <c r="F1115" s="150" t="inlineStr"/>
      <c r="G1115" s="150" t="n"/>
      <c r="H1115" s="152" t="n"/>
      <c r="I1115" s="152" t="n"/>
      <c r="J1115" s="152" t="n"/>
      <c r="K1115" s="152" t="n"/>
      <c r="L1115" s="152" t="n"/>
      <c r="M1115" s="152" t="n"/>
      <c r="N1115" s="152" t="n"/>
      <c r="O1115" s="152" t="n"/>
      <c r="P1115" s="152" t="n"/>
      <c r="Q1115" s="152" t="n"/>
      <c r="R1115" s="152" t="n"/>
      <c r="S1115" s="165" t="n"/>
      <c r="T1115" s="152" t="n"/>
      <c r="U1115" s="152" t="n"/>
      <c r="V1115" s="152" t="n"/>
      <c r="W1115" s="152" t="n"/>
      <c r="X1115" s="152" t="n"/>
      <c r="Y1115" s="152" t="n"/>
      <c r="Z1115" s="152" t="n"/>
      <c r="AA1115" s="152" t="n"/>
      <c r="AB1115" s="152" t="n"/>
      <c r="AC1115" s="152" t="n"/>
      <c r="AD1115" s="152" t="n"/>
      <c r="AE1115" s="152" t="n"/>
      <c r="AF1115" s="152" t="n"/>
      <c r="AG1115" s="152" t="n"/>
      <c r="AH1115" s="152" t="n"/>
      <c r="AI1115" s="152" t="n"/>
      <c r="AJ1115" s="152" t="n"/>
      <c r="AK1115" s="152" t="n"/>
      <c r="AL1115" s="152" t="n"/>
      <c r="AM1115" s="152" t="n"/>
      <c r="AN1115" s="166" t="n"/>
      <c r="AO1115" s="155" t="n"/>
      <c r="AP1115" s="152" t="n"/>
      <c r="AQ1115" s="152" t="n"/>
      <c r="AR1115" s="152" t="n"/>
      <c r="AS1115" s="152" t="n"/>
      <c r="AT1115" s="152" t="n"/>
      <c r="AU1115" s="155" t="n"/>
      <c r="AV1115" s="152" t="n"/>
      <c r="AW1115" s="152" t="n"/>
      <c r="AX1115" s="152" t="n"/>
      <c r="AY1115" s="152" t="n"/>
      <c r="AZ1115" s="152" t="n"/>
      <c r="BA1115" s="165" t="n"/>
      <c r="BB1115" s="165" t="n"/>
      <c r="BC1115" s="152" t="n"/>
      <c r="BD1115" s="152" t="n"/>
      <c r="BE1115" s="152" t="n"/>
      <c r="BF1115" s="152" t="n"/>
      <c r="BG1115" s="155" t="n"/>
      <c r="BH1115" s="152" t="n"/>
      <c r="BI1115" s="152" t="n"/>
      <c r="BJ1115" s="152" t="n"/>
      <c r="BK1115" s="152" t="n"/>
      <c r="BL1115" s="152" t="n"/>
      <c r="BM1115" s="152" t="n"/>
      <c r="BN1115" s="152" t="n"/>
      <c r="BO1115" s="152" t="n"/>
      <c r="BP1115" s="155" t="n"/>
      <c r="BQ1115" s="152" t="n"/>
      <c r="BR1115" s="152" t="n"/>
      <c r="BS1115" s="152" t="n"/>
      <c r="BT1115" s="152" t="n"/>
      <c r="BU1115" s="152" t="n"/>
      <c r="BV1115" s="152" t="n"/>
      <c r="BW1115" s="152" t="n"/>
      <c r="BX1115" s="165" t="n"/>
      <c r="BY1115" s="150" t="n"/>
      <c r="BZ1115" s="150" t="n"/>
      <c r="CA1115" s="150" t="n"/>
      <c r="CB1115" s="174" t="n"/>
      <c r="CC1115" s="156" t="n"/>
      <c r="CD1115" s="156" t="n"/>
      <c r="CE1115" s="167">
        <f>IFERROR(__xludf.DUMMYFUNCTION("""COMPUTED_VALUE"""),"")</f>
        <v/>
      </c>
      <c r="CF1115" s="158">
        <f>IFERROR(__xludf.DUMMYFUNCTION("""COMPUTED_VALUE"""),"")</f>
        <v/>
      </c>
      <c r="CG1115" s="148" t="n"/>
      <c r="CH1115" s="148" t="n"/>
      <c r="CI1115" s="148" t="n"/>
      <c r="CJ1115" s="148" t="n"/>
      <c r="CK1115" s="148" t="n"/>
      <c r="CL1115" s="148" t="n"/>
      <c r="CM1115" s="148" t="n"/>
      <c r="CN1115" s="148" t="n"/>
      <c r="CO1115" s="148" t="n"/>
      <c r="CP1115" s="148" t="n"/>
      <c r="CQ1115" s="148" t="n"/>
      <c r="CR1115" s="148" t="n"/>
      <c r="CS1115" s="148" t="n"/>
      <c r="CT1115" s="148" t="n"/>
      <c r="CU1115" s="148" t="n"/>
      <c r="CV1115" s="148" t="n"/>
    </row>
    <row r="1116">
      <c r="A1116" s="162" t="n"/>
      <c r="B1116" s="64" t="n"/>
      <c r="C1116" s="129" t="n"/>
      <c r="D1116" s="130" t="inlineStr"/>
      <c r="E1116" s="150" t="inlineStr"/>
      <c r="F1116" s="150" t="inlineStr"/>
      <c r="G1116" s="150" t="n"/>
      <c r="H1116" s="152" t="n"/>
      <c r="I1116" s="152" t="n"/>
      <c r="J1116" s="152" t="n"/>
      <c r="K1116" s="152" t="n"/>
      <c r="L1116" s="152" t="n"/>
      <c r="M1116" s="152" t="n"/>
      <c r="N1116" s="152" t="n"/>
      <c r="O1116" s="152" t="n"/>
      <c r="P1116" s="152" t="n"/>
      <c r="Q1116" s="152" t="n"/>
      <c r="R1116" s="152" t="n"/>
      <c r="S1116" s="165" t="n"/>
      <c r="T1116" s="152" t="n"/>
      <c r="U1116" s="152" t="n"/>
      <c r="V1116" s="152" t="n"/>
      <c r="W1116" s="152" t="n"/>
      <c r="X1116" s="152" t="n"/>
      <c r="Y1116" s="152" t="n"/>
      <c r="Z1116" s="152" t="n"/>
      <c r="AA1116" s="152" t="n"/>
      <c r="AB1116" s="152" t="n"/>
      <c r="AC1116" s="152" t="n"/>
      <c r="AD1116" s="152" t="n"/>
      <c r="AE1116" s="152" t="n"/>
      <c r="AF1116" s="152" t="n"/>
      <c r="AG1116" s="152" t="n"/>
      <c r="AH1116" s="152" t="n"/>
      <c r="AI1116" s="152" t="n"/>
      <c r="AJ1116" s="152" t="n"/>
      <c r="AK1116" s="152" t="n"/>
      <c r="AL1116" s="152" t="n"/>
      <c r="AM1116" s="152" t="n"/>
      <c r="AN1116" s="166" t="n"/>
      <c r="AO1116" s="155" t="n"/>
      <c r="AP1116" s="152" t="n"/>
      <c r="AQ1116" s="152" t="n"/>
      <c r="AR1116" s="152" t="n"/>
      <c r="AS1116" s="152" t="n"/>
      <c r="AT1116" s="152" t="n"/>
      <c r="AU1116" s="155" t="n"/>
      <c r="AV1116" s="152" t="n"/>
      <c r="AW1116" s="152" t="n"/>
      <c r="AX1116" s="152" t="n"/>
      <c r="AY1116" s="152" t="n"/>
      <c r="AZ1116" s="152" t="n"/>
      <c r="BA1116" s="165" t="n"/>
      <c r="BB1116" s="165" t="n"/>
      <c r="BC1116" s="152" t="n"/>
      <c r="BD1116" s="152" t="n"/>
      <c r="BE1116" s="152" t="n"/>
      <c r="BF1116" s="152" t="n"/>
      <c r="BG1116" s="155" t="n"/>
      <c r="BH1116" s="152" t="n"/>
      <c r="BI1116" s="152" t="n"/>
      <c r="BJ1116" s="152" t="n"/>
      <c r="BK1116" s="152" t="n"/>
      <c r="BL1116" s="152" t="n"/>
      <c r="BM1116" s="152" t="n"/>
      <c r="BN1116" s="152" t="n"/>
      <c r="BO1116" s="152" t="n"/>
      <c r="BP1116" s="155" t="n"/>
      <c r="BQ1116" s="152" t="n"/>
      <c r="BR1116" s="152" t="n"/>
      <c r="BS1116" s="152" t="n"/>
      <c r="BT1116" s="152" t="n"/>
      <c r="BU1116" s="152" t="n"/>
      <c r="BV1116" s="152" t="n"/>
      <c r="BW1116" s="152" t="n"/>
      <c r="BX1116" s="165" t="n"/>
      <c r="BY1116" s="150" t="n"/>
      <c r="BZ1116" s="150" t="n"/>
      <c r="CA1116" s="150" t="n"/>
      <c r="CB1116" s="174" t="n"/>
      <c r="CC1116" s="156" t="n"/>
      <c r="CD1116" s="156" t="n"/>
      <c r="CE1116" s="167">
        <f>IFERROR(__xludf.DUMMYFUNCTION("""COMPUTED_VALUE"""),"")</f>
        <v/>
      </c>
      <c r="CF1116" s="158">
        <f>IFERROR(__xludf.DUMMYFUNCTION("""COMPUTED_VALUE"""),"")</f>
        <v/>
      </c>
      <c r="CG1116" s="148" t="n"/>
      <c r="CH1116" s="148" t="n"/>
      <c r="CI1116" s="148" t="n"/>
      <c r="CJ1116" s="148" t="n"/>
      <c r="CK1116" s="148" t="n"/>
      <c r="CL1116" s="148" t="n"/>
      <c r="CM1116" s="148" t="n"/>
      <c r="CN1116" s="148" t="n"/>
      <c r="CO1116" s="148" t="n"/>
      <c r="CP1116" s="148" t="n"/>
      <c r="CQ1116" s="148" t="n"/>
      <c r="CR1116" s="148" t="n"/>
      <c r="CS1116" s="148" t="n"/>
      <c r="CT1116" s="148" t="n"/>
      <c r="CU1116" s="148" t="n"/>
      <c r="CV1116" s="148" t="n"/>
    </row>
    <row r="1117">
      <c r="A1117" s="162" t="n"/>
      <c r="B1117" s="64" t="n"/>
      <c r="C1117" s="129" t="n"/>
      <c r="D1117" s="130" t="inlineStr"/>
      <c r="E1117" s="150" t="inlineStr"/>
      <c r="F1117" s="150" t="inlineStr"/>
      <c r="G1117" s="150" t="n"/>
      <c r="H1117" s="152" t="n"/>
      <c r="I1117" s="152" t="n"/>
      <c r="J1117" s="152" t="n"/>
      <c r="K1117" s="152" t="n"/>
      <c r="L1117" s="152" t="n"/>
      <c r="M1117" s="152" t="n"/>
      <c r="N1117" s="152" t="n"/>
      <c r="O1117" s="152" t="n"/>
      <c r="P1117" s="152" t="n"/>
      <c r="Q1117" s="152" t="n"/>
      <c r="R1117" s="152" t="n"/>
      <c r="S1117" s="165" t="n"/>
      <c r="T1117" s="152" t="n"/>
      <c r="U1117" s="152" t="n"/>
      <c r="V1117" s="152" t="n"/>
      <c r="W1117" s="152" t="n"/>
      <c r="X1117" s="152" t="n"/>
      <c r="Y1117" s="152" t="n"/>
      <c r="Z1117" s="152" t="n"/>
      <c r="AA1117" s="152" t="n"/>
      <c r="AB1117" s="152" t="n"/>
      <c r="AC1117" s="152" t="n"/>
      <c r="AD1117" s="152" t="n"/>
      <c r="AE1117" s="152" t="n"/>
      <c r="AF1117" s="152" t="n"/>
      <c r="AG1117" s="152" t="n"/>
      <c r="AH1117" s="152" t="n"/>
      <c r="AI1117" s="152" t="n"/>
      <c r="AJ1117" s="152" t="n"/>
      <c r="AK1117" s="152" t="n"/>
      <c r="AL1117" s="152" t="n"/>
      <c r="AM1117" s="152" t="n"/>
      <c r="AN1117" s="166" t="n"/>
      <c r="AO1117" s="155" t="n"/>
      <c r="AP1117" s="152" t="n"/>
      <c r="AQ1117" s="152" t="n"/>
      <c r="AR1117" s="152" t="n"/>
      <c r="AS1117" s="152" t="n"/>
      <c r="AT1117" s="152" t="n"/>
      <c r="AU1117" s="155" t="n"/>
      <c r="AV1117" s="152" t="n"/>
      <c r="AW1117" s="152" t="n"/>
      <c r="AX1117" s="152" t="n"/>
      <c r="AY1117" s="152" t="n"/>
      <c r="AZ1117" s="152" t="n"/>
      <c r="BA1117" s="165" t="n"/>
      <c r="BB1117" s="165" t="n"/>
      <c r="BC1117" s="152" t="n"/>
      <c r="BD1117" s="152" t="n"/>
      <c r="BE1117" s="152" t="n"/>
      <c r="BF1117" s="152" t="n"/>
      <c r="BG1117" s="155" t="n"/>
      <c r="BH1117" s="152" t="n"/>
      <c r="BI1117" s="152" t="n"/>
      <c r="BJ1117" s="152" t="n"/>
      <c r="BK1117" s="152" t="n"/>
      <c r="BL1117" s="152" t="n"/>
      <c r="BM1117" s="152" t="n"/>
      <c r="BN1117" s="152" t="n"/>
      <c r="BO1117" s="152" t="n"/>
      <c r="BP1117" s="155" t="n"/>
      <c r="BQ1117" s="152" t="n"/>
      <c r="BR1117" s="152" t="n"/>
      <c r="BS1117" s="152" t="n"/>
      <c r="BT1117" s="152" t="n"/>
      <c r="BU1117" s="152" t="n"/>
      <c r="BV1117" s="152" t="n"/>
      <c r="BW1117" s="152" t="n"/>
      <c r="BX1117" s="165" t="n"/>
      <c r="BY1117" s="150" t="n"/>
      <c r="BZ1117" s="150" t="n"/>
      <c r="CA1117" s="150" t="n"/>
      <c r="CB1117" s="174" t="n"/>
      <c r="CC1117" s="156" t="n"/>
      <c r="CD1117" s="156" t="n"/>
      <c r="CE1117" s="167">
        <f>IFERROR(__xludf.DUMMYFUNCTION("""COMPUTED_VALUE"""),"")</f>
        <v/>
      </c>
      <c r="CF1117" s="158">
        <f>IFERROR(__xludf.DUMMYFUNCTION("""COMPUTED_VALUE"""),"")</f>
        <v/>
      </c>
      <c r="CG1117" s="148" t="n"/>
      <c r="CH1117" s="148" t="n"/>
      <c r="CI1117" s="148" t="n"/>
      <c r="CJ1117" s="148" t="n"/>
      <c r="CK1117" s="148" t="n"/>
      <c r="CL1117" s="148" t="n"/>
      <c r="CM1117" s="148" t="n"/>
      <c r="CN1117" s="148" t="n"/>
      <c r="CO1117" s="148" t="n"/>
      <c r="CP1117" s="148" t="n"/>
      <c r="CQ1117" s="148" t="n"/>
      <c r="CR1117" s="148" t="n"/>
      <c r="CS1117" s="148" t="n"/>
      <c r="CT1117" s="148" t="n"/>
      <c r="CU1117" s="148" t="n"/>
      <c r="CV1117" s="148" t="n"/>
    </row>
    <row r="1118">
      <c r="A1118" s="162" t="n"/>
      <c r="B1118" s="64" t="n"/>
      <c r="C1118" s="129" t="n"/>
      <c r="D1118" s="130" t="inlineStr"/>
      <c r="E1118" s="150" t="inlineStr"/>
      <c r="F1118" s="150" t="inlineStr"/>
      <c r="G1118" s="150" t="n"/>
      <c r="H1118" s="152" t="n"/>
      <c r="I1118" s="152" t="n"/>
      <c r="J1118" s="152" t="n"/>
      <c r="K1118" s="152" t="n"/>
      <c r="L1118" s="152" t="n"/>
      <c r="M1118" s="152" t="n"/>
      <c r="N1118" s="152" t="n"/>
      <c r="O1118" s="152" t="n"/>
      <c r="P1118" s="152" t="n"/>
      <c r="Q1118" s="152" t="n"/>
      <c r="R1118" s="152" t="n"/>
      <c r="S1118" s="165" t="n"/>
      <c r="T1118" s="152" t="n"/>
      <c r="U1118" s="152" t="n"/>
      <c r="V1118" s="152" t="n"/>
      <c r="W1118" s="152" t="n"/>
      <c r="X1118" s="152" t="n"/>
      <c r="Y1118" s="152" t="n"/>
      <c r="Z1118" s="152" t="n"/>
      <c r="AA1118" s="152" t="n"/>
      <c r="AB1118" s="152" t="n"/>
      <c r="AC1118" s="152" t="n"/>
      <c r="AD1118" s="152" t="n"/>
      <c r="AE1118" s="152" t="n"/>
      <c r="AF1118" s="152" t="n"/>
      <c r="AG1118" s="152" t="n"/>
      <c r="AH1118" s="152" t="n"/>
      <c r="AI1118" s="152" t="n"/>
      <c r="AJ1118" s="152" t="n"/>
      <c r="AK1118" s="152" t="n"/>
      <c r="AL1118" s="152" t="n"/>
      <c r="AM1118" s="152" t="n"/>
      <c r="AN1118" s="166" t="n"/>
      <c r="AO1118" s="155" t="n"/>
      <c r="AP1118" s="152" t="n"/>
      <c r="AQ1118" s="152" t="n"/>
      <c r="AR1118" s="152" t="n"/>
      <c r="AS1118" s="152" t="n"/>
      <c r="AT1118" s="152" t="n"/>
      <c r="AU1118" s="155" t="n"/>
      <c r="AV1118" s="152" t="n"/>
      <c r="AW1118" s="152" t="n"/>
      <c r="AX1118" s="152" t="n"/>
      <c r="AY1118" s="152" t="n"/>
      <c r="AZ1118" s="152" t="n"/>
      <c r="BA1118" s="165" t="n"/>
      <c r="BB1118" s="165" t="n"/>
      <c r="BC1118" s="152" t="n"/>
      <c r="BD1118" s="152" t="n"/>
      <c r="BE1118" s="152" t="n"/>
      <c r="BF1118" s="152" t="n"/>
      <c r="BG1118" s="155" t="n"/>
      <c r="BH1118" s="152" t="n"/>
      <c r="BI1118" s="152" t="n"/>
      <c r="BJ1118" s="152" t="n"/>
      <c r="BK1118" s="152" t="n"/>
      <c r="BL1118" s="152" t="n"/>
      <c r="BM1118" s="152" t="n"/>
      <c r="BN1118" s="152" t="n"/>
      <c r="BO1118" s="152" t="n"/>
      <c r="BP1118" s="155" t="n"/>
      <c r="BQ1118" s="152" t="n"/>
      <c r="BR1118" s="152" t="n"/>
      <c r="BS1118" s="152" t="n"/>
      <c r="BT1118" s="152" t="n"/>
      <c r="BU1118" s="152" t="n"/>
      <c r="BV1118" s="152" t="n"/>
      <c r="BW1118" s="152" t="n"/>
      <c r="BX1118" s="165" t="n"/>
      <c r="BY1118" s="150" t="n"/>
      <c r="BZ1118" s="150" t="n"/>
      <c r="CA1118" s="150" t="n"/>
      <c r="CB1118" s="174" t="n"/>
      <c r="CC1118" s="156" t="n"/>
      <c r="CD1118" s="156" t="n"/>
      <c r="CE1118" s="167">
        <f>IFERROR(__xludf.DUMMYFUNCTION("""COMPUTED_VALUE"""),"")</f>
        <v/>
      </c>
      <c r="CF1118" s="158">
        <f>IFERROR(__xludf.DUMMYFUNCTION("""COMPUTED_VALUE"""),"")</f>
        <v/>
      </c>
      <c r="CG1118" s="148" t="n"/>
      <c r="CH1118" s="148" t="n"/>
      <c r="CI1118" s="148" t="n"/>
      <c r="CJ1118" s="148" t="n"/>
      <c r="CK1118" s="148" t="n"/>
      <c r="CL1118" s="148" t="n"/>
      <c r="CM1118" s="148" t="n"/>
      <c r="CN1118" s="148" t="n"/>
      <c r="CO1118" s="148" t="n"/>
      <c r="CP1118" s="148" t="n"/>
      <c r="CQ1118" s="148" t="n"/>
      <c r="CR1118" s="148" t="n"/>
      <c r="CS1118" s="148" t="n"/>
      <c r="CT1118" s="148" t="n"/>
      <c r="CU1118" s="148" t="n"/>
      <c r="CV1118" s="148" t="n"/>
    </row>
    <row r="1119">
      <c r="A1119" s="162" t="n"/>
      <c r="B1119" s="64" t="n"/>
      <c r="C1119" s="129" t="n"/>
      <c r="D1119" s="130" t="inlineStr"/>
      <c r="E1119" s="150" t="inlineStr"/>
      <c r="F1119" s="150" t="inlineStr"/>
      <c r="G1119" s="150" t="n"/>
      <c r="H1119" s="152" t="n"/>
      <c r="I1119" s="152" t="n"/>
      <c r="J1119" s="152" t="n"/>
      <c r="K1119" s="152" t="n"/>
      <c r="L1119" s="152" t="n"/>
      <c r="M1119" s="152" t="n"/>
      <c r="N1119" s="152" t="n"/>
      <c r="O1119" s="152" t="n"/>
      <c r="P1119" s="152" t="n"/>
      <c r="Q1119" s="152" t="n"/>
      <c r="R1119" s="152" t="n"/>
      <c r="S1119" s="165" t="n"/>
      <c r="T1119" s="152" t="n"/>
      <c r="U1119" s="152" t="n"/>
      <c r="V1119" s="152" t="n"/>
      <c r="W1119" s="152" t="n"/>
      <c r="X1119" s="152" t="n"/>
      <c r="Y1119" s="152" t="n"/>
      <c r="Z1119" s="152" t="n"/>
      <c r="AA1119" s="152" t="n"/>
      <c r="AB1119" s="152" t="n"/>
      <c r="AC1119" s="152" t="n"/>
      <c r="AD1119" s="152" t="n"/>
      <c r="AE1119" s="152" t="n"/>
      <c r="AF1119" s="152" t="n"/>
      <c r="AG1119" s="152" t="n"/>
      <c r="AH1119" s="152" t="n"/>
      <c r="AI1119" s="152" t="n"/>
      <c r="AJ1119" s="152" t="n"/>
      <c r="AK1119" s="152" t="n"/>
      <c r="AL1119" s="152" t="n"/>
      <c r="AM1119" s="152" t="n"/>
      <c r="AN1119" s="166" t="n"/>
      <c r="AO1119" s="155" t="n"/>
      <c r="AP1119" s="152" t="n"/>
      <c r="AQ1119" s="152" t="n"/>
      <c r="AR1119" s="152" t="n"/>
      <c r="AS1119" s="152" t="n"/>
      <c r="AT1119" s="152" t="n"/>
      <c r="AU1119" s="155" t="n"/>
      <c r="AV1119" s="152" t="n"/>
      <c r="AW1119" s="152" t="n"/>
      <c r="AX1119" s="152" t="n"/>
      <c r="AY1119" s="152" t="n"/>
      <c r="AZ1119" s="152" t="n"/>
      <c r="BA1119" s="165" t="n"/>
      <c r="BB1119" s="165" t="n"/>
      <c r="BC1119" s="152" t="n"/>
      <c r="BD1119" s="152" t="n"/>
      <c r="BE1119" s="152" t="n"/>
      <c r="BF1119" s="152" t="n"/>
      <c r="BG1119" s="155" t="n"/>
      <c r="BH1119" s="152" t="n"/>
      <c r="BI1119" s="152" t="n"/>
      <c r="BJ1119" s="152" t="n"/>
      <c r="BK1119" s="152" t="n"/>
      <c r="BL1119" s="152" t="n"/>
      <c r="BM1119" s="152" t="n"/>
      <c r="BN1119" s="152" t="n"/>
      <c r="BO1119" s="152" t="n"/>
      <c r="BP1119" s="155" t="n"/>
      <c r="BQ1119" s="152" t="n"/>
      <c r="BR1119" s="152" t="n"/>
      <c r="BS1119" s="152" t="n"/>
      <c r="BT1119" s="152" t="n"/>
      <c r="BU1119" s="152" t="n"/>
      <c r="BV1119" s="152" t="n"/>
      <c r="BW1119" s="152" t="n"/>
      <c r="BX1119" s="165" t="n"/>
      <c r="BY1119" s="150" t="n"/>
      <c r="BZ1119" s="150" t="n"/>
      <c r="CA1119" s="150" t="n"/>
      <c r="CB1119" s="174" t="n"/>
      <c r="CC1119" s="156" t="n"/>
      <c r="CD1119" s="156" t="n"/>
      <c r="CE1119" s="167">
        <f>IFERROR(__xludf.DUMMYFUNCTION("""COMPUTED_VALUE"""),"")</f>
        <v/>
      </c>
      <c r="CF1119" s="158">
        <f>IFERROR(__xludf.DUMMYFUNCTION("""COMPUTED_VALUE"""),"")</f>
        <v/>
      </c>
      <c r="CG1119" s="148" t="n"/>
      <c r="CH1119" s="148" t="n"/>
      <c r="CI1119" s="148" t="n"/>
      <c r="CJ1119" s="148" t="n"/>
      <c r="CK1119" s="148" t="n"/>
      <c r="CL1119" s="148" t="n"/>
      <c r="CM1119" s="148" t="n"/>
      <c r="CN1119" s="148" t="n"/>
      <c r="CO1119" s="148" t="n"/>
      <c r="CP1119" s="148" t="n"/>
      <c r="CQ1119" s="148" t="n"/>
      <c r="CR1119" s="148" t="n"/>
      <c r="CS1119" s="148" t="n"/>
      <c r="CT1119" s="148" t="n"/>
      <c r="CU1119" s="148" t="n"/>
      <c r="CV1119" s="148" t="n"/>
    </row>
    <row r="1120">
      <c r="A1120" s="162" t="n"/>
      <c r="B1120" s="64" t="n"/>
      <c r="C1120" s="129" t="n"/>
      <c r="D1120" s="130" t="inlineStr"/>
      <c r="E1120" s="150" t="inlineStr"/>
      <c r="F1120" s="150" t="inlineStr"/>
      <c r="G1120" s="150" t="n"/>
      <c r="H1120" s="152" t="n"/>
      <c r="I1120" s="152" t="n"/>
      <c r="J1120" s="152" t="n"/>
      <c r="K1120" s="152" t="n"/>
      <c r="L1120" s="152" t="n"/>
      <c r="M1120" s="152" t="n"/>
      <c r="N1120" s="152" t="n"/>
      <c r="O1120" s="152" t="n"/>
      <c r="P1120" s="152" t="n"/>
      <c r="Q1120" s="152" t="n"/>
      <c r="R1120" s="152" t="n"/>
      <c r="S1120" s="165" t="n"/>
      <c r="T1120" s="152" t="n"/>
      <c r="U1120" s="152" t="n"/>
      <c r="V1120" s="152" t="n"/>
      <c r="W1120" s="152" t="n"/>
      <c r="X1120" s="152" t="n"/>
      <c r="Y1120" s="152" t="n"/>
      <c r="Z1120" s="152" t="n"/>
      <c r="AA1120" s="152" t="n"/>
      <c r="AB1120" s="152" t="n"/>
      <c r="AC1120" s="152" t="n"/>
      <c r="AD1120" s="152" t="n"/>
      <c r="AE1120" s="152" t="n"/>
      <c r="AF1120" s="152" t="n"/>
      <c r="AG1120" s="152" t="n"/>
      <c r="AH1120" s="152" t="n"/>
      <c r="AI1120" s="152" t="n"/>
      <c r="AJ1120" s="152" t="n"/>
      <c r="AK1120" s="152" t="n"/>
      <c r="AL1120" s="152" t="n"/>
      <c r="AM1120" s="152" t="n"/>
      <c r="AN1120" s="166" t="n"/>
      <c r="AO1120" s="155" t="n"/>
      <c r="AP1120" s="152" t="n"/>
      <c r="AQ1120" s="152" t="n"/>
      <c r="AR1120" s="152" t="n"/>
      <c r="AS1120" s="152" t="n"/>
      <c r="AT1120" s="152" t="n"/>
      <c r="AU1120" s="155" t="n"/>
      <c r="AV1120" s="152" t="n"/>
      <c r="AW1120" s="152" t="n"/>
      <c r="AX1120" s="152" t="n"/>
      <c r="AY1120" s="152" t="n"/>
      <c r="AZ1120" s="152" t="n"/>
      <c r="BA1120" s="165" t="n"/>
      <c r="BB1120" s="165" t="n"/>
      <c r="BC1120" s="152" t="n"/>
      <c r="BD1120" s="152" t="n"/>
      <c r="BE1120" s="152" t="n"/>
      <c r="BF1120" s="152" t="n"/>
      <c r="BG1120" s="155" t="n"/>
      <c r="BH1120" s="152" t="n"/>
      <c r="BI1120" s="152" t="n"/>
      <c r="BJ1120" s="152" t="n"/>
      <c r="BK1120" s="152" t="n"/>
      <c r="BL1120" s="152" t="n"/>
      <c r="BM1120" s="152" t="n"/>
      <c r="BN1120" s="152" t="n"/>
      <c r="BO1120" s="152" t="n"/>
      <c r="BP1120" s="155" t="n"/>
      <c r="BQ1120" s="152" t="n"/>
      <c r="BR1120" s="152" t="n"/>
      <c r="BS1120" s="152" t="n"/>
      <c r="BT1120" s="152" t="n"/>
      <c r="BU1120" s="152" t="n"/>
      <c r="BV1120" s="152" t="n"/>
      <c r="BW1120" s="152" t="n"/>
      <c r="BX1120" s="165" t="n"/>
      <c r="BY1120" s="150" t="n"/>
      <c r="BZ1120" s="150" t="n"/>
      <c r="CA1120" s="150" t="n"/>
      <c r="CB1120" s="174" t="n"/>
      <c r="CC1120" s="156" t="n"/>
      <c r="CD1120" s="156" t="n"/>
      <c r="CE1120" s="167">
        <f>IFERROR(__xludf.DUMMYFUNCTION("""COMPUTED_VALUE"""),"")</f>
        <v/>
      </c>
      <c r="CF1120" s="158">
        <f>IFERROR(__xludf.DUMMYFUNCTION("""COMPUTED_VALUE"""),"")</f>
        <v/>
      </c>
      <c r="CG1120" s="148" t="n"/>
      <c r="CH1120" s="148" t="n"/>
      <c r="CI1120" s="148" t="n"/>
      <c r="CJ1120" s="148" t="n"/>
      <c r="CK1120" s="148" t="n"/>
      <c r="CL1120" s="148" t="n"/>
      <c r="CM1120" s="148" t="n"/>
      <c r="CN1120" s="148" t="n"/>
      <c r="CO1120" s="148" t="n"/>
      <c r="CP1120" s="148" t="n"/>
      <c r="CQ1120" s="148" t="n"/>
      <c r="CR1120" s="148" t="n"/>
      <c r="CS1120" s="148" t="n"/>
      <c r="CT1120" s="148" t="n"/>
      <c r="CU1120" s="148" t="n"/>
      <c r="CV1120" s="148" t="n"/>
    </row>
    <row r="1121">
      <c r="A1121" s="162" t="n"/>
      <c r="B1121" s="64" t="n"/>
      <c r="C1121" s="129" t="n"/>
      <c r="D1121" s="130" t="inlineStr"/>
      <c r="E1121" s="150" t="inlineStr"/>
      <c r="F1121" s="150" t="inlineStr"/>
      <c r="G1121" s="150" t="n"/>
      <c r="H1121" s="152" t="n"/>
      <c r="I1121" s="152" t="n"/>
      <c r="J1121" s="152" t="n"/>
      <c r="K1121" s="152" t="n"/>
      <c r="L1121" s="152" t="n"/>
      <c r="M1121" s="152" t="n"/>
      <c r="N1121" s="152" t="n"/>
      <c r="O1121" s="152" t="n"/>
      <c r="P1121" s="152" t="n"/>
      <c r="Q1121" s="152" t="n"/>
      <c r="R1121" s="152" t="n"/>
      <c r="S1121" s="165" t="n"/>
      <c r="T1121" s="152" t="n"/>
      <c r="U1121" s="152" t="n"/>
      <c r="V1121" s="152" t="n"/>
      <c r="W1121" s="152" t="n"/>
      <c r="X1121" s="152" t="n"/>
      <c r="Y1121" s="152" t="n"/>
      <c r="Z1121" s="152" t="n"/>
      <c r="AA1121" s="152" t="n"/>
      <c r="AB1121" s="152" t="n"/>
      <c r="AC1121" s="152" t="n"/>
      <c r="AD1121" s="152" t="n"/>
      <c r="AE1121" s="152" t="n"/>
      <c r="AF1121" s="152" t="n"/>
      <c r="AG1121" s="152" t="n"/>
      <c r="AH1121" s="152" t="n"/>
      <c r="AI1121" s="152" t="n"/>
      <c r="AJ1121" s="152" t="n"/>
      <c r="AK1121" s="152" t="n"/>
      <c r="AL1121" s="152" t="n"/>
      <c r="AM1121" s="152" t="n"/>
      <c r="AN1121" s="166" t="n"/>
      <c r="AO1121" s="155" t="n"/>
      <c r="AP1121" s="152" t="n"/>
      <c r="AQ1121" s="152" t="n"/>
      <c r="AR1121" s="152" t="n"/>
      <c r="AS1121" s="152" t="n"/>
      <c r="AT1121" s="152" t="n"/>
      <c r="AU1121" s="155" t="n"/>
      <c r="AV1121" s="152" t="n"/>
      <c r="AW1121" s="152" t="n"/>
      <c r="AX1121" s="152" t="n"/>
      <c r="AY1121" s="152" t="n"/>
      <c r="AZ1121" s="152" t="n"/>
      <c r="BA1121" s="165" t="n"/>
      <c r="BB1121" s="165" t="n"/>
      <c r="BC1121" s="152" t="n"/>
      <c r="BD1121" s="152" t="n"/>
      <c r="BE1121" s="152" t="n"/>
      <c r="BF1121" s="152" t="n"/>
      <c r="BG1121" s="155" t="n"/>
      <c r="BH1121" s="152" t="n"/>
      <c r="BI1121" s="152" t="n"/>
      <c r="BJ1121" s="152" t="n"/>
      <c r="BK1121" s="152" t="n"/>
      <c r="BL1121" s="152" t="n"/>
      <c r="BM1121" s="152" t="n"/>
      <c r="BN1121" s="152" t="n"/>
      <c r="BO1121" s="152" t="n"/>
      <c r="BP1121" s="155" t="n"/>
      <c r="BQ1121" s="152" t="n"/>
      <c r="BR1121" s="152" t="n"/>
      <c r="BS1121" s="152" t="n"/>
      <c r="BT1121" s="152" t="n"/>
      <c r="BU1121" s="152" t="n"/>
      <c r="BV1121" s="152" t="n"/>
      <c r="BW1121" s="152" t="n"/>
      <c r="BX1121" s="165" t="n"/>
      <c r="BY1121" s="150" t="n"/>
      <c r="BZ1121" s="150" t="n"/>
      <c r="CA1121" s="150" t="n"/>
      <c r="CB1121" s="174" t="n"/>
      <c r="CC1121" s="156" t="n"/>
      <c r="CD1121" s="156" t="n"/>
      <c r="CE1121" s="167">
        <f>IFERROR(__xludf.DUMMYFUNCTION("""COMPUTED_VALUE"""),"")</f>
        <v/>
      </c>
      <c r="CF1121" s="158">
        <f>IFERROR(__xludf.DUMMYFUNCTION("""COMPUTED_VALUE"""),"")</f>
        <v/>
      </c>
      <c r="CG1121" s="148" t="n"/>
      <c r="CH1121" s="148" t="n"/>
      <c r="CI1121" s="148" t="n"/>
      <c r="CJ1121" s="148" t="n"/>
      <c r="CK1121" s="148" t="n"/>
      <c r="CL1121" s="148" t="n"/>
      <c r="CM1121" s="148" t="n"/>
      <c r="CN1121" s="148" t="n"/>
      <c r="CO1121" s="148" t="n"/>
      <c r="CP1121" s="148" t="n"/>
      <c r="CQ1121" s="148" t="n"/>
      <c r="CR1121" s="148" t="n"/>
      <c r="CS1121" s="148" t="n"/>
      <c r="CT1121" s="148" t="n"/>
      <c r="CU1121" s="148" t="n"/>
      <c r="CV1121" s="148" t="n"/>
    </row>
    <row r="1122">
      <c r="A1122" s="162" t="n"/>
      <c r="B1122" s="64" t="n"/>
      <c r="C1122" s="129" t="n"/>
      <c r="D1122" s="130" t="inlineStr"/>
      <c r="E1122" s="150" t="inlineStr"/>
      <c r="F1122" s="150" t="inlineStr"/>
      <c r="G1122" s="150" t="n"/>
      <c r="H1122" s="152" t="n"/>
      <c r="I1122" s="152" t="n"/>
      <c r="J1122" s="152" t="n"/>
      <c r="K1122" s="152" t="n"/>
      <c r="L1122" s="152" t="n"/>
      <c r="M1122" s="152" t="n"/>
      <c r="N1122" s="152" t="n"/>
      <c r="O1122" s="152" t="n"/>
      <c r="P1122" s="152" t="n"/>
      <c r="Q1122" s="152" t="n"/>
      <c r="R1122" s="152" t="n"/>
      <c r="S1122" s="165" t="n"/>
      <c r="T1122" s="152" t="n"/>
      <c r="U1122" s="152" t="n"/>
      <c r="V1122" s="152" t="n"/>
      <c r="W1122" s="152" t="n"/>
      <c r="X1122" s="152" t="n"/>
      <c r="Y1122" s="152" t="n"/>
      <c r="Z1122" s="152" t="n"/>
      <c r="AA1122" s="152" t="n"/>
      <c r="AB1122" s="152" t="n"/>
      <c r="AC1122" s="152" t="n"/>
      <c r="AD1122" s="152" t="n"/>
      <c r="AE1122" s="152" t="n"/>
      <c r="AF1122" s="152" t="n"/>
      <c r="AG1122" s="152" t="n"/>
      <c r="AH1122" s="152" t="n"/>
      <c r="AI1122" s="152" t="n"/>
      <c r="AJ1122" s="152" t="n"/>
      <c r="AK1122" s="152" t="n"/>
      <c r="AL1122" s="152" t="n"/>
      <c r="AM1122" s="152" t="n"/>
      <c r="AN1122" s="166" t="n"/>
      <c r="AO1122" s="155" t="n"/>
      <c r="AP1122" s="152" t="n"/>
      <c r="AQ1122" s="152" t="n"/>
      <c r="AR1122" s="152" t="n"/>
      <c r="AS1122" s="152" t="n"/>
      <c r="AT1122" s="152" t="n"/>
      <c r="AU1122" s="155" t="n"/>
      <c r="AV1122" s="152" t="n"/>
      <c r="AW1122" s="152" t="n"/>
      <c r="AX1122" s="152" t="n"/>
      <c r="AY1122" s="152" t="n"/>
      <c r="AZ1122" s="152" t="n"/>
      <c r="BA1122" s="165" t="n"/>
      <c r="BB1122" s="165" t="n"/>
      <c r="BC1122" s="152" t="n"/>
      <c r="BD1122" s="152" t="n"/>
      <c r="BE1122" s="152" t="n"/>
      <c r="BF1122" s="152" t="n"/>
      <c r="BG1122" s="155" t="n"/>
      <c r="BH1122" s="152" t="n"/>
      <c r="BI1122" s="152" t="n"/>
      <c r="BJ1122" s="152" t="n"/>
      <c r="BK1122" s="152" t="n"/>
      <c r="BL1122" s="152" t="n"/>
      <c r="BM1122" s="152" t="n"/>
      <c r="BN1122" s="152" t="n"/>
      <c r="BO1122" s="152" t="n"/>
      <c r="BP1122" s="155" t="n"/>
      <c r="BQ1122" s="152" t="n"/>
      <c r="BR1122" s="152" t="n"/>
      <c r="BS1122" s="152" t="n"/>
      <c r="BT1122" s="152" t="n"/>
      <c r="BU1122" s="152" t="n"/>
      <c r="BV1122" s="152" t="n"/>
      <c r="BW1122" s="152" t="n"/>
      <c r="BX1122" s="165" t="n"/>
      <c r="BY1122" s="150" t="n"/>
      <c r="BZ1122" s="150" t="n"/>
      <c r="CA1122" s="150" t="n"/>
      <c r="CB1122" s="174" t="n"/>
      <c r="CC1122" s="156" t="n"/>
      <c r="CD1122" s="156" t="n"/>
      <c r="CE1122" s="167">
        <f>IFERROR(__xludf.DUMMYFUNCTION("""COMPUTED_VALUE"""),"")</f>
        <v/>
      </c>
      <c r="CF1122" s="158">
        <f>IFERROR(__xludf.DUMMYFUNCTION("""COMPUTED_VALUE"""),"")</f>
        <v/>
      </c>
      <c r="CG1122" s="148" t="n"/>
      <c r="CH1122" s="148" t="n"/>
      <c r="CI1122" s="148" t="n"/>
      <c r="CJ1122" s="148" t="n"/>
      <c r="CK1122" s="148" t="n"/>
      <c r="CL1122" s="148" t="n"/>
      <c r="CM1122" s="148" t="n"/>
      <c r="CN1122" s="148" t="n"/>
      <c r="CO1122" s="148" t="n"/>
      <c r="CP1122" s="148" t="n"/>
      <c r="CQ1122" s="148" t="n"/>
      <c r="CR1122" s="148" t="n"/>
      <c r="CS1122" s="148" t="n"/>
      <c r="CT1122" s="148" t="n"/>
      <c r="CU1122" s="148" t="n"/>
      <c r="CV1122" s="148" t="n"/>
    </row>
    <row r="1123">
      <c r="A1123" s="162" t="n"/>
      <c r="B1123" s="64" t="n"/>
      <c r="C1123" s="129" t="n"/>
      <c r="D1123" s="130" t="inlineStr"/>
      <c r="E1123" s="150" t="inlineStr"/>
      <c r="F1123" s="150" t="inlineStr"/>
      <c r="G1123" s="150" t="n"/>
      <c r="H1123" s="152" t="n"/>
      <c r="I1123" s="152" t="n"/>
      <c r="J1123" s="152" t="n"/>
      <c r="K1123" s="152" t="n"/>
      <c r="L1123" s="152" t="n"/>
      <c r="M1123" s="152" t="n"/>
      <c r="N1123" s="152" t="n"/>
      <c r="O1123" s="152" t="n"/>
      <c r="P1123" s="152" t="n"/>
      <c r="Q1123" s="152" t="n"/>
      <c r="R1123" s="152" t="n"/>
      <c r="S1123" s="165" t="n"/>
      <c r="T1123" s="152" t="n"/>
      <c r="U1123" s="152" t="n"/>
      <c r="V1123" s="152" t="n"/>
      <c r="W1123" s="152" t="n"/>
      <c r="X1123" s="152" t="n"/>
      <c r="Y1123" s="152" t="n"/>
      <c r="Z1123" s="152" t="n"/>
      <c r="AA1123" s="152" t="n"/>
      <c r="AB1123" s="152" t="n"/>
      <c r="AC1123" s="152" t="n"/>
      <c r="AD1123" s="152" t="n"/>
      <c r="AE1123" s="152" t="n"/>
      <c r="AF1123" s="152" t="n"/>
      <c r="AG1123" s="152" t="n"/>
      <c r="AH1123" s="152" t="n"/>
      <c r="AI1123" s="152" t="n"/>
      <c r="AJ1123" s="152" t="n"/>
      <c r="AK1123" s="152" t="n"/>
      <c r="AL1123" s="152" t="n"/>
      <c r="AM1123" s="152" t="n"/>
      <c r="AN1123" s="166" t="n"/>
      <c r="AO1123" s="155" t="n"/>
      <c r="AP1123" s="152" t="n"/>
      <c r="AQ1123" s="152" t="n"/>
      <c r="AR1123" s="152" t="n"/>
      <c r="AS1123" s="152" t="n"/>
      <c r="AT1123" s="152" t="n"/>
      <c r="AU1123" s="155" t="n"/>
      <c r="AV1123" s="152" t="n"/>
      <c r="AW1123" s="152" t="n"/>
      <c r="AX1123" s="152" t="n"/>
      <c r="AY1123" s="152" t="n"/>
      <c r="AZ1123" s="152" t="n"/>
      <c r="BA1123" s="165" t="n"/>
      <c r="BB1123" s="165" t="n"/>
      <c r="BC1123" s="152" t="n"/>
      <c r="BD1123" s="152" t="n"/>
      <c r="BE1123" s="152" t="n"/>
      <c r="BF1123" s="152" t="n"/>
      <c r="BG1123" s="155" t="n"/>
      <c r="BH1123" s="152" t="n"/>
      <c r="BI1123" s="152" t="n"/>
      <c r="BJ1123" s="152" t="n"/>
      <c r="BK1123" s="152" t="n"/>
      <c r="BL1123" s="152" t="n"/>
      <c r="BM1123" s="152" t="n"/>
      <c r="BN1123" s="152" t="n"/>
      <c r="BO1123" s="152" t="n"/>
      <c r="BP1123" s="155" t="n"/>
      <c r="BQ1123" s="152" t="n"/>
      <c r="BR1123" s="152" t="n"/>
      <c r="BS1123" s="152" t="n"/>
      <c r="BT1123" s="152" t="n"/>
      <c r="BU1123" s="152" t="n"/>
      <c r="BV1123" s="152" t="n"/>
      <c r="BW1123" s="152" t="n"/>
      <c r="BX1123" s="165" t="n"/>
      <c r="BY1123" s="150" t="n"/>
      <c r="BZ1123" s="150" t="n"/>
      <c r="CA1123" s="150" t="n"/>
      <c r="CB1123" s="174" t="n"/>
      <c r="CC1123" s="156" t="n"/>
      <c r="CD1123" s="156" t="n"/>
      <c r="CE1123" s="167">
        <f>IFERROR(__xludf.DUMMYFUNCTION("""COMPUTED_VALUE"""),"")</f>
        <v/>
      </c>
      <c r="CF1123" s="158">
        <f>IFERROR(__xludf.DUMMYFUNCTION("""COMPUTED_VALUE"""),"")</f>
        <v/>
      </c>
      <c r="CG1123" s="148" t="n"/>
      <c r="CH1123" s="148" t="n"/>
      <c r="CI1123" s="148" t="n"/>
      <c r="CJ1123" s="148" t="n"/>
      <c r="CK1123" s="148" t="n"/>
      <c r="CL1123" s="148" t="n"/>
      <c r="CM1123" s="148" t="n"/>
      <c r="CN1123" s="148" t="n"/>
      <c r="CO1123" s="148" t="n"/>
      <c r="CP1123" s="148" t="n"/>
      <c r="CQ1123" s="148" t="n"/>
      <c r="CR1123" s="148" t="n"/>
      <c r="CS1123" s="148" t="n"/>
      <c r="CT1123" s="148" t="n"/>
      <c r="CU1123" s="148" t="n"/>
      <c r="CV1123" s="148" t="n"/>
    </row>
    <row r="1124">
      <c r="A1124" s="162" t="n"/>
      <c r="B1124" s="64" t="n"/>
      <c r="C1124" s="129" t="n"/>
      <c r="D1124" s="130" t="inlineStr"/>
      <c r="E1124" s="150" t="inlineStr"/>
      <c r="F1124" s="150" t="inlineStr"/>
      <c r="G1124" s="150" t="n"/>
      <c r="H1124" s="152" t="n"/>
      <c r="I1124" s="152" t="n"/>
      <c r="J1124" s="152" t="n"/>
      <c r="K1124" s="152" t="n"/>
      <c r="L1124" s="152" t="n"/>
      <c r="M1124" s="152" t="n"/>
      <c r="N1124" s="152" t="n"/>
      <c r="O1124" s="152" t="n"/>
      <c r="P1124" s="152" t="n"/>
      <c r="Q1124" s="152" t="n"/>
      <c r="R1124" s="152" t="n"/>
      <c r="S1124" s="165" t="n"/>
      <c r="T1124" s="152" t="n"/>
      <c r="U1124" s="152" t="n"/>
      <c r="V1124" s="152" t="n"/>
      <c r="W1124" s="152" t="n"/>
      <c r="X1124" s="152" t="n"/>
      <c r="Y1124" s="152" t="n"/>
      <c r="Z1124" s="152" t="n"/>
      <c r="AA1124" s="152" t="n"/>
      <c r="AB1124" s="152" t="n"/>
      <c r="AC1124" s="152" t="n"/>
      <c r="AD1124" s="152" t="n"/>
      <c r="AE1124" s="152" t="n"/>
      <c r="AF1124" s="152" t="n"/>
      <c r="AG1124" s="152" t="n"/>
      <c r="AH1124" s="152" t="n"/>
      <c r="AI1124" s="152" t="n"/>
      <c r="AJ1124" s="152" t="n"/>
      <c r="AK1124" s="152" t="n"/>
      <c r="AL1124" s="152" t="n"/>
      <c r="AM1124" s="152" t="n"/>
      <c r="AN1124" s="166" t="n"/>
      <c r="AO1124" s="155" t="n"/>
      <c r="AP1124" s="152" t="n"/>
      <c r="AQ1124" s="152" t="n"/>
      <c r="AR1124" s="152" t="n"/>
      <c r="AS1124" s="152" t="n"/>
      <c r="AT1124" s="152" t="n"/>
      <c r="AU1124" s="155" t="n"/>
      <c r="AV1124" s="152" t="n"/>
      <c r="AW1124" s="152" t="n"/>
      <c r="AX1124" s="152" t="n"/>
      <c r="AY1124" s="152" t="n"/>
      <c r="AZ1124" s="152" t="n"/>
      <c r="BA1124" s="165" t="n"/>
      <c r="BB1124" s="165" t="n"/>
      <c r="BC1124" s="152" t="n"/>
      <c r="BD1124" s="152" t="n"/>
      <c r="BE1124" s="152" t="n"/>
      <c r="BF1124" s="152" t="n"/>
      <c r="BG1124" s="155" t="n"/>
      <c r="BH1124" s="152" t="n"/>
      <c r="BI1124" s="152" t="n"/>
      <c r="BJ1124" s="152" t="n"/>
      <c r="BK1124" s="152" t="n"/>
      <c r="BL1124" s="152" t="n"/>
      <c r="BM1124" s="152" t="n"/>
      <c r="BN1124" s="152" t="n"/>
      <c r="BO1124" s="152" t="n"/>
      <c r="BP1124" s="155" t="n"/>
      <c r="BQ1124" s="152" t="n"/>
      <c r="BR1124" s="152" t="n"/>
      <c r="BS1124" s="152" t="n"/>
      <c r="BT1124" s="152" t="n"/>
      <c r="BU1124" s="152" t="n"/>
      <c r="BV1124" s="152" t="n"/>
      <c r="BW1124" s="152" t="n"/>
      <c r="BX1124" s="165" t="n"/>
      <c r="BY1124" s="150" t="n"/>
      <c r="BZ1124" s="150" t="n"/>
      <c r="CA1124" s="150" t="n"/>
      <c r="CB1124" s="174" t="n"/>
      <c r="CC1124" s="156" t="n"/>
      <c r="CD1124" s="156" t="n"/>
      <c r="CE1124" s="167">
        <f>IFERROR(__xludf.DUMMYFUNCTION("""COMPUTED_VALUE"""),"")</f>
        <v/>
      </c>
      <c r="CF1124" s="158">
        <f>IFERROR(__xludf.DUMMYFUNCTION("""COMPUTED_VALUE"""),"")</f>
        <v/>
      </c>
      <c r="CG1124" s="148" t="n"/>
      <c r="CH1124" s="148" t="n"/>
      <c r="CI1124" s="148" t="n"/>
      <c r="CJ1124" s="148" t="n"/>
      <c r="CK1124" s="148" t="n"/>
      <c r="CL1124" s="148" t="n"/>
      <c r="CM1124" s="148" t="n"/>
      <c r="CN1124" s="148" t="n"/>
      <c r="CO1124" s="148" t="n"/>
      <c r="CP1124" s="148" t="n"/>
      <c r="CQ1124" s="148" t="n"/>
      <c r="CR1124" s="148" t="n"/>
      <c r="CS1124" s="148" t="n"/>
      <c r="CT1124" s="148" t="n"/>
      <c r="CU1124" s="148" t="n"/>
      <c r="CV1124" s="148" t="n"/>
    </row>
    <row r="1125">
      <c r="A1125" s="162" t="n"/>
      <c r="B1125" s="64" t="n"/>
      <c r="C1125" s="129" t="n"/>
      <c r="D1125" s="130" t="inlineStr"/>
      <c r="E1125" s="150" t="inlineStr"/>
      <c r="F1125" s="150" t="inlineStr"/>
      <c r="G1125" s="150" t="n"/>
      <c r="H1125" s="152" t="n"/>
      <c r="I1125" s="152" t="n"/>
      <c r="J1125" s="152" t="n"/>
      <c r="K1125" s="152" t="n"/>
      <c r="L1125" s="152" t="n"/>
      <c r="M1125" s="152" t="n"/>
      <c r="N1125" s="152" t="n"/>
      <c r="O1125" s="152" t="n"/>
      <c r="P1125" s="152" t="n"/>
      <c r="Q1125" s="152" t="n"/>
      <c r="R1125" s="152" t="n"/>
      <c r="S1125" s="165" t="n"/>
      <c r="T1125" s="152" t="n"/>
      <c r="U1125" s="152" t="n"/>
      <c r="V1125" s="152" t="n"/>
      <c r="W1125" s="152" t="n"/>
      <c r="X1125" s="152" t="n"/>
      <c r="Y1125" s="152" t="n"/>
      <c r="Z1125" s="152" t="n"/>
      <c r="AA1125" s="152" t="n"/>
      <c r="AB1125" s="152" t="n"/>
      <c r="AC1125" s="152" t="n"/>
      <c r="AD1125" s="152" t="n"/>
      <c r="AE1125" s="152" t="n"/>
      <c r="AF1125" s="152" t="n"/>
      <c r="AG1125" s="152" t="n"/>
      <c r="AH1125" s="152" t="n"/>
      <c r="AI1125" s="152" t="n"/>
      <c r="AJ1125" s="152" t="n"/>
      <c r="AK1125" s="152" t="n"/>
      <c r="AL1125" s="152" t="n"/>
      <c r="AM1125" s="152" t="n"/>
      <c r="AN1125" s="166" t="n"/>
      <c r="AO1125" s="155" t="n"/>
      <c r="AP1125" s="152" t="n"/>
      <c r="AQ1125" s="152" t="n"/>
      <c r="AR1125" s="152" t="n"/>
      <c r="AS1125" s="152" t="n"/>
      <c r="AT1125" s="152" t="n"/>
      <c r="AU1125" s="155" t="n"/>
      <c r="AV1125" s="152" t="n"/>
      <c r="AW1125" s="152" t="n"/>
      <c r="AX1125" s="152" t="n"/>
      <c r="AY1125" s="152" t="n"/>
      <c r="AZ1125" s="152" t="n"/>
      <c r="BA1125" s="165" t="n"/>
      <c r="BB1125" s="165" t="n"/>
      <c r="BC1125" s="152" t="n"/>
      <c r="BD1125" s="152" t="n"/>
      <c r="BE1125" s="152" t="n"/>
      <c r="BF1125" s="152" t="n"/>
      <c r="BG1125" s="155" t="n"/>
      <c r="BH1125" s="152" t="n"/>
      <c r="BI1125" s="152" t="n"/>
      <c r="BJ1125" s="152" t="n"/>
      <c r="BK1125" s="152" t="n"/>
      <c r="BL1125" s="152" t="n"/>
      <c r="BM1125" s="152" t="n"/>
      <c r="BN1125" s="152" t="n"/>
      <c r="BO1125" s="152" t="n"/>
      <c r="BP1125" s="155" t="n"/>
      <c r="BQ1125" s="152" t="n"/>
      <c r="BR1125" s="152" t="n"/>
      <c r="BS1125" s="152" t="n"/>
      <c r="BT1125" s="152" t="n"/>
      <c r="BU1125" s="152" t="n"/>
      <c r="BV1125" s="152" t="n"/>
      <c r="BW1125" s="152" t="n"/>
      <c r="BX1125" s="165" t="n"/>
      <c r="BY1125" s="150" t="n"/>
      <c r="BZ1125" s="150" t="n"/>
      <c r="CA1125" s="150" t="n"/>
      <c r="CB1125" s="174" t="n"/>
      <c r="CC1125" s="156" t="n"/>
      <c r="CD1125" s="156" t="n"/>
      <c r="CE1125" s="167">
        <f>IFERROR(__xludf.DUMMYFUNCTION("""COMPUTED_VALUE"""),"")</f>
        <v/>
      </c>
      <c r="CF1125" s="158">
        <f>IFERROR(__xludf.DUMMYFUNCTION("""COMPUTED_VALUE"""),"")</f>
        <v/>
      </c>
      <c r="CG1125" s="148" t="n"/>
      <c r="CH1125" s="148" t="n"/>
      <c r="CI1125" s="148" t="n"/>
      <c r="CJ1125" s="148" t="n"/>
      <c r="CK1125" s="148" t="n"/>
      <c r="CL1125" s="148" t="n"/>
      <c r="CM1125" s="148" t="n"/>
      <c r="CN1125" s="148" t="n"/>
      <c r="CO1125" s="148" t="n"/>
      <c r="CP1125" s="148" t="n"/>
      <c r="CQ1125" s="148" t="n"/>
      <c r="CR1125" s="148" t="n"/>
      <c r="CS1125" s="148" t="n"/>
      <c r="CT1125" s="148" t="n"/>
      <c r="CU1125" s="148" t="n"/>
      <c r="CV1125" s="148" t="n"/>
    </row>
    <row r="1126">
      <c r="A1126" s="162" t="n"/>
      <c r="B1126" s="64" t="n"/>
      <c r="C1126" s="129" t="n"/>
      <c r="D1126" s="130" t="inlineStr"/>
      <c r="E1126" s="150" t="inlineStr"/>
      <c r="F1126" s="150" t="inlineStr"/>
      <c r="G1126" s="150" t="n"/>
      <c r="H1126" s="152" t="n"/>
      <c r="I1126" s="152" t="n"/>
      <c r="J1126" s="152" t="n"/>
      <c r="K1126" s="152" t="n"/>
      <c r="L1126" s="152" t="n"/>
      <c r="M1126" s="152" t="n"/>
      <c r="N1126" s="152" t="n"/>
      <c r="O1126" s="152" t="n"/>
      <c r="P1126" s="152" t="n"/>
      <c r="Q1126" s="152" t="n"/>
      <c r="R1126" s="152" t="n"/>
      <c r="S1126" s="165" t="n"/>
      <c r="T1126" s="152" t="n"/>
      <c r="U1126" s="152" t="n"/>
      <c r="V1126" s="152" t="n"/>
      <c r="W1126" s="152" t="n"/>
      <c r="X1126" s="152" t="n"/>
      <c r="Y1126" s="152" t="n"/>
      <c r="Z1126" s="152" t="n"/>
      <c r="AA1126" s="152" t="n"/>
      <c r="AB1126" s="152" t="n"/>
      <c r="AC1126" s="152" t="n"/>
      <c r="AD1126" s="152" t="n"/>
      <c r="AE1126" s="152" t="n"/>
      <c r="AF1126" s="152" t="n"/>
      <c r="AG1126" s="152" t="n"/>
      <c r="AH1126" s="152" t="n"/>
      <c r="AI1126" s="152" t="n"/>
      <c r="AJ1126" s="152" t="n"/>
      <c r="AK1126" s="152" t="n"/>
      <c r="AL1126" s="152" t="n"/>
      <c r="AM1126" s="152" t="n"/>
      <c r="AN1126" s="166" t="n"/>
      <c r="AO1126" s="155" t="n"/>
      <c r="AP1126" s="152" t="n"/>
      <c r="AQ1126" s="152" t="n"/>
      <c r="AR1126" s="152" t="n"/>
      <c r="AS1126" s="152" t="n"/>
      <c r="AT1126" s="152" t="n"/>
      <c r="AU1126" s="155" t="n"/>
      <c r="AV1126" s="152" t="n"/>
      <c r="AW1126" s="152" t="n"/>
      <c r="AX1126" s="152" t="n"/>
      <c r="AY1126" s="152" t="n"/>
      <c r="AZ1126" s="152" t="n"/>
      <c r="BA1126" s="165" t="n"/>
      <c r="BB1126" s="165" t="n"/>
      <c r="BC1126" s="152" t="n"/>
      <c r="BD1126" s="152" t="n"/>
      <c r="BE1126" s="152" t="n"/>
      <c r="BF1126" s="152" t="n"/>
      <c r="BG1126" s="155" t="n"/>
      <c r="BH1126" s="152" t="n"/>
      <c r="BI1126" s="152" t="n"/>
      <c r="BJ1126" s="152" t="n"/>
      <c r="BK1126" s="152" t="n"/>
      <c r="BL1126" s="152" t="n"/>
      <c r="BM1126" s="152" t="n"/>
      <c r="BN1126" s="152" t="n"/>
      <c r="BO1126" s="152" t="n"/>
      <c r="BP1126" s="155" t="n"/>
      <c r="BQ1126" s="152" t="n"/>
      <c r="BR1126" s="152" t="n"/>
      <c r="BS1126" s="152" t="n"/>
      <c r="BT1126" s="152" t="n"/>
      <c r="BU1126" s="152" t="n"/>
      <c r="BV1126" s="152" t="n"/>
      <c r="BW1126" s="152" t="n"/>
      <c r="BX1126" s="165" t="n"/>
      <c r="BY1126" s="150" t="n"/>
      <c r="BZ1126" s="150" t="n"/>
      <c r="CA1126" s="150" t="n"/>
      <c r="CB1126" s="174" t="n"/>
      <c r="CC1126" s="156" t="n"/>
      <c r="CD1126" s="156" t="n"/>
      <c r="CE1126" s="167">
        <f>IFERROR(__xludf.DUMMYFUNCTION("""COMPUTED_VALUE"""),"")</f>
        <v/>
      </c>
      <c r="CF1126" s="158">
        <f>IFERROR(__xludf.DUMMYFUNCTION("""COMPUTED_VALUE"""),"")</f>
        <v/>
      </c>
      <c r="CG1126" s="148" t="n"/>
      <c r="CH1126" s="148" t="n"/>
      <c r="CI1126" s="148" t="n"/>
      <c r="CJ1126" s="148" t="n"/>
      <c r="CK1126" s="148" t="n"/>
      <c r="CL1126" s="148" t="n"/>
      <c r="CM1126" s="148" t="n"/>
      <c r="CN1126" s="148" t="n"/>
      <c r="CO1126" s="148" t="n"/>
      <c r="CP1126" s="148" t="n"/>
      <c r="CQ1126" s="148" t="n"/>
      <c r="CR1126" s="148" t="n"/>
      <c r="CS1126" s="148" t="n"/>
      <c r="CT1126" s="148" t="n"/>
      <c r="CU1126" s="148" t="n"/>
      <c r="CV1126" s="148" t="n"/>
    </row>
    <row r="1127">
      <c r="A1127" s="162" t="n"/>
      <c r="B1127" s="64" t="n"/>
      <c r="C1127" s="129" t="n"/>
      <c r="D1127" s="130" t="inlineStr"/>
      <c r="E1127" s="150" t="inlineStr"/>
      <c r="F1127" s="150" t="inlineStr"/>
      <c r="G1127" s="150" t="n"/>
      <c r="H1127" s="152" t="n"/>
      <c r="I1127" s="152" t="n"/>
      <c r="J1127" s="152" t="n"/>
      <c r="K1127" s="152" t="n"/>
      <c r="L1127" s="152" t="n"/>
      <c r="M1127" s="152" t="n"/>
      <c r="N1127" s="152" t="n"/>
      <c r="O1127" s="152" t="n"/>
      <c r="P1127" s="152" t="n"/>
      <c r="Q1127" s="152" t="n"/>
      <c r="R1127" s="152" t="n"/>
      <c r="S1127" s="165" t="n"/>
      <c r="T1127" s="152" t="n"/>
      <c r="U1127" s="152" t="n"/>
      <c r="V1127" s="152" t="n"/>
      <c r="W1127" s="152" t="n"/>
      <c r="X1127" s="152" t="n"/>
      <c r="Y1127" s="152" t="n"/>
      <c r="Z1127" s="152" t="n"/>
      <c r="AA1127" s="152" t="n"/>
      <c r="AB1127" s="152" t="n"/>
      <c r="AC1127" s="152" t="n"/>
      <c r="AD1127" s="152" t="n"/>
      <c r="AE1127" s="152" t="n"/>
      <c r="AF1127" s="152" t="n"/>
      <c r="AG1127" s="152" t="n"/>
      <c r="AH1127" s="152" t="n"/>
      <c r="AI1127" s="152" t="n"/>
      <c r="AJ1127" s="152" t="n"/>
      <c r="AK1127" s="152" t="n"/>
      <c r="AL1127" s="152" t="n"/>
      <c r="AM1127" s="152" t="n"/>
      <c r="AN1127" s="166" t="n"/>
      <c r="AO1127" s="155" t="n"/>
      <c r="AP1127" s="152" t="n"/>
      <c r="AQ1127" s="152" t="n"/>
      <c r="AR1127" s="152" t="n"/>
      <c r="AS1127" s="152" t="n"/>
      <c r="AT1127" s="152" t="n"/>
      <c r="AU1127" s="155" t="n"/>
      <c r="AV1127" s="152" t="n"/>
      <c r="AW1127" s="152" t="n"/>
      <c r="AX1127" s="152" t="n"/>
      <c r="AY1127" s="152" t="n"/>
      <c r="AZ1127" s="152" t="n"/>
      <c r="BA1127" s="165" t="n"/>
      <c r="BB1127" s="165" t="n"/>
      <c r="BC1127" s="152" t="n"/>
      <c r="BD1127" s="152" t="n"/>
      <c r="BE1127" s="152" t="n"/>
      <c r="BF1127" s="152" t="n"/>
      <c r="BG1127" s="155" t="n"/>
      <c r="BH1127" s="152" t="n"/>
      <c r="BI1127" s="152" t="n"/>
      <c r="BJ1127" s="152" t="n"/>
      <c r="BK1127" s="152" t="n"/>
      <c r="BL1127" s="152" t="n"/>
      <c r="BM1127" s="152" t="n"/>
      <c r="BN1127" s="152" t="n"/>
      <c r="BO1127" s="152" t="n"/>
      <c r="BP1127" s="155" t="n"/>
      <c r="BQ1127" s="152" t="n"/>
      <c r="BR1127" s="152" t="n"/>
      <c r="BS1127" s="152" t="n"/>
      <c r="BT1127" s="152" t="n"/>
      <c r="BU1127" s="152" t="n"/>
      <c r="BV1127" s="152" t="n"/>
      <c r="BW1127" s="152" t="n"/>
      <c r="BX1127" s="165" t="n"/>
      <c r="BY1127" s="150" t="n"/>
      <c r="BZ1127" s="150" t="n"/>
      <c r="CA1127" s="150" t="n"/>
      <c r="CB1127" s="174" t="n"/>
      <c r="CC1127" s="156" t="n"/>
      <c r="CD1127" s="156" t="n"/>
      <c r="CE1127" s="167">
        <f>IFERROR(__xludf.DUMMYFUNCTION("""COMPUTED_VALUE"""),"")</f>
        <v/>
      </c>
      <c r="CF1127" s="158">
        <f>IFERROR(__xludf.DUMMYFUNCTION("""COMPUTED_VALUE"""),"")</f>
        <v/>
      </c>
      <c r="CG1127" s="148" t="n"/>
      <c r="CH1127" s="148" t="n"/>
      <c r="CI1127" s="148" t="n"/>
      <c r="CJ1127" s="148" t="n"/>
      <c r="CK1127" s="148" t="n"/>
      <c r="CL1127" s="148" t="n"/>
      <c r="CM1127" s="148" t="n"/>
      <c r="CN1127" s="148" t="n"/>
      <c r="CO1127" s="148" t="n"/>
      <c r="CP1127" s="148" t="n"/>
      <c r="CQ1127" s="148" t="n"/>
      <c r="CR1127" s="148" t="n"/>
      <c r="CS1127" s="148" t="n"/>
      <c r="CT1127" s="148" t="n"/>
      <c r="CU1127" s="148" t="n"/>
      <c r="CV1127" s="148" t="n"/>
    </row>
    <row r="1128">
      <c r="A1128" s="162" t="n"/>
      <c r="B1128" s="64" t="n"/>
      <c r="C1128" s="129" t="n"/>
      <c r="D1128" s="130" t="inlineStr"/>
      <c r="E1128" s="150" t="inlineStr"/>
      <c r="F1128" s="150" t="inlineStr"/>
      <c r="G1128" s="150" t="n"/>
      <c r="H1128" s="152" t="n"/>
      <c r="I1128" s="152" t="n"/>
      <c r="J1128" s="152" t="n"/>
      <c r="K1128" s="152" t="n"/>
      <c r="L1128" s="152" t="n"/>
      <c r="M1128" s="152" t="n"/>
      <c r="N1128" s="152" t="n"/>
      <c r="O1128" s="152" t="n"/>
      <c r="P1128" s="152" t="n"/>
      <c r="Q1128" s="152" t="n"/>
      <c r="R1128" s="152" t="n"/>
      <c r="S1128" s="165" t="n"/>
      <c r="T1128" s="152" t="n"/>
      <c r="U1128" s="152" t="n"/>
      <c r="V1128" s="152" t="n"/>
      <c r="W1128" s="152" t="n"/>
      <c r="X1128" s="152" t="n"/>
      <c r="Y1128" s="152" t="n"/>
      <c r="Z1128" s="152" t="n"/>
      <c r="AA1128" s="152" t="n"/>
      <c r="AB1128" s="152" t="n"/>
      <c r="AC1128" s="152" t="n"/>
      <c r="AD1128" s="152" t="n"/>
      <c r="AE1128" s="152" t="n"/>
      <c r="AF1128" s="152" t="n"/>
      <c r="AG1128" s="152" t="n"/>
      <c r="AH1128" s="152" t="n"/>
      <c r="AI1128" s="152" t="n"/>
      <c r="AJ1128" s="152" t="n"/>
      <c r="AK1128" s="152" t="n"/>
      <c r="AL1128" s="152" t="n"/>
      <c r="AM1128" s="152" t="n"/>
      <c r="AN1128" s="166" t="n"/>
      <c r="AO1128" s="155" t="n"/>
      <c r="AP1128" s="152" t="n"/>
      <c r="AQ1128" s="152" t="n"/>
      <c r="AR1128" s="152" t="n"/>
      <c r="AS1128" s="152" t="n"/>
      <c r="AT1128" s="152" t="n"/>
      <c r="AU1128" s="155" t="n"/>
      <c r="AV1128" s="152" t="n"/>
      <c r="AW1128" s="152" t="n"/>
      <c r="AX1128" s="152" t="n"/>
      <c r="AY1128" s="152" t="n"/>
      <c r="AZ1128" s="152" t="n"/>
      <c r="BA1128" s="165" t="n"/>
      <c r="BB1128" s="165" t="n"/>
      <c r="BC1128" s="152" t="n"/>
      <c r="BD1128" s="152" t="n"/>
      <c r="BE1128" s="152" t="n"/>
      <c r="BF1128" s="152" t="n"/>
      <c r="BG1128" s="155" t="n"/>
      <c r="BH1128" s="152" t="n"/>
      <c r="BI1128" s="152" t="n"/>
      <c r="BJ1128" s="152" t="n"/>
      <c r="BK1128" s="152" t="n"/>
      <c r="BL1128" s="152" t="n"/>
      <c r="BM1128" s="152" t="n"/>
      <c r="BN1128" s="152" t="n"/>
      <c r="BO1128" s="152" t="n"/>
      <c r="BP1128" s="155" t="n"/>
      <c r="BQ1128" s="152" t="n"/>
      <c r="BR1128" s="152" t="n"/>
      <c r="BS1128" s="152" t="n"/>
      <c r="BT1128" s="152" t="n"/>
      <c r="BU1128" s="152" t="n"/>
      <c r="BV1128" s="152" t="n"/>
      <c r="BW1128" s="152" t="n"/>
      <c r="BX1128" s="165" t="n"/>
      <c r="BY1128" s="150" t="n"/>
      <c r="BZ1128" s="150" t="n"/>
      <c r="CA1128" s="150" t="n"/>
      <c r="CB1128" s="174" t="n"/>
      <c r="CC1128" s="156" t="n"/>
      <c r="CD1128" s="156" t="n"/>
      <c r="CE1128" s="167">
        <f>IFERROR(__xludf.DUMMYFUNCTION("""COMPUTED_VALUE"""),"")</f>
        <v/>
      </c>
      <c r="CF1128" s="158">
        <f>IFERROR(__xludf.DUMMYFUNCTION("""COMPUTED_VALUE"""),"")</f>
        <v/>
      </c>
      <c r="CG1128" s="148" t="n"/>
      <c r="CH1128" s="148" t="n"/>
      <c r="CI1128" s="148" t="n"/>
      <c r="CJ1128" s="148" t="n"/>
      <c r="CK1128" s="148" t="n"/>
      <c r="CL1128" s="148" t="n"/>
      <c r="CM1128" s="148" t="n"/>
      <c r="CN1128" s="148" t="n"/>
      <c r="CO1128" s="148" t="n"/>
      <c r="CP1128" s="148" t="n"/>
      <c r="CQ1128" s="148" t="n"/>
      <c r="CR1128" s="148" t="n"/>
      <c r="CS1128" s="148" t="n"/>
      <c r="CT1128" s="148" t="n"/>
      <c r="CU1128" s="148" t="n"/>
      <c r="CV1128" s="148" t="n"/>
    </row>
    <row r="1129">
      <c r="A1129" s="162" t="n"/>
      <c r="B1129" s="64" t="n"/>
      <c r="C1129" s="129" t="n"/>
      <c r="D1129" s="130" t="inlineStr"/>
      <c r="E1129" s="150" t="inlineStr"/>
      <c r="F1129" s="150" t="inlineStr"/>
      <c r="G1129" s="150" t="n"/>
      <c r="H1129" s="152" t="n"/>
      <c r="I1129" s="152" t="n"/>
      <c r="J1129" s="152" t="n"/>
      <c r="K1129" s="152" t="n"/>
      <c r="L1129" s="152" t="n"/>
      <c r="M1129" s="152" t="n"/>
      <c r="N1129" s="152" t="n"/>
      <c r="O1129" s="152" t="n"/>
      <c r="P1129" s="152" t="n"/>
      <c r="Q1129" s="152" t="n"/>
      <c r="R1129" s="152" t="n"/>
      <c r="S1129" s="165" t="n"/>
      <c r="T1129" s="152" t="n"/>
      <c r="U1129" s="152" t="n"/>
      <c r="V1129" s="152" t="n"/>
      <c r="W1129" s="152" t="n"/>
      <c r="X1129" s="152" t="n"/>
      <c r="Y1129" s="152" t="n"/>
      <c r="Z1129" s="152" t="n"/>
      <c r="AA1129" s="152" t="n"/>
      <c r="AB1129" s="152" t="n"/>
      <c r="AC1129" s="152" t="n"/>
      <c r="AD1129" s="152" t="n"/>
      <c r="AE1129" s="152" t="n"/>
      <c r="AF1129" s="152" t="n"/>
      <c r="AG1129" s="152" t="n"/>
      <c r="AH1129" s="152" t="n"/>
      <c r="AI1129" s="152" t="n"/>
      <c r="AJ1129" s="152" t="n"/>
      <c r="AK1129" s="152" t="n"/>
      <c r="AL1129" s="152" t="n"/>
      <c r="AM1129" s="152" t="n"/>
      <c r="AN1129" s="166" t="n"/>
      <c r="AO1129" s="155" t="n"/>
      <c r="AP1129" s="152" t="n"/>
      <c r="AQ1129" s="152" t="n"/>
      <c r="AR1129" s="152" t="n"/>
      <c r="AS1129" s="152" t="n"/>
      <c r="AT1129" s="152" t="n"/>
      <c r="AU1129" s="155" t="n"/>
      <c r="AV1129" s="152" t="n"/>
      <c r="AW1129" s="152" t="n"/>
      <c r="AX1129" s="152" t="n"/>
      <c r="AY1129" s="152" t="n"/>
      <c r="AZ1129" s="152" t="n"/>
      <c r="BA1129" s="165" t="n"/>
      <c r="BB1129" s="165" t="n"/>
      <c r="BC1129" s="152" t="n"/>
      <c r="BD1129" s="152" t="n"/>
      <c r="BE1129" s="152" t="n"/>
      <c r="BF1129" s="152" t="n"/>
      <c r="BG1129" s="155" t="n"/>
      <c r="BH1129" s="152" t="n"/>
      <c r="BI1129" s="152" t="n"/>
      <c r="BJ1129" s="152" t="n"/>
      <c r="BK1129" s="152" t="n"/>
      <c r="BL1129" s="152" t="n"/>
      <c r="BM1129" s="152" t="n"/>
      <c r="BN1129" s="152" t="n"/>
      <c r="BO1129" s="152" t="n"/>
      <c r="BP1129" s="155" t="n"/>
      <c r="BQ1129" s="152" t="n"/>
      <c r="BR1129" s="152" t="n"/>
      <c r="BS1129" s="152" t="n"/>
      <c r="BT1129" s="152" t="n"/>
      <c r="BU1129" s="152" t="n"/>
      <c r="BV1129" s="152" t="n"/>
      <c r="BW1129" s="152" t="n"/>
      <c r="BX1129" s="165" t="n"/>
      <c r="BY1129" s="150" t="n"/>
      <c r="BZ1129" s="150" t="n"/>
      <c r="CA1129" s="150" t="n"/>
      <c r="CB1129" s="174" t="n"/>
      <c r="CC1129" s="156" t="n"/>
      <c r="CD1129" s="156" t="n"/>
      <c r="CE1129" s="167">
        <f>IFERROR(__xludf.DUMMYFUNCTION("""COMPUTED_VALUE"""),"")</f>
        <v/>
      </c>
      <c r="CF1129" s="158">
        <f>IFERROR(__xludf.DUMMYFUNCTION("""COMPUTED_VALUE"""),"")</f>
        <v/>
      </c>
      <c r="CG1129" s="148" t="n"/>
      <c r="CH1129" s="148" t="n"/>
      <c r="CI1129" s="148" t="n"/>
      <c r="CJ1129" s="148" t="n"/>
      <c r="CK1129" s="148" t="n"/>
      <c r="CL1129" s="148" t="n"/>
      <c r="CM1129" s="148" t="n"/>
      <c r="CN1129" s="148" t="n"/>
      <c r="CO1129" s="148" t="n"/>
      <c r="CP1129" s="148" t="n"/>
      <c r="CQ1129" s="148" t="n"/>
      <c r="CR1129" s="148" t="n"/>
      <c r="CS1129" s="148" t="n"/>
      <c r="CT1129" s="148" t="n"/>
      <c r="CU1129" s="148" t="n"/>
      <c r="CV1129" s="148" t="n"/>
    </row>
    <row r="1130">
      <c r="A1130" s="162" t="n"/>
      <c r="B1130" s="64" t="n"/>
      <c r="C1130" s="129" t="n"/>
      <c r="D1130" s="130" t="inlineStr"/>
      <c r="E1130" s="150" t="inlineStr"/>
      <c r="F1130" s="150" t="inlineStr"/>
      <c r="G1130" s="150" t="n"/>
      <c r="H1130" s="152" t="n"/>
      <c r="I1130" s="152" t="n"/>
      <c r="J1130" s="152" t="n"/>
      <c r="K1130" s="152" t="n"/>
      <c r="L1130" s="152" t="n"/>
      <c r="M1130" s="152" t="n"/>
      <c r="N1130" s="152" t="n"/>
      <c r="O1130" s="152" t="n"/>
      <c r="P1130" s="152" t="n"/>
      <c r="Q1130" s="152" t="n"/>
      <c r="R1130" s="152" t="n"/>
      <c r="S1130" s="165" t="n"/>
      <c r="T1130" s="152" t="n"/>
      <c r="U1130" s="152" t="n"/>
      <c r="V1130" s="152" t="n"/>
      <c r="W1130" s="152" t="n"/>
      <c r="X1130" s="152" t="n"/>
      <c r="Y1130" s="152" t="n"/>
      <c r="Z1130" s="152" t="n"/>
      <c r="AA1130" s="152" t="n"/>
      <c r="AB1130" s="152" t="n"/>
      <c r="AC1130" s="152" t="n"/>
      <c r="AD1130" s="152" t="n"/>
      <c r="AE1130" s="152" t="n"/>
      <c r="AF1130" s="152" t="n"/>
      <c r="AG1130" s="152" t="n"/>
      <c r="AH1130" s="152" t="n"/>
      <c r="AI1130" s="152" t="n"/>
      <c r="AJ1130" s="152" t="n"/>
      <c r="AK1130" s="152" t="n"/>
      <c r="AL1130" s="152" t="n"/>
      <c r="AM1130" s="152" t="n"/>
      <c r="AN1130" s="166" t="n"/>
      <c r="AO1130" s="155" t="n"/>
      <c r="AP1130" s="152" t="n"/>
      <c r="AQ1130" s="152" t="n"/>
      <c r="AR1130" s="152" t="n"/>
      <c r="AS1130" s="152" t="n"/>
      <c r="AT1130" s="152" t="n"/>
      <c r="AU1130" s="155" t="n"/>
      <c r="AV1130" s="152" t="n"/>
      <c r="AW1130" s="152" t="n"/>
      <c r="AX1130" s="152" t="n"/>
      <c r="AY1130" s="152" t="n"/>
      <c r="AZ1130" s="152" t="n"/>
      <c r="BA1130" s="165" t="n"/>
      <c r="BB1130" s="165" t="n"/>
      <c r="BC1130" s="152" t="n"/>
      <c r="BD1130" s="152" t="n"/>
      <c r="BE1130" s="152" t="n"/>
      <c r="BF1130" s="152" t="n"/>
      <c r="BG1130" s="155" t="n"/>
      <c r="BH1130" s="152" t="n"/>
      <c r="BI1130" s="152" t="n"/>
      <c r="BJ1130" s="152" t="n"/>
      <c r="BK1130" s="152" t="n"/>
      <c r="BL1130" s="152" t="n"/>
      <c r="BM1130" s="152" t="n"/>
      <c r="BN1130" s="152" t="n"/>
      <c r="BO1130" s="152" t="n"/>
      <c r="BP1130" s="155" t="n"/>
      <c r="BQ1130" s="152" t="n"/>
      <c r="BR1130" s="152" t="n"/>
      <c r="BS1130" s="152" t="n"/>
      <c r="BT1130" s="152" t="n"/>
      <c r="BU1130" s="152" t="n"/>
      <c r="BV1130" s="152" t="n"/>
      <c r="BW1130" s="152" t="n"/>
      <c r="BX1130" s="165" t="n"/>
      <c r="BY1130" s="150" t="n"/>
      <c r="BZ1130" s="150" t="n"/>
      <c r="CA1130" s="150" t="n"/>
      <c r="CB1130" s="174" t="n"/>
      <c r="CC1130" s="156" t="n"/>
      <c r="CD1130" s="156" t="n"/>
      <c r="CE1130" s="167">
        <f>IFERROR(__xludf.DUMMYFUNCTION("""COMPUTED_VALUE"""),"")</f>
        <v/>
      </c>
      <c r="CF1130" s="158">
        <f>IFERROR(__xludf.DUMMYFUNCTION("""COMPUTED_VALUE"""),"")</f>
        <v/>
      </c>
      <c r="CG1130" s="148" t="n"/>
      <c r="CH1130" s="148" t="n"/>
      <c r="CI1130" s="148" t="n"/>
      <c r="CJ1130" s="148" t="n"/>
      <c r="CK1130" s="148" t="n"/>
      <c r="CL1130" s="148" t="n"/>
      <c r="CM1130" s="148" t="n"/>
      <c r="CN1130" s="148" t="n"/>
      <c r="CO1130" s="148" t="n"/>
      <c r="CP1130" s="148" t="n"/>
      <c r="CQ1130" s="148" t="n"/>
      <c r="CR1130" s="148" t="n"/>
      <c r="CS1130" s="148" t="n"/>
      <c r="CT1130" s="148" t="n"/>
      <c r="CU1130" s="148" t="n"/>
      <c r="CV1130" s="148" t="n"/>
    </row>
    <row r="1131">
      <c r="A1131" s="162" t="n"/>
      <c r="B1131" s="64" t="n"/>
      <c r="C1131" s="129" t="n"/>
      <c r="D1131" s="130" t="inlineStr"/>
      <c r="E1131" s="150" t="inlineStr"/>
      <c r="F1131" s="150" t="inlineStr"/>
      <c r="G1131" s="150" t="n"/>
      <c r="H1131" s="152" t="n"/>
      <c r="I1131" s="152" t="n"/>
      <c r="J1131" s="152" t="n"/>
      <c r="K1131" s="152" t="n"/>
      <c r="L1131" s="152" t="n"/>
      <c r="M1131" s="152" t="n"/>
      <c r="N1131" s="152" t="n"/>
      <c r="O1131" s="152" t="n"/>
      <c r="P1131" s="152" t="n"/>
      <c r="Q1131" s="152" t="n"/>
      <c r="R1131" s="152" t="n"/>
      <c r="S1131" s="165" t="n"/>
      <c r="T1131" s="152" t="n"/>
      <c r="U1131" s="152" t="n"/>
      <c r="V1131" s="152" t="n"/>
      <c r="W1131" s="152" t="n"/>
      <c r="X1131" s="152" t="n"/>
      <c r="Y1131" s="152" t="n"/>
      <c r="Z1131" s="152" t="n"/>
      <c r="AA1131" s="152" t="n"/>
      <c r="AB1131" s="152" t="n"/>
      <c r="AC1131" s="152" t="n"/>
      <c r="AD1131" s="152" t="n"/>
      <c r="AE1131" s="152" t="n"/>
      <c r="AF1131" s="152" t="n"/>
      <c r="AG1131" s="152" t="n"/>
      <c r="AH1131" s="152" t="n"/>
      <c r="AI1131" s="152" t="n"/>
      <c r="AJ1131" s="152" t="n"/>
      <c r="AK1131" s="152" t="n"/>
      <c r="AL1131" s="152" t="n"/>
      <c r="AM1131" s="152" t="n"/>
      <c r="AN1131" s="166" t="n"/>
      <c r="AO1131" s="155" t="n"/>
      <c r="AP1131" s="152" t="n"/>
      <c r="AQ1131" s="152" t="n"/>
      <c r="AR1131" s="152" t="n"/>
      <c r="AS1131" s="152" t="n"/>
      <c r="AT1131" s="152" t="n"/>
      <c r="AU1131" s="155" t="n"/>
      <c r="AV1131" s="152" t="n"/>
      <c r="AW1131" s="152" t="n"/>
      <c r="AX1131" s="152" t="n"/>
      <c r="AY1131" s="152" t="n"/>
      <c r="AZ1131" s="152" t="n"/>
      <c r="BA1131" s="165" t="n"/>
      <c r="BB1131" s="165" t="n"/>
      <c r="BC1131" s="152" t="n"/>
      <c r="BD1131" s="152" t="n"/>
      <c r="BE1131" s="152" t="n"/>
      <c r="BF1131" s="152" t="n"/>
      <c r="BG1131" s="155" t="n"/>
      <c r="BH1131" s="152" t="n"/>
      <c r="BI1131" s="152" t="n"/>
      <c r="BJ1131" s="152" t="n"/>
      <c r="BK1131" s="152" t="n"/>
      <c r="BL1131" s="152" t="n"/>
      <c r="BM1131" s="152" t="n"/>
      <c r="BN1131" s="152" t="n"/>
      <c r="BO1131" s="152" t="n"/>
      <c r="BP1131" s="155" t="n"/>
      <c r="BQ1131" s="152" t="n"/>
      <c r="BR1131" s="152" t="n"/>
      <c r="BS1131" s="152" t="n"/>
      <c r="BT1131" s="152" t="n"/>
      <c r="BU1131" s="152" t="n"/>
      <c r="BV1131" s="152" t="n"/>
      <c r="BW1131" s="152" t="n"/>
      <c r="BX1131" s="165" t="n"/>
      <c r="BY1131" s="150" t="n"/>
      <c r="BZ1131" s="150" t="n"/>
      <c r="CA1131" s="150" t="n"/>
      <c r="CB1131" s="174" t="n"/>
      <c r="CC1131" s="156" t="n"/>
      <c r="CD1131" s="156" t="n"/>
      <c r="CE1131" s="167">
        <f>IFERROR(__xludf.DUMMYFUNCTION("""COMPUTED_VALUE"""),"")</f>
        <v/>
      </c>
      <c r="CF1131" s="158">
        <f>IFERROR(__xludf.DUMMYFUNCTION("""COMPUTED_VALUE"""),"")</f>
        <v/>
      </c>
      <c r="CG1131" s="148" t="n"/>
      <c r="CH1131" s="148" t="n"/>
      <c r="CI1131" s="148" t="n"/>
      <c r="CJ1131" s="148" t="n"/>
      <c r="CK1131" s="148" t="n"/>
      <c r="CL1131" s="148" t="n"/>
      <c r="CM1131" s="148" t="n"/>
      <c r="CN1131" s="148" t="n"/>
      <c r="CO1131" s="148" t="n"/>
      <c r="CP1131" s="148" t="n"/>
      <c r="CQ1131" s="148" t="n"/>
      <c r="CR1131" s="148" t="n"/>
      <c r="CS1131" s="148" t="n"/>
      <c r="CT1131" s="148" t="n"/>
      <c r="CU1131" s="148" t="n"/>
      <c r="CV1131" s="148" t="n"/>
    </row>
    <row r="1132">
      <c r="A1132" s="162" t="n"/>
      <c r="B1132" s="64" t="n"/>
      <c r="C1132" s="129" t="n"/>
      <c r="D1132" s="130" t="inlineStr"/>
      <c r="E1132" s="150" t="inlineStr"/>
      <c r="F1132" s="150" t="inlineStr"/>
      <c r="G1132" s="150" t="n"/>
      <c r="H1132" s="152" t="n"/>
      <c r="I1132" s="152" t="n"/>
      <c r="J1132" s="152" t="n"/>
      <c r="K1132" s="152" t="n"/>
      <c r="L1132" s="152" t="n"/>
      <c r="M1132" s="152" t="n"/>
      <c r="N1132" s="152" t="n"/>
      <c r="O1132" s="152" t="n"/>
      <c r="P1132" s="152" t="n"/>
      <c r="Q1132" s="152" t="n"/>
      <c r="R1132" s="152" t="n"/>
      <c r="S1132" s="165" t="n"/>
      <c r="T1132" s="152" t="n"/>
      <c r="U1132" s="152" t="n"/>
      <c r="V1132" s="152" t="n"/>
      <c r="W1132" s="152" t="n"/>
      <c r="X1132" s="152" t="n"/>
      <c r="Y1132" s="152" t="n"/>
      <c r="Z1132" s="152" t="n"/>
      <c r="AA1132" s="152" t="n"/>
      <c r="AB1132" s="152" t="n"/>
      <c r="AC1132" s="152" t="n"/>
      <c r="AD1132" s="152" t="n"/>
      <c r="AE1132" s="152" t="n"/>
      <c r="AF1132" s="152" t="n"/>
      <c r="AG1132" s="152" t="n"/>
      <c r="AH1132" s="152" t="n"/>
      <c r="AI1132" s="152" t="n"/>
      <c r="AJ1132" s="152" t="n"/>
      <c r="AK1132" s="152" t="n"/>
      <c r="AL1132" s="152" t="n"/>
      <c r="AM1132" s="152" t="n"/>
      <c r="AN1132" s="166" t="n"/>
      <c r="AO1132" s="155" t="n"/>
      <c r="AP1132" s="152" t="n"/>
      <c r="AQ1132" s="152" t="n"/>
      <c r="AR1132" s="152" t="n"/>
      <c r="AS1132" s="152" t="n"/>
      <c r="AT1132" s="152" t="n"/>
      <c r="AU1132" s="155" t="n"/>
      <c r="AV1132" s="152" t="n"/>
      <c r="AW1132" s="152" t="n"/>
      <c r="AX1132" s="152" t="n"/>
      <c r="AY1132" s="152" t="n"/>
      <c r="AZ1132" s="152" t="n"/>
      <c r="BA1132" s="165" t="n"/>
      <c r="BB1132" s="165" t="n"/>
      <c r="BC1132" s="152" t="n"/>
      <c r="BD1132" s="152" t="n"/>
      <c r="BE1132" s="152" t="n"/>
      <c r="BF1132" s="152" t="n"/>
      <c r="BG1132" s="155" t="n"/>
      <c r="BH1132" s="152" t="n"/>
      <c r="BI1132" s="152" t="n"/>
      <c r="BJ1132" s="152" t="n"/>
      <c r="BK1132" s="152" t="n"/>
      <c r="BL1132" s="152" t="n"/>
      <c r="BM1132" s="152" t="n"/>
      <c r="BN1132" s="152" t="n"/>
      <c r="BO1132" s="152" t="n"/>
      <c r="BP1132" s="155" t="n"/>
      <c r="BQ1132" s="152" t="n"/>
      <c r="BR1132" s="152" t="n"/>
      <c r="BS1132" s="152" t="n"/>
      <c r="BT1132" s="152" t="n"/>
      <c r="BU1132" s="152" t="n"/>
      <c r="BV1132" s="152" t="n"/>
      <c r="BW1132" s="152" t="n"/>
      <c r="BX1132" s="165" t="n"/>
      <c r="BY1132" s="150" t="n"/>
      <c r="BZ1132" s="150" t="n"/>
      <c r="CA1132" s="150" t="n"/>
      <c r="CB1132" s="174" t="n"/>
      <c r="CC1132" s="156" t="n"/>
      <c r="CD1132" s="156" t="n"/>
      <c r="CE1132" s="167">
        <f>IFERROR(__xludf.DUMMYFUNCTION("""COMPUTED_VALUE"""),"")</f>
        <v/>
      </c>
      <c r="CF1132" s="158">
        <f>IFERROR(__xludf.DUMMYFUNCTION("""COMPUTED_VALUE"""),"")</f>
        <v/>
      </c>
      <c r="CG1132" s="148" t="n"/>
      <c r="CH1132" s="148" t="n"/>
      <c r="CI1132" s="148" t="n"/>
      <c r="CJ1132" s="148" t="n"/>
      <c r="CK1132" s="148" t="n"/>
      <c r="CL1132" s="148" t="n"/>
      <c r="CM1132" s="148" t="n"/>
      <c r="CN1132" s="148" t="n"/>
      <c r="CO1132" s="148" t="n"/>
      <c r="CP1132" s="148" t="n"/>
      <c r="CQ1132" s="148" t="n"/>
      <c r="CR1132" s="148" t="n"/>
      <c r="CS1132" s="148" t="n"/>
      <c r="CT1132" s="148" t="n"/>
      <c r="CU1132" s="148" t="n"/>
      <c r="CV1132" s="148" t="n"/>
    </row>
    <row r="1133">
      <c r="A1133" s="162" t="n"/>
      <c r="B1133" s="64" t="n"/>
      <c r="C1133" s="129" t="n"/>
      <c r="D1133" s="130" t="inlineStr"/>
      <c r="E1133" s="150" t="inlineStr"/>
      <c r="F1133" s="150" t="inlineStr"/>
      <c r="G1133" s="150" t="n"/>
      <c r="H1133" s="152" t="n"/>
      <c r="I1133" s="152" t="n"/>
      <c r="J1133" s="152" t="n"/>
      <c r="K1133" s="152" t="n"/>
      <c r="L1133" s="152" t="n"/>
      <c r="M1133" s="152" t="n"/>
      <c r="N1133" s="152" t="n"/>
      <c r="O1133" s="152" t="n"/>
      <c r="P1133" s="152" t="n"/>
      <c r="Q1133" s="152" t="n"/>
      <c r="R1133" s="152" t="n"/>
      <c r="S1133" s="165" t="n"/>
      <c r="T1133" s="152" t="n"/>
      <c r="U1133" s="152" t="n"/>
      <c r="V1133" s="152" t="n"/>
      <c r="W1133" s="152" t="n"/>
      <c r="X1133" s="152" t="n"/>
      <c r="Y1133" s="152" t="n"/>
      <c r="Z1133" s="152" t="n"/>
      <c r="AA1133" s="152" t="n"/>
      <c r="AB1133" s="152" t="n"/>
      <c r="AC1133" s="152" t="n"/>
      <c r="AD1133" s="152" t="n"/>
      <c r="AE1133" s="152" t="n"/>
      <c r="AF1133" s="152" t="n"/>
      <c r="AG1133" s="152" t="n"/>
      <c r="AH1133" s="152" t="n"/>
      <c r="AI1133" s="152" t="n"/>
      <c r="AJ1133" s="152" t="n"/>
      <c r="AK1133" s="152" t="n"/>
      <c r="AL1133" s="152" t="n"/>
      <c r="AM1133" s="152" t="n"/>
      <c r="AN1133" s="166" t="n"/>
      <c r="AO1133" s="155" t="n"/>
      <c r="AP1133" s="152" t="n"/>
      <c r="AQ1133" s="152" t="n"/>
      <c r="AR1133" s="152" t="n"/>
      <c r="AS1133" s="152" t="n"/>
      <c r="AT1133" s="152" t="n"/>
      <c r="AU1133" s="155" t="n"/>
      <c r="AV1133" s="152" t="n"/>
      <c r="AW1133" s="152" t="n"/>
      <c r="AX1133" s="152" t="n"/>
      <c r="AY1133" s="152" t="n"/>
      <c r="AZ1133" s="152" t="n"/>
      <c r="BA1133" s="165" t="n"/>
      <c r="BB1133" s="165" t="n"/>
      <c r="BC1133" s="152" t="n"/>
      <c r="BD1133" s="152" t="n"/>
      <c r="BE1133" s="152" t="n"/>
      <c r="BF1133" s="152" t="n"/>
      <c r="BG1133" s="155" t="n"/>
      <c r="BH1133" s="152" t="n"/>
      <c r="BI1133" s="152" t="n"/>
      <c r="BJ1133" s="152" t="n"/>
      <c r="BK1133" s="152" t="n"/>
      <c r="BL1133" s="152" t="n"/>
      <c r="BM1133" s="152" t="n"/>
      <c r="BN1133" s="152" t="n"/>
      <c r="BO1133" s="152" t="n"/>
      <c r="BP1133" s="155" t="n"/>
      <c r="BQ1133" s="152" t="n"/>
      <c r="BR1133" s="152" t="n"/>
      <c r="BS1133" s="152" t="n"/>
      <c r="BT1133" s="152" t="n"/>
      <c r="BU1133" s="152" t="n"/>
      <c r="BV1133" s="152" t="n"/>
      <c r="BW1133" s="152" t="n"/>
      <c r="BX1133" s="165" t="n"/>
      <c r="BY1133" s="150" t="n"/>
      <c r="BZ1133" s="150" t="n"/>
      <c r="CA1133" s="150" t="n"/>
      <c r="CB1133" s="174" t="n"/>
      <c r="CC1133" s="156" t="n"/>
      <c r="CD1133" s="156" t="n"/>
      <c r="CE1133" s="167">
        <f>IFERROR(__xludf.DUMMYFUNCTION("""COMPUTED_VALUE"""),"")</f>
        <v/>
      </c>
      <c r="CF1133" s="158">
        <f>IFERROR(__xludf.DUMMYFUNCTION("""COMPUTED_VALUE"""),"")</f>
        <v/>
      </c>
      <c r="CG1133" s="148" t="n"/>
      <c r="CH1133" s="148" t="n"/>
      <c r="CI1133" s="148" t="n"/>
      <c r="CJ1133" s="148" t="n"/>
      <c r="CK1133" s="148" t="n"/>
      <c r="CL1133" s="148" t="n"/>
      <c r="CM1133" s="148" t="n"/>
      <c r="CN1133" s="148" t="n"/>
      <c r="CO1133" s="148" t="n"/>
      <c r="CP1133" s="148" t="n"/>
      <c r="CQ1133" s="148" t="n"/>
      <c r="CR1133" s="148" t="n"/>
      <c r="CS1133" s="148" t="n"/>
      <c r="CT1133" s="148" t="n"/>
      <c r="CU1133" s="148" t="n"/>
      <c r="CV1133" s="148" t="n"/>
    </row>
    <row r="1134">
      <c r="A1134" s="162" t="n"/>
      <c r="B1134" s="64" t="n"/>
      <c r="C1134" s="129" t="n"/>
      <c r="D1134" s="130" t="inlineStr"/>
      <c r="E1134" s="150" t="inlineStr"/>
      <c r="F1134" s="150" t="inlineStr"/>
      <c r="G1134" s="150" t="n"/>
      <c r="H1134" s="152" t="n"/>
      <c r="I1134" s="152" t="n"/>
      <c r="J1134" s="152" t="n"/>
      <c r="K1134" s="152" t="n"/>
      <c r="L1134" s="152" t="n"/>
      <c r="M1134" s="152" t="n"/>
      <c r="N1134" s="152" t="n"/>
      <c r="O1134" s="152" t="n"/>
      <c r="P1134" s="152" t="n"/>
      <c r="Q1134" s="152" t="n"/>
      <c r="R1134" s="152" t="n"/>
      <c r="S1134" s="165" t="n"/>
      <c r="T1134" s="152" t="n"/>
      <c r="U1134" s="152" t="n"/>
      <c r="V1134" s="152" t="n"/>
      <c r="W1134" s="152" t="n"/>
      <c r="X1134" s="152" t="n"/>
      <c r="Y1134" s="152" t="n"/>
      <c r="Z1134" s="152" t="n"/>
      <c r="AA1134" s="152" t="n"/>
      <c r="AB1134" s="152" t="n"/>
      <c r="AC1134" s="152" t="n"/>
      <c r="AD1134" s="152" t="n"/>
      <c r="AE1134" s="152" t="n"/>
      <c r="AF1134" s="152" t="n"/>
      <c r="AG1134" s="152" t="n"/>
      <c r="AH1134" s="152" t="n"/>
      <c r="AI1134" s="152" t="n"/>
      <c r="AJ1134" s="152" t="n"/>
      <c r="AK1134" s="152" t="n"/>
      <c r="AL1134" s="152" t="n"/>
      <c r="AM1134" s="152" t="n"/>
      <c r="AN1134" s="166" t="n"/>
      <c r="AO1134" s="155" t="n"/>
      <c r="AP1134" s="152" t="n"/>
      <c r="AQ1134" s="152" t="n"/>
      <c r="AR1134" s="152" t="n"/>
      <c r="AS1134" s="152" t="n"/>
      <c r="AT1134" s="152" t="n"/>
      <c r="AU1134" s="155" t="n"/>
      <c r="AV1134" s="152" t="n"/>
      <c r="AW1134" s="152" t="n"/>
      <c r="AX1134" s="152" t="n"/>
      <c r="AY1134" s="152" t="n"/>
      <c r="AZ1134" s="152" t="n"/>
      <c r="BA1134" s="165" t="n"/>
      <c r="BB1134" s="165" t="n"/>
      <c r="BC1134" s="152" t="n"/>
      <c r="BD1134" s="152" t="n"/>
      <c r="BE1134" s="152" t="n"/>
      <c r="BF1134" s="152" t="n"/>
      <c r="BG1134" s="155" t="n"/>
      <c r="BH1134" s="152" t="n"/>
      <c r="BI1134" s="152" t="n"/>
      <c r="BJ1134" s="152" t="n"/>
      <c r="BK1134" s="152" t="n"/>
      <c r="BL1134" s="152" t="n"/>
      <c r="BM1134" s="152" t="n"/>
      <c r="BN1134" s="152" t="n"/>
      <c r="BO1134" s="152" t="n"/>
      <c r="BP1134" s="155" t="n"/>
      <c r="BQ1134" s="152" t="n"/>
      <c r="BR1134" s="152" t="n"/>
      <c r="BS1134" s="152" t="n"/>
      <c r="BT1134" s="152" t="n"/>
      <c r="BU1134" s="152" t="n"/>
      <c r="BV1134" s="152" t="n"/>
      <c r="BW1134" s="152" t="n"/>
      <c r="BX1134" s="165" t="n"/>
      <c r="BY1134" s="150" t="n"/>
      <c r="BZ1134" s="150" t="n"/>
      <c r="CA1134" s="150" t="n"/>
      <c r="CB1134" s="174" t="n"/>
      <c r="CC1134" s="156" t="n"/>
      <c r="CD1134" s="156" t="n"/>
      <c r="CE1134" s="167">
        <f>IFERROR(__xludf.DUMMYFUNCTION("""COMPUTED_VALUE"""),"")</f>
        <v/>
      </c>
      <c r="CF1134" s="158">
        <f>IFERROR(__xludf.DUMMYFUNCTION("""COMPUTED_VALUE"""),"")</f>
        <v/>
      </c>
      <c r="CG1134" s="148" t="n"/>
      <c r="CH1134" s="148" t="n"/>
      <c r="CI1134" s="148" t="n"/>
      <c r="CJ1134" s="148" t="n"/>
      <c r="CK1134" s="148" t="n"/>
      <c r="CL1134" s="148" t="n"/>
      <c r="CM1134" s="148" t="n"/>
      <c r="CN1134" s="148" t="n"/>
      <c r="CO1134" s="148" t="n"/>
      <c r="CP1134" s="148" t="n"/>
      <c r="CQ1134" s="148" t="n"/>
      <c r="CR1134" s="148" t="n"/>
      <c r="CS1134" s="148" t="n"/>
      <c r="CT1134" s="148" t="n"/>
      <c r="CU1134" s="148" t="n"/>
      <c r="CV1134" s="148" t="n"/>
    </row>
    <row r="1135">
      <c r="A1135" s="162" t="n"/>
      <c r="B1135" s="64" t="n"/>
      <c r="C1135" s="129" t="n"/>
      <c r="D1135" s="130" t="inlineStr"/>
      <c r="E1135" s="150" t="inlineStr"/>
      <c r="F1135" s="150" t="inlineStr"/>
      <c r="G1135" s="150" t="n"/>
      <c r="H1135" s="152" t="n"/>
      <c r="I1135" s="152" t="n"/>
      <c r="J1135" s="152" t="n"/>
      <c r="K1135" s="152" t="n"/>
      <c r="L1135" s="152" t="n"/>
      <c r="M1135" s="152" t="n"/>
      <c r="N1135" s="152" t="n"/>
      <c r="O1135" s="152" t="n"/>
      <c r="P1135" s="152" t="n"/>
      <c r="Q1135" s="152" t="n"/>
      <c r="R1135" s="152" t="n"/>
      <c r="S1135" s="165" t="n"/>
      <c r="T1135" s="152" t="n"/>
      <c r="U1135" s="152" t="n"/>
      <c r="V1135" s="152" t="n"/>
      <c r="W1135" s="152" t="n"/>
      <c r="X1135" s="152" t="n"/>
      <c r="Y1135" s="152" t="n"/>
      <c r="Z1135" s="152" t="n"/>
      <c r="AA1135" s="152" t="n"/>
      <c r="AB1135" s="152" t="n"/>
      <c r="AC1135" s="152" t="n"/>
      <c r="AD1135" s="152" t="n"/>
      <c r="AE1135" s="152" t="n"/>
      <c r="AF1135" s="152" t="n"/>
      <c r="AG1135" s="152" t="n"/>
      <c r="AH1135" s="152" t="n"/>
      <c r="AI1135" s="152" t="n"/>
      <c r="AJ1135" s="152" t="n"/>
      <c r="AK1135" s="152" t="n"/>
      <c r="AL1135" s="152" t="n"/>
      <c r="AM1135" s="152" t="n"/>
      <c r="AN1135" s="166" t="n"/>
      <c r="AO1135" s="155" t="n"/>
      <c r="AP1135" s="152" t="n"/>
      <c r="AQ1135" s="152" t="n"/>
      <c r="AR1135" s="152" t="n"/>
      <c r="AS1135" s="152" t="n"/>
      <c r="AT1135" s="152" t="n"/>
      <c r="AU1135" s="155" t="n"/>
      <c r="AV1135" s="152" t="n"/>
      <c r="AW1135" s="152" t="n"/>
      <c r="AX1135" s="152" t="n"/>
      <c r="AY1135" s="152" t="n"/>
      <c r="AZ1135" s="152" t="n"/>
      <c r="BA1135" s="165" t="n"/>
      <c r="BB1135" s="165" t="n"/>
      <c r="BC1135" s="152" t="n"/>
      <c r="BD1135" s="152" t="n"/>
      <c r="BE1135" s="152" t="n"/>
      <c r="BF1135" s="152" t="n"/>
      <c r="BG1135" s="155" t="n"/>
      <c r="BH1135" s="152" t="n"/>
      <c r="BI1135" s="152" t="n"/>
      <c r="BJ1135" s="152" t="n"/>
      <c r="BK1135" s="152" t="n"/>
      <c r="BL1135" s="152" t="n"/>
      <c r="BM1135" s="152" t="n"/>
      <c r="BN1135" s="152" t="n"/>
      <c r="BO1135" s="152" t="n"/>
      <c r="BP1135" s="155" t="n"/>
      <c r="BQ1135" s="152" t="n"/>
      <c r="BR1135" s="152" t="n"/>
      <c r="BS1135" s="152" t="n"/>
      <c r="BT1135" s="152" t="n"/>
      <c r="BU1135" s="152" t="n"/>
      <c r="BV1135" s="152" t="n"/>
      <c r="BW1135" s="152" t="n"/>
      <c r="BX1135" s="165" t="n"/>
      <c r="BY1135" s="150" t="n"/>
      <c r="BZ1135" s="150" t="n"/>
      <c r="CA1135" s="150" t="n"/>
      <c r="CB1135" s="174" t="n"/>
      <c r="CC1135" s="156" t="n"/>
      <c r="CD1135" s="156" t="n"/>
      <c r="CE1135" s="167">
        <f>IFERROR(__xludf.DUMMYFUNCTION("""COMPUTED_VALUE"""),"")</f>
        <v/>
      </c>
      <c r="CF1135" s="158">
        <f>IFERROR(__xludf.DUMMYFUNCTION("""COMPUTED_VALUE"""),"")</f>
        <v/>
      </c>
      <c r="CG1135" s="148" t="n"/>
      <c r="CH1135" s="148" t="n"/>
      <c r="CI1135" s="148" t="n"/>
      <c r="CJ1135" s="148" t="n"/>
      <c r="CK1135" s="148" t="n"/>
      <c r="CL1135" s="148" t="n"/>
      <c r="CM1135" s="148" t="n"/>
      <c r="CN1135" s="148" t="n"/>
      <c r="CO1135" s="148" t="n"/>
      <c r="CP1135" s="148" t="n"/>
      <c r="CQ1135" s="148" t="n"/>
      <c r="CR1135" s="148" t="n"/>
      <c r="CS1135" s="148" t="n"/>
      <c r="CT1135" s="148" t="n"/>
      <c r="CU1135" s="148" t="n"/>
      <c r="CV1135" s="148" t="n"/>
    </row>
    <row r="1136">
      <c r="A1136" s="162" t="n"/>
      <c r="B1136" s="64" t="n"/>
      <c r="C1136" s="129" t="n"/>
      <c r="D1136" s="130" t="inlineStr"/>
      <c r="E1136" s="150" t="inlineStr"/>
      <c r="F1136" s="150" t="inlineStr"/>
      <c r="G1136" s="150" t="n"/>
      <c r="H1136" s="152" t="n"/>
      <c r="I1136" s="152" t="n"/>
      <c r="J1136" s="152" t="n"/>
      <c r="K1136" s="152" t="n"/>
      <c r="L1136" s="152" t="n"/>
      <c r="M1136" s="152" t="n"/>
      <c r="N1136" s="152" t="n"/>
      <c r="O1136" s="152" t="n"/>
      <c r="P1136" s="152" t="n"/>
      <c r="Q1136" s="152" t="n"/>
      <c r="R1136" s="152" t="n"/>
      <c r="S1136" s="165" t="n"/>
      <c r="T1136" s="152" t="n"/>
      <c r="U1136" s="152" t="n"/>
      <c r="V1136" s="152" t="n"/>
      <c r="W1136" s="152" t="n"/>
      <c r="X1136" s="152" t="n"/>
      <c r="Y1136" s="152" t="n"/>
      <c r="Z1136" s="152" t="n"/>
      <c r="AA1136" s="152" t="n"/>
      <c r="AB1136" s="152" t="n"/>
      <c r="AC1136" s="152" t="n"/>
      <c r="AD1136" s="152" t="n"/>
      <c r="AE1136" s="152" t="n"/>
      <c r="AF1136" s="152" t="n"/>
      <c r="AG1136" s="152" t="n"/>
      <c r="AH1136" s="152" t="n"/>
      <c r="AI1136" s="152" t="n"/>
      <c r="AJ1136" s="152" t="n"/>
      <c r="AK1136" s="152" t="n"/>
      <c r="AL1136" s="152" t="n"/>
      <c r="AM1136" s="152" t="n"/>
      <c r="AN1136" s="166" t="n"/>
      <c r="AO1136" s="155" t="n"/>
      <c r="AP1136" s="152" t="n"/>
      <c r="AQ1136" s="152" t="n"/>
      <c r="AR1136" s="152" t="n"/>
      <c r="AS1136" s="152" t="n"/>
      <c r="AT1136" s="152" t="n"/>
      <c r="AU1136" s="155" t="n"/>
      <c r="AV1136" s="152" t="n"/>
      <c r="AW1136" s="152" t="n"/>
      <c r="AX1136" s="152" t="n"/>
      <c r="AY1136" s="152" t="n"/>
      <c r="AZ1136" s="152" t="n"/>
      <c r="BA1136" s="165" t="n"/>
      <c r="BB1136" s="165" t="n"/>
      <c r="BC1136" s="152" t="n"/>
      <c r="BD1136" s="152" t="n"/>
      <c r="BE1136" s="152" t="n"/>
      <c r="BF1136" s="152" t="n"/>
      <c r="BG1136" s="155" t="n"/>
      <c r="BH1136" s="152" t="n"/>
      <c r="BI1136" s="152" t="n"/>
      <c r="BJ1136" s="152" t="n"/>
      <c r="BK1136" s="152" t="n"/>
      <c r="BL1136" s="152" t="n"/>
      <c r="BM1136" s="152" t="n"/>
      <c r="BN1136" s="152" t="n"/>
      <c r="BO1136" s="152" t="n"/>
      <c r="BP1136" s="155" t="n"/>
      <c r="BQ1136" s="152" t="n"/>
      <c r="BR1136" s="152" t="n"/>
      <c r="BS1136" s="152" t="n"/>
      <c r="BT1136" s="152" t="n"/>
      <c r="BU1136" s="152" t="n"/>
      <c r="BV1136" s="152" t="n"/>
      <c r="BW1136" s="152" t="n"/>
      <c r="BX1136" s="165" t="n"/>
      <c r="BY1136" s="150" t="n"/>
      <c r="BZ1136" s="150" t="n"/>
      <c r="CA1136" s="150" t="n"/>
      <c r="CB1136" s="174" t="n"/>
      <c r="CC1136" s="156" t="n"/>
      <c r="CD1136" s="156" t="n"/>
      <c r="CE1136" s="167">
        <f>IFERROR(__xludf.DUMMYFUNCTION("""COMPUTED_VALUE"""),"")</f>
        <v/>
      </c>
      <c r="CF1136" s="158">
        <f>IFERROR(__xludf.DUMMYFUNCTION("""COMPUTED_VALUE"""),"")</f>
        <v/>
      </c>
      <c r="CG1136" s="148" t="n"/>
      <c r="CH1136" s="148" t="n"/>
      <c r="CI1136" s="148" t="n"/>
      <c r="CJ1136" s="148" t="n"/>
      <c r="CK1136" s="148" t="n"/>
      <c r="CL1136" s="148" t="n"/>
      <c r="CM1136" s="148" t="n"/>
      <c r="CN1136" s="148" t="n"/>
      <c r="CO1136" s="148" t="n"/>
      <c r="CP1136" s="148" t="n"/>
      <c r="CQ1136" s="148" t="n"/>
      <c r="CR1136" s="148" t="n"/>
      <c r="CS1136" s="148" t="n"/>
      <c r="CT1136" s="148" t="n"/>
      <c r="CU1136" s="148" t="n"/>
      <c r="CV1136" s="148" t="n"/>
    </row>
    <row r="1137">
      <c r="A1137" s="162" t="n"/>
      <c r="B1137" s="64" t="n"/>
      <c r="C1137" s="129" t="n"/>
      <c r="D1137" s="130" t="inlineStr"/>
      <c r="E1137" s="150" t="inlineStr"/>
      <c r="F1137" s="150" t="inlineStr"/>
      <c r="G1137" s="150" t="n"/>
      <c r="H1137" s="152" t="n"/>
      <c r="I1137" s="152" t="n"/>
      <c r="J1137" s="152" t="n"/>
      <c r="K1137" s="152" t="n"/>
      <c r="L1137" s="152" t="n"/>
      <c r="M1137" s="152" t="n"/>
      <c r="N1137" s="152" t="n"/>
      <c r="O1137" s="152" t="n"/>
      <c r="P1137" s="152" t="n"/>
      <c r="Q1137" s="152" t="n"/>
      <c r="R1137" s="152" t="n"/>
      <c r="S1137" s="165" t="n"/>
      <c r="T1137" s="152" t="n"/>
      <c r="U1137" s="152" t="n"/>
      <c r="V1137" s="152" t="n"/>
      <c r="W1137" s="152" t="n"/>
      <c r="X1137" s="152" t="n"/>
      <c r="Y1137" s="152" t="n"/>
      <c r="Z1137" s="152" t="n"/>
      <c r="AA1137" s="152" t="n"/>
      <c r="AB1137" s="152" t="n"/>
      <c r="AC1137" s="152" t="n"/>
      <c r="AD1137" s="152" t="n"/>
      <c r="AE1137" s="152" t="n"/>
      <c r="AF1137" s="152" t="n"/>
      <c r="AG1137" s="152" t="n"/>
      <c r="AH1137" s="152" t="n"/>
      <c r="AI1137" s="152" t="n"/>
      <c r="AJ1137" s="152" t="n"/>
      <c r="AK1137" s="152" t="n"/>
      <c r="AL1137" s="152" t="n"/>
      <c r="AM1137" s="152" t="n"/>
      <c r="AN1137" s="166" t="n"/>
      <c r="AO1137" s="155" t="n"/>
      <c r="AP1137" s="152" t="n"/>
      <c r="AQ1137" s="152" t="n"/>
      <c r="AR1137" s="152" t="n"/>
      <c r="AS1137" s="152" t="n"/>
      <c r="AT1137" s="152" t="n"/>
      <c r="AU1137" s="155" t="n"/>
      <c r="AV1137" s="152" t="n"/>
      <c r="AW1137" s="152" t="n"/>
      <c r="AX1137" s="152" t="n"/>
      <c r="AY1137" s="152" t="n"/>
      <c r="AZ1137" s="152" t="n"/>
      <c r="BA1137" s="165" t="n"/>
      <c r="BB1137" s="165" t="n"/>
      <c r="BC1137" s="152" t="n"/>
      <c r="BD1137" s="152" t="n"/>
      <c r="BE1137" s="152" t="n"/>
      <c r="BF1137" s="152" t="n"/>
      <c r="BG1137" s="155" t="n"/>
      <c r="BH1137" s="152" t="n"/>
      <c r="BI1137" s="152" t="n"/>
      <c r="BJ1137" s="152" t="n"/>
      <c r="BK1137" s="152" t="n"/>
      <c r="BL1137" s="152" t="n"/>
      <c r="BM1137" s="152" t="n"/>
      <c r="BN1137" s="152" t="n"/>
      <c r="BO1137" s="152" t="n"/>
      <c r="BP1137" s="155" t="n"/>
      <c r="BQ1137" s="152" t="n"/>
      <c r="BR1137" s="152" t="n"/>
      <c r="BS1137" s="152" t="n"/>
      <c r="BT1137" s="152" t="n"/>
      <c r="BU1137" s="152" t="n"/>
      <c r="BV1137" s="152" t="n"/>
      <c r="BW1137" s="152" t="n"/>
      <c r="BX1137" s="165" t="n"/>
      <c r="BY1137" s="150" t="n"/>
      <c r="BZ1137" s="150" t="n"/>
      <c r="CA1137" s="150" t="n"/>
      <c r="CB1137" s="174" t="n"/>
      <c r="CC1137" s="156" t="n"/>
      <c r="CD1137" s="156" t="n"/>
      <c r="CE1137" s="167">
        <f>IFERROR(__xludf.DUMMYFUNCTION("""COMPUTED_VALUE"""),"")</f>
        <v/>
      </c>
      <c r="CF1137" s="158">
        <f>IFERROR(__xludf.DUMMYFUNCTION("""COMPUTED_VALUE"""),"")</f>
        <v/>
      </c>
      <c r="CG1137" s="148" t="n"/>
      <c r="CH1137" s="148" t="n"/>
      <c r="CI1137" s="148" t="n"/>
      <c r="CJ1137" s="148" t="n"/>
      <c r="CK1137" s="148" t="n"/>
      <c r="CL1137" s="148" t="n"/>
      <c r="CM1137" s="148" t="n"/>
      <c r="CN1137" s="148" t="n"/>
      <c r="CO1137" s="148" t="n"/>
      <c r="CP1137" s="148" t="n"/>
      <c r="CQ1137" s="148" t="n"/>
      <c r="CR1137" s="148" t="n"/>
      <c r="CS1137" s="148" t="n"/>
      <c r="CT1137" s="148" t="n"/>
      <c r="CU1137" s="148" t="n"/>
      <c r="CV1137" s="148" t="n"/>
    </row>
    <row r="1138">
      <c r="A1138" s="162" t="n"/>
      <c r="B1138" s="64" t="n"/>
      <c r="C1138" s="129" t="n"/>
      <c r="D1138" s="130" t="inlineStr"/>
      <c r="E1138" s="150" t="inlineStr"/>
      <c r="F1138" s="150" t="inlineStr"/>
      <c r="G1138" s="150" t="n"/>
      <c r="H1138" s="152" t="n"/>
      <c r="I1138" s="152" t="n"/>
      <c r="J1138" s="152" t="n"/>
      <c r="K1138" s="152" t="n"/>
      <c r="L1138" s="152" t="n"/>
      <c r="M1138" s="152" t="n"/>
      <c r="N1138" s="152" t="n"/>
      <c r="O1138" s="152" t="n"/>
      <c r="P1138" s="152" t="n"/>
      <c r="Q1138" s="152" t="n"/>
      <c r="R1138" s="152" t="n"/>
      <c r="S1138" s="165" t="n"/>
      <c r="T1138" s="152" t="n"/>
      <c r="U1138" s="152" t="n"/>
      <c r="V1138" s="152" t="n"/>
      <c r="W1138" s="152" t="n"/>
      <c r="X1138" s="152" t="n"/>
      <c r="Y1138" s="152" t="n"/>
      <c r="Z1138" s="152" t="n"/>
      <c r="AA1138" s="152" t="n"/>
      <c r="AB1138" s="152" t="n"/>
      <c r="AC1138" s="152" t="n"/>
      <c r="AD1138" s="152" t="n"/>
      <c r="AE1138" s="152" t="n"/>
      <c r="AF1138" s="152" t="n"/>
      <c r="AG1138" s="152" t="n"/>
      <c r="AH1138" s="152" t="n"/>
      <c r="AI1138" s="152" t="n"/>
      <c r="AJ1138" s="152" t="n"/>
      <c r="AK1138" s="152" t="n"/>
      <c r="AL1138" s="152" t="n"/>
      <c r="AM1138" s="152" t="n"/>
      <c r="AN1138" s="166" t="n"/>
      <c r="AO1138" s="155" t="n"/>
      <c r="AP1138" s="152" t="n"/>
      <c r="AQ1138" s="152" t="n"/>
      <c r="AR1138" s="152" t="n"/>
      <c r="AS1138" s="152" t="n"/>
      <c r="AT1138" s="152" t="n"/>
      <c r="AU1138" s="155" t="n"/>
      <c r="AV1138" s="152" t="n"/>
      <c r="AW1138" s="152" t="n"/>
      <c r="AX1138" s="152" t="n"/>
      <c r="AY1138" s="152" t="n"/>
      <c r="AZ1138" s="152" t="n"/>
      <c r="BA1138" s="165" t="n"/>
      <c r="BB1138" s="165" t="n"/>
      <c r="BC1138" s="152" t="n"/>
      <c r="BD1138" s="152" t="n"/>
      <c r="BE1138" s="152" t="n"/>
      <c r="BF1138" s="152" t="n"/>
      <c r="BG1138" s="155" t="n"/>
      <c r="BH1138" s="152" t="n"/>
      <c r="BI1138" s="152" t="n"/>
      <c r="BJ1138" s="152" t="n"/>
      <c r="BK1138" s="152" t="n"/>
      <c r="BL1138" s="152" t="n"/>
      <c r="BM1138" s="152" t="n"/>
      <c r="BN1138" s="152" t="n"/>
      <c r="BO1138" s="152" t="n"/>
      <c r="BP1138" s="155" t="n"/>
      <c r="BQ1138" s="152" t="n"/>
      <c r="BR1138" s="152" t="n"/>
      <c r="BS1138" s="152" t="n"/>
      <c r="BT1138" s="152" t="n"/>
      <c r="BU1138" s="152" t="n"/>
      <c r="BV1138" s="152" t="n"/>
      <c r="BW1138" s="152" t="n"/>
      <c r="BX1138" s="165" t="n"/>
      <c r="BY1138" s="150" t="n"/>
      <c r="BZ1138" s="150" t="n"/>
      <c r="CA1138" s="150" t="n"/>
      <c r="CB1138" s="174" t="n"/>
      <c r="CC1138" s="156" t="n"/>
      <c r="CD1138" s="156" t="n"/>
      <c r="CE1138" s="167">
        <f>IFERROR(__xludf.DUMMYFUNCTION("""COMPUTED_VALUE"""),"")</f>
        <v/>
      </c>
      <c r="CF1138" s="158">
        <f>IFERROR(__xludf.DUMMYFUNCTION("""COMPUTED_VALUE"""),"")</f>
        <v/>
      </c>
      <c r="CG1138" s="148" t="n"/>
      <c r="CH1138" s="148" t="n"/>
      <c r="CI1138" s="148" t="n"/>
      <c r="CJ1138" s="148" t="n"/>
      <c r="CK1138" s="148" t="n"/>
      <c r="CL1138" s="148" t="n"/>
      <c r="CM1138" s="148" t="n"/>
      <c r="CN1138" s="148" t="n"/>
      <c r="CO1138" s="148" t="n"/>
      <c r="CP1138" s="148" t="n"/>
      <c r="CQ1138" s="148" t="n"/>
      <c r="CR1138" s="148" t="n"/>
      <c r="CS1138" s="148" t="n"/>
      <c r="CT1138" s="148" t="n"/>
      <c r="CU1138" s="148" t="n"/>
      <c r="CV1138" s="148" t="n"/>
    </row>
    <row r="1139">
      <c r="A1139" s="162" t="n"/>
      <c r="B1139" s="64" t="n"/>
      <c r="C1139" s="129" t="n"/>
      <c r="D1139" s="130" t="inlineStr"/>
      <c r="E1139" s="150" t="inlineStr"/>
      <c r="F1139" s="150" t="inlineStr"/>
      <c r="G1139" s="150" t="n"/>
      <c r="H1139" s="152" t="n"/>
      <c r="I1139" s="152" t="n"/>
      <c r="J1139" s="152" t="n"/>
      <c r="K1139" s="152" t="n"/>
      <c r="L1139" s="152" t="n"/>
      <c r="M1139" s="152" t="n"/>
      <c r="N1139" s="152" t="n"/>
      <c r="O1139" s="152" t="n"/>
      <c r="P1139" s="152" t="n"/>
      <c r="Q1139" s="152" t="n"/>
      <c r="R1139" s="152" t="n"/>
      <c r="S1139" s="165" t="n"/>
      <c r="T1139" s="152" t="n"/>
      <c r="U1139" s="152" t="n"/>
      <c r="V1139" s="152" t="n"/>
      <c r="W1139" s="152" t="n"/>
      <c r="X1139" s="152" t="n"/>
      <c r="Y1139" s="152" t="n"/>
      <c r="Z1139" s="152" t="n"/>
      <c r="AA1139" s="152" t="n"/>
      <c r="AB1139" s="152" t="n"/>
      <c r="AC1139" s="152" t="n"/>
      <c r="AD1139" s="152" t="n"/>
      <c r="AE1139" s="152" t="n"/>
      <c r="AF1139" s="152" t="n"/>
      <c r="AG1139" s="152" t="n"/>
      <c r="AH1139" s="152" t="n"/>
      <c r="AI1139" s="152" t="n"/>
      <c r="AJ1139" s="152" t="n"/>
      <c r="AK1139" s="152" t="n"/>
      <c r="AL1139" s="152" t="n"/>
      <c r="AM1139" s="152" t="n"/>
      <c r="AN1139" s="166" t="n"/>
      <c r="AO1139" s="155" t="n"/>
      <c r="AP1139" s="152" t="n"/>
      <c r="AQ1139" s="152" t="n"/>
      <c r="AR1139" s="152" t="n"/>
      <c r="AS1139" s="152" t="n"/>
      <c r="AT1139" s="152" t="n"/>
      <c r="AU1139" s="155" t="n"/>
      <c r="AV1139" s="152" t="n"/>
      <c r="AW1139" s="152" t="n"/>
      <c r="AX1139" s="152" t="n"/>
      <c r="AY1139" s="152" t="n"/>
      <c r="AZ1139" s="152" t="n"/>
      <c r="BA1139" s="165" t="n"/>
      <c r="BB1139" s="165" t="n"/>
      <c r="BC1139" s="152" t="n"/>
      <c r="BD1139" s="152" t="n"/>
      <c r="BE1139" s="152" t="n"/>
      <c r="BF1139" s="152" t="n"/>
      <c r="BG1139" s="155" t="n"/>
      <c r="BH1139" s="152" t="n"/>
      <c r="BI1139" s="152" t="n"/>
      <c r="BJ1139" s="152" t="n"/>
      <c r="BK1139" s="152" t="n"/>
      <c r="BL1139" s="152" t="n"/>
      <c r="BM1139" s="152" t="n"/>
      <c r="BN1139" s="152" t="n"/>
      <c r="BO1139" s="152" t="n"/>
      <c r="BP1139" s="155" t="n"/>
      <c r="BQ1139" s="152" t="n"/>
      <c r="BR1139" s="152" t="n"/>
      <c r="BS1139" s="152" t="n"/>
      <c r="BT1139" s="152" t="n"/>
      <c r="BU1139" s="152" t="n"/>
      <c r="BV1139" s="152" t="n"/>
      <c r="BW1139" s="152" t="n"/>
      <c r="BX1139" s="165" t="n"/>
      <c r="BY1139" s="150" t="n"/>
      <c r="BZ1139" s="150" t="n"/>
      <c r="CA1139" s="150" t="n"/>
      <c r="CB1139" s="174" t="n"/>
      <c r="CC1139" s="156" t="n"/>
      <c r="CD1139" s="156" t="n"/>
      <c r="CE1139" s="167">
        <f>IFERROR(__xludf.DUMMYFUNCTION("""COMPUTED_VALUE"""),"")</f>
        <v/>
      </c>
      <c r="CF1139" s="158">
        <f>IFERROR(__xludf.DUMMYFUNCTION("""COMPUTED_VALUE"""),"")</f>
        <v/>
      </c>
      <c r="CG1139" s="148" t="n"/>
      <c r="CH1139" s="148" t="n"/>
      <c r="CI1139" s="148" t="n"/>
      <c r="CJ1139" s="148" t="n"/>
      <c r="CK1139" s="148" t="n"/>
      <c r="CL1139" s="148" t="n"/>
      <c r="CM1139" s="148" t="n"/>
      <c r="CN1139" s="148" t="n"/>
      <c r="CO1139" s="148" t="n"/>
      <c r="CP1139" s="148" t="n"/>
      <c r="CQ1139" s="148" t="n"/>
      <c r="CR1139" s="148" t="n"/>
      <c r="CS1139" s="148" t="n"/>
      <c r="CT1139" s="148" t="n"/>
      <c r="CU1139" s="148" t="n"/>
      <c r="CV1139" s="148" t="n"/>
    </row>
    <row r="1140">
      <c r="A1140" s="162" t="n"/>
      <c r="B1140" s="64" t="n"/>
      <c r="C1140" s="129" t="n"/>
      <c r="D1140" s="130" t="inlineStr"/>
      <c r="E1140" s="150" t="inlineStr"/>
      <c r="F1140" s="150" t="inlineStr"/>
      <c r="G1140" s="150" t="n"/>
      <c r="H1140" s="152" t="n"/>
      <c r="I1140" s="152" t="n"/>
      <c r="J1140" s="152" t="n"/>
      <c r="K1140" s="152" t="n"/>
      <c r="L1140" s="152" t="n"/>
      <c r="M1140" s="152" t="n"/>
      <c r="N1140" s="152" t="n"/>
      <c r="O1140" s="152" t="n"/>
      <c r="P1140" s="152" t="n"/>
      <c r="Q1140" s="152" t="n"/>
      <c r="R1140" s="152" t="n"/>
      <c r="S1140" s="165" t="n"/>
      <c r="T1140" s="152" t="n"/>
      <c r="U1140" s="152" t="n"/>
      <c r="V1140" s="152" t="n"/>
      <c r="W1140" s="152" t="n"/>
      <c r="X1140" s="152" t="n"/>
      <c r="Y1140" s="152" t="n"/>
      <c r="Z1140" s="152" t="n"/>
      <c r="AA1140" s="152" t="n"/>
      <c r="AB1140" s="152" t="n"/>
      <c r="AC1140" s="152" t="n"/>
      <c r="AD1140" s="152" t="n"/>
      <c r="AE1140" s="152" t="n"/>
      <c r="AF1140" s="152" t="n"/>
      <c r="AG1140" s="152" t="n"/>
      <c r="AH1140" s="152" t="n"/>
      <c r="AI1140" s="152" t="n"/>
      <c r="AJ1140" s="152" t="n"/>
      <c r="AK1140" s="152" t="n"/>
      <c r="AL1140" s="152" t="n"/>
      <c r="AM1140" s="152" t="n"/>
      <c r="AN1140" s="166" t="n"/>
      <c r="AO1140" s="155" t="n"/>
      <c r="AP1140" s="152" t="n"/>
      <c r="AQ1140" s="152" t="n"/>
      <c r="AR1140" s="152" t="n"/>
      <c r="AS1140" s="152" t="n"/>
      <c r="AT1140" s="152" t="n"/>
      <c r="AU1140" s="155" t="n"/>
      <c r="AV1140" s="152" t="n"/>
      <c r="AW1140" s="152" t="n"/>
      <c r="AX1140" s="152" t="n"/>
      <c r="AY1140" s="152" t="n"/>
      <c r="AZ1140" s="152" t="n"/>
      <c r="BA1140" s="165" t="n"/>
      <c r="BB1140" s="165" t="n"/>
      <c r="BC1140" s="152" t="n"/>
      <c r="BD1140" s="152" t="n"/>
      <c r="BE1140" s="152" t="n"/>
      <c r="BF1140" s="152" t="n"/>
      <c r="BG1140" s="155" t="n"/>
      <c r="BH1140" s="152" t="n"/>
      <c r="BI1140" s="152" t="n"/>
      <c r="BJ1140" s="152" t="n"/>
      <c r="BK1140" s="152" t="n"/>
      <c r="BL1140" s="152" t="n"/>
      <c r="BM1140" s="152" t="n"/>
      <c r="BN1140" s="152" t="n"/>
      <c r="BO1140" s="152" t="n"/>
      <c r="BP1140" s="155" t="n"/>
      <c r="BQ1140" s="152" t="n"/>
      <c r="BR1140" s="152" t="n"/>
      <c r="BS1140" s="152" t="n"/>
      <c r="BT1140" s="152" t="n"/>
      <c r="BU1140" s="152" t="n"/>
      <c r="BV1140" s="152" t="n"/>
      <c r="BW1140" s="152" t="n"/>
      <c r="BX1140" s="165" t="n"/>
      <c r="BY1140" s="150" t="n"/>
      <c r="BZ1140" s="150" t="n"/>
      <c r="CA1140" s="150" t="n"/>
      <c r="CB1140" s="174" t="n"/>
      <c r="CC1140" s="156" t="n"/>
      <c r="CD1140" s="156" t="n"/>
      <c r="CE1140" s="167">
        <f>IFERROR(__xludf.DUMMYFUNCTION("""COMPUTED_VALUE"""),"")</f>
        <v/>
      </c>
      <c r="CF1140" s="158">
        <f>IFERROR(__xludf.DUMMYFUNCTION("""COMPUTED_VALUE"""),"")</f>
        <v/>
      </c>
      <c r="CG1140" s="148" t="n"/>
      <c r="CH1140" s="148" t="n"/>
      <c r="CI1140" s="148" t="n"/>
      <c r="CJ1140" s="148" t="n"/>
      <c r="CK1140" s="148" t="n"/>
      <c r="CL1140" s="148" t="n"/>
      <c r="CM1140" s="148" t="n"/>
      <c r="CN1140" s="148" t="n"/>
      <c r="CO1140" s="148" t="n"/>
      <c r="CP1140" s="148" t="n"/>
      <c r="CQ1140" s="148" t="n"/>
      <c r="CR1140" s="148" t="n"/>
      <c r="CS1140" s="148" t="n"/>
      <c r="CT1140" s="148" t="n"/>
      <c r="CU1140" s="148" t="n"/>
      <c r="CV1140" s="148" t="n"/>
    </row>
    <row r="1141">
      <c r="A1141" s="162" t="n"/>
      <c r="B1141" s="64" t="n"/>
      <c r="C1141" s="129" t="n"/>
      <c r="D1141" s="130" t="inlineStr"/>
      <c r="E1141" s="150" t="inlineStr"/>
      <c r="F1141" s="150" t="inlineStr"/>
      <c r="G1141" s="150" t="n"/>
      <c r="H1141" s="152" t="n"/>
      <c r="I1141" s="152" t="n"/>
      <c r="J1141" s="152" t="n"/>
      <c r="K1141" s="152" t="n"/>
      <c r="L1141" s="152" t="n"/>
      <c r="M1141" s="152" t="n"/>
      <c r="N1141" s="152" t="n"/>
      <c r="O1141" s="152" t="n"/>
      <c r="P1141" s="152" t="n"/>
      <c r="Q1141" s="152" t="n"/>
      <c r="R1141" s="152" t="n"/>
      <c r="S1141" s="165" t="n"/>
      <c r="T1141" s="152" t="n"/>
      <c r="U1141" s="152" t="n"/>
      <c r="V1141" s="152" t="n"/>
      <c r="W1141" s="152" t="n"/>
      <c r="X1141" s="152" t="n"/>
      <c r="Y1141" s="152" t="n"/>
      <c r="Z1141" s="152" t="n"/>
      <c r="AA1141" s="152" t="n"/>
      <c r="AB1141" s="152" t="n"/>
      <c r="AC1141" s="152" t="n"/>
      <c r="AD1141" s="152" t="n"/>
      <c r="AE1141" s="152" t="n"/>
      <c r="AF1141" s="152" t="n"/>
      <c r="AG1141" s="152" t="n"/>
      <c r="AH1141" s="152" t="n"/>
      <c r="AI1141" s="152" t="n"/>
      <c r="AJ1141" s="152" t="n"/>
      <c r="AK1141" s="152" t="n"/>
      <c r="AL1141" s="152" t="n"/>
      <c r="AM1141" s="152" t="n"/>
      <c r="AN1141" s="166" t="n"/>
      <c r="AO1141" s="155" t="n"/>
      <c r="AP1141" s="152" t="n"/>
      <c r="AQ1141" s="152" t="n"/>
      <c r="AR1141" s="152" t="n"/>
      <c r="AS1141" s="152" t="n"/>
      <c r="AT1141" s="152" t="n"/>
      <c r="AU1141" s="155" t="n"/>
      <c r="AV1141" s="152" t="n"/>
      <c r="AW1141" s="152" t="n"/>
      <c r="AX1141" s="152" t="n"/>
      <c r="AY1141" s="152" t="n"/>
      <c r="AZ1141" s="152" t="n"/>
      <c r="BA1141" s="165" t="n"/>
      <c r="BB1141" s="165" t="n"/>
      <c r="BC1141" s="152" t="n"/>
      <c r="BD1141" s="152" t="n"/>
      <c r="BE1141" s="152" t="n"/>
      <c r="BF1141" s="152" t="n"/>
      <c r="BG1141" s="155" t="n"/>
      <c r="BH1141" s="152" t="n"/>
      <c r="BI1141" s="152" t="n"/>
      <c r="BJ1141" s="152" t="n"/>
      <c r="BK1141" s="152" t="n"/>
      <c r="BL1141" s="152" t="n"/>
      <c r="BM1141" s="152" t="n"/>
      <c r="BN1141" s="152" t="n"/>
      <c r="BO1141" s="152" t="n"/>
      <c r="BP1141" s="155" t="n"/>
      <c r="BQ1141" s="152" t="n"/>
      <c r="BR1141" s="152" t="n"/>
      <c r="BS1141" s="152" t="n"/>
      <c r="BT1141" s="152" t="n"/>
      <c r="BU1141" s="152" t="n"/>
      <c r="BV1141" s="152" t="n"/>
      <c r="BW1141" s="152" t="n"/>
      <c r="BX1141" s="165" t="n"/>
      <c r="BY1141" s="150" t="n"/>
      <c r="BZ1141" s="150" t="n"/>
      <c r="CA1141" s="150" t="n"/>
      <c r="CB1141" s="174" t="n"/>
      <c r="CC1141" s="156" t="n"/>
      <c r="CD1141" s="156" t="n"/>
      <c r="CE1141" s="167">
        <f>IFERROR(__xludf.DUMMYFUNCTION("""COMPUTED_VALUE"""),"")</f>
        <v/>
      </c>
      <c r="CF1141" s="158">
        <f>IFERROR(__xludf.DUMMYFUNCTION("""COMPUTED_VALUE"""),"")</f>
        <v/>
      </c>
      <c r="CG1141" s="148" t="n"/>
      <c r="CH1141" s="148" t="n"/>
      <c r="CI1141" s="148" t="n"/>
      <c r="CJ1141" s="148" t="n"/>
      <c r="CK1141" s="148" t="n"/>
      <c r="CL1141" s="148" t="n"/>
      <c r="CM1141" s="148" t="n"/>
      <c r="CN1141" s="148" t="n"/>
      <c r="CO1141" s="148" t="n"/>
      <c r="CP1141" s="148" t="n"/>
      <c r="CQ1141" s="148" t="n"/>
      <c r="CR1141" s="148" t="n"/>
      <c r="CS1141" s="148" t="n"/>
      <c r="CT1141" s="148" t="n"/>
      <c r="CU1141" s="148" t="n"/>
      <c r="CV1141" s="148" t="n"/>
    </row>
    <row r="1142">
      <c r="A1142" s="162" t="n"/>
      <c r="B1142" s="64" t="n"/>
      <c r="C1142" s="129" t="n"/>
      <c r="D1142" s="130" t="inlineStr"/>
      <c r="E1142" s="150" t="inlineStr"/>
      <c r="F1142" s="150" t="inlineStr"/>
      <c r="G1142" s="150" t="n"/>
      <c r="H1142" s="152" t="n"/>
      <c r="I1142" s="152" t="n"/>
      <c r="J1142" s="152" t="n"/>
      <c r="K1142" s="152" t="n"/>
      <c r="L1142" s="152" t="n"/>
      <c r="M1142" s="152" t="n"/>
      <c r="N1142" s="152" t="n"/>
      <c r="O1142" s="152" t="n"/>
      <c r="P1142" s="152" t="n"/>
      <c r="Q1142" s="152" t="n"/>
      <c r="R1142" s="152" t="n"/>
      <c r="S1142" s="165" t="n"/>
      <c r="T1142" s="152" t="n"/>
      <c r="U1142" s="152" t="n"/>
      <c r="V1142" s="152" t="n"/>
      <c r="W1142" s="152" t="n"/>
      <c r="X1142" s="152" t="n"/>
      <c r="Y1142" s="152" t="n"/>
      <c r="Z1142" s="152" t="n"/>
      <c r="AA1142" s="152" t="n"/>
      <c r="AB1142" s="152" t="n"/>
      <c r="AC1142" s="152" t="n"/>
      <c r="AD1142" s="152" t="n"/>
      <c r="AE1142" s="152" t="n"/>
      <c r="AF1142" s="152" t="n"/>
      <c r="AG1142" s="152" t="n"/>
      <c r="AH1142" s="152" t="n"/>
      <c r="AI1142" s="152" t="n"/>
      <c r="AJ1142" s="152" t="n"/>
      <c r="AK1142" s="152" t="n"/>
      <c r="AL1142" s="152" t="n"/>
      <c r="AM1142" s="152" t="n"/>
      <c r="AN1142" s="166" t="n"/>
      <c r="AO1142" s="155" t="n"/>
      <c r="AP1142" s="152" t="n"/>
      <c r="AQ1142" s="152" t="n"/>
      <c r="AR1142" s="152" t="n"/>
      <c r="AS1142" s="152" t="n"/>
      <c r="AT1142" s="152" t="n"/>
      <c r="AU1142" s="155" t="n"/>
      <c r="AV1142" s="152" t="n"/>
      <c r="AW1142" s="152" t="n"/>
      <c r="AX1142" s="152" t="n"/>
      <c r="AY1142" s="152" t="n"/>
      <c r="AZ1142" s="152" t="n"/>
      <c r="BA1142" s="165" t="n"/>
      <c r="BB1142" s="165" t="n"/>
      <c r="BC1142" s="152" t="n"/>
      <c r="BD1142" s="152" t="n"/>
      <c r="BE1142" s="152" t="n"/>
      <c r="BF1142" s="152" t="n"/>
      <c r="BG1142" s="155" t="n"/>
      <c r="BH1142" s="152" t="n"/>
      <c r="BI1142" s="152" t="n"/>
      <c r="BJ1142" s="152" t="n"/>
      <c r="BK1142" s="152" t="n"/>
      <c r="BL1142" s="152" t="n"/>
      <c r="BM1142" s="152" t="n"/>
      <c r="BN1142" s="152" t="n"/>
      <c r="BO1142" s="152" t="n"/>
      <c r="BP1142" s="155" t="n"/>
      <c r="BQ1142" s="152" t="n"/>
      <c r="BR1142" s="152" t="n"/>
      <c r="BS1142" s="152" t="n"/>
      <c r="BT1142" s="152" t="n"/>
      <c r="BU1142" s="152" t="n"/>
      <c r="BV1142" s="152" t="n"/>
      <c r="BW1142" s="152" t="n"/>
      <c r="BX1142" s="165" t="n"/>
      <c r="BY1142" s="150" t="n"/>
      <c r="BZ1142" s="150" t="n"/>
      <c r="CA1142" s="150" t="n"/>
      <c r="CB1142" s="174" t="n"/>
      <c r="CC1142" s="156" t="n"/>
      <c r="CD1142" s="156" t="n"/>
      <c r="CE1142" s="167">
        <f>IFERROR(__xludf.DUMMYFUNCTION("""COMPUTED_VALUE"""),"")</f>
        <v/>
      </c>
      <c r="CF1142" s="158">
        <f>IFERROR(__xludf.DUMMYFUNCTION("""COMPUTED_VALUE"""),"")</f>
        <v/>
      </c>
      <c r="CG1142" s="148" t="n"/>
      <c r="CH1142" s="148" t="n"/>
      <c r="CI1142" s="148" t="n"/>
      <c r="CJ1142" s="148" t="n"/>
      <c r="CK1142" s="148" t="n"/>
      <c r="CL1142" s="148" t="n"/>
      <c r="CM1142" s="148" t="n"/>
      <c r="CN1142" s="148" t="n"/>
      <c r="CO1142" s="148" t="n"/>
      <c r="CP1142" s="148" t="n"/>
      <c r="CQ1142" s="148" t="n"/>
      <c r="CR1142" s="148" t="n"/>
      <c r="CS1142" s="148" t="n"/>
      <c r="CT1142" s="148" t="n"/>
      <c r="CU1142" s="148" t="n"/>
      <c r="CV1142" s="148" t="n"/>
    </row>
    <row r="1143">
      <c r="A1143" s="162" t="n"/>
      <c r="B1143" s="64" t="n"/>
      <c r="C1143" s="129" t="n"/>
      <c r="D1143" s="130" t="inlineStr"/>
      <c r="E1143" s="150" t="inlineStr"/>
      <c r="F1143" s="150" t="inlineStr"/>
      <c r="G1143" s="150" t="n"/>
      <c r="H1143" s="152" t="n"/>
      <c r="I1143" s="152" t="n"/>
      <c r="J1143" s="152" t="n"/>
      <c r="K1143" s="152" t="n"/>
      <c r="L1143" s="152" t="n"/>
      <c r="M1143" s="152" t="n"/>
      <c r="N1143" s="152" t="n"/>
      <c r="O1143" s="152" t="n"/>
      <c r="P1143" s="152" t="n"/>
      <c r="Q1143" s="152" t="n"/>
      <c r="R1143" s="152" t="n"/>
      <c r="S1143" s="165" t="n"/>
      <c r="T1143" s="152" t="n"/>
      <c r="U1143" s="152" t="n"/>
      <c r="V1143" s="152" t="n"/>
      <c r="W1143" s="152" t="n"/>
      <c r="X1143" s="152" t="n"/>
      <c r="Y1143" s="152" t="n"/>
      <c r="Z1143" s="152" t="n"/>
      <c r="AA1143" s="152" t="n"/>
      <c r="AB1143" s="152" t="n"/>
      <c r="AC1143" s="152" t="n"/>
      <c r="AD1143" s="152" t="n"/>
      <c r="AE1143" s="152" t="n"/>
      <c r="AF1143" s="152" t="n"/>
      <c r="AG1143" s="152" t="n"/>
      <c r="AH1143" s="152" t="n"/>
      <c r="AI1143" s="152" t="n"/>
      <c r="AJ1143" s="152" t="n"/>
      <c r="AK1143" s="152" t="n"/>
      <c r="AL1143" s="152" t="n"/>
      <c r="AM1143" s="152" t="n"/>
      <c r="AN1143" s="166" t="n"/>
      <c r="AO1143" s="155" t="n"/>
      <c r="AP1143" s="152" t="n"/>
      <c r="AQ1143" s="152" t="n"/>
      <c r="AR1143" s="152" t="n"/>
      <c r="AS1143" s="152" t="n"/>
      <c r="AT1143" s="152" t="n"/>
      <c r="AU1143" s="155" t="n"/>
      <c r="AV1143" s="152" t="n"/>
      <c r="AW1143" s="152" t="n"/>
      <c r="AX1143" s="152" t="n"/>
      <c r="AY1143" s="152" t="n"/>
      <c r="AZ1143" s="152" t="n"/>
      <c r="BA1143" s="165" t="n"/>
      <c r="BB1143" s="165" t="n"/>
      <c r="BC1143" s="152" t="n"/>
      <c r="BD1143" s="152" t="n"/>
      <c r="BE1143" s="152" t="n"/>
      <c r="BF1143" s="152" t="n"/>
      <c r="BG1143" s="155" t="n"/>
      <c r="BH1143" s="152" t="n"/>
      <c r="BI1143" s="152" t="n"/>
      <c r="BJ1143" s="152" t="n"/>
      <c r="BK1143" s="152" t="n"/>
      <c r="BL1143" s="152" t="n"/>
      <c r="BM1143" s="152" t="n"/>
      <c r="BN1143" s="152" t="n"/>
      <c r="BO1143" s="152" t="n"/>
      <c r="BP1143" s="155" t="n"/>
      <c r="BQ1143" s="152" t="n"/>
      <c r="BR1143" s="152" t="n"/>
      <c r="BS1143" s="152" t="n"/>
      <c r="BT1143" s="152" t="n"/>
      <c r="BU1143" s="152" t="n"/>
      <c r="BV1143" s="152" t="n"/>
      <c r="BW1143" s="152" t="n"/>
      <c r="BX1143" s="165" t="n"/>
      <c r="BY1143" s="150" t="n"/>
      <c r="BZ1143" s="150" t="n"/>
      <c r="CA1143" s="150" t="n"/>
      <c r="CB1143" s="174" t="n"/>
      <c r="CC1143" s="156" t="n"/>
      <c r="CD1143" s="156" t="n"/>
      <c r="CE1143" s="167">
        <f>IFERROR(__xludf.DUMMYFUNCTION("""COMPUTED_VALUE"""),"")</f>
        <v/>
      </c>
      <c r="CF1143" s="158">
        <f>IFERROR(__xludf.DUMMYFUNCTION("""COMPUTED_VALUE"""),"")</f>
        <v/>
      </c>
      <c r="CG1143" s="148" t="n"/>
      <c r="CH1143" s="148" t="n"/>
      <c r="CI1143" s="148" t="n"/>
      <c r="CJ1143" s="148" t="n"/>
      <c r="CK1143" s="148" t="n"/>
      <c r="CL1143" s="148" t="n"/>
      <c r="CM1143" s="148" t="n"/>
      <c r="CN1143" s="148" t="n"/>
      <c r="CO1143" s="148" t="n"/>
      <c r="CP1143" s="148" t="n"/>
      <c r="CQ1143" s="148" t="n"/>
      <c r="CR1143" s="148" t="n"/>
      <c r="CS1143" s="148" t="n"/>
      <c r="CT1143" s="148" t="n"/>
      <c r="CU1143" s="148" t="n"/>
      <c r="CV1143" s="148" t="n"/>
    </row>
    <row r="1144">
      <c r="A1144" s="162" t="n"/>
      <c r="B1144" s="64" t="n"/>
      <c r="C1144" s="129" t="n"/>
      <c r="D1144" s="130" t="inlineStr"/>
      <c r="E1144" s="150" t="inlineStr"/>
      <c r="F1144" s="150" t="inlineStr"/>
      <c r="G1144" s="150" t="n"/>
      <c r="H1144" s="152" t="n"/>
      <c r="I1144" s="152" t="n"/>
      <c r="J1144" s="152" t="n"/>
      <c r="K1144" s="152" t="n"/>
      <c r="L1144" s="152" t="n"/>
      <c r="M1144" s="152" t="n"/>
      <c r="N1144" s="152" t="n"/>
      <c r="O1144" s="152" t="n"/>
      <c r="P1144" s="152" t="n"/>
      <c r="Q1144" s="152" t="n"/>
      <c r="R1144" s="152" t="n"/>
      <c r="S1144" s="165" t="n"/>
      <c r="T1144" s="152" t="n"/>
      <c r="U1144" s="152" t="n"/>
      <c r="V1144" s="152" t="n"/>
      <c r="W1144" s="152" t="n"/>
      <c r="X1144" s="152" t="n"/>
      <c r="Y1144" s="152" t="n"/>
      <c r="Z1144" s="152" t="n"/>
      <c r="AA1144" s="152" t="n"/>
      <c r="AB1144" s="152" t="n"/>
      <c r="AC1144" s="152" t="n"/>
      <c r="AD1144" s="152" t="n"/>
      <c r="AE1144" s="152" t="n"/>
      <c r="AF1144" s="152" t="n"/>
      <c r="AG1144" s="152" t="n"/>
      <c r="AH1144" s="152" t="n"/>
      <c r="AI1144" s="152" t="n"/>
      <c r="AJ1144" s="152" t="n"/>
      <c r="AK1144" s="152" t="n"/>
      <c r="AL1144" s="152" t="n"/>
      <c r="AM1144" s="152" t="n"/>
      <c r="AN1144" s="166" t="n"/>
      <c r="AO1144" s="155" t="n"/>
      <c r="AP1144" s="152" t="n"/>
      <c r="AQ1144" s="152" t="n"/>
      <c r="AR1144" s="152" t="n"/>
      <c r="AS1144" s="152" t="n"/>
      <c r="AT1144" s="152" t="n"/>
      <c r="AU1144" s="155" t="n"/>
      <c r="AV1144" s="152" t="n"/>
      <c r="AW1144" s="152" t="n"/>
      <c r="AX1144" s="152" t="n"/>
      <c r="AY1144" s="152" t="n"/>
      <c r="AZ1144" s="152" t="n"/>
      <c r="BA1144" s="165" t="n"/>
      <c r="BB1144" s="165" t="n"/>
      <c r="BC1144" s="152" t="n"/>
      <c r="BD1144" s="152" t="n"/>
      <c r="BE1144" s="152" t="n"/>
      <c r="BF1144" s="152" t="n"/>
      <c r="BG1144" s="155" t="n"/>
      <c r="BH1144" s="152" t="n"/>
      <c r="BI1144" s="152" t="n"/>
      <c r="BJ1144" s="152" t="n"/>
      <c r="BK1144" s="152" t="n"/>
      <c r="BL1144" s="152" t="n"/>
      <c r="BM1144" s="152" t="n"/>
      <c r="BN1144" s="152" t="n"/>
      <c r="BO1144" s="152" t="n"/>
      <c r="BP1144" s="155" t="n"/>
      <c r="BQ1144" s="152" t="n"/>
      <c r="BR1144" s="152" t="n"/>
      <c r="BS1144" s="152" t="n"/>
      <c r="BT1144" s="152" t="n"/>
      <c r="BU1144" s="152" t="n"/>
      <c r="BV1144" s="152" t="n"/>
      <c r="BW1144" s="152" t="n"/>
      <c r="BX1144" s="165" t="n"/>
      <c r="BY1144" s="150" t="n"/>
      <c r="BZ1144" s="150" t="n"/>
      <c r="CA1144" s="150" t="n"/>
      <c r="CB1144" s="174" t="n"/>
      <c r="CC1144" s="156" t="n"/>
      <c r="CD1144" s="156" t="n"/>
      <c r="CE1144" s="167">
        <f>IFERROR(__xludf.DUMMYFUNCTION("""COMPUTED_VALUE"""),"")</f>
        <v/>
      </c>
      <c r="CF1144" s="158">
        <f>IFERROR(__xludf.DUMMYFUNCTION("""COMPUTED_VALUE"""),"")</f>
        <v/>
      </c>
      <c r="CG1144" s="148" t="n"/>
      <c r="CH1144" s="148" t="n"/>
      <c r="CI1144" s="148" t="n"/>
      <c r="CJ1144" s="148" t="n"/>
      <c r="CK1144" s="148" t="n"/>
      <c r="CL1144" s="148" t="n"/>
      <c r="CM1144" s="148" t="n"/>
      <c r="CN1144" s="148" t="n"/>
      <c r="CO1144" s="148" t="n"/>
      <c r="CP1144" s="148" t="n"/>
      <c r="CQ1144" s="148" t="n"/>
      <c r="CR1144" s="148" t="n"/>
      <c r="CS1144" s="148" t="n"/>
      <c r="CT1144" s="148" t="n"/>
      <c r="CU1144" s="148" t="n"/>
      <c r="CV1144" s="148" t="n"/>
    </row>
    <row r="1145">
      <c r="A1145" s="162" t="n"/>
      <c r="B1145" s="64" t="n"/>
      <c r="C1145" s="129" t="n"/>
      <c r="D1145" s="130" t="inlineStr"/>
      <c r="E1145" s="150" t="inlineStr"/>
      <c r="F1145" s="150" t="inlineStr"/>
      <c r="G1145" s="150" t="n"/>
      <c r="H1145" s="152" t="n"/>
      <c r="I1145" s="152" t="n"/>
      <c r="J1145" s="152" t="n"/>
      <c r="K1145" s="152" t="n"/>
      <c r="L1145" s="152" t="n"/>
      <c r="M1145" s="152" t="n"/>
      <c r="N1145" s="152" t="n"/>
      <c r="O1145" s="152" t="n"/>
      <c r="P1145" s="152" t="n"/>
      <c r="Q1145" s="152" t="n"/>
      <c r="R1145" s="152" t="n"/>
      <c r="S1145" s="165" t="n"/>
      <c r="T1145" s="152" t="n"/>
      <c r="U1145" s="152" t="n"/>
      <c r="V1145" s="152" t="n"/>
      <c r="W1145" s="152" t="n"/>
      <c r="X1145" s="152" t="n"/>
      <c r="Y1145" s="152" t="n"/>
      <c r="Z1145" s="152" t="n"/>
      <c r="AA1145" s="152" t="n"/>
      <c r="AB1145" s="152" t="n"/>
      <c r="AC1145" s="152" t="n"/>
      <c r="AD1145" s="152" t="n"/>
      <c r="AE1145" s="152" t="n"/>
      <c r="AF1145" s="152" t="n"/>
      <c r="AG1145" s="152" t="n"/>
      <c r="AH1145" s="152" t="n"/>
      <c r="AI1145" s="152" t="n"/>
      <c r="AJ1145" s="152" t="n"/>
      <c r="AK1145" s="152" t="n"/>
      <c r="AL1145" s="152" t="n"/>
      <c r="AM1145" s="152" t="n"/>
      <c r="AN1145" s="166" t="n"/>
      <c r="AO1145" s="155" t="n"/>
      <c r="AP1145" s="152" t="n"/>
      <c r="AQ1145" s="152" t="n"/>
      <c r="AR1145" s="152" t="n"/>
      <c r="AS1145" s="152" t="n"/>
      <c r="AT1145" s="152" t="n"/>
      <c r="AU1145" s="155" t="n"/>
      <c r="AV1145" s="152" t="n"/>
      <c r="AW1145" s="152" t="n"/>
      <c r="AX1145" s="152" t="n"/>
      <c r="AY1145" s="152" t="n"/>
      <c r="AZ1145" s="152" t="n"/>
      <c r="BA1145" s="165" t="n"/>
      <c r="BB1145" s="165" t="n"/>
      <c r="BC1145" s="152" t="n"/>
      <c r="BD1145" s="152" t="n"/>
      <c r="BE1145" s="152" t="n"/>
      <c r="BF1145" s="152" t="n"/>
      <c r="BG1145" s="155" t="n"/>
      <c r="BH1145" s="152" t="n"/>
      <c r="BI1145" s="152" t="n"/>
      <c r="BJ1145" s="152" t="n"/>
      <c r="BK1145" s="152" t="n"/>
      <c r="BL1145" s="152" t="n"/>
      <c r="BM1145" s="152" t="n"/>
      <c r="BN1145" s="152" t="n"/>
      <c r="BO1145" s="152" t="n"/>
      <c r="BP1145" s="155" t="n"/>
      <c r="BQ1145" s="152" t="n"/>
      <c r="BR1145" s="152" t="n"/>
      <c r="BS1145" s="152" t="n"/>
      <c r="BT1145" s="152" t="n"/>
      <c r="BU1145" s="152" t="n"/>
      <c r="BV1145" s="152" t="n"/>
      <c r="BW1145" s="152" t="n"/>
      <c r="BX1145" s="165" t="n"/>
      <c r="BY1145" s="150" t="n"/>
      <c r="BZ1145" s="150" t="n"/>
      <c r="CA1145" s="150" t="n"/>
      <c r="CB1145" s="174" t="n"/>
      <c r="CC1145" s="156" t="n"/>
      <c r="CD1145" s="156" t="n"/>
      <c r="CE1145" s="167">
        <f>IFERROR(__xludf.DUMMYFUNCTION("""COMPUTED_VALUE"""),"")</f>
        <v/>
      </c>
      <c r="CF1145" s="158">
        <f>IFERROR(__xludf.DUMMYFUNCTION("""COMPUTED_VALUE"""),"")</f>
        <v/>
      </c>
      <c r="CG1145" s="148" t="n"/>
      <c r="CH1145" s="148" t="n"/>
      <c r="CI1145" s="148" t="n"/>
      <c r="CJ1145" s="148" t="n"/>
      <c r="CK1145" s="148" t="n"/>
      <c r="CL1145" s="148" t="n"/>
      <c r="CM1145" s="148" t="n"/>
      <c r="CN1145" s="148" t="n"/>
      <c r="CO1145" s="148" t="n"/>
      <c r="CP1145" s="148" t="n"/>
      <c r="CQ1145" s="148" t="n"/>
      <c r="CR1145" s="148" t="n"/>
      <c r="CS1145" s="148" t="n"/>
      <c r="CT1145" s="148" t="n"/>
      <c r="CU1145" s="148" t="n"/>
      <c r="CV1145" s="148" t="n"/>
    </row>
    <row r="1146">
      <c r="A1146" s="162" t="n"/>
      <c r="B1146" s="64" t="n"/>
      <c r="C1146" s="129" t="n"/>
      <c r="D1146" s="130" t="inlineStr"/>
      <c r="E1146" s="150" t="inlineStr"/>
      <c r="F1146" s="150" t="inlineStr"/>
      <c r="G1146" s="150" t="n"/>
      <c r="H1146" s="152" t="n"/>
      <c r="I1146" s="152" t="n"/>
      <c r="J1146" s="152" t="n"/>
      <c r="K1146" s="152" t="n"/>
      <c r="L1146" s="152" t="n"/>
      <c r="M1146" s="152" t="n"/>
      <c r="N1146" s="152" t="n"/>
      <c r="O1146" s="152" t="n"/>
      <c r="P1146" s="152" t="n"/>
      <c r="Q1146" s="152" t="n"/>
      <c r="R1146" s="152" t="n"/>
      <c r="S1146" s="165" t="n"/>
      <c r="T1146" s="152" t="n"/>
      <c r="U1146" s="152" t="n"/>
      <c r="V1146" s="152" t="n"/>
      <c r="W1146" s="152" t="n"/>
      <c r="X1146" s="152" t="n"/>
      <c r="Y1146" s="152" t="n"/>
      <c r="Z1146" s="152" t="n"/>
      <c r="AA1146" s="152" t="n"/>
      <c r="AB1146" s="152" t="n"/>
      <c r="AC1146" s="152" t="n"/>
      <c r="AD1146" s="152" t="n"/>
      <c r="AE1146" s="152" t="n"/>
      <c r="AF1146" s="152" t="n"/>
      <c r="AG1146" s="152" t="n"/>
      <c r="AH1146" s="152" t="n"/>
      <c r="AI1146" s="152" t="n"/>
      <c r="AJ1146" s="152" t="n"/>
      <c r="AK1146" s="152" t="n"/>
      <c r="AL1146" s="152" t="n"/>
      <c r="AM1146" s="152" t="n"/>
      <c r="AN1146" s="166" t="n"/>
      <c r="AO1146" s="155" t="n"/>
      <c r="AP1146" s="152" t="n"/>
      <c r="AQ1146" s="152" t="n"/>
      <c r="AR1146" s="152" t="n"/>
      <c r="AS1146" s="152" t="n"/>
      <c r="AT1146" s="152" t="n"/>
      <c r="AU1146" s="155" t="n"/>
      <c r="AV1146" s="152" t="n"/>
      <c r="AW1146" s="152" t="n"/>
      <c r="AX1146" s="152" t="n"/>
      <c r="AY1146" s="152" t="n"/>
      <c r="AZ1146" s="152" t="n"/>
      <c r="BA1146" s="165" t="n"/>
      <c r="BB1146" s="165" t="n"/>
      <c r="BC1146" s="152" t="n"/>
      <c r="BD1146" s="152" t="n"/>
      <c r="BE1146" s="152" t="n"/>
      <c r="BF1146" s="152" t="n"/>
      <c r="BG1146" s="155" t="n"/>
      <c r="BH1146" s="152" t="n"/>
      <c r="BI1146" s="152" t="n"/>
      <c r="BJ1146" s="152" t="n"/>
      <c r="BK1146" s="152" t="n"/>
      <c r="BL1146" s="152" t="n"/>
      <c r="BM1146" s="152" t="n"/>
      <c r="BN1146" s="152" t="n"/>
      <c r="BO1146" s="152" t="n"/>
      <c r="BP1146" s="155" t="n"/>
      <c r="BQ1146" s="152" t="n"/>
      <c r="BR1146" s="152" t="n"/>
      <c r="BS1146" s="152" t="n"/>
      <c r="BT1146" s="152" t="n"/>
      <c r="BU1146" s="152" t="n"/>
      <c r="BV1146" s="152" t="n"/>
      <c r="BW1146" s="152" t="n"/>
      <c r="BX1146" s="165" t="n"/>
      <c r="BY1146" s="150" t="n"/>
      <c r="BZ1146" s="150" t="n"/>
      <c r="CA1146" s="150" t="n"/>
      <c r="CB1146" s="174" t="n"/>
      <c r="CC1146" s="156" t="n"/>
      <c r="CD1146" s="156" t="n"/>
      <c r="CE1146" s="167">
        <f>IFERROR(__xludf.DUMMYFUNCTION("""COMPUTED_VALUE"""),"")</f>
        <v/>
      </c>
      <c r="CF1146" s="158">
        <f>IFERROR(__xludf.DUMMYFUNCTION("""COMPUTED_VALUE"""),"")</f>
        <v/>
      </c>
      <c r="CG1146" s="148" t="n"/>
      <c r="CH1146" s="148" t="n"/>
      <c r="CI1146" s="148" t="n"/>
      <c r="CJ1146" s="148" t="n"/>
      <c r="CK1146" s="148" t="n"/>
      <c r="CL1146" s="148" t="n"/>
      <c r="CM1146" s="148" t="n"/>
      <c r="CN1146" s="148" t="n"/>
      <c r="CO1146" s="148" t="n"/>
      <c r="CP1146" s="148" t="n"/>
      <c r="CQ1146" s="148" t="n"/>
      <c r="CR1146" s="148" t="n"/>
      <c r="CS1146" s="148" t="n"/>
      <c r="CT1146" s="148" t="n"/>
      <c r="CU1146" s="148" t="n"/>
      <c r="CV1146" s="148" t="n"/>
    </row>
    <row r="1147">
      <c r="A1147" s="162" t="n"/>
      <c r="B1147" s="64" t="n"/>
      <c r="C1147" s="129" t="n"/>
      <c r="D1147" s="130" t="inlineStr"/>
      <c r="E1147" s="150" t="inlineStr"/>
      <c r="F1147" s="150" t="inlineStr"/>
      <c r="G1147" s="150" t="n"/>
      <c r="H1147" s="152" t="n"/>
      <c r="I1147" s="152" t="n"/>
      <c r="J1147" s="152" t="n"/>
      <c r="K1147" s="152" t="n"/>
      <c r="L1147" s="152" t="n"/>
      <c r="M1147" s="152" t="n"/>
      <c r="N1147" s="152" t="n"/>
      <c r="O1147" s="152" t="n"/>
      <c r="P1147" s="152" t="n"/>
      <c r="Q1147" s="152" t="n"/>
      <c r="R1147" s="152" t="n"/>
      <c r="S1147" s="165" t="n"/>
      <c r="T1147" s="152" t="n"/>
      <c r="U1147" s="152" t="n"/>
      <c r="V1147" s="152" t="n"/>
      <c r="W1147" s="152" t="n"/>
      <c r="X1147" s="152" t="n"/>
      <c r="Y1147" s="152" t="n"/>
      <c r="Z1147" s="152" t="n"/>
      <c r="AA1147" s="152" t="n"/>
      <c r="AB1147" s="152" t="n"/>
      <c r="AC1147" s="152" t="n"/>
      <c r="AD1147" s="152" t="n"/>
      <c r="AE1147" s="152" t="n"/>
      <c r="AF1147" s="152" t="n"/>
      <c r="AG1147" s="152" t="n"/>
      <c r="AH1147" s="152" t="n"/>
      <c r="AI1147" s="152" t="n"/>
      <c r="AJ1147" s="152" t="n"/>
      <c r="AK1147" s="152" t="n"/>
      <c r="AL1147" s="152" t="n"/>
      <c r="AM1147" s="152" t="n"/>
      <c r="AN1147" s="166" t="n"/>
      <c r="AO1147" s="155" t="n"/>
      <c r="AP1147" s="152" t="n"/>
      <c r="AQ1147" s="152" t="n"/>
      <c r="AR1147" s="152" t="n"/>
      <c r="AS1147" s="152" t="n"/>
      <c r="AT1147" s="152" t="n"/>
      <c r="AU1147" s="155" t="n"/>
      <c r="AV1147" s="152" t="n"/>
      <c r="AW1147" s="152" t="n"/>
      <c r="AX1147" s="152" t="n"/>
      <c r="AY1147" s="152" t="n"/>
      <c r="AZ1147" s="152" t="n"/>
      <c r="BA1147" s="165" t="n"/>
      <c r="BB1147" s="165" t="n"/>
      <c r="BC1147" s="152" t="n"/>
      <c r="BD1147" s="152" t="n"/>
      <c r="BE1147" s="152" t="n"/>
      <c r="BF1147" s="152" t="n"/>
      <c r="BG1147" s="155" t="n"/>
      <c r="BH1147" s="152" t="n"/>
      <c r="BI1147" s="152" t="n"/>
      <c r="BJ1147" s="152" t="n"/>
      <c r="BK1147" s="152" t="n"/>
      <c r="BL1147" s="152" t="n"/>
      <c r="BM1147" s="152" t="n"/>
      <c r="BN1147" s="152" t="n"/>
      <c r="BO1147" s="152" t="n"/>
      <c r="BP1147" s="155" t="n"/>
      <c r="BQ1147" s="152" t="n"/>
      <c r="BR1147" s="152" t="n"/>
      <c r="BS1147" s="152" t="n"/>
      <c r="BT1147" s="152" t="n"/>
      <c r="BU1147" s="152" t="n"/>
      <c r="BV1147" s="152" t="n"/>
      <c r="BW1147" s="152" t="n"/>
      <c r="BX1147" s="165" t="n"/>
      <c r="BY1147" s="150" t="n"/>
      <c r="BZ1147" s="150" t="n"/>
      <c r="CA1147" s="150" t="n"/>
      <c r="CB1147" s="174" t="n"/>
      <c r="CC1147" s="156" t="n"/>
      <c r="CD1147" s="156" t="n"/>
      <c r="CE1147" s="167">
        <f>IFERROR(__xludf.DUMMYFUNCTION("""COMPUTED_VALUE"""),"")</f>
        <v/>
      </c>
      <c r="CF1147" s="158">
        <f>IFERROR(__xludf.DUMMYFUNCTION("""COMPUTED_VALUE"""),"")</f>
        <v/>
      </c>
      <c r="CG1147" s="148" t="n"/>
      <c r="CH1147" s="148" t="n"/>
      <c r="CI1147" s="148" t="n"/>
      <c r="CJ1147" s="148" t="n"/>
      <c r="CK1147" s="148" t="n"/>
      <c r="CL1147" s="148" t="n"/>
      <c r="CM1147" s="148" t="n"/>
      <c r="CN1147" s="148" t="n"/>
      <c r="CO1147" s="148" t="n"/>
      <c r="CP1147" s="148" t="n"/>
      <c r="CQ1147" s="148" t="n"/>
      <c r="CR1147" s="148" t="n"/>
      <c r="CS1147" s="148" t="n"/>
      <c r="CT1147" s="148" t="n"/>
      <c r="CU1147" s="148" t="n"/>
      <c r="CV1147" s="148" t="n"/>
    </row>
    <row r="1148">
      <c r="A1148" s="162" t="n"/>
      <c r="B1148" s="64" t="n"/>
      <c r="C1148" s="129" t="n"/>
      <c r="D1148" s="130" t="inlineStr"/>
      <c r="E1148" s="150" t="inlineStr"/>
      <c r="F1148" s="150" t="inlineStr"/>
      <c r="G1148" s="150" t="n"/>
      <c r="H1148" s="152" t="n"/>
      <c r="I1148" s="152" t="n"/>
      <c r="J1148" s="152" t="n"/>
      <c r="K1148" s="152" t="n"/>
      <c r="L1148" s="152" t="n"/>
      <c r="M1148" s="152" t="n"/>
      <c r="N1148" s="152" t="n"/>
      <c r="O1148" s="152" t="n"/>
      <c r="P1148" s="152" t="n"/>
      <c r="Q1148" s="152" t="n"/>
      <c r="R1148" s="152" t="n"/>
      <c r="S1148" s="165" t="n"/>
      <c r="T1148" s="152" t="n"/>
      <c r="U1148" s="152" t="n"/>
      <c r="V1148" s="152" t="n"/>
      <c r="W1148" s="152" t="n"/>
      <c r="X1148" s="152" t="n"/>
      <c r="Y1148" s="152" t="n"/>
      <c r="Z1148" s="152" t="n"/>
      <c r="AA1148" s="152" t="n"/>
      <c r="AB1148" s="152" t="n"/>
      <c r="AC1148" s="152" t="n"/>
      <c r="AD1148" s="152" t="n"/>
      <c r="AE1148" s="152" t="n"/>
      <c r="AF1148" s="152" t="n"/>
      <c r="AG1148" s="152" t="n"/>
      <c r="AH1148" s="152" t="n"/>
      <c r="AI1148" s="152" t="n"/>
      <c r="AJ1148" s="152" t="n"/>
      <c r="AK1148" s="152" t="n"/>
      <c r="AL1148" s="152" t="n"/>
      <c r="AM1148" s="152" t="n"/>
      <c r="AN1148" s="166" t="n"/>
      <c r="AO1148" s="155" t="n"/>
      <c r="AP1148" s="152" t="n"/>
      <c r="AQ1148" s="152" t="n"/>
      <c r="AR1148" s="152" t="n"/>
      <c r="AS1148" s="152" t="n"/>
      <c r="AT1148" s="152" t="n"/>
      <c r="AU1148" s="155" t="n"/>
      <c r="AV1148" s="152" t="n"/>
      <c r="AW1148" s="152" t="n"/>
      <c r="AX1148" s="152" t="n"/>
      <c r="AY1148" s="152" t="n"/>
      <c r="AZ1148" s="152" t="n"/>
      <c r="BA1148" s="165" t="n"/>
      <c r="BB1148" s="165" t="n"/>
      <c r="BC1148" s="152" t="n"/>
      <c r="BD1148" s="152" t="n"/>
      <c r="BE1148" s="152" t="n"/>
      <c r="BF1148" s="152" t="n"/>
      <c r="BG1148" s="155" t="n"/>
      <c r="BH1148" s="152" t="n"/>
      <c r="BI1148" s="152" t="n"/>
      <c r="BJ1148" s="152" t="n"/>
      <c r="BK1148" s="152" t="n"/>
      <c r="BL1148" s="152" t="n"/>
      <c r="BM1148" s="152" t="n"/>
      <c r="BN1148" s="152" t="n"/>
      <c r="BO1148" s="152" t="n"/>
      <c r="BP1148" s="155" t="n"/>
      <c r="BQ1148" s="152" t="n"/>
      <c r="BR1148" s="152" t="n"/>
      <c r="BS1148" s="152" t="n"/>
      <c r="BT1148" s="152" t="n"/>
      <c r="BU1148" s="152" t="n"/>
      <c r="BV1148" s="152" t="n"/>
      <c r="BW1148" s="152" t="n"/>
      <c r="BX1148" s="165" t="n"/>
      <c r="BY1148" s="150" t="n"/>
      <c r="BZ1148" s="150" t="n"/>
      <c r="CA1148" s="150" t="n"/>
      <c r="CB1148" s="174" t="n"/>
      <c r="CC1148" s="156" t="n"/>
      <c r="CD1148" s="156" t="n"/>
      <c r="CE1148" s="167">
        <f>IFERROR(__xludf.DUMMYFUNCTION("""COMPUTED_VALUE"""),"")</f>
        <v/>
      </c>
      <c r="CF1148" s="158">
        <f>IFERROR(__xludf.DUMMYFUNCTION("""COMPUTED_VALUE"""),"")</f>
        <v/>
      </c>
      <c r="CG1148" s="148" t="n"/>
      <c r="CH1148" s="148" t="n"/>
      <c r="CI1148" s="148" t="n"/>
      <c r="CJ1148" s="148" t="n"/>
      <c r="CK1148" s="148" t="n"/>
      <c r="CL1148" s="148" t="n"/>
      <c r="CM1148" s="148" t="n"/>
      <c r="CN1148" s="148" t="n"/>
      <c r="CO1148" s="148" t="n"/>
      <c r="CP1148" s="148" t="n"/>
      <c r="CQ1148" s="148" t="n"/>
      <c r="CR1148" s="148" t="n"/>
      <c r="CS1148" s="148" t="n"/>
      <c r="CT1148" s="148" t="n"/>
      <c r="CU1148" s="148" t="n"/>
      <c r="CV1148" s="148" t="n"/>
    </row>
    <row r="1149">
      <c r="A1149" s="162" t="n"/>
      <c r="B1149" s="64" t="n"/>
      <c r="C1149" s="129" t="n"/>
      <c r="D1149" s="130" t="inlineStr"/>
      <c r="E1149" s="150" t="inlineStr"/>
      <c r="F1149" s="150" t="inlineStr"/>
      <c r="G1149" s="150" t="n"/>
      <c r="H1149" s="152" t="n"/>
      <c r="I1149" s="152" t="n"/>
      <c r="J1149" s="152" t="n"/>
      <c r="K1149" s="152" t="n"/>
      <c r="L1149" s="152" t="n"/>
      <c r="M1149" s="152" t="n"/>
      <c r="N1149" s="152" t="n"/>
      <c r="O1149" s="152" t="n"/>
      <c r="P1149" s="152" t="n"/>
      <c r="Q1149" s="152" t="n"/>
      <c r="R1149" s="152" t="n"/>
      <c r="S1149" s="165" t="n"/>
      <c r="T1149" s="152" t="n"/>
      <c r="U1149" s="152" t="n"/>
      <c r="V1149" s="152" t="n"/>
      <c r="W1149" s="152" t="n"/>
      <c r="X1149" s="152" t="n"/>
      <c r="Y1149" s="152" t="n"/>
      <c r="Z1149" s="152" t="n"/>
      <c r="AA1149" s="152" t="n"/>
      <c r="AB1149" s="152" t="n"/>
      <c r="AC1149" s="152" t="n"/>
      <c r="AD1149" s="152" t="n"/>
      <c r="AE1149" s="152" t="n"/>
      <c r="AF1149" s="152" t="n"/>
      <c r="AG1149" s="152" t="n"/>
      <c r="AH1149" s="152" t="n"/>
      <c r="AI1149" s="152" t="n"/>
      <c r="AJ1149" s="152" t="n"/>
      <c r="AK1149" s="152" t="n"/>
      <c r="AL1149" s="152" t="n"/>
      <c r="AM1149" s="152" t="n"/>
      <c r="AN1149" s="166" t="n"/>
      <c r="AO1149" s="155" t="n"/>
      <c r="AP1149" s="152" t="n"/>
      <c r="AQ1149" s="152" t="n"/>
      <c r="AR1149" s="152" t="n"/>
      <c r="AS1149" s="152" t="n"/>
      <c r="AT1149" s="152" t="n"/>
      <c r="AU1149" s="155" t="n"/>
      <c r="AV1149" s="152" t="n"/>
      <c r="AW1149" s="152" t="n"/>
      <c r="AX1149" s="152" t="n"/>
      <c r="AY1149" s="152" t="n"/>
      <c r="AZ1149" s="152" t="n"/>
      <c r="BA1149" s="165" t="n"/>
      <c r="BB1149" s="165" t="n"/>
      <c r="BC1149" s="152" t="n"/>
      <c r="BD1149" s="152" t="n"/>
      <c r="BE1149" s="152" t="n"/>
      <c r="BF1149" s="152" t="n"/>
      <c r="BG1149" s="155" t="n"/>
      <c r="BH1149" s="152" t="n"/>
      <c r="BI1149" s="152" t="n"/>
      <c r="BJ1149" s="152" t="n"/>
      <c r="BK1149" s="152" t="n"/>
      <c r="BL1149" s="152" t="n"/>
      <c r="BM1149" s="152" t="n"/>
      <c r="BN1149" s="152" t="n"/>
      <c r="BO1149" s="152" t="n"/>
      <c r="BP1149" s="155" t="n"/>
      <c r="BQ1149" s="152" t="n"/>
      <c r="BR1149" s="152" t="n"/>
      <c r="BS1149" s="152" t="n"/>
      <c r="BT1149" s="152" t="n"/>
      <c r="BU1149" s="152" t="n"/>
      <c r="BV1149" s="152" t="n"/>
      <c r="BW1149" s="152" t="n"/>
      <c r="BX1149" s="165" t="n"/>
      <c r="BY1149" s="150" t="n"/>
      <c r="BZ1149" s="150" t="n"/>
      <c r="CA1149" s="150" t="n"/>
      <c r="CB1149" s="174" t="n"/>
      <c r="CC1149" s="156" t="n"/>
      <c r="CD1149" s="156" t="n"/>
      <c r="CE1149" s="167">
        <f>IFERROR(__xludf.DUMMYFUNCTION("""COMPUTED_VALUE"""),"")</f>
        <v/>
      </c>
      <c r="CF1149" s="158">
        <f>IFERROR(__xludf.DUMMYFUNCTION("""COMPUTED_VALUE"""),"")</f>
        <v/>
      </c>
      <c r="CG1149" s="148" t="n"/>
      <c r="CH1149" s="148" t="n"/>
      <c r="CI1149" s="148" t="n"/>
      <c r="CJ1149" s="148" t="n"/>
      <c r="CK1149" s="148" t="n"/>
      <c r="CL1149" s="148" t="n"/>
      <c r="CM1149" s="148" t="n"/>
      <c r="CN1149" s="148" t="n"/>
      <c r="CO1149" s="148" t="n"/>
      <c r="CP1149" s="148" t="n"/>
      <c r="CQ1149" s="148" t="n"/>
      <c r="CR1149" s="148" t="n"/>
      <c r="CS1149" s="148" t="n"/>
      <c r="CT1149" s="148" t="n"/>
      <c r="CU1149" s="148" t="n"/>
      <c r="CV1149" s="148" t="n"/>
    </row>
    <row r="1150">
      <c r="A1150" s="162" t="n"/>
      <c r="B1150" s="64" t="n"/>
      <c r="C1150" s="129" t="n"/>
      <c r="D1150" s="130" t="inlineStr"/>
      <c r="E1150" s="150" t="inlineStr"/>
      <c r="F1150" s="150" t="inlineStr"/>
      <c r="G1150" s="150" t="n"/>
      <c r="H1150" s="152" t="n"/>
      <c r="I1150" s="152" t="n"/>
      <c r="J1150" s="152" t="n"/>
      <c r="K1150" s="152" t="n"/>
      <c r="L1150" s="152" t="n"/>
      <c r="M1150" s="152" t="n"/>
      <c r="N1150" s="152" t="n"/>
      <c r="O1150" s="152" t="n"/>
      <c r="P1150" s="152" t="n"/>
      <c r="Q1150" s="152" t="n"/>
      <c r="R1150" s="152" t="n"/>
      <c r="S1150" s="165" t="n"/>
      <c r="T1150" s="152" t="n"/>
      <c r="U1150" s="152" t="n"/>
      <c r="V1150" s="152" t="n"/>
      <c r="W1150" s="152" t="n"/>
      <c r="X1150" s="152" t="n"/>
      <c r="Y1150" s="152" t="n"/>
      <c r="Z1150" s="152" t="n"/>
      <c r="AA1150" s="152" t="n"/>
      <c r="AB1150" s="152" t="n"/>
      <c r="AC1150" s="152" t="n"/>
      <c r="AD1150" s="152" t="n"/>
      <c r="AE1150" s="152" t="n"/>
      <c r="AF1150" s="152" t="n"/>
      <c r="AG1150" s="152" t="n"/>
      <c r="AH1150" s="152" t="n"/>
      <c r="AI1150" s="152" t="n"/>
      <c r="AJ1150" s="152" t="n"/>
      <c r="AK1150" s="152" t="n"/>
      <c r="AL1150" s="152" t="n"/>
      <c r="AM1150" s="152" t="n"/>
      <c r="AN1150" s="166" t="n"/>
      <c r="AO1150" s="155" t="n"/>
      <c r="AP1150" s="152" t="n"/>
      <c r="AQ1150" s="152" t="n"/>
      <c r="AR1150" s="152" t="n"/>
      <c r="AS1150" s="152" t="n"/>
      <c r="AT1150" s="152" t="n"/>
      <c r="AU1150" s="155" t="n"/>
      <c r="AV1150" s="152" t="n"/>
      <c r="AW1150" s="152" t="n"/>
      <c r="AX1150" s="152" t="n"/>
      <c r="AY1150" s="152" t="n"/>
      <c r="AZ1150" s="152" t="n"/>
      <c r="BA1150" s="165" t="n"/>
      <c r="BB1150" s="165" t="n"/>
      <c r="BC1150" s="152" t="n"/>
      <c r="BD1150" s="152" t="n"/>
      <c r="BE1150" s="152" t="n"/>
      <c r="BF1150" s="152" t="n"/>
      <c r="BG1150" s="155" t="n"/>
      <c r="BH1150" s="152" t="n"/>
      <c r="BI1150" s="152" t="n"/>
      <c r="BJ1150" s="152" t="n"/>
      <c r="BK1150" s="152" t="n"/>
      <c r="BL1150" s="152" t="n"/>
      <c r="BM1150" s="152" t="n"/>
      <c r="BN1150" s="152" t="n"/>
      <c r="BO1150" s="152" t="n"/>
      <c r="BP1150" s="155" t="n"/>
      <c r="BQ1150" s="152" t="n"/>
      <c r="BR1150" s="152" t="n"/>
      <c r="BS1150" s="152" t="n"/>
      <c r="BT1150" s="152" t="n"/>
      <c r="BU1150" s="152" t="n"/>
      <c r="BV1150" s="152" t="n"/>
      <c r="BW1150" s="152" t="n"/>
      <c r="BX1150" s="165" t="n"/>
      <c r="BY1150" s="150" t="n"/>
      <c r="BZ1150" s="150" t="n"/>
      <c r="CA1150" s="150" t="n"/>
      <c r="CB1150" s="174" t="n"/>
      <c r="CC1150" s="156" t="n"/>
      <c r="CD1150" s="156" t="n"/>
      <c r="CE1150" s="167">
        <f>IFERROR(__xludf.DUMMYFUNCTION("""COMPUTED_VALUE"""),"")</f>
        <v/>
      </c>
      <c r="CF1150" s="158">
        <f>IFERROR(__xludf.DUMMYFUNCTION("""COMPUTED_VALUE"""),"")</f>
        <v/>
      </c>
      <c r="CG1150" s="148" t="n"/>
      <c r="CH1150" s="148" t="n"/>
      <c r="CI1150" s="148" t="n"/>
      <c r="CJ1150" s="148" t="n"/>
      <c r="CK1150" s="148" t="n"/>
      <c r="CL1150" s="148" t="n"/>
      <c r="CM1150" s="148" t="n"/>
      <c r="CN1150" s="148" t="n"/>
      <c r="CO1150" s="148" t="n"/>
      <c r="CP1150" s="148" t="n"/>
      <c r="CQ1150" s="148" t="n"/>
      <c r="CR1150" s="148" t="n"/>
      <c r="CS1150" s="148" t="n"/>
      <c r="CT1150" s="148" t="n"/>
      <c r="CU1150" s="148" t="n"/>
      <c r="CV1150" s="148" t="n"/>
    </row>
    <row r="1151">
      <c r="A1151" s="162" t="n"/>
      <c r="B1151" s="64" t="n"/>
      <c r="C1151" s="129" t="n"/>
      <c r="D1151" s="130" t="inlineStr"/>
      <c r="E1151" s="150" t="inlineStr"/>
      <c r="F1151" s="150" t="inlineStr"/>
      <c r="G1151" s="150" t="n"/>
      <c r="H1151" s="152" t="n"/>
      <c r="I1151" s="152" t="n"/>
      <c r="J1151" s="152" t="n"/>
      <c r="K1151" s="152" t="n"/>
      <c r="L1151" s="152" t="n"/>
      <c r="M1151" s="152" t="n"/>
      <c r="N1151" s="152" t="n"/>
      <c r="O1151" s="152" t="n"/>
      <c r="P1151" s="152" t="n"/>
      <c r="Q1151" s="152" t="n"/>
      <c r="R1151" s="152" t="n"/>
      <c r="S1151" s="165" t="n"/>
      <c r="T1151" s="152" t="n"/>
      <c r="U1151" s="152" t="n"/>
      <c r="V1151" s="152" t="n"/>
      <c r="W1151" s="152" t="n"/>
      <c r="X1151" s="152" t="n"/>
      <c r="Y1151" s="152" t="n"/>
      <c r="Z1151" s="152" t="n"/>
      <c r="AA1151" s="152" t="n"/>
      <c r="AB1151" s="152" t="n"/>
      <c r="AC1151" s="152" t="n"/>
      <c r="AD1151" s="152" t="n"/>
      <c r="AE1151" s="152" t="n"/>
      <c r="AF1151" s="152" t="n"/>
      <c r="AG1151" s="152" t="n"/>
      <c r="AH1151" s="152" t="n"/>
      <c r="AI1151" s="152" t="n"/>
      <c r="AJ1151" s="152" t="n"/>
      <c r="AK1151" s="152" t="n"/>
      <c r="AL1151" s="152" t="n"/>
      <c r="AM1151" s="152" t="n"/>
      <c r="AN1151" s="166" t="n"/>
      <c r="AO1151" s="155" t="n"/>
      <c r="AP1151" s="152" t="n"/>
      <c r="AQ1151" s="152" t="n"/>
      <c r="AR1151" s="152" t="n"/>
      <c r="AS1151" s="152" t="n"/>
      <c r="AT1151" s="152" t="n"/>
      <c r="AU1151" s="155" t="n"/>
      <c r="AV1151" s="152" t="n"/>
      <c r="AW1151" s="152" t="n"/>
      <c r="AX1151" s="152" t="n"/>
      <c r="AY1151" s="152" t="n"/>
      <c r="AZ1151" s="152" t="n"/>
      <c r="BA1151" s="165" t="n"/>
      <c r="BB1151" s="165" t="n"/>
      <c r="BC1151" s="152" t="n"/>
      <c r="BD1151" s="152" t="n"/>
      <c r="BE1151" s="152" t="n"/>
      <c r="BF1151" s="152" t="n"/>
      <c r="BG1151" s="155" t="n"/>
      <c r="BH1151" s="152" t="n"/>
      <c r="BI1151" s="152" t="n"/>
      <c r="BJ1151" s="152" t="n"/>
      <c r="BK1151" s="152" t="n"/>
      <c r="BL1151" s="152" t="n"/>
      <c r="BM1151" s="152" t="n"/>
      <c r="BN1151" s="152" t="n"/>
      <c r="BO1151" s="152" t="n"/>
      <c r="BP1151" s="155" t="n"/>
      <c r="BQ1151" s="152" t="n"/>
      <c r="BR1151" s="152" t="n"/>
      <c r="BS1151" s="152" t="n"/>
      <c r="BT1151" s="152" t="n"/>
      <c r="BU1151" s="152" t="n"/>
      <c r="BV1151" s="152" t="n"/>
      <c r="BW1151" s="152" t="n"/>
      <c r="BX1151" s="165" t="n"/>
      <c r="BY1151" s="150" t="n"/>
      <c r="BZ1151" s="150" t="n"/>
      <c r="CA1151" s="150" t="n"/>
      <c r="CB1151" s="174" t="n"/>
      <c r="CC1151" s="156" t="n"/>
      <c r="CD1151" s="156" t="n"/>
      <c r="CE1151" s="167">
        <f>IFERROR(__xludf.DUMMYFUNCTION("""COMPUTED_VALUE"""),"")</f>
        <v/>
      </c>
      <c r="CF1151" s="158">
        <f>IFERROR(__xludf.DUMMYFUNCTION("""COMPUTED_VALUE"""),"")</f>
        <v/>
      </c>
      <c r="CG1151" s="148" t="n"/>
      <c r="CH1151" s="148" t="n"/>
      <c r="CI1151" s="148" t="n"/>
      <c r="CJ1151" s="148" t="n"/>
      <c r="CK1151" s="148" t="n"/>
      <c r="CL1151" s="148" t="n"/>
      <c r="CM1151" s="148" t="n"/>
      <c r="CN1151" s="148" t="n"/>
      <c r="CO1151" s="148" t="n"/>
      <c r="CP1151" s="148" t="n"/>
      <c r="CQ1151" s="148" t="n"/>
      <c r="CR1151" s="148" t="n"/>
      <c r="CS1151" s="148" t="n"/>
      <c r="CT1151" s="148" t="n"/>
      <c r="CU1151" s="148" t="n"/>
      <c r="CV1151" s="148" t="n"/>
    </row>
    <row r="1152">
      <c r="A1152" s="162" t="n"/>
      <c r="B1152" s="64" t="n"/>
      <c r="C1152" s="129" t="n"/>
      <c r="D1152" s="130" t="inlineStr"/>
      <c r="E1152" s="150" t="inlineStr"/>
      <c r="F1152" s="150" t="inlineStr"/>
      <c r="G1152" s="150" t="n"/>
      <c r="H1152" s="152" t="n"/>
      <c r="I1152" s="152" t="n"/>
      <c r="J1152" s="152" t="n"/>
      <c r="K1152" s="152" t="n"/>
      <c r="L1152" s="152" t="n"/>
      <c r="M1152" s="152" t="n"/>
      <c r="N1152" s="152" t="n"/>
      <c r="O1152" s="152" t="n"/>
      <c r="P1152" s="152" t="n"/>
      <c r="Q1152" s="152" t="n"/>
      <c r="R1152" s="152" t="n"/>
      <c r="S1152" s="165" t="n"/>
      <c r="T1152" s="152" t="n"/>
      <c r="U1152" s="152" t="n"/>
      <c r="V1152" s="152" t="n"/>
      <c r="W1152" s="152" t="n"/>
      <c r="X1152" s="152" t="n"/>
      <c r="Y1152" s="152" t="n"/>
      <c r="Z1152" s="152" t="n"/>
      <c r="AA1152" s="152" t="n"/>
      <c r="AB1152" s="152" t="n"/>
      <c r="AC1152" s="152" t="n"/>
      <c r="AD1152" s="152" t="n"/>
      <c r="AE1152" s="152" t="n"/>
      <c r="AF1152" s="152" t="n"/>
      <c r="AG1152" s="152" t="n"/>
      <c r="AH1152" s="152" t="n"/>
      <c r="AI1152" s="152" t="n"/>
      <c r="AJ1152" s="152" t="n"/>
      <c r="AK1152" s="152" t="n"/>
      <c r="AL1152" s="152" t="n"/>
      <c r="AM1152" s="152" t="n"/>
      <c r="AN1152" s="166" t="n"/>
      <c r="AO1152" s="155" t="n"/>
      <c r="AP1152" s="152" t="n"/>
      <c r="AQ1152" s="152" t="n"/>
      <c r="AR1152" s="152" t="n"/>
      <c r="AS1152" s="152" t="n"/>
      <c r="AT1152" s="152" t="n"/>
      <c r="AU1152" s="155" t="n"/>
      <c r="AV1152" s="152" t="n"/>
      <c r="AW1152" s="152" t="n"/>
      <c r="AX1152" s="152" t="n"/>
      <c r="AY1152" s="152" t="n"/>
      <c r="AZ1152" s="152" t="n"/>
      <c r="BA1152" s="165" t="n"/>
      <c r="BB1152" s="165" t="n"/>
      <c r="BC1152" s="152" t="n"/>
      <c r="BD1152" s="152" t="n"/>
      <c r="BE1152" s="152" t="n"/>
      <c r="BF1152" s="152" t="n"/>
      <c r="BG1152" s="155" t="n"/>
      <c r="BH1152" s="152" t="n"/>
      <c r="BI1152" s="152" t="n"/>
      <c r="BJ1152" s="152" t="n"/>
      <c r="BK1152" s="152" t="n"/>
      <c r="BL1152" s="152" t="n"/>
      <c r="BM1152" s="152" t="n"/>
      <c r="BN1152" s="152" t="n"/>
      <c r="BO1152" s="152" t="n"/>
      <c r="BP1152" s="155" t="n"/>
      <c r="BQ1152" s="152" t="n"/>
      <c r="BR1152" s="152" t="n"/>
      <c r="BS1152" s="152" t="n"/>
      <c r="BT1152" s="152" t="n"/>
      <c r="BU1152" s="152" t="n"/>
      <c r="BV1152" s="152" t="n"/>
      <c r="BW1152" s="152" t="n"/>
      <c r="BX1152" s="165" t="n"/>
      <c r="BY1152" s="150" t="n"/>
      <c r="BZ1152" s="150" t="n"/>
      <c r="CA1152" s="150" t="n"/>
      <c r="CB1152" s="174" t="n"/>
      <c r="CC1152" s="156" t="n"/>
      <c r="CD1152" s="156" t="n"/>
      <c r="CE1152" s="167">
        <f>IFERROR(__xludf.DUMMYFUNCTION("""COMPUTED_VALUE"""),"")</f>
        <v/>
      </c>
      <c r="CF1152" s="158">
        <f>IFERROR(__xludf.DUMMYFUNCTION("""COMPUTED_VALUE"""),"")</f>
        <v/>
      </c>
      <c r="CG1152" s="148" t="n"/>
      <c r="CH1152" s="148" t="n"/>
      <c r="CI1152" s="148" t="n"/>
      <c r="CJ1152" s="148" t="n"/>
      <c r="CK1152" s="148" t="n"/>
      <c r="CL1152" s="148" t="n"/>
      <c r="CM1152" s="148" t="n"/>
      <c r="CN1152" s="148" t="n"/>
      <c r="CO1152" s="148" t="n"/>
      <c r="CP1152" s="148" t="n"/>
      <c r="CQ1152" s="148" t="n"/>
      <c r="CR1152" s="148" t="n"/>
      <c r="CS1152" s="148" t="n"/>
      <c r="CT1152" s="148" t="n"/>
      <c r="CU1152" s="148" t="n"/>
      <c r="CV1152" s="148" t="n"/>
    </row>
    <row r="1153">
      <c r="A1153" s="162" t="n"/>
      <c r="B1153" s="64" t="n"/>
      <c r="C1153" s="129" t="n"/>
      <c r="D1153" s="130" t="inlineStr"/>
      <c r="E1153" s="150" t="inlineStr"/>
      <c r="F1153" s="150" t="inlineStr"/>
      <c r="G1153" s="150" t="n"/>
      <c r="H1153" s="152" t="n"/>
      <c r="I1153" s="152" t="n"/>
      <c r="J1153" s="152" t="n"/>
      <c r="K1153" s="152" t="n"/>
      <c r="L1153" s="152" t="n"/>
      <c r="M1153" s="152" t="n"/>
      <c r="N1153" s="152" t="n"/>
      <c r="O1153" s="152" t="n"/>
      <c r="P1153" s="152" t="n"/>
      <c r="Q1153" s="152" t="n"/>
      <c r="R1153" s="152" t="n"/>
      <c r="S1153" s="165" t="n"/>
      <c r="T1153" s="152" t="n"/>
      <c r="U1153" s="152" t="n"/>
      <c r="V1153" s="152" t="n"/>
      <c r="W1153" s="152" t="n"/>
      <c r="X1153" s="152" t="n"/>
      <c r="Y1153" s="152" t="n"/>
      <c r="Z1153" s="152" t="n"/>
      <c r="AA1153" s="152" t="n"/>
      <c r="AB1153" s="152" t="n"/>
      <c r="AC1153" s="152" t="n"/>
      <c r="AD1153" s="152" t="n"/>
      <c r="AE1153" s="152" t="n"/>
      <c r="AF1153" s="152" t="n"/>
      <c r="AG1153" s="152" t="n"/>
      <c r="AH1153" s="152" t="n"/>
      <c r="AI1153" s="152" t="n"/>
      <c r="AJ1153" s="152" t="n"/>
      <c r="AK1153" s="152" t="n"/>
      <c r="AL1153" s="152" t="n"/>
      <c r="AM1153" s="152" t="n"/>
      <c r="AN1153" s="166" t="n"/>
      <c r="AO1153" s="155" t="n"/>
      <c r="AP1153" s="152" t="n"/>
      <c r="AQ1153" s="152" t="n"/>
      <c r="AR1153" s="152" t="n"/>
      <c r="AS1153" s="152" t="n"/>
      <c r="AT1153" s="152" t="n"/>
      <c r="AU1153" s="155" t="n"/>
      <c r="AV1153" s="152" t="n"/>
      <c r="AW1153" s="152" t="n"/>
      <c r="AX1153" s="152" t="n"/>
      <c r="AY1153" s="152" t="n"/>
      <c r="AZ1153" s="152" t="n"/>
      <c r="BA1153" s="165" t="n"/>
      <c r="BB1153" s="165" t="n"/>
      <c r="BC1153" s="152" t="n"/>
      <c r="BD1153" s="152" t="n"/>
      <c r="BE1153" s="152" t="n"/>
      <c r="BF1153" s="152" t="n"/>
      <c r="BG1153" s="155" t="n"/>
      <c r="BH1153" s="152" t="n"/>
      <c r="BI1153" s="152" t="n"/>
      <c r="BJ1153" s="152" t="n"/>
      <c r="BK1153" s="152" t="n"/>
      <c r="BL1153" s="152" t="n"/>
      <c r="BM1153" s="152" t="n"/>
      <c r="BN1153" s="152" t="n"/>
      <c r="BO1153" s="152" t="n"/>
      <c r="BP1153" s="155" t="n"/>
      <c r="BQ1153" s="152" t="n"/>
      <c r="BR1153" s="152" t="n"/>
      <c r="BS1153" s="152" t="n"/>
      <c r="BT1153" s="152" t="n"/>
      <c r="BU1153" s="152" t="n"/>
      <c r="BV1153" s="152" t="n"/>
      <c r="BW1153" s="152" t="n"/>
      <c r="BX1153" s="165" t="n"/>
      <c r="BY1153" s="150" t="n"/>
      <c r="BZ1153" s="150" t="n"/>
      <c r="CA1153" s="150" t="n"/>
      <c r="CB1153" s="174" t="n"/>
      <c r="CC1153" s="156" t="n"/>
      <c r="CD1153" s="156" t="n"/>
      <c r="CE1153" s="167">
        <f>IFERROR(__xludf.DUMMYFUNCTION("""COMPUTED_VALUE"""),"")</f>
        <v/>
      </c>
      <c r="CF1153" s="158">
        <f>IFERROR(__xludf.DUMMYFUNCTION("""COMPUTED_VALUE"""),"")</f>
        <v/>
      </c>
      <c r="CG1153" s="148" t="n"/>
      <c r="CH1153" s="148" t="n"/>
      <c r="CI1153" s="148" t="n"/>
      <c r="CJ1153" s="148" t="n"/>
      <c r="CK1153" s="148" t="n"/>
      <c r="CL1153" s="148" t="n"/>
      <c r="CM1153" s="148" t="n"/>
      <c r="CN1153" s="148" t="n"/>
      <c r="CO1153" s="148" t="n"/>
      <c r="CP1153" s="148" t="n"/>
      <c r="CQ1153" s="148" t="n"/>
      <c r="CR1153" s="148" t="n"/>
      <c r="CS1153" s="148" t="n"/>
      <c r="CT1153" s="148" t="n"/>
      <c r="CU1153" s="148" t="n"/>
      <c r="CV1153" s="148" t="n"/>
    </row>
    <row r="1154">
      <c r="A1154" s="162" t="n"/>
      <c r="B1154" s="64" t="n"/>
      <c r="C1154" s="129" t="n"/>
      <c r="D1154" s="130" t="inlineStr"/>
      <c r="E1154" s="150" t="inlineStr"/>
      <c r="F1154" s="150" t="inlineStr"/>
      <c r="G1154" s="150" t="n"/>
      <c r="H1154" s="152" t="n"/>
      <c r="I1154" s="152" t="n"/>
      <c r="J1154" s="152" t="n"/>
      <c r="K1154" s="152" t="n"/>
      <c r="L1154" s="152" t="n"/>
      <c r="M1154" s="152" t="n"/>
      <c r="N1154" s="152" t="n"/>
      <c r="O1154" s="152" t="n"/>
      <c r="P1154" s="152" t="n"/>
      <c r="Q1154" s="152" t="n"/>
      <c r="R1154" s="152" t="n"/>
      <c r="S1154" s="165" t="n"/>
      <c r="T1154" s="152" t="n"/>
      <c r="U1154" s="152" t="n"/>
      <c r="V1154" s="152" t="n"/>
      <c r="W1154" s="152" t="n"/>
      <c r="X1154" s="152" t="n"/>
      <c r="Y1154" s="152" t="n"/>
      <c r="Z1154" s="152" t="n"/>
      <c r="AA1154" s="152" t="n"/>
      <c r="AB1154" s="152" t="n"/>
      <c r="AC1154" s="152" t="n"/>
      <c r="AD1154" s="152" t="n"/>
      <c r="AE1154" s="152" t="n"/>
      <c r="AF1154" s="152" t="n"/>
      <c r="AG1154" s="152" t="n"/>
      <c r="AH1154" s="152" t="n"/>
      <c r="AI1154" s="152" t="n"/>
      <c r="AJ1154" s="152" t="n"/>
      <c r="AK1154" s="152" t="n"/>
      <c r="AL1154" s="152" t="n"/>
      <c r="AM1154" s="152" t="n"/>
      <c r="AN1154" s="166" t="n"/>
      <c r="AO1154" s="155" t="n"/>
      <c r="AP1154" s="152" t="n"/>
      <c r="AQ1154" s="152" t="n"/>
      <c r="AR1154" s="152" t="n"/>
      <c r="AS1154" s="152" t="n"/>
      <c r="AT1154" s="152" t="n"/>
      <c r="AU1154" s="155" t="n"/>
      <c r="AV1154" s="152" t="n"/>
      <c r="AW1154" s="152" t="n"/>
      <c r="AX1154" s="152" t="n"/>
      <c r="AY1154" s="152" t="n"/>
      <c r="AZ1154" s="152" t="n"/>
      <c r="BA1154" s="165" t="n"/>
      <c r="BB1154" s="165" t="n"/>
      <c r="BC1154" s="152" t="n"/>
      <c r="BD1154" s="152" t="n"/>
      <c r="BE1154" s="152" t="n"/>
      <c r="BF1154" s="152" t="n"/>
      <c r="BG1154" s="155" t="n"/>
      <c r="BH1154" s="152" t="n"/>
      <c r="BI1154" s="152" t="n"/>
      <c r="BJ1154" s="152" t="n"/>
      <c r="BK1154" s="152" t="n"/>
      <c r="BL1154" s="152" t="n"/>
      <c r="BM1154" s="152" t="n"/>
      <c r="BN1154" s="152" t="n"/>
      <c r="BO1154" s="152" t="n"/>
      <c r="BP1154" s="155" t="n"/>
      <c r="BQ1154" s="152" t="n"/>
      <c r="BR1154" s="152" t="n"/>
      <c r="BS1154" s="152" t="n"/>
      <c r="BT1154" s="152" t="n"/>
      <c r="BU1154" s="152" t="n"/>
      <c r="BV1154" s="152" t="n"/>
      <c r="BW1154" s="152" t="n"/>
      <c r="BX1154" s="165" t="n"/>
      <c r="BY1154" s="150" t="n"/>
      <c r="BZ1154" s="150" t="n"/>
      <c r="CA1154" s="150" t="n"/>
      <c r="CB1154" s="174" t="n"/>
      <c r="CC1154" s="156" t="n"/>
      <c r="CD1154" s="156" t="n"/>
      <c r="CE1154" s="167">
        <f>IFERROR(__xludf.DUMMYFUNCTION("""COMPUTED_VALUE"""),"")</f>
        <v/>
      </c>
      <c r="CF1154" s="158">
        <f>IFERROR(__xludf.DUMMYFUNCTION("""COMPUTED_VALUE"""),"")</f>
        <v/>
      </c>
      <c r="CG1154" s="148" t="n"/>
      <c r="CH1154" s="148" t="n"/>
      <c r="CI1154" s="148" t="n"/>
      <c r="CJ1154" s="148" t="n"/>
      <c r="CK1154" s="148" t="n"/>
      <c r="CL1154" s="148" t="n"/>
      <c r="CM1154" s="148" t="n"/>
      <c r="CN1154" s="148" t="n"/>
      <c r="CO1154" s="148" t="n"/>
      <c r="CP1154" s="148" t="n"/>
      <c r="CQ1154" s="148" t="n"/>
      <c r="CR1154" s="148" t="n"/>
      <c r="CS1154" s="148" t="n"/>
      <c r="CT1154" s="148" t="n"/>
      <c r="CU1154" s="148" t="n"/>
      <c r="CV1154" s="148" t="n"/>
    </row>
    <row r="1155">
      <c r="A1155" s="162" t="n"/>
      <c r="B1155" s="64" t="n"/>
      <c r="C1155" s="129" t="n"/>
      <c r="D1155" s="130" t="inlineStr"/>
      <c r="E1155" s="150" t="inlineStr"/>
      <c r="F1155" s="150" t="inlineStr"/>
      <c r="G1155" s="150" t="n"/>
      <c r="H1155" s="152" t="n"/>
      <c r="I1155" s="152" t="n"/>
      <c r="J1155" s="152" t="n"/>
      <c r="K1155" s="152" t="n"/>
      <c r="L1155" s="152" t="n"/>
      <c r="M1155" s="152" t="n"/>
      <c r="N1155" s="152" t="n"/>
      <c r="O1155" s="152" t="n"/>
      <c r="P1155" s="152" t="n"/>
      <c r="Q1155" s="152" t="n"/>
      <c r="R1155" s="152" t="n"/>
      <c r="S1155" s="165" t="n"/>
      <c r="T1155" s="152" t="n"/>
      <c r="U1155" s="152" t="n"/>
      <c r="V1155" s="152" t="n"/>
      <c r="W1155" s="152" t="n"/>
      <c r="X1155" s="152" t="n"/>
      <c r="Y1155" s="152" t="n"/>
      <c r="Z1155" s="152" t="n"/>
      <c r="AA1155" s="152" t="n"/>
      <c r="AB1155" s="152" t="n"/>
      <c r="AC1155" s="152" t="n"/>
      <c r="AD1155" s="152" t="n"/>
      <c r="AE1155" s="152" t="n"/>
      <c r="AF1155" s="152" t="n"/>
      <c r="AG1155" s="152" t="n"/>
      <c r="AH1155" s="152" t="n"/>
      <c r="AI1155" s="152" t="n"/>
      <c r="AJ1155" s="152" t="n"/>
      <c r="AK1155" s="152" t="n"/>
      <c r="AL1155" s="152" t="n"/>
      <c r="AM1155" s="152" t="n"/>
      <c r="AN1155" s="166" t="n"/>
      <c r="AO1155" s="155" t="n"/>
      <c r="AP1155" s="152" t="n"/>
      <c r="AQ1155" s="152" t="n"/>
      <c r="AR1155" s="152" t="n"/>
      <c r="AS1155" s="152" t="n"/>
      <c r="AT1155" s="152" t="n"/>
      <c r="AU1155" s="155" t="n"/>
      <c r="AV1155" s="152" t="n"/>
      <c r="AW1155" s="152" t="n"/>
      <c r="AX1155" s="152" t="n"/>
      <c r="AY1155" s="152" t="n"/>
      <c r="AZ1155" s="152" t="n"/>
      <c r="BA1155" s="165" t="n"/>
      <c r="BB1155" s="165" t="n"/>
      <c r="BC1155" s="152" t="n"/>
      <c r="BD1155" s="152" t="n"/>
      <c r="BE1155" s="152" t="n"/>
      <c r="BF1155" s="152" t="n"/>
      <c r="BG1155" s="155" t="n"/>
      <c r="BH1155" s="152" t="n"/>
      <c r="BI1155" s="152" t="n"/>
      <c r="BJ1155" s="152" t="n"/>
      <c r="BK1155" s="152" t="n"/>
      <c r="BL1155" s="152" t="n"/>
      <c r="BM1155" s="152" t="n"/>
      <c r="BN1155" s="152" t="n"/>
      <c r="BO1155" s="152" t="n"/>
      <c r="BP1155" s="155" t="n"/>
      <c r="BQ1155" s="152" t="n"/>
      <c r="BR1155" s="152" t="n"/>
      <c r="BS1155" s="152" t="n"/>
      <c r="BT1155" s="152" t="n"/>
      <c r="BU1155" s="152" t="n"/>
      <c r="BV1155" s="152" t="n"/>
      <c r="BW1155" s="152" t="n"/>
      <c r="BX1155" s="165" t="n"/>
      <c r="BY1155" s="150" t="n"/>
      <c r="BZ1155" s="150" t="n"/>
      <c r="CA1155" s="150" t="n"/>
      <c r="CB1155" s="174" t="n"/>
      <c r="CC1155" s="156" t="n"/>
      <c r="CD1155" s="156" t="n"/>
      <c r="CE1155" s="167">
        <f>IFERROR(__xludf.DUMMYFUNCTION("""COMPUTED_VALUE"""),"")</f>
        <v/>
      </c>
      <c r="CF1155" s="158">
        <f>IFERROR(__xludf.DUMMYFUNCTION("""COMPUTED_VALUE"""),"")</f>
        <v/>
      </c>
      <c r="CG1155" s="148" t="n"/>
      <c r="CH1155" s="148" t="n"/>
      <c r="CI1155" s="148" t="n"/>
      <c r="CJ1155" s="148" t="n"/>
      <c r="CK1155" s="148" t="n"/>
      <c r="CL1155" s="148" t="n"/>
      <c r="CM1155" s="148" t="n"/>
      <c r="CN1155" s="148" t="n"/>
      <c r="CO1155" s="148" t="n"/>
      <c r="CP1155" s="148" t="n"/>
      <c r="CQ1155" s="148" t="n"/>
      <c r="CR1155" s="148" t="n"/>
      <c r="CS1155" s="148" t="n"/>
      <c r="CT1155" s="148" t="n"/>
      <c r="CU1155" s="148" t="n"/>
      <c r="CV1155" s="148" t="n"/>
    </row>
    <row r="1156">
      <c r="A1156" s="162" t="n"/>
      <c r="B1156" s="64" t="n"/>
      <c r="C1156" s="129" t="n"/>
      <c r="D1156" s="130" t="inlineStr"/>
      <c r="E1156" s="150" t="inlineStr"/>
      <c r="F1156" s="150" t="inlineStr"/>
      <c r="G1156" s="150" t="n"/>
      <c r="H1156" s="152" t="n"/>
      <c r="I1156" s="152" t="n"/>
      <c r="J1156" s="152" t="n"/>
      <c r="K1156" s="152" t="n"/>
      <c r="L1156" s="152" t="n"/>
      <c r="M1156" s="152" t="n"/>
      <c r="N1156" s="152" t="n"/>
      <c r="O1156" s="152" t="n"/>
      <c r="P1156" s="152" t="n"/>
      <c r="Q1156" s="152" t="n"/>
      <c r="R1156" s="152" t="n"/>
      <c r="S1156" s="165" t="n"/>
      <c r="T1156" s="152" t="n"/>
      <c r="U1156" s="152" t="n"/>
      <c r="V1156" s="152" t="n"/>
      <c r="W1156" s="152" t="n"/>
      <c r="X1156" s="152" t="n"/>
      <c r="Y1156" s="152" t="n"/>
      <c r="Z1156" s="152" t="n"/>
      <c r="AA1156" s="152" t="n"/>
      <c r="AB1156" s="152" t="n"/>
      <c r="AC1156" s="152" t="n"/>
      <c r="AD1156" s="152" t="n"/>
      <c r="AE1156" s="152" t="n"/>
      <c r="AF1156" s="152" t="n"/>
      <c r="AG1156" s="152" t="n"/>
      <c r="AH1156" s="152" t="n"/>
      <c r="AI1156" s="152" t="n"/>
      <c r="AJ1156" s="152" t="n"/>
      <c r="AK1156" s="152" t="n"/>
      <c r="AL1156" s="152" t="n"/>
      <c r="AM1156" s="152" t="n"/>
      <c r="AN1156" s="166" t="n"/>
      <c r="AO1156" s="155" t="n"/>
      <c r="AP1156" s="152" t="n"/>
      <c r="AQ1156" s="152" t="n"/>
      <c r="AR1156" s="152" t="n"/>
      <c r="AS1156" s="152" t="n"/>
      <c r="AT1156" s="152" t="n"/>
      <c r="AU1156" s="155" t="n"/>
      <c r="AV1156" s="152" t="n"/>
      <c r="AW1156" s="152" t="n"/>
      <c r="AX1156" s="152" t="n"/>
      <c r="AY1156" s="152" t="n"/>
      <c r="AZ1156" s="152" t="n"/>
      <c r="BA1156" s="165" t="n"/>
      <c r="BB1156" s="165" t="n"/>
      <c r="BC1156" s="152" t="n"/>
      <c r="BD1156" s="152" t="n"/>
      <c r="BE1156" s="152" t="n"/>
      <c r="BF1156" s="152" t="n"/>
      <c r="BG1156" s="155" t="n"/>
      <c r="BH1156" s="152" t="n"/>
      <c r="BI1156" s="152" t="n"/>
      <c r="BJ1156" s="152" t="n"/>
      <c r="BK1156" s="152" t="n"/>
      <c r="BL1156" s="152" t="n"/>
      <c r="BM1156" s="152" t="n"/>
      <c r="BN1156" s="152" t="n"/>
      <c r="BO1156" s="152" t="n"/>
      <c r="BP1156" s="155" t="n"/>
      <c r="BQ1156" s="152" t="n"/>
      <c r="BR1156" s="152" t="n"/>
      <c r="BS1156" s="152" t="n"/>
      <c r="BT1156" s="152" t="n"/>
      <c r="BU1156" s="152" t="n"/>
      <c r="BV1156" s="152" t="n"/>
      <c r="BW1156" s="152" t="n"/>
      <c r="BX1156" s="165" t="n"/>
      <c r="BY1156" s="150" t="n"/>
      <c r="BZ1156" s="150" t="n"/>
      <c r="CA1156" s="150" t="n"/>
      <c r="CB1156" s="174" t="n"/>
      <c r="CC1156" s="156" t="n"/>
      <c r="CD1156" s="156" t="n"/>
      <c r="CE1156" s="167">
        <f>IFERROR(__xludf.DUMMYFUNCTION("""COMPUTED_VALUE"""),"")</f>
        <v/>
      </c>
      <c r="CF1156" s="158">
        <f>IFERROR(__xludf.DUMMYFUNCTION("""COMPUTED_VALUE"""),"")</f>
        <v/>
      </c>
      <c r="CG1156" s="148" t="n"/>
      <c r="CH1156" s="148" t="n"/>
      <c r="CI1156" s="148" t="n"/>
      <c r="CJ1156" s="148" t="n"/>
      <c r="CK1156" s="148" t="n"/>
      <c r="CL1156" s="148" t="n"/>
      <c r="CM1156" s="148" t="n"/>
      <c r="CN1156" s="148" t="n"/>
      <c r="CO1156" s="148" t="n"/>
      <c r="CP1156" s="148" t="n"/>
      <c r="CQ1156" s="148" t="n"/>
      <c r="CR1156" s="148" t="n"/>
      <c r="CS1156" s="148" t="n"/>
      <c r="CT1156" s="148" t="n"/>
      <c r="CU1156" s="148" t="n"/>
      <c r="CV1156" s="148" t="n"/>
    </row>
    <row r="1157">
      <c r="A1157" s="162" t="n"/>
      <c r="B1157" s="64" t="n"/>
      <c r="C1157" s="129" t="n"/>
      <c r="D1157" s="130" t="inlineStr"/>
      <c r="E1157" s="150" t="inlineStr"/>
      <c r="F1157" s="150" t="inlineStr"/>
      <c r="G1157" s="150" t="n"/>
      <c r="H1157" s="152" t="n"/>
      <c r="I1157" s="152" t="n"/>
      <c r="J1157" s="152" t="n"/>
      <c r="K1157" s="152" t="n"/>
      <c r="L1157" s="152" t="n"/>
      <c r="M1157" s="152" t="n"/>
      <c r="N1157" s="152" t="n"/>
      <c r="O1157" s="152" t="n"/>
      <c r="P1157" s="152" t="n"/>
      <c r="Q1157" s="152" t="n"/>
      <c r="R1157" s="152" t="n"/>
      <c r="S1157" s="165" t="n"/>
      <c r="T1157" s="152" t="n"/>
      <c r="U1157" s="152" t="n"/>
      <c r="V1157" s="152" t="n"/>
      <c r="W1157" s="152" t="n"/>
      <c r="X1157" s="152" t="n"/>
      <c r="Y1157" s="152" t="n"/>
      <c r="Z1157" s="152" t="n"/>
      <c r="AA1157" s="152" t="n"/>
      <c r="AB1157" s="152" t="n"/>
      <c r="AC1157" s="152" t="n"/>
      <c r="AD1157" s="152" t="n"/>
      <c r="AE1157" s="152" t="n"/>
      <c r="AF1157" s="152" t="n"/>
      <c r="AG1157" s="152" t="n"/>
      <c r="AH1157" s="152" t="n"/>
      <c r="AI1157" s="152" t="n"/>
      <c r="AJ1157" s="152" t="n"/>
      <c r="AK1157" s="152" t="n"/>
      <c r="AL1157" s="152" t="n"/>
      <c r="AM1157" s="152" t="n"/>
      <c r="AN1157" s="166" t="n"/>
      <c r="AO1157" s="155" t="n"/>
      <c r="AP1157" s="152" t="n"/>
      <c r="AQ1157" s="152" t="n"/>
      <c r="AR1157" s="152" t="n"/>
      <c r="AS1157" s="152" t="n"/>
      <c r="AT1157" s="152" t="n"/>
      <c r="AU1157" s="155" t="n"/>
      <c r="AV1157" s="152" t="n"/>
      <c r="AW1157" s="152" t="n"/>
      <c r="AX1157" s="152" t="n"/>
      <c r="AY1157" s="152" t="n"/>
      <c r="AZ1157" s="152" t="n"/>
      <c r="BA1157" s="165" t="n"/>
      <c r="BB1157" s="165" t="n"/>
      <c r="BC1157" s="152" t="n"/>
      <c r="BD1157" s="152" t="n"/>
      <c r="BE1157" s="152" t="n"/>
      <c r="BF1157" s="152" t="n"/>
      <c r="BG1157" s="155" t="n"/>
      <c r="BH1157" s="152" t="n"/>
      <c r="BI1157" s="152" t="n"/>
      <c r="BJ1157" s="152" t="n"/>
      <c r="BK1157" s="152" t="n"/>
      <c r="BL1157" s="152" t="n"/>
      <c r="BM1157" s="152" t="n"/>
      <c r="BN1157" s="152" t="n"/>
      <c r="BO1157" s="152" t="n"/>
      <c r="BP1157" s="155" t="n"/>
      <c r="BQ1157" s="152" t="n"/>
      <c r="BR1157" s="152" t="n"/>
      <c r="BS1157" s="152" t="n"/>
      <c r="BT1157" s="152" t="n"/>
      <c r="BU1157" s="152" t="n"/>
      <c r="BV1157" s="152" t="n"/>
      <c r="BW1157" s="152" t="n"/>
      <c r="BX1157" s="165" t="n"/>
      <c r="BY1157" s="150" t="n"/>
      <c r="BZ1157" s="150" t="n"/>
      <c r="CA1157" s="150" t="n"/>
      <c r="CB1157" s="174" t="n"/>
      <c r="CC1157" s="156" t="n"/>
      <c r="CD1157" s="156" t="n"/>
      <c r="CE1157" s="167">
        <f>IFERROR(__xludf.DUMMYFUNCTION("""COMPUTED_VALUE"""),"")</f>
        <v/>
      </c>
      <c r="CF1157" s="158">
        <f>IFERROR(__xludf.DUMMYFUNCTION("""COMPUTED_VALUE"""),"")</f>
        <v/>
      </c>
      <c r="CG1157" s="148" t="n"/>
      <c r="CH1157" s="148" t="n"/>
      <c r="CI1157" s="148" t="n"/>
      <c r="CJ1157" s="148" t="n"/>
      <c r="CK1157" s="148" t="n"/>
      <c r="CL1157" s="148" t="n"/>
      <c r="CM1157" s="148" t="n"/>
      <c r="CN1157" s="148" t="n"/>
      <c r="CO1157" s="148" t="n"/>
      <c r="CP1157" s="148" t="n"/>
      <c r="CQ1157" s="148" t="n"/>
      <c r="CR1157" s="148" t="n"/>
      <c r="CS1157" s="148" t="n"/>
      <c r="CT1157" s="148" t="n"/>
      <c r="CU1157" s="148" t="n"/>
      <c r="CV1157" s="148" t="n"/>
    </row>
    <row r="1158">
      <c r="A1158" s="162" t="n"/>
      <c r="B1158" s="64" t="n"/>
      <c r="C1158" s="129" t="n"/>
      <c r="D1158" s="130" t="inlineStr"/>
      <c r="E1158" s="150" t="inlineStr"/>
      <c r="F1158" s="150" t="inlineStr"/>
      <c r="G1158" s="150" t="n"/>
      <c r="H1158" s="152" t="n"/>
      <c r="I1158" s="152" t="n"/>
      <c r="J1158" s="152" t="n"/>
      <c r="K1158" s="152" t="n"/>
      <c r="L1158" s="152" t="n"/>
      <c r="M1158" s="152" t="n"/>
      <c r="N1158" s="152" t="n"/>
      <c r="O1158" s="152" t="n"/>
      <c r="P1158" s="152" t="n"/>
      <c r="Q1158" s="152" t="n"/>
      <c r="R1158" s="152" t="n"/>
      <c r="S1158" s="165" t="n"/>
      <c r="T1158" s="152" t="n"/>
      <c r="U1158" s="152" t="n"/>
      <c r="V1158" s="152" t="n"/>
      <c r="W1158" s="152" t="n"/>
      <c r="X1158" s="152" t="n"/>
      <c r="Y1158" s="152" t="n"/>
      <c r="Z1158" s="152" t="n"/>
      <c r="AA1158" s="152" t="n"/>
      <c r="AB1158" s="152" t="n"/>
      <c r="AC1158" s="152" t="n"/>
      <c r="AD1158" s="152" t="n"/>
      <c r="AE1158" s="152" t="n"/>
      <c r="AF1158" s="152" t="n"/>
      <c r="AG1158" s="152" t="n"/>
      <c r="AH1158" s="152" t="n"/>
      <c r="AI1158" s="152" t="n"/>
      <c r="AJ1158" s="152" t="n"/>
      <c r="AK1158" s="152" t="n"/>
      <c r="AL1158" s="152" t="n"/>
      <c r="AM1158" s="152" t="n"/>
      <c r="AN1158" s="166" t="n"/>
      <c r="AO1158" s="155" t="n"/>
      <c r="AP1158" s="152" t="n"/>
      <c r="AQ1158" s="152" t="n"/>
      <c r="AR1158" s="152" t="n"/>
      <c r="AS1158" s="152" t="n"/>
      <c r="AT1158" s="152" t="n"/>
      <c r="AU1158" s="155" t="n"/>
      <c r="AV1158" s="152" t="n"/>
      <c r="AW1158" s="152" t="n"/>
      <c r="AX1158" s="152" t="n"/>
      <c r="AY1158" s="152" t="n"/>
      <c r="AZ1158" s="152" t="n"/>
      <c r="BA1158" s="165" t="n"/>
      <c r="BB1158" s="165" t="n"/>
      <c r="BC1158" s="152" t="n"/>
      <c r="BD1158" s="152" t="n"/>
      <c r="BE1158" s="152" t="n"/>
      <c r="BF1158" s="152" t="n"/>
      <c r="BG1158" s="155" t="n"/>
      <c r="BH1158" s="152" t="n"/>
      <c r="BI1158" s="152" t="n"/>
      <c r="BJ1158" s="152" t="n"/>
      <c r="BK1158" s="152" t="n"/>
      <c r="BL1158" s="152" t="n"/>
      <c r="BM1158" s="152" t="n"/>
      <c r="BN1158" s="152" t="n"/>
      <c r="BO1158" s="152" t="n"/>
      <c r="BP1158" s="155" t="n"/>
      <c r="BQ1158" s="152" t="n"/>
      <c r="BR1158" s="152" t="n"/>
      <c r="BS1158" s="152" t="n"/>
      <c r="BT1158" s="152" t="n"/>
      <c r="BU1158" s="152" t="n"/>
      <c r="BV1158" s="152" t="n"/>
      <c r="BW1158" s="152" t="n"/>
      <c r="BX1158" s="165" t="n"/>
      <c r="BY1158" s="150" t="n"/>
      <c r="BZ1158" s="150" t="n"/>
      <c r="CA1158" s="150" t="n"/>
      <c r="CB1158" s="174" t="n"/>
      <c r="CC1158" s="156" t="n"/>
      <c r="CD1158" s="156" t="n"/>
      <c r="CE1158" s="167">
        <f>IFERROR(__xludf.DUMMYFUNCTION("""COMPUTED_VALUE"""),"")</f>
        <v/>
      </c>
      <c r="CF1158" s="158">
        <f>IFERROR(__xludf.DUMMYFUNCTION("""COMPUTED_VALUE"""),"")</f>
        <v/>
      </c>
      <c r="CG1158" s="148" t="n"/>
      <c r="CH1158" s="148" t="n"/>
      <c r="CI1158" s="148" t="n"/>
      <c r="CJ1158" s="148" t="n"/>
      <c r="CK1158" s="148" t="n"/>
      <c r="CL1158" s="148" t="n"/>
      <c r="CM1158" s="148" t="n"/>
      <c r="CN1158" s="148" t="n"/>
      <c r="CO1158" s="148" t="n"/>
      <c r="CP1158" s="148" t="n"/>
      <c r="CQ1158" s="148" t="n"/>
      <c r="CR1158" s="148" t="n"/>
      <c r="CS1158" s="148" t="n"/>
      <c r="CT1158" s="148" t="n"/>
      <c r="CU1158" s="148" t="n"/>
      <c r="CV1158" s="148" t="n"/>
    </row>
    <row r="1159">
      <c r="A1159" s="162" t="n"/>
      <c r="B1159" s="64" t="n"/>
      <c r="C1159" s="129" t="n"/>
      <c r="D1159" s="130" t="inlineStr"/>
      <c r="E1159" s="150" t="inlineStr"/>
      <c r="F1159" s="150" t="inlineStr"/>
      <c r="G1159" s="150" t="n"/>
      <c r="H1159" s="152" t="n"/>
      <c r="I1159" s="152" t="n"/>
      <c r="J1159" s="152" t="n"/>
      <c r="K1159" s="152" t="n"/>
      <c r="L1159" s="152" t="n"/>
      <c r="M1159" s="152" t="n"/>
      <c r="N1159" s="152" t="n"/>
      <c r="O1159" s="152" t="n"/>
      <c r="P1159" s="152" t="n"/>
      <c r="Q1159" s="152" t="n"/>
      <c r="R1159" s="152" t="n"/>
      <c r="S1159" s="165" t="n"/>
      <c r="T1159" s="152" t="n"/>
      <c r="U1159" s="152" t="n"/>
      <c r="V1159" s="152" t="n"/>
      <c r="W1159" s="152" t="n"/>
      <c r="X1159" s="152" t="n"/>
      <c r="Y1159" s="152" t="n"/>
      <c r="Z1159" s="152" t="n"/>
      <c r="AA1159" s="152" t="n"/>
      <c r="AB1159" s="152" t="n"/>
      <c r="AC1159" s="152" t="n"/>
      <c r="AD1159" s="152" t="n"/>
      <c r="AE1159" s="152" t="n"/>
      <c r="AF1159" s="152" t="n"/>
      <c r="AG1159" s="152" t="n"/>
      <c r="AH1159" s="152" t="n"/>
      <c r="AI1159" s="152" t="n"/>
      <c r="AJ1159" s="152" t="n"/>
      <c r="AK1159" s="152" t="n"/>
      <c r="AL1159" s="152" t="n"/>
      <c r="AM1159" s="152" t="n"/>
      <c r="AN1159" s="166" t="n"/>
      <c r="AO1159" s="155" t="n"/>
      <c r="AP1159" s="152" t="n"/>
      <c r="AQ1159" s="152" t="n"/>
      <c r="AR1159" s="152" t="n"/>
      <c r="AS1159" s="152" t="n"/>
      <c r="AT1159" s="152" t="n"/>
      <c r="AU1159" s="155" t="n"/>
      <c r="AV1159" s="152" t="n"/>
      <c r="AW1159" s="152" t="n"/>
      <c r="AX1159" s="152" t="n"/>
      <c r="AY1159" s="152" t="n"/>
      <c r="AZ1159" s="152" t="n"/>
      <c r="BA1159" s="165" t="n"/>
      <c r="BB1159" s="165" t="n"/>
      <c r="BC1159" s="152" t="n"/>
      <c r="BD1159" s="152" t="n"/>
      <c r="BE1159" s="152" t="n"/>
      <c r="BF1159" s="152" t="n"/>
      <c r="BG1159" s="155" t="n"/>
      <c r="BH1159" s="152" t="n"/>
      <c r="BI1159" s="152" t="n"/>
      <c r="BJ1159" s="152" t="n"/>
      <c r="BK1159" s="152" t="n"/>
      <c r="BL1159" s="152" t="n"/>
      <c r="BM1159" s="152" t="n"/>
      <c r="BN1159" s="152" t="n"/>
      <c r="BO1159" s="152" t="n"/>
      <c r="BP1159" s="155" t="n"/>
      <c r="BQ1159" s="152" t="n"/>
      <c r="BR1159" s="152" t="n"/>
      <c r="BS1159" s="152" t="n"/>
      <c r="BT1159" s="152" t="n"/>
      <c r="BU1159" s="152" t="n"/>
      <c r="BV1159" s="152" t="n"/>
      <c r="BW1159" s="152" t="n"/>
      <c r="BX1159" s="165" t="n"/>
      <c r="BY1159" s="150" t="n"/>
      <c r="BZ1159" s="150" t="n"/>
      <c r="CA1159" s="150" t="n"/>
      <c r="CB1159" s="174" t="n"/>
      <c r="CC1159" s="156" t="n"/>
      <c r="CD1159" s="156" t="n"/>
      <c r="CE1159" s="167">
        <f>IFERROR(__xludf.DUMMYFUNCTION("""COMPUTED_VALUE"""),"")</f>
        <v/>
      </c>
      <c r="CF1159" s="158">
        <f>IFERROR(__xludf.DUMMYFUNCTION("""COMPUTED_VALUE"""),"")</f>
        <v/>
      </c>
      <c r="CG1159" s="148" t="n"/>
      <c r="CH1159" s="148" t="n"/>
      <c r="CI1159" s="148" t="n"/>
      <c r="CJ1159" s="148" t="n"/>
      <c r="CK1159" s="148" t="n"/>
      <c r="CL1159" s="148" t="n"/>
      <c r="CM1159" s="148" t="n"/>
      <c r="CN1159" s="148" t="n"/>
      <c r="CO1159" s="148" t="n"/>
      <c r="CP1159" s="148" t="n"/>
      <c r="CQ1159" s="148" t="n"/>
      <c r="CR1159" s="148" t="n"/>
      <c r="CS1159" s="148" t="n"/>
      <c r="CT1159" s="148" t="n"/>
      <c r="CU1159" s="148" t="n"/>
      <c r="CV1159" s="148" t="n"/>
    </row>
    <row r="1160">
      <c r="A1160" s="162" t="n"/>
      <c r="B1160" s="64" t="n"/>
      <c r="C1160" s="129" t="n"/>
      <c r="D1160" s="130" t="inlineStr"/>
      <c r="E1160" s="150" t="inlineStr"/>
      <c r="F1160" s="150" t="inlineStr"/>
      <c r="G1160" s="150" t="n"/>
      <c r="H1160" s="152" t="n"/>
      <c r="I1160" s="152" t="n"/>
      <c r="J1160" s="152" t="n"/>
      <c r="K1160" s="152" t="n"/>
      <c r="L1160" s="152" t="n"/>
      <c r="M1160" s="152" t="n"/>
      <c r="N1160" s="152" t="n"/>
      <c r="O1160" s="152" t="n"/>
      <c r="P1160" s="152" t="n"/>
      <c r="Q1160" s="152" t="n"/>
      <c r="R1160" s="152" t="n"/>
      <c r="S1160" s="165" t="n"/>
      <c r="T1160" s="152" t="n"/>
      <c r="U1160" s="152" t="n"/>
      <c r="V1160" s="152" t="n"/>
      <c r="W1160" s="152" t="n"/>
      <c r="X1160" s="152" t="n"/>
      <c r="Y1160" s="152" t="n"/>
      <c r="Z1160" s="152" t="n"/>
      <c r="AA1160" s="152" t="n"/>
      <c r="AB1160" s="152" t="n"/>
      <c r="AC1160" s="152" t="n"/>
      <c r="AD1160" s="152" t="n"/>
      <c r="AE1160" s="152" t="n"/>
      <c r="AF1160" s="152" t="n"/>
      <c r="AG1160" s="152" t="n"/>
      <c r="AH1160" s="152" t="n"/>
      <c r="AI1160" s="152" t="n"/>
      <c r="AJ1160" s="152" t="n"/>
      <c r="AK1160" s="152" t="n"/>
      <c r="AL1160" s="152" t="n"/>
      <c r="AM1160" s="152" t="n"/>
      <c r="AN1160" s="166" t="n"/>
      <c r="AO1160" s="155" t="n"/>
      <c r="AP1160" s="152" t="n"/>
      <c r="AQ1160" s="152" t="n"/>
      <c r="AR1160" s="152" t="n"/>
      <c r="AS1160" s="152" t="n"/>
      <c r="AT1160" s="152" t="n"/>
      <c r="AU1160" s="155" t="n"/>
      <c r="AV1160" s="152" t="n"/>
      <c r="AW1160" s="152" t="n"/>
      <c r="AX1160" s="152" t="n"/>
      <c r="AY1160" s="152" t="n"/>
      <c r="AZ1160" s="152" t="n"/>
      <c r="BA1160" s="165" t="n"/>
      <c r="BB1160" s="165" t="n"/>
      <c r="BC1160" s="152" t="n"/>
      <c r="BD1160" s="152" t="n"/>
      <c r="BE1160" s="152" t="n"/>
      <c r="BF1160" s="152" t="n"/>
      <c r="BG1160" s="155" t="n"/>
      <c r="BH1160" s="152" t="n"/>
      <c r="BI1160" s="152" t="n"/>
      <c r="BJ1160" s="152" t="n"/>
      <c r="BK1160" s="152" t="n"/>
      <c r="BL1160" s="152" t="n"/>
      <c r="BM1160" s="152" t="n"/>
      <c r="BN1160" s="152" t="n"/>
      <c r="BO1160" s="152" t="n"/>
      <c r="BP1160" s="155" t="n"/>
      <c r="BQ1160" s="152" t="n"/>
      <c r="BR1160" s="152" t="n"/>
      <c r="BS1160" s="152" t="n"/>
      <c r="BT1160" s="152" t="n"/>
      <c r="BU1160" s="152" t="n"/>
      <c r="BV1160" s="152" t="n"/>
      <c r="BW1160" s="152" t="n"/>
      <c r="BX1160" s="165" t="n"/>
      <c r="BY1160" s="150" t="n"/>
      <c r="BZ1160" s="150" t="n"/>
      <c r="CA1160" s="150" t="n"/>
      <c r="CB1160" s="174" t="n"/>
      <c r="CC1160" s="156" t="n"/>
      <c r="CD1160" s="156" t="n"/>
      <c r="CE1160" s="167">
        <f>IFERROR(__xludf.DUMMYFUNCTION("""COMPUTED_VALUE"""),"")</f>
        <v/>
      </c>
      <c r="CF1160" s="158">
        <f>IFERROR(__xludf.DUMMYFUNCTION("""COMPUTED_VALUE"""),"")</f>
        <v/>
      </c>
      <c r="CG1160" s="148" t="n"/>
      <c r="CH1160" s="148" t="n"/>
      <c r="CI1160" s="148" t="n"/>
      <c r="CJ1160" s="148" t="n"/>
      <c r="CK1160" s="148" t="n"/>
      <c r="CL1160" s="148" t="n"/>
      <c r="CM1160" s="148" t="n"/>
      <c r="CN1160" s="148" t="n"/>
      <c r="CO1160" s="148" t="n"/>
      <c r="CP1160" s="148" t="n"/>
      <c r="CQ1160" s="148" t="n"/>
      <c r="CR1160" s="148" t="n"/>
      <c r="CS1160" s="148" t="n"/>
      <c r="CT1160" s="148" t="n"/>
      <c r="CU1160" s="148" t="n"/>
      <c r="CV1160" s="148" t="n"/>
    </row>
    <row r="1161">
      <c r="A1161" s="162" t="n"/>
      <c r="B1161" s="64" t="n"/>
      <c r="C1161" s="129" t="n"/>
      <c r="D1161" s="130" t="inlineStr"/>
      <c r="E1161" s="150" t="inlineStr"/>
      <c r="F1161" s="150" t="inlineStr"/>
      <c r="G1161" s="150" t="n"/>
      <c r="H1161" s="152" t="n"/>
      <c r="I1161" s="152" t="n"/>
      <c r="J1161" s="152" t="n"/>
      <c r="K1161" s="152" t="n"/>
      <c r="L1161" s="152" t="n"/>
      <c r="M1161" s="152" t="n"/>
      <c r="N1161" s="152" t="n"/>
      <c r="O1161" s="152" t="n"/>
      <c r="P1161" s="152" t="n"/>
      <c r="Q1161" s="152" t="n"/>
      <c r="R1161" s="152" t="n"/>
      <c r="S1161" s="165" t="n"/>
      <c r="T1161" s="152" t="n"/>
      <c r="U1161" s="152" t="n"/>
      <c r="V1161" s="152" t="n"/>
      <c r="W1161" s="152" t="n"/>
      <c r="X1161" s="152" t="n"/>
      <c r="Y1161" s="152" t="n"/>
      <c r="Z1161" s="152" t="n"/>
      <c r="AA1161" s="152" t="n"/>
      <c r="AB1161" s="152" t="n"/>
      <c r="AC1161" s="152" t="n"/>
      <c r="AD1161" s="152" t="n"/>
      <c r="AE1161" s="152" t="n"/>
      <c r="AF1161" s="152" t="n"/>
      <c r="AG1161" s="152" t="n"/>
      <c r="AH1161" s="152" t="n"/>
      <c r="AI1161" s="152" t="n"/>
      <c r="AJ1161" s="152" t="n"/>
      <c r="AK1161" s="152" t="n"/>
      <c r="AL1161" s="152" t="n"/>
      <c r="AM1161" s="152" t="n"/>
      <c r="AN1161" s="166" t="n"/>
      <c r="AO1161" s="155" t="n"/>
      <c r="AP1161" s="152" t="n"/>
      <c r="AQ1161" s="152" t="n"/>
      <c r="AR1161" s="152" t="n"/>
      <c r="AS1161" s="152" t="n"/>
      <c r="AT1161" s="152" t="n"/>
      <c r="AU1161" s="155" t="n"/>
      <c r="AV1161" s="152" t="n"/>
      <c r="AW1161" s="152" t="n"/>
      <c r="AX1161" s="152" t="n"/>
      <c r="AY1161" s="152" t="n"/>
      <c r="AZ1161" s="152" t="n"/>
      <c r="BA1161" s="165" t="n"/>
      <c r="BB1161" s="165" t="n"/>
      <c r="BC1161" s="152" t="n"/>
      <c r="BD1161" s="152" t="n"/>
      <c r="BE1161" s="152" t="n"/>
      <c r="BF1161" s="152" t="n"/>
      <c r="BG1161" s="155" t="n"/>
      <c r="BH1161" s="152" t="n"/>
      <c r="BI1161" s="152" t="n"/>
      <c r="BJ1161" s="152" t="n"/>
      <c r="BK1161" s="152" t="n"/>
      <c r="BL1161" s="152" t="n"/>
      <c r="BM1161" s="152" t="n"/>
      <c r="BN1161" s="152" t="n"/>
      <c r="BO1161" s="152" t="n"/>
      <c r="BP1161" s="155" t="n"/>
      <c r="BQ1161" s="152" t="n"/>
      <c r="BR1161" s="152" t="n"/>
      <c r="BS1161" s="152" t="n"/>
      <c r="BT1161" s="152" t="n"/>
      <c r="BU1161" s="152" t="n"/>
      <c r="BV1161" s="152" t="n"/>
      <c r="BW1161" s="152" t="n"/>
      <c r="BX1161" s="165" t="n"/>
      <c r="BY1161" s="150" t="n"/>
      <c r="BZ1161" s="150" t="n"/>
      <c r="CA1161" s="150" t="n"/>
      <c r="CB1161" s="174" t="n"/>
      <c r="CC1161" s="156" t="n"/>
      <c r="CD1161" s="156" t="n"/>
      <c r="CE1161" s="167">
        <f>IFERROR(__xludf.DUMMYFUNCTION("""COMPUTED_VALUE"""),"")</f>
        <v/>
      </c>
      <c r="CF1161" s="158">
        <f>IFERROR(__xludf.DUMMYFUNCTION("""COMPUTED_VALUE"""),"")</f>
        <v/>
      </c>
      <c r="CG1161" s="148" t="n"/>
      <c r="CH1161" s="148" t="n"/>
      <c r="CI1161" s="148" t="n"/>
      <c r="CJ1161" s="148" t="n"/>
      <c r="CK1161" s="148" t="n"/>
      <c r="CL1161" s="148" t="n"/>
      <c r="CM1161" s="148" t="n"/>
      <c r="CN1161" s="148" t="n"/>
      <c r="CO1161" s="148" t="n"/>
      <c r="CP1161" s="148" t="n"/>
      <c r="CQ1161" s="148" t="n"/>
      <c r="CR1161" s="148" t="n"/>
      <c r="CS1161" s="148" t="n"/>
      <c r="CT1161" s="148" t="n"/>
      <c r="CU1161" s="148" t="n"/>
      <c r="CV1161" s="148" t="n"/>
    </row>
    <row r="1162">
      <c r="A1162" s="162" t="n"/>
      <c r="B1162" s="64" t="n"/>
      <c r="C1162" s="129" t="n"/>
      <c r="D1162" s="130" t="inlineStr"/>
      <c r="E1162" s="150" t="inlineStr"/>
      <c r="F1162" s="150" t="inlineStr"/>
      <c r="G1162" s="150" t="n"/>
      <c r="H1162" s="152" t="n"/>
      <c r="I1162" s="152" t="n"/>
      <c r="J1162" s="152" t="n"/>
      <c r="K1162" s="152" t="n"/>
      <c r="L1162" s="152" t="n"/>
      <c r="M1162" s="152" t="n"/>
      <c r="N1162" s="152" t="n"/>
      <c r="O1162" s="152" t="n"/>
      <c r="P1162" s="152" t="n"/>
      <c r="Q1162" s="152" t="n"/>
      <c r="R1162" s="152" t="n"/>
      <c r="S1162" s="165" t="n"/>
      <c r="T1162" s="152" t="n"/>
      <c r="U1162" s="152" t="n"/>
      <c r="V1162" s="152" t="n"/>
      <c r="W1162" s="152" t="n"/>
      <c r="X1162" s="152" t="n"/>
      <c r="Y1162" s="152" t="n"/>
      <c r="Z1162" s="152" t="n"/>
      <c r="AA1162" s="152" t="n"/>
      <c r="AB1162" s="152" t="n"/>
      <c r="AC1162" s="152" t="n"/>
      <c r="AD1162" s="152" t="n"/>
      <c r="AE1162" s="152" t="n"/>
      <c r="AF1162" s="152" t="n"/>
      <c r="AG1162" s="152" t="n"/>
      <c r="AH1162" s="152" t="n"/>
      <c r="AI1162" s="152" t="n"/>
      <c r="AJ1162" s="152" t="n"/>
      <c r="AK1162" s="152" t="n"/>
      <c r="AL1162" s="152" t="n"/>
      <c r="AM1162" s="152" t="n"/>
      <c r="AN1162" s="166" t="n"/>
      <c r="AO1162" s="155" t="n"/>
      <c r="AP1162" s="152" t="n"/>
      <c r="AQ1162" s="152" t="n"/>
      <c r="AR1162" s="152" t="n"/>
      <c r="AS1162" s="152" t="n"/>
      <c r="AT1162" s="152" t="n"/>
      <c r="AU1162" s="155" t="n"/>
      <c r="AV1162" s="152" t="n"/>
      <c r="AW1162" s="152" t="n"/>
      <c r="AX1162" s="152" t="n"/>
      <c r="AY1162" s="152" t="n"/>
      <c r="AZ1162" s="152" t="n"/>
      <c r="BA1162" s="165" t="n"/>
      <c r="BB1162" s="165" t="n"/>
      <c r="BC1162" s="152" t="n"/>
      <c r="BD1162" s="152" t="n"/>
      <c r="BE1162" s="152" t="n"/>
      <c r="BF1162" s="152" t="n"/>
      <c r="BG1162" s="155" t="n"/>
      <c r="BH1162" s="152" t="n"/>
      <c r="BI1162" s="152" t="n"/>
      <c r="BJ1162" s="152" t="n"/>
      <c r="BK1162" s="152" t="n"/>
      <c r="BL1162" s="152" t="n"/>
      <c r="BM1162" s="152" t="n"/>
      <c r="BN1162" s="152" t="n"/>
      <c r="BO1162" s="152" t="n"/>
      <c r="BP1162" s="155" t="n"/>
      <c r="BQ1162" s="152" t="n"/>
      <c r="BR1162" s="152" t="n"/>
      <c r="BS1162" s="152" t="n"/>
      <c r="BT1162" s="152" t="n"/>
      <c r="BU1162" s="152" t="n"/>
      <c r="BV1162" s="152" t="n"/>
      <c r="BW1162" s="152" t="n"/>
      <c r="BX1162" s="165" t="n"/>
      <c r="BY1162" s="150" t="n"/>
      <c r="BZ1162" s="150" t="n"/>
      <c r="CA1162" s="150" t="n"/>
      <c r="CB1162" s="174" t="n"/>
      <c r="CC1162" s="156" t="n"/>
      <c r="CD1162" s="156" t="n"/>
      <c r="CE1162" s="167">
        <f>IFERROR(__xludf.DUMMYFUNCTION("""COMPUTED_VALUE"""),"")</f>
        <v/>
      </c>
      <c r="CF1162" s="158">
        <f>IFERROR(__xludf.DUMMYFUNCTION("""COMPUTED_VALUE"""),"")</f>
        <v/>
      </c>
      <c r="CG1162" s="148" t="n"/>
      <c r="CH1162" s="148" t="n"/>
      <c r="CI1162" s="148" t="n"/>
      <c r="CJ1162" s="148" t="n"/>
      <c r="CK1162" s="148" t="n"/>
      <c r="CL1162" s="148" t="n"/>
      <c r="CM1162" s="148" t="n"/>
      <c r="CN1162" s="148" t="n"/>
      <c r="CO1162" s="148" t="n"/>
      <c r="CP1162" s="148" t="n"/>
      <c r="CQ1162" s="148" t="n"/>
      <c r="CR1162" s="148" t="n"/>
      <c r="CS1162" s="148" t="n"/>
      <c r="CT1162" s="148" t="n"/>
      <c r="CU1162" s="148" t="n"/>
      <c r="CV1162" s="148" t="n"/>
    </row>
    <row r="1163">
      <c r="A1163" s="162" t="n"/>
      <c r="B1163" s="64" t="n"/>
      <c r="C1163" s="129" t="n"/>
      <c r="D1163" s="130" t="inlineStr"/>
      <c r="E1163" s="150" t="inlineStr"/>
      <c r="F1163" s="150" t="inlineStr"/>
      <c r="G1163" s="150" t="n"/>
      <c r="H1163" s="152" t="n"/>
      <c r="I1163" s="152" t="n"/>
      <c r="J1163" s="152" t="n"/>
      <c r="K1163" s="152" t="n"/>
      <c r="L1163" s="152" t="n"/>
      <c r="M1163" s="152" t="n"/>
      <c r="N1163" s="152" t="n"/>
      <c r="O1163" s="152" t="n"/>
      <c r="P1163" s="152" t="n"/>
      <c r="Q1163" s="152" t="n"/>
      <c r="R1163" s="152" t="n"/>
      <c r="S1163" s="165" t="n"/>
      <c r="T1163" s="152" t="n"/>
      <c r="U1163" s="152" t="n"/>
      <c r="V1163" s="152" t="n"/>
      <c r="W1163" s="152" t="n"/>
      <c r="X1163" s="152" t="n"/>
      <c r="Y1163" s="152" t="n"/>
      <c r="Z1163" s="152" t="n"/>
      <c r="AA1163" s="152" t="n"/>
      <c r="AB1163" s="152" t="n"/>
      <c r="AC1163" s="152" t="n"/>
      <c r="AD1163" s="152" t="n"/>
      <c r="AE1163" s="152" t="n"/>
      <c r="AF1163" s="152" t="n"/>
      <c r="AG1163" s="152" t="n"/>
      <c r="AH1163" s="152" t="n"/>
      <c r="AI1163" s="152" t="n"/>
      <c r="AJ1163" s="152" t="n"/>
      <c r="AK1163" s="152" t="n"/>
      <c r="AL1163" s="152" t="n"/>
      <c r="AM1163" s="152" t="n"/>
      <c r="AN1163" s="166" t="n"/>
      <c r="AO1163" s="155" t="n"/>
      <c r="AP1163" s="152" t="n"/>
      <c r="AQ1163" s="152" t="n"/>
      <c r="AR1163" s="152" t="n"/>
      <c r="AS1163" s="152" t="n"/>
      <c r="AT1163" s="152" t="n"/>
      <c r="AU1163" s="155" t="n"/>
      <c r="AV1163" s="152" t="n"/>
      <c r="AW1163" s="152" t="n"/>
      <c r="AX1163" s="152" t="n"/>
      <c r="AY1163" s="152" t="n"/>
      <c r="AZ1163" s="152" t="n"/>
      <c r="BA1163" s="165" t="n"/>
      <c r="BB1163" s="165" t="n"/>
      <c r="BC1163" s="152" t="n"/>
      <c r="BD1163" s="152" t="n"/>
      <c r="BE1163" s="152" t="n"/>
      <c r="BF1163" s="152" t="n"/>
      <c r="BG1163" s="155" t="n"/>
      <c r="BH1163" s="152" t="n"/>
      <c r="BI1163" s="152" t="n"/>
      <c r="BJ1163" s="152" t="n"/>
      <c r="BK1163" s="152" t="n"/>
      <c r="BL1163" s="152" t="n"/>
      <c r="BM1163" s="152" t="n"/>
      <c r="BN1163" s="152" t="n"/>
      <c r="BO1163" s="152" t="n"/>
      <c r="BP1163" s="155" t="n"/>
      <c r="BQ1163" s="152" t="n"/>
      <c r="BR1163" s="152" t="n"/>
      <c r="BS1163" s="152" t="n"/>
      <c r="BT1163" s="152" t="n"/>
      <c r="BU1163" s="152" t="n"/>
      <c r="BV1163" s="152" t="n"/>
      <c r="BW1163" s="152" t="n"/>
      <c r="BX1163" s="165" t="n"/>
      <c r="BY1163" s="150" t="n"/>
      <c r="BZ1163" s="150" t="n"/>
      <c r="CA1163" s="150" t="n"/>
      <c r="CB1163" s="174" t="n"/>
      <c r="CC1163" s="156" t="n"/>
      <c r="CD1163" s="156" t="n"/>
      <c r="CE1163" s="167">
        <f>IFERROR(__xludf.DUMMYFUNCTION("""COMPUTED_VALUE"""),"")</f>
        <v/>
      </c>
      <c r="CF1163" s="158">
        <f>IFERROR(__xludf.DUMMYFUNCTION("""COMPUTED_VALUE"""),"")</f>
        <v/>
      </c>
      <c r="CG1163" s="148" t="n"/>
      <c r="CH1163" s="148" t="n"/>
      <c r="CI1163" s="148" t="n"/>
      <c r="CJ1163" s="148" t="n"/>
      <c r="CK1163" s="148" t="n"/>
      <c r="CL1163" s="148" t="n"/>
      <c r="CM1163" s="148" t="n"/>
      <c r="CN1163" s="148" t="n"/>
      <c r="CO1163" s="148" t="n"/>
      <c r="CP1163" s="148" t="n"/>
      <c r="CQ1163" s="148" t="n"/>
      <c r="CR1163" s="148" t="n"/>
      <c r="CS1163" s="148" t="n"/>
      <c r="CT1163" s="148" t="n"/>
      <c r="CU1163" s="148" t="n"/>
      <c r="CV1163" s="148" t="n"/>
    </row>
    <row r="1164">
      <c r="A1164" s="162" t="n"/>
      <c r="B1164" s="64" t="n"/>
      <c r="C1164" s="129" t="n"/>
      <c r="D1164" s="130" t="inlineStr"/>
      <c r="E1164" s="150" t="inlineStr"/>
      <c r="F1164" s="150" t="inlineStr"/>
      <c r="G1164" s="150" t="n"/>
      <c r="H1164" s="152" t="n"/>
      <c r="I1164" s="152" t="n"/>
      <c r="J1164" s="152" t="n"/>
      <c r="K1164" s="152" t="n"/>
      <c r="L1164" s="152" t="n"/>
      <c r="M1164" s="152" t="n"/>
      <c r="N1164" s="152" t="n"/>
      <c r="O1164" s="152" t="n"/>
      <c r="P1164" s="152" t="n"/>
      <c r="Q1164" s="152" t="n"/>
      <c r="R1164" s="152" t="n"/>
      <c r="S1164" s="165" t="n"/>
      <c r="T1164" s="152" t="n"/>
      <c r="U1164" s="152" t="n"/>
      <c r="V1164" s="152" t="n"/>
      <c r="W1164" s="152" t="n"/>
      <c r="X1164" s="152" t="n"/>
      <c r="Y1164" s="152" t="n"/>
      <c r="Z1164" s="152" t="n"/>
      <c r="AA1164" s="152" t="n"/>
      <c r="AB1164" s="152" t="n"/>
      <c r="AC1164" s="152" t="n"/>
      <c r="AD1164" s="152" t="n"/>
      <c r="AE1164" s="152" t="n"/>
      <c r="AF1164" s="152" t="n"/>
      <c r="AG1164" s="152" t="n"/>
      <c r="AH1164" s="152" t="n"/>
      <c r="AI1164" s="152" t="n"/>
      <c r="AJ1164" s="152" t="n"/>
      <c r="AK1164" s="152" t="n"/>
      <c r="AL1164" s="152" t="n"/>
      <c r="AM1164" s="152" t="n"/>
      <c r="AN1164" s="166" t="n"/>
      <c r="AO1164" s="155" t="n"/>
      <c r="AP1164" s="152" t="n"/>
      <c r="AQ1164" s="152" t="n"/>
      <c r="AR1164" s="152" t="n"/>
      <c r="AS1164" s="152" t="n"/>
      <c r="AT1164" s="152" t="n"/>
      <c r="AU1164" s="155" t="n"/>
      <c r="AV1164" s="152" t="n"/>
      <c r="AW1164" s="152" t="n"/>
      <c r="AX1164" s="152" t="n"/>
      <c r="AY1164" s="152" t="n"/>
      <c r="AZ1164" s="152" t="n"/>
      <c r="BA1164" s="165" t="n"/>
      <c r="BB1164" s="165" t="n"/>
      <c r="BC1164" s="152" t="n"/>
      <c r="BD1164" s="152" t="n"/>
      <c r="BE1164" s="152" t="n"/>
      <c r="BF1164" s="152" t="n"/>
      <c r="BG1164" s="155" t="n"/>
      <c r="BH1164" s="152" t="n"/>
      <c r="BI1164" s="152" t="n"/>
      <c r="BJ1164" s="152" t="n"/>
      <c r="BK1164" s="152" t="n"/>
      <c r="BL1164" s="152" t="n"/>
      <c r="BM1164" s="152" t="n"/>
      <c r="BN1164" s="152" t="n"/>
      <c r="BO1164" s="152" t="n"/>
      <c r="BP1164" s="155" t="n"/>
      <c r="BQ1164" s="152" t="n"/>
      <c r="BR1164" s="152" t="n"/>
      <c r="BS1164" s="152" t="n"/>
      <c r="BT1164" s="152" t="n"/>
      <c r="BU1164" s="152" t="n"/>
      <c r="BV1164" s="152" t="n"/>
      <c r="BW1164" s="152" t="n"/>
      <c r="BX1164" s="165" t="n"/>
      <c r="BY1164" s="150" t="n"/>
      <c r="BZ1164" s="150" t="n"/>
      <c r="CA1164" s="150" t="n"/>
      <c r="CB1164" s="174" t="n"/>
      <c r="CC1164" s="156" t="n"/>
      <c r="CD1164" s="156" t="n"/>
      <c r="CE1164" s="167">
        <f>IFERROR(__xludf.DUMMYFUNCTION("""COMPUTED_VALUE"""),"")</f>
        <v/>
      </c>
      <c r="CF1164" s="158">
        <f>IFERROR(__xludf.DUMMYFUNCTION("""COMPUTED_VALUE"""),"")</f>
        <v/>
      </c>
      <c r="CG1164" s="148" t="n"/>
      <c r="CH1164" s="148" t="n"/>
      <c r="CI1164" s="148" t="n"/>
      <c r="CJ1164" s="148" t="n"/>
      <c r="CK1164" s="148" t="n"/>
      <c r="CL1164" s="148" t="n"/>
      <c r="CM1164" s="148" t="n"/>
      <c r="CN1164" s="148" t="n"/>
      <c r="CO1164" s="148" t="n"/>
      <c r="CP1164" s="148" t="n"/>
      <c r="CQ1164" s="148" t="n"/>
      <c r="CR1164" s="148" t="n"/>
      <c r="CS1164" s="148" t="n"/>
      <c r="CT1164" s="148" t="n"/>
      <c r="CU1164" s="148" t="n"/>
      <c r="CV1164" s="148" t="n"/>
    </row>
    <row r="1165">
      <c r="A1165" s="162" t="n"/>
      <c r="B1165" s="64" t="n"/>
      <c r="C1165" s="129" t="n"/>
      <c r="D1165" s="130" t="inlineStr"/>
      <c r="E1165" s="150" t="inlineStr"/>
      <c r="F1165" s="150" t="inlineStr"/>
      <c r="G1165" s="150" t="n"/>
      <c r="H1165" s="152" t="n"/>
      <c r="I1165" s="152" t="n"/>
      <c r="J1165" s="152" t="n"/>
      <c r="K1165" s="152" t="n"/>
      <c r="L1165" s="152" t="n"/>
      <c r="M1165" s="152" t="n"/>
      <c r="N1165" s="152" t="n"/>
      <c r="O1165" s="152" t="n"/>
      <c r="P1165" s="152" t="n"/>
      <c r="Q1165" s="152" t="n"/>
      <c r="R1165" s="152" t="n"/>
      <c r="S1165" s="165" t="n"/>
      <c r="T1165" s="152" t="n"/>
      <c r="U1165" s="152" t="n"/>
      <c r="V1165" s="152" t="n"/>
      <c r="W1165" s="152" t="n"/>
      <c r="X1165" s="152" t="n"/>
      <c r="Y1165" s="152" t="n"/>
      <c r="Z1165" s="152" t="n"/>
      <c r="AA1165" s="152" t="n"/>
      <c r="AB1165" s="152" t="n"/>
      <c r="AC1165" s="152" t="n"/>
      <c r="AD1165" s="152" t="n"/>
      <c r="AE1165" s="152" t="n"/>
      <c r="AF1165" s="152" t="n"/>
      <c r="AG1165" s="152" t="n"/>
      <c r="AH1165" s="152" t="n"/>
      <c r="AI1165" s="152" t="n"/>
      <c r="AJ1165" s="152" t="n"/>
      <c r="AK1165" s="152" t="n"/>
      <c r="AL1165" s="152" t="n"/>
      <c r="AM1165" s="152" t="n"/>
      <c r="AN1165" s="166" t="n"/>
      <c r="AO1165" s="155" t="n"/>
      <c r="AP1165" s="152" t="n"/>
      <c r="AQ1165" s="152" t="n"/>
      <c r="AR1165" s="152" t="n"/>
      <c r="AS1165" s="152" t="n"/>
      <c r="AT1165" s="152" t="n"/>
      <c r="AU1165" s="155" t="n"/>
      <c r="AV1165" s="152" t="n"/>
      <c r="AW1165" s="152" t="n"/>
      <c r="AX1165" s="152" t="n"/>
      <c r="AY1165" s="152" t="n"/>
      <c r="AZ1165" s="152" t="n"/>
      <c r="BA1165" s="165" t="n"/>
      <c r="BB1165" s="165" t="n"/>
      <c r="BC1165" s="152" t="n"/>
      <c r="BD1165" s="152" t="n"/>
      <c r="BE1165" s="152" t="n"/>
      <c r="BF1165" s="152" t="n"/>
      <c r="BG1165" s="155" t="n"/>
      <c r="BH1165" s="152" t="n"/>
      <c r="BI1165" s="152" t="n"/>
      <c r="BJ1165" s="152" t="n"/>
      <c r="BK1165" s="152" t="n"/>
      <c r="BL1165" s="152" t="n"/>
      <c r="BM1165" s="152" t="n"/>
      <c r="BN1165" s="152" t="n"/>
      <c r="BO1165" s="152" t="n"/>
      <c r="BP1165" s="155" t="n"/>
      <c r="BQ1165" s="152" t="n"/>
      <c r="BR1165" s="152" t="n"/>
      <c r="BS1165" s="152" t="n"/>
      <c r="BT1165" s="152" t="n"/>
      <c r="BU1165" s="152" t="n"/>
      <c r="BV1165" s="152" t="n"/>
      <c r="BW1165" s="152" t="n"/>
      <c r="BX1165" s="165" t="n"/>
      <c r="BY1165" s="150" t="n"/>
      <c r="BZ1165" s="150" t="n"/>
      <c r="CA1165" s="150" t="n"/>
      <c r="CB1165" s="174" t="n"/>
      <c r="CC1165" s="156" t="n"/>
      <c r="CD1165" s="156" t="n"/>
      <c r="CE1165" s="167">
        <f>IFERROR(__xludf.DUMMYFUNCTION("""COMPUTED_VALUE"""),"")</f>
        <v/>
      </c>
      <c r="CF1165" s="158">
        <f>IFERROR(__xludf.DUMMYFUNCTION("""COMPUTED_VALUE"""),"")</f>
        <v/>
      </c>
      <c r="CG1165" s="148" t="n"/>
      <c r="CH1165" s="148" t="n"/>
      <c r="CI1165" s="148" t="n"/>
      <c r="CJ1165" s="148" t="n"/>
      <c r="CK1165" s="148" t="n"/>
      <c r="CL1165" s="148" t="n"/>
      <c r="CM1165" s="148" t="n"/>
      <c r="CN1165" s="148" t="n"/>
      <c r="CO1165" s="148" t="n"/>
      <c r="CP1165" s="148" t="n"/>
      <c r="CQ1165" s="148" t="n"/>
      <c r="CR1165" s="148" t="n"/>
      <c r="CS1165" s="148" t="n"/>
      <c r="CT1165" s="148" t="n"/>
      <c r="CU1165" s="148" t="n"/>
      <c r="CV1165" s="148" t="n"/>
    </row>
    <row r="1166">
      <c r="A1166" s="162" t="n"/>
      <c r="B1166" s="64" t="n"/>
      <c r="C1166" s="129" t="n"/>
      <c r="D1166" s="130" t="inlineStr"/>
      <c r="E1166" s="150" t="inlineStr"/>
      <c r="F1166" s="150" t="inlineStr"/>
      <c r="G1166" s="150" t="n"/>
      <c r="H1166" s="152" t="n"/>
      <c r="I1166" s="152" t="n"/>
      <c r="J1166" s="152" t="n"/>
      <c r="K1166" s="152" t="n"/>
      <c r="L1166" s="152" t="n"/>
      <c r="M1166" s="152" t="n"/>
      <c r="N1166" s="152" t="n"/>
      <c r="O1166" s="152" t="n"/>
      <c r="P1166" s="152" t="n"/>
      <c r="Q1166" s="152" t="n"/>
      <c r="R1166" s="152" t="n"/>
      <c r="S1166" s="165" t="n"/>
      <c r="T1166" s="152" t="n"/>
      <c r="U1166" s="152" t="n"/>
      <c r="V1166" s="152" t="n"/>
      <c r="W1166" s="152" t="n"/>
      <c r="X1166" s="152" t="n"/>
      <c r="Y1166" s="152" t="n"/>
      <c r="Z1166" s="152" t="n"/>
      <c r="AA1166" s="152" t="n"/>
      <c r="AB1166" s="152" t="n"/>
      <c r="AC1166" s="152" t="n"/>
      <c r="AD1166" s="152" t="n"/>
      <c r="AE1166" s="152" t="n"/>
      <c r="AF1166" s="152" t="n"/>
      <c r="AG1166" s="152" t="n"/>
      <c r="AH1166" s="152" t="n"/>
      <c r="AI1166" s="152" t="n"/>
      <c r="AJ1166" s="152" t="n"/>
      <c r="AK1166" s="152" t="n"/>
      <c r="AL1166" s="152" t="n"/>
      <c r="AM1166" s="152" t="n"/>
      <c r="AN1166" s="166" t="n"/>
      <c r="AO1166" s="155" t="n"/>
      <c r="AP1166" s="152" t="n"/>
      <c r="AQ1166" s="152" t="n"/>
      <c r="AR1166" s="152" t="n"/>
      <c r="AS1166" s="152" t="n"/>
      <c r="AT1166" s="152" t="n"/>
      <c r="AU1166" s="155" t="n"/>
      <c r="AV1166" s="152" t="n"/>
      <c r="AW1166" s="152" t="n"/>
      <c r="AX1166" s="152" t="n"/>
      <c r="AY1166" s="152" t="n"/>
      <c r="AZ1166" s="152" t="n"/>
      <c r="BA1166" s="165" t="n"/>
      <c r="BB1166" s="165" t="n"/>
      <c r="BC1166" s="152" t="n"/>
      <c r="BD1166" s="152" t="n"/>
      <c r="BE1166" s="152" t="n"/>
      <c r="BF1166" s="152" t="n"/>
      <c r="BG1166" s="155" t="n"/>
      <c r="BH1166" s="152" t="n"/>
      <c r="BI1166" s="152" t="n"/>
      <c r="BJ1166" s="152" t="n"/>
      <c r="BK1166" s="152" t="n"/>
      <c r="BL1166" s="152" t="n"/>
      <c r="BM1166" s="152" t="n"/>
      <c r="BN1166" s="152" t="n"/>
      <c r="BO1166" s="152" t="n"/>
      <c r="BP1166" s="155" t="n"/>
      <c r="BQ1166" s="152" t="n"/>
      <c r="BR1166" s="152" t="n"/>
      <c r="BS1166" s="152" t="n"/>
      <c r="BT1166" s="152" t="n"/>
      <c r="BU1166" s="152" t="n"/>
      <c r="BV1166" s="152" t="n"/>
      <c r="BW1166" s="152" t="n"/>
      <c r="BX1166" s="165" t="n"/>
      <c r="BY1166" s="150" t="n"/>
      <c r="BZ1166" s="150" t="n"/>
      <c r="CA1166" s="150" t="n"/>
      <c r="CB1166" s="174" t="n"/>
      <c r="CC1166" s="156" t="n"/>
      <c r="CD1166" s="156" t="n"/>
      <c r="CE1166" s="167">
        <f>IFERROR(__xludf.DUMMYFUNCTION("""COMPUTED_VALUE"""),"")</f>
        <v/>
      </c>
      <c r="CF1166" s="158">
        <f>IFERROR(__xludf.DUMMYFUNCTION("""COMPUTED_VALUE"""),"")</f>
        <v/>
      </c>
      <c r="CG1166" s="148" t="n"/>
      <c r="CH1166" s="148" t="n"/>
      <c r="CI1166" s="148" t="n"/>
      <c r="CJ1166" s="148" t="n"/>
      <c r="CK1166" s="148" t="n"/>
      <c r="CL1166" s="148" t="n"/>
      <c r="CM1166" s="148" t="n"/>
      <c r="CN1166" s="148" t="n"/>
      <c r="CO1166" s="148" t="n"/>
      <c r="CP1166" s="148" t="n"/>
      <c r="CQ1166" s="148" t="n"/>
      <c r="CR1166" s="148" t="n"/>
      <c r="CS1166" s="148" t="n"/>
      <c r="CT1166" s="148" t="n"/>
      <c r="CU1166" s="148" t="n"/>
      <c r="CV1166" s="148" t="n"/>
    </row>
    <row r="1167">
      <c r="A1167" s="162" t="n"/>
      <c r="B1167" s="64" t="n"/>
      <c r="C1167" s="129" t="n"/>
      <c r="D1167" s="130" t="inlineStr"/>
      <c r="E1167" s="150" t="inlineStr"/>
      <c r="F1167" s="150" t="inlineStr"/>
      <c r="G1167" s="150" t="n"/>
      <c r="H1167" s="152" t="n"/>
      <c r="I1167" s="152" t="n"/>
      <c r="J1167" s="152" t="n"/>
      <c r="K1167" s="152" t="n"/>
      <c r="L1167" s="152" t="n"/>
      <c r="M1167" s="152" t="n"/>
      <c r="N1167" s="152" t="n"/>
      <c r="O1167" s="152" t="n"/>
      <c r="P1167" s="152" t="n"/>
      <c r="Q1167" s="152" t="n"/>
      <c r="R1167" s="152" t="n"/>
      <c r="S1167" s="165" t="n"/>
      <c r="T1167" s="152" t="n"/>
      <c r="U1167" s="152" t="n"/>
      <c r="V1167" s="152" t="n"/>
      <c r="W1167" s="152" t="n"/>
      <c r="X1167" s="152" t="n"/>
      <c r="Y1167" s="152" t="n"/>
      <c r="Z1167" s="152" t="n"/>
      <c r="AA1167" s="152" t="n"/>
      <c r="AB1167" s="152" t="n"/>
      <c r="AC1167" s="152" t="n"/>
      <c r="AD1167" s="152" t="n"/>
      <c r="AE1167" s="152" t="n"/>
      <c r="AF1167" s="152" t="n"/>
      <c r="AG1167" s="152" t="n"/>
      <c r="AH1167" s="152" t="n"/>
      <c r="AI1167" s="152" t="n"/>
      <c r="AJ1167" s="152" t="n"/>
      <c r="AK1167" s="152" t="n"/>
      <c r="AL1167" s="152" t="n"/>
      <c r="AM1167" s="152" t="n"/>
      <c r="AN1167" s="166" t="n"/>
      <c r="AO1167" s="155" t="n"/>
      <c r="AP1167" s="152" t="n"/>
      <c r="AQ1167" s="152" t="n"/>
      <c r="AR1167" s="152" t="n"/>
      <c r="AS1167" s="152" t="n"/>
      <c r="AT1167" s="152" t="n"/>
      <c r="AU1167" s="155" t="n"/>
      <c r="AV1167" s="152" t="n"/>
      <c r="AW1167" s="152" t="n"/>
      <c r="AX1167" s="152" t="n"/>
      <c r="AY1167" s="152" t="n"/>
      <c r="AZ1167" s="152" t="n"/>
      <c r="BA1167" s="165" t="n"/>
      <c r="BB1167" s="165" t="n"/>
      <c r="BC1167" s="152" t="n"/>
      <c r="BD1167" s="152" t="n"/>
      <c r="BE1167" s="152" t="n"/>
      <c r="BF1167" s="152" t="n"/>
      <c r="BG1167" s="155" t="n"/>
      <c r="BH1167" s="152" t="n"/>
      <c r="BI1167" s="152" t="n"/>
      <c r="BJ1167" s="152" t="n"/>
      <c r="BK1167" s="152" t="n"/>
      <c r="BL1167" s="152" t="n"/>
      <c r="BM1167" s="152" t="n"/>
      <c r="BN1167" s="152" t="n"/>
      <c r="BO1167" s="152" t="n"/>
      <c r="BP1167" s="155" t="n"/>
      <c r="BQ1167" s="152" t="n"/>
      <c r="BR1167" s="152" t="n"/>
      <c r="BS1167" s="152" t="n"/>
      <c r="BT1167" s="152" t="n"/>
      <c r="BU1167" s="152" t="n"/>
      <c r="BV1167" s="152" t="n"/>
      <c r="BW1167" s="152" t="n"/>
      <c r="BX1167" s="165" t="n"/>
      <c r="BY1167" s="150" t="n"/>
      <c r="BZ1167" s="150" t="n"/>
      <c r="CA1167" s="150" t="n"/>
      <c r="CB1167" s="174" t="n"/>
      <c r="CC1167" s="156" t="n"/>
      <c r="CD1167" s="156" t="n"/>
      <c r="CE1167" s="167">
        <f>IFERROR(__xludf.DUMMYFUNCTION("""COMPUTED_VALUE"""),"")</f>
        <v/>
      </c>
      <c r="CF1167" s="158">
        <f>IFERROR(__xludf.DUMMYFUNCTION("""COMPUTED_VALUE"""),"")</f>
        <v/>
      </c>
      <c r="CG1167" s="148" t="n"/>
      <c r="CH1167" s="148" t="n"/>
      <c r="CI1167" s="148" t="n"/>
      <c r="CJ1167" s="148" t="n"/>
      <c r="CK1167" s="148" t="n"/>
      <c r="CL1167" s="148" t="n"/>
      <c r="CM1167" s="148" t="n"/>
      <c r="CN1167" s="148" t="n"/>
      <c r="CO1167" s="148" t="n"/>
      <c r="CP1167" s="148" t="n"/>
      <c r="CQ1167" s="148" t="n"/>
      <c r="CR1167" s="148" t="n"/>
      <c r="CS1167" s="148" t="n"/>
      <c r="CT1167" s="148" t="n"/>
      <c r="CU1167" s="148" t="n"/>
      <c r="CV1167" s="148" t="n"/>
    </row>
    <row r="1168">
      <c r="A1168" s="162" t="n"/>
      <c r="B1168" s="64" t="n"/>
      <c r="C1168" s="129" t="n"/>
      <c r="D1168" s="130" t="inlineStr"/>
      <c r="E1168" s="150" t="inlineStr"/>
      <c r="F1168" s="150" t="inlineStr"/>
      <c r="G1168" s="150" t="n"/>
      <c r="H1168" s="152" t="n"/>
      <c r="I1168" s="152" t="n"/>
      <c r="J1168" s="152" t="n"/>
      <c r="K1168" s="152" t="n"/>
      <c r="L1168" s="152" t="n"/>
      <c r="M1168" s="152" t="n"/>
      <c r="N1168" s="152" t="n"/>
      <c r="O1168" s="152" t="n"/>
      <c r="P1168" s="152" t="n"/>
      <c r="Q1168" s="152" t="n"/>
      <c r="R1168" s="152" t="n"/>
      <c r="S1168" s="165" t="n"/>
      <c r="T1168" s="152" t="n"/>
      <c r="U1168" s="152" t="n"/>
      <c r="V1168" s="152" t="n"/>
      <c r="W1168" s="152" t="n"/>
      <c r="X1168" s="152" t="n"/>
      <c r="Y1168" s="152" t="n"/>
      <c r="Z1168" s="152" t="n"/>
      <c r="AA1168" s="152" t="n"/>
      <c r="AB1168" s="152" t="n"/>
      <c r="AC1168" s="152" t="n"/>
      <c r="AD1168" s="152" t="n"/>
      <c r="AE1168" s="152" t="n"/>
      <c r="AF1168" s="152" t="n"/>
      <c r="AG1168" s="152" t="n"/>
      <c r="AH1168" s="152" t="n"/>
      <c r="AI1168" s="152" t="n"/>
      <c r="AJ1168" s="152" t="n"/>
      <c r="AK1168" s="152" t="n"/>
      <c r="AL1168" s="152" t="n"/>
      <c r="AM1168" s="152" t="n"/>
      <c r="AN1168" s="166" t="n"/>
      <c r="AO1168" s="155" t="n"/>
      <c r="AP1168" s="152" t="n"/>
      <c r="AQ1168" s="152" t="n"/>
      <c r="AR1168" s="152" t="n"/>
      <c r="AS1168" s="152" t="n"/>
      <c r="AT1168" s="152" t="n"/>
      <c r="AU1168" s="155" t="n"/>
      <c r="AV1168" s="152" t="n"/>
      <c r="AW1168" s="152" t="n"/>
      <c r="AX1168" s="152" t="n"/>
      <c r="AY1168" s="152" t="n"/>
      <c r="AZ1168" s="152" t="n"/>
      <c r="BA1168" s="165" t="n"/>
      <c r="BB1168" s="165" t="n"/>
      <c r="BC1168" s="152" t="n"/>
      <c r="BD1168" s="152" t="n"/>
      <c r="BE1168" s="152" t="n"/>
      <c r="BF1168" s="152" t="n"/>
      <c r="BG1168" s="155" t="n"/>
      <c r="BH1168" s="152" t="n"/>
      <c r="BI1168" s="152" t="n"/>
      <c r="BJ1168" s="152" t="n"/>
      <c r="BK1168" s="152" t="n"/>
      <c r="BL1168" s="152" t="n"/>
      <c r="BM1168" s="152" t="n"/>
      <c r="BN1168" s="152" t="n"/>
      <c r="BO1168" s="152" t="n"/>
      <c r="BP1168" s="155" t="n"/>
      <c r="BQ1168" s="152" t="n"/>
      <c r="BR1168" s="152" t="n"/>
      <c r="BS1168" s="152" t="n"/>
      <c r="BT1168" s="152" t="n"/>
      <c r="BU1168" s="152" t="n"/>
      <c r="BV1168" s="152" t="n"/>
      <c r="BW1168" s="152" t="n"/>
      <c r="BX1168" s="165" t="n"/>
      <c r="BY1168" s="150" t="n"/>
      <c r="BZ1168" s="150" t="n"/>
      <c r="CA1168" s="150" t="n"/>
      <c r="CB1168" s="174" t="n"/>
      <c r="CC1168" s="156" t="n"/>
      <c r="CD1168" s="156" t="n"/>
      <c r="CE1168" s="167">
        <f>IFERROR(__xludf.DUMMYFUNCTION("""COMPUTED_VALUE"""),"")</f>
        <v/>
      </c>
      <c r="CF1168" s="158">
        <f>IFERROR(__xludf.DUMMYFUNCTION("""COMPUTED_VALUE"""),"")</f>
        <v/>
      </c>
      <c r="CG1168" s="148" t="n"/>
      <c r="CH1168" s="148" t="n"/>
      <c r="CI1168" s="148" t="n"/>
      <c r="CJ1168" s="148" t="n"/>
      <c r="CK1168" s="148" t="n"/>
      <c r="CL1168" s="148" t="n"/>
      <c r="CM1168" s="148" t="n"/>
      <c r="CN1168" s="148" t="n"/>
      <c r="CO1168" s="148" t="n"/>
      <c r="CP1168" s="148" t="n"/>
      <c r="CQ1168" s="148" t="n"/>
      <c r="CR1168" s="148" t="n"/>
      <c r="CS1168" s="148" t="n"/>
      <c r="CT1168" s="148" t="n"/>
      <c r="CU1168" s="148" t="n"/>
      <c r="CV1168" s="148" t="n"/>
    </row>
    <row r="1169">
      <c r="A1169" s="162" t="n"/>
      <c r="B1169" s="64" t="n"/>
      <c r="C1169" s="129" t="n"/>
      <c r="D1169" s="130" t="inlineStr"/>
      <c r="E1169" s="150" t="inlineStr"/>
      <c r="F1169" s="150" t="inlineStr"/>
      <c r="G1169" s="150" t="n"/>
      <c r="H1169" s="152" t="n"/>
      <c r="I1169" s="152" t="n"/>
      <c r="J1169" s="152" t="n"/>
      <c r="K1169" s="152" t="n"/>
      <c r="L1169" s="152" t="n"/>
      <c r="M1169" s="152" t="n"/>
      <c r="N1169" s="152" t="n"/>
      <c r="O1169" s="152" t="n"/>
      <c r="P1169" s="152" t="n"/>
      <c r="Q1169" s="152" t="n"/>
      <c r="R1169" s="152" t="n"/>
      <c r="S1169" s="165" t="n"/>
      <c r="T1169" s="152" t="n"/>
      <c r="U1169" s="152" t="n"/>
      <c r="V1169" s="152" t="n"/>
      <c r="W1169" s="152" t="n"/>
      <c r="X1169" s="152" t="n"/>
      <c r="Y1169" s="152" t="n"/>
      <c r="Z1169" s="152" t="n"/>
      <c r="AA1169" s="152" t="n"/>
      <c r="AB1169" s="152" t="n"/>
      <c r="AC1169" s="152" t="n"/>
      <c r="AD1169" s="152" t="n"/>
      <c r="AE1169" s="152" t="n"/>
      <c r="AF1169" s="152" t="n"/>
      <c r="AG1169" s="152" t="n"/>
      <c r="AH1169" s="152" t="n"/>
      <c r="AI1169" s="152" t="n"/>
      <c r="AJ1169" s="152" t="n"/>
      <c r="AK1169" s="152" t="n"/>
      <c r="AL1169" s="152" t="n"/>
      <c r="AM1169" s="152" t="n"/>
      <c r="AN1169" s="166" t="n"/>
      <c r="AO1169" s="155" t="n"/>
      <c r="AP1169" s="152" t="n"/>
      <c r="AQ1169" s="152" t="n"/>
      <c r="AR1169" s="152" t="n"/>
      <c r="AS1169" s="152" t="n"/>
      <c r="AT1169" s="152" t="n"/>
      <c r="AU1169" s="155" t="n"/>
      <c r="AV1169" s="152" t="n"/>
      <c r="AW1169" s="152" t="n"/>
      <c r="AX1169" s="152" t="n"/>
      <c r="AY1169" s="152" t="n"/>
      <c r="AZ1169" s="152" t="n"/>
      <c r="BA1169" s="165" t="n"/>
      <c r="BB1169" s="165" t="n"/>
      <c r="BC1169" s="152" t="n"/>
      <c r="BD1169" s="152" t="n"/>
      <c r="BE1169" s="152" t="n"/>
      <c r="BF1169" s="152" t="n"/>
      <c r="BG1169" s="155" t="n"/>
      <c r="BH1169" s="152" t="n"/>
      <c r="BI1169" s="152" t="n"/>
      <c r="BJ1169" s="152" t="n"/>
      <c r="BK1169" s="152" t="n"/>
      <c r="BL1169" s="152" t="n"/>
      <c r="BM1169" s="152" t="n"/>
      <c r="BN1169" s="152" t="n"/>
      <c r="BO1169" s="152" t="n"/>
      <c r="BP1169" s="155" t="n"/>
      <c r="BQ1169" s="152" t="n"/>
      <c r="BR1169" s="152" t="n"/>
      <c r="BS1169" s="152" t="n"/>
      <c r="BT1169" s="152" t="n"/>
      <c r="BU1169" s="152" t="n"/>
      <c r="BV1169" s="152" t="n"/>
      <c r="BW1169" s="152" t="n"/>
      <c r="BX1169" s="165" t="n"/>
      <c r="BY1169" s="150" t="n"/>
      <c r="BZ1169" s="150" t="n"/>
      <c r="CA1169" s="150" t="n"/>
      <c r="CB1169" s="174" t="n"/>
      <c r="CC1169" s="156" t="n"/>
      <c r="CD1169" s="156" t="n"/>
      <c r="CE1169" s="167">
        <f>IFERROR(__xludf.DUMMYFUNCTION("""COMPUTED_VALUE"""),"")</f>
        <v/>
      </c>
      <c r="CF1169" s="158">
        <f>IFERROR(__xludf.DUMMYFUNCTION("""COMPUTED_VALUE"""),"")</f>
        <v/>
      </c>
      <c r="CG1169" s="148" t="n"/>
      <c r="CH1169" s="148" t="n"/>
      <c r="CI1169" s="148" t="n"/>
      <c r="CJ1169" s="148" t="n"/>
      <c r="CK1169" s="148" t="n"/>
      <c r="CL1169" s="148" t="n"/>
      <c r="CM1169" s="148" t="n"/>
      <c r="CN1169" s="148" t="n"/>
      <c r="CO1169" s="148" t="n"/>
      <c r="CP1169" s="148" t="n"/>
      <c r="CQ1169" s="148" t="n"/>
      <c r="CR1169" s="148" t="n"/>
      <c r="CS1169" s="148" t="n"/>
      <c r="CT1169" s="148" t="n"/>
      <c r="CU1169" s="148" t="n"/>
      <c r="CV1169" s="148" t="n"/>
    </row>
    <row r="1170">
      <c r="A1170" s="162" t="n"/>
      <c r="B1170" s="64" t="n"/>
      <c r="C1170" s="129" t="n"/>
      <c r="D1170" s="130" t="inlineStr"/>
      <c r="E1170" s="150" t="inlineStr"/>
      <c r="F1170" s="150" t="inlineStr"/>
      <c r="G1170" s="150" t="n"/>
      <c r="H1170" s="152" t="n"/>
      <c r="I1170" s="152" t="n"/>
      <c r="J1170" s="152" t="n"/>
      <c r="K1170" s="152" t="n"/>
      <c r="L1170" s="152" t="n"/>
      <c r="M1170" s="152" t="n"/>
      <c r="N1170" s="152" t="n"/>
      <c r="O1170" s="152" t="n"/>
      <c r="P1170" s="152" t="n"/>
      <c r="Q1170" s="152" t="n"/>
      <c r="R1170" s="152" t="n"/>
      <c r="S1170" s="165" t="n"/>
      <c r="T1170" s="152" t="n"/>
      <c r="U1170" s="152" t="n"/>
      <c r="V1170" s="152" t="n"/>
      <c r="W1170" s="152" t="n"/>
      <c r="X1170" s="152" t="n"/>
      <c r="Y1170" s="152" t="n"/>
      <c r="Z1170" s="152" t="n"/>
      <c r="AA1170" s="152" t="n"/>
      <c r="AB1170" s="152" t="n"/>
      <c r="AC1170" s="152" t="n"/>
      <c r="AD1170" s="152" t="n"/>
      <c r="AE1170" s="152" t="n"/>
      <c r="AF1170" s="152" t="n"/>
      <c r="AG1170" s="152" t="n"/>
      <c r="AH1170" s="152" t="n"/>
      <c r="AI1170" s="152" t="n"/>
      <c r="AJ1170" s="152" t="n"/>
      <c r="AK1170" s="152" t="n"/>
      <c r="AL1170" s="152" t="n"/>
      <c r="AM1170" s="152" t="n"/>
      <c r="AN1170" s="166" t="n"/>
      <c r="AO1170" s="155" t="n"/>
      <c r="AP1170" s="152" t="n"/>
      <c r="AQ1170" s="152" t="n"/>
      <c r="AR1170" s="152" t="n"/>
      <c r="AS1170" s="152" t="n"/>
      <c r="AT1170" s="152" t="n"/>
      <c r="AU1170" s="155" t="n"/>
      <c r="AV1170" s="152" t="n"/>
      <c r="AW1170" s="152" t="n"/>
      <c r="AX1170" s="152" t="n"/>
      <c r="AY1170" s="152" t="n"/>
      <c r="AZ1170" s="152" t="n"/>
      <c r="BA1170" s="165" t="n"/>
      <c r="BB1170" s="165" t="n"/>
      <c r="BC1170" s="152" t="n"/>
      <c r="BD1170" s="152" t="n"/>
      <c r="BE1170" s="152" t="n"/>
      <c r="BF1170" s="152" t="n"/>
      <c r="BG1170" s="155" t="n"/>
      <c r="BH1170" s="152" t="n"/>
      <c r="BI1170" s="152" t="n"/>
      <c r="BJ1170" s="152" t="n"/>
      <c r="BK1170" s="152" t="n"/>
      <c r="BL1170" s="152" t="n"/>
      <c r="BM1170" s="152" t="n"/>
      <c r="BN1170" s="152" t="n"/>
      <c r="BO1170" s="152" t="n"/>
      <c r="BP1170" s="155" t="n"/>
      <c r="BQ1170" s="152" t="n"/>
      <c r="BR1170" s="152" t="n"/>
      <c r="BS1170" s="152" t="n"/>
      <c r="BT1170" s="152" t="n"/>
      <c r="BU1170" s="152" t="n"/>
      <c r="BV1170" s="152" t="n"/>
      <c r="BW1170" s="152" t="n"/>
      <c r="BX1170" s="165" t="n"/>
      <c r="BY1170" s="150" t="n"/>
      <c r="BZ1170" s="150" t="n"/>
      <c r="CA1170" s="150" t="n"/>
      <c r="CB1170" s="174" t="n"/>
      <c r="CC1170" s="156" t="n"/>
      <c r="CD1170" s="156" t="n"/>
      <c r="CE1170" s="167">
        <f>IFERROR(__xludf.DUMMYFUNCTION("""COMPUTED_VALUE"""),"")</f>
        <v/>
      </c>
      <c r="CF1170" s="158">
        <f>IFERROR(__xludf.DUMMYFUNCTION("""COMPUTED_VALUE"""),"")</f>
        <v/>
      </c>
      <c r="CG1170" s="148" t="n"/>
      <c r="CH1170" s="148" t="n"/>
      <c r="CI1170" s="148" t="n"/>
      <c r="CJ1170" s="148" t="n"/>
      <c r="CK1170" s="148" t="n"/>
      <c r="CL1170" s="148" t="n"/>
      <c r="CM1170" s="148" t="n"/>
      <c r="CN1170" s="148" t="n"/>
      <c r="CO1170" s="148" t="n"/>
      <c r="CP1170" s="148" t="n"/>
      <c r="CQ1170" s="148" t="n"/>
      <c r="CR1170" s="148" t="n"/>
      <c r="CS1170" s="148" t="n"/>
      <c r="CT1170" s="148" t="n"/>
      <c r="CU1170" s="148" t="n"/>
      <c r="CV1170" s="148" t="n"/>
    </row>
    <row r="1171">
      <c r="A1171" s="162" t="n"/>
      <c r="B1171" s="64" t="n"/>
      <c r="C1171" s="129" t="n"/>
      <c r="D1171" s="130" t="inlineStr"/>
      <c r="E1171" s="150" t="inlineStr"/>
      <c r="F1171" s="150" t="inlineStr"/>
      <c r="G1171" s="150" t="n"/>
      <c r="H1171" s="152" t="n"/>
      <c r="I1171" s="152" t="n"/>
      <c r="J1171" s="152" t="n"/>
      <c r="K1171" s="152" t="n"/>
      <c r="L1171" s="152" t="n"/>
      <c r="M1171" s="152" t="n"/>
      <c r="N1171" s="152" t="n"/>
      <c r="O1171" s="152" t="n"/>
      <c r="P1171" s="152" t="n"/>
      <c r="Q1171" s="152" t="n"/>
      <c r="R1171" s="152" t="n"/>
      <c r="S1171" s="165" t="n"/>
      <c r="T1171" s="152" t="n"/>
      <c r="U1171" s="152" t="n"/>
      <c r="V1171" s="152" t="n"/>
      <c r="W1171" s="152" t="n"/>
      <c r="X1171" s="152" t="n"/>
      <c r="Y1171" s="152" t="n"/>
      <c r="Z1171" s="152" t="n"/>
      <c r="AA1171" s="152" t="n"/>
      <c r="AB1171" s="152" t="n"/>
      <c r="AC1171" s="152" t="n"/>
      <c r="AD1171" s="152" t="n"/>
      <c r="AE1171" s="152" t="n"/>
      <c r="AF1171" s="152" t="n"/>
      <c r="AG1171" s="152" t="n"/>
      <c r="AH1171" s="152" t="n"/>
      <c r="AI1171" s="152" t="n"/>
      <c r="AJ1171" s="152" t="n"/>
      <c r="AK1171" s="152" t="n"/>
      <c r="AL1171" s="152" t="n"/>
      <c r="AM1171" s="152" t="n"/>
      <c r="AN1171" s="166" t="n"/>
      <c r="AO1171" s="155" t="n"/>
      <c r="AP1171" s="152" t="n"/>
      <c r="AQ1171" s="152" t="n"/>
      <c r="AR1171" s="152" t="n"/>
      <c r="AS1171" s="152" t="n"/>
      <c r="AT1171" s="152" t="n"/>
      <c r="AU1171" s="155" t="n"/>
      <c r="AV1171" s="152" t="n"/>
      <c r="AW1171" s="152" t="n"/>
      <c r="AX1171" s="152" t="n"/>
      <c r="AY1171" s="152" t="n"/>
      <c r="AZ1171" s="152" t="n"/>
      <c r="BA1171" s="165" t="n"/>
      <c r="BB1171" s="165" t="n"/>
      <c r="BC1171" s="152" t="n"/>
      <c r="BD1171" s="152" t="n"/>
      <c r="BE1171" s="152" t="n"/>
      <c r="BF1171" s="152" t="n"/>
      <c r="BG1171" s="155" t="n"/>
      <c r="BH1171" s="152" t="n"/>
      <c r="BI1171" s="152" t="n"/>
      <c r="BJ1171" s="152" t="n"/>
      <c r="BK1171" s="152" t="n"/>
      <c r="BL1171" s="152" t="n"/>
      <c r="BM1171" s="152" t="n"/>
      <c r="BN1171" s="152" t="n"/>
      <c r="BO1171" s="152" t="n"/>
      <c r="BP1171" s="155" t="n"/>
      <c r="BQ1171" s="152" t="n"/>
      <c r="BR1171" s="152" t="n"/>
      <c r="BS1171" s="152" t="n"/>
      <c r="BT1171" s="152" t="n"/>
      <c r="BU1171" s="152" t="n"/>
      <c r="BV1171" s="152" t="n"/>
      <c r="BW1171" s="152" t="n"/>
      <c r="BX1171" s="165" t="n"/>
      <c r="BY1171" s="150" t="n"/>
      <c r="BZ1171" s="150" t="n"/>
      <c r="CA1171" s="150" t="n"/>
      <c r="CB1171" s="174" t="n"/>
      <c r="CC1171" s="156" t="n"/>
      <c r="CD1171" s="156" t="n"/>
      <c r="CE1171" s="167">
        <f>IFERROR(__xludf.DUMMYFUNCTION("""COMPUTED_VALUE"""),"")</f>
        <v/>
      </c>
      <c r="CF1171" s="158">
        <f>IFERROR(__xludf.DUMMYFUNCTION("""COMPUTED_VALUE"""),"")</f>
        <v/>
      </c>
      <c r="CG1171" s="148" t="n"/>
      <c r="CH1171" s="148" t="n"/>
      <c r="CI1171" s="148" t="n"/>
      <c r="CJ1171" s="148" t="n"/>
      <c r="CK1171" s="148" t="n"/>
      <c r="CL1171" s="148" t="n"/>
      <c r="CM1171" s="148" t="n"/>
      <c r="CN1171" s="148" t="n"/>
      <c r="CO1171" s="148" t="n"/>
      <c r="CP1171" s="148" t="n"/>
      <c r="CQ1171" s="148" t="n"/>
      <c r="CR1171" s="148" t="n"/>
      <c r="CS1171" s="148" t="n"/>
      <c r="CT1171" s="148" t="n"/>
      <c r="CU1171" s="148" t="n"/>
      <c r="CV1171" s="148" t="n"/>
    </row>
    <row r="1172">
      <c r="A1172" s="162" t="n"/>
      <c r="B1172" s="64" t="n"/>
      <c r="C1172" s="129" t="n"/>
      <c r="D1172" s="130" t="inlineStr"/>
      <c r="E1172" s="150" t="inlineStr"/>
      <c r="F1172" s="150" t="inlineStr"/>
      <c r="G1172" s="150" t="n"/>
      <c r="H1172" s="152" t="n"/>
      <c r="I1172" s="152" t="n"/>
      <c r="J1172" s="152" t="n"/>
      <c r="K1172" s="152" t="n"/>
      <c r="L1172" s="152" t="n"/>
      <c r="M1172" s="152" t="n"/>
      <c r="N1172" s="152" t="n"/>
      <c r="O1172" s="152" t="n"/>
      <c r="P1172" s="152" t="n"/>
      <c r="Q1172" s="152" t="n"/>
      <c r="R1172" s="152" t="n"/>
      <c r="S1172" s="165" t="n"/>
      <c r="T1172" s="152" t="n"/>
      <c r="U1172" s="152" t="n"/>
      <c r="V1172" s="152" t="n"/>
      <c r="W1172" s="152" t="n"/>
      <c r="X1172" s="152" t="n"/>
      <c r="Y1172" s="152" t="n"/>
      <c r="Z1172" s="152" t="n"/>
      <c r="AA1172" s="152" t="n"/>
      <c r="AB1172" s="152" t="n"/>
      <c r="AC1172" s="152" t="n"/>
      <c r="AD1172" s="152" t="n"/>
      <c r="AE1172" s="152" t="n"/>
      <c r="AF1172" s="152" t="n"/>
      <c r="AG1172" s="152" t="n"/>
      <c r="AH1172" s="152" t="n"/>
      <c r="AI1172" s="152" t="n"/>
      <c r="AJ1172" s="152" t="n"/>
      <c r="AK1172" s="152" t="n"/>
      <c r="AL1172" s="152" t="n"/>
      <c r="AM1172" s="152" t="n"/>
      <c r="AN1172" s="166" t="n"/>
      <c r="AO1172" s="155" t="n"/>
      <c r="AP1172" s="152" t="n"/>
      <c r="AQ1172" s="152" t="n"/>
      <c r="AR1172" s="152" t="n"/>
      <c r="AS1172" s="152" t="n"/>
      <c r="AT1172" s="152" t="n"/>
      <c r="AU1172" s="155" t="n"/>
      <c r="AV1172" s="152" t="n"/>
      <c r="AW1172" s="152" t="n"/>
      <c r="AX1172" s="152" t="n"/>
      <c r="AY1172" s="152" t="n"/>
      <c r="AZ1172" s="152" t="n"/>
      <c r="BA1172" s="165" t="n"/>
      <c r="BB1172" s="165" t="n"/>
      <c r="BC1172" s="152" t="n"/>
      <c r="BD1172" s="152" t="n"/>
      <c r="BE1172" s="152" t="n"/>
      <c r="BF1172" s="152" t="n"/>
      <c r="BG1172" s="155" t="n"/>
      <c r="BH1172" s="152" t="n"/>
      <c r="BI1172" s="152" t="n"/>
      <c r="BJ1172" s="152" t="n"/>
      <c r="BK1172" s="152" t="n"/>
      <c r="BL1172" s="152" t="n"/>
      <c r="BM1172" s="152" t="n"/>
      <c r="BN1172" s="152" t="n"/>
      <c r="BO1172" s="152" t="n"/>
      <c r="BP1172" s="155" t="n"/>
      <c r="BQ1172" s="152" t="n"/>
      <c r="BR1172" s="152" t="n"/>
      <c r="BS1172" s="152" t="n"/>
      <c r="BT1172" s="152" t="n"/>
      <c r="BU1172" s="152" t="n"/>
      <c r="BV1172" s="152" t="n"/>
      <c r="BW1172" s="152" t="n"/>
      <c r="BX1172" s="165" t="n"/>
      <c r="BY1172" s="150" t="n"/>
      <c r="BZ1172" s="150" t="n"/>
      <c r="CA1172" s="150" t="n"/>
      <c r="CB1172" s="174" t="n"/>
      <c r="CC1172" s="156" t="n"/>
      <c r="CD1172" s="156" t="n"/>
      <c r="CE1172" s="167">
        <f>IFERROR(__xludf.DUMMYFUNCTION("""COMPUTED_VALUE"""),"")</f>
        <v/>
      </c>
      <c r="CF1172" s="158">
        <f>IFERROR(__xludf.DUMMYFUNCTION("""COMPUTED_VALUE"""),"")</f>
        <v/>
      </c>
      <c r="CG1172" s="148" t="n"/>
      <c r="CH1172" s="148" t="n"/>
      <c r="CI1172" s="148" t="n"/>
      <c r="CJ1172" s="148" t="n"/>
      <c r="CK1172" s="148" t="n"/>
      <c r="CL1172" s="148" t="n"/>
      <c r="CM1172" s="148" t="n"/>
      <c r="CN1172" s="148" t="n"/>
      <c r="CO1172" s="148" t="n"/>
      <c r="CP1172" s="148" t="n"/>
      <c r="CQ1172" s="148" t="n"/>
      <c r="CR1172" s="148" t="n"/>
      <c r="CS1172" s="148" t="n"/>
      <c r="CT1172" s="148" t="n"/>
      <c r="CU1172" s="148" t="n"/>
      <c r="CV1172" s="148" t="n"/>
    </row>
    <row r="1173">
      <c r="A1173" s="162" t="n"/>
      <c r="B1173" s="64" t="n"/>
      <c r="C1173" s="129" t="n"/>
      <c r="D1173" s="130" t="inlineStr"/>
      <c r="E1173" s="150" t="inlineStr"/>
      <c r="F1173" s="150" t="inlineStr"/>
      <c r="G1173" s="150" t="n"/>
      <c r="H1173" s="152" t="n"/>
      <c r="I1173" s="152" t="n"/>
      <c r="J1173" s="152" t="n"/>
      <c r="K1173" s="152" t="n"/>
      <c r="L1173" s="152" t="n"/>
      <c r="M1173" s="152" t="n"/>
      <c r="N1173" s="152" t="n"/>
      <c r="O1173" s="152" t="n"/>
      <c r="P1173" s="152" t="n"/>
      <c r="Q1173" s="152" t="n"/>
      <c r="R1173" s="152" t="n"/>
      <c r="S1173" s="165" t="n"/>
      <c r="T1173" s="152" t="n"/>
      <c r="U1173" s="152" t="n"/>
      <c r="V1173" s="152" t="n"/>
      <c r="W1173" s="152" t="n"/>
      <c r="X1173" s="152" t="n"/>
      <c r="Y1173" s="152" t="n"/>
      <c r="Z1173" s="152" t="n"/>
      <c r="AA1173" s="152" t="n"/>
      <c r="AB1173" s="152" t="n"/>
      <c r="AC1173" s="152" t="n"/>
      <c r="AD1173" s="152" t="n"/>
      <c r="AE1173" s="152" t="n"/>
      <c r="AF1173" s="152" t="n"/>
      <c r="AG1173" s="152" t="n"/>
      <c r="AH1173" s="152" t="n"/>
      <c r="AI1173" s="152" t="n"/>
      <c r="AJ1173" s="152" t="n"/>
      <c r="AK1173" s="152" t="n"/>
      <c r="AL1173" s="152" t="n"/>
      <c r="AM1173" s="152" t="n"/>
      <c r="AN1173" s="166" t="n"/>
      <c r="AO1173" s="155" t="n"/>
      <c r="AP1173" s="152" t="n"/>
      <c r="AQ1173" s="152" t="n"/>
      <c r="AR1173" s="152" t="n"/>
      <c r="AS1173" s="152" t="n"/>
      <c r="AT1173" s="152" t="n"/>
      <c r="AU1173" s="155" t="n"/>
      <c r="AV1173" s="152" t="n"/>
      <c r="AW1173" s="152" t="n"/>
      <c r="AX1173" s="152" t="n"/>
      <c r="AY1173" s="152" t="n"/>
      <c r="AZ1173" s="152" t="n"/>
      <c r="BA1173" s="165" t="n"/>
      <c r="BB1173" s="165" t="n"/>
      <c r="BC1173" s="152" t="n"/>
      <c r="BD1173" s="152" t="n"/>
      <c r="BE1173" s="152" t="n"/>
      <c r="BF1173" s="152" t="n"/>
      <c r="BG1173" s="155" t="n"/>
      <c r="BH1173" s="152" t="n"/>
      <c r="BI1173" s="152" t="n"/>
      <c r="BJ1173" s="152" t="n"/>
      <c r="BK1173" s="152" t="n"/>
      <c r="BL1173" s="152" t="n"/>
      <c r="BM1173" s="152" t="n"/>
      <c r="BN1173" s="152" t="n"/>
      <c r="BO1173" s="152" t="n"/>
      <c r="BP1173" s="155" t="n"/>
      <c r="BQ1173" s="152" t="n"/>
      <c r="BR1173" s="152" t="n"/>
      <c r="BS1173" s="152" t="n"/>
      <c r="BT1173" s="152" t="n"/>
      <c r="BU1173" s="152" t="n"/>
      <c r="BV1173" s="152" t="n"/>
      <c r="BW1173" s="152" t="n"/>
      <c r="BX1173" s="165" t="n"/>
      <c r="BY1173" s="150" t="n"/>
      <c r="BZ1173" s="150" t="n"/>
      <c r="CA1173" s="150" t="n"/>
      <c r="CB1173" s="174" t="n"/>
      <c r="CC1173" s="156" t="n"/>
      <c r="CD1173" s="156" t="n"/>
      <c r="CE1173" s="167">
        <f>IFERROR(__xludf.DUMMYFUNCTION("""COMPUTED_VALUE"""),"")</f>
        <v/>
      </c>
      <c r="CF1173" s="158">
        <f>IFERROR(__xludf.DUMMYFUNCTION("""COMPUTED_VALUE"""),"")</f>
        <v/>
      </c>
      <c r="CG1173" s="148" t="n"/>
      <c r="CH1173" s="148" t="n"/>
      <c r="CI1173" s="148" t="n"/>
      <c r="CJ1173" s="148" t="n"/>
      <c r="CK1173" s="148" t="n"/>
      <c r="CL1173" s="148" t="n"/>
      <c r="CM1173" s="148" t="n"/>
      <c r="CN1173" s="148" t="n"/>
      <c r="CO1173" s="148" t="n"/>
      <c r="CP1173" s="148" t="n"/>
      <c r="CQ1173" s="148" t="n"/>
      <c r="CR1173" s="148" t="n"/>
      <c r="CS1173" s="148" t="n"/>
      <c r="CT1173" s="148" t="n"/>
      <c r="CU1173" s="148" t="n"/>
      <c r="CV1173" s="148" t="n"/>
    </row>
    <row r="1174">
      <c r="A1174" s="162" t="n"/>
      <c r="B1174" s="64" t="n"/>
      <c r="C1174" s="129" t="n"/>
      <c r="D1174" s="130" t="inlineStr"/>
      <c r="E1174" s="150" t="inlineStr"/>
      <c r="F1174" s="150" t="inlineStr"/>
      <c r="G1174" s="150" t="n"/>
      <c r="H1174" s="152" t="n"/>
      <c r="I1174" s="152" t="n"/>
      <c r="J1174" s="152" t="n"/>
      <c r="K1174" s="152" t="n"/>
      <c r="L1174" s="152" t="n"/>
      <c r="M1174" s="152" t="n"/>
      <c r="N1174" s="152" t="n"/>
      <c r="O1174" s="152" t="n"/>
      <c r="P1174" s="152" t="n"/>
      <c r="Q1174" s="152" t="n"/>
      <c r="R1174" s="152" t="n"/>
      <c r="S1174" s="165" t="n"/>
      <c r="T1174" s="152" t="n"/>
      <c r="U1174" s="152" t="n"/>
      <c r="V1174" s="152" t="n"/>
      <c r="W1174" s="152" t="n"/>
      <c r="X1174" s="152" t="n"/>
      <c r="Y1174" s="152" t="n"/>
      <c r="Z1174" s="152" t="n"/>
      <c r="AA1174" s="152" t="n"/>
      <c r="AB1174" s="152" t="n"/>
      <c r="AC1174" s="152" t="n"/>
      <c r="AD1174" s="152" t="n"/>
      <c r="AE1174" s="152" t="n"/>
      <c r="AF1174" s="152" t="n"/>
      <c r="AG1174" s="152" t="n"/>
      <c r="AH1174" s="152" t="n"/>
      <c r="AI1174" s="152" t="n"/>
      <c r="AJ1174" s="152" t="n"/>
      <c r="AK1174" s="152" t="n"/>
      <c r="AL1174" s="152" t="n"/>
      <c r="AM1174" s="152" t="n"/>
      <c r="AN1174" s="166" t="n"/>
      <c r="AO1174" s="155" t="n"/>
      <c r="AP1174" s="152" t="n"/>
      <c r="AQ1174" s="152" t="n"/>
      <c r="AR1174" s="152" t="n"/>
      <c r="AS1174" s="152" t="n"/>
      <c r="AT1174" s="152" t="n"/>
      <c r="AU1174" s="155" t="n"/>
      <c r="AV1174" s="152" t="n"/>
      <c r="AW1174" s="152" t="n"/>
      <c r="AX1174" s="152" t="n"/>
      <c r="AY1174" s="152" t="n"/>
      <c r="AZ1174" s="152" t="n"/>
      <c r="BA1174" s="165" t="n"/>
      <c r="BB1174" s="165" t="n"/>
      <c r="BC1174" s="152" t="n"/>
      <c r="BD1174" s="152" t="n"/>
      <c r="BE1174" s="152" t="n"/>
      <c r="BF1174" s="152" t="n"/>
      <c r="BG1174" s="155" t="n"/>
      <c r="BH1174" s="152" t="n"/>
      <c r="BI1174" s="152" t="n"/>
      <c r="BJ1174" s="152" t="n"/>
      <c r="BK1174" s="152" t="n"/>
      <c r="BL1174" s="152" t="n"/>
      <c r="BM1174" s="152" t="n"/>
      <c r="BN1174" s="152" t="n"/>
      <c r="BO1174" s="152" t="n"/>
      <c r="BP1174" s="155" t="n"/>
      <c r="BQ1174" s="152" t="n"/>
      <c r="BR1174" s="152" t="n"/>
      <c r="BS1174" s="152" t="n"/>
      <c r="BT1174" s="152" t="n"/>
      <c r="BU1174" s="152" t="n"/>
      <c r="BV1174" s="152" t="n"/>
      <c r="BW1174" s="152" t="n"/>
      <c r="BX1174" s="165" t="n"/>
      <c r="BY1174" s="150" t="n"/>
      <c r="BZ1174" s="150" t="n"/>
      <c r="CA1174" s="150" t="n"/>
      <c r="CB1174" s="174" t="n"/>
      <c r="CC1174" s="156" t="n"/>
      <c r="CD1174" s="156" t="n"/>
      <c r="CE1174" s="167">
        <f>IFERROR(__xludf.DUMMYFUNCTION("""COMPUTED_VALUE"""),"")</f>
        <v/>
      </c>
      <c r="CF1174" s="158">
        <f>IFERROR(__xludf.DUMMYFUNCTION("""COMPUTED_VALUE"""),"")</f>
        <v/>
      </c>
      <c r="CG1174" s="148" t="n"/>
      <c r="CH1174" s="148" t="n"/>
      <c r="CI1174" s="148" t="n"/>
      <c r="CJ1174" s="148" t="n"/>
      <c r="CK1174" s="148" t="n"/>
      <c r="CL1174" s="148" t="n"/>
      <c r="CM1174" s="148" t="n"/>
      <c r="CN1174" s="148" t="n"/>
      <c r="CO1174" s="148" t="n"/>
      <c r="CP1174" s="148" t="n"/>
      <c r="CQ1174" s="148" t="n"/>
      <c r="CR1174" s="148" t="n"/>
      <c r="CS1174" s="148" t="n"/>
      <c r="CT1174" s="148" t="n"/>
      <c r="CU1174" s="148" t="n"/>
      <c r="CV1174" s="148" t="n"/>
    </row>
    <row r="1175">
      <c r="A1175" s="162" t="n"/>
      <c r="B1175" s="64" t="n"/>
      <c r="C1175" s="129" t="n"/>
      <c r="D1175" s="130" t="inlineStr"/>
      <c r="E1175" s="150" t="inlineStr"/>
      <c r="F1175" s="150" t="inlineStr"/>
      <c r="G1175" s="150" t="n"/>
      <c r="H1175" s="152" t="n"/>
      <c r="I1175" s="152" t="n"/>
      <c r="J1175" s="152" t="n"/>
      <c r="K1175" s="152" t="n"/>
      <c r="L1175" s="152" t="n"/>
      <c r="M1175" s="152" t="n"/>
      <c r="N1175" s="152" t="n"/>
      <c r="O1175" s="152" t="n"/>
      <c r="P1175" s="152" t="n"/>
      <c r="Q1175" s="152" t="n"/>
      <c r="R1175" s="152" t="n"/>
      <c r="S1175" s="165" t="n"/>
      <c r="T1175" s="152" t="n"/>
      <c r="U1175" s="152" t="n"/>
      <c r="V1175" s="152" t="n"/>
      <c r="W1175" s="152" t="n"/>
      <c r="X1175" s="152" t="n"/>
      <c r="Y1175" s="152" t="n"/>
      <c r="Z1175" s="152" t="n"/>
      <c r="AA1175" s="152" t="n"/>
      <c r="AB1175" s="152" t="n"/>
      <c r="AC1175" s="152" t="n"/>
      <c r="AD1175" s="152" t="n"/>
      <c r="AE1175" s="152" t="n"/>
      <c r="AF1175" s="152" t="n"/>
      <c r="AG1175" s="152" t="n"/>
      <c r="AH1175" s="152" t="n"/>
      <c r="AI1175" s="152" t="n"/>
      <c r="AJ1175" s="152" t="n"/>
      <c r="AK1175" s="152" t="n"/>
      <c r="AL1175" s="152" t="n"/>
      <c r="AM1175" s="152" t="n"/>
      <c r="AN1175" s="166" t="n"/>
      <c r="AO1175" s="155" t="n"/>
      <c r="AP1175" s="152" t="n"/>
      <c r="AQ1175" s="152" t="n"/>
      <c r="AR1175" s="152" t="n"/>
      <c r="AS1175" s="152" t="n"/>
      <c r="AT1175" s="152" t="n"/>
      <c r="AU1175" s="155" t="n"/>
      <c r="AV1175" s="152" t="n"/>
      <c r="AW1175" s="152" t="n"/>
      <c r="AX1175" s="152" t="n"/>
      <c r="AY1175" s="152" t="n"/>
      <c r="AZ1175" s="152" t="n"/>
      <c r="BA1175" s="165" t="n"/>
      <c r="BB1175" s="165" t="n"/>
      <c r="BC1175" s="152" t="n"/>
      <c r="BD1175" s="152" t="n"/>
      <c r="BE1175" s="152" t="n"/>
      <c r="BF1175" s="152" t="n"/>
      <c r="BG1175" s="155" t="n"/>
      <c r="BH1175" s="152" t="n"/>
      <c r="BI1175" s="152" t="n"/>
      <c r="BJ1175" s="152" t="n"/>
      <c r="BK1175" s="152" t="n"/>
      <c r="BL1175" s="152" t="n"/>
      <c r="BM1175" s="152" t="n"/>
      <c r="BN1175" s="152" t="n"/>
      <c r="BO1175" s="152" t="n"/>
      <c r="BP1175" s="155" t="n"/>
      <c r="BQ1175" s="152" t="n"/>
      <c r="BR1175" s="152" t="n"/>
      <c r="BS1175" s="152" t="n"/>
      <c r="BT1175" s="152" t="n"/>
      <c r="BU1175" s="152" t="n"/>
      <c r="BV1175" s="152" t="n"/>
      <c r="BW1175" s="152" t="n"/>
      <c r="BX1175" s="165" t="n"/>
      <c r="BY1175" s="150" t="n"/>
      <c r="BZ1175" s="150" t="n"/>
      <c r="CA1175" s="150" t="n"/>
      <c r="CB1175" s="174" t="n"/>
      <c r="CC1175" s="156" t="n"/>
      <c r="CD1175" s="156" t="n"/>
      <c r="CE1175" s="167">
        <f>IFERROR(__xludf.DUMMYFUNCTION("""COMPUTED_VALUE"""),"")</f>
        <v/>
      </c>
      <c r="CF1175" s="158">
        <f>IFERROR(__xludf.DUMMYFUNCTION("""COMPUTED_VALUE"""),"")</f>
        <v/>
      </c>
      <c r="CG1175" s="148" t="n"/>
      <c r="CH1175" s="148" t="n"/>
      <c r="CI1175" s="148" t="n"/>
      <c r="CJ1175" s="148" t="n"/>
      <c r="CK1175" s="148" t="n"/>
      <c r="CL1175" s="148" t="n"/>
      <c r="CM1175" s="148" t="n"/>
      <c r="CN1175" s="148" t="n"/>
      <c r="CO1175" s="148" t="n"/>
      <c r="CP1175" s="148" t="n"/>
      <c r="CQ1175" s="148" t="n"/>
      <c r="CR1175" s="148" t="n"/>
      <c r="CS1175" s="148" t="n"/>
      <c r="CT1175" s="148" t="n"/>
      <c r="CU1175" s="148" t="n"/>
      <c r="CV1175" s="148" t="n"/>
    </row>
    <row r="1176">
      <c r="A1176" s="162" t="n"/>
      <c r="B1176" s="64" t="n"/>
      <c r="C1176" s="129" t="n"/>
      <c r="D1176" s="130" t="inlineStr"/>
      <c r="E1176" s="150" t="inlineStr"/>
      <c r="F1176" s="150" t="inlineStr"/>
      <c r="G1176" s="150" t="n"/>
      <c r="H1176" s="152" t="n"/>
      <c r="I1176" s="152" t="n"/>
      <c r="J1176" s="152" t="n"/>
      <c r="K1176" s="152" t="n"/>
      <c r="L1176" s="152" t="n"/>
      <c r="M1176" s="152" t="n"/>
      <c r="N1176" s="152" t="n"/>
      <c r="O1176" s="152" t="n"/>
      <c r="P1176" s="152" t="n"/>
      <c r="Q1176" s="152" t="n"/>
      <c r="R1176" s="152" t="n"/>
      <c r="S1176" s="165" t="n"/>
      <c r="T1176" s="152" t="n"/>
      <c r="U1176" s="152" t="n"/>
      <c r="V1176" s="152" t="n"/>
      <c r="W1176" s="152" t="n"/>
      <c r="X1176" s="152" t="n"/>
      <c r="Y1176" s="152" t="n"/>
      <c r="Z1176" s="152" t="n"/>
      <c r="AA1176" s="152" t="n"/>
      <c r="AB1176" s="152" t="n"/>
      <c r="AC1176" s="152" t="n"/>
      <c r="AD1176" s="152" t="n"/>
      <c r="AE1176" s="152" t="n"/>
      <c r="AF1176" s="152" t="n"/>
      <c r="AG1176" s="152" t="n"/>
      <c r="AH1176" s="152" t="n"/>
      <c r="AI1176" s="152" t="n"/>
      <c r="AJ1176" s="152" t="n"/>
      <c r="AK1176" s="152" t="n"/>
      <c r="AL1176" s="152" t="n"/>
      <c r="AM1176" s="152" t="n"/>
      <c r="AN1176" s="166" t="n"/>
      <c r="AO1176" s="155" t="n"/>
      <c r="AP1176" s="152" t="n"/>
      <c r="AQ1176" s="152" t="n"/>
      <c r="AR1176" s="152" t="n"/>
      <c r="AS1176" s="152" t="n"/>
      <c r="AT1176" s="152" t="n"/>
      <c r="AU1176" s="155" t="n"/>
      <c r="AV1176" s="152" t="n"/>
      <c r="AW1176" s="152" t="n"/>
      <c r="AX1176" s="152" t="n"/>
      <c r="AY1176" s="152" t="n"/>
      <c r="AZ1176" s="152" t="n"/>
      <c r="BA1176" s="165" t="n"/>
      <c r="BB1176" s="165" t="n"/>
      <c r="BC1176" s="152" t="n"/>
      <c r="BD1176" s="152" t="n"/>
      <c r="BE1176" s="152" t="n"/>
      <c r="BF1176" s="152" t="n"/>
      <c r="BG1176" s="155" t="n"/>
      <c r="BH1176" s="152" t="n"/>
      <c r="BI1176" s="152" t="n"/>
      <c r="BJ1176" s="152" t="n"/>
      <c r="BK1176" s="152" t="n"/>
      <c r="BL1176" s="152" t="n"/>
      <c r="BM1176" s="152" t="n"/>
      <c r="BN1176" s="152" t="n"/>
      <c r="BO1176" s="152" t="n"/>
      <c r="BP1176" s="155" t="n"/>
      <c r="BQ1176" s="152" t="n"/>
      <c r="BR1176" s="152" t="n"/>
      <c r="BS1176" s="152" t="n"/>
      <c r="BT1176" s="152" t="n"/>
      <c r="BU1176" s="152" t="n"/>
      <c r="BV1176" s="152" t="n"/>
      <c r="BW1176" s="152" t="n"/>
      <c r="BX1176" s="165" t="n"/>
      <c r="BY1176" s="150" t="n"/>
      <c r="BZ1176" s="150" t="n"/>
      <c r="CA1176" s="150" t="n"/>
      <c r="CB1176" s="174" t="n"/>
      <c r="CC1176" s="156" t="n"/>
      <c r="CD1176" s="156" t="n"/>
      <c r="CE1176" s="167">
        <f>IFERROR(__xludf.DUMMYFUNCTION("""COMPUTED_VALUE"""),"")</f>
        <v/>
      </c>
      <c r="CF1176" s="158">
        <f>IFERROR(__xludf.DUMMYFUNCTION("""COMPUTED_VALUE"""),"")</f>
        <v/>
      </c>
      <c r="CG1176" s="148" t="n"/>
      <c r="CH1176" s="148" t="n"/>
      <c r="CI1176" s="148" t="n"/>
      <c r="CJ1176" s="148" t="n"/>
      <c r="CK1176" s="148" t="n"/>
      <c r="CL1176" s="148" t="n"/>
      <c r="CM1176" s="148" t="n"/>
      <c r="CN1176" s="148" t="n"/>
      <c r="CO1176" s="148" t="n"/>
      <c r="CP1176" s="148" t="n"/>
      <c r="CQ1176" s="148" t="n"/>
      <c r="CR1176" s="148" t="n"/>
      <c r="CS1176" s="148" t="n"/>
      <c r="CT1176" s="148" t="n"/>
      <c r="CU1176" s="148" t="n"/>
      <c r="CV1176" s="148" t="n"/>
    </row>
    <row r="1177">
      <c r="A1177" s="162" t="n"/>
      <c r="B1177" s="64" t="n"/>
      <c r="C1177" s="129" t="n"/>
      <c r="D1177" s="130" t="inlineStr"/>
      <c r="E1177" s="150" t="inlineStr"/>
      <c r="F1177" s="150" t="inlineStr"/>
      <c r="G1177" s="150" t="n"/>
      <c r="H1177" s="152" t="n"/>
      <c r="I1177" s="152" t="n"/>
      <c r="J1177" s="152" t="n"/>
      <c r="K1177" s="152" t="n"/>
      <c r="L1177" s="152" t="n"/>
      <c r="M1177" s="152" t="n"/>
      <c r="N1177" s="152" t="n"/>
      <c r="O1177" s="152" t="n"/>
      <c r="P1177" s="152" t="n"/>
      <c r="Q1177" s="152" t="n"/>
      <c r="R1177" s="152" t="n"/>
      <c r="S1177" s="165" t="n"/>
      <c r="T1177" s="152" t="n"/>
      <c r="U1177" s="152" t="n"/>
      <c r="V1177" s="152" t="n"/>
      <c r="W1177" s="152" t="n"/>
      <c r="X1177" s="152" t="n"/>
      <c r="Y1177" s="152" t="n"/>
      <c r="Z1177" s="152" t="n"/>
      <c r="AA1177" s="152" t="n"/>
      <c r="AB1177" s="152" t="n"/>
      <c r="AC1177" s="152" t="n"/>
      <c r="AD1177" s="152" t="n"/>
      <c r="AE1177" s="152" t="n"/>
      <c r="AF1177" s="152" t="n"/>
      <c r="AG1177" s="152" t="n"/>
      <c r="AH1177" s="152" t="n"/>
      <c r="AI1177" s="152" t="n"/>
      <c r="AJ1177" s="152" t="n"/>
      <c r="AK1177" s="152" t="n"/>
      <c r="AL1177" s="152" t="n"/>
      <c r="AM1177" s="152" t="n"/>
      <c r="AN1177" s="166" t="n"/>
      <c r="AO1177" s="155" t="n"/>
      <c r="AP1177" s="152" t="n"/>
      <c r="AQ1177" s="152" t="n"/>
      <c r="AR1177" s="152" t="n"/>
      <c r="AS1177" s="152" t="n"/>
      <c r="AT1177" s="152" t="n"/>
      <c r="AU1177" s="155" t="n"/>
      <c r="AV1177" s="152" t="n"/>
      <c r="AW1177" s="152" t="n"/>
      <c r="AX1177" s="152" t="n"/>
      <c r="AY1177" s="152" t="n"/>
      <c r="AZ1177" s="152" t="n"/>
      <c r="BA1177" s="165" t="n"/>
      <c r="BB1177" s="165" t="n"/>
      <c r="BC1177" s="152" t="n"/>
      <c r="BD1177" s="152" t="n"/>
      <c r="BE1177" s="152" t="n"/>
      <c r="BF1177" s="152" t="n"/>
      <c r="BG1177" s="155" t="n"/>
      <c r="BH1177" s="152" t="n"/>
      <c r="BI1177" s="152" t="n"/>
      <c r="BJ1177" s="152" t="n"/>
      <c r="BK1177" s="152" t="n"/>
      <c r="BL1177" s="152" t="n"/>
      <c r="BM1177" s="152" t="n"/>
      <c r="BN1177" s="152" t="n"/>
      <c r="BO1177" s="152" t="n"/>
      <c r="BP1177" s="155" t="n"/>
      <c r="BQ1177" s="152" t="n"/>
      <c r="BR1177" s="152" t="n"/>
      <c r="BS1177" s="152" t="n"/>
      <c r="BT1177" s="152" t="n"/>
      <c r="BU1177" s="152" t="n"/>
      <c r="BV1177" s="152" t="n"/>
      <c r="BW1177" s="152" t="n"/>
      <c r="BX1177" s="165" t="n"/>
      <c r="BY1177" s="150" t="n"/>
      <c r="BZ1177" s="150" t="n"/>
      <c r="CA1177" s="150" t="n"/>
      <c r="CB1177" s="174" t="n"/>
      <c r="CC1177" s="156" t="n"/>
      <c r="CD1177" s="156" t="n"/>
      <c r="CE1177" s="167">
        <f>IFERROR(__xludf.DUMMYFUNCTION("""COMPUTED_VALUE"""),"")</f>
        <v/>
      </c>
      <c r="CF1177" s="158">
        <f>IFERROR(__xludf.DUMMYFUNCTION("""COMPUTED_VALUE"""),"")</f>
        <v/>
      </c>
      <c r="CG1177" s="148" t="n"/>
      <c r="CH1177" s="148" t="n"/>
      <c r="CI1177" s="148" t="n"/>
      <c r="CJ1177" s="148" t="n"/>
      <c r="CK1177" s="148" t="n"/>
      <c r="CL1177" s="148" t="n"/>
      <c r="CM1177" s="148" t="n"/>
      <c r="CN1177" s="148" t="n"/>
      <c r="CO1177" s="148" t="n"/>
      <c r="CP1177" s="148" t="n"/>
      <c r="CQ1177" s="148" t="n"/>
      <c r="CR1177" s="148" t="n"/>
      <c r="CS1177" s="148" t="n"/>
      <c r="CT1177" s="148" t="n"/>
      <c r="CU1177" s="148" t="n"/>
      <c r="CV1177" s="148" t="n"/>
    </row>
    <row r="1178">
      <c r="A1178" s="162" t="n"/>
      <c r="B1178" s="64" t="n"/>
      <c r="C1178" s="129" t="n"/>
      <c r="D1178" s="130" t="inlineStr"/>
      <c r="E1178" s="150" t="inlineStr"/>
      <c r="F1178" s="150" t="inlineStr"/>
      <c r="G1178" s="150" t="n"/>
      <c r="H1178" s="152" t="n"/>
      <c r="I1178" s="152" t="n"/>
      <c r="J1178" s="152" t="n"/>
      <c r="K1178" s="152" t="n"/>
      <c r="L1178" s="152" t="n"/>
      <c r="M1178" s="152" t="n"/>
      <c r="N1178" s="152" t="n"/>
      <c r="O1178" s="152" t="n"/>
      <c r="P1178" s="152" t="n"/>
      <c r="Q1178" s="152" t="n"/>
      <c r="R1178" s="152" t="n"/>
      <c r="S1178" s="165" t="n"/>
      <c r="T1178" s="152" t="n"/>
      <c r="U1178" s="152" t="n"/>
      <c r="V1178" s="152" t="n"/>
      <c r="W1178" s="152" t="n"/>
      <c r="X1178" s="152" t="n"/>
      <c r="Y1178" s="152" t="n"/>
      <c r="Z1178" s="152" t="n"/>
      <c r="AA1178" s="152" t="n"/>
      <c r="AB1178" s="152" t="n"/>
      <c r="AC1178" s="152" t="n"/>
      <c r="AD1178" s="152" t="n"/>
      <c r="AE1178" s="152" t="n"/>
      <c r="AF1178" s="152" t="n"/>
      <c r="AG1178" s="152" t="n"/>
      <c r="AH1178" s="152" t="n"/>
      <c r="AI1178" s="152" t="n"/>
      <c r="AJ1178" s="152" t="n"/>
      <c r="AK1178" s="152" t="n"/>
      <c r="AL1178" s="152" t="n"/>
      <c r="AM1178" s="152" t="n"/>
      <c r="AN1178" s="166" t="n"/>
      <c r="AO1178" s="155" t="n"/>
      <c r="AP1178" s="152" t="n"/>
      <c r="AQ1178" s="152" t="n"/>
      <c r="AR1178" s="152" t="n"/>
      <c r="AS1178" s="152" t="n"/>
      <c r="AT1178" s="152" t="n"/>
      <c r="AU1178" s="155" t="n"/>
      <c r="AV1178" s="152" t="n"/>
      <c r="AW1178" s="152" t="n"/>
      <c r="AX1178" s="152" t="n"/>
      <c r="AY1178" s="152" t="n"/>
      <c r="AZ1178" s="152" t="n"/>
      <c r="BA1178" s="165" t="n"/>
      <c r="BB1178" s="165" t="n"/>
      <c r="BC1178" s="152" t="n"/>
      <c r="BD1178" s="152" t="n"/>
      <c r="BE1178" s="152" t="n"/>
      <c r="BF1178" s="152" t="n"/>
      <c r="BG1178" s="155" t="n"/>
      <c r="BH1178" s="152" t="n"/>
      <c r="BI1178" s="152" t="n"/>
      <c r="BJ1178" s="152" t="n"/>
      <c r="BK1178" s="152" t="n"/>
      <c r="BL1178" s="152" t="n"/>
      <c r="BM1178" s="152" t="n"/>
      <c r="BN1178" s="152" t="n"/>
      <c r="BO1178" s="152" t="n"/>
      <c r="BP1178" s="155" t="n"/>
      <c r="BQ1178" s="152" t="n"/>
      <c r="BR1178" s="152" t="n"/>
      <c r="BS1178" s="152" t="n"/>
      <c r="BT1178" s="152" t="n"/>
      <c r="BU1178" s="152" t="n"/>
      <c r="BV1178" s="152" t="n"/>
      <c r="BW1178" s="152" t="n"/>
      <c r="BX1178" s="165" t="n"/>
      <c r="BY1178" s="150" t="n"/>
      <c r="BZ1178" s="150" t="n"/>
      <c r="CA1178" s="150" t="n"/>
      <c r="CB1178" s="174" t="n"/>
      <c r="CC1178" s="156" t="n"/>
      <c r="CD1178" s="156" t="n"/>
      <c r="CE1178" s="167">
        <f>IFERROR(__xludf.DUMMYFUNCTION("""COMPUTED_VALUE"""),"")</f>
        <v/>
      </c>
      <c r="CF1178" s="158">
        <f>IFERROR(__xludf.DUMMYFUNCTION("""COMPUTED_VALUE"""),"")</f>
        <v/>
      </c>
      <c r="CG1178" s="148" t="n"/>
      <c r="CH1178" s="148" t="n"/>
      <c r="CI1178" s="148" t="n"/>
      <c r="CJ1178" s="148" t="n"/>
      <c r="CK1178" s="148" t="n"/>
      <c r="CL1178" s="148" t="n"/>
      <c r="CM1178" s="148" t="n"/>
      <c r="CN1178" s="148" t="n"/>
      <c r="CO1178" s="148" t="n"/>
      <c r="CP1178" s="148" t="n"/>
      <c r="CQ1178" s="148" t="n"/>
      <c r="CR1178" s="148" t="n"/>
      <c r="CS1178" s="148" t="n"/>
      <c r="CT1178" s="148" t="n"/>
      <c r="CU1178" s="148" t="n"/>
      <c r="CV1178" s="148" t="n"/>
    </row>
    <row r="1179">
      <c r="A1179" s="162" t="n"/>
      <c r="B1179" s="64" t="n"/>
      <c r="C1179" s="129" t="n"/>
      <c r="D1179" s="130" t="inlineStr"/>
      <c r="E1179" s="150" t="inlineStr"/>
      <c r="F1179" s="150" t="inlineStr"/>
      <c r="G1179" s="150" t="n"/>
      <c r="H1179" s="152" t="n"/>
      <c r="I1179" s="152" t="n"/>
      <c r="J1179" s="152" t="n"/>
      <c r="K1179" s="152" t="n"/>
      <c r="L1179" s="152" t="n"/>
      <c r="M1179" s="152" t="n"/>
      <c r="N1179" s="152" t="n"/>
      <c r="O1179" s="152" t="n"/>
      <c r="P1179" s="152" t="n"/>
      <c r="Q1179" s="152" t="n"/>
      <c r="R1179" s="152" t="n"/>
      <c r="S1179" s="165" t="n"/>
      <c r="T1179" s="152" t="n"/>
      <c r="U1179" s="152" t="n"/>
      <c r="V1179" s="152" t="n"/>
      <c r="W1179" s="152" t="n"/>
      <c r="X1179" s="152" t="n"/>
      <c r="Y1179" s="152" t="n"/>
      <c r="Z1179" s="152" t="n"/>
      <c r="AA1179" s="152" t="n"/>
      <c r="AB1179" s="152" t="n"/>
      <c r="AC1179" s="152" t="n"/>
      <c r="AD1179" s="152" t="n"/>
      <c r="AE1179" s="152" t="n"/>
      <c r="AF1179" s="152" t="n"/>
      <c r="AG1179" s="152" t="n"/>
      <c r="AH1179" s="152" t="n"/>
      <c r="AI1179" s="152" t="n"/>
      <c r="AJ1179" s="152" t="n"/>
      <c r="AK1179" s="152" t="n"/>
      <c r="AL1179" s="152" t="n"/>
      <c r="AM1179" s="152" t="n"/>
      <c r="AN1179" s="166" t="n"/>
      <c r="AO1179" s="155" t="n"/>
      <c r="AP1179" s="152" t="n"/>
      <c r="AQ1179" s="152" t="n"/>
      <c r="AR1179" s="152" t="n"/>
      <c r="AS1179" s="152" t="n"/>
      <c r="AT1179" s="152" t="n"/>
      <c r="AU1179" s="155" t="n"/>
      <c r="AV1179" s="152" t="n"/>
      <c r="AW1179" s="152" t="n"/>
      <c r="AX1179" s="152" t="n"/>
      <c r="AY1179" s="152" t="n"/>
      <c r="AZ1179" s="152" t="n"/>
      <c r="BA1179" s="165" t="n"/>
      <c r="BB1179" s="165" t="n"/>
      <c r="BC1179" s="152" t="n"/>
      <c r="BD1179" s="152" t="n"/>
      <c r="BE1179" s="152" t="n"/>
      <c r="BF1179" s="152" t="n"/>
      <c r="BG1179" s="155" t="n"/>
      <c r="BH1179" s="152" t="n"/>
      <c r="BI1179" s="152" t="n"/>
      <c r="BJ1179" s="152" t="n"/>
      <c r="BK1179" s="152" t="n"/>
      <c r="BL1179" s="152" t="n"/>
      <c r="BM1179" s="152" t="n"/>
      <c r="BN1179" s="152" t="n"/>
      <c r="BO1179" s="152" t="n"/>
      <c r="BP1179" s="155" t="n"/>
      <c r="BQ1179" s="152" t="n"/>
      <c r="BR1179" s="152" t="n"/>
      <c r="BS1179" s="152" t="n"/>
      <c r="BT1179" s="152" t="n"/>
      <c r="BU1179" s="152" t="n"/>
      <c r="BV1179" s="152" t="n"/>
      <c r="BW1179" s="152" t="n"/>
      <c r="BX1179" s="165" t="n"/>
      <c r="BY1179" s="150" t="n"/>
      <c r="BZ1179" s="150" t="n"/>
      <c r="CA1179" s="150" t="n"/>
      <c r="CB1179" s="174" t="n"/>
      <c r="CC1179" s="156" t="n"/>
      <c r="CD1179" s="156" t="n"/>
      <c r="CE1179" s="167">
        <f>IFERROR(__xludf.DUMMYFUNCTION("""COMPUTED_VALUE"""),"")</f>
        <v/>
      </c>
      <c r="CF1179" s="158">
        <f>IFERROR(__xludf.DUMMYFUNCTION("""COMPUTED_VALUE"""),"")</f>
        <v/>
      </c>
      <c r="CG1179" s="148" t="n"/>
      <c r="CH1179" s="148" t="n"/>
      <c r="CI1179" s="148" t="n"/>
      <c r="CJ1179" s="148" t="n"/>
      <c r="CK1179" s="148" t="n"/>
      <c r="CL1179" s="148" t="n"/>
      <c r="CM1179" s="148" t="n"/>
      <c r="CN1179" s="148" t="n"/>
      <c r="CO1179" s="148" t="n"/>
      <c r="CP1179" s="148" t="n"/>
      <c r="CQ1179" s="148" t="n"/>
      <c r="CR1179" s="148" t="n"/>
      <c r="CS1179" s="148" t="n"/>
      <c r="CT1179" s="148" t="n"/>
      <c r="CU1179" s="148" t="n"/>
      <c r="CV1179" s="148" t="n"/>
    </row>
    <row r="1180">
      <c r="A1180" s="162" t="n"/>
      <c r="B1180" s="64" t="n"/>
      <c r="C1180" s="129" t="n"/>
      <c r="D1180" s="130" t="inlineStr"/>
      <c r="E1180" s="150" t="inlineStr"/>
      <c r="F1180" s="150" t="inlineStr"/>
      <c r="G1180" s="150" t="n"/>
      <c r="H1180" s="152" t="n"/>
      <c r="I1180" s="152" t="n"/>
      <c r="J1180" s="152" t="n"/>
      <c r="K1180" s="152" t="n"/>
      <c r="L1180" s="152" t="n"/>
      <c r="M1180" s="152" t="n"/>
      <c r="N1180" s="152" t="n"/>
      <c r="O1180" s="152" t="n"/>
      <c r="P1180" s="152" t="n"/>
      <c r="Q1180" s="152" t="n"/>
      <c r="R1180" s="152" t="n"/>
      <c r="S1180" s="165" t="n"/>
      <c r="T1180" s="152" t="n"/>
      <c r="U1180" s="152" t="n"/>
      <c r="V1180" s="152" t="n"/>
      <c r="W1180" s="152" t="n"/>
      <c r="X1180" s="152" t="n"/>
      <c r="Y1180" s="152" t="n"/>
      <c r="Z1180" s="152" t="n"/>
      <c r="AA1180" s="152" t="n"/>
      <c r="AB1180" s="152" t="n"/>
      <c r="AC1180" s="152" t="n"/>
      <c r="AD1180" s="152" t="n"/>
      <c r="AE1180" s="152" t="n"/>
      <c r="AF1180" s="152" t="n"/>
      <c r="AG1180" s="152" t="n"/>
      <c r="AH1180" s="152" t="n"/>
      <c r="AI1180" s="152" t="n"/>
      <c r="AJ1180" s="152" t="n"/>
      <c r="AK1180" s="152" t="n"/>
      <c r="AL1180" s="152" t="n"/>
      <c r="AM1180" s="152" t="n"/>
      <c r="AN1180" s="166" t="n"/>
      <c r="AO1180" s="155" t="n"/>
      <c r="AP1180" s="152" t="n"/>
      <c r="AQ1180" s="152" t="n"/>
      <c r="AR1180" s="152" t="n"/>
      <c r="AS1180" s="152" t="n"/>
      <c r="AT1180" s="152" t="n"/>
      <c r="AU1180" s="155" t="n"/>
      <c r="AV1180" s="152" t="n"/>
      <c r="AW1180" s="152" t="n"/>
      <c r="AX1180" s="152" t="n"/>
      <c r="AY1180" s="152" t="n"/>
      <c r="AZ1180" s="152" t="n"/>
      <c r="BA1180" s="165" t="n"/>
      <c r="BB1180" s="165" t="n"/>
      <c r="BC1180" s="152" t="n"/>
      <c r="BD1180" s="152" t="n"/>
      <c r="BE1180" s="152" t="n"/>
      <c r="BF1180" s="152" t="n"/>
      <c r="BG1180" s="155" t="n"/>
      <c r="BH1180" s="152" t="n"/>
      <c r="BI1180" s="152" t="n"/>
      <c r="BJ1180" s="152" t="n"/>
      <c r="BK1180" s="152" t="n"/>
      <c r="BL1180" s="152" t="n"/>
      <c r="BM1180" s="152" t="n"/>
      <c r="BN1180" s="152" t="n"/>
      <c r="BO1180" s="152" t="n"/>
      <c r="BP1180" s="155" t="n"/>
      <c r="BQ1180" s="152" t="n"/>
      <c r="BR1180" s="152" t="n"/>
      <c r="BS1180" s="152" t="n"/>
      <c r="BT1180" s="152" t="n"/>
      <c r="BU1180" s="152" t="n"/>
      <c r="BV1180" s="152" t="n"/>
      <c r="BW1180" s="152" t="n"/>
      <c r="BX1180" s="165" t="n"/>
      <c r="BY1180" s="150" t="n"/>
      <c r="BZ1180" s="150" t="n"/>
      <c r="CA1180" s="150" t="n"/>
      <c r="CB1180" s="174" t="n"/>
      <c r="CC1180" s="156" t="n"/>
      <c r="CD1180" s="156" t="n"/>
      <c r="CE1180" s="167">
        <f>IFERROR(__xludf.DUMMYFUNCTION("""COMPUTED_VALUE"""),"")</f>
        <v/>
      </c>
      <c r="CF1180" s="158">
        <f>IFERROR(__xludf.DUMMYFUNCTION("""COMPUTED_VALUE"""),"")</f>
        <v/>
      </c>
      <c r="CG1180" s="148" t="n"/>
      <c r="CH1180" s="148" t="n"/>
      <c r="CI1180" s="148" t="n"/>
      <c r="CJ1180" s="148" t="n"/>
      <c r="CK1180" s="148" t="n"/>
      <c r="CL1180" s="148" t="n"/>
      <c r="CM1180" s="148" t="n"/>
      <c r="CN1180" s="148" t="n"/>
      <c r="CO1180" s="148" t="n"/>
      <c r="CP1180" s="148" t="n"/>
      <c r="CQ1180" s="148" t="n"/>
      <c r="CR1180" s="148" t="n"/>
      <c r="CS1180" s="148" t="n"/>
      <c r="CT1180" s="148" t="n"/>
      <c r="CU1180" s="148" t="n"/>
      <c r="CV1180" s="148" t="n"/>
    </row>
    <row r="1181">
      <c r="A1181" s="162" t="n"/>
      <c r="B1181" s="64" t="n"/>
      <c r="C1181" s="129" t="n"/>
      <c r="D1181" s="130" t="inlineStr"/>
      <c r="E1181" s="150" t="inlineStr"/>
      <c r="F1181" s="150" t="inlineStr"/>
      <c r="G1181" s="150" t="n"/>
      <c r="H1181" s="152" t="n"/>
      <c r="I1181" s="152" t="n"/>
      <c r="J1181" s="152" t="n"/>
      <c r="K1181" s="152" t="n"/>
      <c r="L1181" s="152" t="n"/>
      <c r="M1181" s="152" t="n"/>
      <c r="N1181" s="152" t="n"/>
      <c r="O1181" s="152" t="n"/>
      <c r="P1181" s="152" t="n"/>
      <c r="Q1181" s="152" t="n"/>
      <c r="R1181" s="152" t="n"/>
      <c r="S1181" s="165" t="n"/>
      <c r="T1181" s="152" t="n"/>
      <c r="U1181" s="152" t="n"/>
      <c r="V1181" s="152" t="n"/>
      <c r="W1181" s="152" t="n"/>
      <c r="X1181" s="152" t="n"/>
      <c r="Y1181" s="152" t="n"/>
      <c r="Z1181" s="152" t="n"/>
      <c r="AA1181" s="152" t="n"/>
      <c r="AB1181" s="152" t="n"/>
      <c r="AC1181" s="152" t="n"/>
      <c r="AD1181" s="152" t="n"/>
      <c r="AE1181" s="152" t="n"/>
      <c r="AF1181" s="152" t="n"/>
      <c r="AG1181" s="152" t="n"/>
      <c r="AH1181" s="152" t="n"/>
      <c r="AI1181" s="152" t="n"/>
      <c r="AJ1181" s="152" t="n"/>
      <c r="AK1181" s="152" t="n"/>
      <c r="AL1181" s="152" t="n"/>
      <c r="AM1181" s="152" t="n"/>
      <c r="AN1181" s="166" t="n"/>
      <c r="AO1181" s="155" t="n"/>
      <c r="AP1181" s="152" t="n"/>
      <c r="AQ1181" s="152" t="n"/>
      <c r="AR1181" s="152" t="n"/>
      <c r="AS1181" s="152" t="n"/>
      <c r="AT1181" s="152" t="n"/>
      <c r="AU1181" s="155" t="n"/>
      <c r="AV1181" s="152" t="n"/>
      <c r="AW1181" s="152" t="n"/>
      <c r="AX1181" s="152" t="n"/>
      <c r="AY1181" s="152" t="n"/>
      <c r="AZ1181" s="152" t="n"/>
      <c r="BA1181" s="165" t="n"/>
      <c r="BB1181" s="165" t="n"/>
      <c r="BC1181" s="152" t="n"/>
      <c r="BD1181" s="152" t="n"/>
      <c r="BE1181" s="152" t="n"/>
      <c r="BF1181" s="152" t="n"/>
      <c r="BG1181" s="155" t="n"/>
      <c r="BH1181" s="152" t="n"/>
      <c r="BI1181" s="152" t="n"/>
      <c r="BJ1181" s="152" t="n"/>
      <c r="BK1181" s="152" t="n"/>
      <c r="BL1181" s="152" t="n"/>
      <c r="BM1181" s="152" t="n"/>
      <c r="BN1181" s="152" t="n"/>
      <c r="BO1181" s="152" t="n"/>
      <c r="BP1181" s="155" t="n"/>
      <c r="BQ1181" s="152" t="n"/>
      <c r="BR1181" s="152" t="n"/>
      <c r="BS1181" s="152" t="n"/>
      <c r="BT1181" s="152" t="n"/>
      <c r="BU1181" s="152" t="n"/>
      <c r="BV1181" s="152" t="n"/>
      <c r="BW1181" s="152" t="n"/>
      <c r="BX1181" s="165" t="n"/>
      <c r="BY1181" s="150" t="n"/>
      <c r="BZ1181" s="150" t="n"/>
      <c r="CA1181" s="150" t="n"/>
      <c r="CB1181" s="174" t="n"/>
      <c r="CC1181" s="156" t="n"/>
      <c r="CD1181" s="156" t="n"/>
      <c r="CE1181" s="167">
        <f>IFERROR(__xludf.DUMMYFUNCTION("""COMPUTED_VALUE"""),"")</f>
        <v/>
      </c>
      <c r="CF1181" s="158">
        <f>IFERROR(__xludf.DUMMYFUNCTION("""COMPUTED_VALUE"""),"")</f>
        <v/>
      </c>
      <c r="CG1181" s="148" t="n"/>
      <c r="CH1181" s="148" t="n"/>
      <c r="CI1181" s="148" t="n"/>
      <c r="CJ1181" s="148" t="n"/>
      <c r="CK1181" s="148" t="n"/>
      <c r="CL1181" s="148" t="n"/>
      <c r="CM1181" s="148" t="n"/>
      <c r="CN1181" s="148" t="n"/>
      <c r="CO1181" s="148" t="n"/>
      <c r="CP1181" s="148" t="n"/>
      <c r="CQ1181" s="148" t="n"/>
      <c r="CR1181" s="148" t="n"/>
      <c r="CS1181" s="148" t="n"/>
      <c r="CT1181" s="148" t="n"/>
      <c r="CU1181" s="148" t="n"/>
      <c r="CV1181" s="148" t="n"/>
    </row>
    <row r="1182">
      <c r="A1182" s="162" t="n"/>
      <c r="B1182" s="64" t="n"/>
      <c r="C1182" s="129" t="n"/>
      <c r="D1182" s="130" t="inlineStr"/>
      <c r="E1182" s="150" t="inlineStr"/>
      <c r="F1182" s="150" t="inlineStr"/>
      <c r="G1182" s="150" t="n"/>
      <c r="H1182" s="152" t="n"/>
      <c r="I1182" s="152" t="n"/>
      <c r="J1182" s="152" t="n"/>
      <c r="K1182" s="152" t="n"/>
      <c r="L1182" s="152" t="n"/>
      <c r="M1182" s="152" t="n"/>
      <c r="N1182" s="152" t="n"/>
      <c r="O1182" s="152" t="n"/>
      <c r="P1182" s="152" t="n"/>
      <c r="Q1182" s="152" t="n"/>
      <c r="R1182" s="152" t="n"/>
      <c r="S1182" s="165" t="n"/>
      <c r="T1182" s="152" t="n"/>
      <c r="U1182" s="152" t="n"/>
      <c r="V1182" s="152" t="n"/>
      <c r="W1182" s="152" t="n"/>
      <c r="X1182" s="152" t="n"/>
      <c r="Y1182" s="152" t="n"/>
      <c r="Z1182" s="152" t="n"/>
      <c r="AA1182" s="152" t="n"/>
      <c r="AB1182" s="152" t="n"/>
      <c r="AC1182" s="152" t="n"/>
      <c r="AD1182" s="152" t="n"/>
      <c r="AE1182" s="152" t="n"/>
      <c r="AF1182" s="152" t="n"/>
      <c r="AG1182" s="152" t="n"/>
      <c r="AH1182" s="152" t="n"/>
      <c r="AI1182" s="152" t="n"/>
      <c r="AJ1182" s="152" t="n"/>
      <c r="AK1182" s="152" t="n"/>
      <c r="AL1182" s="152" t="n"/>
      <c r="AM1182" s="152" t="n"/>
      <c r="AN1182" s="166" t="n"/>
      <c r="AO1182" s="155" t="n"/>
      <c r="AP1182" s="152" t="n"/>
      <c r="AQ1182" s="152" t="n"/>
      <c r="AR1182" s="152" t="n"/>
      <c r="AS1182" s="152" t="n"/>
      <c r="AT1182" s="152" t="n"/>
      <c r="AU1182" s="155" t="n"/>
      <c r="AV1182" s="152" t="n"/>
      <c r="AW1182" s="152" t="n"/>
      <c r="AX1182" s="152" t="n"/>
      <c r="AY1182" s="152" t="n"/>
      <c r="AZ1182" s="152" t="n"/>
      <c r="BA1182" s="165" t="n"/>
      <c r="BB1182" s="165" t="n"/>
      <c r="BC1182" s="152" t="n"/>
      <c r="BD1182" s="152" t="n"/>
      <c r="BE1182" s="152" t="n"/>
      <c r="BF1182" s="152" t="n"/>
      <c r="BG1182" s="155" t="n"/>
      <c r="BH1182" s="152" t="n"/>
      <c r="BI1182" s="152" t="n"/>
      <c r="BJ1182" s="152" t="n"/>
      <c r="BK1182" s="152" t="n"/>
      <c r="BL1182" s="152" t="n"/>
      <c r="BM1182" s="152" t="n"/>
      <c r="BN1182" s="152" t="n"/>
      <c r="BO1182" s="152" t="n"/>
      <c r="BP1182" s="155" t="n"/>
      <c r="BQ1182" s="152" t="n"/>
      <c r="BR1182" s="152" t="n"/>
      <c r="BS1182" s="152" t="n"/>
      <c r="BT1182" s="152" t="n"/>
      <c r="BU1182" s="152" t="n"/>
      <c r="BV1182" s="152" t="n"/>
      <c r="BW1182" s="152" t="n"/>
      <c r="BX1182" s="165" t="n"/>
      <c r="BY1182" s="150" t="n"/>
      <c r="BZ1182" s="150" t="n"/>
      <c r="CA1182" s="150" t="n"/>
      <c r="CB1182" s="174" t="n"/>
      <c r="CC1182" s="156" t="n"/>
      <c r="CD1182" s="156" t="n"/>
      <c r="CE1182" s="167">
        <f>IFERROR(__xludf.DUMMYFUNCTION("""COMPUTED_VALUE"""),"")</f>
        <v/>
      </c>
      <c r="CF1182" s="158">
        <f>IFERROR(__xludf.DUMMYFUNCTION("""COMPUTED_VALUE"""),"")</f>
        <v/>
      </c>
      <c r="CG1182" s="148" t="n"/>
      <c r="CH1182" s="148" t="n"/>
      <c r="CI1182" s="148" t="n"/>
      <c r="CJ1182" s="148" t="n"/>
      <c r="CK1182" s="148" t="n"/>
      <c r="CL1182" s="148" t="n"/>
      <c r="CM1182" s="148" t="n"/>
      <c r="CN1182" s="148" t="n"/>
      <c r="CO1182" s="148" t="n"/>
      <c r="CP1182" s="148" t="n"/>
      <c r="CQ1182" s="148" t="n"/>
      <c r="CR1182" s="148" t="n"/>
      <c r="CS1182" s="148" t="n"/>
      <c r="CT1182" s="148" t="n"/>
      <c r="CU1182" s="148" t="n"/>
      <c r="CV1182" s="148" t="n"/>
    </row>
    <row r="1183">
      <c r="A1183" s="162" t="n"/>
      <c r="B1183" s="64" t="n"/>
      <c r="C1183" s="129" t="n"/>
      <c r="D1183" s="130" t="inlineStr"/>
      <c r="E1183" s="150" t="inlineStr"/>
      <c r="F1183" s="150" t="inlineStr"/>
      <c r="G1183" s="150" t="n"/>
      <c r="H1183" s="152" t="n"/>
      <c r="I1183" s="152" t="n"/>
      <c r="J1183" s="152" t="n"/>
      <c r="K1183" s="152" t="n"/>
      <c r="L1183" s="152" t="n"/>
      <c r="M1183" s="152" t="n"/>
      <c r="N1183" s="152" t="n"/>
      <c r="O1183" s="152" t="n"/>
      <c r="P1183" s="152" t="n"/>
      <c r="Q1183" s="152" t="n"/>
      <c r="R1183" s="152" t="n"/>
      <c r="S1183" s="165" t="n"/>
      <c r="T1183" s="152" t="n"/>
      <c r="U1183" s="152" t="n"/>
      <c r="V1183" s="152" t="n"/>
      <c r="W1183" s="152" t="n"/>
      <c r="X1183" s="152" t="n"/>
      <c r="Y1183" s="152" t="n"/>
      <c r="Z1183" s="152" t="n"/>
      <c r="AA1183" s="152" t="n"/>
      <c r="AB1183" s="152" t="n"/>
      <c r="AC1183" s="152" t="n"/>
      <c r="AD1183" s="152" t="n"/>
      <c r="AE1183" s="152" t="n"/>
      <c r="AF1183" s="152" t="n"/>
      <c r="AG1183" s="152" t="n"/>
      <c r="AH1183" s="152" t="n"/>
      <c r="AI1183" s="152" t="n"/>
      <c r="AJ1183" s="152" t="n"/>
      <c r="AK1183" s="152" t="n"/>
      <c r="AL1183" s="152" t="n"/>
      <c r="AM1183" s="152" t="n"/>
      <c r="AN1183" s="166" t="n"/>
      <c r="AO1183" s="155" t="n"/>
      <c r="AP1183" s="152" t="n"/>
      <c r="AQ1183" s="152" t="n"/>
      <c r="AR1183" s="152" t="n"/>
      <c r="AS1183" s="152" t="n"/>
      <c r="AT1183" s="152" t="n"/>
      <c r="AU1183" s="155" t="n"/>
      <c r="AV1183" s="152" t="n"/>
      <c r="AW1183" s="152" t="n"/>
      <c r="AX1183" s="152" t="n"/>
      <c r="AY1183" s="152" t="n"/>
      <c r="AZ1183" s="152" t="n"/>
      <c r="BA1183" s="165" t="n"/>
      <c r="BB1183" s="165" t="n"/>
      <c r="BC1183" s="152" t="n"/>
      <c r="BD1183" s="152" t="n"/>
      <c r="BE1183" s="152" t="n"/>
      <c r="BF1183" s="152" t="n"/>
      <c r="BG1183" s="155" t="n"/>
      <c r="BH1183" s="152" t="n"/>
      <c r="BI1183" s="152" t="n"/>
      <c r="BJ1183" s="152" t="n"/>
      <c r="BK1183" s="152" t="n"/>
      <c r="BL1183" s="152" t="n"/>
      <c r="BM1183" s="152" t="n"/>
      <c r="BN1183" s="152" t="n"/>
      <c r="BO1183" s="152" t="n"/>
      <c r="BP1183" s="155" t="n"/>
      <c r="BQ1183" s="152" t="n"/>
      <c r="BR1183" s="152" t="n"/>
      <c r="BS1183" s="152" t="n"/>
      <c r="BT1183" s="152" t="n"/>
      <c r="BU1183" s="152" t="n"/>
      <c r="BV1183" s="152" t="n"/>
      <c r="BW1183" s="152" t="n"/>
      <c r="BX1183" s="165" t="n"/>
      <c r="BY1183" s="150" t="n"/>
      <c r="BZ1183" s="150" t="n"/>
      <c r="CA1183" s="150" t="n"/>
      <c r="CB1183" s="174" t="n"/>
      <c r="CC1183" s="156" t="n"/>
      <c r="CD1183" s="156" t="n"/>
      <c r="CE1183" s="167">
        <f>IFERROR(__xludf.DUMMYFUNCTION("""COMPUTED_VALUE"""),"")</f>
        <v/>
      </c>
      <c r="CF1183" s="158">
        <f>IFERROR(__xludf.DUMMYFUNCTION("""COMPUTED_VALUE"""),"")</f>
        <v/>
      </c>
      <c r="CG1183" s="148" t="n"/>
      <c r="CH1183" s="148" t="n"/>
      <c r="CI1183" s="148" t="n"/>
      <c r="CJ1183" s="148" t="n"/>
      <c r="CK1183" s="148" t="n"/>
      <c r="CL1183" s="148" t="n"/>
      <c r="CM1183" s="148" t="n"/>
      <c r="CN1183" s="148" t="n"/>
      <c r="CO1183" s="148" t="n"/>
      <c r="CP1183" s="148" t="n"/>
      <c r="CQ1183" s="148" t="n"/>
      <c r="CR1183" s="148" t="n"/>
      <c r="CS1183" s="148" t="n"/>
      <c r="CT1183" s="148" t="n"/>
      <c r="CU1183" s="148" t="n"/>
      <c r="CV1183" s="148" t="n"/>
    </row>
    <row r="1184">
      <c r="A1184" s="162" t="n"/>
      <c r="B1184" s="64" t="n"/>
      <c r="C1184" s="129" t="n"/>
      <c r="D1184" s="130" t="inlineStr"/>
      <c r="E1184" s="150" t="inlineStr"/>
      <c r="F1184" s="150" t="inlineStr"/>
      <c r="G1184" s="150" t="n"/>
      <c r="H1184" s="152" t="n"/>
      <c r="I1184" s="152" t="n"/>
      <c r="J1184" s="152" t="n"/>
      <c r="K1184" s="152" t="n"/>
      <c r="L1184" s="152" t="n"/>
      <c r="M1184" s="152" t="n"/>
      <c r="N1184" s="152" t="n"/>
      <c r="O1184" s="152" t="n"/>
      <c r="P1184" s="152" t="n"/>
      <c r="Q1184" s="152" t="n"/>
      <c r="R1184" s="152" t="n"/>
      <c r="S1184" s="165" t="n"/>
      <c r="T1184" s="152" t="n"/>
      <c r="U1184" s="152" t="n"/>
      <c r="V1184" s="152" t="n"/>
      <c r="W1184" s="152" t="n"/>
      <c r="X1184" s="152" t="n"/>
      <c r="Y1184" s="152" t="n"/>
      <c r="Z1184" s="152" t="n"/>
      <c r="AA1184" s="152" t="n"/>
      <c r="AB1184" s="152" t="n"/>
      <c r="AC1184" s="152" t="n"/>
      <c r="AD1184" s="152" t="n"/>
      <c r="AE1184" s="152" t="n"/>
      <c r="AF1184" s="152" t="n"/>
      <c r="AG1184" s="152" t="n"/>
      <c r="AH1184" s="152" t="n"/>
      <c r="AI1184" s="152" t="n"/>
      <c r="AJ1184" s="152" t="n"/>
      <c r="AK1184" s="152" t="n"/>
      <c r="AL1184" s="152" t="n"/>
      <c r="AM1184" s="152" t="n"/>
      <c r="AN1184" s="166" t="n"/>
      <c r="AO1184" s="155" t="n"/>
      <c r="AP1184" s="152" t="n"/>
      <c r="AQ1184" s="152" t="n"/>
      <c r="AR1184" s="152" t="n"/>
      <c r="AS1184" s="152" t="n"/>
      <c r="AT1184" s="152" t="n"/>
      <c r="AU1184" s="155" t="n"/>
      <c r="AV1184" s="152" t="n"/>
      <c r="AW1184" s="152" t="n"/>
      <c r="AX1184" s="152" t="n"/>
      <c r="AY1184" s="152" t="n"/>
      <c r="AZ1184" s="152" t="n"/>
      <c r="BA1184" s="165" t="n"/>
      <c r="BB1184" s="165" t="n"/>
      <c r="BC1184" s="152" t="n"/>
      <c r="BD1184" s="152" t="n"/>
      <c r="BE1184" s="152" t="n"/>
      <c r="BF1184" s="152" t="n"/>
      <c r="BG1184" s="155" t="n"/>
      <c r="BH1184" s="152" t="n"/>
      <c r="BI1184" s="152" t="n"/>
      <c r="BJ1184" s="152" t="n"/>
      <c r="BK1184" s="152" t="n"/>
      <c r="BL1184" s="152" t="n"/>
      <c r="BM1184" s="152" t="n"/>
      <c r="BN1184" s="152" t="n"/>
      <c r="BO1184" s="152" t="n"/>
      <c r="BP1184" s="155" t="n"/>
      <c r="BQ1184" s="152" t="n"/>
      <c r="BR1184" s="152" t="n"/>
      <c r="BS1184" s="152" t="n"/>
      <c r="BT1184" s="152" t="n"/>
      <c r="BU1184" s="152" t="n"/>
      <c r="BV1184" s="152" t="n"/>
      <c r="BW1184" s="152" t="n"/>
      <c r="BX1184" s="165" t="n"/>
      <c r="BY1184" s="150" t="n"/>
      <c r="BZ1184" s="150" t="n"/>
      <c r="CA1184" s="150" t="n"/>
      <c r="CB1184" s="174" t="n"/>
      <c r="CC1184" s="156" t="n"/>
      <c r="CD1184" s="156" t="n"/>
      <c r="CE1184" s="167">
        <f>IFERROR(__xludf.DUMMYFUNCTION("""COMPUTED_VALUE"""),"")</f>
        <v/>
      </c>
      <c r="CF1184" s="158">
        <f>IFERROR(__xludf.DUMMYFUNCTION("""COMPUTED_VALUE"""),"")</f>
        <v/>
      </c>
      <c r="CG1184" s="148" t="n"/>
      <c r="CH1184" s="148" t="n"/>
      <c r="CI1184" s="148" t="n"/>
      <c r="CJ1184" s="148" t="n"/>
      <c r="CK1184" s="148" t="n"/>
      <c r="CL1184" s="148" t="n"/>
      <c r="CM1184" s="148" t="n"/>
      <c r="CN1184" s="148" t="n"/>
      <c r="CO1184" s="148" t="n"/>
      <c r="CP1184" s="148" t="n"/>
      <c r="CQ1184" s="148" t="n"/>
      <c r="CR1184" s="148" t="n"/>
      <c r="CS1184" s="148" t="n"/>
      <c r="CT1184" s="148" t="n"/>
      <c r="CU1184" s="148" t="n"/>
      <c r="CV1184" s="148" t="n"/>
    </row>
    <row r="1185">
      <c r="A1185" s="162" t="n"/>
      <c r="B1185" s="64" t="n"/>
      <c r="C1185" s="129" t="n"/>
      <c r="D1185" s="130" t="inlineStr"/>
      <c r="E1185" s="150" t="inlineStr"/>
      <c r="F1185" s="150" t="inlineStr"/>
      <c r="G1185" s="150" t="n"/>
      <c r="H1185" s="152" t="n"/>
      <c r="I1185" s="152" t="n"/>
      <c r="J1185" s="152" t="n"/>
      <c r="K1185" s="152" t="n"/>
      <c r="L1185" s="152" t="n"/>
      <c r="M1185" s="152" t="n"/>
      <c r="N1185" s="152" t="n"/>
      <c r="O1185" s="152" t="n"/>
      <c r="P1185" s="152" t="n"/>
      <c r="Q1185" s="152" t="n"/>
      <c r="R1185" s="152" t="n"/>
      <c r="S1185" s="165" t="n"/>
      <c r="T1185" s="152" t="n"/>
      <c r="U1185" s="152" t="n"/>
      <c r="V1185" s="152" t="n"/>
      <c r="W1185" s="152" t="n"/>
      <c r="X1185" s="152" t="n"/>
      <c r="Y1185" s="152" t="n"/>
      <c r="Z1185" s="152" t="n"/>
      <c r="AA1185" s="152" t="n"/>
      <c r="AB1185" s="152" t="n"/>
      <c r="AC1185" s="152" t="n"/>
      <c r="AD1185" s="152" t="n"/>
      <c r="AE1185" s="152" t="n"/>
      <c r="AF1185" s="152" t="n"/>
      <c r="AG1185" s="152" t="n"/>
      <c r="AH1185" s="152" t="n"/>
      <c r="AI1185" s="152" t="n"/>
      <c r="AJ1185" s="152" t="n"/>
      <c r="AK1185" s="152" t="n"/>
      <c r="AL1185" s="152" t="n"/>
      <c r="AM1185" s="152" t="n"/>
      <c r="AN1185" s="166" t="n"/>
      <c r="AO1185" s="155" t="n"/>
      <c r="AP1185" s="152" t="n"/>
      <c r="AQ1185" s="152" t="n"/>
      <c r="AR1185" s="152" t="n"/>
      <c r="AS1185" s="152" t="n"/>
      <c r="AT1185" s="152" t="n"/>
      <c r="AU1185" s="155" t="n"/>
      <c r="AV1185" s="152" t="n"/>
      <c r="AW1185" s="152" t="n"/>
      <c r="AX1185" s="152" t="n"/>
      <c r="AY1185" s="152" t="n"/>
      <c r="AZ1185" s="152" t="n"/>
      <c r="BA1185" s="165" t="n"/>
      <c r="BB1185" s="165" t="n"/>
      <c r="BC1185" s="152" t="n"/>
      <c r="BD1185" s="152" t="n"/>
      <c r="BE1185" s="152" t="n"/>
      <c r="BF1185" s="152" t="n"/>
      <c r="BG1185" s="155" t="n"/>
      <c r="BH1185" s="152" t="n"/>
      <c r="BI1185" s="152" t="n"/>
      <c r="BJ1185" s="152" t="n"/>
      <c r="BK1185" s="152" t="n"/>
      <c r="BL1185" s="152" t="n"/>
      <c r="BM1185" s="152" t="n"/>
      <c r="BN1185" s="152" t="n"/>
      <c r="BO1185" s="152" t="n"/>
      <c r="BP1185" s="155" t="n"/>
      <c r="BQ1185" s="152" t="n"/>
      <c r="BR1185" s="152" t="n"/>
      <c r="BS1185" s="152" t="n"/>
      <c r="BT1185" s="152" t="n"/>
      <c r="BU1185" s="152" t="n"/>
      <c r="BV1185" s="152" t="n"/>
      <c r="BW1185" s="152" t="n"/>
      <c r="BX1185" s="165" t="n"/>
      <c r="BY1185" s="150" t="n"/>
      <c r="BZ1185" s="150" t="n"/>
      <c r="CA1185" s="150" t="n"/>
      <c r="CB1185" s="174" t="n"/>
      <c r="CC1185" s="156" t="n"/>
      <c r="CD1185" s="156" t="n"/>
      <c r="CE1185" s="167">
        <f>IFERROR(__xludf.DUMMYFUNCTION("""COMPUTED_VALUE"""),"")</f>
        <v/>
      </c>
      <c r="CF1185" s="158">
        <f>IFERROR(__xludf.DUMMYFUNCTION("""COMPUTED_VALUE"""),"")</f>
        <v/>
      </c>
      <c r="CG1185" s="148" t="n"/>
      <c r="CH1185" s="148" t="n"/>
      <c r="CI1185" s="148" t="n"/>
      <c r="CJ1185" s="148" t="n"/>
      <c r="CK1185" s="148" t="n"/>
      <c r="CL1185" s="148" t="n"/>
      <c r="CM1185" s="148" t="n"/>
      <c r="CN1185" s="148" t="n"/>
      <c r="CO1185" s="148" t="n"/>
      <c r="CP1185" s="148" t="n"/>
      <c r="CQ1185" s="148" t="n"/>
      <c r="CR1185" s="148" t="n"/>
      <c r="CS1185" s="148" t="n"/>
      <c r="CT1185" s="148" t="n"/>
      <c r="CU1185" s="148" t="n"/>
      <c r="CV1185" s="148" t="n"/>
    </row>
    <row r="1186">
      <c r="A1186" s="162" t="n"/>
      <c r="B1186" s="64" t="n"/>
      <c r="C1186" s="129" t="n"/>
      <c r="D1186" s="130" t="inlineStr"/>
      <c r="E1186" s="150" t="inlineStr"/>
      <c r="F1186" s="150" t="inlineStr"/>
      <c r="G1186" s="150" t="n"/>
      <c r="H1186" s="152" t="n"/>
      <c r="I1186" s="152" t="n"/>
      <c r="J1186" s="152" t="n"/>
      <c r="K1186" s="152" t="n"/>
      <c r="L1186" s="152" t="n"/>
      <c r="M1186" s="152" t="n"/>
      <c r="N1186" s="152" t="n"/>
      <c r="O1186" s="152" t="n"/>
      <c r="P1186" s="152" t="n"/>
      <c r="Q1186" s="152" t="n"/>
      <c r="R1186" s="152" t="n"/>
      <c r="S1186" s="165" t="n"/>
      <c r="T1186" s="152" t="n"/>
      <c r="U1186" s="152" t="n"/>
      <c r="V1186" s="152" t="n"/>
      <c r="W1186" s="152" t="n"/>
      <c r="X1186" s="152" t="n"/>
      <c r="Y1186" s="152" t="n"/>
      <c r="Z1186" s="152" t="n"/>
      <c r="AA1186" s="152" t="n"/>
      <c r="AB1186" s="152" t="n"/>
      <c r="AC1186" s="152" t="n"/>
      <c r="AD1186" s="152" t="n"/>
      <c r="AE1186" s="152" t="n"/>
      <c r="AF1186" s="152" t="n"/>
      <c r="AG1186" s="152" t="n"/>
      <c r="AH1186" s="152" t="n"/>
      <c r="AI1186" s="152" t="n"/>
      <c r="AJ1186" s="152" t="n"/>
      <c r="AK1186" s="152" t="n"/>
      <c r="AL1186" s="152" t="n"/>
      <c r="AM1186" s="152" t="n"/>
      <c r="AN1186" s="166" t="n"/>
      <c r="AO1186" s="155" t="n"/>
      <c r="AP1186" s="152" t="n"/>
      <c r="AQ1186" s="152" t="n"/>
      <c r="AR1186" s="152" t="n"/>
      <c r="AS1186" s="152" t="n"/>
      <c r="AT1186" s="152" t="n"/>
      <c r="AU1186" s="155" t="n"/>
      <c r="AV1186" s="152" t="n"/>
      <c r="AW1186" s="152" t="n"/>
      <c r="AX1186" s="152" t="n"/>
      <c r="AY1186" s="152" t="n"/>
      <c r="AZ1186" s="152" t="n"/>
      <c r="BA1186" s="165" t="n"/>
      <c r="BB1186" s="165" t="n"/>
      <c r="BC1186" s="152" t="n"/>
      <c r="BD1186" s="152" t="n"/>
      <c r="BE1186" s="152" t="n"/>
      <c r="BF1186" s="152" t="n"/>
      <c r="BG1186" s="155" t="n"/>
      <c r="BH1186" s="152" t="n"/>
      <c r="BI1186" s="152" t="n"/>
      <c r="BJ1186" s="152" t="n"/>
      <c r="BK1186" s="152" t="n"/>
      <c r="BL1186" s="152" t="n"/>
      <c r="BM1186" s="152" t="n"/>
      <c r="BN1186" s="152" t="n"/>
      <c r="BO1186" s="152" t="n"/>
      <c r="BP1186" s="155" t="n"/>
      <c r="BQ1186" s="152" t="n"/>
      <c r="BR1186" s="152" t="n"/>
      <c r="BS1186" s="152" t="n"/>
      <c r="BT1186" s="152" t="n"/>
      <c r="BU1186" s="152" t="n"/>
      <c r="BV1186" s="152" t="n"/>
      <c r="BW1186" s="152" t="n"/>
      <c r="BX1186" s="165" t="n"/>
      <c r="BY1186" s="150" t="n"/>
      <c r="BZ1186" s="150" t="n"/>
      <c r="CA1186" s="150" t="n"/>
      <c r="CB1186" s="174" t="n"/>
      <c r="CC1186" s="156" t="n"/>
      <c r="CD1186" s="156" t="n"/>
      <c r="CE1186" s="167">
        <f>IFERROR(__xludf.DUMMYFUNCTION("""COMPUTED_VALUE"""),"")</f>
        <v/>
      </c>
      <c r="CF1186" s="158">
        <f>IFERROR(__xludf.DUMMYFUNCTION("""COMPUTED_VALUE"""),"")</f>
        <v/>
      </c>
      <c r="CG1186" s="148" t="n"/>
      <c r="CH1186" s="148" t="n"/>
      <c r="CI1186" s="148" t="n"/>
      <c r="CJ1186" s="148" t="n"/>
      <c r="CK1186" s="148" t="n"/>
      <c r="CL1186" s="148" t="n"/>
      <c r="CM1186" s="148" t="n"/>
      <c r="CN1186" s="148" t="n"/>
      <c r="CO1186" s="148" t="n"/>
      <c r="CP1186" s="148" t="n"/>
      <c r="CQ1186" s="148" t="n"/>
      <c r="CR1186" s="148" t="n"/>
      <c r="CS1186" s="148" t="n"/>
      <c r="CT1186" s="148" t="n"/>
      <c r="CU1186" s="148" t="n"/>
      <c r="CV1186" s="148" t="n"/>
    </row>
    <row r="1187">
      <c r="A1187" s="162" t="n"/>
      <c r="B1187" s="64" t="n"/>
      <c r="C1187" s="129" t="n"/>
      <c r="D1187" s="130" t="inlineStr"/>
      <c r="E1187" s="150" t="inlineStr"/>
      <c r="F1187" s="150" t="inlineStr"/>
      <c r="G1187" s="150" t="n"/>
      <c r="H1187" s="152" t="n"/>
      <c r="I1187" s="152" t="n"/>
      <c r="J1187" s="152" t="n"/>
      <c r="K1187" s="152" t="n"/>
      <c r="L1187" s="152" t="n"/>
      <c r="M1187" s="152" t="n"/>
      <c r="N1187" s="152" t="n"/>
      <c r="O1187" s="152" t="n"/>
      <c r="P1187" s="152" t="n"/>
      <c r="Q1187" s="152" t="n"/>
      <c r="R1187" s="152" t="n"/>
      <c r="S1187" s="165" t="n"/>
      <c r="T1187" s="152" t="n"/>
      <c r="U1187" s="152" t="n"/>
      <c r="V1187" s="152" t="n"/>
      <c r="W1187" s="152" t="n"/>
      <c r="X1187" s="152" t="n"/>
      <c r="Y1187" s="152" t="n"/>
      <c r="Z1187" s="152" t="n"/>
      <c r="AA1187" s="152" t="n"/>
      <c r="AB1187" s="152" t="n"/>
      <c r="AC1187" s="152" t="n"/>
      <c r="AD1187" s="152" t="n"/>
      <c r="AE1187" s="152" t="n"/>
      <c r="AF1187" s="152" t="n"/>
      <c r="AG1187" s="152" t="n"/>
      <c r="AH1187" s="152" t="n"/>
      <c r="AI1187" s="152" t="n"/>
      <c r="AJ1187" s="152" t="n"/>
      <c r="AK1187" s="152" t="n"/>
      <c r="AL1187" s="152" t="n"/>
      <c r="AM1187" s="152" t="n"/>
      <c r="AN1187" s="166" t="n"/>
      <c r="AO1187" s="155" t="n"/>
      <c r="AP1187" s="152" t="n"/>
      <c r="AQ1187" s="152" t="n"/>
      <c r="AR1187" s="152" t="n"/>
      <c r="AS1187" s="152" t="n"/>
      <c r="AT1187" s="152" t="n"/>
      <c r="AU1187" s="155" t="n"/>
      <c r="AV1187" s="152" t="n"/>
      <c r="AW1187" s="152" t="n"/>
      <c r="AX1187" s="152" t="n"/>
      <c r="AY1187" s="152" t="n"/>
      <c r="AZ1187" s="152" t="n"/>
      <c r="BA1187" s="165" t="n"/>
      <c r="BB1187" s="165" t="n"/>
      <c r="BC1187" s="152" t="n"/>
      <c r="BD1187" s="152" t="n"/>
      <c r="BE1187" s="152" t="n"/>
      <c r="BF1187" s="152" t="n"/>
      <c r="BG1187" s="155" t="n"/>
      <c r="BH1187" s="152" t="n"/>
      <c r="BI1187" s="152" t="n"/>
      <c r="BJ1187" s="152" t="n"/>
      <c r="BK1187" s="152" t="n"/>
      <c r="BL1187" s="152" t="n"/>
      <c r="BM1187" s="152" t="n"/>
      <c r="BN1187" s="152" t="n"/>
      <c r="BO1187" s="152" t="n"/>
      <c r="BP1187" s="155" t="n"/>
      <c r="BQ1187" s="152" t="n"/>
      <c r="BR1187" s="152" t="n"/>
      <c r="BS1187" s="152" t="n"/>
      <c r="BT1187" s="152" t="n"/>
      <c r="BU1187" s="152" t="n"/>
      <c r="BV1187" s="152" t="n"/>
      <c r="BW1187" s="152" t="n"/>
      <c r="BX1187" s="165" t="n"/>
      <c r="BY1187" s="150" t="n"/>
      <c r="BZ1187" s="150" t="n"/>
      <c r="CA1187" s="150" t="n"/>
      <c r="CB1187" s="174" t="n"/>
      <c r="CC1187" s="156" t="n"/>
      <c r="CD1187" s="156" t="n"/>
      <c r="CE1187" s="167">
        <f>IFERROR(__xludf.DUMMYFUNCTION("""COMPUTED_VALUE"""),"")</f>
        <v/>
      </c>
      <c r="CF1187" s="158">
        <f>IFERROR(__xludf.DUMMYFUNCTION("""COMPUTED_VALUE"""),"")</f>
        <v/>
      </c>
      <c r="CG1187" s="148" t="n"/>
      <c r="CH1187" s="148" t="n"/>
      <c r="CI1187" s="148" t="n"/>
      <c r="CJ1187" s="148" t="n"/>
      <c r="CK1187" s="148" t="n"/>
      <c r="CL1187" s="148" t="n"/>
      <c r="CM1187" s="148" t="n"/>
      <c r="CN1187" s="148" t="n"/>
      <c r="CO1187" s="148" t="n"/>
      <c r="CP1187" s="148" t="n"/>
      <c r="CQ1187" s="148" t="n"/>
      <c r="CR1187" s="148" t="n"/>
      <c r="CS1187" s="148" t="n"/>
      <c r="CT1187" s="148" t="n"/>
      <c r="CU1187" s="148" t="n"/>
      <c r="CV1187" s="148" t="n"/>
    </row>
    <row r="1188">
      <c r="A1188" s="162" t="n"/>
      <c r="B1188" s="64" t="n"/>
      <c r="C1188" s="129" t="n"/>
      <c r="D1188" s="130" t="inlineStr"/>
      <c r="E1188" s="150" t="inlineStr"/>
      <c r="F1188" s="150" t="inlineStr"/>
      <c r="G1188" s="150" t="n"/>
      <c r="H1188" s="152" t="n"/>
      <c r="I1188" s="152" t="n"/>
      <c r="J1188" s="152" t="n"/>
      <c r="K1188" s="152" t="n"/>
      <c r="L1188" s="152" t="n"/>
      <c r="M1188" s="152" t="n"/>
      <c r="N1188" s="152" t="n"/>
      <c r="O1188" s="152" t="n"/>
      <c r="P1188" s="152" t="n"/>
      <c r="Q1188" s="152" t="n"/>
      <c r="R1188" s="152" t="n"/>
      <c r="S1188" s="165" t="n"/>
      <c r="T1188" s="152" t="n"/>
      <c r="U1188" s="152" t="n"/>
      <c r="V1188" s="152" t="n"/>
      <c r="W1188" s="152" t="n"/>
      <c r="X1188" s="152" t="n"/>
      <c r="Y1188" s="152" t="n"/>
      <c r="Z1188" s="152" t="n"/>
      <c r="AA1188" s="152" t="n"/>
      <c r="AB1188" s="152" t="n"/>
      <c r="AC1188" s="152" t="n"/>
      <c r="AD1188" s="152" t="n"/>
      <c r="AE1188" s="152" t="n"/>
      <c r="AF1188" s="152" t="n"/>
      <c r="AG1188" s="152" t="n"/>
      <c r="AH1188" s="152" t="n"/>
      <c r="AI1188" s="152" t="n"/>
      <c r="AJ1188" s="152" t="n"/>
      <c r="AK1188" s="152" t="n"/>
      <c r="AL1188" s="152" t="n"/>
      <c r="AM1188" s="152" t="n"/>
      <c r="AN1188" s="166" t="n"/>
      <c r="AO1188" s="155" t="n"/>
      <c r="AP1188" s="152" t="n"/>
      <c r="AQ1188" s="152" t="n"/>
      <c r="AR1188" s="152" t="n"/>
      <c r="AS1188" s="152" t="n"/>
      <c r="AT1188" s="152" t="n"/>
      <c r="AU1188" s="155" t="n"/>
      <c r="AV1188" s="152" t="n"/>
      <c r="AW1188" s="152" t="n"/>
      <c r="AX1188" s="152" t="n"/>
      <c r="AY1188" s="152" t="n"/>
      <c r="AZ1188" s="152" t="n"/>
      <c r="BA1188" s="165" t="n"/>
      <c r="BB1188" s="165" t="n"/>
      <c r="BC1188" s="152" t="n"/>
      <c r="BD1188" s="152" t="n"/>
      <c r="BE1188" s="152" t="n"/>
      <c r="BF1188" s="152" t="n"/>
      <c r="BG1188" s="155" t="n"/>
      <c r="BH1188" s="152" t="n"/>
      <c r="BI1188" s="152" t="n"/>
      <c r="BJ1188" s="152" t="n"/>
      <c r="BK1188" s="152" t="n"/>
      <c r="BL1188" s="152" t="n"/>
      <c r="BM1188" s="152" t="n"/>
      <c r="BN1188" s="152" t="n"/>
      <c r="BO1188" s="152" t="n"/>
      <c r="BP1188" s="155" t="n"/>
      <c r="BQ1188" s="152" t="n"/>
      <c r="BR1188" s="152" t="n"/>
      <c r="BS1188" s="152" t="n"/>
      <c r="BT1188" s="152" t="n"/>
      <c r="BU1188" s="152" t="n"/>
      <c r="BV1188" s="152" t="n"/>
      <c r="BW1188" s="152" t="n"/>
      <c r="BX1188" s="165" t="n"/>
      <c r="BY1188" s="150" t="n"/>
      <c r="BZ1188" s="150" t="n"/>
      <c r="CA1188" s="150" t="n"/>
      <c r="CB1188" s="174" t="n"/>
      <c r="CC1188" s="156" t="n"/>
      <c r="CD1188" s="156" t="n"/>
      <c r="CE1188" s="167">
        <f>IFERROR(__xludf.DUMMYFUNCTION("""COMPUTED_VALUE"""),"")</f>
        <v/>
      </c>
      <c r="CF1188" s="158">
        <f>IFERROR(__xludf.DUMMYFUNCTION("""COMPUTED_VALUE"""),"")</f>
        <v/>
      </c>
      <c r="CG1188" s="148" t="n"/>
      <c r="CH1188" s="148" t="n"/>
      <c r="CI1188" s="148" t="n"/>
      <c r="CJ1188" s="148" t="n"/>
      <c r="CK1188" s="148" t="n"/>
      <c r="CL1188" s="148" t="n"/>
      <c r="CM1188" s="148" t="n"/>
      <c r="CN1188" s="148" t="n"/>
      <c r="CO1188" s="148" t="n"/>
      <c r="CP1188" s="148" t="n"/>
      <c r="CQ1188" s="148" t="n"/>
      <c r="CR1188" s="148" t="n"/>
      <c r="CS1188" s="148" t="n"/>
      <c r="CT1188" s="148" t="n"/>
      <c r="CU1188" s="148" t="n"/>
      <c r="CV1188" s="148" t="n"/>
    </row>
    <row r="1189">
      <c r="A1189" s="162" t="n"/>
      <c r="B1189" s="64" t="n"/>
      <c r="C1189" s="129" t="n"/>
      <c r="D1189" s="130" t="inlineStr"/>
      <c r="E1189" s="150" t="inlineStr"/>
      <c r="F1189" s="150" t="inlineStr"/>
      <c r="G1189" s="150" t="n"/>
      <c r="H1189" s="152" t="n"/>
      <c r="I1189" s="152" t="n"/>
      <c r="J1189" s="152" t="n"/>
      <c r="K1189" s="152" t="n"/>
      <c r="L1189" s="152" t="n"/>
      <c r="M1189" s="152" t="n"/>
      <c r="N1189" s="152" t="n"/>
      <c r="O1189" s="152" t="n"/>
      <c r="P1189" s="152" t="n"/>
      <c r="Q1189" s="152" t="n"/>
      <c r="R1189" s="152" t="n"/>
      <c r="S1189" s="165" t="n"/>
      <c r="T1189" s="152" t="n"/>
      <c r="U1189" s="152" t="n"/>
      <c r="V1189" s="152" t="n"/>
      <c r="W1189" s="152" t="n"/>
      <c r="X1189" s="152" t="n"/>
      <c r="Y1189" s="152" t="n"/>
      <c r="Z1189" s="152" t="n"/>
      <c r="AA1189" s="152" t="n"/>
      <c r="AB1189" s="152" t="n"/>
      <c r="AC1189" s="152" t="n"/>
      <c r="AD1189" s="152" t="n"/>
      <c r="AE1189" s="152" t="n"/>
      <c r="AF1189" s="152" t="n"/>
      <c r="AG1189" s="152" t="n"/>
      <c r="AH1189" s="152" t="n"/>
      <c r="AI1189" s="152" t="n"/>
      <c r="AJ1189" s="152" t="n"/>
      <c r="AK1189" s="152" t="n"/>
      <c r="AL1189" s="152" t="n"/>
      <c r="AM1189" s="152" t="n"/>
      <c r="AN1189" s="166" t="n"/>
      <c r="AO1189" s="155" t="n"/>
      <c r="AP1189" s="152" t="n"/>
      <c r="AQ1189" s="152" t="n"/>
      <c r="AR1189" s="152" t="n"/>
      <c r="AS1189" s="152" t="n"/>
      <c r="AT1189" s="152" t="n"/>
      <c r="AU1189" s="155" t="n"/>
      <c r="AV1189" s="152" t="n"/>
      <c r="AW1189" s="152" t="n"/>
      <c r="AX1189" s="152" t="n"/>
      <c r="AY1189" s="152" t="n"/>
      <c r="AZ1189" s="152" t="n"/>
      <c r="BA1189" s="165" t="n"/>
      <c r="BB1189" s="165" t="n"/>
      <c r="BC1189" s="152" t="n"/>
      <c r="BD1189" s="152" t="n"/>
      <c r="BE1189" s="152" t="n"/>
      <c r="BF1189" s="152" t="n"/>
      <c r="BG1189" s="155" t="n"/>
      <c r="BH1189" s="152" t="n"/>
      <c r="BI1189" s="152" t="n"/>
      <c r="BJ1189" s="152" t="n"/>
      <c r="BK1189" s="152" t="n"/>
      <c r="BL1189" s="152" t="n"/>
      <c r="BM1189" s="152" t="n"/>
      <c r="BN1189" s="152" t="n"/>
      <c r="BO1189" s="152" t="n"/>
      <c r="BP1189" s="155" t="n"/>
      <c r="BQ1189" s="152" t="n"/>
      <c r="BR1189" s="152" t="n"/>
      <c r="BS1189" s="152" t="n"/>
      <c r="BT1189" s="152" t="n"/>
      <c r="BU1189" s="152" t="n"/>
      <c r="BV1189" s="152" t="n"/>
      <c r="BW1189" s="152" t="n"/>
      <c r="BX1189" s="165" t="n"/>
      <c r="BY1189" s="150" t="n"/>
      <c r="BZ1189" s="150" t="n"/>
      <c r="CA1189" s="150" t="n"/>
      <c r="CB1189" s="174" t="n"/>
      <c r="CC1189" s="156" t="n"/>
      <c r="CD1189" s="156" t="n"/>
      <c r="CE1189" s="167">
        <f>IFERROR(__xludf.DUMMYFUNCTION("""COMPUTED_VALUE"""),"")</f>
        <v/>
      </c>
      <c r="CF1189" s="158">
        <f>IFERROR(__xludf.DUMMYFUNCTION("""COMPUTED_VALUE"""),"")</f>
        <v/>
      </c>
      <c r="CG1189" s="148" t="n"/>
      <c r="CH1189" s="148" t="n"/>
      <c r="CI1189" s="148" t="n"/>
      <c r="CJ1189" s="148" t="n"/>
      <c r="CK1189" s="148" t="n"/>
      <c r="CL1189" s="148" t="n"/>
      <c r="CM1189" s="148" t="n"/>
      <c r="CN1189" s="148" t="n"/>
      <c r="CO1189" s="148" t="n"/>
      <c r="CP1189" s="148" t="n"/>
      <c r="CQ1189" s="148" t="n"/>
      <c r="CR1189" s="148" t="n"/>
      <c r="CS1189" s="148" t="n"/>
      <c r="CT1189" s="148" t="n"/>
      <c r="CU1189" s="148" t="n"/>
      <c r="CV1189" s="148" t="n"/>
    </row>
    <row r="1190">
      <c r="A1190" s="162" t="n"/>
      <c r="B1190" s="64" t="n"/>
      <c r="C1190" s="129" t="n"/>
      <c r="D1190" s="130" t="inlineStr"/>
      <c r="E1190" s="150" t="inlineStr"/>
      <c r="F1190" s="150" t="inlineStr"/>
      <c r="G1190" s="150" t="n"/>
      <c r="H1190" s="152" t="n"/>
      <c r="I1190" s="152" t="n"/>
      <c r="J1190" s="152" t="n"/>
      <c r="K1190" s="152" t="n"/>
      <c r="L1190" s="152" t="n"/>
      <c r="M1190" s="152" t="n"/>
      <c r="N1190" s="152" t="n"/>
      <c r="O1190" s="152" t="n"/>
      <c r="P1190" s="152" t="n"/>
      <c r="Q1190" s="152" t="n"/>
      <c r="R1190" s="152" t="n"/>
      <c r="S1190" s="165" t="n"/>
      <c r="T1190" s="152" t="n"/>
      <c r="U1190" s="152" t="n"/>
      <c r="V1190" s="152" t="n"/>
      <c r="W1190" s="152" t="n"/>
      <c r="X1190" s="152" t="n"/>
      <c r="Y1190" s="152" t="n"/>
      <c r="Z1190" s="152" t="n"/>
      <c r="AA1190" s="152" t="n"/>
      <c r="AB1190" s="152" t="n"/>
      <c r="AC1190" s="152" t="n"/>
      <c r="AD1190" s="152" t="n"/>
      <c r="AE1190" s="152" t="n"/>
      <c r="AF1190" s="152" t="n"/>
      <c r="AG1190" s="152" t="n"/>
      <c r="AH1190" s="152" t="n"/>
      <c r="AI1190" s="152" t="n"/>
      <c r="AJ1190" s="152" t="n"/>
      <c r="AK1190" s="152" t="n"/>
      <c r="AL1190" s="152" t="n"/>
      <c r="AM1190" s="152" t="n"/>
      <c r="AN1190" s="166" t="n"/>
      <c r="AO1190" s="155" t="n"/>
      <c r="AP1190" s="152" t="n"/>
      <c r="AQ1190" s="152" t="n"/>
      <c r="AR1190" s="152" t="n"/>
      <c r="AS1190" s="152" t="n"/>
      <c r="AT1190" s="152" t="n"/>
      <c r="AU1190" s="155" t="n"/>
      <c r="AV1190" s="152" t="n"/>
      <c r="AW1190" s="152" t="n"/>
      <c r="AX1190" s="152" t="n"/>
      <c r="AY1190" s="152" t="n"/>
      <c r="AZ1190" s="152" t="n"/>
      <c r="BA1190" s="165" t="n"/>
      <c r="BB1190" s="165" t="n"/>
      <c r="BC1190" s="152" t="n"/>
      <c r="BD1190" s="152" t="n"/>
      <c r="BE1190" s="152" t="n"/>
      <c r="BF1190" s="152" t="n"/>
      <c r="BG1190" s="155" t="n"/>
      <c r="BH1190" s="152" t="n"/>
      <c r="BI1190" s="152" t="n"/>
      <c r="BJ1190" s="152" t="n"/>
      <c r="BK1190" s="152" t="n"/>
      <c r="BL1190" s="152" t="n"/>
      <c r="BM1190" s="152" t="n"/>
      <c r="BN1190" s="152" t="n"/>
      <c r="BO1190" s="152" t="n"/>
      <c r="BP1190" s="155" t="n"/>
      <c r="BQ1190" s="152" t="n"/>
      <c r="BR1190" s="152" t="n"/>
      <c r="BS1190" s="152" t="n"/>
      <c r="BT1190" s="152" t="n"/>
      <c r="BU1190" s="152" t="n"/>
      <c r="BV1190" s="152" t="n"/>
      <c r="BW1190" s="152" t="n"/>
      <c r="BX1190" s="165" t="n"/>
      <c r="BY1190" s="150" t="n"/>
      <c r="BZ1190" s="150" t="n"/>
      <c r="CA1190" s="150" t="n"/>
      <c r="CB1190" s="174" t="n"/>
      <c r="CC1190" s="156" t="n"/>
      <c r="CD1190" s="156" t="n"/>
      <c r="CE1190" s="167">
        <f>IFERROR(__xludf.DUMMYFUNCTION("""COMPUTED_VALUE"""),"")</f>
        <v/>
      </c>
      <c r="CF1190" s="158">
        <f>IFERROR(__xludf.DUMMYFUNCTION("""COMPUTED_VALUE"""),"")</f>
        <v/>
      </c>
      <c r="CG1190" s="148" t="n"/>
      <c r="CH1190" s="148" t="n"/>
      <c r="CI1190" s="148" t="n"/>
      <c r="CJ1190" s="148" t="n"/>
      <c r="CK1190" s="148" t="n"/>
      <c r="CL1190" s="148" t="n"/>
      <c r="CM1190" s="148" t="n"/>
      <c r="CN1190" s="148" t="n"/>
      <c r="CO1190" s="148" t="n"/>
      <c r="CP1190" s="148" t="n"/>
      <c r="CQ1190" s="148" t="n"/>
      <c r="CR1190" s="148" t="n"/>
      <c r="CS1190" s="148" t="n"/>
      <c r="CT1190" s="148" t="n"/>
      <c r="CU1190" s="148" t="n"/>
      <c r="CV1190" s="148" t="n"/>
    </row>
    <row r="1191">
      <c r="A1191" s="162" t="n"/>
      <c r="B1191" s="64" t="n"/>
      <c r="C1191" s="129" t="n"/>
      <c r="D1191" s="130" t="inlineStr"/>
      <c r="E1191" s="150" t="inlineStr"/>
      <c r="F1191" s="150" t="inlineStr"/>
      <c r="G1191" s="150" t="n"/>
      <c r="H1191" s="152" t="n"/>
      <c r="I1191" s="152" t="n"/>
      <c r="J1191" s="152" t="n"/>
      <c r="K1191" s="152" t="n"/>
      <c r="L1191" s="152" t="n"/>
      <c r="M1191" s="152" t="n"/>
      <c r="N1191" s="152" t="n"/>
      <c r="O1191" s="152" t="n"/>
      <c r="P1191" s="152" t="n"/>
      <c r="Q1191" s="152" t="n"/>
      <c r="R1191" s="152" t="n"/>
      <c r="S1191" s="165" t="n"/>
      <c r="T1191" s="152" t="n"/>
      <c r="U1191" s="152" t="n"/>
      <c r="V1191" s="152" t="n"/>
      <c r="W1191" s="152" t="n"/>
      <c r="X1191" s="152" t="n"/>
      <c r="Y1191" s="152" t="n"/>
      <c r="Z1191" s="152" t="n"/>
      <c r="AA1191" s="152" t="n"/>
      <c r="AB1191" s="152" t="n"/>
      <c r="AC1191" s="152" t="n"/>
      <c r="AD1191" s="152" t="n"/>
      <c r="AE1191" s="152" t="n"/>
      <c r="AF1191" s="152" t="n"/>
      <c r="AG1191" s="152" t="n"/>
      <c r="AH1191" s="152" t="n"/>
      <c r="AI1191" s="152" t="n"/>
      <c r="AJ1191" s="152" t="n"/>
      <c r="AK1191" s="152" t="n"/>
      <c r="AL1191" s="152" t="n"/>
      <c r="AM1191" s="152" t="n"/>
      <c r="AN1191" s="166" t="n"/>
      <c r="AO1191" s="155" t="n"/>
      <c r="AP1191" s="152" t="n"/>
      <c r="AQ1191" s="152" t="n"/>
      <c r="AR1191" s="152" t="n"/>
      <c r="AS1191" s="152" t="n"/>
      <c r="AT1191" s="152" t="n"/>
      <c r="AU1191" s="155" t="n"/>
      <c r="AV1191" s="152" t="n"/>
      <c r="AW1191" s="152" t="n"/>
      <c r="AX1191" s="152" t="n"/>
      <c r="AY1191" s="152" t="n"/>
      <c r="AZ1191" s="152" t="n"/>
      <c r="BA1191" s="165" t="n"/>
      <c r="BB1191" s="165" t="n"/>
      <c r="BC1191" s="152" t="n"/>
      <c r="BD1191" s="152" t="n"/>
      <c r="BE1191" s="152" t="n"/>
      <c r="BF1191" s="152" t="n"/>
      <c r="BG1191" s="155" t="n"/>
      <c r="BH1191" s="152" t="n"/>
      <c r="BI1191" s="152" t="n"/>
      <c r="BJ1191" s="152" t="n"/>
      <c r="BK1191" s="152" t="n"/>
      <c r="BL1191" s="152" t="n"/>
      <c r="BM1191" s="152" t="n"/>
      <c r="BN1191" s="152" t="n"/>
      <c r="BO1191" s="152" t="n"/>
      <c r="BP1191" s="155" t="n"/>
      <c r="BQ1191" s="152" t="n"/>
      <c r="BR1191" s="152" t="n"/>
      <c r="BS1191" s="152" t="n"/>
      <c r="BT1191" s="152" t="n"/>
      <c r="BU1191" s="152" t="n"/>
      <c r="BV1191" s="152" t="n"/>
      <c r="BW1191" s="152" t="n"/>
      <c r="BX1191" s="165" t="n"/>
      <c r="BY1191" s="150" t="n"/>
      <c r="BZ1191" s="150" t="n"/>
      <c r="CA1191" s="150" t="n"/>
      <c r="CB1191" s="174" t="n"/>
      <c r="CC1191" s="156" t="n"/>
      <c r="CD1191" s="156" t="n"/>
      <c r="CE1191" s="167">
        <f>IFERROR(__xludf.DUMMYFUNCTION("""COMPUTED_VALUE"""),"")</f>
        <v/>
      </c>
      <c r="CF1191" s="158">
        <f>IFERROR(__xludf.DUMMYFUNCTION("""COMPUTED_VALUE"""),"")</f>
        <v/>
      </c>
      <c r="CG1191" s="148" t="n"/>
      <c r="CH1191" s="148" t="n"/>
      <c r="CI1191" s="148" t="n"/>
      <c r="CJ1191" s="148" t="n"/>
      <c r="CK1191" s="148" t="n"/>
      <c r="CL1191" s="148" t="n"/>
      <c r="CM1191" s="148" t="n"/>
      <c r="CN1191" s="148" t="n"/>
      <c r="CO1191" s="148" t="n"/>
      <c r="CP1191" s="148" t="n"/>
      <c r="CQ1191" s="148" t="n"/>
      <c r="CR1191" s="148" t="n"/>
      <c r="CS1191" s="148" t="n"/>
      <c r="CT1191" s="148" t="n"/>
      <c r="CU1191" s="148" t="n"/>
      <c r="CV1191" s="148" t="n"/>
    </row>
    <row r="1192">
      <c r="A1192" s="162" t="n"/>
      <c r="B1192" s="64" t="n"/>
      <c r="C1192" s="129" t="n"/>
      <c r="D1192" s="130" t="inlineStr"/>
      <c r="E1192" s="150" t="inlineStr"/>
      <c r="F1192" s="150" t="inlineStr"/>
      <c r="G1192" s="150" t="n"/>
      <c r="H1192" s="152" t="n"/>
      <c r="I1192" s="152" t="n"/>
      <c r="J1192" s="152" t="n"/>
      <c r="K1192" s="152" t="n"/>
      <c r="L1192" s="152" t="n"/>
      <c r="M1192" s="152" t="n"/>
      <c r="N1192" s="152" t="n"/>
      <c r="O1192" s="152" t="n"/>
      <c r="P1192" s="152" t="n"/>
      <c r="Q1192" s="152" t="n"/>
      <c r="R1192" s="152" t="n"/>
      <c r="S1192" s="165" t="n"/>
      <c r="T1192" s="152" t="n"/>
      <c r="U1192" s="152" t="n"/>
      <c r="V1192" s="152" t="n"/>
      <c r="W1192" s="152" t="n"/>
      <c r="X1192" s="152" t="n"/>
      <c r="Y1192" s="152" t="n"/>
      <c r="Z1192" s="152" t="n"/>
      <c r="AA1192" s="152" t="n"/>
      <c r="AB1192" s="152" t="n"/>
      <c r="AC1192" s="152" t="n"/>
      <c r="AD1192" s="152" t="n"/>
      <c r="AE1192" s="152" t="n"/>
      <c r="AF1192" s="152" t="n"/>
      <c r="AG1192" s="152" t="n"/>
      <c r="AH1192" s="152" t="n"/>
      <c r="AI1192" s="152" t="n"/>
      <c r="AJ1192" s="152" t="n"/>
      <c r="AK1192" s="152" t="n"/>
      <c r="AL1192" s="152" t="n"/>
      <c r="AM1192" s="152" t="n"/>
      <c r="AN1192" s="166" t="n"/>
      <c r="AO1192" s="155" t="n"/>
      <c r="AP1192" s="152" t="n"/>
      <c r="AQ1192" s="152" t="n"/>
      <c r="AR1192" s="152" t="n"/>
      <c r="AS1192" s="152" t="n"/>
      <c r="AT1192" s="152" t="n"/>
      <c r="AU1192" s="155" t="n"/>
      <c r="AV1192" s="152" t="n"/>
      <c r="AW1192" s="152" t="n"/>
      <c r="AX1192" s="152" t="n"/>
      <c r="AY1192" s="152" t="n"/>
      <c r="AZ1192" s="152" t="n"/>
      <c r="BA1192" s="165" t="n"/>
      <c r="BB1192" s="165" t="n"/>
      <c r="BC1192" s="152" t="n"/>
      <c r="BD1192" s="152" t="n"/>
      <c r="BE1192" s="152" t="n"/>
      <c r="BF1192" s="152" t="n"/>
      <c r="BG1192" s="155" t="n"/>
      <c r="BH1192" s="152" t="n"/>
      <c r="BI1192" s="152" t="n"/>
      <c r="BJ1192" s="152" t="n"/>
      <c r="BK1192" s="152" t="n"/>
      <c r="BL1192" s="152" t="n"/>
      <c r="BM1192" s="152" t="n"/>
      <c r="BN1192" s="152" t="n"/>
      <c r="BO1192" s="152" t="n"/>
      <c r="BP1192" s="155" t="n"/>
      <c r="BQ1192" s="152" t="n"/>
      <c r="BR1192" s="152" t="n"/>
      <c r="BS1192" s="152" t="n"/>
      <c r="BT1192" s="152" t="n"/>
      <c r="BU1192" s="152" t="n"/>
      <c r="BV1192" s="152" t="n"/>
      <c r="BW1192" s="152" t="n"/>
      <c r="BX1192" s="165" t="n"/>
      <c r="BY1192" s="150" t="n"/>
      <c r="BZ1192" s="150" t="n"/>
      <c r="CA1192" s="150" t="n"/>
      <c r="CB1192" s="174" t="n"/>
      <c r="CC1192" s="156" t="n"/>
      <c r="CD1192" s="156" t="n"/>
      <c r="CE1192" s="167">
        <f>IFERROR(__xludf.DUMMYFUNCTION("""COMPUTED_VALUE"""),"")</f>
        <v/>
      </c>
      <c r="CF1192" s="158">
        <f>IFERROR(__xludf.DUMMYFUNCTION("""COMPUTED_VALUE"""),"")</f>
        <v/>
      </c>
      <c r="CG1192" s="148" t="n"/>
      <c r="CH1192" s="148" t="n"/>
      <c r="CI1192" s="148" t="n"/>
      <c r="CJ1192" s="148" t="n"/>
      <c r="CK1192" s="148" t="n"/>
      <c r="CL1192" s="148" t="n"/>
      <c r="CM1192" s="148" t="n"/>
      <c r="CN1192" s="148" t="n"/>
      <c r="CO1192" s="148" t="n"/>
      <c r="CP1192" s="148" t="n"/>
      <c r="CQ1192" s="148" t="n"/>
      <c r="CR1192" s="148" t="n"/>
      <c r="CS1192" s="148" t="n"/>
      <c r="CT1192" s="148" t="n"/>
      <c r="CU1192" s="148" t="n"/>
      <c r="CV1192" s="148" t="n"/>
    </row>
    <row r="1193">
      <c r="A1193" s="162" t="n"/>
      <c r="B1193" s="64" t="n"/>
      <c r="C1193" s="129" t="n"/>
      <c r="D1193" s="130" t="inlineStr"/>
      <c r="E1193" s="150" t="inlineStr"/>
      <c r="F1193" s="150" t="inlineStr"/>
      <c r="G1193" s="150" t="n"/>
      <c r="H1193" s="152" t="n"/>
      <c r="I1193" s="152" t="n"/>
      <c r="J1193" s="152" t="n"/>
      <c r="K1193" s="152" t="n"/>
      <c r="L1193" s="152" t="n"/>
      <c r="M1193" s="152" t="n"/>
      <c r="N1193" s="152" t="n"/>
      <c r="O1193" s="152" t="n"/>
      <c r="P1193" s="152" t="n"/>
      <c r="Q1193" s="152" t="n"/>
      <c r="R1193" s="152" t="n"/>
      <c r="S1193" s="165" t="n"/>
      <c r="T1193" s="152" t="n"/>
      <c r="U1193" s="152" t="n"/>
      <c r="V1193" s="152" t="n"/>
      <c r="W1193" s="152" t="n"/>
      <c r="X1193" s="152" t="n"/>
      <c r="Y1193" s="152" t="n"/>
      <c r="Z1193" s="152" t="n"/>
      <c r="AA1193" s="152" t="n"/>
      <c r="AB1193" s="152" t="n"/>
      <c r="AC1193" s="152" t="n"/>
      <c r="AD1193" s="152" t="n"/>
      <c r="AE1193" s="152" t="n"/>
      <c r="AF1193" s="152" t="n"/>
      <c r="AG1193" s="152" t="n"/>
      <c r="AH1193" s="152" t="n"/>
      <c r="AI1193" s="152" t="n"/>
      <c r="AJ1193" s="152" t="n"/>
      <c r="AK1193" s="152" t="n"/>
      <c r="AL1193" s="152" t="n"/>
      <c r="AM1193" s="152" t="n"/>
      <c r="AN1193" s="166" t="n"/>
      <c r="AO1193" s="155" t="n"/>
      <c r="AP1193" s="152" t="n"/>
      <c r="AQ1193" s="152" t="n"/>
      <c r="AR1193" s="152" t="n"/>
      <c r="AS1193" s="152" t="n"/>
      <c r="AT1193" s="152" t="n"/>
      <c r="AU1193" s="155" t="n"/>
      <c r="AV1193" s="152" t="n"/>
      <c r="AW1193" s="152" t="n"/>
      <c r="AX1193" s="152" t="n"/>
      <c r="AY1193" s="152" t="n"/>
      <c r="AZ1193" s="152" t="n"/>
      <c r="BA1193" s="165" t="n"/>
      <c r="BB1193" s="165" t="n"/>
      <c r="BC1193" s="152" t="n"/>
      <c r="BD1193" s="152" t="n"/>
      <c r="BE1193" s="152" t="n"/>
      <c r="BF1193" s="152" t="n"/>
      <c r="BG1193" s="155" t="n"/>
      <c r="BH1193" s="152" t="n"/>
      <c r="BI1193" s="152" t="n"/>
      <c r="BJ1193" s="152" t="n"/>
      <c r="BK1193" s="152" t="n"/>
      <c r="BL1193" s="152" t="n"/>
      <c r="BM1193" s="152" t="n"/>
      <c r="BN1193" s="152" t="n"/>
      <c r="BO1193" s="152" t="n"/>
      <c r="BP1193" s="155" t="n"/>
      <c r="BQ1193" s="152" t="n"/>
      <c r="BR1193" s="152" t="n"/>
      <c r="BS1193" s="152" t="n"/>
      <c r="BT1193" s="152" t="n"/>
      <c r="BU1193" s="152" t="n"/>
      <c r="BV1193" s="152" t="n"/>
      <c r="BW1193" s="152" t="n"/>
      <c r="BX1193" s="165" t="n"/>
      <c r="BY1193" s="150" t="n"/>
      <c r="BZ1193" s="150" t="n"/>
      <c r="CA1193" s="150" t="n"/>
      <c r="CB1193" s="174" t="n"/>
      <c r="CC1193" s="156" t="n"/>
      <c r="CD1193" s="156" t="n"/>
      <c r="CE1193" s="167">
        <f>IFERROR(__xludf.DUMMYFUNCTION("""COMPUTED_VALUE"""),"")</f>
        <v/>
      </c>
      <c r="CF1193" s="158">
        <f>IFERROR(__xludf.DUMMYFUNCTION("""COMPUTED_VALUE"""),"")</f>
        <v/>
      </c>
      <c r="CG1193" s="148" t="n"/>
      <c r="CH1193" s="148" t="n"/>
      <c r="CI1193" s="148" t="n"/>
      <c r="CJ1193" s="148" t="n"/>
      <c r="CK1193" s="148" t="n"/>
      <c r="CL1193" s="148" t="n"/>
      <c r="CM1193" s="148" t="n"/>
      <c r="CN1193" s="148" t="n"/>
      <c r="CO1193" s="148" t="n"/>
      <c r="CP1193" s="148" t="n"/>
      <c r="CQ1193" s="148" t="n"/>
      <c r="CR1193" s="148" t="n"/>
      <c r="CS1193" s="148" t="n"/>
      <c r="CT1193" s="148" t="n"/>
      <c r="CU1193" s="148" t="n"/>
      <c r="CV1193" s="148" t="n"/>
    </row>
    <row r="1194">
      <c r="A1194" s="162" t="n"/>
      <c r="B1194" s="64" t="n"/>
      <c r="C1194" s="129" t="n"/>
      <c r="D1194" s="130" t="inlineStr"/>
      <c r="E1194" s="150" t="inlineStr"/>
      <c r="F1194" s="150" t="inlineStr"/>
      <c r="G1194" s="150" t="n"/>
      <c r="H1194" s="152" t="n"/>
      <c r="I1194" s="152" t="n"/>
      <c r="J1194" s="152" t="n"/>
      <c r="K1194" s="152" t="n"/>
      <c r="L1194" s="152" t="n"/>
      <c r="M1194" s="152" t="n"/>
      <c r="N1194" s="152" t="n"/>
      <c r="O1194" s="152" t="n"/>
      <c r="P1194" s="152" t="n"/>
      <c r="Q1194" s="152" t="n"/>
      <c r="R1194" s="152" t="n"/>
      <c r="S1194" s="165" t="n"/>
      <c r="T1194" s="152" t="n"/>
      <c r="U1194" s="152" t="n"/>
      <c r="V1194" s="152" t="n"/>
      <c r="W1194" s="152" t="n"/>
      <c r="X1194" s="152" t="n"/>
      <c r="Y1194" s="152" t="n"/>
      <c r="Z1194" s="152" t="n"/>
      <c r="AA1194" s="152" t="n"/>
      <c r="AB1194" s="152" t="n"/>
      <c r="AC1194" s="152" t="n"/>
      <c r="AD1194" s="152" t="n"/>
      <c r="AE1194" s="152" t="n"/>
      <c r="AF1194" s="152" t="n"/>
      <c r="AG1194" s="152" t="n"/>
      <c r="AH1194" s="152" t="n"/>
      <c r="AI1194" s="152" t="n"/>
      <c r="AJ1194" s="152" t="n"/>
      <c r="AK1194" s="152" t="n"/>
      <c r="AL1194" s="152" t="n"/>
      <c r="AM1194" s="152" t="n"/>
      <c r="AN1194" s="166" t="n"/>
      <c r="AO1194" s="155" t="n"/>
      <c r="AP1194" s="152" t="n"/>
      <c r="AQ1194" s="152" t="n"/>
      <c r="AR1194" s="152" t="n"/>
      <c r="AS1194" s="152" t="n"/>
      <c r="AT1194" s="152" t="n"/>
      <c r="AU1194" s="155" t="n"/>
      <c r="AV1194" s="152" t="n"/>
      <c r="AW1194" s="152" t="n"/>
      <c r="AX1194" s="152" t="n"/>
      <c r="AY1194" s="152" t="n"/>
      <c r="AZ1194" s="152" t="n"/>
      <c r="BA1194" s="165" t="n"/>
      <c r="BB1194" s="165" t="n"/>
      <c r="BC1194" s="152" t="n"/>
      <c r="BD1194" s="152" t="n"/>
      <c r="BE1194" s="152" t="n"/>
      <c r="BF1194" s="152" t="n"/>
      <c r="BG1194" s="155" t="n"/>
      <c r="BH1194" s="152" t="n"/>
      <c r="BI1194" s="152" t="n"/>
      <c r="BJ1194" s="152" t="n"/>
      <c r="BK1194" s="152" t="n"/>
      <c r="BL1194" s="152" t="n"/>
      <c r="BM1194" s="152" t="n"/>
      <c r="BN1194" s="152" t="n"/>
      <c r="BO1194" s="152" t="n"/>
      <c r="BP1194" s="155" t="n"/>
      <c r="BQ1194" s="152" t="n"/>
      <c r="BR1194" s="152" t="n"/>
      <c r="BS1194" s="152" t="n"/>
      <c r="BT1194" s="152" t="n"/>
      <c r="BU1194" s="152" t="n"/>
      <c r="BV1194" s="152" t="n"/>
      <c r="BW1194" s="152" t="n"/>
      <c r="BX1194" s="165" t="n"/>
      <c r="BY1194" s="150" t="n"/>
      <c r="BZ1194" s="150" t="n"/>
      <c r="CA1194" s="150" t="n"/>
      <c r="CB1194" s="174" t="n"/>
      <c r="CC1194" s="156" t="n"/>
      <c r="CD1194" s="156" t="n"/>
      <c r="CE1194" s="167">
        <f>IFERROR(__xludf.DUMMYFUNCTION("""COMPUTED_VALUE"""),"")</f>
        <v/>
      </c>
      <c r="CF1194" s="158">
        <f>IFERROR(__xludf.DUMMYFUNCTION("""COMPUTED_VALUE"""),"")</f>
        <v/>
      </c>
      <c r="CG1194" s="148" t="n"/>
      <c r="CH1194" s="148" t="n"/>
      <c r="CI1194" s="148" t="n"/>
      <c r="CJ1194" s="148" t="n"/>
      <c r="CK1194" s="148" t="n"/>
      <c r="CL1194" s="148" t="n"/>
      <c r="CM1194" s="148" t="n"/>
      <c r="CN1194" s="148" t="n"/>
      <c r="CO1194" s="148" t="n"/>
      <c r="CP1194" s="148" t="n"/>
      <c r="CQ1194" s="148" t="n"/>
      <c r="CR1194" s="148" t="n"/>
      <c r="CS1194" s="148" t="n"/>
      <c r="CT1194" s="148" t="n"/>
      <c r="CU1194" s="148" t="n"/>
      <c r="CV1194" s="148" t="n"/>
    </row>
    <row r="1195">
      <c r="A1195" s="162" t="n"/>
      <c r="B1195" s="64" t="n"/>
      <c r="C1195" s="129" t="n"/>
      <c r="D1195" s="130" t="inlineStr"/>
      <c r="E1195" s="150" t="inlineStr"/>
      <c r="F1195" s="150" t="inlineStr"/>
      <c r="G1195" s="150" t="n"/>
      <c r="H1195" s="152" t="n"/>
      <c r="I1195" s="152" t="n"/>
      <c r="J1195" s="152" t="n"/>
      <c r="K1195" s="152" t="n"/>
      <c r="L1195" s="152" t="n"/>
      <c r="M1195" s="152" t="n"/>
      <c r="N1195" s="152" t="n"/>
      <c r="O1195" s="152" t="n"/>
      <c r="P1195" s="152" t="n"/>
      <c r="Q1195" s="152" t="n"/>
      <c r="R1195" s="152" t="n"/>
      <c r="S1195" s="165" t="n"/>
      <c r="T1195" s="152" t="n"/>
      <c r="U1195" s="152" t="n"/>
      <c r="V1195" s="152" t="n"/>
      <c r="W1195" s="152" t="n"/>
      <c r="X1195" s="152" t="n"/>
      <c r="Y1195" s="152" t="n"/>
      <c r="Z1195" s="152" t="n"/>
      <c r="AA1195" s="152" t="n"/>
      <c r="AB1195" s="152" t="n"/>
      <c r="AC1195" s="152" t="n"/>
      <c r="AD1195" s="152" t="n"/>
      <c r="AE1195" s="152" t="n"/>
      <c r="AF1195" s="152" t="n"/>
      <c r="AG1195" s="152" t="n"/>
      <c r="AH1195" s="152" t="n"/>
      <c r="AI1195" s="152" t="n"/>
      <c r="AJ1195" s="152" t="n"/>
      <c r="AK1195" s="152" t="n"/>
      <c r="AL1195" s="152" t="n"/>
      <c r="AM1195" s="152" t="n"/>
      <c r="AN1195" s="166" t="n"/>
      <c r="AO1195" s="155" t="n"/>
      <c r="AP1195" s="152" t="n"/>
      <c r="AQ1195" s="152" t="n"/>
      <c r="AR1195" s="152" t="n"/>
      <c r="AS1195" s="152" t="n"/>
      <c r="AT1195" s="152" t="n"/>
      <c r="AU1195" s="155" t="n"/>
      <c r="AV1195" s="152" t="n"/>
      <c r="AW1195" s="152" t="n"/>
      <c r="AX1195" s="152" t="n"/>
      <c r="AY1195" s="152" t="n"/>
      <c r="AZ1195" s="152" t="n"/>
      <c r="BA1195" s="165" t="n"/>
      <c r="BB1195" s="165" t="n"/>
      <c r="BC1195" s="152" t="n"/>
      <c r="BD1195" s="152" t="n"/>
      <c r="BE1195" s="152" t="n"/>
      <c r="BF1195" s="152" t="n"/>
      <c r="BG1195" s="155" t="n"/>
      <c r="BH1195" s="152" t="n"/>
      <c r="BI1195" s="152" t="n"/>
      <c r="BJ1195" s="152" t="n"/>
      <c r="BK1195" s="152" t="n"/>
      <c r="BL1195" s="152" t="n"/>
      <c r="BM1195" s="152" t="n"/>
      <c r="BN1195" s="152" t="n"/>
      <c r="BO1195" s="152" t="n"/>
      <c r="BP1195" s="155" t="n"/>
      <c r="BQ1195" s="152" t="n"/>
      <c r="BR1195" s="152" t="n"/>
      <c r="BS1195" s="152" t="n"/>
      <c r="BT1195" s="152" t="n"/>
      <c r="BU1195" s="152" t="n"/>
      <c r="BV1195" s="152" t="n"/>
      <c r="BW1195" s="152" t="n"/>
      <c r="BX1195" s="165" t="n"/>
      <c r="BY1195" s="150" t="n"/>
      <c r="BZ1195" s="150" t="n"/>
      <c r="CA1195" s="150" t="n"/>
      <c r="CB1195" s="174" t="n"/>
      <c r="CC1195" s="156" t="n"/>
      <c r="CD1195" s="156" t="n"/>
      <c r="CE1195" s="167">
        <f>IFERROR(__xludf.DUMMYFUNCTION("""COMPUTED_VALUE"""),"")</f>
        <v/>
      </c>
      <c r="CF1195" s="158">
        <f>IFERROR(__xludf.DUMMYFUNCTION("""COMPUTED_VALUE"""),"")</f>
        <v/>
      </c>
      <c r="CG1195" s="148" t="n"/>
      <c r="CH1195" s="148" t="n"/>
      <c r="CI1195" s="148" t="n"/>
      <c r="CJ1195" s="148" t="n"/>
      <c r="CK1195" s="148" t="n"/>
      <c r="CL1195" s="148" t="n"/>
      <c r="CM1195" s="148" t="n"/>
      <c r="CN1195" s="148" t="n"/>
      <c r="CO1195" s="148" t="n"/>
      <c r="CP1195" s="148" t="n"/>
      <c r="CQ1195" s="148" t="n"/>
      <c r="CR1195" s="148" t="n"/>
      <c r="CS1195" s="148" t="n"/>
      <c r="CT1195" s="148" t="n"/>
      <c r="CU1195" s="148" t="n"/>
      <c r="CV1195" s="148" t="n"/>
    </row>
    <row r="1196">
      <c r="A1196" s="162" t="n"/>
      <c r="B1196" s="64" t="n"/>
      <c r="C1196" s="129" t="n"/>
      <c r="D1196" s="130" t="inlineStr"/>
      <c r="E1196" s="150" t="inlineStr"/>
      <c r="F1196" s="150" t="inlineStr"/>
      <c r="G1196" s="150" t="n"/>
      <c r="H1196" s="152" t="n"/>
      <c r="I1196" s="152" t="n"/>
      <c r="J1196" s="152" t="n"/>
      <c r="K1196" s="152" t="n"/>
      <c r="L1196" s="152" t="n"/>
      <c r="M1196" s="152" t="n"/>
      <c r="N1196" s="152" t="n"/>
      <c r="O1196" s="152" t="n"/>
      <c r="P1196" s="152" t="n"/>
      <c r="Q1196" s="152" t="n"/>
      <c r="R1196" s="152" t="n"/>
      <c r="S1196" s="165" t="n"/>
      <c r="T1196" s="152" t="n"/>
      <c r="U1196" s="152" t="n"/>
      <c r="V1196" s="152" t="n"/>
      <c r="W1196" s="152" t="n"/>
      <c r="X1196" s="152" t="n"/>
      <c r="Y1196" s="152" t="n"/>
      <c r="Z1196" s="152" t="n"/>
      <c r="AA1196" s="152" t="n"/>
      <c r="AB1196" s="152" t="n"/>
      <c r="AC1196" s="152" t="n"/>
      <c r="AD1196" s="152" t="n"/>
      <c r="AE1196" s="152" t="n"/>
      <c r="AF1196" s="152" t="n"/>
      <c r="AG1196" s="152" t="n"/>
      <c r="AH1196" s="152" t="n"/>
      <c r="AI1196" s="152" t="n"/>
      <c r="AJ1196" s="152" t="n"/>
      <c r="AK1196" s="152" t="n"/>
      <c r="AL1196" s="152" t="n"/>
      <c r="AM1196" s="152" t="n"/>
      <c r="AN1196" s="166" t="n"/>
      <c r="AO1196" s="155" t="n"/>
      <c r="AP1196" s="152" t="n"/>
      <c r="AQ1196" s="152" t="n"/>
      <c r="AR1196" s="152" t="n"/>
      <c r="AS1196" s="152" t="n"/>
      <c r="AT1196" s="152" t="n"/>
      <c r="AU1196" s="155" t="n"/>
      <c r="AV1196" s="152" t="n"/>
      <c r="AW1196" s="152" t="n"/>
      <c r="AX1196" s="152" t="n"/>
      <c r="AY1196" s="152" t="n"/>
      <c r="AZ1196" s="152" t="n"/>
      <c r="BA1196" s="165" t="n"/>
      <c r="BB1196" s="165" t="n"/>
      <c r="BC1196" s="152" t="n"/>
      <c r="BD1196" s="152" t="n"/>
      <c r="BE1196" s="152" t="n"/>
      <c r="BF1196" s="152" t="n"/>
      <c r="BG1196" s="155" t="n"/>
      <c r="BH1196" s="152" t="n"/>
      <c r="BI1196" s="152" t="n"/>
      <c r="BJ1196" s="152" t="n"/>
      <c r="BK1196" s="152" t="n"/>
      <c r="BL1196" s="152" t="n"/>
      <c r="BM1196" s="152" t="n"/>
      <c r="BN1196" s="152" t="n"/>
      <c r="BO1196" s="152" t="n"/>
      <c r="BP1196" s="155" t="n"/>
      <c r="BQ1196" s="152" t="n"/>
      <c r="BR1196" s="152" t="n"/>
      <c r="BS1196" s="152" t="n"/>
      <c r="BT1196" s="152" t="n"/>
      <c r="BU1196" s="152" t="n"/>
      <c r="BV1196" s="152" t="n"/>
      <c r="BW1196" s="152" t="n"/>
      <c r="BX1196" s="165" t="n"/>
      <c r="BY1196" s="150" t="n"/>
      <c r="BZ1196" s="150" t="n"/>
      <c r="CA1196" s="150" t="n"/>
      <c r="CB1196" s="174" t="n"/>
      <c r="CC1196" s="156" t="n"/>
      <c r="CD1196" s="156" t="n"/>
      <c r="CE1196" s="167">
        <f>IFERROR(__xludf.DUMMYFUNCTION("""COMPUTED_VALUE"""),"")</f>
        <v/>
      </c>
      <c r="CF1196" s="158">
        <f>IFERROR(__xludf.DUMMYFUNCTION("""COMPUTED_VALUE"""),"")</f>
        <v/>
      </c>
      <c r="CG1196" s="148" t="n"/>
      <c r="CH1196" s="148" t="n"/>
      <c r="CI1196" s="148" t="n"/>
      <c r="CJ1196" s="148" t="n"/>
      <c r="CK1196" s="148" t="n"/>
      <c r="CL1196" s="148" t="n"/>
      <c r="CM1196" s="148" t="n"/>
      <c r="CN1196" s="148" t="n"/>
      <c r="CO1196" s="148" t="n"/>
      <c r="CP1196" s="148" t="n"/>
      <c r="CQ1196" s="148" t="n"/>
      <c r="CR1196" s="148" t="n"/>
      <c r="CS1196" s="148" t="n"/>
      <c r="CT1196" s="148" t="n"/>
      <c r="CU1196" s="148" t="n"/>
      <c r="CV1196" s="148" t="n"/>
    </row>
    <row r="1197">
      <c r="A1197" s="162" t="n"/>
      <c r="B1197" s="64" t="n"/>
      <c r="C1197" s="129" t="n"/>
      <c r="D1197" s="130" t="inlineStr"/>
      <c r="E1197" s="150" t="inlineStr"/>
      <c r="F1197" s="150" t="inlineStr"/>
      <c r="G1197" s="150" t="n"/>
      <c r="H1197" s="152" t="n"/>
      <c r="I1197" s="152" t="n"/>
      <c r="J1197" s="152" t="n"/>
      <c r="K1197" s="152" t="n"/>
      <c r="L1197" s="152" t="n"/>
      <c r="M1197" s="152" t="n"/>
      <c r="N1197" s="152" t="n"/>
      <c r="O1197" s="152" t="n"/>
      <c r="P1197" s="152" t="n"/>
      <c r="Q1197" s="152" t="n"/>
      <c r="R1197" s="152" t="n"/>
      <c r="S1197" s="165" t="n"/>
      <c r="T1197" s="152" t="n"/>
      <c r="U1197" s="152" t="n"/>
      <c r="V1197" s="152" t="n"/>
      <c r="W1197" s="152" t="n"/>
      <c r="X1197" s="152" t="n"/>
      <c r="Y1197" s="152" t="n"/>
      <c r="Z1197" s="152" t="n"/>
      <c r="AA1197" s="152" t="n"/>
      <c r="AB1197" s="152" t="n"/>
      <c r="AC1197" s="152" t="n"/>
      <c r="AD1197" s="152" t="n"/>
      <c r="AE1197" s="152" t="n"/>
      <c r="AF1197" s="152" t="n"/>
      <c r="AG1197" s="152" t="n"/>
      <c r="AH1197" s="152" t="n"/>
      <c r="AI1197" s="152" t="n"/>
      <c r="AJ1197" s="152" t="n"/>
      <c r="AK1197" s="152" t="n"/>
      <c r="AL1197" s="152" t="n"/>
      <c r="AM1197" s="152" t="n"/>
      <c r="AN1197" s="166" t="n"/>
      <c r="AO1197" s="155" t="n"/>
      <c r="AP1197" s="152" t="n"/>
      <c r="AQ1197" s="152" t="n"/>
      <c r="AR1197" s="152" t="n"/>
      <c r="AS1197" s="152" t="n"/>
      <c r="AT1197" s="152" t="n"/>
      <c r="AU1197" s="155" t="n"/>
      <c r="AV1197" s="152" t="n"/>
      <c r="AW1197" s="152" t="n"/>
      <c r="AX1197" s="152" t="n"/>
      <c r="AY1197" s="152" t="n"/>
      <c r="AZ1197" s="152" t="n"/>
      <c r="BA1197" s="165" t="n"/>
      <c r="BB1197" s="165" t="n"/>
      <c r="BC1197" s="152" t="n"/>
      <c r="BD1197" s="152" t="n"/>
      <c r="BE1197" s="152" t="n"/>
      <c r="BF1197" s="152" t="n"/>
      <c r="BG1197" s="155" t="n"/>
      <c r="BH1197" s="152" t="n"/>
      <c r="BI1197" s="152" t="n"/>
      <c r="BJ1197" s="152" t="n"/>
      <c r="BK1197" s="152" t="n"/>
      <c r="BL1197" s="152" t="n"/>
      <c r="BM1197" s="152" t="n"/>
      <c r="BN1197" s="152" t="n"/>
      <c r="BO1197" s="152" t="n"/>
      <c r="BP1197" s="155" t="n"/>
      <c r="BQ1197" s="152" t="n"/>
      <c r="BR1197" s="152" t="n"/>
      <c r="BS1197" s="152" t="n"/>
      <c r="BT1197" s="152" t="n"/>
      <c r="BU1197" s="152" t="n"/>
      <c r="BV1197" s="152" t="n"/>
      <c r="BW1197" s="152" t="n"/>
      <c r="BX1197" s="165" t="n"/>
      <c r="BY1197" s="150" t="n"/>
      <c r="BZ1197" s="150" t="n"/>
      <c r="CA1197" s="150" t="n"/>
      <c r="CB1197" s="174" t="n"/>
      <c r="CC1197" s="156" t="n"/>
      <c r="CD1197" s="156" t="n"/>
      <c r="CE1197" s="167">
        <f>IFERROR(__xludf.DUMMYFUNCTION("""COMPUTED_VALUE"""),"")</f>
        <v/>
      </c>
      <c r="CF1197" s="158">
        <f>IFERROR(__xludf.DUMMYFUNCTION("""COMPUTED_VALUE"""),"")</f>
        <v/>
      </c>
      <c r="CG1197" s="148" t="n"/>
      <c r="CH1197" s="148" t="n"/>
      <c r="CI1197" s="148" t="n"/>
      <c r="CJ1197" s="148" t="n"/>
      <c r="CK1197" s="148" t="n"/>
      <c r="CL1197" s="148" t="n"/>
      <c r="CM1197" s="148" t="n"/>
      <c r="CN1197" s="148" t="n"/>
      <c r="CO1197" s="148" t="n"/>
      <c r="CP1197" s="148" t="n"/>
      <c r="CQ1197" s="148" t="n"/>
      <c r="CR1197" s="148" t="n"/>
      <c r="CS1197" s="148" t="n"/>
      <c r="CT1197" s="148" t="n"/>
      <c r="CU1197" s="148" t="n"/>
      <c r="CV1197" s="148" t="n"/>
    </row>
    <row r="1198">
      <c r="A1198" s="162" t="n"/>
      <c r="B1198" s="64" t="n"/>
      <c r="C1198" s="129" t="n"/>
      <c r="D1198" s="130" t="inlineStr"/>
      <c r="E1198" s="150" t="inlineStr"/>
      <c r="F1198" s="150" t="inlineStr"/>
      <c r="G1198" s="150" t="n"/>
      <c r="H1198" s="152" t="n"/>
      <c r="I1198" s="152" t="n"/>
      <c r="J1198" s="152" t="n"/>
      <c r="K1198" s="152" t="n"/>
      <c r="L1198" s="152" t="n"/>
      <c r="M1198" s="152" t="n"/>
      <c r="N1198" s="152" t="n"/>
      <c r="O1198" s="152" t="n"/>
      <c r="P1198" s="152" t="n"/>
      <c r="Q1198" s="152" t="n"/>
      <c r="R1198" s="152" t="n"/>
      <c r="S1198" s="165" t="n"/>
      <c r="T1198" s="152" t="n"/>
      <c r="U1198" s="152" t="n"/>
      <c r="V1198" s="152" t="n"/>
      <c r="W1198" s="152" t="n"/>
      <c r="X1198" s="152" t="n"/>
      <c r="Y1198" s="152" t="n"/>
      <c r="Z1198" s="152" t="n"/>
      <c r="AA1198" s="152" t="n"/>
      <c r="AB1198" s="152" t="n"/>
      <c r="AC1198" s="152" t="n"/>
      <c r="AD1198" s="152" t="n"/>
      <c r="AE1198" s="152" t="n"/>
      <c r="AF1198" s="152" t="n"/>
      <c r="AG1198" s="152" t="n"/>
      <c r="AH1198" s="152" t="n"/>
      <c r="AI1198" s="152" t="n"/>
      <c r="AJ1198" s="152" t="n"/>
      <c r="AK1198" s="152" t="n"/>
      <c r="AL1198" s="152" t="n"/>
      <c r="AM1198" s="152" t="n"/>
      <c r="AN1198" s="166" t="n"/>
      <c r="AO1198" s="155" t="n"/>
      <c r="AP1198" s="152" t="n"/>
      <c r="AQ1198" s="152" t="n"/>
      <c r="AR1198" s="152" t="n"/>
      <c r="AS1198" s="152" t="n"/>
      <c r="AT1198" s="152" t="n"/>
      <c r="AU1198" s="155" t="n"/>
      <c r="AV1198" s="152" t="n"/>
      <c r="AW1198" s="152" t="n"/>
      <c r="AX1198" s="152" t="n"/>
      <c r="AY1198" s="152" t="n"/>
      <c r="AZ1198" s="152" t="n"/>
      <c r="BA1198" s="165" t="n"/>
      <c r="BB1198" s="165" t="n"/>
      <c r="BC1198" s="152" t="n"/>
      <c r="BD1198" s="152" t="n"/>
      <c r="BE1198" s="152" t="n"/>
      <c r="BF1198" s="152" t="n"/>
      <c r="BG1198" s="155" t="n"/>
      <c r="BH1198" s="152" t="n"/>
      <c r="BI1198" s="152" t="n"/>
      <c r="BJ1198" s="152" t="n"/>
      <c r="BK1198" s="152" t="n"/>
      <c r="BL1198" s="152" t="n"/>
      <c r="BM1198" s="152" t="n"/>
      <c r="BN1198" s="152" t="n"/>
      <c r="BO1198" s="152" t="n"/>
      <c r="BP1198" s="155" t="n"/>
      <c r="BQ1198" s="152" t="n"/>
      <c r="BR1198" s="152" t="n"/>
      <c r="BS1198" s="152" t="n"/>
      <c r="BT1198" s="152" t="n"/>
      <c r="BU1198" s="152" t="n"/>
      <c r="BV1198" s="152" t="n"/>
      <c r="BW1198" s="152" t="n"/>
      <c r="BX1198" s="165" t="n"/>
      <c r="BY1198" s="150" t="n"/>
      <c r="BZ1198" s="150" t="n"/>
      <c r="CA1198" s="150" t="n"/>
      <c r="CB1198" s="174" t="n"/>
      <c r="CC1198" s="156" t="n"/>
      <c r="CD1198" s="156" t="n"/>
      <c r="CE1198" s="167">
        <f>IFERROR(__xludf.DUMMYFUNCTION("""COMPUTED_VALUE"""),"")</f>
        <v/>
      </c>
      <c r="CF1198" s="158">
        <f>IFERROR(__xludf.DUMMYFUNCTION("""COMPUTED_VALUE"""),"")</f>
        <v/>
      </c>
      <c r="CG1198" s="148" t="n"/>
      <c r="CH1198" s="148" t="n"/>
      <c r="CI1198" s="148" t="n"/>
      <c r="CJ1198" s="148" t="n"/>
      <c r="CK1198" s="148" t="n"/>
      <c r="CL1198" s="148" t="n"/>
      <c r="CM1198" s="148" t="n"/>
      <c r="CN1198" s="148" t="n"/>
      <c r="CO1198" s="148" t="n"/>
      <c r="CP1198" s="148" t="n"/>
      <c r="CQ1198" s="148" t="n"/>
      <c r="CR1198" s="148" t="n"/>
      <c r="CS1198" s="148" t="n"/>
      <c r="CT1198" s="148" t="n"/>
      <c r="CU1198" s="148" t="n"/>
      <c r="CV1198" s="148" t="n"/>
    </row>
    <row r="1199">
      <c r="A1199" s="162" t="n"/>
      <c r="B1199" s="64" t="n"/>
      <c r="C1199" s="129" t="n"/>
      <c r="D1199" s="130" t="inlineStr"/>
      <c r="E1199" s="150" t="inlineStr"/>
      <c r="F1199" s="150" t="inlineStr"/>
      <c r="G1199" s="150" t="n"/>
      <c r="H1199" s="152" t="n"/>
      <c r="I1199" s="152" t="n"/>
      <c r="J1199" s="152" t="n"/>
      <c r="K1199" s="152" t="n"/>
      <c r="L1199" s="152" t="n"/>
      <c r="M1199" s="152" t="n"/>
      <c r="N1199" s="152" t="n"/>
      <c r="O1199" s="152" t="n"/>
      <c r="P1199" s="152" t="n"/>
      <c r="Q1199" s="152" t="n"/>
      <c r="R1199" s="152" t="n"/>
      <c r="S1199" s="165" t="n"/>
      <c r="T1199" s="152" t="n"/>
      <c r="U1199" s="152" t="n"/>
      <c r="V1199" s="152" t="n"/>
      <c r="W1199" s="152" t="n"/>
      <c r="X1199" s="152" t="n"/>
      <c r="Y1199" s="152" t="n"/>
      <c r="Z1199" s="152" t="n"/>
      <c r="AA1199" s="152" t="n"/>
      <c r="AB1199" s="152" t="n"/>
      <c r="AC1199" s="152" t="n"/>
      <c r="AD1199" s="152" t="n"/>
      <c r="AE1199" s="152" t="n"/>
      <c r="AF1199" s="152" t="n"/>
      <c r="AG1199" s="152" t="n"/>
      <c r="AH1199" s="152" t="n"/>
      <c r="AI1199" s="152" t="n"/>
      <c r="AJ1199" s="152" t="n"/>
      <c r="AK1199" s="152" t="n"/>
      <c r="AL1199" s="152" t="n"/>
      <c r="AM1199" s="152" t="n"/>
      <c r="AN1199" s="166" t="n"/>
      <c r="AO1199" s="155" t="n"/>
      <c r="AP1199" s="152" t="n"/>
      <c r="AQ1199" s="152" t="n"/>
      <c r="AR1199" s="152" t="n"/>
      <c r="AS1199" s="152" t="n"/>
      <c r="AT1199" s="152" t="n"/>
      <c r="AU1199" s="155" t="n"/>
      <c r="AV1199" s="152" t="n"/>
      <c r="AW1199" s="152" t="n"/>
      <c r="AX1199" s="152" t="n"/>
      <c r="AY1199" s="152" t="n"/>
      <c r="AZ1199" s="152" t="n"/>
      <c r="BA1199" s="165" t="n"/>
      <c r="BB1199" s="165" t="n"/>
      <c r="BC1199" s="152" t="n"/>
      <c r="BD1199" s="152" t="n"/>
      <c r="BE1199" s="152" t="n"/>
      <c r="BF1199" s="152" t="n"/>
      <c r="BG1199" s="155" t="n"/>
      <c r="BH1199" s="152" t="n"/>
      <c r="BI1199" s="152" t="n"/>
      <c r="BJ1199" s="152" t="n"/>
      <c r="BK1199" s="152" t="n"/>
      <c r="BL1199" s="152" t="n"/>
      <c r="BM1199" s="152" t="n"/>
      <c r="BN1199" s="152" t="n"/>
      <c r="BO1199" s="152" t="n"/>
      <c r="BP1199" s="155" t="n"/>
      <c r="BQ1199" s="152" t="n"/>
      <c r="BR1199" s="152" t="n"/>
      <c r="BS1199" s="152" t="n"/>
      <c r="BT1199" s="152" t="n"/>
      <c r="BU1199" s="152" t="n"/>
      <c r="BV1199" s="152" t="n"/>
      <c r="BW1199" s="152" t="n"/>
      <c r="BX1199" s="165" t="n"/>
      <c r="BY1199" s="150" t="n"/>
      <c r="BZ1199" s="150" t="n"/>
      <c r="CA1199" s="150" t="n"/>
      <c r="CB1199" s="174" t="n"/>
      <c r="CC1199" s="156" t="n"/>
      <c r="CD1199" s="156" t="n"/>
      <c r="CE1199" s="167">
        <f>IFERROR(__xludf.DUMMYFUNCTION("""COMPUTED_VALUE"""),"")</f>
        <v/>
      </c>
      <c r="CF1199" s="158">
        <f>IFERROR(__xludf.DUMMYFUNCTION("""COMPUTED_VALUE"""),"")</f>
        <v/>
      </c>
      <c r="CG1199" s="148" t="n"/>
      <c r="CH1199" s="148" t="n"/>
      <c r="CI1199" s="148" t="n"/>
      <c r="CJ1199" s="148" t="n"/>
      <c r="CK1199" s="148" t="n"/>
      <c r="CL1199" s="148" t="n"/>
      <c r="CM1199" s="148" t="n"/>
      <c r="CN1199" s="148" t="n"/>
      <c r="CO1199" s="148" t="n"/>
      <c r="CP1199" s="148" t="n"/>
      <c r="CQ1199" s="148" t="n"/>
      <c r="CR1199" s="148" t="n"/>
      <c r="CS1199" s="148" t="n"/>
      <c r="CT1199" s="148" t="n"/>
      <c r="CU1199" s="148" t="n"/>
      <c r="CV1199" s="148" t="n"/>
    </row>
    <row r="1200">
      <c r="A1200" s="162" t="n"/>
      <c r="B1200" s="64" t="n"/>
      <c r="C1200" s="129" t="n"/>
      <c r="D1200" s="130" t="inlineStr"/>
      <c r="E1200" s="150" t="inlineStr"/>
      <c r="F1200" s="150" t="inlineStr"/>
      <c r="G1200" s="150" t="n"/>
      <c r="H1200" s="152" t="n"/>
      <c r="I1200" s="152" t="n"/>
      <c r="J1200" s="152" t="n"/>
      <c r="K1200" s="152" t="n"/>
      <c r="L1200" s="152" t="n"/>
      <c r="M1200" s="152" t="n"/>
      <c r="N1200" s="152" t="n"/>
      <c r="O1200" s="152" t="n"/>
      <c r="P1200" s="152" t="n"/>
      <c r="Q1200" s="152" t="n"/>
      <c r="R1200" s="152" t="n"/>
      <c r="S1200" s="165" t="n"/>
      <c r="T1200" s="152" t="n"/>
      <c r="U1200" s="152" t="n"/>
      <c r="V1200" s="152" t="n"/>
      <c r="W1200" s="152" t="n"/>
      <c r="X1200" s="152" t="n"/>
      <c r="Y1200" s="152" t="n"/>
      <c r="Z1200" s="152" t="n"/>
      <c r="AA1200" s="152" t="n"/>
      <c r="AB1200" s="152" t="n"/>
      <c r="AC1200" s="152" t="n"/>
      <c r="AD1200" s="152" t="n"/>
      <c r="AE1200" s="152" t="n"/>
      <c r="AF1200" s="152" t="n"/>
      <c r="AG1200" s="152" t="n"/>
      <c r="AH1200" s="152" t="n"/>
      <c r="AI1200" s="152" t="n"/>
      <c r="AJ1200" s="152" t="n"/>
      <c r="AK1200" s="152" t="n"/>
      <c r="AL1200" s="152" t="n"/>
      <c r="AM1200" s="152" t="n"/>
      <c r="AN1200" s="166" t="n"/>
      <c r="AO1200" s="155" t="n"/>
      <c r="AP1200" s="152" t="n"/>
      <c r="AQ1200" s="152" t="n"/>
      <c r="AR1200" s="152" t="n"/>
      <c r="AS1200" s="152" t="n"/>
      <c r="AT1200" s="152" t="n"/>
      <c r="AU1200" s="155" t="n"/>
      <c r="AV1200" s="152" t="n"/>
      <c r="AW1200" s="152" t="n"/>
      <c r="AX1200" s="152" t="n"/>
      <c r="AY1200" s="152" t="n"/>
      <c r="AZ1200" s="152" t="n"/>
      <c r="BA1200" s="165" t="n"/>
      <c r="BB1200" s="165" t="n"/>
      <c r="BC1200" s="152" t="n"/>
      <c r="BD1200" s="152" t="n"/>
      <c r="BE1200" s="152" t="n"/>
      <c r="BF1200" s="152" t="n"/>
      <c r="BG1200" s="155" t="n"/>
      <c r="BH1200" s="152" t="n"/>
      <c r="BI1200" s="152" t="n"/>
      <c r="BJ1200" s="152" t="n"/>
      <c r="BK1200" s="152" t="n"/>
      <c r="BL1200" s="152" t="n"/>
      <c r="BM1200" s="152" t="n"/>
      <c r="BN1200" s="152" t="n"/>
      <c r="BO1200" s="152" t="n"/>
      <c r="BP1200" s="155" t="n"/>
      <c r="BQ1200" s="152" t="n"/>
      <c r="BR1200" s="152" t="n"/>
      <c r="BS1200" s="152" t="n"/>
      <c r="BT1200" s="152" t="n"/>
      <c r="BU1200" s="152" t="n"/>
      <c r="BV1200" s="152" t="n"/>
      <c r="BW1200" s="152" t="n"/>
      <c r="BX1200" s="165" t="n"/>
      <c r="BY1200" s="150" t="n"/>
      <c r="BZ1200" s="150" t="n"/>
      <c r="CA1200" s="150" t="n"/>
      <c r="CB1200" s="174" t="n"/>
      <c r="CC1200" s="156" t="n"/>
      <c r="CD1200" s="156" t="n"/>
      <c r="CE1200" s="167">
        <f>IFERROR(__xludf.DUMMYFUNCTION("""COMPUTED_VALUE"""),"")</f>
        <v/>
      </c>
      <c r="CF1200" s="158">
        <f>IFERROR(__xludf.DUMMYFUNCTION("""COMPUTED_VALUE"""),"")</f>
        <v/>
      </c>
      <c r="CG1200" s="148" t="n"/>
      <c r="CH1200" s="148" t="n"/>
      <c r="CI1200" s="148" t="n"/>
      <c r="CJ1200" s="148" t="n"/>
      <c r="CK1200" s="148" t="n"/>
      <c r="CL1200" s="148" t="n"/>
      <c r="CM1200" s="148" t="n"/>
      <c r="CN1200" s="148" t="n"/>
      <c r="CO1200" s="148" t="n"/>
      <c r="CP1200" s="148" t="n"/>
      <c r="CQ1200" s="148" t="n"/>
      <c r="CR1200" s="148" t="n"/>
      <c r="CS1200" s="148" t="n"/>
      <c r="CT1200" s="148" t="n"/>
      <c r="CU1200" s="148" t="n"/>
      <c r="CV1200" s="148" t="n"/>
    </row>
    <row r="1201">
      <c r="A1201" s="162" t="n"/>
      <c r="B1201" s="64" t="n"/>
      <c r="C1201" s="129" t="n"/>
      <c r="D1201" s="130" t="inlineStr"/>
      <c r="E1201" s="150" t="inlineStr"/>
      <c r="F1201" s="150" t="inlineStr"/>
      <c r="G1201" s="150" t="n"/>
      <c r="H1201" s="152" t="n"/>
      <c r="I1201" s="152" t="n"/>
      <c r="J1201" s="152" t="n"/>
      <c r="K1201" s="152" t="n"/>
      <c r="L1201" s="152" t="n"/>
      <c r="M1201" s="152" t="n"/>
      <c r="N1201" s="152" t="n"/>
      <c r="O1201" s="152" t="n"/>
      <c r="P1201" s="152" t="n"/>
      <c r="Q1201" s="152" t="n"/>
      <c r="R1201" s="152" t="n"/>
      <c r="S1201" s="165" t="n"/>
      <c r="T1201" s="152" t="n"/>
      <c r="U1201" s="152" t="n"/>
      <c r="V1201" s="152" t="n"/>
      <c r="W1201" s="152" t="n"/>
      <c r="X1201" s="152" t="n"/>
      <c r="Y1201" s="152" t="n"/>
      <c r="Z1201" s="152" t="n"/>
      <c r="AA1201" s="152" t="n"/>
      <c r="AB1201" s="152" t="n"/>
      <c r="AC1201" s="152" t="n"/>
      <c r="AD1201" s="152" t="n"/>
      <c r="AE1201" s="152" t="n"/>
      <c r="AF1201" s="152" t="n"/>
      <c r="AG1201" s="152" t="n"/>
      <c r="AH1201" s="152" t="n"/>
      <c r="AI1201" s="152" t="n"/>
      <c r="AJ1201" s="152" t="n"/>
      <c r="AK1201" s="152" t="n"/>
      <c r="AL1201" s="152" t="n"/>
      <c r="AM1201" s="152" t="n"/>
      <c r="AN1201" s="166" t="n"/>
      <c r="AO1201" s="155" t="n"/>
      <c r="AP1201" s="152" t="n"/>
      <c r="AQ1201" s="152" t="n"/>
      <c r="AR1201" s="152" t="n"/>
      <c r="AS1201" s="152" t="n"/>
      <c r="AT1201" s="152" t="n"/>
      <c r="AU1201" s="155" t="n"/>
      <c r="AV1201" s="152" t="n"/>
      <c r="AW1201" s="152" t="n"/>
      <c r="AX1201" s="152" t="n"/>
      <c r="AY1201" s="152" t="n"/>
      <c r="AZ1201" s="152" t="n"/>
      <c r="BA1201" s="165" t="n"/>
      <c r="BB1201" s="165" t="n"/>
      <c r="BC1201" s="152" t="n"/>
      <c r="BD1201" s="152" t="n"/>
      <c r="BE1201" s="152" t="n"/>
      <c r="BF1201" s="152" t="n"/>
      <c r="BG1201" s="155" t="n"/>
      <c r="BH1201" s="152" t="n"/>
      <c r="BI1201" s="152" t="n"/>
      <c r="BJ1201" s="152" t="n"/>
      <c r="BK1201" s="152" t="n"/>
      <c r="BL1201" s="152" t="n"/>
      <c r="BM1201" s="152" t="n"/>
      <c r="BN1201" s="152" t="n"/>
      <c r="BO1201" s="152" t="n"/>
      <c r="BP1201" s="155" t="n"/>
      <c r="BQ1201" s="152" t="n"/>
      <c r="BR1201" s="152" t="n"/>
      <c r="BS1201" s="152" t="n"/>
      <c r="BT1201" s="152" t="n"/>
      <c r="BU1201" s="152" t="n"/>
      <c r="BV1201" s="152" t="n"/>
      <c r="BW1201" s="152" t="n"/>
      <c r="BX1201" s="165" t="n"/>
      <c r="BY1201" s="150" t="n"/>
      <c r="BZ1201" s="150" t="n"/>
      <c r="CA1201" s="150" t="n"/>
      <c r="CB1201" s="174" t="n"/>
      <c r="CC1201" s="156" t="n"/>
      <c r="CD1201" s="156" t="n"/>
      <c r="CE1201" s="167">
        <f>IFERROR(__xludf.DUMMYFUNCTION("""COMPUTED_VALUE"""),"")</f>
        <v/>
      </c>
      <c r="CF1201" s="158">
        <f>IFERROR(__xludf.DUMMYFUNCTION("""COMPUTED_VALUE"""),"")</f>
        <v/>
      </c>
      <c r="CG1201" s="148" t="n"/>
      <c r="CH1201" s="148" t="n"/>
      <c r="CI1201" s="148" t="n"/>
      <c r="CJ1201" s="148" t="n"/>
      <c r="CK1201" s="148" t="n"/>
      <c r="CL1201" s="148" t="n"/>
      <c r="CM1201" s="148" t="n"/>
      <c r="CN1201" s="148" t="n"/>
      <c r="CO1201" s="148" t="n"/>
      <c r="CP1201" s="148" t="n"/>
      <c r="CQ1201" s="148" t="n"/>
      <c r="CR1201" s="148" t="n"/>
      <c r="CS1201" s="148" t="n"/>
      <c r="CT1201" s="148" t="n"/>
      <c r="CU1201" s="148" t="n"/>
      <c r="CV1201" s="148" t="n"/>
    </row>
    <row r="1202">
      <c r="A1202" s="162" t="n"/>
      <c r="B1202" s="64" t="n"/>
      <c r="C1202" s="129" t="n"/>
      <c r="D1202" s="130" t="inlineStr"/>
      <c r="E1202" s="150" t="inlineStr"/>
      <c r="F1202" s="150" t="inlineStr"/>
      <c r="G1202" s="150" t="n"/>
      <c r="H1202" s="152" t="n"/>
      <c r="I1202" s="152" t="n"/>
      <c r="J1202" s="152" t="n"/>
      <c r="K1202" s="152" t="n"/>
      <c r="L1202" s="152" t="n"/>
      <c r="M1202" s="152" t="n"/>
      <c r="N1202" s="152" t="n"/>
      <c r="O1202" s="152" t="n"/>
      <c r="P1202" s="152" t="n"/>
      <c r="Q1202" s="152" t="n"/>
      <c r="R1202" s="152" t="n"/>
      <c r="S1202" s="165" t="n"/>
      <c r="T1202" s="152" t="n"/>
      <c r="U1202" s="152" t="n"/>
      <c r="V1202" s="152" t="n"/>
      <c r="W1202" s="152" t="n"/>
      <c r="X1202" s="152" t="n"/>
      <c r="Y1202" s="152" t="n"/>
      <c r="Z1202" s="152" t="n"/>
      <c r="AA1202" s="152" t="n"/>
      <c r="AB1202" s="152" t="n"/>
      <c r="AC1202" s="152" t="n"/>
      <c r="AD1202" s="152" t="n"/>
      <c r="AE1202" s="152" t="n"/>
      <c r="AF1202" s="152" t="n"/>
      <c r="AG1202" s="152" t="n"/>
      <c r="AH1202" s="152" t="n"/>
      <c r="AI1202" s="152" t="n"/>
      <c r="AJ1202" s="152" t="n"/>
      <c r="AK1202" s="152" t="n"/>
      <c r="AL1202" s="152" t="n"/>
      <c r="AM1202" s="152" t="n"/>
      <c r="AN1202" s="166" t="n"/>
      <c r="AO1202" s="155" t="n"/>
      <c r="AP1202" s="152" t="n"/>
      <c r="AQ1202" s="152" t="n"/>
      <c r="AR1202" s="152" t="n"/>
      <c r="AS1202" s="152" t="n"/>
      <c r="AT1202" s="152" t="n"/>
      <c r="AU1202" s="155" t="n"/>
      <c r="AV1202" s="152" t="n"/>
      <c r="AW1202" s="152" t="n"/>
      <c r="AX1202" s="152" t="n"/>
      <c r="AY1202" s="152" t="n"/>
      <c r="AZ1202" s="152" t="n"/>
      <c r="BA1202" s="165" t="n"/>
      <c r="BB1202" s="165" t="n"/>
      <c r="BC1202" s="152" t="n"/>
      <c r="BD1202" s="152" t="n"/>
      <c r="BE1202" s="152" t="n"/>
      <c r="BF1202" s="152" t="n"/>
      <c r="BG1202" s="155" t="n"/>
      <c r="BH1202" s="152" t="n"/>
      <c r="BI1202" s="152" t="n"/>
      <c r="BJ1202" s="152" t="n"/>
      <c r="BK1202" s="152" t="n"/>
      <c r="BL1202" s="152" t="n"/>
      <c r="BM1202" s="152" t="n"/>
      <c r="BN1202" s="152" t="n"/>
      <c r="BO1202" s="152" t="n"/>
      <c r="BP1202" s="155" t="n"/>
      <c r="BQ1202" s="152" t="n"/>
      <c r="BR1202" s="152" t="n"/>
      <c r="BS1202" s="152" t="n"/>
      <c r="BT1202" s="152" t="n"/>
      <c r="BU1202" s="152" t="n"/>
      <c r="BV1202" s="152" t="n"/>
      <c r="BW1202" s="152" t="n"/>
      <c r="BX1202" s="165" t="n"/>
      <c r="BY1202" s="150" t="n"/>
      <c r="BZ1202" s="150" t="n"/>
      <c r="CA1202" s="150" t="n"/>
      <c r="CB1202" s="174" t="n"/>
      <c r="CC1202" s="156" t="n"/>
      <c r="CD1202" s="156" t="n"/>
      <c r="CE1202" s="167">
        <f>IFERROR(__xludf.DUMMYFUNCTION("""COMPUTED_VALUE"""),"")</f>
        <v/>
      </c>
      <c r="CF1202" s="158">
        <f>IFERROR(__xludf.DUMMYFUNCTION("""COMPUTED_VALUE"""),"")</f>
        <v/>
      </c>
      <c r="CG1202" s="148" t="n"/>
      <c r="CH1202" s="148" t="n"/>
      <c r="CI1202" s="148" t="n"/>
      <c r="CJ1202" s="148" t="n"/>
      <c r="CK1202" s="148" t="n"/>
      <c r="CL1202" s="148" t="n"/>
      <c r="CM1202" s="148" t="n"/>
      <c r="CN1202" s="148" t="n"/>
      <c r="CO1202" s="148" t="n"/>
      <c r="CP1202" s="148" t="n"/>
      <c r="CQ1202" s="148" t="n"/>
      <c r="CR1202" s="148" t="n"/>
      <c r="CS1202" s="148" t="n"/>
      <c r="CT1202" s="148" t="n"/>
      <c r="CU1202" s="148" t="n"/>
      <c r="CV1202" s="148" t="n"/>
    </row>
    <row r="1203">
      <c r="A1203" s="162" t="n"/>
      <c r="B1203" s="64" t="n"/>
      <c r="C1203" s="129" t="n"/>
      <c r="D1203" s="130" t="inlineStr"/>
      <c r="E1203" s="150" t="inlineStr"/>
      <c r="F1203" s="150" t="inlineStr"/>
      <c r="G1203" s="150" t="n"/>
      <c r="H1203" s="152" t="n"/>
      <c r="I1203" s="152" t="n"/>
      <c r="J1203" s="152" t="n"/>
      <c r="K1203" s="152" t="n"/>
      <c r="L1203" s="152" t="n"/>
      <c r="M1203" s="152" t="n"/>
      <c r="N1203" s="152" t="n"/>
      <c r="O1203" s="152" t="n"/>
      <c r="P1203" s="152" t="n"/>
      <c r="Q1203" s="152" t="n"/>
      <c r="R1203" s="152" t="n"/>
      <c r="S1203" s="165" t="n"/>
      <c r="T1203" s="152" t="n"/>
      <c r="U1203" s="152" t="n"/>
      <c r="V1203" s="152" t="n"/>
      <c r="W1203" s="152" t="n"/>
      <c r="X1203" s="152" t="n"/>
      <c r="Y1203" s="152" t="n"/>
      <c r="Z1203" s="152" t="n"/>
      <c r="AA1203" s="152" t="n"/>
      <c r="AB1203" s="152" t="n"/>
      <c r="AC1203" s="152" t="n"/>
      <c r="AD1203" s="152" t="n"/>
      <c r="AE1203" s="152" t="n"/>
      <c r="AF1203" s="152" t="n"/>
      <c r="AG1203" s="152" t="n"/>
      <c r="AH1203" s="152" t="n"/>
      <c r="AI1203" s="152" t="n"/>
      <c r="AJ1203" s="152" t="n"/>
      <c r="AK1203" s="152" t="n"/>
      <c r="AL1203" s="152" t="n"/>
      <c r="AM1203" s="152" t="n"/>
      <c r="AN1203" s="166" t="n"/>
      <c r="AO1203" s="155" t="n"/>
      <c r="AP1203" s="152" t="n"/>
      <c r="AQ1203" s="152" t="n"/>
      <c r="AR1203" s="152" t="n"/>
      <c r="AS1203" s="152" t="n"/>
      <c r="AT1203" s="152" t="n"/>
      <c r="AU1203" s="155" t="n"/>
      <c r="AV1203" s="152" t="n"/>
      <c r="AW1203" s="152" t="n"/>
      <c r="AX1203" s="152" t="n"/>
      <c r="AY1203" s="152" t="n"/>
      <c r="AZ1203" s="152" t="n"/>
      <c r="BA1203" s="165" t="n"/>
      <c r="BB1203" s="165" t="n"/>
      <c r="BC1203" s="152" t="n"/>
      <c r="BD1203" s="152" t="n"/>
      <c r="BE1203" s="152" t="n"/>
      <c r="BF1203" s="152" t="n"/>
      <c r="BG1203" s="155" t="n"/>
      <c r="BH1203" s="152" t="n"/>
      <c r="BI1203" s="152" t="n"/>
      <c r="BJ1203" s="152" t="n"/>
      <c r="BK1203" s="152" t="n"/>
      <c r="BL1203" s="152" t="n"/>
      <c r="BM1203" s="152" t="n"/>
      <c r="BN1203" s="152" t="n"/>
      <c r="BO1203" s="152" t="n"/>
      <c r="BP1203" s="155" t="n"/>
      <c r="BQ1203" s="152" t="n"/>
      <c r="BR1203" s="152" t="n"/>
      <c r="BS1203" s="152" t="n"/>
      <c r="BT1203" s="152" t="n"/>
      <c r="BU1203" s="152" t="n"/>
      <c r="BV1203" s="152" t="n"/>
      <c r="BW1203" s="152" t="n"/>
      <c r="BX1203" s="165" t="n"/>
      <c r="BY1203" s="150" t="n"/>
      <c r="BZ1203" s="150" t="n"/>
      <c r="CA1203" s="150" t="n"/>
      <c r="CB1203" s="174" t="n"/>
      <c r="CC1203" s="156" t="n"/>
      <c r="CD1203" s="156" t="n"/>
      <c r="CE1203" s="167">
        <f>IFERROR(__xludf.DUMMYFUNCTION("""COMPUTED_VALUE"""),"")</f>
        <v/>
      </c>
      <c r="CF1203" s="158">
        <f>IFERROR(__xludf.DUMMYFUNCTION("""COMPUTED_VALUE"""),"")</f>
        <v/>
      </c>
      <c r="CG1203" s="148" t="n"/>
      <c r="CH1203" s="148" t="n"/>
      <c r="CI1203" s="148" t="n"/>
      <c r="CJ1203" s="148" t="n"/>
      <c r="CK1203" s="148" t="n"/>
      <c r="CL1203" s="148" t="n"/>
      <c r="CM1203" s="148" t="n"/>
      <c r="CN1203" s="148" t="n"/>
      <c r="CO1203" s="148" t="n"/>
      <c r="CP1203" s="148" t="n"/>
      <c r="CQ1203" s="148" t="n"/>
      <c r="CR1203" s="148" t="n"/>
      <c r="CS1203" s="148" t="n"/>
      <c r="CT1203" s="148" t="n"/>
      <c r="CU1203" s="148" t="n"/>
      <c r="CV1203" s="148" t="n"/>
    </row>
    <row r="1204">
      <c r="A1204" s="162" t="n"/>
      <c r="B1204" s="64" t="n"/>
      <c r="C1204" s="129" t="n"/>
      <c r="D1204" s="130" t="inlineStr"/>
      <c r="E1204" s="150" t="inlineStr"/>
      <c r="F1204" s="150" t="inlineStr"/>
      <c r="G1204" s="150" t="n"/>
      <c r="H1204" s="152" t="n"/>
      <c r="I1204" s="152" t="n"/>
      <c r="J1204" s="152" t="n"/>
      <c r="K1204" s="152" t="n"/>
      <c r="L1204" s="152" t="n"/>
      <c r="M1204" s="152" t="n"/>
      <c r="N1204" s="152" t="n"/>
      <c r="O1204" s="152" t="n"/>
      <c r="P1204" s="152" t="n"/>
      <c r="Q1204" s="152" t="n"/>
      <c r="R1204" s="152" t="n"/>
      <c r="S1204" s="165" t="n"/>
      <c r="T1204" s="152" t="n"/>
      <c r="U1204" s="152" t="n"/>
      <c r="V1204" s="152" t="n"/>
      <c r="W1204" s="152" t="n"/>
      <c r="X1204" s="152" t="n"/>
      <c r="Y1204" s="152" t="n"/>
      <c r="Z1204" s="152" t="n"/>
      <c r="AA1204" s="152" t="n"/>
      <c r="AB1204" s="152" t="n"/>
      <c r="AC1204" s="152" t="n"/>
      <c r="AD1204" s="152" t="n"/>
      <c r="AE1204" s="152" t="n"/>
      <c r="AF1204" s="152" t="n"/>
      <c r="AG1204" s="152" t="n"/>
      <c r="AH1204" s="152" t="n"/>
      <c r="AI1204" s="152" t="n"/>
      <c r="AJ1204" s="152" t="n"/>
      <c r="AK1204" s="152" t="n"/>
      <c r="AL1204" s="152" t="n"/>
      <c r="AM1204" s="152" t="n"/>
      <c r="AN1204" s="166" t="n"/>
      <c r="AO1204" s="155" t="n"/>
      <c r="AP1204" s="152" t="n"/>
      <c r="AQ1204" s="152" t="n"/>
      <c r="AR1204" s="152" t="n"/>
      <c r="AS1204" s="152" t="n"/>
      <c r="AT1204" s="152" t="n"/>
      <c r="AU1204" s="155" t="n"/>
      <c r="AV1204" s="152" t="n"/>
      <c r="AW1204" s="152" t="n"/>
      <c r="AX1204" s="152" t="n"/>
      <c r="AY1204" s="152" t="n"/>
      <c r="AZ1204" s="152" t="n"/>
      <c r="BA1204" s="165" t="n"/>
      <c r="BB1204" s="165" t="n"/>
      <c r="BC1204" s="152" t="n"/>
      <c r="BD1204" s="152" t="n"/>
      <c r="BE1204" s="152" t="n"/>
      <c r="BF1204" s="152" t="n"/>
      <c r="BG1204" s="155" t="n"/>
      <c r="BH1204" s="152" t="n"/>
      <c r="BI1204" s="152" t="n"/>
      <c r="BJ1204" s="152" t="n"/>
      <c r="BK1204" s="152" t="n"/>
      <c r="BL1204" s="152" t="n"/>
      <c r="BM1204" s="152" t="n"/>
      <c r="BN1204" s="152" t="n"/>
      <c r="BO1204" s="152" t="n"/>
      <c r="BP1204" s="155" t="n"/>
      <c r="BQ1204" s="152" t="n"/>
      <c r="BR1204" s="152" t="n"/>
      <c r="BS1204" s="152" t="n"/>
      <c r="BT1204" s="152" t="n"/>
      <c r="BU1204" s="152" t="n"/>
      <c r="BV1204" s="152" t="n"/>
      <c r="BW1204" s="152" t="n"/>
      <c r="BX1204" s="165" t="n"/>
      <c r="BY1204" s="150" t="n"/>
      <c r="BZ1204" s="150" t="n"/>
      <c r="CA1204" s="150" t="n"/>
      <c r="CB1204" s="174" t="n"/>
      <c r="CC1204" s="156" t="n"/>
      <c r="CD1204" s="156" t="n"/>
      <c r="CE1204" s="167">
        <f>IFERROR(__xludf.DUMMYFUNCTION("""COMPUTED_VALUE"""),"")</f>
        <v/>
      </c>
      <c r="CF1204" s="158">
        <f>IFERROR(__xludf.DUMMYFUNCTION("""COMPUTED_VALUE"""),"")</f>
        <v/>
      </c>
      <c r="CG1204" s="148" t="n"/>
      <c r="CH1204" s="148" t="n"/>
      <c r="CI1204" s="148" t="n"/>
      <c r="CJ1204" s="148" t="n"/>
      <c r="CK1204" s="148" t="n"/>
      <c r="CL1204" s="148" t="n"/>
      <c r="CM1204" s="148" t="n"/>
      <c r="CN1204" s="148" t="n"/>
      <c r="CO1204" s="148" t="n"/>
      <c r="CP1204" s="148" t="n"/>
      <c r="CQ1204" s="148" t="n"/>
      <c r="CR1204" s="148" t="n"/>
      <c r="CS1204" s="148" t="n"/>
      <c r="CT1204" s="148" t="n"/>
      <c r="CU1204" s="148" t="n"/>
      <c r="CV1204" s="148" t="n"/>
    </row>
    <row r="1205">
      <c r="A1205" s="162" t="n"/>
      <c r="B1205" s="64" t="n"/>
      <c r="C1205" s="129" t="n"/>
      <c r="D1205" s="130" t="inlineStr"/>
      <c r="E1205" s="150" t="inlineStr"/>
      <c r="F1205" s="150" t="inlineStr"/>
      <c r="G1205" s="150" t="n"/>
      <c r="H1205" s="152" t="n"/>
      <c r="I1205" s="152" t="n"/>
      <c r="J1205" s="152" t="n"/>
      <c r="K1205" s="152" t="n"/>
      <c r="L1205" s="152" t="n"/>
      <c r="M1205" s="152" t="n"/>
      <c r="N1205" s="152" t="n"/>
      <c r="O1205" s="152" t="n"/>
      <c r="P1205" s="152" t="n"/>
      <c r="Q1205" s="152" t="n"/>
      <c r="R1205" s="152" t="n"/>
      <c r="S1205" s="165" t="n"/>
      <c r="T1205" s="152" t="n"/>
      <c r="U1205" s="152" t="n"/>
      <c r="V1205" s="152" t="n"/>
      <c r="W1205" s="152" t="n"/>
      <c r="X1205" s="152" t="n"/>
      <c r="Y1205" s="152" t="n"/>
      <c r="Z1205" s="152" t="n"/>
      <c r="AA1205" s="152" t="n"/>
      <c r="AB1205" s="152" t="n"/>
      <c r="AC1205" s="152" t="n"/>
      <c r="AD1205" s="152" t="n"/>
      <c r="AE1205" s="152" t="n"/>
      <c r="AF1205" s="152" t="n"/>
      <c r="AG1205" s="152" t="n"/>
      <c r="AH1205" s="152" t="n"/>
      <c r="AI1205" s="152" t="n"/>
      <c r="AJ1205" s="152" t="n"/>
      <c r="AK1205" s="152" t="n"/>
      <c r="AL1205" s="152" t="n"/>
      <c r="AM1205" s="152" t="n"/>
      <c r="AN1205" s="166" t="n"/>
      <c r="AO1205" s="155" t="n"/>
      <c r="AP1205" s="152" t="n"/>
      <c r="AQ1205" s="152" t="n"/>
      <c r="AR1205" s="152" t="n"/>
      <c r="AS1205" s="152" t="n"/>
      <c r="AT1205" s="152" t="n"/>
      <c r="AU1205" s="155" t="n"/>
      <c r="AV1205" s="152" t="n"/>
      <c r="AW1205" s="152" t="n"/>
      <c r="AX1205" s="152" t="n"/>
      <c r="AY1205" s="152" t="n"/>
      <c r="AZ1205" s="152" t="n"/>
      <c r="BA1205" s="165" t="n"/>
      <c r="BB1205" s="165" t="n"/>
      <c r="BC1205" s="152" t="n"/>
      <c r="BD1205" s="152" t="n"/>
      <c r="BE1205" s="152" t="n"/>
      <c r="BF1205" s="152" t="n"/>
      <c r="BG1205" s="155" t="n"/>
      <c r="BH1205" s="152" t="n"/>
      <c r="BI1205" s="152" t="n"/>
      <c r="BJ1205" s="152" t="n"/>
      <c r="BK1205" s="152" t="n"/>
      <c r="BL1205" s="152" t="n"/>
      <c r="BM1205" s="152" t="n"/>
      <c r="BN1205" s="152" t="n"/>
      <c r="BO1205" s="152" t="n"/>
      <c r="BP1205" s="155" t="n"/>
      <c r="BQ1205" s="152" t="n"/>
      <c r="BR1205" s="152" t="n"/>
      <c r="BS1205" s="152" t="n"/>
      <c r="BT1205" s="152" t="n"/>
      <c r="BU1205" s="152" t="n"/>
      <c r="BV1205" s="152" t="n"/>
      <c r="BW1205" s="152" t="n"/>
      <c r="BX1205" s="165" t="n"/>
      <c r="BY1205" s="150" t="n"/>
      <c r="BZ1205" s="150" t="n"/>
      <c r="CA1205" s="150" t="n"/>
      <c r="CB1205" s="174" t="n"/>
      <c r="CC1205" s="156" t="n"/>
      <c r="CD1205" s="156" t="n"/>
      <c r="CE1205" s="167">
        <f>IFERROR(__xludf.DUMMYFUNCTION("""COMPUTED_VALUE"""),"")</f>
        <v/>
      </c>
      <c r="CF1205" s="158">
        <f>IFERROR(__xludf.DUMMYFUNCTION("""COMPUTED_VALUE"""),"")</f>
        <v/>
      </c>
      <c r="CG1205" s="148" t="n"/>
      <c r="CH1205" s="148" t="n"/>
      <c r="CI1205" s="148" t="n"/>
      <c r="CJ1205" s="148" t="n"/>
      <c r="CK1205" s="148" t="n"/>
      <c r="CL1205" s="148" t="n"/>
      <c r="CM1205" s="148" t="n"/>
      <c r="CN1205" s="148" t="n"/>
      <c r="CO1205" s="148" t="n"/>
      <c r="CP1205" s="148" t="n"/>
      <c r="CQ1205" s="148" t="n"/>
      <c r="CR1205" s="148" t="n"/>
      <c r="CS1205" s="148" t="n"/>
      <c r="CT1205" s="148" t="n"/>
      <c r="CU1205" s="148" t="n"/>
      <c r="CV1205" s="148" t="n"/>
    </row>
    <row r="1206">
      <c r="A1206" s="162" t="n"/>
      <c r="B1206" s="64" t="n"/>
      <c r="C1206" s="129" t="n"/>
      <c r="D1206" s="130" t="inlineStr"/>
      <c r="E1206" s="150" t="inlineStr"/>
      <c r="F1206" s="150" t="inlineStr"/>
      <c r="G1206" s="150" t="n"/>
      <c r="H1206" s="152" t="n"/>
      <c r="I1206" s="152" t="n"/>
      <c r="J1206" s="152" t="n"/>
      <c r="K1206" s="152" t="n"/>
      <c r="L1206" s="152" t="n"/>
      <c r="M1206" s="152" t="n"/>
      <c r="N1206" s="152" t="n"/>
      <c r="O1206" s="152" t="n"/>
      <c r="P1206" s="152" t="n"/>
      <c r="Q1206" s="152" t="n"/>
      <c r="R1206" s="152" t="n"/>
      <c r="S1206" s="165" t="n"/>
      <c r="T1206" s="152" t="n"/>
      <c r="U1206" s="152" t="n"/>
      <c r="V1206" s="152" t="n"/>
      <c r="W1206" s="152" t="n"/>
      <c r="X1206" s="152" t="n"/>
      <c r="Y1206" s="152" t="n"/>
      <c r="Z1206" s="152" t="n"/>
      <c r="AA1206" s="152" t="n"/>
      <c r="AB1206" s="152" t="n"/>
      <c r="AC1206" s="152" t="n"/>
      <c r="AD1206" s="152" t="n"/>
      <c r="AE1206" s="152" t="n"/>
      <c r="AF1206" s="152" t="n"/>
      <c r="AG1206" s="152" t="n"/>
      <c r="AH1206" s="152" t="n"/>
      <c r="AI1206" s="152" t="n"/>
      <c r="AJ1206" s="152" t="n"/>
      <c r="AK1206" s="152" t="n"/>
      <c r="AL1206" s="152" t="n"/>
      <c r="AM1206" s="152" t="n"/>
      <c r="AN1206" s="166" t="n"/>
      <c r="AO1206" s="155" t="n"/>
      <c r="AP1206" s="152" t="n"/>
      <c r="AQ1206" s="152" t="n"/>
      <c r="AR1206" s="152" t="n"/>
      <c r="AS1206" s="152" t="n"/>
      <c r="AT1206" s="152" t="n"/>
      <c r="AU1206" s="155" t="n"/>
      <c r="AV1206" s="152" t="n"/>
      <c r="AW1206" s="152" t="n"/>
      <c r="AX1206" s="152" t="n"/>
      <c r="AY1206" s="152" t="n"/>
      <c r="AZ1206" s="152" t="n"/>
      <c r="BA1206" s="165" t="n"/>
      <c r="BB1206" s="165" t="n"/>
      <c r="BC1206" s="152" t="n"/>
      <c r="BD1206" s="152" t="n"/>
      <c r="BE1206" s="152" t="n"/>
      <c r="BF1206" s="152" t="n"/>
      <c r="BG1206" s="155" t="n"/>
      <c r="BH1206" s="152" t="n"/>
      <c r="BI1206" s="152" t="n"/>
      <c r="BJ1206" s="152" t="n"/>
      <c r="BK1206" s="152" t="n"/>
      <c r="BL1206" s="152" t="n"/>
      <c r="BM1206" s="152" t="n"/>
      <c r="BN1206" s="152" t="n"/>
      <c r="BO1206" s="152" t="n"/>
      <c r="BP1206" s="155" t="n"/>
      <c r="BQ1206" s="152" t="n"/>
      <c r="BR1206" s="152" t="n"/>
      <c r="BS1206" s="152" t="n"/>
      <c r="BT1206" s="152" t="n"/>
      <c r="BU1206" s="152" t="n"/>
      <c r="BV1206" s="152" t="n"/>
      <c r="BW1206" s="152" t="n"/>
      <c r="BX1206" s="165" t="n"/>
      <c r="BY1206" s="150" t="n"/>
      <c r="BZ1206" s="150" t="n"/>
      <c r="CA1206" s="150" t="n"/>
      <c r="CB1206" s="174" t="n"/>
      <c r="CC1206" s="156" t="n"/>
      <c r="CD1206" s="156" t="n"/>
      <c r="CE1206" s="167">
        <f>IFERROR(__xludf.DUMMYFUNCTION("""COMPUTED_VALUE"""),"")</f>
        <v/>
      </c>
      <c r="CF1206" s="158">
        <f>IFERROR(__xludf.DUMMYFUNCTION("""COMPUTED_VALUE"""),"")</f>
        <v/>
      </c>
      <c r="CG1206" s="148" t="n"/>
      <c r="CH1206" s="148" t="n"/>
      <c r="CI1206" s="148" t="n"/>
      <c r="CJ1206" s="148" t="n"/>
      <c r="CK1206" s="148" t="n"/>
      <c r="CL1206" s="148" t="n"/>
      <c r="CM1206" s="148" t="n"/>
      <c r="CN1206" s="148" t="n"/>
      <c r="CO1206" s="148" t="n"/>
      <c r="CP1206" s="148" t="n"/>
      <c r="CQ1206" s="148" t="n"/>
      <c r="CR1206" s="148" t="n"/>
      <c r="CS1206" s="148" t="n"/>
      <c r="CT1206" s="148" t="n"/>
      <c r="CU1206" s="148" t="n"/>
      <c r="CV1206" s="148" t="n"/>
    </row>
    <row r="1207">
      <c r="A1207" s="162" t="n"/>
      <c r="B1207" s="64" t="n"/>
      <c r="C1207" s="129" t="n"/>
      <c r="D1207" s="130" t="inlineStr"/>
      <c r="E1207" s="150" t="inlineStr"/>
      <c r="F1207" s="150" t="inlineStr"/>
      <c r="G1207" s="150" t="n"/>
      <c r="H1207" s="152" t="n"/>
      <c r="I1207" s="152" t="n"/>
      <c r="J1207" s="152" t="n"/>
      <c r="K1207" s="152" t="n"/>
      <c r="L1207" s="152" t="n"/>
      <c r="M1207" s="152" t="n"/>
      <c r="N1207" s="152" t="n"/>
      <c r="O1207" s="152" t="n"/>
      <c r="P1207" s="152" t="n"/>
      <c r="Q1207" s="152" t="n"/>
      <c r="R1207" s="152" t="n"/>
      <c r="S1207" s="165" t="n"/>
      <c r="T1207" s="152" t="n"/>
      <c r="U1207" s="152" t="n"/>
      <c r="V1207" s="152" t="n"/>
      <c r="W1207" s="152" t="n"/>
      <c r="X1207" s="152" t="n"/>
      <c r="Y1207" s="152" t="n"/>
      <c r="Z1207" s="152" t="n"/>
      <c r="AA1207" s="152" t="n"/>
      <c r="AB1207" s="152" t="n"/>
      <c r="AC1207" s="152" t="n"/>
      <c r="AD1207" s="152" t="n"/>
      <c r="AE1207" s="152" t="n"/>
      <c r="AF1207" s="152" t="n"/>
      <c r="AG1207" s="152" t="n"/>
      <c r="AH1207" s="152" t="n"/>
      <c r="AI1207" s="152" t="n"/>
      <c r="AJ1207" s="152" t="n"/>
      <c r="AK1207" s="152" t="n"/>
      <c r="AL1207" s="152" t="n"/>
      <c r="AM1207" s="152" t="n"/>
      <c r="AN1207" s="166" t="n"/>
      <c r="AO1207" s="155" t="n"/>
      <c r="AP1207" s="152" t="n"/>
      <c r="AQ1207" s="152" t="n"/>
      <c r="AR1207" s="152" t="n"/>
      <c r="AS1207" s="152" t="n"/>
      <c r="AT1207" s="152" t="n"/>
      <c r="AU1207" s="155" t="n"/>
      <c r="AV1207" s="152" t="n"/>
      <c r="AW1207" s="152" t="n"/>
      <c r="AX1207" s="152" t="n"/>
      <c r="AY1207" s="152" t="n"/>
      <c r="AZ1207" s="152" t="n"/>
      <c r="BA1207" s="165" t="n"/>
      <c r="BB1207" s="165" t="n"/>
      <c r="BC1207" s="152" t="n"/>
      <c r="BD1207" s="152" t="n"/>
      <c r="BE1207" s="152" t="n"/>
      <c r="BF1207" s="152" t="n"/>
      <c r="BG1207" s="155" t="n"/>
      <c r="BH1207" s="152" t="n"/>
      <c r="BI1207" s="152" t="n"/>
      <c r="BJ1207" s="152" t="n"/>
      <c r="BK1207" s="152" t="n"/>
      <c r="BL1207" s="152" t="n"/>
      <c r="BM1207" s="152" t="n"/>
      <c r="BN1207" s="152" t="n"/>
      <c r="BO1207" s="152" t="n"/>
      <c r="BP1207" s="155" t="n"/>
      <c r="BQ1207" s="152" t="n"/>
      <c r="BR1207" s="152" t="n"/>
      <c r="BS1207" s="152" t="n"/>
      <c r="BT1207" s="152" t="n"/>
      <c r="BU1207" s="152" t="n"/>
      <c r="BV1207" s="152" t="n"/>
      <c r="BW1207" s="152" t="n"/>
      <c r="BX1207" s="165" t="n"/>
      <c r="BY1207" s="150" t="n"/>
      <c r="BZ1207" s="150" t="n"/>
      <c r="CA1207" s="150" t="n"/>
      <c r="CB1207" s="174" t="n"/>
      <c r="CC1207" s="156" t="n"/>
      <c r="CD1207" s="156" t="n"/>
      <c r="CE1207" s="167">
        <f>IFERROR(__xludf.DUMMYFUNCTION("""COMPUTED_VALUE"""),"")</f>
        <v/>
      </c>
      <c r="CF1207" s="158">
        <f>IFERROR(__xludf.DUMMYFUNCTION("""COMPUTED_VALUE"""),"")</f>
        <v/>
      </c>
      <c r="CG1207" s="148" t="n"/>
      <c r="CH1207" s="148" t="n"/>
      <c r="CI1207" s="148" t="n"/>
      <c r="CJ1207" s="148" t="n"/>
      <c r="CK1207" s="148" t="n"/>
      <c r="CL1207" s="148" t="n"/>
      <c r="CM1207" s="148" t="n"/>
      <c r="CN1207" s="148" t="n"/>
      <c r="CO1207" s="148" t="n"/>
      <c r="CP1207" s="148" t="n"/>
      <c r="CQ1207" s="148" t="n"/>
      <c r="CR1207" s="148" t="n"/>
      <c r="CS1207" s="148" t="n"/>
      <c r="CT1207" s="148" t="n"/>
      <c r="CU1207" s="148" t="n"/>
      <c r="CV1207" s="148" t="n"/>
    </row>
    <row r="1208">
      <c r="A1208" s="162" t="n"/>
      <c r="B1208" s="64" t="n"/>
      <c r="C1208" s="129" t="n"/>
      <c r="D1208" s="130" t="inlineStr"/>
      <c r="E1208" s="150" t="inlineStr"/>
      <c r="F1208" s="150" t="inlineStr"/>
      <c r="G1208" s="150" t="n"/>
      <c r="H1208" s="152" t="n"/>
      <c r="I1208" s="152" t="n"/>
      <c r="J1208" s="152" t="n"/>
      <c r="K1208" s="152" t="n"/>
      <c r="L1208" s="152" t="n"/>
      <c r="M1208" s="152" t="n"/>
      <c r="N1208" s="152" t="n"/>
      <c r="O1208" s="152" t="n"/>
      <c r="P1208" s="152" t="n"/>
      <c r="Q1208" s="152" t="n"/>
      <c r="R1208" s="152" t="n"/>
      <c r="S1208" s="165" t="n"/>
      <c r="T1208" s="152" t="n"/>
      <c r="U1208" s="152" t="n"/>
      <c r="V1208" s="152" t="n"/>
      <c r="W1208" s="152" t="n"/>
      <c r="X1208" s="152" t="n"/>
      <c r="Y1208" s="152" t="n"/>
      <c r="Z1208" s="152" t="n"/>
      <c r="AA1208" s="152" t="n"/>
      <c r="AB1208" s="152" t="n"/>
      <c r="AC1208" s="152" t="n"/>
      <c r="AD1208" s="152" t="n"/>
      <c r="AE1208" s="152" t="n"/>
      <c r="AF1208" s="152" t="n"/>
      <c r="AG1208" s="152" t="n"/>
      <c r="AH1208" s="152" t="n"/>
      <c r="AI1208" s="152" t="n"/>
      <c r="AJ1208" s="152" t="n"/>
      <c r="AK1208" s="152" t="n"/>
      <c r="AL1208" s="152" t="n"/>
      <c r="AM1208" s="152" t="n"/>
      <c r="AN1208" s="166" t="n"/>
      <c r="AO1208" s="155" t="n"/>
      <c r="AP1208" s="152" t="n"/>
      <c r="AQ1208" s="152" t="n"/>
      <c r="AR1208" s="152" t="n"/>
      <c r="AS1208" s="152" t="n"/>
      <c r="AT1208" s="152" t="n"/>
      <c r="AU1208" s="155" t="n"/>
      <c r="AV1208" s="152" t="n"/>
      <c r="AW1208" s="152" t="n"/>
      <c r="AX1208" s="152" t="n"/>
      <c r="AY1208" s="152" t="n"/>
      <c r="AZ1208" s="152" t="n"/>
      <c r="BA1208" s="165" t="n"/>
      <c r="BB1208" s="165" t="n"/>
      <c r="BC1208" s="152" t="n"/>
      <c r="BD1208" s="152" t="n"/>
      <c r="BE1208" s="152" t="n"/>
      <c r="BF1208" s="152" t="n"/>
      <c r="BG1208" s="155" t="n"/>
      <c r="BH1208" s="152" t="n"/>
      <c r="BI1208" s="152" t="n"/>
      <c r="BJ1208" s="152" t="n"/>
      <c r="BK1208" s="152" t="n"/>
      <c r="BL1208" s="152" t="n"/>
      <c r="BM1208" s="152" t="n"/>
      <c r="BN1208" s="152" t="n"/>
      <c r="BO1208" s="152" t="n"/>
      <c r="BP1208" s="155" t="n"/>
      <c r="BQ1208" s="152" t="n"/>
      <c r="BR1208" s="152" t="n"/>
      <c r="BS1208" s="152" t="n"/>
      <c r="BT1208" s="152" t="n"/>
      <c r="BU1208" s="152" t="n"/>
      <c r="BV1208" s="152" t="n"/>
      <c r="BW1208" s="152" t="n"/>
      <c r="BX1208" s="165" t="n"/>
      <c r="BY1208" s="150" t="n"/>
      <c r="BZ1208" s="150" t="n"/>
      <c r="CA1208" s="150" t="n"/>
      <c r="CB1208" s="174" t="n"/>
      <c r="CC1208" s="156" t="n"/>
      <c r="CD1208" s="156" t="n"/>
      <c r="CE1208" s="167">
        <f>IFERROR(__xludf.DUMMYFUNCTION("""COMPUTED_VALUE"""),"")</f>
        <v/>
      </c>
      <c r="CF1208" s="158">
        <f>IFERROR(__xludf.DUMMYFUNCTION("""COMPUTED_VALUE"""),"")</f>
        <v/>
      </c>
      <c r="CG1208" s="148" t="n"/>
      <c r="CH1208" s="148" t="n"/>
      <c r="CI1208" s="148" t="n"/>
      <c r="CJ1208" s="148" t="n"/>
      <c r="CK1208" s="148" t="n"/>
      <c r="CL1208" s="148" t="n"/>
      <c r="CM1208" s="148" t="n"/>
      <c r="CN1208" s="148" t="n"/>
      <c r="CO1208" s="148" t="n"/>
      <c r="CP1208" s="148" t="n"/>
      <c r="CQ1208" s="148" t="n"/>
      <c r="CR1208" s="148" t="n"/>
      <c r="CS1208" s="148" t="n"/>
      <c r="CT1208" s="148" t="n"/>
      <c r="CU1208" s="148" t="n"/>
      <c r="CV1208" s="148" t="n"/>
    </row>
    <row r="1209">
      <c r="A1209" s="162" t="n"/>
      <c r="B1209" s="64" t="n"/>
      <c r="C1209" s="129" t="n"/>
      <c r="D1209" s="130" t="inlineStr"/>
      <c r="E1209" s="150" t="inlineStr"/>
      <c r="F1209" s="150" t="inlineStr"/>
      <c r="G1209" s="150" t="n"/>
      <c r="H1209" s="152" t="n"/>
      <c r="I1209" s="152" t="n"/>
      <c r="J1209" s="152" t="n"/>
      <c r="K1209" s="152" t="n"/>
      <c r="L1209" s="152" t="n"/>
      <c r="M1209" s="152" t="n"/>
      <c r="N1209" s="152" t="n"/>
      <c r="O1209" s="152" t="n"/>
      <c r="P1209" s="152" t="n"/>
      <c r="Q1209" s="152" t="n"/>
      <c r="R1209" s="152" t="n"/>
      <c r="S1209" s="165" t="n"/>
      <c r="T1209" s="152" t="n"/>
      <c r="U1209" s="152" t="n"/>
      <c r="V1209" s="152" t="n"/>
      <c r="W1209" s="152" t="n"/>
      <c r="X1209" s="152" t="n"/>
      <c r="Y1209" s="152" t="n"/>
      <c r="Z1209" s="152" t="n"/>
      <c r="AA1209" s="152" t="n"/>
      <c r="AB1209" s="152" t="n"/>
      <c r="AC1209" s="152" t="n"/>
      <c r="AD1209" s="152" t="n"/>
      <c r="AE1209" s="152" t="n"/>
      <c r="AF1209" s="152" t="n"/>
      <c r="AG1209" s="152" t="n"/>
      <c r="AH1209" s="152" t="n"/>
      <c r="AI1209" s="152" t="n"/>
      <c r="AJ1209" s="152" t="n"/>
      <c r="AK1209" s="152" t="n"/>
      <c r="AL1209" s="152" t="n"/>
      <c r="AM1209" s="152" t="n"/>
      <c r="AN1209" s="166" t="n"/>
      <c r="AO1209" s="155" t="n"/>
      <c r="AP1209" s="152" t="n"/>
      <c r="AQ1209" s="152" t="n"/>
      <c r="AR1209" s="152" t="n"/>
      <c r="AS1209" s="152" t="n"/>
      <c r="AT1209" s="152" t="n"/>
      <c r="AU1209" s="155" t="n"/>
      <c r="AV1209" s="152" t="n"/>
      <c r="AW1209" s="152" t="n"/>
      <c r="AX1209" s="152" t="n"/>
      <c r="AY1209" s="152" t="n"/>
      <c r="AZ1209" s="152" t="n"/>
      <c r="BA1209" s="165" t="n"/>
      <c r="BB1209" s="165" t="n"/>
      <c r="BC1209" s="152" t="n"/>
      <c r="BD1209" s="152" t="n"/>
      <c r="BE1209" s="152" t="n"/>
      <c r="BF1209" s="152" t="n"/>
      <c r="BG1209" s="155" t="n"/>
      <c r="BH1209" s="152" t="n"/>
      <c r="BI1209" s="152" t="n"/>
      <c r="BJ1209" s="152" t="n"/>
      <c r="BK1209" s="152" t="n"/>
      <c r="BL1209" s="152" t="n"/>
      <c r="BM1209" s="152" t="n"/>
      <c r="BN1209" s="152" t="n"/>
      <c r="BO1209" s="152" t="n"/>
      <c r="BP1209" s="155" t="n"/>
      <c r="BQ1209" s="152" t="n"/>
      <c r="BR1209" s="152" t="n"/>
      <c r="BS1209" s="152" t="n"/>
      <c r="BT1209" s="152" t="n"/>
      <c r="BU1209" s="152" t="n"/>
      <c r="BV1209" s="152" t="n"/>
      <c r="BW1209" s="152" t="n"/>
      <c r="BX1209" s="165" t="n"/>
      <c r="BY1209" s="150" t="n"/>
      <c r="BZ1209" s="150" t="n"/>
      <c r="CA1209" s="150" t="n"/>
      <c r="CB1209" s="174" t="n"/>
      <c r="CC1209" s="156" t="n"/>
      <c r="CD1209" s="156" t="n"/>
      <c r="CE1209" s="167">
        <f>IFERROR(__xludf.DUMMYFUNCTION("""COMPUTED_VALUE"""),"")</f>
        <v/>
      </c>
      <c r="CF1209" s="158">
        <f>IFERROR(__xludf.DUMMYFUNCTION("""COMPUTED_VALUE"""),"")</f>
        <v/>
      </c>
      <c r="CG1209" s="148" t="n"/>
      <c r="CH1209" s="148" t="n"/>
      <c r="CI1209" s="148" t="n"/>
      <c r="CJ1209" s="148" t="n"/>
      <c r="CK1209" s="148" t="n"/>
      <c r="CL1209" s="148" t="n"/>
      <c r="CM1209" s="148" t="n"/>
      <c r="CN1209" s="148" t="n"/>
      <c r="CO1209" s="148" t="n"/>
      <c r="CP1209" s="148" t="n"/>
      <c r="CQ1209" s="148" t="n"/>
      <c r="CR1209" s="148" t="n"/>
      <c r="CS1209" s="148" t="n"/>
      <c r="CT1209" s="148" t="n"/>
      <c r="CU1209" s="148" t="n"/>
      <c r="CV1209" s="148" t="n"/>
    </row>
    <row r="1210">
      <c r="A1210" s="162" t="n"/>
      <c r="B1210" s="64" t="n"/>
      <c r="C1210" s="129" t="n"/>
      <c r="D1210" s="130" t="inlineStr"/>
      <c r="E1210" s="150" t="inlineStr"/>
      <c r="F1210" s="150" t="inlineStr"/>
      <c r="G1210" s="150" t="n"/>
      <c r="H1210" s="152" t="n"/>
      <c r="I1210" s="152" t="n"/>
      <c r="J1210" s="152" t="n"/>
      <c r="K1210" s="152" t="n"/>
      <c r="L1210" s="152" t="n"/>
      <c r="M1210" s="152" t="n"/>
      <c r="N1210" s="152" t="n"/>
      <c r="O1210" s="152" t="n"/>
      <c r="P1210" s="152" t="n"/>
      <c r="Q1210" s="152" t="n"/>
      <c r="R1210" s="152" t="n"/>
      <c r="S1210" s="165" t="n"/>
      <c r="T1210" s="152" t="n"/>
      <c r="U1210" s="152" t="n"/>
      <c r="V1210" s="152" t="n"/>
      <c r="W1210" s="152" t="n"/>
      <c r="X1210" s="152" t="n"/>
      <c r="Y1210" s="152" t="n"/>
      <c r="Z1210" s="152" t="n"/>
      <c r="AA1210" s="152" t="n"/>
      <c r="AB1210" s="152" t="n"/>
      <c r="AC1210" s="152" t="n"/>
      <c r="AD1210" s="152" t="n"/>
      <c r="AE1210" s="152" t="n"/>
      <c r="AF1210" s="152" t="n"/>
      <c r="AG1210" s="152" t="n"/>
      <c r="AH1210" s="152" t="n"/>
      <c r="AI1210" s="152" t="n"/>
      <c r="AJ1210" s="152" t="n"/>
      <c r="AK1210" s="152" t="n"/>
      <c r="AL1210" s="152" t="n"/>
      <c r="AM1210" s="152" t="n"/>
      <c r="AN1210" s="166" t="n"/>
      <c r="AO1210" s="155" t="n"/>
      <c r="AP1210" s="152" t="n"/>
      <c r="AQ1210" s="152" t="n"/>
      <c r="AR1210" s="152" t="n"/>
      <c r="AS1210" s="152" t="n"/>
      <c r="AT1210" s="152" t="n"/>
      <c r="AU1210" s="155" t="n"/>
      <c r="AV1210" s="152" t="n"/>
      <c r="AW1210" s="152" t="n"/>
      <c r="AX1210" s="152" t="n"/>
      <c r="AY1210" s="152" t="n"/>
      <c r="AZ1210" s="152" t="n"/>
      <c r="BA1210" s="165" t="n"/>
      <c r="BB1210" s="165" t="n"/>
      <c r="BC1210" s="152" t="n"/>
      <c r="BD1210" s="152" t="n"/>
      <c r="BE1210" s="152" t="n"/>
      <c r="BF1210" s="152" t="n"/>
      <c r="BG1210" s="155" t="n"/>
      <c r="BH1210" s="152" t="n"/>
      <c r="BI1210" s="152" t="n"/>
      <c r="BJ1210" s="152" t="n"/>
      <c r="BK1210" s="152" t="n"/>
      <c r="BL1210" s="152" t="n"/>
      <c r="BM1210" s="152" t="n"/>
      <c r="BN1210" s="152" t="n"/>
      <c r="BO1210" s="152" t="n"/>
      <c r="BP1210" s="155" t="n"/>
      <c r="BQ1210" s="152" t="n"/>
      <c r="BR1210" s="152" t="n"/>
      <c r="BS1210" s="152" t="n"/>
      <c r="BT1210" s="152" t="n"/>
      <c r="BU1210" s="152" t="n"/>
      <c r="BV1210" s="152" t="n"/>
      <c r="BW1210" s="152" t="n"/>
      <c r="BX1210" s="165" t="n"/>
      <c r="BY1210" s="150" t="n"/>
      <c r="BZ1210" s="150" t="n"/>
      <c r="CA1210" s="150" t="n"/>
      <c r="CB1210" s="174" t="n"/>
      <c r="CC1210" s="156" t="n"/>
      <c r="CD1210" s="156" t="n"/>
      <c r="CE1210" s="167">
        <f>IFERROR(__xludf.DUMMYFUNCTION("""COMPUTED_VALUE"""),"")</f>
        <v/>
      </c>
      <c r="CF1210" s="158">
        <f>IFERROR(__xludf.DUMMYFUNCTION("""COMPUTED_VALUE"""),"")</f>
        <v/>
      </c>
      <c r="CG1210" s="148" t="n"/>
      <c r="CH1210" s="148" t="n"/>
      <c r="CI1210" s="148" t="n"/>
      <c r="CJ1210" s="148" t="n"/>
      <c r="CK1210" s="148" t="n"/>
      <c r="CL1210" s="148" t="n"/>
      <c r="CM1210" s="148" t="n"/>
      <c r="CN1210" s="148" t="n"/>
      <c r="CO1210" s="148" t="n"/>
      <c r="CP1210" s="148" t="n"/>
      <c r="CQ1210" s="148" t="n"/>
      <c r="CR1210" s="148" t="n"/>
      <c r="CS1210" s="148" t="n"/>
      <c r="CT1210" s="148" t="n"/>
      <c r="CU1210" s="148" t="n"/>
      <c r="CV1210" s="148" t="n"/>
    </row>
    <row r="1211">
      <c r="A1211" s="162" t="n"/>
      <c r="B1211" s="64" t="n"/>
      <c r="C1211" s="129" t="n"/>
      <c r="D1211" s="130" t="inlineStr"/>
      <c r="E1211" s="150" t="inlineStr"/>
      <c r="F1211" s="150" t="inlineStr"/>
      <c r="G1211" s="150" t="n"/>
      <c r="H1211" s="152" t="n"/>
      <c r="I1211" s="152" t="n"/>
      <c r="J1211" s="152" t="n"/>
      <c r="K1211" s="152" t="n"/>
      <c r="L1211" s="152" t="n"/>
      <c r="M1211" s="152" t="n"/>
      <c r="N1211" s="152" t="n"/>
      <c r="O1211" s="152" t="n"/>
      <c r="P1211" s="152" t="n"/>
      <c r="Q1211" s="152" t="n"/>
      <c r="R1211" s="152" t="n"/>
      <c r="S1211" s="165" t="n"/>
      <c r="T1211" s="152" t="n"/>
      <c r="U1211" s="152" t="n"/>
      <c r="V1211" s="152" t="n"/>
      <c r="W1211" s="152" t="n"/>
      <c r="X1211" s="152" t="n"/>
      <c r="Y1211" s="152" t="n"/>
      <c r="Z1211" s="152" t="n"/>
      <c r="AA1211" s="152" t="n"/>
      <c r="AB1211" s="152" t="n"/>
      <c r="AC1211" s="152" t="n"/>
      <c r="AD1211" s="152" t="n"/>
      <c r="AE1211" s="152" t="n"/>
      <c r="AF1211" s="152" t="n"/>
      <c r="AG1211" s="152" t="n"/>
      <c r="AH1211" s="152" t="n"/>
      <c r="AI1211" s="152" t="n"/>
      <c r="AJ1211" s="152" t="n"/>
      <c r="AK1211" s="152" t="n"/>
      <c r="AL1211" s="152" t="n"/>
      <c r="AM1211" s="152" t="n"/>
      <c r="AN1211" s="166" t="n"/>
      <c r="AO1211" s="155" t="n"/>
      <c r="AP1211" s="152" t="n"/>
      <c r="AQ1211" s="152" t="n"/>
      <c r="AR1211" s="152" t="n"/>
      <c r="AS1211" s="152" t="n"/>
      <c r="AT1211" s="152" t="n"/>
      <c r="AU1211" s="155" t="n"/>
      <c r="AV1211" s="152" t="n"/>
      <c r="AW1211" s="152" t="n"/>
      <c r="AX1211" s="152" t="n"/>
      <c r="AY1211" s="152" t="n"/>
      <c r="AZ1211" s="152" t="n"/>
      <c r="BA1211" s="165" t="n"/>
      <c r="BB1211" s="165" t="n"/>
      <c r="BC1211" s="152" t="n"/>
      <c r="BD1211" s="152" t="n"/>
      <c r="BE1211" s="152" t="n"/>
      <c r="BF1211" s="152" t="n"/>
      <c r="BG1211" s="155" t="n"/>
      <c r="BH1211" s="152" t="n"/>
      <c r="BI1211" s="152" t="n"/>
      <c r="BJ1211" s="152" t="n"/>
      <c r="BK1211" s="152" t="n"/>
      <c r="BL1211" s="152" t="n"/>
      <c r="BM1211" s="152" t="n"/>
      <c r="BN1211" s="152" t="n"/>
      <c r="BO1211" s="152" t="n"/>
      <c r="BP1211" s="155" t="n"/>
      <c r="BQ1211" s="152" t="n"/>
      <c r="BR1211" s="152" t="n"/>
      <c r="BS1211" s="152" t="n"/>
      <c r="BT1211" s="152" t="n"/>
      <c r="BU1211" s="152" t="n"/>
      <c r="BV1211" s="152" t="n"/>
      <c r="BW1211" s="152" t="n"/>
      <c r="BX1211" s="165" t="n"/>
      <c r="BY1211" s="150" t="n"/>
      <c r="BZ1211" s="150" t="n"/>
      <c r="CA1211" s="150" t="n"/>
      <c r="CB1211" s="174" t="n"/>
      <c r="CC1211" s="156" t="n"/>
      <c r="CD1211" s="156" t="n"/>
      <c r="CE1211" s="167">
        <f>IFERROR(__xludf.DUMMYFUNCTION("""COMPUTED_VALUE"""),"")</f>
        <v/>
      </c>
      <c r="CF1211" s="158">
        <f>IFERROR(__xludf.DUMMYFUNCTION("""COMPUTED_VALUE"""),"")</f>
        <v/>
      </c>
      <c r="CG1211" s="148" t="n"/>
      <c r="CH1211" s="148" t="n"/>
      <c r="CI1211" s="148" t="n"/>
      <c r="CJ1211" s="148" t="n"/>
      <c r="CK1211" s="148" t="n"/>
      <c r="CL1211" s="148" t="n"/>
      <c r="CM1211" s="148" t="n"/>
      <c r="CN1211" s="148" t="n"/>
      <c r="CO1211" s="148" t="n"/>
      <c r="CP1211" s="148" t="n"/>
      <c r="CQ1211" s="148" t="n"/>
      <c r="CR1211" s="148" t="n"/>
      <c r="CS1211" s="148" t="n"/>
      <c r="CT1211" s="148" t="n"/>
      <c r="CU1211" s="148" t="n"/>
      <c r="CV1211" s="148" t="n"/>
    </row>
    <row r="1212">
      <c r="A1212" s="162" t="n"/>
      <c r="B1212" s="64" t="n"/>
      <c r="C1212" s="129" t="n"/>
      <c r="D1212" s="130" t="inlineStr"/>
      <c r="E1212" s="150" t="inlineStr"/>
      <c r="F1212" s="150" t="inlineStr"/>
      <c r="G1212" s="150" t="n"/>
      <c r="H1212" s="152" t="n"/>
      <c r="I1212" s="152" t="n"/>
      <c r="J1212" s="152" t="n"/>
      <c r="K1212" s="152" t="n"/>
      <c r="L1212" s="152" t="n"/>
      <c r="M1212" s="152" t="n"/>
      <c r="N1212" s="152" t="n"/>
      <c r="O1212" s="152" t="n"/>
      <c r="P1212" s="152" t="n"/>
      <c r="Q1212" s="152" t="n"/>
      <c r="R1212" s="152" t="n"/>
      <c r="S1212" s="165" t="n"/>
      <c r="T1212" s="152" t="n"/>
      <c r="U1212" s="152" t="n"/>
      <c r="V1212" s="152" t="n"/>
      <c r="W1212" s="152" t="n"/>
      <c r="X1212" s="152" t="n"/>
      <c r="Y1212" s="152" t="n"/>
      <c r="Z1212" s="152" t="n"/>
      <c r="AA1212" s="152" t="n"/>
      <c r="AB1212" s="152" t="n"/>
      <c r="AC1212" s="152" t="n"/>
      <c r="AD1212" s="152" t="n"/>
      <c r="AE1212" s="152" t="n"/>
      <c r="AF1212" s="152" t="n"/>
      <c r="AG1212" s="152" t="n"/>
      <c r="AH1212" s="152" t="n"/>
      <c r="AI1212" s="152" t="n"/>
      <c r="AJ1212" s="152" t="n"/>
      <c r="AK1212" s="152" t="n"/>
      <c r="AL1212" s="152" t="n"/>
      <c r="AM1212" s="152" t="n"/>
      <c r="AN1212" s="166" t="n"/>
      <c r="AO1212" s="155" t="n"/>
      <c r="AP1212" s="152" t="n"/>
      <c r="AQ1212" s="152" t="n"/>
      <c r="AR1212" s="152" t="n"/>
      <c r="AS1212" s="152" t="n"/>
      <c r="AT1212" s="152" t="n"/>
      <c r="AU1212" s="155" t="n"/>
      <c r="AV1212" s="152" t="n"/>
      <c r="AW1212" s="152" t="n"/>
      <c r="AX1212" s="152" t="n"/>
      <c r="AY1212" s="152" t="n"/>
      <c r="AZ1212" s="152" t="n"/>
      <c r="BA1212" s="165" t="n"/>
      <c r="BB1212" s="165" t="n"/>
      <c r="BC1212" s="152" t="n"/>
      <c r="BD1212" s="152" t="n"/>
      <c r="BE1212" s="152" t="n"/>
      <c r="BF1212" s="152" t="n"/>
      <c r="BG1212" s="155" t="n"/>
      <c r="BH1212" s="152" t="n"/>
      <c r="BI1212" s="152" t="n"/>
      <c r="BJ1212" s="152" t="n"/>
      <c r="BK1212" s="152" t="n"/>
      <c r="BL1212" s="152" t="n"/>
      <c r="BM1212" s="152" t="n"/>
      <c r="BN1212" s="152" t="n"/>
      <c r="BO1212" s="152" t="n"/>
      <c r="BP1212" s="155" t="n"/>
      <c r="BQ1212" s="152" t="n"/>
      <c r="BR1212" s="152" t="n"/>
      <c r="BS1212" s="152" t="n"/>
      <c r="BT1212" s="152" t="n"/>
      <c r="BU1212" s="152" t="n"/>
      <c r="BV1212" s="152" t="n"/>
      <c r="BW1212" s="152" t="n"/>
      <c r="BX1212" s="165" t="n"/>
      <c r="BY1212" s="150" t="n"/>
      <c r="BZ1212" s="150" t="n"/>
      <c r="CA1212" s="150" t="n"/>
      <c r="CB1212" s="174" t="n"/>
      <c r="CC1212" s="156" t="n"/>
      <c r="CD1212" s="156" t="n"/>
      <c r="CE1212" s="167">
        <f>IFERROR(__xludf.DUMMYFUNCTION("""COMPUTED_VALUE"""),"")</f>
        <v/>
      </c>
      <c r="CF1212" s="158">
        <f>IFERROR(__xludf.DUMMYFUNCTION("""COMPUTED_VALUE"""),"")</f>
        <v/>
      </c>
      <c r="CG1212" s="148" t="n"/>
      <c r="CH1212" s="148" t="n"/>
      <c r="CI1212" s="148" t="n"/>
      <c r="CJ1212" s="148" t="n"/>
      <c r="CK1212" s="148" t="n"/>
      <c r="CL1212" s="148" t="n"/>
      <c r="CM1212" s="148" t="n"/>
      <c r="CN1212" s="148" t="n"/>
      <c r="CO1212" s="148" t="n"/>
      <c r="CP1212" s="148" t="n"/>
      <c r="CQ1212" s="148" t="n"/>
      <c r="CR1212" s="148" t="n"/>
      <c r="CS1212" s="148" t="n"/>
      <c r="CT1212" s="148" t="n"/>
      <c r="CU1212" s="148" t="n"/>
      <c r="CV1212" s="148" t="n"/>
    </row>
    <row r="1213">
      <c r="A1213" s="162" t="n"/>
      <c r="B1213" s="64" t="n"/>
      <c r="C1213" s="129" t="n"/>
      <c r="D1213" s="130" t="inlineStr"/>
      <c r="E1213" s="150" t="inlineStr"/>
      <c r="F1213" s="150" t="inlineStr"/>
      <c r="G1213" s="150" t="n"/>
      <c r="H1213" s="152" t="n"/>
      <c r="I1213" s="152" t="n"/>
      <c r="J1213" s="152" t="n"/>
      <c r="K1213" s="152" t="n"/>
      <c r="L1213" s="152" t="n"/>
      <c r="M1213" s="152" t="n"/>
      <c r="N1213" s="152" t="n"/>
      <c r="O1213" s="152" t="n"/>
      <c r="P1213" s="152" t="n"/>
      <c r="Q1213" s="152" t="n"/>
      <c r="R1213" s="152" t="n"/>
      <c r="S1213" s="165" t="n"/>
      <c r="T1213" s="152" t="n"/>
      <c r="U1213" s="152" t="n"/>
      <c r="V1213" s="152" t="n"/>
      <c r="W1213" s="152" t="n"/>
      <c r="X1213" s="152" t="n"/>
      <c r="Y1213" s="152" t="n"/>
      <c r="Z1213" s="152" t="n"/>
      <c r="AA1213" s="152" t="n"/>
      <c r="AB1213" s="152" t="n"/>
      <c r="AC1213" s="152" t="n"/>
      <c r="AD1213" s="152" t="n"/>
      <c r="AE1213" s="152" t="n"/>
      <c r="AF1213" s="152" t="n"/>
      <c r="AG1213" s="152" t="n"/>
      <c r="AH1213" s="152" t="n"/>
      <c r="AI1213" s="152" t="n"/>
      <c r="AJ1213" s="152" t="n"/>
      <c r="AK1213" s="152" t="n"/>
      <c r="AL1213" s="152" t="n"/>
      <c r="AM1213" s="152" t="n"/>
      <c r="AN1213" s="166" t="n"/>
      <c r="AO1213" s="155" t="n"/>
      <c r="AP1213" s="152" t="n"/>
      <c r="AQ1213" s="152" t="n"/>
      <c r="AR1213" s="152" t="n"/>
      <c r="AS1213" s="152" t="n"/>
      <c r="AT1213" s="152" t="n"/>
      <c r="AU1213" s="155" t="n"/>
      <c r="AV1213" s="152" t="n"/>
      <c r="AW1213" s="152" t="n"/>
      <c r="AX1213" s="152" t="n"/>
      <c r="AY1213" s="152" t="n"/>
      <c r="AZ1213" s="152" t="n"/>
      <c r="BA1213" s="165" t="n"/>
      <c r="BB1213" s="165" t="n"/>
      <c r="BC1213" s="152" t="n"/>
      <c r="BD1213" s="152" t="n"/>
      <c r="BE1213" s="152" t="n"/>
      <c r="BF1213" s="152" t="n"/>
      <c r="BG1213" s="155" t="n"/>
      <c r="BH1213" s="152" t="n"/>
      <c r="BI1213" s="152" t="n"/>
      <c r="BJ1213" s="152" t="n"/>
      <c r="BK1213" s="152" t="n"/>
      <c r="BL1213" s="152" t="n"/>
      <c r="BM1213" s="152" t="n"/>
      <c r="BN1213" s="152" t="n"/>
      <c r="BO1213" s="152" t="n"/>
      <c r="BP1213" s="155" t="n"/>
      <c r="BQ1213" s="152" t="n"/>
      <c r="BR1213" s="152" t="n"/>
      <c r="BS1213" s="152" t="n"/>
      <c r="BT1213" s="152" t="n"/>
      <c r="BU1213" s="152" t="n"/>
      <c r="BV1213" s="152" t="n"/>
      <c r="BW1213" s="152" t="n"/>
      <c r="BX1213" s="165" t="n"/>
      <c r="BY1213" s="150" t="n"/>
      <c r="BZ1213" s="150" t="n"/>
      <c r="CA1213" s="150" t="n"/>
      <c r="CB1213" s="174" t="n"/>
      <c r="CC1213" s="156" t="n"/>
      <c r="CD1213" s="156" t="n"/>
      <c r="CE1213" s="167">
        <f>IFERROR(__xludf.DUMMYFUNCTION("""COMPUTED_VALUE"""),"")</f>
        <v/>
      </c>
      <c r="CF1213" s="158">
        <f>IFERROR(__xludf.DUMMYFUNCTION("""COMPUTED_VALUE"""),"")</f>
        <v/>
      </c>
      <c r="CG1213" s="148" t="n"/>
      <c r="CH1213" s="148" t="n"/>
      <c r="CI1213" s="148" t="n"/>
      <c r="CJ1213" s="148" t="n"/>
      <c r="CK1213" s="148" t="n"/>
      <c r="CL1213" s="148" t="n"/>
      <c r="CM1213" s="148" t="n"/>
      <c r="CN1213" s="148" t="n"/>
      <c r="CO1213" s="148" t="n"/>
      <c r="CP1213" s="148" t="n"/>
      <c r="CQ1213" s="148" t="n"/>
      <c r="CR1213" s="148" t="n"/>
      <c r="CS1213" s="148" t="n"/>
      <c r="CT1213" s="148" t="n"/>
      <c r="CU1213" s="148" t="n"/>
      <c r="CV1213" s="148" t="n"/>
    </row>
    <row r="1214">
      <c r="A1214" s="162" t="n"/>
      <c r="B1214" s="64" t="n"/>
      <c r="C1214" s="129" t="n"/>
      <c r="D1214" s="130" t="inlineStr"/>
      <c r="E1214" s="150" t="inlineStr"/>
      <c r="F1214" s="150" t="inlineStr"/>
      <c r="G1214" s="150" t="n"/>
      <c r="H1214" s="152" t="n"/>
      <c r="I1214" s="152" t="n"/>
      <c r="J1214" s="152" t="n"/>
      <c r="K1214" s="152" t="n"/>
      <c r="L1214" s="152" t="n"/>
      <c r="M1214" s="152" t="n"/>
      <c r="N1214" s="152" t="n"/>
      <c r="O1214" s="152" t="n"/>
      <c r="P1214" s="152" t="n"/>
      <c r="Q1214" s="152" t="n"/>
      <c r="R1214" s="152" t="n"/>
      <c r="S1214" s="165" t="n"/>
      <c r="T1214" s="152" t="n"/>
      <c r="U1214" s="152" t="n"/>
      <c r="V1214" s="152" t="n"/>
      <c r="W1214" s="152" t="n"/>
      <c r="X1214" s="152" t="n"/>
      <c r="Y1214" s="152" t="n"/>
      <c r="Z1214" s="152" t="n"/>
      <c r="AA1214" s="152" t="n"/>
      <c r="AB1214" s="152" t="n"/>
      <c r="AC1214" s="152" t="n"/>
      <c r="AD1214" s="152" t="n"/>
      <c r="AE1214" s="152" t="n"/>
      <c r="AF1214" s="152" t="n"/>
      <c r="AG1214" s="152" t="n"/>
      <c r="AH1214" s="152" t="n"/>
      <c r="AI1214" s="152" t="n"/>
      <c r="AJ1214" s="152" t="n"/>
      <c r="AK1214" s="152" t="n"/>
      <c r="AL1214" s="152" t="n"/>
      <c r="AM1214" s="152" t="n"/>
      <c r="AN1214" s="166" t="n"/>
      <c r="AO1214" s="155" t="n"/>
      <c r="AP1214" s="152" t="n"/>
      <c r="AQ1214" s="152" t="n"/>
      <c r="AR1214" s="152" t="n"/>
      <c r="AS1214" s="152" t="n"/>
      <c r="AT1214" s="152" t="n"/>
      <c r="AU1214" s="155" t="n"/>
      <c r="AV1214" s="152" t="n"/>
      <c r="AW1214" s="152" t="n"/>
      <c r="AX1214" s="152" t="n"/>
      <c r="AY1214" s="152" t="n"/>
      <c r="AZ1214" s="152" t="n"/>
      <c r="BA1214" s="165" t="n"/>
      <c r="BB1214" s="165" t="n"/>
      <c r="BC1214" s="152" t="n"/>
      <c r="BD1214" s="152" t="n"/>
      <c r="BE1214" s="152" t="n"/>
      <c r="BF1214" s="152" t="n"/>
      <c r="BG1214" s="155" t="n"/>
      <c r="BH1214" s="152" t="n"/>
      <c r="BI1214" s="152" t="n"/>
      <c r="BJ1214" s="152" t="n"/>
      <c r="BK1214" s="152" t="n"/>
      <c r="BL1214" s="152" t="n"/>
      <c r="BM1214" s="152" t="n"/>
      <c r="BN1214" s="152" t="n"/>
      <c r="BO1214" s="152" t="n"/>
      <c r="BP1214" s="155" t="n"/>
      <c r="BQ1214" s="152" t="n"/>
      <c r="BR1214" s="152" t="n"/>
      <c r="BS1214" s="152" t="n"/>
      <c r="BT1214" s="152" t="n"/>
      <c r="BU1214" s="152" t="n"/>
      <c r="BV1214" s="152" t="n"/>
      <c r="BW1214" s="152" t="n"/>
      <c r="BX1214" s="165" t="n"/>
      <c r="BY1214" s="150" t="n"/>
      <c r="BZ1214" s="150" t="n"/>
      <c r="CA1214" s="150" t="n"/>
      <c r="CB1214" s="174" t="n"/>
      <c r="CC1214" s="156" t="n"/>
      <c r="CD1214" s="156" t="n"/>
      <c r="CE1214" s="167">
        <f>IFERROR(__xludf.DUMMYFUNCTION("""COMPUTED_VALUE"""),"")</f>
        <v/>
      </c>
      <c r="CF1214" s="158">
        <f>IFERROR(__xludf.DUMMYFUNCTION("""COMPUTED_VALUE"""),"")</f>
        <v/>
      </c>
      <c r="CG1214" s="148" t="n"/>
      <c r="CH1214" s="148" t="n"/>
      <c r="CI1214" s="148" t="n"/>
      <c r="CJ1214" s="148" t="n"/>
      <c r="CK1214" s="148" t="n"/>
      <c r="CL1214" s="148" t="n"/>
      <c r="CM1214" s="148" t="n"/>
      <c r="CN1214" s="148" t="n"/>
      <c r="CO1214" s="148" t="n"/>
      <c r="CP1214" s="148" t="n"/>
      <c r="CQ1214" s="148" t="n"/>
      <c r="CR1214" s="148" t="n"/>
      <c r="CS1214" s="148" t="n"/>
      <c r="CT1214" s="148" t="n"/>
      <c r="CU1214" s="148" t="n"/>
      <c r="CV1214" s="148" t="n"/>
    </row>
    <row r="1215">
      <c r="A1215" s="162" t="n"/>
      <c r="B1215" s="64" t="n"/>
      <c r="C1215" s="129" t="n"/>
      <c r="D1215" s="130" t="inlineStr"/>
      <c r="E1215" s="150" t="inlineStr"/>
      <c r="F1215" s="150" t="inlineStr"/>
      <c r="G1215" s="150" t="n"/>
      <c r="H1215" s="152" t="n"/>
      <c r="I1215" s="152" t="n"/>
      <c r="J1215" s="152" t="n"/>
      <c r="K1215" s="152" t="n"/>
      <c r="L1215" s="152" t="n"/>
      <c r="M1215" s="152" t="n"/>
      <c r="N1215" s="152" t="n"/>
      <c r="O1215" s="152" t="n"/>
      <c r="P1215" s="152" t="n"/>
      <c r="Q1215" s="152" t="n"/>
      <c r="R1215" s="152" t="n"/>
      <c r="S1215" s="165" t="n"/>
      <c r="T1215" s="152" t="n"/>
      <c r="U1215" s="152" t="n"/>
      <c r="V1215" s="152" t="n"/>
      <c r="W1215" s="152" t="n"/>
      <c r="X1215" s="152" t="n"/>
      <c r="Y1215" s="152" t="n"/>
      <c r="Z1215" s="152" t="n"/>
      <c r="AA1215" s="152" t="n"/>
      <c r="AB1215" s="152" t="n"/>
      <c r="AC1215" s="152" t="n"/>
      <c r="AD1215" s="152" t="n"/>
      <c r="AE1215" s="152" t="n"/>
      <c r="AF1215" s="152" t="n"/>
      <c r="AG1215" s="152" t="n"/>
      <c r="AH1215" s="152" t="n"/>
      <c r="AI1215" s="152" t="n"/>
      <c r="AJ1215" s="152" t="n"/>
      <c r="AK1215" s="152" t="n"/>
      <c r="AL1215" s="152" t="n"/>
      <c r="AM1215" s="152" t="n"/>
      <c r="AN1215" s="166" t="n"/>
      <c r="AO1215" s="155" t="n"/>
      <c r="AP1215" s="152" t="n"/>
      <c r="AQ1215" s="152" t="n"/>
      <c r="AR1215" s="152" t="n"/>
      <c r="AS1215" s="152" t="n"/>
      <c r="AT1215" s="152" t="n"/>
      <c r="AU1215" s="155" t="n"/>
      <c r="AV1215" s="152" t="n"/>
      <c r="AW1215" s="152" t="n"/>
      <c r="AX1215" s="152" t="n"/>
      <c r="AY1215" s="152" t="n"/>
      <c r="AZ1215" s="152" t="n"/>
      <c r="BA1215" s="165" t="n"/>
      <c r="BB1215" s="165" t="n"/>
      <c r="BC1215" s="152" t="n"/>
      <c r="BD1215" s="152" t="n"/>
      <c r="BE1215" s="152" t="n"/>
      <c r="BF1215" s="152" t="n"/>
      <c r="BG1215" s="155" t="n"/>
      <c r="BH1215" s="152" t="n"/>
      <c r="BI1215" s="152" t="n"/>
      <c r="BJ1215" s="152" t="n"/>
      <c r="BK1215" s="152" t="n"/>
      <c r="BL1215" s="152" t="n"/>
      <c r="BM1215" s="152" t="n"/>
      <c r="BN1215" s="152" t="n"/>
      <c r="BO1215" s="152" t="n"/>
      <c r="BP1215" s="155" t="n"/>
      <c r="BQ1215" s="152" t="n"/>
      <c r="BR1215" s="152" t="n"/>
      <c r="BS1215" s="152" t="n"/>
      <c r="BT1215" s="152" t="n"/>
      <c r="BU1215" s="152" t="n"/>
      <c r="BV1215" s="152" t="n"/>
      <c r="BW1215" s="152" t="n"/>
      <c r="BX1215" s="165" t="n"/>
      <c r="BY1215" s="150" t="n"/>
      <c r="BZ1215" s="150" t="n"/>
      <c r="CA1215" s="150" t="n"/>
      <c r="CB1215" s="174" t="n"/>
      <c r="CC1215" s="156" t="n"/>
      <c r="CD1215" s="156" t="n"/>
      <c r="CE1215" s="167">
        <f>IFERROR(__xludf.DUMMYFUNCTION("""COMPUTED_VALUE"""),"")</f>
        <v/>
      </c>
      <c r="CF1215" s="158">
        <f>IFERROR(__xludf.DUMMYFUNCTION("""COMPUTED_VALUE"""),"")</f>
        <v/>
      </c>
      <c r="CG1215" s="148" t="n"/>
      <c r="CH1215" s="148" t="n"/>
      <c r="CI1215" s="148" t="n"/>
      <c r="CJ1215" s="148" t="n"/>
      <c r="CK1215" s="148" t="n"/>
      <c r="CL1215" s="148" t="n"/>
      <c r="CM1215" s="148" t="n"/>
      <c r="CN1215" s="148" t="n"/>
      <c r="CO1215" s="148" t="n"/>
      <c r="CP1215" s="148" t="n"/>
      <c r="CQ1215" s="148" t="n"/>
      <c r="CR1215" s="148" t="n"/>
      <c r="CS1215" s="148" t="n"/>
      <c r="CT1215" s="148" t="n"/>
      <c r="CU1215" s="148" t="n"/>
      <c r="CV1215" s="148" t="n"/>
    </row>
    <row r="1216">
      <c r="A1216" s="162" t="n"/>
      <c r="B1216" s="64" t="n"/>
      <c r="C1216" s="129" t="n"/>
      <c r="D1216" s="130" t="inlineStr"/>
      <c r="E1216" s="150" t="inlineStr"/>
      <c r="F1216" s="150" t="inlineStr"/>
      <c r="G1216" s="150" t="n"/>
      <c r="H1216" s="152" t="n"/>
      <c r="I1216" s="152" t="n"/>
      <c r="J1216" s="152" t="n"/>
      <c r="K1216" s="152" t="n"/>
      <c r="L1216" s="152" t="n"/>
      <c r="M1216" s="152" t="n"/>
      <c r="N1216" s="152" t="n"/>
      <c r="O1216" s="152" t="n"/>
      <c r="P1216" s="152" t="n"/>
      <c r="Q1216" s="152" t="n"/>
      <c r="R1216" s="152" t="n"/>
      <c r="S1216" s="165" t="n"/>
      <c r="T1216" s="152" t="n"/>
      <c r="U1216" s="152" t="n"/>
      <c r="V1216" s="152" t="n"/>
      <c r="W1216" s="152" t="n"/>
      <c r="X1216" s="152" t="n"/>
      <c r="Y1216" s="152" t="n"/>
      <c r="Z1216" s="152" t="n"/>
      <c r="AA1216" s="152" t="n"/>
      <c r="AB1216" s="152" t="n"/>
      <c r="AC1216" s="152" t="n"/>
      <c r="AD1216" s="152" t="n"/>
      <c r="AE1216" s="152" t="n"/>
      <c r="AF1216" s="152" t="n"/>
      <c r="AG1216" s="152" t="n"/>
      <c r="AH1216" s="152" t="n"/>
      <c r="AI1216" s="152" t="n"/>
      <c r="AJ1216" s="152" t="n"/>
      <c r="AK1216" s="152" t="n"/>
      <c r="AL1216" s="152" t="n"/>
      <c r="AM1216" s="152" t="n"/>
      <c r="AN1216" s="166" t="n"/>
      <c r="AO1216" s="155" t="n"/>
      <c r="AP1216" s="152" t="n"/>
      <c r="AQ1216" s="152" t="n"/>
      <c r="AR1216" s="152" t="n"/>
      <c r="AS1216" s="152" t="n"/>
      <c r="AT1216" s="152" t="n"/>
      <c r="AU1216" s="155" t="n"/>
      <c r="AV1216" s="152" t="n"/>
      <c r="AW1216" s="152" t="n"/>
      <c r="AX1216" s="152" t="n"/>
      <c r="AY1216" s="152" t="n"/>
      <c r="AZ1216" s="152" t="n"/>
      <c r="BA1216" s="165" t="n"/>
      <c r="BB1216" s="165" t="n"/>
      <c r="BC1216" s="152" t="n"/>
      <c r="BD1216" s="152" t="n"/>
      <c r="BE1216" s="152" t="n"/>
      <c r="BF1216" s="152" t="n"/>
      <c r="BG1216" s="155" t="n"/>
      <c r="BH1216" s="152" t="n"/>
      <c r="BI1216" s="152" t="n"/>
      <c r="BJ1216" s="152" t="n"/>
      <c r="BK1216" s="152" t="n"/>
      <c r="BL1216" s="152" t="n"/>
      <c r="BM1216" s="152" t="n"/>
      <c r="BN1216" s="152" t="n"/>
      <c r="BO1216" s="152" t="n"/>
      <c r="BP1216" s="155" t="n"/>
      <c r="BQ1216" s="152" t="n"/>
      <c r="BR1216" s="152" t="n"/>
      <c r="BS1216" s="152" t="n"/>
      <c r="BT1216" s="152" t="n"/>
      <c r="BU1216" s="152" t="n"/>
      <c r="BV1216" s="152" t="n"/>
      <c r="BW1216" s="152" t="n"/>
      <c r="BX1216" s="165" t="n"/>
      <c r="BY1216" s="150" t="n"/>
      <c r="BZ1216" s="150" t="n"/>
      <c r="CA1216" s="150" t="n"/>
      <c r="CB1216" s="174" t="n"/>
      <c r="CC1216" s="156" t="n"/>
      <c r="CD1216" s="156" t="n"/>
      <c r="CE1216" s="167">
        <f>IFERROR(__xludf.DUMMYFUNCTION("""COMPUTED_VALUE"""),"")</f>
        <v/>
      </c>
      <c r="CF1216" s="158">
        <f>IFERROR(__xludf.DUMMYFUNCTION("""COMPUTED_VALUE"""),"")</f>
        <v/>
      </c>
      <c r="CG1216" s="148" t="n"/>
      <c r="CH1216" s="148" t="n"/>
      <c r="CI1216" s="148" t="n"/>
      <c r="CJ1216" s="148" t="n"/>
      <c r="CK1216" s="148" t="n"/>
      <c r="CL1216" s="148" t="n"/>
      <c r="CM1216" s="148" t="n"/>
      <c r="CN1216" s="148" t="n"/>
      <c r="CO1216" s="148" t="n"/>
      <c r="CP1216" s="148" t="n"/>
      <c r="CQ1216" s="148" t="n"/>
      <c r="CR1216" s="148" t="n"/>
      <c r="CS1216" s="148" t="n"/>
      <c r="CT1216" s="148" t="n"/>
      <c r="CU1216" s="148" t="n"/>
      <c r="CV1216" s="148" t="n"/>
    </row>
    <row r="1217">
      <c r="A1217" s="162" t="n"/>
      <c r="B1217" s="64" t="n"/>
      <c r="C1217" s="129" t="n"/>
      <c r="D1217" s="130" t="inlineStr"/>
      <c r="E1217" s="150" t="inlineStr"/>
      <c r="F1217" s="150" t="inlineStr"/>
      <c r="G1217" s="150" t="n"/>
      <c r="H1217" s="152" t="n"/>
      <c r="I1217" s="152" t="n"/>
      <c r="J1217" s="152" t="n"/>
      <c r="K1217" s="152" t="n"/>
      <c r="L1217" s="152" t="n"/>
      <c r="M1217" s="152" t="n"/>
      <c r="N1217" s="152" t="n"/>
      <c r="O1217" s="152" t="n"/>
      <c r="P1217" s="152" t="n"/>
      <c r="Q1217" s="152" t="n"/>
      <c r="R1217" s="152" t="n"/>
      <c r="S1217" s="165" t="n"/>
      <c r="T1217" s="152" t="n"/>
      <c r="U1217" s="152" t="n"/>
      <c r="V1217" s="152" t="n"/>
      <c r="W1217" s="152" t="n"/>
      <c r="X1217" s="152" t="n"/>
      <c r="Y1217" s="152" t="n"/>
      <c r="Z1217" s="152" t="n"/>
      <c r="AA1217" s="152" t="n"/>
      <c r="AB1217" s="152" t="n"/>
      <c r="AC1217" s="152" t="n"/>
      <c r="AD1217" s="152" t="n"/>
      <c r="AE1217" s="152" t="n"/>
      <c r="AF1217" s="152" t="n"/>
      <c r="AG1217" s="152" t="n"/>
      <c r="AH1217" s="152" t="n"/>
      <c r="AI1217" s="152" t="n"/>
      <c r="AJ1217" s="152" t="n"/>
      <c r="AK1217" s="152" t="n"/>
      <c r="AL1217" s="152" t="n"/>
      <c r="AM1217" s="152" t="n"/>
      <c r="AN1217" s="166" t="n"/>
      <c r="AO1217" s="155" t="n"/>
      <c r="AP1217" s="152" t="n"/>
      <c r="AQ1217" s="152" t="n"/>
      <c r="AR1217" s="152" t="n"/>
      <c r="AS1217" s="152" t="n"/>
      <c r="AT1217" s="152" t="n"/>
      <c r="AU1217" s="155" t="n"/>
      <c r="AV1217" s="152" t="n"/>
      <c r="AW1217" s="152" t="n"/>
      <c r="AX1217" s="152" t="n"/>
      <c r="AY1217" s="152" t="n"/>
      <c r="AZ1217" s="152" t="n"/>
      <c r="BA1217" s="165" t="n"/>
      <c r="BB1217" s="165" t="n"/>
      <c r="BC1217" s="152" t="n"/>
      <c r="BD1217" s="152" t="n"/>
      <c r="BE1217" s="152" t="n"/>
      <c r="BF1217" s="152" t="n"/>
      <c r="BG1217" s="155" t="n"/>
      <c r="BH1217" s="152" t="n"/>
      <c r="BI1217" s="152" t="n"/>
      <c r="BJ1217" s="152" t="n"/>
      <c r="BK1217" s="152" t="n"/>
      <c r="BL1217" s="152" t="n"/>
      <c r="BM1217" s="152" t="n"/>
      <c r="BN1217" s="152" t="n"/>
      <c r="BO1217" s="152" t="n"/>
      <c r="BP1217" s="155" t="n"/>
      <c r="BQ1217" s="152" t="n"/>
      <c r="BR1217" s="152" t="n"/>
      <c r="BS1217" s="152" t="n"/>
      <c r="BT1217" s="152" t="n"/>
      <c r="BU1217" s="152" t="n"/>
      <c r="BV1217" s="152" t="n"/>
      <c r="BW1217" s="152" t="n"/>
      <c r="BX1217" s="165" t="n"/>
      <c r="BY1217" s="150" t="n"/>
      <c r="BZ1217" s="150" t="n"/>
      <c r="CA1217" s="150" t="n"/>
      <c r="CB1217" s="174" t="n"/>
      <c r="CC1217" s="156" t="n"/>
      <c r="CD1217" s="156" t="n"/>
      <c r="CE1217" s="167">
        <f>IFERROR(__xludf.DUMMYFUNCTION("""COMPUTED_VALUE"""),"")</f>
        <v/>
      </c>
      <c r="CF1217" s="158">
        <f>IFERROR(__xludf.DUMMYFUNCTION("""COMPUTED_VALUE"""),"")</f>
        <v/>
      </c>
      <c r="CG1217" s="148" t="n"/>
      <c r="CH1217" s="148" t="n"/>
      <c r="CI1217" s="148" t="n"/>
      <c r="CJ1217" s="148" t="n"/>
      <c r="CK1217" s="148" t="n"/>
      <c r="CL1217" s="148" t="n"/>
      <c r="CM1217" s="148" t="n"/>
      <c r="CN1217" s="148" t="n"/>
      <c r="CO1217" s="148" t="n"/>
      <c r="CP1217" s="148" t="n"/>
      <c r="CQ1217" s="148" t="n"/>
      <c r="CR1217" s="148" t="n"/>
      <c r="CS1217" s="148" t="n"/>
      <c r="CT1217" s="148" t="n"/>
      <c r="CU1217" s="148" t="n"/>
      <c r="CV1217" s="148" t="n"/>
    </row>
    <row r="1218">
      <c r="A1218" s="162" t="n"/>
      <c r="B1218" s="64" t="n"/>
      <c r="C1218" s="129" t="n"/>
      <c r="D1218" s="130" t="inlineStr"/>
      <c r="E1218" s="150" t="inlineStr"/>
      <c r="F1218" s="150" t="inlineStr"/>
      <c r="G1218" s="150" t="n"/>
      <c r="H1218" s="152" t="n"/>
      <c r="I1218" s="152" t="n"/>
      <c r="J1218" s="152" t="n"/>
      <c r="K1218" s="152" t="n"/>
      <c r="L1218" s="152" t="n"/>
      <c r="M1218" s="152" t="n"/>
      <c r="N1218" s="152" t="n"/>
      <c r="O1218" s="152" t="n"/>
      <c r="P1218" s="152" t="n"/>
      <c r="Q1218" s="152" t="n"/>
      <c r="R1218" s="152" t="n"/>
      <c r="S1218" s="165" t="n"/>
      <c r="T1218" s="152" t="n"/>
      <c r="U1218" s="152" t="n"/>
      <c r="V1218" s="152" t="n"/>
      <c r="W1218" s="152" t="n"/>
      <c r="X1218" s="152" t="n"/>
      <c r="Y1218" s="152" t="n"/>
      <c r="Z1218" s="152" t="n"/>
      <c r="AA1218" s="152" t="n"/>
      <c r="AB1218" s="152" t="n"/>
      <c r="AC1218" s="152" t="n"/>
      <c r="AD1218" s="152" t="n"/>
      <c r="AE1218" s="152" t="n"/>
      <c r="AF1218" s="152" t="n"/>
      <c r="AG1218" s="152" t="n"/>
      <c r="AH1218" s="152" t="n"/>
      <c r="AI1218" s="152" t="n"/>
      <c r="AJ1218" s="152" t="n"/>
      <c r="AK1218" s="152" t="n"/>
      <c r="AL1218" s="152" t="n"/>
      <c r="AM1218" s="152" t="n"/>
      <c r="AN1218" s="166" t="n"/>
      <c r="AO1218" s="155" t="n"/>
      <c r="AP1218" s="152" t="n"/>
      <c r="AQ1218" s="152" t="n"/>
      <c r="AR1218" s="152" t="n"/>
      <c r="AS1218" s="152" t="n"/>
      <c r="AT1218" s="152" t="n"/>
      <c r="AU1218" s="155" t="n"/>
      <c r="AV1218" s="152" t="n"/>
      <c r="AW1218" s="152" t="n"/>
      <c r="AX1218" s="152" t="n"/>
      <c r="AY1218" s="152" t="n"/>
      <c r="AZ1218" s="152" t="n"/>
      <c r="BA1218" s="165" t="n"/>
      <c r="BB1218" s="165" t="n"/>
      <c r="BC1218" s="152" t="n"/>
      <c r="BD1218" s="152" t="n"/>
      <c r="BE1218" s="152" t="n"/>
      <c r="BF1218" s="152" t="n"/>
      <c r="BG1218" s="155" t="n"/>
      <c r="BH1218" s="152" t="n"/>
      <c r="BI1218" s="152" t="n"/>
      <c r="BJ1218" s="152" t="n"/>
      <c r="BK1218" s="152" t="n"/>
      <c r="BL1218" s="152" t="n"/>
      <c r="BM1218" s="152" t="n"/>
      <c r="BN1218" s="152" t="n"/>
      <c r="BO1218" s="152" t="n"/>
      <c r="BP1218" s="155" t="n"/>
      <c r="BQ1218" s="152" t="n"/>
      <c r="BR1218" s="152" t="n"/>
      <c r="BS1218" s="152" t="n"/>
      <c r="BT1218" s="152" t="n"/>
      <c r="BU1218" s="152" t="n"/>
      <c r="BV1218" s="152" t="n"/>
      <c r="BW1218" s="152" t="n"/>
      <c r="BX1218" s="165" t="n"/>
      <c r="BY1218" s="150" t="n"/>
      <c r="BZ1218" s="150" t="n"/>
      <c r="CA1218" s="150" t="n"/>
      <c r="CB1218" s="174" t="n"/>
      <c r="CC1218" s="156" t="n"/>
      <c r="CD1218" s="156" t="n"/>
      <c r="CE1218" s="167">
        <f>IFERROR(__xludf.DUMMYFUNCTION("""COMPUTED_VALUE"""),"")</f>
        <v/>
      </c>
      <c r="CF1218" s="158">
        <f>IFERROR(__xludf.DUMMYFUNCTION("""COMPUTED_VALUE"""),"")</f>
        <v/>
      </c>
      <c r="CG1218" s="148" t="n"/>
      <c r="CH1218" s="148" t="n"/>
      <c r="CI1218" s="148" t="n"/>
      <c r="CJ1218" s="148" t="n"/>
      <c r="CK1218" s="148" t="n"/>
      <c r="CL1218" s="148" t="n"/>
      <c r="CM1218" s="148" t="n"/>
      <c r="CN1218" s="148" t="n"/>
      <c r="CO1218" s="148" t="n"/>
      <c r="CP1218" s="148" t="n"/>
      <c r="CQ1218" s="148" t="n"/>
      <c r="CR1218" s="148" t="n"/>
      <c r="CS1218" s="148" t="n"/>
      <c r="CT1218" s="148" t="n"/>
      <c r="CU1218" s="148" t="n"/>
      <c r="CV1218" s="148" t="n"/>
    </row>
    <row r="1219">
      <c r="A1219" s="162" t="n"/>
      <c r="B1219" s="64" t="n"/>
      <c r="C1219" s="129" t="n"/>
      <c r="D1219" s="130" t="inlineStr"/>
      <c r="E1219" s="150" t="inlineStr"/>
      <c r="F1219" s="150" t="inlineStr"/>
      <c r="G1219" s="150" t="n"/>
      <c r="H1219" s="152" t="n"/>
      <c r="I1219" s="152" t="n"/>
      <c r="J1219" s="152" t="n"/>
      <c r="K1219" s="152" t="n"/>
      <c r="L1219" s="152" t="n"/>
      <c r="M1219" s="152" t="n"/>
      <c r="N1219" s="152" t="n"/>
      <c r="O1219" s="152" t="n"/>
      <c r="P1219" s="152" t="n"/>
      <c r="Q1219" s="152" t="n"/>
      <c r="R1219" s="152" t="n"/>
      <c r="S1219" s="165" t="n"/>
      <c r="T1219" s="152" t="n"/>
      <c r="U1219" s="152" t="n"/>
      <c r="V1219" s="152" t="n"/>
      <c r="W1219" s="152" t="n"/>
      <c r="X1219" s="152" t="n"/>
      <c r="Y1219" s="152" t="n"/>
      <c r="Z1219" s="152" t="n"/>
      <c r="AA1219" s="152" t="n"/>
      <c r="AB1219" s="152" t="n"/>
      <c r="AC1219" s="152" t="n"/>
      <c r="AD1219" s="152" t="n"/>
      <c r="AE1219" s="152" t="n"/>
      <c r="AF1219" s="152" t="n"/>
      <c r="AG1219" s="152" t="n"/>
      <c r="AH1219" s="152" t="n"/>
      <c r="AI1219" s="152" t="n"/>
      <c r="AJ1219" s="152" t="n"/>
      <c r="AK1219" s="152" t="n"/>
      <c r="AL1219" s="152" t="n"/>
      <c r="AM1219" s="152" t="n"/>
      <c r="AN1219" s="166" t="n"/>
      <c r="AO1219" s="155" t="n"/>
      <c r="AP1219" s="152" t="n"/>
      <c r="AQ1219" s="152" t="n"/>
      <c r="AR1219" s="152" t="n"/>
      <c r="AS1219" s="152" t="n"/>
      <c r="AT1219" s="152" t="n"/>
      <c r="AU1219" s="155" t="n"/>
      <c r="AV1219" s="152" t="n"/>
      <c r="AW1219" s="152" t="n"/>
      <c r="AX1219" s="152" t="n"/>
      <c r="AY1219" s="152" t="n"/>
      <c r="AZ1219" s="152" t="n"/>
      <c r="BA1219" s="165" t="n"/>
      <c r="BB1219" s="165" t="n"/>
      <c r="BC1219" s="152" t="n"/>
      <c r="BD1219" s="152" t="n"/>
      <c r="BE1219" s="152" t="n"/>
      <c r="BF1219" s="152" t="n"/>
      <c r="BG1219" s="155" t="n"/>
      <c r="BH1219" s="152" t="n"/>
      <c r="BI1219" s="152" t="n"/>
      <c r="BJ1219" s="152" t="n"/>
      <c r="BK1219" s="152" t="n"/>
      <c r="BL1219" s="152" t="n"/>
      <c r="BM1219" s="152" t="n"/>
      <c r="BN1219" s="152" t="n"/>
      <c r="BO1219" s="152" t="n"/>
      <c r="BP1219" s="155" t="n"/>
      <c r="BQ1219" s="152" t="n"/>
      <c r="BR1219" s="152" t="n"/>
      <c r="BS1219" s="152" t="n"/>
      <c r="BT1219" s="152" t="n"/>
      <c r="BU1219" s="152" t="n"/>
      <c r="BV1219" s="152" t="n"/>
      <c r="BW1219" s="152" t="n"/>
      <c r="BX1219" s="165" t="n"/>
      <c r="BY1219" s="150" t="n"/>
      <c r="BZ1219" s="150" t="n"/>
      <c r="CA1219" s="150" t="n"/>
      <c r="CB1219" s="174" t="n"/>
      <c r="CC1219" s="156" t="n"/>
      <c r="CD1219" s="156" t="n"/>
      <c r="CE1219" s="167">
        <f>IFERROR(__xludf.DUMMYFUNCTION("""COMPUTED_VALUE"""),"")</f>
        <v/>
      </c>
      <c r="CF1219" s="158">
        <f>IFERROR(__xludf.DUMMYFUNCTION("""COMPUTED_VALUE"""),"")</f>
        <v/>
      </c>
      <c r="CG1219" s="148" t="n"/>
      <c r="CH1219" s="148" t="n"/>
      <c r="CI1219" s="148" t="n"/>
      <c r="CJ1219" s="148" t="n"/>
      <c r="CK1219" s="148" t="n"/>
      <c r="CL1219" s="148" t="n"/>
      <c r="CM1219" s="148" t="n"/>
      <c r="CN1219" s="148" t="n"/>
      <c r="CO1219" s="148" t="n"/>
      <c r="CP1219" s="148" t="n"/>
      <c r="CQ1219" s="148" t="n"/>
      <c r="CR1219" s="148" t="n"/>
      <c r="CS1219" s="148" t="n"/>
      <c r="CT1219" s="148" t="n"/>
      <c r="CU1219" s="148" t="n"/>
      <c r="CV1219" s="148" t="n"/>
    </row>
    <row r="1220">
      <c r="A1220" s="162" t="n"/>
      <c r="B1220" s="64" t="n"/>
      <c r="C1220" s="129" t="n"/>
      <c r="D1220" s="130" t="inlineStr"/>
      <c r="E1220" s="150" t="inlineStr"/>
      <c r="F1220" s="150" t="inlineStr"/>
      <c r="G1220" s="150" t="n"/>
      <c r="H1220" s="152" t="n"/>
      <c r="I1220" s="152" t="n"/>
      <c r="J1220" s="152" t="n"/>
      <c r="K1220" s="152" t="n"/>
      <c r="L1220" s="152" t="n"/>
      <c r="M1220" s="152" t="n"/>
      <c r="N1220" s="152" t="n"/>
      <c r="O1220" s="152" t="n"/>
      <c r="P1220" s="152" t="n"/>
      <c r="Q1220" s="152" t="n"/>
      <c r="R1220" s="152" t="n"/>
      <c r="S1220" s="165" t="n"/>
      <c r="T1220" s="152" t="n"/>
      <c r="U1220" s="152" t="n"/>
      <c r="V1220" s="152" t="n"/>
      <c r="W1220" s="152" t="n"/>
      <c r="X1220" s="152" t="n"/>
      <c r="Y1220" s="152" t="n"/>
      <c r="Z1220" s="152" t="n"/>
      <c r="AA1220" s="152" t="n"/>
      <c r="AB1220" s="152" t="n"/>
      <c r="AC1220" s="152" t="n"/>
      <c r="AD1220" s="152" t="n"/>
      <c r="AE1220" s="152" t="n"/>
      <c r="AF1220" s="152" t="n"/>
      <c r="AG1220" s="152" t="n"/>
      <c r="AH1220" s="152" t="n"/>
      <c r="AI1220" s="152" t="n"/>
      <c r="AJ1220" s="152" t="n"/>
      <c r="AK1220" s="152" t="n"/>
      <c r="AL1220" s="152" t="n"/>
      <c r="AM1220" s="152" t="n"/>
      <c r="AN1220" s="166" t="n"/>
      <c r="AO1220" s="155" t="n"/>
      <c r="AP1220" s="152" t="n"/>
      <c r="AQ1220" s="152" t="n"/>
      <c r="AR1220" s="152" t="n"/>
      <c r="AS1220" s="152" t="n"/>
      <c r="AT1220" s="152" t="n"/>
      <c r="AU1220" s="155" t="n"/>
      <c r="AV1220" s="152" t="n"/>
      <c r="AW1220" s="152" t="n"/>
      <c r="AX1220" s="152" t="n"/>
      <c r="AY1220" s="152" t="n"/>
      <c r="AZ1220" s="152" t="n"/>
      <c r="BA1220" s="165" t="n"/>
      <c r="BB1220" s="165" t="n"/>
      <c r="BC1220" s="152" t="n"/>
      <c r="BD1220" s="152" t="n"/>
      <c r="BE1220" s="152" t="n"/>
      <c r="BF1220" s="152" t="n"/>
      <c r="BG1220" s="155" t="n"/>
      <c r="BH1220" s="152" t="n"/>
      <c r="BI1220" s="152" t="n"/>
      <c r="BJ1220" s="152" t="n"/>
      <c r="BK1220" s="152" t="n"/>
      <c r="BL1220" s="152" t="n"/>
      <c r="BM1220" s="152" t="n"/>
      <c r="BN1220" s="152" t="n"/>
      <c r="BO1220" s="152" t="n"/>
      <c r="BP1220" s="155" t="n"/>
      <c r="BQ1220" s="152" t="n"/>
      <c r="BR1220" s="152" t="n"/>
      <c r="BS1220" s="152" t="n"/>
      <c r="BT1220" s="152" t="n"/>
      <c r="BU1220" s="152" t="n"/>
      <c r="BV1220" s="152" t="n"/>
      <c r="BW1220" s="152" t="n"/>
      <c r="BX1220" s="165" t="n"/>
      <c r="BY1220" s="150" t="n"/>
      <c r="BZ1220" s="150" t="n"/>
      <c r="CA1220" s="150" t="n"/>
      <c r="CB1220" s="174" t="n"/>
      <c r="CC1220" s="156" t="n"/>
      <c r="CD1220" s="156" t="n"/>
      <c r="CE1220" s="167">
        <f>IFERROR(__xludf.DUMMYFUNCTION("""COMPUTED_VALUE"""),"")</f>
        <v/>
      </c>
      <c r="CF1220" s="158">
        <f>IFERROR(__xludf.DUMMYFUNCTION("""COMPUTED_VALUE"""),"")</f>
        <v/>
      </c>
      <c r="CG1220" s="148" t="n"/>
      <c r="CH1220" s="148" t="n"/>
      <c r="CI1220" s="148" t="n"/>
      <c r="CJ1220" s="148" t="n"/>
      <c r="CK1220" s="148" t="n"/>
      <c r="CL1220" s="148" t="n"/>
      <c r="CM1220" s="148" t="n"/>
      <c r="CN1220" s="148" t="n"/>
      <c r="CO1220" s="148" t="n"/>
      <c r="CP1220" s="148" t="n"/>
      <c r="CQ1220" s="148" t="n"/>
      <c r="CR1220" s="148" t="n"/>
      <c r="CS1220" s="148" t="n"/>
      <c r="CT1220" s="148" t="n"/>
      <c r="CU1220" s="148" t="n"/>
      <c r="CV1220" s="148" t="n"/>
    </row>
    <row r="1221">
      <c r="A1221" s="162" t="n"/>
      <c r="B1221" s="64" t="n"/>
      <c r="C1221" s="129" t="n"/>
      <c r="D1221" s="130" t="inlineStr"/>
      <c r="E1221" s="150" t="inlineStr"/>
      <c r="F1221" s="150" t="inlineStr"/>
      <c r="G1221" s="150" t="n"/>
      <c r="H1221" s="152" t="n"/>
      <c r="I1221" s="152" t="n"/>
      <c r="J1221" s="152" t="n"/>
      <c r="K1221" s="152" t="n"/>
      <c r="L1221" s="152" t="n"/>
      <c r="M1221" s="152" t="n"/>
      <c r="N1221" s="152" t="n"/>
      <c r="O1221" s="152" t="n"/>
      <c r="P1221" s="152" t="n"/>
      <c r="Q1221" s="152" t="n"/>
      <c r="R1221" s="152" t="n"/>
      <c r="S1221" s="165" t="n"/>
      <c r="T1221" s="152" t="n"/>
      <c r="U1221" s="152" t="n"/>
      <c r="V1221" s="152" t="n"/>
      <c r="W1221" s="152" t="n"/>
      <c r="X1221" s="152" t="n"/>
      <c r="Y1221" s="152" t="n"/>
      <c r="Z1221" s="152" t="n"/>
      <c r="AA1221" s="152" t="n"/>
      <c r="AB1221" s="152" t="n"/>
      <c r="AC1221" s="152" t="n"/>
      <c r="AD1221" s="152" t="n"/>
      <c r="AE1221" s="152" t="n"/>
      <c r="AF1221" s="152" t="n"/>
      <c r="AG1221" s="152" t="n"/>
      <c r="AH1221" s="152" t="n"/>
      <c r="AI1221" s="152" t="n"/>
      <c r="AJ1221" s="152" t="n"/>
      <c r="AK1221" s="152" t="n"/>
      <c r="AL1221" s="152" t="n"/>
      <c r="AM1221" s="152" t="n"/>
      <c r="AN1221" s="166" t="n"/>
      <c r="AO1221" s="155" t="n"/>
      <c r="AP1221" s="152" t="n"/>
      <c r="AQ1221" s="152" t="n"/>
      <c r="AR1221" s="152" t="n"/>
      <c r="AS1221" s="152" t="n"/>
      <c r="AT1221" s="152" t="n"/>
      <c r="AU1221" s="155" t="n"/>
      <c r="AV1221" s="152" t="n"/>
      <c r="AW1221" s="152" t="n"/>
      <c r="AX1221" s="152" t="n"/>
      <c r="AY1221" s="152" t="n"/>
      <c r="AZ1221" s="152" t="n"/>
      <c r="BA1221" s="165" t="n"/>
      <c r="BB1221" s="165" t="n"/>
      <c r="BC1221" s="152" t="n"/>
      <c r="BD1221" s="152" t="n"/>
      <c r="BE1221" s="152" t="n"/>
      <c r="BF1221" s="152" t="n"/>
      <c r="BG1221" s="155" t="n"/>
      <c r="BH1221" s="152" t="n"/>
      <c r="BI1221" s="152" t="n"/>
      <c r="BJ1221" s="152" t="n"/>
      <c r="BK1221" s="152" t="n"/>
      <c r="BL1221" s="152" t="n"/>
      <c r="BM1221" s="152" t="n"/>
      <c r="BN1221" s="152" t="n"/>
      <c r="BO1221" s="152" t="n"/>
      <c r="BP1221" s="155" t="n"/>
      <c r="BQ1221" s="152" t="n"/>
      <c r="BR1221" s="152" t="n"/>
      <c r="BS1221" s="152" t="n"/>
      <c r="BT1221" s="152" t="n"/>
      <c r="BU1221" s="152" t="n"/>
      <c r="BV1221" s="152" t="n"/>
      <c r="BW1221" s="152" t="n"/>
      <c r="BX1221" s="165" t="n"/>
      <c r="BY1221" s="150" t="n"/>
      <c r="BZ1221" s="150" t="n"/>
      <c r="CA1221" s="150" t="n"/>
      <c r="CB1221" s="174" t="n"/>
      <c r="CC1221" s="156" t="n"/>
      <c r="CD1221" s="156" t="n"/>
      <c r="CE1221" s="167">
        <f>IFERROR(__xludf.DUMMYFUNCTION("""COMPUTED_VALUE"""),"")</f>
        <v/>
      </c>
      <c r="CF1221" s="158">
        <f>IFERROR(__xludf.DUMMYFUNCTION("""COMPUTED_VALUE"""),"")</f>
        <v/>
      </c>
      <c r="CG1221" s="148" t="n"/>
      <c r="CH1221" s="148" t="n"/>
      <c r="CI1221" s="148" t="n"/>
      <c r="CJ1221" s="148" t="n"/>
      <c r="CK1221" s="148" t="n"/>
      <c r="CL1221" s="148" t="n"/>
      <c r="CM1221" s="148" t="n"/>
      <c r="CN1221" s="148" t="n"/>
      <c r="CO1221" s="148" t="n"/>
      <c r="CP1221" s="148" t="n"/>
      <c r="CQ1221" s="148" t="n"/>
      <c r="CR1221" s="148" t="n"/>
      <c r="CS1221" s="148" t="n"/>
      <c r="CT1221" s="148" t="n"/>
      <c r="CU1221" s="148" t="n"/>
      <c r="CV1221" s="148" t="n"/>
    </row>
    <row r="1222">
      <c r="A1222" s="162" t="n"/>
      <c r="B1222" s="64" t="n"/>
      <c r="C1222" s="129" t="n"/>
      <c r="D1222" s="130" t="inlineStr"/>
      <c r="E1222" s="150" t="inlineStr"/>
      <c r="F1222" s="150" t="inlineStr"/>
      <c r="G1222" s="150" t="n"/>
      <c r="H1222" s="152" t="n"/>
      <c r="I1222" s="152" t="n"/>
      <c r="J1222" s="152" t="n"/>
      <c r="K1222" s="152" t="n"/>
      <c r="L1222" s="152" t="n"/>
      <c r="M1222" s="152" t="n"/>
      <c r="N1222" s="152" t="n"/>
      <c r="O1222" s="152" t="n"/>
      <c r="P1222" s="152" t="n"/>
      <c r="Q1222" s="152" t="n"/>
      <c r="R1222" s="152" t="n"/>
      <c r="S1222" s="165" t="n"/>
      <c r="T1222" s="152" t="n"/>
      <c r="U1222" s="152" t="n"/>
      <c r="V1222" s="152" t="n"/>
      <c r="W1222" s="152" t="n"/>
      <c r="X1222" s="152" t="n"/>
      <c r="Y1222" s="152" t="n"/>
      <c r="Z1222" s="152" t="n"/>
      <c r="AA1222" s="152" t="n"/>
      <c r="AB1222" s="152" t="n"/>
      <c r="AC1222" s="152" t="n"/>
      <c r="AD1222" s="152" t="n"/>
      <c r="AE1222" s="152" t="n"/>
      <c r="AF1222" s="152" t="n"/>
      <c r="AG1222" s="152" t="n"/>
      <c r="AH1222" s="152" t="n"/>
      <c r="AI1222" s="152" t="n"/>
      <c r="AJ1222" s="152" t="n"/>
      <c r="AK1222" s="152" t="n"/>
      <c r="AL1222" s="152" t="n"/>
      <c r="AM1222" s="152" t="n"/>
      <c r="AN1222" s="166" t="n"/>
      <c r="AO1222" s="155" t="n"/>
      <c r="AP1222" s="152" t="n"/>
      <c r="AQ1222" s="152" t="n"/>
      <c r="AR1222" s="152" t="n"/>
      <c r="AS1222" s="152" t="n"/>
      <c r="AT1222" s="152" t="n"/>
      <c r="AU1222" s="155" t="n"/>
      <c r="AV1222" s="152" t="n"/>
      <c r="AW1222" s="152" t="n"/>
      <c r="AX1222" s="152" t="n"/>
      <c r="AY1222" s="152" t="n"/>
      <c r="AZ1222" s="152" t="n"/>
      <c r="BA1222" s="165" t="n"/>
      <c r="BB1222" s="165" t="n"/>
      <c r="BC1222" s="152" t="n"/>
      <c r="BD1222" s="152" t="n"/>
      <c r="BE1222" s="152" t="n"/>
      <c r="BF1222" s="152" t="n"/>
      <c r="BG1222" s="155" t="n"/>
      <c r="BH1222" s="152" t="n"/>
      <c r="BI1222" s="152" t="n"/>
      <c r="BJ1222" s="152" t="n"/>
      <c r="BK1222" s="152" t="n"/>
      <c r="BL1222" s="152" t="n"/>
      <c r="BM1222" s="152" t="n"/>
      <c r="BN1222" s="152" t="n"/>
      <c r="BO1222" s="152" t="n"/>
      <c r="BP1222" s="155" t="n"/>
      <c r="BQ1222" s="152" t="n"/>
      <c r="BR1222" s="152" t="n"/>
      <c r="BS1222" s="152" t="n"/>
      <c r="BT1222" s="152" t="n"/>
      <c r="BU1222" s="152" t="n"/>
      <c r="BV1222" s="152" t="n"/>
      <c r="BW1222" s="152" t="n"/>
      <c r="BX1222" s="165" t="n"/>
      <c r="BY1222" s="150" t="n"/>
      <c r="BZ1222" s="150" t="n"/>
      <c r="CA1222" s="150" t="n"/>
      <c r="CB1222" s="174" t="n"/>
      <c r="CC1222" s="156" t="n"/>
      <c r="CD1222" s="156" t="n"/>
      <c r="CE1222" s="167">
        <f>IFERROR(__xludf.DUMMYFUNCTION("""COMPUTED_VALUE"""),"")</f>
        <v/>
      </c>
      <c r="CF1222" s="158">
        <f>IFERROR(__xludf.DUMMYFUNCTION("""COMPUTED_VALUE"""),"")</f>
        <v/>
      </c>
      <c r="CG1222" s="148" t="n"/>
      <c r="CH1222" s="148" t="n"/>
      <c r="CI1222" s="148" t="n"/>
      <c r="CJ1222" s="148" t="n"/>
      <c r="CK1222" s="148" t="n"/>
      <c r="CL1222" s="148" t="n"/>
      <c r="CM1222" s="148" t="n"/>
      <c r="CN1222" s="148" t="n"/>
      <c r="CO1222" s="148" t="n"/>
      <c r="CP1222" s="148" t="n"/>
      <c r="CQ1222" s="148" t="n"/>
      <c r="CR1222" s="148" t="n"/>
      <c r="CS1222" s="148" t="n"/>
      <c r="CT1222" s="148" t="n"/>
      <c r="CU1222" s="148" t="n"/>
      <c r="CV1222" s="148" t="n"/>
    </row>
    <row r="1223">
      <c r="A1223" s="162" t="n"/>
      <c r="B1223" s="64" t="n"/>
      <c r="C1223" s="129" t="n"/>
      <c r="D1223" s="130" t="inlineStr"/>
      <c r="E1223" s="150" t="inlineStr"/>
      <c r="F1223" s="150" t="inlineStr"/>
      <c r="G1223" s="150" t="n"/>
      <c r="H1223" s="152" t="n"/>
      <c r="I1223" s="152" t="n"/>
      <c r="J1223" s="152" t="n"/>
      <c r="K1223" s="152" t="n"/>
      <c r="L1223" s="152" t="n"/>
      <c r="M1223" s="152" t="n"/>
      <c r="N1223" s="152" t="n"/>
      <c r="O1223" s="152" t="n"/>
      <c r="P1223" s="152" t="n"/>
      <c r="Q1223" s="152" t="n"/>
      <c r="R1223" s="152" t="n"/>
      <c r="S1223" s="165" t="n"/>
      <c r="T1223" s="152" t="n"/>
      <c r="U1223" s="152" t="n"/>
      <c r="V1223" s="152" t="n"/>
      <c r="W1223" s="152" t="n"/>
      <c r="X1223" s="152" t="n"/>
      <c r="Y1223" s="152" t="n"/>
      <c r="Z1223" s="152" t="n"/>
      <c r="AA1223" s="152" t="n"/>
      <c r="AB1223" s="152" t="n"/>
      <c r="AC1223" s="152" t="n"/>
      <c r="AD1223" s="152" t="n"/>
      <c r="AE1223" s="152" t="n"/>
      <c r="AF1223" s="152" t="n"/>
      <c r="AG1223" s="152" t="n"/>
      <c r="AH1223" s="152" t="n"/>
      <c r="AI1223" s="152" t="n"/>
      <c r="AJ1223" s="152" t="n"/>
      <c r="AK1223" s="152" t="n"/>
      <c r="AL1223" s="152" t="n"/>
      <c r="AM1223" s="152" t="n"/>
      <c r="AN1223" s="166" t="n"/>
      <c r="AO1223" s="155" t="n"/>
      <c r="AP1223" s="152" t="n"/>
      <c r="AQ1223" s="152" t="n"/>
      <c r="AR1223" s="152" t="n"/>
      <c r="AS1223" s="152" t="n"/>
      <c r="AT1223" s="152" t="n"/>
      <c r="AU1223" s="155" t="n"/>
      <c r="AV1223" s="152" t="n"/>
      <c r="AW1223" s="152" t="n"/>
      <c r="AX1223" s="152" t="n"/>
      <c r="AY1223" s="152" t="n"/>
      <c r="AZ1223" s="152" t="n"/>
      <c r="BA1223" s="165" t="n"/>
      <c r="BB1223" s="165" t="n"/>
      <c r="BC1223" s="152" t="n"/>
      <c r="BD1223" s="152" t="n"/>
      <c r="BE1223" s="152" t="n"/>
      <c r="BF1223" s="152" t="n"/>
      <c r="BG1223" s="155" t="n"/>
      <c r="BH1223" s="152" t="n"/>
      <c r="BI1223" s="152" t="n"/>
      <c r="BJ1223" s="152" t="n"/>
      <c r="BK1223" s="152" t="n"/>
      <c r="BL1223" s="152" t="n"/>
      <c r="BM1223" s="152" t="n"/>
      <c r="BN1223" s="152" t="n"/>
      <c r="BO1223" s="152" t="n"/>
      <c r="BP1223" s="155" t="n"/>
      <c r="BQ1223" s="152" t="n"/>
      <c r="BR1223" s="152" t="n"/>
      <c r="BS1223" s="152" t="n"/>
      <c r="BT1223" s="152" t="n"/>
      <c r="BU1223" s="152" t="n"/>
      <c r="BV1223" s="152" t="n"/>
      <c r="BW1223" s="152" t="n"/>
      <c r="BX1223" s="165" t="n"/>
      <c r="BY1223" s="150" t="n"/>
      <c r="BZ1223" s="150" t="n"/>
      <c r="CA1223" s="150" t="n"/>
      <c r="CB1223" s="174" t="n"/>
      <c r="CC1223" s="156" t="n"/>
      <c r="CD1223" s="156" t="n"/>
      <c r="CE1223" s="167">
        <f>IFERROR(__xludf.DUMMYFUNCTION("""COMPUTED_VALUE"""),"")</f>
        <v/>
      </c>
      <c r="CF1223" s="158">
        <f>IFERROR(__xludf.DUMMYFUNCTION("""COMPUTED_VALUE"""),"")</f>
        <v/>
      </c>
      <c r="CG1223" s="148" t="n"/>
      <c r="CH1223" s="148" t="n"/>
      <c r="CI1223" s="148" t="n"/>
      <c r="CJ1223" s="148" t="n"/>
      <c r="CK1223" s="148" t="n"/>
      <c r="CL1223" s="148" t="n"/>
      <c r="CM1223" s="148" t="n"/>
      <c r="CN1223" s="148" t="n"/>
      <c r="CO1223" s="148" t="n"/>
      <c r="CP1223" s="148" t="n"/>
      <c r="CQ1223" s="148" t="n"/>
      <c r="CR1223" s="148" t="n"/>
      <c r="CS1223" s="148" t="n"/>
      <c r="CT1223" s="148" t="n"/>
      <c r="CU1223" s="148" t="n"/>
      <c r="CV1223" s="148" t="n"/>
    </row>
    <row r="1224">
      <c r="A1224" s="162" t="n"/>
      <c r="B1224" s="64" t="n"/>
      <c r="C1224" s="129" t="n"/>
      <c r="D1224" s="130" t="inlineStr"/>
      <c r="E1224" s="150" t="inlineStr"/>
      <c r="F1224" s="150" t="inlineStr"/>
      <c r="G1224" s="150" t="n"/>
      <c r="H1224" s="152" t="n"/>
      <c r="I1224" s="152" t="n"/>
      <c r="J1224" s="152" t="n"/>
      <c r="K1224" s="152" t="n"/>
      <c r="L1224" s="152" t="n"/>
      <c r="M1224" s="152" t="n"/>
      <c r="N1224" s="152" t="n"/>
      <c r="O1224" s="152" t="n"/>
      <c r="P1224" s="152" t="n"/>
      <c r="Q1224" s="152" t="n"/>
      <c r="R1224" s="152" t="n"/>
      <c r="S1224" s="165" t="n"/>
      <c r="T1224" s="152" t="n"/>
      <c r="U1224" s="152" t="n"/>
      <c r="V1224" s="152" t="n"/>
      <c r="W1224" s="152" t="n"/>
      <c r="X1224" s="152" t="n"/>
      <c r="Y1224" s="152" t="n"/>
      <c r="Z1224" s="152" t="n"/>
      <c r="AA1224" s="152" t="n"/>
      <c r="AB1224" s="152" t="n"/>
      <c r="AC1224" s="152" t="n"/>
      <c r="AD1224" s="152" t="n"/>
      <c r="AE1224" s="152" t="n"/>
      <c r="AF1224" s="152" t="n"/>
      <c r="AG1224" s="152" t="n"/>
      <c r="AH1224" s="152" t="n"/>
      <c r="AI1224" s="152" t="n"/>
      <c r="AJ1224" s="152" t="n"/>
      <c r="AK1224" s="152" t="n"/>
      <c r="AL1224" s="152" t="n"/>
      <c r="AM1224" s="152" t="n"/>
      <c r="AN1224" s="166" t="n"/>
      <c r="AO1224" s="155" t="n"/>
      <c r="AP1224" s="152" t="n"/>
      <c r="AQ1224" s="152" t="n"/>
      <c r="AR1224" s="152" t="n"/>
      <c r="AS1224" s="152" t="n"/>
      <c r="AT1224" s="152" t="n"/>
      <c r="AU1224" s="155" t="n"/>
      <c r="AV1224" s="152" t="n"/>
      <c r="AW1224" s="152" t="n"/>
      <c r="AX1224" s="152" t="n"/>
      <c r="AY1224" s="152" t="n"/>
      <c r="AZ1224" s="152" t="n"/>
      <c r="BA1224" s="165" t="n"/>
      <c r="BB1224" s="165" t="n"/>
      <c r="BC1224" s="152" t="n"/>
      <c r="BD1224" s="152" t="n"/>
      <c r="BE1224" s="152" t="n"/>
      <c r="BF1224" s="152" t="n"/>
      <c r="BG1224" s="155" t="n"/>
      <c r="BH1224" s="152" t="n"/>
      <c r="BI1224" s="152" t="n"/>
      <c r="BJ1224" s="152" t="n"/>
      <c r="BK1224" s="152" t="n"/>
      <c r="BL1224" s="152" t="n"/>
      <c r="BM1224" s="152" t="n"/>
      <c r="BN1224" s="152" t="n"/>
      <c r="BO1224" s="152" t="n"/>
      <c r="BP1224" s="155" t="n"/>
      <c r="BQ1224" s="152" t="n"/>
      <c r="BR1224" s="152" t="n"/>
      <c r="BS1224" s="152" t="n"/>
      <c r="BT1224" s="152" t="n"/>
      <c r="BU1224" s="152" t="n"/>
      <c r="BV1224" s="152" t="n"/>
      <c r="BW1224" s="152" t="n"/>
      <c r="BX1224" s="165" t="n"/>
      <c r="BY1224" s="150" t="n"/>
      <c r="BZ1224" s="150" t="n"/>
      <c r="CA1224" s="150" t="n"/>
      <c r="CB1224" s="174" t="n"/>
      <c r="CC1224" s="156" t="n"/>
      <c r="CD1224" s="156" t="n"/>
      <c r="CE1224" s="167">
        <f>IFERROR(__xludf.DUMMYFUNCTION("""COMPUTED_VALUE"""),"")</f>
        <v/>
      </c>
      <c r="CF1224" s="158">
        <f>IFERROR(__xludf.DUMMYFUNCTION("""COMPUTED_VALUE"""),"")</f>
        <v/>
      </c>
      <c r="CG1224" s="148" t="n"/>
      <c r="CH1224" s="148" t="n"/>
      <c r="CI1224" s="148" t="n"/>
      <c r="CJ1224" s="148" t="n"/>
      <c r="CK1224" s="148" t="n"/>
      <c r="CL1224" s="148" t="n"/>
      <c r="CM1224" s="148" t="n"/>
      <c r="CN1224" s="148" t="n"/>
      <c r="CO1224" s="148" t="n"/>
      <c r="CP1224" s="148" t="n"/>
      <c r="CQ1224" s="148" t="n"/>
      <c r="CR1224" s="148" t="n"/>
      <c r="CS1224" s="148" t="n"/>
      <c r="CT1224" s="148" t="n"/>
      <c r="CU1224" s="148" t="n"/>
      <c r="CV1224" s="148" t="n"/>
    </row>
    <row r="1225">
      <c r="A1225" s="162" t="n"/>
      <c r="B1225" s="64" t="n"/>
      <c r="C1225" s="129" t="n"/>
      <c r="D1225" s="130" t="inlineStr"/>
      <c r="E1225" s="150" t="inlineStr"/>
      <c r="F1225" s="150" t="inlineStr"/>
      <c r="G1225" s="150" t="n"/>
      <c r="H1225" s="152" t="n"/>
      <c r="I1225" s="152" t="n"/>
      <c r="J1225" s="152" t="n"/>
      <c r="K1225" s="152" t="n"/>
      <c r="L1225" s="152" t="n"/>
      <c r="M1225" s="152" t="n"/>
      <c r="N1225" s="152" t="n"/>
      <c r="O1225" s="152" t="n"/>
      <c r="P1225" s="152" t="n"/>
      <c r="Q1225" s="152" t="n"/>
      <c r="R1225" s="152" t="n"/>
      <c r="S1225" s="165" t="n"/>
      <c r="T1225" s="152" t="n"/>
      <c r="U1225" s="152" t="n"/>
      <c r="V1225" s="152" t="n"/>
      <c r="W1225" s="152" t="n"/>
      <c r="X1225" s="152" t="n"/>
      <c r="Y1225" s="152" t="n"/>
      <c r="Z1225" s="152" t="n"/>
      <c r="AA1225" s="152" t="n"/>
      <c r="AB1225" s="152" t="n"/>
      <c r="AC1225" s="152" t="n"/>
      <c r="AD1225" s="152" t="n"/>
      <c r="AE1225" s="152" t="n"/>
      <c r="AF1225" s="152" t="n"/>
      <c r="AG1225" s="152" t="n"/>
      <c r="AH1225" s="152" t="n"/>
      <c r="AI1225" s="152" t="n"/>
      <c r="AJ1225" s="152" t="n"/>
      <c r="AK1225" s="152" t="n"/>
      <c r="AL1225" s="152" t="n"/>
      <c r="AM1225" s="152" t="n"/>
      <c r="AN1225" s="166" t="n"/>
      <c r="AO1225" s="155" t="n"/>
      <c r="AP1225" s="152" t="n"/>
      <c r="AQ1225" s="152" t="n"/>
      <c r="AR1225" s="152" t="n"/>
      <c r="AS1225" s="152" t="n"/>
      <c r="AT1225" s="152" t="n"/>
      <c r="AU1225" s="155" t="n"/>
      <c r="AV1225" s="152" t="n"/>
      <c r="AW1225" s="152" t="n"/>
      <c r="AX1225" s="152" t="n"/>
      <c r="AY1225" s="152" t="n"/>
      <c r="AZ1225" s="152" t="n"/>
      <c r="BA1225" s="165" t="n"/>
      <c r="BB1225" s="165" t="n"/>
      <c r="BC1225" s="152" t="n"/>
      <c r="BD1225" s="152" t="n"/>
      <c r="BE1225" s="152" t="n"/>
      <c r="BF1225" s="152" t="n"/>
      <c r="BG1225" s="155" t="n"/>
      <c r="BH1225" s="152" t="n"/>
      <c r="BI1225" s="152" t="n"/>
      <c r="BJ1225" s="152" t="n"/>
      <c r="BK1225" s="152" t="n"/>
      <c r="BL1225" s="152" t="n"/>
      <c r="BM1225" s="152" t="n"/>
      <c r="BN1225" s="152" t="n"/>
      <c r="BO1225" s="152" t="n"/>
      <c r="BP1225" s="155" t="n"/>
      <c r="BQ1225" s="152" t="n"/>
      <c r="BR1225" s="152" t="n"/>
      <c r="BS1225" s="152" t="n"/>
      <c r="BT1225" s="152" t="n"/>
      <c r="BU1225" s="152" t="n"/>
      <c r="BV1225" s="152" t="n"/>
      <c r="BW1225" s="152" t="n"/>
      <c r="BX1225" s="165" t="n"/>
      <c r="BY1225" s="150" t="n"/>
      <c r="BZ1225" s="150" t="n"/>
      <c r="CA1225" s="150" t="n"/>
      <c r="CB1225" s="174" t="n"/>
      <c r="CC1225" s="156" t="n"/>
      <c r="CD1225" s="156" t="n"/>
      <c r="CE1225" s="167">
        <f>IFERROR(__xludf.DUMMYFUNCTION("""COMPUTED_VALUE"""),"")</f>
        <v/>
      </c>
      <c r="CF1225" s="158">
        <f>IFERROR(__xludf.DUMMYFUNCTION("""COMPUTED_VALUE"""),"")</f>
        <v/>
      </c>
      <c r="CG1225" s="148" t="n"/>
      <c r="CH1225" s="148" t="n"/>
      <c r="CI1225" s="148" t="n"/>
      <c r="CJ1225" s="148" t="n"/>
      <c r="CK1225" s="148" t="n"/>
      <c r="CL1225" s="148" t="n"/>
      <c r="CM1225" s="148" t="n"/>
      <c r="CN1225" s="148" t="n"/>
      <c r="CO1225" s="148" t="n"/>
      <c r="CP1225" s="148" t="n"/>
      <c r="CQ1225" s="148" t="n"/>
      <c r="CR1225" s="148" t="n"/>
      <c r="CS1225" s="148" t="n"/>
      <c r="CT1225" s="148" t="n"/>
      <c r="CU1225" s="148" t="n"/>
      <c r="CV1225" s="148" t="n"/>
    </row>
    <row r="1226">
      <c r="A1226" s="162" t="n"/>
      <c r="B1226" s="64" t="n"/>
      <c r="C1226" s="129" t="n"/>
      <c r="D1226" s="130" t="inlineStr"/>
      <c r="E1226" s="150" t="inlineStr"/>
      <c r="F1226" s="150" t="inlineStr"/>
      <c r="G1226" s="150" t="n"/>
      <c r="H1226" s="152" t="n"/>
      <c r="I1226" s="152" t="n"/>
      <c r="J1226" s="152" t="n"/>
      <c r="K1226" s="152" t="n"/>
      <c r="L1226" s="152" t="n"/>
      <c r="M1226" s="152" t="n"/>
      <c r="N1226" s="152" t="n"/>
      <c r="O1226" s="152" t="n"/>
      <c r="P1226" s="152" t="n"/>
      <c r="Q1226" s="152" t="n"/>
      <c r="R1226" s="152" t="n"/>
      <c r="S1226" s="165" t="n"/>
      <c r="T1226" s="152" t="n"/>
      <c r="U1226" s="152" t="n"/>
      <c r="V1226" s="152" t="n"/>
      <c r="W1226" s="152" t="n"/>
      <c r="X1226" s="152" t="n"/>
      <c r="Y1226" s="152" t="n"/>
      <c r="Z1226" s="152" t="n"/>
      <c r="AA1226" s="152" t="n"/>
      <c r="AB1226" s="152" t="n"/>
      <c r="AC1226" s="152" t="n"/>
      <c r="AD1226" s="152" t="n"/>
      <c r="AE1226" s="152" t="n"/>
      <c r="AF1226" s="152" t="n"/>
      <c r="AG1226" s="152" t="n"/>
      <c r="AH1226" s="152" t="n"/>
      <c r="AI1226" s="152" t="n"/>
      <c r="AJ1226" s="152" t="n"/>
      <c r="AK1226" s="152" t="n"/>
      <c r="AL1226" s="152" t="n"/>
      <c r="AM1226" s="152" t="n"/>
      <c r="AN1226" s="166" t="n"/>
      <c r="AO1226" s="155" t="n"/>
      <c r="AP1226" s="152" t="n"/>
      <c r="AQ1226" s="152" t="n"/>
      <c r="AR1226" s="152" t="n"/>
      <c r="AS1226" s="152" t="n"/>
      <c r="AT1226" s="152" t="n"/>
      <c r="AU1226" s="155" t="n"/>
      <c r="AV1226" s="152" t="n"/>
      <c r="AW1226" s="152" t="n"/>
      <c r="AX1226" s="152" t="n"/>
      <c r="AY1226" s="152" t="n"/>
      <c r="AZ1226" s="152" t="n"/>
      <c r="BA1226" s="165" t="n"/>
      <c r="BB1226" s="165" t="n"/>
      <c r="BC1226" s="152" t="n"/>
      <c r="BD1226" s="152" t="n"/>
      <c r="BE1226" s="152" t="n"/>
      <c r="BF1226" s="152" t="n"/>
      <c r="BG1226" s="155" t="n"/>
      <c r="BH1226" s="152" t="n"/>
      <c r="BI1226" s="152" t="n"/>
      <c r="BJ1226" s="152" t="n"/>
      <c r="BK1226" s="152" t="n"/>
      <c r="BL1226" s="152" t="n"/>
      <c r="BM1226" s="152" t="n"/>
      <c r="BN1226" s="152" t="n"/>
      <c r="BO1226" s="152" t="n"/>
      <c r="BP1226" s="155" t="n"/>
      <c r="BQ1226" s="152" t="n"/>
      <c r="BR1226" s="152" t="n"/>
      <c r="BS1226" s="152" t="n"/>
      <c r="BT1226" s="152" t="n"/>
      <c r="BU1226" s="152" t="n"/>
      <c r="BV1226" s="152" t="n"/>
      <c r="BW1226" s="152" t="n"/>
      <c r="BX1226" s="165" t="n"/>
      <c r="BY1226" s="150" t="n"/>
      <c r="BZ1226" s="150" t="n"/>
      <c r="CA1226" s="150" t="n"/>
      <c r="CB1226" s="174" t="n"/>
      <c r="CC1226" s="156" t="n"/>
      <c r="CD1226" s="156" t="n"/>
      <c r="CE1226" s="167">
        <f>IFERROR(__xludf.DUMMYFUNCTION("""COMPUTED_VALUE"""),"")</f>
        <v/>
      </c>
      <c r="CF1226" s="158">
        <f>IFERROR(__xludf.DUMMYFUNCTION("""COMPUTED_VALUE"""),"")</f>
        <v/>
      </c>
      <c r="CG1226" s="148" t="n"/>
      <c r="CH1226" s="148" t="n"/>
      <c r="CI1226" s="148" t="n"/>
      <c r="CJ1226" s="148" t="n"/>
      <c r="CK1226" s="148" t="n"/>
      <c r="CL1226" s="148" t="n"/>
      <c r="CM1226" s="148" t="n"/>
      <c r="CN1226" s="148" t="n"/>
      <c r="CO1226" s="148" t="n"/>
      <c r="CP1226" s="148" t="n"/>
      <c r="CQ1226" s="148" t="n"/>
      <c r="CR1226" s="148" t="n"/>
      <c r="CS1226" s="148" t="n"/>
      <c r="CT1226" s="148" t="n"/>
      <c r="CU1226" s="148" t="n"/>
      <c r="CV1226" s="148" t="n"/>
    </row>
    <row r="1227">
      <c r="A1227" s="162" t="n"/>
      <c r="B1227" s="64" t="n"/>
      <c r="C1227" s="129" t="n"/>
      <c r="D1227" s="130" t="inlineStr"/>
      <c r="E1227" s="150" t="inlineStr"/>
      <c r="F1227" s="150" t="inlineStr"/>
      <c r="G1227" s="150" t="n"/>
      <c r="H1227" s="152" t="n"/>
      <c r="I1227" s="152" t="n"/>
      <c r="J1227" s="152" t="n"/>
      <c r="K1227" s="152" t="n"/>
      <c r="L1227" s="152" t="n"/>
      <c r="M1227" s="152" t="n"/>
      <c r="N1227" s="152" t="n"/>
      <c r="O1227" s="152" t="n"/>
      <c r="P1227" s="152" t="n"/>
      <c r="Q1227" s="152" t="n"/>
      <c r="R1227" s="152" t="n"/>
      <c r="S1227" s="165" t="n"/>
      <c r="T1227" s="152" t="n"/>
      <c r="U1227" s="152" t="n"/>
      <c r="V1227" s="152" t="n"/>
      <c r="W1227" s="152" t="n"/>
      <c r="X1227" s="152" t="n"/>
      <c r="Y1227" s="152" t="n"/>
      <c r="Z1227" s="152" t="n"/>
      <c r="AA1227" s="152" t="n"/>
      <c r="AB1227" s="152" t="n"/>
      <c r="AC1227" s="152" t="n"/>
      <c r="AD1227" s="152" t="n"/>
      <c r="AE1227" s="152" t="n"/>
      <c r="AF1227" s="152" t="n"/>
      <c r="AG1227" s="152" t="n"/>
      <c r="AH1227" s="152" t="n"/>
      <c r="AI1227" s="152" t="n"/>
      <c r="AJ1227" s="152" t="n"/>
      <c r="AK1227" s="152" t="n"/>
      <c r="AL1227" s="152" t="n"/>
      <c r="AM1227" s="152" t="n"/>
      <c r="AN1227" s="166" t="n"/>
      <c r="AO1227" s="155" t="n"/>
      <c r="AP1227" s="152" t="n"/>
      <c r="AQ1227" s="152" t="n"/>
      <c r="AR1227" s="152" t="n"/>
      <c r="AS1227" s="152" t="n"/>
      <c r="AT1227" s="152" t="n"/>
      <c r="AU1227" s="155" t="n"/>
      <c r="AV1227" s="152" t="n"/>
      <c r="AW1227" s="152" t="n"/>
      <c r="AX1227" s="152" t="n"/>
      <c r="AY1227" s="152" t="n"/>
      <c r="AZ1227" s="152" t="n"/>
      <c r="BA1227" s="165" t="n"/>
      <c r="BB1227" s="165" t="n"/>
      <c r="BC1227" s="152" t="n"/>
      <c r="BD1227" s="152" t="n"/>
      <c r="BE1227" s="152" t="n"/>
      <c r="BF1227" s="152" t="n"/>
      <c r="BG1227" s="155" t="n"/>
      <c r="BH1227" s="152" t="n"/>
      <c r="BI1227" s="152" t="n"/>
      <c r="BJ1227" s="152" t="n"/>
      <c r="BK1227" s="152" t="n"/>
      <c r="BL1227" s="152" t="n"/>
      <c r="BM1227" s="152" t="n"/>
      <c r="BN1227" s="152" t="n"/>
      <c r="BO1227" s="152" t="n"/>
      <c r="BP1227" s="155" t="n"/>
      <c r="BQ1227" s="152" t="n"/>
      <c r="BR1227" s="152" t="n"/>
      <c r="BS1227" s="152" t="n"/>
      <c r="BT1227" s="152" t="n"/>
      <c r="BU1227" s="152" t="n"/>
      <c r="BV1227" s="152" t="n"/>
      <c r="BW1227" s="152" t="n"/>
      <c r="BX1227" s="165" t="n"/>
      <c r="BY1227" s="150" t="n"/>
      <c r="BZ1227" s="150" t="n"/>
      <c r="CA1227" s="150" t="n"/>
      <c r="CB1227" s="174" t="n"/>
      <c r="CC1227" s="156" t="n"/>
      <c r="CD1227" s="156" t="n"/>
      <c r="CE1227" s="167">
        <f>IFERROR(__xludf.DUMMYFUNCTION("""COMPUTED_VALUE"""),"")</f>
        <v/>
      </c>
      <c r="CF1227" s="158">
        <f>IFERROR(__xludf.DUMMYFUNCTION("""COMPUTED_VALUE"""),"")</f>
        <v/>
      </c>
      <c r="CG1227" s="148" t="n"/>
      <c r="CH1227" s="148" t="n"/>
      <c r="CI1227" s="148" t="n"/>
      <c r="CJ1227" s="148" t="n"/>
      <c r="CK1227" s="148" t="n"/>
      <c r="CL1227" s="148" t="n"/>
      <c r="CM1227" s="148" t="n"/>
      <c r="CN1227" s="148" t="n"/>
      <c r="CO1227" s="148" t="n"/>
      <c r="CP1227" s="148" t="n"/>
      <c r="CQ1227" s="148" t="n"/>
      <c r="CR1227" s="148" t="n"/>
      <c r="CS1227" s="148" t="n"/>
      <c r="CT1227" s="148" t="n"/>
      <c r="CU1227" s="148" t="n"/>
      <c r="CV1227" s="148" t="n"/>
    </row>
    <row r="1228">
      <c r="A1228" s="162" t="n"/>
      <c r="B1228" s="64" t="n"/>
      <c r="C1228" s="129" t="n"/>
      <c r="D1228" s="130" t="inlineStr"/>
      <c r="E1228" s="150" t="inlineStr"/>
      <c r="F1228" s="150" t="inlineStr"/>
      <c r="G1228" s="150" t="n"/>
      <c r="H1228" s="152" t="n"/>
      <c r="I1228" s="152" t="n"/>
      <c r="J1228" s="152" t="n"/>
      <c r="K1228" s="152" t="n"/>
      <c r="L1228" s="152" t="n"/>
      <c r="M1228" s="152" t="n"/>
      <c r="N1228" s="152" t="n"/>
      <c r="O1228" s="152" t="n"/>
      <c r="P1228" s="152" t="n"/>
      <c r="Q1228" s="152" t="n"/>
      <c r="R1228" s="152" t="n"/>
      <c r="S1228" s="165" t="n"/>
      <c r="T1228" s="152" t="n"/>
      <c r="U1228" s="152" t="n"/>
      <c r="V1228" s="152" t="n"/>
      <c r="W1228" s="152" t="n"/>
      <c r="X1228" s="152" t="n"/>
      <c r="Y1228" s="152" t="n"/>
      <c r="Z1228" s="152" t="n"/>
      <c r="AA1228" s="152" t="n"/>
      <c r="AB1228" s="152" t="n"/>
      <c r="AC1228" s="152" t="n"/>
      <c r="AD1228" s="152" t="n"/>
      <c r="AE1228" s="152" t="n"/>
      <c r="AF1228" s="152" t="n"/>
      <c r="AG1228" s="152" t="n"/>
      <c r="AH1228" s="152" t="n"/>
      <c r="AI1228" s="152" t="n"/>
      <c r="AJ1228" s="152" t="n"/>
      <c r="AK1228" s="152" t="n"/>
      <c r="AL1228" s="152" t="n"/>
      <c r="AM1228" s="152" t="n"/>
      <c r="AN1228" s="166" t="n"/>
      <c r="AO1228" s="155" t="n"/>
      <c r="AP1228" s="152" t="n"/>
      <c r="AQ1228" s="152" t="n"/>
      <c r="AR1228" s="152" t="n"/>
      <c r="AS1228" s="152" t="n"/>
      <c r="AT1228" s="152" t="n"/>
      <c r="AU1228" s="155" t="n"/>
      <c r="AV1228" s="152" t="n"/>
      <c r="AW1228" s="152" t="n"/>
      <c r="AX1228" s="152" t="n"/>
      <c r="AY1228" s="152" t="n"/>
      <c r="AZ1228" s="152" t="n"/>
      <c r="BA1228" s="165" t="n"/>
      <c r="BB1228" s="165" t="n"/>
      <c r="BC1228" s="152" t="n"/>
      <c r="BD1228" s="152" t="n"/>
      <c r="BE1228" s="152" t="n"/>
      <c r="BF1228" s="152" t="n"/>
      <c r="BG1228" s="155" t="n"/>
      <c r="BH1228" s="152" t="n"/>
      <c r="BI1228" s="152" t="n"/>
      <c r="BJ1228" s="152" t="n"/>
      <c r="BK1228" s="152" t="n"/>
      <c r="BL1228" s="152" t="n"/>
      <c r="BM1228" s="152" t="n"/>
      <c r="BN1228" s="152" t="n"/>
      <c r="BO1228" s="152" t="n"/>
      <c r="BP1228" s="155" t="n"/>
      <c r="BQ1228" s="152" t="n"/>
      <c r="BR1228" s="152" t="n"/>
      <c r="BS1228" s="152" t="n"/>
      <c r="BT1228" s="152" t="n"/>
      <c r="BU1228" s="152" t="n"/>
      <c r="BV1228" s="152" t="n"/>
      <c r="BW1228" s="152" t="n"/>
      <c r="BX1228" s="165" t="n"/>
      <c r="BY1228" s="150" t="n"/>
      <c r="BZ1228" s="150" t="n"/>
      <c r="CA1228" s="150" t="n"/>
      <c r="CB1228" s="174" t="n"/>
      <c r="CC1228" s="156" t="n"/>
      <c r="CD1228" s="156" t="n"/>
      <c r="CE1228" s="167">
        <f>IFERROR(__xludf.DUMMYFUNCTION("""COMPUTED_VALUE"""),"")</f>
        <v/>
      </c>
      <c r="CF1228" s="158">
        <f>IFERROR(__xludf.DUMMYFUNCTION("""COMPUTED_VALUE"""),"")</f>
        <v/>
      </c>
      <c r="CG1228" s="148" t="n"/>
      <c r="CH1228" s="148" t="n"/>
      <c r="CI1228" s="148" t="n"/>
      <c r="CJ1228" s="148" t="n"/>
      <c r="CK1228" s="148" t="n"/>
      <c r="CL1228" s="148" t="n"/>
      <c r="CM1228" s="148" t="n"/>
      <c r="CN1228" s="148" t="n"/>
      <c r="CO1228" s="148" t="n"/>
      <c r="CP1228" s="148" t="n"/>
      <c r="CQ1228" s="148" t="n"/>
      <c r="CR1228" s="148" t="n"/>
      <c r="CS1228" s="148" t="n"/>
      <c r="CT1228" s="148" t="n"/>
      <c r="CU1228" s="148" t="n"/>
      <c r="CV1228" s="148" t="n"/>
    </row>
    <row r="1229">
      <c r="A1229" s="162" t="n"/>
      <c r="B1229" s="64" t="n"/>
      <c r="C1229" s="129" t="n"/>
      <c r="D1229" s="130" t="inlineStr"/>
      <c r="E1229" s="150" t="inlineStr"/>
      <c r="F1229" s="150" t="inlineStr"/>
      <c r="G1229" s="150" t="n"/>
      <c r="H1229" s="152" t="n"/>
      <c r="I1229" s="152" t="n"/>
      <c r="J1229" s="152" t="n"/>
      <c r="K1229" s="152" t="n"/>
      <c r="L1229" s="152" t="n"/>
      <c r="M1229" s="152" t="n"/>
      <c r="N1229" s="152" t="n"/>
      <c r="O1229" s="152" t="n"/>
      <c r="P1229" s="152" t="n"/>
      <c r="Q1229" s="152" t="n"/>
      <c r="R1229" s="152" t="n"/>
      <c r="S1229" s="165" t="n"/>
      <c r="T1229" s="152" t="n"/>
      <c r="U1229" s="152" t="n"/>
      <c r="V1229" s="152" t="n"/>
      <c r="W1229" s="152" t="n"/>
      <c r="X1229" s="152" t="n"/>
      <c r="Y1229" s="152" t="n"/>
      <c r="Z1229" s="152" t="n"/>
      <c r="AA1229" s="152" t="n"/>
      <c r="AB1229" s="152" t="n"/>
      <c r="AC1229" s="152" t="n"/>
      <c r="AD1229" s="152" t="n"/>
      <c r="AE1229" s="152" t="n"/>
      <c r="AF1229" s="152" t="n"/>
      <c r="AG1229" s="152" t="n"/>
      <c r="AH1229" s="152" t="n"/>
      <c r="AI1229" s="152" t="n"/>
      <c r="AJ1229" s="152" t="n"/>
      <c r="AK1229" s="152" t="n"/>
      <c r="AL1229" s="152" t="n"/>
      <c r="AM1229" s="152" t="n"/>
      <c r="AN1229" s="166" t="n"/>
      <c r="AO1229" s="155" t="n"/>
      <c r="AP1229" s="152" t="n"/>
      <c r="AQ1229" s="152" t="n"/>
      <c r="AR1229" s="152" t="n"/>
      <c r="AS1229" s="152" t="n"/>
      <c r="AT1229" s="152" t="n"/>
      <c r="AU1229" s="155" t="n"/>
      <c r="AV1229" s="152" t="n"/>
      <c r="AW1229" s="152" t="n"/>
      <c r="AX1229" s="152" t="n"/>
      <c r="AY1229" s="152" t="n"/>
      <c r="AZ1229" s="152" t="n"/>
      <c r="BA1229" s="165" t="n"/>
      <c r="BB1229" s="165" t="n"/>
      <c r="BC1229" s="152" t="n"/>
      <c r="BD1229" s="152" t="n"/>
      <c r="BE1229" s="152" t="n"/>
      <c r="BF1229" s="152" t="n"/>
      <c r="BG1229" s="155" t="n"/>
      <c r="BH1229" s="152" t="n"/>
      <c r="BI1229" s="152" t="n"/>
      <c r="BJ1229" s="152" t="n"/>
      <c r="BK1229" s="152" t="n"/>
      <c r="BL1229" s="152" t="n"/>
      <c r="BM1229" s="152" t="n"/>
      <c r="BN1229" s="152" t="n"/>
      <c r="BO1229" s="152" t="n"/>
      <c r="BP1229" s="155" t="n"/>
      <c r="BQ1229" s="152" t="n"/>
      <c r="BR1229" s="152" t="n"/>
      <c r="BS1229" s="152" t="n"/>
      <c r="BT1229" s="152" t="n"/>
      <c r="BU1229" s="152" t="n"/>
      <c r="BV1229" s="152" t="n"/>
      <c r="BW1229" s="152" t="n"/>
      <c r="BX1229" s="165" t="n"/>
      <c r="BY1229" s="150" t="n"/>
      <c r="BZ1229" s="150" t="n"/>
      <c r="CA1229" s="150" t="n"/>
      <c r="CB1229" s="174" t="n"/>
      <c r="CC1229" s="156" t="n"/>
      <c r="CD1229" s="156" t="n"/>
      <c r="CE1229" s="167">
        <f>IFERROR(__xludf.DUMMYFUNCTION("""COMPUTED_VALUE"""),"")</f>
        <v/>
      </c>
      <c r="CF1229" s="158">
        <f>IFERROR(__xludf.DUMMYFUNCTION("""COMPUTED_VALUE"""),"")</f>
        <v/>
      </c>
      <c r="CG1229" s="148" t="n"/>
      <c r="CH1229" s="148" t="n"/>
      <c r="CI1229" s="148" t="n"/>
      <c r="CJ1229" s="148" t="n"/>
      <c r="CK1229" s="148" t="n"/>
      <c r="CL1229" s="148" t="n"/>
      <c r="CM1229" s="148" t="n"/>
      <c r="CN1229" s="148" t="n"/>
      <c r="CO1229" s="148" t="n"/>
      <c r="CP1229" s="148" t="n"/>
      <c r="CQ1229" s="148" t="n"/>
      <c r="CR1229" s="148" t="n"/>
      <c r="CS1229" s="148" t="n"/>
      <c r="CT1229" s="148" t="n"/>
      <c r="CU1229" s="148" t="n"/>
      <c r="CV1229" s="148" t="n"/>
    </row>
    <row r="1230">
      <c r="A1230" s="162" t="n"/>
      <c r="B1230" s="64" t="n"/>
      <c r="C1230" s="129" t="n"/>
      <c r="D1230" s="130" t="inlineStr"/>
      <c r="E1230" s="150" t="inlineStr"/>
      <c r="F1230" s="150" t="inlineStr"/>
      <c r="G1230" s="150" t="n"/>
      <c r="H1230" s="152" t="n"/>
      <c r="I1230" s="152" t="n"/>
      <c r="J1230" s="152" t="n"/>
      <c r="K1230" s="152" t="n"/>
      <c r="L1230" s="152" t="n"/>
      <c r="M1230" s="152" t="n"/>
      <c r="N1230" s="152" t="n"/>
      <c r="O1230" s="152" t="n"/>
      <c r="P1230" s="152" t="n"/>
      <c r="Q1230" s="152" t="n"/>
      <c r="R1230" s="152" t="n"/>
      <c r="S1230" s="165" t="n"/>
      <c r="T1230" s="152" t="n"/>
      <c r="U1230" s="152" t="n"/>
      <c r="V1230" s="152" t="n"/>
      <c r="W1230" s="152" t="n"/>
      <c r="X1230" s="152" t="n"/>
      <c r="Y1230" s="152" t="n"/>
      <c r="Z1230" s="152" t="n"/>
      <c r="AA1230" s="152" t="n"/>
      <c r="AB1230" s="152" t="n"/>
      <c r="AC1230" s="152" t="n"/>
      <c r="AD1230" s="152" t="n"/>
      <c r="AE1230" s="152" t="n"/>
      <c r="AF1230" s="152" t="n"/>
      <c r="AG1230" s="152" t="n"/>
      <c r="AH1230" s="152" t="n"/>
      <c r="AI1230" s="152" t="n"/>
      <c r="AJ1230" s="152" t="n"/>
      <c r="AK1230" s="152" t="n"/>
      <c r="AL1230" s="152" t="n"/>
      <c r="AM1230" s="152" t="n"/>
      <c r="AN1230" s="166" t="n"/>
      <c r="AO1230" s="155" t="n"/>
      <c r="AP1230" s="152" t="n"/>
      <c r="AQ1230" s="152" t="n"/>
      <c r="AR1230" s="152" t="n"/>
      <c r="AS1230" s="152" t="n"/>
      <c r="AT1230" s="152" t="n"/>
      <c r="AU1230" s="155" t="n"/>
      <c r="AV1230" s="152" t="n"/>
      <c r="AW1230" s="152" t="n"/>
      <c r="AX1230" s="152" t="n"/>
      <c r="AY1230" s="152" t="n"/>
      <c r="AZ1230" s="152" t="n"/>
      <c r="BA1230" s="165" t="n"/>
      <c r="BB1230" s="165" t="n"/>
      <c r="BC1230" s="152" t="n"/>
      <c r="BD1230" s="152" t="n"/>
      <c r="BE1230" s="152" t="n"/>
      <c r="BF1230" s="152" t="n"/>
      <c r="BG1230" s="155" t="n"/>
      <c r="BH1230" s="152" t="n"/>
      <c r="BI1230" s="152" t="n"/>
      <c r="BJ1230" s="152" t="n"/>
      <c r="BK1230" s="152" t="n"/>
      <c r="BL1230" s="152" t="n"/>
      <c r="BM1230" s="152" t="n"/>
      <c r="BN1230" s="152" t="n"/>
      <c r="BO1230" s="152" t="n"/>
      <c r="BP1230" s="155" t="n"/>
      <c r="BQ1230" s="152" t="n"/>
      <c r="BR1230" s="152" t="n"/>
      <c r="BS1230" s="152" t="n"/>
      <c r="BT1230" s="152" t="n"/>
      <c r="BU1230" s="152" t="n"/>
      <c r="BV1230" s="152" t="n"/>
      <c r="BW1230" s="152" t="n"/>
      <c r="BX1230" s="165" t="n"/>
      <c r="BY1230" s="150" t="n"/>
      <c r="BZ1230" s="150" t="n"/>
      <c r="CA1230" s="150" t="n"/>
      <c r="CB1230" s="174" t="n"/>
      <c r="CC1230" s="156" t="n"/>
      <c r="CD1230" s="156" t="n"/>
      <c r="CE1230" s="167">
        <f>IFERROR(__xludf.DUMMYFUNCTION("""COMPUTED_VALUE"""),"")</f>
        <v/>
      </c>
      <c r="CF1230" s="158">
        <f>IFERROR(__xludf.DUMMYFUNCTION("""COMPUTED_VALUE"""),"")</f>
        <v/>
      </c>
      <c r="CG1230" s="148" t="n"/>
      <c r="CH1230" s="148" t="n"/>
      <c r="CI1230" s="148" t="n"/>
      <c r="CJ1230" s="148" t="n"/>
      <c r="CK1230" s="148" t="n"/>
      <c r="CL1230" s="148" t="n"/>
      <c r="CM1230" s="148" t="n"/>
      <c r="CN1230" s="148" t="n"/>
      <c r="CO1230" s="148" t="n"/>
      <c r="CP1230" s="148" t="n"/>
      <c r="CQ1230" s="148" t="n"/>
      <c r="CR1230" s="148" t="n"/>
      <c r="CS1230" s="148" t="n"/>
      <c r="CT1230" s="148" t="n"/>
      <c r="CU1230" s="148" t="n"/>
      <c r="CV1230" s="148" t="n"/>
    </row>
    <row r="1231">
      <c r="A1231" s="162" t="n"/>
      <c r="B1231" s="64" t="n"/>
      <c r="C1231" s="129" t="n"/>
      <c r="D1231" s="130" t="inlineStr"/>
      <c r="E1231" s="150" t="inlineStr"/>
      <c r="F1231" s="150" t="inlineStr"/>
      <c r="G1231" s="150" t="n"/>
      <c r="H1231" s="152" t="n"/>
      <c r="I1231" s="152" t="n"/>
      <c r="J1231" s="152" t="n"/>
      <c r="K1231" s="152" t="n"/>
      <c r="L1231" s="152" t="n"/>
      <c r="M1231" s="152" t="n"/>
      <c r="N1231" s="152" t="n"/>
      <c r="O1231" s="152" t="n"/>
      <c r="P1231" s="152" t="n"/>
      <c r="Q1231" s="152" t="n"/>
      <c r="R1231" s="152" t="n"/>
      <c r="S1231" s="165" t="n"/>
      <c r="T1231" s="152" t="n"/>
      <c r="U1231" s="152" t="n"/>
      <c r="V1231" s="152" t="n"/>
      <c r="W1231" s="152" t="n"/>
      <c r="X1231" s="152" t="n"/>
      <c r="Y1231" s="152" t="n"/>
      <c r="Z1231" s="152" t="n"/>
      <c r="AA1231" s="152" t="n"/>
      <c r="AB1231" s="152" t="n"/>
      <c r="AC1231" s="152" t="n"/>
      <c r="AD1231" s="152" t="n"/>
      <c r="AE1231" s="152" t="n"/>
      <c r="AF1231" s="152" t="n"/>
      <c r="AG1231" s="152" t="n"/>
      <c r="AH1231" s="152" t="n"/>
      <c r="AI1231" s="152" t="n"/>
      <c r="AJ1231" s="152" t="n"/>
      <c r="AK1231" s="152" t="n"/>
      <c r="AL1231" s="152" t="n"/>
      <c r="AM1231" s="152" t="n"/>
      <c r="AN1231" s="166" t="n"/>
      <c r="AO1231" s="155" t="n"/>
      <c r="AP1231" s="152" t="n"/>
      <c r="AQ1231" s="152" t="n"/>
      <c r="AR1231" s="152" t="n"/>
      <c r="AS1231" s="152" t="n"/>
      <c r="AT1231" s="152" t="n"/>
      <c r="AU1231" s="155" t="n"/>
      <c r="AV1231" s="152" t="n"/>
      <c r="AW1231" s="152" t="n"/>
      <c r="AX1231" s="152" t="n"/>
      <c r="AY1231" s="152" t="n"/>
      <c r="AZ1231" s="152" t="n"/>
      <c r="BA1231" s="165" t="n"/>
      <c r="BB1231" s="165" t="n"/>
      <c r="BC1231" s="152" t="n"/>
      <c r="BD1231" s="152" t="n"/>
      <c r="BE1231" s="152" t="n"/>
      <c r="BF1231" s="152" t="n"/>
      <c r="BG1231" s="155" t="n"/>
      <c r="BH1231" s="152" t="n"/>
      <c r="BI1231" s="152" t="n"/>
      <c r="BJ1231" s="152" t="n"/>
      <c r="BK1231" s="152" t="n"/>
      <c r="BL1231" s="152" t="n"/>
      <c r="BM1231" s="152" t="n"/>
      <c r="BN1231" s="152" t="n"/>
      <c r="BO1231" s="152" t="n"/>
      <c r="BP1231" s="155" t="n"/>
      <c r="BQ1231" s="152" t="n"/>
      <c r="BR1231" s="152" t="n"/>
      <c r="BS1231" s="152" t="n"/>
      <c r="BT1231" s="152" t="n"/>
      <c r="BU1231" s="152" t="n"/>
      <c r="BV1231" s="152" t="n"/>
      <c r="BW1231" s="152" t="n"/>
      <c r="BX1231" s="165" t="n"/>
      <c r="BY1231" s="150" t="n"/>
      <c r="BZ1231" s="150" t="n"/>
      <c r="CA1231" s="150" t="n"/>
      <c r="CB1231" s="174" t="n"/>
      <c r="CC1231" s="156" t="n"/>
      <c r="CD1231" s="156" t="n"/>
      <c r="CE1231" s="167">
        <f>IFERROR(__xludf.DUMMYFUNCTION("""COMPUTED_VALUE"""),"")</f>
        <v/>
      </c>
      <c r="CF1231" s="158">
        <f>IFERROR(__xludf.DUMMYFUNCTION("""COMPUTED_VALUE"""),"")</f>
        <v/>
      </c>
      <c r="CG1231" s="148" t="n"/>
      <c r="CH1231" s="148" t="n"/>
      <c r="CI1231" s="148" t="n"/>
      <c r="CJ1231" s="148" t="n"/>
      <c r="CK1231" s="148" t="n"/>
      <c r="CL1231" s="148" t="n"/>
      <c r="CM1231" s="148" t="n"/>
      <c r="CN1231" s="148" t="n"/>
      <c r="CO1231" s="148" t="n"/>
      <c r="CP1231" s="148" t="n"/>
      <c r="CQ1231" s="148" t="n"/>
      <c r="CR1231" s="148" t="n"/>
      <c r="CS1231" s="148" t="n"/>
      <c r="CT1231" s="148" t="n"/>
      <c r="CU1231" s="148" t="n"/>
      <c r="CV1231" s="148" t="n"/>
    </row>
    <row r="1232">
      <c r="A1232" s="162" t="n"/>
      <c r="B1232" s="64" t="n"/>
      <c r="C1232" s="129" t="n"/>
      <c r="D1232" s="130" t="inlineStr"/>
      <c r="E1232" s="150" t="inlineStr"/>
      <c r="F1232" s="150" t="inlineStr"/>
      <c r="G1232" s="150" t="n"/>
      <c r="H1232" s="152" t="n"/>
      <c r="I1232" s="152" t="n"/>
      <c r="J1232" s="152" t="n"/>
      <c r="K1232" s="152" t="n"/>
      <c r="L1232" s="152" t="n"/>
      <c r="M1232" s="152" t="n"/>
      <c r="N1232" s="152" t="n"/>
      <c r="O1232" s="152" t="n"/>
      <c r="P1232" s="152" t="n"/>
      <c r="Q1232" s="152" t="n"/>
      <c r="R1232" s="152" t="n"/>
      <c r="S1232" s="165" t="n"/>
      <c r="T1232" s="152" t="n"/>
      <c r="U1232" s="152" t="n"/>
      <c r="V1232" s="152" t="n"/>
      <c r="W1232" s="152" t="n"/>
      <c r="X1232" s="152" t="n"/>
      <c r="Y1232" s="152" t="n"/>
      <c r="Z1232" s="152" t="n"/>
      <c r="AA1232" s="152" t="n"/>
      <c r="AB1232" s="152" t="n"/>
      <c r="AC1232" s="152" t="n"/>
      <c r="AD1232" s="152" t="n"/>
      <c r="AE1232" s="152" t="n"/>
      <c r="AF1232" s="152" t="n"/>
      <c r="AG1232" s="152" t="n"/>
      <c r="AH1232" s="152" t="n"/>
      <c r="AI1232" s="152" t="n"/>
      <c r="AJ1232" s="152" t="n"/>
      <c r="AK1232" s="152" t="n"/>
      <c r="AL1232" s="152" t="n"/>
      <c r="AM1232" s="152" t="n"/>
      <c r="AN1232" s="166" t="n"/>
      <c r="AO1232" s="155" t="n"/>
      <c r="AP1232" s="152" t="n"/>
      <c r="AQ1232" s="152" t="n"/>
      <c r="AR1232" s="152" t="n"/>
      <c r="AS1232" s="152" t="n"/>
      <c r="AT1232" s="152" t="n"/>
      <c r="AU1232" s="155" t="n"/>
      <c r="AV1232" s="152" t="n"/>
      <c r="AW1232" s="152" t="n"/>
      <c r="AX1232" s="152" t="n"/>
      <c r="AY1232" s="152" t="n"/>
      <c r="AZ1232" s="152" t="n"/>
      <c r="BA1232" s="165" t="n"/>
      <c r="BB1232" s="165" t="n"/>
      <c r="BC1232" s="152" t="n"/>
      <c r="BD1232" s="152" t="n"/>
      <c r="BE1232" s="152" t="n"/>
      <c r="BF1232" s="152" t="n"/>
      <c r="BG1232" s="155" t="n"/>
      <c r="BH1232" s="152" t="n"/>
      <c r="BI1232" s="152" t="n"/>
      <c r="BJ1232" s="152" t="n"/>
      <c r="BK1232" s="152" t="n"/>
      <c r="BL1232" s="152" t="n"/>
      <c r="BM1232" s="152" t="n"/>
      <c r="BN1232" s="152" t="n"/>
      <c r="BO1232" s="152" t="n"/>
      <c r="BP1232" s="155" t="n"/>
      <c r="BQ1232" s="152" t="n"/>
      <c r="BR1232" s="152" t="n"/>
      <c r="BS1232" s="152" t="n"/>
      <c r="BT1232" s="152" t="n"/>
      <c r="BU1232" s="152" t="n"/>
      <c r="BV1232" s="152" t="n"/>
      <c r="BW1232" s="152" t="n"/>
      <c r="BX1232" s="165" t="n"/>
      <c r="BY1232" s="150" t="n"/>
      <c r="BZ1232" s="150" t="n"/>
      <c r="CA1232" s="150" t="n"/>
      <c r="CB1232" s="174" t="n"/>
      <c r="CC1232" s="156" t="n"/>
      <c r="CD1232" s="156" t="n"/>
      <c r="CE1232" s="167">
        <f>IFERROR(__xludf.DUMMYFUNCTION("""COMPUTED_VALUE"""),"")</f>
        <v/>
      </c>
      <c r="CF1232" s="158">
        <f>IFERROR(__xludf.DUMMYFUNCTION("""COMPUTED_VALUE"""),"")</f>
        <v/>
      </c>
      <c r="CG1232" s="148" t="n"/>
      <c r="CH1232" s="148" t="n"/>
      <c r="CI1232" s="148" t="n"/>
      <c r="CJ1232" s="148" t="n"/>
      <c r="CK1232" s="148" t="n"/>
      <c r="CL1232" s="148" t="n"/>
      <c r="CM1232" s="148" t="n"/>
      <c r="CN1232" s="148" t="n"/>
      <c r="CO1232" s="148" t="n"/>
      <c r="CP1232" s="148" t="n"/>
      <c r="CQ1232" s="148" t="n"/>
      <c r="CR1232" s="148" t="n"/>
      <c r="CS1232" s="148" t="n"/>
      <c r="CT1232" s="148" t="n"/>
      <c r="CU1232" s="148" t="n"/>
      <c r="CV1232" s="148" t="n"/>
    </row>
    <row r="1233">
      <c r="A1233" s="162" t="n"/>
      <c r="B1233" s="64" t="n"/>
      <c r="C1233" s="129" t="n"/>
      <c r="D1233" s="130" t="inlineStr"/>
      <c r="E1233" s="150" t="inlineStr"/>
      <c r="F1233" s="150" t="inlineStr"/>
      <c r="G1233" s="150" t="n"/>
      <c r="H1233" s="152" t="n"/>
      <c r="I1233" s="152" t="n"/>
      <c r="J1233" s="152" t="n"/>
      <c r="K1233" s="152" t="n"/>
      <c r="L1233" s="152" t="n"/>
      <c r="M1233" s="152" t="n"/>
      <c r="N1233" s="152" t="n"/>
      <c r="O1233" s="152" t="n"/>
      <c r="P1233" s="152" t="n"/>
      <c r="Q1233" s="152" t="n"/>
      <c r="R1233" s="152" t="n"/>
      <c r="S1233" s="165" t="n"/>
      <c r="T1233" s="152" t="n"/>
      <c r="U1233" s="152" t="n"/>
      <c r="V1233" s="152" t="n"/>
      <c r="W1233" s="152" t="n"/>
      <c r="X1233" s="152" t="n"/>
      <c r="Y1233" s="152" t="n"/>
      <c r="Z1233" s="152" t="n"/>
      <c r="AA1233" s="152" t="n"/>
      <c r="AB1233" s="152" t="n"/>
      <c r="AC1233" s="152" t="n"/>
      <c r="AD1233" s="152" t="n"/>
      <c r="AE1233" s="152" t="n"/>
      <c r="AF1233" s="152" t="n"/>
      <c r="AG1233" s="152" t="n"/>
      <c r="AH1233" s="152" t="n"/>
      <c r="AI1233" s="152" t="n"/>
      <c r="AJ1233" s="152" t="n"/>
      <c r="AK1233" s="152" t="n"/>
      <c r="AL1233" s="152" t="n"/>
      <c r="AM1233" s="152" t="n"/>
      <c r="AN1233" s="166" t="n"/>
      <c r="AO1233" s="155" t="n"/>
      <c r="AP1233" s="152" t="n"/>
      <c r="AQ1233" s="152" t="n"/>
      <c r="AR1233" s="152" t="n"/>
      <c r="AS1233" s="152" t="n"/>
      <c r="AT1233" s="152" t="n"/>
      <c r="AU1233" s="155" t="n"/>
      <c r="AV1233" s="152" t="n"/>
      <c r="AW1233" s="152" t="n"/>
      <c r="AX1233" s="152" t="n"/>
      <c r="AY1233" s="152" t="n"/>
      <c r="AZ1233" s="152" t="n"/>
      <c r="BA1233" s="165" t="n"/>
      <c r="BB1233" s="165" t="n"/>
      <c r="BC1233" s="152" t="n"/>
      <c r="BD1233" s="152" t="n"/>
      <c r="BE1233" s="152" t="n"/>
      <c r="BF1233" s="152" t="n"/>
      <c r="BG1233" s="155" t="n"/>
      <c r="BH1233" s="152" t="n"/>
      <c r="BI1233" s="152" t="n"/>
      <c r="BJ1233" s="152" t="n"/>
      <c r="BK1233" s="152" t="n"/>
      <c r="BL1233" s="152" t="n"/>
      <c r="BM1233" s="152" t="n"/>
      <c r="BN1233" s="152" t="n"/>
      <c r="BO1233" s="152" t="n"/>
      <c r="BP1233" s="155" t="n"/>
      <c r="BQ1233" s="152" t="n"/>
      <c r="BR1233" s="152" t="n"/>
      <c r="BS1233" s="152" t="n"/>
      <c r="BT1233" s="152" t="n"/>
      <c r="BU1233" s="152" t="n"/>
      <c r="BV1233" s="152" t="n"/>
      <c r="BW1233" s="152" t="n"/>
      <c r="BX1233" s="165" t="n"/>
      <c r="BY1233" s="150" t="n"/>
      <c r="BZ1233" s="150" t="n"/>
      <c r="CA1233" s="150" t="n"/>
      <c r="CB1233" s="174" t="n"/>
      <c r="CC1233" s="156" t="n"/>
      <c r="CD1233" s="156" t="n"/>
      <c r="CE1233" s="167">
        <f>IFERROR(__xludf.DUMMYFUNCTION("""COMPUTED_VALUE"""),"")</f>
        <v/>
      </c>
      <c r="CF1233" s="158">
        <f>IFERROR(__xludf.DUMMYFUNCTION("""COMPUTED_VALUE"""),"")</f>
        <v/>
      </c>
      <c r="CG1233" s="148" t="n"/>
      <c r="CH1233" s="148" t="n"/>
      <c r="CI1233" s="148" t="n"/>
      <c r="CJ1233" s="148" t="n"/>
      <c r="CK1233" s="148" t="n"/>
      <c r="CL1233" s="148" t="n"/>
      <c r="CM1233" s="148" t="n"/>
      <c r="CN1233" s="148" t="n"/>
      <c r="CO1233" s="148" t="n"/>
      <c r="CP1233" s="148" t="n"/>
      <c r="CQ1233" s="148" t="n"/>
      <c r="CR1233" s="148" t="n"/>
      <c r="CS1233" s="148" t="n"/>
      <c r="CT1233" s="148" t="n"/>
      <c r="CU1233" s="148" t="n"/>
      <c r="CV1233" s="148" t="n"/>
    </row>
    <row r="1234">
      <c r="A1234" s="162" t="n"/>
      <c r="B1234" s="64" t="n"/>
      <c r="C1234" s="129" t="n"/>
      <c r="D1234" s="130" t="inlineStr"/>
      <c r="E1234" s="150" t="inlineStr"/>
      <c r="F1234" s="150" t="inlineStr"/>
      <c r="G1234" s="150" t="n"/>
      <c r="H1234" s="152" t="n"/>
      <c r="I1234" s="152" t="n"/>
      <c r="J1234" s="152" t="n"/>
      <c r="K1234" s="152" t="n"/>
      <c r="L1234" s="152" t="n"/>
      <c r="M1234" s="152" t="n"/>
      <c r="N1234" s="152" t="n"/>
      <c r="O1234" s="152" t="n"/>
      <c r="P1234" s="152" t="n"/>
      <c r="Q1234" s="152" t="n"/>
      <c r="R1234" s="152" t="n"/>
      <c r="S1234" s="165" t="n"/>
      <c r="T1234" s="152" t="n"/>
      <c r="U1234" s="152" t="n"/>
      <c r="V1234" s="152" t="n"/>
      <c r="W1234" s="152" t="n"/>
      <c r="X1234" s="152" t="n"/>
      <c r="Y1234" s="152" t="n"/>
      <c r="Z1234" s="152" t="n"/>
      <c r="AA1234" s="152" t="n"/>
      <c r="AB1234" s="152" t="n"/>
      <c r="AC1234" s="152" t="n"/>
      <c r="AD1234" s="152" t="n"/>
      <c r="AE1234" s="152" t="n"/>
      <c r="AF1234" s="152" t="n"/>
      <c r="AG1234" s="152" t="n"/>
      <c r="AH1234" s="152" t="n"/>
      <c r="AI1234" s="152" t="n"/>
      <c r="AJ1234" s="152" t="n"/>
      <c r="AK1234" s="152" t="n"/>
      <c r="AL1234" s="152" t="n"/>
      <c r="AM1234" s="152" t="n"/>
      <c r="AN1234" s="166" t="n"/>
      <c r="AO1234" s="155" t="n"/>
      <c r="AP1234" s="152" t="n"/>
      <c r="AQ1234" s="152" t="n"/>
      <c r="AR1234" s="152" t="n"/>
      <c r="AS1234" s="152" t="n"/>
      <c r="AT1234" s="152" t="n"/>
      <c r="AU1234" s="155" t="n"/>
      <c r="AV1234" s="152" t="n"/>
      <c r="AW1234" s="152" t="n"/>
      <c r="AX1234" s="152" t="n"/>
      <c r="AY1234" s="152" t="n"/>
      <c r="AZ1234" s="152" t="n"/>
      <c r="BA1234" s="165" t="n"/>
      <c r="BB1234" s="165" t="n"/>
      <c r="BC1234" s="152" t="n"/>
      <c r="BD1234" s="152" t="n"/>
      <c r="BE1234" s="152" t="n"/>
      <c r="BF1234" s="152" t="n"/>
      <c r="BG1234" s="155" t="n"/>
      <c r="BH1234" s="152" t="n"/>
      <c r="BI1234" s="152" t="n"/>
      <c r="BJ1234" s="152" t="n"/>
      <c r="BK1234" s="152" t="n"/>
      <c r="BL1234" s="152" t="n"/>
      <c r="BM1234" s="152" t="n"/>
      <c r="BN1234" s="152" t="n"/>
      <c r="BO1234" s="152" t="n"/>
      <c r="BP1234" s="155" t="n"/>
      <c r="BQ1234" s="152" t="n"/>
      <c r="BR1234" s="152" t="n"/>
      <c r="BS1234" s="152" t="n"/>
      <c r="BT1234" s="152" t="n"/>
      <c r="BU1234" s="152" t="n"/>
      <c r="BV1234" s="152" t="n"/>
      <c r="BW1234" s="152" t="n"/>
      <c r="BX1234" s="165" t="n"/>
      <c r="BY1234" s="150" t="n"/>
      <c r="BZ1234" s="150" t="n"/>
      <c r="CA1234" s="150" t="n"/>
      <c r="CB1234" s="174" t="n"/>
      <c r="CC1234" s="156" t="n"/>
      <c r="CD1234" s="156" t="n"/>
      <c r="CE1234" s="167">
        <f>IFERROR(__xludf.DUMMYFUNCTION("""COMPUTED_VALUE"""),"")</f>
        <v/>
      </c>
      <c r="CF1234" s="158">
        <f>IFERROR(__xludf.DUMMYFUNCTION("""COMPUTED_VALUE"""),"")</f>
        <v/>
      </c>
      <c r="CG1234" s="148" t="n"/>
      <c r="CH1234" s="148" t="n"/>
      <c r="CI1234" s="148" t="n"/>
      <c r="CJ1234" s="148" t="n"/>
      <c r="CK1234" s="148" t="n"/>
      <c r="CL1234" s="148" t="n"/>
      <c r="CM1234" s="148" t="n"/>
      <c r="CN1234" s="148" t="n"/>
      <c r="CO1234" s="148" t="n"/>
      <c r="CP1234" s="148" t="n"/>
      <c r="CQ1234" s="148" t="n"/>
      <c r="CR1234" s="148" t="n"/>
      <c r="CS1234" s="148" t="n"/>
      <c r="CT1234" s="148" t="n"/>
      <c r="CU1234" s="148" t="n"/>
      <c r="CV1234" s="148" t="n"/>
    </row>
    <row r="1235">
      <c r="A1235" s="162" t="n"/>
      <c r="B1235" s="64" t="n"/>
      <c r="C1235" s="129" t="n"/>
      <c r="D1235" s="130" t="inlineStr"/>
      <c r="E1235" s="150" t="inlineStr"/>
      <c r="F1235" s="150" t="inlineStr"/>
      <c r="G1235" s="150" t="n"/>
      <c r="H1235" s="152" t="n"/>
      <c r="I1235" s="152" t="n"/>
      <c r="J1235" s="152" t="n"/>
      <c r="K1235" s="152" t="n"/>
      <c r="L1235" s="152" t="n"/>
      <c r="M1235" s="152" t="n"/>
      <c r="N1235" s="152" t="n"/>
      <c r="O1235" s="152" t="n"/>
      <c r="P1235" s="152" t="n"/>
      <c r="Q1235" s="152" t="n"/>
      <c r="R1235" s="152" t="n"/>
      <c r="S1235" s="165" t="n"/>
      <c r="T1235" s="152" t="n"/>
      <c r="U1235" s="152" t="n"/>
      <c r="V1235" s="152" t="n"/>
      <c r="W1235" s="152" t="n"/>
      <c r="X1235" s="152" t="n"/>
      <c r="Y1235" s="152" t="n"/>
      <c r="Z1235" s="152" t="n"/>
      <c r="AA1235" s="152" t="n"/>
      <c r="AB1235" s="152" t="n"/>
      <c r="AC1235" s="152" t="n"/>
      <c r="AD1235" s="152" t="n"/>
      <c r="AE1235" s="152" t="n"/>
      <c r="AF1235" s="152" t="n"/>
      <c r="AG1235" s="152" t="n"/>
      <c r="AH1235" s="152" t="n"/>
      <c r="AI1235" s="152" t="n"/>
      <c r="AJ1235" s="152" t="n"/>
      <c r="AK1235" s="152" t="n"/>
      <c r="AL1235" s="152" t="n"/>
      <c r="AM1235" s="152" t="n"/>
      <c r="AN1235" s="166" t="n"/>
      <c r="AO1235" s="155" t="n"/>
      <c r="AP1235" s="152" t="n"/>
      <c r="AQ1235" s="152" t="n"/>
      <c r="AR1235" s="152" t="n"/>
      <c r="AS1235" s="152" t="n"/>
      <c r="AT1235" s="152" t="n"/>
      <c r="AU1235" s="155" t="n"/>
      <c r="AV1235" s="152" t="n"/>
      <c r="AW1235" s="152" t="n"/>
      <c r="AX1235" s="152" t="n"/>
      <c r="AY1235" s="152" t="n"/>
      <c r="AZ1235" s="152" t="n"/>
      <c r="BA1235" s="165" t="n"/>
      <c r="BB1235" s="165" t="n"/>
      <c r="BC1235" s="152" t="n"/>
      <c r="BD1235" s="152" t="n"/>
      <c r="BE1235" s="152" t="n"/>
      <c r="BF1235" s="152" t="n"/>
      <c r="BG1235" s="155" t="n"/>
      <c r="BH1235" s="152" t="n"/>
      <c r="BI1235" s="152" t="n"/>
      <c r="BJ1235" s="152" t="n"/>
      <c r="BK1235" s="152" t="n"/>
      <c r="BL1235" s="152" t="n"/>
      <c r="BM1235" s="152" t="n"/>
      <c r="BN1235" s="152" t="n"/>
      <c r="BO1235" s="152" t="n"/>
      <c r="BP1235" s="155" t="n"/>
      <c r="BQ1235" s="152" t="n"/>
      <c r="BR1235" s="152" t="n"/>
      <c r="BS1235" s="152" t="n"/>
      <c r="BT1235" s="152" t="n"/>
      <c r="BU1235" s="152" t="n"/>
      <c r="BV1235" s="152" t="n"/>
      <c r="BW1235" s="152" t="n"/>
      <c r="BX1235" s="165" t="n"/>
      <c r="BY1235" s="150" t="n"/>
      <c r="BZ1235" s="150" t="n"/>
      <c r="CA1235" s="150" t="n"/>
      <c r="CB1235" s="174" t="n"/>
      <c r="CC1235" s="156" t="n"/>
      <c r="CD1235" s="156" t="n"/>
      <c r="CE1235" s="167">
        <f>IFERROR(__xludf.DUMMYFUNCTION("""COMPUTED_VALUE"""),"")</f>
        <v/>
      </c>
      <c r="CF1235" s="158">
        <f>IFERROR(__xludf.DUMMYFUNCTION("""COMPUTED_VALUE"""),"")</f>
        <v/>
      </c>
      <c r="CG1235" s="148" t="n"/>
      <c r="CH1235" s="148" t="n"/>
      <c r="CI1235" s="148" t="n"/>
      <c r="CJ1235" s="148" t="n"/>
      <c r="CK1235" s="148" t="n"/>
      <c r="CL1235" s="148" t="n"/>
      <c r="CM1235" s="148" t="n"/>
      <c r="CN1235" s="148" t="n"/>
      <c r="CO1235" s="148" t="n"/>
      <c r="CP1235" s="148" t="n"/>
      <c r="CQ1235" s="148" t="n"/>
      <c r="CR1235" s="148" t="n"/>
      <c r="CS1235" s="148" t="n"/>
      <c r="CT1235" s="148" t="n"/>
      <c r="CU1235" s="148" t="n"/>
      <c r="CV1235" s="148" t="n"/>
    </row>
    <row r="1236">
      <c r="A1236" s="162" t="n"/>
      <c r="B1236" s="64" t="n"/>
      <c r="C1236" s="129" t="n"/>
      <c r="D1236" s="130" t="inlineStr"/>
      <c r="E1236" s="150" t="inlineStr"/>
      <c r="F1236" s="150" t="inlineStr"/>
      <c r="G1236" s="150" t="n"/>
      <c r="H1236" s="152" t="n"/>
      <c r="I1236" s="152" t="n"/>
      <c r="J1236" s="152" t="n"/>
      <c r="K1236" s="152" t="n"/>
      <c r="L1236" s="152" t="n"/>
      <c r="M1236" s="152" t="n"/>
      <c r="N1236" s="152" t="n"/>
      <c r="O1236" s="152" t="n"/>
      <c r="P1236" s="152" t="n"/>
      <c r="Q1236" s="152" t="n"/>
      <c r="R1236" s="152" t="n"/>
      <c r="S1236" s="165" t="n"/>
      <c r="T1236" s="152" t="n"/>
      <c r="U1236" s="152" t="n"/>
      <c r="V1236" s="152" t="n"/>
      <c r="W1236" s="152" t="n"/>
      <c r="X1236" s="152" t="n"/>
      <c r="Y1236" s="152" t="n"/>
      <c r="Z1236" s="152" t="n"/>
      <c r="AA1236" s="152" t="n"/>
      <c r="AB1236" s="152" t="n"/>
      <c r="AC1236" s="152" t="n"/>
      <c r="AD1236" s="152" t="n"/>
      <c r="AE1236" s="152" t="n"/>
      <c r="AF1236" s="152" t="n"/>
      <c r="AG1236" s="152" t="n"/>
      <c r="AH1236" s="152" t="n"/>
      <c r="AI1236" s="152" t="n"/>
      <c r="AJ1236" s="152" t="n"/>
      <c r="AK1236" s="152" t="n"/>
      <c r="AL1236" s="152" t="n"/>
      <c r="AM1236" s="152" t="n"/>
      <c r="AN1236" s="166" t="n"/>
      <c r="AO1236" s="155" t="n"/>
      <c r="AP1236" s="152" t="n"/>
      <c r="AQ1236" s="152" t="n"/>
      <c r="AR1236" s="152" t="n"/>
      <c r="AS1236" s="152" t="n"/>
      <c r="AT1236" s="152" t="n"/>
      <c r="AU1236" s="155" t="n"/>
      <c r="AV1236" s="152" t="n"/>
      <c r="AW1236" s="152" t="n"/>
      <c r="AX1236" s="152" t="n"/>
      <c r="AY1236" s="152" t="n"/>
      <c r="AZ1236" s="152" t="n"/>
      <c r="BA1236" s="165" t="n"/>
      <c r="BB1236" s="165" t="n"/>
      <c r="BC1236" s="152" t="n"/>
      <c r="BD1236" s="152" t="n"/>
      <c r="BE1236" s="152" t="n"/>
      <c r="BF1236" s="152" t="n"/>
      <c r="BG1236" s="155" t="n"/>
      <c r="BH1236" s="152" t="n"/>
      <c r="BI1236" s="152" t="n"/>
      <c r="BJ1236" s="152" t="n"/>
      <c r="BK1236" s="152" t="n"/>
      <c r="BL1236" s="152" t="n"/>
      <c r="BM1236" s="152" t="n"/>
      <c r="BN1236" s="152" t="n"/>
      <c r="BO1236" s="152" t="n"/>
      <c r="BP1236" s="155" t="n"/>
      <c r="BQ1236" s="152" t="n"/>
      <c r="BR1236" s="152" t="n"/>
      <c r="BS1236" s="152" t="n"/>
      <c r="BT1236" s="152" t="n"/>
      <c r="BU1236" s="152" t="n"/>
      <c r="BV1236" s="152" t="n"/>
      <c r="BW1236" s="152" t="n"/>
      <c r="BX1236" s="165" t="n"/>
      <c r="BY1236" s="150" t="n"/>
      <c r="BZ1236" s="150" t="n"/>
      <c r="CA1236" s="150" t="n"/>
      <c r="CB1236" s="174" t="n"/>
      <c r="CC1236" s="156" t="n"/>
      <c r="CD1236" s="156" t="n"/>
      <c r="CE1236" s="167">
        <f>IFERROR(__xludf.DUMMYFUNCTION("""COMPUTED_VALUE"""),"")</f>
        <v/>
      </c>
      <c r="CF1236" s="158">
        <f>IFERROR(__xludf.DUMMYFUNCTION("""COMPUTED_VALUE"""),"")</f>
        <v/>
      </c>
      <c r="CG1236" s="148" t="n"/>
      <c r="CH1236" s="148" t="n"/>
      <c r="CI1236" s="148" t="n"/>
      <c r="CJ1236" s="148" t="n"/>
      <c r="CK1236" s="148" t="n"/>
      <c r="CL1236" s="148" t="n"/>
      <c r="CM1236" s="148" t="n"/>
      <c r="CN1236" s="148" t="n"/>
      <c r="CO1236" s="148" t="n"/>
      <c r="CP1236" s="148" t="n"/>
      <c r="CQ1236" s="148" t="n"/>
      <c r="CR1236" s="148" t="n"/>
      <c r="CS1236" s="148" t="n"/>
      <c r="CT1236" s="148" t="n"/>
      <c r="CU1236" s="148" t="n"/>
      <c r="CV1236" s="148" t="n"/>
    </row>
    <row r="1237">
      <c r="A1237" s="162" t="n"/>
      <c r="B1237" s="64" t="n"/>
      <c r="C1237" s="129" t="n"/>
      <c r="D1237" s="130" t="inlineStr"/>
      <c r="E1237" s="150" t="inlineStr"/>
      <c r="F1237" s="150" t="inlineStr"/>
      <c r="G1237" s="150" t="n"/>
      <c r="H1237" s="152" t="n"/>
      <c r="I1237" s="152" t="n"/>
      <c r="J1237" s="152" t="n"/>
      <c r="K1237" s="152" t="n"/>
      <c r="L1237" s="152" t="n"/>
      <c r="M1237" s="152" t="n"/>
      <c r="N1237" s="152" t="n"/>
      <c r="O1237" s="152" t="n"/>
      <c r="P1237" s="152" t="n"/>
      <c r="Q1237" s="152" t="n"/>
      <c r="R1237" s="152" t="n"/>
      <c r="S1237" s="165" t="n"/>
      <c r="T1237" s="152" t="n"/>
      <c r="U1237" s="152" t="n"/>
      <c r="V1237" s="152" t="n"/>
      <c r="W1237" s="152" t="n"/>
      <c r="X1237" s="152" t="n"/>
      <c r="Y1237" s="152" t="n"/>
      <c r="Z1237" s="152" t="n"/>
      <c r="AA1237" s="152" t="n"/>
      <c r="AB1237" s="152" t="n"/>
      <c r="AC1237" s="152" t="n"/>
      <c r="AD1237" s="152" t="n"/>
      <c r="AE1237" s="152" t="n"/>
      <c r="AF1237" s="152" t="n"/>
      <c r="AG1237" s="152" t="n"/>
      <c r="AH1237" s="152" t="n"/>
      <c r="AI1237" s="152" t="n"/>
      <c r="AJ1237" s="152" t="n"/>
      <c r="AK1237" s="152" t="n"/>
      <c r="AL1237" s="152" t="n"/>
      <c r="AM1237" s="152" t="n"/>
      <c r="AN1237" s="166" t="n"/>
      <c r="AO1237" s="155" t="n"/>
      <c r="AP1237" s="152" t="n"/>
      <c r="AQ1237" s="152" t="n"/>
      <c r="AR1237" s="152" t="n"/>
      <c r="AS1237" s="152" t="n"/>
      <c r="AT1237" s="152" t="n"/>
      <c r="AU1237" s="155" t="n"/>
      <c r="AV1237" s="152" t="n"/>
      <c r="AW1237" s="152" t="n"/>
      <c r="AX1237" s="152" t="n"/>
      <c r="AY1237" s="152" t="n"/>
      <c r="AZ1237" s="152" t="n"/>
      <c r="BA1237" s="165" t="n"/>
      <c r="BB1237" s="165" t="n"/>
      <c r="BC1237" s="152" t="n"/>
      <c r="BD1237" s="152" t="n"/>
      <c r="BE1237" s="152" t="n"/>
      <c r="BF1237" s="152" t="n"/>
      <c r="BG1237" s="155" t="n"/>
      <c r="BH1237" s="152" t="n"/>
      <c r="BI1237" s="152" t="n"/>
      <c r="BJ1237" s="152" t="n"/>
      <c r="BK1237" s="152" t="n"/>
      <c r="BL1237" s="152" t="n"/>
      <c r="BM1237" s="152" t="n"/>
      <c r="BN1237" s="152" t="n"/>
      <c r="BO1237" s="152" t="n"/>
      <c r="BP1237" s="155" t="n"/>
      <c r="BQ1237" s="152" t="n"/>
      <c r="BR1237" s="152" t="n"/>
      <c r="BS1237" s="152" t="n"/>
      <c r="BT1237" s="152" t="n"/>
      <c r="BU1237" s="152" t="n"/>
      <c r="BV1237" s="152" t="n"/>
      <c r="BW1237" s="152" t="n"/>
      <c r="BX1237" s="165" t="n"/>
      <c r="BY1237" s="150" t="n"/>
      <c r="BZ1237" s="150" t="n"/>
      <c r="CA1237" s="150" t="n"/>
      <c r="CB1237" s="174" t="n"/>
      <c r="CC1237" s="156" t="n"/>
      <c r="CD1237" s="156" t="n"/>
      <c r="CE1237" s="167">
        <f>IFERROR(__xludf.DUMMYFUNCTION("""COMPUTED_VALUE"""),"")</f>
        <v/>
      </c>
      <c r="CF1237" s="158">
        <f>IFERROR(__xludf.DUMMYFUNCTION("""COMPUTED_VALUE"""),"")</f>
        <v/>
      </c>
      <c r="CG1237" s="148" t="n"/>
      <c r="CH1237" s="148" t="n"/>
      <c r="CI1237" s="148" t="n"/>
      <c r="CJ1237" s="148" t="n"/>
      <c r="CK1237" s="148" t="n"/>
      <c r="CL1237" s="148" t="n"/>
      <c r="CM1237" s="148" t="n"/>
      <c r="CN1237" s="148" t="n"/>
      <c r="CO1237" s="148" t="n"/>
      <c r="CP1237" s="148" t="n"/>
      <c r="CQ1237" s="148" t="n"/>
      <c r="CR1237" s="148" t="n"/>
      <c r="CS1237" s="148" t="n"/>
      <c r="CT1237" s="148" t="n"/>
      <c r="CU1237" s="148" t="n"/>
      <c r="CV1237" s="148" t="n"/>
    </row>
    <row r="1238">
      <c r="A1238" s="162" t="n"/>
      <c r="B1238" s="64" t="n"/>
      <c r="C1238" s="129" t="n"/>
      <c r="D1238" s="130" t="inlineStr"/>
      <c r="E1238" s="150" t="inlineStr"/>
      <c r="F1238" s="150" t="inlineStr"/>
      <c r="G1238" s="150" t="n"/>
      <c r="H1238" s="152" t="n"/>
      <c r="I1238" s="152" t="n"/>
      <c r="J1238" s="152" t="n"/>
      <c r="K1238" s="152" t="n"/>
      <c r="L1238" s="152" t="n"/>
      <c r="M1238" s="152" t="n"/>
      <c r="N1238" s="152" t="n"/>
      <c r="O1238" s="152" t="n"/>
      <c r="P1238" s="152" t="n"/>
      <c r="Q1238" s="152" t="n"/>
      <c r="R1238" s="152" t="n"/>
      <c r="S1238" s="165" t="n"/>
      <c r="T1238" s="152" t="n"/>
      <c r="U1238" s="152" t="n"/>
      <c r="V1238" s="152" t="n"/>
      <c r="W1238" s="152" t="n"/>
      <c r="X1238" s="152" t="n"/>
      <c r="Y1238" s="152" t="n"/>
      <c r="Z1238" s="152" t="n"/>
      <c r="AA1238" s="152" t="n"/>
      <c r="AB1238" s="152" t="n"/>
      <c r="AC1238" s="152" t="n"/>
      <c r="AD1238" s="152" t="n"/>
      <c r="AE1238" s="152" t="n"/>
      <c r="AF1238" s="152" t="n"/>
      <c r="AG1238" s="152" t="n"/>
      <c r="AH1238" s="152" t="n"/>
      <c r="AI1238" s="152" t="n"/>
      <c r="AJ1238" s="152" t="n"/>
      <c r="AK1238" s="152" t="n"/>
      <c r="AL1238" s="152" t="n"/>
      <c r="AM1238" s="152" t="n"/>
      <c r="AN1238" s="166" t="n"/>
      <c r="AO1238" s="155" t="n"/>
      <c r="AP1238" s="152" t="n"/>
      <c r="AQ1238" s="152" t="n"/>
      <c r="AR1238" s="152" t="n"/>
      <c r="AS1238" s="152" t="n"/>
      <c r="AT1238" s="152" t="n"/>
      <c r="AU1238" s="155" t="n"/>
      <c r="AV1238" s="152" t="n"/>
      <c r="AW1238" s="152" t="n"/>
      <c r="AX1238" s="152" t="n"/>
      <c r="AY1238" s="152" t="n"/>
      <c r="AZ1238" s="152" t="n"/>
      <c r="BA1238" s="165" t="n"/>
      <c r="BB1238" s="165" t="n"/>
      <c r="BC1238" s="152" t="n"/>
      <c r="BD1238" s="152" t="n"/>
      <c r="BE1238" s="152" t="n"/>
      <c r="BF1238" s="152" t="n"/>
      <c r="BG1238" s="155" t="n"/>
      <c r="BH1238" s="152" t="n"/>
      <c r="BI1238" s="152" t="n"/>
      <c r="BJ1238" s="152" t="n"/>
      <c r="BK1238" s="152" t="n"/>
      <c r="BL1238" s="152" t="n"/>
      <c r="BM1238" s="152" t="n"/>
      <c r="BN1238" s="152" t="n"/>
      <c r="BO1238" s="152" t="n"/>
      <c r="BP1238" s="155" t="n"/>
      <c r="BQ1238" s="152" t="n"/>
      <c r="BR1238" s="152" t="n"/>
      <c r="BS1238" s="152" t="n"/>
      <c r="BT1238" s="152" t="n"/>
      <c r="BU1238" s="152" t="n"/>
      <c r="BV1238" s="152" t="n"/>
      <c r="BW1238" s="152" t="n"/>
      <c r="BX1238" s="165" t="n"/>
      <c r="BY1238" s="150" t="n"/>
      <c r="BZ1238" s="150" t="n"/>
      <c r="CA1238" s="150" t="n"/>
      <c r="CB1238" s="174" t="n"/>
      <c r="CC1238" s="156" t="n"/>
      <c r="CD1238" s="156" t="n"/>
      <c r="CE1238" s="167">
        <f>IFERROR(__xludf.DUMMYFUNCTION("""COMPUTED_VALUE"""),"")</f>
        <v/>
      </c>
      <c r="CF1238" s="158">
        <f>IFERROR(__xludf.DUMMYFUNCTION("""COMPUTED_VALUE"""),"")</f>
        <v/>
      </c>
      <c r="CG1238" s="148" t="n"/>
      <c r="CH1238" s="148" t="n"/>
      <c r="CI1238" s="148" t="n"/>
      <c r="CJ1238" s="148" t="n"/>
      <c r="CK1238" s="148" t="n"/>
      <c r="CL1238" s="148" t="n"/>
      <c r="CM1238" s="148" t="n"/>
      <c r="CN1238" s="148" t="n"/>
      <c r="CO1238" s="148" t="n"/>
      <c r="CP1238" s="148" t="n"/>
      <c r="CQ1238" s="148" t="n"/>
      <c r="CR1238" s="148" t="n"/>
      <c r="CS1238" s="148" t="n"/>
      <c r="CT1238" s="148" t="n"/>
      <c r="CU1238" s="148" t="n"/>
      <c r="CV1238" s="148" t="n"/>
    </row>
    <row r="1239">
      <c r="A1239" s="162" t="n"/>
      <c r="B1239" s="64" t="n"/>
      <c r="C1239" s="129" t="n"/>
      <c r="D1239" s="130" t="inlineStr"/>
      <c r="E1239" s="150" t="inlineStr"/>
      <c r="F1239" s="150" t="inlineStr"/>
      <c r="G1239" s="150" t="n"/>
      <c r="H1239" s="152" t="n"/>
      <c r="I1239" s="152" t="n"/>
      <c r="J1239" s="152" t="n"/>
      <c r="K1239" s="152" t="n"/>
      <c r="L1239" s="152" t="n"/>
      <c r="M1239" s="152" t="n"/>
      <c r="N1239" s="152" t="n"/>
      <c r="O1239" s="152" t="n"/>
      <c r="P1239" s="152" t="n"/>
      <c r="Q1239" s="152" t="n"/>
      <c r="R1239" s="152" t="n"/>
      <c r="S1239" s="165" t="n"/>
      <c r="T1239" s="152" t="n"/>
      <c r="U1239" s="152" t="n"/>
      <c r="V1239" s="152" t="n"/>
      <c r="W1239" s="152" t="n"/>
      <c r="X1239" s="152" t="n"/>
      <c r="Y1239" s="152" t="n"/>
      <c r="Z1239" s="152" t="n"/>
      <c r="AA1239" s="152" t="n"/>
      <c r="AB1239" s="152" t="n"/>
      <c r="AC1239" s="152" t="n"/>
      <c r="AD1239" s="152" t="n"/>
      <c r="AE1239" s="152" t="n"/>
      <c r="AF1239" s="152" t="n"/>
      <c r="AG1239" s="152" t="n"/>
      <c r="AH1239" s="152" t="n"/>
      <c r="AI1239" s="152" t="n"/>
      <c r="AJ1239" s="152" t="n"/>
      <c r="AK1239" s="152" t="n"/>
      <c r="AL1239" s="152" t="n"/>
      <c r="AM1239" s="152" t="n"/>
      <c r="AN1239" s="166" t="n"/>
      <c r="AO1239" s="155" t="n"/>
      <c r="AP1239" s="152" t="n"/>
      <c r="AQ1239" s="152" t="n"/>
      <c r="AR1239" s="152" t="n"/>
      <c r="AS1239" s="152" t="n"/>
      <c r="AT1239" s="152" t="n"/>
      <c r="AU1239" s="155" t="n"/>
      <c r="AV1239" s="152" t="n"/>
      <c r="AW1239" s="152" t="n"/>
      <c r="AX1239" s="152" t="n"/>
      <c r="AY1239" s="152" t="n"/>
      <c r="AZ1239" s="152" t="n"/>
      <c r="BA1239" s="165" t="n"/>
      <c r="BB1239" s="165" t="n"/>
      <c r="BC1239" s="152" t="n"/>
      <c r="BD1239" s="152" t="n"/>
      <c r="BE1239" s="152" t="n"/>
      <c r="BF1239" s="152" t="n"/>
      <c r="BG1239" s="155" t="n"/>
      <c r="BH1239" s="152" t="n"/>
      <c r="BI1239" s="152" t="n"/>
      <c r="BJ1239" s="152" t="n"/>
      <c r="BK1239" s="152" t="n"/>
      <c r="BL1239" s="152" t="n"/>
      <c r="BM1239" s="152" t="n"/>
      <c r="BN1239" s="152" t="n"/>
      <c r="BO1239" s="152" t="n"/>
      <c r="BP1239" s="155" t="n"/>
      <c r="BQ1239" s="152" t="n"/>
      <c r="BR1239" s="152" t="n"/>
      <c r="BS1239" s="152" t="n"/>
      <c r="BT1239" s="152" t="n"/>
      <c r="BU1239" s="152" t="n"/>
      <c r="BV1239" s="152" t="n"/>
      <c r="BW1239" s="152" t="n"/>
      <c r="BX1239" s="165" t="n"/>
      <c r="BY1239" s="150" t="n"/>
      <c r="BZ1239" s="150" t="n"/>
      <c r="CA1239" s="150" t="n"/>
      <c r="CB1239" s="174" t="n"/>
      <c r="CC1239" s="156" t="n"/>
      <c r="CD1239" s="156" t="n"/>
      <c r="CE1239" s="167">
        <f>IFERROR(__xludf.DUMMYFUNCTION("""COMPUTED_VALUE"""),"")</f>
        <v/>
      </c>
      <c r="CF1239" s="158">
        <f>IFERROR(__xludf.DUMMYFUNCTION("""COMPUTED_VALUE"""),"")</f>
        <v/>
      </c>
      <c r="CG1239" s="148" t="n"/>
      <c r="CH1239" s="148" t="n"/>
      <c r="CI1239" s="148" t="n"/>
      <c r="CJ1239" s="148" t="n"/>
      <c r="CK1239" s="148" t="n"/>
      <c r="CL1239" s="148" t="n"/>
      <c r="CM1239" s="148" t="n"/>
      <c r="CN1239" s="148" t="n"/>
      <c r="CO1239" s="148" t="n"/>
      <c r="CP1239" s="148" t="n"/>
      <c r="CQ1239" s="148" t="n"/>
      <c r="CR1239" s="148" t="n"/>
      <c r="CS1239" s="148" t="n"/>
      <c r="CT1239" s="148" t="n"/>
      <c r="CU1239" s="148" t="n"/>
      <c r="CV1239" s="148" t="n"/>
    </row>
    <row r="1240">
      <c r="A1240" s="162" t="n"/>
      <c r="B1240" s="64" t="n"/>
      <c r="C1240" s="129" t="n"/>
      <c r="D1240" s="130" t="inlineStr"/>
      <c r="E1240" s="150" t="inlineStr"/>
      <c r="F1240" s="150" t="inlineStr"/>
      <c r="G1240" s="150" t="n"/>
      <c r="H1240" s="152" t="n"/>
      <c r="I1240" s="152" t="n"/>
      <c r="J1240" s="152" t="n"/>
      <c r="K1240" s="152" t="n"/>
      <c r="L1240" s="152" t="n"/>
      <c r="M1240" s="152" t="n"/>
      <c r="N1240" s="152" t="n"/>
      <c r="O1240" s="152" t="n"/>
      <c r="P1240" s="152" t="n"/>
      <c r="Q1240" s="152" t="n"/>
      <c r="R1240" s="152" t="n"/>
      <c r="S1240" s="165" t="n"/>
      <c r="T1240" s="152" t="n"/>
      <c r="U1240" s="152" t="n"/>
      <c r="V1240" s="152" t="n"/>
      <c r="W1240" s="152" t="n"/>
      <c r="X1240" s="152" t="n"/>
      <c r="Y1240" s="152" t="n"/>
      <c r="Z1240" s="152" t="n"/>
      <c r="AA1240" s="152" t="n"/>
      <c r="AB1240" s="152" t="n"/>
      <c r="AC1240" s="152" t="n"/>
      <c r="AD1240" s="152" t="n"/>
      <c r="AE1240" s="152" t="n"/>
      <c r="AF1240" s="152" t="n"/>
      <c r="AG1240" s="152" t="n"/>
      <c r="AH1240" s="152" t="n"/>
      <c r="AI1240" s="152" t="n"/>
      <c r="AJ1240" s="152" t="n"/>
      <c r="AK1240" s="152" t="n"/>
      <c r="AL1240" s="152" t="n"/>
      <c r="AM1240" s="152" t="n"/>
      <c r="AN1240" s="166" t="n"/>
      <c r="AO1240" s="155" t="n"/>
      <c r="AP1240" s="152" t="n"/>
      <c r="AQ1240" s="152" t="n"/>
      <c r="AR1240" s="152" t="n"/>
      <c r="AS1240" s="152" t="n"/>
      <c r="AT1240" s="152" t="n"/>
      <c r="AU1240" s="155" t="n"/>
      <c r="AV1240" s="152" t="n"/>
      <c r="AW1240" s="152" t="n"/>
      <c r="AX1240" s="152" t="n"/>
      <c r="AY1240" s="152" t="n"/>
      <c r="AZ1240" s="152" t="n"/>
      <c r="BA1240" s="165" t="n"/>
      <c r="BB1240" s="165" t="n"/>
      <c r="BC1240" s="152" t="n"/>
      <c r="BD1240" s="152" t="n"/>
      <c r="BE1240" s="152" t="n"/>
      <c r="BF1240" s="152" t="n"/>
      <c r="BG1240" s="155" t="n"/>
      <c r="BH1240" s="152" t="n"/>
      <c r="BI1240" s="152" t="n"/>
      <c r="BJ1240" s="152" t="n"/>
      <c r="BK1240" s="152" t="n"/>
      <c r="BL1240" s="152" t="n"/>
      <c r="BM1240" s="152" t="n"/>
      <c r="BN1240" s="152" t="n"/>
      <c r="BO1240" s="152" t="n"/>
      <c r="BP1240" s="155" t="n"/>
      <c r="BQ1240" s="152" t="n"/>
      <c r="BR1240" s="152" t="n"/>
      <c r="BS1240" s="152" t="n"/>
      <c r="BT1240" s="152" t="n"/>
      <c r="BU1240" s="152" t="n"/>
      <c r="BV1240" s="152" t="n"/>
      <c r="BW1240" s="152" t="n"/>
      <c r="BX1240" s="165" t="n"/>
      <c r="BY1240" s="150" t="n"/>
      <c r="BZ1240" s="150" t="n"/>
      <c r="CA1240" s="150" t="n"/>
      <c r="CB1240" s="174" t="n"/>
      <c r="CC1240" s="156" t="n"/>
      <c r="CD1240" s="156" t="n"/>
      <c r="CE1240" s="167">
        <f>IFERROR(__xludf.DUMMYFUNCTION("""COMPUTED_VALUE"""),"")</f>
        <v/>
      </c>
      <c r="CF1240" s="158">
        <f>IFERROR(__xludf.DUMMYFUNCTION("""COMPUTED_VALUE"""),"")</f>
        <v/>
      </c>
      <c r="CG1240" s="148" t="n"/>
      <c r="CH1240" s="148" t="n"/>
      <c r="CI1240" s="148" t="n"/>
      <c r="CJ1240" s="148" t="n"/>
      <c r="CK1240" s="148" t="n"/>
      <c r="CL1240" s="148" t="n"/>
      <c r="CM1240" s="148" t="n"/>
      <c r="CN1240" s="148" t="n"/>
      <c r="CO1240" s="148" t="n"/>
      <c r="CP1240" s="148" t="n"/>
      <c r="CQ1240" s="148" t="n"/>
      <c r="CR1240" s="148" t="n"/>
      <c r="CS1240" s="148" t="n"/>
      <c r="CT1240" s="148" t="n"/>
      <c r="CU1240" s="148" t="n"/>
      <c r="CV1240" s="148" t="n"/>
    </row>
    <row r="1241">
      <c r="A1241" s="162" t="n"/>
      <c r="B1241" s="64" t="n"/>
      <c r="C1241" s="129" t="n"/>
      <c r="D1241" s="130" t="inlineStr"/>
      <c r="E1241" s="150" t="inlineStr"/>
      <c r="F1241" s="150" t="inlineStr"/>
      <c r="G1241" s="150" t="n"/>
      <c r="H1241" s="152" t="n"/>
      <c r="I1241" s="152" t="n"/>
      <c r="J1241" s="152" t="n"/>
      <c r="K1241" s="152" t="n"/>
      <c r="L1241" s="152" t="n"/>
      <c r="M1241" s="152" t="n"/>
      <c r="N1241" s="152" t="n"/>
      <c r="O1241" s="152" t="n"/>
      <c r="P1241" s="152" t="n"/>
      <c r="Q1241" s="152" t="n"/>
      <c r="R1241" s="152" t="n"/>
      <c r="S1241" s="165" t="n"/>
      <c r="T1241" s="152" t="n"/>
      <c r="U1241" s="152" t="n"/>
      <c r="V1241" s="152" t="n"/>
      <c r="W1241" s="152" t="n"/>
      <c r="X1241" s="152" t="n"/>
      <c r="Y1241" s="152" t="n"/>
      <c r="Z1241" s="152" t="n"/>
      <c r="AA1241" s="152" t="n"/>
      <c r="AB1241" s="152" t="n"/>
      <c r="AC1241" s="152" t="n"/>
      <c r="AD1241" s="152" t="n"/>
      <c r="AE1241" s="152" t="n"/>
      <c r="AF1241" s="152" t="n"/>
      <c r="AG1241" s="152" t="n"/>
      <c r="AH1241" s="152" t="n"/>
      <c r="AI1241" s="152" t="n"/>
      <c r="AJ1241" s="152" t="n"/>
      <c r="AK1241" s="152" t="n"/>
      <c r="AL1241" s="152" t="n"/>
      <c r="AM1241" s="152" t="n"/>
      <c r="AN1241" s="166" t="n"/>
      <c r="AO1241" s="155" t="n"/>
      <c r="AP1241" s="152" t="n"/>
      <c r="AQ1241" s="152" t="n"/>
      <c r="AR1241" s="152" t="n"/>
      <c r="AS1241" s="152" t="n"/>
      <c r="AT1241" s="152" t="n"/>
      <c r="AU1241" s="155" t="n"/>
      <c r="AV1241" s="152" t="n"/>
      <c r="AW1241" s="152" t="n"/>
      <c r="AX1241" s="152" t="n"/>
      <c r="AY1241" s="152" t="n"/>
      <c r="AZ1241" s="152" t="n"/>
      <c r="BA1241" s="165" t="n"/>
      <c r="BB1241" s="165" t="n"/>
      <c r="BC1241" s="152" t="n"/>
      <c r="BD1241" s="152" t="n"/>
      <c r="BE1241" s="152" t="n"/>
      <c r="BF1241" s="152" t="n"/>
      <c r="BG1241" s="155" t="n"/>
      <c r="BH1241" s="152" t="n"/>
      <c r="BI1241" s="152" t="n"/>
      <c r="BJ1241" s="152" t="n"/>
      <c r="BK1241" s="152" t="n"/>
      <c r="BL1241" s="152" t="n"/>
      <c r="BM1241" s="152" t="n"/>
      <c r="BN1241" s="152" t="n"/>
      <c r="BO1241" s="152" t="n"/>
      <c r="BP1241" s="155" t="n"/>
      <c r="BQ1241" s="152" t="n"/>
      <c r="BR1241" s="152" t="n"/>
      <c r="BS1241" s="152" t="n"/>
      <c r="BT1241" s="152" t="n"/>
      <c r="BU1241" s="152" t="n"/>
      <c r="BV1241" s="152" t="n"/>
      <c r="BW1241" s="152" t="n"/>
      <c r="BX1241" s="165" t="n"/>
      <c r="BY1241" s="150" t="n"/>
      <c r="BZ1241" s="150" t="n"/>
      <c r="CA1241" s="150" t="n"/>
      <c r="CB1241" s="174" t="n"/>
      <c r="CC1241" s="156" t="n"/>
      <c r="CD1241" s="156" t="n"/>
      <c r="CE1241" s="167">
        <f>IFERROR(__xludf.DUMMYFUNCTION("""COMPUTED_VALUE"""),"")</f>
        <v/>
      </c>
      <c r="CF1241" s="158">
        <f>IFERROR(__xludf.DUMMYFUNCTION("""COMPUTED_VALUE"""),"")</f>
        <v/>
      </c>
      <c r="CG1241" s="148" t="n"/>
      <c r="CH1241" s="148" t="n"/>
      <c r="CI1241" s="148" t="n"/>
      <c r="CJ1241" s="148" t="n"/>
      <c r="CK1241" s="148" t="n"/>
      <c r="CL1241" s="148" t="n"/>
      <c r="CM1241" s="148" t="n"/>
      <c r="CN1241" s="148" t="n"/>
      <c r="CO1241" s="148" t="n"/>
      <c r="CP1241" s="148" t="n"/>
      <c r="CQ1241" s="148" t="n"/>
      <c r="CR1241" s="148" t="n"/>
      <c r="CS1241" s="148" t="n"/>
      <c r="CT1241" s="148" t="n"/>
      <c r="CU1241" s="148" t="n"/>
      <c r="CV1241" s="148" t="n"/>
    </row>
    <row r="1242">
      <c r="A1242" s="162" t="n"/>
      <c r="B1242" s="64" t="n"/>
      <c r="C1242" s="129" t="n"/>
      <c r="D1242" s="130" t="inlineStr"/>
      <c r="E1242" s="150" t="inlineStr"/>
      <c r="F1242" s="150" t="inlineStr"/>
      <c r="G1242" s="150" t="n"/>
      <c r="H1242" s="152" t="n"/>
      <c r="I1242" s="152" t="n"/>
      <c r="J1242" s="152" t="n"/>
      <c r="K1242" s="152" t="n"/>
      <c r="L1242" s="152" t="n"/>
      <c r="M1242" s="152" t="n"/>
      <c r="N1242" s="152" t="n"/>
      <c r="O1242" s="152" t="n"/>
      <c r="P1242" s="152" t="n"/>
      <c r="Q1242" s="152" t="n"/>
      <c r="R1242" s="152" t="n"/>
      <c r="S1242" s="165" t="n"/>
      <c r="T1242" s="152" t="n"/>
      <c r="U1242" s="152" t="n"/>
      <c r="V1242" s="152" t="n"/>
      <c r="W1242" s="152" t="n"/>
      <c r="X1242" s="152" t="n"/>
      <c r="Y1242" s="152" t="n"/>
      <c r="Z1242" s="152" t="n"/>
      <c r="AA1242" s="152" t="n"/>
      <c r="AB1242" s="152" t="n"/>
      <c r="AC1242" s="152" t="n"/>
      <c r="AD1242" s="152" t="n"/>
      <c r="AE1242" s="152" t="n"/>
      <c r="AF1242" s="152" t="n"/>
      <c r="AG1242" s="152" t="n"/>
      <c r="AH1242" s="152" t="n"/>
      <c r="AI1242" s="152" t="n"/>
      <c r="AJ1242" s="152" t="n"/>
      <c r="AK1242" s="152" t="n"/>
      <c r="AL1242" s="152" t="n"/>
      <c r="AM1242" s="152" t="n"/>
      <c r="AN1242" s="166" t="n"/>
      <c r="AO1242" s="155" t="n"/>
      <c r="AP1242" s="152" t="n"/>
      <c r="AQ1242" s="152" t="n"/>
      <c r="AR1242" s="152" t="n"/>
      <c r="AS1242" s="152" t="n"/>
      <c r="AT1242" s="152" t="n"/>
      <c r="AU1242" s="155" t="n"/>
      <c r="AV1242" s="152" t="n"/>
      <c r="AW1242" s="152" t="n"/>
      <c r="AX1242" s="152" t="n"/>
      <c r="AY1242" s="152" t="n"/>
      <c r="AZ1242" s="152" t="n"/>
      <c r="BA1242" s="165" t="n"/>
      <c r="BB1242" s="165" t="n"/>
      <c r="BC1242" s="152" t="n"/>
      <c r="BD1242" s="152" t="n"/>
      <c r="BE1242" s="152" t="n"/>
      <c r="BF1242" s="152" t="n"/>
      <c r="BG1242" s="155" t="n"/>
      <c r="BH1242" s="152" t="n"/>
      <c r="BI1242" s="152" t="n"/>
      <c r="BJ1242" s="152" t="n"/>
      <c r="BK1242" s="152" t="n"/>
      <c r="BL1242" s="152" t="n"/>
      <c r="BM1242" s="152" t="n"/>
      <c r="BN1242" s="152" t="n"/>
      <c r="BO1242" s="152" t="n"/>
      <c r="BP1242" s="155" t="n"/>
      <c r="BQ1242" s="152" t="n"/>
      <c r="BR1242" s="152" t="n"/>
      <c r="BS1242" s="152" t="n"/>
      <c r="BT1242" s="152" t="n"/>
      <c r="BU1242" s="152" t="n"/>
      <c r="BV1242" s="152" t="n"/>
      <c r="BW1242" s="152" t="n"/>
      <c r="BX1242" s="165" t="n"/>
      <c r="BY1242" s="150" t="n"/>
      <c r="BZ1242" s="150" t="n"/>
      <c r="CA1242" s="150" t="n"/>
      <c r="CB1242" s="174" t="n"/>
      <c r="CC1242" s="156" t="n"/>
      <c r="CD1242" s="156" t="n"/>
      <c r="CE1242" s="167">
        <f>IFERROR(__xludf.DUMMYFUNCTION("""COMPUTED_VALUE"""),"")</f>
        <v/>
      </c>
      <c r="CF1242" s="158">
        <f>IFERROR(__xludf.DUMMYFUNCTION("""COMPUTED_VALUE"""),"")</f>
        <v/>
      </c>
      <c r="CG1242" s="148" t="n"/>
      <c r="CH1242" s="148" t="n"/>
      <c r="CI1242" s="148" t="n"/>
      <c r="CJ1242" s="148" t="n"/>
      <c r="CK1242" s="148" t="n"/>
      <c r="CL1242" s="148" t="n"/>
      <c r="CM1242" s="148" t="n"/>
      <c r="CN1242" s="148" t="n"/>
      <c r="CO1242" s="148" t="n"/>
      <c r="CP1242" s="148" t="n"/>
      <c r="CQ1242" s="148" t="n"/>
      <c r="CR1242" s="148" t="n"/>
      <c r="CS1242" s="148" t="n"/>
      <c r="CT1242" s="148" t="n"/>
      <c r="CU1242" s="148" t="n"/>
      <c r="CV1242" s="148" t="n"/>
    </row>
    <row r="1243">
      <c r="A1243" s="162" t="n"/>
      <c r="B1243" s="64" t="n"/>
      <c r="C1243" s="129" t="n"/>
      <c r="D1243" s="130" t="inlineStr"/>
      <c r="E1243" s="150" t="inlineStr"/>
      <c r="F1243" s="150" t="inlineStr"/>
      <c r="G1243" s="150" t="n"/>
      <c r="H1243" s="152" t="n"/>
      <c r="I1243" s="152" t="n"/>
      <c r="J1243" s="152" t="n"/>
      <c r="K1243" s="152" t="n"/>
      <c r="L1243" s="152" t="n"/>
      <c r="M1243" s="152" t="n"/>
      <c r="N1243" s="152" t="n"/>
      <c r="O1243" s="152" t="n"/>
      <c r="P1243" s="152" t="n"/>
      <c r="Q1243" s="152" t="n"/>
      <c r="R1243" s="152" t="n"/>
      <c r="S1243" s="165" t="n"/>
      <c r="T1243" s="152" t="n"/>
      <c r="U1243" s="152" t="n"/>
      <c r="V1243" s="152" t="n"/>
      <c r="W1243" s="152" t="n"/>
      <c r="X1243" s="152" t="n"/>
      <c r="Y1243" s="152" t="n"/>
      <c r="Z1243" s="152" t="n"/>
      <c r="AA1243" s="152" t="n"/>
      <c r="AB1243" s="152" t="n"/>
      <c r="AC1243" s="152" t="n"/>
      <c r="AD1243" s="152" t="n"/>
      <c r="AE1243" s="152" t="n"/>
      <c r="AF1243" s="152" t="n"/>
      <c r="AG1243" s="152" t="n"/>
      <c r="AH1243" s="152" t="n"/>
      <c r="AI1243" s="152" t="n"/>
      <c r="AJ1243" s="152" t="n"/>
      <c r="AK1243" s="152" t="n"/>
      <c r="AL1243" s="152" t="n"/>
      <c r="AM1243" s="152" t="n"/>
      <c r="AN1243" s="166" t="n"/>
      <c r="AO1243" s="155" t="n"/>
      <c r="AP1243" s="152" t="n"/>
      <c r="AQ1243" s="152" t="n"/>
      <c r="AR1243" s="152" t="n"/>
      <c r="AS1243" s="152" t="n"/>
      <c r="AT1243" s="152" t="n"/>
      <c r="AU1243" s="155" t="n"/>
      <c r="AV1243" s="152" t="n"/>
      <c r="AW1243" s="152" t="n"/>
      <c r="AX1243" s="152" t="n"/>
      <c r="AY1243" s="152" t="n"/>
      <c r="AZ1243" s="152" t="n"/>
      <c r="BA1243" s="165" t="n"/>
      <c r="BB1243" s="165" t="n"/>
      <c r="BC1243" s="152" t="n"/>
      <c r="BD1243" s="152" t="n"/>
      <c r="BE1243" s="152" t="n"/>
      <c r="BF1243" s="152" t="n"/>
      <c r="BG1243" s="155" t="n"/>
      <c r="BH1243" s="152" t="n"/>
      <c r="BI1243" s="152" t="n"/>
      <c r="BJ1243" s="152" t="n"/>
      <c r="BK1243" s="152" t="n"/>
      <c r="BL1243" s="152" t="n"/>
      <c r="BM1243" s="152" t="n"/>
      <c r="BN1243" s="152" t="n"/>
      <c r="BO1243" s="152" t="n"/>
      <c r="BP1243" s="155" t="n"/>
      <c r="BQ1243" s="152" t="n"/>
      <c r="BR1243" s="152" t="n"/>
      <c r="BS1243" s="152" t="n"/>
      <c r="BT1243" s="152" t="n"/>
      <c r="BU1243" s="152" t="n"/>
      <c r="BV1243" s="152" t="n"/>
      <c r="BW1243" s="152" t="n"/>
      <c r="BX1243" s="165" t="n"/>
      <c r="BY1243" s="150" t="n"/>
      <c r="BZ1243" s="150" t="n"/>
      <c r="CA1243" s="150" t="n"/>
      <c r="CB1243" s="174" t="n"/>
      <c r="CC1243" s="156" t="n"/>
      <c r="CD1243" s="156" t="n"/>
      <c r="CE1243" s="167">
        <f>IFERROR(__xludf.DUMMYFUNCTION("""COMPUTED_VALUE"""),"")</f>
        <v/>
      </c>
      <c r="CF1243" s="158">
        <f>IFERROR(__xludf.DUMMYFUNCTION("""COMPUTED_VALUE"""),"")</f>
        <v/>
      </c>
      <c r="CG1243" s="148" t="n"/>
      <c r="CH1243" s="148" t="n"/>
      <c r="CI1243" s="148" t="n"/>
      <c r="CJ1243" s="148" t="n"/>
      <c r="CK1243" s="148" t="n"/>
      <c r="CL1243" s="148" t="n"/>
      <c r="CM1243" s="148" t="n"/>
      <c r="CN1243" s="148" t="n"/>
      <c r="CO1243" s="148" t="n"/>
      <c r="CP1243" s="148" t="n"/>
      <c r="CQ1243" s="148" t="n"/>
      <c r="CR1243" s="148" t="n"/>
      <c r="CS1243" s="148" t="n"/>
      <c r="CT1243" s="148" t="n"/>
      <c r="CU1243" s="148" t="n"/>
      <c r="CV1243" s="148" t="n"/>
    </row>
    <row r="1244">
      <c r="A1244" s="162" t="n"/>
      <c r="B1244" s="64" t="n"/>
      <c r="C1244" s="129" t="n"/>
      <c r="D1244" s="130" t="inlineStr"/>
      <c r="E1244" s="150" t="inlineStr"/>
      <c r="F1244" s="150" t="inlineStr"/>
      <c r="G1244" s="150" t="n"/>
      <c r="H1244" s="152" t="n"/>
      <c r="I1244" s="152" t="n"/>
      <c r="J1244" s="152" t="n"/>
      <c r="K1244" s="152" t="n"/>
      <c r="L1244" s="152" t="n"/>
      <c r="M1244" s="152" t="n"/>
      <c r="N1244" s="152" t="n"/>
      <c r="O1244" s="152" t="n"/>
      <c r="P1244" s="152" t="n"/>
      <c r="Q1244" s="152" t="n"/>
      <c r="R1244" s="152" t="n"/>
      <c r="S1244" s="165" t="n"/>
      <c r="T1244" s="152" t="n"/>
      <c r="U1244" s="152" t="n"/>
      <c r="V1244" s="152" t="n"/>
      <c r="W1244" s="152" t="n"/>
      <c r="X1244" s="152" t="n"/>
      <c r="Y1244" s="152" t="n"/>
      <c r="Z1244" s="152" t="n"/>
      <c r="AA1244" s="152" t="n"/>
      <c r="AB1244" s="152" t="n"/>
      <c r="AC1244" s="152" t="n"/>
      <c r="AD1244" s="152" t="n"/>
      <c r="AE1244" s="152" t="n"/>
      <c r="AF1244" s="152" t="n"/>
      <c r="AG1244" s="152" t="n"/>
      <c r="AH1244" s="152" t="n"/>
      <c r="AI1244" s="152" t="n"/>
      <c r="AJ1244" s="152" t="n"/>
      <c r="AK1244" s="152" t="n"/>
      <c r="AL1244" s="152" t="n"/>
      <c r="AM1244" s="152" t="n"/>
      <c r="AN1244" s="166" t="n"/>
      <c r="AO1244" s="155" t="n"/>
      <c r="AP1244" s="152" t="n"/>
      <c r="AQ1244" s="152" t="n"/>
      <c r="AR1244" s="152" t="n"/>
      <c r="AS1244" s="152" t="n"/>
      <c r="AT1244" s="152" t="n"/>
      <c r="AU1244" s="155" t="n"/>
      <c r="AV1244" s="152" t="n"/>
      <c r="AW1244" s="152" t="n"/>
      <c r="AX1244" s="152" t="n"/>
      <c r="AY1244" s="152" t="n"/>
      <c r="AZ1244" s="152" t="n"/>
      <c r="BA1244" s="165" t="n"/>
      <c r="BB1244" s="165" t="n"/>
      <c r="BC1244" s="152" t="n"/>
      <c r="BD1244" s="152" t="n"/>
      <c r="BE1244" s="152" t="n"/>
      <c r="BF1244" s="152" t="n"/>
      <c r="BG1244" s="155" t="n"/>
      <c r="BH1244" s="152" t="n"/>
      <c r="BI1244" s="152" t="n"/>
      <c r="BJ1244" s="152" t="n"/>
      <c r="BK1244" s="152" t="n"/>
      <c r="BL1244" s="152" t="n"/>
      <c r="BM1244" s="152" t="n"/>
      <c r="BN1244" s="152" t="n"/>
      <c r="BO1244" s="152" t="n"/>
      <c r="BP1244" s="155" t="n"/>
      <c r="BQ1244" s="152" t="n"/>
      <c r="BR1244" s="152" t="n"/>
      <c r="BS1244" s="152" t="n"/>
      <c r="BT1244" s="152" t="n"/>
      <c r="BU1244" s="152" t="n"/>
      <c r="BV1244" s="152" t="n"/>
      <c r="BW1244" s="152" t="n"/>
      <c r="BX1244" s="165" t="n"/>
      <c r="BY1244" s="150" t="n"/>
      <c r="BZ1244" s="150" t="n"/>
      <c r="CA1244" s="150" t="n"/>
      <c r="CB1244" s="174" t="n"/>
      <c r="CC1244" s="156" t="n"/>
      <c r="CD1244" s="156" t="n"/>
      <c r="CE1244" s="167">
        <f>IFERROR(__xludf.DUMMYFUNCTION("""COMPUTED_VALUE"""),"")</f>
        <v/>
      </c>
      <c r="CF1244" s="158">
        <f>IFERROR(__xludf.DUMMYFUNCTION("""COMPUTED_VALUE"""),"")</f>
        <v/>
      </c>
      <c r="CG1244" s="148" t="n"/>
      <c r="CH1244" s="148" t="n"/>
      <c r="CI1244" s="148" t="n"/>
      <c r="CJ1244" s="148" t="n"/>
      <c r="CK1244" s="148" t="n"/>
      <c r="CL1244" s="148" t="n"/>
      <c r="CM1244" s="148" t="n"/>
      <c r="CN1244" s="148" t="n"/>
      <c r="CO1244" s="148" t="n"/>
      <c r="CP1244" s="148" t="n"/>
      <c r="CQ1244" s="148" t="n"/>
      <c r="CR1244" s="148" t="n"/>
      <c r="CS1244" s="148" t="n"/>
      <c r="CT1244" s="148" t="n"/>
      <c r="CU1244" s="148" t="n"/>
      <c r="CV1244" s="148" t="n"/>
    </row>
    <row r="1245">
      <c r="A1245" s="162" t="n"/>
      <c r="B1245" s="64" t="n"/>
      <c r="C1245" s="129" t="n"/>
      <c r="D1245" s="130" t="inlineStr"/>
      <c r="E1245" s="150" t="inlineStr"/>
      <c r="F1245" s="150" t="inlineStr"/>
      <c r="G1245" s="150" t="n"/>
      <c r="H1245" s="152" t="n"/>
      <c r="I1245" s="152" t="n"/>
      <c r="J1245" s="152" t="n"/>
      <c r="K1245" s="152" t="n"/>
      <c r="L1245" s="152" t="n"/>
      <c r="M1245" s="152" t="n"/>
      <c r="N1245" s="152" t="n"/>
      <c r="O1245" s="152" t="n"/>
      <c r="P1245" s="152" t="n"/>
      <c r="Q1245" s="152" t="n"/>
      <c r="R1245" s="152" t="n"/>
      <c r="S1245" s="165" t="n"/>
      <c r="T1245" s="152" t="n"/>
      <c r="U1245" s="152" t="n"/>
      <c r="V1245" s="152" t="n"/>
      <c r="W1245" s="152" t="n"/>
      <c r="X1245" s="152" t="n"/>
      <c r="Y1245" s="152" t="n"/>
      <c r="Z1245" s="152" t="n"/>
      <c r="AA1245" s="152" t="n"/>
      <c r="AB1245" s="152" t="n"/>
      <c r="AC1245" s="152" t="n"/>
      <c r="AD1245" s="152" t="n"/>
      <c r="AE1245" s="152" t="n"/>
      <c r="AF1245" s="152" t="n"/>
      <c r="AG1245" s="152" t="n"/>
      <c r="AH1245" s="152" t="n"/>
      <c r="AI1245" s="152" t="n"/>
      <c r="AJ1245" s="152" t="n"/>
      <c r="AK1245" s="152" t="n"/>
      <c r="AL1245" s="152" t="n"/>
      <c r="AM1245" s="152" t="n"/>
      <c r="AN1245" s="166" t="n"/>
      <c r="AO1245" s="155" t="n"/>
      <c r="AP1245" s="152" t="n"/>
      <c r="AQ1245" s="152" t="n"/>
      <c r="AR1245" s="152" t="n"/>
      <c r="AS1245" s="152" t="n"/>
      <c r="AT1245" s="152" t="n"/>
      <c r="AU1245" s="155" t="n"/>
      <c r="AV1245" s="152" t="n"/>
      <c r="AW1245" s="152" t="n"/>
      <c r="AX1245" s="152" t="n"/>
      <c r="AY1245" s="152" t="n"/>
      <c r="AZ1245" s="152" t="n"/>
      <c r="BA1245" s="165" t="n"/>
      <c r="BB1245" s="165" t="n"/>
      <c r="BC1245" s="152" t="n"/>
      <c r="BD1245" s="152" t="n"/>
      <c r="BE1245" s="152" t="n"/>
      <c r="BF1245" s="152" t="n"/>
      <c r="BG1245" s="155" t="n"/>
      <c r="BH1245" s="152" t="n"/>
      <c r="BI1245" s="152" t="n"/>
      <c r="BJ1245" s="152" t="n"/>
      <c r="BK1245" s="152" t="n"/>
      <c r="BL1245" s="152" t="n"/>
      <c r="BM1245" s="152" t="n"/>
      <c r="BN1245" s="152" t="n"/>
      <c r="BO1245" s="152" t="n"/>
      <c r="BP1245" s="155" t="n"/>
      <c r="BQ1245" s="152" t="n"/>
      <c r="BR1245" s="152" t="n"/>
      <c r="BS1245" s="152" t="n"/>
      <c r="BT1245" s="152" t="n"/>
      <c r="BU1245" s="152" t="n"/>
      <c r="BV1245" s="152" t="n"/>
      <c r="BW1245" s="152" t="n"/>
      <c r="BX1245" s="165" t="n"/>
      <c r="BY1245" s="150" t="n"/>
      <c r="BZ1245" s="150" t="n"/>
      <c r="CA1245" s="150" t="n"/>
      <c r="CB1245" s="174" t="n"/>
      <c r="CC1245" s="156" t="n"/>
      <c r="CD1245" s="156" t="n"/>
      <c r="CE1245" s="167">
        <f>IFERROR(__xludf.DUMMYFUNCTION("""COMPUTED_VALUE"""),"")</f>
        <v/>
      </c>
      <c r="CF1245" s="158">
        <f>IFERROR(__xludf.DUMMYFUNCTION("""COMPUTED_VALUE"""),"")</f>
        <v/>
      </c>
      <c r="CG1245" s="148" t="n"/>
      <c r="CH1245" s="148" t="n"/>
      <c r="CI1245" s="148" t="n"/>
      <c r="CJ1245" s="148" t="n"/>
      <c r="CK1245" s="148" t="n"/>
      <c r="CL1245" s="148" t="n"/>
      <c r="CM1245" s="148" t="n"/>
      <c r="CN1245" s="148" t="n"/>
      <c r="CO1245" s="148" t="n"/>
      <c r="CP1245" s="148" t="n"/>
      <c r="CQ1245" s="148" t="n"/>
      <c r="CR1245" s="148" t="n"/>
      <c r="CS1245" s="148" t="n"/>
      <c r="CT1245" s="148" t="n"/>
      <c r="CU1245" s="148" t="n"/>
      <c r="CV1245" s="148" t="n"/>
    </row>
    <row r="1246">
      <c r="A1246" s="162" t="n"/>
      <c r="B1246" s="64" t="n"/>
      <c r="C1246" s="129" t="n"/>
      <c r="D1246" s="130" t="inlineStr"/>
      <c r="E1246" s="150" t="inlineStr"/>
      <c r="F1246" s="150" t="inlineStr"/>
      <c r="G1246" s="150" t="n"/>
      <c r="H1246" s="152" t="n"/>
      <c r="I1246" s="152" t="n"/>
      <c r="J1246" s="152" t="n"/>
      <c r="K1246" s="152" t="n"/>
      <c r="L1246" s="152" t="n"/>
      <c r="M1246" s="152" t="n"/>
      <c r="N1246" s="152" t="n"/>
      <c r="O1246" s="152" t="n"/>
      <c r="P1246" s="152" t="n"/>
      <c r="Q1246" s="152" t="n"/>
      <c r="R1246" s="152" t="n"/>
      <c r="S1246" s="165" t="n"/>
      <c r="T1246" s="152" t="n"/>
      <c r="U1246" s="152" t="n"/>
      <c r="V1246" s="152" t="n"/>
      <c r="W1246" s="152" t="n"/>
      <c r="X1246" s="152" t="n"/>
      <c r="Y1246" s="152" t="n"/>
      <c r="Z1246" s="152" t="n"/>
      <c r="AA1246" s="152" t="n"/>
      <c r="AB1246" s="152" t="n"/>
      <c r="AC1246" s="152" t="n"/>
      <c r="AD1246" s="152" t="n"/>
      <c r="AE1246" s="152" t="n"/>
      <c r="AF1246" s="152" t="n"/>
      <c r="AG1246" s="152" t="n"/>
      <c r="AH1246" s="152" t="n"/>
      <c r="AI1246" s="152" t="n"/>
      <c r="AJ1246" s="152" t="n"/>
      <c r="AK1246" s="152" t="n"/>
      <c r="AL1246" s="152" t="n"/>
      <c r="AM1246" s="152" t="n"/>
      <c r="AN1246" s="166" t="n"/>
      <c r="AO1246" s="155" t="n"/>
      <c r="AP1246" s="152" t="n"/>
      <c r="AQ1246" s="152" t="n"/>
      <c r="AR1246" s="152" t="n"/>
      <c r="AS1246" s="152" t="n"/>
      <c r="AT1246" s="152" t="n"/>
      <c r="AU1246" s="155" t="n"/>
      <c r="AV1246" s="152" t="n"/>
      <c r="AW1246" s="152" t="n"/>
      <c r="AX1246" s="152" t="n"/>
      <c r="AY1246" s="152" t="n"/>
      <c r="AZ1246" s="152" t="n"/>
      <c r="BA1246" s="165" t="n"/>
      <c r="BB1246" s="165" t="n"/>
      <c r="BC1246" s="152" t="n"/>
      <c r="BD1246" s="152" t="n"/>
      <c r="BE1246" s="152" t="n"/>
      <c r="BF1246" s="152" t="n"/>
      <c r="BG1246" s="155" t="n"/>
      <c r="BH1246" s="152" t="n"/>
      <c r="BI1246" s="152" t="n"/>
      <c r="BJ1246" s="152" t="n"/>
      <c r="BK1246" s="152" t="n"/>
      <c r="BL1246" s="152" t="n"/>
      <c r="BM1246" s="152" t="n"/>
      <c r="BN1246" s="152" t="n"/>
      <c r="BO1246" s="152" t="n"/>
      <c r="BP1246" s="155" t="n"/>
      <c r="BQ1246" s="152" t="n"/>
      <c r="BR1246" s="152" t="n"/>
      <c r="BS1246" s="152" t="n"/>
      <c r="BT1246" s="152" t="n"/>
      <c r="BU1246" s="152" t="n"/>
      <c r="BV1246" s="152" t="n"/>
      <c r="BW1246" s="152" t="n"/>
      <c r="BX1246" s="165" t="n"/>
      <c r="BY1246" s="150" t="n"/>
      <c r="BZ1246" s="150" t="n"/>
      <c r="CA1246" s="150" t="n"/>
      <c r="CB1246" s="174" t="n"/>
      <c r="CC1246" s="156" t="n"/>
      <c r="CD1246" s="156" t="n"/>
      <c r="CE1246" s="167">
        <f>IFERROR(__xludf.DUMMYFUNCTION("""COMPUTED_VALUE"""),"")</f>
        <v/>
      </c>
      <c r="CF1246" s="158">
        <f>IFERROR(__xludf.DUMMYFUNCTION("""COMPUTED_VALUE"""),"")</f>
        <v/>
      </c>
      <c r="CG1246" s="148" t="n"/>
      <c r="CH1246" s="148" t="n"/>
      <c r="CI1246" s="148" t="n"/>
      <c r="CJ1246" s="148" t="n"/>
      <c r="CK1246" s="148" t="n"/>
      <c r="CL1246" s="148" t="n"/>
      <c r="CM1246" s="148" t="n"/>
      <c r="CN1246" s="148" t="n"/>
      <c r="CO1246" s="148" t="n"/>
      <c r="CP1246" s="148" t="n"/>
      <c r="CQ1246" s="148" t="n"/>
      <c r="CR1246" s="148" t="n"/>
      <c r="CS1246" s="148" t="n"/>
      <c r="CT1246" s="148" t="n"/>
      <c r="CU1246" s="148" t="n"/>
      <c r="CV1246" s="148" t="n"/>
    </row>
    <row r="1247">
      <c r="A1247" s="162" t="n"/>
      <c r="B1247" s="64" t="n"/>
      <c r="C1247" s="129" t="n"/>
      <c r="D1247" s="130" t="inlineStr"/>
      <c r="E1247" s="150" t="inlineStr"/>
      <c r="F1247" s="150" t="inlineStr"/>
      <c r="G1247" s="150" t="n"/>
      <c r="H1247" s="152" t="n"/>
      <c r="I1247" s="152" t="n"/>
      <c r="J1247" s="152" t="n"/>
      <c r="K1247" s="152" t="n"/>
      <c r="L1247" s="152" t="n"/>
      <c r="M1247" s="152" t="n"/>
      <c r="N1247" s="152" t="n"/>
      <c r="O1247" s="152" t="n"/>
      <c r="P1247" s="152" t="n"/>
      <c r="Q1247" s="152" t="n"/>
      <c r="R1247" s="152" t="n"/>
      <c r="S1247" s="165" t="n"/>
      <c r="T1247" s="152" t="n"/>
      <c r="U1247" s="152" t="n"/>
      <c r="V1247" s="152" t="n"/>
      <c r="W1247" s="152" t="n"/>
      <c r="X1247" s="152" t="n"/>
      <c r="Y1247" s="152" t="n"/>
      <c r="Z1247" s="152" t="n"/>
      <c r="AA1247" s="152" t="n"/>
      <c r="AB1247" s="152" t="n"/>
      <c r="AC1247" s="152" t="n"/>
      <c r="AD1247" s="152" t="n"/>
      <c r="AE1247" s="152" t="n"/>
      <c r="AF1247" s="152" t="n"/>
      <c r="AG1247" s="152" t="n"/>
      <c r="AH1247" s="152" t="n"/>
      <c r="AI1247" s="152" t="n"/>
      <c r="AJ1247" s="152" t="n"/>
      <c r="AK1247" s="152" t="n"/>
      <c r="AL1247" s="152" t="n"/>
      <c r="AM1247" s="152" t="n"/>
      <c r="AN1247" s="166" t="n"/>
      <c r="AO1247" s="155" t="n"/>
      <c r="AP1247" s="152" t="n"/>
      <c r="AQ1247" s="152" t="n"/>
      <c r="AR1247" s="152" t="n"/>
      <c r="AS1247" s="152" t="n"/>
      <c r="AT1247" s="152" t="n"/>
      <c r="AU1247" s="155" t="n"/>
      <c r="AV1247" s="152" t="n"/>
      <c r="AW1247" s="152" t="n"/>
      <c r="AX1247" s="152" t="n"/>
      <c r="AY1247" s="152" t="n"/>
      <c r="AZ1247" s="152" t="n"/>
      <c r="BA1247" s="165" t="n"/>
      <c r="BB1247" s="165" t="n"/>
      <c r="BC1247" s="152" t="n"/>
      <c r="BD1247" s="152" t="n"/>
      <c r="BE1247" s="152" t="n"/>
      <c r="BF1247" s="152" t="n"/>
      <c r="BG1247" s="155" t="n"/>
      <c r="BH1247" s="152" t="n"/>
      <c r="BI1247" s="152" t="n"/>
      <c r="BJ1247" s="152" t="n"/>
      <c r="BK1247" s="152" t="n"/>
      <c r="BL1247" s="152" t="n"/>
      <c r="BM1247" s="152" t="n"/>
      <c r="BN1247" s="152" t="n"/>
      <c r="BO1247" s="152" t="n"/>
      <c r="BP1247" s="155" t="n"/>
      <c r="BQ1247" s="152" t="n"/>
      <c r="BR1247" s="152" t="n"/>
      <c r="BS1247" s="152" t="n"/>
      <c r="BT1247" s="152" t="n"/>
      <c r="BU1247" s="152" t="n"/>
      <c r="BV1247" s="152" t="n"/>
      <c r="BW1247" s="152" t="n"/>
      <c r="BX1247" s="165" t="n"/>
      <c r="BY1247" s="150" t="n"/>
      <c r="BZ1247" s="150" t="n"/>
      <c r="CA1247" s="150" t="n"/>
      <c r="CB1247" s="174" t="n"/>
      <c r="CC1247" s="156" t="n"/>
      <c r="CD1247" s="156" t="n"/>
      <c r="CE1247" s="167">
        <f>IFERROR(__xludf.DUMMYFUNCTION("""COMPUTED_VALUE"""),"")</f>
        <v/>
      </c>
      <c r="CF1247" s="158">
        <f>IFERROR(__xludf.DUMMYFUNCTION("""COMPUTED_VALUE"""),"")</f>
        <v/>
      </c>
      <c r="CG1247" s="148" t="n"/>
      <c r="CH1247" s="148" t="n"/>
      <c r="CI1247" s="148" t="n"/>
      <c r="CJ1247" s="148" t="n"/>
      <c r="CK1247" s="148" t="n"/>
      <c r="CL1247" s="148" t="n"/>
      <c r="CM1247" s="148" t="n"/>
      <c r="CN1247" s="148" t="n"/>
      <c r="CO1247" s="148" t="n"/>
      <c r="CP1247" s="148" t="n"/>
      <c r="CQ1247" s="148" t="n"/>
      <c r="CR1247" s="148" t="n"/>
      <c r="CS1247" s="148" t="n"/>
      <c r="CT1247" s="148" t="n"/>
      <c r="CU1247" s="148" t="n"/>
      <c r="CV1247" s="148" t="n"/>
    </row>
    <row r="1248">
      <c r="A1248" s="162" t="n"/>
      <c r="B1248" s="64" t="n"/>
      <c r="C1248" s="129" t="n"/>
      <c r="D1248" s="130" t="inlineStr"/>
      <c r="E1248" s="150" t="inlineStr"/>
      <c r="F1248" s="150" t="inlineStr"/>
      <c r="G1248" s="150" t="n"/>
      <c r="H1248" s="152" t="n"/>
      <c r="I1248" s="152" t="n"/>
      <c r="J1248" s="152" t="n"/>
      <c r="K1248" s="152" t="n"/>
      <c r="L1248" s="152" t="n"/>
      <c r="M1248" s="152" t="n"/>
      <c r="N1248" s="152" t="n"/>
      <c r="O1248" s="152" t="n"/>
      <c r="P1248" s="152" t="n"/>
      <c r="Q1248" s="152" t="n"/>
      <c r="R1248" s="152" t="n"/>
      <c r="S1248" s="165" t="n"/>
      <c r="T1248" s="152" t="n"/>
      <c r="U1248" s="152" t="n"/>
      <c r="V1248" s="152" t="n"/>
      <c r="W1248" s="152" t="n"/>
      <c r="X1248" s="152" t="n"/>
      <c r="Y1248" s="152" t="n"/>
      <c r="Z1248" s="152" t="n"/>
      <c r="AA1248" s="152" t="n"/>
      <c r="AB1248" s="152" t="n"/>
      <c r="AC1248" s="152" t="n"/>
      <c r="AD1248" s="152" t="n"/>
      <c r="AE1248" s="152" t="n"/>
      <c r="AF1248" s="152" t="n"/>
      <c r="AG1248" s="152" t="n"/>
      <c r="AH1248" s="152" t="n"/>
      <c r="AI1248" s="152" t="n"/>
      <c r="AJ1248" s="152" t="n"/>
      <c r="AK1248" s="152" t="n"/>
      <c r="AL1248" s="152" t="n"/>
      <c r="AM1248" s="152" t="n"/>
      <c r="AN1248" s="166" t="n"/>
      <c r="AO1248" s="155" t="n"/>
      <c r="AP1248" s="152" t="n"/>
      <c r="AQ1248" s="152" t="n"/>
      <c r="AR1248" s="152" t="n"/>
      <c r="AS1248" s="152" t="n"/>
      <c r="AT1248" s="152" t="n"/>
      <c r="AU1248" s="155" t="n"/>
      <c r="AV1248" s="152" t="n"/>
      <c r="AW1248" s="152" t="n"/>
      <c r="AX1248" s="152" t="n"/>
      <c r="AY1248" s="152" t="n"/>
      <c r="AZ1248" s="152" t="n"/>
      <c r="BA1248" s="165" t="n"/>
      <c r="BB1248" s="165" t="n"/>
      <c r="BC1248" s="152" t="n"/>
      <c r="BD1248" s="152" t="n"/>
      <c r="BE1248" s="152" t="n"/>
      <c r="BF1248" s="152" t="n"/>
      <c r="BG1248" s="155" t="n"/>
      <c r="BH1248" s="152" t="n"/>
      <c r="BI1248" s="152" t="n"/>
      <c r="BJ1248" s="152" t="n"/>
      <c r="BK1248" s="152" t="n"/>
      <c r="BL1248" s="152" t="n"/>
      <c r="BM1248" s="152" t="n"/>
      <c r="BN1248" s="152" t="n"/>
      <c r="BO1248" s="152" t="n"/>
      <c r="BP1248" s="155" t="n"/>
      <c r="BQ1248" s="152" t="n"/>
      <c r="BR1248" s="152" t="n"/>
      <c r="BS1248" s="152" t="n"/>
      <c r="BT1248" s="152" t="n"/>
      <c r="BU1248" s="152" t="n"/>
      <c r="BV1248" s="152" t="n"/>
      <c r="BW1248" s="152" t="n"/>
      <c r="BX1248" s="165" t="n"/>
      <c r="BY1248" s="150" t="n"/>
      <c r="BZ1248" s="150" t="n"/>
      <c r="CA1248" s="150" t="n"/>
      <c r="CB1248" s="174" t="n"/>
      <c r="CC1248" s="156" t="n"/>
      <c r="CD1248" s="156" t="n"/>
      <c r="CE1248" s="167">
        <f>IFERROR(__xludf.DUMMYFUNCTION("""COMPUTED_VALUE"""),"")</f>
        <v/>
      </c>
      <c r="CF1248" s="158">
        <f>IFERROR(__xludf.DUMMYFUNCTION("""COMPUTED_VALUE"""),"")</f>
        <v/>
      </c>
      <c r="CG1248" s="148" t="n"/>
      <c r="CH1248" s="148" t="n"/>
      <c r="CI1248" s="148" t="n"/>
      <c r="CJ1248" s="148" t="n"/>
      <c r="CK1248" s="148" t="n"/>
      <c r="CL1248" s="148" t="n"/>
      <c r="CM1248" s="148" t="n"/>
      <c r="CN1248" s="148" t="n"/>
      <c r="CO1248" s="148" t="n"/>
      <c r="CP1248" s="148" t="n"/>
      <c r="CQ1248" s="148" t="n"/>
      <c r="CR1248" s="148" t="n"/>
      <c r="CS1248" s="148" t="n"/>
      <c r="CT1248" s="148" t="n"/>
      <c r="CU1248" s="148" t="n"/>
      <c r="CV1248" s="148" t="n"/>
    </row>
    <row r="1249">
      <c r="A1249" s="162" t="n"/>
      <c r="B1249" s="64" t="n"/>
      <c r="C1249" s="129" t="n"/>
      <c r="D1249" s="130" t="inlineStr"/>
      <c r="E1249" s="150" t="inlineStr"/>
      <c r="F1249" s="150" t="inlineStr"/>
      <c r="G1249" s="150" t="n"/>
      <c r="H1249" s="152" t="n"/>
      <c r="I1249" s="152" t="n"/>
      <c r="J1249" s="152" t="n"/>
      <c r="K1249" s="152" t="n"/>
      <c r="L1249" s="152" t="n"/>
      <c r="M1249" s="152" t="n"/>
      <c r="N1249" s="152" t="n"/>
      <c r="O1249" s="152" t="n"/>
      <c r="P1249" s="152" t="n"/>
      <c r="Q1249" s="152" t="n"/>
      <c r="R1249" s="152" t="n"/>
      <c r="S1249" s="165" t="n"/>
      <c r="T1249" s="152" t="n"/>
      <c r="U1249" s="152" t="n"/>
      <c r="V1249" s="152" t="n"/>
      <c r="W1249" s="152" t="n"/>
      <c r="X1249" s="152" t="n"/>
      <c r="Y1249" s="152" t="n"/>
      <c r="Z1249" s="152" t="n"/>
      <c r="AA1249" s="152" t="n"/>
      <c r="AB1249" s="152" t="n"/>
      <c r="AC1249" s="152" t="n"/>
      <c r="AD1249" s="152" t="n"/>
      <c r="AE1249" s="152" t="n"/>
      <c r="AF1249" s="152" t="n"/>
      <c r="AG1249" s="152" t="n"/>
      <c r="AH1249" s="152" t="n"/>
      <c r="AI1249" s="152" t="n"/>
      <c r="AJ1249" s="152" t="n"/>
      <c r="AK1249" s="152" t="n"/>
      <c r="AL1249" s="152" t="n"/>
      <c r="AM1249" s="152" t="n"/>
      <c r="AN1249" s="166" t="n"/>
      <c r="AO1249" s="155" t="n"/>
      <c r="AP1249" s="152" t="n"/>
      <c r="AQ1249" s="152" t="n"/>
      <c r="AR1249" s="152" t="n"/>
      <c r="AS1249" s="152" t="n"/>
      <c r="AT1249" s="152" t="n"/>
      <c r="AU1249" s="155" t="n"/>
      <c r="AV1249" s="152" t="n"/>
      <c r="AW1249" s="152" t="n"/>
      <c r="AX1249" s="152" t="n"/>
      <c r="AY1249" s="152" t="n"/>
      <c r="AZ1249" s="152" t="n"/>
      <c r="BA1249" s="165" t="n"/>
      <c r="BB1249" s="165" t="n"/>
      <c r="BC1249" s="152" t="n"/>
      <c r="BD1249" s="152" t="n"/>
      <c r="BE1249" s="152" t="n"/>
      <c r="BF1249" s="152" t="n"/>
      <c r="BG1249" s="155" t="n"/>
      <c r="BH1249" s="152" t="n"/>
      <c r="BI1249" s="152" t="n"/>
      <c r="BJ1249" s="152" t="n"/>
      <c r="BK1249" s="152" t="n"/>
      <c r="BL1249" s="152" t="n"/>
      <c r="BM1249" s="152" t="n"/>
      <c r="BN1249" s="152" t="n"/>
      <c r="BO1249" s="152" t="n"/>
      <c r="BP1249" s="155" t="n"/>
      <c r="BQ1249" s="152" t="n"/>
      <c r="BR1249" s="152" t="n"/>
      <c r="BS1249" s="152" t="n"/>
      <c r="BT1249" s="152" t="n"/>
      <c r="BU1249" s="152" t="n"/>
      <c r="BV1249" s="152" t="n"/>
      <c r="BW1249" s="152" t="n"/>
      <c r="BX1249" s="165" t="n"/>
      <c r="BY1249" s="150" t="n"/>
      <c r="BZ1249" s="150" t="n"/>
      <c r="CA1249" s="150" t="n"/>
      <c r="CB1249" s="174" t="n"/>
      <c r="CC1249" s="156" t="n"/>
      <c r="CD1249" s="156" t="n"/>
      <c r="CE1249" s="167">
        <f>IFERROR(__xludf.DUMMYFUNCTION("""COMPUTED_VALUE"""),"")</f>
        <v/>
      </c>
      <c r="CF1249" s="158">
        <f>IFERROR(__xludf.DUMMYFUNCTION("""COMPUTED_VALUE"""),"")</f>
        <v/>
      </c>
      <c r="CG1249" s="148" t="n"/>
      <c r="CH1249" s="148" t="n"/>
      <c r="CI1249" s="148" t="n"/>
      <c r="CJ1249" s="148" t="n"/>
      <c r="CK1249" s="148" t="n"/>
      <c r="CL1249" s="148" t="n"/>
      <c r="CM1249" s="148" t="n"/>
      <c r="CN1249" s="148" t="n"/>
      <c r="CO1249" s="148" t="n"/>
      <c r="CP1249" s="148" t="n"/>
      <c r="CQ1249" s="148" t="n"/>
      <c r="CR1249" s="148" t="n"/>
      <c r="CS1249" s="148" t="n"/>
      <c r="CT1249" s="148" t="n"/>
      <c r="CU1249" s="148" t="n"/>
      <c r="CV1249" s="148" t="n"/>
    </row>
    <row r="1250">
      <c r="A1250" s="162" t="n"/>
      <c r="B1250" s="64" t="n"/>
      <c r="C1250" s="129" t="n"/>
      <c r="D1250" s="130" t="inlineStr"/>
      <c r="E1250" s="150" t="inlineStr"/>
      <c r="F1250" s="150" t="inlineStr"/>
      <c r="G1250" s="150" t="n"/>
      <c r="H1250" s="152" t="n"/>
      <c r="I1250" s="152" t="n"/>
      <c r="J1250" s="152" t="n"/>
      <c r="K1250" s="152" t="n"/>
      <c r="L1250" s="152" t="n"/>
      <c r="M1250" s="152" t="n"/>
      <c r="N1250" s="152" t="n"/>
      <c r="O1250" s="152" t="n"/>
      <c r="P1250" s="152" t="n"/>
      <c r="Q1250" s="152" t="n"/>
      <c r="R1250" s="152" t="n"/>
      <c r="S1250" s="165" t="n"/>
      <c r="T1250" s="152" t="n"/>
      <c r="U1250" s="152" t="n"/>
      <c r="V1250" s="152" t="n"/>
      <c r="W1250" s="152" t="n"/>
      <c r="X1250" s="152" t="n"/>
      <c r="Y1250" s="152" t="n"/>
      <c r="Z1250" s="152" t="n"/>
      <c r="AA1250" s="152" t="n"/>
      <c r="AB1250" s="152" t="n"/>
      <c r="AC1250" s="152" t="n"/>
      <c r="AD1250" s="152" t="n"/>
      <c r="AE1250" s="152" t="n"/>
      <c r="AF1250" s="152" t="n"/>
      <c r="AG1250" s="152" t="n"/>
      <c r="AH1250" s="152" t="n"/>
      <c r="AI1250" s="152" t="n"/>
      <c r="AJ1250" s="152" t="n"/>
      <c r="AK1250" s="152" t="n"/>
      <c r="AL1250" s="152" t="n"/>
      <c r="AM1250" s="152" t="n"/>
      <c r="AN1250" s="166" t="n"/>
      <c r="AO1250" s="155" t="n"/>
      <c r="AP1250" s="152" t="n"/>
      <c r="AQ1250" s="152" t="n"/>
      <c r="AR1250" s="152" t="n"/>
      <c r="AS1250" s="152" t="n"/>
      <c r="AT1250" s="152" t="n"/>
      <c r="AU1250" s="155" t="n"/>
      <c r="AV1250" s="152" t="n"/>
      <c r="AW1250" s="152" t="n"/>
      <c r="AX1250" s="152" t="n"/>
      <c r="AY1250" s="152" t="n"/>
      <c r="AZ1250" s="152" t="n"/>
      <c r="BA1250" s="165" t="n"/>
      <c r="BB1250" s="165" t="n"/>
      <c r="BC1250" s="152" t="n"/>
      <c r="BD1250" s="152" t="n"/>
      <c r="BE1250" s="152" t="n"/>
      <c r="BF1250" s="152" t="n"/>
      <c r="BG1250" s="155" t="n"/>
      <c r="BH1250" s="152" t="n"/>
      <c r="BI1250" s="152" t="n"/>
      <c r="BJ1250" s="152" t="n"/>
      <c r="BK1250" s="152" t="n"/>
      <c r="BL1250" s="152" t="n"/>
      <c r="BM1250" s="152" t="n"/>
      <c r="BN1250" s="152" t="n"/>
      <c r="BO1250" s="152" t="n"/>
      <c r="BP1250" s="155" t="n"/>
      <c r="BQ1250" s="152" t="n"/>
      <c r="BR1250" s="152" t="n"/>
      <c r="BS1250" s="152" t="n"/>
      <c r="BT1250" s="152" t="n"/>
      <c r="BU1250" s="152" t="n"/>
      <c r="BV1250" s="152" t="n"/>
      <c r="BW1250" s="152" t="n"/>
      <c r="BX1250" s="165" t="n"/>
      <c r="BY1250" s="150" t="n"/>
      <c r="BZ1250" s="150" t="n"/>
      <c r="CA1250" s="150" t="n"/>
      <c r="CB1250" s="174" t="n"/>
      <c r="CC1250" s="156" t="n"/>
      <c r="CD1250" s="156" t="n"/>
      <c r="CE1250" s="167">
        <f>IFERROR(__xludf.DUMMYFUNCTION("""COMPUTED_VALUE"""),"")</f>
        <v/>
      </c>
      <c r="CF1250" s="158">
        <f>IFERROR(__xludf.DUMMYFUNCTION("""COMPUTED_VALUE"""),"")</f>
        <v/>
      </c>
      <c r="CG1250" s="148" t="n"/>
      <c r="CH1250" s="148" t="n"/>
      <c r="CI1250" s="148" t="n"/>
      <c r="CJ1250" s="148" t="n"/>
      <c r="CK1250" s="148" t="n"/>
      <c r="CL1250" s="148" t="n"/>
      <c r="CM1250" s="148" t="n"/>
      <c r="CN1250" s="148" t="n"/>
      <c r="CO1250" s="148" t="n"/>
      <c r="CP1250" s="148" t="n"/>
      <c r="CQ1250" s="148" t="n"/>
      <c r="CR1250" s="148" t="n"/>
      <c r="CS1250" s="148" t="n"/>
      <c r="CT1250" s="148" t="n"/>
      <c r="CU1250" s="148" t="n"/>
      <c r="CV1250" s="148" t="n"/>
    </row>
    <row r="1251">
      <c r="A1251" s="162" t="n"/>
      <c r="B1251" s="64" t="n"/>
      <c r="C1251" s="129" t="n"/>
      <c r="D1251" s="130" t="inlineStr"/>
      <c r="E1251" s="150" t="inlineStr"/>
      <c r="F1251" s="150" t="inlineStr"/>
      <c r="G1251" s="150" t="n"/>
      <c r="H1251" s="152" t="n"/>
      <c r="I1251" s="152" t="n"/>
      <c r="J1251" s="152" t="n"/>
      <c r="K1251" s="152" t="n"/>
      <c r="L1251" s="152" t="n"/>
      <c r="M1251" s="152" t="n"/>
      <c r="N1251" s="152" t="n"/>
      <c r="O1251" s="152" t="n"/>
      <c r="P1251" s="152" t="n"/>
      <c r="Q1251" s="152" t="n"/>
      <c r="R1251" s="152" t="n"/>
      <c r="S1251" s="165" t="n"/>
      <c r="T1251" s="152" t="n"/>
      <c r="U1251" s="152" t="n"/>
      <c r="V1251" s="152" t="n"/>
      <c r="W1251" s="152" t="n"/>
      <c r="X1251" s="152" t="n"/>
      <c r="Y1251" s="152" t="n"/>
      <c r="Z1251" s="152" t="n"/>
      <c r="AA1251" s="152" t="n"/>
      <c r="AB1251" s="152" t="n"/>
      <c r="AC1251" s="152" t="n"/>
      <c r="AD1251" s="152" t="n"/>
      <c r="AE1251" s="152" t="n"/>
      <c r="AF1251" s="152" t="n"/>
      <c r="AG1251" s="152" t="n"/>
      <c r="AH1251" s="152" t="n"/>
      <c r="AI1251" s="152" t="n"/>
      <c r="AJ1251" s="152" t="n"/>
      <c r="AK1251" s="152" t="n"/>
      <c r="AL1251" s="152" t="n"/>
      <c r="AM1251" s="152" t="n"/>
      <c r="AN1251" s="166" t="n"/>
      <c r="AO1251" s="155" t="n"/>
      <c r="AP1251" s="152" t="n"/>
      <c r="AQ1251" s="152" t="n"/>
      <c r="AR1251" s="152" t="n"/>
      <c r="AS1251" s="152" t="n"/>
      <c r="AT1251" s="152" t="n"/>
      <c r="AU1251" s="155" t="n"/>
      <c r="AV1251" s="152" t="n"/>
      <c r="AW1251" s="152" t="n"/>
      <c r="AX1251" s="152" t="n"/>
      <c r="AY1251" s="152" t="n"/>
      <c r="AZ1251" s="152" t="n"/>
      <c r="BA1251" s="165" t="n"/>
      <c r="BB1251" s="165" t="n"/>
      <c r="BC1251" s="152" t="n"/>
      <c r="BD1251" s="152" t="n"/>
      <c r="BE1251" s="152" t="n"/>
      <c r="BF1251" s="152" t="n"/>
      <c r="BG1251" s="155" t="n"/>
      <c r="BH1251" s="152" t="n"/>
      <c r="BI1251" s="152" t="n"/>
      <c r="BJ1251" s="152" t="n"/>
      <c r="BK1251" s="152" t="n"/>
      <c r="BL1251" s="152" t="n"/>
      <c r="BM1251" s="152" t="n"/>
      <c r="BN1251" s="152" t="n"/>
      <c r="BO1251" s="152" t="n"/>
      <c r="BP1251" s="155" t="n"/>
      <c r="BQ1251" s="152" t="n"/>
      <c r="BR1251" s="152" t="n"/>
      <c r="BS1251" s="152" t="n"/>
      <c r="BT1251" s="152" t="n"/>
      <c r="BU1251" s="152" t="n"/>
      <c r="BV1251" s="152" t="n"/>
      <c r="BW1251" s="152" t="n"/>
      <c r="BX1251" s="165" t="n"/>
      <c r="BY1251" s="150" t="n"/>
      <c r="BZ1251" s="150" t="n"/>
      <c r="CA1251" s="150" t="n"/>
      <c r="CB1251" s="174" t="n"/>
      <c r="CC1251" s="156" t="n"/>
      <c r="CD1251" s="156" t="n"/>
      <c r="CE1251" s="167">
        <f>IFERROR(__xludf.DUMMYFUNCTION("""COMPUTED_VALUE"""),"")</f>
        <v/>
      </c>
      <c r="CF1251" s="158">
        <f>IFERROR(__xludf.DUMMYFUNCTION("""COMPUTED_VALUE"""),"")</f>
        <v/>
      </c>
      <c r="CG1251" s="148" t="n"/>
      <c r="CH1251" s="148" t="n"/>
      <c r="CI1251" s="148" t="n"/>
      <c r="CJ1251" s="148" t="n"/>
      <c r="CK1251" s="148" t="n"/>
      <c r="CL1251" s="148" t="n"/>
      <c r="CM1251" s="148" t="n"/>
      <c r="CN1251" s="148" t="n"/>
      <c r="CO1251" s="148" t="n"/>
      <c r="CP1251" s="148" t="n"/>
      <c r="CQ1251" s="148" t="n"/>
      <c r="CR1251" s="148" t="n"/>
      <c r="CS1251" s="148" t="n"/>
      <c r="CT1251" s="148" t="n"/>
      <c r="CU1251" s="148" t="n"/>
      <c r="CV1251" s="148" t="n"/>
    </row>
    <row r="1252">
      <c r="A1252" s="162" t="n"/>
      <c r="B1252" s="64" t="n"/>
      <c r="C1252" s="129" t="n"/>
      <c r="D1252" s="130" t="inlineStr"/>
      <c r="E1252" s="150" t="inlineStr"/>
      <c r="F1252" s="150" t="inlineStr"/>
      <c r="G1252" s="150" t="n"/>
      <c r="H1252" s="152" t="n"/>
      <c r="I1252" s="152" t="n"/>
      <c r="J1252" s="152" t="n"/>
      <c r="K1252" s="152" t="n"/>
      <c r="L1252" s="152" t="n"/>
      <c r="M1252" s="152" t="n"/>
      <c r="N1252" s="152" t="n"/>
      <c r="O1252" s="152" t="n"/>
      <c r="P1252" s="152" t="n"/>
      <c r="Q1252" s="152" t="n"/>
      <c r="R1252" s="152" t="n"/>
      <c r="S1252" s="165" t="n"/>
      <c r="T1252" s="152" t="n"/>
      <c r="U1252" s="152" t="n"/>
      <c r="V1252" s="152" t="n"/>
      <c r="W1252" s="152" t="n"/>
      <c r="X1252" s="152" t="n"/>
      <c r="Y1252" s="152" t="n"/>
      <c r="Z1252" s="152" t="n"/>
      <c r="AA1252" s="152" t="n"/>
      <c r="AB1252" s="152" t="n"/>
      <c r="AC1252" s="152" t="n"/>
      <c r="AD1252" s="152" t="n"/>
      <c r="AE1252" s="152" t="n"/>
      <c r="AF1252" s="152" t="n"/>
      <c r="AG1252" s="152" t="n"/>
      <c r="AH1252" s="152" t="n"/>
      <c r="AI1252" s="152" t="n"/>
      <c r="AJ1252" s="152" t="n"/>
      <c r="AK1252" s="152" t="n"/>
      <c r="AL1252" s="152" t="n"/>
      <c r="AM1252" s="152" t="n"/>
      <c r="AN1252" s="166" t="n"/>
      <c r="AO1252" s="155" t="n"/>
      <c r="AP1252" s="152" t="n"/>
      <c r="AQ1252" s="152" t="n"/>
      <c r="AR1252" s="152" t="n"/>
      <c r="AS1252" s="152" t="n"/>
      <c r="AT1252" s="152" t="n"/>
      <c r="AU1252" s="155" t="n"/>
      <c r="AV1252" s="152" t="n"/>
      <c r="AW1252" s="152" t="n"/>
      <c r="AX1252" s="152" t="n"/>
      <c r="AY1252" s="152" t="n"/>
      <c r="AZ1252" s="152" t="n"/>
      <c r="BA1252" s="165" t="n"/>
      <c r="BB1252" s="165" t="n"/>
      <c r="BC1252" s="152" t="n"/>
      <c r="BD1252" s="152" t="n"/>
      <c r="BE1252" s="152" t="n"/>
      <c r="BF1252" s="152" t="n"/>
      <c r="BG1252" s="155" t="n"/>
      <c r="BH1252" s="152" t="n"/>
      <c r="BI1252" s="152" t="n"/>
      <c r="BJ1252" s="152" t="n"/>
      <c r="BK1252" s="152" t="n"/>
      <c r="BL1252" s="152" t="n"/>
      <c r="BM1252" s="152" t="n"/>
      <c r="BN1252" s="152" t="n"/>
      <c r="BO1252" s="152" t="n"/>
      <c r="BP1252" s="155" t="n"/>
      <c r="BQ1252" s="152" t="n"/>
      <c r="BR1252" s="152" t="n"/>
      <c r="BS1252" s="152" t="n"/>
      <c r="BT1252" s="152" t="n"/>
      <c r="BU1252" s="152" t="n"/>
      <c r="BV1252" s="152" t="n"/>
      <c r="BW1252" s="152" t="n"/>
      <c r="BX1252" s="165" t="n"/>
      <c r="BY1252" s="150" t="n"/>
      <c r="BZ1252" s="150" t="n"/>
      <c r="CA1252" s="150" t="n"/>
      <c r="CB1252" s="174" t="n"/>
      <c r="CC1252" s="156" t="n"/>
      <c r="CD1252" s="156" t="n"/>
      <c r="CE1252" s="167">
        <f>IFERROR(__xludf.DUMMYFUNCTION("""COMPUTED_VALUE"""),"")</f>
        <v/>
      </c>
      <c r="CF1252" s="158">
        <f>IFERROR(__xludf.DUMMYFUNCTION("""COMPUTED_VALUE"""),"")</f>
        <v/>
      </c>
      <c r="CG1252" s="148" t="n"/>
      <c r="CH1252" s="148" t="n"/>
      <c r="CI1252" s="148" t="n"/>
      <c r="CJ1252" s="148" t="n"/>
      <c r="CK1252" s="148" t="n"/>
      <c r="CL1252" s="148" t="n"/>
      <c r="CM1252" s="148" t="n"/>
      <c r="CN1252" s="148" t="n"/>
      <c r="CO1252" s="148" t="n"/>
      <c r="CP1252" s="148" t="n"/>
      <c r="CQ1252" s="148" t="n"/>
      <c r="CR1252" s="148" t="n"/>
      <c r="CS1252" s="148" t="n"/>
      <c r="CT1252" s="148" t="n"/>
      <c r="CU1252" s="148" t="n"/>
      <c r="CV1252" s="148" t="n"/>
    </row>
    <row r="1253">
      <c r="A1253" s="162" t="n"/>
      <c r="B1253" s="64" t="n"/>
      <c r="C1253" s="129" t="n"/>
      <c r="D1253" s="130" t="inlineStr"/>
      <c r="E1253" s="150" t="inlineStr"/>
      <c r="F1253" s="150" t="inlineStr"/>
      <c r="G1253" s="150" t="n"/>
      <c r="H1253" s="152" t="n"/>
      <c r="I1253" s="152" t="n"/>
      <c r="J1253" s="152" t="n"/>
      <c r="K1253" s="152" t="n"/>
      <c r="L1253" s="152" t="n"/>
      <c r="M1253" s="152" t="n"/>
      <c r="N1253" s="152" t="n"/>
      <c r="O1253" s="152" t="n"/>
      <c r="P1253" s="152" t="n"/>
      <c r="Q1253" s="152" t="n"/>
      <c r="R1253" s="152" t="n"/>
      <c r="S1253" s="165" t="n"/>
      <c r="T1253" s="152" t="n"/>
      <c r="U1253" s="152" t="n"/>
      <c r="V1253" s="152" t="n"/>
      <c r="W1253" s="152" t="n"/>
      <c r="X1253" s="152" t="n"/>
      <c r="Y1253" s="152" t="n"/>
      <c r="Z1253" s="152" t="n"/>
      <c r="AA1253" s="152" t="n"/>
      <c r="AB1253" s="152" t="n"/>
      <c r="AC1253" s="152" t="n"/>
      <c r="AD1253" s="152" t="n"/>
      <c r="AE1253" s="152" t="n"/>
      <c r="AF1253" s="152" t="n"/>
      <c r="AG1253" s="152" t="n"/>
      <c r="AH1253" s="152" t="n"/>
      <c r="AI1253" s="152" t="n"/>
      <c r="AJ1253" s="152" t="n"/>
      <c r="AK1253" s="152" t="n"/>
      <c r="AL1253" s="152" t="n"/>
      <c r="AM1253" s="152" t="n"/>
      <c r="AN1253" s="166" t="n"/>
      <c r="AO1253" s="155" t="n"/>
      <c r="AP1253" s="152" t="n"/>
      <c r="AQ1253" s="152" t="n"/>
      <c r="AR1253" s="152" t="n"/>
      <c r="AS1253" s="152" t="n"/>
      <c r="AT1253" s="152" t="n"/>
      <c r="AU1253" s="155" t="n"/>
      <c r="AV1253" s="152" t="n"/>
      <c r="AW1253" s="152" t="n"/>
      <c r="AX1253" s="152" t="n"/>
      <c r="AY1253" s="152" t="n"/>
      <c r="AZ1253" s="152" t="n"/>
      <c r="BA1253" s="165" t="n"/>
      <c r="BB1253" s="165" t="n"/>
      <c r="BC1253" s="152" t="n"/>
      <c r="BD1253" s="152" t="n"/>
      <c r="BE1253" s="152" t="n"/>
      <c r="BF1253" s="152" t="n"/>
      <c r="BG1253" s="155" t="n"/>
      <c r="BH1253" s="152" t="n"/>
      <c r="BI1253" s="152" t="n"/>
      <c r="BJ1253" s="152" t="n"/>
      <c r="BK1253" s="152" t="n"/>
      <c r="BL1253" s="152" t="n"/>
      <c r="BM1253" s="152" t="n"/>
      <c r="BN1253" s="152" t="n"/>
      <c r="BO1253" s="152" t="n"/>
      <c r="BP1253" s="155" t="n"/>
      <c r="BQ1253" s="152" t="n"/>
      <c r="BR1253" s="152" t="n"/>
      <c r="BS1253" s="152" t="n"/>
      <c r="BT1253" s="152" t="n"/>
      <c r="BU1253" s="152" t="n"/>
      <c r="BV1253" s="152" t="n"/>
      <c r="BW1253" s="152" t="n"/>
      <c r="BX1253" s="165" t="n"/>
      <c r="BY1253" s="150" t="n"/>
      <c r="BZ1253" s="150" t="n"/>
      <c r="CA1253" s="150" t="n"/>
      <c r="CB1253" s="174" t="n"/>
      <c r="CC1253" s="156" t="n"/>
      <c r="CD1253" s="156" t="n"/>
      <c r="CE1253" s="167">
        <f>IFERROR(__xludf.DUMMYFUNCTION("""COMPUTED_VALUE"""),"")</f>
        <v/>
      </c>
      <c r="CF1253" s="158">
        <f>IFERROR(__xludf.DUMMYFUNCTION("""COMPUTED_VALUE"""),"")</f>
        <v/>
      </c>
      <c r="CG1253" s="148" t="n"/>
      <c r="CH1253" s="148" t="n"/>
      <c r="CI1253" s="148" t="n"/>
      <c r="CJ1253" s="148" t="n"/>
      <c r="CK1253" s="148" t="n"/>
      <c r="CL1253" s="148" t="n"/>
      <c r="CM1253" s="148" t="n"/>
      <c r="CN1253" s="148" t="n"/>
      <c r="CO1253" s="148" t="n"/>
      <c r="CP1253" s="148" t="n"/>
      <c r="CQ1253" s="148" t="n"/>
      <c r="CR1253" s="148" t="n"/>
      <c r="CS1253" s="148" t="n"/>
      <c r="CT1253" s="148" t="n"/>
      <c r="CU1253" s="148" t="n"/>
      <c r="CV1253" s="148" t="n"/>
    </row>
    <row r="1254">
      <c r="A1254" s="162" t="n"/>
      <c r="B1254" s="64" t="n"/>
      <c r="C1254" s="129" t="n"/>
      <c r="D1254" s="130" t="inlineStr"/>
      <c r="E1254" s="150" t="inlineStr"/>
      <c r="F1254" s="150" t="inlineStr"/>
      <c r="G1254" s="150" t="n"/>
      <c r="H1254" s="152" t="n"/>
      <c r="I1254" s="152" t="n"/>
      <c r="J1254" s="152" t="n"/>
      <c r="K1254" s="152" t="n"/>
      <c r="L1254" s="152" t="n"/>
      <c r="M1254" s="152" t="n"/>
      <c r="N1254" s="152" t="n"/>
      <c r="O1254" s="152" t="n"/>
      <c r="P1254" s="152" t="n"/>
      <c r="Q1254" s="152" t="n"/>
      <c r="R1254" s="152" t="n"/>
      <c r="S1254" s="165" t="n"/>
      <c r="T1254" s="152" t="n"/>
      <c r="U1254" s="152" t="n"/>
      <c r="V1254" s="152" t="n"/>
      <c r="W1254" s="152" t="n"/>
      <c r="X1254" s="152" t="n"/>
      <c r="Y1254" s="152" t="n"/>
      <c r="Z1254" s="152" t="n"/>
      <c r="AA1254" s="152" t="n"/>
      <c r="AB1254" s="152" t="n"/>
      <c r="AC1254" s="152" t="n"/>
      <c r="AD1254" s="152" t="n"/>
      <c r="AE1254" s="152" t="n"/>
      <c r="AF1254" s="152" t="n"/>
      <c r="AG1254" s="152" t="n"/>
      <c r="AH1254" s="152" t="n"/>
      <c r="AI1254" s="152" t="n"/>
      <c r="AJ1254" s="152" t="n"/>
      <c r="AK1254" s="152" t="n"/>
      <c r="AL1254" s="152" t="n"/>
      <c r="AM1254" s="152" t="n"/>
      <c r="AN1254" s="166" t="n"/>
      <c r="AO1254" s="155" t="n"/>
      <c r="AP1254" s="152" t="n"/>
      <c r="AQ1254" s="152" t="n"/>
      <c r="AR1254" s="152" t="n"/>
      <c r="AS1254" s="152" t="n"/>
      <c r="AT1254" s="152" t="n"/>
      <c r="AU1254" s="155" t="n"/>
      <c r="AV1254" s="152" t="n"/>
      <c r="AW1254" s="152" t="n"/>
      <c r="AX1254" s="152" t="n"/>
      <c r="AY1254" s="152" t="n"/>
      <c r="AZ1254" s="152" t="n"/>
      <c r="BA1254" s="165" t="n"/>
      <c r="BB1254" s="165" t="n"/>
      <c r="BC1254" s="152" t="n"/>
      <c r="BD1254" s="152" t="n"/>
      <c r="BE1254" s="152" t="n"/>
      <c r="BF1254" s="152" t="n"/>
      <c r="BG1254" s="155" t="n"/>
      <c r="BH1254" s="152" t="n"/>
      <c r="BI1254" s="152" t="n"/>
      <c r="BJ1254" s="152" t="n"/>
      <c r="BK1254" s="152" t="n"/>
      <c r="BL1254" s="152" t="n"/>
      <c r="BM1254" s="152" t="n"/>
      <c r="BN1254" s="152" t="n"/>
      <c r="BO1254" s="152" t="n"/>
      <c r="BP1254" s="155" t="n"/>
      <c r="BQ1254" s="152" t="n"/>
      <c r="BR1254" s="152" t="n"/>
      <c r="BS1254" s="152" t="n"/>
      <c r="BT1254" s="152" t="n"/>
      <c r="BU1254" s="152" t="n"/>
      <c r="BV1254" s="152" t="n"/>
      <c r="BW1254" s="152" t="n"/>
      <c r="BX1254" s="165" t="n"/>
      <c r="BY1254" s="150" t="n"/>
      <c r="BZ1254" s="150" t="n"/>
      <c r="CA1254" s="150" t="n"/>
      <c r="CB1254" s="174" t="n"/>
      <c r="CC1254" s="156" t="n"/>
      <c r="CD1254" s="156" t="n"/>
      <c r="CE1254" s="167">
        <f>IFERROR(__xludf.DUMMYFUNCTION("""COMPUTED_VALUE"""),"")</f>
        <v/>
      </c>
      <c r="CF1254" s="158">
        <f>IFERROR(__xludf.DUMMYFUNCTION("""COMPUTED_VALUE"""),"")</f>
        <v/>
      </c>
      <c r="CG1254" s="148" t="n"/>
      <c r="CH1254" s="148" t="n"/>
      <c r="CI1254" s="148" t="n"/>
      <c r="CJ1254" s="148" t="n"/>
      <c r="CK1254" s="148" t="n"/>
      <c r="CL1254" s="148" t="n"/>
      <c r="CM1254" s="148" t="n"/>
      <c r="CN1254" s="148" t="n"/>
      <c r="CO1254" s="148" t="n"/>
      <c r="CP1254" s="148" t="n"/>
      <c r="CQ1254" s="148" t="n"/>
      <c r="CR1254" s="148" t="n"/>
      <c r="CS1254" s="148" t="n"/>
      <c r="CT1254" s="148" t="n"/>
      <c r="CU1254" s="148" t="n"/>
      <c r="CV1254" s="148" t="n"/>
    </row>
    <row r="1255">
      <c r="A1255" s="162" t="n"/>
      <c r="B1255" s="64" t="n"/>
      <c r="C1255" s="129" t="n"/>
      <c r="D1255" s="130" t="inlineStr"/>
      <c r="E1255" s="150" t="inlineStr"/>
      <c r="F1255" s="150" t="inlineStr"/>
      <c r="G1255" s="150" t="n"/>
      <c r="H1255" s="152" t="n"/>
      <c r="I1255" s="152" t="n"/>
      <c r="J1255" s="152" t="n"/>
      <c r="K1255" s="152" t="n"/>
      <c r="L1255" s="152" t="n"/>
      <c r="M1255" s="152" t="n"/>
      <c r="N1255" s="152" t="n"/>
      <c r="O1255" s="152" t="n"/>
      <c r="P1255" s="152" t="n"/>
      <c r="Q1255" s="152" t="n"/>
      <c r="R1255" s="152" t="n"/>
      <c r="S1255" s="165" t="n"/>
      <c r="T1255" s="152" t="n"/>
      <c r="U1255" s="152" t="n"/>
      <c r="V1255" s="152" t="n"/>
      <c r="W1255" s="152" t="n"/>
      <c r="X1255" s="152" t="n"/>
      <c r="Y1255" s="152" t="n"/>
      <c r="Z1255" s="152" t="n"/>
      <c r="AA1255" s="152" t="n"/>
      <c r="AB1255" s="152" t="n"/>
      <c r="AC1255" s="152" t="n"/>
      <c r="AD1255" s="152" t="n"/>
      <c r="AE1255" s="152" t="n"/>
      <c r="AF1255" s="152" t="n"/>
      <c r="AG1255" s="152" t="n"/>
      <c r="AH1255" s="152" t="n"/>
      <c r="AI1255" s="152" t="n"/>
      <c r="AJ1255" s="152" t="n"/>
      <c r="AK1255" s="152" t="n"/>
      <c r="AL1255" s="152" t="n"/>
      <c r="AM1255" s="152" t="n"/>
      <c r="AN1255" s="166" t="n"/>
      <c r="AO1255" s="155" t="n"/>
      <c r="AP1255" s="152" t="n"/>
      <c r="AQ1255" s="152" t="n"/>
      <c r="AR1255" s="152" t="n"/>
      <c r="AS1255" s="152" t="n"/>
      <c r="AT1255" s="152" t="n"/>
      <c r="AU1255" s="155" t="n"/>
      <c r="AV1255" s="152" t="n"/>
      <c r="AW1255" s="152" t="n"/>
      <c r="AX1255" s="152" t="n"/>
      <c r="AY1255" s="152" t="n"/>
      <c r="AZ1255" s="152" t="n"/>
      <c r="BA1255" s="165" t="n"/>
      <c r="BB1255" s="165" t="n"/>
      <c r="BC1255" s="152" t="n"/>
      <c r="BD1255" s="152" t="n"/>
      <c r="BE1255" s="152" t="n"/>
      <c r="BF1255" s="152" t="n"/>
      <c r="BG1255" s="155" t="n"/>
      <c r="BH1255" s="152" t="n"/>
      <c r="BI1255" s="152" t="n"/>
      <c r="BJ1255" s="152" t="n"/>
      <c r="BK1255" s="152" t="n"/>
      <c r="BL1255" s="152" t="n"/>
      <c r="BM1255" s="152" t="n"/>
      <c r="BN1255" s="152" t="n"/>
      <c r="BO1255" s="152" t="n"/>
      <c r="BP1255" s="155" t="n"/>
      <c r="BQ1255" s="152" t="n"/>
      <c r="BR1255" s="152" t="n"/>
      <c r="BS1255" s="152" t="n"/>
      <c r="BT1255" s="152" t="n"/>
      <c r="BU1255" s="152" t="n"/>
      <c r="BV1255" s="152" t="n"/>
      <c r="BW1255" s="152" t="n"/>
      <c r="BX1255" s="165" t="n"/>
      <c r="BY1255" s="150" t="n"/>
      <c r="BZ1255" s="150" t="n"/>
      <c r="CA1255" s="150" t="n"/>
      <c r="CB1255" s="174" t="n"/>
      <c r="CC1255" s="156" t="n"/>
      <c r="CD1255" s="156" t="n"/>
      <c r="CE1255" s="167">
        <f>IFERROR(__xludf.DUMMYFUNCTION("""COMPUTED_VALUE"""),"")</f>
        <v/>
      </c>
      <c r="CF1255" s="158">
        <f>IFERROR(__xludf.DUMMYFUNCTION("""COMPUTED_VALUE"""),"")</f>
        <v/>
      </c>
      <c r="CG1255" s="148" t="n"/>
      <c r="CH1255" s="148" t="n"/>
      <c r="CI1255" s="148" t="n"/>
      <c r="CJ1255" s="148" t="n"/>
      <c r="CK1255" s="148" t="n"/>
      <c r="CL1255" s="148" t="n"/>
      <c r="CM1255" s="148" t="n"/>
      <c r="CN1255" s="148" t="n"/>
      <c r="CO1255" s="148" t="n"/>
      <c r="CP1255" s="148" t="n"/>
      <c r="CQ1255" s="148" t="n"/>
      <c r="CR1255" s="148" t="n"/>
      <c r="CS1255" s="148" t="n"/>
      <c r="CT1255" s="148" t="n"/>
      <c r="CU1255" s="148" t="n"/>
      <c r="CV1255" s="148" t="n"/>
    </row>
    <row r="1256">
      <c r="A1256" s="162" t="n"/>
      <c r="B1256" s="64" t="n"/>
      <c r="C1256" s="129" t="n"/>
      <c r="D1256" s="130" t="inlineStr"/>
      <c r="E1256" s="150" t="inlineStr"/>
      <c r="F1256" s="150" t="inlineStr"/>
      <c r="G1256" s="150" t="n"/>
      <c r="H1256" s="152" t="n"/>
      <c r="I1256" s="152" t="n"/>
      <c r="J1256" s="152" t="n"/>
      <c r="K1256" s="152" t="n"/>
      <c r="L1256" s="152" t="n"/>
      <c r="M1256" s="152" t="n"/>
      <c r="N1256" s="152" t="n"/>
      <c r="O1256" s="152" t="n"/>
      <c r="P1256" s="152" t="n"/>
      <c r="Q1256" s="152" t="n"/>
      <c r="R1256" s="152" t="n"/>
      <c r="S1256" s="165" t="n"/>
      <c r="T1256" s="152" t="n"/>
      <c r="U1256" s="152" t="n"/>
      <c r="V1256" s="152" t="n"/>
      <c r="W1256" s="152" t="n"/>
      <c r="X1256" s="152" t="n"/>
      <c r="Y1256" s="152" t="n"/>
      <c r="Z1256" s="152" t="n"/>
      <c r="AA1256" s="152" t="n"/>
      <c r="AB1256" s="152" t="n"/>
      <c r="AC1256" s="152" t="n"/>
      <c r="AD1256" s="152" t="n"/>
      <c r="AE1256" s="152" t="n"/>
      <c r="AF1256" s="152" t="n"/>
      <c r="AG1256" s="152" t="n"/>
      <c r="AH1256" s="152" t="n"/>
      <c r="AI1256" s="152" t="n"/>
      <c r="AJ1256" s="152" t="n"/>
      <c r="AK1256" s="152" t="n"/>
      <c r="AL1256" s="152" t="n"/>
      <c r="AM1256" s="152" t="n"/>
      <c r="AN1256" s="166" t="n"/>
      <c r="AO1256" s="155" t="n"/>
      <c r="AP1256" s="152" t="n"/>
      <c r="AQ1256" s="152" t="n"/>
      <c r="AR1256" s="152" t="n"/>
      <c r="AS1256" s="152" t="n"/>
      <c r="AT1256" s="152" t="n"/>
      <c r="AU1256" s="155" t="n"/>
      <c r="AV1256" s="152" t="n"/>
      <c r="AW1256" s="152" t="n"/>
      <c r="AX1256" s="152" t="n"/>
      <c r="AY1256" s="152" t="n"/>
      <c r="AZ1256" s="152" t="n"/>
      <c r="BA1256" s="165" t="n"/>
      <c r="BB1256" s="165" t="n"/>
      <c r="BC1256" s="152" t="n"/>
      <c r="BD1256" s="152" t="n"/>
      <c r="BE1256" s="152" t="n"/>
      <c r="BF1256" s="152" t="n"/>
      <c r="BG1256" s="155" t="n"/>
      <c r="BH1256" s="152" t="n"/>
      <c r="BI1256" s="152" t="n"/>
      <c r="BJ1256" s="152" t="n"/>
      <c r="BK1256" s="152" t="n"/>
      <c r="BL1256" s="152" t="n"/>
      <c r="BM1256" s="152" t="n"/>
      <c r="BN1256" s="152" t="n"/>
      <c r="BO1256" s="152" t="n"/>
      <c r="BP1256" s="155" t="n"/>
      <c r="BQ1256" s="152" t="n"/>
      <c r="BR1256" s="152" t="n"/>
      <c r="BS1256" s="152" t="n"/>
      <c r="BT1256" s="152" t="n"/>
      <c r="BU1256" s="152" t="n"/>
      <c r="BV1256" s="152" t="n"/>
      <c r="BW1256" s="152" t="n"/>
      <c r="BX1256" s="165" t="n"/>
      <c r="BY1256" s="150" t="n"/>
      <c r="BZ1256" s="150" t="n"/>
      <c r="CA1256" s="150" t="n"/>
      <c r="CB1256" s="174" t="n"/>
      <c r="CC1256" s="156" t="n"/>
      <c r="CD1256" s="156" t="n"/>
      <c r="CE1256" s="167">
        <f>IFERROR(__xludf.DUMMYFUNCTION("""COMPUTED_VALUE"""),"")</f>
        <v/>
      </c>
      <c r="CF1256" s="158">
        <f>IFERROR(__xludf.DUMMYFUNCTION("""COMPUTED_VALUE"""),"")</f>
        <v/>
      </c>
      <c r="CG1256" s="148" t="n"/>
      <c r="CH1256" s="148" t="n"/>
      <c r="CI1256" s="148" t="n"/>
      <c r="CJ1256" s="148" t="n"/>
      <c r="CK1256" s="148" t="n"/>
      <c r="CL1256" s="148" t="n"/>
      <c r="CM1256" s="148" t="n"/>
      <c r="CN1256" s="148" t="n"/>
      <c r="CO1256" s="148" t="n"/>
      <c r="CP1256" s="148" t="n"/>
      <c r="CQ1256" s="148" t="n"/>
      <c r="CR1256" s="148" t="n"/>
      <c r="CS1256" s="148" t="n"/>
      <c r="CT1256" s="148" t="n"/>
      <c r="CU1256" s="148" t="n"/>
      <c r="CV1256" s="148" t="n"/>
    </row>
    <row r="1257">
      <c r="A1257" s="162" t="n"/>
      <c r="B1257" s="64" t="n"/>
      <c r="C1257" s="129" t="n"/>
      <c r="D1257" s="130" t="inlineStr"/>
      <c r="E1257" s="150" t="inlineStr"/>
      <c r="F1257" s="150" t="inlineStr"/>
      <c r="G1257" s="150" t="n"/>
      <c r="H1257" s="152" t="n"/>
      <c r="I1257" s="152" t="n"/>
      <c r="J1257" s="152" t="n"/>
      <c r="K1257" s="152" t="n"/>
      <c r="L1257" s="152" t="n"/>
      <c r="M1257" s="152" t="n"/>
      <c r="N1257" s="152" t="n"/>
      <c r="O1257" s="152" t="n"/>
      <c r="P1257" s="152" t="n"/>
      <c r="Q1257" s="152" t="n"/>
      <c r="R1257" s="152" t="n"/>
      <c r="S1257" s="165" t="n"/>
      <c r="T1257" s="152" t="n"/>
      <c r="U1257" s="152" t="n"/>
      <c r="V1257" s="152" t="n"/>
      <c r="W1257" s="152" t="n"/>
      <c r="X1257" s="152" t="n"/>
      <c r="Y1257" s="152" t="n"/>
      <c r="Z1257" s="152" t="n"/>
      <c r="AA1257" s="152" t="n"/>
      <c r="AB1257" s="152" t="n"/>
      <c r="AC1257" s="152" t="n"/>
      <c r="AD1257" s="152" t="n"/>
      <c r="AE1257" s="152" t="n"/>
      <c r="AF1257" s="152" t="n"/>
      <c r="AG1257" s="152" t="n"/>
      <c r="AH1257" s="152" t="n"/>
      <c r="AI1257" s="152" t="n"/>
      <c r="AJ1257" s="152" t="n"/>
      <c r="AK1257" s="152" t="n"/>
      <c r="AL1257" s="152" t="n"/>
      <c r="AM1257" s="152" t="n"/>
      <c r="AN1257" s="166" t="n"/>
      <c r="AO1257" s="155" t="n"/>
      <c r="AP1257" s="152" t="n"/>
      <c r="AQ1257" s="152" t="n"/>
      <c r="AR1257" s="152" t="n"/>
      <c r="AS1257" s="152" t="n"/>
      <c r="AT1257" s="152" t="n"/>
      <c r="AU1257" s="155" t="n"/>
      <c r="AV1257" s="152" t="n"/>
      <c r="AW1257" s="152" t="n"/>
      <c r="AX1257" s="152" t="n"/>
      <c r="AY1257" s="152" t="n"/>
      <c r="AZ1257" s="152" t="n"/>
      <c r="BA1257" s="165" t="n"/>
      <c r="BB1257" s="165" t="n"/>
      <c r="BC1257" s="152" t="n"/>
      <c r="BD1257" s="152" t="n"/>
      <c r="BE1257" s="152" t="n"/>
      <c r="BF1257" s="152" t="n"/>
      <c r="BG1257" s="155" t="n"/>
      <c r="BH1257" s="152" t="n"/>
      <c r="BI1257" s="152" t="n"/>
      <c r="BJ1257" s="152" t="n"/>
      <c r="BK1257" s="152" t="n"/>
      <c r="BL1257" s="152" t="n"/>
      <c r="BM1257" s="152" t="n"/>
      <c r="BN1257" s="152" t="n"/>
      <c r="BO1257" s="152" t="n"/>
      <c r="BP1257" s="155" t="n"/>
      <c r="BQ1257" s="152" t="n"/>
      <c r="BR1257" s="152" t="n"/>
      <c r="BS1257" s="152" t="n"/>
      <c r="BT1257" s="152" t="n"/>
      <c r="BU1257" s="152" t="n"/>
      <c r="BV1257" s="152" t="n"/>
      <c r="BW1257" s="152" t="n"/>
      <c r="BX1257" s="165" t="n"/>
      <c r="BY1257" s="150" t="n"/>
      <c r="BZ1257" s="150" t="n"/>
      <c r="CA1257" s="150" t="n"/>
      <c r="CB1257" s="174" t="n"/>
      <c r="CC1257" s="156" t="n"/>
      <c r="CD1257" s="156" t="n"/>
      <c r="CE1257" s="167">
        <f>IFERROR(__xludf.DUMMYFUNCTION("""COMPUTED_VALUE"""),"")</f>
        <v/>
      </c>
      <c r="CF1257" s="158">
        <f>IFERROR(__xludf.DUMMYFUNCTION("""COMPUTED_VALUE"""),"")</f>
        <v/>
      </c>
      <c r="CG1257" s="148" t="n"/>
      <c r="CH1257" s="148" t="n"/>
      <c r="CI1257" s="148" t="n"/>
      <c r="CJ1257" s="148" t="n"/>
      <c r="CK1257" s="148" t="n"/>
      <c r="CL1257" s="148" t="n"/>
      <c r="CM1257" s="148" t="n"/>
      <c r="CN1257" s="148" t="n"/>
      <c r="CO1257" s="148" t="n"/>
      <c r="CP1257" s="148" t="n"/>
      <c r="CQ1257" s="148" t="n"/>
      <c r="CR1257" s="148" t="n"/>
      <c r="CS1257" s="148" t="n"/>
      <c r="CT1257" s="148" t="n"/>
      <c r="CU1257" s="148" t="n"/>
      <c r="CV1257" s="148" t="n"/>
    </row>
    <row r="1258">
      <c r="A1258" s="162" t="n"/>
      <c r="B1258" s="64" t="n"/>
      <c r="C1258" s="129" t="n"/>
      <c r="D1258" s="130" t="inlineStr"/>
      <c r="E1258" s="150" t="inlineStr"/>
      <c r="F1258" s="150" t="inlineStr"/>
      <c r="G1258" s="150" t="n"/>
      <c r="H1258" s="152" t="n"/>
      <c r="I1258" s="152" t="n"/>
      <c r="J1258" s="152" t="n"/>
      <c r="K1258" s="152" t="n"/>
      <c r="L1258" s="152" t="n"/>
      <c r="M1258" s="152" t="n"/>
      <c r="N1258" s="152" t="n"/>
      <c r="O1258" s="152" t="n"/>
      <c r="P1258" s="152" t="n"/>
      <c r="Q1258" s="152" t="n"/>
      <c r="R1258" s="152" t="n"/>
      <c r="S1258" s="165" t="n"/>
      <c r="T1258" s="152" t="n"/>
      <c r="U1258" s="152" t="n"/>
      <c r="V1258" s="152" t="n"/>
      <c r="W1258" s="152" t="n"/>
      <c r="X1258" s="152" t="n"/>
      <c r="Y1258" s="152" t="n"/>
      <c r="Z1258" s="152" t="n"/>
      <c r="AA1258" s="152" t="n"/>
      <c r="AB1258" s="152" t="n"/>
      <c r="AC1258" s="152" t="n"/>
      <c r="AD1258" s="152" t="n"/>
      <c r="AE1258" s="152" t="n"/>
      <c r="AF1258" s="152" t="n"/>
      <c r="AG1258" s="152" t="n"/>
      <c r="AH1258" s="152" t="n"/>
      <c r="AI1258" s="152" t="n"/>
      <c r="AJ1258" s="152" t="n"/>
      <c r="AK1258" s="152" t="n"/>
      <c r="AL1258" s="152" t="n"/>
      <c r="AM1258" s="152" t="n"/>
      <c r="AN1258" s="166" t="n"/>
      <c r="AO1258" s="155" t="n"/>
      <c r="AP1258" s="152" t="n"/>
      <c r="AQ1258" s="152" t="n"/>
      <c r="AR1258" s="152" t="n"/>
      <c r="AS1258" s="152" t="n"/>
      <c r="AT1258" s="152" t="n"/>
      <c r="AU1258" s="155" t="n"/>
      <c r="AV1258" s="152" t="n"/>
      <c r="AW1258" s="152" t="n"/>
      <c r="AX1258" s="152" t="n"/>
      <c r="AY1258" s="152" t="n"/>
      <c r="AZ1258" s="152" t="n"/>
      <c r="BA1258" s="165" t="n"/>
      <c r="BB1258" s="165" t="n"/>
      <c r="BC1258" s="152" t="n"/>
      <c r="BD1258" s="152" t="n"/>
      <c r="BE1258" s="152" t="n"/>
      <c r="BF1258" s="152" t="n"/>
      <c r="BG1258" s="155" t="n"/>
      <c r="BH1258" s="152" t="n"/>
      <c r="BI1258" s="152" t="n"/>
      <c r="BJ1258" s="152" t="n"/>
      <c r="BK1258" s="152" t="n"/>
      <c r="BL1258" s="152" t="n"/>
      <c r="BM1258" s="152" t="n"/>
      <c r="BN1258" s="152" t="n"/>
      <c r="BO1258" s="152" t="n"/>
      <c r="BP1258" s="155" t="n"/>
      <c r="BQ1258" s="152" t="n"/>
      <c r="BR1258" s="152" t="n"/>
      <c r="BS1258" s="152" t="n"/>
      <c r="BT1258" s="152" t="n"/>
      <c r="BU1258" s="152" t="n"/>
      <c r="BV1258" s="152" t="n"/>
      <c r="BW1258" s="152" t="n"/>
      <c r="BX1258" s="165" t="n"/>
      <c r="BY1258" s="150" t="n"/>
      <c r="BZ1258" s="150" t="n"/>
      <c r="CA1258" s="150" t="n"/>
      <c r="CB1258" s="174" t="n"/>
      <c r="CC1258" s="156" t="n"/>
      <c r="CD1258" s="156" t="n"/>
      <c r="CE1258" s="167">
        <f>IFERROR(__xludf.DUMMYFUNCTION("""COMPUTED_VALUE"""),"")</f>
        <v/>
      </c>
      <c r="CF1258" s="158">
        <f>IFERROR(__xludf.DUMMYFUNCTION("""COMPUTED_VALUE"""),"")</f>
        <v/>
      </c>
      <c r="CG1258" s="148" t="n"/>
      <c r="CH1258" s="148" t="n"/>
      <c r="CI1258" s="148" t="n"/>
      <c r="CJ1258" s="148" t="n"/>
      <c r="CK1258" s="148" t="n"/>
      <c r="CL1258" s="148" t="n"/>
      <c r="CM1258" s="148" t="n"/>
      <c r="CN1258" s="148" t="n"/>
      <c r="CO1258" s="148" t="n"/>
      <c r="CP1258" s="148" t="n"/>
      <c r="CQ1258" s="148" t="n"/>
      <c r="CR1258" s="148" t="n"/>
      <c r="CS1258" s="148" t="n"/>
      <c r="CT1258" s="148" t="n"/>
      <c r="CU1258" s="148" t="n"/>
      <c r="CV1258" s="148" t="n"/>
    </row>
    <row r="1259">
      <c r="A1259" s="162" t="n"/>
      <c r="B1259" s="64" t="n"/>
      <c r="C1259" s="129" t="n"/>
      <c r="D1259" s="130" t="inlineStr"/>
      <c r="E1259" s="150" t="inlineStr"/>
      <c r="F1259" s="150" t="inlineStr"/>
      <c r="G1259" s="150" t="n"/>
      <c r="H1259" s="152" t="n"/>
      <c r="I1259" s="152" t="n"/>
      <c r="J1259" s="152" t="n"/>
      <c r="K1259" s="152" t="n"/>
      <c r="L1259" s="152" t="n"/>
      <c r="M1259" s="152" t="n"/>
      <c r="N1259" s="152" t="n"/>
      <c r="O1259" s="152" t="n"/>
      <c r="P1259" s="152" t="n"/>
      <c r="Q1259" s="152" t="n"/>
      <c r="R1259" s="152" t="n"/>
      <c r="S1259" s="165" t="n"/>
      <c r="T1259" s="152" t="n"/>
      <c r="U1259" s="152" t="n"/>
      <c r="V1259" s="152" t="n"/>
      <c r="W1259" s="152" t="n"/>
      <c r="X1259" s="152" t="n"/>
      <c r="Y1259" s="152" t="n"/>
      <c r="Z1259" s="152" t="n"/>
      <c r="AA1259" s="152" t="n"/>
      <c r="AB1259" s="152" t="n"/>
      <c r="AC1259" s="152" t="n"/>
      <c r="AD1259" s="152" t="n"/>
      <c r="AE1259" s="152" t="n"/>
      <c r="AF1259" s="152" t="n"/>
      <c r="AG1259" s="152" t="n"/>
      <c r="AH1259" s="152" t="n"/>
      <c r="AI1259" s="152" t="n"/>
      <c r="AJ1259" s="152" t="n"/>
      <c r="AK1259" s="152" t="n"/>
      <c r="AL1259" s="152" t="n"/>
      <c r="AM1259" s="152" t="n"/>
      <c r="AN1259" s="166" t="n"/>
      <c r="AO1259" s="155" t="n"/>
      <c r="AP1259" s="152" t="n"/>
      <c r="AQ1259" s="152" t="n"/>
      <c r="AR1259" s="152" t="n"/>
      <c r="AS1259" s="152" t="n"/>
      <c r="AT1259" s="152" t="n"/>
      <c r="AU1259" s="155" t="n"/>
      <c r="AV1259" s="152" t="n"/>
      <c r="AW1259" s="152" t="n"/>
      <c r="AX1259" s="152" t="n"/>
      <c r="AY1259" s="152" t="n"/>
      <c r="AZ1259" s="152" t="n"/>
      <c r="BA1259" s="165" t="n"/>
      <c r="BB1259" s="165" t="n"/>
      <c r="BC1259" s="152" t="n"/>
      <c r="BD1259" s="152" t="n"/>
      <c r="BE1259" s="152" t="n"/>
      <c r="BF1259" s="152" t="n"/>
      <c r="BG1259" s="155" t="n"/>
      <c r="BH1259" s="152" t="n"/>
      <c r="BI1259" s="152" t="n"/>
      <c r="BJ1259" s="152" t="n"/>
      <c r="BK1259" s="152" t="n"/>
      <c r="BL1259" s="152" t="n"/>
      <c r="BM1259" s="152" t="n"/>
      <c r="BN1259" s="152" t="n"/>
      <c r="BO1259" s="152" t="n"/>
      <c r="BP1259" s="155" t="n"/>
      <c r="BQ1259" s="152" t="n"/>
      <c r="BR1259" s="152" t="n"/>
      <c r="BS1259" s="152" t="n"/>
      <c r="BT1259" s="152" t="n"/>
      <c r="BU1259" s="152" t="n"/>
      <c r="BV1259" s="152" t="n"/>
      <c r="BW1259" s="152" t="n"/>
      <c r="BX1259" s="165" t="n"/>
      <c r="BY1259" s="150" t="n"/>
      <c r="BZ1259" s="150" t="n"/>
      <c r="CA1259" s="150" t="n"/>
      <c r="CB1259" s="174" t="n"/>
      <c r="CC1259" s="156" t="n"/>
      <c r="CD1259" s="156" t="n"/>
      <c r="CE1259" s="167">
        <f>IFERROR(__xludf.DUMMYFUNCTION("""COMPUTED_VALUE"""),"")</f>
        <v/>
      </c>
      <c r="CF1259" s="158">
        <f>IFERROR(__xludf.DUMMYFUNCTION("""COMPUTED_VALUE"""),"")</f>
        <v/>
      </c>
      <c r="CG1259" s="148" t="n"/>
      <c r="CH1259" s="148" t="n"/>
      <c r="CI1259" s="148" t="n"/>
      <c r="CJ1259" s="148" t="n"/>
      <c r="CK1259" s="148" t="n"/>
      <c r="CL1259" s="148" t="n"/>
      <c r="CM1259" s="148" t="n"/>
      <c r="CN1259" s="148" t="n"/>
      <c r="CO1259" s="148" t="n"/>
      <c r="CP1259" s="148" t="n"/>
      <c r="CQ1259" s="148" t="n"/>
      <c r="CR1259" s="148" t="n"/>
      <c r="CS1259" s="148" t="n"/>
      <c r="CT1259" s="148" t="n"/>
      <c r="CU1259" s="148" t="n"/>
      <c r="CV1259" s="148" t="n"/>
    </row>
    <row r="1260">
      <c r="A1260" s="162" t="n"/>
      <c r="B1260" s="64" t="n"/>
      <c r="C1260" s="129" t="n"/>
      <c r="D1260" s="130" t="inlineStr"/>
      <c r="E1260" s="150" t="inlineStr"/>
      <c r="F1260" s="150" t="inlineStr"/>
      <c r="G1260" s="150" t="n"/>
      <c r="H1260" s="152" t="n"/>
      <c r="I1260" s="152" t="n"/>
      <c r="J1260" s="152" t="n"/>
      <c r="K1260" s="152" t="n"/>
      <c r="L1260" s="152" t="n"/>
      <c r="M1260" s="152" t="n"/>
      <c r="N1260" s="152" t="n"/>
      <c r="O1260" s="152" t="n"/>
      <c r="P1260" s="152" t="n"/>
      <c r="Q1260" s="152" t="n"/>
      <c r="R1260" s="152" t="n"/>
      <c r="S1260" s="165" t="n"/>
      <c r="T1260" s="152" t="n"/>
      <c r="U1260" s="152" t="n"/>
      <c r="V1260" s="152" t="n"/>
      <c r="W1260" s="152" t="n"/>
      <c r="X1260" s="152" t="n"/>
      <c r="Y1260" s="152" t="n"/>
      <c r="Z1260" s="152" t="n"/>
      <c r="AA1260" s="152" t="n"/>
      <c r="AB1260" s="152" t="n"/>
      <c r="AC1260" s="152" t="n"/>
      <c r="AD1260" s="152" t="n"/>
      <c r="AE1260" s="152" t="n"/>
      <c r="AF1260" s="152" t="n"/>
      <c r="AG1260" s="152" t="n"/>
      <c r="AH1260" s="152" t="n"/>
      <c r="AI1260" s="152" t="n"/>
      <c r="AJ1260" s="152" t="n"/>
      <c r="AK1260" s="152" t="n"/>
      <c r="AL1260" s="152" t="n"/>
      <c r="AM1260" s="152" t="n"/>
      <c r="AN1260" s="166" t="n"/>
      <c r="AO1260" s="155" t="n"/>
      <c r="AP1260" s="152" t="n"/>
      <c r="AQ1260" s="152" t="n"/>
      <c r="AR1260" s="152" t="n"/>
      <c r="AS1260" s="152" t="n"/>
      <c r="AT1260" s="152" t="n"/>
      <c r="AU1260" s="155" t="n"/>
      <c r="AV1260" s="152" t="n"/>
      <c r="AW1260" s="152" t="n"/>
      <c r="AX1260" s="152" t="n"/>
      <c r="AY1260" s="152" t="n"/>
      <c r="AZ1260" s="152" t="n"/>
      <c r="BA1260" s="165" t="n"/>
      <c r="BB1260" s="165" t="n"/>
      <c r="BC1260" s="152" t="n"/>
      <c r="BD1260" s="152" t="n"/>
      <c r="BE1260" s="152" t="n"/>
      <c r="BF1260" s="152" t="n"/>
      <c r="BG1260" s="155" t="n"/>
      <c r="BH1260" s="152" t="n"/>
      <c r="BI1260" s="152" t="n"/>
      <c r="BJ1260" s="152" t="n"/>
      <c r="BK1260" s="152" t="n"/>
      <c r="BL1260" s="152" t="n"/>
      <c r="BM1260" s="152" t="n"/>
      <c r="BN1260" s="152" t="n"/>
      <c r="BO1260" s="152" t="n"/>
      <c r="BP1260" s="155" t="n"/>
      <c r="BQ1260" s="152" t="n"/>
      <c r="BR1260" s="152" t="n"/>
      <c r="BS1260" s="152" t="n"/>
      <c r="BT1260" s="152" t="n"/>
      <c r="BU1260" s="152" t="n"/>
      <c r="BV1260" s="152" t="n"/>
      <c r="BW1260" s="152" t="n"/>
      <c r="BX1260" s="165" t="n"/>
      <c r="BY1260" s="150" t="n"/>
      <c r="BZ1260" s="150" t="n"/>
      <c r="CA1260" s="150" t="n"/>
      <c r="CB1260" s="174" t="n"/>
      <c r="CC1260" s="156" t="n"/>
      <c r="CD1260" s="156" t="n"/>
      <c r="CE1260" s="167">
        <f>IFERROR(__xludf.DUMMYFUNCTION("""COMPUTED_VALUE"""),"")</f>
        <v/>
      </c>
      <c r="CF1260" s="158">
        <f>IFERROR(__xludf.DUMMYFUNCTION("""COMPUTED_VALUE"""),"")</f>
        <v/>
      </c>
      <c r="CG1260" s="148" t="n"/>
      <c r="CH1260" s="148" t="n"/>
      <c r="CI1260" s="148" t="n"/>
      <c r="CJ1260" s="148" t="n"/>
      <c r="CK1260" s="148" t="n"/>
      <c r="CL1260" s="148" t="n"/>
      <c r="CM1260" s="148" t="n"/>
      <c r="CN1260" s="148" t="n"/>
      <c r="CO1260" s="148" t="n"/>
      <c r="CP1260" s="148" t="n"/>
      <c r="CQ1260" s="148" t="n"/>
      <c r="CR1260" s="148" t="n"/>
      <c r="CS1260" s="148" t="n"/>
      <c r="CT1260" s="148" t="n"/>
      <c r="CU1260" s="148" t="n"/>
      <c r="CV1260" s="148" t="n"/>
    </row>
    <row r="1261">
      <c r="A1261" s="162" t="n"/>
      <c r="B1261" s="64" t="n"/>
      <c r="C1261" s="129" t="n"/>
      <c r="D1261" s="130" t="inlineStr"/>
      <c r="E1261" s="150" t="inlineStr"/>
      <c r="F1261" s="150" t="inlineStr"/>
      <c r="G1261" s="150" t="n"/>
      <c r="H1261" s="152" t="n"/>
      <c r="I1261" s="152" t="n"/>
      <c r="J1261" s="152" t="n"/>
      <c r="K1261" s="152" t="n"/>
      <c r="L1261" s="152" t="n"/>
      <c r="M1261" s="152" t="n"/>
      <c r="N1261" s="152" t="n"/>
      <c r="O1261" s="152" t="n"/>
      <c r="P1261" s="152" t="n"/>
      <c r="Q1261" s="152" t="n"/>
      <c r="R1261" s="152" t="n"/>
      <c r="S1261" s="165" t="n"/>
      <c r="T1261" s="152" t="n"/>
      <c r="U1261" s="152" t="n"/>
      <c r="V1261" s="152" t="n"/>
      <c r="W1261" s="152" t="n"/>
      <c r="X1261" s="152" t="n"/>
      <c r="Y1261" s="152" t="n"/>
      <c r="Z1261" s="152" t="n"/>
      <c r="AA1261" s="152" t="n"/>
      <c r="AB1261" s="152" t="n"/>
      <c r="AC1261" s="152" t="n"/>
      <c r="AD1261" s="152" t="n"/>
      <c r="AE1261" s="152" t="n"/>
      <c r="AF1261" s="152" t="n"/>
      <c r="AG1261" s="152" t="n"/>
      <c r="AH1261" s="152" t="n"/>
      <c r="AI1261" s="152" t="n"/>
      <c r="AJ1261" s="152" t="n"/>
      <c r="AK1261" s="152" t="n"/>
      <c r="AL1261" s="152" t="n"/>
      <c r="AM1261" s="152" t="n"/>
      <c r="AN1261" s="166" t="n"/>
      <c r="AO1261" s="155" t="n"/>
      <c r="AP1261" s="152" t="n"/>
      <c r="AQ1261" s="152" t="n"/>
      <c r="AR1261" s="152" t="n"/>
      <c r="AS1261" s="152" t="n"/>
      <c r="AT1261" s="152" t="n"/>
      <c r="AU1261" s="155" t="n"/>
      <c r="AV1261" s="152" t="n"/>
      <c r="AW1261" s="152" t="n"/>
      <c r="AX1261" s="152" t="n"/>
      <c r="AY1261" s="152" t="n"/>
      <c r="AZ1261" s="152" t="n"/>
      <c r="BA1261" s="165" t="n"/>
      <c r="BB1261" s="165" t="n"/>
      <c r="BC1261" s="152" t="n"/>
      <c r="BD1261" s="152" t="n"/>
      <c r="BE1261" s="152" t="n"/>
      <c r="BF1261" s="152" t="n"/>
      <c r="BG1261" s="155" t="n"/>
      <c r="BH1261" s="152" t="n"/>
      <c r="BI1261" s="152" t="n"/>
      <c r="BJ1261" s="152" t="n"/>
      <c r="BK1261" s="152" t="n"/>
      <c r="BL1261" s="152" t="n"/>
      <c r="BM1261" s="152" t="n"/>
      <c r="BN1261" s="152" t="n"/>
      <c r="BO1261" s="152" t="n"/>
      <c r="BP1261" s="155" t="n"/>
      <c r="BQ1261" s="152" t="n"/>
      <c r="BR1261" s="152" t="n"/>
      <c r="BS1261" s="152" t="n"/>
      <c r="BT1261" s="152" t="n"/>
      <c r="BU1261" s="152" t="n"/>
      <c r="BV1261" s="152" t="n"/>
      <c r="BW1261" s="152" t="n"/>
      <c r="BX1261" s="165" t="n"/>
      <c r="BY1261" s="150" t="n"/>
      <c r="BZ1261" s="150" t="n"/>
      <c r="CA1261" s="150" t="n"/>
      <c r="CB1261" s="174" t="n"/>
      <c r="CC1261" s="156" t="n"/>
      <c r="CD1261" s="156" t="n"/>
      <c r="CE1261" s="167">
        <f>IFERROR(__xludf.DUMMYFUNCTION("""COMPUTED_VALUE"""),"")</f>
        <v/>
      </c>
      <c r="CF1261" s="158">
        <f>IFERROR(__xludf.DUMMYFUNCTION("""COMPUTED_VALUE"""),"")</f>
        <v/>
      </c>
      <c r="CG1261" s="148" t="n"/>
      <c r="CH1261" s="148" t="n"/>
      <c r="CI1261" s="148" t="n"/>
      <c r="CJ1261" s="148" t="n"/>
      <c r="CK1261" s="148" t="n"/>
      <c r="CL1261" s="148" t="n"/>
      <c r="CM1261" s="148" t="n"/>
      <c r="CN1261" s="148" t="n"/>
      <c r="CO1261" s="148" t="n"/>
      <c r="CP1261" s="148" t="n"/>
      <c r="CQ1261" s="148" t="n"/>
      <c r="CR1261" s="148" t="n"/>
      <c r="CS1261" s="148" t="n"/>
      <c r="CT1261" s="148" t="n"/>
      <c r="CU1261" s="148" t="n"/>
      <c r="CV1261" s="148" t="n"/>
    </row>
    <row r="1262">
      <c r="A1262" s="162" t="n"/>
      <c r="B1262" s="64" t="n"/>
      <c r="C1262" s="129" t="n"/>
      <c r="D1262" s="130" t="inlineStr"/>
      <c r="E1262" s="150" t="inlineStr"/>
      <c r="F1262" s="150" t="inlineStr"/>
      <c r="G1262" s="150" t="n"/>
      <c r="H1262" s="152" t="n"/>
      <c r="I1262" s="152" t="n"/>
      <c r="J1262" s="152" t="n"/>
      <c r="K1262" s="152" t="n"/>
      <c r="L1262" s="152" t="n"/>
      <c r="M1262" s="152" t="n"/>
      <c r="N1262" s="152" t="n"/>
      <c r="O1262" s="152" t="n"/>
      <c r="P1262" s="152" t="n"/>
      <c r="Q1262" s="152" t="n"/>
      <c r="R1262" s="152" t="n"/>
      <c r="S1262" s="165" t="n"/>
      <c r="T1262" s="152" t="n"/>
      <c r="U1262" s="152" t="n"/>
      <c r="V1262" s="152" t="n"/>
      <c r="W1262" s="152" t="n"/>
      <c r="X1262" s="152" t="n"/>
      <c r="Y1262" s="152" t="n"/>
      <c r="Z1262" s="152" t="n"/>
      <c r="AA1262" s="152" t="n"/>
      <c r="AB1262" s="152" t="n"/>
      <c r="AC1262" s="152" t="n"/>
      <c r="AD1262" s="152" t="n"/>
      <c r="AE1262" s="152" t="n"/>
      <c r="AF1262" s="152" t="n"/>
      <c r="AG1262" s="152" t="n"/>
      <c r="AH1262" s="152" t="n"/>
      <c r="AI1262" s="152" t="n"/>
      <c r="AJ1262" s="152" t="n"/>
      <c r="AK1262" s="152" t="n"/>
      <c r="AL1262" s="152" t="n"/>
      <c r="AM1262" s="152" t="n"/>
      <c r="AN1262" s="166" t="n"/>
      <c r="AO1262" s="155" t="n"/>
      <c r="AP1262" s="152" t="n"/>
      <c r="AQ1262" s="152" t="n"/>
      <c r="AR1262" s="152" t="n"/>
      <c r="AS1262" s="152" t="n"/>
      <c r="AT1262" s="152" t="n"/>
      <c r="AU1262" s="155" t="n"/>
      <c r="AV1262" s="152" t="n"/>
      <c r="AW1262" s="152" t="n"/>
      <c r="AX1262" s="152" t="n"/>
      <c r="AY1262" s="152" t="n"/>
      <c r="AZ1262" s="152" t="n"/>
      <c r="BA1262" s="165" t="n"/>
      <c r="BB1262" s="165" t="n"/>
      <c r="BC1262" s="152" t="n"/>
      <c r="BD1262" s="152" t="n"/>
      <c r="BE1262" s="152" t="n"/>
      <c r="BF1262" s="152" t="n"/>
      <c r="BG1262" s="155" t="n"/>
      <c r="BH1262" s="152" t="n"/>
      <c r="BI1262" s="152" t="n"/>
      <c r="BJ1262" s="152" t="n"/>
      <c r="BK1262" s="152" t="n"/>
      <c r="BL1262" s="152" t="n"/>
      <c r="BM1262" s="152" t="n"/>
      <c r="BN1262" s="152" t="n"/>
      <c r="BO1262" s="152" t="n"/>
      <c r="BP1262" s="155" t="n"/>
      <c r="BQ1262" s="152" t="n"/>
      <c r="BR1262" s="152" t="n"/>
      <c r="BS1262" s="152" t="n"/>
      <c r="BT1262" s="152" t="n"/>
      <c r="BU1262" s="152" t="n"/>
      <c r="BV1262" s="152" t="n"/>
      <c r="BW1262" s="152" t="n"/>
      <c r="BX1262" s="165" t="n"/>
      <c r="BY1262" s="150" t="n"/>
      <c r="BZ1262" s="150" t="n"/>
      <c r="CA1262" s="150" t="n"/>
      <c r="CB1262" s="174" t="n"/>
      <c r="CC1262" s="156" t="n"/>
      <c r="CD1262" s="156" t="n"/>
      <c r="CE1262" s="167">
        <f>IFERROR(__xludf.DUMMYFUNCTION("""COMPUTED_VALUE"""),"")</f>
        <v/>
      </c>
      <c r="CF1262" s="158">
        <f>IFERROR(__xludf.DUMMYFUNCTION("""COMPUTED_VALUE"""),"")</f>
        <v/>
      </c>
      <c r="CG1262" s="148" t="n"/>
      <c r="CH1262" s="148" t="n"/>
      <c r="CI1262" s="148" t="n"/>
      <c r="CJ1262" s="148" t="n"/>
      <c r="CK1262" s="148" t="n"/>
      <c r="CL1262" s="148" t="n"/>
      <c r="CM1262" s="148" t="n"/>
      <c r="CN1262" s="148" t="n"/>
      <c r="CO1262" s="148" t="n"/>
      <c r="CP1262" s="148" t="n"/>
      <c r="CQ1262" s="148" t="n"/>
      <c r="CR1262" s="148" t="n"/>
      <c r="CS1262" s="148" t="n"/>
      <c r="CT1262" s="148" t="n"/>
      <c r="CU1262" s="148" t="n"/>
      <c r="CV1262" s="148" t="n"/>
    </row>
    <row r="1263">
      <c r="A1263" s="162" t="n"/>
      <c r="B1263" s="64" t="n"/>
      <c r="C1263" s="129" t="n"/>
      <c r="D1263" s="130" t="inlineStr"/>
      <c r="E1263" s="150" t="inlineStr"/>
      <c r="F1263" s="150" t="inlineStr"/>
      <c r="G1263" s="150" t="n"/>
      <c r="H1263" s="152" t="n"/>
      <c r="I1263" s="152" t="n"/>
      <c r="J1263" s="152" t="n"/>
      <c r="K1263" s="152" t="n"/>
      <c r="L1263" s="152" t="n"/>
      <c r="M1263" s="152" t="n"/>
      <c r="N1263" s="152" t="n"/>
      <c r="O1263" s="152" t="n"/>
      <c r="P1263" s="152" t="n"/>
      <c r="Q1263" s="152" t="n"/>
      <c r="R1263" s="152" t="n"/>
      <c r="S1263" s="165" t="n"/>
      <c r="T1263" s="152" t="n"/>
      <c r="U1263" s="152" t="n"/>
      <c r="V1263" s="152" t="n"/>
      <c r="W1263" s="152" t="n"/>
      <c r="X1263" s="152" t="n"/>
      <c r="Y1263" s="152" t="n"/>
      <c r="Z1263" s="152" t="n"/>
      <c r="AA1263" s="152" t="n"/>
      <c r="AB1263" s="152" t="n"/>
      <c r="AC1263" s="152" t="n"/>
      <c r="AD1263" s="152" t="n"/>
      <c r="AE1263" s="152" t="n"/>
      <c r="AF1263" s="152" t="n"/>
      <c r="AG1263" s="152" t="n"/>
      <c r="AH1263" s="152" t="n"/>
      <c r="AI1263" s="152" t="n"/>
      <c r="AJ1263" s="152" t="n"/>
      <c r="AK1263" s="152" t="n"/>
      <c r="AL1263" s="152" t="n"/>
      <c r="AM1263" s="152" t="n"/>
      <c r="AN1263" s="166" t="n"/>
      <c r="AO1263" s="155" t="n"/>
      <c r="AP1263" s="152" t="n"/>
      <c r="AQ1263" s="152" t="n"/>
      <c r="AR1263" s="152" t="n"/>
      <c r="AS1263" s="152" t="n"/>
      <c r="AT1263" s="152" t="n"/>
      <c r="AU1263" s="155" t="n"/>
      <c r="AV1263" s="152" t="n"/>
      <c r="AW1263" s="152" t="n"/>
      <c r="AX1263" s="152" t="n"/>
      <c r="AY1263" s="152" t="n"/>
      <c r="AZ1263" s="152" t="n"/>
      <c r="BA1263" s="165" t="n"/>
      <c r="BB1263" s="165" t="n"/>
      <c r="BC1263" s="152" t="n"/>
      <c r="BD1263" s="152" t="n"/>
      <c r="BE1263" s="152" t="n"/>
      <c r="BF1263" s="152" t="n"/>
      <c r="BG1263" s="155" t="n"/>
      <c r="BH1263" s="152" t="n"/>
      <c r="BI1263" s="152" t="n"/>
      <c r="BJ1263" s="152" t="n"/>
      <c r="BK1263" s="152" t="n"/>
      <c r="BL1263" s="152" t="n"/>
      <c r="BM1263" s="152" t="n"/>
      <c r="BN1263" s="152" t="n"/>
      <c r="BO1263" s="152" t="n"/>
      <c r="BP1263" s="155" t="n"/>
      <c r="BQ1263" s="152" t="n"/>
      <c r="BR1263" s="152" t="n"/>
      <c r="BS1263" s="152" t="n"/>
      <c r="BT1263" s="152" t="n"/>
      <c r="BU1263" s="152" t="n"/>
      <c r="BV1263" s="152" t="n"/>
      <c r="BW1263" s="152" t="n"/>
      <c r="BX1263" s="165" t="n"/>
      <c r="BY1263" s="150" t="n"/>
      <c r="BZ1263" s="150" t="n"/>
      <c r="CA1263" s="150" t="n"/>
      <c r="CB1263" s="174" t="n"/>
      <c r="CC1263" s="156" t="n"/>
      <c r="CD1263" s="156" t="n"/>
      <c r="CE1263" s="167">
        <f>IFERROR(__xludf.DUMMYFUNCTION("""COMPUTED_VALUE"""),"")</f>
        <v/>
      </c>
      <c r="CF1263" s="158">
        <f>IFERROR(__xludf.DUMMYFUNCTION("""COMPUTED_VALUE"""),"")</f>
        <v/>
      </c>
      <c r="CG1263" s="148" t="n"/>
      <c r="CH1263" s="148" t="n"/>
      <c r="CI1263" s="148" t="n"/>
      <c r="CJ1263" s="148" t="n"/>
      <c r="CK1263" s="148" t="n"/>
      <c r="CL1263" s="148" t="n"/>
      <c r="CM1263" s="148" t="n"/>
      <c r="CN1263" s="148" t="n"/>
      <c r="CO1263" s="148" t="n"/>
      <c r="CP1263" s="148" t="n"/>
      <c r="CQ1263" s="148" t="n"/>
      <c r="CR1263" s="148" t="n"/>
      <c r="CS1263" s="148" t="n"/>
      <c r="CT1263" s="148" t="n"/>
      <c r="CU1263" s="148" t="n"/>
      <c r="CV1263" s="148" t="n"/>
    </row>
    <row r="1264">
      <c r="A1264" s="162" t="n"/>
      <c r="B1264" s="64" t="n"/>
      <c r="C1264" s="129" t="n"/>
      <c r="D1264" s="130" t="inlineStr"/>
      <c r="E1264" s="150" t="inlineStr"/>
      <c r="F1264" s="150" t="inlineStr"/>
      <c r="G1264" s="150" t="n"/>
      <c r="H1264" s="152" t="n"/>
      <c r="I1264" s="152" t="n"/>
      <c r="J1264" s="152" t="n"/>
      <c r="K1264" s="152" t="n"/>
      <c r="L1264" s="152" t="n"/>
      <c r="M1264" s="152" t="n"/>
      <c r="N1264" s="152" t="n"/>
      <c r="O1264" s="152" t="n"/>
      <c r="P1264" s="152" t="n"/>
      <c r="Q1264" s="152" t="n"/>
      <c r="R1264" s="152" t="n"/>
      <c r="S1264" s="165" t="n"/>
      <c r="T1264" s="152" t="n"/>
      <c r="U1264" s="152" t="n"/>
      <c r="V1264" s="152" t="n"/>
      <c r="W1264" s="152" t="n"/>
      <c r="X1264" s="152" t="n"/>
      <c r="Y1264" s="152" t="n"/>
      <c r="Z1264" s="152" t="n"/>
      <c r="AA1264" s="152" t="n"/>
      <c r="AB1264" s="152" t="n"/>
      <c r="AC1264" s="152" t="n"/>
      <c r="AD1264" s="152" t="n"/>
      <c r="AE1264" s="152" t="n"/>
      <c r="AF1264" s="152" t="n"/>
      <c r="AG1264" s="152" t="n"/>
      <c r="AH1264" s="152" t="n"/>
      <c r="AI1264" s="152" t="n"/>
      <c r="AJ1264" s="152" t="n"/>
      <c r="AK1264" s="152" t="n"/>
      <c r="AL1264" s="152" t="n"/>
      <c r="AM1264" s="152" t="n"/>
      <c r="AN1264" s="166" t="n"/>
      <c r="AO1264" s="155" t="n"/>
      <c r="AP1264" s="152" t="n"/>
      <c r="AQ1264" s="152" t="n"/>
      <c r="AR1264" s="152" t="n"/>
      <c r="AS1264" s="152" t="n"/>
      <c r="AT1264" s="152" t="n"/>
      <c r="AU1264" s="155" t="n"/>
      <c r="AV1264" s="152" t="n"/>
      <c r="AW1264" s="152" t="n"/>
      <c r="AX1264" s="152" t="n"/>
      <c r="AY1264" s="152" t="n"/>
      <c r="AZ1264" s="152" t="n"/>
      <c r="BA1264" s="165" t="n"/>
      <c r="BB1264" s="165" t="n"/>
      <c r="BC1264" s="152" t="n"/>
      <c r="BD1264" s="152" t="n"/>
      <c r="BE1264" s="152" t="n"/>
      <c r="BF1264" s="152" t="n"/>
      <c r="BG1264" s="155" t="n"/>
      <c r="BH1264" s="152" t="n"/>
      <c r="BI1264" s="152" t="n"/>
      <c r="BJ1264" s="152" t="n"/>
      <c r="BK1264" s="152" t="n"/>
      <c r="BL1264" s="152" t="n"/>
      <c r="BM1264" s="152" t="n"/>
      <c r="BN1264" s="152" t="n"/>
      <c r="BO1264" s="152" t="n"/>
      <c r="BP1264" s="155" t="n"/>
      <c r="BQ1264" s="152" t="n"/>
      <c r="BR1264" s="152" t="n"/>
      <c r="BS1264" s="152" t="n"/>
      <c r="BT1264" s="152" t="n"/>
      <c r="BU1264" s="152" t="n"/>
      <c r="BV1264" s="152" t="n"/>
      <c r="BW1264" s="152" t="n"/>
      <c r="BX1264" s="165" t="n"/>
      <c r="BY1264" s="150" t="n"/>
      <c r="BZ1264" s="150" t="n"/>
      <c r="CA1264" s="150" t="n"/>
      <c r="CB1264" s="174" t="n"/>
      <c r="CC1264" s="156" t="n"/>
      <c r="CD1264" s="156" t="n"/>
      <c r="CE1264" s="167">
        <f>IFERROR(__xludf.DUMMYFUNCTION("""COMPUTED_VALUE"""),"")</f>
        <v/>
      </c>
      <c r="CF1264" s="158">
        <f>IFERROR(__xludf.DUMMYFUNCTION("""COMPUTED_VALUE"""),"")</f>
        <v/>
      </c>
      <c r="CG1264" s="148" t="n"/>
      <c r="CH1264" s="148" t="n"/>
      <c r="CI1264" s="148" t="n"/>
      <c r="CJ1264" s="148" t="n"/>
      <c r="CK1264" s="148" t="n"/>
      <c r="CL1264" s="148" t="n"/>
      <c r="CM1264" s="148" t="n"/>
      <c r="CN1264" s="148" t="n"/>
      <c r="CO1264" s="148" t="n"/>
      <c r="CP1264" s="148" t="n"/>
      <c r="CQ1264" s="148" t="n"/>
      <c r="CR1264" s="148" t="n"/>
      <c r="CS1264" s="148" t="n"/>
      <c r="CT1264" s="148" t="n"/>
      <c r="CU1264" s="148" t="n"/>
      <c r="CV1264" s="148" t="n"/>
    </row>
    <row r="1265">
      <c r="A1265" s="162" t="n"/>
      <c r="B1265" s="64" t="n"/>
      <c r="C1265" s="129" t="n"/>
      <c r="D1265" s="130" t="inlineStr"/>
      <c r="E1265" s="150" t="inlineStr"/>
      <c r="F1265" s="150" t="inlineStr"/>
      <c r="G1265" s="150" t="n"/>
      <c r="H1265" s="152" t="n"/>
      <c r="I1265" s="152" t="n"/>
      <c r="J1265" s="152" t="n"/>
      <c r="K1265" s="152" t="n"/>
      <c r="L1265" s="152" t="n"/>
      <c r="M1265" s="152" t="n"/>
      <c r="N1265" s="152" t="n"/>
      <c r="O1265" s="152" t="n"/>
      <c r="P1265" s="152" t="n"/>
      <c r="Q1265" s="152" t="n"/>
      <c r="R1265" s="152" t="n"/>
      <c r="S1265" s="165" t="n"/>
      <c r="T1265" s="152" t="n"/>
      <c r="U1265" s="152" t="n"/>
      <c r="V1265" s="152" t="n"/>
      <c r="W1265" s="152" t="n"/>
      <c r="X1265" s="152" t="n"/>
      <c r="Y1265" s="152" t="n"/>
      <c r="Z1265" s="152" t="n"/>
      <c r="AA1265" s="152" t="n"/>
      <c r="AB1265" s="152" t="n"/>
      <c r="AC1265" s="152" t="n"/>
      <c r="AD1265" s="152" t="n"/>
      <c r="AE1265" s="152" t="n"/>
      <c r="AF1265" s="152" t="n"/>
      <c r="AG1265" s="152" t="n"/>
      <c r="AH1265" s="152" t="n"/>
      <c r="AI1265" s="152" t="n"/>
      <c r="AJ1265" s="152" t="n"/>
      <c r="AK1265" s="152" t="n"/>
      <c r="AL1265" s="152" t="n"/>
      <c r="AM1265" s="152" t="n"/>
      <c r="AN1265" s="166" t="n"/>
      <c r="AO1265" s="155" t="n"/>
      <c r="AP1265" s="152" t="n"/>
      <c r="AQ1265" s="152" t="n"/>
      <c r="AR1265" s="152" t="n"/>
      <c r="AS1265" s="152" t="n"/>
      <c r="AT1265" s="152" t="n"/>
      <c r="AU1265" s="155" t="n"/>
      <c r="AV1265" s="152" t="n"/>
      <c r="AW1265" s="152" t="n"/>
      <c r="AX1265" s="152" t="n"/>
      <c r="AY1265" s="152" t="n"/>
      <c r="AZ1265" s="152" t="n"/>
      <c r="BA1265" s="165" t="n"/>
      <c r="BB1265" s="165" t="n"/>
      <c r="BC1265" s="152" t="n"/>
      <c r="BD1265" s="152" t="n"/>
      <c r="BE1265" s="152" t="n"/>
      <c r="BF1265" s="152" t="n"/>
      <c r="BG1265" s="155" t="n"/>
      <c r="BH1265" s="152" t="n"/>
      <c r="BI1265" s="152" t="n"/>
      <c r="BJ1265" s="152" t="n"/>
      <c r="BK1265" s="152" t="n"/>
      <c r="BL1265" s="152" t="n"/>
      <c r="BM1265" s="152" t="n"/>
      <c r="BN1265" s="152" t="n"/>
      <c r="BO1265" s="152" t="n"/>
      <c r="BP1265" s="155" t="n"/>
      <c r="BQ1265" s="152" t="n"/>
      <c r="BR1265" s="152" t="n"/>
      <c r="BS1265" s="152" t="n"/>
      <c r="BT1265" s="152" t="n"/>
      <c r="BU1265" s="152" t="n"/>
      <c r="BV1265" s="152" t="n"/>
      <c r="BW1265" s="152" t="n"/>
      <c r="BX1265" s="165" t="n"/>
      <c r="BY1265" s="150" t="n"/>
      <c r="BZ1265" s="150" t="n"/>
      <c r="CA1265" s="150" t="n"/>
      <c r="CB1265" s="174" t="n"/>
      <c r="CC1265" s="156" t="n"/>
      <c r="CD1265" s="156" t="n"/>
      <c r="CE1265" s="167">
        <f>IFERROR(__xludf.DUMMYFUNCTION("""COMPUTED_VALUE"""),"")</f>
        <v/>
      </c>
      <c r="CF1265" s="158">
        <f>IFERROR(__xludf.DUMMYFUNCTION("""COMPUTED_VALUE"""),"")</f>
        <v/>
      </c>
      <c r="CG1265" s="148" t="n"/>
      <c r="CH1265" s="148" t="n"/>
      <c r="CI1265" s="148" t="n"/>
      <c r="CJ1265" s="148" t="n"/>
      <c r="CK1265" s="148" t="n"/>
      <c r="CL1265" s="148" t="n"/>
      <c r="CM1265" s="148" t="n"/>
      <c r="CN1265" s="148" t="n"/>
      <c r="CO1265" s="148" t="n"/>
      <c r="CP1265" s="148" t="n"/>
      <c r="CQ1265" s="148" t="n"/>
      <c r="CR1265" s="148" t="n"/>
      <c r="CS1265" s="148" t="n"/>
      <c r="CT1265" s="148" t="n"/>
      <c r="CU1265" s="148" t="n"/>
      <c r="CV1265" s="148" t="n"/>
    </row>
    <row r="1266">
      <c r="A1266" s="162" t="n"/>
      <c r="B1266" s="64" t="n"/>
      <c r="C1266" s="129" t="n"/>
      <c r="D1266" s="130" t="inlineStr"/>
      <c r="E1266" s="150" t="inlineStr"/>
      <c r="F1266" s="150" t="inlineStr"/>
      <c r="G1266" s="150" t="n"/>
      <c r="H1266" s="152" t="n"/>
      <c r="I1266" s="152" t="n"/>
      <c r="J1266" s="152" t="n"/>
      <c r="K1266" s="152" t="n"/>
      <c r="L1266" s="152" t="n"/>
      <c r="M1266" s="152" t="n"/>
      <c r="N1266" s="152" t="n"/>
      <c r="O1266" s="152" t="n"/>
      <c r="P1266" s="152" t="n"/>
      <c r="Q1266" s="152" t="n"/>
      <c r="R1266" s="152" t="n"/>
      <c r="S1266" s="165" t="n"/>
      <c r="T1266" s="152" t="n"/>
      <c r="U1266" s="152" t="n"/>
      <c r="V1266" s="152" t="n"/>
      <c r="W1266" s="152" t="n"/>
      <c r="X1266" s="152" t="n"/>
      <c r="Y1266" s="152" t="n"/>
      <c r="Z1266" s="152" t="n"/>
      <c r="AA1266" s="152" t="n"/>
      <c r="AB1266" s="152" t="n"/>
      <c r="AC1266" s="152" t="n"/>
      <c r="AD1266" s="152" t="n"/>
      <c r="AE1266" s="152" t="n"/>
      <c r="AF1266" s="152" t="n"/>
      <c r="AG1266" s="152" t="n"/>
      <c r="AH1266" s="152" t="n"/>
      <c r="AI1266" s="152" t="n"/>
      <c r="AJ1266" s="152" t="n"/>
      <c r="AK1266" s="152" t="n"/>
      <c r="AL1266" s="152" t="n"/>
      <c r="AM1266" s="152" t="n"/>
      <c r="AN1266" s="166" t="n"/>
      <c r="AO1266" s="155" t="n"/>
      <c r="AP1266" s="152" t="n"/>
      <c r="AQ1266" s="152" t="n"/>
      <c r="AR1266" s="152" t="n"/>
      <c r="AS1266" s="152" t="n"/>
      <c r="AT1266" s="152" t="n"/>
      <c r="AU1266" s="155" t="n"/>
      <c r="AV1266" s="152" t="n"/>
      <c r="AW1266" s="152" t="n"/>
      <c r="AX1266" s="152" t="n"/>
      <c r="AY1266" s="152" t="n"/>
      <c r="AZ1266" s="152" t="n"/>
      <c r="BA1266" s="165" t="n"/>
      <c r="BB1266" s="165" t="n"/>
      <c r="BC1266" s="152" t="n"/>
      <c r="BD1266" s="152" t="n"/>
      <c r="BE1266" s="152" t="n"/>
      <c r="BF1266" s="152" t="n"/>
      <c r="BG1266" s="155" t="n"/>
      <c r="BH1266" s="152" t="n"/>
      <c r="BI1266" s="152" t="n"/>
      <c r="BJ1266" s="152" t="n"/>
      <c r="BK1266" s="152" t="n"/>
      <c r="BL1266" s="152" t="n"/>
      <c r="BM1266" s="152" t="n"/>
      <c r="BN1266" s="152" t="n"/>
      <c r="BO1266" s="152" t="n"/>
      <c r="BP1266" s="155" t="n"/>
      <c r="BQ1266" s="152" t="n"/>
      <c r="BR1266" s="152" t="n"/>
      <c r="BS1266" s="152" t="n"/>
      <c r="BT1266" s="152" t="n"/>
      <c r="BU1266" s="152" t="n"/>
      <c r="BV1266" s="152" t="n"/>
      <c r="BW1266" s="152" t="n"/>
      <c r="BX1266" s="165" t="n"/>
      <c r="BY1266" s="150" t="n"/>
      <c r="BZ1266" s="150" t="n"/>
      <c r="CA1266" s="150" t="n"/>
      <c r="CB1266" s="174" t="n"/>
      <c r="CC1266" s="156" t="n"/>
      <c r="CD1266" s="156" t="n"/>
      <c r="CE1266" s="167">
        <f>IFERROR(__xludf.DUMMYFUNCTION("""COMPUTED_VALUE"""),"")</f>
        <v/>
      </c>
      <c r="CF1266" s="158">
        <f>IFERROR(__xludf.DUMMYFUNCTION("""COMPUTED_VALUE"""),"")</f>
        <v/>
      </c>
      <c r="CG1266" s="148" t="n"/>
      <c r="CH1266" s="148" t="n"/>
      <c r="CI1266" s="148" t="n"/>
      <c r="CJ1266" s="148" t="n"/>
      <c r="CK1266" s="148" t="n"/>
      <c r="CL1266" s="148" t="n"/>
      <c r="CM1266" s="148" t="n"/>
      <c r="CN1266" s="148" t="n"/>
      <c r="CO1266" s="148" t="n"/>
      <c r="CP1266" s="148" t="n"/>
      <c r="CQ1266" s="148" t="n"/>
      <c r="CR1266" s="148" t="n"/>
      <c r="CS1266" s="148" t="n"/>
      <c r="CT1266" s="148" t="n"/>
      <c r="CU1266" s="148" t="n"/>
      <c r="CV1266" s="148" t="n"/>
    </row>
    <row r="1267">
      <c r="A1267" s="162" t="n"/>
      <c r="B1267" s="64" t="n"/>
      <c r="C1267" s="129" t="n"/>
      <c r="D1267" s="130" t="inlineStr"/>
      <c r="E1267" s="150" t="inlineStr"/>
      <c r="F1267" s="150" t="inlineStr"/>
      <c r="G1267" s="150" t="n"/>
      <c r="H1267" s="152" t="n"/>
      <c r="I1267" s="152" t="n"/>
      <c r="J1267" s="152" t="n"/>
      <c r="K1267" s="152" t="n"/>
      <c r="L1267" s="152" t="n"/>
      <c r="M1267" s="152" t="n"/>
      <c r="N1267" s="152" t="n"/>
      <c r="O1267" s="152" t="n"/>
      <c r="P1267" s="152" t="n"/>
      <c r="Q1267" s="152" t="n"/>
      <c r="R1267" s="152" t="n"/>
      <c r="S1267" s="165" t="n"/>
      <c r="T1267" s="152" t="n"/>
      <c r="U1267" s="152" t="n"/>
      <c r="V1267" s="152" t="n"/>
      <c r="W1267" s="152" t="n"/>
      <c r="X1267" s="152" t="n"/>
      <c r="Y1267" s="152" t="n"/>
      <c r="Z1267" s="152" t="n"/>
      <c r="AA1267" s="152" t="n"/>
      <c r="AB1267" s="152" t="n"/>
      <c r="AC1267" s="152" t="n"/>
      <c r="AD1267" s="152" t="n"/>
      <c r="AE1267" s="152" t="n"/>
      <c r="AF1267" s="152" t="n"/>
      <c r="AG1267" s="152" t="n"/>
      <c r="AH1267" s="152" t="n"/>
      <c r="AI1267" s="152" t="n"/>
      <c r="AJ1267" s="152" t="n"/>
      <c r="AK1267" s="152" t="n"/>
      <c r="AL1267" s="152" t="n"/>
      <c r="AM1267" s="152" t="n"/>
      <c r="AN1267" s="166" t="n"/>
      <c r="AO1267" s="155" t="n"/>
      <c r="AP1267" s="152" t="n"/>
      <c r="AQ1267" s="152" t="n"/>
      <c r="AR1267" s="152" t="n"/>
      <c r="AS1267" s="152" t="n"/>
      <c r="AT1267" s="152" t="n"/>
      <c r="AU1267" s="155" t="n"/>
      <c r="AV1267" s="152" t="n"/>
      <c r="AW1267" s="152" t="n"/>
      <c r="AX1267" s="152" t="n"/>
      <c r="AY1267" s="152" t="n"/>
      <c r="AZ1267" s="152" t="n"/>
      <c r="BA1267" s="165" t="n"/>
      <c r="BB1267" s="165" t="n"/>
      <c r="BC1267" s="152" t="n"/>
      <c r="BD1267" s="152" t="n"/>
      <c r="BE1267" s="152" t="n"/>
      <c r="BF1267" s="152" t="n"/>
      <c r="BG1267" s="155" t="n"/>
      <c r="BH1267" s="152" t="n"/>
      <c r="BI1267" s="152" t="n"/>
      <c r="BJ1267" s="152" t="n"/>
      <c r="BK1267" s="152" t="n"/>
      <c r="BL1267" s="152" t="n"/>
      <c r="BM1267" s="152" t="n"/>
      <c r="BN1267" s="152" t="n"/>
      <c r="BO1267" s="152" t="n"/>
      <c r="BP1267" s="155" t="n"/>
      <c r="BQ1267" s="152" t="n"/>
      <c r="BR1267" s="152" t="n"/>
      <c r="BS1267" s="152" t="n"/>
      <c r="BT1267" s="152" t="n"/>
      <c r="BU1267" s="152" t="n"/>
      <c r="BV1267" s="152" t="n"/>
      <c r="BW1267" s="152" t="n"/>
      <c r="BX1267" s="165" t="n"/>
      <c r="BY1267" s="150" t="n"/>
      <c r="BZ1267" s="150" t="n"/>
      <c r="CA1267" s="150" t="n"/>
      <c r="CB1267" s="174" t="n"/>
      <c r="CC1267" s="156" t="n"/>
      <c r="CD1267" s="156" t="n"/>
      <c r="CE1267" s="167">
        <f>IFERROR(__xludf.DUMMYFUNCTION("""COMPUTED_VALUE"""),"")</f>
        <v/>
      </c>
      <c r="CF1267" s="158">
        <f>IFERROR(__xludf.DUMMYFUNCTION("""COMPUTED_VALUE"""),"")</f>
        <v/>
      </c>
      <c r="CG1267" s="148" t="n"/>
      <c r="CH1267" s="148" t="n"/>
      <c r="CI1267" s="148" t="n"/>
      <c r="CJ1267" s="148" t="n"/>
      <c r="CK1267" s="148" t="n"/>
      <c r="CL1267" s="148" t="n"/>
      <c r="CM1267" s="148" t="n"/>
      <c r="CN1267" s="148" t="n"/>
      <c r="CO1267" s="148" t="n"/>
      <c r="CP1267" s="148" t="n"/>
      <c r="CQ1267" s="148" t="n"/>
      <c r="CR1267" s="148" t="n"/>
      <c r="CS1267" s="148" t="n"/>
      <c r="CT1267" s="148" t="n"/>
      <c r="CU1267" s="148" t="n"/>
      <c r="CV1267" s="148" t="n"/>
    </row>
    <row r="1268">
      <c r="A1268" s="162" t="n"/>
      <c r="B1268" s="64" t="n"/>
      <c r="C1268" s="129" t="n"/>
      <c r="D1268" s="130" t="inlineStr"/>
      <c r="E1268" s="150" t="inlineStr"/>
      <c r="F1268" s="150" t="inlineStr"/>
      <c r="G1268" s="150" t="n"/>
      <c r="H1268" s="152" t="n"/>
      <c r="I1268" s="152" t="n"/>
      <c r="J1268" s="152" t="n"/>
      <c r="K1268" s="152" t="n"/>
      <c r="L1268" s="152" t="n"/>
      <c r="M1268" s="152" t="n"/>
      <c r="N1268" s="152" t="n"/>
      <c r="O1268" s="152" t="n"/>
      <c r="P1268" s="152" t="n"/>
      <c r="Q1268" s="152" t="n"/>
      <c r="R1268" s="152" t="n"/>
      <c r="S1268" s="165" t="n"/>
      <c r="T1268" s="152" t="n"/>
      <c r="U1268" s="152" t="n"/>
      <c r="V1268" s="152" t="n"/>
      <c r="W1268" s="152" t="n"/>
      <c r="X1268" s="152" t="n"/>
      <c r="Y1268" s="152" t="n"/>
      <c r="Z1268" s="152" t="n"/>
      <c r="AA1268" s="152" t="n"/>
      <c r="AB1268" s="152" t="n"/>
      <c r="AC1268" s="152" t="n"/>
      <c r="AD1268" s="152" t="n"/>
      <c r="AE1268" s="152" t="n"/>
      <c r="AF1268" s="152" t="n"/>
      <c r="AG1268" s="152" t="n"/>
      <c r="AH1268" s="152" t="n"/>
      <c r="AI1268" s="152" t="n"/>
      <c r="AJ1268" s="152" t="n"/>
      <c r="AK1268" s="152" t="n"/>
      <c r="AL1268" s="152" t="n"/>
      <c r="AM1268" s="152" t="n"/>
      <c r="AN1268" s="166" t="n"/>
      <c r="AO1268" s="155" t="n"/>
      <c r="AP1268" s="152" t="n"/>
      <c r="AQ1268" s="152" t="n"/>
      <c r="AR1268" s="152" t="n"/>
      <c r="AS1268" s="152" t="n"/>
      <c r="AT1268" s="152" t="n"/>
      <c r="AU1268" s="155" t="n"/>
      <c r="AV1268" s="152" t="n"/>
      <c r="AW1268" s="152" t="n"/>
      <c r="AX1268" s="152" t="n"/>
      <c r="AY1268" s="152" t="n"/>
      <c r="AZ1268" s="152" t="n"/>
      <c r="BA1268" s="165" t="n"/>
      <c r="BB1268" s="165" t="n"/>
      <c r="BC1268" s="152" t="n"/>
      <c r="BD1268" s="152" t="n"/>
      <c r="BE1268" s="152" t="n"/>
      <c r="BF1268" s="152" t="n"/>
      <c r="BG1268" s="155" t="n"/>
      <c r="BH1268" s="152" t="n"/>
      <c r="BI1268" s="152" t="n"/>
      <c r="BJ1268" s="152" t="n"/>
      <c r="BK1268" s="152" t="n"/>
      <c r="BL1268" s="152" t="n"/>
      <c r="BM1268" s="152" t="n"/>
      <c r="BN1268" s="152" t="n"/>
      <c r="BO1268" s="152" t="n"/>
      <c r="BP1268" s="155" t="n"/>
      <c r="BQ1268" s="152" t="n"/>
      <c r="BR1268" s="152" t="n"/>
      <c r="BS1268" s="152" t="n"/>
      <c r="BT1268" s="152" t="n"/>
      <c r="BU1268" s="152" t="n"/>
      <c r="BV1268" s="152" t="n"/>
      <c r="BW1268" s="152" t="n"/>
      <c r="BX1268" s="165" t="n"/>
      <c r="BY1268" s="150" t="n"/>
      <c r="BZ1268" s="150" t="n"/>
      <c r="CA1268" s="150" t="n"/>
      <c r="CB1268" s="174" t="n"/>
      <c r="CC1268" s="156" t="n"/>
      <c r="CD1268" s="156" t="n"/>
      <c r="CE1268" s="167">
        <f>IFERROR(__xludf.DUMMYFUNCTION("""COMPUTED_VALUE"""),"")</f>
        <v/>
      </c>
      <c r="CF1268" s="158">
        <f>IFERROR(__xludf.DUMMYFUNCTION("""COMPUTED_VALUE"""),"")</f>
        <v/>
      </c>
      <c r="CG1268" s="148" t="n"/>
      <c r="CH1268" s="148" t="n"/>
      <c r="CI1268" s="148" t="n"/>
      <c r="CJ1268" s="148" t="n"/>
      <c r="CK1268" s="148" t="n"/>
      <c r="CL1268" s="148" t="n"/>
      <c r="CM1268" s="148" t="n"/>
      <c r="CN1268" s="148" t="n"/>
      <c r="CO1268" s="148" t="n"/>
      <c r="CP1268" s="148" t="n"/>
      <c r="CQ1268" s="148" t="n"/>
      <c r="CR1268" s="148" t="n"/>
      <c r="CS1268" s="148" t="n"/>
      <c r="CT1268" s="148" t="n"/>
      <c r="CU1268" s="148" t="n"/>
      <c r="CV1268" s="148" t="n"/>
    </row>
    <row r="1269">
      <c r="A1269" s="162" t="n"/>
      <c r="B1269" s="64" t="n"/>
      <c r="C1269" s="129" t="n"/>
      <c r="D1269" s="130" t="inlineStr"/>
      <c r="E1269" s="150" t="inlineStr"/>
      <c r="F1269" s="150" t="inlineStr"/>
      <c r="G1269" s="150" t="n"/>
      <c r="H1269" s="152" t="n"/>
      <c r="I1269" s="152" t="n"/>
      <c r="J1269" s="152" t="n"/>
      <c r="K1269" s="152" t="n"/>
      <c r="L1269" s="152" t="n"/>
      <c r="M1269" s="152" t="n"/>
      <c r="N1269" s="152" t="n"/>
      <c r="O1269" s="152" t="n"/>
      <c r="P1269" s="152" t="n"/>
      <c r="Q1269" s="152" t="n"/>
      <c r="R1269" s="152" t="n"/>
      <c r="S1269" s="165" t="n"/>
      <c r="T1269" s="152" t="n"/>
      <c r="U1269" s="152" t="n"/>
      <c r="V1269" s="152" t="n"/>
      <c r="W1269" s="152" t="n"/>
      <c r="X1269" s="152" t="n"/>
      <c r="Y1269" s="152" t="n"/>
      <c r="Z1269" s="152" t="n"/>
      <c r="AA1269" s="152" t="n"/>
      <c r="AB1269" s="152" t="n"/>
      <c r="AC1269" s="152" t="n"/>
      <c r="AD1269" s="152" t="n"/>
      <c r="AE1269" s="152" t="n"/>
      <c r="AF1269" s="152" t="n"/>
      <c r="AG1269" s="152" t="n"/>
      <c r="AH1269" s="152" t="n"/>
      <c r="AI1269" s="152" t="n"/>
      <c r="AJ1269" s="152" t="n"/>
      <c r="AK1269" s="152" t="n"/>
      <c r="AL1269" s="152" t="n"/>
      <c r="AM1269" s="152" t="n"/>
      <c r="AN1269" s="166" t="n"/>
      <c r="AO1269" s="155" t="n"/>
      <c r="AP1269" s="152" t="n"/>
      <c r="AQ1269" s="152" t="n"/>
      <c r="AR1269" s="152" t="n"/>
      <c r="AS1269" s="152" t="n"/>
      <c r="AT1269" s="152" t="n"/>
      <c r="AU1269" s="155" t="n"/>
      <c r="AV1269" s="152" t="n"/>
      <c r="AW1269" s="152" t="n"/>
      <c r="AX1269" s="152" t="n"/>
      <c r="AY1269" s="152" t="n"/>
      <c r="AZ1269" s="152" t="n"/>
      <c r="BA1269" s="165" t="n"/>
      <c r="BB1269" s="165" t="n"/>
      <c r="BC1269" s="152" t="n"/>
      <c r="BD1269" s="152" t="n"/>
      <c r="BE1269" s="152" t="n"/>
      <c r="BF1269" s="152" t="n"/>
      <c r="BG1269" s="155" t="n"/>
      <c r="BH1269" s="152" t="n"/>
      <c r="BI1269" s="152" t="n"/>
      <c r="BJ1269" s="152" t="n"/>
      <c r="BK1269" s="152" t="n"/>
      <c r="BL1269" s="152" t="n"/>
      <c r="BM1269" s="152" t="n"/>
      <c r="BN1269" s="152" t="n"/>
      <c r="BO1269" s="152" t="n"/>
      <c r="BP1269" s="155" t="n"/>
      <c r="BQ1269" s="152" t="n"/>
      <c r="BR1269" s="152" t="n"/>
      <c r="BS1269" s="152" t="n"/>
      <c r="BT1269" s="152" t="n"/>
      <c r="BU1269" s="152" t="n"/>
      <c r="BV1269" s="152" t="n"/>
      <c r="BW1269" s="152" t="n"/>
      <c r="BX1269" s="165" t="n"/>
      <c r="BY1269" s="150" t="n"/>
      <c r="BZ1269" s="150" t="n"/>
      <c r="CA1269" s="150" t="n"/>
      <c r="CB1269" s="174" t="n"/>
      <c r="CC1269" s="156" t="n"/>
      <c r="CD1269" s="156" t="n"/>
      <c r="CE1269" s="167">
        <f>IFERROR(__xludf.DUMMYFUNCTION("""COMPUTED_VALUE"""),"")</f>
        <v/>
      </c>
      <c r="CF1269" s="158">
        <f>IFERROR(__xludf.DUMMYFUNCTION("""COMPUTED_VALUE"""),"")</f>
        <v/>
      </c>
      <c r="CG1269" s="148" t="n"/>
      <c r="CH1269" s="148" t="n"/>
      <c r="CI1269" s="148" t="n"/>
      <c r="CJ1269" s="148" t="n"/>
      <c r="CK1269" s="148" t="n"/>
      <c r="CL1269" s="148" t="n"/>
      <c r="CM1269" s="148" t="n"/>
      <c r="CN1269" s="148" t="n"/>
      <c r="CO1269" s="148" t="n"/>
      <c r="CP1269" s="148" t="n"/>
      <c r="CQ1269" s="148" t="n"/>
      <c r="CR1269" s="148" t="n"/>
      <c r="CS1269" s="148" t="n"/>
      <c r="CT1269" s="148" t="n"/>
      <c r="CU1269" s="148" t="n"/>
      <c r="CV1269" s="148" t="n"/>
    </row>
    <row r="1270">
      <c r="A1270" s="162" t="n"/>
      <c r="B1270" s="64" t="n"/>
      <c r="C1270" s="129" t="n"/>
      <c r="D1270" s="130" t="inlineStr"/>
      <c r="E1270" s="150" t="inlineStr"/>
      <c r="F1270" s="150" t="inlineStr"/>
      <c r="G1270" s="150" t="n"/>
      <c r="H1270" s="152" t="n"/>
      <c r="I1270" s="152" t="n"/>
      <c r="J1270" s="152" t="n"/>
      <c r="K1270" s="152" t="n"/>
      <c r="L1270" s="152" t="n"/>
      <c r="M1270" s="152" t="n"/>
      <c r="N1270" s="152" t="n"/>
      <c r="O1270" s="152" t="n"/>
      <c r="P1270" s="152" t="n"/>
      <c r="Q1270" s="152" t="n"/>
      <c r="R1270" s="152" t="n"/>
      <c r="S1270" s="165" t="n"/>
      <c r="T1270" s="152" t="n"/>
      <c r="U1270" s="152" t="n"/>
      <c r="V1270" s="152" t="n"/>
      <c r="W1270" s="152" t="n"/>
      <c r="X1270" s="152" t="n"/>
      <c r="Y1270" s="152" t="n"/>
      <c r="Z1270" s="152" t="n"/>
      <c r="AA1270" s="152" t="n"/>
      <c r="AB1270" s="152" t="n"/>
      <c r="AC1270" s="152" t="n"/>
      <c r="AD1270" s="152" t="n"/>
      <c r="AE1270" s="152" t="n"/>
      <c r="AF1270" s="152" t="n"/>
      <c r="AG1270" s="152" t="n"/>
      <c r="AH1270" s="152" t="n"/>
      <c r="AI1270" s="152" t="n"/>
      <c r="AJ1270" s="152" t="n"/>
      <c r="AK1270" s="152" t="n"/>
      <c r="AL1270" s="152" t="n"/>
      <c r="AM1270" s="152" t="n"/>
      <c r="AN1270" s="166" t="n"/>
      <c r="AO1270" s="155" t="n"/>
      <c r="AP1270" s="152" t="n"/>
      <c r="AQ1270" s="152" t="n"/>
      <c r="AR1270" s="152" t="n"/>
      <c r="AS1270" s="152" t="n"/>
      <c r="AT1270" s="152" t="n"/>
      <c r="AU1270" s="155" t="n"/>
      <c r="AV1270" s="152" t="n"/>
      <c r="AW1270" s="152" t="n"/>
      <c r="AX1270" s="152" t="n"/>
      <c r="AY1270" s="152" t="n"/>
      <c r="AZ1270" s="152" t="n"/>
      <c r="BA1270" s="165" t="n"/>
      <c r="BB1270" s="165" t="n"/>
      <c r="BC1270" s="152" t="n"/>
      <c r="BD1270" s="152" t="n"/>
      <c r="BE1270" s="152" t="n"/>
      <c r="BF1270" s="152" t="n"/>
      <c r="BG1270" s="155" t="n"/>
      <c r="BH1270" s="152" t="n"/>
      <c r="BI1270" s="152" t="n"/>
      <c r="BJ1270" s="152" t="n"/>
      <c r="BK1270" s="152" t="n"/>
      <c r="BL1270" s="152" t="n"/>
      <c r="BM1270" s="152" t="n"/>
      <c r="BN1270" s="152" t="n"/>
      <c r="BO1270" s="152" t="n"/>
      <c r="BP1270" s="155" t="n"/>
      <c r="BQ1270" s="152" t="n"/>
      <c r="BR1270" s="152" t="n"/>
      <c r="BS1270" s="152" t="n"/>
      <c r="BT1270" s="152" t="n"/>
      <c r="BU1270" s="152" t="n"/>
      <c r="BV1270" s="152" t="n"/>
      <c r="BW1270" s="152" t="n"/>
      <c r="BX1270" s="165" t="n"/>
      <c r="BY1270" s="150" t="n"/>
      <c r="BZ1270" s="150" t="n"/>
      <c r="CA1270" s="150" t="n"/>
      <c r="CB1270" s="174" t="n"/>
      <c r="CC1270" s="156" t="n"/>
      <c r="CD1270" s="156" t="n"/>
      <c r="CE1270" s="167">
        <f>IFERROR(__xludf.DUMMYFUNCTION("""COMPUTED_VALUE"""),"")</f>
        <v/>
      </c>
      <c r="CF1270" s="158">
        <f>IFERROR(__xludf.DUMMYFUNCTION("""COMPUTED_VALUE"""),"")</f>
        <v/>
      </c>
      <c r="CG1270" s="148" t="n"/>
      <c r="CH1270" s="148" t="n"/>
      <c r="CI1270" s="148" t="n"/>
      <c r="CJ1270" s="148" t="n"/>
      <c r="CK1270" s="148" t="n"/>
      <c r="CL1270" s="148" t="n"/>
      <c r="CM1270" s="148" t="n"/>
      <c r="CN1270" s="148" t="n"/>
      <c r="CO1270" s="148" t="n"/>
      <c r="CP1270" s="148" t="n"/>
      <c r="CQ1270" s="148" t="n"/>
      <c r="CR1270" s="148" t="n"/>
      <c r="CS1270" s="148" t="n"/>
      <c r="CT1270" s="148" t="n"/>
      <c r="CU1270" s="148" t="n"/>
      <c r="CV1270" s="148" t="n"/>
    </row>
    <row r="1271">
      <c r="A1271" s="162" t="n"/>
      <c r="B1271" s="64" t="n"/>
      <c r="C1271" s="129" t="n"/>
      <c r="D1271" s="130" t="inlineStr"/>
      <c r="E1271" s="150" t="inlineStr"/>
      <c r="F1271" s="150" t="inlineStr"/>
      <c r="G1271" s="150" t="n"/>
      <c r="H1271" s="152" t="n"/>
      <c r="I1271" s="152" t="n"/>
      <c r="J1271" s="152" t="n"/>
      <c r="K1271" s="152" t="n"/>
      <c r="L1271" s="152" t="n"/>
      <c r="M1271" s="152" t="n"/>
      <c r="N1271" s="152" t="n"/>
      <c r="O1271" s="152" t="n"/>
      <c r="P1271" s="152" t="n"/>
      <c r="Q1271" s="152" t="n"/>
      <c r="R1271" s="152" t="n"/>
      <c r="S1271" s="165" t="n"/>
      <c r="T1271" s="152" t="n"/>
      <c r="U1271" s="152" t="n"/>
      <c r="V1271" s="152" t="n"/>
      <c r="W1271" s="152" t="n"/>
      <c r="X1271" s="152" t="n"/>
      <c r="Y1271" s="152" t="n"/>
      <c r="Z1271" s="152" t="n"/>
      <c r="AA1271" s="152" t="n"/>
      <c r="AB1271" s="152" t="n"/>
      <c r="AC1271" s="152" t="n"/>
      <c r="AD1271" s="152" t="n"/>
      <c r="AE1271" s="152" t="n"/>
      <c r="AF1271" s="152" t="n"/>
      <c r="AG1271" s="152" t="n"/>
      <c r="AH1271" s="152" t="n"/>
      <c r="AI1271" s="152" t="n"/>
      <c r="AJ1271" s="152" t="n"/>
      <c r="AK1271" s="152" t="n"/>
      <c r="AL1271" s="152" t="n"/>
      <c r="AM1271" s="152" t="n"/>
      <c r="AN1271" s="166" t="n"/>
      <c r="AO1271" s="155" t="n"/>
      <c r="AP1271" s="152" t="n"/>
      <c r="AQ1271" s="152" t="n"/>
      <c r="AR1271" s="152" t="n"/>
      <c r="AS1271" s="152" t="n"/>
      <c r="AT1271" s="152" t="n"/>
      <c r="AU1271" s="155" t="n"/>
      <c r="AV1271" s="152" t="n"/>
      <c r="AW1271" s="152" t="n"/>
      <c r="AX1271" s="152" t="n"/>
      <c r="AY1271" s="152" t="n"/>
      <c r="AZ1271" s="152" t="n"/>
      <c r="BA1271" s="165" t="n"/>
      <c r="BB1271" s="165" t="n"/>
      <c r="BC1271" s="152" t="n"/>
      <c r="BD1271" s="152" t="n"/>
      <c r="BE1271" s="152" t="n"/>
      <c r="BF1271" s="152" t="n"/>
      <c r="BG1271" s="155" t="n"/>
      <c r="BH1271" s="152" t="n"/>
      <c r="BI1271" s="152" t="n"/>
      <c r="BJ1271" s="152" t="n"/>
      <c r="BK1271" s="152" t="n"/>
      <c r="BL1271" s="152" t="n"/>
      <c r="BM1271" s="152" t="n"/>
      <c r="BN1271" s="152" t="n"/>
      <c r="BO1271" s="152" t="n"/>
      <c r="BP1271" s="155" t="n"/>
      <c r="BQ1271" s="152" t="n"/>
      <c r="BR1271" s="152" t="n"/>
      <c r="BS1271" s="152" t="n"/>
      <c r="BT1271" s="152" t="n"/>
      <c r="BU1271" s="152" t="n"/>
      <c r="BV1271" s="152" t="n"/>
      <c r="BW1271" s="152" t="n"/>
      <c r="BX1271" s="165" t="n"/>
      <c r="BY1271" s="150" t="n"/>
      <c r="BZ1271" s="150" t="n"/>
      <c r="CA1271" s="150" t="n"/>
      <c r="CB1271" s="174" t="n"/>
      <c r="CC1271" s="156" t="n"/>
      <c r="CD1271" s="156" t="n"/>
      <c r="CE1271" s="167">
        <f>IFERROR(__xludf.DUMMYFUNCTION("""COMPUTED_VALUE"""),"")</f>
        <v/>
      </c>
      <c r="CF1271" s="158">
        <f>IFERROR(__xludf.DUMMYFUNCTION("""COMPUTED_VALUE"""),"")</f>
        <v/>
      </c>
      <c r="CG1271" s="148" t="n"/>
      <c r="CH1271" s="148" t="n"/>
      <c r="CI1271" s="148" t="n"/>
      <c r="CJ1271" s="148" t="n"/>
      <c r="CK1271" s="148" t="n"/>
      <c r="CL1271" s="148" t="n"/>
      <c r="CM1271" s="148" t="n"/>
      <c r="CN1271" s="148" t="n"/>
      <c r="CO1271" s="148" t="n"/>
      <c r="CP1271" s="148" t="n"/>
      <c r="CQ1271" s="148" t="n"/>
      <c r="CR1271" s="148" t="n"/>
      <c r="CS1271" s="148" t="n"/>
      <c r="CT1271" s="148" t="n"/>
      <c r="CU1271" s="148" t="n"/>
      <c r="CV1271" s="148" t="n"/>
    </row>
    <row r="1272">
      <c r="A1272" s="162" t="n"/>
      <c r="B1272" s="64" t="n"/>
      <c r="C1272" s="129" t="n"/>
      <c r="D1272" s="130" t="inlineStr"/>
      <c r="E1272" s="150" t="inlineStr"/>
      <c r="F1272" s="150" t="inlineStr"/>
      <c r="G1272" s="150" t="n"/>
      <c r="H1272" s="152" t="n"/>
      <c r="I1272" s="152" t="n"/>
      <c r="J1272" s="152" t="n"/>
      <c r="K1272" s="152" t="n"/>
      <c r="L1272" s="152" t="n"/>
      <c r="M1272" s="152" t="n"/>
      <c r="N1272" s="152" t="n"/>
      <c r="O1272" s="152" t="n"/>
      <c r="P1272" s="152" t="n"/>
      <c r="Q1272" s="152" t="n"/>
      <c r="R1272" s="152" t="n"/>
      <c r="S1272" s="165" t="n"/>
      <c r="T1272" s="152" t="n"/>
      <c r="U1272" s="152" t="n"/>
      <c r="V1272" s="152" t="n"/>
      <c r="W1272" s="152" t="n"/>
      <c r="X1272" s="152" t="n"/>
      <c r="Y1272" s="152" t="n"/>
      <c r="Z1272" s="152" t="n"/>
      <c r="AA1272" s="152" t="n"/>
      <c r="AB1272" s="152" t="n"/>
      <c r="AC1272" s="152" t="n"/>
      <c r="AD1272" s="152" t="n"/>
      <c r="AE1272" s="152" t="n"/>
      <c r="AF1272" s="152" t="n"/>
      <c r="AG1272" s="152" t="n"/>
      <c r="AH1272" s="152" t="n"/>
      <c r="AI1272" s="152" t="n"/>
      <c r="AJ1272" s="152" t="n"/>
      <c r="AK1272" s="152" t="n"/>
      <c r="AL1272" s="152" t="n"/>
      <c r="AM1272" s="152" t="n"/>
      <c r="AN1272" s="166" t="n"/>
      <c r="AO1272" s="155" t="n"/>
      <c r="AP1272" s="152" t="n"/>
      <c r="AQ1272" s="152" t="n"/>
      <c r="AR1272" s="152" t="n"/>
      <c r="AS1272" s="152" t="n"/>
      <c r="AT1272" s="152" t="n"/>
      <c r="AU1272" s="155" t="n"/>
      <c r="AV1272" s="152" t="n"/>
      <c r="AW1272" s="152" t="n"/>
      <c r="AX1272" s="152" t="n"/>
      <c r="AY1272" s="152" t="n"/>
      <c r="AZ1272" s="152" t="n"/>
      <c r="BA1272" s="165" t="n"/>
      <c r="BB1272" s="165" t="n"/>
      <c r="BC1272" s="152" t="n"/>
      <c r="BD1272" s="152" t="n"/>
      <c r="BE1272" s="152" t="n"/>
      <c r="BF1272" s="152" t="n"/>
      <c r="BG1272" s="155" t="n"/>
      <c r="BH1272" s="152" t="n"/>
      <c r="BI1272" s="152" t="n"/>
      <c r="BJ1272" s="152" t="n"/>
      <c r="BK1272" s="152" t="n"/>
      <c r="BL1272" s="152" t="n"/>
      <c r="BM1272" s="152" t="n"/>
      <c r="BN1272" s="152" t="n"/>
      <c r="BO1272" s="152" t="n"/>
      <c r="BP1272" s="155" t="n"/>
      <c r="BQ1272" s="152" t="n"/>
      <c r="BR1272" s="152" t="n"/>
      <c r="BS1272" s="152" t="n"/>
      <c r="BT1272" s="152" t="n"/>
      <c r="BU1272" s="152" t="n"/>
      <c r="BV1272" s="152" t="n"/>
      <c r="BW1272" s="152" t="n"/>
      <c r="BX1272" s="165" t="n"/>
      <c r="BY1272" s="150" t="n"/>
      <c r="BZ1272" s="150" t="n"/>
      <c r="CA1272" s="150" t="n"/>
      <c r="CB1272" s="174" t="n"/>
      <c r="CC1272" s="156" t="n"/>
      <c r="CD1272" s="156" t="n"/>
      <c r="CE1272" s="167">
        <f>IFERROR(__xludf.DUMMYFUNCTION("""COMPUTED_VALUE"""),"")</f>
        <v/>
      </c>
      <c r="CF1272" s="158">
        <f>IFERROR(__xludf.DUMMYFUNCTION("""COMPUTED_VALUE"""),"")</f>
        <v/>
      </c>
      <c r="CG1272" s="148" t="n"/>
      <c r="CH1272" s="148" t="n"/>
      <c r="CI1272" s="148" t="n"/>
      <c r="CJ1272" s="148" t="n"/>
      <c r="CK1272" s="148" t="n"/>
      <c r="CL1272" s="148" t="n"/>
      <c r="CM1272" s="148" t="n"/>
      <c r="CN1272" s="148" t="n"/>
      <c r="CO1272" s="148" t="n"/>
      <c r="CP1272" s="148" t="n"/>
      <c r="CQ1272" s="148" t="n"/>
      <c r="CR1272" s="148" t="n"/>
      <c r="CS1272" s="148" t="n"/>
      <c r="CT1272" s="148" t="n"/>
      <c r="CU1272" s="148" t="n"/>
      <c r="CV1272" s="148" t="n"/>
    </row>
    <row r="1273">
      <c r="A1273" s="162" t="n"/>
      <c r="B1273" s="64" t="n"/>
      <c r="C1273" s="129" t="n"/>
      <c r="D1273" s="130" t="inlineStr"/>
      <c r="E1273" s="150" t="inlineStr"/>
      <c r="F1273" s="150" t="inlineStr"/>
      <c r="G1273" s="150" t="n"/>
      <c r="H1273" s="152" t="n"/>
      <c r="I1273" s="152" t="n"/>
      <c r="J1273" s="152" t="n"/>
      <c r="K1273" s="152" t="n"/>
      <c r="L1273" s="152" t="n"/>
      <c r="M1273" s="152" t="n"/>
      <c r="N1273" s="152" t="n"/>
      <c r="O1273" s="152" t="n"/>
      <c r="P1273" s="152" t="n"/>
      <c r="Q1273" s="152" t="n"/>
      <c r="R1273" s="152" t="n"/>
      <c r="S1273" s="165" t="n"/>
      <c r="T1273" s="152" t="n"/>
      <c r="U1273" s="152" t="n"/>
      <c r="V1273" s="152" t="n"/>
      <c r="W1273" s="152" t="n"/>
      <c r="X1273" s="152" t="n"/>
      <c r="Y1273" s="152" t="n"/>
      <c r="Z1273" s="152" t="n"/>
      <c r="AA1273" s="152" t="n"/>
      <c r="AB1273" s="152" t="n"/>
      <c r="AC1273" s="152" t="n"/>
      <c r="AD1273" s="152" t="n"/>
      <c r="AE1273" s="152" t="n"/>
      <c r="AF1273" s="152" t="n"/>
      <c r="AG1273" s="152" t="n"/>
      <c r="AH1273" s="152" t="n"/>
      <c r="AI1273" s="152" t="n"/>
      <c r="AJ1273" s="152" t="n"/>
      <c r="AK1273" s="152" t="n"/>
      <c r="AL1273" s="152" t="n"/>
      <c r="AM1273" s="152" t="n"/>
      <c r="AN1273" s="166" t="n"/>
      <c r="AO1273" s="155" t="n"/>
      <c r="AP1273" s="152" t="n"/>
      <c r="AQ1273" s="152" t="n"/>
      <c r="AR1273" s="152" t="n"/>
      <c r="AS1273" s="152" t="n"/>
      <c r="AT1273" s="152" t="n"/>
      <c r="AU1273" s="155" t="n"/>
      <c r="AV1273" s="152" t="n"/>
      <c r="AW1273" s="152" t="n"/>
      <c r="AX1273" s="152" t="n"/>
      <c r="AY1273" s="152" t="n"/>
      <c r="AZ1273" s="152" t="n"/>
      <c r="BA1273" s="165" t="n"/>
      <c r="BB1273" s="165" t="n"/>
      <c r="BC1273" s="152" t="n"/>
      <c r="BD1273" s="152" t="n"/>
      <c r="BE1273" s="152" t="n"/>
      <c r="BF1273" s="152" t="n"/>
      <c r="BG1273" s="155" t="n"/>
      <c r="BH1273" s="152" t="n"/>
      <c r="BI1273" s="152" t="n"/>
      <c r="BJ1273" s="152" t="n"/>
      <c r="BK1273" s="152" t="n"/>
      <c r="BL1273" s="152" t="n"/>
      <c r="BM1273" s="152" t="n"/>
      <c r="BN1273" s="152" t="n"/>
      <c r="BO1273" s="152" t="n"/>
      <c r="BP1273" s="155" t="n"/>
      <c r="BQ1273" s="152" t="n"/>
      <c r="BR1273" s="152" t="n"/>
      <c r="BS1273" s="152" t="n"/>
      <c r="BT1273" s="152" t="n"/>
      <c r="BU1273" s="152" t="n"/>
      <c r="BV1273" s="152" t="n"/>
      <c r="BW1273" s="152" t="n"/>
      <c r="BX1273" s="165" t="n"/>
      <c r="BY1273" s="150" t="n"/>
      <c r="BZ1273" s="150" t="n"/>
      <c r="CA1273" s="150" t="n"/>
      <c r="CB1273" s="174" t="n"/>
      <c r="CC1273" s="156" t="n"/>
      <c r="CD1273" s="156" t="n"/>
      <c r="CE1273" s="167">
        <f>IFERROR(__xludf.DUMMYFUNCTION("""COMPUTED_VALUE"""),"")</f>
        <v/>
      </c>
      <c r="CF1273" s="158">
        <f>IFERROR(__xludf.DUMMYFUNCTION("""COMPUTED_VALUE"""),"")</f>
        <v/>
      </c>
      <c r="CG1273" s="148" t="n"/>
      <c r="CH1273" s="148" t="n"/>
      <c r="CI1273" s="148" t="n"/>
      <c r="CJ1273" s="148" t="n"/>
      <c r="CK1273" s="148" t="n"/>
      <c r="CL1273" s="148" t="n"/>
      <c r="CM1273" s="148" t="n"/>
      <c r="CN1273" s="148" t="n"/>
      <c r="CO1273" s="148" t="n"/>
      <c r="CP1273" s="148" t="n"/>
      <c r="CQ1273" s="148" t="n"/>
      <c r="CR1273" s="148" t="n"/>
      <c r="CS1273" s="148" t="n"/>
      <c r="CT1273" s="148" t="n"/>
      <c r="CU1273" s="148" t="n"/>
      <c r="CV1273" s="148" t="n"/>
    </row>
    <row r="1274">
      <c r="A1274" s="162" t="n"/>
      <c r="B1274" s="64" t="n"/>
      <c r="C1274" s="129" t="n"/>
      <c r="D1274" s="130" t="inlineStr"/>
      <c r="E1274" s="150" t="inlineStr"/>
      <c r="F1274" s="150" t="inlineStr"/>
      <c r="G1274" s="150" t="n"/>
      <c r="H1274" s="152" t="n"/>
      <c r="I1274" s="152" t="n"/>
      <c r="J1274" s="152" t="n"/>
      <c r="K1274" s="152" t="n"/>
      <c r="L1274" s="152" t="n"/>
      <c r="M1274" s="152" t="n"/>
      <c r="N1274" s="152" t="n"/>
      <c r="O1274" s="152" t="n"/>
      <c r="P1274" s="152" t="n"/>
      <c r="Q1274" s="152" t="n"/>
      <c r="R1274" s="152" t="n"/>
      <c r="S1274" s="165" t="n"/>
      <c r="T1274" s="152" t="n"/>
      <c r="U1274" s="152" t="n"/>
      <c r="V1274" s="152" t="n"/>
      <c r="W1274" s="152" t="n"/>
      <c r="X1274" s="152" t="n"/>
      <c r="Y1274" s="152" t="n"/>
      <c r="Z1274" s="152" t="n"/>
      <c r="AA1274" s="152" t="n"/>
      <c r="AB1274" s="152" t="n"/>
      <c r="AC1274" s="152" t="n"/>
      <c r="AD1274" s="152" t="n"/>
      <c r="AE1274" s="152" t="n"/>
      <c r="AF1274" s="152" t="n"/>
      <c r="AG1274" s="152" t="n"/>
      <c r="AH1274" s="152" t="n"/>
      <c r="AI1274" s="152" t="n"/>
      <c r="AJ1274" s="152" t="n"/>
      <c r="AK1274" s="152" t="n"/>
      <c r="AL1274" s="152" t="n"/>
      <c r="AM1274" s="152" t="n"/>
      <c r="AN1274" s="166" t="n"/>
      <c r="AO1274" s="155" t="n"/>
      <c r="AP1274" s="152" t="n"/>
      <c r="AQ1274" s="152" t="n"/>
      <c r="AR1274" s="152" t="n"/>
      <c r="AS1274" s="152" t="n"/>
      <c r="AT1274" s="152" t="n"/>
      <c r="AU1274" s="155" t="n"/>
      <c r="AV1274" s="152" t="n"/>
      <c r="AW1274" s="152" t="n"/>
      <c r="AX1274" s="152" t="n"/>
      <c r="AY1274" s="152" t="n"/>
      <c r="AZ1274" s="152" t="n"/>
      <c r="BA1274" s="165" t="n"/>
      <c r="BB1274" s="165" t="n"/>
      <c r="BC1274" s="152" t="n"/>
      <c r="BD1274" s="152" t="n"/>
      <c r="BE1274" s="152" t="n"/>
      <c r="BF1274" s="152" t="n"/>
      <c r="BG1274" s="155" t="n"/>
      <c r="BH1274" s="152" t="n"/>
      <c r="BI1274" s="152" t="n"/>
      <c r="BJ1274" s="152" t="n"/>
      <c r="BK1274" s="152" t="n"/>
      <c r="BL1274" s="152" t="n"/>
      <c r="BM1274" s="152" t="n"/>
      <c r="BN1274" s="152" t="n"/>
      <c r="BO1274" s="152" t="n"/>
      <c r="BP1274" s="155" t="n"/>
      <c r="BQ1274" s="152" t="n"/>
      <c r="BR1274" s="152" t="n"/>
      <c r="BS1274" s="152" t="n"/>
      <c r="BT1274" s="152" t="n"/>
      <c r="BU1274" s="152" t="n"/>
      <c r="BV1274" s="152" t="n"/>
      <c r="BW1274" s="152" t="n"/>
      <c r="BX1274" s="165" t="n"/>
      <c r="BY1274" s="150" t="n"/>
      <c r="BZ1274" s="150" t="n"/>
      <c r="CA1274" s="150" t="n"/>
      <c r="CB1274" s="174" t="n"/>
      <c r="CC1274" s="156" t="n"/>
      <c r="CD1274" s="156" t="n"/>
      <c r="CE1274" s="167">
        <f>IFERROR(__xludf.DUMMYFUNCTION("""COMPUTED_VALUE"""),"")</f>
        <v/>
      </c>
      <c r="CF1274" s="158">
        <f>IFERROR(__xludf.DUMMYFUNCTION("""COMPUTED_VALUE"""),"")</f>
        <v/>
      </c>
      <c r="CG1274" s="148" t="n"/>
      <c r="CH1274" s="148" t="n"/>
      <c r="CI1274" s="148" t="n"/>
      <c r="CJ1274" s="148" t="n"/>
      <c r="CK1274" s="148" t="n"/>
      <c r="CL1274" s="148" t="n"/>
      <c r="CM1274" s="148" t="n"/>
      <c r="CN1274" s="148" t="n"/>
      <c r="CO1274" s="148" t="n"/>
      <c r="CP1274" s="148" t="n"/>
      <c r="CQ1274" s="148" t="n"/>
      <c r="CR1274" s="148" t="n"/>
      <c r="CS1274" s="148" t="n"/>
      <c r="CT1274" s="148" t="n"/>
      <c r="CU1274" s="148" t="n"/>
      <c r="CV1274" s="148" t="n"/>
    </row>
    <row r="1275">
      <c r="A1275" s="162" t="n"/>
      <c r="B1275" s="64" t="n"/>
      <c r="C1275" s="129" t="n"/>
      <c r="D1275" s="130" t="inlineStr"/>
      <c r="E1275" s="150" t="inlineStr"/>
      <c r="F1275" s="150" t="inlineStr"/>
      <c r="G1275" s="150" t="n"/>
      <c r="H1275" s="152" t="n"/>
      <c r="I1275" s="152" t="n"/>
      <c r="J1275" s="152" t="n"/>
      <c r="K1275" s="152" t="n"/>
      <c r="L1275" s="152" t="n"/>
      <c r="M1275" s="152" t="n"/>
      <c r="N1275" s="152" t="n"/>
      <c r="O1275" s="152" t="n"/>
      <c r="P1275" s="152" t="n"/>
      <c r="Q1275" s="152" t="n"/>
      <c r="R1275" s="152" t="n"/>
      <c r="S1275" s="165" t="n"/>
      <c r="T1275" s="152" t="n"/>
      <c r="U1275" s="152" t="n"/>
      <c r="V1275" s="152" t="n"/>
      <c r="W1275" s="152" t="n"/>
      <c r="X1275" s="152" t="n"/>
      <c r="Y1275" s="152" t="n"/>
      <c r="Z1275" s="152" t="n"/>
      <c r="AA1275" s="152" t="n"/>
      <c r="AB1275" s="152" t="n"/>
      <c r="AC1275" s="152" t="n"/>
      <c r="AD1275" s="152" t="n"/>
      <c r="AE1275" s="152" t="n"/>
      <c r="AF1275" s="152" t="n"/>
      <c r="AG1275" s="152" t="n"/>
      <c r="AH1275" s="152" t="n"/>
      <c r="AI1275" s="152" t="n"/>
      <c r="AJ1275" s="152" t="n"/>
      <c r="AK1275" s="152" t="n"/>
      <c r="AL1275" s="152" t="n"/>
      <c r="AM1275" s="152" t="n"/>
      <c r="AN1275" s="166" t="n"/>
      <c r="AO1275" s="155" t="n"/>
      <c r="AP1275" s="152" t="n"/>
      <c r="AQ1275" s="152" t="n"/>
      <c r="AR1275" s="152" t="n"/>
      <c r="AS1275" s="152" t="n"/>
      <c r="AT1275" s="152" t="n"/>
      <c r="AU1275" s="155" t="n"/>
      <c r="AV1275" s="152" t="n"/>
      <c r="AW1275" s="152" t="n"/>
      <c r="AX1275" s="152" t="n"/>
      <c r="AY1275" s="152" t="n"/>
      <c r="AZ1275" s="152" t="n"/>
      <c r="BA1275" s="165" t="n"/>
      <c r="BB1275" s="165" t="n"/>
      <c r="BC1275" s="152" t="n"/>
      <c r="BD1275" s="152" t="n"/>
      <c r="BE1275" s="152" t="n"/>
      <c r="BF1275" s="152" t="n"/>
      <c r="BG1275" s="155" t="n"/>
      <c r="BH1275" s="152" t="n"/>
      <c r="BI1275" s="152" t="n"/>
      <c r="BJ1275" s="152" t="n"/>
      <c r="BK1275" s="152" t="n"/>
      <c r="BL1275" s="152" t="n"/>
      <c r="BM1275" s="152" t="n"/>
      <c r="BN1275" s="152" t="n"/>
      <c r="BO1275" s="152" t="n"/>
      <c r="BP1275" s="155" t="n"/>
      <c r="BQ1275" s="152" t="n"/>
      <c r="BR1275" s="152" t="n"/>
      <c r="BS1275" s="152" t="n"/>
      <c r="BT1275" s="152" t="n"/>
      <c r="BU1275" s="152" t="n"/>
      <c r="BV1275" s="152" t="n"/>
      <c r="BW1275" s="152" t="n"/>
      <c r="BX1275" s="165" t="n"/>
      <c r="BY1275" s="150" t="n"/>
      <c r="BZ1275" s="150" t="n"/>
      <c r="CA1275" s="150" t="n"/>
      <c r="CB1275" s="174" t="n"/>
      <c r="CC1275" s="156" t="n"/>
      <c r="CD1275" s="156" t="n"/>
      <c r="CE1275" s="167">
        <f>IFERROR(__xludf.DUMMYFUNCTION("""COMPUTED_VALUE"""),"")</f>
        <v/>
      </c>
      <c r="CF1275" s="158">
        <f>IFERROR(__xludf.DUMMYFUNCTION("""COMPUTED_VALUE"""),"")</f>
        <v/>
      </c>
      <c r="CG1275" s="148" t="n"/>
      <c r="CH1275" s="148" t="n"/>
      <c r="CI1275" s="148" t="n"/>
      <c r="CJ1275" s="148" t="n"/>
      <c r="CK1275" s="148" t="n"/>
      <c r="CL1275" s="148" t="n"/>
      <c r="CM1275" s="148" t="n"/>
      <c r="CN1275" s="148" t="n"/>
      <c r="CO1275" s="148" t="n"/>
      <c r="CP1275" s="148" t="n"/>
      <c r="CQ1275" s="148" t="n"/>
      <c r="CR1275" s="148" t="n"/>
      <c r="CS1275" s="148" t="n"/>
      <c r="CT1275" s="148" t="n"/>
      <c r="CU1275" s="148" t="n"/>
      <c r="CV1275" s="148" t="n"/>
    </row>
    <row r="1276">
      <c r="A1276" s="162" t="n"/>
      <c r="B1276" s="64" t="n"/>
      <c r="C1276" s="129" t="n"/>
      <c r="D1276" s="130" t="inlineStr"/>
      <c r="E1276" s="150" t="inlineStr"/>
      <c r="F1276" s="150" t="inlineStr"/>
      <c r="G1276" s="150" t="n"/>
      <c r="H1276" s="152" t="n"/>
      <c r="I1276" s="152" t="n"/>
      <c r="J1276" s="152" t="n"/>
      <c r="K1276" s="152" t="n"/>
      <c r="L1276" s="152" t="n"/>
      <c r="M1276" s="152" t="n"/>
      <c r="N1276" s="152" t="n"/>
      <c r="O1276" s="152" t="n"/>
      <c r="P1276" s="152" t="n"/>
      <c r="Q1276" s="152" t="n"/>
      <c r="R1276" s="152" t="n"/>
      <c r="S1276" s="165" t="n"/>
      <c r="T1276" s="152" t="n"/>
      <c r="U1276" s="152" t="n"/>
      <c r="V1276" s="152" t="n"/>
      <c r="W1276" s="152" t="n"/>
      <c r="X1276" s="152" t="n"/>
      <c r="Y1276" s="152" t="n"/>
      <c r="Z1276" s="152" t="n"/>
      <c r="AA1276" s="152" t="n"/>
      <c r="AB1276" s="152" t="n"/>
      <c r="AC1276" s="152" t="n"/>
      <c r="AD1276" s="152" t="n"/>
      <c r="AE1276" s="152" t="n"/>
      <c r="AF1276" s="152" t="n"/>
      <c r="AG1276" s="152" t="n"/>
      <c r="AH1276" s="152" t="n"/>
      <c r="AI1276" s="152" t="n"/>
      <c r="AJ1276" s="152" t="n"/>
      <c r="AK1276" s="152" t="n"/>
      <c r="AL1276" s="152" t="n"/>
      <c r="AM1276" s="152" t="n"/>
      <c r="AN1276" s="166" t="n"/>
      <c r="AO1276" s="155" t="n"/>
      <c r="AP1276" s="152" t="n"/>
      <c r="AQ1276" s="152" t="n"/>
      <c r="AR1276" s="152" t="n"/>
      <c r="AS1276" s="152" t="n"/>
      <c r="AT1276" s="152" t="n"/>
      <c r="AU1276" s="155" t="n"/>
      <c r="AV1276" s="152" t="n"/>
      <c r="AW1276" s="152" t="n"/>
      <c r="AX1276" s="152" t="n"/>
      <c r="AY1276" s="152" t="n"/>
      <c r="AZ1276" s="152" t="n"/>
      <c r="BA1276" s="165" t="n"/>
      <c r="BB1276" s="165" t="n"/>
      <c r="BC1276" s="152" t="n"/>
      <c r="BD1276" s="152" t="n"/>
      <c r="BE1276" s="152" t="n"/>
      <c r="BF1276" s="152" t="n"/>
      <c r="BG1276" s="155" t="n"/>
      <c r="BH1276" s="152" t="n"/>
      <c r="BI1276" s="152" t="n"/>
      <c r="BJ1276" s="152" t="n"/>
      <c r="BK1276" s="152" t="n"/>
      <c r="BL1276" s="152" t="n"/>
      <c r="BM1276" s="152" t="n"/>
      <c r="BN1276" s="152" t="n"/>
      <c r="BO1276" s="152" t="n"/>
      <c r="BP1276" s="155" t="n"/>
      <c r="BQ1276" s="152" t="n"/>
      <c r="BR1276" s="152" t="n"/>
      <c r="BS1276" s="152" t="n"/>
      <c r="BT1276" s="152" t="n"/>
      <c r="BU1276" s="152" t="n"/>
      <c r="BV1276" s="152" t="n"/>
      <c r="BW1276" s="152" t="n"/>
      <c r="BX1276" s="165" t="n"/>
      <c r="BY1276" s="150" t="n"/>
      <c r="BZ1276" s="150" t="n"/>
      <c r="CA1276" s="150" t="n"/>
      <c r="CB1276" s="174" t="n"/>
      <c r="CC1276" s="156" t="n"/>
      <c r="CD1276" s="156" t="n"/>
      <c r="CE1276" s="167">
        <f>IFERROR(__xludf.DUMMYFUNCTION("""COMPUTED_VALUE"""),"")</f>
        <v/>
      </c>
      <c r="CF1276" s="158">
        <f>IFERROR(__xludf.DUMMYFUNCTION("""COMPUTED_VALUE"""),"")</f>
        <v/>
      </c>
      <c r="CG1276" s="148" t="n"/>
      <c r="CH1276" s="148" t="n"/>
      <c r="CI1276" s="148" t="n"/>
      <c r="CJ1276" s="148" t="n"/>
      <c r="CK1276" s="148" t="n"/>
      <c r="CL1276" s="148" t="n"/>
      <c r="CM1276" s="148" t="n"/>
      <c r="CN1276" s="148" t="n"/>
      <c r="CO1276" s="148" t="n"/>
      <c r="CP1276" s="148" t="n"/>
      <c r="CQ1276" s="148" t="n"/>
      <c r="CR1276" s="148" t="n"/>
      <c r="CS1276" s="148" t="n"/>
      <c r="CT1276" s="148" t="n"/>
      <c r="CU1276" s="148" t="n"/>
      <c r="CV1276" s="148" t="n"/>
    </row>
    <row r="1277">
      <c r="A1277" s="162" t="n"/>
      <c r="B1277" s="64" t="n"/>
      <c r="C1277" s="129" t="n"/>
      <c r="D1277" s="130" t="inlineStr"/>
      <c r="E1277" s="150" t="inlineStr"/>
      <c r="F1277" s="150" t="inlineStr"/>
      <c r="G1277" s="150" t="n"/>
      <c r="H1277" s="152" t="n"/>
      <c r="I1277" s="152" t="n"/>
      <c r="J1277" s="152" t="n"/>
      <c r="K1277" s="152" t="n"/>
      <c r="L1277" s="152" t="n"/>
      <c r="M1277" s="152" t="n"/>
      <c r="N1277" s="152" t="n"/>
      <c r="O1277" s="152" t="n"/>
      <c r="P1277" s="152" t="n"/>
      <c r="Q1277" s="152" t="n"/>
      <c r="R1277" s="152" t="n"/>
      <c r="S1277" s="165" t="n"/>
      <c r="T1277" s="152" t="n"/>
      <c r="U1277" s="152" t="n"/>
      <c r="V1277" s="152" t="n"/>
      <c r="W1277" s="152" t="n"/>
      <c r="X1277" s="152" t="n"/>
      <c r="Y1277" s="152" t="n"/>
      <c r="Z1277" s="152" t="n"/>
      <c r="AA1277" s="152" t="n"/>
      <c r="AB1277" s="152" t="n"/>
      <c r="AC1277" s="152" t="n"/>
      <c r="AD1277" s="152" t="n"/>
      <c r="AE1277" s="152" t="n"/>
      <c r="AF1277" s="152" t="n"/>
      <c r="AG1277" s="152" t="n"/>
      <c r="AH1277" s="152" t="n"/>
      <c r="AI1277" s="152" t="n"/>
      <c r="AJ1277" s="152" t="n"/>
      <c r="AK1277" s="152" t="n"/>
      <c r="AL1277" s="152" t="n"/>
      <c r="AM1277" s="152" t="n"/>
      <c r="AN1277" s="166" t="n"/>
      <c r="AO1277" s="155" t="n"/>
      <c r="AP1277" s="152" t="n"/>
      <c r="AQ1277" s="152" t="n"/>
      <c r="AR1277" s="152" t="n"/>
      <c r="AS1277" s="152" t="n"/>
      <c r="AT1277" s="152" t="n"/>
      <c r="AU1277" s="155" t="n"/>
      <c r="AV1277" s="152" t="n"/>
      <c r="AW1277" s="152" t="n"/>
      <c r="AX1277" s="152" t="n"/>
      <c r="AY1277" s="152" t="n"/>
      <c r="AZ1277" s="152" t="n"/>
      <c r="BA1277" s="165" t="n"/>
      <c r="BB1277" s="165" t="n"/>
      <c r="BC1277" s="152" t="n"/>
      <c r="BD1277" s="152" t="n"/>
      <c r="BE1277" s="152" t="n"/>
      <c r="BF1277" s="152" t="n"/>
      <c r="BG1277" s="155" t="n"/>
      <c r="BH1277" s="152" t="n"/>
      <c r="BI1277" s="152" t="n"/>
      <c r="BJ1277" s="152" t="n"/>
      <c r="BK1277" s="152" t="n"/>
      <c r="BL1277" s="152" t="n"/>
      <c r="BM1277" s="152" t="n"/>
      <c r="BN1277" s="152" t="n"/>
      <c r="BO1277" s="152" t="n"/>
      <c r="BP1277" s="155" t="n"/>
      <c r="BQ1277" s="152" t="n"/>
      <c r="BR1277" s="152" t="n"/>
      <c r="BS1277" s="152" t="n"/>
      <c r="BT1277" s="152" t="n"/>
      <c r="BU1277" s="152" t="n"/>
      <c r="BV1277" s="152" t="n"/>
      <c r="BW1277" s="152" t="n"/>
      <c r="BX1277" s="165" t="n"/>
      <c r="BY1277" s="150" t="n"/>
      <c r="BZ1277" s="150" t="n"/>
      <c r="CA1277" s="150" t="n"/>
      <c r="CB1277" s="174" t="n"/>
      <c r="CC1277" s="156" t="n"/>
      <c r="CD1277" s="156" t="n"/>
      <c r="CE1277" s="167">
        <f>IFERROR(__xludf.DUMMYFUNCTION("""COMPUTED_VALUE"""),"")</f>
        <v/>
      </c>
      <c r="CF1277" s="158">
        <f>IFERROR(__xludf.DUMMYFUNCTION("""COMPUTED_VALUE"""),"")</f>
        <v/>
      </c>
      <c r="CG1277" s="148" t="n"/>
      <c r="CH1277" s="148" t="n"/>
      <c r="CI1277" s="148" t="n"/>
      <c r="CJ1277" s="148" t="n"/>
      <c r="CK1277" s="148" t="n"/>
      <c r="CL1277" s="148" t="n"/>
      <c r="CM1277" s="148" t="n"/>
      <c r="CN1277" s="148" t="n"/>
      <c r="CO1277" s="148" t="n"/>
      <c r="CP1277" s="148" t="n"/>
      <c r="CQ1277" s="148" t="n"/>
      <c r="CR1277" s="148" t="n"/>
      <c r="CS1277" s="148" t="n"/>
      <c r="CT1277" s="148" t="n"/>
      <c r="CU1277" s="148" t="n"/>
      <c r="CV1277" s="148" t="n"/>
    </row>
    <row r="1278">
      <c r="A1278" s="162" t="n"/>
      <c r="B1278" s="64" t="n"/>
      <c r="C1278" s="129" t="n"/>
      <c r="D1278" s="130" t="inlineStr"/>
      <c r="E1278" s="150" t="inlineStr"/>
      <c r="F1278" s="150" t="inlineStr"/>
      <c r="G1278" s="150" t="n"/>
      <c r="H1278" s="152" t="n"/>
      <c r="I1278" s="152" t="n"/>
      <c r="J1278" s="152" t="n"/>
      <c r="K1278" s="152" t="n"/>
      <c r="L1278" s="152" t="n"/>
      <c r="M1278" s="152" t="n"/>
      <c r="N1278" s="152" t="n"/>
      <c r="O1278" s="152" t="n"/>
      <c r="P1278" s="152" t="n"/>
      <c r="Q1278" s="152" t="n"/>
      <c r="R1278" s="152" t="n"/>
      <c r="S1278" s="165" t="n"/>
      <c r="T1278" s="152" t="n"/>
      <c r="U1278" s="152" t="n"/>
      <c r="V1278" s="152" t="n"/>
      <c r="W1278" s="152" t="n"/>
      <c r="X1278" s="152" t="n"/>
      <c r="Y1278" s="152" t="n"/>
      <c r="Z1278" s="152" t="n"/>
      <c r="AA1278" s="152" t="n"/>
      <c r="AB1278" s="152" t="n"/>
      <c r="AC1278" s="152" t="n"/>
      <c r="AD1278" s="152" t="n"/>
      <c r="AE1278" s="152" t="n"/>
      <c r="AF1278" s="152" t="n"/>
      <c r="AG1278" s="152" t="n"/>
      <c r="AH1278" s="152" t="n"/>
      <c r="AI1278" s="152" t="n"/>
      <c r="AJ1278" s="152" t="n"/>
      <c r="AK1278" s="152" t="n"/>
      <c r="AL1278" s="152" t="n"/>
      <c r="AM1278" s="152" t="n"/>
      <c r="AN1278" s="166" t="n"/>
      <c r="AO1278" s="155" t="n"/>
      <c r="AP1278" s="152" t="n"/>
      <c r="AQ1278" s="152" t="n"/>
      <c r="AR1278" s="152" t="n"/>
      <c r="AS1278" s="152" t="n"/>
      <c r="AT1278" s="152" t="n"/>
      <c r="AU1278" s="155" t="n"/>
      <c r="AV1278" s="152" t="n"/>
      <c r="AW1278" s="152" t="n"/>
      <c r="AX1278" s="152" t="n"/>
      <c r="AY1278" s="152" t="n"/>
      <c r="AZ1278" s="152" t="n"/>
      <c r="BA1278" s="165" t="n"/>
      <c r="BB1278" s="165" t="n"/>
      <c r="BC1278" s="152" t="n"/>
      <c r="BD1278" s="152" t="n"/>
      <c r="BE1278" s="152" t="n"/>
      <c r="BF1278" s="152" t="n"/>
      <c r="BG1278" s="155" t="n"/>
      <c r="BH1278" s="152" t="n"/>
      <c r="BI1278" s="152" t="n"/>
      <c r="BJ1278" s="152" t="n"/>
      <c r="BK1278" s="152" t="n"/>
      <c r="BL1278" s="152" t="n"/>
      <c r="BM1278" s="152" t="n"/>
      <c r="BN1278" s="152" t="n"/>
      <c r="BO1278" s="152" t="n"/>
      <c r="BP1278" s="155" t="n"/>
      <c r="BQ1278" s="152" t="n"/>
      <c r="BR1278" s="152" t="n"/>
      <c r="BS1278" s="152" t="n"/>
      <c r="BT1278" s="152" t="n"/>
      <c r="BU1278" s="152" t="n"/>
      <c r="BV1278" s="152" t="n"/>
      <c r="BW1278" s="152" t="n"/>
      <c r="BX1278" s="165" t="n"/>
      <c r="BY1278" s="150" t="n"/>
      <c r="BZ1278" s="150" t="n"/>
      <c r="CA1278" s="150" t="n"/>
      <c r="CB1278" s="174" t="n"/>
      <c r="CC1278" s="156" t="n"/>
      <c r="CD1278" s="156" t="n"/>
      <c r="CE1278" s="167">
        <f>IFERROR(__xludf.DUMMYFUNCTION("""COMPUTED_VALUE"""),"")</f>
        <v/>
      </c>
      <c r="CF1278" s="158">
        <f>IFERROR(__xludf.DUMMYFUNCTION("""COMPUTED_VALUE"""),"")</f>
        <v/>
      </c>
      <c r="CG1278" s="148" t="n"/>
      <c r="CH1278" s="148" t="n"/>
      <c r="CI1278" s="148" t="n"/>
      <c r="CJ1278" s="148" t="n"/>
      <c r="CK1278" s="148" t="n"/>
      <c r="CL1278" s="148" t="n"/>
      <c r="CM1278" s="148" t="n"/>
      <c r="CN1278" s="148" t="n"/>
      <c r="CO1278" s="148" t="n"/>
      <c r="CP1278" s="148" t="n"/>
      <c r="CQ1278" s="148" t="n"/>
      <c r="CR1278" s="148" t="n"/>
      <c r="CS1278" s="148" t="n"/>
      <c r="CT1278" s="148" t="n"/>
      <c r="CU1278" s="148" t="n"/>
      <c r="CV1278" s="148" t="n"/>
    </row>
    <row r="1279">
      <c r="A1279" s="162" t="n"/>
      <c r="B1279" s="64" t="n"/>
      <c r="C1279" s="129" t="n"/>
      <c r="D1279" s="130" t="inlineStr"/>
      <c r="E1279" s="150" t="inlineStr"/>
      <c r="F1279" s="150" t="inlineStr"/>
      <c r="G1279" s="150" t="n"/>
      <c r="H1279" s="152" t="n"/>
      <c r="I1279" s="152" t="n"/>
      <c r="J1279" s="152" t="n"/>
      <c r="K1279" s="152" t="n"/>
      <c r="L1279" s="152" t="n"/>
      <c r="M1279" s="152" t="n"/>
      <c r="N1279" s="152" t="n"/>
      <c r="O1279" s="152" t="n"/>
      <c r="P1279" s="152" t="n"/>
      <c r="Q1279" s="152" t="n"/>
      <c r="R1279" s="152" t="n"/>
      <c r="S1279" s="165" t="n"/>
      <c r="T1279" s="152" t="n"/>
      <c r="U1279" s="152" t="n"/>
      <c r="V1279" s="152" t="n"/>
      <c r="W1279" s="152" t="n"/>
      <c r="X1279" s="152" t="n"/>
      <c r="Y1279" s="152" t="n"/>
      <c r="Z1279" s="152" t="n"/>
      <c r="AA1279" s="152" t="n"/>
      <c r="AB1279" s="152" t="n"/>
      <c r="AC1279" s="152" t="n"/>
      <c r="AD1279" s="152" t="n"/>
      <c r="AE1279" s="152" t="n"/>
      <c r="AF1279" s="152" t="n"/>
      <c r="AG1279" s="152" t="n"/>
      <c r="AH1279" s="152" t="n"/>
      <c r="AI1279" s="152" t="n"/>
      <c r="AJ1279" s="152" t="n"/>
      <c r="AK1279" s="152" t="n"/>
      <c r="AL1279" s="152" t="n"/>
      <c r="AM1279" s="152" t="n"/>
      <c r="AN1279" s="166" t="n"/>
      <c r="AO1279" s="155" t="n"/>
      <c r="AP1279" s="152" t="n"/>
      <c r="AQ1279" s="152" t="n"/>
      <c r="AR1279" s="152" t="n"/>
      <c r="AS1279" s="152" t="n"/>
      <c r="AT1279" s="152" t="n"/>
      <c r="AU1279" s="155" t="n"/>
      <c r="AV1279" s="152" t="n"/>
      <c r="AW1279" s="152" t="n"/>
      <c r="AX1279" s="152" t="n"/>
      <c r="AY1279" s="152" t="n"/>
      <c r="AZ1279" s="152" t="n"/>
      <c r="BA1279" s="165" t="n"/>
      <c r="BB1279" s="165" t="n"/>
      <c r="BC1279" s="152" t="n"/>
      <c r="BD1279" s="152" t="n"/>
      <c r="BE1279" s="152" t="n"/>
      <c r="BF1279" s="152" t="n"/>
      <c r="BG1279" s="155" t="n"/>
      <c r="BH1279" s="152" t="n"/>
      <c r="BI1279" s="152" t="n"/>
      <c r="BJ1279" s="152" t="n"/>
      <c r="BK1279" s="152" t="n"/>
      <c r="BL1279" s="152" t="n"/>
      <c r="BM1279" s="152" t="n"/>
      <c r="BN1279" s="152" t="n"/>
      <c r="BO1279" s="152" t="n"/>
      <c r="BP1279" s="155" t="n"/>
      <c r="BQ1279" s="152" t="n"/>
      <c r="BR1279" s="152" t="n"/>
      <c r="BS1279" s="152" t="n"/>
      <c r="BT1279" s="152" t="n"/>
      <c r="BU1279" s="152" t="n"/>
      <c r="BV1279" s="152" t="n"/>
      <c r="BW1279" s="152" t="n"/>
      <c r="BX1279" s="165" t="n"/>
      <c r="BY1279" s="150" t="n"/>
      <c r="BZ1279" s="150" t="n"/>
      <c r="CA1279" s="150" t="n"/>
      <c r="CB1279" s="174" t="n"/>
      <c r="CC1279" s="156" t="n"/>
      <c r="CD1279" s="156" t="n"/>
      <c r="CE1279" s="167">
        <f>IFERROR(__xludf.DUMMYFUNCTION("""COMPUTED_VALUE"""),"")</f>
        <v/>
      </c>
      <c r="CF1279" s="158">
        <f>IFERROR(__xludf.DUMMYFUNCTION("""COMPUTED_VALUE"""),"")</f>
        <v/>
      </c>
      <c r="CG1279" s="148" t="n"/>
      <c r="CH1279" s="148" t="n"/>
      <c r="CI1279" s="148" t="n"/>
      <c r="CJ1279" s="148" t="n"/>
      <c r="CK1279" s="148" t="n"/>
      <c r="CL1279" s="148" t="n"/>
      <c r="CM1279" s="148" t="n"/>
      <c r="CN1279" s="148" t="n"/>
      <c r="CO1279" s="148" t="n"/>
      <c r="CP1279" s="148" t="n"/>
      <c r="CQ1279" s="148" t="n"/>
      <c r="CR1279" s="148" t="n"/>
      <c r="CS1279" s="148" t="n"/>
      <c r="CT1279" s="148" t="n"/>
      <c r="CU1279" s="148" t="n"/>
      <c r="CV1279" s="148" t="n"/>
    </row>
    <row r="1280">
      <c r="A1280" s="162" t="n"/>
      <c r="B1280" s="64" t="n"/>
      <c r="C1280" s="129" t="n"/>
      <c r="D1280" s="130" t="inlineStr"/>
      <c r="E1280" s="150" t="inlineStr"/>
      <c r="F1280" s="150" t="inlineStr"/>
      <c r="G1280" s="150" t="n"/>
      <c r="H1280" s="152" t="n"/>
      <c r="I1280" s="152" t="n"/>
      <c r="J1280" s="152" t="n"/>
      <c r="K1280" s="152" t="n"/>
      <c r="L1280" s="152" t="n"/>
      <c r="M1280" s="152" t="n"/>
      <c r="N1280" s="152" t="n"/>
      <c r="O1280" s="152" t="n"/>
      <c r="P1280" s="152" t="n"/>
      <c r="Q1280" s="152" t="n"/>
      <c r="R1280" s="152" t="n"/>
      <c r="S1280" s="165" t="n"/>
      <c r="T1280" s="152" t="n"/>
      <c r="U1280" s="152" t="n"/>
      <c r="V1280" s="152" t="n"/>
      <c r="W1280" s="152" t="n"/>
      <c r="X1280" s="152" t="n"/>
      <c r="Y1280" s="152" t="n"/>
      <c r="Z1280" s="152" t="n"/>
      <c r="AA1280" s="152" t="n"/>
      <c r="AB1280" s="152" t="n"/>
      <c r="AC1280" s="152" t="n"/>
      <c r="AD1280" s="152" t="n"/>
      <c r="AE1280" s="152" t="n"/>
      <c r="AF1280" s="152" t="n"/>
      <c r="AG1280" s="152" t="n"/>
      <c r="AH1280" s="152" t="n"/>
      <c r="AI1280" s="152" t="n"/>
      <c r="AJ1280" s="152" t="n"/>
      <c r="AK1280" s="152" t="n"/>
      <c r="AL1280" s="152" t="n"/>
      <c r="AM1280" s="152" t="n"/>
      <c r="AN1280" s="166" t="n"/>
      <c r="AO1280" s="155" t="n"/>
      <c r="AP1280" s="152" t="n"/>
      <c r="AQ1280" s="152" t="n"/>
      <c r="AR1280" s="152" t="n"/>
      <c r="AS1280" s="152" t="n"/>
      <c r="AT1280" s="152" t="n"/>
      <c r="AU1280" s="155" t="n"/>
      <c r="AV1280" s="152" t="n"/>
      <c r="AW1280" s="152" t="n"/>
      <c r="AX1280" s="152" t="n"/>
      <c r="AY1280" s="152" t="n"/>
      <c r="AZ1280" s="152" t="n"/>
      <c r="BA1280" s="165" t="n"/>
      <c r="BB1280" s="165" t="n"/>
      <c r="BC1280" s="152" t="n"/>
      <c r="BD1280" s="152" t="n"/>
      <c r="BE1280" s="152" t="n"/>
      <c r="BF1280" s="152" t="n"/>
      <c r="BG1280" s="155" t="n"/>
      <c r="BH1280" s="152" t="n"/>
      <c r="BI1280" s="152" t="n"/>
      <c r="BJ1280" s="152" t="n"/>
      <c r="BK1280" s="152" t="n"/>
      <c r="BL1280" s="152" t="n"/>
      <c r="BM1280" s="152" t="n"/>
      <c r="BN1280" s="152" t="n"/>
      <c r="BO1280" s="152" t="n"/>
      <c r="BP1280" s="155" t="n"/>
      <c r="BQ1280" s="152" t="n"/>
      <c r="BR1280" s="152" t="n"/>
      <c r="BS1280" s="152" t="n"/>
      <c r="BT1280" s="152" t="n"/>
      <c r="BU1280" s="152" t="n"/>
      <c r="BV1280" s="152" t="n"/>
      <c r="BW1280" s="152" t="n"/>
      <c r="BX1280" s="165" t="n"/>
      <c r="BY1280" s="150" t="n"/>
      <c r="BZ1280" s="150" t="n"/>
      <c r="CA1280" s="150" t="n"/>
      <c r="CB1280" s="174" t="n"/>
      <c r="CC1280" s="156" t="n"/>
      <c r="CD1280" s="156" t="n"/>
      <c r="CE1280" s="167">
        <f>IFERROR(__xludf.DUMMYFUNCTION("""COMPUTED_VALUE"""),"")</f>
        <v/>
      </c>
      <c r="CF1280" s="158">
        <f>IFERROR(__xludf.DUMMYFUNCTION("""COMPUTED_VALUE"""),"")</f>
        <v/>
      </c>
      <c r="CG1280" s="148" t="n"/>
      <c r="CH1280" s="148" t="n"/>
      <c r="CI1280" s="148" t="n"/>
      <c r="CJ1280" s="148" t="n"/>
      <c r="CK1280" s="148" t="n"/>
      <c r="CL1280" s="148" t="n"/>
      <c r="CM1280" s="148" t="n"/>
      <c r="CN1280" s="148" t="n"/>
      <c r="CO1280" s="148" t="n"/>
      <c r="CP1280" s="148" t="n"/>
      <c r="CQ1280" s="148" t="n"/>
      <c r="CR1280" s="148" t="n"/>
      <c r="CS1280" s="148" t="n"/>
      <c r="CT1280" s="148" t="n"/>
      <c r="CU1280" s="148" t="n"/>
      <c r="CV1280" s="148" t="n"/>
    </row>
    <row r="1281">
      <c r="A1281" s="162" t="n"/>
      <c r="B1281" s="64" t="n"/>
      <c r="C1281" s="129" t="n"/>
      <c r="D1281" s="130" t="inlineStr"/>
      <c r="E1281" s="150" t="inlineStr"/>
      <c r="F1281" s="150" t="inlineStr"/>
      <c r="G1281" s="150" t="n"/>
      <c r="H1281" s="152" t="n"/>
      <c r="I1281" s="152" t="n"/>
      <c r="J1281" s="152" t="n"/>
      <c r="K1281" s="152" t="n"/>
      <c r="L1281" s="152" t="n"/>
      <c r="M1281" s="152" t="n"/>
      <c r="N1281" s="152" t="n"/>
      <c r="O1281" s="152" t="n"/>
      <c r="P1281" s="152" t="n"/>
      <c r="Q1281" s="152" t="n"/>
      <c r="R1281" s="152" t="n"/>
      <c r="S1281" s="165" t="n"/>
      <c r="T1281" s="152" t="n"/>
      <c r="U1281" s="152" t="n"/>
      <c r="V1281" s="152" t="n"/>
      <c r="W1281" s="152" t="n"/>
      <c r="X1281" s="152" t="n"/>
      <c r="Y1281" s="152" t="n"/>
      <c r="Z1281" s="152" t="n"/>
      <c r="AA1281" s="152" t="n"/>
      <c r="AB1281" s="152" t="n"/>
      <c r="AC1281" s="152" t="n"/>
      <c r="AD1281" s="152" t="n"/>
      <c r="AE1281" s="152" t="n"/>
      <c r="AF1281" s="152" t="n"/>
      <c r="AG1281" s="152" t="n"/>
      <c r="AH1281" s="152" t="n"/>
      <c r="AI1281" s="152" t="n"/>
      <c r="AJ1281" s="152" t="n"/>
      <c r="AK1281" s="152" t="n"/>
      <c r="AL1281" s="152" t="n"/>
      <c r="AM1281" s="152" t="n"/>
      <c r="AN1281" s="166" t="n"/>
      <c r="AO1281" s="155" t="n"/>
      <c r="AP1281" s="152" t="n"/>
      <c r="AQ1281" s="152" t="n"/>
      <c r="AR1281" s="152" t="n"/>
      <c r="AS1281" s="152" t="n"/>
      <c r="AT1281" s="152" t="n"/>
      <c r="AU1281" s="155" t="n"/>
      <c r="AV1281" s="152" t="n"/>
      <c r="AW1281" s="152" t="n"/>
      <c r="AX1281" s="152" t="n"/>
      <c r="AY1281" s="152" t="n"/>
      <c r="AZ1281" s="152" t="n"/>
      <c r="BA1281" s="165" t="n"/>
      <c r="BB1281" s="165" t="n"/>
      <c r="BC1281" s="152" t="n"/>
      <c r="BD1281" s="152" t="n"/>
      <c r="BE1281" s="152" t="n"/>
      <c r="BF1281" s="152" t="n"/>
      <c r="BG1281" s="155" t="n"/>
      <c r="BH1281" s="152" t="n"/>
      <c r="BI1281" s="152" t="n"/>
      <c r="BJ1281" s="152" t="n"/>
      <c r="BK1281" s="152" t="n"/>
      <c r="BL1281" s="152" t="n"/>
      <c r="BM1281" s="152" t="n"/>
      <c r="BN1281" s="152" t="n"/>
      <c r="BO1281" s="152" t="n"/>
      <c r="BP1281" s="155" t="n"/>
      <c r="BQ1281" s="152" t="n"/>
      <c r="BR1281" s="152" t="n"/>
      <c r="BS1281" s="152" t="n"/>
      <c r="BT1281" s="152" t="n"/>
      <c r="BU1281" s="152" t="n"/>
      <c r="BV1281" s="152" t="n"/>
      <c r="BW1281" s="152" t="n"/>
      <c r="BX1281" s="165" t="n"/>
      <c r="BY1281" s="150" t="n"/>
      <c r="BZ1281" s="150" t="n"/>
      <c r="CA1281" s="150" t="n"/>
      <c r="CB1281" s="174" t="n"/>
      <c r="CC1281" s="156" t="n"/>
      <c r="CD1281" s="156" t="n"/>
      <c r="CE1281" s="167">
        <f>IFERROR(__xludf.DUMMYFUNCTION("""COMPUTED_VALUE"""),"")</f>
        <v/>
      </c>
      <c r="CF1281" s="158">
        <f>IFERROR(__xludf.DUMMYFUNCTION("""COMPUTED_VALUE"""),"")</f>
        <v/>
      </c>
      <c r="CG1281" s="148" t="n"/>
      <c r="CH1281" s="148" t="n"/>
      <c r="CI1281" s="148" t="n"/>
      <c r="CJ1281" s="148" t="n"/>
      <c r="CK1281" s="148" t="n"/>
      <c r="CL1281" s="148" t="n"/>
      <c r="CM1281" s="148" t="n"/>
      <c r="CN1281" s="148" t="n"/>
      <c r="CO1281" s="148" t="n"/>
      <c r="CP1281" s="148" t="n"/>
      <c r="CQ1281" s="148" t="n"/>
      <c r="CR1281" s="148" t="n"/>
      <c r="CS1281" s="148" t="n"/>
      <c r="CT1281" s="148" t="n"/>
      <c r="CU1281" s="148" t="n"/>
      <c r="CV1281" s="148" t="n"/>
    </row>
    <row r="1282">
      <c r="A1282" s="162" t="n"/>
      <c r="B1282" s="64" t="n"/>
      <c r="C1282" s="129" t="n"/>
      <c r="D1282" s="130" t="inlineStr"/>
      <c r="E1282" s="150" t="inlineStr"/>
      <c r="F1282" s="150" t="inlineStr"/>
      <c r="G1282" s="150" t="n"/>
      <c r="H1282" s="152" t="n"/>
      <c r="I1282" s="152" t="n"/>
      <c r="J1282" s="152" t="n"/>
      <c r="K1282" s="152" t="n"/>
      <c r="L1282" s="152" t="n"/>
      <c r="M1282" s="152" t="n"/>
      <c r="N1282" s="152" t="n"/>
      <c r="O1282" s="152" t="n"/>
      <c r="P1282" s="152" t="n"/>
      <c r="Q1282" s="152" t="n"/>
      <c r="R1282" s="152" t="n"/>
      <c r="S1282" s="165" t="n"/>
      <c r="T1282" s="152" t="n"/>
      <c r="U1282" s="152" t="n"/>
      <c r="V1282" s="152" t="n"/>
      <c r="W1282" s="152" t="n"/>
      <c r="X1282" s="152" t="n"/>
      <c r="Y1282" s="152" t="n"/>
      <c r="Z1282" s="152" t="n"/>
      <c r="AA1282" s="152" t="n"/>
      <c r="AB1282" s="152" t="n"/>
      <c r="AC1282" s="152" t="n"/>
      <c r="AD1282" s="152" t="n"/>
      <c r="AE1282" s="152" t="n"/>
      <c r="AF1282" s="152" t="n"/>
      <c r="AG1282" s="152" t="n"/>
      <c r="AH1282" s="152" t="n"/>
      <c r="AI1282" s="152" t="n"/>
      <c r="AJ1282" s="152" t="n"/>
      <c r="AK1282" s="152" t="n"/>
      <c r="AL1282" s="152" t="n"/>
      <c r="AM1282" s="152" t="n"/>
      <c r="AN1282" s="166" t="n"/>
      <c r="AO1282" s="155" t="n"/>
      <c r="AP1282" s="152" t="n"/>
      <c r="AQ1282" s="152" t="n"/>
      <c r="AR1282" s="152" t="n"/>
      <c r="AS1282" s="152" t="n"/>
      <c r="AT1282" s="152" t="n"/>
      <c r="AU1282" s="155" t="n"/>
      <c r="AV1282" s="152" t="n"/>
      <c r="AW1282" s="152" t="n"/>
      <c r="AX1282" s="152" t="n"/>
      <c r="AY1282" s="152" t="n"/>
      <c r="AZ1282" s="152" t="n"/>
      <c r="BA1282" s="165" t="n"/>
      <c r="BB1282" s="165" t="n"/>
      <c r="BC1282" s="152" t="n"/>
      <c r="BD1282" s="152" t="n"/>
      <c r="BE1282" s="152" t="n"/>
      <c r="BF1282" s="152" t="n"/>
      <c r="BG1282" s="155" t="n"/>
      <c r="BH1282" s="152" t="n"/>
      <c r="BI1282" s="152" t="n"/>
      <c r="BJ1282" s="152" t="n"/>
      <c r="BK1282" s="152" t="n"/>
      <c r="BL1282" s="152" t="n"/>
      <c r="BM1282" s="152" t="n"/>
      <c r="BN1282" s="152" t="n"/>
      <c r="BO1282" s="152" t="n"/>
      <c r="BP1282" s="155" t="n"/>
      <c r="BQ1282" s="152" t="n"/>
      <c r="BR1282" s="152" t="n"/>
      <c r="BS1282" s="152" t="n"/>
      <c r="BT1282" s="152" t="n"/>
      <c r="BU1282" s="152" t="n"/>
      <c r="BV1282" s="152" t="n"/>
      <c r="BW1282" s="152" t="n"/>
      <c r="BX1282" s="165" t="n"/>
      <c r="BY1282" s="150" t="n"/>
      <c r="BZ1282" s="150" t="n"/>
      <c r="CA1282" s="150" t="n"/>
      <c r="CB1282" s="174" t="n"/>
      <c r="CC1282" s="156" t="n"/>
      <c r="CD1282" s="156" t="n"/>
      <c r="CE1282" s="167">
        <f>IFERROR(__xludf.DUMMYFUNCTION("""COMPUTED_VALUE"""),"")</f>
        <v/>
      </c>
      <c r="CF1282" s="158">
        <f>IFERROR(__xludf.DUMMYFUNCTION("""COMPUTED_VALUE"""),"")</f>
        <v/>
      </c>
      <c r="CG1282" s="148" t="n"/>
      <c r="CH1282" s="148" t="n"/>
      <c r="CI1282" s="148" t="n"/>
      <c r="CJ1282" s="148" t="n"/>
      <c r="CK1282" s="148" t="n"/>
      <c r="CL1282" s="148" t="n"/>
      <c r="CM1282" s="148" t="n"/>
      <c r="CN1282" s="148" t="n"/>
      <c r="CO1282" s="148" t="n"/>
      <c r="CP1282" s="148" t="n"/>
      <c r="CQ1282" s="148" t="n"/>
      <c r="CR1282" s="148" t="n"/>
      <c r="CS1282" s="148" t="n"/>
      <c r="CT1282" s="148" t="n"/>
      <c r="CU1282" s="148" t="n"/>
      <c r="CV1282" s="148" t="n"/>
    </row>
    <row r="1283">
      <c r="A1283" s="162" t="n"/>
      <c r="B1283" s="64" t="n"/>
      <c r="C1283" s="129" t="n"/>
      <c r="D1283" s="130" t="inlineStr"/>
      <c r="E1283" s="150" t="inlineStr"/>
      <c r="F1283" s="150" t="inlineStr"/>
      <c r="G1283" s="150" t="n"/>
      <c r="H1283" s="152" t="n"/>
      <c r="I1283" s="152" t="n"/>
      <c r="J1283" s="152" t="n"/>
      <c r="K1283" s="152" t="n"/>
      <c r="L1283" s="152" t="n"/>
      <c r="M1283" s="152" t="n"/>
      <c r="N1283" s="152" t="n"/>
      <c r="O1283" s="152" t="n"/>
      <c r="P1283" s="152" t="n"/>
      <c r="Q1283" s="152" t="n"/>
      <c r="R1283" s="152" t="n"/>
      <c r="S1283" s="165" t="n"/>
      <c r="T1283" s="152" t="n"/>
      <c r="U1283" s="152" t="n"/>
      <c r="V1283" s="152" t="n"/>
      <c r="W1283" s="152" t="n"/>
      <c r="X1283" s="152" t="n"/>
      <c r="Y1283" s="152" t="n"/>
      <c r="Z1283" s="152" t="n"/>
      <c r="AA1283" s="152" t="n"/>
      <c r="AB1283" s="152" t="n"/>
      <c r="AC1283" s="152" t="n"/>
      <c r="AD1283" s="152" t="n"/>
      <c r="AE1283" s="152" t="n"/>
      <c r="AF1283" s="152" t="n"/>
      <c r="AG1283" s="152" t="n"/>
      <c r="AH1283" s="152" t="n"/>
      <c r="AI1283" s="152" t="n"/>
      <c r="AJ1283" s="152" t="n"/>
      <c r="AK1283" s="152" t="n"/>
      <c r="AL1283" s="152" t="n"/>
      <c r="AM1283" s="152" t="n"/>
      <c r="AN1283" s="166" t="n"/>
      <c r="AO1283" s="155" t="n"/>
      <c r="AP1283" s="152" t="n"/>
      <c r="AQ1283" s="152" t="n"/>
      <c r="AR1283" s="152" t="n"/>
      <c r="AS1283" s="152" t="n"/>
      <c r="AT1283" s="152" t="n"/>
      <c r="AU1283" s="155" t="n"/>
      <c r="AV1283" s="152" t="n"/>
      <c r="AW1283" s="152" t="n"/>
      <c r="AX1283" s="152" t="n"/>
      <c r="AY1283" s="152" t="n"/>
      <c r="AZ1283" s="152" t="n"/>
      <c r="BA1283" s="165" t="n"/>
      <c r="BB1283" s="165" t="n"/>
      <c r="BC1283" s="152" t="n"/>
      <c r="BD1283" s="152" t="n"/>
      <c r="BE1283" s="152" t="n"/>
      <c r="BF1283" s="152" t="n"/>
      <c r="BG1283" s="155" t="n"/>
      <c r="BH1283" s="152" t="n"/>
      <c r="BI1283" s="152" t="n"/>
      <c r="BJ1283" s="152" t="n"/>
      <c r="BK1283" s="152" t="n"/>
      <c r="BL1283" s="152" t="n"/>
      <c r="BM1283" s="152" t="n"/>
      <c r="BN1283" s="152" t="n"/>
      <c r="BO1283" s="152" t="n"/>
      <c r="BP1283" s="155" t="n"/>
      <c r="BQ1283" s="152" t="n"/>
      <c r="BR1283" s="152" t="n"/>
      <c r="BS1283" s="152" t="n"/>
      <c r="BT1283" s="152" t="n"/>
      <c r="BU1283" s="152" t="n"/>
      <c r="BV1283" s="152" t="n"/>
      <c r="BW1283" s="152" t="n"/>
      <c r="BX1283" s="165" t="n"/>
      <c r="BY1283" s="150" t="n"/>
      <c r="BZ1283" s="150" t="n"/>
      <c r="CA1283" s="150" t="n"/>
      <c r="CB1283" s="174" t="n"/>
      <c r="CC1283" s="156" t="n"/>
      <c r="CD1283" s="156" t="n"/>
      <c r="CE1283" s="167">
        <f>IFERROR(__xludf.DUMMYFUNCTION("""COMPUTED_VALUE"""),"")</f>
        <v/>
      </c>
      <c r="CF1283" s="158">
        <f>IFERROR(__xludf.DUMMYFUNCTION("""COMPUTED_VALUE"""),"")</f>
        <v/>
      </c>
      <c r="CG1283" s="148" t="n"/>
      <c r="CH1283" s="148" t="n"/>
      <c r="CI1283" s="148" t="n"/>
      <c r="CJ1283" s="148" t="n"/>
      <c r="CK1283" s="148" t="n"/>
      <c r="CL1283" s="148" t="n"/>
      <c r="CM1283" s="148" t="n"/>
      <c r="CN1283" s="148" t="n"/>
      <c r="CO1283" s="148" t="n"/>
      <c r="CP1283" s="148" t="n"/>
      <c r="CQ1283" s="148" t="n"/>
      <c r="CR1283" s="148" t="n"/>
      <c r="CS1283" s="148" t="n"/>
      <c r="CT1283" s="148" t="n"/>
      <c r="CU1283" s="148" t="n"/>
      <c r="CV1283" s="148" t="n"/>
    </row>
    <row r="1284">
      <c r="A1284" s="162" t="n"/>
      <c r="B1284" s="64" t="n"/>
      <c r="C1284" s="129" t="n"/>
      <c r="D1284" s="130" t="inlineStr"/>
      <c r="E1284" s="150" t="inlineStr"/>
      <c r="F1284" s="150" t="inlineStr"/>
      <c r="G1284" s="150" t="n"/>
      <c r="H1284" s="152" t="n"/>
      <c r="I1284" s="152" t="n"/>
      <c r="J1284" s="152" t="n"/>
      <c r="K1284" s="152" t="n"/>
      <c r="L1284" s="152" t="n"/>
      <c r="M1284" s="152" t="n"/>
      <c r="N1284" s="152" t="n"/>
      <c r="O1284" s="152" t="n"/>
      <c r="P1284" s="152" t="n"/>
      <c r="Q1284" s="152" t="n"/>
      <c r="R1284" s="152" t="n"/>
      <c r="S1284" s="165" t="n"/>
      <c r="T1284" s="152" t="n"/>
      <c r="U1284" s="152" t="n"/>
      <c r="V1284" s="152" t="n"/>
      <c r="W1284" s="152" t="n"/>
      <c r="X1284" s="152" t="n"/>
      <c r="Y1284" s="152" t="n"/>
      <c r="Z1284" s="152" t="n"/>
      <c r="AA1284" s="152" t="n"/>
      <c r="AB1284" s="152" t="n"/>
      <c r="AC1284" s="152" t="n"/>
      <c r="AD1284" s="152" t="n"/>
      <c r="AE1284" s="152" t="n"/>
      <c r="AF1284" s="152" t="n"/>
      <c r="AG1284" s="152" t="n"/>
      <c r="AH1284" s="152" t="n"/>
      <c r="AI1284" s="152" t="n"/>
      <c r="AJ1284" s="152" t="n"/>
      <c r="AK1284" s="152" t="n"/>
      <c r="AL1284" s="152" t="n"/>
      <c r="AM1284" s="152" t="n"/>
      <c r="AN1284" s="166" t="n"/>
      <c r="AO1284" s="155" t="n"/>
      <c r="AP1284" s="152" t="n"/>
      <c r="AQ1284" s="152" t="n"/>
      <c r="AR1284" s="152" t="n"/>
      <c r="AS1284" s="152" t="n"/>
      <c r="AT1284" s="152" t="n"/>
      <c r="AU1284" s="155" t="n"/>
      <c r="AV1284" s="152" t="n"/>
      <c r="AW1284" s="152" t="n"/>
      <c r="AX1284" s="152" t="n"/>
      <c r="AY1284" s="152" t="n"/>
      <c r="AZ1284" s="152" t="n"/>
      <c r="BA1284" s="165" t="n"/>
      <c r="BB1284" s="165" t="n"/>
      <c r="BC1284" s="152" t="n"/>
      <c r="BD1284" s="152" t="n"/>
      <c r="BE1284" s="152" t="n"/>
      <c r="BF1284" s="152" t="n"/>
      <c r="BG1284" s="155" t="n"/>
      <c r="BH1284" s="152" t="n"/>
      <c r="BI1284" s="152" t="n"/>
      <c r="BJ1284" s="152" t="n"/>
      <c r="BK1284" s="152" t="n"/>
      <c r="BL1284" s="152" t="n"/>
      <c r="BM1284" s="152" t="n"/>
      <c r="BN1284" s="152" t="n"/>
      <c r="BO1284" s="152" t="n"/>
      <c r="BP1284" s="155" t="n"/>
      <c r="BQ1284" s="152" t="n"/>
      <c r="BR1284" s="152" t="n"/>
      <c r="BS1284" s="152" t="n"/>
      <c r="BT1284" s="152" t="n"/>
      <c r="BU1284" s="152" t="n"/>
      <c r="BV1284" s="152" t="n"/>
      <c r="BW1284" s="152" t="n"/>
      <c r="BX1284" s="165" t="n"/>
      <c r="BY1284" s="150" t="n"/>
      <c r="BZ1284" s="150" t="n"/>
      <c r="CA1284" s="150" t="n"/>
      <c r="CB1284" s="174" t="n"/>
      <c r="CC1284" s="156" t="n"/>
      <c r="CD1284" s="156" t="n"/>
      <c r="CE1284" s="167">
        <f>IFERROR(__xludf.DUMMYFUNCTION("""COMPUTED_VALUE"""),"")</f>
        <v/>
      </c>
      <c r="CF1284" s="158">
        <f>IFERROR(__xludf.DUMMYFUNCTION("""COMPUTED_VALUE"""),"")</f>
        <v/>
      </c>
      <c r="CG1284" s="148" t="n"/>
      <c r="CH1284" s="148" t="n"/>
      <c r="CI1284" s="148" t="n"/>
      <c r="CJ1284" s="148" t="n"/>
      <c r="CK1284" s="148" t="n"/>
      <c r="CL1284" s="148" t="n"/>
      <c r="CM1284" s="148" t="n"/>
      <c r="CN1284" s="148" t="n"/>
      <c r="CO1284" s="148" t="n"/>
      <c r="CP1284" s="148" t="n"/>
      <c r="CQ1284" s="148" t="n"/>
      <c r="CR1284" s="148" t="n"/>
      <c r="CS1284" s="148" t="n"/>
      <c r="CT1284" s="148" t="n"/>
      <c r="CU1284" s="148" t="n"/>
      <c r="CV1284" s="148" t="n"/>
    </row>
    <row r="1285">
      <c r="A1285" s="162" t="n"/>
      <c r="B1285" s="64" t="n"/>
      <c r="C1285" s="129" t="n"/>
      <c r="D1285" s="130" t="inlineStr"/>
      <c r="E1285" s="150" t="inlineStr"/>
      <c r="F1285" s="150" t="inlineStr"/>
      <c r="G1285" s="150" t="n"/>
      <c r="H1285" s="152" t="n"/>
      <c r="I1285" s="152" t="n"/>
      <c r="J1285" s="152" t="n"/>
      <c r="K1285" s="152" t="n"/>
      <c r="L1285" s="152" t="n"/>
      <c r="M1285" s="152" t="n"/>
      <c r="N1285" s="152" t="n"/>
      <c r="O1285" s="152" t="n"/>
      <c r="P1285" s="152" t="n"/>
      <c r="Q1285" s="152" t="n"/>
      <c r="R1285" s="152" t="n"/>
      <c r="S1285" s="165" t="n"/>
      <c r="T1285" s="152" t="n"/>
      <c r="U1285" s="152" t="n"/>
      <c r="V1285" s="152" t="n"/>
      <c r="W1285" s="152" t="n"/>
      <c r="X1285" s="152" t="n"/>
      <c r="Y1285" s="152" t="n"/>
      <c r="Z1285" s="152" t="n"/>
      <c r="AA1285" s="152" t="n"/>
      <c r="AB1285" s="152" t="n"/>
      <c r="AC1285" s="152" t="n"/>
      <c r="AD1285" s="152" t="n"/>
      <c r="AE1285" s="152" t="n"/>
      <c r="AF1285" s="152" t="n"/>
      <c r="AG1285" s="152" t="n"/>
      <c r="AH1285" s="152" t="n"/>
      <c r="AI1285" s="152" t="n"/>
      <c r="AJ1285" s="152" t="n"/>
      <c r="AK1285" s="152" t="n"/>
      <c r="AL1285" s="152" t="n"/>
      <c r="AM1285" s="152" t="n"/>
      <c r="AN1285" s="166" t="n"/>
      <c r="AO1285" s="155" t="n"/>
      <c r="AP1285" s="152" t="n"/>
      <c r="AQ1285" s="152" t="n"/>
      <c r="AR1285" s="152" t="n"/>
      <c r="AS1285" s="152" t="n"/>
      <c r="AT1285" s="152" t="n"/>
      <c r="AU1285" s="155" t="n"/>
      <c r="AV1285" s="152" t="n"/>
      <c r="AW1285" s="152" t="n"/>
      <c r="AX1285" s="152" t="n"/>
      <c r="AY1285" s="152" t="n"/>
      <c r="AZ1285" s="152" t="n"/>
      <c r="BA1285" s="165" t="n"/>
      <c r="BB1285" s="165" t="n"/>
      <c r="BC1285" s="152" t="n"/>
      <c r="BD1285" s="152" t="n"/>
      <c r="BE1285" s="152" t="n"/>
      <c r="BF1285" s="152" t="n"/>
      <c r="BG1285" s="155" t="n"/>
      <c r="BH1285" s="152" t="n"/>
      <c r="BI1285" s="152" t="n"/>
      <c r="BJ1285" s="152" t="n"/>
      <c r="BK1285" s="152" t="n"/>
      <c r="BL1285" s="152" t="n"/>
      <c r="BM1285" s="152" t="n"/>
      <c r="BN1285" s="152" t="n"/>
      <c r="BO1285" s="152" t="n"/>
      <c r="BP1285" s="155" t="n"/>
      <c r="BQ1285" s="152" t="n"/>
      <c r="BR1285" s="152" t="n"/>
      <c r="BS1285" s="152" t="n"/>
      <c r="BT1285" s="152" t="n"/>
      <c r="BU1285" s="152" t="n"/>
      <c r="BV1285" s="152" t="n"/>
      <c r="BW1285" s="152" t="n"/>
      <c r="BX1285" s="165" t="n"/>
      <c r="BY1285" s="150" t="n"/>
      <c r="BZ1285" s="150" t="n"/>
      <c r="CA1285" s="150" t="n"/>
      <c r="CB1285" s="174" t="n"/>
      <c r="CC1285" s="156" t="n"/>
      <c r="CD1285" s="156" t="n"/>
      <c r="CE1285" s="167">
        <f>IFERROR(__xludf.DUMMYFUNCTION("""COMPUTED_VALUE"""),"")</f>
        <v/>
      </c>
      <c r="CF1285" s="158">
        <f>IFERROR(__xludf.DUMMYFUNCTION("""COMPUTED_VALUE"""),"")</f>
        <v/>
      </c>
      <c r="CG1285" s="148" t="n"/>
      <c r="CH1285" s="148" t="n"/>
      <c r="CI1285" s="148" t="n"/>
      <c r="CJ1285" s="148" t="n"/>
      <c r="CK1285" s="148" t="n"/>
      <c r="CL1285" s="148" t="n"/>
      <c r="CM1285" s="148" t="n"/>
      <c r="CN1285" s="148" t="n"/>
      <c r="CO1285" s="148" t="n"/>
      <c r="CP1285" s="148" t="n"/>
      <c r="CQ1285" s="148" t="n"/>
      <c r="CR1285" s="148" t="n"/>
      <c r="CS1285" s="148" t="n"/>
      <c r="CT1285" s="148" t="n"/>
      <c r="CU1285" s="148" t="n"/>
      <c r="CV1285" s="148" t="n"/>
    </row>
    <row r="1286">
      <c r="A1286" s="162" t="n"/>
      <c r="B1286" s="64" t="n"/>
      <c r="C1286" s="129" t="n"/>
      <c r="D1286" s="130" t="inlineStr"/>
      <c r="E1286" s="150" t="inlineStr"/>
      <c r="F1286" s="150" t="inlineStr"/>
      <c r="G1286" s="150" t="n"/>
      <c r="H1286" s="152" t="n"/>
      <c r="I1286" s="152" t="n"/>
      <c r="J1286" s="152" t="n"/>
      <c r="K1286" s="152" t="n"/>
      <c r="L1286" s="152" t="n"/>
      <c r="M1286" s="152" t="n"/>
      <c r="N1286" s="152" t="n"/>
      <c r="O1286" s="152" t="n"/>
      <c r="P1286" s="152" t="n"/>
      <c r="Q1286" s="152" t="n"/>
      <c r="R1286" s="152" t="n"/>
      <c r="S1286" s="165" t="n"/>
      <c r="T1286" s="152" t="n"/>
      <c r="U1286" s="152" t="n"/>
      <c r="V1286" s="152" t="n"/>
      <c r="W1286" s="152" t="n"/>
      <c r="X1286" s="152" t="n"/>
      <c r="Y1286" s="152" t="n"/>
      <c r="Z1286" s="152" t="n"/>
      <c r="AA1286" s="152" t="n"/>
      <c r="AB1286" s="152" t="n"/>
      <c r="AC1286" s="152" t="n"/>
      <c r="AD1286" s="152" t="n"/>
      <c r="AE1286" s="152" t="n"/>
      <c r="AF1286" s="152" t="n"/>
      <c r="AG1286" s="152" t="n"/>
      <c r="AH1286" s="152" t="n"/>
      <c r="AI1286" s="152" t="n"/>
      <c r="AJ1286" s="152" t="n"/>
      <c r="AK1286" s="152" t="n"/>
      <c r="AL1286" s="152" t="n"/>
      <c r="AM1286" s="152" t="n"/>
      <c r="AN1286" s="166" t="n"/>
      <c r="AO1286" s="155" t="n"/>
      <c r="AP1286" s="152" t="n"/>
      <c r="AQ1286" s="152" t="n"/>
      <c r="AR1286" s="152" t="n"/>
      <c r="AS1286" s="152" t="n"/>
      <c r="AT1286" s="152" t="n"/>
      <c r="AU1286" s="155" t="n"/>
      <c r="AV1286" s="152" t="n"/>
      <c r="AW1286" s="152" t="n"/>
      <c r="AX1286" s="152" t="n"/>
      <c r="AY1286" s="152" t="n"/>
      <c r="AZ1286" s="152" t="n"/>
      <c r="BA1286" s="165" t="n"/>
      <c r="BB1286" s="165" t="n"/>
      <c r="BC1286" s="152" t="n"/>
      <c r="BD1286" s="152" t="n"/>
      <c r="BE1286" s="152" t="n"/>
      <c r="BF1286" s="152" t="n"/>
      <c r="BG1286" s="155" t="n"/>
      <c r="BH1286" s="152" t="n"/>
      <c r="BI1286" s="152" t="n"/>
      <c r="BJ1286" s="152" t="n"/>
      <c r="BK1286" s="152" t="n"/>
      <c r="BL1286" s="152" t="n"/>
      <c r="BM1286" s="152" t="n"/>
      <c r="BN1286" s="152" t="n"/>
      <c r="BO1286" s="152" t="n"/>
      <c r="BP1286" s="155" t="n"/>
      <c r="BQ1286" s="152" t="n"/>
      <c r="BR1286" s="152" t="n"/>
      <c r="BS1286" s="152" t="n"/>
      <c r="BT1286" s="152" t="n"/>
      <c r="BU1286" s="152" t="n"/>
      <c r="BV1286" s="152" t="n"/>
      <c r="BW1286" s="152" t="n"/>
      <c r="BX1286" s="165" t="n"/>
      <c r="BY1286" s="150" t="n"/>
      <c r="BZ1286" s="150" t="n"/>
      <c r="CA1286" s="150" t="n"/>
      <c r="CB1286" s="174" t="n"/>
      <c r="CC1286" s="156" t="n"/>
      <c r="CD1286" s="156" t="n"/>
      <c r="CE1286" s="167">
        <f>IFERROR(__xludf.DUMMYFUNCTION("""COMPUTED_VALUE"""),"")</f>
        <v/>
      </c>
      <c r="CF1286" s="158">
        <f>IFERROR(__xludf.DUMMYFUNCTION("""COMPUTED_VALUE"""),"")</f>
        <v/>
      </c>
      <c r="CG1286" s="148" t="n"/>
      <c r="CH1286" s="148" t="n"/>
      <c r="CI1286" s="148" t="n"/>
      <c r="CJ1286" s="148" t="n"/>
      <c r="CK1286" s="148" t="n"/>
      <c r="CL1286" s="148" t="n"/>
      <c r="CM1286" s="148" t="n"/>
      <c r="CN1286" s="148" t="n"/>
      <c r="CO1286" s="148" t="n"/>
      <c r="CP1286" s="148" t="n"/>
      <c r="CQ1286" s="148" t="n"/>
      <c r="CR1286" s="148" t="n"/>
      <c r="CS1286" s="148" t="n"/>
      <c r="CT1286" s="148" t="n"/>
      <c r="CU1286" s="148" t="n"/>
      <c r="CV1286" s="148" t="n"/>
    </row>
    <row r="1287">
      <c r="A1287" s="162" t="n"/>
      <c r="B1287" s="64" t="n"/>
      <c r="C1287" s="129" t="n"/>
      <c r="D1287" s="130" t="inlineStr"/>
      <c r="E1287" s="150" t="inlineStr"/>
      <c r="F1287" s="150" t="inlineStr"/>
      <c r="G1287" s="150" t="n"/>
      <c r="H1287" s="152" t="n"/>
      <c r="I1287" s="152" t="n"/>
      <c r="J1287" s="152" t="n"/>
      <c r="K1287" s="152" t="n"/>
      <c r="L1287" s="152" t="n"/>
      <c r="M1287" s="152" t="n"/>
      <c r="N1287" s="152" t="n"/>
      <c r="O1287" s="152" t="n"/>
      <c r="P1287" s="152" t="n"/>
      <c r="Q1287" s="152" t="n"/>
      <c r="R1287" s="152" t="n"/>
      <c r="S1287" s="165" t="n"/>
      <c r="T1287" s="152" t="n"/>
      <c r="U1287" s="152" t="n"/>
      <c r="V1287" s="152" t="n"/>
      <c r="W1287" s="152" t="n"/>
      <c r="X1287" s="152" t="n"/>
      <c r="Y1287" s="152" t="n"/>
      <c r="Z1287" s="152" t="n"/>
      <c r="AA1287" s="152" t="n"/>
      <c r="AB1287" s="152" t="n"/>
      <c r="AC1287" s="152" t="n"/>
      <c r="AD1287" s="152" t="n"/>
      <c r="AE1287" s="152" t="n"/>
      <c r="AF1287" s="152" t="n"/>
      <c r="AG1287" s="152" t="n"/>
      <c r="AH1287" s="152" t="n"/>
      <c r="AI1287" s="152" t="n"/>
      <c r="AJ1287" s="152" t="n"/>
      <c r="AK1287" s="152" t="n"/>
      <c r="AL1287" s="152" t="n"/>
      <c r="AM1287" s="152" t="n"/>
      <c r="AN1287" s="166" t="n"/>
      <c r="AO1287" s="155" t="n"/>
      <c r="AP1287" s="152" t="n"/>
      <c r="AQ1287" s="152" t="n"/>
      <c r="AR1287" s="152" t="n"/>
      <c r="AS1287" s="152" t="n"/>
      <c r="AT1287" s="152" t="n"/>
      <c r="AU1287" s="155" t="n"/>
      <c r="AV1287" s="152" t="n"/>
      <c r="AW1287" s="152" t="n"/>
      <c r="AX1287" s="152" t="n"/>
      <c r="AY1287" s="152" t="n"/>
      <c r="AZ1287" s="152" t="n"/>
      <c r="BA1287" s="165" t="n"/>
      <c r="BB1287" s="165" t="n"/>
      <c r="BC1287" s="152" t="n"/>
      <c r="BD1287" s="152" t="n"/>
      <c r="BE1287" s="152" t="n"/>
      <c r="BF1287" s="152" t="n"/>
      <c r="BG1287" s="155" t="n"/>
      <c r="BH1287" s="152" t="n"/>
      <c r="BI1287" s="152" t="n"/>
      <c r="BJ1287" s="152" t="n"/>
      <c r="BK1287" s="152" t="n"/>
      <c r="BL1287" s="152" t="n"/>
      <c r="BM1287" s="152" t="n"/>
      <c r="BN1287" s="152" t="n"/>
      <c r="BO1287" s="152" t="n"/>
      <c r="BP1287" s="155" t="n"/>
      <c r="BQ1287" s="152" t="n"/>
      <c r="BR1287" s="152" t="n"/>
      <c r="BS1287" s="152" t="n"/>
      <c r="BT1287" s="152" t="n"/>
      <c r="BU1287" s="152" t="n"/>
      <c r="BV1287" s="152" t="n"/>
      <c r="BW1287" s="152" t="n"/>
      <c r="BX1287" s="165" t="n"/>
      <c r="BY1287" s="150" t="n"/>
      <c r="BZ1287" s="150" t="n"/>
      <c r="CA1287" s="150" t="n"/>
      <c r="CB1287" s="174" t="n"/>
      <c r="CC1287" s="156" t="n"/>
      <c r="CD1287" s="156" t="n"/>
      <c r="CE1287" s="167">
        <f>IFERROR(__xludf.DUMMYFUNCTION("""COMPUTED_VALUE"""),"")</f>
        <v/>
      </c>
      <c r="CF1287" s="158">
        <f>IFERROR(__xludf.DUMMYFUNCTION("""COMPUTED_VALUE"""),"")</f>
        <v/>
      </c>
      <c r="CG1287" s="148" t="n"/>
      <c r="CH1287" s="148" t="n"/>
      <c r="CI1287" s="148" t="n"/>
      <c r="CJ1287" s="148" t="n"/>
      <c r="CK1287" s="148" t="n"/>
      <c r="CL1287" s="148" t="n"/>
      <c r="CM1287" s="148" t="n"/>
      <c r="CN1287" s="148" t="n"/>
      <c r="CO1287" s="148" t="n"/>
      <c r="CP1287" s="148" t="n"/>
      <c r="CQ1287" s="148" t="n"/>
      <c r="CR1287" s="148" t="n"/>
      <c r="CS1287" s="148" t="n"/>
      <c r="CT1287" s="148" t="n"/>
      <c r="CU1287" s="148" t="n"/>
      <c r="CV1287" s="148" t="n"/>
    </row>
    <row r="1288">
      <c r="A1288" s="162" t="n"/>
      <c r="B1288" s="64" t="n"/>
      <c r="C1288" s="129" t="n"/>
      <c r="D1288" s="130" t="inlineStr"/>
      <c r="E1288" s="150" t="inlineStr"/>
      <c r="F1288" s="150" t="inlineStr"/>
      <c r="G1288" s="150" t="n"/>
      <c r="H1288" s="152" t="n"/>
      <c r="I1288" s="152" t="n"/>
      <c r="J1288" s="152" t="n"/>
      <c r="K1288" s="152" t="n"/>
      <c r="L1288" s="152" t="n"/>
      <c r="M1288" s="152" t="n"/>
      <c r="N1288" s="152" t="n"/>
      <c r="O1288" s="152" t="n"/>
      <c r="P1288" s="152" t="n"/>
      <c r="Q1288" s="152" t="n"/>
      <c r="R1288" s="152" t="n"/>
      <c r="S1288" s="165" t="n"/>
      <c r="T1288" s="152" t="n"/>
      <c r="U1288" s="152" t="n"/>
      <c r="V1288" s="152" t="n"/>
      <c r="W1288" s="152" t="n"/>
      <c r="X1288" s="152" t="n"/>
      <c r="Y1288" s="152" t="n"/>
      <c r="Z1288" s="152" t="n"/>
      <c r="AA1288" s="152" t="n"/>
      <c r="AB1288" s="152" t="n"/>
      <c r="AC1288" s="152" t="n"/>
      <c r="AD1288" s="152" t="n"/>
      <c r="AE1288" s="152" t="n"/>
      <c r="AF1288" s="152" t="n"/>
      <c r="AG1288" s="152" t="n"/>
      <c r="AH1288" s="152" t="n"/>
      <c r="AI1288" s="152" t="n"/>
      <c r="AJ1288" s="152" t="n"/>
      <c r="AK1288" s="152" t="n"/>
      <c r="AL1288" s="152" t="n"/>
      <c r="AM1288" s="152" t="n"/>
      <c r="AN1288" s="166" t="n"/>
      <c r="AO1288" s="155" t="n"/>
      <c r="AP1288" s="152" t="n"/>
      <c r="AQ1288" s="152" t="n"/>
      <c r="AR1288" s="152" t="n"/>
      <c r="AS1288" s="152" t="n"/>
      <c r="AT1288" s="152" t="n"/>
      <c r="AU1288" s="155" t="n"/>
      <c r="AV1288" s="152" t="n"/>
      <c r="AW1288" s="152" t="n"/>
      <c r="AX1288" s="152" t="n"/>
      <c r="AY1288" s="152" t="n"/>
      <c r="AZ1288" s="152" t="n"/>
      <c r="BA1288" s="165" t="n"/>
      <c r="BB1288" s="165" t="n"/>
      <c r="BC1288" s="152" t="n"/>
      <c r="BD1288" s="152" t="n"/>
      <c r="BE1288" s="152" t="n"/>
      <c r="BF1288" s="152" t="n"/>
      <c r="BG1288" s="155" t="n"/>
      <c r="BH1288" s="152" t="n"/>
      <c r="BI1288" s="152" t="n"/>
      <c r="BJ1288" s="152" t="n"/>
      <c r="BK1288" s="152" t="n"/>
      <c r="BL1288" s="152" t="n"/>
      <c r="BM1288" s="152" t="n"/>
      <c r="BN1288" s="152" t="n"/>
      <c r="BO1288" s="152" t="n"/>
      <c r="BP1288" s="155" t="n"/>
      <c r="BQ1288" s="152" t="n"/>
      <c r="BR1288" s="152" t="n"/>
      <c r="BS1288" s="152" t="n"/>
      <c r="BT1288" s="152" t="n"/>
      <c r="BU1288" s="152" t="n"/>
      <c r="BV1288" s="152" t="n"/>
      <c r="BW1288" s="152" t="n"/>
      <c r="BX1288" s="165" t="n"/>
      <c r="BY1288" s="150" t="n"/>
      <c r="BZ1288" s="150" t="n"/>
      <c r="CA1288" s="150" t="n"/>
      <c r="CB1288" s="174" t="n"/>
      <c r="CC1288" s="156" t="n"/>
      <c r="CD1288" s="156" t="n"/>
      <c r="CE1288" s="167">
        <f>IFERROR(__xludf.DUMMYFUNCTION("""COMPUTED_VALUE"""),"")</f>
        <v/>
      </c>
      <c r="CF1288" s="158">
        <f>IFERROR(__xludf.DUMMYFUNCTION("""COMPUTED_VALUE"""),"")</f>
        <v/>
      </c>
      <c r="CG1288" s="148" t="n"/>
      <c r="CH1288" s="148" t="n"/>
      <c r="CI1288" s="148" t="n"/>
      <c r="CJ1288" s="148" t="n"/>
      <c r="CK1288" s="148" t="n"/>
      <c r="CL1288" s="148" t="n"/>
      <c r="CM1288" s="148" t="n"/>
      <c r="CN1288" s="148" t="n"/>
      <c r="CO1288" s="148" t="n"/>
      <c r="CP1288" s="148" t="n"/>
      <c r="CQ1288" s="148" t="n"/>
      <c r="CR1288" s="148" t="n"/>
      <c r="CS1288" s="148" t="n"/>
      <c r="CT1288" s="148" t="n"/>
      <c r="CU1288" s="148" t="n"/>
      <c r="CV1288" s="148" t="n"/>
    </row>
    <row r="1289">
      <c r="A1289" s="162" t="n"/>
      <c r="B1289" s="64" t="n"/>
      <c r="C1289" s="129" t="n"/>
      <c r="D1289" s="130" t="inlineStr"/>
      <c r="E1289" s="150" t="inlineStr"/>
      <c r="F1289" s="150" t="inlineStr"/>
      <c r="G1289" s="150" t="n"/>
      <c r="H1289" s="152" t="n"/>
      <c r="I1289" s="152" t="n"/>
      <c r="J1289" s="152" t="n"/>
      <c r="K1289" s="152" t="n"/>
      <c r="L1289" s="152" t="n"/>
      <c r="M1289" s="152" t="n"/>
      <c r="N1289" s="152" t="n"/>
      <c r="O1289" s="152" t="n"/>
      <c r="P1289" s="152" t="n"/>
      <c r="Q1289" s="152" t="n"/>
      <c r="R1289" s="152" t="n"/>
      <c r="S1289" s="165" t="n"/>
      <c r="T1289" s="152" t="n"/>
      <c r="U1289" s="152" t="n"/>
      <c r="V1289" s="152" t="n"/>
      <c r="W1289" s="152" t="n"/>
      <c r="X1289" s="152" t="n"/>
      <c r="Y1289" s="152" t="n"/>
      <c r="Z1289" s="152" t="n"/>
      <c r="AA1289" s="152" t="n"/>
      <c r="AB1289" s="152" t="n"/>
      <c r="AC1289" s="152" t="n"/>
      <c r="AD1289" s="152" t="n"/>
      <c r="AE1289" s="152" t="n"/>
      <c r="AF1289" s="152" t="n"/>
      <c r="AG1289" s="152" t="n"/>
      <c r="AH1289" s="152" t="n"/>
      <c r="AI1289" s="152" t="n"/>
      <c r="AJ1289" s="152" t="n"/>
      <c r="AK1289" s="152" t="n"/>
      <c r="AL1289" s="152" t="n"/>
      <c r="AM1289" s="152" t="n"/>
      <c r="AN1289" s="166" t="n"/>
      <c r="AO1289" s="155" t="n"/>
      <c r="AP1289" s="152" t="n"/>
      <c r="AQ1289" s="152" t="n"/>
      <c r="AR1289" s="152" t="n"/>
      <c r="AS1289" s="152" t="n"/>
      <c r="AT1289" s="152" t="n"/>
      <c r="AU1289" s="155" t="n"/>
      <c r="AV1289" s="152" t="n"/>
      <c r="AW1289" s="152" t="n"/>
      <c r="AX1289" s="152" t="n"/>
      <c r="AY1289" s="152" t="n"/>
      <c r="AZ1289" s="152" t="n"/>
      <c r="BA1289" s="165" t="n"/>
      <c r="BB1289" s="165" t="n"/>
      <c r="BC1289" s="152" t="n"/>
      <c r="BD1289" s="152" t="n"/>
      <c r="BE1289" s="152" t="n"/>
      <c r="BF1289" s="152" t="n"/>
      <c r="BG1289" s="155" t="n"/>
      <c r="BH1289" s="152" t="n"/>
      <c r="BI1289" s="152" t="n"/>
      <c r="BJ1289" s="152" t="n"/>
      <c r="BK1289" s="152" t="n"/>
      <c r="BL1289" s="152" t="n"/>
      <c r="BM1289" s="152" t="n"/>
      <c r="BN1289" s="152" t="n"/>
      <c r="BO1289" s="152" t="n"/>
      <c r="BP1289" s="155" t="n"/>
      <c r="BQ1289" s="152" t="n"/>
      <c r="BR1289" s="152" t="n"/>
      <c r="BS1289" s="152" t="n"/>
      <c r="BT1289" s="152" t="n"/>
      <c r="BU1289" s="152" t="n"/>
      <c r="BV1289" s="152" t="n"/>
      <c r="BW1289" s="152" t="n"/>
      <c r="BX1289" s="165" t="n"/>
      <c r="BY1289" s="150" t="n"/>
      <c r="BZ1289" s="150" t="n"/>
      <c r="CA1289" s="150" t="n"/>
      <c r="CB1289" s="174" t="n"/>
      <c r="CC1289" s="156" t="n"/>
      <c r="CD1289" s="156" t="n"/>
      <c r="CE1289" s="167">
        <f>IFERROR(__xludf.DUMMYFUNCTION("""COMPUTED_VALUE"""),"")</f>
        <v/>
      </c>
      <c r="CF1289" s="158">
        <f>IFERROR(__xludf.DUMMYFUNCTION("""COMPUTED_VALUE"""),"")</f>
        <v/>
      </c>
      <c r="CG1289" s="148" t="n"/>
      <c r="CH1289" s="148" t="n"/>
      <c r="CI1289" s="148" t="n"/>
      <c r="CJ1289" s="148" t="n"/>
      <c r="CK1289" s="148" t="n"/>
      <c r="CL1289" s="148" t="n"/>
      <c r="CM1289" s="148" t="n"/>
      <c r="CN1289" s="148" t="n"/>
      <c r="CO1289" s="148" t="n"/>
      <c r="CP1289" s="148" t="n"/>
      <c r="CQ1289" s="148" t="n"/>
      <c r="CR1289" s="148" t="n"/>
      <c r="CS1289" s="148" t="n"/>
      <c r="CT1289" s="148" t="n"/>
      <c r="CU1289" s="148" t="n"/>
      <c r="CV1289" s="148" t="n"/>
    </row>
    <row r="1290">
      <c r="A1290" s="162" t="n"/>
      <c r="B1290" s="64" t="n"/>
      <c r="C1290" s="129" t="n"/>
      <c r="D1290" s="130" t="inlineStr"/>
      <c r="E1290" s="150" t="inlineStr"/>
      <c r="F1290" s="150" t="inlineStr"/>
      <c r="G1290" s="150" t="n"/>
      <c r="H1290" s="152" t="n"/>
      <c r="I1290" s="152" t="n"/>
      <c r="J1290" s="152" t="n"/>
      <c r="K1290" s="152" t="n"/>
      <c r="L1290" s="152" t="n"/>
      <c r="M1290" s="152" t="n"/>
      <c r="N1290" s="152" t="n"/>
      <c r="O1290" s="152" t="n"/>
      <c r="P1290" s="152" t="n"/>
      <c r="Q1290" s="152" t="n"/>
      <c r="R1290" s="152" t="n"/>
      <c r="S1290" s="165" t="n"/>
      <c r="T1290" s="152" t="n"/>
      <c r="U1290" s="152" t="n"/>
      <c r="V1290" s="152" t="n"/>
      <c r="W1290" s="152" t="n"/>
      <c r="X1290" s="152" t="n"/>
      <c r="Y1290" s="152" t="n"/>
      <c r="Z1290" s="152" t="n"/>
      <c r="AA1290" s="152" t="n"/>
      <c r="AB1290" s="152" t="n"/>
      <c r="AC1290" s="152" t="n"/>
      <c r="AD1290" s="152" t="n"/>
      <c r="AE1290" s="152" t="n"/>
      <c r="AF1290" s="152" t="n"/>
      <c r="AG1290" s="152" t="n"/>
      <c r="AH1290" s="152" t="n"/>
      <c r="AI1290" s="152" t="n"/>
      <c r="AJ1290" s="152" t="n"/>
      <c r="AK1290" s="152" t="n"/>
      <c r="AL1290" s="152" t="n"/>
      <c r="AM1290" s="152" t="n"/>
      <c r="AN1290" s="166" t="n"/>
      <c r="AO1290" s="155" t="n"/>
      <c r="AP1290" s="152" t="n"/>
      <c r="AQ1290" s="152" t="n"/>
      <c r="AR1290" s="152" t="n"/>
      <c r="AS1290" s="152" t="n"/>
      <c r="AT1290" s="152" t="n"/>
      <c r="AU1290" s="155" t="n"/>
      <c r="AV1290" s="152" t="n"/>
      <c r="AW1290" s="152" t="n"/>
      <c r="AX1290" s="152" t="n"/>
      <c r="AY1290" s="152" t="n"/>
      <c r="AZ1290" s="152" t="n"/>
      <c r="BA1290" s="165" t="n"/>
      <c r="BB1290" s="165" t="n"/>
      <c r="BC1290" s="152" t="n"/>
      <c r="BD1290" s="152" t="n"/>
      <c r="BE1290" s="152" t="n"/>
      <c r="BF1290" s="152" t="n"/>
      <c r="BG1290" s="155" t="n"/>
      <c r="BH1290" s="152" t="n"/>
      <c r="BI1290" s="152" t="n"/>
      <c r="BJ1290" s="152" t="n"/>
      <c r="BK1290" s="152" t="n"/>
      <c r="BL1290" s="152" t="n"/>
      <c r="BM1290" s="152" t="n"/>
      <c r="BN1290" s="152" t="n"/>
      <c r="BO1290" s="152" t="n"/>
      <c r="BP1290" s="155" t="n"/>
      <c r="BQ1290" s="152" t="n"/>
      <c r="BR1290" s="152" t="n"/>
      <c r="BS1290" s="152" t="n"/>
      <c r="BT1290" s="152" t="n"/>
      <c r="BU1290" s="152" t="n"/>
      <c r="BV1290" s="152" t="n"/>
      <c r="BW1290" s="152" t="n"/>
      <c r="BX1290" s="165" t="n"/>
      <c r="BY1290" s="150" t="n"/>
      <c r="BZ1290" s="150" t="n"/>
      <c r="CA1290" s="150" t="n"/>
      <c r="CB1290" s="174" t="n"/>
      <c r="CC1290" s="156" t="n"/>
      <c r="CD1290" s="156" t="n"/>
      <c r="CE1290" s="167">
        <f>IFERROR(__xludf.DUMMYFUNCTION("""COMPUTED_VALUE"""),"")</f>
        <v/>
      </c>
      <c r="CF1290" s="158">
        <f>IFERROR(__xludf.DUMMYFUNCTION("""COMPUTED_VALUE"""),"")</f>
        <v/>
      </c>
      <c r="CG1290" s="148" t="n"/>
      <c r="CH1290" s="148" t="n"/>
      <c r="CI1290" s="148" t="n"/>
      <c r="CJ1290" s="148" t="n"/>
      <c r="CK1290" s="148" t="n"/>
      <c r="CL1290" s="148" t="n"/>
      <c r="CM1290" s="148" t="n"/>
      <c r="CN1290" s="148" t="n"/>
      <c r="CO1290" s="148" t="n"/>
      <c r="CP1290" s="148" t="n"/>
      <c r="CQ1290" s="148" t="n"/>
      <c r="CR1290" s="148" t="n"/>
      <c r="CS1290" s="148" t="n"/>
      <c r="CT1290" s="148" t="n"/>
      <c r="CU1290" s="148" t="n"/>
      <c r="CV1290" s="148" t="n"/>
    </row>
    <row r="1291">
      <c r="A1291" s="162" t="n"/>
      <c r="B1291" s="64" t="n"/>
      <c r="C1291" s="129" t="n"/>
      <c r="D1291" s="130" t="inlineStr"/>
      <c r="E1291" s="150" t="inlineStr"/>
      <c r="F1291" s="150" t="inlineStr"/>
      <c r="G1291" s="150" t="n"/>
      <c r="H1291" s="152" t="n"/>
      <c r="I1291" s="152" t="n"/>
      <c r="J1291" s="152" t="n"/>
      <c r="K1291" s="152" t="n"/>
      <c r="L1291" s="152" t="n"/>
      <c r="M1291" s="152" t="n"/>
      <c r="N1291" s="152" t="n"/>
      <c r="O1291" s="152" t="n"/>
      <c r="P1291" s="152" t="n"/>
      <c r="Q1291" s="152" t="n"/>
      <c r="R1291" s="152" t="n"/>
      <c r="S1291" s="165" t="n"/>
      <c r="T1291" s="152" t="n"/>
      <c r="U1291" s="152" t="n"/>
      <c r="V1291" s="152" t="n"/>
      <c r="W1291" s="152" t="n"/>
      <c r="X1291" s="152" t="n"/>
      <c r="Y1291" s="152" t="n"/>
      <c r="Z1291" s="152" t="n"/>
      <c r="AA1291" s="152" t="n"/>
      <c r="AB1291" s="152" t="n"/>
      <c r="AC1291" s="152" t="n"/>
      <c r="AD1291" s="152" t="n"/>
      <c r="AE1291" s="152" t="n"/>
      <c r="AF1291" s="152" t="n"/>
      <c r="AG1291" s="152" t="n"/>
      <c r="AH1291" s="152" t="n"/>
      <c r="AI1291" s="152" t="n"/>
      <c r="AJ1291" s="152" t="n"/>
      <c r="AK1291" s="152" t="n"/>
      <c r="AL1291" s="152" t="n"/>
      <c r="AM1291" s="152" t="n"/>
      <c r="AN1291" s="166" t="n"/>
      <c r="AO1291" s="155" t="n"/>
      <c r="AP1291" s="152" t="n"/>
      <c r="AQ1291" s="152" t="n"/>
      <c r="AR1291" s="152" t="n"/>
      <c r="AS1291" s="152" t="n"/>
      <c r="AT1291" s="152" t="n"/>
      <c r="AU1291" s="155" t="n"/>
      <c r="AV1291" s="152" t="n"/>
      <c r="AW1291" s="152" t="n"/>
      <c r="AX1291" s="152" t="n"/>
      <c r="AY1291" s="152" t="n"/>
      <c r="AZ1291" s="152" t="n"/>
      <c r="BA1291" s="165" t="n"/>
      <c r="BB1291" s="165" t="n"/>
      <c r="BC1291" s="152" t="n"/>
      <c r="BD1291" s="152" t="n"/>
      <c r="BE1291" s="152" t="n"/>
      <c r="BF1291" s="152" t="n"/>
      <c r="BG1291" s="155" t="n"/>
      <c r="BH1291" s="152" t="n"/>
      <c r="BI1291" s="152" t="n"/>
      <c r="BJ1291" s="152" t="n"/>
      <c r="BK1291" s="152" t="n"/>
      <c r="BL1291" s="152" t="n"/>
      <c r="BM1291" s="152" t="n"/>
      <c r="BN1291" s="152" t="n"/>
      <c r="BO1291" s="152" t="n"/>
      <c r="BP1291" s="155" t="n"/>
      <c r="BQ1291" s="152" t="n"/>
      <c r="BR1291" s="152" t="n"/>
      <c r="BS1291" s="152" t="n"/>
      <c r="BT1291" s="152" t="n"/>
      <c r="BU1291" s="152" t="n"/>
      <c r="BV1291" s="152" t="n"/>
      <c r="BW1291" s="152" t="n"/>
      <c r="BX1291" s="165" t="n"/>
      <c r="BY1291" s="150" t="n"/>
      <c r="BZ1291" s="150" t="n"/>
      <c r="CA1291" s="150" t="n"/>
      <c r="CB1291" s="174" t="n"/>
      <c r="CC1291" s="156" t="n"/>
      <c r="CD1291" s="156" t="n"/>
      <c r="CE1291" s="167">
        <f>IFERROR(__xludf.DUMMYFUNCTION("""COMPUTED_VALUE"""),"")</f>
        <v/>
      </c>
      <c r="CF1291" s="158">
        <f>IFERROR(__xludf.DUMMYFUNCTION("""COMPUTED_VALUE"""),"")</f>
        <v/>
      </c>
      <c r="CG1291" s="148" t="n"/>
      <c r="CH1291" s="148" t="n"/>
      <c r="CI1291" s="148" t="n"/>
      <c r="CJ1291" s="148" t="n"/>
      <c r="CK1291" s="148" t="n"/>
      <c r="CL1291" s="148" t="n"/>
      <c r="CM1291" s="148" t="n"/>
      <c r="CN1291" s="148" t="n"/>
      <c r="CO1291" s="148" t="n"/>
      <c r="CP1291" s="148" t="n"/>
      <c r="CQ1291" s="148" t="n"/>
      <c r="CR1291" s="148" t="n"/>
      <c r="CS1291" s="148" t="n"/>
      <c r="CT1291" s="148" t="n"/>
      <c r="CU1291" s="148" t="n"/>
      <c r="CV1291" s="148" t="n"/>
    </row>
    <row r="1292">
      <c r="A1292" s="162" t="n"/>
      <c r="B1292" s="64" t="n"/>
      <c r="C1292" s="129" t="n"/>
      <c r="D1292" s="130" t="inlineStr"/>
      <c r="E1292" s="150" t="inlineStr"/>
      <c r="F1292" s="150" t="inlineStr"/>
      <c r="G1292" s="150" t="n"/>
      <c r="H1292" s="152" t="n"/>
      <c r="I1292" s="152" t="n"/>
      <c r="J1292" s="152" t="n"/>
      <c r="K1292" s="152" t="n"/>
      <c r="L1292" s="152" t="n"/>
      <c r="M1292" s="152" t="n"/>
      <c r="N1292" s="152" t="n"/>
      <c r="O1292" s="152" t="n"/>
      <c r="P1292" s="152" t="n"/>
      <c r="Q1292" s="152" t="n"/>
      <c r="R1292" s="152" t="n"/>
      <c r="S1292" s="165" t="n"/>
      <c r="T1292" s="152" t="n"/>
      <c r="U1292" s="152" t="n"/>
      <c r="V1292" s="152" t="n"/>
      <c r="W1292" s="152" t="n"/>
      <c r="X1292" s="152" t="n"/>
      <c r="Y1292" s="152" t="n"/>
      <c r="Z1292" s="152" t="n"/>
      <c r="AA1292" s="152" t="n"/>
      <c r="AB1292" s="152" t="n"/>
      <c r="AC1292" s="152" t="n"/>
      <c r="AD1292" s="152" t="n"/>
      <c r="AE1292" s="152" t="n"/>
      <c r="AF1292" s="152" t="n"/>
      <c r="AG1292" s="152" t="n"/>
      <c r="AH1292" s="152" t="n"/>
      <c r="AI1292" s="152" t="n"/>
      <c r="AJ1292" s="152" t="n"/>
      <c r="AK1292" s="152" t="n"/>
      <c r="AL1292" s="152" t="n"/>
      <c r="AM1292" s="152" t="n"/>
      <c r="AN1292" s="166" t="n"/>
      <c r="AO1292" s="155" t="n"/>
      <c r="AP1292" s="152" t="n"/>
      <c r="AQ1292" s="152" t="n"/>
      <c r="AR1292" s="152" t="n"/>
      <c r="AS1292" s="152" t="n"/>
      <c r="AT1292" s="152" t="n"/>
      <c r="AU1292" s="155" t="n"/>
      <c r="AV1292" s="152" t="n"/>
      <c r="AW1292" s="152" t="n"/>
      <c r="AX1292" s="152" t="n"/>
      <c r="AY1292" s="152" t="n"/>
      <c r="AZ1292" s="152" t="n"/>
      <c r="BA1292" s="165" t="n"/>
      <c r="BB1292" s="165" t="n"/>
      <c r="BC1292" s="152" t="n"/>
      <c r="BD1292" s="152" t="n"/>
      <c r="BE1292" s="152" t="n"/>
      <c r="BF1292" s="152" t="n"/>
      <c r="BG1292" s="155" t="n"/>
      <c r="BH1292" s="152" t="n"/>
      <c r="BI1292" s="152" t="n"/>
      <c r="BJ1292" s="152" t="n"/>
      <c r="BK1292" s="152" t="n"/>
      <c r="BL1292" s="152" t="n"/>
      <c r="BM1292" s="152" t="n"/>
      <c r="BN1292" s="152" t="n"/>
      <c r="BO1292" s="152" t="n"/>
      <c r="BP1292" s="155" t="n"/>
      <c r="BQ1292" s="152" t="n"/>
      <c r="BR1292" s="152" t="n"/>
      <c r="BS1292" s="152" t="n"/>
      <c r="BT1292" s="152" t="n"/>
      <c r="BU1292" s="152" t="n"/>
      <c r="BV1292" s="152" t="n"/>
      <c r="BW1292" s="152" t="n"/>
      <c r="BX1292" s="165" t="n"/>
      <c r="BY1292" s="150" t="n"/>
      <c r="BZ1292" s="150" t="n"/>
      <c r="CA1292" s="150" t="n"/>
      <c r="CB1292" s="174" t="n"/>
      <c r="CC1292" s="156" t="n"/>
      <c r="CD1292" s="156" t="n"/>
      <c r="CE1292" s="167">
        <f>IFERROR(__xludf.DUMMYFUNCTION("""COMPUTED_VALUE"""),"")</f>
        <v/>
      </c>
      <c r="CF1292" s="158">
        <f>IFERROR(__xludf.DUMMYFUNCTION("""COMPUTED_VALUE"""),"")</f>
        <v/>
      </c>
      <c r="CG1292" s="148" t="n"/>
      <c r="CH1292" s="148" t="n"/>
      <c r="CI1292" s="148" t="n"/>
      <c r="CJ1292" s="148" t="n"/>
      <c r="CK1292" s="148" t="n"/>
      <c r="CL1292" s="148" t="n"/>
      <c r="CM1292" s="148" t="n"/>
      <c r="CN1292" s="148" t="n"/>
      <c r="CO1292" s="148" t="n"/>
      <c r="CP1292" s="148" t="n"/>
      <c r="CQ1292" s="148" t="n"/>
      <c r="CR1292" s="148" t="n"/>
      <c r="CS1292" s="148" t="n"/>
      <c r="CT1292" s="148" t="n"/>
      <c r="CU1292" s="148" t="n"/>
      <c r="CV1292" s="148" t="n"/>
    </row>
    <row r="1293">
      <c r="A1293" s="162" t="n"/>
      <c r="B1293" s="64" t="n"/>
      <c r="C1293" s="129" t="n"/>
      <c r="D1293" s="130" t="inlineStr"/>
      <c r="E1293" s="150" t="inlineStr"/>
      <c r="F1293" s="150" t="inlineStr"/>
      <c r="G1293" s="150" t="n"/>
      <c r="H1293" s="152" t="n"/>
      <c r="I1293" s="152" t="n"/>
      <c r="J1293" s="152" t="n"/>
      <c r="K1293" s="152" t="n"/>
      <c r="L1293" s="152" t="n"/>
      <c r="M1293" s="152" t="n"/>
      <c r="N1293" s="152" t="n"/>
      <c r="O1293" s="152" t="n"/>
      <c r="P1293" s="152" t="n"/>
      <c r="Q1293" s="152" t="n"/>
      <c r="R1293" s="152" t="n"/>
      <c r="S1293" s="165" t="n"/>
      <c r="T1293" s="152" t="n"/>
      <c r="U1293" s="152" t="n"/>
      <c r="V1293" s="152" t="n"/>
      <c r="W1293" s="152" t="n"/>
      <c r="X1293" s="152" t="n"/>
      <c r="Y1293" s="152" t="n"/>
      <c r="Z1293" s="152" t="n"/>
      <c r="AA1293" s="152" t="n"/>
      <c r="AB1293" s="152" t="n"/>
      <c r="AC1293" s="152" t="n"/>
      <c r="AD1293" s="152" t="n"/>
      <c r="AE1293" s="152" t="n"/>
      <c r="AF1293" s="152" t="n"/>
      <c r="AG1293" s="152" t="n"/>
      <c r="AH1293" s="152" t="n"/>
      <c r="AI1293" s="152" t="n"/>
      <c r="AJ1293" s="152" t="n"/>
      <c r="AK1293" s="152" t="n"/>
      <c r="AL1293" s="152" t="n"/>
      <c r="AM1293" s="152" t="n"/>
      <c r="AN1293" s="166" t="n"/>
      <c r="AO1293" s="155" t="n"/>
      <c r="AP1293" s="152" t="n"/>
      <c r="AQ1293" s="152" t="n"/>
      <c r="AR1293" s="152" t="n"/>
      <c r="AS1293" s="152" t="n"/>
      <c r="AT1293" s="152" t="n"/>
      <c r="AU1293" s="155" t="n"/>
      <c r="AV1293" s="152" t="n"/>
      <c r="AW1293" s="152" t="n"/>
      <c r="AX1293" s="152" t="n"/>
      <c r="AY1293" s="152" t="n"/>
      <c r="AZ1293" s="152" t="n"/>
      <c r="BA1293" s="165" t="n"/>
      <c r="BB1293" s="165" t="n"/>
      <c r="BC1293" s="152" t="n"/>
      <c r="BD1293" s="152" t="n"/>
      <c r="BE1293" s="152" t="n"/>
      <c r="BF1293" s="152" t="n"/>
      <c r="BG1293" s="155" t="n"/>
      <c r="BH1293" s="152" t="n"/>
      <c r="BI1293" s="152" t="n"/>
      <c r="BJ1293" s="152" t="n"/>
      <c r="BK1293" s="152" t="n"/>
      <c r="BL1293" s="152" t="n"/>
      <c r="BM1293" s="152" t="n"/>
      <c r="BN1293" s="152" t="n"/>
      <c r="BO1293" s="152" t="n"/>
      <c r="BP1293" s="155" t="n"/>
      <c r="BQ1293" s="152" t="n"/>
      <c r="BR1293" s="152" t="n"/>
      <c r="BS1293" s="152" t="n"/>
      <c r="BT1293" s="152" t="n"/>
      <c r="BU1293" s="152" t="n"/>
      <c r="BV1293" s="152" t="n"/>
      <c r="BW1293" s="152" t="n"/>
      <c r="BX1293" s="165" t="n"/>
      <c r="BY1293" s="150" t="n"/>
      <c r="BZ1293" s="150" t="n"/>
      <c r="CA1293" s="150" t="n"/>
      <c r="CB1293" s="174" t="n"/>
      <c r="CC1293" s="156" t="n"/>
      <c r="CD1293" s="156" t="n"/>
      <c r="CE1293" s="167">
        <f>IFERROR(__xludf.DUMMYFUNCTION("""COMPUTED_VALUE"""),"")</f>
        <v/>
      </c>
      <c r="CF1293" s="158">
        <f>IFERROR(__xludf.DUMMYFUNCTION("""COMPUTED_VALUE"""),"")</f>
        <v/>
      </c>
      <c r="CG1293" s="148" t="n"/>
      <c r="CH1293" s="148" t="n"/>
      <c r="CI1293" s="148" t="n"/>
      <c r="CJ1293" s="148" t="n"/>
      <c r="CK1293" s="148" t="n"/>
      <c r="CL1293" s="148" t="n"/>
      <c r="CM1293" s="148" t="n"/>
      <c r="CN1293" s="148" t="n"/>
      <c r="CO1293" s="148" t="n"/>
      <c r="CP1293" s="148" t="n"/>
      <c r="CQ1293" s="148" t="n"/>
      <c r="CR1293" s="148" t="n"/>
      <c r="CS1293" s="148" t="n"/>
      <c r="CT1293" s="148" t="n"/>
      <c r="CU1293" s="148" t="n"/>
      <c r="CV1293" s="148" t="n"/>
    </row>
    <row r="1294">
      <c r="A1294" s="162" t="n"/>
      <c r="B1294" s="64" t="n"/>
      <c r="C1294" s="129" t="n"/>
      <c r="D1294" s="130" t="inlineStr"/>
      <c r="E1294" s="150" t="inlineStr"/>
      <c r="F1294" s="150" t="inlineStr"/>
      <c r="G1294" s="150" t="n"/>
      <c r="H1294" s="152" t="n"/>
      <c r="I1294" s="152" t="n"/>
      <c r="J1294" s="152" t="n"/>
      <c r="K1294" s="152" t="n"/>
      <c r="L1294" s="152" t="n"/>
      <c r="M1294" s="152" t="n"/>
      <c r="N1294" s="152" t="n"/>
      <c r="O1294" s="152" t="n"/>
      <c r="P1294" s="152" t="n"/>
      <c r="Q1294" s="152" t="n"/>
      <c r="R1294" s="152" t="n"/>
      <c r="S1294" s="165" t="n"/>
      <c r="T1294" s="152" t="n"/>
      <c r="U1294" s="152" t="n"/>
      <c r="V1294" s="152" t="n"/>
      <c r="W1294" s="152" t="n"/>
      <c r="X1294" s="152" t="n"/>
      <c r="Y1294" s="152" t="n"/>
      <c r="Z1294" s="152" t="n"/>
      <c r="AA1294" s="152" t="n"/>
      <c r="AB1294" s="152" t="n"/>
      <c r="AC1294" s="152" t="n"/>
      <c r="AD1294" s="152" t="n"/>
      <c r="AE1294" s="152" t="n"/>
      <c r="AF1294" s="152" t="n"/>
      <c r="AG1294" s="152" t="n"/>
      <c r="AH1294" s="152" t="n"/>
      <c r="AI1294" s="152" t="n"/>
      <c r="AJ1294" s="152" t="n"/>
      <c r="AK1294" s="152" t="n"/>
      <c r="AL1294" s="152" t="n"/>
      <c r="AM1294" s="152" t="n"/>
      <c r="AN1294" s="166" t="n"/>
      <c r="AO1294" s="155" t="n"/>
      <c r="AP1294" s="152" t="n"/>
      <c r="AQ1294" s="152" t="n"/>
      <c r="AR1294" s="152" t="n"/>
      <c r="AS1294" s="152" t="n"/>
      <c r="AT1294" s="152" t="n"/>
      <c r="AU1294" s="155" t="n"/>
      <c r="AV1294" s="152" t="n"/>
      <c r="AW1294" s="152" t="n"/>
      <c r="AX1294" s="152" t="n"/>
      <c r="AY1294" s="152" t="n"/>
      <c r="AZ1294" s="152" t="n"/>
      <c r="BA1294" s="165" t="n"/>
      <c r="BB1294" s="165" t="n"/>
      <c r="BC1294" s="152" t="n"/>
      <c r="BD1294" s="152" t="n"/>
      <c r="BE1294" s="152" t="n"/>
      <c r="BF1294" s="152" t="n"/>
      <c r="BG1294" s="155" t="n"/>
      <c r="BH1294" s="152" t="n"/>
      <c r="BI1294" s="152" t="n"/>
      <c r="BJ1294" s="152" t="n"/>
      <c r="BK1294" s="152" t="n"/>
      <c r="BL1294" s="152" t="n"/>
      <c r="BM1294" s="152" t="n"/>
      <c r="BN1294" s="152" t="n"/>
      <c r="BO1294" s="152" t="n"/>
      <c r="BP1294" s="155" t="n"/>
      <c r="BQ1294" s="152" t="n"/>
      <c r="BR1294" s="152" t="n"/>
      <c r="BS1294" s="152" t="n"/>
      <c r="BT1294" s="152" t="n"/>
      <c r="BU1294" s="152" t="n"/>
      <c r="BV1294" s="152" t="n"/>
      <c r="BW1294" s="152" t="n"/>
      <c r="BX1294" s="165" t="n"/>
      <c r="BY1294" s="150" t="n"/>
      <c r="BZ1294" s="150" t="n"/>
      <c r="CA1294" s="150" t="n"/>
      <c r="CB1294" s="174" t="n"/>
      <c r="CC1294" s="156" t="n"/>
      <c r="CD1294" s="156" t="n"/>
      <c r="CE1294" s="167">
        <f>IFERROR(__xludf.DUMMYFUNCTION("""COMPUTED_VALUE"""),"")</f>
        <v/>
      </c>
      <c r="CF1294" s="158">
        <f>IFERROR(__xludf.DUMMYFUNCTION("""COMPUTED_VALUE"""),"")</f>
        <v/>
      </c>
      <c r="CG1294" s="148" t="n"/>
      <c r="CH1294" s="148" t="n"/>
      <c r="CI1294" s="148" t="n"/>
      <c r="CJ1294" s="148" t="n"/>
      <c r="CK1294" s="148" t="n"/>
      <c r="CL1294" s="148" t="n"/>
      <c r="CM1294" s="148" t="n"/>
      <c r="CN1294" s="148" t="n"/>
      <c r="CO1294" s="148" t="n"/>
      <c r="CP1294" s="148" t="n"/>
      <c r="CQ1294" s="148" t="n"/>
      <c r="CR1294" s="148" t="n"/>
      <c r="CS1294" s="148" t="n"/>
      <c r="CT1294" s="148" t="n"/>
      <c r="CU1294" s="148" t="n"/>
      <c r="CV1294" s="148" t="n"/>
    </row>
    <row r="1295">
      <c r="A1295" s="162" t="n"/>
      <c r="B1295" s="64" t="n"/>
      <c r="C1295" s="129" t="n"/>
      <c r="D1295" s="130" t="inlineStr"/>
      <c r="E1295" s="150" t="inlineStr"/>
      <c r="F1295" s="150" t="inlineStr"/>
      <c r="G1295" s="150" t="n"/>
      <c r="H1295" s="152" t="n"/>
      <c r="I1295" s="152" t="n"/>
      <c r="J1295" s="152" t="n"/>
      <c r="K1295" s="152" t="n"/>
      <c r="L1295" s="152" t="n"/>
      <c r="M1295" s="152" t="n"/>
      <c r="N1295" s="152" t="n"/>
      <c r="O1295" s="152" t="n"/>
      <c r="P1295" s="152" t="n"/>
      <c r="Q1295" s="152" t="n"/>
      <c r="R1295" s="152" t="n"/>
      <c r="S1295" s="165" t="n"/>
      <c r="T1295" s="152" t="n"/>
      <c r="U1295" s="152" t="n"/>
      <c r="V1295" s="152" t="n"/>
      <c r="W1295" s="152" t="n"/>
      <c r="X1295" s="152" t="n"/>
      <c r="Y1295" s="152" t="n"/>
      <c r="Z1295" s="152" t="n"/>
      <c r="AA1295" s="152" t="n"/>
      <c r="AB1295" s="152" t="n"/>
      <c r="AC1295" s="152" t="n"/>
      <c r="AD1295" s="152" t="n"/>
      <c r="AE1295" s="152" t="n"/>
      <c r="AF1295" s="152" t="n"/>
      <c r="AG1295" s="152" t="n"/>
      <c r="AH1295" s="152" t="n"/>
      <c r="AI1295" s="152" t="n"/>
      <c r="AJ1295" s="152" t="n"/>
      <c r="AK1295" s="152" t="n"/>
      <c r="AL1295" s="152" t="n"/>
      <c r="AM1295" s="152" t="n"/>
      <c r="AN1295" s="166" t="n"/>
      <c r="AO1295" s="155" t="n"/>
      <c r="AP1295" s="152" t="n"/>
      <c r="AQ1295" s="152" t="n"/>
      <c r="AR1295" s="152" t="n"/>
      <c r="AS1295" s="152" t="n"/>
      <c r="AT1295" s="152" t="n"/>
      <c r="AU1295" s="155" t="n"/>
      <c r="AV1295" s="152" t="n"/>
      <c r="AW1295" s="152" t="n"/>
      <c r="AX1295" s="152" t="n"/>
      <c r="AY1295" s="152" t="n"/>
      <c r="AZ1295" s="152" t="n"/>
      <c r="BA1295" s="165" t="n"/>
      <c r="BB1295" s="165" t="n"/>
      <c r="BC1295" s="152" t="n"/>
      <c r="BD1295" s="152" t="n"/>
      <c r="BE1295" s="152" t="n"/>
      <c r="BF1295" s="152" t="n"/>
      <c r="BG1295" s="155" t="n"/>
      <c r="BH1295" s="152" t="n"/>
      <c r="BI1295" s="152" t="n"/>
      <c r="BJ1295" s="152" t="n"/>
      <c r="BK1295" s="152" t="n"/>
      <c r="BL1295" s="152" t="n"/>
      <c r="BM1295" s="152" t="n"/>
      <c r="BN1295" s="152" t="n"/>
      <c r="BO1295" s="152" t="n"/>
      <c r="BP1295" s="155" t="n"/>
      <c r="BQ1295" s="152" t="n"/>
      <c r="BR1295" s="152" t="n"/>
      <c r="BS1295" s="152" t="n"/>
      <c r="BT1295" s="152" t="n"/>
      <c r="BU1295" s="152" t="n"/>
      <c r="BV1295" s="152" t="n"/>
      <c r="BW1295" s="152" t="n"/>
      <c r="BX1295" s="165" t="n"/>
      <c r="BY1295" s="150" t="n"/>
      <c r="BZ1295" s="150" t="n"/>
      <c r="CA1295" s="150" t="n"/>
      <c r="CB1295" s="174" t="n"/>
      <c r="CC1295" s="156" t="n"/>
      <c r="CD1295" s="156" t="n"/>
      <c r="CE1295" s="167">
        <f>IFERROR(__xludf.DUMMYFUNCTION("""COMPUTED_VALUE"""),"")</f>
        <v/>
      </c>
      <c r="CF1295" s="158">
        <f>IFERROR(__xludf.DUMMYFUNCTION("""COMPUTED_VALUE"""),"")</f>
        <v/>
      </c>
      <c r="CG1295" s="148" t="n"/>
      <c r="CH1295" s="148" t="n"/>
      <c r="CI1295" s="148" t="n"/>
      <c r="CJ1295" s="148" t="n"/>
      <c r="CK1295" s="148" t="n"/>
      <c r="CL1295" s="148" t="n"/>
      <c r="CM1295" s="148" t="n"/>
      <c r="CN1295" s="148" t="n"/>
      <c r="CO1295" s="148" t="n"/>
      <c r="CP1295" s="148" t="n"/>
      <c r="CQ1295" s="148" t="n"/>
      <c r="CR1295" s="148" t="n"/>
      <c r="CS1295" s="148" t="n"/>
      <c r="CT1295" s="148" t="n"/>
      <c r="CU1295" s="148" t="n"/>
      <c r="CV1295" s="148" t="n"/>
    </row>
    <row r="1296">
      <c r="A1296" s="162" t="n"/>
      <c r="B1296" s="64" t="n"/>
      <c r="C1296" s="129" t="n"/>
      <c r="D1296" s="130" t="inlineStr"/>
      <c r="E1296" s="150" t="inlineStr"/>
      <c r="F1296" s="150" t="inlineStr"/>
      <c r="G1296" s="150" t="n"/>
      <c r="H1296" s="152" t="n"/>
      <c r="I1296" s="152" t="n"/>
      <c r="J1296" s="152" t="n"/>
      <c r="K1296" s="152" t="n"/>
      <c r="L1296" s="152" t="n"/>
      <c r="M1296" s="152" t="n"/>
      <c r="N1296" s="152" t="n"/>
      <c r="O1296" s="152" t="n"/>
      <c r="P1296" s="152" t="n"/>
      <c r="Q1296" s="152" t="n"/>
      <c r="R1296" s="152" t="n"/>
      <c r="S1296" s="165" t="n"/>
      <c r="T1296" s="152" t="n"/>
      <c r="U1296" s="152" t="n"/>
      <c r="V1296" s="152" t="n"/>
      <c r="W1296" s="152" t="n"/>
      <c r="X1296" s="152" t="n"/>
      <c r="Y1296" s="152" t="n"/>
      <c r="Z1296" s="152" t="n"/>
      <c r="AA1296" s="152" t="n"/>
      <c r="AB1296" s="152" t="n"/>
      <c r="AC1296" s="152" t="n"/>
      <c r="AD1296" s="152" t="n"/>
      <c r="AE1296" s="152" t="n"/>
      <c r="AF1296" s="152" t="n"/>
      <c r="AG1296" s="152" t="n"/>
      <c r="AH1296" s="152" t="n"/>
      <c r="AI1296" s="152" t="n"/>
      <c r="AJ1296" s="152" t="n"/>
      <c r="AK1296" s="152" t="n"/>
      <c r="AL1296" s="152" t="n"/>
      <c r="AM1296" s="152" t="n"/>
      <c r="AN1296" s="166" t="n"/>
      <c r="AO1296" s="155" t="n"/>
      <c r="AP1296" s="152" t="n"/>
      <c r="AQ1296" s="152" t="n"/>
      <c r="AR1296" s="152" t="n"/>
      <c r="AS1296" s="152" t="n"/>
      <c r="AT1296" s="152" t="n"/>
      <c r="AU1296" s="155" t="n"/>
      <c r="AV1296" s="152" t="n"/>
      <c r="AW1296" s="152" t="n"/>
      <c r="AX1296" s="152" t="n"/>
      <c r="AY1296" s="152" t="n"/>
      <c r="AZ1296" s="152" t="n"/>
      <c r="BA1296" s="165" t="n"/>
      <c r="BB1296" s="165" t="n"/>
      <c r="BC1296" s="152" t="n"/>
      <c r="BD1296" s="152" t="n"/>
      <c r="BE1296" s="152" t="n"/>
      <c r="BF1296" s="152" t="n"/>
      <c r="BG1296" s="155" t="n"/>
      <c r="BH1296" s="152" t="n"/>
      <c r="BI1296" s="152" t="n"/>
      <c r="BJ1296" s="152" t="n"/>
      <c r="BK1296" s="152" t="n"/>
      <c r="BL1296" s="152" t="n"/>
      <c r="BM1296" s="152" t="n"/>
      <c r="BN1296" s="152" t="n"/>
      <c r="BO1296" s="152" t="n"/>
      <c r="BP1296" s="155" t="n"/>
      <c r="BQ1296" s="152" t="n"/>
      <c r="BR1296" s="152" t="n"/>
      <c r="BS1296" s="152" t="n"/>
      <c r="BT1296" s="152" t="n"/>
      <c r="BU1296" s="152" t="n"/>
      <c r="BV1296" s="152" t="n"/>
      <c r="BW1296" s="152" t="n"/>
      <c r="BX1296" s="165" t="n"/>
      <c r="BY1296" s="150" t="n"/>
      <c r="BZ1296" s="150" t="n"/>
      <c r="CA1296" s="150" t="n"/>
      <c r="CB1296" s="174" t="n"/>
      <c r="CC1296" s="156" t="n"/>
      <c r="CD1296" s="156" t="n"/>
      <c r="CE1296" s="167">
        <f>IFERROR(__xludf.DUMMYFUNCTION("""COMPUTED_VALUE"""),"")</f>
        <v/>
      </c>
      <c r="CF1296" s="158">
        <f>IFERROR(__xludf.DUMMYFUNCTION("""COMPUTED_VALUE"""),"")</f>
        <v/>
      </c>
      <c r="CG1296" s="148" t="n"/>
      <c r="CH1296" s="148" t="n"/>
      <c r="CI1296" s="148" t="n"/>
      <c r="CJ1296" s="148" t="n"/>
      <c r="CK1296" s="148" t="n"/>
      <c r="CL1296" s="148" t="n"/>
      <c r="CM1296" s="148" t="n"/>
      <c r="CN1296" s="148" t="n"/>
      <c r="CO1296" s="148" t="n"/>
      <c r="CP1296" s="148" t="n"/>
      <c r="CQ1296" s="148" t="n"/>
      <c r="CR1296" s="148" t="n"/>
      <c r="CS1296" s="148" t="n"/>
      <c r="CT1296" s="148" t="n"/>
      <c r="CU1296" s="148" t="n"/>
      <c r="CV1296" s="148" t="n"/>
    </row>
    <row r="1297">
      <c r="A1297" s="162" t="n"/>
      <c r="B1297" s="64" t="n"/>
      <c r="C1297" s="129" t="n"/>
      <c r="D1297" s="130" t="inlineStr"/>
      <c r="E1297" s="150" t="inlineStr"/>
      <c r="F1297" s="150" t="inlineStr"/>
      <c r="G1297" s="150" t="n"/>
      <c r="H1297" s="152" t="n"/>
      <c r="I1297" s="152" t="n"/>
      <c r="J1297" s="152" t="n"/>
      <c r="K1297" s="152" t="n"/>
      <c r="L1297" s="152" t="n"/>
      <c r="M1297" s="152" t="n"/>
      <c r="N1297" s="152" t="n"/>
      <c r="O1297" s="152" t="n"/>
      <c r="P1297" s="152" t="n"/>
      <c r="Q1297" s="152" t="n"/>
      <c r="R1297" s="152" t="n"/>
      <c r="S1297" s="165" t="n"/>
      <c r="T1297" s="152" t="n"/>
      <c r="U1297" s="152" t="n"/>
      <c r="V1297" s="152" t="n"/>
      <c r="W1297" s="152" t="n"/>
      <c r="X1297" s="152" t="n"/>
      <c r="Y1297" s="152" t="n"/>
      <c r="Z1297" s="152" t="n"/>
      <c r="AA1297" s="152" t="n"/>
      <c r="AB1297" s="152" t="n"/>
      <c r="AC1297" s="152" t="n"/>
      <c r="AD1297" s="152" t="n"/>
      <c r="AE1297" s="152" t="n"/>
      <c r="AF1297" s="152" t="n"/>
      <c r="AG1297" s="152" t="n"/>
      <c r="AH1297" s="152" t="n"/>
      <c r="AI1297" s="152" t="n"/>
      <c r="AJ1297" s="152" t="n"/>
      <c r="AK1297" s="152" t="n"/>
      <c r="AL1297" s="152" t="n"/>
      <c r="AM1297" s="152" t="n"/>
      <c r="AN1297" s="166" t="n"/>
      <c r="AO1297" s="155" t="n"/>
      <c r="AP1297" s="152" t="n"/>
      <c r="AQ1297" s="152" t="n"/>
      <c r="AR1297" s="152" t="n"/>
      <c r="AS1297" s="152" t="n"/>
      <c r="AT1297" s="152" t="n"/>
      <c r="AU1297" s="155" t="n"/>
      <c r="AV1297" s="152" t="n"/>
      <c r="AW1297" s="152" t="n"/>
      <c r="AX1297" s="152" t="n"/>
      <c r="AY1297" s="152" t="n"/>
      <c r="AZ1297" s="152" t="n"/>
      <c r="BA1297" s="165" t="n"/>
      <c r="BB1297" s="165" t="n"/>
      <c r="BC1297" s="152" t="n"/>
      <c r="BD1297" s="152" t="n"/>
      <c r="BE1297" s="152" t="n"/>
      <c r="BF1297" s="152" t="n"/>
      <c r="BG1297" s="155" t="n"/>
      <c r="BH1297" s="152" t="n"/>
      <c r="BI1297" s="152" t="n"/>
      <c r="BJ1297" s="152" t="n"/>
      <c r="BK1297" s="152" t="n"/>
      <c r="BL1297" s="152" t="n"/>
      <c r="BM1297" s="152" t="n"/>
      <c r="BN1297" s="152" t="n"/>
      <c r="BO1297" s="152" t="n"/>
      <c r="BP1297" s="155" t="n"/>
      <c r="BQ1297" s="152" t="n"/>
      <c r="BR1297" s="152" t="n"/>
      <c r="BS1297" s="152" t="n"/>
      <c r="BT1297" s="152" t="n"/>
      <c r="BU1297" s="152" t="n"/>
      <c r="BV1297" s="152" t="n"/>
      <c r="BW1297" s="152" t="n"/>
      <c r="BX1297" s="165" t="n"/>
      <c r="BY1297" s="150" t="n"/>
      <c r="BZ1297" s="150" t="n"/>
      <c r="CA1297" s="150" t="n"/>
      <c r="CB1297" s="174" t="n"/>
      <c r="CC1297" s="156" t="n"/>
      <c r="CD1297" s="156" t="n"/>
      <c r="CE1297" s="167">
        <f>IFERROR(__xludf.DUMMYFUNCTION("""COMPUTED_VALUE"""),"")</f>
        <v/>
      </c>
      <c r="CF1297" s="158">
        <f>IFERROR(__xludf.DUMMYFUNCTION("""COMPUTED_VALUE"""),"")</f>
        <v/>
      </c>
      <c r="CG1297" s="148" t="n"/>
      <c r="CH1297" s="148" t="n"/>
      <c r="CI1297" s="148" t="n"/>
      <c r="CJ1297" s="148" t="n"/>
      <c r="CK1297" s="148" t="n"/>
      <c r="CL1297" s="148" t="n"/>
      <c r="CM1297" s="148" t="n"/>
      <c r="CN1297" s="148" t="n"/>
      <c r="CO1297" s="148" t="n"/>
      <c r="CP1297" s="148" t="n"/>
      <c r="CQ1297" s="148" t="n"/>
      <c r="CR1297" s="148" t="n"/>
      <c r="CS1297" s="148" t="n"/>
      <c r="CT1297" s="148" t="n"/>
      <c r="CU1297" s="148" t="n"/>
      <c r="CV1297" s="148" t="n"/>
    </row>
    <row r="1298">
      <c r="A1298" s="162" t="n"/>
      <c r="B1298" s="64" t="n"/>
      <c r="C1298" s="129" t="n"/>
      <c r="D1298" s="130" t="inlineStr"/>
      <c r="E1298" s="150" t="inlineStr"/>
      <c r="F1298" s="150" t="inlineStr"/>
      <c r="G1298" s="150" t="n"/>
      <c r="H1298" s="152" t="n"/>
      <c r="I1298" s="152" t="n"/>
      <c r="J1298" s="152" t="n"/>
      <c r="K1298" s="152" t="n"/>
      <c r="L1298" s="152" t="n"/>
      <c r="M1298" s="152" t="n"/>
      <c r="N1298" s="152" t="n"/>
      <c r="O1298" s="152" t="n"/>
      <c r="P1298" s="152" t="n"/>
      <c r="Q1298" s="152" t="n"/>
      <c r="R1298" s="152" t="n"/>
      <c r="S1298" s="165" t="n"/>
      <c r="T1298" s="152" t="n"/>
      <c r="U1298" s="152" t="n"/>
      <c r="V1298" s="152" t="n"/>
      <c r="W1298" s="152" t="n"/>
      <c r="X1298" s="152" t="n"/>
      <c r="Y1298" s="152" t="n"/>
      <c r="Z1298" s="152" t="n"/>
      <c r="AA1298" s="152" t="n"/>
      <c r="AB1298" s="152" t="n"/>
      <c r="AC1298" s="152" t="n"/>
      <c r="AD1298" s="152" t="n"/>
      <c r="AE1298" s="152" t="n"/>
      <c r="AF1298" s="152" t="n"/>
      <c r="AG1298" s="152" t="n"/>
      <c r="AH1298" s="152" t="n"/>
      <c r="AI1298" s="152" t="n"/>
      <c r="AJ1298" s="152" t="n"/>
      <c r="AK1298" s="152" t="n"/>
      <c r="AL1298" s="152" t="n"/>
      <c r="AM1298" s="152" t="n"/>
      <c r="AN1298" s="166" t="n"/>
      <c r="AO1298" s="155" t="n"/>
      <c r="AP1298" s="152" t="n"/>
      <c r="AQ1298" s="152" t="n"/>
      <c r="AR1298" s="152" t="n"/>
      <c r="AS1298" s="152" t="n"/>
      <c r="AT1298" s="152" t="n"/>
      <c r="AU1298" s="155" t="n"/>
      <c r="AV1298" s="152" t="n"/>
      <c r="AW1298" s="152" t="n"/>
      <c r="AX1298" s="152" t="n"/>
      <c r="AY1298" s="152" t="n"/>
      <c r="AZ1298" s="152" t="n"/>
      <c r="BA1298" s="165" t="n"/>
      <c r="BB1298" s="165" t="n"/>
      <c r="BC1298" s="152" t="n"/>
      <c r="BD1298" s="152" t="n"/>
      <c r="BE1298" s="152" t="n"/>
      <c r="BF1298" s="152" t="n"/>
      <c r="BG1298" s="155" t="n"/>
      <c r="BH1298" s="152" t="n"/>
      <c r="BI1298" s="152" t="n"/>
      <c r="BJ1298" s="152" t="n"/>
      <c r="BK1298" s="152" t="n"/>
      <c r="BL1298" s="152" t="n"/>
      <c r="BM1298" s="152" t="n"/>
      <c r="BN1298" s="152" t="n"/>
      <c r="BO1298" s="152" t="n"/>
      <c r="BP1298" s="155" t="n"/>
      <c r="BQ1298" s="152" t="n"/>
      <c r="BR1298" s="152" t="n"/>
      <c r="BS1298" s="152" t="n"/>
      <c r="BT1298" s="152" t="n"/>
      <c r="BU1298" s="152" t="n"/>
      <c r="BV1298" s="152" t="n"/>
      <c r="BW1298" s="152" t="n"/>
      <c r="BX1298" s="165" t="n"/>
      <c r="BY1298" s="150" t="n"/>
      <c r="BZ1298" s="150" t="n"/>
      <c r="CA1298" s="150" t="n"/>
      <c r="CB1298" s="174" t="n"/>
      <c r="CC1298" s="156" t="n"/>
      <c r="CD1298" s="156" t="n"/>
      <c r="CE1298" s="167">
        <f>IFERROR(__xludf.DUMMYFUNCTION("""COMPUTED_VALUE"""),"")</f>
        <v/>
      </c>
      <c r="CF1298" s="158">
        <f>IFERROR(__xludf.DUMMYFUNCTION("""COMPUTED_VALUE"""),"")</f>
        <v/>
      </c>
      <c r="CG1298" s="148" t="n"/>
      <c r="CH1298" s="148" t="n"/>
      <c r="CI1298" s="148" t="n"/>
      <c r="CJ1298" s="148" t="n"/>
      <c r="CK1298" s="148" t="n"/>
      <c r="CL1298" s="148" t="n"/>
      <c r="CM1298" s="148" t="n"/>
      <c r="CN1298" s="148" t="n"/>
      <c r="CO1298" s="148" t="n"/>
      <c r="CP1298" s="148" t="n"/>
      <c r="CQ1298" s="148" t="n"/>
      <c r="CR1298" s="148" t="n"/>
      <c r="CS1298" s="148" t="n"/>
      <c r="CT1298" s="148" t="n"/>
      <c r="CU1298" s="148" t="n"/>
      <c r="CV1298" s="148" t="n"/>
    </row>
    <row r="1299">
      <c r="A1299" s="162" t="n"/>
      <c r="B1299" s="64" t="n"/>
      <c r="C1299" s="129" t="n"/>
      <c r="D1299" s="130" t="inlineStr"/>
      <c r="E1299" s="150" t="inlineStr"/>
      <c r="F1299" s="150" t="inlineStr"/>
      <c r="G1299" s="150" t="n"/>
      <c r="H1299" s="152" t="n"/>
      <c r="I1299" s="152" t="n"/>
      <c r="J1299" s="152" t="n"/>
      <c r="K1299" s="152" t="n"/>
      <c r="L1299" s="152" t="n"/>
      <c r="M1299" s="152" t="n"/>
      <c r="N1299" s="152" t="n"/>
      <c r="O1299" s="152" t="n"/>
      <c r="P1299" s="152" t="n"/>
      <c r="Q1299" s="152" t="n"/>
      <c r="R1299" s="152" t="n"/>
      <c r="S1299" s="165" t="n"/>
      <c r="T1299" s="152" t="n"/>
      <c r="U1299" s="152" t="n"/>
      <c r="V1299" s="152" t="n"/>
      <c r="W1299" s="152" t="n"/>
      <c r="X1299" s="152" t="n"/>
      <c r="Y1299" s="152" t="n"/>
      <c r="Z1299" s="152" t="n"/>
      <c r="AA1299" s="152" t="n"/>
      <c r="AB1299" s="152" t="n"/>
      <c r="AC1299" s="152" t="n"/>
      <c r="AD1299" s="152" t="n"/>
      <c r="AE1299" s="152" t="n"/>
      <c r="AF1299" s="152" t="n"/>
      <c r="AG1299" s="152" t="n"/>
      <c r="AH1299" s="152" t="n"/>
      <c r="AI1299" s="152" t="n"/>
      <c r="AJ1299" s="152" t="n"/>
      <c r="AK1299" s="152" t="n"/>
      <c r="AL1299" s="152" t="n"/>
      <c r="AM1299" s="152" t="n"/>
      <c r="AN1299" s="166" t="n"/>
      <c r="AO1299" s="155" t="n"/>
      <c r="AP1299" s="152" t="n"/>
      <c r="AQ1299" s="152" t="n"/>
      <c r="AR1299" s="152" t="n"/>
      <c r="AS1299" s="152" t="n"/>
      <c r="AT1299" s="152" t="n"/>
      <c r="AU1299" s="155" t="n"/>
      <c r="AV1299" s="152" t="n"/>
      <c r="AW1299" s="152" t="n"/>
      <c r="AX1299" s="152" t="n"/>
      <c r="AY1299" s="152" t="n"/>
      <c r="AZ1299" s="152" t="n"/>
      <c r="BA1299" s="165" t="n"/>
      <c r="BB1299" s="165" t="n"/>
      <c r="BC1299" s="152" t="n"/>
      <c r="BD1299" s="152" t="n"/>
      <c r="BE1299" s="152" t="n"/>
      <c r="BF1299" s="152" t="n"/>
      <c r="BG1299" s="155" t="n"/>
      <c r="BH1299" s="152" t="n"/>
      <c r="BI1299" s="152" t="n"/>
      <c r="BJ1299" s="152" t="n"/>
      <c r="BK1299" s="152" t="n"/>
      <c r="BL1299" s="152" t="n"/>
      <c r="BM1299" s="152" t="n"/>
      <c r="BN1299" s="152" t="n"/>
      <c r="BO1299" s="152" t="n"/>
      <c r="BP1299" s="155" t="n"/>
      <c r="BQ1299" s="152" t="n"/>
      <c r="BR1299" s="152" t="n"/>
      <c r="BS1299" s="152" t="n"/>
      <c r="BT1299" s="152" t="n"/>
      <c r="BU1299" s="152" t="n"/>
      <c r="BV1299" s="152" t="n"/>
      <c r="BW1299" s="152" t="n"/>
      <c r="BX1299" s="165" t="n"/>
      <c r="BY1299" s="150" t="n"/>
      <c r="BZ1299" s="150" t="n"/>
      <c r="CA1299" s="150" t="n"/>
      <c r="CB1299" s="174" t="n"/>
      <c r="CC1299" s="156" t="n"/>
      <c r="CD1299" s="156" t="n"/>
      <c r="CE1299" s="167">
        <f>IFERROR(__xludf.DUMMYFUNCTION("""COMPUTED_VALUE"""),"")</f>
        <v/>
      </c>
      <c r="CF1299" s="158">
        <f>IFERROR(__xludf.DUMMYFUNCTION("""COMPUTED_VALUE"""),"")</f>
        <v/>
      </c>
      <c r="CG1299" s="148" t="n"/>
      <c r="CH1299" s="148" t="n"/>
      <c r="CI1299" s="148" t="n"/>
      <c r="CJ1299" s="148" t="n"/>
      <c r="CK1299" s="148" t="n"/>
      <c r="CL1299" s="148" t="n"/>
      <c r="CM1299" s="148" t="n"/>
      <c r="CN1299" s="148" t="n"/>
      <c r="CO1299" s="148" t="n"/>
      <c r="CP1299" s="148" t="n"/>
      <c r="CQ1299" s="148" t="n"/>
      <c r="CR1299" s="148" t="n"/>
      <c r="CS1299" s="148" t="n"/>
      <c r="CT1299" s="148" t="n"/>
      <c r="CU1299" s="148" t="n"/>
      <c r="CV1299" s="148" t="n"/>
    </row>
    <row r="1300">
      <c r="A1300" s="162" t="n"/>
      <c r="B1300" s="64" t="n"/>
      <c r="C1300" s="129" t="n"/>
      <c r="D1300" s="130" t="inlineStr"/>
      <c r="E1300" s="150" t="inlineStr"/>
      <c r="F1300" s="150" t="inlineStr"/>
      <c r="G1300" s="150" t="n"/>
      <c r="H1300" s="152" t="n"/>
      <c r="I1300" s="152" t="n"/>
      <c r="J1300" s="152" t="n"/>
      <c r="K1300" s="152" t="n"/>
      <c r="L1300" s="152" t="n"/>
      <c r="M1300" s="152" t="n"/>
      <c r="N1300" s="152" t="n"/>
      <c r="O1300" s="152" t="n"/>
      <c r="P1300" s="152" t="n"/>
      <c r="Q1300" s="152" t="n"/>
      <c r="R1300" s="152" t="n"/>
      <c r="S1300" s="165" t="n"/>
      <c r="T1300" s="152" t="n"/>
      <c r="U1300" s="152" t="n"/>
      <c r="V1300" s="152" t="n"/>
      <c r="W1300" s="152" t="n"/>
      <c r="X1300" s="152" t="n"/>
      <c r="Y1300" s="152" t="n"/>
      <c r="Z1300" s="152" t="n"/>
      <c r="AA1300" s="152" t="n"/>
      <c r="AB1300" s="152" t="n"/>
      <c r="AC1300" s="152" t="n"/>
      <c r="AD1300" s="152" t="n"/>
      <c r="AE1300" s="152" t="n"/>
      <c r="AF1300" s="152" t="n"/>
      <c r="AG1300" s="152" t="n"/>
      <c r="AH1300" s="152" t="n"/>
      <c r="AI1300" s="152" t="n"/>
      <c r="AJ1300" s="152" t="n"/>
      <c r="AK1300" s="152" t="n"/>
      <c r="AL1300" s="152" t="n"/>
      <c r="AM1300" s="152" t="n"/>
      <c r="AN1300" s="166" t="n"/>
      <c r="AO1300" s="155" t="n"/>
      <c r="AP1300" s="152" t="n"/>
      <c r="AQ1300" s="152" t="n"/>
      <c r="AR1300" s="152" t="n"/>
      <c r="AS1300" s="152" t="n"/>
      <c r="AT1300" s="152" t="n"/>
      <c r="AU1300" s="155" t="n"/>
      <c r="AV1300" s="152" t="n"/>
      <c r="AW1300" s="152" t="n"/>
      <c r="AX1300" s="152" t="n"/>
      <c r="AY1300" s="152" t="n"/>
      <c r="AZ1300" s="152" t="n"/>
      <c r="BA1300" s="165" t="n"/>
      <c r="BB1300" s="165" t="n"/>
      <c r="BC1300" s="152" t="n"/>
      <c r="BD1300" s="152" t="n"/>
      <c r="BE1300" s="152" t="n"/>
      <c r="BF1300" s="152" t="n"/>
      <c r="BG1300" s="155" t="n"/>
      <c r="BH1300" s="152" t="n"/>
      <c r="BI1300" s="152" t="n"/>
      <c r="BJ1300" s="152" t="n"/>
      <c r="BK1300" s="152" t="n"/>
      <c r="BL1300" s="152" t="n"/>
      <c r="BM1300" s="152" t="n"/>
      <c r="BN1300" s="152" t="n"/>
      <c r="BO1300" s="152" t="n"/>
      <c r="BP1300" s="155" t="n"/>
      <c r="BQ1300" s="152" t="n"/>
      <c r="BR1300" s="152" t="n"/>
      <c r="BS1300" s="152" t="n"/>
      <c r="BT1300" s="152" t="n"/>
      <c r="BU1300" s="152" t="n"/>
      <c r="BV1300" s="152" t="n"/>
      <c r="BW1300" s="152" t="n"/>
      <c r="BX1300" s="165" t="n"/>
      <c r="BY1300" s="150" t="n"/>
      <c r="BZ1300" s="150" t="n"/>
      <c r="CA1300" s="150" t="n"/>
      <c r="CB1300" s="174" t="n"/>
      <c r="CC1300" s="156" t="n"/>
      <c r="CD1300" s="156" t="n"/>
      <c r="CE1300" s="167">
        <f>IFERROR(__xludf.DUMMYFUNCTION("""COMPUTED_VALUE"""),"")</f>
        <v/>
      </c>
      <c r="CF1300" s="158">
        <f>IFERROR(__xludf.DUMMYFUNCTION("""COMPUTED_VALUE"""),"")</f>
        <v/>
      </c>
      <c r="CG1300" s="148" t="n"/>
      <c r="CH1300" s="148" t="n"/>
      <c r="CI1300" s="148" t="n"/>
      <c r="CJ1300" s="148" t="n"/>
      <c r="CK1300" s="148" t="n"/>
      <c r="CL1300" s="148" t="n"/>
      <c r="CM1300" s="148" t="n"/>
      <c r="CN1300" s="148" t="n"/>
      <c r="CO1300" s="148" t="n"/>
      <c r="CP1300" s="148" t="n"/>
      <c r="CQ1300" s="148" t="n"/>
      <c r="CR1300" s="148" t="n"/>
      <c r="CS1300" s="148" t="n"/>
      <c r="CT1300" s="148" t="n"/>
      <c r="CU1300" s="148" t="n"/>
      <c r="CV1300" s="148" t="n"/>
    </row>
    <row r="1301">
      <c r="A1301" s="162" t="n"/>
      <c r="B1301" s="64" t="n"/>
      <c r="C1301" s="129" t="n"/>
      <c r="D1301" s="130" t="inlineStr"/>
      <c r="E1301" s="150" t="inlineStr"/>
      <c r="F1301" s="150" t="inlineStr"/>
      <c r="G1301" s="150" t="n"/>
      <c r="H1301" s="152" t="n"/>
      <c r="I1301" s="152" t="n"/>
      <c r="J1301" s="152" t="n"/>
      <c r="K1301" s="152" t="n"/>
      <c r="L1301" s="152" t="n"/>
      <c r="M1301" s="152" t="n"/>
      <c r="N1301" s="152" t="n"/>
      <c r="O1301" s="152" t="n"/>
      <c r="P1301" s="152" t="n"/>
      <c r="Q1301" s="152" t="n"/>
      <c r="R1301" s="152" t="n"/>
      <c r="S1301" s="165" t="n"/>
      <c r="T1301" s="152" t="n"/>
      <c r="U1301" s="152" t="n"/>
      <c r="V1301" s="152" t="n"/>
      <c r="W1301" s="152" t="n"/>
      <c r="X1301" s="152" t="n"/>
      <c r="Y1301" s="152" t="n"/>
      <c r="Z1301" s="152" t="n"/>
      <c r="AA1301" s="152" t="n"/>
      <c r="AB1301" s="152" t="n"/>
      <c r="AC1301" s="152" t="n"/>
      <c r="AD1301" s="152" t="n"/>
      <c r="AE1301" s="152" t="n"/>
      <c r="AF1301" s="152" t="n"/>
      <c r="AG1301" s="152" t="n"/>
      <c r="AH1301" s="152" t="n"/>
      <c r="AI1301" s="152" t="n"/>
      <c r="AJ1301" s="152" t="n"/>
      <c r="AK1301" s="152" t="n"/>
      <c r="AL1301" s="152" t="n"/>
      <c r="AM1301" s="152" t="n"/>
      <c r="AN1301" s="166" t="n"/>
      <c r="AO1301" s="155" t="n"/>
      <c r="AP1301" s="152" t="n"/>
      <c r="AQ1301" s="152" t="n"/>
      <c r="AR1301" s="152" t="n"/>
      <c r="AS1301" s="152" t="n"/>
      <c r="AT1301" s="152" t="n"/>
      <c r="AU1301" s="155" t="n"/>
      <c r="AV1301" s="152" t="n"/>
      <c r="AW1301" s="152" t="n"/>
      <c r="AX1301" s="152" t="n"/>
      <c r="AY1301" s="152" t="n"/>
      <c r="AZ1301" s="152" t="n"/>
      <c r="BA1301" s="165" t="n"/>
      <c r="BB1301" s="165" t="n"/>
      <c r="BC1301" s="152" t="n"/>
      <c r="BD1301" s="152" t="n"/>
      <c r="BE1301" s="152" t="n"/>
      <c r="BF1301" s="152" t="n"/>
      <c r="BG1301" s="155" t="n"/>
      <c r="BH1301" s="152" t="n"/>
      <c r="BI1301" s="152" t="n"/>
      <c r="BJ1301" s="152" t="n"/>
      <c r="BK1301" s="152" t="n"/>
      <c r="BL1301" s="152" t="n"/>
      <c r="BM1301" s="152" t="n"/>
      <c r="BN1301" s="152" t="n"/>
      <c r="BO1301" s="152" t="n"/>
      <c r="BP1301" s="155" t="n"/>
      <c r="BQ1301" s="152" t="n"/>
      <c r="BR1301" s="152" t="n"/>
      <c r="BS1301" s="152" t="n"/>
      <c r="BT1301" s="152" t="n"/>
      <c r="BU1301" s="152" t="n"/>
      <c r="BV1301" s="152" t="n"/>
      <c r="BW1301" s="152" t="n"/>
      <c r="BX1301" s="165" t="n"/>
      <c r="BY1301" s="150" t="n"/>
      <c r="BZ1301" s="150" t="n"/>
      <c r="CA1301" s="150" t="n"/>
      <c r="CB1301" s="174" t="n"/>
      <c r="CC1301" s="156" t="n"/>
      <c r="CD1301" s="156" t="n"/>
      <c r="CE1301" s="167">
        <f>IFERROR(__xludf.DUMMYFUNCTION("""COMPUTED_VALUE"""),"")</f>
        <v/>
      </c>
      <c r="CF1301" s="158">
        <f>IFERROR(__xludf.DUMMYFUNCTION("""COMPUTED_VALUE"""),"")</f>
        <v/>
      </c>
      <c r="CG1301" s="148" t="n"/>
      <c r="CH1301" s="148" t="n"/>
      <c r="CI1301" s="148" t="n"/>
      <c r="CJ1301" s="148" t="n"/>
      <c r="CK1301" s="148" t="n"/>
      <c r="CL1301" s="148" t="n"/>
      <c r="CM1301" s="148" t="n"/>
      <c r="CN1301" s="148" t="n"/>
      <c r="CO1301" s="148" t="n"/>
      <c r="CP1301" s="148" t="n"/>
      <c r="CQ1301" s="148" t="n"/>
      <c r="CR1301" s="148" t="n"/>
      <c r="CS1301" s="148" t="n"/>
      <c r="CT1301" s="148" t="n"/>
      <c r="CU1301" s="148" t="n"/>
      <c r="CV1301" s="148" t="n"/>
    </row>
    <row r="1302">
      <c r="A1302" s="162" t="n"/>
      <c r="B1302" s="64" t="n"/>
      <c r="C1302" s="129" t="n"/>
      <c r="D1302" s="130" t="inlineStr"/>
      <c r="E1302" s="150" t="inlineStr"/>
      <c r="F1302" s="150" t="inlineStr"/>
      <c r="G1302" s="150" t="n"/>
      <c r="H1302" s="152" t="n"/>
      <c r="I1302" s="152" t="n"/>
      <c r="J1302" s="152" t="n"/>
      <c r="K1302" s="152" t="n"/>
      <c r="L1302" s="152" t="n"/>
      <c r="M1302" s="152" t="n"/>
      <c r="N1302" s="152" t="n"/>
      <c r="O1302" s="152" t="n"/>
      <c r="P1302" s="152" t="n"/>
      <c r="Q1302" s="152" t="n"/>
      <c r="R1302" s="152" t="n"/>
      <c r="S1302" s="165" t="n"/>
      <c r="T1302" s="152" t="n"/>
      <c r="U1302" s="152" t="n"/>
      <c r="V1302" s="152" t="n"/>
      <c r="W1302" s="152" t="n"/>
      <c r="X1302" s="152" t="n"/>
      <c r="Y1302" s="152" t="n"/>
      <c r="Z1302" s="152" t="n"/>
      <c r="AA1302" s="152" t="n"/>
      <c r="AB1302" s="152" t="n"/>
      <c r="AC1302" s="152" t="n"/>
      <c r="AD1302" s="152" t="n"/>
      <c r="AE1302" s="152" t="n"/>
      <c r="AF1302" s="152" t="n"/>
      <c r="AG1302" s="152" t="n"/>
      <c r="AH1302" s="152" t="n"/>
      <c r="AI1302" s="152" t="n"/>
      <c r="AJ1302" s="152" t="n"/>
      <c r="AK1302" s="152" t="n"/>
      <c r="AL1302" s="152" t="n"/>
      <c r="AM1302" s="152" t="n"/>
      <c r="AN1302" s="166" t="n"/>
      <c r="AO1302" s="155" t="n"/>
      <c r="AP1302" s="152" t="n"/>
      <c r="AQ1302" s="152" t="n"/>
      <c r="AR1302" s="152" t="n"/>
      <c r="AS1302" s="152" t="n"/>
      <c r="AT1302" s="152" t="n"/>
      <c r="AU1302" s="155" t="n"/>
      <c r="AV1302" s="152" t="n"/>
      <c r="AW1302" s="152" t="n"/>
      <c r="AX1302" s="152" t="n"/>
      <c r="AY1302" s="152" t="n"/>
      <c r="AZ1302" s="152" t="n"/>
      <c r="BA1302" s="165" t="n"/>
      <c r="BB1302" s="165" t="n"/>
      <c r="BC1302" s="152" t="n"/>
      <c r="BD1302" s="152" t="n"/>
      <c r="BE1302" s="152" t="n"/>
      <c r="BF1302" s="152" t="n"/>
      <c r="BG1302" s="155" t="n"/>
      <c r="BH1302" s="152" t="n"/>
      <c r="BI1302" s="152" t="n"/>
      <c r="BJ1302" s="152" t="n"/>
      <c r="BK1302" s="152" t="n"/>
      <c r="BL1302" s="152" t="n"/>
      <c r="BM1302" s="152" t="n"/>
      <c r="BN1302" s="152" t="n"/>
      <c r="BO1302" s="152" t="n"/>
      <c r="BP1302" s="155" t="n"/>
      <c r="BQ1302" s="152" t="n"/>
      <c r="BR1302" s="152" t="n"/>
      <c r="BS1302" s="152" t="n"/>
      <c r="BT1302" s="152" t="n"/>
      <c r="BU1302" s="152" t="n"/>
      <c r="BV1302" s="152" t="n"/>
      <c r="BW1302" s="152" t="n"/>
      <c r="BX1302" s="165" t="n"/>
      <c r="BY1302" s="150" t="n"/>
      <c r="BZ1302" s="150" t="n"/>
      <c r="CA1302" s="150" t="n"/>
      <c r="CB1302" s="174" t="n"/>
      <c r="CC1302" s="156" t="n"/>
      <c r="CD1302" s="156" t="n"/>
      <c r="CE1302" s="167">
        <f>IFERROR(__xludf.DUMMYFUNCTION("""COMPUTED_VALUE"""),"")</f>
        <v/>
      </c>
      <c r="CF1302" s="158">
        <f>IFERROR(__xludf.DUMMYFUNCTION("""COMPUTED_VALUE"""),"")</f>
        <v/>
      </c>
      <c r="CG1302" s="148" t="n"/>
      <c r="CH1302" s="148" t="n"/>
      <c r="CI1302" s="148" t="n"/>
      <c r="CJ1302" s="148" t="n"/>
      <c r="CK1302" s="148" t="n"/>
      <c r="CL1302" s="148" t="n"/>
      <c r="CM1302" s="148" t="n"/>
      <c r="CN1302" s="148" t="n"/>
      <c r="CO1302" s="148" t="n"/>
      <c r="CP1302" s="148" t="n"/>
      <c r="CQ1302" s="148" t="n"/>
      <c r="CR1302" s="148" t="n"/>
      <c r="CS1302" s="148" t="n"/>
      <c r="CT1302" s="148" t="n"/>
      <c r="CU1302" s="148" t="n"/>
      <c r="CV1302" s="148" t="n"/>
    </row>
    <row r="1303">
      <c r="A1303" s="162" t="n"/>
      <c r="B1303" s="64" t="n"/>
      <c r="C1303" s="129" t="n"/>
      <c r="D1303" s="130" t="inlineStr"/>
      <c r="E1303" s="150" t="inlineStr"/>
      <c r="F1303" s="150" t="inlineStr"/>
      <c r="G1303" s="150" t="n"/>
      <c r="H1303" s="152" t="n"/>
      <c r="I1303" s="152" t="n"/>
      <c r="J1303" s="152" t="n"/>
      <c r="K1303" s="152" t="n"/>
      <c r="L1303" s="152" t="n"/>
      <c r="M1303" s="152" t="n"/>
      <c r="N1303" s="152" t="n"/>
      <c r="O1303" s="152" t="n"/>
      <c r="P1303" s="152" t="n"/>
      <c r="Q1303" s="152" t="n"/>
      <c r="R1303" s="152" t="n"/>
      <c r="S1303" s="165" t="n"/>
      <c r="T1303" s="152" t="n"/>
      <c r="U1303" s="152" t="n"/>
      <c r="V1303" s="152" t="n"/>
      <c r="W1303" s="152" t="n"/>
      <c r="X1303" s="152" t="n"/>
      <c r="Y1303" s="152" t="n"/>
      <c r="Z1303" s="152" t="n"/>
      <c r="AA1303" s="152" t="n"/>
      <c r="AB1303" s="152" t="n"/>
      <c r="AC1303" s="152" t="n"/>
      <c r="AD1303" s="152" t="n"/>
      <c r="AE1303" s="152" t="n"/>
      <c r="AF1303" s="152" t="n"/>
      <c r="AG1303" s="152" t="n"/>
      <c r="AH1303" s="152" t="n"/>
      <c r="AI1303" s="152" t="n"/>
      <c r="AJ1303" s="152" t="n"/>
      <c r="AK1303" s="152" t="n"/>
      <c r="AL1303" s="152" t="n"/>
      <c r="AM1303" s="152" t="n"/>
      <c r="AN1303" s="166" t="n"/>
      <c r="AO1303" s="155" t="n"/>
      <c r="AP1303" s="152" t="n"/>
      <c r="AQ1303" s="152" t="n"/>
      <c r="AR1303" s="152" t="n"/>
      <c r="AS1303" s="152" t="n"/>
      <c r="AT1303" s="152" t="n"/>
      <c r="AU1303" s="155" t="n"/>
      <c r="AV1303" s="152" t="n"/>
      <c r="AW1303" s="152" t="n"/>
      <c r="AX1303" s="152" t="n"/>
      <c r="AY1303" s="152" t="n"/>
      <c r="AZ1303" s="152" t="n"/>
      <c r="BA1303" s="165" t="n"/>
      <c r="BB1303" s="165" t="n"/>
      <c r="BC1303" s="152" t="n"/>
      <c r="BD1303" s="152" t="n"/>
      <c r="BE1303" s="152" t="n"/>
      <c r="BF1303" s="152" t="n"/>
      <c r="BG1303" s="155" t="n"/>
      <c r="BH1303" s="152" t="n"/>
      <c r="BI1303" s="152" t="n"/>
      <c r="BJ1303" s="152" t="n"/>
      <c r="BK1303" s="152" t="n"/>
      <c r="BL1303" s="152" t="n"/>
      <c r="BM1303" s="152" t="n"/>
      <c r="BN1303" s="152" t="n"/>
      <c r="BO1303" s="152" t="n"/>
      <c r="BP1303" s="155" t="n"/>
      <c r="BQ1303" s="152" t="n"/>
      <c r="BR1303" s="152" t="n"/>
      <c r="BS1303" s="152" t="n"/>
      <c r="BT1303" s="152" t="n"/>
      <c r="BU1303" s="152" t="n"/>
      <c r="BV1303" s="152" t="n"/>
      <c r="BW1303" s="152" t="n"/>
      <c r="BX1303" s="165" t="n"/>
      <c r="BY1303" s="150" t="n"/>
      <c r="BZ1303" s="150" t="n"/>
      <c r="CA1303" s="150" t="n"/>
      <c r="CB1303" s="174" t="n"/>
      <c r="CC1303" s="156" t="n"/>
      <c r="CD1303" s="156" t="n"/>
      <c r="CE1303" s="167">
        <f>IFERROR(__xludf.DUMMYFUNCTION("""COMPUTED_VALUE"""),"")</f>
        <v/>
      </c>
      <c r="CF1303" s="158">
        <f>IFERROR(__xludf.DUMMYFUNCTION("""COMPUTED_VALUE"""),"")</f>
        <v/>
      </c>
      <c r="CG1303" s="148" t="n"/>
      <c r="CH1303" s="148" t="n"/>
      <c r="CI1303" s="148" t="n"/>
      <c r="CJ1303" s="148" t="n"/>
      <c r="CK1303" s="148" t="n"/>
      <c r="CL1303" s="148" t="n"/>
      <c r="CM1303" s="148" t="n"/>
      <c r="CN1303" s="148" t="n"/>
      <c r="CO1303" s="148" t="n"/>
      <c r="CP1303" s="148" t="n"/>
      <c r="CQ1303" s="148" t="n"/>
      <c r="CR1303" s="148" t="n"/>
      <c r="CS1303" s="148" t="n"/>
      <c r="CT1303" s="148" t="n"/>
      <c r="CU1303" s="148" t="n"/>
      <c r="CV1303" s="148" t="n"/>
    </row>
    <row r="1304">
      <c r="A1304" s="162" t="n"/>
      <c r="B1304" s="64" t="n"/>
      <c r="C1304" s="129" t="n"/>
      <c r="D1304" s="130" t="inlineStr"/>
      <c r="E1304" s="150" t="inlineStr"/>
      <c r="F1304" s="150" t="inlineStr"/>
      <c r="G1304" s="150" t="n"/>
      <c r="H1304" s="152" t="n"/>
      <c r="I1304" s="152" t="n"/>
      <c r="J1304" s="152" t="n"/>
      <c r="K1304" s="152" t="n"/>
      <c r="L1304" s="152" t="n"/>
      <c r="M1304" s="152" t="n"/>
      <c r="N1304" s="152" t="n"/>
      <c r="O1304" s="152" t="n"/>
      <c r="P1304" s="152" t="n"/>
      <c r="Q1304" s="152" t="n"/>
      <c r="R1304" s="152" t="n"/>
      <c r="S1304" s="165" t="n"/>
      <c r="T1304" s="152" t="n"/>
      <c r="U1304" s="152" t="n"/>
      <c r="V1304" s="152" t="n"/>
      <c r="W1304" s="152" t="n"/>
      <c r="X1304" s="152" t="n"/>
      <c r="Y1304" s="152" t="n"/>
      <c r="Z1304" s="152" t="n"/>
      <c r="AA1304" s="152" t="n"/>
      <c r="AB1304" s="152" t="n"/>
      <c r="AC1304" s="152" t="n"/>
      <c r="AD1304" s="152" t="n"/>
      <c r="AE1304" s="152" t="n"/>
      <c r="AF1304" s="152" t="n"/>
      <c r="AG1304" s="152" t="n"/>
      <c r="AH1304" s="152" t="n"/>
      <c r="AI1304" s="152" t="n"/>
      <c r="AJ1304" s="152" t="n"/>
      <c r="AK1304" s="152" t="n"/>
      <c r="AL1304" s="152" t="n"/>
      <c r="AM1304" s="152" t="n"/>
      <c r="AN1304" s="166" t="n"/>
      <c r="AO1304" s="155" t="n"/>
      <c r="AP1304" s="152" t="n"/>
      <c r="AQ1304" s="152" t="n"/>
      <c r="AR1304" s="152" t="n"/>
      <c r="AS1304" s="152" t="n"/>
      <c r="AT1304" s="152" t="n"/>
      <c r="AU1304" s="155" t="n"/>
      <c r="AV1304" s="152" t="n"/>
      <c r="AW1304" s="152" t="n"/>
      <c r="AX1304" s="152" t="n"/>
      <c r="AY1304" s="152" t="n"/>
      <c r="AZ1304" s="152" t="n"/>
      <c r="BA1304" s="165" t="n"/>
      <c r="BB1304" s="165" t="n"/>
      <c r="BC1304" s="152" t="n"/>
      <c r="BD1304" s="152" t="n"/>
      <c r="BE1304" s="152" t="n"/>
      <c r="BF1304" s="152" t="n"/>
      <c r="BG1304" s="155" t="n"/>
      <c r="BH1304" s="152" t="n"/>
      <c r="BI1304" s="152" t="n"/>
      <c r="BJ1304" s="152" t="n"/>
      <c r="BK1304" s="152" t="n"/>
      <c r="BL1304" s="152" t="n"/>
      <c r="BM1304" s="152" t="n"/>
      <c r="BN1304" s="152" t="n"/>
      <c r="BO1304" s="152" t="n"/>
      <c r="BP1304" s="155" t="n"/>
      <c r="BQ1304" s="152" t="n"/>
      <c r="BR1304" s="152" t="n"/>
      <c r="BS1304" s="152" t="n"/>
      <c r="BT1304" s="152" t="n"/>
      <c r="BU1304" s="152" t="n"/>
      <c r="BV1304" s="152" t="n"/>
      <c r="BW1304" s="152" t="n"/>
      <c r="BX1304" s="165" t="n"/>
      <c r="BY1304" s="150" t="n"/>
      <c r="BZ1304" s="150" t="n"/>
      <c r="CA1304" s="150" t="n"/>
      <c r="CB1304" s="174" t="n"/>
      <c r="CC1304" s="156" t="n"/>
      <c r="CD1304" s="156" t="n"/>
      <c r="CE1304" s="167">
        <f>IFERROR(__xludf.DUMMYFUNCTION("""COMPUTED_VALUE"""),"")</f>
        <v/>
      </c>
      <c r="CF1304" s="158">
        <f>IFERROR(__xludf.DUMMYFUNCTION("""COMPUTED_VALUE"""),"")</f>
        <v/>
      </c>
      <c r="CG1304" s="148" t="n"/>
      <c r="CH1304" s="148" t="n"/>
      <c r="CI1304" s="148" t="n"/>
      <c r="CJ1304" s="148" t="n"/>
      <c r="CK1304" s="148" t="n"/>
      <c r="CL1304" s="148" t="n"/>
      <c r="CM1304" s="148" t="n"/>
      <c r="CN1304" s="148" t="n"/>
      <c r="CO1304" s="148" t="n"/>
      <c r="CP1304" s="148" t="n"/>
      <c r="CQ1304" s="148" t="n"/>
      <c r="CR1304" s="148" t="n"/>
      <c r="CS1304" s="148" t="n"/>
      <c r="CT1304" s="148" t="n"/>
      <c r="CU1304" s="148" t="n"/>
      <c r="CV1304" s="148" t="n"/>
    </row>
    <row r="1305">
      <c r="A1305" s="162" t="n"/>
      <c r="B1305" s="64" t="n"/>
      <c r="C1305" s="129" t="n"/>
      <c r="D1305" s="130" t="inlineStr"/>
      <c r="E1305" s="150" t="inlineStr"/>
      <c r="F1305" s="150" t="inlineStr"/>
      <c r="G1305" s="150" t="n"/>
      <c r="H1305" s="152" t="n"/>
      <c r="I1305" s="152" t="n"/>
      <c r="J1305" s="152" t="n"/>
      <c r="K1305" s="152" t="n"/>
      <c r="L1305" s="152" t="n"/>
      <c r="M1305" s="152" t="n"/>
      <c r="N1305" s="152" t="n"/>
      <c r="O1305" s="152" t="n"/>
      <c r="P1305" s="152" t="n"/>
      <c r="Q1305" s="152" t="n"/>
      <c r="R1305" s="152" t="n"/>
      <c r="S1305" s="165" t="n"/>
      <c r="T1305" s="152" t="n"/>
      <c r="U1305" s="152" t="n"/>
      <c r="V1305" s="152" t="n"/>
      <c r="W1305" s="152" t="n"/>
      <c r="X1305" s="152" t="n"/>
      <c r="Y1305" s="152" t="n"/>
      <c r="Z1305" s="152" t="n"/>
      <c r="AA1305" s="152" t="n"/>
      <c r="AB1305" s="152" t="n"/>
      <c r="AC1305" s="152" t="n"/>
      <c r="AD1305" s="152" t="n"/>
      <c r="AE1305" s="152" t="n"/>
      <c r="AF1305" s="152" t="n"/>
      <c r="AG1305" s="152" t="n"/>
      <c r="AH1305" s="152" t="n"/>
      <c r="AI1305" s="152" t="n"/>
      <c r="AJ1305" s="152" t="n"/>
      <c r="AK1305" s="152" t="n"/>
      <c r="AL1305" s="152" t="n"/>
      <c r="AM1305" s="152" t="n"/>
      <c r="AN1305" s="166" t="n"/>
      <c r="AO1305" s="155" t="n"/>
      <c r="AP1305" s="152" t="n"/>
      <c r="AQ1305" s="152" t="n"/>
      <c r="AR1305" s="152" t="n"/>
      <c r="AS1305" s="152" t="n"/>
      <c r="AT1305" s="152" t="n"/>
      <c r="AU1305" s="155" t="n"/>
      <c r="AV1305" s="152" t="n"/>
      <c r="AW1305" s="152" t="n"/>
      <c r="AX1305" s="152" t="n"/>
      <c r="AY1305" s="152" t="n"/>
      <c r="AZ1305" s="152" t="n"/>
      <c r="BA1305" s="165" t="n"/>
      <c r="BB1305" s="165" t="n"/>
      <c r="BC1305" s="152" t="n"/>
      <c r="BD1305" s="152" t="n"/>
      <c r="BE1305" s="152" t="n"/>
      <c r="BF1305" s="152" t="n"/>
      <c r="BG1305" s="155" t="n"/>
      <c r="BH1305" s="152" t="n"/>
      <c r="BI1305" s="152" t="n"/>
      <c r="BJ1305" s="152" t="n"/>
      <c r="BK1305" s="152" t="n"/>
      <c r="BL1305" s="152" t="n"/>
      <c r="BM1305" s="152" t="n"/>
      <c r="BN1305" s="152" t="n"/>
      <c r="BO1305" s="152" t="n"/>
      <c r="BP1305" s="155" t="n"/>
      <c r="BQ1305" s="152" t="n"/>
      <c r="BR1305" s="152" t="n"/>
      <c r="BS1305" s="152" t="n"/>
      <c r="BT1305" s="152" t="n"/>
      <c r="BU1305" s="152" t="n"/>
      <c r="BV1305" s="152" t="n"/>
      <c r="BW1305" s="152" t="n"/>
      <c r="BX1305" s="165" t="n"/>
      <c r="BY1305" s="150" t="n"/>
      <c r="BZ1305" s="150" t="n"/>
      <c r="CA1305" s="150" t="n"/>
      <c r="CB1305" s="174" t="n"/>
      <c r="CC1305" s="156" t="n"/>
      <c r="CD1305" s="156" t="n"/>
      <c r="CE1305" s="167">
        <f>IFERROR(__xludf.DUMMYFUNCTION("""COMPUTED_VALUE"""),"")</f>
        <v/>
      </c>
      <c r="CF1305" s="158">
        <f>IFERROR(__xludf.DUMMYFUNCTION("""COMPUTED_VALUE"""),"")</f>
        <v/>
      </c>
      <c r="CG1305" s="148" t="n"/>
      <c r="CH1305" s="148" t="n"/>
      <c r="CI1305" s="148" t="n"/>
      <c r="CJ1305" s="148" t="n"/>
      <c r="CK1305" s="148" t="n"/>
      <c r="CL1305" s="148" t="n"/>
      <c r="CM1305" s="148" t="n"/>
      <c r="CN1305" s="148" t="n"/>
      <c r="CO1305" s="148" t="n"/>
      <c r="CP1305" s="148" t="n"/>
      <c r="CQ1305" s="148" t="n"/>
      <c r="CR1305" s="148" t="n"/>
      <c r="CS1305" s="148" t="n"/>
      <c r="CT1305" s="148" t="n"/>
      <c r="CU1305" s="148" t="n"/>
      <c r="CV1305" s="148" t="n"/>
    </row>
    <row r="1306">
      <c r="A1306" s="162" t="n"/>
      <c r="B1306" s="64" t="n"/>
      <c r="C1306" s="129" t="n"/>
      <c r="D1306" s="130" t="inlineStr"/>
      <c r="E1306" s="150" t="inlineStr"/>
      <c r="F1306" s="150" t="inlineStr"/>
      <c r="G1306" s="150" t="n"/>
      <c r="H1306" s="152" t="n"/>
      <c r="I1306" s="152" t="n"/>
      <c r="J1306" s="152" t="n"/>
      <c r="K1306" s="152" t="n"/>
      <c r="L1306" s="152" t="n"/>
      <c r="M1306" s="152" t="n"/>
      <c r="N1306" s="152" t="n"/>
      <c r="O1306" s="152" t="n"/>
      <c r="P1306" s="152" t="n"/>
      <c r="Q1306" s="152" t="n"/>
      <c r="R1306" s="152" t="n"/>
      <c r="S1306" s="165" t="n"/>
      <c r="T1306" s="152" t="n"/>
      <c r="U1306" s="152" t="n"/>
      <c r="V1306" s="152" t="n"/>
      <c r="W1306" s="152" t="n"/>
      <c r="X1306" s="152" t="n"/>
      <c r="Y1306" s="152" t="n"/>
      <c r="Z1306" s="152" t="n"/>
      <c r="AA1306" s="152" t="n"/>
      <c r="AB1306" s="152" t="n"/>
      <c r="AC1306" s="152" t="n"/>
      <c r="AD1306" s="152" t="n"/>
      <c r="AE1306" s="152" t="n"/>
      <c r="AF1306" s="152" t="n"/>
      <c r="AG1306" s="152" t="n"/>
      <c r="AH1306" s="152" t="n"/>
      <c r="AI1306" s="152" t="n"/>
      <c r="AJ1306" s="152" t="n"/>
      <c r="AK1306" s="152" t="n"/>
      <c r="AL1306" s="152" t="n"/>
      <c r="AM1306" s="152" t="n"/>
      <c r="AN1306" s="166" t="n"/>
      <c r="AO1306" s="155" t="n"/>
      <c r="AP1306" s="152" t="n"/>
      <c r="AQ1306" s="152" t="n"/>
      <c r="AR1306" s="152" t="n"/>
      <c r="AS1306" s="152" t="n"/>
      <c r="AT1306" s="152" t="n"/>
      <c r="AU1306" s="155" t="n"/>
      <c r="AV1306" s="152" t="n"/>
      <c r="AW1306" s="152" t="n"/>
      <c r="AX1306" s="152" t="n"/>
      <c r="AY1306" s="152" t="n"/>
      <c r="AZ1306" s="152" t="n"/>
      <c r="BA1306" s="165" t="n"/>
      <c r="BB1306" s="165" t="n"/>
      <c r="BC1306" s="152" t="n"/>
      <c r="BD1306" s="152" t="n"/>
      <c r="BE1306" s="152" t="n"/>
      <c r="BF1306" s="152" t="n"/>
      <c r="BG1306" s="155" t="n"/>
      <c r="BH1306" s="152" t="n"/>
      <c r="BI1306" s="152" t="n"/>
      <c r="BJ1306" s="152" t="n"/>
      <c r="BK1306" s="152" t="n"/>
      <c r="BL1306" s="152" t="n"/>
      <c r="BM1306" s="152" t="n"/>
      <c r="BN1306" s="152" t="n"/>
      <c r="BO1306" s="152" t="n"/>
      <c r="BP1306" s="155" t="n"/>
      <c r="BQ1306" s="152" t="n"/>
      <c r="BR1306" s="152" t="n"/>
      <c r="BS1306" s="152" t="n"/>
      <c r="BT1306" s="152" t="n"/>
      <c r="BU1306" s="152" t="n"/>
      <c r="BV1306" s="152" t="n"/>
      <c r="BW1306" s="152" t="n"/>
      <c r="BX1306" s="165" t="n"/>
      <c r="BY1306" s="150" t="n"/>
      <c r="BZ1306" s="150" t="n"/>
      <c r="CA1306" s="150" t="n"/>
      <c r="CB1306" s="174" t="n"/>
      <c r="CC1306" s="156" t="n"/>
      <c r="CD1306" s="156" t="n"/>
      <c r="CE1306" s="167">
        <f>IFERROR(__xludf.DUMMYFUNCTION("""COMPUTED_VALUE"""),"")</f>
        <v/>
      </c>
      <c r="CF1306" s="158">
        <f>IFERROR(__xludf.DUMMYFUNCTION("""COMPUTED_VALUE"""),"")</f>
        <v/>
      </c>
      <c r="CG1306" s="148" t="n"/>
      <c r="CH1306" s="148" t="n"/>
      <c r="CI1306" s="148" t="n"/>
      <c r="CJ1306" s="148" t="n"/>
      <c r="CK1306" s="148" t="n"/>
      <c r="CL1306" s="148" t="n"/>
      <c r="CM1306" s="148" t="n"/>
      <c r="CN1306" s="148" t="n"/>
      <c r="CO1306" s="148" t="n"/>
      <c r="CP1306" s="148" t="n"/>
      <c r="CQ1306" s="148" t="n"/>
      <c r="CR1306" s="148" t="n"/>
      <c r="CS1306" s="148" t="n"/>
      <c r="CT1306" s="148" t="n"/>
      <c r="CU1306" s="148" t="n"/>
      <c r="CV1306" s="148" t="n"/>
    </row>
    <row r="1307">
      <c r="A1307" s="162" t="n"/>
      <c r="B1307" s="64" t="n"/>
      <c r="C1307" s="129" t="n"/>
      <c r="D1307" s="130" t="inlineStr"/>
      <c r="E1307" s="150" t="inlineStr"/>
      <c r="F1307" s="150" t="inlineStr"/>
      <c r="G1307" s="150" t="n"/>
      <c r="H1307" s="152" t="n"/>
      <c r="I1307" s="152" t="n"/>
      <c r="J1307" s="152" t="n"/>
      <c r="K1307" s="152" t="n"/>
      <c r="L1307" s="152" t="n"/>
      <c r="M1307" s="152" t="n"/>
      <c r="N1307" s="152" t="n"/>
      <c r="O1307" s="152" t="n"/>
      <c r="P1307" s="152" t="n"/>
      <c r="Q1307" s="152" t="n"/>
      <c r="R1307" s="152" t="n"/>
      <c r="S1307" s="165" t="n"/>
      <c r="T1307" s="152" t="n"/>
      <c r="U1307" s="152" t="n"/>
      <c r="V1307" s="152" t="n"/>
      <c r="W1307" s="152" t="n"/>
      <c r="X1307" s="152" t="n"/>
      <c r="Y1307" s="152" t="n"/>
      <c r="Z1307" s="152" t="n"/>
      <c r="AA1307" s="152" t="n"/>
      <c r="AB1307" s="152" t="n"/>
      <c r="AC1307" s="152" t="n"/>
      <c r="AD1307" s="152" t="n"/>
      <c r="AE1307" s="152" t="n"/>
      <c r="AF1307" s="152" t="n"/>
      <c r="AG1307" s="152" t="n"/>
      <c r="AH1307" s="152" t="n"/>
      <c r="AI1307" s="152" t="n"/>
      <c r="AJ1307" s="152" t="n"/>
      <c r="AK1307" s="152" t="n"/>
      <c r="AL1307" s="152" t="n"/>
      <c r="AM1307" s="152" t="n"/>
      <c r="AN1307" s="166" t="n"/>
      <c r="AO1307" s="155" t="n"/>
      <c r="AP1307" s="152" t="n"/>
      <c r="AQ1307" s="152" t="n"/>
      <c r="AR1307" s="152" t="n"/>
      <c r="AS1307" s="152" t="n"/>
      <c r="AT1307" s="152" t="n"/>
      <c r="AU1307" s="155" t="n"/>
      <c r="AV1307" s="152" t="n"/>
      <c r="AW1307" s="152" t="n"/>
      <c r="AX1307" s="152" t="n"/>
      <c r="AY1307" s="152" t="n"/>
      <c r="AZ1307" s="152" t="n"/>
      <c r="BA1307" s="165" t="n"/>
      <c r="BB1307" s="165" t="n"/>
      <c r="BC1307" s="152" t="n"/>
      <c r="BD1307" s="152" t="n"/>
      <c r="BE1307" s="152" t="n"/>
      <c r="BF1307" s="152" t="n"/>
      <c r="BG1307" s="155" t="n"/>
      <c r="BH1307" s="152" t="n"/>
      <c r="BI1307" s="152" t="n"/>
      <c r="BJ1307" s="152" t="n"/>
      <c r="BK1307" s="152" t="n"/>
      <c r="BL1307" s="152" t="n"/>
      <c r="BM1307" s="152" t="n"/>
      <c r="BN1307" s="152" t="n"/>
      <c r="BO1307" s="152" t="n"/>
      <c r="BP1307" s="155" t="n"/>
      <c r="BQ1307" s="152" t="n"/>
      <c r="BR1307" s="152" t="n"/>
      <c r="BS1307" s="152" t="n"/>
      <c r="BT1307" s="152" t="n"/>
      <c r="BU1307" s="152" t="n"/>
      <c r="BV1307" s="152" t="n"/>
      <c r="BW1307" s="152" t="n"/>
      <c r="BX1307" s="165" t="n"/>
      <c r="BY1307" s="150" t="n"/>
      <c r="BZ1307" s="150" t="n"/>
      <c r="CA1307" s="150" t="n"/>
      <c r="CB1307" s="174" t="n"/>
      <c r="CC1307" s="156" t="n"/>
      <c r="CD1307" s="156" t="n"/>
      <c r="CE1307" s="167">
        <f>IFERROR(__xludf.DUMMYFUNCTION("""COMPUTED_VALUE"""),"")</f>
        <v/>
      </c>
      <c r="CF1307" s="158">
        <f>IFERROR(__xludf.DUMMYFUNCTION("""COMPUTED_VALUE"""),"")</f>
        <v/>
      </c>
      <c r="CG1307" s="148" t="n"/>
      <c r="CH1307" s="148" t="n"/>
      <c r="CI1307" s="148" t="n"/>
      <c r="CJ1307" s="148" t="n"/>
      <c r="CK1307" s="148" t="n"/>
      <c r="CL1307" s="148" t="n"/>
      <c r="CM1307" s="148" t="n"/>
      <c r="CN1307" s="148" t="n"/>
      <c r="CO1307" s="148" t="n"/>
      <c r="CP1307" s="148" t="n"/>
      <c r="CQ1307" s="148" t="n"/>
      <c r="CR1307" s="148" t="n"/>
      <c r="CS1307" s="148" t="n"/>
      <c r="CT1307" s="148" t="n"/>
      <c r="CU1307" s="148" t="n"/>
      <c r="CV1307" s="148" t="n"/>
    </row>
    <row r="1308">
      <c r="A1308" s="162" t="n"/>
      <c r="B1308" s="64" t="n"/>
      <c r="C1308" s="129" t="n"/>
      <c r="D1308" s="130" t="inlineStr"/>
      <c r="E1308" s="150" t="inlineStr"/>
      <c r="F1308" s="150" t="inlineStr"/>
      <c r="G1308" s="150" t="n"/>
      <c r="H1308" s="152" t="n"/>
      <c r="I1308" s="152" t="n"/>
      <c r="J1308" s="152" t="n"/>
      <c r="K1308" s="152" t="n"/>
      <c r="L1308" s="152" t="n"/>
      <c r="M1308" s="152" t="n"/>
      <c r="N1308" s="152" t="n"/>
      <c r="O1308" s="152" t="n"/>
      <c r="P1308" s="152" t="n"/>
      <c r="Q1308" s="152" t="n"/>
      <c r="R1308" s="152" t="n"/>
      <c r="S1308" s="165" t="n"/>
      <c r="T1308" s="152" t="n"/>
      <c r="U1308" s="152" t="n"/>
      <c r="V1308" s="152" t="n"/>
      <c r="W1308" s="152" t="n"/>
      <c r="X1308" s="152" t="n"/>
      <c r="Y1308" s="152" t="n"/>
      <c r="Z1308" s="152" t="n"/>
      <c r="AA1308" s="152" t="n"/>
      <c r="AB1308" s="152" t="n"/>
      <c r="AC1308" s="152" t="n"/>
      <c r="AD1308" s="152" t="n"/>
      <c r="AE1308" s="152" t="n"/>
      <c r="AF1308" s="152" t="n"/>
      <c r="AG1308" s="152" t="n"/>
      <c r="AH1308" s="152" t="n"/>
      <c r="AI1308" s="152" t="n"/>
      <c r="AJ1308" s="152" t="n"/>
      <c r="AK1308" s="152" t="n"/>
      <c r="AL1308" s="152" t="n"/>
      <c r="AM1308" s="152" t="n"/>
      <c r="AN1308" s="166" t="n"/>
      <c r="AO1308" s="155" t="n"/>
      <c r="AP1308" s="152" t="n"/>
      <c r="AQ1308" s="152" t="n"/>
      <c r="AR1308" s="152" t="n"/>
      <c r="AS1308" s="152" t="n"/>
      <c r="AT1308" s="152" t="n"/>
      <c r="AU1308" s="155" t="n"/>
      <c r="AV1308" s="152" t="n"/>
      <c r="AW1308" s="152" t="n"/>
      <c r="AX1308" s="152" t="n"/>
      <c r="AY1308" s="152" t="n"/>
      <c r="AZ1308" s="152" t="n"/>
      <c r="BA1308" s="165" t="n"/>
      <c r="BB1308" s="165" t="n"/>
      <c r="BC1308" s="152" t="n"/>
      <c r="BD1308" s="152" t="n"/>
      <c r="BE1308" s="152" t="n"/>
      <c r="BF1308" s="152" t="n"/>
      <c r="BG1308" s="155" t="n"/>
      <c r="BH1308" s="152" t="n"/>
      <c r="BI1308" s="152" t="n"/>
      <c r="BJ1308" s="152" t="n"/>
      <c r="BK1308" s="152" t="n"/>
      <c r="BL1308" s="152" t="n"/>
      <c r="BM1308" s="152" t="n"/>
      <c r="BN1308" s="152" t="n"/>
      <c r="BO1308" s="152" t="n"/>
      <c r="BP1308" s="155" t="n"/>
      <c r="BQ1308" s="152" t="n"/>
      <c r="BR1308" s="152" t="n"/>
      <c r="BS1308" s="152" t="n"/>
      <c r="BT1308" s="152" t="n"/>
      <c r="BU1308" s="152" t="n"/>
      <c r="BV1308" s="152" t="n"/>
      <c r="BW1308" s="152" t="n"/>
      <c r="BX1308" s="165" t="n"/>
      <c r="BY1308" s="150" t="n"/>
      <c r="BZ1308" s="150" t="n"/>
      <c r="CA1308" s="150" t="n"/>
      <c r="CB1308" s="174" t="n"/>
      <c r="CC1308" s="156" t="n"/>
      <c r="CD1308" s="156" t="n"/>
      <c r="CE1308" s="167">
        <f>IFERROR(__xludf.DUMMYFUNCTION("""COMPUTED_VALUE"""),"")</f>
        <v/>
      </c>
      <c r="CF1308" s="158">
        <f>IFERROR(__xludf.DUMMYFUNCTION("""COMPUTED_VALUE"""),"")</f>
        <v/>
      </c>
      <c r="CG1308" s="148" t="n"/>
      <c r="CH1308" s="148" t="n"/>
      <c r="CI1308" s="148" t="n"/>
      <c r="CJ1308" s="148" t="n"/>
      <c r="CK1308" s="148" t="n"/>
      <c r="CL1308" s="148" t="n"/>
      <c r="CM1308" s="148" t="n"/>
      <c r="CN1308" s="148" t="n"/>
      <c r="CO1308" s="148" t="n"/>
      <c r="CP1308" s="148" t="n"/>
      <c r="CQ1308" s="148" t="n"/>
      <c r="CR1308" s="148" t="n"/>
      <c r="CS1308" s="148" t="n"/>
      <c r="CT1308" s="148" t="n"/>
      <c r="CU1308" s="148" t="n"/>
      <c r="CV1308" s="148" t="n"/>
    </row>
    <row r="1309">
      <c r="A1309" s="162" t="n"/>
      <c r="B1309" s="64" t="n"/>
      <c r="C1309" s="129" t="n"/>
      <c r="D1309" s="130" t="inlineStr"/>
      <c r="E1309" s="150" t="inlineStr"/>
      <c r="F1309" s="150" t="inlineStr"/>
      <c r="G1309" s="150" t="n"/>
      <c r="H1309" s="152" t="n"/>
      <c r="I1309" s="152" t="n"/>
      <c r="J1309" s="152" t="n"/>
      <c r="K1309" s="152" t="n"/>
      <c r="L1309" s="152" t="n"/>
      <c r="M1309" s="152" t="n"/>
      <c r="N1309" s="152" t="n"/>
      <c r="O1309" s="152" t="n"/>
      <c r="P1309" s="152" t="n"/>
      <c r="Q1309" s="152" t="n"/>
      <c r="R1309" s="152" t="n"/>
      <c r="S1309" s="165" t="n"/>
      <c r="T1309" s="152" t="n"/>
      <c r="U1309" s="152" t="n"/>
      <c r="V1309" s="152" t="n"/>
      <c r="W1309" s="152" t="n"/>
      <c r="X1309" s="152" t="n"/>
      <c r="Y1309" s="152" t="n"/>
      <c r="Z1309" s="152" t="n"/>
      <c r="AA1309" s="152" t="n"/>
      <c r="AB1309" s="152" t="n"/>
      <c r="AC1309" s="152" t="n"/>
      <c r="AD1309" s="152" t="n"/>
      <c r="AE1309" s="152" t="n"/>
      <c r="AF1309" s="152" t="n"/>
      <c r="AG1309" s="152" t="n"/>
      <c r="AH1309" s="152" t="n"/>
      <c r="AI1309" s="152" t="n"/>
      <c r="AJ1309" s="152" t="n"/>
      <c r="AK1309" s="152" t="n"/>
      <c r="AL1309" s="152" t="n"/>
      <c r="AM1309" s="152" t="n"/>
      <c r="AN1309" s="166" t="n"/>
      <c r="AO1309" s="155" t="n"/>
      <c r="AP1309" s="152" t="n"/>
      <c r="AQ1309" s="152" t="n"/>
      <c r="AR1309" s="152" t="n"/>
      <c r="AS1309" s="152" t="n"/>
      <c r="AT1309" s="152" t="n"/>
      <c r="AU1309" s="155" t="n"/>
      <c r="AV1309" s="152" t="n"/>
      <c r="AW1309" s="152" t="n"/>
      <c r="AX1309" s="152" t="n"/>
      <c r="AY1309" s="152" t="n"/>
      <c r="AZ1309" s="152" t="n"/>
      <c r="BA1309" s="165" t="n"/>
      <c r="BB1309" s="165" t="n"/>
      <c r="BC1309" s="152" t="n"/>
      <c r="BD1309" s="152" t="n"/>
      <c r="BE1309" s="152" t="n"/>
      <c r="BF1309" s="152" t="n"/>
      <c r="BG1309" s="155" t="n"/>
      <c r="BH1309" s="152" t="n"/>
      <c r="BI1309" s="152" t="n"/>
      <c r="BJ1309" s="152" t="n"/>
      <c r="BK1309" s="152" t="n"/>
      <c r="BL1309" s="152" t="n"/>
      <c r="BM1309" s="152" t="n"/>
      <c r="BN1309" s="152" t="n"/>
      <c r="BO1309" s="152" t="n"/>
      <c r="BP1309" s="155" t="n"/>
      <c r="BQ1309" s="152" t="n"/>
      <c r="BR1309" s="152" t="n"/>
      <c r="BS1309" s="152" t="n"/>
      <c r="BT1309" s="152" t="n"/>
      <c r="BU1309" s="152" t="n"/>
      <c r="BV1309" s="152" t="n"/>
      <c r="BW1309" s="152" t="n"/>
      <c r="BX1309" s="165" t="n"/>
      <c r="BY1309" s="150" t="n"/>
      <c r="BZ1309" s="150" t="n"/>
      <c r="CA1309" s="150" t="n"/>
      <c r="CB1309" s="174" t="n"/>
      <c r="CC1309" s="156" t="n"/>
      <c r="CD1309" s="156" t="n"/>
      <c r="CE1309" s="167">
        <f>IFERROR(__xludf.DUMMYFUNCTION("""COMPUTED_VALUE"""),"")</f>
        <v/>
      </c>
      <c r="CF1309" s="158">
        <f>IFERROR(__xludf.DUMMYFUNCTION("""COMPUTED_VALUE"""),"")</f>
        <v/>
      </c>
      <c r="CG1309" s="148" t="n"/>
      <c r="CH1309" s="148" t="n"/>
      <c r="CI1309" s="148" t="n"/>
      <c r="CJ1309" s="148" t="n"/>
      <c r="CK1309" s="148" t="n"/>
      <c r="CL1309" s="148" t="n"/>
      <c r="CM1309" s="148" t="n"/>
      <c r="CN1309" s="148" t="n"/>
      <c r="CO1309" s="148" t="n"/>
      <c r="CP1309" s="148" t="n"/>
      <c r="CQ1309" s="148" t="n"/>
      <c r="CR1309" s="148" t="n"/>
      <c r="CS1309" s="148" t="n"/>
      <c r="CT1309" s="148" t="n"/>
      <c r="CU1309" s="148" t="n"/>
      <c r="CV1309" s="148" t="n"/>
    </row>
    <row r="1310">
      <c r="A1310" s="162" t="n"/>
      <c r="B1310" s="64" t="n"/>
      <c r="C1310" s="129" t="n"/>
      <c r="D1310" s="130" t="inlineStr"/>
      <c r="E1310" s="150" t="inlineStr"/>
      <c r="F1310" s="150" t="inlineStr"/>
      <c r="G1310" s="150" t="n"/>
      <c r="H1310" s="152" t="n"/>
      <c r="I1310" s="152" t="n"/>
      <c r="J1310" s="152" t="n"/>
      <c r="K1310" s="152" t="n"/>
      <c r="L1310" s="152" t="n"/>
      <c r="M1310" s="152" t="n"/>
      <c r="N1310" s="152" t="n"/>
      <c r="O1310" s="152" t="n"/>
      <c r="P1310" s="152" t="n"/>
      <c r="Q1310" s="152" t="n"/>
      <c r="R1310" s="152" t="n"/>
      <c r="S1310" s="165" t="n"/>
      <c r="T1310" s="152" t="n"/>
      <c r="U1310" s="152" t="n"/>
      <c r="V1310" s="152" t="n"/>
      <c r="W1310" s="152" t="n"/>
      <c r="X1310" s="152" t="n"/>
      <c r="Y1310" s="152" t="n"/>
      <c r="Z1310" s="152" t="n"/>
      <c r="AA1310" s="152" t="n"/>
      <c r="AB1310" s="152" t="n"/>
      <c r="AC1310" s="152" t="n"/>
      <c r="AD1310" s="152" t="n"/>
      <c r="AE1310" s="152" t="n"/>
      <c r="AF1310" s="152" t="n"/>
      <c r="AG1310" s="152" t="n"/>
      <c r="AH1310" s="152" t="n"/>
      <c r="AI1310" s="152" t="n"/>
      <c r="AJ1310" s="152" t="n"/>
      <c r="AK1310" s="152" t="n"/>
      <c r="AL1310" s="152" t="n"/>
      <c r="AM1310" s="152" t="n"/>
      <c r="AN1310" s="166" t="n"/>
      <c r="AO1310" s="155" t="n"/>
      <c r="AP1310" s="152" t="n"/>
      <c r="AQ1310" s="152" t="n"/>
      <c r="AR1310" s="152" t="n"/>
      <c r="AS1310" s="152" t="n"/>
      <c r="AT1310" s="152" t="n"/>
      <c r="AU1310" s="155" t="n"/>
      <c r="AV1310" s="152" t="n"/>
      <c r="AW1310" s="152" t="n"/>
      <c r="AX1310" s="152" t="n"/>
      <c r="AY1310" s="152" t="n"/>
      <c r="AZ1310" s="152" t="n"/>
      <c r="BA1310" s="165" t="n"/>
      <c r="BB1310" s="165" t="n"/>
      <c r="BC1310" s="152" t="n"/>
      <c r="BD1310" s="152" t="n"/>
      <c r="BE1310" s="152" t="n"/>
      <c r="BF1310" s="152" t="n"/>
      <c r="BG1310" s="155" t="n"/>
      <c r="BH1310" s="152" t="n"/>
      <c r="BI1310" s="152" t="n"/>
      <c r="BJ1310" s="152" t="n"/>
      <c r="BK1310" s="152" t="n"/>
      <c r="BL1310" s="152" t="n"/>
      <c r="BM1310" s="152" t="n"/>
      <c r="BN1310" s="152" t="n"/>
      <c r="BO1310" s="152" t="n"/>
      <c r="BP1310" s="155" t="n"/>
      <c r="BQ1310" s="152" t="n"/>
      <c r="BR1310" s="152" t="n"/>
      <c r="BS1310" s="152" t="n"/>
      <c r="BT1310" s="152" t="n"/>
      <c r="BU1310" s="152" t="n"/>
      <c r="BV1310" s="152" t="n"/>
      <c r="BW1310" s="152" t="n"/>
      <c r="BX1310" s="165" t="n"/>
      <c r="BY1310" s="150" t="n"/>
      <c r="BZ1310" s="150" t="n"/>
      <c r="CA1310" s="150" t="n"/>
      <c r="CB1310" s="174" t="n"/>
      <c r="CC1310" s="156" t="n"/>
      <c r="CD1310" s="156" t="n"/>
      <c r="CE1310" s="167">
        <f>IFERROR(__xludf.DUMMYFUNCTION("""COMPUTED_VALUE"""),"")</f>
        <v/>
      </c>
      <c r="CF1310" s="158">
        <f>IFERROR(__xludf.DUMMYFUNCTION("""COMPUTED_VALUE"""),"")</f>
        <v/>
      </c>
      <c r="CG1310" s="148" t="n"/>
      <c r="CH1310" s="148" t="n"/>
      <c r="CI1310" s="148" t="n"/>
      <c r="CJ1310" s="148" t="n"/>
      <c r="CK1310" s="148" t="n"/>
      <c r="CL1310" s="148" t="n"/>
      <c r="CM1310" s="148" t="n"/>
      <c r="CN1310" s="148" t="n"/>
      <c r="CO1310" s="148" t="n"/>
      <c r="CP1310" s="148" t="n"/>
      <c r="CQ1310" s="148" t="n"/>
      <c r="CR1310" s="148" t="n"/>
      <c r="CS1310" s="148" t="n"/>
      <c r="CT1310" s="148" t="n"/>
      <c r="CU1310" s="148" t="n"/>
      <c r="CV1310" s="148" t="n"/>
    </row>
    <row r="1311">
      <c r="A1311" s="162" t="n"/>
      <c r="B1311" s="64" t="n"/>
      <c r="C1311" s="129" t="n"/>
      <c r="D1311" s="130" t="inlineStr"/>
      <c r="E1311" s="150" t="inlineStr"/>
      <c r="F1311" s="150" t="inlineStr"/>
      <c r="G1311" s="150" t="n"/>
      <c r="H1311" s="152" t="n"/>
      <c r="I1311" s="152" t="n"/>
      <c r="J1311" s="152" t="n"/>
      <c r="K1311" s="152" t="n"/>
      <c r="L1311" s="152" t="n"/>
      <c r="M1311" s="152" t="n"/>
      <c r="N1311" s="152" t="n"/>
      <c r="O1311" s="152" t="n"/>
      <c r="P1311" s="152" t="n"/>
      <c r="Q1311" s="152" t="n"/>
      <c r="R1311" s="152" t="n"/>
      <c r="S1311" s="165" t="n"/>
      <c r="T1311" s="152" t="n"/>
      <c r="U1311" s="152" t="n"/>
      <c r="V1311" s="152" t="n"/>
      <c r="W1311" s="152" t="n"/>
      <c r="X1311" s="152" t="n"/>
      <c r="Y1311" s="152" t="n"/>
      <c r="Z1311" s="152" t="n"/>
      <c r="AA1311" s="152" t="n"/>
      <c r="AB1311" s="152" t="n"/>
      <c r="AC1311" s="152" t="n"/>
      <c r="AD1311" s="152" t="n"/>
      <c r="AE1311" s="152" t="n"/>
      <c r="AF1311" s="152" t="n"/>
      <c r="AG1311" s="152" t="n"/>
      <c r="AH1311" s="152" t="n"/>
      <c r="AI1311" s="152" t="n"/>
      <c r="AJ1311" s="152" t="n"/>
      <c r="AK1311" s="152" t="n"/>
      <c r="AL1311" s="152" t="n"/>
      <c r="AM1311" s="152" t="n"/>
      <c r="AN1311" s="166" t="n"/>
      <c r="AO1311" s="155" t="n"/>
      <c r="AP1311" s="152" t="n"/>
      <c r="AQ1311" s="152" t="n"/>
      <c r="AR1311" s="152" t="n"/>
      <c r="AS1311" s="152" t="n"/>
      <c r="AT1311" s="152" t="n"/>
      <c r="AU1311" s="155" t="n"/>
      <c r="AV1311" s="152" t="n"/>
      <c r="AW1311" s="152" t="n"/>
      <c r="AX1311" s="152" t="n"/>
      <c r="AY1311" s="152" t="n"/>
      <c r="AZ1311" s="152" t="n"/>
      <c r="BA1311" s="165" t="n"/>
      <c r="BB1311" s="165" t="n"/>
      <c r="BC1311" s="152" t="n"/>
      <c r="BD1311" s="152" t="n"/>
      <c r="BE1311" s="152" t="n"/>
      <c r="BF1311" s="152" t="n"/>
      <c r="BG1311" s="155" t="n"/>
      <c r="BH1311" s="152" t="n"/>
      <c r="BI1311" s="152" t="n"/>
      <c r="BJ1311" s="152" t="n"/>
      <c r="BK1311" s="152" t="n"/>
      <c r="BL1311" s="152" t="n"/>
      <c r="BM1311" s="152" t="n"/>
      <c r="BN1311" s="152" t="n"/>
      <c r="BO1311" s="152" t="n"/>
      <c r="BP1311" s="155" t="n"/>
      <c r="BQ1311" s="152" t="n"/>
      <c r="BR1311" s="152" t="n"/>
      <c r="BS1311" s="152" t="n"/>
      <c r="BT1311" s="152" t="n"/>
      <c r="BU1311" s="152" t="n"/>
      <c r="BV1311" s="152" t="n"/>
      <c r="BW1311" s="152" t="n"/>
      <c r="BX1311" s="165" t="n"/>
      <c r="BY1311" s="150" t="n"/>
      <c r="BZ1311" s="150" t="n"/>
      <c r="CA1311" s="150" t="n"/>
      <c r="CB1311" s="174" t="n"/>
      <c r="CC1311" s="156" t="n"/>
      <c r="CD1311" s="156" t="n"/>
      <c r="CE1311" s="167">
        <f>IFERROR(__xludf.DUMMYFUNCTION("""COMPUTED_VALUE"""),"")</f>
        <v/>
      </c>
      <c r="CF1311" s="158">
        <f>IFERROR(__xludf.DUMMYFUNCTION("""COMPUTED_VALUE"""),"")</f>
        <v/>
      </c>
      <c r="CG1311" s="148" t="n"/>
      <c r="CH1311" s="148" t="n"/>
      <c r="CI1311" s="148" t="n"/>
      <c r="CJ1311" s="148" t="n"/>
      <c r="CK1311" s="148" t="n"/>
      <c r="CL1311" s="148" t="n"/>
      <c r="CM1311" s="148" t="n"/>
      <c r="CN1311" s="148" t="n"/>
      <c r="CO1311" s="148" t="n"/>
      <c r="CP1311" s="148" t="n"/>
      <c r="CQ1311" s="148" t="n"/>
      <c r="CR1311" s="148" t="n"/>
      <c r="CS1311" s="148" t="n"/>
      <c r="CT1311" s="148" t="n"/>
      <c r="CU1311" s="148" t="n"/>
      <c r="CV1311" s="148" t="n"/>
    </row>
    <row r="1312">
      <c r="A1312" s="162" t="n"/>
      <c r="B1312" s="64" t="n"/>
      <c r="C1312" s="129" t="n"/>
      <c r="D1312" s="130" t="inlineStr"/>
      <c r="E1312" s="150" t="inlineStr"/>
      <c r="F1312" s="150" t="inlineStr"/>
      <c r="G1312" s="150" t="n"/>
      <c r="H1312" s="152" t="n"/>
      <c r="I1312" s="152" t="n"/>
      <c r="J1312" s="152" t="n"/>
      <c r="K1312" s="152" t="n"/>
      <c r="L1312" s="152" t="n"/>
      <c r="M1312" s="152" t="n"/>
      <c r="N1312" s="152" t="n"/>
      <c r="O1312" s="152" t="n"/>
      <c r="P1312" s="152" t="n"/>
      <c r="Q1312" s="152" t="n"/>
      <c r="R1312" s="152" t="n"/>
      <c r="S1312" s="165" t="n"/>
      <c r="T1312" s="152" t="n"/>
      <c r="U1312" s="152" t="n"/>
      <c r="V1312" s="152" t="n"/>
      <c r="W1312" s="152" t="n"/>
      <c r="X1312" s="152" t="n"/>
      <c r="Y1312" s="152" t="n"/>
      <c r="Z1312" s="152" t="n"/>
      <c r="AA1312" s="152" t="n"/>
      <c r="AB1312" s="152" t="n"/>
      <c r="AC1312" s="152" t="n"/>
      <c r="AD1312" s="152" t="n"/>
      <c r="AE1312" s="152" t="n"/>
      <c r="AF1312" s="152" t="n"/>
      <c r="AG1312" s="152" t="n"/>
      <c r="AH1312" s="152" t="n"/>
      <c r="AI1312" s="152" t="n"/>
      <c r="AJ1312" s="152" t="n"/>
      <c r="AK1312" s="152" t="n"/>
      <c r="AL1312" s="152" t="n"/>
      <c r="AM1312" s="152" t="n"/>
      <c r="AN1312" s="166" t="n"/>
      <c r="AO1312" s="155" t="n"/>
      <c r="AP1312" s="152" t="n"/>
      <c r="AQ1312" s="152" t="n"/>
      <c r="AR1312" s="152" t="n"/>
      <c r="AS1312" s="152" t="n"/>
      <c r="AT1312" s="152" t="n"/>
      <c r="AU1312" s="155" t="n"/>
      <c r="AV1312" s="152" t="n"/>
      <c r="AW1312" s="152" t="n"/>
      <c r="AX1312" s="152" t="n"/>
      <c r="AY1312" s="152" t="n"/>
      <c r="AZ1312" s="152" t="n"/>
      <c r="BA1312" s="165" t="n"/>
      <c r="BB1312" s="165" t="n"/>
      <c r="BC1312" s="152" t="n"/>
      <c r="BD1312" s="152" t="n"/>
      <c r="BE1312" s="152" t="n"/>
      <c r="BF1312" s="152" t="n"/>
      <c r="BG1312" s="155" t="n"/>
      <c r="BH1312" s="152" t="n"/>
      <c r="BI1312" s="152" t="n"/>
      <c r="BJ1312" s="152" t="n"/>
      <c r="BK1312" s="152" t="n"/>
      <c r="BL1312" s="152" t="n"/>
      <c r="BM1312" s="152" t="n"/>
      <c r="BN1312" s="152" t="n"/>
      <c r="BO1312" s="152" t="n"/>
      <c r="BP1312" s="155" t="n"/>
      <c r="BQ1312" s="152" t="n"/>
      <c r="BR1312" s="152" t="n"/>
      <c r="BS1312" s="152" t="n"/>
      <c r="BT1312" s="152" t="n"/>
      <c r="BU1312" s="152" t="n"/>
      <c r="BV1312" s="152" t="n"/>
      <c r="BW1312" s="152" t="n"/>
      <c r="BX1312" s="165" t="n"/>
      <c r="BY1312" s="150" t="n"/>
      <c r="BZ1312" s="150" t="n"/>
      <c r="CA1312" s="150" t="n"/>
      <c r="CB1312" s="174" t="n"/>
      <c r="CC1312" s="156" t="n"/>
      <c r="CD1312" s="156" t="n"/>
      <c r="CE1312" s="167">
        <f>IFERROR(__xludf.DUMMYFUNCTION("""COMPUTED_VALUE"""),"")</f>
        <v/>
      </c>
      <c r="CF1312" s="158">
        <f>IFERROR(__xludf.DUMMYFUNCTION("""COMPUTED_VALUE"""),"")</f>
        <v/>
      </c>
      <c r="CG1312" s="148" t="n"/>
      <c r="CH1312" s="148" t="n"/>
      <c r="CI1312" s="148" t="n"/>
      <c r="CJ1312" s="148" t="n"/>
      <c r="CK1312" s="148" t="n"/>
      <c r="CL1312" s="148" t="n"/>
      <c r="CM1312" s="148" t="n"/>
      <c r="CN1312" s="148" t="n"/>
      <c r="CO1312" s="148" t="n"/>
      <c r="CP1312" s="148" t="n"/>
      <c r="CQ1312" s="148" t="n"/>
      <c r="CR1312" s="148" t="n"/>
      <c r="CS1312" s="148" t="n"/>
      <c r="CT1312" s="148" t="n"/>
      <c r="CU1312" s="148" t="n"/>
      <c r="CV1312" s="148" t="n"/>
    </row>
    <row r="1313">
      <c r="A1313" s="162" t="n"/>
      <c r="B1313" s="64" t="n"/>
      <c r="C1313" s="129" t="n"/>
      <c r="D1313" s="130" t="inlineStr"/>
      <c r="E1313" s="150" t="inlineStr"/>
      <c r="F1313" s="150" t="inlineStr"/>
      <c r="G1313" s="150" t="n"/>
      <c r="H1313" s="152" t="n"/>
      <c r="I1313" s="152" t="n"/>
      <c r="J1313" s="152" t="n"/>
      <c r="K1313" s="152" t="n"/>
      <c r="L1313" s="152" t="n"/>
      <c r="M1313" s="152" t="n"/>
      <c r="N1313" s="152" t="n"/>
      <c r="O1313" s="152" t="n"/>
      <c r="P1313" s="152" t="n"/>
      <c r="Q1313" s="152" t="n"/>
      <c r="R1313" s="152" t="n"/>
      <c r="S1313" s="165" t="n"/>
      <c r="T1313" s="152" t="n"/>
      <c r="U1313" s="152" t="n"/>
      <c r="V1313" s="152" t="n"/>
      <c r="W1313" s="152" t="n"/>
      <c r="X1313" s="152" t="n"/>
      <c r="Y1313" s="152" t="n"/>
      <c r="Z1313" s="152" t="n"/>
      <c r="AA1313" s="152" t="n"/>
      <c r="AB1313" s="152" t="n"/>
      <c r="AC1313" s="152" t="n"/>
      <c r="AD1313" s="152" t="n"/>
      <c r="AE1313" s="152" t="n"/>
      <c r="AF1313" s="152" t="n"/>
      <c r="AG1313" s="152" t="n"/>
      <c r="AH1313" s="152" t="n"/>
      <c r="AI1313" s="152" t="n"/>
      <c r="AJ1313" s="152" t="n"/>
      <c r="AK1313" s="152" t="n"/>
      <c r="AL1313" s="152" t="n"/>
      <c r="AM1313" s="152" t="n"/>
      <c r="AN1313" s="166" t="n"/>
      <c r="AO1313" s="155" t="n"/>
      <c r="AP1313" s="152" t="n"/>
      <c r="AQ1313" s="152" t="n"/>
      <c r="AR1313" s="152" t="n"/>
      <c r="AS1313" s="152" t="n"/>
      <c r="AT1313" s="152" t="n"/>
      <c r="AU1313" s="155" t="n"/>
      <c r="AV1313" s="152" t="n"/>
      <c r="AW1313" s="152" t="n"/>
      <c r="AX1313" s="152" t="n"/>
      <c r="AY1313" s="152" t="n"/>
      <c r="AZ1313" s="152" t="n"/>
      <c r="BA1313" s="165" t="n"/>
      <c r="BB1313" s="165" t="n"/>
      <c r="BC1313" s="152" t="n"/>
      <c r="BD1313" s="152" t="n"/>
      <c r="BE1313" s="152" t="n"/>
      <c r="BF1313" s="152" t="n"/>
      <c r="BG1313" s="155" t="n"/>
      <c r="BH1313" s="152" t="n"/>
      <c r="BI1313" s="152" t="n"/>
      <c r="BJ1313" s="152" t="n"/>
      <c r="BK1313" s="152" t="n"/>
      <c r="BL1313" s="152" t="n"/>
      <c r="BM1313" s="152" t="n"/>
      <c r="BN1313" s="152" t="n"/>
      <c r="BO1313" s="152" t="n"/>
      <c r="BP1313" s="155" t="n"/>
      <c r="BQ1313" s="152" t="n"/>
      <c r="BR1313" s="152" t="n"/>
      <c r="BS1313" s="152" t="n"/>
      <c r="BT1313" s="152" t="n"/>
      <c r="BU1313" s="152" t="n"/>
      <c r="BV1313" s="152" t="n"/>
      <c r="BW1313" s="152" t="n"/>
      <c r="BX1313" s="165" t="n"/>
      <c r="BY1313" s="150" t="n"/>
      <c r="BZ1313" s="150" t="n"/>
      <c r="CA1313" s="150" t="n"/>
      <c r="CB1313" s="174" t="n"/>
      <c r="CC1313" s="156" t="n"/>
      <c r="CD1313" s="156" t="n"/>
      <c r="CE1313" s="167">
        <f>IFERROR(__xludf.DUMMYFUNCTION("""COMPUTED_VALUE"""),"")</f>
        <v/>
      </c>
      <c r="CF1313" s="158">
        <f>IFERROR(__xludf.DUMMYFUNCTION("""COMPUTED_VALUE"""),"")</f>
        <v/>
      </c>
      <c r="CG1313" s="148" t="n"/>
      <c r="CH1313" s="148" t="n"/>
      <c r="CI1313" s="148" t="n"/>
      <c r="CJ1313" s="148" t="n"/>
      <c r="CK1313" s="148" t="n"/>
      <c r="CL1313" s="148" t="n"/>
      <c r="CM1313" s="148" t="n"/>
      <c r="CN1313" s="148" t="n"/>
      <c r="CO1313" s="148" t="n"/>
      <c r="CP1313" s="148" t="n"/>
      <c r="CQ1313" s="148" t="n"/>
      <c r="CR1313" s="148" t="n"/>
      <c r="CS1313" s="148" t="n"/>
      <c r="CT1313" s="148" t="n"/>
      <c r="CU1313" s="148" t="n"/>
      <c r="CV1313" s="148" t="n"/>
    </row>
    <row r="1314">
      <c r="A1314" s="162" t="n"/>
      <c r="B1314" s="64" t="n"/>
      <c r="C1314" s="129" t="n"/>
      <c r="D1314" s="130" t="inlineStr"/>
      <c r="E1314" s="150" t="inlineStr"/>
      <c r="F1314" s="150" t="inlineStr"/>
      <c r="G1314" s="150" t="n"/>
      <c r="H1314" s="152" t="n"/>
      <c r="I1314" s="152" t="n"/>
      <c r="J1314" s="152" t="n"/>
      <c r="K1314" s="152" t="n"/>
      <c r="L1314" s="152" t="n"/>
      <c r="M1314" s="152" t="n"/>
      <c r="N1314" s="152" t="n"/>
      <c r="O1314" s="152" t="n"/>
      <c r="P1314" s="152" t="n"/>
      <c r="Q1314" s="152" t="n"/>
      <c r="R1314" s="152" t="n"/>
      <c r="S1314" s="165" t="n"/>
      <c r="T1314" s="152" t="n"/>
      <c r="U1314" s="152" t="n"/>
      <c r="V1314" s="152" t="n"/>
      <c r="W1314" s="152" t="n"/>
      <c r="X1314" s="152" t="n"/>
      <c r="Y1314" s="152" t="n"/>
      <c r="Z1314" s="152" t="n"/>
      <c r="AA1314" s="152" t="n"/>
      <c r="AB1314" s="152" t="n"/>
      <c r="AC1314" s="152" t="n"/>
      <c r="AD1314" s="152" t="n"/>
      <c r="AE1314" s="152" t="n"/>
      <c r="AF1314" s="152" t="n"/>
      <c r="AG1314" s="152" t="n"/>
      <c r="AH1314" s="152" t="n"/>
      <c r="AI1314" s="152" t="n"/>
      <c r="AJ1314" s="152" t="n"/>
      <c r="AK1314" s="152" t="n"/>
      <c r="AL1314" s="152" t="n"/>
      <c r="AM1314" s="152" t="n"/>
      <c r="AN1314" s="166" t="n"/>
      <c r="AO1314" s="155" t="n"/>
      <c r="AP1314" s="152" t="n"/>
      <c r="AQ1314" s="152" t="n"/>
      <c r="AR1314" s="152" t="n"/>
      <c r="AS1314" s="152" t="n"/>
      <c r="AT1314" s="152" t="n"/>
      <c r="AU1314" s="155" t="n"/>
      <c r="AV1314" s="152" t="n"/>
      <c r="AW1314" s="152" t="n"/>
      <c r="AX1314" s="152" t="n"/>
      <c r="AY1314" s="152" t="n"/>
      <c r="AZ1314" s="152" t="n"/>
      <c r="BA1314" s="165" t="n"/>
      <c r="BB1314" s="165" t="n"/>
      <c r="BC1314" s="152" t="n"/>
      <c r="BD1314" s="152" t="n"/>
      <c r="BE1314" s="152" t="n"/>
      <c r="BF1314" s="152" t="n"/>
      <c r="BG1314" s="155" t="n"/>
      <c r="BH1314" s="152" t="n"/>
      <c r="BI1314" s="152" t="n"/>
      <c r="BJ1314" s="152" t="n"/>
      <c r="BK1314" s="152" t="n"/>
      <c r="BL1314" s="152" t="n"/>
      <c r="BM1314" s="152" t="n"/>
      <c r="BN1314" s="152" t="n"/>
      <c r="BO1314" s="152" t="n"/>
      <c r="BP1314" s="155" t="n"/>
      <c r="BQ1314" s="152" t="n"/>
      <c r="BR1314" s="152" t="n"/>
      <c r="BS1314" s="152" t="n"/>
      <c r="BT1314" s="152" t="n"/>
      <c r="BU1314" s="152" t="n"/>
      <c r="BV1314" s="152" t="n"/>
      <c r="BW1314" s="152" t="n"/>
      <c r="BX1314" s="165" t="n"/>
      <c r="BY1314" s="150" t="n"/>
      <c r="BZ1314" s="150" t="n"/>
      <c r="CA1314" s="150" t="n"/>
      <c r="CB1314" s="174" t="n"/>
      <c r="CC1314" s="156" t="n"/>
      <c r="CD1314" s="156" t="n"/>
      <c r="CE1314" s="167">
        <f>IFERROR(__xludf.DUMMYFUNCTION("""COMPUTED_VALUE"""),"")</f>
        <v/>
      </c>
      <c r="CF1314" s="158">
        <f>IFERROR(__xludf.DUMMYFUNCTION("""COMPUTED_VALUE"""),"")</f>
        <v/>
      </c>
      <c r="CG1314" s="148" t="n"/>
      <c r="CH1314" s="148" t="n"/>
      <c r="CI1314" s="148" t="n"/>
      <c r="CJ1314" s="148" t="n"/>
      <c r="CK1314" s="148" t="n"/>
      <c r="CL1314" s="148" t="n"/>
      <c r="CM1314" s="148" t="n"/>
      <c r="CN1314" s="148" t="n"/>
      <c r="CO1314" s="148" t="n"/>
      <c r="CP1314" s="148" t="n"/>
      <c r="CQ1314" s="148" t="n"/>
      <c r="CR1314" s="148" t="n"/>
      <c r="CS1314" s="148" t="n"/>
      <c r="CT1314" s="148" t="n"/>
      <c r="CU1314" s="148" t="n"/>
      <c r="CV1314" s="148" t="n"/>
    </row>
    <row r="1315">
      <c r="A1315" s="162" t="n"/>
      <c r="B1315" s="64" t="n"/>
      <c r="C1315" s="129" t="n"/>
      <c r="D1315" s="130" t="inlineStr"/>
      <c r="E1315" s="150" t="inlineStr"/>
      <c r="F1315" s="150" t="inlineStr"/>
      <c r="G1315" s="150" t="n"/>
      <c r="H1315" s="152" t="n"/>
      <c r="I1315" s="152" t="n"/>
      <c r="J1315" s="152" t="n"/>
      <c r="K1315" s="152" t="n"/>
      <c r="L1315" s="152" t="n"/>
      <c r="M1315" s="152" t="n"/>
      <c r="N1315" s="152" t="n"/>
      <c r="O1315" s="152" t="n"/>
      <c r="P1315" s="152" t="n"/>
      <c r="Q1315" s="152" t="n"/>
      <c r="R1315" s="152" t="n"/>
      <c r="S1315" s="165" t="n"/>
      <c r="T1315" s="152" t="n"/>
      <c r="U1315" s="152" t="n"/>
      <c r="V1315" s="152" t="n"/>
      <c r="W1315" s="152" t="n"/>
      <c r="X1315" s="152" t="n"/>
      <c r="Y1315" s="152" t="n"/>
      <c r="Z1315" s="152" t="n"/>
      <c r="AA1315" s="152" t="n"/>
      <c r="AB1315" s="152" t="n"/>
      <c r="AC1315" s="152" t="n"/>
      <c r="AD1315" s="152" t="n"/>
      <c r="AE1315" s="152" t="n"/>
      <c r="AF1315" s="152" t="n"/>
      <c r="AG1315" s="152" t="n"/>
      <c r="AH1315" s="152" t="n"/>
      <c r="AI1315" s="152" t="n"/>
      <c r="AJ1315" s="152" t="n"/>
      <c r="AK1315" s="152" t="n"/>
      <c r="AL1315" s="152" t="n"/>
      <c r="AM1315" s="152" t="n"/>
      <c r="AN1315" s="166" t="n"/>
      <c r="AO1315" s="155" t="n"/>
      <c r="AP1315" s="152" t="n"/>
      <c r="AQ1315" s="152" t="n"/>
      <c r="AR1315" s="152" t="n"/>
      <c r="AS1315" s="152" t="n"/>
      <c r="AT1315" s="152" t="n"/>
      <c r="AU1315" s="155" t="n"/>
      <c r="AV1315" s="152" t="n"/>
      <c r="AW1315" s="152" t="n"/>
      <c r="AX1315" s="152" t="n"/>
      <c r="AY1315" s="152" t="n"/>
      <c r="AZ1315" s="152" t="n"/>
      <c r="BA1315" s="165" t="n"/>
      <c r="BB1315" s="165" t="n"/>
      <c r="BC1315" s="152" t="n"/>
      <c r="BD1315" s="152" t="n"/>
      <c r="BE1315" s="152" t="n"/>
      <c r="BF1315" s="152" t="n"/>
      <c r="BG1315" s="155" t="n"/>
      <c r="BH1315" s="152" t="n"/>
      <c r="BI1315" s="152" t="n"/>
      <c r="BJ1315" s="152" t="n"/>
      <c r="BK1315" s="152" t="n"/>
      <c r="BL1315" s="152" t="n"/>
      <c r="BM1315" s="152" t="n"/>
      <c r="BN1315" s="152" t="n"/>
      <c r="BO1315" s="152" t="n"/>
      <c r="BP1315" s="155" t="n"/>
      <c r="BQ1315" s="152" t="n"/>
      <c r="BR1315" s="152" t="n"/>
      <c r="BS1315" s="152" t="n"/>
      <c r="BT1315" s="152" t="n"/>
      <c r="BU1315" s="152" t="n"/>
      <c r="BV1315" s="152" t="n"/>
      <c r="BW1315" s="152" t="n"/>
      <c r="BX1315" s="165" t="n"/>
      <c r="BY1315" s="150" t="n"/>
      <c r="BZ1315" s="150" t="n"/>
      <c r="CA1315" s="150" t="n"/>
      <c r="CB1315" s="174" t="n"/>
      <c r="CC1315" s="156" t="n"/>
      <c r="CD1315" s="156" t="n"/>
      <c r="CE1315" s="167">
        <f>IFERROR(__xludf.DUMMYFUNCTION("""COMPUTED_VALUE"""),"")</f>
        <v/>
      </c>
      <c r="CF1315" s="158">
        <f>IFERROR(__xludf.DUMMYFUNCTION("""COMPUTED_VALUE"""),"")</f>
        <v/>
      </c>
      <c r="CG1315" s="148" t="n"/>
      <c r="CH1315" s="148" t="n"/>
      <c r="CI1315" s="148" t="n"/>
      <c r="CJ1315" s="148" t="n"/>
      <c r="CK1315" s="148" t="n"/>
      <c r="CL1315" s="148" t="n"/>
      <c r="CM1315" s="148" t="n"/>
      <c r="CN1315" s="148" t="n"/>
      <c r="CO1315" s="148" t="n"/>
      <c r="CP1315" s="148" t="n"/>
      <c r="CQ1315" s="148" t="n"/>
      <c r="CR1315" s="148" t="n"/>
      <c r="CS1315" s="148" t="n"/>
      <c r="CT1315" s="148" t="n"/>
      <c r="CU1315" s="148" t="n"/>
      <c r="CV1315" s="148" t="n"/>
    </row>
    <row r="1316">
      <c r="A1316" s="162" t="n"/>
      <c r="B1316" s="64" t="n"/>
      <c r="C1316" s="129" t="n"/>
      <c r="D1316" s="130" t="inlineStr"/>
      <c r="E1316" s="150" t="inlineStr"/>
      <c r="F1316" s="150" t="inlineStr"/>
      <c r="G1316" s="150" t="n"/>
      <c r="H1316" s="152" t="n"/>
      <c r="I1316" s="152" t="n"/>
      <c r="J1316" s="152" t="n"/>
      <c r="K1316" s="152" t="n"/>
      <c r="L1316" s="152" t="n"/>
      <c r="M1316" s="152" t="n"/>
      <c r="N1316" s="152" t="n"/>
      <c r="O1316" s="152" t="n"/>
      <c r="P1316" s="152" t="n"/>
      <c r="Q1316" s="152" t="n"/>
      <c r="R1316" s="152" t="n"/>
      <c r="S1316" s="165" t="n"/>
      <c r="T1316" s="152" t="n"/>
      <c r="U1316" s="152" t="n"/>
      <c r="V1316" s="152" t="n"/>
      <c r="W1316" s="152" t="n"/>
      <c r="X1316" s="152" t="n"/>
      <c r="Y1316" s="152" t="n"/>
      <c r="Z1316" s="152" t="n"/>
      <c r="AA1316" s="152" t="n"/>
      <c r="AB1316" s="152" t="n"/>
      <c r="AC1316" s="152" t="n"/>
      <c r="AD1316" s="152" t="n"/>
      <c r="AE1316" s="152" t="n"/>
      <c r="AF1316" s="152" t="n"/>
      <c r="AG1316" s="152" t="n"/>
      <c r="AH1316" s="152" t="n"/>
      <c r="AI1316" s="152" t="n"/>
      <c r="AJ1316" s="152" t="n"/>
      <c r="AK1316" s="152" t="n"/>
      <c r="AL1316" s="152" t="n"/>
      <c r="AM1316" s="152" t="n"/>
      <c r="AN1316" s="166" t="n"/>
      <c r="AO1316" s="155" t="n"/>
      <c r="AP1316" s="152" t="n"/>
      <c r="AQ1316" s="152" t="n"/>
      <c r="AR1316" s="152" t="n"/>
      <c r="AS1316" s="152" t="n"/>
      <c r="AT1316" s="152" t="n"/>
      <c r="AU1316" s="155" t="n"/>
      <c r="AV1316" s="152" t="n"/>
      <c r="AW1316" s="152" t="n"/>
      <c r="AX1316" s="152" t="n"/>
      <c r="AY1316" s="152" t="n"/>
      <c r="AZ1316" s="152" t="n"/>
      <c r="BA1316" s="165" t="n"/>
      <c r="BB1316" s="165" t="n"/>
      <c r="BC1316" s="152" t="n"/>
      <c r="BD1316" s="152" t="n"/>
      <c r="BE1316" s="152" t="n"/>
      <c r="BF1316" s="152" t="n"/>
      <c r="BG1316" s="155" t="n"/>
      <c r="BH1316" s="152" t="n"/>
      <c r="BI1316" s="152" t="n"/>
      <c r="BJ1316" s="152" t="n"/>
      <c r="BK1316" s="152" t="n"/>
      <c r="BL1316" s="152" t="n"/>
      <c r="BM1316" s="152" t="n"/>
      <c r="BN1316" s="152" t="n"/>
      <c r="BO1316" s="152" t="n"/>
      <c r="BP1316" s="155" t="n"/>
      <c r="BQ1316" s="152" t="n"/>
      <c r="BR1316" s="152" t="n"/>
      <c r="BS1316" s="152" t="n"/>
      <c r="BT1316" s="152" t="n"/>
      <c r="BU1316" s="152" t="n"/>
      <c r="BV1316" s="152" t="n"/>
      <c r="BW1316" s="152" t="n"/>
      <c r="BX1316" s="165" t="n"/>
      <c r="BY1316" s="150" t="n"/>
      <c r="BZ1316" s="150" t="n"/>
      <c r="CA1316" s="150" t="n"/>
      <c r="CB1316" s="174" t="n"/>
      <c r="CC1316" s="156" t="n"/>
      <c r="CD1316" s="156" t="n"/>
      <c r="CE1316" s="167">
        <f>IFERROR(__xludf.DUMMYFUNCTION("""COMPUTED_VALUE"""),"")</f>
        <v/>
      </c>
      <c r="CF1316" s="158">
        <f>IFERROR(__xludf.DUMMYFUNCTION("""COMPUTED_VALUE"""),"")</f>
        <v/>
      </c>
      <c r="CG1316" s="148" t="n"/>
      <c r="CH1316" s="148" t="n"/>
      <c r="CI1316" s="148" t="n"/>
      <c r="CJ1316" s="148" t="n"/>
      <c r="CK1316" s="148" t="n"/>
      <c r="CL1316" s="148" t="n"/>
      <c r="CM1316" s="148" t="n"/>
      <c r="CN1316" s="148" t="n"/>
      <c r="CO1316" s="148" t="n"/>
      <c r="CP1316" s="148" t="n"/>
      <c r="CQ1316" s="148" t="n"/>
      <c r="CR1316" s="148" t="n"/>
      <c r="CS1316" s="148" t="n"/>
      <c r="CT1316" s="148" t="n"/>
      <c r="CU1316" s="148" t="n"/>
      <c r="CV1316" s="148" t="n"/>
    </row>
    <row r="1317">
      <c r="A1317" s="162" t="n"/>
      <c r="B1317" s="64" t="n"/>
      <c r="C1317" s="129" t="n"/>
      <c r="D1317" s="130" t="inlineStr"/>
      <c r="E1317" s="150" t="inlineStr"/>
      <c r="F1317" s="150" t="inlineStr"/>
      <c r="G1317" s="150" t="n"/>
      <c r="H1317" s="152" t="n"/>
      <c r="I1317" s="152" t="n"/>
      <c r="J1317" s="152" t="n"/>
      <c r="K1317" s="152" t="n"/>
      <c r="L1317" s="152" t="n"/>
      <c r="M1317" s="152" t="n"/>
      <c r="N1317" s="152" t="n"/>
      <c r="O1317" s="152" t="n"/>
      <c r="P1317" s="152" t="n"/>
      <c r="Q1317" s="152" t="n"/>
      <c r="R1317" s="152" t="n"/>
      <c r="S1317" s="165" t="n"/>
      <c r="T1317" s="152" t="n"/>
      <c r="U1317" s="152" t="n"/>
      <c r="V1317" s="152" t="n"/>
      <c r="W1317" s="152" t="n"/>
      <c r="X1317" s="152" t="n"/>
      <c r="Y1317" s="152" t="n"/>
      <c r="Z1317" s="152" t="n"/>
      <c r="AA1317" s="152" t="n"/>
      <c r="AB1317" s="152" t="n"/>
      <c r="AC1317" s="152" t="n"/>
      <c r="AD1317" s="152" t="n"/>
      <c r="AE1317" s="152" t="n"/>
      <c r="AF1317" s="152" t="n"/>
      <c r="AG1317" s="152" t="n"/>
      <c r="AH1317" s="152" t="n"/>
      <c r="AI1317" s="152" t="n"/>
      <c r="AJ1317" s="152" t="n"/>
      <c r="AK1317" s="152" t="n"/>
      <c r="AL1317" s="152" t="n"/>
      <c r="AM1317" s="152" t="n"/>
      <c r="AN1317" s="166" t="n"/>
      <c r="AO1317" s="155" t="n"/>
      <c r="AP1317" s="152" t="n"/>
      <c r="AQ1317" s="152" t="n"/>
      <c r="AR1317" s="152" t="n"/>
      <c r="AS1317" s="152" t="n"/>
      <c r="AT1317" s="152" t="n"/>
      <c r="AU1317" s="155" t="n"/>
      <c r="AV1317" s="152" t="n"/>
      <c r="AW1317" s="152" t="n"/>
      <c r="AX1317" s="152" t="n"/>
      <c r="AY1317" s="152" t="n"/>
      <c r="AZ1317" s="152" t="n"/>
      <c r="BA1317" s="165" t="n"/>
      <c r="BB1317" s="165" t="n"/>
      <c r="BC1317" s="152" t="n"/>
      <c r="BD1317" s="152" t="n"/>
      <c r="BE1317" s="152" t="n"/>
      <c r="BF1317" s="152" t="n"/>
      <c r="BG1317" s="155" t="n"/>
      <c r="BH1317" s="152" t="n"/>
      <c r="BI1317" s="152" t="n"/>
      <c r="BJ1317" s="152" t="n"/>
      <c r="BK1317" s="152" t="n"/>
      <c r="BL1317" s="152" t="n"/>
      <c r="BM1317" s="152" t="n"/>
      <c r="BN1317" s="152" t="n"/>
      <c r="BO1317" s="152" t="n"/>
      <c r="BP1317" s="155" t="n"/>
      <c r="BQ1317" s="152" t="n"/>
      <c r="BR1317" s="152" t="n"/>
      <c r="BS1317" s="152" t="n"/>
      <c r="BT1317" s="152" t="n"/>
      <c r="BU1317" s="152" t="n"/>
      <c r="BV1317" s="152" t="n"/>
      <c r="BW1317" s="152" t="n"/>
      <c r="BX1317" s="165" t="n"/>
      <c r="BY1317" s="150" t="n"/>
      <c r="BZ1317" s="150" t="n"/>
      <c r="CA1317" s="150" t="n"/>
      <c r="CB1317" s="174" t="n"/>
      <c r="CC1317" s="156" t="n"/>
      <c r="CD1317" s="156" t="n"/>
      <c r="CE1317" s="167">
        <f>IFERROR(__xludf.DUMMYFUNCTION("""COMPUTED_VALUE"""),"")</f>
        <v/>
      </c>
      <c r="CF1317" s="158">
        <f>IFERROR(__xludf.DUMMYFUNCTION("""COMPUTED_VALUE"""),"")</f>
        <v/>
      </c>
      <c r="CG1317" s="148" t="n"/>
      <c r="CH1317" s="148" t="n"/>
      <c r="CI1317" s="148" t="n"/>
      <c r="CJ1317" s="148" t="n"/>
      <c r="CK1317" s="148" t="n"/>
      <c r="CL1317" s="148" t="n"/>
      <c r="CM1317" s="148" t="n"/>
      <c r="CN1317" s="148" t="n"/>
      <c r="CO1317" s="148" t="n"/>
      <c r="CP1317" s="148" t="n"/>
      <c r="CQ1317" s="148" t="n"/>
      <c r="CR1317" s="148" t="n"/>
      <c r="CS1317" s="148" t="n"/>
      <c r="CT1317" s="148" t="n"/>
      <c r="CU1317" s="148" t="n"/>
      <c r="CV1317" s="148" t="n"/>
    </row>
    <row r="1318">
      <c r="A1318" s="162" t="n"/>
      <c r="B1318" s="64" t="n"/>
      <c r="C1318" s="129" t="n"/>
      <c r="D1318" s="130" t="inlineStr"/>
      <c r="E1318" s="150" t="inlineStr"/>
      <c r="F1318" s="150" t="inlineStr"/>
      <c r="G1318" s="150" t="n"/>
      <c r="H1318" s="152" t="n"/>
      <c r="I1318" s="152" t="n"/>
      <c r="J1318" s="152" t="n"/>
      <c r="K1318" s="152" t="n"/>
      <c r="L1318" s="152" t="n"/>
      <c r="M1318" s="152" t="n"/>
      <c r="N1318" s="152" t="n"/>
      <c r="O1318" s="152" t="n"/>
      <c r="P1318" s="152" t="n"/>
      <c r="Q1318" s="152" t="n"/>
      <c r="R1318" s="152" t="n"/>
      <c r="S1318" s="165" t="n"/>
      <c r="T1318" s="152" t="n"/>
      <c r="U1318" s="152" t="n"/>
      <c r="V1318" s="152" t="n"/>
      <c r="W1318" s="152" t="n"/>
      <c r="X1318" s="152" t="n"/>
      <c r="Y1318" s="152" t="n"/>
      <c r="Z1318" s="152" t="n"/>
      <c r="AA1318" s="152" t="n"/>
      <c r="AB1318" s="152" t="n"/>
      <c r="AC1318" s="152" t="n"/>
      <c r="AD1318" s="152" t="n"/>
      <c r="AE1318" s="152" t="n"/>
      <c r="AF1318" s="152" t="n"/>
      <c r="AG1318" s="152" t="n"/>
      <c r="AH1318" s="152" t="n"/>
      <c r="AI1318" s="152" t="n"/>
      <c r="AJ1318" s="152" t="n"/>
      <c r="AK1318" s="152" t="n"/>
      <c r="AL1318" s="152" t="n"/>
      <c r="AM1318" s="152" t="n"/>
      <c r="AN1318" s="166" t="n"/>
      <c r="AO1318" s="155" t="n"/>
      <c r="AP1318" s="152" t="n"/>
      <c r="AQ1318" s="152" t="n"/>
      <c r="AR1318" s="152" t="n"/>
      <c r="AS1318" s="152" t="n"/>
      <c r="AT1318" s="152" t="n"/>
      <c r="AU1318" s="155" t="n"/>
      <c r="AV1318" s="152" t="n"/>
      <c r="AW1318" s="152" t="n"/>
      <c r="AX1318" s="152" t="n"/>
      <c r="AY1318" s="152" t="n"/>
      <c r="AZ1318" s="152" t="n"/>
      <c r="BA1318" s="165" t="n"/>
      <c r="BB1318" s="165" t="n"/>
      <c r="BC1318" s="152" t="n"/>
      <c r="BD1318" s="152" t="n"/>
      <c r="BE1318" s="152" t="n"/>
      <c r="BF1318" s="152" t="n"/>
      <c r="BG1318" s="155" t="n"/>
      <c r="BH1318" s="152" t="n"/>
      <c r="BI1318" s="152" t="n"/>
      <c r="BJ1318" s="152" t="n"/>
      <c r="BK1318" s="152" t="n"/>
      <c r="BL1318" s="152" t="n"/>
      <c r="BM1318" s="152" t="n"/>
      <c r="BN1318" s="152" t="n"/>
      <c r="BO1318" s="152" t="n"/>
      <c r="BP1318" s="155" t="n"/>
      <c r="BQ1318" s="152" t="n"/>
      <c r="BR1318" s="152" t="n"/>
      <c r="BS1318" s="152" t="n"/>
      <c r="BT1318" s="152" t="n"/>
      <c r="BU1318" s="152" t="n"/>
      <c r="BV1318" s="152" t="n"/>
      <c r="BW1318" s="152" t="n"/>
      <c r="BX1318" s="165" t="n"/>
      <c r="BY1318" s="150" t="n"/>
      <c r="BZ1318" s="150" t="n"/>
      <c r="CA1318" s="150" t="n"/>
      <c r="CB1318" s="174" t="n"/>
      <c r="CC1318" s="156" t="n"/>
      <c r="CD1318" s="156" t="n"/>
      <c r="CE1318" s="167">
        <f>IFERROR(__xludf.DUMMYFUNCTION("""COMPUTED_VALUE"""),"")</f>
        <v/>
      </c>
      <c r="CF1318" s="158">
        <f>IFERROR(__xludf.DUMMYFUNCTION("""COMPUTED_VALUE"""),"")</f>
        <v/>
      </c>
      <c r="CG1318" s="148" t="n"/>
      <c r="CH1318" s="148" t="n"/>
      <c r="CI1318" s="148" t="n"/>
      <c r="CJ1318" s="148" t="n"/>
      <c r="CK1318" s="148" t="n"/>
      <c r="CL1318" s="148" t="n"/>
      <c r="CM1318" s="148" t="n"/>
      <c r="CN1318" s="148" t="n"/>
      <c r="CO1318" s="148" t="n"/>
      <c r="CP1318" s="148" t="n"/>
      <c r="CQ1318" s="148" t="n"/>
      <c r="CR1318" s="148" t="n"/>
      <c r="CS1318" s="148" t="n"/>
      <c r="CT1318" s="148" t="n"/>
      <c r="CU1318" s="148" t="n"/>
      <c r="CV1318" s="148" t="n"/>
    </row>
    <row r="1319">
      <c r="A1319" s="162" t="n"/>
      <c r="B1319" s="64" t="n"/>
      <c r="C1319" s="129" t="n"/>
      <c r="D1319" s="130" t="inlineStr"/>
      <c r="E1319" s="150" t="inlineStr"/>
      <c r="F1319" s="150" t="inlineStr"/>
      <c r="G1319" s="150" t="n"/>
      <c r="H1319" s="152" t="n"/>
      <c r="I1319" s="152" t="n"/>
      <c r="J1319" s="152" t="n"/>
      <c r="K1319" s="152" t="n"/>
      <c r="L1319" s="152" t="n"/>
      <c r="M1319" s="152" t="n"/>
      <c r="N1319" s="152" t="n"/>
      <c r="O1319" s="152" t="n"/>
      <c r="P1319" s="152" t="n"/>
      <c r="Q1319" s="152" t="n"/>
      <c r="R1319" s="152" t="n"/>
      <c r="S1319" s="165" t="n"/>
      <c r="T1319" s="152" t="n"/>
      <c r="U1319" s="152" t="n"/>
      <c r="V1319" s="152" t="n"/>
      <c r="W1319" s="152" t="n"/>
      <c r="X1319" s="152" t="n"/>
      <c r="Y1319" s="152" t="n"/>
      <c r="Z1319" s="152" t="n"/>
      <c r="AA1319" s="152" t="n"/>
      <c r="AB1319" s="152" t="n"/>
      <c r="AC1319" s="152" t="n"/>
      <c r="AD1319" s="152" t="n"/>
      <c r="AE1319" s="152" t="n"/>
      <c r="AF1319" s="152" t="n"/>
      <c r="AG1319" s="152" t="n"/>
      <c r="AH1319" s="152" t="n"/>
      <c r="AI1319" s="152" t="n"/>
      <c r="AJ1319" s="152" t="n"/>
      <c r="AK1319" s="152" t="n"/>
      <c r="AL1319" s="152" t="n"/>
      <c r="AM1319" s="152" t="n"/>
      <c r="AN1319" s="166" t="n"/>
      <c r="AO1319" s="155" t="n"/>
      <c r="AP1319" s="152" t="n"/>
      <c r="AQ1319" s="152" t="n"/>
      <c r="AR1319" s="152" t="n"/>
      <c r="AS1319" s="152" t="n"/>
      <c r="AT1319" s="152" t="n"/>
      <c r="AU1319" s="155" t="n"/>
      <c r="AV1319" s="152" t="n"/>
      <c r="AW1319" s="152" t="n"/>
      <c r="AX1319" s="152" t="n"/>
      <c r="AY1319" s="152" t="n"/>
      <c r="AZ1319" s="152" t="n"/>
      <c r="BA1319" s="165" t="n"/>
      <c r="BB1319" s="165" t="n"/>
      <c r="BC1319" s="152" t="n"/>
      <c r="BD1319" s="152" t="n"/>
      <c r="BE1319" s="152" t="n"/>
      <c r="BF1319" s="152" t="n"/>
      <c r="BG1319" s="155" t="n"/>
      <c r="BH1319" s="152" t="n"/>
      <c r="BI1319" s="152" t="n"/>
      <c r="BJ1319" s="152" t="n"/>
      <c r="BK1319" s="152" t="n"/>
      <c r="BL1319" s="152" t="n"/>
      <c r="BM1319" s="152" t="n"/>
      <c r="BN1319" s="152" t="n"/>
      <c r="BO1319" s="152" t="n"/>
      <c r="BP1319" s="155" t="n"/>
      <c r="BQ1319" s="152" t="n"/>
      <c r="BR1319" s="152" t="n"/>
      <c r="BS1319" s="152" t="n"/>
      <c r="BT1319" s="152" t="n"/>
      <c r="BU1319" s="152" t="n"/>
      <c r="BV1319" s="152" t="n"/>
      <c r="BW1319" s="152" t="n"/>
      <c r="BX1319" s="165" t="n"/>
      <c r="BY1319" s="150" t="n"/>
      <c r="BZ1319" s="150" t="n"/>
      <c r="CA1319" s="150" t="n"/>
      <c r="CB1319" s="174" t="n"/>
      <c r="CC1319" s="156" t="n"/>
      <c r="CD1319" s="156" t="n"/>
      <c r="CE1319" s="167">
        <f>IFERROR(__xludf.DUMMYFUNCTION("""COMPUTED_VALUE"""),"")</f>
        <v/>
      </c>
      <c r="CF1319" s="158">
        <f>IFERROR(__xludf.DUMMYFUNCTION("""COMPUTED_VALUE"""),"")</f>
        <v/>
      </c>
      <c r="CG1319" s="148" t="n"/>
      <c r="CH1319" s="148" t="n"/>
      <c r="CI1319" s="148" t="n"/>
      <c r="CJ1319" s="148" t="n"/>
      <c r="CK1319" s="148" t="n"/>
      <c r="CL1319" s="148" t="n"/>
      <c r="CM1319" s="148" t="n"/>
      <c r="CN1319" s="148" t="n"/>
      <c r="CO1319" s="148" t="n"/>
      <c r="CP1319" s="148" t="n"/>
      <c r="CQ1319" s="148" t="n"/>
      <c r="CR1319" s="148" t="n"/>
      <c r="CS1319" s="148" t="n"/>
      <c r="CT1319" s="148" t="n"/>
      <c r="CU1319" s="148" t="n"/>
      <c r="CV1319" s="148" t="n"/>
    </row>
    <row r="1320">
      <c r="A1320" s="162" t="n"/>
      <c r="B1320" s="64" t="n"/>
      <c r="C1320" s="129" t="n"/>
      <c r="D1320" s="130" t="inlineStr"/>
      <c r="E1320" s="150" t="inlineStr"/>
      <c r="F1320" s="150" t="inlineStr"/>
      <c r="G1320" s="150" t="n"/>
      <c r="H1320" s="152" t="n"/>
      <c r="I1320" s="152" t="n"/>
      <c r="J1320" s="152" t="n"/>
      <c r="K1320" s="152" t="n"/>
      <c r="L1320" s="152" t="n"/>
      <c r="M1320" s="152" t="n"/>
      <c r="N1320" s="152" t="n"/>
      <c r="O1320" s="152" t="n"/>
      <c r="P1320" s="152" t="n"/>
      <c r="Q1320" s="152" t="n"/>
      <c r="R1320" s="152" t="n"/>
      <c r="S1320" s="165" t="n"/>
      <c r="T1320" s="152" t="n"/>
      <c r="U1320" s="152" t="n"/>
      <c r="V1320" s="152" t="n"/>
      <c r="W1320" s="152" t="n"/>
      <c r="X1320" s="152" t="n"/>
      <c r="Y1320" s="152" t="n"/>
      <c r="Z1320" s="152" t="n"/>
      <c r="AA1320" s="152" t="n"/>
      <c r="AB1320" s="152" t="n"/>
      <c r="AC1320" s="152" t="n"/>
      <c r="AD1320" s="152" t="n"/>
      <c r="AE1320" s="152" t="n"/>
      <c r="AF1320" s="152" t="n"/>
      <c r="AG1320" s="152" t="n"/>
      <c r="AH1320" s="152" t="n"/>
      <c r="AI1320" s="152" t="n"/>
      <c r="AJ1320" s="152" t="n"/>
      <c r="AK1320" s="152" t="n"/>
      <c r="AL1320" s="152" t="n"/>
      <c r="AM1320" s="152" t="n"/>
      <c r="AN1320" s="166" t="n"/>
      <c r="AO1320" s="155" t="n"/>
      <c r="AP1320" s="152" t="n"/>
      <c r="AQ1320" s="152" t="n"/>
      <c r="AR1320" s="152" t="n"/>
      <c r="AS1320" s="152" t="n"/>
      <c r="AT1320" s="152" t="n"/>
      <c r="AU1320" s="155" t="n"/>
      <c r="AV1320" s="152" t="n"/>
      <c r="AW1320" s="152" t="n"/>
      <c r="AX1320" s="152" t="n"/>
      <c r="AY1320" s="152" t="n"/>
      <c r="AZ1320" s="152" t="n"/>
      <c r="BA1320" s="165" t="n"/>
      <c r="BB1320" s="165" t="n"/>
      <c r="BC1320" s="152" t="n"/>
      <c r="BD1320" s="152" t="n"/>
      <c r="BE1320" s="152" t="n"/>
      <c r="BF1320" s="152" t="n"/>
      <c r="BG1320" s="155" t="n"/>
      <c r="BH1320" s="152" t="n"/>
      <c r="BI1320" s="152" t="n"/>
      <c r="BJ1320" s="152" t="n"/>
      <c r="BK1320" s="152" t="n"/>
      <c r="BL1320" s="152" t="n"/>
      <c r="BM1320" s="152" t="n"/>
      <c r="BN1320" s="152" t="n"/>
      <c r="BO1320" s="152" t="n"/>
      <c r="BP1320" s="155" t="n"/>
      <c r="BQ1320" s="152" t="n"/>
      <c r="BR1320" s="152" t="n"/>
      <c r="BS1320" s="152" t="n"/>
      <c r="BT1320" s="152" t="n"/>
      <c r="BU1320" s="152" t="n"/>
      <c r="BV1320" s="152" t="n"/>
      <c r="BW1320" s="152" t="n"/>
      <c r="BX1320" s="165" t="n"/>
      <c r="BY1320" s="150" t="n"/>
      <c r="BZ1320" s="150" t="n"/>
      <c r="CA1320" s="150" t="n"/>
      <c r="CB1320" s="174" t="n"/>
      <c r="CC1320" s="156" t="n"/>
      <c r="CD1320" s="156" t="n"/>
      <c r="CE1320" s="167">
        <f>IFERROR(__xludf.DUMMYFUNCTION("""COMPUTED_VALUE"""),"")</f>
        <v/>
      </c>
      <c r="CF1320" s="158">
        <f>IFERROR(__xludf.DUMMYFUNCTION("""COMPUTED_VALUE"""),"")</f>
        <v/>
      </c>
      <c r="CG1320" s="148" t="n"/>
      <c r="CH1320" s="148" t="n"/>
      <c r="CI1320" s="148" t="n"/>
      <c r="CJ1320" s="148" t="n"/>
      <c r="CK1320" s="148" t="n"/>
      <c r="CL1320" s="148" t="n"/>
      <c r="CM1320" s="148" t="n"/>
      <c r="CN1320" s="148" t="n"/>
      <c r="CO1320" s="148" t="n"/>
      <c r="CP1320" s="148" t="n"/>
      <c r="CQ1320" s="148" t="n"/>
      <c r="CR1320" s="148" t="n"/>
      <c r="CS1320" s="148" t="n"/>
      <c r="CT1320" s="148" t="n"/>
      <c r="CU1320" s="148" t="n"/>
      <c r="CV1320" s="148" t="n"/>
    </row>
    <row r="1321">
      <c r="A1321" s="162" t="n"/>
      <c r="B1321" s="64" t="n"/>
      <c r="C1321" s="129" t="n"/>
      <c r="D1321" s="130" t="inlineStr"/>
      <c r="E1321" s="150" t="inlineStr"/>
      <c r="F1321" s="150" t="inlineStr"/>
      <c r="G1321" s="150" t="n"/>
      <c r="H1321" s="152" t="n"/>
      <c r="I1321" s="152" t="n"/>
      <c r="J1321" s="152" t="n"/>
      <c r="K1321" s="152" t="n"/>
      <c r="L1321" s="152" t="n"/>
      <c r="M1321" s="152" t="n"/>
      <c r="N1321" s="152" t="n"/>
      <c r="O1321" s="152" t="n"/>
      <c r="P1321" s="152" t="n"/>
      <c r="Q1321" s="152" t="n"/>
      <c r="R1321" s="152" t="n"/>
      <c r="S1321" s="165" t="n"/>
      <c r="T1321" s="152" t="n"/>
      <c r="U1321" s="152" t="n"/>
      <c r="V1321" s="152" t="n"/>
      <c r="W1321" s="152" t="n"/>
      <c r="X1321" s="152" t="n"/>
      <c r="Y1321" s="152" t="n"/>
      <c r="Z1321" s="152" t="n"/>
      <c r="AA1321" s="152" t="n"/>
      <c r="AB1321" s="152" t="n"/>
      <c r="AC1321" s="152" t="n"/>
      <c r="AD1321" s="152" t="n"/>
      <c r="AE1321" s="152" t="n"/>
      <c r="AF1321" s="152" t="n"/>
      <c r="AG1321" s="152" t="n"/>
      <c r="AH1321" s="152" t="n"/>
      <c r="AI1321" s="152" t="n"/>
      <c r="AJ1321" s="152" t="n"/>
      <c r="AK1321" s="152" t="n"/>
      <c r="AL1321" s="152" t="n"/>
      <c r="AM1321" s="152" t="n"/>
      <c r="AN1321" s="166" t="n"/>
      <c r="AO1321" s="155" t="n"/>
      <c r="AP1321" s="152" t="n"/>
      <c r="AQ1321" s="152" t="n"/>
      <c r="AR1321" s="152" t="n"/>
      <c r="AS1321" s="152" t="n"/>
      <c r="AT1321" s="152" t="n"/>
      <c r="AU1321" s="155" t="n"/>
      <c r="AV1321" s="152" t="n"/>
      <c r="AW1321" s="152" t="n"/>
      <c r="AX1321" s="152" t="n"/>
      <c r="AY1321" s="152" t="n"/>
      <c r="AZ1321" s="152" t="n"/>
      <c r="BA1321" s="165" t="n"/>
      <c r="BB1321" s="165" t="n"/>
      <c r="BC1321" s="152" t="n"/>
      <c r="BD1321" s="152" t="n"/>
      <c r="BE1321" s="152" t="n"/>
      <c r="BF1321" s="152" t="n"/>
      <c r="BG1321" s="155" t="n"/>
      <c r="BH1321" s="152" t="n"/>
      <c r="BI1321" s="152" t="n"/>
      <c r="BJ1321" s="152" t="n"/>
      <c r="BK1321" s="152" t="n"/>
      <c r="BL1321" s="152" t="n"/>
      <c r="BM1321" s="152" t="n"/>
      <c r="BN1321" s="152" t="n"/>
      <c r="BO1321" s="152" t="n"/>
      <c r="BP1321" s="155" t="n"/>
      <c r="BQ1321" s="152" t="n"/>
      <c r="BR1321" s="152" t="n"/>
      <c r="BS1321" s="152" t="n"/>
      <c r="BT1321" s="152" t="n"/>
      <c r="BU1321" s="152" t="n"/>
      <c r="BV1321" s="152" t="n"/>
      <c r="BW1321" s="152" t="n"/>
      <c r="BX1321" s="165" t="n"/>
      <c r="BY1321" s="150" t="n"/>
      <c r="BZ1321" s="150" t="n"/>
      <c r="CA1321" s="150" t="n"/>
      <c r="CB1321" s="174" t="n"/>
      <c r="CC1321" s="156" t="n"/>
      <c r="CD1321" s="156" t="n"/>
      <c r="CE1321" s="167">
        <f>IFERROR(__xludf.DUMMYFUNCTION("""COMPUTED_VALUE"""),"")</f>
        <v/>
      </c>
      <c r="CF1321" s="158">
        <f>IFERROR(__xludf.DUMMYFUNCTION("""COMPUTED_VALUE"""),"")</f>
        <v/>
      </c>
      <c r="CG1321" s="148" t="n"/>
      <c r="CH1321" s="148" t="n"/>
      <c r="CI1321" s="148" t="n"/>
      <c r="CJ1321" s="148" t="n"/>
      <c r="CK1321" s="148" t="n"/>
      <c r="CL1321" s="148" t="n"/>
      <c r="CM1321" s="148" t="n"/>
      <c r="CN1321" s="148" t="n"/>
      <c r="CO1321" s="148" t="n"/>
      <c r="CP1321" s="148" t="n"/>
      <c r="CQ1321" s="148" t="n"/>
      <c r="CR1321" s="148" t="n"/>
      <c r="CS1321" s="148" t="n"/>
      <c r="CT1321" s="148" t="n"/>
      <c r="CU1321" s="148" t="n"/>
      <c r="CV1321" s="148" t="n"/>
    </row>
    <row r="1322">
      <c r="A1322" s="162" t="n"/>
      <c r="B1322" s="64" t="n"/>
      <c r="C1322" s="129" t="n"/>
      <c r="D1322" s="130" t="inlineStr"/>
      <c r="E1322" s="150" t="inlineStr"/>
      <c r="F1322" s="150" t="inlineStr"/>
      <c r="G1322" s="150" t="n"/>
      <c r="H1322" s="152" t="n"/>
      <c r="I1322" s="152" t="n"/>
      <c r="J1322" s="152" t="n"/>
      <c r="K1322" s="152" t="n"/>
      <c r="L1322" s="152" t="n"/>
      <c r="M1322" s="152" t="n"/>
      <c r="N1322" s="152" t="n"/>
      <c r="O1322" s="152" t="n"/>
      <c r="P1322" s="152" t="n"/>
      <c r="Q1322" s="152" t="n"/>
      <c r="R1322" s="152" t="n"/>
      <c r="S1322" s="165" t="n"/>
      <c r="T1322" s="152" t="n"/>
      <c r="U1322" s="152" t="n"/>
      <c r="V1322" s="152" t="n"/>
      <c r="W1322" s="152" t="n"/>
      <c r="X1322" s="152" t="n"/>
      <c r="Y1322" s="152" t="n"/>
      <c r="Z1322" s="152" t="n"/>
      <c r="AA1322" s="152" t="n"/>
      <c r="AB1322" s="152" t="n"/>
      <c r="AC1322" s="152" t="n"/>
      <c r="AD1322" s="152" t="n"/>
      <c r="AE1322" s="152" t="n"/>
      <c r="AF1322" s="152" t="n"/>
      <c r="AG1322" s="152" t="n"/>
      <c r="AH1322" s="152" t="n"/>
      <c r="AI1322" s="152" t="n"/>
      <c r="AJ1322" s="152" t="n"/>
      <c r="AK1322" s="152" t="n"/>
      <c r="AL1322" s="152" t="n"/>
      <c r="AM1322" s="152" t="n"/>
      <c r="AN1322" s="166" t="n"/>
      <c r="AO1322" s="155" t="n"/>
      <c r="AP1322" s="152" t="n"/>
      <c r="AQ1322" s="152" t="n"/>
      <c r="AR1322" s="152" t="n"/>
      <c r="AS1322" s="152" t="n"/>
      <c r="AT1322" s="152" t="n"/>
      <c r="AU1322" s="155" t="n"/>
      <c r="AV1322" s="152" t="n"/>
      <c r="AW1322" s="152" t="n"/>
      <c r="AX1322" s="152" t="n"/>
      <c r="AY1322" s="152" t="n"/>
      <c r="AZ1322" s="152" t="n"/>
      <c r="BA1322" s="165" t="n"/>
      <c r="BB1322" s="165" t="n"/>
      <c r="BC1322" s="152" t="n"/>
      <c r="BD1322" s="152" t="n"/>
      <c r="BE1322" s="152" t="n"/>
      <c r="BF1322" s="152" t="n"/>
      <c r="BG1322" s="155" t="n"/>
      <c r="BH1322" s="152" t="n"/>
      <c r="BI1322" s="152" t="n"/>
      <c r="BJ1322" s="152" t="n"/>
      <c r="BK1322" s="152" t="n"/>
      <c r="BL1322" s="152" t="n"/>
      <c r="BM1322" s="152" t="n"/>
      <c r="BN1322" s="152" t="n"/>
      <c r="BO1322" s="152" t="n"/>
      <c r="BP1322" s="155" t="n"/>
      <c r="BQ1322" s="152" t="n"/>
      <c r="BR1322" s="152" t="n"/>
      <c r="BS1322" s="152" t="n"/>
      <c r="BT1322" s="152" t="n"/>
      <c r="BU1322" s="152" t="n"/>
      <c r="BV1322" s="152" t="n"/>
      <c r="BW1322" s="152" t="n"/>
      <c r="BX1322" s="165" t="n"/>
      <c r="BY1322" s="150" t="n"/>
      <c r="BZ1322" s="150" t="n"/>
      <c r="CA1322" s="150" t="n"/>
      <c r="CB1322" s="174" t="n"/>
      <c r="CC1322" s="156" t="n"/>
      <c r="CD1322" s="156" t="n"/>
      <c r="CE1322" s="167">
        <f>IFERROR(__xludf.DUMMYFUNCTION("""COMPUTED_VALUE"""),"")</f>
        <v/>
      </c>
      <c r="CF1322" s="158">
        <f>IFERROR(__xludf.DUMMYFUNCTION("""COMPUTED_VALUE"""),"")</f>
        <v/>
      </c>
      <c r="CG1322" s="148" t="n"/>
      <c r="CH1322" s="148" t="n"/>
      <c r="CI1322" s="148" t="n"/>
      <c r="CJ1322" s="148" t="n"/>
      <c r="CK1322" s="148" t="n"/>
      <c r="CL1322" s="148" t="n"/>
      <c r="CM1322" s="148" t="n"/>
      <c r="CN1322" s="148" t="n"/>
      <c r="CO1322" s="148" t="n"/>
      <c r="CP1322" s="148" t="n"/>
      <c r="CQ1322" s="148" t="n"/>
      <c r="CR1322" s="148" t="n"/>
      <c r="CS1322" s="148" t="n"/>
      <c r="CT1322" s="148" t="n"/>
      <c r="CU1322" s="148" t="n"/>
      <c r="CV1322" s="148" t="n"/>
    </row>
    <row r="1323">
      <c r="A1323" s="162" t="n"/>
      <c r="B1323" s="64" t="n"/>
      <c r="C1323" s="129" t="n"/>
      <c r="D1323" s="130" t="inlineStr"/>
      <c r="E1323" s="150" t="inlineStr"/>
      <c r="F1323" s="150" t="inlineStr"/>
      <c r="G1323" s="150" t="n"/>
      <c r="H1323" s="152" t="n"/>
      <c r="I1323" s="152" t="n"/>
      <c r="J1323" s="152" t="n"/>
      <c r="K1323" s="152" t="n"/>
      <c r="L1323" s="152" t="n"/>
      <c r="M1323" s="152" t="n"/>
      <c r="N1323" s="152" t="n"/>
      <c r="O1323" s="152" t="n"/>
      <c r="P1323" s="152" t="n"/>
      <c r="Q1323" s="152" t="n"/>
      <c r="R1323" s="152" t="n"/>
      <c r="S1323" s="165" t="n"/>
      <c r="T1323" s="152" t="n"/>
      <c r="U1323" s="152" t="n"/>
      <c r="V1323" s="152" t="n"/>
      <c r="W1323" s="152" t="n"/>
      <c r="X1323" s="152" t="n"/>
      <c r="Y1323" s="152" t="n"/>
      <c r="Z1323" s="152" t="n"/>
      <c r="AA1323" s="152" t="n"/>
      <c r="AB1323" s="152" t="n"/>
      <c r="AC1323" s="152" t="n"/>
      <c r="AD1323" s="152" t="n"/>
      <c r="AE1323" s="152" t="n"/>
      <c r="AF1323" s="152" t="n"/>
      <c r="AG1323" s="152" t="n"/>
      <c r="AH1323" s="152" t="n"/>
      <c r="AI1323" s="152" t="n"/>
      <c r="AJ1323" s="152" t="n"/>
      <c r="AK1323" s="152" t="n"/>
      <c r="AL1323" s="152" t="n"/>
      <c r="AM1323" s="152" t="n"/>
      <c r="AN1323" s="166" t="n"/>
      <c r="AO1323" s="155" t="n"/>
      <c r="AP1323" s="152" t="n"/>
      <c r="AQ1323" s="152" t="n"/>
      <c r="AR1323" s="152" t="n"/>
      <c r="AS1323" s="152" t="n"/>
      <c r="AT1323" s="152" t="n"/>
      <c r="AU1323" s="155" t="n"/>
      <c r="AV1323" s="152" t="n"/>
      <c r="AW1323" s="152" t="n"/>
      <c r="AX1323" s="152" t="n"/>
      <c r="AY1323" s="152" t="n"/>
      <c r="AZ1323" s="152" t="n"/>
      <c r="BA1323" s="165" t="n"/>
      <c r="BB1323" s="165" t="n"/>
      <c r="BC1323" s="152" t="n"/>
      <c r="BD1323" s="152" t="n"/>
      <c r="BE1323" s="152" t="n"/>
      <c r="BF1323" s="152" t="n"/>
      <c r="BG1323" s="155" t="n"/>
      <c r="BH1323" s="152" t="n"/>
      <c r="BI1323" s="152" t="n"/>
      <c r="BJ1323" s="152" t="n"/>
      <c r="BK1323" s="152" t="n"/>
      <c r="BL1323" s="152" t="n"/>
      <c r="BM1323" s="152" t="n"/>
      <c r="BN1323" s="152" t="n"/>
      <c r="BO1323" s="152" t="n"/>
      <c r="BP1323" s="155" t="n"/>
      <c r="BQ1323" s="152" t="n"/>
      <c r="BR1323" s="152" t="n"/>
      <c r="BS1323" s="152" t="n"/>
      <c r="BT1323" s="152" t="n"/>
      <c r="BU1323" s="152" t="n"/>
      <c r="BV1323" s="152" t="n"/>
      <c r="BW1323" s="152" t="n"/>
      <c r="BX1323" s="165" t="n"/>
      <c r="BY1323" s="150" t="n"/>
      <c r="BZ1323" s="150" t="n"/>
      <c r="CA1323" s="150" t="n"/>
      <c r="CB1323" s="174" t="n"/>
      <c r="CC1323" s="156" t="n"/>
      <c r="CD1323" s="156" t="n"/>
      <c r="CE1323" s="167">
        <f>IFERROR(__xludf.DUMMYFUNCTION("""COMPUTED_VALUE"""),"")</f>
        <v/>
      </c>
      <c r="CF1323" s="158">
        <f>IFERROR(__xludf.DUMMYFUNCTION("""COMPUTED_VALUE"""),"")</f>
        <v/>
      </c>
      <c r="CG1323" s="148" t="n"/>
      <c r="CH1323" s="148" t="n"/>
      <c r="CI1323" s="148" t="n"/>
      <c r="CJ1323" s="148" t="n"/>
      <c r="CK1323" s="148" t="n"/>
      <c r="CL1323" s="148" t="n"/>
      <c r="CM1323" s="148" t="n"/>
      <c r="CN1323" s="148" t="n"/>
      <c r="CO1323" s="148" t="n"/>
      <c r="CP1323" s="148" t="n"/>
      <c r="CQ1323" s="148" t="n"/>
      <c r="CR1323" s="148" t="n"/>
      <c r="CS1323" s="148" t="n"/>
      <c r="CT1323" s="148" t="n"/>
      <c r="CU1323" s="148" t="n"/>
      <c r="CV1323" s="148" t="n"/>
    </row>
    <row r="1324">
      <c r="A1324" s="162" t="n"/>
      <c r="B1324" s="64" t="n"/>
      <c r="C1324" s="129" t="n"/>
      <c r="D1324" s="130" t="inlineStr"/>
      <c r="E1324" s="150" t="inlineStr"/>
      <c r="F1324" s="150" t="inlineStr"/>
      <c r="G1324" s="150" t="n"/>
      <c r="H1324" s="152" t="n"/>
      <c r="I1324" s="152" t="n"/>
      <c r="J1324" s="152" t="n"/>
      <c r="K1324" s="152" t="n"/>
      <c r="L1324" s="152" t="n"/>
      <c r="M1324" s="152" t="n"/>
      <c r="N1324" s="152" t="n"/>
      <c r="O1324" s="152" t="n"/>
      <c r="P1324" s="152" t="n"/>
      <c r="Q1324" s="152" t="n"/>
      <c r="R1324" s="152" t="n"/>
      <c r="S1324" s="165" t="n"/>
      <c r="T1324" s="152" t="n"/>
      <c r="U1324" s="152" t="n"/>
      <c r="V1324" s="152" t="n"/>
      <c r="W1324" s="152" t="n"/>
      <c r="X1324" s="152" t="n"/>
      <c r="Y1324" s="152" t="n"/>
      <c r="Z1324" s="152" t="n"/>
      <c r="AA1324" s="152" t="n"/>
      <c r="AB1324" s="152" t="n"/>
      <c r="AC1324" s="152" t="n"/>
      <c r="AD1324" s="152" t="n"/>
      <c r="AE1324" s="152" t="n"/>
      <c r="AF1324" s="152" t="n"/>
      <c r="AG1324" s="152" t="n"/>
      <c r="AH1324" s="152" t="n"/>
      <c r="AI1324" s="152" t="n"/>
      <c r="AJ1324" s="152" t="n"/>
      <c r="AK1324" s="152" t="n"/>
      <c r="AL1324" s="152" t="n"/>
      <c r="AM1324" s="152" t="n"/>
      <c r="AN1324" s="166" t="n"/>
      <c r="AO1324" s="155" t="n"/>
      <c r="AP1324" s="152" t="n"/>
      <c r="AQ1324" s="152" t="n"/>
      <c r="AR1324" s="152" t="n"/>
      <c r="AS1324" s="152" t="n"/>
      <c r="AT1324" s="152" t="n"/>
      <c r="AU1324" s="155" t="n"/>
      <c r="AV1324" s="152" t="n"/>
      <c r="AW1324" s="152" t="n"/>
      <c r="AX1324" s="152" t="n"/>
      <c r="AY1324" s="152" t="n"/>
      <c r="AZ1324" s="152" t="n"/>
      <c r="BA1324" s="165" t="n"/>
      <c r="BB1324" s="165" t="n"/>
      <c r="BC1324" s="152" t="n"/>
      <c r="BD1324" s="152" t="n"/>
      <c r="BE1324" s="152" t="n"/>
      <c r="BF1324" s="152" t="n"/>
      <c r="BG1324" s="155" t="n"/>
      <c r="BH1324" s="152" t="n"/>
      <c r="BI1324" s="152" t="n"/>
      <c r="BJ1324" s="152" t="n"/>
      <c r="BK1324" s="152" t="n"/>
      <c r="BL1324" s="152" t="n"/>
      <c r="BM1324" s="152" t="n"/>
      <c r="BN1324" s="152" t="n"/>
      <c r="BO1324" s="152" t="n"/>
      <c r="BP1324" s="155" t="n"/>
      <c r="BQ1324" s="152" t="n"/>
      <c r="BR1324" s="152" t="n"/>
      <c r="BS1324" s="152" t="n"/>
      <c r="BT1324" s="152" t="n"/>
      <c r="BU1324" s="152" t="n"/>
      <c r="BV1324" s="152" t="n"/>
      <c r="BW1324" s="152" t="n"/>
      <c r="BX1324" s="165" t="n"/>
      <c r="BY1324" s="150" t="n"/>
      <c r="BZ1324" s="150" t="n"/>
      <c r="CA1324" s="150" t="n"/>
      <c r="CB1324" s="174" t="n"/>
      <c r="CC1324" s="156" t="n"/>
      <c r="CD1324" s="156" t="n"/>
      <c r="CE1324" s="167">
        <f>IFERROR(__xludf.DUMMYFUNCTION("""COMPUTED_VALUE"""),"")</f>
        <v/>
      </c>
      <c r="CF1324" s="158">
        <f>IFERROR(__xludf.DUMMYFUNCTION("""COMPUTED_VALUE"""),"")</f>
        <v/>
      </c>
      <c r="CG1324" s="148" t="n"/>
      <c r="CH1324" s="148" t="n"/>
      <c r="CI1324" s="148" t="n"/>
      <c r="CJ1324" s="148" t="n"/>
      <c r="CK1324" s="148" t="n"/>
      <c r="CL1324" s="148" t="n"/>
      <c r="CM1324" s="148" t="n"/>
      <c r="CN1324" s="148" t="n"/>
      <c r="CO1324" s="148" t="n"/>
      <c r="CP1324" s="148" t="n"/>
      <c r="CQ1324" s="148" t="n"/>
      <c r="CR1324" s="148" t="n"/>
      <c r="CS1324" s="148" t="n"/>
      <c r="CT1324" s="148" t="n"/>
      <c r="CU1324" s="148" t="n"/>
      <c r="CV1324" s="148" t="n"/>
    </row>
    <row r="1325">
      <c r="A1325" s="162" t="n"/>
      <c r="B1325" s="64" t="n"/>
      <c r="C1325" s="129" t="n"/>
      <c r="D1325" s="130" t="inlineStr"/>
      <c r="E1325" s="150" t="inlineStr"/>
      <c r="F1325" s="150" t="inlineStr"/>
      <c r="G1325" s="150" t="n"/>
      <c r="H1325" s="152" t="n"/>
      <c r="I1325" s="152" t="n"/>
      <c r="J1325" s="152" t="n"/>
      <c r="K1325" s="152" t="n"/>
      <c r="L1325" s="152" t="n"/>
      <c r="M1325" s="152" t="n"/>
      <c r="N1325" s="152" t="n"/>
      <c r="O1325" s="152" t="n"/>
      <c r="P1325" s="152" t="n"/>
      <c r="Q1325" s="152" t="n"/>
      <c r="R1325" s="152" t="n"/>
      <c r="S1325" s="165" t="n"/>
      <c r="T1325" s="152" t="n"/>
      <c r="U1325" s="152" t="n"/>
      <c r="V1325" s="152" t="n"/>
      <c r="W1325" s="152" t="n"/>
      <c r="X1325" s="152" t="n"/>
      <c r="Y1325" s="152" t="n"/>
      <c r="Z1325" s="152" t="n"/>
      <c r="AA1325" s="152" t="n"/>
      <c r="AB1325" s="152" t="n"/>
      <c r="AC1325" s="152" t="n"/>
      <c r="AD1325" s="152" t="n"/>
      <c r="AE1325" s="152" t="n"/>
      <c r="AF1325" s="152" t="n"/>
      <c r="AG1325" s="152" t="n"/>
      <c r="AH1325" s="152" t="n"/>
      <c r="AI1325" s="152" t="n"/>
      <c r="AJ1325" s="152" t="n"/>
      <c r="AK1325" s="152" t="n"/>
      <c r="AL1325" s="152" t="n"/>
      <c r="AM1325" s="152" t="n"/>
      <c r="AN1325" s="166" t="n"/>
      <c r="AO1325" s="155" t="n"/>
      <c r="AP1325" s="152" t="n"/>
      <c r="AQ1325" s="152" t="n"/>
      <c r="AR1325" s="152" t="n"/>
      <c r="AS1325" s="152" t="n"/>
      <c r="AT1325" s="152" t="n"/>
      <c r="AU1325" s="155" t="n"/>
      <c r="AV1325" s="152" t="n"/>
      <c r="AW1325" s="152" t="n"/>
      <c r="AX1325" s="152" t="n"/>
      <c r="AY1325" s="152" t="n"/>
      <c r="AZ1325" s="152" t="n"/>
      <c r="BA1325" s="165" t="n"/>
      <c r="BB1325" s="165" t="n"/>
      <c r="BC1325" s="152" t="n"/>
      <c r="BD1325" s="152" t="n"/>
      <c r="BE1325" s="152" t="n"/>
      <c r="BF1325" s="152" t="n"/>
      <c r="BG1325" s="155" t="n"/>
      <c r="BH1325" s="152" t="n"/>
      <c r="BI1325" s="152" t="n"/>
      <c r="BJ1325" s="152" t="n"/>
      <c r="BK1325" s="152" t="n"/>
      <c r="BL1325" s="152" t="n"/>
      <c r="BM1325" s="152" t="n"/>
      <c r="BN1325" s="152" t="n"/>
      <c r="BO1325" s="152" t="n"/>
      <c r="BP1325" s="155" t="n"/>
      <c r="BQ1325" s="152" t="n"/>
      <c r="BR1325" s="152" t="n"/>
      <c r="BS1325" s="152" t="n"/>
      <c r="BT1325" s="152" t="n"/>
      <c r="BU1325" s="152" t="n"/>
      <c r="BV1325" s="152" t="n"/>
      <c r="BW1325" s="152" t="n"/>
      <c r="BX1325" s="165" t="n"/>
      <c r="BY1325" s="150" t="n"/>
      <c r="BZ1325" s="150" t="n"/>
      <c r="CA1325" s="150" t="n"/>
      <c r="CB1325" s="174" t="n"/>
      <c r="CC1325" s="156" t="n"/>
      <c r="CD1325" s="156" t="n"/>
      <c r="CE1325" s="167">
        <f>IFERROR(__xludf.DUMMYFUNCTION("""COMPUTED_VALUE"""),"")</f>
        <v/>
      </c>
      <c r="CF1325" s="158">
        <f>IFERROR(__xludf.DUMMYFUNCTION("""COMPUTED_VALUE"""),"")</f>
        <v/>
      </c>
      <c r="CG1325" s="148" t="n"/>
      <c r="CH1325" s="148" t="n"/>
      <c r="CI1325" s="148" t="n"/>
      <c r="CJ1325" s="148" t="n"/>
      <c r="CK1325" s="148" t="n"/>
      <c r="CL1325" s="148" t="n"/>
      <c r="CM1325" s="148" t="n"/>
      <c r="CN1325" s="148" t="n"/>
      <c r="CO1325" s="148" t="n"/>
      <c r="CP1325" s="148" t="n"/>
      <c r="CQ1325" s="148" t="n"/>
      <c r="CR1325" s="148" t="n"/>
      <c r="CS1325" s="148" t="n"/>
      <c r="CT1325" s="148" t="n"/>
      <c r="CU1325" s="148" t="n"/>
      <c r="CV1325" s="148" t="n"/>
    </row>
    <row r="1326">
      <c r="A1326" s="162" t="n"/>
      <c r="B1326" s="64" t="n"/>
      <c r="C1326" s="129" t="n"/>
      <c r="D1326" s="130" t="inlineStr"/>
      <c r="E1326" s="150" t="inlineStr"/>
      <c r="F1326" s="150" t="inlineStr"/>
      <c r="G1326" s="150" t="n"/>
      <c r="H1326" s="152" t="n"/>
      <c r="I1326" s="152" t="n"/>
      <c r="J1326" s="152" t="n"/>
      <c r="K1326" s="152" t="n"/>
      <c r="L1326" s="152" t="n"/>
      <c r="M1326" s="152" t="n"/>
      <c r="N1326" s="152" t="n"/>
      <c r="O1326" s="152" t="n"/>
      <c r="P1326" s="152" t="n"/>
      <c r="Q1326" s="152" t="n"/>
      <c r="R1326" s="152" t="n"/>
      <c r="S1326" s="165" t="n"/>
      <c r="T1326" s="152" t="n"/>
      <c r="U1326" s="152" t="n"/>
      <c r="V1326" s="152" t="n"/>
      <c r="W1326" s="152" t="n"/>
      <c r="X1326" s="152" t="n"/>
      <c r="Y1326" s="152" t="n"/>
      <c r="Z1326" s="152" t="n"/>
      <c r="AA1326" s="152" t="n"/>
      <c r="AB1326" s="152" t="n"/>
      <c r="AC1326" s="152" t="n"/>
      <c r="AD1326" s="152" t="n"/>
      <c r="AE1326" s="152" t="n"/>
      <c r="AF1326" s="152" t="n"/>
      <c r="AG1326" s="152" t="n"/>
      <c r="AH1326" s="152" t="n"/>
      <c r="AI1326" s="152" t="n"/>
      <c r="AJ1326" s="152" t="n"/>
      <c r="AK1326" s="152" t="n"/>
      <c r="AL1326" s="152" t="n"/>
      <c r="AM1326" s="152" t="n"/>
      <c r="AN1326" s="166" t="n"/>
      <c r="AO1326" s="155" t="n"/>
      <c r="AP1326" s="152" t="n"/>
      <c r="AQ1326" s="152" t="n"/>
      <c r="AR1326" s="152" t="n"/>
      <c r="AS1326" s="152" t="n"/>
      <c r="AT1326" s="152" t="n"/>
      <c r="AU1326" s="155" t="n"/>
      <c r="AV1326" s="152" t="n"/>
      <c r="AW1326" s="152" t="n"/>
      <c r="AX1326" s="152" t="n"/>
      <c r="AY1326" s="152" t="n"/>
      <c r="AZ1326" s="152" t="n"/>
      <c r="BA1326" s="165" t="n"/>
      <c r="BB1326" s="165" t="n"/>
      <c r="BC1326" s="152" t="n"/>
      <c r="BD1326" s="152" t="n"/>
      <c r="BE1326" s="152" t="n"/>
      <c r="BF1326" s="152" t="n"/>
      <c r="BG1326" s="155" t="n"/>
      <c r="BH1326" s="152" t="n"/>
      <c r="BI1326" s="152" t="n"/>
      <c r="BJ1326" s="152" t="n"/>
      <c r="BK1326" s="152" t="n"/>
      <c r="BL1326" s="152" t="n"/>
      <c r="BM1326" s="152" t="n"/>
      <c r="BN1326" s="152" t="n"/>
      <c r="BO1326" s="152" t="n"/>
      <c r="BP1326" s="155" t="n"/>
      <c r="BQ1326" s="152" t="n"/>
      <c r="BR1326" s="152" t="n"/>
      <c r="BS1326" s="152" t="n"/>
      <c r="BT1326" s="152" t="n"/>
      <c r="BU1326" s="152" t="n"/>
      <c r="BV1326" s="152" t="n"/>
      <c r="BW1326" s="152" t="n"/>
      <c r="BX1326" s="165" t="n"/>
      <c r="BY1326" s="150" t="n"/>
      <c r="BZ1326" s="150" t="n"/>
      <c r="CA1326" s="150" t="n"/>
      <c r="CB1326" s="174" t="n"/>
      <c r="CC1326" s="156" t="n"/>
      <c r="CD1326" s="156" t="n"/>
      <c r="CE1326" s="167">
        <f>IFERROR(__xludf.DUMMYFUNCTION("""COMPUTED_VALUE"""),"")</f>
        <v/>
      </c>
      <c r="CF1326" s="158">
        <f>IFERROR(__xludf.DUMMYFUNCTION("""COMPUTED_VALUE"""),"")</f>
        <v/>
      </c>
      <c r="CG1326" s="148" t="n"/>
      <c r="CH1326" s="148" t="n"/>
      <c r="CI1326" s="148" t="n"/>
      <c r="CJ1326" s="148" t="n"/>
      <c r="CK1326" s="148" t="n"/>
      <c r="CL1326" s="148" t="n"/>
      <c r="CM1326" s="148" t="n"/>
      <c r="CN1326" s="148" t="n"/>
      <c r="CO1326" s="148" t="n"/>
      <c r="CP1326" s="148" t="n"/>
      <c r="CQ1326" s="148" t="n"/>
      <c r="CR1326" s="148" t="n"/>
      <c r="CS1326" s="148" t="n"/>
      <c r="CT1326" s="148" t="n"/>
      <c r="CU1326" s="148" t="n"/>
      <c r="CV1326" s="148" t="n"/>
    </row>
    <row r="1327">
      <c r="A1327" s="162" t="n"/>
      <c r="B1327" s="64" t="n"/>
      <c r="C1327" s="129" t="n"/>
      <c r="D1327" s="130" t="inlineStr"/>
      <c r="E1327" s="150" t="inlineStr"/>
      <c r="F1327" s="150" t="inlineStr"/>
      <c r="G1327" s="150" t="n"/>
      <c r="H1327" s="152" t="n"/>
      <c r="I1327" s="152" t="n"/>
      <c r="J1327" s="152" t="n"/>
      <c r="K1327" s="152" t="n"/>
      <c r="L1327" s="152" t="n"/>
      <c r="M1327" s="152" t="n"/>
      <c r="N1327" s="152" t="n"/>
      <c r="O1327" s="152" t="n"/>
      <c r="P1327" s="152" t="n"/>
      <c r="Q1327" s="152" t="n"/>
      <c r="R1327" s="152" t="n"/>
      <c r="S1327" s="165" t="n"/>
      <c r="T1327" s="152" t="n"/>
      <c r="U1327" s="152" t="n"/>
      <c r="V1327" s="152" t="n"/>
      <c r="W1327" s="152" t="n"/>
      <c r="X1327" s="152" t="n"/>
      <c r="Y1327" s="152" t="n"/>
      <c r="Z1327" s="152" t="n"/>
      <c r="AA1327" s="152" t="n"/>
      <c r="AB1327" s="152" t="n"/>
      <c r="AC1327" s="152" t="n"/>
      <c r="AD1327" s="152" t="n"/>
      <c r="AE1327" s="152" t="n"/>
      <c r="AF1327" s="152" t="n"/>
      <c r="AG1327" s="152" t="n"/>
      <c r="AH1327" s="152" t="n"/>
      <c r="AI1327" s="152" t="n"/>
      <c r="AJ1327" s="152" t="n"/>
      <c r="AK1327" s="152" t="n"/>
      <c r="AL1327" s="152" t="n"/>
      <c r="AM1327" s="152" t="n"/>
      <c r="AN1327" s="166" t="n"/>
      <c r="AO1327" s="155" t="n"/>
      <c r="AP1327" s="152" t="n"/>
      <c r="AQ1327" s="152" t="n"/>
      <c r="AR1327" s="152" t="n"/>
      <c r="AS1327" s="152" t="n"/>
      <c r="AT1327" s="152" t="n"/>
      <c r="AU1327" s="155" t="n"/>
      <c r="AV1327" s="152" t="n"/>
      <c r="AW1327" s="152" t="n"/>
      <c r="AX1327" s="152" t="n"/>
      <c r="AY1327" s="152" t="n"/>
      <c r="AZ1327" s="152" t="n"/>
      <c r="BA1327" s="165" t="n"/>
      <c r="BB1327" s="165" t="n"/>
      <c r="BC1327" s="152" t="n"/>
      <c r="BD1327" s="152" t="n"/>
      <c r="BE1327" s="152" t="n"/>
      <c r="BF1327" s="152" t="n"/>
      <c r="BG1327" s="155" t="n"/>
      <c r="BH1327" s="152" t="n"/>
      <c r="BI1327" s="152" t="n"/>
      <c r="BJ1327" s="152" t="n"/>
      <c r="BK1327" s="152" t="n"/>
      <c r="BL1327" s="152" t="n"/>
      <c r="BM1327" s="152" t="n"/>
      <c r="BN1327" s="152" t="n"/>
      <c r="BO1327" s="152" t="n"/>
      <c r="BP1327" s="155" t="n"/>
      <c r="BQ1327" s="152" t="n"/>
      <c r="BR1327" s="152" t="n"/>
      <c r="BS1327" s="152" t="n"/>
      <c r="BT1327" s="152" t="n"/>
      <c r="BU1327" s="152" t="n"/>
      <c r="BV1327" s="152" t="n"/>
      <c r="BW1327" s="152" t="n"/>
      <c r="BX1327" s="165" t="n"/>
      <c r="BY1327" s="150" t="n"/>
      <c r="BZ1327" s="150" t="n"/>
      <c r="CA1327" s="150" t="n"/>
      <c r="CB1327" s="174" t="n"/>
      <c r="CC1327" s="156" t="n"/>
      <c r="CD1327" s="156" t="n"/>
      <c r="CE1327" s="167">
        <f>IFERROR(__xludf.DUMMYFUNCTION("""COMPUTED_VALUE"""),"")</f>
        <v/>
      </c>
      <c r="CF1327" s="158">
        <f>IFERROR(__xludf.DUMMYFUNCTION("""COMPUTED_VALUE"""),"")</f>
        <v/>
      </c>
      <c r="CG1327" s="148" t="n"/>
      <c r="CH1327" s="148" t="n"/>
      <c r="CI1327" s="148" t="n"/>
      <c r="CJ1327" s="148" t="n"/>
      <c r="CK1327" s="148" t="n"/>
      <c r="CL1327" s="148" t="n"/>
      <c r="CM1327" s="148" t="n"/>
      <c r="CN1327" s="148" t="n"/>
      <c r="CO1327" s="148" t="n"/>
      <c r="CP1327" s="148" t="n"/>
      <c r="CQ1327" s="148" t="n"/>
      <c r="CR1327" s="148" t="n"/>
      <c r="CS1327" s="148" t="n"/>
      <c r="CT1327" s="148" t="n"/>
      <c r="CU1327" s="148" t="n"/>
      <c r="CV1327" s="148" t="n"/>
    </row>
    <row r="1328">
      <c r="A1328" s="162" t="n"/>
      <c r="B1328" s="64" t="n"/>
      <c r="C1328" s="129" t="n"/>
      <c r="D1328" s="130" t="inlineStr"/>
      <c r="E1328" s="150" t="inlineStr"/>
      <c r="F1328" s="150" t="inlineStr"/>
      <c r="G1328" s="150" t="n"/>
      <c r="H1328" s="152" t="n"/>
      <c r="I1328" s="152" t="n"/>
      <c r="J1328" s="152" t="n"/>
      <c r="K1328" s="152" t="n"/>
      <c r="L1328" s="152" t="n"/>
      <c r="M1328" s="152" t="n"/>
      <c r="N1328" s="152" t="n"/>
      <c r="O1328" s="152" t="n"/>
      <c r="P1328" s="152" t="n"/>
      <c r="Q1328" s="152" t="n"/>
      <c r="R1328" s="152" t="n"/>
      <c r="S1328" s="165" t="n"/>
      <c r="T1328" s="152" t="n"/>
      <c r="U1328" s="152" t="n"/>
      <c r="V1328" s="152" t="n"/>
      <c r="W1328" s="152" t="n"/>
      <c r="X1328" s="152" t="n"/>
      <c r="Y1328" s="152" t="n"/>
      <c r="Z1328" s="152" t="n"/>
      <c r="AA1328" s="152" t="n"/>
      <c r="AB1328" s="152" t="n"/>
      <c r="AC1328" s="152" t="n"/>
      <c r="AD1328" s="152" t="n"/>
      <c r="AE1328" s="152" t="n"/>
      <c r="AF1328" s="152" t="n"/>
      <c r="AG1328" s="152" t="n"/>
      <c r="AH1328" s="152" t="n"/>
      <c r="AI1328" s="152" t="n"/>
      <c r="AJ1328" s="152" t="n"/>
      <c r="AK1328" s="152" t="n"/>
      <c r="AL1328" s="152" t="n"/>
      <c r="AM1328" s="152" t="n"/>
      <c r="AN1328" s="166" t="n"/>
      <c r="AO1328" s="155" t="n"/>
      <c r="AP1328" s="152" t="n"/>
      <c r="AQ1328" s="152" t="n"/>
      <c r="AR1328" s="152" t="n"/>
      <c r="AS1328" s="152" t="n"/>
      <c r="AT1328" s="152" t="n"/>
      <c r="AU1328" s="155" t="n"/>
      <c r="AV1328" s="152" t="n"/>
      <c r="AW1328" s="152" t="n"/>
      <c r="AX1328" s="152" t="n"/>
      <c r="AY1328" s="152" t="n"/>
      <c r="AZ1328" s="152" t="n"/>
      <c r="BA1328" s="165" t="n"/>
      <c r="BB1328" s="165" t="n"/>
      <c r="BC1328" s="152" t="n"/>
      <c r="BD1328" s="152" t="n"/>
      <c r="BE1328" s="152" t="n"/>
      <c r="BF1328" s="152" t="n"/>
      <c r="BG1328" s="155" t="n"/>
      <c r="BH1328" s="152" t="n"/>
      <c r="BI1328" s="152" t="n"/>
      <c r="BJ1328" s="152" t="n"/>
      <c r="BK1328" s="152" t="n"/>
      <c r="BL1328" s="152" t="n"/>
      <c r="BM1328" s="152" t="n"/>
      <c r="BN1328" s="152" t="n"/>
      <c r="BO1328" s="152" t="n"/>
      <c r="BP1328" s="155" t="n"/>
      <c r="BQ1328" s="152" t="n"/>
      <c r="BR1328" s="152" t="n"/>
      <c r="BS1328" s="152" t="n"/>
      <c r="BT1328" s="152" t="n"/>
      <c r="BU1328" s="152" t="n"/>
      <c r="BV1328" s="152" t="n"/>
      <c r="BW1328" s="152" t="n"/>
      <c r="BX1328" s="165" t="n"/>
      <c r="BY1328" s="150" t="n"/>
      <c r="BZ1328" s="150" t="n"/>
      <c r="CA1328" s="150" t="n"/>
      <c r="CB1328" s="174" t="n"/>
      <c r="CC1328" s="156" t="n"/>
      <c r="CD1328" s="156" t="n"/>
      <c r="CE1328" s="167">
        <f>IFERROR(__xludf.DUMMYFUNCTION("""COMPUTED_VALUE"""),"")</f>
        <v/>
      </c>
      <c r="CF1328" s="158">
        <f>IFERROR(__xludf.DUMMYFUNCTION("""COMPUTED_VALUE"""),"")</f>
        <v/>
      </c>
      <c r="CG1328" s="148" t="n"/>
      <c r="CH1328" s="148" t="n"/>
      <c r="CI1328" s="148" t="n"/>
      <c r="CJ1328" s="148" t="n"/>
      <c r="CK1328" s="148" t="n"/>
      <c r="CL1328" s="148" t="n"/>
      <c r="CM1328" s="148" t="n"/>
      <c r="CN1328" s="148" t="n"/>
      <c r="CO1328" s="148" t="n"/>
      <c r="CP1328" s="148" t="n"/>
      <c r="CQ1328" s="148" t="n"/>
      <c r="CR1328" s="148" t="n"/>
      <c r="CS1328" s="148" t="n"/>
      <c r="CT1328" s="148" t="n"/>
      <c r="CU1328" s="148" t="n"/>
      <c r="CV1328" s="148" t="n"/>
    </row>
    <row r="1329">
      <c r="A1329" s="162" t="n"/>
      <c r="B1329" s="64" t="n"/>
      <c r="C1329" s="129" t="n"/>
      <c r="D1329" s="130" t="inlineStr"/>
      <c r="E1329" s="150" t="inlineStr"/>
      <c r="F1329" s="150" t="inlineStr"/>
      <c r="G1329" s="150" t="n"/>
      <c r="H1329" s="152" t="n"/>
      <c r="I1329" s="152" t="n"/>
      <c r="J1329" s="152" t="n"/>
      <c r="K1329" s="152" t="n"/>
      <c r="L1329" s="152" t="n"/>
      <c r="M1329" s="152" t="n"/>
      <c r="N1329" s="152" t="n"/>
      <c r="O1329" s="152" t="n"/>
      <c r="P1329" s="152" t="n"/>
      <c r="Q1329" s="152" t="n"/>
      <c r="R1329" s="152" t="n"/>
      <c r="S1329" s="165" t="n"/>
      <c r="T1329" s="152" t="n"/>
      <c r="U1329" s="152" t="n"/>
      <c r="V1329" s="152" t="n"/>
      <c r="W1329" s="152" t="n"/>
      <c r="X1329" s="152" t="n"/>
      <c r="Y1329" s="152" t="n"/>
      <c r="Z1329" s="152" t="n"/>
      <c r="AA1329" s="152" t="n"/>
      <c r="AB1329" s="152" t="n"/>
      <c r="AC1329" s="152" t="n"/>
      <c r="AD1329" s="152" t="n"/>
      <c r="AE1329" s="152" t="n"/>
      <c r="AF1329" s="152" t="n"/>
      <c r="AG1329" s="152" t="n"/>
      <c r="AH1329" s="152" t="n"/>
      <c r="AI1329" s="152" t="n"/>
      <c r="AJ1329" s="152" t="n"/>
      <c r="AK1329" s="152" t="n"/>
      <c r="AL1329" s="152" t="n"/>
      <c r="AM1329" s="152" t="n"/>
      <c r="AN1329" s="166" t="n"/>
      <c r="AO1329" s="155" t="n"/>
      <c r="AP1329" s="152" t="n"/>
      <c r="AQ1329" s="152" t="n"/>
      <c r="AR1329" s="152" t="n"/>
      <c r="AS1329" s="152" t="n"/>
      <c r="AT1329" s="152" t="n"/>
      <c r="AU1329" s="155" t="n"/>
      <c r="AV1329" s="152" t="n"/>
      <c r="AW1329" s="152" t="n"/>
      <c r="AX1329" s="152" t="n"/>
      <c r="AY1329" s="152" t="n"/>
      <c r="AZ1329" s="152" t="n"/>
      <c r="BA1329" s="165" t="n"/>
      <c r="BB1329" s="165" t="n"/>
      <c r="BC1329" s="152" t="n"/>
      <c r="BD1329" s="152" t="n"/>
      <c r="BE1329" s="152" t="n"/>
      <c r="BF1329" s="152" t="n"/>
      <c r="BG1329" s="155" t="n"/>
      <c r="BH1329" s="152" t="n"/>
      <c r="BI1329" s="152" t="n"/>
      <c r="BJ1329" s="152" t="n"/>
      <c r="BK1329" s="152" t="n"/>
      <c r="BL1329" s="152" t="n"/>
      <c r="BM1329" s="152" t="n"/>
      <c r="BN1329" s="152" t="n"/>
      <c r="BO1329" s="152" t="n"/>
      <c r="BP1329" s="155" t="n"/>
      <c r="BQ1329" s="152" t="n"/>
      <c r="BR1329" s="152" t="n"/>
      <c r="BS1329" s="152" t="n"/>
      <c r="BT1329" s="152" t="n"/>
      <c r="BU1329" s="152" t="n"/>
      <c r="BV1329" s="152" t="n"/>
      <c r="BW1329" s="152" t="n"/>
      <c r="BX1329" s="165" t="n"/>
      <c r="BY1329" s="150" t="n"/>
      <c r="BZ1329" s="150" t="n"/>
      <c r="CA1329" s="150" t="n"/>
      <c r="CB1329" s="174" t="n"/>
      <c r="CC1329" s="156" t="n"/>
      <c r="CD1329" s="156" t="n"/>
      <c r="CE1329" s="167">
        <f>IFERROR(__xludf.DUMMYFUNCTION("""COMPUTED_VALUE"""),"")</f>
        <v/>
      </c>
      <c r="CF1329" s="158">
        <f>IFERROR(__xludf.DUMMYFUNCTION("""COMPUTED_VALUE"""),"")</f>
        <v/>
      </c>
      <c r="CG1329" s="148" t="n"/>
      <c r="CH1329" s="148" t="n"/>
      <c r="CI1329" s="148" t="n"/>
      <c r="CJ1329" s="148" t="n"/>
      <c r="CK1329" s="148" t="n"/>
      <c r="CL1329" s="148" t="n"/>
      <c r="CM1329" s="148" t="n"/>
      <c r="CN1329" s="148" t="n"/>
      <c r="CO1329" s="148" t="n"/>
      <c r="CP1329" s="148" t="n"/>
      <c r="CQ1329" s="148" t="n"/>
      <c r="CR1329" s="148" t="n"/>
      <c r="CS1329" s="148" t="n"/>
      <c r="CT1329" s="148" t="n"/>
      <c r="CU1329" s="148" t="n"/>
      <c r="CV1329" s="148" t="n"/>
    </row>
    <row r="1330">
      <c r="A1330" s="162" t="n"/>
      <c r="B1330" s="64" t="n"/>
      <c r="C1330" s="129" t="n"/>
      <c r="D1330" s="130" t="inlineStr"/>
      <c r="E1330" s="150" t="inlineStr"/>
      <c r="F1330" s="150" t="inlineStr"/>
      <c r="G1330" s="150" t="n"/>
      <c r="H1330" s="152" t="n"/>
      <c r="I1330" s="152" t="n"/>
      <c r="J1330" s="152" t="n"/>
      <c r="K1330" s="152" t="n"/>
      <c r="L1330" s="152" t="n"/>
      <c r="M1330" s="152" t="n"/>
      <c r="N1330" s="152" t="n"/>
      <c r="O1330" s="152" t="n"/>
      <c r="P1330" s="152" t="n"/>
      <c r="Q1330" s="152" t="n"/>
      <c r="R1330" s="152" t="n"/>
      <c r="S1330" s="165" t="n"/>
      <c r="T1330" s="152" t="n"/>
      <c r="U1330" s="152" t="n"/>
      <c r="V1330" s="152" t="n"/>
      <c r="W1330" s="152" t="n"/>
      <c r="X1330" s="152" t="n"/>
      <c r="Y1330" s="152" t="n"/>
      <c r="Z1330" s="152" t="n"/>
      <c r="AA1330" s="152" t="n"/>
      <c r="AB1330" s="152" t="n"/>
      <c r="AC1330" s="152" t="n"/>
      <c r="AD1330" s="152" t="n"/>
      <c r="AE1330" s="152" t="n"/>
      <c r="AF1330" s="152" t="n"/>
      <c r="AG1330" s="152" t="n"/>
      <c r="AH1330" s="152" t="n"/>
      <c r="AI1330" s="152" t="n"/>
      <c r="AJ1330" s="152" t="n"/>
      <c r="AK1330" s="152" t="n"/>
      <c r="AL1330" s="152" t="n"/>
      <c r="AM1330" s="152" t="n"/>
      <c r="AN1330" s="166" t="n"/>
      <c r="AO1330" s="155" t="n"/>
      <c r="AP1330" s="152" t="n"/>
      <c r="AQ1330" s="152" t="n"/>
      <c r="AR1330" s="152" t="n"/>
      <c r="AS1330" s="152" t="n"/>
      <c r="AT1330" s="152" t="n"/>
      <c r="AU1330" s="155" t="n"/>
      <c r="AV1330" s="152" t="n"/>
      <c r="AW1330" s="152" t="n"/>
      <c r="AX1330" s="152" t="n"/>
      <c r="AY1330" s="152" t="n"/>
      <c r="AZ1330" s="152" t="n"/>
      <c r="BA1330" s="165" t="n"/>
      <c r="BB1330" s="165" t="n"/>
      <c r="BC1330" s="152" t="n"/>
      <c r="BD1330" s="152" t="n"/>
      <c r="BE1330" s="152" t="n"/>
      <c r="BF1330" s="152" t="n"/>
      <c r="BG1330" s="155" t="n"/>
      <c r="BH1330" s="152" t="n"/>
      <c r="BI1330" s="152" t="n"/>
      <c r="BJ1330" s="152" t="n"/>
      <c r="BK1330" s="152" t="n"/>
      <c r="BL1330" s="152" t="n"/>
      <c r="BM1330" s="152" t="n"/>
      <c r="BN1330" s="152" t="n"/>
      <c r="BO1330" s="152" t="n"/>
      <c r="BP1330" s="155" t="n"/>
      <c r="BQ1330" s="152" t="n"/>
      <c r="BR1330" s="152" t="n"/>
      <c r="BS1330" s="152" t="n"/>
      <c r="BT1330" s="152" t="n"/>
      <c r="BU1330" s="152" t="n"/>
      <c r="BV1330" s="152" t="n"/>
      <c r="BW1330" s="152" t="n"/>
      <c r="BX1330" s="165" t="n"/>
      <c r="BY1330" s="150" t="n"/>
      <c r="BZ1330" s="150" t="n"/>
      <c r="CA1330" s="150" t="n"/>
      <c r="CB1330" s="174" t="n"/>
      <c r="CC1330" s="156" t="n"/>
      <c r="CD1330" s="156" t="n"/>
      <c r="CE1330" s="167">
        <f>IFERROR(__xludf.DUMMYFUNCTION("""COMPUTED_VALUE"""),"")</f>
        <v/>
      </c>
      <c r="CF1330" s="158">
        <f>IFERROR(__xludf.DUMMYFUNCTION("""COMPUTED_VALUE"""),"")</f>
        <v/>
      </c>
      <c r="CG1330" s="148" t="n"/>
      <c r="CH1330" s="148" t="n"/>
      <c r="CI1330" s="148" t="n"/>
      <c r="CJ1330" s="148" t="n"/>
      <c r="CK1330" s="148" t="n"/>
      <c r="CL1330" s="148" t="n"/>
      <c r="CM1330" s="148" t="n"/>
      <c r="CN1330" s="148" t="n"/>
      <c r="CO1330" s="148" t="n"/>
      <c r="CP1330" s="148" t="n"/>
      <c r="CQ1330" s="148" t="n"/>
      <c r="CR1330" s="148" t="n"/>
      <c r="CS1330" s="148" t="n"/>
      <c r="CT1330" s="148" t="n"/>
      <c r="CU1330" s="148" t="n"/>
      <c r="CV1330" s="148" t="n"/>
    </row>
    <row r="1331">
      <c r="A1331" s="162" t="n"/>
      <c r="B1331" s="64" t="n"/>
      <c r="C1331" s="129" t="n"/>
      <c r="D1331" s="130" t="inlineStr"/>
      <c r="E1331" s="150" t="inlineStr"/>
      <c r="F1331" s="150" t="inlineStr"/>
      <c r="G1331" s="150" t="n"/>
      <c r="H1331" s="152" t="n"/>
      <c r="I1331" s="152" t="n"/>
      <c r="J1331" s="152" t="n"/>
      <c r="K1331" s="152" t="n"/>
      <c r="L1331" s="152" t="n"/>
      <c r="M1331" s="152" t="n"/>
      <c r="N1331" s="152" t="n"/>
      <c r="O1331" s="152" t="n"/>
      <c r="P1331" s="152" t="n"/>
      <c r="Q1331" s="152" t="n"/>
      <c r="R1331" s="152" t="n"/>
      <c r="S1331" s="165" t="n"/>
      <c r="T1331" s="152" t="n"/>
      <c r="U1331" s="152" t="n"/>
      <c r="V1331" s="152" t="n"/>
      <c r="W1331" s="152" t="n"/>
      <c r="X1331" s="152" t="n"/>
      <c r="Y1331" s="152" t="n"/>
      <c r="Z1331" s="152" t="n"/>
      <c r="AA1331" s="152" t="n"/>
      <c r="AB1331" s="152" t="n"/>
      <c r="AC1331" s="152" t="n"/>
      <c r="AD1331" s="152" t="n"/>
      <c r="AE1331" s="152" t="n"/>
      <c r="AF1331" s="152" t="n"/>
      <c r="AG1331" s="152" t="n"/>
      <c r="AH1331" s="152" t="n"/>
      <c r="AI1331" s="152" t="n"/>
      <c r="AJ1331" s="152" t="n"/>
      <c r="AK1331" s="152" t="n"/>
      <c r="AL1331" s="152" t="n"/>
      <c r="AM1331" s="152" t="n"/>
      <c r="AN1331" s="166" t="n"/>
      <c r="AO1331" s="155" t="n"/>
      <c r="AP1331" s="152" t="n"/>
      <c r="AQ1331" s="152" t="n"/>
      <c r="AR1331" s="152" t="n"/>
      <c r="AS1331" s="152" t="n"/>
      <c r="AT1331" s="152" t="n"/>
      <c r="AU1331" s="155" t="n"/>
      <c r="AV1331" s="152" t="n"/>
      <c r="AW1331" s="152" t="n"/>
      <c r="AX1331" s="152" t="n"/>
      <c r="AY1331" s="152" t="n"/>
      <c r="AZ1331" s="152" t="n"/>
      <c r="BA1331" s="165" t="n"/>
      <c r="BB1331" s="165" t="n"/>
      <c r="BC1331" s="152" t="n"/>
      <c r="BD1331" s="152" t="n"/>
      <c r="BE1331" s="152" t="n"/>
      <c r="BF1331" s="152" t="n"/>
      <c r="BG1331" s="155" t="n"/>
      <c r="BH1331" s="152" t="n"/>
      <c r="BI1331" s="152" t="n"/>
      <c r="BJ1331" s="152" t="n"/>
      <c r="BK1331" s="152" t="n"/>
      <c r="BL1331" s="152" t="n"/>
      <c r="BM1331" s="152" t="n"/>
      <c r="BN1331" s="152" t="n"/>
      <c r="BO1331" s="152" t="n"/>
      <c r="BP1331" s="155" t="n"/>
      <c r="BQ1331" s="152" t="n"/>
      <c r="BR1331" s="152" t="n"/>
      <c r="BS1331" s="152" t="n"/>
      <c r="BT1331" s="152" t="n"/>
      <c r="BU1331" s="152" t="n"/>
      <c r="BV1331" s="152" t="n"/>
      <c r="BW1331" s="152" t="n"/>
      <c r="BX1331" s="165" t="n"/>
      <c r="BY1331" s="150" t="n"/>
      <c r="BZ1331" s="150" t="n"/>
      <c r="CA1331" s="150" t="n"/>
      <c r="CB1331" s="174" t="n"/>
      <c r="CC1331" s="156" t="n"/>
      <c r="CD1331" s="156" t="n"/>
      <c r="CE1331" s="167">
        <f>IFERROR(__xludf.DUMMYFUNCTION("""COMPUTED_VALUE"""),"")</f>
        <v/>
      </c>
      <c r="CF1331" s="158">
        <f>IFERROR(__xludf.DUMMYFUNCTION("""COMPUTED_VALUE"""),"")</f>
        <v/>
      </c>
      <c r="CG1331" s="148" t="n"/>
      <c r="CH1331" s="148" t="n"/>
      <c r="CI1331" s="148" t="n"/>
      <c r="CJ1331" s="148" t="n"/>
      <c r="CK1331" s="148" t="n"/>
      <c r="CL1331" s="148" t="n"/>
      <c r="CM1331" s="148" t="n"/>
      <c r="CN1331" s="148" t="n"/>
      <c r="CO1331" s="148" t="n"/>
      <c r="CP1331" s="148" t="n"/>
      <c r="CQ1331" s="148" t="n"/>
      <c r="CR1331" s="148" t="n"/>
      <c r="CS1331" s="148" t="n"/>
      <c r="CT1331" s="148" t="n"/>
      <c r="CU1331" s="148" t="n"/>
      <c r="CV1331" s="148" t="n"/>
    </row>
    <row r="1332">
      <c r="A1332" s="162" t="n"/>
      <c r="B1332" s="64" t="n"/>
      <c r="C1332" s="129" t="n"/>
      <c r="D1332" s="130" t="inlineStr"/>
      <c r="E1332" s="150" t="inlineStr"/>
      <c r="F1332" s="150" t="inlineStr"/>
      <c r="G1332" s="150" t="n"/>
      <c r="H1332" s="152" t="n"/>
      <c r="I1332" s="152" t="n"/>
      <c r="J1332" s="152" t="n"/>
      <c r="K1332" s="152" t="n"/>
      <c r="L1332" s="152" t="n"/>
      <c r="M1332" s="152" t="n"/>
      <c r="N1332" s="152" t="n"/>
      <c r="O1332" s="152" t="n"/>
      <c r="P1332" s="152" t="n"/>
      <c r="Q1332" s="152" t="n"/>
      <c r="R1332" s="152" t="n"/>
      <c r="S1332" s="165" t="n"/>
      <c r="T1332" s="152" t="n"/>
      <c r="U1332" s="152" t="n"/>
      <c r="V1332" s="152" t="n"/>
      <c r="W1332" s="152" t="n"/>
      <c r="X1332" s="152" t="n"/>
      <c r="Y1332" s="152" t="n"/>
      <c r="Z1332" s="152" t="n"/>
      <c r="AA1332" s="152" t="n"/>
      <c r="AB1332" s="152" t="n"/>
      <c r="AC1332" s="152" t="n"/>
      <c r="AD1332" s="152" t="n"/>
      <c r="AE1332" s="152" t="n"/>
      <c r="AF1332" s="152" t="n"/>
      <c r="AG1332" s="152" t="n"/>
      <c r="AH1332" s="152" t="n"/>
      <c r="AI1332" s="152" t="n"/>
      <c r="AJ1332" s="152" t="n"/>
      <c r="AK1332" s="152" t="n"/>
      <c r="AL1332" s="152" t="n"/>
      <c r="AM1332" s="152" t="n"/>
      <c r="AN1332" s="166" t="n"/>
      <c r="AO1332" s="155" t="n"/>
      <c r="AP1332" s="152" t="n"/>
      <c r="AQ1332" s="152" t="n"/>
      <c r="AR1332" s="152" t="n"/>
      <c r="AS1332" s="152" t="n"/>
      <c r="AT1332" s="152" t="n"/>
      <c r="AU1332" s="155" t="n"/>
      <c r="AV1332" s="152" t="n"/>
      <c r="AW1332" s="152" t="n"/>
      <c r="AX1332" s="152" t="n"/>
      <c r="AY1332" s="152" t="n"/>
      <c r="AZ1332" s="152" t="n"/>
      <c r="BA1332" s="165" t="n"/>
      <c r="BB1332" s="165" t="n"/>
      <c r="BC1332" s="152" t="n"/>
      <c r="BD1332" s="152" t="n"/>
      <c r="BE1332" s="152" t="n"/>
      <c r="BF1332" s="152" t="n"/>
      <c r="BG1332" s="155" t="n"/>
      <c r="BH1332" s="152" t="n"/>
      <c r="BI1332" s="152" t="n"/>
      <c r="BJ1332" s="152" t="n"/>
      <c r="BK1332" s="152" t="n"/>
      <c r="BL1332" s="152" t="n"/>
      <c r="BM1332" s="152" t="n"/>
      <c r="BN1332" s="152" t="n"/>
      <c r="BO1332" s="152" t="n"/>
      <c r="BP1332" s="155" t="n"/>
      <c r="BQ1332" s="152" t="n"/>
      <c r="BR1332" s="152" t="n"/>
      <c r="BS1332" s="152" t="n"/>
      <c r="BT1332" s="152" t="n"/>
      <c r="BU1332" s="152" t="n"/>
      <c r="BV1332" s="152" t="n"/>
      <c r="BW1332" s="152" t="n"/>
      <c r="BX1332" s="165" t="n"/>
      <c r="BY1332" s="150" t="n"/>
      <c r="BZ1332" s="150" t="n"/>
      <c r="CA1332" s="150" t="n"/>
      <c r="CB1332" s="174" t="n"/>
      <c r="CC1332" s="156" t="n"/>
      <c r="CD1332" s="156" t="n"/>
      <c r="CE1332" s="167">
        <f>IFERROR(__xludf.DUMMYFUNCTION("""COMPUTED_VALUE"""),"")</f>
        <v/>
      </c>
      <c r="CF1332" s="158">
        <f>IFERROR(__xludf.DUMMYFUNCTION("""COMPUTED_VALUE"""),"")</f>
        <v/>
      </c>
      <c r="CG1332" s="148" t="n"/>
      <c r="CH1332" s="148" t="n"/>
      <c r="CI1332" s="148" t="n"/>
      <c r="CJ1332" s="148" t="n"/>
      <c r="CK1332" s="148" t="n"/>
      <c r="CL1332" s="148" t="n"/>
      <c r="CM1332" s="148" t="n"/>
      <c r="CN1332" s="148" t="n"/>
      <c r="CO1332" s="148" t="n"/>
      <c r="CP1332" s="148" t="n"/>
      <c r="CQ1332" s="148" t="n"/>
      <c r="CR1332" s="148" t="n"/>
      <c r="CS1332" s="148" t="n"/>
      <c r="CT1332" s="148" t="n"/>
      <c r="CU1332" s="148" t="n"/>
      <c r="CV1332" s="148" t="n"/>
    </row>
    <row r="1333">
      <c r="A1333" s="162" t="n"/>
      <c r="B1333" s="64" t="n"/>
      <c r="C1333" s="129" t="n"/>
      <c r="D1333" s="130" t="inlineStr"/>
      <c r="E1333" s="150" t="inlineStr"/>
      <c r="F1333" s="150" t="inlineStr"/>
      <c r="G1333" s="150" t="n"/>
      <c r="H1333" s="152" t="n"/>
      <c r="I1333" s="152" t="n"/>
      <c r="J1333" s="152" t="n"/>
      <c r="K1333" s="152" t="n"/>
      <c r="L1333" s="152" t="n"/>
      <c r="M1333" s="152" t="n"/>
      <c r="N1333" s="152" t="n"/>
      <c r="O1333" s="152" t="n"/>
      <c r="P1333" s="152" t="n"/>
      <c r="Q1333" s="152" t="n"/>
      <c r="R1333" s="152" t="n"/>
      <c r="S1333" s="165" t="n"/>
      <c r="T1333" s="152" t="n"/>
      <c r="U1333" s="152" t="n"/>
      <c r="V1333" s="152" t="n"/>
      <c r="W1333" s="152" t="n"/>
      <c r="X1333" s="152" t="n"/>
      <c r="Y1333" s="152" t="n"/>
      <c r="Z1333" s="152" t="n"/>
      <c r="AA1333" s="152" t="n"/>
      <c r="AB1333" s="152" t="n"/>
      <c r="AC1333" s="152" t="n"/>
      <c r="AD1333" s="152" t="n"/>
      <c r="AE1333" s="152" t="n"/>
      <c r="AF1333" s="152" t="n"/>
      <c r="AG1333" s="152" t="n"/>
      <c r="AH1333" s="152" t="n"/>
      <c r="AI1333" s="152" t="n"/>
      <c r="AJ1333" s="152" t="n"/>
      <c r="AK1333" s="152" t="n"/>
      <c r="AL1333" s="152" t="n"/>
      <c r="AM1333" s="152" t="n"/>
      <c r="AN1333" s="166" t="n"/>
      <c r="AO1333" s="155" t="n"/>
      <c r="AP1333" s="152" t="n"/>
      <c r="AQ1333" s="152" t="n"/>
      <c r="AR1333" s="152" t="n"/>
      <c r="AS1333" s="152" t="n"/>
      <c r="AT1333" s="152" t="n"/>
      <c r="AU1333" s="155" t="n"/>
      <c r="AV1333" s="152" t="n"/>
      <c r="AW1333" s="152" t="n"/>
      <c r="AX1333" s="152" t="n"/>
      <c r="AY1333" s="152" t="n"/>
      <c r="AZ1333" s="152" t="n"/>
      <c r="BA1333" s="165" t="n"/>
      <c r="BB1333" s="165" t="n"/>
      <c r="BC1333" s="152" t="n"/>
      <c r="BD1333" s="152" t="n"/>
      <c r="BE1333" s="152" t="n"/>
      <c r="BF1333" s="152" t="n"/>
      <c r="BG1333" s="155" t="n"/>
      <c r="BH1333" s="152" t="n"/>
      <c r="BI1333" s="152" t="n"/>
      <c r="BJ1333" s="152" t="n"/>
      <c r="BK1333" s="152" t="n"/>
      <c r="BL1333" s="152" t="n"/>
      <c r="BM1333" s="152" t="n"/>
      <c r="BN1333" s="152" t="n"/>
      <c r="BO1333" s="152" t="n"/>
      <c r="BP1333" s="155" t="n"/>
      <c r="BQ1333" s="152" t="n"/>
      <c r="BR1333" s="152" t="n"/>
      <c r="BS1333" s="152" t="n"/>
      <c r="BT1333" s="152" t="n"/>
      <c r="BU1333" s="152" t="n"/>
      <c r="BV1333" s="152" t="n"/>
      <c r="BW1333" s="152" t="n"/>
      <c r="BX1333" s="165" t="n"/>
      <c r="BY1333" s="150" t="n"/>
      <c r="BZ1333" s="150" t="n"/>
      <c r="CA1333" s="150" t="n"/>
      <c r="CB1333" s="174" t="n"/>
      <c r="CC1333" s="156" t="n"/>
      <c r="CD1333" s="156" t="n"/>
      <c r="CE1333" s="167">
        <f>IFERROR(__xludf.DUMMYFUNCTION("""COMPUTED_VALUE"""),"")</f>
        <v/>
      </c>
      <c r="CF1333" s="158">
        <f>IFERROR(__xludf.DUMMYFUNCTION("""COMPUTED_VALUE"""),"")</f>
        <v/>
      </c>
      <c r="CG1333" s="148" t="n"/>
      <c r="CH1333" s="148" t="n"/>
      <c r="CI1333" s="148" t="n"/>
      <c r="CJ1333" s="148" t="n"/>
      <c r="CK1333" s="148" t="n"/>
      <c r="CL1333" s="148" t="n"/>
      <c r="CM1333" s="148" t="n"/>
      <c r="CN1333" s="148" t="n"/>
      <c r="CO1333" s="148" t="n"/>
      <c r="CP1333" s="148" t="n"/>
      <c r="CQ1333" s="148" t="n"/>
      <c r="CR1333" s="148" t="n"/>
      <c r="CS1333" s="148" t="n"/>
      <c r="CT1333" s="148" t="n"/>
      <c r="CU1333" s="148" t="n"/>
      <c r="CV1333" s="148" t="n"/>
    </row>
    <row r="1334">
      <c r="A1334" s="162" t="n"/>
      <c r="B1334" s="64" t="n"/>
      <c r="C1334" s="129" t="n"/>
      <c r="D1334" s="130" t="inlineStr"/>
      <c r="E1334" s="150" t="inlineStr"/>
      <c r="F1334" s="150" t="inlineStr"/>
      <c r="G1334" s="150" t="n"/>
      <c r="H1334" s="152" t="n"/>
      <c r="I1334" s="152" t="n"/>
      <c r="J1334" s="152" t="n"/>
      <c r="K1334" s="152" t="n"/>
      <c r="L1334" s="152" t="n"/>
      <c r="M1334" s="152" t="n"/>
      <c r="N1334" s="152" t="n"/>
      <c r="O1334" s="152" t="n"/>
      <c r="P1334" s="152" t="n"/>
      <c r="Q1334" s="152" t="n"/>
      <c r="R1334" s="152" t="n"/>
      <c r="S1334" s="165" t="n"/>
      <c r="T1334" s="152" t="n"/>
      <c r="U1334" s="152" t="n"/>
      <c r="V1334" s="152" t="n"/>
      <c r="W1334" s="152" t="n"/>
      <c r="X1334" s="152" t="n"/>
      <c r="Y1334" s="152" t="n"/>
      <c r="Z1334" s="152" t="n"/>
      <c r="AA1334" s="152" t="n"/>
      <c r="AB1334" s="152" t="n"/>
      <c r="AC1334" s="152" t="n"/>
      <c r="AD1334" s="152" t="n"/>
      <c r="AE1334" s="152" t="n"/>
      <c r="AF1334" s="152" t="n"/>
      <c r="AG1334" s="152" t="n"/>
      <c r="AH1334" s="152" t="n"/>
      <c r="AI1334" s="152" t="n"/>
      <c r="AJ1334" s="152" t="n"/>
      <c r="AK1334" s="152" t="n"/>
      <c r="AL1334" s="152" t="n"/>
      <c r="AM1334" s="152" t="n"/>
      <c r="AN1334" s="166" t="n"/>
      <c r="AO1334" s="155" t="n"/>
      <c r="AP1334" s="152" t="n"/>
      <c r="AQ1334" s="152" t="n"/>
      <c r="AR1334" s="152" t="n"/>
      <c r="AS1334" s="152" t="n"/>
      <c r="AT1334" s="152" t="n"/>
      <c r="AU1334" s="155" t="n"/>
      <c r="AV1334" s="152" t="n"/>
      <c r="AW1334" s="152" t="n"/>
      <c r="AX1334" s="152" t="n"/>
      <c r="AY1334" s="152" t="n"/>
      <c r="AZ1334" s="152" t="n"/>
      <c r="BA1334" s="165" t="n"/>
      <c r="BB1334" s="165" t="n"/>
      <c r="BC1334" s="152" t="n"/>
      <c r="BD1334" s="152" t="n"/>
      <c r="BE1334" s="152" t="n"/>
      <c r="BF1334" s="152" t="n"/>
      <c r="BG1334" s="155" t="n"/>
      <c r="BH1334" s="152" t="n"/>
      <c r="BI1334" s="152" t="n"/>
      <c r="BJ1334" s="152" t="n"/>
      <c r="BK1334" s="152" t="n"/>
      <c r="BL1334" s="152" t="n"/>
      <c r="BM1334" s="152" t="n"/>
      <c r="BN1334" s="152" t="n"/>
      <c r="BO1334" s="152" t="n"/>
      <c r="BP1334" s="155" t="n"/>
      <c r="BQ1334" s="152" t="n"/>
      <c r="BR1334" s="152" t="n"/>
      <c r="BS1334" s="152" t="n"/>
      <c r="BT1334" s="152" t="n"/>
      <c r="BU1334" s="152" t="n"/>
      <c r="BV1334" s="152" t="n"/>
      <c r="BW1334" s="152" t="n"/>
      <c r="BX1334" s="165" t="n"/>
      <c r="BY1334" s="150" t="n"/>
      <c r="BZ1334" s="150" t="n"/>
      <c r="CA1334" s="150" t="n"/>
      <c r="CB1334" s="174" t="n"/>
      <c r="CC1334" s="156" t="n"/>
      <c r="CD1334" s="156" t="n"/>
      <c r="CE1334" s="167">
        <f>IFERROR(__xludf.DUMMYFUNCTION("""COMPUTED_VALUE"""),"")</f>
        <v/>
      </c>
      <c r="CF1334" s="158">
        <f>IFERROR(__xludf.DUMMYFUNCTION("""COMPUTED_VALUE"""),"")</f>
        <v/>
      </c>
      <c r="CG1334" s="148" t="n"/>
      <c r="CH1334" s="148" t="n"/>
      <c r="CI1334" s="148" t="n"/>
      <c r="CJ1334" s="148" t="n"/>
      <c r="CK1334" s="148" t="n"/>
      <c r="CL1334" s="148" t="n"/>
      <c r="CM1334" s="148" t="n"/>
      <c r="CN1334" s="148" t="n"/>
      <c r="CO1334" s="148" t="n"/>
      <c r="CP1334" s="148" t="n"/>
      <c r="CQ1334" s="148" t="n"/>
      <c r="CR1334" s="148" t="n"/>
      <c r="CS1334" s="148" t="n"/>
      <c r="CT1334" s="148" t="n"/>
      <c r="CU1334" s="148" t="n"/>
      <c r="CV1334" s="148" t="n"/>
    </row>
    <row r="1335">
      <c r="A1335" s="162" t="n"/>
      <c r="B1335" s="64" t="n"/>
      <c r="C1335" s="129" t="n"/>
      <c r="D1335" s="130" t="inlineStr"/>
      <c r="E1335" s="150" t="inlineStr"/>
      <c r="F1335" s="150" t="inlineStr"/>
      <c r="G1335" s="150" t="n"/>
      <c r="H1335" s="152" t="n"/>
      <c r="I1335" s="152" t="n"/>
      <c r="J1335" s="152" t="n"/>
      <c r="K1335" s="152" t="n"/>
      <c r="L1335" s="152" t="n"/>
      <c r="M1335" s="152" t="n"/>
      <c r="N1335" s="152" t="n"/>
      <c r="O1335" s="152" t="n"/>
      <c r="P1335" s="152" t="n"/>
      <c r="Q1335" s="152" t="n"/>
      <c r="R1335" s="152" t="n"/>
      <c r="S1335" s="165" t="n"/>
      <c r="T1335" s="152" t="n"/>
      <c r="U1335" s="152" t="n"/>
      <c r="V1335" s="152" t="n"/>
      <c r="W1335" s="152" t="n"/>
      <c r="X1335" s="152" t="n"/>
      <c r="Y1335" s="152" t="n"/>
      <c r="Z1335" s="152" t="n"/>
      <c r="AA1335" s="152" t="n"/>
      <c r="AB1335" s="152" t="n"/>
      <c r="AC1335" s="152" t="n"/>
      <c r="AD1335" s="152" t="n"/>
      <c r="AE1335" s="152" t="n"/>
      <c r="AF1335" s="152" t="n"/>
      <c r="AG1335" s="152" t="n"/>
      <c r="AH1335" s="152" t="n"/>
      <c r="AI1335" s="152" t="n"/>
      <c r="AJ1335" s="152" t="n"/>
      <c r="AK1335" s="152" t="n"/>
      <c r="AL1335" s="152" t="n"/>
      <c r="AM1335" s="152" t="n"/>
      <c r="AN1335" s="166" t="n"/>
      <c r="AO1335" s="155" t="n"/>
      <c r="AP1335" s="152" t="n"/>
      <c r="AQ1335" s="152" t="n"/>
      <c r="AR1335" s="152" t="n"/>
      <c r="AS1335" s="152" t="n"/>
      <c r="AT1335" s="152" t="n"/>
      <c r="AU1335" s="155" t="n"/>
      <c r="AV1335" s="152" t="n"/>
      <c r="AW1335" s="152" t="n"/>
      <c r="AX1335" s="152" t="n"/>
      <c r="AY1335" s="152" t="n"/>
      <c r="AZ1335" s="152" t="n"/>
      <c r="BA1335" s="165" t="n"/>
      <c r="BB1335" s="165" t="n"/>
      <c r="BC1335" s="152" t="n"/>
      <c r="BD1335" s="152" t="n"/>
      <c r="BE1335" s="152" t="n"/>
      <c r="BF1335" s="152" t="n"/>
      <c r="BG1335" s="155" t="n"/>
      <c r="BH1335" s="152" t="n"/>
      <c r="BI1335" s="152" t="n"/>
      <c r="BJ1335" s="152" t="n"/>
      <c r="BK1335" s="152" t="n"/>
      <c r="BL1335" s="152" t="n"/>
      <c r="BM1335" s="152" t="n"/>
      <c r="BN1335" s="152" t="n"/>
      <c r="BO1335" s="152" t="n"/>
      <c r="BP1335" s="155" t="n"/>
      <c r="BQ1335" s="152" t="n"/>
      <c r="BR1335" s="152" t="n"/>
      <c r="BS1335" s="152" t="n"/>
      <c r="BT1335" s="152" t="n"/>
      <c r="BU1335" s="152" t="n"/>
      <c r="BV1335" s="152" t="n"/>
      <c r="BW1335" s="152" t="n"/>
      <c r="BX1335" s="165" t="n"/>
      <c r="BY1335" s="150" t="n"/>
      <c r="BZ1335" s="150" t="n"/>
      <c r="CA1335" s="150" t="n"/>
      <c r="CB1335" s="174" t="n"/>
      <c r="CC1335" s="156" t="n"/>
      <c r="CD1335" s="156" t="n"/>
      <c r="CE1335" s="167">
        <f>IFERROR(__xludf.DUMMYFUNCTION("""COMPUTED_VALUE"""),"")</f>
        <v/>
      </c>
      <c r="CF1335" s="158">
        <f>IFERROR(__xludf.DUMMYFUNCTION("""COMPUTED_VALUE"""),"")</f>
        <v/>
      </c>
      <c r="CG1335" s="148" t="n"/>
      <c r="CH1335" s="148" t="n"/>
      <c r="CI1335" s="148" t="n"/>
      <c r="CJ1335" s="148" t="n"/>
      <c r="CK1335" s="148" t="n"/>
      <c r="CL1335" s="148" t="n"/>
      <c r="CM1335" s="148" t="n"/>
      <c r="CN1335" s="148" t="n"/>
      <c r="CO1335" s="148" t="n"/>
      <c r="CP1335" s="148" t="n"/>
      <c r="CQ1335" s="148" t="n"/>
      <c r="CR1335" s="148" t="n"/>
      <c r="CS1335" s="148" t="n"/>
      <c r="CT1335" s="148" t="n"/>
      <c r="CU1335" s="148" t="n"/>
      <c r="CV1335" s="148" t="n"/>
    </row>
    <row r="1336">
      <c r="A1336" s="162" t="n"/>
      <c r="B1336" s="64" t="n"/>
      <c r="C1336" s="129" t="n"/>
      <c r="D1336" s="130" t="inlineStr"/>
      <c r="E1336" s="150" t="inlineStr"/>
      <c r="F1336" s="150" t="inlineStr"/>
      <c r="G1336" s="150" t="n"/>
      <c r="H1336" s="152" t="n"/>
      <c r="I1336" s="152" t="n"/>
      <c r="J1336" s="152" t="n"/>
      <c r="K1336" s="152" t="n"/>
      <c r="L1336" s="152" t="n"/>
      <c r="M1336" s="152" t="n"/>
      <c r="N1336" s="152" t="n"/>
      <c r="O1336" s="152" t="n"/>
      <c r="P1336" s="152" t="n"/>
      <c r="Q1336" s="152" t="n"/>
      <c r="R1336" s="152" t="n"/>
      <c r="S1336" s="165" t="n"/>
      <c r="T1336" s="152" t="n"/>
      <c r="U1336" s="152" t="n"/>
      <c r="V1336" s="152" t="n"/>
      <c r="W1336" s="152" t="n"/>
      <c r="X1336" s="152" t="n"/>
      <c r="Y1336" s="152" t="n"/>
      <c r="Z1336" s="152" t="n"/>
      <c r="AA1336" s="152" t="n"/>
      <c r="AB1336" s="152" t="n"/>
      <c r="AC1336" s="152" t="n"/>
      <c r="AD1336" s="152" t="n"/>
      <c r="AE1336" s="152" t="n"/>
      <c r="AF1336" s="152" t="n"/>
      <c r="AG1336" s="152" t="n"/>
      <c r="AH1336" s="152" t="n"/>
      <c r="AI1336" s="152" t="n"/>
      <c r="AJ1336" s="152" t="n"/>
      <c r="AK1336" s="152" t="n"/>
      <c r="AL1336" s="152" t="n"/>
      <c r="AM1336" s="152" t="n"/>
      <c r="AN1336" s="166" t="n"/>
      <c r="AO1336" s="155" t="n"/>
      <c r="AP1336" s="152" t="n"/>
      <c r="AQ1336" s="152" t="n"/>
      <c r="AR1336" s="152" t="n"/>
      <c r="AS1336" s="152" t="n"/>
      <c r="AT1336" s="152" t="n"/>
      <c r="AU1336" s="155" t="n"/>
      <c r="AV1336" s="152" t="n"/>
      <c r="AW1336" s="152" t="n"/>
      <c r="AX1336" s="152" t="n"/>
      <c r="AY1336" s="152" t="n"/>
      <c r="AZ1336" s="152" t="n"/>
      <c r="BA1336" s="165" t="n"/>
      <c r="BB1336" s="165" t="n"/>
      <c r="BC1336" s="152" t="n"/>
      <c r="BD1336" s="152" t="n"/>
      <c r="BE1336" s="152" t="n"/>
      <c r="BF1336" s="152" t="n"/>
      <c r="BG1336" s="155" t="n"/>
      <c r="BH1336" s="152" t="n"/>
      <c r="BI1336" s="152" t="n"/>
      <c r="BJ1336" s="152" t="n"/>
      <c r="BK1336" s="152" t="n"/>
      <c r="BL1336" s="152" t="n"/>
      <c r="BM1336" s="152" t="n"/>
      <c r="BN1336" s="152" t="n"/>
      <c r="BO1336" s="152" t="n"/>
      <c r="BP1336" s="155" t="n"/>
      <c r="BQ1336" s="152" t="n"/>
      <c r="BR1336" s="152" t="n"/>
      <c r="BS1336" s="152" t="n"/>
      <c r="BT1336" s="152" t="n"/>
      <c r="BU1336" s="152" t="n"/>
      <c r="BV1336" s="152" t="n"/>
      <c r="BW1336" s="152" t="n"/>
      <c r="BX1336" s="165" t="n"/>
      <c r="BY1336" s="150" t="n"/>
      <c r="BZ1336" s="150" t="n"/>
      <c r="CA1336" s="150" t="n"/>
      <c r="CB1336" s="174" t="n"/>
      <c r="CC1336" s="156" t="n"/>
      <c r="CD1336" s="156" t="n"/>
      <c r="CE1336" s="167">
        <f>IFERROR(__xludf.DUMMYFUNCTION("""COMPUTED_VALUE"""),"")</f>
        <v/>
      </c>
      <c r="CF1336" s="158">
        <f>IFERROR(__xludf.DUMMYFUNCTION("""COMPUTED_VALUE"""),"")</f>
        <v/>
      </c>
      <c r="CG1336" s="148" t="n"/>
      <c r="CH1336" s="148" t="n"/>
      <c r="CI1336" s="148" t="n"/>
      <c r="CJ1336" s="148" t="n"/>
      <c r="CK1336" s="148" t="n"/>
      <c r="CL1336" s="148" t="n"/>
      <c r="CM1336" s="148" t="n"/>
      <c r="CN1336" s="148" t="n"/>
      <c r="CO1336" s="148" t="n"/>
      <c r="CP1336" s="148" t="n"/>
      <c r="CQ1336" s="148" t="n"/>
      <c r="CR1336" s="148" t="n"/>
      <c r="CS1336" s="148" t="n"/>
      <c r="CT1336" s="148" t="n"/>
      <c r="CU1336" s="148" t="n"/>
      <c r="CV1336" s="148" t="n"/>
    </row>
    <row r="1337">
      <c r="A1337" s="162" t="n"/>
      <c r="B1337" s="64" t="n"/>
      <c r="C1337" s="129" t="n"/>
      <c r="D1337" s="130" t="inlineStr"/>
      <c r="E1337" s="150" t="inlineStr"/>
      <c r="F1337" s="150" t="inlineStr"/>
      <c r="G1337" s="150" t="n"/>
      <c r="H1337" s="152" t="n"/>
      <c r="I1337" s="152" t="n"/>
      <c r="J1337" s="152" t="n"/>
      <c r="K1337" s="152" t="n"/>
      <c r="L1337" s="152" t="n"/>
      <c r="M1337" s="152" t="n"/>
      <c r="N1337" s="152" t="n"/>
      <c r="O1337" s="152" t="n"/>
      <c r="P1337" s="152" t="n"/>
      <c r="Q1337" s="152" t="n"/>
      <c r="R1337" s="152" t="n"/>
      <c r="S1337" s="165" t="n"/>
      <c r="T1337" s="152" t="n"/>
      <c r="U1337" s="152" t="n"/>
      <c r="V1337" s="152" t="n"/>
      <c r="W1337" s="152" t="n"/>
      <c r="X1337" s="152" t="n"/>
      <c r="Y1337" s="152" t="n"/>
      <c r="Z1337" s="152" t="n"/>
      <c r="AA1337" s="152" t="n"/>
      <c r="AB1337" s="152" t="n"/>
      <c r="AC1337" s="152" t="n"/>
      <c r="AD1337" s="152" t="n"/>
      <c r="AE1337" s="152" t="n"/>
      <c r="AF1337" s="152" t="n"/>
      <c r="AG1337" s="152" t="n"/>
      <c r="AH1337" s="152" t="n"/>
      <c r="AI1337" s="152" t="n"/>
      <c r="AJ1337" s="152" t="n"/>
      <c r="AK1337" s="152" t="n"/>
      <c r="AL1337" s="152" t="n"/>
      <c r="AM1337" s="152" t="n"/>
      <c r="AN1337" s="166" t="n"/>
      <c r="AO1337" s="155" t="n"/>
      <c r="AP1337" s="152" t="n"/>
      <c r="AQ1337" s="152" t="n"/>
      <c r="AR1337" s="152" t="n"/>
      <c r="AS1337" s="152" t="n"/>
      <c r="AT1337" s="152" t="n"/>
      <c r="AU1337" s="155" t="n"/>
      <c r="AV1337" s="152" t="n"/>
      <c r="AW1337" s="152" t="n"/>
      <c r="AX1337" s="152" t="n"/>
      <c r="AY1337" s="152" t="n"/>
      <c r="AZ1337" s="152" t="n"/>
      <c r="BA1337" s="165" t="n"/>
      <c r="BB1337" s="165" t="n"/>
      <c r="BC1337" s="152" t="n"/>
      <c r="BD1337" s="152" t="n"/>
      <c r="BE1337" s="152" t="n"/>
      <c r="BF1337" s="152" t="n"/>
      <c r="BG1337" s="155" t="n"/>
      <c r="BH1337" s="152" t="n"/>
      <c r="BI1337" s="152" t="n"/>
      <c r="BJ1337" s="152" t="n"/>
      <c r="BK1337" s="152" t="n"/>
      <c r="BL1337" s="152" t="n"/>
      <c r="BM1337" s="152" t="n"/>
      <c r="BN1337" s="152" t="n"/>
      <c r="BO1337" s="152" t="n"/>
      <c r="BP1337" s="155" t="n"/>
      <c r="BQ1337" s="152" t="n"/>
      <c r="BR1337" s="152" t="n"/>
      <c r="BS1337" s="152" t="n"/>
      <c r="BT1337" s="152" t="n"/>
      <c r="BU1337" s="152" t="n"/>
      <c r="BV1337" s="152" t="n"/>
      <c r="BW1337" s="152" t="n"/>
      <c r="BX1337" s="165" t="n"/>
      <c r="BY1337" s="150" t="n"/>
      <c r="BZ1337" s="150" t="n"/>
      <c r="CA1337" s="150" t="n"/>
      <c r="CB1337" s="174" t="n"/>
      <c r="CC1337" s="156" t="n"/>
      <c r="CD1337" s="156" t="n"/>
      <c r="CE1337" s="167">
        <f>IFERROR(__xludf.DUMMYFUNCTION("""COMPUTED_VALUE"""),"")</f>
        <v/>
      </c>
      <c r="CF1337" s="158">
        <f>IFERROR(__xludf.DUMMYFUNCTION("""COMPUTED_VALUE"""),"")</f>
        <v/>
      </c>
      <c r="CG1337" s="148" t="n"/>
      <c r="CH1337" s="148" t="n"/>
      <c r="CI1337" s="148" t="n"/>
      <c r="CJ1337" s="148" t="n"/>
      <c r="CK1337" s="148" t="n"/>
      <c r="CL1337" s="148" t="n"/>
      <c r="CM1337" s="148" t="n"/>
      <c r="CN1337" s="148" t="n"/>
      <c r="CO1337" s="148" t="n"/>
      <c r="CP1337" s="148" t="n"/>
      <c r="CQ1337" s="148" t="n"/>
      <c r="CR1337" s="148" t="n"/>
      <c r="CS1337" s="148" t="n"/>
      <c r="CT1337" s="148" t="n"/>
      <c r="CU1337" s="148" t="n"/>
      <c r="CV1337" s="148" t="n"/>
    </row>
    <row r="1338">
      <c r="A1338" s="162" t="n"/>
      <c r="B1338" s="64" t="n"/>
      <c r="C1338" s="129" t="n"/>
      <c r="D1338" s="130" t="inlineStr"/>
      <c r="E1338" s="150" t="inlineStr"/>
      <c r="F1338" s="150" t="inlineStr"/>
      <c r="G1338" s="150" t="n"/>
      <c r="H1338" s="152" t="n"/>
      <c r="I1338" s="152" t="n"/>
      <c r="J1338" s="152" t="n"/>
      <c r="K1338" s="152" t="n"/>
      <c r="L1338" s="152" t="n"/>
      <c r="M1338" s="152" t="n"/>
      <c r="N1338" s="152" t="n"/>
      <c r="O1338" s="152" t="n"/>
      <c r="P1338" s="152" t="n"/>
      <c r="Q1338" s="152" t="n"/>
      <c r="R1338" s="152" t="n"/>
      <c r="S1338" s="165" t="n"/>
      <c r="T1338" s="152" t="n"/>
      <c r="U1338" s="152" t="n"/>
      <c r="V1338" s="152" t="n"/>
      <c r="W1338" s="152" t="n"/>
      <c r="X1338" s="152" t="n"/>
      <c r="Y1338" s="152" t="n"/>
      <c r="Z1338" s="152" t="n"/>
      <c r="AA1338" s="152" t="n"/>
      <c r="AB1338" s="152" t="n"/>
      <c r="AC1338" s="152" t="n"/>
      <c r="AD1338" s="152" t="n"/>
      <c r="AE1338" s="152" t="n"/>
      <c r="AF1338" s="152" t="n"/>
      <c r="AG1338" s="152" t="n"/>
      <c r="AH1338" s="152" t="n"/>
      <c r="AI1338" s="152" t="n"/>
      <c r="AJ1338" s="152" t="n"/>
      <c r="AK1338" s="152" t="n"/>
      <c r="AL1338" s="152" t="n"/>
      <c r="AM1338" s="152" t="n"/>
      <c r="AN1338" s="166" t="n"/>
      <c r="AO1338" s="155" t="n"/>
      <c r="AP1338" s="152" t="n"/>
      <c r="AQ1338" s="152" t="n"/>
      <c r="AR1338" s="152" t="n"/>
      <c r="AS1338" s="152" t="n"/>
      <c r="AT1338" s="152" t="n"/>
      <c r="AU1338" s="155" t="n"/>
      <c r="AV1338" s="152" t="n"/>
      <c r="AW1338" s="152" t="n"/>
      <c r="AX1338" s="152" t="n"/>
      <c r="AY1338" s="152" t="n"/>
      <c r="AZ1338" s="152" t="n"/>
      <c r="BA1338" s="165" t="n"/>
      <c r="BB1338" s="165" t="n"/>
      <c r="BC1338" s="152" t="n"/>
      <c r="BD1338" s="152" t="n"/>
      <c r="BE1338" s="152" t="n"/>
      <c r="BF1338" s="152" t="n"/>
      <c r="BG1338" s="155" t="n"/>
      <c r="BH1338" s="152" t="n"/>
      <c r="BI1338" s="152" t="n"/>
      <c r="BJ1338" s="152" t="n"/>
      <c r="BK1338" s="152" t="n"/>
      <c r="BL1338" s="152" t="n"/>
      <c r="BM1338" s="152" t="n"/>
      <c r="BN1338" s="152" t="n"/>
      <c r="BO1338" s="152" t="n"/>
      <c r="BP1338" s="155" t="n"/>
      <c r="BQ1338" s="152" t="n"/>
      <c r="BR1338" s="152" t="n"/>
      <c r="BS1338" s="152" t="n"/>
      <c r="BT1338" s="152" t="n"/>
      <c r="BU1338" s="152" t="n"/>
      <c r="BV1338" s="152" t="n"/>
      <c r="BW1338" s="152" t="n"/>
      <c r="BX1338" s="165" t="n"/>
      <c r="BY1338" s="150" t="n"/>
      <c r="BZ1338" s="150" t="n"/>
      <c r="CA1338" s="150" t="n"/>
      <c r="CB1338" s="174" t="n"/>
      <c r="CC1338" s="156" t="n"/>
      <c r="CD1338" s="156" t="n"/>
      <c r="CE1338" s="167">
        <f>IFERROR(__xludf.DUMMYFUNCTION("""COMPUTED_VALUE"""),"")</f>
        <v/>
      </c>
      <c r="CF1338" s="158">
        <f>IFERROR(__xludf.DUMMYFUNCTION("""COMPUTED_VALUE"""),"")</f>
        <v/>
      </c>
      <c r="CG1338" s="148" t="n"/>
      <c r="CH1338" s="148" t="n"/>
      <c r="CI1338" s="148" t="n"/>
      <c r="CJ1338" s="148" t="n"/>
      <c r="CK1338" s="148" t="n"/>
      <c r="CL1338" s="148" t="n"/>
      <c r="CM1338" s="148" t="n"/>
      <c r="CN1338" s="148" t="n"/>
      <c r="CO1338" s="148" t="n"/>
      <c r="CP1338" s="148" t="n"/>
      <c r="CQ1338" s="148" t="n"/>
      <c r="CR1338" s="148" t="n"/>
      <c r="CS1338" s="148" t="n"/>
      <c r="CT1338" s="148" t="n"/>
      <c r="CU1338" s="148" t="n"/>
      <c r="CV1338" s="148" t="n"/>
    </row>
    <row r="1339">
      <c r="A1339" s="162" t="n"/>
      <c r="B1339" s="64" t="n"/>
      <c r="C1339" s="129" t="n"/>
      <c r="D1339" s="130" t="inlineStr"/>
      <c r="E1339" s="150" t="inlineStr"/>
      <c r="F1339" s="150" t="inlineStr"/>
      <c r="G1339" s="150" t="n"/>
      <c r="H1339" s="152" t="n"/>
      <c r="I1339" s="152" t="n"/>
      <c r="J1339" s="152" t="n"/>
      <c r="K1339" s="152" t="n"/>
      <c r="L1339" s="152" t="n"/>
      <c r="M1339" s="152" t="n"/>
      <c r="N1339" s="152" t="n"/>
      <c r="O1339" s="152" t="n"/>
      <c r="P1339" s="152" t="n"/>
      <c r="Q1339" s="152" t="n"/>
      <c r="R1339" s="152" t="n"/>
      <c r="S1339" s="165" t="n"/>
      <c r="T1339" s="152" t="n"/>
      <c r="U1339" s="152" t="n"/>
      <c r="V1339" s="152" t="n"/>
      <c r="W1339" s="152" t="n"/>
      <c r="X1339" s="152" t="n"/>
      <c r="Y1339" s="152" t="n"/>
      <c r="Z1339" s="152" t="n"/>
      <c r="AA1339" s="152" t="n"/>
      <c r="AB1339" s="152" t="n"/>
      <c r="AC1339" s="152" t="n"/>
      <c r="AD1339" s="152" t="n"/>
      <c r="AE1339" s="152" t="n"/>
      <c r="AF1339" s="152" t="n"/>
      <c r="AG1339" s="152" t="n"/>
      <c r="AH1339" s="152" t="n"/>
      <c r="AI1339" s="152" t="n"/>
      <c r="AJ1339" s="152" t="n"/>
      <c r="AK1339" s="152" t="n"/>
      <c r="AL1339" s="152" t="n"/>
      <c r="AM1339" s="152" t="n"/>
      <c r="AN1339" s="166" t="n"/>
      <c r="AO1339" s="155" t="n"/>
      <c r="AP1339" s="152" t="n"/>
      <c r="AQ1339" s="152" t="n"/>
      <c r="AR1339" s="152" t="n"/>
      <c r="AS1339" s="152" t="n"/>
      <c r="AT1339" s="152" t="n"/>
      <c r="AU1339" s="155" t="n"/>
      <c r="AV1339" s="152" t="n"/>
      <c r="AW1339" s="152" t="n"/>
      <c r="AX1339" s="152" t="n"/>
      <c r="AY1339" s="152" t="n"/>
      <c r="AZ1339" s="152" t="n"/>
      <c r="BA1339" s="165" t="n"/>
      <c r="BB1339" s="165" t="n"/>
      <c r="BC1339" s="152" t="n"/>
      <c r="BD1339" s="152" t="n"/>
      <c r="BE1339" s="152" t="n"/>
      <c r="BF1339" s="152" t="n"/>
      <c r="BG1339" s="155" t="n"/>
      <c r="BH1339" s="152" t="n"/>
      <c r="BI1339" s="152" t="n"/>
      <c r="BJ1339" s="152" t="n"/>
      <c r="BK1339" s="152" t="n"/>
      <c r="BL1339" s="152" t="n"/>
      <c r="BM1339" s="152" t="n"/>
      <c r="BN1339" s="152" t="n"/>
      <c r="BO1339" s="152" t="n"/>
      <c r="BP1339" s="155" t="n"/>
      <c r="BQ1339" s="152" t="n"/>
      <c r="BR1339" s="152" t="n"/>
      <c r="BS1339" s="152" t="n"/>
      <c r="BT1339" s="152" t="n"/>
      <c r="BU1339" s="152" t="n"/>
      <c r="BV1339" s="152" t="n"/>
      <c r="BW1339" s="152" t="n"/>
      <c r="BX1339" s="165" t="n"/>
      <c r="BY1339" s="150" t="n"/>
      <c r="BZ1339" s="150" t="n"/>
      <c r="CA1339" s="150" t="n"/>
      <c r="CB1339" s="174" t="n"/>
      <c r="CC1339" s="156" t="n"/>
      <c r="CD1339" s="156" t="n"/>
      <c r="CE1339" s="167">
        <f>IFERROR(__xludf.DUMMYFUNCTION("""COMPUTED_VALUE"""),"")</f>
        <v/>
      </c>
      <c r="CF1339" s="158">
        <f>IFERROR(__xludf.DUMMYFUNCTION("""COMPUTED_VALUE"""),"")</f>
        <v/>
      </c>
      <c r="CG1339" s="148" t="n"/>
      <c r="CH1339" s="148" t="n"/>
      <c r="CI1339" s="148" t="n"/>
      <c r="CJ1339" s="148" t="n"/>
      <c r="CK1339" s="148" t="n"/>
      <c r="CL1339" s="148" t="n"/>
      <c r="CM1339" s="148" t="n"/>
      <c r="CN1339" s="148" t="n"/>
      <c r="CO1339" s="148" t="n"/>
      <c r="CP1339" s="148" t="n"/>
      <c r="CQ1339" s="148" t="n"/>
      <c r="CR1339" s="148" t="n"/>
      <c r="CS1339" s="148" t="n"/>
      <c r="CT1339" s="148" t="n"/>
      <c r="CU1339" s="148" t="n"/>
      <c r="CV1339" s="148" t="n"/>
    </row>
    <row r="1340">
      <c r="A1340" s="162" t="n"/>
      <c r="B1340" s="64" t="n"/>
      <c r="C1340" s="129" t="n"/>
      <c r="D1340" s="130" t="inlineStr"/>
      <c r="E1340" s="150" t="inlineStr"/>
      <c r="F1340" s="150" t="inlineStr"/>
      <c r="G1340" s="150" t="n"/>
      <c r="H1340" s="152" t="n"/>
      <c r="I1340" s="152" t="n"/>
      <c r="J1340" s="152" t="n"/>
      <c r="K1340" s="152" t="n"/>
      <c r="L1340" s="152" t="n"/>
      <c r="M1340" s="152" t="n"/>
      <c r="N1340" s="152" t="n"/>
      <c r="O1340" s="152" t="n"/>
      <c r="P1340" s="152" t="n"/>
      <c r="Q1340" s="152" t="n"/>
      <c r="R1340" s="152" t="n"/>
      <c r="S1340" s="165" t="n"/>
      <c r="T1340" s="152" t="n"/>
      <c r="U1340" s="152" t="n"/>
      <c r="V1340" s="152" t="n"/>
      <c r="W1340" s="152" t="n"/>
      <c r="X1340" s="152" t="n"/>
      <c r="Y1340" s="152" t="n"/>
      <c r="Z1340" s="152" t="n"/>
      <c r="AA1340" s="152" t="n"/>
      <c r="AB1340" s="152" t="n"/>
      <c r="AC1340" s="152" t="n"/>
      <c r="AD1340" s="152" t="n"/>
      <c r="AE1340" s="152" t="n"/>
      <c r="AF1340" s="152" t="n"/>
      <c r="AG1340" s="152" t="n"/>
      <c r="AH1340" s="152" t="n"/>
      <c r="AI1340" s="152" t="n"/>
      <c r="AJ1340" s="152" t="n"/>
      <c r="AK1340" s="152" t="n"/>
      <c r="AL1340" s="152" t="n"/>
      <c r="AM1340" s="152" t="n"/>
      <c r="AN1340" s="166" t="n"/>
      <c r="AO1340" s="155" t="n"/>
      <c r="AP1340" s="152" t="n"/>
      <c r="AQ1340" s="152" t="n"/>
      <c r="AR1340" s="152" t="n"/>
      <c r="AS1340" s="152" t="n"/>
      <c r="AT1340" s="152" t="n"/>
      <c r="AU1340" s="155" t="n"/>
      <c r="AV1340" s="152" t="n"/>
      <c r="AW1340" s="152" t="n"/>
      <c r="AX1340" s="152" t="n"/>
      <c r="AY1340" s="152" t="n"/>
      <c r="AZ1340" s="152" t="n"/>
      <c r="BA1340" s="165" t="n"/>
      <c r="BB1340" s="165" t="n"/>
      <c r="BC1340" s="152" t="n"/>
      <c r="BD1340" s="152" t="n"/>
      <c r="BE1340" s="152" t="n"/>
      <c r="BF1340" s="152" t="n"/>
      <c r="BG1340" s="155" t="n"/>
      <c r="BH1340" s="152" t="n"/>
      <c r="BI1340" s="152" t="n"/>
      <c r="BJ1340" s="152" t="n"/>
      <c r="BK1340" s="152" t="n"/>
      <c r="BL1340" s="152" t="n"/>
      <c r="BM1340" s="152" t="n"/>
      <c r="BN1340" s="152" t="n"/>
      <c r="BO1340" s="152" t="n"/>
      <c r="BP1340" s="155" t="n"/>
      <c r="BQ1340" s="152" t="n"/>
      <c r="BR1340" s="152" t="n"/>
      <c r="BS1340" s="152" t="n"/>
      <c r="BT1340" s="152" t="n"/>
      <c r="BU1340" s="152" t="n"/>
      <c r="BV1340" s="152" t="n"/>
      <c r="BW1340" s="152" t="n"/>
      <c r="BX1340" s="165" t="n"/>
      <c r="BY1340" s="150" t="n"/>
      <c r="BZ1340" s="150" t="n"/>
      <c r="CA1340" s="150" t="n"/>
      <c r="CB1340" s="174" t="n"/>
      <c r="CC1340" s="156" t="n"/>
      <c r="CD1340" s="156" t="n"/>
      <c r="CE1340" s="167">
        <f>IFERROR(__xludf.DUMMYFUNCTION("""COMPUTED_VALUE"""),"")</f>
        <v/>
      </c>
      <c r="CF1340" s="158">
        <f>IFERROR(__xludf.DUMMYFUNCTION("""COMPUTED_VALUE"""),"")</f>
        <v/>
      </c>
      <c r="CG1340" s="148" t="n"/>
      <c r="CH1340" s="148" t="n"/>
      <c r="CI1340" s="148" t="n"/>
      <c r="CJ1340" s="148" t="n"/>
      <c r="CK1340" s="148" t="n"/>
      <c r="CL1340" s="148" t="n"/>
      <c r="CM1340" s="148" t="n"/>
      <c r="CN1340" s="148" t="n"/>
      <c r="CO1340" s="148" t="n"/>
      <c r="CP1340" s="148" t="n"/>
      <c r="CQ1340" s="148" t="n"/>
      <c r="CR1340" s="148" t="n"/>
      <c r="CS1340" s="148" t="n"/>
      <c r="CT1340" s="148" t="n"/>
      <c r="CU1340" s="148" t="n"/>
      <c r="CV1340" s="148" t="n"/>
    </row>
    <row r="1341">
      <c r="A1341" s="162" t="n"/>
      <c r="B1341" s="64" t="n"/>
      <c r="C1341" s="129" t="n"/>
      <c r="D1341" s="130" t="inlineStr"/>
      <c r="E1341" s="150" t="inlineStr"/>
      <c r="F1341" s="150" t="inlineStr"/>
      <c r="G1341" s="150" t="n"/>
      <c r="H1341" s="152" t="n"/>
      <c r="I1341" s="152" t="n"/>
      <c r="J1341" s="152" t="n"/>
      <c r="K1341" s="152" t="n"/>
      <c r="L1341" s="152" t="n"/>
      <c r="M1341" s="152" t="n"/>
      <c r="N1341" s="152" t="n"/>
      <c r="O1341" s="152" t="n"/>
      <c r="P1341" s="152" t="n"/>
      <c r="Q1341" s="152" t="n"/>
      <c r="R1341" s="152" t="n"/>
      <c r="S1341" s="165" t="n"/>
      <c r="T1341" s="152" t="n"/>
      <c r="U1341" s="152" t="n"/>
      <c r="V1341" s="152" t="n"/>
      <c r="W1341" s="152" t="n"/>
      <c r="X1341" s="152" t="n"/>
      <c r="Y1341" s="152" t="n"/>
      <c r="Z1341" s="152" t="n"/>
      <c r="AA1341" s="152" t="n"/>
      <c r="AB1341" s="152" t="n"/>
      <c r="AC1341" s="152" t="n"/>
      <c r="AD1341" s="152" t="n"/>
      <c r="AE1341" s="152" t="n"/>
      <c r="AF1341" s="152" t="n"/>
      <c r="AG1341" s="152" t="n"/>
      <c r="AH1341" s="152" t="n"/>
      <c r="AI1341" s="152" t="n"/>
      <c r="AJ1341" s="152" t="n"/>
      <c r="AK1341" s="152" t="n"/>
      <c r="AL1341" s="152" t="n"/>
      <c r="AM1341" s="152" t="n"/>
      <c r="AN1341" s="166" t="n"/>
      <c r="AO1341" s="155" t="n"/>
      <c r="AP1341" s="152" t="n"/>
      <c r="AQ1341" s="152" t="n"/>
      <c r="AR1341" s="152" t="n"/>
      <c r="AS1341" s="152" t="n"/>
      <c r="AT1341" s="152" t="n"/>
      <c r="AU1341" s="155" t="n"/>
      <c r="AV1341" s="152" t="n"/>
      <c r="AW1341" s="152" t="n"/>
      <c r="AX1341" s="152" t="n"/>
      <c r="AY1341" s="152" t="n"/>
      <c r="AZ1341" s="152" t="n"/>
      <c r="BA1341" s="165" t="n"/>
      <c r="BB1341" s="165" t="n"/>
      <c r="BC1341" s="152" t="n"/>
      <c r="BD1341" s="152" t="n"/>
      <c r="BE1341" s="152" t="n"/>
      <c r="BF1341" s="152" t="n"/>
      <c r="BG1341" s="155" t="n"/>
      <c r="BH1341" s="152" t="n"/>
      <c r="BI1341" s="152" t="n"/>
      <c r="BJ1341" s="152" t="n"/>
      <c r="BK1341" s="152" t="n"/>
      <c r="BL1341" s="152" t="n"/>
      <c r="BM1341" s="152" t="n"/>
      <c r="BN1341" s="152" t="n"/>
      <c r="BO1341" s="152" t="n"/>
      <c r="BP1341" s="155" t="n"/>
      <c r="BQ1341" s="152" t="n"/>
      <c r="BR1341" s="152" t="n"/>
      <c r="BS1341" s="152" t="n"/>
      <c r="BT1341" s="152" t="n"/>
      <c r="BU1341" s="152" t="n"/>
      <c r="BV1341" s="152" t="n"/>
      <c r="BW1341" s="152" t="n"/>
      <c r="BX1341" s="165" t="n"/>
      <c r="BY1341" s="150" t="n"/>
      <c r="BZ1341" s="150" t="n"/>
      <c r="CA1341" s="150" t="n"/>
      <c r="CB1341" s="174" t="n"/>
      <c r="CC1341" s="156" t="n"/>
      <c r="CD1341" s="156" t="n"/>
      <c r="CE1341" s="167">
        <f>IFERROR(__xludf.DUMMYFUNCTION("""COMPUTED_VALUE"""),"")</f>
        <v/>
      </c>
      <c r="CF1341" s="158">
        <f>IFERROR(__xludf.DUMMYFUNCTION("""COMPUTED_VALUE"""),"")</f>
        <v/>
      </c>
      <c r="CG1341" s="148" t="n"/>
      <c r="CH1341" s="148" t="n"/>
      <c r="CI1341" s="148" t="n"/>
      <c r="CJ1341" s="148" t="n"/>
      <c r="CK1341" s="148" t="n"/>
      <c r="CL1341" s="148" t="n"/>
      <c r="CM1341" s="148" t="n"/>
      <c r="CN1341" s="148" t="n"/>
      <c r="CO1341" s="148" t="n"/>
      <c r="CP1341" s="148" t="n"/>
      <c r="CQ1341" s="148" t="n"/>
      <c r="CR1341" s="148" t="n"/>
      <c r="CS1341" s="148" t="n"/>
      <c r="CT1341" s="148" t="n"/>
      <c r="CU1341" s="148" t="n"/>
      <c r="CV1341" s="148" t="n"/>
    </row>
    <row r="1342">
      <c r="A1342" s="162" t="n"/>
      <c r="B1342" s="64" t="n"/>
      <c r="C1342" s="129" t="n"/>
      <c r="D1342" s="130" t="inlineStr"/>
      <c r="E1342" s="150" t="inlineStr"/>
      <c r="F1342" s="150" t="inlineStr"/>
      <c r="G1342" s="150" t="n"/>
      <c r="H1342" s="152" t="n"/>
      <c r="I1342" s="152" t="n"/>
      <c r="J1342" s="152" t="n"/>
      <c r="K1342" s="152" t="n"/>
      <c r="L1342" s="152" t="n"/>
      <c r="M1342" s="152" t="n"/>
      <c r="N1342" s="152" t="n"/>
      <c r="O1342" s="152" t="n"/>
      <c r="P1342" s="152" t="n"/>
      <c r="Q1342" s="152" t="n"/>
      <c r="R1342" s="152" t="n"/>
      <c r="S1342" s="165" t="n"/>
      <c r="T1342" s="152" t="n"/>
      <c r="U1342" s="152" t="n"/>
      <c r="V1342" s="152" t="n"/>
      <c r="W1342" s="152" t="n"/>
      <c r="X1342" s="152" t="n"/>
      <c r="Y1342" s="152" t="n"/>
      <c r="Z1342" s="152" t="n"/>
      <c r="AA1342" s="152" t="n"/>
      <c r="AB1342" s="152" t="n"/>
      <c r="AC1342" s="152" t="n"/>
      <c r="AD1342" s="152" t="n"/>
      <c r="AE1342" s="152" t="n"/>
      <c r="AF1342" s="152" t="n"/>
      <c r="AG1342" s="152" t="n"/>
      <c r="AH1342" s="152" t="n"/>
      <c r="AI1342" s="152" t="n"/>
      <c r="AJ1342" s="152" t="n"/>
      <c r="AK1342" s="152" t="n"/>
      <c r="AL1342" s="152" t="n"/>
      <c r="AM1342" s="152" t="n"/>
      <c r="AN1342" s="166" t="n"/>
      <c r="AO1342" s="155" t="n"/>
      <c r="AP1342" s="152" t="n"/>
      <c r="AQ1342" s="152" t="n"/>
      <c r="AR1342" s="152" t="n"/>
      <c r="AS1342" s="152" t="n"/>
      <c r="AT1342" s="152" t="n"/>
      <c r="AU1342" s="155" t="n"/>
      <c r="AV1342" s="152" t="n"/>
      <c r="AW1342" s="152" t="n"/>
      <c r="AX1342" s="152" t="n"/>
      <c r="AY1342" s="152" t="n"/>
      <c r="AZ1342" s="152" t="n"/>
      <c r="BA1342" s="165" t="n"/>
      <c r="BB1342" s="165" t="n"/>
      <c r="BC1342" s="152" t="n"/>
      <c r="BD1342" s="152" t="n"/>
      <c r="BE1342" s="152" t="n"/>
      <c r="BF1342" s="152" t="n"/>
      <c r="BG1342" s="155" t="n"/>
      <c r="BH1342" s="152" t="n"/>
      <c r="BI1342" s="152" t="n"/>
      <c r="BJ1342" s="152" t="n"/>
      <c r="BK1342" s="152" t="n"/>
      <c r="BL1342" s="152" t="n"/>
      <c r="BM1342" s="152" t="n"/>
      <c r="BN1342" s="152" t="n"/>
      <c r="BO1342" s="152" t="n"/>
      <c r="BP1342" s="155" t="n"/>
      <c r="BQ1342" s="152" t="n"/>
      <c r="BR1342" s="152" t="n"/>
      <c r="BS1342" s="152" t="n"/>
      <c r="BT1342" s="152" t="n"/>
      <c r="BU1342" s="152" t="n"/>
      <c r="BV1342" s="152" t="n"/>
      <c r="BW1342" s="152" t="n"/>
      <c r="BX1342" s="165" t="n"/>
      <c r="BY1342" s="150" t="n"/>
      <c r="BZ1342" s="150" t="n"/>
      <c r="CA1342" s="150" t="n"/>
      <c r="CB1342" s="174" t="n"/>
      <c r="CC1342" s="156" t="n"/>
      <c r="CD1342" s="156" t="n"/>
      <c r="CE1342" s="167">
        <f>IFERROR(__xludf.DUMMYFUNCTION("""COMPUTED_VALUE"""),"")</f>
        <v/>
      </c>
      <c r="CF1342" s="158">
        <f>IFERROR(__xludf.DUMMYFUNCTION("""COMPUTED_VALUE"""),"")</f>
        <v/>
      </c>
      <c r="CG1342" s="148" t="n"/>
      <c r="CH1342" s="148" t="n"/>
      <c r="CI1342" s="148" t="n"/>
      <c r="CJ1342" s="148" t="n"/>
      <c r="CK1342" s="148" t="n"/>
      <c r="CL1342" s="148" t="n"/>
      <c r="CM1342" s="148" t="n"/>
      <c r="CN1342" s="148" t="n"/>
      <c r="CO1342" s="148" t="n"/>
      <c r="CP1342" s="148" t="n"/>
      <c r="CQ1342" s="148" t="n"/>
      <c r="CR1342" s="148" t="n"/>
      <c r="CS1342" s="148" t="n"/>
      <c r="CT1342" s="148" t="n"/>
      <c r="CU1342" s="148" t="n"/>
      <c r="CV1342" s="148" t="n"/>
    </row>
    <row r="1343">
      <c r="A1343" s="162" t="n"/>
      <c r="B1343" s="64" t="n"/>
      <c r="C1343" s="129" t="n"/>
      <c r="D1343" s="130" t="inlineStr"/>
      <c r="E1343" s="150" t="inlineStr"/>
      <c r="F1343" s="150" t="inlineStr"/>
      <c r="G1343" s="150" t="n"/>
      <c r="H1343" s="152" t="n"/>
      <c r="I1343" s="152" t="n"/>
      <c r="J1343" s="152" t="n"/>
      <c r="K1343" s="152" t="n"/>
      <c r="L1343" s="152" t="n"/>
      <c r="M1343" s="152" t="n"/>
      <c r="N1343" s="152" t="n"/>
      <c r="O1343" s="152" t="n"/>
      <c r="P1343" s="152" t="n"/>
      <c r="Q1343" s="152" t="n"/>
      <c r="R1343" s="152" t="n"/>
      <c r="S1343" s="165" t="n"/>
      <c r="T1343" s="152" t="n"/>
      <c r="U1343" s="152" t="n"/>
      <c r="V1343" s="152" t="n"/>
      <c r="W1343" s="152" t="n"/>
      <c r="X1343" s="152" t="n"/>
      <c r="Y1343" s="152" t="n"/>
      <c r="Z1343" s="152" t="n"/>
      <c r="AA1343" s="152" t="n"/>
      <c r="AB1343" s="152" t="n"/>
      <c r="AC1343" s="152" t="n"/>
      <c r="AD1343" s="152" t="n"/>
      <c r="AE1343" s="152" t="n"/>
      <c r="AF1343" s="152" t="n"/>
      <c r="AG1343" s="152" t="n"/>
      <c r="AH1343" s="152" t="n"/>
      <c r="AI1343" s="152" t="n"/>
      <c r="AJ1343" s="152" t="n"/>
      <c r="AK1343" s="152" t="n"/>
      <c r="AL1343" s="152" t="n"/>
      <c r="AM1343" s="152" t="n"/>
      <c r="AN1343" s="166" t="n"/>
      <c r="AO1343" s="155" t="n"/>
      <c r="AP1343" s="152" t="n"/>
      <c r="AQ1343" s="152" t="n"/>
      <c r="AR1343" s="152" t="n"/>
      <c r="AS1343" s="152" t="n"/>
      <c r="AT1343" s="152" t="n"/>
      <c r="AU1343" s="155" t="n"/>
      <c r="AV1343" s="152" t="n"/>
      <c r="AW1343" s="152" t="n"/>
      <c r="AX1343" s="152" t="n"/>
      <c r="AY1343" s="152" t="n"/>
      <c r="AZ1343" s="152" t="n"/>
      <c r="BA1343" s="165" t="n"/>
      <c r="BB1343" s="165" t="n"/>
      <c r="BC1343" s="152" t="n"/>
      <c r="BD1343" s="152" t="n"/>
      <c r="BE1343" s="152" t="n"/>
      <c r="BF1343" s="152" t="n"/>
      <c r="BG1343" s="155" t="n"/>
      <c r="BH1343" s="152" t="n"/>
      <c r="BI1343" s="152" t="n"/>
      <c r="BJ1343" s="152" t="n"/>
      <c r="BK1343" s="152" t="n"/>
      <c r="BL1343" s="152" t="n"/>
      <c r="BM1343" s="152" t="n"/>
      <c r="BN1343" s="152" t="n"/>
      <c r="BO1343" s="152" t="n"/>
      <c r="BP1343" s="155" t="n"/>
      <c r="BQ1343" s="152" t="n"/>
      <c r="BR1343" s="152" t="n"/>
      <c r="BS1343" s="152" t="n"/>
      <c r="BT1343" s="152" t="n"/>
      <c r="BU1343" s="152" t="n"/>
      <c r="BV1343" s="152" t="n"/>
      <c r="BW1343" s="152" t="n"/>
      <c r="BX1343" s="165" t="n"/>
      <c r="BY1343" s="150" t="n"/>
      <c r="BZ1343" s="150" t="n"/>
      <c r="CA1343" s="150" t="n"/>
      <c r="CB1343" s="174" t="n"/>
      <c r="CC1343" s="156" t="n"/>
      <c r="CD1343" s="156" t="n"/>
      <c r="CE1343" s="167">
        <f>IFERROR(__xludf.DUMMYFUNCTION("""COMPUTED_VALUE"""),"")</f>
        <v/>
      </c>
      <c r="CF1343" s="158">
        <f>IFERROR(__xludf.DUMMYFUNCTION("""COMPUTED_VALUE"""),"")</f>
        <v/>
      </c>
      <c r="CG1343" s="148" t="n"/>
      <c r="CH1343" s="148" t="n"/>
      <c r="CI1343" s="148" t="n"/>
      <c r="CJ1343" s="148" t="n"/>
      <c r="CK1343" s="148" t="n"/>
      <c r="CL1343" s="148" t="n"/>
      <c r="CM1343" s="148" t="n"/>
      <c r="CN1343" s="148" t="n"/>
      <c r="CO1343" s="148" t="n"/>
      <c r="CP1343" s="148" t="n"/>
      <c r="CQ1343" s="148" t="n"/>
      <c r="CR1343" s="148" t="n"/>
      <c r="CS1343" s="148" t="n"/>
      <c r="CT1343" s="148" t="n"/>
      <c r="CU1343" s="148" t="n"/>
      <c r="CV1343" s="148" t="n"/>
    </row>
    <row r="1344">
      <c r="A1344" s="162" t="n"/>
      <c r="B1344" s="64" t="n"/>
      <c r="C1344" s="129" t="n"/>
      <c r="D1344" s="130" t="inlineStr"/>
      <c r="E1344" s="150" t="inlineStr"/>
      <c r="F1344" s="150" t="inlineStr"/>
      <c r="G1344" s="150" t="n"/>
      <c r="H1344" s="152" t="n"/>
      <c r="I1344" s="152" t="n"/>
      <c r="J1344" s="152" t="n"/>
      <c r="K1344" s="152" t="n"/>
      <c r="L1344" s="152" t="n"/>
      <c r="M1344" s="152" t="n"/>
      <c r="N1344" s="152" t="n"/>
      <c r="O1344" s="152" t="n"/>
      <c r="P1344" s="152" t="n"/>
      <c r="Q1344" s="152" t="n"/>
      <c r="R1344" s="152" t="n"/>
      <c r="S1344" s="165" t="n"/>
      <c r="T1344" s="152" t="n"/>
      <c r="U1344" s="152" t="n"/>
      <c r="V1344" s="152" t="n"/>
      <c r="W1344" s="152" t="n"/>
      <c r="X1344" s="152" t="n"/>
      <c r="Y1344" s="152" t="n"/>
      <c r="Z1344" s="152" t="n"/>
      <c r="AA1344" s="152" t="n"/>
      <c r="AB1344" s="152" t="n"/>
      <c r="AC1344" s="152" t="n"/>
      <c r="AD1344" s="152" t="n"/>
      <c r="AE1344" s="152" t="n"/>
      <c r="AF1344" s="152" t="n"/>
      <c r="AG1344" s="152" t="n"/>
      <c r="AH1344" s="152" t="n"/>
      <c r="AI1344" s="152" t="n"/>
      <c r="AJ1344" s="152" t="n"/>
      <c r="AK1344" s="152" t="n"/>
      <c r="AL1344" s="152" t="n"/>
      <c r="AM1344" s="152" t="n"/>
      <c r="AN1344" s="166" t="n"/>
      <c r="AO1344" s="155" t="n"/>
      <c r="AP1344" s="152" t="n"/>
      <c r="AQ1344" s="152" t="n"/>
      <c r="AR1344" s="152" t="n"/>
      <c r="AS1344" s="152" t="n"/>
      <c r="AT1344" s="152" t="n"/>
      <c r="AU1344" s="155" t="n"/>
      <c r="AV1344" s="152" t="n"/>
      <c r="AW1344" s="152" t="n"/>
      <c r="AX1344" s="152" t="n"/>
      <c r="AY1344" s="152" t="n"/>
      <c r="AZ1344" s="152" t="n"/>
      <c r="BA1344" s="165" t="n"/>
      <c r="BB1344" s="165" t="n"/>
      <c r="BC1344" s="152" t="n"/>
      <c r="BD1344" s="152" t="n"/>
      <c r="BE1344" s="152" t="n"/>
      <c r="BF1344" s="152" t="n"/>
      <c r="BG1344" s="155" t="n"/>
      <c r="BH1344" s="152" t="n"/>
      <c r="BI1344" s="152" t="n"/>
      <c r="BJ1344" s="152" t="n"/>
      <c r="BK1344" s="152" t="n"/>
      <c r="BL1344" s="152" t="n"/>
      <c r="BM1344" s="152" t="n"/>
      <c r="BN1344" s="152" t="n"/>
      <c r="BO1344" s="152" t="n"/>
      <c r="BP1344" s="155" t="n"/>
      <c r="BQ1344" s="152" t="n"/>
      <c r="BR1344" s="152" t="n"/>
      <c r="BS1344" s="152" t="n"/>
      <c r="BT1344" s="152" t="n"/>
      <c r="BU1344" s="152" t="n"/>
      <c r="BV1344" s="152" t="n"/>
      <c r="BW1344" s="152" t="n"/>
      <c r="BX1344" s="165" t="n"/>
      <c r="BY1344" s="150" t="n"/>
      <c r="BZ1344" s="150" t="n"/>
      <c r="CA1344" s="150" t="n"/>
      <c r="CB1344" s="174" t="n"/>
      <c r="CC1344" s="156" t="n"/>
      <c r="CD1344" s="156" t="n"/>
      <c r="CE1344" s="167">
        <f>IFERROR(__xludf.DUMMYFUNCTION("""COMPUTED_VALUE"""),"")</f>
        <v/>
      </c>
      <c r="CF1344" s="158">
        <f>IFERROR(__xludf.DUMMYFUNCTION("""COMPUTED_VALUE"""),"")</f>
        <v/>
      </c>
      <c r="CG1344" s="148" t="n"/>
      <c r="CH1344" s="148" t="n"/>
      <c r="CI1344" s="148" t="n"/>
      <c r="CJ1344" s="148" t="n"/>
      <c r="CK1344" s="148" t="n"/>
      <c r="CL1344" s="148" t="n"/>
      <c r="CM1344" s="148" t="n"/>
      <c r="CN1344" s="148" t="n"/>
      <c r="CO1344" s="148" t="n"/>
      <c r="CP1344" s="148" t="n"/>
      <c r="CQ1344" s="148" t="n"/>
      <c r="CR1344" s="148" t="n"/>
      <c r="CS1344" s="148" t="n"/>
      <c r="CT1344" s="148" t="n"/>
      <c r="CU1344" s="148" t="n"/>
      <c r="CV1344" s="148" t="n"/>
    </row>
    <row r="1345">
      <c r="A1345" s="162" t="n"/>
      <c r="B1345" s="64" t="n"/>
      <c r="C1345" s="129" t="n"/>
      <c r="D1345" s="130" t="inlineStr"/>
      <c r="E1345" s="150" t="inlineStr"/>
      <c r="F1345" s="150" t="inlineStr"/>
      <c r="G1345" s="150" t="n"/>
      <c r="H1345" s="152" t="n"/>
      <c r="I1345" s="152" t="n"/>
      <c r="J1345" s="152" t="n"/>
      <c r="K1345" s="152" t="n"/>
      <c r="L1345" s="152" t="n"/>
      <c r="M1345" s="152" t="n"/>
      <c r="N1345" s="152" t="n"/>
      <c r="O1345" s="152" t="n"/>
      <c r="P1345" s="152" t="n"/>
      <c r="Q1345" s="152" t="n"/>
      <c r="R1345" s="152" t="n"/>
      <c r="S1345" s="165" t="n"/>
      <c r="T1345" s="152" t="n"/>
      <c r="U1345" s="152" t="n"/>
      <c r="V1345" s="152" t="n"/>
      <c r="W1345" s="152" t="n"/>
      <c r="X1345" s="152" t="n"/>
      <c r="Y1345" s="152" t="n"/>
      <c r="Z1345" s="152" t="n"/>
      <c r="AA1345" s="152" t="n"/>
      <c r="AB1345" s="152" t="n"/>
      <c r="AC1345" s="152" t="n"/>
      <c r="AD1345" s="152" t="n"/>
      <c r="AE1345" s="152" t="n"/>
      <c r="AF1345" s="152" t="n"/>
      <c r="AG1345" s="152" t="n"/>
      <c r="AH1345" s="152" t="n"/>
      <c r="AI1345" s="152" t="n"/>
      <c r="AJ1345" s="152" t="n"/>
      <c r="AK1345" s="152" t="n"/>
      <c r="AL1345" s="152" t="n"/>
      <c r="AM1345" s="152" t="n"/>
      <c r="AN1345" s="166" t="n"/>
      <c r="AO1345" s="155" t="n"/>
      <c r="AP1345" s="152" t="n"/>
      <c r="AQ1345" s="152" t="n"/>
      <c r="AR1345" s="152" t="n"/>
      <c r="AS1345" s="152" t="n"/>
      <c r="AT1345" s="152" t="n"/>
      <c r="AU1345" s="155" t="n"/>
      <c r="AV1345" s="152" t="n"/>
      <c r="AW1345" s="152" t="n"/>
      <c r="AX1345" s="152" t="n"/>
      <c r="AY1345" s="152" t="n"/>
      <c r="AZ1345" s="152" t="n"/>
      <c r="BA1345" s="165" t="n"/>
      <c r="BB1345" s="165" t="n"/>
      <c r="BC1345" s="152" t="n"/>
      <c r="BD1345" s="152" t="n"/>
      <c r="BE1345" s="152" t="n"/>
      <c r="BF1345" s="152" t="n"/>
      <c r="BG1345" s="155" t="n"/>
      <c r="BH1345" s="152" t="n"/>
      <c r="BI1345" s="152" t="n"/>
      <c r="BJ1345" s="152" t="n"/>
      <c r="BK1345" s="152" t="n"/>
      <c r="BL1345" s="152" t="n"/>
      <c r="BM1345" s="152" t="n"/>
      <c r="BN1345" s="152" t="n"/>
      <c r="BO1345" s="152" t="n"/>
      <c r="BP1345" s="155" t="n"/>
      <c r="BQ1345" s="152" t="n"/>
      <c r="BR1345" s="152" t="n"/>
      <c r="BS1345" s="152" t="n"/>
      <c r="BT1345" s="152" t="n"/>
      <c r="BU1345" s="152" t="n"/>
      <c r="BV1345" s="152" t="n"/>
      <c r="BW1345" s="152" t="n"/>
      <c r="BX1345" s="165" t="n"/>
      <c r="BY1345" s="150" t="n"/>
      <c r="BZ1345" s="150" t="n"/>
      <c r="CA1345" s="150" t="n"/>
      <c r="CB1345" s="174" t="n"/>
      <c r="CC1345" s="156" t="n"/>
      <c r="CD1345" s="156" t="n"/>
      <c r="CE1345" s="167">
        <f>IFERROR(__xludf.DUMMYFUNCTION("""COMPUTED_VALUE"""),"")</f>
        <v/>
      </c>
      <c r="CF1345" s="158">
        <f>IFERROR(__xludf.DUMMYFUNCTION("""COMPUTED_VALUE"""),"")</f>
        <v/>
      </c>
      <c r="CG1345" s="148" t="n"/>
      <c r="CH1345" s="148" t="n"/>
      <c r="CI1345" s="148" t="n"/>
      <c r="CJ1345" s="148" t="n"/>
      <c r="CK1345" s="148" t="n"/>
      <c r="CL1345" s="148" t="n"/>
      <c r="CM1345" s="148" t="n"/>
      <c r="CN1345" s="148" t="n"/>
      <c r="CO1345" s="148" t="n"/>
      <c r="CP1345" s="148" t="n"/>
      <c r="CQ1345" s="148" t="n"/>
      <c r="CR1345" s="148" t="n"/>
      <c r="CS1345" s="148" t="n"/>
      <c r="CT1345" s="148" t="n"/>
      <c r="CU1345" s="148" t="n"/>
      <c r="CV1345" s="148" t="n"/>
    </row>
    <row r="1346">
      <c r="A1346" s="162" t="n"/>
      <c r="B1346" s="64" t="n"/>
      <c r="C1346" s="129" t="n"/>
      <c r="D1346" s="130" t="inlineStr"/>
      <c r="E1346" s="150" t="inlineStr"/>
      <c r="F1346" s="150" t="inlineStr"/>
      <c r="G1346" s="150" t="n"/>
      <c r="H1346" s="152" t="n"/>
      <c r="I1346" s="152" t="n"/>
      <c r="J1346" s="152" t="n"/>
      <c r="K1346" s="152" t="n"/>
      <c r="L1346" s="152" t="n"/>
      <c r="M1346" s="152" t="n"/>
      <c r="N1346" s="152" t="n"/>
      <c r="O1346" s="152" t="n"/>
      <c r="P1346" s="152" t="n"/>
      <c r="Q1346" s="152" t="n"/>
      <c r="R1346" s="152" t="n"/>
      <c r="S1346" s="165" t="n"/>
      <c r="T1346" s="152" t="n"/>
      <c r="U1346" s="152" t="n"/>
      <c r="V1346" s="152" t="n"/>
      <c r="W1346" s="152" t="n"/>
      <c r="X1346" s="152" t="n"/>
      <c r="Y1346" s="152" t="n"/>
      <c r="Z1346" s="152" t="n"/>
      <c r="AA1346" s="152" t="n"/>
      <c r="AB1346" s="152" t="n"/>
      <c r="AC1346" s="152" t="n"/>
      <c r="AD1346" s="152" t="n"/>
      <c r="AE1346" s="152" t="n"/>
      <c r="AF1346" s="152" t="n"/>
      <c r="AG1346" s="152" t="n"/>
      <c r="AH1346" s="152" t="n"/>
      <c r="AI1346" s="152" t="n"/>
      <c r="AJ1346" s="152" t="n"/>
      <c r="AK1346" s="152" t="n"/>
      <c r="AL1346" s="152" t="n"/>
      <c r="AM1346" s="152" t="n"/>
      <c r="AN1346" s="166" t="n"/>
      <c r="AO1346" s="155" t="n"/>
      <c r="AP1346" s="152" t="n"/>
      <c r="AQ1346" s="152" t="n"/>
      <c r="AR1346" s="152" t="n"/>
      <c r="AS1346" s="152" t="n"/>
      <c r="AT1346" s="152" t="n"/>
      <c r="AU1346" s="155" t="n"/>
      <c r="AV1346" s="152" t="n"/>
      <c r="AW1346" s="152" t="n"/>
      <c r="AX1346" s="152" t="n"/>
      <c r="AY1346" s="152" t="n"/>
      <c r="AZ1346" s="152" t="n"/>
      <c r="BA1346" s="165" t="n"/>
      <c r="BB1346" s="165" t="n"/>
      <c r="BC1346" s="152" t="n"/>
      <c r="BD1346" s="152" t="n"/>
      <c r="BE1346" s="152" t="n"/>
      <c r="BF1346" s="152" t="n"/>
      <c r="BG1346" s="155" t="n"/>
      <c r="BH1346" s="152" t="n"/>
      <c r="BI1346" s="152" t="n"/>
      <c r="BJ1346" s="152" t="n"/>
      <c r="BK1346" s="152" t="n"/>
      <c r="BL1346" s="152" t="n"/>
      <c r="BM1346" s="152" t="n"/>
      <c r="BN1346" s="152" t="n"/>
      <c r="BO1346" s="152" t="n"/>
      <c r="BP1346" s="155" t="n"/>
      <c r="BQ1346" s="152" t="n"/>
      <c r="BR1346" s="152" t="n"/>
      <c r="BS1346" s="152" t="n"/>
      <c r="BT1346" s="152" t="n"/>
      <c r="BU1346" s="152" t="n"/>
      <c r="BV1346" s="152" t="n"/>
      <c r="BW1346" s="152" t="n"/>
      <c r="BX1346" s="165" t="n"/>
      <c r="BY1346" s="150" t="n"/>
      <c r="BZ1346" s="150" t="n"/>
      <c r="CA1346" s="150" t="n"/>
      <c r="CB1346" s="174" t="n"/>
      <c r="CC1346" s="156" t="n"/>
      <c r="CD1346" s="156" t="n"/>
      <c r="CE1346" s="167">
        <f>IFERROR(__xludf.DUMMYFUNCTION("""COMPUTED_VALUE"""),"")</f>
        <v/>
      </c>
      <c r="CF1346" s="158">
        <f>IFERROR(__xludf.DUMMYFUNCTION("""COMPUTED_VALUE"""),"")</f>
        <v/>
      </c>
      <c r="CG1346" s="148" t="n"/>
      <c r="CH1346" s="148" t="n"/>
      <c r="CI1346" s="148" t="n"/>
      <c r="CJ1346" s="148" t="n"/>
      <c r="CK1346" s="148" t="n"/>
      <c r="CL1346" s="148" t="n"/>
      <c r="CM1346" s="148" t="n"/>
      <c r="CN1346" s="148" t="n"/>
      <c r="CO1346" s="148" t="n"/>
      <c r="CP1346" s="148" t="n"/>
      <c r="CQ1346" s="148" t="n"/>
      <c r="CR1346" s="148" t="n"/>
      <c r="CS1346" s="148" t="n"/>
      <c r="CT1346" s="148" t="n"/>
      <c r="CU1346" s="148" t="n"/>
      <c r="CV1346" s="148" t="n"/>
    </row>
    <row r="1347">
      <c r="A1347" s="162" t="n"/>
      <c r="B1347" s="64" t="n"/>
      <c r="C1347" s="129" t="n"/>
      <c r="D1347" s="130" t="inlineStr"/>
      <c r="E1347" s="150" t="inlineStr"/>
      <c r="F1347" s="150" t="inlineStr"/>
      <c r="G1347" s="150" t="n"/>
      <c r="H1347" s="152" t="n"/>
      <c r="I1347" s="152" t="n"/>
      <c r="J1347" s="152" t="n"/>
      <c r="K1347" s="152" t="n"/>
      <c r="L1347" s="152" t="n"/>
      <c r="M1347" s="152" t="n"/>
      <c r="N1347" s="152" t="n"/>
      <c r="O1347" s="152" t="n"/>
      <c r="P1347" s="152" t="n"/>
      <c r="Q1347" s="152" t="n"/>
      <c r="R1347" s="152" t="n"/>
      <c r="S1347" s="165" t="n"/>
      <c r="T1347" s="152" t="n"/>
      <c r="U1347" s="152" t="n"/>
      <c r="V1347" s="152" t="n"/>
      <c r="W1347" s="152" t="n"/>
      <c r="X1347" s="152" t="n"/>
      <c r="Y1347" s="152" t="n"/>
      <c r="Z1347" s="152" t="n"/>
      <c r="AA1347" s="152" t="n"/>
      <c r="AB1347" s="152" t="n"/>
      <c r="AC1347" s="152" t="n"/>
      <c r="AD1347" s="152" t="n"/>
      <c r="AE1347" s="152" t="n"/>
      <c r="AF1347" s="152" t="n"/>
      <c r="AG1347" s="152" t="n"/>
      <c r="AH1347" s="152" t="n"/>
      <c r="AI1347" s="152" t="n"/>
      <c r="AJ1347" s="152" t="n"/>
      <c r="AK1347" s="152" t="n"/>
      <c r="AL1347" s="152" t="n"/>
      <c r="AM1347" s="152" t="n"/>
      <c r="AN1347" s="166" t="n"/>
      <c r="AO1347" s="155" t="n"/>
      <c r="AP1347" s="152" t="n"/>
      <c r="AQ1347" s="152" t="n"/>
      <c r="AR1347" s="152" t="n"/>
      <c r="AS1347" s="152" t="n"/>
      <c r="AT1347" s="152" t="n"/>
      <c r="AU1347" s="155" t="n"/>
      <c r="AV1347" s="152" t="n"/>
      <c r="AW1347" s="152" t="n"/>
      <c r="AX1347" s="152" t="n"/>
      <c r="AY1347" s="152" t="n"/>
      <c r="AZ1347" s="152" t="n"/>
      <c r="BA1347" s="165" t="n"/>
      <c r="BB1347" s="165" t="n"/>
      <c r="BC1347" s="152" t="n"/>
      <c r="BD1347" s="152" t="n"/>
      <c r="BE1347" s="152" t="n"/>
      <c r="BF1347" s="152" t="n"/>
      <c r="BG1347" s="155" t="n"/>
      <c r="BH1347" s="152" t="n"/>
      <c r="BI1347" s="152" t="n"/>
      <c r="BJ1347" s="152" t="n"/>
      <c r="BK1347" s="152" t="n"/>
      <c r="BL1347" s="152" t="n"/>
      <c r="BM1347" s="152" t="n"/>
      <c r="BN1347" s="152" t="n"/>
      <c r="BO1347" s="152" t="n"/>
      <c r="BP1347" s="155" t="n"/>
      <c r="BQ1347" s="152" t="n"/>
      <c r="BR1347" s="152" t="n"/>
      <c r="BS1347" s="152" t="n"/>
      <c r="BT1347" s="152" t="n"/>
      <c r="BU1347" s="152" t="n"/>
      <c r="BV1347" s="152" t="n"/>
      <c r="BW1347" s="152" t="n"/>
      <c r="BX1347" s="165" t="n"/>
      <c r="BY1347" s="150" t="n"/>
      <c r="BZ1347" s="150" t="n"/>
      <c r="CA1347" s="150" t="n"/>
      <c r="CB1347" s="174" t="n"/>
      <c r="CC1347" s="156" t="n"/>
      <c r="CD1347" s="156" t="n"/>
      <c r="CE1347" s="167">
        <f>IFERROR(__xludf.DUMMYFUNCTION("""COMPUTED_VALUE"""),"")</f>
        <v/>
      </c>
      <c r="CF1347" s="158">
        <f>IFERROR(__xludf.DUMMYFUNCTION("""COMPUTED_VALUE"""),"")</f>
        <v/>
      </c>
      <c r="CG1347" s="148" t="n"/>
      <c r="CH1347" s="148" t="n"/>
      <c r="CI1347" s="148" t="n"/>
      <c r="CJ1347" s="148" t="n"/>
      <c r="CK1347" s="148" t="n"/>
      <c r="CL1347" s="148" t="n"/>
      <c r="CM1347" s="148" t="n"/>
      <c r="CN1347" s="148" t="n"/>
      <c r="CO1347" s="148" t="n"/>
      <c r="CP1347" s="148" t="n"/>
      <c r="CQ1347" s="148" t="n"/>
      <c r="CR1347" s="148" t="n"/>
      <c r="CS1347" s="148" t="n"/>
      <c r="CT1347" s="148" t="n"/>
      <c r="CU1347" s="148" t="n"/>
      <c r="CV1347" s="148" t="n"/>
    </row>
    <row r="1348">
      <c r="A1348" s="162" t="n"/>
      <c r="B1348" s="64" t="n"/>
      <c r="C1348" s="129" t="n"/>
      <c r="D1348" s="130" t="inlineStr"/>
      <c r="E1348" s="150" t="inlineStr"/>
      <c r="F1348" s="150" t="inlineStr"/>
      <c r="G1348" s="150" t="n"/>
      <c r="H1348" s="152" t="n"/>
      <c r="I1348" s="152" t="n"/>
      <c r="J1348" s="152" t="n"/>
      <c r="K1348" s="152" t="n"/>
      <c r="L1348" s="152" t="n"/>
      <c r="M1348" s="152" t="n"/>
      <c r="N1348" s="152" t="n"/>
      <c r="O1348" s="152" t="n"/>
      <c r="P1348" s="152" t="n"/>
      <c r="Q1348" s="152" t="n"/>
      <c r="R1348" s="152" t="n"/>
      <c r="S1348" s="165" t="n"/>
      <c r="T1348" s="152" t="n"/>
      <c r="U1348" s="152" t="n"/>
      <c r="V1348" s="152" t="n"/>
      <c r="W1348" s="152" t="n"/>
      <c r="X1348" s="152" t="n"/>
      <c r="Y1348" s="152" t="n"/>
      <c r="Z1348" s="152" t="n"/>
      <c r="AA1348" s="152" t="n"/>
      <c r="AB1348" s="152" t="n"/>
      <c r="AC1348" s="152" t="n"/>
      <c r="AD1348" s="152" t="n"/>
      <c r="AE1348" s="152" t="n"/>
      <c r="AF1348" s="152" t="n"/>
      <c r="AG1348" s="152" t="n"/>
      <c r="AH1348" s="152" t="n"/>
      <c r="AI1348" s="152" t="n"/>
      <c r="AJ1348" s="152" t="n"/>
      <c r="AK1348" s="152" t="n"/>
      <c r="AL1348" s="152" t="n"/>
      <c r="AM1348" s="152" t="n"/>
      <c r="AN1348" s="166" t="n"/>
      <c r="AO1348" s="155" t="n"/>
      <c r="AP1348" s="152" t="n"/>
      <c r="AQ1348" s="152" t="n"/>
      <c r="AR1348" s="152" t="n"/>
      <c r="AS1348" s="152" t="n"/>
      <c r="AT1348" s="152" t="n"/>
      <c r="AU1348" s="155" t="n"/>
      <c r="AV1348" s="152" t="n"/>
      <c r="AW1348" s="152" t="n"/>
      <c r="AX1348" s="152" t="n"/>
      <c r="AY1348" s="152" t="n"/>
      <c r="AZ1348" s="152" t="n"/>
      <c r="BA1348" s="165" t="n"/>
      <c r="BB1348" s="165" t="n"/>
      <c r="BC1348" s="152" t="n"/>
      <c r="BD1348" s="152" t="n"/>
      <c r="BE1348" s="152" t="n"/>
      <c r="BF1348" s="152" t="n"/>
      <c r="BG1348" s="155" t="n"/>
      <c r="BH1348" s="152" t="n"/>
      <c r="BI1348" s="152" t="n"/>
      <c r="BJ1348" s="152" t="n"/>
      <c r="BK1348" s="152" t="n"/>
      <c r="BL1348" s="152" t="n"/>
      <c r="BM1348" s="152" t="n"/>
      <c r="BN1348" s="152" t="n"/>
      <c r="BO1348" s="152" t="n"/>
      <c r="BP1348" s="155" t="n"/>
      <c r="BQ1348" s="152" t="n"/>
      <c r="BR1348" s="152" t="n"/>
      <c r="BS1348" s="152" t="n"/>
      <c r="BT1348" s="152" t="n"/>
      <c r="BU1348" s="152" t="n"/>
      <c r="BV1348" s="152" t="n"/>
      <c r="BW1348" s="152" t="n"/>
      <c r="BX1348" s="165" t="n"/>
      <c r="BY1348" s="150" t="n"/>
      <c r="BZ1348" s="150" t="n"/>
      <c r="CA1348" s="150" t="n"/>
      <c r="CB1348" s="174" t="n"/>
      <c r="CC1348" s="156" t="n"/>
      <c r="CD1348" s="156" t="n"/>
      <c r="CE1348" s="167">
        <f>IFERROR(__xludf.DUMMYFUNCTION("""COMPUTED_VALUE"""),"")</f>
        <v/>
      </c>
      <c r="CF1348" s="158">
        <f>IFERROR(__xludf.DUMMYFUNCTION("""COMPUTED_VALUE"""),"")</f>
        <v/>
      </c>
      <c r="CG1348" s="148" t="n"/>
      <c r="CH1348" s="148" t="n"/>
      <c r="CI1348" s="148" t="n"/>
      <c r="CJ1348" s="148" t="n"/>
      <c r="CK1348" s="148" t="n"/>
      <c r="CL1348" s="148" t="n"/>
      <c r="CM1348" s="148" t="n"/>
      <c r="CN1348" s="148" t="n"/>
      <c r="CO1348" s="148" t="n"/>
      <c r="CP1348" s="148" t="n"/>
      <c r="CQ1348" s="148" t="n"/>
      <c r="CR1348" s="148" t="n"/>
      <c r="CS1348" s="148" t="n"/>
      <c r="CT1348" s="148" t="n"/>
      <c r="CU1348" s="148" t="n"/>
      <c r="CV1348" s="148" t="n"/>
    </row>
    <row r="1349">
      <c r="A1349" s="162" t="n"/>
      <c r="B1349" s="64" t="n"/>
      <c r="C1349" s="129" t="n"/>
      <c r="D1349" s="130" t="inlineStr"/>
      <c r="E1349" s="150" t="inlineStr"/>
      <c r="F1349" s="150" t="inlineStr"/>
      <c r="G1349" s="150" t="n"/>
      <c r="H1349" s="152" t="n"/>
      <c r="I1349" s="152" t="n"/>
      <c r="J1349" s="152" t="n"/>
      <c r="K1349" s="152" t="n"/>
      <c r="L1349" s="152" t="n"/>
      <c r="M1349" s="152" t="n"/>
      <c r="N1349" s="152" t="n"/>
      <c r="O1349" s="152" t="n"/>
      <c r="P1349" s="152" t="n"/>
      <c r="Q1349" s="152" t="n"/>
      <c r="R1349" s="152" t="n"/>
      <c r="S1349" s="165" t="n"/>
      <c r="T1349" s="152" t="n"/>
      <c r="U1349" s="152" t="n"/>
      <c r="V1349" s="152" t="n"/>
      <c r="W1349" s="152" t="n"/>
      <c r="X1349" s="152" t="n"/>
      <c r="Y1349" s="152" t="n"/>
      <c r="Z1349" s="152" t="n"/>
      <c r="AA1349" s="152" t="n"/>
      <c r="AB1349" s="152" t="n"/>
      <c r="AC1349" s="152" t="n"/>
      <c r="AD1349" s="152" t="n"/>
      <c r="AE1349" s="152" t="n"/>
      <c r="AF1349" s="152" t="n"/>
      <c r="AG1349" s="152" t="n"/>
      <c r="AH1349" s="152" t="n"/>
      <c r="AI1349" s="152" t="n"/>
      <c r="AJ1349" s="152" t="n"/>
      <c r="AK1349" s="152" t="n"/>
      <c r="AL1349" s="152" t="n"/>
      <c r="AM1349" s="152" t="n"/>
      <c r="AN1349" s="166" t="n"/>
      <c r="AO1349" s="155" t="n"/>
      <c r="AP1349" s="152" t="n"/>
      <c r="AQ1349" s="152" t="n"/>
      <c r="AR1349" s="152" t="n"/>
      <c r="AS1349" s="152" t="n"/>
      <c r="AT1349" s="152" t="n"/>
      <c r="AU1349" s="155" t="n"/>
      <c r="AV1349" s="152" t="n"/>
      <c r="AW1349" s="152" t="n"/>
      <c r="AX1349" s="152" t="n"/>
      <c r="AY1349" s="152" t="n"/>
      <c r="AZ1349" s="152" t="n"/>
      <c r="BA1349" s="165" t="n"/>
      <c r="BB1349" s="165" t="n"/>
      <c r="BC1349" s="152" t="n"/>
      <c r="BD1349" s="152" t="n"/>
      <c r="BE1349" s="152" t="n"/>
      <c r="BF1349" s="152" t="n"/>
      <c r="BG1349" s="155" t="n"/>
      <c r="BH1349" s="152" t="n"/>
      <c r="BI1349" s="152" t="n"/>
      <c r="BJ1349" s="152" t="n"/>
      <c r="BK1349" s="152" t="n"/>
      <c r="BL1349" s="152" t="n"/>
      <c r="BM1349" s="152" t="n"/>
      <c r="BN1349" s="152" t="n"/>
      <c r="BO1349" s="152" t="n"/>
      <c r="BP1349" s="155" t="n"/>
      <c r="BQ1349" s="152" t="n"/>
      <c r="BR1349" s="152" t="n"/>
      <c r="BS1349" s="152" t="n"/>
      <c r="BT1349" s="152" t="n"/>
      <c r="BU1349" s="152" t="n"/>
      <c r="BV1349" s="152" t="n"/>
      <c r="BW1349" s="152" t="n"/>
      <c r="BX1349" s="165" t="n"/>
      <c r="BY1349" s="150" t="n"/>
      <c r="BZ1349" s="150" t="n"/>
      <c r="CA1349" s="150" t="n"/>
      <c r="CB1349" s="174" t="n"/>
      <c r="CC1349" s="156" t="n"/>
      <c r="CD1349" s="156" t="n"/>
      <c r="CE1349" s="167">
        <f>IFERROR(__xludf.DUMMYFUNCTION("""COMPUTED_VALUE"""),"")</f>
        <v/>
      </c>
      <c r="CF1349" s="158">
        <f>IFERROR(__xludf.DUMMYFUNCTION("""COMPUTED_VALUE"""),"")</f>
        <v/>
      </c>
      <c r="CG1349" s="148" t="n"/>
      <c r="CH1349" s="148" t="n"/>
      <c r="CI1349" s="148" t="n"/>
      <c r="CJ1349" s="148" t="n"/>
      <c r="CK1349" s="148" t="n"/>
      <c r="CL1349" s="148" t="n"/>
      <c r="CM1349" s="148" t="n"/>
      <c r="CN1349" s="148" t="n"/>
      <c r="CO1349" s="148" t="n"/>
      <c r="CP1349" s="148" t="n"/>
      <c r="CQ1349" s="148" t="n"/>
      <c r="CR1349" s="148" t="n"/>
      <c r="CS1349" s="148" t="n"/>
      <c r="CT1349" s="148" t="n"/>
      <c r="CU1349" s="148" t="n"/>
      <c r="CV1349" s="148" t="n"/>
    </row>
    <row r="1350">
      <c r="A1350" s="162" t="n"/>
      <c r="B1350" s="64" t="n"/>
      <c r="C1350" s="129" t="n"/>
      <c r="D1350" s="130" t="inlineStr"/>
      <c r="E1350" s="150" t="inlineStr"/>
      <c r="F1350" s="150" t="inlineStr"/>
      <c r="G1350" s="150" t="n"/>
      <c r="H1350" s="152" t="n"/>
      <c r="I1350" s="152" t="n"/>
      <c r="J1350" s="152" t="n"/>
      <c r="K1350" s="152" t="n"/>
      <c r="L1350" s="152" t="n"/>
      <c r="M1350" s="152" t="n"/>
      <c r="N1350" s="152" t="n"/>
      <c r="O1350" s="152" t="n"/>
      <c r="P1350" s="152" t="n"/>
      <c r="Q1350" s="152" t="n"/>
      <c r="R1350" s="152" t="n"/>
      <c r="S1350" s="165" t="n"/>
      <c r="T1350" s="152" t="n"/>
      <c r="U1350" s="152" t="n"/>
      <c r="V1350" s="152" t="n"/>
      <c r="W1350" s="152" t="n"/>
      <c r="X1350" s="152" t="n"/>
      <c r="Y1350" s="152" t="n"/>
      <c r="Z1350" s="152" t="n"/>
      <c r="AA1350" s="152" t="n"/>
      <c r="AB1350" s="152" t="n"/>
      <c r="AC1350" s="152" t="n"/>
      <c r="AD1350" s="152" t="n"/>
      <c r="AE1350" s="152" t="n"/>
      <c r="AF1350" s="152" t="n"/>
      <c r="AG1350" s="152" t="n"/>
      <c r="AH1350" s="152" t="n"/>
      <c r="AI1350" s="152" t="n"/>
      <c r="AJ1350" s="152" t="n"/>
      <c r="AK1350" s="152" t="n"/>
      <c r="AL1350" s="152" t="n"/>
      <c r="AM1350" s="152" t="n"/>
      <c r="AN1350" s="166" t="n"/>
      <c r="AO1350" s="155" t="n"/>
      <c r="AP1350" s="152" t="n"/>
      <c r="AQ1350" s="152" t="n"/>
      <c r="AR1350" s="152" t="n"/>
      <c r="AS1350" s="152" t="n"/>
      <c r="AT1350" s="152" t="n"/>
      <c r="AU1350" s="155" t="n"/>
      <c r="AV1350" s="152" t="n"/>
      <c r="AW1350" s="152" t="n"/>
      <c r="AX1350" s="152" t="n"/>
      <c r="AY1350" s="152" t="n"/>
      <c r="AZ1350" s="152" t="n"/>
      <c r="BA1350" s="165" t="n"/>
      <c r="BB1350" s="165" t="n"/>
      <c r="BC1350" s="152" t="n"/>
      <c r="BD1350" s="152" t="n"/>
      <c r="BE1350" s="152" t="n"/>
      <c r="BF1350" s="152" t="n"/>
      <c r="BG1350" s="155" t="n"/>
      <c r="BH1350" s="152" t="n"/>
      <c r="BI1350" s="152" t="n"/>
      <c r="BJ1350" s="152" t="n"/>
      <c r="BK1350" s="152" t="n"/>
      <c r="BL1350" s="152" t="n"/>
      <c r="BM1350" s="152" t="n"/>
      <c r="BN1350" s="152" t="n"/>
      <c r="BO1350" s="152" t="n"/>
      <c r="BP1350" s="155" t="n"/>
      <c r="BQ1350" s="152" t="n"/>
      <c r="BR1350" s="152" t="n"/>
      <c r="BS1350" s="152" t="n"/>
      <c r="BT1350" s="152" t="n"/>
      <c r="BU1350" s="152" t="n"/>
      <c r="BV1350" s="152" t="n"/>
      <c r="BW1350" s="152" t="n"/>
      <c r="BX1350" s="165" t="n"/>
      <c r="BY1350" s="150" t="n"/>
      <c r="BZ1350" s="150" t="n"/>
      <c r="CA1350" s="150" t="n"/>
      <c r="CB1350" s="174" t="n"/>
      <c r="CC1350" s="156" t="n"/>
      <c r="CD1350" s="156" t="n"/>
      <c r="CE1350" s="167">
        <f>IFERROR(__xludf.DUMMYFUNCTION("""COMPUTED_VALUE"""),"")</f>
        <v/>
      </c>
      <c r="CF1350" s="158">
        <f>IFERROR(__xludf.DUMMYFUNCTION("""COMPUTED_VALUE"""),"")</f>
        <v/>
      </c>
      <c r="CG1350" s="148" t="n"/>
      <c r="CH1350" s="148" t="n"/>
      <c r="CI1350" s="148" t="n"/>
      <c r="CJ1350" s="148" t="n"/>
      <c r="CK1350" s="148" t="n"/>
      <c r="CL1350" s="148" t="n"/>
      <c r="CM1350" s="148" t="n"/>
      <c r="CN1350" s="148" t="n"/>
      <c r="CO1350" s="148" t="n"/>
      <c r="CP1350" s="148" t="n"/>
      <c r="CQ1350" s="148" t="n"/>
      <c r="CR1350" s="148" t="n"/>
      <c r="CS1350" s="148" t="n"/>
      <c r="CT1350" s="148" t="n"/>
      <c r="CU1350" s="148" t="n"/>
      <c r="CV1350" s="148" t="n"/>
    </row>
    <row r="1351">
      <c r="A1351" s="162" t="n"/>
      <c r="B1351" s="64" t="n"/>
      <c r="C1351" s="129" t="n"/>
      <c r="D1351" s="130" t="inlineStr"/>
      <c r="E1351" s="150" t="inlineStr"/>
      <c r="F1351" s="150" t="inlineStr"/>
      <c r="G1351" s="150" t="n"/>
      <c r="H1351" s="152" t="n"/>
      <c r="I1351" s="152" t="n"/>
      <c r="J1351" s="152" t="n"/>
      <c r="K1351" s="152" t="n"/>
      <c r="L1351" s="152" t="n"/>
      <c r="M1351" s="152" t="n"/>
      <c r="N1351" s="152" t="n"/>
      <c r="O1351" s="152" t="n"/>
      <c r="P1351" s="152" t="n"/>
      <c r="Q1351" s="152" t="n"/>
      <c r="R1351" s="152" t="n"/>
      <c r="S1351" s="165" t="n"/>
      <c r="T1351" s="152" t="n"/>
      <c r="U1351" s="152" t="n"/>
      <c r="V1351" s="152" t="n"/>
      <c r="W1351" s="152" t="n"/>
      <c r="X1351" s="152" t="n"/>
      <c r="Y1351" s="152" t="n"/>
      <c r="Z1351" s="152" t="n"/>
      <c r="AA1351" s="152" t="n"/>
      <c r="AB1351" s="152" t="n"/>
      <c r="AC1351" s="152" t="n"/>
      <c r="AD1351" s="152" t="n"/>
      <c r="AE1351" s="152" t="n"/>
      <c r="AF1351" s="152" t="n"/>
      <c r="AG1351" s="152" t="n"/>
      <c r="AH1351" s="152" t="n"/>
      <c r="AI1351" s="152" t="n"/>
      <c r="AJ1351" s="152" t="n"/>
      <c r="AK1351" s="152" t="n"/>
      <c r="AL1351" s="152" t="n"/>
      <c r="AM1351" s="152" t="n"/>
      <c r="AN1351" s="166" t="n"/>
      <c r="AO1351" s="155" t="n"/>
      <c r="AP1351" s="152" t="n"/>
      <c r="AQ1351" s="152" t="n"/>
      <c r="AR1351" s="152" t="n"/>
      <c r="AS1351" s="152" t="n"/>
      <c r="AT1351" s="152" t="n"/>
      <c r="AU1351" s="155" t="n"/>
      <c r="AV1351" s="152" t="n"/>
      <c r="AW1351" s="152" t="n"/>
      <c r="AX1351" s="152" t="n"/>
      <c r="AY1351" s="152" t="n"/>
      <c r="AZ1351" s="152" t="n"/>
      <c r="BA1351" s="165" t="n"/>
      <c r="BB1351" s="165" t="n"/>
      <c r="BC1351" s="152" t="n"/>
      <c r="BD1351" s="152" t="n"/>
      <c r="BE1351" s="152" t="n"/>
      <c r="BF1351" s="152" t="n"/>
      <c r="BG1351" s="155" t="n"/>
      <c r="BH1351" s="152" t="n"/>
      <c r="BI1351" s="152" t="n"/>
      <c r="BJ1351" s="152" t="n"/>
      <c r="BK1351" s="152" t="n"/>
      <c r="BL1351" s="152" t="n"/>
      <c r="BM1351" s="152" t="n"/>
      <c r="BN1351" s="152" t="n"/>
      <c r="BO1351" s="152" t="n"/>
      <c r="BP1351" s="155" t="n"/>
      <c r="BQ1351" s="152" t="n"/>
      <c r="BR1351" s="152" t="n"/>
      <c r="BS1351" s="152" t="n"/>
      <c r="BT1351" s="152" t="n"/>
      <c r="BU1351" s="152" t="n"/>
      <c r="BV1351" s="152" t="n"/>
      <c r="BW1351" s="152" t="n"/>
      <c r="BX1351" s="165" t="n"/>
      <c r="BY1351" s="150" t="n"/>
      <c r="BZ1351" s="150" t="n"/>
      <c r="CA1351" s="150" t="n"/>
      <c r="CB1351" s="174" t="n"/>
      <c r="CC1351" s="156" t="n"/>
      <c r="CD1351" s="156" t="n"/>
      <c r="CE1351" s="167">
        <f>IFERROR(__xludf.DUMMYFUNCTION("""COMPUTED_VALUE"""),"")</f>
        <v/>
      </c>
      <c r="CF1351" s="158">
        <f>IFERROR(__xludf.DUMMYFUNCTION("""COMPUTED_VALUE"""),"")</f>
        <v/>
      </c>
      <c r="CG1351" s="148" t="n"/>
      <c r="CH1351" s="148" t="n"/>
      <c r="CI1351" s="148" t="n"/>
      <c r="CJ1351" s="148" t="n"/>
      <c r="CK1351" s="148" t="n"/>
      <c r="CL1351" s="148" t="n"/>
      <c r="CM1351" s="148" t="n"/>
      <c r="CN1351" s="148" t="n"/>
      <c r="CO1351" s="148" t="n"/>
      <c r="CP1351" s="148" t="n"/>
      <c r="CQ1351" s="148" t="n"/>
      <c r="CR1351" s="148" t="n"/>
      <c r="CS1351" s="148" t="n"/>
      <c r="CT1351" s="148" t="n"/>
      <c r="CU1351" s="148" t="n"/>
      <c r="CV1351" s="148" t="n"/>
    </row>
    <row r="1352">
      <c r="A1352" s="162" t="n"/>
      <c r="B1352" s="64" t="n"/>
      <c r="C1352" s="129" t="n"/>
      <c r="D1352" s="130" t="inlineStr"/>
      <c r="E1352" s="150" t="inlineStr"/>
      <c r="F1352" s="150" t="inlineStr"/>
      <c r="G1352" s="150" t="n"/>
      <c r="H1352" s="152" t="n"/>
      <c r="I1352" s="152" t="n"/>
      <c r="J1352" s="152" t="n"/>
      <c r="K1352" s="152" t="n"/>
      <c r="L1352" s="152" t="n"/>
      <c r="M1352" s="152" t="n"/>
      <c r="N1352" s="152" t="n"/>
      <c r="O1352" s="152" t="n"/>
      <c r="P1352" s="152" t="n"/>
      <c r="Q1352" s="152" t="n"/>
      <c r="R1352" s="152" t="n"/>
      <c r="S1352" s="165" t="n"/>
      <c r="T1352" s="152" t="n"/>
      <c r="U1352" s="152" t="n"/>
      <c r="V1352" s="152" t="n"/>
      <c r="W1352" s="152" t="n"/>
      <c r="X1352" s="152" t="n"/>
      <c r="Y1352" s="152" t="n"/>
      <c r="Z1352" s="152" t="n"/>
      <c r="AA1352" s="152" t="n"/>
      <c r="AB1352" s="152" t="n"/>
      <c r="AC1352" s="152" t="n"/>
      <c r="AD1352" s="152" t="n"/>
      <c r="AE1352" s="152" t="n"/>
      <c r="AF1352" s="152" t="n"/>
      <c r="AG1352" s="152" t="n"/>
      <c r="AH1352" s="152" t="n"/>
      <c r="AI1352" s="152" t="n"/>
      <c r="AJ1352" s="152" t="n"/>
      <c r="AK1352" s="152" t="n"/>
      <c r="AL1352" s="152" t="n"/>
      <c r="AM1352" s="152" t="n"/>
      <c r="AN1352" s="166" t="n"/>
      <c r="AO1352" s="155" t="n"/>
      <c r="AP1352" s="152" t="n"/>
      <c r="AQ1352" s="152" t="n"/>
      <c r="AR1352" s="152" t="n"/>
      <c r="AS1352" s="152" t="n"/>
      <c r="AT1352" s="152" t="n"/>
      <c r="AU1352" s="155" t="n"/>
      <c r="AV1352" s="152" t="n"/>
      <c r="AW1352" s="152" t="n"/>
      <c r="AX1352" s="152" t="n"/>
      <c r="AY1352" s="152" t="n"/>
      <c r="AZ1352" s="152" t="n"/>
      <c r="BA1352" s="165" t="n"/>
      <c r="BB1352" s="165" t="n"/>
      <c r="BC1352" s="152" t="n"/>
      <c r="BD1352" s="152" t="n"/>
      <c r="BE1352" s="152" t="n"/>
      <c r="BF1352" s="152" t="n"/>
      <c r="BG1352" s="155" t="n"/>
      <c r="BH1352" s="152" t="n"/>
      <c r="BI1352" s="152" t="n"/>
      <c r="BJ1352" s="152" t="n"/>
      <c r="BK1352" s="152" t="n"/>
      <c r="BL1352" s="152" t="n"/>
      <c r="BM1352" s="152" t="n"/>
      <c r="BN1352" s="152" t="n"/>
      <c r="BO1352" s="152" t="n"/>
      <c r="BP1352" s="155" t="n"/>
      <c r="BQ1352" s="152" t="n"/>
      <c r="BR1352" s="152" t="n"/>
      <c r="BS1352" s="152" t="n"/>
      <c r="BT1352" s="152" t="n"/>
      <c r="BU1352" s="152" t="n"/>
      <c r="BV1352" s="152" t="n"/>
      <c r="BW1352" s="152" t="n"/>
      <c r="BX1352" s="165" t="n"/>
      <c r="BY1352" s="150" t="n"/>
      <c r="BZ1352" s="150" t="n"/>
      <c r="CA1352" s="150" t="n"/>
      <c r="CB1352" s="174" t="n"/>
      <c r="CC1352" s="156" t="n"/>
      <c r="CD1352" s="156" t="n"/>
      <c r="CE1352" s="167">
        <f>IFERROR(__xludf.DUMMYFUNCTION("""COMPUTED_VALUE"""),"")</f>
        <v/>
      </c>
      <c r="CF1352" s="158">
        <f>IFERROR(__xludf.DUMMYFUNCTION("""COMPUTED_VALUE"""),"")</f>
        <v/>
      </c>
      <c r="CG1352" s="148" t="n"/>
      <c r="CH1352" s="148" t="n"/>
      <c r="CI1352" s="148" t="n"/>
      <c r="CJ1352" s="148" t="n"/>
      <c r="CK1352" s="148" t="n"/>
      <c r="CL1352" s="148" t="n"/>
      <c r="CM1352" s="148" t="n"/>
      <c r="CN1352" s="148" t="n"/>
      <c r="CO1352" s="148" t="n"/>
      <c r="CP1352" s="148" t="n"/>
      <c r="CQ1352" s="148" t="n"/>
      <c r="CR1352" s="148" t="n"/>
      <c r="CS1352" s="148" t="n"/>
      <c r="CT1352" s="148" t="n"/>
      <c r="CU1352" s="148" t="n"/>
      <c r="CV1352" s="148" t="n"/>
    </row>
    <row r="1353">
      <c r="A1353" s="162" t="n"/>
      <c r="B1353" s="64" t="n"/>
      <c r="C1353" s="129" t="n"/>
      <c r="D1353" s="130" t="inlineStr"/>
      <c r="E1353" s="150" t="inlineStr"/>
      <c r="F1353" s="150" t="inlineStr"/>
      <c r="G1353" s="150" t="n"/>
      <c r="H1353" s="152" t="n"/>
      <c r="I1353" s="152" t="n"/>
      <c r="J1353" s="152" t="n"/>
      <c r="K1353" s="152" t="n"/>
      <c r="L1353" s="152" t="n"/>
      <c r="M1353" s="152" t="n"/>
      <c r="N1353" s="152" t="n"/>
      <c r="O1353" s="152" t="n"/>
      <c r="P1353" s="152" t="n"/>
      <c r="Q1353" s="152" t="n"/>
      <c r="R1353" s="152" t="n"/>
      <c r="S1353" s="165" t="n"/>
      <c r="T1353" s="152" t="n"/>
      <c r="U1353" s="152" t="n"/>
      <c r="V1353" s="152" t="n"/>
      <c r="W1353" s="152" t="n"/>
      <c r="X1353" s="152" t="n"/>
      <c r="Y1353" s="152" t="n"/>
      <c r="Z1353" s="152" t="n"/>
      <c r="AA1353" s="152" t="n"/>
      <c r="AB1353" s="152" t="n"/>
      <c r="AC1353" s="152" t="n"/>
      <c r="AD1353" s="152" t="n"/>
      <c r="AE1353" s="152" t="n"/>
      <c r="AF1353" s="152" t="n"/>
      <c r="AG1353" s="152" t="n"/>
      <c r="AH1353" s="152" t="n"/>
      <c r="AI1353" s="152" t="n"/>
      <c r="AJ1353" s="152" t="n"/>
      <c r="AK1353" s="152" t="n"/>
      <c r="AL1353" s="152" t="n"/>
      <c r="AM1353" s="152" t="n"/>
      <c r="AN1353" s="166" t="n"/>
      <c r="AO1353" s="155" t="n"/>
      <c r="AP1353" s="152" t="n"/>
      <c r="AQ1353" s="152" t="n"/>
      <c r="AR1353" s="152" t="n"/>
      <c r="AS1353" s="152" t="n"/>
      <c r="AT1353" s="152" t="n"/>
      <c r="AU1353" s="155" t="n"/>
      <c r="AV1353" s="152" t="n"/>
      <c r="AW1353" s="152" t="n"/>
      <c r="AX1353" s="152" t="n"/>
      <c r="AY1353" s="152" t="n"/>
      <c r="AZ1353" s="152" t="n"/>
      <c r="BA1353" s="165" t="n"/>
      <c r="BB1353" s="165" t="n"/>
      <c r="BC1353" s="152" t="n"/>
      <c r="BD1353" s="152" t="n"/>
      <c r="BE1353" s="152" t="n"/>
      <c r="BF1353" s="152" t="n"/>
      <c r="BG1353" s="155" t="n"/>
      <c r="BH1353" s="152" t="n"/>
      <c r="BI1353" s="152" t="n"/>
      <c r="BJ1353" s="152" t="n"/>
      <c r="BK1353" s="152" t="n"/>
      <c r="BL1353" s="152" t="n"/>
      <c r="BM1353" s="152" t="n"/>
      <c r="BN1353" s="152" t="n"/>
      <c r="BO1353" s="152" t="n"/>
      <c r="BP1353" s="155" t="n"/>
      <c r="BQ1353" s="152" t="n"/>
      <c r="BR1353" s="152" t="n"/>
      <c r="BS1353" s="152" t="n"/>
      <c r="BT1353" s="152" t="n"/>
      <c r="BU1353" s="152" t="n"/>
      <c r="BV1353" s="152" t="n"/>
      <c r="BW1353" s="152" t="n"/>
      <c r="BX1353" s="165" t="n"/>
      <c r="BY1353" s="150" t="n"/>
      <c r="BZ1353" s="150" t="n"/>
      <c r="CA1353" s="150" t="n"/>
      <c r="CB1353" s="174" t="n"/>
      <c r="CC1353" s="156" t="n"/>
      <c r="CD1353" s="156" t="n"/>
      <c r="CE1353" s="167">
        <f>IFERROR(__xludf.DUMMYFUNCTION("""COMPUTED_VALUE"""),"")</f>
        <v/>
      </c>
      <c r="CF1353" s="158">
        <f>IFERROR(__xludf.DUMMYFUNCTION("""COMPUTED_VALUE"""),"")</f>
        <v/>
      </c>
      <c r="CG1353" s="148" t="n"/>
      <c r="CH1353" s="148" t="n"/>
      <c r="CI1353" s="148" t="n"/>
      <c r="CJ1353" s="148" t="n"/>
      <c r="CK1353" s="148" t="n"/>
      <c r="CL1353" s="148" t="n"/>
      <c r="CM1353" s="148" t="n"/>
      <c r="CN1353" s="148" t="n"/>
      <c r="CO1353" s="148" t="n"/>
      <c r="CP1353" s="148" t="n"/>
      <c r="CQ1353" s="148" t="n"/>
      <c r="CR1353" s="148" t="n"/>
      <c r="CS1353" s="148" t="n"/>
      <c r="CT1353" s="148" t="n"/>
      <c r="CU1353" s="148" t="n"/>
      <c r="CV1353" s="148" t="n"/>
    </row>
    <row r="1354">
      <c r="A1354" s="162" t="n"/>
      <c r="B1354" s="64" t="n"/>
      <c r="C1354" s="129" t="n"/>
      <c r="D1354" s="130" t="inlineStr"/>
      <c r="E1354" s="150" t="inlineStr"/>
      <c r="F1354" s="150" t="inlineStr"/>
      <c r="G1354" s="150" t="n"/>
      <c r="H1354" s="152" t="n"/>
      <c r="I1354" s="152" t="n"/>
      <c r="J1354" s="152" t="n"/>
      <c r="K1354" s="152" t="n"/>
      <c r="L1354" s="152" t="n"/>
      <c r="M1354" s="152" t="n"/>
      <c r="N1354" s="152" t="n"/>
      <c r="O1354" s="152" t="n"/>
      <c r="P1354" s="152" t="n"/>
      <c r="Q1354" s="152" t="n"/>
      <c r="R1354" s="152" t="n"/>
      <c r="S1354" s="165" t="n"/>
      <c r="T1354" s="152" t="n"/>
      <c r="U1354" s="152" t="n"/>
      <c r="V1354" s="152" t="n"/>
      <c r="W1354" s="152" t="n"/>
      <c r="X1354" s="152" t="n"/>
      <c r="Y1354" s="152" t="n"/>
      <c r="Z1354" s="152" t="n"/>
      <c r="AA1354" s="152" t="n"/>
      <c r="AB1354" s="152" t="n"/>
      <c r="AC1354" s="152" t="n"/>
      <c r="AD1354" s="152" t="n"/>
      <c r="AE1354" s="152" t="n"/>
      <c r="AF1354" s="152" t="n"/>
      <c r="AG1354" s="152" t="n"/>
      <c r="AH1354" s="152" t="n"/>
      <c r="AI1354" s="152" t="n"/>
      <c r="AJ1354" s="152" t="n"/>
      <c r="AK1354" s="152" t="n"/>
      <c r="AL1354" s="152" t="n"/>
      <c r="AM1354" s="152" t="n"/>
      <c r="AN1354" s="166" t="n"/>
      <c r="AO1354" s="155" t="n"/>
      <c r="AP1354" s="152" t="n"/>
      <c r="AQ1354" s="152" t="n"/>
      <c r="AR1354" s="152" t="n"/>
      <c r="AS1354" s="152" t="n"/>
      <c r="AT1354" s="152" t="n"/>
      <c r="AU1354" s="155" t="n"/>
      <c r="AV1354" s="152" t="n"/>
      <c r="AW1354" s="152" t="n"/>
      <c r="AX1354" s="152" t="n"/>
      <c r="AY1354" s="152" t="n"/>
      <c r="AZ1354" s="152" t="n"/>
      <c r="BA1354" s="165" t="n"/>
      <c r="BB1354" s="165" t="n"/>
      <c r="BC1354" s="152" t="n"/>
      <c r="BD1354" s="152" t="n"/>
      <c r="BE1354" s="152" t="n"/>
      <c r="BF1354" s="152" t="n"/>
      <c r="BG1354" s="155" t="n"/>
      <c r="BH1354" s="152" t="n"/>
      <c r="BI1354" s="152" t="n"/>
      <c r="BJ1354" s="152" t="n"/>
      <c r="BK1354" s="152" t="n"/>
      <c r="BL1354" s="152" t="n"/>
      <c r="BM1354" s="152" t="n"/>
      <c r="BN1354" s="152" t="n"/>
      <c r="BO1354" s="152" t="n"/>
      <c r="BP1354" s="155" t="n"/>
      <c r="BQ1354" s="152" t="n"/>
      <c r="BR1354" s="152" t="n"/>
      <c r="BS1354" s="152" t="n"/>
      <c r="BT1354" s="152" t="n"/>
      <c r="BU1354" s="152" t="n"/>
      <c r="BV1354" s="152" t="n"/>
      <c r="BW1354" s="152" t="n"/>
      <c r="BX1354" s="165" t="n"/>
      <c r="BY1354" s="150" t="n"/>
      <c r="BZ1354" s="150" t="n"/>
      <c r="CA1354" s="150" t="n"/>
      <c r="CB1354" s="174" t="n"/>
      <c r="CC1354" s="156" t="n"/>
      <c r="CD1354" s="156" t="n"/>
      <c r="CE1354" s="167">
        <f>IFERROR(__xludf.DUMMYFUNCTION("""COMPUTED_VALUE"""),"")</f>
        <v/>
      </c>
      <c r="CF1354" s="158">
        <f>IFERROR(__xludf.DUMMYFUNCTION("""COMPUTED_VALUE"""),"")</f>
        <v/>
      </c>
      <c r="CG1354" s="148" t="n"/>
      <c r="CH1354" s="148" t="n"/>
      <c r="CI1354" s="148" t="n"/>
      <c r="CJ1354" s="148" t="n"/>
      <c r="CK1354" s="148" t="n"/>
      <c r="CL1354" s="148" t="n"/>
      <c r="CM1354" s="148" t="n"/>
      <c r="CN1354" s="148" t="n"/>
      <c r="CO1354" s="148" t="n"/>
      <c r="CP1354" s="148" t="n"/>
      <c r="CQ1354" s="148" t="n"/>
      <c r="CR1354" s="148" t="n"/>
      <c r="CS1354" s="148" t="n"/>
      <c r="CT1354" s="148" t="n"/>
      <c r="CU1354" s="148" t="n"/>
      <c r="CV1354" s="148" t="n"/>
    </row>
    <row r="1355">
      <c r="A1355" s="162" t="n"/>
      <c r="B1355" s="64" t="n"/>
      <c r="C1355" s="129" t="n"/>
      <c r="D1355" s="130" t="inlineStr"/>
      <c r="E1355" s="150" t="inlineStr"/>
      <c r="F1355" s="150" t="inlineStr"/>
      <c r="G1355" s="150" t="n"/>
      <c r="H1355" s="152" t="n"/>
      <c r="I1355" s="152" t="n"/>
      <c r="J1355" s="152" t="n"/>
      <c r="K1355" s="152" t="n"/>
      <c r="L1355" s="152" t="n"/>
      <c r="M1355" s="152" t="n"/>
      <c r="N1355" s="152" t="n"/>
      <c r="O1355" s="152" t="n"/>
      <c r="P1355" s="152" t="n"/>
      <c r="Q1355" s="152" t="n"/>
      <c r="R1355" s="152" t="n"/>
      <c r="S1355" s="165" t="n"/>
      <c r="T1355" s="152" t="n"/>
      <c r="U1355" s="152" t="n"/>
      <c r="V1355" s="152" t="n"/>
      <c r="W1355" s="152" t="n"/>
      <c r="X1355" s="152" t="n"/>
      <c r="Y1355" s="152" t="n"/>
      <c r="Z1355" s="152" t="n"/>
      <c r="AA1355" s="152" t="n"/>
      <c r="AB1355" s="152" t="n"/>
      <c r="AC1355" s="152" t="n"/>
      <c r="AD1355" s="152" t="n"/>
      <c r="AE1355" s="152" t="n"/>
      <c r="AF1355" s="152" t="n"/>
      <c r="AG1355" s="152" t="n"/>
      <c r="AH1355" s="152" t="n"/>
      <c r="AI1355" s="152" t="n"/>
      <c r="AJ1355" s="152" t="n"/>
      <c r="AK1355" s="152" t="n"/>
      <c r="AL1355" s="152" t="n"/>
      <c r="AM1355" s="152" t="n"/>
      <c r="AN1355" s="166" t="n"/>
      <c r="AO1355" s="155" t="n"/>
      <c r="AP1355" s="152" t="n"/>
      <c r="AQ1355" s="152" t="n"/>
      <c r="AR1355" s="152" t="n"/>
      <c r="AS1355" s="152" t="n"/>
      <c r="AT1355" s="152" t="n"/>
      <c r="AU1355" s="155" t="n"/>
      <c r="AV1355" s="152" t="n"/>
      <c r="AW1355" s="152" t="n"/>
      <c r="AX1355" s="152" t="n"/>
      <c r="AY1355" s="152" t="n"/>
      <c r="AZ1355" s="152" t="n"/>
      <c r="BA1355" s="165" t="n"/>
      <c r="BB1355" s="165" t="n"/>
      <c r="BC1355" s="152" t="n"/>
      <c r="BD1355" s="152" t="n"/>
      <c r="BE1355" s="152" t="n"/>
      <c r="BF1355" s="152" t="n"/>
      <c r="BG1355" s="155" t="n"/>
      <c r="BH1355" s="152" t="n"/>
      <c r="BI1355" s="152" t="n"/>
      <c r="BJ1355" s="152" t="n"/>
      <c r="BK1355" s="152" t="n"/>
      <c r="BL1355" s="152" t="n"/>
      <c r="BM1355" s="152" t="n"/>
      <c r="BN1355" s="152" t="n"/>
      <c r="BO1355" s="152" t="n"/>
      <c r="BP1355" s="155" t="n"/>
      <c r="BQ1355" s="152" t="n"/>
      <c r="BR1355" s="152" t="n"/>
      <c r="BS1355" s="152" t="n"/>
      <c r="BT1355" s="152" t="n"/>
      <c r="BU1355" s="152" t="n"/>
      <c r="BV1355" s="152" t="n"/>
      <c r="BW1355" s="152" t="n"/>
      <c r="BX1355" s="165" t="n"/>
      <c r="BY1355" s="150" t="n"/>
      <c r="BZ1355" s="150" t="n"/>
      <c r="CA1355" s="150" t="n"/>
      <c r="CB1355" s="174" t="n"/>
      <c r="CC1355" s="156" t="n"/>
      <c r="CD1355" s="156" t="n"/>
      <c r="CE1355" s="167">
        <f>IFERROR(__xludf.DUMMYFUNCTION("""COMPUTED_VALUE"""),"")</f>
        <v/>
      </c>
      <c r="CF1355" s="158">
        <f>IFERROR(__xludf.DUMMYFUNCTION("""COMPUTED_VALUE"""),"")</f>
        <v/>
      </c>
      <c r="CG1355" s="148" t="n"/>
      <c r="CH1355" s="148" t="n"/>
      <c r="CI1355" s="148" t="n"/>
      <c r="CJ1355" s="148" t="n"/>
      <c r="CK1355" s="148" t="n"/>
      <c r="CL1355" s="148" t="n"/>
      <c r="CM1355" s="148" t="n"/>
      <c r="CN1355" s="148" t="n"/>
      <c r="CO1355" s="148" t="n"/>
      <c r="CP1355" s="148" t="n"/>
      <c r="CQ1355" s="148" t="n"/>
      <c r="CR1355" s="148" t="n"/>
      <c r="CS1355" s="148" t="n"/>
      <c r="CT1355" s="148" t="n"/>
      <c r="CU1355" s="148" t="n"/>
      <c r="CV1355" s="148" t="n"/>
    </row>
    <row r="1356">
      <c r="A1356" s="162" t="n"/>
      <c r="B1356" s="64" t="n"/>
      <c r="C1356" s="129" t="n"/>
      <c r="D1356" s="130" t="inlineStr"/>
      <c r="E1356" s="150" t="inlineStr"/>
      <c r="F1356" s="150" t="inlineStr"/>
      <c r="G1356" s="150" t="n"/>
      <c r="H1356" s="152" t="n"/>
      <c r="I1356" s="152" t="n"/>
      <c r="J1356" s="152" t="n"/>
      <c r="K1356" s="152" t="n"/>
      <c r="L1356" s="152" t="n"/>
      <c r="M1356" s="152" t="n"/>
      <c r="N1356" s="152" t="n"/>
      <c r="O1356" s="152" t="n"/>
      <c r="P1356" s="152" t="n"/>
      <c r="Q1356" s="152" t="n"/>
      <c r="R1356" s="152" t="n"/>
      <c r="S1356" s="165" t="n"/>
      <c r="T1356" s="152" t="n"/>
      <c r="U1356" s="152" t="n"/>
      <c r="V1356" s="152" t="n"/>
      <c r="W1356" s="152" t="n"/>
      <c r="X1356" s="152" t="n"/>
      <c r="Y1356" s="152" t="n"/>
      <c r="Z1356" s="152" t="n"/>
      <c r="AA1356" s="152" t="n"/>
      <c r="AB1356" s="152" t="n"/>
      <c r="AC1356" s="152" t="n"/>
      <c r="AD1356" s="152" t="n"/>
      <c r="AE1356" s="152" t="n"/>
      <c r="AF1356" s="152" t="n"/>
      <c r="AG1356" s="152" t="n"/>
      <c r="AH1356" s="152" t="n"/>
      <c r="AI1356" s="152" t="n"/>
      <c r="AJ1356" s="152" t="n"/>
      <c r="AK1356" s="152" t="n"/>
      <c r="AL1356" s="152" t="n"/>
      <c r="AM1356" s="152" t="n"/>
      <c r="AN1356" s="166" t="n"/>
      <c r="AO1356" s="155" t="n"/>
      <c r="AP1356" s="152" t="n"/>
      <c r="AQ1356" s="152" t="n"/>
      <c r="AR1356" s="152" t="n"/>
      <c r="AS1356" s="152" t="n"/>
      <c r="AT1356" s="152" t="n"/>
      <c r="AU1356" s="155" t="n"/>
      <c r="AV1356" s="152" t="n"/>
      <c r="AW1356" s="152" t="n"/>
      <c r="AX1356" s="152" t="n"/>
      <c r="AY1356" s="152" t="n"/>
      <c r="AZ1356" s="152" t="n"/>
      <c r="BA1356" s="165" t="n"/>
      <c r="BB1356" s="165" t="n"/>
      <c r="BC1356" s="152" t="n"/>
      <c r="BD1356" s="152" t="n"/>
      <c r="BE1356" s="152" t="n"/>
      <c r="BF1356" s="152" t="n"/>
      <c r="BG1356" s="155" t="n"/>
      <c r="BH1356" s="152" t="n"/>
      <c r="BI1356" s="152" t="n"/>
      <c r="BJ1356" s="152" t="n"/>
      <c r="BK1356" s="152" t="n"/>
      <c r="BL1356" s="152" t="n"/>
      <c r="BM1356" s="152" t="n"/>
      <c r="BN1356" s="152" t="n"/>
      <c r="BO1356" s="152" t="n"/>
      <c r="BP1356" s="155" t="n"/>
      <c r="BQ1356" s="152" t="n"/>
      <c r="BR1356" s="152" t="n"/>
      <c r="BS1356" s="152" t="n"/>
      <c r="BT1356" s="152" t="n"/>
      <c r="BU1356" s="152" t="n"/>
      <c r="BV1356" s="152" t="n"/>
      <c r="BW1356" s="152" t="n"/>
      <c r="BX1356" s="165" t="n"/>
      <c r="BY1356" s="150" t="n"/>
      <c r="BZ1356" s="150" t="n"/>
      <c r="CA1356" s="150" t="n"/>
      <c r="CB1356" s="174" t="n"/>
      <c r="CC1356" s="156" t="n"/>
      <c r="CD1356" s="156" t="n"/>
      <c r="CE1356" s="167">
        <f>IFERROR(__xludf.DUMMYFUNCTION("""COMPUTED_VALUE"""),"")</f>
        <v/>
      </c>
      <c r="CF1356" s="158">
        <f>IFERROR(__xludf.DUMMYFUNCTION("""COMPUTED_VALUE"""),"")</f>
        <v/>
      </c>
      <c r="CG1356" s="148" t="n"/>
      <c r="CH1356" s="148" t="n"/>
      <c r="CI1356" s="148" t="n"/>
      <c r="CJ1356" s="148" t="n"/>
      <c r="CK1356" s="148" t="n"/>
      <c r="CL1356" s="148" t="n"/>
      <c r="CM1356" s="148" t="n"/>
      <c r="CN1356" s="148" t="n"/>
      <c r="CO1356" s="148" t="n"/>
      <c r="CP1356" s="148" t="n"/>
      <c r="CQ1356" s="148" t="n"/>
      <c r="CR1356" s="148" t="n"/>
      <c r="CS1356" s="148" t="n"/>
      <c r="CT1356" s="148" t="n"/>
      <c r="CU1356" s="148" t="n"/>
      <c r="CV1356" s="148" t="n"/>
    </row>
    <row r="1357">
      <c r="A1357" s="162" t="n"/>
      <c r="B1357" s="64" t="n"/>
      <c r="C1357" s="129" t="n"/>
      <c r="D1357" s="130" t="inlineStr"/>
      <c r="E1357" s="150" t="inlineStr"/>
      <c r="F1357" s="150" t="inlineStr"/>
      <c r="G1357" s="150" t="n"/>
      <c r="H1357" s="152" t="n"/>
      <c r="I1357" s="152" t="n"/>
      <c r="J1357" s="152" t="n"/>
      <c r="K1357" s="152" t="n"/>
      <c r="L1357" s="152" t="n"/>
      <c r="M1357" s="152" t="n"/>
      <c r="N1357" s="152" t="n"/>
      <c r="O1357" s="152" t="n"/>
      <c r="P1357" s="152" t="n"/>
      <c r="Q1357" s="152" t="n"/>
      <c r="R1357" s="152" t="n"/>
      <c r="S1357" s="165" t="n"/>
      <c r="T1357" s="152" t="n"/>
      <c r="U1357" s="152" t="n"/>
      <c r="V1357" s="152" t="n"/>
      <c r="W1357" s="152" t="n"/>
      <c r="X1357" s="152" t="n"/>
      <c r="Y1357" s="152" t="n"/>
      <c r="Z1357" s="152" t="n"/>
      <c r="AA1357" s="152" t="n"/>
      <c r="AB1357" s="152" t="n"/>
      <c r="AC1357" s="152" t="n"/>
      <c r="AD1357" s="152" t="n"/>
      <c r="AE1357" s="152" t="n"/>
      <c r="AF1357" s="152" t="n"/>
      <c r="AG1357" s="152" t="n"/>
      <c r="AH1357" s="152" t="n"/>
      <c r="AI1357" s="152" t="n"/>
      <c r="AJ1357" s="152" t="n"/>
      <c r="AK1357" s="152" t="n"/>
      <c r="AL1357" s="152" t="n"/>
      <c r="AM1357" s="152" t="n"/>
      <c r="AN1357" s="166" t="n"/>
      <c r="AO1357" s="155" t="n"/>
      <c r="AP1357" s="152" t="n"/>
      <c r="AQ1357" s="152" t="n"/>
      <c r="AR1357" s="152" t="n"/>
      <c r="AS1357" s="152" t="n"/>
      <c r="AT1357" s="152" t="n"/>
      <c r="AU1357" s="155" t="n"/>
      <c r="AV1357" s="152" t="n"/>
      <c r="AW1357" s="152" t="n"/>
      <c r="AX1357" s="152" t="n"/>
      <c r="AY1357" s="152" t="n"/>
      <c r="AZ1357" s="152" t="n"/>
      <c r="BA1357" s="165" t="n"/>
      <c r="BB1357" s="165" t="n"/>
      <c r="BC1357" s="152" t="n"/>
      <c r="BD1357" s="152" t="n"/>
      <c r="BE1357" s="152" t="n"/>
      <c r="BF1357" s="152" t="n"/>
      <c r="BG1357" s="155" t="n"/>
      <c r="BH1357" s="152" t="n"/>
      <c r="BI1357" s="152" t="n"/>
      <c r="BJ1357" s="152" t="n"/>
      <c r="BK1357" s="152" t="n"/>
      <c r="BL1357" s="152" t="n"/>
      <c r="BM1357" s="152" t="n"/>
      <c r="BN1357" s="152" t="n"/>
      <c r="BO1357" s="152" t="n"/>
      <c r="BP1357" s="155" t="n"/>
      <c r="BQ1357" s="152" t="n"/>
      <c r="BR1357" s="152" t="n"/>
      <c r="BS1357" s="152" t="n"/>
      <c r="BT1357" s="152" t="n"/>
      <c r="BU1357" s="152" t="n"/>
      <c r="BV1357" s="152" t="n"/>
      <c r="BW1357" s="152" t="n"/>
      <c r="BX1357" s="165" t="n"/>
      <c r="BY1357" s="150" t="n"/>
      <c r="BZ1357" s="150" t="n"/>
      <c r="CA1357" s="150" t="n"/>
      <c r="CB1357" s="174" t="n"/>
      <c r="CC1357" s="156" t="n"/>
      <c r="CD1357" s="156" t="n"/>
      <c r="CE1357" s="167">
        <f>IFERROR(__xludf.DUMMYFUNCTION("""COMPUTED_VALUE"""),"")</f>
        <v/>
      </c>
      <c r="CF1357" s="158">
        <f>IFERROR(__xludf.DUMMYFUNCTION("""COMPUTED_VALUE"""),"")</f>
        <v/>
      </c>
      <c r="CG1357" s="148" t="n"/>
      <c r="CH1357" s="148" t="n"/>
      <c r="CI1357" s="148" t="n"/>
      <c r="CJ1357" s="148" t="n"/>
      <c r="CK1357" s="148" t="n"/>
      <c r="CL1357" s="148" t="n"/>
      <c r="CM1357" s="148" t="n"/>
      <c r="CN1357" s="148" t="n"/>
      <c r="CO1357" s="148" t="n"/>
      <c r="CP1357" s="148" t="n"/>
      <c r="CQ1357" s="148" t="n"/>
      <c r="CR1357" s="148" t="n"/>
      <c r="CS1357" s="148" t="n"/>
      <c r="CT1357" s="148" t="n"/>
      <c r="CU1357" s="148" t="n"/>
      <c r="CV1357" s="148" t="n"/>
    </row>
    <row r="1358">
      <c r="A1358" s="162" t="n"/>
      <c r="B1358" s="64" t="n"/>
      <c r="C1358" s="129" t="n"/>
      <c r="D1358" s="130" t="inlineStr"/>
      <c r="E1358" s="150" t="inlineStr"/>
      <c r="F1358" s="150" t="inlineStr"/>
      <c r="G1358" s="150" t="n"/>
      <c r="H1358" s="152" t="n"/>
      <c r="I1358" s="152" t="n"/>
      <c r="J1358" s="152" t="n"/>
      <c r="K1358" s="152" t="n"/>
      <c r="L1358" s="152" t="n"/>
      <c r="M1358" s="152" t="n"/>
      <c r="N1358" s="152" t="n"/>
      <c r="O1358" s="152" t="n"/>
      <c r="P1358" s="152" t="n"/>
      <c r="Q1358" s="152" t="n"/>
      <c r="R1358" s="152" t="n"/>
      <c r="S1358" s="165" t="n"/>
      <c r="T1358" s="152" t="n"/>
      <c r="U1358" s="152" t="n"/>
      <c r="V1358" s="152" t="n"/>
      <c r="W1358" s="152" t="n"/>
      <c r="X1358" s="152" t="n"/>
      <c r="Y1358" s="152" t="n"/>
      <c r="Z1358" s="152" t="n"/>
      <c r="AA1358" s="152" t="n"/>
      <c r="AB1358" s="152" t="n"/>
      <c r="AC1358" s="152" t="n"/>
      <c r="AD1358" s="152" t="n"/>
      <c r="AE1358" s="152" t="n"/>
      <c r="AF1358" s="152" t="n"/>
      <c r="AG1358" s="152" t="n"/>
      <c r="AH1358" s="152" t="n"/>
      <c r="AI1358" s="152" t="n"/>
      <c r="AJ1358" s="152" t="n"/>
      <c r="AK1358" s="152" t="n"/>
      <c r="AL1358" s="152" t="n"/>
      <c r="AM1358" s="152" t="n"/>
      <c r="AN1358" s="166" t="n"/>
      <c r="AO1358" s="155" t="n"/>
      <c r="AP1358" s="152" t="n"/>
      <c r="AQ1358" s="152" t="n"/>
      <c r="AR1358" s="152" t="n"/>
      <c r="AS1358" s="152" t="n"/>
      <c r="AT1358" s="152" t="n"/>
      <c r="AU1358" s="155" t="n"/>
      <c r="AV1358" s="152" t="n"/>
      <c r="AW1358" s="152" t="n"/>
      <c r="AX1358" s="152" t="n"/>
      <c r="AY1358" s="152" t="n"/>
      <c r="AZ1358" s="152" t="n"/>
      <c r="BA1358" s="165" t="n"/>
      <c r="BB1358" s="165" t="n"/>
      <c r="BC1358" s="152" t="n"/>
      <c r="BD1358" s="152" t="n"/>
      <c r="BE1358" s="152" t="n"/>
      <c r="BF1358" s="152" t="n"/>
      <c r="BG1358" s="155" t="n"/>
      <c r="BH1358" s="152" t="n"/>
      <c r="BI1358" s="152" t="n"/>
      <c r="BJ1358" s="152" t="n"/>
      <c r="BK1358" s="152" t="n"/>
      <c r="BL1358" s="152" t="n"/>
      <c r="BM1358" s="152" t="n"/>
      <c r="BN1358" s="152" t="n"/>
      <c r="BO1358" s="152" t="n"/>
      <c r="BP1358" s="155" t="n"/>
      <c r="BQ1358" s="152" t="n"/>
      <c r="BR1358" s="152" t="n"/>
      <c r="BS1358" s="152" t="n"/>
      <c r="BT1358" s="152" t="n"/>
      <c r="BU1358" s="152" t="n"/>
      <c r="BV1358" s="152" t="n"/>
      <c r="BW1358" s="152" t="n"/>
      <c r="BX1358" s="165" t="n"/>
      <c r="BY1358" s="150" t="n"/>
      <c r="BZ1358" s="150" t="n"/>
      <c r="CA1358" s="150" t="n"/>
      <c r="CB1358" s="174" t="n"/>
      <c r="CC1358" s="156" t="n"/>
      <c r="CD1358" s="156" t="n"/>
      <c r="CE1358" s="167">
        <f>IFERROR(__xludf.DUMMYFUNCTION("""COMPUTED_VALUE"""),"")</f>
        <v/>
      </c>
      <c r="CF1358" s="158">
        <f>IFERROR(__xludf.DUMMYFUNCTION("""COMPUTED_VALUE"""),"")</f>
        <v/>
      </c>
      <c r="CG1358" s="148" t="n"/>
      <c r="CH1358" s="148" t="n"/>
      <c r="CI1358" s="148" t="n"/>
      <c r="CJ1358" s="148" t="n"/>
      <c r="CK1358" s="148" t="n"/>
      <c r="CL1358" s="148" t="n"/>
      <c r="CM1358" s="148" t="n"/>
      <c r="CN1358" s="148" t="n"/>
      <c r="CO1358" s="148" t="n"/>
      <c r="CP1358" s="148" t="n"/>
      <c r="CQ1358" s="148" t="n"/>
      <c r="CR1358" s="148" t="n"/>
      <c r="CS1358" s="148" t="n"/>
      <c r="CT1358" s="148" t="n"/>
      <c r="CU1358" s="148" t="n"/>
      <c r="CV1358" s="148" t="n"/>
    </row>
    <row r="1359">
      <c r="A1359" s="162" t="n"/>
      <c r="B1359" s="64" t="n"/>
      <c r="C1359" s="129" t="n"/>
      <c r="D1359" s="130" t="inlineStr"/>
      <c r="E1359" s="150" t="inlineStr"/>
      <c r="F1359" s="150" t="inlineStr"/>
      <c r="G1359" s="150" t="n"/>
      <c r="H1359" s="152" t="n"/>
      <c r="I1359" s="152" t="n"/>
      <c r="J1359" s="152" t="n"/>
      <c r="K1359" s="152" t="n"/>
      <c r="L1359" s="152" t="n"/>
      <c r="M1359" s="152" t="n"/>
      <c r="N1359" s="152" t="n"/>
      <c r="O1359" s="152" t="n"/>
      <c r="P1359" s="152" t="n"/>
      <c r="Q1359" s="152" t="n"/>
      <c r="R1359" s="152" t="n"/>
      <c r="S1359" s="165" t="n"/>
      <c r="T1359" s="152" t="n"/>
      <c r="U1359" s="152" t="n"/>
      <c r="V1359" s="152" t="n"/>
      <c r="W1359" s="152" t="n"/>
      <c r="X1359" s="152" t="n"/>
      <c r="Y1359" s="152" t="n"/>
      <c r="Z1359" s="152" t="n"/>
      <c r="AA1359" s="152" t="n"/>
      <c r="AB1359" s="152" t="n"/>
      <c r="AC1359" s="152" t="n"/>
      <c r="AD1359" s="152" t="n"/>
      <c r="AE1359" s="152" t="n"/>
      <c r="AF1359" s="152" t="n"/>
      <c r="AG1359" s="152" t="n"/>
      <c r="AH1359" s="152" t="n"/>
      <c r="AI1359" s="152" t="n"/>
      <c r="AJ1359" s="152" t="n"/>
      <c r="AK1359" s="152" t="n"/>
      <c r="AL1359" s="152" t="n"/>
      <c r="AM1359" s="152" t="n"/>
      <c r="AN1359" s="166" t="n"/>
      <c r="AO1359" s="155" t="n"/>
      <c r="AP1359" s="152" t="n"/>
      <c r="AQ1359" s="152" t="n"/>
      <c r="AR1359" s="152" t="n"/>
      <c r="AS1359" s="152" t="n"/>
      <c r="AT1359" s="152" t="n"/>
      <c r="AU1359" s="155" t="n"/>
      <c r="AV1359" s="152" t="n"/>
      <c r="AW1359" s="152" t="n"/>
      <c r="AX1359" s="152" t="n"/>
      <c r="AY1359" s="152" t="n"/>
      <c r="AZ1359" s="152" t="n"/>
      <c r="BA1359" s="165" t="n"/>
      <c r="BB1359" s="165" t="n"/>
      <c r="BC1359" s="152" t="n"/>
      <c r="BD1359" s="152" t="n"/>
      <c r="BE1359" s="152" t="n"/>
      <c r="BF1359" s="152" t="n"/>
      <c r="BG1359" s="155" t="n"/>
      <c r="BH1359" s="152" t="n"/>
      <c r="BI1359" s="152" t="n"/>
      <c r="BJ1359" s="152" t="n"/>
      <c r="BK1359" s="152" t="n"/>
      <c r="BL1359" s="152" t="n"/>
      <c r="BM1359" s="152" t="n"/>
      <c r="BN1359" s="152" t="n"/>
      <c r="BO1359" s="152" t="n"/>
      <c r="BP1359" s="155" t="n"/>
      <c r="BQ1359" s="152" t="n"/>
      <c r="BR1359" s="152" t="n"/>
      <c r="BS1359" s="152" t="n"/>
      <c r="BT1359" s="152" t="n"/>
      <c r="BU1359" s="152" t="n"/>
      <c r="BV1359" s="152" t="n"/>
      <c r="BW1359" s="152" t="n"/>
      <c r="BX1359" s="165" t="n"/>
      <c r="BY1359" s="150" t="n"/>
      <c r="BZ1359" s="150" t="n"/>
      <c r="CA1359" s="150" t="n"/>
      <c r="CB1359" s="174" t="n"/>
      <c r="CC1359" s="156" t="n"/>
      <c r="CD1359" s="156" t="n"/>
      <c r="CE1359" s="167">
        <f>IFERROR(__xludf.DUMMYFUNCTION("""COMPUTED_VALUE"""),"")</f>
        <v/>
      </c>
      <c r="CF1359" s="158">
        <f>IFERROR(__xludf.DUMMYFUNCTION("""COMPUTED_VALUE"""),"")</f>
        <v/>
      </c>
      <c r="CG1359" s="148" t="n"/>
      <c r="CH1359" s="148" t="n"/>
      <c r="CI1359" s="148" t="n"/>
      <c r="CJ1359" s="148" t="n"/>
      <c r="CK1359" s="148" t="n"/>
      <c r="CL1359" s="148" t="n"/>
      <c r="CM1359" s="148" t="n"/>
      <c r="CN1359" s="148" t="n"/>
      <c r="CO1359" s="148" t="n"/>
      <c r="CP1359" s="148" t="n"/>
      <c r="CQ1359" s="148" t="n"/>
      <c r="CR1359" s="148" t="n"/>
      <c r="CS1359" s="148" t="n"/>
      <c r="CT1359" s="148" t="n"/>
      <c r="CU1359" s="148" t="n"/>
      <c r="CV1359" s="148" t="n"/>
    </row>
    <row r="1360">
      <c r="A1360" s="162" t="n"/>
      <c r="B1360" s="64" t="n"/>
      <c r="C1360" s="129" t="n"/>
      <c r="D1360" s="130" t="inlineStr"/>
      <c r="E1360" s="150" t="inlineStr"/>
      <c r="F1360" s="150" t="inlineStr"/>
      <c r="G1360" s="150" t="n"/>
      <c r="H1360" s="152" t="n"/>
      <c r="I1360" s="152" t="n"/>
      <c r="J1360" s="152" t="n"/>
      <c r="K1360" s="152" t="n"/>
      <c r="L1360" s="152" t="n"/>
      <c r="M1360" s="152" t="n"/>
      <c r="N1360" s="152" t="n"/>
      <c r="O1360" s="152" t="n"/>
      <c r="P1360" s="152" t="n"/>
      <c r="Q1360" s="152" t="n"/>
      <c r="R1360" s="152" t="n"/>
      <c r="S1360" s="165" t="n"/>
      <c r="T1360" s="152" t="n"/>
      <c r="U1360" s="152" t="n"/>
      <c r="V1360" s="152" t="n"/>
      <c r="W1360" s="152" t="n"/>
      <c r="X1360" s="152" t="n"/>
      <c r="Y1360" s="152" t="n"/>
      <c r="Z1360" s="152" t="n"/>
      <c r="AA1360" s="152" t="n"/>
      <c r="AB1360" s="152" t="n"/>
      <c r="AC1360" s="152" t="n"/>
      <c r="AD1360" s="152" t="n"/>
      <c r="AE1360" s="152" t="n"/>
      <c r="AF1360" s="152" t="n"/>
      <c r="AG1360" s="152" t="n"/>
      <c r="AH1360" s="152" t="n"/>
      <c r="AI1360" s="152" t="n"/>
      <c r="AJ1360" s="152" t="n"/>
      <c r="AK1360" s="152" t="n"/>
      <c r="AL1360" s="152" t="n"/>
      <c r="AM1360" s="152" t="n"/>
      <c r="AN1360" s="166" t="n"/>
      <c r="AO1360" s="155" t="n"/>
      <c r="AP1360" s="152" t="n"/>
      <c r="AQ1360" s="152" t="n"/>
      <c r="AR1360" s="152" t="n"/>
      <c r="AS1360" s="152" t="n"/>
      <c r="AT1360" s="152" t="n"/>
      <c r="AU1360" s="155" t="n"/>
      <c r="AV1360" s="152" t="n"/>
      <c r="AW1360" s="152" t="n"/>
      <c r="AX1360" s="152" t="n"/>
      <c r="AY1360" s="152" t="n"/>
      <c r="AZ1360" s="152" t="n"/>
      <c r="BA1360" s="165" t="n"/>
      <c r="BB1360" s="165" t="n"/>
      <c r="BC1360" s="152" t="n"/>
      <c r="BD1360" s="152" t="n"/>
      <c r="BE1360" s="152" t="n"/>
      <c r="BF1360" s="152" t="n"/>
      <c r="BG1360" s="155" t="n"/>
      <c r="BH1360" s="152" t="n"/>
      <c r="BI1360" s="152" t="n"/>
      <c r="BJ1360" s="152" t="n"/>
      <c r="BK1360" s="152" t="n"/>
      <c r="BL1360" s="152" t="n"/>
      <c r="BM1360" s="152" t="n"/>
      <c r="BN1360" s="152" t="n"/>
      <c r="BO1360" s="152" t="n"/>
      <c r="BP1360" s="155" t="n"/>
      <c r="BQ1360" s="152" t="n"/>
      <c r="BR1360" s="152" t="n"/>
      <c r="BS1360" s="152" t="n"/>
      <c r="BT1360" s="152" t="n"/>
      <c r="BU1360" s="152" t="n"/>
      <c r="BV1360" s="152" t="n"/>
      <c r="BW1360" s="152" t="n"/>
      <c r="BX1360" s="165" t="n"/>
      <c r="BY1360" s="150" t="n"/>
      <c r="BZ1360" s="150" t="n"/>
      <c r="CA1360" s="150" t="n"/>
      <c r="CB1360" s="174" t="n"/>
      <c r="CC1360" s="156" t="n"/>
      <c r="CD1360" s="156" t="n"/>
      <c r="CE1360" s="167">
        <f>IFERROR(__xludf.DUMMYFUNCTION("""COMPUTED_VALUE"""),"")</f>
        <v/>
      </c>
      <c r="CF1360" s="158">
        <f>IFERROR(__xludf.DUMMYFUNCTION("""COMPUTED_VALUE"""),"")</f>
        <v/>
      </c>
      <c r="CG1360" s="148" t="n"/>
      <c r="CH1360" s="148" t="n"/>
      <c r="CI1360" s="148" t="n"/>
      <c r="CJ1360" s="148" t="n"/>
      <c r="CK1360" s="148" t="n"/>
      <c r="CL1360" s="148" t="n"/>
      <c r="CM1360" s="148" t="n"/>
      <c r="CN1360" s="148" t="n"/>
      <c r="CO1360" s="148" t="n"/>
      <c r="CP1360" s="148" t="n"/>
      <c r="CQ1360" s="148" t="n"/>
      <c r="CR1360" s="148" t="n"/>
      <c r="CS1360" s="148" t="n"/>
      <c r="CT1360" s="148" t="n"/>
      <c r="CU1360" s="148" t="n"/>
      <c r="CV1360" s="148" t="n"/>
    </row>
    <row r="1361">
      <c r="A1361" s="162" t="n"/>
      <c r="B1361" s="64" t="n"/>
      <c r="C1361" s="129" t="n"/>
      <c r="D1361" s="130" t="inlineStr"/>
      <c r="E1361" s="150" t="inlineStr"/>
      <c r="F1361" s="150" t="inlineStr"/>
      <c r="G1361" s="150" t="n"/>
      <c r="H1361" s="152" t="n"/>
      <c r="I1361" s="152" t="n"/>
      <c r="J1361" s="152" t="n"/>
      <c r="K1361" s="152" t="n"/>
      <c r="L1361" s="152" t="n"/>
      <c r="M1361" s="152" t="n"/>
      <c r="N1361" s="152" t="n"/>
      <c r="O1361" s="152" t="n"/>
      <c r="P1361" s="152" t="n"/>
      <c r="Q1361" s="152" t="n"/>
      <c r="R1361" s="152" t="n"/>
      <c r="S1361" s="165" t="n"/>
      <c r="T1361" s="152" t="n"/>
      <c r="U1361" s="152" t="n"/>
      <c r="V1361" s="152" t="n"/>
      <c r="W1361" s="152" t="n"/>
      <c r="X1361" s="152" t="n"/>
      <c r="Y1361" s="152" t="n"/>
      <c r="Z1361" s="152" t="n"/>
      <c r="AA1361" s="152" t="n"/>
      <c r="AB1361" s="152" t="n"/>
      <c r="AC1361" s="152" t="n"/>
      <c r="AD1361" s="152" t="n"/>
      <c r="AE1361" s="152" t="n"/>
      <c r="AF1361" s="152" t="n"/>
      <c r="AG1361" s="152" t="n"/>
      <c r="AH1361" s="152" t="n"/>
      <c r="AI1361" s="152" t="n"/>
      <c r="AJ1361" s="152" t="n"/>
      <c r="AK1361" s="152" t="n"/>
      <c r="AL1361" s="152" t="n"/>
      <c r="AM1361" s="152" t="n"/>
      <c r="AN1361" s="166" t="n"/>
      <c r="AO1361" s="155" t="n"/>
      <c r="AP1361" s="152" t="n"/>
      <c r="AQ1361" s="152" t="n"/>
      <c r="AR1361" s="152" t="n"/>
      <c r="AS1361" s="152" t="n"/>
      <c r="AT1361" s="152" t="n"/>
      <c r="AU1361" s="155" t="n"/>
      <c r="AV1361" s="152" t="n"/>
      <c r="AW1361" s="152" t="n"/>
      <c r="AX1361" s="152" t="n"/>
      <c r="AY1361" s="152" t="n"/>
      <c r="AZ1361" s="152" t="n"/>
      <c r="BA1361" s="165" t="n"/>
      <c r="BB1361" s="165" t="n"/>
      <c r="BC1361" s="152" t="n"/>
      <c r="BD1361" s="152" t="n"/>
      <c r="BE1361" s="152" t="n"/>
      <c r="BF1361" s="152" t="n"/>
      <c r="BG1361" s="155" t="n"/>
      <c r="BH1361" s="152" t="n"/>
      <c r="BI1361" s="152" t="n"/>
      <c r="BJ1361" s="152" t="n"/>
      <c r="BK1361" s="152" t="n"/>
      <c r="BL1361" s="152" t="n"/>
      <c r="BM1361" s="152" t="n"/>
      <c r="BN1361" s="152" t="n"/>
      <c r="BO1361" s="152" t="n"/>
      <c r="BP1361" s="155" t="n"/>
      <c r="BQ1361" s="152" t="n"/>
      <c r="BR1361" s="152" t="n"/>
      <c r="BS1361" s="152" t="n"/>
      <c r="BT1361" s="152" t="n"/>
      <c r="BU1361" s="152" t="n"/>
      <c r="BV1361" s="152" t="n"/>
      <c r="BW1361" s="152" t="n"/>
      <c r="BX1361" s="165" t="n"/>
      <c r="BY1361" s="150" t="n"/>
      <c r="BZ1361" s="150" t="n"/>
      <c r="CA1361" s="150" t="n"/>
      <c r="CB1361" s="174" t="n"/>
      <c r="CC1361" s="156" t="n"/>
      <c r="CD1361" s="156" t="n"/>
      <c r="CE1361" s="167">
        <f>IFERROR(__xludf.DUMMYFUNCTION("""COMPUTED_VALUE"""),"")</f>
        <v/>
      </c>
      <c r="CF1361" s="158">
        <f>IFERROR(__xludf.DUMMYFUNCTION("""COMPUTED_VALUE"""),"")</f>
        <v/>
      </c>
      <c r="CG1361" s="148" t="n"/>
      <c r="CH1361" s="148" t="n"/>
      <c r="CI1361" s="148" t="n"/>
      <c r="CJ1361" s="148" t="n"/>
      <c r="CK1361" s="148" t="n"/>
      <c r="CL1361" s="148" t="n"/>
      <c r="CM1361" s="148" t="n"/>
      <c r="CN1361" s="148" t="n"/>
      <c r="CO1361" s="148" t="n"/>
      <c r="CP1361" s="148" t="n"/>
      <c r="CQ1361" s="148" t="n"/>
      <c r="CR1361" s="148" t="n"/>
      <c r="CS1361" s="148" t="n"/>
      <c r="CT1361" s="148" t="n"/>
      <c r="CU1361" s="148" t="n"/>
      <c r="CV1361" s="148" t="n"/>
    </row>
    <row r="1362">
      <c r="A1362" s="162" t="n"/>
      <c r="B1362" s="64" t="n"/>
      <c r="C1362" s="129" t="n"/>
      <c r="D1362" s="130" t="inlineStr"/>
      <c r="E1362" s="150" t="inlineStr"/>
      <c r="F1362" s="150" t="inlineStr"/>
      <c r="G1362" s="150" t="n"/>
      <c r="H1362" s="152" t="n"/>
      <c r="I1362" s="152" t="n"/>
      <c r="J1362" s="152" t="n"/>
      <c r="K1362" s="152" t="n"/>
      <c r="L1362" s="152" t="n"/>
      <c r="M1362" s="152" t="n"/>
      <c r="N1362" s="152" t="n"/>
      <c r="O1362" s="152" t="n"/>
      <c r="P1362" s="152" t="n"/>
      <c r="Q1362" s="152" t="n"/>
      <c r="R1362" s="152" t="n"/>
      <c r="S1362" s="165" t="n"/>
      <c r="T1362" s="152" t="n"/>
      <c r="U1362" s="152" t="n"/>
      <c r="V1362" s="152" t="n"/>
      <c r="W1362" s="152" t="n"/>
      <c r="X1362" s="152" t="n"/>
      <c r="Y1362" s="152" t="n"/>
      <c r="Z1362" s="152" t="n"/>
      <c r="AA1362" s="152" t="n"/>
      <c r="AB1362" s="152" t="n"/>
      <c r="AC1362" s="152" t="n"/>
      <c r="AD1362" s="152" t="n"/>
      <c r="AE1362" s="152" t="n"/>
      <c r="AF1362" s="152" t="n"/>
      <c r="AG1362" s="152" t="n"/>
      <c r="AH1362" s="152" t="n"/>
      <c r="AI1362" s="152" t="n"/>
      <c r="AJ1362" s="152" t="n"/>
      <c r="AK1362" s="152" t="n"/>
      <c r="AL1362" s="152" t="n"/>
      <c r="AM1362" s="152" t="n"/>
      <c r="AN1362" s="166" t="n"/>
      <c r="AO1362" s="155" t="n"/>
      <c r="AP1362" s="152" t="n"/>
      <c r="AQ1362" s="152" t="n"/>
      <c r="AR1362" s="152" t="n"/>
      <c r="AS1362" s="152" t="n"/>
      <c r="AT1362" s="152" t="n"/>
      <c r="AU1362" s="155" t="n"/>
      <c r="AV1362" s="152" t="n"/>
      <c r="AW1362" s="152" t="n"/>
      <c r="AX1362" s="152" t="n"/>
      <c r="AY1362" s="152" t="n"/>
      <c r="AZ1362" s="152" t="n"/>
      <c r="BA1362" s="165" t="n"/>
      <c r="BB1362" s="165" t="n"/>
      <c r="BC1362" s="152" t="n"/>
      <c r="BD1362" s="152" t="n"/>
      <c r="BE1362" s="152" t="n"/>
      <c r="BF1362" s="152" t="n"/>
      <c r="BG1362" s="155" t="n"/>
      <c r="BH1362" s="152" t="n"/>
      <c r="BI1362" s="152" t="n"/>
      <c r="BJ1362" s="152" t="n"/>
      <c r="BK1362" s="152" t="n"/>
      <c r="BL1362" s="152" t="n"/>
      <c r="BM1362" s="152" t="n"/>
      <c r="BN1362" s="152" t="n"/>
      <c r="BO1362" s="152" t="n"/>
      <c r="BP1362" s="155" t="n"/>
      <c r="BQ1362" s="152" t="n"/>
      <c r="BR1362" s="152" t="n"/>
      <c r="BS1362" s="152" t="n"/>
      <c r="BT1362" s="152" t="n"/>
      <c r="BU1362" s="152" t="n"/>
      <c r="BV1362" s="152" t="n"/>
      <c r="BW1362" s="152" t="n"/>
      <c r="BX1362" s="165" t="n"/>
      <c r="BY1362" s="150" t="n"/>
      <c r="BZ1362" s="150" t="n"/>
      <c r="CA1362" s="150" t="n"/>
      <c r="CB1362" s="174" t="n"/>
      <c r="CC1362" s="156" t="n"/>
      <c r="CD1362" s="156" t="n"/>
      <c r="CE1362" s="167">
        <f>IFERROR(__xludf.DUMMYFUNCTION("""COMPUTED_VALUE"""),"")</f>
        <v/>
      </c>
      <c r="CF1362" s="158">
        <f>IFERROR(__xludf.DUMMYFUNCTION("""COMPUTED_VALUE"""),"")</f>
        <v/>
      </c>
      <c r="CG1362" s="148" t="n"/>
      <c r="CH1362" s="148" t="n"/>
      <c r="CI1362" s="148" t="n"/>
      <c r="CJ1362" s="148" t="n"/>
      <c r="CK1362" s="148" t="n"/>
      <c r="CL1362" s="148" t="n"/>
      <c r="CM1362" s="148" t="n"/>
      <c r="CN1362" s="148" t="n"/>
      <c r="CO1362" s="148" t="n"/>
      <c r="CP1362" s="148" t="n"/>
      <c r="CQ1362" s="148" t="n"/>
      <c r="CR1362" s="148" t="n"/>
      <c r="CS1362" s="148" t="n"/>
      <c r="CT1362" s="148" t="n"/>
      <c r="CU1362" s="148" t="n"/>
      <c r="CV1362" s="148" t="n"/>
    </row>
    <row r="1363">
      <c r="A1363" s="162" t="n"/>
      <c r="B1363" s="64" t="n"/>
      <c r="C1363" s="129" t="n"/>
      <c r="D1363" s="130" t="inlineStr"/>
      <c r="E1363" s="150" t="inlineStr"/>
      <c r="F1363" s="150" t="inlineStr"/>
      <c r="G1363" s="150" t="n"/>
      <c r="H1363" s="152" t="n"/>
      <c r="I1363" s="152" t="n"/>
      <c r="J1363" s="152" t="n"/>
      <c r="K1363" s="152" t="n"/>
      <c r="L1363" s="152" t="n"/>
      <c r="M1363" s="152" t="n"/>
      <c r="N1363" s="152" t="n"/>
      <c r="O1363" s="152" t="n"/>
      <c r="P1363" s="152" t="n"/>
      <c r="Q1363" s="152" t="n"/>
      <c r="R1363" s="152" t="n"/>
      <c r="S1363" s="165" t="n"/>
      <c r="T1363" s="152" t="n"/>
      <c r="U1363" s="152" t="n"/>
      <c r="V1363" s="152" t="n"/>
      <c r="W1363" s="152" t="n"/>
      <c r="X1363" s="152" t="n"/>
      <c r="Y1363" s="152" t="n"/>
      <c r="Z1363" s="152" t="n"/>
      <c r="AA1363" s="152" t="n"/>
      <c r="AB1363" s="152" t="n"/>
      <c r="AC1363" s="152" t="n"/>
      <c r="AD1363" s="152" t="n"/>
      <c r="AE1363" s="152" t="n"/>
      <c r="AF1363" s="152" t="n"/>
      <c r="AG1363" s="152" t="n"/>
      <c r="AH1363" s="152" t="n"/>
      <c r="AI1363" s="152" t="n"/>
      <c r="AJ1363" s="152" t="n"/>
      <c r="AK1363" s="152" t="n"/>
      <c r="AL1363" s="152" t="n"/>
      <c r="AM1363" s="152" t="n"/>
      <c r="AN1363" s="166" t="n"/>
      <c r="AO1363" s="155" t="n"/>
      <c r="AP1363" s="152" t="n"/>
      <c r="AQ1363" s="152" t="n"/>
      <c r="AR1363" s="152" t="n"/>
      <c r="AS1363" s="152" t="n"/>
      <c r="AT1363" s="152" t="n"/>
      <c r="AU1363" s="155" t="n"/>
      <c r="AV1363" s="152" t="n"/>
      <c r="AW1363" s="152" t="n"/>
      <c r="AX1363" s="152" t="n"/>
      <c r="AY1363" s="152" t="n"/>
      <c r="AZ1363" s="152" t="n"/>
      <c r="BA1363" s="165" t="n"/>
      <c r="BB1363" s="165" t="n"/>
      <c r="BC1363" s="152" t="n"/>
      <c r="BD1363" s="152" t="n"/>
      <c r="BE1363" s="152" t="n"/>
      <c r="BF1363" s="152" t="n"/>
      <c r="BG1363" s="155" t="n"/>
      <c r="BH1363" s="152" t="n"/>
      <c r="BI1363" s="152" t="n"/>
      <c r="BJ1363" s="152" t="n"/>
      <c r="BK1363" s="152" t="n"/>
      <c r="BL1363" s="152" t="n"/>
      <c r="BM1363" s="152" t="n"/>
      <c r="BN1363" s="152" t="n"/>
      <c r="BO1363" s="152" t="n"/>
      <c r="BP1363" s="155" t="n"/>
      <c r="BQ1363" s="152" t="n"/>
      <c r="BR1363" s="152" t="n"/>
      <c r="BS1363" s="152" t="n"/>
      <c r="BT1363" s="152" t="n"/>
      <c r="BU1363" s="152" t="n"/>
      <c r="BV1363" s="152" t="n"/>
      <c r="BW1363" s="152" t="n"/>
      <c r="BX1363" s="165" t="n"/>
      <c r="BY1363" s="150" t="n"/>
      <c r="BZ1363" s="150" t="n"/>
      <c r="CA1363" s="150" t="n"/>
      <c r="CB1363" s="174" t="n"/>
      <c r="CC1363" s="156" t="n"/>
      <c r="CD1363" s="156" t="n"/>
      <c r="CE1363" s="167">
        <f>IFERROR(__xludf.DUMMYFUNCTION("""COMPUTED_VALUE"""),"")</f>
        <v/>
      </c>
      <c r="CF1363" s="158">
        <f>IFERROR(__xludf.DUMMYFUNCTION("""COMPUTED_VALUE"""),"")</f>
        <v/>
      </c>
      <c r="CG1363" s="148" t="n"/>
      <c r="CH1363" s="148" t="n"/>
      <c r="CI1363" s="148" t="n"/>
      <c r="CJ1363" s="148" t="n"/>
      <c r="CK1363" s="148" t="n"/>
      <c r="CL1363" s="148" t="n"/>
      <c r="CM1363" s="148" t="n"/>
      <c r="CN1363" s="148" t="n"/>
      <c r="CO1363" s="148" t="n"/>
      <c r="CP1363" s="148" t="n"/>
      <c r="CQ1363" s="148" t="n"/>
      <c r="CR1363" s="148" t="n"/>
      <c r="CS1363" s="148" t="n"/>
      <c r="CT1363" s="148" t="n"/>
      <c r="CU1363" s="148" t="n"/>
      <c r="CV1363" s="148" t="n"/>
    </row>
    <row r="1364">
      <c r="A1364" s="162" t="n"/>
      <c r="B1364" s="64" t="n"/>
      <c r="C1364" s="129" t="n"/>
      <c r="D1364" s="130" t="inlineStr"/>
      <c r="E1364" s="150" t="inlineStr"/>
      <c r="F1364" s="150" t="inlineStr"/>
      <c r="G1364" s="150" t="n"/>
      <c r="H1364" s="152" t="n"/>
      <c r="I1364" s="152" t="n"/>
      <c r="J1364" s="152" t="n"/>
      <c r="K1364" s="152" t="n"/>
      <c r="L1364" s="152" t="n"/>
      <c r="M1364" s="152" t="n"/>
      <c r="N1364" s="152" t="n"/>
      <c r="O1364" s="152" t="n"/>
      <c r="P1364" s="152" t="n"/>
      <c r="Q1364" s="152" t="n"/>
      <c r="R1364" s="152" t="n"/>
      <c r="S1364" s="165" t="n"/>
      <c r="T1364" s="152" t="n"/>
      <c r="U1364" s="152" t="n"/>
      <c r="V1364" s="152" t="n"/>
      <c r="W1364" s="152" t="n"/>
      <c r="X1364" s="152" t="n"/>
      <c r="Y1364" s="152" t="n"/>
      <c r="Z1364" s="152" t="n"/>
      <c r="AA1364" s="152" t="n"/>
      <c r="AB1364" s="152" t="n"/>
      <c r="AC1364" s="152" t="n"/>
      <c r="AD1364" s="152" t="n"/>
      <c r="AE1364" s="152" t="n"/>
      <c r="AF1364" s="152" t="n"/>
      <c r="AG1364" s="152" t="n"/>
      <c r="AH1364" s="152" t="n"/>
      <c r="AI1364" s="152" t="n"/>
      <c r="AJ1364" s="152" t="n"/>
      <c r="AK1364" s="152" t="n"/>
      <c r="AL1364" s="152" t="n"/>
      <c r="AM1364" s="152" t="n"/>
      <c r="AN1364" s="166" t="n"/>
      <c r="AO1364" s="155" t="n"/>
      <c r="AP1364" s="152" t="n"/>
      <c r="AQ1364" s="152" t="n"/>
      <c r="AR1364" s="152" t="n"/>
      <c r="AS1364" s="152" t="n"/>
      <c r="AT1364" s="152" t="n"/>
      <c r="AU1364" s="155" t="n"/>
      <c r="AV1364" s="152" t="n"/>
      <c r="AW1364" s="152" t="n"/>
      <c r="AX1364" s="152" t="n"/>
      <c r="AY1364" s="152" t="n"/>
      <c r="AZ1364" s="152" t="n"/>
      <c r="BA1364" s="165" t="n"/>
      <c r="BB1364" s="165" t="n"/>
      <c r="BC1364" s="152" t="n"/>
      <c r="BD1364" s="152" t="n"/>
      <c r="BE1364" s="152" t="n"/>
      <c r="BF1364" s="152" t="n"/>
      <c r="BG1364" s="155" t="n"/>
      <c r="BH1364" s="152" t="n"/>
      <c r="BI1364" s="152" t="n"/>
      <c r="BJ1364" s="152" t="n"/>
      <c r="BK1364" s="152" t="n"/>
      <c r="BL1364" s="152" t="n"/>
      <c r="BM1364" s="152" t="n"/>
      <c r="BN1364" s="152" t="n"/>
      <c r="BO1364" s="152" t="n"/>
      <c r="BP1364" s="155" t="n"/>
      <c r="BQ1364" s="152" t="n"/>
      <c r="BR1364" s="152" t="n"/>
      <c r="BS1364" s="152" t="n"/>
      <c r="BT1364" s="152" t="n"/>
      <c r="BU1364" s="152" t="n"/>
      <c r="BV1364" s="152" t="n"/>
      <c r="BW1364" s="152" t="n"/>
      <c r="BX1364" s="165" t="n"/>
      <c r="BY1364" s="150" t="n"/>
      <c r="BZ1364" s="150" t="n"/>
      <c r="CA1364" s="150" t="n"/>
      <c r="CB1364" s="174" t="n"/>
      <c r="CC1364" s="156" t="n"/>
      <c r="CD1364" s="156" t="n"/>
      <c r="CE1364" s="167">
        <f>IFERROR(__xludf.DUMMYFUNCTION("""COMPUTED_VALUE"""),"")</f>
        <v/>
      </c>
      <c r="CF1364" s="158">
        <f>IFERROR(__xludf.DUMMYFUNCTION("""COMPUTED_VALUE"""),"")</f>
        <v/>
      </c>
      <c r="CG1364" s="148" t="n"/>
      <c r="CH1364" s="148" t="n"/>
      <c r="CI1364" s="148" t="n"/>
      <c r="CJ1364" s="148" t="n"/>
      <c r="CK1364" s="148" t="n"/>
      <c r="CL1364" s="148" t="n"/>
      <c r="CM1364" s="148" t="n"/>
      <c r="CN1364" s="148" t="n"/>
      <c r="CO1364" s="148" t="n"/>
      <c r="CP1364" s="148" t="n"/>
      <c r="CQ1364" s="148" t="n"/>
      <c r="CR1364" s="148" t="n"/>
      <c r="CS1364" s="148" t="n"/>
      <c r="CT1364" s="148" t="n"/>
      <c r="CU1364" s="148" t="n"/>
      <c r="CV1364" s="148" t="n"/>
    </row>
    <row r="1365">
      <c r="A1365" s="162" t="n"/>
      <c r="B1365" s="64" t="n"/>
      <c r="C1365" s="129" t="n"/>
      <c r="D1365" s="130" t="inlineStr"/>
      <c r="E1365" s="150" t="inlineStr"/>
      <c r="F1365" s="150" t="inlineStr"/>
      <c r="G1365" s="150" t="n"/>
      <c r="H1365" s="152" t="n"/>
      <c r="I1365" s="152" t="n"/>
      <c r="J1365" s="152" t="n"/>
      <c r="K1365" s="152" t="n"/>
      <c r="L1365" s="152" t="n"/>
      <c r="M1365" s="152" t="n"/>
      <c r="N1365" s="152" t="n"/>
      <c r="O1365" s="152" t="n"/>
      <c r="P1365" s="152" t="n"/>
      <c r="Q1365" s="152" t="n"/>
      <c r="R1365" s="152" t="n"/>
      <c r="S1365" s="165" t="n"/>
      <c r="T1365" s="152" t="n"/>
      <c r="U1365" s="152" t="n"/>
      <c r="V1365" s="152" t="n"/>
      <c r="W1365" s="152" t="n"/>
      <c r="X1365" s="152" t="n"/>
      <c r="Y1365" s="152" t="n"/>
      <c r="Z1365" s="152" t="n"/>
      <c r="AA1365" s="152" t="n"/>
      <c r="AB1365" s="152" t="n"/>
      <c r="AC1365" s="152" t="n"/>
      <c r="AD1365" s="152" t="n"/>
      <c r="AE1365" s="152" t="n"/>
      <c r="AF1365" s="152" t="n"/>
      <c r="AG1365" s="152" t="n"/>
      <c r="AH1365" s="152" t="n"/>
      <c r="AI1365" s="152" t="n"/>
      <c r="AJ1365" s="152" t="n"/>
      <c r="AK1365" s="152" t="n"/>
      <c r="AL1365" s="152" t="n"/>
      <c r="AM1365" s="152" t="n"/>
      <c r="AN1365" s="166" t="n"/>
      <c r="AO1365" s="155" t="n"/>
      <c r="AP1365" s="152" t="n"/>
      <c r="AQ1365" s="152" t="n"/>
      <c r="AR1365" s="152" t="n"/>
      <c r="AS1365" s="152" t="n"/>
      <c r="AT1365" s="152" t="n"/>
      <c r="AU1365" s="155" t="n"/>
      <c r="AV1365" s="152" t="n"/>
      <c r="AW1365" s="152" t="n"/>
      <c r="AX1365" s="152" t="n"/>
      <c r="AY1365" s="152" t="n"/>
      <c r="AZ1365" s="152" t="n"/>
      <c r="BA1365" s="165" t="n"/>
      <c r="BB1365" s="165" t="n"/>
      <c r="BC1365" s="152" t="n"/>
      <c r="BD1365" s="152" t="n"/>
      <c r="BE1365" s="152" t="n"/>
      <c r="BF1365" s="152" t="n"/>
      <c r="BG1365" s="155" t="n"/>
      <c r="BH1365" s="152" t="n"/>
      <c r="BI1365" s="152" t="n"/>
      <c r="BJ1365" s="152" t="n"/>
      <c r="BK1365" s="152" t="n"/>
      <c r="BL1365" s="152" t="n"/>
      <c r="BM1365" s="152" t="n"/>
      <c r="BN1365" s="152" t="n"/>
      <c r="BO1365" s="152" t="n"/>
      <c r="BP1365" s="155" t="n"/>
      <c r="BQ1365" s="152" t="n"/>
      <c r="BR1365" s="152" t="n"/>
      <c r="BS1365" s="152" t="n"/>
      <c r="BT1365" s="152" t="n"/>
      <c r="BU1365" s="152" t="n"/>
      <c r="BV1365" s="152" t="n"/>
      <c r="BW1365" s="152" t="n"/>
      <c r="BX1365" s="165" t="n"/>
      <c r="BY1365" s="150" t="n"/>
      <c r="BZ1365" s="150" t="n"/>
      <c r="CA1365" s="150" t="n"/>
      <c r="CB1365" s="174" t="n"/>
      <c r="CC1365" s="156" t="n"/>
      <c r="CD1365" s="156" t="n"/>
      <c r="CE1365" s="167">
        <f>IFERROR(__xludf.DUMMYFUNCTION("""COMPUTED_VALUE"""),"")</f>
        <v/>
      </c>
      <c r="CF1365" s="158">
        <f>IFERROR(__xludf.DUMMYFUNCTION("""COMPUTED_VALUE"""),"")</f>
        <v/>
      </c>
      <c r="CG1365" s="148" t="n"/>
      <c r="CH1365" s="148" t="n"/>
      <c r="CI1365" s="148" t="n"/>
      <c r="CJ1365" s="148" t="n"/>
      <c r="CK1365" s="148" t="n"/>
      <c r="CL1365" s="148" t="n"/>
      <c r="CM1365" s="148" t="n"/>
      <c r="CN1365" s="148" t="n"/>
      <c r="CO1365" s="148" t="n"/>
      <c r="CP1365" s="148" t="n"/>
      <c r="CQ1365" s="148" t="n"/>
      <c r="CR1365" s="148" t="n"/>
      <c r="CS1365" s="148" t="n"/>
      <c r="CT1365" s="148" t="n"/>
      <c r="CU1365" s="148" t="n"/>
      <c r="CV1365" s="148" t="n"/>
    </row>
    <row r="1366">
      <c r="A1366" s="162" t="n"/>
      <c r="B1366" s="64" t="n"/>
      <c r="C1366" s="129" t="n"/>
      <c r="D1366" s="130" t="inlineStr"/>
      <c r="E1366" s="150" t="inlineStr"/>
      <c r="F1366" s="150" t="inlineStr"/>
      <c r="G1366" s="150" t="n"/>
      <c r="H1366" s="152" t="n"/>
      <c r="I1366" s="152" t="n"/>
      <c r="J1366" s="152" t="n"/>
      <c r="K1366" s="152" t="n"/>
      <c r="L1366" s="152" t="n"/>
      <c r="M1366" s="152" t="n"/>
      <c r="N1366" s="152" t="n"/>
      <c r="O1366" s="152" t="n"/>
      <c r="P1366" s="152" t="n"/>
      <c r="Q1366" s="152" t="n"/>
      <c r="R1366" s="152" t="n"/>
      <c r="S1366" s="165" t="n"/>
      <c r="T1366" s="152" t="n"/>
      <c r="U1366" s="152" t="n"/>
      <c r="V1366" s="152" t="n"/>
      <c r="W1366" s="152" t="n"/>
      <c r="X1366" s="152" t="n"/>
      <c r="Y1366" s="152" t="n"/>
      <c r="Z1366" s="152" t="n"/>
      <c r="AA1366" s="152" t="n"/>
      <c r="AB1366" s="152" t="n"/>
      <c r="AC1366" s="152" t="n"/>
      <c r="AD1366" s="152" t="n"/>
      <c r="AE1366" s="152" t="n"/>
      <c r="AF1366" s="152" t="n"/>
      <c r="AG1366" s="152" t="n"/>
      <c r="AH1366" s="152" t="n"/>
      <c r="AI1366" s="152" t="n"/>
      <c r="AJ1366" s="152" t="n"/>
      <c r="AK1366" s="152" t="n"/>
      <c r="AL1366" s="152" t="n"/>
      <c r="AM1366" s="152" t="n"/>
      <c r="AN1366" s="166" t="n"/>
      <c r="AO1366" s="155" t="n"/>
      <c r="AP1366" s="152" t="n"/>
      <c r="AQ1366" s="152" t="n"/>
      <c r="AR1366" s="152" t="n"/>
      <c r="AS1366" s="152" t="n"/>
      <c r="AT1366" s="152" t="n"/>
      <c r="AU1366" s="155" t="n"/>
      <c r="AV1366" s="152" t="n"/>
      <c r="AW1366" s="152" t="n"/>
      <c r="AX1366" s="152" t="n"/>
      <c r="AY1366" s="152" t="n"/>
      <c r="AZ1366" s="152" t="n"/>
      <c r="BA1366" s="165" t="n"/>
      <c r="BB1366" s="165" t="n"/>
      <c r="BC1366" s="152" t="n"/>
      <c r="BD1366" s="152" t="n"/>
      <c r="BE1366" s="152" t="n"/>
      <c r="BF1366" s="152" t="n"/>
      <c r="BG1366" s="155" t="n"/>
      <c r="BH1366" s="152" t="n"/>
      <c r="BI1366" s="152" t="n"/>
      <c r="BJ1366" s="152" t="n"/>
      <c r="BK1366" s="152" t="n"/>
      <c r="BL1366" s="152" t="n"/>
      <c r="BM1366" s="152" t="n"/>
      <c r="BN1366" s="152" t="n"/>
      <c r="BO1366" s="152" t="n"/>
      <c r="BP1366" s="155" t="n"/>
      <c r="BQ1366" s="152" t="n"/>
      <c r="BR1366" s="152" t="n"/>
      <c r="BS1366" s="152" t="n"/>
      <c r="BT1366" s="152" t="n"/>
      <c r="BU1366" s="152" t="n"/>
      <c r="BV1366" s="152" t="n"/>
      <c r="BW1366" s="152" t="n"/>
      <c r="BX1366" s="165" t="n"/>
      <c r="BY1366" s="150" t="n"/>
      <c r="BZ1366" s="150" t="n"/>
      <c r="CA1366" s="150" t="n"/>
      <c r="CB1366" s="174" t="n"/>
      <c r="CC1366" s="156" t="n"/>
      <c r="CD1366" s="156" t="n"/>
      <c r="CE1366" s="167">
        <f>IFERROR(__xludf.DUMMYFUNCTION("""COMPUTED_VALUE"""),"")</f>
        <v/>
      </c>
      <c r="CF1366" s="158">
        <f>IFERROR(__xludf.DUMMYFUNCTION("""COMPUTED_VALUE"""),"")</f>
        <v/>
      </c>
      <c r="CG1366" s="148" t="n"/>
      <c r="CH1366" s="148" t="n"/>
      <c r="CI1366" s="148" t="n"/>
      <c r="CJ1366" s="148" t="n"/>
      <c r="CK1366" s="148" t="n"/>
      <c r="CL1366" s="148" t="n"/>
      <c r="CM1366" s="148" t="n"/>
      <c r="CN1366" s="148" t="n"/>
      <c r="CO1366" s="148" t="n"/>
      <c r="CP1366" s="148" t="n"/>
      <c r="CQ1366" s="148" t="n"/>
      <c r="CR1366" s="148" t="n"/>
      <c r="CS1366" s="148" t="n"/>
      <c r="CT1366" s="148" t="n"/>
      <c r="CU1366" s="148" t="n"/>
      <c r="CV1366" s="148" t="n"/>
    </row>
    <row r="1367">
      <c r="A1367" s="162" t="n"/>
      <c r="B1367" s="64" t="n"/>
      <c r="C1367" s="129" t="n"/>
      <c r="D1367" s="130" t="inlineStr"/>
      <c r="E1367" s="150" t="inlineStr"/>
      <c r="F1367" s="150" t="inlineStr"/>
      <c r="G1367" s="150" t="n"/>
      <c r="H1367" s="152" t="n"/>
      <c r="I1367" s="152" t="n"/>
      <c r="J1367" s="152" t="n"/>
      <c r="K1367" s="152" t="n"/>
      <c r="L1367" s="152" t="n"/>
      <c r="M1367" s="152" t="n"/>
      <c r="N1367" s="152" t="n"/>
      <c r="O1367" s="152" t="n"/>
      <c r="P1367" s="152" t="n"/>
      <c r="Q1367" s="152" t="n"/>
      <c r="R1367" s="152" t="n"/>
      <c r="S1367" s="165" t="n"/>
      <c r="T1367" s="152" t="n"/>
      <c r="U1367" s="152" t="n"/>
      <c r="V1367" s="152" t="n"/>
      <c r="W1367" s="152" t="n"/>
      <c r="X1367" s="152" t="n"/>
      <c r="Y1367" s="152" t="n"/>
      <c r="Z1367" s="152" t="n"/>
      <c r="AA1367" s="152" t="n"/>
      <c r="AB1367" s="152" t="n"/>
      <c r="AC1367" s="152" t="n"/>
      <c r="AD1367" s="152" t="n"/>
      <c r="AE1367" s="152" t="n"/>
      <c r="AF1367" s="152" t="n"/>
      <c r="AG1367" s="152" t="n"/>
      <c r="AH1367" s="152" t="n"/>
      <c r="AI1367" s="152" t="n"/>
      <c r="AJ1367" s="152" t="n"/>
      <c r="AK1367" s="152" t="n"/>
      <c r="AL1367" s="152" t="n"/>
      <c r="AM1367" s="152" t="n"/>
      <c r="AN1367" s="166" t="n"/>
      <c r="AO1367" s="155" t="n"/>
      <c r="AP1367" s="152" t="n"/>
      <c r="AQ1367" s="152" t="n"/>
      <c r="AR1367" s="152" t="n"/>
      <c r="AS1367" s="152" t="n"/>
      <c r="AT1367" s="152" t="n"/>
      <c r="AU1367" s="155" t="n"/>
      <c r="AV1367" s="152" t="n"/>
      <c r="AW1367" s="152" t="n"/>
      <c r="AX1367" s="152" t="n"/>
      <c r="AY1367" s="152" t="n"/>
      <c r="AZ1367" s="152" t="n"/>
      <c r="BA1367" s="165" t="n"/>
      <c r="BB1367" s="165" t="n"/>
      <c r="BC1367" s="152" t="n"/>
      <c r="BD1367" s="152" t="n"/>
      <c r="BE1367" s="152" t="n"/>
      <c r="BF1367" s="152" t="n"/>
      <c r="BG1367" s="155" t="n"/>
      <c r="BH1367" s="152" t="n"/>
      <c r="BI1367" s="152" t="n"/>
      <c r="BJ1367" s="152" t="n"/>
      <c r="BK1367" s="152" t="n"/>
      <c r="BL1367" s="152" t="n"/>
      <c r="BM1367" s="152" t="n"/>
      <c r="BN1367" s="152" t="n"/>
      <c r="BO1367" s="152" t="n"/>
      <c r="BP1367" s="155" t="n"/>
      <c r="BQ1367" s="152" t="n"/>
      <c r="BR1367" s="152" t="n"/>
      <c r="BS1367" s="152" t="n"/>
      <c r="BT1367" s="152" t="n"/>
      <c r="BU1367" s="152" t="n"/>
      <c r="BV1367" s="152" t="n"/>
      <c r="BW1367" s="152" t="n"/>
      <c r="BX1367" s="165" t="n"/>
      <c r="BY1367" s="150" t="n"/>
      <c r="BZ1367" s="150" t="n"/>
      <c r="CA1367" s="150" t="n"/>
      <c r="CB1367" s="174" t="n"/>
      <c r="CC1367" s="156" t="n"/>
      <c r="CD1367" s="156" t="n"/>
      <c r="CE1367" s="167">
        <f>IFERROR(__xludf.DUMMYFUNCTION("""COMPUTED_VALUE"""),"")</f>
        <v/>
      </c>
      <c r="CF1367" s="158">
        <f>IFERROR(__xludf.DUMMYFUNCTION("""COMPUTED_VALUE"""),"")</f>
        <v/>
      </c>
      <c r="CG1367" s="148" t="n"/>
      <c r="CH1367" s="148" t="n"/>
      <c r="CI1367" s="148" t="n"/>
      <c r="CJ1367" s="148" t="n"/>
      <c r="CK1367" s="148" t="n"/>
      <c r="CL1367" s="148" t="n"/>
      <c r="CM1367" s="148" t="n"/>
      <c r="CN1367" s="148" t="n"/>
      <c r="CO1367" s="148" t="n"/>
      <c r="CP1367" s="148" t="n"/>
      <c r="CQ1367" s="148" t="n"/>
      <c r="CR1367" s="148" t="n"/>
      <c r="CS1367" s="148" t="n"/>
      <c r="CT1367" s="148" t="n"/>
      <c r="CU1367" s="148" t="n"/>
      <c r="CV1367" s="148" t="n"/>
    </row>
    <row r="1368">
      <c r="A1368" s="162" t="n"/>
      <c r="B1368" s="64" t="n"/>
      <c r="C1368" s="129" t="n"/>
      <c r="D1368" s="130" t="inlineStr"/>
      <c r="E1368" s="150" t="inlineStr"/>
      <c r="F1368" s="150" t="inlineStr"/>
      <c r="G1368" s="150" t="n"/>
      <c r="H1368" s="152" t="n"/>
      <c r="I1368" s="152" t="n"/>
      <c r="J1368" s="152" t="n"/>
      <c r="K1368" s="152" t="n"/>
      <c r="L1368" s="152" t="n"/>
      <c r="M1368" s="152" t="n"/>
      <c r="N1368" s="152" t="n"/>
      <c r="O1368" s="152" t="n"/>
      <c r="P1368" s="152" t="n"/>
      <c r="Q1368" s="152" t="n"/>
      <c r="R1368" s="152" t="n"/>
      <c r="S1368" s="165" t="n"/>
      <c r="T1368" s="152" t="n"/>
      <c r="U1368" s="152" t="n"/>
      <c r="V1368" s="152" t="n"/>
      <c r="W1368" s="152" t="n"/>
      <c r="X1368" s="152" t="n"/>
      <c r="Y1368" s="152" t="n"/>
      <c r="Z1368" s="152" t="n"/>
      <c r="AA1368" s="152" t="n"/>
      <c r="AB1368" s="152" t="n"/>
      <c r="AC1368" s="152" t="n"/>
      <c r="AD1368" s="152" t="n"/>
      <c r="AE1368" s="152" t="n"/>
      <c r="AF1368" s="152" t="n"/>
      <c r="AG1368" s="152" t="n"/>
      <c r="AH1368" s="152" t="n"/>
      <c r="AI1368" s="152" t="n"/>
      <c r="AJ1368" s="152" t="n"/>
      <c r="AK1368" s="152" t="n"/>
      <c r="AL1368" s="152" t="n"/>
      <c r="AM1368" s="152" t="n"/>
      <c r="AN1368" s="166" t="n"/>
      <c r="AO1368" s="155" t="n"/>
      <c r="AP1368" s="152" t="n"/>
      <c r="AQ1368" s="152" t="n"/>
      <c r="AR1368" s="152" t="n"/>
      <c r="AS1368" s="152" t="n"/>
      <c r="AT1368" s="152" t="n"/>
      <c r="AU1368" s="155" t="n"/>
      <c r="AV1368" s="152" t="n"/>
      <c r="AW1368" s="152" t="n"/>
      <c r="AX1368" s="152" t="n"/>
      <c r="AY1368" s="152" t="n"/>
      <c r="AZ1368" s="152" t="n"/>
      <c r="BA1368" s="165" t="n"/>
      <c r="BB1368" s="165" t="n"/>
      <c r="BC1368" s="152" t="n"/>
      <c r="BD1368" s="152" t="n"/>
      <c r="BE1368" s="152" t="n"/>
      <c r="BF1368" s="152" t="n"/>
      <c r="BG1368" s="155" t="n"/>
      <c r="BH1368" s="152" t="n"/>
      <c r="BI1368" s="152" t="n"/>
      <c r="BJ1368" s="152" t="n"/>
      <c r="BK1368" s="152" t="n"/>
      <c r="BL1368" s="152" t="n"/>
      <c r="BM1368" s="152" t="n"/>
      <c r="BN1368" s="152" t="n"/>
      <c r="BO1368" s="152" t="n"/>
      <c r="BP1368" s="155" t="n"/>
      <c r="BQ1368" s="152" t="n"/>
      <c r="BR1368" s="152" t="n"/>
      <c r="BS1368" s="152" t="n"/>
      <c r="BT1368" s="152" t="n"/>
      <c r="BU1368" s="152" t="n"/>
      <c r="BV1368" s="152" t="n"/>
      <c r="BW1368" s="152" t="n"/>
      <c r="BX1368" s="165" t="n"/>
      <c r="BY1368" s="150" t="n"/>
      <c r="BZ1368" s="150" t="n"/>
      <c r="CA1368" s="150" t="n"/>
      <c r="CB1368" s="174" t="n"/>
      <c r="CC1368" s="156" t="n"/>
      <c r="CD1368" s="156" t="n"/>
      <c r="CE1368" s="167">
        <f>IFERROR(__xludf.DUMMYFUNCTION("""COMPUTED_VALUE"""),"")</f>
        <v/>
      </c>
      <c r="CF1368" s="158">
        <f>IFERROR(__xludf.DUMMYFUNCTION("""COMPUTED_VALUE"""),"")</f>
        <v/>
      </c>
      <c r="CG1368" s="148" t="n"/>
      <c r="CH1368" s="148" t="n"/>
      <c r="CI1368" s="148" t="n"/>
      <c r="CJ1368" s="148" t="n"/>
      <c r="CK1368" s="148" t="n"/>
      <c r="CL1368" s="148" t="n"/>
      <c r="CM1368" s="148" t="n"/>
      <c r="CN1368" s="148" t="n"/>
      <c r="CO1368" s="148" t="n"/>
      <c r="CP1368" s="148" t="n"/>
      <c r="CQ1368" s="148" t="n"/>
      <c r="CR1368" s="148" t="n"/>
      <c r="CS1368" s="148" t="n"/>
      <c r="CT1368" s="148" t="n"/>
      <c r="CU1368" s="148" t="n"/>
      <c r="CV1368" s="148" t="n"/>
    </row>
    <row r="1369">
      <c r="A1369" s="162" t="n"/>
      <c r="B1369" s="64" t="n"/>
      <c r="C1369" s="129" t="n"/>
      <c r="D1369" s="130" t="inlineStr"/>
      <c r="E1369" s="150" t="inlineStr"/>
      <c r="F1369" s="150" t="inlineStr"/>
      <c r="G1369" s="150" t="n"/>
      <c r="H1369" s="152" t="n"/>
      <c r="I1369" s="152" t="n"/>
      <c r="J1369" s="152" t="n"/>
      <c r="K1369" s="152" t="n"/>
      <c r="L1369" s="152" t="n"/>
      <c r="M1369" s="152" t="n"/>
      <c r="N1369" s="152" t="n"/>
      <c r="O1369" s="152" t="n"/>
      <c r="P1369" s="152" t="n"/>
      <c r="Q1369" s="152" t="n"/>
      <c r="R1369" s="152" t="n"/>
      <c r="S1369" s="165" t="n"/>
      <c r="T1369" s="152" t="n"/>
      <c r="U1369" s="152" t="n"/>
      <c r="V1369" s="152" t="n"/>
      <c r="W1369" s="152" t="n"/>
      <c r="X1369" s="152" t="n"/>
      <c r="Y1369" s="152" t="n"/>
      <c r="Z1369" s="152" t="n"/>
      <c r="AA1369" s="152" t="n"/>
      <c r="AB1369" s="152" t="n"/>
      <c r="AC1369" s="152" t="n"/>
      <c r="AD1369" s="152" t="n"/>
      <c r="AE1369" s="152" t="n"/>
      <c r="AF1369" s="152" t="n"/>
      <c r="AG1369" s="152" t="n"/>
      <c r="AH1369" s="152" t="n"/>
      <c r="AI1369" s="152" t="n"/>
      <c r="AJ1369" s="152" t="n"/>
      <c r="AK1369" s="152" t="n"/>
      <c r="AL1369" s="152" t="n"/>
      <c r="AM1369" s="152" t="n"/>
      <c r="AN1369" s="166" t="n"/>
      <c r="AO1369" s="155" t="n"/>
      <c r="AP1369" s="152" t="n"/>
      <c r="AQ1369" s="152" t="n"/>
      <c r="AR1369" s="152" t="n"/>
      <c r="AS1369" s="152" t="n"/>
      <c r="AT1369" s="152" t="n"/>
      <c r="AU1369" s="155" t="n"/>
      <c r="AV1369" s="152" t="n"/>
      <c r="AW1369" s="152" t="n"/>
      <c r="AX1369" s="152" t="n"/>
      <c r="AY1369" s="152" t="n"/>
      <c r="AZ1369" s="152" t="n"/>
      <c r="BA1369" s="165" t="n"/>
      <c r="BB1369" s="165" t="n"/>
      <c r="BC1369" s="152" t="n"/>
      <c r="BD1369" s="152" t="n"/>
      <c r="BE1369" s="152" t="n"/>
      <c r="BF1369" s="152" t="n"/>
      <c r="BG1369" s="155" t="n"/>
      <c r="BH1369" s="152" t="n"/>
      <c r="BI1369" s="152" t="n"/>
      <c r="BJ1369" s="152" t="n"/>
      <c r="BK1369" s="152" t="n"/>
      <c r="BL1369" s="152" t="n"/>
      <c r="BM1369" s="152" t="n"/>
      <c r="BN1369" s="152" t="n"/>
      <c r="BO1369" s="152" t="n"/>
      <c r="BP1369" s="155" t="n"/>
      <c r="BQ1369" s="152" t="n"/>
      <c r="BR1369" s="152" t="n"/>
      <c r="BS1369" s="152" t="n"/>
      <c r="BT1369" s="152" t="n"/>
      <c r="BU1369" s="152" t="n"/>
      <c r="BV1369" s="152" t="n"/>
      <c r="BW1369" s="152" t="n"/>
      <c r="BX1369" s="165" t="n"/>
      <c r="BY1369" s="150" t="n"/>
      <c r="BZ1369" s="150" t="n"/>
      <c r="CA1369" s="150" t="n"/>
      <c r="CB1369" s="174" t="n"/>
      <c r="CC1369" s="156" t="n"/>
      <c r="CD1369" s="156" t="n"/>
      <c r="CE1369" s="167">
        <f>IFERROR(__xludf.DUMMYFUNCTION("""COMPUTED_VALUE"""),"")</f>
        <v/>
      </c>
      <c r="CF1369" s="158">
        <f>IFERROR(__xludf.DUMMYFUNCTION("""COMPUTED_VALUE"""),"")</f>
        <v/>
      </c>
      <c r="CG1369" s="148" t="n"/>
      <c r="CH1369" s="148" t="n"/>
      <c r="CI1369" s="148" t="n"/>
      <c r="CJ1369" s="148" t="n"/>
      <c r="CK1369" s="148" t="n"/>
      <c r="CL1369" s="148" t="n"/>
      <c r="CM1369" s="148" t="n"/>
      <c r="CN1369" s="148" t="n"/>
      <c r="CO1369" s="148" t="n"/>
      <c r="CP1369" s="148" t="n"/>
      <c r="CQ1369" s="148" t="n"/>
      <c r="CR1369" s="148" t="n"/>
      <c r="CS1369" s="148" t="n"/>
      <c r="CT1369" s="148" t="n"/>
      <c r="CU1369" s="148" t="n"/>
      <c r="CV1369" s="148" t="n"/>
    </row>
    <row r="1370">
      <c r="A1370" s="162" t="n"/>
      <c r="B1370" s="64" t="n"/>
      <c r="C1370" s="129" t="n"/>
      <c r="D1370" s="130" t="inlineStr"/>
      <c r="E1370" s="150" t="inlineStr"/>
      <c r="F1370" s="150" t="inlineStr"/>
      <c r="G1370" s="150" t="n"/>
      <c r="H1370" s="152" t="n"/>
      <c r="I1370" s="152" t="n"/>
      <c r="J1370" s="152" t="n"/>
      <c r="K1370" s="152" t="n"/>
      <c r="L1370" s="152" t="n"/>
      <c r="M1370" s="152" t="n"/>
      <c r="N1370" s="152" t="n"/>
      <c r="O1370" s="152" t="n"/>
      <c r="P1370" s="152" t="n"/>
      <c r="Q1370" s="152" t="n"/>
      <c r="R1370" s="152" t="n"/>
      <c r="S1370" s="165" t="n"/>
      <c r="T1370" s="152" t="n"/>
      <c r="U1370" s="152" t="n"/>
      <c r="V1370" s="152" t="n"/>
      <c r="W1370" s="152" t="n"/>
      <c r="X1370" s="152" t="n"/>
      <c r="Y1370" s="152" t="n"/>
      <c r="Z1370" s="152" t="n"/>
      <c r="AA1370" s="152" t="n"/>
      <c r="AB1370" s="152" t="n"/>
      <c r="AC1370" s="152" t="n"/>
      <c r="AD1370" s="152" t="n"/>
      <c r="AE1370" s="152" t="n"/>
      <c r="AF1370" s="152" t="n"/>
      <c r="AG1370" s="152" t="n"/>
      <c r="AH1370" s="152" t="n"/>
      <c r="AI1370" s="152" t="n"/>
      <c r="AJ1370" s="152" t="n"/>
      <c r="AK1370" s="152" t="n"/>
      <c r="AL1370" s="152" t="n"/>
      <c r="AM1370" s="152" t="n"/>
      <c r="AN1370" s="166" t="n"/>
      <c r="AO1370" s="155" t="n"/>
      <c r="AP1370" s="152" t="n"/>
      <c r="AQ1370" s="152" t="n"/>
      <c r="AR1370" s="152" t="n"/>
      <c r="AS1370" s="152" t="n"/>
      <c r="AT1370" s="152" t="n"/>
      <c r="AU1370" s="155" t="n"/>
      <c r="AV1370" s="152" t="n"/>
      <c r="AW1370" s="152" t="n"/>
      <c r="AX1370" s="152" t="n"/>
      <c r="AY1370" s="152" t="n"/>
      <c r="AZ1370" s="152" t="n"/>
      <c r="BA1370" s="165" t="n"/>
      <c r="BB1370" s="165" t="n"/>
      <c r="BC1370" s="152" t="n"/>
      <c r="BD1370" s="152" t="n"/>
      <c r="BE1370" s="152" t="n"/>
      <c r="BF1370" s="152" t="n"/>
      <c r="BG1370" s="155" t="n"/>
      <c r="BH1370" s="152" t="n"/>
      <c r="BI1370" s="152" t="n"/>
      <c r="BJ1370" s="152" t="n"/>
      <c r="BK1370" s="152" t="n"/>
      <c r="BL1370" s="152" t="n"/>
      <c r="BM1370" s="152" t="n"/>
      <c r="BN1370" s="152" t="n"/>
      <c r="BO1370" s="152" t="n"/>
      <c r="BP1370" s="155" t="n"/>
      <c r="BQ1370" s="152" t="n"/>
      <c r="BR1370" s="152" t="n"/>
      <c r="BS1370" s="152" t="n"/>
      <c r="BT1370" s="152" t="n"/>
      <c r="BU1370" s="152" t="n"/>
      <c r="BV1370" s="152" t="n"/>
      <c r="BW1370" s="152" t="n"/>
      <c r="BX1370" s="165" t="n"/>
      <c r="BY1370" s="150" t="n"/>
      <c r="BZ1370" s="150" t="n"/>
      <c r="CA1370" s="150" t="n"/>
      <c r="CB1370" s="174" t="n"/>
      <c r="CC1370" s="156" t="n"/>
      <c r="CD1370" s="156" t="n"/>
      <c r="CE1370" s="167">
        <f>IFERROR(__xludf.DUMMYFUNCTION("""COMPUTED_VALUE"""),"")</f>
        <v/>
      </c>
      <c r="CF1370" s="158">
        <f>IFERROR(__xludf.DUMMYFUNCTION("""COMPUTED_VALUE"""),"")</f>
        <v/>
      </c>
      <c r="CG1370" s="148" t="n"/>
      <c r="CH1370" s="148" t="n"/>
      <c r="CI1370" s="148" t="n"/>
      <c r="CJ1370" s="148" t="n"/>
      <c r="CK1370" s="148" t="n"/>
      <c r="CL1370" s="148" t="n"/>
      <c r="CM1370" s="148" t="n"/>
      <c r="CN1370" s="148" t="n"/>
      <c r="CO1370" s="148" t="n"/>
      <c r="CP1370" s="148" t="n"/>
      <c r="CQ1370" s="148" t="n"/>
      <c r="CR1370" s="148" t="n"/>
      <c r="CS1370" s="148" t="n"/>
      <c r="CT1370" s="148" t="n"/>
      <c r="CU1370" s="148" t="n"/>
      <c r="CV1370" s="148" t="n"/>
    </row>
    <row r="1371">
      <c r="A1371" s="162" t="n"/>
      <c r="B1371" s="64" t="n"/>
      <c r="C1371" s="129" t="n"/>
      <c r="D1371" s="130" t="inlineStr"/>
      <c r="E1371" s="150" t="inlineStr"/>
      <c r="F1371" s="150" t="inlineStr"/>
      <c r="G1371" s="150" t="n"/>
      <c r="H1371" s="152" t="n"/>
      <c r="I1371" s="152" t="n"/>
      <c r="J1371" s="152" t="n"/>
      <c r="K1371" s="152" t="n"/>
      <c r="L1371" s="152" t="n"/>
      <c r="M1371" s="152" t="n"/>
      <c r="N1371" s="152" t="n"/>
      <c r="O1371" s="152" t="n"/>
      <c r="P1371" s="152" t="n"/>
      <c r="Q1371" s="152" t="n"/>
      <c r="R1371" s="152" t="n"/>
      <c r="S1371" s="165" t="n"/>
      <c r="T1371" s="152" t="n"/>
      <c r="U1371" s="152" t="n"/>
      <c r="V1371" s="152" t="n"/>
      <c r="W1371" s="152" t="n"/>
      <c r="X1371" s="152" t="n"/>
      <c r="Y1371" s="152" t="n"/>
      <c r="Z1371" s="152" t="n"/>
      <c r="AA1371" s="152" t="n"/>
      <c r="AB1371" s="152" t="n"/>
      <c r="AC1371" s="152" t="n"/>
      <c r="AD1371" s="152" t="n"/>
      <c r="AE1371" s="152" t="n"/>
      <c r="AF1371" s="152" t="n"/>
      <c r="AG1371" s="152" t="n"/>
      <c r="AH1371" s="152" t="n"/>
      <c r="AI1371" s="152" t="n"/>
      <c r="AJ1371" s="152" t="n"/>
      <c r="AK1371" s="152" t="n"/>
      <c r="AL1371" s="152" t="n"/>
      <c r="AM1371" s="152" t="n"/>
      <c r="AN1371" s="166" t="n"/>
      <c r="AO1371" s="155" t="n"/>
      <c r="AP1371" s="152" t="n"/>
      <c r="AQ1371" s="152" t="n"/>
      <c r="AR1371" s="152" t="n"/>
      <c r="AS1371" s="152" t="n"/>
      <c r="AT1371" s="152" t="n"/>
      <c r="AU1371" s="155" t="n"/>
      <c r="AV1371" s="152" t="n"/>
      <c r="AW1371" s="152" t="n"/>
      <c r="AX1371" s="152" t="n"/>
      <c r="AY1371" s="152" t="n"/>
      <c r="AZ1371" s="152" t="n"/>
      <c r="BA1371" s="165" t="n"/>
      <c r="BB1371" s="165" t="n"/>
      <c r="BC1371" s="152" t="n"/>
      <c r="BD1371" s="152" t="n"/>
      <c r="BE1371" s="152" t="n"/>
      <c r="BF1371" s="152" t="n"/>
      <c r="BG1371" s="155" t="n"/>
      <c r="BH1371" s="152" t="n"/>
      <c r="BI1371" s="152" t="n"/>
      <c r="BJ1371" s="152" t="n"/>
      <c r="BK1371" s="152" t="n"/>
      <c r="BL1371" s="152" t="n"/>
      <c r="BM1371" s="152" t="n"/>
      <c r="BN1371" s="152" t="n"/>
      <c r="BO1371" s="152" t="n"/>
      <c r="BP1371" s="155" t="n"/>
      <c r="BQ1371" s="152" t="n"/>
      <c r="BR1371" s="152" t="n"/>
      <c r="BS1371" s="152" t="n"/>
      <c r="BT1371" s="152" t="n"/>
      <c r="BU1371" s="152" t="n"/>
      <c r="BV1371" s="152" t="n"/>
      <c r="BW1371" s="152" t="n"/>
      <c r="BX1371" s="165" t="n"/>
      <c r="BY1371" s="150" t="n"/>
      <c r="BZ1371" s="150" t="n"/>
      <c r="CA1371" s="150" t="n"/>
      <c r="CB1371" s="174" t="n"/>
      <c r="CC1371" s="156" t="n"/>
      <c r="CD1371" s="156" t="n"/>
      <c r="CE1371" s="167">
        <f>IFERROR(__xludf.DUMMYFUNCTION("""COMPUTED_VALUE"""),"")</f>
        <v/>
      </c>
      <c r="CF1371" s="158">
        <f>IFERROR(__xludf.DUMMYFUNCTION("""COMPUTED_VALUE"""),"")</f>
        <v/>
      </c>
      <c r="CG1371" s="148" t="n"/>
      <c r="CH1371" s="148" t="n"/>
      <c r="CI1371" s="148" t="n"/>
      <c r="CJ1371" s="148" t="n"/>
      <c r="CK1371" s="148" t="n"/>
      <c r="CL1371" s="148" t="n"/>
      <c r="CM1371" s="148" t="n"/>
      <c r="CN1371" s="148" t="n"/>
      <c r="CO1371" s="148" t="n"/>
      <c r="CP1371" s="148" t="n"/>
      <c r="CQ1371" s="148" t="n"/>
      <c r="CR1371" s="148" t="n"/>
      <c r="CS1371" s="148" t="n"/>
      <c r="CT1371" s="148" t="n"/>
      <c r="CU1371" s="148" t="n"/>
      <c r="CV1371" s="148" t="n"/>
    </row>
    <row r="1372">
      <c r="A1372" s="162" t="n"/>
      <c r="B1372" s="64" t="n"/>
      <c r="C1372" s="129" t="n"/>
      <c r="D1372" s="130" t="inlineStr"/>
      <c r="E1372" s="150" t="inlineStr"/>
      <c r="F1372" s="150" t="inlineStr"/>
      <c r="G1372" s="150" t="n"/>
      <c r="H1372" s="152" t="n"/>
      <c r="I1372" s="152" t="n"/>
      <c r="J1372" s="152" t="n"/>
      <c r="K1372" s="152" t="n"/>
      <c r="L1372" s="152" t="n"/>
      <c r="M1372" s="152" t="n"/>
      <c r="N1372" s="152" t="n"/>
      <c r="O1372" s="152" t="n"/>
      <c r="P1372" s="152" t="n"/>
      <c r="Q1372" s="152" t="n"/>
      <c r="R1372" s="152" t="n"/>
      <c r="S1372" s="165" t="n"/>
      <c r="T1372" s="152" t="n"/>
      <c r="U1372" s="152" t="n"/>
      <c r="V1372" s="152" t="n"/>
      <c r="W1372" s="152" t="n"/>
      <c r="X1372" s="152" t="n"/>
      <c r="Y1372" s="152" t="n"/>
      <c r="Z1372" s="152" t="n"/>
      <c r="AA1372" s="152" t="n"/>
      <c r="AB1372" s="152" t="n"/>
      <c r="AC1372" s="152" t="n"/>
      <c r="AD1372" s="152" t="n"/>
      <c r="AE1372" s="152" t="n"/>
      <c r="AF1372" s="152" t="n"/>
      <c r="AG1372" s="152" t="n"/>
      <c r="AH1372" s="152" t="n"/>
      <c r="AI1372" s="152" t="n"/>
      <c r="AJ1372" s="152" t="n"/>
      <c r="AK1372" s="152" t="n"/>
      <c r="AL1372" s="152" t="n"/>
      <c r="AM1372" s="152" t="n"/>
      <c r="AN1372" s="166" t="n"/>
      <c r="AO1372" s="155" t="n"/>
      <c r="AP1372" s="152" t="n"/>
      <c r="AQ1372" s="152" t="n"/>
      <c r="AR1372" s="152" t="n"/>
      <c r="AS1372" s="152" t="n"/>
      <c r="AT1372" s="152" t="n"/>
      <c r="AU1372" s="155" t="n"/>
      <c r="AV1372" s="152" t="n"/>
      <c r="AW1372" s="152" t="n"/>
      <c r="AX1372" s="152" t="n"/>
      <c r="AY1372" s="152" t="n"/>
      <c r="AZ1372" s="152" t="n"/>
      <c r="BA1372" s="165" t="n"/>
      <c r="BB1372" s="165" t="n"/>
      <c r="BC1372" s="152" t="n"/>
      <c r="BD1372" s="152" t="n"/>
      <c r="BE1372" s="152" t="n"/>
      <c r="BF1372" s="152" t="n"/>
      <c r="BG1372" s="155" t="n"/>
      <c r="BH1372" s="152" t="n"/>
      <c r="BI1372" s="152" t="n"/>
      <c r="BJ1372" s="152" t="n"/>
      <c r="BK1372" s="152" t="n"/>
      <c r="BL1372" s="152" t="n"/>
      <c r="BM1372" s="152" t="n"/>
      <c r="BN1372" s="152" t="n"/>
      <c r="BO1372" s="152" t="n"/>
      <c r="BP1372" s="155" t="n"/>
      <c r="BQ1372" s="152" t="n"/>
      <c r="BR1372" s="152" t="n"/>
      <c r="BS1372" s="152" t="n"/>
      <c r="BT1372" s="152" t="n"/>
      <c r="BU1372" s="152" t="n"/>
      <c r="BV1372" s="152" t="n"/>
      <c r="BW1372" s="152" t="n"/>
      <c r="BX1372" s="165" t="n"/>
      <c r="BY1372" s="150" t="n"/>
      <c r="BZ1372" s="150" t="n"/>
      <c r="CA1372" s="150" t="n"/>
      <c r="CB1372" s="174" t="n"/>
      <c r="CC1372" s="156" t="n"/>
      <c r="CD1372" s="156" t="n"/>
      <c r="CE1372" s="167">
        <f>IFERROR(__xludf.DUMMYFUNCTION("""COMPUTED_VALUE"""),"")</f>
        <v/>
      </c>
      <c r="CF1372" s="158">
        <f>IFERROR(__xludf.DUMMYFUNCTION("""COMPUTED_VALUE"""),"")</f>
        <v/>
      </c>
      <c r="CG1372" s="148" t="n"/>
      <c r="CH1372" s="148" t="n"/>
      <c r="CI1372" s="148" t="n"/>
      <c r="CJ1372" s="148" t="n"/>
      <c r="CK1372" s="148" t="n"/>
      <c r="CL1372" s="148" t="n"/>
      <c r="CM1372" s="148" t="n"/>
      <c r="CN1372" s="148" t="n"/>
      <c r="CO1372" s="148" t="n"/>
      <c r="CP1372" s="148" t="n"/>
      <c r="CQ1372" s="148" t="n"/>
      <c r="CR1372" s="148" t="n"/>
      <c r="CS1372" s="148" t="n"/>
      <c r="CT1372" s="148" t="n"/>
      <c r="CU1372" s="148" t="n"/>
      <c r="CV1372" s="148" t="n"/>
    </row>
    <row r="1373">
      <c r="A1373" s="162" t="n"/>
      <c r="B1373" s="64" t="n"/>
      <c r="C1373" s="129" t="n"/>
      <c r="D1373" s="130" t="inlineStr"/>
      <c r="E1373" s="150" t="inlineStr"/>
      <c r="F1373" s="150" t="inlineStr"/>
      <c r="G1373" s="150" t="n"/>
      <c r="H1373" s="152" t="n"/>
      <c r="I1373" s="152" t="n"/>
      <c r="J1373" s="152" t="n"/>
      <c r="K1373" s="152" t="n"/>
      <c r="L1373" s="152" t="n"/>
      <c r="M1373" s="152" t="n"/>
      <c r="N1373" s="152" t="n"/>
      <c r="O1373" s="152" t="n"/>
      <c r="P1373" s="152" t="n"/>
      <c r="Q1373" s="152" t="n"/>
      <c r="R1373" s="152" t="n"/>
      <c r="S1373" s="165" t="n"/>
      <c r="T1373" s="152" t="n"/>
      <c r="U1373" s="152" t="n"/>
      <c r="V1373" s="152" t="n"/>
      <c r="W1373" s="152" t="n"/>
      <c r="X1373" s="152" t="n"/>
      <c r="Y1373" s="152" t="n"/>
      <c r="Z1373" s="152" t="n"/>
      <c r="AA1373" s="152" t="n"/>
      <c r="AB1373" s="152" t="n"/>
      <c r="AC1373" s="152" t="n"/>
      <c r="AD1373" s="152" t="n"/>
      <c r="AE1373" s="152" t="n"/>
      <c r="AF1373" s="152" t="n"/>
      <c r="AG1373" s="152" t="n"/>
      <c r="AH1373" s="152" t="n"/>
      <c r="AI1373" s="152" t="n"/>
      <c r="AJ1373" s="152" t="n"/>
      <c r="AK1373" s="152" t="n"/>
      <c r="AL1373" s="152" t="n"/>
      <c r="AM1373" s="152" t="n"/>
      <c r="AN1373" s="166" t="n"/>
      <c r="AO1373" s="155" t="n"/>
      <c r="AP1373" s="152" t="n"/>
      <c r="AQ1373" s="152" t="n"/>
      <c r="AR1373" s="152" t="n"/>
      <c r="AS1373" s="152" t="n"/>
      <c r="AT1373" s="152" t="n"/>
      <c r="AU1373" s="155" t="n"/>
      <c r="AV1373" s="152" t="n"/>
      <c r="AW1373" s="152" t="n"/>
      <c r="AX1373" s="152" t="n"/>
      <c r="AY1373" s="152" t="n"/>
      <c r="AZ1373" s="152" t="n"/>
      <c r="BA1373" s="165" t="n"/>
      <c r="BB1373" s="165" t="n"/>
      <c r="BC1373" s="152" t="n"/>
      <c r="BD1373" s="152" t="n"/>
      <c r="BE1373" s="152" t="n"/>
      <c r="BF1373" s="152" t="n"/>
      <c r="BG1373" s="155" t="n"/>
      <c r="BH1373" s="152" t="n"/>
      <c r="BI1373" s="152" t="n"/>
      <c r="BJ1373" s="152" t="n"/>
      <c r="BK1373" s="152" t="n"/>
      <c r="BL1373" s="152" t="n"/>
      <c r="BM1373" s="152" t="n"/>
      <c r="BN1373" s="152" t="n"/>
      <c r="BO1373" s="152" t="n"/>
      <c r="BP1373" s="155" t="n"/>
      <c r="BQ1373" s="152" t="n"/>
      <c r="BR1373" s="152" t="n"/>
      <c r="BS1373" s="152" t="n"/>
      <c r="BT1373" s="152" t="n"/>
      <c r="BU1373" s="152" t="n"/>
      <c r="BV1373" s="152" t="n"/>
      <c r="BW1373" s="152" t="n"/>
      <c r="BX1373" s="165" t="n"/>
      <c r="BY1373" s="150" t="n"/>
      <c r="BZ1373" s="150" t="n"/>
      <c r="CA1373" s="150" t="n"/>
      <c r="CB1373" s="174" t="n"/>
      <c r="CC1373" s="156" t="n"/>
      <c r="CD1373" s="156" t="n"/>
      <c r="CE1373" s="167">
        <f>IFERROR(__xludf.DUMMYFUNCTION("""COMPUTED_VALUE"""),"")</f>
        <v/>
      </c>
      <c r="CF1373" s="158">
        <f>IFERROR(__xludf.DUMMYFUNCTION("""COMPUTED_VALUE"""),"")</f>
        <v/>
      </c>
      <c r="CG1373" s="148" t="n"/>
      <c r="CH1373" s="148" t="n"/>
      <c r="CI1373" s="148" t="n"/>
      <c r="CJ1373" s="148" t="n"/>
      <c r="CK1373" s="148" t="n"/>
      <c r="CL1373" s="148" t="n"/>
      <c r="CM1373" s="148" t="n"/>
      <c r="CN1373" s="148" t="n"/>
      <c r="CO1373" s="148" t="n"/>
      <c r="CP1373" s="148" t="n"/>
      <c r="CQ1373" s="148" t="n"/>
      <c r="CR1373" s="148" t="n"/>
      <c r="CS1373" s="148" t="n"/>
      <c r="CT1373" s="148" t="n"/>
      <c r="CU1373" s="148" t="n"/>
      <c r="CV1373" s="148" t="n"/>
    </row>
    <row r="1374">
      <c r="A1374" s="162" t="n"/>
      <c r="B1374" s="64" t="n"/>
      <c r="C1374" s="129" t="n"/>
      <c r="D1374" s="130" t="inlineStr"/>
      <c r="E1374" s="150" t="inlineStr"/>
      <c r="F1374" s="150" t="inlineStr"/>
      <c r="G1374" s="150" t="n"/>
      <c r="H1374" s="152" t="n"/>
      <c r="I1374" s="152" t="n"/>
      <c r="J1374" s="152" t="n"/>
      <c r="K1374" s="152" t="n"/>
      <c r="L1374" s="152" t="n"/>
      <c r="M1374" s="152" t="n"/>
      <c r="N1374" s="152" t="n"/>
      <c r="O1374" s="152" t="n"/>
      <c r="P1374" s="152" t="n"/>
      <c r="Q1374" s="152" t="n"/>
      <c r="R1374" s="152" t="n"/>
      <c r="S1374" s="165" t="n"/>
      <c r="T1374" s="152" t="n"/>
      <c r="U1374" s="152" t="n"/>
      <c r="V1374" s="152" t="n"/>
      <c r="W1374" s="152" t="n"/>
      <c r="X1374" s="152" t="n"/>
      <c r="Y1374" s="152" t="n"/>
      <c r="Z1374" s="152" t="n"/>
      <c r="AA1374" s="152" t="n"/>
      <c r="AB1374" s="152" t="n"/>
      <c r="AC1374" s="152" t="n"/>
      <c r="AD1374" s="152" t="n"/>
      <c r="AE1374" s="152" t="n"/>
      <c r="AF1374" s="152" t="n"/>
      <c r="AG1374" s="152" t="n"/>
      <c r="AH1374" s="152" t="n"/>
      <c r="AI1374" s="152" t="n"/>
      <c r="AJ1374" s="152" t="n"/>
      <c r="AK1374" s="152" t="n"/>
      <c r="AL1374" s="152" t="n"/>
      <c r="AM1374" s="152" t="n"/>
      <c r="AN1374" s="166" t="n"/>
      <c r="AO1374" s="155" t="n"/>
      <c r="AP1374" s="152" t="n"/>
      <c r="AQ1374" s="152" t="n"/>
      <c r="AR1374" s="152" t="n"/>
      <c r="AS1374" s="152" t="n"/>
      <c r="AT1374" s="152" t="n"/>
      <c r="AU1374" s="155" t="n"/>
      <c r="AV1374" s="152" t="n"/>
      <c r="AW1374" s="152" t="n"/>
      <c r="AX1374" s="152" t="n"/>
      <c r="AY1374" s="152" t="n"/>
      <c r="AZ1374" s="152" t="n"/>
      <c r="BA1374" s="165" t="n"/>
      <c r="BB1374" s="165" t="n"/>
      <c r="BC1374" s="152" t="n"/>
      <c r="BD1374" s="152" t="n"/>
      <c r="BE1374" s="152" t="n"/>
      <c r="BF1374" s="152" t="n"/>
      <c r="BG1374" s="155" t="n"/>
      <c r="BH1374" s="152" t="n"/>
      <c r="BI1374" s="152" t="n"/>
      <c r="BJ1374" s="152" t="n"/>
      <c r="BK1374" s="152" t="n"/>
      <c r="BL1374" s="152" t="n"/>
      <c r="BM1374" s="152" t="n"/>
      <c r="BN1374" s="152" t="n"/>
      <c r="BO1374" s="152" t="n"/>
      <c r="BP1374" s="155" t="n"/>
      <c r="BQ1374" s="152" t="n"/>
      <c r="BR1374" s="152" t="n"/>
      <c r="BS1374" s="152" t="n"/>
      <c r="BT1374" s="152" t="n"/>
      <c r="BU1374" s="152" t="n"/>
      <c r="BV1374" s="152" t="n"/>
      <c r="BW1374" s="152" t="n"/>
      <c r="BX1374" s="165" t="n"/>
      <c r="BY1374" s="150" t="n"/>
      <c r="BZ1374" s="150" t="n"/>
      <c r="CA1374" s="150" t="n"/>
      <c r="CB1374" s="174" t="n"/>
      <c r="CC1374" s="156" t="n"/>
      <c r="CD1374" s="156" t="n"/>
      <c r="CE1374" s="167">
        <f>IFERROR(__xludf.DUMMYFUNCTION("""COMPUTED_VALUE"""),"")</f>
        <v/>
      </c>
      <c r="CF1374" s="158">
        <f>IFERROR(__xludf.DUMMYFUNCTION("""COMPUTED_VALUE"""),"")</f>
        <v/>
      </c>
      <c r="CG1374" s="148" t="n"/>
      <c r="CH1374" s="148" t="n"/>
      <c r="CI1374" s="148" t="n"/>
      <c r="CJ1374" s="148" t="n"/>
      <c r="CK1374" s="148" t="n"/>
      <c r="CL1374" s="148" t="n"/>
      <c r="CM1374" s="148" t="n"/>
      <c r="CN1374" s="148" t="n"/>
      <c r="CO1374" s="148" t="n"/>
      <c r="CP1374" s="148" t="n"/>
      <c r="CQ1374" s="148" t="n"/>
      <c r="CR1374" s="148" t="n"/>
      <c r="CS1374" s="148" t="n"/>
      <c r="CT1374" s="148" t="n"/>
      <c r="CU1374" s="148" t="n"/>
      <c r="CV1374" s="148" t="n"/>
    </row>
    <row r="1375">
      <c r="A1375" s="162" t="n"/>
      <c r="B1375" s="64" t="n"/>
      <c r="C1375" s="129" t="n"/>
      <c r="D1375" s="130" t="inlineStr"/>
      <c r="E1375" s="150" t="inlineStr"/>
      <c r="F1375" s="150" t="inlineStr"/>
      <c r="G1375" s="150" t="n"/>
      <c r="H1375" s="152" t="n"/>
      <c r="I1375" s="152" t="n"/>
      <c r="J1375" s="152" t="n"/>
      <c r="K1375" s="152" t="n"/>
      <c r="L1375" s="152" t="n"/>
      <c r="M1375" s="152" t="n"/>
      <c r="N1375" s="152" t="n"/>
      <c r="O1375" s="152" t="n"/>
      <c r="P1375" s="152" t="n"/>
      <c r="Q1375" s="152" t="n"/>
      <c r="R1375" s="152" t="n"/>
      <c r="S1375" s="165" t="n"/>
      <c r="T1375" s="152" t="n"/>
      <c r="U1375" s="152" t="n"/>
      <c r="V1375" s="152" t="n"/>
      <c r="W1375" s="152" t="n"/>
      <c r="X1375" s="152" t="n"/>
      <c r="Y1375" s="152" t="n"/>
      <c r="Z1375" s="152" t="n"/>
      <c r="AA1375" s="152" t="n"/>
      <c r="AB1375" s="152" t="n"/>
      <c r="AC1375" s="152" t="n"/>
      <c r="AD1375" s="152" t="n"/>
      <c r="AE1375" s="152" t="n"/>
      <c r="AF1375" s="152" t="n"/>
      <c r="AG1375" s="152" t="n"/>
      <c r="AH1375" s="152" t="n"/>
      <c r="AI1375" s="152" t="n"/>
      <c r="AJ1375" s="152" t="n"/>
      <c r="AK1375" s="152" t="n"/>
      <c r="AL1375" s="152" t="n"/>
      <c r="AM1375" s="152" t="n"/>
      <c r="AN1375" s="166" t="n"/>
      <c r="AO1375" s="155" t="n"/>
      <c r="AP1375" s="152" t="n"/>
      <c r="AQ1375" s="152" t="n"/>
      <c r="AR1375" s="152" t="n"/>
      <c r="AS1375" s="152" t="n"/>
      <c r="AT1375" s="152" t="n"/>
      <c r="AU1375" s="155" t="n"/>
      <c r="AV1375" s="152" t="n"/>
      <c r="AW1375" s="152" t="n"/>
      <c r="AX1375" s="152" t="n"/>
      <c r="AY1375" s="152" t="n"/>
      <c r="AZ1375" s="152" t="n"/>
      <c r="BA1375" s="165" t="n"/>
      <c r="BB1375" s="165" t="n"/>
      <c r="BC1375" s="152" t="n"/>
      <c r="BD1375" s="152" t="n"/>
      <c r="BE1375" s="152" t="n"/>
      <c r="BF1375" s="152" t="n"/>
      <c r="BG1375" s="155" t="n"/>
      <c r="BH1375" s="152" t="n"/>
      <c r="BI1375" s="152" t="n"/>
      <c r="BJ1375" s="152" t="n"/>
      <c r="BK1375" s="152" t="n"/>
      <c r="BL1375" s="152" t="n"/>
      <c r="BM1375" s="152" t="n"/>
      <c r="BN1375" s="152" t="n"/>
      <c r="BO1375" s="152" t="n"/>
      <c r="BP1375" s="155" t="n"/>
      <c r="BQ1375" s="152" t="n"/>
      <c r="BR1375" s="152" t="n"/>
      <c r="BS1375" s="152" t="n"/>
      <c r="BT1375" s="152" t="n"/>
      <c r="BU1375" s="152" t="n"/>
      <c r="BV1375" s="152" t="n"/>
      <c r="BW1375" s="152" t="n"/>
      <c r="BX1375" s="165" t="n"/>
      <c r="BY1375" s="150" t="n"/>
      <c r="BZ1375" s="150" t="n"/>
      <c r="CA1375" s="150" t="n"/>
      <c r="CB1375" s="174" t="n"/>
      <c r="CC1375" s="156" t="n"/>
      <c r="CD1375" s="156" t="n"/>
      <c r="CE1375" s="167">
        <f>IFERROR(__xludf.DUMMYFUNCTION("""COMPUTED_VALUE"""),"")</f>
        <v/>
      </c>
      <c r="CF1375" s="158">
        <f>IFERROR(__xludf.DUMMYFUNCTION("""COMPUTED_VALUE"""),"")</f>
        <v/>
      </c>
      <c r="CG1375" s="148" t="n"/>
      <c r="CH1375" s="148" t="n"/>
      <c r="CI1375" s="148" t="n"/>
      <c r="CJ1375" s="148" t="n"/>
      <c r="CK1375" s="148" t="n"/>
      <c r="CL1375" s="148" t="n"/>
      <c r="CM1375" s="148" t="n"/>
      <c r="CN1375" s="148" t="n"/>
      <c r="CO1375" s="148" t="n"/>
      <c r="CP1375" s="148" t="n"/>
      <c r="CQ1375" s="148" t="n"/>
      <c r="CR1375" s="148" t="n"/>
      <c r="CS1375" s="148" t="n"/>
      <c r="CT1375" s="148" t="n"/>
      <c r="CU1375" s="148" t="n"/>
      <c r="CV1375" s="148" t="n"/>
    </row>
    <row r="1376">
      <c r="A1376" s="162" t="n"/>
      <c r="B1376" s="64" t="n"/>
      <c r="C1376" s="129" t="n"/>
      <c r="D1376" s="130" t="inlineStr"/>
      <c r="E1376" s="150" t="inlineStr"/>
      <c r="F1376" s="150" t="inlineStr"/>
      <c r="G1376" s="150" t="n"/>
      <c r="H1376" s="152" t="n"/>
      <c r="I1376" s="152" t="n"/>
      <c r="J1376" s="152" t="n"/>
      <c r="K1376" s="152" t="n"/>
      <c r="L1376" s="152" t="n"/>
      <c r="M1376" s="152" t="n"/>
      <c r="N1376" s="152" t="n"/>
      <c r="O1376" s="152" t="n"/>
      <c r="P1376" s="152" t="n"/>
      <c r="Q1376" s="152" t="n"/>
      <c r="R1376" s="152" t="n"/>
      <c r="S1376" s="165" t="n"/>
      <c r="T1376" s="152" t="n"/>
      <c r="U1376" s="152" t="n"/>
      <c r="V1376" s="152" t="n"/>
      <c r="W1376" s="152" t="n"/>
      <c r="X1376" s="152" t="n"/>
      <c r="Y1376" s="152" t="n"/>
      <c r="Z1376" s="152" t="n"/>
      <c r="AA1376" s="152" t="n"/>
      <c r="AB1376" s="152" t="n"/>
      <c r="AC1376" s="152" t="n"/>
      <c r="AD1376" s="152" t="n"/>
      <c r="AE1376" s="152" t="n"/>
      <c r="AF1376" s="152" t="n"/>
      <c r="AG1376" s="152" t="n"/>
      <c r="AH1376" s="152" t="n"/>
      <c r="AI1376" s="152" t="n"/>
      <c r="AJ1376" s="152" t="n"/>
      <c r="AK1376" s="152" t="n"/>
      <c r="AL1376" s="152" t="n"/>
      <c r="AM1376" s="152" t="n"/>
      <c r="AN1376" s="166" t="n"/>
      <c r="AO1376" s="155" t="n"/>
      <c r="AP1376" s="152" t="n"/>
      <c r="AQ1376" s="152" t="n"/>
      <c r="AR1376" s="152" t="n"/>
      <c r="AS1376" s="152" t="n"/>
      <c r="AT1376" s="152" t="n"/>
      <c r="AU1376" s="155" t="n"/>
      <c r="AV1376" s="152" t="n"/>
      <c r="AW1376" s="152" t="n"/>
      <c r="AX1376" s="152" t="n"/>
      <c r="AY1376" s="152" t="n"/>
      <c r="AZ1376" s="152" t="n"/>
      <c r="BA1376" s="165" t="n"/>
      <c r="BB1376" s="165" t="n"/>
      <c r="BC1376" s="152" t="n"/>
      <c r="BD1376" s="152" t="n"/>
      <c r="BE1376" s="152" t="n"/>
      <c r="BF1376" s="152" t="n"/>
      <c r="BG1376" s="155" t="n"/>
      <c r="BH1376" s="152" t="n"/>
      <c r="BI1376" s="152" t="n"/>
      <c r="BJ1376" s="152" t="n"/>
      <c r="BK1376" s="152" t="n"/>
      <c r="BL1376" s="152" t="n"/>
      <c r="BM1376" s="152" t="n"/>
      <c r="BN1376" s="152" t="n"/>
      <c r="BO1376" s="152" t="n"/>
      <c r="BP1376" s="155" t="n"/>
      <c r="BQ1376" s="152" t="n"/>
      <c r="BR1376" s="152" t="n"/>
      <c r="BS1376" s="152" t="n"/>
      <c r="BT1376" s="152" t="n"/>
      <c r="BU1376" s="152" t="n"/>
      <c r="BV1376" s="152" t="n"/>
      <c r="BW1376" s="152" t="n"/>
      <c r="BX1376" s="165" t="n"/>
      <c r="BY1376" s="150" t="n"/>
      <c r="BZ1376" s="150" t="n"/>
      <c r="CA1376" s="150" t="n"/>
      <c r="CB1376" s="174" t="n"/>
      <c r="CC1376" s="156" t="n"/>
      <c r="CD1376" s="156" t="n"/>
      <c r="CE1376" s="167">
        <f>IFERROR(__xludf.DUMMYFUNCTION("""COMPUTED_VALUE"""),"")</f>
        <v/>
      </c>
      <c r="CF1376" s="158">
        <f>IFERROR(__xludf.DUMMYFUNCTION("""COMPUTED_VALUE"""),"")</f>
        <v/>
      </c>
      <c r="CG1376" s="148" t="n"/>
      <c r="CH1376" s="148" t="n"/>
      <c r="CI1376" s="148" t="n"/>
      <c r="CJ1376" s="148" t="n"/>
      <c r="CK1376" s="148" t="n"/>
      <c r="CL1376" s="148" t="n"/>
      <c r="CM1376" s="148" t="n"/>
      <c r="CN1376" s="148" t="n"/>
      <c r="CO1376" s="148" t="n"/>
      <c r="CP1376" s="148" t="n"/>
      <c r="CQ1376" s="148" t="n"/>
      <c r="CR1376" s="148" t="n"/>
      <c r="CS1376" s="148" t="n"/>
      <c r="CT1376" s="148" t="n"/>
      <c r="CU1376" s="148" t="n"/>
      <c r="CV1376" s="148" t="n"/>
    </row>
    <row r="1377">
      <c r="A1377" s="162" t="n"/>
      <c r="B1377" s="64" t="n"/>
      <c r="C1377" s="129" t="n"/>
      <c r="D1377" s="130" t="inlineStr"/>
      <c r="E1377" s="150" t="inlineStr"/>
      <c r="F1377" s="150" t="inlineStr"/>
      <c r="G1377" s="150" t="n"/>
      <c r="H1377" s="152" t="n"/>
      <c r="I1377" s="152" t="n"/>
      <c r="J1377" s="152" t="n"/>
      <c r="K1377" s="152" t="n"/>
      <c r="L1377" s="152" t="n"/>
      <c r="M1377" s="152" t="n"/>
      <c r="N1377" s="152" t="n"/>
      <c r="O1377" s="152" t="n"/>
      <c r="P1377" s="152" t="n"/>
      <c r="Q1377" s="152" t="n"/>
      <c r="R1377" s="152" t="n"/>
      <c r="S1377" s="165" t="n"/>
      <c r="T1377" s="152" t="n"/>
      <c r="U1377" s="152" t="n"/>
      <c r="V1377" s="152" t="n"/>
      <c r="W1377" s="152" t="n"/>
      <c r="X1377" s="152" t="n"/>
      <c r="Y1377" s="152" t="n"/>
      <c r="Z1377" s="152" t="n"/>
      <c r="AA1377" s="152" t="n"/>
      <c r="AB1377" s="152" t="n"/>
      <c r="AC1377" s="152" t="n"/>
      <c r="AD1377" s="152" t="n"/>
      <c r="AE1377" s="152" t="n"/>
      <c r="AF1377" s="152" t="n"/>
      <c r="AG1377" s="152" t="n"/>
      <c r="AH1377" s="152" t="n"/>
      <c r="AI1377" s="152" t="n"/>
      <c r="AJ1377" s="152" t="n"/>
      <c r="AK1377" s="152" t="n"/>
      <c r="AL1377" s="152" t="n"/>
      <c r="AM1377" s="152" t="n"/>
      <c r="AN1377" s="166" t="n"/>
      <c r="AO1377" s="155" t="n"/>
      <c r="AP1377" s="152" t="n"/>
      <c r="AQ1377" s="152" t="n"/>
      <c r="AR1377" s="152" t="n"/>
      <c r="AS1377" s="152" t="n"/>
      <c r="AT1377" s="152" t="n"/>
      <c r="AU1377" s="155" t="n"/>
      <c r="AV1377" s="152" t="n"/>
      <c r="AW1377" s="152" t="n"/>
      <c r="AX1377" s="152" t="n"/>
      <c r="AY1377" s="152" t="n"/>
      <c r="AZ1377" s="152" t="n"/>
      <c r="BA1377" s="165" t="n"/>
      <c r="BB1377" s="165" t="n"/>
      <c r="BC1377" s="152" t="n"/>
      <c r="BD1377" s="152" t="n"/>
      <c r="BE1377" s="152" t="n"/>
      <c r="BF1377" s="152" t="n"/>
      <c r="BG1377" s="155" t="n"/>
      <c r="BH1377" s="152" t="n"/>
      <c r="BI1377" s="152" t="n"/>
      <c r="BJ1377" s="152" t="n"/>
      <c r="BK1377" s="152" t="n"/>
      <c r="BL1377" s="152" t="n"/>
      <c r="BM1377" s="152" t="n"/>
      <c r="BN1377" s="152" t="n"/>
      <c r="BO1377" s="152" t="n"/>
      <c r="BP1377" s="155" t="n"/>
      <c r="BQ1377" s="152" t="n"/>
      <c r="BR1377" s="152" t="n"/>
      <c r="BS1377" s="152" t="n"/>
      <c r="BT1377" s="152" t="n"/>
      <c r="BU1377" s="152" t="n"/>
      <c r="BV1377" s="152" t="n"/>
      <c r="BW1377" s="152" t="n"/>
      <c r="BX1377" s="165" t="n"/>
      <c r="BY1377" s="150" t="n"/>
      <c r="BZ1377" s="150" t="n"/>
      <c r="CA1377" s="150" t="n"/>
      <c r="CB1377" s="174" t="n"/>
      <c r="CC1377" s="156" t="n"/>
      <c r="CD1377" s="156" t="n"/>
      <c r="CE1377" s="167">
        <f>IFERROR(__xludf.DUMMYFUNCTION("""COMPUTED_VALUE"""),"")</f>
        <v/>
      </c>
      <c r="CF1377" s="158">
        <f>IFERROR(__xludf.DUMMYFUNCTION("""COMPUTED_VALUE"""),"")</f>
        <v/>
      </c>
      <c r="CG1377" s="148" t="n"/>
      <c r="CH1377" s="148" t="n"/>
      <c r="CI1377" s="148" t="n"/>
      <c r="CJ1377" s="148" t="n"/>
      <c r="CK1377" s="148" t="n"/>
      <c r="CL1377" s="148" t="n"/>
      <c r="CM1377" s="148" t="n"/>
      <c r="CN1377" s="148" t="n"/>
      <c r="CO1377" s="148" t="n"/>
      <c r="CP1377" s="148" t="n"/>
      <c r="CQ1377" s="148" t="n"/>
      <c r="CR1377" s="148" t="n"/>
      <c r="CS1377" s="148" t="n"/>
      <c r="CT1377" s="148" t="n"/>
      <c r="CU1377" s="148" t="n"/>
      <c r="CV1377" s="148" t="n"/>
    </row>
    <row r="1378">
      <c r="A1378" s="162" t="n"/>
      <c r="B1378" s="64" t="n"/>
      <c r="C1378" s="129" t="n"/>
      <c r="D1378" s="130" t="inlineStr"/>
      <c r="E1378" s="150" t="inlineStr"/>
      <c r="F1378" s="150" t="inlineStr"/>
      <c r="G1378" s="150" t="n"/>
      <c r="H1378" s="152" t="n"/>
      <c r="I1378" s="152" t="n"/>
      <c r="J1378" s="152" t="n"/>
      <c r="K1378" s="152" t="n"/>
      <c r="L1378" s="152" t="n"/>
      <c r="M1378" s="152" t="n"/>
      <c r="N1378" s="152" t="n"/>
      <c r="O1378" s="152" t="n"/>
      <c r="P1378" s="152" t="n"/>
      <c r="Q1378" s="152" t="n"/>
      <c r="R1378" s="152" t="n"/>
      <c r="S1378" s="165" t="n"/>
      <c r="T1378" s="152" t="n"/>
      <c r="U1378" s="152" t="n"/>
      <c r="V1378" s="152" t="n"/>
      <c r="W1378" s="152" t="n"/>
      <c r="X1378" s="152" t="n"/>
      <c r="Y1378" s="152" t="n"/>
      <c r="Z1378" s="152" t="n"/>
      <c r="AA1378" s="152" t="n"/>
      <c r="AB1378" s="152" t="n"/>
      <c r="AC1378" s="152" t="n"/>
      <c r="AD1378" s="152" t="n"/>
      <c r="AE1378" s="152" t="n"/>
      <c r="AF1378" s="152" t="n"/>
      <c r="AG1378" s="152" t="n"/>
      <c r="AH1378" s="152" t="n"/>
      <c r="AI1378" s="152" t="n"/>
      <c r="AJ1378" s="152" t="n"/>
      <c r="AK1378" s="152" t="n"/>
      <c r="AL1378" s="152" t="n"/>
      <c r="AM1378" s="152" t="n"/>
      <c r="AN1378" s="166" t="n"/>
      <c r="AO1378" s="155" t="n"/>
      <c r="AP1378" s="152" t="n"/>
      <c r="AQ1378" s="152" t="n"/>
      <c r="AR1378" s="152" t="n"/>
      <c r="AS1378" s="152" t="n"/>
      <c r="AT1378" s="152" t="n"/>
      <c r="AU1378" s="155" t="n"/>
      <c r="AV1378" s="152" t="n"/>
      <c r="AW1378" s="152" t="n"/>
      <c r="AX1378" s="152" t="n"/>
      <c r="AY1378" s="152" t="n"/>
      <c r="AZ1378" s="152" t="n"/>
      <c r="BA1378" s="165" t="n"/>
      <c r="BB1378" s="165" t="n"/>
      <c r="BC1378" s="152" t="n"/>
      <c r="BD1378" s="152" t="n"/>
      <c r="BE1378" s="152" t="n"/>
      <c r="BF1378" s="152" t="n"/>
      <c r="BG1378" s="155" t="n"/>
      <c r="BH1378" s="152" t="n"/>
      <c r="BI1378" s="152" t="n"/>
      <c r="BJ1378" s="152" t="n"/>
      <c r="BK1378" s="152" t="n"/>
      <c r="BL1378" s="152" t="n"/>
      <c r="BM1378" s="152" t="n"/>
      <c r="BN1378" s="152" t="n"/>
      <c r="BO1378" s="152" t="n"/>
      <c r="BP1378" s="155" t="n"/>
      <c r="BQ1378" s="152" t="n"/>
      <c r="BR1378" s="152" t="n"/>
      <c r="BS1378" s="152" t="n"/>
      <c r="BT1378" s="152" t="n"/>
      <c r="BU1378" s="152" t="n"/>
      <c r="BV1378" s="152" t="n"/>
      <c r="BW1378" s="152" t="n"/>
      <c r="BX1378" s="165" t="n"/>
      <c r="BY1378" s="150" t="n"/>
      <c r="BZ1378" s="150" t="n"/>
      <c r="CA1378" s="150" t="n"/>
      <c r="CB1378" s="174" t="n"/>
      <c r="CC1378" s="156" t="n"/>
      <c r="CD1378" s="156" t="n"/>
      <c r="CE1378" s="167">
        <f>IFERROR(__xludf.DUMMYFUNCTION("""COMPUTED_VALUE"""),"")</f>
        <v/>
      </c>
      <c r="CF1378" s="158">
        <f>IFERROR(__xludf.DUMMYFUNCTION("""COMPUTED_VALUE"""),"")</f>
        <v/>
      </c>
      <c r="CG1378" s="148" t="n"/>
      <c r="CH1378" s="148" t="n"/>
      <c r="CI1378" s="148" t="n"/>
      <c r="CJ1378" s="148" t="n"/>
      <c r="CK1378" s="148" t="n"/>
      <c r="CL1378" s="148" t="n"/>
      <c r="CM1378" s="148" t="n"/>
      <c r="CN1378" s="148" t="n"/>
      <c r="CO1378" s="148" t="n"/>
      <c r="CP1378" s="148" t="n"/>
      <c r="CQ1378" s="148" t="n"/>
      <c r="CR1378" s="148" t="n"/>
      <c r="CS1378" s="148" t="n"/>
      <c r="CT1378" s="148" t="n"/>
      <c r="CU1378" s="148" t="n"/>
      <c r="CV1378" s="148" t="n"/>
    </row>
    <row r="1379">
      <c r="A1379" s="162" t="n"/>
      <c r="B1379" s="64" t="n"/>
      <c r="C1379" s="129" t="n"/>
      <c r="D1379" s="130" t="inlineStr"/>
      <c r="E1379" s="150" t="inlineStr"/>
      <c r="F1379" s="150" t="inlineStr"/>
      <c r="G1379" s="150" t="n"/>
      <c r="H1379" s="152" t="n"/>
      <c r="I1379" s="152" t="n"/>
      <c r="J1379" s="152" t="n"/>
      <c r="K1379" s="152" t="n"/>
      <c r="L1379" s="152" t="n"/>
      <c r="M1379" s="152" t="n"/>
      <c r="N1379" s="152" t="n"/>
      <c r="O1379" s="152" t="n"/>
      <c r="P1379" s="152" t="n"/>
      <c r="Q1379" s="152" t="n"/>
      <c r="R1379" s="152" t="n"/>
      <c r="S1379" s="165" t="n"/>
      <c r="T1379" s="152" t="n"/>
      <c r="U1379" s="152" t="n"/>
      <c r="V1379" s="152" t="n"/>
      <c r="W1379" s="152" t="n"/>
      <c r="X1379" s="152" t="n"/>
      <c r="Y1379" s="152" t="n"/>
      <c r="Z1379" s="152" t="n"/>
      <c r="AA1379" s="152" t="n"/>
      <c r="AB1379" s="152" t="n"/>
      <c r="AC1379" s="152" t="n"/>
      <c r="AD1379" s="152" t="n"/>
      <c r="AE1379" s="152" t="n"/>
      <c r="AF1379" s="152" t="n"/>
      <c r="AG1379" s="152" t="n"/>
      <c r="AH1379" s="152" t="n"/>
      <c r="AI1379" s="152" t="n"/>
      <c r="AJ1379" s="152" t="n"/>
      <c r="AK1379" s="152" t="n"/>
      <c r="AL1379" s="152" t="n"/>
      <c r="AM1379" s="152" t="n"/>
      <c r="AN1379" s="166" t="n"/>
      <c r="AO1379" s="155" t="n"/>
      <c r="AP1379" s="152" t="n"/>
      <c r="AQ1379" s="152" t="n"/>
      <c r="AR1379" s="152" t="n"/>
      <c r="AS1379" s="152" t="n"/>
      <c r="AT1379" s="152" t="n"/>
      <c r="AU1379" s="155" t="n"/>
      <c r="AV1379" s="152" t="n"/>
      <c r="AW1379" s="152" t="n"/>
      <c r="AX1379" s="152" t="n"/>
      <c r="AY1379" s="152" t="n"/>
      <c r="AZ1379" s="152" t="n"/>
      <c r="BA1379" s="165" t="n"/>
      <c r="BB1379" s="165" t="n"/>
      <c r="BC1379" s="152" t="n"/>
      <c r="BD1379" s="152" t="n"/>
      <c r="BE1379" s="152" t="n"/>
      <c r="BF1379" s="152" t="n"/>
      <c r="BG1379" s="155" t="n"/>
      <c r="BH1379" s="152" t="n"/>
      <c r="BI1379" s="152" t="n"/>
      <c r="BJ1379" s="152" t="n"/>
      <c r="BK1379" s="152" t="n"/>
      <c r="BL1379" s="152" t="n"/>
      <c r="BM1379" s="152" t="n"/>
      <c r="BN1379" s="152" t="n"/>
      <c r="BO1379" s="152" t="n"/>
      <c r="BP1379" s="155" t="n"/>
      <c r="BQ1379" s="152" t="n"/>
      <c r="BR1379" s="152" t="n"/>
      <c r="BS1379" s="152" t="n"/>
      <c r="BT1379" s="152" t="n"/>
      <c r="BU1379" s="152" t="n"/>
      <c r="BV1379" s="152" t="n"/>
      <c r="BW1379" s="152" t="n"/>
      <c r="BX1379" s="165" t="n"/>
      <c r="BY1379" s="150" t="n"/>
      <c r="BZ1379" s="150" t="n"/>
      <c r="CA1379" s="150" t="n"/>
      <c r="CB1379" s="174" t="n"/>
      <c r="CC1379" s="156" t="n"/>
      <c r="CD1379" s="156" t="n"/>
      <c r="CE1379" s="167">
        <f>IFERROR(__xludf.DUMMYFUNCTION("""COMPUTED_VALUE"""),"")</f>
        <v/>
      </c>
      <c r="CF1379" s="158">
        <f>IFERROR(__xludf.DUMMYFUNCTION("""COMPUTED_VALUE"""),"")</f>
        <v/>
      </c>
      <c r="CG1379" s="148" t="n"/>
      <c r="CH1379" s="148" t="n"/>
      <c r="CI1379" s="148" t="n"/>
      <c r="CJ1379" s="148" t="n"/>
      <c r="CK1379" s="148" t="n"/>
      <c r="CL1379" s="148" t="n"/>
      <c r="CM1379" s="148" t="n"/>
      <c r="CN1379" s="148" t="n"/>
      <c r="CO1379" s="148" t="n"/>
      <c r="CP1379" s="148" t="n"/>
      <c r="CQ1379" s="148" t="n"/>
      <c r="CR1379" s="148" t="n"/>
      <c r="CS1379" s="148" t="n"/>
      <c r="CT1379" s="148" t="n"/>
      <c r="CU1379" s="148" t="n"/>
      <c r="CV1379" s="148" t="n"/>
    </row>
    <row r="1380">
      <c r="A1380" s="162" t="n"/>
      <c r="B1380" s="64" t="n"/>
      <c r="C1380" s="129" t="n"/>
      <c r="D1380" s="130" t="inlineStr"/>
      <c r="E1380" s="150" t="inlineStr"/>
      <c r="F1380" s="150" t="inlineStr"/>
      <c r="G1380" s="150" t="n"/>
      <c r="H1380" s="152" t="n"/>
      <c r="I1380" s="152" t="n"/>
      <c r="J1380" s="152" t="n"/>
      <c r="K1380" s="152" t="n"/>
      <c r="L1380" s="152" t="n"/>
      <c r="M1380" s="152" t="n"/>
      <c r="N1380" s="152" t="n"/>
      <c r="O1380" s="152" t="n"/>
      <c r="P1380" s="152" t="n"/>
      <c r="Q1380" s="152" t="n"/>
      <c r="R1380" s="152" t="n"/>
      <c r="S1380" s="165" t="n"/>
      <c r="T1380" s="152" t="n"/>
      <c r="U1380" s="152" t="n"/>
      <c r="V1380" s="152" t="n"/>
      <c r="W1380" s="152" t="n"/>
      <c r="X1380" s="152" t="n"/>
      <c r="Y1380" s="152" t="n"/>
      <c r="Z1380" s="152" t="n"/>
      <c r="AA1380" s="152" t="n"/>
      <c r="AB1380" s="152" t="n"/>
      <c r="AC1380" s="152" t="n"/>
      <c r="AD1380" s="152" t="n"/>
      <c r="AE1380" s="152" t="n"/>
      <c r="AF1380" s="152" t="n"/>
      <c r="AG1380" s="152" t="n"/>
      <c r="AH1380" s="152" t="n"/>
      <c r="AI1380" s="152" t="n"/>
      <c r="AJ1380" s="152" t="n"/>
      <c r="AK1380" s="152" t="n"/>
      <c r="AL1380" s="152" t="n"/>
      <c r="AM1380" s="152" t="n"/>
      <c r="AN1380" s="166" t="n"/>
      <c r="AO1380" s="155" t="n"/>
      <c r="AP1380" s="152" t="n"/>
      <c r="AQ1380" s="152" t="n"/>
      <c r="AR1380" s="152" t="n"/>
      <c r="AS1380" s="152" t="n"/>
      <c r="AT1380" s="152" t="n"/>
      <c r="AU1380" s="155" t="n"/>
      <c r="AV1380" s="152" t="n"/>
      <c r="AW1380" s="152" t="n"/>
      <c r="AX1380" s="152" t="n"/>
      <c r="AY1380" s="152" t="n"/>
      <c r="AZ1380" s="152" t="n"/>
      <c r="BA1380" s="165" t="n"/>
      <c r="BB1380" s="165" t="n"/>
      <c r="BC1380" s="152" t="n"/>
      <c r="BD1380" s="152" t="n"/>
      <c r="BE1380" s="152" t="n"/>
      <c r="BF1380" s="152" t="n"/>
      <c r="BG1380" s="155" t="n"/>
      <c r="BH1380" s="152" t="n"/>
      <c r="BI1380" s="152" t="n"/>
      <c r="BJ1380" s="152" t="n"/>
      <c r="BK1380" s="152" t="n"/>
      <c r="BL1380" s="152" t="n"/>
      <c r="BM1380" s="152" t="n"/>
      <c r="BN1380" s="152" t="n"/>
      <c r="BO1380" s="152" t="n"/>
      <c r="BP1380" s="155" t="n"/>
      <c r="BQ1380" s="152" t="n"/>
      <c r="BR1380" s="152" t="n"/>
      <c r="BS1380" s="152" t="n"/>
      <c r="BT1380" s="152" t="n"/>
      <c r="BU1380" s="152" t="n"/>
      <c r="BV1380" s="152" t="n"/>
      <c r="BW1380" s="152" t="n"/>
      <c r="BX1380" s="165" t="n"/>
      <c r="BY1380" s="150" t="n"/>
      <c r="BZ1380" s="150" t="n"/>
      <c r="CA1380" s="150" t="n"/>
      <c r="CB1380" s="174" t="n"/>
      <c r="CC1380" s="156" t="n"/>
      <c r="CD1380" s="156" t="n"/>
      <c r="CE1380" s="167">
        <f>IFERROR(__xludf.DUMMYFUNCTION("""COMPUTED_VALUE"""),"")</f>
        <v/>
      </c>
      <c r="CF1380" s="158">
        <f>IFERROR(__xludf.DUMMYFUNCTION("""COMPUTED_VALUE"""),"")</f>
        <v/>
      </c>
      <c r="CG1380" s="148" t="n"/>
      <c r="CH1380" s="148" t="n"/>
      <c r="CI1380" s="148" t="n"/>
      <c r="CJ1380" s="148" t="n"/>
      <c r="CK1380" s="148" t="n"/>
      <c r="CL1380" s="148" t="n"/>
      <c r="CM1380" s="148" t="n"/>
      <c r="CN1380" s="148" t="n"/>
      <c r="CO1380" s="148" t="n"/>
      <c r="CP1380" s="148" t="n"/>
      <c r="CQ1380" s="148" t="n"/>
      <c r="CR1380" s="148" t="n"/>
      <c r="CS1380" s="148" t="n"/>
      <c r="CT1380" s="148" t="n"/>
      <c r="CU1380" s="148" t="n"/>
      <c r="CV1380" s="148" t="n"/>
    </row>
    <row r="1381">
      <c r="A1381" s="162" t="n"/>
      <c r="B1381" s="64" t="n"/>
      <c r="C1381" s="129" t="n"/>
      <c r="D1381" s="130" t="inlineStr"/>
      <c r="E1381" s="150" t="inlineStr"/>
      <c r="F1381" s="150" t="inlineStr"/>
      <c r="G1381" s="150" t="n"/>
      <c r="H1381" s="152" t="n"/>
      <c r="I1381" s="152" t="n"/>
      <c r="J1381" s="152" t="n"/>
      <c r="K1381" s="152" t="n"/>
      <c r="L1381" s="152" t="n"/>
      <c r="M1381" s="152" t="n"/>
      <c r="N1381" s="152" t="n"/>
      <c r="O1381" s="152" t="n"/>
      <c r="P1381" s="152" t="n"/>
      <c r="Q1381" s="152" t="n"/>
      <c r="R1381" s="152" t="n"/>
      <c r="S1381" s="165" t="n"/>
      <c r="T1381" s="152" t="n"/>
      <c r="U1381" s="152" t="n"/>
      <c r="V1381" s="152" t="n"/>
      <c r="W1381" s="152" t="n"/>
      <c r="X1381" s="152" t="n"/>
      <c r="Y1381" s="152" t="n"/>
      <c r="Z1381" s="152" t="n"/>
      <c r="AA1381" s="152" t="n"/>
      <c r="AB1381" s="152" t="n"/>
      <c r="AC1381" s="152" t="n"/>
      <c r="AD1381" s="152" t="n"/>
      <c r="AE1381" s="152" t="n"/>
      <c r="AF1381" s="152" t="n"/>
      <c r="AG1381" s="152" t="n"/>
      <c r="AH1381" s="152" t="n"/>
      <c r="AI1381" s="152" t="n"/>
      <c r="AJ1381" s="152" t="n"/>
      <c r="AK1381" s="152" t="n"/>
      <c r="AL1381" s="152" t="n"/>
      <c r="AM1381" s="152" t="n"/>
      <c r="AN1381" s="166" t="n"/>
      <c r="AO1381" s="155" t="n"/>
      <c r="AP1381" s="152" t="n"/>
      <c r="AQ1381" s="152" t="n"/>
      <c r="AR1381" s="152" t="n"/>
      <c r="AS1381" s="152" t="n"/>
      <c r="AT1381" s="152" t="n"/>
      <c r="AU1381" s="155" t="n"/>
      <c r="AV1381" s="152" t="n"/>
      <c r="AW1381" s="152" t="n"/>
      <c r="AX1381" s="152" t="n"/>
      <c r="AY1381" s="152" t="n"/>
      <c r="AZ1381" s="152" t="n"/>
      <c r="BA1381" s="165" t="n"/>
      <c r="BB1381" s="165" t="n"/>
      <c r="BC1381" s="152" t="n"/>
      <c r="BD1381" s="152" t="n"/>
      <c r="BE1381" s="152" t="n"/>
      <c r="BF1381" s="152" t="n"/>
      <c r="BG1381" s="155" t="n"/>
      <c r="BH1381" s="152" t="n"/>
      <c r="BI1381" s="152" t="n"/>
      <c r="BJ1381" s="152" t="n"/>
      <c r="BK1381" s="152" t="n"/>
      <c r="BL1381" s="152" t="n"/>
      <c r="BM1381" s="152" t="n"/>
      <c r="BN1381" s="152" t="n"/>
      <c r="BO1381" s="152" t="n"/>
      <c r="BP1381" s="155" t="n"/>
      <c r="BQ1381" s="152" t="n"/>
      <c r="BR1381" s="152" t="n"/>
      <c r="BS1381" s="152" t="n"/>
      <c r="BT1381" s="152" t="n"/>
      <c r="BU1381" s="152" t="n"/>
      <c r="BV1381" s="152" t="n"/>
      <c r="BW1381" s="152" t="n"/>
      <c r="BX1381" s="165" t="n"/>
      <c r="BY1381" s="150" t="n"/>
      <c r="BZ1381" s="150" t="n"/>
      <c r="CA1381" s="150" t="n"/>
      <c r="CB1381" s="174" t="n"/>
      <c r="CC1381" s="156" t="n"/>
      <c r="CD1381" s="156" t="n"/>
      <c r="CE1381" s="167">
        <f>IFERROR(__xludf.DUMMYFUNCTION("""COMPUTED_VALUE"""),"")</f>
        <v/>
      </c>
      <c r="CF1381" s="158">
        <f>IFERROR(__xludf.DUMMYFUNCTION("""COMPUTED_VALUE"""),"")</f>
        <v/>
      </c>
      <c r="CG1381" s="148" t="n"/>
      <c r="CH1381" s="148" t="n"/>
      <c r="CI1381" s="148" t="n"/>
      <c r="CJ1381" s="148" t="n"/>
      <c r="CK1381" s="148" t="n"/>
      <c r="CL1381" s="148" t="n"/>
      <c r="CM1381" s="148" t="n"/>
      <c r="CN1381" s="148" t="n"/>
      <c r="CO1381" s="148" t="n"/>
      <c r="CP1381" s="148" t="n"/>
      <c r="CQ1381" s="148" t="n"/>
      <c r="CR1381" s="148" t="n"/>
      <c r="CS1381" s="148" t="n"/>
      <c r="CT1381" s="148" t="n"/>
      <c r="CU1381" s="148" t="n"/>
      <c r="CV1381" s="148" t="n"/>
    </row>
    <row r="1382">
      <c r="A1382" s="162" t="n"/>
      <c r="B1382" s="64" t="n"/>
      <c r="C1382" s="129" t="n"/>
      <c r="D1382" s="130" t="inlineStr"/>
      <c r="E1382" s="150" t="inlineStr"/>
      <c r="F1382" s="150" t="inlineStr"/>
      <c r="G1382" s="150" t="n"/>
      <c r="H1382" s="152" t="n"/>
      <c r="I1382" s="152" t="n"/>
      <c r="J1382" s="152" t="n"/>
      <c r="K1382" s="152" t="n"/>
      <c r="L1382" s="152" t="n"/>
      <c r="M1382" s="152" t="n"/>
      <c r="N1382" s="152" t="n"/>
      <c r="O1382" s="152" t="n"/>
      <c r="P1382" s="152" t="n"/>
      <c r="Q1382" s="152" t="n"/>
      <c r="R1382" s="152" t="n"/>
      <c r="S1382" s="165" t="n"/>
      <c r="T1382" s="152" t="n"/>
      <c r="U1382" s="152" t="n"/>
      <c r="V1382" s="152" t="n"/>
      <c r="W1382" s="152" t="n"/>
      <c r="X1382" s="152" t="n"/>
      <c r="Y1382" s="152" t="n"/>
      <c r="Z1382" s="152" t="n"/>
      <c r="AA1382" s="152" t="n"/>
      <c r="AB1382" s="152" t="n"/>
      <c r="AC1382" s="152" t="n"/>
      <c r="AD1382" s="152" t="n"/>
      <c r="AE1382" s="152" t="n"/>
      <c r="AF1382" s="152" t="n"/>
      <c r="AG1382" s="152" t="n"/>
      <c r="AH1382" s="152" t="n"/>
      <c r="AI1382" s="152" t="n"/>
      <c r="AJ1382" s="152" t="n"/>
      <c r="AK1382" s="152" t="n"/>
      <c r="AL1382" s="152" t="n"/>
      <c r="AM1382" s="152" t="n"/>
      <c r="AN1382" s="166" t="n"/>
      <c r="AO1382" s="155" t="n"/>
      <c r="AP1382" s="152" t="n"/>
      <c r="AQ1382" s="152" t="n"/>
      <c r="AR1382" s="152" t="n"/>
      <c r="AS1382" s="152" t="n"/>
      <c r="AT1382" s="152" t="n"/>
      <c r="AU1382" s="155" t="n"/>
      <c r="AV1382" s="152" t="n"/>
      <c r="AW1382" s="152" t="n"/>
      <c r="AX1382" s="152" t="n"/>
      <c r="AY1382" s="152" t="n"/>
      <c r="AZ1382" s="152" t="n"/>
      <c r="BA1382" s="165" t="n"/>
      <c r="BB1382" s="165" t="n"/>
      <c r="BC1382" s="152" t="n"/>
      <c r="BD1382" s="152" t="n"/>
      <c r="BE1382" s="152" t="n"/>
      <c r="BF1382" s="152" t="n"/>
      <c r="BG1382" s="155" t="n"/>
      <c r="BH1382" s="152" t="n"/>
      <c r="BI1382" s="152" t="n"/>
      <c r="BJ1382" s="152" t="n"/>
      <c r="BK1382" s="152" t="n"/>
      <c r="BL1382" s="152" t="n"/>
      <c r="BM1382" s="152" t="n"/>
      <c r="BN1382" s="152" t="n"/>
      <c r="BO1382" s="152" t="n"/>
      <c r="BP1382" s="155" t="n"/>
      <c r="BQ1382" s="152" t="n"/>
      <c r="BR1382" s="152" t="n"/>
      <c r="BS1382" s="152" t="n"/>
      <c r="BT1382" s="152" t="n"/>
      <c r="BU1382" s="152" t="n"/>
      <c r="BV1382" s="152" t="n"/>
      <c r="BW1382" s="152" t="n"/>
      <c r="BX1382" s="165" t="n"/>
      <c r="BY1382" s="150" t="n"/>
      <c r="BZ1382" s="150" t="n"/>
      <c r="CA1382" s="150" t="n"/>
      <c r="CB1382" s="174" t="n"/>
      <c r="CC1382" s="156" t="n"/>
      <c r="CD1382" s="156" t="n"/>
      <c r="CE1382" s="167">
        <f>IFERROR(__xludf.DUMMYFUNCTION("""COMPUTED_VALUE"""),"")</f>
        <v/>
      </c>
      <c r="CF1382" s="158">
        <f>IFERROR(__xludf.DUMMYFUNCTION("""COMPUTED_VALUE"""),"")</f>
        <v/>
      </c>
      <c r="CG1382" s="148" t="n"/>
      <c r="CH1382" s="148" t="n"/>
      <c r="CI1382" s="148" t="n"/>
      <c r="CJ1382" s="148" t="n"/>
      <c r="CK1382" s="148" t="n"/>
      <c r="CL1382" s="148" t="n"/>
      <c r="CM1382" s="148" t="n"/>
      <c r="CN1382" s="148" t="n"/>
      <c r="CO1382" s="148" t="n"/>
      <c r="CP1382" s="148" t="n"/>
      <c r="CQ1382" s="148" t="n"/>
      <c r="CR1382" s="148" t="n"/>
      <c r="CS1382" s="148" t="n"/>
      <c r="CT1382" s="148" t="n"/>
      <c r="CU1382" s="148" t="n"/>
      <c r="CV1382" s="148" t="n"/>
    </row>
    <row r="1383">
      <c r="A1383" s="162" t="n"/>
      <c r="B1383" s="64" t="n"/>
      <c r="C1383" s="129" t="n"/>
      <c r="D1383" s="130" t="inlineStr"/>
      <c r="E1383" s="150" t="inlineStr"/>
      <c r="F1383" s="150" t="inlineStr"/>
      <c r="G1383" s="150" t="n"/>
      <c r="H1383" s="152" t="n"/>
      <c r="I1383" s="152" t="n"/>
      <c r="J1383" s="152" t="n"/>
      <c r="K1383" s="152" t="n"/>
      <c r="L1383" s="152" t="n"/>
      <c r="M1383" s="152" t="n"/>
      <c r="N1383" s="152" t="n"/>
      <c r="O1383" s="152" t="n"/>
      <c r="P1383" s="152" t="n"/>
      <c r="Q1383" s="152" t="n"/>
      <c r="R1383" s="152" t="n"/>
      <c r="S1383" s="165" t="n"/>
      <c r="T1383" s="152" t="n"/>
      <c r="U1383" s="152" t="n"/>
      <c r="V1383" s="152" t="n"/>
      <c r="W1383" s="152" t="n"/>
      <c r="X1383" s="152" t="n"/>
      <c r="Y1383" s="152" t="n"/>
      <c r="Z1383" s="152" t="n"/>
      <c r="AA1383" s="152" t="n"/>
      <c r="AB1383" s="152" t="n"/>
      <c r="AC1383" s="152" t="n"/>
      <c r="AD1383" s="152" t="n"/>
      <c r="AE1383" s="152" t="n"/>
      <c r="AF1383" s="152" t="n"/>
      <c r="AG1383" s="152" t="n"/>
      <c r="AH1383" s="152" t="n"/>
      <c r="AI1383" s="152" t="n"/>
      <c r="AJ1383" s="152" t="n"/>
      <c r="AK1383" s="152" t="n"/>
      <c r="AL1383" s="152" t="n"/>
      <c r="AM1383" s="152" t="n"/>
      <c r="AN1383" s="166" t="n"/>
      <c r="AO1383" s="155" t="n"/>
      <c r="AP1383" s="152" t="n"/>
      <c r="AQ1383" s="152" t="n"/>
      <c r="AR1383" s="152" t="n"/>
      <c r="AS1383" s="152" t="n"/>
      <c r="AT1383" s="152" t="n"/>
      <c r="AU1383" s="155" t="n"/>
      <c r="AV1383" s="152" t="n"/>
      <c r="AW1383" s="152" t="n"/>
      <c r="AX1383" s="152" t="n"/>
      <c r="AY1383" s="152" t="n"/>
      <c r="AZ1383" s="152" t="n"/>
      <c r="BA1383" s="165" t="n"/>
      <c r="BB1383" s="165" t="n"/>
      <c r="BC1383" s="152" t="n"/>
      <c r="BD1383" s="152" t="n"/>
      <c r="BE1383" s="152" t="n"/>
      <c r="BF1383" s="152" t="n"/>
      <c r="BG1383" s="155" t="n"/>
      <c r="BH1383" s="152" t="n"/>
      <c r="BI1383" s="152" t="n"/>
      <c r="BJ1383" s="152" t="n"/>
      <c r="BK1383" s="152" t="n"/>
      <c r="BL1383" s="152" t="n"/>
      <c r="BM1383" s="152" t="n"/>
      <c r="BN1383" s="152" t="n"/>
      <c r="BO1383" s="152" t="n"/>
      <c r="BP1383" s="155" t="n"/>
      <c r="BQ1383" s="152" t="n"/>
      <c r="BR1383" s="152" t="n"/>
      <c r="BS1383" s="152" t="n"/>
      <c r="BT1383" s="152" t="n"/>
      <c r="BU1383" s="152" t="n"/>
      <c r="BV1383" s="152" t="n"/>
      <c r="BW1383" s="152" t="n"/>
      <c r="BX1383" s="165" t="n"/>
      <c r="BY1383" s="150" t="n"/>
      <c r="BZ1383" s="150" t="n"/>
      <c r="CA1383" s="150" t="n"/>
      <c r="CB1383" s="174" t="n"/>
      <c r="CC1383" s="156" t="n"/>
      <c r="CD1383" s="156" t="n"/>
      <c r="CE1383" s="167">
        <f>IFERROR(__xludf.DUMMYFUNCTION("""COMPUTED_VALUE"""),"")</f>
        <v/>
      </c>
      <c r="CF1383" s="158">
        <f>IFERROR(__xludf.DUMMYFUNCTION("""COMPUTED_VALUE"""),"")</f>
        <v/>
      </c>
      <c r="CG1383" s="148" t="n"/>
      <c r="CH1383" s="148" t="n"/>
      <c r="CI1383" s="148" t="n"/>
      <c r="CJ1383" s="148" t="n"/>
      <c r="CK1383" s="148" t="n"/>
      <c r="CL1383" s="148" t="n"/>
      <c r="CM1383" s="148" t="n"/>
      <c r="CN1383" s="148" t="n"/>
      <c r="CO1383" s="148" t="n"/>
      <c r="CP1383" s="148" t="n"/>
      <c r="CQ1383" s="148" t="n"/>
      <c r="CR1383" s="148" t="n"/>
      <c r="CS1383" s="148" t="n"/>
      <c r="CT1383" s="148" t="n"/>
      <c r="CU1383" s="148" t="n"/>
      <c r="CV1383" s="148" t="n"/>
    </row>
    <row r="1384">
      <c r="A1384" s="162" t="n"/>
      <c r="B1384" s="64" t="n"/>
      <c r="C1384" s="129" t="n"/>
      <c r="D1384" s="130" t="inlineStr"/>
      <c r="E1384" s="150" t="inlineStr"/>
      <c r="F1384" s="150" t="inlineStr"/>
      <c r="G1384" s="150" t="n"/>
      <c r="H1384" s="152" t="n"/>
      <c r="I1384" s="152" t="n"/>
      <c r="J1384" s="152" t="n"/>
      <c r="K1384" s="152" t="n"/>
      <c r="L1384" s="152" t="n"/>
      <c r="M1384" s="152" t="n"/>
      <c r="N1384" s="152" t="n"/>
      <c r="O1384" s="152" t="n"/>
      <c r="P1384" s="152" t="n"/>
      <c r="Q1384" s="152" t="n"/>
      <c r="R1384" s="152" t="n"/>
      <c r="S1384" s="165" t="n"/>
      <c r="T1384" s="152" t="n"/>
      <c r="U1384" s="152" t="n"/>
      <c r="V1384" s="152" t="n"/>
      <c r="W1384" s="152" t="n"/>
      <c r="X1384" s="152" t="n"/>
      <c r="Y1384" s="152" t="n"/>
      <c r="Z1384" s="152" t="n"/>
      <c r="AA1384" s="152" t="n"/>
      <c r="AB1384" s="152" t="n"/>
      <c r="AC1384" s="152" t="n"/>
      <c r="AD1384" s="152" t="n"/>
      <c r="AE1384" s="152" t="n"/>
      <c r="AF1384" s="152" t="n"/>
      <c r="AG1384" s="152" t="n"/>
      <c r="AH1384" s="152" t="n"/>
      <c r="AI1384" s="152" t="n"/>
      <c r="AJ1384" s="152" t="n"/>
      <c r="AK1384" s="152" t="n"/>
      <c r="AL1384" s="152" t="n"/>
      <c r="AM1384" s="152" t="n"/>
      <c r="AN1384" s="166" t="n"/>
      <c r="AO1384" s="155" t="n"/>
      <c r="AP1384" s="152" t="n"/>
      <c r="AQ1384" s="152" t="n"/>
      <c r="AR1384" s="152" t="n"/>
      <c r="AS1384" s="152" t="n"/>
      <c r="AT1384" s="152" t="n"/>
      <c r="AU1384" s="155" t="n"/>
      <c r="AV1384" s="152" t="n"/>
      <c r="AW1384" s="152" t="n"/>
      <c r="AX1384" s="152" t="n"/>
      <c r="AY1384" s="152" t="n"/>
      <c r="AZ1384" s="152" t="n"/>
      <c r="BA1384" s="165" t="n"/>
      <c r="BB1384" s="165" t="n"/>
      <c r="BC1384" s="152" t="n"/>
      <c r="BD1384" s="152" t="n"/>
      <c r="BE1384" s="152" t="n"/>
      <c r="BF1384" s="152" t="n"/>
      <c r="BG1384" s="155" t="n"/>
      <c r="BH1384" s="152" t="n"/>
      <c r="BI1384" s="152" t="n"/>
      <c r="BJ1384" s="152" t="n"/>
      <c r="BK1384" s="152" t="n"/>
      <c r="BL1384" s="152" t="n"/>
      <c r="BM1384" s="152" t="n"/>
      <c r="BN1384" s="152" t="n"/>
      <c r="BO1384" s="152" t="n"/>
      <c r="BP1384" s="155" t="n"/>
      <c r="BQ1384" s="152" t="n"/>
      <c r="BR1384" s="152" t="n"/>
      <c r="BS1384" s="152" t="n"/>
      <c r="BT1384" s="152" t="n"/>
      <c r="BU1384" s="152" t="n"/>
      <c r="BV1384" s="152" t="n"/>
      <c r="BW1384" s="152" t="n"/>
      <c r="BX1384" s="165" t="n"/>
      <c r="BY1384" s="150" t="n"/>
      <c r="BZ1384" s="150" t="n"/>
      <c r="CA1384" s="150" t="n"/>
      <c r="CB1384" s="174" t="n"/>
      <c r="CC1384" s="156" t="n"/>
      <c r="CD1384" s="156" t="n"/>
      <c r="CE1384" s="167">
        <f>IFERROR(__xludf.DUMMYFUNCTION("""COMPUTED_VALUE"""),"")</f>
        <v/>
      </c>
      <c r="CF1384" s="158">
        <f>IFERROR(__xludf.DUMMYFUNCTION("""COMPUTED_VALUE"""),"")</f>
        <v/>
      </c>
      <c r="CG1384" s="148" t="n"/>
      <c r="CH1384" s="148" t="n"/>
      <c r="CI1384" s="148" t="n"/>
      <c r="CJ1384" s="148" t="n"/>
      <c r="CK1384" s="148" t="n"/>
      <c r="CL1384" s="148" t="n"/>
      <c r="CM1384" s="148" t="n"/>
      <c r="CN1384" s="148" t="n"/>
      <c r="CO1384" s="148" t="n"/>
      <c r="CP1384" s="148" t="n"/>
      <c r="CQ1384" s="148" t="n"/>
      <c r="CR1384" s="148" t="n"/>
      <c r="CS1384" s="148" t="n"/>
      <c r="CT1384" s="148" t="n"/>
      <c r="CU1384" s="148" t="n"/>
      <c r="CV1384" s="148" t="n"/>
    </row>
    <row r="1385">
      <c r="A1385" s="162" t="n"/>
      <c r="B1385" s="64" t="n"/>
      <c r="C1385" s="129" t="n"/>
      <c r="D1385" s="130" t="inlineStr"/>
      <c r="E1385" s="150" t="inlineStr"/>
      <c r="F1385" s="150" t="inlineStr"/>
      <c r="G1385" s="150" t="n"/>
      <c r="H1385" s="152" t="n"/>
      <c r="I1385" s="152" t="n"/>
      <c r="J1385" s="152" t="n"/>
      <c r="K1385" s="152" t="n"/>
      <c r="L1385" s="152" t="n"/>
      <c r="M1385" s="152" t="n"/>
      <c r="N1385" s="152" t="n"/>
      <c r="O1385" s="152" t="n"/>
      <c r="P1385" s="152" t="n"/>
      <c r="Q1385" s="152" t="n"/>
      <c r="R1385" s="152" t="n"/>
      <c r="S1385" s="165" t="n"/>
      <c r="T1385" s="152" t="n"/>
      <c r="U1385" s="152" t="n"/>
      <c r="V1385" s="152" t="n"/>
      <c r="W1385" s="152" t="n"/>
      <c r="X1385" s="152" t="n"/>
      <c r="Y1385" s="152" t="n"/>
      <c r="Z1385" s="152" t="n"/>
      <c r="AA1385" s="152" t="n"/>
      <c r="AB1385" s="152" t="n"/>
      <c r="AC1385" s="152" t="n"/>
      <c r="AD1385" s="152" t="n"/>
      <c r="AE1385" s="152" t="n"/>
      <c r="AF1385" s="152" t="n"/>
      <c r="AG1385" s="152" t="n"/>
      <c r="AH1385" s="152" t="n"/>
      <c r="AI1385" s="152" t="n"/>
      <c r="AJ1385" s="152" t="n"/>
      <c r="AK1385" s="152" t="n"/>
      <c r="AL1385" s="152" t="n"/>
      <c r="AM1385" s="152" t="n"/>
      <c r="AN1385" s="166" t="n"/>
      <c r="AO1385" s="155" t="n"/>
      <c r="AP1385" s="152" t="n"/>
      <c r="AQ1385" s="152" t="n"/>
      <c r="AR1385" s="152" t="n"/>
      <c r="AS1385" s="152" t="n"/>
      <c r="AT1385" s="152" t="n"/>
      <c r="AU1385" s="155" t="n"/>
      <c r="AV1385" s="152" t="n"/>
      <c r="AW1385" s="152" t="n"/>
      <c r="AX1385" s="152" t="n"/>
      <c r="AY1385" s="152" t="n"/>
      <c r="AZ1385" s="152" t="n"/>
      <c r="BA1385" s="165" t="n"/>
      <c r="BB1385" s="165" t="n"/>
      <c r="BC1385" s="152" t="n"/>
      <c r="BD1385" s="152" t="n"/>
      <c r="BE1385" s="152" t="n"/>
      <c r="BF1385" s="152" t="n"/>
      <c r="BG1385" s="155" t="n"/>
      <c r="BH1385" s="152" t="n"/>
      <c r="BI1385" s="152" t="n"/>
      <c r="BJ1385" s="152" t="n"/>
      <c r="BK1385" s="152" t="n"/>
      <c r="BL1385" s="152" t="n"/>
      <c r="BM1385" s="152" t="n"/>
      <c r="BN1385" s="152" t="n"/>
      <c r="BO1385" s="152" t="n"/>
      <c r="BP1385" s="155" t="n"/>
      <c r="BQ1385" s="152" t="n"/>
      <c r="BR1385" s="152" t="n"/>
      <c r="BS1385" s="152" t="n"/>
      <c r="BT1385" s="152" t="n"/>
      <c r="BU1385" s="152" t="n"/>
      <c r="BV1385" s="152" t="n"/>
      <c r="BW1385" s="152" t="n"/>
      <c r="BX1385" s="165" t="n"/>
      <c r="BY1385" s="150" t="n"/>
      <c r="BZ1385" s="150" t="n"/>
      <c r="CA1385" s="150" t="n"/>
      <c r="CB1385" s="174" t="n"/>
      <c r="CC1385" s="156" t="n"/>
      <c r="CD1385" s="156" t="n"/>
      <c r="CE1385" s="167">
        <f>IFERROR(__xludf.DUMMYFUNCTION("""COMPUTED_VALUE"""),"")</f>
        <v/>
      </c>
      <c r="CF1385" s="158">
        <f>IFERROR(__xludf.DUMMYFUNCTION("""COMPUTED_VALUE"""),"")</f>
        <v/>
      </c>
      <c r="CG1385" s="148" t="n"/>
      <c r="CH1385" s="148" t="n"/>
      <c r="CI1385" s="148" t="n"/>
      <c r="CJ1385" s="148" t="n"/>
      <c r="CK1385" s="148" t="n"/>
      <c r="CL1385" s="148" t="n"/>
      <c r="CM1385" s="148" t="n"/>
      <c r="CN1385" s="148" t="n"/>
      <c r="CO1385" s="148" t="n"/>
      <c r="CP1385" s="148" t="n"/>
      <c r="CQ1385" s="148" t="n"/>
      <c r="CR1385" s="148" t="n"/>
      <c r="CS1385" s="148" t="n"/>
      <c r="CT1385" s="148" t="n"/>
      <c r="CU1385" s="148" t="n"/>
      <c r="CV1385" s="148" t="n"/>
    </row>
    <row r="1386">
      <c r="A1386" s="162" t="n"/>
      <c r="B1386" s="64" t="n"/>
      <c r="C1386" s="129" t="n"/>
      <c r="D1386" s="130" t="inlineStr"/>
      <c r="E1386" s="150" t="inlineStr"/>
      <c r="F1386" s="150" t="inlineStr"/>
      <c r="G1386" s="150" t="n"/>
      <c r="H1386" s="152" t="n"/>
      <c r="I1386" s="152" t="n"/>
      <c r="J1386" s="152" t="n"/>
      <c r="K1386" s="152" t="n"/>
      <c r="L1386" s="152" t="n"/>
      <c r="M1386" s="152" t="n"/>
      <c r="N1386" s="152" t="n"/>
      <c r="O1386" s="152" t="n"/>
      <c r="P1386" s="152" t="n"/>
      <c r="Q1386" s="152" t="n"/>
      <c r="R1386" s="152" t="n"/>
      <c r="S1386" s="165" t="n"/>
      <c r="T1386" s="152" t="n"/>
      <c r="U1386" s="152" t="n"/>
      <c r="V1386" s="152" t="n"/>
      <c r="W1386" s="152" t="n"/>
      <c r="X1386" s="152" t="n"/>
      <c r="Y1386" s="152" t="n"/>
      <c r="Z1386" s="152" t="n"/>
      <c r="AA1386" s="152" t="n"/>
      <c r="AB1386" s="152" t="n"/>
      <c r="AC1386" s="152" t="n"/>
      <c r="AD1386" s="152" t="n"/>
      <c r="AE1386" s="152" t="n"/>
      <c r="AF1386" s="152" t="n"/>
      <c r="AG1386" s="152" t="n"/>
      <c r="AH1386" s="152" t="n"/>
      <c r="AI1386" s="152" t="n"/>
      <c r="AJ1386" s="152" t="n"/>
      <c r="AK1386" s="152" t="n"/>
      <c r="AL1386" s="152" t="n"/>
      <c r="AM1386" s="152" t="n"/>
      <c r="AN1386" s="166" t="n"/>
      <c r="AO1386" s="155" t="n"/>
      <c r="AP1386" s="152" t="n"/>
      <c r="AQ1386" s="152" t="n"/>
      <c r="AR1386" s="152" t="n"/>
      <c r="AS1386" s="152" t="n"/>
      <c r="AT1386" s="152" t="n"/>
      <c r="AU1386" s="155" t="n"/>
      <c r="AV1386" s="152" t="n"/>
      <c r="AW1386" s="152" t="n"/>
      <c r="AX1386" s="152" t="n"/>
      <c r="AY1386" s="152" t="n"/>
      <c r="AZ1386" s="152" t="n"/>
      <c r="BA1386" s="165" t="n"/>
      <c r="BB1386" s="165" t="n"/>
      <c r="BC1386" s="152" t="n"/>
      <c r="BD1386" s="152" t="n"/>
      <c r="BE1386" s="152" t="n"/>
      <c r="BF1386" s="152" t="n"/>
      <c r="BG1386" s="155" t="n"/>
      <c r="BH1386" s="152" t="n"/>
      <c r="BI1386" s="152" t="n"/>
      <c r="BJ1386" s="152" t="n"/>
      <c r="BK1386" s="152" t="n"/>
      <c r="BL1386" s="152" t="n"/>
      <c r="BM1386" s="152" t="n"/>
      <c r="BN1386" s="152" t="n"/>
      <c r="BO1386" s="152" t="n"/>
      <c r="BP1386" s="155" t="n"/>
      <c r="BQ1386" s="152" t="n"/>
      <c r="BR1386" s="152" t="n"/>
      <c r="BS1386" s="152" t="n"/>
      <c r="BT1386" s="152" t="n"/>
      <c r="BU1386" s="152" t="n"/>
      <c r="BV1386" s="152" t="n"/>
      <c r="BW1386" s="152" t="n"/>
      <c r="BX1386" s="165" t="n"/>
      <c r="BY1386" s="150" t="n"/>
      <c r="BZ1386" s="150" t="n"/>
      <c r="CA1386" s="150" t="n"/>
      <c r="CB1386" s="174" t="n"/>
      <c r="CC1386" s="156" t="n"/>
      <c r="CD1386" s="156" t="n"/>
      <c r="CE1386" s="167">
        <f>IFERROR(__xludf.DUMMYFUNCTION("""COMPUTED_VALUE"""),"")</f>
        <v/>
      </c>
      <c r="CF1386" s="158">
        <f>IFERROR(__xludf.DUMMYFUNCTION("""COMPUTED_VALUE"""),"")</f>
        <v/>
      </c>
      <c r="CG1386" s="148" t="n"/>
      <c r="CH1386" s="148" t="n"/>
      <c r="CI1386" s="148" t="n"/>
      <c r="CJ1386" s="148" t="n"/>
      <c r="CK1386" s="148" t="n"/>
      <c r="CL1386" s="148" t="n"/>
      <c r="CM1386" s="148" t="n"/>
      <c r="CN1386" s="148" t="n"/>
      <c r="CO1386" s="148" t="n"/>
      <c r="CP1386" s="148" t="n"/>
      <c r="CQ1386" s="148" t="n"/>
      <c r="CR1386" s="148" t="n"/>
      <c r="CS1386" s="148" t="n"/>
      <c r="CT1386" s="148" t="n"/>
      <c r="CU1386" s="148" t="n"/>
      <c r="CV1386" s="148" t="n"/>
    </row>
    <row r="1387">
      <c r="A1387" s="162" t="n"/>
      <c r="B1387" s="64" t="n"/>
      <c r="C1387" s="129" t="n"/>
      <c r="D1387" s="130" t="inlineStr"/>
      <c r="E1387" s="150" t="inlineStr"/>
      <c r="F1387" s="150" t="inlineStr"/>
      <c r="G1387" s="150" t="n"/>
      <c r="H1387" s="152" t="n"/>
      <c r="I1387" s="152" t="n"/>
      <c r="J1387" s="152" t="n"/>
      <c r="K1387" s="152" t="n"/>
      <c r="L1387" s="152" t="n"/>
      <c r="M1387" s="152" t="n"/>
      <c r="N1387" s="152" t="n"/>
      <c r="O1387" s="152" t="n"/>
      <c r="P1387" s="152" t="n"/>
      <c r="Q1387" s="152" t="n"/>
      <c r="R1387" s="152" t="n"/>
      <c r="S1387" s="165" t="n"/>
      <c r="T1387" s="152" t="n"/>
      <c r="U1387" s="152" t="n"/>
      <c r="V1387" s="152" t="n"/>
      <c r="W1387" s="152" t="n"/>
      <c r="X1387" s="152" t="n"/>
      <c r="Y1387" s="152" t="n"/>
      <c r="Z1387" s="152" t="n"/>
      <c r="AA1387" s="152" t="n"/>
      <c r="AB1387" s="152" t="n"/>
      <c r="AC1387" s="152" t="n"/>
      <c r="AD1387" s="152" t="n"/>
      <c r="AE1387" s="152" t="n"/>
      <c r="AF1387" s="152" t="n"/>
      <c r="AG1387" s="152" t="n"/>
      <c r="AH1387" s="152" t="n"/>
      <c r="AI1387" s="152" t="n"/>
      <c r="AJ1387" s="152" t="n"/>
      <c r="AK1387" s="152" t="n"/>
      <c r="AL1387" s="152" t="n"/>
      <c r="AM1387" s="152" t="n"/>
      <c r="AN1387" s="166" t="n"/>
      <c r="AO1387" s="155" t="n"/>
      <c r="AP1387" s="152" t="n"/>
      <c r="AQ1387" s="152" t="n"/>
      <c r="AR1387" s="152" t="n"/>
      <c r="AS1387" s="152" t="n"/>
      <c r="AT1387" s="152" t="n"/>
      <c r="AU1387" s="155" t="n"/>
      <c r="AV1387" s="152" t="n"/>
      <c r="AW1387" s="152" t="n"/>
      <c r="AX1387" s="152" t="n"/>
      <c r="AY1387" s="152" t="n"/>
      <c r="AZ1387" s="152" t="n"/>
      <c r="BA1387" s="165" t="n"/>
      <c r="BB1387" s="165" t="n"/>
      <c r="BC1387" s="152" t="n"/>
      <c r="BD1387" s="152" t="n"/>
      <c r="BE1387" s="152" t="n"/>
      <c r="BF1387" s="152" t="n"/>
      <c r="BG1387" s="155" t="n"/>
      <c r="BH1387" s="152" t="n"/>
      <c r="BI1387" s="152" t="n"/>
      <c r="BJ1387" s="152" t="n"/>
      <c r="BK1387" s="152" t="n"/>
      <c r="BL1387" s="152" t="n"/>
      <c r="BM1387" s="152" t="n"/>
      <c r="BN1387" s="152" t="n"/>
      <c r="BO1387" s="152" t="n"/>
      <c r="BP1387" s="155" t="n"/>
      <c r="BQ1387" s="152" t="n"/>
      <c r="BR1387" s="152" t="n"/>
      <c r="BS1387" s="152" t="n"/>
      <c r="BT1387" s="152" t="n"/>
      <c r="BU1387" s="152" t="n"/>
      <c r="BV1387" s="152" t="n"/>
      <c r="BW1387" s="152" t="n"/>
      <c r="BX1387" s="165" t="n"/>
      <c r="BY1387" s="150" t="n"/>
      <c r="BZ1387" s="150" t="n"/>
      <c r="CA1387" s="150" t="n"/>
      <c r="CB1387" s="174" t="n"/>
      <c r="CC1387" s="156" t="n"/>
      <c r="CD1387" s="156" t="n"/>
      <c r="CE1387" s="167">
        <f>IFERROR(__xludf.DUMMYFUNCTION("""COMPUTED_VALUE"""),"")</f>
        <v/>
      </c>
      <c r="CF1387" s="158">
        <f>IFERROR(__xludf.DUMMYFUNCTION("""COMPUTED_VALUE"""),"")</f>
        <v/>
      </c>
      <c r="CG1387" s="148" t="n"/>
      <c r="CH1387" s="148" t="n"/>
      <c r="CI1387" s="148" t="n"/>
      <c r="CJ1387" s="148" t="n"/>
      <c r="CK1387" s="148" t="n"/>
      <c r="CL1387" s="148" t="n"/>
      <c r="CM1387" s="148" t="n"/>
      <c r="CN1387" s="148" t="n"/>
      <c r="CO1387" s="148" t="n"/>
      <c r="CP1387" s="148" t="n"/>
      <c r="CQ1387" s="148" t="n"/>
      <c r="CR1387" s="148" t="n"/>
      <c r="CS1387" s="148" t="n"/>
      <c r="CT1387" s="148" t="n"/>
      <c r="CU1387" s="148" t="n"/>
      <c r="CV1387" s="148" t="n"/>
    </row>
    <row r="1388">
      <c r="A1388" s="162" t="n"/>
      <c r="B1388" s="64" t="n"/>
      <c r="C1388" s="129" t="n"/>
      <c r="D1388" s="130" t="inlineStr"/>
      <c r="E1388" s="150" t="inlineStr"/>
      <c r="F1388" s="150" t="inlineStr"/>
      <c r="G1388" s="150" t="n"/>
      <c r="H1388" s="152" t="n"/>
      <c r="I1388" s="152" t="n"/>
      <c r="J1388" s="152" t="n"/>
      <c r="K1388" s="152" t="n"/>
      <c r="L1388" s="152" t="n"/>
      <c r="M1388" s="152" t="n"/>
      <c r="N1388" s="152" t="n"/>
      <c r="O1388" s="152" t="n"/>
      <c r="P1388" s="152" t="n"/>
      <c r="Q1388" s="152" t="n"/>
      <c r="R1388" s="152" t="n"/>
      <c r="S1388" s="165" t="n"/>
      <c r="T1388" s="152" t="n"/>
      <c r="U1388" s="152" t="n"/>
      <c r="V1388" s="152" t="n"/>
      <c r="W1388" s="152" t="n"/>
      <c r="X1388" s="152" t="n"/>
      <c r="Y1388" s="152" t="n"/>
      <c r="Z1388" s="152" t="n"/>
      <c r="AA1388" s="152" t="n"/>
      <c r="AB1388" s="152" t="n"/>
      <c r="AC1388" s="152" t="n"/>
      <c r="AD1388" s="152" t="n"/>
      <c r="AE1388" s="152" t="n"/>
      <c r="AF1388" s="152" t="n"/>
      <c r="AG1388" s="152" t="n"/>
      <c r="AH1388" s="152" t="n"/>
      <c r="AI1388" s="152" t="n"/>
      <c r="AJ1388" s="152" t="n"/>
      <c r="AK1388" s="152" t="n"/>
      <c r="AL1388" s="152" t="n"/>
      <c r="AM1388" s="152" t="n"/>
      <c r="AN1388" s="166" t="n"/>
      <c r="AO1388" s="155" t="n"/>
      <c r="AP1388" s="152" t="n"/>
      <c r="AQ1388" s="152" t="n"/>
      <c r="AR1388" s="152" t="n"/>
      <c r="AS1388" s="152" t="n"/>
      <c r="AT1388" s="152" t="n"/>
      <c r="AU1388" s="155" t="n"/>
      <c r="AV1388" s="152" t="n"/>
      <c r="AW1388" s="152" t="n"/>
      <c r="AX1388" s="152" t="n"/>
      <c r="AY1388" s="152" t="n"/>
      <c r="AZ1388" s="152" t="n"/>
      <c r="BA1388" s="165" t="n"/>
      <c r="BB1388" s="165" t="n"/>
      <c r="BC1388" s="152" t="n"/>
      <c r="BD1388" s="152" t="n"/>
      <c r="BE1388" s="152" t="n"/>
      <c r="BF1388" s="152" t="n"/>
      <c r="BG1388" s="155" t="n"/>
      <c r="BH1388" s="152" t="n"/>
      <c r="BI1388" s="152" t="n"/>
      <c r="BJ1388" s="152" t="n"/>
      <c r="BK1388" s="152" t="n"/>
      <c r="BL1388" s="152" t="n"/>
      <c r="BM1388" s="152" t="n"/>
      <c r="BN1388" s="152" t="n"/>
      <c r="BO1388" s="152" t="n"/>
      <c r="BP1388" s="155" t="n"/>
      <c r="BQ1388" s="152" t="n"/>
      <c r="BR1388" s="152" t="n"/>
      <c r="BS1388" s="152" t="n"/>
      <c r="BT1388" s="152" t="n"/>
      <c r="BU1388" s="152" t="n"/>
      <c r="BV1388" s="152" t="n"/>
      <c r="BW1388" s="152" t="n"/>
      <c r="BX1388" s="165" t="n"/>
      <c r="BY1388" s="150" t="n"/>
      <c r="BZ1388" s="150" t="n"/>
      <c r="CA1388" s="150" t="n"/>
      <c r="CB1388" s="174" t="n"/>
      <c r="CC1388" s="156" t="n"/>
      <c r="CD1388" s="156" t="n"/>
      <c r="CE1388" s="167">
        <f>IFERROR(__xludf.DUMMYFUNCTION("""COMPUTED_VALUE"""),"")</f>
        <v/>
      </c>
      <c r="CF1388" s="158">
        <f>IFERROR(__xludf.DUMMYFUNCTION("""COMPUTED_VALUE"""),"")</f>
        <v/>
      </c>
      <c r="CG1388" s="148" t="n"/>
      <c r="CH1388" s="148" t="n"/>
      <c r="CI1388" s="148" t="n"/>
      <c r="CJ1388" s="148" t="n"/>
      <c r="CK1388" s="148" t="n"/>
      <c r="CL1388" s="148" t="n"/>
      <c r="CM1388" s="148" t="n"/>
      <c r="CN1388" s="148" t="n"/>
      <c r="CO1388" s="148" t="n"/>
      <c r="CP1388" s="148" t="n"/>
      <c r="CQ1388" s="148" t="n"/>
      <c r="CR1388" s="148" t="n"/>
      <c r="CS1388" s="148" t="n"/>
      <c r="CT1388" s="148" t="n"/>
      <c r="CU1388" s="148" t="n"/>
      <c r="CV1388" s="148" t="n"/>
    </row>
    <row r="1389">
      <c r="A1389" s="162" t="n"/>
      <c r="B1389" s="64" t="n"/>
      <c r="C1389" s="129" t="n"/>
      <c r="D1389" s="130" t="inlineStr"/>
      <c r="E1389" s="150" t="inlineStr"/>
      <c r="F1389" s="150" t="inlineStr"/>
      <c r="G1389" s="150" t="n"/>
      <c r="H1389" s="152" t="n"/>
      <c r="I1389" s="152" t="n"/>
      <c r="J1389" s="152" t="n"/>
      <c r="K1389" s="152" t="n"/>
      <c r="L1389" s="152" t="n"/>
      <c r="M1389" s="152" t="n"/>
      <c r="N1389" s="152" t="n"/>
      <c r="O1389" s="152" t="n"/>
      <c r="P1389" s="152" t="n"/>
      <c r="Q1389" s="152" t="n"/>
      <c r="R1389" s="152" t="n"/>
      <c r="S1389" s="165" t="n"/>
      <c r="T1389" s="152" t="n"/>
      <c r="U1389" s="152" t="n"/>
      <c r="V1389" s="152" t="n"/>
      <c r="W1389" s="152" t="n"/>
      <c r="X1389" s="152" t="n"/>
      <c r="Y1389" s="152" t="n"/>
      <c r="Z1389" s="152" t="n"/>
      <c r="AA1389" s="152" t="n"/>
      <c r="AB1389" s="152" t="n"/>
      <c r="AC1389" s="152" t="n"/>
      <c r="AD1389" s="152" t="n"/>
      <c r="AE1389" s="152" t="n"/>
      <c r="AF1389" s="152" t="n"/>
      <c r="AG1389" s="152" t="n"/>
      <c r="AH1389" s="152" t="n"/>
      <c r="AI1389" s="152" t="n"/>
      <c r="AJ1389" s="152" t="n"/>
      <c r="AK1389" s="152" t="n"/>
      <c r="AL1389" s="152" t="n"/>
      <c r="AM1389" s="152" t="n"/>
      <c r="AN1389" s="166" t="n"/>
      <c r="AO1389" s="155" t="n"/>
      <c r="AP1389" s="152" t="n"/>
      <c r="AQ1389" s="152" t="n"/>
      <c r="AR1389" s="152" t="n"/>
      <c r="AS1389" s="152" t="n"/>
      <c r="AT1389" s="152" t="n"/>
      <c r="AU1389" s="155" t="n"/>
      <c r="AV1389" s="152" t="n"/>
      <c r="AW1389" s="152" t="n"/>
      <c r="AX1389" s="152" t="n"/>
      <c r="AY1389" s="152" t="n"/>
      <c r="AZ1389" s="152" t="n"/>
      <c r="BA1389" s="165" t="n"/>
      <c r="BB1389" s="165" t="n"/>
      <c r="BC1389" s="152" t="n"/>
      <c r="BD1389" s="152" t="n"/>
      <c r="BE1389" s="152" t="n"/>
      <c r="BF1389" s="152" t="n"/>
      <c r="BG1389" s="155" t="n"/>
      <c r="BH1389" s="152" t="n"/>
      <c r="BI1389" s="152" t="n"/>
      <c r="BJ1389" s="152" t="n"/>
      <c r="BK1389" s="152" t="n"/>
      <c r="BL1389" s="152" t="n"/>
      <c r="BM1389" s="152" t="n"/>
      <c r="BN1389" s="152" t="n"/>
      <c r="BO1389" s="152" t="n"/>
      <c r="BP1389" s="155" t="n"/>
      <c r="BQ1389" s="152" t="n"/>
      <c r="BR1389" s="152" t="n"/>
      <c r="BS1389" s="152" t="n"/>
      <c r="BT1389" s="152" t="n"/>
      <c r="BU1389" s="152" t="n"/>
      <c r="BV1389" s="152" t="n"/>
      <c r="BW1389" s="152" t="n"/>
      <c r="BX1389" s="165" t="n"/>
      <c r="BY1389" s="150" t="n"/>
      <c r="BZ1389" s="150" t="n"/>
      <c r="CA1389" s="150" t="n"/>
      <c r="CB1389" s="174" t="n"/>
      <c r="CC1389" s="156" t="n"/>
      <c r="CD1389" s="156" t="n"/>
      <c r="CE1389" s="167">
        <f>IFERROR(__xludf.DUMMYFUNCTION("""COMPUTED_VALUE"""),"")</f>
        <v/>
      </c>
      <c r="CF1389" s="158">
        <f>IFERROR(__xludf.DUMMYFUNCTION("""COMPUTED_VALUE"""),"")</f>
        <v/>
      </c>
      <c r="CG1389" s="148" t="n"/>
      <c r="CH1389" s="148" t="n"/>
      <c r="CI1389" s="148" t="n"/>
      <c r="CJ1389" s="148" t="n"/>
      <c r="CK1389" s="148" t="n"/>
      <c r="CL1389" s="148" t="n"/>
      <c r="CM1389" s="148" t="n"/>
      <c r="CN1389" s="148" t="n"/>
      <c r="CO1389" s="148" t="n"/>
      <c r="CP1389" s="148" t="n"/>
      <c r="CQ1389" s="148" t="n"/>
      <c r="CR1389" s="148" t="n"/>
      <c r="CS1389" s="148" t="n"/>
      <c r="CT1389" s="148" t="n"/>
      <c r="CU1389" s="148" t="n"/>
      <c r="CV1389" s="148" t="n"/>
    </row>
    <row r="1390">
      <c r="A1390" s="162" t="n"/>
      <c r="B1390" s="64" t="n"/>
      <c r="C1390" s="129" t="n"/>
      <c r="D1390" s="130" t="inlineStr"/>
      <c r="E1390" s="150" t="inlineStr"/>
      <c r="F1390" s="150" t="inlineStr"/>
      <c r="G1390" s="150" t="n"/>
      <c r="H1390" s="152" t="n"/>
      <c r="I1390" s="152" t="n"/>
      <c r="J1390" s="152" t="n"/>
      <c r="K1390" s="152" t="n"/>
      <c r="L1390" s="152" t="n"/>
      <c r="M1390" s="152" t="n"/>
      <c r="N1390" s="152" t="n"/>
      <c r="O1390" s="152" t="n"/>
      <c r="P1390" s="152" t="n"/>
      <c r="Q1390" s="152" t="n"/>
      <c r="R1390" s="152" t="n"/>
      <c r="S1390" s="165" t="n"/>
      <c r="T1390" s="152" t="n"/>
      <c r="U1390" s="152" t="n"/>
      <c r="V1390" s="152" t="n"/>
      <c r="W1390" s="152" t="n"/>
      <c r="X1390" s="152" t="n"/>
      <c r="Y1390" s="152" t="n"/>
      <c r="Z1390" s="152" t="n"/>
      <c r="AA1390" s="152" t="n"/>
      <c r="AB1390" s="152" t="n"/>
      <c r="AC1390" s="152" t="n"/>
      <c r="AD1390" s="152" t="n"/>
      <c r="AE1390" s="152" t="n"/>
      <c r="AF1390" s="152" t="n"/>
      <c r="AG1390" s="152" t="n"/>
      <c r="AH1390" s="152" t="n"/>
      <c r="AI1390" s="152" t="n"/>
      <c r="AJ1390" s="152" t="n"/>
      <c r="AK1390" s="152" t="n"/>
      <c r="AL1390" s="152" t="n"/>
      <c r="AM1390" s="152" t="n"/>
      <c r="AN1390" s="166" t="n"/>
      <c r="AO1390" s="155" t="n"/>
      <c r="AP1390" s="152" t="n"/>
      <c r="AQ1390" s="152" t="n"/>
      <c r="AR1390" s="152" t="n"/>
      <c r="AS1390" s="152" t="n"/>
      <c r="AT1390" s="152" t="n"/>
      <c r="AU1390" s="155" t="n"/>
      <c r="AV1390" s="152" t="n"/>
      <c r="AW1390" s="152" t="n"/>
      <c r="AX1390" s="152" t="n"/>
      <c r="AY1390" s="152" t="n"/>
      <c r="AZ1390" s="152" t="n"/>
      <c r="BA1390" s="165" t="n"/>
      <c r="BB1390" s="165" t="n"/>
      <c r="BC1390" s="152" t="n"/>
      <c r="BD1390" s="152" t="n"/>
      <c r="BE1390" s="152" t="n"/>
      <c r="BF1390" s="152" t="n"/>
      <c r="BG1390" s="155" t="n"/>
      <c r="BH1390" s="152" t="n"/>
      <c r="BI1390" s="152" t="n"/>
      <c r="BJ1390" s="152" t="n"/>
      <c r="BK1390" s="152" t="n"/>
      <c r="BL1390" s="152" t="n"/>
      <c r="BM1390" s="152" t="n"/>
      <c r="BN1390" s="152" t="n"/>
      <c r="BO1390" s="152" t="n"/>
      <c r="BP1390" s="155" t="n"/>
      <c r="BQ1390" s="152" t="n"/>
      <c r="BR1390" s="152" t="n"/>
      <c r="BS1390" s="152" t="n"/>
      <c r="BT1390" s="152" t="n"/>
      <c r="BU1390" s="152" t="n"/>
      <c r="BV1390" s="152" t="n"/>
      <c r="BW1390" s="152" t="n"/>
      <c r="BX1390" s="165" t="n"/>
      <c r="BY1390" s="150" t="n"/>
      <c r="BZ1390" s="150" t="n"/>
      <c r="CA1390" s="150" t="n"/>
      <c r="CB1390" s="174" t="n"/>
      <c r="CC1390" s="156" t="n"/>
      <c r="CD1390" s="156" t="n"/>
      <c r="CE1390" s="167">
        <f>IFERROR(__xludf.DUMMYFUNCTION("""COMPUTED_VALUE"""),"")</f>
        <v/>
      </c>
      <c r="CF1390" s="158">
        <f>IFERROR(__xludf.DUMMYFUNCTION("""COMPUTED_VALUE"""),"")</f>
        <v/>
      </c>
      <c r="CG1390" s="148" t="n"/>
      <c r="CH1390" s="148" t="n"/>
      <c r="CI1390" s="148" t="n"/>
      <c r="CJ1390" s="148" t="n"/>
      <c r="CK1390" s="148" t="n"/>
      <c r="CL1390" s="148" t="n"/>
      <c r="CM1390" s="148" t="n"/>
      <c r="CN1390" s="148" t="n"/>
      <c r="CO1390" s="148" t="n"/>
      <c r="CP1390" s="148" t="n"/>
      <c r="CQ1390" s="148" t="n"/>
      <c r="CR1390" s="148" t="n"/>
      <c r="CS1390" s="148" t="n"/>
      <c r="CT1390" s="148" t="n"/>
      <c r="CU1390" s="148" t="n"/>
      <c r="CV1390" s="148" t="n"/>
    </row>
    <row r="1391">
      <c r="A1391" s="162" t="n"/>
      <c r="B1391" s="64" t="n"/>
      <c r="C1391" s="129" t="n"/>
      <c r="D1391" s="130" t="inlineStr"/>
      <c r="E1391" s="150" t="inlineStr"/>
      <c r="F1391" s="150" t="inlineStr"/>
      <c r="G1391" s="150" t="n"/>
      <c r="H1391" s="152" t="n"/>
      <c r="I1391" s="152" t="n"/>
      <c r="J1391" s="152" t="n"/>
      <c r="K1391" s="152" t="n"/>
      <c r="L1391" s="152" t="n"/>
      <c r="M1391" s="152" t="n"/>
      <c r="N1391" s="152" t="n"/>
      <c r="O1391" s="152" t="n"/>
      <c r="P1391" s="152" t="n"/>
      <c r="Q1391" s="152" t="n"/>
      <c r="R1391" s="152" t="n"/>
      <c r="S1391" s="165" t="n"/>
      <c r="T1391" s="152" t="n"/>
      <c r="U1391" s="152" t="n"/>
      <c r="V1391" s="152" t="n"/>
      <c r="W1391" s="152" t="n"/>
      <c r="X1391" s="152" t="n"/>
      <c r="Y1391" s="152" t="n"/>
      <c r="Z1391" s="152" t="n"/>
      <c r="AA1391" s="152" t="n"/>
      <c r="AB1391" s="152" t="n"/>
      <c r="AC1391" s="152" t="n"/>
      <c r="AD1391" s="152" t="n"/>
      <c r="AE1391" s="152" t="n"/>
      <c r="AF1391" s="152" t="n"/>
      <c r="AG1391" s="152" t="n"/>
      <c r="AH1391" s="152" t="n"/>
      <c r="AI1391" s="152" t="n"/>
      <c r="AJ1391" s="152" t="n"/>
      <c r="AK1391" s="152" t="n"/>
      <c r="AL1391" s="152" t="n"/>
      <c r="AM1391" s="152" t="n"/>
      <c r="AN1391" s="166" t="n"/>
      <c r="AO1391" s="155" t="n"/>
      <c r="AP1391" s="152" t="n"/>
      <c r="AQ1391" s="152" t="n"/>
      <c r="AR1391" s="152" t="n"/>
      <c r="AS1391" s="152" t="n"/>
      <c r="AT1391" s="152" t="n"/>
      <c r="AU1391" s="155" t="n"/>
      <c r="AV1391" s="152" t="n"/>
      <c r="AW1391" s="152" t="n"/>
      <c r="AX1391" s="152" t="n"/>
      <c r="AY1391" s="152" t="n"/>
      <c r="AZ1391" s="152" t="n"/>
      <c r="BA1391" s="165" t="n"/>
      <c r="BB1391" s="165" t="n"/>
      <c r="BC1391" s="152" t="n"/>
      <c r="BD1391" s="152" t="n"/>
      <c r="BE1391" s="152" t="n"/>
      <c r="BF1391" s="152" t="n"/>
      <c r="BG1391" s="155" t="n"/>
      <c r="BH1391" s="152" t="n"/>
      <c r="BI1391" s="152" t="n"/>
      <c r="BJ1391" s="152" t="n"/>
      <c r="BK1391" s="152" t="n"/>
      <c r="BL1391" s="152" t="n"/>
      <c r="BM1391" s="152" t="n"/>
      <c r="BN1391" s="152" t="n"/>
      <c r="BO1391" s="152" t="n"/>
      <c r="BP1391" s="155" t="n"/>
      <c r="BQ1391" s="152" t="n"/>
      <c r="BR1391" s="152" t="n"/>
      <c r="BS1391" s="152" t="n"/>
      <c r="BT1391" s="152" t="n"/>
      <c r="BU1391" s="152" t="n"/>
      <c r="BV1391" s="152" t="n"/>
      <c r="BW1391" s="152" t="n"/>
      <c r="BX1391" s="165" t="n"/>
      <c r="BY1391" s="150" t="n"/>
      <c r="BZ1391" s="150" t="n"/>
      <c r="CA1391" s="150" t="n"/>
      <c r="CB1391" s="174" t="n"/>
      <c r="CC1391" s="156" t="n"/>
      <c r="CD1391" s="156" t="n"/>
      <c r="CE1391" s="167">
        <f>IFERROR(__xludf.DUMMYFUNCTION("""COMPUTED_VALUE"""),"")</f>
        <v/>
      </c>
      <c r="CF1391" s="158">
        <f>IFERROR(__xludf.DUMMYFUNCTION("""COMPUTED_VALUE"""),"")</f>
        <v/>
      </c>
      <c r="CG1391" s="148" t="n"/>
      <c r="CH1391" s="148" t="n"/>
      <c r="CI1391" s="148" t="n"/>
      <c r="CJ1391" s="148" t="n"/>
      <c r="CK1391" s="148" t="n"/>
      <c r="CL1391" s="148" t="n"/>
      <c r="CM1391" s="148" t="n"/>
      <c r="CN1391" s="148" t="n"/>
      <c r="CO1391" s="148" t="n"/>
      <c r="CP1391" s="148" t="n"/>
      <c r="CQ1391" s="148" t="n"/>
      <c r="CR1391" s="148" t="n"/>
      <c r="CS1391" s="148" t="n"/>
      <c r="CT1391" s="148" t="n"/>
      <c r="CU1391" s="148" t="n"/>
      <c r="CV1391" s="148" t="n"/>
    </row>
    <row r="1392">
      <c r="A1392" s="162" t="n"/>
      <c r="B1392" s="64" t="n"/>
      <c r="C1392" s="129" t="n"/>
      <c r="D1392" s="130" t="inlineStr"/>
      <c r="E1392" s="150" t="inlineStr"/>
      <c r="F1392" s="150" t="inlineStr"/>
      <c r="G1392" s="150" t="n"/>
      <c r="H1392" s="152" t="n"/>
      <c r="I1392" s="152" t="n"/>
      <c r="J1392" s="152" t="n"/>
      <c r="K1392" s="152" t="n"/>
      <c r="L1392" s="152" t="n"/>
      <c r="M1392" s="152" t="n"/>
      <c r="N1392" s="152" t="n"/>
      <c r="O1392" s="152" t="n"/>
      <c r="P1392" s="152" t="n"/>
      <c r="Q1392" s="152" t="n"/>
      <c r="R1392" s="152" t="n"/>
      <c r="S1392" s="165" t="n"/>
      <c r="T1392" s="152" t="n"/>
      <c r="U1392" s="152" t="n"/>
      <c r="V1392" s="152" t="n"/>
      <c r="W1392" s="152" t="n"/>
      <c r="X1392" s="152" t="n"/>
      <c r="Y1392" s="152" t="n"/>
      <c r="Z1392" s="152" t="n"/>
      <c r="AA1392" s="152" t="n"/>
      <c r="AB1392" s="152" t="n"/>
      <c r="AC1392" s="152" t="n"/>
      <c r="AD1392" s="152" t="n"/>
      <c r="AE1392" s="152" t="n"/>
      <c r="AF1392" s="152" t="n"/>
      <c r="AG1392" s="152" t="n"/>
      <c r="AH1392" s="152" t="n"/>
      <c r="AI1392" s="152" t="n"/>
      <c r="AJ1392" s="152" t="n"/>
      <c r="AK1392" s="152" t="n"/>
      <c r="AL1392" s="152" t="n"/>
      <c r="AM1392" s="152" t="n"/>
      <c r="AN1392" s="166" t="n"/>
      <c r="AO1392" s="155" t="n"/>
      <c r="AP1392" s="152" t="n"/>
      <c r="AQ1392" s="152" t="n"/>
      <c r="AR1392" s="152" t="n"/>
      <c r="AS1392" s="152" t="n"/>
      <c r="AT1392" s="152" t="n"/>
      <c r="AU1392" s="155" t="n"/>
      <c r="AV1392" s="152" t="n"/>
      <c r="AW1392" s="152" t="n"/>
      <c r="AX1392" s="152" t="n"/>
      <c r="AY1392" s="152" t="n"/>
      <c r="AZ1392" s="152" t="n"/>
      <c r="BA1392" s="165" t="n"/>
      <c r="BB1392" s="165" t="n"/>
      <c r="BC1392" s="152" t="n"/>
      <c r="BD1392" s="152" t="n"/>
      <c r="BE1392" s="152" t="n"/>
      <c r="BF1392" s="152" t="n"/>
      <c r="BG1392" s="155" t="n"/>
      <c r="BH1392" s="152" t="n"/>
      <c r="BI1392" s="152" t="n"/>
      <c r="BJ1392" s="152" t="n"/>
      <c r="BK1392" s="152" t="n"/>
      <c r="BL1392" s="152" t="n"/>
      <c r="BM1392" s="152" t="n"/>
      <c r="BN1392" s="152" t="n"/>
      <c r="BO1392" s="152" t="n"/>
      <c r="BP1392" s="155" t="n"/>
      <c r="BQ1392" s="152" t="n"/>
      <c r="BR1392" s="152" t="n"/>
      <c r="BS1392" s="152" t="n"/>
      <c r="BT1392" s="152" t="n"/>
      <c r="BU1392" s="152" t="n"/>
      <c r="BV1392" s="152" t="n"/>
      <c r="BW1392" s="152" t="n"/>
      <c r="BX1392" s="165" t="n"/>
      <c r="BY1392" s="150" t="n"/>
      <c r="BZ1392" s="150" t="n"/>
      <c r="CA1392" s="150" t="n"/>
      <c r="CB1392" s="174" t="n"/>
      <c r="CC1392" s="156" t="n"/>
      <c r="CD1392" s="156" t="n"/>
      <c r="CE1392" s="167">
        <f>IFERROR(__xludf.DUMMYFUNCTION("""COMPUTED_VALUE"""),"")</f>
        <v/>
      </c>
      <c r="CF1392" s="158">
        <f>IFERROR(__xludf.DUMMYFUNCTION("""COMPUTED_VALUE"""),"")</f>
        <v/>
      </c>
      <c r="CG1392" s="148" t="n"/>
      <c r="CH1392" s="148" t="n"/>
      <c r="CI1392" s="148" t="n"/>
      <c r="CJ1392" s="148" t="n"/>
      <c r="CK1392" s="148" t="n"/>
      <c r="CL1392" s="148" t="n"/>
      <c r="CM1392" s="148" t="n"/>
      <c r="CN1392" s="148" t="n"/>
      <c r="CO1392" s="148" t="n"/>
      <c r="CP1392" s="148" t="n"/>
      <c r="CQ1392" s="148" t="n"/>
      <c r="CR1392" s="148" t="n"/>
      <c r="CS1392" s="148" t="n"/>
      <c r="CT1392" s="148" t="n"/>
      <c r="CU1392" s="148" t="n"/>
      <c r="CV1392" s="148" t="n"/>
    </row>
    <row r="1393">
      <c r="A1393" s="162" t="n"/>
      <c r="B1393" s="64" t="n"/>
      <c r="C1393" s="129" t="n"/>
      <c r="D1393" s="130" t="inlineStr"/>
      <c r="E1393" s="150" t="inlineStr"/>
      <c r="F1393" s="150" t="inlineStr"/>
      <c r="G1393" s="150" t="n"/>
      <c r="H1393" s="152" t="n"/>
      <c r="I1393" s="152" t="n"/>
      <c r="J1393" s="152" t="n"/>
      <c r="K1393" s="152" t="n"/>
      <c r="L1393" s="152" t="n"/>
      <c r="M1393" s="152" t="n"/>
      <c r="N1393" s="152" t="n"/>
      <c r="O1393" s="152" t="n"/>
      <c r="P1393" s="152" t="n"/>
      <c r="Q1393" s="152" t="n"/>
      <c r="R1393" s="152" t="n"/>
      <c r="S1393" s="165" t="n"/>
      <c r="T1393" s="152" t="n"/>
      <c r="U1393" s="152" t="n"/>
      <c r="V1393" s="152" t="n"/>
      <c r="W1393" s="152" t="n"/>
      <c r="X1393" s="152" t="n"/>
      <c r="Y1393" s="152" t="n"/>
      <c r="Z1393" s="152" t="n"/>
      <c r="AA1393" s="152" t="n"/>
      <c r="AB1393" s="152" t="n"/>
      <c r="AC1393" s="152" t="n"/>
      <c r="AD1393" s="152" t="n"/>
      <c r="AE1393" s="152" t="n"/>
      <c r="AF1393" s="152" t="n"/>
      <c r="AG1393" s="152" t="n"/>
      <c r="AH1393" s="152" t="n"/>
      <c r="AI1393" s="152" t="n"/>
      <c r="AJ1393" s="152" t="n"/>
      <c r="AK1393" s="152" t="n"/>
      <c r="AL1393" s="152" t="n"/>
      <c r="AM1393" s="152" t="n"/>
      <c r="AN1393" s="166" t="n"/>
      <c r="AO1393" s="155" t="n"/>
      <c r="AP1393" s="152" t="n"/>
      <c r="AQ1393" s="152" t="n"/>
      <c r="AR1393" s="152" t="n"/>
      <c r="AS1393" s="152" t="n"/>
      <c r="AT1393" s="152" t="n"/>
      <c r="AU1393" s="155" t="n"/>
      <c r="AV1393" s="152" t="n"/>
      <c r="AW1393" s="152" t="n"/>
      <c r="AX1393" s="152" t="n"/>
      <c r="AY1393" s="152" t="n"/>
      <c r="AZ1393" s="152" t="n"/>
      <c r="BA1393" s="165" t="n"/>
      <c r="BB1393" s="165" t="n"/>
      <c r="BC1393" s="152" t="n"/>
      <c r="BD1393" s="152" t="n"/>
      <c r="BE1393" s="152" t="n"/>
      <c r="BF1393" s="152" t="n"/>
      <c r="BG1393" s="155" t="n"/>
      <c r="BH1393" s="152" t="n"/>
      <c r="BI1393" s="152" t="n"/>
      <c r="BJ1393" s="152" t="n"/>
      <c r="BK1393" s="152" t="n"/>
      <c r="BL1393" s="152" t="n"/>
      <c r="BM1393" s="152" t="n"/>
      <c r="BN1393" s="152" t="n"/>
      <c r="BO1393" s="152" t="n"/>
      <c r="BP1393" s="155" t="n"/>
      <c r="BQ1393" s="152" t="n"/>
      <c r="BR1393" s="152" t="n"/>
      <c r="BS1393" s="152" t="n"/>
      <c r="BT1393" s="152" t="n"/>
      <c r="BU1393" s="152" t="n"/>
      <c r="BV1393" s="152" t="n"/>
      <c r="BW1393" s="152" t="n"/>
      <c r="BX1393" s="165" t="n"/>
      <c r="BY1393" s="150" t="n"/>
      <c r="BZ1393" s="150" t="n"/>
      <c r="CA1393" s="150" t="n"/>
      <c r="CB1393" s="174" t="n"/>
      <c r="CC1393" s="156" t="n"/>
      <c r="CD1393" s="156" t="n"/>
      <c r="CE1393" s="167">
        <f>IFERROR(__xludf.DUMMYFUNCTION("""COMPUTED_VALUE"""),"")</f>
        <v/>
      </c>
      <c r="CF1393" s="158">
        <f>IFERROR(__xludf.DUMMYFUNCTION("""COMPUTED_VALUE"""),"")</f>
        <v/>
      </c>
      <c r="CG1393" s="148" t="n"/>
      <c r="CH1393" s="148" t="n"/>
      <c r="CI1393" s="148" t="n"/>
      <c r="CJ1393" s="148" t="n"/>
      <c r="CK1393" s="148" t="n"/>
      <c r="CL1393" s="148" t="n"/>
      <c r="CM1393" s="148" t="n"/>
      <c r="CN1393" s="148" t="n"/>
      <c r="CO1393" s="148" t="n"/>
      <c r="CP1393" s="148" t="n"/>
      <c r="CQ1393" s="148" t="n"/>
      <c r="CR1393" s="148" t="n"/>
      <c r="CS1393" s="148" t="n"/>
      <c r="CT1393" s="148" t="n"/>
      <c r="CU1393" s="148" t="n"/>
      <c r="CV1393" s="148" t="n"/>
    </row>
    <row r="1394">
      <c r="A1394" s="162" t="n"/>
      <c r="B1394" s="64" t="n"/>
      <c r="C1394" s="129" t="n"/>
      <c r="D1394" s="130" t="inlineStr"/>
      <c r="E1394" s="150" t="inlineStr"/>
      <c r="F1394" s="150" t="inlineStr"/>
      <c r="G1394" s="150" t="n"/>
      <c r="H1394" s="152" t="n"/>
      <c r="I1394" s="152" t="n"/>
      <c r="J1394" s="152" t="n"/>
      <c r="K1394" s="152" t="n"/>
      <c r="L1394" s="152" t="n"/>
      <c r="M1394" s="152" t="n"/>
      <c r="N1394" s="152" t="n"/>
      <c r="O1394" s="152" t="n"/>
      <c r="P1394" s="152" t="n"/>
      <c r="Q1394" s="152" t="n"/>
      <c r="R1394" s="152" t="n"/>
      <c r="S1394" s="165" t="n"/>
      <c r="T1394" s="152" t="n"/>
      <c r="U1394" s="152" t="n"/>
      <c r="V1394" s="152" t="n"/>
      <c r="W1394" s="152" t="n"/>
      <c r="X1394" s="152" t="n"/>
      <c r="Y1394" s="152" t="n"/>
      <c r="Z1394" s="152" t="n"/>
      <c r="AA1394" s="152" t="n"/>
      <c r="AB1394" s="152" t="n"/>
      <c r="AC1394" s="152" t="n"/>
      <c r="AD1394" s="152" t="n"/>
      <c r="AE1394" s="152" t="n"/>
      <c r="AF1394" s="152" t="n"/>
      <c r="AG1394" s="152" t="n"/>
      <c r="AH1394" s="152" t="n"/>
      <c r="AI1394" s="152" t="n"/>
      <c r="AJ1394" s="152" t="n"/>
      <c r="AK1394" s="152" t="n"/>
      <c r="AL1394" s="152" t="n"/>
      <c r="AM1394" s="152" t="n"/>
      <c r="AN1394" s="166" t="n"/>
      <c r="AO1394" s="155" t="n"/>
      <c r="AP1394" s="152" t="n"/>
      <c r="AQ1394" s="152" t="n"/>
      <c r="AR1394" s="152" t="n"/>
      <c r="AS1394" s="152" t="n"/>
      <c r="AT1394" s="152" t="n"/>
      <c r="AU1394" s="155" t="n"/>
      <c r="AV1394" s="152" t="n"/>
      <c r="AW1394" s="152" t="n"/>
      <c r="AX1394" s="152" t="n"/>
      <c r="AY1394" s="152" t="n"/>
      <c r="AZ1394" s="152" t="n"/>
      <c r="BA1394" s="165" t="n"/>
      <c r="BB1394" s="165" t="n"/>
      <c r="BC1394" s="152" t="n"/>
      <c r="BD1394" s="152" t="n"/>
      <c r="BE1394" s="152" t="n"/>
      <c r="BF1394" s="152" t="n"/>
      <c r="BG1394" s="155" t="n"/>
      <c r="BH1394" s="152" t="n"/>
      <c r="BI1394" s="152" t="n"/>
      <c r="BJ1394" s="152" t="n"/>
      <c r="BK1394" s="152" t="n"/>
      <c r="BL1394" s="152" t="n"/>
      <c r="BM1394" s="152" t="n"/>
      <c r="BN1394" s="152" t="n"/>
      <c r="BO1394" s="152" t="n"/>
      <c r="BP1394" s="155" t="n"/>
      <c r="BQ1394" s="152" t="n"/>
      <c r="BR1394" s="152" t="n"/>
      <c r="BS1394" s="152" t="n"/>
      <c r="BT1394" s="152" t="n"/>
      <c r="BU1394" s="152" t="n"/>
      <c r="BV1394" s="152" t="n"/>
      <c r="BW1394" s="152" t="n"/>
      <c r="BX1394" s="165" t="n"/>
      <c r="BY1394" s="150" t="n"/>
      <c r="BZ1394" s="150" t="n"/>
      <c r="CA1394" s="150" t="n"/>
      <c r="CB1394" s="174" t="n"/>
      <c r="CC1394" s="156" t="n"/>
      <c r="CD1394" s="156" t="n"/>
      <c r="CE1394" s="167">
        <f>IFERROR(__xludf.DUMMYFUNCTION("""COMPUTED_VALUE"""),"")</f>
        <v/>
      </c>
      <c r="CF1394" s="158">
        <f>IFERROR(__xludf.DUMMYFUNCTION("""COMPUTED_VALUE"""),"")</f>
        <v/>
      </c>
      <c r="CG1394" s="148" t="n"/>
      <c r="CH1394" s="148" t="n"/>
      <c r="CI1394" s="148" t="n"/>
      <c r="CJ1394" s="148" t="n"/>
      <c r="CK1394" s="148" t="n"/>
      <c r="CL1394" s="148" t="n"/>
      <c r="CM1394" s="148" t="n"/>
      <c r="CN1394" s="148" t="n"/>
      <c r="CO1394" s="148" t="n"/>
      <c r="CP1394" s="148" t="n"/>
      <c r="CQ1394" s="148" t="n"/>
      <c r="CR1394" s="148" t="n"/>
      <c r="CS1394" s="148" t="n"/>
      <c r="CT1394" s="148" t="n"/>
      <c r="CU1394" s="148" t="n"/>
      <c r="CV1394" s="148" t="n"/>
    </row>
    <row r="1395">
      <c r="A1395" s="162" t="n"/>
      <c r="B1395" s="64" t="n"/>
      <c r="C1395" s="129" t="n"/>
      <c r="D1395" s="130" t="inlineStr"/>
      <c r="E1395" s="150" t="inlineStr"/>
      <c r="F1395" s="150" t="inlineStr"/>
      <c r="G1395" s="150" t="n"/>
      <c r="H1395" s="152" t="n"/>
      <c r="I1395" s="152" t="n"/>
      <c r="J1395" s="152" t="n"/>
      <c r="K1395" s="152" t="n"/>
      <c r="L1395" s="152" t="n"/>
      <c r="M1395" s="152" t="n"/>
      <c r="N1395" s="152" t="n"/>
      <c r="O1395" s="152" t="n"/>
      <c r="P1395" s="152" t="n"/>
      <c r="Q1395" s="152" t="n"/>
      <c r="R1395" s="152" t="n"/>
      <c r="S1395" s="165" t="n"/>
      <c r="T1395" s="152" t="n"/>
      <c r="U1395" s="152" t="n"/>
      <c r="V1395" s="152" t="n"/>
      <c r="W1395" s="152" t="n"/>
      <c r="X1395" s="152" t="n"/>
      <c r="Y1395" s="152" t="n"/>
      <c r="Z1395" s="152" t="n"/>
      <c r="AA1395" s="152" t="n"/>
      <c r="AB1395" s="152" t="n"/>
      <c r="AC1395" s="152" t="n"/>
      <c r="AD1395" s="152" t="n"/>
      <c r="AE1395" s="152" t="n"/>
      <c r="AF1395" s="152" t="n"/>
      <c r="AG1395" s="152" t="n"/>
      <c r="AH1395" s="152" t="n"/>
      <c r="AI1395" s="152" t="n"/>
      <c r="AJ1395" s="152" t="n"/>
      <c r="AK1395" s="152" t="n"/>
      <c r="AL1395" s="152" t="n"/>
      <c r="AM1395" s="152" t="n"/>
      <c r="AN1395" s="166" t="n"/>
      <c r="AO1395" s="155" t="n"/>
      <c r="AP1395" s="152" t="n"/>
      <c r="AQ1395" s="152" t="n"/>
      <c r="AR1395" s="152" t="n"/>
      <c r="AS1395" s="152" t="n"/>
      <c r="AT1395" s="152" t="n"/>
      <c r="AU1395" s="155" t="n"/>
      <c r="AV1395" s="152" t="n"/>
      <c r="AW1395" s="152" t="n"/>
      <c r="AX1395" s="152" t="n"/>
      <c r="AY1395" s="152" t="n"/>
      <c r="AZ1395" s="152" t="n"/>
      <c r="BA1395" s="165" t="n"/>
      <c r="BB1395" s="165" t="n"/>
      <c r="BC1395" s="152" t="n"/>
      <c r="BD1395" s="152" t="n"/>
      <c r="BE1395" s="152" t="n"/>
      <c r="BF1395" s="152" t="n"/>
      <c r="BG1395" s="155" t="n"/>
      <c r="BH1395" s="152" t="n"/>
      <c r="BI1395" s="152" t="n"/>
      <c r="BJ1395" s="152" t="n"/>
      <c r="BK1395" s="152" t="n"/>
      <c r="BL1395" s="152" t="n"/>
      <c r="BM1395" s="152" t="n"/>
      <c r="BN1395" s="152" t="n"/>
      <c r="BO1395" s="152" t="n"/>
      <c r="BP1395" s="155" t="n"/>
      <c r="BQ1395" s="152" t="n"/>
      <c r="BR1395" s="152" t="n"/>
      <c r="BS1395" s="152" t="n"/>
      <c r="BT1395" s="152" t="n"/>
      <c r="BU1395" s="152" t="n"/>
      <c r="BV1395" s="152" t="n"/>
      <c r="BW1395" s="152" t="n"/>
      <c r="BX1395" s="165" t="n"/>
      <c r="BY1395" s="150" t="n"/>
      <c r="BZ1395" s="150" t="n"/>
      <c r="CA1395" s="150" t="n"/>
      <c r="CB1395" s="174" t="n"/>
      <c r="CC1395" s="156" t="n"/>
      <c r="CD1395" s="156" t="n"/>
      <c r="CE1395" s="167">
        <f>IFERROR(__xludf.DUMMYFUNCTION("""COMPUTED_VALUE"""),"")</f>
        <v/>
      </c>
      <c r="CF1395" s="158">
        <f>IFERROR(__xludf.DUMMYFUNCTION("""COMPUTED_VALUE"""),"")</f>
        <v/>
      </c>
      <c r="CG1395" s="148" t="n"/>
      <c r="CH1395" s="148" t="n"/>
      <c r="CI1395" s="148" t="n"/>
      <c r="CJ1395" s="148" t="n"/>
      <c r="CK1395" s="148" t="n"/>
      <c r="CL1395" s="148" t="n"/>
      <c r="CM1395" s="148" t="n"/>
      <c r="CN1395" s="148" t="n"/>
      <c r="CO1395" s="148" t="n"/>
      <c r="CP1395" s="148" t="n"/>
      <c r="CQ1395" s="148" t="n"/>
      <c r="CR1395" s="148" t="n"/>
      <c r="CS1395" s="148" t="n"/>
      <c r="CT1395" s="148" t="n"/>
      <c r="CU1395" s="148" t="n"/>
      <c r="CV1395" s="148" t="n"/>
    </row>
    <row r="1396">
      <c r="A1396" s="162" t="n"/>
      <c r="B1396" s="64" t="n"/>
      <c r="C1396" s="129" t="n"/>
      <c r="D1396" s="130" t="inlineStr"/>
      <c r="E1396" s="150" t="inlineStr"/>
      <c r="F1396" s="150" t="inlineStr"/>
      <c r="G1396" s="150" t="n"/>
      <c r="H1396" s="152" t="n"/>
      <c r="I1396" s="152" t="n"/>
      <c r="J1396" s="152" t="n"/>
      <c r="K1396" s="152" t="n"/>
      <c r="L1396" s="152" t="n"/>
      <c r="M1396" s="152" t="n"/>
      <c r="N1396" s="152" t="n"/>
      <c r="O1396" s="152" t="n"/>
      <c r="P1396" s="152" t="n"/>
      <c r="Q1396" s="152" t="n"/>
      <c r="R1396" s="152" t="n"/>
      <c r="S1396" s="165" t="n"/>
      <c r="T1396" s="152" t="n"/>
      <c r="U1396" s="152" t="n"/>
      <c r="V1396" s="152" t="n"/>
      <c r="W1396" s="152" t="n"/>
      <c r="X1396" s="152" t="n"/>
      <c r="Y1396" s="152" t="n"/>
      <c r="Z1396" s="152" t="n"/>
      <c r="AA1396" s="152" t="n"/>
      <c r="AB1396" s="152" t="n"/>
      <c r="AC1396" s="152" t="n"/>
      <c r="AD1396" s="152" t="n"/>
      <c r="AE1396" s="152" t="n"/>
      <c r="AF1396" s="152" t="n"/>
      <c r="AG1396" s="152" t="n"/>
      <c r="AH1396" s="152" t="n"/>
      <c r="AI1396" s="152" t="n"/>
      <c r="AJ1396" s="152" t="n"/>
      <c r="AK1396" s="152" t="n"/>
      <c r="AL1396" s="152" t="n"/>
      <c r="AM1396" s="152" t="n"/>
      <c r="AN1396" s="166" t="n"/>
      <c r="AO1396" s="155" t="n"/>
      <c r="AP1396" s="152" t="n"/>
      <c r="AQ1396" s="152" t="n"/>
      <c r="AR1396" s="152" t="n"/>
      <c r="AS1396" s="152" t="n"/>
      <c r="AT1396" s="152" t="n"/>
      <c r="AU1396" s="155" t="n"/>
      <c r="AV1396" s="152" t="n"/>
      <c r="AW1396" s="152" t="n"/>
      <c r="AX1396" s="152" t="n"/>
      <c r="AY1396" s="152" t="n"/>
      <c r="AZ1396" s="152" t="n"/>
      <c r="BA1396" s="165" t="n"/>
      <c r="BB1396" s="165" t="n"/>
      <c r="BC1396" s="152" t="n"/>
      <c r="BD1396" s="152" t="n"/>
      <c r="BE1396" s="152" t="n"/>
      <c r="BF1396" s="152" t="n"/>
      <c r="BG1396" s="155" t="n"/>
      <c r="BH1396" s="152" t="n"/>
      <c r="BI1396" s="152" t="n"/>
      <c r="BJ1396" s="152" t="n"/>
      <c r="BK1396" s="152" t="n"/>
      <c r="BL1396" s="152" t="n"/>
      <c r="BM1396" s="152" t="n"/>
      <c r="BN1396" s="152" t="n"/>
      <c r="BO1396" s="152" t="n"/>
      <c r="BP1396" s="155" t="n"/>
      <c r="BQ1396" s="152" t="n"/>
      <c r="BR1396" s="152" t="n"/>
      <c r="BS1396" s="152" t="n"/>
      <c r="BT1396" s="152" t="n"/>
      <c r="BU1396" s="152" t="n"/>
      <c r="BV1396" s="152" t="n"/>
      <c r="BW1396" s="152" t="n"/>
      <c r="BX1396" s="165" t="n"/>
      <c r="BY1396" s="150" t="n"/>
      <c r="BZ1396" s="150" t="n"/>
      <c r="CA1396" s="150" t="n"/>
      <c r="CB1396" s="174" t="n"/>
      <c r="CC1396" s="156" t="n"/>
      <c r="CD1396" s="156" t="n"/>
      <c r="CE1396" s="167">
        <f>IFERROR(__xludf.DUMMYFUNCTION("""COMPUTED_VALUE"""),"")</f>
        <v/>
      </c>
      <c r="CF1396" s="158">
        <f>IFERROR(__xludf.DUMMYFUNCTION("""COMPUTED_VALUE"""),"")</f>
        <v/>
      </c>
      <c r="CG1396" s="148" t="n"/>
      <c r="CH1396" s="148" t="n"/>
      <c r="CI1396" s="148" t="n"/>
      <c r="CJ1396" s="148" t="n"/>
      <c r="CK1396" s="148" t="n"/>
      <c r="CL1396" s="148" t="n"/>
      <c r="CM1396" s="148" t="n"/>
      <c r="CN1396" s="148" t="n"/>
      <c r="CO1396" s="148" t="n"/>
      <c r="CP1396" s="148" t="n"/>
      <c r="CQ1396" s="148" t="n"/>
      <c r="CR1396" s="148" t="n"/>
      <c r="CS1396" s="148" t="n"/>
      <c r="CT1396" s="148" t="n"/>
      <c r="CU1396" s="148" t="n"/>
      <c r="CV1396" s="148" t="n"/>
    </row>
    <row r="1397">
      <c r="A1397" s="162" t="n"/>
      <c r="B1397" s="64" t="n"/>
      <c r="C1397" s="129" t="n"/>
      <c r="D1397" s="130" t="inlineStr"/>
      <c r="E1397" s="150" t="inlineStr"/>
      <c r="F1397" s="150" t="inlineStr"/>
      <c r="G1397" s="150" t="n"/>
      <c r="H1397" s="152" t="n"/>
      <c r="I1397" s="152" t="n"/>
      <c r="J1397" s="152" t="n"/>
      <c r="K1397" s="152" t="n"/>
      <c r="L1397" s="152" t="n"/>
      <c r="M1397" s="152" t="n"/>
      <c r="N1397" s="152" t="n"/>
      <c r="O1397" s="152" t="n"/>
      <c r="P1397" s="152" t="n"/>
      <c r="Q1397" s="152" t="n"/>
      <c r="R1397" s="152" t="n"/>
      <c r="S1397" s="165" t="n"/>
      <c r="T1397" s="152" t="n"/>
      <c r="U1397" s="152" t="n"/>
      <c r="V1397" s="152" t="n"/>
      <c r="W1397" s="152" t="n"/>
      <c r="X1397" s="152" t="n"/>
      <c r="Y1397" s="152" t="n"/>
      <c r="Z1397" s="152" t="n"/>
      <c r="AA1397" s="152" t="n"/>
      <c r="AB1397" s="152" t="n"/>
      <c r="AC1397" s="152" t="n"/>
      <c r="AD1397" s="152" t="n"/>
      <c r="AE1397" s="152" t="n"/>
      <c r="AF1397" s="152" t="n"/>
      <c r="AG1397" s="152" t="n"/>
      <c r="AH1397" s="152" t="n"/>
      <c r="AI1397" s="152" t="n"/>
      <c r="AJ1397" s="152" t="n"/>
      <c r="AK1397" s="152" t="n"/>
      <c r="AL1397" s="152" t="n"/>
      <c r="AM1397" s="152" t="n"/>
      <c r="AN1397" s="166" t="n"/>
      <c r="AO1397" s="155" t="n"/>
      <c r="AP1397" s="152" t="n"/>
      <c r="AQ1397" s="152" t="n"/>
      <c r="AR1397" s="152" t="n"/>
      <c r="AS1397" s="152" t="n"/>
      <c r="AT1397" s="152" t="n"/>
      <c r="AU1397" s="155" t="n"/>
      <c r="AV1397" s="152" t="n"/>
      <c r="AW1397" s="152" t="n"/>
      <c r="AX1397" s="152" t="n"/>
      <c r="AY1397" s="152" t="n"/>
      <c r="AZ1397" s="152" t="n"/>
      <c r="BA1397" s="165" t="n"/>
      <c r="BB1397" s="165" t="n"/>
      <c r="BC1397" s="152" t="n"/>
      <c r="BD1397" s="152" t="n"/>
      <c r="BE1397" s="152" t="n"/>
      <c r="BF1397" s="152" t="n"/>
      <c r="BG1397" s="155" t="n"/>
      <c r="BH1397" s="152" t="n"/>
      <c r="BI1397" s="152" t="n"/>
      <c r="BJ1397" s="152" t="n"/>
      <c r="BK1397" s="152" t="n"/>
      <c r="BL1397" s="152" t="n"/>
      <c r="BM1397" s="152" t="n"/>
      <c r="BN1397" s="152" t="n"/>
      <c r="BO1397" s="152" t="n"/>
      <c r="BP1397" s="155" t="n"/>
      <c r="BQ1397" s="152" t="n"/>
      <c r="BR1397" s="152" t="n"/>
      <c r="BS1397" s="152" t="n"/>
      <c r="BT1397" s="152" t="n"/>
      <c r="BU1397" s="152" t="n"/>
      <c r="BV1397" s="152" t="n"/>
      <c r="BW1397" s="152" t="n"/>
      <c r="BX1397" s="165" t="n"/>
      <c r="BY1397" s="150" t="n"/>
      <c r="BZ1397" s="150" t="n"/>
      <c r="CA1397" s="150" t="n"/>
      <c r="CB1397" s="174" t="n"/>
      <c r="CC1397" s="156" t="n"/>
      <c r="CD1397" s="156" t="n"/>
      <c r="CE1397" s="167">
        <f>IFERROR(__xludf.DUMMYFUNCTION("""COMPUTED_VALUE"""),"")</f>
        <v/>
      </c>
      <c r="CF1397" s="158">
        <f>IFERROR(__xludf.DUMMYFUNCTION("""COMPUTED_VALUE"""),"")</f>
        <v/>
      </c>
      <c r="CG1397" s="148" t="n"/>
      <c r="CH1397" s="148" t="n"/>
      <c r="CI1397" s="148" t="n"/>
      <c r="CJ1397" s="148" t="n"/>
      <c r="CK1397" s="148" t="n"/>
      <c r="CL1397" s="148" t="n"/>
      <c r="CM1397" s="148" t="n"/>
      <c r="CN1397" s="148" t="n"/>
      <c r="CO1397" s="148" t="n"/>
      <c r="CP1397" s="148" t="n"/>
      <c r="CQ1397" s="148" t="n"/>
      <c r="CR1397" s="148" t="n"/>
      <c r="CS1397" s="148" t="n"/>
      <c r="CT1397" s="148" t="n"/>
      <c r="CU1397" s="148" t="n"/>
      <c r="CV1397" s="148" t="n"/>
    </row>
    <row r="1398">
      <c r="A1398" s="162" t="n"/>
      <c r="B1398" s="64" t="n"/>
      <c r="C1398" s="129" t="n"/>
      <c r="D1398" s="130" t="inlineStr"/>
      <c r="E1398" s="150" t="inlineStr"/>
      <c r="F1398" s="150" t="inlineStr"/>
      <c r="G1398" s="150" t="n"/>
      <c r="H1398" s="152" t="n"/>
      <c r="I1398" s="152" t="n"/>
      <c r="J1398" s="152" t="n"/>
      <c r="K1398" s="152" t="n"/>
      <c r="L1398" s="152" t="n"/>
      <c r="M1398" s="152" t="n"/>
      <c r="N1398" s="152" t="n"/>
      <c r="O1398" s="152" t="n"/>
      <c r="P1398" s="152" t="n"/>
      <c r="Q1398" s="152" t="n"/>
      <c r="R1398" s="152" t="n"/>
      <c r="S1398" s="165" t="n"/>
      <c r="T1398" s="152" t="n"/>
      <c r="U1398" s="152" t="n"/>
      <c r="V1398" s="152" t="n"/>
      <c r="W1398" s="152" t="n"/>
      <c r="X1398" s="152" t="n"/>
      <c r="Y1398" s="152" t="n"/>
      <c r="Z1398" s="152" t="n"/>
      <c r="AA1398" s="152" t="n"/>
      <c r="AB1398" s="152" t="n"/>
      <c r="AC1398" s="152" t="n"/>
      <c r="AD1398" s="152" t="n"/>
      <c r="AE1398" s="152" t="n"/>
      <c r="AF1398" s="152" t="n"/>
      <c r="AG1398" s="152" t="n"/>
      <c r="AH1398" s="152" t="n"/>
      <c r="AI1398" s="152" t="n"/>
      <c r="AJ1398" s="152" t="n"/>
      <c r="AK1398" s="152" t="n"/>
      <c r="AL1398" s="152" t="n"/>
      <c r="AM1398" s="152" t="n"/>
      <c r="AN1398" s="166" t="n"/>
      <c r="AO1398" s="155" t="n"/>
      <c r="AP1398" s="152" t="n"/>
      <c r="AQ1398" s="152" t="n"/>
      <c r="AR1398" s="152" t="n"/>
      <c r="AS1398" s="152" t="n"/>
      <c r="AT1398" s="152" t="n"/>
      <c r="AU1398" s="155" t="n"/>
      <c r="AV1398" s="152" t="n"/>
      <c r="AW1398" s="152" t="n"/>
      <c r="AX1398" s="152" t="n"/>
      <c r="AY1398" s="152" t="n"/>
      <c r="AZ1398" s="152" t="n"/>
      <c r="BA1398" s="165" t="n"/>
      <c r="BB1398" s="165" t="n"/>
      <c r="BC1398" s="152" t="n"/>
      <c r="BD1398" s="152" t="n"/>
      <c r="BE1398" s="152" t="n"/>
      <c r="BF1398" s="152" t="n"/>
      <c r="BG1398" s="155" t="n"/>
      <c r="BH1398" s="152" t="n"/>
      <c r="BI1398" s="152" t="n"/>
      <c r="BJ1398" s="152" t="n"/>
      <c r="BK1398" s="152" t="n"/>
      <c r="BL1398" s="152" t="n"/>
      <c r="BM1398" s="152" t="n"/>
      <c r="BN1398" s="152" t="n"/>
      <c r="BO1398" s="152" t="n"/>
      <c r="BP1398" s="155" t="n"/>
      <c r="BQ1398" s="152" t="n"/>
      <c r="BR1398" s="152" t="n"/>
      <c r="BS1398" s="152" t="n"/>
      <c r="BT1398" s="152" t="n"/>
      <c r="BU1398" s="152" t="n"/>
      <c r="BV1398" s="152" t="n"/>
      <c r="BW1398" s="152" t="n"/>
      <c r="BX1398" s="165" t="n"/>
      <c r="BY1398" s="150" t="n"/>
      <c r="BZ1398" s="150" t="n"/>
      <c r="CA1398" s="150" t="n"/>
      <c r="CB1398" s="174" t="n"/>
      <c r="CC1398" s="156" t="n"/>
      <c r="CD1398" s="156" t="n"/>
      <c r="CE1398" s="167">
        <f>IFERROR(__xludf.DUMMYFUNCTION("""COMPUTED_VALUE"""),"")</f>
        <v/>
      </c>
      <c r="CF1398" s="158">
        <f>IFERROR(__xludf.DUMMYFUNCTION("""COMPUTED_VALUE"""),"")</f>
        <v/>
      </c>
      <c r="CG1398" s="148" t="n"/>
      <c r="CH1398" s="148" t="n"/>
      <c r="CI1398" s="148" t="n"/>
      <c r="CJ1398" s="148" t="n"/>
      <c r="CK1398" s="148" t="n"/>
      <c r="CL1398" s="148" t="n"/>
      <c r="CM1398" s="148" t="n"/>
      <c r="CN1398" s="148" t="n"/>
      <c r="CO1398" s="148" t="n"/>
      <c r="CP1398" s="148" t="n"/>
      <c r="CQ1398" s="148" t="n"/>
      <c r="CR1398" s="148" t="n"/>
      <c r="CS1398" s="148" t="n"/>
      <c r="CT1398" s="148" t="n"/>
      <c r="CU1398" s="148" t="n"/>
      <c r="CV1398" s="148" t="n"/>
    </row>
    <row r="1399">
      <c r="A1399" s="162" t="n"/>
      <c r="B1399" s="64" t="n"/>
      <c r="C1399" s="129" t="n"/>
      <c r="D1399" s="130" t="inlineStr"/>
      <c r="E1399" s="150" t="inlineStr"/>
      <c r="F1399" s="150" t="inlineStr"/>
      <c r="G1399" s="150" t="n"/>
      <c r="H1399" s="152" t="n"/>
      <c r="I1399" s="152" t="n"/>
      <c r="J1399" s="152" t="n"/>
      <c r="K1399" s="152" t="n"/>
      <c r="L1399" s="152" t="n"/>
      <c r="M1399" s="152" t="n"/>
      <c r="N1399" s="152" t="n"/>
      <c r="O1399" s="152" t="n"/>
      <c r="P1399" s="152" t="n"/>
      <c r="Q1399" s="152" t="n"/>
      <c r="R1399" s="152" t="n"/>
      <c r="S1399" s="165" t="n"/>
      <c r="T1399" s="152" t="n"/>
      <c r="U1399" s="152" t="n"/>
      <c r="V1399" s="152" t="n"/>
      <c r="W1399" s="152" t="n"/>
      <c r="X1399" s="152" t="n"/>
      <c r="Y1399" s="152" t="n"/>
      <c r="Z1399" s="152" t="n"/>
      <c r="AA1399" s="152" t="n"/>
      <c r="AB1399" s="152" t="n"/>
      <c r="AC1399" s="152" t="n"/>
      <c r="AD1399" s="152" t="n"/>
      <c r="AE1399" s="152" t="n"/>
      <c r="AF1399" s="152" t="n"/>
      <c r="AG1399" s="152" t="n"/>
      <c r="AH1399" s="152" t="n"/>
      <c r="AI1399" s="152" t="n"/>
      <c r="AJ1399" s="152" t="n"/>
      <c r="AK1399" s="152" t="n"/>
      <c r="AL1399" s="152" t="n"/>
      <c r="AM1399" s="152" t="n"/>
      <c r="AN1399" s="166" t="n"/>
      <c r="AO1399" s="155" t="n"/>
      <c r="AP1399" s="152" t="n"/>
      <c r="AQ1399" s="152" t="n"/>
      <c r="AR1399" s="152" t="n"/>
      <c r="AS1399" s="152" t="n"/>
      <c r="AT1399" s="152" t="n"/>
      <c r="AU1399" s="155" t="n"/>
      <c r="AV1399" s="152" t="n"/>
      <c r="AW1399" s="152" t="n"/>
      <c r="AX1399" s="152" t="n"/>
      <c r="AY1399" s="152" t="n"/>
      <c r="AZ1399" s="152" t="n"/>
      <c r="BA1399" s="165" t="n"/>
      <c r="BB1399" s="165" t="n"/>
      <c r="BC1399" s="152" t="n"/>
      <c r="BD1399" s="152" t="n"/>
      <c r="BE1399" s="152" t="n"/>
      <c r="BF1399" s="152" t="n"/>
      <c r="BG1399" s="155" t="n"/>
      <c r="BH1399" s="152" t="n"/>
      <c r="BI1399" s="152" t="n"/>
      <c r="BJ1399" s="152" t="n"/>
      <c r="BK1399" s="152" t="n"/>
      <c r="BL1399" s="152" t="n"/>
      <c r="BM1399" s="152" t="n"/>
      <c r="BN1399" s="152" t="n"/>
      <c r="BO1399" s="152" t="n"/>
      <c r="BP1399" s="155" t="n"/>
      <c r="BQ1399" s="152" t="n"/>
      <c r="BR1399" s="152" t="n"/>
      <c r="BS1399" s="152" t="n"/>
      <c r="BT1399" s="152" t="n"/>
      <c r="BU1399" s="152" t="n"/>
      <c r="BV1399" s="152" t="n"/>
      <c r="BW1399" s="152" t="n"/>
      <c r="BX1399" s="165" t="n"/>
      <c r="BY1399" s="150" t="n"/>
      <c r="BZ1399" s="150" t="n"/>
      <c r="CA1399" s="150" t="n"/>
      <c r="CB1399" s="174" t="n"/>
      <c r="CC1399" s="156" t="n"/>
      <c r="CD1399" s="156" t="n"/>
      <c r="CE1399" s="167">
        <f>IFERROR(__xludf.DUMMYFUNCTION("""COMPUTED_VALUE"""),"")</f>
        <v/>
      </c>
      <c r="CF1399" s="158">
        <f>IFERROR(__xludf.DUMMYFUNCTION("""COMPUTED_VALUE"""),"")</f>
        <v/>
      </c>
      <c r="CG1399" s="148" t="n"/>
      <c r="CH1399" s="148" t="n"/>
      <c r="CI1399" s="148" t="n"/>
      <c r="CJ1399" s="148" t="n"/>
      <c r="CK1399" s="148" t="n"/>
      <c r="CL1399" s="148" t="n"/>
      <c r="CM1399" s="148" t="n"/>
      <c r="CN1399" s="148" t="n"/>
      <c r="CO1399" s="148" t="n"/>
      <c r="CP1399" s="148" t="n"/>
      <c r="CQ1399" s="148" t="n"/>
      <c r="CR1399" s="148" t="n"/>
      <c r="CS1399" s="148" t="n"/>
      <c r="CT1399" s="148" t="n"/>
      <c r="CU1399" s="148" t="n"/>
      <c r="CV1399" s="148" t="n"/>
    </row>
    <row r="1400">
      <c r="A1400" s="162" t="n"/>
      <c r="B1400" s="64" t="n"/>
      <c r="C1400" s="129" t="n"/>
      <c r="D1400" s="130" t="inlineStr"/>
      <c r="E1400" s="150" t="inlineStr"/>
      <c r="F1400" s="150" t="inlineStr"/>
      <c r="G1400" s="150" t="n"/>
      <c r="H1400" s="152" t="n"/>
      <c r="I1400" s="152" t="n"/>
      <c r="J1400" s="152" t="n"/>
      <c r="K1400" s="152" t="n"/>
      <c r="L1400" s="152" t="n"/>
      <c r="M1400" s="152" t="n"/>
      <c r="N1400" s="152" t="n"/>
      <c r="O1400" s="152" t="n"/>
      <c r="P1400" s="152" t="n"/>
      <c r="Q1400" s="152" t="n"/>
      <c r="R1400" s="152" t="n"/>
      <c r="S1400" s="165" t="n"/>
      <c r="T1400" s="152" t="n"/>
      <c r="U1400" s="152" t="n"/>
      <c r="V1400" s="152" t="n"/>
      <c r="W1400" s="152" t="n"/>
      <c r="X1400" s="152" t="n"/>
      <c r="Y1400" s="152" t="n"/>
      <c r="Z1400" s="152" t="n"/>
      <c r="AA1400" s="152" t="n"/>
      <c r="AB1400" s="152" t="n"/>
      <c r="AC1400" s="152" t="n"/>
      <c r="AD1400" s="152" t="n"/>
      <c r="AE1400" s="152" t="n"/>
      <c r="AF1400" s="152" t="n"/>
      <c r="AG1400" s="152" t="n"/>
      <c r="AH1400" s="152" t="n"/>
      <c r="AI1400" s="152" t="n"/>
      <c r="AJ1400" s="152" t="n"/>
      <c r="AK1400" s="152" t="n"/>
      <c r="AL1400" s="152" t="n"/>
      <c r="AM1400" s="152" t="n"/>
      <c r="AN1400" s="166" t="n"/>
      <c r="AO1400" s="155" t="n"/>
      <c r="AP1400" s="152" t="n"/>
      <c r="AQ1400" s="152" t="n"/>
      <c r="AR1400" s="152" t="n"/>
      <c r="AS1400" s="152" t="n"/>
      <c r="AT1400" s="152" t="n"/>
      <c r="AU1400" s="155" t="n"/>
      <c r="AV1400" s="152" t="n"/>
      <c r="AW1400" s="152" t="n"/>
      <c r="AX1400" s="152" t="n"/>
      <c r="AY1400" s="152" t="n"/>
      <c r="AZ1400" s="152" t="n"/>
      <c r="BA1400" s="165" t="n"/>
      <c r="BB1400" s="165" t="n"/>
      <c r="BC1400" s="152" t="n"/>
      <c r="BD1400" s="152" t="n"/>
      <c r="BE1400" s="152" t="n"/>
      <c r="BF1400" s="152" t="n"/>
      <c r="BG1400" s="155" t="n"/>
      <c r="BH1400" s="152" t="n"/>
      <c r="BI1400" s="152" t="n"/>
      <c r="BJ1400" s="152" t="n"/>
      <c r="BK1400" s="152" t="n"/>
      <c r="BL1400" s="152" t="n"/>
      <c r="BM1400" s="152" t="n"/>
      <c r="BN1400" s="152" t="n"/>
      <c r="BO1400" s="152" t="n"/>
      <c r="BP1400" s="155" t="n"/>
      <c r="BQ1400" s="152" t="n"/>
      <c r="BR1400" s="152" t="n"/>
      <c r="BS1400" s="152" t="n"/>
      <c r="BT1400" s="152" t="n"/>
      <c r="BU1400" s="152" t="n"/>
      <c r="BV1400" s="152" t="n"/>
      <c r="BW1400" s="152" t="n"/>
      <c r="BX1400" s="165" t="n"/>
      <c r="BY1400" s="150" t="n"/>
      <c r="BZ1400" s="150" t="n"/>
      <c r="CA1400" s="150" t="n"/>
      <c r="CB1400" s="174" t="n"/>
      <c r="CC1400" s="156" t="n"/>
      <c r="CD1400" s="156" t="n"/>
      <c r="CE1400" s="167">
        <f>IFERROR(__xludf.DUMMYFUNCTION("""COMPUTED_VALUE"""),"")</f>
        <v/>
      </c>
      <c r="CF1400" s="158">
        <f>IFERROR(__xludf.DUMMYFUNCTION("""COMPUTED_VALUE"""),"")</f>
        <v/>
      </c>
      <c r="CG1400" s="148" t="n"/>
      <c r="CH1400" s="148" t="n"/>
      <c r="CI1400" s="148" t="n"/>
      <c r="CJ1400" s="148" t="n"/>
      <c r="CK1400" s="148" t="n"/>
      <c r="CL1400" s="148" t="n"/>
      <c r="CM1400" s="148" t="n"/>
      <c r="CN1400" s="148" t="n"/>
      <c r="CO1400" s="148" t="n"/>
      <c r="CP1400" s="148" t="n"/>
      <c r="CQ1400" s="148" t="n"/>
      <c r="CR1400" s="148" t="n"/>
      <c r="CS1400" s="148" t="n"/>
      <c r="CT1400" s="148" t="n"/>
      <c r="CU1400" s="148" t="n"/>
      <c r="CV1400" s="148" t="n"/>
    </row>
    <row r="1401">
      <c r="A1401" s="162" t="n"/>
      <c r="B1401" s="64" t="n"/>
      <c r="C1401" s="129" t="n"/>
      <c r="D1401" s="130" t="inlineStr"/>
      <c r="E1401" s="150" t="inlineStr"/>
      <c r="F1401" s="150" t="inlineStr"/>
      <c r="G1401" s="150" t="n"/>
      <c r="H1401" s="152" t="n"/>
      <c r="I1401" s="152" t="n"/>
      <c r="J1401" s="152" t="n"/>
      <c r="K1401" s="152" t="n"/>
      <c r="L1401" s="152" t="n"/>
      <c r="M1401" s="152" t="n"/>
      <c r="N1401" s="152" t="n"/>
      <c r="O1401" s="152" t="n"/>
      <c r="P1401" s="152" t="n"/>
      <c r="Q1401" s="152" t="n"/>
      <c r="R1401" s="152" t="n"/>
      <c r="S1401" s="165" t="n"/>
      <c r="T1401" s="152" t="n"/>
      <c r="U1401" s="152" t="n"/>
      <c r="V1401" s="152" t="n"/>
      <c r="W1401" s="152" t="n"/>
      <c r="X1401" s="152" t="n"/>
      <c r="Y1401" s="152" t="n"/>
      <c r="Z1401" s="152" t="n"/>
      <c r="AA1401" s="152" t="n"/>
      <c r="AB1401" s="152" t="n"/>
      <c r="AC1401" s="152" t="n"/>
      <c r="AD1401" s="152" t="n"/>
      <c r="AE1401" s="152" t="n"/>
      <c r="AF1401" s="152" t="n"/>
      <c r="AG1401" s="152" t="n"/>
      <c r="AH1401" s="152" t="n"/>
      <c r="AI1401" s="152" t="n"/>
      <c r="AJ1401" s="152" t="n"/>
      <c r="AK1401" s="152" t="n"/>
      <c r="AL1401" s="152" t="n"/>
      <c r="AM1401" s="152" t="n"/>
      <c r="AN1401" s="166" t="n"/>
      <c r="AO1401" s="155" t="n"/>
      <c r="AP1401" s="152" t="n"/>
      <c r="AQ1401" s="152" t="n"/>
      <c r="AR1401" s="152" t="n"/>
      <c r="AS1401" s="152" t="n"/>
      <c r="AT1401" s="152" t="n"/>
      <c r="AU1401" s="155" t="n"/>
      <c r="AV1401" s="152" t="n"/>
      <c r="AW1401" s="152" t="n"/>
      <c r="AX1401" s="152" t="n"/>
      <c r="AY1401" s="152" t="n"/>
      <c r="AZ1401" s="152" t="n"/>
      <c r="BA1401" s="165" t="n"/>
      <c r="BB1401" s="165" t="n"/>
      <c r="BC1401" s="152" t="n"/>
      <c r="BD1401" s="152" t="n"/>
      <c r="BE1401" s="152" t="n"/>
      <c r="BF1401" s="152" t="n"/>
      <c r="BG1401" s="155" t="n"/>
      <c r="BH1401" s="152" t="n"/>
      <c r="BI1401" s="152" t="n"/>
      <c r="BJ1401" s="152" t="n"/>
      <c r="BK1401" s="152" t="n"/>
      <c r="BL1401" s="152" t="n"/>
      <c r="BM1401" s="152" t="n"/>
      <c r="BN1401" s="152" t="n"/>
      <c r="BO1401" s="152" t="n"/>
      <c r="BP1401" s="155" t="n"/>
      <c r="BQ1401" s="152" t="n"/>
      <c r="BR1401" s="152" t="n"/>
      <c r="BS1401" s="152" t="n"/>
      <c r="BT1401" s="152" t="n"/>
      <c r="BU1401" s="152" t="n"/>
      <c r="BV1401" s="152" t="n"/>
      <c r="BW1401" s="152" t="n"/>
      <c r="BX1401" s="165" t="n"/>
      <c r="BY1401" s="150" t="n"/>
      <c r="BZ1401" s="150" t="n"/>
      <c r="CA1401" s="150" t="n"/>
      <c r="CB1401" s="174" t="n"/>
      <c r="CC1401" s="156" t="n"/>
      <c r="CD1401" s="156" t="n"/>
      <c r="CE1401" s="167">
        <f>IFERROR(__xludf.DUMMYFUNCTION("""COMPUTED_VALUE"""),"")</f>
        <v/>
      </c>
      <c r="CF1401" s="158">
        <f>IFERROR(__xludf.DUMMYFUNCTION("""COMPUTED_VALUE"""),"")</f>
        <v/>
      </c>
      <c r="CG1401" s="148" t="n"/>
      <c r="CH1401" s="148" t="n"/>
      <c r="CI1401" s="148" t="n"/>
      <c r="CJ1401" s="148" t="n"/>
      <c r="CK1401" s="148" t="n"/>
      <c r="CL1401" s="148" t="n"/>
      <c r="CM1401" s="148" t="n"/>
      <c r="CN1401" s="148" t="n"/>
      <c r="CO1401" s="148" t="n"/>
      <c r="CP1401" s="148" t="n"/>
      <c r="CQ1401" s="148" t="n"/>
      <c r="CR1401" s="148" t="n"/>
      <c r="CS1401" s="148" t="n"/>
      <c r="CT1401" s="148" t="n"/>
      <c r="CU1401" s="148" t="n"/>
      <c r="CV1401" s="148" t="n"/>
    </row>
    <row r="1402">
      <c r="A1402" s="162" t="n"/>
      <c r="B1402" s="64" t="n"/>
      <c r="C1402" s="129" t="n"/>
      <c r="D1402" s="130" t="inlineStr"/>
      <c r="E1402" s="150" t="inlineStr"/>
      <c r="F1402" s="150" t="inlineStr"/>
      <c r="G1402" s="150" t="n"/>
      <c r="H1402" s="152" t="n"/>
      <c r="I1402" s="152" t="n"/>
      <c r="J1402" s="152" t="n"/>
      <c r="K1402" s="152" t="n"/>
      <c r="L1402" s="152" t="n"/>
      <c r="M1402" s="152" t="n"/>
      <c r="N1402" s="152" t="n"/>
      <c r="O1402" s="152" t="n"/>
      <c r="P1402" s="152" t="n"/>
      <c r="Q1402" s="152" t="n"/>
      <c r="R1402" s="152" t="n"/>
      <c r="S1402" s="165" t="n"/>
      <c r="T1402" s="152" t="n"/>
      <c r="U1402" s="152" t="n"/>
      <c r="V1402" s="152" t="n"/>
      <c r="W1402" s="152" t="n"/>
      <c r="X1402" s="152" t="n"/>
      <c r="Y1402" s="152" t="n"/>
      <c r="Z1402" s="152" t="n"/>
      <c r="AA1402" s="152" t="n"/>
      <c r="AB1402" s="152" t="n"/>
      <c r="AC1402" s="152" t="n"/>
      <c r="AD1402" s="152" t="n"/>
      <c r="AE1402" s="152" t="n"/>
      <c r="AF1402" s="152" t="n"/>
      <c r="AG1402" s="152" t="n"/>
      <c r="AH1402" s="152" t="n"/>
      <c r="AI1402" s="152" t="n"/>
      <c r="AJ1402" s="152" t="n"/>
      <c r="AK1402" s="152" t="n"/>
      <c r="AL1402" s="152" t="n"/>
      <c r="AM1402" s="152" t="n"/>
      <c r="AN1402" s="166" t="n"/>
      <c r="AO1402" s="155" t="n"/>
      <c r="AP1402" s="152" t="n"/>
      <c r="AQ1402" s="152" t="n"/>
      <c r="AR1402" s="152" t="n"/>
      <c r="AS1402" s="152" t="n"/>
      <c r="AT1402" s="152" t="n"/>
      <c r="AU1402" s="155" t="n"/>
      <c r="AV1402" s="152" t="n"/>
      <c r="AW1402" s="152" t="n"/>
      <c r="AX1402" s="152" t="n"/>
      <c r="AY1402" s="152" t="n"/>
      <c r="AZ1402" s="152" t="n"/>
      <c r="BA1402" s="165" t="n"/>
      <c r="BB1402" s="165" t="n"/>
      <c r="BC1402" s="152" t="n"/>
      <c r="BD1402" s="152" t="n"/>
      <c r="BE1402" s="152" t="n"/>
      <c r="BF1402" s="152" t="n"/>
      <c r="BG1402" s="155" t="n"/>
      <c r="BH1402" s="152" t="n"/>
      <c r="BI1402" s="152" t="n"/>
      <c r="BJ1402" s="152" t="n"/>
      <c r="BK1402" s="152" t="n"/>
      <c r="BL1402" s="152" t="n"/>
      <c r="BM1402" s="152" t="n"/>
      <c r="BN1402" s="152" t="n"/>
      <c r="BO1402" s="152" t="n"/>
      <c r="BP1402" s="155" t="n"/>
      <c r="BQ1402" s="152" t="n"/>
      <c r="BR1402" s="152" t="n"/>
      <c r="BS1402" s="152" t="n"/>
      <c r="BT1402" s="152" t="n"/>
      <c r="BU1402" s="152" t="n"/>
      <c r="BV1402" s="152" t="n"/>
      <c r="BW1402" s="152" t="n"/>
      <c r="BX1402" s="165" t="n"/>
      <c r="BY1402" s="150" t="n"/>
      <c r="BZ1402" s="150" t="n"/>
      <c r="CA1402" s="150" t="n"/>
      <c r="CB1402" s="174" t="n"/>
      <c r="CC1402" s="156" t="n"/>
      <c r="CD1402" s="156" t="n"/>
      <c r="CE1402" s="167">
        <f>IFERROR(__xludf.DUMMYFUNCTION("""COMPUTED_VALUE"""),"")</f>
        <v/>
      </c>
      <c r="CF1402" s="158">
        <f>IFERROR(__xludf.DUMMYFUNCTION("""COMPUTED_VALUE"""),"")</f>
        <v/>
      </c>
      <c r="CG1402" s="148" t="n"/>
      <c r="CH1402" s="148" t="n"/>
      <c r="CI1402" s="148" t="n"/>
      <c r="CJ1402" s="148" t="n"/>
      <c r="CK1402" s="148" t="n"/>
      <c r="CL1402" s="148" t="n"/>
      <c r="CM1402" s="148" t="n"/>
      <c r="CN1402" s="148" t="n"/>
      <c r="CO1402" s="148" t="n"/>
      <c r="CP1402" s="148" t="n"/>
      <c r="CQ1402" s="148" t="n"/>
      <c r="CR1402" s="148" t="n"/>
      <c r="CS1402" s="148" t="n"/>
      <c r="CT1402" s="148" t="n"/>
      <c r="CU1402" s="148" t="n"/>
      <c r="CV1402" s="148" t="n"/>
    </row>
    <row r="1403">
      <c r="A1403" s="162" t="n"/>
      <c r="B1403" s="64" t="n"/>
      <c r="C1403" s="129" t="n"/>
      <c r="D1403" s="130" t="inlineStr"/>
      <c r="E1403" s="150" t="inlineStr"/>
      <c r="F1403" s="150" t="inlineStr"/>
      <c r="G1403" s="150" t="n"/>
      <c r="H1403" s="152" t="n"/>
      <c r="I1403" s="152" t="n"/>
      <c r="J1403" s="152" t="n"/>
      <c r="K1403" s="152" t="n"/>
      <c r="L1403" s="152" t="n"/>
      <c r="M1403" s="152" t="n"/>
      <c r="N1403" s="152" t="n"/>
      <c r="O1403" s="152" t="n"/>
      <c r="P1403" s="152" t="n"/>
      <c r="Q1403" s="152" t="n"/>
      <c r="R1403" s="152" t="n"/>
      <c r="S1403" s="165" t="n"/>
      <c r="T1403" s="152" t="n"/>
      <c r="U1403" s="152" t="n"/>
      <c r="V1403" s="152" t="n"/>
      <c r="W1403" s="152" t="n"/>
      <c r="X1403" s="152" t="n"/>
      <c r="Y1403" s="152" t="n"/>
      <c r="Z1403" s="152" t="n"/>
      <c r="AA1403" s="152" t="n"/>
      <c r="AB1403" s="152" t="n"/>
      <c r="AC1403" s="152" t="n"/>
      <c r="AD1403" s="152" t="n"/>
      <c r="AE1403" s="152" t="n"/>
      <c r="AF1403" s="152" t="n"/>
      <c r="AG1403" s="152" t="n"/>
      <c r="AH1403" s="152" t="n"/>
      <c r="AI1403" s="152" t="n"/>
      <c r="AJ1403" s="152" t="n"/>
      <c r="AK1403" s="152" t="n"/>
      <c r="AL1403" s="152" t="n"/>
      <c r="AM1403" s="152" t="n"/>
      <c r="AN1403" s="166" t="n"/>
      <c r="AO1403" s="155" t="n"/>
      <c r="AP1403" s="152" t="n"/>
      <c r="AQ1403" s="152" t="n"/>
      <c r="AR1403" s="152" t="n"/>
      <c r="AS1403" s="152" t="n"/>
      <c r="AT1403" s="152" t="n"/>
      <c r="AU1403" s="155" t="n"/>
      <c r="AV1403" s="152" t="n"/>
      <c r="AW1403" s="152" t="n"/>
      <c r="AX1403" s="152" t="n"/>
      <c r="AY1403" s="152" t="n"/>
      <c r="AZ1403" s="152" t="n"/>
      <c r="BA1403" s="165" t="n"/>
      <c r="BB1403" s="165" t="n"/>
      <c r="BC1403" s="152" t="n"/>
      <c r="BD1403" s="152" t="n"/>
      <c r="BE1403" s="152" t="n"/>
      <c r="BF1403" s="152" t="n"/>
      <c r="BG1403" s="155" t="n"/>
      <c r="BH1403" s="152" t="n"/>
      <c r="BI1403" s="152" t="n"/>
      <c r="BJ1403" s="152" t="n"/>
      <c r="BK1403" s="152" t="n"/>
      <c r="BL1403" s="152" t="n"/>
      <c r="BM1403" s="152" t="n"/>
      <c r="BN1403" s="152" t="n"/>
      <c r="BO1403" s="152" t="n"/>
      <c r="BP1403" s="155" t="n"/>
      <c r="BQ1403" s="152" t="n"/>
      <c r="BR1403" s="152" t="n"/>
      <c r="BS1403" s="152" t="n"/>
      <c r="BT1403" s="152" t="n"/>
      <c r="BU1403" s="152" t="n"/>
      <c r="BV1403" s="152" t="n"/>
      <c r="BW1403" s="152" t="n"/>
      <c r="BX1403" s="165" t="n"/>
      <c r="BY1403" s="150" t="n"/>
      <c r="BZ1403" s="150" t="n"/>
      <c r="CA1403" s="150" t="n"/>
      <c r="CB1403" s="174" t="n"/>
      <c r="CC1403" s="156" t="n"/>
      <c r="CD1403" s="156" t="n"/>
      <c r="CE1403" s="167">
        <f>IFERROR(__xludf.DUMMYFUNCTION("""COMPUTED_VALUE"""),"")</f>
        <v/>
      </c>
      <c r="CF1403" s="158">
        <f>IFERROR(__xludf.DUMMYFUNCTION("""COMPUTED_VALUE"""),"")</f>
        <v/>
      </c>
      <c r="CG1403" s="148" t="n"/>
      <c r="CH1403" s="148" t="n"/>
      <c r="CI1403" s="148" t="n"/>
      <c r="CJ1403" s="148" t="n"/>
      <c r="CK1403" s="148" t="n"/>
      <c r="CL1403" s="148" t="n"/>
      <c r="CM1403" s="148" t="n"/>
      <c r="CN1403" s="148" t="n"/>
      <c r="CO1403" s="148" t="n"/>
      <c r="CP1403" s="148" t="n"/>
      <c r="CQ1403" s="148" t="n"/>
      <c r="CR1403" s="148" t="n"/>
      <c r="CS1403" s="148" t="n"/>
      <c r="CT1403" s="148" t="n"/>
      <c r="CU1403" s="148" t="n"/>
      <c r="CV1403" s="148" t="n"/>
    </row>
    <row r="1404">
      <c r="A1404" s="162" t="n"/>
      <c r="B1404" s="64" t="n"/>
      <c r="C1404" s="129" t="n"/>
      <c r="D1404" s="130" t="inlineStr"/>
      <c r="E1404" s="150" t="inlineStr"/>
      <c r="F1404" s="150" t="inlineStr"/>
      <c r="G1404" s="150" t="n"/>
      <c r="H1404" s="152" t="n"/>
      <c r="I1404" s="152" t="n"/>
      <c r="J1404" s="152" t="n"/>
      <c r="K1404" s="152" t="n"/>
      <c r="L1404" s="152" t="n"/>
      <c r="M1404" s="152" t="n"/>
      <c r="N1404" s="152" t="n"/>
      <c r="O1404" s="152" t="n"/>
      <c r="P1404" s="152" t="n"/>
      <c r="Q1404" s="152" t="n"/>
      <c r="R1404" s="152" t="n"/>
      <c r="S1404" s="165" t="n"/>
      <c r="T1404" s="152" t="n"/>
      <c r="U1404" s="152" t="n"/>
      <c r="V1404" s="152" t="n"/>
      <c r="W1404" s="152" t="n"/>
      <c r="X1404" s="152" t="n"/>
      <c r="Y1404" s="152" t="n"/>
      <c r="Z1404" s="152" t="n"/>
      <c r="AA1404" s="152" t="n"/>
      <c r="AB1404" s="152" t="n"/>
      <c r="AC1404" s="152" t="n"/>
      <c r="AD1404" s="152" t="n"/>
      <c r="AE1404" s="152" t="n"/>
      <c r="AF1404" s="152" t="n"/>
      <c r="AG1404" s="152" t="n"/>
      <c r="AH1404" s="152" t="n"/>
      <c r="AI1404" s="152" t="n"/>
      <c r="AJ1404" s="152" t="n"/>
      <c r="AK1404" s="152" t="n"/>
      <c r="AL1404" s="152" t="n"/>
      <c r="AM1404" s="152" t="n"/>
      <c r="AN1404" s="166" t="n"/>
      <c r="AO1404" s="155" t="n"/>
      <c r="AP1404" s="152" t="n"/>
      <c r="AQ1404" s="152" t="n"/>
      <c r="AR1404" s="152" t="n"/>
      <c r="AS1404" s="152" t="n"/>
      <c r="AT1404" s="152" t="n"/>
      <c r="AU1404" s="155" t="n"/>
      <c r="AV1404" s="152" t="n"/>
      <c r="AW1404" s="152" t="n"/>
      <c r="AX1404" s="152" t="n"/>
      <c r="AY1404" s="152" t="n"/>
      <c r="AZ1404" s="152" t="n"/>
      <c r="BA1404" s="165" t="n"/>
      <c r="BB1404" s="165" t="n"/>
      <c r="BC1404" s="152" t="n"/>
      <c r="BD1404" s="152" t="n"/>
      <c r="BE1404" s="152" t="n"/>
      <c r="BF1404" s="152" t="n"/>
      <c r="BG1404" s="155" t="n"/>
      <c r="BH1404" s="152" t="n"/>
      <c r="BI1404" s="152" t="n"/>
      <c r="BJ1404" s="152" t="n"/>
      <c r="BK1404" s="152" t="n"/>
      <c r="BL1404" s="152" t="n"/>
      <c r="BM1404" s="152" t="n"/>
      <c r="BN1404" s="152" t="n"/>
      <c r="BO1404" s="152" t="n"/>
      <c r="BP1404" s="155" t="n"/>
      <c r="BQ1404" s="152" t="n"/>
      <c r="BR1404" s="152" t="n"/>
      <c r="BS1404" s="152" t="n"/>
      <c r="BT1404" s="152" t="n"/>
      <c r="BU1404" s="152" t="n"/>
      <c r="BV1404" s="152" t="n"/>
      <c r="BW1404" s="152" t="n"/>
      <c r="BX1404" s="165" t="n"/>
      <c r="BY1404" s="150" t="n"/>
      <c r="BZ1404" s="150" t="n"/>
      <c r="CA1404" s="150" t="n"/>
      <c r="CB1404" s="174" t="n"/>
      <c r="CC1404" s="156" t="n"/>
      <c r="CD1404" s="156" t="n"/>
      <c r="CE1404" s="167">
        <f>IFERROR(__xludf.DUMMYFUNCTION("""COMPUTED_VALUE"""),"")</f>
        <v/>
      </c>
      <c r="CF1404" s="158">
        <f>IFERROR(__xludf.DUMMYFUNCTION("""COMPUTED_VALUE"""),"")</f>
        <v/>
      </c>
      <c r="CG1404" s="148" t="n"/>
      <c r="CH1404" s="148" t="n"/>
      <c r="CI1404" s="148" t="n"/>
      <c r="CJ1404" s="148" t="n"/>
      <c r="CK1404" s="148" t="n"/>
      <c r="CL1404" s="148" t="n"/>
      <c r="CM1404" s="148" t="n"/>
      <c r="CN1404" s="148" t="n"/>
      <c r="CO1404" s="148" t="n"/>
      <c r="CP1404" s="148" t="n"/>
      <c r="CQ1404" s="148" t="n"/>
      <c r="CR1404" s="148" t="n"/>
      <c r="CS1404" s="148" t="n"/>
      <c r="CT1404" s="148" t="n"/>
      <c r="CU1404" s="148" t="n"/>
      <c r="CV1404" s="148" t="n"/>
    </row>
    <row r="1405">
      <c r="A1405" s="162" t="n"/>
      <c r="B1405" s="64" t="n"/>
      <c r="C1405" s="129" t="n"/>
      <c r="D1405" s="130" t="inlineStr"/>
      <c r="E1405" s="150" t="inlineStr"/>
      <c r="F1405" s="150" t="inlineStr"/>
      <c r="G1405" s="150" t="n"/>
      <c r="H1405" s="152" t="n"/>
      <c r="I1405" s="152" t="n"/>
      <c r="J1405" s="152" t="n"/>
      <c r="K1405" s="152" t="n"/>
      <c r="L1405" s="152" t="n"/>
      <c r="M1405" s="152" t="n"/>
      <c r="N1405" s="152" t="n"/>
      <c r="O1405" s="152" t="n"/>
      <c r="P1405" s="152" t="n"/>
      <c r="Q1405" s="152" t="n"/>
      <c r="R1405" s="152" t="n"/>
      <c r="S1405" s="165" t="n"/>
      <c r="T1405" s="152" t="n"/>
      <c r="U1405" s="152" t="n"/>
      <c r="V1405" s="152" t="n"/>
      <c r="W1405" s="152" t="n"/>
      <c r="X1405" s="152" t="n"/>
      <c r="Y1405" s="152" t="n"/>
      <c r="Z1405" s="152" t="n"/>
      <c r="AA1405" s="152" t="n"/>
      <c r="AB1405" s="152" t="n"/>
      <c r="AC1405" s="152" t="n"/>
      <c r="AD1405" s="152" t="n"/>
      <c r="AE1405" s="152" t="n"/>
      <c r="AF1405" s="152" t="n"/>
      <c r="AG1405" s="152" t="n"/>
      <c r="AH1405" s="152" t="n"/>
      <c r="AI1405" s="152" t="n"/>
      <c r="AJ1405" s="152" t="n"/>
      <c r="AK1405" s="152" t="n"/>
      <c r="AL1405" s="152" t="n"/>
      <c r="AM1405" s="152" t="n"/>
      <c r="AN1405" s="166" t="n"/>
      <c r="AO1405" s="155" t="n"/>
      <c r="AP1405" s="152" t="n"/>
      <c r="AQ1405" s="152" t="n"/>
      <c r="AR1405" s="152" t="n"/>
      <c r="AS1405" s="152" t="n"/>
      <c r="AT1405" s="152" t="n"/>
      <c r="AU1405" s="155" t="n"/>
      <c r="AV1405" s="152" t="n"/>
      <c r="AW1405" s="152" t="n"/>
      <c r="AX1405" s="152" t="n"/>
      <c r="AY1405" s="152" t="n"/>
      <c r="AZ1405" s="152" t="n"/>
      <c r="BA1405" s="165" t="n"/>
      <c r="BB1405" s="165" t="n"/>
      <c r="BC1405" s="152" t="n"/>
      <c r="BD1405" s="152" t="n"/>
      <c r="BE1405" s="152" t="n"/>
      <c r="BF1405" s="152" t="n"/>
      <c r="BG1405" s="155" t="n"/>
      <c r="BH1405" s="152" t="n"/>
      <c r="BI1405" s="152" t="n"/>
      <c r="BJ1405" s="152" t="n"/>
      <c r="BK1405" s="152" t="n"/>
      <c r="BL1405" s="152" t="n"/>
      <c r="BM1405" s="152" t="n"/>
      <c r="BN1405" s="152" t="n"/>
      <c r="BO1405" s="152" t="n"/>
      <c r="BP1405" s="155" t="n"/>
      <c r="BQ1405" s="152" t="n"/>
      <c r="BR1405" s="152" t="n"/>
      <c r="BS1405" s="152" t="n"/>
      <c r="BT1405" s="152" t="n"/>
      <c r="BU1405" s="152" t="n"/>
      <c r="BV1405" s="152" t="n"/>
      <c r="BW1405" s="152" t="n"/>
      <c r="BX1405" s="165" t="n"/>
      <c r="BY1405" s="150" t="n"/>
      <c r="BZ1405" s="150" t="n"/>
      <c r="CA1405" s="150" t="n"/>
      <c r="CB1405" s="174" t="n"/>
      <c r="CC1405" s="156" t="n"/>
      <c r="CD1405" s="156" t="n"/>
      <c r="CE1405" s="167">
        <f>IFERROR(__xludf.DUMMYFUNCTION("""COMPUTED_VALUE"""),"")</f>
        <v/>
      </c>
      <c r="CF1405" s="158">
        <f>IFERROR(__xludf.DUMMYFUNCTION("""COMPUTED_VALUE"""),"")</f>
        <v/>
      </c>
      <c r="CG1405" s="148" t="n"/>
      <c r="CH1405" s="148" t="n"/>
      <c r="CI1405" s="148" t="n"/>
      <c r="CJ1405" s="148" t="n"/>
      <c r="CK1405" s="148" t="n"/>
      <c r="CL1405" s="148" t="n"/>
      <c r="CM1405" s="148" t="n"/>
      <c r="CN1405" s="148" t="n"/>
      <c r="CO1405" s="148" t="n"/>
      <c r="CP1405" s="148" t="n"/>
      <c r="CQ1405" s="148" t="n"/>
      <c r="CR1405" s="148" t="n"/>
      <c r="CS1405" s="148" t="n"/>
      <c r="CT1405" s="148" t="n"/>
      <c r="CU1405" s="148" t="n"/>
      <c r="CV1405" s="148" t="n"/>
    </row>
    <row r="1406">
      <c r="A1406" s="162" t="n"/>
      <c r="B1406" s="64" t="n"/>
      <c r="C1406" s="129" t="n"/>
      <c r="D1406" s="130" t="inlineStr"/>
      <c r="E1406" s="150" t="inlineStr"/>
      <c r="F1406" s="150" t="inlineStr"/>
      <c r="G1406" s="150" t="n"/>
      <c r="H1406" s="152" t="n"/>
      <c r="I1406" s="152" t="n"/>
      <c r="J1406" s="152" t="n"/>
      <c r="K1406" s="152" t="n"/>
      <c r="L1406" s="152" t="n"/>
      <c r="M1406" s="152" t="n"/>
      <c r="N1406" s="152" t="n"/>
      <c r="O1406" s="152" t="n"/>
      <c r="P1406" s="152" t="n"/>
      <c r="Q1406" s="152" t="n"/>
      <c r="R1406" s="152" t="n"/>
      <c r="S1406" s="165" t="n"/>
      <c r="T1406" s="152" t="n"/>
      <c r="U1406" s="152" t="n"/>
      <c r="V1406" s="152" t="n"/>
      <c r="W1406" s="152" t="n"/>
      <c r="X1406" s="152" t="n"/>
      <c r="Y1406" s="152" t="n"/>
      <c r="Z1406" s="152" t="n"/>
      <c r="AA1406" s="152" t="n"/>
      <c r="AB1406" s="152" t="n"/>
      <c r="AC1406" s="152" t="n"/>
      <c r="AD1406" s="152" t="n"/>
      <c r="AE1406" s="152" t="n"/>
      <c r="AF1406" s="152" t="n"/>
      <c r="AG1406" s="152" t="n"/>
      <c r="AH1406" s="152" t="n"/>
      <c r="AI1406" s="152" t="n"/>
      <c r="AJ1406" s="152" t="n"/>
      <c r="AK1406" s="152" t="n"/>
      <c r="AL1406" s="152" t="n"/>
      <c r="AM1406" s="152" t="n"/>
      <c r="AN1406" s="166" t="n"/>
      <c r="AO1406" s="155" t="n"/>
      <c r="AP1406" s="152" t="n"/>
      <c r="AQ1406" s="152" t="n"/>
      <c r="AR1406" s="152" t="n"/>
      <c r="AS1406" s="152" t="n"/>
      <c r="AT1406" s="152" t="n"/>
      <c r="AU1406" s="155" t="n"/>
      <c r="AV1406" s="152" t="n"/>
      <c r="AW1406" s="152" t="n"/>
      <c r="AX1406" s="152" t="n"/>
      <c r="AY1406" s="152" t="n"/>
      <c r="AZ1406" s="152" t="n"/>
      <c r="BA1406" s="165" t="n"/>
      <c r="BB1406" s="165" t="n"/>
      <c r="BC1406" s="152" t="n"/>
      <c r="BD1406" s="152" t="n"/>
      <c r="BE1406" s="152" t="n"/>
      <c r="BF1406" s="152" t="n"/>
      <c r="BG1406" s="155" t="n"/>
      <c r="BH1406" s="152" t="n"/>
      <c r="BI1406" s="152" t="n"/>
      <c r="BJ1406" s="152" t="n"/>
      <c r="BK1406" s="152" t="n"/>
      <c r="BL1406" s="152" t="n"/>
      <c r="BM1406" s="152" t="n"/>
      <c r="BN1406" s="152" t="n"/>
      <c r="BO1406" s="152" t="n"/>
      <c r="BP1406" s="155" t="n"/>
      <c r="BQ1406" s="152" t="n"/>
      <c r="BR1406" s="152" t="n"/>
      <c r="BS1406" s="152" t="n"/>
      <c r="BT1406" s="152" t="n"/>
      <c r="BU1406" s="152" t="n"/>
      <c r="BV1406" s="152" t="n"/>
      <c r="BW1406" s="152" t="n"/>
      <c r="BX1406" s="165" t="n"/>
      <c r="BY1406" s="150" t="n"/>
      <c r="BZ1406" s="150" t="n"/>
      <c r="CA1406" s="150" t="n"/>
      <c r="CB1406" s="174" t="n"/>
      <c r="CC1406" s="156" t="n"/>
      <c r="CD1406" s="156" t="n"/>
      <c r="CE1406" s="167">
        <f>IFERROR(__xludf.DUMMYFUNCTION("""COMPUTED_VALUE"""),"")</f>
        <v/>
      </c>
      <c r="CF1406" s="158">
        <f>IFERROR(__xludf.DUMMYFUNCTION("""COMPUTED_VALUE"""),"")</f>
        <v/>
      </c>
      <c r="CG1406" s="148" t="n"/>
      <c r="CH1406" s="148" t="n"/>
      <c r="CI1406" s="148" t="n"/>
      <c r="CJ1406" s="148" t="n"/>
      <c r="CK1406" s="148" t="n"/>
      <c r="CL1406" s="148" t="n"/>
      <c r="CM1406" s="148" t="n"/>
      <c r="CN1406" s="148" t="n"/>
      <c r="CO1406" s="148" t="n"/>
      <c r="CP1406" s="148" t="n"/>
      <c r="CQ1406" s="148" t="n"/>
      <c r="CR1406" s="148" t="n"/>
      <c r="CS1406" s="148" t="n"/>
      <c r="CT1406" s="148" t="n"/>
      <c r="CU1406" s="148" t="n"/>
      <c r="CV1406" s="148" t="n"/>
    </row>
    <row r="1407">
      <c r="A1407" s="162" t="n"/>
      <c r="B1407" s="64" t="n"/>
      <c r="C1407" s="129" t="n"/>
      <c r="D1407" s="130" t="inlineStr"/>
      <c r="E1407" s="150" t="inlineStr"/>
      <c r="F1407" s="150" t="inlineStr"/>
      <c r="G1407" s="150" t="n"/>
      <c r="H1407" s="152" t="n"/>
      <c r="I1407" s="152" t="n"/>
      <c r="J1407" s="152" t="n"/>
      <c r="K1407" s="152" t="n"/>
      <c r="L1407" s="152" t="n"/>
      <c r="M1407" s="152" t="n"/>
      <c r="N1407" s="152" t="n"/>
      <c r="O1407" s="152" t="n"/>
      <c r="P1407" s="152" t="n"/>
      <c r="Q1407" s="152" t="n"/>
      <c r="R1407" s="152" t="n"/>
      <c r="S1407" s="165" t="n"/>
      <c r="T1407" s="152" t="n"/>
      <c r="U1407" s="152" t="n"/>
      <c r="V1407" s="152" t="n"/>
      <c r="W1407" s="152" t="n"/>
      <c r="X1407" s="152" t="n"/>
      <c r="Y1407" s="152" t="n"/>
      <c r="Z1407" s="152" t="n"/>
      <c r="AA1407" s="152" t="n"/>
      <c r="AB1407" s="152" t="n"/>
      <c r="AC1407" s="152" t="n"/>
      <c r="AD1407" s="152" t="n"/>
      <c r="AE1407" s="152" t="n"/>
      <c r="AF1407" s="152" t="n"/>
      <c r="AG1407" s="152" t="n"/>
      <c r="AH1407" s="152" t="n"/>
      <c r="AI1407" s="152" t="n"/>
      <c r="AJ1407" s="152" t="n"/>
      <c r="AK1407" s="152" t="n"/>
      <c r="AL1407" s="152" t="n"/>
      <c r="AM1407" s="152" t="n"/>
      <c r="AN1407" s="166" t="n"/>
      <c r="AO1407" s="155" t="n"/>
      <c r="AP1407" s="152" t="n"/>
      <c r="AQ1407" s="152" t="n"/>
      <c r="AR1407" s="152" t="n"/>
      <c r="AS1407" s="152" t="n"/>
      <c r="AT1407" s="152" t="n"/>
      <c r="AU1407" s="155" t="n"/>
      <c r="AV1407" s="152" t="n"/>
      <c r="AW1407" s="152" t="n"/>
      <c r="AX1407" s="152" t="n"/>
      <c r="AY1407" s="152" t="n"/>
      <c r="AZ1407" s="152" t="n"/>
      <c r="BA1407" s="165" t="n"/>
      <c r="BB1407" s="165" t="n"/>
      <c r="BC1407" s="152" t="n"/>
      <c r="BD1407" s="152" t="n"/>
      <c r="BE1407" s="152" t="n"/>
      <c r="BF1407" s="152" t="n"/>
      <c r="BG1407" s="155" t="n"/>
      <c r="BH1407" s="152" t="n"/>
      <c r="BI1407" s="152" t="n"/>
      <c r="BJ1407" s="152" t="n"/>
      <c r="BK1407" s="152" t="n"/>
      <c r="BL1407" s="152" t="n"/>
      <c r="BM1407" s="152" t="n"/>
      <c r="BN1407" s="152" t="n"/>
      <c r="BO1407" s="152" t="n"/>
      <c r="BP1407" s="155" t="n"/>
      <c r="BQ1407" s="152" t="n"/>
      <c r="BR1407" s="152" t="n"/>
      <c r="BS1407" s="152" t="n"/>
      <c r="BT1407" s="152" t="n"/>
      <c r="BU1407" s="152" t="n"/>
      <c r="BV1407" s="152" t="n"/>
      <c r="BW1407" s="152" t="n"/>
      <c r="BX1407" s="165" t="n"/>
      <c r="BY1407" s="150" t="n"/>
      <c r="BZ1407" s="150" t="n"/>
      <c r="CA1407" s="150" t="n"/>
      <c r="CB1407" s="174" t="n"/>
      <c r="CC1407" s="156" t="n"/>
      <c r="CD1407" s="156" t="n"/>
      <c r="CE1407" s="167">
        <f>IFERROR(__xludf.DUMMYFUNCTION("""COMPUTED_VALUE"""),"")</f>
        <v/>
      </c>
      <c r="CF1407" s="158">
        <f>IFERROR(__xludf.DUMMYFUNCTION("""COMPUTED_VALUE"""),"")</f>
        <v/>
      </c>
      <c r="CG1407" s="148" t="n"/>
      <c r="CH1407" s="148" t="n"/>
      <c r="CI1407" s="148" t="n"/>
      <c r="CJ1407" s="148" t="n"/>
      <c r="CK1407" s="148" t="n"/>
      <c r="CL1407" s="148" t="n"/>
      <c r="CM1407" s="148" t="n"/>
      <c r="CN1407" s="148" t="n"/>
      <c r="CO1407" s="148" t="n"/>
      <c r="CP1407" s="148" t="n"/>
      <c r="CQ1407" s="148" t="n"/>
      <c r="CR1407" s="148" t="n"/>
      <c r="CS1407" s="148" t="n"/>
      <c r="CT1407" s="148" t="n"/>
      <c r="CU1407" s="148" t="n"/>
      <c r="CV1407" s="148" t="n"/>
    </row>
    <row r="1408">
      <c r="A1408" s="162" t="n"/>
      <c r="B1408" s="64" t="n"/>
      <c r="C1408" s="129" t="n"/>
      <c r="D1408" s="130" t="inlineStr"/>
      <c r="E1408" s="150" t="inlineStr"/>
      <c r="F1408" s="150" t="inlineStr"/>
      <c r="G1408" s="150" t="n"/>
      <c r="H1408" s="152" t="n"/>
      <c r="I1408" s="152" t="n"/>
      <c r="J1408" s="152" t="n"/>
      <c r="K1408" s="152" t="n"/>
      <c r="L1408" s="152" t="n"/>
      <c r="M1408" s="152" t="n"/>
      <c r="N1408" s="152" t="n"/>
      <c r="O1408" s="152" t="n"/>
      <c r="P1408" s="152" t="n"/>
      <c r="Q1408" s="152" t="n"/>
      <c r="R1408" s="152" t="n"/>
      <c r="S1408" s="165" t="n"/>
      <c r="T1408" s="152" t="n"/>
      <c r="U1408" s="152" t="n"/>
      <c r="V1408" s="152" t="n"/>
      <c r="W1408" s="152" t="n"/>
      <c r="X1408" s="152" t="n"/>
      <c r="Y1408" s="152" t="n"/>
      <c r="Z1408" s="152" t="n"/>
      <c r="AA1408" s="152" t="n"/>
      <c r="AB1408" s="152" t="n"/>
      <c r="AC1408" s="152" t="n"/>
      <c r="AD1408" s="152" t="n"/>
      <c r="AE1408" s="152" t="n"/>
      <c r="AF1408" s="152" t="n"/>
      <c r="AG1408" s="152" t="n"/>
      <c r="AH1408" s="152" t="n"/>
      <c r="AI1408" s="152" t="n"/>
      <c r="AJ1408" s="152" t="n"/>
      <c r="AK1408" s="152" t="n"/>
      <c r="AL1408" s="152" t="n"/>
      <c r="AM1408" s="152" t="n"/>
      <c r="AN1408" s="166" t="n"/>
      <c r="AO1408" s="155" t="n"/>
      <c r="AP1408" s="152" t="n"/>
      <c r="AQ1408" s="152" t="n"/>
      <c r="AR1408" s="152" t="n"/>
      <c r="AS1408" s="152" t="n"/>
      <c r="AT1408" s="152" t="n"/>
      <c r="AU1408" s="155" t="n"/>
      <c r="AV1408" s="152" t="n"/>
      <c r="AW1408" s="152" t="n"/>
      <c r="AX1408" s="152" t="n"/>
      <c r="AY1408" s="152" t="n"/>
      <c r="AZ1408" s="152" t="n"/>
      <c r="BA1408" s="165" t="n"/>
      <c r="BB1408" s="165" t="n"/>
      <c r="BC1408" s="152" t="n"/>
      <c r="BD1408" s="152" t="n"/>
      <c r="BE1408" s="152" t="n"/>
      <c r="BF1408" s="152" t="n"/>
      <c r="BG1408" s="155" t="n"/>
      <c r="BH1408" s="152" t="n"/>
      <c r="BI1408" s="152" t="n"/>
      <c r="BJ1408" s="152" t="n"/>
      <c r="BK1408" s="152" t="n"/>
      <c r="BL1408" s="152" t="n"/>
      <c r="BM1408" s="152" t="n"/>
      <c r="BN1408" s="152" t="n"/>
      <c r="BO1408" s="152" t="n"/>
      <c r="BP1408" s="155" t="n"/>
      <c r="BQ1408" s="152" t="n"/>
      <c r="BR1408" s="152" t="n"/>
      <c r="BS1408" s="152" t="n"/>
      <c r="BT1408" s="152" t="n"/>
      <c r="BU1408" s="152" t="n"/>
      <c r="BV1408" s="152" t="n"/>
      <c r="BW1408" s="152" t="n"/>
      <c r="BX1408" s="165" t="n"/>
      <c r="BY1408" s="150" t="n"/>
      <c r="BZ1408" s="150" t="n"/>
      <c r="CA1408" s="150" t="n"/>
      <c r="CB1408" s="174" t="n"/>
      <c r="CC1408" s="156" t="n"/>
      <c r="CD1408" s="156" t="n"/>
      <c r="CE1408" s="167">
        <f>IFERROR(__xludf.DUMMYFUNCTION("""COMPUTED_VALUE"""),"")</f>
        <v/>
      </c>
      <c r="CF1408" s="158">
        <f>IFERROR(__xludf.DUMMYFUNCTION("""COMPUTED_VALUE"""),"")</f>
        <v/>
      </c>
      <c r="CG1408" s="148" t="n"/>
      <c r="CH1408" s="148" t="n"/>
      <c r="CI1408" s="148" t="n"/>
      <c r="CJ1408" s="148" t="n"/>
      <c r="CK1408" s="148" t="n"/>
      <c r="CL1408" s="148" t="n"/>
      <c r="CM1408" s="148" t="n"/>
      <c r="CN1408" s="148" t="n"/>
      <c r="CO1408" s="148" t="n"/>
      <c r="CP1408" s="148" t="n"/>
      <c r="CQ1408" s="148" t="n"/>
      <c r="CR1408" s="148" t="n"/>
      <c r="CS1408" s="148" t="n"/>
      <c r="CT1408" s="148" t="n"/>
      <c r="CU1408" s="148" t="n"/>
      <c r="CV1408" s="148" t="n"/>
    </row>
    <row r="1409">
      <c r="A1409" s="162" t="n"/>
      <c r="B1409" s="64" t="n"/>
      <c r="C1409" s="129" t="n"/>
      <c r="D1409" s="130" t="inlineStr"/>
      <c r="E1409" s="150" t="inlineStr"/>
      <c r="F1409" s="150" t="inlineStr"/>
      <c r="G1409" s="150" t="n"/>
      <c r="H1409" s="152" t="n"/>
      <c r="I1409" s="152" t="n"/>
      <c r="J1409" s="152" t="n"/>
      <c r="K1409" s="152" t="n"/>
      <c r="L1409" s="152" t="n"/>
      <c r="M1409" s="152" t="n"/>
      <c r="N1409" s="152" t="n"/>
      <c r="O1409" s="152" t="n"/>
      <c r="P1409" s="152" t="n"/>
      <c r="Q1409" s="152" t="n"/>
      <c r="R1409" s="152" t="n"/>
      <c r="S1409" s="165" t="n"/>
      <c r="T1409" s="152" t="n"/>
      <c r="U1409" s="152" t="n"/>
      <c r="V1409" s="152" t="n"/>
      <c r="W1409" s="152" t="n"/>
      <c r="X1409" s="152" t="n"/>
      <c r="Y1409" s="152" t="n"/>
      <c r="Z1409" s="152" t="n"/>
      <c r="AA1409" s="152" t="n"/>
      <c r="AB1409" s="152" t="n"/>
      <c r="AC1409" s="152" t="n"/>
      <c r="AD1409" s="152" t="n"/>
      <c r="AE1409" s="152" t="n"/>
      <c r="AF1409" s="152" t="n"/>
      <c r="AG1409" s="152" t="n"/>
      <c r="AH1409" s="152" t="n"/>
      <c r="AI1409" s="152" t="n"/>
      <c r="AJ1409" s="152" t="n"/>
      <c r="AK1409" s="152" t="n"/>
      <c r="AL1409" s="152" t="n"/>
      <c r="AM1409" s="152" t="n"/>
      <c r="AN1409" s="166" t="n"/>
      <c r="AO1409" s="155" t="n"/>
      <c r="AP1409" s="152" t="n"/>
      <c r="AQ1409" s="152" t="n"/>
      <c r="AR1409" s="152" t="n"/>
      <c r="AS1409" s="152" t="n"/>
      <c r="AT1409" s="152" t="n"/>
      <c r="AU1409" s="155" t="n"/>
      <c r="AV1409" s="152" t="n"/>
      <c r="AW1409" s="152" t="n"/>
      <c r="AX1409" s="152" t="n"/>
      <c r="AY1409" s="152" t="n"/>
      <c r="AZ1409" s="152" t="n"/>
      <c r="BA1409" s="165" t="n"/>
      <c r="BB1409" s="165" t="n"/>
      <c r="BC1409" s="152" t="n"/>
      <c r="BD1409" s="152" t="n"/>
      <c r="BE1409" s="152" t="n"/>
      <c r="BF1409" s="152" t="n"/>
      <c r="BG1409" s="155" t="n"/>
      <c r="BH1409" s="152" t="n"/>
      <c r="BI1409" s="152" t="n"/>
      <c r="BJ1409" s="152" t="n"/>
      <c r="BK1409" s="152" t="n"/>
      <c r="BL1409" s="152" t="n"/>
      <c r="BM1409" s="152" t="n"/>
      <c r="BN1409" s="152" t="n"/>
      <c r="BO1409" s="152" t="n"/>
      <c r="BP1409" s="155" t="n"/>
      <c r="BQ1409" s="152" t="n"/>
      <c r="BR1409" s="152" t="n"/>
      <c r="BS1409" s="152" t="n"/>
      <c r="BT1409" s="152" t="n"/>
      <c r="BU1409" s="152" t="n"/>
      <c r="BV1409" s="152" t="n"/>
      <c r="BW1409" s="152" t="n"/>
      <c r="BX1409" s="165" t="n"/>
      <c r="BY1409" s="150" t="n"/>
      <c r="BZ1409" s="150" t="n"/>
      <c r="CA1409" s="150" t="n"/>
      <c r="CB1409" s="174" t="n"/>
      <c r="CC1409" s="156" t="n"/>
      <c r="CD1409" s="156" t="n"/>
      <c r="CE1409" s="167">
        <f>IFERROR(__xludf.DUMMYFUNCTION("""COMPUTED_VALUE"""),"")</f>
        <v/>
      </c>
      <c r="CF1409" s="158">
        <f>IFERROR(__xludf.DUMMYFUNCTION("""COMPUTED_VALUE"""),"")</f>
        <v/>
      </c>
      <c r="CG1409" s="148" t="n"/>
      <c r="CH1409" s="148" t="n"/>
      <c r="CI1409" s="148" t="n"/>
      <c r="CJ1409" s="148" t="n"/>
      <c r="CK1409" s="148" t="n"/>
      <c r="CL1409" s="148" t="n"/>
      <c r="CM1409" s="148" t="n"/>
      <c r="CN1409" s="148" t="n"/>
      <c r="CO1409" s="148" t="n"/>
      <c r="CP1409" s="148" t="n"/>
      <c r="CQ1409" s="148" t="n"/>
      <c r="CR1409" s="148" t="n"/>
      <c r="CS1409" s="148" t="n"/>
      <c r="CT1409" s="148" t="n"/>
      <c r="CU1409" s="148" t="n"/>
      <c r="CV1409" s="148" t="n"/>
    </row>
    <row r="1410">
      <c r="A1410" s="162" t="n"/>
      <c r="B1410" s="64" t="n"/>
      <c r="C1410" s="129" t="n"/>
      <c r="D1410" s="130" t="inlineStr"/>
      <c r="E1410" s="150" t="inlineStr"/>
      <c r="F1410" s="150" t="inlineStr"/>
      <c r="G1410" s="150" t="n"/>
      <c r="H1410" s="152" t="n"/>
      <c r="I1410" s="152" t="n"/>
      <c r="J1410" s="152" t="n"/>
      <c r="K1410" s="152" t="n"/>
      <c r="L1410" s="152" t="n"/>
      <c r="M1410" s="152" t="n"/>
      <c r="N1410" s="152" t="n"/>
      <c r="O1410" s="152" t="n"/>
      <c r="P1410" s="152" t="n"/>
      <c r="Q1410" s="152" t="n"/>
      <c r="R1410" s="152" t="n"/>
      <c r="S1410" s="165" t="n"/>
      <c r="T1410" s="152" t="n"/>
      <c r="U1410" s="152" t="n"/>
      <c r="V1410" s="152" t="n"/>
      <c r="W1410" s="152" t="n"/>
      <c r="X1410" s="152" t="n"/>
      <c r="Y1410" s="152" t="n"/>
      <c r="Z1410" s="152" t="n"/>
      <c r="AA1410" s="152" t="n"/>
      <c r="AB1410" s="152" t="n"/>
      <c r="AC1410" s="152" t="n"/>
      <c r="AD1410" s="152" t="n"/>
      <c r="AE1410" s="152" t="n"/>
      <c r="AF1410" s="152" t="n"/>
      <c r="AG1410" s="152" t="n"/>
      <c r="AH1410" s="152" t="n"/>
      <c r="AI1410" s="152" t="n"/>
      <c r="AJ1410" s="152" t="n"/>
      <c r="AK1410" s="152" t="n"/>
      <c r="AL1410" s="152" t="n"/>
      <c r="AM1410" s="152" t="n"/>
      <c r="AN1410" s="166" t="n"/>
      <c r="AO1410" s="155" t="n"/>
      <c r="AP1410" s="152" t="n"/>
      <c r="AQ1410" s="152" t="n"/>
      <c r="AR1410" s="152" t="n"/>
      <c r="AS1410" s="152" t="n"/>
      <c r="AT1410" s="152" t="n"/>
      <c r="AU1410" s="155" t="n"/>
      <c r="AV1410" s="152" t="n"/>
      <c r="AW1410" s="152" t="n"/>
      <c r="AX1410" s="152" t="n"/>
      <c r="AY1410" s="152" t="n"/>
      <c r="AZ1410" s="152" t="n"/>
      <c r="BA1410" s="165" t="n"/>
      <c r="BB1410" s="165" t="n"/>
      <c r="BC1410" s="152" t="n"/>
      <c r="BD1410" s="152" t="n"/>
      <c r="BE1410" s="152" t="n"/>
      <c r="BF1410" s="152" t="n"/>
      <c r="BG1410" s="155" t="n"/>
      <c r="BH1410" s="152" t="n"/>
      <c r="BI1410" s="152" t="n"/>
      <c r="BJ1410" s="152" t="n"/>
      <c r="BK1410" s="152" t="n"/>
      <c r="BL1410" s="152" t="n"/>
      <c r="BM1410" s="152" t="n"/>
      <c r="BN1410" s="152" t="n"/>
      <c r="BO1410" s="152" t="n"/>
      <c r="BP1410" s="155" t="n"/>
      <c r="BQ1410" s="152" t="n"/>
      <c r="BR1410" s="152" t="n"/>
      <c r="BS1410" s="152" t="n"/>
      <c r="BT1410" s="152" t="n"/>
      <c r="BU1410" s="152" t="n"/>
      <c r="BV1410" s="152" t="n"/>
      <c r="BW1410" s="152" t="n"/>
      <c r="BX1410" s="165" t="n"/>
      <c r="BY1410" s="150" t="n"/>
      <c r="BZ1410" s="150" t="n"/>
      <c r="CA1410" s="150" t="n"/>
      <c r="CB1410" s="174" t="n"/>
      <c r="CC1410" s="156" t="n"/>
      <c r="CD1410" s="156" t="n"/>
      <c r="CE1410" s="167">
        <f>IFERROR(__xludf.DUMMYFUNCTION("""COMPUTED_VALUE"""),"")</f>
        <v/>
      </c>
      <c r="CF1410" s="158">
        <f>IFERROR(__xludf.DUMMYFUNCTION("""COMPUTED_VALUE"""),"")</f>
        <v/>
      </c>
      <c r="CG1410" s="148" t="n"/>
      <c r="CH1410" s="148" t="n"/>
      <c r="CI1410" s="148" t="n"/>
      <c r="CJ1410" s="148" t="n"/>
      <c r="CK1410" s="148" t="n"/>
      <c r="CL1410" s="148" t="n"/>
      <c r="CM1410" s="148" t="n"/>
      <c r="CN1410" s="148" t="n"/>
      <c r="CO1410" s="148" t="n"/>
      <c r="CP1410" s="148" t="n"/>
      <c r="CQ1410" s="148" t="n"/>
      <c r="CR1410" s="148" t="n"/>
      <c r="CS1410" s="148" t="n"/>
      <c r="CT1410" s="148" t="n"/>
      <c r="CU1410" s="148" t="n"/>
      <c r="CV1410" s="148" t="n"/>
    </row>
    <row r="1411">
      <c r="A1411" s="162" t="n"/>
      <c r="B1411" s="64" t="n"/>
      <c r="C1411" s="129" t="n"/>
      <c r="D1411" s="130" t="inlineStr"/>
      <c r="E1411" s="150" t="inlineStr"/>
      <c r="F1411" s="150" t="inlineStr"/>
      <c r="G1411" s="150" t="n"/>
      <c r="H1411" s="152" t="n"/>
      <c r="I1411" s="152" t="n"/>
      <c r="J1411" s="152" t="n"/>
      <c r="K1411" s="152" t="n"/>
      <c r="L1411" s="152" t="n"/>
      <c r="M1411" s="152" t="n"/>
      <c r="N1411" s="152" t="n"/>
      <c r="O1411" s="152" t="n"/>
      <c r="P1411" s="152" t="n"/>
      <c r="Q1411" s="152" t="n"/>
      <c r="R1411" s="152" t="n"/>
      <c r="S1411" s="165" t="n"/>
      <c r="T1411" s="152" t="n"/>
      <c r="U1411" s="152" t="n"/>
      <c r="V1411" s="152" t="n"/>
      <c r="W1411" s="152" t="n"/>
      <c r="X1411" s="152" t="n"/>
      <c r="Y1411" s="152" t="n"/>
      <c r="Z1411" s="152" t="n"/>
      <c r="AA1411" s="152" t="n"/>
      <c r="AB1411" s="152" t="n"/>
      <c r="AC1411" s="152" t="n"/>
      <c r="AD1411" s="152" t="n"/>
      <c r="AE1411" s="152" t="n"/>
      <c r="AF1411" s="152" t="n"/>
      <c r="AG1411" s="152" t="n"/>
      <c r="AH1411" s="152" t="n"/>
      <c r="AI1411" s="152" t="n"/>
      <c r="AJ1411" s="152" t="n"/>
      <c r="AK1411" s="152" t="n"/>
      <c r="AL1411" s="152" t="n"/>
      <c r="AM1411" s="152" t="n"/>
      <c r="AN1411" s="166" t="n"/>
      <c r="AO1411" s="155" t="n"/>
      <c r="AP1411" s="152" t="n"/>
      <c r="AQ1411" s="152" t="n"/>
      <c r="AR1411" s="152" t="n"/>
      <c r="AS1411" s="152" t="n"/>
      <c r="AT1411" s="152" t="n"/>
      <c r="AU1411" s="155" t="n"/>
      <c r="AV1411" s="152" t="n"/>
      <c r="AW1411" s="152" t="n"/>
      <c r="AX1411" s="152" t="n"/>
      <c r="AY1411" s="152" t="n"/>
      <c r="AZ1411" s="152" t="n"/>
      <c r="BA1411" s="165" t="n"/>
      <c r="BB1411" s="165" t="n"/>
      <c r="BC1411" s="152" t="n"/>
      <c r="BD1411" s="152" t="n"/>
      <c r="BE1411" s="152" t="n"/>
      <c r="BF1411" s="152" t="n"/>
      <c r="BG1411" s="155" t="n"/>
      <c r="BH1411" s="152" t="n"/>
      <c r="BI1411" s="152" t="n"/>
      <c r="BJ1411" s="152" t="n"/>
      <c r="BK1411" s="152" t="n"/>
      <c r="BL1411" s="152" t="n"/>
      <c r="BM1411" s="152" t="n"/>
      <c r="BN1411" s="152" t="n"/>
      <c r="BO1411" s="152" t="n"/>
      <c r="BP1411" s="155" t="n"/>
      <c r="BQ1411" s="152" t="n"/>
      <c r="BR1411" s="152" t="n"/>
      <c r="BS1411" s="152" t="n"/>
      <c r="BT1411" s="152" t="n"/>
      <c r="BU1411" s="152" t="n"/>
      <c r="BV1411" s="152" t="n"/>
      <c r="BW1411" s="152" t="n"/>
      <c r="BX1411" s="165" t="n"/>
      <c r="BY1411" s="150" t="n"/>
      <c r="BZ1411" s="150" t="n"/>
      <c r="CA1411" s="150" t="n"/>
      <c r="CB1411" s="174" t="n"/>
      <c r="CC1411" s="156" t="n"/>
      <c r="CD1411" s="156" t="n"/>
      <c r="CE1411" s="167">
        <f>IFERROR(__xludf.DUMMYFUNCTION("""COMPUTED_VALUE"""),"")</f>
        <v/>
      </c>
      <c r="CF1411" s="158">
        <f>IFERROR(__xludf.DUMMYFUNCTION("""COMPUTED_VALUE"""),"")</f>
        <v/>
      </c>
      <c r="CG1411" s="148" t="n"/>
      <c r="CH1411" s="148" t="n"/>
      <c r="CI1411" s="148" t="n"/>
      <c r="CJ1411" s="148" t="n"/>
      <c r="CK1411" s="148" t="n"/>
      <c r="CL1411" s="148" t="n"/>
      <c r="CM1411" s="148" t="n"/>
      <c r="CN1411" s="148" t="n"/>
      <c r="CO1411" s="148" t="n"/>
      <c r="CP1411" s="148" t="n"/>
      <c r="CQ1411" s="148" t="n"/>
      <c r="CR1411" s="148" t="n"/>
      <c r="CS1411" s="148" t="n"/>
      <c r="CT1411" s="148" t="n"/>
      <c r="CU1411" s="148" t="n"/>
      <c r="CV1411" s="148" t="n"/>
    </row>
    <row r="1412">
      <c r="A1412" s="162" t="n"/>
      <c r="B1412" s="64" t="n"/>
      <c r="C1412" s="129" t="n"/>
      <c r="D1412" s="130" t="inlineStr"/>
      <c r="E1412" s="150" t="inlineStr"/>
      <c r="F1412" s="150" t="inlineStr"/>
      <c r="G1412" s="150" t="n"/>
      <c r="H1412" s="152" t="n"/>
      <c r="I1412" s="152" t="n"/>
      <c r="J1412" s="152" t="n"/>
      <c r="K1412" s="152" t="n"/>
      <c r="L1412" s="152" t="n"/>
      <c r="M1412" s="152" t="n"/>
      <c r="N1412" s="152" t="n"/>
      <c r="O1412" s="152" t="n"/>
      <c r="P1412" s="152" t="n"/>
      <c r="Q1412" s="152" t="n"/>
      <c r="R1412" s="152" t="n"/>
      <c r="S1412" s="165" t="n"/>
      <c r="T1412" s="152" t="n"/>
      <c r="U1412" s="152" t="n"/>
      <c r="V1412" s="152" t="n"/>
      <c r="W1412" s="152" t="n"/>
      <c r="X1412" s="152" t="n"/>
      <c r="Y1412" s="152" t="n"/>
      <c r="Z1412" s="152" t="n"/>
      <c r="AA1412" s="152" t="n"/>
      <c r="AB1412" s="152" t="n"/>
      <c r="AC1412" s="152" t="n"/>
      <c r="AD1412" s="152" t="n"/>
      <c r="AE1412" s="152" t="n"/>
      <c r="AF1412" s="152" t="n"/>
      <c r="AG1412" s="152" t="n"/>
      <c r="AH1412" s="152" t="n"/>
      <c r="AI1412" s="152" t="n"/>
      <c r="AJ1412" s="152" t="n"/>
      <c r="AK1412" s="152" t="n"/>
      <c r="AL1412" s="152" t="n"/>
      <c r="AM1412" s="152" t="n"/>
      <c r="AN1412" s="166" t="n"/>
      <c r="AO1412" s="155" t="n"/>
      <c r="AP1412" s="152" t="n"/>
      <c r="AQ1412" s="152" t="n"/>
      <c r="AR1412" s="152" t="n"/>
      <c r="AS1412" s="152" t="n"/>
      <c r="AT1412" s="152" t="n"/>
      <c r="AU1412" s="155" t="n"/>
      <c r="AV1412" s="152" t="n"/>
      <c r="AW1412" s="152" t="n"/>
      <c r="AX1412" s="152" t="n"/>
      <c r="AY1412" s="152" t="n"/>
      <c r="AZ1412" s="152" t="n"/>
      <c r="BA1412" s="165" t="n"/>
      <c r="BB1412" s="165" t="n"/>
      <c r="BC1412" s="152" t="n"/>
      <c r="BD1412" s="152" t="n"/>
      <c r="BE1412" s="152" t="n"/>
      <c r="BF1412" s="152" t="n"/>
      <c r="BG1412" s="155" t="n"/>
      <c r="BH1412" s="152" t="n"/>
      <c r="BI1412" s="152" t="n"/>
      <c r="BJ1412" s="152" t="n"/>
      <c r="BK1412" s="152" t="n"/>
      <c r="BL1412" s="152" t="n"/>
      <c r="BM1412" s="152" t="n"/>
      <c r="BN1412" s="152" t="n"/>
      <c r="BO1412" s="152" t="n"/>
      <c r="BP1412" s="155" t="n"/>
      <c r="BQ1412" s="152" t="n"/>
      <c r="BR1412" s="152" t="n"/>
      <c r="BS1412" s="152" t="n"/>
      <c r="BT1412" s="152" t="n"/>
      <c r="BU1412" s="152" t="n"/>
      <c r="BV1412" s="152" t="n"/>
      <c r="BW1412" s="152" t="n"/>
      <c r="BX1412" s="165" t="n"/>
      <c r="BY1412" s="150" t="n"/>
      <c r="BZ1412" s="150" t="n"/>
      <c r="CA1412" s="150" t="n"/>
      <c r="CB1412" s="174" t="n"/>
      <c r="CC1412" s="156" t="n"/>
      <c r="CD1412" s="156" t="n"/>
      <c r="CE1412" s="167">
        <f>IFERROR(__xludf.DUMMYFUNCTION("""COMPUTED_VALUE"""),"")</f>
        <v/>
      </c>
      <c r="CF1412" s="158">
        <f>IFERROR(__xludf.DUMMYFUNCTION("""COMPUTED_VALUE"""),"")</f>
        <v/>
      </c>
      <c r="CG1412" s="148" t="n"/>
      <c r="CH1412" s="148" t="n"/>
      <c r="CI1412" s="148" t="n"/>
      <c r="CJ1412" s="148" t="n"/>
      <c r="CK1412" s="148" t="n"/>
      <c r="CL1412" s="148" t="n"/>
      <c r="CM1412" s="148" t="n"/>
      <c r="CN1412" s="148" t="n"/>
      <c r="CO1412" s="148" t="n"/>
      <c r="CP1412" s="148" t="n"/>
      <c r="CQ1412" s="148" t="n"/>
      <c r="CR1412" s="148" t="n"/>
      <c r="CS1412" s="148" t="n"/>
      <c r="CT1412" s="148" t="n"/>
      <c r="CU1412" s="148" t="n"/>
      <c r="CV1412" s="148" t="n"/>
    </row>
    <row r="1413">
      <c r="A1413" s="162" t="n"/>
      <c r="B1413" s="64" t="n"/>
      <c r="C1413" s="129" t="n"/>
      <c r="D1413" s="130" t="inlineStr"/>
      <c r="E1413" s="150" t="inlineStr"/>
      <c r="F1413" s="150" t="inlineStr"/>
      <c r="G1413" s="150" t="n"/>
      <c r="H1413" s="152" t="n"/>
      <c r="I1413" s="152" t="n"/>
      <c r="J1413" s="152" t="n"/>
      <c r="K1413" s="152" t="n"/>
      <c r="L1413" s="152" t="n"/>
      <c r="M1413" s="152" t="n"/>
      <c r="N1413" s="152" t="n"/>
      <c r="O1413" s="152" t="n"/>
      <c r="P1413" s="152" t="n"/>
      <c r="Q1413" s="152" t="n"/>
      <c r="R1413" s="152" t="n"/>
      <c r="S1413" s="165" t="n"/>
      <c r="T1413" s="152" t="n"/>
      <c r="U1413" s="152" t="n"/>
      <c r="V1413" s="152" t="n"/>
      <c r="W1413" s="152" t="n"/>
      <c r="X1413" s="152" t="n"/>
      <c r="Y1413" s="152" t="n"/>
      <c r="Z1413" s="152" t="n"/>
      <c r="AA1413" s="152" t="n"/>
      <c r="AB1413" s="152" t="n"/>
      <c r="AC1413" s="152" t="n"/>
      <c r="AD1413" s="152" t="n"/>
      <c r="AE1413" s="152" t="n"/>
      <c r="AF1413" s="152" t="n"/>
      <c r="AG1413" s="152" t="n"/>
      <c r="AH1413" s="152" t="n"/>
      <c r="AI1413" s="152" t="n"/>
      <c r="AJ1413" s="152" t="n"/>
      <c r="AK1413" s="152" t="n"/>
      <c r="AL1413" s="152" t="n"/>
      <c r="AM1413" s="152" t="n"/>
      <c r="AN1413" s="166" t="n"/>
      <c r="AO1413" s="155" t="n"/>
      <c r="AP1413" s="152" t="n"/>
      <c r="AQ1413" s="152" t="n"/>
      <c r="AR1413" s="152" t="n"/>
      <c r="AS1413" s="152" t="n"/>
      <c r="AT1413" s="152" t="n"/>
      <c r="AU1413" s="155" t="n"/>
      <c r="AV1413" s="152" t="n"/>
      <c r="AW1413" s="152" t="n"/>
      <c r="AX1413" s="152" t="n"/>
      <c r="AY1413" s="152" t="n"/>
      <c r="AZ1413" s="152" t="n"/>
      <c r="BA1413" s="165" t="n"/>
      <c r="BB1413" s="165" t="n"/>
      <c r="BC1413" s="152" t="n"/>
      <c r="BD1413" s="152" t="n"/>
      <c r="BE1413" s="152" t="n"/>
      <c r="BF1413" s="152" t="n"/>
      <c r="BG1413" s="155" t="n"/>
      <c r="BH1413" s="152" t="n"/>
      <c r="BI1413" s="152" t="n"/>
      <c r="BJ1413" s="152" t="n"/>
      <c r="BK1413" s="152" t="n"/>
      <c r="BL1413" s="152" t="n"/>
      <c r="BM1413" s="152" t="n"/>
      <c r="BN1413" s="152" t="n"/>
      <c r="BO1413" s="152" t="n"/>
      <c r="BP1413" s="155" t="n"/>
      <c r="BQ1413" s="152" t="n"/>
      <c r="BR1413" s="152" t="n"/>
      <c r="BS1413" s="152" t="n"/>
      <c r="BT1413" s="152" t="n"/>
      <c r="BU1413" s="152" t="n"/>
      <c r="BV1413" s="152" t="n"/>
      <c r="BW1413" s="152" t="n"/>
      <c r="BX1413" s="165" t="n"/>
      <c r="BY1413" s="150" t="n"/>
      <c r="BZ1413" s="150" t="n"/>
      <c r="CA1413" s="150" t="n"/>
      <c r="CB1413" s="174" t="n"/>
      <c r="CC1413" s="156" t="n"/>
      <c r="CD1413" s="156" t="n"/>
      <c r="CE1413" s="167">
        <f>IFERROR(__xludf.DUMMYFUNCTION("""COMPUTED_VALUE"""),"")</f>
        <v/>
      </c>
      <c r="CF1413" s="158">
        <f>IFERROR(__xludf.DUMMYFUNCTION("""COMPUTED_VALUE"""),"")</f>
        <v/>
      </c>
      <c r="CG1413" s="148" t="n"/>
      <c r="CH1413" s="148" t="n"/>
      <c r="CI1413" s="148" t="n"/>
      <c r="CJ1413" s="148" t="n"/>
      <c r="CK1413" s="148" t="n"/>
      <c r="CL1413" s="148" t="n"/>
      <c r="CM1413" s="148" t="n"/>
      <c r="CN1413" s="148" t="n"/>
      <c r="CO1413" s="148" t="n"/>
      <c r="CP1413" s="148" t="n"/>
      <c r="CQ1413" s="148" t="n"/>
      <c r="CR1413" s="148" t="n"/>
      <c r="CS1413" s="148" t="n"/>
      <c r="CT1413" s="148" t="n"/>
      <c r="CU1413" s="148" t="n"/>
      <c r="CV1413" s="148" t="n"/>
    </row>
    <row r="1414">
      <c r="A1414" s="162" t="n"/>
      <c r="B1414" s="64" t="n"/>
      <c r="C1414" s="129" t="n"/>
      <c r="D1414" s="130" t="inlineStr"/>
      <c r="E1414" s="150" t="inlineStr"/>
      <c r="F1414" s="150" t="inlineStr"/>
      <c r="G1414" s="150" t="n"/>
      <c r="H1414" s="152" t="n"/>
      <c r="I1414" s="152" t="n"/>
      <c r="J1414" s="152" t="n"/>
      <c r="K1414" s="152" t="n"/>
      <c r="L1414" s="152" t="n"/>
      <c r="M1414" s="152" t="n"/>
      <c r="N1414" s="152" t="n"/>
      <c r="O1414" s="152" t="n"/>
      <c r="P1414" s="152" t="n"/>
      <c r="Q1414" s="152" t="n"/>
      <c r="R1414" s="152" t="n"/>
      <c r="S1414" s="165" t="n"/>
      <c r="T1414" s="152" t="n"/>
      <c r="U1414" s="152" t="n"/>
      <c r="V1414" s="152" t="n"/>
      <c r="W1414" s="152" t="n"/>
      <c r="X1414" s="152" t="n"/>
      <c r="Y1414" s="152" t="n"/>
      <c r="Z1414" s="152" t="n"/>
      <c r="AA1414" s="152" t="n"/>
      <c r="AB1414" s="152" t="n"/>
      <c r="AC1414" s="152" t="n"/>
      <c r="AD1414" s="152" t="n"/>
      <c r="AE1414" s="152" t="n"/>
      <c r="AF1414" s="152" t="n"/>
      <c r="AG1414" s="152" t="n"/>
      <c r="AH1414" s="152" t="n"/>
      <c r="AI1414" s="152" t="n"/>
      <c r="AJ1414" s="152" t="n"/>
      <c r="AK1414" s="152" t="n"/>
      <c r="AL1414" s="152" t="n"/>
      <c r="AM1414" s="152" t="n"/>
      <c r="AN1414" s="166" t="n"/>
      <c r="AO1414" s="155" t="n"/>
      <c r="AP1414" s="152" t="n"/>
      <c r="AQ1414" s="152" t="n"/>
      <c r="AR1414" s="152" t="n"/>
      <c r="AS1414" s="152" t="n"/>
      <c r="AT1414" s="152" t="n"/>
      <c r="AU1414" s="155" t="n"/>
      <c r="AV1414" s="152" t="n"/>
      <c r="AW1414" s="152" t="n"/>
      <c r="AX1414" s="152" t="n"/>
      <c r="AY1414" s="152" t="n"/>
      <c r="AZ1414" s="152" t="n"/>
      <c r="BA1414" s="165" t="n"/>
      <c r="BB1414" s="165" t="n"/>
      <c r="BC1414" s="152" t="n"/>
      <c r="BD1414" s="152" t="n"/>
      <c r="BE1414" s="152" t="n"/>
      <c r="BF1414" s="152" t="n"/>
      <c r="BG1414" s="155" t="n"/>
      <c r="BH1414" s="152" t="n"/>
      <c r="BI1414" s="152" t="n"/>
      <c r="BJ1414" s="152" t="n"/>
      <c r="BK1414" s="152" t="n"/>
      <c r="BL1414" s="152" t="n"/>
      <c r="BM1414" s="152" t="n"/>
      <c r="BN1414" s="152" t="n"/>
      <c r="BO1414" s="152" t="n"/>
      <c r="BP1414" s="155" t="n"/>
      <c r="BQ1414" s="152" t="n"/>
      <c r="BR1414" s="152" t="n"/>
      <c r="BS1414" s="152" t="n"/>
      <c r="BT1414" s="152" t="n"/>
      <c r="BU1414" s="152" t="n"/>
      <c r="BV1414" s="152" t="n"/>
      <c r="BW1414" s="152" t="n"/>
      <c r="BX1414" s="165" t="n"/>
      <c r="BY1414" s="150" t="n"/>
      <c r="BZ1414" s="150" t="n"/>
      <c r="CA1414" s="150" t="n"/>
      <c r="CB1414" s="174" t="n"/>
      <c r="CC1414" s="156" t="n"/>
      <c r="CD1414" s="156" t="n"/>
      <c r="CE1414" s="167">
        <f>IFERROR(__xludf.DUMMYFUNCTION("""COMPUTED_VALUE"""),"")</f>
        <v/>
      </c>
      <c r="CF1414" s="158">
        <f>IFERROR(__xludf.DUMMYFUNCTION("""COMPUTED_VALUE"""),"")</f>
        <v/>
      </c>
      <c r="CG1414" s="148" t="n"/>
      <c r="CH1414" s="148" t="n"/>
      <c r="CI1414" s="148" t="n"/>
      <c r="CJ1414" s="148" t="n"/>
      <c r="CK1414" s="148" t="n"/>
      <c r="CL1414" s="148" t="n"/>
      <c r="CM1414" s="148" t="n"/>
      <c r="CN1414" s="148" t="n"/>
      <c r="CO1414" s="148" t="n"/>
      <c r="CP1414" s="148" t="n"/>
      <c r="CQ1414" s="148" t="n"/>
      <c r="CR1414" s="148" t="n"/>
      <c r="CS1414" s="148" t="n"/>
      <c r="CT1414" s="148" t="n"/>
      <c r="CU1414" s="148" t="n"/>
      <c r="CV1414" s="148" t="n"/>
    </row>
    <row r="1415">
      <c r="A1415" s="162" t="n"/>
      <c r="B1415" s="64" t="n"/>
      <c r="C1415" s="129" t="n"/>
      <c r="D1415" s="130" t="inlineStr"/>
      <c r="E1415" s="150" t="inlineStr"/>
      <c r="F1415" s="150" t="inlineStr"/>
      <c r="G1415" s="150" t="n"/>
      <c r="H1415" s="152" t="n"/>
      <c r="I1415" s="152" t="n"/>
      <c r="J1415" s="152" t="n"/>
      <c r="K1415" s="152" t="n"/>
      <c r="L1415" s="152" t="n"/>
      <c r="M1415" s="152" t="n"/>
      <c r="N1415" s="152" t="n"/>
      <c r="O1415" s="152" t="n"/>
      <c r="P1415" s="152" t="n"/>
      <c r="Q1415" s="152" t="n"/>
      <c r="R1415" s="152" t="n"/>
      <c r="S1415" s="165" t="n"/>
      <c r="T1415" s="152" t="n"/>
      <c r="U1415" s="152" t="n"/>
      <c r="V1415" s="152" t="n"/>
      <c r="W1415" s="152" t="n"/>
      <c r="X1415" s="152" t="n"/>
      <c r="Y1415" s="152" t="n"/>
      <c r="Z1415" s="152" t="n"/>
      <c r="AA1415" s="152" t="n"/>
      <c r="AB1415" s="152" t="n"/>
      <c r="AC1415" s="152" t="n"/>
      <c r="AD1415" s="152" t="n"/>
      <c r="AE1415" s="152" t="n"/>
      <c r="AF1415" s="152" t="n"/>
      <c r="AG1415" s="152" t="n"/>
      <c r="AH1415" s="152" t="n"/>
      <c r="AI1415" s="152" t="n"/>
      <c r="AJ1415" s="152" t="n"/>
      <c r="AK1415" s="152" t="n"/>
      <c r="AL1415" s="152" t="n"/>
      <c r="AM1415" s="152" t="n"/>
      <c r="AN1415" s="166" t="n"/>
      <c r="AO1415" s="155" t="n"/>
      <c r="AP1415" s="152" t="n"/>
      <c r="AQ1415" s="152" t="n"/>
      <c r="AR1415" s="152" t="n"/>
      <c r="AS1415" s="152" t="n"/>
      <c r="AT1415" s="152" t="n"/>
      <c r="AU1415" s="155" t="n"/>
      <c r="AV1415" s="152" t="n"/>
      <c r="AW1415" s="152" t="n"/>
      <c r="AX1415" s="152" t="n"/>
      <c r="AY1415" s="152" t="n"/>
      <c r="AZ1415" s="152" t="n"/>
      <c r="BA1415" s="165" t="n"/>
      <c r="BB1415" s="165" t="n"/>
      <c r="BC1415" s="152" t="n"/>
      <c r="BD1415" s="152" t="n"/>
      <c r="BE1415" s="152" t="n"/>
      <c r="BF1415" s="152" t="n"/>
      <c r="BG1415" s="155" t="n"/>
      <c r="BH1415" s="152" t="n"/>
      <c r="BI1415" s="152" t="n"/>
      <c r="BJ1415" s="152" t="n"/>
      <c r="BK1415" s="152" t="n"/>
      <c r="BL1415" s="152" t="n"/>
      <c r="BM1415" s="152" t="n"/>
      <c r="BN1415" s="152" t="n"/>
      <c r="BO1415" s="152" t="n"/>
      <c r="BP1415" s="155" t="n"/>
      <c r="BQ1415" s="152" t="n"/>
      <c r="BR1415" s="152" t="n"/>
      <c r="BS1415" s="152" t="n"/>
      <c r="BT1415" s="152" t="n"/>
      <c r="BU1415" s="152" t="n"/>
      <c r="BV1415" s="152" t="n"/>
      <c r="BW1415" s="152" t="n"/>
      <c r="BX1415" s="165" t="n"/>
      <c r="BY1415" s="150" t="n"/>
      <c r="BZ1415" s="150" t="n"/>
      <c r="CA1415" s="150" t="n"/>
      <c r="CB1415" s="174" t="n"/>
      <c r="CC1415" s="156" t="n"/>
      <c r="CD1415" s="156" t="n"/>
      <c r="CE1415" s="167">
        <f>IFERROR(__xludf.DUMMYFUNCTION("""COMPUTED_VALUE"""),"")</f>
        <v/>
      </c>
      <c r="CF1415" s="158">
        <f>IFERROR(__xludf.DUMMYFUNCTION("""COMPUTED_VALUE"""),"")</f>
        <v/>
      </c>
      <c r="CG1415" s="148" t="n"/>
      <c r="CH1415" s="148" t="n"/>
      <c r="CI1415" s="148" t="n"/>
      <c r="CJ1415" s="148" t="n"/>
      <c r="CK1415" s="148" t="n"/>
      <c r="CL1415" s="148" t="n"/>
      <c r="CM1415" s="148" t="n"/>
      <c r="CN1415" s="148" t="n"/>
      <c r="CO1415" s="148" t="n"/>
      <c r="CP1415" s="148" t="n"/>
      <c r="CQ1415" s="148" t="n"/>
      <c r="CR1415" s="148" t="n"/>
      <c r="CS1415" s="148" t="n"/>
      <c r="CT1415" s="148" t="n"/>
      <c r="CU1415" s="148" t="n"/>
      <c r="CV1415" s="148" t="n"/>
    </row>
    <row r="1416">
      <c r="A1416" s="162" t="n"/>
      <c r="B1416" s="64" t="n"/>
      <c r="C1416" s="129" t="n"/>
      <c r="D1416" s="130" t="inlineStr"/>
      <c r="E1416" s="150" t="inlineStr"/>
      <c r="F1416" s="150" t="inlineStr"/>
      <c r="G1416" s="150" t="n"/>
      <c r="H1416" s="152" t="n"/>
      <c r="I1416" s="152" t="n"/>
      <c r="J1416" s="152" t="n"/>
      <c r="K1416" s="152" t="n"/>
      <c r="L1416" s="152" t="n"/>
      <c r="M1416" s="152" t="n"/>
      <c r="N1416" s="152" t="n"/>
      <c r="O1416" s="152" t="n"/>
      <c r="P1416" s="152" t="n"/>
      <c r="Q1416" s="152" t="n"/>
      <c r="R1416" s="152" t="n"/>
      <c r="S1416" s="165" t="n"/>
      <c r="T1416" s="152" t="n"/>
      <c r="U1416" s="152" t="n"/>
      <c r="V1416" s="152" t="n"/>
      <c r="W1416" s="152" t="n"/>
      <c r="X1416" s="152" t="n"/>
      <c r="Y1416" s="152" t="n"/>
      <c r="Z1416" s="152" t="n"/>
      <c r="AA1416" s="152" t="n"/>
      <c r="AB1416" s="152" t="n"/>
      <c r="AC1416" s="152" t="n"/>
      <c r="AD1416" s="152" t="n"/>
      <c r="AE1416" s="152" t="n"/>
      <c r="AF1416" s="152" t="n"/>
      <c r="AG1416" s="152" t="n"/>
      <c r="AH1416" s="152" t="n"/>
      <c r="AI1416" s="152" t="n"/>
      <c r="AJ1416" s="152" t="n"/>
      <c r="AK1416" s="152" t="n"/>
      <c r="AL1416" s="152" t="n"/>
      <c r="AM1416" s="152" t="n"/>
      <c r="AN1416" s="166" t="n"/>
      <c r="AO1416" s="155" t="n"/>
      <c r="AP1416" s="152" t="n"/>
      <c r="AQ1416" s="152" t="n"/>
      <c r="AR1416" s="152" t="n"/>
      <c r="AS1416" s="152" t="n"/>
      <c r="AT1416" s="152" t="n"/>
      <c r="AU1416" s="155" t="n"/>
      <c r="AV1416" s="152" t="n"/>
      <c r="AW1416" s="152" t="n"/>
      <c r="AX1416" s="152" t="n"/>
      <c r="AY1416" s="152" t="n"/>
      <c r="AZ1416" s="152" t="n"/>
      <c r="BA1416" s="165" t="n"/>
      <c r="BB1416" s="165" t="n"/>
      <c r="BC1416" s="152" t="n"/>
      <c r="BD1416" s="152" t="n"/>
      <c r="BE1416" s="152" t="n"/>
      <c r="BF1416" s="152" t="n"/>
      <c r="BG1416" s="155" t="n"/>
      <c r="BH1416" s="152" t="n"/>
      <c r="BI1416" s="152" t="n"/>
      <c r="BJ1416" s="152" t="n"/>
      <c r="BK1416" s="152" t="n"/>
      <c r="BL1416" s="152" t="n"/>
      <c r="BM1416" s="152" t="n"/>
      <c r="BN1416" s="152" t="n"/>
      <c r="BO1416" s="152" t="n"/>
      <c r="BP1416" s="155" t="n"/>
      <c r="BQ1416" s="152" t="n"/>
      <c r="BR1416" s="152" t="n"/>
      <c r="BS1416" s="152" t="n"/>
      <c r="BT1416" s="152" t="n"/>
      <c r="BU1416" s="152" t="n"/>
      <c r="BV1416" s="152" t="n"/>
      <c r="BW1416" s="152" t="n"/>
      <c r="BX1416" s="165" t="n"/>
      <c r="BY1416" s="150" t="n"/>
      <c r="BZ1416" s="150" t="n"/>
      <c r="CA1416" s="150" t="n"/>
      <c r="CB1416" s="174" t="n"/>
      <c r="CC1416" s="156" t="n"/>
      <c r="CD1416" s="156" t="n"/>
      <c r="CE1416" s="167">
        <f>IFERROR(__xludf.DUMMYFUNCTION("""COMPUTED_VALUE"""),"")</f>
        <v/>
      </c>
      <c r="CF1416" s="158">
        <f>IFERROR(__xludf.DUMMYFUNCTION("""COMPUTED_VALUE"""),"")</f>
        <v/>
      </c>
      <c r="CG1416" s="148" t="n"/>
      <c r="CH1416" s="148" t="n"/>
      <c r="CI1416" s="148" t="n"/>
      <c r="CJ1416" s="148" t="n"/>
      <c r="CK1416" s="148" t="n"/>
      <c r="CL1416" s="148" t="n"/>
      <c r="CM1416" s="148" t="n"/>
      <c r="CN1416" s="148" t="n"/>
      <c r="CO1416" s="148" t="n"/>
      <c r="CP1416" s="148" t="n"/>
      <c r="CQ1416" s="148" t="n"/>
      <c r="CR1416" s="148" t="n"/>
      <c r="CS1416" s="148" t="n"/>
      <c r="CT1416" s="148" t="n"/>
      <c r="CU1416" s="148" t="n"/>
      <c r="CV1416" s="148" t="n"/>
    </row>
    <row r="1417">
      <c r="A1417" s="162" t="n"/>
      <c r="B1417" s="64" t="n"/>
      <c r="C1417" s="129" t="n"/>
      <c r="D1417" s="130" t="inlineStr"/>
      <c r="E1417" s="150" t="inlineStr"/>
      <c r="F1417" s="150" t="inlineStr"/>
      <c r="G1417" s="150" t="n"/>
      <c r="H1417" s="152" t="n"/>
      <c r="I1417" s="152" t="n"/>
      <c r="J1417" s="152" t="n"/>
      <c r="K1417" s="152" t="n"/>
      <c r="L1417" s="152" t="n"/>
      <c r="M1417" s="152" t="n"/>
      <c r="N1417" s="152" t="n"/>
      <c r="O1417" s="152" t="n"/>
      <c r="P1417" s="152" t="n"/>
      <c r="Q1417" s="152" t="n"/>
      <c r="R1417" s="152" t="n"/>
      <c r="S1417" s="165" t="n"/>
      <c r="T1417" s="152" t="n"/>
      <c r="U1417" s="152" t="n"/>
      <c r="V1417" s="152" t="n"/>
      <c r="W1417" s="152" t="n"/>
      <c r="X1417" s="152" t="n"/>
      <c r="Y1417" s="152" t="n"/>
      <c r="Z1417" s="152" t="n"/>
      <c r="AA1417" s="152" t="n"/>
      <c r="AB1417" s="152" t="n"/>
      <c r="AC1417" s="152" t="n"/>
      <c r="AD1417" s="152" t="n"/>
      <c r="AE1417" s="152" t="n"/>
      <c r="AF1417" s="152" t="n"/>
      <c r="AG1417" s="152" t="n"/>
      <c r="AH1417" s="152" t="n"/>
      <c r="AI1417" s="152" t="n"/>
      <c r="AJ1417" s="152" t="n"/>
      <c r="AK1417" s="152" t="n"/>
      <c r="AL1417" s="152" t="n"/>
      <c r="AM1417" s="152" t="n"/>
      <c r="AN1417" s="166" t="n"/>
      <c r="AO1417" s="155" t="n"/>
      <c r="AP1417" s="152" t="n"/>
      <c r="AQ1417" s="152" t="n"/>
      <c r="AR1417" s="152" t="n"/>
      <c r="AS1417" s="152" t="n"/>
      <c r="AT1417" s="152" t="n"/>
      <c r="AU1417" s="155" t="n"/>
      <c r="AV1417" s="152" t="n"/>
      <c r="AW1417" s="152" t="n"/>
      <c r="AX1417" s="152" t="n"/>
      <c r="AY1417" s="152" t="n"/>
      <c r="AZ1417" s="152" t="n"/>
      <c r="BA1417" s="165" t="n"/>
      <c r="BB1417" s="165" t="n"/>
      <c r="BC1417" s="152" t="n"/>
      <c r="BD1417" s="152" t="n"/>
      <c r="BE1417" s="152" t="n"/>
      <c r="BF1417" s="152" t="n"/>
      <c r="BG1417" s="155" t="n"/>
      <c r="BH1417" s="152" t="n"/>
      <c r="BI1417" s="152" t="n"/>
      <c r="BJ1417" s="152" t="n"/>
      <c r="BK1417" s="152" t="n"/>
      <c r="BL1417" s="152" t="n"/>
      <c r="BM1417" s="152" t="n"/>
      <c r="BN1417" s="152" t="n"/>
      <c r="BO1417" s="152" t="n"/>
      <c r="BP1417" s="155" t="n"/>
      <c r="BQ1417" s="152" t="n"/>
      <c r="BR1417" s="152" t="n"/>
      <c r="BS1417" s="152" t="n"/>
      <c r="BT1417" s="152" t="n"/>
      <c r="BU1417" s="152" t="n"/>
      <c r="BV1417" s="152" t="n"/>
      <c r="BW1417" s="152" t="n"/>
      <c r="BX1417" s="165" t="n"/>
      <c r="BY1417" s="150" t="n"/>
      <c r="BZ1417" s="150" t="n"/>
      <c r="CA1417" s="150" t="n"/>
      <c r="CB1417" s="174" t="n"/>
      <c r="CC1417" s="156" t="n"/>
      <c r="CD1417" s="156" t="n"/>
      <c r="CE1417" s="167">
        <f>IFERROR(__xludf.DUMMYFUNCTION("""COMPUTED_VALUE"""),"")</f>
        <v/>
      </c>
      <c r="CF1417" s="158">
        <f>IFERROR(__xludf.DUMMYFUNCTION("""COMPUTED_VALUE"""),"")</f>
        <v/>
      </c>
      <c r="CG1417" s="148" t="n"/>
      <c r="CH1417" s="148" t="n"/>
      <c r="CI1417" s="148" t="n"/>
      <c r="CJ1417" s="148" t="n"/>
      <c r="CK1417" s="148" t="n"/>
      <c r="CL1417" s="148" t="n"/>
      <c r="CM1417" s="148" t="n"/>
      <c r="CN1417" s="148" t="n"/>
      <c r="CO1417" s="148" t="n"/>
      <c r="CP1417" s="148" t="n"/>
      <c r="CQ1417" s="148" t="n"/>
      <c r="CR1417" s="148" t="n"/>
      <c r="CS1417" s="148" t="n"/>
      <c r="CT1417" s="148" t="n"/>
      <c r="CU1417" s="148" t="n"/>
      <c r="CV1417" s="148" t="n"/>
    </row>
    <row r="1418">
      <c r="A1418" s="162" t="n"/>
      <c r="B1418" s="64" t="n"/>
      <c r="C1418" s="129" t="n"/>
      <c r="D1418" s="130" t="inlineStr"/>
      <c r="E1418" s="150" t="inlineStr"/>
      <c r="F1418" s="150" t="inlineStr"/>
      <c r="G1418" s="150" t="n"/>
      <c r="H1418" s="152" t="n"/>
      <c r="I1418" s="152" t="n"/>
      <c r="J1418" s="152" t="n"/>
      <c r="K1418" s="152" t="n"/>
      <c r="L1418" s="152" t="n"/>
      <c r="M1418" s="152" t="n"/>
      <c r="N1418" s="152" t="n"/>
      <c r="O1418" s="152" t="n"/>
      <c r="P1418" s="152" t="n"/>
      <c r="Q1418" s="152" t="n"/>
      <c r="R1418" s="152" t="n"/>
      <c r="S1418" s="165" t="n"/>
      <c r="T1418" s="152" t="n"/>
      <c r="U1418" s="152" t="n"/>
      <c r="V1418" s="152" t="n"/>
      <c r="W1418" s="152" t="n"/>
      <c r="X1418" s="152" t="n"/>
      <c r="Y1418" s="152" t="n"/>
      <c r="Z1418" s="152" t="n"/>
      <c r="AA1418" s="152" t="n"/>
      <c r="AB1418" s="152" t="n"/>
      <c r="AC1418" s="152" t="n"/>
      <c r="AD1418" s="152" t="n"/>
      <c r="AE1418" s="152" t="n"/>
      <c r="AF1418" s="152" t="n"/>
      <c r="AG1418" s="152" t="n"/>
      <c r="AH1418" s="152" t="n"/>
      <c r="AI1418" s="152" t="n"/>
      <c r="AJ1418" s="152" t="n"/>
      <c r="AK1418" s="152" t="n"/>
      <c r="AL1418" s="152" t="n"/>
      <c r="AM1418" s="152" t="n"/>
      <c r="AN1418" s="166" t="n"/>
      <c r="AO1418" s="155" t="n"/>
      <c r="AP1418" s="152" t="n"/>
      <c r="AQ1418" s="152" t="n"/>
      <c r="AR1418" s="152" t="n"/>
      <c r="AS1418" s="152" t="n"/>
      <c r="AT1418" s="152" t="n"/>
      <c r="AU1418" s="155" t="n"/>
      <c r="AV1418" s="152" t="n"/>
      <c r="AW1418" s="152" t="n"/>
      <c r="AX1418" s="152" t="n"/>
      <c r="AY1418" s="152" t="n"/>
      <c r="AZ1418" s="152" t="n"/>
      <c r="BA1418" s="165" t="n"/>
      <c r="BB1418" s="165" t="n"/>
      <c r="BC1418" s="152" t="n"/>
      <c r="BD1418" s="152" t="n"/>
      <c r="BE1418" s="152" t="n"/>
      <c r="BF1418" s="152" t="n"/>
      <c r="BG1418" s="155" t="n"/>
      <c r="BH1418" s="152" t="n"/>
      <c r="BI1418" s="152" t="n"/>
      <c r="BJ1418" s="152" t="n"/>
      <c r="BK1418" s="152" t="n"/>
      <c r="BL1418" s="152" t="n"/>
      <c r="BM1418" s="152" t="n"/>
      <c r="BN1418" s="152" t="n"/>
      <c r="BO1418" s="152" t="n"/>
      <c r="BP1418" s="155" t="n"/>
      <c r="BQ1418" s="152" t="n"/>
      <c r="BR1418" s="152" t="n"/>
      <c r="BS1418" s="152" t="n"/>
      <c r="BT1418" s="152" t="n"/>
      <c r="BU1418" s="152" t="n"/>
      <c r="BV1418" s="152" t="n"/>
      <c r="BW1418" s="152" t="n"/>
      <c r="BX1418" s="165" t="n"/>
      <c r="BY1418" s="150" t="n"/>
      <c r="BZ1418" s="150" t="n"/>
      <c r="CA1418" s="150" t="n"/>
      <c r="CB1418" s="174" t="n"/>
      <c r="CC1418" s="156" t="n"/>
      <c r="CD1418" s="156" t="n"/>
      <c r="CE1418" s="167">
        <f>IFERROR(__xludf.DUMMYFUNCTION("""COMPUTED_VALUE"""),"")</f>
        <v/>
      </c>
      <c r="CF1418" s="158">
        <f>IFERROR(__xludf.DUMMYFUNCTION("""COMPUTED_VALUE"""),"")</f>
        <v/>
      </c>
      <c r="CG1418" s="148" t="n"/>
      <c r="CH1418" s="148" t="n"/>
      <c r="CI1418" s="148" t="n"/>
      <c r="CJ1418" s="148" t="n"/>
      <c r="CK1418" s="148" t="n"/>
      <c r="CL1418" s="148" t="n"/>
      <c r="CM1418" s="148" t="n"/>
      <c r="CN1418" s="148" t="n"/>
      <c r="CO1418" s="148" t="n"/>
      <c r="CP1418" s="148" t="n"/>
      <c r="CQ1418" s="148" t="n"/>
      <c r="CR1418" s="148" t="n"/>
      <c r="CS1418" s="148" t="n"/>
      <c r="CT1418" s="148" t="n"/>
      <c r="CU1418" s="148" t="n"/>
      <c r="CV1418" s="148" t="n"/>
    </row>
    <row r="1419">
      <c r="A1419" s="162" t="n"/>
      <c r="B1419" s="64" t="n"/>
      <c r="C1419" s="129" t="n"/>
      <c r="D1419" s="130" t="inlineStr"/>
      <c r="E1419" s="150" t="inlineStr"/>
      <c r="F1419" s="150" t="inlineStr"/>
      <c r="G1419" s="150" t="n"/>
      <c r="H1419" s="152" t="n"/>
      <c r="I1419" s="152" t="n"/>
      <c r="J1419" s="152" t="n"/>
      <c r="K1419" s="152" t="n"/>
      <c r="L1419" s="152" t="n"/>
      <c r="M1419" s="152" t="n"/>
      <c r="N1419" s="152" t="n"/>
      <c r="O1419" s="152" t="n"/>
      <c r="P1419" s="152" t="n"/>
      <c r="Q1419" s="152" t="n"/>
      <c r="R1419" s="152" t="n"/>
      <c r="S1419" s="165" t="n"/>
      <c r="T1419" s="152" t="n"/>
      <c r="U1419" s="152" t="n"/>
      <c r="V1419" s="152" t="n"/>
      <c r="W1419" s="152" t="n"/>
      <c r="X1419" s="152" t="n"/>
      <c r="Y1419" s="152" t="n"/>
      <c r="Z1419" s="152" t="n"/>
      <c r="AA1419" s="152" t="n"/>
      <c r="AB1419" s="152" t="n"/>
      <c r="AC1419" s="152" t="n"/>
      <c r="AD1419" s="152" t="n"/>
      <c r="AE1419" s="152" t="n"/>
      <c r="AF1419" s="152" t="n"/>
      <c r="AG1419" s="152" t="n"/>
      <c r="AH1419" s="152" t="n"/>
      <c r="AI1419" s="152" t="n"/>
      <c r="AJ1419" s="152" t="n"/>
      <c r="AK1419" s="152" t="n"/>
      <c r="AL1419" s="152" t="n"/>
      <c r="AM1419" s="152" t="n"/>
      <c r="AN1419" s="166" t="n"/>
      <c r="AO1419" s="155" t="n"/>
      <c r="AP1419" s="152" t="n"/>
      <c r="AQ1419" s="152" t="n"/>
      <c r="AR1419" s="152" t="n"/>
      <c r="AS1419" s="152" t="n"/>
      <c r="AT1419" s="152" t="n"/>
      <c r="AU1419" s="155" t="n"/>
      <c r="AV1419" s="152" t="n"/>
      <c r="AW1419" s="152" t="n"/>
      <c r="AX1419" s="152" t="n"/>
      <c r="AY1419" s="152" t="n"/>
      <c r="AZ1419" s="152" t="n"/>
      <c r="BA1419" s="165" t="n"/>
      <c r="BB1419" s="165" t="n"/>
      <c r="BC1419" s="152" t="n"/>
      <c r="BD1419" s="152" t="n"/>
      <c r="BE1419" s="152" t="n"/>
      <c r="BF1419" s="152" t="n"/>
      <c r="BG1419" s="155" t="n"/>
      <c r="BH1419" s="152" t="n"/>
      <c r="BI1419" s="152" t="n"/>
      <c r="BJ1419" s="152" t="n"/>
      <c r="BK1419" s="152" t="n"/>
      <c r="BL1419" s="152" t="n"/>
      <c r="BM1419" s="152" t="n"/>
      <c r="BN1419" s="152" t="n"/>
      <c r="BO1419" s="152" t="n"/>
      <c r="BP1419" s="155" t="n"/>
      <c r="BQ1419" s="152" t="n"/>
      <c r="BR1419" s="152" t="n"/>
      <c r="BS1419" s="152" t="n"/>
      <c r="BT1419" s="152" t="n"/>
      <c r="BU1419" s="152" t="n"/>
      <c r="BV1419" s="152" t="n"/>
      <c r="BW1419" s="152" t="n"/>
      <c r="BX1419" s="165" t="n"/>
      <c r="BY1419" s="150" t="n"/>
      <c r="BZ1419" s="150" t="n"/>
      <c r="CA1419" s="150" t="n"/>
      <c r="CB1419" s="174" t="n"/>
      <c r="CC1419" s="156" t="n"/>
      <c r="CD1419" s="156" t="n"/>
      <c r="CE1419" s="167">
        <f>IFERROR(__xludf.DUMMYFUNCTION("""COMPUTED_VALUE"""),"")</f>
        <v/>
      </c>
      <c r="CF1419" s="158">
        <f>IFERROR(__xludf.DUMMYFUNCTION("""COMPUTED_VALUE"""),"")</f>
        <v/>
      </c>
      <c r="CG1419" s="148" t="n"/>
      <c r="CH1419" s="148" t="n"/>
      <c r="CI1419" s="148" t="n"/>
      <c r="CJ1419" s="148" t="n"/>
      <c r="CK1419" s="148" t="n"/>
      <c r="CL1419" s="148" t="n"/>
      <c r="CM1419" s="148" t="n"/>
      <c r="CN1419" s="148" t="n"/>
      <c r="CO1419" s="148" t="n"/>
      <c r="CP1419" s="148" t="n"/>
      <c r="CQ1419" s="148" t="n"/>
      <c r="CR1419" s="148" t="n"/>
      <c r="CS1419" s="148" t="n"/>
      <c r="CT1419" s="148" t="n"/>
      <c r="CU1419" s="148" t="n"/>
      <c r="CV1419" s="148" t="n"/>
    </row>
    <row r="1420">
      <c r="A1420" s="162" t="n"/>
      <c r="B1420" s="64" t="n"/>
      <c r="C1420" s="129" t="n"/>
      <c r="D1420" s="130" t="inlineStr"/>
      <c r="E1420" s="150" t="inlineStr"/>
      <c r="F1420" s="150" t="inlineStr"/>
      <c r="G1420" s="150" t="n"/>
      <c r="H1420" s="152" t="n"/>
      <c r="I1420" s="152" t="n"/>
      <c r="J1420" s="152" t="n"/>
      <c r="K1420" s="152" t="n"/>
      <c r="L1420" s="152" t="n"/>
      <c r="M1420" s="152" t="n"/>
      <c r="N1420" s="152" t="n"/>
      <c r="O1420" s="152" t="n"/>
      <c r="P1420" s="152" t="n"/>
      <c r="Q1420" s="152" t="n"/>
      <c r="R1420" s="152" t="n"/>
      <c r="S1420" s="165" t="n"/>
      <c r="T1420" s="152" t="n"/>
      <c r="U1420" s="152" t="n"/>
      <c r="V1420" s="152" t="n"/>
      <c r="W1420" s="152" t="n"/>
      <c r="X1420" s="152" t="n"/>
      <c r="Y1420" s="152" t="n"/>
      <c r="Z1420" s="152" t="n"/>
      <c r="AA1420" s="152" t="n"/>
      <c r="AB1420" s="152" t="n"/>
      <c r="AC1420" s="152" t="n"/>
      <c r="AD1420" s="152" t="n"/>
      <c r="AE1420" s="152" t="n"/>
      <c r="AF1420" s="152" t="n"/>
      <c r="AG1420" s="152" t="n"/>
      <c r="AH1420" s="152" t="n"/>
      <c r="AI1420" s="152" t="n"/>
      <c r="AJ1420" s="152" t="n"/>
      <c r="AK1420" s="152" t="n"/>
      <c r="AL1420" s="152" t="n"/>
      <c r="AM1420" s="152" t="n"/>
      <c r="AN1420" s="166" t="n"/>
      <c r="AO1420" s="155" t="n"/>
      <c r="AP1420" s="152" t="n"/>
      <c r="AQ1420" s="152" t="n"/>
      <c r="AR1420" s="152" t="n"/>
      <c r="AS1420" s="152" t="n"/>
      <c r="AT1420" s="152" t="n"/>
      <c r="AU1420" s="155" t="n"/>
      <c r="AV1420" s="152" t="n"/>
      <c r="AW1420" s="152" t="n"/>
      <c r="AX1420" s="152" t="n"/>
      <c r="AY1420" s="152" t="n"/>
      <c r="AZ1420" s="152" t="n"/>
      <c r="BA1420" s="165" t="n"/>
      <c r="BB1420" s="165" t="n"/>
      <c r="BC1420" s="152" t="n"/>
      <c r="BD1420" s="152" t="n"/>
      <c r="BE1420" s="152" t="n"/>
      <c r="BF1420" s="152" t="n"/>
      <c r="BG1420" s="155" t="n"/>
      <c r="BH1420" s="152" t="n"/>
      <c r="BI1420" s="152" t="n"/>
      <c r="BJ1420" s="152" t="n"/>
      <c r="BK1420" s="152" t="n"/>
      <c r="BL1420" s="152" t="n"/>
      <c r="BM1420" s="152" t="n"/>
      <c r="BN1420" s="152" t="n"/>
      <c r="BO1420" s="152" t="n"/>
      <c r="BP1420" s="155" t="n"/>
      <c r="BQ1420" s="152" t="n"/>
      <c r="BR1420" s="152" t="n"/>
      <c r="BS1420" s="152" t="n"/>
      <c r="BT1420" s="152" t="n"/>
      <c r="BU1420" s="152" t="n"/>
      <c r="BV1420" s="152" t="n"/>
      <c r="BW1420" s="152" t="n"/>
      <c r="BX1420" s="165" t="n"/>
      <c r="BY1420" s="150" t="n"/>
      <c r="BZ1420" s="150" t="n"/>
      <c r="CA1420" s="150" t="n"/>
      <c r="CB1420" s="174" t="n"/>
      <c r="CC1420" s="156" t="n"/>
      <c r="CD1420" s="156" t="n"/>
      <c r="CE1420" s="167">
        <f>IFERROR(__xludf.DUMMYFUNCTION("""COMPUTED_VALUE"""),"")</f>
        <v/>
      </c>
      <c r="CF1420" s="158">
        <f>IFERROR(__xludf.DUMMYFUNCTION("""COMPUTED_VALUE"""),"")</f>
        <v/>
      </c>
      <c r="CG1420" s="148" t="n"/>
      <c r="CH1420" s="148" t="n"/>
      <c r="CI1420" s="148" t="n"/>
      <c r="CJ1420" s="148" t="n"/>
      <c r="CK1420" s="148" t="n"/>
      <c r="CL1420" s="148" t="n"/>
      <c r="CM1420" s="148" t="n"/>
      <c r="CN1420" s="148" t="n"/>
      <c r="CO1420" s="148" t="n"/>
      <c r="CP1420" s="148" t="n"/>
      <c r="CQ1420" s="148" t="n"/>
      <c r="CR1420" s="148" t="n"/>
      <c r="CS1420" s="148" t="n"/>
      <c r="CT1420" s="148" t="n"/>
      <c r="CU1420" s="148" t="n"/>
      <c r="CV1420" s="148" t="n"/>
    </row>
    <row r="1421">
      <c r="A1421" s="162" t="n"/>
      <c r="B1421" s="64" t="n"/>
      <c r="C1421" s="129" t="n"/>
      <c r="D1421" s="130" t="inlineStr"/>
      <c r="E1421" s="150" t="inlineStr"/>
      <c r="F1421" s="150" t="inlineStr"/>
      <c r="G1421" s="150" t="n"/>
      <c r="H1421" s="152" t="n"/>
      <c r="I1421" s="152" t="n"/>
      <c r="J1421" s="152" t="n"/>
      <c r="K1421" s="152" t="n"/>
      <c r="L1421" s="152" t="n"/>
      <c r="M1421" s="152" t="n"/>
      <c r="N1421" s="152" t="n"/>
      <c r="O1421" s="152" t="n"/>
      <c r="P1421" s="152" t="n"/>
      <c r="Q1421" s="152" t="n"/>
      <c r="R1421" s="152" t="n"/>
      <c r="S1421" s="165" t="n"/>
      <c r="T1421" s="152" t="n"/>
      <c r="U1421" s="152" t="n"/>
      <c r="V1421" s="152" t="n"/>
      <c r="W1421" s="152" t="n"/>
      <c r="X1421" s="152" t="n"/>
      <c r="Y1421" s="152" t="n"/>
      <c r="Z1421" s="152" t="n"/>
      <c r="AA1421" s="152" t="n"/>
      <c r="AB1421" s="152" t="n"/>
      <c r="AC1421" s="152" t="n"/>
      <c r="AD1421" s="152" t="n"/>
      <c r="AE1421" s="152" t="n"/>
      <c r="AF1421" s="152" t="n"/>
      <c r="AG1421" s="152" t="n"/>
      <c r="AH1421" s="152" t="n"/>
      <c r="AI1421" s="152" t="n"/>
      <c r="AJ1421" s="152" t="n"/>
      <c r="AK1421" s="152" t="n"/>
      <c r="AL1421" s="152" t="n"/>
      <c r="AM1421" s="152" t="n"/>
      <c r="AN1421" s="166" t="n"/>
      <c r="AO1421" s="155" t="n"/>
      <c r="AP1421" s="152" t="n"/>
      <c r="AQ1421" s="152" t="n"/>
      <c r="AR1421" s="152" t="n"/>
      <c r="AS1421" s="152" t="n"/>
      <c r="AT1421" s="152" t="n"/>
      <c r="AU1421" s="155" t="n"/>
      <c r="AV1421" s="152" t="n"/>
      <c r="AW1421" s="152" t="n"/>
      <c r="AX1421" s="152" t="n"/>
      <c r="AY1421" s="152" t="n"/>
      <c r="AZ1421" s="152" t="n"/>
      <c r="BA1421" s="165" t="n"/>
      <c r="BB1421" s="165" t="n"/>
      <c r="BC1421" s="152" t="n"/>
      <c r="BD1421" s="152" t="n"/>
      <c r="BE1421" s="152" t="n"/>
      <c r="BF1421" s="152" t="n"/>
      <c r="BG1421" s="155" t="n"/>
      <c r="BH1421" s="152" t="n"/>
      <c r="BI1421" s="152" t="n"/>
      <c r="BJ1421" s="152" t="n"/>
      <c r="BK1421" s="152" t="n"/>
      <c r="BL1421" s="152" t="n"/>
      <c r="BM1421" s="152" t="n"/>
      <c r="BN1421" s="152" t="n"/>
      <c r="BO1421" s="152" t="n"/>
      <c r="BP1421" s="155" t="n"/>
      <c r="BQ1421" s="152" t="n"/>
      <c r="BR1421" s="152" t="n"/>
      <c r="BS1421" s="152" t="n"/>
      <c r="BT1421" s="152" t="n"/>
      <c r="BU1421" s="152" t="n"/>
      <c r="BV1421" s="152" t="n"/>
      <c r="BW1421" s="152" t="n"/>
      <c r="BX1421" s="165" t="n"/>
      <c r="BY1421" s="150" t="n"/>
      <c r="BZ1421" s="150" t="n"/>
      <c r="CA1421" s="150" t="n"/>
      <c r="CB1421" s="174" t="n"/>
      <c r="CC1421" s="156" t="n"/>
      <c r="CD1421" s="156" t="n"/>
      <c r="CE1421" s="167">
        <f>IFERROR(__xludf.DUMMYFUNCTION("""COMPUTED_VALUE"""),"")</f>
        <v/>
      </c>
      <c r="CF1421" s="158">
        <f>IFERROR(__xludf.DUMMYFUNCTION("""COMPUTED_VALUE"""),"")</f>
        <v/>
      </c>
      <c r="CG1421" s="148" t="n"/>
      <c r="CH1421" s="148" t="n"/>
      <c r="CI1421" s="148" t="n"/>
      <c r="CJ1421" s="148" t="n"/>
      <c r="CK1421" s="148" t="n"/>
      <c r="CL1421" s="148" t="n"/>
      <c r="CM1421" s="148" t="n"/>
      <c r="CN1421" s="148" t="n"/>
      <c r="CO1421" s="148" t="n"/>
      <c r="CP1421" s="148" t="n"/>
      <c r="CQ1421" s="148" t="n"/>
      <c r="CR1421" s="148" t="n"/>
      <c r="CS1421" s="148" t="n"/>
      <c r="CT1421" s="148" t="n"/>
      <c r="CU1421" s="148" t="n"/>
      <c r="CV1421" s="148" t="n"/>
    </row>
    <row r="1422">
      <c r="A1422" s="162" t="n"/>
      <c r="B1422" s="64" t="n"/>
      <c r="C1422" s="129" t="n"/>
      <c r="D1422" s="130" t="inlineStr"/>
      <c r="E1422" s="150" t="inlineStr"/>
      <c r="F1422" s="150" t="inlineStr"/>
      <c r="G1422" s="150" t="n"/>
      <c r="H1422" s="152" t="n"/>
      <c r="I1422" s="152" t="n"/>
      <c r="J1422" s="152" t="n"/>
      <c r="K1422" s="152" t="n"/>
      <c r="L1422" s="152" t="n"/>
      <c r="M1422" s="152" t="n"/>
      <c r="N1422" s="152" t="n"/>
      <c r="O1422" s="152" t="n"/>
      <c r="P1422" s="152" t="n"/>
      <c r="Q1422" s="152" t="n"/>
      <c r="R1422" s="152" t="n"/>
      <c r="S1422" s="165" t="n"/>
      <c r="T1422" s="152" t="n"/>
      <c r="U1422" s="152" t="n"/>
      <c r="V1422" s="152" t="n"/>
      <c r="W1422" s="152" t="n"/>
      <c r="X1422" s="152" t="n"/>
      <c r="Y1422" s="152" t="n"/>
      <c r="Z1422" s="152" t="n"/>
      <c r="AA1422" s="152" t="n"/>
      <c r="AB1422" s="152" t="n"/>
      <c r="AC1422" s="152" t="n"/>
      <c r="AD1422" s="152" t="n"/>
      <c r="AE1422" s="152" t="n"/>
      <c r="AF1422" s="152" t="n"/>
      <c r="AG1422" s="152" t="n"/>
      <c r="AH1422" s="152" t="n"/>
      <c r="AI1422" s="152" t="n"/>
      <c r="AJ1422" s="152" t="n"/>
      <c r="AK1422" s="152" t="n"/>
      <c r="AL1422" s="152" t="n"/>
      <c r="AM1422" s="152" t="n"/>
      <c r="AN1422" s="166" t="n"/>
      <c r="AO1422" s="155" t="n"/>
      <c r="AP1422" s="152" t="n"/>
      <c r="AQ1422" s="152" t="n"/>
      <c r="AR1422" s="152" t="n"/>
      <c r="AS1422" s="152" t="n"/>
      <c r="AT1422" s="152" t="n"/>
      <c r="AU1422" s="155" t="n"/>
      <c r="AV1422" s="152" t="n"/>
      <c r="AW1422" s="152" t="n"/>
      <c r="AX1422" s="152" t="n"/>
      <c r="AY1422" s="152" t="n"/>
      <c r="AZ1422" s="152" t="n"/>
      <c r="BA1422" s="165" t="n"/>
      <c r="BB1422" s="165" t="n"/>
      <c r="BC1422" s="152" t="n"/>
      <c r="BD1422" s="152" t="n"/>
      <c r="BE1422" s="152" t="n"/>
      <c r="BF1422" s="152" t="n"/>
      <c r="BG1422" s="155" t="n"/>
      <c r="BH1422" s="152" t="n"/>
      <c r="BI1422" s="152" t="n"/>
      <c r="BJ1422" s="152" t="n"/>
      <c r="BK1422" s="152" t="n"/>
      <c r="BL1422" s="152" t="n"/>
      <c r="BM1422" s="152" t="n"/>
      <c r="BN1422" s="152" t="n"/>
      <c r="BO1422" s="152" t="n"/>
      <c r="BP1422" s="155" t="n"/>
      <c r="BQ1422" s="152" t="n"/>
      <c r="BR1422" s="152" t="n"/>
      <c r="BS1422" s="152" t="n"/>
      <c r="BT1422" s="152" t="n"/>
      <c r="BU1422" s="152" t="n"/>
      <c r="BV1422" s="152" t="n"/>
      <c r="BW1422" s="152" t="n"/>
      <c r="BX1422" s="165" t="n"/>
      <c r="BY1422" s="150" t="n"/>
      <c r="BZ1422" s="150" t="n"/>
      <c r="CA1422" s="150" t="n"/>
      <c r="CB1422" s="174" t="n"/>
      <c r="CC1422" s="156" t="n"/>
      <c r="CD1422" s="156" t="n"/>
      <c r="CE1422" s="167">
        <f>IFERROR(__xludf.DUMMYFUNCTION("""COMPUTED_VALUE"""),"")</f>
        <v/>
      </c>
      <c r="CF1422" s="158">
        <f>IFERROR(__xludf.DUMMYFUNCTION("""COMPUTED_VALUE"""),"")</f>
        <v/>
      </c>
      <c r="CG1422" s="148" t="n"/>
      <c r="CH1422" s="148" t="n"/>
      <c r="CI1422" s="148" t="n"/>
      <c r="CJ1422" s="148" t="n"/>
      <c r="CK1422" s="148" t="n"/>
      <c r="CL1422" s="148" t="n"/>
      <c r="CM1422" s="148" t="n"/>
      <c r="CN1422" s="148" t="n"/>
      <c r="CO1422" s="148" t="n"/>
      <c r="CP1422" s="148" t="n"/>
      <c r="CQ1422" s="148" t="n"/>
      <c r="CR1422" s="148" t="n"/>
      <c r="CS1422" s="148" t="n"/>
      <c r="CT1422" s="148" t="n"/>
      <c r="CU1422" s="148" t="n"/>
      <c r="CV1422" s="148" t="n"/>
    </row>
    <row r="1423">
      <c r="A1423" s="162" t="n"/>
      <c r="B1423" s="64" t="n"/>
      <c r="C1423" s="129" t="n"/>
      <c r="D1423" s="130" t="inlineStr"/>
      <c r="E1423" s="150" t="inlineStr"/>
      <c r="F1423" s="150" t="inlineStr"/>
      <c r="G1423" s="150" t="n"/>
      <c r="H1423" s="152" t="n"/>
      <c r="I1423" s="152" t="n"/>
      <c r="J1423" s="152" t="n"/>
      <c r="K1423" s="152" t="n"/>
      <c r="L1423" s="152" t="n"/>
      <c r="M1423" s="152" t="n"/>
      <c r="N1423" s="152" t="n"/>
      <c r="O1423" s="152" t="n"/>
      <c r="P1423" s="152" t="n"/>
      <c r="Q1423" s="152" t="n"/>
      <c r="R1423" s="152" t="n"/>
      <c r="S1423" s="165" t="n"/>
      <c r="T1423" s="152" t="n"/>
      <c r="U1423" s="152" t="n"/>
      <c r="V1423" s="152" t="n"/>
      <c r="W1423" s="152" t="n"/>
      <c r="X1423" s="152" t="n"/>
      <c r="Y1423" s="152" t="n"/>
      <c r="Z1423" s="152" t="n"/>
      <c r="AA1423" s="152" t="n"/>
      <c r="AB1423" s="152" t="n"/>
      <c r="AC1423" s="152" t="n"/>
      <c r="AD1423" s="152" t="n"/>
      <c r="AE1423" s="152" t="n"/>
      <c r="AF1423" s="152" t="n"/>
      <c r="AG1423" s="152" t="n"/>
      <c r="AH1423" s="152" t="n"/>
      <c r="AI1423" s="152" t="n"/>
      <c r="AJ1423" s="152" t="n"/>
      <c r="AK1423" s="152" t="n"/>
      <c r="AL1423" s="152" t="n"/>
      <c r="AM1423" s="152" t="n"/>
      <c r="AN1423" s="166" t="n"/>
      <c r="AO1423" s="155" t="n"/>
      <c r="AP1423" s="152" t="n"/>
      <c r="AQ1423" s="152" t="n"/>
      <c r="AR1423" s="152" t="n"/>
      <c r="AS1423" s="152" t="n"/>
      <c r="AT1423" s="152" t="n"/>
      <c r="AU1423" s="155" t="n"/>
      <c r="AV1423" s="152" t="n"/>
      <c r="AW1423" s="152" t="n"/>
      <c r="AX1423" s="152" t="n"/>
      <c r="AY1423" s="152" t="n"/>
      <c r="AZ1423" s="152" t="n"/>
      <c r="BA1423" s="165" t="n"/>
      <c r="BB1423" s="165" t="n"/>
      <c r="BC1423" s="152" t="n"/>
      <c r="BD1423" s="152" t="n"/>
      <c r="BE1423" s="152" t="n"/>
      <c r="BF1423" s="152" t="n"/>
      <c r="BG1423" s="155" t="n"/>
      <c r="BH1423" s="152" t="n"/>
      <c r="BI1423" s="152" t="n"/>
      <c r="BJ1423" s="152" t="n"/>
      <c r="BK1423" s="152" t="n"/>
      <c r="BL1423" s="152" t="n"/>
      <c r="BM1423" s="152" t="n"/>
      <c r="BN1423" s="152" t="n"/>
      <c r="BO1423" s="152" t="n"/>
      <c r="BP1423" s="155" t="n"/>
      <c r="BQ1423" s="152" t="n"/>
      <c r="BR1423" s="152" t="n"/>
      <c r="BS1423" s="152" t="n"/>
      <c r="BT1423" s="152" t="n"/>
      <c r="BU1423" s="152" t="n"/>
      <c r="BV1423" s="152" t="n"/>
      <c r="BW1423" s="152" t="n"/>
      <c r="BX1423" s="165" t="n"/>
      <c r="BY1423" s="150" t="n"/>
      <c r="BZ1423" s="150" t="n"/>
      <c r="CA1423" s="150" t="n"/>
      <c r="CB1423" s="174" t="n"/>
      <c r="CC1423" s="156" t="n"/>
      <c r="CD1423" s="156" t="n"/>
      <c r="CE1423" s="167">
        <f>IFERROR(__xludf.DUMMYFUNCTION("""COMPUTED_VALUE"""),"")</f>
        <v/>
      </c>
      <c r="CF1423" s="158">
        <f>IFERROR(__xludf.DUMMYFUNCTION("""COMPUTED_VALUE"""),"")</f>
        <v/>
      </c>
      <c r="CG1423" s="148" t="n"/>
      <c r="CH1423" s="148" t="n"/>
      <c r="CI1423" s="148" t="n"/>
      <c r="CJ1423" s="148" t="n"/>
      <c r="CK1423" s="148" t="n"/>
      <c r="CL1423" s="148" t="n"/>
      <c r="CM1423" s="148" t="n"/>
      <c r="CN1423" s="148" t="n"/>
      <c r="CO1423" s="148" t="n"/>
      <c r="CP1423" s="148" t="n"/>
      <c r="CQ1423" s="148" t="n"/>
      <c r="CR1423" s="148" t="n"/>
      <c r="CS1423" s="148" t="n"/>
      <c r="CT1423" s="148" t="n"/>
      <c r="CU1423" s="148" t="n"/>
      <c r="CV1423" s="148" t="n"/>
    </row>
    <row r="1424">
      <c r="A1424" s="162" t="n"/>
      <c r="B1424" s="64" t="n"/>
      <c r="C1424" s="129" t="n"/>
      <c r="D1424" s="130" t="inlineStr"/>
      <c r="E1424" s="150" t="inlineStr"/>
      <c r="F1424" s="150" t="inlineStr"/>
      <c r="G1424" s="150" t="n"/>
      <c r="H1424" s="152" t="n"/>
      <c r="I1424" s="152" t="n"/>
      <c r="J1424" s="152" t="n"/>
      <c r="K1424" s="152" t="n"/>
      <c r="L1424" s="152" t="n"/>
      <c r="M1424" s="152" t="n"/>
      <c r="N1424" s="152" t="n"/>
      <c r="O1424" s="152" t="n"/>
      <c r="P1424" s="152" t="n"/>
      <c r="Q1424" s="152" t="n"/>
      <c r="R1424" s="152" t="n"/>
      <c r="S1424" s="165" t="n"/>
      <c r="T1424" s="152" t="n"/>
      <c r="U1424" s="152" t="n"/>
      <c r="V1424" s="152" t="n"/>
      <c r="W1424" s="152" t="n"/>
      <c r="X1424" s="152" t="n"/>
      <c r="Y1424" s="152" t="n"/>
      <c r="Z1424" s="152" t="n"/>
      <c r="AA1424" s="152" t="n"/>
      <c r="AB1424" s="152" t="n"/>
      <c r="AC1424" s="152" t="n"/>
      <c r="AD1424" s="152" t="n"/>
      <c r="AE1424" s="152" t="n"/>
      <c r="AF1424" s="152" t="n"/>
      <c r="AG1424" s="152" t="n"/>
      <c r="AH1424" s="152" t="n"/>
      <c r="AI1424" s="152" t="n"/>
      <c r="AJ1424" s="152" t="n"/>
      <c r="AK1424" s="152" t="n"/>
      <c r="AL1424" s="152" t="n"/>
      <c r="AM1424" s="152" t="n"/>
      <c r="AN1424" s="166" t="n"/>
      <c r="AO1424" s="155" t="n"/>
      <c r="AP1424" s="152" t="n"/>
      <c r="AQ1424" s="152" t="n"/>
      <c r="AR1424" s="152" t="n"/>
      <c r="AS1424" s="152" t="n"/>
      <c r="AT1424" s="152" t="n"/>
      <c r="AU1424" s="155" t="n"/>
      <c r="AV1424" s="152" t="n"/>
      <c r="AW1424" s="152" t="n"/>
      <c r="AX1424" s="152" t="n"/>
      <c r="AY1424" s="152" t="n"/>
      <c r="AZ1424" s="152" t="n"/>
      <c r="BA1424" s="165" t="n"/>
      <c r="BB1424" s="165" t="n"/>
      <c r="BC1424" s="152" t="n"/>
      <c r="BD1424" s="152" t="n"/>
      <c r="BE1424" s="152" t="n"/>
      <c r="BF1424" s="152" t="n"/>
      <c r="BG1424" s="155" t="n"/>
      <c r="BH1424" s="152" t="n"/>
      <c r="BI1424" s="152" t="n"/>
      <c r="BJ1424" s="152" t="n"/>
      <c r="BK1424" s="152" t="n"/>
      <c r="BL1424" s="152" t="n"/>
      <c r="BM1424" s="152" t="n"/>
      <c r="BN1424" s="152" t="n"/>
      <c r="BO1424" s="152" t="n"/>
      <c r="BP1424" s="155" t="n"/>
      <c r="BQ1424" s="152" t="n"/>
      <c r="BR1424" s="152" t="n"/>
      <c r="BS1424" s="152" t="n"/>
      <c r="BT1424" s="152" t="n"/>
      <c r="BU1424" s="152" t="n"/>
      <c r="BV1424" s="152" t="n"/>
      <c r="BW1424" s="152" t="n"/>
      <c r="BX1424" s="165" t="n"/>
      <c r="BY1424" s="150" t="n"/>
      <c r="BZ1424" s="150" t="n"/>
      <c r="CA1424" s="150" t="n"/>
      <c r="CB1424" s="174" t="n"/>
      <c r="CC1424" s="156" t="n"/>
      <c r="CD1424" s="156" t="n"/>
      <c r="CE1424" s="167">
        <f>IFERROR(__xludf.DUMMYFUNCTION("""COMPUTED_VALUE"""),"")</f>
        <v/>
      </c>
      <c r="CF1424" s="158">
        <f>IFERROR(__xludf.DUMMYFUNCTION("""COMPUTED_VALUE"""),"")</f>
        <v/>
      </c>
      <c r="CG1424" s="148" t="n"/>
      <c r="CH1424" s="148" t="n"/>
      <c r="CI1424" s="148" t="n"/>
      <c r="CJ1424" s="148" t="n"/>
      <c r="CK1424" s="148" t="n"/>
      <c r="CL1424" s="148" t="n"/>
      <c r="CM1424" s="148" t="n"/>
      <c r="CN1424" s="148" t="n"/>
      <c r="CO1424" s="148" t="n"/>
      <c r="CP1424" s="148" t="n"/>
      <c r="CQ1424" s="148" t="n"/>
      <c r="CR1424" s="148" t="n"/>
      <c r="CS1424" s="148" t="n"/>
      <c r="CT1424" s="148" t="n"/>
      <c r="CU1424" s="148" t="n"/>
      <c r="CV1424" s="148" t="n"/>
    </row>
    <row r="1425">
      <c r="A1425" s="162" t="n"/>
      <c r="B1425" s="64" t="n"/>
      <c r="C1425" s="129" t="n"/>
      <c r="D1425" s="130" t="inlineStr"/>
      <c r="E1425" s="150" t="inlineStr"/>
      <c r="F1425" s="150" t="inlineStr"/>
      <c r="G1425" s="150" t="n"/>
      <c r="H1425" s="152" t="n"/>
      <c r="I1425" s="152" t="n"/>
      <c r="J1425" s="152" t="n"/>
      <c r="K1425" s="152" t="n"/>
      <c r="L1425" s="152" t="n"/>
      <c r="M1425" s="152" t="n"/>
      <c r="N1425" s="152" t="n"/>
      <c r="O1425" s="152" t="n"/>
      <c r="P1425" s="152" t="n"/>
      <c r="Q1425" s="152" t="n"/>
      <c r="R1425" s="152" t="n"/>
      <c r="S1425" s="165" t="n"/>
      <c r="T1425" s="152" t="n"/>
      <c r="U1425" s="152" t="n"/>
      <c r="V1425" s="152" t="n"/>
      <c r="W1425" s="152" t="n"/>
      <c r="X1425" s="152" t="n"/>
      <c r="Y1425" s="152" t="n"/>
      <c r="Z1425" s="152" t="n"/>
      <c r="AA1425" s="152" t="n"/>
      <c r="AB1425" s="152" t="n"/>
      <c r="AC1425" s="152" t="n"/>
      <c r="AD1425" s="152" t="n"/>
      <c r="AE1425" s="152" t="n"/>
      <c r="AF1425" s="152" t="n"/>
      <c r="AG1425" s="152" t="n"/>
      <c r="AH1425" s="152" t="n"/>
      <c r="AI1425" s="152" t="n"/>
      <c r="AJ1425" s="152" t="n"/>
      <c r="AK1425" s="152" t="n"/>
      <c r="AL1425" s="152" t="n"/>
      <c r="AM1425" s="152" t="n"/>
      <c r="AN1425" s="166" t="n"/>
      <c r="AO1425" s="155" t="n"/>
      <c r="AP1425" s="152" t="n"/>
      <c r="AQ1425" s="152" t="n"/>
      <c r="AR1425" s="152" t="n"/>
      <c r="AS1425" s="152" t="n"/>
      <c r="AT1425" s="152" t="n"/>
      <c r="AU1425" s="155" t="n"/>
      <c r="AV1425" s="152" t="n"/>
      <c r="AW1425" s="152" t="n"/>
      <c r="AX1425" s="152" t="n"/>
      <c r="AY1425" s="152" t="n"/>
      <c r="AZ1425" s="152" t="n"/>
      <c r="BA1425" s="165" t="n"/>
      <c r="BB1425" s="165" t="n"/>
      <c r="BC1425" s="152" t="n"/>
      <c r="BD1425" s="152" t="n"/>
      <c r="BE1425" s="152" t="n"/>
      <c r="BF1425" s="152" t="n"/>
      <c r="BG1425" s="155" t="n"/>
      <c r="BH1425" s="152" t="n"/>
      <c r="BI1425" s="152" t="n"/>
      <c r="BJ1425" s="152" t="n"/>
      <c r="BK1425" s="152" t="n"/>
      <c r="BL1425" s="152" t="n"/>
      <c r="BM1425" s="152" t="n"/>
      <c r="BN1425" s="152" t="n"/>
      <c r="BO1425" s="152" t="n"/>
      <c r="BP1425" s="155" t="n"/>
      <c r="BQ1425" s="152" t="n"/>
      <c r="BR1425" s="152" t="n"/>
      <c r="BS1425" s="152" t="n"/>
      <c r="BT1425" s="152" t="n"/>
      <c r="BU1425" s="152" t="n"/>
      <c r="BV1425" s="152" t="n"/>
      <c r="BW1425" s="152" t="n"/>
      <c r="BX1425" s="165" t="n"/>
      <c r="BY1425" s="150" t="n"/>
      <c r="BZ1425" s="150" t="n"/>
      <c r="CA1425" s="150" t="n"/>
      <c r="CB1425" s="174" t="n"/>
      <c r="CC1425" s="156" t="n"/>
      <c r="CD1425" s="156" t="n"/>
      <c r="CE1425" s="167">
        <f>IFERROR(__xludf.DUMMYFUNCTION("""COMPUTED_VALUE"""),"")</f>
        <v/>
      </c>
      <c r="CF1425" s="158">
        <f>IFERROR(__xludf.DUMMYFUNCTION("""COMPUTED_VALUE"""),"")</f>
        <v/>
      </c>
      <c r="CG1425" s="148" t="n"/>
      <c r="CH1425" s="148" t="n"/>
      <c r="CI1425" s="148" t="n"/>
      <c r="CJ1425" s="148" t="n"/>
      <c r="CK1425" s="148" t="n"/>
      <c r="CL1425" s="148" t="n"/>
      <c r="CM1425" s="148" t="n"/>
      <c r="CN1425" s="148" t="n"/>
      <c r="CO1425" s="148" t="n"/>
      <c r="CP1425" s="148" t="n"/>
      <c r="CQ1425" s="148" t="n"/>
      <c r="CR1425" s="148" t="n"/>
      <c r="CS1425" s="148" t="n"/>
      <c r="CT1425" s="148" t="n"/>
      <c r="CU1425" s="148" t="n"/>
      <c r="CV1425" s="148" t="n"/>
    </row>
    <row r="1426">
      <c r="A1426" s="162" t="n"/>
      <c r="B1426" s="64" t="n"/>
      <c r="C1426" s="129" t="n"/>
      <c r="D1426" s="130" t="inlineStr"/>
      <c r="E1426" s="150" t="inlineStr"/>
      <c r="F1426" s="150" t="inlineStr"/>
      <c r="G1426" s="150" t="n"/>
      <c r="H1426" s="152" t="n"/>
      <c r="I1426" s="152" t="n"/>
      <c r="J1426" s="152" t="n"/>
      <c r="K1426" s="152" t="n"/>
      <c r="L1426" s="152" t="n"/>
      <c r="M1426" s="152" t="n"/>
      <c r="N1426" s="152" t="n"/>
      <c r="O1426" s="152" t="n"/>
      <c r="P1426" s="152" t="n"/>
      <c r="Q1426" s="152" t="n"/>
      <c r="R1426" s="152" t="n"/>
      <c r="S1426" s="165" t="n"/>
      <c r="T1426" s="152" t="n"/>
      <c r="U1426" s="152" t="n"/>
      <c r="V1426" s="152" t="n"/>
      <c r="W1426" s="152" t="n"/>
      <c r="X1426" s="152" t="n"/>
      <c r="Y1426" s="152" t="n"/>
      <c r="Z1426" s="152" t="n"/>
      <c r="AA1426" s="152" t="n"/>
      <c r="AB1426" s="152" t="n"/>
      <c r="AC1426" s="152" t="n"/>
      <c r="AD1426" s="152" t="n"/>
      <c r="AE1426" s="152" t="n"/>
      <c r="AF1426" s="152" t="n"/>
      <c r="AG1426" s="152" t="n"/>
      <c r="AH1426" s="152" t="n"/>
      <c r="AI1426" s="152" t="n"/>
      <c r="AJ1426" s="152" t="n"/>
      <c r="AK1426" s="152" t="n"/>
      <c r="AL1426" s="152" t="n"/>
      <c r="AM1426" s="152" t="n"/>
      <c r="AN1426" s="166" t="n"/>
      <c r="AO1426" s="155" t="n"/>
      <c r="AP1426" s="152" t="n"/>
      <c r="AQ1426" s="152" t="n"/>
      <c r="AR1426" s="152" t="n"/>
      <c r="AS1426" s="152" t="n"/>
      <c r="AT1426" s="152" t="n"/>
      <c r="AU1426" s="155" t="n"/>
      <c r="AV1426" s="152" t="n"/>
      <c r="AW1426" s="152" t="n"/>
      <c r="AX1426" s="152" t="n"/>
      <c r="AY1426" s="152" t="n"/>
      <c r="AZ1426" s="152" t="n"/>
      <c r="BA1426" s="165" t="n"/>
      <c r="BB1426" s="165" t="n"/>
      <c r="BC1426" s="152" t="n"/>
      <c r="BD1426" s="152" t="n"/>
      <c r="BE1426" s="152" t="n"/>
      <c r="BF1426" s="152" t="n"/>
      <c r="BG1426" s="155" t="n"/>
      <c r="BH1426" s="152" t="n"/>
      <c r="BI1426" s="152" t="n"/>
      <c r="BJ1426" s="152" t="n"/>
      <c r="BK1426" s="152" t="n"/>
      <c r="BL1426" s="152" t="n"/>
      <c r="BM1426" s="152" t="n"/>
      <c r="BN1426" s="152" t="n"/>
      <c r="BO1426" s="152" t="n"/>
      <c r="BP1426" s="155" t="n"/>
      <c r="BQ1426" s="152" t="n"/>
      <c r="BR1426" s="152" t="n"/>
      <c r="BS1426" s="152" t="n"/>
      <c r="BT1426" s="152" t="n"/>
      <c r="BU1426" s="152" t="n"/>
      <c r="BV1426" s="152" t="n"/>
      <c r="BW1426" s="152" t="n"/>
      <c r="BX1426" s="165" t="n"/>
      <c r="BY1426" s="150" t="n"/>
      <c r="BZ1426" s="150" t="n"/>
      <c r="CA1426" s="150" t="n"/>
      <c r="CB1426" s="174" t="n"/>
      <c r="CC1426" s="156" t="n"/>
      <c r="CD1426" s="156" t="n"/>
      <c r="CE1426" s="167">
        <f>IFERROR(__xludf.DUMMYFUNCTION("""COMPUTED_VALUE"""),"")</f>
        <v/>
      </c>
      <c r="CF1426" s="158">
        <f>IFERROR(__xludf.DUMMYFUNCTION("""COMPUTED_VALUE"""),"")</f>
        <v/>
      </c>
      <c r="CG1426" s="148" t="n"/>
      <c r="CH1426" s="148" t="n"/>
      <c r="CI1426" s="148" t="n"/>
      <c r="CJ1426" s="148" t="n"/>
      <c r="CK1426" s="148" t="n"/>
      <c r="CL1426" s="148" t="n"/>
      <c r="CM1426" s="148" t="n"/>
      <c r="CN1426" s="148" t="n"/>
      <c r="CO1426" s="148" t="n"/>
      <c r="CP1426" s="148" t="n"/>
      <c r="CQ1426" s="148" t="n"/>
      <c r="CR1426" s="148" t="n"/>
      <c r="CS1426" s="148" t="n"/>
      <c r="CT1426" s="148" t="n"/>
      <c r="CU1426" s="148" t="n"/>
      <c r="CV1426" s="148" t="n"/>
    </row>
    <row r="1427">
      <c r="A1427" s="162" t="n"/>
      <c r="B1427" s="64" t="n"/>
      <c r="C1427" s="129" t="n"/>
      <c r="D1427" s="130" t="inlineStr"/>
      <c r="E1427" s="150" t="inlineStr"/>
      <c r="F1427" s="150" t="inlineStr"/>
      <c r="G1427" s="150" t="n"/>
      <c r="H1427" s="152" t="n"/>
      <c r="I1427" s="152" t="n"/>
      <c r="J1427" s="152" t="n"/>
      <c r="K1427" s="152" t="n"/>
      <c r="L1427" s="152" t="n"/>
      <c r="M1427" s="152" t="n"/>
      <c r="N1427" s="152" t="n"/>
      <c r="O1427" s="152" t="n"/>
      <c r="P1427" s="152" t="n"/>
      <c r="Q1427" s="152" t="n"/>
      <c r="R1427" s="152" t="n"/>
      <c r="S1427" s="165" t="n"/>
      <c r="T1427" s="152" t="n"/>
      <c r="U1427" s="152" t="n"/>
      <c r="V1427" s="152" t="n"/>
      <c r="W1427" s="152" t="n"/>
      <c r="X1427" s="152" t="n"/>
      <c r="Y1427" s="152" t="n"/>
      <c r="Z1427" s="152" t="n"/>
      <c r="AA1427" s="152" t="n"/>
      <c r="AB1427" s="152" t="n"/>
      <c r="AC1427" s="152" t="n"/>
      <c r="AD1427" s="152" t="n"/>
      <c r="AE1427" s="152" t="n"/>
      <c r="AF1427" s="152" t="n"/>
      <c r="AG1427" s="152" t="n"/>
      <c r="AH1427" s="152" t="n"/>
      <c r="AI1427" s="152" t="n"/>
      <c r="AJ1427" s="152" t="n"/>
      <c r="AK1427" s="152" t="n"/>
      <c r="AL1427" s="152" t="n"/>
      <c r="AM1427" s="152" t="n"/>
      <c r="AN1427" s="166" t="n"/>
      <c r="AO1427" s="155" t="n"/>
      <c r="AP1427" s="152" t="n"/>
      <c r="AQ1427" s="152" t="n"/>
      <c r="AR1427" s="152" t="n"/>
      <c r="AS1427" s="152" t="n"/>
      <c r="AT1427" s="152" t="n"/>
      <c r="AU1427" s="155" t="n"/>
      <c r="AV1427" s="152" t="n"/>
      <c r="AW1427" s="152" t="n"/>
      <c r="AX1427" s="152" t="n"/>
      <c r="AY1427" s="152" t="n"/>
      <c r="AZ1427" s="152" t="n"/>
      <c r="BA1427" s="165" t="n"/>
      <c r="BB1427" s="165" t="n"/>
      <c r="BC1427" s="152" t="n"/>
      <c r="BD1427" s="152" t="n"/>
      <c r="BE1427" s="152" t="n"/>
      <c r="BF1427" s="152" t="n"/>
      <c r="BG1427" s="155" t="n"/>
      <c r="BH1427" s="152" t="n"/>
      <c r="BI1427" s="152" t="n"/>
      <c r="BJ1427" s="152" t="n"/>
      <c r="BK1427" s="152" t="n"/>
      <c r="BL1427" s="152" t="n"/>
      <c r="BM1427" s="152" t="n"/>
      <c r="BN1427" s="152" t="n"/>
      <c r="BO1427" s="152" t="n"/>
      <c r="BP1427" s="155" t="n"/>
      <c r="BQ1427" s="152" t="n"/>
      <c r="BR1427" s="152" t="n"/>
      <c r="BS1427" s="152" t="n"/>
      <c r="BT1427" s="152" t="n"/>
      <c r="BU1427" s="152" t="n"/>
      <c r="BV1427" s="152" t="n"/>
      <c r="BW1427" s="152" t="n"/>
      <c r="BX1427" s="165" t="n"/>
      <c r="BY1427" s="150" t="n"/>
      <c r="BZ1427" s="150" t="n"/>
      <c r="CA1427" s="150" t="n"/>
      <c r="CB1427" s="174" t="n"/>
      <c r="CC1427" s="156" t="n"/>
      <c r="CD1427" s="156" t="n"/>
      <c r="CE1427" s="167">
        <f>IFERROR(__xludf.DUMMYFUNCTION("""COMPUTED_VALUE"""),"")</f>
        <v/>
      </c>
      <c r="CF1427" s="158">
        <f>IFERROR(__xludf.DUMMYFUNCTION("""COMPUTED_VALUE"""),"")</f>
        <v/>
      </c>
      <c r="CG1427" s="148" t="n"/>
      <c r="CH1427" s="148" t="n"/>
      <c r="CI1427" s="148" t="n"/>
      <c r="CJ1427" s="148" t="n"/>
      <c r="CK1427" s="148" t="n"/>
      <c r="CL1427" s="148" t="n"/>
      <c r="CM1427" s="148" t="n"/>
      <c r="CN1427" s="148" t="n"/>
      <c r="CO1427" s="148" t="n"/>
      <c r="CP1427" s="148" t="n"/>
      <c r="CQ1427" s="148" t="n"/>
      <c r="CR1427" s="148" t="n"/>
      <c r="CS1427" s="148" t="n"/>
      <c r="CT1427" s="148" t="n"/>
      <c r="CU1427" s="148" t="n"/>
      <c r="CV1427" s="148" t="n"/>
    </row>
    <row r="1428">
      <c r="A1428" s="162" t="n"/>
      <c r="B1428" s="64" t="n"/>
      <c r="C1428" s="129" t="n"/>
      <c r="D1428" s="130" t="inlineStr"/>
      <c r="E1428" s="150" t="inlineStr"/>
      <c r="F1428" s="150" t="inlineStr"/>
      <c r="G1428" s="150" t="n"/>
      <c r="H1428" s="152" t="n"/>
      <c r="I1428" s="152" t="n"/>
      <c r="J1428" s="152" t="n"/>
      <c r="K1428" s="152" t="n"/>
      <c r="L1428" s="152" t="n"/>
      <c r="M1428" s="152" t="n"/>
      <c r="N1428" s="152" t="n"/>
      <c r="O1428" s="152" t="n"/>
      <c r="P1428" s="152" t="n"/>
      <c r="Q1428" s="152" t="n"/>
      <c r="R1428" s="152" t="n"/>
      <c r="S1428" s="165" t="n"/>
      <c r="T1428" s="152" t="n"/>
      <c r="U1428" s="152" t="n"/>
      <c r="V1428" s="152" t="n"/>
      <c r="W1428" s="152" t="n"/>
      <c r="X1428" s="152" t="n"/>
      <c r="Y1428" s="152" t="n"/>
      <c r="Z1428" s="152" t="n"/>
      <c r="AA1428" s="152" t="n"/>
      <c r="AB1428" s="152" t="n"/>
      <c r="AC1428" s="152" t="n"/>
      <c r="AD1428" s="152" t="n"/>
      <c r="AE1428" s="152" t="n"/>
      <c r="AF1428" s="152" t="n"/>
      <c r="AG1428" s="152" t="n"/>
      <c r="AH1428" s="152" t="n"/>
      <c r="AI1428" s="152" t="n"/>
      <c r="AJ1428" s="152" t="n"/>
      <c r="AK1428" s="152" t="n"/>
      <c r="AL1428" s="152" t="n"/>
      <c r="AM1428" s="152" t="n"/>
      <c r="AN1428" s="166" t="n"/>
      <c r="AO1428" s="155" t="n"/>
      <c r="AP1428" s="152" t="n"/>
      <c r="AQ1428" s="152" t="n"/>
      <c r="AR1428" s="152" t="n"/>
      <c r="AS1428" s="152" t="n"/>
      <c r="AT1428" s="152" t="n"/>
      <c r="AU1428" s="155" t="n"/>
      <c r="AV1428" s="152" t="n"/>
      <c r="AW1428" s="152" t="n"/>
      <c r="AX1428" s="152" t="n"/>
      <c r="AY1428" s="152" t="n"/>
      <c r="AZ1428" s="152" t="n"/>
      <c r="BA1428" s="165" t="n"/>
      <c r="BB1428" s="165" t="n"/>
      <c r="BC1428" s="152" t="n"/>
      <c r="BD1428" s="152" t="n"/>
      <c r="BE1428" s="152" t="n"/>
      <c r="BF1428" s="152" t="n"/>
      <c r="BG1428" s="155" t="n"/>
      <c r="BH1428" s="152" t="n"/>
      <c r="BI1428" s="152" t="n"/>
      <c r="BJ1428" s="152" t="n"/>
      <c r="BK1428" s="152" t="n"/>
      <c r="BL1428" s="152" t="n"/>
      <c r="BM1428" s="152" t="n"/>
      <c r="BN1428" s="152" t="n"/>
      <c r="BO1428" s="152" t="n"/>
      <c r="BP1428" s="155" t="n"/>
      <c r="BQ1428" s="152" t="n"/>
      <c r="BR1428" s="152" t="n"/>
      <c r="BS1428" s="152" t="n"/>
      <c r="BT1428" s="152" t="n"/>
      <c r="BU1428" s="152" t="n"/>
      <c r="BV1428" s="152" t="n"/>
      <c r="BW1428" s="152" t="n"/>
      <c r="BX1428" s="165" t="n"/>
      <c r="BY1428" s="150" t="n"/>
      <c r="BZ1428" s="150" t="n"/>
      <c r="CA1428" s="150" t="n"/>
      <c r="CB1428" s="174" t="n"/>
      <c r="CC1428" s="156" t="n"/>
      <c r="CD1428" s="156" t="n"/>
      <c r="CE1428" s="167">
        <f>IFERROR(__xludf.DUMMYFUNCTION("""COMPUTED_VALUE"""),"")</f>
        <v/>
      </c>
      <c r="CF1428" s="158">
        <f>IFERROR(__xludf.DUMMYFUNCTION("""COMPUTED_VALUE"""),"")</f>
        <v/>
      </c>
      <c r="CG1428" s="148" t="n"/>
      <c r="CH1428" s="148" t="n"/>
      <c r="CI1428" s="148" t="n"/>
      <c r="CJ1428" s="148" t="n"/>
      <c r="CK1428" s="148" t="n"/>
      <c r="CL1428" s="148" t="n"/>
      <c r="CM1428" s="148" t="n"/>
      <c r="CN1428" s="148" t="n"/>
      <c r="CO1428" s="148" t="n"/>
      <c r="CP1428" s="148" t="n"/>
      <c r="CQ1428" s="148" t="n"/>
      <c r="CR1428" s="148" t="n"/>
      <c r="CS1428" s="148" t="n"/>
      <c r="CT1428" s="148" t="n"/>
      <c r="CU1428" s="148" t="n"/>
      <c r="CV1428" s="148" t="n"/>
    </row>
    <row r="1429">
      <c r="A1429" s="162" t="n"/>
      <c r="B1429" s="64" t="n"/>
      <c r="C1429" s="129" t="n"/>
      <c r="D1429" s="130" t="inlineStr"/>
      <c r="E1429" s="150" t="inlineStr"/>
      <c r="F1429" s="150" t="inlineStr"/>
      <c r="G1429" s="150" t="n"/>
      <c r="H1429" s="152" t="n"/>
      <c r="I1429" s="152" t="n"/>
      <c r="J1429" s="152" t="n"/>
      <c r="K1429" s="152" t="n"/>
      <c r="L1429" s="152" t="n"/>
      <c r="M1429" s="152" t="n"/>
      <c r="N1429" s="152" t="n"/>
      <c r="O1429" s="152" t="n"/>
      <c r="P1429" s="152" t="n"/>
      <c r="Q1429" s="152" t="n"/>
      <c r="R1429" s="152" t="n"/>
      <c r="S1429" s="165" t="n"/>
      <c r="T1429" s="152" t="n"/>
      <c r="U1429" s="152" t="n"/>
      <c r="V1429" s="152" t="n"/>
      <c r="W1429" s="152" t="n"/>
      <c r="X1429" s="152" t="n"/>
      <c r="Y1429" s="152" t="n"/>
      <c r="Z1429" s="152" t="n"/>
      <c r="AA1429" s="152" t="n"/>
      <c r="AB1429" s="152" t="n"/>
      <c r="AC1429" s="152" t="n"/>
      <c r="AD1429" s="152" t="n"/>
      <c r="AE1429" s="152" t="n"/>
      <c r="AF1429" s="152" t="n"/>
      <c r="AG1429" s="152" t="n"/>
      <c r="AH1429" s="152" t="n"/>
      <c r="AI1429" s="152" t="n"/>
      <c r="AJ1429" s="152" t="n"/>
      <c r="AK1429" s="152" t="n"/>
      <c r="AL1429" s="152" t="n"/>
      <c r="AM1429" s="152" t="n"/>
      <c r="AN1429" s="166" t="n"/>
      <c r="AO1429" s="155" t="n"/>
      <c r="AP1429" s="152" t="n"/>
      <c r="AQ1429" s="152" t="n"/>
      <c r="AR1429" s="152" t="n"/>
      <c r="AS1429" s="152" t="n"/>
      <c r="AT1429" s="152" t="n"/>
      <c r="AU1429" s="155" t="n"/>
      <c r="AV1429" s="152" t="n"/>
      <c r="AW1429" s="152" t="n"/>
      <c r="AX1429" s="152" t="n"/>
      <c r="AY1429" s="152" t="n"/>
      <c r="AZ1429" s="152" t="n"/>
      <c r="BA1429" s="165" t="n"/>
      <c r="BB1429" s="165" t="n"/>
      <c r="BC1429" s="152" t="n"/>
      <c r="BD1429" s="152" t="n"/>
      <c r="BE1429" s="152" t="n"/>
      <c r="BF1429" s="152" t="n"/>
      <c r="BG1429" s="155" t="n"/>
      <c r="BH1429" s="152" t="n"/>
      <c r="BI1429" s="152" t="n"/>
      <c r="BJ1429" s="152" t="n"/>
      <c r="BK1429" s="152" t="n"/>
      <c r="BL1429" s="152" t="n"/>
      <c r="BM1429" s="152" t="n"/>
      <c r="BN1429" s="152" t="n"/>
      <c r="BO1429" s="152" t="n"/>
      <c r="BP1429" s="155" t="n"/>
      <c r="BQ1429" s="152" t="n"/>
      <c r="BR1429" s="152" t="n"/>
      <c r="BS1429" s="152" t="n"/>
      <c r="BT1429" s="152" t="n"/>
      <c r="BU1429" s="152" t="n"/>
      <c r="BV1429" s="152" t="n"/>
      <c r="BW1429" s="152" t="n"/>
      <c r="BX1429" s="165" t="n"/>
      <c r="BY1429" s="150" t="n"/>
      <c r="BZ1429" s="150" t="n"/>
      <c r="CA1429" s="150" t="n"/>
      <c r="CB1429" s="174" t="n"/>
      <c r="CC1429" s="156" t="n"/>
      <c r="CD1429" s="156" t="n"/>
      <c r="CE1429" s="167">
        <f>IFERROR(__xludf.DUMMYFUNCTION("""COMPUTED_VALUE"""),"")</f>
        <v/>
      </c>
      <c r="CF1429" s="158">
        <f>IFERROR(__xludf.DUMMYFUNCTION("""COMPUTED_VALUE"""),"")</f>
        <v/>
      </c>
      <c r="CG1429" s="148" t="n"/>
      <c r="CH1429" s="148" t="n"/>
      <c r="CI1429" s="148" t="n"/>
      <c r="CJ1429" s="148" t="n"/>
      <c r="CK1429" s="148" t="n"/>
      <c r="CL1429" s="148" t="n"/>
      <c r="CM1429" s="148" t="n"/>
      <c r="CN1429" s="148" t="n"/>
      <c r="CO1429" s="148" t="n"/>
      <c r="CP1429" s="148" t="n"/>
      <c r="CQ1429" s="148" t="n"/>
      <c r="CR1429" s="148" t="n"/>
      <c r="CS1429" s="148" t="n"/>
      <c r="CT1429" s="148" t="n"/>
      <c r="CU1429" s="148" t="n"/>
      <c r="CV1429" s="148" t="n"/>
    </row>
    <row r="1430">
      <c r="A1430" s="162" t="n"/>
      <c r="B1430" s="64" t="n"/>
      <c r="C1430" s="129" t="n"/>
      <c r="D1430" s="130" t="inlineStr"/>
      <c r="E1430" s="150" t="inlineStr"/>
      <c r="F1430" s="150" t="inlineStr"/>
      <c r="G1430" s="150" t="n"/>
      <c r="H1430" s="152" t="n"/>
      <c r="I1430" s="152" t="n"/>
      <c r="J1430" s="152" t="n"/>
      <c r="K1430" s="152" t="n"/>
      <c r="L1430" s="152" t="n"/>
      <c r="M1430" s="152" t="n"/>
      <c r="N1430" s="152" t="n"/>
      <c r="O1430" s="152" t="n"/>
      <c r="P1430" s="152" t="n"/>
      <c r="Q1430" s="152" t="n"/>
      <c r="R1430" s="152" t="n"/>
      <c r="S1430" s="165" t="n"/>
      <c r="T1430" s="152" t="n"/>
      <c r="U1430" s="152" t="n"/>
      <c r="V1430" s="152" t="n"/>
      <c r="W1430" s="152" t="n"/>
      <c r="X1430" s="152" t="n"/>
      <c r="Y1430" s="152" t="n"/>
      <c r="Z1430" s="152" t="n"/>
      <c r="AA1430" s="152" t="n"/>
      <c r="AB1430" s="152" t="n"/>
      <c r="AC1430" s="152" t="n"/>
      <c r="AD1430" s="152" t="n"/>
      <c r="AE1430" s="152" t="n"/>
      <c r="AF1430" s="152" t="n"/>
      <c r="AG1430" s="152" t="n"/>
      <c r="AH1430" s="152" t="n"/>
      <c r="AI1430" s="152" t="n"/>
      <c r="AJ1430" s="152" t="n"/>
      <c r="AK1430" s="152" t="n"/>
      <c r="AL1430" s="152" t="n"/>
      <c r="AM1430" s="152" t="n"/>
      <c r="AN1430" s="166" t="n"/>
      <c r="AO1430" s="155" t="n"/>
      <c r="AP1430" s="152" t="n"/>
      <c r="AQ1430" s="152" t="n"/>
      <c r="AR1430" s="152" t="n"/>
      <c r="AS1430" s="152" t="n"/>
      <c r="AT1430" s="152" t="n"/>
      <c r="AU1430" s="155" t="n"/>
      <c r="AV1430" s="152" t="n"/>
      <c r="AW1430" s="152" t="n"/>
      <c r="AX1430" s="152" t="n"/>
      <c r="AY1430" s="152" t="n"/>
      <c r="AZ1430" s="152" t="n"/>
      <c r="BA1430" s="165" t="n"/>
      <c r="BB1430" s="165" t="n"/>
      <c r="BC1430" s="152" t="n"/>
      <c r="BD1430" s="152" t="n"/>
      <c r="BE1430" s="152" t="n"/>
      <c r="BF1430" s="152" t="n"/>
      <c r="BG1430" s="155" t="n"/>
      <c r="BH1430" s="152" t="n"/>
      <c r="BI1430" s="152" t="n"/>
      <c r="BJ1430" s="152" t="n"/>
      <c r="BK1430" s="152" t="n"/>
      <c r="BL1430" s="152" t="n"/>
      <c r="BM1430" s="152" t="n"/>
      <c r="BN1430" s="152" t="n"/>
      <c r="BO1430" s="152" t="n"/>
      <c r="BP1430" s="155" t="n"/>
      <c r="BQ1430" s="152" t="n"/>
      <c r="BR1430" s="152" t="n"/>
      <c r="BS1430" s="152" t="n"/>
      <c r="BT1430" s="152" t="n"/>
      <c r="BU1430" s="152" t="n"/>
      <c r="BV1430" s="152" t="n"/>
      <c r="BW1430" s="152" t="n"/>
      <c r="BX1430" s="165" t="n"/>
      <c r="BY1430" s="150" t="n"/>
      <c r="BZ1430" s="150" t="n"/>
      <c r="CA1430" s="150" t="n"/>
      <c r="CB1430" s="174" t="n"/>
      <c r="CC1430" s="156" t="n"/>
      <c r="CD1430" s="156" t="n"/>
      <c r="CE1430" s="167">
        <f>IFERROR(__xludf.DUMMYFUNCTION("""COMPUTED_VALUE"""),"")</f>
        <v/>
      </c>
      <c r="CF1430" s="158">
        <f>IFERROR(__xludf.DUMMYFUNCTION("""COMPUTED_VALUE"""),"")</f>
        <v/>
      </c>
      <c r="CG1430" s="148" t="n"/>
      <c r="CH1430" s="148" t="n"/>
      <c r="CI1430" s="148" t="n"/>
      <c r="CJ1430" s="148" t="n"/>
      <c r="CK1430" s="148" t="n"/>
      <c r="CL1430" s="148" t="n"/>
      <c r="CM1430" s="148" t="n"/>
      <c r="CN1430" s="148" t="n"/>
      <c r="CO1430" s="148" t="n"/>
      <c r="CP1430" s="148" t="n"/>
      <c r="CQ1430" s="148" t="n"/>
      <c r="CR1430" s="148" t="n"/>
      <c r="CS1430" s="148" t="n"/>
      <c r="CT1430" s="148" t="n"/>
      <c r="CU1430" s="148" t="n"/>
      <c r="CV1430" s="148" t="n"/>
    </row>
    <row r="1431">
      <c r="A1431" s="162" t="n"/>
      <c r="B1431" s="64" t="n"/>
      <c r="C1431" s="129" t="n"/>
      <c r="D1431" s="130" t="inlineStr"/>
      <c r="E1431" s="150" t="inlineStr"/>
      <c r="F1431" s="150" t="inlineStr"/>
      <c r="G1431" s="150" t="n"/>
      <c r="H1431" s="152" t="n"/>
      <c r="I1431" s="152" t="n"/>
      <c r="J1431" s="152" t="n"/>
      <c r="K1431" s="152" t="n"/>
      <c r="L1431" s="152" t="n"/>
      <c r="M1431" s="152" t="n"/>
      <c r="N1431" s="152" t="n"/>
      <c r="O1431" s="152" t="n"/>
      <c r="P1431" s="152" t="n"/>
      <c r="Q1431" s="152" t="n"/>
      <c r="R1431" s="152" t="n"/>
      <c r="S1431" s="165" t="n"/>
      <c r="T1431" s="152" t="n"/>
      <c r="U1431" s="152" t="n"/>
      <c r="V1431" s="152" t="n"/>
      <c r="W1431" s="152" t="n"/>
      <c r="X1431" s="152" t="n"/>
      <c r="Y1431" s="152" t="n"/>
      <c r="Z1431" s="152" t="n"/>
      <c r="AA1431" s="152" t="n"/>
      <c r="AB1431" s="152" t="n"/>
      <c r="AC1431" s="152" t="n"/>
      <c r="AD1431" s="152" t="n"/>
      <c r="AE1431" s="152" t="n"/>
      <c r="AF1431" s="152" t="n"/>
      <c r="AG1431" s="152" t="n"/>
      <c r="AH1431" s="152" t="n"/>
      <c r="AI1431" s="152" t="n"/>
      <c r="AJ1431" s="152" t="n"/>
      <c r="AK1431" s="152" t="n"/>
      <c r="AL1431" s="152" t="n"/>
      <c r="AM1431" s="152" t="n"/>
      <c r="AN1431" s="166" t="n"/>
      <c r="AO1431" s="155" t="n"/>
      <c r="AP1431" s="152" t="n"/>
      <c r="AQ1431" s="152" t="n"/>
      <c r="AR1431" s="152" t="n"/>
      <c r="AS1431" s="152" t="n"/>
      <c r="AT1431" s="152" t="n"/>
      <c r="AU1431" s="155" t="n"/>
      <c r="AV1431" s="152" t="n"/>
      <c r="AW1431" s="152" t="n"/>
      <c r="AX1431" s="152" t="n"/>
      <c r="AY1431" s="152" t="n"/>
      <c r="AZ1431" s="152" t="n"/>
      <c r="BA1431" s="165" t="n"/>
      <c r="BB1431" s="165" t="n"/>
      <c r="BC1431" s="152" t="n"/>
      <c r="BD1431" s="152" t="n"/>
      <c r="BE1431" s="152" t="n"/>
      <c r="BF1431" s="152" t="n"/>
      <c r="BG1431" s="155" t="n"/>
      <c r="BH1431" s="152" t="n"/>
      <c r="BI1431" s="152" t="n"/>
      <c r="BJ1431" s="152" t="n"/>
      <c r="BK1431" s="152" t="n"/>
      <c r="BL1431" s="152" t="n"/>
      <c r="BM1431" s="152" t="n"/>
      <c r="BN1431" s="152" t="n"/>
      <c r="BO1431" s="152" t="n"/>
      <c r="BP1431" s="155" t="n"/>
      <c r="BQ1431" s="152" t="n"/>
      <c r="BR1431" s="152" t="n"/>
      <c r="BS1431" s="152" t="n"/>
      <c r="BT1431" s="152" t="n"/>
      <c r="BU1431" s="152" t="n"/>
      <c r="BV1431" s="152" t="n"/>
      <c r="BW1431" s="152" t="n"/>
      <c r="BX1431" s="165" t="n"/>
      <c r="BY1431" s="150" t="n"/>
      <c r="BZ1431" s="150" t="n"/>
      <c r="CA1431" s="150" t="n"/>
      <c r="CB1431" s="174" t="n"/>
      <c r="CC1431" s="156" t="n"/>
      <c r="CD1431" s="156" t="n"/>
      <c r="CE1431" s="167">
        <f>IFERROR(__xludf.DUMMYFUNCTION("""COMPUTED_VALUE"""),"")</f>
        <v/>
      </c>
      <c r="CF1431" s="158">
        <f>IFERROR(__xludf.DUMMYFUNCTION("""COMPUTED_VALUE"""),"")</f>
        <v/>
      </c>
      <c r="CG1431" s="148" t="n"/>
      <c r="CH1431" s="148" t="n"/>
      <c r="CI1431" s="148" t="n"/>
      <c r="CJ1431" s="148" t="n"/>
      <c r="CK1431" s="148" t="n"/>
      <c r="CL1431" s="148" t="n"/>
      <c r="CM1431" s="148" t="n"/>
      <c r="CN1431" s="148" t="n"/>
      <c r="CO1431" s="148" t="n"/>
      <c r="CP1431" s="148" t="n"/>
      <c r="CQ1431" s="148" t="n"/>
      <c r="CR1431" s="148" t="n"/>
      <c r="CS1431" s="148" t="n"/>
      <c r="CT1431" s="148" t="n"/>
      <c r="CU1431" s="148" t="n"/>
      <c r="CV1431" s="148" t="n"/>
    </row>
    <row r="1432">
      <c r="A1432" s="162" t="n"/>
      <c r="B1432" s="64" t="n"/>
      <c r="C1432" s="129" t="n"/>
      <c r="D1432" s="130" t="inlineStr"/>
      <c r="E1432" s="150" t="inlineStr"/>
      <c r="F1432" s="150" t="inlineStr"/>
      <c r="G1432" s="150" t="n"/>
      <c r="H1432" s="152" t="n"/>
      <c r="I1432" s="152" t="n"/>
      <c r="J1432" s="152" t="n"/>
      <c r="K1432" s="152" t="n"/>
      <c r="L1432" s="152" t="n"/>
      <c r="M1432" s="152" t="n"/>
      <c r="N1432" s="152" t="n"/>
      <c r="O1432" s="152" t="n"/>
      <c r="P1432" s="152" t="n"/>
      <c r="Q1432" s="152" t="n"/>
      <c r="R1432" s="152" t="n"/>
      <c r="S1432" s="165" t="n"/>
      <c r="T1432" s="152" t="n"/>
      <c r="U1432" s="152" t="n"/>
      <c r="V1432" s="152" t="n"/>
      <c r="W1432" s="152" t="n"/>
      <c r="X1432" s="152" t="n"/>
      <c r="Y1432" s="152" t="n"/>
      <c r="Z1432" s="152" t="n"/>
      <c r="AA1432" s="152" t="n"/>
      <c r="AB1432" s="152" t="n"/>
      <c r="AC1432" s="152" t="n"/>
      <c r="AD1432" s="152" t="n"/>
      <c r="AE1432" s="152" t="n"/>
      <c r="AF1432" s="152" t="n"/>
      <c r="AG1432" s="152" t="n"/>
      <c r="AH1432" s="152" t="n"/>
      <c r="AI1432" s="152" t="n"/>
      <c r="AJ1432" s="152" t="n"/>
      <c r="AK1432" s="152" t="n"/>
      <c r="AL1432" s="152" t="n"/>
      <c r="AM1432" s="152" t="n"/>
      <c r="AN1432" s="166" t="n"/>
      <c r="AO1432" s="155" t="n"/>
      <c r="AP1432" s="152" t="n"/>
      <c r="AQ1432" s="152" t="n"/>
      <c r="AR1432" s="152" t="n"/>
      <c r="AS1432" s="152" t="n"/>
      <c r="AT1432" s="152" t="n"/>
      <c r="AU1432" s="155" t="n"/>
      <c r="AV1432" s="152" t="n"/>
      <c r="AW1432" s="152" t="n"/>
      <c r="AX1432" s="152" t="n"/>
      <c r="AY1432" s="152" t="n"/>
      <c r="AZ1432" s="152" t="n"/>
      <c r="BA1432" s="165" t="n"/>
      <c r="BB1432" s="165" t="n"/>
      <c r="BC1432" s="152" t="n"/>
      <c r="BD1432" s="152" t="n"/>
      <c r="BE1432" s="152" t="n"/>
      <c r="BF1432" s="152" t="n"/>
      <c r="BG1432" s="155" t="n"/>
      <c r="BH1432" s="152" t="n"/>
      <c r="BI1432" s="152" t="n"/>
      <c r="BJ1432" s="152" t="n"/>
      <c r="BK1432" s="152" t="n"/>
      <c r="BL1432" s="152" t="n"/>
      <c r="BM1432" s="152" t="n"/>
      <c r="BN1432" s="152" t="n"/>
      <c r="BO1432" s="152" t="n"/>
      <c r="BP1432" s="155" t="n"/>
      <c r="BQ1432" s="152" t="n"/>
      <c r="BR1432" s="152" t="n"/>
      <c r="BS1432" s="152" t="n"/>
      <c r="BT1432" s="152" t="n"/>
      <c r="BU1432" s="152" t="n"/>
      <c r="BV1432" s="152" t="n"/>
      <c r="BW1432" s="152" t="n"/>
      <c r="BX1432" s="165" t="n"/>
      <c r="BY1432" s="150" t="n"/>
      <c r="BZ1432" s="150" t="n"/>
      <c r="CA1432" s="150" t="n"/>
      <c r="CB1432" s="174" t="n"/>
      <c r="CC1432" s="156" t="n"/>
      <c r="CD1432" s="156" t="n"/>
      <c r="CE1432" s="167">
        <f>IFERROR(__xludf.DUMMYFUNCTION("""COMPUTED_VALUE"""),"")</f>
        <v/>
      </c>
      <c r="CF1432" s="158">
        <f>IFERROR(__xludf.DUMMYFUNCTION("""COMPUTED_VALUE"""),"")</f>
        <v/>
      </c>
      <c r="CG1432" s="148" t="n"/>
      <c r="CH1432" s="148" t="n"/>
      <c r="CI1432" s="148" t="n"/>
      <c r="CJ1432" s="148" t="n"/>
      <c r="CK1432" s="148" t="n"/>
      <c r="CL1432" s="148" t="n"/>
      <c r="CM1432" s="148" t="n"/>
      <c r="CN1432" s="148" t="n"/>
      <c r="CO1432" s="148" t="n"/>
      <c r="CP1432" s="148" t="n"/>
      <c r="CQ1432" s="148" t="n"/>
      <c r="CR1432" s="148" t="n"/>
      <c r="CS1432" s="148" t="n"/>
      <c r="CT1432" s="148" t="n"/>
      <c r="CU1432" s="148" t="n"/>
      <c r="CV1432" s="148" t="n"/>
    </row>
    <row r="1433">
      <c r="A1433" s="162" t="n"/>
      <c r="B1433" s="64" t="n"/>
      <c r="C1433" s="129" t="n"/>
      <c r="D1433" s="130" t="inlineStr"/>
      <c r="E1433" s="150" t="inlineStr"/>
      <c r="F1433" s="150" t="inlineStr"/>
      <c r="G1433" s="150" t="n"/>
      <c r="H1433" s="152" t="n"/>
      <c r="I1433" s="152" t="n"/>
      <c r="J1433" s="152" t="n"/>
      <c r="K1433" s="152" t="n"/>
      <c r="L1433" s="152" t="n"/>
      <c r="M1433" s="152" t="n"/>
      <c r="N1433" s="152" t="n"/>
      <c r="O1433" s="152" t="n"/>
      <c r="P1433" s="152" t="n"/>
      <c r="Q1433" s="152" t="n"/>
      <c r="R1433" s="152" t="n"/>
      <c r="S1433" s="165" t="n"/>
      <c r="T1433" s="152" t="n"/>
      <c r="U1433" s="152" t="n"/>
      <c r="V1433" s="152" t="n"/>
      <c r="W1433" s="152" t="n"/>
      <c r="X1433" s="152" t="n"/>
      <c r="Y1433" s="152" t="n"/>
      <c r="Z1433" s="152" t="n"/>
      <c r="AA1433" s="152" t="n"/>
      <c r="AB1433" s="152" t="n"/>
      <c r="AC1433" s="152" t="n"/>
      <c r="AD1433" s="152" t="n"/>
      <c r="AE1433" s="152" t="n"/>
      <c r="AF1433" s="152" t="n"/>
      <c r="AG1433" s="152" t="n"/>
      <c r="AH1433" s="152" t="n"/>
      <c r="AI1433" s="152" t="n"/>
      <c r="AJ1433" s="152" t="n"/>
      <c r="AK1433" s="152" t="n"/>
      <c r="AL1433" s="152" t="n"/>
      <c r="AM1433" s="152" t="n"/>
      <c r="AN1433" s="166" t="n"/>
      <c r="AO1433" s="155" t="n"/>
      <c r="AP1433" s="152" t="n"/>
      <c r="AQ1433" s="152" t="n"/>
      <c r="AR1433" s="152" t="n"/>
      <c r="AS1433" s="152" t="n"/>
      <c r="AT1433" s="152" t="n"/>
      <c r="AU1433" s="155" t="n"/>
      <c r="AV1433" s="152" t="n"/>
      <c r="AW1433" s="152" t="n"/>
      <c r="AX1433" s="152" t="n"/>
      <c r="AY1433" s="152" t="n"/>
      <c r="AZ1433" s="152" t="n"/>
      <c r="BA1433" s="165" t="n"/>
      <c r="BB1433" s="165" t="n"/>
      <c r="BC1433" s="152" t="n"/>
      <c r="BD1433" s="152" t="n"/>
      <c r="BE1433" s="152" t="n"/>
      <c r="BF1433" s="152" t="n"/>
      <c r="BG1433" s="155" t="n"/>
      <c r="BH1433" s="152" t="n"/>
      <c r="BI1433" s="152" t="n"/>
      <c r="BJ1433" s="152" t="n"/>
      <c r="BK1433" s="152" t="n"/>
      <c r="BL1433" s="152" t="n"/>
      <c r="BM1433" s="152" t="n"/>
      <c r="BN1433" s="152" t="n"/>
      <c r="BO1433" s="152" t="n"/>
      <c r="BP1433" s="155" t="n"/>
      <c r="BQ1433" s="152" t="n"/>
      <c r="BR1433" s="152" t="n"/>
      <c r="BS1433" s="152" t="n"/>
      <c r="BT1433" s="152" t="n"/>
      <c r="BU1433" s="152" t="n"/>
      <c r="BV1433" s="152" t="n"/>
      <c r="BW1433" s="152" t="n"/>
      <c r="BX1433" s="165" t="n"/>
      <c r="BY1433" s="150" t="n"/>
      <c r="BZ1433" s="150" t="n"/>
      <c r="CA1433" s="150" t="n"/>
      <c r="CB1433" s="174" t="n"/>
      <c r="CC1433" s="156" t="n"/>
      <c r="CD1433" s="156" t="n"/>
      <c r="CE1433" s="167">
        <f>IFERROR(__xludf.DUMMYFUNCTION("""COMPUTED_VALUE"""),"")</f>
        <v/>
      </c>
      <c r="CF1433" s="158">
        <f>IFERROR(__xludf.DUMMYFUNCTION("""COMPUTED_VALUE"""),"")</f>
        <v/>
      </c>
      <c r="CG1433" s="148" t="n"/>
      <c r="CH1433" s="148" t="n"/>
      <c r="CI1433" s="148" t="n"/>
      <c r="CJ1433" s="148" t="n"/>
      <c r="CK1433" s="148" t="n"/>
      <c r="CL1433" s="148" t="n"/>
      <c r="CM1433" s="148" t="n"/>
      <c r="CN1433" s="148" t="n"/>
      <c r="CO1433" s="148" t="n"/>
      <c r="CP1433" s="148" t="n"/>
      <c r="CQ1433" s="148" t="n"/>
      <c r="CR1433" s="148" t="n"/>
      <c r="CS1433" s="148" t="n"/>
      <c r="CT1433" s="148" t="n"/>
      <c r="CU1433" s="148" t="n"/>
      <c r="CV1433" s="148" t="n"/>
    </row>
    <row r="1434">
      <c r="A1434" s="162" t="n"/>
      <c r="B1434" s="64" t="n"/>
      <c r="C1434" s="129" t="n"/>
      <c r="D1434" s="130" t="inlineStr"/>
      <c r="E1434" s="150" t="inlineStr"/>
      <c r="F1434" s="150" t="inlineStr"/>
      <c r="G1434" s="150" t="n"/>
      <c r="H1434" s="152" t="n"/>
      <c r="I1434" s="152" t="n"/>
      <c r="J1434" s="152" t="n"/>
      <c r="K1434" s="152" t="n"/>
      <c r="L1434" s="152" t="n"/>
      <c r="M1434" s="152" t="n"/>
      <c r="N1434" s="152" t="n"/>
      <c r="O1434" s="152" t="n"/>
      <c r="P1434" s="152" t="n"/>
      <c r="Q1434" s="152" t="n"/>
      <c r="R1434" s="152" t="n"/>
      <c r="S1434" s="165" t="n"/>
      <c r="T1434" s="152" t="n"/>
      <c r="U1434" s="152" t="n"/>
      <c r="V1434" s="152" t="n"/>
      <c r="W1434" s="152" t="n"/>
      <c r="X1434" s="152" t="n"/>
      <c r="Y1434" s="152" t="n"/>
      <c r="Z1434" s="152" t="n"/>
      <c r="AA1434" s="152" t="n"/>
      <c r="AB1434" s="152" t="n"/>
      <c r="AC1434" s="152" t="n"/>
      <c r="AD1434" s="152" t="n"/>
      <c r="AE1434" s="152" t="n"/>
      <c r="AF1434" s="152" t="n"/>
      <c r="AG1434" s="152" t="n"/>
      <c r="AH1434" s="152" t="n"/>
      <c r="AI1434" s="152" t="n"/>
      <c r="AJ1434" s="152" t="n"/>
      <c r="AK1434" s="152" t="n"/>
      <c r="AL1434" s="152" t="n"/>
      <c r="AM1434" s="152" t="n"/>
      <c r="AN1434" s="166" t="n"/>
      <c r="AO1434" s="155" t="n"/>
      <c r="AP1434" s="152" t="n"/>
      <c r="AQ1434" s="152" t="n"/>
      <c r="AR1434" s="152" t="n"/>
      <c r="AS1434" s="152" t="n"/>
      <c r="AT1434" s="152" t="n"/>
      <c r="AU1434" s="155" t="n"/>
      <c r="AV1434" s="152" t="n"/>
      <c r="AW1434" s="152" t="n"/>
      <c r="AX1434" s="152" t="n"/>
      <c r="AY1434" s="152" t="n"/>
      <c r="AZ1434" s="152" t="n"/>
      <c r="BA1434" s="165" t="n"/>
      <c r="BB1434" s="165" t="n"/>
      <c r="BC1434" s="152" t="n"/>
      <c r="BD1434" s="152" t="n"/>
      <c r="BE1434" s="152" t="n"/>
      <c r="BF1434" s="152" t="n"/>
      <c r="BG1434" s="155" t="n"/>
      <c r="BH1434" s="152" t="n"/>
      <c r="BI1434" s="152" t="n"/>
      <c r="BJ1434" s="152" t="n"/>
      <c r="BK1434" s="152" t="n"/>
      <c r="BL1434" s="152" t="n"/>
      <c r="BM1434" s="152" t="n"/>
      <c r="BN1434" s="152" t="n"/>
      <c r="BO1434" s="152" t="n"/>
      <c r="BP1434" s="155" t="n"/>
      <c r="BQ1434" s="152" t="n"/>
      <c r="BR1434" s="152" t="n"/>
      <c r="BS1434" s="152" t="n"/>
      <c r="BT1434" s="152" t="n"/>
      <c r="BU1434" s="152" t="n"/>
      <c r="BV1434" s="152" t="n"/>
      <c r="BW1434" s="152" t="n"/>
      <c r="BX1434" s="165" t="n"/>
      <c r="BY1434" s="150" t="n"/>
      <c r="BZ1434" s="150" t="n"/>
      <c r="CA1434" s="150" t="n"/>
      <c r="CB1434" s="174" t="n"/>
      <c r="CC1434" s="156" t="n"/>
      <c r="CD1434" s="156" t="n"/>
      <c r="CE1434" s="167">
        <f>IFERROR(__xludf.DUMMYFUNCTION("""COMPUTED_VALUE"""),"")</f>
        <v/>
      </c>
      <c r="CF1434" s="158">
        <f>IFERROR(__xludf.DUMMYFUNCTION("""COMPUTED_VALUE"""),"")</f>
        <v/>
      </c>
      <c r="CG1434" s="148" t="n"/>
      <c r="CH1434" s="148" t="n"/>
      <c r="CI1434" s="148" t="n"/>
      <c r="CJ1434" s="148" t="n"/>
      <c r="CK1434" s="148" t="n"/>
      <c r="CL1434" s="148" t="n"/>
      <c r="CM1434" s="148" t="n"/>
      <c r="CN1434" s="148" t="n"/>
      <c r="CO1434" s="148" t="n"/>
      <c r="CP1434" s="148" t="n"/>
      <c r="CQ1434" s="148" t="n"/>
      <c r="CR1434" s="148" t="n"/>
      <c r="CS1434" s="148" t="n"/>
      <c r="CT1434" s="148" t="n"/>
      <c r="CU1434" s="148" t="n"/>
      <c r="CV1434" s="148" t="n"/>
    </row>
    <row r="1435">
      <c r="A1435" s="162" t="n"/>
      <c r="B1435" s="64" t="n"/>
      <c r="C1435" s="129" t="n"/>
      <c r="D1435" s="130" t="inlineStr"/>
      <c r="E1435" s="150" t="inlineStr"/>
      <c r="F1435" s="150" t="inlineStr"/>
      <c r="G1435" s="150" t="n"/>
      <c r="H1435" s="152" t="n"/>
      <c r="I1435" s="152" t="n"/>
      <c r="J1435" s="152" t="n"/>
      <c r="K1435" s="152" t="n"/>
      <c r="L1435" s="152" t="n"/>
      <c r="M1435" s="152" t="n"/>
      <c r="N1435" s="152" t="n"/>
      <c r="O1435" s="152" t="n"/>
      <c r="P1435" s="152" t="n"/>
      <c r="Q1435" s="152" t="n"/>
      <c r="R1435" s="152" t="n"/>
      <c r="S1435" s="165" t="n"/>
      <c r="T1435" s="152" t="n"/>
      <c r="U1435" s="152" t="n"/>
      <c r="V1435" s="152" t="n"/>
      <c r="W1435" s="152" t="n"/>
      <c r="X1435" s="152" t="n"/>
      <c r="Y1435" s="152" t="n"/>
      <c r="Z1435" s="152" t="n"/>
      <c r="AA1435" s="152" t="n"/>
      <c r="AB1435" s="152" t="n"/>
      <c r="AC1435" s="152" t="n"/>
      <c r="AD1435" s="152" t="n"/>
      <c r="AE1435" s="152" t="n"/>
      <c r="AF1435" s="152" t="n"/>
      <c r="AG1435" s="152" t="n"/>
      <c r="AH1435" s="152" t="n"/>
      <c r="AI1435" s="152" t="n"/>
      <c r="AJ1435" s="152" t="n"/>
      <c r="AK1435" s="152" t="n"/>
      <c r="AL1435" s="152" t="n"/>
      <c r="AM1435" s="152" t="n"/>
      <c r="AN1435" s="166" t="n"/>
      <c r="AO1435" s="155" t="n"/>
      <c r="AP1435" s="152" t="n"/>
      <c r="AQ1435" s="152" t="n"/>
      <c r="AR1435" s="152" t="n"/>
      <c r="AS1435" s="152" t="n"/>
      <c r="AT1435" s="152" t="n"/>
      <c r="AU1435" s="155" t="n"/>
      <c r="AV1435" s="152" t="n"/>
      <c r="AW1435" s="152" t="n"/>
      <c r="AX1435" s="152" t="n"/>
      <c r="AY1435" s="152" t="n"/>
      <c r="AZ1435" s="152" t="n"/>
      <c r="BA1435" s="165" t="n"/>
      <c r="BB1435" s="165" t="n"/>
      <c r="BC1435" s="152" t="n"/>
      <c r="BD1435" s="152" t="n"/>
      <c r="BE1435" s="152" t="n"/>
      <c r="BF1435" s="152" t="n"/>
      <c r="BG1435" s="155" t="n"/>
      <c r="BH1435" s="152" t="n"/>
      <c r="BI1435" s="152" t="n"/>
      <c r="BJ1435" s="152" t="n"/>
      <c r="BK1435" s="152" t="n"/>
      <c r="BL1435" s="152" t="n"/>
      <c r="BM1435" s="152" t="n"/>
      <c r="BN1435" s="152" t="n"/>
      <c r="BO1435" s="152" t="n"/>
      <c r="BP1435" s="155" t="n"/>
      <c r="BQ1435" s="152" t="n"/>
      <c r="BR1435" s="152" t="n"/>
      <c r="BS1435" s="152" t="n"/>
      <c r="BT1435" s="152" t="n"/>
      <c r="BU1435" s="152" t="n"/>
      <c r="BV1435" s="152" t="n"/>
      <c r="BW1435" s="152" t="n"/>
      <c r="BX1435" s="165" t="n"/>
      <c r="BY1435" s="150" t="n"/>
      <c r="BZ1435" s="150" t="n"/>
      <c r="CA1435" s="150" t="n"/>
      <c r="CB1435" s="174" t="n"/>
      <c r="CC1435" s="156" t="n"/>
      <c r="CD1435" s="156" t="n"/>
      <c r="CE1435" s="167">
        <f>IFERROR(__xludf.DUMMYFUNCTION("""COMPUTED_VALUE"""),"")</f>
        <v/>
      </c>
      <c r="CF1435" s="158">
        <f>IFERROR(__xludf.DUMMYFUNCTION("""COMPUTED_VALUE"""),"")</f>
        <v/>
      </c>
      <c r="CG1435" s="148" t="n"/>
      <c r="CH1435" s="148" t="n"/>
      <c r="CI1435" s="148" t="n"/>
      <c r="CJ1435" s="148" t="n"/>
      <c r="CK1435" s="148" t="n"/>
      <c r="CL1435" s="148" t="n"/>
      <c r="CM1435" s="148" t="n"/>
      <c r="CN1435" s="148" t="n"/>
      <c r="CO1435" s="148" t="n"/>
      <c r="CP1435" s="148" t="n"/>
      <c r="CQ1435" s="148" t="n"/>
      <c r="CR1435" s="148" t="n"/>
      <c r="CS1435" s="148" t="n"/>
      <c r="CT1435" s="148" t="n"/>
      <c r="CU1435" s="148" t="n"/>
      <c r="CV1435" s="148" t="n"/>
    </row>
    <row r="1436">
      <c r="A1436" s="162" t="n"/>
      <c r="B1436" s="64" t="n"/>
      <c r="C1436" s="129" t="n"/>
      <c r="D1436" s="130" t="inlineStr"/>
      <c r="E1436" s="150" t="inlineStr"/>
      <c r="F1436" s="150" t="inlineStr"/>
      <c r="G1436" s="150" t="n"/>
      <c r="H1436" s="152" t="n"/>
      <c r="I1436" s="152" t="n"/>
      <c r="J1436" s="152" t="n"/>
      <c r="K1436" s="152" t="n"/>
      <c r="L1436" s="152" t="n"/>
      <c r="M1436" s="152" t="n"/>
      <c r="N1436" s="152" t="n"/>
      <c r="O1436" s="152" t="n"/>
      <c r="P1436" s="152" t="n"/>
      <c r="Q1436" s="152" t="n"/>
      <c r="R1436" s="152" t="n"/>
      <c r="S1436" s="165" t="n"/>
      <c r="T1436" s="152" t="n"/>
      <c r="U1436" s="152" t="n"/>
      <c r="V1436" s="152" t="n"/>
      <c r="W1436" s="152" t="n"/>
      <c r="X1436" s="152" t="n"/>
      <c r="Y1436" s="152" t="n"/>
      <c r="Z1436" s="152" t="n"/>
      <c r="AA1436" s="152" t="n"/>
      <c r="AB1436" s="152" t="n"/>
      <c r="AC1436" s="152" t="n"/>
      <c r="AD1436" s="152" t="n"/>
      <c r="AE1436" s="152" t="n"/>
      <c r="AF1436" s="152" t="n"/>
      <c r="AG1436" s="152" t="n"/>
      <c r="AH1436" s="152" t="n"/>
      <c r="AI1436" s="152" t="n"/>
      <c r="AJ1436" s="152" t="n"/>
      <c r="AK1436" s="152" t="n"/>
      <c r="AL1436" s="152" t="n"/>
      <c r="AM1436" s="152" t="n"/>
      <c r="AN1436" s="166" t="n"/>
      <c r="AO1436" s="155" t="n"/>
      <c r="AP1436" s="152" t="n"/>
      <c r="AQ1436" s="152" t="n"/>
      <c r="AR1436" s="152" t="n"/>
      <c r="AS1436" s="152" t="n"/>
      <c r="AT1436" s="152" t="n"/>
      <c r="AU1436" s="155" t="n"/>
      <c r="AV1436" s="152" t="n"/>
      <c r="AW1436" s="152" t="n"/>
      <c r="AX1436" s="152" t="n"/>
      <c r="AY1436" s="152" t="n"/>
      <c r="AZ1436" s="152" t="n"/>
      <c r="BA1436" s="165" t="n"/>
      <c r="BB1436" s="165" t="n"/>
      <c r="BC1436" s="152" t="n"/>
      <c r="BD1436" s="152" t="n"/>
      <c r="BE1436" s="152" t="n"/>
      <c r="BF1436" s="152" t="n"/>
      <c r="BG1436" s="155" t="n"/>
      <c r="BH1436" s="152" t="n"/>
      <c r="BI1436" s="152" t="n"/>
      <c r="BJ1436" s="152" t="n"/>
      <c r="BK1436" s="152" t="n"/>
      <c r="BL1436" s="152" t="n"/>
      <c r="BM1436" s="152" t="n"/>
      <c r="BN1436" s="152" t="n"/>
      <c r="BO1436" s="152" t="n"/>
      <c r="BP1436" s="155" t="n"/>
      <c r="BQ1436" s="152" t="n"/>
      <c r="BR1436" s="152" t="n"/>
      <c r="BS1436" s="152" t="n"/>
      <c r="BT1436" s="152" t="n"/>
      <c r="BU1436" s="152" t="n"/>
      <c r="BV1436" s="152" t="n"/>
      <c r="BW1436" s="152" t="n"/>
      <c r="BX1436" s="165" t="n"/>
      <c r="BY1436" s="150" t="n"/>
      <c r="BZ1436" s="150" t="n"/>
      <c r="CA1436" s="150" t="n"/>
      <c r="CB1436" s="174" t="n"/>
      <c r="CC1436" s="156" t="n"/>
      <c r="CD1436" s="156" t="n"/>
      <c r="CE1436" s="167">
        <f>IFERROR(__xludf.DUMMYFUNCTION("""COMPUTED_VALUE"""),"")</f>
        <v/>
      </c>
      <c r="CF1436" s="158">
        <f>IFERROR(__xludf.DUMMYFUNCTION("""COMPUTED_VALUE"""),"")</f>
        <v/>
      </c>
      <c r="CG1436" s="148" t="n"/>
      <c r="CH1436" s="148" t="n"/>
      <c r="CI1436" s="148" t="n"/>
      <c r="CJ1436" s="148" t="n"/>
      <c r="CK1436" s="148" t="n"/>
      <c r="CL1436" s="148" t="n"/>
      <c r="CM1436" s="148" t="n"/>
      <c r="CN1436" s="148" t="n"/>
      <c r="CO1436" s="148" t="n"/>
      <c r="CP1436" s="148" t="n"/>
      <c r="CQ1436" s="148" t="n"/>
      <c r="CR1436" s="148" t="n"/>
      <c r="CS1436" s="148" t="n"/>
      <c r="CT1436" s="148" t="n"/>
      <c r="CU1436" s="148" t="n"/>
      <c r="CV1436" s="148" t="n"/>
    </row>
    <row r="1437">
      <c r="A1437" s="162" t="n"/>
      <c r="B1437" s="64" t="n"/>
      <c r="C1437" s="129" t="n"/>
      <c r="D1437" s="130" t="inlineStr"/>
      <c r="E1437" s="150" t="inlineStr"/>
      <c r="F1437" s="150" t="inlineStr"/>
      <c r="G1437" s="150" t="n"/>
      <c r="H1437" s="152" t="n"/>
      <c r="I1437" s="152" t="n"/>
      <c r="J1437" s="152" t="n"/>
      <c r="K1437" s="152" t="n"/>
      <c r="L1437" s="152" t="n"/>
      <c r="M1437" s="152" t="n"/>
      <c r="N1437" s="152" t="n"/>
      <c r="O1437" s="152" t="n"/>
      <c r="P1437" s="152" t="n"/>
      <c r="Q1437" s="152" t="n"/>
      <c r="R1437" s="152" t="n"/>
      <c r="S1437" s="165" t="n"/>
      <c r="T1437" s="152" t="n"/>
      <c r="U1437" s="152" t="n"/>
      <c r="V1437" s="152" t="n"/>
      <c r="W1437" s="152" t="n"/>
      <c r="X1437" s="152" t="n"/>
      <c r="Y1437" s="152" t="n"/>
      <c r="Z1437" s="152" t="n"/>
      <c r="AA1437" s="152" t="n"/>
      <c r="AB1437" s="152" t="n"/>
      <c r="AC1437" s="152" t="n"/>
      <c r="AD1437" s="152" t="n"/>
      <c r="AE1437" s="152" t="n"/>
      <c r="AF1437" s="152" t="n"/>
      <c r="AG1437" s="152" t="n"/>
      <c r="AH1437" s="152" t="n"/>
      <c r="AI1437" s="152" t="n"/>
      <c r="AJ1437" s="152" t="n"/>
      <c r="AK1437" s="152" t="n"/>
      <c r="AL1437" s="152" t="n"/>
      <c r="AM1437" s="152" t="n"/>
      <c r="AN1437" s="166" t="n"/>
      <c r="AO1437" s="155" t="n"/>
      <c r="AP1437" s="152" t="n"/>
      <c r="AQ1437" s="152" t="n"/>
      <c r="AR1437" s="152" t="n"/>
      <c r="AS1437" s="152" t="n"/>
      <c r="AT1437" s="152" t="n"/>
      <c r="AU1437" s="155" t="n"/>
      <c r="AV1437" s="152" t="n"/>
      <c r="AW1437" s="152" t="n"/>
      <c r="AX1437" s="152" t="n"/>
      <c r="AY1437" s="152" t="n"/>
      <c r="AZ1437" s="152" t="n"/>
      <c r="BA1437" s="165" t="n"/>
      <c r="BB1437" s="165" t="n"/>
      <c r="BC1437" s="152" t="n"/>
      <c r="BD1437" s="152" t="n"/>
      <c r="BE1437" s="152" t="n"/>
      <c r="BF1437" s="152" t="n"/>
      <c r="BG1437" s="155" t="n"/>
      <c r="BH1437" s="152" t="n"/>
      <c r="BI1437" s="152" t="n"/>
      <c r="BJ1437" s="152" t="n"/>
      <c r="BK1437" s="152" t="n"/>
      <c r="BL1437" s="152" t="n"/>
      <c r="BM1437" s="152" t="n"/>
      <c r="BN1437" s="152" t="n"/>
      <c r="BO1437" s="152" t="n"/>
      <c r="BP1437" s="155" t="n"/>
      <c r="BQ1437" s="152" t="n"/>
      <c r="BR1437" s="152" t="n"/>
      <c r="BS1437" s="152" t="n"/>
      <c r="BT1437" s="152" t="n"/>
      <c r="BU1437" s="152" t="n"/>
      <c r="BV1437" s="152" t="n"/>
      <c r="BW1437" s="152" t="n"/>
      <c r="BX1437" s="165" t="n"/>
      <c r="BY1437" s="150" t="n"/>
      <c r="BZ1437" s="150" t="n"/>
      <c r="CA1437" s="150" t="n"/>
      <c r="CB1437" s="174" t="n"/>
      <c r="CC1437" s="156" t="n"/>
      <c r="CD1437" s="156" t="n"/>
      <c r="CE1437" s="167">
        <f>IFERROR(__xludf.DUMMYFUNCTION("""COMPUTED_VALUE"""),"")</f>
        <v/>
      </c>
      <c r="CF1437" s="158">
        <f>IFERROR(__xludf.DUMMYFUNCTION("""COMPUTED_VALUE"""),"")</f>
        <v/>
      </c>
      <c r="CG1437" s="148" t="n"/>
      <c r="CH1437" s="148" t="n"/>
      <c r="CI1437" s="148" t="n"/>
      <c r="CJ1437" s="148" t="n"/>
      <c r="CK1437" s="148" t="n"/>
      <c r="CL1437" s="148" t="n"/>
      <c r="CM1437" s="148" t="n"/>
      <c r="CN1437" s="148" t="n"/>
      <c r="CO1437" s="148" t="n"/>
      <c r="CP1437" s="148" t="n"/>
      <c r="CQ1437" s="148" t="n"/>
      <c r="CR1437" s="148" t="n"/>
      <c r="CS1437" s="148" t="n"/>
      <c r="CT1437" s="148" t="n"/>
      <c r="CU1437" s="148" t="n"/>
      <c r="CV1437" s="148" t="n"/>
    </row>
    <row r="1438">
      <c r="A1438" s="162" t="n"/>
      <c r="B1438" s="64" t="n"/>
      <c r="C1438" s="129" t="n"/>
      <c r="D1438" s="130" t="inlineStr"/>
      <c r="E1438" s="150" t="inlineStr"/>
      <c r="F1438" s="150" t="inlineStr"/>
      <c r="G1438" s="150" t="n"/>
      <c r="H1438" s="152" t="n"/>
      <c r="I1438" s="152" t="n"/>
      <c r="J1438" s="152" t="n"/>
      <c r="K1438" s="152" t="n"/>
      <c r="L1438" s="152" t="n"/>
      <c r="M1438" s="152" t="n"/>
      <c r="N1438" s="152" t="n"/>
      <c r="O1438" s="152" t="n"/>
      <c r="P1438" s="152" t="n"/>
      <c r="Q1438" s="152" t="n"/>
      <c r="R1438" s="152" t="n"/>
      <c r="S1438" s="165" t="n"/>
      <c r="T1438" s="152" t="n"/>
      <c r="U1438" s="152" t="n"/>
      <c r="V1438" s="152" t="n"/>
      <c r="W1438" s="152" t="n"/>
      <c r="X1438" s="152" t="n"/>
      <c r="Y1438" s="152" t="n"/>
      <c r="Z1438" s="152" t="n"/>
      <c r="AA1438" s="152" t="n"/>
      <c r="AB1438" s="152" t="n"/>
      <c r="AC1438" s="152" t="n"/>
      <c r="AD1438" s="152" t="n"/>
      <c r="AE1438" s="152" t="n"/>
      <c r="AF1438" s="152" t="n"/>
      <c r="AG1438" s="152" t="n"/>
      <c r="AH1438" s="152" t="n"/>
      <c r="AI1438" s="152" t="n"/>
      <c r="AJ1438" s="152" t="n"/>
      <c r="AK1438" s="152" t="n"/>
      <c r="AL1438" s="152" t="n"/>
      <c r="AM1438" s="152" t="n"/>
      <c r="AN1438" s="166" t="n"/>
      <c r="AO1438" s="155" t="n"/>
      <c r="AP1438" s="152" t="n"/>
      <c r="AQ1438" s="152" t="n"/>
      <c r="AR1438" s="152" t="n"/>
      <c r="AS1438" s="152" t="n"/>
      <c r="AT1438" s="152" t="n"/>
      <c r="AU1438" s="155" t="n"/>
      <c r="AV1438" s="152" t="n"/>
      <c r="AW1438" s="152" t="n"/>
      <c r="AX1438" s="152" t="n"/>
      <c r="AY1438" s="152" t="n"/>
      <c r="AZ1438" s="152" t="n"/>
      <c r="BA1438" s="165" t="n"/>
      <c r="BB1438" s="165" t="n"/>
      <c r="BC1438" s="152" t="n"/>
      <c r="BD1438" s="152" t="n"/>
      <c r="BE1438" s="152" t="n"/>
      <c r="BF1438" s="152" t="n"/>
      <c r="BG1438" s="155" t="n"/>
      <c r="BH1438" s="152" t="n"/>
      <c r="BI1438" s="152" t="n"/>
      <c r="BJ1438" s="152" t="n"/>
      <c r="BK1438" s="152" t="n"/>
      <c r="BL1438" s="152" t="n"/>
      <c r="BM1438" s="152" t="n"/>
      <c r="BN1438" s="152" t="n"/>
      <c r="BO1438" s="152" t="n"/>
      <c r="BP1438" s="155" t="n"/>
      <c r="BQ1438" s="152" t="n"/>
      <c r="BR1438" s="152" t="n"/>
      <c r="BS1438" s="152" t="n"/>
      <c r="BT1438" s="152" t="n"/>
      <c r="BU1438" s="152" t="n"/>
      <c r="BV1438" s="152" t="n"/>
      <c r="BW1438" s="152" t="n"/>
      <c r="BX1438" s="165" t="n"/>
      <c r="BY1438" s="150" t="n"/>
      <c r="BZ1438" s="150" t="n"/>
      <c r="CA1438" s="150" t="n"/>
      <c r="CB1438" s="174" t="n"/>
      <c r="CC1438" s="156" t="n"/>
      <c r="CD1438" s="156" t="n"/>
      <c r="CE1438" s="167">
        <f>IFERROR(__xludf.DUMMYFUNCTION("""COMPUTED_VALUE"""),"")</f>
        <v/>
      </c>
      <c r="CF1438" s="158">
        <f>IFERROR(__xludf.DUMMYFUNCTION("""COMPUTED_VALUE"""),"")</f>
        <v/>
      </c>
      <c r="CG1438" s="148" t="n"/>
      <c r="CH1438" s="148" t="n"/>
      <c r="CI1438" s="148" t="n"/>
      <c r="CJ1438" s="148" t="n"/>
      <c r="CK1438" s="148" t="n"/>
      <c r="CL1438" s="148" t="n"/>
      <c r="CM1438" s="148" t="n"/>
      <c r="CN1438" s="148" t="n"/>
      <c r="CO1438" s="148" t="n"/>
      <c r="CP1438" s="148" t="n"/>
      <c r="CQ1438" s="148" t="n"/>
      <c r="CR1438" s="148" t="n"/>
      <c r="CS1438" s="148" t="n"/>
      <c r="CT1438" s="148" t="n"/>
      <c r="CU1438" s="148" t="n"/>
      <c r="CV1438" s="148" t="n"/>
    </row>
    <row r="1439">
      <c r="A1439" s="162" t="n"/>
      <c r="B1439" s="64" t="n"/>
      <c r="C1439" s="129" t="n"/>
      <c r="D1439" s="130" t="inlineStr"/>
      <c r="E1439" s="150" t="inlineStr"/>
      <c r="F1439" s="150" t="inlineStr"/>
      <c r="G1439" s="150" t="n"/>
      <c r="H1439" s="152" t="n"/>
      <c r="I1439" s="152" t="n"/>
      <c r="J1439" s="152" t="n"/>
      <c r="K1439" s="152" t="n"/>
      <c r="L1439" s="152" t="n"/>
      <c r="M1439" s="152" t="n"/>
      <c r="N1439" s="152" t="n"/>
      <c r="O1439" s="152" t="n"/>
      <c r="P1439" s="152" t="n"/>
      <c r="Q1439" s="152" t="n"/>
      <c r="R1439" s="152" t="n"/>
      <c r="S1439" s="165" t="n"/>
      <c r="T1439" s="152" t="n"/>
      <c r="U1439" s="152" t="n"/>
      <c r="V1439" s="152" t="n"/>
      <c r="W1439" s="152" t="n"/>
      <c r="X1439" s="152" t="n"/>
      <c r="Y1439" s="152" t="n"/>
      <c r="Z1439" s="152" t="n"/>
      <c r="AA1439" s="152" t="n"/>
      <c r="AB1439" s="152" t="n"/>
      <c r="AC1439" s="152" t="n"/>
      <c r="AD1439" s="152" t="n"/>
      <c r="AE1439" s="152" t="n"/>
      <c r="AF1439" s="152" t="n"/>
      <c r="AG1439" s="152" t="n"/>
      <c r="AH1439" s="152" t="n"/>
      <c r="AI1439" s="152" t="n"/>
      <c r="AJ1439" s="152" t="n"/>
      <c r="AK1439" s="152" t="n"/>
      <c r="AL1439" s="152" t="n"/>
      <c r="AM1439" s="152" t="n"/>
      <c r="AN1439" s="166" t="n"/>
      <c r="AO1439" s="155" t="n"/>
      <c r="AP1439" s="152" t="n"/>
      <c r="AQ1439" s="152" t="n"/>
      <c r="AR1439" s="152" t="n"/>
      <c r="AS1439" s="152" t="n"/>
      <c r="AT1439" s="152" t="n"/>
      <c r="AU1439" s="155" t="n"/>
      <c r="AV1439" s="152" t="n"/>
      <c r="AW1439" s="152" t="n"/>
      <c r="AX1439" s="152" t="n"/>
      <c r="AY1439" s="152" t="n"/>
      <c r="AZ1439" s="152" t="n"/>
      <c r="BA1439" s="165" t="n"/>
      <c r="BB1439" s="165" t="n"/>
      <c r="BC1439" s="152" t="n"/>
      <c r="BD1439" s="152" t="n"/>
      <c r="BE1439" s="152" t="n"/>
      <c r="BF1439" s="152" t="n"/>
      <c r="BG1439" s="155" t="n"/>
      <c r="BH1439" s="152" t="n"/>
      <c r="BI1439" s="152" t="n"/>
      <c r="BJ1439" s="152" t="n"/>
      <c r="BK1439" s="152" t="n"/>
      <c r="BL1439" s="152" t="n"/>
      <c r="BM1439" s="152" t="n"/>
      <c r="BN1439" s="152" t="n"/>
      <c r="BO1439" s="152" t="n"/>
      <c r="BP1439" s="155" t="n"/>
      <c r="BQ1439" s="152" t="n"/>
      <c r="BR1439" s="152" t="n"/>
      <c r="BS1439" s="152" t="n"/>
      <c r="BT1439" s="152" t="n"/>
      <c r="BU1439" s="152" t="n"/>
      <c r="BV1439" s="152" t="n"/>
      <c r="BW1439" s="152" t="n"/>
      <c r="BX1439" s="165" t="n"/>
      <c r="BY1439" s="150" t="n"/>
      <c r="BZ1439" s="150" t="n"/>
      <c r="CA1439" s="150" t="n"/>
      <c r="CB1439" s="174" t="n"/>
      <c r="CC1439" s="156" t="n"/>
      <c r="CD1439" s="156" t="n"/>
      <c r="CE1439" s="167">
        <f>IFERROR(__xludf.DUMMYFUNCTION("""COMPUTED_VALUE"""),"")</f>
        <v/>
      </c>
      <c r="CF1439" s="158">
        <f>IFERROR(__xludf.DUMMYFUNCTION("""COMPUTED_VALUE"""),"")</f>
        <v/>
      </c>
      <c r="CG1439" s="148" t="n"/>
      <c r="CH1439" s="148" t="n"/>
      <c r="CI1439" s="148" t="n"/>
      <c r="CJ1439" s="148" t="n"/>
      <c r="CK1439" s="148" t="n"/>
      <c r="CL1439" s="148" t="n"/>
      <c r="CM1439" s="148" t="n"/>
      <c r="CN1439" s="148" t="n"/>
      <c r="CO1439" s="148" t="n"/>
      <c r="CP1439" s="148" t="n"/>
      <c r="CQ1439" s="148" t="n"/>
      <c r="CR1439" s="148" t="n"/>
      <c r="CS1439" s="148" t="n"/>
      <c r="CT1439" s="148" t="n"/>
      <c r="CU1439" s="148" t="n"/>
      <c r="CV1439" s="148" t="n"/>
    </row>
    <row r="1440">
      <c r="A1440" s="162" t="n"/>
      <c r="B1440" s="64" t="n"/>
      <c r="C1440" s="129" t="n"/>
      <c r="D1440" s="130" t="inlineStr"/>
      <c r="E1440" s="150" t="inlineStr"/>
      <c r="F1440" s="150" t="inlineStr"/>
      <c r="G1440" s="150" t="n"/>
      <c r="H1440" s="152" t="n"/>
      <c r="I1440" s="152" t="n"/>
      <c r="J1440" s="152" t="n"/>
      <c r="K1440" s="152" t="n"/>
      <c r="L1440" s="152" t="n"/>
      <c r="M1440" s="152" t="n"/>
      <c r="N1440" s="152" t="n"/>
      <c r="O1440" s="152" t="n"/>
      <c r="P1440" s="152" t="n"/>
      <c r="Q1440" s="152" t="n"/>
      <c r="R1440" s="152" t="n"/>
      <c r="S1440" s="165" t="n"/>
      <c r="T1440" s="152" t="n"/>
      <c r="U1440" s="152" t="n"/>
      <c r="V1440" s="152" t="n"/>
      <c r="W1440" s="152" t="n"/>
      <c r="X1440" s="152" t="n"/>
      <c r="Y1440" s="152" t="n"/>
      <c r="Z1440" s="152" t="n"/>
      <c r="AA1440" s="152" t="n"/>
      <c r="AB1440" s="152" t="n"/>
      <c r="AC1440" s="152" t="n"/>
      <c r="AD1440" s="152" t="n"/>
      <c r="AE1440" s="152" t="n"/>
      <c r="AF1440" s="152" t="n"/>
      <c r="AG1440" s="152" t="n"/>
      <c r="AH1440" s="152" t="n"/>
      <c r="AI1440" s="152" t="n"/>
      <c r="AJ1440" s="152" t="n"/>
      <c r="AK1440" s="152" t="n"/>
      <c r="AL1440" s="152" t="n"/>
      <c r="AM1440" s="152" t="n"/>
      <c r="AN1440" s="166" t="n"/>
      <c r="AO1440" s="155" t="n"/>
      <c r="AP1440" s="152" t="n"/>
      <c r="AQ1440" s="152" t="n"/>
      <c r="AR1440" s="152" t="n"/>
      <c r="AS1440" s="152" t="n"/>
      <c r="AT1440" s="152" t="n"/>
      <c r="AU1440" s="155" t="n"/>
      <c r="AV1440" s="152" t="n"/>
      <c r="AW1440" s="152" t="n"/>
      <c r="AX1440" s="152" t="n"/>
      <c r="AY1440" s="152" t="n"/>
      <c r="AZ1440" s="152" t="n"/>
      <c r="BA1440" s="165" t="n"/>
      <c r="BB1440" s="165" t="n"/>
      <c r="BC1440" s="152" t="n"/>
      <c r="BD1440" s="152" t="n"/>
      <c r="BE1440" s="152" t="n"/>
      <c r="BF1440" s="152" t="n"/>
      <c r="BG1440" s="155" t="n"/>
      <c r="BH1440" s="152" t="n"/>
      <c r="BI1440" s="152" t="n"/>
      <c r="BJ1440" s="152" t="n"/>
      <c r="BK1440" s="152" t="n"/>
      <c r="BL1440" s="152" t="n"/>
      <c r="BM1440" s="152" t="n"/>
      <c r="BN1440" s="152" t="n"/>
      <c r="BO1440" s="152" t="n"/>
      <c r="BP1440" s="155" t="n"/>
      <c r="BQ1440" s="152" t="n"/>
      <c r="BR1440" s="152" t="n"/>
      <c r="BS1440" s="152" t="n"/>
      <c r="BT1440" s="152" t="n"/>
      <c r="BU1440" s="152" t="n"/>
      <c r="BV1440" s="152" t="n"/>
      <c r="BW1440" s="152" t="n"/>
      <c r="BX1440" s="165" t="n"/>
      <c r="BY1440" s="150" t="n"/>
      <c r="BZ1440" s="150" t="n"/>
      <c r="CA1440" s="150" t="n"/>
      <c r="CB1440" s="174" t="n"/>
      <c r="CC1440" s="156" t="n"/>
      <c r="CD1440" s="156" t="n"/>
      <c r="CE1440" s="167">
        <f>IFERROR(__xludf.DUMMYFUNCTION("""COMPUTED_VALUE"""),"")</f>
        <v/>
      </c>
      <c r="CF1440" s="158">
        <f>IFERROR(__xludf.DUMMYFUNCTION("""COMPUTED_VALUE"""),"")</f>
        <v/>
      </c>
      <c r="CG1440" s="148" t="n"/>
      <c r="CH1440" s="148" t="n"/>
      <c r="CI1440" s="148" t="n"/>
      <c r="CJ1440" s="148" t="n"/>
      <c r="CK1440" s="148" t="n"/>
      <c r="CL1440" s="148" t="n"/>
      <c r="CM1440" s="148" t="n"/>
      <c r="CN1440" s="148" t="n"/>
      <c r="CO1440" s="148" t="n"/>
      <c r="CP1440" s="148" t="n"/>
      <c r="CQ1440" s="148" t="n"/>
      <c r="CR1440" s="148" t="n"/>
      <c r="CS1440" s="148" t="n"/>
      <c r="CT1440" s="148" t="n"/>
      <c r="CU1440" s="148" t="n"/>
      <c r="CV1440" s="148" t="n"/>
    </row>
    <row r="1441">
      <c r="A1441" s="162" t="n"/>
      <c r="B1441" s="64" t="n"/>
      <c r="C1441" s="129" t="n"/>
      <c r="D1441" s="130" t="inlineStr"/>
      <c r="E1441" s="150" t="inlineStr"/>
      <c r="F1441" s="150" t="inlineStr"/>
      <c r="G1441" s="150" t="n"/>
      <c r="H1441" s="152" t="n"/>
      <c r="I1441" s="152" t="n"/>
      <c r="J1441" s="152" t="n"/>
      <c r="K1441" s="152" t="n"/>
      <c r="L1441" s="152" t="n"/>
      <c r="M1441" s="152" t="n"/>
      <c r="N1441" s="152" t="n"/>
      <c r="O1441" s="152" t="n"/>
      <c r="P1441" s="152" t="n"/>
      <c r="Q1441" s="152" t="n"/>
      <c r="R1441" s="152" t="n"/>
      <c r="S1441" s="165" t="n"/>
      <c r="T1441" s="152" t="n"/>
      <c r="U1441" s="152" t="n"/>
      <c r="V1441" s="152" t="n"/>
      <c r="W1441" s="152" t="n"/>
      <c r="X1441" s="152" t="n"/>
      <c r="Y1441" s="152" t="n"/>
      <c r="Z1441" s="152" t="n"/>
      <c r="AA1441" s="152" t="n"/>
      <c r="AB1441" s="152" t="n"/>
      <c r="AC1441" s="152" t="n"/>
      <c r="AD1441" s="152" t="n"/>
      <c r="AE1441" s="152" t="n"/>
      <c r="AF1441" s="152" t="n"/>
      <c r="AG1441" s="152" t="n"/>
      <c r="AH1441" s="152" t="n"/>
      <c r="AI1441" s="152" t="n"/>
      <c r="AJ1441" s="152" t="n"/>
      <c r="AK1441" s="152" t="n"/>
      <c r="AL1441" s="152" t="n"/>
      <c r="AM1441" s="152" t="n"/>
      <c r="AN1441" s="166" t="n"/>
      <c r="AO1441" s="155" t="n"/>
      <c r="AP1441" s="152" t="n"/>
      <c r="AQ1441" s="152" t="n"/>
      <c r="AR1441" s="152" t="n"/>
      <c r="AS1441" s="152" t="n"/>
      <c r="AT1441" s="152" t="n"/>
      <c r="AU1441" s="155" t="n"/>
      <c r="AV1441" s="152" t="n"/>
      <c r="AW1441" s="152" t="n"/>
      <c r="AX1441" s="152" t="n"/>
      <c r="AY1441" s="152" t="n"/>
      <c r="AZ1441" s="152" t="n"/>
      <c r="BA1441" s="165" t="n"/>
      <c r="BB1441" s="165" t="n"/>
      <c r="BC1441" s="152" t="n"/>
      <c r="BD1441" s="152" t="n"/>
      <c r="BE1441" s="152" t="n"/>
      <c r="BF1441" s="152" t="n"/>
      <c r="BG1441" s="155" t="n"/>
      <c r="BH1441" s="152" t="n"/>
      <c r="BI1441" s="152" t="n"/>
      <c r="BJ1441" s="152" t="n"/>
      <c r="BK1441" s="152" t="n"/>
      <c r="BL1441" s="152" t="n"/>
      <c r="BM1441" s="152" t="n"/>
      <c r="BN1441" s="152" t="n"/>
      <c r="BO1441" s="152" t="n"/>
      <c r="BP1441" s="155" t="n"/>
      <c r="BQ1441" s="152" t="n"/>
      <c r="BR1441" s="152" t="n"/>
      <c r="BS1441" s="152" t="n"/>
      <c r="BT1441" s="152" t="n"/>
      <c r="BU1441" s="152" t="n"/>
      <c r="BV1441" s="152" t="n"/>
      <c r="BW1441" s="152" t="n"/>
      <c r="BX1441" s="165" t="n"/>
      <c r="BY1441" s="150" t="n"/>
      <c r="BZ1441" s="150" t="n"/>
      <c r="CA1441" s="150" t="n"/>
      <c r="CB1441" s="174" t="n"/>
      <c r="CC1441" s="156" t="n"/>
      <c r="CD1441" s="156" t="n"/>
      <c r="CE1441" s="167">
        <f>IFERROR(__xludf.DUMMYFUNCTION("""COMPUTED_VALUE"""),"")</f>
        <v/>
      </c>
      <c r="CF1441" s="158">
        <f>IFERROR(__xludf.DUMMYFUNCTION("""COMPUTED_VALUE"""),"")</f>
        <v/>
      </c>
      <c r="CG1441" s="148" t="n"/>
      <c r="CH1441" s="148" t="n"/>
      <c r="CI1441" s="148" t="n"/>
      <c r="CJ1441" s="148" t="n"/>
      <c r="CK1441" s="148" t="n"/>
      <c r="CL1441" s="148" t="n"/>
      <c r="CM1441" s="148" t="n"/>
      <c r="CN1441" s="148" t="n"/>
      <c r="CO1441" s="148" t="n"/>
      <c r="CP1441" s="148" t="n"/>
      <c r="CQ1441" s="148" t="n"/>
      <c r="CR1441" s="148" t="n"/>
      <c r="CS1441" s="148" t="n"/>
      <c r="CT1441" s="148" t="n"/>
      <c r="CU1441" s="148" t="n"/>
      <c r="CV1441" s="148" t="n"/>
    </row>
    <row r="1442">
      <c r="A1442" s="162" t="n"/>
      <c r="B1442" s="64" t="n"/>
      <c r="C1442" s="129" t="n"/>
      <c r="D1442" s="130" t="inlineStr"/>
      <c r="E1442" s="150" t="inlineStr"/>
      <c r="F1442" s="150" t="inlineStr"/>
      <c r="G1442" s="150" t="n"/>
      <c r="H1442" s="152" t="n"/>
      <c r="I1442" s="152" t="n"/>
      <c r="J1442" s="152" t="n"/>
      <c r="K1442" s="152" t="n"/>
      <c r="L1442" s="152" t="n"/>
      <c r="M1442" s="152" t="n"/>
      <c r="N1442" s="152" t="n"/>
      <c r="O1442" s="152" t="n"/>
      <c r="P1442" s="152" t="n"/>
      <c r="Q1442" s="152" t="n"/>
      <c r="R1442" s="152" t="n"/>
      <c r="S1442" s="165" t="n"/>
      <c r="T1442" s="152" t="n"/>
      <c r="U1442" s="152" t="n"/>
      <c r="V1442" s="152" t="n"/>
      <c r="W1442" s="152" t="n"/>
      <c r="X1442" s="152" t="n"/>
      <c r="Y1442" s="152" t="n"/>
      <c r="Z1442" s="152" t="n"/>
      <c r="AA1442" s="152" t="n"/>
      <c r="AB1442" s="152" t="n"/>
      <c r="AC1442" s="152" t="n"/>
      <c r="AD1442" s="152" t="n"/>
      <c r="AE1442" s="152" t="n"/>
      <c r="AF1442" s="152" t="n"/>
      <c r="AG1442" s="152" t="n"/>
      <c r="AH1442" s="152" t="n"/>
      <c r="AI1442" s="152" t="n"/>
      <c r="AJ1442" s="152" t="n"/>
      <c r="AK1442" s="152" t="n"/>
      <c r="AL1442" s="152" t="n"/>
      <c r="AM1442" s="152" t="n"/>
      <c r="AN1442" s="166" t="n"/>
      <c r="AO1442" s="155" t="n"/>
      <c r="AP1442" s="152" t="n"/>
      <c r="AQ1442" s="152" t="n"/>
      <c r="AR1442" s="152" t="n"/>
      <c r="AS1442" s="152" t="n"/>
      <c r="AT1442" s="152" t="n"/>
      <c r="AU1442" s="155" t="n"/>
      <c r="AV1442" s="152" t="n"/>
      <c r="AW1442" s="152" t="n"/>
      <c r="AX1442" s="152" t="n"/>
      <c r="AY1442" s="152" t="n"/>
      <c r="AZ1442" s="152" t="n"/>
      <c r="BA1442" s="165" t="n"/>
      <c r="BB1442" s="165" t="n"/>
      <c r="BC1442" s="152" t="n"/>
      <c r="BD1442" s="152" t="n"/>
      <c r="BE1442" s="152" t="n"/>
      <c r="BF1442" s="152" t="n"/>
      <c r="BG1442" s="155" t="n"/>
      <c r="BH1442" s="152" t="n"/>
      <c r="BI1442" s="152" t="n"/>
      <c r="BJ1442" s="152" t="n"/>
      <c r="BK1442" s="152" t="n"/>
      <c r="BL1442" s="152" t="n"/>
      <c r="BM1442" s="152" t="n"/>
      <c r="BN1442" s="152" t="n"/>
      <c r="BO1442" s="152" t="n"/>
      <c r="BP1442" s="155" t="n"/>
      <c r="BQ1442" s="152" t="n"/>
      <c r="BR1442" s="152" t="n"/>
      <c r="BS1442" s="152" t="n"/>
      <c r="BT1442" s="152" t="n"/>
      <c r="BU1442" s="152" t="n"/>
      <c r="BV1442" s="152" t="n"/>
      <c r="BW1442" s="152" t="n"/>
      <c r="BX1442" s="165" t="n"/>
      <c r="BY1442" s="150" t="n"/>
      <c r="BZ1442" s="150" t="n"/>
      <c r="CA1442" s="150" t="n"/>
      <c r="CB1442" s="174" t="n"/>
      <c r="CC1442" s="156" t="n"/>
      <c r="CD1442" s="156" t="n"/>
      <c r="CE1442" s="167">
        <f>IFERROR(__xludf.DUMMYFUNCTION("""COMPUTED_VALUE"""),"")</f>
        <v/>
      </c>
      <c r="CF1442" s="158">
        <f>IFERROR(__xludf.DUMMYFUNCTION("""COMPUTED_VALUE"""),"")</f>
        <v/>
      </c>
      <c r="CG1442" s="148" t="n"/>
      <c r="CH1442" s="148" t="n"/>
      <c r="CI1442" s="148" t="n"/>
      <c r="CJ1442" s="148" t="n"/>
      <c r="CK1442" s="148" t="n"/>
      <c r="CL1442" s="148" t="n"/>
      <c r="CM1442" s="148" t="n"/>
      <c r="CN1442" s="148" t="n"/>
      <c r="CO1442" s="148" t="n"/>
      <c r="CP1442" s="148" t="n"/>
      <c r="CQ1442" s="148" t="n"/>
      <c r="CR1442" s="148" t="n"/>
      <c r="CS1442" s="148" t="n"/>
      <c r="CT1442" s="148" t="n"/>
      <c r="CU1442" s="148" t="n"/>
      <c r="CV1442" s="148" t="n"/>
    </row>
    <row r="1443">
      <c r="A1443" s="162" t="n"/>
      <c r="B1443" s="64" t="n"/>
      <c r="C1443" s="129" t="n"/>
      <c r="D1443" s="130" t="inlineStr"/>
      <c r="E1443" s="150" t="inlineStr"/>
      <c r="F1443" s="150" t="inlineStr"/>
      <c r="G1443" s="150" t="n"/>
      <c r="H1443" s="152" t="n"/>
      <c r="I1443" s="152" t="n"/>
      <c r="J1443" s="152" t="n"/>
      <c r="K1443" s="152" t="n"/>
      <c r="L1443" s="152" t="n"/>
      <c r="M1443" s="152" t="n"/>
      <c r="N1443" s="152" t="n"/>
      <c r="O1443" s="152" t="n"/>
      <c r="P1443" s="152" t="n"/>
      <c r="Q1443" s="152" t="n"/>
      <c r="R1443" s="152" t="n"/>
      <c r="S1443" s="165" t="n"/>
      <c r="T1443" s="152" t="n"/>
      <c r="U1443" s="152" t="n"/>
      <c r="V1443" s="152" t="n"/>
      <c r="W1443" s="152" t="n"/>
      <c r="X1443" s="152" t="n"/>
      <c r="Y1443" s="152" t="n"/>
      <c r="Z1443" s="152" t="n"/>
      <c r="AA1443" s="152" t="n"/>
      <c r="AB1443" s="152" t="n"/>
      <c r="AC1443" s="152" t="n"/>
      <c r="AD1443" s="152" t="n"/>
      <c r="AE1443" s="152" t="n"/>
      <c r="AF1443" s="152" t="n"/>
      <c r="AG1443" s="152" t="n"/>
      <c r="AH1443" s="152" t="n"/>
      <c r="AI1443" s="152" t="n"/>
      <c r="AJ1443" s="152" t="n"/>
      <c r="AK1443" s="152" t="n"/>
      <c r="AL1443" s="152" t="n"/>
      <c r="AM1443" s="152" t="n"/>
      <c r="AN1443" s="166" t="n"/>
      <c r="AO1443" s="155" t="n"/>
      <c r="AP1443" s="152" t="n"/>
      <c r="AQ1443" s="152" t="n"/>
      <c r="AR1443" s="152" t="n"/>
      <c r="AS1443" s="152" t="n"/>
      <c r="AT1443" s="152" t="n"/>
      <c r="AU1443" s="155" t="n"/>
      <c r="AV1443" s="152" t="n"/>
      <c r="AW1443" s="152" t="n"/>
      <c r="AX1443" s="152" t="n"/>
      <c r="AY1443" s="152" t="n"/>
      <c r="AZ1443" s="152" t="n"/>
      <c r="BA1443" s="165" t="n"/>
      <c r="BB1443" s="165" t="n"/>
      <c r="BC1443" s="152" t="n"/>
      <c r="BD1443" s="152" t="n"/>
      <c r="BE1443" s="152" t="n"/>
      <c r="BF1443" s="152" t="n"/>
      <c r="BG1443" s="155" t="n"/>
      <c r="BH1443" s="152" t="n"/>
      <c r="BI1443" s="152" t="n"/>
      <c r="BJ1443" s="152" t="n"/>
      <c r="BK1443" s="152" t="n"/>
      <c r="BL1443" s="152" t="n"/>
      <c r="BM1443" s="152" t="n"/>
      <c r="BN1443" s="152" t="n"/>
      <c r="BO1443" s="152" t="n"/>
      <c r="BP1443" s="155" t="n"/>
      <c r="BQ1443" s="152" t="n"/>
      <c r="BR1443" s="152" t="n"/>
      <c r="BS1443" s="152" t="n"/>
      <c r="BT1443" s="152" t="n"/>
      <c r="BU1443" s="152" t="n"/>
      <c r="BV1443" s="152" t="n"/>
      <c r="BW1443" s="152" t="n"/>
      <c r="BX1443" s="165" t="n"/>
      <c r="BY1443" s="150" t="n"/>
      <c r="BZ1443" s="150" t="n"/>
      <c r="CA1443" s="150" t="n"/>
      <c r="CB1443" s="174" t="n"/>
      <c r="CC1443" s="156" t="n"/>
      <c r="CD1443" s="156" t="n"/>
      <c r="CE1443" s="167">
        <f>IFERROR(__xludf.DUMMYFUNCTION("""COMPUTED_VALUE"""),"")</f>
        <v/>
      </c>
      <c r="CF1443" s="158">
        <f>IFERROR(__xludf.DUMMYFUNCTION("""COMPUTED_VALUE"""),"")</f>
        <v/>
      </c>
      <c r="CG1443" s="148" t="n"/>
      <c r="CH1443" s="148" t="n"/>
      <c r="CI1443" s="148" t="n"/>
      <c r="CJ1443" s="148" t="n"/>
      <c r="CK1443" s="148" t="n"/>
      <c r="CL1443" s="148" t="n"/>
      <c r="CM1443" s="148" t="n"/>
      <c r="CN1443" s="148" t="n"/>
      <c r="CO1443" s="148" t="n"/>
      <c r="CP1443" s="148" t="n"/>
      <c r="CQ1443" s="148" t="n"/>
      <c r="CR1443" s="148" t="n"/>
      <c r="CS1443" s="148" t="n"/>
      <c r="CT1443" s="148" t="n"/>
      <c r="CU1443" s="148" t="n"/>
      <c r="CV1443" s="148" t="n"/>
    </row>
    <row r="1444">
      <c r="A1444" s="162" t="n"/>
      <c r="B1444" s="64" t="n"/>
      <c r="C1444" s="129" t="n"/>
      <c r="D1444" s="130" t="inlineStr"/>
      <c r="E1444" s="150" t="inlineStr"/>
      <c r="F1444" s="150" t="inlineStr"/>
      <c r="G1444" s="150" t="n"/>
      <c r="H1444" s="152" t="n"/>
      <c r="I1444" s="152" t="n"/>
      <c r="J1444" s="152" t="n"/>
      <c r="K1444" s="152" t="n"/>
      <c r="L1444" s="152" t="n"/>
      <c r="M1444" s="152" t="n"/>
      <c r="N1444" s="152" t="n"/>
      <c r="O1444" s="152" t="n"/>
      <c r="P1444" s="152" t="n"/>
      <c r="Q1444" s="152" t="n"/>
      <c r="R1444" s="152" t="n"/>
      <c r="S1444" s="165" t="n"/>
      <c r="T1444" s="152" t="n"/>
      <c r="U1444" s="152" t="n"/>
      <c r="V1444" s="152" t="n"/>
      <c r="W1444" s="152" t="n"/>
      <c r="X1444" s="152" t="n"/>
      <c r="Y1444" s="152" t="n"/>
      <c r="Z1444" s="152" t="n"/>
      <c r="AA1444" s="152" t="n"/>
      <c r="AB1444" s="152" t="n"/>
      <c r="AC1444" s="152" t="n"/>
      <c r="AD1444" s="152" t="n"/>
      <c r="AE1444" s="152" t="n"/>
      <c r="AF1444" s="152" t="n"/>
      <c r="AG1444" s="152" t="n"/>
      <c r="AH1444" s="152" t="n"/>
      <c r="AI1444" s="152" t="n"/>
      <c r="AJ1444" s="152" t="n"/>
      <c r="AK1444" s="152" t="n"/>
      <c r="AL1444" s="152" t="n"/>
      <c r="AM1444" s="152" t="n"/>
      <c r="AN1444" s="166" t="n"/>
      <c r="AO1444" s="155" t="n"/>
      <c r="AP1444" s="152" t="n"/>
      <c r="AQ1444" s="152" t="n"/>
      <c r="AR1444" s="152" t="n"/>
      <c r="AS1444" s="152" t="n"/>
      <c r="AT1444" s="152" t="n"/>
      <c r="AU1444" s="155" t="n"/>
      <c r="AV1444" s="152" t="n"/>
      <c r="AW1444" s="152" t="n"/>
      <c r="AX1444" s="152" t="n"/>
      <c r="AY1444" s="152" t="n"/>
      <c r="AZ1444" s="152" t="n"/>
      <c r="BA1444" s="165" t="n"/>
      <c r="BB1444" s="165" t="n"/>
      <c r="BC1444" s="152" t="n"/>
      <c r="BD1444" s="152" t="n"/>
      <c r="BE1444" s="152" t="n"/>
      <c r="BF1444" s="152" t="n"/>
      <c r="BG1444" s="155" t="n"/>
      <c r="BH1444" s="152" t="n"/>
      <c r="BI1444" s="152" t="n"/>
      <c r="BJ1444" s="152" t="n"/>
      <c r="BK1444" s="152" t="n"/>
      <c r="BL1444" s="152" t="n"/>
      <c r="BM1444" s="152" t="n"/>
      <c r="BN1444" s="152" t="n"/>
      <c r="BO1444" s="152" t="n"/>
      <c r="BP1444" s="155" t="n"/>
      <c r="BQ1444" s="152" t="n"/>
      <c r="BR1444" s="152" t="n"/>
      <c r="BS1444" s="152" t="n"/>
      <c r="BT1444" s="152" t="n"/>
      <c r="BU1444" s="152" t="n"/>
      <c r="BV1444" s="152" t="n"/>
      <c r="BW1444" s="152" t="n"/>
      <c r="BX1444" s="165" t="n"/>
      <c r="BY1444" s="150" t="n"/>
      <c r="BZ1444" s="150" t="n"/>
      <c r="CA1444" s="150" t="n"/>
      <c r="CB1444" s="174" t="n"/>
      <c r="CC1444" s="156" t="n"/>
      <c r="CD1444" s="156" t="n"/>
      <c r="CE1444" s="167">
        <f>IFERROR(__xludf.DUMMYFUNCTION("""COMPUTED_VALUE"""),"")</f>
        <v/>
      </c>
      <c r="CF1444" s="158">
        <f>IFERROR(__xludf.DUMMYFUNCTION("""COMPUTED_VALUE"""),"")</f>
        <v/>
      </c>
      <c r="CG1444" s="148" t="n"/>
      <c r="CH1444" s="148" t="n"/>
      <c r="CI1444" s="148" t="n"/>
      <c r="CJ1444" s="148" t="n"/>
      <c r="CK1444" s="148" t="n"/>
      <c r="CL1444" s="148" t="n"/>
      <c r="CM1444" s="148" t="n"/>
      <c r="CN1444" s="148" t="n"/>
      <c r="CO1444" s="148" t="n"/>
      <c r="CP1444" s="148" t="n"/>
      <c r="CQ1444" s="148" t="n"/>
      <c r="CR1444" s="148" t="n"/>
      <c r="CS1444" s="148" t="n"/>
      <c r="CT1444" s="148" t="n"/>
      <c r="CU1444" s="148" t="n"/>
      <c r="CV1444" s="148" t="n"/>
    </row>
    <row r="1445">
      <c r="A1445" s="162" t="n"/>
      <c r="B1445" s="64" t="n"/>
      <c r="C1445" s="129" t="n"/>
      <c r="D1445" s="130" t="inlineStr"/>
      <c r="E1445" s="150" t="inlineStr"/>
      <c r="F1445" s="150" t="inlineStr"/>
      <c r="G1445" s="150" t="n"/>
      <c r="H1445" s="152" t="n"/>
      <c r="I1445" s="152" t="n"/>
      <c r="J1445" s="152" t="n"/>
      <c r="K1445" s="152" t="n"/>
      <c r="L1445" s="152" t="n"/>
      <c r="M1445" s="152" t="n"/>
      <c r="N1445" s="152" t="n"/>
      <c r="O1445" s="152" t="n"/>
      <c r="P1445" s="152" t="n"/>
      <c r="Q1445" s="152" t="n"/>
      <c r="R1445" s="152" t="n"/>
      <c r="S1445" s="165" t="n"/>
      <c r="T1445" s="152" t="n"/>
      <c r="U1445" s="152" t="n"/>
      <c r="V1445" s="152" t="n"/>
      <c r="W1445" s="152" t="n"/>
      <c r="X1445" s="152" t="n"/>
      <c r="Y1445" s="152" t="n"/>
      <c r="Z1445" s="152" t="n"/>
      <c r="AA1445" s="152" t="n"/>
      <c r="AB1445" s="152" t="n"/>
      <c r="AC1445" s="152" t="n"/>
      <c r="AD1445" s="152" t="n"/>
      <c r="AE1445" s="152" t="n"/>
      <c r="AF1445" s="152" t="n"/>
      <c r="AG1445" s="152" t="n"/>
      <c r="AH1445" s="152" t="n"/>
      <c r="AI1445" s="152" t="n"/>
      <c r="AJ1445" s="152" t="n"/>
      <c r="AK1445" s="152" t="n"/>
      <c r="AL1445" s="152" t="n"/>
      <c r="AM1445" s="152" t="n"/>
      <c r="AN1445" s="166" t="n"/>
      <c r="AO1445" s="155" t="n"/>
      <c r="AP1445" s="152" t="n"/>
      <c r="AQ1445" s="152" t="n"/>
      <c r="AR1445" s="152" t="n"/>
      <c r="AS1445" s="152" t="n"/>
      <c r="AT1445" s="152" t="n"/>
      <c r="AU1445" s="155" t="n"/>
      <c r="AV1445" s="152" t="n"/>
      <c r="AW1445" s="152" t="n"/>
      <c r="AX1445" s="152" t="n"/>
      <c r="AY1445" s="152" t="n"/>
      <c r="AZ1445" s="152" t="n"/>
      <c r="BA1445" s="165" t="n"/>
      <c r="BB1445" s="165" t="n"/>
      <c r="BC1445" s="152" t="n"/>
      <c r="BD1445" s="152" t="n"/>
      <c r="BE1445" s="152" t="n"/>
      <c r="BF1445" s="152" t="n"/>
      <c r="BG1445" s="155" t="n"/>
      <c r="BH1445" s="152" t="n"/>
      <c r="BI1445" s="152" t="n"/>
      <c r="BJ1445" s="152" t="n"/>
      <c r="BK1445" s="152" t="n"/>
      <c r="BL1445" s="152" t="n"/>
      <c r="BM1445" s="152" t="n"/>
      <c r="BN1445" s="152" t="n"/>
      <c r="BO1445" s="152" t="n"/>
      <c r="BP1445" s="155" t="n"/>
      <c r="BQ1445" s="152" t="n"/>
      <c r="BR1445" s="152" t="n"/>
      <c r="BS1445" s="152" t="n"/>
      <c r="BT1445" s="152" t="n"/>
      <c r="BU1445" s="152" t="n"/>
      <c r="BV1445" s="152" t="n"/>
      <c r="BW1445" s="152" t="n"/>
      <c r="BX1445" s="165" t="n"/>
      <c r="BY1445" s="150" t="n"/>
      <c r="BZ1445" s="150" t="n"/>
      <c r="CA1445" s="150" t="n"/>
      <c r="CB1445" s="174" t="n"/>
      <c r="CC1445" s="156" t="n"/>
      <c r="CD1445" s="156" t="n"/>
      <c r="CE1445" s="167">
        <f>IFERROR(__xludf.DUMMYFUNCTION("""COMPUTED_VALUE"""),"")</f>
        <v/>
      </c>
      <c r="CF1445" s="158">
        <f>IFERROR(__xludf.DUMMYFUNCTION("""COMPUTED_VALUE"""),"")</f>
        <v/>
      </c>
      <c r="CG1445" s="148" t="n"/>
      <c r="CH1445" s="148" t="n"/>
      <c r="CI1445" s="148" t="n"/>
      <c r="CJ1445" s="148" t="n"/>
      <c r="CK1445" s="148" t="n"/>
      <c r="CL1445" s="148" t="n"/>
      <c r="CM1445" s="148" t="n"/>
      <c r="CN1445" s="148" t="n"/>
      <c r="CO1445" s="148" t="n"/>
      <c r="CP1445" s="148" t="n"/>
      <c r="CQ1445" s="148" t="n"/>
      <c r="CR1445" s="148" t="n"/>
      <c r="CS1445" s="148" t="n"/>
      <c r="CT1445" s="148" t="n"/>
      <c r="CU1445" s="148" t="n"/>
      <c r="CV1445" s="148" t="n"/>
    </row>
    <row r="1446">
      <c r="A1446" s="162" t="n"/>
      <c r="B1446" s="64" t="n"/>
      <c r="C1446" s="129" t="n"/>
      <c r="D1446" s="130" t="inlineStr"/>
      <c r="E1446" s="150" t="inlineStr"/>
      <c r="F1446" s="150" t="inlineStr"/>
      <c r="G1446" s="150" t="n"/>
      <c r="H1446" s="152" t="n"/>
      <c r="I1446" s="152" t="n"/>
      <c r="J1446" s="152" t="n"/>
      <c r="K1446" s="152" t="n"/>
      <c r="L1446" s="152" t="n"/>
      <c r="M1446" s="152" t="n"/>
      <c r="N1446" s="152" t="n"/>
      <c r="O1446" s="152" t="n"/>
      <c r="P1446" s="152" t="n"/>
      <c r="Q1446" s="152" t="n"/>
      <c r="R1446" s="152" t="n"/>
      <c r="S1446" s="165" t="n"/>
      <c r="T1446" s="152" t="n"/>
      <c r="U1446" s="152" t="n"/>
      <c r="V1446" s="152" t="n"/>
      <c r="W1446" s="152" t="n"/>
      <c r="X1446" s="152" t="n"/>
      <c r="Y1446" s="152" t="n"/>
      <c r="Z1446" s="152" t="n"/>
      <c r="AA1446" s="152" t="n"/>
      <c r="AB1446" s="152" t="n"/>
      <c r="AC1446" s="152" t="n"/>
      <c r="AD1446" s="152" t="n"/>
      <c r="AE1446" s="152" t="n"/>
      <c r="AF1446" s="152" t="n"/>
      <c r="AG1446" s="152" t="n"/>
      <c r="AH1446" s="152" t="n"/>
      <c r="AI1446" s="152" t="n"/>
      <c r="AJ1446" s="152" t="n"/>
      <c r="AK1446" s="152" t="n"/>
      <c r="AL1446" s="152" t="n"/>
      <c r="AM1446" s="152" t="n"/>
      <c r="AN1446" s="166" t="n"/>
      <c r="AO1446" s="155" t="n"/>
      <c r="AP1446" s="152" t="n"/>
      <c r="AQ1446" s="152" t="n"/>
      <c r="AR1446" s="152" t="n"/>
      <c r="AS1446" s="152" t="n"/>
      <c r="AT1446" s="152" t="n"/>
      <c r="AU1446" s="155" t="n"/>
      <c r="AV1446" s="152" t="n"/>
      <c r="AW1446" s="152" t="n"/>
      <c r="AX1446" s="152" t="n"/>
      <c r="AY1446" s="152" t="n"/>
      <c r="AZ1446" s="152" t="n"/>
      <c r="BA1446" s="165" t="n"/>
      <c r="BB1446" s="165" t="n"/>
      <c r="BC1446" s="152" t="n"/>
      <c r="BD1446" s="152" t="n"/>
      <c r="BE1446" s="152" t="n"/>
      <c r="BF1446" s="152" t="n"/>
      <c r="BG1446" s="155" t="n"/>
      <c r="BH1446" s="152" t="n"/>
      <c r="BI1446" s="152" t="n"/>
      <c r="BJ1446" s="152" t="n"/>
      <c r="BK1446" s="152" t="n"/>
      <c r="BL1446" s="152" t="n"/>
      <c r="BM1446" s="152" t="n"/>
      <c r="BN1446" s="152" t="n"/>
      <c r="BO1446" s="152" t="n"/>
      <c r="BP1446" s="155" t="n"/>
      <c r="BQ1446" s="152" t="n"/>
      <c r="BR1446" s="152" t="n"/>
      <c r="BS1446" s="152" t="n"/>
      <c r="BT1446" s="152" t="n"/>
      <c r="BU1446" s="152" t="n"/>
      <c r="BV1446" s="152" t="n"/>
      <c r="BW1446" s="152" t="n"/>
      <c r="BX1446" s="165" t="n"/>
      <c r="BY1446" s="150" t="n"/>
      <c r="BZ1446" s="150" t="n"/>
      <c r="CA1446" s="150" t="n"/>
      <c r="CB1446" s="174" t="n"/>
      <c r="CC1446" s="156" t="n"/>
      <c r="CD1446" s="156" t="n"/>
      <c r="CE1446" s="167">
        <f>IFERROR(__xludf.DUMMYFUNCTION("""COMPUTED_VALUE"""),"")</f>
        <v/>
      </c>
      <c r="CF1446" s="158">
        <f>IFERROR(__xludf.DUMMYFUNCTION("""COMPUTED_VALUE"""),"")</f>
        <v/>
      </c>
      <c r="CG1446" s="148" t="n"/>
      <c r="CH1446" s="148" t="n"/>
      <c r="CI1446" s="148" t="n"/>
      <c r="CJ1446" s="148" t="n"/>
      <c r="CK1446" s="148" t="n"/>
      <c r="CL1446" s="148" t="n"/>
      <c r="CM1446" s="148" t="n"/>
      <c r="CN1446" s="148" t="n"/>
      <c r="CO1446" s="148" t="n"/>
      <c r="CP1446" s="148" t="n"/>
      <c r="CQ1446" s="148" t="n"/>
      <c r="CR1446" s="148" t="n"/>
      <c r="CS1446" s="148" t="n"/>
      <c r="CT1446" s="148" t="n"/>
      <c r="CU1446" s="148" t="n"/>
      <c r="CV1446" s="148" t="n"/>
    </row>
    <row r="1447">
      <c r="A1447" s="162" t="n"/>
      <c r="B1447" s="64" t="n"/>
      <c r="C1447" s="129" t="n"/>
      <c r="D1447" s="130" t="inlineStr"/>
      <c r="E1447" s="150" t="inlineStr"/>
      <c r="F1447" s="150" t="inlineStr"/>
      <c r="G1447" s="150" t="n"/>
      <c r="H1447" s="152" t="n"/>
      <c r="I1447" s="152" t="n"/>
      <c r="J1447" s="152" t="n"/>
      <c r="K1447" s="152" t="n"/>
      <c r="L1447" s="152" t="n"/>
      <c r="M1447" s="152" t="n"/>
      <c r="N1447" s="152" t="n"/>
      <c r="O1447" s="152" t="n"/>
      <c r="P1447" s="152" t="n"/>
      <c r="Q1447" s="152" t="n"/>
      <c r="R1447" s="152" t="n"/>
      <c r="S1447" s="165" t="n"/>
      <c r="T1447" s="152" t="n"/>
      <c r="U1447" s="152" t="n"/>
      <c r="V1447" s="152" t="n"/>
      <c r="W1447" s="152" t="n"/>
      <c r="X1447" s="152" t="n"/>
      <c r="Y1447" s="152" t="n"/>
      <c r="Z1447" s="152" t="n"/>
      <c r="AA1447" s="152" t="n"/>
      <c r="AB1447" s="152" t="n"/>
      <c r="AC1447" s="152" t="n"/>
      <c r="AD1447" s="152" t="n"/>
      <c r="AE1447" s="152" t="n"/>
      <c r="AF1447" s="152" t="n"/>
      <c r="AG1447" s="152" t="n"/>
      <c r="AH1447" s="152" t="n"/>
      <c r="AI1447" s="152" t="n"/>
      <c r="AJ1447" s="152" t="n"/>
      <c r="AK1447" s="152" t="n"/>
      <c r="AL1447" s="152" t="n"/>
      <c r="AM1447" s="152" t="n"/>
      <c r="AN1447" s="166" t="n"/>
      <c r="AO1447" s="155" t="n"/>
      <c r="AP1447" s="152" t="n"/>
      <c r="AQ1447" s="152" t="n"/>
      <c r="AR1447" s="152" t="n"/>
      <c r="AS1447" s="152" t="n"/>
      <c r="AT1447" s="152" t="n"/>
      <c r="AU1447" s="155" t="n"/>
      <c r="AV1447" s="152" t="n"/>
      <c r="AW1447" s="152" t="n"/>
      <c r="AX1447" s="152" t="n"/>
      <c r="AY1447" s="152" t="n"/>
      <c r="AZ1447" s="152" t="n"/>
      <c r="BA1447" s="165" t="n"/>
      <c r="BB1447" s="165" t="n"/>
      <c r="BC1447" s="152" t="n"/>
      <c r="BD1447" s="152" t="n"/>
      <c r="BE1447" s="152" t="n"/>
      <c r="BF1447" s="152" t="n"/>
      <c r="BG1447" s="155" t="n"/>
      <c r="BH1447" s="152" t="n"/>
      <c r="BI1447" s="152" t="n"/>
      <c r="BJ1447" s="152" t="n"/>
      <c r="BK1447" s="152" t="n"/>
      <c r="BL1447" s="152" t="n"/>
      <c r="BM1447" s="152" t="n"/>
      <c r="BN1447" s="152" t="n"/>
      <c r="BO1447" s="152" t="n"/>
      <c r="BP1447" s="155" t="n"/>
      <c r="BQ1447" s="152" t="n"/>
      <c r="BR1447" s="152" t="n"/>
      <c r="BS1447" s="152" t="n"/>
      <c r="BT1447" s="152" t="n"/>
      <c r="BU1447" s="152" t="n"/>
      <c r="BV1447" s="152" t="n"/>
      <c r="BW1447" s="152" t="n"/>
      <c r="BX1447" s="165" t="n"/>
      <c r="BY1447" s="150" t="n"/>
      <c r="BZ1447" s="150" t="n"/>
      <c r="CA1447" s="150" t="n"/>
      <c r="CB1447" s="174" t="n"/>
      <c r="CC1447" s="156" t="n"/>
      <c r="CD1447" s="156" t="n"/>
      <c r="CE1447" s="167">
        <f>IFERROR(__xludf.DUMMYFUNCTION("""COMPUTED_VALUE"""),"")</f>
        <v/>
      </c>
      <c r="CF1447" s="158">
        <f>IFERROR(__xludf.DUMMYFUNCTION("""COMPUTED_VALUE"""),"")</f>
        <v/>
      </c>
      <c r="CG1447" s="148" t="n"/>
      <c r="CH1447" s="148" t="n"/>
      <c r="CI1447" s="148" t="n"/>
      <c r="CJ1447" s="148" t="n"/>
      <c r="CK1447" s="148" t="n"/>
      <c r="CL1447" s="148" t="n"/>
      <c r="CM1447" s="148" t="n"/>
      <c r="CN1447" s="148" t="n"/>
      <c r="CO1447" s="148" t="n"/>
      <c r="CP1447" s="148" t="n"/>
      <c r="CQ1447" s="148" t="n"/>
      <c r="CR1447" s="148" t="n"/>
      <c r="CS1447" s="148" t="n"/>
      <c r="CT1447" s="148" t="n"/>
      <c r="CU1447" s="148" t="n"/>
      <c r="CV1447" s="148" t="n"/>
    </row>
    <row r="1448">
      <c r="A1448" s="162" t="n"/>
      <c r="B1448" s="64" t="n"/>
      <c r="C1448" s="129" t="n"/>
      <c r="D1448" s="130" t="inlineStr"/>
      <c r="E1448" s="150" t="inlineStr"/>
      <c r="F1448" s="150" t="inlineStr"/>
      <c r="G1448" s="150" t="n"/>
      <c r="H1448" s="152" t="n"/>
      <c r="I1448" s="152" t="n"/>
      <c r="J1448" s="152" t="n"/>
      <c r="K1448" s="152" t="n"/>
      <c r="L1448" s="152" t="n"/>
      <c r="M1448" s="152" t="n"/>
      <c r="N1448" s="152" t="n"/>
      <c r="O1448" s="152" t="n"/>
      <c r="P1448" s="152" t="n"/>
      <c r="Q1448" s="152" t="n"/>
      <c r="R1448" s="152" t="n"/>
      <c r="S1448" s="165" t="n"/>
      <c r="T1448" s="152" t="n"/>
      <c r="U1448" s="152" t="n"/>
      <c r="V1448" s="152" t="n"/>
      <c r="W1448" s="152" t="n"/>
      <c r="X1448" s="152" t="n"/>
      <c r="Y1448" s="152" t="n"/>
      <c r="Z1448" s="152" t="n"/>
      <c r="AA1448" s="152" t="n"/>
      <c r="AB1448" s="152" t="n"/>
      <c r="AC1448" s="152" t="n"/>
      <c r="AD1448" s="152" t="n"/>
      <c r="AE1448" s="152" t="n"/>
      <c r="AF1448" s="152" t="n"/>
      <c r="AG1448" s="152" t="n"/>
      <c r="AH1448" s="152" t="n"/>
      <c r="AI1448" s="152" t="n"/>
      <c r="AJ1448" s="152" t="n"/>
      <c r="AK1448" s="152" t="n"/>
      <c r="AL1448" s="152" t="n"/>
      <c r="AM1448" s="152" t="n"/>
      <c r="AN1448" s="166" t="n"/>
      <c r="AO1448" s="155" t="n"/>
      <c r="AP1448" s="152" t="n"/>
      <c r="AQ1448" s="152" t="n"/>
      <c r="AR1448" s="152" t="n"/>
      <c r="AS1448" s="152" t="n"/>
      <c r="AT1448" s="152" t="n"/>
      <c r="AU1448" s="155" t="n"/>
      <c r="AV1448" s="152" t="n"/>
      <c r="AW1448" s="152" t="n"/>
      <c r="AX1448" s="152" t="n"/>
      <c r="AY1448" s="152" t="n"/>
      <c r="AZ1448" s="152" t="n"/>
      <c r="BA1448" s="165" t="n"/>
      <c r="BB1448" s="165" t="n"/>
      <c r="BC1448" s="152" t="n"/>
      <c r="BD1448" s="152" t="n"/>
      <c r="BE1448" s="152" t="n"/>
      <c r="BF1448" s="152" t="n"/>
      <c r="BG1448" s="155" t="n"/>
      <c r="BH1448" s="152" t="n"/>
      <c r="BI1448" s="152" t="n"/>
      <c r="BJ1448" s="152" t="n"/>
      <c r="BK1448" s="152" t="n"/>
      <c r="BL1448" s="152" t="n"/>
      <c r="BM1448" s="152" t="n"/>
      <c r="BN1448" s="152" t="n"/>
      <c r="BO1448" s="152" t="n"/>
      <c r="BP1448" s="155" t="n"/>
      <c r="BQ1448" s="152" t="n"/>
      <c r="BR1448" s="152" t="n"/>
      <c r="BS1448" s="152" t="n"/>
      <c r="BT1448" s="152" t="n"/>
      <c r="BU1448" s="152" t="n"/>
      <c r="BV1448" s="152" t="n"/>
      <c r="BW1448" s="152" t="n"/>
      <c r="BX1448" s="165" t="n"/>
      <c r="BY1448" s="150" t="n"/>
      <c r="BZ1448" s="150" t="n"/>
      <c r="CA1448" s="150" t="n"/>
      <c r="CB1448" s="174" t="n"/>
      <c r="CC1448" s="156" t="n"/>
      <c r="CD1448" s="156" t="n"/>
      <c r="CE1448" s="167">
        <f>IFERROR(__xludf.DUMMYFUNCTION("""COMPUTED_VALUE"""),"")</f>
        <v/>
      </c>
      <c r="CF1448" s="158">
        <f>IFERROR(__xludf.DUMMYFUNCTION("""COMPUTED_VALUE"""),"")</f>
        <v/>
      </c>
      <c r="CG1448" s="148" t="n"/>
      <c r="CH1448" s="148" t="n"/>
      <c r="CI1448" s="148" t="n"/>
      <c r="CJ1448" s="148" t="n"/>
      <c r="CK1448" s="148" t="n"/>
      <c r="CL1448" s="148" t="n"/>
      <c r="CM1448" s="148" t="n"/>
      <c r="CN1448" s="148" t="n"/>
      <c r="CO1448" s="148" t="n"/>
      <c r="CP1448" s="148" t="n"/>
      <c r="CQ1448" s="148" t="n"/>
      <c r="CR1448" s="148" t="n"/>
      <c r="CS1448" s="148" t="n"/>
      <c r="CT1448" s="148" t="n"/>
      <c r="CU1448" s="148" t="n"/>
      <c r="CV1448" s="148" t="n"/>
    </row>
    <row r="1449">
      <c r="A1449" s="162" t="n"/>
      <c r="B1449" s="64" t="n"/>
      <c r="C1449" s="129" t="n"/>
      <c r="D1449" s="130" t="inlineStr"/>
      <c r="E1449" s="150" t="inlineStr"/>
      <c r="F1449" s="150" t="inlineStr"/>
      <c r="G1449" s="150" t="n"/>
      <c r="H1449" s="152" t="n"/>
      <c r="I1449" s="152" t="n"/>
      <c r="J1449" s="152" t="n"/>
      <c r="K1449" s="152" t="n"/>
      <c r="L1449" s="152" t="n"/>
      <c r="M1449" s="152" t="n"/>
      <c r="N1449" s="152" t="n"/>
      <c r="O1449" s="152" t="n"/>
      <c r="P1449" s="152" t="n"/>
      <c r="Q1449" s="152" t="n"/>
      <c r="R1449" s="152" t="n"/>
      <c r="S1449" s="165" t="n"/>
      <c r="T1449" s="152" t="n"/>
      <c r="U1449" s="152" t="n"/>
      <c r="V1449" s="152" t="n"/>
      <c r="W1449" s="152" t="n"/>
      <c r="X1449" s="152" t="n"/>
      <c r="Y1449" s="152" t="n"/>
      <c r="Z1449" s="152" t="n"/>
      <c r="AA1449" s="152" t="n"/>
      <c r="AB1449" s="152" t="n"/>
      <c r="AC1449" s="152" t="n"/>
      <c r="AD1449" s="152" t="n"/>
      <c r="AE1449" s="152" t="n"/>
      <c r="AF1449" s="152" t="n"/>
      <c r="AG1449" s="152" t="n"/>
      <c r="AH1449" s="152" t="n"/>
      <c r="AI1449" s="152" t="n"/>
      <c r="AJ1449" s="152" t="n"/>
      <c r="AK1449" s="152" t="n"/>
      <c r="AL1449" s="152" t="n"/>
      <c r="AM1449" s="152" t="n"/>
      <c r="AN1449" s="166" t="n"/>
      <c r="AO1449" s="155" t="n"/>
      <c r="AP1449" s="152" t="n"/>
      <c r="AQ1449" s="152" t="n"/>
      <c r="AR1449" s="152" t="n"/>
      <c r="AS1449" s="152" t="n"/>
      <c r="AT1449" s="152" t="n"/>
      <c r="AU1449" s="155" t="n"/>
      <c r="AV1449" s="152" t="n"/>
      <c r="AW1449" s="152" t="n"/>
      <c r="AX1449" s="152" t="n"/>
      <c r="AY1449" s="152" t="n"/>
      <c r="AZ1449" s="152" t="n"/>
      <c r="BA1449" s="165" t="n"/>
      <c r="BB1449" s="165" t="n"/>
      <c r="BC1449" s="152" t="n"/>
      <c r="BD1449" s="152" t="n"/>
      <c r="BE1449" s="152" t="n"/>
      <c r="BF1449" s="152" t="n"/>
      <c r="BG1449" s="155" t="n"/>
      <c r="BH1449" s="152" t="n"/>
      <c r="BI1449" s="152" t="n"/>
      <c r="BJ1449" s="152" t="n"/>
      <c r="BK1449" s="152" t="n"/>
      <c r="BL1449" s="152" t="n"/>
      <c r="BM1449" s="152" t="n"/>
      <c r="BN1449" s="152" t="n"/>
      <c r="BO1449" s="152" t="n"/>
      <c r="BP1449" s="155" t="n"/>
      <c r="BQ1449" s="152" t="n"/>
      <c r="BR1449" s="152" t="n"/>
      <c r="BS1449" s="152" t="n"/>
      <c r="BT1449" s="152" t="n"/>
      <c r="BU1449" s="152" t="n"/>
      <c r="BV1449" s="152" t="n"/>
      <c r="BW1449" s="152" t="n"/>
      <c r="BX1449" s="165" t="n"/>
      <c r="BY1449" s="150" t="n"/>
      <c r="BZ1449" s="150" t="n"/>
      <c r="CA1449" s="150" t="n"/>
      <c r="CB1449" s="174" t="n"/>
      <c r="CC1449" s="156" t="n"/>
      <c r="CD1449" s="156" t="n"/>
      <c r="CE1449" s="167">
        <f>IFERROR(__xludf.DUMMYFUNCTION("""COMPUTED_VALUE"""),"")</f>
        <v/>
      </c>
      <c r="CF1449" s="158">
        <f>IFERROR(__xludf.DUMMYFUNCTION("""COMPUTED_VALUE"""),"")</f>
        <v/>
      </c>
      <c r="CG1449" s="148" t="n"/>
      <c r="CH1449" s="148" t="n"/>
      <c r="CI1449" s="148" t="n"/>
      <c r="CJ1449" s="148" t="n"/>
      <c r="CK1449" s="148" t="n"/>
      <c r="CL1449" s="148" t="n"/>
      <c r="CM1449" s="148" t="n"/>
      <c r="CN1449" s="148" t="n"/>
      <c r="CO1449" s="148" t="n"/>
      <c r="CP1449" s="148" t="n"/>
      <c r="CQ1449" s="148" t="n"/>
      <c r="CR1449" s="148" t="n"/>
      <c r="CS1449" s="148" t="n"/>
      <c r="CT1449" s="148" t="n"/>
      <c r="CU1449" s="148" t="n"/>
      <c r="CV1449" s="148" t="n"/>
    </row>
    <row r="1450">
      <c r="A1450" s="162" t="n"/>
      <c r="B1450" s="64" t="n"/>
      <c r="C1450" s="129" t="n"/>
      <c r="D1450" s="130" t="inlineStr"/>
      <c r="E1450" s="150" t="inlineStr"/>
      <c r="F1450" s="150" t="inlineStr"/>
      <c r="G1450" s="150" t="n"/>
      <c r="H1450" s="152" t="n"/>
      <c r="I1450" s="152" t="n"/>
      <c r="J1450" s="152" t="n"/>
      <c r="K1450" s="152" t="n"/>
      <c r="L1450" s="152" t="n"/>
      <c r="M1450" s="152" t="n"/>
      <c r="N1450" s="152" t="n"/>
      <c r="O1450" s="152" t="n"/>
      <c r="P1450" s="152" t="n"/>
      <c r="Q1450" s="152" t="n"/>
      <c r="R1450" s="152" t="n"/>
      <c r="S1450" s="165" t="n"/>
      <c r="T1450" s="152" t="n"/>
      <c r="U1450" s="152" t="n"/>
      <c r="V1450" s="152" t="n"/>
      <c r="W1450" s="152" t="n"/>
      <c r="X1450" s="152" t="n"/>
      <c r="Y1450" s="152" t="n"/>
      <c r="Z1450" s="152" t="n"/>
      <c r="AA1450" s="152" t="n"/>
      <c r="AB1450" s="152" t="n"/>
      <c r="AC1450" s="152" t="n"/>
      <c r="AD1450" s="152" t="n"/>
      <c r="AE1450" s="152" t="n"/>
      <c r="AF1450" s="152" t="n"/>
      <c r="AG1450" s="152" t="n"/>
      <c r="AH1450" s="152" t="n"/>
      <c r="AI1450" s="152" t="n"/>
      <c r="AJ1450" s="152" t="n"/>
      <c r="AK1450" s="152" t="n"/>
      <c r="AL1450" s="152" t="n"/>
      <c r="AM1450" s="152" t="n"/>
      <c r="AN1450" s="166" t="n"/>
      <c r="AO1450" s="155" t="n"/>
      <c r="AP1450" s="152" t="n"/>
      <c r="AQ1450" s="152" t="n"/>
      <c r="AR1450" s="152" t="n"/>
      <c r="AS1450" s="152" t="n"/>
      <c r="AT1450" s="152" t="n"/>
      <c r="AU1450" s="155" t="n"/>
      <c r="AV1450" s="152" t="n"/>
      <c r="AW1450" s="152" t="n"/>
      <c r="AX1450" s="152" t="n"/>
      <c r="AY1450" s="152" t="n"/>
      <c r="AZ1450" s="152" t="n"/>
      <c r="BA1450" s="165" t="n"/>
      <c r="BB1450" s="165" t="n"/>
      <c r="BC1450" s="152" t="n"/>
      <c r="BD1450" s="152" t="n"/>
      <c r="BE1450" s="152" t="n"/>
      <c r="BF1450" s="152" t="n"/>
      <c r="BG1450" s="155" t="n"/>
      <c r="BH1450" s="152" t="n"/>
      <c r="BI1450" s="152" t="n"/>
      <c r="BJ1450" s="152" t="n"/>
      <c r="BK1450" s="152" t="n"/>
      <c r="BL1450" s="152" t="n"/>
      <c r="BM1450" s="152" t="n"/>
      <c r="BN1450" s="152" t="n"/>
      <c r="BO1450" s="152" t="n"/>
      <c r="BP1450" s="155" t="n"/>
      <c r="BQ1450" s="152" t="n"/>
      <c r="BR1450" s="152" t="n"/>
      <c r="BS1450" s="152" t="n"/>
      <c r="BT1450" s="152" t="n"/>
      <c r="BU1450" s="152" t="n"/>
      <c r="BV1450" s="152" t="n"/>
      <c r="BW1450" s="152" t="n"/>
      <c r="BX1450" s="165" t="n"/>
      <c r="BY1450" s="150" t="n"/>
      <c r="BZ1450" s="150" t="n"/>
      <c r="CA1450" s="150" t="n"/>
      <c r="CB1450" s="174" t="n"/>
      <c r="CC1450" s="156" t="n"/>
      <c r="CD1450" s="156" t="n"/>
      <c r="CE1450" s="167">
        <f>IFERROR(__xludf.DUMMYFUNCTION("""COMPUTED_VALUE"""),"")</f>
        <v/>
      </c>
      <c r="CF1450" s="158">
        <f>IFERROR(__xludf.DUMMYFUNCTION("""COMPUTED_VALUE"""),"")</f>
        <v/>
      </c>
      <c r="CG1450" s="148" t="n"/>
      <c r="CH1450" s="148" t="n"/>
      <c r="CI1450" s="148" t="n"/>
      <c r="CJ1450" s="148" t="n"/>
      <c r="CK1450" s="148" t="n"/>
      <c r="CL1450" s="148" t="n"/>
      <c r="CM1450" s="148" t="n"/>
      <c r="CN1450" s="148" t="n"/>
      <c r="CO1450" s="148" t="n"/>
      <c r="CP1450" s="148" t="n"/>
      <c r="CQ1450" s="148" t="n"/>
      <c r="CR1450" s="148" t="n"/>
      <c r="CS1450" s="148" t="n"/>
      <c r="CT1450" s="148" t="n"/>
      <c r="CU1450" s="148" t="n"/>
      <c r="CV1450" s="148" t="n"/>
    </row>
    <row r="1451">
      <c r="A1451" s="162" t="n"/>
      <c r="B1451" s="64" t="n"/>
      <c r="C1451" s="129" t="n"/>
      <c r="D1451" s="130" t="inlineStr"/>
      <c r="E1451" s="150" t="inlineStr"/>
      <c r="F1451" s="150" t="inlineStr"/>
      <c r="G1451" s="150" t="n"/>
      <c r="H1451" s="152" t="n"/>
      <c r="I1451" s="152" t="n"/>
      <c r="J1451" s="152" t="n"/>
      <c r="K1451" s="152" t="n"/>
      <c r="L1451" s="152" t="n"/>
      <c r="M1451" s="152" t="n"/>
      <c r="N1451" s="152" t="n"/>
      <c r="O1451" s="152" t="n"/>
      <c r="P1451" s="152" t="n"/>
      <c r="Q1451" s="152" t="n"/>
      <c r="R1451" s="152" t="n"/>
      <c r="S1451" s="165" t="n"/>
      <c r="T1451" s="152" t="n"/>
      <c r="U1451" s="152" t="n"/>
      <c r="V1451" s="152" t="n"/>
      <c r="W1451" s="152" t="n"/>
      <c r="X1451" s="152" t="n"/>
      <c r="Y1451" s="152" t="n"/>
      <c r="Z1451" s="152" t="n"/>
      <c r="AA1451" s="152" t="n"/>
      <c r="AB1451" s="152" t="n"/>
      <c r="AC1451" s="152" t="n"/>
      <c r="AD1451" s="152" t="n"/>
      <c r="AE1451" s="152" t="n"/>
      <c r="AF1451" s="152" t="n"/>
      <c r="AG1451" s="152" t="n"/>
      <c r="AH1451" s="152" t="n"/>
      <c r="AI1451" s="152" t="n"/>
      <c r="AJ1451" s="152" t="n"/>
      <c r="AK1451" s="152" t="n"/>
      <c r="AL1451" s="152" t="n"/>
      <c r="AM1451" s="152" t="n"/>
      <c r="AN1451" s="166" t="n"/>
      <c r="AO1451" s="155" t="n"/>
      <c r="AP1451" s="152" t="n"/>
      <c r="AQ1451" s="152" t="n"/>
      <c r="AR1451" s="152" t="n"/>
      <c r="AS1451" s="152" t="n"/>
      <c r="AT1451" s="152" t="n"/>
      <c r="AU1451" s="155" t="n"/>
      <c r="AV1451" s="152" t="n"/>
      <c r="AW1451" s="152" t="n"/>
      <c r="AX1451" s="152" t="n"/>
      <c r="AY1451" s="152" t="n"/>
      <c r="AZ1451" s="152" t="n"/>
      <c r="BA1451" s="165" t="n"/>
      <c r="BB1451" s="165" t="n"/>
      <c r="BC1451" s="152" t="n"/>
      <c r="BD1451" s="152" t="n"/>
      <c r="BE1451" s="152" t="n"/>
      <c r="BF1451" s="152" t="n"/>
      <c r="BG1451" s="155" t="n"/>
      <c r="BH1451" s="152" t="n"/>
      <c r="BI1451" s="152" t="n"/>
      <c r="BJ1451" s="152" t="n"/>
      <c r="BK1451" s="152" t="n"/>
      <c r="BL1451" s="152" t="n"/>
      <c r="BM1451" s="152" t="n"/>
      <c r="BN1451" s="152" t="n"/>
      <c r="BO1451" s="152" t="n"/>
      <c r="BP1451" s="155" t="n"/>
      <c r="BQ1451" s="152" t="n"/>
      <c r="BR1451" s="152" t="n"/>
      <c r="BS1451" s="152" t="n"/>
      <c r="BT1451" s="152" t="n"/>
      <c r="BU1451" s="152" t="n"/>
      <c r="BV1451" s="152" t="n"/>
      <c r="BW1451" s="152" t="n"/>
      <c r="BX1451" s="165" t="n"/>
      <c r="BY1451" s="150" t="n"/>
      <c r="BZ1451" s="150" t="n"/>
      <c r="CA1451" s="150" t="n"/>
      <c r="CB1451" s="174" t="n"/>
      <c r="CC1451" s="156" t="n"/>
      <c r="CD1451" s="156" t="n"/>
      <c r="CE1451" s="167">
        <f>IFERROR(__xludf.DUMMYFUNCTION("""COMPUTED_VALUE"""),"")</f>
        <v/>
      </c>
      <c r="CF1451" s="158">
        <f>IFERROR(__xludf.DUMMYFUNCTION("""COMPUTED_VALUE"""),"")</f>
        <v/>
      </c>
      <c r="CG1451" s="148" t="n"/>
      <c r="CH1451" s="148" t="n"/>
      <c r="CI1451" s="148" t="n"/>
      <c r="CJ1451" s="148" t="n"/>
      <c r="CK1451" s="148" t="n"/>
      <c r="CL1451" s="148" t="n"/>
      <c r="CM1451" s="148" t="n"/>
      <c r="CN1451" s="148" t="n"/>
      <c r="CO1451" s="148" t="n"/>
      <c r="CP1451" s="148" t="n"/>
      <c r="CQ1451" s="148" t="n"/>
      <c r="CR1451" s="148" t="n"/>
      <c r="CS1451" s="148" t="n"/>
      <c r="CT1451" s="148" t="n"/>
      <c r="CU1451" s="148" t="n"/>
      <c r="CV1451" s="148" t="n"/>
    </row>
    <row r="1452">
      <c r="A1452" s="162" t="n"/>
      <c r="B1452" s="64" t="n"/>
      <c r="C1452" s="129" t="n"/>
      <c r="D1452" s="130" t="inlineStr"/>
      <c r="E1452" s="150" t="inlineStr"/>
      <c r="F1452" s="150" t="inlineStr"/>
      <c r="G1452" s="150" t="n"/>
      <c r="H1452" s="152" t="n"/>
      <c r="I1452" s="152" t="n"/>
      <c r="J1452" s="152" t="n"/>
      <c r="K1452" s="152" t="n"/>
      <c r="L1452" s="152" t="n"/>
      <c r="M1452" s="152" t="n"/>
      <c r="N1452" s="152" t="n"/>
      <c r="O1452" s="152" t="n"/>
      <c r="P1452" s="152" t="n"/>
      <c r="Q1452" s="152" t="n"/>
      <c r="R1452" s="152" t="n"/>
      <c r="S1452" s="165" t="n"/>
      <c r="T1452" s="152" t="n"/>
      <c r="U1452" s="152" t="n"/>
      <c r="V1452" s="152" t="n"/>
      <c r="W1452" s="152" t="n"/>
      <c r="X1452" s="152" t="n"/>
      <c r="Y1452" s="152" t="n"/>
      <c r="Z1452" s="152" t="n"/>
      <c r="AA1452" s="152" t="n"/>
      <c r="AB1452" s="152" t="n"/>
      <c r="AC1452" s="152" t="n"/>
      <c r="AD1452" s="152" t="n"/>
      <c r="AE1452" s="152" t="n"/>
      <c r="AF1452" s="152" t="n"/>
      <c r="AG1452" s="152" t="n"/>
      <c r="AH1452" s="152" t="n"/>
      <c r="AI1452" s="152" t="n"/>
      <c r="AJ1452" s="152" t="n"/>
      <c r="AK1452" s="152" t="n"/>
      <c r="AL1452" s="152" t="n"/>
      <c r="AM1452" s="152" t="n"/>
      <c r="AN1452" s="166" t="n"/>
      <c r="AO1452" s="155" t="n"/>
      <c r="AP1452" s="152" t="n"/>
      <c r="AQ1452" s="152" t="n"/>
      <c r="AR1452" s="152" t="n"/>
      <c r="AS1452" s="152" t="n"/>
      <c r="AT1452" s="152" t="n"/>
      <c r="AU1452" s="155" t="n"/>
      <c r="AV1452" s="152" t="n"/>
      <c r="AW1452" s="152" t="n"/>
      <c r="AX1452" s="152" t="n"/>
      <c r="AY1452" s="152" t="n"/>
      <c r="AZ1452" s="152" t="n"/>
      <c r="BA1452" s="165" t="n"/>
      <c r="BB1452" s="165" t="n"/>
      <c r="BC1452" s="152" t="n"/>
      <c r="BD1452" s="152" t="n"/>
      <c r="BE1452" s="152" t="n"/>
      <c r="BF1452" s="152" t="n"/>
      <c r="BG1452" s="155" t="n"/>
      <c r="BH1452" s="152" t="n"/>
      <c r="BI1452" s="152" t="n"/>
      <c r="BJ1452" s="152" t="n"/>
      <c r="BK1452" s="152" t="n"/>
      <c r="BL1452" s="152" t="n"/>
      <c r="BM1452" s="152" t="n"/>
      <c r="BN1452" s="152" t="n"/>
      <c r="BO1452" s="152" t="n"/>
      <c r="BP1452" s="155" t="n"/>
      <c r="BQ1452" s="152" t="n"/>
      <c r="BR1452" s="152" t="n"/>
      <c r="BS1452" s="152" t="n"/>
      <c r="BT1452" s="152" t="n"/>
      <c r="BU1452" s="152" t="n"/>
      <c r="BV1452" s="152" t="n"/>
      <c r="BW1452" s="152" t="n"/>
      <c r="BX1452" s="165" t="n"/>
      <c r="BY1452" s="150" t="n"/>
      <c r="BZ1452" s="150" t="n"/>
      <c r="CA1452" s="150" t="n"/>
      <c r="CB1452" s="174" t="n"/>
      <c r="CC1452" s="156" t="n"/>
      <c r="CD1452" s="156" t="n"/>
      <c r="CE1452" s="167">
        <f>IFERROR(__xludf.DUMMYFUNCTION("""COMPUTED_VALUE"""),"")</f>
        <v/>
      </c>
      <c r="CF1452" s="158">
        <f>IFERROR(__xludf.DUMMYFUNCTION("""COMPUTED_VALUE"""),"")</f>
        <v/>
      </c>
      <c r="CG1452" s="148" t="n"/>
      <c r="CH1452" s="148" t="n"/>
      <c r="CI1452" s="148" t="n"/>
      <c r="CJ1452" s="148" t="n"/>
      <c r="CK1452" s="148" t="n"/>
      <c r="CL1452" s="148" t="n"/>
      <c r="CM1452" s="148" t="n"/>
      <c r="CN1452" s="148" t="n"/>
      <c r="CO1452" s="148" t="n"/>
      <c r="CP1452" s="148" t="n"/>
      <c r="CQ1452" s="148" t="n"/>
      <c r="CR1452" s="148" t="n"/>
      <c r="CS1452" s="148" t="n"/>
      <c r="CT1452" s="148" t="n"/>
      <c r="CU1452" s="148" t="n"/>
      <c r="CV1452" s="148" t="n"/>
    </row>
    <row r="1453">
      <c r="A1453" s="162" t="n"/>
      <c r="B1453" s="64" t="n"/>
      <c r="C1453" s="129" t="n"/>
      <c r="D1453" s="130" t="inlineStr"/>
      <c r="E1453" s="150" t="inlineStr"/>
      <c r="F1453" s="150" t="inlineStr"/>
      <c r="G1453" s="150" t="n"/>
      <c r="H1453" s="152" t="n"/>
      <c r="I1453" s="152" t="n"/>
      <c r="J1453" s="152" t="n"/>
      <c r="K1453" s="152" t="n"/>
      <c r="L1453" s="152" t="n"/>
      <c r="M1453" s="152" t="n"/>
      <c r="N1453" s="152" t="n"/>
      <c r="O1453" s="152" t="n"/>
      <c r="P1453" s="152" t="n"/>
      <c r="Q1453" s="152" t="n"/>
      <c r="R1453" s="152" t="n"/>
      <c r="S1453" s="165" t="n"/>
      <c r="T1453" s="152" t="n"/>
      <c r="U1453" s="152" t="n"/>
      <c r="V1453" s="152" t="n"/>
      <c r="W1453" s="152" t="n"/>
      <c r="X1453" s="152" t="n"/>
      <c r="Y1453" s="152" t="n"/>
      <c r="Z1453" s="152" t="n"/>
      <c r="AA1453" s="152" t="n"/>
      <c r="AB1453" s="152" t="n"/>
      <c r="AC1453" s="152" t="n"/>
      <c r="AD1453" s="152" t="n"/>
      <c r="AE1453" s="152" t="n"/>
      <c r="AF1453" s="152" t="n"/>
      <c r="AG1453" s="152" t="n"/>
      <c r="AH1453" s="152" t="n"/>
      <c r="AI1453" s="152" t="n"/>
      <c r="AJ1453" s="152" t="n"/>
      <c r="AK1453" s="152" t="n"/>
      <c r="AL1453" s="152" t="n"/>
      <c r="AM1453" s="152" t="n"/>
      <c r="AN1453" s="166" t="n"/>
      <c r="AO1453" s="155" t="n"/>
      <c r="AP1453" s="152" t="n"/>
      <c r="AQ1453" s="152" t="n"/>
      <c r="AR1453" s="152" t="n"/>
      <c r="AS1453" s="152" t="n"/>
      <c r="AT1453" s="152" t="n"/>
      <c r="AU1453" s="155" t="n"/>
      <c r="AV1453" s="152" t="n"/>
      <c r="AW1453" s="152" t="n"/>
      <c r="AX1453" s="152" t="n"/>
      <c r="AY1453" s="152" t="n"/>
      <c r="AZ1453" s="152" t="n"/>
      <c r="BA1453" s="165" t="n"/>
      <c r="BB1453" s="165" t="n"/>
      <c r="BC1453" s="152" t="n"/>
      <c r="BD1453" s="152" t="n"/>
      <c r="BE1453" s="152" t="n"/>
      <c r="BF1453" s="152" t="n"/>
      <c r="BG1453" s="155" t="n"/>
      <c r="BH1453" s="152" t="n"/>
      <c r="BI1453" s="152" t="n"/>
      <c r="BJ1453" s="152" t="n"/>
      <c r="BK1453" s="152" t="n"/>
      <c r="BL1453" s="152" t="n"/>
      <c r="BM1453" s="152" t="n"/>
      <c r="BN1453" s="152" t="n"/>
      <c r="BO1453" s="152" t="n"/>
      <c r="BP1453" s="155" t="n"/>
      <c r="BQ1453" s="152" t="n"/>
      <c r="BR1453" s="152" t="n"/>
      <c r="BS1453" s="152" t="n"/>
      <c r="BT1453" s="152" t="n"/>
      <c r="BU1453" s="152" t="n"/>
      <c r="BV1453" s="152" t="n"/>
      <c r="BW1453" s="152" t="n"/>
      <c r="BX1453" s="165" t="n"/>
      <c r="BY1453" s="150" t="n"/>
      <c r="BZ1453" s="150" t="n"/>
      <c r="CA1453" s="150" t="n"/>
      <c r="CB1453" s="174" t="n"/>
      <c r="CC1453" s="156" t="n"/>
      <c r="CD1453" s="156" t="n"/>
      <c r="CE1453" s="167">
        <f>IFERROR(__xludf.DUMMYFUNCTION("""COMPUTED_VALUE"""),"")</f>
        <v/>
      </c>
      <c r="CF1453" s="158">
        <f>IFERROR(__xludf.DUMMYFUNCTION("""COMPUTED_VALUE"""),"")</f>
        <v/>
      </c>
      <c r="CG1453" s="148" t="n"/>
      <c r="CH1453" s="148" t="n"/>
      <c r="CI1453" s="148" t="n"/>
      <c r="CJ1453" s="148" t="n"/>
      <c r="CK1453" s="148" t="n"/>
      <c r="CL1453" s="148" t="n"/>
      <c r="CM1453" s="148" t="n"/>
      <c r="CN1453" s="148" t="n"/>
      <c r="CO1453" s="148" t="n"/>
      <c r="CP1453" s="148" t="n"/>
      <c r="CQ1453" s="148" t="n"/>
      <c r="CR1453" s="148" t="n"/>
      <c r="CS1453" s="148" t="n"/>
      <c r="CT1453" s="148" t="n"/>
      <c r="CU1453" s="148" t="n"/>
      <c r="CV1453" s="148" t="n"/>
    </row>
    <row r="1454">
      <c r="A1454" s="162" t="n"/>
      <c r="B1454" s="64" t="n"/>
      <c r="C1454" s="129" t="n"/>
      <c r="D1454" s="130" t="inlineStr"/>
      <c r="E1454" s="150" t="inlineStr"/>
      <c r="F1454" s="150" t="inlineStr"/>
      <c r="G1454" s="150" t="n"/>
      <c r="H1454" s="152" t="n"/>
      <c r="I1454" s="152" t="n"/>
      <c r="J1454" s="152" t="n"/>
      <c r="K1454" s="152" t="n"/>
      <c r="L1454" s="152" t="n"/>
      <c r="M1454" s="152" t="n"/>
      <c r="N1454" s="152" t="n"/>
      <c r="O1454" s="152" t="n"/>
      <c r="P1454" s="152" t="n"/>
      <c r="Q1454" s="152" t="n"/>
      <c r="R1454" s="152" t="n"/>
      <c r="S1454" s="165" t="n"/>
      <c r="T1454" s="152" t="n"/>
      <c r="U1454" s="152" t="n"/>
      <c r="V1454" s="152" t="n"/>
      <c r="W1454" s="152" t="n"/>
      <c r="X1454" s="152" t="n"/>
      <c r="Y1454" s="152" t="n"/>
      <c r="Z1454" s="152" t="n"/>
      <c r="AA1454" s="152" t="n"/>
      <c r="AB1454" s="152" t="n"/>
      <c r="AC1454" s="152" t="n"/>
      <c r="AD1454" s="152" t="n"/>
      <c r="AE1454" s="152" t="n"/>
      <c r="AF1454" s="152" t="n"/>
      <c r="AG1454" s="152" t="n"/>
      <c r="AH1454" s="152" t="n"/>
      <c r="AI1454" s="152" t="n"/>
      <c r="AJ1454" s="152" t="n"/>
      <c r="AK1454" s="152" t="n"/>
      <c r="AL1454" s="152" t="n"/>
      <c r="AM1454" s="152" t="n"/>
      <c r="AN1454" s="166" t="n"/>
      <c r="AO1454" s="155" t="n"/>
      <c r="AP1454" s="152" t="n"/>
      <c r="AQ1454" s="152" t="n"/>
      <c r="AR1454" s="152" t="n"/>
      <c r="AS1454" s="152" t="n"/>
      <c r="AT1454" s="152" t="n"/>
      <c r="AU1454" s="155" t="n"/>
      <c r="AV1454" s="152" t="n"/>
      <c r="AW1454" s="152" t="n"/>
      <c r="AX1454" s="152" t="n"/>
      <c r="AY1454" s="152" t="n"/>
      <c r="AZ1454" s="152" t="n"/>
      <c r="BA1454" s="165" t="n"/>
      <c r="BB1454" s="165" t="n"/>
      <c r="BC1454" s="152" t="n"/>
      <c r="BD1454" s="152" t="n"/>
      <c r="BE1454" s="152" t="n"/>
      <c r="BF1454" s="152" t="n"/>
      <c r="BG1454" s="155" t="n"/>
      <c r="BH1454" s="152" t="n"/>
      <c r="BI1454" s="152" t="n"/>
      <c r="BJ1454" s="152" t="n"/>
      <c r="BK1454" s="152" t="n"/>
      <c r="BL1454" s="152" t="n"/>
      <c r="BM1454" s="152" t="n"/>
      <c r="BN1454" s="152" t="n"/>
      <c r="BO1454" s="152" t="n"/>
      <c r="BP1454" s="155" t="n"/>
      <c r="BQ1454" s="152" t="n"/>
      <c r="BR1454" s="152" t="n"/>
      <c r="BS1454" s="152" t="n"/>
      <c r="BT1454" s="152" t="n"/>
      <c r="BU1454" s="152" t="n"/>
      <c r="BV1454" s="152" t="n"/>
      <c r="BW1454" s="152" t="n"/>
      <c r="BX1454" s="165" t="n"/>
      <c r="BY1454" s="150" t="n"/>
      <c r="BZ1454" s="150" t="n"/>
      <c r="CA1454" s="150" t="n"/>
      <c r="CB1454" s="174" t="n"/>
      <c r="CC1454" s="156" t="n"/>
      <c r="CD1454" s="156" t="n"/>
      <c r="CE1454" s="167">
        <f>IFERROR(__xludf.DUMMYFUNCTION("""COMPUTED_VALUE"""),"")</f>
        <v/>
      </c>
      <c r="CF1454" s="158">
        <f>IFERROR(__xludf.DUMMYFUNCTION("""COMPUTED_VALUE"""),"")</f>
        <v/>
      </c>
      <c r="CG1454" s="148" t="n"/>
      <c r="CH1454" s="148" t="n"/>
      <c r="CI1454" s="148" t="n"/>
      <c r="CJ1454" s="148" t="n"/>
      <c r="CK1454" s="148" t="n"/>
      <c r="CL1454" s="148" t="n"/>
      <c r="CM1454" s="148" t="n"/>
      <c r="CN1454" s="148" t="n"/>
      <c r="CO1454" s="148" t="n"/>
      <c r="CP1454" s="148" t="n"/>
      <c r="CQ1454" s="148" t="n"/>
      <c r="CR1454" s="148" t="n"/>
      <c r="CS1454" s="148" t="n"/>
      <c r="CT1454" s="148" t="n"/>
      <c r="CU1454" s="148" t="n"/>
      <c r="CV1454" s="148" t="n"/>
    </row>
    <row r="1455">
      <c r="A1455" s="162" t="n"/>
      <c r="B1455" s="64" t="n"/>
      <c r="C1455" s="129" t="n"/>
      <c r="D1455" s="130" t="inlineStr"/>
      <c r="E1455" s="150" t="inlineStr"/>
      <c r="F1455" s="150" t="inlineStr"/>
      <c r="G1455" s="150" t="n"/>
      <c r="H1455" s="152" t="n"/>
      <c r="I1455" s="152" t="n"/>
      <c r="J1455" s="152" t="n"/>
      <c r="K1455" s="152" t="n"/>
      <c r="L1455" s="152" t="n"/>
      <c r="M1455" s="152" t="n"/>
      <c r="N1455" s="152" t="n"/>
      <c r="O1455" s="152" t="n"/>
      <c r="P1455" s="152" t="n"/>
      <c r="Q1455" s="152" t="n"/>
      <c r="R1455" s="152" t="n"/>
      <c r="S1455" s="165" t="n"/>
      <c r="T1455" s="152" t="n"/>
      <c r="U1455" s="152" t="n"/>
      <c r="V1455" s="152" t="n"/>
      <c r="W1455" s="152" t="n"/>
      <c r="X1455" s="152" t="n"/>
      <c r="Y1455" s="152" t="n"/>
      <c r="Z1455" s="152" t="n"/>
      <c r="AA1455" s="152" t="n"/>
      <c r="AB1455" s="152" t="n"/>
      <c r="AC1455" s="152" t="n"/>
      <c r="AD1455" s="152" t="n"/>
      <c r="AE1455" s="152" t="n"/>
      <c r="AF1455" s="152" t="n"/>
      <c r="AG1455" s="152" t="n"/>
      <c r="AH1455" s="152" t="n"/>
      <c r="AI1455" s="152" t="n"/>
      <c r="AJ1455" s="152" t="n"/>
      <c r="AK1455" s="152" t="n"/>
      <c r="AL1455" s="152" t="n"/>
      <c r="AM1455" s="152" t="n"/>
      <c r="AN1455" s="166" t="n"/>
      <c r="AO1455" s="155" t="n"/>
      <c r="AP1455" s="152" t="n"/>
      <c r="AQ1455" s="152" t="n"/>
      <c r="AR1455" s="152" t="n"/>
      <c r="AS1455" s="152" t="n"/>
      <c r="AT1455" s="152" t="n"/>
      <c r="AU1455" s="155" t="n"/>
      <c r="AV1455" s="152" t="n"/>
      <c r="AW1455" s="152" t="n"/>
      <c r="AX1455" s="152" t="n"/>
      <c r="AY1455" s="152" t="n"/>
      <c r="AZ1455" s="152" t="n"/>
      <c r="BA1455" s="165" t="n"/>
      <c r="BB1455" s="165" t="n"/>
      <c r="BC1455" s="152" t="n"/>
      <c r="BD1455" s="152" t="n"/>
      <c r="BE1455" s="152" t="n"/>
      <c r="BF1455" s="152" t="n"/>
      <c r="BG1455" s="155" t="n"/>
      <c r="BH1455" s="152" t="n"/>
      <c r="BI1455" s="152" t="n"/>
      <c r="BJ1455" s="152" t="n"/>
      <c r="BK1455" s="152" t="n"/>
      <c r="BL1455" s="152" t="n"/>
      <c r="BM1455" s="152" t="n"/>
      <c r="BN1455" s="152" t="n"/>
      <c r="BO1455" s="152" t="n"/>
      <c r="BP1455" s="155" t="n"/>
      <c r="BQ1455" s="152" t="n"/>
      <c r="BR1455" s="152" t="n"/>
      <c r="BS1455" s="152" t="n"/>
      <c r="BT1455" s="152" t="n"/>
      <c r="BU1455" s="152" t="n"/>
      <c r="BV1455" s="152" t="n"/>
      <c r="BW1455" s="152" t="n"/>
      <c r="BX1455" s="165" t="n"/>
      <c r="BY1455" s="150" t="n"/>
      <c r="BZ1455" s="150" t="n"/>
      <c r="CA1455" s="150" t="n"/>
      <c r="CB1455" s="174" t="n"/>
      <c r="CC1455" s="156" t="n"/>
      <c r="CD1455" s="156" t="n"/>
      <c r="CE1455" s="167">
        <f>IFERROR(__xludf.DUMMYFUNCTION("""COMPUTED_VALUE"""),"")</f>
        <v/>
      </c>
      <c r="CF1455" s="158">
        <f>IFERROR(__xludf.DUMMYFUNCTION("""COMPUTED_VALUE"""),"")</f>
        <v/>
      </c>
      <c r="CG1455" s="148" t="n"/>
      <c r="CH1455" s="148" t="n"/>
      <c r="CI1455" s="148" t="n"/>
      <c r="CJ1455" s="148" t="n"/>
      <c r="CK1455" s="148" t="n"/>
      <c r="CL1455" s="148" t="n"/>
      <c r="CM1455" s="148" t="n"/>
      <c r="CN1455" s="148" t="n"/>
      <c r="CO1455" s="148" t="n"/>
      <c r="CP1455" s="148" t="n"/>
      <c r="CQ1455" s="148" t="n"/>
      <c r="CR1455" s="148" t="n"/>
      <c r="CS1455" s="148" t="n"/>
      <c r="CT1455" s="148" t="n"/>
      <c r="CU1455" s="148" t="n"/>
      <c r="CV1455" s="148" t="n"/>
    </row>
    <row r="1456">
      <c r="A1456" s="162" t="n"/>
      <c r="B1456" s="64" t="n"/>
      <c r="C1456" s="129" t="n"/>
      <c r="D1456" s="130" t="inlineStr"/>
      <c r="E1456" s="150" t="inlineStr"/>
      <c r="F1456" s="150" t="inlineStr"/>
      <c r="G1456" s="150" t="n"/>
      <c r="H1456" s="152" t="n"/>
      <c r="I1456" s="152" t="n"/>
      <c r="J1456" s="152" t="n"/>
      <c r="K1456" s="152" t="n"/>
      <c r="L1456" s="152" t="n"/>
      <c r="M1456" s="152" t="n"/>
      <c r="N1456" s="152" t="n"/>
      <c r="O1456" s="152" t="n"/>
      <c r="P1456" s="152" t="n"/>
      <c r="Q1456" s="152" t="n"/>
      <c r="R1456" s="152" t="n"/>
      <c r="S1456" s="165" t="n"/>
      <c r="T1456" s="152" t="n"/>
      <c r="U1456" s="152" t="n"/>
      <c r="V1456" s="152" t="n"/>
      <c r="W1456" s="152" t="n"/>
      <c r="X1456" s="152" t="n"/>
      <c r="Y1456" s="152" t="n"/>
      <c r="Z1456" s="152" t="n"/>
      <c r="AA1456" s="152" t="n"/>
      <c r="AB1456" s="152" t="n"/>
      <c r="AC1456" s="152" t="n"/>
      <c r="AD1456" s="152" t="n"/>
      <c r="AE1456" s="152" t="n"/>
      <c r="AF1456" s="152" t="n"/>
      <c r="AG1456" s="152" t="n"/>
      <c r="AH1456" s="152" t="n"/>
      <c r="AI1456" s="152" t="n"/>
      <c r="AJ1456" s="152" t="n"/>
      <c r="AK1456" s="152" t="n"/>
      <c r="AL1456" s="152" t="n"/>
      <c r="AM1456" s="152" t="n"/>
      <c r="AN1456" s="166" t="n"/>
      <c r="AO1456" s="155" t="n"/>
      <c r="AP1456" s="152" t="n"/>
      <c r="AQ1456" s="152" t="n"/>
      <c r="AR1456" s="152" t="n"/>
      <c r="AS1456" s="152" t="n"/>
      <c r="AT1456" s="152" t="n"/>
      <c r="AU1456" s="155" t="n"/>
      <c r="AV1456" s="152" t="n"/>
      <c r="AW1456" s="152" t="n"/>
      <c r="AX1456" s="152" t="n"/>
      <c r="AY1456" s="152" t="n"/>
      <c r="AZ1456" s="152" t="n"/>
      <c r="BA1456" s="165" t="n"/>
      <c r="BB1456" s="165" t="n"/>
      <c r="BC1456" s="152" t="n"/>
      <c r="BD1456" s="152" t="n"/>
      <c r="BE1456" s="152" t="n"/>
      <c r="BF1456" s="152" t="n"/>
      <c r="BG1456" s="155" t="n"/>
      <c r="BH1456" s="152" t="n"/>
      <c r="BI1456" s="152" t="n"/>
      <c r="BJ1456" s="152" t="n"/>
      <c r="BK1456" s="152" t="n"/>
      <c r="BL1456" s="152" t="n"/>
      <c r="BM1456" s="152" t="n"/>
      <c r="BN1456" s="152" t="n"/>
      <c r="BO1456" s="152" t="n"/>
      <c r="BP1456" s="155" t="n"/>
      <c r="BQ1456" s="152" t="n"/>
      <c r="BR1456" s="152" t="n"/>
      <c r="BS1456" s="152" t="n"/>
      <c r="BT1456" s="152" t="n"/>
      <c r="BU1456" s="152" t="n"/>
      <c r="BV1456" s="152" t="n"/>
      <c r="BW1456" s="152" t="n"/>
      <c r="BX1456" s="165" t="n"/>
      <c r="BY1456" s="150" t="n"/>
      <c r="BZ1456" s="150" t="n"/>
      <c r="CA1456" s="150" t="n"/>
      <c r="CB1456" s="174" t="n"/>
      <c r="CC1456" s="156" t="n"/>
      <c r="CD1456" s="156" t="n"/>
      <c r="CE1456" s="167">
        <f>IFERROR(__xludf.DUMMYFUNCTION("""COMPUTED_VALUE"""),"")</f>
        <v/>
      </c>
      <c r="CF1456" s="158">
        <f>IFERROR(__xludf.DUMMYFUNCTION("""COMPUTED_VALUE"""),"")</f>
        <v/>
      </c>
      <c r="CG1456" s="148" t="n"/>
      <c r="CH1456" s="148" t="n"/>
      <c r="CI1456" s="148" t="n"/>
      <c r="CJ1456" s="148" t="n"/>
      <c r="CK1456" s="148" t="n"/>
      <c r="CL1456" s="148" t="n"/>
      <c r="CM1456" s="148" t="n"/>
      <c r="CN1456" s="148" t="n"/>
      <c r="CO1456" s="148" t="n"/>
      <c r="CP1456" s="148" t="n"/>
      <c r="CQ1456" s="148" t="n"/>
      <c r="CR1456" s="148" t="n"/>
      <c r="CS1456" s="148" t="n"/>
      <c r="CT1456" s="148" t="n"/>
      <c r="CU1456" s="148" t="n"/>
      <c r="CV1456" s="148" t="n"/>
    </row>
    <row r="1457">
      <c r="A1457" s="162" t="n"/>
      <c r="B1457" s="64" t="n"/>
      <c r="C1457" s="129" t="n"/>
      <c r="D1457" s="130" t="inlineStr"/>
      <c r="E1457" s="150" t="inlineStr"/>
      <c r="F1457" s="150" t="inlineStr"/>
      <c r="G1457" s="150" t="n"/>
      <c r="H1457" s="152" t="n"/>
      <c r="I1457" s="152" t="n"/>
      <c r="J1457" s="152" t="n"/>
      <c r="K1457" s="152" t="n"/>
      <c r="L1457" s="152" t="n"/>
      <c r="M1457" s="152" t="n"/>
      <c r="N1457" s="152" t="n"/>
      <c r="O1457" s="152" t="n"/>
      <c r="P1457" s="152" t="n"/>
      <c r="Q1457" s="152" t="n"/>
      <c r="R1457" s="152" t="n"/>
      <c r="S1457" s="165" t="n"/>
      <c r="T1457" s="152" t="n"/>
      <c r="U1457" s="152" t="n"/>
      <c r="V1457" s="152" t="n"/>
      <c r="W1457" s="152" t="n"/>
      <c r="X1457" s="152" t="n"/>
      <c r="Y1457" s="152" t="n"/>
      <c r="Z1457" s="152" t="n"/>
      <c r="AA1457" s="152" t="n"/>
      <c r="AB1457" s="152" t="n"/>
      <c r="AC1457" s="152" t="n"/>
      <c r="AD1457" s="152" t="n"/>
      <c r="AE1457" s="152" t="n"/>
      <c r="AF1457" s="152" t="n"/>
      <c r="AG1457" s="152" t="n"/>
      <c r="AH1457" s="152" t="n"/>
      <c r="AI1457" s="152" t="n"/>
      <c r="AJ1457" s="152" t="n"/>
      <c r="AK1457" s="152" t="n"/>
      <c r="AL1457" s="152" t="n"/>
      <c r="AM1457" s="152" t="n"/>
      <c r="AN1457" s="166" t="n"/>
      <c r="AO1457" s="155" t="n"/>
      <c r="AP1457" s="152" t="n"/>
      <c r="AQ1457" s="152" t="n"/>
      <c r="AR1457" s="152" t="n"/>
      <c r="AS1457" s="152" t="n"/>
      <c r="AT1457" s="152" t="n"/>
      <c r="AU1457" s="155" t="n"/>
      <c r="AV1457" s="152" t="n"/>
      <c r="AW1457" s="152" t="n"/>
      <c r="AX1457" s="152" t="n"/>
      <c r="AY1457" s="152" t="n"/>
      <c r="AZ1457" s="152" t="n"/>
      <c r="BA1457" s="165" t="n"/>
      <c r="BB1457" s="165" t="n"/>
      <c r="BC1457" s="152" t="n"/>
      <c r="BD1457" s="152" t="n"/>
      <c r="BE1457" s="152" t="n"/>
      <c r="BF1457" s="152" t="n"/>
      <c r="BG1457" s="155" t="n"/>
      <c r="BH1457" s="152" t="n"/>
      <c r="BI1457" s="152" t="n"/>
      <c r="BJ1457" s="152" t="n"/>
      <c r="BK1457" s="152" t="n"/>
      <c r="BL1457" s="152" t="n"/>
      <c r="BM1457" s="152" t="n"/>
      <c r="BN1457" s="152" t="n"/>
      <c r="BO1457" s="152" t="n"/>
      <c r="BP1457" s="155" t="n"/>
      <c r="BQ1457" s="152" t="n"/>
      <c r="BR1457" s="152" t="n"/>
      <c r="BS1457" s="152" t="n"/>
      <c r="BT1457" s="152" t="n"/>
      <c r="BU1457" s="152" t="n"/>
      <c r="BV1457" s="152" t="n"/>
      <c r="BW1457" s="152" t="n"/>
      <c r="BX1457" s="165" t="n"/>
      <c r="BY1457" s="150" t="n"/>
      <c r="BZ1457" s="150" t="n"/>
      <c r="CA1457" s="150" t="n"/>
      <c r="CB1457" s="174" t="n"/>
      <c r="CC1457" s="156" t="n"/>
      <c r="CD1457" s="156" t="n"/>
      <c r="CE1457" s="167">
        <f>IFERROR(__xludf.DUMMYFUNCTION("""COMPUTED_VALUE"""),"")</f>
        <v/>
      </c>
      <c r="CF1457" s="158">
        <f>IFERROR(__xludf.DUMMYFUNCTION("""COMPUTED_VALUE"""),"")</f>
        <v/>
      </c>
      <c r="CG1457" s="148" t="n"/>
      <c r="CH1457" s="148" t="n"/>
      <c r="CI1457" s="148" t="n"/>
      <c r="CJ1457" s="148" t="n"/>
      <c r="CK1457" s="148" t="n"/>
      <c r="CL1457" s="148" t="n"/>
      <c r="CM1457" s="148" t="n"/>
      <c r="CN1457" s="148" t="n"/>
      <c r="CO1457" s="148" t="n"/>
      <c r="CP1457" s="148" t="n"/>
      <c r="CQ1457" s="148" t="n"/>
      <c r="CR1457" s="148" t="n"/>
      <c r="CS1457" s="148" t="n"/>
      <c r="CT1457" s="148" t="n"/>
      <c r="CU1457" s="148" t="n"/>
      <c r="CV1457" s="148" t="n"/>
    </row>
    <row r="1458">
      <c r="A1458" s="162" t="n"/>
      <c r="B1458" s="64" t="n"/>
      <c r="C1458" s="129" t="n"/>
      <c r="D1458" s="130" t="inlineStr"/>
      <c r="E1458" s="150" t="inlineStr"/>
      <c r="F1458" s="150" t="inlineStr"/>
      <c r="G1458" s="150" t="n"/>
      <c r="H1458" s="152" t="n"/>
      <c r="I1458" s="152" t="n"/>
      <c r="J1458" s="152" t="n"/>
      <c r="K1458" s="152" t="n"/>
      <c r="L1458" s="152" t="n"/>
      <c r="M1458" s="152" t="n"/>
      <c r="N1458" s="152" t="n"/>
      <c r="O1458" s="152" t="n"/>
      <c r="P1458" s="152" t="n"/>
      <c r="Q1458" s="152" t="n"/>
      <c r="R1458" s="152" t="n"/>
      <c r="S1458" s="165" t="n"/>
      <c r="T1458" s="152" t="n"/>
      <c r="U1458" s="152" t="n"/>
      <c r="V1458" s="152" t="n"/>
      <c r="W1458" s="152" t="n"/>
      <c r="X1458" s="152" t="n"/>
      <c r="Y1458" s="152" t="n"/>
      <c r="Z1458" s="152" t="n"/>
      <c r="AA1458" s="152" t="n"/>
      <c r="AB1458" s="152" t="n"/>
      <c r="AC1458" s="152" t="n"/>
      <c r="AD1458" s="152" t="n"/>
      <c r="AE1458" s="152" t="n"/>
      <c r="AF1458" s="152" t="n"/>
      <c r="AG1458" s="152" t="n"/>
      <c r="AH1458" s="152" t="n"/>
      <c r="AI1458" s="152" t="n"/>
      <c r="AJ1458" s="152" t="n"/>
      <c r="AK1458" s="152" t="n"/>
      <c r="AL1458" s="152" t="n"/>
      <c r="AM1458" s="152" t="n"/>
      <c r="AN1458" s="166" t="n"/>
      <c r="AO1458" s="155" t="n"/>
      <c r="AP1458" s="152" t="n"/>
      <c r="AQ1458" s="152" t="n"/>
      <c r="AR1458" s="152" t="n"/>
      <c r="AS1458" s="152" t="n"/>
      <c r="AT1458" s="152" t="n"/>
      <c r="AU1458" s="155" t="n"/>
      <c r="AV1458" s="152" t="n"/>
      <c r="AW1458" s="152" t="n"/>
      <c r="AX1458" s="152" t="n"/>
      <c r="AY1458" s="152" t="n"/>
      <c r="AZ1458" s="152" t="n"/>
      <c r="BA1458" s="165" t="n"/>
      <c r="BB1458" s="165" t="n"/>
      <c r="BC1458" s="152" t="n"/>
      <c r="BD1458" s="152" t="n"/>
      <c r="BE1458" s="152" t="n"/>
      <c r="BF1458" s="152" t="n"/>
      <c r="BG1458" s="155" t="n"/>
      <c r="BH1458" s="152" t="n"/>
      <c r="BI1458" s="152" t="n"/>
      <c r="BJ1458" s="152" t="n"/>
      <c r="BK1458" s="152" t="n"/>
      <c r="BL1458" s="152" t="n"/>
      <c r="BM1458" s="152" t="n"/>
      <c r="BN1458" s="152" t="n"/>
      <c r="BO1458" s="152" t="n"/>
      <c r="BP1458" s="155" t="n"/>
      <c r="BQ1458" s="152" t="n"/>
      <c r="BR1458" s="152" t="n"/>
      <c r="BS1458" s="152" t="n"/>
      <c r="BT1458" s="152" t="n"/>
      <c r="BU1458" s="152" t="n"/>
      <c r="BV1458" s="152" t="n"/>
      <c r="BW1458" s="152" t="n"/>
      <c r="BX1458" s="165" t="n"/>
      <c r="BY1458" s="150" t="n"/>
      <c r="BZ1458" s="150" t="n"/>
      <c r="CA1458" s="150" t="n"/>
      <c r="CB1458" s="174" t="n"/>
      <c r="CC1458" s="156" t="n"/>
      <c r="CD1458" s="156" t="n"/>
      <c r="CE1458" s="167">
        <f>IFERROR(__xludf.DUMMYFUNCTION("""COMPUTED_VALUE"""),"")</f>
        <v/>
      </c>
      <c r="CF1458" s="158">
        <f>IFERROR(__xludf.DUMMYFUNCTION("""COMPUTED_VALUE"""),"")</f>
        <v/>
      </c>
      <c r="CG1458" s="148" t="n"/>
      <c r="CH1458" s="148" t="n"/>
      <c r="CI1458" s="148" t="n"/>
      <c r="CJ1458" s="148" t="n"/>
      <c r="CK1458" s="148" t="n"/>
      <c r="CL1458" s="148" t="n"/>
      <c r="CM1458" s="148" t="n"/>
      <c r="CN1458" s="148" t="n"/>
      <c r="CO1458" s="148" t="n"/>
      <c r="CP1458" s="148" t="n"/>
      <c r="CQ1458" s="148" t="n"/>
      <c r="CR1458" s="148" t="n"/>
      <c r="CS1458" s="148" t="n"/>
      <c r="CT1458" s="148" t="n"/>
      <c r="CU1458" s="148" t="n"/>
      <c r="CV1458" s="148" t="n"/>
    </row>
    <row r="1459">
      <c r="A1459" s="162" t="n"/>
      <c r="B1459" s="64" t="n"/>
      <c r="C1459" s="129" t="n"/>
      <c r="D1459" s="130" t="inlineStr"/>
      <c r="E1459" s="150" t="inlineStr"/>
      <c r="F1459" s="150" t="inlineStr"/>
      <c r="G1459" s="150" t="n"/>
      <c r="H1459" s="152" t="n"/>
      <c r="I1459" s="152" t="n"/>
      <c r="J1459" s="152" t="n"/>
      <c r="K1459" s="152" t="n"/>
      <c r="L1459" s="152" t="n"/>
      <c r="M1459" s="152" t="n"/>
      <c r="N1459" s="152" t="n"/>
      <c r="O1459" s="152" t="n"/>
      <c r="P1459" s="152" t="n"/>
      <c r="Q1459" s="152" t="n"/>
      <c r="R1459" s="152" t="n"/>
      <c r="S1459" s="165" t="n"/>
      <c r="T1459" s="152" t="n"/>
      <c r="U1459" s="152" t="n"/>
      <c r="V1459" s="152" t="n"/>
      <c r="W1459" s="152" t="n"/>
      <c r="X1459" s="152" t="n"/>
      <c r="Y1459" s="152" t="n"/>
      <c r="Z1459" s="152" t="n"/>
      <c r="AA1459" s="152" t="n"/>
      <c r="AB1459" s="152" t="n"/>
      <c r="AC1459" s="152" t="n"/>
      <c r="AD1459" s="152" t="n"/>
      <c r="AE1459" s="152" t="n"/>
      <c r="AF1459" s="152" t="n"/>
      <c r="AG1459" s="152" t="n"/>
      <c r="AH1459" s="152" t="n"/>
      <c r="AI1459" s="152" t="n"/>
      <c r="AJ1459" s="152" t="n"/>
      <c r="AK1459" s="152" t="n"/>
      <c r="AL1459" s="152" t="n"/>
      <c r="AM1459" s="152" t="n"/>
      <c r="AN1459" s="166" t="n"/>
      <c r="AO1459" s="155" t="n"/>
      <c r="AP1459" s="152" t="n"/>
      <c r="AQ1459" s="152" t="n"/>
      <c r="AR1459" s="152" t="n"/>
      <c r="AS1459" s="152" t="n"/>
      <c r="AT1459" s="152" t="n"/>
      <c r="AU1459" s="155" t="n"/>
      <c r="AV1459" s="152" t="n"/>
      <c r="AW1459" s="152" t="n"/>
      <c r="AX1459" s="152" t="n"/>
      <c r="AY1459" s="152" t="n"/>
      <c r="AZ1459" s="152" t="n"/>
      <c r="BA1459" s="165" t="n"/>
      <c r="BB1459" s="165" t="n"/>
      <c r="BC1459" s="152" t="n"/>
      <c r="BD1459" s="152" t="n"/>
      <c r="BE1459" s="152" t="n"/>
      <c r="BF1459" s="152" t="n"/>
      <c r="BG1459" s="155" t="n"/>
      <c r="BH1459" s="152" t="n"/>
      <c r="BI1459" s="152" t="n"/>
      <c r="BJ1459" s="152" t="n"/>
      <c r="BK1459" s="152" t="n"/>
      <c r="BL1459" s="152" t="n"/>
      <c r="BM1459" s="152" t="n"/>
      <c r="BN1459" s="152" t="n"/>
      <c r="BO1459" s="152" t="n"/>
      <c r="BP1459" s="155" t="n"/>
      <c r="BQ1459" s="152" t="n"/>
      <c r="BR1459" s="152" t="n"/>
      <c r="BS1459" s="152" t="n"/>
      <c r="BT1459" s="152" t="n"/>
      <c r="BU1459" s="152" t="n"/>
      <c r="BV1459" s="152" t="n"/>
      <c r="BW1459" s="152" t="n"/>
      <c r="BX1459" s="165" t="n"/>
      <c r="BY1459" s="150" t="n"/>
      <c r="BZ1459" s="150" t="n"/>
      <c r="CA1459" s="150" t="n"/>
      <c r="CB1459" s="174" t="n"/>
      <c r="CC1459" s="156" t="n"/>
      <c r="CD1459" s="156" t="n"/>
      <c r="CE1459" s="167">
        <f>IFERROR(__xludf.DUMMYFUNCTION("""COMPUTED_VALUE"""),"")</f>
        <v/>
      </c>
      <c r="CF1459" s="158">
        <f>IFERROR(__xludf.DUMMYFUNCTION("""COMPUTED_VALUE"""),"")</f>
        <v/>
      </c>
      <c r="CG1459" s="148" t="n"/>
      <c r="CH1459" s="148" t="n"/>
      <c r="CI1459" s="148" t="n"/>
      <c r="CJ1459" s="148" t="n"/>
      <c r="CK1459" s="148" t="n"/>
      <c r="CL1459" s="148" t="n"/>
      <c r="CM1459" s="148" t="n"/>
      <c r="CN1459" s="148" t="n"/>
      <c r="CO1459" s="148" t="n"/>
      <c r="CP1459" s="148" t="n"/>
      <c r="CQ1459" s="148" t="n"/>
      <c r="CR1459" s="148" t="n"/>
      <c r="CS1459" s="148" t="n"/>
      <c r="CT1459" s="148" t="n"/>
      <c r="CU1459" s="148" t="n"/>
      <c r="CV1459" s="148" t="n"/>
    </row>
    <row r="1460">
      <c r="A1460" s="162" t="n"/>
      <c r="B1460" s="64" t="n"/>
      <c r="C1460" s="129" t="n"/>
      <c r="D1460" s="130" t="inlineStr"/>
      <c r="E1460" s="150" t="inlineStr"/>
      <c r="F1460" s="150" t="inlineStr"/>
      <c r="G1460" s="150" t="n"/>
      <c r="H1460" s="152" t="n"/>
      <c r="I1460" s="152" t="n"/>
      <c r="J1460" s="152" t="n"/>
      <c r="K1460" s="152" t="n"/>
      <c r="L1460" s="152" t="n"/>
      <c r="M1460" s="152" t="n"/>
      <c r="N1460" s="152" t="n"/>
      <c r="O1460" s="152" t="n"/>
      <c r="P1460" s="152" t="n"/>
      <c r="Q1460" s="152" t="n"/>
      <c r="R1460" s="152" t="n"/>
      <c r="S1460" s="165" t="n"/>
      <c r="T1460" s="152" t="n"/>
      <c r="U1460" s="152" t="n"/>
      <c r="V1460" s="152" t="n"/>
      <c r="W1460" s="152" t="n"/>
      <c r="X1460" s="152" t="n"/>
      <c r="Y1460" s="152" t="n"/>
      <c r="Z1460" s="152" t="n"/>
      <c r="AA1460" s="152" t="n"/>
      <c r="AB1460" s="152" t="n"/>
      <c r="AC1460" s="152" t="n"/>
      <c r="AD1460" s="152" t="n"/>
      <c r="AE1460" s="152" t="n"/>
      <c r="AF1460" s="152" t="n"/>
      <c r="AG1460" s="152" t="n"/>
      <c r="AH1460" s="152" t="n"/>
      <c r="AI1460" s="152" t="n"/>
      <c r="AJ1460" s="152" t="n"/>
      <c r="AK1460" s="152" t="n"/>
      <c r="AL1460" s="152" t="n"/>
      <c r="AM1460" s="152" t="n"/>
      <c r="AN1460" s="166" t="n"/>
      <c r="AO1460" s="155" t="n"/>
      <c r="AP1460" s="152" t="n"/>
      <c r="AQ1460" s="152" t="n"/>
      <c r="AR1460" s="152" t="n"/>
      <c r="AS1460" s="152" t="n"/>
      <c r="AT1460" s="152" t="n"/>
      <c r="AU1460" s="155" t="n"/>
      <c r="AV1460" s="152" t="n"/>
      <c r="AW1460" s="152" t="n"/>
      <c r="AX1460" s="152" t="n"/>
      <c r="AY1460" s="152" t="n"/>
      <c r="AZ1460" s="152" t="n"/>
      <c r="BA1460" s="165" t="n"/>
      <c r="BB1460" s="165" t="n"/>
      <c r="BC1460" s="152" t="n"/>
      <c r="BD1460" s="152" t="n"/>
      <c r="BE1460" s="152" t="n"/>
      <c r="BF1460" s="152" t="n"/>
      <c r="BG1460" s="155" t="n"/>
      <c r="BH1460" s="152" t="n"/>
      <c r="BI1460" s="152" t="n"/>
      <c r="BJ1460" s="152" t="n"/>
      <c r="BK1460" s="152" t="n"/>
      <c r="BL1460" s="152" t="n"/>
      <c r="BM1460" s="152" t="n"/>
      <c r="BN1460" s="152" t="n"/>
      <c r="BO1460" s="152" t="n"/>
      <c r="BP1460" s="155" t="n"/>
      <c r="BQ1460" s="152" t="n"/>
      <c r="BR1460" s="152" t="n"/>
      <c r="BS1460" s="152" t="n"/>
      <c r="BT1460" s="152" t="n"/>
      <c r="BU1460" s="152" t="n"/>
      <c r="BV1460" s="152" t="n"/>
      <c r="BW1460" s="152" t="n"/>
      <c r="BX1460" s="165" t="n"/>
      <c r="BY1460" s="150" t="n"/>
      <c r="BZ1460" s="150" t="n"/>
      <c r="CA1460" s="150" t="n"/>
      <c r="CB1460" s="174" t="n"/>
      <c r="CC1460" s="156" t="n"/>
      <c r="CD1460" s="156" t="n"/>
      <c r="CE1460" s="167">
        <f>IFERROR(__xludf.DUMMYFUNCTION("""COMPUTED_VALUE"""),"")</f>
        <v/>
      </c>
      <c r="CF1460" s="158">
        <f>IFERROR(__xludf.DUMMYFUNCTION("""COMPUTED_VALUE"""),"")</f>
        <v/>
      </c>
      <c r="CG1460" s="148" t="n"/>
      <c r="CH1460" s="148" t="n"/>
      <c r="CI1460" s="148" t="n"/>
      <c r="CJ1460" s="148" t="n"/>
      <c r="CK1460" s="148" t="n"/>
      <c r="CL1460" s="148" t="n"/>
      <c r="CM1460" s="148" t="n"/>
      <c r="CN1460" s="148" t="n"/>
      <c r="CO1460" s="148" t="n"/>
      <c r="CP1460" s="148" t="n"/>
      <c r="CQ1460" s="148" t="n"/>
      <c r="CR1460" s="148" t="n"/>
      <c r="CS1460" s="148" t="n"/>
      <c r="CT1460" s="148" t="n"/>
      <c r="CU1460" s="148" t="n"/>
      <c r="CV1460" s="148" t="n"/>
    </row>
    <row r="1461">
      <c r="A1461" s="162" t="n"/>
      <c r="B1461" s="64" t="n"/>
      <c r="C1461" s="129" t="n"/>
      <c r="D1461" s="130" t="inlineStr"/>
      <c r="E1461" s="150" t="inlineStr"/>
      <c r="F1461" s="150" t="inlineStr"/>
      <c r="G1461" s="150" t="n"/>
      <c r="H1461" s="152" t="n"/>
      <c r="I1461" s="152" t="n"/>
      <c r="J1461" s="152" t="n"/>
      <c r="K1461" s="152" t="n"/>
      <c r="L1461" s="152" t="n"/>
      <c r="M1461" s="152" t="n"/>
      <c r="N1461" s="152" t="n"/>
      <c r="O1461" s="152" t="n"/>
      <c r="P1461" s="152" t="n"/>
      <c r="Q1461" s="152" t="n"/>
      <c r="R1461" s="152" t="n"/>
      <c r="S1461" s="165" t="n"/>
      <c r="T1461" s="152" t="n"/>
      <c r="U1461" s="152" t="n"/>
      <c r="V1461" s="152" t="n"/>
      <c r="W1461" s="152" t="n"/>
      <c r="X1461" s="152" t="n"/>
      <c r="Y1461" s="152" t="n"/>
      <c r="Z1461" s="152" t="n"/>
      <c r="AA1461" s="152" t="n"/>
      <c r="AB1461" s="152" t="n"/>
      <c r="AC1461" s="152" t="n"/>
      <c r="AD1461" s="152" t="n"/>
      <c r="AE1461" s="152" t="n"/>
      <c r="AF1461" s="152" t="n"/>
      <c r="AG1461" s="152" t="n"/>
      <c r="AH1461" s="152" t="n"/>
      <c r="AI1461" s="152" t="n"/>
      <c r="AJ1461" s="152" t="n"/>
      <c r="AK1461" s="152" t="n"/>
      <c r="AL1461" s="152" t="n"/>
      <c r="AM1461" s="152" t="n"/>
      <c r="AN1461" s="166" t="n"/>
      <c r="AO1461" s="155" t="n"/>
      <c r="AP1461" s="152" t="n"/>
      <c r="AQ1461" s="152" t="n"/>
      <c r="AR1461" s="152" t="n"/>
      <c r="AS1461" s="152" t="n"/>
      <c r="AT1461" s="152" t="n"/>
      <c r="AU1461" s="155" t="n"/>
      <c r="AV1461" s="152" t="n"/>
      <c r="AW1461" s="152" t="n"/>
      <c r="AX1461" s="152" t="n"/>
      <c r="AY1461" s="152" t="n"/>
      <c r="AZ1461" s="152" t="n"/>
      <c r="BA1461" s="165" t="n"/>
      <c r="BB1461" s="165" t="n"/>
      <c r="BC1461" s="152" t="n"/>
      <c r="BD1461" s="152" t="n"/>
      <c r="BE1461" s="152" t="n"/>
      <c r="BF1461" s="152" t="n"/>
      <c r="BG1461" s="155" t="n"/>
      <c r="BH1461" s="152" t="n"/>
      <c r="BI1461" s="152" t="n"/>
      <c r="BJ1461" s="152" t="n"/>
      <c r="BK1461" s="152" t="n"/>
      <c r="BL1461" s="152" t="n"/>
      <c r="BM1461" s="152" t="n"/>
      <c r="BN1461" s="152" t="n"/>
      <c r="BO1461" s="152" t="n"/>
      <c r="BP1461" s="155" t="n"/>
      <c r="BQ1461" s="152" t="n"/>
      <c r="BR1461" s="152" t="n"/>
      <c r="BS1461" s="152" t="n"/>
      <c r="BT1461" s="152" t="n"/>
      <c r="BU1461" s="152" t="n"/>
      <c r="BV1461" s="152" t="n"/>
      <c r="BW1461" s="152" t="n"/>
      <c r="BX1461" s="165" t="n"/>
      <c r="BY1461" s="150" t="n"/>
      <c r="BZ1461" s="150" t="n"/>
      <c r="CA1461" s="150" t="n"/>
      <c r="CB1461" s="174" t="n"/>
      <c r="CC1461" s="156" t="n"/>
      <c r="CD1461" s="156" t="n"/>
      <c r="CE1461" s="167">
        <f>IFERROR(__xludf.DUMMYFUNCTION("""COMPUTED_VALUE"""),"")</f>
        <v/>
      </c>
      <c r="CF1461" s="158">
        <f>IFERROR(__xludf.DUMMYFUNCTION("""COMPUTED_VALUE"""),"")</f>
        <v/>
      </c>
      <c r="CG1461" s="148" t="n"/>
      <c r="CH1461" s="148" t="n"/>
      <c r="CI1461" s="148" t="n"/>
      <c r="CJ1461" s="148" t="n"/>
      <c r="CK1461" s="148" t="n"/>
      <c r="CL1461" s="148" t="n"/>
      <c r="CM1461" s="148" t="n"/>
      <c r="CN1461" s="148" t="n"/>
      <c r="CO1461" s="148" t="n"/>
      <c r="CP1461" s="148" t="n"/>
      <c r="CQ1461" s="148" t="n"/>
      <c r="CR1461" s="148" t="n"/>
      <c r="CS1461" s="148" t="n"/>
      <c r="CT1461" s="148" t="n"/>
      <c r="CU1461" s="148" t="n"/>
      <c r="CV1461" s="148" t="n"/>
    </row>
    <row r="1462">
      <c r="A1462" s="162" t="n"/>
      <c r="B1462" s="64" t="n"/>
      <c r="C1462" s="129" t="n"/>
      <c r="D1462" s="130" t="inlineStr"/>
      <c r="E1462" s="150" t="inlineStr"/>
      <c r="F1462" s="150" t="inlineStr"/>
      <c r="G1462" s="150" t="n"/>
      <c r="H1462" s="152" t="n"/>
      <c r="I1462" s="152" t="n"/>
      <c r="J1462" s="152" t="n"/>
      <c r="K1462" s="152" t="n"/>
      <c r="L1462" s="152" t="n"/>
      <c r="M1462" s="152" t="n"/>
      <c r="N1462" s="152" t="n"/>
      <c r="O1462" s="152" t="n"/>
      <c r="P1462" s="152" t="n"/>
      <c r="Q1462" s="152" t="n"/>
      <c r="R1462" s="152" t="n"/>
      <c r="S1462" s="165" t="n"/>
      <c r="T1462" s="152" t="n"/>
      <c r="U1462" s="152" t="n"/>
      <c r="V1462" s="152" t="n"/>
      <c r="W1462" s="152" t="n"/>
      <c r="X1462" s="152" t="n"/>
      <c r="Y1462" s="152" t="n"/>
      <c r="Z1462" s="152" t="n"/>
      <c r="AA1462" s="152" t="n"/>
      <c r="AB1462" s="152" t="n"/>
      <c r="AC1462" s="152" t="n"/>
      <c r="AD1462" s="152" t="n"/>
      <c r="AE1462" s="152" t="n"/>
      <c r="AF1462" s="152" t="n"/>
      <c r="AG1462" s="152" t="n"/>
      <c r="AH1462" s="152" t="n"/>
      <c r="AI1462" s="152" t="n"/>
      <c r="AJ1462" s="152" t="n"/>
      <c r="AK1462" s="152" t="n"/>
      <c r="AL1462" s="152" t="n"/>
      <c r="AM1462" s="152" t="n"/>
      <c r="AN1462" s="166" t="n"/>
      <c r="AO1462" s="155" t="n"/>
      <c r="AP1462" s="152" t="n"/>
      <c r="AQ1462" s="152" t="n"/>
      <c r="AR1462" s="152" t="n"/>
      <c r="AS1462" s="152" t="n"/>
      <c r="AT1462" s="152" t="n"/>
      <c r="AU1462" s="155" t="n"/>
      <c r="AV1462" s="152" t="n"/>
      <c r="AW1462" s="152" t="n"/>
      <c r="AX1462" s="152" t="n"/>
      <c r="AY1462" s="152" t="n"/>
      <c r="AZ1462" s="152" t="n"/>
      <c r="BA1462" s="165" t="n"/>
      <c r="BB1462" s="165" t="n"/>
      <c r="BC1462" s="152" t="n"/>
      <c r="BD1462" s="152" t="n"/>
      <c r="BE1462" s="152" t="n"/>
      <c r="BF1462" s="152" t="n"/>
      <c r="BG1462" s="155" t="n"/>
      <c r="BH1462" s="152" t="n"/>
      <c r="BI1462" s="152" t="n"/>
      <c r="BJ1462" s="152" t="n"/>
      <c r="BK1462" s="152" t="n"/>
      <c r="BL1462" s="152" t="n"/>
      <c r="BM1462" s="152" t="n"/>
      <c r="BN1462" s="152" t="n"/>
      <c r="BO1462" s="152" t="n"/>
      <c r="BP1462" s="155" t="n"/>
      <c r="BQ1462" s="152" t="n"/>
      <c r="BR1462" s="152" t="n"/>
      <c r="BS1462" s="152" t="n"/>
      <c r="BT1462" s="152" t="n"/>
      <c r="BU1462" s="152" t="n"/>
      <c r="BV1462" s="152" t="n"/>
      <c r="BW1462" s="152" t="n"/>
      <c r="BX1462" s="165" t="n"/>
      <c r="BY1462" s="150" t="n"/>
      <c r="BZ1462" s="150" t="n"/>
      <c r="CA1462" s="150" t="n"/>
      <c r="CB1462" s="174" t="n"/>
      <c r="CC1462" s="156" t="n"/>
      <c r="CD1462" s="156" t="n"/>
      <c r="CE1462" s="167">
        <f>IFERROR(__xludf.DUMMYFUNCTION("""COMPUTED_VALUE"""),"")</f>
        <v/>
      </c>
      <c r="CF1462" s="158">
        <f>IFERROR(__xludf.DUMMYFUNCTION("""COMPUTED_VALUE"""),"")</f>
        <v/>
      </c>
      <c r="CG1462" s="148" t="n"/>
      <c r="CH1462" s="148" t="n"/>
      <c r="CI1462" s="148" t="n"/>
      <c r="CJ1462" s="148" t="n"/>
      <c r="CK1462" s="148" t="n"/>
      <c r="CL1462" s="148" t="n"/>
      <c r="CM1462" s="148" t="n"/>
      <c r="CN1462" s="148" t="n"/>
      <c r="CO1462" s="148" t="n"/>
      <c r="CP1462" s="148" t="n"/>
      <c r="CQ1462" s="148" t="n"/>
      <c r="CR1462" s="148" t="n"/>
      <c r="CS1462" s="148" t="n"/>
      <c r="CT1462" s="148" t="n"/>
      <c r="CU1462" s="148" t="n"/>
      <c r="CV1462" s="148" t="n"/>
    </row>
    <row r="1463">
      <c r="A1463" s="162" t="n"/>
      <c r="B1463" s="64" t="n"/>
      <c r="C1463" s="129" t="n"/>
      <c r="D1463" s="130" t="inlineStr"/>
      <c r="E1463" s="150" t="inlineStr"/>
      <c r="F1463" s="150" t="inlineStr"/>
      <c r="G1463" s="150" t="n"/>
      <c r="H1463" s="152" t="n"/>
      <c r="I1463" s="152" t="n"/>
      <c r="J1463" s="152" t="n"/>
      <c r="K1463" s="152" t="n"/>
      <c r="L1463" s="152" t="n"/>
      <c r="M1463" s="152" t="n"/>
      <c r="N1463" s="152" t="n"/>
      <c r="O1463" s="152" t="n"/>
      <c r="P1463" s="152" t="n"/>
      <c r="Q1463" s="152" t="n"/>
      <c r="R1463" s="152" t="n"/>
      <c r="S1463" s="165" t="n"/>
      <c r="T1463" s="152" t="n"/>
      <c r="U1463" s="152" t="n"/>
      <c r="V1463" s="152" t="n"/>
      <c r="W1463" s="152" t="n"/>
      <c r="X1463" s="152" t="n"/>
      <c r="Y1463" s="152" t="n"/>
      <c r="Z1463" s="152" t="n"/>
      <c r="AA1463" s="152" t="n"/>
      <c r="AB1463" s="152" t="n"/>
      <c r="AC1463" s="152" t="n"/>
      <c r="AD1463" s="152" t="n"/>
      <c r="AE1463" s="152" t="n"/>
      <c r="AF1463" s="152" t="n"/>
      <c r="AG1463" s="152" t="n"/>
      <c r="AH1463" s="152" t="n"/>
      <c r="AI1463" s="152" t="n"/>
      <c r="AJ1463" s="152" t="n"/>
      <c r="AK1463" s="152" t="n"/>
      <c r="AL1463" s="152" t="n"/>
      <c r="AM1463" s="152" t="n"/>
      <c r="AN1463" s="166" t="n"/>
      <c r="AO1463" s="155" t="n"/>
      <c r="AP1463" s="152" t="n"/>
      <c r="AQ1463" s="152" t="n"/>
      <c r="AR1463" s="152" t="n"/>
      <c r="AS1463" s="152" t="n"/>
      <c r="AT1463" s="152" t="n"/>
      <c r="AU1463" s="155" t="n"/>
      <c r="AV1463" s="152" t="n"/>
      <c r="AW1463" s="152" t="n"/>
      <c r="AX1463" s="152" t="n"/>
      <c r="AY1463" s="152" t="n"/>
      <c r="AZ1463" s="152" t="n"/>
      <c r="BA1463" s="165" t="n"/>
      <c r="BB1463" s="165" t="n"/>
      <c r="BC1463" s="152" t="n"/>
      <c r="BD1463" s="152" t="n"/>
      <c r="BE1463" s="152" t="n"/>
      <c r="BF1463" s="152" t="n"/>
      <c r="BG1463" s="155" t="n"/>
      <c r="BH1463" s="152" t="n"/>
      <c r="BI1463" s="152" t="n"/>
      <c r="BJ1463" s="152" t="n"/>
      <c r="BK1463" s="152" t="n"/>
      <c r="BL1463" s="152" t="n"/>
      <c r="BM1463" s="152" t="n"/>
      <c r="BN1463" s="152" t="n"/>
      <c r="BO1463" s="152" t="n"/>
      <c r="BP1463" s="155" t="n"/>
      <c r="BQ1463" s="152" t="n"/>
      <c r="BR1463" s="152" t="n"/>
      <c r="BS1463" s="152" t="n"/>
      <c r="BT1463" s="152" t="n"/>
      <c r="BU1463" s="152" t="n"/>
      <c r="BV1463" s="152" t="n"/>
      <c r="BW1463" s="152" t="n"/>
      <c r="BX1463" s="165" t="n"/>
      <c r="BY1463" s="150" t="n"/>
      <c r="BZ1463" s="150" t="n"/>
      <c r="CA1463" s="150" t="n"/>
      <c r="CB1463" s="174" t="n"/>
      <c r="CC1463" s="156" t="n"/>
      <c r="CD1463" s="156" t="n"/>
      <c r="CE1463" s="167">
        <f>IFERROR(__xludf.DUMMYFUNCTION("""COMPUTED_VALUE"""),"")</f>
        <v/>
      </c>
      <c r="CF1463" s="158">
        <f>IFERROR(__xludf.DUMMYFUNCTION("""COMPUTED_VALUE"""),"")</f>
        <v/>
      </c>
      <c r="CG1463" s="148" t="n"/>
      <c r="CH1463" s="148" t="n"/>
      <c r="CI1463" s="148" t="n"/>
      <c r="CJ1463" s="148" t="n"/>
      <c r="CK1463" s="148" t="n"/>
      <c r="CL1463" s="148" t="n"/>
      <c r="CM1463" s="148" t="n"/>
      <c r="CN1463" s="148" t="n"/>
      <c r="CO1463" s="148" t="n"/>
      <c r="CP1463" s="148" t="n"/>
      <c r="CQ1463" s="148" t="n"/>
      <c r="CR1463" s="148" t="n"/>
      <c r="CS1463" s="148" t="n"/>
      <c r="CT1463" s="148" t="n"/>
      <c r="CU1463" s="148" t="n"/>
      <c r="CV1463" s="148" t="n"/>
    </row>
    <row r="1464">
      <c r="A1464" s="162" t="n"/>
      <c r="B1464" s="64" t="n"/>
      <c r="C1464" s="129" t="n"/>
      <c r="D1464" s="130" t="inlineStr"/>
      <c r="E1464" s="150" t="inlineStr"/>
      <c r="F1464" s="150" t="inlineStr"/>
      <c r="G1464" s="150" t="n"/>
      <c r="H1464" s="152" t="n"/>
      <c r="I1464" s="152" t="n"/>
      <c r="J1464" s="152" t="n"/>
      <c r="K1464" s="152" t="n"/>
      <c r="L1464" s="152" t="n"/>
      <c r="M1464" s="152" t="n"/>
      <c r="N1464" s="152" t="n"/>
      <c r="O1464" s="152" t="n"/>
      <c r="P1464" s="152" t="n"/>
      <c r="Q1464" s="152" t="n"/>
      <c r="R1464" s="152" t="n"/>
      <c r="S1464" s="165" t="n"/>
      <c r="T1464" s="152" t="n"/>
      <c r="U1464" s="152" t="n"/>
      <c r="V1464" s="152" t="n"/>
      <c r="W1464" s="152" t="n"/>
      <c r="X1464" s="152" t="n"/>
      <c r="Y1464" s="152" t="n"/>
      <c r="Z1464" s="152" t="n"/>
      <c r="AA1464" s="152" t="n"/>
      <c r="AB1464" s="152" t="n"/>
      <c r="AC1464" s="152" t="n"/>
      <c r="AD1464" s="152" t="n"/>
      <c r="AE1464" s="152" t="n"/>
      <c r="AF1464" s="152" t="n"/>
      <c r="AG1464" s="152" t="n"/>
      <c r="AH1464" s="152" t="n"/>
      <c r="AI1464" s="152" t="n"/>
      <c r="AJ1464" s="152" t="n"/>
      <c r="AK1464" s="152" t="n"/>
      <c r="AL1464" s="152" t="n"/>
      <c r="AM1464" s="152" t="n"/>
      <c r="AN1464" s="166" t="n"/>
      <c r="AO1464" s="155" t="n"/>
      <c r="AP1464" s="152" t="n"/>
      <c r="AQ1464" s="152" t="n"/>
      <c r="AR1464" s="152" t="n"/>
      <c r="AS1464" s="152" t="n"/>
      <c r="AT1464" s="152" t="n"/>
      <c r="AU1464" s="155" t="n"/>
      <c r="AV1464" s="152" t="n"/>
      <c r="AW1464" s="152" t="n"/>
      <c r="AX1464" s="152" t="n"/>
      <c r="AY1464" s="152" t="n"/>
      <c r="AZ1464" s="152" t="n"/>
      <c r="BA1464" s="165" t="n"/>
      <c r="BB1464" s="165" t="n"/>
      <c r="BC1464" s="152" t="n"/>
      <c r="BD1464" s="152" t="n"/>
      <c r="BE1464" s="152" t="n"/>
      <c r="BF1464" s="152" t="n"/>
      <c r="BG1464" s="155" t="n"/>
      <c r="BH1464" s="152" t="n"/>
      <c r="BI1464" s="152" t="n"/>
      <c r="BJ1464" s="152" t="n"/>
      <c r="BK1464" s="152" t="n"/>
      <c r="BL1464" s="152" t="n"/>
      <c r="BM1464" s="152" t="n"/>
      <c r="BN1464" s="152" t="n"/>
      <c r="BO1464" s="152" t="n"/>
      <c r="BP1464" s="155" t="n"/>
      <c r="BQ1464" s="152" t="n"/>
      <c r="BR1464" s="152" t="n"/>
      <c r="BS1464" s="152" t="n"/>
      <c r="BT1464" s="152" t="n"/>
      <c r="BU1464" s="152" t="n"/>
      <c r="BV1464" s="152" t="n"/>
      <c r="BW1464" s="152" t="n"/>
      <c r="BX1464" s="165" t="n"/>
      <c r="BY1464" s="150" t="n"/>
      <c r="BZ1464" s="150" t="n"/>
      <c r="CA1464" s="150" t="n"/>
      <c r="CB1464" s="174" t="n"/>
      <c r="CC1464" s="156" t="n"/>
      <c r="CD1464" s="156" t="n"/>
      <c r="CE1464" s="167">
        <f>IFERROR(__xludf.DUMMYFUNCTION("""COMPUTED_VALUE"""),"")</f>
        <v/>
      </c>
      <c r="CF1464" s="158">
        <f>IFERROR(__xludf.DUMMYFUNCTION("""COMPUTED_VALUE"""),"")</f>
        <v/>
      </c>
      <c r="CG1464" s="148" t="n"/>
      <c r="CH1464" s="148" t="n"/>
      <c r="CI1464" s="148" t="n"/>
      <c r="CJ1464" s="148" t="n"/>
      <c r="CK1464" s="148" t="n"/>
      <c r="CL1464" s="148" t="n"/>
      <c r="CM1464" s="148" t="n"/>
      <c r="CN1464" s="148" t="n"/>
      <c r="CO1464" s="148" t="n"/>
      <c r="CP1464" s="148" t="n"/>
      <c r="CQ1464" s="148" t="n"/>
      <c r="CR1464" s="148" t="n"/>
      <c r="CS1464" s="148" t="n"/>
      <c r="CT1464" s="148" t="n"/>
      <c r="CU1464" s="148" t="n"/>
      <c r="CV1464" s="148" t="n"/>
    </row>
    <row r="1465">
      <c r="A1465" s="162" t="n"/>
      <c r="B1465" s="64" t="n"/>
      <c r="C1465" s="129" t="n"/>
      <c r="D1465" s="130" t="inlineStr"/>
      <c r="E1465" s="150" t="inlineStr"/>
      <c r="F1465" s="150" t="inlineStr"/>
      <c r="G1465" s="150" t="n"/>
      <c r="H1465" s="152" t="n"/>
      <c r="I1465" s="152" t="n"/>
      <c r="J1465" s="152" t="n"/>
      <c r="K1465" s="152" t="n"/>
      <c r="L1465" s="152" t="n"/>
      <c r="M1465" s="152" t="n"/>
      <c r="N1465" s="152" t="n"/>
      <c r="O1465" s="152" t="n"/>
      <c r="P1465" s="152" t="n"/>
      <c r="Q1465" s="152" t="n"/>
      <c r="R1465" s="152" t="n"/>
      <c r="S1465" s="165" t="n"/>
      <c r="T1465" s="152" t="n"/>
      <c r="U1465" s="152" t="n"/>
      <c r="V1465" s="152" t="n"/>
      <c r="W1465" s="152" t="n"/>
      <c r="X1465" s="152" t="n"/>
      <c r="Y1465" s="152" t="n"/>
      <c r="Z1465" s="152" t="n"/>
      <c r="AA1465" s="152" t="n"/>
      <c r="AB1465" s="152" t="n"/>
      <c r="AC1465" s="152" t="n"/>
      <c r="AD1465" s="152" t="n"/>
      <c r="AE1465" s="152" t="n"/>
      <c r="AF1465" s="152" t="n"/>
      <c r="AG1465" s="152" t="n"/>
      <c r="AH1465" s="152" t="n"/>
      <c r="AI1465" s="152" t="n"/>
      <c r="AJ1465" s="152" t="n"/>
      <c r="AK1465" s="152" t="n"/>
      <c r="AL1465" s="152" t="n"/>
      <c r="AM1465" s="152" t="n"/>
      <c r="AN1465" s="166" t="n"/>
      <c r="AO1465" s="155" t="n"/>
      <c r="AP1465" s="152" t="n"/>
      <c r="AQ1465" s="152" t="n"/>
      <c r="AR1465" s="152" t="n"/>
      <c r="AS1465" s="152" t="n"/>
      <c r="AT1465" s="152" t="n"/>
      <c r="AU1465" s="155" t="n"/>
      <c r="AV1465" s="152" t="n"/>
      <c r="AW1465" s="152" t="n"/>
      <c r="AX1465" s="152" t="n"/>
      <c r="AY1465" s="152" t="n"/>
      <c r="AZ1465" s="152" t="n"/>
      <c r="BA1465" s="165" t="n"/>
      <c r="BB1465" s="165" t="n"/>
      <c r="BC1465" s="152" t="n"/>
      <c r="BD1465" s="152" t="n"/>
      <c r="BE1465" s="152" t="n"/>
      <c r="BF1465" s="152" t="n"/>
      <c r="BG1465" s="155" t="n"/>
      <c r="BH1465" s="152" t="n"/>
      <c r="BI1465" s="152" t="n"/>
      <c r="BJ1465" s="152" t="n"/>
      <c r="BK1465" s="152" t="n"/>
      <c r="BL1465" s="152" t="n"/>
      <c r="BM1465" s="152" t="n"/>
      <c r="BN1465" s="152" t="n"/>
      <c r="BO1465" s="152" t="n"/>
      <c r="BP1465" s="155" t="n"/>
      <c r="BQ1465" s="152" t="n"/>
      <c r="BR1465" s="152" t="n"/>
      <c r="BS1465" s="152" t="n"/>
      <c r="BT1465" s="152" t="n"/>
      <c r="BU1465" s="152" t="n"/>
      <c r="BV1465" s="152" t="n"/>
      <c r="BW1465" s="152" t="n"/>
      <c r="BX1465" s="165" t="n"/>
      <c r="BY1465" s="150" t="n"/>
      <c r="BZ1465" s="150" t="n"/>
      <c r="CA1465" s="150" t="n"/>
      <c r="CB1465" s="174" t="n"/>
      <c r="CC1465" s="156" t="n"/>
      <c r="CD1465" s="156" t="n"/>
      <c r="CE1465" s="167">
        <f>IFERROR(__xludf.DUMMYFUNCTION("""COMPUTED_VALUE"""),"")</f>
        <v/>
      </c>
      <c r="CF1465" s="158">
        <f>IFERROR(__xludf.DUMMYFUNCTION("""COMPUTED_VALUE"""),"")</f>
        <v/>
      </c>
      <c r="CG1465" s="148" t="n"/>
      <c r="CH1465" s="148" t="n"/>
      <c r="CI1465" s="148" t="n"/>
      <c r="CJ1465" s="148" t="n"/>
      <c r="CK1465" s="148" t="n"/>
      <c r="CL1465" s="148" t="n"/>
      <c r="CM1465" s="148" t="n"/>
      <c r="CN1465" s="148" t="n"/>
      <c r="CO1465" s="148" t="n"/>
      <c r="CP1465" s="148" t="n"/>
      <c r="CQ1465" s="148" t="n"/>
      <c r="CR1465" s="148" t="n"/>
      <c r="CS1465" s="148" t="n"/>
      <c r="CT1465" s="148" t="n"/>
      <c r="CU1465" s="148" t="n"/>
      <c r="CV1465" s="148" t="n"/>
    </row>
    <row r="1466">
      <c r="A1466" s="162" t="n"/>
      <c r="B1466" s="64" t="n"/>
      <c r="C1466" s="129" t="n"/>
      <c r="D1466" s="130" t="inlineStr"/>
      <c r="E1466" s="150" t="inlineStr"/>
      <c r="F1466" s="150" t="inlineStr"/>
      <c r="G1466" s="150" t="n"/>
      <c r="H1466" s="152" t="n"/>
      <c r="I1466" s="152" t="n"/>
      <c r="J1466" s="152" t="n"/>
      <c r="K1466" s="152" t="n"/>
      <c r="L1466" s="152" t="n"/>
      <c r="M1466" s="152" t="n"/>
      <c r="N1466" s="152" t="n"/>
      <c r="O1466" s="152" t="n"/>
      <c r="P1466" s="152" t="n"/>
      <c r="Q1466" s="152" t="n"/>
      <c r="R1466" s="152" t="n"/>
      <c r="S1466" s="165" t="n"/>
      <c r="T1466" s="152" t="n"/>
      <c r="U1466" s="152" t="n"/>
      <c r="V1466" s="152" t="n"/>
      <c r="W1466" s="152" t="n"/>
      <c r="X1466" s="152" t="n"/>
      <c r="Y1466" s="152" t="n"/>
      <c r="Z1466" s="152" t="n"/>
      <c r="AA1466" s="152" t="n"/>
      <c r="AB1466" s="152" t="n"/>
      <c r="AC1466" s="152" t="n"/>
      <c r="AD1466" s="152" t="n"/>
      <c r="AE1466" s="152" t="n"/>
      <c r="AF1466" s="152" t="n"/>
      <c r="AG1466" s="152" t="n"/>
      <c r="AH1466" s="152" t="n"/>
      <c r="AI1466" s="152" t="n"/>
      <c r="AJ1466" s="152" t="n"/>
      <c r="AK1466" s="152" t="n"/>
      <c r="AL1466" s="152" t="n"/>
      <c r="AM1466" s="152" t="n"/>
      <c r="AN1466" s="166" t="n"/>
      <c r="AO1466" s="155" t="n"/>
      <c r="AP1466" s="152" t="n"/>
      <c r="AQ1466" s="152" t="n"/>
      <c r="AR1466" s="152" t="n"/>
      <c r="AS1466" s="152" t="n"/>
      <c r="AT1466" s="152" t="n"/>
      <c r="AU1466" s="155" t="n"/>
      <c r="AV1466" s="152" t="n"/>
      <c r="AW1466" s="152" t="n"/>
      <c r="AX1466" s="152" t="n"/>
      <c r="AY1466" s="152" t="n"/>
      <c r="AZ1466" s="152" t="n"/>
      <c r="BA1466" s="165" t="n"/>
      <c r="BB1466" s="165" t="n"/>
      <c r="BC1466" s="152" t="n"/>
      <c r="BD1466" s="152" t="n"/>
      <c r="BE1466" s="152" t="n"/>
      <c r="BF1466" s="152" t="n"/>
      <c r="BG1466" s="155" t="n"/>
      <c r="BH1466" s="152" t="n"/>
      <c r="BI1466" s="152" t="n"/>
      <c r="BJ1466" s="152" t="n"/>
      <c r="BK1466" s="152" t="n"/>
      <c r="BL1466" s="152" t="n"/>
      <c r="BM1466" s="152" t="n"/>
      <c r="BN1466" s="152" t="n"/>
      <c r="BO1466" s="152" t="n"/>
      <c r="BP1466" s="155" t="n"/>
      <c r="BQ1466" s="152" t="n"/>
      <c r="BR1466" s="152" t="n"/>
      <c r="BS1466" s="152" t="n"/>
      <c r="BT1466" s="152" t="n"/>
      <c r="BU1466" s="152" t="n"/>
      <c r="BV1466" s="152" t="n"/>
      <c r="BW1466" s="152" t="n"/>
      <c r="BX1466" s="165" t="n"/>
      <c r="BY1466" s="150" t="n"/>
      <c r="BZ1466" s="150" t="n"/>
      <c r="CA1466" s="150" t="n"/>
      <c r="CB1466" s="174" t="n"/>
      <c r="CC1466" s="156" t="n"/>
      <c r="CD1466" s="156" t="n"/>
      <c r="CE1466" s="167">
        <f>IFERROR(__xludf.DUMMYFUNCTION("""COMPUTED_VALUE"""),"")</f>
        <v/>
      </c>
      <c r="CF1466" s="158">
        <f>IFERROR(__xludf.DUMMYFUNCTION("""COMPUTED_VALUE"""),"")</f>
        <v/>
      </c>
      <c r="CG1466" s="148" t="n"/>
      <c r="CH1466" s="148" t="n"/>
      <c r="CI1466" s="148" t="n"/>
      <c r="CJ1466" s="148" t="n"/>
      <c r="CK1466" s="148" t="n"/>
      <c r="CL1466" s="148" t="n"/>
      <c r="CM1466" s="148" t="n"/>
      <c r="CN1466" s="148" t="n"/>
      <c r="CO1466" s="148" t="n"/>
      <c r="CP1466" s="148" t="n"/>
      <c r="CQ1466" s="148" t="n"/>
      <c r="CR1466" s="148" t="n"/>
      <c r="CS1466" s="148" t="n"/>
      <c r="CT1466" s="148" t="n"/>
      <c r="CU1466" s="148" t="n"/>
      <c r="CV1466" s="148" t="n"/>
    </row>
    <row r="1467">
      <c r="A1467" s="162" t="n"/>
      <c r="B1467" s="64" t="n"/>
      <c r="C1467" s="129" t="n"/>
      <c r="D1467" s="130" t="inlineStr"/>
      <c r="E1467" s="150" t="inlineStr"/>
      <c r="F1467" s="150" t="inlineStr"/>
      <c r="G1467" s="150" t="n"/>
      <c r="H1467" s="152" t="n"/>
      <c r="I1467" s="152" t="n"/>
      <c r="J1467" s="152" t="n"/>
      <c r="K1467" s="152" t="n"/>
      <c r="L1467" s="152" t="n"/>
      <c r="M1467" s="152" t="n"/>
      <c r="N1467" s="152" t="n"/>
      <c r="O1467" s="152" t="n"/>
      <c r="P1467" s="152" t="n"/>
      <c r="Q1467" s="152" t="n"/>
      <c r="R1467" s="152" t="n"/>
      <c r="S1467" s="165" t="n"/>
      <c r="T1467" s="152" t="n"/>
      <c r="U1467" s="152" t="n"/>
      <c r="V1467" s="152" t="n"/>
      <c r="W1467" s="152" t="n"/>
      <c r="X1467" s="152" t="n"/>
      <c r="Y1467" s="152" t="n"/>
      <c r="Z1467" s="152" t="n"/>
      <c r="AA1467" s="152" t="n"/>
      <c r="AB1467" s="152" t="n"/>
      <c r="AC1467" s="152" t="n"/>
      <c r="AD1467" s="152" t="n"/>
      <c r="AE1467" s="152" t="n"/>
      <c r="AF1467" s="152" t="n"/>
      <c r="AG1467" s="152" t="n"/>
      <c r="AH1467" s="152" t="n"/>
      <c r="AI1467" s="152" t="n"/>
      <c r="AJ1467" s="152" t="n"/>
      <c r="AK1467" s="152" t="n"/>
      <c r="AL1467" s="152" t="n"/>
      <c r="AM1467" s="152" t="n"/>
      <c r="AN1467" s="166" t="n"/>
      <c r="AO1467" s="155" t="n"/>
      <c r="AP1467" s="152" t="n"/>
      <c r="AQ1467" s="152" t="n"/>
      <c r="AR1467" s="152" t="n"/>
      <c r="AS1467" s="152" t="n"/>
      <c r="AT1467" s="152" t="n"/>
      <c r="AU1467" s="155" t="n"/>
      <c r="AV1467" s="152" t="n"/>
      <c r="AW1467" s="152" t="n"/>
      <c r="AX1467" s="152" t="n"/>
      <c r="AY1467" s="152" t="n"/>
      <c r="AZ1467" s="152" t="n"/>
      <c r="BA1467" s="165" t="n"/>
      <c r="BB1467" s="165" t="n"/>
      <c r="BC1467" s="152" t="n"/>
      <c r="BD1467" s="152" t="n"/>
      <c r="BE1467" s="152" t="n"/>
      <c r="BF1467" s="152" t="n"/>
      <c r="BG1467" s="155" t="n"/>
      <c r="BH1467" s="152" t="n"/>
      <c r="BI1467" s="152" t="n"/>
      <c r="BJ1467" s="152" t="n"/>
      <c r="BK1467" s="152" t="n"/>
      <c r="BL1467" s="152" t="n"/>
      <c r="BM1467" s="152" t="n"/>
      <c r="BN1467" s="152" t="n"/>
      <c r="BO1467" s="152" t="n"/>
      <c r="BP1467" s="155" t="n"/>
      <c r="BQ1467" s="152" t="n"/>
      <c r="BR1467" s="152" t="n"/>
      <c r="BS1467" s="152" t="n"/>
      <c r="BT1467" s="152" t="n"/>
      <c r="BU1467" s="152" t="n"/>
      <c r="BV1467" s="152" t="n"/>
      <c r="BW1467" s="152" t="n"/>
      <c r="BX1467" s="165" t="n"/>
      <c r="BY1467" s="150" t="n"/>
      <c r="BZ1467" s="150" t="n"/>
      <c r="CA1467" s="150" t="n"/>
      <c r="CB1467" s="174" t="n"/>
      <c r="CC1467" s="156" t="n"/>
      <c r="CD1467" s="156" t="n"/>
      <c r="CE1467" s="167">
        <f>IFERROR(__xludf.DUMMYFUNCTION("""COMPUTED_VALUE"""),"")</f>
        <v/>
      </c>
      <c r="CF1467" s="158">
        <f>IFERROR(__xludf.DUMMYFUNCTION("""COMPUTED_VALUE"""),"")</f>
        <v/>
      </c>
      <c r="CG1467" s="148" t="n"/>
      <c r="CH1467" s="148" t="n"/>
      <c r="CI1467" s="148" t="n"/>
      <c r="CJ1467" s="148" t="n"/>
      <c r="CK1467" s="148" t="n"/>
      <c r="CL1467" s="148" t="n"/>
      <c r="CM1467" s="148" t="n"/>
      <c r="CN1467" s="148" t="n"/>
      <c r="CO1467" s="148" t="n"/>
      <c r="CP1467" s="148" t="n"/>
      <c r="CQ1467" s="148" t="n"/>
      <c r="CR1467" s="148" t="n"/>
      <c r="CS1467" s="148" t="n"/>
      <c r="CT1467" s="148" t="n"/>
      <c r="CU1467" s="148" t="n"/>
      <c r="CV1467" s="148" t="n"/>
    </row>
    <row r="1468">
      <c r="A1468" s="162" t="n"/>
      <c r="B1468" s="64" t="n"/>
      <c r="C1468" s="129" t="n"/>
      <c r="D1468" s="130" t="inlineStr"/>
      <c r="E1468" s="150" t="inlineStr"/>
      <c r="F1468" s="150" t="inlineStr"/>
      <c r="G1468" s="150" t="n"/>
      <c r="H1468" s="152" t="n"/>
      <c r="I1468" s="152" t="n"/>
      <c r="J1468" s="152" t="n"/>
      <c r="K1468" s="152" t="n"/>
      <c r="L1468" s="152" t="n"/>
      <c r="M1468" s="152" t="n"/>
      <c r="N1468" s="152" t="n"/>
      <c r="O1468" s="152" t="n"/>
      <c r="P1468" s="152" t="n"/>
      <c r="Q1468" s="152" t="n"/>
      <c r="R1468" s="152" t="n"/>
      <c r="S1468" s="165" t="n"/>
      <c r="T1468" s="152" t="n"/>
      <c r="U1468" s="152" t="n"/>
      <c r="V1468" s="152" t="n"/>
      <c r="W1468" s="152" t="n"/>
      <c r="X1468" s="152" t="n"/>
      <c r="Y1468" s="152" t="n"/>
      <c r="Z1468" s="152" t="n"/>
      <c r="AA1468" s="152" t="n"/>
      <c r="AB1468" s="152" t="n"/>
      <c r="AC1468" s="152" t="n"/>
      <c r="AD1468" s="152" t="n"/>
      <c r="AE1468" s="152" t="n"/>
      <c r="AF1468" s="152" t="n"/>
      <c r="AG1468" s="152" t="n"/>
      <c r="AH1468" s="152" t="n"/>
      <c r="AI1468" s="152" t="n"/>
      <c r="AJ1468" s="152" t="n"/>
      <c r="AK1468" s="152" t="n"/>
      <c r="AL1468" s="152" t="n"/>
      <c r="AM1468" s="152" t="n"/>
      <c r="AN1468" s="166" t="n"/>
      <c r="AO1468" s="155" t="n"/>
      <c r="AP1468" s="152" t="n"/>
      <c r="AQ1468" s="152" t="n"/>
      <c r="AR1468" s="152" t="n"/>
      <c r="AS1468" s="152" t="n"/>
      <c r="AT1468" s="152" t="n"/>
      <c r="AU1468" s="155" t="n"/>
      <c r="AV1468" s="152" t="n"/>
      <c r="AW1468" s="152" t="n"/>
      <c r="AX1468" s="152" t="n"/>
      <c r="AY1468" s="152" t="n"/>
      <c r="AZ1468" s="152" t="n"/>
      <c r="BA1468" s="165" t="n"/>
      <c r="BB1468" s="165" t="n"/>
      <c r="BC1468" s="152" t="n"/>
      <c r="BD1468" s="152" t="n"/>
      <c r="BE1468" s="152" t="n"/>
      <c r="BF1468" s="152" t="n"/>
      <c r="BG1468" s="155" t="n"/>
      <c r="BH1468" s="152" t="n"/>
      <c r="BI1468" s="152" t="n"/>
      <c r="BJ1468" s="152" t="n"/>
      <c r="BK1468" s="152" t="n"/>
      <c r="BL1468" s="152" t="n"/>
      <c r="BM1468" s="152" t="n"/>
      <c r="BN1468" s="152" t="n"/>
      <c r="BO1468" s="152" t="n"/>
      <c r="BP1468" s="155" t="n"/>
      <c r="BQ1468" s="152" t="n"/>
      <c r="BR1468" s="152" t="n"/>
      <c r="BS1468" s="152" t="n"/>
      <c r="BT1468" s="152" t="n"/>
      <c r="BU1468" s="152" t="n"/>
      <c r="BV1468" s="152" t="n"/>
      <c r="BW1468" s="152" t="n"/>
      <c r="BX1468" s="165" t="n"/>
      <c r="BY1468" s="150" t="n"/>
      <c r="BZ1468" s="150" t="n"/>
      <c r="CA1468" s="150" t="n"/>
      <c r="CB1468" s="174" t="n"/>
      <c r="CC1468" s="156" t="n"/>
      <c r="CD1468" s="156" t="n"/>
      <c r="CE1468" s="167">
        <f>IFERROR(__xludf.DUMMYFUNCTION("""COMPUTED_VALUE"""),"")</f>
        <v/>
      </c>
      <c r="CF1468" s="158">
        <f>IFERROR(__xludf.DUMMYFUNCTION("""COMPUTED_VALUE"""),"")</f>
        <v/>
      </c>
      <c r="CG1468" s="148" t="n"/>
      <c r="CH1468" s="148" t="n"/>
      <c r="CI1468" s="148" t="n"/>
      <c r="CJ1468" s="148" t="n"/>
      <c r="CK1468" s="148" t="n"/>
      <c r="CL1468" s="148" t="n"/>
      <c r="CM1468" s="148" t="n"/>
      <c r="CN1468" s="148" t="n"/>
      <c r="CO1468" s="148" t="n"/>
      <c r="CP1468" s="148" t="n"/>
      <c r="CQ1468" s="148" t="n"/>
      <c r="CR1468" s="148" t="n"/>
      <c r="CS1468" s="148" t="n"/>
      <c r="CT1468" s="148" t="n"/>
      <c r="CU1468" s="148" t="n"/>
      <c r="CV1468" s="148" t="n"/>
    </row>
    <row r="1469">
      <c r="A1469" s="162" t="n"/>
      <c r="B1469" s="64" t="n"/>
      <c r="C1469" s="129" t="n"/>
      <c r="D1469" s="130" t="inlineStr"/>
      <c r="E1469" s="150" t="inlineStr"/>
      <c r="F1469" s="150" t="inlineStr"/>
      <c r="G1469" s="150" t="n"/>
      <c r="H1469" s="152" t="n"/>
      <c r="I1469" s="152" t="n"/>
      <c r="J1469" s="152" t="n"/>
      <c r="K1469" s="152" t="n"/>
      <c r="L1469" s="152" t="n"/>
      <c r="M1469" s="152" t="n"/>
      <c r="N1469" s="152" t="n"/>
      <c r="O1469" s="152" t="n"/>
      <c r="P1469" s="152" t="n"/>
      <c r="Q1469" s="152" t="n"/>
      <c r="R1469" s="152" t="n"/>
      <c r="S1469" s="165" t="n"/>
      <c r="T1469" s="152" t="n"/>
      <c r="U1469" s="152" t="n"/>
      <c r="V1469" s="152" t="n"/>
      <c r="W1469" s="152" t="n"/>
      <c r="X1469" s="152" t="n"/>
      <c r="Y1469" s="152" t="n"/>
      <c r="Z1469" s="152" t="n"/>
      <c r="AA1469" s="152" t="n"/>
      <c r="AB1469" s="152" t="n"/>
      <c r="AC1469" s="152" t="n"/>
      <c r="AD1469" s="152" t="n"/>
      <c r="AE1469" s="152" t="n"/>
      <c r="AF1469" s="152" t="n"/>
      <c r="AG1469" s="152" t="n"/>
      <c r="AH1469" s="152" t="n"/>
      <c r="AI1469" s="152" t="n"/>
      <c r="AJ1469" s="152" t="n"/>
      <c r="AK1469" s="152" t="n"/>
      <c r="AL1469" s="152" t="n"/>
      <c r="AM1469" s="152" t="n"/>
      <c r="AN1469" s="166" t="n"/>
      <c r="AO1469" s="155" t="n"/>
      <c r="AP1469" s="152" t="n"/>
      <c r="AQ1469" s="152" t="n"/>
      <c r="AR1469" s="152" t="n"/>
      <c r="AS1469" s="152" t="n"/>
      <c r="AT1469" s="152" t="n"/>
      <c r="AU1469" s="155" t="n"/>
      <c r="AV1469" s="152" t="n"/>
      <c r="AW1469" s="152" t="n"/>
      <c r="AX1469" s="152" t="n"/>
      <c r="AY1469" s="152" t="n"/>
      <c r="AZ1469" s="152" t="n"/>
      <c r="BA1469" s="165" t="n"/>
      <c r="BB1469" s="165" t="n"/>
      <c r="BC1469" s="152" t="n"/>
      <c r="BD1469" s="152" t="n"/>
      <c r="BE1469" s="152" t="n"/>
      <c r="BF1469" s="152" t="n"/>
      <c r="BG1469" s="155" t="n"/>
      <c r="BH1469" s="152" t="n"/>
      <c r="BI1469" s="152" t="n"/>
      <c r="BJ1469" s="152" t="n"/>
      <c r="BK1469" s="152" t="n"/>
      <c r="BL1469" s="152" t="n"/>
      <c r="BM1469" s="152" t="n"/>
      <c r="BN1469" s="152" t="n"/>
      <c r="BO1469" s="152" t="n"/>
      <c r="BP1469" s="155" t="n"/>
      <c r="BQ1469" s="152" t="n"/>
      <c r="BR1469" s="152" t="n"/>
      <c r="BS1469" s="152" t="n"/>
      <c r="BT1469" s="152" t="n"/>
      <c r="BU1469" s="152" t="n"/>
      <c r="BV1469" s="152" t="n"/>
      <c r="BW1469" s="152" t="n"/>
      <c r="BX1469" s="165" t="n"/>
      <c r="BY1469" s="150" t="n"/>
      <c r="BZ1469" s="150" t="n"/>
      <c r="CA1469" s="150" t="n"/>
      <c r="CB1469" s="174" t="n"/>
      <c r="CC1469" s="156" t="n"/>
      <c r="CD1469" s="156" t="n"/>
      <c r="CE1469" s="167">
        <f>IFERROR(__xludf.DUMMYFUNCTION("""COMPUTED_VALUE"""),"")</f>
        <v/>
      </c>
      <c r="CF1469" s="158">
        <f>IFERROR(__xludf.DUMMYFUNCTION("""COMPUTED_VALUE"""),"")</f>
        <v/>
      </c>
      <c r="CG1469" s="148" t="n"/>
      <c r="CH1469" s="148" t="n"/>
      <c r="CI1469" s="148" t="n"/>
      <c r="CJ1469" s="148" t="n"/>
      <c r="CK1469" s="148" t="n"/>
      <c r="CL1469" s="148" t="n"/>
      <c r="CM1469" s="148" t="n"/>
      <c r="CN1469" s="148" t="n"/>
      <c r="CO1469" s="148" t="n"/>
      <c r="CP1469" s="148" t="n"/>
      <c r="CQ1469" s="148" t="n"/>
      <c r="CR1469" s="148" t="n"/>
      <c r="CS1469" s="148" t="n"/>
      <c r="CT1469" s="148" t="n"/>
      <c r="CU1469" s="148" t="n"/>
      <c r="CV1469" s="148" t="n"/>
    </row>
    <row r="1470">
      <c r="A1470" s="162" t="n"/>
      <c r="B1470" s="64" t="n"/>
      <c r="C1470" s="129" t="n"/>
      <c r="D1470" s="130" t="inlineStr"/>
      <c r="E1470" s="150" t="inlineStr"/>
      <c r="F1470" s="150" t="inlineStr"/>
      <c r="G1470" s="150" t="n"/>
      <c r="H1470" s="152" t="n"/>
      <c r="I1470" s="152" t="n"/>
      <c r="J1470" s="152" t="n"/>
      <c r="K1470" s="152" t="n"/>
      <c r="L1470" s="152" t="n"/>
      <c r="M1470" s="152" t="n"/>
      <c r="N1470" s="152" t="n"/>
      <c r="O1470" s="152" t="n"/>
      <c r="P1470" s="152" t="n"/>
      <c r="Q1470" s="152" t="n"/>
      <c r="R1470" s="152" t="n"/>
      <c r="S1470" s="165" t="n"/>
      <c r="T1470" s="152" t="n"/>
      <c r="U1470" s="152" t="n"/>
      <c r="V1470" s="152" t="n"/>
      <c r="W1470" s="152" t="n"/>
      <c r="X1470" s="152" t="n"/>
      <c r="Y1470" s="152" t="n"/>
      <c r="Z1470" s="152" t="n"/>
      <c r="AA1470" s="152" t="n"/>
      <c r="AB1470" s="152" t="n"/>
      <c r="AC1470" s="152" t="n"/>
      <c r="AD1470" s="152" t="n"/>
      <c r="AE1470" s="152" t="n"/>
      <c r="AF1470" s="152" t="n"/>
      <c r="AG1470" s="152" t="n"/>
      <c r="AH1470" s="152" t="n"/>
      <c r="AI1470" s="152" t="n"/>
      <c r="AJ1470" s="152" t="n"/>
      <c r="AK1470" s="152" t="n"/>
      <c r="AL1470" s="152" t="n"/>
      <c r="AM1470" s="152" t="n"/>
      <c r="AN1470" s="166" t="n"/>
      <c r="AO1470" s="155" t="n"/>
      <c r="AP1470" s="152" t="n"/>
      <c r="AQ1470" s="152" t="n"/>
      <c r="AR1470" s="152" t="n"/>
      <c r="AS1470" s="152" t="n"/>
      <c r="AT1470" s="152" t="n"/>
      <c r="AU1470" s="155" t="n"/>
      <c r="AV1470" s="152" t="n"/>
      <c r="AW1470" s="152" t="n"/>
      <c r="AX1470" s="152" t="n"/>
      <c r="AY1470" s="152" t="n"/>
      <c r="AZ1470" s="152" t="n"/>
      <c r="BA1470" s="165" t="n"/>
      <c r="BB1470" s="165" t="n"/>
      <c r="BC1470" s="152" t="n"/>
      <c r="BD1470" s="152" t="n"/>
      <c r="BE1470" s="152" t="n"/>
      <c r="BF1470" s="152" t="n"/>
      <c r="BG1470" s="155" t="n"/>
      <c r="BH1470" s="152" t="n"/>
      <c r="BI1470" s="152" t="n"/>
      <c r="BJ1470" s="152" t="n"/>
      <c r="BK1470" s="152" t="n"/>
      <c r="BL1470" s="152" t="n"/>
      <c r="BM1470" s="152" t="n"/>
      <c r="BN1470" s="152" t="n"/>
      <c r="BO1470" s="152" t="n"/>
      <c r="BP1470" s="155" t="n"/>
      <c r="BQ1470" s="152" t="n"/>
      <c r="BR1470" s="152" t="n"/>
      <c r="BS1470" s="152" t="n"/>
      <c r="BT1470" s="152" t="n"/>
      <c r="BU1470" s="152" t="n"/>
      <c r="BV1470" s="152" t="n"/>
      <c r="BW1470" s="152" t="n"/>
      <c r="BX1470" s="165" t="n"/>
      <c r="BY1470" s="150" t="n"/>
      <c r="BZ1470" s="150" t="n"/>
      <c r="CA1470" s="150" t="n"/>
      <c r="CB1470" s="174" t="n"/>
      <c r="CC1470" s="156" t="n"/>
      <c r="CD1470" s="156" t="n"/>
      <c r="CE1470" s="167">
        <f>IFERROR(__xludf.DUMMYFUNCTION("""COMPUTED_VALUE"""),"")</f>
        <v/>
      </c>
      <c r="CF1470" s="158">
        <f>IFERROR(__xludf.DUMMYFUNCTION("""COMPUTED_VALUE"""),"")</f>
        <v/>
      </c>
      <c r="CG1470" s="148" t="n"/>
      <c r="CH1470" s="148" t="n"/>
      <c r="CI1470" s="148" t="n"/>
      <c r="CJ1470" s="148" t="n"/>
      <c r="CK1470" s="148" t="n"/>
      <c r="CL1470" s="148" t="n"/>
      <c r="CM1470" s="148" t="n"/>
      <c r="CN1470" s="148" t="n"/>
      <c r="CO1470" s="148" t="n"/>
      <c r="CP1470" s="148" t="n"/>
      <c r="CQ1470" s="148" t="n"/>
      <c r="CR1470" s="148" t="n"/>
      <c r="CS1470" s="148" t="n"/>
      <c r="CT1470" s="148" t="n"/>
      <c r="CU1470" s="148" t="n"/>
      <c r="CV1470" s="148" t="n"/>
    </row>
    <row r="1471">
      <c r="A1471" s="162" t="n"/>
      <c r="B1471" s="64" t="n"/>
      <c r="C1471" s="129" t="n"/>
      <c r="D1471" s="130" t="inlineStr"/>
      <c r="E1471" s="150" t="inlineStr"/>
      <c r="F1471" s="150" t="inlineStr"/>
      <c r="G1471" s="150" t="n"/>
      <c r="H1471" s="152" t="n"/>
      <c r="I1471" s="152" t="n"/>
      <c r="J1471" s="152" t="n"/>
      <c r="K1471" s="152" t="n"/>
      <c r="L1471" s="152" t="n"/>
      <c r="M1471" s="152" t="n"/>
      <c r="N1471" s="152" t="n"/>
      <c r="O1471" s="152" t="n"/>
      <c r="P1471" s="152" t="n"/>
      <c r="Q1471" s="152" t="n"/>
      <c r="R1471" s="152" t="n"/>
      <c r="S1471" s="165" t="n"/>
      <c r="T1471" s="152" t="n"/>
      <c r="U1471" s="152" t="n"/>
      <c r="V1471" s="152" t="n"/>
      <c r="W1471" s="152" t="n"/>
      <c r="X1471" s="152" t="n"/>
      <c r="Y1471" s="152" t="n"/>
      <c r="Z1471" s="152" t="n"/>
      <c r="AA1471" s="152" t="n"/>
      <c r="AB1471" s="152" t="n"/>
      <c r="AC1471" s="152" t="n"/>
      <c r="AD1471" s="152" t="n"/>
      <c r="AE1471" s="152" t="n"/>
      <c r="AF1471" s="152" t="n"/>
      <c r="AG1471" s="152" t="n"/>
      <c r="AH1471" s="152" t="n"/>
      <c r="AI1471" s="152" t="n"/>
      <c r="AJ1471" s="152" t="n"/>
      <c r="AK1471" s="152" t="n"/>
      <c r="AL1471" s="152" t="n"/>
      <c r="AM1471" s="152" t="n"/>
      <c r="AN1471" s="166" t="n"/>
      <c r="AO1471" s="155" t="n"/>
      <c r="AP1471" s="152" t="n"/>
      <c r="AQ1471" s="152" t="n"/>
      <c r="AR1471" s="152" t="n"/>
      <c r="AS1471" s="152" t="n"/>
      <c r="AT1471" s="152" t="n"/>
      <c r="AU1471" s="155" t="n"/>
      <c r="AV1471" s="152" t="n"/>
      <c r="AW1471" s="152" t="n"/>
      <c r="AX1471" s="152" t="n"/>
      <c r="AY1471" s="152" t="n"/>
      <c r="AZ1471" s="152" t="n"/>
      <c r="BA1471" s="165" t="n"/>
      <c r="BB1471" s="165" t="n"/>
      <c r="BC1471" s="152" t="n"/>
      <c r="BD1471" s="152" t="n"/>
      <c r="BE1471" s="152" t="n"/>
      <c r="BF1471" s="152" t="n"/>
      <c r="BG1471" s="155" t="n"/>
      <c r="BH1471" s="152" t="n"/>
      <c r="BI1471" s="152" t="n"/>
      <c r="BJ1471" s="152" t="n"/>
      <c r="BK1471" s="152" t="n"/>
      <c r="BL1471" s="152" t="n"/>
      <c r="BM1471" s="152" t="n"/>
      <c r="BN1471" s="152" t="n"/>
      <c r="BO1471" s="152" t="n"/>
      <c r="BP1471" s="155" t="n"/>
      <c r="BQ1471" s="152" t="n"/>
      <c r="BR1471" s="152" t="n"/>
      <c r="BS1471" s="152" t="n"/>
      <c r="BT1471" s="152" t="n"/>
      <c r="BU1471" s="152" t="n"/>
      <c r="BV1471" s="152" t="n"/>
      <c r="BW1471" s="152" t="n"/>
      <c r="BX1471" s="165" t="n"/>
      <c r="BY1471" s="150" t="n"/>
      <c r="BZ1471" s="150" t="n"/>
      <c r="CA1471" s="150" t="n"/>
      <c r="CB1471" s="174" t="n"/>
      <c r="CC1471" s="156" t="n"/>
      <c r="CD1471" s="156" t="n"/>
      <c r="CE1471" s="167">
        <f>IFERROR(__xludf.DUMMYFUNCTION("""COMPUTED_VALUE"""),"")</f>
        <v/>
      </c>
      <c r="CF1471" s="158">
        <f>IFERROR(__xludf.DUMMYFUNCTION("""COMPUTED_VALUE"""),"")</f>
        <v/>
      </c>
      <c r="CG1471" s="148" t="n"/>
      <c r="CH1471" s="148" t="n"/>
      <c r="CI1471" s="148" t="n"/>
      <c r="CJ1471" s="148" t="n"/>
      <c r="CK1471" s="148" t="n"/>
      <c r="CL1471" s="148" t="n"/>
      <c r="CM1471" s="148" t="n"/>
      <c r="CN1471" s="148" t="n"/>
      <c r="CO1471" s="148" t="n"/>
      <c r="CP1471" s="148" t="n"/>
      <c r="CQ1471" s="148" t="n"/>
      <c r="CR1471" s="148" t="n"/>
      <c r="CS1471" s="148" t="n"/>
      <c r="CT1471" s="148" t="n"/>
      <c r="CU1471" s="148" t="n"/>
      <c r="CV1471" s="148" t="n"/>
    </row>
    <row r="1472">
      <c r="A1472" s="162" t="n"/>
      <c r="B1472" s="64" t="n"/>
      <c r="C1472" s="129" t="n"/>
      <c r="D1472" s="130" t="inlineStr"/>
      <c r="E1472" s="150" t="inlineStr"/>
      <c r="F1472" s="150" t="inlineStr"/>
      <c r="G1472" s="150" t="n"/>
      <c r="H1472" s="152" t="n"/>
      <c r="I1472" s="152" t="n"/>
      <c r="J1472" s="152" t="n"/>
      <c r="K1472" s="152" t="n"/>
      <c r="L1472" s="152" t="n"/>
      <c r="M1472" s="152" t="n"/>
      <c r="N1472" s="152" t="n"/>
      <c r="O1472" s="152" t="n"/>
      <c r="P1472" s="152" t="n"/>
      <c r="Q1472" s="152" t="n"/>
      <c r="R1472" s="152" t="n"/>
      <c r="S1472" s="165" t="n"/>
      <c r="T1472" s="152" t="n"/>
      <c r="U1472" s="152" t="n"/>
      <c r="V1472" s="152" t="n"/>
      <c r="W1472" s="152" t="n"/>
      <c r="X1472" s="152" t="n"/>
      <c r="Y1472" s="152" t="n"/>
      <c r="Z1472" s="152" t="n"/>
      <c r="AA1472" s="152" t="n"/>
      <c r="AB1472" s="152" t="n"/>
      <c r="AC1472" s="152" t="n"/>
      <c r="AD1472" s="152" t="n"/>
      <c r="AE1472" s="152" t="n"/>
      <c r="AF1472" s="152" t="n"/>
      <c r="AG1472" s="152" t="n"/>
      <c r="AH1472" s="152" t="n"/>
      <c r="AI1472" s="152" t="n"/>
      <c r="AJ1472" s="152" t="n"/>
      <c r="AK1472" s="152" t="n"/>
      <c r="AL1472" s="152" t="n"/>
      <c r="AM1472" s="152" t="n"/>
      <c r="AN1472" s="166" t="n"/>
      <c r="AO1472" s="155" t="n"/>
      <c r="AP1472" s="152" t="n"/>
      <c r="AQ1472" s="152" t="n"/>
      <c r="AR1472" s="152" t="n"/>
      <c r="AS1472" s="152" t="n"/>
      <c r="AT1472" s="152" t="n"/>
      <c r="AU1472" s="155" t="n"/>
      <c r="AV1472" s="152" t="n"/>
      <c r="AW1472" s="152" t="n"/>
      <c r="AX1472" s="152" t="n"/>
      <c r="AY1472" s="152" t="n"/>
      <c r="AZ1472" s="152" t="n"/>
      <c r="BA1472" s="165" t="n"/>
      <c r="BB1472" s="165" t="n"/>
      <c r="BC1472" s="152" t="n"/>
      <c r="BD1472" s="152" t="n"/>
      <c r="BE1472" s="152" t="n"/>
      <c r="BF1472" s="152" t="n"/>
      <c r="BG1472" s="155" t="n"/>
      <c r="BH1472" s="152" t="n"/>
      <c r="BI1472" s="152" t="n"/>
      <c r="BJ1472" s="152" t="n"/>
      <c r="BK1472" s="152" t="n"/>
      <c r="BL1472" s="152" t="n"/>
      <c r="BM1472" s="152" t="n"/>
      <c r="BN1472" s="152" t="n"/>
      <c r="BO1472" s="152" t="n"/>
      <c r="BP1472" s="155" t="n"/>
      <c r="BQ1472" s="152" t="n"/>
      <c r="BR1472" s="152" t="n"/>
      <c r="BS1472" s="152" t="n"/>
      <c r="BT1472" s="152" t="n"/>
      <c r="BU1472" s="152" t="n"/>
      <c r="BV1472" s="152" t="n"/>
      <c r="BW1472" s="152" t="n"/>
      <c r="BX1472" s="165" t="n"/>
      <c r="BY1472" s="150" t="n"/>
      <c r="BZ1472" s="150" t="n"/>
      <c r="CA1472" s="150" t="n"/>
      <c r="CB1472" s="174" t="n"/>
      <c r="CC1472" s="156" t="n"/>
      <c r="CD1472" s="156" t="n"/>
      <c r="CE1472" s="167">
        <f>IFERROR(__xludf.DUMMYFUNCTION("""COMPUTED_VALUE"""),"")</f>
        <v/>
      </c>
      <c r="CF1472" s="158">
        <f>IFERROR(__xludf.DUMMYFUNCTION("""COMPUTED_VALUE"""),"")</f>
        <v/>
      </c>
      <c r="CG1472" s="148" t="n"/>
      <c r="CH1472" s="148" t="n"/>
      <c r="CI1472" s="148" t="n"/>
      <c r="CJ1472" s="148" t="n"/>
      <c r="CK1472" s="148" t="n"/>
      <c r="CL1472" s="148" t="n"/>
      <c r="CM1472" s="148" t="n"/>
      <c r="CN1472" s="148" t="n"/>
      <c r="CO1472" s="148" t="n"/>
      <c r="CP1472" s="148" t="n"/>
      <c r="CQ1472" s="148" t="n"/>
      <c r="CR1472" s="148" t="n"/>
      <c r="CS1472" s="148" t="n"/>
      <c r="CT1472" s="148" t="n"/>
      <c r="CU1472" s="148" t="n"/>
      <c r="CV1472" s="148" t="n"/>
    </row>
    <row r="1473">
      <c r="A1473" s="162" t="n"/>
      <c r="B1473" s="64" t="n"/>
      <c r="C1473" s="129" t="n"/>
      <c r="D1473" s="130" t="inlineStr"/>
      <c r="E1473" s="150" t="inlineStr"/>
      <c r="F1473" s="150" t="inlineStr"/>
      <c r="G1473" s="150" t="n"/>
      <c r="H1473" s="152" t="n"/>
      <c r="I1473" s="152" t="n"/>
      <c r="J1473" s="152" t="n"/>
      <c r="K1473" s="152" t="n"/>
      <c r="L1473" s="152" t="n"/>
      <c r="M1473" s="152" t="n"/>
      <c r="N1473" s="152" t="n"/>
      <c r="O1473" s="152" t="n"/>
      <c r="P1473" s="152" t="n"/>
      <c r="Q1473" s="152" t="n"/>
      <c r="R1473" s="152" t="n"/>
      <c r="S1473" s="165" t="n"/>
      <c r="T1473" s="152" t="n"/>
      <c r="U1473" s="152" t="n"/>
      <c r="V1473" s="152" t="n"/>
      <c r="W1473" s="152" t="n"/>
      <c r="X1473" s="152" t="n"/>
      <c r="Y1473" s="152" t="n"/>
      <c r="Z1473" s="152" t="n"/>
      <c r="AA1473" s="152" t="n"/>
      <c r="AB1473" s="152" t="n"/>
      <c r="AC1473" s="152" t="n"/>
      <c r="AD1473" s="152" t="n"/>
      <c r="AE1473" s="152" t="n"/>
      <c r="AF1473" s="152" t="n"/>
      <c r="AG1473" s="152" t="n"/>
      <c r="AH1473" s="152" t="n"/>
      <c r="AI1473" s="152" t="n"/>
      <c r="AJ1473" s="152" t="n"/>
      <c r="AK1473" s="152" t="n"/>
      <c r="AL1473" s="152" t="n"/>
      <c r="AM1473" s="152" t="n"/>
      <c r="AN1473" s="166" t="n"/>
      <c r="AO1473" s="155" t="n"/>
      <c r="AP1473" s="152" t="n"/>
      <c r="AQ1473" s="152" t="n"/>
      <c r="AR1473" s="152" t="n"/>
      <c r="AS1473" s="152" t="n"/>
      <c r="AT1473" s="152" t="n"/>
      <c r="AU1473" s="155" t="n"/>
      <c r="AV1473" s="152" t="n"/>
      <c r="AW1473" s="152" t="n"/>
      <c r="AX1473" s="152" t="n"/>
      <c r="AY1473" s="152" t="n"/>
      <c r="AZ1473" s="152" t="n"/>
      <c r="BA1473" s="165" t="n"/>
      <c r="BB1473" s="165" t="n"/>
      <c r="BC1473" s="152" t="n"/>
      <c r="BD1473" s="152" t="n"/>
      <c r="BE1473" s="152" t="n"/>
      <c r="BF1473" s="152" t="n"/>
      <c r="BG1473" s="155" t="n"/>
      <c r="BH1473" s="152" t="n"/>
      <c r="BI1473" s="152" t="n"/>
      <c r="BJ1473" s="152" t="n"/>
      <c r="BK1473" s="152" t="n"/>
      <c r="BL1473" s="152" t="n"/>
      <c r="BM1473" s="152" t="n"/>
      <c r="BN1473" s="152" t="n"/>
      <c r="BO1473" s="152" t="n"/>
      <c r="BP1473" s="155" t="n"/>
      <c r="BQ1473" s="152" t="n"/>
      <c r="BR1473" s="152" t="n"/>
      <c r="BS1473" s="152" t="n"/>
      <c r="BT1473" s="152" t="n"/>
      <c r="BU1473" s="152" t="n"/>
      <c r="BV1473" s="152" t="n"/>
      <c r="BW1473" s="152" t="n"/>
      <c r="BX1473" s="165" t="n"/>
      <c r="BY1473" s="150" t="n"/>
      <c r="BZ1473" s="150" t="n"/>
      <c r="CA1473" s="150" t="n"/>
      <c r="CB1473" s="174" t="n"/>
      <c r="CC1473" s="156" t="n"/>
      <c r="CD1473" s="156" t="n"/>
      <c r="CE1473" s="167">
        <f>IFERROR(__xludf.DUMMYFUNCTION("""COMPUTED_VALUE"""),"")</f>
        <v/>
      </c>
      <c r="CF1473" s="158">
        <f>IFERROR(__xludf.DUMMYFUNCTION("""COMPUTED_VALUE"""),"")</f>
        <v/>
      </c>
      <c r="CG1473" s="148" t="n"/>
      <c r="CH1473" s="148" t="n"/>
      <c r="CI1473" s="148" t="n"/>
      <c r="CJ1473" s="148" t="n"/>
      <c r="CK1473" s="148" t="n"/>
      <c r="CL1473" s="148" t="n"/>
      <c r="CM1473" s="148" t="n"/>
      <c r="CN1473" s="148" t="n"/>
      <c r="CO1473" s="148" t="n"/>
      <c r="CP1473" s="148" t="n"/>
      <c r="CQ1473" s="148" t="n"/>
      <c r="CR1473" s="148" t="n"/>
      <c r="CS1473" s="148" t="n"/>
      <c r="CT1473" s="148" t="n"/>
      <c r="CU1473" s="148" t="n"/>
      <c r="CV1473" s="148" t="n"/>
    </row>
    <row r="1474">
      <c r="A1474" s="162" t="n"/>
      <c r="B1474" s="64" t="n"/>
      <c r="C1474" s="129" t="n"/>
      <c r="D1474" s="130" t="inlineStr"/>
      <c r="E1474" s="150" t="inlineStr"/>
      <c r="F1474" s="150" t="inlineStr"/>
      <c r="G1474" s="150" t="n"/>
      <c r="H1474" s="152" t="n"/>
      <c r="I1474" s="152" t="n"/>
      <c r="J1474" s="152" t="n"/>
      <c r="K1474" s="152" t="n"/>
      <c r="L1474" s="152" t="n"/>
      <c r="M1474" s="152" t="n"/>
      <c r="N1474" s="152" t="n"/>
      <c r="O1474" s="152" t="n"/>
      <c r="P1474" s="152" t="n"/>
      <c r="Q1474" s="152" t="n"/>
      <c r="R1474" s="152" t="n"/>
      <c r="S1474" s="165" t="n"/>
      <c r="T1474" s="152" t="n"/>
      <c r="U1474" s="152" t="n"/>
      <c r="V1474" s="152" t="n"/>
      <c r="W1474" s="152" t="n"/>
      <c r="X1474" s="152" t="n"/>
      <c r="Y1474" s="152" t="n"/>
      <c r="Z1474" s="152" t="n"/>
      <c r="AA1474" s="152" t="n"/>
      <c r="AB1474" s="152" t="n"/>
      <c r="AC1474" s="152" t="n"/>
      <c r="AD1474" s="152" t="n"/>
      <c r="AE1474" s="152" t="n"/>
      <c r="AF1474" s="152" t="n"/>
      <c r="AG1474" s="152" t="n"/>
      <c r="AH1474" s="152" t="n"/>
      <c r="AI1474" s="152" t="n"/>
      <c r="AJ1474" s="152" t="n"/>
      <c r="AK1474" s="152" t="n"/>
      <c r="AL1474" s="152" t="n"/>
      <c r="AM1474" s="152" t="n"/>
      <c r="AN1474" s="166" t="n"/>
      <c r="AO1474" s="155" t="n"/>
      <c r="AP1474" s="152" t="n"/>
      <c r="AQ1474" s="152" t="n"/>
      <c r="AR1474" s="152" t="n"/>
      <c r="AS1474" s="152" t="n"/>
      <c r="AT1474" s="152" t="n"/>
      <c r="AU1474" s="155" t="n"/>
      <c r="AV1474" s="152" t="n"/>
      <c r="AW1474" s="152" t="n"/>
      <c r="AX1474" s="152" t="n"/>
      <c r="AY1474" s="152" t="n"/>
      <c r="AZ1474" s="152" t="n"/>
      <c r="BA1474" s="165" t="n"/>
      <c r="BB1474" s="165" t="n"/>
      <c r="BC1474" s="152" t="n"/>
      <c r="BD1474" s="152" t="n"/>
      <c r="BE1474" s="152" t="n"/>
      <c r="BF1474" s="152" t="n"/>
      <c r="BG1474" s="155" t="n"/>
      <c r="BH1474" s="152" t="n"/>
      <c r="BI1474" s="152" t="n"/>
      <c r="BJ1474" s="152" t="n"/>
      <c r="BK1474" s="152" t="n"/>
      <c r="BL1474" s="152" t="n"/>
      <c r="BM1474" s="152" t="n"/>
      <c r="BN1474" s="152" t="n"/>
      <c r="BO1474" s="152" t="n"/>
      <c r="BP1474" s="155" t="n"/>
      <c r="BQ1474" s="152" t="n"/>
      <c r="BR1474" s="152" t="n"/>
      <c r="BS1474" s="152" t="n"/>
      <c r="BT1474" s="152" t="n"/>
      <c r="BU1474" s="152" t="n"/>
      <c r="BV1474" s="152" t="n"/>
      <c r="BW1474" s="152" t="n"/>
      <c r="BX1474" s="165" t="n"/>
      <c r="BY1474" s="150" t="n"/>
      <c r="BZ1474" s="150" t="n"/>
      <c r="CA1474" s="150" t="n"/>
      <c r="CB1474" s="174" t="n"/>
      <c r="CC1474" s="156" t="n"/>
      <c r="CD1474" s="156" t="n"/>
      <c r="CE1474" s="167">
        <f>IFERROR(__xludf.DUMMYFUNCTION("""COMPUTED_VALUE"""),"")</f>
        <v/>
      </c>
      <c r="CF1474" s="158">
        <f>IFERROR(__xludf.DUMMYFUNCTION("""COMPUTED_VALUE"""),"")</f>
        <v/>
      </c>
      <c r="CG1474" s="148" t="n"/>
      <c r="CH1474" s="148" t="n"/>
      <c r="CI1474" s="148" t="n"/>
      <c r="CJ1474" s="148" t="n"/>
      <c r="CK1474" s="148" t="n"/>
      <c r="CL1474" s="148" t="n"/>
      <c r="CM1474" s="148" t="n"/>
      <c r="CN1474" s="148" t="n"/>
      <c r="CO1474" s="148" t="n"/>
      <c r="CP1474" s="148" t="n"/>
      <c r="CQ1474" s="148" t="n"/>
      <c r="CR1474" s="148" t="n"/>
      <c r="CS1474" s="148" t="n"/>
      <c r="CT1474" s="148" t="n"/>
      <c r="CU1474" s="148" t="n"/>
      <c r="CV1474" s="148" t="n"/>
    </row>
    <row r="1475">
      <c r="A1475" s="162" t="n"/>
      <c r="B1475" s="64" t="n"/>
      <c r="C1475" s="129" t="n"/>
      <c r="D1475" s="130" t="inlineStr"/>
      <c r="E1475" s="150" t="inlineStr"/>
      <c r="F1475" s="150" t="inlineStr"/>
      <c r="G1475" s="150" t="n"/>
      <c r="H1475" s="152" t="n"/>
      <c r="I1475" s="152" t="n"/>
      <c r="J1475" s="152" t="n"/>
      <c r="K1475" s="152" t="n"/>
      <c r="L1475" s="152" t="n"/>
      <c r="M1475" s="152" t="n"/>
      <c r="N1475" s="152" t="n"/>
      <c r="O1475" s="152" t="n"/>
      <c r="P1475" s="152" t="n"/>
      <c r="Q1475" s="152" t="n"/>
      <c r="R1475" s="152" t="n"/>
      <c r="S1475" s="165" t="n"/>
      <c r="T1475" s="152" t="n"/>
      <c r="U1475" s="152" t="n"/>
      <c r="V1475" s="152" t="n"/>
      <c r="W1475" s="152" t="n"/>
      <c r="X1475" s="152" t="n"/>
      <c r="Y1475" s="152" t="n"/>
      <c r="Z1475" s="152" t="n"/>
      <c r="AA1475" s="152" t="n"/>
      <c r="AB1475" s="152" t="n"/>
      <c r="AC1475" s="152" t="n"/>
      <c r="AD1475" s="152" t="n"/>
      <c r="AE1475" s="152" t="n"/>
      <c r="AF1475" s="152" t="n"/>
      <c r="AG1475" s="152" t="n"/>
      <c r="AH1475" s="152" t="n"/>
      <c r="AI1475" s="152" t="n"/>
      <c r="AJ1475" s="152" t="n"/>
      <c r="AK1475" s="152" t="n"/>
      <c r="AL1475" s="152" t="n"/>
      <c r="AM1475" s="152" t="n"/>
      <c r="AN1475" s="166" t="n"/>
      <c r="AO1475" s="155" t="n"/>
      <c r="AP1475" s="152" t="n"/>
      <c r="AQ1475" s="152" t="n"/>
      <c r="AR1475" s="152" t="n"/>
      <c r="AS1475" s="152" t="n"/>
      <c r="AT1475" s="152" t="n"/>
      <c r="AU1475" s="155" t="n"/>
      <c r="AV1475" s="152" t="n"/>
      <c r="AW1475" s="152" t="n"/>
      <c r="AX1475" s="152" t="n"/>
      <c r="AY1475" s="152" t="n"/>
      <c r="AZ1475" s="152" t="n"/>
      <c r="BA1475" s="165" t="n"/>
      <c r="BB1475" s="165" t="n"/>
      <c r="BC1475" s="152" t="n"/>
      <c r="BD1475" s="152" t="n"/>
      <c r="BE1475" s="152" t="n"/>
      <c r="BF1475" s="152" t="n"/>
      <c r="BG1475" s="155" t="n"/>
      <c r="BH1475" s="152" t="n"/>
      <c r="BI1475" s="152" t="n"/>
      <c r="BJ1475" s="152" t="n"/>
      <c r="BK1475" s="152" t="n"/>
      <c r="BL1475" s="152" t="n"/>
      <c r="BM1475" s="152" t="n"/>
      <c r="BN1475" s="152" t="n"/>
      <c r="BO1475" s="152" t="n"/>
      <c r="BP1475" s="155" t="n"/>
      <c r="BQ1475" s="152" t="n"/>
      <c r="BR1475" s="152" t="n"/>
      <c r="BS1475" s="152" t="n"/>
      <c r="BT1475" s="152" t="n"/>
      <c r="BU1475" s="152" t="n"/>
      <c r="BV1475" s="152" t="n"/>
      <c r="BW1475" s="152" t="n"/>
      <c r="BX1475" s="165" t="n"/>
      <c r="BY1475" s="150" t="n"/>
      <c r="BZ1475" s="150" t="n"/>
      <c r="CA1475" s="150" t="n"/>
      <c r="CB1475" s="174" t="n"/>
      <c r="CC1475" s="156" t="n"/>
      <c r="CD1475" s="156" t="n"/>
      <c r="CE1475" s="167">
        <f>IFERROR(__xludf.DUMMYFUNCTION("""COMPUTED_VALUE"""),"")</f>
        <v/>
      </c>
      <c r="CF1475" s="158">
        <f>IFERROR(__xludf.DUMMYFUNCTION("""COMPUTED_VALUE"""),"")</f>
        <v/>
      </c>
      <c r="CG1475" s="148" t="n"/>
      <c r="CH1475" s="148" t="n"/>
      <c r="CI1475" s="148" t="n"/>
      <c r="CJ1475" s="148" t="n"/>
      <c r="CK1475" s="148" t="n"/>
      <c r="CL1475" s="148" t="n"/>
      <c r="CM1475" s="148" t="n"/>
      <c r="CN1475" s="148" t="n"/>
      <c r="CO1475" s="148" t="n"/>
      <c r="CP1475" s="148" t="n"/>
      <c r="CQ1475" s="148" t="n"/>
      <c r="CR1475" s="148" t="n"/>
      <c r="CS1475" s="148" t="n"/>
      <c r="CT1475" s="148" t="n"/>
      <c r="CU1475" s="148" t="n"/>
      <c r="CV1475" s="148" t="n"/>
    </row>
    <row r="1476">
      <c r="A1476" s="162" t="n"/>
      <c r="B1476" s="64" t="n"/>
      <c r="C1476" s="129" t="n"/>
      <c r="D1476" s="130" t="inlineStr"/>
      <c r="E1476" s="150" t="inlineStr"/>
      <c r="F1476" s="150" t="inlineStr"/>
      <c r="G1476" s="150" t="n"/>
      <c r="H1476" s="152" t="n"/>
      <c r="I1476" s="152" t="n"/>
      <c r="J1476" s="152" t="n"/>
      <c r="K1476" s="152" t="n"/>
      <c r="L1476" s="152" t="n"/>
      <c r="M1476" s="152" t="n"/>
      <c r="N1476" s="152" t="n"/>
      <c r="O1476" s="152" t="n"/>
      <c r="P1476" s="152" t="n"/>
      <c r="Q1476" s="152" t="n"/>
      <c r="R1476" s="152" t="n"/>
      <c r="S1476" s="165" t="n"/>
      <c r="T1476" s="152" t="n"/>
      <c r="U1476" s="152" t="n"/>
      <c r="V1476" s="152" t="n"/>
      <c r="W1476" s="152" t="n"/>
      <c r="X1476" s="152" t="n"/>
      <c r="Y1476" s="152" t="n"/>
      <c r="Z1476" s="152" t="n"/>
      <c r="AA1476" s="152" t="n"/>
      <c r="AB1476" s="152" t="n"/>
      <c r="AC1476" s="152" t="n"/>
      <c r="AD1476" s="152" t="n"/>
      <c r="AE1476" s="152" t="n"/>
      <c r="AF1476" s="152" t="n"/>
      <c r="AG1476" s="152" t="n"/>
      <c r="AH1476" s="152" t="n"/>
      <c r="AI1476" s="152" t="n"/>
      <c r="AJ1476" s="152" t="n"/>
      <c r="AK1476" s="152" t="n"/>
      <c r="AL1476" s="152" t="n"/>
      <c r="AM1476" s="152" t="n"/>
      <c r="AN1476" s="166" t="n"/>
      <c r="AO1476" s="155" t="n"/>
      <c r="AP1476" s="152" t="n"/>
      <c r="AQ1476" s="152" t="n"/>
      <c r="AR1476" s="152" t="n"/>
      <c r="AS1476" s="152" t="n"/>
      <c r="AT1476" s="152" t="n"/>
      <c r="AU1476" s="155" t="n"/>
      <c r="AV1476" s="152" t="n"/>
      <c r="AW1476" s="152" t="n"/>
      <c r="AX1476" s="152" t="n"/>
      <c r="AY1476" s="152" t="n"/>
      <c r="AZ1476" s="152" t="n"/>
      <c r="BA1476" s="165" t="n"/>
      <c r="BB1476" s="165" t="n"/>
      <c r="BC1476" s="152" t="n"/>
      <c r="BD1476" s="152" t="n"/>
      <c r="BE1476" s="152" t="n"/>
      <c r="BF1476" s="152" t="n"/>
      <c r="BG1476" s="155" t="n"/>
      <c r="BH1476" s="152" t="n"/>
      <c r="BI1476" s="152" t="n"/>
      <c r="BJ1476" s="152" t="n"/>
      <c r="BK1476" s="152" t="n"/>
      <c r="BL1476" s="152" t="n"/>
      <c r="BM1476" s="152" t="n"/>
      <c r="BN1476" s="152" t="n"/>
      <c r="BO1476" s="152" t="n"/>
      <c r="BP1476" s="155" t="n"/>
      <c r="BQ1476" s="152" t="n"/>
      <c r="BR1476" s="152" t="n"/>
      <c r="BS1476" s="152" t="n"/>
      <c r="BT1476" s="152" t="n"/>
      <c r="BU1476" s="152" t="n"/>
      <c r="BV1476" s="152" t="n"/>
      <c r="BW1476" s="152" t="n"/>
      <c r="BX1476" s="165" t="n"/>
      <c r="BY1476" s="150" t="n"/>
      <c r="BZ1476" s="150" t="n"/>
      <c r="CA1476" s="150" t="n"/>
      <c r="CB1476" s="174" t="n"/>
      <c r="CC1476" s="156" t="n"/>
      <c r="CD1476" s="156" t="n"/>
      <c r="CE1476" s="167">
        <f>IFERROR(__xludf.DUMMYFUNCTION("""COMPUTED_VALUE"""),"")</f>
        <v/>
      </c>
      <c r="CF1476" s="158">
        <f>IFERROR(__xludf.DUMMYFUNCTION("""COMPUTED_VALUE"""),"")</f>
        <v/>
      </c>
      <c r="CG1476" s="148" t="n"/>
      <c r="CH1476" s="148" t="n"/>
      <c r="CI1476" s="148" t="n"/>
      <c r="CJ1476" s="148" t="n"/>
      <c r="CK1476" s="148" t="n"/>
      <c r="CL1476" s="148" t="n"/>
      <c r="CM1476" s="148" t="n"/>
      <c r="CN1476" s="148" t="n"/>
      <c r="CO1476" s="148" t="n"/>
      <c r="CP1476" s="148" t="n"/>
      <c r="CQ1476" s="148" t="n"/>
      <c r="CR1476" s="148" t="n"/>
      <c r="CS1476" s="148" t="n"/>
      <c r="CT1476" s="148" t="n"/>
      <c r="CU1476" s="148" t="n"/>
      <c r="CV1476" s="148" t="n"/>
    </row>
    <row r="1477">
      <c r="A1477" s="162" t="n"/>
      <c r="B1477" s="64" t="n"/>
      <c r="C1477" s="129" t="n"/>
      <c r="D1477" s="130" t="inlineStr"/>
      <c r="E1477" s="150" t="inlineStr"/>
      <c r="F1477" s="150" t="inlineStr"/>
      <c r="G1477" s="150" t="n"/>
      <c r="H1477" s="152" t="n"/>
      <c r="I1477" s="152" t="n"/>
      <c r="J1477" s="152" t="n"/>
      <c r="K1477" s="152" t="n"/>
      <c r="L1477" s="152" t="n"/>
      <c r="M1477" s="152" t="n"/>
      <c r="N1477" s="152" t="n"/>
      <c r="O1477" s="152" t="n"/>
      <c r="P1477" s="152" t="n"/>
      <c r="Q1477" s="152" t="n"/>
      <c r="R1477" s="152" t="n"/>
      <c r="S1477" s="165" t="n"/>
      <c r="T1477" s="152" t="n"/>
      <c r="U1477" s="152" t="n"/>
      <c r="V1477" s="152" t="n"/>
      <c r="W1477" s="152" t="n"/>
      <c r="X1477" s="152" t="n"/>
      <c r="Y1477" s="152" t="n"/>
      <c r="Z1477" s="152" t="n"/>
      <c r="AA1477" s="152" t="n"/>
      <c r="AB1477" s="152" t="n"/>
      <c r="AC1477" s="152" t="n"/>
      <c r="AD1477" s="152" t="n"/>
      <c r="AE1477" s="152" t="n"/>
      <c r="AF1477" s="152" t="n"/>
      <c r="AG1477" s="152" t="n"/>
      <c r="AH1477" s="152" t="n"/>
      <c r="AI1477" s="152" t="n"/>
      <c r="AJ1477" s="152" t="n"/>
      <c r="AK1477" s="152" t="n"/>
      <c r="AL1477" s="152" t="n"/>
      <c r="AM1477" s="152" t="n"/>
      <c r="AN1477" s="166" t="n"/>
      <c r="AO1477" s="155" t="n"/>
      <c r="AP1477" s="152" t="n"/>
      <c r="AQ1477" s="152" t="n"/>
      <c r="AR1477" s="152" t="n"/>
      <c r="AS1477" s="152" t="n"/>
      <c r="AT1477" s="152" t="n"/>
      <c r="AU1477" s="155" t="n"/>
      <c r="AV1477" s="152" t="n"/>
      <c r="AW1477" s="152" t="n"/>
      <c r="AX1477" s="152" t="n"/>
      <c r="AY1477" s="152" t="n"/>
      <c r="AZ1477" s="152" t="n"/>
      <c r="BA1477" s="165" t="n"/>
      <c r="BB1477" s="165" t="n"/>
      <c r="BC1477" s="152" t="n"/>
      <c r="BD1477" s="152" t="n"/>
      <c r="BE1477" s="152" t="n"/>
      <c r="BF1477" s="152" t="n"/>
      <c r="BG1477" s="155" t="n"/>
      <c r="BH1477" s="152" t="n"/>
      <c r="BI1477" s="152" t="n"/>
      <c r="BJ1477" s="152" t="n"/>
      <c r="BK1477" s="152" t="n"/>
      <c r="BL1477" s="152" t="n"/>
      <c r="BM1477" s="152" t="n"/>
      <c r="BN1477" s="152" t="n"/>
      <c r="BO1477" s="152" t="n"/>
      <c r="BP1477" s="155" t="n"/>
      <c r="BQ1477" s="152" t="n"/>
      <c r="BR1477" s="152" t="n"/>
      <c r="BS1477" s="152" t="n"/>
      <c r="BT1477" s="152" t="n"/>
      <c r="BU1477" s="152" t="n"/>
      <c r="BV1477" s="152" t="n"/>
      <c r="BW1477" s="152" t="n"/>
      <c r="BX1477" s="165" t="n"/>
      <c r="BY1477" s="150" t="n"/>
      <c r="BZ1477" s="150" t="n"/>
      <c r="CA1477" s="150" t="n"/>
      <c r="CB1477" s="174" t="n"/>
      <c r="CC1477" s="156" t="n"/>
      <c r="CD1477" s="156" t="n"/>
      <c r="CE1477" s="167">
        <f>IFERROR(__xludf.DUMMYFUNCTION("""COMPUTED_VALUE"""),"")</f>
        <v/>
      </c>
      <c r="CF1477" s="158">
        <f>IFERROR(__xludf.DUMMYFUNCTION("""COMPUTED_VALUE"""),"")</f>
        <v/>
      </c>
      <c r="CG1477" s="148" t="n"/>
      <c r="CH1477" s="148" t="n"/>
      <c r="CI1477" s="148" t="n"/>
      <c r="CJ1477" s="148" t="n"/>
      <c r="CK1477" s="148" t="n"/>
      <c r="CL1477" s="148" t="n"/>
      <c r="CM1477" s="148" t="n"/>
      <c r="CN1477" s="148" t="n"/>
      <c r="CO1477" s="148" t="n"/>
      <c r="CP1477" s="148" t="n"/>
      <c r="CQ1477" s="148" t="n"/>
      <c r="CR1477" s="148" t="n"/>
      <c r="CS1477" s="148" t="n"/>
      <c r="CT1477" s="148" t="n"/>
      <c r="CU1477" s="148" t="n"/>
      <c r="CV1477" s="148" t="n"/>
    </row>
    <row r="1478">
      <c r="A1478" s="162" t="n"/>
      <c r="B1478" s="64" t="n"/>
      <c r="C1478" s="129" t="n"/>
      <c r="D1478" s="130" t="inlineStr"/>
      <c r="E1478" s="150" t="inlineStr"/>
      <c r="F1478" s="150" t="inlineStr"/>
      <c r="G1478" s="150" t="n"/>
      <c r="H1478" s="152" t="n"/>
      <c r="I1478" s="152" t="n"/>
      <c r="J1478" s="152" t="n"/>
      <c r="K1478" s="152" t="n"/>
      <c r="L1478" s="152" t="n"/>
      <c r="M1478" s="152" t="n"/>
      <c r="N1478" s="152" t="n"/>
      <c r="O1478" s="152" t="n"/>
      <c r="P1478" s="152" t="n"/>
      <c r="Q1478" s="152" t="n"/>
      <c r="R1478" s="152" t="n"/>
      <c r="S1478" s="165" t="n"/>
      <c r="T1478" s="152" t="n"/>
      <c r="U1478" s="152" t="n"/>
      <c r="V1478" s="152" t="n"/>
      <c r="W1478" s="152" t="n"/>
      <c r="X1478" s="152" t="n"/>
      <c r="Y1478" s="152" t="n"/>
      <c r="Z1478" s="152" t="n"/>
      <c r="AA1478" s="152" t="n"/>
      <c r="AB1478" s="152" t="n"/>
      <c r="AC1478" s="152" t="n"/>
      <c r="AD1478" s="152" t="n"/>
      <c r="AE1478" s="152" t="n"/>
      <c r="AF1478" s="152" t="n"/>
      <c r="AG1478" s="152" t="n"/>
      <c r="AH1478" s="152" t="n"/>
      <c r="AI1478" s="152" t="n"/>
      <c r="AJ1478" s="152" t="n"/>
      <c r="AK1478" s="152" t="n"/>
      <c r="AL1478" s="152" t="n"/>
      <c r="AM1478" s="152" t="n"/>
      <c r="AN1478" s="166" t="n"/>
      <c r="AO1478" s="155" t="n"/>
      <c r="AP1478" s="152" t="n"/>
      <c r="AQ1478" s="152" t="n"/>
      <c r="AR1478" s="152" t="n"/>
      <c r="AS1478" s="152" t="n"/>
      <c r="AT1478" s="152" t="n"/>
      <c r="AU1478" s="155" t="n"/>
      <c r="AV1478" s="152" t="n"/>
      <c r="AW1478" s="152" t="n"/>
      <c r="AX1478" s="152" t="n"/>
      <c r="AY1478" s="152" t="n"/>
      <c r="AZ1478" s="152" t="n"/>
      <c r="BA1478" s="165" t="n"/>
      <c r="BB1478" s="165" t="n"/>
      <c r="BC1478" s="152" t="n"/>
      <c r="BD1478" s="152" t="n"/>
      <c r="BE1478" s="152" t="n"/>
      <c r="BF1478" s="152" t="n"/>
      <c r="BG1478" s="155" t="n"/>
      <c r="BH1478" s="152" t="n"/>
      <c r="BI1478" s="152" t="n"/>
      <c r="BJ1478" s="152" t="n"/>
      <c r="BK1478" s="152" t="n"/>
      <c r="BL1478" s="152" t="n"/>
      <c r="BM1478" s="152" t="n"/>
      <c r="BN1478" s="152" t="n"/>
      <c r="BO1478" s="152" t="n"/>
      <c r="BP1478" s="155" t="n"/>
      <c r="BQ1478" s="152" t="n"/>
      <c r="BR1478" s="152" t="n"/>
      <c r="BS1478" s="152" t="n"/>
      <c r="BT1478" s="152" t="n"/>
      <c r="BU1478" s="152" t="n"/>
      <c r="BV1478" s="152" t="n"/>
      <c r="BW1478" s="152" t="n"/>
      <c r="BX1478" s="165" t="n"/>
      <c r="BY1478" s="150" t="n"/>
      <c r="BZ1478" s="150" t="n"/>
      <c r="CA1478" s="150" t="n"/>
      <c r="CB1478" s="174" t="n"/>
      <c r="CC1478" s="156" t="n"/>
      <c r="CD1478" s="156" t="n"/>
      <c r="CE1478" s="167">
        <f>IFERROR(__xludf.DUMMYFUNCTION("""COMPUTED_VALUE"""),"")</f>
        <v/>
      </c>
      <c r="CF1478" s="158">
        <f>IFERROR(__xludf.DUMMYFUNCTION("""COMPUTED_VALUE"""),"")</f>
        <v/>
      </c>
      <c r="CG1478" s="148" t="n"/>
      <c r="CH1478" s="148" t="n"/>
      <c r="CI1478" s="148" t="n"/>
      <c r="CJ1478" s="148" t="n"/>
      <c r="CK1478" s="148" t="n"/>
      <c r="CL1478" s="148" t="n"/>
      <c r="CM1478" s="148" t="n"/>
      <c r="CN1478" s="148" t="n"/>
      <c r="CO1478" s="148" t="n"/>
      <c r="CP1478" s="148" t="n"/>
      <c r="CQ1478" s="148" t="n"/>
      <c r="CR1478" s="148" t="n"/>
      <c r="CS1478" s="148" t="n"/>
      <c r="CT1478" s="148" t="n"/>
      <c r="CU1478" s="148" t="n"/>
      <c r="CV1478" s="148" t="n"/>
    </row>
    <row r="1479">
      <c r="A1479" s="162" t="n"/>
      <c r="B1479" s="64" t="n"/>
      <c r="C1479" s="129" t="n"/>
      <c r="D1479" s="130" t="inlineStr"/>
      <c r="E1479" s="150" t="inlineStr"/>
      <c r="F1479" s="150" t="inlineStr"/>
      <c r="G1479" s="150" t="n"/>
      <c r="H1479" s="152" t="n"/>
      <c r="I1479" s="152" t="n"/>
      <c r="J1479" s="152" t="n"/>
      <c r="K1479" s="152" t="n"/>
      <c r="L1479" s="152" t="n"/>
      <c r="M1479" s="152" t="n"/>
      <c r="N1479" s="152" t="n"/>
      <c r="O1479" s="152" t="n"/>
      <c r="P1479" s="152" t="n"/>
      <c r="Q1479" s="152" t="n"/>
      <c r="R1479" s="152" t="n"/>
      <c r="S1479" s="165" t="n"/>
      <c r="T1479" s="152" t="n"/>
      <c r="U1479" s="152" t="n"/>
      <c r="V1479" s="152" t="n"/>
      <c r="W1479" s="152" t="n"/>
      <c r="X1479" s="152" t="n"/>
      <c r="Y1479" s="152" t="n"/>
      <c r="Z1479" s="152" t="n"/>
      <c r="AA1479" s="152" t="n"/>
      <c r="AB1479" s="152" t="n"/>
      <c r="AC1479" s="152" t="n"/>
      <c r="AD1479" s="152" t="n"/>
      <c r="AE1479" s="152" t="n"/>
      <c r="AF1479" s="152" t="n"/>
      <c r="AG1479" s="152" t="n"/>
      <c r="AH1479" s="152" t="n"/>
      <c r="AI1479" s="152" t="n"/>
      <c r="AJ1479" s="152" t="n"/>
      <c r="AK1479" s="152" t="n"/>
      <c r="AL1479" s="152" t="n"/>
      <c r="AM1479" s="152" t="n"/>
      <c r="AN1479" s="166" t="n"/>
      <c r="AO1479" s="155" t="n"/>
      <c r="AP1479" s="152" t="n"/>
      <c r="AQ1479" s="152" t="n"/>
      <c r="AR1479" s="152" t="n"/>
      <c r="AS1479" s="152" t="n"/>
      <c r="AT1479" s="152" t="n"/>
      <c r="AU1479" s="155" t="n"/>
      <c r="AV1479" s="152" t="n"/>
      <c r="AW1479" s="152" t="n"/>
      <c r="AX1479" s="152" t="n"/>
      <c r="AY1479" s="152" t="n"/>
      <c r="AZ1479" s="152" t="n"/>
      <c r="BA1479" s="165" t="n"/>
      <c r="BB1479" s="165" t="n"/>
      <c r="BC1479" s="152" t="n"/>
      <c r="BD1479" s="152" t="n"/>
      <c r="BE1479" s="152" t="n"/>
      <c r="BF1479" s="152" t="n"/>
      <c r="BG1479" s="155" t="n"/>
      <c r="BH1479" s="152" t="n"/>
      <c r="BI1479" s="152" t="n"/>
      <c r="BJ1479" s="152" t="n"/>
      <c r="BK1479" s="152" t="n"/>
      <c r="BL1479" s="152" t="n"/>
      <c r="BM1479" s="152" t="n"/>
      <c r="BN1479" s="152" t="n"/>
      <c r="BO1479" s="152" t="n"/>
      <c r="BP1479" s="155" t="n"/>
      <c r="BQ1479" s="152" t="n"/>
      <c r="BR1479" s="152" t="n"/>
      <c r="BS1479" s="152" t="n"/>
      <c r="BT1479" s="152" t="n"/>
      <c r="BU1479" s="152" t="n"/>
      <c r="BV1479" s="152" t="n"/>
      <c r="BW1479" s="152" t="n"/>
      <c r="BX1479" s="165" t="n"/>
      <c r="BY1479" s="150" t="n"/>
      <c r="BZ1479" s="150" t="n"/>
      <c r="CA1479" s="150" t="n"/>
      <c r="CB1479" s="174" t="n"/>
      <c r="CC1479" s="156" t="n"/>
      <c r="CD1479" s="156" t="n"/>
      <c r="CE1479" s="167">
        <f>IFERROR(__xludf.DUMMYFUNCTION("""COMPUTED_VALUE"""),"")</f>
        <v/>
      </c>
      <c r="CF1479" s="158">
        <f>IFERROR(__xludf.DUMMYFUNCTION("""COMPUTED_VALUE"""),"")</f>
        <v/>
      </c>
      <c r="CG1479" s="148" t="n"/>
      <c r="CH1479" s="148" t="n"/>
      <c r="CI1479" s="148" t="n"/>
      <c r="CJ1479" s="148" t="n"/>
      <c r="CK1479" s="148" t="n"/>
      <c r="CL1479" s="148" t="n"/>
      <c r="CM1479" s="148" t="n"/>
      <c r="CN1479" s="148" t="n"/>
      <c r="CO1479" s="148" t="n"/>
      <c r="CP1479" s="148" t="n"/>
      <c r="CQ1479" s="148" t="n"/>
      <c r="CR1479" s="148" t="n"/>
      <c r="CS1479" s="148" t="n"/>
      <c r="CT1479" s="148" t="n"/>
      <c r="CU1479" s="148" t="n"/>
      <c r="CV1479" s="148" t="n"/>
    </row>
    <row r="1480">
      <c r="A1480" s="162" t="n"/>
      <c r="B1480" s="64" t="n"/>
      <c r="C1480" s="129" t="n"/>
      <c r="D1480" s="130" t="inlineStr"/>
      <c r="E1480" s="150" t="inlineStr"/>
      <c r="F1480" s="150" t="inlineStr"/>
      <c r="G1480" s="150" t="n"/>
      <c r="H1480" s="152" t="n"/>
      <c r="I1480" s="152" t="n"/>
      <c r="J1480" s="152" t="n"/>
      <c r="K1480" s="152" t="n"/>
      <c r="L1480" s="152" t="n"/>
      <c r="M1480" s="152" t="n"/>
      <c r="N1480" s="152" t="n"/>
      <c r="O1480" s="152" t="n"/>
      <c r="P1480" s="152" t="n"/>
      <c r="Q1480" s="152" t="n"/>
      <c r="R1480" s="152" t="n"/>
      <c r="S1480" s="165" t="n"/>
      <c r="T1480" s="152" t="n"/>
      <c r="U1480" s="152" t="n"/>
      <c r="V1480" s="152" t="n"/>
      <c r="W1480" s="152" t="n"/>
      <c r="X1480" s="152" t="n"/>
      <c r="Y1480" s="152" t="n"/>
      <c r="Z1480" s="152" t="n"/>
      <c r="AA1480" s="152" t="n"/>
      <c r="AB1480" s="152" t="n"/>
      <c r="AC1480" s="152" t="n"/>
      <c r="AD1480" s="152" t="n"/>
      <c r="AE1480" s="152" t="n"/>
      <c r="AF1480" s="152" t="n"/>
      <c r="AG1480" s="152" t="n"/>
      <c r="AH1480" s="152" t="n"/>
      <c r="AI1480" s="152" t="n"/>
      <c r="AJ1480" s="152" t="n"/>
      <c r="AK1480" s="152" t="n"/>
      <c r="AL1480" s="152" t="n"/>
      <c r="AM1480" s="152" t="n"/>
      <c r="AN1480" s="166" t="n"/>
      <c r="AO1480" s="155" t="n"/>
      <c r="AP1480" s="152" t="n"/>
      <c r="AQ1480" s="152" t="n"/>
      <c r="AR1480" s="152" t="n"/>
      <c r="AS1480" s="152" t="n"/>
      <c r="AT1480" s="152" t="n"/>
      <c r="AU1480" s="155" t="n"/>
      <c r="AV1480" s="152" t="n"/>
      <c r="AW1480" s="152" t="n"/>
      <c r="AX1480" s="152" t="n"/>
      <c r="AY1480" s="152" t="n"/>
      <c r="AZ1480" s="152" t="n"/>
      <c r="BA1480" s="165" t="n"/>
      <c r="BB1480" s="165" t="n"/>
      <c r="BC1480" s="152" t="n"/>
      <c r="BD1480" s="152" t="n"/>
      <c r="BE1480" s="152" t="n"/>
      <c r="BF1480" s="152" t="n"/>
      <c r="BG1480" s="155" t="n"/>
      <c r="BH1480" s="152" t="n"/>
      <c r="BI1480" s="152" t="n"/>
      <c r="BJ1480" s="152" t="n"/>
      <c r="BK1480" s="152" t="n"/>
      <c r="BL1480" s="152" t="n"/>
      <c r="BM1480" s="152" t="n"/>
      <c r="BN1480" s="152" t="n"/>
      <c r="BO1480" s="152" t="n"/>
      <c r="BP1480" s="155" t="n"/>
      <c r="BQ1480" s="152" t="n"/>
      <c r="BR1480" s="152" t="n"/>
      <c r="BS1480" s="152" t="n"/>
      <c r="BT1480" s="152" t="n"/>
      <c r="BU1480" s="152" t="n"/>
      <c r="BV1480" s="152" t="n"/>
      <c r="BW1480" s="152" t="n"/>
      <c r="BX1480" s="165" t="n"/>
      <c r="BY1480" s="150" t="n"/>
      <c r="BZ1480" s="150" t="n"/>
      <c r="CA1480" s="150" t="n"/>
      <c r="CB1480" s="174" t="n"/>
      <c r="CC1480" s="156" t="n"/>
      <c r="CD1480" s="156" t="n"/>
      <c r="CE1480" s="167">
        <f>IFERROR(__xludf.DUMMYFUNCTION("""COMPUTED_VALUE"""),"")</f>
        <v/>
      </c>
      <c r="CF1480" s="158">
        <f>IFERROR(__xludf.DUMMYFUNCTION("""COMPUTED_VALUE"""),"")</f>
        <v/>
      </c>
      <c r="CG1480" s="148" t="n"/>
      <c r="CH1480" s="148" t="n"/>
      <c r="CI1480" s="148" t="n"/>
      <c r="CJ1480" s="148" t="n"/>
      <c r="CK1480" s="148" t="n"/>
      <c r="CL1480" s="148" t="n"/>
      <c r="CM1480" s="148" t="n"/>
      <c r="CN1480" s="148" t="n"/>
      <c r="CO1480" s="148" t="n"/>
      <c r="CP1480" s="148" t="n"/>
      <c r="CQ1480" s="148" t="n"/>
      <c r="CR1480" s="148" t="n"/>
      <c r="CS1480" s="148" t="n"/>
      <c r="CT1480" s="148" t="n"/>
      <c r="CU1480" s="148" t="n"/>
      <c r="CV1480" s="148" t="n"/>
    </row>
    <row r="1481">
      <c r="A1481" s="162" t="n"/>
      <c r="B1481" s="64" t="n"/>
      <c r="C1481" s="129" t="n"/>
      <c r="D1481" s="130" t="inlineStr"/>
      <c r="E1481" s="150" t="inlineStr"/>
      <c r="F1481" s="150" t="inlineStr"/>
      <c r="G1481" s="150" t="n"/>
      <c r="H1481" s="152" t="n"/>
      <c r="I1481" s="152" t="n"/>
      <c r="J1481" s="152" t="n"/>
      <c r="K1481" s="152" t="n"/>
      <c r="L1481" s="152" t="n"/>
      <c r="M1481" s="152" t="n"/>
      <c r="N1481" s="152" t="n"/>
      <c r="O1481" s="152" t="n"/>
      <c r="P1481" s="152" t="n"/>
      <c r="Q1481" s="152" t="n"/>
      <c r="R1481" s="152" t="n"/>
      <c r="S1481" s="165" t="n"/>
      <c r="T1481" s="152" t="n"/>
      <c r="U1481" s="152" t="n"/>
      <c r="V1481" s="152" t="n"/>
      <c r="W1481" s="152" t="n"/>
      <c r="X1481" s="152" t="n"/>
      <c r="Y1481" s="152" t="n"/>
      <c r="Z1481" s="152" t="n"/>
      <c r="AA1481" s="152" t="n"/>
      <c r="AB1481" s="152" t="n"/>
      <c r="AC1481" s="152" t="n"/>
      <c r="AD1481" s="152" t="n"/>
      <c r="AE1481" s="152" t="n"/>
      <c r="AF1481" s="152" t="n"/>
      <c r="AG1481" s="152" t="n"/>
      <c r="AH1481" s="152" t="n"/>
      <c r="AI1481" s="152" t="n"/>
      <c r="AJ1481" s="152" t="n"/>
      <c r="AK1481" s="152" t="n"/>
      <c r="AL1481" s="152" t="n"/>
      <c r="AM1481" s="152" t="n"/>
      <c r="AN1481" s="166" t="n"/>
      <c r="AO1481" s="155" t="n"/>
      <c r="AP1481" s="152" t="n"/>
      <c r="AQ1481" s="152" t="n"/>
      <c r="AR1481" s="152" t="n"/>
      <c r="AS1481" s="152" t="n"/>
      <c r="AT1481" s="152" t="n"/>
      <c r="AU1481" s="155" t="n"/>
      <c r="AV1481" s="152" t="n"/>
      <c r="AW1481" s="152" t="n"/>
      <c r="AX1481" s="152" t="n"/>
      <c r="AY1481" s="152" t="n"/>
      <c r="AZ1481" s="152" t="n"/>
      <c r="BA1481" s="165" t="n"/>
      <c r="BB1481" s="165" t="n"/>
      <c r="BC1481" s="152" t="n"/>
      <c r="BD1481" s="152" t="n"/>
      <c r="BE1481" s="152" t="n"/>
      <c r="BF1481" s="152" t="n"/>
      <c r="BG1481" s="155" t="n"/>
      <c r="BH1481" s="152" t="n"/>
      <c r="BI1481" s="152" t="n"/>
      <c r="BJ1481" s="152" t="n"/>
      <c r="BK1481" s="152" t="n"/>
      <c r="BL1481" s="152" t="n"/>
      <c r="BM1481" s="152" t="n"/>
      <c r="BN1481" s="152" t="n"/>
      <c r="BO1481" s="152" t="n"/>
      <c r="BP1481" s="155" t="n"/>
      <c r="BQ1481" s="152" t="n"/>
      <c r="BR1481" s="152" t="n"/>
      <c r="BS1481" s="152" t="n"/>
      <c r="BT1481" s="152" t="n"/>
      <c r="BU1481" s="152" t="n"/>
      <c r="BV1481" s="152" t="n"/>
      <c r="BW1481" s="152" t="n"/>
      <c r="BX1481" s="165" t="n"/>
      <c r="BY1481" s="150" t="n"/>
      <c r="BZ1481" s="150" t="n"/>
      <c r="CA1481" s="150" t="n"/>
      <c r="CB1481" s="174" t="n"/>
      <c r="CC1481" s="156" t="n"/>
      <c r="CD1481" s="156" t="n"/>
      <c r="CE1481" s="167">
        <f>IFERROR(__xludf.DUMMYFUNCTION("""COMPUTED_VALUE"""),"")</f>
        <v/>
      </c>
      <c r="CF1481" s="158">
        <f>IFERROR(__xludf.DUMMYFUNCTION("""COMPUTED_VALUE"""),"")</f>
        <v/>
      </c>
      <c r="CG1481" s="148" t="n"/>
      <c r="CH1481" s="148" t="n"/>
      <c r="CI1481" s="148" t="n"/>
      <c r="CJ1481" s="148" t="n"/>
      <c r="CK1481" s="148" t="n"/>
      <c r="CL1481" s="148" t="n"/>
      <c r="CM1481" s="148" t="n"/>
      <c r="CN1481" s="148" t="n"/>
      <c r="CO1481" s="148" t="n"/>
      <c r="CP1481" s="148" t="n"/>
      <c r="CQ1481" s="148" t="n"/>
      <c r="CR1481" s="148" t="n"/>
      <c r="CS1481" s="148" t="n"/>
      <c r="CT1481" s="148" t="n"/>
      <c r="CU1481" s="148" t="n"/>
      <c r="CV1481" s="148" t="n"/>
    </row>
    <row r="1482">
      <c r="A1482" s="162" t="n"/>
      <c r="B1482" s="64" t="n"/>
      <c r="C1482" s="129" t="n"/>
      <c r="D1482" s="130" t="inlineStr"/>
      <c r="E1482" s="150" t="inlineStr"/>
      <c r="F1482" s="150" t="inlineStr"/>
      <c r="G1482" s="150" t="n"/>
      <c r="H1482" s="152" t="n"/>
      <c r="I1482" s="152" t="n"/>
      <c r="J1482" s="152" t="n"/>
      <c r="K1482" s="152" t="n"/>
      <c r="L1482" s="152" t="n"/>
      <c r="M1482" s="152" t="n"/>
      <c r="N1482" s="152" t="n"/>
      <c r="O1482" s="152" t="n"/>
      <c r="P1482" s="152" t="n"/>
      <c r="Q1482" s="152" t="n"/>
      <c r="R1482" s="152" t="n"/>
      <c r="S1482" s="165" t="n"/>
      <c r="T1482" s="152" t="n"/>
      <c r="U1482" s="152" t="n"/>
      <c r="V1482" s="152" t="n"/>
      <c r="W1482" s="152" t="n"/>
      <c r="X1482" s="152" t="n"/>
      <c r="Y1482" s="152" t="n"/>
      <c r="Z1482" s="152" t="n"/>
      <c r="AA1482" s="152" t="n"/>
      <c r="AB1482" s="152" t="n"/>
      <c r="AC1482" s="152" t="n"/>
      <c r="AD1482" s="152" t="n"/>
      <c r="AE1482" s="152" t="n"/>
      <c r="AF1482" s="152" t="n"/>
      <c r="AG1482" s="152" t="n"/>
      <c r="AH1482" s="152" t="n"/>
      <c r="AI1482" s="152" t="n"/>
      <c r="AJ1482" s="152" t="n"/>
      <c r="AK1482" s="152" t="n"/>
      <c r="AL1482" s="152" t="n"/>
      <c r="AM1482" s="152" t="n"/>
      <c r="AN1482" s="166" t="n"/>
      <c r="AO1482" s="155" t="n"/>
      <c r="AP1482" s="152" t="n"/>
      <c r="AQ1482" s="152" t="n"/>
      <c r="AR1482" s="152" t="n"/>
      <c r="AS1482" s="152" t="n"/>
      <c r="AT1482" s="152" t="n"/>
      <c r="AU1482" s="155" t="n"/>
      <c r="AV1482" s="152" t="n"/>
      <c r="AW1482" s="152" t="n"/>
      <c r="AX1482" s="152" t="n"/>
      <c r="AY1482" s="152" t="n"/>
      <c r="AZ1482" s="152" t="n"/>
      <c r="BA1482" s="165" t="n"/>
      <c r="BB1482" s="165" t="n"/>
      <c r="BC1482" s="152" t="n"/>
      <c r="BD1482" s="152" t="n"/>
      <c r="BE1482" s="152" t="n"/>
      <c r="BF1482" s="152" t="n"/>
      <c r="BG1482" s="155" t="n"/>
      <c r="BH1482" s="152" t="n"/>
      <c r="BI1482" s="152" t="n"/>
      <c r="BJ1482" s="152" t="n"/>
      <c r="BK1482" s="152" t="n"/>
      <c r="BL1482" s="152" t="n"/>
      <c r="BM1482" s="152" t="n"/>
      <c r="BN1482" s="152" t="n"/>
      <c r="BO1482" s="152" t="n"/>
      <c r="BP1482" s="155" t="n"/>
      <c r="BQ1482" s="152" t="n"/>
      <c r="BR1482" s="152" t="n"/>
      <c r="BS1482" s="152" t="n"/>
      <c r="BT1482" s="152" t="n"/>
      <c r="BU1482" s="152" t="n"/>
      <c r="BV1482" s="152" t="n"/>
      <c r="BW1482" s="152" t="n"/>
      <c r="BX1482" s="165" t="n"/>
      <c r="BY1482" s="150" t="n"/>
      <c r="BZ1482" s="150" t="n"/>
      <c r="CA1482" s="150" t="n"/>
      <c r="CB1482" s="174" t="n"/>
      <c r="CC1482" s="156" t="n"/>
      <c r="CD1482" s="156" t="n"/>
      <c r="CE1482" s="167">
        <f>IFERROR(__xludf.DUMMYFUNCTION("""COMPUTED_VALUE"""),"")</f>
        <v/>
      </c>
      <c r="CF1482" s="158">
        <f>IFERROR(__xludf.DUMMYFUNCTION("""COMPUTED_VALUE"""),"")</f>
        <v/>
      </c>
      <c r="CG1482" s="148" t="n"/>
      <c r="CH1482" s="148" t="n"/>
      <c r="CI1482" s="148" t="n"/>
      <c r="CJ1482" s="148" t="n"/>
      <c r="CK1482" s="148" t="n"/>
      <c r="CL1482" s="148" t="n"/>
      <c r="CM1482" s="148" t="n"/>
      <c r="CN1482" s="148" t="n"/>
      <c r="CO1482" s="148" t="n"/>
      <c r="CP1482" s="148" t="n"/>
      <c r="CQ1482" s="148" t="n"/>
      <c r="CR1482" s="148" t="n"/>
      <c r="CS1482" s="148" t="n"/>
      <c r="CT1482" s="148" t="n"/>
      <c r="CU1482" s="148" t="n"/>
      <c r="CV1482" s="148" t="n"/>
    </row>
    <row r="1483">
      <c r="A1483" s="162" t="n"/>
      <c r="B1483" s="64" t="n"/>
      <c r="C1483" s="129" t="n"/>
      <c r="D1483" s="130" t="inlineStr"/>
      <c r="E1483" s="150" t="inlineStr"/>
      <c r="F1483" s="150" t="inlineStr"/>
      <c r="G1483" s="150" t="n"/>
      <c r="H1483" s="152" t="n"/>
      <c r="I1483" s="152" t="n"/>
      <c r="J1483" s="152" t="n"/>
      <c r="K1483" s="152" t="n"/>
      <c r="L1483" s="152" t="n"/>
      <c r="M1483" s="152" t="n"/>
      <c r="N1483" s="152" t="n"/>
      <c r="O1483" s="152" t="n"/>
      <c r="P1483" s="152" t="n"/>
      <c r="Q1483" s="152" t="n"/>
      <c r="R1483" s="152" t="n"/>
      <c r="S1483" s="165" t="n"/>
      <c r="T1483" s="152" t="n"/>
      <c r="U1483" s="152" t="n"/>
      <c r="V1483" s="152" t="n"/>
      <c r="W1483" s="152" t="n"/>
      <c r="X1483" s="152" t="n"/>
      <c r="Y1483" s="152" t="n"/>
      <c r="Z1483" s="152" t="n"/>
      <c r="AA1483" s="152" t="n"/>
      <c r="AB1483" s="152" t="n"/>
      <c r="AC1483" s="152" t="n"/>
      <c r="AD1483" s="152" t="n"/>
      <c r="AE1483" s="152" t="n"/>
      <c r="AF1483" s="152" t="n"/>
      <c r="AG1483" s="152" t="n"/>
      <c r="AH1483" s="152" t="n"/>
      <c r="AI1483" s="152" t="n"/>
      <c r="AJ1483" s="152" t="n"/>
      <c r="AK1483" s="152" t="n"/>
      <c r="AL1483" s="152" t="n"/>
      <c r="AM1483" s="152" t="n"/>
      <c r="AN1483" s="166" t="n"/>
      <c r="AO1483" s="155" t="n"/>
      <c r="AP1483" s="152" t="n"/>
      <c r="AQ1483" s="152" t="n"/>
      <c r="AR1483" s="152" t="n"/>
      <c r="AS1483" s="152" t="n"/>
      <c r="AT1483" s="152" t="n"/>
      <c r="AU1483" s="155" t="n"/>
      <c r="AV1483" s="152" t="n"/>
      <c r="AW1483" s="152" t="n"/>
      <c r="AX1483" s="152" t="n"/>
      <c r="AY1483" s="152" t="n"/>
      <c r="AZ1483" s="152" t="n"/>
      <c r="BA1483" s="165" t="n"/>
      <c r="BB1483" s="165" t="n"/>
      <c r="BC1483" s="152" t="n"/>
      <c r="BD1483" s="152" t="n"/>
      <c r="BE1483" s="152" t="n"/>
      <c r="BF1483" s="152" t="n"/>
      <c r="BG1483" s="155" t="n"/>
      <c r="BH1483" s="152" t="n"/>
      <c r="BI1483" s="152" t="n"/>
      <c r="BJ1483" s="152" t="n"/>
      <c r="BK1483" s="152" t="n"/>
      <c r="BL1483" s="152" t="n"/>
      <c r="BM1483" s="152" t="n"/>
      <c r="BN1483" s="152" t="n"/>
      <c r="BO1483" s="152" t="n"/>
      <c r="BP1483" s="155" t="n"/>
      <c r="BQ1483" s="152" t="n"/>
      <c r="BR1483" s="152" t="n"/>
      <c r="BS1483" s="152" t="n"/>
      <c r="BT1483" s="152" t="n"/>
      <c r="BU1483" s="152" t="n"/>
      <c r="BV1483" s="152" t="n"/>
      <c r="BW1483" s="152" t="n"/>
      <c r="BX1483" s="165" t="n"/>
      <c r="BY1483" s="150" t="n"/>
      <c r="BZ1483" s="150" t="n"/>
      <c r="CA1483" s="150" t="n"/>
      <c r="CB1483" s="174" t="n"/>
      <c r="CC1483" s="156" t="n"/>
      <c r="CD1483" s="156" t="n"/>
      <c r="CE1483" s="167">
        <f>IFERROR(__xludf.DUMMYFUNCTION("""COMPUTED_VALUE"""),"")</f>
        <v/>
      </c>
      <c r="CF1483" s="158">
        <f>IFERROR(__xludf.DUMMYFUNCTION("""COMPUTED_VALUE"""),"")</f>
        <v/>
      </c>
      <c r="CG1483" s="148" t="n"/>
      <c r="CH1483" s="148" t="n"/>
      <c r="CI1483" s="148" t="n"/>
      <c r="CJ1483" s="148" t="n"/>
      <c r="CK1483" s="148" t="n"/>
      <c r="CL1483" s="148" t="n"/>
      <c r="CM1483" s="148" t="n"/>
      <c r="CN1483" s="148" t="n"/>
      <c r="CO1483" s="148" t="n"/>
      <c r="CP1483" s="148" t="n"/>
      <c r="CQ1483" s="148" t="n"/>
      <c r="CR1483" s="148" t="n"/>
      <c r="CS1483" s="148" t="n"/>
      <c r="CT1483" s="148" t="n"/>
      <c r="CU1483" s="148" t="n"/>
      <c r="CV1483" s="148" t="n"/>
    </row>
    <row r="1484">
      <c r="A1484" s="162" t="n"/>
      <c r="B1484" s="64" t="n"/>
      <c r="C1484" s="129" t="n"/>
      <c r="D1484" s="130" t="inlineStr"/>
      <c r="E1484" s="150" t="inlineStr"/>
      <c r="F1484" s="150" t="inlineStr"/>
      <c r="G1484" s="150" t="n"/>
      <c r="H1484" s="152" t="n"/>
      <c r="I1484" s="152" t="n"/>
      <c r="J1484" s="152" t="n"/>
      <c r="K1484" s="152" t="n"/>
      <c r="L1484" s="152" t="n"/>
      <c r="M1484" s="152" t="n"/>
      <c r="N1484" s="152" t="n"/>
      <c r="O1484" s="152" t="n"/>
      <c r="P1484" s="152" t="n"/>
      <c r="Q1484" s="152" t="n"/>
      <c r="R1484" s="152" t="n"/>
      <c r="S1484" s="165" t="n"/>
      <c r="T1484" s="152" t="n"/>
      <c r="U1484" s="152" t="n"/>
      <c r="V1484" s="152" t="n"/>
      <c r="W1484" s="152" t="n"/>
      <c r="X1484" s="152" t="n"/>
      <c r="Y1484" s="152" t="n"/>
      <c r="Z1484" s="152" t="n"/>
      <c r="AA1484" s="152" t="n"/>
      <c r="AB1484" s="152" t="n"/>
      <c r="AC1484" s="152" t="n"/>
      <c r="AD1484" s="152" t="n"/>
      <c r="AE1484" s="152" t="n"/>
      <c r="AF1484" s="152" t="n"/>
      <c r="AG1484" s="152" t="n"/>
      <c r="AH1484" s="152" t="n"/>
      <c r="AI1484" s="152" t="n"/>
      <c r="AJ1484" s="152" t="n"/>
      <c r="AK1484" s="152" t="n"/>
      <c r="AL1484" s="152" t="n"/>
      <c r="AM1484" s="152" t="n"/>
      <c r="AN1484" s="166" t="n"/>
      <c r="AO1484" s="155" t="n"/>
      <c r="AP1484" s="152" t="n"/>
      <c r="AQ1484" s="152" t="n"/>
      <c r="AR1484" s="152" t="n"/>
      <c r="AS1484" s="152" t="n"/>
      <c r="AT1484" s="152" t="n"/>
      <c r="AU1484" s="155" t="n"/>
      <c r="AV1484" s="152" t="n"/>
      <c r="AW1484" s="152" t="n"/>
      <c r="AX1484" s="152" t="n"/>
      <c r="AY1484" s="152" t="n"/>
      <c r="AZ1484" s="152" t="n"/>
      <c r="BA1484" s="165" t="n"/>
      <c r="BB1484" s="165" t="n"/>
      <c r="BC1484" s="152" t="n"/>
      <c r="BD1484" s="152" t="n"/>
      <c r="BE1484" s="152" t="n"/>
      <c r="BF1484" s="152" t="n"/>
      <c r="BG1484" s="155" t="n"/>
      <c r="BH1484" s="152" t="n"/>
      <c r="BI1484" s="152" t="n"/>
      <c r="BJ1484" s="152" t="n"/>
      <c r="BK1484" s="152" t="n"/>
      <c r="BL1484" s="152" t="n"/>
      <c r="BM1484" s="152" t="n"/>
      <c r="BN1484" s="152" t="n"/>
      <c r="BO1484" s="152" t="n"/>
      <c r="BP1484" s="155" t="n"/>
      <c r="BQ1484" s="152" t="n"/>
      <c r="BR1484" s="152" t="n"/>
      <c r="BS1484" s="152" t="n"/>
      <c r="BT1484" s="152" t="n"/>
      <c r="BU1484" s="152" t="n"/>
      <c r="BV1484" s="152" t="n"/>
      <c r="BW1484" s="152" t="n"/>
      <c r="BX1484" s="165" t="n"/>
      <c r="BY1484" s="150" t="n"/>
      <c r="BZ1484" s="150" t="n"/>
      <c r="CA1484" s="150" t="n"/>
      <c r="CB1484" s="174" t="n"/>
      <c r="CC1484" s="156" t="n"/>
      <c r="CD1484" s="156" t="n"/>
      <c r="CE1484" s="167">
        <f>IFERROR(__xludf.DUMMYFUNCTION("""COMPUTED_VALUE"""),"")</f>
        <v/>
      </c>
      <c r="CF1484" s="158">
        <f>IFERROR(__xludf.DUMMYFUNCTION("""COMPUTED_VALUE"""),"")</f>
        <v/>
      </c>
      <c r="CG1484" s="148" t="n"/>
      <c r="CH1484" s="148" t="n"/>
      <c r="CI1484" s="148" t="n"/>
      <c r="CJ1484" s="148" t="n"/>
      <c r="CK1484" s="148" t="n"/>
      <c r="CL1484" s="148" t="n"/>
      <c r="CM1484" s="148" t="n"/>
      <c r="CN1484" s="148" t="n"/>
      <c r="CO1484" s="148" t="n"/>
      <c r="CP1484" s="148" t="n"/>
      <c r="CQ1484" s="148" t="n"/>
      <c r="CR1484" s="148" t="n"/>
      <c r="CS1484" s="148" t="n"/>
      <c r="CT1484" s="148" t="n"/>
      <c r="CU1484" s="148" t="n"/>
      <c r="CV1484" s="148" t="n"/>
    </row>
    <row r="1485">
      <c r="A1485" s="162" t="n"/>
      <c r="B1485" s="64" t="n"/>
      <c r="C1485" s="129" t="n"/>
      <c r="D1485" s="130" t="inlineStr"/>
      <c r="E1485" s="150" t="inlineStr"/>
      <c r="F1485" s="150" t="inlineStr"/>
      <c r="G1485" s="150" t="n"/>
      <c r="H1485" s="152" t="n"/>
      <c r="I1485" s="152" t="n"/>
      <c r="J1485" s="152" t="n"/>
      <c r="K1485" s="152" t="n"/>
      <c r="L1485" s="152" t="n"/>
      <c r="M1485" s="152" t="n"/>
      <c r="N1485" s="152" t="n"/>
      <c r="O1485" s="152" t="n"/>
      <c r="P1485" s="152" t="n"/>
      <c r="Q1485" s="152" t="n"/>
      <c r="R1485" s="152" t="n"/>
      <c r="S1485" s="165" t="n"/>
      <c r="T1485" s="152" t="n"/>
      <c r="U1485" s="152" t="n"/>
      <c r="V1485" s="152" t="n"/>
      <c r="W1485" s="152" t="n"/>
      <c r="X1485" s="152" t="n"/>
      <c r="Y1485" s="152" t="n"/>
      <c r="Z1485" s="152" t="n"/>
      <c r="AA1485" s="152" t="n"/>
      <c r="AB1485" s="152" t="n"/>
      <c r="AC1485" s="152" t="n"/>
      <c r="AD1485" s="152" t="n"/>
      <c r="AE1485" s="152" t="n"/>
      <c r="AF1485" s="152" t="n"/>
      <c r="AG1485" s="152" t="n"/>
      <c r="AH1485" s="152" t="n"/>
      <c r="AI1485" s="152" t="n"/>
      <c r="AJ1485" s="152" t="n"/>
      <c r="AK1485" s="152" t="n"/>
      <c r="AL1485" s="152" t="n"/>
      <c r="AM1485" s="152" t="n"/>
      <c r="AN1485" s="166" t="n"/>
      <c r="AO1485" s="155" t="n"/>
      <c r="AP1485" s="152" t="n"/>
      <c r="AQ1485" s="152" t="n"/>
      <c r="AR1485" s="152" t="n"/>
      <c r="AS1485" s="152" t="n"/>
      <c r="AT1485" s="152" t="n"/>
      <c r="AU1485" s="155" t="n"/>
      <c r="AV1485" s="152" t="n"/>
      <c r="AW1485" s="152" t="n"/>
      <c r="AX1485" s="152" t="n"/>
      <c r="AY1485" s="152" t="n"/>
      <c r="AZ1485" s="152" t="n"/>
      <c r="BA1485" s="165" t="n"/>
      <c r="BB1485" s="165" t="n"/>
      <c r="BC1485" s="152" t="n"/>
      <c r="BD1485" s="152" t="n"/>
      <c r="BE1485" s="152" t="n"/>
      <c r="BF1485" s="152" t="n"/>
      <c r="BG1485" s="155" t="n"/>
      <c r="BH1485" s="152" t="n"/>
      <c r="BI1485" s="152" t="n"/>
      <c r="BJ1485" s="152" t="n"/>
      <c r="BK1485" s="152" t="n"/>
      <c r="BL1485" s="152" t="n"/>
      <c r="BM1485" s="152" t="n"/>
      <c r="BN1485" s="152" t="n"/>
      <c r="BO1485" s="152" t="n"/>
      <c r="BP1485" s="155" t="n"/>
      <c r="BQ1485" s="152" t="n"/>
      <c r="BR1485" s="152" t="n"/>
      <c r="BS1485" s="152" t="n"/>
      <c r="BT1485" s="152" t="n"/>
      <c r="BU1485" s="152" t="n"/>
      <c r="BV1485" s="152" t="n"/>
      <c r="BW1485" s="152" t="n"/>
      <c r="BX1485" s="165" t="n"/>
      <c r="BY1485" s="150" t="n"/>
      <c r="BZ1485" s="150" t="n"/>
      <c r="CA1485" s="150" t="n"/>
      <c r="CB1485" s="174" t="n"/>
      <c r="CC1485" s="156" t="n"/>
      <c r="CD1485" s="156" t="n"/>
      <c r="CE1485" s="167">
        <f>IFERROR(__xludf.DUMMYFUNCTION("""COMPUTED_VALUE"""),"")</f>
        <v/>
      </c>
      <c r="CF1485" s="158">
        <f>IFERROR(__xludf.DUMMYFUNCTION("""COMPUTED_VALUE"""),"")</f>
        <v/>
      </c>
      <c r="CG1485" s="148" t="n"/>
      <c r="CH1485" s="148" t="n"/>
      <c r="CI1485" s="148" t="n"/>
      <c r="CJ1485" s="148" t="n"/>
      <c r="CK1485" s="148" t="n"/>
      <c r="CL1485" s="148" t="n"/>
      <c r="CM1485" s="148" t="n"/>
      <c r="CN1485" s="148" t="n"/>
      <c r="CO1485" s="148" t="n"/>
      <c r="CP1485" s="148" t="n"/>
      <c r="CQ1485" s="148" t="n"/>
      <c r="CR1485" s="148" t="n"/>
      <c r="CS1485" s="148" t="n"/>
      <c r="CT1485" s="148" t="n"/>
      <c r="CU1485" s="148" t="n"/>
      <c r="CV1485" s="148" t="n"/>
    </row>
    <row r="1486">
      <c r="A1486" s="162" t="n"/>
      <c r="B1486" s="64" t="n"/>
      <c r="C1486" s="129" t="n"/>
      <c r="D1486" s="130" t="inlineStr"/>
      <c r="E1486" s="150" t="inlineStr"/>
      <c r="F1486" s="150" t="inlineStr"/>
      <c r="G1486" s="150" t="n"/>
      <c r="H1486" s="152" t="n"/>
      <c r="I1486" s="152" t="n"/>
      <c r="J1486" s="152" t="n"/>
      <c r="K1486" s="152" t="n"/>
      <c r="L1486" s="152" t="n"/>
      <c r="M1486" s="152" t="n"/>
      <c r="N1486" s="152" t="n"/>
      <c r="O1486" s="152" t="n"/>
      <c r="P1486" s="152" t="n"/>
      <c r="Q1486" s="152" t="n"/>
      <c r="R1486" s="152" t="n"/>
      <c r="S1486" s="165" t="n"/>
      <c r="T1486" s="152" t="n"/>
      <c r="U1486" s="152" t="n"/>
      <c r="V1486" s="152" t="n"/>
      <c r="W1486" s="152" t="n"/>
      <c r="X1486" s="152" t="n"/>
      <c r="Y1486" s="152" t="n"/>
      <c r="Z1486" s="152" t="n"/>
      <c r="AA1486" s="152" t="n"/>
      <c r="AB1486" s="152" t="n"/>
      <c r="AC1486" s="152" t="n"/>
      <c r="AD1486" s="152" t="n"/>
      <c r="AE1486" s="152" t="n"/>
      <c r="AF1486" s="152" t="n"/>
      <c r="AG1486" s="152" t="n"/>
      <c r="AH1486" s="152" t="n"/>
      <c r="AI1486" s="152" t="n"/>
      <c r="AJ1486" s="152" t="n"/>
      <c r="AK1486" s="152" t="n"/>
      <c r="AL1486" s="152" t="n"/>
      <c r="AM1486" s="152" t="n"/>
      <c r="AN1486" s="166" t="n"/>
      <c r="AO1486" s="155" t="n"/>
      <c r="AP1486" s="152" t="n"/>
      <c r="AQ1486" s="152" t="n"/>
      <c r="AR1486" s="152" t="n"/>
      <c r="AS1486" s="152" t="n"/>
      <c r="AT1486" s="152" t="n"/>
      <c r="AU1486" s="155" t="n"/>
      <c r="AV1486" s="152" t="n"/>
      <c r="AW1486" s="152" t="n"/>
      <c r="AX1486" s="152" t="n"/>
      <c r="AY1486" s="152" t="n"/>
      <c r="AZ1486" s="152" t="n"/>
      <c r="BA1486" s="165" t="n"/>
      <c r="BB1486" s="165" t="n"/>
      <c r="BC1486" s="152" t="n"/>
      <c r="BD1486" s="152" t="n"/>
      <c r="BE1486" s="152" t="n"/>
      <c r="BF1486" s="152" t="n"/>
      <c r="BG1486" s="155" t="n"/>
      <c r="BH1486" s="152" t="n"/>
      <c r="BI1486" s="152" t="n"/>
      <c r="BJ1486" s="152" t="n"/>
      <c r="BK1486" s="152" t="n"/>
      <c r="BL1486" s="152" t="n"/>
      <c r="BM1486" s="152" t="n"/>
      <c r="BN1486" s="152" t="n"/>
      <c r="BO1486" s="152" t="n"/>
      <c r="BP1486" s="155" t="n"/>
      <c r="BQ1486" s="152" t="n"/>
      <c r="BR1486" s="152" t="n"/>
      <c r="BS1486" s="152" t="n"/>
      <c r="BT1486" s="152" t="n"/>
      <c r="BU1486" s="152" t="n"/>
      <c r="BV1486" s="152" t="n"/>
      <c r="BW1486" s="152" t="n"/>
      <c r="BX1486" s="165" t="n"/>
      <c r="BY1486" s="150" t="n"/>
      <c r="BZ1486" s="150" t="n"/>
      <c r="CA1486" s="150" t="n"/>
      <c r="CB1486" s="174" t="n"/>
      <c r="CC1486" s="156" t="n"/>
      <c r="CD1486" s="156" t="n"/>
      <c r="CE1486" s="167">
        <f>IFERROR(__xludf.DUMMYFUNCTION("""COMPUTED_VALUE"""),"")</f>
        <v/>
      </c>
      <c r="CF1486" s="158">
        <f>IFERROR(__xludf.DUMMYFUNCTION("""COMPUTED_VALUE"""),"")</f>
        <v/>
      </c>
      <c r="CG1486" s="148" t="n"/>
      <c r="CH1486" s="148" t="n"/>
      <c r="CI1486" s="148" t="n"/>
      <c r="CJ1486" s="148" t="n"/>
      <c r="CK1486" s="148" t="n"/>
      <c r="CL1486" s="148" t="n"/>
      <c r="CM1486" s="148" t="n"/>
      <c r="CN1486" s="148" t="n"/>
      <c r="CO1486" s="148" t="n"/>
      <c r="CP1486" s="148" t="n"/>
      <c r="CQ1486" s="148" t="n"/>
      <c r="CR1486" s="148" t="n"/>
      <c r="CS1486" s="148" t="n"/>
      <c r="CT1486" s="148" t="n"/>
      <c r="CU1486" s="148" t="n"/>
      <c r="CV1486" s="148" t="n"/>
    </row>
    <row r="1487">
      <c r="A1487" s="162" t="n"/>
      <c r="B1487" s="64" t="n"/>
      <c r="C1487" s="129" t="n"/>
      <c r="D1487" s="130" t="inlineStr"/>
      <c r="E1487" s="150" t="inlineStr"/>
      <c r="F1487" s="150" t="inlineStr"/>
      <c r="G1487" s="150" t="n"/>
      <c r="H1487" s="152" t="n"/>
      <c r="I1487" s="152" t="n"/>
      <c r="J1487" s="152" t="n"/>
      <c r="K1487" s="152" t="n"/>
      <c r="L1487" s="152" t="n"/>
      <c r="M1487" s="152" t="n"/>
      <c r="N1487" s="152" t="n"/>
      <c r="O1487" s="152" t="n"/>
      <c r="P1487" s="152" t="n"/>
      <c r="Q1487" s="152" t="n"/>
      <c r="R1487" s="152" t="n"/>
      <c r="S1487" s="165" t="n"/>
      <c r="T1487" s="152" t="n"/>
      <c r="U1487" s="152" t="n"/>
      <c r="V1487" s="152" t="n"/>
      <c r="W1487" s="152" t="n"/>
      <c r="X1487" s="152" t="n"/>
      <c r="Y1487" s="152" t="n"/>
      <c r="Z1487" s="152" t="n"/>
      <c r="AA1487" s="152" t="n"/>
      <c r="AB1487" s="152" t="n"/>
      <c r="AC1487" s="152" t="n"/>
      <c r="AD1487" s="152" t="n"/>
      <c r="AE1487" s="152" t="n"/>
      <c r="AF1487" s="152" t="n"/>
      <c r="AG1487" s="152" t="n"/>
      <c r="AH1487" s="152" t="n"/>
      <c r="AI1487" s="152" t="n"/>
      <c r="AJ1487" s="152" t="n"/>
      <c r="AK1487" s="152" t="n"/>
      <c r="AL1487" s="152" t="n"/>
      <c r="AM1487" s="152" t="n"/>
      <c r="AN1487" s="166" t="n"/>
      <c r="AO1487" s="155" t="n"/>
      <c r="AP1487" s="152" t="n"/>
      <c r="AQ1487" s="152" t="n"/>
      <c r="AR1487" s="152" t="n"/>
      <c r="AS1487" s="152" t="n"/>
      <c r="AT1487" s="152" t="n"/>
      <c r="AU1487" s="155" t="n"/>
      <c r="AV1487" s="152" t="n"/>
      <c r="AW1487" s="152" t="n"/>
      <c r="AX1487" s="152" t="n"/>
      <c r="AY1487" s="152" t="n"/>
      <c r="AZ1487" s="152" t="n"/>
      <c r="BA1487" s="165" t="n"/>
      <c r="BB1487" s="165" t="n"/>
      <c r="BC1487" s="152" t="n"/>
      <c r="BD1487" s="152" t="n"/>
      <c r="BE1487" s="152" t="n"/>
      <c r="BF1487" s="152" t="n"/>
      <c r="BG1487" s="155" t="n"/>
      <c r="BH1487" s="152" t="n"/>
      <c r="BI1487" s="152" t="n"/>
      <c r="BJ1487" s="152" t="n"/>
      <c r="BK1487" s="152" t="n"/>
      <c r="BL1487" s="152" t="n"/>
      <c r="BM1487" s="152" t="n"/>
      <c r="BN1487" s="152" t="n"/>
      <c r="BO1487" s="152" t="n"/>
      <c r="BP1487" s="155" t="n"/>
      <c r="BQ1487" s="152" t="n"/>
      <c r="BR1487" s="152" t="n"/>
      <c r="BS1487" s="152" t="n"/>
      <c r="BT1487" s="152" t="n"/>
      <c r="BU1487" s="152" t="n"/>
      <c r="BV1487" s="152" t="n"/>
      <c r="BW1487" s="152" t="n"/>
      <c r="BX1487" s="165" t="n"/>
      <c r="BY1487" s="150" t="n"/>
      <c r="BZ1487" s="150" t="n"/>
      <c r="CA1487" s="150" t="n"/>
      <c r="CB1487" s="174" t="n"/>
      <c r="CC1487" s="156" t="n"/>
      <c r="CD1487" s="156" t="n"/>
      <c r="CE1487" s="167">
        <f>IFERROR(__xludf.DUMMYFUNCTION("""COMPUTED_VALUE"""),"")</f>
        <v/>
      </c>
      <c r="CF1487" s="158">
        <f>IFERROR(__xludf.DUMMYFUNCTION("""COMPUTED_VALUE"""),"")</f>
        <v/>
      </c>
      <c r="CG1487" s="148" t="n"/>
      <c r="CH1487" s="148" t="n"/>
      <c r="CI1487" s="148" t="n"/>
      <c r="CJ1487" s="148" t="n"/>
      <c r="CK1487" s="148" t="n"/>
      <c r="CL1487" s="148" t="n"/>
      <c r="CM1487" s="148" t="n"/>
      <c r="CN1487" s="148" t="n"/>
      <c r="CO1487" s="148" t="n"/>
      <c r="CP1487" s="148" t="n"/>
      <c r="CQ1487" s="148" t="n"/>
      <c r="CR1487" s="148" t="n"/>
      <c r="CS1487" s="148" t="n"/>
      <c r="CT1487" s="148" t="n"/>
      <c r="CU1487" s="148" t="n"/>
      <c r="CV1487" s="148" t="n"/>
    </row>
    <row r="1488">
      <c r="A1488" s="162" t="n"/>
      <c r="B1488" s="64" t="n"/>
      <c r="C1488" s="129" t="n"/>
      <c r="D1488" s="130" t="inlineStr"/>
      <c r="E1488" s="150" t="inlineStr"/>
      <c r="F1488" s="150" t="inlineStr"/>
      <c r="G1488" s="150" t="n"/>
      <c r="H1488" s="152" t="n"/>
      <c r="I1488" s="152" t="n"/>
      <c r="J1488" s="152" t="n"/>
      <c r="K1488" s="152" t="n"/>
      <c r="L1488" s="152" t="n"/>
      <c r="M1488" s="152" t="n"/>
      <c r="N1488" s="152" t="n"/>
      <c r="O1488" s="152" t="n"/>
      <c r="P1488" s="152" t="n"/>
      <c r="Q1488" s="152" t="n"/>
      <c r="R1488" s="152" t="n"/>
      <c r="S1488" s="165" t="n"/>
      <c r="T1488" s="152" t="n"/>
      <c r="U1488" s="152" t="n"/>
      <c r="V1488" s="152" t="n"/>
      <c r="W1488" s="152" t="n"/>
      <c r="X1488" s="152" t="n"/>
      <c r="Y1488" s="152" t="n"/>
      <c r="Z1488" s="152" t="n"/>
      <c r="AA1488" s="152" t="n"/>
      <c r="AB1488" s="152" t="n"/>
      <c r="AC1488" s="152" t="n"/>
      <c r="AD1488" s="152" t="n"/>
      <c r="AE1488" s="152" t="n"/>
      <c r="AF1488" s="152" t="n"/>
      <c r="AG1488" s="152" t="n"/>
      <c r="AH1488" s="152" t="n"/>
      <c r="AI1488" s="152" t="n"/>
      <c r="AJ1488" s="152" t="n"/>
      <c r="AK1488" s="152" t="n"/>
      <c r="AL1488" s="152" t="n"/>
      <c r="AM1488" s="152" t="n"/>
      <c r="AN1488" s="166" t="n"/>
      <c r="AO1488" s="155" t="n"/>
      <c r="AP1488" s="152" t="n"/>
      <c r="AQ1488" s="152" t="n"/>
      <c r="AR1488" s="152" t="n"/>
      <c r="AS1488" s="152" t="n"/>
      <c r="AT1488" s="152" t="n"/>
      <c r="AU1488" s="155" t="n"/>
      <c r="AV1488" s="152" t="n"/>
      <c r="AW1488" s="152" t="n"/>
      <c r="AX1488" s="152" t="n"/>
      <c r="AY1488" s="152" t="n"/>
      <c r="AZ1488" s="152" t="n"/>
      <c r="BA1488" s="165" t="n"/>
      <c r="BB1488" s="165" t="n"/>
      <c r="BC1488" s="152" t="n"/>
      <c r="BD1488" s="152" t="n"/>
      <c r="BE1488" s="152" t="n"/>
      <c r="BF1488" s="152" t="n"/>
      <c r="BG1488" s="155" t="n"/>
      <c r="BH1488" s="152" t="n"/>
      <c r="BI1488" s="152" t="n"/>
      <c r="BJ1488" s="152" t="n"/>
      <c r="BK1488" s="152" t="n"/>
      <c r="BL1488" s="152" t="n"/>
      <c r="BM1488" s="152" t="n"/>
      <c r="BN1488" s="152" t="n"/>
      <c r="BO1488" s="152" t="n"/>
      <c r="BP1488" s="155" t="n"/>
      <c r="BQ1488" s="152" t="n"/>
      <c r="BR1488" s="152" t="n"/>
      <c r="BS1488" s="152" t="n"/>
      <c r="BT1488" s="152" t="n"/>
      <c r="BU1488" s="152" t="n"/>
      <c r="BV1488" s="152" t="n"/>
      <c r="BW1488" s="152" t="n"/>
      <c r="BX1488" s="165" t="n"/>
      <c r="BY1488" s="150" t="n"/>
      <c r="BZ1488" s="150" t="n"/>
      <c r="CA1488" s="150" t="n"/>
      <c r="CB1488" s="174" t="n"/>
      <c r="CC1488" s="156" t="n"/>
      <c r="CD1488" s="156" t="n"/>
      <c r="CE1488" s="167">
        <f>IFERROR(__xludf.DUMMYFUNCTION("""COMPUTED_VALUE"""),"")</f>
        <v/>
      </c>
      <c r="CF1488" s="158">
        <f>IFERROR(__xludf.DUMMYFUNCTION("""COMPUTED_VALUE"""),"")</f>
        <v/>
      </c>
      <c r="CG1488" s="148" t="n"/>
      <c r="CH1488" s="148" t="n"/>
      <c r="CI1488" s="148" t="n"/>
      <c r="CJ1488" s="148" t="n"/>
      <c r="CK1488" s="148" t="n"/>
      <c r="CL1488" s="148" t="n"/>
      <c r="CM1488" s="148" t="n"/>
      <c r="CN1488" s="148" t="n"/>
      <c r="CO1488" s="148" t="n"/>
      <c r="CP1488" s="148" t="n"/>
      <c r="CQ1488" s="148" t="n"/>
      <c r="CR1488" s="148" t="n"/>
      <c r="CS1488" s="148" t="n"/>
      <c r="CT1488" s="148" t="n"/>
      <c r="CU1488" s="148" t="n"/>
      <c r="CV1488" s="148" t="n"/>
    </row>
    <row r="1489">
      <c r="A1489" s="162" t="n"/>
      <c r="B1489" s="64" t="n"/>
      <c r="C1489" s="129" t="n"/>
      <c r="D1489" s="130" t="inlineStr"/>
      <c r="E1489" s="150" t="inlineStr"/>
      <c r="F1489" s="150" t="inlineStr"/>
      <c r="G1489" s="150" t="n"/>
      <c r="H1489" s="152" t="n"/>
      <c r="I1489" s="152" t="n"/>
      <c r="J1489" s="152" t="n"/>
      <c r="K1489" s="152" t="n"/>
      <c r="L1489" s="152" t="n"/>
      <c r="M1489" s="152" t="n"/>
      <c r="N1489" s="152" t="n"/>
      <c r="O1489" s="152" t="n"/>
      <c r="P1489" s="152" t="n"/>
      <c r="Q1489" s="152" t="n"/>
      <c r="R1489" s="152" t="n"/>
      <c r="S1489" s="165" t="n"/>
      <c r="T1489" s="152" t="n"/>
      <c r="U1489" s="152" t="n"/>
      <c r="V1489" s="152" t="n"/>
      <c r="W1489" s="152" t="n"/>
      <c r="X1489" s="152" t="n"/>
      <c r="Y1489" s="152" t="n"/>
      <c r="Z1489" s="152" t="n"/>
      <c r="AA1489" s="152" t="n"/>
      <c r="AB1489" s="152" t="n"/>
      <c r="AC1489" s="152" t="n"/>
      <c r="AD1489" s="152" t="n"/>
      <c r="AE1489" s="152" t="n"/>
      <c r="AF1489" s="152" t="n"/>
      <c r="AG1489" s="152" t="n"/>
      <c r="AH1489" s="152" t="n"/>
      <c r="AI1489" s="152" t="n"/>
      <c r="AJ1489" s="152" t="n"/>
      <c r="AK1489" s="152" t="n"/>
      <c r="AL1489" s="152" t="n"/>
      <c r="AM1489" s="152" t="n"/>
      <c r="AN1489" s="166" t="n"/>
      <c r="AO1489" s="155" t="n"/>
      <c r="AP1489" s="152" t="n"/>
      <c r="AQ1489" s="152" t="n"/>
      <c r="AR1489" s="152" t="n"/>
      <c r="AS1489" s="152" t="n"/>
      <c r="AT1489" s="152" t="n"/>
      <c r="AU1489" s="155" t="n"/>
      <c r="AV1489" s="152" t="n"/>
      <c r="AW1489" s="152" t="n"/>
      <c r="AX1489" s="152" t="n"/>
      <c r="AY1489" s="152" t="n"/>
      <c r="AZ1489" s="152" t="n"/>
      <c r="BA1489" s="165" t="n"/>
      <c r="BB1489" s="165" t="n"/>
      <c r="BC1489" s="152" t="n"/>
      <c r="BD1489" s="152" t="n"/>
      <c r="BE1489" s="152" t="n"/>
      <c r="BF1489" s="152" t="n"/>
      <c r="BG1489" s="155" t="n"/>
      <c r="BH1489" s="152" t="n"/>
      <c r="BI1489" s="152" t="n"/>
      <c r="BJ1489" s="152" t="n"/>
      <c r="BK1489" s="152" t="n"/>
      <c r="BL1489" s="152" t="n"/>
      <c r="BM1489" s="152" t="n"/>
      <c r="BN1489" s="152" t="n"/>
      <c r="BO1489" s="152" t="n"/>
      <c r="BP1489" s="155" t="n"/>
      <c r="BQ1489" s="152" t="n"/>
      <c r="BR1489" s="152" t="n"/>
      <c r="BS1489" s="152" t="n"/>
      <c r="BT1489" s="152" t="n"/>
      <c r="BU1489" s="152" t="n"/>
      <c r="BV1489" s="152" t="n"/>
      <c r="BW1489" s="152" t="n"/>
      <c r="BX1489" s="165" t="n"/>
      <c r="BY1489" s="150" t="n"/>
      <c r="BZ1489" s="150" t="n"/>
      <c r="CA1489" s="150" t="n"/>
      <c r="CB1489" s="174" t="n"/>
      <c r="CC1489" s="156" t="n"/>
      <c r="CD1489" s="156" t="n"/>
      <c r="CE1489" s="167">
        <f>IFERROR(__xludf.DUMMYFUNCTION("""COMPUTED_VALUE"""),"")</f>
        <v/>
      </c>
      <c r="CF1489" s="158">
        <f>IFERROR(__xludf.DUMMYFUNCTION("""COMPUTED_VALUE"""),"")</f>
        <v/>
      </c>
      <c r="CG1489" s="148" t="n"/>
      <c r="CH1489" s="148" t="n"/>
      <c r="CI1489" s="148" t="n"/>
      <c r="CJ1489" s="148" t="n"/>
      <c r="CK1489" s="148" t="n"/>
      <c r="CL1489" s="148" t="n"/>
      <c r="CM1489" s="148" t="n"/>
      <c r="CN1489" s="148" t="n"/>
      <c r="CO1489" s="148" t="n"/>
      <c r="CP1489" s="148" t="n"/>
      <c r="CQ1489" s="148" t="n"/>
      <c r="CR1489" s="148" t="n"/>
      <c r="CS1489" s="148" t="n"/>
      <c r="CT1489" s="148" t="n"/>
      <c r="CU1489" s="148" t="n"/>
      <c r="CV1489" s="148" t="n"/>
    </row>
    <row r="1490">
      <c r="A1490" s="162" t="n"/>
      <c r="B1490" s="64" t="n"/>
      <c r="C1490" s="129" t="n"/>
      <c r="D1490" s="130" t="inlineStr"/>
      <c r="E1490" s="150" t="inlineStr"/>
      <c r="F1490" s="150" t="inlineStr"/>
      <c r="G1490" s="150" t="n"/>
      <c r="H1490" s="152" t="n"/>
      <c r="I1490" s="152" t="n"/>
      <c r="J1490" s="152" t="n"/>
      <c r="K1490" s="152" t="n"/>
      <c r="L1490" s="152" t="n"/>
      <c r="M1490" s="152" t="n"/>
      <c r="N1490" s="152" t="n"/>
      <c r="O1490" s="152" t="n"/>
      <c r="P1490" s="152" t="n"/>
      <c r="Q1490" s="152" t="n"/>
      <c r="R1490" s="152" t="n"/>
      <c r="S1490" s="165" t="n"/>
      <c r="T1490" s="152" t="n"/>
      <c r="U1490" s="152" t="n"/>
      <c r="V1490" s="152" t="n"/>
      <c r="W1490" s="152" t="n"/>
      <c r="X1490" s="152" t="n"/>
      <c r="Y1490" s="152" t="n"/>
      <c r="Z1490" s="152" t="n"/>
      <c r="AA1490" s="152" t="n"/>
      <c r="AB1490" s="152" t="n"/>
      <c r="AC1490" s="152" t="n"/>
      <c r="AD1490" s="152" t="n"/>
      <c r="AE1490" s="152" t="n"/>
      <c r="AF1490" s="152" t="n"/>
      <c r="AG1490" s="152" t="n"/>
      <c r="AH1490" s="152" t="n"/>
      <c r="AI1490" s="152" t="n"/>
      <c r="AJ1490" s="152" t="n"/>
      <c r="AK1490" s="152" t="n"/>
      <c r="AL1490" s="152" t="n"/>
      <c r="AM1490" s="152" t="n"/>
      <c r="AN1490" s="166" t="n"/>
      <c r="AO1490" s="155" t="n"/>
      <c r="AP1490" s="152" t="n"/>
      <c r="AQ1490" s="152" t="n"/>
      <c r="AR1490" s="152" t="n"/>
      <c r="AS1490" s="152" t="n"/>
      <c r="AT1490" s="152" t="n"/>
      <c r="AU1490" s="155" t="n"/>
      <c r="AV1490" s="152" t="n"/>
      <c r="AW1490" s="152" t="n"/>
      <c r="AX1490" s="152" t="n"/>
      <c r="AY1490" s="152" t="n"/>
      <c r="AZ1490" s="152" t="n"/>
      <c r="BA1490" s="165" t="n"/>
      <c r="BB1490" s="165" t="n"/>
      <c r="BC1490" s="152" t="n"/>
      <c r="BD1490" s="152" t="n"/>
      <c r="BE1490" s="152" t="n"/>
      <c r="BF1490" s="152" t="n"/>
      <c r="BG1490" s="155" t="n"/>
      <c r="BH1490" s="152" t="n"/>
      <c r="BI1490" s="152" t="n"/>
      <c r="BJ1490" s="152" t="n"/>
      <c r="BK1490" s="152" t="n"/>
      <c r="BL1490" s="152" t="n"/>
      <c r="BM1490" s="152" t="n"/>
      <c r="BN1490" s="152" t="n"/>
      <c r="BO1490" s="152" t="n"/>
      <c r="BP1490" s="155" t="n"/>
      <c r="BQ1490" s="152" t="n"/>
      <c r="BR1490" s="152" t="n"/>
      <c r="BS1490" s="152" t="n"/>
      <c r="BT1490" s="152" t="n"/>
      <c r="BU1490" s="152" t="n"/>
      <c r="BV1490" s="152" t="n"/>
      <c r="BW1490" s="152" t="n"/>
      <c r="BX1490" s="165" t="n"/>
      <c r="BY1490" s="150" t="n"/>
      <c r="BZ1490" s="150" t="n"/>
      <c r="CA1490" s="150" t="n"/>
      <c r="CB1490" s="174" t="n"/>
      <c r="CC1490" s="156" t="n"/>
      <c r="CD1490" s="156" t="n"/>
      <c r="CE1490" s="167">
        <f>IFERROR(__xludf.DUMMYFUNCTION("""COMPUTED_VALUE"""),"")</f>
        <v/>
      </c>
      <c r="CF1490" s="158">
        <f>IFERROR(__xludf.DUMMYFUNCTION("""COMPUTED_VALUE"""),"")</f>
        <v/>
      </c>
      <c r="CG1490" s="148" t="n"/>
      <c r="CH1490" s="148" t="n"/>
      <c r="CI1490" s="148" t="n"/>
      <c r="CJ1490" s="148" t="n"/>
      <c r="CK1490" s="148" t="n"/>
      <c r="CL1490" s="148" t="n"/>
      <c r="CM1490" s="148" t="n"/>
      <c r="CN1490" s="148" t="n"/>
      <c r="CO1490" s="148" t="n"/>
      <c r="CP1490" s="148" t="n"/>
      <c r="CQ1490" s="148" t="n"/>
      <c r="CR1490" s="148" t="n"/>
      <c r="CS1490" s="148" t="n"/>
      <c r="CT1490" s="148" t="n"/>
      <c r="CU1490" s="148" t="n"/>
      <c r="CV1490" s="148" t="n"/>
    </row>
    <row r="1491">
      <c r="A1491" s="162" t="n"/>
      <c r="B1491" s="64" t="n"/>
      <c r="C1491" s="129" t="n"/>
      <c r="D1491" s="130" t="inlineStr"/>
      <c r="E1491" s="150" t="inlineStr"/>
      <c r="F1491" s="150" t="inlineStr"/>
      <c r="G1491" s="150" t="n"/>
      <c r="H1491" s="152" t="n"/>
      <c r="I1491" s="152" t="n"/>
      <c r="J1491" s="152" t="n"/>
      <c r="K1491" s="152" t="n"/>
      <c r="L1491" s="152" t="n"/>
      <c r="M1491" s="152" t="n"/>
      <c r="N1491" s="152" t="n"/>
      <c r="O1491" s="152" t="n"/>
      <c r="P1491" s="152" t="n"/>
      <c r="Q1491" s="152" t="n"/>
      <c r="R1491" s="152" t="n"/>
      <c r="S1491" s="165" t="n"/>
      <c r="T1491" s="152" t="n"/>
      <c r="U1491" s="152" t="n"/>
      <c r="V1491" s="152" t="n"/>
      <c r="W1491" s="152" t="n"/>
      <c r="X1491" s="152" t="n"/>
      <c r="Y1491" s="152" t="n"/>
      <c r="Z1491" s="152" t="n"/>
      <c r="AA1491" s="152" t="n"/>
      <c r="AB1491" s="152" t="n"/>
      <c r="AC1491" s="152" t="n"/>
      <c r="AD1491" s="152" t="n"/>
      <c r="AE1491" s="152" t="n"/>
      <c r="AF1491" s="152" t="n"/>
      <c r="AG1491" s="152" t="n"/>
      <c r="AH1491" s="152" t="n"/>
      <c r="AI1491" s="152" t="n"/>
      <c r="AJ1491" s="152" t="n"/>
      <c r="AK1491" s="152" t="n"/>
      <c r="AL1491" s="152" t="n"/>
      <c r="AM1491" s="152" t="n"/>
      <c r="AN1491" s="166" t="n"/>
      <c r="AO1491" s="155" t="n"/>
      <c r="AP1491" s="152" t="n"/>
      <c r="AQ1491" s="152" t="n"/>
      <c r="AR1491" s="152" t="n"/>
      <c r="AS1491" s="152" t="n"/>
      <c r="AT1491" s="152" t="n"/>
      <c r="AU1491" s="155" t="n"/>
      <c r="AV1491" s="152" t="n"/>
      <c r="AW1491" s="152" t="n"/>
      <c r="AX1491" s="152" t="n"/>
      <c r="AY1491" s="152" t="n"/>
      <c r="AZ1491" s="152" t="n"/>
      <c r="BA1491" s="165" t="n"/>
      <c r="BB1491" s="165" t="n"/>
      <c r="BC1491" s="152" t="n"/>
      <c r="BD1491" s="152" t="n"/>
      <c r="BE1491" s="152" t="n"/>
      <c r="BF1491" s="152" t="n"/>
      <c r="BG1491" s="155" t="n"/>
      <c r="BH1491" s="152" t="n"/>
      <c r="BI1491" s="152" t="n"/>
      <c r="BJ1491" s="152" t="n"/>
      <c r="BK1491" s="152" t="n"/>
      <c r="BL1491" s="152" t="n"/>
      <c r="BM1491" s="152" t="n"/>
      <c r="BN1491" s="152" t="n"/>
      <c r="BO1491" s="152" t="n"/>
      <c r="BP1491" s="155" t="n"/>
      <c r="BQ1491" s="152" t="n"/>
      <c r="BR1491" s="152" t="n"/>
      <c r="BS1491" s="152" t="n"/>
      <c r="BT1491" s="152" t="n"/>
      <c r="BU1491" s="152" t="n"/>
      <c r="BV1491" s="152" t="n"/>
      <c r="BW1491" s="152" t="n"/>
      <c r="BX1491" s="165" t="n"/>
      <c r="BY1491" s="150" t="n"/>
      <c r="BZ1491" s="150" t="n"/>
      <c r="CA1491" s="150" t="n"/>
      <c r="CB1491" s="174" t="n"/>
      <c r="CC1491" s="156" t="n"/>
      <c r="CD1491" s="156" t="n"/>
      <c r="CE1491" s="167">
        <f>IFERROR(__xludf.DUMMYFUNCTION("""COMPUTED_VALUE"""),"")</f>
        <v/>
      </c>
      <c r="CF1491" s="158">
        <f>IFERROR(__xludf.DUMMYFUNCTION("""COMPUTED_VALUE"""),"")</f>
        <v/>
      </c>
      <c r="CG1491" s="148" t="n"/>
      <c r="CH1491" s="148" t="n"/>
      <c r="CI1491" s="148" t="n"/>
      <c r="CJ1491" s="148" t="n"/>
      <c r="CK1491" s="148" t="n"/>
      <c r="CL1491" s="148" t="n"/>
      <c r="CM1491" s="148" t="n"/>
      <c r="CN1491" s="148" t="n"/>
      <c r="CO1491" s="148" t="n"/>
      <c r="CP1491" s="148" t="n"/>
      <c r="CQ1491" s="148" t="n"/>
      <c r="CR1491" s="148" t="n"/>
      <c r="CS1491" s="148" t="n"/>
      <c r="CT1491" s="148" t="n"/>
      <c r="CU1491" s="148" t="n"/>
      <c r="CV1491" s="148" t="n"/>
    </row>
    <row r="1492">
      <c r="A1492" s="162" t="n"/>
      <c r="B1492" s="64" t="n"/>
      <c r="C1492" s="129" t="n"/>
      <c r="D1492" s="130" t="inlineStr"/>
      <c r="E1492" s="150" t="inlineStr"/>
      <c r="F1492" s="150" t="inlineStr"/>
      <c r="G1492" s="150" t="n"/>
      <c r="H1492" s="152" t="n"/>
      <c r="I1492" s="152" t="n"/>
      <c r="J1492" s="152" t="n"/>
      <c r="K1492" s="152" t="n"/>
      <c r="L1492" s="152" t="n"/>
      <c r="M1492" s="152" t="n"/>
      <c r="N1492" s="152" t="n"/>
      <c r="O1492" s="152" t="n"/>
      <c r="P1492" s="152" t="n"/>
      <c r="Q1492" s="152" t="n"/>
      <c r="R1492" s="152" t="n"/>
      <c r="S1492" s="165" t="n"/>
      <c r="T1492" s="152" t="n"/>
      <c r="U1492" s="152" t="n"/>
      <c r="V1492" s="152" t="n"/>
      <c r="W1492" s="152" t="n"/>
      <c r="X1492" s="152" t="n"/>
      <c r="Y1492" s="152" t="n"/>
      <c r="Z1492" s="152" t="n"/>
      <c r="AA1492" s="152" t="n"/>
      <c r="AB1492" s="152" t="n"/>
      <c r="AC1492" s="152" t="n"/>
      <c r="AD1492" s="152" t="n"/>
      <c r="AE1492" s="152" t="n"/>
      <c r="AF1492" s="152" t="n"/>
      <c r="AG1492" s="152" t="n"/>
      <c r="AH1492" s="152" t="n"/>
      <c r="AI1492" s="152" t="n"/>
      <c r="AJ1492" s="152" t="n"/>
      <c r="AK1492" s="152" t="n"/>
      <c r="AL1492" s="152" t="n"/>
      <c r="AM1492" s="152" t="n"/>
      <c r="AN1492" s="166" t="n"/>
      <c r="AO1492" s="155" t="n"/>
      <c r="AP1492" s="152" t="n"/>
      <c r="AQ1492" s="152" t="n"/>
      <c r="AR1492" s="152" t="n"/>
      <c r="AS1492" s="152" t="n"/>
      <c r="AT1492" s="152" t="n"/>
      <c r="AU1492" s="155" t="n"/>
      <c r="AV1492" s="152" t="n"/>
      <c r="AW1492" s="152" t="n"/>
      <c r="AX1492" s="152" t="n"/>
      <c r="AY1492" s="152" t="n"/>
      <c r="AZ1492" s="152" t="n"/>
      <c r="BA1492" s="165" t="n"/>
      <c r="BB1492" s="165" t="n"/>
      <c r="BC1492" s="152" t="n"/>
      <c r="BD1492" s="152" t="n"/>
      <c r="BE1492" s="152" t="n"/>
      <c r="BF1492" s="152" t="n"/>
      <c r="BG1492" s="155" t="n"/>
      <c r="BH1492" s="152" t="n"/>
      <c r="BI1492" s="152" t="n"/>
      <c r="BJ1492" s="152" t="n"/>
      <c r="BK1492" s="152" t="n"/>
      <c r="BL1492" s="152" t="n"/>
      <c r="BM1492" s="152" t="n"/>
      <c r="BN1492" s="152" t="n"/>
      <c r="BO1492" s="152" t="n"/>
      <c r="BP1492" s="155" t="n"/>
      <c r="BQ1492" s="152" t="n"/>
      <c r="BR1492" s="152" t="n"/>
      <c r="BS1492" s="152" t="n"/>
      <c r="BT1492" s="152" t="n"/>
      <c r="BU1492" s="152" t="n"/>
      <c r="BV1492" s="152" t="n"/>
      <c r="BW1492" s="152" t="n"/>
      <c r="BX1492" s="165" t="n"/>
      <c r="BY1492" s="150" t="n"/>
      <c r="BZ1492" s="150" t="n"/>
      <c r="CA1492" s="150" t="n"/>
      <c r="CB1492" s="174" t="n"/>
      <c r="CC1492" s="156" t="n"/>
      <c r="CD1492" s="156" t="n"/>
      <c r="CE1492" s="167">
        <f>IFERROR(__xludf.DUMMYFUNCTION("""COMPUTED_VALUE"""),"")</f>
        <v/>
      </c>
      <c r="CF1492" s="158">
        <f>IFERROR(__xludf.DUMMYFUNCTION("""COMPUTED_VALUE"""),"")</f>
        <v/>
      </c>
      <c r="CG1492" s="148" t="n"/>
      <c r="CH1492" s="148" t="n"/>
      <c r="CI1492" s="148" t="n"/>
      <c r="CJ1492" s="148" t="n"/>
      <c r="CK1492" s="148" t="n"/>
      <c r="CL1492" s="148" t="n"/>
      <c r="CM1492" s="148" t="n"/>
      <c r="CN1492" s="148" t="n"/>
      <c r="CO1492" s="148" t="n"/>
      <c r="CP1492" s="148" t="n"/>
      <c r="CQ1492" s="148" t="n"/>
      <c r="CR1492" s="148" t="n"/>
      <c r="CS1492" s="148" t="n"/>
      <c r="CT1492" s="148" t="n"/>
      <c r="CU1492" s="148" t="n"/>
      <c r="CV1492" s="148" t="n"/>
    </row>
    <row r="1493">
      <c r="A1493" s="162" t="n"/>
      <c r="B1493" s="64" t="n"/>
      <c r="C1493" s="129" t="n"/>
      <c r="D1493" s="130" t="inlineStr"/>
      <c r="E1493" s="150" t="inlineStr"/>
      <c r="F1493" s="150" t="inlineStr"/>
      <c r="G1493" s="150" t="n"/>
      <c r="H1493" s="152" t="n"/>
      <c r="I1493" s="152" t="n"/>
      <c r="J1493" s="152" t="n"/>
      <c r="K1493" s="152" t="n"/>
      <c r="L1493" s="152" t="n"/>
      <c r="M1493" s="152" t="n"/>
      <c r="N1493" s="152" t="n"/>
      <c r="O1493" s="152" t="n"/>
      <c r="P1493" s="152" t="n"/>
      <c r="Q1493" s="152" t="n"/>
      <c r="R1493" s="152" t="n"/>
      <c r="S1493" s="165" t="n"/>
      <c r="T1493" s="152" t="n"/>
      <c r="U1493" s="152" t="n"/>
      <c r="V1493" s="152" t="n"/>
      <c r="W1493" s="152" t="n"/>
      <c r="X1493" s="152" t="n"/>
      <c r="Y1493" s="152" t="n"/>
      <c r="Z1493" s="152" t="n"/>
      <c r="AA1493" s="152" t="n"/>
      <c r="AB1493" s="152" t="n"/>
      <c r="AC1493" s="152" t="n"/>
      <c r="AD1493" s="152" t="n"/>
      <c r="AE1493" s="152" t="n"/>
      <c r="AF1493" s="152" t="n"/>
      <c r="AG1493" s="152" t="n"/>
      <c r="AH1493" s="152" t="n"/>
      <c r="AI1493" s="152" t="n"/>
      <c r="AJ1493" s="152" t="n"/>
      <c r="AK1493" s="152" t="n"/>
      <c r="AL1493" s="152" t="n"/>
      <c r="AM1493" s="152" t="n"/>
      <c r="AN1493" s="166" t="n"/>
      <c r="AO1493" s="155" t="n"/>
      <c r="AP1493" s="152" t="n"/>
      <c r="AQ1493" s="152" t="n"/>
      <c r="AR1493" s="152" t="n"/>
      <c r="AS1493" s="152" t="n"/>
      <c r="AT1493" s="152" t="n"/>
      <c r="AU1493" s="155" t="n"/>
      <c r="AV1493" s="152" t="n"/>
      <c r="AW1493" s="152" t="n"/>
      <c r="AX1493" s="152" t="n"/>
      <c r="AY1493" s="152" t="n"/>
      <c r="AZ1493" s="152" t="n"/>
      <c r="BA1493" s="165" t="n"/>
      <c r="BB1493" s="165" t="n"/>
      <c r="BC1493" s="152" t="n"/>
      <c r="BD1493" s="152" t="n"/>
      <c r="BE1493" s="152" t="n"/>
      <c r="BF1493" s="152" t="n"/>
      <c r="BG1493" s="155" t="n"/>
      <c r="BH1493" s="152" t="n"/>
      <c r="BI1493" s="152" t="n"/>
      <c r="BJ1493" s="152" t="n"/>
      <c r="BK1493" s="152" t="n"/>
      <c r="BL1493" s="152" t="n"/>
      <c r="BM1493" s="152" t="n"/>
      <c r="BN1493" s="152" t="n"/>
      <c r="BO1493" s="152" t="n"/>
      <c r="BP1493" s="155" t="n"/>
      <c r="BQ1493" s="152" t="n"/>
      <c r="BR1493" s="152" t="n"/>
      <c r="BS1493" s="152" t="n"/>
      <c r="BT1493" s="152" t="n"/>
      <c r="BU1493" s="152" t="n"/>
      <c r="BV1493" s="152" t="n"/>
      <c r="BW1493" s="152" t="n"/>
      <c r="BX1493" s="165" t="n"/>
      <c r="BY1493" s="150" t="n"/>
      <c r="BZ1493" s="150" t="n"/>
      <c r="CA1493" s="150" t="n"/>
      <c r="CB1493" s="174" t="n"/>
      <c r="CC1493" s="156" t="n"/>
      <c r="CD1493" s="156" t="n"/>
      <c r="CE1493" s="167">
        <f>IFERROR(__xludf.DUMMYFUNCTION("""COMPUTED_VALUE"""),"")</f>
        <v/>
      </c>
      <c r="CF1493" s="158">
        <f>IFERROR(__xludf.DUMMYFUNCTION("""COMPUTED_VALUE"""),"")</f>
        <v/>
      </c>
      <c r="CG1493" s="148" t="n"/>
      <c r="CH1493" s="148" t="n"/>
      <c r="CI1493" s="148" t="n"/>
      <c r="CJ1493" s="148" t="n"/>
      <c r="CK1493" s="148" t="n"/>
      <c r="CL1493" s="148" t="n"/>
      <c r="CM1493" s="148" t="n"/>
      <c r="CN1493" s="148" t="n"/>
      <c r="CO1493" s="148" t="n"/>
      <c r="CP1493" s="148" t="n"/>
      <c r="CQ1493" s="148" t="n"/>
      <c r="CR1493" s="148" t="n"/>
      <c r="CS1493" s="148" t="n"/>
      <c r="CT1493" s="148" t="n"/>
      <c r="CU1493" s="148" t="n"/>
      <c r="CV1493" s="148" t="n"/>
    </row>
    <row r="1494">
      <c r="A1494" s="162" t="n"/>
      <c r="B1494" s="64" t="n"/>
      <c r="C1494" s="129" t="n"/>
      <c r="D1494" s="130" t="inlineStr"/>
      <c r="E1494" s="150" t="inlineStr"/>
      <c r="F1494" s="150" t="inlineStr"/>
      <c r="G1494" s="150" t="n"/>
      <c r="H1494" s="152" t="n"/>
      <c r="I1494" s="152" t="n"/>
      <c r="J1494" s="152" t="n"/>
      <c r="K1494" s="152" t="n"/>
      <c r="L1494" s="152" t="n"/>
      <c r="M1494" s="152" t="n"/>
      <c r="N1494" s="152" t="n"/>
      <c r="O1494" s="152" t="n"/>
      <c r="P1494" s="152" t="n"/>
      <c r="Q1494" s="152" t="n"/>
      <c r="R1494" s="152" t="n"/>
      <c r="S1494" s="165" t="n"/>
      <c r="T1494" s="152" t="n"/>
      <c r="U1494" s="152" t="n"/>
      <c r="V1494" s="152" t="n"/>
      <c r="W1494" s="152" t="n"/>
      <c r="X1494" s="152" t="n"/>
      <c r="Y1494" s="152" t="n"/>
      <c r="Z1494" s="152" t="n"/>
      <c r="AA1494" s="152" t="n"/>
      <c r="AB1494" s="152" t="n"/>
      <c r="AC1494" s="152" t="n"/>
      <c r="AD1494" s="152" t="n"/>
      <c r="AE1494" s="152" t="n"/>
      <c r="AF1494" s="152" t="n"/>
      <c r="AG1494" s="152" t="n"/>
      <c r="AH1494" s="152" t="n"/>
      <c r="AI1494" s="152" t="n"/>
      <c r="AJ1494" s="152" t="n"/>
      <c r="AK1494" s="152" t="n"/>
      <c r="AL1494" s="152" t="n"/>
      <c r="AM1494" s="152" t="n"/>
      <c r="AN1494" s="166" t="n"/>
      <c r="AO1494" s="155" t="n"/>
      <c r="AP1494" s="152" t="n"/>
      <c r="AQ1494" s="152" t="n"/>
      <c r="AR1494" s="152" t="n"/>
      <c r="AS1494" s="152" t="n"/>
      <c r="AT1494" s="152" t="n"/>
      <c r="AU1494" s="155" t="n"/>
      <c r="AV1494" s="152" t="n"/>
      <c r="AW1494" s="152" t="n"/>
      <c r="AX1494" s="152" t="n"/>
      <c r="AY1494" s="152" t="n"/>
      <c r="AZ1494" s="152" t="n"/>
      <c r="BA1494" s="165" t="n"/>
      <c r="BB1494" s="165" t="n"/>
      <c r="BC1494" s="152" t="n"/>
      <c r="BD1494" s="152" t="n"/>
      <c r="BE1494" s="152" t="n"/>
      <c r="BF1494" s="152" t="n"/>
      <c r="BG1494" s="155" t="n"/>
      <c r="BH1494" s="152" t="n"/>
      <c r="BI1494" s="152" t="n"/>
      <c r="BJ1494" s="152" t="n"/>
      <c r="BK1494" s="152" t="n"/>
      <c r="BL1494" s="152" t="n"/>
      <c r="BM1494" s="152" t="n"/>
      <c r="BN1494" s="152" t="n"/>
      <c r="BO1494" s="152" t="n"/>
      <c r="BP1494" s="155" t="n"/>
      <c r="BQ1494" s="152" t="n"/>
      <c r="BR1494" s="152" t="n"/>
      <c r="BS1494" s="152" t="n"/>
      <c r="BT1494" s="152" t="n"/>
      <c r="BU1494" s="152" t="n"/>
      <c r="BV1494" s="152" t="n"/>
      <c r="BW1494" s="152" t="n"/>
      <c r="BX1494" s="165" t="n"/>
      <c r="BY1494" s="150" t="n"/>
      <c r="BZ1494" s="150" t="n"/>
      <c r="CA1494" s="150" t="n"/>
      <c r="CB1494" s="174" t="n"/>
      <c r="CC1494" s="156" t="n"/>
      <c r="CD1494" s="156" t="n"/>
      <c r="CE1494" s="167">
        <f>IFERROR(__xludf.DUMMYFUNCTION("""COMPUTED_VALUE"""),"")</f>
        <v/>
      </c>
      <c r="CF1494" s="158">
        <f>IFERROR(__xludf.DUMMYFUNCTION("""COMPUTED_VALUE"""),"")</f>
        <v/>
      </c>
      <c r="CG1494" s="148" t="n"/>
      <c r="CH1494" s="148" t="n"/>
      <c r="CI1494" s="148" t="n"/>
      <c r="CJ1494" s="148" t="n"/>
      <c r="CK1494" s="148" t="n"/>
      <c r="CL1494" s="148" t="n"/>
      <c r="CM1494" s="148" t="n"/>
      <c r="CN1494" s="148" t="n"/>
      <c r="CO1494" s="148" t="n"/>
      <c r="CP1494" s="148" t="n"/>
      <c r="CQ1494" s="148" t="n"/>
      <c r="CR1494" s="148" t="n"/>
      <c r="CS1494" s="148" t="n"/>
      <c r="CT1494" s="148" t="n"/>
      <c r="CU1494" s="148" t="n"/>
      <c r="CV1494" s="148" t="n"/>
    </row>
    <row r="1495">
      <c r="A1495" s="162" t="n"/>
      <c r="B1495" s="64" t="n"/>
      <c r="C1495" s="129" t="n"/>
      <c r="D1495" s="130" t="inlineStr"/>
      <c r="E1495" s="150" t="inlineStr"/>
      <c r="F1495" s="150" t="inlineStr"/>
      <c r="G1495" s="150" t="n"/>
      <c r="H1495" s="152" t="n"/>
      <c r="I1495" s="152" t="n"/>
      <c r="J1495" s="152" t="n"/>
      <c r="K1495" s="152" t="n"/>
      <c r="L1495" s="152" t="n"/>
      <c r="M1495" s="152" t="n"/>
      <c r="N1495" s="152" t="n"/>
      <c r="O1495" s="152" t="n"/>
      <c r="P1495" s="152" t="n"/>
      <c r="Q1495" s="152" t="n"/>
      <c r="R1495" s="152" t="n"/>
      <c r="S1495" s="165" t="n"/>
      <c r="T1495" s="152" t="n"/>
      <c r="U1495" s="152" t="n"/>
      <c r="V1495" s="152" t="n"/>
      <c r="W1495" s="152" t="n"/>
      <c r="X1495" s="152" t="n"/>
      <c r="Y1495" s="152" t="n"/>
      <c r="Z1495" s="152" t="n"/>
      <c r="AA1495" s="152" t="n"/>
      <c r="AB1495" s="152" t="n"/>
      <c r="AC1495" s="152" t="n"/>
      <c r="AD1495" s="152" t="n"/>
      <c r="AE1495" s="152" t="n"/>
      <c r="AF1495" s="152" t="n"/>
      <c r="AG1495" s="152" t="n"/>
      <c r="AH1495" s="152" t="n"/>
      <c r="AI1495" s="152" t="n"/>
      <c r="AJ1495" s="152" t="n"/>
      <c r="AK1495" s="152" t="n"/>
      <c r="AL1495" s="152" t="n"/>
      <c r="AM1495" s="152" t="n"/>
      <c r="AN1495" s="166" t="n"/>
      <c r="AO1495" s="155" t="n"/>
      <c r="AP1495" s="152" t="n"/>
      <c r="AQ1495" s="152" t="n"/>
      <c r="AR1495" s="152" t="n"/>
      <c r="AS1495" s="152" t="n"/>
      <c r="AT1495" s="152" t="n"/>
      <c r="AU1495" s="155" t="n"/>
      <c r="AV1495" s="152" t="n"/>
      <c r="AW1495" s="152" t="n"/>
      <c r="AX1495" s="152" t="n"/>
      <c r="AY1495" s="152" t="n"/>
      <c r="AZ1495" s="152" t="n"/>
      <c r="BA1495" s="165" t="n"/>
      <c r="BB1495" s="165" t="n"/>
      <c r="BC1495" s="152" t="n"/>
      <c r="BD1495" s="152" t="n"/>
      <c r="BE1495" s="152" t="n"/>
      <c r="BF1495" s="152" t="n"/>
      <c r="BG1495" s="155" t="n"/>
      <c r="BH1495" s="152" t="n"/>
      <c r="BI1495" s="152" t="n"/>
      <c r="BJ1495" s="152" t="n"/>
      <c r="BK1495" s="152" t="n"/>
      <c r="BL1495" s="152" t="n"/>
      <c r="BM1495" s="152" t="n"/>
      <c r="BN1495" s="152" t="n"/>
      <c r="BO1495" s="152" t="n"/>
      <c r="BP1495" s="155" t="n"/>
      <c r="BQ1495" s="152" t="n"/>
      <c r="BR1495" s="152" t="n"/>
      <c r="BS1495" s="152" t="n"/>
      <c r="BT1495" s="152" t="n"/>
      <c r="BU1495" s="152" t="n"/>
      <c r="BV1495" s="152" t="n"/>
      <c r="BW1495" s="152" t="n"/>
      <c r="BX1495" s="165" t="n"/>
      <c r="BY1495" s="150" t="n"/>
      <c r="BZ1495" s="150" t="n"/>
      <c r="CA1495" s="150" t="n"/>
      <c r="CB1495" s="174" t="n"/>
      <c r="CC1495" s="156" t="n"/>
      <c r="CD1495" s="156" t="n"/>
      <c r="CE1495" s="167">
        <f>IFERROR(__xludf.DUMMYFUNCTION("""COMPUTED_VALUE"""),"")</f>
        <v/>
      </c>
      <c r="CF1495" s="158">
        <f>IFERROR(__xludf.DUMMYFUNCTION("""COMPUTED_VALUE"""),"")</f>
        <v/>
      </c>
      <c r="CG1495" s="148" t="n"/>
      <c r="CH1495" s="148" t="n"/>
      <c r="CI1495" s="148" t="n"/>
      <c r="CJ1495" s="148" t="n"/>
      <c r="CK1495" s="148" t="n"/>
      <c r="CL1495" s="148" t="n"/>
      <c r="CM1495" s="148" t="n"/>
      <c r="CN1495" s="148" t="n"/>
      <c r="CO1495" s="148" t="n"/>
      <c r="CP1495" s="148" t="n"/>
      <c r="CQ1495" s="148" t="n"/>
      <c r="CR1495" s="148" t="n"/>
      <c r="CS1495" s="148" t="n"/>
      <c r="CT1495" s="148" t="n"/>
      <c r="CU1495" s="148" t="n"/>
      <c r="CV1495" s="148" t="n"/>
    </row>
    <row r="1496">
      <c r="A1496" s="162" t="n"/>
      <c r="B1496" s="64" t="n"/>
      <c r="C1496" s="129" t="n"/>
      <c r="D1496" s="130" t="inlineStr"/>
      <c r="E1496" s="150" t="inlineStr"/>
      <c r="F1496" s="150" t="inlineStr"/>
      <c r="G1496" s="150" t="n"/>
      <c r="H1496" s="152" t="n"/>
      <c r="I1496" s="152" t="n"/>
      <c r="J1496" s="152" t="n"/>
      <c r="K1496" s="152" t="n"/>
      <c r="L1496" s="152" t="n"/>
      <c r="M1496" s="152" t="n"/>
      <c r="N1496" s="152" t="n"/>
      <c r="O1496" s="152" t="n"/>
      <c r="P1496" s="152" t="n"/>
      <c r="Q1496" s="152" t="n"/>
      <c r="R1496" s="152" t="n"/>
      <c r="S1496" s="165" t="n"/>
      <c r="T1496" s="152" t="n"/>
      <c r="U1496" s="152" t="n"/>
      <c r="V1496" s="152" t="n"/>
      <c r="W1496" s="152" t="n"/>
      <c r="X1496" s="152" t="n"/>
      <c r="Y1496" s="152" t="n"/>
      <c r="Z1496" s="152" t="n"/>
      <c r="AA1496" s="152" t="n"/>
      <c r="AB1496" s="152" t="n"/>
      <c r="AC1496" s="152" t="n"/>
      <c r="AD1496" s="152" t="n"/>
      <c r="AE1496" s="152" t="n"/>
      <c r="AF1496" s="152" t="n"/>
      <c r="AG1496" s="152" t="n"/>
      <c r="AH1496" s="152" t="n"/>
      <c r="AI1496" s="152" t="n"/>
      <c r="AJ1496" s="152" t="n"/>
      <c r="AK1496" s="152" t="n"/>
      <c r="AL1496" s="152" t="n"/>
      <c r="AM1496" s="152" t="n"/>
      <c r="AN1496" s="166" t="n"/>
      <c r="AO1496" s="155" t="n"/>
      <c r="AP1496" s="152" t="n"/>
      <c r="AQ1496" s="152" t="n"/>
      <c r="AR1496" s="152" t="n"/>
      <c r="AS1496" s="152" t="n"/>
      <c r="AT1496" s="152" t="n"/>
      <c r="AU1496" s="155" t="n"/>
      <c r="AV1496" s="152" t="n"/>
      <c r="AW1496" s="152" t="n"/>
      <c r="AX1496" s="152" t="n"/>
      <c r="AY1496" s="152" t="n"/>
      <c r="AZ1496" s="152" t="n"/>
      <c r="BA1496" s="165" t="n"/>
      <c r="BB1496" s="165" t="n"/>
      <c r="BC1496" s="152" t="n"/>
      <c r="BD1496" s="152" t="n"/>
      <c r="BE1496" s="152" t="n"/>
      <c r="BF1496" s="152" t="n"/>
      <c r="BG1496" s="155" t="n"/>
      <c r="BH1496" s="152" t="n"/>
      <c r="BI1496" s="152" t="n"/>
      <c r="BJ1496" s="152" t="n"/>
      <c r="BK1496" s="152" t="n"/>
      <c r="BL1496" s="152" t="n"/>
      <c r="BM1496" s="152" t="n"/>
      <c r="BN1496" s="152" t="n"/>
      <c r="BO1496" s="152" t="n"/>
      <c r="BP1496" s="155" t="n"/>
      <c r="BQ1496" s="152" t="n"/>
      <c r="BR1496" s="152" t="n"/>
      <c r="BS1496" s="152" t="n"/>
      <c r="BT1496" s="152" t="n"/>
      <c r="BU1496" s="152" t="n"/>
      <c r="BV1496" s="152" t="n"/>
      <c r="BW1496" s="152" t="n"/>
      <c r="BX1496" s="165" t="n"/>
      <c r="BY1496" s="150" t="n"/>
      <c r="BZ1496" s="150" t="n"/>
      <c r="CA1496" s="150" t="n"/>
      <c r="CB1496" s="174" t="n"/>
      <c r="CC1496" s="156" t="n"/>
      <c r="CD1496" s="156" t="n"/>
      <c r="CE1496" s="167">
        <f>IFERROR(__xludf.DUMMYFUNCTION("""COMPUTED_VALUE"""),"")</f>
        <v/>
      </c>
      <c r="CF1496" s="158">
        <f>IFERROR(__xludf.DUMMYFUNCTION("""COMPUTED_VALUE"""),"")</f>
        <v/>
      </c>
      <c r="CG1496" s="148" t="n"/>
      <c r="CH1496" s="148" t="n"/>
      <c r="CI1496" s="148" t="n"/>
      <c r="CJ1496" s="148" t="n"/>
      <c r="CK1496" s="148" t="n"/>
      <c r="CL1496" s="148" t="n"/>
      <c r="CM1496" s="148" t="n"/>
      <c r="CN1496" s="148" t="n"/>
      <c r="CO1496" s="148" t="n"/>
      <c r="CP1496" s="148" t="n"/>
      <c r="CQ1496" s="148" t="n"/>
      <c r="CR1496" s="148" t="n"/>
      <c r="CS1496" s="148" t="n"/>
      <c r="CT1496" s="148" t="n"/>
      <c r="CU1496" s="148" t="n"/>
      <c r="CV1496" s="148" t="n"/>
    </row>
    <row r="1497">
      <c r="A1497" s="162" t="n"/>
      <c r="B1497" s="64" t="n"/>
      <c r="C1497" s="129" t="n"/>
      <c r="D1497" s="130" t="inlineStr"/>
      <c r="E1497" s="150" t="inlineStr"/>
      <c r="F1497" s="150" t="inlineStr"/>
      <c r="G1497" s="150" t="n"/>
      <c r="H1497" s="152" t="n"/>
      <c r="I1497" s="152" t="n"/>
      <c r="J1497" s="152" t="n"/>
      <c r="K1497" s="152" t="n"/>
      <c r="L1497" s="152" t="n"/>
      <c r="M1497" s="152" t="n"/>
      <c r="N1497" s="152" t="n"/>
      <c r="O1497" s="152" t="n"/>
      <c r="P1497" s="152" t="n"/>
      <c r="Q1497" s="152" t="n"/>
      <c r="R1497" s="152" t="n"/>
      <c r="S1497" s="165" t="n"/>
      <c r="T1497" s="152" t="n"/>
      <c r="U1497" s="152" t="n"/>
      <c r="V1497" s="152" t="n"/>
      <c r="W1497" s="152" t="n"/>
      <c r="X1497" s="152" t="n"/>
      <c r="Y1497" s="152" t="n"/>
      <c r="Z1497" s="152" t="n"/>
      <c r="AA1497" s="152" t="n"/>
      <c r="AB1497" s="152" t="n"/>
      <c r="AC1497" s="152" t="n"/>
      <c r="AD1497" s="152" t="n"/>
      <c r="AE1497" s="152" t="n"/>
      <c r="AF1497" s="152" t="n"/>
      <c r="AG1497" s="152" t="n"/>
      <c r="AH1497" s="152" t="n"/>
      <c r="AI1497" s="152" t="n"/>
      <c r="AJ1497" s="152" t="n"/>
      <c r="AK1497" s="152" t="n"/>
      <c r="AL1497" s="152" t="n"/>
      <c r="AM1497" s="152" t="n"/>
      <c r="AN1497" s="166" t="n"/>
      <c r="AO1497" s="155" t="n"/>
      <c r="AP1497" s="152" t="n"/>
      <c r="AQ1497" s="152" t="n"/>
      <c r="AR1497" s="152" t="n"/>
      <c r="AS1497" s="152" t="n"/>
      <c r="AT1497" s="152" t="n"/>
      <c r="AU1497" s="155" t="n"/>
      <c r="AV1497" s="152" t="n"/>
      <c r="AW1497" s="152" t="n"/>
      <c r="AX1497" s="152" t="n"/>
      <c r="AY1497" s="152" t="n"/>
      <c r="AZ1497" s="152" t="n"/>
      <c r="BA1497" s="165" t="n"/>
      <c r="BB1497" s="165" t="n"/>
      <c r="BC1497" s="152" t="n"/>
      <c r="BD1497" s="152" t="n"/>
      <c r="BE1497" s="152" t="n"/>
      <c r="BF1497" s="152" t="n"/>
      <c r="BG1497" s="155" t="n"/>
      <c r="BH1497" s="152" t="n"/>
      <c r="BI1497" s="152" t="n"/>
      <c r="BJ1497" s="152" t="n"/>
      <c r="BK1497" s="152" t="n"/>
      <c r="BL1497" s="152" t="n"/>
      <c r="BM1497" s="152" t="n"/>
      <c r="BN1497" s="152" t="n"/>
      <c r="BO1497" s="152" t="n"/>
      <c r="BP1497" s="155" t="n"/>
      <c r="BQ1497" s="152" t="n"/>
      <c r="BR1497" s="152" t="n"/>
      <c r="BS1497" s="152" t="n"/>
      <c r="BT1497" s="152" t="n"/>
      <c r="BU1497" s="152" t="n"/>
      <c r="BV1497" s="152" t="n"/>
      <c r="BW1497" s="152" t="n"/>
      <c r="BX1497" s="165" t="n"/>
      <c r="BY1497" s="150" t="n"/>
      <c r="BZ1497" s="150" t="n"/>
      <c r="CA1497" s="150" t="n"/>
      <c r="CB1497" s="174" t="n"/>
      <c r="CC1497" s="156" t="n"/>
      <c r="CD1497" s="156" t="n"/>
      <c r="CE1497" s="167">
        <f>IFERROR(__xludf.DUMMYFUNCTION("""COMPUTED_VALUE"""),"")</f>
        <v/>
      </c>
      <c r="CF1497" s="158">
        <f>IFERROR(__xludf.DUMMYFUNCTION("""COMPUTED_VALUE"""),"")</f>
        <v/>
      </c>
      <c r="CG1497" s="148" t="n"/>
      <c r="CH1497" s="148" t="n"/>
      <c r="CI1497" s="148" t="n"/>
      <c r="CJ1497" s="148" t="n"/>
      <c r="CK1497" s="148" t="n"/>
      <c r="CL1497" s="148" t="n"/>
      <c r="CM1497" s="148" t="n"/>
      <c r="CN1497" s="148" t="n"/>
      <c r="CO1497" s="148" t="n"/>
      <c r="CP1497" s="148" t="n"/>
      <c r="CQ1497" s="148" t="n"/>
      <c r="CR1497" s="148" t="n"/>
      <c r="CS1497" s="148" t="n"/>
      <c r="CT1497" s="148" t="n"/>
      <c r="CU1497" s="148" t="n"/>
      <c r="CV1497" s="148" t="n"/>
    </row>
    <row r="1498">
      <c r="A1498" s="162" t="n"/>
      <c r="B1498" s="64" t="n"/>
      <c r="C1498" s="129" t="n"/>
      <c r="D1498" s="130" t="inlineStr"/>
      <c r="E1498" s="150" t="inlineStr"/>
      <c r="F1498" s="150" t="inlineStr"/>
      <c r="G1498" s="150" t="n"/>
      <c r="H1498" s="152" t="n"/>
      <c r="I1498" s="152" t="n"/>
      <c r="J1498" s="152" t="n"/>
      <c r="K1498" s="152" t="n"/>
      <c r="L1498" s="152" t="n"/>
      <c r="M1498" s="152" t="n"/>
      <c r="N1498" s="152" t="n"/>
      <c r="O1498" s="152" t="n"/>
      <c r="P1498" s="152" t="n"/>
      <c r="Q1498" s="152" t="n"/>
      <c r="R1498" s="152" t="n"/>
      <c r="S1498" s="165" t="n"/>
      <c r="T1498" s="152" t="n"/>
      <c r="U1498" s="152" t="n"/>
      <c r="V1498" s="152" t="n"/>
      <c r="W1498" s="152" t="n"/>
      <c r="X1498" s="152" t="n"/>
      <c r="Y1498" s="152" t="n"/>
      <c r="Z1498" s="152" t="n"/>
      <c r="AA1498" s="152" t="n"/>
      <c r="AB1498" s="152" t="n"/>
      <c r="AC1498" s="152" t="n"/>
      <c r="AD1498" s="152" t="n"/>
      <c r="AE1498" s="152" t="n"/>
      <c r="AF1498" s="152" t="n"/>
      <c r="AG1498" s="152" t="n"/>
      <c r="AH1498" s="152" t="n"/>
      <c r="AI1498" s="152" t="n"/>
      <c r="AJ1498" s="152" t="n"/>
      <c r="AK1498" s="152" t="n"/>
      <c r="AL1498" s="152" t="n"/>
      <c r="AM1498" s="152" t="n"/>
      <c r="AN1498" s="166" t="n"/>
      <c r="AO1498" s="155" t="n"/>
      <c r="AP1498" s="152" t="n"/>
      <c r="AQ1498" s="152" t="n"/>
      <c r="AR1498" s="152" t="n"/>
      <c r="AS1498" s="152" t="n"/>
      <c r="AT1498" s="152" t="n"/>
      <c r="AU1498" s="155" t="n"/>
      <c r="AV1498" s="152" t="n"/>
      <c r="AW1498" s="152" t="n"/>
      <c r="AX1498" s="152" t="n"/>
      <c r="AY1498" s="152" t="n"/>
      <c r="AZ1498" s="152" t="n"/>
      <c r="BA1498" s="165" t="n"/>
      <c r="BB1498" s="165" t="n"/>
      <c r="BC1498" s="152" t="n"/>
      <c r="BD1498" s="152" t="n"/>
      <c r="BE1498" s="152" t="n"/>
      <c r="BF1498" s="152" t="n"/>
      <c r="BG1498" s="155" t="n"/>
      <c r="BH1498" s="152" t="n"/>
      <c r="BI1498" s="152" t="n"/>
      <c r="BJ1498" s="152" t="n"/>
      <c r="BK1498" s="152" t="n"/>
      <c r="BL1498" s="152" t="n"/>
      <c r="BM1498" s="152" t="n"/>
      <c r="BN1498" s="152" t="n"/>
      <c r="BO1498" s="152" t="n"/>
      <c r="BP1498" s="155" t="n"/>
      <c r="BQ1498" s="152" t="n"/>
      <c r="BR1498" s="152" t="n"/>
      <c r="BS1498" s="152" t="n"/>
      <c r="BT1498" s="152" t="n"/>
      <c r="BU1498" s="152" t="n"/>
      <c r="BV1498" s="152" t="n"/>
      <c r="BW1498" s="152" t="n"/>
      <c r="BX1498" s="165" t="n"/>
      <c r="BY1498" s="150" t="n"/>
      <c r="BZ1498" s="150" t="n"/>
      <c r="CA1498" s="150" t="n"/>
      <c r="CB1498" s="174" t="n"/>
      <c r="CC1498" s="156" t="n"/>
      <c r="CD1498" s="156" t="n"/>
      <c r="CE1498" s="167">
        <f>IFERROR(__xludf.DUMMYFUNCTION("""COMPUTED_VALUE"""),"")</f>
        <v/>
      </c>
      <c r="CF1498" s="158">
        <f>IFERROR(__xludf.DUMMYFUNCTION("""COMPUTED_VALUE"""),"")</f>
        <v/>
      </c>
      <c r="CG1498" s="148" t="n"/>
      <c r="CH1498" s="148" t="n"/>
      <c r="CI1498" s="148" t="n"/>
      <c r="CJ1498" s="148" t="n"/>
      <c r="CK1498" s="148" t="n"/>
      <c r="CL1498" s="148" t="n"/>
      <c r="CM1498" s="148" t="n"/>
      <c r="CN1498" s="148" t="n"/>
      <c r="CO1498" s="148" t="n"/>
      <c r="CP1498" s="148" t="n"/>
      <c r="CQ1498" s="148" t="n"/>
      <c r="CR1498" s="148" t="n"/>
      <c r="CS1498" s="148" t="n"/>
      <c r="CT1498" s="148" t="n"/>
      <c r="CU1498" s="148" t="n"/>
      <c r="CV1498" s="148" t="n"/>
    </row>
    <row r="1499">
      <c r="A1499" s="162" t="n"/>
      <c r="B1499" s="64" t="n"/>
      <c r="C1499" s="129" t="n"/>
      <c r="D1499" s="130" t="inlineStr"/>
      <c r="E1499" s="150" t="inlineStr"/>
      <c r="F1499" s="150" t="inlineStr"/>
      <c r="G1499" s="150" t="n"/>
      <c r="H1499" s="152" t="n"/>
      <c r="I1499" s="152" t="n"/>
      <c r="J1499" s="152" t="n"/>
      <c r="K1499" s="152" t="n"/>
      <c r="L1499" s="152" t="n"/>
      <c r="M1499" s="152" t="n"/>
      <c r="N1499" s="152" t="n"/>
      <c r="O1499" s="152" t="n"/>
      <c r="P1499" s="152" t="n"/>
      <c r="Q1499" s="152" t="n"/>
      <c r="R1499" s="152" t="n"/>
      <c r="S1499" s="165" t="n"/>
      <c r="T1499" s="152" t="n"/>
      <c r="U1499" s="152" t="n"/>
      <c r="V1499" s="152" t="n"/>
      <c r="W1499" s="152" t="n"/>
      <c r="X1499" s="152" t="n"/>
      <c r="Y1499" s="152" t="n"/>
      <c r="Z1499" s="152" t="n"/>
      <c r="AA1499" s="152" t="n"/>
      <c r="AB1499" s="152" t="n"/>
      <c r="AC1499" s="152" t="n"/>
      <c r="AD1499" s="152" t="n"/>
      <c r="AE1499" s="152" t="n"/>
      <c r="AF1499" s="152" t="n"/>
      <c r="AG1499" s="152" t="n"/>
      <c r="AH1499" s="152" t="n"/>
      <c r="AI1499" s="152" t="n"/>
      <c r="AJ1499" s="152" t="n"/>
      <c r="AK1499" s="152" t="n"/>
      <c r="AL1499" s="152" t="n"/>
      <c r="AM1499" s="152" t="n"/>
      <c r="AN1499" s="166" t="n"/>
      <c r="AO1499" s="155" t="n"/>
      <c r="AP1499" s="152" t="n"/>
      <c r="AQ1499" s="152" t="n"/>
      <c r="AR1499" s="152" t="n"/>
      <c r="AS1499" s="152" t="n"/>
      <c r="AT1499" s="152" t="n"/>
      <c r="AU1499" s="155" t="n"/>
      <c r="AV1499" s="152" t="n"/>
      <c r="AW1499" s="152" t="n"/>
      <c r="AX1499" s="152" t="n"/>
      <c r="AY1499" s="152" t="n"/>
      <c r="AZ1499" s="152" t="n"/>
      <c r="BA1499" s="165" t="n"/>
      <c r="BB1499" s="165" t="n"/>
      <c r="BC1499" s="152" t="n"/>
      <c r="BD1499" s="152" t="n"/>
      <c r="BE1499" s="152" t="n"/>
      <c r="BF1499" s="152" t="n"/>
      <c r="BG1499" s="155" t="n"/>
      <c r="BH1499" s="152" t="n"/>
      <c r="BI1499" s="152" t="n"/>
      <c r="BJ1499" s="152" t="n"/>
      <c r="BK1499" s="152" t="n"/>
      <c r="BL1499" s="152" t="n"/>
      <c r="BM1499" s="152" t="n"/>
      <c r="BN1499" s="152" t="n"/>
      <c r="BO1499" s="152" t="n"/>
      <c r="BP1499" s="155" t="n"/>
      <c r="BQ1499" s="152" t="n"/>
      <c r="BR1499" s="152" t="n"/>
      <c r="BS1499" s="152" t="n"/>
      <c r="BT1499" s="152" t="n"/>
      <c r="BU1499" s="152" t="n"/>
      <c r="BV1499" s="152" t="n"/>
      <c r="BW1499" s="152" t="n"/>
      <c r="BX1499" s="165" t="n"/>
      <c r="BY1499" s="150" t="n"/>
      <c r="BZ1499" s="150" t="n"/>
      <c r="CA1499" s="150" t="n"/>
      <c r="CB1499" s="174" t="n"/>
      <c r="CC1499" s="156" t="n"/>
      <c r="CD1499" s="156" t="n"/>
      <c r="CE1499" s="167">
        <f>IFERROR(__xludf.DUMMYFUNCTION("""COMPUTED_VALUE"""),"")</f>
        <v/>
      </c>
      <c r="CF1499" s="158">
        <f>IFERROR(__xludf.DUMMYFUNCTION("""COMPUTED_VALUE"""),"")</f>
        <v/>
      </c>
      <c r="CG1499" s="148" t="n"/>
      <c r="CH1499" s="148" t="n"/>
      <c r="CI1499" s="148" t="n"/>
      <c r="CJ1499" s="148" t="n"/>
      <c r="CK1499" s="148" t="n"/>
      <c r="CL1499" s="148" t="n"/>
      <c r="CM1499" s="148" t="n"/>
      <c r="CN1499" s="148" t="n"/>
      <c r="CO1499" s="148" t="n"/>
      <c r="CP1499" s="148" t="n"/>
      <c r="CQ1499" s="148" t="n"/>
      <c r="CR1499" s="148" t="n"/>
      <c r="CS1499" s="148" t="n"/>
      <c r="CT1499" s="148" t="n"/>
      <c r="CU1499" s="148" t="n"/>
      <c r="CV1499" s="148" t="n"/>
    </row>
    <row r="1500">
      <c r="A1500" s="162" t="n"/>
      <c r="B1500" s="64" t="n"/>
      <c r="C1500" s="129" t="n"/>
      <c r="D1500" s="130" t="inlineStr"/>
      <c r="E1500" s="150" t="inlineStr"/>
      <c r="F1500" s="150" t="inlineStr"/>
      <c r="G1500" s="150" t="n"/>
      <c r="H1500" s="152" t="n"/>
      <c r="I1500" s="152" t="n"/>
      <c r="J1500" s="152" t="n"/>
      <c r="K1500" s="152" t="n"/>
      <c r="L1500" s="152" t="n"/>
      <c r="M1500" s="152" t="n"/>
      <c r="N1500" s="152" t="n"/>
      <c r="O1500" s="152" t="n"/>
      <c r="P1500" s="152" t="n"/>
      <c r="Q1500" s="152" t="n"/>
      <c r="R1500" s="152" t="n"/>
      <c r="S1500" s="165" t="n"/>
      <c r="T1500" s="152" t="n"/>
      <c r="U1500" s="152" t="n"/>
      <c r="V1500" s="152" t="n"/>
      <c r="W1500" s="152" t="n"/>
      <c r="X1500" s="152" t="n"/>
      <c r="Y1500" s="152" t="n"/>
      <c r="Z1500" s="152" t="n"/>
      <c r="AA1500" s="152" t="n"/>
      <c r="AB1500" s="152" t="n"/>
      <c r="AC1500" s="152" t="n"/>
      <c r="AD1500" s="152" t="n"/>
      <c r="AE1500" s="152" t="n"/>
      <c r="AF1500" s="152" t="n"/>
      <c r="AG1500" s="152" t="n"/>
      <c r="AH1500" s="152" t="n"/>
      <c r="AI1500" s="152" t="n"/>
      <c r="AJ1500" s="152" t="n"/>
      <c r="AK1500" s="152" t="n"/>
      <c r="AL1500" s="152" t="n"/>
      <c r="AM1500" s="152" t="n"/>
      <c r="AN1500" s="166" t="n"/>
      <c r="AO1500" s="155" t="n"/>
      <c r="AP1500" s="152" t="n"/>
      <c r="AQ1500" s="152" t="n"/>
      <c r="AR1500" s="152" t="n"/>
      <c r="AS1500" s="152" t="n"/>
      <c r="AT1500" s="152" t="n"/>
      <c r="AU1500" s="155" t="n"/>
      <c r="AV1500" s="152" t="n"/>
      <c r="AW1500" s="152" t="n"/>
      <c r="AX1500" s="152" t="n"/>
      <c r="AY1500" s="152" t="n"/>
      <c r="AZ1500" s="152" t="n"/>
      <c r="BA1500" s="165" t="n"/>
      <c r="BB1500" s="165" t="n"/>
      <c r="BC1500" s="152" t="n"/>
      <c r="BD1500" s="152" t="n"/>
      <c r="BE1500" s="152" t="n"/>
      <c r="BF1500" s="152" t="n"/>
      <c r="BG1500" s="155" t="n"/>
      <c r="BH1500" s="152" t="n"/>
      <c r="BI1500" s="152" t="n"/>
      <c r="BJ1500" s="152" t="n"/>
      <c r="BK1500" s="152" t="n"/>
      <c r="BL1500" s="152" t="n"/>
      <c r="BM1500" s="152" t="n"/>
      <c r="BN1500" s="152" t="n"/>
      <c r="BO1500" s="152" t="n"/>
      <c r="BP1500" s="155" t="n"/>
      <c r="BQ1500" s="152" t="n"/>
      <c r="BR1500" s="152" t="n"/>
      <c r="BS1500" s="152" t="n"/>
      <c r="BT1500" s="152" t="n"/>
      <c r="BU1500" s="152" t="n"/>
      <c r="BV1500" s="152" t="n"/>
      <c r="BW1500" s="152" t="n"/>
      <c r="BX1500" s="165" t="n"/>
      <c r="BY1500" s="150" t="n"/>
      <c r="BZ1500" s="150" t="n"/>
      <c r="CA1500" s="150" t="n"/>
      <c r="CB1500" s="174" t="n"/>
      <c r="CC1500" s="156" t="n"/>
      <c r="CD1500" s="156" t="n"/>
      <c r="CE1500" s="167">
        <f>IFERROR(__xludf.DUMMYFUNCTION("""COMPUTED_VALUE"""),"")</f>
        <v/>
      </c>
      <c r="CF1500" s="158">
        <f>IFERROR(__xludf.DUMMYFUNCTION("""COMPUTED_VALUE"""),"")</f>
        <v/>
      </c>
      <c r="CG1500" s="148" t="n"/>
      <c r="CH1500" s="148" t="n"/>
      <c r="CI1500" s="148" t="n"/>
      <c r="CJ1500" s="148" t="n"/>
      <c r="CK1500" s="148" t="n"/>
      <c r="CL1500" s="148" t="n"/>
      <c r="CM1500" s="148" t="n"/>
      <c r="CN1500" s="148" t="n"/>
      <c r="CO1500" s="148" t="n"/>
      <c r="CP1500" s="148" t="n"/>
      <c r="CQ1500" s="148" t="n"/>
      <c r="CR1500" s="148" t="n"/>
      <c r="CS1500" s="148" t="n"/>
      <c r="CT1500" s="148" t="n"/>
      <c r="CU1500" s="148" t="n"/>
      <c r="CV1500" s="148" t="n"/>
    </row>
  </sheetData>
  <autoFilter ref="$A$4:$CV$223"/>
  <mergeCells count="8">
    <mergeCell ref="BX1:BZ1"/>
    <mergeCell ref="BI1:BL1"/>
    <mergeCell ref="AU1:AZ1"/>
    <mergeCell ref="BM1:BU1"/>
    <mergeCell ref="Z1:AT1"/>
    <mergeCell ref="N1:Y1"/>
    <mergeCell ref="BA1:BG1"/>
    <mergeCell ref="BV1:BW1"/>
  </mergeCells>
  <conditionalFormatting sqref="CE5:CE1500">
    <cfRule type="cellIs" priority="1" operator="equal" dxfId="0">
      <formula>0</formula>
    </cfRule>
  </conditionalFormatting>
  <dataValidations count="3">
    <dataValidation sqref="A5:A1500" showDropDown="0" showInputMessage="0" showErrorMessage="0" allowBlank="1" type="list">
      <formula1>MEDIA!$A$3:$A$1005</formula1>
    </dataValidation>
    <dataValidation sqref="AN5:AN16 AN18:AN1500" showDropDown="0" showInputMessage="0" showErrorMessage="1" allowBlank="1" type="list">
      <formula1>"Small site contractor,Data centers,Solar farms,Energy/Utilities,Telecom,Field robotics,Jamming/spoofing,Solar Cycle 25"</formula1>
    </dataValidation>
    <dataValidation sqref="AN17" showDropDown="0" showInputMessage="0" showErrorMessage="1" allowBlank="1" type="list">
      <formula1>"Data centers,Solar farms,Energy/Utilities,Telecom,Field robotics"</formula1>
    </dataValidation>
  </dataValidations>
  <hyperlinks>
    <hyperlink xmlns:r="http://schemas.openxmlformats.org/officeDocument/2006/relationships" ref="B5" r:id="rId1"/>
    <hyperlink xmlns:r="http://schemas.openxmlformats.org/officeDocument/2006/relationships" ref="B6" r:id="rId2"/>
    <hyperlink xmlns:r="http://schemas.openxmlformats.org/officeDocument/2006/relationships" ref="B7" r:id="rId3"/>
    <hyperlink xmlns:r="http://schemas.openxmlformats.org/officeDocument/2006/relationships" ref="B8" r:id="rId4"/>
    <hyperlink xmlns:r="http://schemas.openxmlformats.org/officeDocument/2006/relationships" ref="B9" location="google_vignette" r:id="rId5"/>
    <hyperlink xmlns:r="http://schemas.openxmlformats.org/officeDocument/2006/relationships" ref="B10" r:id="rId6"/>
    <hyperlink xmlns:r="http://schemas.openxmlformats.org/officeDocument/2006/relationships" ref="B11" r:id="rId7"/>
    <hyperlink xmlns:r="http://schemas.openxmlformats.org/officeDocument/2006/relationships" ref="B12" r:id="rId8"/>
    <hyperlink xmlns:r="http://schemas.openxmlformats.org/officeDocument/2006/relationships" ref="B13" r:id="rId9"/>
    <hyperlink xmlns:r="http://schemas.openxmlformats.org/officeDocument/2006/relationships" ref="B14" r:id="rId10"/>
    <hyperlink xmlns:r="http://schemas.openxmlformats.org/officeDocument/2006/relationships" ref="B15" r:id="rId11"/>
    <hyperlink xmlns:r="http://schemas.openxmlformats.org/officeDocument/2006/relationships" ref="B16" r:id="rId12"/>
    <hyperlink xmlns:r="http://schemas.openxmlformats.org/officeDocument/2006/relationships" ref="B17" r:id="rId13"/>
    <hyperlink xmlns:r="http://schemas.openxmlformats.org/officeDocument/2006/relationships" ref="B18" r:id="rId14"/>
    <hyperlink xmlns:r="http://schemas.openxmlformats.org/officeDocument/2006/relationships" ref="B19" r:id="rId15"/>
    <hyperlink xmlns:r="http://schemas.openxmlformats.org/officeDocument/2006/relationships" ref="B20" r:id="rId16"/>
    <hyperlink xmlns:r="http://schemas.openxmlformats.org/officeDocument/2006/relationships" ref="B21" r:id="rId17"/>
    <hyperlink xmlns:r="http://schemas.openxmlformats.org/officeDocument/2006/relationships" ref="B22" r:id="rId18"/>
    <hyperlink xmlns:r="http://schemas.openxmlformats.org/officeDocument/2006/relationships" ref="B23" r:id="rId19"/>
    <hyperlink xmlns:r="http://schemas.openxmlformats.org/officeDocument/2006/relationships" ref="B24" r:id="rId20"/>
    <hyperlink xmlns:r="http://schemas.openxmlformats.org/officeDocument/2006/relationships" ref="B25" r:id="rId21"/>
    <hyperlink xmlns:r="http://schemas.openxmlformats.org/officeDocument/2006/relationships" ref="B26" r:id="rId22"/>
    <hyperlink xmlns:r="http://schemas.openxmlformats.org/officeDocument/2006/relationships" ref="B27" r:id="rId23"/>
    <hyperlink xmlns:r="http://schemas.openxmlformats.org/officeDocument/2006/relationships" ref="B28" r:id="rId24"/>
    <hyperlink xmlns:r="http://schemas.openxmlformats.org/officeDocument/2006/relationships" ref="B29" r:id="rId25"/>
    <hyperlink xmlns:r="http://schemas.openxmlformats.org/officeDocument/2006/relationships" ref="B30" r:id="rId26"/>
    <hyperlink xmlns:r="http://schemas.openxmlformats.org/officeDocument/2006/relationships" ref="B31" r:id="rId27"/>
    <hyperlink xmlns:r="http://schemas.openxmlformats.org/officeDocument/2006/relationships" ref="B32" r:id="rId28"/>
    <hyperlink xmlns:r="http://schemas.openxmlformats.org/officeDocument/2006/relationships" ref="B33" r:id="rId29"/>
    <hyperlink xmlns:r="http://schemas.openxmlformats.org/officeDocument/2006/relationships" ref="B34" r:id="rId30"/>
    <hyperlink xmlns:r="http://schemas.openxmlformats.org/officeDocument/2006/relationships" ref="B35" r:id="rId31"/>
    <hyperlink xmlns:r="http://schemas.openxmlformats.org/officeDocument/2006/relationships" ref="B36" r:id="rId32"/>
    <hyperlink xmlns:r="http://schemas.openxmlformats.org/officeDocument/2006/relationships" ref="B37" r:id="rId33"/>
    <hyperlink xmlns:r="http://schemas.openxmlformats.org/officeDocument/2006/relationships" ref="B38" r:id="rId34"/>
    <hyperlink xmlns:r="http://schemas.openxmlformats.org/officeDocument/2006/relationships" ref="B39" r:id="rId35"/>
    <hyperlink xmlns:r="http://schemas.openxmlformats.org/officeDocument/2006/relationships" ref="B40" r:id="rId36"/>
    <hyperlink xmlns:r="http://schemas.openxmlformats.org/officeDocument/2006/relationships" ref="B41" r:id="rId37"/>
    <hyperlink xmlns:r="http://schemas.openxmlformats.org/officeDocument/2006/relationships" ref="B42" r:id="rId38"/>
    <hyperlink xmlns:r="http://schemas.openxmlformats.org/officeDocument/2006/relationships" ref="B43" r:id="rId39"/>
    <hyperlink xmlns:r="http://schemas.openxmlformats.org/officeDocument/2006/relationships" ref="B44"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B50" r:id="rId46"/>
    <hyperlink xmlns:r="http://schemas.openxmlformats.org/officeDocument/2006/relationships" ref="B51" r:id="rId47"/>
    <hyperlink xmlns:r="http://schemas.openxmlformats.org/officeDocument/2006/relationships" ref="B52" r:id="rId48"/>
    <hyperlink xmlns:r="http://schemas.openxmlformats.org/officeDocument/2006/relationships" ref="B53" r:id="rId49"/>
    <hyperlink xmlns:r="http://schemas.openxmlformats.org/officeDocument/2006/relationships" ref="B54" r:id="rId50"/>
    <hyperlink xmlns:r="http://schemas.openxmlformats.org/officeDocument/2006/relationships" ref="B55" r:id="rId51"/>
    <hyperlink xmlns:r="http://schemas.openxmlformats.org/officeDocument/2006/relationships" ref="B56" r:id="rId52"/>
    <hyperlink xmlns:r="http://schemas.openxmlformats.org/officeDocument/2006/relationships" ref="B57" r:id="rId53"/>
    <hyperlink xmlns:r="http://schemas.openxmlformats.org/officeDocument/2006/relationships" ref="B58" r:id="rId54"/>
    <hyperlink xmlns:r="http://schemas.openxmlformats.org/officeDocument/2006/relationships" ref="B59" r:id="rId55"/>
    <hyperlink xmlns:r="http://schemas.openxmlformats.org/officeDocument/2006/relationships" ref="B60" r:id="rId56"/>
    <hyperlink xmlns:r="http://schemas.openxmlformats.org/officeDocument/2006/relationships" ref="B61" r:id="rId57"/>
    <hyperlink xmlns:r="http://schemas.openxmlformats.org/officeDocument/2006/relationships" ref="B62" r:id="rId58"/>
    <hyperlink xmlns:r="http://schemas.openxmlformats.org/officeDocument/2006/relationships" ref="B63" r:id="rId59"/>
    <hyperlink xmlns:r="http://schemas.openxmlformats.org/officeDocument/2006/relationships" ref="B64" r:id="rId60"/>
    <hyperlink xmlns:r="http://schemas.openxmlformats.org/officeDocument/2006/relationships" ref="B65" r:id="rId61"/>
    <hyperlink xmlns:r="http://schemas.openxmlformats.org/officeDocument/2006/relationships" ref="B66" r:id="rId62"/>
    <hyperlink xmlns:r="http://schemas.openxmlformats.org/officeDocument/2006/relationships" ref="B67" r:id="rId63"/>
    <hyperlink xmlns:r="http://schemas.openxmlformats.org/officeDocument/2006/relationships" ref="B68" r:id="rId64"/>
    <hyperlink xmlns:r="http://schemas.openxmlformats.org/officeDocument/2006/relationships" ref="B69" r:id="rId65"/>
    <hyperlink xmlns:r="http://schemas.openxmlformats.org/officeDocument/2006/relationships" ref="B70" r:id="rId66"/>
    <hyperlink xmlns:r="http://schemas.openxmlformats.org/officeDocument/2006/relationships" ref="B71" r:id="rId67"/>
    <hyperlink xmlns:r="http://schemas.openxmlformats.org/officeDocument/2006/relationships" ref="B72" r:id="rId68"/>
    <hyperlink xmlns:r="http://schemas.openxmlformats.org/officeDocument/2006/relationships" ref="B73" r:id="rId69"/>
    <hyperlink xmlns:r="http://schemas.openxmlformats.org/officeDocument/2006/relationships" ref="B74" r:id="rId70"/>
    <hyperlink xmlns:r="http://schemas.openxmlformats.org/officeDocument/2006/relationships" ref="B75" r:id="rId71"/>
    <hyperlink xmlns:r="http://schemas.openxmlformats.org/officeDocument/2006/relationships" ref="B76" r:id="rId72"/>
    <hyperlink xmlns:r="http://schemas.openxmlformats.org/officeDocument/2006/relationships" ref="B77" r:id="rId73"/>
    <hyperlink xmlns:r="http://schemas.openxmlformats.org/officeDocument/2006/relationships" ref="B78" r:id="rId74"/>
    <hyperlink xmlns:r="http://schemas.openxmlformats.org/officeDocument/2006/relationships" ref="B79" r:id="rId75"/>
    <hyperlink xmlns:r="http://schemas.openxmlformats.org/officeDocument/2006/relationships" ref="B80" r:id="rId76"/>
    <hyperlink xmlns:r="http://schemas.openxmlformats.org/officeDocument/2006/relationships" ref="B81" r:id="rId77"/>
    <hyperlink xmlns:r="http://schemas.openxmlformats.org/officeDocument/2006/relationships" ref="B82" r:id="rId78"/>
    <hyperlink xmlns:r="http://schemas.openxmlformats.org/officeDocument/2006/relationships" ref="B83" r:id="rId79"/>
    <hyperlink xmlns:r="http://schemas.openxmlformats.org/officeDocument/2006/relationships" ref="B84" r:id="rId80"/>
    <hyperlink xmlns:r="http://schemas.openxmlformats.org/officeDocument/2006/relationships" ref="B85" r:id="rId81"/>
    <hyperlink xmlns:r="http://schemas.openxmlformats.org/officeDocument/2006/relationships" ref="B86" r:id="rId82"/>
    <hyperlink xmlns:r="http://schemas.openxmlformats.org/officeDocument/2006/relationships" ref="B87" r:id="rId83"/>
    <hyperlink xmlns:r="http://schemas.openxmlformats.org/officeDocument/2006/relationships" ref="B88" r:id="rId84"/>
    <hyperlink xmlns:r="http://schemas.openxmlformats.org/officeDocument/2006/relationships" ref="B89" r:id="rId85"/>
    <hyperlink xmlns:r="http://schemas.openxmlformats.org/officeDocument/2006/relationships" ref="B90" r:id="rId86"/>
    <hyperlink xmlns:r="http://schemas.openxmlformats.org/officeDocument/2006/relationships" ref="B91" r:id="rId87"/>
    <hyperlink xmlns:r="http://schemas.openxmlformats.org/officeDocument/2006/relationships" ref="B92" r:id="rId88"/>
    <hyperlink xmlns:r="http://schemas.openxmlformats.org/officeDocument/2006/relationships" ref="B93" r:id="rId89"/>
    <hyperlink xmlns:r="http://schemas.openxmlformats.org/officeDocument/2006/relationships" ref="B94" r:id="rId90"/>
    <hyperlink xmlns:r="http://schemas.openxmlformats.org/officeDocument/2006/relationships" ref="B95" r:id="rId91"/>
    <hyperlink xmlns:r="http://schemas.openxmlformats.org/officeDocument/2006/relationships" ref="B96" r:id="rId92"/>
    <hyperlink xmlns:r="http://schemas.openxmlformats.org/officeDocument/2006/relationships" ref="B97" r:id="rId93"/>
    <hyperlink xmlns:r="http://schemas.openxmlformats.org/officeDocument/2006/relationships" ref="B98" r:id="rId94"/>
  </hyperlinks>
  <pageMargins left="0.75" right="0.75" top="1" bottom="1" header="0.5" footer="0.5"/>
  <drawing xmlns:r="http://schemas.openxmlformats.org/officeDocument/2006/relationships" r:id="rId95"/>
  <legacyDrawing xmlns:r="http://schemas.openxmlformats.org/officeDocument/2006/relationships" r:id="anysvml"/>
</worksheet>
</file>

<file path=xl/worksheets/sheet2.xml><?xml version="1.0" encoding="utf-8"?>
<worksheet xmlns="http://schemas.openxmlformats.org/spreadsheetml/2006/main">
  <sheetPr>
    <outlinePr summaryRight="0"/>
    <pageSetUpPr/>
  </sheetPr>
  <dimension ref="A1:DA2459"/>
  <sheetViews>
    <sheetView workbookViewId="0">
      <pane xSplit="5" ySplit="4" topLeftCell="F5" activePane="bottomRight" state="frozen"/>
      <selection pane="topRight" activeCell="F1" sqref="F1"/>
      <selection pane="bottomLeft" activeCell="A5" sqref="A5"/>
      <selection pane="bottomRight" activeCell="F5" sqref="F5"/>
    </sheetView>
  </sheetViews>
  <sheetFormatPr baseColWidth="8" defaultColWidth="12.63" defaultRowHeight="15.75" customHeight="1"/>
  <cols>
    <col width="22.63" customWidth="1" style="590" min="1" max="1"/>
    <col width="38.75" customWidth="1" style="590" min="2" max="2"/>
    <col width="8" customWidth="1" style="590" min="3" max="3"/>
    <col width="4.88" customWidth="1" style="590" min="4" max="4"/>
    <col width="7.5" customWidth="1" style="590" min="5" max="5"/>
    <col width="8" customWidth="1" style="590" min="6" max="6"/>
    <col width="3.75" customWidth="1" style="590" min="7" max="36"/>
    <col width="2.88" customWidth="1" style="590" min="37" max="37"/>
    <col width="9.380000000000001" customWidth="1" style="590" min="38" max="38"/>
    <col width="14.88" customWidth="1" style="590" min="39" max="39"/>
    <col width="3.75" customWidth="1" style="590" min="40" max="75"/>
    <col width="10.5" customWidth="1" style="590" min="76" max="76"/>
    <col width="8" customWidth="1" style="590" min="77" max="77"/>
    <col hidden="1" width="12.63" customWidth="1" style="590" min="78" max="95"/>
    <col width="5.75" customWidth="1" style="590" min="96" max="96"/>
    <col width="11.63" customWidth="1" style="590" min="97" max="97"/>
    <col hidden="1" width="12.63" customWidth="1" style="590" min="98" max="98"/>
    <col width="10.75" customWidth="1" style="590" min="100" max="100"/>
  </cols>
  <sheetData>
    <row r="1" ht="24" customHeight="1" s="590">
      <c r="A1" s="175" t="n"/>
      <c r="B1" s="176" t="n"/>
      <c r="C1" s="177" t="n"/>
      <c r="D1" s="178" t="n"/>
      <c r="E1" s="178" t="n"/>
      <c r="F1" s="179" t="n"/>
      <c r="G1" s="421">
        <f>MediaScorecard!G1</f>
        <v/>
      </c>
      <c r="H1" s="181" t="n"/>
      <c r="I1" s="182" t="n"/>
      <c r="J1" s="183" t="n"/>
      <c r="K1" s="182" t="n"/>
      <c r="M1" s="184" t="inlineStr">
        <is>
          <t>CORP.</t>
        </is>
      </c>
      <c r="N1" s="185" t="inlineStr">
        <is>
          <t>AECO</t>
        </is>
      </c>
      <c r="O1" s="592" t="n"/>
      <c r="P1" s="592" t="n"/>
      <c r="Q1" s="592" t="n"/>
      <c r="R1" s="592" t="n"/>
      <c r="S1" s="592" t="n"/>
      <c r="T1" s="592" t="n"/>
      <c r="U1" s="592" t="n"/>
      <c r="V1" s="592" t="n"/>
      <c r="W1" s="596" t="inlineStr">
        <is>
          <t>FIELD SYSTEMS</t>
        </is>
      </c>
      <c r="X1" s="592" t="n"/>
      <c r="Y1" s="592" t="n"/>
      <c r="Z1" s="592" t="n"/>
      <c r="AA1" s="592" t="n"/>
      <c r="AB1" s="592" t="n"/>
      <c r="AC1" s="592" t="n"/>
      <c r="AD1" s="592" t="n"/>
      <c r="AE1" s="592" t="n"/>
      <c r="AF1" s="592" t="n"/>
      <c r="AG1" s="592" t="n"/>
      <c r="AH1" s="592" t="n"/>
      <c r="AI1" s="592" t="n"/>
      <c r="AJ1" s="592" t="n"/>
      <c r="AK1" s="592" t="n"/>
      <c r="AL1" s="592" t="n"/>
      <c r="AM1" s="592" t="n"/>
      <c r="AN1" s="592" t="n"/>
      <c r="AO1" s="592" t="n"/>
      <c r="AP1" s="592" t="n"/>
      <c r="AQ1" s="592" t="n"/>
      <c r="AR1" s="592" t="n"/>
      <c r="AS1" s="597" t="n"/>
      <c r="AT1" s="185" t="inlineStr">
        <is>
          <t>T&amp;L</t>
        </is>
      </c>
      <c r="AU1" s="592" t="n"/>
      <c r="AV1" s="592" t="n"/>
      <c r="AW1" s="592" t="n"/>
      <c r="AX1" s="592" t="n"/>
      <c r="AY1" s="592" t="n"/>
      <c r="AZ1" s="188" t="inlineStr">
        <is>
          <t>CONTENT TYPE</t>
        </is>
      </c>
      <c r="BH1" s="189" t="inlineStr">
        <is>
          <t>TRIMBLE ASSETS</t>
        </is>
      </c>
      <c r="BI1" s="592" t="n"/>
      <c r="BJ1" s="592" t="n"/>
      <c r="BK1" s="592" t="n"/>
      <c r="BL1" s="189" t="inlineStr">
        <is>
          <t>MEDIA TYPE</t>
        </is>
      </c>
      <c r="BM1" s="592" t="n"/>
      <c r="BN1" s="592" t="n"/>
      <c r="BO1" s="592" t="n"/>
      <c r="BP1" s="592" t="n"/>
      <c r="BQ1" s="592" t="n"/>
      <c r="BR1" s="592" t="n"/>
      <c r="BS1" s="592" t="n"/>
      <c r="BT1" s="592" t="n"/>
      <c r="BU1" s="190" t="inlineStr">
        <is>
          <t>Growth areas</t>
        </is>
      </c>
      <c r="BW1" s="188" t="inlineStr">
        <is>
          <t>CORPORATE THEMES</t>
        </is>
      </c>
      <c r="CS1" s="191" t="n"/>
      <c r="CT1" s="192" t="n"/>
      <c r="CU1" s="192" t="n"/>
      <c r="CV1" s="192" t="n"/>
      <c r="CW1" s="192" t="n"/>
      <c r="CX1" s="176" t="n"/>
      <c r="CY1" s="192" t="n"/>
      <c r="CZ1" s="192" t="n"/>
      <c r="DA1" s="192" t="n"/>
    </row>
    <row r="2" ht="144" customHeight="1" s="590">
      <c r="A2" s="193">
        <f>MediaScorecard!A2</f>
        <v/>
      </c>
      <c r="B2" s="194" t="inlineStr">
        <is>
          <t>Title/Link</t>
        </is>
      </c>
      <c r="C2" s="195" t="inlineStr">
        <is>
          <t>Date</t>
        </is>
      </c>
      <c r="D2" s="196" t="inlineStr">
        <is>
          <t>Qtr</t>
        </is>
      </c>
      <c r="E2" s="196" t="inlineStr">
        <is>
          <t>Country</t>
        </is>
      </c>
      <c r="F2" s="197" t="inlineStr">
        <is>
          <t>Global Region</t>
        </is>
      </c>
      <c r="G2" s="198">
        <f>MediaScorecard!G2</f>
        <v/>
      </c>
      <c r="H2" s="199">
        <f>MediaScorecard!H2</f>
        <v/>
      </c>
      <c r="I2" s="200">
        <f>MediaScorecard!I2</f>
        <v/>
      </c>
      <c r="J2" s="200">
        <f>MediaScorecard!J2</f>
        <v/>
      </c>
      <c r="K2" s="200">
        <f>MediaScorecard!K2</f>
        <v/>
      </c>
      <c r="L2" s="200">
        <f>MediaScorecard!N2</f>
        <v/>
      </c>
      <c r="M2" s="200">
        <f>MediaScorecard!O2</f>
        <v/>
      </c>
      <c r="N2" s="200">
        <f>MediaScorecard!P2</f>
        <v/>
      </c>
      <c r="O2" s="200">
        <f>MediaScorecard!Q2</f>
        <v/>
      </c>
      <c r="P2" s="200">
        <f>MediaScorecard!R2</f>
        <v/>
      </c>
      <c r="Q2" s="200">
        <f>MediaScorecard!S2</f>
        <v/>
      </c>
      <c r="R2" s="201">
        <f>MediaScorecard!T2</f>
        <v/>
      </c>
      <c r="S2" s="202">
        <f>MediaScorecard!U2</f>
        <v/>
      </c>
      <c r="T2" s="202">
        <f>MediaScorecard!V2</f>
        <v/>
      </c>
      <c r="U2" s="202">
        <f>MediaScorecard!W2</f>
        <v/>
      </c>
      <c r="V2" s="202">
        <f>MediaScorecard!X2</f>
        <v/>
      </c>
      <c r="W2" s="202">
        <f>MediaScorecard!Y2</f>
        <v/>
      </c>
      <c r="X2" s="203">
        <f>MediaScorecard!Z2</f>
        <v/>
      </c>
      <c r="Y2" s="203">
        <f>MediaScorecard!AA2</f>
        <v/>
      </c>
      <c r="Z2" s="203">
        <f>MediaScorecard!AB2</f>
        <v/>
      </c>
      <c r="AA2" s="203">
        <f>MediaScorecard!AC2</f>
        <v/>
      </c>
      <c r="AB2" s="203">
        <f>MediaScorecard!AD2</f>
        <v/>
      </c>
      <c r="AC2" s="203">
        <f>MediaScorecard!AE2</f>
        <v/>
      </c>
      <c r="AD2" s="203">
        <f>MediaScorecard!AF2</f>
        <v/>
      </c>
      <c r="AE2" s="203">
        <f>MediaScorecard!AG2</f>
        <v/>
      </c>
      <c r="AF2" s="203">
        <f>MediaScorecard!AH2</f>
        <v/>
      </c>
      <c r="AG2" s="203">
        <f>MediaScorecard!AI2</f>
        <v/>
      </c>
      <c r="AH2" s="203">
        <f>MediaScorecard!AJ2</f>
        <v/>
      </c>
      <c r="AI2" s="203">
        <f>MediaScorecard!AK2</f>
        <v/>
      </c>
      <c r="AJ2" s="203">
        <f>MediaScorecard!AM2</f>
        <v/>
      </c>
      <c r="AK2" s="203">
        <f>#REF!</f>
        <v/>
      </c>
      <c r="AL2" s="204">
        <f>#REF!</f>
        <v/>
      </c>
      <c r="AM2" s="205">
        <f>MediaScorecard!AN2</f>
        <v/>
      </c>
      <c r="AN2" s="206">
        <f>MediaScorecard!AO2</f>
        <v/>
      </c>
      <c r="AO2" s="207">
        <f>MediaScorecard!AP2</f>
        <v/>
      </c>
      <c r="AP2" s="207">
        <f>MediaScorecard!AQ2</f>
        <v/>
      </c>
      <c r="AQ2" s="207">
        <f>MediaScorecard!AR2</f>
        <v/>
      </c>
      <c r="AR2" s="207">
        <f>MediaScorecard!AS2</f>
        <v/>
      </c>
      <c r="AS2" s="208">
        <f>MediaScorecard!AT2</f>
        <v/>
      </c>
      <c r="AT2" s="209">
        <f>MediaScorecard!AU2</f>
        <v/>
      </c>
      <c r="AU2" s="210">
        <f>MediaScorecard!AV2</f>
        <v/>
      </c>
      <c r="AV2" s="209">
        <f>MediaScorecard!AW2</f>
        <v/>
      </c>
      <c r="AW2" s="209">
        <f>MediaScorecard!AX2</f>
        <v/>
      </c>
      <c r="AX2" s="211">
        <f>MediaScorecard!AY2</f>
        <v/>
      </c>
      <c r="AY2" s="209">
        <f>MediaScorecard!AZ2</f>
        <v/>
      </c>
      <c r="AZ2" s="210">
        <f>MediaScorecard!BA2</f>
        <v/>
      </c>
      <c r="BA2" s="212">
        <f>MediaScorecard!BB2</f>
        <v/>
      </c>
      <c r="BB2" s="213">
        <f>MediaScorecard!BC2</f>
        <v/>
      </c>
      <c r="BC2" s="213">
        <f>MediaScorecard!BD2</f>
        <v/>
      </c>
      <c r="BD2" s="213">
        <f>MediaScorecard!BE2</f>
        <v/>
      </c>
      <c r="BE2" s="213">
        <f>MediaScorecard!BF2</f>
        <v/>
      </c>
      <c r="BF2" s="214">
        <f>MediaScorecard!BG2</f>
        <v/>
      </c>
      <c r="BG2" s="215">
        <f>MediaScorecard!BH2</f>
        <v/>
      </c>
      <c r="BH2" s="216">
        <f>MediaScorecard!BI2</f>
        <v/>
      </c>
      <c r="BI2" s="215">
        <f>MediaScorecard!BJ2</f>
        <v/>
      </c>
      <c r="BJ2" s="215">
        <f>MediaScorecard!BK2</f>
        <v/>
      </c>
      <c r="BK2" s="215">
        <f>MediaScorecard!BL2</f>
        <v/>
      </c>
      <c r="BL2" s="215">
        <f>MediaScorecard!BM2</f>
        <v/>
      </c>
      <c r="BM2" s="215">
        <f>MediaScorecard!BN2</f>
        <v/>
      </c>
      <c r="BN2" s="215">
        <f>MediaScorecard!BO2</f>
        <v/>
      </c>
      <c r="BO2" s="217">
        <f>MediaScorecard!BP2</f>
        <v/>
      </c>
      <c r="BP2" s="217">
        <f>MediaScorecard!BQ2</f>
        <v/>
      </c>
      <c r="BQ2" s="218">
        <f>MediaScorecard!BR2</f>
        <v/>
      </c>
      <c r="BR2" s="218">
        <f>MediaScorecard!BS2</f>
        <v/>
      </c>
      <c r="BS2" s="218">
        <f>MediaScorecard!BT2</f>
        <v/>
      </c>
      <c r="BT2" s="218">
        <f>MediaScorecard!BU2</f>
        <v/>
      </c>
      <c r="BU2" s="218">
        <f>MediaScorecard!BV2</f>
        <v/>
      </c>
      <c r="BV2" s="218">
        <f>MediaScorecard!BW2</f>
        <v/>
      </c>
      <c r="BW2" s="218">
        <f>MediaScorecard!BX2</f>
        <v/>
      </c>
      <c r="BX2" s="219" t="inlineStr">
        <is>
          <t>BACKLINKS</t>
        </is>
      </c>
      <c r="BY2" s="220" t="inlineStr">
        <is>
          <t>TOTAL COMS SCORE</t>
        </is>
      </c>
      <c r="BZ2" s="221" t="n"/>
      <c r="CA2" s="221" t="n"/>
      <c r="CB2" s="222" t="n"/>
      <c r="CC2" s="222" t="n"/>
      <c r="CD2" s="222" t="n"/>
      <c r="CE2" s="222" t="n"/>
      <c r="CF2" s="222" t="n"/>
      <c r="CG2" s="222" t="n"/>
      <c r="CH2" s="222" t="n"/>
      <c r="CI2" s="222" t="n"/>
      <c r="CJ2" s="222" t="n"/>
      <c r="CK2" s="222" t="n"/>
      <c r="CL2" s="222" t="n"/>
      <c r="CM2" s="222" t="n"/>
      <c r="CN2" s="222" t="n"/>
      <c r="CO2" s="222" t="n"/>
      <c r="CP2" s="222" t="n"/>
      <c r="CQ2" s="223" t="n"/>
      <c r="CR2" s="224" t="inlineStr">
        <is>
          <t>DOMAIN AUTHORITY SCORE</t>
        </is>
      </c>
      <c r="CS2" s="225" t="inlineStr">
        <is>
          <t>STRATCOMS COMPOSITE SCORE</t>
        </is>
      </c>
      <c r="CT2" s="192" t="n"/>
      <c r="CU2" s="192" t="n"/>
      <c r="CV2" s="192" t="n"/>
      <c r="CW2" s="192" t="n"/>
      <c r="CX2" s="192" t="n"/>
      <c r="CY2" s="192" t="n"/>
      <c r="CZ2" s="192" t="n"/>
      <c r="DA2" s="192" t="n"/>
    </row>
    <row r="3" ht="21" customHeight="1" s="590">
      <c r="A3" s="226">
        <f>MediaScorecard!A3</f>
        <v/>
      </c>
      <c r="B3" s="227" t="n"/>
      <c r="C3" s="228" t="n"/>
      <c r="D3" s="229" t="n"/>
      <c r="E3" s="230" t="n"/>
      <c r="F3" s="231" t="n"/>
      <c r="G3" s="232">
        <f t="array" ref="G3">COUNTIF(G5:G2459, "x")</f>
        <v/>
      </c>
      <c r="H3" s="232">
        <f t="array" ref="H3">COUNTIF(H5:H2459, "x")</f>
        <v/>
      </c>
      <c r="I3" s="232">
        <f t="array" ref="I3">COUNTIF(I5:I2459, "x")</f>
        <v/>
      </c>
      <c r="J3" s="232">
        <f t="array" ref="J3">COUNTIF(J5:J2459, "x")</f>
        <v/>
      </c>
      <c r="K3" s="232">
        <f t="array" ref="K3">COUNTIF(K5:K2459, "x")</f>
        <v/>
      </c>
      <c r="L3" s="232">
        <f t="array" ref="L3">COUNTIF(L5:L2459, "x")</f>
        <v/>
      </c>
      <c r="M3" s="232">
        <f t="array" ref="M3">COUNTIF(M5:M2459, "x")</f>
        <v/>
      </c>
      <c r="N3" s="232">
        <f t="array" ref="N3">COUNTIF(N5:N2459, "x")</f>
        <v/>
      </c>
      <c r="O3" s="232">
        <f t="array" ref="O3">COUNTIF(O5:O2459, "x")</f>
        <v/>
      </c>
      <c r="P3" s="232">
        <f t="array" ref="P3">COUNTIF(P5:P2459, "x")</f>
        <v/>
      </c>
      <c r="Q3" s="232">
        <f t="array" ref="Q3">COUNTIF(Q5:Q2459, "x")</f>
        <v/>
      </c>
      <c r="R3" s="233">
        <f t="array" ref="R3">COUNTIF(R5:R2459, "x")</f>
        <v/>
      </c>
      <c r="S3" s="232">
        <f t="array" ref="S3">COUNTIF(S5:S2459, "x")</f>
        <v/>
      </c>
      <c r="T3" s="232">
        <f t="array" ref="T3">COUNTIF(T5:T2459, "x")</f>
        <v/>
      </c>
      <c r="U3" s="232">
        <f t="array" ref="U3">COUNTIF(U5:U2459, "x")</f>
        <v/>
      </c>
      <c r="V3" s="232">
        <f t="array" ref="V3">COUNTIF(V5:V2459, "x")</f>
        <v/>
      </c>
      <c r="W3" s="232">
        <f t="array" ref="W3">COUNTIF(W5:W2459, "x")</f>
        <v/>
      </c>
      <c r="X3" s="232">
        <f t="array" ref="X3">COUNTIF(X5:X2459, "x")</f>
        <v/>
      </c>
      <c r="Y3" s="232">
        <f t="array" ref="Y3">COUNTIF(Y5:Y2459, "x")</f>
        <v/>
      </c>
      <c r="Z3" s="232">
        <f t="array" ref="Z3">COUNTIF(Z5:Z2459, "x")</f>
        <v/>
      </c>
      <c r="AA3" s="232">
        <f t="array" ref="AA3">COUNTIF(AA5:AA2459, "x")</f>
        <v/>
      </c>
      <c r="AB3" s="232">
        <f t="array" ref="AB3">COUNTIF(AB5:AB2459, "x")</f>
        <v/>
      </c>
      <c r="AC3" s="232">
        <f t="array" ref="AC3">COUNTIF(AC5:AC2459, "x")</f>
        <v/>
      </c>
      <c r="AD3" s="232">
        <f t="array" ref="AD3">COUNTIF(AD5:AD2459, "x")</f>
        <v/>
      </c>
      <c r="AE3" s="232">
        <f t="array" ref="AE3">COUNTIF(AE5:AE2459, "x")</f>
        <v/>
      </c>
      <c r="AF3" s="232">
        <f t="array" ref="AF3">COUNTIF(AF5:AF2459, "x")</f>
        <v/>
      </c>
      <c r="AG3" s="232">
        <f t="array" ref="AG3">COUNTIF(AG5:AG2459, "x")</f>
        <v/>
      </c>
      <c r="AH3" s="232">
        <f t="array" ref="AH3">COUNTIF(AH5:AH2459, "x")</f>
        <v/>
      </c>
      <c r="AI3" s="232">
        <f t="array" ref="AI3">COUNTIF(AI5:AI2459, "x")</f>
        <v/>
      </c>
      <c r="AJ3" s="232">
        <f t="array" ref="AJ3">COUNTIF(AJ5:AJ2459, "x")</f>
        <v/>
      </c>
      <c r="AK3" s="232">
        <f t="array" ref="AK3">COUNTIF(AK5:AK2459, "x")</f>
        <v/>
      </c>
      <c r="AL3" s="232">
        <f t="array" ref="AL3">COUNTIF(AL5:AL2459, "x")</f>
        <v/>
      </c>
      <c r="AM3" s="232">
        <f t="array" ref="AM3">COUNTIF(AM5:AM2459, "x")</f>
        <v/>
      </c>
      <c r="AN3" s="234">
        <f t="array" ref="AN3">COUNTIF(AN5:AN2459, "x")</f>
        <v/>
      </c>
      <c r="AO3" s="234">
        <f t="array" ref="AO3">COUNTIF(AO5:AO2459, "x")</f>
        <v/>
      </c>
      <c r="AP3" s="234">
        <f t="array" ref="AP3">COUNTIF(AP5:AP2459, "x")</f>
        <v/>
      </c>
      <c r="AQ3" s="234">
        <f t="array" ref="AQ3">COUNTIF(AQ5:AQ2459, "x")</f>
        <v/>
      </c>
      <c r="AR3" s="234">
        <f t="array" ref="AR3">COUNTIF(AR5:AR2459, "x")</f>
        <v/>
      </c>
      <c r="AS3" s="235">
        <f t="array" ref="AS3">COUNTIF(AS5:AS2459, "x")</f>
        <v/>
      </c>
      <c r="AT3" s="236">
        <f>MediaScorecard!AU3</f>
        <v/>
      </c>
      <c r="AU3" s="236">
        <f>MediaScorecard!AV3</f>
        <v/>
      </c>
      <c r="AV3" s="236">
        <f>MediaScorecard!AW3</f>
        <v/>
      </c>
      <c r="AW3" s="236">
        <f>MediaScorecard!AX3</f>
        <v/>
      </c>
      <c r="AX3" s="236">
        <f>MediaScorecard!AY3</f>
        <v/>
      </c>
      <c r="AY3" s="236">
        <f>MediaScorecard!AZ3</f>
        <v/>
      </c>
      <c r="AZ3" s="236">
        <f>MediaScorecard!BA3</f>
        <v/>
      </c>
      <c r="BA3" s="236">
        <f>MediaScorecard!BB3</f>
        <v/>
      </c>
      <c r="BB3" s="236">
        <f>MediaScorecard!BC3</f>
        <v/>
      </c>
      <c r="BC3" s="236">
        <f>MediaScorecard!BD3</f>
        <v/>
      </c>
      <c r="BD3" s="236">
        <f>MediaScorecard!BE3</f>
        <v/>
      </c>
      <c r="BE3" s="236">
        <f>MediaScorecard!BF3</f>
        <v/>
      </c>
      <c r="BF3" s="236">
        <f>MediaScorecard!BG3</f>
        <v/>
      </c>
      <c r="BG3" s="236">
        <f>MediaScorecard!BH3</f>
        <v/>
      </c>
      <c r="BH3" s="236">
        <f>MediaScorecard!BI3</f>
        <v/>
      </c>
      <c r="BI3" s="236">
        <f>MediaScorecard!BJ3</f>
        <v/>
      </c>
      <c r="BJ3" s="236">
        <f>MediaScorecard!BK3</f>
        <v/>
      </c>
      <c r="BK3" s="236">
        <f>MediaScorecard!BL3</f>
        <v/>
      </c>
      <c r="BL3" s="236">
        <f>MediaScorecard!BM3</f>
        <v/>
      </c>
      <c r="BM3" s="236">
        <f>MediaScorecard!BN3</f>
        <v/>
      </c>
      <c r="BN3" s="236">
        <f>MediaScorecard!BO3</f>
        <v/>
      </c>
      <c r="BO3" s="236">
        <f>MediaScorecard!BP3</f>
        <v/>
      </c>
      <c r="BP3" s="236">
        <f>MediaScorecard!BQ3</f>
        <v/>
      </c>
      <c r="BQ3" s="236">
        <f>MediaScorecard!BR3</f>
        <v/>
      </c>
      <c r="BR3" s="236">
        <f>MediaScorecard!BS3</f>
        <v/>
      </c>
      <c r="BS3" s="236">
        <f>MediaScorecard!BT3</f>
        <v/>
      </c>
      <c r="BT3" s="236">
        <f>MediaScorecard!BU3</f>
        <v/>
      </c>
      <c r="BU3" s="236">
        <f>MediaScorecard!BV3</f>
        <v/>
      </c>
      <c r="BV3" s="236">
        <f>MediaScorecard!BW3</f>
        <v/>
      </c>
      <c r="BW3" s="236">
        <f>MediaScorecard!BX3</f>
        <v/>
      </c>
      <c r="BX3" s="237" t="n"/>
      <c r="BY3" s="237" t="n"/>
      <c r="BZ3" s="238" t="n"/>
      <c r="CA3" s="238" t="n"/>
      <c r="CB3" s="238" t="n"/>
      <c r="CC3" s="238" t="n"/>
      <c r="CD3" s="238" t="n"/>
      <c r="CE3" s="238" t="n"/>
      <c r="CF3" s="238" t="n"/>
      <c r="CG3" s="238" t="n"/>
      <c r="CH3" s="238" t="n"/>
      <c r="CI3" s="238" t="n"/>
      <c r="CJ3" s="238" t="n"/>
      <c r="CK3" s="238" t="n"/>
      <c r="CL3" s="238" t="n"/>
      <c r="CM3" s="238" t="n"/>
      <c r="CN3" s="238" t="n"/>
      <c r="CO3" s="238" t="n"/>
      <c r="CP3" s="238" t="n"/>
      <c r="CQ3" s="238" t="n"/>
      <c r="CR3" s="239" t="n"/>
      <c r="CS3" s="240" t="n"/>
      <c r="CT3" s="598" t="inlineStr">
        <is>
          <t>Counter help column for Tier 1's and trades</t>
        </is>
      </c>
      <c r="CU3" s="242" t="n"/>
      <c r="CV3" s="242" t="n"/>
      <c r="CW3" s="242" t="n"/>
      <c r="CX3" s="242" t="n"/>
      <c r="CY3" s="242" t="n"/>
      <c r="CZ3" s="242" t="n"/>
      <c r="DA3" s="242" t="n"/>
    </row>
    <row r="4" ht="21" customHeight="1" s="590">
      <c r="A4" s="243" t="n"/>
      <c r="B4" s="243" t="n"/>
      <c r="C4" s="243" t="n"/>
      <c r="D4" s="244" t="n"/>
      <c r="E4" s="244" t="n"/>
      <c r="F4" s="245" t="inlineStr">
        <is>
          <t>VALUE--&gt;</t>
        </is>
      </c>
      <c r="G4" s="243">
        <f>MediaScorecard!G4</f>
        <v/>
      </c>
      <c r="H4" s="246" t="n"/>
      <c r="I4" s="243" t="n"/>
      <c r="J4" s="243" t="n"/>
      <c r="K4" s="243" t="n"/>
      <c r="L4" s="243" t="n"/>
      <c r="M4" s="243" t="n"/>
      <c r="N4" s="243" t="n"/>
      <c r="O4" s="243" t="n"/>
      <c r="P4" s="243" t="n"/>
      <c r="Q4" s="243" t="n"/>
      <c r="R4" s="247" t="n"/>
      <c r="S4" s="243" t="n"/>
      <c r="T4" s="243" t="n"/>
      <c r="U4" s="243" t="n"/>
      <c r="V4" s="243" t="n"/>
      <c r="W4" s="243" t="n"/>
      <c r="X4" s="243" t="n"/>
      <c r="Y4" s="243" t="n"/>
      <c r="Z4" s="243" t="n"/>
      <c r="AA4" s="243" t="n"/>
      <c r="AB4" s="243" t="n"/>
      <c r="AC4" s="243" t="n"/>
      <c r="AD4" s="243" t="n"/>
      <c r="AE4" s="243" t="n"/>
      <c r="AF4" s="243" t="n"/>
      <c r="AG4" s="243" t="n"/>
      <c r="AH4" s="243" t="n"/>
      <c r="AI4" s="243" t="n"/>
      <c r="AJ4" s="248" t="n"/>
      <c r="AK4" s="248" t="n"/>
      <c r="AL4" s="249" t="n"/>
      <c r="AM4" s="248" t="n"/>
      <c r="AN4" s="250" t="n"/>
      <c r="AO4" s="248" t="n"/>
      <c r="AP4" s="248" t="n"/>
      <c r="AQ4" s="248" t="n"/>
      <c r="AR4" s="248" t="n"/>
      <c r="AS4" s="248" t="n"/>
      <c r="AT4" s="251" t="n">
        <v>10</v>
      </c>
      <c r="AU4" s="251" t="n">
        <v>12</v>
      </c>
      <c r="AV4" s="251" t="n">
        <v>5</v>
      </c>
      <c r="AW4" s="251" t="n">
        <v>3</v>
      </c>
      <c r="AX4" s="251" t="n">
        <v>12</v>
      </c>
      <c r="AY4" s="251" t="n">
        <v>2</v>
      </c>
      <c r="AZ4" s="251" t="n">
        <v>0</v>
      </c>
      <c r="BA4" s="252" t="n"/>
      <c r="BB4" s="253" t="n">
        <v>5</v>
      </c>
      <c r="BC4" s="253" t="n">
        <v>5</v>
      </c>
      <c r="BD4" s="253" t="n">
        <v>3</v>
      </c>
      <c r="BE4" s="253" t="n">
        <v>3</v>
      </c>
      <c r="BF4" s="253" t="n">
        <v>12</v>
      </c>
      <c r="BG4" s="253" t="n">
        <v>12</v>
      </c>
      <c r="BH4" s="253" t="n">
        <v>12</v>
      </c>
      <c r="BI4" s="253" t="n">
        <v>8</v>
      </c>
      <c r="BJ4" s="253" t="n">
        <v>8</v>
      </c>
      <c r="BK4" s="253" t="n">
        <v>5</v>
      </c>
      <c r="BL4" s="253" t="n">
        <v>5</v>
      </c>
      <c r="BM4" s="253" t="n">
        <v>3</v>
      </c>
      <c r="BN4" s="254" t="n">
        <v>3</v>
      </c>
      <c r="BO4" s="254" t="n">
        <v>5</v>
      </c>
      <c r="BP4" s="254" t="n">
        <v>5</v>
      </c>
      <c r="BQ4" s="254" t="n">
        <v>12</v>
      </c>
      <c r="BR4" s="254" t="n">
        <v>12</v>
      </c>
      <c r="BS4" s="253" t="n">
        <v>12</v>
      </c>
      <c r="BT4" s="253" t="n">
        <v>12</v>
      </c>
      <c r="BU4" s="253" t="n">
        <v>12</v>
      </c>
      <c r="BV4" s="253" t="n">
        <v>12</v>
      </c>
      <c r="BW4" s="253" t="n">
        <v>12</v>
      </c>
      <c r="BX4" s="255" t="n">
        <v>2</v>
      </c>
      <c r="BY4" s="256" t="inlineStr">
        <is>
          <t>-</t>
        </is>
      </c>
      <c r="BZ4" s="257" t="inlineStr">
        <is>
          <t>-</t>
        </is>
      </c>
      <c r="CA4" s="258" t="n">
        <v>12</v>
      </c>
      <c r="CB4" s="256" t="n">
        <v>12</v>
      </c>
      <c r="CC4" s="256" t="n">
        <v>12</v>
      </c>
      <c r="CD4" s="256" t="n">
        <v>12</v>
      </c>
      <c r="CE4" s="256" t="n">
        <v>12</v>
      </c>
      <c r="CF4" s="256" t="n">
        <v>12</v>
      </c>
      <c r="CG4" s="257" t="n">
        <v>12</v>
      </c>
      <c r="CH4" s="259" t="n"/>
      <c r="CI4" s="259" t="n"/>
      <c r="CJ4" s="259" t="n"/>
      <c r="CK4" s="259" t="n"/>
      <c r="CL4" s="259" t="n"/>
      <c r="CM4" s="259" t="n"/>
      <c r="CN4" s="259" t="n"/>
      <c r="CO4" s="259" t="n"/>
      <c r="CP4" s="259" t="n"/>
      <c r="CQ4" s="259" t="n"/>
      <c r="CR4" s="260" t="n"/>
      <c r="CS4" s="261" t="n"/>
      <c r="CT4" s="592" t="n"/>
      <c r="CU4" s="262" t="n"/>
      <c r="CV4" s="263" t="n"/>
      <c r="CW4" s="263" t="n"/>
      <c r="CX4" s="263" t="n"/>
      <c r="CY4" s="262" t="n"/>
      <c r="CZ4" s="308" t="n"/>
      <c r="DA4" s="308" t="n"/>
    </row>
    <row r="5" ht="21" customHeight="1" s="590">
      <c r="A5" s="421">
        <f t="array" ref="A5:A1500">MediaScorecard!A5:A2459</f>
        <v/>
      </c>
      <c r="B5" s="265">
        <f t="array" ref="B5:B1500">MediaScorecard!B5:B2459</f>
        <v/>
      </c>
      <c r="C5" s="266">
        <f t="array" ref="C5:C1500">MediaScorecard!C5:C2459</f>
        <v/>
      </c>
      <c r="D5" s="267">
        <f t="array" ref="D5:D1500">MediaScorecard!D5:D2459</f>
        <v/>
      </c>
      <c r="E5" s="267">
        <f t="array" ref="E5:E1500">MediaScorecard!E5:E2459</f>
        <v/>
      </c>
      <c r="F5" s="268">
        <f t="array" ref="F5:F1500">MediaScorecard!F5:F2459</f>
        <v/>
      </c>
      <c r="G5" s="421">
        <f t="array" ref="G5:G1500">MediaScorecard!G5:G2459</f>
        <v/>
      </c>
      <c r="H5" s="269">
        <f t="array" ref="H5:H1500">MediaScorecard!H5:H2459</f>
        <v/>
      </c>
      <c r="I5" s="421">
        <f t="array" ref="I5:I1500">MediaScorecard!I5:I2459</f>
        <v/>
      </c>
      <c r="J5" s="421">
        <f t="array" ref="J5:J1500">MediaScorecard!J5:J2459</f>
        <v/>
      </c>
      <c r="K5" s="421">
        <f t="array" ref="K5:K1500">MediaScorecard!K5:K2459</f>
        <v/>
      </c>
      <c r="L5" s="421">
        <f t="array" ref="L5:L1500">MediaScorecard!N5:N2459</f>
        <v/>
      </c>
      <c r="M5" s="421">
        <f t="array" ref="M5:M1500">MediaScorecard!O5:O2459</f>
        <v/>
      </c>
      <c r="N5" s="421">
        <f t="array" ref="N5:N1500">MediaScorecard!P5:P2459</f>
        <v/>
      </c>
      <c r="O5" s="421">
        <f t="array" ref="O5:O1500">MediaScorecard!Q5:Q2459</f>
        <v/>
      </c>
      <c r="P5" s="421">
        <f t="array" ref="P5:P1500">MediaScorecard!R5:R2459</f>
        <v/>
      </c>
      <c r="Q5" s="421">
        <f t="array" ref="Q5:Q1500">MediaScorecard!S5:S2459</f>
        <v/>
      </c>
      <c r="R5" s="270">
        <f t="array" ref="R5:R1500">MediaScorecard!T5:T2459</f>
        <v/>
      </c>
      <c r="S5" s="421">
        <f t="array" ref="S5:S1500">MediaScorecard!U5:U2459</f>
        <v/>
      </c>
      <c r="T5" s="421">
        <f t="array" ref="T5:T1500">MediaScorecard!V5:V2459</f>
        <v/>
      </c>
      <c r="U5" s="421">
        <f t="array" ref="U5:U1500">MediaScorecard!W5:W2459</f>
        <v/>
      </c>
      <c r="V5" s="421">
        <f t="array" ref="V5:V1500">MediaScorecard!X5:X2459</f>
        <v/>
      </c>
      <c r="W5" s="421">
        <f t="array" ref="W5:W1500">MediaScorecard!Y5:Y2459</f>
        <v/>
      </c>
      <c r="X5" s="421">
        <f t="array" ref="X5:X1500">MediaScorecard!Z5:Z2459</f>
        <v/>
      </c>
      <c r="Y5" s="421">
        <f t="array" ref="Y5:Y1500">MediaScorecard!AA5:AA2459</f>
        <v/>
      </c>
      <c r="Z5" s="421">
        <f t="array" ref="Z5:Z1500">MediaScorecard!AB5:AB2459</f>
        <v/>
      </c>
      <c r="AA5" s="421">
        <f t="array" ref="AA5:AA1500">MediaScorecard!AC5:AC2459</f>
        <v/>
      </c>
      <c r="AB5" s="421">
        <f t="array" ref="AB5:AB1500">MediaScorecard!AD5:AD2459</f>
        <v/>
      </c>
      <c r="AC5" s="421">
        <f t="array" ref="AC5:AC1500">MediaScorecard!AE5:AE2459</f>
        <v/>
      </c>
      <c r="AD5" s="421">
        <f t="array" ref="AD5:AD1500">MediaScorecard!AF5:AF2459</f>
        <v/>
      </c>
      <c r="AE5" s="421">
        <f t="array" ref="AE5:AE1500">MediaScorecard!AG5:AG2459</f>
        <v/>
      </c>
      <c r="AF5" s="421">
        <f t="array" ref="AF5:AF1500">MediaScorecard!AH5:AH2459</f>
        <v/>
      </c>
      <c r="AG5" s="421">
        <f t="array" ref="AG5:AG1500">MediaScorecard!AI5:AI2459</f>
        <v/>
      </c>
      <c r="AH5" s="421">
        <f t="array" ref="AH5:AH1500">MediaScorecard!AJ5:AJ2459</f>
        <v/>
      </c>
      <c r="AI5" s="421">
        <f t="array" ref="AI5:AI1500">MediaScorecard!AK5:AK2459</f>
        <v/>
      </c>
      <c r="AJ5" s="421">
        <f t="array" ref="AJ5:AJ1500">MediaScorecard!AL5:AL2459</f>
        <v/>
      </c>
      <c r="AK5" s="421">
        <f t="array" ref="AK5:AK1500">MediaScorecard!AM5:AM2459</f>
        <v/>
      </c>
      <c r="AL5" s="271" t="n"/>
      <c r="AM5" s="272" t="n"/>
      <c r="AN5" s="421">
        <f t="array" ref="AN5:AN1500">MediaScorecard!AO5:AO2459</f>
        <v/>
      </c>
      <c r="AO5" s="421">
        <f t="array" ref="AO5:AO1500">MediaScorecard!AP5:AP2459</f>
        <v/>
      </c>
      <c r="AP5" s="421">
        <f t="array" ref="AP5:AP1500">MediaScorecard!AQ5:AQ2459</f>
        <v/>
      </c>
      <c r="AQ5" s="421">
        <f t="array" ref="AQ5:AQ1500">MediaScorecard!AR5:AR2459</f>
        <v/>
      </c>
      <c r="AR5" s="421">
        <f t="array" ref="AR5:AR1500">MediaScorecard!AS5:AS2459</f>
        <v/>
      </c>
      <c r="AS5" s="421">
        <f t="array" ref="AS5:AS1500">MediaScorecard!AT5:AT2459</f>
        <v/>
      </c>
      <c r="AT5" s="273">
        <f t="array" ref="AT5:AT1500">IF(MediaScorecard!AU5:AU2459="x", "10", "0")</f>
        <v/>
      </c>
      <c r="AU5" s="274">
        <f t="array" ref="AU5:AU1500">IF(MediaScorecard!AV5:AV2459="x", "12", "0")</f>
        <v/>
      </c>
      <c r="AV5" s="274">
        <f t="array" ref="AV5:AV1500">IF(MediaScorecard!AW5:AW2459="x", "5", "0")</f>
        <v/>
      </c>
      <c r="AW5" s="274">
        <f t="array" ref="AW5:AW1500">IF(MediaScorecard!AX5:AX2459="x", "3", "0")</f>
        <v/>
      </c>
      <c r="AX5" s="274">
        <f t="array" ref="AX5:AX1500">IF(MediaScorecard!AY5:AY2459="x", "12", "0")</f>
        <v/>
      </c>
      <c r="AY5" s="274">
        <f t="array" ref="AY5:AY1500">IF(MediaScorecard!AZ5:AZ2459="x", "2", "0")</f>
        <v/>
      </c>
      <c r="AZ5" s="275">
        <f t="array" ref="AZ5:AZ1500">IF(MediaScorecard!BA5:BA2459="x", "0", "0")</f>
        <v/>
      </c>
      <c r="BA5" s="272">
        <f t="array" ref="BA5:BA1500">IF(MediaScorecard!BB5:BB2459="x", "Y", "0")</f>
        <v/>
      </c>
      <c r="BB5" s="421">
        <f t="array" ref="BB5:BB1500">IF(MediaScorecard!BC5:BC2459="x", "5", "0")</f>
        <v/>
      </c>
      <c r="BC5" s="421">
        <f t="array" ref="BC5:BC1500">IF(MediaScorecard!BD5:BD2459="x", "5", "0")</f>
        <v/>
      </c>
      <c r="BD5" s="421">
        <f t="array" ref="BD5:BD1500">IF(MediaScorecard!BE5:BE2459="x", "3", "0")</f>
        <v/>
      </c>
      <c r="BE5" s="421">
        <f t="array" ref="BE5:BE1500">IF(MediaScorecard!BF5:BF2459="x", "3", "0")</f>
        <v/>
      </c>
      <c r="BF5" s="421">
        <f t="array" ref="BF5:BF1500">IF(MediaScorecard!BG5:BG2459="x", "12", "0")</f>
        <v/>
      </c>
      <c r="BG5" s="421">
        <f t="array" ref="BG5:BG1500">IF(MediaScorecard!BH5:BH2459="x", "12", "0")</f>
        <v/>
      </c>
      <c r="BH5" s="421">
        <f t="array" ref="BH5:BH1500">IF(MediaScorecard!BI5:BI2459="x", "12", "0")</f>
        <v/>
      </c>
      <c r="BI5" s="421">
        <f t="array" ref="BI5:BI1500">IF(MediaScorecard!BJ5:BJ2459="x", "8", "0")</f>
        <v/>
      </c>
      <c r="BJ5" s="421">
        <f t="array" ref="BJ5:BJ1500">IF(MediaScorecard!BK5:BK2459="x", "8", "0")</f>
        <v/>
      </c>
      <c r="BK5" s="421">
        <f t="array" ref="BK5:BK1500">IF(MediaScorecard!BL5:BL2459="x", "5", "0")</f>
        <v/>
      </c>
      <c r="BL5" s="421">
        <f t="array" ref="BL5:BL1500">IF(MediaScorecard!BM5:BM2459="x", "5", "0")</f>
        <v/>
      </c>
      <c r="BM5" s="421">
        <f t="array" ref="BM5:BM1500">IF(MediaScorecard!BN5:BN2459="x", "3", "0")</f>
        <v/>
      </c>
      <c r="BN5" s="421">
        <f t="array" ref="BN5:BN1500">IF(MediaScorecard!BO5:BO2459="x", "3", "0")</f>
        <v/>
      </c>
      <c r="BO5" s="270">
        <f t="array" ref="BO5:BO1500">IF(MediaScorecard!BP5:BP2459="x", "5", "0")</f>
        <v/>
      </c>
      <c r="BP5" s="421">
        <f t="array" ref="BP5:BP1500">IF(MediaScorecard!BQ5:BQ2459="x", "5", "0")</f>
        <v/>
      </c>
      <c r="BQ5" s="421">
        <f t="array" ref="BQ5:BQ1500">IF(MediaScorecard!BR5:BR2459="x", "12", "0")</f>
        <v/>
      </c>
      <c r="BR5" s="421">
        <f t="array" ref="BR5:BR1500">IF(MediaScorecard!BS5:BS2459="x", "12", "0")</f>
        <v/>
      </c>
      <c r="BS5" s="421">
        <f t="array" ref="BS5:BS1500">IF(MediaScorecard!BT5:BT2459="x", "12", "0")</f>
        <v/>
      </c>
      <c r="BT5" s="421">
        <f t="array" ref="BT5:BT1500">IF(MediaScorecard!BU5:BU2459="x", "12", "0")</f>
        <v/>
      </c>
      <c r="BU5" s="421">
        <f t="array" ref="BU5:BU1500">IF(MediaScorecard!BV5:BV2459="x", "12", "0")</f>
        <v/>
      </c>
      <c r="BV5" s="421">
        <f t="array" ref="BV5:BV1500">IF(MediaScorecard!BW5:BW2459="x", "12", "0")</f>
        <v/>
      </c>
      <c r="BW5" s="272">
        <f t="array" ref="BW5:BW1500">IF(MediaScorecard!BX5:BX2459="x", "12", "0")</f>
        <v/>
      </c>
      <c r="BX5" s="276">
        <f t="array" ref="BX5">SUM(IF(COUNTIF(MediaScorecard!CC5:CC2459, "*1.*"), 2, 0), IF(COUNTIF(MediaScorecard!CC5:CC2459, "*2.*"), 2, 0), IF(COUNTIF(MediaScorecard!CC5:CC2459, "*3.*"), 2, 0), IF(COUNTIF(MediaScorecard!CC5:CC2459, "*4.*"), 2, 0), IF(COUNTIF(MediaScorecard!CC5:CC2459, "*5.*"), 2, 0), IF(COUNTIF(MediaScorecard!CC5:CC2459, "*6.*"), 2, 0))</f>
        <v/>
      </c>
      <c r="BY5" s="277">
        <f t="array" ref="BY5">SUM(VALUE(AT5),VALUE(AU5),VALUE(AV5),VALUE(AW5),VALUE(AX5),VALUE(AY5),VALUE(AZ5),VALUE(BB5),VALUE(BC5),VALUE(BD5),VALUE(BE5),VALUE(BF5),VALUE(BG5),VALUE(BH5),VALUE(BI5),VALUE(BJ5),VALUE(BK5),VALUE(BL5),VALUE(BM5),VALUE(BN5),VALUE(BO5),VALUE(BP5),VALUE(BQ5),VALUE(BR5),VALUE(BS5),VALUE(BT5),VALUE(BU5),VALUE(BV5),VALUE(BW5))</f>
        <v/>
      </c>
      <c r="BZ5" s="307" t="n"/>
      <c r="CA5" s="307" t="n"/>
      <c r="CB5" s="307" t="n"/>
      <c r="CC5" s="307" t="n"/>
      <c r="CD5" s="307" t="n"/>
      <c r="CE5" s="307" t="n"/>
      <c r="CF5" s="307" t="n"/>
      <c r="CG5" s="307" t="n"/>
      <c r="CH5" s="307" t="n"/>
      <c r="CI5" s="307" t="n"/>
      <c r="CJ5" s="307" t="n"/>
      <c r="CK5" s="307" t="n"/>
      <c r="CL5" s="307" t="n"/>
      <c r="CM5" s="307" t="n"/>
      <c r="CN5" s="307" t="n"/>
      <c r="CO5" s="307" t="n"/>
      <c r="CP5" s="307" t="n"/>
      <c r="CQ5" s="307" t="n"/>
      <c r="CR5" s="279">
        <f t="array" ref="CR5:CR1500">MediaScorecard!CE5:CE2459</f>
        <v/>
      </c>
      <c r="CS5" s="280">
        <f t="array" ref="CS5">AVERAGE(Value(BY5),value(CR5))</f>
        <v/>
      </c>
      <c r="CT5" s="421">
        <f>(IF(OR(MediaScorecard!BH5="x", MediaScorecard!BI5="x",MediaScorecard!BJ5="x",MediaScorecard!BK5="x",MediaScorecard!BL5="x"),1, 2))</f>
        <v/>
      </c>
      <c r="CV5" s="281" t="n"/>
      <c r="CW5" s="282" t="n"/>
      <c r="CY5" s="308" t="n"/>
      <c r="CZ5" s="308" t="n"/>
      <c r="DA5" s="308" t="n"/>
    </row>
    <row r="6" ht="21" customHeight="1" s="590">
      <c r="A6" s="421" t="inlineStr">
        <is>
          <t>Supply Chain Digital</t>
        </is>
      </c>
      <c r="B6" s="265" t="inlineStr">
        <is>
          <t>Top 10: Predictions for 2025</t>
        </is>
      </c>
      <c r="C6" s="266" t="n">
        <v>45665</v>
      </c>
      <c r="D6" s="267" t="inlineStr">
        <is>
          <t>Q1</t>
        </is>
      </c>
      <c r="E6" s="267" t="inlineStr">
        <is>
          <t>UK</t>
        </is>
      </c>
      <c r="F6" s="268" t="inlineStr">
        <is>
          <t>EMEA</t>
        </is>
      </c>
      <c r="G6" s="421" t="n"/>
      <c r="H6" s="269" t="n"/>
      <c r="I6" s="421" t="n"/>
      <c r="J6" s="421" t="n"/>
      <c r="K6" s="421" t="n"/>
      <c r="L6" s="421" t="n"/>
      <c r="M6" s="421" t="n"/>
      <c r="N6" s="421" t="n"/>
      <c r="O6" s="421" t="n"/>
      <c r="P6" s="421" t="n"/>
      <c r="Q6" s="421" t="n"/>
      <c r="R6" s="270" t="n"/>
      <c r="S6" s="421" t="n"/>
      <c r="T6" s="421" t="n"/>
      <c r="U6" s="421" t="n"/>
      <c r="V6" s="421" t="n"/>
      <c r="W6" s="421" t="n"/>
      <c r="X6" s="421" t="n"/>
      <c r="Y6" s="421" t="n"/>
      <c r="Z6" s="421" t="n"/>
      <c r="AA6" s="421" t="n"/>
      <c r="AB6" s="421" t="n"/>
      <c r="AC6" s="421" t="n"/>
      <c r="AD6" s="421" t="n"/>
      <c r="AE6" s="421" t="n"/>
      <c r="AF6" s="421" t="n"/>
      <c r="AG6" s="421" t="n"/>
      <c r="AH6" s="421" t="n"/>
      <c r="AI6" s="421" t="n"/>
      <c r="AJ6" s="297" t="n"/>
      <c r="AK6" s="297" t="n"/>
      <c r="AL6" s="284" t="n"/>
      <c r="AM6" s="297" t="n"/>
      <c r="AN6" s="285" t="inlineStr">
        <is>
          <t>x</t>
        </is>
      </c>
      <c r="AO6" s="297" t="n"/>
      <c r="AP6" s="297" t="inlineStr">
        <is>
          <t>x</t>
        </is>
      </c>
      <c r="AQ6" s="297" t="n"/>
      <c r="AR6" s="297" t="n"/>
      <c r="AS6" s="297" t="n"/>
      <c r="AT6" s="285" t="inlineStr">
        <is>
          <t>0</t>
        </is>
      </c>
      <c r="AU6" s="297" t="inlineStr">
        <is>
          <t>12</t>
        </is>
      </c>
      <c r="AV6" s="297" t="inlineStr">
        <is>
          <t>0</t>
        </is>
      </c>
      <c r="AW6" s="297" t="inlineStr">
        <is>
          <t>0</t>
        </is>
      </c>
      <c r="AX6" s="297" t="inlineStr">
        <is>
          <t>0</t>
        </is>
      </c>
      <c r="AY6" s="286" t="inlineStr">
        <is>
          <t>0</t>
        </is>
      </c>
      <c r="AZ6" s="286" t="inlineStr">
        <is>
          <t>0</t>
        </is>
      </c>
      <c r="BA6" s="287" t="inlineStr">
        <is>
          <t>0</t>
        </is>
      </c>
      <c r="BB6" s="286" t="inlineStr">
        <is>
          <t>0</t>
        </is>
      </c>
      <c r="BC6" s="286" t="inlineStr">
        <is>
          <t>5</t>
        </is>
      </c>
      <c r="BD6" s="286" t="inlineStr">
        <is>
          <t>3</t>
        </is>
      </c>
      <c r="BE6" s="286" t="inlineStr">
        <is>
          <t>0</t>
        </is>
      </c>
      <c r="BF6" s="286" t="inlineStr">
        <is>
          <t>0</t>
        </is>
      </c>
      <c r="BG6" s="286" t="inlineStr">
        <is>
          <t>0</t>
        </is>
      </c>
      <c r="BH6" s="297" t="inlineStr">
        <is>
          <t>0</t>
        </is>
      </c>
      <c r="BI6" s="297" t="inlineStr">
        <is>
          <t>0</t>
        </is>
      </c>
      <c r="BJ6" s="297" t="inlineStr">
        <is>
          <t>0</t>
        </is>
      </c>
      <c r="BK6" s="297" t="inlineStr">
        <is>
          <t>0</t>
        </is>
      </c>
      <c r="BL6" s="297" t="inlineStr">
        <is>
          <t>5</t>
        </is>
      </c>
      <c r="BM6" s="297" t="inlineStr">
        <is>
          <t>0</t>
        </is>
      </c>
      <c r="BN6" s="297" t="inlineStr">
        <is>
          <t>0</t>
        </is>
      </c>
      <c r="BO6" s="285" t="inlineStr">
        <is>
          <t>5</t>
        </is>
      </c>
      <c r="BP6" s="297" t="inlineStr">
        <is>
          <t>0</t>
        </is>
      </c>
      <c r="BQ6" s="297" t="inlineStr">
        <is>
          <t>0</t>
        </is>
      </c>
      <c r="BR6" s="297" t="inlineStr">
        <is>
          <t>0</t>
        </is>
      </c>
      <c r="BS6" s="297" t="inlineStr">
        <is>
          <t>0</t>
        </is>
      </c>
      <c r="BT6" s="297" t="inlineStr">
        <is>
          <t>0</t>
        </is>
      </c>
      <c r="BU6" s="297" t="inlineStr">
        <is>
          <t>0</t>
        </is>
      </c>
      <c r="BV6" s="297" t="inlineStr">
        <is>
          <t>12</t>
        </is>
      </c>
      <c r="BW6" s="288" t="inlineStr">
        <is>
          <t>0</t>
        </is>
      </c>
      <c r="BX6" s="276">
        <f>SUM(IF(COUNTIF(#REF!, "*1.*"), 2, 0), IF(COUNTIF(#REF!, "*2.*"), 2, 0), IF(COUNTIF(#REF!, "*3.*"), 2, 0), IF(COUNTIF(#REF!, "*4.*"), 2, 0), IF(COUNTIF(#REF!, "*5.*"), 2, 0), IF(COUNTIF(#REF!, "*6.*"), 2, 0))</f>
        <v/>
      </c>
      <c r="BY6" s="277">
        <f t="array" ref="BY6">SUM(VALUE(AT6),VALUE(AU6),VALUE(AV6),VALUE(AW6),VALUE(AX6),VALUE(AY6),VALUE(AZ6),VALUE(BB6),VALUE(BC6),VALUE(BD6),VALUE(BE6),VALUE(BF6),VALUE(BG6),VALUE(BH6),VALUE(BI6),VALUE(BJ6),VALUE(BK6),VALUE(BL6),VALUE(BM6),VALUE(BN6),VALUE(BO6),VALUE(BP6),VALUE(BQ6),VALUE(BR6),VALUE(BS6),VALUE(BT6),VALUE(BU6),VALUE(BV6),VALUE(BW6))</f>
        <v/>
      </c>
      <c r="BZ6" s="307" t="n"/>
      <c r="CA6" s="307" t="n"/>
      <c r="CB6" s="307" t="n"/>
      <c r="CC6" s="307" t="n"/>
      <c r="CD6" s="307" t="n"/>
      <c r="CE6" s="307" t="n"/>
      <c r="CF6" s="307" t="n"/>
      <c r="CG6" s="307" t="n"/>
      <c r="CH6" s="307" t="n"/>
      <c r="CI6" s="307" t="n"/>
      <c r="CJ6" s="307" t="n"/>
      <c r="CK6" s="307" t="n"/>
      <c r="CL6" s="307" t="n"/>
      <c r="CM6" s="307" t="n"/>
      <c r="CN6" s="307" t="n"/>
      <c r="CO6" s="307" t="n"/>
      <c r="CP6" s="307" t="n"/>
      <c r="CQ6" s="307" t="n"/>
      <c r="CR6" s="279" t="n">
        <v>44</v>
      </c>
      <c r="CS6" s="280">
        <f t="array" ref="CS6">AVERAGE(Value(BY6),value(CR6))</f>
        <v/>
      </c>
      <c r="CT6" s="421">
        <f>(IF(OR(MediaScorecard!BH6="x", MediaScorecard!BI6="x",MediaScorecard!BJ6="x",MediaScorecard!BK6="x",MediaScorecard!BL6="x"),1, 2))</f>
        <v/>
      </c>
      <c r="CV6" s="281" t="n"/>
      <c r="CW6" s="282" t="n"/>
      <c r="CY6" s="308" t="n"/>
      <c r="CZ6" s="308" t="n"/>
      <c r="DA6" s="308" t="n"/>
    </row>
    <row r="7" ht="21" customHeight="1" s="590">
      <c r="A7" s="421" t="inlineStr">
        <is>
          <t>Construction Business Owner</t>
        </is>
      </c>
      <c r="B7" s="265" t="inlineStr">
        <is>
          <t>Ask the Experts: What is Your Industry Outlook for 2025?</t>
        </is>
      </c>
      <c r="C7" s="266" t="n">
        <v>45658</v>
      </c>
      <c r="D7" s="267" t="inlineStr">
        <is>
          <t>Q1</t>
        </is>
      </c>
      <c r="E7" s="267" t="inlineStr">
        <is>
          <t>US</t>
        </is>
      </c>
      <c r="F7" s="268" t="inlineStr">
        <is>
          <t>NAM</t>
        </is>
      </c>
      <c r="G7" s="421" t="n"/>
      <c r="H7" s="269" t="n"/>
      <c r="I7" s="421" t="n"/>
      <c r="J7" s="421" t="n"/>
      <c r="K7" s="421" t="n"/>
      <c r="L7" s="421" t="n"/>
      <c r="M7" s="421" t="n"/>
      <c r="N7" s="421" t="n"/>
      <c r="O7" s="421" t="n"/>
      <c r="P7" s="421" t="n"/>
      <c r="Q7" s="421" t="n"/>
      <c r="R7" s="270" t="n"/>
      <c r="S7" s="421" t="n"/>
      <c r="T7" s="421" t="n"/>
      <c r="U7" s="421" t="n"/>
      <c r="V7" s="421" t="n"/>
      <c r="W7" s="421" t="n"/>
      <c r="X7" s="421" t="n"/>
      <c r="Y7" s="421" t="n"/>
      <c r="Z7" s="421" t="n"/>
      <c r="AA7" s="421" t="n"/>
      <c r="AB7" s="421" t="n"/>
      <c r="AC7" s="421" t="n"/>
      <c r="AD7" s="421" t="n"/>
      <c r="AE7" s="421" t="n"/>
      <c r="AF7" s="421" t="n"/>
      <c r="AG7" s="421" t="n"/>
      <c r="AH7" s="421" t="n"/>
      <c r="AI7" s="421" t="n"/>
      <c r="AJ7" s="297" t="n"/>
      <c r="AK7" s="297" t="n"/>
      <c r="AL7" s="284" t="n"/>
      <c r="AM7" s="297" t="n"/>
      <c r="AN7" s="285" t="n"/>
      <c r="AO7" s="297" t="n"/>
      <c r="AP7" s="297" t="n"/>
      <c r="AQ7" s="297" t="n"/>
      <c r="AR7" s="297" t="n"/>
      <c r="AS7" s="297" t="n"/>
      <c r="AT7" s="285" t="inlineStr">
        <is>
          <t>0</t>
        </is>
      </c>
      <c r="AU7" s="297" t="inlineStr">
        <is>
          <t>12</t>
        </is>
      </c>
      <c r="AV7" s="297" t="inlineStr">
        <is>
          <t>0</t>
        </is>
      </c>
      <c r="AW7" s="297" t="inlineStr">
        <is>
          <t>0</t>
        </is>
      </c>
      <c r="AX7" s="297" t="inlineStr">
        <is>
          <t>0</t>
        </is>
      </c>
      <c r="AY7" s="286" t="inlineStr">
        <is>
          <t>0</t>
        </is>
      </c>
      <c r="AZ7" s="286" t="inlineStr">
        <is>
          <t>0</t>
        </is>
      </c>
      <c r="BA7" s="287" t="inlineStr">
        <is>
          <t>0</t>
        </is>
      </c>
      <c r="BB7" s="286" t="inlineStr">
        <is>
          <t>0</t>
        </is>
      </c>
      <c r="BC7" s="286" t="inlineStr">
        <is>
          <t>0</t>
        </is>
      </c>
      <c r="BD7" s="286" t="inlineStr">
        <is>
          <t>0</t>
        </is>
      </c>
      <c r="BE7" s="286" t="inlineStr">
        <is>
          <t>0</t>
        </is>
      </c>
      <c r="BF7" s="286" t="inlineStr">
        <is>
          <t>0</t>
        </is>
      </c>
      <c r="BG7" s="286" t="inlineStr">
        <is>
          <t>0</t>
        </is>
      </c>
      <c r="BH7" s="297" t="inlineStr">
        <is>
          <t>0</t>
        </is>
      </c>
      <c r="BI7" s="297" t="inlineStr">
        <is>
          <t>0</t>
        </is>
      </c>
      <c r="BJ7" s="297" t="inlineStr">
        <is>
          <t>0</t>
        </is>
      </c>
      <c r="BK7" s="297" t="inlineStr">
        <is>
          <t>0</t>
        </is>
      </c>
      <c r="BL7" s="297" t="inlineStr">
        <is>
          <t>5</t>
        </is>
      </c>
      <c r="BM7" s="297" t="inlineStr">
        <is>
          <t>0</t>
        </is>
      </c>
      <c r="BN7" s="297" t="inlineStr">
        <is>
          <t>0</t>
        </is>
      </c>
      <c r="BO7" s="285" t="inlineStr">
        <is>
          <t>0</t>
        </is>
      </c>
      <c r="BP7" s="297" t="inlineStr">
        <is>
          <t>0</t>
        </is>
      </c>
      <c r="BQ7" s="297" t="inlineStr">
        <is>
          <t>0</t>
        </is>
      </c>
      <c r="BR7" s="297" t="inlineStr">
        <is>
          <t>0</t>
        </is>
      </c>
      <c r="BS7" s="297" t="inlineStr">
        <is>
          <t>0</t>
        </is>
      </c>
      <c r="BT7" s="297" t="inlineStr">
        <is>
          <t>0</t>
        </is>
      </c>
      <c r="BU7" s="297" t="inlineStr">
        <is>
          <t>0</t>
        </is>
      </c>
      <c r="BV7" s="297" t="inlineStr">
        <is>
          <t>0</t>
        </is>
      </c>
      <c r="BW7" s="288" t="inlineStr">
        <is>
          <t>0</t>
        </is>
      </c>
      <c r="BX7" s="276">
        <f>SUM(IF(COUNTIF(#REF!, "*1.*"), 2, 0), IF(COUNTIF(#REF!, "*2.*"), 2, 0), IF(COUNTIF(#REF!, "*3.*"), 2, 0), IF(COUNTIF(#REF!, "*4.*"), 2, 0), IF(COUNTIF(#REF!, "*5.*"), 2, 0), IF(COUNTIF(#REF!, "*6.*"), 2, 0))</f>
        <v/>
      </c>
      <c r="BY7" s="277">
        <f t="array" ref="BY7">SUM(VALUE(AT7),VALUE(AU7),VALUE(AV7),VALUE(AW7),VALUE(AX7),VALUE(AY7),VALUE(AZ7),VALUE(BB7),VALUE(BC7),VALUE(BD7),VALUE(BE7),VALUE(BF7),VALUE(BG7),VALUE(BH7),VALUE(BI7),VALUE(BJ7),VALUE(BK7),VALUE(BL7),VALUE(BM7),VALUE(BN7),VALUE(BO7),VALUE(BP7),VALUE(BQ7),VALUE(BR7),VALUE(BS7),VALUE(BT7),VALUE(BU7),VALUE(BV7),VALUE(BW7))</f>
        <v/>
      </c>
      <c r="BZ7" s="307" t="n"/>
      <c r="CA7" s="307" t="n"/>
      <c r="CB7" s="307" t="n"/>
      <c r="CC7" s="307" t="n"/>
      <c r="CD7" s="307" t="n"/>
      <c r="CE7" s="307" t="n"/>
      <c r="CF7" s="307" t="n"/>
      <c r="CG7" s="307" t="n"/>
      <c r="CH7" s="307" t="n"/>
      <c r="CI7" s="307" t="n"/>
      <c r="CJ7" s="307" t="n"/>
      <c r="CK7" s="307" t="n"/>
      <c r="CL7" s="307" t="n"/>
      <c r="CM7" s="307" t="n"/>
      <c r="CN7" s="307" t="n"/>
      <c r="CO7" s="307" t="n"/>
      <c r="CP7" s="307" t="n"/>
      <c r="CQ7" s="307" t="n"/>
      <c r="CR7" s="279" t="n">
        <v>0</v>
      </c>
      <c r="CS7" s="280">
        <f t="array" ref="CS7">AVERAGE(Value(BY7),value(CR7))</f>
        <v/>
      </c>
      <c r="CT7" s="421">
        <f>(IF(OR(MediaScorecard!BH7="x", MediaScorecard!BI7="x",MediaScorecard!BJ7="x",MediaScorecard!BK7="x",MediaScorecard!BL7="x"),1, 2))</f>
        <v/>
      </c>
      <c r="CU7" s="281" t="n"/>
      <c r="CY7" s="308" t="n"/>
      <c r="CZ7" s="308" t="n"/>
      <c r="DA7" s="308" t="n"/>
    </row>
    <row r="8" ht="21" customHeight="1" s="590">
      <c r="A8" s="421" t="inlineStr">
        <is>
          <t>GIM International</t>
        </is>
      </c>
      <c r="B8" s="265" t="inlineStr">
        <is>
          <t>The geospatial sector unpacked in six questions</t>
        </is>
      </c>
      <c r="C8" s="266" t="n">
        <v>45666</v>
      </c>
      <c r="D8" s="267" t="inlineStr">
        <is>
          <t>Q1</t>
        </is>
      </c>
      <c r="E8" s="267" t="inlineStr">
        <is>
          <t>NL</t>
        </is>
      </c>
      <c r="F8" s="268" t="inlineStr">
        <is>
          <t>Global</t>
        </is>
      </c>
      <c r="G8" s="421" t="n"/>
      <c r="H8" s="269" t="n"/>
      <c r="I8" s="421" t="n"/>
      <c r="J8" s="421" t="n"/>
      <c r="K8" s="421" t="n"/>
      <c r="L8" s="421" t="n"/>
      <c r="M8" s="421" t="n"/>
      <c r="N8" s="421" t="n"/>
      <c r="O8" s="421" t="n"/>
      <c r="P8" s="421" t="n"/>
      <c r="Q8" s="421" t="n"/>
      <c r="R8" s="270" t="inlineStr">
        <is>
          <t>x</t>
        </is>
      </c>
      <c r="S8" s="421" t="n"/>
      <c r="T8" s="421" t="inlineStr">
        <is>
          <t>x</t>
        </is>
      </c>
      <c r="U8" s="421" t="n"/>
      <c r="V8" s="421" t="n"/>
      <c r="W8" s="421" t="n"/>
      <c r="X8" s="421" t="n"/>
      <c r="Y8" s="421" t="n"/>
      <c r="Z8" s="421" t="n"/>
      <c r="AA8" s="421" t="n"/>
      <c r="AB8" s="421" t="n"/>
      <c r="AC8" s="421" t="n"/>
      <c r="AD8" s="421" t="n"/>
      <c r="AE8" s="421" t="n"/>
      <c r="AF8" s="421" t="n"/>
      <c r="AG8" s="421" t="n"/>
      <c r="AH8" s="421" t="n"/>
      <c r="AI8" s="421" t="n"/>
      <c r="AJ8" s="297" t="n"/>
      <c r="AK8" s="297" t="n"/>
      <c r="AL8" s="284" t="n"/>
      <c r="AM8" s="297" t="n"/>
      <c r="AN8" s="285" t="n"/>
      <c r="AO8" s="297" t="n"/>
      <c r="AP8" s="297" t="n"/>
      <c r="AQ8" s="297" t="n"/>
      <c r="AR8" s="297" t="n"/>
      <c r="AS8" s="297" t="n"/>
      <c r="AT8" s="285" t="inlineStr">
        <is>
          <t>0</t>
        </is>
      </c>
      <c r="AU8" s="297" t="inlineStr">
        <is>
          <t>12</t>
        </is>
      </c>
      <c r="AV8" s="297" t="inlineStr">
        <is>
          <t>0</t>
        </is>
      </c>
      <c r="AW8" s="297" t="inlineStr">
        <is>
          <t>0</t>
        </is>
      </c>
      <c r="AX8" s="297" t="inlineStr">
        <is>
          <t>0</t>
        </is>
      </c>
      <c r="AY8" s="286" t="inlineStr">
        <is>
          <t>0</t>
        </is>
      </c>
      <c r="AZ8" s="286" t="inlineStr">
        <is>
          <t>0</t>
        </is>
      </c>
      <c r="BA8" s="287" t="inlineStr">
        <is>
          <t>0</t>
        </is>
      </c>
      <c r="BB8" s="286" t="inlineStr">
        <is>
          <t>0</t>
        </is>
      </c>
      <c r="BC8" s="286" t="inlineStr">
        <is>
          <t>0</t>
        </is>
      </c>
      <c r="BD8" s="286" t="inlineStr">
        <is>
          <t>0</t>
        </is>
      </c>
      <c r="BE8" s="286" t="inlineStr">
        <is>
          <t>0</t>
        </is>
      </c>
      <c r="BF8" s="286" t="inlineStr">
        <is>
          <t>0</t>
        </is>
      </c>
      <c r="BG8" s="286" t="inlineStr">
        <is>
          <t>0</t>
        </is>
      </c>
      <c r="BH8" s="297" t="inlineStr">
        <is>
          <t>0</t>
        </is>
      </c>
      <c r="BI8" s="297" t="inlineStr">
        <is>
          <t>0</t>
        </is>
      </c>
      <c r="BJ8" s="297" t="inlineStr">
        <is>
          <t>0</t>
        </is>
      </c>
      <c r="BK8" s="297" t="inlineStr">
        <is>
          <t>0</t>
        </is>
      </c>
      <c r="BL8" s="297" t="inlineStr">
        <is>
          <t>5</t>
        </is>
      </c>
      <c r="BM8" s="297" t="inlineStr">
        <is>
          <t>0</t>
        </is>
      </c>
      <c r="BN8" s="297" t="inlineStr">
        <is>
          <t>0</t>
        </is>
      </c>
      <c r="BO8" s="285" t="inlineStr">
        <is>
          <t>0</t>
        </is>
      </c>
      <c r="BP8" s="297" t="inlineStr">
        <is>
          <t>0</t>
        </is>
      </c>
      <c r="BQ8" s="297" t="inlineStr">
        <is>
          <t>0</t>
        </is>
      </c>
      <c r="BR8" s="297" t="inlineStr">
        <is>
          <t>0</t>
        </is>
      </c>
      <c r="BS8" s="297" t="inlineStr">
        <is>
          <t>0</t>
        </is>
      </c>
      <c r="BT8" s="297" t="inlineStr">
        <is>
          <t>0</t>
        </is>
      </c>
      <c r="BU8" s="297" t="inlineStr">
        <is>
          <t>0</t>
        </is>
      </c>
      <c r="BV8" s="297" t="inlineStr">
        <is>
          <t>0</t>
        </is>
      </c>
      <c r="BW8" s="288" t="inlineStr">
        <is>
          <t>0</t>
        </is>
      </c>
      <c r="BX8" s="276">
        <f>SUM(IF(COUNTIF(#REF!, "*1.*"), 2, 0), IF(COUNTIF(#REF!, "*2.*"), 2, 0), IF(COUNTIF(#REF!, "*3.*"), 2, 0), IF(COUNTIF(#REF!, "*4.*"), 2, 0), IF(COUNTIF(#REF!, "*5.*"), 2, 0), IF(COUNTIF(#REF!, "*6.*"), 2, 0))</f>
        <v/>
      </c>
      <c r="BY8" s="277">
        <f t="array" ref="BY8">SUM(VALUE(AT8),VALUE(AU8),VALUE(AV8),VALUE(AW8),VALUE(AX8),VALUE(AY8),VALUE(AZ8),VALUE(BB8),VALUE(BC8),VALUE(BD8),VALUE(BE8),VALUE(BF8),VALUE(BG8),VALUE(BH8),VALUE(BI8),VALUE(BJ8),VALUE(BK8),VALUE(BL8),VALUE(BM8),VALUE(BN8),VALUE(BO8),VALUE(BP8),VALUE(BQ8),VALUE(BR8),VALUE(BS8),VALUE(BT8),VALUE(BU8),VALUE(BV8),VALUE(BW8))</f>
        <v/>
      </c>
      <c r="BZ8" s="307" t="n"/>
      <c r="CA8" s="307" t="n"/>
      <c r="CB8" s="307" t="n"/>
      <c r="CC8" s="307" t="n"/>
      <c r="CD8" s="307" t="n"/>
      <c r="CE8" s="307" t="n"/>
      <c r="CF8" s="307" t="n"/>
      <c r="CG8" s="307" t="n"/>
      <c r="CH8" s="307" t="n"/>
      <c r="CI8" s="307" t="n"/>
      <c r="CJ8" s="307" t="n"/>
      <c r="CK8" s="307" t="n"/>
      <c r="CL8" s="307" t="n"/>
      <c r="CM8" s="307" t="n"/>
      <c r="CN8" s="307" t="n"/>
      <c r="CO8" s="307" t="n"/>
      <c r="CP8" s="307" t="n"/>
      <c r="CQ8" s="307" t="n"/>
      <c r="CR8" s="279" t="n">
        <v>31</v>
      </c>
      <c r="CS8" s="280">
        <f t="array" ref="CS8">AVERAGE(Value(BY8),value(CR8))</f>
        <v/>
      </c>
      <c r="CT8" s="421">
        <f>(IF(OR(MediaScorecard!BH8="x", MediaScorecard!BI8="x",MediaScorecard!BJ8="x",MediaScorecard!BK8="x",MediaScorecard!BL8="x"),1, 2))</f>
        <v/>
      </c>
      <c r="CU8" s="281" t="n"/>
      <c r="CY8" s="308" t="n"/>
      <c r="CZ8" s="308" t="n"/>
      <c r="DA8" s="308" t="n"/>
    </row>
    <row r="9" ht="21" customHeight="1" s="590">
      <c r="A9" s="421" t="inlineStr">
        <is>
          <t>Auto Connected Car</t>
        </is>
      </c>
      <c r="B9" s="265" t="inlineStr">
        <is>
          <t>CES2025 Automotive Round-Up Day 2</t>
        </is>
      </c>
      <c r="C9" s="266" t="n">
        <v>45663</v>
      </c>
      <c r="D9" s="267" t="inlineStr">
        <is>
          <t>Q1</t>
        </is>
      </c>
      <c r="E9" s="267" t="inlineStr">
        <is>
          <t>US</t>
        </is>
      </c>
      <c r="F9" s="268" t="inlineStr">
        <is>
          <t>Global</t>
        </is>
      </c>
      <c r="G9" s="421" t="n"/>
      <c r="H9" s="269" t="n"/>
      <c r="I9" s="421" t="n"/>
      <c r="J9" s="421" t="n"/>
      <c r="K9" s="421" t="n"/>
      <c r="L9" s="421" t="n"/>
      <c r="M9" s="421" t="n"/>
      <c r="N9" s="421" t="n"/>
      <c r="O9" s="421" t="n"/>
      <c r="P9" s="421" t="n"/>
      <c r="Q9" s="421" t="n"/>
      <c r="R9" s="270" t="inlineStr">
        <is>
          <t>x</t>
        </is>
      </c>
      <c r="S9" s="421" t="n"/>
      <c r="T9" s="421" t="n"/>
      <c r="U9" s="421" t="n"/>
      <c r="V9" s="421" t="inlineStr">
        <is>
          <t>x</t>
        </is>
      </c>
      <c r="W9" s="421" t="n"/>
      <c r="X9" s="421" t="n"/>
      <c r="Y9" s="421" t="n"/>
      <c r="Z9" s="421" t="n"/>
      <c r="AA9" s="421" t="n"/>
      <c r="AB9" s="421" t="n"/>
      <c r="AC9" s="421" t="n"/>
      <c r="AD9" s="421" t="n"/>
      <c r="AE9" s="421" t="n"/>
      <c r="AF9" s="421" t="n"/>
      <c r="AG9" s="421" t="n"/>
      <c r="AH9" s="421" t="n"/>
      <c r="AI9" s="421" t="n"/>
      <c r="AJ9" s="297" t="n"/>
      <c r="AK9" s="297" t="n"/>
      <c r="AL9" s="284" t="n"/>
      <c r="AM9" s="297" t="n"/>
      <c r="AN9" s="285" t="n"/>
      <c r="AO9" s="297" t="n"/>
      <c r="AP9" s="297" t="n"/>
      <c r="AQ9" s="297" t="n"/>
      <c r="AR9" s="297" t="n"/>
      <c r="AS9" s="297" t="n"/>
      <c r="AT9" s="285" t="inlineStr">
        <is>
          <t>0</t>
        </is>
      </c>
      <c r="AU9" s="297" t="inlineStr">
        <is>
          <t>0</t>
        </is>
      </c>
      <c r="AV9" s="297" t="inlineStr">
        <is>
          <t>0</t>
        </is>
      </c>
      <c r="AW9" s="297" t="inlineStr">
        <is>
          <t>0</t>
        </is>
      </c>
      <c r="AX9" s="297" t="inlineStr">
        <is>
          <t>0</t>
        </is>
      </c>
      <c r="AY9" s="286" t="inlineStr">
        <is>
          <t>2</t>
        </is>
      </c>
      <c r="AZ9" s="286" t="inlineStr">
        <is>
          <t>0</t>
        </is>
      </c>
      <c r="BA9" s="287" t="inlineStr">
        <is>
          <t>0</t>
        </is>
      </c>
      <c r="BB9" s="286" t="inlineStr">
        <is>
          <t>0</t>
        </is>
      </c>
      <c r="BC9" s="286" t="inlineStr">
        <is>
          <t>0</t>
        </is>
      </c>
      <c r="BD9" s="286" t="inlineStr">
        <is>
          <t>0</t>
        </is>
      </c>
      <c r="BE9" s="286" t="inlineStr">
        <is>
          <t>0</t>
        </is>
      </c>
      <c r="BF9" s="286" t="inlineStr">
        <is>
          <t>0</t>
        </is>
      </c>
      <c r="BG9" s="286" t="inlineStr">
        <is>
          <t>0</t>
        </is>
      </c>
      <c r="BH9" s="297" t="inlineStr">
        <is>
          <t>0</t>
        </is>
      </c>
      <c r="BI9" s="297" t="inlineStr">
        <is>
          <t>0</t>
        </is>
      </c>
      <c r="BJ9" s="297" t="inlineStr">
        <is>
          <t>0</t>
        </is>
      </c>
      <c r="BK9" s="297" t="inlineStr">
        <is>
          <t>0</t>
        </is>
      </c>
      <c r="BL9" s="297" t="inlineStr">
        <is>
          <t>0</t>
        </is>
      </c>
      <c r="BM9" s="297" t="inlineStr">
        <is>
          <t>0</t>
        </is>
      </c>
      <c r="BN9" s="297" t="inlineStr">
        <is>
          <t>3</t>
        </is>
      </c>
      <c r="BO9" s="285" t="inlineStr">
        <is>
          <t>0</t>
        </is>
      </c>
      <c r="BP9" s="297" t="inlineStr">
        <is>
          <t>0</t>
        </is>
      </c>
      <c r="BQ9" s="297" t="inlineStr">
        <is>
          <t>0</t>
        </is>
      </c>
      <c r="BR9" s="297" t="inlineStr">
        <is>
          <t>0</t>
        </is>
      </c>
      <c r="BS9" s="297" t="inlineStr">
        <is>
          <t>0</t>
        </is>
      </c>
      <c r="BT9" s="297" t="inlineStr">
        <is>
          <t>0</t>
        </is>
      </c>
      <c r="BU9" s="297" t="inlineStr">
        <is>
          <t>0</t>
        </is>
      </c>
      <c r="BV9" s="297" t="inlineStr">
        <is>
          <t>0</t>
        </is>
      </c>
      <c r="BW9" s="288" t="inlineStr">
        <is>
          <t>0</t>
        </is>
      </c>
      <c r="BX9" s="276">
        <f>SUM(IF(COUNTIF(#REF!, "*1.*"), 2, 0), IF(COUNTIF(#REF!, "*2.*"), 2, 0), IF(COUNTIF(#REF!, "*3.*"), 2, 0), IF(COUNTIF(#REF!, "*4.*"), 2, 0), IF(COUNTIF(#REF!, "*5.*"), 2, 0), IF(COUNTIF(#REF!, "*6.*"), 2, 0))</f>
        <v/>
      </c>
      <c r="BY9" s="277">
        <f t="array" ref="BY9">SUM(VALUE(AT9),VALUE(AU9),VALUE(AV9),VALUE(AW9),VALUE(AX9),VALUE(AY9),VALUE(AZ9),VALUE(BB9),VALUE(BC9),VALUE(BD9),VALUE(BE9),VALUE(BF9),VALUE(BG9),VALUE(BH9),VALUE(BI9),VALUE(BJ9),VALUE(BK9),VALUE(BL9),VALUE(BM9),VALUE(BN9),VALUE(BO9),VALUE(BP9),VALUE(BQ9),VALUE(BR9),VALUE(BS9),VALUE(BT9),VALUE(BU9),VALUE(BV9),VALUE(BW9))</f>
        <v/>
      </c>
      <c r="BZ9" s="307" t="n"/>
      <c r="CA9" s="307" t="n"/>
      <c r="CB9" s="307" t="n"/>
      <c r="CC9" s="307" t="n"/>
      <c r="CD9" s="307" t="n"/>
      <c r="CE9" s="307" t="n"/>
      <c r="CF9" s="307" t="n"/>
      <c r="CG9" s="307" t="n"/>
      <c r="CH9" s="307" t="n"/>
      <c r="CI9" s="307" t="n"/>
      <c r="CJ9" s="307" t="n"/>
      <c r="CK9" s="307" t="n"/>
      <c r="CL9" s="307" t="n"/>
      <c r="CM9" s="307" t="n"/>
      <c r="CN9" s="307" t="n"/>
      <c r="CO9" s="307" t="n"/>
      <c r="CP9" s="307" t="n"/>
      <c r="CQ9" s="307" t="n"/>
      <c r="CR9" s="279" t="n">
        <v>16</v>
      </c>
      <c r="CS9" s="280">
        <f t="array" ref="CS9">AVERAGE(Value(BY9),value(CR9))</f>
        <v/>
      </c>
      <c r="CT9" s="421">
        <f>(IF(OR(MediaScorecard!BH9="x", MediaScorecard!BI9="x",MediaScorecard!BJ9="x",MediaScorecard!BK9="x",MediaScorecard!BL9="x"),1, 2))</f>
        <v/>
      </c>
      <c r="CU9" s="281" t="n"/>
      <c r="CV9" s="309" t="inlineStr">
        <is>
          <t>COMS SCORE</t>
        </is>
      </c>
      <c r="CW9" s="309" t="inlineStr">
        <is>
          <t>YTD</t>
        </is>
      </c>
      <c r="CY9" s="308" t="n"/>
      <c r="CZ9" s="308" t="n"/>
      <c r="DA9" s="308" t="n"/>
    </row>
    <row r="10" ht="21" customHeight="1" s="590">
      <c r="A10" s="421" t="inlineStr">
        <is>
          <t>Fleet News</t>
        </is>
      </c>
      <c r="B10" s="265" t="inlineStr">
        <is>
          <t>Trimble and Qualcomm Deliver Precise Positioning Solutions for Automotive OEMs and heavy trucking</t>
        </is>
      </c>
      <c r="C10" s="266" t="n">
        <v>45663</v>
      </c>
      <c r="D10" s="267" t="inlineStr">
        <is>
          <t>Q1</t>
        </is>
      </c>
      <c r="E10" s="267" t="inlineStr">
        <is>
          <t>UK</t>
        </is>
      </c>
      <c r="F10" s="268" t="inlineStr">
        <is>
          <t>EMEA</t>
        </is>
      </c>
      <c r="G10" s="421" t="n"/>
      <c r="H10" s="269" t="n"/>
      <c r="I10" s="421" t="n"/>
      <c r="J10" s="421" t="n"/>
      <c r="K10" s="421" t="n"/>
      <c r="L10" s="421" t="n"/>
      <c r="M10" s="421" t="n"/>
      <c r="N10" s="421" t="n"/>
      <c r="O10" s="421" t="n"/>
      <c r="P10" s="421" t="n"/>
      <c r="Q10" s="421" t="n"/>
      <c r="R10" s="270" t="n"/>
      <c r="S10" s="421" t="n"/>
      <c r="T10" s="421" t="n"/>
      <c r="U10" s="421" t="n"/>
      <c r="V10" s="421" t="n"/>
      <c r="W10" s="421" t="n"/>
      <c r="X10" s="421" t="n"/>
      <c r="Y10" s="421" t="n"/>
      <c r="Z10" s="421" t="n"/>
      <c r="AA10" s="421" t="n"/>
      <c r="AB10" s="421" t="n"/>
      <c r="AC10" s="421" t="n"/>
      <c r="AD10" s="421" t="n"/>
      <c r="AE10" s="421" t="n"/>
      <c r="AF10" s="421" t="n"/>
      <c r="AG10" s="421" t="n"/>
      <c r="AH10" s="421" t="n"/>
      <c r="AI10" s="421" t="n"/>
      <c r="AJ10" s="297" t="n"/>
      <c r="AK10" s="297" t="n"/>
      <c r="AL10" s="284" t="n"/>
      <c r="AM10" s="297" t="n"/>
      <c r="AN10" s="285" t="n"/>
      <c r="AO10" s="297" t="n"/>
      <c r="AP10" s="297" t="n"/>
      <c r="AQ10" s="297" t="n"/>
      <c r="AR10" s="297" t="n"/>
      <c r="AS10" s="297" t="n"/>
      <c r="AT10" s="285" t="inlineStr">
        <is>
          <t>0</t>
        </is>
      </c>
      <c r="AU10" s="297" t="inlineStr">
        <is>
          <t>0</t>
        </is>
      </c>
      <c r="AV10" s="297" t="inlineStr">
        <is>
          <t>0</t>
        </is>
      </c>
      <c r="AW10" s="297" t="inlineStr">
        <is>
          <t>0</t>
        </is>
      </c>
      <c r="AX10" s="297" t="inlineStr">
        <is>
          <t>0</t>
        </is>
      </c>
      <c r="AY10" s="286" t="inlineStr">
        <is>
          <t>2</t>
        </is>
      </c>
      <c r="AZ10" s="286" t="inlineStr">
        <is>
          <t>0</t>
        </is>
      </c>
      <c r="BA10" s="287" t="inlineStr">
        <is>
          <t>0</t>
        </is>
      </c>
      <c r="BB10" s="286" t="inlineStr">
        <is>
          <t>0</t>
        </is>
      </c>
      <c r="BC10" s="286" t="inlineStr">
        <is>
          <t>0</t>
        </is>
      </c>
      <c r="BD10" s="286" t="inlineStr">
        <is>
          <t>0</t>
        </is>
      </c>
      <c r="BE10" s="286" t="inlineStr">
        <is>
          <t>0</t>
        </is>
      </c>
      <c r="BF10" s="286" t="inlineStr">
        <is>
          <t>0</t>
        </is>
      </c>
      <c r="BG10" s="286" t="inlineStr">
        <is>
          <t>0</t>
        </is>
      </c>
      <c r="BH10" s="297" t="inlineStr">
        <is>
          <t>0</t>
        </is>
      </c>
      <c r="BI10" s="297" t="inlineStr">
        <is>
          <t>0</t>
        </is>
      </c>
      <c r="BJ10" s="297" t="inlineStr">
        <is>
          <t>0</t>
        </is>
      </c>
      <c r="BK10" s="297" t="inlineStr">
        <is>
          <t>0</t>
        </is>
      </c>
      <c r="BL10" s="297" t="inlineStr">
        <is>
          <t>5</t>
        </is>
      </c>
      <c r="BM10" s="297" t="inlineStr">
        <is>
          <t>0</t>
        </is>
      </c>
      <c r="BN10" s="297" t="inlineStr">
        <is>
          <t>0</t>
        </is>
      </c>
      <c r="BO10" s="285" t="inlineStr">
        <is>
          <t>0</t>
        </is>
      </c>
      <c r="BP10" s="297" t="inlineStr">
        <is>
          <t>0</t>
        </is>
      </c>
      <c r="BQ10" s="297" t="inlineStr">
        <is>
          <t>0</t>
        </is>
      </c>
      <c r="BR10" s="297" t="inlineStr">
        <is>
          <t>0</t>
        </is>
      </c>
      <c r="BS10" s="297" t="inlineStr">
        <is>
          <t>0</t>
        </is>
      </c>
      <c r="BT10" s="297" t="inlineStr">
        <is>
          <t>0</t>
        </is>
      </c>
      <c r="BU10" s="297" t="inlineStr">
        <is>
          <t>0</t>
        </is>
      </c>
      <c r="BV10" s="297" t="inlineStr">
        <is>
          <t>0</t>
        </is>
      </c>
      <c r="BW10" s="288" t="inlineStr">
        <is>
          <t>0</t>
        </is>
      </c>
      <c r="BX10" s="276">
        <f>SUM(IF(COUNTIF(#REF!, "*1.*"), 2, 0), IF(COUNTIF(#REF!, "*2.*"), 2, 0), IF(COUNTIF(#REF!, "*3.*"), 2, 0), IF(COUNTIF(#REF!, "*4.*"), 2, 0), IF(COUNTIF(#REF!, "*5.*"), 2, 0), IF(COUNTIF(#REF!, "*6.*"), 2, 0))</f>
        <v/>
      </c>
      <c r="BY10" s="277">
        <f t="array" ref="BY10">SUM(VALUE(AT10),VALUE(AU10),VALUE(AV10),VALUE(AW10),VALUE(AX10),VALUE(AY10),VALUE(AZ10),VALUE(BB10),VALUE(BC10),VALUE(BD10),VALUE(BE10),VALUE(BF10),VALUE(BG10),VALUE(BH10),VALUE(BI10),VALUE(BJ10),VALUE(BK10),VALUE(BL10),VALUE(BM10),VALUE(BN10),VALUE(BO10),VALUE(BP10),VALUE(BQ10),VALUE(BR10),VALUE(BS10),VALUE(BT10),VALUE(BU10),VALUE(BV10),VALUE(BW10))</f>
        <v/>
      </c>
      <c r="BZ10" s="307" t="n"/>
      <c r="CA10" s="307" t="n"/>
      <c r="CB10" s="307" t="n"/>
      <c r="CC10" s="307" t="n"/>
      <c r="CD10" s="307" t="n"/>
      <c r="CE10" s="307" t="n"/>
      <c r="CF10" s="307" t="n"/>
      <c r="CG10" s="307" t="n"/>
      <c r="CH10" s="307" t="n"/>
      <c r="CI10" s="307" t="n"/>
      <c r="CJ10" s="307" t="n"/>
      <c r="CK10" s="307" t="n"/>
      <c r="CL10" s="307" t="n"/>
      <c r="CM10" s="307" t="n"/>
      <c r="CN10" s="307" t="n"/>
      <c r="CO10" s="307" t="n"/>
      <c r="CP10" s="307" t="n"/>
      <c r="CQ10" s="307" t="n"/>
      <c r="CR10" s="279" t="n">
        <v>26</v>
      </c>
      <c r="CS10" s="280">
        <f t="array" ref="CS10">AVERAGE(Value(BY10),value(CR10))</f>
        <v/>
      </c>
      <c r="CT10" s="421">
        <f>(IF(OR(MediaScorecard!BH10="x", MediaScorecard!BI10="x",MediaScorecard!BJ10="x",MediaScorecard!BK10="x",MediaScorecard!BL10="x"),1, 2))</f>
        <v/>
      </c>
      <c r="CU10" s="281" t="n"/>
      <c r="CV10" s="290" t="n"/>
      <c r="CW10" s="282" t="n"/>
      <c r="CY10" s="308" t="n"/>
      <c r="CZ10" s="308" t="n"/>
      <c r="DA10" s="308" t="n"/>
    </row>
    <row r="11" ht="21" customHeight="1" s="590">
      <c r="A11" s="421" t="inlineStr">
        <is>
          <t>RTT News</t>
        </is>
      </c>
      <c r="B11" s="265" t="inlineStr">
        <is>
          <t>Trimble Extends Deal With Qualcomm To Deliver Precise Positioning Solutions</t>
        </is>
      </c>
      <c r="C11" s="266" t="n">
        <v>45663</v>
      </c>
      <c r="D11" s="267" t="inlineStr">
        <is>
          <t>Q1</t>
        </is>
      </c>
      <c r="E11" s="267" t="inlineStr">
        <is>
          <t>US</t>
        </is>
      </c>
      <c r="F11" s="268" t="inlineStr">
        <is>
          <t>NAM</t>
        </is>
      </c>
      <c r="G11" s="421" t="n"/>
      <c r="H11" s="269" t="n"/>
      <c r="I11" s="421" t="n"/>
      <c r="J11" s="421" t="n"/>
      <c r="K11" s="421" t="n"/>
      <c r="L11" s="421" t="n"/>
      <c r="M11" s="421" t="n"/>
      <c r="N11" s="421" t="n"/>
      <c r="O11" s="421" t="n"/>
      <c r="P11" s="421" t="n"/>
      <c r="Q11" s="421" t="n"/>
      <c r="R11" s="270" t="inlineStr">
        <is>
          <t>x</t>
        </is>
      </c>
      <c r="S11" s="421" t="n"/>
      <c r="T11" s="421" t="n"/>
      <c r="U11" s="421" t="n"/>
      <c r="V11" s="421" t="inlineStr">
        <is>
          <t>x</t>
        </is>
      </c>
      <c r="W11" s="421" t="n"/>
      <c r="X11" s="421" t="n"/>
      <c r="Y11" s="421" t="n"/>
      <c r="Z11" s="421" t="n"/>
      <c r="AA11" s="421" t="n"/>
      <c r="AB11" s="421" t="n"/>
      <c r="AC11" s="421" t="n"/>
      <c r="AD11" s="421" t="n"/>
      <c r="AE11" s="421" t="n"/>
      <c r="AF11" s="421" t="n"/>
      <c r="AG11" s="421" t="n"/>
      <c r="AH11" s="421" t="n"/>
      <c r="AI11" s="421" t="n"/>
      <c r="AJ11" s="297" t="n"/>
      <c r="AK11" s="297" t="n"/>
      <c r="AL11" s="284" t="n"/>
      <c r="AM11" s="297" t="n"/>
      <c r="AN11" s="285" t="n"/>
      <c r="AO11" s="297" t="n"/>
      <c r="AP11" s="297" t="n"/>
      <c r="AQ11" s="297" t="n"/>
      <c r="AR11" s="297" t="n"/>
      <c r="AS11" s="297" t="n"/>
      <c r="AT11" s="285" t="inlineStr">
        <is>
          <t>0</t>
        </is>
      </c>
      <c r="AU11" s="297" t="inlineStr">
        <is>
          <t>0</t>
        </is>
      </c>
      <c r="AV11" s="297" t="inlineStr">
        <is>
          <t>0</t>
        </is>
      </c>
      <c r="AW11" s="297" t="inlineStr">
        <is>
          <t>0</t>
        </is>
      </c>
      <c r="AX11" s="297" t="inlineStr">
        <is>
          <t>0</t>
        </is>
      </c>
      <c r="AY11" s="286" t="inlineStr">
        <is>
          <t>2</t>
        </is>
      </c>
      <c r="AZ11" s="286" t="inlineStr">
        <is>
          <t>0</t>
        </is>
      </c>
      <c r="BA11" s="287" t="inlineStr">
        <is>
          <t>0</t>
        </is>
      </c>
      <c r="BB11" s="286" t="inlineStr">
        <is>
          <t>0</t>
        </is>
      </c>
      <c r="BC11" s="286" t="inlineStr">
        <is>
          <t>0</t>
        </is>
      </c>
      <c r="BD11" s="286" t="inlineStr">
        <is>
          <t>0</t>
        </is>
      </c>
      <c r="BE11" s="286" t="inlineStr">
        <is>
          <t>0</t>
        </is>
      </c>
      <c r="BF11" s="286" t="inlineStr">
        <is>
          <t>0</t>
        </is>
      </c>
      <c r="BG11" s="286" t="inlineStr">
        <is>
          <t>0</t>
        </is>
      </c>
      <c r="BH11" s="297" t="inlineStr">
        <is>
          <t>0</t>
        </is>
      </c>
      <c r="BI11" s="297" t="inlineStr">
        <is>
          <t>0</t>
        </is>
      </c>
      <c r="BJ11" s="297" t="inlineStr">
        <is>
          <t>0</t>
        </is>
      </c>
      <c r="BK11" s="297" t="inlineStr">
        <is>
          <t>0</t>
        </is>
      </c>
      <c r="BL11" s="297" t="inlineStr">
        <is>
          <t>0</t>
        </is>
      </c>
      <c r="BM11" s="297" t="inlineStr">
        <is>
          <t>3</t>
        </is>
      </c>
      <c r="BN11" s="297" t="inlineStr">
        <is>
          <t>0</t>
        </is>
      </c>
      <c r="BO11" s="285" t="inlineStr">
        <is>
          <t>0</t>
        </is>
      </c>
      <c r="BP11" s="297" t="inlineStr">
        <is>
          <t>0</t>
        </is>
      </c>
      <c r="BQ11" s="297" t="inlineStr">
        <is>
          <t>0</t>
        </is>
      </c>
      <c r="BR11" s="297" t="inlineStr">
        <is>
          <t>0</t>
        </is>
      </c>
      <c r="BS11" s="297" t="inlineStr">
        <is>
          <t>0</t>
        </is>
      </c>
      <c r="BT11" s="297" t="inlineStr">
        <is>
          <t>0</t>
        </is>
      </c>
      <c r="BU11" s="297" t="inlineStr">
        <is>
          <t>0</t>
        </is>
      </c>
      <c r="BV11" s="297" t="inlineStr">
        <is>
          <t>0</t>
        </is>
      </c>
      <c r="BW11" s="288" t="inlineStr">
        <is>
          <t>0</t>
        </is>
      </c>
      <c r="BX11" s="276">
        <f>SUM(IF(COUNTIF(#REF!, "*1.*"), 2, 0), IF(COUNTIF(#REF!, "*2.*"), 2, 0), IF(COUNTIF(#REF!, "*3.*"), 2, 0), IF(COUNTIF(#REF!, "*4.*"), 2, 0), IF(COUNTIF(#REF!, "*5.*"), 2, 0), IF(COUNTIF(#REF!, "*6.*"), 2, 0))</f>
        <v/>
      </c>
      <c r="BY11" s="277">
        <f t="array" ref="BY11">SUM(VALUE(AT11),VALUE(AU11),VALUE(AV11),VALUE(AW11),VALUE(AX11),VALUE(AY11),VALUE(AZ11),VALUE(BB11),VALUE(BC11),VALUE(BD11),VALUE(BE11),VALUE(BF11),VALUE(BG11),VALUE(BH11),VALUE(BI11),VALUE(BJ11),VALUE(BK11),VALUE(BL11),VALUE(BM11),VALUE(BN11),VALUE(BO11),VALUE(BP11),VALUE(BQ11),VALUE(BR11),VALUE(BS11),VALUE(BT11),VALUE(BU11),VALUE(BV11),VALUE(BW11))</f>
        <v/>
      </c>
      <c r="BZ11" s="307" t="n"/>
      <c r="CA11" s="307" t="n"/>
      <c r="CB11" s="307" t="n"/>
      <c r="CC11" s="307" t="n"/>
      <c r="CD11" s="307" t="n"/>
      <c r="CE11" s="307" t="n"/>
      <c r="CF11" s="307" t="n"/>
      <c r="CG11" s="307" t="n"/>
      <c r="CH11" s="307" t="n"/>
      <c r="CI11" s="307" t="n"/>
      <c r="CJ11" s="307" t="n"/>
      <c r="CK11" s="307" t="n"/>
      <c r="CL11" s="307" t="n"/>
      <c r="CM11" s="307" t="n"/>
      <c r="CN11" s="307" t="n"/>
      <c r="CO11" s="307" t="n"/>
      <c r="CP11" s="307" t="n"/>
      <c r="CQ11" s="307" t="n"/>
      <c r="CR11" s="279" t="n">
        <v>46</v>
      </c>
      <c r="CS11" s="280">
        <f t="array" ref="CS11">AVERAGE(Value(BY11),value(CR11))</f>
        <v/>
      </c>
      <c r="CT11" s="421">
        <f>(IF(OR(MediaScorecard!BH11="x", MediaScorecard!BI11="x",MediaScorecard!BJ11="x",MediaScorecard!BK11="x",MediaScorecard!BL11="x"),1, 2))</f>
        <v/>
      </c>
      <c r="CU11" s="281" t="n"/>
      <c r="CV11" s="290" t="inlineStr">
        <is>
          <t>Below 20</t>
        </is>
      </c>
      <c r="CW11" s="282">
        <f>COUNTIFs(BY4:BY2422,"&lt;=19", BY4:BY2422,"&gt;=1")</f>
        <v/>
      </c>
      <c r="CY11" s="308" t="n"/>
      <c r="CZ11" s="308" t="n"/>
      <c r="DA11" s="308" t="n"/>
    </row>
    <row r="12" ht="21" customHeight="1" s="590">
      <c r="A12" s="421" t="inlineStr">
        <is>
          <t>Autonomous Vehicle International</t>
        </is>
      </c>
      <c r="B12" s="265" t="inlineStr">
        <is>
          <t>Trimble and Qualcomm to deliver positioning solutions for automated vehicles</t>
        </is>
      </c>
      <c r="C12" s="266" t="n">
        <v>45663</v>
      </c>
      <c r="D12" s="267" t="inlineStr">
        <is>
          <t>Q1</t>
        </is>
      </c>
      <c r="E12" s="267" t="inlineStr">
        <is>
          <t>UK</t>
        </is>
      </c>
      <c r="F12" s="268" t="inlineStr">
        <is>
          <t>Global</t>
        </is>
      </c>
      <c r="G12" s="421" t="n"/>
      <c r="H12" s="269" t="n"/>
      <c r="I12" s="421" t="n"/>
      <c r="J12" s="421" t="n"/>
      <c r="K12" s="421" t="n"/>
      <c r="L12" s="421" t="n"/>
      <c r="M12" s="421" t="n"/>
      <c r="N12" s="421" t="n"/>
      <c r="O12" s="421" t="n"/>
      <c r="P12" s="421" t="n"/>
      <c r="Q12" s="421" t="n"/>
      <c r="R12" s="270" t="inlineStr">
        <is>
          <t>x</t>
        </is>
      </c>
      <c r="S12" s="421" t="n"/>
      <c r="T12" s="421" t="n"/>
      <c r="U12" s="421" t="n"/>
      <c r="V12" s="421" t="inlineStr">
        <is>
          <t>x</t>
        </is>
      </c>
      <c r="W12" s="421" t="n"/>
      <c r="X12" s="421" t="n"/>
      <c r="Y12" s="421" t="n"/>
      <c r="Z12" s="421" t="n"/>
      <c r="AA12" s="421" t="n"/>
      <c r="AB12" s="421" t="n"/>
      <c r="AC12" s="421" t="n"/>
      <c r="AD12" s="421" t="n"/>
      <c r="AE12" s="421" t="n"/>
      <c r="AF12" s="421" t="n"/>
      <c r="AG12" s="421" t="n"/>
      <c r="AH12" s="421" t="n"/>
      <c r="AI12" s="421" t="n"/>
      <c r="AJ12" s="297" t="n"/>
      <c r="AK12" s="297" t="n"/>
      <c r="AL12" s="284" t="n"/>
      <c r="AM12" s="297" t="n"/>
      <c r="AN12" s="285" t="n"/>
      <c r="AO12" s="297" t="n"/>
      <c r="AP12" s="297" t="n"/>
      <c r="AQ12" s="297" t="n"/>
      <c r="AR12" s="297" t="n"/>
      <c r="AS12" s="297" t="n"/>
      <c r="AT12" s="285" t="inlineStr">
        <is>
          <t>0</t>
        </is>
      </c>
      <c r="AU12" s="297" t="inlineStr">
        <is>
          <t>0</t>
        </is>
      </c>
      <c r="AV12" s="297" t="inlineStr">
        <is>
          <t>0</t>
        </is>
      </c>
      <c r="AW12" s="297" t="inlineStr">
        <is>
          <t>0</t>
        </is>
      </c>
      <c r="AX12" s="297" t="inlineStr">
        <is>
          <t>0</t>
        </is>
      </c>
      <c r="AY12" s="286" t="inlineStr">
        <is>
          <t>2</t>
        </is>
      </c>
      <c r="AZ12" s="286" t="inlineStr">
        <is>
          <t>0</t>
        </is>
      </c>
      <c r="BA12" s="287" t="inlineStr">
        <is>
          <t>0</t>
        </is>
      </c>
      <c r="BB12" s="286" t="inlineStr">
        <is>
          <t>0</t>
        </is>
      </c>
      <c r="BC12" s="286" t="inlineStr">
        <is>
          <t>0</t>
        </is>
      </c>
      <c r="BD12" s="286" t="inlineStr">
        <is>
          <t>0</t>
        </is>
      </c>
      <c r="BE12" s="286" t="inlineStr">
        <is>
          <t>0</t>
        </is>
      </c>
      <c r="BF12" s="286" t="inlineStr">
        <is>
          <t>0</t>
        </is>
      </c>
      <c r="BG12" s="286" t="inlineStr">
        <is>
          <t>0</t>
        </is>
      </c>
      <c r="BH12" s="297" t="inlineStr">
        <is>
          <t>0</t>
        </is>
      </c>
      <c r="BI12" s="297" t="inlineStr">
        <is>
          <t>0</t>
        </is>
      </c>
      <c r="BJ12" s="297" t="inlineStr">
        <is>
          <t>0</t>
        </is>
      </c>
      <c r="BK12" s="297" t="inlineStr">
        <is>
          <t>0</t>
        </is>
      </c>
      <c r="BL12" s="297" t="inlineStr">
        <is>
          <t>5</t>
        </is>
      </c>
      <c r="BM12" s="297" t="inlineStr">
        <is>
          <t>0</t>
        </is>
      </c>
      <c r="BN12" s="297" t="inlineStr">
        <is>
          <t>0</t>
        </is>
      </c>
      <c r="BO12" s="285" t="inlineStr">
        <is>
          <t>0</t>
        </is>
      </c>
      <c r="BP12" s="297" t="inlineStr">
        <is>
          <t>0</t>
        </is>
      </c>
      <c r="BQ12" s="297" t="inlineStr">
        <is>
          <t>0</t>
        </is>
      </c>
      <c r="BR12" s="297" t="inlineStr">
        <is>
          <t>0</t>
        </is>
      </c>
      <c r="BS12" s="297" t="inlineStr">
        <is>
          <t>0</t>
        </is>
      </c>
      <c r="BT12" s="297" t="inlineStr">
        <is>
          <t>0</t>
        </is>
      </c>
      <c r="BU12" s="297" t="inlineStr">
        <is>
          <t>0</t>
        </is>
      </c>
      <c r="BV12" s="297" t="inlineStr">
        <is>
          <t>0</t>
        </is>
      </c>
      <c r="BW12" s="288" t="inlineStr">
        <is>
          <t>0</t>
        </is>
      </c>
      <c r="BX12" s="276">
        <f>SUM(IF(COUNTIF(#REF!, "*1.*"), 2, 0), IF(COUNTIF(#REF!, "*2.*"), 2, 0), IF(COUNTIF(#REF!, "*3.*"), 2, 0), IF(COUNTIF(#REF!, "*4.*"), 2, 0), IF(COUNTIF(#REF!, "*5.*"), 2, 0), IF(COUNTIF(#REF!, "*6.*"), 2, 0))</f>
        <v/>
      </c>
      <c r="BY12" s="277">
        <f t="array" ref="BY12">SUM(VALUE(AT12),VALUE(AU12),VALUE(AV12),VALUE(AW12),VALUE(AX12),VALUE(AY12),VALUE(AZ12),VALUE(BB12),VALUE(BC12),VALUE(BD12),VALUE(BE12),VALUE(BF12),VALUE(BG12),VALUE(BH12),VALUE(BI12),VALUE(BJ12),VALUE(BK12),VALUE(BL12),VALUE(BM12),VALUE(BN12),VALUE(BO12),VALUE(BP12),VALUE(BQ12),VALUE(BR12),VALUE(BS12),VALUE(BT12),VALUE(BU12),VALUE(BV12),VALUE(BW12))</f>
        <v/>
      </c>
      <c r="BZ12" s="307" t="n"/>
      <c r="CA12" s="307" t="n"/>
      <c r="CB12" s="307" t="n"/>
      <c r="CC12" s="307" t="n"/>
      <c r="CD12" s="307" t="n"/>
      <c r="CE12" s="307" t="n"/>
      <c r="CF12" s="307" t="n"/>
      <c r="CG12" s="307" t="n"/>
      <c r="CH12" s="307" t="n"/>
      <c r="CI12" s="307" t="n"/>
      <c r="CJ12" s="307" t="n"/>
      <c r="CK12" s="307" t="n"/>
      <c r="CL12" s="307" t="n"/>
      <c r="CM12" s="307" t="n"/>
      <c r="CN12" s="307" t="n"/>
      <c r="CO12" s="307" t="n"/>
      <c r="CP12" s="307" t="n"/>
      <c r="CQ12" s="307" t="n"/>
      <c r="CR12" s="279" t="n">
        <v>23</v>
      </c>
      <c r="CS12" s="280">
        <f t="array" ref="CS12">AVERAGE(Value(BY12),value(CR12))</f>
        <v/>
      </c>
      <c r="CT12" s="421">
        <f>(IF(OR(MediaScorecard!BH12="x", MediaScorecard!BI12="x",MediaScorecard!BJ12="x",MediaScorecard!BK12="x",MediaScorecard!BL12="x"),1, 2))</f>
        <v/>
      </c>
      <c r="CU12" s="281" t="n"/>
      <c r="CV12" s="290" t="inlineStr">
        <is>
          <t>Between 20 and 30</t>
        </is>
      </c>
      <c r="CW12" s="282">
        <f>COUNTIFs(BY4:BY2423,"&lt;=29", BY4:BY2423,"&gt;=20")</f>
        <v/>
      </c>
      <c r="CY12" s="308" t="n"/>
      <c r="CZ12" s="308" t="n"/>
      <c r="DA12" s="308" t="n"/>
    </row>
    <row r="13" ht="21" customHeight="1" s="590">
      <c r="A13" s="421" t="inlineStr">
        <is>
          <t>AGC Constructor</t>
        </is>
      </c>
      <c r="B13" s="265" t="inlineStr">
        <is>
          <t>4 Key Trends Shaping the 2025 Construction Industry</t>
        </is>
      </c>
      <c r="C13" s="266" t="n">
        <v>45667</v>
      </c>
      <c r="D13" s="267" t="inlineStr">
        <is>
          <t>Q1</t>
        </is>
      </c>
      <c r="E13" s="267" t="inlineStr">
        <is>
          <t>US</t>
        </is>
      </c>
      <c r="F13" s="268" t="inlineStr">
        <is>
          <t>NAM</t>
        </is>
      </c>
      <c r="G13" s="421" t="n"/>
      <c r="H13" s="269" t="inlineStr">
        <is>
          <t>x</t>
        </is>
      </c>
      <c r="I13" s="421" t="n"/>
      <c r="J13" s="421" t="n"/>
      <c r="K13" s="421" t="n"/>
      <c r="L13" s="421" t="n"/>
      <c r="M13" s="421" t="n"/>
      <c r="N13" s="421" t="n"/>
      <c r="O13" s="421" t="n"/>
      <c r="P13" s="421" t="n"/>
      <c r="Q13" s="421" t="n"/>
      <c r="R13" s="270" t="inlineStr">
        <is>
          <t>x</t>
        </is>
      </c>
      <c r="S13" s="421" t="n"/>
      <c r="T13" s="421" t="n"/>
      <c r="U13" s="421" t="n"/>
      <c r="V13" s="421" t="n"/>
      <c r="W13" s="421" t="n"/>
      <c r="X13" s="421" t="n"/>
      <c r="Y13" s="421" t="n"/>
      <c r="Z13" s="421" t="n"/>
      <c r="AA13" s="421" t="n"/>
      <c r="AB13" s="421" t="n"/>
      <c r="AC13" s="421" t="n"/>
      <c r="AD13" s="421" t="n"/>
      <c r="AE13" s="421" t="n"/>
      <c r="AF13" s="421" t="n"/>
      <c r="AG13" s="421" t="n"/>
      <c r="AH13" s="421" t="n"/>
      <c r="AI13" s="421" t="n"/>
      <c r="AJ13" s="297" t="n"/>
      <c r="AK13" s="297" t="n"/>
      <c r="AL13" s="284" t="n"/>
      <c r="AM13" s="297" t="n"/>
      <c r="AN13" s="285" t="n"/>
      <c r="AO13" s="297" t="n"/>
      <c r="AP13" s="297" t="n"/>
      <c r="AQ13" s="297" t="n"/>
      <c r="AR13" s="297" t="n"/>
      <c r="AS13" s="297" t="n"/>
      <c r="AT13" s="285" t="inlineStr">
        <is>
          <t>10</t>
        </is>
      </c>
      <c r="AU13" s="297" t="inlineStr">
        <is>
          <t>0</t>
        </is>
      </c>
      <c r="AV13" s="297" t="inlineStr">
        <is>
          <t>0</t>
        </is>
      </c>
      <c r="AW13" s="297" t="inlineStr">
        <is>
          <t>0</t>
        </is>
      </c>
      <c r="AX13" s="297" t="inlineStr">
        <is>
          <t>0</t>
        </is>
      </c>
      <c r="AY13" s="286" t="inlineStr">
        <is>
          <t>0</t>
        </is>
      </c>
      <c r="AZ13" s="286" t="inlineStr">
        <is>
          <t>0</t>
        </is>
      </c>
      <c r="BA13" s="287" t="inlineStr">
        <is>
          <t>0</t>
        </is>
      </c>
      <c r="BB13" s="286" t="inlineStr">
        <is>
          <t>0</t>
        </is>
      </c>
      <c r="BC13" s="286" t="inlineStr">
        <is>
          <t>0</t>
        </is>
      </c>
      <c r="BD13" s="286" t="inlineStr">
        <is>
          <t>0</t>
        </is>
      </c>
      <c r="BE13" s="286" t="inlineStr">
        <is>
          <t>0</t>
        </is>
      </c>
      <c r="BF13" s="286" t="inlineStr">
        <is>
          <t>0</t>
        </is>
      </c>
      <c r="BG13" s="286" t="inlineStr">
        <is>
          <t>0</t>
        </is>
      </c>
      <c r="BH13" s="297" t="inlineStr">
        <is>
          <t>0</t>
        </is>
      </c>
      <c r="BI13" s="297" t="inlineStr">
        <is>
          <t>0</t>
        </is>
      </c>
      <c r="BJ13" s="297" t="inlineStr">
        <is>
          <t>0</t>
        </is>
      </c>
      <c r="BK13" s="297" t="inlineStr">
        <is>
          <t>0</t>
        </is>
      </c>
      <c r="BL13" s="297" t="inlineStr">
        <is>
          <t>5</t>
        </is>
      </c>
      <c r="BM13" s="297" t="inlineStr">
        <is>
          <t>0</t>
        </is>
      </c>
      <c r="BN13" s="297" t="inlineStr">
        <is>
          <t>0</t>
        </is>
      </c>
      <c r="BO13" s="285" t="inlineStr">
        <is>
          <t>5</t>
        </is>
      </c>
      <c r="BP13" s="297" t="inlineStr">
        <is>
          <t>0</t>
        </is>
      </c>
      <c r="BQ13" s="297" t="inlineStr">
        <is>
          <t>0</t>
        </is>
      </c>
      <c r="BR13" s="297" t="inlineStr">
        <is>
          <t>0</t>
        </is>
      </c>
      <c r="BS13" s="297" t="inlineStr">
        <is>
          <t>12</t>
        </is>
      </c>
      <c r="BT13" s="297" t="inlineStr">
        <is>
          <t>0</t>
        </is>
      </c>
      <c r="BU13" s="297" t="inlineStr">
        <is>
          <t>0</t>
        </is>
      </c>
      <c r="BV13" s="297" t="inlineStr">
        <is>
          <t>12</t>
        </is>
      </c>
      <c r="BW13" s="288" t="inlineStr">
        <is>
          <t>0</t>
        </is>
      </c>
      <c r="BX13" s="276">
        <f>SUM(IF(COUNTIF(#REF!, "*1.*"), 2, 0), IF(COUNTIF(#REF!, "*2.*"), 2, 0), IF(COUNTIF(#REF!, "*3.*"), 2, 0), IF(COUNTIF(#REF!, "*4.*"), 2, 0), IF(COUNTIF(#REF!, "*5.*"), 2, 0), IF(COUNTIF(#REF!, "*6.*"), 2, 0))</f>
        <v/>
      </c>
      <c r="BY13" s="277">
        <f t="array" ref="BY13">SUM(VALUE(AT13),VALUE(AU13),VALUE(AV13),VALUE(AW13),VALUE(AX13),VALUE(AY13),VALUE(AZ13),VALUE(BB13),VALUE(BC13),VALUE(BD13),VALUE(BE13),VALUE(BF13),VALUE(BG13),VALUE(BH13),VALUE(BI13),VALUE(BJ13),VALUE(BK13),VALUE(BL13),VALUE(BM13),VALUE(BN13),VALUE(BO13),VALUE(BP13),VALUE(BQ13),VALUE(BR13),VALUE(BS13),VALUE(BT13),VALUE(BU13),VALUE(BV13),VALUE(BW13))</f>
        <v/>
      </c>
      <c r="BZ13" s="307" t="n"/>
      <c r="CA13" s="307" t="n"/>
      <c r="CB13" s="307" t="n"/>
      <c r="CC13" s="307" t="n"/>
      <c r="CD13" s="307" t="n"/>
      <c r="CE13" s="307" t="n"/>
      <c r="CF13" s="307" t="n"/>
      <c r="CG13" s="307" t="n"/>
      <c r="CH13" s="307" t="n"/>
      <c r="CI13" s="307" t="n"/>
      <c r="CJ13" s="307" t="n"/>
      <c r="CK13" s="307" t="n"/>
      <c r="CL13" s="307" t="n"/>
      <c r="CM13" s="307" t="n"/>
      <c r="CN13" s="307" t="n"/>
      <c r="CO13" s="307" t="n"/>
      <c r="CP13" s="307" t="n"/>
      <c r="CQ13" s="307" t="n"/>
      <c r="CR13" s="279" t="n">
        <v>41</v>
      </c>
      <c r="CS13" s="280">
        <f t="array" ref="CS13">AVERAGE(Value(BY13),value(CR13))</f>
        <v/>
      </c>
      <c r="CT13" s="421">
        <f>(IF(OR(MediaScorecard!BH13="x", MediaScorecard!BI13="x",MediaScorecard!BJ13="x",MediaScorecard!BK13="x",MediaScorecard!BL13="x"),1, 2))</f>
        <v/>
      </c>
      <c r="CU13" s="281" t="n"/>
      <c r="CV13" s="290" t="inlineStr">
        <is>
          <t>Between 30 and 40</t>
        </is>
      </c>
      <c r="CW13" s="282">
        <f>COUNTIFs(BY4:BY2424,"&lt;=39", BY4:BY2424,"&gt;=30")</f>
        <v/>
      </c>
      <c r="CY13" s="308" t="n"/>
      <c r="CZ13" s="308" t="n"/>
      <c r="DA13" s="308" t="n"/>
    </row>
    <row r="14" ht="21" customHeight="1" s="590">
      <c r="A14" s="421" t="inlineStr">
        <is>
          <t>AGC Constructor</t>
        </is>
      </c>
      <c r="B14" s="265" t="inlineStr">
        <is>
          <t>Future Forecast</t>
        </is>
      </c>
      <c r="C14" s="266" t="n">
        <v>45666</v>
      </c>
      <c r="D14" s="267" t="inlineStr">
        <is>
          <t>Q1</t>
        </is>
      </c>
      <c r="E14" s="267" t="inlineStr">
        <is>
          <t>US</t>
        </is>
      </c>
      <c r="F14" s="268" t="inlineStr">
        <is>
          <t>NAM</t>
        </is>
      </c>
      <c r="G14" s="421" t="inlineStr">
        <is>
          <t>x</t>
        </is>
      </c>
      <c r="H14" s="269" t="n"/>
      <c r="I14" s="421" t="n"/>
      <c r="J14" s="421" t="n"/>
      <c r="K14" s="421" t="n"/>
      <c r="L14" s="421" t="n"/>
      <c r="M14" s="421" t="n"/>
      <c r="N14" s="421" t="n"/>
      <c r="O14" s="421" t="n"/>
      <c r="P14" s="421" t="n"/>
      <c r="Q14" s="421" t="n"/>
      <c r="R14" s="270" t="n"/>
      <c r="S14" s="421" t="n"/>
      <c r="T14" s="421" t="n"/>
      <c r="U14" s="421" t="n"/>
      <c r="V14" s="421" t="n"/>
      <c r="W14" s="421" t="n"/>
      <c r="X14" s="421" t="n"/>
      <c r="Y14" s="421" t="n"/>
      <c r="Z14" s="421" t="n"/>
      <c r="AA14" s="421" t="n"/>
      <c r="AB14" s="421" t="n"/>
      <c r="AC14" s="421" t="n"/>
      <c r="AD14" s="421" t="n"/>
      <c r="AE14" s="421" t="n"/>
      <c r="AF14" s="421" t="n"/>
      <c r="AG14" s="421" t="n"/>
      <c r="AH14" s="421" t="n"/>
      <c r="AI14" s="421" t="n"/>
      <c r="AJ14" s="297" t="n"/>
      <c r="AK14" s="297" t="n"/>
      <c r="AL14" s="284" t="n"/>
      <c r="AM14" s="297" t="n"/>
      <c r="AN14" s="285" t="n"/>
      <c r="AO14" s="297" t="n"/>
      <c r="AP14" s="297" t="n"/>
      <c r="AQ14" s="297" t="n"/>
      <c r="AR14" s="297" t="n"/>
      <c r="AS14" s="297" t="n"/>
      <c r="AT14" s="285" t="inlineStr">
        <is>
          <t>0</t>
        </is>
      </c>
      <c r="AU14" s="297" t="inlineStr">
        <is>
          <t>12</t>
        </is>
      </c>
      <c r="AV14" s="297" t="inlineStr">
        <is>
          <t>0</t>
        </is>
      </c>
      <c r="AW14" s="297" t="inlineStr">
        <is>
          <t>0</t>
        </is>
      </c>
      <c r="AX14" s="297" t="inlineStr">
        <is>
          <t>0</t>
        </is>
      </c>
      <c r="AY14" s="286" t="inlineStr">
        <is>
          <t>0</t>
        </is>
      </c>
      <c r="AZ14" s="286" t="inlineStr">
        <is>
          <t>0</t>
        </is>
      </c>
      <c r="BA14" s="287" t="inlineStr">
        <is>
          <t>0</t>
        </is>
      </c>
      <c r="BB14" s="286" t="inlineStr">
        <is>
          <t>0</t>
        </is>
      </c>
      <c r="BC14" s="286" t="inlineStr">
        <is>
          <t>0</t>
        </is>
      </c>
      <c r="BD14" s="286" t="inlineStr">
        <is>
          <t>0</t>
        </is>
      </c>
      <c r="BE14" s="286" t="inlineStr">
        <is>
          <t>0</t>
        </is>
      </c>
      <c r="BF14" s="286" t="inlineStr">
        <is>
          <t>0</t>
        </is>
      </c>
      <c r="BG14" s="286" t="inlineStr">
        <is>
          <t>0</t>
        </is>
      </c>
      <c r="BH14" s="297" t="inlineStr">
        <is>
          <t>0</t>
        </is>
      </c>
      <c r="BI14" s="297" t="inlineStr">
        <is>
          <t>0</t>
        </is>
      </c>
      <c r="BJ14" s="297" t="inlineStr">
        <is>
          <t>0</t>
        </is>
      </c>
      <c r="BK14" s="297" t="inlineStr">
        <is>
          <t>0</t>
        </is>
      </c>
      <c r="BL14" s="297" t="inlineStr">
        <is>
          <t>5</t>
        </is>
      </c>
      <c r="BM14" s="297" t="inlineStr">
        <is>
          <t>0</t>
        </is>
      </c>
      <c r="BN14" s="297" t="inlineStr">
        <is>
          <t>0</t>
        </is>
      </c>
      <c r="BO14" s="285" t="inlineStr">
        <is>
          <t>0</t>
        </is>
      </c>
      <c r="BP14" s="297" t="inlineStr">
        <is>
          <t>0</t>
        </is>
      </c>
      <c r="BQ14" s="297" t="inlineStr">
        <is>
          <t>0</t>
        </is>
      </c>
      <c r="BR14" s="297" t="inlineStr">
        <is>
          <t>0</t>
        </is>
      </c>
      <c r="BS14" s="297" t="inlineStr">
        <is>
          <t>0</t>
        </is>
      </c>
      <c r="BT14" s="297" t="inlineStr">
        <is>
          <t>0</t>
        </is>
      </c>
      <c r="BU14" s="297" t="inlineStr">
        <is>
          <t>0</t>
        </is>
      </c>
      <c r="BV14" s="297" t="inlineStr">
        <is>
          <t>0</t>
        </is>
      </c>
      <c r="BW14" s="288" t="inlineStr">
        <is>
          <t>0</t>
        </is>
      </c>
      <c r="BX14" s="276">
        <f>SUM(IF(COUNTIF(#REF!, "*1.*"), 2, 0), IF(COUNTIF(#REF!, "*2.*"), 2, 0), IF(COUNTIF(#REF!, "*3.*"), 2, 0), IF(COUNTIF(#REF!, "*4.*"), 2, 0), IF(COUNTIF(#REF!, "*5.*"), 2, 0), IF(COUNTIF(#REF!, "*6.*"), 2, 0))</f>
        <v/>
      </c>
      <c r="BY14" s="277">
        <f t="array" ref="BY14">SUM(VALUE(AT14),VALUE(AU14),VALUE(AV14),VALUE(AW14),VALUE(AX14),VALUE(AY14),VALUE(AZ14),VALUE(BB14),VALUE(BC14),VALUE(BD14),VALUE(BE14),VALUE(BF14),VALUE(BG14),VALUE(BH14),VALUE(BI14),VALUE(BJ14),VALUE(BK14),VALUE(BL14),VALUE(BM14),VALUE(BN14),VALUE(BO14),VALUE(BP14),VALUE(BQ14),VALUE(BR14),VALUE(BS14),VALUE(BT14),VALUE(BU14),VALUE(BV14),VALUE(BW14))</f>
        <v/>
      </c>
      <c r="BZ14" s="307" t="n"/>
      <c r="CA14" s="307" t="n"/>
      <c r="CB14" s="307" t="n"/>
      <c r="CC14" s="307" t="n"/>
      <c r="CD14" s="307" t="n"/>
      <c r="CE14" s="307" t="n"/>
      <c r="CF14" s="307" t="n"/>
      <c r="CG14" s="307" t="n"/>
      <c r="CH14" s="307" t="n"/>
      <c r="CI14" s="307" t="n"/>
      <c r="CJ14" s="307" t="n"/>
      <c r="CK14" s="307" t="n"/>
      <c r="CL14" s="307" t="n"/>
      <c r="CM14" s="307" t="n"/>
      <c r="CN14" s="307" t="n"/>
      <c r="CO14" s="307" t="n"/>
      <c r="CP14" s="307" t="n"/>
      <c r="CQ14" s="307" t="n"/>
      <c r="CR14" s="279" t="n">
        <v>41</v>
      </c>
      <c r="CS14" s="280">
        <f t="array" ref="CS14">AVERAGE(Value(BY14),value(CR14))</f>
        <v/>
      </c>
      <c r="CT14" s="421">
        <f>(IF(OR(MediaScorecard!BH14="x", MediaScorecard!BI14="x",MediaScorecard!BJ14="x",MediaScorecard!BK14="x",MediaScorecard!BL14="x"),1, 2))</f>
        <v/>
      </c>
      <c r="CU14" s="281" t="n"/>
      <c r="CV14" s="290" t="inlineStr">
        <is>
          <t>Between 40 and 50</t>
        </is>
      </c>
      <c r="CW14" s="282">
        <f>COUNTIFs(BY4:BY2425,"&lt;=49", BY4:BY2425,"&gt;=40")</f>
        <v/>
      </c>
      <c r="CY14" s="308" t="n"/>
      <c r="CZ14" s="308" t="n"/>
      <c r="DA14" s="308" t="n"/>
    </row>
    <row r="15" ht="21" customHeight="1" s="590">
      <c r="A15" s="421" t="inlineStr">
        <is>
          <t>The Engineer</t>
        </is>
      </c>
      <c r="B15" s="265" t="inlineStr">
        <is>
          <t>Comment: Autonomous construction requires open data standards - The Engineer</t>
        </is>
      </c>
      <c r="C15" s="266" t="n">
        <v>45670</v>
      </c>
      <c r="D15" s="267" t="inlineStr">
        <is>
          <t>Q1</t>
        </is>
      </c>
      <c r="E15" s="267" t="inlineStr">
        <is>
          <t>UK</t>
        </is>
      </c>
      <c r="F15" s="268" t="inlineStr">
        <is>
          <t>EMEA</t>
        </is>
      </c>
      <c r="G15" s="421" t="n"/>
      <c r="H15" s="269" t="n"/>
      <c r="I15" s="421" t="n"/>
      <c r="J15" s="421" t="n"/>
      <c r="K15" s="421" t="n"/>
      <c r="L15" s="421" t="n"/>
      <c r="M15" s="421" t="n"/>
      <c r="N15" s="421" t="n"/>
      <c r="O15" s="421" t="n"/>
      <c r="P15" s="421" t="n"/>
      <c r="Q15" s="421" t="n"/>
      <c r="R15" s="270" t="inlineStr">
        <is>
          <t>x</t>
        </is>
      </c>
      <c r="S15" s="421" t="inlineStr">
        <is>
          <t>x</t>
        </is>
      </c>
      <c r="T15" s="421" t="n"/>
      <c r="U15" s="421" t="n"/>
      <c r="V15" s="421" t="n"/>
      <c r="W15" s="421" t="n"/>
      <c r="X15" s="421" t="n"/>
      <c r="Y15" s="421" t="n"/>
      <c r="Z15" s="421" t="n"/>
      <c r="AA15" s="421" t="inlineStr">
        <is>
          <t>x</t>
        </is>
      </c>
      <c r="AB15" s="421" t="n"/>
      <c r="AC15" s="421" t="n"/>
      <c r="AD15" s="421" t="inlineStr">
        <is>
          <t>x</t>
        </is>
      </c>
      <c r="AE15" s="421" t="n"/>
      <c r="AF15" s="421" t="n"/>
      <c r="AG15" s="421" t="n"/>
      <c r="AH15" s="421" t="n"/>
      <c r="AI15" s="421" t="n"/>
      <c r="AJ15" s="297" t="n"/>
      <c r="AK15" s="297" t="n"/>
      <c r="AL15" s="284" t="n"/>
      <c r="AM15" s="297" t="n"/>
      <c r="AN15" s="285" t="n"/>
      <c r="AO15" s="297" t="n"/>
      <c r="AP15" s="297" t="n"/>
      <c r="AQ15" s="297" t="n"/>
      <c r="AR15" s="297" t="n"/>
      <c r="AS15" s="297" t="n"/>
      <c r="AT15" s="285" t="inlineStr">
        <is>
          <t>10</t>
        </is>
      </c>
      <c r="AU15" s="297" t="inlineStr">
        <is>
          <t>0</t>
        </is>
      </c>
      <c r="AV15" s="297" t="inlineStr">
        <is>
          <t>0</t>
        </is>
      </c>
      <c r="AW15" s="297" t="inlineStr">
        <is>
          <t>0</t>
        </is>
      </c>
      <c r="AX15" s="297" t="inlineStr">
        <is>
          <t>0</t>
        </is>
      </c>
      <c r="AY15" s="286" t="inlineStr">
        <is>
          <t>0</t>
        </is>
      </c>
      <c r="AZ15" s="286" t="inlineStr">
        <is>
          <t>0</t>
        </is>
      </c>
      <c r="BA15" s="287" t="inlineStr">
        <is>
          <t>0</t>
        </is>
      </c>
      <c r="BB15" s="286" t="inlineStr">
        <is>
          <t>0</t>
        </is>
      </c>
      <c r="BC15" s="286" t="inlineStr">
        <is>
          <t>5</t>
        </is>
      </c>
      <c r="BD15" s="286" t="inlineStr">
        <is>
          <t>0</t>
        </is>
      </c>
      <c r="BE15" s="286" t="inlineStr">
        <is>
          <t>0</t>
        </is>
      </c>
      <c r="BF15" s="286" t="inlineStr">
        <is>
          <t>0</t>
        </is>
      </c>
      <c r="BG15" s="286" t="inlineStr">
        <is>
          <t>0</t>
        </is>
      </c>
      <c r="BH15" s="297" t="inlineStr">
        <is>
          <t>0</t>
        </is>
      </c>
      <c r="BI15" s="297" t="inlineStr">
        <is>
          <t>8</t>
        </is>
      </c>
      <c r="BJ15" s="297" t="inlineStr">
        <is>
          <t>0</t>
        </is>
      </c>
      <c r="BK15" s="297" t="inlineStr">
        <is>
          <t>0</t>
        </is>
      </c>
      <c r="BL15" s="297" t="inlineStr">
        <is>
          <t>0</t>
        </is>
      </c>
      <c r="BM15" s="297" t="inlineStr">
        <is>
          <t>0</t>
        </is>
      </c>
      <c r="BN15" s="297" t="inlineStr">
        <is>
          <t>0</t>
        </is>
      </c>
      <c r="BO15" s="285" t="inlineStr">
        <is>
          <t>5</t>
        </is>
      </c>
      <c r="BP15" s="297" t="inlineStr">
        <is>
          <t>5</t>
        </is>
      </c>
      <c r="BQ15" s="297" t="inlineStr">
        <is>
          <t>0</t>
        </is>
      </c>
      <c r="BR15" s="297" t="inlineStr">
        <is>
          <t>12</t>
        </is>
      </c>
      <c r="BS15" s="297" t="inlineStr">
        <is>
          <t>12</t>
        </is>
      </c>
      <c r="BT15" s="297" t="inlineStr">
        <is>
          <t>0</t>
        </is>
      </c>
      <c r="BU15" s="297" t="inlineStr">
        <is>
          <t>0</t>
        </is>
      </c>
      <c r="BV15" s="297" t="inlineStr">
        <is>
          <t>12</t>
        </is>
      </c>
      <c r="BW15" s="288" t="inlineStr">
        <is>
          <t>0</t>
        </is>
      </c>
      <c r="BX15" s="276">
        <f>SUM(IF(COUNTIF(#REF!, "*1.*"), 2, 0), IF(COUNTIF(#REF!, "*2.*"), 2, 0), IF(COUNTIF(#REF!, "*3.*"), 2, 0), IF(COUNTIF(#REF!, "*4.*"), 2, 0), IF(COUNTIF(#REF!, "*5.*"), 2, 0), IF(COUNTIF(#REF!, "*6.*"), 2, 0))</f>
        <v/>
      </c>
      <c r="BY15" s="277">
        <f t="array" ref="BY15">SUM(VALUE(AT15),VALUE(AU15),VALUE(AV15),VALUE(AW15),VALUE(AX15),VALUE(AY15),VALUE(AZ15),VALUE(BB15),VALUE(BC15),VALUE(BD15),VALUE(BE15),VALUE(BF15),VALUE(BG15),VALUE(BH15),VALUE(BI15),VALUE(BJ15),VALUE(BK15),VALUE(BL15),VALUE(BM15),VALUE(BN15),VALUE(BO15),VALUE(BP15),VALUE(BQ15),VALUE(BR15),VALUE(BS15),VALUE(BT15),VALUE(BU15),VALUE(BV15),VALUE(BW15))</f>
        <v/>
      </c>
      <c r="BZ15" s="307" t="n"/>
      <c r="CA15" s="307" t="n"/>
      <c r="CB15" s="307" t="n"/>
      <c r="CC15" s="307" t="n"/>
      <c r="CD15" s="307" t="n"/>
      <c r="CE15" s="307" t="n"/>
      <c r="CF15" s="307" t="n"/>
      <c r="CG15" s="307" t="n"/>
      <c r="CH15" s="307" t="n"/>
      <c r="CI15" s="307" t="n"/>
      <c r="CJ15" s="307" t="n"/>
      <c r="CK15" s="307" t="n"/>
      <c r="CL15" s="307" t="n"/>
      <c r="CM15" s="307" t="n"/>
      <c r="CN15" s="307" t="n"/>
      <c r="CO15" s="307" t="n"/>
      <c r="CP15" s="307" t="n"/>
      <c r="CQ15" s="307" t="n"/>
      <c r="CR15" s="279" t="n">
        <v>39</v>
      </c>
      <c r="CS15" s="280">
        <f t="array" ref="CS15">AVERAGE(Value(BY15),value(CR15))</f>
        <v/>
      </c>
      <c r="CT15" s="421">
        <f>(IF(OR(MediaScorecard!BH15="x", MediaScorecard!BI15="x",MediaScorecard!BJ15="x",MediaScorecard!BK15="x",MediaScorecard!BL15="x"),1, 2))</f>
        <v/>
      </c>
      <c r="CU15" s="281" t="n"/>
      <c r="CV15" s="290" t="inlineStr">
        <is>
          <t>Between 50 and 60</t>
        </is>
      </c>
      <c r="CW15" s="282">
        <f>COUNTIFs(BY4:BY2426,"&lt;=59", BY4:BY2426,"&gt;=50")</f>
        <v/>
      </c>
      <c r="CY15" s="308" t="n"/>
      <c r="CZ15" s="308" t="n"/>
      <c r="DA15" s="308" t="n"/>
    </row>
    <row r="16" ht="21" customHeight="1" s="590">
      <c r="A16" s="421" t="inlineStr">
        <is>
          <t>Technative</t>
        </is>
      </c>
      <c r="B16" s="265" t="inlineStr">
        <is>
          <t>Driving Digital Transformation in Logistics Through Intelligent Networking, Data Quality, and Standardisation</t>
        </is>
      </c>
      <c r="C16" s="266" t="n">
        <v>45670</v>
      </c>
      <c r="D16" s="267" t="inlineStr">
        <is>
          <t>Q1</t>
        </is>
      </c>
      <c r="E16" s="267" t="inlineStr">
        <is>
          <t>UK</t>
        </is>
      </c>
      <c r="F16" s="268" t="inlineStr">
        <is>
          <t>EMEA</t>
        </is>
      </c>
      <c r="G16" s="421" t="n"/>
      <c r="H16" s="269" t="n"/>
      <c r="I16" s="421" t="n"/>
      <c r="J16" s="421" t="n"/>
      <c r="K16" s="421" t="n"/>
      <c r="L16" s="421" t="n"/>
      <c r="M16" s="421" t="n"/>
      <c r="N16" s="421" t="n"/>
      <c r="O16" s="421" t="n"/>
      <c r="P16" s="421" t="n"/>
      <c r="Q16" s="421" t="n"/>
      <c r="R16" s="270" t="n"/>
      <c r="S16" s="421" t="n"/>
      <c r="T16" s="421" t="n"/>
      <c r="U16" s="421" t="n"/>
      <c r="V16" s="421" t="n"/>
      <c r="W16" s="421" t="n"/>
      <c r="X16" s="421" t="n"/>
      <c r="Y16" s="421" t="n"/>
      <c r="Z16" s="421" t="n"/>
      <c r="AA16" s="421" t="n"/>
      <c r="AB16" s="421" t="n"/>
      <c r="AC16" s="421" t="n"/>
      <c r="AD16" s="421" t="n"/>
      <c r="AE16" s="421" t="n"/>
      <c r="AF16" s="421" t="n"/>
      <c r="AG16" s="421" t="n"/>
      <c r="AH16" s="421" t="n"/>
      <c r="AI16" s="421" t="n"/>
      <c r="AJ16" s="297" t="n"/>
      <c r="AK16" s="297" t="n"/>
      <c r="AL16" s="284" t="n"/>
      <c r="AM16" s="297" t="n"/>
      <c r="AN16" s="285" t="inlineStr">
        <is>
          <t>x</t>
        </is>
      </c>
      <c r="AO16" s="297" t="n"/>
      <c r="AP16" s="297" t="n"/>
      <c r="AQ16" s="297" t="inlineStr">
        <is>
          <t>x</t>
        </is>
      </c>
      <c r="AR16" s="297" t="n"/>
      <c r="AS16" s="297" t="n"/>
      <c r="AT16" s="285" t="inlineStr">
        <is>
          <t>10</t>
        </is>
      </c>
      <c r="AU16" s="297" t="inlineStr">
        <is>
          <t>0</t>
        </is>
      </c>
      <c r="AV16" s="297" t="inlineStr">
        <is>
          <t>0</t>
        </is>
      </c>
      <c r="AW16" s="297" t="inlineStr">
        <is>
          <t>0</t>
        </is>
      </c>
      <c r="AX16" s="297" t="inlineStr">
        <is>
          <t>0</t>
        </is>
      </c>
      <c r="AY16" s="286" t="inlineStr">
        <is>
          <t>0</t>
        </is>
      </c>
      <c r="AZ16" s="286" t="inlineStr">
        <is>
          <t>0</t>
        </is>
      </c>
      <c r="BA16" s="287" t="inlineStr">
        <is>
          <t>0</t>
        </is>
      </c>
      <c r="BB16" s="286" t="inlineStr">
        <is>
          <t>0</t>
        </is>
      </c>
      <c r="BC16" s="286" t="inlineStr">
        <is>
          <t>5</t>
        </is>
      </c>
      <c r="BD16" s="286" t="inlineStr">
        <is>
          <t>0</t>
        </is>
      </c>
      <c r="BE16" s="286" t="inlineStr">
        <is>
          <t>0</t>
        </is>
      </c>
      <c r="BF16" s="286" t="inlineStr">
        <is>
          <t>0</t>
        </is>
      </c>
      <c r="BG16" s="286" t="inlineStr">
        <is>
          <t>0</t>
        </is>
      </c>
      <c r="BH16" s="297" t="inlineStr">
        <is>
          <t>0</t>
        </is>
      </c>
      <c r="BI16" s="297" t="inlineStr">
        <is>
          <t>0</t>
        </is>
      </c>
      <c r="BJ16" s="297" t="inlineStr">
        <is>
          <t>0</t>
        </is>
      </c>
      <c r="BK16" s="297" t="inlineStr">
        <is>
          <t>0</t>
        </is>
      </c>
      <c r="BL16" s="297" t="inlineStr">
        <is>
          <t>0</t>
        </is>
      </c>
      <c r="BM16" s="297" t="inlineStr">
        <is>
          <t>3</t>
        </is>
      </c>
      <c r="BN16" s="297" t="inlineStr">
        <is>
          <t>0</t>
        </is>
      </c>
      <c r="BO16" s="285" t="inlineStr">
        <is>
          <t>5</t>
        </is>
      </c>
      <c r="BP16" s="297" t="inlineStr">
        <is>
          <t>0</t>
        </is>
      </c>
      <c r="BQ16" s="297" t="inlineStr">
        <is>
          <t>0</t>
        </is>
      </c>
      <c r="BR16" s="297" t="inlineStr">
        <is>
          <t>0</t>
        </is>
      </c>
      <c r="BS16" s="297" t="inlineStr">
        <is>
          <t>12</t>
        </is>
      </c>
      <c r="BT16" s="297" t="inlineStr">
        <is>
          <t>12</t>
        </is>
      </c>
      <c r="BU16" s="297" t="inlineStr">
        <is>
          <t>0</t>
        </is>
      </c>
      <c r="BV16" s="297" t="inlineStr">
        <is>
          <t>0</t>
        </is>
      </c>
      <c r="BW16" s="288" t="inlineStr">
        <is>
          <t>0</t>
        </is>
      </c>
      <c r="BX16" s="276">
        <f>SUM(IF(COUNTIF(#REF!, "*1.*"), 2, 0), IF(COUNTIF(#REF!, "*2.*"), 2, 0), IF(COUNTIF(#REF!, "*3.*"), 2, 0), IF(COUNTIF(#REF!, "*4.*"), 2, 0), IF(COUNTIF(#REF!, "*5.*"), 2, 0), IF(COUNTIF(#REF!, "*6.*"), 2, 0))</f>
        <v/>
      </c>
      <c r="BY16" s="277">
        <f t="array" ref="BY16">SUM(VALUE(AT16),VALUE(AU16),VALUE(AV16),VALUE(AW16),VALUE(AX16),VALUE(AY16),VALUE(AZ16),VALUE(BB16),VALUE(BC16),VALUE(BD16),VALUE(BE16),VALUE(BF16),VALUE(BG16),VALUE(BH16),VALUE(BI16),VALUE(BJ16),VALUE(BK16),VALUE(BL16),VALUE(BM16),VALUE(BN16),VALUE(BO16),VALUE(BP16),VALUE(BQ16),VALUE(BR16),VALUE(BS16),VALUE(BT16),VALUE(BU16),VALUE(BV16),VALUE(BW16))</f>
        <v/>
      </c>
      <c r="BZ16" s="307" t="n"/>
      <c r="CA16" s="307" t="n"/>
      <c r="CB16" s="307" t="n"/>
      <c r="CC16" s="307" t="n"/>
      <c r="CD16" s="307" t="n"/>
      <c r="CE16" s="307" t="n"/>
      <c r="CF16" s="307" t="n"/>
      <c r="CG16" s="307" t="n"/>
      <c r="CH16" s="307" t="n"/>
      <c r="CI16" s="307" t="n"/>
      <c r="CJ16" s="307" t="n"/>
      <c r="CK16" s="307" t="n"/>
      <c r="CL16" s="307" t="n"/>
      <c r="CM16" s="307" t="n"/>
      <c r="CN16" s="307" t="n"/>
      <c r="CO16" s="307" t="n"/>
      <c r="CP16" s="307" t="n"/>
      <c r="CQ16" s="307" t="n"/>
      <c r="CR16" s="279" t="n">
        <v>24</v>
      </c>
      <c r="CS16" s="280">
        <f t="array" ref="CS16">AVERAGE(Value(BY16),value(CR16))</f>
        <v/>
      </c>
      <c r="CT16" s="421">
        <f>(IF(OR(MediaScorecard!BH16="x", MediaScorecard!BI16="x",MediaScorecard!BJ16="x",MediaScorecard!BK16="x",MediaScorecard!BL16="x"),1, 2))</f>
        <v/>
      </c>
      <c r="CU16" s="281" t="n"/>
      <c r="CV16" s="290" t="inlineStr">
        <is>
          <t>Between 60 and 70</t>
        </is>
      </c>
      <c r="CW16" s="282">
        <f>COUNTIFs(BY4:BY2427,"&lt;=69", BY4:BY2427,"&gt;=60")</f>
        <v/>
      </c>
      <c r="CY16" s="308" t="n"/>
      <c r="CZ16" s="308" t="n"/>
      <c r="DA16" s="308" t="n"/>
    </row>
    <row r="17" ht="21" customHeight="1" s="590">
      <c r="A17" s="421" t="inlineStr">
        <is>
          <t>Building Design &amp; Construction</t>
        </is>
      </c>
      <c r="B17" s="265" t="inlineStr">
        <is>
          <t>Trimble Announces the SketchUp 0-60 Challenge Winners</t>
        </is>
      </c>
      <c r="C17" s="266" t="n">
        <v>45671</v>
      </c>
      <c r="D17" s="267" t="inlineStr">
        <is>
          <t>Q1</t>
        </is>
      </c>
      <c r="E17" s="267" t="inlineStr">
        <is>
          <t>UK</t>
        </is>
      </c>
      <c r="F17" s="268" t="inlineStr">
        <is>
          <t>EMEA</t>
        </is>
      </c>
      <c r="G17" s="421" t="inlineStr">
        <is>
          <t>x</t>
        </is>
      </c>
      <c r="H17" s="269" t="inlineStr">
        <is>
          <t>x</t>
        </is>
      </c>
      <c r="I17" s="421" t="n"/>
      <c r="J17" s="421" t="n"/>
      <c r="K17" s="421" t="inlineStr">
        <is>
          <t>x</t>
        </is>
      </c>
      <c r="L17" s="421" t="n"/>
      <c r="M17" s="421" t="n"/>
      <c r="N17" s="421" t="n"/>
      <c r="O17" s="421" t="n"/>
      <c r="P17" s="421" t="n"/>
      <c r="Q17" s="421" t="n"/>
      <c r="R17" s="270" t="n"/>
      <c r="S17" s="421" t="n"/>
      <c r="T17" s="421" t="n"/>
      <c r="U17" s="421" t="n"/>
      <c r="V17" s="421" t="n"/>
      <c r="W17" s="421" t="n"/>
      <c r="X17" s="421" t="n"/>
      <c r="Y17" s="421" t="n"/>
      <c r="Z17" s="421" t="n"/>
      <c r="AA17" s="421" t="n"/>
      <c r="AB17" s="421" t="n"/>
      <c r="AC17" s="421" t="n"/>
      <c r="AD17" s="421" t="n"/>
      <c r="AE17" s="421" t="n"/>
      <c r="AF17" s="421" t="n"/>
      <c r="AG17" s="421" t="n"/>
      <c r="AH17" s="421" t="n"/>
      <c r="AI17" s="421" t="n"/>
      <c r="AJ17" s="297" t="n"/>
      <c r="AK17" s="297" t="n"/>
      <c r="AL17" s="284" t="n"/>
      <c r="AM17" s="297" t="n"/>
      <c r="AN17" s="285" t="n"/>
      <c r="AO17" s="297" t="n"/>
      <c r="AP17" s="297" t="n"/>
      <c r="AQ17" s="297" t="n"/>
      <c r="AR17" s="297" t="n"/>
      <c r="AS17" s="297" t="n"/>
      <c r="AT17" s="285" t="inlineStr">
        <is>
          <t>0</t>
        </is>
      </c>
      <c r="AU17" s="297" t="inlineStr">
        <is>
          <t>0</t>
        </is>
      </c>
      <c r="AV17" s="297" t="inlineStr">
        <is>
          <t>0</t>
        </is>
      </c>
      <c r="AW17" s="297" t="inlineStr">
        <is>
          <t>0</t>
        </is>
      </c>
      <c r="AX17" s="297" t="inlineStr">
        <is>
          <t>0</t>
        </is>
      </c>
      <c r="AY17" s="286" t="inlineStr">
        <is>
          <t>2</t>
        </is>
      </c>
      <c r="AZ17" s="286" t="inlineStr">
        <is>
          <t>0</t>
        </is>
      </c>
      <c r="BA17" s="287" t="inlineStr">
        <is>
          <t>0</t>
        </is>
      </c>
      <c r="BB17" s="286" t="inlineStr">
        <is>
          <t>0</t>
        </is>
      </c>
      <c r="BC17" s="286" t="inlineStr">
        <is>
          <t>0</t>
        </is>
      </c>
      <c r="BD17" s="286" t="inlineStr">
        <is>
          <t>0</t>
        </is>
      </c>
      <c r="BE17" s="286" t="inlineStr">
        <is>
          <t>0</t>
        </is>
      </c>
      <c r="BF17" s="286" t="inlineStr">
        <is>
          <t>0</t>
        </is>
      </c>
      <c r="BG17" s="286" t="inlineStr">
        <is>
          <t>0</t>
        </is>
      </c>
      <c r="BH17" s="297" t="inlineStr">
        <is>
          <t>0</t>
        </is>
      </c>
      <c r="BI17" s="297" t="inlineStr">
        <is>
          <t>0</t>
        </is>
      </c>
      <c r="BJ17" s="297" t="inlineStr">
        <is>
          <t>0</t>
        </is>
      </c>
      <c r="BK17" s="297" t="inlineStr">
        <is>
          <t>0</t>
        </is>
      </c>
      <c r="BL17" s="297" t="inlineStr">
        <is>
          <t>5</t>
        </is>
      </c>
      <c r="BM17" s="297" t="inlineStr">
        <is>
          <t>0</t>
        </is>
      </c>
      <c r="BN17" s="297" t="inlineStr">
        <is>
          <t>0</t>
        </is>
      </c>
      <c r="BO17" s="285" t="inlineStr">
        <is>
          <t>0</t>
        </is>
      </c>
      <c r="BP17" s="297" t="inlineStr">
        <is>
          <t>0</t>
        </is>
      </c>
      <c r="BQ17" s="297" t="inlineStr">
        <is>
          <t>0</t>
        </is>
      </c>
      <c r="BR17" s="297" t="inlineStr">
        <is>
          <t>0</t>
        </is>
      </c>
      <c r="BS17" s="297" t="inlineStr">
        <is>
          <t>0</t>
        </is>
      </c>
      <c r="BT17" s="297" t="inlineStr">
        <is>
          <t>0</t>
        </is>
      </c>
      <c r="BU17" s="297" t="inlineStr">
        <is>
          <t>0</t>
        </is>
      </c>
      <c r="BV17" s="297" t="inlineStr">
        <is>
          <t>0</t>
        </is>
      </c>
      <c r="BW17" s="288" t="inlineStr">
        <is>
          <t>0</t>
        </is>
      </c>
      <c r="BX17" s="276">
        <f>SUM(IF(COUNTIF(#REF!, "*1.*"), 2, 0), IF(COUNTIF(#REF!, "*2.*"), 2, 0), IF(COUNTIF(#REF!, "*3.*"), 2, 0), IF(COUNTIF(#REF!, "*4.*"), 2, 0), IF(COUNTIF(#REF!, "*5.*"), 2, 0), IF(COUNTIF(#REF!, "*6.*"), 2, 0))</f>
        <v/>
      </c>
      <c r="BY17" s="277">
        <f t="array" ref="BY17">SUM(VALUE(AT17),VALUE(AU17),VALUE(AV17),VALUE(AW17),VALUE(AX17),VALUE(AY17),VALUE(AZ17),VALUE(BB17),VALUE(BC17),VALUE(BD17),VALUE(BE17),VALUE(BF17),VALUE(BG17),VALUE(BH17),VALUE(BI17),VALUE(BJ17),VALUE(BK17),VALUE(BL17),VALUE(BM17),VALUE(BN17),VALUE(BO17),VALUE(BP17),VALUE(BQ17),VALUE(BR17),VALUE(BS17),VALUE(BT17),VALUE(BU17),VALUE(BV17),VALUE(BW17))</f>
        <v/>
      </c>
      <c r="BZ17" s="307" t="n"/>
      <c r="CA17" s="307" t="n"/>
      <c r="CB17" s="307" t="n"/>
      <c r="CC17" s="307" t="n"/>
      <c r="CD17" s="307" t="n"/>
      <c r="CE17" s="307" t="n"/>
      <c r="CF17" s="307" t="n"/>
      <c r="CG17" s="307" t="n"/>
      <c r="CH17" s="307" t="n"/>
      <c r="CI17" s="307" t="n"/>
      <c r="CJ17" s="307" t="n"/>
      <c r="CK17" s="307" t="n"/>
      <c r="CL17" s="307" t="n"/>
      <c r="CM17" s="307" t="n"/>
      <c r="CN17" s="307" t="n"/>
      <c r="CO17" s="307" t="n"/>
      <c r="CP17" s="307" t="n"/>
      <c r="CQ17" s="307" t="n"/>
      <c r="CR17" s="279" t="n">
        <v>31</v>
      </c>
      <c r="CS17" s="280">
        <f t="array" ref="CS17">AVERAGE(Value(BY17),value(CR17))</f>
        <v/>
      </c>
      <c r="CT17" s="421">
        <f>(IF(OR(MediaScorecard!BH17="x", MediaScorecard!BI17="x",MediaScorecard!BJ17="x",MediaScorecard!BK17="x",MediaScorecard!BL17="x"),1, 2))</f>
        <v/>
      </c>
      <c r="CU17" s="281" t="n"/>
      <c r="CV17" s="242" t="inlineStr">
        <is>
          <t>70&gt;</t>
        </is>
      </c>
      <c r="CW17" s="291">
        <f>countif(BY4:BY2429, "&gt;=70")</f>
        <v/>
      </c>
      <c r="CY17" s="308" t="n"/>
      <c r="CZ17" s="308" t="n"/>
      <c r="DA17" s="308" t="n"/>
    </row>
    <row r="18" ht="21" customHeight="1" s="590">
      <c r="A18" s="421" t="inlineStr">
        <is>
          <t>Construction Equipment Guide</t>
        </is>
      </c>
      <c r="B18" s="265" t="inlineStr">
        <is>
          <t>How Machine Technology Promosted Productivity, Safety</t>
        </is>
      </c>
      <c r="C18" s="266" t="n">
        <v>45663</v>
      </c>
      <c r="D18" s="267" t="inlineStr">
        <is>
          <t>Q1</t>
        </is>
      </c>
      <c r="E18" s="267" t="inlineStr">
        <is>
          <t>US</t>
        </is>
      </c>
      <c r="F18" s="268" t="inlineStr">
        <is>
          <t>NAM</t>
        </is>
      </c>
      <c r="G18" s="421" t="n"/>
      <c r="H18" s="269" t="n"/>
      <c r="I18" s="421" t="n"/>
      <c r="J18" s="421" t="n"/>
      <c r="K18" s="421" t="n"/>
      <c r="L18" s="421" t="n"/>
      <c r="M18" s="421" t="n"/>
      <c r="N18" s="421" t="n"/>
      <c r="O18" s="421" t="n"/>
      <c r="P18" s="421" t="n"/>
      <c r="Q18" s="421" t="n"/>
      <c r="R18" s="270" t="n"/>
      <c r="S18" s="421" t="n"/>
      <c r="T18" s="421" t="n"/>
      <c r="U18" s="421" t="n"/>
      <c r="V18" s="421" t="n"/>
      <c r="W18" s="421" t="n"/>
      <c r="X18" s="421" t="n"/>
      <c r="Y18" s="421" t="n"/>
      <c r="Z18" s="421" t="n"/>
      <c r="AA18" s="421" t="n"/>
      <c r="AB18" s="421" t="n"/>
      <c r="AC18" s="421" t="n"/>
      <c r="AD18" s="421" t="n"/>
      <c r="AE18" s="421" t="n"/>
      <c r="AF18" s="421" t="n"/>
      <c r="AG18" s="421" t="n"/>
      <c r="AH18" s="421" t="n"/>
      <c r="AI18" s="421" t="n"/>
      <c r="AJ18" s="297" t="n"/>
      <c r="AK18" s="297" t="n"/>
      <c r="AL18" s="284" t="n"/>
      <c r="AM18" s="297" t="n"/>
      <c r="AN18" s="285" t="n"/>
      <c r="AO18" s="297" t="n"/>
      <c r="AP18" s="297" t="n"/>
      <c r="AQ18" s="297" t="n"/>
      <c r="AR18" s="297" t="n"/>
      <c r="AS18" s="297" t="n"/>
      <c r="AT18" s="285" t="inlineStr">
        <is>
          <t>0</t>
        </is>
      </c>
      <c r="AU18" s="297" t="inlineStr">
        <is>
          <t>12</t>
        </is>
      </c>
      <c r="AV18" s="297" t="inlineStr">
        <is>
          <t>0</t>
        </is>
      </c>
      <c r="AW18" s="297" t="inlineStr">
        <is>
          <t>0</t>
        </is>
      </c>
      <c r="AX18" s="297" t="inlineStr">
        <is>
          <t>0</t>
        </is>
      </c>
      <c r="AY18" s="286" t="inlineStr">
        <is>
          <t>0</t>
        </is>
      </c>
      <c r="AZ18" s="286" t="inlineStr">
        <is>
          <t>0</t>
        </is>
      </c>
      <c r="BA18" s="287" t="inlineStr">
        <is>
          <t>0</t>
        </is>
      </c>
      <c r="BB18" s="286" t="inlineStr">
        <is>
          <t>0</t>
        </is>
      </c>
      <c r="BC18" s="286" t="inlineStr">
        <is>
          <t>0</t>
        </is>
      </c>
      <c r="BD18" s="286" t="inlineStr">
        <is>
          <t>0</t>
        </is>
      </c>
      <c r="BE18" s="286" t="inlineStr">
        <is>
          <t>0</t>
        </is>
      </c>
      <c r="BF18" s="286" t="inlineStr">
        <is>
          <t>0</t>
        </is>
      </c>
      <c r="BG18" s="286" t="inlineStr">
        <is>
          <t>0</t>
        </is>
      </c>
      <c r="BH18" s="297" t="inlineStr">
        <is>
          <t>0</t>
        </is>
      </c>
      <c r="BI18" s="297" t="inlineStr">
        <is>
          <t>0</t>
        </is>
      </c>
      <c r="BJ18" s="297" t="inlineStr">
        <is>
          <t>0</t>
        </is>
      </c>
      <c r="BK18" s="297" t="inlineStr">
        <is>
          <t>0</t>
        </is>
      </c>
      <c r="BL18" s="297" t="inlineStr">
        <is>
          <t>5</t>
        </is>
      </c>
      <c r="BM18" s="297" t="inlineStr">
        <is>
          <t>0</t>
        </is>
      </c>
      <c r="BN18" s="297" t="inlineStr">
        <is>
          <t>0</t>
        </is>
      </c>
      <c r="BO18" s="285" t="inlineStr">
        <is>
          <t>0</t>
        </is>
      </c>
      <c r="BP18" s="297" t="inlineStr">
        <is>
          <t>0</t>
        </is>
      </c>
      <c r="BQ18" s="297" t="inlineStr">
        <is>
          <t>0</t>
        </is>
      </c>
      <c r="BR18" s="297" t="inlineStr">
        <is>
          <t>0</t>
        </is>
      </c>
      <c r="BS18" s="297" t="inlineStr">
        <is>
          <t>0</t>
        </is>
      </c>
      <c r="BT18" s="297" t="inlineStr">
        <is>
          <t>0</t>
        </is>
      </c>
      <c r="BU18" s="297" t="inlineStr">
        <is>
          <t>0</t>
        </is>
      </c>
      <c r="BV18" s="297" t="inlineStr">
        <is>
          <t>0</t>
        </is>
      </c>
      <c r="BW18" s="288" t="inlineStr">
        <is>
          <t>0</t>
        </is>
      </c>
      <c r="BX18" s="276">
        <f>SUM(IF(COUNTIF(#REF!, "*1.*"), 2, 0), IF(COUNTIF(#REF!, "*2.*"), 2, 0), IF(COUNTIF(#REF!, "*3.*"), 2, 0), IF(COUNTIF(#REF!, "*4.*"), 2, 0), IF(COUNTIF(#REF!, "*5.*"), 2, 0), IF(COUNTIF(#REF!, "*6.*"), 2, 0))</f>
        <v/>
      </c>
      <c r="BY18" s="277">
        <f t="array" ref="BY18">SUM(VALUE(AT18),VALUE(AU18),VALUE(AV18),VALUE(AW18),VALUE(AX18),VALUE(AY18),VALUE(AZ18),VALUE(BB18),VALUE(BC18),VALUE(BD18),VALUE(BE18),VALUE(BF18),VALUE(BG18),VALUE(BH18),VALUE(BI18),VALUE(BJ18),VALUE(BK18),VALUE(BL18),VALUE(BM18),VALUE(BN18),VALUE(BO18),VALUE(BP18),VALUE(BQ18),VALUE(BR18),VALUE(BS18),VALUE(BT18),VALUE(BU18),VALUE(BV18),VALUE(BW18))</f>
        <v/>
      </c>
      <c r="BZ18" s="307" t="n"/>
      <c r="CA18" s="307" t="n"/>
      <c r="CB18" s="307" t="n"/>
      <c r="CC18" s="307" t="n"/>
      <c r="CD18" s="307" t="n"/>
      <c r="CE18" s="307" t="n"/>
      <c r="CF18" s="307" t="n"/>
      <c r="CG18" s="307" t="n"/>
      <c r="CH18" s="307" t="n"/>
      <c r="CI18" s="307" t="n"/>
      <c r="CJ18" s="307" t="n"/>
      <c r="CK18" s="307" t="n"/>
      <c r="CL18" s="307" t="n"/>
      <c r="CM18" s="307" t="n"/>
      <c r="CN18" s="307" t="n"/>
      <c r="CO18" s="307" t="n"/>
      <c r="CP18" s="307" t="n"/>
      <c r="CQ18" s="307" t="n"/>
      <c r="CR18" s="279" t="n">
        <v>44</v>
      </c>
      <c r="CS18" s="280">
        <f t="array" ref="CS18">AVERAGE(Value(BY18),value(CR18))</f>
        <v/>
      </c>
      <c r="CT18" s="421">
        <f>(IF(OR(MediaScorecard!BH18="x", MediaScorecard!BI18="x",MediaScorecard!BJ18="x",MediaScorecard!BK18="x",MediaScorecard!BL18="x"),1, 2))</f>
        <v/>
      </c>
      <c r="CU18" s="281" t="n"/>
      <c r="CV18" s="292" t="n"/>
      <c r="CW18" s="293">
        <f>SUM(CW10:CW17)</f>
        <v/>
      </c>
      <c r="CY18" s="308" t="n"/>
      <c r="CZ18" s="308" t="n"/>
      <c r="DA18" s="308" t="n"/>
    </row>
    <row r="19" ht="21" customHeight="1" s="590">
      <c r="A19" s="421" t="inlineStr">
        <is>
          <t>Aggregates &amp; Mining Today</t>
        </is>
      </c>
      <c r="B19" s="265" t="inlineStr">
        <is>
          <t>A Closer Look at the Warthog - A Robot That Could Simplify Paving, Milling</t>
        </is>
      </c>
      <c r="C19" s="266" t="n">
        <v>45660</v>
      </c>
      <c r="D19" s="267" t="inlineStr">
        <is>
          <t>Q1</t>
        </is>
      </c>
      <c r="E19" s="267" t="inlineStr">
        <is>
          <t>US</t>
        </is>
      </c>
      <c r="F19" s="268" t="inlineStr">
        <is>
          <t>NAM</t>
        </is>
      </c>
      <c r="G19" s="421" t="n"/>
      <c r="H19" s="269" t="n"/>
      <c r="I19" s="421" t="n"/>
      <c r="J19" s="421" t="n"/>
      <c r="K19" s="421" t="n"/>
      <c r="L19" s="421" t="n"/>
      <c r="M19" s="421" t="n"/>
      <c r="N19" s="421" t="n"/>
      <c r="O19" s="421" t="n"/>
      <c r="P19" s="421" t="n"/>
      <c r="Q19" s="421" t="n"/>
      <c r="R19" s="270" t="n"/>
      <c r="S19" s="421" t="n"/>
      <c r="T19" s="421" t="n"/>
      <c r="U19" s="421" t="n"/>
      <c r="V19" s="421" t="n"/>
      <c r="W19" s="421" t="n"/>
      <c r="X19" s="421" t="n"/>
      <c r="Y19" s="421" t="n"/>
      <c r="Z19" s="421" t="n"/>
      <c r="AA19" s="421" t="n"/>
      <c r="AB19" s="421" t="n"/>
      <c r="AC19" s="421" t="n"/>
      <c r="AD19" s="421" t="n"/>
      <c r="AE19" s="421" t="n"/>
      <c r="AF19" s="421" t="n"/>
      <c r="AG19" s="421" t="n"/>
      <c r="AH19" s="421" t="n"/>
      <c r="AI19" s="421" t="n"/>
      <c r="AJ19" s="297" t="n"/>
      <c r="AK19" s="297" t="n"/>
      <c r="AL19" s="284" t="n"/>
      <c r="AM19" s="297" t="n"/>
      <c r="AN19" s="285" t="n"/>
      <c r="AO19" s="297" t="n"/>
      <c r="AP19" s="297" t="n"/>
      <c r="AQ19" s="297" t="n"/>
      <c r="AR19" s="297" t="n"/>
      <c r="AS19" s="297" t="n"/>
      <c r="AT19" s="285" t="inlineStr">
        <is>
          <t>0</t>
        </is>
      </c>
      <c r="AU19" s="297" t="inlineStr">
        <is>
          <t>12</t>
        </is>
      </c>
      <c r="AV19" s="297" t="inlineStr">
        <is>
          <t>0</t>
        </is>
      </c>
      <c r="AW19" s="297" t="inlineStr">
        <is>
          <t>0</t>
        </is>
      </c>
      <c r="AX19" s="297" t="inlineStr">
        <is>
          <t>0</t>
        </is>
      </c>
      <c r="AY19" s="286" t="inlineStr">
        <is>
          <t>0</t>
        </is>
      </c>
      <c r="AZ19" s="286" t="inlineStr">
        <is>
          <t>0</t>
        </is>
      </c>
      <c r="BA19" s="287" t="inlineStr">
        <is>
          <t>0</t>
        </is>
      </c>
      <c r="BB19" s="286" t="inlineStr">
        <is>
          <t>0</t>
        </is>
      </c>
      <c r="BC19" s="286" t="inlineStr">
        <is>
          <t>0</t>
        </is>
      </c>
      <c r="BD19" s="286" t="inlineStr">
        <is>
          <t>0</t>
        </is>
      </c>
      <c r="BE19" s="286" t="inlineStr">
        <is>
          <t>0</t>
        </is>
      </c>
      <c r="BF19" s="286" t="inlineStr">
        <is>
          <t>0</t>
        </is>
      </c>
      <c r="BG19" s="286" t="inlineStr">
        <is>
          <t>0</t>
        </is>
      </c>
      <c r="BH19" s="297" t="inlineStr">
        <is>
          <t>0</t>
        </is>
      </c>
      <c r="BI19" s="297" t="inlineStr">
        <is>
          <t>0</t>
        </is>
      </c>
      <c r="BJ19" s="297" t="inlineStr">
        <is>
          <t>0</t>
        </is>
      </c>
      <c r="BK19" s="297" t="inlineStr">
        <is>
          <t>0</t>
        </is>
      </c>
      <c r="BL19" s="297" t="inlineStr">
        <is>
          <t>5</t>
        </is>
      </c>
      <c r="BM19" s="297" t="inlineStr">
        <is>
          <t>0</t>
        </is>
      </c>
      <c r="BN19" s="297" t="inlineStr">
        <is>
          <t>0</t>
        </is>
      </c>
      <c r="BO19" s="285" t="inlineStr">
        <is>
          <t>0</t>
        </is>
      </c>
      <c r="BP19" s="297" t="inlineStr">
        <is>
          <t>0</t>
        </is>
      </c>
      <c r="BQ19" s="297" t="inlineStr">
        <is>
          <t>0</t>
        </is>
      </c>
      <c r="BR19" s="297" t="inlineStr">
        <is>
          <t>0</t>
        </is>
      </c>
      <c r="BS19" s="297" t="inlineStr">
        <is>
          <t>0</t>
        </is>
      </c>
      <c r="BT19" s="297" t="inlineStr">
        <is>
          <t>0</t>
        </is>
      </c>
      <c r="BU19" s="297" t="inlineStr">
        <is>
          <t>0</t>
        </is>
      </c>
      <c r="BV19" s="297" t="inlineStr">
        <is>
          <t>0</t>
        </is>
      </c>
      <c r="BW19" s="288" t="inlineStr">
        <is>
          <t>0</t>
        </is>
      </c>
      <c r="BX19" s="276">
        <f>SUM(IF(COUNTIF(#REF!, "*1.*"), 2, 0), IF(COUNTIF(#REF!, "*2.*"), 2, 0), IF(COUNTIF(#REF!, "*3.*"), 2, 0), IF(COUNTIF(#REF!, "*4.*"), 2, 0), IF(COUNTIF(#REF!, "*5.*"), 2, 0), IF(COUNTIF(#REF!, "*6.*"), 2, 0))</f>
        <v/>
      </c>
      <c r="BY19" s="277">
        <f t="array" ref="BY19">SUM(VALUE(AT19),VALUE(AU19),VALUE(AV19),VALUE(AW19),VALUE(AX19),VALUE(AY19),VALUE(AZ19),VALUE(BB19),VALUE(BC19),VALUE(BD19),VALUE(BE19),VALUE(BF19),VALUE(BG19),VALUE(BH19),VALUE(BI19),VALUE(BJ19),VALUE(BK19),VALUE(BL19),VALUE(BM19),VALUE(BN19),VALUE(BO19),VALUE(BP19),VALUE(BQ19),VALUE(BR19),VALUE(BS19),VALUE(BT19),VALUE(BU19),VALUE(BV19),VALUE(BW19))</f>
        <v/>
      </c>
      <c r="BZ19" s="307" t="n"/>
      <c r="CA19" s="307" t="n"/>
      <c r="CB19" s="307" t="n"/>
      <c r="CC19" s="307" t="n"/>
      <c r="CD19" s="307" t="n"/>
      <c r="CE19" s="307" t="n"/>
      <c r="CF19" s="307" t="n"/>
      <c r="CG19" s="307" t="n"/>
      <c r="CH19" s="307" t="n"/>
      <c r="CI19" s="307" t="n"/>
      <c r="CJ19" s="307" t="n"/>
      <c r="CK19" s="307" t="n"/>
      <c r="CL19" s="307" t="n"/>
      <c r="CM19" s="307" t="n"/>
      <c r="CN19" s="307" t="n"/>
      <c r="CO19" s="307" t="n"/>
      <c r="CP19" s="307" t="n"/>
      <c r="CQ19" s="307" t="n"/>
      <c r="CR19" s="279" t="n">
        <v>12</v>
      </c>
      <c r="CS19" s="280">
        <f t="array" ref="CS19">AVERAGE(Value(BY19),value(CR19))</f>
        <v/>
      </c>
      <c r="CT19" s="421">
        <f>(IF(OR(MediaScorecard!BH19="x", MediaScorecard!BI19="x",MediaScorecard!BJ19="x",MediaScorecard!BK19="x",MediaScorecard!BL19="x"),1, 2))</f>
        <v/>
      </c>
      <c r="CU19" s="281" t="n"/>
      <c r="CY19" s="308" t="n"/>
      <c r="CZ19" s="308" t="n"/>
      <c r="DA19" s="308" t="n"/>
    </row>
    <row r="20" ht="21" customHeight="1" s="590">
      <c r="A20" s="421" t="inlineStr">
        <is>
          <t>ForConstructionPros</t>
        </is>
      </c>
      <c r="B20" s="265" t="inlineStr">
        <is>
          <t>Top 10 Most Popular Compact Track Loaders of 2024</t>
        </is>
      </c>
      <c r="C20" s="266" t="n">
        <v>45659</v>
      </c>
      <c r="D20" s="267" t="inlineStr">
        <is>
          <t>Q1</t>
        </is>
      </c>
      <c r="E20" s="267" t="inlineStr">
        <is>
          <t>US</t>
        </is>
      </c>
      <c r="F20" s="268" t="inlineStr">
        <is>
          <t>NAM</t>
        </is>
      </c>
      <c r="G20" s="421" t="n"/>
      <c r="H20" s="269" t="n"/>
      <c r="I20" s="421" t="n"/>
      <c r="J20" s="421" t="n"/>
      <c r="K20" s="421" t="n"/>
      <c r="L20" s="421" t="n"/>
      <c r="M20" s="421" t="n"/>
      <c r="N20" s="421" t="n"/>
      <c r="O20" s="421" t="n"/>
      <c r="P20" s="421" t="n"/>
      <c r="Q20" s="421" t="n"/>
      <c r="R20" s="270" t="n"/>
      <c r="S20" s="421" t="n"/>
      <c r="T20" s="421" t="n"/>
      <c r="U20" s="421" t="n"/>
      <c r="V20" s="421" t="n"/>
      <c r="W20" s="421" t="n"/>
      <c r="X20" s="421" t="n"/>
      <c r="Y20" s="421" t="n"/>
      <c r="Z20" s="421" t="n"/>
      <c r="AA20" s="421" t="n"/>
      <c r="AB20" s="421" t="n"/>
      <c r="AC20" s="421" t="n"/>
      <c r="AD20" s="421" t="n"/>
      <c r="AE20" s="421" t="n"/>
      <c r="AF20" s="421" t="n"/>
      <c r="AG20" s="421" t="n"/>
      <c r="AH20" s="421" t="n"/>
      <c r="AI20" s="421" t="n"/>
      <c r="AJ20" s="297" t="n"/>
      <c r="AK20" s="297" t="n"/>
      <c r="AL20" s="284" t="n"/>
      <c r="AM20" s="297" t="n"/>
      <c r="AN20" s="285" t="n"/>
      <c r="AO20" s="297" t="n"/>
      <c r="AP20" s="297" t="n"/>
      <c r="AQ20" s="297" t="n"/>
      <c r="AR20" s="297" t="n"/>
      <c r="AS20" s="297" t="n"/>
      <c r="AT20" s="285" t="inlineStr">
        <is>
          <t>0</t>
        </is>
      </c>
      <c r="AU20" s="297" t="inlineStr">
        <is>
          <t>12</t>
        </is>
      </c>
      <c r="AV20" s="297" t="inlineStr">
        <is>
          <t>0</t>
        </is>
      </c>
      <c r="AW20" s="297" t="inlineStr">
        <is>
          <t>0</t>
        </is>
      </c>
      <c r="AX20" s="297" t="inlineStr">
        <is>
          <t>0</t>
        </is>
      </c>
      <c r="AY20" s="286" t="inlineStr">
        <is>
          <t>0</t>
        </is>
      </c>
      <c r="AZ20" s="286" t="inlineStr">
        <is>
          <t>0</t>
        </is>
      </c>
      <c r="BA20" s="287" t="inlineStr">
        <is>
          <t>0</t>
        </is>
      </c>
      <c r="BB20" s="286" t="inlineStr">
        <is>
          <t>0</t>
        </is>
      </c>
      <c r="BC20" s="286" t="inlineStr">
        <is>
          <t>0</t>
        </is>
      </c>
      <c r="BD20" s="286" t="inlineStr">
        <is>
          <t>0</t>
        </is>
      </c>
      <c r="BE20" s="286" t="inlineStr">
        <is>
          <t>0</t>
        </is>
      </c>
      <c r="BF20" s="286" t="inlineStr">
        <is>
          <t>0</t>
        </is>
      </c>
      <c r="BG20" s="286" t="inlineStr">
        <is>
          <t>0</t>
        </is>
      </c>
      <c r="BH20" s="297" t="inlineStr">
        <is>
          <t>0</t>
        </is>
      </c>
      <c r="BI20" s="297" t="inlineStr">
        <is>
          <t>0</t>
        </is>
      </c>
      <c r="BJ20" s="297" t="inlineStr">
        <is>
          <t>0</t>
        </is>
      </c>
      <c r="BK20" s="297" t="inlineStr">
        <is>
          <t>0</t>
        </is>
      </c>
      <c r="BL20" s="297" t="inlineStr">
        <is>
          <t>5</t>
        </is>
      </c>
      <c r="BM20" s="297" t="inlineStr">
        <is>
          <t>0</t>
        </is>
      </c>
      <c r="BN20" s="297" t="inlineStr">
        <is>
          <t>0</t>
        </is>
      </c>
      <c r="BO20" s="285" t="inlineStr">
        <is>
          <t>0</t>
        </is>
      </c>
      <c r="BP20" s="297" t="inlineStr">
        <is>
          <t>0</t>
        </is>
      </c>
      <c r="BQ20" s="297" t="inlineStr">
        <is>
          <t>0</t>
        </is>
      </c>
      <c r="BR20" s="297" t="inlineStr">
        <is>
          <t>0</t>
        </is>
      </c>
      <c r="BS20" s="297" t="inlineStr">
        <is>
          <t>0</t>
        </is>
      </c>
      <c r="BT20" s="297" t="inlineStr">
        <is>
          <t>0</t>
        </is>
      </c>
      <c r="BU20" s="297" t="inlineStr">
        <is>
          <t>0</t>
        </is>
      </c>
      <c r="BV20" s="297" t="inlineStr">
        <is>
          <t>0</t>
        </is>
      </c>
      <c r="BW20" s="288" t="inlineStr">
        <is>
          <t>0</t>
        </is>
      </c>
      <c r="BX20" s="276">
        <f>SUM(IF(COUNTIF(#REF!, "*1.*"), 2, 0), IF(COUNTIF(#REF!, "*2.*"), 2, 0), IF(COUNTIF(#REF!, "*3.*"), 2, 0), IF(COUNTIF(#REF!, "*4.*"), 2, 0), IF(COUNTIF(#REF!, "*5.*"), 2, 0), IF(COUNTIF(#REF!, "*6.*"), 2, 0))</f>
        <v/>
      </c>
      <c r="BY20" s="277">
        <f t="array" ref="BY20">SUM(VALUE(AT20),VALUE(AU20),VALUE(AV20),VALUE(AW20),VALUE(AX20),VALUE(AY20),VALUE(AZ20),VALUE(BB20),VALUE(BC20),VALUE(BD20),VALUE(BE20),VALUE(BF20),VALUE(BG20),VALUE(BH20),VALUE(BI20),VALUE(BJ20),VALUE(BK20),VALUE(BL20),VALUE(BM20),VALUE(BN20),VALUE(BO20),VALUE(BP20),VALUE(BQ20),VALUE(BR20),VALUE(BS20),VALUE(BT20),VALUE(BU20),VALUE(BV20),VALUE(BW20))</f>
        <v/>
      </c>
      <c r="BZ20" s="307" t="n"/>
      <c r="CA20" s="307" t="n"/>
      <c r="CB20" s="307" t="n"/>
      <c r="CC20" s="307" t="n"/>
      <c r="CD20" s="307" t="n"/>
      <c r="CE20" s="307" t="n"/>
      <c r="CF20" s="307" t="n"/>
      <c r="CG20" s="307" t="n"/>
      <c r="CH20" s="307" t="n"/>
      <c r="CI20" s="307" t="n"/>
      <c r="CJ20" s="307" t="n"/>
      <c r="CK20" s="307" t="n"/>
      <c r="CL20" s="307" t="n"/>
      <c r="CM20" s="307" t="n"/>
      <c r="CN20" s="307" t="n"/>
      <c r="CO20" s="307" t="n"/>
      <c r="CP20" s="307" t="n"/>
      <c r="CQ20" s="307" t="n"/>
      <c r="CR20" s="279" t="n">
        <v>36</v>
      </c>
      <c r="CS20" s="280">
        <f t="array" ref="CS20">AVERAGE(Value(BY20),value(CR20))</f>
        <v/>
      </c>
      <c r="CT20" s="421">
        <f>(IF(OR(MediaScorecard!BH20="x", MediaScorecard!BI20="x",MediaScorecard!BJ20="x",MediaScorecard!BK20="x",MediaScorecard!BL20="x"),1, 2))</f>
        <v/>
      </c>
      <c r="CU20" s="281" t="n"/>
      <c r="CY20" s="308" t="n"/>
      <c r="CZ20" s="308" t="n"/>
      <c r="DA20" s="308" t="n"/>
    </row>
    <row r="21" ht="21" customHeight="1" s="590">
      <c r="A21" s="421" t="inlineStr">
        <is>
          <t>IoT Evolution</t>
        </is>
      </c>
      <c r="B21" s="265" t="inlineStr">
        <is>
          <t>Positioning for Greatness: New Automotive Solutions to be Delivered by Trimble and Qualcomm</t>
        </is>
      </c>
      <c r="C21" s="266" t="n">
        <v>45670</v>
      </c>
      <c r="D21" s="267" t="inlineStr">
        <is>
          <t>Q1</t>
        </is>
      </c>
      <c r="E21" s="267" t="inlineStr">
        <is>
          <t>US</t>
        </is>
      </c>
      <c r="F21" s="268" t="inlineStr">
        <is>
          <t>NAM</t>
        </is>
      </c>
      <c r="G21" s="421" t="n"/>
      <c r="H21" s="269" t="n"/>
      <c r="I21" s="421" t="n"/>
      <c r="J21" s="421" t="n"/>
      <c r="K21" s="421" t="n"/>
      <c r="L21" s="421" t="n"/>
      <c r="M21" s="421" t="n"/>
      <c r="N21" s="421" t="n"/>
      <c r="O21" s="421" t="n"/>
      <c r="P21" s="421" t="n"/>
      <c r="Q21" s="421" t="n"/>
      <c r="R21" s="270" t="inlineStr">
        <is>
          <t>x</t>
        </is>
      </c>
      <c r="S21" s="421" t="n"/>
      <c r="T21" s="421" t="n"/>
      <c r="U21" s="421" t="n"/>
      <c r="V21" s="421" t="n"/>
      <c r="W21" s="421" t="inlineStr">
        <is>
          <t>x</t>
        </is>
      </c>
      <c r="X21" s="421" t="n"/>
      <c r="Y21" s="421" t="n"/>
      <c r="Z21" s="421" t="n"/>
      <c r="AA21" s="421" t="n"/>
      <c r="AB21" s="421" t="n"/>
      <c r="AC21" s="421" t="n"/>
      <c r="AD21" s="421" t="n"/>
      <c r="AE21" s="421" t="n"/>
      <c r="AF21" s="421" t="n"/>
      <c r="AG21" s="421" t="n"/>
      <c r="AH21" s="421" t="n"/>
      <c r="AI21" s="421" t="n"/>
      <c r="AJ21" s="297" t="n"/>
      <c r="AK21" s="297" t="n"/>
      <c r="AL21" s="284" t="n"/>
      <c r="AM21" s="297" t="n"/>
      <c r="AN21" s="285" t="n"/>
      <c r="AO21" s="297" t="n"/>
      <c r="AP21" s="297" t="n"/>
      <c r="AQ21" s="297" t="n"/>
      <c r="AR21" s="297" t="n"/>
      <c r="AS21" s="297" t="n"/>
      <c r="AT21" s="285" t="inlineStr">
        <is>
          <t>0</t>
        </is>
      </c>
      <c r="AU21" s="297" t="inlineStr">
        <is>
          <t>0</t>
        </is>
      </c>
      <c r="AV21" s="297" t="inlineStr">
        <is>
          <t>0</t>
        </is>
      </c>
      <c r="AW21" s="297" t="inlineStr">
        <is>
          <t>0</t>
        </is>
      </c>
      <c r="AX21" s="297" t="inlineStr">
        <is>
          <t>0</t>
        </is>
      </c>
      <c r="AY21" s="286" t="inlineStr">
        <is>
          <t>2</t>
        </is>
      </c>
      <c r="AZ21" s="286" t="inlineStr">
        <is>
          <t>0</t>
        </is>
      </c>
      <c r="BA21" s="287" t="inlineStr">
        <is>
          <t>0</t>
        </is>
      </c>
      <c r="BB21" s="286" t="inlineStr">
        <is>
          <t>0</t>
        </is>
      </c>
      <c r="BC21" s="286" t="inlineStr">
        <is>
          <t>0</t>
        </is>
      </c>
      <c r="BD21" s="286" t="inlineStr">
        <is>
          <t>0</t>
        </is>
      </c>
      <c r="BE21" s="286" t="inlineStr">
        <is>
          <t>0</t>
        </is>
      </c>
      <c r="BF21" s="286" t="inlineStr">
        <is>
          <t>0</t>
        </is>
      </c>
      <c r="BG21" s="286" t="inlineStr">
        <is>
          <t>0</t>
        </is>
      </c>
      <c r="BH21" s="297" t="inlineStr">
        <is>
          <t>0</t>
        </is>
      </c>
      <c r="BI21" s="297" t="inlineStr">
        <is>
          <t>0</t>
        </is>
      </c>
      <c r="BJ21" s="297" t="inlineStr">
        <is>
          <t>0</t>
        </is>
      </c>
      <c r="BK21" s="297" t="inlineStr">
        <is>
          <t>0</t>
        </is>
      </c>
      <c r="BL21" s="297" t="inlineStr">
        <is>
          <t>5</t>
        </is>
      </c>
      <c r="BM21" s="297" t="inlineStr">
        <is>
          <t>0</t>
        </is>
      </c>
      <c r="BN21" s="297" t="inlineStr">
        <is>
          <t>0</t>
        </is>
      </c>
      <c r="BO21" s="285" t="inlineStr">
        <is>
          <t>0</t>
        </is>
      </c>
      <c r="BP21" s="297" t="inlineStr">
        <is>
          <t>0</t>
        </is>
      </c>
      <c r="BQ21" s="297" t="inlineStr">
        <is>
          <t>0</t>
        </is>
      </c>
      <c r="BR21" s="297" t="inlineStr">
        <is>
          <t>0</t>
        </is>
      </c>
      <c r="BS21" s="297" t="inlineStr">
        <is>
          <t>0</t>
        </is>
      </c>
      <c r="BT21" s="297" t="inlineStr">
        <is>
          <t>0</t>
        </is>
      </c>
      <c r="BU21" s="297" t="inlineStr">
        <is>
          <t>0</t>
        </is>
      </c>
      <c r="BV21" s="297" t="inlineStr">
        <is>
          <t>0</t>
        </is>
      </c>
      <c r="BW21" s="288" t="inlineStr">
        <is>
          <t>0</t>
        </is>
      </c>
      <c r="BX21" s="276">
        <f>SUM(IF(COUNTIF(#REF!, "*1.*"), 2, 0), IF(COUNTIF(#REF!, "*2.*"), 2, 0), IF(COUNTIF(#REF!, "*3.*"), 2, 0), IF(COUNTIF(#REF!, "*4.*"), 2, 0), IF(COUNTIF(#REF!, "*5.*"), 2, 0), IF(COUNTIF(#REF!, "*6.*"), 2, 0))</f>
        <v/>
      </c>
      <c r="BY21" s="277">
        <f t="array" ref="BY21">SUM(VALUE(AT21),VALUE(AU21),VALUE(AV21),VALUE(AW21),VALUE(AX21),VALUE(AY21),VALUE(AZ21),VALUE(BB21),VALUE(BC21),VALUE(BD21),VALUE(BE21),VALUE(BF21),VALUE(BG21),VALUE(BH21),VALUE(BI21),VALUE(BJ21),VALUE(BK21),VALUE(BL21),VALUE(BM21),VALUE(BN21),VALUE(BO21),VALUE(BP21),VALUE(BQ21),VALUE(BR21),VALUE(BS21),VALUE(BT21),VALUE(BU21),VALUE(BV21),VALUE(BW21))</f>
        <v/>
      </c>
      <c r="BZ21" s="307" t="n"/>
      <c r="CA21" s="307" t="n"/>
      <c r="CB21" s="307" t="n"/>
      <c r="CC21" s="307" t="n"/>
      <c r="CD21" s="307" t="n"/>
      <c r="CE21" s="307" t="n"/>
      <c r="CF21" s="307" t="n"/>
      <c r="CG21" s="307" t="n"/>
      <c r="CH21" s="307" t="n"/>
      <c r="CI21" s="307" t="n"/>
      <c r="CJ21" s="307" t="n"/>
      <c r="CK21" s="307" t="n"/>
      <c r="CL21" s="307" t="n"/>
      <c r="CM21" s="307" t="n"/>
      <c r="CN21" s="307" t="n"/>
      <c r="CO21" s="307" t="n"/>
      <c r="CP21" s="307" t="n"/>
      <c r="CQ21" s="307" t="n"/>
      <c r="CR21" s="279" t="n">
        <v>23</v>
      </c>
      <c r="CS21" s="280">
        <f t="array" ref="CS21">AVERAGE(Value(BY21),value(CR21))</f>
        <v/>
      </c>
      <c r="CT21" s="421">
        <f>(IF(OR(MediaScorecard!BH21="x", MediaScorecard!BI21="x",MediaScorecard!BJ21="x",MediaScorecard!BK21="x",MediaScorecard!BL21="x"),1, 2))</f>
        <v/>
      </c>
      <c r="CU21" s="281" t="n"/>
      <c r="CV21" s="294" t="inlineStr">
        <is>
          <t>STRATCOMS COMPOSITE SCORE Incl. DOMAIN AUTH.</t>
        </is>
      </c>
      <c r="CW21" s="282" t="n"/>
      <c r="CY21" s="308" t="n"/>
      <c r="CZ21" s="308" t="n"/>
      <c r="DA21" s="308" t="n"/>
    </row>
    <row r="22" ht="21" customHeight="1" s="590">
      <c r="A22" s="421" t="inlineStr">
        <is>
          <t>RCR Wireless</t>
        </is>
      </c>
      <c r="B22" s="265" t="inlineStr">
        <is>
          <t>Test and Measurement News</t>
        </is>
      </c>
      <c r="C22" s="266" t="n">
        <v>45665</v>
      </c>
      <c r="D22" s="267" t="inlineStr">
        <is>
          <t>Q1</t>
        </is>
      </c>
      <c r="E22" s="267" t="inlineStr">
        <is>
          <t>US</t>
        </is>
      </c>
      <c r="F22" s="268" t="inlineStr">
        <is>
          <t>NAM</t>
        </is>
      </c>
      <c r="G22" s="421" t="n"/>
      <c r="H22" s="269" t="n"/>
      <c r="I22" s="421" t="n"/>
      <c r="J22" s="421" t="n"/>
      <c r="K22" s="421" t="n"/>
      <c r="L22" s="421" t="n"/>
      <c r="M22" s="421" t="n"/>
      <c r="N22" s="421" t="n"/>
      <c r="O22" s="421" t="n"/>
      <c r="P22" s="421" t="n"/>
      <c r="Q22" s="421" t="n"/>
      <c r="R22" s="270" t="n"/>
      <c r="S22" s="421" t="n"/>
      <c r="T22" s="421" t="n"/>
      <c r="U22" s="421" t="n"/>
      <c r="V22" s="421" t="n"/>
      <c r="W22" s="421" t="n"/>
      <c r="X22" s="421" t="n"/>
      <c r="Y22" s="421" t="n"/>
      <c r="Z22" s="421" t="n"/>
      <c r="AA22" s="421" t="n"/>
      <c r="AB22" s="421" t="n"/>
      <c r="AC22" s="421" t="n"/>
      <c r="AD22" s="421" t="n"/>
      <c r="AE22" s="421" t="n"/>
      <c r="AF22" s="421" t="n"/>
      <c r="AG22" s="421" t="n"/>
      <c r="AH22" s="421" t="n"/>
      <c r="AI22" s="421" t="n"/>
      <c r="AJ22" s="297" t="n"/>
      <c r="AK22" s="297" t="n"/>
      <c r="AL22" s="284" t="n"/>
      <c r="AM22" s="297" t="n"/>
      <c r="AN22" s="285" t="n"/>
      <c r="AO22" s="297" t="n"/>
      <c r="AP22" s="297" t="n"/>
      <c r="AQ22" s="297" t="n"/>
      <c r="AR22" s="297" t="n"/>
      <c r="AS22" s="297" t="n"/>
      <c r="AT22" s="285" t="inlineStr">
        <is>
          <t>0</t>
        </is>
      </c>
      <c r="AU22" s="297" t="inlineStr">
        <is>
          <t>0</t>
        </is>
      </c>
      <c r="AV22" s="297" t="inlineStr">
        <is>
          <t>0</t>
        </is>
      </c>
      <c r="AW22" s="297" t="inlineStr">
        <is>
          <t>0</t>
        </is>
      </c>
      <c r="AX22" s="297" t="inlineStr">
        <is>
          <t>0</t>
        </is>
      </c>
      <c r="AY22" s="286" t="inlineStr">
        <is>
          <t>2</t>
        </is>
      </c>
      <c r="AZ22" s="286" t="inlineStr">
        <is>
          <t>0</t>
        </is>
      </c>
      <c r="BA22" s="287" t="inlineStr">
        <is>
          <t>0</t>
        </is>
      </c>
      <c r="BB22" s="286" t="inlineStr">
        <is>
          <t>0</t>
        </is>
      </c>
      <c r="BC22" s="286" t="inlineStr">
        <is>
          <t>0</t>
        </is>
      </c>
      <c r="BD22" s="286" t="inlineStr">
        <is>
          <t>0</t>
        </is>
      </c>
      <c r="BE22" s="286" t="inlineStr">
        <is>
          <t>0</t>
        </is>
      </c>
      <c r="BF22" s="286" t="inlineStr">
        <is>
          <t>0</t>
        </is>
      </c>
      <c r="BG22" s="286" t="inlineStr">
        <is>
          <t>0</t>
        </is>
      </c>
      <c r="BH22" s="297" t="inlineStr">
        <is>
          <t>0</t>
        </is>
      </c>
      <c r="BI22" s="297" t="inlineStr">
        <is>
          <t>0</t>
        </is>
      </c>
      <c r="BJ22" s="297" t="inlineStr">
        <is>
          <t>0</t>
        </is>
      </c>
      <c r="BK22" s="297" t="inlineStr">
        <is>
          <t>0</t>
        </is>
      </c>
      <c r="BL22" s="297" t="inlineStr">
        <is>
          <t>5</t>
        </is>
      </c>
      <c r="BM22" s="297" t="inlineStr">
        <is>
          <t>0</t>
        </is>
      </c>
      <c r="BN22" s="297" t="inlineStr">
        <is>
          <t>0</t>
        </is>
      </c>
      <c r="BO22" s="285" t="inlineStr">
        <is>
          <t>0</t>
        </is>
      </c>
      <c r="BP22" s="297" t="inlineStr">
        <is>
          <t>0</t>
        </is>
      </c>
      <c r="BQ22" s="297" t="inlineStr">
        <is>
          <t>0</t>
        </is>
      </c>
      <c r="BR22" s="297" t="inlineStr">
        <is>
          <t>0</t>
        </is>
      </c>
      <c r="BS22" s="297" t="inlineStr">
        <is>
          <t>0</t>
        </is>
      </c>
      <c r="BT22" s="297" t="inlineStr">
        <is>
          <t>0</t>
        </is>
      </c>
      <c r="BU22" s="297" t="inlineStr">
        <is>
          <t>0</t>
        </is>
      </c>
      <c r="BV22" s="297" t="inlineStr">
        <is>
          <t>0</t>
        </is>
      </c>
      <c r="BW22" s="288" t="inlineStr">
        <is>
          <t>0</t>
        </is>
      </c>
      <c r="BX22" s="276">
        <f>SUM(IF(COUNTIF(#REF!, "*1.*"), 2, 0), IF(COUNTIF(#REF!, "*2.*"), 2, 0), IF(COUNTIF(#REF!, "*3.*"), 2, 0), IF(COUNTIF(#REF!, "*4.*"), 2, 0), IF(COUNTIF(#REF!, "*5.*"), 2, 0), IF(COUNTIF(#REF!, "*6.*"), 2, 0))</f>
        <v/>
      </c>
      <c r="BY22" s="277">
        <f t="array" ref="BY22">SUM(VALUE(AT22),VALUE(AU22),VALUE(AV22),VALUE(AW22),VALUE(AX22),VALUE(AY22),VALUE(AZ22),VALUE(BB22),VALUE(BC22),VALUE(BD22),VALUE(BE22),VALUE(BF22),VALUE(BG22),VALUE(BH22),VALUE(BI22),VALUE(BJ22),VALUE(BK22),VALUE(BL22),VALUE(BM22),VALUE(BN22),VALUE(BO22),VALUE(BP22),VALUE(BQ22),VALUE(BR22),VALUE(BS22),VALUE(BT22),VALUE(BU22),VALUE(BV22),VALUE(BW22))</f>
        <v/>
      </c>
      <c r="BZ22" s="307" t="n"/>
      <c r="CA22" s="307" t="n"/>
      <c r="CB22" s="307" t="n"/>
      <c r="CC22" s="307" t="n"/>
      <c r="CD22" s="307" t="n"/>
      <c r="CE22" s="307" t="n"/>
      <c r="CF22" s="307" t="n"/>
      <c r="CG22" s="307" t="n"/>
      <c r="CH22" s="307" t="n"/>
      <c r="CI22" s="307" t="n"/>
      <c r="CJ22" s="307" t="n"/>
      <c r="CK22" s="307" t="n"/>
      <c r="CL22" s="307" t="n"/>
      <c r="CM22" s="307" t="n"/>
      <c r="CN22" s="307" t="n"/>
      <c r="CO22" s="307" t="n"/>
      <c r="CP22" s="307" t="n"/>
      <c r="CQ22" s="307" t="n"/>
      <c r="CR22" s="279" t="n">
        <v>42</v>
      </c>
      <c r="CS22" s="280">
        <f t="array" ref="CS22">AVERAGE(Value(BY22),value(CR22))</f>
        <v/>
      </c>
      <c r="CT22" s="421">
        <f>(IF(OR(MediaScorecard!BH22="x", MediaScorecard!BI22="x",MediaScorecard!BJ22="x",MediaScorecard!BK22="x",MediaScorecard!BL22="x"),1, 2))</f>
        <v/>
      </c>
      <c r="CU22" s="281" t="n"/>
      <c r="CW22" s="295" t="inlineStr">
        <is>
          <t>YTD</t>
        </is>
      </c>
      <c r="CX22" s="295" t="inlineStr">
        <is>
          <t>Q1</t>
        </is>
      </c>
      <c r="CY22" s="296" t="inlineStr">
        <is>
          <t>Q2</t>
        </is>
      </c>
      <c r="CZ22" s="296" t="inlineStr">
        <is>
          <t>Q3</t>
        </is>
      </c>
      <c r="DA22" s="296" t="inlineStr">
        <is>
          <t>Q4</t>
        </is>
      </c>
    </row>
    <row r="23" ht="21" customHeight="1" s="590">
      <c r="A23" s="421" t="inlineStr">
        <is>
          <t>TMCNet</t>
        </is>
      </c>
      <c r="B23" s="265" t="inlineStr">
        <is>
          <t>Trimble and Qualcomm Deliver Precise Positioning Solutions for Automotive OEMs and Tier 1 Suppliers</t>
        </is>
      </c>
      <c r="C23" s="266" t="n">
        <v>45663</v>
      </c>
      <c r="D23" s="267" t="inlineStr">
        <is>
          <t>Q1</t>
        </is>
      </c>
      <c r="E23" s="267" t="inlineStr">
        <is>
          <t>US</t>
        </is>
      </c>
      <c r="F23" s="268" t="inlineStr">
        <is>
          <t>NAM</t>
        </is>
      </c>
      <c r="G23" s="421" t="n"/>
      <c r="H23" s="269" t="n"/>
      <c r="I23" s="421" t="n"/>
      <c r="J23" s="421" t="n"/>
      <c r="K23" s="421" t="n"/>
      <c r="L23" s="421" t="n"/>
      <c r="M23" s="421" t="n"/>
      <c r="N23" s="421" t="n"/>
      <c r="O23" s="421" t="n"/>
      <c r="P23" s="421" t="n"/>
      <c r="Q23" s="421" t="n"/>
      <c r="R23" s="270" t="n"/>
      <c r="S23" s="421" t="n"/>
      <c r="T23" s="421" t="n"/>
      <c r="U23" s="421" t="n"/>
      <c r="V23" s="421" t="n"/>
      <c r="W23" s="421" t="n"/>
      <c r="X23" s="421" t="n"/>
      <c r="Y23" s="421" t="n"/>
      <c r="Z23" s="421" t="n"/>
      <c r="AA23" s="421" t="n"/>
      <c r="AB23" s="421" t="n"/>
      <c r="AC23" s="421" t="n"/>
      <c r="AD23" s="421" t="n"/>
      <c r="AE23" s="421" t="n"/>
      <c r="AF23" s="421" t="n"/>
      <c r="AG23" s="421" t="n"/>
      <c r="AH23" s="421" t="n"/>
      <c r="AI23" s="421" t="n"/>
      <c r="AJ23" s="297" t="n"/>
      <c r="AK23" s="297" t="n"/>
      <c r="AL23" s="284" t="n"/>
      <c r="AM23" s="297" t="n"/>
      <c r="AN23" s="285" t="n"/>
      <c r="AO23" s="297" t="n"/>
      <c r="AP23" s="297" t="n"/>
      <c r="AQ23" s="297" t="n"/>
      <c r="AR23" s="297" t="n"/>
      <c r="AS23" s="297" t="n"/>
      <c r="AT23" s="285" t="inlineStr">
        <is>
          <t>0</t>
        </is>
      </c>
      <c r="AU23" s="297" t="inlineStr">
        <is>
          <t>0</t>
        </is>
      </c>
      <c r="AV23" s="297" t="inlineStr">
        <is>
          <t>0</t>
        </is>
      </c>
      <c r="AW23" s="297" t="inlineStr">
        <is>
          <t>0</t>
        </is>
      </c>
      <c r="AX23" s="297" t="inlineStr">
        <is>
          <t>0</t>
        </is>
      </c>
      <c r="AY23" s="286" t="inlineStr">
        <is>
          <t>2</t>
        </is>
      </c>
      <c r="AZ23" s="286" t="inlineStr">
        <is>
          <t>0</t>
        </is>
      </c>
      <c r="BA23" s="287" t="inlineStr">
        <is>
          <t>0</t>
        </is>
      </c>
      <c r="BB23" s="286" t="inlineStr">
        <is>
          <t>0</t>
        </is>
      </c>
      <c r="BC23" s="286" t="inlineStr">
        <is>
          <t>0</t>
        </is>
      </c>
      <c r="BD23" s="286" t="inlineStr">
        <is>
          <t>0</t>
        </is>
      </c>
      <c r="BE23" s="286" t="inlineStr">
        <is>
          <t>0</t>
        </is>
      </c>
      <c r="BF23" s="286" t="inlineStr">
        <is>
          <t>0</t>
        </is>
      </c>
      <c r="BG23" s="286" t="inlineStr">
        <is>
          <t>0</t>
        </is>
      </c>
      <c r="BH23" s="297" t="inlineStr">
        <is>
          <t>0</t>
        </is>
      </c>
      <c r="BI23" s="297" t="inlineStr">
        <is>
          <t>0</t>
        </is>
      </c>
      <c r="BJ23" s="297" t="inlineStr">
        <is>
          <t>0</t>
        </is>
      </c>
      <c r="BK23" s="297" t="inlineStr">
        <is>
          <t>0</t>
        </is>
      </c>
      <c r="BL23" s="297" t="inlineStr">
        <is>
          <t>5</t>
        </is>
      </c>
      <c r="BM23" s="297" t="inlineStr">
        <is>
          <t>0</t>
        </is>
      </c>
      <c r="BN23" s="297" t="inlineStr">
        <is>
          <t>0</t>
        </is>
      </c>
      <c r="BO23" s="285" t="inlineStr">
        <is>
          <t>0</t>
        </is>
      </c>
      <c r="BP23" s="297" t="inlineStr">
        <is>
          <t>0</t>
        </is>
      </c>
      <c r="BQ23" s="297" t="inlineStr">
        <is>
          <t>0</t>
        </is>
      </c>
      <c r="BR23" s="297" t="inlineStr">
        <is>
          <t>0</t>
        </is>
      </c>
      <c r="BS23" s="297" t="inlineStr">
        <is>
          <t>0</t>
        </is>
      </c>
      <c r="BT23" s="297" t="inlineStr">
        <is>
          <t>0</t>
        </is>
      </c>
      <c r="BU23" s="297" t="inlineStr">
        <is>
          <t>0</t>
        </is>
      </c>
      <c r="BV23" s="297" t="inlineStr">
        <is>
          <t>0</t>
        </is>
      </c>
      <c r="BW23" s="288" t="inlineStr">
        <is>
          <t>0</t>
        </is>
      </c>
      <c r="BX23" s="276">
        <f>SUM(IF(COUNTIF(#REF!, "*1.*"), 2, 0), IF(COUNTIF(#REF!, "*2.*"), 2, 0), IF(COUNTIF(#REF!, "*3.*"), 2, 0), IF(COUNTIF(#REF!, "*4.*"), 2, 0), IF(COUNTIF(#REF!, "*5.*"), 2, 0), IF(COUNTIF(#REF!, "*6.*"), 2, 0))</f>
        <v/>
      </c>
      <c r="BY23" s="277">
        <f t="array" ref="BY23">SUM(VALUE(AT23),VALUE(AU23),VALUE(AV23),VALUE(AW23),VALUE(AX23),VALUE(AY23),VALUE(AZ23),VALUE(BB23),VALUE(BC23),VALUE(BD23),VALUE(BE23),VALUE(BF23),VALUE(BG23),VALUE(BH23),VALUE(BI23),VALUE(BJ23),VALUE(BK23),VALUE(BL23),VALUE(BM23),VALUE(BN23),VALUE(BO23),VALUE(BP23),VALUE(BQ23),VALUE(BR23),VALUE(BS23),VALUE(BT23),VALUE(BU23),VALUE(BV23),VALUE(BW23))</f>
        <v/>
      </c>
      <c r="BZ23" s="307" t="n"/>
      <c r="CA23" s="307" t="n"/>
      <c r="CB23" s="307" t="n"/>
      <c r="CC23" s="307" t="n"/>
      <c r="CD23" s="307" t="n"/>
      <c r="CE23" s="307" t="n"/>
      <c r="CF23" s="307" t="n"/>
      <c r="CG23" s="307" t="n"/>
      <c r="CH23" s="307" t="n"/>
      <c r="CI23" s="307" t="n"/>
      <c r="CJ23" s="307" t="n"/>
      <c r="CK23" s="307" t="n"/>
      <c r="CL23" s="307" t="n"/>
      <c r="CM23" s="307" t="n"/>
      <c r="CN23" s="307" t="n"/>
      <c r="CO23" s="307" t="n"/>
      <c r="CP23" s="307" t="n"/>
      <c r="CQ23" s="307" t="n"/>
      <c r="CR23" s="279" t="n">
        <v>37</v>
      </c>
      <c r="CS23" s="280">
        <f t="array" ref="CS23">AVERAGE(Value(BY23),value(CR23))</f>
        <v/>
      </c>
      <c r="CT23" s="421">
        <f>(IF(OR(MediaScorecard!BH23="x", MediaScorecard!BI23="x",MediaScorecard!BJ23="x",MediaScorecard!BK23="x",MediaScorecard!BL23="x"),1, 2))</f>
        <v/>
      </c>
      <c r="CU23" s="281" t="n"/>
      <c r="CV23" s="309" t="n"/>
      <c r="CW23" s="295" t="n"/>
      <c r="CX23" s="295" t="n"/>
      <c r="CY23" s="296" t="n"/>
      <c r="CZ23" s="296" t="n"/>
      <c r="DA23" s="296" t="n"/>
    </row>
    <row r="24" ht="21" customHeight="1" s="590">
      <c r="A24" s="421" t="inlineStr">
        <is>
          <t>Just Auto</t>
        </is>
      </c>
      <c r="B24" s="265" t="inlineStr">
        <is>
          <t>Trimble, Qualcomm partner on positioning tech for autonomous vehicles</t>
        </is>
      </c>
      <c r="C24" s="266" t="n">
        <v>45664</v>
      </c>
      <c r="D24" s="267" t="inlineStr">
        <is>
          <t>Q1</t>
        </is>
      </c>
      <c r="E24" s="267" t="inlineStr">
        <is>
          <t>UK</t>
        </is>
      </c>
      <c r="F24" s="268" t="inlineStr">
        <is>
          <t>Global</t>
        </is>
      </c>
      <c r="G24" s="421" t="n"/>
      <c r="H24" s="269" t="n"/>
      <c r="I24" s="421" t="n"/>
      <c r="J24" s="421" t="n"/>
      <c r="K24" s="421" t="n"/>
      <c r="L24" s="421" t="n"/>
      <c r="M24" s="421" t="n"/>
      <c r="N24" s="421" t="n"/>
      <c r="O24" s="421" t="n"/>
      <c r="P24" s="421" t="n"/>
      <c r="Q24" s="421" t="n"/>
      <c r="R24" s="270" t="n"/>
      <c r="S24" s="421" t="n"/>
      <c r="T24" s="421" t="n"/>
      <c r="U24" s="421" t="n"/>
      <c r="V24" s="421" t="n"/>
      <c r="W24" s="421" t="n"/>
      <c r="X24" s="421" t="n"/>
      <c r="Y24" s="421" t="n"/>
      <c r="Z24" s="421" t="n"/>
      <c r="AA24" s="421" t="n"/>
      <c r="AB24" s="421" t="n"/>
      <c r="AC24" s="421" t="n"/>
      <c r="AD24" s="421" t="n"/>
      <c r="AE24" s="421" t="n"/>
      <c r="AF24" s="421" t="n"/>
      <c r="AG24" s="421" t="n"/>
      <c r="AH24" s="421" t="n"/>
      <c r="AI24" s="421" t="n"/>
      <c r="AJ24" s="297" t="n"/>
      <c r="AK24" s="297" t="n"/>
      <c r="AL24" s="284" t="n"/>
      <c r="AM24" s="297" t="n"/>
      <c r="AN24" s="285" t="n"/>
      <c r="AO24" s="297" t="n"/>
      <c r="AP24" s="297" t="n"/>
      <c r="AQ24" s="297" t="n"/>
      <c r="AR24" s="297" t="n"/>
      <c r="AS24" s="297" t="n"/>
      <c r="AT24" s="285" t="inlineStr">
        <is>
          <t>0</t>
        </is>
      </c>
      <c r="AU24" s="297" t="inlineStr">
        <is>
          <t>0</t>
        </is>
      </c>
      <c r="AV24" s="297" t="inlineStr">
        <is>
          <t>0</t>
        </is>
      </c>
      <c r="AW24" s="297" t="inlineStr">
        <is>
          <t>0</t>
        </is>
      </c>
      <c r="AX24" s="297" t="inlineStr">
        <is>
          <t>0</t>
        </is>
      </c>
      <c r="AY24" s="286" t="inlineStr">
        <is>
          <t>2</t>
        </is>
      </c>
      <c r="AZ24" s="286" t="inlineStr">
        <is>
          <t>0</t>
        </is>
      </c>
      <c r="BA24" s="287" t="inlineStr">
        <is>
          <t>0</t>
        </is>
      </c>
      <c r="BB24" s="286" t="inlineStr">
        <is>
          <t>0</t>
        </is>
      </c>
      <c r="BC24" s="286" t="inlineStr">
        <is>
          <t>0</t>
        </is>
      </c>
      <c r="BD24" s="286" t="inlineStr">
        <is>
          <t>0</t>
        </is>
      </c>
      <c r="BE24" s="286" t="inlineStr">
        <is>
          <t>0</t>
        </is>
      </c>
      <c r="BF24" s="286" t="inlineStr">
        <is>
          <t>0</t>
        </is>
      </c>
      <c r="BG24" s="286" t="inlineStr">
        <is>
          <t>0</t>
        </is>
      </c>
      <c r="BH24" s="297" t="inlineStr">
        <is>
          <t>0</t>
        </is>
      </c>
      <c r="BI24" s="297" t="inlineStr">
        <is>
          <t>0</t>
        </is>
      </c>
      <c r="BJ24" s="297" t="inlineStr">
        <is>
          <t>0</t>
        </is>
      </c>
      <c r="BK24" s="297" t="inlineStr">
        <is>
          <t>0</t>
        </is>
      </c>
      <c r="BL24" s="297" t="inlineStr">
        <is>
          <t>0</t>
        </is>
      </c>
      <c r="BM24" s="297" t="inlineStr">
        <is>
          <t>0</t>
        </is>
      </c>
      <c r="BN24" s="297" t="inlineStr">
        <is>
          <t>3</t>
        </is>
      </c>
      <c r="BO24" s="285" t="inlineStr">
        <is>
          <t>0</t>
        </is>
      </c>
      <c r="BP24" s="297" t="inlineStr">
        <is>
          <t>0</t>
        </is>
      </c>
      <c r="BQ24" s="297" t="inlineStr">
        <is>
          <t>0</t>
        </is>
      </c>
      <c r="BR24" s="297" t="inlineStr">
        <is>
          <t>0</t>
        </is>
      </c>
      <c r="BS24" s="297" t="inlineStr">
        <is>
          <t>0</t>
        </is>
      </c>
      <c r="BT24" s="297" t="inlineStr">
        <is>
          <t>0</t>
        </is>
      </c>
      <c r="BU24" s="297" t="inlineStr">
        <is>
          <t>0</t>
        </is>
      </c>
      <c r="BV24" s="297" t="inlineStr">
        <is>
          <t>0</t>
        </is>
      </c>
      <c r="BW24" s="288" t="inlineStr">
        <is>
          <t>0</t>
        </is>
      </c>
      <c r="BX24" s="276">
        <f>SUM(IF(COUNTIF(#REF!, "*1.*"), 2, 0), IF(COUNTIF(#REF!, "*2.*"), 2, 0), IF(COUNTIF(#REF!, "*3.*"), 2, 0), IF(COUNTIF(#REF!, "*4.*"), 2, 0), IF(COUNTIF(#REF!, "*5.*"), 2, 0), IF(COUNTIF(#REF!, "*6.*"), 2, 0))</f>
        <v/>
      </c>
      <c r="BY24" s="277">
        <f t="array" ref="BY24">SUM(VALUE(AT24),VALUE(AU24),VALUE(AV24),VALUE(AW24),VALUE(AX24),VALUE(AY24),VALUE(AZ24),VALUE(BB24),VALUE(BC24),VALUE(BD24),VALUE(BE24),VALUE(BF24),VALUE(BG24),VALUE(BH24),VALUE(BI24),VALUE(BJ24),VALUE(BK24),VALUE(BL24),VALUE(BM24),VALUE(BN24),VALUE(BO24),VALUE(BP24),VALUE(BQ24),VALUE(BR24),VALUE(BS24),VALUE(BT24),VALUE(BU24),VALUE(BV24),VALUE(BW24))</f>
        <v/>
      </c>
      <c r="BZ24" s="297">
        <f>IF(#REF!="x", "12", "0")</f>
        <v/>
      </c>
      <c r="CA24" s="297">
        <f>IF(#REF!="x", "12", "0")</f>
        <v/>
      </c>
      <c r="CB24" s="297">
        <f>IF(#REF!="x", "12", "0")</f>
        <v/>
      </c>
      <c r="CC24" s="297">
        <f>IF(#REF!="x", "12", "0")</f>
        <v/>
      </c>
      <c r="CD24" s="297">
        <f>IF(#REF!="x", "12", "0")</f>
        <v/>
      </c>
      <c r="CE24" s="297">
        <f>IF(#REF!="x", "12", "0")</f>
        <v/>
      </c>
      <c r="CF24" s="297">
        <f>IF(#REF!="x", "12", "0")</f>
        <v/>
      </c>
      <c r="CG24" s="297">
        <f>IF(#REF!="x", "12", "0")</f>
        <v/>
      </c>
      <c r="CH24" s="297" t="n">
        <v>0</v>
      </c>
      <c r="CI24" s="297" t="n"/>
      <c r="CJ24" s="297">
        <f>IF(#REF!="x", "12", "0")</f>
        <v/>
      </c>
      <c r="CK24" s="297">
        <f>IF(#REF!="x", "12", "0")</f>
        <v/>
      </c>
      <c r="CL24" s="297">
        <f>IF(#REF!="x", "12", "0")</f>
        <v/>
      </c>
      <c r="CM24" s="297">
        <f>IF(#REF!="x", "12", "0")</f>
        <v/>
      </c>
      <c r="CN24" s="297">
        <f>IF(#REF!="x", "12", "0")</f>
        <v/>
      </c>
      <c r="CO24" s="297">
        <f>IF(#REF!="x", "12", "0")</f>
        <v/>
      </c>
      <c r="CP24" s="297">
        <f>IF(#REF!="x", "12", "0")</f>
        <v/>
      </c>
      <c r="CQ24" s="297">
        <f>IF(#REF!="x", "12", "0")</f>
        <v/>
      </c>
      <c r="CR24" s="279" t="n">
        <v>36</v>
      </c>
      <c r="CS24" s="280">
        <f t="array" ref="CS24">AVERAGE(Value(BY24),value(CR24))</f>
        <v/>
      </c>
      <c r="CT24" s="421">
        <f>(IF(OR(MediaScorecard!BH24="x", MediaScorecard!BI24="x",MediaScorecard!BJ24="x",MediaScorecard!BK24="x",MediaScorecard!BL24="x"),1, 2))</f>
        <v/>
      </c>
      <c r="CU24" s="281" t="n"/>
      <c r="CV24" s="281" t="inlineStr">
        <is>
          <t>Below 20</t>
        </is>
      </c>
      <c r="CW24" s="298">
        <f>COUNTIFs(CS4:CS2422,"&lt;=19", CS4:CS2422,"&gt;=1")</f>
        <v/>
      </c>
      <c r="CX24" s="298">
        <f>(COUNTIFs(CS4:CS2422,"&lt;=19", CS4:CS2422,"&gt;=1", D4:D2422,"Q1"))</f>
        <v/>
      </c>
      <c r="CY24" s="299">
        <f>(COUNTIFs(CS4:CS2422,"&lt;=19", CS4:CS2422,"&gt;=1", D4:D2422,"Q2"))</f>
        <v/>
      </c>
      <c r="CZ24" s="299">
        <f>(COUNTIFs(CS4:CS2422,"&lt;=19", CS4:CS2422,"&gt;=1", D4:D2422,"Q3"))</f>
        <v/>
      </c>
      <c r="DA24" s="299">
        <f>(COUNTIFs(CS4:CS2422,"&lt;=19", CS4:CS2422,"&gt;=1", D4:D2422,"Q4"))</f>
        <v/>
      </c>
    </row>
    <row r="25" ht="21" customHeight="1" s="590">
      <c r="A25" s="421" t="inlineStr">
        <is>
          <t>Heavy Equipment Guide</t>
        </is>
      </c>
      <c r="B25" s="265" t="inlineStr">
        <is>
          <t>Trimble Launches Three New Tiered Subscription Bundles</t>
        </is>
      </c>
      <c r="C25" s="266" t="n">
        <v>45671</v>
      </c>
      <c r="D25" s="267" t="inlineStr">
        <is>
          <t>Q1</t>
        </is>
      </c>
      <c r="E25" s="267" t="inlineStr">
        <is>
          <t>CA</t>
        </is>
      </c>
      <c r="F25" s="268" t="inlineStr">
        <is>
          <t>NAM</t>
        </is>
      </c>
      <c r="G25" s="421" t="n"/>
      <c r="H25" s="269" t="n"/>
      <c r="I25" s="421" t="n"/>
      <c r="J25" s="421" t="n"/>
      <c r="K25" s="421" t="n"/>
      <c r="L25" s="421" t="n"/>
      <c r="M25" s="421" t="n"/>
      <c r="N25" s="421" t="n"/>
      <c r="O25" s="421" t="n"/>
      <c r="P25" s="421" t="n"/>
      <c r="Q25" s="421" t="n"/>
      <c r="R25" s="270" t="inlineStr">
        <is>
          <t>x</t>
        </is>
      </c>
      <c r="S25" s="421" t="inlineStr">
        <is>
          <t>x</t>
        </is>
      </c>
      <c r="T25" s="421" t="n"/>
      <c r="U25" s="421" t="n"/>
      <c r="V25" s="421" t="n"/>
      <c r="W25" s="421" t="n"/>
      <c r="X25" s="421" t="n"/>
      <c r="Y25" s="421" t="n"/>
      <c r="Z25" s="421" t="n"/>
      <c r="AA25" s="421" t="n"/>
      <c r="AB25" s="421" t="n"/>
      <c r="AC25" s="421" t="n"/>
      <c r="AD25" s="421" t="n"/>
      <c r="AE25" s="421" t="n"/>
      <c r="AF25" s="421" t="n"/>
      <c r="AG25" s="421" t="n"/>
      <c r="AH25" s="421" t="n"/>
      <c r="AI25" s="421" t="n"/>
      <c r="AJ25" s="297" t="n"/>
      <c r="AK25" s="297" t="n"/>
      <c r="AL25" s="284" t="n"/>
      <c r="AM25" s="297" t="n"/>
      <c r="AN25" s="285" t="n"/>
      <c r="AO25" s="297" t="n"/>
      <c r="AP25" s="297" t="n"/>
      <c r="AQ25" s="297" t="n"/>
      <c r="AR25" s="297" t="n"/>
      <c r="AS25" s="297" t="n"/>
      <c r="AT25" s="285" t="inlineStr">
        <is>
          <t>0</t>
        </is>
      </c>
      <c r="AU25" s="297" t="inlineStr">
        <is>
          <t>0</t>
        </is>
      </c>
      <c r="AV25" s="297" t="inlineStr">
        <is>
          <t>0</t>
        </is>
      </c>
      <c r="AW25" s="297" t="inlineStr">
        <is>
          <t>0</t>
        </is>
      </c>
      <c r="AX25" s="297" t="inlineStr">
        <is>
          <t>0</t>
        </is>
      </c>
      <c r="AY25" s="286" t="inlineStr">
        <is>
          <t>2</t>
        </is>
      </c>
      <c r="AZ25" s="286" t="inlineStr">
        <is>
          <t>0</t>
        </is>
      </c>
      <c r="BA25" s="287" t="inlineStr">
        <is>
          <t>0</t>
        </is>
      </c>
      <c r="BB25" s="286" t="inlineStr">
        <is>
          <t>0</t>
        </is>
      </c>
      <c r="BC25" s="286" t="inlineStr">
        <is>
          <t>0</t>
        </is>
      </c>
      <c r="BD25" s="286" t="inlineStr">
        <is>
          <t>0</t>
        </is>
      </c>
      <c r="BE25" s="286" t="inlineStr">
        <is>
          <t>0</t>
        </is>
      </c>
      <c r="BF25" s="286" t="inlineStr">
        <is>
          <t>0</t>
        </is>
      </c>
      <c r="BG25" s="286" t="inlineStr">
        <is>
          <t>0</t>
        </is>
      </c>
      <c r="BH25" s="297" t="inlineStr">
        <is>
          <t>0</t>
        </is>
      </c>
      <c r="BI25" s="297" t="inlineStr">
        <is>
          <t>0</t>
        </is>
      </c>
      <c r="BJ25" s="297" t="inlineStr">
        <is>
          <t>0</t>
        </is>
      </c>
      <c r="BK25" s="297" t="inlineStr">
        <is>
          <t>0</t>
        </is>
      </c>
      <c r="BL25" s="297" t="inlineStr">
        <is>
          <t>5</t>
        </is>
      </c>
      <c r="BM25" s="297" t="inlineStr">
        <is>
          <t>0</t>
        </is>
      </c>
      <c r="BN25" s="297" t="inlineStr">
        <is>
          <t>0</t>
        </is>
      </c>
      <c r="BO25" s="285" t="inlineStr">
        <is>
          <t>0</t>
        </is>
      </c>
      <c r="BP25" s="297" t="inlineStr">
        <is>
          <t>0</t>
        </is>
      </c>
      <c r="BQ25" s="297" t="inlineStr">
        <is>
          <t>0</t>
        </is>
      </c>
      <c r="BR25" s="297" t="inlineStr">
        <is>
          <t>0</t>
        </is>
      </c>
      <c r="BS25" s="297" t="inlineStr">
        <is>
          <t>0</t>
        </is>
      </c>
      <c r="BT25" s="297" t="inlineStr">
        <is>
          <t>0</t>
        </is>
      </c>
      <c r="BU25" s="297" t="inlineStr">
        <is>
          <t>0</t>
        </is>
      </c>
      <c r="BV25" s="297" t="inlineStr">
        <is>
          <t>0</t>
        </is>
      </c>
      <c r="BW25" s="288" t="inlineStr">
        <is>
          <t>0</t>
        </is>
      </c>
      <c r="BX25" s="276">
        <f>SUM(IF(COUNTIF(#REF!, "*1.*"), 2, 0), IF(COUNTIF(#REF!, "*2.*"), 2, 0), IF(COUNTIF(#REF!, "*3.*"), 2, 0), IF(COUNTIF(#REF!, "*4.*"), 2, 0), IF(COUNTIF(#REF!, "*5.*"), 2, 0), IF(COUNTIF(#REF!, "*6.*"), 2, 0))</f>
        <v/>
      </c>
      <c r="BY25" s="277">
        <f t="array" ref="BY25">SUM(VALUE(AT25),VALUE(AU25),VALUE(AV25),VALUE(AW25),VALUE(AX25),VALUE(AY25),VALUE(AZ25),VALUE(BB25),VALUE(BC25),VALUE(BD25),VALUE(BE25),VALUE(BF25),VALUE(BG25),VALUE(BH25),VALUE(BI25),VALUE(BJ25),VALUE(BK25),VALUE(BL25),VALUE(BM25),VALUE(BN25),VALUE(BO25),VALUE(BP25),VALUE(BQ25),VALUE(BR25),VALUE(BS25),VALUE(BT25),VALUE(BU25),VALUE(BV25),VALUE(BW25))</f>
        <v/>
      </c>
      <c r="BZ25" s="307" t="n"/>
      <c r="CA25" s="307" t="n"/>
      <c r="CB25" s="307" t="n"/>
      <c r="CC25" s="307" t="n"/>
      <c r="CD25" s="307" t="n"/>
      <c r="CE25" s="307" t="n"/>
      <c r="CF25" s="307" t="n"/>
      <c r="CG25" s="307" t="n"/>
      <c r="CH25" s="307" t="n"/>
      <c r="CI25" s="307" t="n"/>
      <c r="CJ25" s="307" t="n"/>
      <c r="CK25" s="307" t="n"/>
      <c r="CL25" s="307" t="n"/>
      <c r="CM25" s="307" t="n"/>
      <c r="CN25" s="307" t="n"/>
      <c r="CO25" s="307" t="n"/>
      <c r="CP25" s="307" t="n"/>
      <c r="CQ25" s="307" t="n"/>
      <c r="CR25" s="279" t="n">
        <v>32</v>
      </c>
      <c r="CS25" s="280">
        <f t="array" ref="CS25">AVERAGE(Value(BY25),value(CR25))</f>
        <v/>
      </c>
      <c r="CT25" s="421">
        <f>(IF(OR(MediaScorecard!BH25="x", MediaScorecard!BI25="x",MediaScorecard!BJ25="x",MediaScorecard!BK25="x",MediaScorecard!BL25="x"),1, 2))</f>
        <v/>
      </c>
      <c r="CU25" s="281" t="n"/>
      <c r="CV25" s="281" t="inlineStr">
        <is>
          <t>Between 20 and 30</t>
        </is>
      </c>
      <c r="CW25" s="298">
        <f>COUNTIFs(CS4:CS2423,"&lt;=29", CS4:CS2423,"&gt;=20")</f>
        <v/>
      </c>
      <c r="CX25" s="298">
        <f>(COUNTIFs(CS4:CS2422,"&lt;=29", CS4:CS2422,"&gt;=20", D4:D2422,"Q1"))</f>
        <v/>
      </c>
      <c r="CY25" s="299">
        <f>(COUNTIFs(CS4:CS2422,"&lt;=29", CS4:CS2422,"&gt;=20", D4:D2422,"Q2"))</f>
        <v/>
      </c>
      <c r="CZ25" s="299">
        <f>(COUNTIFs(CS4:CS2422,"&lt;=29", CS4:CS2422,"&gt;=20", D4:D2422,"Q3"))</f>
        <v/>
      </c>
      <c r="DA25" s="299">
        <f>(COUNTIFs(CS4:CS2422,"&lt;=29", CS4:CS2422,"&gt;=20", D4:D2422,"Q4"))</f>
        <v/>
      </c>
    </row>
    <row r="26" ht="21" customHeight="1" s="590">
      <c r="A26" s="421" t="inlineStr">
        <is>
          <t>GeoConnexion UK</t>
        </is>
      </c>
      <c r="B26" s="265" t="inlineStr">
        <is>
          <t>Trimble and Qualcomm Deliver Precise Positioning Solutions for Automotive OEMs and Tier 1 Suppliers | GeoConnexion</t>
        </is>
      </c>
      <c r="C26" s="266" t="n">
        <v>45671</v>
      </c>
      <c r="D26" s="267" t="inlineStr">
        <is>
          <t>Q1</t>
        </is>
      </c>
      <c r="E26" s="267" t="inlineStr">
        <is>
          <t>UK</t>
        </is>
      </c>
      <c r="F26" s="268" t="inlineStr">
        <is>
          <t>EMEA</t>
        </is>
      </c>
      <c r="G26" s="421" t="n"/>
      <c r="H26" s="269" t="n"/>
      <c r="I26" s="421" t="n"/>
      <c r="J26" s="421" t="n"/>
      <c r="K26" s="421" t="n"/>
      <c r="L26" s="421" t="n"/>
      <c r="M26" s="421" t="n"/>
      <c r="N26" s="421" t="n"/>
      <c r="O26" s="421" t="n"/>
      <c r="P26" s="421" t="n"/>
      <c r="Q26" s="421" t="n"/>
      <c r="R26" s="270" t="inlineStr">
        <is>
          <t>x</t>
        </is>
      </c>
      <c r="S26" s="421" t="n"/>
      <c r="T26" s="421" t="n"/>
      <c r="U26" s="421" t="n"/>
      <c r="V26" s="421" t="n"/>
      <c r="W26" s="421" t="inlineStr">
        <is>
          <t>x</t>
        </is>
      </c>
      <c r="X26" s="421" t="n"/>
      <c r="Y26" s="421" t="n"/>
      <c r="Z26" s="421" t="n"/>
      <c r="AA26" s="421" t="n"/>
      <c r="AB26" s="421" t="n"/>
      <c r="AC26" s="421" t="n"/>
      <c r="AD26" s="421" t="n"/>
      <c r="AE26" s="421" t="n"/>
      <c r="AF26" s="421" t="n"/>
      <c r="AG26" s="421" t="n"/>
      <c r="AH26" s="421" t="n"/>
      <c r="AI26" s="421" t="n"/>
      <c r="AJ26" s="297" t="n"/>
      <c r="AK26" s="297" t="n"/>
      <c r="AL26" s="284" t="n"/>
      <c r="AM26" s="297" t="n"/>
      <c r="AN26" s="285" t="n"/>
      <c r="AO26" s="297" t="n"/>
      <c r="AP26" s="297" t="n"/>
      <c r="AQ26" s="297" t="n"/>
      <c r="AR26" s="297" t="n"/>
      <c r="AS26" s="297" t="n"/>
      <c r="AT26" s="285" t="inlineStr">
        <is>
          <t>0</t>
        </is>
      </c>
      <c r="AU26" s="297" t="inlineStr">
        <is>
          <t>0</t>
        </is>
      </c>
      <c r="AV26" s="297" t="inlineStr">
        <is>
          <t>0</t>
        </is>
      </c>
      <c r="AW26" s="297" t="inlineStr">
        <is>
          <t>0</t>
        </is>
      </c>
      <c r="AX26" s="297" t="inlineStr">
        <is>
          <t>0</t>
        </is>
      </c>
      <c r="AY26" s="286" t="inlineStr">
        <is>
          <t>2</t>
        </is>
      </c>
      <c r="AZ26" s="286" t="inlineStr">
        <is>
          <t>0</t>
        </is>
      </c>
      <c r="BA26" s="287" t="inlineStr">
        <is>
          <t>0</t>
        </is>
      </c>
      <c r="BB26" s="286" t="inlineStr">
        <is>
          <t>0</t>
        </is>
      </c>
      <c r="BC26" s="286" t="inlineStr">
        <is>
          <t>0</t>
        </is>
      </c>
      <c r="BD26" s="286" t="inlineStr">
        <is>
          <t>0</t>
        </is>
      </c>
      <c r="BE26" s="286" t="inlineStr">
        <is>
          <t>0</t>
        </is>
      </c>
      <c r="BF26" s="286" t="inlineStr">
        <is>
          <t>0</t>
        </is>
      </c>
      <c r="BG26" s="286" t="inlineStr">
        <is>
          <t>0</t>
        </is>
      </c>
      <c r="BH26" s="297" t="inlineStr">
        <is>
          <t>0</t>
        </is>
      </c>
      <c r="BI26" s="297" t="inlineStr">
        <is>
          <t>0</t>
        </is>
      </c>
      <c r="BJ26" s="297" t="inlineStr">
        <is>
          <t>0</t>
        </is>
      </c>
      <c r="BK26" s="297" t="inlineStr">
        <is>
          <t>0</t>
        </is>
      </c>
      <c r="BL26" s="297" t="inlineStr">
        <is>
          <t>5</t>
        </is>
      </c>
      <c r="BM26" s="297" t="inlineStr">
        <is>
          <t>0</t>
        </is>
      </c>
      <c r="BN26" s="297" t="inlineStr">
        <is>
          <t>0</t>
        </is>
      </c>
      <c r="BO26" s="285" t="inlineStr">
        <is>
          <t>0</t>
        </is>
      </c>
      <c r="BP26" s="297" t="inlineStr">
        <is>
          <t>0</t>
        </is>
      </c>
      <c r="BQ26" s="297" t="inlineStr">
        <is>
          <t>0</t>
        </is>
      </c>
      <c r="BR26" s="297" t="inlineStr">
        <is>
          <t>0</t>
        </is>
      </c>
      <c r="BS26" s="297" t="inlineStr">
        <is>
          <t>0</t>
        </is>
      </c>
      <c r="BT26" s="297" t="inlineStr">
        <is>
          <t>0</t>
        </is>
      </c>
      <c r="BU26" s="297" t="inlineStr">
        <is>
          <t>0</t>
        </is>
      </c>
      <c r="BV26" s="297" t="inlineStr">
        <is>
          <t>0</t>
        </is>
      </c>
      <c r="BW26" s="288" t="inlineStr">
        <is>
          <t>0</t>
        </is>
      </c>
      <c r="BX26" s="276">
        <f>SUM(IF(COUNTIF(#REF!, "*1.*"), 2, 0), IF(COUNTIF(#REF!, "*2.*"), 2, 0), IF(COUNTIF(#REF!, "*3.*"), 2, 0), IF(COUNTIF(#REF!, "*4.*"), 2, 0), IF(COUNTIF(#REF!, "*5.*"), 2, 0), IF(COUNTIF(#REF!, "*6.*"), 2, 0))</f>
        <v/>
      </c>
      <c r="BY26" s="277">
        <f t="array" ref="BY26">SUM(VALUE(AT26),VALUE(AU26),VALUE(AV26),VALUE(AW26),VALUE(AX26),VALUE(AY26),VALUE(AZ26),VALUE(BB26),VALUE(BC26),VALUE(BD26),VALUE(BE26),VALUE(BF26),VALUE(BG26),VALUE(BH26),VALUE(BI26),VALUE(BJ26),VALUE(BK26),VALUE(BL26),VALUE(BM26),VALUE(BN26),VALUE(BO26),VALUE(BP26),VALUE(BQ26),VALUE(BR26),VALUE(BS26),VALUE(BT26),VALUE(BU26),VALUE(BV26),VALUE(BW26))</f>
        <v/>
      </c>
      <c r="BZ26" s="307" t="n"/>
      <c r="CA26" s="307" t="n"/>
      <c r="CB26" s="307" t="n"/>
      <c r="CC26" s="307" t="n"/>
      <c r="CD26" s="307" t="n"/>
      <c r="CE26" s="307" t="n"/>
      <c r="CF26" s="307" t="n"/>
      <c r="CG26" s="307" t="n"/>
      <c r="CH26" s="307" t="n"/>
      <c r="CI26" s="307" t="n"/>
      <c r="CJ26" s="307" t="n"/>
      <c r="CK26" s="307" t="n"/>
      <c r="CL26" s="307" t="n"/>
      <c r="CM26" s="307" t="n"/>
      <c r="CN26" s="307" t="n"/>
      <c r="CO26" s="307" t="n"/>
      <c r="CP26" s="307" t="n"/>
      <c r="CQ26" s="307" t="n"/>
      <c r="CR26" s="279" t="n">
        <v>24</v>
      </c>
      <c r="CS26" s="280">
        <f t="array" ref="CS26">AVERAGE(Value(BY26),value(CR26))</f>
        <v/>
      </c>
      <c r="CT26" s="421">
        <f>(IF(OR(MediaScorecard!BH26="x", MediaScorecard!BI26="x",MediaScorecard!BJ26="x",MediaScorecard!BK26="x",MediaScorecard!BL26="x"),1, 2))</f>
        <v/>
      </c>
      <c r="CU26" s="281" t="n"/>
      <c r="CV26" s="281" t="inlineStr">
        <is>
          <t>Between 30 and 40</t>
        </is>
      </c>
      <c r="CW26" s="298">
        <f>COUNTIFs(CS4:CS2424,"&lt;=39", CS4:CS2424,"&gt;=30")</f>
        <v/>
      </c>
      <c r="CX26" s="298">
        <f>(COUNTIFs(CS4:CS2424,"&lt;=39", CS4:CS2424,"&gt;=30", D4:D2424,"Q1"))</f>
        <v/>
      </c>
      <c r="CY26" s="299">
        <f>(COUNTIFs(CS4:CS2424,"&lt;=39", CS4:CS2424,"&gt;=30", D4:D2424,"Q2"))</f>
        <v/>
      </c>
      <c r="CZ26" s="299">
        <f>(COUNTIFs(CS4:CS2424,"&lt;=39", CS4:CS2424,"&gt;=30", D4:D2424,"Q3"))</f>
        <v/>
      </c>
      <c r="DA26" s="299">
        <f>(COUNTIFs(CS5:CS2423,"&lt;=29", CS5:CS2423,"&gt;=20", D5:D2423,"Q4"))</f>
        <v/>
      </c>
    </row>
    <row r="27" ht="21" customHeight="1" s="590">
      <c r="A27" s="421" t="inlineStr">
        <is>
          <t>Earth Imaging Journal</t>
        </is>
      </c>
      <c r="B27" s="265" t="inlineStr">
        <is>
          <t>Trimble and Qualcomm Deliver Precise Positioning Solutions for Automotive OEMs and Tier 1 Suppliers</t>
        </is>
      </c>
      <c r="C27" s="266" t="n">
        <v>45666</v>
      </c>
      <c r="D27" s="267" t="inlineStr">
        <is>
          <t>Q1</t>
        </is>
      </c>
      <c r="E27" s="267" t="inlineStr">
        <is>
          <t>US</t>
        </is>
      </c>
      <c r="F27" s="268" t="inlineStr">
        <is>
          <t>NAM</t>
        </is>
      </c>
      <c r="G27" s="421" t="n"/>
      <c r="H27" s="269" t="n"/>
      <c r="I27" s="421" t="n"/>
      <c r="J27" s="421" t="n"/>
      <c r="K27" s="421" t="n"/>
      <c r="L27" s="421" t="n"/>
      <c r="M27" s="421" t="n"/>
      <c r="N27" s="421" t="n"/>
      <c r="O27" s="421" t="n"/>
      <c r="P27" s="421" t="n"/>
      <c r="Q27" s="421" t="n"/>
      <c r="R27" s="270" t="inlineStr">
        <is>
          <t>x</t>
        </is>
      </c>
      <c r="S27" s="421" t="n"/>
      <c r="T27" s="421" t="n"/>
      <c r="U27" s="421" t="n"/>
      <c r="V27" s="421" t="n"/>
      <c r="W27" s="421" t="inlineStr">
        <is>
          <t>x</t>
        </is>
      </c>
      <c r="X27" s="421" t="n"/>
      <c r="Y27" s="421" t="n"/>
      <c r="Z27" s="421" t="n"/>
      <c r="AA27" s="421" t="n"/>
      <c r="AB27" s="421" t="n"/>
      <c r="AC27" s="421" t="n"/>
      <c r="AD27" s="421" t="n"/>
      <c r="AE27" s="421" t="n"/>
      <c r="AF27" s="421" t="n"/>
      <c r="AG27" s="421" t="n"/>
      <c r="AH27" s="421" t="n"/>
      <c r="AI27" s="421" t="n"/>
      <c r="AJ27" s="297" t="n"/>
      <c r="AK27" s="297" t="n"/>
      <c r="AL27" s="284" t="n"/>
      <c r="AM27" s="297" t="n"/>
      <c r="AN27" s="285" t="n"/>
      <c r="AO27" s="297" t="n"/>
      <c r="AP27" s="297" t="n"/>
      <c r="AQ27" s="297" t="n"/>
      <c r="AR27" s="297" t="n"/>
      <c r="AS27" s="297" t="n"/>
      <c r="AT27" s="285" t="inlineStr">
        <is>
          <t>0</t>
        </is>
      </c>
      <c r="AU27" s="297" t="inlineStr">
        <is>
          <t>0</t>
        </is>
      </c>
      <c r="AV27" s="297" t="inlineStr">
        <is>
          <t>0</t>
        </is>
      </c>
      <c r="AW27" s="297" t="inlineStr">
        <is>
          <t>0</t>
        </is>
      </c>
      <c r="AX27" s="297" t="inlineStr">
        <is>
          <t>0</t>
        </is>
      </c>
      <c r="AY27" s="286" t="inlineStr">
        <is>
          <t>2</t>
        </is>
      </c>
      <c r="AZ27" s="286" t="inlineStr">
        <is>
          <t>0</t>
        </is>
      </c>
      <c r="BA27" s="287" t="inlineStr">
        <is>
          <t>0</t>
        </is>
      </c>
      <c r="BB27" s="286" t="inlineStr">
        <is>
          <t>0</t>
        </is>
      </c>
      <c r="BC27" s="286" t="inlineStr">
        <is>
          <t>0</t>
        </is>
      </c>
      <c r="BD27" s="286" t="inlineStr">
        <is>
          <t>0</t>
        </is>
      </c>
      <c r="BE27" s="286" t="inlineStr">
        <is>
          <t>0</t>
        </is>
      </c>
      <c r="BF27" s="286" t="inlineStr">
        <is>
          <t>0</t>
        </is>
      </c>
      <c r="BG27" s="286" t="inlineStr">
        <is>
          <t>0</t>
        </is>
      </c>
      <c r="BH27" s="297" t="inlineStr">
        <is>
          <t>0</t>
        </is>
      </c>
      <c r="BI27" s="297" t="inlineStr">
        <is>
          <t>0</t>
        </is>
      </c>
      <c r="BJ27" s="297" t="inlineStr">
        <is>
          <t>0</t>
        </is>
      </c>
      <c r="BK27" s="297" t="inlineStr">
        <is>
          <t>0</t>
        </is>
      </c>
      <c r="BL27" s="297" t="inlineStr">
        <is>
          <t>5</t>
        </is>
      </c>
      <c r="BM27" s="297" t="inlineStr">
        <is>
          <t>0</t>
        </is>
      </c>
      <c r="BN27" s="297" t="inlineStr">
        <is>
          <t>0</t>
        </is>
      </c>
      <c r="BO27" s="285" t="inlineStr">
        <is>
          <t>0</t>
        </is>
      </c>
      <c r="BP27" s="297" t="inlineStr">
        <is>
          <t>0</t>
        </is>
      </c>
      <c r="BQ27" s="297" t="inlineStr">
        <is>
          <t>0</t>
        </is>
      </c>
      <c r="BR27" s="297" t="inlineStr">
        <is>
          <t>0</t>
        </is>
      </c>
      <c r="BS27" s="297" t="inlineStr">
        <is>
          <t>0</t>
        </is>
      </c>
      <c r="BT27" s="297" t="inlineStr">
        <is>
          <t>0</t>
        </is>
      </c>
      <c r="BU27" s="297" t="inlineStr">
        <is>
          <t>0</t>
        </is>
      </c>
      <c r="BV27" s="297" t="inlineStr">
        <is>
          <t>0</t>
        </is>
      </c>
      <c r="BW27" s="288" t="inlineStr">
        <is>
          <t>0</t>
        </is>
      </c>
      <c r="BX27" s="276">
        <f>SUM(IF(COUNTIF(#REF!, "*1.*"), 2, 0), IF(COUNTIF(#REF!, "*2.*"), 2, 0), IF(COUNTIF(#REF!, "*3.*"), 2, 0), IF(COUNTIF(#REF!, "*4.*"), 2, 0), IF(COUNTIF(#REF!, "*5.*"), 2, 0), IF(COUNTIF(#REF!, "*6.*"), 2, 0))</f>
        <v/>
      </c>
      <c r="BY27" s="277">
        <f t="array" ref="BY27">SUM(VALUE(AT27),VALUE(AU27),VALUE(AV27),VALUE(AW27),VALUE(AX27),VALUE(AY27),VALUE(AZ27),VALUE(BB27),VALUE(BC27),VALUE(BD27),VALUE(BE27),VALUE(BF27),VALUE(BG27),VALUE(BH27),VALUE(BI27),VALUE(BJ27),VALUE(BK27),VALUE(BL27),VALUE(BM27),VALUE(BN27),VALUE(BO27),VALUE(BP27),VALUE(BQ27),VALUE(BR27),VALUE(BS27),VALUE(BT27),VALUE(BU27),VALUE(BV27),VALUE(BW27))</f>
        <v/>
      </c>
      <c r="BZ27" s="307" t="n"/>
      <c r="CA27" s="307" t="n"/>
      <c r="CB27" s="307" t="n"/>
      <c r="CC27" s="307" t="n"/>
      <c r="CD27" s="307" t="n"/>
      <c r="CE27" s="307" t="n"/>
      <c r="CF27" s="307" t="n"/>
      <c r="CG27" s="307" t="n"/>
      <c r="CH27" s="307" t="n"/>
      <c r="CI27" s="307" t="n"/>
      <c r="CJ27" s="307" t="n"/>
      <c r="CK27" s="307" t="n"/>
      <c r="CL27" s="307" t="n"/>
      <c r="CM27" s="307" t="n"/>
      <c r="CN27" s="307" t="n"/>
      <c r="CO27" s="307" t="n"/>
      <c r="CP27" s="307" t="n"/>
      <c r="CQ27" s="307" t="n"/>
      <c r="CR27" s="279" t="n">
        <v>16</v>
      </c>
      <c r="CS27" s="280">
        <f t="array" ref="CS27">AVERAGE(Value(BY27),value(CR27))</f>
        <v/>
      </c>
      <c r="CT27" s="421">
        <f>(IF(OR(MediaScorecard!BH27="x", MediaScorecard!BI27="x",MediaScorecard!BJ27="x",MediaScorecard!BK27="x",MediaScorecard!BL27="x"),1, 2))</f>
        <v/>
      </c>
      <c r="CU27" s="281" t="n"/>
      <c r="CV27" s="281" t="inlineStr">
        <is>
          <t>Between 40 and 50</t>
        </is>
      </c>
      <c r="CW27" s="298">
        <f>COUNTIFs(CS4:CS2425,"&lt;=49", CS4:CS2425,"&gt;=40")</f>
        <v/>
      </c>
      <c r="CX27" s="298">
        <f>(COUNTIFs(CS4:CS2425,"&lt;=49", CS4:CS2425,"&gt;=40", D4:D2425,"Q1"))</f>
        <v/>
      </c>
      <c r="CY27" s="299">
        <f>(COUNTIFs(CS4:CS2425,"&lt;=49", CS4:CS2425,"&gt;=40", D4:D2425,"Q2"))</f>
        <v/>
      </c>
      <c r="CZ27" s="299">
        <f>(COUNTIFs(CS4:CS2425,"&lt;=49", CS4:CS2425,"&gt;=40", D4:D2425,"Q3"))</f>
        <v/>
      </c>
      <c r="DA27" s="299">
        <f>(COUNTIFs(CS4:CS2425,"&lt;=49", CS4:CS2425,"&gt;=40", D4:D2425,"Q4"))</f>
        <v/>
      </c>
    </row>
    <row r="28" ht="21" customHeight="1" s="590">
      <c r="A28" s="421" t="inlineStr">
        <is>
          <t>SafeCarNews</t>
        </is>
      </c>
      <c r="B28" s="265" t="inlineStr">
        <is>
          <t>Trimble and Qualcomm to deliver precise positioning solutions for OEMs, Tier 1s in new partnership | Safe Car News</t>
        </is>
      </c>
      <c r="C28" s="266" t="n">
        <v>45665</v>
      </c>
      <c r="D28" s="267" t="inlineStr">
        <is>
          <t>Q1</t>
        </is>
      </c>
      <c r="E28" s="267" t="inlineStr">
        <is>
          <t>US</t>
        </is>
      </c>
      <c r="F28" s="268" t="inlineStr">
        <is>
          <t>NAM</t>
        </is>
      </c>
      <c r="G28" s="421" t="n"/>
      <c r="H28" s="269" t="n"/>
      <c r="I28" s="421" t="n"/>
      <c r="J28" s="421" t="n"/>
      <c r="K28" s="421" t="n"/>
      <c r="L28" s="421" t="n"/>
      <c r="M28" s="421" t="n"/>
      <c r="N28" s="421" t="n"/>
      <c r="O28" s="421" t="n"/>
      <c r="P28" s="421" t="n"/>
      <c r="Q28" s="421" t="n"/>
      <c r="R28" s="270" t="n"/>
      <c r="S28" s="421" t="n"/>
      <c r="T28" s="421" t="n"/>
      <c r="U28" s="421" t="n"/>
      <c r="V28" s="421" t="n"/>
      <c r="W28" s="421" t="n"/>
      <c r="X28" s="421" t="n"/>
      <c r="Y28" s="421" t="n"/>
      <c r="Z28" s="421" t="n"/>
      <c r="AA28" s="421" t="n"/>
      <c r="AB28" s="421" t="n"/>
      <c r="AC28" s="421" t="n"/>
      <c r="AD28" s="421" t="n"/>
      <c r="AE28" s="421" t="n"/>
      <c r="AF28" s="421" t="n"/>
      <c r="AG28" s="421" t="n"/>
      <c r="AH28" s="421" t="n"/>
      <c r="AI28" s="421" t="n"/>
      <c r="AJ28" s="297" t="n"/>
      <c r="AK28" s="297" t="n"/>
      <c r="AL28" s="284" t="n"/>
      <c r="AM28" s="297" t="n"/>
      <c r="AN28" s="285" t="n"/>
      <c r="AO28" s="297" t="n"/>
      <c r="AP28" s="297" t="n"/>
      <c r="AQ28" s="297" t="n"/>
      <c r="AR28" s="297" t="n"/>
      <c r="AS28" s="297" t="n"/>
      <c r="AT28" s="285" t="inlineStr">
        <is>
          <t>0</t>
        </is>
      </c>
      <c r="AU28" s="297" t="inlineStr">
        <is>
          <t>0</t>
        </is>
      </c>
      <c r="AV28" s="297" t="inlineStr">
        <is>
          <t>0</t>
        </is>
      </c>
      <c r="AW28" s="297" t="inlineStr">
        <is>
          <t>0</t>
        </is>
      </c>
      <c r="AX28" s="297" t="inlineStr">
        <is>
          <t>0</t>
        </is>
      </c>
      <c r="AY28" s="286" t="inlineStr">
        <is>
          <t>2</t>
        </is>
      </c>
      <c r="AZ28" s="286" t="inlineStr">
        <is>
          <t>0</t>
        </is>
      </c>
      <c r="BA28" s="287" t="inlineStr">
        <is>
          <t>0</t>
        </is>
      </c>
      <c r="BB28" s="286" t="inlineStr">
        <is>
          <t>0</t>
        </is>
      </c>
      <c r="BC28" s="286" t="inlineStr">
        <is>
          <t>0</t>
        </is>
      </c>
      <c r="BD28" s="286" t="inlineStr">
        <is>
          <t>0</t>
        </is>
      </c>
      <c r="BE28" s="286" t="inlineStr">
        <is>
          <t>0</t>
        </is>
      </c>
      <c r="BF28" s="286" t="inlineStr">
        <is>
          <t>0</t>
        </is>
      </c>
      <c r="BG28" s="286" t="inlineStr">
        <is>
          <t>0</t>
        </is>
      </c>
      <c r="BH28" s="297" t="inlineStr">
        <is>
          <t>0</t>
        </is>
      </c>
      <c r="BI28" s="297" t="inlineStr">
        <is>
          <t>0</t>
        </is>
      </c>
      <c r="BJ28" s="297" t="inlineStr">
        <is>
          <t>0</t>
        </is>
      </c>
      <c r="BK28" s="297" t="inlineStr">
        <is>
          <t>0</t>
        </is>
      </c>
      <c r="BL28" s="297" t="inlineStr">
        <is>
          <t>0</t>
        </is>
      </c>
      <c r="BM28" s="297" t="inlineStr">
        <is>
          <t>0</t>
        </is>
      </c>
      <c r="BN28" s="297" t="inlineStr">
        <is>
          <t>3</t>
        </is>
      </c>
      <c r="BO28" s="285" t="inlineStr">
        <is>
          <t>0</t>
        </is>
      </c>
      <c r="BP28" s="297" t="inlineStr">
        <is>
          <t>0</t>
        </is>
      </c>
      <c r="BQ28" s="297" t="inlineStr">
        <is>
          <t>0</t>
        </is>
      </c>
      <c r="BR28" s="297" t="inlineStr">
        <is>
          <t>0</t>
        </is>
      </c>
      <c r="BS28" s="297" t="inlineStr">
        <is>
          <t>0</t>
        </is>
      </c>
      <c r="BT28" s="297" t="inlineStr">
        <is>
          <t>0</t>
        </is>
      </c>
      <c r="BU28" s="297" t="inlineStr">
        <is>
          <t>0</t>
        </is>
      </c>
      <c r="BV28" s="297" t="inlineStr">
        <is>
          <t>0</t>
        </is>
      </c>
      <c r="BW28" s="288" t="inlineStr">
        <is>
          <t>0</t>
        </is>
      </c>
      <c r="BX28" s="276">
        <f>SUM(IF(COUNTIF(#REF!, "*1.*"), 2, 0), IF(COUNTIF(#REF!, "*2.*"), 2, 0), IF(COUNTIF(#REF!, "*3.*"), 2, 0), IF(COUNTIF(#REF!, "*4.*"), 2, 0), IF(COUNTIF(#REF!, "*5.*"), 2, 0), IF(COUNTIF(#REF!, "*6.*"), 2, 0))</f>
        <v/>
      </c>
      <c r="BY28" s="277">
        <f t="array" ref="BY28">SUM(VALUE(AT28),VALUE(AU28),VALUE(AV28),VALUE(AW28),VALUE(AX28),VALUE(AY28),VALUE(AZ28),VALUE(BB28),VALUE(BC28),VALUE(BD28),VALUE(BE28),VALUE(BF28),VALUE(BG28),VALUE(BH28),VALUE(BI28),VALUE(BJ28),VALUE(BK28),VALUE(BL28),VALUE(BM28),VALUE(BN28),VALUE(BO28),VALUE(BP28),VALUE(BQ28),VALUE(BR28),VALUE(BS28),VALUE(BT28),VALUE(BU28),VALUE(BV28),VALUE(BW28))</f>
        <v/>
      </c>
      <c r="BZ28" s="307" t="n"/>
      <c r="CA28" s="307" t="n"/>
      <c r="CB28" s="307" t="n"/>
      <c r="CC28" s="307" t="n"/>
      <c r="CD28" s="307" t="n"/>
      <c r="CE28" s="307" t="n"/>
      <c r="CF28" s="307" t="n"/>
      <c r="CG28" s="307" t="n"/>
      <c r="CH28" s="307" t="n"/>
      <c r="CI28" s="307" t="n"/>
      <c r="CJ28" s="307" t="n"/>
      <c r="CK28" s="307" t="n"/>
      <c r="CL28" s="307" t="n"/>
      <c r="CM28" s="307" t="n"/>
      <c r="CN28" s="307" t="n"/>
      <c r="CO28" s="307" t="n"/>
      <c r="CP28" s="307" t="n"/>
      <c r="CQ28" s="307" t="n"/>
      <c r="CR28" s="279" t="n">
        <v>12</v>
      </c>
      <c r="CS28" s="280">
        <f t="array" ref="CS28">AVERAGE(Value(BY28),value(CR28))</f>
        <v/>
      </c>
      <c r="CT28" s="421">
        <f>(IF(OR(MediaScorecard!BH28="x", MediaScorecard!BI28="x",MediaScorecard!BJ28="x",MediaScorecard!BK28="x",MediaScorecard!BL28="x"),1, 2))</f>
        <v/>
      </c>
      <c r="CU28" s="281" t="n"/>
      <c r="CV28" s="281" t="inlineStr">
        <is>
          <t>Between 50 and 60</t>
        </is>
      </c>
      <c r="CW28" s="298">
        <f>COUNTIFs(CS4:CS2426,"&lt;=59", CS4:CS2426,"&gt;=50")</f>
        <v/>
      </c>
      <c r="CX28" s="298">
        <f>(COUNTIFs(CS4:CS2426,"&lt;=60", CS4:CS2426,"&gt;=50", D4:D2426,"Q1"))</f>
        <v/>
      </c>
      <c r="CY28" s="299">
        <f>(COUNTIFs(CS4:CS2426,"&lt;=59", CS4:CS2426,"&gt;=50", D4:D2426,"Q2"))</f>
        <v/>
      </c>
      <c r="CZ28" s="299">
        <f>(COUNTIFs(CS4:CS2426,"&lt;=59", CS4:CS2426,"&gt;=50", D4:D2426,"Q3"))</f>
        <v/>
      </c>
      <c r="DA28" s="299">
        <f>(COUNTIFs(CS4:CS2426,"&lt;=59", CS4:CS2426,"&gt;=50", D4:D2426,"Q4"))</f>
        <v/>
      </c>
    </row>
    <row r="29" ht="21" customHeight="1" s="590">
      <c r="A29" s="421" t="inlineStr">
        <is>
          <t>GPS World</t>
        </is>
      </c>
      <c r="B29" s="265" t="inlineStr">
        <is>
          <t>Revealing Underwater Landscapes: Emerging Trends in Bathymetry</t>
        </is>
      </c>
      <c r="C29" s="266" t="n">
        <v>45658</v>
      </c>
      <c r="D29" s="267" t="inlineStr">
        <is>
          <t>Q1</t>
        </is>
      </c>
      <c r="E29" s="267" t="inlineStr">
        <is>
          <t>US</t>
        </is>
      </c>
      <c r="F29" s="268" t="inlineStr">
        <is>
          <t>NAM</t>
        </is>
      </c>
      <c r="G29" s="421" t="n"/>
      <c r="H29" s="269" t="n"/>
      <c r="I29" s="421" t="n"/>
      <c r="J29" s="421" t="n"/>
      <c r="K29" s="421" t="n"/>
      <c r="L29" s="421" t="n"/>
      <c r="M29" s="421" t="n"/>
      <c r="N29" s="421" t="n"/>
      <c r="O29" s="421" t="n"/>
      <c r="P29" s="421" t="n"/>
      <c r="Q29" s="421" t="n"/>
      <c r="R29" s="270" t="inlineStr">
        <is>
          <t>x</t>
        </is>
      </c>
      <c r="S29" s="421" t="n"/>
      <c r="T29" s="421" t="n"/>
      <c r="U29" s="421" t="inlineStr">
        <is>
          <t>x</t>
        </is>
      </c>
      <c r="V29" s="421" t="n"/>
      <c r="W29" s="421" t="inlineStr">
        <is>
          <t>x</t>
        </is>
      </c>
      <c r="X29" s="421" t="n"/>
      <c r="Y29" s="421" t="inlineStr">
        <is>
          <t>x</t>
        </is>
      </c>
      <c r="Z29" s="421" t="n"/>
      <c r="AA29" s="421" t="n"/>
      <c r="AB29" s="421" t="inlineStr">
        <is>
          <t>x</t>
        </is>
      </c>
      <c r="AC29" s="421" t="n"/>
      <c r="AD29" s="421" t="n"/>
      <c r="AE29" s="421" t="n"/>
      <c r="AF29" s="421" t="n"/>
      <c r="AG29" s="421" t="n"/>
      <c r="AH29" s="421" t="n"/>
      <c r="AI29" s="421" t="n"/>
      <c r="AJ29" s="297" t="n"/>
      <c r="AK29" s="297" t="n"/>
      <c r="AL29" s="284" t="n"/>
      <c r="AM29" s="297" t="n"/>
      <c r="AN29" s="285" t="n"/>
      <c r="AO29" s="297" t="n"/>
      <c r="AP29" s="297" t="n"/>
      <c r="AQ29" s="297" t="n"/>
      <c r="AR29" s="297" t="n"/>
      <c r="AS29" s="297" t="n"/>
      <c r="AT29" s="285" t="inlineStr">
        <is>
          <t>0</t>
        </is>
      </c>
      <c r="AU29" s="297" t="inlineStr">
        <is>
          <t>12</t>
        </is>
      </c>
      <c r="AV29" s="297" t="inlineStr">
        <is>
          <t>0</t>
        </is>
      </c>
      <c r="AW29" s="297" t="inlineStr">
        <is>
          <t>0</t>
        </is>
      </c>
      <c r="AX29" s="297" t="inlineStr">
        <is>
          <t>0</t>
        </is>
      </c>
      <c r="AY29" s="286" t="inlineStr">
        <is>
          <t>0</t>
        </is>
      </c>
      <c r="AZ29" s="286" t="inlineStr">
        <is>
          <t>0</t>
        </is>
      </c>
      <c r="BA29" s="287" t="inlineStr">
        <is>
          <t>0</t>
        </is>
      </c>
      <c r="BB29" s="286" t="inlineStr">
        <is>
          <t>0</t>
        </is>
      </c>
      <c r="BC29" s="286" t="inlineStr">
        <is>
          <t>5</t>
        </is>
      </c>
      <c r="BD29" s="286" t="inlineStr">
        <is>
          <t>3</t>
        </is>
      </c>
      <c r="BE29" s="286" t="inlineStr">
        <is>
          <t>0</t>
        </is>
      </c>
      <c r="BF29" s="286" t="inlineStr">
        <is>
          <t>0</t>
        </is>
      </c>
      <c r="BG29" s="286" t="inlineStr">
        <is>
          <t>0</t>
        </is>
      </c>
      <c r="BH29" s="297" t="inlineStr">
        <is>
          <t>0</t>
        </is>
      </c>
      <c r="BI29" s="297" t="inlineStr">
        <is>
          <t>0</t>
        </is>
      </c>
      <c r="BJ29" s="297" t="inlineStr">
        <is>
          <t>0</t>
        </is>
      </c>
      <c r="BK29" s="297" t="inlineStr">
        <is>
          <t>0</t>
        </is>
      </c>
      <c r="BL29" s="297" t="inlineStr">
        <is>
          <t>5</t>
        </is>
      </c>
      <c r="BM29" s="297" t="inlineStr">
        <is>
          <t>0</t>
        </is>
      </c>
      <c r="BN29" s="297" t="inlineStr">
        <is>
          <t>0</t>
        </is>
      </c>
      <c r="BO29" s="285" t="inlineStr">
        <is>
          <t>0</t>
        </is>
      </c>
      <c r="BP29" s="297" t="inlineStr">
        <is>
          <t>0</t>
        </is>
      </c>
      <c r="BQ29" s="297" t="inlineStr">
        <is>
          <t>0</t>
        </is>
      </c>
      <c r="BR29" s="297" t="inlineStr">
        <is>
          <t>0</t>
        </is>
      </c>
      <c r="BS29" s="297" t="inlineStr">
        <is>
          <t>0</t>
        </is>
      </c>
      <c r="BT29" s="297" t="inlineStr">
        <is>
          <t>0</t>
        </is>
      </c>
      <c r="BU29" s="297" t="inlineStr">
        <is>
          <t>0</t>
        </is>
      </c>
      <c r="BV29" s="297" t="inlineStr">
        <is>
          <t>12</t>
        </is>
      </c>
      <c r="BW29" s="288" t="inlineStr">
        <is>
          <t>0</t>
        </is>
      </c>
      <c r="BX29" s="276">
        <f>SUM(IF(COUNTIF(#REF!, "*1.*"), 2, 0), IF(COUNTIF(#REF!, "*2.*"), 2, 0), IF(COUNTIF(#REF!, "*3.*"), 2, 0), IF(COUNTIF(#REF!, "*4.*"), 2, 0), IF(COUNTIF(#REF!, "*5.*"), 2, 0), IF(COUNTIF(#REF!, "*6.*"), 2, 0))</f>
        <v/>
      </c>
      <c r="BY29" s="277">
        <f t="array" ref="BY29">SUM(VALUE(AT29),VALUE(AU29),VALUE(AV29),VALUE(AW29),VALUE(AX29),VALUE(AY29),VALUE(AZ29),VALUE(BB29),VALUE(BC29),VALUE(BD29),VALUE(BE29),VALUE(BF29),VALUE(BG29),VALUE(BH29),VALUE(BI29),VALUE(BJ29),VALUE(BK29),VALUE(BL29),VALUE(BM29),VALUE(BN29),VALUE(BO29),VALUE(BP29),VALUE(BQ29),VALUE(BR29),VALUE(BS29),VALUE(BT29),VALUE(BU29),VALUE(BV29),VALUE(BW29))</f>
        <v/>
      </c>
      <c r="BZ29" s="307" t="n"/>
      <c r="CA29" s="307" t="n"/>
      <c r="CB29" s="307" t="n"/>
      <c r="CC29" s="307" t="n"/>
      <c r="CD29" s="307" t="n"/>
      <c r="CE29" s="307" t="n"/>
      <c r="CF29" s="307" t="n"/>
      <c r="CG29" s="307" t="n"/>
      <c r="CH29" s="307" t="n"/>
      <c r="CI29" s="307" t="n"/>
      <c r="CJ29" s="307" t="n"/>
      <c r="CK29" s="307" t="n"/>
      <c r="CL29" s="307" t="n"/>
      <c r="CM29" s="307" t="n"/>
      <c r="CN29" s="307" t="n"/>
      <c r="CO29" s="307" t="n"/>
      <c r="CP29" s="307" t="n"/>
      <c r="CQ29" s="307" t="n"/>
      <c r="CR29" s="279" t="n">
        <v>0</v>
      </c>
      <c r="CS29" s="280">
        <f t="array" ref="CS29">AVERAGE(Value(BY29),value(CR29))</f>
        <v/>
      </c>
      <c r="CT29" s="421">
        <f>(IF(OR(MediaScorecard!BH29="x", MediaScorecard!BI29="x",MediaScorecard!BJ29="x",MediaScorecard!BK29="x",MediaScorecard!BL29="x"),1, 2))</f>
        <v/>
      </c>
      <c r="CU29" s="281" t="n"/>
      <c r="CV29" s="281" t="inlineStr">
        <is>
          <t>Between 60 and 70</t>
        </is>
      </c>
      <c r="CW29" s="298">
        <f>COUNTIFs(CS4:CS2427,"&lt;=69", CS4:CS2427,"&gt;=60")</f>
        <v/>
      </c>
      <c r="CX29" s="298">
        <f>(COUNTIFs(CS4:CS2427,"&lt;=70", CS4:CS2427,"&gt;=60", D4:D2427,"Q1"))</f>
        <v/>
      </c>
      <c r="CY29" s="299">
        <f>(COUNTIFs(CS4:CS2427,"&lt;=69", CS4:CS2427,"&gt;=60", D4:D2427,"Q2"))</f>
        <v/>
      </c>
      <c r="CZ29" s="299">
        <f>(COUNTIFs(CS4:CS2427,"&lt;=69", CS4:CS2427,"&gt;=60", D4:D2427,"Q2"))</f>
        <v/>
      </c>
      <c r="DA29" s="299">
        <f>(COUNTIFs(CS4:CS2427,"&lt;=69", CS4:CS2427,"&gt;=60", D4:D2427,"Q4"))</f>
        <v/>
      </c>
    </row>
    <row r="30" ht="21" customHeight="1" s="590">
      <c r="A30" s="421" t="inlineStr">
        <is>
          <t>GPS World</t>
        </is>
      </c>
      <c r="B30" s="265" t="inlineStr">
        <is>
          <t>From Grading to Mapping, Surveyors Tie Dirt to Data; Repairing a Canal in Frigid Montana</t>
        </is>
      </c>
      <c r="C30" s="266" t="n">
        <v>45658</v>
      </c>
      <c r="D30" s="267" t="inlineStr">
        <is>
          <t>Q1</t>
        </is>
      </c>
      <c r="E30" s="267" t="inlineStr">
        <is>
          <t>US</t>
        </is>
      </c>
      <c r="F30" s="268" t="inlineStr">
        <is>
          <t>NAM</t>
        </is>
      </c>
      <c r="G30" s="421" t="n"/>
      <c r="H30" s="269" t="n"/>
      <c r="I30" s="421" t="n"/>
      <c r="J30" s="421" t="n"/>
      <c r="K30" s="421" t="n"/>
      <c r="L30" s="421" t="n"/>
      <c r="M30" s="421" t="n"/>
      <c r="N30" s="421" t="n"/>
      <c r="O30" s="421" t="n"/>
      <c r="P30" s="421" t="n"/>
      <c r="Q30" s="421" t="n"/>
      <c r="R30" s="270" t="inlineStr">
        <is>
          <t>x</t>
        </is>
      </c>
      <c r="S30" s="421" t="n"/>
      <c r="T30" s="421" t="inlineStr">
        <is>
          <t>x</t>
        </is>
      </c>
      <c r="U30" s="421" t="inlineStr">
        <is>
          <t xml:space="preserve"> </t>
        </is>
      </c>
      <c r="V30" s="421" t="n"/>
      <c r="W30" s="421" t="n"/>
      <c r="X30" s="421" t="n"/>
      <c r="Y30" s="421" t="inlineStr">
        <is>
          <t xml:space="preserve"> </t>
        </is>
      </c>
      <c r="Z30" s="421" t="n"/>
      <c r="AA30" s="421" t="inlineStr">
        <is>
          <t>x</t>
        </is>
      </c>
      <c r="AB30" s="421" t="inlineStr">
        <is>
          <t>x</t>
        </is>
      </c>
      <c r="AC30" s="421" t="n"/>
      <c r="AD30" s="421" t="n"/>
      <c r="AE30" s="421" t="n"/>
      <c r="AF30" s="421" t="n"/>
      <c r="AG30" s="421" t="n"/>
      <c r="AH30" s="421" t="n"/>
      <c r="AI30" s="421" t="n"/>
      <c r="AJ30" s="297" t="n"/>
      <c r="AK30" s="297" t="n"/>
      <c r="AL30" s="284" t="n"/>
      <c r="AM30" s="297" t="n"/>
      <c r="AN30" s="285" t="n"/>
      <c r="AO30" s="297" t="n"/>
      <c r="AP30" s="297" t="n"/>
      <c r="AQ30" s="297" t="n"/>
      <c r="AR30" s="297" t="n"/>
      <c r="AS30" s="297" t="n"/>
      <c r="AT30" s="285" t="inlineStr">
        <is>
          <t>0</t>
        </is>
      </c>
      <c r="AU30" s="297" t="inlineStr">
        <is>
          <t>0</t>
        </is>
      </c>
      <c r="AV30" s="297" t="inlineStr">
        <is>
          <t>0</t>
        </is>
      </c>
      <c r="AW30" s="297" t="inlineStr">
        <is>
          <t>0</t>
        </is>
      </c>
      <c r="AX30" s="297" t="inlineStr">
        <is>
          <t>0</t>
        </is>
      </c>
      <c r="AY30" s="286" t="inlineStr">
        <is>
          <t>0</t>
        </is>
      </c>
      <c r="AZ30" s="286" t="inlineStr">
        <is>
          <t>0</t>
        </is>
      </c>
      <c r="BA30" s="287" t="inlineStr">
        <is>
          <t>0</t>
        </is>
      </c>
      <c r="BB30" s="286" t="inlineStr">
        <is>
          <t>0</t>
        </is>
      </c>
      <c r="BC30" s="286" t="inlineStr">
        <is>
          <t>0</t>
        </is>
      </c>
      <c r="BD30" s="286" t="inlineStr">
        <is>
          <t>0</t>
        </is>
      </c>
      <c r="BE30" s="286" t="inlineStr">
        <is>
          <t>0</t>
        </is>
      </c>
      <c r="BF30" s="286" t="inlineStr">
        <is>
          <t>0</t>
        </is>
      </c>
      <c r="BG30" s="286" t="inlineStr">
        <is>
          <t>0</t>
        </is>
      </c>
      <c r="BH30" s="297" t="inlineStr">
        <is>
          <t>0</t>
        </is>
      </c>
      <c r="BI30" s="297" t="inlineStr">
        <is>
          <t>0</t>
        </is>
      </c>
      <c r="BJ30" s="297" t="inlineStr">
        <is>
          <t>0</t>
        </is>
      </c>
      <c r="BK30" s="297" t="inlineStr">
        <is>
          <t>0</t>
        </is>
      </c>
      <c r="BL30" s="297" t="inlineStr">
        <is>
          <t>5</t>
        </is>
      </c>
      <c r="BM30" s="297" t="inlineStr">
        <is>
          <t>0</t>
        </is>
      </c>
      <c r="BN30" s="297" t="inlineStr">
        <is>
          <t>0</t>
        </is>
      </c>
      <c r="BO30" s="285" t="inlineStr">
        <is>
          <t>0</t>
        </is>
      </c>
      <c r="BP30" s="297" t="inlineStr">
        <is>
          <t>0</t>
        </is>
      </c>
      <c r="BQ30" s="297" t="inlineStr">
        <is>
          <t>0</t>
        </is>
      </c>
      <c r="BR30" s="297" t="inlineStr">
        <is>
          <t>0</t>
        </is>
      </c>
      <c r="BS30" s="297" t="inlineStr">
        <is>
          <t>0</t>
        </is>
      </c>
      <c r="BT30" s="297" t="inlineStr">
        <is>
          <t>0</t>
        </is>
      </c>
      <c r="BU30" s="297" t="inlineStr">
        <is>
          <t>0</t>
        </is>
      </c>
      <c r="BV30" s="297" t="inlineStr">
        <is>
          <t>0</t>
        </is>
      </c>
      <c r="BW30" s="288" t="inlineStr">
        <is>
          <t>0</t>
        </is>
      </c>
      <c r="BX30" s="276">
        <f>SUM(IF(COUNTIF(#REF!, "*1.*"), 2, 0), IF(COUNTIF(#REF!, "*2.*"), 2, 0), IF(COUNTIF(#REF!, "*3.*"), 2, 0), IF(COUNTIF(#REF!, "*4.*"), 2, 0), IF(COUNTIF(#REF!, "*5.*"), 2, 0), IF(COUNTIF(#REF!, "*6.*"), 2, 0))</f>
        <v/>
      </c>
      <c r="BY30" s="277">
        <f t="array" ref="BY30">SUM(VALUE(AT30),VALUE(AU30),VALUE(AV30),VALUE(AW30),VALUE(AX30),VALUE(AY30),VALUE(AZ30),VALUE(BB30),VALUE(BC30),VALUE(BD30),VALUE(BE30),VALUE(BF30),VALUE(BG30),VALUE(BH30),VALUE(BI30),VALUE(BJ30),VALUE(BK30),VALUE(BL30),VALUE(BM30),VALUE(BN30),VALUE(BO30),VALUE(BP30),VALUE(BQ30),VALUE(BR30),VALUE(BS30),VALUE(BT30),VALUE(BU30),VALUE(BV30),VALUE(BW30))</f>
        <v/>
      </c>
      <c r="BZ30" s="307" t="n"/>
      <c r="CA30" s="307" t="n"/>
      <c r="CB30" s="307" t="n"/>
      <c r="CC30" s="307" t="n"/>
      <c r="CD30" s="307" t="n"/>
      <c r="CE30" s="307" t="n"/>
      <c r="CF30" s="307" t="n"/>
      <c r="CG30" s="307" t="n"/>
      <c r="CH30" s="307" t="n"/>
      <c r="CI30" s="307" t="n"/>
      <c r="CJ30" s="307" t="n"/>
      <c r="CK30" s="307" t="n"/>
      <c r="CL30" s="307" t="n"/>
      <c r="CM30" s="307" t="n"/>
      <c r="CN30" s="307" t="n"/>
      <c r="CO30" s="307" t="n"/>
      <c r="CP30" s="307" t="n"/>
      <c r="CQ30" s="307" t="n"/>
      <c r="CR30" s="279" t="n">
        <v>0</v>
      </c>
      <c r="CS30" s="280">
        <f t="array" ref="CS30">AVERAGE(Value(BY30),value(CR30))</f>
        <v/>
      </c>
      <c r="CT30" s="421">
        <f>(IF(OR(MediaScorecard!BH30="x", MediaScorecard!BI30="x",MediaScorecard!BJ30="x",MediaScorecard!BK30="x",MediaScorecard!BL30="x"),1, 2))</f>
        <v/>
      </c>
      <c r="CU30" s="281" t="n"/>
      <c r="CV30" s="242" t="inlineStr">
        <is>
          <t>70&gt;</t>
        </is>
      </c>
      <c r="CW30" s="298">
        <f>countif(CS4:CS2427, "&gt;=69")</f>
        <v/>
      </c>
      <c r="CX30" s="298">
        <f>countifs(CS4:CS2422, "&gt;=69", D4:D2422,"Q1")</f>
        <v/>
      </c>
      <c r="CY30" s="299">
        <f>countifs(CS4:CS2422, "&gt;=69", D4:D2422,"Q2")</f>
        <v/>
      </c>
      <c r="CZ30" s="299">
        <f>countifs(CS4:CS2422, "&gt;=69", D4:D2422,"Q3")</f>
        <v/>
      </c>
      <c r="DA30" s="299">
        <f>countifs(CS4:CS2422, "&gt;=69", D4:D2422,"Q4")</f>
        <v/>
      </c>
    </row>
    <row r="31" ht="21" customHeight="1" s="590">
      <c r="A31" s="421" t="inlineStr">
        <is>
          <t>Hallbart Byggande</t>
        </is>
      </c>
      <c r="B31" s="265" t="inlineStr">
        <is>
          <t>Skapar digital precision inom Nackas stora stadsutvecklingsprojekt - Hållbart Byggande</t>
        </is>
      </c>
      <c r="C31" s="266" t="n">
        <v>45673</v>
      </c>
      <c r="D31" s="267" t="inlineStr">
        <is>
          <t>Q1</t>
        </is>
      </c>
      <c r="E31" s="267" t="inlineStr">
        <is>
          <t>SE</t>
        </is>
      </c>
      <c r="F31" s="268" t="inlineStr">
        <is>
          <t>EMEA</t>
        </is>
      </c>
      <c r="G31" s="421" t="n"/>
      <c r="H31" s="269" t="inlineStr">
        <is>
          <t>x</t>
        </is>
      </c>
      <c r="I31" s="421" t="n"/>
      <c r="J31" s="421" t="n"/>
      <c r="K31" s="421" t="n"/>
      <c r="L31" s="421" t="inlineStr">
        <is>
          <t>x</t>
        </is>
      </c>
      <c r="M31" s="421" t="n"/>
      <c r="N31" s="421" t="n"/>
      <c r="O31" s="421" t="n"/>
      <c r="P31" s="421" t="n"/>
      <c r="Q31" s="421" t="n"/>
      <c r="R31" s="270" t="n"/>
      <c r="S31" s="421" t="n"/>
      <c r="T31" s="421" t="n"/>
      <c r="U31" s="421" t="n"/>
      <c r="V31" s="421" t="n"/>
      <c r="W31" s="421" t="n"/>
      <c r="X31" s="421" t="n"/>
      <c r="Y31" s="421" t="n"/>
      <c r="Z31" s="421" t="n"/>
      <c r="AA31" s="421" t="n"/>
      <c r="AB31" s="421" t="n"/>
      <c r="AC31" s="421" t="n"/>
      <c r="AD31" s="421" t="n"/>
      <c r="AE31" s="421" t="n"/>
      <c r="AF31" s="421" t="n"/>
      <c r="AG31" s="421" t="n"/>
      <c r="AH31" s="421" t="n"/>
      <c r="AI31" s="421" t="n"/>
      <c r="AJ31" s="297" t="n"/>
      <c r="AK31" s="297" t="n"/>
      <c r="AL31" s="284" t="n"/>
      <c r="AM31" s="297" t="n"/>
      <c r="AN31" s="285" t="n"/>
      <c r="AO31" s="297" t="n"/>
      <c r="AP31" s="297" t="n"/>
      <c r="AQ31" s="297" t="n"/>
      <c r="AR31" s="297" t="n"/>
      <c r="AS31" s="297" t="n"/>
      <c r="AT31" s="285" t="inlineStr">
        <is>
          <t>0</t>
        </is>
      </c>
      <c r="AU31" s="297" t="inlineStr">
        <is>
          <t>0</t>
        </is>
      </c>
      <c r="AV31" s="297" t="inlineStr">
        <is>
          <t>5</t>
        </is>
      </c>
      <c r="AW31" s="297" t="inlineStr">
        <is>
          <t>0</t>
        </is>
      </c>
      <c r="AX31" s="297" t="inlineStr">
        <is>
          <t>0</t>
        </is>
      </c>
      <c r="AY31" s="286" t="inlineStr">
        <is>
          <t>0</t>
        </is>
      </c>
      <c r="AZ31" s="286" t="inlineStr">
        <is>
          <t>0</t>
        </is>
      </c>
      <c r="BA31" s="287" t="inlineStr">
        <is>
          <t>0</t>
        </is>
      </c>
      <c r="BB31" s="286" t="inlineStr">
        <is>
          <t>0</t>
        </is>
      </c>
      <c r="BC31" s="286" t="inlineStr">
        <is>
          <t>0</t>
        </is>
      </c>
      <c r="BD31" s="286" t="inlineStr">
        <is>
          <t>0</t>
        </is>
      </c>
      <c r="BE31" s="286" t="inlineStr">
        <is>
          <t>0</t>
        </is>
      </c>
      <c r="BF31" s="286" t="inlineStr">
        <is>
          <t>0</t>
        </is>
      </c>
      <c r="BG31" s="286" t="inlineStr">
        <is>
          <t>0</t>
        </is>
      </c>
      <c r="BH31" s="297" t="inlineStr">
        <is>
          <t>0</t>
        </is>
      </c>
      <c r="BI31" s="297" t="inlineStr">
        <is>
          <t>0</t>
        </is>
      </c>
      <c r="BJ31" s="297" t="inlineStr">
        <is>
          <t>0</t>
        </is>
      </c>
      <c r="BK31" s="297" t="inlineStr">
        <is>
          <t>0</t>
        </is>
      </c>
      <c r="BL31" s="297" t="inlineStr">
        <is>
          <t>5</t>
        </is>
      </c>
      <c r="BM31" s="297" t="inlineStr">
        <is>
          <t>0</t>
        </is>
      </c>
      <c r="BN31" s="297" t="inlineStr">
        <is>
          <t>0</t>
        </is>
      </c>
      <c r="BO31" s="285" t="inlineStr">
        <is>
          <t>0</t>
        </is>
      </c>
      <c r="BP31" s="297" t="inlineStr">
        <is>
          <t>0</t>
        </is>
      </c>
      <c r="BQ31" s="297" t="inlineStr">
        <is>
          <t>0</t>
        </is>
      </c>
      <c r="BR31" s="297" t="inlineStr">
        <is>
          <t>0</t>
        </is>
      </c>
      <c r="BS31" s="297" t="inlineStr">
        <is>
          <t>12</t>
        </is>
      </c>
      <c r="BT31" s="297" t="inlineStr">
        <is>
          <t>0</t>
        </is>
      </c>
      <c r="BU31" s="297" t="inlineStr">
        <is>
          <t>0</t>
        </is>
      </c>
      <c r="BV31" s="297" t="inlineStr">
        <is>
          <t>0</t>
        </is>
      </c>
      <c r="BW31" s="288" t="inlineStr">
        <is>
          <t>0</t>
        </is>
      </c>
      <c r="BX31" s="276">
        <f>SUM(IF(COUNTIF(#REF!, "*1.*"), 2, 0), IF(COUNTIF(#REF!, "*2.*"), 2, 0), IF(COUNTIF(#REF!, "*3.*"), 2, 0), IF(COUNTIF(#REF!, "*4.*"), 2, 0), IF(COUNTIF(#REF!, "*5.*"), 2, 0), IF(COUNTIF(#REF!, "*6.*"), 2, 0))</f>
        <v/>
      </c>
      <c r="BY31" s="277">
        <f t="array" ref="BY31">SUM(VALUE(AT31),VALUE(AU31),VALUE(AV31),VALUE(AW31),VALUE(AX31),VALUE(AY31),VALUE(AZ31),VALUE(BB31),VALUE(BC31),VALUE(BD31),VALUE(BE31),VALUE(BF31),VALUE(BG31),VALUE(BH31),VALUE(BI31),VALUE(BJ31),VALUE(BK31),VALUE(BL31),VALUE(BM31),VALUE(BN31),VALUE(BO31),VALUE(BP31),VALUE(BQ31),VALUE(BR31),VALUE(BS31),VALUE(BT31),VALUE(BU31),VALUE(BV31),VALUE(BW31))</f>
        <v/>
      </c>
      <c r="BZ31" s="307" t="n"/>
      <c r="CA31" s="307" t="n"/>
      <c r="CB31" s="307" t="n"/>
      <c r="CC31" s="307" t="n"/>
      <c r="CD31" s="307" t="n"/>
      <c r="CE31" s="307" t="n"/>
      <c r="CF31" s="307" t="n"/>
      <c r="CG31" s="307" t="n"/>
      <c r="CH31" s="307" t="n"/>
      <c r="CI31" s="307" t="n"/>
      <c r="CJ31" s="307" t="n"/>
      <c r="CK31" s="307" t="n"/>
      <c r="CL31" s="307" t="n"/>
      <c r="CM31" s="307" t="n"/>
      <c r="CN31" s="307" t="n"/>
      <c r="CO31" s="307" t="n"/>
      <c r="CP31" s="307" t="n"/>
      <c r="CQ31" s="307" t="n"/>
      <c r="CR31" s="279" t="n">
        <v>23</v>
      </c>
      <c r="CS31" s="280">
        <f t="array" ref="CS31">AVERAGE(Value(BY31),value(CR31))</f>
        <v/>
      </c>
      <c r="CT31" s="421">
        <f>(IF(OR(MediaScorecard!BH31="x", MediaScorecard!BI31="x",MediaScorecard!BJ31="x",MediaScorecard!BK31="x",MediaScorecard!BL31="x"),1, 2))</f>
        <v/>
      </c>
      <c r="CU31" s="308" t="n"/>
      <c r="CV31" s="308" t="n"/>
      <c r="CW31" s="551">
        <f>SUM(CW24:CW30)</f>
        <v/>
      </c>
      <c r="CX31" s="309" t="n"/>
      <c r="CY31" s="308" t="n"/>
      <c r="CZ31" s="308" t="n"/>
      <c r="DA31" s="308" t="n"/>
    </row>
    <row r="32" ht="21" customHeight="1" s="590">
      <c r="A32" s="421" t="inlineStr">
        <is>
          <t>Byggnyheter</t>
        </is>
      </c>
      <c r="B32" s="265" t="inlineStr">
        <is>
          <t>Trimble bidrar med digitala verktyg i Nackas stadsutvecklingsprojekt | BYGGnyheter.se</t>
        </is>
      </c>
      <c r="C32" s="266" t="n">
        <v>45673</v>
      </c>
      <c r="D32" s="267" t="inlineStr">
        <is>
          <t>Q1</t>
        </is>
      </c>
      <c r="E32" s="267" t="inlineStr">
        <is>
          <t>SE</t>
        </is>
      </c>
      <c r="F32" s="268" t="inlineStr">
        <is>
          <t>EMEA</t>
        </is>
      </c>
      <c r="G32" s="421" t="n"/>
      <c r="H32" s="269" t="inlineStr">
        <is>
          <t>x</t>
        </is>
      </c>
      <c r="I32" s="421" t="n"/>
      <c r="J32" s="421" t="n"/>
      <c r="K32" s="421" t="n"/>
      <c r="L32" s="421" t="inlineStr">
        <is>
          <t>x</t>
        </is>
      </c>
      <c r="M32" s="421" t="n"/>
      <c r="N32" s="421" t="n"/>
      <c r="O32" s="421" t="n"/>
      <c r="P32" s="421" t="n"/>
      <c r="Q32" s="421" t="n"/>
      <c r="R32" s="270" t="n"/>
      <c r="S32" s="421" t="n"/>
      <c r="T32" s="421" t="n"/>
      <c r="U32" s="421" t="n"/>
      <c r="V32" s="421" t="n"/>
      <c r="W32" s="421" t="n"/>
      <c r="X32" s="421" t="n"/>
      <c r="Y32" s="421" t="n"/>
      <c r="Z32" s="421" t="n"/>
      <c r="AA32" s="421" t="n"/>
      <c r="AB32" s="421" t="n"/>
      <c r="AC32" s="421" t="n"/>
      <c r="AD32" s="421" t="n"/>
      <c r="AE32" s="421" t="n"/>
      <c r="AF32" s="421" t="n"/>
      <c r="AG32" s="421" t="n"/>
      <c r="AH32" s="421" t="n"/>
      <c r="AI32" s="421" t="n"/>
      <c r="AJ32" s="297" t="n"/>
      <c r="AK32" s="297" t="n"/>
      <c r="AL32" s="284" t="n"/>
      <c r="AM32" s="297" t="n"/>
      <c r="AN32" s="285" t="n"/>
      <c r="AO32" s="297" t="n"/>
      <c r="AP32" s="297" t="n"/>
      <c r="AQ32" s="297" t="n"/>
      <c r="AR32" s="297" t="n"/>
      <c r="AS32" s="297" t="n"/>
      <c r="AT32" s="285" t="inlineStr">
        <is>
          <t>0</t>
        </is>
      </c>
      <c r="AU32" s="297" t="inlineStr">
        <is>
          <t>0</t>
        </is>
      </c>
      <c r="AV32" s="297" t="inlineStr">
        <is>
          <t>5</t>
        </is>
      </c>
      <c r="AW32" s="297" t="inlineStr">
        <is>
          <t>0</t>
        </is>
      </c>
      <c r="AX32" s="297" t="inlineStr">
        <is>
          <t>0</t>
        </is>
      </c>
      <c r="AY32" s="286" t="inlineStr">
        <is>
          <t>0</t>
        </is>
      </c>
      <c r="AZ32" s="286" t="inlineStr">
        <is>
          <t>0</t>
        </is>
      </c>
      <c r="BA32" s="287" t="inlineStr">
        <is>
          <t>0</t>
        </is>
      </c>
      <c r="BB32" s="286" t="inlineStr">
        <is>
          <t>0</t>
        </is>
      </c>
      <c r="BC32" s="286" t="inlineStr">
        <is>
          <t>0</t>
        </is>
      </c>
      <c r="BD32" s="286" t="inlineStr">
        <is>
          <t>0</t>
        </is>
      </c>
      <c r="BE32" s="286" t="inlineStr">
        <is>
          <t>0</t>
        </is>
      </c>
      <c r="BF32" s="286" t="inlineStr">
        <is>
          <t>0</t>
        </is>
      </c>
      <c r="BG32" s="286" t="inlineStr">
        <is>
          <t>0</t>
        </is>
      </c>
      <c r="BH32" s="297" t="inlineStr">
        <is>
          <t>0</t>
        </is>
      </c>
      <c r="BI32" s="297" t="inlineStr">
        <is>
          <t>0</t>
        </is>
      </c>
      <c r="BJ32" s="297" t="inlineStr">
        <is>
          <t>0</t>
        </is>
      </c>
      <c r="BK32" s="297" t="inlineStr">
        <is>
          <t>0</t>
        </is>
      </c>
      <c r="BL32" s="297" t="inlineStr">
        <is>
          <t>5</t>
        </is>
      </c>
      <c r="BM32" s="297" t="inlineStr">
        <is>
          <t>0</t>
        </is>
      </c>
      <c r="BN32" s="297" t="inlineStr">
        <is>
          <t>0</t>
        </is>
      </c>
      <c r="BO32" s="285" t="inlineStr">
        <is>
          <t>0</t>
        </is>
      </c>
      <c r="BP32" s="297" t="inlineStr">
        <is>
          <t>0</t>
        </is>
      </c>
      <c r="BQ32" s="297" t="inlineStr">
        <is>
          <t>0</t>
        </is>
      </c>
      <c r="BR32" s="297" t="inlineStr">
        <is>
          <t>0</t>
        </is>
      </c>
      <c r="BS32" s="297" t="inlineStr">
        <is>
          <t>12</t>
        </is>
      </c>
      <c r="BT32" s="297" t="inlineStr">
        <is>
          <t>0</t>
        </is>
      </c>
      <c r="BU32" s="297" t="inlineStr">
        <is>
          <t>0</t>
        </is>
      </c>
      <c r="BV32" s="297" t="inlineStr">
        <is>
          <t>0</t>
        </is>
      </c>
      <c r="BW32" s="288" t="inlineStr">
        <is>
          <t>0</t>
        </is>
      </c>
      <c r="BX32" s="276">
        <f>SUM(IF(COUNTIF(#REF!, "*1.*"), 2, 0), IF(COUNTIF(#REF!, "*2.*"), 2, 0), IF(COUNTIF(#REF!, "*3.*"), 2, 0), IF(COUNTIF(#REF!, "*4.*"), 2, 0), IF(COUNTIF(#REF!, "*5.*"), 2, 0), IF(COUNTIF(#REF!, "*6.*"), 2, 0))</f>
        <v/>
      </c>
      <c r="BY32" s="277">
        <f t="array" ref="BY32">SUM(VALUE(AT32),VALUE(AU32),VALUE(AV32),VALUE(AW32),VALUE(AX32),VALUE(AY32),VALUE(AZ32),VALUE(BB32),VALUE(BC32),VALUE(BD32),VALUE(BE32),VALUE(BF32),VALUE(BG32),VALUE(BH32),VALUE(BI32),VALUE(BJ32),VALUE(BK32),VALUE(BL32),VALUE(BM32),VALUE(BN32),VALUE(BO32),VALUE(BP32),VALUE(BQ32),VALUE(BR32),VALUE(BS32),VALUE(BT32),VALUE(BU32),VALUE(BV32),VALUE(BW32))</f>
        <v/>
      </c>
      <c r="BZ32" s="307" t="n"/>
      <c r="CA32" s="307" t="n"/>
      <c r="CB32" s="307" t="n"/>
      <c r="CC32" s="307" t="n"/>
      <c r="CD32" s="307" t="n"/>
      <c r="CE32" s="307" t="n"/>
      <c r="CF32" s="307" t="n"/>
      <c r="CG32" s="307" t="n"/>
      <c r="CH32" s="307" t="n"/>
      <c r="CI32" s="307" t="n"/>
      <c r="CJ32" s="307" t="n"/>
      <c r="CK32" s="307" t="n"/>
      <c r="CL32" s="307" t="n"/>
      <c r="CM32" s="307" t="n"/>
      <c r="CN32" s="307" t="n"/>
      <c r="CO32" s="307" t="n"/>
      <c r="CP32" s="307" t="n"/>
      <c r="CQ32" s="307" t="n"/>
      <c r="CR32" s="279" t="n">
        <v>25</v>
      </c>
      <c r="CS32" s="280">
        <f t="array" ref="CS32">AVERAGE(Value(BY32),value(CR32))</f>
        <v/>
      </c>
      <c r="CT32" s="421">
        <f>(IF(OR(MediaScorecard!BH32="x", MediaScorecard!BI32="x",MediaScorecard!BJ32="x",MediaScorecard!BK32="x",MediaScorecard!BL32="x"),1, 2))</f>
        <v/>
      </c>
      <c r="CU32" s="308" t="n"/>
    </row>
    <row r="33" ht="21" customHeight="1" s="590">
      <c r="A33" s="421" t="inlineStr">
        <is>
          <t>Global Highways</t>
        </is>
      </c>
      <c r="B33" s="265" t="inlineStr">
        <is>
          <t>Innovative machine control tools</t>
        </is>
      </c>
      <c r="C33" s="266" t="n">
        <v>45664</v>
      </c>
      <c r="D33" s="267" t="inlineStr">
        <is>
          <t>Q1</t>
        </is>
      </c>
      <c r="E33" s="267" t="inlineStr">
        <is>
          <t>UK</t>
        </is>
      </c>
      <c r="F33" s="268" t="inlineStr">
        <is>
          <t>Global</t>
        </is>
      </c>
      <c r="G33" s="421" t="n"/>
      <c r="H33" s="269" t="n"/>
      <c r="I33" s="421" t="n"/>
      <c r="J33" s="421" t="n"/>
      <c r="K33" s="421" t="n"/>
      <c r="L33" s="421" t="n"/>
      <c r="M33" s="421" t="n"/>
      <c r="N33" s="421" t="n"/>
      <c r="O33" s="421" t="n"/>
      <c r="P33" s="421" t="n"/>
      <c r="Q33" s="421" t="n"/>
      <c r="R33" s="270" t="inlineStr">
        <is>
          <t>x</t>
        </is>
      </c>
      <c r="S33" s="421" t="inlineStr">
        <is>
          <t>x</t>
        </is>
      </c>
      <c r="T33" s="421" t="n"/>
      <c r="U33" s="421" t="n"/>
      <c r="V33" s="421" t="n"/>
      <c r="W33" s="421" t="n"/>
      <c r="X33" s="421" t="n"/>
      <c r="Y33" s="421" t="n"/>
      <c r="Z33" s="421" t="n"/>
      <c r="AA33" s="421" t="inlineStr">
        <is>
          <t>x</t>
        </is>
      </c>
      <c r="AB33" s="421" t="n"/>
      <c r="AC33" s="421" t="n"/>
      <c r="AD33" s="421" t="n"/>
      <c r="AE33" s="421" t="n"/>
      <c r="AF33" s="421" t="n"/>
      <c r="AG33" s="421" t="n"/>
      <c r="AH33" s="421" t="n"/>
      <c r="AI33" s="421" t="n"/>
      <c r="AJ33" s="297" t="n"/>
      <c r="AK33" s="297" t="n"/>
      <c r="AL33" s="284" t="n"/>
      <c r="AM33" s="297" t="n"/>
      <c r="AN33" s="285" t="n"/>
      <c r="AO33" s="297" t="n"/>
      <c r="AP33" s="297" t="n"/>
      <c r="AQ33" s="297" t="n"/>
      <c r="AR33" s="297" t="n"/>
      <c r="AS33" s="297" t="n"/>
      <c r="AT33" s="285" t="inlineStr">
        <is>
          <t>0</t>
        </is>
      </c>
      <c r="AU33" s="297" t="inlineStr">
        <is>
          <t>0</t>
        </is>
      </c>
      <c r="AV33" s="297" t="inlineStr">
        <is>
          <t>0</t>
        </is>
      </c>
      <c r="AW33" s="297" t="inlineStr">
        <is>
          <t>0</t>
        </is>
      </c>
      <c r="AX33" s="297" t="inlineStr">
        <is>
          <t>0</t>
        </is>
      </c>
      <c r="AY33" s="286" t="inlineStr">
        <is>
          <t>2</t>
        </is>
      </c>
      <c r="AZ33" s="286" t="inlineStr">
        <is>
          <t>0</t>
        </is>
      </c>
      <c r="BA33" s="287" t="inlineStr">
        <is>
          <t>0</t>
        </is>
      </c>
      <c r="BB33" s="286" t="inlineStr">
        <is>
          <t>0</t>
        </is>
      </c>
      <c r="BC33" s="286" t="inlineStr">
        <is>
          <t>5</t>
        </is>
      </c>
      <c r="BD33" s="286" t="inlineStr">
        <is>
          <t>3</t>
        </is>
      </c>
      <c r="BE33" s="286" t="inlineStr">
        <is>
          <t>0</t>
        </is>
      </c>
      <c r="BF33" s="286" t="inlineStr">
        <is>
          <t>0</t>
        </is>
      </c>
      <c r="BG33" s="286" t="inlineStr">
        <is>
          <t>0</t>
        </is>
      </c>
      <c r="BH33" s="297" t="inlineStr">
        <is>
          <t>0</t>
        </is>
      </c>
      <c r="BI33" s="297" t="inlineStr">
        <is>
          <t>0</t>
        </is>
      </c>
      <c r="BJ33" s="297" t="inlineStr">
        <is>
          <t>0</t>
        </is>
      </c>
      <c r="BK33" s="297" t="inlineStr">
        <is>
          <t>0</t>
        </is>
      </c>
      <c r="BL33" s="297" t="inlineStr">
        <is>
          <t>5</t>
        </is>
      </c>
      <c r="BM33" s="297" t="inlineStr">
        <is>
          <t>0</t>
        </is>
      </c>
      <c r="BN33" s="297" t="inlineStr">
        <is>
          <t>0</t>
        </is>
      </c>
      <c r="BO33" s="285" t="inlineStr">
        <is>
          <t>0</t>
        </is>
      </c>
      <c r="BP33" s="297" t="inlineStr">
        <is>
          <t>0</t>
        </is>
      </c>
      <c r="BQ33" s="297" t="inlineStr">
        <is>
          <t>0</t>
        </is>
      </c>
      <c r="BR33" s="297" t="inlineStr">
        <is>
          <t>0</t>
        </is>
      </c>
      <c r="BS33" s="297" t="inlineStr">
        <is>
          <t>0</t>
        </is>
      </c>
      <c r="BT33" s="297" t="inlineStr">
        <is>
          <t>0</t>
        </is>
      </c>
      <c r="BU33" s="297" t="inlineStr">
        <is>
          <t>0</t>
        </is>
      </c>
      <c r="BV33" s="297" t="inlineStr">
        <is>
          <t>0</t>
        </is>
      </c>
      <c r="BW33" s="288" t="inlineStr">
        <is>
          <t>0</t>
        </is>
      </c>
      <c r="BX33" s="276">
        <f>SUM(IF(COUNTIF(#REF!, "*1.*"), 2, 0), IF(COUNTIF(#REF!, "*2.*"), 2, 0), IF(COUNTIF(#REF!, "*3.*"), 2, 0), IF(COUNTIF(#REF!, "*4.*"), 2, 0), IF(COUNTIF(#REF!, "*5.*"), 2, 0), IF(COUNTIF(#REF!, "*6.*"), 2, 0))</f>
        <v/>
      </c>
      <c r="BY33" s="277">
        <f t="array" ref="BY33">SUM(VALUE(AT33),VALUE(AU33),VALUE(AV33),VALUE(AW33),VALUE(AX33),VALUE(AY33),VALUE(AZ33),VALUE(BB33),VALUE(BC33),VALUE(BD33),VALUE(BE33),VALUE(BF33),VALUE(BG33),VALUE(BH33),VALUE(BI33),VALUE(BJ33),VALUE(BK33),VALUE(BL33),VALUE(BM33),VALUE(BN33),VALUE(BO33),VALUE(BP33),VALUE(BQ33),VALUE(BR33),VALUE(BS33),VALUE(BT33),VALUE(BU33),VALUE(BV33),VALUE(BW33))</f>
        <v/>
      </c>
      <c r="BZ33" s="307" t="n"/>
      <c r="CA33" s="307" t="n"/>
      <c r="CB33" s="307" t="n"/>
      <c r="CC33" s="307" t="n"/>
      <c r="CD33" s="307" t="n"/>
      <c r="CE33" s="307" t="n"/>
      <c r="CF33" s="307" t="n"/>
      <c r="CG33" s="307" t="n"/>
      <c r="CH33" s="307" t="n"/>
      <c r="CI33" s="307" t="n"/>
      <c r="CJ33" s="307" t="n"/>
      <c r="CK33" s="307" t="n"/>
      <c r="CL33" s="307" t="n"/>
      <c r="CM33" s="307" t="n"/>
      <c r="CN33" s="307" t="n"/>
      <c r="CO33" s="307" t="n"/>
      <c r="CP33" s="307" t="n"/>
      <c r="CQ33" s="307" t="n"/>
      <c r="CR33" s="279" t="n">
        <v>0</v>
      </c>
      <c r="CS33" s="280">
        <f t="array" ref="CS33">AVERAGE(Value(BY33),value(CR33))</f>
        <v/>
      </c>
      <c r="CT33" s="421">
        <f>(IF(OR(MediaScorecard!BH33="x", MediaScorecard!BI33="x",MediaScorecard!BJ33="x",MediaScorecard!BK33="x",MediaScorecard!BL33="x"),1, 2))</f>
        <v/>
      </c>
      <c r="CU33" s="308" t="n"/>
      <c r="CV33" s="308" t="n"/>
      <c r="CW33" s="308" t="n"/>
      <c r="CX33" s="309" t="n"/>
      <c r="CY33" s="308" t="n"/>
      <c r="CZ33" s="308" t="n"/>
      <c r="DA33" s="308" t="n"/>
    </row>
    <row r="34" ht="21" customHeight="1" s="590">
      <c r="A34" s="421" t="inlineStr">
        <is>
          <t>Global Highways</t>
        </is>
      </c>
      <c r="B34" s="265" t="inlineStr">
        <is>
          <t>More accurate mapping</t>
        </is>
      </c>
      <c r="C34" s="266" t="n">
        <v>45674</v>
      </c>
      <c r="D34" s="267" t="inlineStr">
        <is>
          <t>Q1</t>
        </is>
      </c>
      <c r="E34" s="267" t="inlineStr">
        <is>
          <t>UK</t>
        </is>
      </c>
      <c r="F34" s="268" t="inlineStr">
        <is>
          <t>Global</t>
        </is>
      </c>
      <c r="G34" s="421" t="n"/>
      <c r="H34" s="269" t="n"/>
      <c r="I34" s="421" t="n"/>
      <c r="J34" s="421" t="n"/>
      <c r="K34" s="421" t="n"/>
      <c r="L34" s="421" t="n"/>
      <c r="M34" s="421" t="n"/>
      <c r="N34" s="421" t="n"/>
      <c r="O34" s="421" t="n"/>
      <c r="P34" s="421" t="n"/>
      <c r="Q34" s="421" t="n"/>
      <c r="R34" s="270" t="n"/>
      <c r="S34" s="421" t="n"/>
      <c r="T34" s="421" t="inlineStr">
        <is>
          <t>x</t>
        </is>
      </c>
      <c r="U34" s="421" t="n"/>
      <c r="V34" s="421" t="n"/>
      <c r="W34" s="421" t="n"/>
      <c r="X34" s="421" t="n"/>
      <c r="Y34" s="421" t="n"/>
      <c r="Z34" s="421" t="n"/>
      <c r="AA34" s="421" t="n"/>
      <c r="AB34" s="421" t="inlineStr">
        <is>
          <t>x</t>
        </is>
      </c>
      <c r="AC34" s="421" t="n"/>
      <c r="AD34" s="421" t="n"/>
      <c r="AE34" s="421" t="n"/>
      <c r="AF34" s="421" t="n"/>
      <c r="AG34" s="421" t="n"/>
      <c r="AH34" s="421" t="n"/>
      <c r="AI34" s="421" t="n"/>
      <c r="AJ34" s="297" t="n"/>
      <c r="AK34" s="297" t="n"/>
      <c r="AL34" s="284" t="n"/>
      <c r="AM34" s="297" t="n"/>
      <c r="AN34" s="285" t="n"/>
      <c r="AO34" s="297" t="n"/>
      <c r="AP34" s="297" t="n"/>
      <c r="AQ34" s="297" t="n"/>
      <c r="AR34" s="297" t="n"/>
      <c r="AS34" s="297" t="n"/>
      <c r="AT34" s="285" t="inlineStr">
        <is>
          <t>0</t>
        </is>
      </c>
      <c r="AU34" s="297" t="inlineStr">
        <is>
          <t>0</t>
        </is>
      </c>
      <c r="AV34" s="297" t="inlineStr">
        <is>
          <t>0</t>
        </is>
      </c>
      <c r="AW34" s="297" t="inlineStr">
        <is>
          <t>0</t>
        </is>
      </c>
      <c r="AX34" s="297" t="inlineStr">
        <is>
          <t>0</t>
        </is>
      </c>
      <c r="AY34" s="286" t="inlineStr">
        <is>
          <t>2</t>
        </is>
      </c>
      <c r="AZ34" s="286" t="inlineStr">
        <is>
          <t>0</t>
        </is>
      </c>
      <c r="BA34" s="287" t="inlineStr">
        <is>
          <t>0</t>
        </is>
      </c>
      <c r="BB34" s="286" t="inlineStr">
        <is>
          <t>0</t>
        </is>
      </c>
      <c r="BC34" s="286" t="inlineStr">
        <is>
          <t>0</t>
        </is>
      </c>
      <c r="BD34" s="286" t="inlineStr">
        <is>
          <t>3</t>
        </is>
      </c>
      <c r="BE34" s="286" t="inlineStr">
        <is>
          <t>0</t>
        </is>
      </c>
      <c r="BF34" s="286" t="inlineStr">
        <is>
          <t>0</t>
        </is>
      </c>
      <c r="BG34" s="286" t="inlineStr">
        <is>
          <t>0</t>
        </is>
      </c>
      <c r="BH34" s="297" t="inlineStr">
        <is>
          <t>0</t>
        </is>
      </c>
      <c r="BI34" s="297" t="inlineStr">
        <is>
          <t>0</t>
        </is>
      </c>
      <c r="BJ34" s="297" t="inlineStr">
        <is>
          <t>0</t>
        </is>
      </c>
      <c r="BK34" s="297" t="inlineStr">
        <is>
          <t>0</t>
        </is>
      </c>
      <c r="BL34" s="297" t="inlineStr">
        <is>
          <t>5</t>
        </is>
      </c>
      <c r="BM34" s="297" t="inlineStr">
        <is>
          <t>0</t>
        </is>
      </c>
      <c r="BN34" s="297" t="inlineStr">
        <is>
          <t>0</t>
        </is>
      </c>
      <c r="BO34" s="285" t="inlineStr">
        <is>
          <t>0</t>
        </is>
      </c>
      <c r="BP34" s="297" t="inlineStr">
        <is>
          <t>0</t>
        </is>
      </c>
      <c r="BQ34" s="297" t="inlineStr">
        <is>
          <t>0</t>
        </is>
      </c>
      <c r="BR34" s="297" t="inlineStr">
        <is>
          <t>0</t>
        </is>
      </c>
      <c r="BS34" s="297" t="inlineStr">
        <is>
          <t>0</t>
        </is>
      </c>
      <c r="BT34" s="297" t="inlineStr">
        <is>
          <t>0</t>
        </is>
      </c>
      <c r="BU34" s="297" t="inlineStr">
        <is>
          <t>0</t>
        </is>
      </c>
      <c r="BV34" s="297" t="inlineStr">
        <is>
          <t>0</t>
        </is>
      </c>
      <c r="BW34" s="288" t="inlineStr">
        <is>
          <t>0</t>
        </is>
      </c>
      <c r="BX34" s="276">
        <f>SUM(IF(COUNTIF(#REF!, "*1.*"), 2, 0), IF(COUNTIF(#REF!, "*2.*"), 2, 0), IF(COUNTIF(#REF!, "*3.*"), 2, 0), IF(COUNTIF(#REF!, "*4.*"), 2, 0), IF(COUNTIF(#REF!, "*5.*"), 2, 0), IF(COUNTIF(#REF!, "*6.*"), 2, 0))</f>
        <v/>
      </c>
      <c r="BY34" s="277">
        <f t="array" ref="BY34">SUM(VALUE(AT34),VALUE(AU34),VALUE(AV34),VALUE(AW34),VALUE(AX34),VALUE(AY34),VALUE(AZ34),VALUE(BB34),VALUE(BC34),VALUE(BD34),VALUE(BE34),VALUE(BF34),VALUE(BG34),VALUE(BH34),VALUE(BI34),VALUE(BJ34),VALUE(BK34),VALUE(BL34),VALUE(BM34),VALUE(BN34),VALUE(BO34),VALUE(BP34),VALUE(BQ34),VALUE(BR34),VALUE(BS34),VALUE(BT34),VALUE(BU34),VALUE(BV34),VALUE(BW34))</f>
        <v/>
      </c>
      <c r="BZ34" s="307" t="n"/>
      <c r="CA34" s="307" t="n"/>
      <c r="CB34" s="307" t="n"/>
      <c r="CC34" s="307" t="n"/>
      <c r="CD34" s="307" t="n"/>
      <c r="CE34" s="307" t="n"/>
      <c r="CF34" s="307" t="n"/>
      <c r="CG34" s="307" t="n"/>
      <c r="CH34" s="307" t="n"/>
      <c r="CI34" s="307" t="n"/>
      <c r="CJ34" s="307" t="n"/>
      <c r="CK34" s="307" t="n"/>
      <c r="CL34" s="307" t="n"/>
      <c r="CM34" s="307" t="n"/>
      <c r="CN34" s="307" t="n"/>
      <c r="CO34" s="307" t="n"/>
      <c r="CP34" s="307" t="n"/>
      <c r="CQ34" s="307" t="n"/>
      <c r="CR34" s="279" t="n">
        <v>0</v>
      </c>
      <c r="CS34" s="280">
        <f t="array" ref="CS34">AVERAGE(Value(BY34),value(CR34))</f>
        <v/>
      </c>
      <c r="CT34" s="421">
        <f>(IF(OR(MediaScorecard!BH34="x", MediaScorecard!BI34="x",MediaScorecard!BJ34="x",MediaScorecard!BK34="x",MediaScorecard!BL34="x"),1, 2))</f>
        <v/>
      </c>
      <c r="CU34" s="308" t="n"/>
      <c r="CX34" s="309" t="n"/>
      <c r="CY34" s="308" t="n"/>
      <c r="CZ34" s="308" t="n"/>
      <c r="DA34" s="308" t="n"/>
    </row>
    <row r="35" ht="21" customHeight="1" s="590">
      <c r="A35" s="421" t="inlineStr">
        <is>
          <t>BauMagazin</t>
        </is>
      </c>
      <c r="B35" s="265" t="inlineStr">
        <is>
          <t>Trimble und John Deere kooperieren</t>
        </is>
      </c>
      <c r="C35" s="266" t="n">
        <v>45674</v>
      </c>
      <c r="D35" s="267" t="inlineStr">
        <is>
          <t>Q1</t>
        </is>
      </c>
      <c r="E35" s="267" t="inlineStr">
        <is>
          <t>DE</t>
        </is>
      </c>
      <c r="F35" s="268" t="inlineStr">
        <is>
          <t>EMEA</t>
        </is>
      </c>
      <c r="G35" s="421" t="n"/>
      <c r="H35" s="269" t="n"/>
      <c r="I35" s="421" t="n"/>
      <c r="J35" s="421" t="n"/>
      <c r="K35" s="421" t="n"/>
      <c r="L35" s="421" t="n"/>
      <c r="M35" s="421" t="n"/>
      <c r="N35" s="421" t="n"/>
      <c r="O35" s="421" t="n"/>
      <c r="P35" s="421" t="n"/>
      <c r="Q35" s="421" t="n"/>
      <c r="R35" s="270" t="inlineStr">
        <is>
          <t>x</t>
        </is>
      </c>
      <c r="S35" s="421" t="inlineStr">
        <is>
          <t>x</t>
        </is>
      </c>
      <c r="T35" s="421" t="n"/>
      <c r="U35" s="421" t="n"/>
      <c r="V35" s="421" t="n"/>
      <c r="W35" s="421" t="n"/>
      <c r="X35" s="421" t="n"/>
      <c r="Y35" s="421" t="n"/>
      <c r="Z35" s="421" t="n"/>
      <c r="AA35" s="421" t="n"/>
      <c r="AB35" s="421" t="n"/>
      <c r="AC35" s="421" t="n"/>
      <c r="AD35" s="421" t="n"/>
      <c r="AE35" s="421" t="n"/>
      <c r="AF35" s="421" t="n"/>
      <c r="AG35" s="421" t="n"/>
      <c r="AH35" s="421" t="n"/>
      <c r="AI35" s="421" t="n"/>
      <c r="AJ35" s="297" t="n"/>
      <c r="AK35" s="297" t="n"/>
      <c r="AL35" s="284" t="n"/>
      <c r="AM35" s="297" t="n"/>
      <c r="AN35" s="285" t="n"/>
      <c r="AO35" s="297" t="n"/>
      <c r="AP35" s="297" t="n"/>
      <c r="AQ35" s="297" t="n"/>
      <c r="AR35" s="297" t="n"/>
      <c r="AS35" s="297" t="n"/>
      <c r="AT35" s="285" t="inlineStr">
        <is>
          <t>0</t>
        </is>
      </c>
      <c r="AU35" s="297" t="inlineStr">
        <is>
          <t>0</t>
        </is>
      </c>
      <c r="AV35" s="297" t="inlineStr">
        <is>
          <t>0</t>
        </is>
      </c>
      <c r="AW35" s="297" t="inlineStr">
        <is>
          <t>0</t>
        </is>
      </c>
      <c r="AX35" s="297" t="inlineStr">
        <is>
          <t>0</t>
        </is>
      </c>
      <c r="AY35" s="286" t="inlineStr">
        <is>
          <t>2</t>
        </is>
      </c>
      <c r="AZ35" s="286" t="inlineStr">
        <is>
          <t>0</t>
        </is>
      </c>
      <c r="BA35" s="287" t="inlineStr">
        <is>
          <t>0</t>
        </is>
      </c>
      <c r="BB35" s="286" t="inlineStr">
        <is>
          <t>0</t>
        </is>
      </c>
      <c r="BC35" s="286" t="inlineStr">
        <is>
          <t>5</t>
        </is>
      </c>
      <c r="BD35" s="286" t="inlineStr">
        <is>
          <t>0</t>
        </is>
      </c>
      <c r="BE35" s="286" t="inlineStr">
        <is>
          <t>3</t>
        </is>
      </c>
      <c r="BF35" s="286" t="inlineStr">
        <is>
          <t>0</t>
        </is>
      </c>
      <c r="BG35" s="286" t="inlineStr">
        <is>
          <t>0</t>
        </is>
      </c>
      <c r="BH35" s="297" t="inlineStr">
        <is>
          <t>0</t>
        </is>
      </c>
      <c r="BI35" s="297" t="inlineStr">
        <is>
          <t>0</t>
        </is>
      </c>
      <c r="BJ35" s="297" t="inlineStr">
        <is>
          <t>0</t>
        </is>
      </c>
      <c r="BK35" s="297" t="inlineStr">
        <is>
          <t>0</t>
        </is>
      </c>
      <c r="BL35" s="297" t="inlineStr">
        <is>
          <t>5</t>
        </is>
      </c>
      <c r="BM35" s="297" t="inlineStr">
        <is>
          <t>0</t>
        </is>
      </c>
      <c r="BN35" s="297" t="inlineStr">
        <is>
          <t>0</t>
        </is>
      </c>
      <c r="BO35" s="285" t="inlineStr">
        <is>
          <t>0</t>
        </is>
      </c>
      <c r="BP35" s="297" t="inlineStr">
        <is>
          <t>0</t>
        </is>
      </c>
      <c r="BQ35" s="297" t="inlineStr">
        <is>
          <t>12</t>
        </is>
      </c>
      <c r="BR35" s="297" t="inlineStr">
        <is>
          <t>0</t>
        </is>
      </c>
      <c r="BS35" s="297" t="inlineStr">
        <is>
          <t>0</t>
        </is>
      </c>
      <c r="BT35" s="297" t="inlineStr">
        <is>
          <t>0</t>
        </is>
      </c>
      <c r="BU35" s="297" t="inlineStr">
        <is>
          <t>0</t>
        </is>
      </c>
      <c r="BV35" s="297" t="inlineStr">
        <is>
          <t>0</t>
        </is>
      </c>
      <c r="BW35" s="288" t="inlineStr">
        <is>
          <t>12</t>
        </is>
      </c>
      <c r="BX35" s="276">
        <f>SUM(IF(COUNTIF(#REF!, "*1.*"), 2, 0), IF(COUNTIF(#REF!, "*2.*"), 2, 0), IF(COUNTIF(#REF!, "*3.*"), 2, 0), IF(COUNTIF(#REF!, "*4.*"), 2, 0), IF(COUNTIF(#REF!, "*5.*"), 2, 0), IF(COUNTIF(#REF!, "*6.*"), 2, 0))</f>
        <v/>
      </c>
      <c r="BY35" s="277">
        <f t="array" ref="BY35">SUM(VALUE(AT35),VALUE(AU35),VALUE(AV35),VALUE(AW35),VALUE(AX35),VALUE(AY35),VALUE(AZ35),VALUE(BB35),VALUE(BC35),VALUE(BD35),VALUE(BE35),VALUE(BF35),VALUE(BG35),VALUE(BH35),VALUE(BI35),VALUE(BJ35),VALUE(BK35),VALUE(BL35),VALUE(BM35),VALUE(BN35),VALUE(BO35),VALUE(BP35),VALUE(BQ35),VALUE(BR35),VALUE(BS35),VALUE(BT35),VALUE(BU35),VALUE(BV35),VALUE(BW35))</f>
        <v/>
      </c>
      <c r="BZ35" s="307" t="n"/>
      <c r="CA35" s="307" t="n"/>
      <c r="CB35" s="307" t="n"/>
      <c r="CC35" s="307" t="n"/>
      <c r="CD35" s="307" t="n"/>
      <c r="CE35" s="307" t="n"/>
      <c r="CF35" s="307" t="n"/>
      <c r="CG35" s="307" t="n"/>
      <c r="CH35" s="307" t="n"/>
      <c r="CI35" s="307" t="n"/>
      <c r="CJ35" s="307" t="n"/>
      <c r="CK35" s="307" t="n"/>
      <c r="CL35" s="307" t="n"/>
      <c r="CM35" s="307" t="n"/>
      <c r="CN35" s="307" t="n"/>
      <c r="CO35" s="307" t="n"/>
      <c r="CP35" s="307" t="n"/>
      <c r="CQ35" s="307" t="n"/>
      <c r="CR35" s="279" t="n">
        <v>0</v>
      </c>
      <c r="CS35" s="280">
        <f t="array" ref="CS35">AVERAGE(Value(BY35),value(CR35))</f>
        <v/>
      </c>
      <c r="CT35" s="421">
        <f>(IF(OR(MediaScorecard!BH35="x", MediaScorecard!BI35="x",MediaScorecard!BJ35="x",MediaScorecard!BK35="x",MediaScorecard!BL35="x"),1, 2))</f>
        <v/>
      </c>
      <c r="CU35" s="308" t="n"/>
      <c r="CX35" s="309" t="n"/>
      <c r="CY35" s="308" t="n"/>
      <c r="CZ35" s="308" t="n"/>
      <c r="DA35" s="308" t="n"/>
    </row>
    <row r="36" ht="21" customHeight="1" s="590">
      <c r="A36" s="421" t="inlineStr">
        <is>
          <t>GIS Cafe</t>
        </is>
      </c>
      <c r="B36" s="265" t="inlineStr">
        <is>
          <t>GISCafe Industry Predictions for 2025 – Trimble</t>
        </is>
      </c>
      <c r="C36" s="266" t="n">
        <v>45674</v>
      </c>
      <c r="D36" s="267" t="inlineStr">
        <is>
          <t>Q1</t>
        </is>
      </c>
      <c r="E36" s="267" t="inlineStr">
        <is>
          <t>US</t>
        </is>
      </c>
      <c r="F36" s="268" t="inlineStr">
        <is>
          <t>Global</t>
        </is>
      </c>
      <c r="G36" s="421" t="n"/>
      <c r="H36" s="269" t="n"/>
      <c r="I36" s="421" t="n"/>
      <c r="J36" s="421" t="n"/>
      <c r="K36" s="421" t="n"/>
      <c r="L36" s="421" t="n"/>
      <c r="M36" s="421" t="n"/>
      <c r="N36" s="421" t="n"/>
      <c r="O36" s="421" t="n"/>
      <c r="P36" s="421" t="n"/>
      <c r="Q36" s="421" t="n"/>
      <c r="R36" s="270" t="n"/>
      <c r="S36" s="421" t="n"/>
      <c r="T36" s="421" t="n"/>
      <c r="U36" s="421" t="n"/>
      <c r="V36" s="421" t="n"/>
      <c r="W36" s="421" t="n"/>
      <c r="X36" s="421" t="n"/>
      <c r="Y36" s="421" t="n"/>
      <c r="Z36" s="421" t="n"/>
      <c r="AA36" s="421" t="n"/>
      <c r="AB36" s="421" t="n"/>
      <c r="AC36" s="421" t="n"/>
      <c r="AD36" s="421" t="n"/>
      <c r="AE36" s="421" t="n"/>
      <c r="AF36" s="421" t="n"/>
      <c r="AG36" s="421" t="n"/>
      <c r="AH36" s="421" t="n"/>
      <c r="AI36" s="421" t="n"/>
      <c r="AJ36" s="297" t="n"/>
      <c r="AK36" s="297" t="n"/>
      <c r="AL36" s="284" t="n"/>
      <c r="AM36" s="297" t="n"/>
      <c r="AN36" s="285" t="n"/>
      <c r="AO36" s="297" t="n"/>
      <c r="AP36" s="297" t="n"/>
      <c r="AQ36" s="297" t="n"/>
      <c r="AR36" s="297" t="n"/>
      <c r="AS36" s="297" t="n"/>
      <c r="AT36" s="285" t="inlineStr">
        <is>
          <t>0</t>
        </is>
      </c>
      <c r="AU36" s="297" t="inlineStr">
        <is>
          <t>12</t>
        </is>
      </c>
      <c r="AV36" s="297" t="inlineStr">
        <is>
          <t>0</t>
        </is>
      </c>
      <c r="AW36" s="297" t="inlineStr">
        <is>
          <t>0</t>
        </is>
      </c>
      <c r="AX36" s="297" t="inlineStr">
        <is>
          <t>0</t>
        </is>
      </c>
      <c r="AY36" s="286" t="inlineStr">
        <is>
          <t>0</t>
        </is>
      </c>
      <c r="AZ36" s="286" t="inlineStr">
        <is>
          <t>0</t>
        </is>
      </c>
      <c r="BA36" s="287" t="inlineStr">
        <is>
          <t>0</t>
        </is>
      </c>
      <c r="BB36" s="286" t="inlineStr">
        <is>
          <t>0</t>
        </is>
      </c>
      <c r="BC36" s="286" t="inlineStr">
        <is>
          <t>0</t>
        </is>
      </c>
      <c r="BD36" s="286" t="inlineStr">
        <is>
          <t>0</t>
        </is>
      </c>
      <c r="BE36" s="286" t="inlineStr">
        <is>
          <t>3</t>
        </is>
      </c>
      <c r="BF36" s="286" t="inlineStr">
        <is>
          <t>0</t>
        </is>
      </c>
      <c r="BG36" s="286" t="inlineStr">
        <is>
          <t>0</t>
        </is>
      </c>
      <c r="BH36" s="297" t="inlineStr">
        <is>
          <t>0</t>
        </is>
      </c>
      <c r="BI36" s="297" t="inlineStr">
        <is>
          <t>0</t>
        </is>
      </c>
      <c r="BJ36" s="297" t="inlineStr">
        <is>
          <t>0</t>
        </is>
      </c>
      <c r="BK36" s="297" t="inlineStr">
        <is>
          <t>0</t>
        </is>
      </c>
      <c r="BL36" s="297" t="inlineStr">
        <is>
          <t>5</t>
        </is>
      </c>
      <c r="BM36" s="297" t="inlineStr">
        <is>
          <t>0</t>
        </is>
      </c>
      <c r="BN36" s="297" t="inlineStr">
        <is>
          <t>0</t>
        </is>
      </c>
      <c r="BO36" s="285" t="inlineStr">
        <is>
          <t>0</t>
        </is>
      </c>
      <c r="BP36" s="297" t="inlineStr">
        <is>
          <t>0</t>
        </is>
      </c>
      <c r="BQ36" s="297" t="inlineStr">
        <is>
          <t>0</t>
        </is>
      </c>
      <c r="BR36" s="297" t="inlineStr">
        <is>
          <t>0</t>
        </is>
      </c>
      <c r="BS36" s="297" t="inlineStr">
        <is>
          <t>0</t>
        </is>
      </c>
      <c r="BT36" s="297" t="inlineStr">
        <is>
          <t>0</t>
        </is>
      </c>
      <c r="BU36" s="297" t="inlineStr">
        <is>
          <t>0</t>
        </is>
      </c>
      <c r="BV36" s="297" t="inlineStr">
        <is>
          <t>0</t>
        </is>
      </c>
      <c r="BW36" s="288" t="inlineStr">
        <is>
          <t>0</t>
        </is>
      </c>
      <c r="BX36" s="276">
        <f>SUM(IF(COUNTIF(#REF!, "*1.*"), 2, 0), IF(COUNTIF(#REF!, "*2.*"), 2, 0), IF(COUNTIF(#REF!, "*3.*"), 2, 0), IF(COUNTIF(#REF!, "*4.*"), 2, 0), IF(COUNTIF(#REF!, "*5.*"), 2, 0), IF(COUNTIF(#REF!, "*6.*"), 2, 0))</f>
        <v/>
      </c>
      <c r="BY36" s="277">
        <f t="array" ref="BY36">SUM(VALUE(AT36),VALUE(AU36),VALUE(AV36),VALUE(AW36),VALUE(AX36),VALUE(AY36),VALUE(AZ36),VALUE(BB36),VALUE(BC36),VALUE(BD36),VALUE(BE36),VALUE(BF36),VALUE(BG36),VALUE(BH36),VALUE(BI36),VALUE(BJ36),VALUE(BK36),VALUE(BL36),VALUE(BM36),VALUE(BN36),VALUE(BO36),VALUE(BP36),VALUE(BQ36),VALUE(BR36),VALUE(BS36),VALUE(BT36),VALUE(BU36),VALUE(BV36),VALUE(BW36))</f>
        <v/>
      </c>
      <c r="BZ36" s="303" t="n"/>
      <c r="CA36" s="303" t="n"/>
      <c r="CB36" s="303" t="n"/>
      <c r="CC36" s="303" t="n"/>
      <c r="CD36" s="303" t="n"/>
      <c r="CE36" s="303" t="n"/>
      <c r="CF36" s="303" t="n"/>
      <c r="CG36" s="303" t="n"/>
      <c r="CH36" s="303" t="n"/>
      <c r="CI36" s="303" t="n"/>
      <c r="CJ36" s="303" t="n"/>
      <c r="CK36" s="303" t="n"/>
      <c r="CL36" s="303" t="n"/>
      <c r="CM36" s="303" t="n"/>
      <c r="CN36" s="303" t="n"/>
      <c r="CO36" s="303" t="n"/>
      <c r="CP36" s="303" t="n"/>
      <c r="CQ36" s="303" t="n"/>
      <c r="CR36" s="279" t="n">
        <v>24</v>
      </c>
      <c r="CS36" s="280">
        <f t="array" ref="CS36">AVERAGE(Value(BY36),value(CR36))</f>
        <v/>
      </c>
      <c r="CT36" s="421">
        <f>(IF(OR(MediaScorecard!BH36="x", MediaScorecard!BI36="x",MediaScorecard!BJ36="x",MediaScorecard!BK36="x",MediaScorecard!BL36="x"),1, 2))</f>
        <v/>
      </c>
      <c r="CU36" s="304" t="n"/>
      <c r="CX36" s="305" t="n"/>
      <c r="CY36" s="304" t="n"/>
      <c r="CZ36" s="304" t="n"/>
      <c r="DA36" s="304" t="n"/>
    </row>
    <row r="37" ht="21" customHeight="1" s="590">
      <c r="A37" s="421" t="inlineStr">
        <is>
          <t>Chantiers de France</t>
        </is>
      </c>
      <c r="B37" s="265" t="inlineStr">
        <is>
          <t>Découvrez les nouveaux abonnements à Trimble Works</t>
        </is>
      </c>
      <c r="C37" s="266" t="n">
        <v>45674</v>
      </c>
      <c r="D37" s="267" t="inlineStr">
        <is>
          <t>Q1</t>
        </is>
      </c>
      <c r="E37" s="267" t="inlineStr">
        <is>
          <t>FR</t>
        </is>
      </c>
      <c r="F37" s="268" t="inlineStr">
        <is>
          <t>EMEA</t>
        </is>
      </c>
      <c r="G37" s="421" t="n"/>
      <c r="H37" s="269" t="n"/>
      <c r="I37" s="421" t="n"/>
      <c r="J37" s="421" t="n"/>
      <c r="K37" s="421" t="n"/>
      <c r="L37" s="421" t="n"/>
      <c r="M37" s="421" t="n"/>
      <c r="N37" s="421" t="n"/>
      <c r="O37" s="421" t="n"/>
      <c r="P37" s="421" t="n"/>
      <c r="Q37" s="421" t="n"/>
      <c r="R37" s="270" t="inlineStr">
        <is>
          <t>x</t>
        </is>
      </c>
      <c r="S37" s="421" t="inlineStr">
        <is>
          <t>x</t>
        </is>
      </c>
      <c r="T37" s="421" t="n"/>
      <c r="U37" s="421" t="n"/>
      <c r="V37" s="421" t="n"/>
      <c r="W37" s="421" t="n"/>
      <c r="X37" s="421" t="n"/>
      <c r="Y37" s="421" t="n"/>
      <c r="Z37" s="421" t="n"/>
      <c r="AA37" s="421" t="n"/>
      <c r="AB37" s="421" t="n"/>
      <c r="AC37" s="421" t="n"/>
      <c r="AD37" s="421" t="n"/>
      <c r="AE37" s="421" t="n"/>
      <c r="AF37" s="421" t="n"/>
      <c r="AG37" s="421" t="n"/>
      <c r="AH37" s="421" t="n"/>
      <c r="AI37" s="421" t="n"/>
      <c r="AJ37" s="297" t="n"/>
      <c r="AK37" s="297" t="n"/>
      <c r="AL37" s="284" t="n"/>
      <c r="AM37" s="297" t="n"/>
      <c r="AN37" s="285" t="n"/>
      <c r="AO37" s="297" t="n"/>
      <c r="AP37" s="297" t="n"/>
      <c r="AQ37" s="297" t="n"/>
      <c r="AR37" s="297" t="n"/>
      <c r="AS37" s="297" t="n"/>
      <c r="AT37" s="285" t="inlineStr">
        <is>
          <t>0</t>
        </is>
      </c>
      <c r="AU37" s="297" t="inlineStr">
        <is>
          <t>0</t>
        </is>
      </c>
      <c r="AV37" s="297" t="inlineStr">
        <is>
          <t>0</t>
        </is>
      </c>
      <c r="AW37" s="297" t="inlineStr">
        <is>
          <t>0</t>
        </is>
      </c>
      <c r="AX37" s="297" t="inlineStr">
        <is>
          <t>0</t>
        </is>
      </c>
      <c r="AY37" s="286" t="inlineStr">
        <is>
          <t>2</t>
        </is>
      </c>
      <c r="AZ37" s="286" t="inlineStr">
        <is>
          <t>0</t>
        </is>
      </c>
      <c r="BA37" s="287" t="inlineStr">
        <is>
          <t>0</t>
        </is>
      </c>
      <c r="BB37" s="286" t="inlineStr">
        <is>
          <t>0</t>
        </is>
      </c>
      <c r="BC37" s="286" t="inlineStr">
        <is>
          <t>0</t>
        </is>
      </c>
      <c r="BD37" s="286" t="inlineStr">
        <is>
          <t>0</t>
        </is>
      </c>
      <c r="BE37" s="286" t="inlineStr">
        <is>
          <t>3</t>
        </is>
      </c>
      <c r="BF37" s="286" t="inlineStr">
        <is>
          <t>0</t>
        </is>
      </c>
      <c r="BG37" s="286" t="inlineStr">
        <is>
          <t>0</t>
        </is>
      </c>
      <c r="BH37" s="297" t="inlineStr">
        <is>
          <t>0</t>
        </is>
      </c>
      <c r="BI37" s="297" t="inlineStr">
        <is>
          <t>0</t>
        </is>
      </c>
      <c r="BJ37" s="297" t="inlineStr">
        <is>
          <t>0</t>
        </is>
      </c>
      <c r="BK37" s="297" t="inlineStr">
        <is>
          <t>0</t>
        </is>
      </c>
      <c r="BL37" s="297" t="inlineStr">
        <is>
          <t>5</t>
        </is>
      </c>
      <c r="BM37" s="297" t="inlineStr">
        <is>
          <t>0</t>
        </is>
      </c>
      <c r="BN37" s="297" t="inlineStr">
        <is>
          <t>0</t>
        </is>
      </c>
      <c r="BO37" s="285" t="inlineStr">
        <is>
          <t>0</t>
        </is>
      </c>
      <c r="BP37" s="297" t="inlineStr">
        <is>
          <t>0</t>
        </is>
      </c>
      <c r="BQ37" s="297" t="inlineStr">
        <is>
          <t>0</t>
        </is>
      </c>
      <c r="BR37" s="297" t="inlineStr">
        <is>
          <t>0</t>
        </is>
      </c>
      <c r="BS37" s="297" t="inlineStr">
        <is>
          <t>0</t>
        </is>
      </c>
      <c r="BT37" s="297" t="inlineStr">
        <is>
          <t>0</t>
        </is>
      </c>
      <c r="BU37" s="297" t="inlineStr">
        <is>
          <t>0</t>
        </is>
      </c>
      <c r="BV37" s="297" t="inlineStr">
        <is>
          <t>0</t>
        </is>
      </c>
      <c r="BW37" s="288" t="inlineStr">
        <is>
          <t>0</t>
        </is>
      </c>
      <c r="BX37" s="276">
        <f>SUM(IF(COUNTIF(#REF!, "*1.*"), 2, 0), IF(COUNTIF(#REF!, "*2.*"), 2, 0), IF(COUNTIF(#REF!, "*3.*"), 2, 0), IF(COUNTIF(#REF!, "*4.*"), 2, 0), IF(COUNTIF(#REF!, "*5.*"), 2, 0), IF(COUNTIF(#REF!, "*6.*"), 2, 0))</f>
        <v/>
      </c>
      <c r="BY37" s="277">
        <f t="array" ref="BY37">SUM(VALUE(AT37),VALUE(AU37),VALUE(AV37),VALUE(AW37),VALUE(AX37),VALUE(AY37),VALUE(AZ37),VALUE(BB37),VALUE(BC37),VALUE(BD37),VALUE(BE37),VALUE(BF37),VALUE(BG37),VALUE(BH37),VALUE(BI37),VALUE(BJ37),VALUE(BK37),VALUE(BL37),VALUE(BM37),VALUE(BN37),VALUE(BO37),VALUE(BP37),VALUE(BQ37),VALUE(BR37),VALUE(BS37),VALUE(BT37),VALUE(BU37),VALUE(BV37),VALUE(BW37))</f>
        <v/>
      </c>
      <c r="BZ37" s="307" t="n"/>
      <c r="CA37" s="307" t="n"/>
      <c r="CB37" s="307" t="n"/>
      <c r="CC37" s="307" t="n"/>
      <c r="CD37" s="307" t="n"/>
      <c r="CE37" s="307" t="n"/>
      <c r="CF37" s="307" t="n"/>
      <c r="CG37" s="307" t="n"/>
      <c r="CH37" s="307" t="n"/>
      <c r="CI37" s="307" t="n"/>
      <c r="CJ37" s="307" t="n"/>
      <c r="CK37" s="307" t="n"/>
      <c r="CL37" s="307" t="n"/>
      <c r="CM37" s="307" t="n"/>
      <c r="CN37" s="307" t="n"/>
      <c r="CO37" s="307" t="n"/>
      <c r="CP37" s="307" t="n"/>
      <c r="CQ37" s="307" t="n"/>
      <c r="CR37" s="279" t="n">
        <v>19</v>
      </c>
      <c r="CS37" s="280">
        <f t="array" ref="CS37">AVERAGE(Value(BY37),value(CR37))</f>
        <v/>
      </c>
      <c r="CT37" s="421">
        <f>(IF(OR(MediaScorecard!BH37="x", MediaScorecard!BI37="x",MediaScorecard!BJ37="x",MediaScorecard!BK37="x",MediaScorecard!BL37="x"),1, 2))</f>
        <v/>
      </c>
      <c r="CU37" s="308" t="n"/>
      <c r="CX37" s="309" t="n"/>
      <c r="CY37" s="308" t="n"/>
      <c r="CZ37" s="308" t="n"/>
      <c r="DA37" s="308" t="n"/>
    </row>
    <row r="38" ht="21" customHeight="1" s="590">
      <c r="A38" s="421" t="inlineStr">
        <is>
          <t>Noticias Macquinara</t>
        </is>
      </c>
      <c r="B38" s="265" t="inlineStr">
        <is>
          <t>Trimble lanza nuevas suscripciones para contratistas de construcción civil</t>
        </is>
      </c>
      <c r="C38" s="266" t="n">
        <v>45674</v>
      </c>
      <c r="D38" s="267" t="inlineStr">
        <is>
          <t>Q1</t>
        </is>
      </c>
      <c r="E38" s="267" t="inlineStr">
        <is>
          <t>ES</t>
        </is>
      </c>
      <c r="F38" s="268" t="inlineStr">
        <is>
          <t>EMEA</t>
        </is>
      </c>
      <c r="G38" s="421" t="n"/>
      <c r="H38" s="269" t="n"/>
      <c r="I38" s="421" t="n"/>
      <c r="J38" s="421" t="n"/>
      <c r="K38" s="421" t="n"/>
      <c r="L38" s="421" t="n"/>
      <c r="M38" s="421" t="n"/>
      <c r="N38" s="421" t="n"/>
      <c r="O38" s="421" t="n"/>
      <c r="P38" s="421" t="n"/>
      <c r="Q38" s="421" t="n"/>
      <c r="R38" s="270" t="inlineStr">
        <is>
          <t>x</t>
        </is>
      </c>
      <c r="S38" s="421" t="inlineStr">
        <is>
          <t>x</t>
        </is>
      </c>
      <c r="T38" s="421" t="n"/>
      <c r="U38" s="421" t="n"/>
      <c r="V38" s="421" t="n"/>
      <c r="W38" s="421" t="n"/>
      <c r="X38" s="421" t="n"/>
      <c r="Y38" s="421" t="n"/>
      <c r="Z38" s="421" t="n"/>
      <c r="AA38" s="421" t="n"/>
      <c r="AB38" s="421" t="n"/>
      <c r="AC38" s="421" t="n"/>
      <c r="AD38" s="421" t="n"/>
      <c r="AE38" s="421" t="n"/>
      <c r="AF38" s="421" t="n"/>
      <c r="AG38" s="421" t="n"/>
      <c r="AH38" s="421" t="n"/>
      <c r="AI38" s="421" t="n"/>
      <c r="AJ38" s="297" t="n"/>
      <c r="AK38" s="297" t="n"/>
      <c r="AL38" s="284" t="n"/>
      <c r="AM38" s="297" t="n"/>
      <c r="AN38" s="285" t="n"/>
      <c r="AO38" s="297" t="n"/>
      <c r="AP38" s="297" t="n"/>
      <c r="AQ38" s="297" t="n"/>
      <c r="AR38" s="297" t="n"/>
      <c r="AS38" s="297" t="n"/>
      <c r="AT38" s="285" t="inlineStr">
        <is>
          <t>0</t>
        </is>
      </c>
      <c r="AU38" s="297" t="inlineStr">
        <is>
          <t>0</t>
        </is>
      </c>
      <c r="AV38" s="297" t="inlineStr">
        <is>
          <t>0</t>
        </is>
      </c>
      <c r="AW38" s="297" t="inlineStr">
        <is>
          <t>0</t>
        </is>
      </c>
      <c r="AX38" s="297" t="inlineStr">
        <is>
          <t>0</t>
        </is>
      </c>
      <c r="AY38" s="286" t="inlineStr">
        <is>
          <t>2</t>
        </is>
      </c>
      <c r="AZ38" s="286" t="inlineStr">
        <is>
          <t>0</t>
        </is>
      </c>
      <c r="BA38" s="287" t="inlineStr">
        <is>
          <t>0</t>
        </is>
      </c>
      <c r="BB38" s="286" t="inlineStr">
        <is>
          <t>0</t>
        </is>
      </c>
      <c r="BC38" s="286" t="inlineStr">
        <is>
          <t>0</t>
        </is>
      </c>
      <c r="BD38" s="286" t="inlineStr">
        <is>
          <t>0</t>
        </is>
      </c>
      <c r="BE38" s="286" t="inlineStr">
        <is>
          <t>3</t>
        </is>
      </c>
      <c r="BF38" s="286" t="inlineStr">
        <is>
          <t>0</t>
        </is>
      </c>
      <c r="BG38" s="286" t="inlineStr">
        <is>
          <t>0</t>
        </is>
      </c>
      <c r="BH38" s="297" t="inlineStr">
        <is>
          <t>0</t>
        </is>
      </c>
      <c r="BI38" s="297" t="inlineStr">
        <is>
          <t>0</t>
        </is>
      </c>
      <c r="BJ38" s="297" t="inlineStr">
        <is>
          <t>0</t>
        </is>
      </c>
      <c r="BK38" s="297" t="inlineStr">
        <is>
          <t>0</t>
        </is>
      </c>
      <c r="BL38" s="297" t="inlineStr">
        <is>
          <t>5</t>
        </is>
      </c>
      <c r="BM38" s="297" t="inlineStr">
        <is>
          <t>0</t>
        </is>
      </c>
      <c r="BN38" s="297" t="inlineStr">
        <is>
          <t>0</t>
        </is>
      </c>
      <c r="BO38" s="285" t="inlineStr">
        <is>
          <t>0</t>
        </is>
      </c>
      <c r="BP38" s="297" t="inlineStr">
        <is>
          <t>0</t>
        </is>
      </c>
      <c r="BQ38" s="297" t="inlineStr">
        <is>
          <t>0</t>
        </is>
      </c>
      <c r="BR38" s="297" t="inlineStr">
        <is>
          <t>0</t>
        </is>
      </c>
      <c r="BS38" s="297" t="inlineStr">
        <is>
          <t>0</t>
        </is>
      </c>
      <c r="BT38" s="297" t="inlineStr">
        <is>
          <t>0</t>
        </is>
      </c>
      <c r="BU38" s="297" t="inlineStr">
        <is>
          <t>0</t>
        </is>
      </c>
      <c r="BV38" s="297" t="inlineStr">
        <is>
          <t>0</t>
        </is>
      </c>
      <c r="BW38" s="288" t="inlineStr">
        <is>
          <t>0</t>
        </is>
      </c>
      <c r="BX38" s="276">
        <f>SUM(IF(COUNTIF(#REF!, "*1.*"), 2, 0), IF(COUNTIF(#REF!, "*2.*"), 2, 0), IF(COUNTIF(#REF!, "*3.*"), 2, 0), IF(COUNTIF(#REF!, "*4.*"), 2, 0), IF(COUNTIF(#REF!, "*5.*"), 2, 0), IF(COUNTIF(#REF!, "*6.*"), 2, 0))</f>
        <v/>
      </c>
      <c r="BY38" s="277">
        <f t="array" ref="BY38">SUM(VALUE(AT38),VALUE(AU38),VALUE(AV38),VALUE(AW38),VALUE(AX38),VALUE(AY38),VALUE(AZ38),VALUE(BB38),VALUE(BC38),VALUE(BD38),VALUE(BE38),VALUE(BF38),VALUE(BG38),VALUE(BH38),VALUE(BI38),VALUE(BJ38),VALUE(BK38),VALUE(BL38),VALUE(BM38),VALUE(BN38),VALUE(BO38),VALUE(BP38),VALUE(BQ38),VALUE(BR38),VALUE(BS38),VALUE(BT38),VALUE(BU38),VALUE(BV38),VALUE(BW38))</f>
        <v/>
      </c>
      <c r="BZ38" s="307" t="n"/>
      <c r="CA38" s="307" t="n"/>
      <c r="CB38" s="307" t="n"/>
      <c r="CC38" s="307" t="n"/>
      <c r="CD38" s="307" t="n"/>
      <c r="CE38" s="307" t="n"/>
      <c r="CF38" s="307" t="n"/>
      <c r="CG38" s="307" t="n"/>
      <c r="CH38" s="307" t="n"/>
      <c r="CI38" s="307" t="n"/>
      <c r="CJ38" s="307" t="n"/>
      <c r="CK38" s="307" t="n"/>
      <c r="CL38" s="307" t="n"/>
      <c r="CM38" s="307" t="n"/>
      <c r="CN38" s="307" t="n"/>
      <c r="CO38" s="307" t="n"/>
      <c r="CP38" s="307" t="n"/>
      <c r="CQ38" s="307" t="n"/>
      <c r="CR38" s="279" t="n">
        <v>16</v>
      </c>
      <c r="CS38" s="280">
        <f t="array" ref="CS38">AVERAGE(Value(BY38),value(CR38))</f>
        <v/>
      </c>
      <c r="CT38" s="421">
        <f>(IF(OR(MediaScorecard!BH38="x", MediaScorecard!BI38="x",MediaScorecard!BJ38="x",MediaScorecard!BK38="x",MediaScorecard!BL38="x"),1, 2))</f>
        <v/>
      </c>
      <c r="CU38" s="308" t="n"/>
      <c r="CX38" s="309" t="n"/>
      <c r="CY38" s="308" t="n"/>
      <c r="CZ38" s="308" t="n"/>
      <c r="DA38" s="308" t="n"/>
    </row>
    <row r="39" ht="21" customHeight="1" s="590">
      <c r="A39" s="421" t="inlineStr">
        <is>
          <t>Techno Retail</t>
        </is>
      </c>
      <c r="B39" s="265" t="inlineStr">
        <is>
          <t>Supply chain: costi, mercato e digitalizzazione le priorità del 2025</t>
        </is>
      </c>
      <c r="C39" s="266" t="n">
        <v>45674</v>
      </c>
      <c r="D39" s="267" t="inlineStr">
        <is>
          <t>Q1</t>
        </is>
      </c>
      <c r="E39" s="267" t="inlineStr">
        <is>
          <t>IT</t>
        </is>
      </c>
      <c r="F39" s="268" t="inlineStr">
        <is>
          <t>EMEA</t>
        </is>
      </c>
      <c r="G39" s="421" t="n"/>
      <c r="H39" s="269" t="n"/>
      <c r="I39" s="421" t="n"/>
      <c r="J39" s="421" t="n"/>
      <c r="K39" s="421" t="n"/>
      <c r="L39" s="421" t="n"/>
      <c r="M39" s="421" t="n"/>
      <c r="N39" s="421" t="n"/>
      <c r="O39" s="421" t="n"/>
      <c r="P39" s="421" t="n"/>
      <c r="Q39" s="421" t="n"/>
      <c r="R39" s="270" t="n"/>
      <c r="S39" s="421" t="n"/>
      <c r="T39" s="421" t="n"/>
      <c r="U39" s="421" t="n"/>
      <c r="V39" s="421" t="n"/>
      <c r="W39" s="421" t="n"/>
      <c r="X39" s="421" t="n"/>
      <c r="Y39" s="421" t="n"/>
      <c r="Z39" s="421" t="n"/>
      <c r="AA39" s="421" t="n"/>
      <c r="AB39" s="421" t="n"/>
      <c r="AC39" s="421" t="n"/>
      <c r="AD39" s="421" t="n"/>
      <c r="AE39" s="421" t="n"/>
      <c r="AF39" s="421" t="n"/>
      <c r="AG39" s="421" t="n"/>
      <c r="AH39" s="421" t="n"/>
      <c r="AI39" s="421" t="n"/>
      <c r="AJ39" s="297" t="n"/>
      <c r="AK39" s="297" t="n"/>
      <c r="AL39" s="284" t="n"/>
      <c r="AM39" s="297" t="n"/>
      <c r="AN39" s="285" t="inlineStr">
        <is>
          <t>x</t>
        </is>
      </c>
      <c r="AO39" s="297" t="n"/>
      <c r="AP39" s="297" t="n"/>
      <c r="AQ39" s="297" t="inlineStr">
        <is>
          <t>x</t>
        </is>
      </c>
      <c r="AR39" s="297" t="n"/>
      <c r="AS39" s="297" t="n"/>
      <c r="AT39" s="285" t="inlineStr">
        <is>
          <t>0</t>
        </is>
      </c>
      <c r="AU39" s="297" t="inlineStr">
        <is>
          <t>0</t>
        </is>
      </c>
      <c r="AV39" s="297" t="inlineStr">
        <is>
          <t>0</t>
        </is>
      </c>
      <c r="AW39" s="297" t="inlineStr">
        <is>
          <t>0</t>
        </is>
      </c>
      <c r="AX39" s="297" t="inlineStr">
        <is>
          <t>0</t>
        </is>
      </c>
      <c r="AY39" s="286" t="inlineStr">
        <is>
          <t>2</t>
        </is>
      </c>
      <c r="AZ39" s="286" t="inlineStr">
        <is>
          <t>0</t>
        </is>
      </c>
      <c r="BA39" s="287" t="inlineStr">
        <is>
          <t>0</t>
        </is>
      </c>
      <c r="BB39" s="286" t="inlineStr">
        <is>
          <t>0</t>
        </is>
      </c>
      <c r="BC39" s="286" t="inlineStr">
        <is>
          <t>0</t>
        </is>
      </c>
      <c r="BD39" s="286" t="inlineStr">
        <is>
          <t>0</t>
        </is>
      </c>
      <c r="BE39" s="286" t="inlineStr">
        <is>
          <t>0</t>
        </is>
      </c>
      <c r="BF39" s="286" t="inlineStr">
        <is>
          <t>0</t>
        </is>
      </c>
      <c r="BG39" s="286" t="inlineStr">
        <is>
          <t>0</t>
        </is>
      </c>
      <c r="BH39" s="297" t="inlineStr">
        <is>
          <t>0</t>
        </is>
      </c>
      <c r="BI39" s="297" t="inlineStr">
        <is>
          <t>0</t>
        </is>
      </c>
      <c r="BJ39" s="297" t="inlineStr">
        <is>
          <t>0</t>
        </is>
      </c>
      <c r="BK39" s="297" t="inlineStr">
        <is>
          <t>0</t>
        </is>
      </c>
      <c r="BL39" s="297" t="inlineStr">
        <is>
          <t>5</t>
        </is>
      </c>
      <c r="BM39" s="297" t="inlineStr">
        <is>
          <t>0</t>
        </is>
      </c>
      <c r="BN39" s="297" t="inlineStr">
        <is>
          <t>0</t>
        </is>
      </c>
      <c r="BO39" s="285" t="inlineStr">
        <is>
          <t>0</t>
        </is>
      </c>
      <c r="BP39" s="297" t="inlineStr">
        <is>
          <t>0</t>
        </is>
      </c>
      <c r="BQ39" s="297" t="inlineStr">
        <is>
          <t>0</t>
        </is>
      </c>
      <c r="BR39" s="297" t="inlineStr">
        <is>
          <t>0</t>
        </is>
      </c>
      <c r="BS39" s="297" t="inlineStr">
        <is>
          <t>0</t>
        </is>
      </c>
      <c r="BT39" s="297" t="inlineStr">
        <is>
          <t>0</t>
        </is>
      </c>
      <c r="BU39" s="297" t="inlineStr">
        <is>
          <t>0</t>
        </is>
      </c>
      <c r="BV39" s="297" t="inlineStr">
        <is>
          <t>0</t>
        </is>
      </c>
      <c r="BW39" s="288" t="inlineStr">
        <is>
          <t>0</t>
        </is>
      </c>
      <c r="BX39" s="276">
        <f>SUM(IF(COUNTIF(#REF!, "*1.*"), 2, 0), IF(COUNTIF(#REF!, "*2.*"), 2, 0), IF(COUNTIF(#REF!, "*3.*"), 2, 0), IF(COUNTIF(#REF!, "*4.*"), 2, 0), IF(COUNTIF(#REF!, "*5.*"), 2, 0), IF(COUNTIF(#REF!, "*6.*"), 2, 0))</f>
        <v/>
      </c>
      <c r="BY39" s="277">
        <f t="array" ref="BY39">SUM(VALUE(AT39),VALUE(AU39),VALUE(AV39),VALUE(AW39),VALUE(AX39),VALUE(AY39),VALUE(AZ39),VALUE(BB39),VALUE(BC39),VALUE(BD39),VALUE(BE39),VALUE(BF39),VALUE(BG39),VALUE(BH39),VALUE(BI39),VALUE(BJ39),VALUE(BK39),VALUE(BL39),VALUE(BM39),VALUE(BN39),VALUE(BO39),VALUE(BP39),VALUE(BQ39),VALUE(BR39),VALUE(BS39),VALUE(BT39),VALUE(BU39),VALUE(BV39),VALUE(BW39))</f>
        <v/>
      </c>
      <c r="BZ39" s="303" t="n"/>
      <c r="CA39" s="303" t="n"/>
      <c r="CB39" s="303" t="n"/>
      <c r="CC39" s="303" t="n"/>
      <c r="CD39" s="303" t="n"/>
      <c r="CE39" s="303" t="n"/>
      <c r="CF39" s="303" t="n"/>
      <c r="CG39" s="303" t="n"/>
      <c r="CH39" s="303" t="n"/>
      <c r="CI39" s="303" t="n"/>
      <c r="CJ39" s="303" t="n"/>
      <c r="CK39" s="303" t="n"/>
      <c r="CL39" s="303" t="n"/>
      <c r="CM39" s="303" t="n"/>
      <c r="CN39" s="303" t="n"/>
      <c r="CO39" s="303" t="n"/>
      <c r="CP39" s="303" t="n"/>
      <c r="CQ39" s="303" t="n"/>
      <c r="CR39" s="279" t="n">
        <v>27</v>
      </c>
      <c r="CS39" s="280">
        <f t="array" ref="CS39">AVERAGE(Value(BY39),value(CR39))</f>
        <v/>
      </c>
      <c r="CT39" s="421">
        <f>(IF(OR(MediaScorecard!BH39="x", MediaScorecard!BI39="x",MediaScorecard!BJ39="x",MediaScorecard!BK39="x",MediaScorecard!BL39="x"),1, 2))</f>
        <v/>
      </c>
      <c r="CU39" s="304" t="n"/>
      <c r="CX39" s="305" t="n"/>
      <c r="CY39" s="304" t="n"/>
      <c r="CZ39" s="304" t="n"/>
      <c r="DA39" s="304" t="n"/>
    </row>
    <row r="40" ht="21" customHeight="1" s="590">
      <c r="A40" s="421" t="inlineStr">
        <is>
          <t>Dagens Naringsliv</t>
        </is>
      </c>
      <c r="B40" s="265" t="inlineStr">
        <is>
          <t>Trimble contributes digital tools to Nacka's urban development project</t>
        </is>
      </c>
      <c r="C40" s="266" t="n">
        <v>45674</v>
      </c>
      <c r="D40" s="267" t="inlineStr">
        <is>
          <t>Q1</t>
        </is>
      </c>
      <c r="E40" s="267" t="inlineStr">
        <is>
          <t>SE</t>
        </is>
      </c>
      <c r="F40" s="268" t="inlineStr">
        <is>
          <t>EMEA</t>
        </is>
      </c>
      <c r="G40" s="421" t="n"/>
      <c r="H40" s="269" t="inlineStr">
        <is>
          <t>x</t>
        </is>
      </c>
      <c r="I40" s="421" t="n"/>
      <c r="J40" s="421" t="n"/>
      <c r="K40" s="421" t="n"/>
      <c r="L40" s="421" t="inlineStr">
        <is>
          <t>x</t>
        </is>
      </c>
      <c r="M40" s="421" t="n"/>
      <c r="N40" s="421" t="n"/>
      <c r="O40" s="421" t="n"/>
      <c r="P40" s="421" t="n"/>
      <c r="Q40" s="421" t="n"/>
      <c r="R40" s="270" t="n"/>
      <c r="S40" s="421" t="n"/>
      <c r="T40" s="421" t="n"/>
      <c r="U40" s="421" t="n"/>
      <c r="V40" s="421" t="n"/>
      <c r="W40" s="421" t="n"/>
      <c r="X40" s="421" t="n"/>
      <c r="Y40" s="421" t="n"/>
      <c r="Z40" s="421" t="n"/>
      <c r="AA40" s="421" t="n"/>
      <c r="AB40" s="421" t="n"/>
      <c r="AC40" s="421" t="n"/>
      <c r="AD40" s="421" t="n"/>
      <c r="AE40" s="421" t="n"/>
      <c r="AF40" s="421" t="n"/>
      <c r="AG40" s="421" t="n"/>
      <c r="AH40" s="421" t="n"/>
      <c r="AI40" s="421" t="n"/>
      <c r="AJ40" s="297" t="n"/>
      <c r="AK40" s="297" t="n"/>
      <c r="AL40" s="284" t="n"/>
      <c r="AM40" s="297" t="n"/>
      <c r="AN40" s="285" t="n"/>
      <c r="AO40" s="297" t="n"/>
      <c r="AP40" s="297" t="n"/>
      <c r="AQ40" s="297" t="n"/>
      <c r="AR40" s="297" t="n"/>
      <c r="AS40" s="297" t="n"/>
      <c r="AT40" s="285" t="inlineStr">
        <is>
          <t>0</t>
        </is>
      </c>
      <c r="AU40" s="297" t="inlineStr">
        <is>
          <t>0</t>
        </is>
      </c>
      <c r="AV40" s="297" t="inlineStr">
        <is>
          <t>0</t>
        </is>
      </c>
      <c r="AW40" s="297" t="inlineStr">
        <is>
          <t>0</t>
        </is>
      </c>
      <c r="AX40" s="297" t="inlineStr">
        <is>
          <t>0</t>
        </is>
      </c>
      <c r="AY40" s="286" t="inlineStr">
        <is>
          <t>2</t>
        </is>
      </c>
      <c r="AZ40" s="286" t="inlineStr">
        <is>
          <t>0</t>
        </is>
      </c>
      <c r="BA40" s="287" t="inlineStr">
        <is>
          <t>0</t>
        </is>
      </c>
      <c r="BB40" s="286" t="inlineStr">
        <is>
          <t>0</t>
        </is>
      </c>
      <c r="BC40" s="286" t="inlineStr">
        <is>
          <t>0</t>
        </is>
      </c>
      <c r="BD40" s="286" t="inlineStr">
        <is>
          <t>0</t>
        </is>
      </c>
      <c r="BE40" s="286" t="inlineStr">
        <is>
          <t>0</t>
        </is>
      </c>
      <c r="BF40" s="286" t="inlineStr">
        <is>
          <t>0</t>
        </is>
      </c>
      <c r="BG40" s="286" t="inlineStr">
        <is>
          <t>0</t>
        </is>
      </c>
      <c r="BH40" s="297" t="inlineStr">
        <is>
          <t>0</t>
        </is>
      </c>
      <c r="BI40" s="297" t="inlineStr">
        <is>
          <t>0</t>
        </is>
      </c>
      <c r="BJ40" s="297" t="inlineStr">
        <is>
          <t>0</t>
        </is>
      </c>
      <c r="BK40" s="297" t="inlineStr">
        <is>
          <t>0</t>
        </is>
      </c>
      <c r="BL40" s="297" t="inlineStr">
        <is>
          <t>5</t>
        </is>
      </c>
      <c r="BM40" s="297" t="inlineStr">
        <is>
          <t>0</t>
        </is>
      </c>
      <c r="BN40" s="297" t="inlineStr">
        <is>
          <t>0</t>
        </is>
      </c>
      <c r="BO40" s="285" t="inlineStr">
        <is>
          <t>0</t>
        </is>
      </c>
      <c r="BP40" s="297" t="inlineStr">
        <is>
          <t>0</t>
        </is>
      </c>
      <c r="BQ40" s="297" t="inlineStr">
        <is>
          <t>0</t>
        </is>
      </c>
      <c r="BR40" s="297" t="inlineStr">
        <is>
          <t>0</t>
        </is>
      </c>
      <c r="BS40" s="297" t="inlineStr">
        <is>
          <t>12</t>
        </is>
      </c>
      <c r="BT40" s="297" t="inlineStr">
        <is>
          <t>0</t>
        </is>
      </c>
      <c r="BU40" s="297" t="inlineStr">
        <is>
          <t>0</t>
        </is>
      </c>
      <c r="BV40" s="297" t="inlineStr">
        <is>
          <t>0</t>
        </is>
      </c>
      <c r="BW40" s="288" t="inlineStr">
        <is>
          <t>0</t>
        </is>
      </c>
      <c r="BX40" s="276">
        <f>SUM(IF(COUNTIF(#REF!, "*1.*"), 2, 0), IF(COUNTIF(#REF!, "*2.*"), 2, 0), IF(COUNTIF(#REF!, "*3.*"), 2, 0), IF(COUNTIF(#REF!, "*4.*"), 2, 0), IF(COUNTIF(#REF!, "*5.*"), 2, 0), IF(COUNTIF(#REF!, "*6.*"), 2, 0))</f>
        <v/>
      </c>
      <c r="BY40" s="277">
        <f t="array" ref="BY40">SUM(VALUE(AT40),VALUE(AU40),VALUE(AV40),VALUE(AW40),VALUE(AX40),VALUE(AY40),VALUE(AZ40),VALUE(BB40),VALUE(BC40),VALUE(BD40),VALUE(BE40),VALUE(BF40),VALUE(BG40),VALUE(BH40),VALUE(BI40),VALUE(BJ40),VALUE(BK40),VALUE(BL40),VALUE(BM40),VALUE(BN40),VALUE(BO40),VALUE(BP40),VALUE(BQ40),VALUE(BR40),VALUE(BS40),VALUE(BT40),VALUE(BU40),VALUE(BV40),VALUE(BW40))</f>
        <v/>
      </c>
      <c r="BZ40" s="307" t="n"/>
      <c r="CA40" s="307" t="n"/>
      <c r="CB40" s="307" t="n"/>
      <c r="CC40" s="307" t="n"/>
      <c r="CD40" s="307" t="n"/>
      <c r="CE40" s="307" t="n"/>
      <c r="CF40" s="307" t="n"/>
      <c r="CG40" s="307" t="n"/>
      <c r="CH40" s="307" t="n"/>
      <c r="CI40" s="307" t="n"/>
      <c r="CJ40" s="307" t="n"/>
      <c r="CK40" s="307" t="n"/>
      <c r="CL40" s="307" t="n"/>
      <c r="CM40" s="307" t="n"/>
      <c r="CN40" s="307" t="n"/>
      <c r="CO40" s="307" t="n"/>
      <c r="CP40" s="307" t="n"/>
      <c r="CQ40" s="307" t="n"/>
      <c r="CR40" s="279" t="n">
        <v>24</v>
      </c>
      <c r="CS40" s="280">
        <f t="array" ref="CS40">AVERAGE(Value(BY40),value(CR40))</f>
        <v/>
      </c>
      <c r="CT40" s="421">
        <f>(IF(OR(MediaScorecard!BH40="x", MediaScorecard!BI40="x",MediaScorecard!BJ40="x",MediaScorecard!BK40="x",MediaScorecard!BL40="x"),1, 2))</f>
        <v/>
      </c>
      <c r="CU40" s="308" t="n"/>
      <c r="CX40" s="309" t="n"/>
      <c r="CY40" s="308" t="n"/>
      <c r="CZ40" s="308" t="n"/>
      <c r="DA40" s="308" t="n"/>
    </row>
    <row r="41" ht="21" customHeight="1" s="590">
      <c r="A41" s="421" t="inlineStr">
        <is>
          <t>Highways Today</t>
        </is>
      </c>
      <c r="B41" s="265" t="inlineStr">
        <is>
          <t>Trimble Transforming Construction with Subscription Bundles - Highways Today</t>
        </is>
      </c>
      <c r="C41" s="266" t="n">
        <v>45672</v>
      </c>
      <c r="D41" s="267" t="inlineStr">
        <is>
          <t>Q1</t>
        </is>
      </c>
      <c r="E41" s="267" t="inlineStr">
        <is>
          <t>UK</t>
        </is>
      </c>
      <c r="F41" s="268" t="inlineStr">
        <is>
          <t>Global</t>
        </is>
      </c>
      <c r="G41" s="421" t="n"/>
      <c r="H41" s="269" t="n"/>
      <c r="I41" s="421" t="n"/>
      <c r="J41" s="421" t="n"/>
      <c r="K41" s="421" t="n"/>
      <c r="L41" s="421" t="n"/>
      <c r="M41" s="421" t="n"/>
      <c r="N41" s="421" t="n"/>
      <c r="O41" s="421" t="n"/>
      <c r="P41" s="421" t="n"/>
      <c r="Q41" s="421" t="n"/>
      <c r="R41" s="270" t="inlineStr">
        <is>
          <t>x</t>
        </is>
      </c>
      <c r="S41" s="421" t="inlineStr">
        <is>
          <t>x</t>
        </is>
      </c>
      <c r="T41" s="421" t="n"/>
      <c r="U41" s="421" t="n"/>
      <c r="V41" s="421" t="n"/>
      <c r="W41" s="421" t="n"/>
      <c r="X41" s="421" t="n"/>
      <c r="Y41" s="421" t="n"/>
      <c r="Z41" s="421" t="n"/>
      <c r="AA41" s="421" t="n"/>
      <c r="AB41" s="421" t="n"/>
      <c r="AC41" s="421" t="n"/>
      <c r="AD41" s="421" t="n"/>
      <c r="AE41" s="421" t="n"/>
      <c r="AF41" s="421" t="n"/>
      <c r="AG41" s="421" t="n"/>
      <c r="AH41" s="421" t="n"/>
      <c r="AI41" s="421" t="n"/>
      <c r="AJ41" s="297" t="n"/>
      <c r="AK41" s="297" t="n"/>
      <c r="AL41" s="284" t="n"/>
      <c r="AM41" s="297" t="n"/>
      <c r="AN41" s="285" t="n"/>
      <c r="AO41" s="297" t="n"/>
      <c r="AP41" s="297" t="n"/>
      <c r="AQ41" s="297" t="n"/>
      <c r="AR41" s="297" t="n"/>
      <c r="AS41" s="297" t="n"/>
      <c r="AT41" s="285" t="inlineStr">
        <is>
          <t>0</t>
        </is>
      </c>
      <c r="AU41" s="297" t="inlineStr">
        <is>
          <t>0</t>
        </is>
      </c>
      <c r="AV41" s="297" t="inlineStr">
        <is>
          <t>0</t>
        </is>
      </c>
      <c r="AW41" s="297" t="inlineStr">
        <is>
          <t>0</t>
        </is>
      </c>
      <c r="AX41" s="297" t="inlineStr">
        <is>
          <t>0</t>
        </is>
      </c>
      <c r="AY41" s="286" t="inlineStr">
        <is>
          <t>2</t>
        </is>
      </c>
      <c r="AZ41" s="286" t="inlineStr">
        <is>
          <t>0</t>
        </is>
      </c>
      <c r="BA41" s="287" t="inlineStr">
        <is>
          <t>0</t>
        </is>
      </c>
      <c r="BB41" s="286" t="inlineStr">
        <is>
          <t>0</t>
        </is>
      </c>
      <c r="BC41" s="286" t="inlineStr">
        <is>
          <t>5</t>
        </is>
      </c>
      <c r="BD41" s="286" t="inlineStr">
        <is>
          <t>3</t>
        </is>
      </c>
      <c r="BE41" s="286" t="inlineStr">
        <is>
          <t>3</t>
        </is>
      </c>
      <c r="BF41" s="286" t="inlineStr">
        <is>
          <t>0</t>
        </is>
      </c>
      <c r="BG41" s="286" t="inlineStr">
        <is>
          <t>0</t>
        </is>
      </c>
      <c r="BH41" s="297" t="inlineStr">
        <is>
          <t>0</t>
        </is>
      </c>
      <c r="BI41" s="297" t="inlineStr">
        <is>
          <t>0</t>
        </is>
      </c>
      <c r="BJ41" s="297" t="inlineStr">
        <is>
          <t>0</t>
        </is>
      </c>
      <c r="BK41" s="297" t="inlineStr">
        <is>
          <t>0</t>
        </is>
      </c>
      <c r="BL41" s="297" t="inlineStr">
        <is>
          <t>5</t>
        </is>
      </c>
      <c r="BM41" s="297" t="inlineStr">
        <is>
          <t>0</t>
        </is>
      </c>
      <c r="BN41" s="297" t="inlineStr">
        <is>
          <t>0</t>
        </is>
      </c>
      <c r="BO41" s="285" t="inlineStr">
        <is>
          <t>0</t>
        </is>
      </c>
      <c r="BP41" s="297" t="inlineStr">
        <is>
          <t>0</t>
        </is>
      </c>
      <c r="BQ41" s="297" t="inlineStr">
        <is>
          <t>0</t>
        </is>
      </c>
      <c r="BR41" s="297" t="inlineStr">
        <is>
          <t>0</t>
        </is>
      </c>
      <c r="BS41" s="297" t="inlineStr">
        <is>
          <t>0</t>
        </is>
      </c>
      <c r="BT41" s="297" t="inlineStr">
        <is>
          <t>0</t>
        </is>
      </c>
      <c r="BU41" s="297" t="inlineStr">
        <is>
          <t>0</t>
        </is>
      </c>
      <c r="BV41" s="297" t="inlineStr">
        <is>
          <t>0</t>
        </is>
      </c>
      <c r="BW41" s="288" t="inlineStr">
        <is>
          <t>0</t>
        </is>
      </c>
      <c r="BX41" s="276">
        <f>SUM(IF(COUNTIF(#REF!, "*1.*"), 2, 0), IF(COUNTIF(#REF!, "*2.*"), 2, 0), IF(COUNTIF(#REF!, "*3.*"), 2, 0), IF(COUNTIF(#REF!, "*4.*"), 2, 0), IF(COUNTIF(#REF!, "*5.*"), 2, 0), IF(COUNTIF(#REF!, "*6.*"), 2, 0))</f>
        <v/>
      </c>
      <c r="BY41" s="277">
        <f t="array" ref="BY41">SUM(VALUE(AT41),VALUE(AU41),VALUE(AV41),VALUE(AW41),VALUE(AX41),VALUE(AY41),VALUE(AZ41),VALUE(BB41),VALUE(BC41),VALUE(BD41),VALUE(BE41),VALUE(BF41),VALUE(BG41),VALUE(BH41),VALUE(BI41),VALUE(BJ41),VALUE(BK41),VALUE(BL41),VALUE(BM41),VALUE(BN41),VALUE(BO41),VALUE(BP41),VALUE(BQ41),VALUE(BR41),VALUE(BS41),VALUE(BT41),VALUE(BU41),VALUE(BV41),VALUE(BW41))</f>
        <v/>
      </c>
      <c r="BZ41" s="307" t="n"/>
      <c r="CA41" s="307" t="n"/>
      <c r="CB41" s="307" t="n"/>
      <c r="CC41" s="307" t="n"/>
      <c r="CD41" s="307" t="n"/>
      <c r="CE41" s="307" t="n"/>
      <c r="CF41" s="307" t="n"/>
      <c r="CG41" s="307" t="n"/>
      <c r="CH41" s="307" t="n"/>
      <c r="CI41" s="307" t="n"/>
      <c r="CJ41" s="307" t="n"/>
      <c r="CK41" s="307" t="n"/>
      <c r="CL41" s="307" t="n"/>
      <c r="CM41" s="307" t="n"/>
      <c r="CN41" s="307" t="n"/>
      <c r="CO41" s="307" t="n"/>
      <c r="CP41" s="307" t="n"/>
      <c r="CQ41" s="307" t="n"/>
      <c r="CR41" s="279" t="n">
        <v>23</v>
      </c>
      <c r="CS41" s="280">
        <f t="array" ref="CS41">AVERAGE(Value(BY41),value(CR41))</f>
        <v/>
      </c>
      <c r="CT41" s="421">
        <f>(IF(OR(MediaScorecard!BH41="x", MediaScorecard!BI41="x",MediaScorecard!BJ41="x",MediaScorecard!BK41="x",MediaScorecard!BL41="x"),1, 2))</f>
        <v/>
      </c>
      <c r="CU41" s="308" t="n"/>
      <c r="CX41" s="309" t="n"/>
      <c r="CY41" s="308" t="n"/>
      <c r="CZ41" s="308" t="n"/>
      <c r="DA41" s="308" t="n"/>
    </row>
    <row r="42" ht="21" customHeight="1" s="590">
      <c r="A42" s="421" t="inlineStr">
        <is>
          <t>Plant &amp; Civil Engineer</t>
        </is>
      </c>
      <c r="B42" s="265" t="inlineStr">
        <is>
          <t>Trimble Introduces New Tiered Subscription Bundles for Contractors</t>
        </is>
      </c>
      <c r="C42" s="266" t="n">
        <v>45672</v>
      </c>
      <c r="D42" s="267" t="inlineStr">
        <is>
          <t>Q1</t>
        </is>
      </c>
      <c r="E42" s="267" t="inlineStr">
        <is>
          <t>EI</t>
        </is>
      </c>
      <c r="F42" s="268" t="inlineStr">
        <is>
          <t>EMEA</t>
        </is>
      </c>
      <c r="G42" s="421" t="n"/>
      <c r="H42" s="269" t="n"/>
      <c r="I42" s="421" t="n"/>
      <c r="J42" s="421" t="n"/>
      <c r="K42" s="421" t="n"/>
      <c r="L42" s="421" t="n"/>
      <c r="M42" s="421" t="n"/>
      <c r="N42" s="421" t="n"/>
      <c r="O42" s="421" t="n"/>
      <c r="P42" s="421" t="n"/>
      <c r="Q42" s="421" t="n"/>
      <c r="R42" s="270" t="inlineStr">
        <is>
          <t>x</t>
        </is>
      </c>
      <c r="S42" s="421" t="inlineStr">
        <is>
          <t>x</t>
        </is>
      </c>
      <c r="T42" s="421" t="n"/>
      <c r="U42" s="421" t="n"/>
      <c r="V42" s="421" t="n"/>
      <c r="W42" s="421" t="n"/>
      <c r="X42" s="421" t="n"/>
      <c r="Y42" s="421" t="n"/>
      <c r="Z42" s="421" t="n"/>
      <c r="AA42" s="421" t="n"/>
      <c r="AB42" s="421" t="n"/>
      <c r="AC42" s="421" t="n"/>
      <c r="AD42" s="421" t="n"/>
      <c r="AE42" s="421" t="n"/>
      <c r="AF42" s="421" t="n"/>
      <c r="AG42" s="421" t="n"/>
      <c r="AH42" s="421" t="n"/>
      <c r="AI42" s="421" t="n"/>
      <c r="AJ42" s="297" t="n"/>
      <c r="AK42" s="297" t="n"/>
      <c r="AL42" s="284" t="n"/>
      <c r="AM42" s="297" t="n"/>
      <c r="AN42" s="285" t="n"/>
      <c r="AO42" s="297" t="n"/>
      <c r="AP42" s="297" t="n"/>
      <c r="AQ42" s="297" t="n"/>
      <c r="AR42" s="297" t="n"/>
      <c r="AS42" s="297" t="n"/>
      <c r="AT42" s="285" t="inlineStr">
        <is>
          <t>0</t>
        </is>
      </c>
      <c r="AU42" s="297" t="inlineStr">
        <is>
          <t>0</t>
        </is>
      </c>
      <c r="AV42" s="297" t="inlineStr">
        <is>
          <t>0</t>
        </is>
      </c>
      <c r="AW42" s="297" t="inlineStr">
        <is>
          <t>0</t>
        </is>
      </c>
      <c r="AX42" s="297" t="inlineStr">
        <is>
          <t>0</t>
        </is>
      </c>
      <c r="AY42" s="286" t="inlineStr">
        <is>
          <t>2</t>
        </is>
      </c>
      <c r="AZ42" s="286" t="inlineStr">
        <is>
          <t>0</t>
        </is>
      </c>
      <c r="BA42" s="287" t="inlineStr">
        <is>
          <t>0</t>
        </is>
      </c>
      <c r="BB42" s="286" t="inlineStr">
        <is>
          <t>0</t>
        </is>
      </c>
      <c r="BC42" s="286" t="inlineStr">
        <is>
          <t>5</t>
        </is>
      </c>
      <c r="BD42" s="286" t="inlineStr">
        <is>
          <t>3</t>
        </is>
      </c>
      <c r="BE42" s="286" t="inlineStr">
        <is>
          <t>3</t>
        </is>
      </c>
      <c r="BF42" s="286" t="inlineStr">
        <is>
          <t>0</t>
        </is>
      </c>
      <c r="BG42" s="286" t="inlineStr">
        <is>
          <t>0</t>
        </is>
      </c>
      <c r="BH42" s="297" t="inlineStr">
        <is>
          <t>0</t>
        </is>
      </c>
      <c r="BI42" s="297" t="inlineStr">
        <is>
          <t>0</t>
        </is>
      </c>
      <c r="BJ42" s="297" t="inlineStr">
        <is>
          <t>0</t>
        </is>
      </c>
      <c r="BK42" s="297" t="inlineStr">
        <is>
          <t>0</t>
        </is>
      </c>
      <c r="BL42" s="297" t="inlineStr">
        <is>
          <t>5</t>
        </is>
      </c>
      <c r="BM42" s="297" t="inlineStr">
        <is>
          <t>0</t>
        </is>
      </c>
      <c r="BN42" s="297" t="inlineStr">
        <is>
          <t>0</t>
        </is>
      </c>
      <c r="BO42" s="285" t="inlineStr">
        <is>
          <t>0</t>
        </is>
      </c>
      <c r="BP42" s="297" t="inlineStr">
        <is>
          <t>0</t>
        </is>
      </c>
      <c r="BQ42" s="297" t="inlineStr">
        <is>
          <t>0</t>
        </is>
      </c>
      <c r="BR42" s="297" t="inlineStr">
        <is>
          <t>0</t>
        </is>
      </c>
      <c r="BS42" s="297" t="inlineStr">
        <is>
          <t>0</t>
        </is>
      </c>
      <c r="BT42" s="297" t="inlineStr">
        <is>
          <t>0</t>
        </is>
      </c>
      <c r="BU42" s="297" t="inlineStr">
        <is>
          <t>0</t>
        </is>
      </c>
      <c r="BV42" s="297" t="inlineStr">
        <is>
          <t>0</t>
        </is>
      </c>
      <c r="BW42" s="288" t="inlineStr">
        <is>
          <t>0</t>
        </is>
      </c>
      <c r="BX42" s="276">
        <f>SUM(IF(COUNTIF(#REF!, "*1.*"), 2, 0), IF(COUNTIF(#REF!, "*2.*"), 2, 0), IF(COUNTIF(#REF!, "*3.*"), 2, 0), IF(COUNTIF(#REF!, "*4.*"), 2, 0), IF(COUNTIF(#REF!, "*5.*"), 2, 0), IF(COUNTIF(#REF!, "*6.*"), 2, 0))</f>
        <v/>
      </c>
      <c r="BY42" s="277">
        <f t="array" ref="BY42">SUM(VALUE(AT42),VALUE(AU42),VALUE(AV42),VALUE(AW42),VALUE(AX42),VALUE(AY42),VALUE(AZ42),VALUE(BB42),VALUE(BC42),VALUE(BD42),VALUE(BE42),VALUE(BF42),VALUE(BG42),VALUE(BH42),VALUE(BI42),VALUE(BJ42),VALUE(BK42),VALUE(BL42),VALUE(BM42),VALUE(BN42),VALUE(BO42),VALUE(BP42),VALUE(BQ42),VALUE(BR42),VALUE(BS42),VALUE(BT42),VALUE(BU42),VALUE(BV42),VALUE(BW42))</f>
        <v/>
      </c>
      <c r="BZ42" s="307" t="n"/>
      <c r="CA42" s="307" t="n"/>
      <c r="CB42" s="307" t="n"/>
      <c r="CC42" s="307" t="n"/>
      <c r="CD42" s="307" t="n"/>
      <c r="CE42" s="307" t="n"/>
      <c r="CF42" s="307" t="n"/>
      <c r="CG42" s="307" t="n"/>
      <c r="CH42" s="307" t="n"/>
      <c r="CI42" s="307" t="n"/>
      <c r="CJ42" s="307" t="n"/>
      <c r="CK42" s="307" t="n"/>
      <c r="CL42" s="307" t="n"/>
      <c r="CM42" s="307" t="n"/>
      <c r="CN42" s="307" t="n"/>
      <c r="CO42" s="307" t="n"/>
      <c r="CP42" s="307" t="n"/>
      <c r="CQ42" s="307" t="n"/>
      <c r="CR42" s="279" t="n">
        <v>15</v>
      </c>
      <c r="CS42" s="280">
        <f t="array" ref="CS42">AVERAGE(Value(BY42),value(CR42))</f>
        <v/>
      </c>
      <c r="CT42" s="421">
        <f>(IF(OR(MediaScorecard!BH42="x", MediaScorecard!BI42="x",MediaScorecard!BJ42="x",MediaScorecard!BK42="x",MediaScorecard!BL42="x"),1, 2))</f>
        <v/>
      </c>
      <c r="CU42" s="308" t="n"/>
      <c r="CV42" s="308" t="n"/>
      <c r="CW42" s="308" t="n"/>
      <c r="CX42" s="309" t="n"/>
      <c r="CY42" s="308" t="n"/>
      <c r="CZ42" s="308" t="n"/>
      <c r="DA42" s="308" t="n"/>
    </row>
    <row r="43" ht="21" customHeight="1" s="590">
      <c r="A43" s="421" t="inlineStr">
        <is>
          <t>ForConstructionPros</t>
        </is>
      </c>
      <c r="B43" s="265" t="inlineStr">
        <is>
          <t xml:space="preserve">Trimble Tackles Tech and Autonomy At Trimble Dimensions </t>
        </is>
      </c>
      <c r="C43" s="266" t="n">
        <v>45673</v>
      </c>
      <c r="D43" s="267" t="inlineStr">
        <is>
          <t>Q1</t>
        </is>
      </c>
      <c r="E43" s="267" t="inlineStr">
        <is>
          <t>US</t>
        </is>
      </c>
      <c r="F43" s="268" t="inlineStr">
        <is>
          <t>NAM</t>
        </is>
      </c>
      <c r="G43" s="421" t="inlineStr">
        <is>
          <t>x</t>
        </is>
      </c>
      <c r="H43" s="269" t="n"/>
      <c r="I43" s="421" t="n"/>
      <c r="J43" s="421" t="n"/>
      <c r="K43" s="421" t="n"/>
      <c r="L43" s="421" t="n"/>
      <c r="M43" s="421" t="n"/>
      <c r="N43" s="421" t="n"/>
      <c r="O43" s="421" t="n"/>
      <c r="P43" s="421" t="n"/>
      <c r="Q43" s="421" t="n"/>
      <c r="R43" s="270" t="inlineStr">
        <is>
          <t>x</t>
        </is>
      </c>
      <c r="S43" s="421" t="inlineStr">
        <is>
          <t>x</t>
        </is>
      </c>
      <c r="T43" s="421" t="n"/>
      <c r="U43" s="421" t="n"/>
      <c r="V43" s="421" t="n"/>
      <c r="W43" s="421" t="n"/>
      <c r="X43" s="421" t="n"/>
      <c r="Y43" s="421" t="n"/>
      <c r="Z43" s="421" t="n"/>
      <c r="AA43" s="421" t="inlineStr">
        <is>
          <t>x</t>
        </is>
      </c>
      <c r="AB43" s="421" t="n"/>
      <c r="AC43" s="421" t="n"/>
      <c r="AD43" s="421" t="n"/>
      <c r="AE43" s="421" t="n"/>
      <c r="AF43" s="421" t="n"/>
      <c r="AG43" s="421" t="n"/>
      <c r="AH43" s="421" t="n"/>
      <c r="AI43" s="421" t="n"/>
      <c r="AJ43" s="297" t="n"/>
      <c r="AK43" s="297" t="n"/>
      <c r="AL43" s="284" t="n"/>
      <c r="AM43" s="297" t="n"/>
      <c r="AN43" s="285" t="n"/>
      <c r="AO43" s="297" t="n"/>
      <c r="AP43" s="297" t="n"/>
      <c r="AQ43" s="297" t="n"/>
      <c r="AR43" s="297" t="n"/>
      <c r="AS43" s="297" t="n"/>
      <c r="AT43" s="285" t="inlineStr">
        <is>
          <t>0</t>
        </is>
      </c>
      <c r="AU43" s="297" t="inlineStr">
        <is>
          <t>12</t>
        </is>
      </c>
      <c r="AV43" s="297" t="inlineStr">
        <is>
          <t>0</t>
        </is>
      </c>
      <c r="AW43" s="297" t="inlineStr">
        <is>
          <t>0</t>
        </is>
      </c>
      <c r="AX43" s="297" t="inlineStr">
        <is>
          <t>0</t>
        </is>
      </c>
      <c r="AY43" s="286" t="inlineStr">
        <is>
          <t>0</t>
        </is>
      </c>
      <c r="AZ43" s="286" t="inlineStr">
        <is>
          <t>0</t>
        </is>
      </c>
      <c r="BA43" s="287" t="inlineStr">
        <is>
          <t>Y</t>
        </is>
      </c>
      <c r="BB43" s="286" t="inlineStr">
        <is>
          <t>0</t>
        </is>
      </c>
      <c r="BC43" s="286" t="inlineStr">
        <is>
          <t>5</t>
        </is>
      </c>
      <c r="BD43" s="286" t="inlineStr">
        <is>
          <t>3</t>
        </is>
      </c>
      <c r="BE43" s="286" t="inlineStr">
        <is>
          <t>3</t>
        </is>
      </c>
      <c r="BF43" s="286" t="inlineStr">
        <is>
          <t>0</t>
        </is>
      </c>
      <c r="BG43" s="286" t="inlineStr">
        <is>
          <t>0</t>
        </is>
      </c>
      <c r="BH43" s="297" t="inlineStr">
        <is>
          <t>0</t>
        </is>
      </c>
      <c r="BI43" s="297" t="inlineStr">
        <is>
          <t>0</t>
        </is>
      </c>
      <c r="BJ43" s="297" t="inlineStr">
        <is>
          <t>0</t>
        </is>
      </c>
      <c r="BK43" s="297" t="inlineStr">
        <is>
          <t>0</t>
        </is>
      </c>
      <c r="BL43" s="297" t="inlineStr">
        <is>
          <t>5</t>
        </is>
      </c>
      <c r="BM43" s="297" t="inlineStr">
        <is>
          <t>0</t>
        </is>
      </c>
      <c r="BN43" s="297" t="inlineStr">
        <is>
          <t>0</t>
        </is>
      </c>
      <c r="BO43" s="285" t="inlineStr">
        <is>
          <t>5</t>
        </is>
      </c>
      <c r="BP43" s="297" t="inlineStr">
        <is>
          <t>5</t>
        </is>
      </c>
      <c r="BQ43" s="297" t="inlineStr">
        <is>
          <t>0</t>
        </is>
      </c>
      <c r="BR43" s="297" t="inlineStr">
        <is>
          <t>0</t>
        </is>
      </c>
      <c r="BS43" s="297" t="inlineStr">
        <is>
          <t>0</t>
        </is>
      </c>
      <c r="BT43" s="297" t="inlineStr">
        <is>
          <t>0</t>
        </is>
      </c>
      <c r="BU43" s="297" t="inlineStr">
        <is>
          <t>0</t>
        </is>
      </c>
      <c r="BV43" s="297" t="inlineStr">
        <is>
          <t>0</t>
        </is>
      </c>
      <c r="BW43" s="288" t="inlineStr">
        <is>
          <t>0</t>
        </is>
      </c>
      <c r="BX43" s="276">
        <f>SUM(IF(COUNTIF(#REF!, "*1.*"), 2, 0), IF(COUNTIF(#REF!, "*2.*"), 2, 0), IF(COUNTIF(#REF!, "*3.*"), 2, 0), IF(COUNTIF(#REF!, "*4.*"), 2, 0), IF(COUNTIF(#REF!, "*5.*"), 2, 0), IF(COUNTIF(#REF!, "*6.*"), 2, 0))</f>
        <v/>
      </c>
      <c r="BY43" s="277">
        <f t="array" ref="BY43">SUM(VALUE(AT43),VALUE(AU43),VALUE(AV43),VALUE(AW43),VALUE(AX43),VALUE(AY43),VALUE(AZ43),VALUE(BB43),VALUE(BC43),VALUE(BD43),VALUE(BE43),VALUE(BF43),VALUE(BG43),VALUE(BH43),VALUE(BI43),VALUE(BJ43),VALUE(BK43),VALUE(BL43),VALUE(BM43),VALUE(BN43),VALUE(BO43),VALUE(BP43),VALUE(BQ43),VALUE(BR43),VALUE(BS43),VALUE(BT43),VALUE(BU43),VALUE(BV43),VALUE(BW43))</f>
        <v/>
      </c>
      <c r="BZ43" s="307" t="n"/>
      <c r="CA43" s="307" t="n"/>
      <c r="CB43" s="307" t="n"/>
      <c r="CC43" s="307" t="n"/>
      <c r="CD43" s="307" t="n"/>
      <c r="CE43" s="307" t="n"/>
      <c r="CF43" s="307" t="n"/>
      <c r="CG43" s="307" t="n"/>
      <c r="CH43" s="307" t="n"/>
      <c r="CI43" s="307" t="n"/>
      <c r="CJ43" s="307" t="n"/>
      <c r="CK43" s="307" t="n"/>
      <c r="CL43" s="307" t="n"/>
      <c r="CM43" s="307" t="n"/>
      <c r="CN43" s="307" t="n"/>
      <c r="CO43" s="307" t="n"/>
      <c r="CP43" s="307" t="n"/>
      <c r="CQ43" s="307" t="n"/>
      <c r="CR43" s="279" t="n">
        <v>36</v>
      </c>
      <c r="CS43" s="280">
        <f t="array" ref="CS43">AVERAGE(Value(BY43),value(CR43))</f>
        <v/>
      </c>
      <c r="CT43" s="421">
        <f>(IF(OR(MediaScorecard!BH43="x", MediaScorecard!BI43="x",MediaScorecard!BJ43="x",MediaScorecard!BK43="x",MediaScorecard!BL43="x"),1, 2))</f>
        <v/>
      </c>
      <c r="CU43" s="308" t="n"/>
      <c r="CV43" s="308" t="n"/>
      <c r="CW43" s="308" t="n"/>
      <c r="CX43" s="309" t="n"/>
      <c r="CY43" s="308" t="n"/>
      <c r="CZ43" s="308" t="n"/>
      <c r="DA43" s="308" t="n"/>
    </row>
    <row r="44" ht="21" customHeight="1" s="590">
      <c r="A44" s="421" t="inlineStr">
        <is>
          <t>Rock Products</t>
        </is>
      </c>
      <c r="B44" s="265" t="inlineStr">
        <is>
          <t xml:space="preserve">Digitally Directed Dredging By Trimble Benefits Off The Grid Fort </t>
        </is>
      </c>
      <c r="C44" s="266" t="n">
        <v>45674</v>
      </c>
      <c r="D44" s="267" t="inlineStr">
        <is>
          <t>Q1</t>
        </is>
      </c>
      <c r="E44" s="267" t="inlineStr">
        <is>
          <t>US</t>
        </is>
      </c>
      <c r="F44" s="268" t="inlineStr">
        <is>
          <t>NAM</t>
        </is>
      </c>
      <c r="G44" s="421" t="n"/>
      <c r="H44" s="269" t="n"/>
      <c r="I44" s="421" t="n"/>
      <c r="J44" s="421" t="n"/>
      <c r="K44" s="421" t="n"/>
      <c r="L44" s="421" t="n"/>
      <c r="M44" s="421" t="n"/>
      <c r="N44" s="421" t="n"/>
      <c r="O44" s="421" t="n"/>
      <c r="P44" s="421" t="n"/>
      <c r="Q44" s="421" t="n"/>
      <c r="R44" s="270" t="inlineStr">
        <is>
          <t>x</t>
        </is>
      </c>
      <c r="S44" s="421" t="inlineStr">
        <is>
          <t>x</t>
        </is>
      </c>
      <c r="T44" s="421" t="n"/>
      <c r="U44" s="421" t="n"/>
      <c r="V44" s="421" t="n"/>
      <c r="W44" s="421" t="n"/>
      <c r="X44" s="421" t="n"/>
      <c r="Y44" s="421" t="inlineStr">
        <is>
          <t>x</t>
        </is>
      </c>
      <c r="Z44" s="421" t="n"/>
      <c r="AA44" s="421" t="inlineStr">
        <is>
          <t>x</t>
        </is>
      </c>
      <c r="AB44" s="421" t="n"/>
      <c r="AC44" s="421" t="n"/>
      <c r="AD44" s="421" t="inlineStr">
        <is>
          <t>x</t>
        </is>
      </c>
      <c r="AE44" s="421" t="n"/>
      <c r="AF44" s="421" t="n"/>
      <c r="AG44" s="421" t="n"/>
      <c r="AH44" s="421" t="n"/>
      <c r="AI44" s="421" t="n"/>
      <c r="AJ44" s="297" t="n"/>
      <c r="AK44" s="297" t="n"/>
      <c r="AL44" s="284" t="n"/>
      <c r="AM44" s="297" t="n"/>
      <c r="AN44" s="285" t="n"/>
      <c r="AO44" s="297" t="n"/>
      <c r="AP44" s="297" t="n"/>
      <c r="AQ44" s="297" t="n"/>
      <c r="AR44" s="297" t="n"/>
      <c r="AS44" s="297" t="n"/>
      <c r="AT44" s="285" t="inlineStr">
        <is>
          <t>0</t>
        </is>
      </c>
      <c r="AU44" s="297" t="inlineStr">
        <is>
          <t>0</t>
        </is>
      </c>
      <c r="AV44" s="297" t="inlineStr">
        <is>
          <t>5</t>
        </is>
      </c>
      <c r="AW44" s="297" t="inlineStr">
        <is>
          <t>0</t>
        </is>
      </c>
      <c r="AX44" s="297" t="inlineStr">
        <is>
          <t>0</t>
        </is>
      </c>
      <c r="AY44" s="286" t="inlineStr">
        <is>
          <t>0</t>
        </is>
      </c>
      <c r="AZ44" s="286" t="inlineStr">
        <is>
          <t>0</t>
        </is>
      </c>
      <c r="BA44" s="287" t="inlineStr">
        <is>
          <t>0</t>
        </is>
      </c>
      <c r="BB44" s="286" t="inlineStr">
        <is>
          <t>0</t>
        </is>
      </c>
      <c r="BC44" s="286" t="inlineStr">
        <is>
          <t>0</t>
        </is>
      </c>
      <c r="BD44" s="286" t="inlineStr">
        <is>
          <t>3</t>
        </is>
      </c>
      <c r="BE44" s="286" t="inlineStr">
        <is>
          <t>3</t>
        </is>
      </c>
      <c r="BF44" s="286" t="inlineStr">
        <is>
          <t>0</t>
        </is>
      </c>
      <c r="BG44" s="286" t="inlineStr">
        <is>
          <t>0</t>
        </is>
      </c>
      <c r="BH44" s="297" t="inlineStr">
        <is>
          <t>0</t>
        </is>
      </c>
      <c r="BI44" s="297" t="inlineStr">
        <is>
          <t>0</t>
        </is>
      </c>
      <c r="BJ44" s="297" t="inlineStr">
        <is>
          <t>0</t>
        </is>
      </c>
      <c r="BK44" s="297" t="inlineStr">
        <is>
          <t>0</t>
        </is>
      </c>
      <c r="BL44" s="297" t="inlineStr">
        <is>
          <t>5</t>
        </is>
      </c>
      <c r="BM44" s="297" t="inlineStr">
        <is>
          <t>0</t>
        </is>
      </c>
      <c r="BN44" s="297" t="inlineStr">
        <is>
          <t>0</t>
        </is>
      </c>
      <c r="BO44" s="285" t="inlineStr">
        <is>
          <t>0</t>
        </is>
      </c>
      <c r="BP44" s="297" t="inlineStr">
        <is>
          <t>0</t>
        </is>
      </c>
      <c r="BQ44" s="297" t="inlineStr">
        <is>
          <t>0</t>
        </is>
      </c>
      <c r="BR44" s="297" t="inlineStr">
        <is>
          <t>0</t>
        </is>
      </c>
      <c r="BS44" s="297" t="inlineStr">
        <is>
          <t>12</t>
        </is>
      </c>
      <c r="BT44" s="297" t="inlineStr">
        <is>
          <t>0</t>
        </is>
      </c>
      <c r="BU44" s="297" t="inlineStr">
        <is>
          <t>0</t>
        </is>
      </c>
      <c r="BV44" s="297" t="inlineStr">
        <is>
          <t>0</t>
        </is>
      </c>
      <c r="BW44" s="288" t="inlineStr">
        <is>
          <t>0</t>
        </is>
      </c>
      <c r="BX44" s="276">
        <f>SUM(IF(COUNTIF(#REF!, "*1.*"), 2, 0), IF(COUNTIF(#REF!, "*2.*"), 2, 0), IF(COUNTIF(#REF!, "*3.*"), 2, 0), IF(COUNTIF(#REF!, "*4.*"), 2, 0), IF(COUNTIF(#REF!, "*5.*"), 2, 0), IF(COUNTIF(#REF!, "*6.*"), 2, 0))</f>
        <v/>
      </c>
      <c r="BY44" s="277">
        <f t="array" ref="BY44">SUM(VALUE(AT44),VALUE(AU44),VALUE(AV44),VALUE(AW44),VALUE(AX44),VALUE(AY44),VALUE(AZ44),VALUE(BB44),VALUE(BC44),VALUE(BD44),VALUE(BE44),VALUE(BF44),VALUE(BG44),VALUE(BH44),VALUE(BI44),VALUE(BJ44),VALUE(BK44),VALUE(BL44),VALUE(BM44),VALUE(BN44),VALUE(BO44),VALUE(BP44),VALUE(BQ44),VALUE(BR44),VALUE(BS44),VALUE(BT44),VALUE(BU44),VALUE(BV44),VALUE(BW44))</f>
        <v/>
      </c>
      <c r="BZ44" s="307" t="n"/>
      <c r="CA44" s="307" t="n"/>
      <c r="CB44" s="307" t="n"/>
      <c r="CC44" s="307" t="n"/>
      <c r="CD44" s="307" t="n"/>
      <c r="CE44" s="307" t="n"/>
      <c r="CF44" s="307" t="n"/>
      <c r="CG44" s="307" t="n"/>
      <c r="CH44" s="307" t="n"/>
      <c r="CI44" s="307" t="n"/>
      <c r="CJ44" s="307" t="n"/>
      <c r="CK44" s="307" t="n"/>
      <c r="CL44" s="307" t="n"/>
      <c r="CM44" s="307" t="n"/>
      <c r="CN44" s="307" t="n"/>
      <c r="CO44" s="307" t="n"/>
      <c r="CP44" s="307" t="n"/>
      <c r="CQ44" s="307" t="n"/>
      <c r="CR44" s="279" t="n">
        <v>24</v>
      </c>
      <c r="CS44" s="280">
        <f t="array" ref="CS44">AVERAGE(Value(BY44),value(CR44))</f>
        <v/>
      </c>
      <c r="CT44" s="421">
        <f>(IF(OR(MediaScorecard!BH44="x", MediaScorecard!BI44="x",MediaScorecard!BJ44="x",MediaScorecard!BK44="x",MediaScorecard!BL44="x"),1, 2))</f>
        <v/>
      </c>
      <c r="CU44" s="308" t="n"/>
      <c r="CV44" s="308" t="n"/>
      <c r="CW44" s="308" t="n"/>
      <c r="CX44" s="309" t="n"/>
      <c r="CY44" s="308" t="n"/>
      <c r="CZ44" s="308" t="n"/>
      <c r="DA44" s="308" t="n"/>
    </row>
    <row r="45" ht="21" customHeight="1" s="590">
      <c r="A45" s="306" t="inlineStr">
        <is>
          <t>Engineering.com</t>
        </is>
      </c>
      <c r="B45" s="265" t="inlineStr">
        <is>
          <t>Trimble Introduces Three Works Subscription Plans for Contractors</t>
        </is>
      </c>
      <c r="C45" s="266" t="n">
        <v>45672</v>
      </c>
      <c r="D45" s="267" t="inlineStr">
        <is>
          <t>Q1</t>
        </is>
      </c>
      <c r="E45" s="267" t="inlineStr">
        <is>
          <t>CA</t>
        </is>
      </c>
      <c r="F45" s="268" t="inlineStr">
        <is>
          <t>NAM</t>
        </is>
      </c>
      <c r="G45" s="421" t="n"/>
      <c r="H45" s="269" t="n"/>
      <c r="I45" s="421" t="n"/>
      <c r="J45" s="421" t="n"/>
      <c r="K45" s="421" t="n"/>
      <c r="L45" s="421" t="n"/>
      <c r="M45" s="421" t="n"/>
      <c r="N45" s="421" t="n"/>
      <c r="O45" s="421" t="n"/>
      <c r="P45" s="421" t="n"/>
      <c r="Q45" s="421" t="n"/>
      <c r="R45" s="270" t="inlineStr">
        <is>
          <t>x</t>
        </is>
      </c>
      <c r="S45" s="421" t="inlineStr">
        <is>
          <t>x</t>
        </is>
      </c>
      <c r="T45" s="421" t="n"/>
      <c r="U45" s="421" t="n"/>
      <c r="V45" s="421" t="n"/>
      <c r="W45" s="421" t="n"/>
      <c r="X45" s="421" t="n"/>
      <c r="Y45" s="421" t="n"/>
      <c r="Z45" s="421" t="n"/>
      <c r="AA45" s="421" t="n"/>
      <c r="AB45" s="421" t="n"/>
      <c r="AC45" s="421" t="n"/>
      <c r="AD45" s="421" t="n"/>
      <c r="AE45" s="421" t="n"/>
      <c r="AF45" s="421" t="n"/>
      <c r="AG45" s="421" t="n"/>
      <c r="AH45" s="421" t="n"/>
      <c r="AI45" s="421" t="n"/>
      <c r="AJ45" s="297" t="n"/>
      <c r="AK45" s="297" t="n"/>
      <c r="AL45" s="284" t="n"/>
      <c r="AM45" s="297" t="n"/>
      <c r="AN45" s="285" t="n"/>
      <c r="AO45" s="297" t="n"/>
      <c r="AP45" s="297" t="n"/>
      <c r="AQ45" s="297" t="n"/>
      <c r="AR45" s="297" t="n"/>
      <c r="AS45" s="297" t="n"/>
      <c r="AT45" s="285" t="inlineStr">
        <is>
          <t>0</t>
        </is>
      </c>
      <c r="AU45" s="297" t="inlineStr">
        <is>
          <t>0</t>
        </is>
      </c>
      <c r="AV45" s="297" t="inlineStr">
        <is>
          <t>0</t>
        </is>
      </c>
      <c r="AW45" s="297" t="inlineStr">
        <is>
          <t>0</t>
        </is>
      </c>
      <c r="AX45" s="297" t="inlineStr">
        <is>
          <t>0</t>
        </is>
      </c>
      <c r="AY45" s="286" t="inlineStr">
        <is>
          <t>2</t>
        </is>
      </c>
      <c r="AZ45" s="286" t="inlineStr">
        <is>
          <t>0</t>
        </is>
      </c>
      <c r="BA45" s="287" t="inlineStr">
        <is>
          <t>0</t>
        </is>
      </c>
      <c r="BB45" s="286" t="inlineStr">
        <is>
          <t>0</t>
        </is>
      </c>
      <c r="BC45" s="286" t="inlineStr">
        <is>
          <t>5</t>
        </is>
      </c>
      <c r="BD45" s="286" t="inlineStr">
        <is>
          <t>3</t>
        </is>
      </c>
      <c r="BE45" s="286" t="inlineStr">
        <is>
          <t>3</t>
        </is>
      </c>
      <c r="BF45" s="286" t="inlineStr">
        <is>
          <t>0</t>
        </is>
      </c>
      <c r="BG45" s="286" t="inlineStr">
        <is>
          <t>0</t>
        </is>
      </c>
      <c r="BH45" s="297" t="inlineStr">
        <is>
          <t>0</t>
        </is>
      </c>
      <c r="BI45" s="297" t="inlineStr">
        <is>
          <t>0</t>
        </is>
      </c>
      <c r="BJ45" s="297" t="inlineStr">
        <is>
          <t>0</t>
        </is>
      </c>
      <c r="BK45" s="297" t="inlineStr">
        <is>
          <t>0</t>
        </is>
      </c>
      <c r="BL45" s="297" t="inlineStr">
        <is>
          <t>5</t>
        </is>
      </c>
      <c r="BM45" s="297" t="inlineStr">
        <is>
          <t>0</t>
        </is>
      </c>
      <c r="BN45" s="297" t="inlineStr">
        <is>
          <t>0</t>
        </is>
      </c>
      <c r="BO45" s="285" t="inlineStr">
        <is>
          <t>0</t>
        </is>
      </c>
      <c r="BP45" s="297" t="inlineStr">
        <is>
          <t>0</t>
        </is>
      </c>
      <c r="BQ45" s="297" t="inlineStr">
        <is>
          <t>0</t>
        </is>
      </c>
      <c r="BR45" s="297" t="inlineStr">
        <is>
          <t>0</t>
        </is>
      </c>
      <c r="BS45" s="297" t="inlineStr">
        <is>
          <t>0</t>
        </is>
      </c>
      <c r="BT45" s="297" t="inlineStr">
        <is>
          <t>0</t>
        </is>
      </c>
      <c r="BU45" s="297" t="inlineStr">
        <is>
          <t>0</t>
        </is>
      </c>
      <c r="BV45" s="297" t="inlineStr">
        <is>
          <t>0</t>
        </is>
      </c>
      <c r="BW45" s="288" t="inlineStr">
        <is>
          <t>0</t>
        </is>
      </c>
      <c r="BX45" s="276">
        <f>SUM(IF(COUNTIF(#REF!, "*1.*"), 2, 0), IF(COUNTIF(#REF!, "*2.*"), 2, 0), IF(COUNTIF(#REF!, "*3.*"), 2, 0), IF(COUNTIF(#REF!, "*4.*"), 2, 0), IF(COUNTIF(#REF!, "*5.*"), 2, 0), IF(COUNTIF(#REF!, "*6.*"), 2, 0))</f>
        <v/>
      </c>
      <c r="BY45" s="277">
        <f t="array" ref="BY45">SUM(VALUE(AT45),VALUE(AU45),VALUE(AV45),VALUE(AW45),VALUE(AX45),VALUE(AY45),VALUE(AZ45),VALUE(BB45),VALUE(BC45),VALUE(BD45),VALUE(BE45),VALUE(BF45),VALUE(BG45),VALUE(BH45),VALUE(BI45),VALUE(BJ45),VALUE(BK45),VALUE(BL45),VALUE(BM45),VALUE(BN45),VALUE(BO45),VALUE(BP45),VALUE(BQ45),VALUE(BR45),VALUE(BS45),VALUE(BT45),VALUE(BU45),VALUE(BV45),VALUE(BW45))</f>
        <v/>
      </c>
      <c r="BZ45" s="307" t="n"/>
      <c r="CA45" s="307" t="n"/>
      <c r="CB45" s="307" t="n"/>
      <c r="CC45" s="307" t="n"/>
      <c r="CD45" s="307" t="n"/>
      <c r="CE45" s="307" t="n"/>
      <c r="CF45" s="307" t="n"/>
      <c r="CG45" s="307" t="n"/>
      <c r="CH45" s="307" t="n"/>
      <c r="CI45" s="307" t="n"/>
      <c r="CJ45" s="307" t="n"/>
      <c r="CK45" s="307" t="n"/>
      <c r="CL45" s="307" t="n"/>
      <c r="CM45" s="307" t="n"/>
      <c r="CN45" s="307" t="n"/>
      <c r="CO45" s="307" t="n"/>
      <c r="CP45" s="307" t="n"/>
      <c r="CQ45" s="307" t="n"/>
      <c r="CR45" s="279" t="n">
        <v>47</v>
      </c>
      <c r="CS45" s="280">
        <f>AVERAGE(Value(BY45),value(CR45))</f>
        <v/>
      </c>
      <c r="CT45" s="421">
        <f>(IF(OR(MediaScorecard!BH45="x", MediaScorecard!BI45="x",MediaScorecard!BJ45="x",MediaScorecard!BK45="x",MediaScorecard!BL45="x"),1, 2))</f>
        <v/>
      </c>
      <c r="CU45" s="308" t="n"/>
      <c r="CV45" s="308" t="n"/>
      <c r="CW45" s="308" t="n"/>
      <c r="CX45" s="309" t="n"/>
      <c r="CY45" s="308" t="n"/>
      <c r="CZ45" s="308" t="n"/>
      <c r="DA45" s="308" t="n"/>
    </row>
    <row r="46" ht="21" customHeight="1" s="590">
      <c r="A46" s="421" t="inlineStr">
        <is>
          <t>Informed Infrastructure</t>
        </is>
      </c>
      <c r="B46" s="265" t="inlineStr">
        <is>
          <t>Trimble Introduces Three Works Subscription Plans for Contractors to Take Advantage of Civil Construction Technology</t>
        </is>
      </c>
      <c r="C46" s="266" t="n">
        <v>45672</v>
      </c>
      <c r="D46" s="267" t="inlineStr">
        <is>
          <t>Q1</t>
        </is>
      </c>
      <c r="E46" s="267" t="inlineStr">
        <is>
          <t>US</t>
        </is>
      </c>
      <c r="F46" s="268" t="inlineStr">
        <is>
          <t>NAM</t>
        </is>
      </c>
      <c r="G46" s="421" t="n"/>
      <c r="H46" s="269" t="n"/>
      <c r="I46" s="421" t="n"/>
      <c r="J46" s="421" t="n"/>
      <c r="K46" s="421" t="n"/>
      <c r="L46" s="421" t="n"/>
      <c r="M46" s="421" t="n"/>
      <c r="N46" s="421" t="n"/>
      <c r="O46" s="421" t="n"/>
      <c r="P46" s="421" t="n"/>
      <c r="Q46" s="421" t="n"/>
      <c r="R46" s="270" t="inlineStr">
        <is>
          <t>x</t>
        </is>
      </c>
      <c r="S46" s="421" t="inlineStr">
        <is>
          <t>x</t>
        </is>
      </c>
      <c r="T46" s="421" t="n"/>
      <c r="U46" s="421" t="n"/>
      <c r="V46" s="421" t="n"/>
      <c r="W46" s="421" t="n"/>
      <c r="X46" s="421" t="n"/>
      <c r="Y46" s="421" t="n"/>
      <c r="Z46" s="421" t="n"/>
      <c r="AA46" s="421" t="n"/>
      <c r="AB46" s="421" t="n"/>
      <c r="AC46" s="421" t="n"/>
      <c r="AD46" s="421" t="n"/>
      <c r="AE46" s="421" t="n"/>
      <c r="AF46" s="421" t="n"/>
      <c r="AG46" s="421" t="n"/>
      <c r="AH46" s="421" t="n"/>
      <c r="AI46" s="421" t="n"/>
      <c r="AJ46" s="297" t="n"/>
      <c r="AK46" s="297" t="n"/>
      <c r="AL46" s="284" t="n"/>
      <c r="AM46" s="297" t="n"/>
      <c r="AN46" s="285" t="n"/>
      <c r="AO46" s="297" t="n"/>
      <c r="AP46" s="297" t="n"/>
      <c r="AQ46" s="297" t="n"/>
      <c r="AR46" s="297" t="n"/>
      <c r="AS46" s="297" t="n"/>
      <c r="AT46" s="285" t="inlineStr">
        <is>
          <t>0</t>
        </is>
      </c>
      <c r="AU46" s="297" t="inlineStr">
        <is>
          <t>0</t>
        </is>
      </c>
      <c r="AV46" s="297" t="inlineStr">
        <is>
          <t>0</t>
        </is>
      </c>
      <c r="AW46" s="297" t="inlineStr">
        <is>
          <t>0</t>
        </is>
      </c>
      <c r="AX46" s="297" t="inlineStr">
        <is>
          <t>0</t>
        </is>
      </c>
      <c r="AY46" s="286" t="inlineStr">
        <is>
          <t>2</t>
        </is>
      </c>
      <c r="AZ46" s="286" t="inlineStr">
        <is>
          <t>0</t>
        </is>
      </c>
      <c r="BA46" s="287" t="inlineStr">
        <is>
          <t>0</t>
        </is>
      </c>
      <c r="BB46" s="286" t="inlineStr">
        <is>
          <t>0</t>
        </is>
      </c>
      <c r="BC46" s="286" t="inlineStr">
        <is>
          <t>5</t>
        </is>
      </c>
      <c r="BD46" s="286" t="inlineStr">
        <is>
          <t>3</t>
        </is>
      </c>
      <c r="BE46" s="286" t="inlineStr">
        <is>
          <t>3</t>
        </is>
      </c>
      <c r="BF46" s="286" t="inlineStr">
        <is>
          <t>0</t>
        </is>
      </c>
      <c r="BG46" s="286" t="inlineStr">
        <is>
          <t>0</t>
        </is>
      </c>
      <c r="BH46" s="297" t="inlineStr">
        <is>
          <t>0</t>
        </is>
      </c>
      <c r="BI46" s="297" t="inlineStr">
        <is>
          <t>0</t>
        </is>
      </c>
      <c r="BJ46" s="297" t="inlineStr">
        <is>
          <t>0</t>
        </is>
      </c>
      <c r="BK46" s="297" t="inlineStr">
        <is>
          <t>0</t>
        </is>
      </c>
      <c r="BL46" s="297" t="inlineStr">
        <is>
          <t>5</t>
        </is>
      </c>
      <c r="BM46" s="297" t="inlineStr">
        <is>
          <t>0</t>
        </is>
      </c>
      <c r="BN46" s="297" t="inlineStr">
        <is>
          <t>0</t>
        </is>
      </c>
      <c r="BO46" s="285" t="inlineStr">
        <is>
          <t>0</t>
        </is>
      </c>
      <c r="BP46" s="297" t="inlineStr">
        <is>
          <t>0</t>
        </is>
      </c>
      <c r="BQ46" s="297" t="inlineStr">
        <is>
          <t>0</t>
        </is>
      </c>
      <c r="BR46" s="297" t="inlineStr">
        <is>
          <t>0</t>
        </is>
      </c>
      <c r="BS46" s="297" t="inlineStr">
        <is>
          <t>0</t>
        </is>
      </c>
      <c r="BT46" s="297" t="inlineStr">
        <is>
          <t>0</t>
        </is>
      </c>
      <c r="BU46" s="297" t="inlineStr">
        <is>
          <t>0</t>
        </is>
      </c>
      <c r="BV46" s="297" t="inlineStr">
        <is>
          <t>0</t>
        </is>
      </c>
      <c r="BW46" s="288" t="inlineStr">
        <is>
          <t>0</t>
        </is>
      </c>
      <c r="BX46" s="276">
        <f>SUM(IF(COUNTIF(#REF!, "*1.*"), 2, 0), IF(COUNTIF(#REF!, "*2.*"), 2, 0), IF(COUNTIF(#REF!, "*3.*"), 2, 0), IF(COUNTIF(#REF!, "*4.*"), 2, 0), IF(COUNTIF(#REF!, "*5.*"), 2, 0), IF(COUNTIF(#REF!, "*6.*"), 2, 0))</f>
        <v/>
      </c>
      <c r="BY46" s="277">
        <f t="array" ref="BY46">SUM(VALUE(AT46),VALUE(AU46),VALUE(AV46),VALUE(AW46),VALUE(AX46),VALUE(AY46),VALUE(AZ46),VALUE(BB46),VALUE(BC46),VALUE(BD46),VALUE(BE46),VALUE(BF46),VALUE(BG46),VALUE(BH46),VALUE(BI46),VALUE(BJ46),VALUE(BK46),VALUE(BL46),VALUE(BM46),VALUE(BN46),VALUE(BO46),VALUE(BP46),VALUE(BQ46),VALUE(BR46),VALUE(BS46),VALUE(BT46),VALUE(BU46),VALUE(BV46),VALUE(BW46))</f>
        <v/>
      </c>
      <c r="BZ46" s="307" t="n"/>
      <c r="CA46" s="307" t="n"/>
      <c r="CB46" s="307" t="n"/>
      <c r="CC46" s="307" t="n"/>
      <c r="CD46" s="307" t="n"/>
      <c r="CE46" s="307" t="n"/>
      <c r="CF46" s="307" t="n"/>
      <c r="CG46" s="307" t="n"/>
      <c r="CH46" s="307" t="n"/>
      <c r="CI46" s="307" t="n"/>
      <c r="CJ46" s="307" t="n"/>
      <c r="CK46" s="307" t="n"/>
      <c r="CL46" s="307" t="n"/>
      <c r="CM46" s="307" t="n"/>
      <c r="CN46" s="307" t="n"/>
      <c r="CO46" s="307" t="n"/>
      <c r="CP46" s="307" t="n"/>
      <c r="CQ46" s="307" t="n"/>
      <c r="CR46" s="279" t="n">
        <v>21</v>
      </c>
      <c r="CS46" s="280">
        <f>AVERAGE(Value(BY46),value(CR46))</f>
        <v/>
      </c>
      <c r="CT46" s="421">
        <f>(IF(OR(MediaScorecard!BH46="x", MediaScorecard!BI46="x",MediaScorecard!BJ46="x",MediaScorecard!BK46="x",MediaScorecard!BL46="x"),1, 2))</f>
        <v/>
      </c>
      <c r="CU46" s="308" t="n"/>
      <c r="CV46" s="308" t="n"/>
      <c r="CW46" s="308" t="n"/>
      <c r="CX46" s="309" t="n"/>
      <c r="CY46" s="308" t="n"/>
      <c r="CZ46" s="308" t="n"/>
      <c r="DA46" s="308" t="n"/>
    </row>
    <row r="47" ht="21" customHeight="1" s="590">
      <c r="A47" s="421" t="inlineStr">
        <is>
          <t>Geo Week News</t>
        </is>
      </c>
      <c r="B47" s="265" t="inlineStr">
        <is>
          <t xml:space="preserve">Trimble Introduces Three Works Subscription Plans for Contraactors to Take Advantage of Civil Construction Technology </t>
        </is>
      </c>
      <c r="C47" s="266" t="n">
        <v>45671</v>
      </c>
      <c r="D47" s="267" t="inlineStr">
        <is>
          <t>Q1</t>
        </is>
      </c>
      <c r="E47" s="267" t="inlineStr">
        <is>
          <t>US</t>
        </is>
      </c>
      <c r="F47" s="268" t="inlineStr">
        <is>
          <t>Global</t>
        </is>
      </c>
      <c r="G47" s="421" t="n"/>
      <c r="H47" s="269" t="n"/>
      <c r="I47" s="421" t="n"/>
      <c r="J47" s="421" t="n"/>
      <c r="K47" s="421" t="n"/>
      <c r="L47" s="421" t="n"/>
      <c r="M47" s="421" t="n"/>
      <c r="N47" s="421" t="n"/>
      <c r="O47" s="421" t="n"/>
      <c r="P47" s="421" t="n"/>
      <c r="Q47" s="421" t="n"/>
      <c r="R47" s="270" t="inlineStr">
        <is>
          <t>x</t>
        </is>
      </c>
      <c r="S47" s="421" t="inlineStr">
        <is>
          <t>x</t>
        </is>
      </c>
      <c r="T47" s="421" t="n"/>
      <c r="U47" s="421" t="n"/>
      <c r="V47" s="421" t="n"/>
      <c r="W47" s="421" t="n"/>
      <c r="X47" s="421" t="n"/>
      <c r="Y47" s="421" t="n"/>
      <c r="Z47" s="421" t="n"/>
      <c r="AA47" s="421" t="n"/>
      <c r="AB47" s="421" t="n"/>
      <c r="AC47" s="421" t="n"/>
      <c r="AD47" s="421" t="n"/>
      <c r="AE47" s="421" t="n"/>
      <c r="AF47" s="421" t="n"/>
      <c r="AG47" s="421" t="n"/>
      <c r="AH47" s="421" t="n"/>
      <c r="AI47" s="421" t="n"/>
      <c r="AJ47" s="297" t="n"/>
      <c r="AK47" s="297" t="n"/>
      <c r="AL47" s="284" t="n"/>
      <c r="AM47" s="297" t="n"/>
      <c r="AN47" s="285" t="n"/>
      <c r="AO47" s="297" t="n"/>
      <c r="AP47" s="297" t="n"/>
      <c r="AQ47" s="297" t="n"/>
      <c r="AR47" s="297" t="n"/>
      <c r="AS47" s="297" t="n"/>
      <c r="AT47" s="285" t="inlineStr">
        <is>
          <t>0</t>
        </is>
      </c>
      <c r="AU47" s="297" t="inlineStr">
        <is>
          <t>0</t>
        </is>
      </c>
      <c r="AV47" s="297" t="inlineStr">
        <is>
          <t>0</t>
        </is>
      </c>
      <c r="AW47" s="297" t="inlineStr">
        <is>
          <t>0</t>
        </is>
      </c>
      <c r="AX47" s="297" t="inlineStr">
        <is>
          <t>0</t>
        </is>
      </c>
      <c r="AY47" s="286" t="inlineStr">
        <is>
          <t>2</t>
        </is>
      </c>
      <c r="AZ47" s="286" t="inlineStr">
        <is>
          <t>0</t>
        </is>
      </c>
      <c r="BA47" s="287" t="inlineStr">
        <is>
          <t>0</t>
        </is>
      </c>
      <c r="BB47" s="286" t="inlineStr">
        <is>
          <t>0</t>
        </is>
      </c>
      <c r="BC47" s="286" t="inlineStr">
        <is>
          <t>5</t>
        </is>
      </c>
      <c r="BD47" s="286" t="inlineStr">
        <is>
          <t>3</t>
        </is>
      </c>
      <c r="BE47" s="286" t="inlineStr">
        <is>
          <t>3</t>
        </is>
      </c>
      <c r="BF47" s="286" t="inlineStr">
        <is>
          <t>0</t>
        </is>
      </c>
      <c r="BG47" s="286" t="inlineStr">
        <is>
          <t>0</t>
        </is>
      </c>
      <c r="BH47" s="297" t="inlineStr">
        <is>
          <t>0</t>
        </is>
      </c>
      <c r="BI47" s="297" t="inlineStr">
        <is>
          <t>0</t>
        </is>
      </c>
      <c r="BJ47" s="297" t="inlineStr">
        <is>
          <t>0</t>
        </is>
      </c>
      <c r="BK47" s="297" t="inlineStr">
        <is>
          <t>0</t>
        </is>
      </c>
      <c r="BL47" s="297" t="inlineStr">
        <is>
          <t>5</t>
        </is>
      </c>
      <c r="BM47" s="297" t="inlineStr">
        <is>
          <t>0</t>
        </is>
      </c>
      <c r="BN47" s="297" t="inlineStr">
        <is>
          <t>0</t>
        </is>
      </c>
      <c r="BO47" s="285" t="inlineStr">
        <is>
          <t>0</t>
        </is>
      </c>
      <c r="BP47" s="297" t="inlineStr">
        <is>
          <t>0</t>
        </is>
      </c>
      <c r="BQ47" s="297" t="inlineStr">
        <is>
          <t>0</t>
        </is>
      </c>
      <c r="BR47" s="297" t="inlineStr">
        <is>
          <t>0</t>
        </is>
      </c>
      <c r="BS47" s="297" t="inlineStr">
        <is>
          <t>0</t>
        </is>
      </c>
      <c r="BT47" s="297" t="inlineStr">
        <is>
          <t>0</t>
        </is>
      </c>
      <c r="BU47" s="297" t="inlineStr">
        <is>
          <t>0</t>
        </is>
      </c>
      <c r="BV47" s="297" t="inlineStr">
        <is>
          <t>0</t>
        </is>
      </c>
      <c r="BW47" s="288" t="inlineStr">
        <is>
          <t>0</t>
        </is>
      </c>
      <c r="BX47" s="276">
        <f>SUM(IF(COUNTIF(#REF!, "*1.*"), 2, 0), IF(COUNTIF(#REF!, "*2.*"), 2, 0), IF(COUNTIF(#REF!, "*3.*"), 2, 0), IF(COUNTIF(#REF!, "*4.*"), 2, 0), IF(COUNTIF(#REF!, "*5.*"), 2, 0), IF(COUNTIF(#REF!, "*6.*"), 2, 0))</f>
        <v/>
      </c>
      <c r="BY47" s="277">
        <f t="array" ref="BY47">SUM(VALUE(AT47),VALUE(AU47),VALUE(AV47),VALUE(AW47),VALUE(AX47),VALUE(AY47),VALUE(AZ47),VALUE(BB47),VALUE(BC47),VALUE(BD47),VALUE(BE47),VALUE(BF47),VALUE(BG47),VALUE(BH47),VALUE(BI47),VALUE(BJ47),VALUE(BK47),VALUE(BL47),VALUE(BM47),VALUE(BN47),VALUE(BO47),VALUE(BP47),VALUE(BQ47),VALUE(BR47),VALUE(BS47),VALUE(BT47),VALUE(BU47),VALUE(BV47),VALUE(BW47))</f>
        <v/>
      </c>
      <c r="BZ47" s="307" t="n"/>
      <c r="CA47" s="307" t="n"/>
      <c r="CB47" s="307" t="n"/>
      <c r="CC47" s="307" t="n"/>
      <c r="CD47" s="307" t="n"/>
      <c r="CE47" s="307" t="n"/>
      <c r="CF47" s="307" t="n"/>
      <c r="CG47" s="307" t="n"/>
      <c r="CH47" s="307" t="n"/>
      <c r="CI47" s="307" t="n"/>
      <c r="CJ47" s="307" t="n"/>
      <c r="CK47" s="307" t="n"/>
      <c r="CL47" s="307" t="n"/>
      <c r="CM47" s="307" t="n"/>
      <c r="CN47" s="307" t="n"/>
      <c r="CO47" s="307" t="n"/>
      <c r="CP47" s="307" t="n"/>
      <c r="CQ47" s="307" t="n"/>
      <c r="CR47" s="279" t="n">
        <v>27</v>
      </c>
      <c r="CS47" s="280">
        <f>AVERAGE(Value(BY47),value(CR47))</f>
        <v/>
      </c>
      <c r="CT47" s="421">
        <f>(IF(OR(MediaScorecard!BH47="x", MediaScorecard!BI47="x",MediaScorecard!BJ47="x",MediaScorecard!BK47="x",MediaScorecard!BL47="x"),1, 2))</f>
        <v/>
      </c>
      <c r="CU47" s="308" t="n"/>
      <c r="CV47" s="308" t="n"/>
      <c r="CW47" s="308" t="n"/>
      <c r="CX47" s="309" t="n"/>
      <c r="CY47" s="308" t="n"/>
      <c r="CZ47" s="308" t="n"/>
      <c r="DA47" s="308" t="n"/>
    </row>
    <row r="48" ht="21" customHeight="1" s="590">
      <c r="A48" s="421" t="inlineStr">
        <is>
          <t>Forbes</t>
        </is>
      </c>
      <c r="B48" s="265" t="inlineStr">
        <is>
          <t>The Critical Role Of GNSS In Today's Business Ecosystems</t>
        </is>
      </c>
      <c r="C48" s="266" t="n">
        <v>45671</v>
      </c>
      <c r="D48" s="267" t="inlineStr">
        <is>
          <t>Q1</t>
        </is>
      </c>
      <c r="E48" s="267" t="inlineStr">
        <is>
          <t>US</t>
        </is>
      </c>
      <c r="F48" s="268" t="inlineStr">
        <is>
          <t>NAM</t>
        </is>
      </c>
      <c r="G48" s="421" t="inlineStr">
        <is>
          <t>x</t>
        </is>
      </c>
      <c r="H48" s="269" t="n"/>
      <c r="I48" s="421" t="n"/>
      <c r="J48" s="421" t="n"/>
      <c r="K48" s="421" t="n"/>
      <c r="L48" s="421" t="n"/>
      <c r="M48" s="421" t="n"/>
      <c r="N48" s="421" t="n"/>
      <c r="O48" s="421" t="n"/>
      <c r="P48" s="421" t="n"/>
      <c r="Q48" s="421" t="n"/>
      <c r="R48" s="270" t="inlineStr">
        <is>
          <t>x</t>
        </is>
      </c>
      <c r="S48" s="421" t="n"/>
      <c r="T48" s="421" t="inlineStr">
        <is>
          <t>x</t>
        </is>
      </c>
      <c r="U48" s="421" t="n"/>
      <c r="V48" s="421" t="n"/>
      <c r="W48" s="421" t="n"/>
      <c r="X48" s="421" t="n"/>
      <c r="Y48" s="421" t="n"/>
      <c r="Z48" s="421" t="n"/>
      <c r="AA48" s="421" t="n"/>
      <c r="AB48" s="421" t="inlineStr">
        <is>
          <t>x</t>
        </is>
      </c>
      <c r="AC48" s="421" t="n"/>
      <c r="AD48" s="421" t="n"/>
      <c r="AE48" s="421" t="n"/>
      <c r="AF48" s="421" t="n"/>
      <c r="AG48" s="421" t="n"/>
      <c r="AH48" s="421" t="n"/>
      <c r="AI48" s="421" t="n"/>
      <c r="AJ48" s="297" t="n"/>
      <c r="AK48" s="297" t="n"/>
      <c r="AL48" s="284" t="n"/>
      <c r="AM48" s="297" t="n"/>
      <c r="AN48" s="285" t="n"/>
      <c r="AO48" s="297" t="n"/>
      <c r="AP48" s="297" t="n"/>
      <c r="AQ48" s="297" t="n"/>
      <c r="AR48" s="297" t="n"/>
      <c r="AS48" s="297" t="n"/>
      <c r="AT48" s="285" t="inlineStr">
        <is>
          <t>10</t>
        </is>
      </c>
      <c r="AU48" s="297" t="inlineStr">
        <is>
          <t>0</t>
        </is>
      </c>
      <c r="AV48" s="297" t="inlineStr">
        <is>
          <t>0</t>
        </is>
      </c>
      <c r="AW48" s="297" t="inlineStr">
        <is>
          <t>0</t>
        </is>
      </c>
      <c r="AX48" s="297" t="inlineStr">
        <is>
          <t>0</t>
        </is>
      </c>
      <c r="AY48" s="286" t="inlineStr">
        <is>
          <t>0</t>
        </is>
      </c>
      <c r="AZ48" s="286" t="inlineStr">
        <is>
          <t>0</t>
        </is>
      </c>
      <c r="BA48" s="287" t="inlineStr">
        <is>
          <t>Y</t>
        </is>
      </c>
      <c r="BB48" s="286" t="inlineStr">
        <is>
          <t>0</t>
        </is>
      </c>
      <c r="BC48" s="286" t="inlineStr">
        <is>
          <t>0</t>
        </is>
      </c>
      <c r="BD48" s="286" t="inlineStr">
        <is>
          <t>0</t>
        </is>
      </c>
      <c r="BE48" s="286" t="inlineStr">
        <is>
          <t>0</t>
        </is>
      </c>
      <c r="BF48" s="286" t="inlineStr">
        <is>
          <t>12</t>
        </is>
      </c>
      <c r="BG48" s="286" t="inlineStr">
        <is>
          <t>0</t>
        </is>
      </c>
      <c r="BH48" s="297" t="inlineStr">
        <is>
          <t>0</t>
        </is>
      </c>
      <c r="BI48" s="297" t="inlineStr">
        <is>
          <t>0</t>
        </is>
      </c>
      <c r="BJ48" s="297" t="inlineStr">
        <is>
          <t>0</t>
        </is>
      </c>
      <c r="BK48" s="297" t="inlineStr">
        <is>
          <t>0</t>
        </is>
      </c>
      <c r="BL48" s="297" t="inlineStr">
        <is>
          <t>0</t>
        </is>
      </c>
      <c r="BM48" s="297" t="inlineStr">
        <is>
          <t>0</t>
        </is>
      </c>
      <c r="BN48" s="297" t="inlineStr">
        <is>
          <t>0</t>
        </is>
      </c>
      <c r="BO48" s="285" t="inlineStr">
        <is>
          <t>0</t>
        </is>
      </c>
      <c r="BP48" s="297" t="inlineStr">
        <is>
          <t>0</t>
        </is>
      </c>
      <c r="BQ48" s="297" t="inlineStr">
        <is>
          <t>0</t>
        </is>
      </c>
      <c r="BR48" s="297" t="inlineStr">
        <is>
          <t>12</t>
        </is>
      </c>
      <c r="BS48" s="297" t="inlineStr">
        <is>
          <t>0</t>
        </is>
      </c>
      <c r="BT48" s="297" t="inlineStr">
        <is>
          <t>0</t>
        </is>
      </c>
      <c r="BU48" s="297" t="inlineStr">
        <is>
          <t>0</t>
        </is>
      </c>
      <c r="BV48" s="297" t="inlineStr">
        <is>
          <t>0</t>
        </is>
      </c>
      <c r="BW48" s="288" t="inlineStr">
        <is>
          <t>12</t>
        </is>
      </c>
      <c r="BX48" s="276">
        <f>SUM(IF(COUNTIF(#REF!, "*1.*"), 2, 0), IF(COUNTIF(#REF!, "*2.*"), 2, 0), IF(COUNTIF(#REF!, "*3.*"), 2, 0), IF(COUNTIF(#REF!, "*4.*"), 2, 0), IF(COUNTIF(#REF!, "*5.*"), 2, 0), IF(COUNTIF(#REF!, "*6.*"), 2, 0))</f>
        <v/>
      </c>
      <c r="BY48" s="277">
        <f t="array" ref="BY48">SUM(VALUE(AT48),VALUE(AU48),VALUE(AV48),VALUE(AW48),VALUE(AX48),VALUE(AY48),VALUE(AZ48),VALUE(BB48),VALUE(BC48),VALUE(BD48),VALUE(BE48),VALUE(BF48),VALUE(BG48),VALUE(BH48),VALUE(BI48),VALUE(BJ48),VALUE(BK48),VALUE(BL48),VALUE(BM48),VALUE(BN48),VALUE(BO48),VALUE(BP48),VALUE(BQ48),VALUE(BR48),VALUE(BS48),VALUE(BT48),VALUE(BU48),VALUE(BV48),VALUE(BW48))</f>
        <v/>
      </c>
      <c r="BZ48" s="307" t="n"/>
      <c r="CA48" s="307" t="n"/>
      <c r="CB48" s="307" t="n"/>
      <c r="CC48" s="307" t="n"/>
      <c r="CD48" s="307" t="n"/>
      <c r="CE48" s="307" t="n"/>
      <c r="CF48" s="307" t="n"/>
      <c r="CG48" s="307" t="n"/>
      <c r="CH48" s="307" t="n"/>
      <c r="CI48" s="307" t="n"/>
      <c r="CJ48" s="307" t="n"/>
      <c r="CK48" s="307" t="n"/>
      <c r="CL48" s="307" t="n"/>
      <c r="CM48" s="307" t="n"/>
      <c r="CN48" s="307" t="n"/>
      <c r="CO48" s="307" t="n"/>
      <c r="CP48" s="307" t="n"/>
      <c r="CQ48" s="307" t="n"/>
      <c r="CR48" s="279" t="inlineStr"/>
      <c r="CS48" s="280">
        <f>AVERAGE(Value(BY48),value(CR48))</f>
        <v/>
      </c>
      <c r="CT48" s="421">
        <f>(IF(OR(MediaScorecard!BH49="x", MediaScorecard!BI49="x",MediaScorecard!BJ49="x",MediaScorecard!BK49="x",MediaScorecard!BL49="x"),1, 2))</f>
        <v/>
      </c>
      <c r="CU48" s="308" t="n"/>
      <c r="CV48" s="308" t="n"/>
      <c r="CW48" s="308" t="n"/>
      <c r="CX48" s="309" t="n"/>
      <c r="CY48" s="308" t="n"/>
      <c r="CZ48" s="308" t="n"/>
      <c r="DA48" s="308" t="n"/>
    </row>
    <row r="49" ht="21" customHeight="1" s="590">
      <c r="A49" s="421" t="inlineStr">
        <is>
          <t>Equipment World</t>
        </is>
      </c>
      <c r="B49" s="265" t="inlineStr">
        <is>
          <t>Turn Your Earthmoving Equipment into a Surveyor with Sodex's SDX-4DVision</t>
        </is>
      </c>
      <c r="C49" s="266" t="n">
        <v>45673</v>
      </c>
      <c r="D49" s="267" t="inlineStr">
        <is>
          <t>Q1</t>
        </is>
      </c>
      <c r="E49" s="267" t="inlineStr">
        <is>
          <t>US</t>
        </is>
      </c>
      <c r="F49" s="268" t="inlineStr">
        <is>
          <t>NAM</t>
        </is>
      </c>
      <c r="G49" s="421" t="n"/>
      <c r="H49" s="269" t="n"/>
      <c r="I49" s="421" t="n"/>
      <c r="J49" s="421" t="n"/>
      <c r="K49" s="421" t="n"/>
      <c r="L49" s="421" t="n"/>
      <c r="M49" s="421" t="n"/>
      <c r="N49" s="421" t="n"/>
      <c r="O49" s="421" t="n"/>
      <c r="P49" s="421" t="n"/>
      <c r="Q49" s="421" t="n"/>
      <c r="R49" s="270" t="inlineStr">
        <is>
          <t>x</t>
        </is>
      </c>
      <c r="S49" s="421" t="inlineStr">
        <is>
          <t>x</t>
        </is>
      </c>
      <c r="T49" s="421" t="inlineStr">
        <is>
          <t>x</t>
        </is>
      </c>
      <c r="U49" s="421" t="n"/>
      <c r="V49" s="421" t="n"/>
      <c r="W49" s="421" t="n"/>
      <c r="X49" s="421" t="n"/>
      <c r="Y49" s="421" t="n"/>
      <c r="Z49" s="421" t="n"/>
      <c r="AA49" s="421" t="inlineStr">
        <is>
          <t>x</t>
        </is>
      </c>
      <c r="AB49" s="421" t="inlineStr">
        <is>
          <t>x</t>
        </is>
      </c>
      <c r="AC49" s="421" t="n"/>
      <c r="AD49" s="421" t="n"/>
      <c r="AE49" s="421" t="n"/>
      <c r="AF49" s="421" t="n"/>
      <c r="AG49" s="421" t="n"/>
      <c r="AH49" s="421" t="n"/>
      <c r="AI49" s="421" t="n"/>
      <c r="AJ49" s="297" t="n"/>
      <c r="AK49" s="297" t="n"/>
      <c r="AL49" s="284" t="n"/>
      <c r="AM49" s="297" t="n"/>
      <c r="AN49" s="285" t="n"/>
      <c r="AO49" s="297" t="n"/>
      <c r="AP49" s="297" t="n"/>
      <c r="AQ49" s="297" t="n"/>
      <c r="AR49" s="297" t="n"/>
      <c r="AS49" s="297" t="n"/>
      <c r="AT49" s="285" t="inlineStr">
        <is>
          <t>0</t>
        </is>
      </c>
      <c r="AU49" s="297" t="inlineStr">
        <is>
          <t>12</t>
        </is>
      </c>
      <c r="AV49" s="297" t="inlineStr">
        <is>
          <t>0</t>
        </is>
      </c>
      <c r="AW49" s="297" t="inlineStr">
        <is>
          <t>0</t>
        </is>
      </c>
      <c r="AX49" s="297" t="inlineStr">
        <is>
          <t>0</t>
        </is>
      </c>
      <c r="AY49" s="286" t="inlineStr">
        <is>
          <t>0</t>
        </is>
      </c>
      <c r="AZ49" s="286" t="inlineStr">
        <is>
          <t>0</t>
        </is>
      </c>
      <c r="BA49" s="287" t="inlineStr">
        <is>
          <t>Y</t>
        </is>
      </c>
      <c r="BB49" s="286" t="inlineStr">
        <is>
          <t>0</t>
        </is>
      </c>
      <c r="BC49" s="286" t="inlineStr">
        <is>
          <t>5</t>
        </is>
      </c>
      <c r="BD49" s="286" t="inlineStr">
        <is>
          <t>0</t>
        </is>
      </c>
      <c r="BE49" s="286" t="inlineStr">
        <is>
          <t>0</t>
        </is>
      </c>
      <c r="BF49" s="286" t="inlineStr">
        <is>
          <t>0</t>
        </is>
      </c>
      <c r="BG49" s="286" t="inlineStr">
        <is>
          <t>0</t>
        </is>
      </c>
      <c r="BH49" s="297" t="inlineStr">
        <is>
          <t>0</t>
        </is>
      </c>
      <c r="BI49" s="297" t="inlineStr">
        <is>
          <t>0</t>
        </is>
      </c>
      <c r="BJ49" s="297" t="inlineStr">
        <is>
          <t>0</t>
        </is>
      </c>
      <c r="BK49" s="297" t="inlineStr">
        <is>
          <t>0</t>
        </is>
      </c>
      <c r="BL49" s="297" t="inlineStr">
        <is>
          <t>5</t>
        </is>
      </c>
      <c r="BM49" s="297" t="inlineStr">
        <is>
          <t>0</t>
        </is>
      </c>
      <c r="BN49" s="297" t="inlineStr">
        <is>
          <t>0</t>
        </is>
      </c>
      <c r="BO49" s="285" t="inlineStr">
        <is>
          <t>0</t>
        </is>
      </c>
      <c r="BP49" s="297" t="inlineStr">
        <is>
          <t>0</t>
        </is>
      </c>
      <c r="BQ49" s="297" t="inlineStr">
        <is>
          <t>0</t>
        </is>
      </c>
      <c r="BR49" s="297" t="inlineStr">
        <is>
          <t>0</t>
        </is>
      </c>
      <c r="BS49" s="297" t="inlineStr">
        <is>
          <t>0</t>
        </is>
      </c>
      <c r="BT49" s="297" t="inlineStr">
        <is>
          <t>0</t>
        </is>
      </c>
      <c r="BU49" s="297" t="inlineStr">
        <is>
          <t>0</t>
        </is>
      </c>
      <c r="BV49" s="297" t="inlineStr">
        <is>
          <t>0</t>
        </is>
      </c>
      <c r="BW49" s="288" t="inlineStr">
        <is>
          <t>0</t>
        </is>
      </c>
      <c r="BX49" s="276">
        <f>SUM(IF(COUNTIF(#REF!, "*1.*"), 2, 0), IF(COUNTIF(#REF!, "*2.*"), 2, 0), IF(COUNTIF(#REF!, "*3.*"), 2, 0), IF(COUNTIF(#REF!, "*4.*"), 2, 0), IF(COUNTIF(#REF!, "*5.*"), 2, 0), IF(COUNTIF(#REF!, "*6.*"), 2, 0))</f>
        <v/>
      </c>
      <c r="BY49" s="277">
        <f t="array" ref="BY49">SUM(VALUE(AT49),VALUE(AU49),VALUE(AV49),VALUE(AW49),VALUE(AX49),VALUE(AY49),VALUE(AZ49),VALUE(BB49),VALUE(BC49),VALUE(BD49),VALUE(BE49),VALUE(BF49),VALUE(BG49),VALUE(BH49),VALUE(BI49),VALUE(BJ49),VALUE(BK49),VALUE(BL49),VALUE(BM49),VALUE(BN49),VALUE(BO49),VALUE(BP49),VALUE(BQ49),VALUE(BR49),VALUE(BS49),VALUE(BT49),VALUE(BU49),VALUE(BV49),VALUE(BW49))</f>
        <v/>
      </c>
      <c r="BZ49" s="307" t="n"/>
      <c r="CA49" s="307" t="n"/>
      <c r="CB49" s="307" t="n"/>
      <c r="CC49" s="307" t="n"/>
      <c r="CD49" s="307" t="n"/>
      <c r="CE49" s="307" t="n"/>
      <c r="CF49" s="307" t="n"/>
      <c r="CG49" s="307" t="n"/>
      <c r="CH49" s="307" t="n"/>
      <c r="CI49" s="307" t="n"/>
      <c r="CJ49" s="307" t="n"/>
      <c r="CK49" s="307" t="n"/>
      <c r="CL49" s="307" t="n"/>
      <c r="CM49" s="307" t="n"/>
      <c r="CN49" s="307" t="n"/>
      <c r="CO49" s="307" t="n"/>
      <c r="CP49" s="307" t="n"/>
      <c r="CQ49" s="307" t="n"/>
      <c r="CR49" s="279" t="n">
        <v>37</v>
      </c>
      <c r="CS49" s="280">
        <f>AVERAGE(Value(BY49),value(CR49))</f>
        <v/>
      </c>
      <c r="CT49" s="421">
        <f>(IF(OR(MediaScorecard!BH50="x", MediaScorecard!BI50="x",MediaScorecard!BJ50="x",MediaScorecard!BK50="x",MediaScorecard!BL50="x"),1, 2))</f>
        <v/>
      </c>
      <c r="CU49" s="308" t="n"/>
      <c r="CV49" s="308" t="n"/>
      <c r="CW49" s="308" t="n"/>
      <c r="CX49" s="309" t="n"/>
      <c r="CY49" s="308" t="n"/>
      <c r="CZ49" s="308" t="n"/>
      <c r="DA49" s="308" t="n"/>
    </row>
    <row r="50" ht="21" customHeight="1" s="590">
      <c r="A50" s="306" t="inlineStr">
        <is>
          <t>Engineering.com</t>
        </is>
      </c>
      <c r="B50" s="265" t="inlineStr">
        <is>
          <t>Infotech Appoints Shelly Nooner as Chief Product Officer</t>
        </is>
      </c>
      <c r="C50" s="266" t="n">
        <v>45672</v>
      </c>
      <c r="D50" s="267" t="inlineStr">
        <is>
          <t>Q1</t>
        </is>
      </c>
      <c r="E50" s="267" t="inlineStr">
        <is>
          <t>CA</t>
        </is>
      </c>
      <c r="F50" s="268" t="inlineStr">
        <is>
          <t>NAM</t>
        </is>
      </c>
      <c r="G50" s="421" t="n"/>
      <c r="H50" s="269" t="n"/>
      <c r="I50" s="421" t="n"/>
      <c r="J50" s="421" t="n"/>
      <c r="K50" s="421" t="n"/>
      <c r="L50" s="421" t="n"/>
      <c r="M50" s="421" t="n"/>
      <c r="N50" s="421" t="n"/>
      <c r="O50" s="421" t="n"/>
      <c r="P50" s="421" t="n"/>
      <c r="Q50" s="421" t="n"/>
      <c r="R50" s="270" t="inlineStr">
        <is>
          <t>x</t>
        </is>
      </c>
      <c r="S50" s="421" t="inlineStr">
        <is>
          <t>x</t>
        </is>
      </c>
      <c r="T50" s="421" t="n"/>
      <c r="U50" s="421" t="n"/>
      <c r="V50" s="421" t="n"/>
      <c r="W50" s="421" t="n"/>
      <c r="X50" s="421" t="n"/>
      <c r="Y50" s="421" t="n"/>
      <c r="Z50" s="421" t="n"/>
      <c r="AA50" s="421" t="n"/>
      <c r="AB50" s="421" t="n"/>
      <c r="AC50" s="421" t="n"/>
      <c r="AD50" s="421" t="n"/>
      <c r="AE50" s="421" t="n"/>
      <c r="AF50" s="421" t="n"/>
      <c r="AG50" s="421" t="n"/>
      <c r="AH50" s="421" t="n"/>
      <c r="AI50" s="421" t="n"/>
      <c r="AJ50" s="297" t="n"/>
      <c r="AK50" s="297" t="n"/>
      <c r="AL50" s="284" t="n"/>
      <c r="AM50" s="297" t="n"/>
      <c r="AN50" s="285" t="n"/>
      <c r="AO50" s="297" t="n"/>
      <c r="AP50" s="297" t="n"/>
      <c r="AQ50" s="297" t="n"/>
      <c r="AR50" s="297" t="n"/>
      <c r="AS50" s="297" t="n"/>
      <c r="AT50" s="285" t="inlineStr">
        <is>
          <t>0</t>
        </is>
      </c>
      <c r="AU50" s="297" t="inlineStr">
        <is>
          <t>0</t>
        </is>
      </c>
      <c r="AV50" s="297" t="inlineStr">
        <is>
          <t>0</t>
        </is>
      </c>
      <c r="AW50" s="297" t="inlineStr">
        <is>
          <t>0</t>
        </is>
      </c>
      <c r="AX50" s="297" t="inlineStr">
        <is>
          <t>0</t>
        </is>
      </c>
      <c r="AY50" s="286" t="inlineStr">
        <is>
          <t>0</t>
        </is>
      </c>
      <c r="AZ50" s="286" t="inlineStr">
        <is>
          <t>0</t>
        </is>
      </c>
      <c r="BA50" s="287" t="inlineStr">
        <is>
          <t>0</t>
        </is>
      </c>
      <c r="BB50" s="286" t="inlineStr">
        <is>
          <t>0</t>
        </is>
      </c>
      <c r="BC50" s="286" t="inlineStr">
        <is>
          <t>0</t>
        </is>
      </c>
      <c r="BD50" s="286" t="inlineStr">
        <is>
          <t>0</t>
        </is>
      </c>
      <c r="BE50" s="286" t="inlineStr">
        <is>
          <t>0</t>
        </is>
      </c>
      <c r="BF50" s="286" t="inlineStr">
        <is>
          <t>0</t>
        </is>
      </c>
      <c r="BG50" s="286" t="inlineStr">
        <is>
          <t>0</t>
        </is>
      </c>
      <c r="BH50" s="297" t="inlineStr">
        <is>
          <t>0</t>
        </is>
      </c>
      <c r="BI50" s="297" t="inlineStr">
        <is>
          <t>0</t>
        </is>
      </c>
      <c r="BJ50" s="297" t="inlineStr">
        <is>
          <t>0</t>
        </is>
      </c>
      <c r="BK50" s="297" t="inlineStr">
        <is>
          <t>0</t>
        </is>
      </c>
      <c r="BL50" s="297" t="inlineStr">
        <is>
          <t>0</t>
        </is>
      </c>
      <c r="BM50" s="297" t="inlineStr">
        <is>
          <t>3</t>
        </is>
      </c>
      <c r="BN50" s="297" t="inlineStr">
        <is>
          <t>0</t>
        </is>
      </c>
      <c r="BO50" s="285" t="inlineStr">
        <is>
          <t>0</t>
        </is>
      </c>
      <c r="BP50" s="297" t="inlineStr">
        <is>
          <t>0</t>
        </is>
      </c>
      <c r="BQ50" s="297" t="inlineStr">
        <is>
          <t>0</t>
        </is>
      </c>
      <c r="BR50" s="297" t="inlineStr">
        <is>
          <t>0</t>
        </is>
      </c>
      <c r="BS50" s="297" t="inlineStr">
        <is>
          <t>0</t>
        </is>
      </c>
      <c r="BT50" s="297" t="inlineStr">
        <is>
          <t>0</t>
        </is>
      </c>
      <c r="BU50" s="297" t="inlineStr">
        <is>
          <t>0</t>
        </is>
      </c>
      <c r="BV50" s="297" t="inlineStr">
        <is>
          <t>0</t>
        </is>
      </c>
      <c r="BW50" s="288" t="inlineStr">
        <is>
          <t>0</t>
        </is>
      </c>
      <c r="BX50" s="276">
        <f>SUM(IF(COUNTIF(#REF!, "*1.*"), 2, 0), IF(COUNTIF(#REF!, "*2.*"), 2, 0), IF(COUNTIF(#REF!, "*3.*"), 2, 0), IF(COUNTIF(#REF!, "*4.*"), 2, 0), IF(COUNTIF(#REF!, "*5.*"), 2, 0), IF(COUNTIF(#REF!, "*6.*"), 2, 0))</f>
        <v/>
      </c>
      <c r="BY50" s="277">
        <f t="array" ref="BY50">SUM(VALUE(AT50),VALUE(AU50),VALUE(AV50),VALUE(AW50),VALUE(AX50),VALUE(AY50),VALUE(AZ50),VALUE(BB50),VALUE(BC50),VALUE(BD50),VALUE(BE50),VALUE(BF50),VALUE(BG50),VALUE(BH50),VALUE(BI50),VALUE(BJ50),VALUE(BK50),VALUE(BL50),VALUE(BM50),VALUE(BN50),VALUE(BO50),VALUE(BP50),VALUE(BQ50),VALUE(BR50),VALUE(BS50),VALUE(BT50),VALUE(BU50),VALUE(BV50),VALUE(BW50))</f>
        <v/>
      </c>
      <c r="BZ50" s="307" t="n"/>
      <c r="CA50" s="307" t="n"/>
      <c r="CB50" s="307" t="n"/>
      <c r="CC50" s="307" t="n"/>
      <c r="CD50" s="307" t="n"/>
      <c r="CE50" s="307" t="n"/>
      <c r="CF50" s="307" t="n"/>
      <c r="CG50" s="307" t="n"/>
      <c r="CH50" s="307" t="n"/>
      <c r="CI50" s="307" t="n"/>
      <c r="CJ50" s="307" t="n"/>
      <c r="CK50" s="307" t="n"/>
      <c r="CL50" s="307" t="n"/>
      <c r="CM50" s="307" t="n"/>
      <c r="CN50" s="307" t="n"/>
      <c r="CO50" s="307" t="n"/>
      <c r="CP50" s="307" t="n"/>
      <c r="CQ50" s="307" t="n"/>
      <c r="CR50" s="279" t="n">
        <v>47</v>
      </c>
      <c r="CS50" s="280">
        <f>AVERAGE(Value(BY50),value(CR50))</f>
        <v/>
      </c>
      <c r="CT50" s="421">
        <f>(IF(OR(MediaScorecard!BH51="x", MediaScorecard!BI51="x",MediaScorecard!BJ51="x",MediaScorecard!BK51="x",MediaScorecard!BL51="x"),1, 2))</f>
        <v/>
      </c>
      <c r="CU50" s="308" t="n"/>
      <c r="CV50" s="308" t="n"/>
      <c r="CW50" s="308" t="n"/>
      <c r="CX50" s="309" t="n"/>
      <c r="CY50" s="308" t="n"/>
      <c r="CZ50" s="308" t="n"/>
      <c r="DA50" s="308" t="n"/>
    </row>
    <row r="51" ht="21" customHeight="1" s="590">
      <c r="A51" s="421" t="inlineStr">
        <is>
          <t>American Surveyor</t>
        </is>
      </c>
      <c r="B51" s="265" t="inlineStr">
        <is>
          <t xml:space="preserve">What Technology Cannot Replace </t>
        </is>
      </c>
      <c r="C51" s="266" t="n">
        <v>45671</v>
      </c>
      <c r="D51" s="267" t="inlineStr">
        <is>
          <t>Q1</t>
        </is>
      </c>
      <c r="E51" s="267" t="inlineStr">
        <is>
          <t>US</t>
        </is>
      </c>
      <c r="F51" s="268" t="inlineStr">
        <is>
          <t>NAM</t>
        </is>
      </c>
      <c r="G51" s="421" t="n"/>
      <c r="H51" s="269" t="n"/>
      <c r="I51" s="421" t="n"/>
      <c r="J51" s="421" t="n"/>
      <c r="K51" s="421" t="n"/>
      <c r="L51" s="421" t="n"/>
      <c r="M51" s="421" t="n"/>
      <c r="N51" s="421" t="n"/>
      <c r="O51" s="421" t="n"/>
      <c r="P51" s="421" t="n"/>
      <c r="Q51" s="421" t="n"/>
      <c r="R51" s="270" t="inlineStr">
        <is>
          <t>x</t>
        </is>
      </c>
      <c r="S51" s="421" t="n"/>
      <c r="T51" s="421" t="inlineStr">
        <is>
          <t>x</t>
        </is>
      </c>
      <c r="U51" s="421" t="n"/>
      <c r="V51" s="421" t="n"/>
      <c r="W51" s="421" t="n"/>
      <c r="X51" s="421" t="n"/>
      <c r="Y51" s="421" t="n"/>
      <c r="Z51" s="421" t="n"/>
      <c r="AA51" s="421" t="n"/>
      <c r="AB51" s="421" t="n"/>
      <c r="AC51" s="421" t="n"/>
      <c r="AD51" s="421" t="n"/>
      <c r="AE51" s="421" t="n"/>
      <c r="AF51" s="421" t="n"/>
      <c r="AG51" s="421" t="n"/>
      <c r="AH51" s="421" t="n"/>
      <c r="AI51" s="421" t="n"/>
      <c r="AJ51" s="297" t="n"/>
      <c r="AK51" s="297" t="n"/>
      <c r="AL51" s="284" t="n"/>
      <c r="AM51" s="297" t="n"/>
      <c r="AN51" s="285" t="n"/>
      <c r="AO51" s="297" t="n"/>
      <c r="AP51" s="297" t="n"/>
      <c r="AQ51" s="297" t="n"/>
      <c r="AR51" s="297" t="n"/>
      <c r="AS51" s="297" t="n"/>
      <c r="AT51" s="285" t="inlineStr">
        <is>
          <t>0</t>
        </is>
      </c>
      <c r="AU51" s="297" t="inlineStr">
        <is>
          <t>0</t>
        </is>
      </c>
      <c r="AV51" s="297" t="inlineStr">
        <is>
          <t>0</t>
        </is>
      </c>
      <c r="AW51" s="297" t="inlineStr">
        <is>
          <t>0</t>
        </is>
      </c>
      <c r="AX51" s="297" t="inlineStr">
        <is>
          <t>0</t>
        </is>
      </c>
      <c r="AY51" s="286" t="inlineStr">
        <is>
          <t>0</t>
        </is>
      </c>
      <c r="AZ51" s="286" t="inlineStr">
        <is>
          <t>0</t>
        </is>
      </c>
      <c r="BA51" s="287" t="inlineStr">
        <is>
          <t>0</t>
        </is>
      </c>
      <c r="BB51" s="286" t="inlineStr">
        <is>
          <t>0</t>
        </is>
      </c>
      <c r="BC51" s="286" t="inlineStr">
        <is>
          <t>0</t>
        </is>
      </c>
      <c r="BD51" s="286" t="inlineStr">
        <is>
          <t>0</t>
        </is>
      </c>
      <c r="BE51" s="286" t="inlineStr">
        <is>
          <t>0</t>
        </is>
      </c>
      <c r="BF51" s="286" t="inlineStr">
        <is>
          <t>0</t>
        </is>
      </c>
      <c r="BG51" s="286" t="inlineStr">
        <is>
          <t>0</t>
        </is>
      </c>
      <c r="BH51" s="297" t="inlineStr">
        <is>
          <t>0</t>
        </is>
      </c>
      <c r="BI51" s="297" t="inlineStr">
        <is>
          <t>0</t>
        </is>
      </c>
      <c r="BJ51" s="297" t="inlineStr">
        <is>
          <t>0</t>
        </is>
      </c>
      <c r="BK51" s="297" t="inlineStr">
        <is>
          <t>0</t>
        </is>
      </c>
      <c r="BL51" s="297" t="inlineStr">
        <is>
          <t>5</t>
        </is>
      </c>
      <c r="BM51" s="297" t="inlineStr">
        <is>
          <t>0</t>
        </is>
      </c>
      <c r="BN51" s="297" t="inlineStr">
        <is>
          <t>0</t>
        </is>
      </c>
      <c r="BO51" s="285" t="inlineStr">
        <is>
          <t>0</t>
        </is>
      </c>
      <c r="BP51" s="297" t="inlineStr">
        <is>
          <t>0</t>
        </is>
      </c>
      <c r="BQ51" s="297" t="inlineStr">
        <is>
          <t>0</t>
        </is>
      </c>
      <c r="BR51" s="297" t="inlineStr">
        <is>
          <t>0</t>
        </is>
      </c>
      <c r="BS51" s="297" t="inlineStr">
        <is>
          <t>0</t>
        </is>
      </c>
      <c r="BT51" s="297" t="inlineStr">
        <is>
          <t>0</t>
        </is>
      </c>
      <c r="BU51" s="297" t="inlineStr">
        <is>
          <t>0</t>
        </is>
      </c>
      <c r="BV51" s="297" t="inlineStr">
        <is>
          <t>0</t>
        </is>
      </c>
      <c r="BW51" s="288" t="inlineStr">
        <is>
          <t>0</t>
        </is>
      </c>
      <c r="BX51" s="276">
        <f>SUM(IF(COUNTIF(#REF!, "*1.*"), 2, 0), IF(COUNTIF(#REF!, "*2.*"), 2, 0), IF(COUNTIF(#REF!, "*3.*"), 2, 0), IF(COUNTIF(#REF!, "*4.*"), 2, 0), IF(COUNTIF(#REF!, "*5.*"), 2, 0), IF(COUNTIF(#REF!, "*6.*"), 2, 0))</f>
        <v/>
      </c>
      <c r="BY51" s="277">
        <f t="array" ref="BY51">SUM(VALUE(AT51),VALUE(AU51),VALUE(AV51),VALUE(AW51),VALUE(AX51),VALUE(AY51),VALUE(AZ51),VALUE(BB51),VALUE(BC51),VALUE(BD51),VALUE(BE51),VALUE(BF51),VALUE(BG51),VALUE(BH51),VALUE(BI51),VALUE(BJ51),VALUE(BK51),VALUE(BL51),VALUE(BM51),VALUE(BN51),VALUE(BO51),VALUE(BP51),VALUE(BQ51),VALUE(BR51),VALUE(BS51),VALUE(BT51),VALUE(BU51),VALUE(BV51),VALUE(BW51))</f>
        <v/>
      </c>
      <c r="BZ51" s="307" t="n"/>
      <c r="CA51" s="307" t="n"/>
      <c r="CB51" s="307" t="n"/>
      <c r="CC51" s="307" t="n"/>
      <c r="CD51" s="307" t="n"/>
      <c r="CE51" s="307" t="n"/>
      <c r="CF51" s="307" t="n"/>
      <c r="CG51" s="307" t="n"/>
      <c r="CH51" s="307" t="n"/>
      <c r="CI51" s="307" t="n"/>
      <c r="CJ51" s="307" t="n"/>
      <c r="CK51" s="307" t="n"/>
      <c r="CL51" s="307" t="n"/>
      <c r="CM51" s="307" t="n"/>
      <c r="CN51" s="307" t="n"/>
      <c r="CO51" s="307" t="n"/>
      <c r="CP51" s="307" t="n"/>
      <c r="CQ51" s="307" t="n"/>
      <c r="CR51" s="279" t="n">
        <v>24</v>
      </c>
      <c r="CS51" s="280">
        <f>AVERAGE(Value(BY51),value(CR51))</f>
        <v/>
      </c>
      <c r="CT51" s="421">
        <f>(IF(OR(MediaScorecard!BH52="x", MediaScorecard!BI52="x",MediaScorecard!BJ52="x",MediaScorecard!BK52="x",MediaScorecard!BL52="x"),1, 2))</f>
        <v/>
      </c>
      <c r="CU51" s="308" t="n"/>
      <c r="CV51" s="308" t="n"/>
      <c r="CW51" s="308" t="n"/>
      <c r="CX51" s="309" t="n"/>
      <c r="CY51" s="308" t="n"/>
      <c r="CZ51" s="308" t="n"/>
      <c r="DA51" s="308" t="n"/>
    </row>
    <row r="52" ht="21" customHeight="1" s="590">
      <c r="A52" s="421" t="inlineStr">
        <is>
          <t>Rock Products</t>
        </is>
      </c>
      <c r="B52" s="265" t="inlineStr">
        <is>
          <t>Trimble, GroundProbe Collaborate to Offer Complete Monitoring</t>
        </is>
      </c>
      <c r="C52" s="266" t="n">
        <v>45673</v>
      </c>
      <c r="D52" s="267" t="inlineStr">
        <is>
          <t>Q1</t>
        </is>
      </c>
      <c r="E52" s="267" t="inlineStr">
        <is>
          <t>US</t>
        </is>
      </c>
      <c r="F52" s="268" t="inlineStr">
        <is>
          <t>NAM</t>
        </is>
      </c>
      <c r="G52" s="421" t="n"/>
      <c r="H52" s="269" t="n"/>
      <c r="I52" s="421" t="n"/>
      <c r="J52" s="421" t="n"/>
      <c r="K52" s="421" t="n"/>
      <c r="L52" s="421" t="n"/>
      <c r="M52" s="421" t="n"/>
      <c r="N52" s="421" t="n"/>
      <c r="O52" s="421" t="n"/>
      <c r="P52" s="421" t="n"/>
      <c r="Q52" s="421" t="n"/>
      <c r="R52" s="270" t="inlineStr">
        <is>
          <t>x</t>
        </is>
      </c>
      <c r="S52" s="421" t="inlineStr">
        <is>
          <t xml:space="preserve"> </t>
        </is>
      </c>
      <c r="T52" s="421" t="inlineStr">
        <is>
          <t>x</t>
        </is>
      </c>
      <c r="U52" s="421" t="n"/>
      <c r="V52" s="421" t="n"/>
      <c r="W52" s="421" t="n"/>
      <c r="X52" s="421" t="n"/>
      <c r="Y52" s="421" t="n"/>
      <c r="Z52" s="421" t="n"/>
      <c r="AA52" s="421" t="n"/>
      <c r="AB52" s="421" t="n"/>
      <c r="AC52" s="421" t="n"/>
      <c r="AD52" s="421" t="n"/>
      <c r="AE52" s="421" t="n"/>
      <c r="AF52" s="421" t="n"/>
      <c r="AG52" s="421" t="inlineStr">
        <is>
          <t>x</t>
        </is>
      </c>
      <c r="AH52" s="421" t="n"/>
      <c r="AI52" s="421" t="n"/>
      <c r="AJ52" s="297" t="n"/>
      <c r="AK52" s="297" t="n"/>
      <c r="AL52" s="284" t="n"/>
      <c r="AM52" s="297" t="n"/>
      <c r="AN52" s="285" t="n"/>
      <c r="AO52" s="297" t="n"/>
      <c r="AP52" s="297" t="n"/>
      <c r="AQ52" s="297" t="n"/>
      <c r="AR52" s="297" t="n"/>
      <c r="AS52" s="297" t="n"/>
      <c r="AT52" s="285" t="inlineStr">
        <is>
          <t>0</t>
        </is>
      </c>
      <c r="AU52" s="297" t="inlineStr">
        <is>
          <t>0</t>
        </is>
      </c>
      <c r="AV52" s="297" t="inlineStr">
        <is>
          <t>0</t>
        </is>
      </c>
      <c r="AW52" s="297" t="inlineStr">
        <is>
          <t>0</t>
        </is>
      </c>
      <c r="AX52" s="297" t="inlineStr">
        <is>
          <t>0</t>
        </is>
      </c>
      <c r="AY52" s="286" t="inlineStr">
        <is>
          <t>2</t>
        </is>
      </c>
      <c r="AZ52" s="286" t="inlineStr">
        <is>
          <t>0</t>
        </is>
      </c>
      <c r="BA52" s="287" t="inlineStr">
        <is>
          <t>0</t>
        </is>
      </c>
      <c r="BB52" s="286" t="inlineStr">
        <is>
          <t>0</t>
        </is>
      </c>
      <c r="BC52" s="286" t="inlineStr">
        <is>
          <t>5</t>
        </is>
      </c>
      <c r="BD52" s="286" t="inlineStr">
        <is>
          <t>3</t>
        </is>
      </c>
      <c r="BE52" s="286" t="inlineStr">
        <is>
          <t>3</t>
        </is>
      </c>
      <c r="BF52" s="286" t="inlineStr">
        <is>
          <t>0</t>
        </is>
      </c>
      <c r="BG52" s="286" t="inlineStr">
        <is>
          <t>0</t>
        </is>
      </c>
      <c r="BH52" s="297" t="inlineStr">
        <is>
          <t>0</t>
        </is>
      </c>
      <c r="BI52" s="297" t="inlineStr">
        <is>
          <t>0</t>
        </is>
      </c>
      <c r="BJ52" s="297" t="inlineStr">
        <is>
          <t>0</t>
        </is>
      </c>
      <c r="BK52" s="297" t="inlineStr">
        <is>
          <t>0</t>
        </is>
      </c>
      <c r="BL52" s="297" t="inlineStr">
        <is>
          <t>5</t>
        </is>
      </c>
      <c r="BM52" s="297" t="inlineStr">
        <is>
          <t>0</t>
        </is>
      </c>
      <c r="BN52" s="297" t="inlineStr">
        <is>
          <t>0</t>
        </is>
      </c>
      <c r="BO52" s="285" t="inlineStr">
        <is>
          <t>0</t>
        </is>
      </c>
      <c r="BP52" s="297" t="inlineStr">
        <is>
          <t>0</t>
        </is>
      </c>
      <c r="BQ52" s="297" t="inlineStr">
        <is>
          <t>0</t>
        </is>
      </c>
      <c r="BR52" s="297" t="inlineStr">
        <is>
          <t>0</t>
        </is>
      </c>
      <c r="BS52" s="297" t="inlineStr">
        <is>
          <t>0</t>
        </is>
      </c>
      <c r="BT52" s="297" t="inlineStr">
        <is>
          <t>0</t>
        </is>
      </c>
      <c r="BU52" s="297" t="inlineStr">
        <is>
          <t>0</t>
        </is>
      </c>
      <c r="BV52" s="297" t="inlineStr">
        <is>
          <t>0</t>
        </is>
      </c>
      <c r="BW52" s="288" t="inlineStr">
        <is>
          <t>0</t>
        </is>
      </c>
      <c r="BX52" s="276">
        <f>SUM(IF(COUNTIF(#REF!, "*1.*"), 2, 0), IF(COUNTIF(#REF!, "*2.*"), 2, 0), IF(COUNTIF(#REF!, "*3.*"), 2, 0), IF(COUNTIF(#REF!, "*4.*"), 2, 0), IF(COUNTIF(#REF!, "*5.*"), 2, 0), IF(COUNTIF(#REF!, "*6.*"), 2, 0))</f>
        <v/>
      </c>
      <c r="BY52" s="277">
        <f t="array" ref="BY52">SUM(VALUE(AT52),VALUE(AU52),VALUE(AV52),VALUE(AW52),VALUE(AX52),VALUE(AY52),VALUE(AZ52),VALUE(BB52),VALUE(BC52),VALUE(BD52),VALUE(BE52),VALUE(BF52),VALUE(BG52),VALUE(BH52),VALUE(BI52),VALUE(BJ52),VALUE(BK52),VALUE(BL52),VALUE(BM52),VALUE(BN52),VALUE(BO52),VALUE(BP52),VALUE(BQ52),VALUE(BR52),VALUE(BS52),VALUE(BT52),VALUE(BU52),VALUE(BV52),VALUE(BW52))</f>
        <v/>
      </c>
      <c r="BZ52" s="307" t="n"/>
      <c r="CA52" s="307" t="n"/>
      <c r="CB52" s="307" t="n"/>
      <c r="CC52" s="307" t="n"/>
      <c r="CD52" s="307" t="n"/>
      <c r="CE52" s="307" t="n"/>
      <c r="CF52" s="307" t="n"/>
      <c r="CG52" s="307" t="n"/>
      <c r="CH52" s="307" t="n"/>
      <c r="CI52" s="307" t="n"/>
      <c r="CJ52" s="307" t="n"/>
      <c r="CK52" s="307" t="n"/>
      <c r="CL52" s="307" t="n"/>
      <c r="CM52" s="307" t="n"/>
      <c r="CN52" s="307" t="n"/>
      <c r="CO52" s="307" t="n"/>
      <c r="CP52" s="307" t="n"/>
      <c r="CQ52" s="307" t="n"/>
      <c r="CR52" s="279" t="inlineStr">
        <is>
          <t>0</t>
        </is>
      </c>
      <c r="CS52" s="280">
        <f>AVERAGE(Value(BY52),value(CR52))</f>
        <v/>
      </c>
      <c r="CT52" s="421">
        <f>(IF(OR(MediaScorecard!BH53="x", MediaScorecard!BI53="x",MediaScorecard!BJ53="x",MediaScorecard!BK53="x",MediaScorecard!BL53="x"),1, 2))</f>
        <v/>
      </c>
      <c r="CU52" s="308" t="n"/>
      <c r="CV52" s="308" t="n"/>
      <c r="CW52" s="308" t="n"/>
      <c r="CX52" s="309" t="n"/>
      <c r="CY52" s="308" t="n"/>
      <c r="CZ52" s="308" t="n"/>
      <c r="DA52" s="308" t="n"/>
    </row>
    <row r="53" ht="21" customHeight="1" s="590">
      <c r="A53" s="421" t="inlineStr">
        <is>
          <t>Dagens Naringsliv</t>
        </is>
      </c>
      <c r="B53" s="265" t="inlineStr">
        <is>
          <t>Digitalization in the Saltsjösten construction project</t>
        </is>
      </c>
      <c r="C53" s="266" t="n">
        <v>45677</v>
      </c>
      <c r="D53" s="267" t="inlineStr">
        <is>
          <t>Q1</t>
        </is>
      </c>
      <c r="E53" s="267" t="inlineStr">
        <is>
          <t>SE</t>
        </is>
      </c>
      <c r="F53" s="268" t="inlineStr">
        <is>
          <t>EMEA</t>
        </is>
      </c>
      <c r="G53" s="421" t="n"/>
      <c r="H53" s="269" t="inlineStr">
        <is>
          <t>x</t>
        </is>
      </c>
      <c r="I53" s="421" t="n"/>
      <c r="J53" s="421" t="n"/>
      <c r="K53" s="421" t="n"/>
      <c r="L53" s="421" t="inlineStr">
        <is>
          <t>x</t>
        </is>
      </c>
      <c r="M53" s="421" t="n"/>
      <c r="N53" s="421" t="n"/>
      <c r="O53" s="421" t="n"/>
      <c r="P53" s="421" t="n"/>
      <c r="Q53" s="421" t="n"/>
      <c r="R53" s="270" t="n"/>
      <c r="S53" s="421" t="n"/>
      <c r="T53" s="421" t="n"/>
      <c r="U53" s="421" t="n"/>
      <c r="V53" s="421" t="n"/>
      <c r="W53" s="421" t="n"/>
      <c r="X53" s="421" t="n"/>
      <c r="Y53" s="421" t="n"/>
      <c r="Z53" s="421" t="n"/>
      <c r="AA53" s="421" t="n"/>
      <c r="AB53" s="421" t="n"/>
      <c r="AC53" s="421" t="n"/>
      <c r="AD53" s="421" t="n"/>
      <c r="AE53" s="421" t="n"/>
      <c r="AF53" s="421" t="n"/>
      <c r="AG53" s="421" t="n"/>
      <c r="AH53" s="421" t="n"/>
      <c r="AI53" s="421" t="n"/>
      <c r="AJ53" s="297" t="n"/>
      <c r="AK53" s="297" t="n"/>
      <c r="AL53" s="284" t="n"/>
      <c r="AM53" s="297" t="n"/>
      <c r="AN53" s="285" t="n"/>
      <c r="AO53" s="297" t="n"/>
      <c r="AP53" s="297" t="n"/>
      <c r="AQ53" s="297" t="n"/>
      <c r="AR53" s="297" t="n"/>
      <c r="AS53" s="297" t="n"/>
      <c r="AT53" s="285" t="inlineStr">
        <is>
          <t>0</t>
        </is>
      </c>
      <c r="AU53" s="297" t="inlineStr">
        <is>
          <t>0</t>
        </is>
      </c>
      <c r="AV53" s="297" t="inlineStr">
        <is>
          <t>5</t>
        </is>
      </c>
      <c r="AW53" s="297" t="inlineStr">
        <is>
          <t>0</t>
        </is>
      </c>
      <c r="AX53" s="297" t="inlineStr">
        <is>
          <t>0</t>
        </is>
      </c>
      <c r="AY53" s="286" t="inlineStr">
        <is>
          <t>0</t>
        </is>
      </c>
      <c r="AZ53" s="286" t="inlineStr">
        <is>
          <t>0</t>
        </is>
      </c>
      <c r="BA53" s="287" t="inlineStr">
        <is>
          <t>0</t>
        </is>
      </c>
      <c r="BB53" s="286" t="inlineStr">
        <is>
          <t>0</t>
        </is>
      </c>
      <c r="BC53" s="286" t="inlineStr">
        <is>
          <t>0</t>
        </is>
      </c>
      <c r="BD53" s="286" t="inlineStr">
        <is>
          <t>0</t>
        </is>
      </c>
      <c r="BE53" s="286" t="inlineStr">
        <is>
          <t>0</t>
        </is>
      </c>
      <c r="BF53" s="286" t="inlineStr">
        <is>
          <t>0</t>
        </is>
      </c>
      <c r="BG53" s="286" t="inlineStr">
        <is>
          <t>0</t>
        </is>
      </c>
      <c r="BH53" s="297" t="inlineStr">
        <is>
          <t>0</t>
        </is>
      </c>
      <c r="BI53" s="297" t="inlineStr">
        <is>
          <t>0</t>
        </is>
      </c>
      <c r="BJ53" s="297" t="inlineStr">
        <is>
          <t>0</t>
        </is>
      </c>
      <c r="BK53" s="297" t="inlineStr">
        <is>
          <t>0</t>
        </is>
      </c>
      <c r="BL53" s="297" t="inlineStr">
        <is>
          <t>5</t>
        </is>
      </c>
      <c r="BM53" s="297" t="inlineStr">
        <is>
          <t>0</t>
        </is>
      </c>
      <c r="BN53" s="297" t="inlineStr">
        <is>
          <t>0</t>
        </is>
      </c>
      <c r="BO53" s="285" t="inlineStr">
        <is>
          <t>0</t>
        </is>
      </c>
      <c r="BP53" s="297" t="inlineStr">
        <is>
          <t>0</t>
        </is>
      </c>
      <c r="BQ53" s="297" t="inlineStr">
        <is>
          <t>0</t>
        </is>
      </c>
      <c r="BR53" s="297" t="inlineStr">
        <is>
          <t>0</t>
        </is>
      </c>
      <c r="BS53" s="297" t="inlineStr">
        <is>
          <t>12</t>
        </is>
      </c>
      <c r="BT53" s="297" t="inlineStr">
        <is>
          <t>0</t>
        </is>
      </c>
      <c r="BU53" s="297" t="inlineStr">
        <is>
          <t>0</t>
        </is>
      </c>
      <c r="BV53" s="297" t="inlineStr">
        <is>
          <t>0</t>
        </is>
      </c>
      <c r="BW53" s="288" t="inlineStr">
        <is>
          <t>0</t>
        </is>
      </c>
      <c r="BX53" s="276">
        <f>SUM(IF(COUNTIF(#REF!, "*1.*"), 2, 0), IF(COUNTIF(#REF!, "*2.*"), 2, 0), IF(COUNTIF(#REF!, "*3.*"), 2, 0), IF(COUNTIF(#REF!, "*4.*"), 2, 0), IF(COUNTIF(#REF!, "*5.*"), 2, 0), IF(COUNTIF(#REF!, "*6.*"), 2, 0))</f>
        <v/>
      </c>
      <c r="BY53" s="277">
        <f t="array" ref="BY53">SUM(VALUE(AT53),VALUE(AU53),VALUE(AV53),VALUE(AW53),VALUE(AX53),VALUE(AY53),VALUE(AZ53),VALUE(BB53),VALUE(BC53),VALUE(BD53),VALUE(BE53),VALUE(BF53),VALUE(BG53),VALUE(BH53),VALUE(BI53),VALUE(BJ53),VALUE(BK53),VALUE(BL53),VALUE(BM53),VALUE(BN53),VALUE(BO53),VALUE(BP53),VALUE(BQ53),VALUE(BR53),VALUE(BS53),VALUE(BT53),VALUE(BU53),VALUE(BV53),VALUE(BW53))</f>
        <v/>
      </c>
      <c r="BZ53" s="307" t="n"/>
      <c r="CA53" s="307" t="n"/>
      <c r="CB53" s="307" t="n"/>
      <c r="CC53" s="307" t="n"/>
      <c r="CD53" s="307" t="n"/>
      <c r="CE53" s="307" t="n"/>
      <c r="CF53" s="307" t="n"/>
      <c r="CG53" s="307" t="n"/>
      <c r="CH53" s="307" t="n"/>
      <c r="CI53" s="307" t="n"/>
      <c r="CJ53" s="307" t="n"/>
      <c r="CK53" s="307" t="n"/>
      <c r="CL53" s="307" t="n"/>
      <c r="CM53" s="307" t="n"/>
      <c r="CN53" s="307" t="n"/>
      <c r="CO53" s="307" t="n"/>
      <c r="CP53" s="307" t="n"/>
      <c r="CQ53" s="307" t="n"/>
      <c r="CR53" s="279" t="n">
        <v>24</v>
      </c>
      <c r="CS53" s="280">
        <f>AVERAGE(Value(BY53),value(CR53))</f>
        <v/>
      </c>
      <c r="CT53" s="421">
        <f>(IF(OR(MediaScorecard!BH54="x", MediaScorecard!BI54="x",MediaScorecard!BJ54="x",MediaScorecard!BK54="x",MediaScorecard!BL54="x"),1, 2))</f>
        <v/>
      </c>
      <c r="CU53" s="308" t="n"/>
      <c r="CV53" s="308" t="n"/>
      <c r="CW53" s="308" t="n"/>
      <c r="CX53" s="309" t="n"/>
      <c r="CY53" s="308" t="n"/>
      <c r="CZ53" s="308" t="n"/>
      <c r="DA53" s="308" t="n"/>
    </row>
    <row r="54" ht="21" customHeight="1" s="590">
      <c r="A54" s="421" t="inlineStr">
        <is>
          <t>Byggnorden</t>
        </is>
      </c>
      <c r="B54" s="265" t="inlineStr">
        <is>
          <t>Trimble skapar digital precision inom Nackas stora stadsutvecklingsprojekt, Byggnorden.se - Nyhetskällan för dig inom bygg</t>
        </is>
      </c>
      <c r="C54" s="266" t="n">
        <v>45677</v>
      </c>
      <c r="D54" s="267" t="inlineStr">
        <is>
          <t>Q1</t>
        </is>
      </c>
      <c r="E54" s="267" t="inlineStr">
        <is>
          <t>SE</t>
        </is>
      </c>
      <c r="F54" s="268" t="inlineStr">
        <is>
          <t>EMEA</t>
        </is>
      </c>
      <c r="G54" s="421" t="n"/>
      <c r="H54" s="269" t="inlineStr">
        <is>
          <t>x</t>
        </is>
      </c>
      <c r="I54" s="421" t="n"/>
      <c r="J54" s="421" t="n"/>
      <c r="K54" s="421" t="n"/>
      <c r="L54" s="421" t="inlineStr">
        <is>
          <t>x</t>
        </is>
      </c>
      <c r="M54" s="421" t="n"/>
      <c r="N54" s="421" t="n"/>
      <c r="O54" s="421" t="n"/>
      <c r="P54" s="421" t="n"/>
      <c r="Q54" s="421" t="n"/>
      <c r="R54" s="270" t="n"/>
      <c r="S54" s="421" t="n"/>
      <c r="T54" s="421" t="n"/>
      <c r="U54" s="421" t="n"/>
      <c r="V54" s="421" t="n"/>
      <c r="W54" s="421" t="n"/>
      <c r="X54" s="421" t="n"/>
      <c r="Y54" s="421" t="n"/>
      <c r="Z54" s="421" t="n"/>
      <c r="AA54" s="421" t="n"/>
      <c r="AB54" s="421" t="n"/>
      <c r="AC54" s="421" t="n"/>
      <c r="AD54" s="421" t="n"/>
      <c r="AE54" s="421" t="n"/>
      <c r="AF54" s="421" t="n"/>
      <c r="AG54" s="421" t="n"/>
      <c r="AH54" s="421" t="n"/>
      <c r="AI54" s="421" t="n"/>
      <c r="AJ54" s="297" t="n"/>
      <c r="AK54" s="297" t="n"/>
      <c r="AL54" s="284" t="n"/>
      <c r="AM54" s="297" t="n"/>
      <c r="AN54" s="285" t="n"/>
      <c r="AO54" s="297" t="n"/>
      <c r="AP54" s="297" t="n"/>
      <c r="AQ54" s="297" t="n"/>
      <c r="AR54" s="297" t="n"/>
      <c r="AS54" s="297" t="n"/>
      <c r="AT54" s="285" t="inlineStr">
        <is>
          <t>0</t>
        </is>
      </c>
      <c r="AU54" s="297" t="inlineStr">
        <is>
          <t>0</t>
        </is>
      </c>
      <c r="AV54" s="297" t="inlineStr">
        <is>
          <t>0</t>
        </is>
      </c>
      <c r="AW54" s="297" t="inlineStr">
        <is>
          <t>0</t>
        </is>
      </c>
      <c r="AX54" s="297" t="inlineStr">
        <is>
          <t>0</t>
        </is>
      </c>
      <c r="AY54" s="286" t="inlineStr">
        <is>
          <t>2</t>
        </is>
      </c>
      <c r="AZ54" s="286" t="inlineStr">
        <is>
          <t>0</t>
        </is>
      </c>
      <c r="BA54" s="287" t="inlineStr">
        <is>
          <t>0</t>
        </is>
      </c>
      <c r="BB54" s="286" t="inlineStr">
        <is>
          <t>0</t>
        </is>
      </c>
      <c r="BC54" s="286" t="inlineStr">
        <is>
          <t>0</t>
        </is>
      </c>
      <c r="BD54" s="286" t="inlineStr">
        <is>
          <t>0</t>
        </is>
      </c>
      <c r="BE54" s="286" t="inlineStr">
        <is>
          <t>0</t>
        </is>
      </c>
      <c r="BF54" s="286" t="inlineStr">
        <is>
          <t>0</t>
        </is>
      </c>
      <c r="BG54" s="286" t="inlineStr">
        <is>
          <t>0</t>
        </is>
      </c>
      <c r="BH54" s="297" t="inlineStr">
        <is>
          <t>0</t>
        </is>
      </c>
      <c r="BI54" s="297" t="inlineStr">
        <is>
          <t>0</t>
        </is>
      </c>
      <c r="BJ54" s="297" t="inlineStr">
        <is>
          <t>0</t>
        </is>
      </c>
      <c r="BK54" s="297" t="inlineStr">
        <is>
          <t>0</t>
        </is>
      </c>
      <c r="BL54" s="297" t="inlineStr">
        <is>
          <t>5</t>
        </is>
      </c>
      <c r="BM54" s="297" t="inlineStr">
        <is>
          <t>0</t>
        </is>
      </c>
      <c r="BN54" s="297" t="inlineStr">
        <is>
          <t>0</t>
        </is>
      </c>
      <c r="BO54" s="285" t="inlineStr">
        <is>
          <t>0</t>
        </is>
      </c>
      <c r="BP54" s="297" t="inlineStr">
        <is>
          <t>0</t>
        </is>
      </c>
      <c r="BQ54" s="297" t="inlineStr">
        <is>
          <t>0</t>
        </is>
      </c>
      <c r="BR54" s="297" t="inlineStr">
        <is>
          <t>0</t>
        </is>
      </c>
      <c r="BS54" s="297" t="inlineStr">
        <is>
          <t>12</t>
        </is>
      </c>
      <c r="BT54" s="297" t="inlineStr">
        <is>
          <t>0</t>
        </is>
      </c>
      <c r="BU54" s="297" t="inlineStr">
        <is>
          <t>0</t>
        </is>
      </c>
      <c r="BV54" s="297" t="inlineStr">
        <is>
          <t>0</t>
        </is>
      </c>
      <c r="BW54" s="288" t="inlineStr">
        <is>
          <t>0</t>
        </is>
      </c>
      <c r="BX54" s="276">
        <f>SUM(IF(COUNTIF(#REF!, "*1.*"), 2, 0), IF(COUNTIF(#REF!, "*2.*"), 2, 0), IF(COUNTIF(#REF!, "*3.*"), 2, 0), IF(COUNTIF(#REF!, "*4.*"), 2, 0), IF(COUNTIF(#REF!, "*5.*"), 2, 0), IF(COUNTIF(#REF!, "*6.*"), 2, 0))</f>
        <v/>
      </c>
      <c r="BY54" s="277">
        <f t="array" ref="BY54">SUM(VALUE(AT54),VALUE(AU54),VALUE(AV54),VALUE(AW54),VALUE(AX54),VALUE(AY54),VALUE(AZ54),VALUE(BB54),VALUE(BC54),VALUE(BD54),VALUE(BE54),VALUE(BF54),VALUE(BG54),VALUE(BH54),VALUE(BI54),VALUE(BJ54),VALUE(BK54),VALUE(BL54),VALUE(BM54),VALUE(BN54),VALUE(BO54),VALUE(BP54),VALUE(BQ54),VALUE(BR54),VALUE(BS54),VALUE(BT54),VALUE(BU54),VALUE(BV54),VALUE(BW54))</f>
        <v/>
      </c>
      <c r="BZ54" s="307" t="n"/>
      <c r="CA54" s="307" t="n"/>
      <c r="CB54" s="307" t="n"/>
      <c r="CC54" s="307" t="n"/>
      <c r="CD54" s="307" t="n"/>
      <c r="CE54" s="307" t="n"/>
      <c r="CF54" s="307" t="n"/>
      <c r="CG54" s="307" t="n"/>
      <c r="CH54" s="307" t="n"/>
      <c r="CI54" s="307" t="n"/>
      <c r="CJ54" s="307" t="n"/>
      <c r="CK54" s="307" t="n"/>
      <c r="CL54" s="307" t="n"/>
      <c r="CM54" s="307" t="n"/>
      <c r="CN54" s="307" t="n"/>
      <c r="CO54" s="307" t="n"/>
      <c r="CP54" s="307" t="n"/>
      <c r="CQ54" s="307" t="n"/>
      <c r="CR54" s="279" t="n">
        <v>14</v>
      </c>
      <c r="CS54" s="280">
        <f>AVERAGE(Value(BY54),value(CR54))</f>
        <v/>
      </c>
      <c r="CT54" s="421">
        <f>(IF(OR(MediaScorecard!BH55="x", MediaScorecard!BI55="x",MediaScorecard!BJ55="x",MediaScorecard!BK55="x",MediaScorecard!BL55="x"),1, 2))</f>
        <v/>
      </c>
      <c r="CU54" s="308" t="n"/>
      <c r="CV54" s="308" t="n"/>
      <c r="CW54" s="308" t="n"/>
      <c r="CX54" s="309" t="n"/>
      <c r="CY54" s="308" t="n"/>
      <c r="CZ54" s="308" t="n"/>
      <c r="DA54" s="308" t="n"/>
    </row>
    <row r="55" ht="21" customHeight="1" s="590">
      <c r="A55" s="421" t="inlineStr">
        <is>
          <t>Geo Week News</t>
        </is>
      </c>
      <c r="B55" s="265" t="inlineStr">
        <is>
          <t>Why Data Interoperability, AI, and More Will Help Define 2025's Geospatial Industry</t>
        </is>
      </c>
      <c r="C55" s="266" t="n">
        <v>45678</v>
      </c>
      <c r="D55" s="267" t="inlineStr">
        <is>
          <t>Q1</t>
        </is>
      </c>
      <c r="E55" s="267" t="inlineStr">
        <is>
          <t>US</t>
        </is>
      </c>
      <c r="F55" s="268" t="inlineStr">
        <is>
          <t>Global</t>
        </is>
      </c>
      <c r="G55" s="421" t="n"/>
      <c r="H55" s="269" t="n"/>
      <c r="I55" s="421" t="n"/>
      <c r="J55" s="421" t="n"/>
      <c r="K55" s="421" t="n"/>
      <c r="L55" s="421" t="n"/>
      <c r="M55" s="421" t="n"/>
      <c r="N55" s="421" t="n"/>
      <c r="O55" s="421" t="n"/>
      <c r="P55" s="421" t="n"/>
      <c r="Q55" s="421" t="n"/>
      <c r="R55" s="270" t="n"/>
      <c r="S55" s="421" t="n"/>
      <c r="T55" s="421" t="n"/>
      <c r="U55" s="421" t="n"/>
      <c r="V55" s="421" t="n"/>
      <c r="W55" s="421" t="n"/>
      <c r="X55" s="421" t="n"/>
      <c r="Y55" s="421" t="n"/>
      <c r="Z55" s="421" t="n"/>
      <c r="AA55" s="421" t="n"/>
      <c r="AB55" s="421" t="n"/>
      <c r="AC55" s="421" t="n"/>
      <c r="AD55" s="421" t="n"/>
      <c r="AE55" s="421" t="n"/>
      <c r="AF55" s="421" t="n"/>
      <c r="AG55" s="421" t="n"/>
      <c r="AH55" s="421" t="n"/>
      <c r="AI55" s="421" t="n"/>
      <c r="AJ55" s="297" t="n"/>
      <c r="AK55" s="297" t="n"/>
      <c r="AL55" s="284" t="n"/>
      <c r="AM55" s="297" t="n"/>
      <c r="AN55" s="285" t="n"/>
      <c r="AO55" s="297" t="n"/>
      <c r="AP55" s="297" t="n"/>
      <c r="AQ55" s="297" t="n"/>
      <c r="AR55" s="297" t="n"/>
      <c r="AS55" s="297" t="n"/>
      <c r="AT55" s="285" t="inlineStr">
        <is>
          <t>0</t>
        </is>
      </c>
      <c r="AU55" s="297" t="inlineStr">
        <is>
          <t>12</t>
        </is>
      </c>
      <c r="AV55" s="297" t="inlineStr">
        <is>
          <t>0</t>
        </is>
      </c>
      <c r="AW55" s="297" t="inlineStr">
        <is>
          <t>0</t>
        </is>
      </c>
      <c r="AX55" s="297" t="inlineStr">
        <is>
          <t>0</t>
        </is>
      </c>
      <c r="AY55" s="286" t="inlineStr">
        <is>
          <t>0</t>
        </is>
      </c>
      <c r="AZ55" s="286" t="inlineStr">
        <is>
          <t>0</t>
        </is>
      </c>
      <c r="BA55" s="287" t="inlineStr">
        <is>
          <t>0</t>
        </is>
      </c>
      <c r="BB55" s="286" t="inlineStr">
        <is>
          <t>0</t>
        </is>
      </c>
      <c r="BC55" s="286" t="inlineStr">
        <is>
          <t>0</t>
        </is>
      </c>
      <c r="BD55" s="286" t="inlineStr">
        <is>
          <t>0</t>
        </is>
      </c>
      <c r="BE55" s="286" t="inlineStr">
        <is>
          <t>0</t>
        </is>
      </c>
      <c r="BF55" s="286" t="inlineStr">
        <is>
          <t>0</t>
        </is>
      </c>
      <c r="BG55" s="286" t="inlineStr">
        <is>
          <t>0</t>
        </is>
      </c>
      <c r="BH55" s="297" t="inlineStr">
        <is>
          <t>0</t>
        </is>
      </c>
      <c r="BI55" s="297" t="inlineStr">
        <is>
          <t>0</t>
        </is>
      </c>
      <c r="BJ55" s="297" t="inlineStr">
        <is>
          <t>0</t>
        </is>
      </c>
      <c r="BK55" s="297" t="inlineStr">
        <is>
          <t>0</t>
        </is>
      </c>
      <c r="BL55" s="297" t="inlineStr">
        <is>
          <t>5</t>
        </is>
      </c>
      <c r="BM55" s="297" t="inlineStr">
        <is>
          <t>0</t>
        </is>
      </c>
      <c r="BN55" s="297" t="inlineStr">
        <is>
          <t>0</t>
        </is>
      </c>
      <c r="BO55" s="285" t="inlineStr">
        <is>
          <t>0</t>
        </is>
      </c>
      <c r="BP55" s="297" t="inlineStr">
        <is>
          <t>0</t>
        </is>
      </c>
      <c r="BQ55" s="297" t="inlineStr">
        <is>
          <t>0</t>
        </is>
      </c>
      <c r="BR55" s="297" t="inlineStr">
        <is>
          <t>0</t>
        </is>
      </c>
      <c r="BS55" s="297" t="inlineStr">
        <is>
          <t>0</t>
        </is>
      </c>
      <c r="BT55" s="297" t="inlineStr">
        <is>
          <t>0</t>
        </is>
      </c>
      <c r="BU55" s="297" t="inlineStr">
        <is>
          <t>0</t>
        </is>
      </c>
      <c r="BV55" s="297" t="inlineStr">
        <is>
          <t>0</t>
        </is>
      </c>
      <c r="BW55" s="288" t="inlineStr">
        <is>
          <t>0</t>
        </is>
      </c>
      <c r="BX55" s="276">
        <f>SUM(IF(COUNTIF(#REF!, "*1.*"), 2, 0), IF(COUNTIF(#REF!, "*2.*"), 2, 0), IF(COUNTIF(#REF!, "*3.*"), 2, 0), IF(COUNTIF(#REF!, "*4.*"), 2, 0), IF(COUNTIF(#REF!, "*5.*"), 2, 0), IF(COUNTIF(#REF!, "*6.*"), 2, 0))</f>
        <v/>
      </c>
      <c r="BY55" s="277">
        <f t="array" ref="BY55">SUM(VALUE(AT55),VALUE(AU55),VALUE(AV55),VALUE(AW55),VALUE(AX55),VALUE(AY55),VALUE(AZ55),VALUE(BB55),VALUE(BC55),VALUE(BD55),VALUE(BE55),VALUE(BF55),VALUE(BG55),VALUE(BH55),VALUE(BI55),VALUE(BJ55),VALUE(BK55),VALUE(BL55),VALUE(BM55),VALUE(BN55),VALUE(BO55),VALUE(BP55),VALUE(BQ55),VALUE(BR55),VALUE(BS55),VALUE(BT55),VALUE(BU55),VALUE(BV55),VALUE(BW55))</f>
        <v/>
      </c>
      <c r="BZ55" s="307" t="n"/>
      <c r="CA55" s="307" t="n"/>
      <c r="CB55" s="307" t="n"/>
      <c r="CC55" s="307" t="n"/>
      <c r="CD55" s="307" t="n"/>
      <c r="CE55" s="307" t="n"/>
      <c r="CF55" s="307" t="n"/>
      <c r="CG55" s="307" t="n"/>
      <c r="CH55" s="307" t="n"/>
      <c r="CI55" s="307" t="n"/>
      <c r="CJ55" s="307" t="n"/>
      <c r="CK55" s="307" t="n"/>
      <c r="CL55" s="307" t="n"/>
      <c r="CM55" s="307" t="n"/>
      <c r="CN55" s="307" t="n"/>
      <c r="CO55" s="307" t="n"/>
      <c r="CP55" s="307" t="n"/>
      <c r="CQ55" s="307" t="n"/>
      <c r="CR55" s="279" t="n">
        <v>27</v>
      </c>
      <c r="CS55" s="280">
        <f>AVERAGE(Value(BY55),value(CR55))</f>
        <v/>
      </c>
      <c r="CT55" s="421">
        <f>(IF(OR(MediaScorecard!BH56="x", MediaScorecard!BI56="x",MediaScorecard!BJ56="x",MediaScorecard!BK56="x",MediaScorecard!BL56="x"),1, 2))</f>
        <v/>
      </c>
      <c r="CU55" s="308" t="n"/>
      <c r="CV55" s="308" t="n"/>
      <c r="CW55" s="308" t="n"/>
      <c r="CX55" s="309" t="n"/>
      <c r="CY55" s="308" t="n"/>
      <c r="CZ55" s="308" t="n"/>
      <c r="DA55" s="308" t="n"/>
    </row>
    <row r="56" ht="21" customHeight="1" s="590">
      <c r="A56" s="421" t="inlineStr">
        <is>
          <t>Geo Week News</t>
        </is>
      </c>
      <c r="B56" s="265" t="inlineStr">
        <is>
          <t>Around the Lidar and Geospatial Industry: Geospatial Sector, GNSS, GIS</t>
        </is>
      </c>
      <c r="C56" s="266" t="n">
        <v>45677</v>
      </c>
      <c r="D56" s="267" t="inlineStr">
        <is>
          <t>Q1</t>
        </is>
      </c>
      <c r="E56" s="267" t="inlineStr">
        <is>
          <t>US</t>
        </is>
      </c>
      <c r="F56" s="268" t="inlineStr">
        <is>
          <t>Global</t>
        </is>
      </c>
      <c r="G56" s="421" t="inlineStr">
        <is>
          <t>x</t>
        </is>
      </c>
      <c r="H56" s="269" t="n"/>
      <c r="I56" s="421" t="n"/>
      <c r="J56" s="421" t="n"/>
      <c r="K56" s="421" t="n"/>
      <c r="L56" s="421" t="n"/>
      <c r="M56" s="421" t="n"/>
      <c r="N56" s="421" t="n"/>
      <c r="O56" s="421" t="n"/>
      <c r="P56" s="421" t="n"/>
      <c r="Q56" s="421" t="n"/>
      <c r="R56" s="270" t="inlineStr">
        <is>
          <t>x</t>
        </is>
      </c>
      <c r="S56" s="421" t="n"/>
      <c r="T56" s="421" t="inlineStr">
        <is>
          <t>x</t>
        </is>
      </c>
      <c r="U56" s="421" t="n"/>
      <c r="V56" s="421" t="n"/>
      <c r="W56" s="421" t="n"/>
      <c r="X56" s="421" t="n"/>
      <c r="Y56" s="421" t="n"/>
      <c r="Z56" s="421" t="n"/>
      <c r="AA56" s="421" t="n"/>
      <c r="AB56" s="421" t="inlineStr">
        <is>
          <t>x</t>
        </is>
      </c>
      <c r="AC56" s="421" t="n"/>
      <c r="AD56" s="421" t="n"/>
      <c r="AE56" s="421" t="n"/>
      <c r="AF56" s="421" t="n"/>
      <c r="AG56" s="421" t="n"/>
      <c r="AH56" s="421" t="n"/>
      <c r="AI56" s="421" t="n"/>
      <c r="AJ56" s="297" t="n"/>
      <c r="AK56" s="297" t="n"/>
      <c r="AL56" s="284" t="n"/>
      <c r="AM56" s="297" t="n"/>
      <c r="AN56" s="285" t="n"/>
      <c r="AO56" s="297" t="n"/>
      <c r="AP56" s="297" t="n"/>
      <c r="AQ56" s="297" t="n"/>
      <c r="AR56" s="297" t="n"/>
      <c r="AS56" s="297" t="n"/>
      <c r="AT56" s="285" t="inlineStr">
        <is>
          <t>0</t>
        </is>
      </c>
      <c r="AU56" s="297" t="inlineStr">
        <is>
          <t>12</t>
        </is>
      </c>
      <c r="AV56" s="297" t="inlineStr">
        <is>
          <t>0</t>
        </is>
      </c>
      <c r="AW56" s="297" t="inlineStr">
        <is>
          <t>0</t>
        </is>
      </c>
      <c r="AX56" s="297" t="inlineStr">
        <is>
          <t>0</t>
        </is>
      </c>
      <c r="AY56" s="286" t="inlineStr">
        <is>
          <t>0</t>
        </is>
      </c>
      <c r="AZ56" s="286" t="inlineStr">
        <is>
          <t>0</t>
        </is>
      </c>
      <c r="BA56" s="287" t="inlineStr">
        <is>
          <t>0</t>
        </is>
      </c>
      <c r="BB56" s="286" t="inlineStr">
        <is>
          <t>0</t>
        </is>
      </c>
      <c r="BC56" s="286" t="inlineStr">
        <is>
          <t>0</t>
        </is>
      </c>
      <c r="BD56" s="286" t="inlineStr">
        <is>
          <t>0</t>
        </is>
      </c>
      <c r="BE56" s="286" t="inlineStr">
        <is>
          <t>0</t>
        </is>
      </c>
      <c r="BF56" s="286" t="inlineStr">
        <is>
          <t>0</t>
        </is>
      </c>
      <c r="BG56" s="286" t="inlineStr">
        <is>
          <t>0</t>
        </is>
      </c>
      <c r="BH56" s="297" t="inlineStr">
        <is>
          <t>0</t>
        </is>
      </c>
      <c r="BI56" s="297" t="inlineStr">
        <is>
          <t>0</t>
        </is>
      </c>
      <c r="BJ56" s="297" t="inlineStr">
        <is>
          <t>0</t>
        </is>
      </c>
      <c r="BK56" s="297" t="inlineStr">
        <is>
          <t>0</t>
        </is>
      </c>
      <c r="BL56" s="297" t="inlineStr">
        <is>
          <t>5</t>
        </is>
      </c>
      <c r="BM56" s="297" t="inlineStr">
        <is>
          <t>0</t>
        </is>
      </c>
      <c r="BN56" s="297" t="inlineStr">
        <is>
          <t>0</t>
        </is>
      </c>
      <c r="BO56" s="285" t="inlineStr">
        <is>
          <t>0</t>
        </is>
      </c>
      <c r="BP56" s="297" t="inlineStr">
        <is>
          <t>0</t>
        </is>
      </c>
      <c r="BQ56" s="297" t="inlineStr">
        <is>
          <t>0</t>
        </is>
      </c>
      <c r="BR56" s="297" t="inlineStr">
        <is>
          <t>12</t>
        </is>
      </c>
      <c r="BS56" s="297" t="inlineStr">
        <is>
          <t>0</t>
        </is>
      </c>
      <c r="BT56" s="297" t="inlineStr">
        <is>
          <t>0</t>
        </is>
      </c>
      <c r="BU56" s="297" t="inlineStr">
        <is>
          <t>0</t>
        </is>
      </c>
      <c r="BV56" s="297" t="inlineStr">
        <is>
          <t>0</t>
        </is>
      </c>
      <c r="BW56" s="288" t="inlineStr">
        <is>
          <t>12</t>
        </is>
      </c>
      <c r="BX56" s="276">
        <f>SUM(IF(COUNTIF(#REF!, "*1.*"), 2, 0), IF(COUNTIF(#REF!, "*2.*"), 2, 0), IF(COUNTIF(#REF!, "*3.*"), 2, 0), IF(COUNTIF(#REF!, "*4.*"), 2, 0), IF(COUNTIF(#REF!, "*5.*"), 2, 0), IF(COUNTIF(#REF!, "*6.*"), 2, 0))</f>
        <v/>
      </c>
      <c r="BY56" s="277">
        <f t="array" ref="BY56">SUM(VALUE(AT56),VALUE(AU56),VALUE(AV56),VALUE(AW56),VALUE(AX56),VALUE(AY56),VALUE(AZ56),VALUE(BB56),VALUE(BC56),VALUE(BD56),VALUE(BE56),VALUE(BF56),VALUE(BG56),VALUE(BH56),VALUE(BI56),VALUE(BJ56),VALUE(BK56),VALUE(BL56),VALUE(BM56),VALUE(BN56),VALUE(BO56),VALUE(BP56),VALUE(BQ56),VALUE(BR56),VALUE(BS56),VALUE(BT56),VALUE(BU56),VALUE(BV56),VALUE(BW56))</f>
        <v/>
      </c>
      <c r="BZ56" s="307" t="n"/>
      <c r="CA56" s="307" t="n"/>
      <c r="CB56" s="307" t="n"/>
      <c r="CC56" s="307" t="n"/>
      <c r="CD56" s="307" t="n"/>
      <c r="CE56" s="307" t="n"/>
      <c r="CF56" s="307" t="n"/>
      <c r="CG56" s="307" t="n"/>
      <c r="CH56" s="307" t="n"/>
      <c r="CI56" s="307" t="n"/>
      <c r="CJ56" s="307" t="n"/>
      <c r="CK56" s="307" t="n"/>
      <c r="CL56" s="307" t="n"/>
      <c r="CM56" s="307" t="n"/>
      <c r="CN56" s="307" t="n"/>
      <c r="CO56" s="307" t="n"/>
      <c r="CP56" s="307" t="n"/>
      <c r="CQ56" s="307" t="n"/>
      <c r="CR56" s="279" t="n">
        <v>27</v>
      </c>
      <c r="CS56" s="280">
        <f>AVERAGE(Value(BY56),value(CR56))</f>
        <v/>
      </c>
      <c r="CT56" s="421">
        <f>(IF(OR(MediaScorecard!BH57="x", MediaScorecard!BI57="x",MediaScorecard!BJ57="x",MediaScorecard!BK57="x",MediaScorecard!BL57="x"),1, 2))</f>
        <v/>
      </c>
      <c r="CU56" s="308" t="n"/>
      <c r="CV56" s="308" t="n"/>
      <c r="CW56" s="308" t="n"/>
      <c r="CX56" s="309" t="n"/>
      <c r="CY56" s="308" t="n"/>
      <c r="CZ56" s="308" t="n"/>
      <c r="DA56" s="308" t="n"/>
    </row>
    <row r="57" ht="21" customHeight="1" s="590">
      <c r="A57" s="421" t="inlineStr">
        <is>
          <t>Roads &amp; Bridges</t>
        </is>
      </c>
      <c r="B57" s="265" t="inlineStr">
        <is>
          <t>World of Concrete 2025: Tech Takes Center Stage</t>
        </is>
      </c>
      <c r="C57" s="266" t="n">
        <v>45678</v>
      </c>
      <c r="D57" s="267" t="inlineStr">
        <is>
          <t>Q1</t>
        </is>
      </c>
      <c r="E57" s="267" t="inlineStr">
        <is>
          <t>US</t>
        </is>
      </c>
      <c r="F57" s="268" t="inlineStr">
        <is>
          <t>NAM</t>
        </is>
      </c>
      <c r="G57" s="421" t="n"/>
      <c r="H57" s="269" t="n"/>
      <c r="I57" s="421" t="n"/>
      <c r="J57" s="421" t="n"/>
      <c r="K57" s="421" t="n"/>
      <c r="L57" s="421" t="n"/>
      <c r="M57" s="421" t="n"/>
      <c r="N57" s="421" t="n"/>
      <c r="O57" s="421" t="n"/>
      <c r="P57" s="421" t="n"/>
      <c r="Q57" s="421" t="n"/>
      <c r="R57" s="270" t="inlineStr">
        <is>
          <t>x</t>
        </is>
      </c>
      <c r="S57" s="421" t="inlineStr">
        <is>
          <t>x</t>
        </is>
      </c>
      <c r="T57" s="421" t="inlineStr">
        <is>
          <t>x</t>
        </is>
      </c>
      <c r="U57" s="421" t="n"/>
      <c r="V57" s="421" t="n"/>
      <c r="W57" s="421" t="n"/>
      <c r="X57" s="421" t="inlineStr">
        <is>
          <t>x</t>
        </is>
      </c>
      <c r="Y57" s="421" t="n"/>
      <c r="Z57" s="421" t="n"/>
      <c r="AA57" s="421" t="inlineStr">
        <is>
          <t>x</t>
        </is>
      </c>
      <c r="AB57" s="421" t="n"/>
      <c r="AC57" s="421" t="n"/>
      <c r="AD57" s="421" t="inlineStr">
        <is>
          <t>x</t>
        </is>
      </c>
      <c r="AE57" s="421" t="n"/>
      <c r="AF57" s="421" t="n"/>
      <c r="AG57" s="421" t="n"/>
      <c r="AH57" s="421" t="inlineStr">
        <is>
          <t>x</t>
        </is>
      </c>
      <c r="AI57" s="421" t="inlineStr">
        <is>
          <t>x</t>
        </is>
      </c>
      <c r="AJ57" s="297" t="n"/>
      <c r="AK57" s="297" t="n"/>
      <c r="AL57" s="284" t="n"/>
      <c r="AM57" s="297" t="n"/>
      <c r="AN57" s="285" t="n"/>
      <c r="AO57" s="297" t="n"/>
      <c r="AP57" s="297" t="n"/>
      <c r="AQ57" s="297" t="n"/>
      <c r="AR57" s="297" t="n"/>
      <c r="AS57" s="297" t="n"/>
      <c r="AT57" s="285" t="inlineStr">
        <is>
          <t>0</t>
        </is>
      </c>
      <c r="AU57" s="297" t="inlineStr">
        <is>
          <t>12</t>
        </is>
      </c>
      <c r="AV57" s="297" t="inlineStr">
        <is>
          <t>0</t>
        </is>
      </c>
      <c r="AW57" s="297" t="inlineStr">
        <is>
          <t>0</t>
        </is>
      </c>
      <c r="AX57" s="297" t="inlineStr">
        <is>
          <t>0</t>
        </is>
      </c>
      <c r="AY57" s="286" t="inlineStr">
        <is>
          <t>0</t>
        </is>
      </c>
      <c r="AZ57" s="286" t="inlineStr">
        <is>
          <t>0</t>
        </is>
      </c>
      <c r="BA57" s="287" t="inlineStr">
        <is>
          <t>0</t>
        </is>
      </c>
      <c r="BB57" s="286" t="inlineStr">
        <is>
          <t>0</t>
        </is>
      </c>
      <c r="BC57" s="286" t="inlineStr">
        <is>
          <t>5</t>
        </is>
      </c>
      <c r="BD57" s="286" t="inlineStr">
        <is>
          <t>0</t>
        </is>
      </c>
      <c r="BE57" s="286" t="inlineStr">
        <is>
          <t>0</t>
        </is>
      </c>
      <c r="BF57" s="286" t="inlineStr">
        <is>
          <t>0</t>
        </is>
      </c>
      <c r="BG57" s="286" t="inlineStr">
        <is>
          <t>0</t>
        </is>
      </c>
      <c r="BH57" s="297" t="inlineStr">
        <is>
          <t>0</t>
        </is>
      </c>
      <c r="BI57" s="297" t="inlineStr">
        <is>
          <t>0</t>
        </is>
      </c>
      <c r="BJ57" s="297" t="inlineStr">
        <is>
          <t>0</t>
        </is>
      </c>
      <c r="BK57" s="297" t="inlineStr">
        <is>
          <t>0</t>
        </is>
      </c>
      <c r="BL57" s="297" t="inlineStr">
        <is>
          <t>5</t>
        </is>
      </c>
      <c r="BM57" s="297" t="inlineStr">
        <is>
          <t>0</t>
        </is>
      </c>
      <c r="BN57" s="297" t="inlineStr">
        <is>
          <t>0</t>
        </is>
      </c>
      <c r="BO57" s="285" t="inlineStr">
        <is>
          <t>0</t>
        </is>
      </c>
      <c r="BP57" s="297" t="inlineStr">
        <is>
          <t>0</t>
        </is>
      </c>
      <c r="BQ57" s="297" t="inlineStr">
        <is>
          <t>0</t>
        </is>
      </c>
      <c r="BR57" s="297" t="inlineStr">
        <is>
          <t>12</t>
        </is>
      </c>
      <c r="BS57" s="297" t="inlineStr">
        <is>
          <t>0</t>
        </is>
      </c>
      <c r="BT57" s="297" t="inlineStr">
        <is>
          <t>0</t>
        </is>
      </c>
      <c r="BU57" s="297" t="inlineStr">
        <is>
          <t>0</t>
        </is>
      </c>
      <c r="BV57" s="297" t="inlineStr">
        <is>
          <t>12</t>
        </is>
      </c>
      <c r="BW57" s="288" t="inlineStr">
        <is>
          <t>0</t>
        </is>
      </c>
      <c r="BX57" s="276">
        <f>SUM(IF(COUNTIF(#REF!, "*1.*"), 2, 0), IF(COUNTIF(#REF!, "*2.*"), 2, 0), IF(COUNTIF(#REF!, "*3.*"), 2, 0), IF(COUNTIF(#REF!, "*4.*"), 2, 0), IF(COUNTIF(#REF!, "*5.*"), 2, 0), IF(COUNTIF(#REF!, "*6.*"), 2, 0))</f>
        <v/>
      </c>
      <c r="BY57" s="277">
        <f t="array" ref="BY57">SUM(VALUE(AT57),VALUE(AU57),VALUE(AV57),VALUE(AW57),VALUE(AX57),VALUE(AY57),VALUE(AZ57),VALUE(BB57),VALUE(BC57),VALUE(BD57),VALUE(BE57),VALUE(BF57),VALUE(BG57),VALUE(BH57),VALUE(BI57),VALUE(BJ57),VALUE(BK57),VALUE(BL57),VALUE(BM57),VALUE(BN57),VALUE(BO57),VALUE(BP57),VALUE(BQ57),VALUE(BR57),VALUE(BS57),VALUE(BT57),VALUE(BU57),VALUE(BV57),VALUE(BW57))</f>
        <v/>
      </c>
      <c r="BZ57" s="307" t="n"/>
      <c r="CA57" s="307" t="n"/>
      <c r="CB57" s="307" t="n"/>
      <c r="CC57" s="307" t="n"/>
      <c r="CD57" s="307" t="n"/>
      <c r="CE57" s="307" t="n"/>
      <c r="CF57" s="307" t="n"/>
      <c r="CG57" s="307" t="n"/>
      <c r="CH57" s="307" t="n"/>
      <c r="CI57" s="307" t="n"/>
      <c r="CJ57" s="307" t="n"/>
      <c r="CK57" s="307" t="n"/>
      <c r="CL57" s="307" t="n"/>
      <c r="CM57" s="307" t="n"/>
      <c r="CN57" s="307" t="n"/>
      <c r="CO57" s="307" t="n"/>
      <c r="CP57" s="307" t="n"/>
      <c r="CQ57" s="307" t="n"/>
      <c r="CR57" s="279" t="n">
        <v>35</v>
      </c>
      <c r="CS57" s="280">
        <f>AVERAGE(Value(BY57),value(CR57))</f>
        <v/>
      </c>
      <c r="CT57" s="421">
        <f>(IF(OR(MediaScorecard!BH58="x", MediaScorecard!BI58="x",MediaScorecard!BJ58="x",MediaScorecard!BK58="x",MediaScorecard!BL58="x"),1, 2))</f>
        <v/>
      </c>
      <c r="CU57" s="308" t="n"/>
      <c r="CV57" s="308" t="n"/>
      <c r="CW57" s="308" t="n"/>
      <c r="CX57" s="309" t="n"/>
      <c r="CY57" s="308" t="n"/>
      <c r="CZ57" s="308" t="n"/>
      <c r="DA57" s="308" t="n"/>
    </row>
    <row r="58" ht="21" customHeight="1" s="590">
      <c r="A58" s="421" t="inlineStr">
        <is>
          <t>Power Progress</t>
        </is>
      </c>
      <c r="B58" s="265" t="inlineStr">
        <is>
          <t>Remote-controlled dozer for Norway’s largest earthmoving project - Power Progress</t>
        </is>
      </c>
      <c r="C58" s="266" t="n">
        <v>45678</v>
      </c>
      <c r="D58" s="267" t="inlineStr">
        <is>
          <t>Q1</t>
        </is>
      </c>
      <c r="E58" s="267" t="inlineStr">
        <is>
          <t>UK</t>
        </is>
      </c>
      <c r="F58" s="268" t="inlineStr">
        <is>
          <t>Global</t>
        </is>
      </c>
      <c r="G58" s="421" t="n"/>
      <c r="H58" s="269" t="n"/>
      <c r="I58" s="421" t="n"/>
      <c r="J58" s="421" t="n"/>
      <c r="K58" s="421" t="n"/>
      <c r="L58" s="421" t="n"/>
      <c r="M58" s="421" t="n"/>
      <c r="N58" s="421" t="n"/>
      <c r="O58" s="421" t="n"/>
      <c r="P58" s="421" t="n"/>
      <c r="Q58" s="421" t="n"/>
      <c r="R58" s="270" t="inlineStr">
        <is>
          <t>x</t>
        </is>
      </c>
      <c r="S58" s="421" t="inlineStr">
        <is>
          <t>x</t>
        </is>
      </c>
      <c r="T58" s="421" t="n"/>
      <c r="U58" s="421" t="n"/>
      <c r="V58" s="421" t="n"/>
      <c r="W58" s="421" t="n"/>
      <c r="X58" s="421" t="n"/>
      <c r="Y58" s="421" t="n"/>
      <c r="Z58" s="421" t="n"/>
      <c r="AA58" s="421" t="inlineStr">
        <is>
          <t>x</t>
        </is>
      </c>
      <c r="AB58" s="421" t="n"/>
      <c r="AC58" s="421" t="n"/>
      <c r="AD58" s="421" t="n"/>
      <c r="AE58" s="421" t="inlineStr">
        <is>
          <t>x</t>
        </is>
      </c>
      <c r="AF58" s="421" t="n"/>
      <c r="AG58" s="421" t="n"/>
      <c r="AH58" s="421" t="n"/>
      <c r="AI58" s="421" t="n"/>
      <c r="AJ58" s="297" t="n"/>
      <c r="AK58" s="297" t="n"/>
      <c r="AL58" s="284" t="n"/>
      <c r="AM58" s="297" t="n"/>
      <c r="AN58" s="285" t="n"/>
      <c r="AO58" s="297" t="n"/>
      <c r="AP58" s="297" t="n"/>
      <c r="AQ58" s="297" t="n"/>
      <c r="AR58" s="297" t="n"/>
      <c r="AS58" s="297" t="n"/>
      <c r="AT58" s="285" t="inlineStr">
        <is>
          <t>0</t>
        </is>
      </c>
      <c r="AU58" s="297" t="inlineStr">
        <is>
          <t>0</t>
        </is>
      </c>
      <c r="AV58" s="297" t="inlineStr">
        <is>
          <t>5</t>
        </is>
      </c>
      <c r="AW58" s="297" t="inlineStr">
        <is>
          <t>0</t>
        </is>
      </c>
      <c r="AX58" s="297" t="inlineStr">
        <is>
          <t>0</t>
        </is>
      </c>
      <c r="AY58" s="286" t="inlineStr">
        <is>
          <t>0</t>
        </is>
      </c>
      <c r="AZ58" s="286" t="inlineStr">
        <is>
          <t>0</t>
        </is>
      </c>
      <c r="BA58" s="287" t="inlineStr">
        <is>
          <t>0</t>
        </is>
      </c>
      <c r="BB58" s="286" t="inlineStr">
        <is>
          <t>0</t>
        </is>
      </c>
      <c r="BC58" s="286" t="inlineStr">
        <is>
          <t>0</t>
        </is>
      </c>
      <c r="BD58" s="286" t="inlineStr">
        <is>
          <t>0</t>
        </is>
      </c>
      <c r="BE58" s="286" t="inlineStr">
        <is>
          <t>0</t>
        </is>
      </c>
      <c r="BF58" s="286" t="inlineStr">
        <is>
          <t>0</t>
        </is>
      </c>
      <c r="BG58" s="286" t="inlineStr">
        <is>
          <t>0</t>
        </is>
      </c>
      <c r="BH58" s="297" t="inlineStr">
        <is>
          <t>0</t>
        </is>
      </c>
      <c r="BI58" s="297" t="inlineStr">
        <is>
          <t>0</t>
        </is>
      </c>
      <c r="BJ58" s="297" t="inlineStr">
        <is>
          <t>0</t>
        </is>
      </c>
      <c r="BK58" s="297" t="inlineStr">
        <is>
          <t>0</t>
        </is>
      </c>
      <c r="BL58" s="297" t="inlineStr">
        <is>
          <t>5</t>
        </is>
      </c>
      <c r="BM58" s="297" t="inlineStr">
        <is>
          <t>0</t>
        </is>
      </c>
      <c r="BN58" s="297" t="inlineStr">
        <is>
          <t>0</t>
        </is>
      </c>
      <c r="BO58" s="285" t="inlineStr">
        <is>
          <t>0</t>
        </is>
      </c>
      <c r="BP58" s="297" t="inlineStr">
        <is>
          <t>0</t>
        </is>
      </c>
      <c r="BQ58" s="297" t="inlineStr">
        <is>
          <t>0</t>
        </is>
      </c>
      <c r="BR58" s="297" t="inlineStr">
        <is>
          <t>0</t>
        </is>
      </c>
      <c r="BS58" s="297" t="inlineStr">
        <is>
          <t>0</t>
        </is>
      </c>
      <c r="BT58" s="297" t="inlineStr">
        <is>
          <t>0</t>
        </is>
      </c>
      <c r="BU58" s="297" t="inlineStr">
        <is>
          <t>0</t>
        </is>
      </c>
      <c r="BV58" s="297" t="inlineStr">
        <is>
          <t>0</t>
        </is>
      </c>
      <c r="BW58" s="288" t="inlineStr">
        <is>
          <t>12</t>
        </is>
      </c>
      <c r="BX58" s="276">
        <f>SUM(IF(COUNTIF(#REF!, "*1.*"), 2, 0), IF(COUNTIF(#REF!, "*2.*"), 2, 0), IF(COUNTIF(#REF!, "*3.*"), 2, 0), IF(COUNTIF(#REF!, "*4.*"), 2, 0), IF(COUNTIF(#REF!, "*5.*"), 2, 0), IF(COUNTIF(#REF!, "*6.*"), 2, 0))</f>
        <v/>
      </c>
      <c r="BY58" s="277">
        <f t="array" ref="BY58">SUM(VALUE(AT58),VALUE(AU58),VALUE(AV58),VALUE(AW58),VALUE(AX58),VALUE(AY58),VALUE(AZ58),VALUE(BB58),VALUE(BC58),VALUE(BD58),VALUE(BE58),VALUE(BF58),VALUE(BG58),VALUE(BH58),VALUE(BI58),VALUE(BJ58),VALUE(BK58),VALUE(BL58),VALUE(BM58),VALUE(BN58),VALUE(BO58),VALUE(BP58),VALUE(BQ58),VALUE(BR58),VALUE(BS58),VALUE(BT58),VALUE(BU58),VALUE(BV58),VALUE(BW58))</f>
        <v/>
      </c>
      <c r="BZ58" s="307" t="n"/>
      <c r="CA58" s="307" t="n"/>
      <c r="CB58" s="307" t="n"/>
      <c r="CC58" s="307" t="n"/>
      <c r="CD58" s="307" t="n"/>
      <c r="CE58" s="307" t="n"/>
      <c r="CF58" s="307" t="n"/>
      <c r="CG58" s="307" t="n"/>
      <c r="CH58" s="307" t="n"/>
      <c r="CI58" s="307" t="n"/>
      <c r="CJ58" s="307" t="n"/>
      <c r="CK58" s="307" t="n"/>
      <c r="CL58" s="307" t="n"/>
      <c r="CM58" s="307" t="n"/>
      <c r="CN58" s="307" t="n"/>
      <c r="CO58" s="307" t="n"/>
      <c r="CP58" s="307" t="n"/>
      <c r="CQ58" s="307" t="n"/>
      <c r="CR58" s="279" t="n">
        <v>31</v>
      </c>
      <c r="CS58" s="280">
        <f>AVERAGE(Value(BY58),value(CR58))</f>
        <v/>
      </c>
      <c r="CT58" s="421">
        <f>(IF(OR(MediaScorecard!BH59="x", MediaScorecard!BI59="x",MediaScorecard!BJ59="x",MediaScorecard!BK59="x",MediaScorecard!BL59="x"),1, 2))</f>
        <v/>
      </c>
      <c r="CU58" s="308" t="n"/>
      <c r="CV58" s="308" t="n"/>
      <c r="CW58" s="308" t="n"/>
      <c r="CX58" s="309" t="n"/>
      <c r="CY58" s="308" t="n"/>
      <c r="CZ58" s="308" t="n"/>
      <c r="DA58" s="308" t="n"/>
    </row>
    <row r="59" ht="21" customHeight="1" s="590">
      <c r="A59" s="421" t="inlineStr">
        <is>
          <t>Construction Outlook</t>
        </is>
      </c>
      <c r="B59" s="265" t="inlineStr">
        <is>
          <t>Benefits of E-invoicing for Contractors (P. 81-83)</t>
        </is>
      </c>
      <c r="C59" s="266" t="n">
        <v>45678</v>
      </c>
      <c r="D59" s="267" t="inlineStr">
        <is>
          <t>Q1</t>
        </is>
      </c>
      <c r="E59" s="267" t="inlineStr">
        <is>
          <t>US</t>
        </is>
      </c>
      <c r="F59" s="268" t="inlineStr">
        <is>
          <t>NAM</t>
        </is>
      </c>
      <c r="G59" s="421" t="n"/>
      <c r="H59" s="269" t="inlineStr">
        <is>
          <t>x</t>
        </is>
      </c>
      <c r="I59" s="421" t="inlineStr">
        <is>
          <t>x</t>
        </is>
      </c>
      <c r="J59" s="421" t="n"/>
      <c r="K59" s="421" t="n"/>
      <c r="L59" s="421" t="n"/>
      <c r="M59" s="421" t="n"/>
      <c r="N59" s="421" t="n"/>
      <c r="O59" s="421" t="n"/>
      <c r="P59" s="421" t="n"/>
      <c r="Q59" s="421" t="n"/>
      <c r="R59" s="270" t="n"/>
      <c r="S59" s="421" t="n"/>
      <c r="T59" s="421" t="n"/>
      <c r="U59" s="421" t="n"/>
      <c r="V59" s="421" t="n"/>
      <c r="W59" s="421" t="n"/>
      <c r="X59" s="421" t="n"/>
      <c r="Y59" s="421" t="n"/>
      <c r="Z59" s="421" t="n"/>
      <c r="AA59" s="421" t="n"/>
      <c r="AB59" s="421" t="n"/>
      <c r="AC59" s="421" t="n"/>
      <c r="AD59" s="421" t="inlineStr">
        <is>
          <t>x</t>
        </is>
      </c>
      <c r="AE59" s="421" t="n"/>
      <c r="AF59" s="421" t="n"/>
      <c r="AG59" s="421" t="n"/>
      <c r="AH59" s="421" t="n"/>
      <c r="AI59" s="421" t="n"/>
      <c r="AJ59" s="297" t="n"/>
      <c r="AK59" s="297" t="n"/>
      <c r="AL59" s="284" t="n"/>
      <c r="AM59" s="297" t="n"/>
      <c r="AN59" s="285" t="n"/>
      <c r="AO59" s="297" t="n"/>
      <c r="AP59" s="297" t="n"/>
      <c r="AQ59" s="297" t="n"/>
      <c r="AR59" s="297" t="n"/>
      <c r="AS59" s="297" t="n"/>
      <c r="AT59" s="285" t="inlineStr">
        <is>
          <t>10</t>
        </is>
      </c>
      <c r="AU59" s="297" t="inlineStr">
        <is>
          <t>0</t>
        </is>
      </c>
      <c r="AV59" s="297" t="inlineStr">
        <is>
          <t>0</t>
        </is>
      </c>
      <c r="AW59" s="297" t="inlineStr">
        <is>
          <t>0</t>
        </is>
      </c>
      <c r="AX59" s="297" t="inlineStr">
        <is>
          <t>0</t>
        </is>
      </c>
      <c r="AY59" s="286" t="inlineStr">
        <is>
          <t>0</t>
        </is>
      </c>
      <c r="AZ59" s="286" t="inlineStr">
        <is>
          <t>0</t>
        </is>
      </c>
      <c r="BA59" s="287" t="inlineStr">
        <is>
          <t>0</t>
        </is>
      </c>
      <c r="BB59" s="286" t="inlineStr">
        <is>
          <t>0</t>
        </is>
      </c>
      <c r="BC59" s="286" t="inlineStr">
        <is>
          <t>0</t>
        </is>
      </c>
      <c r="BD59" s="286" t="inlineStr">
        <is>
          <t>0</t>
        </is>
      </c>
      <c r="BE59" s="286" t="inlineStr">
        <is>
          <t>0</t>
        </is>
      </c>
      <c r="BF59" s="286" t="inlineStr">
        <is>
          <t>0</t>
        </is>
      </c>
      <c r="BG59" s="286" t="inlineStr">
        <is>
          <t>0</t>
        </is>
      </c>
      <c r="BH59" s="297" t="inlineStr">
        <is>
          <t>0</t>
        </is>
      </c>
      <c r="BI59" s="297" t="inlineStr">
        <is>
          <t>0</t>
        </is>
      </c>
      <c r="BJ59" s="297" t="inlineStr">
        <is>
          <t>0</t>
        </is>
      </c>
      <c r="BK59" s="297" t="inlineStr">
        <is>
          <t>0</t>
        </is>
      </c>
      <c r="BL59" s="297" t="inlineStr">
        <is>
          <t>5</t>
        </is>
      </c>
      <c r="BM59" s="297" t="inlineStr">
        <is>
          <t>0</t>
        </is>
      </c>
      <c r="BN59" s="297" t="inlineStr">
        <is>
          <t>0</t>
        </is>
      </c>
      <c r="BO59" s="285" t="inlineStr">
        <is>
          <t>0</t>
        </is>
      </c>
      <c r="BP59" s="297" t="inlineStr">
        <is>
          <t>0</t>
        </is>
      </c>
      <c r="BQ59" s="297" t="inlineStr">
        <is>
          <t>0</t>
        </is>
      </c>
      <c r="BR59" s="297" t="inlineStr">
        <is>
          <t>0</t>
        </is>
      </c>
      <c r="BS59" s="297" t="inlineStr">
        <is>
          <t>0</t>
        </is>
      </c>
      <c r="BT59" s="297" t="inlineStr">
        <is>
          <t>0</t>
        </is>
      </c>
      <c r="BU59" s="297" t="inlineStr">
        <is>
          <t>0</t>
        </is>
      </c>
      <c r="BV59" s="297" t="inlineStr">
        <is>
          <t>0</t>
        </is>
      </c>
      <c r="BW59" s="288" t="inlineStr">
        <is>
          <t>0</t>
        </is>
      </c>
      <c r="BX59" s="276">
        <f>SUM(IF(COUNTIF(#REF!, "*1.*"), 2, 0), IF(COUNTIF(#REF!, "*2.*"), 2, 0), IF(COUNTIF(#REF!, "*3.*"), 2, 0), IF(COUNTIF(#REF!, "*4.*"), 2, 0), IF(COUNTIF(#REF!, "*5.*"), 2, 0), IF(COUNTIF(#REF!, "*6.*"), 2, 0))</f>
        <v/>
      </c>
      <c r="BY59" s="277">
        <f t="array" ref="BY59">SUM(VALUE(AT59),VALUE(AU59),VALUE(AV59),VALUE(AW59),VALUE(AX59),VALUE(AY59),VALUE(AZ59),VALUE(BB59),VALUE(BC59),VALUE(BD59),VALUE(BE59),VALUE(BF59),VALUE(BG59),VALUE(BH59),VALUE(BI59),VALUE(BJ59),VALUE(BK59),VALUE(BL59),VALUE(BM59),VALUE(BN59),VALUE(BO59),VALUE(BP59),VALUE(BQ59),VALUE(BR59),VALUE(BS59),VALUE(BT59),VALUE(BU59),VALUE(BV59),VALUE(BW59))</f>
        <v/>
      </c>
      <c r="BZ59" s="307" t="n"/>
      <c r="CA59" s="307" t="n"/>
      <c r="CB59" s="307" t="n"/>
      <c r="CC59" s="307" t="n"/>
      <c r="CD59" s="307" t="n"/>
      <c r="CE59" s="307" t="n"/>
      <c r="CF59" s="307" t="n"/>
      <c r="CG59" s="307" t="n"/>
      <c r="CH59" s="307" t="n"/>
      <c r="CI59" s="307" t="n"/>
      <c r="CJ59" s="307" t="n"/>
      <c r="CK59" s="307" t="n"/>
      <c r="CL59" s="307" t="n"/>
      <c r="CM59" s="307" t="n"/>
      <c r="CN59" s="307" t="n"/>
      <c r="CO59" s="307" t="n"/>
      <c r="CP59" s="307" t="n"/>
      <c r="CQ59" s="307" t="n"/>
      <c r="CR59" s="279" t="n">
        <v>0</v>
      </c>
      <c r="CS59" s="280">
        <f>AVERAGE(Value(BY59),value(CR59))</f>
        <v/>
      </c>
      <c r="CT59" s="421">
        <f>(IF(OR(MediaScorecard!BH60="x", MediaScorecard!BI60="x",MediaScorecard!BJ60="x",MediaScorecard!BK60="x",MediaScorecard!BL60="x"),1, 2))</f>
        <v/>
      </c>
      <c r="CU59" s="308" t="n"/>
      <c r="CV59" s="308" t="n"/>
      <c r="CW59" s="308" t="n"/>
      <c r="CX59" s="309" t="n"/>
      <c r="CY59" s="308" t="n"/>
      <c r="CZ59" s="308" t="n"/>
      <c r="DA59" s="308" t="n"/>
    </row>
    <row r="60" ht="21" customHeight="1" s="590">
      <c r="A60" s="421" t="inlineStr">
        <is>
          <t>Bagry</t>
        </is>
      </c>
      <c r="B60" s="265" t="inlineStr">
        <is>
          <t>Samořiditelný válec CAT CS76B: Jediné, na co musí strojník myslet, je nezapomenout zastavit / Naživo / Články / bagry.cz</t>
        </is>
      </c>
      <c r="C60" s="266" t="n">
        <v>45679</v>
      </c>
      <c r="D60" s="267" t="inlineStr">
        <is>
          <t>Q1</t>
        </is>
      </c>
      <c r="E60" s="267" t="inlineStr">
        <is>
          <t>HU</t>
        </is>
      </c>
      <c r="F60" s="268" t="inlineStr">
        <is>
          <t>EMEA</t>
        </is>
      </c>
      <c r="G60" s="421" t="n"/>
      <c r="H60" s="269" t="n"/>
      <c r="I60" s="421" t="n"/>
      <c r="J60" s="421" t="n"/>
      <c r="K60" s="421" t="n"/>
      <c r="L60" s="421" t="n"/>
      <c r="M60" s="421" t="n"/>
      <c r="N60" s="421" t="n"/>
      <c r="O60" s="421" t="n"/>
      <c r="P60" s="421" t="n"/>
      <c r="Q60" s="421" t="n"/>
      <c r="R60" s="270" t="inlineStr">
        <is>
          <t>x</t>
        </is>
      </c>
      <c r="S60" s="421" t="inlineStr">
        <is>
          <t>x</t>
        </is>
      </c>
      <c r="T60" s="421" t="n"/>
      <c r="U60" s="421" t="n"/>
      <c r="V60" s="421" t="inlineStr">
        <is>
          <t>x</t>
        </is>
      </c>
      <c r="W60" s="421" t="n"/>
      <c r="X60" s="421" t="n"/>
      <c r="Y60" s="421" t="n"/>
      <c r="Z60" s="421" t="n"/>
      <c r="AA60" s="421" t="n"/>
      <c r="AB60" s="421" t="n"/>
      <c r="AC60" s="421" t="n"/>
      <c r="AD60" s="421" t="n"/>
      <c r="AE60" s="421" t="n"/>
      <c r="AF60" s="421" t="n"/>
      <c r="AG60" s="421" t="n"/>
      <c r="AH60" s="421" t="n"/>
      <c r="AI60" s="421" t="n"/>
      <c r="AJ60" s="297" t="n"/>
      <c r="AK60" s="297" t="n"/>
      <c r="AL60" s="284" t="n"/>
      <c r="AM60" s="297" t="n"/>
      <c r="AN60" s="285" t="n"/>
      <c r="AO60" s="297" t="n"/>
      <c r="AP60" s="297" t="n"/>
      <c r="AQ60" s="297" t="n"/>
      <c r="AR60" s="297" t="n"/>
      <c r="AS60" s="297" t="n"/>
      <c r="AT60" s="285" t="inlineStr">
        <is>
          <t>0</t>
        </is>
      </c>
      <c r="AU60" s="297" t="inlineStr">
        <is>
          <t>0</t>
        </is>
      </c>
      <c r="AV60" s="297" t="inlineStr">
        <is>
          <t>5</t>
        </is>
      </c>
      <c r="AW60" s="297" t="inlineStr">
        <is>
          <t>0</t>
        </is>
      </c>
      <c r="AX60" s="297" t="inlineStr">
        <is>
          <t>0</t>
        </is>
      </c>
      <c r="AY60" s="286" t="inlineStr">
        <is>
          <t>0</t>
        </is>
      </c>
      <c r="AZ60" s="286" t="inlineStr">
        <is>
          <t>0</t>
        </is>
      </c>
      <c r="BA60" s="287" t="inlineStr">
        <is>
          <t>0</t>
        </is>
      </c>
      <c r="BB60" s="286" t="inlineStr">
        <is>
          <t>0</t>
        </is>
      </c>
      <c r="BC60" s="286" t="inlineStr">
        <is>
          <t>0</t>
        </is>
      </c>
      <c r="BD60" s="286" t="inlineStr">
        <is>
          <t>0</t>
        </is>
      </c>
      <c r="BE60" s="286" t="inlineStr">
        <is>
          <t>0</t>
        </is>
      </c>
      <c r="BF60" s="286" t="inlineStr">
        <is>
          <t>0</t>
        </is>
      </c>
      <c r="BG60" s="286" t="inlineStr">
        <is>
          <t>0</t>
        </is>
      </c>
      <c r="BH60" s="297" t="inlineStr">
        <is>
          <t>0</t>
        </is>
      </c>
      <c r="BI60" s="297" t="inlineStr">
        <is>
          <t>0</t>
        </is>
      </c>
      <c r="BJ60" s="297" t="inlineStr">
        <is>
          <t>0</t>
        </is>
      </c>
      <c r="BK60" s="297" t="inlineStr">
        <is>
          <t>0</t>
        </is>
      </c>
      <c r="BL60" s="297" t="inlineStr">
        <is>
          <t>5</t>
        </is>
      </c>
      <c r="BM60" s="297" t="inlineStr">
        <is>
          <t>0</t>
        </is>
      </c>
      <c r="BN60" s="297" t="inlineStr">
        <is>
          <t>0</t>
        </is>
      </c>
      <c r="BO60" s="285" t="inlineStr">
        <is>
          <t>0</t>
        </is>
      </c>
      <c r="BP60" s="297" t="inlineStr">
        <is>
          <t>5</t>
        </is>
      </c>
      <c r="BQ60" s="297" t="inlineStr">
        <is>
          <t>0</t>
        </is>
      </c>
      <c r="BR60" s="297" t="inlineStr">
        <is>
          <t>0</t>
        </is>
      </c>
      <c r="BS60" s="297" t="inlineStr">
        <is>
          <t>0</t>
        </is>
      </c>
      <c r="BT60" s="297" t="inlineStr">
        <is>
          <t>0</t>
        </is>
      </c>
      <c r="BU60" s="297" t="inlineStr">
        <is>
          <t>0</t>
        </is>
      </c>
      <c r="BV60" s="297" t="inlineStr">
        <is>
          <t>12</t>
        </is>
      </c>
      <c r="BW60" s="288" t="inlineStr">
        <is>
          <t>12</t>
        </is>
      </c>
      <c r="BX60" s="276">
        <f>SUM(IF(COUNTIF(#REF!, "*1.*"), 2, 0), IF(COUNTIF(#REF!, "*2.*"), 2, 0), IF(COUNTIF(#REF!, "*3.*"), 2, 0), IF(COUNTIF(#REF!, "*4.*"), 2, 0), IF(COUNTIF(#REF!, "*5.*"), 2, 0), IF(COUNTIF(#REF!, "*6.*"), 2, 0))</f>
        <v/>
      </c>
      <c r="BY60" s="277">
        <f t="array" ref="BY60">SUM(VALUE(AT60),VALUE(AU60),VALUE(AV60),VALUE(AW60),VALUE(AX60),VALUE(AY60),VALUE(AZ60),VALUE(BB60),VALUE(BC60),VALUE(BD60),VALUE(BE60),VALUE(BF60),VALUE(BG60),VALUE(BH60),VALUE(BI60),VALUE(BJ60),VALUE(BK60),VALUE(BL60),VALUE(BM60),VALUE(BN60),VALUE(BO60),VALUE(BP60),VALUE(BQ60),VALUE(BR60),VALUE(BS60),VALUE(BT60),VALUE(BU60),VALUE(BV60),VALUE(BW60))</f>
        <v/>
      </c>
      <c r="BZ60" s="307" t="n"/>
      <c r="CA60" s="307" t="n"/>
      <c r="CB60" s="307" t="n"/>
      <c r="CC60" s="307" t="n"/>
      <c r="CD60" s="307" t="n"/>
      <c r="CE60" s="307" t="n"/>
      <c r="CF60" s="307" t="n"/>
      <c r="CG60" s="307" t="n"/>
      <c r="CH60" s="307" t="n"/>
      <c r="CI60" s="307" t="n"/>
      <c r="CJ60" s="307" t="n"/>
      <c r="CK60" s="307" t="n"/>
      <c r="CL60" s="307" t="n"/>
      <c r="CM60" s="307" t="n"/>
      <c r="CN60" s="307" t="n"/>
      <c r="CO60" s="307" t="n"/>
      <c r="CP60" s="307" t="n"/>
      <c r="CQ60" s="307" t="n"/>
      <c r="CR60" s="279" t="n">
        <v>17</v>
      </c>
      <c r="CS60" s="280">
        <f>AVERAGE(Value(BY60),value(CR60))</f>
        <v/>
      </c>
      <c r="CT60" s="421">
        <f>(IF(OR(MediaScorecard!BH61="x", MediaScorecard!BI61="x",MediaScorecard!BJ61="x",MediaScorecard!BK61="x",MediaScorecard!BL61="x"),1, 2))</f>
        <v/>
      </c>
      <c r="CU60" s="308" t="n"/>
      <c r="CV60" s="308" t="n"/>
      <c r="CW60" s="308" t="n"/>
      <c r="CX60" s="309" t="n"/>
      <c r="CY60" s="308" t="n"/>
      <c r="CZ60" s="308" t="n"/>
      <c r="DA60" s="308" t="n"/>
    </row>
    <row r="61" ht="21" customHeight="1" s="590">
      <c r="A61" s="421" t="inlineStr">
        <is>
          <t>PBC Today</t>
        </is>
      </c>
      <c r="B61" s="265" t="inlineStr">
        <is>
          <t>[VIDEO] Remote-controlled bulldozer deployed on Norway's largest earthmoving project</t>
        </is>
      </c>
      <c r="C61" s="266" t="n">
        <v>45679</v>
      </c>
      <c r="D61" s="267" t="inlineStr">
        <is>
          <t>Q1</t>
        </is>
      </c>
      <c r="E61" s="267" t="inlineStr">
        <is>
          <t>UK</t>
        </is>
      </c>
      <c r="F61" s="268" t="inlineStr">
        <is>
          <t>EMEA</t>
        </is>
      </c>
      <c r="G61" s="421" t="n"/>
      <c r="H61" s="269" t="n"/>
      <c r="I61" s="421" t="n"/>
      <c r="J61" s="421" t="n"/>
      <c r="K61" s="421" t="n"/>
      <c r="L61" s="421" t="n"/>
      <c r="M61" s="421" t="n"/>
      <c r="N61" s="421" t="n"/>
      <c r="O61" s="421" t="n"/>
      <c r="P61" s="421" t="n"/>
      <c r="Q61" s="421" t="n"/>
      <c r="R61" s="270" t="inlineStr">
        <is>
          <t>x</t>
        </is>
      </c>
      <c r="S61" s="421" t="inlineStr">
        <is>
          <t>x</t>
        </is>
      </c>
      <c r="T61" s="421" t="n"/>
      <c r="U61" s="421" t="n"/>
      <c r="V61" s="421" t="n"/>
      <c r="W61" s="421" t="n"/>
      <c r="X61" s="421" t="n"/>
      <c r="Y61" s="421" t="n"/>
      <c r="Z61" s="421" t="n"/>
      <c r="AA61" s="421" t="inlineStr">
        <is>
          <t>x</t>
        </is>
      </c>
      <c r="AB61" s="421" t="n"/>
      <c r="AC61" s="421" t="n"/>
      <c r="AD61" s="421" t="inlineStr">
        <is>
          <t>x</t>
        </is>
      </c>
      <c r="AE61" s="421" t="n"/>
      <c r="AF61" s="421" t="n"/>
      <c r="AG61" s="421" t="n"/>
      <c r="AH61" s="421" t="n"/>
      <c r="AI61" s="421" t="n"/>
      <c r="AJ61" s="297" t="n"/>
      <c r="AK61" s="297" t="n"/>
      <c r="AL61" s="284" t="n"/>
      <c r="AM61" s="297" t="n"/>
      <c r="AN61" s="285" t="n"/>
      <c r="AO61" s="297" t="n"/>
      <c r="AP61" s="297" t="n"/>
      <c r="AQ61" s="297" t="n"/>
      <c r="AR61" s="297" t="n"/>
      <c r="AS61" s="297" t="n"/>
      <c r="AT61" s="285" t="inlineStr">
        <is>
          <t>0</t>
        </is>
      </c>
      <c r="AU61" s="297" t="inlineStr">
        <is>
          <t>0</t>
        </is>
      </c>
      <c r="AV61" s="297" t="inlineStr">
        <is>
          <t>5</t>
        </is>
      </c>
      <c r="AW61" s="297" t="inlineStr">
        <is>
          <t>0</t>
        </is>
      </c>
      <c r="AX61" s="297" t="inlineStr">
        <is>
          <t>0</t>
        </is>
      </c>
      <c r="AY61" s="286" t="inlineStr">
        <is>
          <t>0</t>
        </is>
      </c>
      <c r="AZ61" s="286" t="inlineStr">
        <is>
          <t>0</t>
        </is>
      </c>
      <c r="BA61" s="287" t="inlineStr">
        <is>
          <t>0</t>
        </is>
      </c>
      <c r="BB61" s="286" t="inlineStr">
        <is>
          <t>0</t>
        </is>
      </c>
      <c r="BC61" s="286" t="inlineStr">
        <is>
          <t>0</t>
        </is>
      </c>
      <c r="BD61" s="286" t="inlineStr">
        <is>
          <t>0</t>
        </is>
      </c>
      <c r="BE61" s="286" t="inlineStr">
        <is>
          <t>0</t>
        </is>
      </c>
      <c r="BF61" s="286" t="inlineStr">
        <is>
          <t>0</t>
        </is>
      </c>
      <c r="BG61" s="286" t="inlineStr">
        <is>
          <t>0</t>
        </is>
      </c>
      <c r="BH61" s="297" t="inlineStr">
        <is>
          <t>0</t>
        </is>
      </c>
      <c r="BI61" s="297" t="inlineStr">
        <is>
          <t>0</t>
        </is>
      </c>
      <c r="BJ61" s="297" t="inlineStr">
        <is>
          <t>0</t>
        </is>
      </c>
      <c r="BK61" s="297" t="inlineStr">
        <is>
          <t>0</t>
        </is>
      </c>
      <c r="BL61" s="297" t="inlineStr">
        <is>
          <t>5</t>
        </is>
      </c>
      <c r="BM61" s="297" t="inlineStr">
        <is>
          <t>0</t>
        </is>
      </c>
      <c r="BN61" s="297" t="inlineStr">
        <is>
          <t>0</t>
        </is>
      </c>
      <c r="BO61" s="285" t="inlineStr">
        <is>
          <t>0</t>
        </is>
      </c>
      <c r="BP61" s="297" t="inlineStr">
        <is>
          <t>0</t>
        </is>
      </c>
      <c r="BQ61" s="297" t="inlineStr">
        <is>
          <t>0</t>
        </is>
      </c>
      <c r="BR61" s="297" t="inlineStr">
        <is>
          <t>0</t>
        </is>
      </c>
      <c r="BS61" s="297" t="inlineStr">
        <is>
          <t>0</t>
        </is>
      </c>
      <c r="BT61" s="297" t="inlineStr">
        <is>
          <t>0</t>
        </is>
      </c>
      <c r="BU61" s="297" t="inlineStr">
        <is>
          <t>0</t>
        </is>
      </c>
      <c r="BV61" s="297" t="inlineStr">
        <is>
          <t>0</t>
        </is>
      </c>
      <c r="BW61" s="288" t="inlineStr">
        <is>
          <t>12</t>
        </is>
      </c>
      <c r="BX61" s="276">
        <f>SUM(IF(COUNTIF(#REF!, "*1.*"), 2, 0), IF(COUNTIF(#REF!, "*2.*"), 2, 0), IF(COUNTIF(#REF!, "*3.*"), 2, 0), IF(COUNTIF(#REF!, "*4.*"), 2, 0), IF(COUNTIF(#REF!, "*5.*"), 2, 0), IF(COUNTIF(#REF!, "*6.*"), 2, 0))</f>
        <v/>
      </c>
      <c r="BY61" s="277">
        <f t="array" ref="BY61">SUM(VALUE(AT61),VALUE(AU61),VALUE(AV61),VALUE(AW61),VALUE(AX61),VALUE(AY61),VALUE(AZ61),VALUE(BB61),VALUE(BC61),VALUE(BD61),VALUE(BE61),VALUE(BF61),VALUE(BG61),VALUE(BH61),VALUE(BI61),VALUE(BJ61),VALUE(BK61),VALUE(BL61),VALUE(BM61),VALUE(BN61),VALUE(BO61),VALUE(BP61),VALUE(BQ61),VALUE(BR61),VALUE(BS61),VALUE(BT61),VALUE(BU61),VALUE(BV61),VALUE(BW61))</f>
        <v/>
      </c>
      <c r="BZ61" s="307" t="n"/>
      <c r="CA61" s="307" t="n"/>
      <c r="CB61" s="307" t="n"/>
      <c r="CC61" s="307" t="n"/>
      <c r="CD61" s="307" t="n"/>
      <c r="CE61" s="307" t="n"/>
      <c r="CF61" s="307" t="n"/>
      <c r="CG61" s="307" t="n"/>
      <c r="CH61" s="307" t="n"/>
      <c r="CI61" s="307" t="n"/>
      <c r="CJ61" s="307" t="n"/>
      <c r="CK61" s="307" t="n"/>
      <c r="CL61" s="307" t="n"/>
      <c r="CM61" s="307" t="n"/>
      <c r="CN61" s="307" t="n"/>
      <c r="CO61" s="307" t="n"/>
      <c r="CP61" s="307" t="n"/>
      <c r="CQ61" s="307" t="n"/>
      <c r="CR61" s="279" t="n">
        <v>31</v>
      </c>
      <c r="CS61" s="280">
        <f>AVERAGE(Value(BY61),value(CR61))</f>
        <v/>
      </c>
      <c r="CT61" s="421">
        <f>(IF(OR(MediaScorecard!BH62="x", MediaScorecard!BI62="x",MediaScorecard!BJ62="x",MediaScorecard!BK62="x",MediaScorecard!BL62="x"),1, 2))</f>
        <v/>
      </c>
      <c r="CU61" s="308" t="n"/>
      <c r="CV61" s="308" t="n"/>
      <c r="CW61" s="308" t="n"/>
      <c r="CX61" s="309" t="n"/>
      <c r="CY61" s="308" t="n"/>
      <c r="CZ61" s="308" t="n"/>
      <c r="DA61" s="308" t="n"/>
    </row>
    <row r="62" ht="21" customHeight="1" s="590">
      <c r="A62" s="421" t="inlineStr">
        <is>
          <t>Roads &amp; Bridges</t>
        </is>
      </c>
      <c r="B62" s="265" t="inlineStr">
        <is>
          <t>World of Concrete 2025: Trimble's Carl Taylor and Kevin Garcia Talk Infrastructure</t>
        </is>
      </c>
      <c r="C62" s="266" t="n">
        <v>45679</v>
      </c>
      <c r="D62" s="267" t="inlineStr">
        <is>
          <t>Q1</t>
        </is>
      </c>
      <c r="E62" s="267" t="inlineStr">
        <is>
          <t>US</t>
        </is>
      </c>
      <c r="F62" s="268" t="inlineStr">
        <is>
          <t>NAM</t>
        </is>
      </c>
      <c r="G62" s="421" t="n"/>
      <c r="H62" s="269" t="n"/>
      <c r="I62" s="421" t="n"/>
      <c r="J62" s="421" t="n"/>
      <c r="K62" s="421" t="n"/>
      <c r="L62" s="421" t="n"/>
      <c r="M62" s="421" t="n"/>
      <c r="N62" s="421" t="n"/>
      <c r="O62" s="421" t="n"/>
      <c r="P62" s="421" t="n"/>
      <c r="Q62" s="421" t="n"/>
      <c r="R62" s="270" t="inlineStr">
        <is>
          <t>x</t>
        </is>
      </c>
      <c r="S62" s="421" t="inlineStr">
        <is>
          <t>x</t>
        </is>
      </c>
      <c r="T62" s="421" t="n"/>
      <c r="U62" s="421" t="n"/>
      <c r="V62" s="421" t="n"/>
      <c r="W62" s="421" t="n"/>
      <c r="X62" s="421" t="n"/>
      <c r="Y62" s="421" t="n"/>
      <c r="Z62" s="421" t="n"/>
      <c r="AA62" s="421" t="n"/>
      <c r="AB62" s="421" t="n"/>
      <c r="AC62" s="421" t="n"/>
      <c r="AD62" s="421" t="inlineStr">
        <is>
          <t>x</t>
        </is>
      </c>
      <c r="AE62" s="421" t="n"/>
      <c r="AF62" s="421" t="n"/>
      <c r="AG62" s="421" t="n"/>
      <c r="AH62" s="421" t="inlineStr">
        <is>
          <t>x</t>
        </is>
      </c>
      <c r="AI62" s="421" t="inlineStr">
        <is>
          <t>x</t>
        </is>
      </c>
      <c r="AJ62" s="297" t="n"/>
      <c r="AK62" s="297" t="n"/>
      <c r="AL62" s="284" t="n"/>
      <c r="AM62" s="297" t="n"/>
      <c r="AN62" s="285" t="n"/>
      <c r="AO62" s="297" t="n"/>
      <c r="AP62" s="297" t="n"/>
      <c r="AQ62" s="297" t="n"/>
      <c r="AR62" s="297" t="n"/>
      <c r="AS62" s="297" t="n"/>
      <c r="AT62" s="285" t="inlineStr">
        <is>
          <t>0</t>
        </is>
      </c>
      <c r="AU62" s="297" t="inlineStr">
        <is>
          <t>12</t>
        </is>
      </c>
      <c r="AV62" s="297" t="inlineStr">
        <is>
          <t>0</t>
        </is>
      </c>
      <c r="AW62" s="297" t="inlineStr">
        <is>
          <t>0</t>
        </is>
      </c>
      <c r="AX62" s="297" t="inlineStr">
        <is>
          <t>0</t>
        </is>
      </c>
      <c r="AY62" s="286" t="inlineStr">
        <is>
          <t>0</t>
        </is>
      </c>
      <c r="AZ62" s="286" t="inlineStr">
        <is>
          <t>0</t>
        </is>
      </c>
      <c r="BA62" s="287" t="inlineStr">
        <is>
          <t>0</t>
        </is>
      </c>
      <c r="BB62" s="286" t="inlineStr">
        <is>
          <t>5</t>
        </is>
      </c>
      <c r="BC62" s="286" t="inlineStr">
        <is>
          <t>0</t>
        </is>
      </c>
      <c r="BD62" s="286" t="inlineStr">
        <is>
          <t>0</t>
        </is>
      </c>
      <c r="BE62" s="286" t="inlineStr">
        <is>
          <t>3</t>
        </is>
      </c>
      <c r="BF62" s="286" t="inlineStr">
        <is>
          <t>0</t>
        </is>
      </c>
      <c r="BG62" s="286" t="inlineStr">
        <is>
          <t>0</t>
        </is>
      </c>
      <c r="BH62" s="297" t="inlineStr">
        <is>
          <t>0</t>
        </is>
      </c>
      <c r="BI62" s="297" t="inlineStr">
        <is>
          <t>0</t>
        </is>
      </c>
      <c r="BJ62" s="297" t="inlineStr">
        <is>
          <t>0</t>
        </is>
      </c>
      <c r="BK62" s="297" t="inlineStr">
        <is>
          <t>0</t>
        </is>
      </c>
      <c r="BL62" s="297" t="inlineStr">
        <is>
          <t>5</t>
        </is>
      </c>
      <c r="BM62" s="297" t="inlineStr">
        <is>
          <t>0</t>
        </is>
      </c>
      <c r="BN62" s="297" t="inlineStr">
        <is>
          <t>0</t>
        </is>
      </c>
      <c r="BO62" s="285" t="inlineStr">
        <is>
          <t>0</t>
        </is>
      </c>
      <c r="BP62" s="297" t="inlineStr">
        <is>
          <t>5</t>
        </is>
      </c>
      <c r="BQ62" s="297" t="inlineStr">
        <is>
          <t>0</t>
        </is>
      </c>
      <c r="BR62" s="297" t="inlineStr">
        <is>
          <t>0</t>
        </is>
      </c>
      <c r="BS62" s="297" t="inlineStr">
        <is>
          <t>12</t>
        </is>
      </c>
      <c r="BT62" s="297" t="inlineStr">
        <is>
          <t>0</t>
        </is>
      </c>
      <c r="BU62" s="297" t="inlineStr">
        <is>
          <t>0</t>
        </is>
      </c>
      <c r="BV62" s="297" t="inlineStr">
        <is>
          <t>0</t>
        </is>
      </c>
      <c r="BW62" s="288" t="inlineStr">
        <is>
          <t>0</t>
        </is>
      </c>
      <c r="BX62" s="276">
        <f>SUM(IF(COUNTIF(#REF!, "*1.*"), 2, 0), IF(COUNTIF(#REF!, "*2.*"), 2, 0), IF(COUNTIF(#REF!, "*3.*"), 2, 0), IF(COUNTIF(#REF!, "*4.*"), 2, 0), IF(COUNTIF(#REF!, "*5.*"), 2, 0), IF(COUNTIF(#REF!, "*6.*"), 2, 0))</f>
        <v/>
      </c>
      <c r="BY62" s="277">
        <f t="array" ref="BY62">SUM(VALUE(AT62),VALUE(AU62),VALUE(AV62),VALUE(AW62),VALUE(AX62),VALUE(AY62),VALUE(AZ62),VALUE(BB62),VALUE(BC62),VALUE(BD62),VALUE(BE62),VALUE(BF62),VALUE(BG62),VALUE(BH62),VALUE(BI62),VALUE(BJ62),VALUE(BK62),VALUE(BL62),VALUE(BM62),VALUE(BN62),VALUE(BO62),VALUE(BP62),VALUE(BQ62),VALUE(BR62),VALUE(BS62),VALUE(BT62),VALUE(BU62),VALUE(BV62),VALUE(BW62))</f>
        <v/>
      </c>
      <c r="BZ62" s="307" t="n"/>
      <c r="CA62" s="307" t="n"/>
      <c r="CB62" s="307" t="n"/>
      <c r="CC62" s="307" t="n"/>
      <c r="CD62" s="307" t="n"/>
      <c r="CE62" s="307" t="n"/>
      <c r="CF62" s="307" t="n"/>
      <c r="CG62" s="307" t="n"/>
      <c r="CH62" s="307" t="n"/>
      <c r="CI62" s="307" t="n"/>
      <c r="CJ62" s="307" t="n"/>
      <c r="CK62" s="307" t="n"/>
      <c r="CL62" s="307" t="n"/>
      <c r="CM62" s="307" t="n"/>
      <c r="CN62" s="307" t="n"/>
      <c r="CO62" s="307" t="n"/>
      <c r="CP62" s="307" t="n"/>
      <c r="CQ62" s="307" t="n"/>
      <c r="CR62" s="279" t="n">
        <v>35</v>
      </c>
      <c r="CS62" s="280">
        <f>AVERAGE(Value(BY62),value(CR62))</f>
        <v/>
      </c>
      <c r="CT62" s="421">
        <f>(IF(OR(MediaScorecard!BH63="x", MediaScorecard!BI63="x",MediaScorecard!BJ63="x",MediaScorecard!BK63="x",MediaScorecard!BL63="x"),1, 2))</f>
        <v/>
      </c>
      <c r="CU62" s="308" t="n"/>
      <c r="CV62" s="308" t="n"/>
      <c r="CW62" s="308" t="n"/>
      <c r="CX62" s="309" t="n"/>
      <c r="CY62" s="308" t="n"/>
      <c r="CZ62" s="308" t="n"/>
      <c r="DA62" s="308" t="n"/>
    </row>
    <row r="63" ht="21" customHeight="1" s="590">
      <c r="A63" s="421" t="inlineStr">
        <is>
          <t>Sussex Express</t>
        </is>
      </c>
      <c r="B63" s="265" t="inlineStr">
        <is>
          <t>East Sussex groundworks contractor leverages new tech in Bexhill</t>
        </is>
      </c>
      <c r="C63" s="266" t="n">
        <v>45683</v>
      </c>
      <c r="D63" s="267" t="inlineStr">
        <is>
          <t>Q1</t>
        </is>
      </c>
      <c r="E63" s="267" t="inlineStr">
        <is>
          <t>UK</t>
        </is>
      </c>
      <c r="F63" s="268" t="inlineStr">
        <is>
          <t>EMEA</t>
        </is>
      </c>
      <c r="G63" s="421" t="n"/>
      <c r="H63" s="269" t="n"/>
      <c r="I63" s="421" t="n"/>
      <c r="J63" s="421" t="n"/>
      <c r="K63" s="421" t="n"/>
      <c r="L63" s="421" t="n"/>
      <c r="M63" s="421" t="n"/>
      <c r="N63" s="421" t="n"/>
      <c r="O63" s="421" t="n"/>
      <c r="P63" s="421" t="n"/>
      <c r="Q63" s="421" t="n"/>
      <c r="R63" s="270" t="inlineStr">
        <is>
          <t>x</t>
        </is>
      </c>
      <c r="S63" s="421" t="inlineStr">
        <is>
          <t>x</t>
        </is>
      </c>
      <c r="T63" s="421" t="n"/>
      <c r="U63" s="421" t="n"/>
      <c r="V63" s="421" t="n"/>
      <c r="W63" s="421" t="n"/>
      <c r="X63" s="421" t="n"/>
      <c r="Y63" s="421" t="n"/>
      <c r="Z63" s="421" t="n"/>
      <c r="AA63" s="421" t="inlineStr">
        <is>
          <t>x</t>
        </is>
      </c>
      <c r="AB63" s="421" t="n"/>
      <c r="AC63" s="421" t="n"/>
      <c r="AD63" s="421" t="n"/>
      <c r="AE63" s="421" t="n"/>
      <c r="AF63" s="421" t="n"/>
      <c r="AG63" s="421" t="n"/>
      <c r="AH63" s="421" t="n"/>
      <c r="AI63" s="421" t="n"/>
      <c r="AJ63" s="297" t="n"/>
      <c r="AK63" s="297" t="n"/>
      <c r="AL63" s="284" t="n"/>
      <c r="AM63" s="297" t="n"/>
      <c r="AN63" s="285" t="n"/>
      <c r="AO63" s="297" t="n"/>
      <c r="AP63" s="297" t="n"/>
      <c r="AQ63" s="297" t="n"/>
      <c r="AR63" s="297" t="n"/>
      <c r="AS63" s="297" t="n"/>
      <c r="AT63" s="285" t="inlineStr">
        <is>
          <t>0</t>
        </is>
      </c>
      <c r="AU63" s="297" t="inlineStr">
        <is>
          <t>0</t>
        </is>
      </c>
      <c r="AV63" s="297" t="inlineStr">
        <is>
          <t>5</t>
        </is>
      </c>
      <c r="AW63" s="297" t="inlineStr">
        <is>
          <t>0</t>
        </is>
      </c>
      <c r="AX63" s="297" t="inlineStr">
        <is>
          <t>0</t>
        </is>
      </c>
      <c r="AY63" s="286" t="inlineStr">
        <is>
          <t>0</t>
        </is>
      </c>
      <c r="AZ63" s="286" t="inlineStr">
        <is>
          <t>0</t>
        </is>
      </c>
      <c r="BA63" s="287" t="inlineStr">
        <is>
          <t>0</t>
        </is>
      </c>
      <c r="BB63" s="286" t="inlineStr">
        <is>
          <t>0</t>
        </is>
      </c>
      <c r="BC63" s="286" t="inlineStr">
        <is>
          <t>0</t>
        </is>
      </c>
      <c r="BD63" s="286" t="inlineStr">
        <is>
          <t>0</t>
        </is>
      </c>
      <c r="BE63" s="286" t="inlineStr">
        <is>
          <t>0</t>
        </is>
      </c>
      <c r="BF63" s="286" t="inlineStr">
        <is>
          <t>0</t>
        </is>
      </c>
      <c r="BG63" s="286" t="inlineStr">
        <is>
          <t>0</t>
        </is>
      </c>
      <c r="BH63" s="297" t="inlineStr">
        <is>
          <t>0</t>
        </is>
      </c>
      <c r="BI63" s="297" t="inlineStr">
        <is>
          <t>0</t>
        </is>
      </c>
      <c r="BJ63" s="297" t="inlineStr">
        <is>
          <t>0</t>
        </is>
      </c>
      <c r="BK63" s="297" t="inlineStr">
        <is>
          <t>5</t>
        </is>
      </c>
      <c r="BL63" s="297" t="inlineStr">
        <is>
          <t>0</t>
        </is>
      </c>
      <c r="BM63" s="297" t="inlineStr">
        <is>
          <t>0</t>
        </is>
      </c>
      <c r="BN63" s="297" t="inlineStr">
        <is>
          <t>0</t>
        </is>
      </c>
      <c r="BO63" s="285" t="inlineStr">
        <is>
          <t>0</t>
        </is>
      </c>
      <c r="BP63" s="297" t="inlineStr">
        <is>
          <t>5</t>
        </is>
      </c>
      <c r="BQ63" s="297" t="inlineStr">
        <is>
          <t>0</t>
        </is>
      </c>
      <c r="BR63" s="297" t="inlineStr">
        <is>
          <t>0</t>
        </is>
      </c>
      <c r="BS63" s="297" t="inlineStr">
        <is>
          <t>0</t>
        </is>
      </c>
      <c r="BT63" s="297" t="inlineStr">
        <is>
          <t>0</t>
        </is>
      </c>
      <c r="BU63" s="297" t="inlineStr">
        <is>
          <t>0</t>
        </is>
      </c>
      <c r="BV63" s="297" t="inlineStr">
        <is>
          <t>0</t>
        </is>
      </c>
      <c r="BW63" s="288" t="inlineStr">
        <is>
          <t>0</t>
        </is>
      </c>
      <c r="BX63" s="276">
        <f>SUM(IF(COUNTIF(#REF!, "*1.*"), 2, 0), IF(COUNTIF(#REF!, "*2.*"), 2, 0), IF(COUNTIF(#REF!, "*3.*"), 2, 0), IF(COUNTIF(#REF!, "*4.*"), 2, 0), IF(COUNTIF(#REF!, "*5.*"), 2, 0), IF(COUNTIF(#REF!, "*6.*"), 2, 0))</f>
        <v/>
      </c>
      <c r="BY63" s="277">
        <f t="array" ref="BY63">SUM(VALUE(AT63),VALUE(AU63),VALUE(AV63),VALUE(AW63),VALUE(AX63),VALUE(AY63),VALUE(AZ63),VALUE(BB63),VALUE(BC63),VALUE(BD63),VALUE(BE63),VALUE(BF63),VALUE(BG63),VALUE(BH63),VALUE(BI63),VALUE(BJ63),VALUE(BK63),VALUE(BL63),VALUE(BM63),VALUE(BN63),VALUE(BO63),VALUE(BP63),VALUE(BQ63),VALUE(BR63),VALUE(BS63),VALUE(BT63),VALUE(BU63),VALUE(BV63),VALUE(BW63))</f>
        <v/>
      </c>
      <c r="BZ63" s="307" t="n"/>
      <c r="CA63" s="307" t="n"/>
      <c r="CB63" s="307" t="n"/>
      <c r="CC63" s="307" t="n"/>
      <c r="CD63" s="307" t="n"/>
      <c r="CE63" s="307" t="n"/>
      <c r="CF63" s="307" t="n"/>
      <c r="CG63" s="307" t="n"/>
      <c r="CH63" s="307" t="n"/>
      <c r="CI63" s="307" t="n"/>
      <c r="CJ63" s="307" t="n"/>
      <c r="CK63" s="307" t="n"/>
      <c r="CL63" s="307" t="n"/>
      <c r="CM63" s="307" t="n"/>
      <c r="CN63" s="307" t="n"/>
      <c r="CO63" s="307" t="n"/>
      <c r="CP63" s="307" t="n"/>
      <c r="CQ63" s="307" t="n"/>
      <c r="CR63" s="279" t="n">
        <v>49</v>
      </c>
      <c r="CS63" s="280">
        <f>AVERAGE(Value(BY63),value(CR63))</f>
        <v/>
      </c>
      <c r="CT63" s="421">
        <f>(IF(OR(MediaScorecard!BH64="x", MediaScorecard!BI64="x",MediaScorecard!BJ64="x",MediaScorecard!BK64="x",MediaScorecard!BL64="x"),1, 2))</f>
        <v/>
      </c>
      <c r="CU63" s="308" t="n"/>
      <c r="CV63" s="308" t="n"/>
      <c r="CW63" s="308" t="n"/>
      <c r="CX63" s="309" t="n"/>
      <c r="CY63" s="308" t="n"/>
      <c r="CZ63" s="308" t="n"/>
      <c r="DA63" s="308" t="n"/>
    </row>
    <row r="64" ht="21" customHeight="1" s="590">
      <c r="A64" s="421" t="inlineStr">
        <is>
          <t>Log Info</t>
        </is>
      </c>
      <c r="B64" s="265" t="inlineStr">
        <is>
          <t>Ungewissheit in der Seefracht bleibt vorläufig bestehen</t>
        </is>
      </c>
      <c r="C64" s="266" t="n">
        <v>45683</v>
      </c>
      <c r="D64" s="267" t="inlineStr">
        <is>
          <t>Q1</t>
        </is>
      </c>
      <c r="E64" s="267" t="inlineStr">
        <is>
          <t>CH</t>
        </is>
      </c>
      <c r="F64" s="268" t="inlineStr">
        <is>
          <t>EMEA</t>
        </is>
      </c>
      <c r="G64" s="421" t="n"/>
      <c r="H64" s="269" t="n"/>
      <c r="I64" s="421" t="n"/>
      <c r="J64" s="421" t="n"/>
      <c r="K64" s="421" t="n"/>
      <c r="L64" s="421" t="n"/>
      <c r="M64" s="421" t="n"/>
      <c r="N64" s="421" t="n"/>
      <c r="O64" s="421" t="n"/>
      <c r="P64" s="421" t="n"/>
      <c r="Q64" s="421" t="n"/>
      <c r="R64" s="270" t="n"/>
      <c r="S64" s="421" t="n"/>
      <c r="T64" s="421" t="n"/>
      <c r="U64" s="421" t="n"/>
      <c r="V64" s="421" t="n"/>
      <c r="W64" s="421" t="n"/>
      <c r="X64" s="421" t="n"/>
      <c r="Y64" s="421" t="n"/>
      <c r="Z64" s="421" t="n"/>
      <c r="AA64" s="421" t="n"/>
      <c r="AB64" s="421" t="n"/>
      <c r="AC64" s="421" t="n"/>
      <c r="AD64" s="421" t="n"/>
      <c r="AE64" s="421" t="n"/>
      <c r="AF64" s="421" t="n"/>
      <c r="AG64" s="421" t="n"/>
      <c r="AH64" s="421" t="n"/>
      <c r="AI64" s="421" t="n"/>
      <c r="AJ64" s="297" t="n"/>
      <c r="AK64" s="297" t="n"/>
      <c r="AL64" s="284" t="n"/>
      <c r="AM64" s="297" t="n"/>
      <c r="AN64" s="285" t="inlineStr">
        <is>
          <t>x</t>
        </is>
      </c>
      <c r="AO64" s="297" t="n"/>
      <c r="AP64" s="297" t="n"/>
      <c r="AQ64" s="297" t="inlineStr">
        <is>
          <t>x</t>
        </is>
      </c>
      <c r="AR64" s="297" t="n"/>
      <c r="AS64" s="297" t="n"/>
      <c r="AT64" s="285" t="inlineStr">
        <is>
          <t>10</t>
        </is>
      </c>
      <c r="AU64" s="297" t="inlineStr">
        <is>
          <t>0</t>
        </is>
      </c>
      <c r="AV64" s="297" t="inlineStr">
        <is>
          <t>0</t>
        </is>
      </c>
      <c r="AW64" s="297" t="inlineStr">
        <is>
          <t>0</t>
        </is>
      </c>
      <c r="AX64" s="297" t="inlineStr">
        <is>
          <t>0</t>
        </is>
      </c>
      <c r="AY64" s="286" t="inlineStr">
        <is>
          <t>0</t>
        </is>
      </c>
      <c r="AZ64" s="286" t="inlineStr">
        <is>
          <t>0</t>
        </is>
      </c>
      <c r="BA64" s="287" t="inlineStr">
        <is>
          <t>0</t>
        </is>
      </c>
      <c r="BB64" s="286" t="inlineStr">
        <is>
          <t>0</t>
        </is>
      </c>
      <c r="BC64" s="286" t="inlineStr">
        <is>
          <t>0</t>
        </is>
      </c>
      <c r="BD64" s="286" t="inlineStr">
        <is>
          <t>0</t>
        </is>
      </c>
      <c r="BE64" s="286" t="inlineStr">
        <is>
          <t>0</t>
        </is>
      </c>
      <c r="BF64" s="286" t="inlineStr">
        <is>
          <t>0</t>
        </is>
      </c>
      <c r="BG64" s="286" t="inlineStr">
        <is>
          <t>0</t>
        </is>
      </c>
      <c r="BH64" s="297" t="inlineStr">
        <is>
          <t>0</t>
        </is>
      </c>
      <c r="BI64" s="297" t="inlineStr">
        <is>
          <t>0</t>
        </is>
      </c>
      <c r="BJ64" s="297" t="inlineStr">
        <is>
          <t>0</t>
        </is>
      </c>
      <c r="BK64" s="297" t="inlineStr">
        <is>
          <t>0</t>
        </is>
      </c>
      <c r="BL64" s="297" t="inlineStr">
        <is>
          <t>5</t>
        </is>
      </c>
      <c r="BM64" s="297" t="inlineStr">
        <is>
          <t>0</t>
        </is>
      </c>
      <c r="BN64" s="297" t="inlineStr">
        <is>
          <t>0</t>
        </is>
      </c>
      <c r="BO64" s="285" t="inlineStr">
        <is>
          <t>0</t>
        </is>
      </c>
      <c r="BP64" s="297" t="inlineStr">
        <is>
          <t>0</t>
        </is>
      </c>
      <c r="BQ64" s="297" t="inlineStr">
        <is>
          <t>0</t>
        </is>
      </c>
      <c r="BR64" s="297" t="inlineStr">
        <is>
          <t>0</t>
        </is>
      </c>
      <c r="BS64" s="297" t="inlineStr">
        <is>
          <t>0</t>
        </is>
      </c>
      <c r="BT64" s="297" t="inlineStr">
        <is>
          <t>0</t>
        </is>
      </c>
      <c r="BU64" s="297" t="inlineStr">
        <is>
          <t>0</t>
        </is>
      </c>
      <c r="BV64" s="297" t="inlineStr">
        <is>
          <t>0</t>
        </is>
      </c>
      <c r="BW64" s="288" t="inlineStr">
        <is>
          <t>0</t>
        </is>
      </c>
      <c r="BX64" s="276">
        <f>SUM(IF(COUNTIF(#REF!, "*1.*"), 2, 0), IF(COUNTIF(#REF!, "*2.*"), 2, 0), IF(COUNTIF(#REF!, "*3.*"), 2, 0), IF(COUNTIF(#REF!, "*4.*"), 2, 0), IF(COUNTIF(#REF!, "*5.*"), 2, 0), IF(COUNTIF(#REF!, "*6.*"), 2, 0))</f>
        <v/>
      </c>
      <c r="BY64" s="277">
        <f t="array" ref="BY64">SUM(VALUE(AT64),VALUE(AU64),VALUE(AV64),VALUE(AW64),VALUE(AX64),VALUE(AY64),VALUE(AZ64),VALUE(BB64),VALUE(BC64),VALUE(BD64),VALUE(BE64),VALUE(BF64),VALUE(BG64),VALUE(BH64),VALUE(BI64),VALUE(BJ64),VALUE(BK64),VALUE(BL64),VALUE(BM64),VALUE(BN64),VALUE(BO64),VALUE(BP64),VALUE(BQ64),VALUE(BR64),VALUE(BS64),VALUE(BT64),VALUE(BU64),VALUE(BV64),VALUE(BW64))</f>
        <v/>
      </c>
      <c r="BZ64" s="307" t="n"/>
      <c r="CA64" s="307" t="n"/>
      <c r="CB64" s="307" t="n"/>
      <c r="CC64" s="307" t="n"/>
      <c r="CD64" s="307" t="n"/>
      <c r="CE64" s="307" t="n"/>
      <c r="CF64" s="307" t="n"/>
      <c r="CG64" s="307" t="n"/>
      <c r="CH64" s="307" t="n"/>
      <c r="CI64" s="307" t="n"/>
      <c r="CJ64" s="307" t="n"/>
      <c r="CK64" s="307" t="n"/>
      <c r="CL64" s="307" t="n"/>
      <c r="CM64" s="307" t="n"/>
      <c r="CN64" s="307" t="n"/>
      <c r="CO64" s="307" t="n"/>
      <c r="CP64" s="307" t="n"/>
      <c r="CQ64" s="307" t="n"/>
      <c r="CR64" s="279" t="n">
        <v>17</v>
      </c>
      <c r="CS64" s="280">
        <f>AVERAGE(Value(BY64),value(CR64))</f>
        <v/>
      </c>
      <c r="CT64" s="421">
        <f>(IF(OR(MediaScorecard!BH65="x", MediaScorecard!BI65="x",MediaScorecard!BJ65="x",MediaScorecard!BK65="x",MediaScorecard!BL65="x"),1, 2))</f>
        <v/>
      </c>
      <c r="CU64" s="308" t="n"/>
      <c r="CV64" s="308" t="n"/>
      <c r="CW64" s="308" t="n"/>
      <c r="CX64" s="309" t="n"/>
      <c r="CY64" s="308" t="n"/>
      <c r="CZ64" s="308" t="n"/>
      <c r="DA64" s="308" t="n"/>
    </row>
    <row r="65" ht="21" customHeight="1" s="590">
      <c r="A65" s="421" t="inlineStr">
        <is>
          <t>Transport-Online DE</t>
        </is>
      </c>
      <c r="B65" s="265" t="inlineStr">
        <is>
          <t>Wie wird sich der Seefrachtverkehr 2025 entwickeln? - Seefracht | News | TRANSPORT - die Zeitung für den Güterverkehr (Lkw, Speditionen, Fuhrpark, Nutzfahrzeuge, Verkehrspolitik, Wirtschaft)</t>
        </is>
      </c>
      <c r="C65" s="266" t="n">
        <v>45683</v>
      </c>
      <c r="D65" s="267" t="inlineStr">
        <is>
          <t>Q1</t>
        </is>
      </c>
      <c r="E65" s="267" t="inlineStr">
        <is>
          <t>DE</t>
        </is>
      </c>
      <c r="F65" s="268" t="inlineStr">
        <is>
          <t>EMEA</t>
        </is>
      </c>
      <c r="G65" s="421" t="n"/>
      <c r="H65" s="269" t="n"/>
      <c r="I65" s="421" t="n"/>
      <c r="J65" s="421" t="n"/>
      <c r="K65" s="421" t="n"/>
      <c r="L65" s="421" t="n"/>
      <c r="M65" s="421" t="n"/>
      <c r="N65" s="421" t="n"/>
      <c r="O65" s="421" t="n"/>
      <c r="P65" s="421" t="n"/>
      <c r="Q65" s="421" t="n"/>
      <c r="R65" s="270" t="n"/>
      <c r="S65" s="421" t="n"/>
      <c r="T65" s="421" t="n"/>
      <c r="U65" s="421" t="n"/>
      <c r="V65" s="421" t="n"/>
      <c r="W65" s="421" t="n"/>
      <c r="X65" s="421" t="n"/>
      <c r="Y65" s="421" t="n"/>
      <c r="Z65" s="421" t="n"/>
      <c r="AA65" s="421" t="n"/>
      <c r="AB65" s="421" t="n"/>
      <c r="AC65" s="421" t="n"/>
      <c r="AD65" s="421" t="n"/>
      <c r="AE65" s="421" t="n"/>
      <c r="AF65" s="421" t="n"/>
      <c r="AG65" s="421" t="n"/>
      <c r="AH65" s="421" t="n"/>
      <c r="AI65" s="421" t="n"/>
      <c r="AJ65" s="297" t="n"/>
      <c r="AK65" s="297" t="n"/>
      <c r="AL65" s="284" t="n"/>
      <c r="AM65" s="297" t="n"/>
      <c r="AN65" s="285" t="inlineStr">
        <is>
          <t>x</t>
        </is>
      </c>
      <c r="AO65" s="297" t="n"/>
      <c r="AP65" s="297" t="n"/>
      <c r="AQ65" s="297" t="inlineStr">
        <is>
          <t>x</t>
        </is>
      </c>
      <c r="AR65" s="297" t="n"/>
      <c r="AS65" s="297" t="n"/>
      <c r="AT65" s="285" t="inlineStr">
        <is>
          <t>10</t>
        </is>
      </c>
      <c r="AU65" s="297" t="inlineStr">
        <is>
          <t>0</t>
        </is>
      </c>
      <c r="AV65" s="297" t="inlineStr">
        <is>
          <t>0</t>
        </is>
      </c>
      <c r="AW65" s="297" t="inlineStr">
        <is>
          <t>0</t>
        </is>
      </c>
      <c r="AX65" s="297" t="inlineStr">
        <is>
          <t>0</t>
        </is>
      </c>
      <c r="AY65" s="286" t="inlineStr">
        <is>
          <t>0</t>
        </is>
      </c>
      <c r="AZ65" s="286" t="inlineStr">
        <is>
          <t>0</t>
        </is>
      </c>
      <c r="BA65" s="287" t="inlineStr">
        <is>
          <t>0</t>
        </is>
      </c>
      <c r="BB65" s="286" t="inlineStr">
        <is>
          <t>0</t>
        </is>
      </c>
      <c r="BC65" s="286" t="inlineStr">
        <is>
          <t>0</t>
        </is>
      </c>
      <c r="BD65" s="286" t="inlineStr">
        <is>
          <t>0</t>
        </is>
      </c>
      <c r="BE65" s="286" t="inlineStr">
        <is>
          <t>0</t>
        </is>
      </c>
      <c r="BF65" s="286" t="inlineStr">
        <is>
          <t>0</t>
        </is>
      </c>
      <c r="BG65" s="286" t="inlineStr">
        <is>
          <t>0</t>
        </is>
      </c>
      <c r="BH65" s="297" t="inlineStr">
        <is>
          <t>0</t>
        </is>
      </c>
      <c r="BI65" s="297" t="inlineStr">
        <is>
          <t>0</t>
        </is>
      </c>
      <c r="BJ65" s="297" t="inlineStr">
        <is>
          <t>0</t>
        </is>
      </c>
      <c r="BK65" s="297" t="inlineStr">
        <is>
          <t>0</t>
        </is>
      </c>
      <c r="BL65" s="297" t="inlineStr">
        <is>
          <t>5</t>
        </is>
      </c>
      <c r="BM65" s="297" t="inlineStr">
        <is>
          <t>0</t>
        </is>
      </c>
      <c r="BN65" s="297" t="inlineStr">
        <is>
          <t>0</t>
        </is>
      </c>
      <c r="BO65" s="285" t="inlineStr">
        <is>
          <t>0</t>
        </is>
      </c>
      <c r="BP65" s="297" t="inlineStr">
        <is>
          <t>0</t>
        </is>
      </c>
      <c r="BQ65" s="297" t="inlineStr">
        <is>
          <t>0</t>
        </is>
      </c>
      <c r="BR65" s="297" t="inlineStr">
        <is>
          <t>0</t>
        </is>
      </c>
      <c r="BS65" s="297" t="inlineStr">
        <is>
          <t>0</t>
        </is>
      </c>
      <c r="BT65" s="297" t="inlineStr">
        <is>
          <t>0</t>
        </is>
      </c>
      <c r="BU65" s="297" t="inlineStr">
        <is>
          <t>0</t>
        </is>
      </c>
      <c r="BV65" s="297" t="inlineStr">
        <is>
          <t>0</t>
        </is>
      </c>
      <c r="BW65" s="288" t="inlineStr">
        <is>
          <t>0</t>
        </is>
      </c>
      <c r="BX65" s="276">
        <f>SUM(IF(COUNTIF(#REF!, "*1.*"), 2, 0), IF(COUNTIF(#REF!, "*2.*"), 2, 0), IF(COUNTIF(#REF!, "*3.*"), 2, 0), IF(COUNTIF(#REF!, "*4.*"), 2, 0), IF(COUNTIF(#REF!, "*5.*"), 2, 0), IF(COUNTIF(#REF!, "*6.*"), 2, 0))</f>
        <v/>
      </c>
      <c r="BY65" s="277">
        <f t="array" ref="BY65">SUM(VALUE(AT65),VALUE(AU65),VALUE(AV65),VALUE(AW65),VALUE(AX65),VALUE(AY65),VALUE(AZ65),VALUE(BB65),VALUE(BC65),VALUE(BD65),VALUE(BE65),VALUE(BF65),VALUE(BG65),VALUE(BH65),VALUE(BI65),VALUE(BJ65),VALUE(BK65),VALUE(BL65),VALUE(BM65),VALUE(BN65),VALUE(BO65),VALUE(BP65),VALUE(BQ65),VALUE(BR65),VALUE(BS65),VALUE(BT65),VALUE(BU65),VALUE(BV65),VALUE(BW65))</f>
        <v/>
      </c>
      <c r="BZ65" s="307" t="n"/>
      <c r="CA65" s="307" t="n"/>
      <c r="CB65" s="307" t="n"/>
      <c r="CC65" s="307" t="n"/>
      <c r="CD65" s="307" t="n"/>
      <c r="CE65" s="307" t="n"/>
      <c r="CF65" s="307" t="n"/>
      <c r="CG65" s="307" t="n"/>
      <c r="CH65" s="307" t="n"/>
      <c r="CI65" s="307" t="n"/>
      <c r="CJ65" s="307" t="n"/>
      <c r="CK65" s="307" t="n"/>
      <c r="CL65" s="307" t="n"/>
      <c r="CM65" s="307" t="n"/>
      <c r="CN65" s="307" t="n"/>
      <c r="CO65" s="307" t="n"/>
      <c r="CP65" s="307" t="n"/>
      <c r="CQ65" s="307" t="n"/>
      <c r="CR65" s="279" t="n">
        <v>30</v>
      </c>
      <c r="CS65" s="280">
        <f>AVERAGE(Value(BY65),value(CR65))</f>
        <v/>
      </c>
      <c r="CT65" s="421">
        <f>(IF(OR(MediaScorecard!BH66="x", MediaScorecard!BI66="x",MediaScorecard!BJ66="x",MediaScorecard!BK66="x",MediaScorecard!BL66="x"),1, 2))</f>
        <v/>
      </c>
      <c r="CU65" s="308" t="n"/>
      <c r="CV65" s="308" t="n"/>
      <c r="CW65" s="308" t="n"/>
      <c r="CX65" s="309" t="n"/>
      <c r="CY65" s="308" t="n"/>
      <c r="CZ65" s="308" t="n"/>
      <c r="DA65" s="308" t="n"/>
    </row>
    <row r="66" ht="21" customHeight="1" s="590">
      <c r="A66" s="421" t="inlineStr">
        <is>
          <t>Euromerci</t>
        </is>
      </c>
      <c r="B66" s="265" t="inlineStr">
        <is>
          <t>Trasporti 2025: tra incertezze globali e opportunità digitali nel report di Transporeon - Euromerci</t>
        </is>
      </c>
      <c r="C66" s="266" t="n">
        <v>45683</v>
      </c>
      <c r="D66" s="267" t="inlineStr">
        <is>
          <t>Q1</t>
        </is>
      </c>
      <c r="E66" s="267" t="inlineStr">
        <is>
          <t>IT</t>
        </is>
      </c>
      <c r="F66" s="268" t="inlineStr">
        <is>
          <t>EMEA</t>
        </is>
      </c>
      <c r="G66" s="421" t="n"/>
      <c r="H66" s="269" t="n"/>
      <c r="I66" s="421" t="n"/>
      <c r="J66" s="421" t="n"/>
      <c r="K66" s="421" t="n"/>
      <c r="L66" s="421" t="n"/>
      <c r="M66" s="421" t="n"/>
      <c r="N66" s="421" t="n"/>
      <c r="O66" s="421" t="n"/>
      <c r="P66" s="421" t="n"/>
      <c r="Q66" s="421" t="n"/>
      <c r="R66" s="270" t="n"/>
      <c r="S66" s="421" t="n"/>
      <c r="T66" s="421" t="n"/>
      <c r="U66" s="421" t="n"/>
      <c r="V66" s="421" t="n"/>
      <c r="W66" s="421" t="n"/>
      <c r="X66" s="421" t="n"/>
      <c r="Y66" s="421" t="n"/>
      <c r="Z66" s="421" t="n"/>
      <c r="AA66" s="421" t="n"/>
      <c r="AB66" s="421" t="n"/>
      <c r="AC66" s="421" t="n"/>
      <c r="AD66" s="421" t="n"/>
      <c r="AE66" s="421" t="n"/>
      <c r="AF66" s="421" t="n"/>
      <c r="AG66" s="421" t="n"/>
      <c r="AH66" s="421" t="n"/>
      <c r="AI66" s="421" t="n"/>
      <c r="AJ66" s="297" t="n"/>
      <c r="AK66" s="297" t="n"/>
      <c r="AL66" s="284" t="n"/>
      <c r="AM66" s="297" t="n"/>
      <c r="AN66" s="285" t="inlineStr">
        <is>
          <t>x</t>
        </is>
      </c>
      <c r="AO66" s="297" t="n"/>
      <c r="AP66" s="297" t="n"/>
      <c r="AQ66" s="297" t="inlineStr">
        <is>
          <t>x</t>
        </is>
      </c>
      <c r="AR66" s="297" t="n"/>
      <c r="AS66" s="297" t="n"/>
      <c r="AT66" s="285" t="inlineStr">
        <is>
          <t>10</t>
        </is>
      </c>
      <c r="AU66" s="297" t="inlineStr">
        <is>
          <t>0</t>
        </is>
      </c>
      <c r="AV66" s="297" t="inlineStr">
        <is>
          <t>0</t>
        </is>
      </c>
      <c r="AW66" s="297" t="inlineStr">
        <is>
          <t>0</t>
        </is>
      </c>
      <c r="AX66" s="297" t="inlineStr">
        <is>
          <t>0</t>
        </is>
      </c>
      <c r="AY66" s="286" t="inlineStr">
        <is>
          <t>0</t>
        </is>
      </c>
      <c r="AZ66" s="286" t="inlineStr">
        <is>
          <t>0</t>
        </is>
      </c>
      <c r="BA66" s="287" t="inlineStr">
        <is>
          <t>0</t>
        </is>
      </c>
      <c r="BB66" s="286" t="inlineStr">
        <is>
          <t>0</t>
        </is>
      </c>
      <c r="BC66" s="286" t="inlineStr">
        <is>
          <t>0</t>
        </is>
      </c>
      <c r="BD66" s="286" t="inlineStr">
        <is>
          <t>0</t>
        </is>
      </c>
      <c r="BE66" s="286" t="inlineStr">
        <is>
          <t>0</t>
        </is>
      </c>
      <c r="BF66" s="286" t="inlineStr">
        <is>
          <t>0</t>
        </is>
      </c>
      <c r="BG66" s="286" t="inlineStr">
        <is>
          <t>0</t>
        </is>
      </c>
      <c r="BH66" s="297" t="inlineStr">
        <is>
          <t>0</t>
        </is>
      </c>
      <c r="BI66" s="297" t="inlineStr">
        <is>
          <t>0</t>
        </is>
      </c>
      <c r="BJ66" s="297" t="inlineStr">
        <is>
          <t>0</t>
        </is>
      </c>
      <c r="BK66" s="297" t="inlineStr">
        <is>
          <t>0</t>
        </is>
      </c>
      <c r="BL66" s="297" t="inlineStr">
        <is>
          <t>5</t>
        </is>
      </c>
      <c r="BM66" s="297" t="inlineStr">
        <is>
          <t>0</t>
        </is>
      </c>
      <c r="BN66" s="297" t="inlineStr">
        <is>
          <t>0</t>
        </is>
      </c>
      <c r="BO66" s="285" t="inlineStr">
        <is>
          <t>0</t>
        </is>
      </c>
      <c r="BP66" s="297" t="inlineStr">
        <is>
          <t>0</t>
        </is>
      </c>
      <c r="BQ66" s="297" t="inlineStr">
        <is>
          <t>0</t>
        </is>
      </c>
      <c r="BR66" s="297" t="inlineStr">
        <is>
          <t>0</t>
        </is>
      </c>
      <c r="BS66" s="297" t="inlineStr">
        <is>
          <t>0</t>
        </is>
      </c>
      <c r="BT66" s="297" t="inlineStr">
        <is>
          <t>0</t>
        </is>
      </c>
      <c r="BU66" s="297" t="inlineStr">
        <is>
          <t>0</t>
        </is>
      </c>
      <c r="BV66" s="297" t="inlineStr">
        <is>
          <t>0</t>
        </is>
      </c>
      <c r="BW66" s="288" t="inlineStr">
        <is>
          <t>0</t>
        </is>
      </c>
      <c r="BX66" s="276">
        <f>SUM(IF(COUNTIF(#REF!, "*1.*"), 2, 0), IF(COUNTIF(#REF!, "*2.*"), 2, 0), IF(COUNTIF(#REF!, "*3.*"), 2, 0), IF(COUNTIF(#REF!, "*4.*"), 2, 0), IF(COUNTIF(#REF!, "*5.*"), 2, 0), IF(COUNTIF(#REF!, "*6.*"), 2, 0))</f>
        <v/>
      </c>
      <c r="BY66" s="277">
        <f t="array" ref="BY66">SUM(VALUE(AT66),VALUE(AU66),VALUE(AV66),VALUE(AW66),VALUE(AX66),VALUE(AY66),VALUE(AZ66),VALUE(BB66),VALUE(BC66),VALUE(BD66),VALUE(BE66),VALUE(BF66),VALUE(BG66),VALUE(BH66),VALUE(BI66),VALUE(BJ66),VALUE(BK66),VALUE(BL66),VALUE(BM66),VALUE(BN66),VALUE(BO66),VALUE(BP66),VALUE(BQ66),VALUE(BR66),VALUE(BS66),VALUE(BT66),VALUE(BU66),VALUE(BV66),VALUE(BW66))</f>
        <v/>
      </c>
      <c r="BZ66" s="307" t="n"/>
      <c r="CA66" s="307" t="n"/>
      <c r="CB66" s="307" t="n"/>
      <c r="CC66" s="307" t="n"/>
      <c r="CD66" s="307" t="n"/>
      <c r="CE66" s="307" t="n"/>
      <c r="CF66" s="307" t="n"/>
      <c r="CG66" s="307" t="n"/>
      <c r="CH66" s="307" t="n"/>
      <c r="CI66" s="307" t="n"/>
      <c r="CJ66" s="307" t="n"/>
      <c r="CK66" s="307" t="n"/>
      <c r="CL66" s="307" t="n"/>
      <c r="CM66" s="307" t="n"/>
      <c r="CN66" s="307" t="n"/>
      <c r="CO66" s="307" t="n"/>
      <c r="CP66" s="307" t="n"/>
      <c r="CQ66" s="307" t="n"/>
      <c r="CR66" s="279" t="n">
        <v>25</v>
      </c>
      <c r="CS66" s="280">
        <f>AVERAGE(Value(BY66),value(CR66))</f>
        <v/>
      </c>
      <c r="CT66" s="421">
        <f>(IF(OR(MediaScorecard!BH67="x", MediaScorecard!BI67="x",MediaScorecard!BJ67="x",MediaScorecard!BK67="x",MediaScorecard!BL67="x"),1, 2))</f>
        <v/>
      </c>
      <c r="CU66" s="308" t="n"/>
      <c r="CV66" s="308" t="n"/>
      <c r="CW66" s="308" t="n"/>
      <c r="CX66" s="309" t="n"/>
      <c r="CY66" s="308" t="n"/>
      <c r="CZ66" s="308" t="n"/>
      <c r="DA66" s="308" t="n"/>
    </row>
    <row r="67" ht="21" customHeight="1" s="590">
      <c r="A67" s="421" t="inlineStr">
        <is>
          <t>Distribuzione Moderna</t>
        </is>
      </c>
      <c r="B67" s="265" t="inlineStr">
        <is>
          <t>Transporeon svela i risultati del Transportation Pulse Report - Distribuzione Moderna</t>
        </is>
      </c>
      <c r="C67" s="266" t="n">
        <v>45683</v>
      </c>
      <c r="D67" s="267" t="inlineStr">
        <is>
          <t>Q1</t>
        </is>
      </c>
      <c r="E67" s="267" t="inlineStr">
        <is>
          <t>IT</t>
        </is>
      </c>
      <c r="F67" s="268" t="inlineStr">
        <is>
          <t>EMEA</t>
        </is>
      </c>
      <c r="G67" s="421" t="n"/>
      <c r="H67" s="269" t="n"/>
      <c r="I67" s="421" t="n"/>
      <c r="J67" s="421" t="n"/>
      <c r="K67" s="421" t="n"/>
      <c r="L67" s="421" t="n"/>
      <c r="M67" s="421" t="n"/>
      <c r="N67" s="421" t="n"/>
      <c r="O67" s="421" t="n"/>
      <c r="P67" s="421" t="n"/>
      <c r="Q67" s="421" t="n"/>
      <c r="R67" s="270" t="n"/>
      <c r="S67" s="421" t="n"/>
      <c r="T67" s="421" t="n"/>
      <c r="U67" s="421" t="n"/>
      <c r="V67" s="421" t="n"/>
      <c r="W67" s="421" t="n"/>
      <c r="X67" s="421" t="n"/>
      <c r="Y67" s="421" t="n"/>
      <c r="Z67" s="421" t="n"/>
      <c r="AA67" s="421" t="n"/>
      <c r="AB67" s="421" t="n"/>
      <c r="AC67" s="421" t="n"/>
      <c r="AD67" s="421" t="n"/>
      <c r="AE67" s="421" t="n"/>
      <c r="AF67" s="421" t="n"/>
      <c r="AG67" s="421" t="n"/>
      <c r="AH67" s="421" t="n"/>
      <c r="AI67" s="421" t="n"/>
      <c r="AJ67" s="297" t="n"/>
      <c r="AK67" s="297" t="n"/>
      <c r="AL67" s="284" t="n"/>
      <c r="AM67" s="297" t="n"/>
      <c r="AN67" s="285" t="inlineStr">
        <is>
          <t>x</t>
        </is>
      </c>
      <c r="AO67" s="297" t="n"/>
      <c r="AP67" s="297" t="n"/>
      <c r="AQ67" s="297" t="inlineStr">
        <is>
          <t>x</t>
        </is>
      </c>
      <c r="AR67" s="297" t="n"/>
      <c r="AS67" s="297" t="n"/>
      <c r="AT67" s="285" t="inlineStr">
        <is>
          <t>0</t>
        </is>
      </c>
      <c r="AU67" s="297" t="inlineStr">
        <is>
          <t>0</t>
        </is>
      </c>
      <c r="AV67" s="297" t="inlineStr">
        <is>
          <t>0</t>
        </is>
      </c>
      <c r="AW67" s="297" t="inlineStr">
        <is>
          <t>0</t>
        </is>
      </c>
      <c r="AX67" s="297" t="inlineStr">
        <is>
          <t>0</t>
        </is>
      </c>
      <c r="AY67" s="286" t="inlineStr">
        <is>
          <t>2</t>
        </is>
      </c>
      <c r="AZ67" s="286" t="inlineStr">
        <is>
          <t>0</t>
        </is>
      </c>
      <c r="BA67" s="287" t="inlineStr">
        <is>
          <t>0</t>
        </is>
      </c>
      <c r="BB67" s="286" t="inlineStr">
        <is>
          <t>0</t>
        </is>
      </c>
      <c r="BC67" s="286" t="inlineStr">
        <is>
          <t>0</t>
        </is>
      </c>
      <c r="BD67" s="286" t="inlineStr">
        <is>
          <t>0</t>
        </is>
      </c>
      <c r="BE67" s="286" t="inlineStr">
        <is>
          <t>0</t>
        </is>
      </c>
      <c r="BF67" s="286" t="inlineStr">
        <is>
          <t>0</t>
        </is>
      </c>
      <c r="BG67" s="286" t="inlineStr">
        <is>
          <t>0</t>
        </is>
      </c>
      <c r="BH67" s="297" t="inlineStr">
        <is>
          <t>0</t>
        </is>
      </c>
      <c r="BI67" s="297" t="inlineStr">
        <is>
          <t>0</t>
        </is>
      </c>
      <c r="BJ67" s="297" t="inlineStr">
        <is>
          <t>0</t>
        </is>
      </c>
      <c r="BK67" s="297" t="inlineStr">
        <is>
          <t>0</t>
        </is>
      </c>
      <c r="BL67" s="297" t="inlineStr">
        <is>
          <t>5</t>
        </is>
      </c>
      <c r="BM67" s="297" t="inlineStr">
        <is>
          <t>0</t>
        </is>
      </c>
      <c r="BN67" s="297" t="inlineStr">
        <is>
          <t>0</t>
        </is>
      </c>
      <c r="BO67" s="285" t="inlineStr">
        <is>
          <t>0</t>
        </is>
      </c>
      <c r="BP67" s="297" t="inlineStr">
        <is>
          <t>0</t>
        </is>
      </c>
      <c r="BQ67" s="297" t="inlineStr">
        <is>
          <t>0</t>
        </is>
      </c>
      <c r="BR67" s="297" t="inlineStr">
        <is>
          <t>0</t>
        </is>
      </c>
      <c r="BS67" s="297" t="inlineStr">
        <is>
          <t>0</t>
        </is>
      </c>
      <c r="BT67" s="297" t="inlineStr">
        <is>
          <t>0</t>
        </is>
      </c>
      <c r="BU67" s="297" t="inlineStr">
        <is>
          <t>0</t>
        </is>
      </c>
      <c r="BV67" s="297" t="inlineStr">
        <is>
          <t>0</t>
        </is>
      </c>
      <c r="BW67" s="288" t="inlineStr">
        <is>
          <t>0</t>
        </is>
      </c>
      <c r="BX67" s="276">
        <f>SUM(IF(COUNTIF(#REF!, "*1.*"), 2, 0), IF(COUNTIF(#REF!, "*2.*"), 2, 0), IF(COUNTIF(#REF!, "*3.*"), 2, 0), IF(COUNTIF(#REF!, "*4.*"), 2, 0), IF(COUNTIF(#REF!, "*5.*"), 2, 0), IF(COUNTIF(#REF!, "*6.*"), 2, 0))</f>
        <v/>
      </c>
      <c r="BY67" s="277">
        <f t="array" ref="BY67">SUM(VALUE(AT67),VALUE(AU67),VALUE(AV67),VALUE(AW67),VALUE(AX67),VALUE(AY67),VALUE(AZ67),VALUE(BB67),VALUE(BC67),VALUE(BD67),VALUE(BE67),VALUE(BF67),VALUE(BG67),VALUE(BH67),VALUE(BI67),VALUE(BJ67),VALUE(BK67),VALUE(BL67),VALUE(BM67),VALUE(BN67),VALUE(BO67),VALUE(BP67),VALUE(BQ67),VALUE(BR67),VALUE(BS67),VALUE(BT67),VALUE(BU67),VALUE(BV67),VALUE(BW67))</f>
        <v/>
      </c>
      <c r="BZ67" s="307" t="n"/>
      <c r="CA67" s="307" t="n"/>
      <c r="CB67" s="307" t="n"/>
      <c r="CC67" s="307" t="n"/>
      <c r="CD67" s="307" t="n"/>
      <c r="CE67" s="307" t="n"/>
      <c r="CF67" s="307" t="n"/>
      <c r="CG67" s="307" t="n"/>
      <c r="CH67" s="307" t="n"/>
      <c r="CI67" s="307" t="n"/>
      <c r="CJ67" s="307" t="n"/>
      <c r="CK67" s="307" t="n"/>
      <c r="CL67" s="307" t="n"/>
      <c r="CM67" s="307" t="n"/>
      <c r="CN67" s="307" t="n"/>
      <c r="CO67" s="307" t="n"/>
      <c r="CP67" s="307" t="n"/>
      <c r="CQ67" s="307" t="n"/>
      <c r="CR67" s="279" t="n">
        <v>37</v>
      </c>
      <c r="CS67" s="280">
        <f>AVERAGE(Value(BY67),value(CR67))</f>
        <v/>
      </c>
      <c r="CT67" s="421">
        <f>(IF(OR(MediaScorecard!BH68="x", MediaScorecard!BI68="x",MediaScorecard!BJ68="x",MediaScorecard!BK68="x",MediaScorecard!BL68="x"),1, 2))</f>
        <v/>
      </c>
      <c r="CU67" s="308" t="n"/>
      <c r="CV67" s="308" t="n"/>
      <c r="CW67" s="308" t="n"/>
      <c r="CX67" s="309" t="n"/>
      <c r="CY67" s="308" t="n"/>
      <c r="CZ67" s="308" t="n"/>
      <c r="DA67" s="308" t="n"/>
    </row>
    <row r="68" ht="21" customHeight="1" s="590">
      <c r="A68" s="421" t="inlineStr">
        <is>
          <t>Trasportale</t>
        </is>
      </c>
      <c r="B68" s="265" t="inlineStr">
        <is>
          <t>Transporeon svela i risultati del Transportation Pulse Report</t>
        </is>
      </c>
      <c r="C68" s="266" t="n">
        <v>45685</v>
      </c>
      <c r="D68" s="267" t="inlineStr">
        <is>
          <t>Q1</t>
        </is>
      </c>
      <c r="E68" s="267" t="inlineStr">
        <is>
          <t>IT</t>
        </is>
      </c>
      <c r="F68" s="268" t="inlineStr">
        <is>
          <t>EMEA</t>
        </is>
      </c>
      <c r="G68" s="421" t="n"/>
      <c r="H68" s="269" t="n"/>
      <c r="I68" s="421" t="n"/>
      <c r="J68" s="421" t="n"/>
      <c r="K68" s="421" t="n"/>
      <c r="L68" s="421" t="n"/>
      <c r="M68" s="421" t="n"/>
      <c r="N68" s="421" t="n"/>
      <c r="O68" s="421" t="n"/>
      <c r="P68" s="421" t="n"/>
      <c r="Q68" s="421" t="n"/>
      <c r="R68" s="270" t="n"/>
      <c r="S68" s="421" t="n"/>
      <c r="T68" s="421" t="n"/>
      <c r="U68" s="421" t="n"/>
      <c r="V68" s="421" t="n"/>
      <c r="W68" s="421" t="n"/>
      <c r="X68" s="421" t="n"/>
      <c r="Y68" s="421" t="n"/>
      <c r="Z68" s="421" t="n"/>
      <c r="AA68" s="421" t="n"/>
      <c r="AB68" s="421" t="n"/>
      <c r="AC68" s="421" t="n"/>
      <c r="AD68" s="421" t="n"/>
      <c r="AE68" s="421" t="n"/>
      <c r="AF68" s="421" t="n"/>
      <c r="AG68" s="421" t="n"/>
      <c r="AH68" s="421" t="n"/>
      <c r="AI68" s="421" t="n"/>
      <c r="AJ68" s="297" t="n"/>
      <c r="AK68" s="297" t="n"/>
      <c r="AL68" s="284" t="n"/>
      <c r="AM68" s="297" t="n"/>
      <c r="AN68" s="285" t="inlineStr">
        <is>
          <t>x</t>
        </is>
      </c>
      <c r="AO68" s="297" t="n"/>
      <c r="AP68" s="297" t="n"/>
      <c r="AQ68" s="297" t="inlineStr">
        <is>
          <t>x</t>
        </is>
      </c>
      <c r="AR68" s="297" t="n"/>
      <c r="AS68" s="297" t="n"/>
      <c r="AT68" s="285" t="inlineStr">
        <is>
          <t>0</t>
        </is>
      </c>
      <c r="AU68" s="297" t="inlineStr">
        <is>
          <t>0</t>
        </is>
      </c>
      <c r="AV68" s="297" t="inlineStr">
        <is>
          <t>0</t>
        </is>
      </c>
      <c r="AW68" s="297" t="inlineStr">
        <is>
          <t>0</t>
        </is>
      </c>
      <c r="AX68" s="297" t="inlineStr">
        <is>
          <t>0</t>
        </is>
      </c>
      <c r="AY68" s="286" t="inlineStr">
        <is>
          <t>2</t>
        </is>
      </c>
      <c r="AZ68" s="286" t="inlineStr">
        <is>
          <t>0</t>
        </is>
      </c>
      <c r="BA68" s="287" t="inlineStr">
        <is>
          <t>0</t>
        </is>
      </c>
      <c r="BB68" s="286" t="inlineStr">
        <is>
          <t>0</t>
        </is>
      </c>
      <c r="BC68" s="286" t="inlineStr">
        <is>
          <t>0</t>
        </is>
      </c>
      <c r="BD68" s="286" t="inlineStr">
        <is>
          <t>0</t>
        </is>
      </c>
      <c r="BE68" s="286" t="inlineStr">
        <is>
          <t>0</t>
        </is>
      </c>
      <c r="BF68" s="286" t="inlineStr">
        <is>
          <t>0</t>
        </is>
      </c>
      <c r="BG68" s="286" t="inlineStr">
        <is>
          <t>0</t>
        </is>
      </c>
      <c r="BH68" s="297" t="inlineStr">
        <is>
          <t>0</t>
        </is>
      </c>
      <c r="BI68" s="297" t="inlineStr">
        <is>
          <t>0</t>
        </is>
      </c>
      <c r="BJ68" s="297" t="inlineStr">
        <is>
          <t>0</t>
        </is>
      </c>
      <c r="BK68" s="297" t="inlineStr">
        <is>
          <t>0</t>
        </is>
      </c>
      <c r="BL68" s="297" t="inlineStr">
        <is>
          <t>5</t>
        </is>
      </c>
      <c r="BM68" s="297" t="inlineStr">
        <is>
          <t>0</t>
        </is>
      </c>
      <c r="BN68" s="297" t="inlineStr">
        <is>
          <t>0</t>
        </is>
      </c>
      <c r="BO68" s="285" t="inlineStr">
        <is>
          <t>0</t>
        </is>
      </c>
      <c r="BP68" s="297" t="inlineStr">
        <is>
          <t>0</t>
        </is>
      </c>
      <c r="BQ68" s="297" t="inlineStr">
        <is>
          <t>0</t>
        </is>
      </c>
      <c r="BR68" s="297" t="inlineStr">
        <is>
          <t>0</t>
        </is>
      </c>
      <c r="BS68" s="297" t="inlineStr">
        <is>
          <t>0</t>
        </is>
      </c>
      <c r="BT68" s="297" t="inlineStr">
        <is>
          <t>0</t>
        </is>
      </c>
      <c r="BU68" s="297" t="inlineStr">
        <is>
          <t>0</t>
        </is>
      </c>
      <c r="BV68" s="297" t="inlineStr">
        <is>
          <t>0</t>
        </is>
      </c>
      <c r="BW68" s="288" t="inlineStr">
        <is>
          <t>0</t>
        </is>
      </c>
      <c r="BX68" s="276">
        <f>SUM(IF(COUNTIF(#REF!, "*1.*"), 2, 0), IF(COUNTIF(#REF!, "*2.*"), 2, 0), IF(COUNTIF(#REF!, "*3.*"), 2, 0), IF(COUNTIF(#REF!, "*4.*"), 2, 0), IF(COUNTIF(#REF!, "*5.*"), 2, 0), IF(COUNTIF(#REF!, "*6.*"), 2, 0))</f>
        <v/>
      </c>
      <c r="BY68" s="277">
        <f t="array" ref="BY68">SUM(VALUE(AT68),VALUE(AU68),VALUE(AV68),VALUE(AW68),VALUE(AX68),VALUE(AY68),VALUE(AZ68),VALUE(BB68),VALUE(BC68),VALUE(BD68),VALUE(BE68),VALUE(BF68),VALUE(BG68),VALUE(BH68),VALUE(BI68),VALUE(BJ68),VALUE(BK68),VALUE(BL68),VALUE(BM68),VALUE(BN68),VALUE(BO68),VALUE(BP68),VALUE(BQ68),VALUE(BR68),VALUE(BS68),VALUE(BT68),VALUE(BU68),VALUE(BV68),VALUE(BW68))</f>
        <v/>
      </c>
      <c r="BZ68" s="307" t="n"/>
      <c r="CA68" s="307" t="n"/>
      <c r="CB68" s="307" t="n"/>
      <c r="CC68" s="307" t="n"/>
      <c r="CD68" s="307" t="n"/>
      <c r="CE68" s="307" t="n"/>
      <c r="CF68" s="307" t="n"/>
      <c r="CG68" s="307" t="n"/>
      <c r="CH68" s="307" t="n"/>
      <c r="CI68" s="307" t="n"/>
      <c r="CJ68" s="307" t="n"/>
      <c r="CK68" s="307" t="n"/>
      <c r="CL68" s="307" t="n"/>
      <c r="CM68" s="307" t="n"/>
      <c r="CN68" s="307" t="n"/>
      <c r="CO68" s="307" t="n"/>
      <c r="CP68" s="307" t="n"/>
      <c r="CQ68" s="307" t="n"/>
      <c r="CR68" s="279" t="n">
        <v>23</v>
      </c>
      <c r="CS68" s="280">
        <f>AVERAGE(Value(BY68),value(CR68))</f>
        <v/>
      </c>
      <c r="CT68" s="421">
        <f>(IF(OR(MediaScorecard!BH69="x", MediaScorecard!BI69="x",MediaScorecard!BJ69="x",MediaScorecard!BK69="x",MediaScorecard!BL69="x"),1, 2))</f>
        <v/>
      </c>
      <c r="CU68" s="308" t="n"/>
      <c r="CV68" s="308" t="n"/>
      <c r="CW68" s="308" t="n"/>
      <c r="CX68" s="309" t="n"/>
      <c r="CY68" s="308" t="n"/>
      <c r="CZ68" s="308" t="n"/>
      <c r="DA68" s="308" t="n"/>
    </row>
    <row r="69" ht="21" customHeight="1" s="590">
      <c r="A69" s="421" t="inlineStr">
        <is>
          <t>Agenda Constructiilor</t>
        </is>
      </c>
      <c r="B69" s="265" t="inlineStr">
        <is>
          <t>Agenda Constructiilor - TRIMBLE lanseaza 10 previziuni pentru noile tehnologii de constructii din anul 2025 | Digitalizarea in Constructii &amp; Industrie</t>
        </is>
      </c>
      <c r="C69" s="266" t="n">
        <v>45684</v>
      </c>
      <c r="D69" s="267" t="inlineStr">
        <is>
          <t>Q1</t>
        </is>
      </c>
      <c r="E69" s="267" t="inlineStr">
        <is>
          <t>RO</t>
        </is>
      </c>
      <c r="F69" s="268" t="inlineStr">
        <is>
          <t>EMEA</t>
        </is>
      </c>
      <c r="G69" s="421" t="n"/>
      <c r="H69" s="269" t="inlineStr">
        <is>
          <t>x</t>
        </is>
      </c>
      <c r="I69" s="421" t="n"/>
      <c r="J69" s="421" t="n"/>
      <c r="K69" s="421" t="inlineStr">
        <is>
          <t>x</t>
        </is>
      </c>
      <c r="L69" s="421" t="inlineStr">
        <is>
          <t>x</t>
        </is>
      </c>
      <c r="M69" s="421" t="n"/>
      <c r="N69" s="421" t="n"/>
      <c r="O69" s="421" t="n"/>
      <c r="P69" s="421" t="n"/>
      <c r="Q69" s="421" t="n"/>
      <c r="R69" s="270" t="inlineStr">
        <is>
          <t>x</t>
        </is>
      </c>
      <c r="S69" s="421" t="inlineStr">
        <is>
          <t>x</t>
        </is>
      </c>
      <c r="T69" s="421" t="inlineStr">
        <is>
          <t>x</t>
        </is>
      </c>
      <c r="U69" s="421" t="n"/>
      <c r="V69" s="421" t="n"/>
      <c r="W69" s="421" t="n"/>
      <c r="X69" s="421" t="n"/>
      <c r="Y69" s="421" t="n"/>
      <c r="Z69" s="421" t="n"/>
      <c r="AA69" s="421" t="n"/>
      <c r="AB69" s="421" t="inlineStr">
        <is>
          <t>x</t>
        </is>
      </c>
      <c r="AC69" s="421" t="n"/>
      <c r="AD69" s="421" t="n"/>
      <c r="AE69" s="421" t="n"/>
      <c r="AF69" s="421" t="n"/>
      <c r="AG69" s="421" t="n"/>
      <c r="AH69" s="421" t="n"/>
      <c r="AI69" s="421" t="n"/>
      <c r="AJ69" s="297" t="n"/>
      <c r="AK69" s="297" t="n"/>
      <c r="AL69" s="284" t="n"/>
      <c r="AM69" s="297" t="n"/>
      <c r="AN69" s="285" t="n"/>
      <c r="AO69" s="297" t="n"/>
      <c r="AP69" s="297" t="n"/>
      <c r="AQ69" s="297" t="n"/>
      <c r="AR69" s="297" t="n"/>
      <c r="AS69" s="297" t="n"/>
      <c r="AT69" s="285" t="inlineStr">
        <is>
          <t>0</t>
        </is>
      </c>
      <c r="AU69" s="297" t="inlineStr">
        <is>
          <t>0</t>
        </is>
      </c>
      <c r="AV69" s="297" t="inlineStr">
        <is>
          <t>0</t>
        </is>
      </c>
      <c r="AW69" s="297" t="inlineStr">
        <is>
          <t>0</t>
        </is>
      </c>
      <c r="AX69" s="297" t="inlineStr">
        <is>
          <t>0</t>
        </is>
      </c>
      <c r="AY69" s="286" t="inlineStr">
        <is>
          <t>2</t>
        </is>
      </c>
      <c r="AZ69" s="286" t="inlineStr">
        <is>
          <t>0</t>
        </is>
      </c>
      <c r="BA69" s="287" t="inlineStr">
        <is>
          <t>0</t>
        </is>
      </c>
      <c r="BB69" s="286" t="inlineStr">
        <is>
          <t>0</t>
        </is>
      </c>
      <c r="BC69" s="286" t="inlineStr">
        <is>
          <t>0</t>
        </is>
      </c>
      <c r="BD69" s="286" t="inlineStr">
        <is>
          <t>0</t>
        </is>
      </c>
      <c r="BE69" s="286" t="inlineStr">
        <is>
          <t>3</t>
        </is>
      </c>
      <c r="BF69" s="286" t="inlineStr">
        <is>
          <t>0</t>
        </is>
      </c>
      <c r="BG69" s="286" t="inlineStr">
        <is>
          <t>0</t>
        </is>
      </c>
      <c r="BH69" s="297" t="inlineStr">
        <is>
          <t>0</t>
        </is>
      </c>
      <c r="BI69" s="297" t="inlineStr">
        <is>
          <t>0</t>
        </is>
      </c>
      <c r="BJ69" s="297" t="inlineStr">
        <is>
          <t>0</t>
        </is>
      </c>
      <c r="BK69" s="297" t="inlineStr">
        <is>
          <t>0</t>
        </is>
      </c>
      <c r="BL69" s="297" t="inlineStr">
        <is>
          <t>5</t>
        </is>
      </c>
      <c r="BM69" s="297" t="inlineStr">
        <is>
          <t>0</t>
        </is>
      </c>
      <c r="BN69" s="297" t="inlineStr">
        <is>
          <t>0</t>
        </is>
      </c>
      <c r="BO69" s="285" t="inlineStr">
        <is>
          <t>5</t>
        </is>
      </c>
      <c r="BP69" s="297" t="inlineStr">
        <is>
          <t>5</t>
        </is>
      </c>
      <c r="BQ69" s="297" t="inlineStr">
        <is>
          <t>0</t>
        </is>
      </c>
      <c r="BR69" s="297" t="inlineStr">
        <is>
          <t>12</t>
        </is>
      </c>
      <c r="BS69" s="297" t="inlineStr">
        <is>
          <t>12</t>
        </is>
      </c>
      <c r="BT69" s="297" t="inlineStr">
        <is>
          <t>0</t>
        </is>
      </c>
      <c r="BU69" s="297" t="inlineStr">
        <is>
          <t>0</t>
        </is>
      </c>
      <c r="BV69" s="297" t="inlineStr">
        <is>
          <t>12</t>
        </is>
      </c>
      <c r="BW69" s="288" t="inlineStr">
        <is>
          <t>12</t>
        </is>
      </c>
      <c r="BX69" s="276">
        <f>SUM(IF(COUNTIF(#REF!, "*1.*"), 2, 0), IF(COUNTIF(#REF!, "*2.*"), 2, 0), IF(COUNTIF(#REF!, "*3.*"), 2, 0), IF(COUNTIF(#REF!, "*4.*"), 2, 0), IF(COUNTIF(#REF!, "*5.*"), 2, 0), IF(COUNTIF(#REF!, "*6.*"), 2, 0))</f>
        <v/>
      </c>
      <c r="BY69" s="277">
        <f t="array" ref="BY69">SUM(VALUE(AT69),VALUE(AU69),VALUE(AV69),VALUE(AW69),VALUE(AX69),VALUE(AY69),VALUE(AZ69),VALUE(BB69),VALUE(BC69),VALUE(BD69),VALUE(BE69),VALUE(BF69),VALUE(BG69),VALUE(BH69),VALUE(BI69),VALUE(BJ69),VALUE(BK69),VALUE(BL69),VALUE(BM69),VALUE(BN69),VALUE(BO69),VALUE(BP69),VALUE(BQ69),VALUE(BR69),VALUE(BS69),VALUE(BT69),VALUE(BU69),VALUE(BV69),VALUE(BW69))</f>
        <v/>
      </c>
      <c r="BZ69" s="307" t="n"/>
      <c r="CA69" s="307" t="n"/>
      <c r="CB69" s="307" t="n"/>
      <c r="CC69" s="307" t="n"/>
      <c r="CD69" s="307" t="n"/>
      <c r="CE69" s="307" t="n"/>
      <c r="CF69" s="307" t="n"/>
      <c r="CG69" s="307" t="n"/>
      <c r="CH69" s="307" t="n"/>
      <c r="CI69" s="307" t="n"/>
      <c r="CJ69" s="307" t="n"/>
      <c r="CK69" s="307" t="n"/>
      <c r="CL69" s="307" t="n"/>
      <c r="CM69" s="307" t="n"/>
      <c r="CN69" s="307" t="n"/>
      <c r="CO69" s="307" t="n"/>
      <c r="CP69" s="307" t="n"/>
      <c r="CQ69" s="307" t="n"/>
      <c r="CR69" s="279" t="n">
        <v>27</v>
      </c>
      <c r="CS69" s="280">
        <f>AVERAGE(Value(BY69),value(CR69))</f>
        <v/>
      </c>
      <c r="CT69" s="421">
        <f>(IF(OR(MediaScorecard!BH70="x", MediaScorecard!BI70="x",MediaScorecard!BJ70="x",MediaScorecard!BK70="x",MediaScorecard!BL70="x"),1, 2))</f>
        <v/>
      </c>
      <c r="CU69" s="308" t="n"/>
      <c r="CV69" s="308" t="n"/>
      <c r="CW69" s="308" t="n"/>
      <c r="CX69" s="309" t="n"/>
      <c r="CY69" s="308" t="n"/>
      <c r="CZ69" s="308" t="n"/>
      <c r="DA69" s="308" t="n"/>
    </row>
    <row r="70" ht="21" customHeight="1" s="590">
      <c r="A70" s="421" t="inlineStr">
        <is>
          <t>Engineering &amp; Mining Journal</t>
        </is>
      </c>
      <c r="B70" s="265" t="inlineStr">
        <is>
          <t>Trimble, GroundProbe Collaborate to Offer Complete Monitoring</t>
        </is>
      </c>
      <c r="C70" s="266" t="n">
        <v>45658</v>
      </c>
      <c r="D70" s="267" t="inlineStr">
        <is>
          <t>Q1</t>
        </is>
      </c>
      <c r="E70" s="267" t="inlineStr">
        <is>
          <t>US</t>
        </is>
      </c>
      <c r="F70" s="268" t="inlineStr">
        <is>
          <t>NAM</t>
        </is>
      </c>
      <c r="G70" s="421" t="n"/>
      <c r="H70" s="269" t="n"/>
      <c r="I70" s="421" t="n"/>
      <c r="J70" s="421" t="n"/>
      <c r="K70" s="421" t="n"/>
      <c r="L70" s="421" t="n"/>
      <c r="M70" s="421" t="n"/>
      <c r="N70" s="421" t="n"/>
      <c r="O70" s="421" t="n"/>
      <c r="P70" s="421" t="n"/>
      <c r="Q70" s="421" t="n"/>
      <c r="R70" s="270" t="inlineStr">
        <is>
          <t>x</t>
        </is>
      </c>
      <c r="S70" s="421" t="inlineStr">
        <is>
          <t xml:space="preserve"> </t>
        </is>
      </c>
      <c r="T70" s="421" t="inlineStr">
        <is>
          <t>x</t>
        </is>
      </c>
      <c r="U70" s="421" t="n"/>
      <c r="V70" s="421" t="n"/>
      <c r="W70" s="421" t="n"/>
      <c r="X70" s="421" t="n"/>
      <c r="Y70" s="421" t="n"/>
      <c r="Z70" s="421" t="n"/>
      <c r="AA70" s="421" t="n"/>
      <c r="AB70" s="421" t="n"/>
      <c r="AC70" s="421" t="n"/>
      <c r="AD70" s="421" t="n"/>
      <c r="AE70" s="421" t="n"/>
      <c r="AF70" s="421" t="n"/>
      <c r="AG70" s="421" t="inlineStr">
        <is>
          <t>x</t>
        </is>
      </c>
      <c r="AH70" s="421" t="n"/>
      <c r="AI70" s="421" t="n"/>
      <c r="AJ70" s="297" t="n"/>
      <c r="AK70" s="297" t="n"/>
      <c r="AL70" s="284" t="n"/>
      <c r="AM70" s="297" t="n"/>
      <c r="AN70" s="285" t="n"/>
      <c r="AO70" s="297" t="n"/>
      <c r="AP70" s="297" t="n"/>
      <c r="AQ70" s="297" t="n"/>
      <c r="AR70" s="297" t="n"/>
      <c r="AS70" s="297" t="n"/>
      <c r="AT70" s="285" t="inlineStr">
        <is>
          <t>0</t>
        </is>
      </c>
      <c r="AU70" s="297" t="inlineStr">
        <is>
          <t>0</t>
        </is>
      </c>
      <c r="AV70" s="297" t="inlineStr">
        <is>
          <t>0</t>
        </is>
      </c>
      <c r="AW70" s="297" t="inlineStr">
        <is>
          <t>0</t>
        </is>
      </c>
      <c r="AX70" s="297" t="inlineStr">
        <is>
          <t>0</t>
        </is>
      </c>
      <c r="AY70" s="286" t="inlineStr">
        <is>
          <t>2</t>
        </is>
      </c>
      <c r="AZ70" s="286" t="inlineStr">
        <is>
          <t>0</t>
        </is>
      </c>
      <c r="BA70" s="287" t="inlineStr">
        <is>
          <t>0</t>
        </is>
      </c>
      <c r="BB70" s="286" t="inlineStr">
        <is>
          <t>0</t>
        </is>
      </c>
      <c r="BC70" s="286" t="inlineStr">
        <is>
          <t>5</t>
        </is>
      </c>
      <c r="BD70" s="286" t="inlineStr">
        <is>
          <t>3</t>
        </is>
      </c>
      <c r="BE70" s="286" t="inlineStr">
        <is>
          <t>3</t>
        </is>
      </c>
      <c r="BF70" s="286" t="inlineStr">
        <is>
          <t>0</t>
        </is>
      </c>
      <c r="BG70" s="286" t="inlineStr">
        <is>
          <t>0</t>
        </is>
      </c>
      <c r="BH70" s="297" t="inlineStr">
        <is>
          <t>0</t>
        </is>
      </c>
      <c r="BI70" s="297" t="inlineStr">
        <is>
          <t>0</t>
        </is>
      </c>
      <c r="BJ70" s="297" t="inlineStr">
        <is>
          <t>0</t>
        </is>
      </c>
      <c r="BK70" s="297" t="inlineStr">
        <is>
          <t>0</t>
        </is>
      </c>
      <c r="BL70" s="297" t="inlineStr">
        <is>
          <t>5</t>
        </is>
      </c>
      <c r="BM70" s="297" t="inlineStr">
        <is>
          <t>0</t>
        </is>
      </c>
      <c r="BN70" s="297" t="inlineStr">
        <is>
          <t>0</t>
        </is>
      </c>
      <c r="BO70" s="285" t="inlineStr">
        <is>
          <t>0</t>
        </is>
      </c>
      <c r="BP70" s="297" t="inlineStr">
        <is>
          <t>0</t>
        </is>
      </c>
      <c r="BQ70" s="297" t="inlineStr">
        <is>
          <t>0</t>
        </is>
      </c>
      <c r="BR70" s="297" t="inlineStr">
        <is>
          <t>0</t>
        </is>
      </c>
      <c r="BS70" s="297" t="inlineStr">
        <is>
          <t>0</t>
        </is>
      </c>
      <c r="BT70" s="297" t="inlineStr">
        <is>
          <t>0</t>
        </is>
      </c>
      <c r="BU70" s="297" t="inlineStr">
        <is>
          <t>0</t>
        </is>
      </c>
      <c r="BV70" s="297" t="inlineStr">
        <is>
          <t>0</t>
        </is>
      </c>
      <c r="BW70" s="288" t="inlineStr">
        <is>
          <t>0</t>
        </is>
      </c>
      <c r="BX70" s="276">
        <f>SUM(IF(COUNTIF(#REF!, "*1.*"), 2, 0), IF(COUNTIF(#REF!, "*2.*"), 2, 0), IF(COUNTIF(#REF!, "*3.*"), 2, 0), IF(COUNTIF(#REF!, "*4.*"), 2, 0), IF(COUNTIF(#REF!, "*5.*"), 2, 0), IF(COUNTIF(#REF!, "*6.*"), 2, 0))</f>
        <v/>
      </c>
      <c r="BY70" s="277">
        <f t="array" ref="BY70">SUM(VALUE(AT70),VALUE(AU70),VALUE(AV70),VALUE(AW70),VALUE(AX70),VALUE(AY70),VALUE(AZ70),VALUE(BB70),VALUE(BC70),VALUE(BD70),VALUE(BE70),VALUE(BF70),VALUE(BG70),VALUE(BH70),VALUE(BI70),VALUE(BJ70),VALUE(BK70),VALUE(BL70),VALUE(BM70),VALUE(BN70),VALUE(BO70),VALUE(BP70),VALUE(BQ70),VALUE(BR70),VALUE(BS70),VALUE(BT70),VALUE(BU70),VALUE(BV70),VALUE(BW70))</f>
        <v/>
      </c>
      <c r="BZ70" s="307" t="n"/>
      <c r="CA70" s="307" t="n"/>
      <c r="CB70" s="307" t="n"/>
      <c r="CC70" s="307" t="n"/>
      <c r="CD70" s="307" t="n"/>
      <c r="CE70" s="307" t="n"/>
      <c r="CF70" s="307" t="n"/>
      <c r="CG70" s="307" t="n"/>
      <c r="CH70" s="307" t="n"/>
      <c r="CI70" s="307" t="n"/>
      <c r="CJ70" s="307" t="n"/>
      <c r="CK70" s="307" t="n"/>
      <c r="CL70" s="307" t="n"/>
      <c r="CM70" s="307" t="n"/>
      <c r="CN70" s="307" t="n"/>
      <c r="CO70" s="307" t="n"/>
      <c r="CP70" s="307" t="n"/>
      <c r="CQ70" s="307" t="n"/>
      <c r="CR70" s="279" t="n">
        <v>24</v>
      </c>
      <c r="CS70" s="280">
        <f>AVERAGE(Value(BY70),value(CR70))</f>
        <v/>
      </c>
      <c r="CT70" s="421">
        <f>(IF(OR(MediaScorecard!BH71="x", MediaScorecard!BI71="x",MediaScorecard!BJ71="x",MediaScorecard!BK71="x",MediaScorecard!BL71="x"),1, 2))</f>
        <v/>
      </c>
      <c r="CU70" s="308" t="n"/>
      <c r="CV70" s="308" t="n"/>
      <c r="CW70" s="308" t="n"/>
      <c r="CX70" s="309" t="n"/>
      <c r="CY70" s="308" t="n"/>
      <c r="CZ70" s="308" t="n"/>
      <c r="DA70" s="308" t="n"/>
    </row>
    <row r="71" ht="21" customHeight="1" s="590">
      <c r="A71" s="421" t="inlineStr">
        <is>
          <t>Utility Contractor</t>
        </is>
      </c>
      <c r="B71" s="265" t="inlineStr">
        <is>
          <t>Best Practices for generating more bids and winning more work with specialty software</t>
        </is>
      </c>
      <c r="C71" s="266" t="n">
        <v>45685</v>
      </c>
      <c r="D71" s="267" t="inlineStr">
        <is>
          <t>Q1</t>
        </is>
      </c>
      <c r="E71" s="267" t="inlineStr">
        <is>
          <t>US</t>
        </is>
      </c>
      <c r="F71" s="268" t="inlineStr">
        <is>
          <t>NAM</t>
        </is>
      </c>
      <c r="G71" s="421" t="n"/>
      <c r="H71" s="269" t="inlineStr">
        <is>
          <t>x</t>
        </is>
      </c>
      <c r="I71" s="421" t="inlineStr">
        <is>
          <t>x</t>
        </is>
      </c>
      <c r="J71" s="421" t="n"/>
      <c r="K71" s="421" t="n"/>
      <c r="L71" s="421" t="n"/>
      <c r="M71" s="421" t="n"/>
      <c r="N71" s="421" t="n"/>
      <c r="O71" s="421" t="n"/>
      <c r="P71" s="421" t="n"/>
      <c r="Q71" s="421" t="n"/>
      <c r="R71" s="270" t="n"/>
      <c r="S71" s="421" t="n"/>
      <c r="T71" s="421" t="n"/>
      <c r="U71" s="421" t="n"/>
      <c r="V71" s="421" t="n"/>
      <c r="W71" s="421" t="n"/>
      <c r="X71" s="421" t="inlineStr">
        <is>
          <t>x</t>
        </is>
      </c>
      <c r="Y71" s="421" t="n"/>
      <c r="Z71" s="421" t="n"/>
      <c r="AA71" s="421" t="n"/>
      <c r="AB71" s="421" t="n"/>
      <c r="AC71" s="421" t="inlineStr">
        <is>
          <t>x</t>
        </is>
      </c>
      <c r="AD71" s="421" t="inlineStr">
        <is>
          <t>x</t>
        </is>
      </c>
      <c r="AE71" s="421" t="n"/>
      <c r="AF71" s="421" t="n"/>
      <c r="AG71" s="421" t="n"/>
      <c r="AH71" s="421" t="n"/>
      <c r="AI71" s="421" t="n"/>
      <c r="AJ71" s="297" t="n"/>
      <c r="AK71" s="297" t="n"/>
      <c r="AL71" s="284" t="n"/>
      <c r="AM71" s="297" t="n"/>
      <c r="AN71" s="285" t="n"/>
      <c r="AO71" s="297" t="n"/>
      <c r="AP71" s="297" t="n"/>
      <c r="AQ71" s="297" t="n"/>
      <c r="AR71" s="297" t="n"/>
      <c r="AS71" s="297" t="n"/>
      <c r="AT71" s="285" t="inlineStr">
        <is>
          <t>10</t>
        </is>
      </c>
      <c r="AU71" s="297" t="inlineStr">
        <is>
          <t>0</t>
        </is>
      </c>
      <c r="AV71" s="297" t="inlineStr">
        <is>
          <t>0</t>
        </is>
      </c>
      <c r="AW71" s="297" t="inlineStr">
        <is>
          <t>0</t>
        </is>
      </c>
      <c r="AX71" s="297" t="inlineStr">
        <is>
          <t>0</t>
        </is>
      </c>
      <c r="AY71" s="286" t="inlineStr">
        <is>
          <t>0</t>
        </is>
      </c>
      <c r="AZ71" s="286" t="inlineStr">
        <is>
          <t>0</t>
        </is>
      </c>
      <c r="BA71" s="287" t="inlineStr">
        <is>
          <t>0</t>
        </is>
      </c>
      <c r="BB71" s="286" t="inlineStr">
        <is>
          <t>0</t>
        </is>
      </c>
      <c r="BC71" s="286" t="inlineStr">
        <is>
          <t>0</t>
        </is>
      </c>
      <c r="BD71" s="286" t="inlineStr">
        <is>
          <t>0</t>
        </is>
      </c>
      <c r="BE71" s="286" t="inlineStr">
        <is>
          <t>0</t>
        </is>
      </c>
      <c r="BF71" s="286" t="inlineStr">
        <is>
          <t>0</t>
        </is>
      </c>
      <c r="BG71" s="286" t="inlineStr">
        <is>
          <t>0</t>
        </is>
      </c>
      <c r="BH71" s="297" t="inlineStr">
        <is>
          <t>0</t>
        </is>
      </c>
      <c r="BI71" s="297" t="inlineStr">
        <is>
          <t>0</t>
        </is>
      </c>
      <c r="BJ71" s="297" t="inlineStr">
        <is>
          <t>0</t>
        </is>
      </c>
      <c r="BK71" s="297" t="inlineStr">
        <is>
          <t>0</t>
        </is>
      </c>
      <c r="BL71" s="297" t="inlineStr">
        <is>
          <t>5</t>
        </is>
      </c>
      <c r="BM71" s="297" t="inlineStr">
        <is>
          <t>0</t>
        </is>
      </c>
      <c r="BN71" s="297" t="inlineStr">
        <is>
          <t>0</t>
        </is>
      </c>
      <c r="BO71" s="285" t="inlineStr">
        <is>
          <t>0</t>
        </is>
      </c>
      <c r="BP71" s="297" t="inlineStr">
        <is>
          <t>0</t>
        </is>
      </c>
      <c r="BQ71" s="297" t="inlineStr">
        <is>
          <t>0</t>
        </is>
      </c>
      <c r="BR71" s="297" t="inlineStr">
        <is>
          <t>0</t>
        </is>
      </c>
      <c r="BS71" s="297" t="inlineStr">
        <is>
          <t>0</t>
        </is>
      </c>
      <c r="BT71" s="297" t="inlineStr">
        <is>
          <t>0</t>
        </is>
      </c>
      <c r="BU71" s="297" t="inlineStr">
        <is>
          <t>0</t>
        </is>
      </c>
      <c r="BV71" s="297" t="inlineStr">
        <is>
          <t>12</t>
        </is>
      </c>
      <c r="BW71" s="288" t="inlineStr">
        <is>
          <t>0</t>
        </is>
      </c>
      <c r="BX71" s="276">
        <f>SUM(IF(COUNTIF(#REF!, "*1.*"), 2, 0), IF(COUNTIF(#REF!, "*2.*"), 2, 0), IF(COUNTIF(#REF!, "*3.*"), 2, 0), IF(COUNTIF(#REF!, "*4.*"), 2, 0), IF(COUNTIF(#REF!, "*5.*"), 2, 0), IF(COUNTIF(#REF!, "*6.*"), 2, 0))</f>
        <v/>
      </c>
      <c r="BY71" s="277">
        <f t="array" ref="BY71">SUM(VALUE(AT71),VALUE(AU71),VALUE(AV71),VALUE(AW71),VALUE(AX71),VALUE(AY71),VALUE(AZ71),VALUE(BB71),VALUE(BC71),VALUE(BD71),VALUE(BE71),VALUE(BF71),VALUE(BG71),VALUE(BH71),VALUE(BI71),VALUE(BJ71),VALUE(BK71),VALUE(BL71),VALUE(BM71),VALUE(BN71),VALUE(BO71),VALUE(BP71),VALUE(BQ71),VALUE(BR71),VALUE(BS71),VALUE(BT71),VALUE(BU71),VALUE(BV71),VALUE(BW71))</f>
        <v/>
      </c>
      <c r="BZ71" s="307" t="n"/>
      <c r="CA71" s="307" t="n"/>
      <c r="CB71" s="307" t="n"/>
      <c r="CC71" s="307" t="n"/>
      <c r="CD71" s="307" t="n"/>
      <c r="CE71" s="307" t="n"/>
      <c r="CF71" s="307" t="n"/>
      <c r="CG71" s="307" t="n"/>
      <c r="CH71" s="307" t="n"/>
      <c r="CI71" s="307" t="n"/>
      <c r="CJ71" s="307" t="n"/>
      <c r="CK71" s="307" t="n"/>
      <c r="CL71" s="307" t="n"/>
      <c r="CM71" s="307" t="n"/>
      <c r="CN71" s="307" t="n"/>
      <c r="CO71" s="307" t="n"/>
      <c r="CP71" s="307" t="n"/>
      <c r="CQ71" s="307" t="n"/>
      <c r="CR71" s="279" t="n">
        <v>0</v>
      </c>
      <c r="CS71" s="280">
        <f>AVERAGE(Value(BY71),value(CR71))</f>
        <v/>
      </c>
      <c r="CT71" s="421">
        <f>(IF(OR(MediaScorecard!BH72="x", MediaScorecard!BI72="x",MediaScorecard!BJ72="x",MediaScorecard!BK72="x",MediaScorecard!BL72="x"),1, 2))</f>
        <v/>
      </c>
      <c r="CU71" s="308" t="n"/>
      <c r="CV71" s="308" t="n"/>
      <c r="CW71" s="308" t="n"/>
      <c r="CX71" s="309" t="n"/>
      <c r="CY71" s="308" t="n"/>
      <c r="CZ71" s="308" t="n"/>
      <c r="DA71" s="308" t="n"/>
    </row>
    <row r="72" ht="21" customHeight="1" s="590">
      <c r="A72" s="421" t="inlineStr">
        <is>
          <t>Equipment World</t>
        </is>
      </c>
      <c r="B72" s="265" t="inlineStr">
        <is>
          <t>Trimble Intros Tiered Subscription Packages for Civil Construction Technology</t>
        </is>
      </c>
      <c r="C72" s="266" t="n">
        <v>45684</v>
      </c>
      <c r="D72" s="267" t="inlineStr">
        <is>
          <t>Q1</t>
        </is>
      </c>
      <c r="E72" s="267" t="inlineStr">
        <is>
          <t>US</t>
        </is>
      </c>
      <c r="F72" s="268" t="inlineStr">
        <is>
          <t>NAM</t>
        </is>
      </c>
      <c r="G72" s="421" t="n"/>
      <c r="H72" s="269" t="n"/>
      <c r="I72" s="421" t="n"/>
      <c r="J72" s="421" t="n"/>
      <c r="K72" s="421" t="n"/>
      <c r="L72" s="421" t="n"/>
      <c r="M72" s="421" t="n"/>
      <c r="N72" s="421" t="n"/>
      <c r="O72" s="421" t="n"/>
      <c r="P72" s="421" t="n"/>
      <c r="Q72" s="421" t="n"/>
      <c r="R72" s="270" t="inlineStr">
        <is>
          <t>x</t>
        </is>
      </c>
      <c r="S72" s="421" t="inlineStr">
        <is>
          <t>x</t>
        </is>
      </c>
      <c r="T72" s="421" t="n"/>
      <c r="U72" s="421" t="n"/>
      <c r="V72" s="421" t="n"/>
      <c r="W72" s="421" t="n"/>
      <c r="X72" s="421" t="n"/>
      <c r="Y72" s="421" t="n"/>
      <c r="Z72" s="421" t="n"/>
      <c r="AA72" s="421" t="n"/>
      <c r="AB72" s="421" t="n"/>
      <c r="AC72" s="421" t="n"/>
      <c r="AD72" s="421" t="n"/>
      <c r="AE72" s="421" t="n"/>
      <c r="AF72" s="421" t="n"/>
      <c r="AG72" s="421" t="n"/>
      <c r="AH72" s="421" t="n"/>
      <c r="AI72" s="421" t="n"/>
      <c r="AJ72" s="297" t="n"/>
      <c r="AK72" s="297" t="n"/>
      <c r="AL72" s="284" t="n"/>
      <c r="AM72" s="297" t="n"/>
      <c r="AN72" s="285" t="n"/>
      <c r="AO72" s="297" t="n"/>
      <c r="AP72" s="297" t="n"/>
      <c r="AQ72" s="297" t="n"/>
      <c r="AR72" s="297" t="n"/>
      <c r="AS72" s="297" t="n"/>
      <c r="AT72" s="285" t="inlineStr">
        <is>
          <t>0</t>
        </is>
      </c>
      <c r="AU72" s="297" t="inlineStr">
        <is>
          <t>0</t>
        </is>
      </c>
      <c r="AV72" s="297" t="inlineStr">
        <is>
          <t>0</t>
        </is>
      </c>
      <c r="AW72" s="297" t="inlineStr">
        <is>
          <t>0</t>
        </is>
      </c>
      <c r="AX72" s="297" t="inlineStr">
        <is>
          <t>0</t>
        </is>
      </c>
      <c r="AY72" s="286" t="inlineStr">
        <is>
          <t>2</t>
        </is>
      </c>
      <c r="AZ72" s="286" t="inlineStr">
        <is>
          <t>0</t>
        </is>
      </c>
      <c r="BA72" s="287" t="inlineStr">
        <is>
          <t>0</t>
        </is>
      </c>
      <c r="BB72" s="286" t="inlineStr">
        <is>
          <t>0</t>
        </is>
      </c>
      <c r="BC72" s="286" t="inlineStr">
        <is>
          <t>5</t>
        </is>
      </c>
      <c r="BD72" s="286" t="inlineStr">
        <is>
          <t>3</t>
        </is>
      </c>
      <c r="BE72" s="286" t="inlineStr">
        <is>
          <t>3</t>
        </is>
      </c>
      <c r="BF72" s="286" t="inlineStr">
        <is>
          <t>0</t>
        </is>
      </c>
      <c r="BG72" s="286" t="inlineStr">
        <is>
          <t>0</t>
        </is>
      </c>
      <c r="BH72" s="297" t="inlineStr">
        <is>
          <t>0</t>
        </is>
      </c>
      <c r="BI72" s="297" t="inlineStr">
        <is>
          <t>0</t>
        </is>
      </c>
      <c r="BJ72" s="297" t="inlineStr">
        <is>
          <t>0</t>
        </is>
      </c>
      <c r="BK72" s="297" t="inlineStr">
        <is>
          <t>0</t>
        </is>
      </c>
      <c r="BL72" s="297" t="inlineStr">
        <is>
          <t>5</t>
        </is>
      </c>
      <c r="BM72" s="297" t="inlineStr">
        <is>
          <t>0</t>
        </is>
      </c>
      <c r="BN72" s="297" t="inlineStr">
        <is>
          <t>0</t>
        </is>
      </c>
      <c r="BO72" s="285" t="inlineStr">
        <is>
          <t>0</t>
        </is>
      </c>
      <c r="BP72" s="297" t="inlineStr">
        <is>
          <t>0</t>
        </is>
      </c>
      <c r="BQ72" s="297" t="inlineStr">
        <is>
          <t>0</t>
        </is>
      </c>
      <c r="BR72" s="297" t="inlineStr">
        <is>
          <t>0</t>
        </is>
      </c>
      <c r="BS72" s="297" t="inlineStr">
        <is>
          <t>0</t>
        </is>
      </c>
      <c r="BT72" s="297" t="inlineStr">
        <is>
          <t>0</t>
        </is>
      </c>
      <c r="BU72" s="297" t="inlineStr">
        <is>
          <t>0</t>
        </is>
      </c>
      <c r="BV72" s="297" t="inlineStr">
        <is>
          <t>0</t>
        </is>
      </c>
      <c r="BW72" s="288" t="inlineStr">
        <is>
          <t>0</t>
        </is>
      </c>
      <c r="BX72" s="276">
        <f>SUM(IF(COUNTIF(#REF!, "*1.*"), 2, 0), IF(COUNTIF(#REF!, "*2.*"), 2, 0), IF(COUNTIF(#REF!, "*3.*"), 2, 0), IF(COUNTIF(#REF!, "*4.*"), 2, 0), IF(COUNTIF(#REF!, "*5.*"), 2, 0), IF(COUNTIF(#REF!, "*6.*"), 2, 0))</f>
        <v/>
      </c>
      <c r="BY72" s="277">
        <f t="array" ref="BY72">SUM(VALUE(AT72),VALUE(AU72),VALUE(AV72),VALUE(AW72),VALUE(AX72),VALUE(AY72),VALUE(AZ72),VALUE(BB72),VALUE(BC72),VALUE(BD72),VALUE(BE72),VALUE(BF72),VALUE(BG72),VALUE(BH72),VALUE(BI72),VALUE(BJ72),VALUE(BK72),VALUE(BL72),VALUE(BM72),VALUE(BN72),VALUE(BO72),VALUE(BP72),VALUE(BQ72),VALUE(BR72),VALUE(BS72),VALUE(BT72),VALUE(BU72),VALUE(BV72),VALUE(BW72))</f>
        <v/>
      </c>
      <c r="BZ72" s="307" t="n"/>
      <c r="CA72" s="307" t="n"/>
      <c r="CB72" s="307" t="n"/>
      <c r="CC72" s="307" t="n"/>
      <c r="CD72" s="307" t="n"/>
      <c r="CE72" s="307" t="n"/>
      <c r="CF72" s="307" t="n"/>
      <c r="CG72" s="307" t="n"/>
      <c r="CH72" s="307" t="n"/>
      <c r="CI72" s="307" t="n"/>
      <c r="CJ72" s="307" t="n"/>
      <c r="CK72" s="307" t="n"/>
      <c r="CL72" s="307" t="n"/>
      <c r="CM72" s="307" t="n"/>
      <c r="CN72" s="307" t="n"/>
      <c r="CO72" s="307" t="n"/>
      <c r="CP72" s="307" t="n"/>
      <c r="CQ72" s="307" t="n"/>
      <c r="CR72" s="279" t="n">
        <v>37</v>
      </c>
      <c r="CS72" s="280">
        <f>AVERAGE(Value(BY72),value(CR72))</f>
        <v/>
      </c>
      <c r="CT72" s="421">
        <f>(IF(OR(MediaScorecard!BH73="x", MediaScorecard!BI73="x",MediaScorecard!BJ73="x",MediaScorecard!BK73="x",MediaScorecard!BL73="x"),1, 2))</f>
        <v/>
      </c>
      <c r="CU72" s="308" t="n"/>
      <c r="CV72" s="308" t="n"/>
      <c r="CW72" s="308" t="n"/>
      <c r="CX72" s="309" t="n"/>
      <c r="CY72" s="308" t="n"/>
      <c r="CZ72" s="308" t="n"/>
      <c r="DA72" s="308" t="n"/>
    </row>
    <row r="73" ht="21" customHeight="1" s="590">
      <c r="A73" s="421" t="inlineStr">
        <is>
          <t>Construction Equipment Guide</t>
        </is>
      </c>
      <c r="B73" s="265" t="inlineStr">
        <is>
          <t xml:space="preserve">Liebherr Expands Virginia Manufacturing Capabilities </t>
        </is>
      </c>
      <c r="C73" s="266" t="n">
        <v>45684</v>
      </c>
      <c r="D73" s="267" t="inlineStr">
        <is>
          <t>Q1</t>
        </is>
      </c>
      <c r="E73" s="267" t="inlineStr">
        <is>
          <t>US</t>
        </is>
      </c>
      <c r="F73" s="268" t="inlineStr">
        <is>
          <t>NAM</t>
        </is>
      </c>
      <c r="G73" s="421" t="n"/>
      <c r="H73" s="269" t="n"/>
      <c r="I73" s="421" t="n"/>
      <c r="J73" s="421" t="n"/>
      <c r="K73" s="421" t="n"/>
      <c r="L73" s="421" t="n"/>
      <c r="M73" s="421" t="n"/>
      <c r="N73" s="421" t="n"/>
      <c r="O73" s="421" t="n"/>
      <c r="P73" s="421" t="n"/>
      <c r="Q73" s="421" t="n"/>
      <c r="R73" s="270" t="inlineStr">
        <is>
          <t>x</t>
        </is>
      </c>
      <c r="S73" s="421" t="inlineStr">
        <is>
          <t>x</t>
        </is>
      </c>
      <c r="T73" s="421" t="n"/>
      <c r="U73" s="421" t="n"/>
      <c r="V73" s="421" t="n"/>
      <c r="W73" s="421" t="n"/>
      <c r="X73" s="421" t="n"/>
      <c r="Y73" s="421" t="n"/>
      <c r="Z73" s="421" t="n"/>
      <c r="AA73" s="421" t="inlineStr">
        <is>
          <t>x</t>
        </is>
      </c>
      <c r="AB73" s="421" t="n"/>
      <c r="AC73" s="421" t="n"/>
      <c r="AD73" s="421" t="n"/>
      <c r="AE73" s="421" t="n"/>
      <c r="AF73" s="421" t="n"/>
      <c r="AG73" s="421" t="n"/>
      <c r="AH73" s="421" t="n"/>
      <c r="AI73" s="421" t="n"/>
      <c r="AJ73" s="297" t="n"/>
      <c r="AK73" s="297" t="n"/>
      <c r="AL73" s="284" t="n"/>
      <c r="AM73" s="297" t="n"/>
      <c r="AN73" s="285" t="n"/>
      <c r="AO73" s="297" t="n"/>
      <c r="AP73" s="297" t="n"/>
      <c r="AQ73" s="297" t="n"/>
      <c r="AR73" s="297" t="n"/>
      <c r="AS73" s="297" t="n"/>
      <c r="AT73" s="285" t="inlineStr">
        <is>
          <t>0</t>
        </is>
      </c>
      <c r="AU73" s="297" t="inlineStr">
        <is>
          <t>0</t>
        </is>
      </c>
      <c r="AV73" s="297" t="inlineStr">
        <is>
          <t>0</t>
        </is>
      </c>
      <c r="AW73" s="297" t="inlineStr">
        <is>
          <t>0</t>
        </is>
      </c>
      <c r="AX73" s="297" t="inlineStr">
        <is>
          <t>0</t>
        </is>
      </c>
      <c r="AY73" s="286" t="inlineStr">
        <is>
          <t>0</t>
        </is>
      </c>
      <c r="AZ73" s="286" t="inlineStr">
        <is>
          <t>0</t>
        </is>
      </c>
      <c r="BA73" s="287" t="inlineStr">
        <is>
          <t>0</t>
        </is>
      </c>
      <c r="BB73" s="286" t="inlineStr">
        <is>
          <t>0</t>
        </is>
      </c>
      <c r="BC73" s="286" t="inlineStr">
        <is>
          <t>0</t>
        </is>
      </c>
      <c r="BD73" s="286" t="inlineStr">
        <is>
          <t>0</t>
        </is>
      </c>
      <c r="BE73" s="286" t="inlineStr">
        <is>
          <t>0</t>
        </is>
      </c>
      <c r="BF73" s="286" t="inlineStr">
        <is>
          <t>0</t>
        </is>
      </c>
      <c r="BG73" s="286" t="inlineStr">
        <is>
          <t>0</t>
        </is>
      </c>
      <c r="BH73" s="297" t="inlineStr">
        <is>
          <t>0</t>
        </is>
      </c>
      <c r="BI73" s="297" t="inlineStr">
        <is>
          <t>0</t>
        </is>
      </c>
      <c r="BJ73" s="297" t="inlineStr">
        <is>
          <t>0</t>
        </is>
      </c>
      <c r="BK73" s="297" t="inlineStr">
        <is>
          <t>0</t>
        </is>
      </c>
      <c r="BL73" s="297" t="inlineStr">
        <is>
          <t>5</t>
        </is>
      </c>
      <c r="BM73" s="297" t="inlineStr">
        <is>
          <t>0</t>
        </is>
      </c>
      <c r="BN73" s="297" t="inlineStr">
        <is>
          <t>0</t>
        </is>
      </c>
      <c r="BO73" s="285" t="inlineStr">
        <is>
          <t>0</t>
        </is>
      </c>
      <c r="BP73" s="297" t="inlineStr">
        <is>
          <t>0</t>
        </is>
      </c>
      <c r="BQ73" s="297" t="inlineStr">
        <is>
          <t>0</t>
        </is>
      </c>
      <c r="BR73" s="297" t="inlineStr">
        <is>
          <t>0</t>
        </is>
      </c>
      <c r="BS73" s="297" t="inlineStr">
        <is>
          <t>0</t>
        </is>
      </c>
      <c r="BT73" s="297" t="inlineStr">
        <is>
          <t>0</t>
        </is>
      </c>
      <c r="BU73" s="297" t="inlineStr">
        <is>
          <t>0</t>
        </is>
      </c>
      <c r="BV73" s="297" t="inlineStr">
        <is>
          <t>0</t>
        </is>
      </c>
      <c r="BW73" s="288" t="inlineStr">
        <is>
          <t>0</t>
        </is>
      </c>
      <c r="BX73" s="276">
        <f>SUM(IF(COUNTIF(#REF!, "*1.*"), 2, 0), IF(COUNTIF(#REF!, "*2.*"), 2, 0), IF(COUNTIF(#REF!, "*3.*"), 2, 0), IF(COUNTIF(#REF!, "*4.*"), 2, 0), IF(COUNTIF(#REF!, "*5.*"), 2, 0), IF(COUNTIF(#REF!, "*6.*"), 2, 0))</f>
        <v/>
      </c>
      <c r="BY73" s="277">
        <f t="array" ref="BY73">SUM(VALUE(AT73),VALUE(AU73),VALUE(AV73),VALUE(AW73),VALUE(AX73),VALUE(AY73),VALUE(AZ73),VALUE(BB73),VALUE(BC73),VALUE(BD73),VALUE(BE73),VALUE(BF73),VALUE(BG73),VALUE(BH73),VALUE(BI73),VALUE(BJ73),VALUE(BK73),VALUE(BL73),VALUE(BM73),VALUE(BN73),VALUE(BO73),VALUE(BP73),VALUE(BQ73),VALUE(BR73),VALUE(BS73),VALUE(BT73),VALUE(BU73),VALUE(BV73),VALUE(BW73))</f>
        <v/>
      </c>
      <c r="BZ73" s="307" t="n"/>
      <c r="CA73" s="307" t="n"/>
      <c r="CB73" s="307" t="n"/>
      <c r="CC73" s="307" t="n"/>
      <c r="CD73" s="307" t="n"/>
      <c r="CE73" s="307" t="n"/>
      <c r="CF73" s="307" t="n"/>
      <c r="CG73" s="307" t="n"/>
      <c r="CH73" s="307" t="n"/>
      <c r="CI73" s="307" t="n"/>
      <c r="CJ73" s="307" t="n"/>
      <c r="CK73" s="307" t="n"/>
      <c r="CL73" s="307" t="n"/>
      <c r="CM73" s="307" t="n"/>
      <c r="CN73" s="307" t="n"/>
      <c r="CO73" s="307" t="n"/>
      <c r="CP73" s="307" t="n"/>
      <c r="CQ73" s="307" t="n"/>
      <c r="CR73" s="279" t="n">
        <v>44</v>
      </c>
      <c r="CS73" s="280">
        <f>AVERAGE(Value(BY73),value(CR73))</f>
        <v/>
      </c>
      <c r="CT73" s="421">
        <f>(IF(OR(MediaScorecard!BH74="x", MediaScorecard!BI74="x",MediaScorecard!BJ74="x",MediaScorecard!BK74="x",MediaScorecard!BL74="x"),1, 2))</f>
        <v/>
      </c>
      <c r="CU73" s="308" t="n"/>
      <c r="CV73" s="308" t="n"/>
      <c r="CW73" s="308" t="n"/>
      <c r="CX73" s="309" t="n"/>
      <c r="CY73" s="308" t="n"/>
      <c r="CZ73" s="308" t="n"/>
      <c r="DA73" s="308" t="n"/>
    </row>
    <row r="74" ht="21" customHeight="1" s="590">
      <c r="A74" s="421" t="inlineStr">
        <is>
          <t>Compact Equipment</t>
        </is>
      </c>
      <c r="B74" s="265" t="inlineStr">
        <is>
          <t xml:space="preserve">Video: Unlcoking the Full Potential of Compact Track Loaders with Advanced Grade Control Systems </t>
        </is>
      </c>
      <c r="C74" s="266" t="n">
        <v>45684</v>
      </c>
      <c r="D74" s="267" t="inlineStr">
        <is>
          <t>Q1</t>
        </is>
      </c>
      <c r="E74" s="267" t="inlineStr">
        <is>
          <t>US</t>
        </is>
      </c>
      <c r="F74" s="268" t="inlineStr">
        <is>
          <t>NAM</t>
        </is>
      </c>
      <c r="G74" s="421" t="n"/>
      <c r="H74" s="269" t="n"/>
      <c r="I74" s="421" t="n"/>
      <c r="J74" s="421" t="n"/>
      <c r="K74" s="421" t="n"/>
      <c r="L74" s="421" t="n"/>
      <c r="M74" s="421" t="n"/>
      <c r="N74" s="421" t="n"/>
      <c r="O74" s="421" t="n"/>
      <c r="P74" s="421" t="n"/>
      <c r="Q74" s="421" t="n"/>
      <c r="R74" s="270" t="inlineStr">
        <is>
          <t>x</t>
        </is>
      </c>
      <c r="S74" s="421" t="inlineStr">
        <is>
          <t>x</t>
        </is>
      </c>
      <c r="T74" s="421" t="n"/>
      <c r="U74" s="421" t="n"/>
      <c r="V74" s="421" t="n"/>
      <c r="W74" s="421" t="inlineStr">
        <is>
          <t>x</t>
        </is>
      </c>
      <c r="X74" s="421" t="n"/>
      <c r="Y74" s="421" t="n"/>
      <c r="Z74" s="421" t="n"/>
      <c r="AA74" s="421" t="inlineStr">
        <is>
          <t>x</t>
        </is>
      </c>
      <c r="AB74" s="421" t="n"/>
      <c r="AC74" s="421" t="n"/>
      <c r="AD74" s="421" t="n"/>
      <c r="AE74" s="421" t="n"/>
      <c r="AF74" s="421" t="n"/>
      <c r="AG74" s="421" t="n"/>
      <c r="AH74" s="421" t="n"/>
      <c r="AI74" s="421" t="n"/>
      <c r="AJ74" s="297" t="n"/>
      <c r="AK74" s="297" t="n"/>
      <c r="AL74" s="284" t="n"/>
      <c r="AM74" s="297" t="n"/>
      <c r="AN74" s="285" t="n"/>
      <c r="AO74" s="297" t="n"/>
      <c r="AP74" s="297" t="n"/>
      <c r="AQ74" s="297" t="n"/>
      <c r="AR74" s="297" t="n"/>
      <c r="AS74" s="297" t="n"/>
      <c r="AT74" s="285" t="inlineStr">
        <is>
          <t>0</t>
        </is>
      </c>
      <c r="AU74" s="297" t="inlineStr">
        <is>
          <t>12</t>
        </is>
      </c>
      <c r="AV74" s="297" t="inlineStr">
        <is>
          <t>0</t>
        </is>
      </c>
      <c r="AW74" s="297" t="inlineStr">
        <is>
          <t>0</t>
        </is>
      </c>
      <c r="AX74" s="297" t="inlineStr">
        <is>
          <t>0</t>
        </is>
      </c>
      <c r="AY74" s="286" t="inlineStr">
        <is>
          <t>0</t>
        </is>
      </c>
      <c r="AZ74" s="286" t="inlineStr">
        <is>
          <t>0</t>
        </is>
      </c>
      <c r="BA74" s="287" t="inlineStr">
        <is>
          <t>0</t>
        </is>
      </c>
      <c r="BB74" s="286" t="inlineStr">
        <is>
          <t>5</t>
        </is>
      </c>
      <c r="BC74" s="286" t="inlineStr">
        <is>
          <t>5</t>
        </is>
      </c>
      <c r="BD74" s="286" t="inlineStr">
        <is>
          <t>3</t>
        </is>
      </c>
      <c r="BE74" s="286" t="inlineStr">
        <is>
          <t>0</t>
        </is>
      </c>
      <c r="BF74" s="286" t="inlineStr">
        <is>
          <t>0</t>
        </is>
      </c>
      <c r="BG74" s="286" t="inlineStr">
        <is>
          <t>0</t>
        </is>
      </c>
      <c r="BH74" s="297" t="inlineStr">
        <is>
          <t>0</t>
        </is>
      </c>
      <c r="BI74" s="297" t="inlineStr">
        <is>
          <t>0</t>
        </is>
      </c>
      <c r="BJ74" s="297" t="inlineStr">
        <is>
          <t>0</t>
        </is>
      </c>
      <c r="BK74" s="297" t="inlineStr">
        <is>
          <t>0</t>
        </is>
      </c>
      <c r="BL74" s="297" t="inlineStr">
        <is>
          <t>5</t>
        </is>
      </c>
      <c r="BM74" s="297" t="inlineStr">
        <is>
          <t>0</t>
        </is>
      </c>
      <c r="BN74" s="297" t="inlineStr">
        <is>
          <t>0</t>
        </is>
      </c>
      <c r="BO74" s="285" t="inlineStr">
        <is>
          <t>0</t>
        </is>
      </c>
      <c r="BP74" s="297" t="inlineStr">
        <is>
          <t>0</t>
        </is>
      </c>
      <c r="BQ74" s="297" t="inlineStr">
        <is>
          <t>0</t>
        </is>
      </c>
      <c r="BR74" s="297" t="inlineStr">
        <is>
          <t>12</t>
        </is>
      </c>
      <c r="BS74" s="297" t="inlineStr">
        <is>
          <t>0</t>
        </is>
      </c>
      <c r="BT74" s="297" t="inlineStr">
        <is>
          <t>0</t>
        </is>
      </c>
      <c r="BU74" s="297" t="inlineStr">
        <is>
          <t>0</t>
        </is>
      </c>
      <c r="BV74" s="297" t="inlineStr">
        <is>
          <t>12</t>
        </is>
      </c>
      <c r="BW74" s="288" t="inlineStr">
        <is>
          <t>0</t>
        </is>
      </c>
      <c r="BX74" s="276">
        <f>SUM(IF(COUNTIF(#REF!, "*1.*"), 2, 0), IF(COUNTIF(#REF!, "*2.*"), 2, 0), IF(COUNTIF(#REF!, "*3.*"), 2, 0), IF(COUNTIF(#REF!, "*4.*"), 2, 0), IF(COUNTIF(#REF!, "*5.*"), 2, 0), IF(COUNTIF(#REF!, "*6.*"), 2, 0))</f>
        <v/>
      </c>
      <c r="BY74" s="277">
        <f t="array" ref="BY74">SUM(VALUE(AT74),VALUE(AU74),VALUE(AV74),VALUE(AW74),VALUE(AX74),VALUE(AY74),VALUE(AZ74),VALUE(BB74),VALUE(BC74),VALUE(BD74),VALUE(BE74),VALUE(BF74),VALUE(BG74),VALUE(BH74),VALUE(BI74),VALUE(BJ74),VALUE(BK74),VALUE(BL74),VALUE(BM74),VALUE(BN74),VALUE(BO74),VALUE(BP74),VALUE(BQ74),VALUE(BR74),VALUE(BS74),VALUE(BT74),VALUE(BU74),VALUE(BV74),VALUE(BW74))</f>
        <v/>
      </c>
      <c r="BZ74" s="307" t="n"/>
      <c r="CA74" s="307" t="n"/>
      <c r="CB74" s="307" t="n"/>
      <c r="CC74" s="307" t="n"/>
      <c r="CD74" s="307" t="n"/>
      <c r="CE74" s="307" t="n"/>
      <c r="CF74" s="307" t="n"/>
      <c r="CG74" s="307" t="n"/>
      <c r="CH74" s="307" t="n"/>
      <c r="CI74" s="307" t="n"/>
      <c r="CJ74" s="307" t="n"/>
      <c r="CK74" s="307" t="n"/>
      <c r="CL74" s="307" t="n"/>
      <c r="CM74" s="307" t="n"/>
      <c r="CN74" s="307" t="n"/>
      <c r="CO74" s="307" t="n"/>
      <c r="CP74" s="307" t="n"/>
      <c r="CQ74" s="307" t="n"/>
      <c r="CR74" s="279" t="n">
        <v>25</v>
      </c>
      <c r="CS74" s="280">
        <f>AVERAGE(Value(BY74),value(CR74))</f>
        <v/>
      </c>
      <c r="CT74" s="421">
        <f>(IF(OR(MediaScorecard!BH75="x", MediaScorecard!BI75="x",MediaScorecard!BJ75="x",MediaScorecard!BK75="x",MediaScorecard!BL75="x"),1, 2))</f>
        <v/>
      </c>
      <c r="CU74" s="308" t="n"/>
      <c r="CV74" s="308" t="n"/>
      <c r="CW74" s="308" t="n"/>
      <c r="CX74" s="309" t="n"/>
      <c r="CY74" s="308" t="n"/>
      <c r="CZ74" s="308" t="n"/>
      <c r="DA74" s="308" t="n"/>
    </row>
    <row r="75" ht="21" customHeight="1" s="590">
      <c r="A75" s="421" t="inlineStr">
        <is>
          <t>California Builder &amp; Engineer</t>
        </is>
      </c>
      <c r="B75" s="265" t="inlineStr">
        <is>
          <t>Performance tracking software helps contractors follow California compliance regulations</t>
        </is>
      </c>
      <c r="C75" s="266" t="n">
        <v>45685</v>
      </c>
      <c r="D75" s="267" t="inlineStr">
        <is>
          <t>Q1</t>
        </is>
      </c>
      <c r="E75" s="267" t="inlineStr">
        <is>
          <t>US</t>
        </is>
      </c>
      <c r="F75" s="268" t="inlineStr">
        <is>
          <t>NAM</t>
        </is>
      </c>
      <c r="G75" s="421" t="n"/>
      <c r="H75" s="269" t="inlineStr">
        <is>
          <t>x</t>
        </is>
      </c>
      <c r="I75" s="421" t="inlineStr">
        <is>
          <t>x</t>
        </is>
      </c>
      <c r="J75" s="421" t="n"/>
      <c r="K75" s="421" t="n"/>
      <c r="L75" s="421" t="n"/>
      <c r="M75" s="421" t="n"/>
      <c r="N75" s="421" t="n"/>
      <c r="O75" s="421" t="n"/>
      <c r="P75" s="421" t="n"/>
      <c r="Q75" s="421" t="n"/>
      <c r="R75" s="270" t="n"/>
      <c r="S75" s="421" t="n"/>
      <c r="T75" s="421" t="n"/>
      <c r="U75" s="421" t="n"/>
      <c r="V75" s="421" t="n"/>
      <c r="W75" s="421" t="n"/>
      <c r="X75" s="421" t="n"/>
      <c r="Y75" s="421" t="n"/>
      <c r="Z75" s="421" t="n"/>
      <c r="AA75" s="421" t="n"/>
      <c r="AB75" s="421" t="n"/>
      <c r="AC75" s="421" t="inlineStr">
        <is>
          <t>x</t>
        </is>
      </c>
      <c r="AD75" s="421" t="inlineStr">
        <is>
          <t>x</t>
        </is>
      </c>
      <c r="AE75" s="421" t="n"/>
      <c r="AF75" s="421" t="n"/>
      <c r="AG75" s="421" t="n"/>
      <c r="AH75" s="421" t="n"/>
      <c r="AI75" s="421" t="n"/>
      <c r="AJ75" s="297" t="n"/>
      <c r="AK75" s="297" t="n"/>
      <c r="AL75" s="284" t="n"/>
      <c r="AM75" s="297" t="n"/>
      <c r="AN75" s="285" t="n"/>
      <c r="AO75" s="297" t="n"/>
      <c r="AP75" s="297" t="n"/>
      <c r="AQ75" s="297" t="n"/>
      <c r="AR75" s="297" t="n"/>
      <c r="AS75" s="297" t="n"/>
      <c r="AT75" s="285" t="inlineStr">
        <is>
          <t>10</t>
        </is>
      </c>
      <c r="AU75" s="297" t="inlineStr">
        <is>
          <t>0</t>
        </is>
      </c>
      <c r="AV75" s="297" t="inlineStr">
        <is>
          <t>0</t>
        </is>
      </c>
      <c r="AW75" s="297" t="inlineStr">
        <is>
          <t>0</t>
        </is>
      </c>
      <c r="AX75" s="297" t="inlineStr">
        <is>
          <t>0</t>
        </is>
      </c>
      <c r="AY75" s="286" t="inlineStr">
        <is>
          <t>0</t>
        </is>
      </c>
      <c r="AZ75" s="286" t="inlineStr">
        <is>
          <t>0</t>
        </is>
      </c>
      <c r="BA75" s="287" t="inlineStr">
        <is>
          <t>0</t>
        </is>
      </c>
      <c r="BB75" s="286" t="inlineStr">
        <is>
          <t>0</t>
        </is>
      </c>
      <c r="BC75" s="286" t="inlineStr">
        <is>
          <t>0</t>
        </is>
      </c>
      <c r="BD75" s="286" t="inlineStr">
        <is>
          <t>0</t>
        </is>
      </c>
      <c r="BE75" s="286" t="inlineStr">
        <is>
          <t>0</t>
        </is>
      </c>
      <c r="BF75" s="286" t="inlineStr">
        <is>
          <t>0</t>
        </is>
      </c>
      <c r="BG75" s="286" t="inlineStr">
        <is>
          <t>0</t>
        </is>
      </c>
      <c r="BH75" s="297" t="inlineStr">
        <is>
          <t>0</t>
        </is>
      </c>
      <c r="BI75" s="297" t="inlineStr">
        <is>
          <t>0</t>
        </is>
      </c>
      <c r="BJ75" s="297" t="inlineStr">
        <is>
          <t>0</t>
        </is>
      </c>
      <c r="BK75" s="297" t="inlineStr">
        <is>
          <t>0</t>
        </is>
      </c>
      <c r="BL75" s="297" t="inlineStr">
        <is>
          <t>5</t>
        </is>
      </c>
      <c r="BM75" s="297" t="inlineStr">
        <is>
          <t>0</t>
        </is>
      </c>
      <c r="BN75" s="297" t="inlineStr">
        <is>
          <t>0</t>
        </is>
      </c>
      <c r="BO75" s="285" t="inlineStr">
        <is>
          <t>0</t>
        </is>
      </c>
      <c r="BP75" s="297" t="inlineStr">
        <is>
          <t>0</t>
        </is>
      </c>
      <c r="BQ75" s="297" t="inlineStr">
        <is>
          <t>0</t>
        </is>
      </c>
      <c r="BR75" s="297" t="inlineStr">
        <is>
          <t>0</t>
        </is>
      </c>
      <c r="BS75" s="297" t="inlineStr">
        <is>
          <t>0</t>
        </is>
      </c>
      <c r="BT75" s="297" t="inlineStr">
        <is>
          <t>0</t>
        </is>
      </c>
      <c r="BU75" s="297" t="inlineStr">
        <is>
          <t>0</t>
        </is>
      </c>
      <c r="BV75" s="297" t="inlineStr">
        <is>
          <t>0</t>
        </is>
      </c>
      <c r="BW75" s="288" t="inlineStr">
        <is>
          <t>0</t>
        </is>
      </c>
      <c r="BX75" s="276">
        <f>SUM(IF(COUNTIF(#REF!, "*1.*"), 2, 0), IF(COUNTIF(#REF!, "*2.*"), 2, 0), IF(COUNTIF(#REF!, "*3.*"), 2, 0), IF(COUNTIF(#REF!, "*4.*"), 2, 0), IF(COUNTIF(#REF!, "*5.*"), 2, 0), IF(COUNTIF(#REF!, "*6.*"), 2, 0))</f>
        <v/>
      </c>
      <c r="BY75" s="277">
        <f t="array" ref="BY75">SUM(VALUE(AT75),VALUE(AU75),VALUE(AV75),VALUE(AW75),VALUE(AX75),VALUE(AY75),VALUE(AZ75),VALUE(BB75),VALUE(BC75),VALUE(BD75),VALUE(BE75),VALUE(BF75),VALUE(BG75),VALUE(BH75),VALUE(BI75),VALUE(BJ75),VALUE(BK75),VALUE(BL75),VALUE(BM75),VALUE(BN75),VALUE(BO75),VALUE(BP75),VALUE(BQ75),VALUE(BR75),VALUE(BS75),VALUE(BT75),VALUE(BU75),VALUE(BV75),VALUE(BW75))</f>
        <v/>
      </c>
      <c r="BZ75" s="307" t="n"/>
      <c r="CA75" s="307" t="n"/>
      <c r="CB75" s="307" t="n"/>
      <c r="CC75" s="307" t="n"/>
      <c r="CD75" s="307" t="n"/>
      <c r="CE75" s="307" t="n"/>
      <c r="CF75" s="307" t="n"/>
      <c r="CG75" s="307" t="n"/>
      <c r="CH75" s="307" t="n"/>
      <c r="CI75" s="307" t="n"/>
      <c r="CJ75" s="307" t="n"/>
      <c r="CK75" s="307" t="n"/>
      <c r="CL75" s="307" t="n"/>
      <c r="CM75" s="307" t="n"/>
      <c r="CN75" s="307" t="n"/>
      <c r="CO75" s="307" t="n"/>
      <c r="CP75" s="307" t="n"/>
      <c r="CQ75" s="307" t="n"/>
      <c r="CR75" s="279" t="n">
        <v>11</v>
      </c>
      <c r="CS75" s="280">
        <f>AVERAGE(Value(BY75),value(CR75))</f>
        <v/>
      </c>
      <c r="CT75" s="421">
        <f>(IF(OR(MediaScorecard!BH76="x", MediaScorecard!BI76="x",MediaScorecard!BJ76="x",MediaScorecard!BK76="x",MediaScorecard!BL76="x"),1, 2))</f>
        <v/>
      </c>
      <c r="CU75" s="308" t="n"/>
      <c r="CV75" s="308" t="n"/>
      <c r="CW75" s="308" t="n"/>
      <c r="CX75" s="309" t="n"/>
      <c r="CY75" s="308" t="n"/>
      <c r="CZ75" s="308" t="n"/>
      <c r="DA75" s="308" t="n"/>
    </row>
    <row r="76" ht="21" customHeight="1" s="590">
      <c r="A76" s="421" t="inlineStr">
        <is>
          <t>Construction Briefing</t>
        </is>
      </c>
      <c r="B76" s="265" t="inlineStr">
        <is>
          <t xml:space="preserve">Why Construction Needs to Crawl Before it Can Walk with Tech </t>
        </is>
      </c>
      <c r="C76" s="266" t="n">
        <v>45685</v>
      </c>
      <c r="D76" s="267" t="inlineStr">
        <is>
          <t>Q1</t>
        </is>
      </c>
      <c r="E76" s="267" t="inlineStr">
        <is>
          <t>UK</t>
        </is>
      </c>
      <c r="F76" s="268" t="inlineStr">
        <is>
          <t>Global</t>
        </is>
      </c>
      <c r="G76" s="421" t="n"/>
      <c r="H76" s="269" t="n"/>
      <c r="I76" s="421" t="n"/>
      <c r="J76" s="421" t="n"/>
      <c r="K76" s="421" t="n"/>
      <c r="L76" s="421" t="n"/>
      <c r="M76" s="421" t="n"/>
      <c r="N76" s="421" t="n"/>
      <c r="O76" s="421" t="n"/>
      <c r="P76" s="421" t="n"/>
      <c r="Q76" s="421" t="n"/>
      <c r="R76" s="270" t="inlineStr">
        <is>
          <t>x</t>
        </is>
      </c>
      <c r="S76" s="421" t="inlineStr">
        <is>
          <t>x</t>
        </is>
      </c>
      <c r="T76" s="421" t="n"/>
      <c r="U76" s="421" t="n"/>
      <c r="V76" s="421" t="n"/>
      <c r="W76" s="421" t="n"/>
      <c r="X76" s="421" t="n"/>
      <c r="Y76" s="421" t="n"/>
      <c r="Z76" s="421" t="n"/>
      <c r="AA76" s="421" t="inlineStr">
        <is>
          <t>x</t>
        </is>
      </c>
      <c r="AB76" s="421" t="n"/>
      <c r="AC76" s="421" t="n"/>
      <c r="AD76" s="421" t="n"/>
      <c r="AE76" s="421" t="n"/>
      <c r="AF76" s="421" t="n"/>
      <c r="AG76" s="421" t="n"/>
      <c r="AH76" s="421" t="n"/>
      <c r="AI76" s="421" t="n"/>
      <c r="AJ76" s="297" t="n"/>
      <c r="AK76" s="297" t="n"/>
      <c r="AL76" s="284" t="n"/>
      <c r="AM76" s="297" t="n"/>
      <c r="AN76" s="285" t="n"/>
      <c r="AO76" s="297" t="n"/>
      <c r="AP76" s="297" t="n"/>
      <c r="AQ76" s="297" t="n"/>
      <c r="AR76" s="297" t="n"/>
      <c r="AS76" s="297" t="n"/>
      <c r="AT76" s="285" t="inlineStr">
        <is>
          <t>0</t>
        </is>
      </c>
      <c r="AU76" s="297" t="inlineStr">
        <is>
          <t>12</t>
        </is>
      </c>
      <c r="AV76" s="297" t="inlineStr">
        <is>
          <t>0</t>
        </is>
      </c>
      <c r="AW76" s="297" t="inlineStr">
        <is>
          <t>0</t>
        </is>
      </c>
      <c r="AX76" s="297" t="inlineStr">
        <is>
          <t>0</t>
        </is>
      </c>
      <c r="AY76" s="286" t="inlineStr">
        <is>
          <t>0</t>
        </is>
      </c>
      <c r="AZ76" s="286" t="inlineStr">
        <is>
          <t>0</t>
        </is>
      </c>
      <c r="BA76" s="287" t="inlineStr">
        <is>
          <t>Y</t>
        </is>
      </c>
      <c r="BB76" s="286" t="inlineStr">
        <is>
          <t>0</t>
        </is>
      </c>
      <c r="BC76" s="286" t="inlineStr">
        <is>
          <t>0</t>
        </is>
      </c>
      <c r="BD76" s="286" t="inlineStr">
        <is>
          <t>3</t>
        </is>
      </c>
      <c r="BE76" s="286" t="inlineStr">
        <is>
          <t>0</t>
        </is>
      </c>
      <c r="BF76" s="286" t="inlineStr">
        <is>
          <t>0</t>
        </is>
      </c>
      <c r="BG76" s="286" t="inlineStr">
        <is>
          <t>0</t>
        </is>
      </c>
      <c r="BH76" s="297" t="inlineStr">
        <is>
          <t>0</t>
        </is>
      </c>
      <c r="BI76" s="297" t="inlineStr">
        <is>
          <t>0</t>
        </is>
      </c>
      <c r="BJ76" s="297" t="inlineStr">
        <is>
          <t>0</t>
        </is>
      </c>
      <c r="BK76" s="297" t="inlineStr">
        <is>
          <t>0</t>
        </is>
      </c>
      <c r="BL76" s="297" t="inlineStr">
        <is>
          <t>5</t>
        </is>
      </c>
      <c r="BM76" s="297" t="inlineStr">
        <is>
          <t>0</t>
        </is>
      </c>
      <c r="BN76" s="297" t="inlineStr">
        <is>
          <t>0</t>
        </is>
      </c>
      <c r="BO76" s="285" t="inlineStr">
        <is>
          <t>0</t>
        </is>
      </c>
      <c r="BP76" s="297" t="inlineStr">
        <is>
          <t>0</t>
        </is>
      </c>
      <c r="BQ76" s="297" t="inlineStr">
        <is>
          <t>0</t>
        </is>
      </c>
      <c r="BR76" s="297" t="inlineStr">
        <is>
          <t>0</t>
        </is>
      </c>
      <c r="BS76" s="297" t="inlineStr">
        <is>
          <t>0</t>
        </is>
      </c>
      <c r="BT76" s="297" t="inlineStr">
        <is>
          <t>0</t>
        </is>
      </c>
      <c r="BU76" s="297" t="inlineStr">
        <is>
          <t>0</t>
        </is>
      </c>
      <c r="BV76" s="297" t="inlineStr">
        <is>
          <t>12</t>
        </is>
      </c>
      <c r="BW76" s="288" t="inlineStr">
        <is>
          <t>12</t>
        </is>
      </c>
      <c r="BX76" s="276">
        <f>SUM(IF(COUNTIF(#REF!, "*1.*"), 2, 0), IF(COUNTIF(#REF!, "*2.*"), 2, 0), IF(COUNTIF(#REF!, "*3.*"), 2, 0), IF(COUNTIF(#REF!, "*4.*"), 2, 0), IF(COUNTIF(#REF!, "*5.*"), 2, 0), IF(COUNTIF(#REF!, "*6.*"), 2, 0))</f>
        <v/>
      </c>
      <c r="BY76" s="277">
        <f t="array" ref="BY76">SUM(VALUE(AT76),VALUE(AU76),VALUE(AV76),VALUE(AW76),VALUE(AX76),VALUE(AY76),VALUE(AZ76),VALUE(BB76),VALUE(BC76),VALUE(BD76),VALUE(BE76),VALUE(BF76),VALUE(BG76),VALUE(BH76),VALUE(BI76),VALUE(BJ76),VALUE(BK76),VALUE(BL76),VALUE(BM76),VALUE(BN76),VALUE(BO76),VALUE(BP76),VALUE(BQ76),VALUE(BR76),VALUE(BS76),VALUE(BT76),VALUE(BU76),VALUE(BV76),VALUE(BW76))</f>
        <v/>
      </c>
      <c r="BZ76" s="307" t="n"/>
      <c r="CA76" s="307" t="n"/>
      <c r="CB76" s="307" t="n"/>
      <c r="CC76" s="307" t="n"/>
      <c r="CD76" s="307" t="n"/>
      <c r="CE76" s="307" t="n"/>
      <c r="CF76" s="307" t="n"/>
      <c r="CG76" s="307" t="n"/>
      <c r="CH76" s="307" t="n"/>
      <c r="CI76" s="307" t="n"/>
      <c r="CJ76" s="307" t="n"/>
      <c r="CK76" s="307" t="n"/>
      <c r="CL76" s="307" t="n"/>
      <c r="CM76" s="307" t="n"/>
      <c r="CN76" s="307" t="n"/>
      <c r="CO76" s="307" t="n"/>
      <c r="CP76" s="307" t="n"/>
      <c r="CQ76" s="307" t="n"/>
      <c r="CR76" s="279" t="n">
        <v>38</v>
      </c>
      <c r="CS76" s="280">
        <f>AVERAGE(Value(BY76),value(CR76))</f>
        <v/>
      </c>
      <c r="CT76" s="421">
        <f>(IF(OR(MediaScorecard!BH77="x", MediaScorecard!BI77="x",MediaScorecard!BJ77="x",MediaScorecard!BK77="x",MediaScorecard!BL77="x"),1, 2))</f>
        <v/>
      </c>
      <c r="CU76" s="308" t="n"/>
      <c r="CV76" s="308" t="n"/>
      <c r="CW76" s="308" t="n"/>
      <c r="CX76" s="309" t="n"/>
      <c r="CY76" s="308" t="n"/>
      <c r="CZ76" s="308" t="n"/>
      <c r="DA76" s="308" t="n"/>
    </row>
    <row r="77" ht="21" customHeight="1" s="590">
      <c r="A77" s="421" t="inlineStr">
        <is>
          <t>Data Center Knowledge</t>
        </is>
      </c>
      <c r="B77" s="265" t="inlineStr">
        <is>
          <t>Data Center Trends to Watch in 2025: Expert Predictions</t>
        </is>
      </c>
      <c r="C77" s="266" t="n">
        <v>45666</v>
      </c>
      <c r="D77" s="267" t="inlineStr">
        <is>
          <t>Q1</t>
        </is>
      </c>
      <c r="E77" s="267" t="inlineStr">
        <is>
          <t>UK</t>
        </is>
      </c>
      <c r="F77" s="268" t="inlineStr">
        <is>
          <t>Global</t>
        </is>
      </c>
      <c r="G77" s="421" t="inlineStr">
        <is>
          <t>x</t>
        </is>
      </c>
      <c r="H77" s="269" t="n"/>
      <c r="I77" s="421" t="n"/>
      <c r="J77" s="421" t="n"/>
      <c r="K77" s="421" t="n"/>
      <c r="L77" s="421" t="n"/>
      <c r="M77" s="421" t="n"/>
      <c r="N77" s="421" t="n"/>
      <c r="O77" s="421" t="n"/>
      <c r="P77" s="421" t="n"/>
      <c r="Q77" s="421" t="n"/>
      <c r="R77" s="270" t="n"/>
      <c r="S77" s="421" t="n"/>
      <c r="T77" s="421" t="n"/>
      <c r="U77" s="421" t="n"/>
      <c r="V77" s="421" t="n"/>
      <c r="W77" s="421" t="n"/>
      <c r="X77" s="421" t="n"/>
      <c r="Y77" s="421" t="n"/>
      <c r="Z77" s="421" t="n"/>
      <c r="AA77" s="421" t="n"/>
      <c r="AB77" s="421" t="n"/>
      <c r="AC77" s="421" t="n"/>
      <c r="AD77" s="421" t="n"/>
      <c r="AE77" s="421" t="n"/>
      <c r="AF77" s="421" t="n"/>
      <c r="AG77" s="421" t="n"/>
      <c r="AH77" s="421" t="n"/>
      <c r="AI77" s="421" t="n"/>
      <c r="AJ77" s="297" t="n"/>
      <c r="AK77" s="297" t="n"/>
      <c r="AL77" s="284" t="n"/>
      <c r="AM77" s="297" t="n"/>
      <c r="AN77" s="285" t="n"/>
      <c r="AO77" s="297" t="n"/>
      <c r="AP77" s="297" t="n"/>
      <c r="AQ77" s="297" t="n"/>
      <c r="AR77" s="297" t="n"/>
      <c r="AS77" s="297" t="n"/>
      <c r="AT77" s="285" t="inlineStr">
        <is>
          <t>0</t>
        </is>
      </c>
      <c r="AU77" s="297" t="inlineStr">
        <is>
          <t>12</t>
        </is>
      </c>
      <c r="AV77" s="297" t="inlineStr">
        <is>
          <t>0</t>
        </is>
      </c>
      <c r="AW77" s="297" t="inlineStr">
        <is>
          <t>0</t>
        </is>
      </c>
      <c r="AX77" s="297" t="inlineStr">
        <is>
          <t>0</t>
        </is>
      </c>
      <c r="AY77" s="286" t="inlineStr">
        <is>
          <t>0</t>
        </is>
      </c>
      <c r="AZ77" s="286" t="inlineStr">
        <is>
          <t>0</t>
        </is>
      </c>
      <c r="BA77" s="287" t="inlineStr">
        <is>
          <t>0</t>
        </is>
      </c>
      <c r="BB77" s="286" t="inlineStr">
        <is>
          <t>0</t>
        </is>
      </c>
      <c r="BC77" s="286" t="inlineStr">
        <is>
          <t>5</t>
        </is>
      </c>
      <c r="BD77" s="286" t="inlineStr">
        <is>
          <t>0</t>
        </is>
      </c>
      <c r="BE77" s="286" t="inlineStr">
        <is>
          <t>0</t>
        </is>
      </c>
      <c r="BF77" s="286" t="inlineStr">
        <is>
          <t>0</t>
        </is>
      </c>
      <c r="BG77" s="286" t="inlineStr">
        <is>
          <t>0</t>
        </is>
      </c>
      <c r="BH77" s="297" t="inlineStr">
        <is>
          <t>0</t>
        </is>
      </c>
      <c r="BI77" s="297" t="inlineStr">
        <is>
          <t>0</t>
        </is>
      </c>
      <c r="BJ77" s="297" t="inlineStr">
        <is>
          <t>0</t>
        </is>
      </c>
      <c r="BK77" s="297" t="inlineStr">
        <is>
          <t>0</t>
        </is>
      </c>
      <c r="BL77" s="297" t="inlineStr">
        <is>
          <t>0</t>
        </is>
      </c>
      <c r="BM77" s="297" t="inlineStr">
        <is>
          <t>3</t>
        </is>
      </c>
      <c r="BN77" s="297" t="inlineStr">
        <is>
          <t>0</t>
        </is>
      </c>
      <c r="BO77" s="285" t="inlineStr">
        <is>
          <t>5</t>
        </is>
      </c>
      <c r="BP77" s="297" t="inlineStr">
        <is>
          <t>5</t>
        </is>
      </c>
      <c r="BQ77" s="297" t="inlineStr">
        <is>
          <t>0</t>
        </is>
      </c>
      <c r="BR77" s="297" t="inlineStr">
        <is>
          <t>0</t>
        </is>
      </c>
      <c r="BS77" s="297" t="inlineStr">
        <is>
          <t>0</t>
        </is>
      </c>
      <c r="BT77" s="297" t="inlineStr">
        <is>
          <t>0</t>
        </is>
      </c>
      <c r="BU77" s="297" t="inlineStr">
        <is>
          <t>0</t>
        </is>
      </c>
      <c r="BV77" s="297" t="inlineStr">
        <is>
          <t>0</t>
        </is>
      </c>
      <c r="BW77" s="288" t="inlineStr">
        <is>
          <t>12</t>
        </is>
      </c>
      <c r="BX77" s="276">
        <f>SUM(IF(COUNTIF(#REF!, "*1.*"), 2, 0), IF(COUNTIF(#REF!, "*2.*"), 2, 0), IF(COUNTIF(#REF!, "*3.*"), 2, 0), IF(COUNTIF(#REF!, "*4.*"), 2, 0), IF(COUNTIF(#REF!, "*5.*"), 2, 0), IF(COUNTIF(#REF!, "*6.*"), 2, 0))</f>
        <v/>
      </c>
      <c r="BY77" s="277">
        <f t="array" ref="BY77">SUM(VALUE(AT77),VALUE(AU77),VALUE(AV77),VALUE(AW77),VALUE(AX77),VALUE(AY77),VALUE(AZ77),VALUE(BB77),VALUE(BC77),VALUE(BD77),VALUE(BE77),VALUE(BF77),VALUE(BG77),VALUE(BH77),VALUE(BI77),VALUE(BJ77),VALUE(BK77),VALUE(BL77),VALUE(BM77),VALUE(BN77),VALUE(BO77),VALUE(BP77),VALUE(BQ77),VALUE(BR77),VALUE(BS77),VALUE(BT77),VALUE(BU77),VALUE(BV77),VALUE(BW77))</f>
        <v/>
      </c>
      <c r="BZ77" s="307" t="n"/>
      <c r="CA77" s="307" t="n"/>
      <c r="CB77" s="307" t="n"/>
      <c r="CC77" s="307" t="n"/>
      <c r="CD77" s="307" t="n"/>
      <c r="CE77" s="307" t="n"/>
      <c r="CF77" s="307" t="n"/>
      <c r="CG77" s="307" t="n"/>
      <c r="CH77" s="307" t="n"/>
      <c r="CI77" s="307" t="n"/>
      <c r="CJ77" s="307" t="n"/>
      <c r="CK77" s="307" t="n"/>
      <c r="CL77" s="307" t="n"/>
      <c r="CM77" s="307" t="n"/>
      <c r="CN77" s="307" t="n"/>
      <c r="CO77" s="307" t="n"/>
      <c r="CP77" s="307" t="n"/>
      <c r="CQ77" s="307" t="n"/>
      <c r="CR77" s="279" t="n">
        <v>53</v>
      </c>
      <c r="CS77" s="280">
        <f>AVERAGE(Value(BY77),value(CR77))</f>
        <v/>
      </c>
      <c r="CT77" s="421">
        <f>(IF(OR(MediaScorecard!BH78="x", MediaScorecard!BI78="x",MediaScorecard!BJ78="x",MediaScorecard!BK78="x",MediaScorecard!BL78="x"),1, 2))</f>
        <v/>
      </c>
      <c r="CU77" s="308" t="n"/>
      <c r="CV77" s="308" t="n"/>
      <c r="CW77" s="308" t="n"/>
      <c r="CX77" s="309" t="n"/>
      <c r="CY77" s="308" t="n"/>
      <c r="CZ77" s="308" t="n"/>
      <c r="DA77" s="308" t="n"/>
    </row>
    <row r="78" ht="21" customHeight="1" s="590">
      <c r="A78" s="421" t="inlineStr">
        <is>
          <t>Construction Briefing</t>
        </is>
      </c>
      <c r="B78" s="265" t="inlineStr">
        <is>
          <t>Interview: The bias dilemma in construction AI</t>
        </is>
      </c>
      <c r="C78" s="266" t="n">
        <v>45685</v>
      </c>
      <c r="D78" s="267" t="inlineStr">
        <is>
          <t>Q1</t>
        </is>
      </c>
      <c r="E78" s="267" t="inlineStr">
        <is>
          <t>UK</t>
        </is>
      </c>
      <c r="F78" s="268" t="inlineStr">
        <is>
          <t>Global</t>
        </is>
      </c>
      <c r="G78" s="421" t="inlineStr">
        <is>
          <t>x</t>
        </is>
      </c>
      <c r="H78" s="269" t="n"/>
      <c r="I78" s="421" t="n"/>
      <c r="J78" s="421" t="n"/>
      <c r="K78" s="421" t="n"/>
      <c r="L78" s="421" t="n"/>
      <c r="M78" s="421" t="n"/>
      <c r="N78" s="421" t="n"/>
      <c r="O78" s="421" t="n"/>
      <c r="P78" s="421" t="n"/>
      <c r="Q78" s="421" t="n"/>
      <c r="R78" s="270" t="n"/>
      <c r="S78" s="421" t="n"/>
      <c r="T78" s="421" t="n"/>
      <c r="U78" s="421" t="n"/>
      <c r="V78" s="421" t="n"/>
      <c r="W78" s="421" t="n"/>
      <c r="X78" s="421" t="n"/>
      <c r="Y78" s="421" t="n"/>
      <c r="Z78" s="421" t="n"/>
      <c r="AA78" s="421" t="n"/>
      <c r="AB78" s="421" t="n"/>
      <c r="AC78" s="421" t="n"/>
      <c r="AD78" s="421" t="n"/>
      <c r="AE78" s="421" t="n"/>
      <c r="AF78" s="421" t="n"/>
      <c r="AG78" s="421" t="n"/>
      <c r="AH78" s="421" t="n"/>
      <c r="AI78" s="421" t="n"/>
      <c r="AJ78" s="297" t="n"/>
      <c r="AK78" s="297" t="n"/>
      <c r="AL78" s="284" t="n"/>
      <c r="AM78" s="297" t="n"/>
      <c r="AN78" s="285" t="n"/>
      <c r="AO78" s="297" t="n"/>
      <c r="AP78" s="297" t="n"/>
      <c r="AQ78" s="297" t="n"/>
      <c r="AR78" s="297" t="n"/>
      <c r="AS78" s="297" t="n"/>
      <c r="AT78" s="285" t="inlineStr">
        <is>
          <t>0</t>
        </is>
      </c>
      <c r="AU78" s="297" t="inlineStr">
        <is>
          <t>12</t>
        </is>
      </c>
      <c r="AV78" s="297" t="inlineStr">
        <is>
          <t>0</t>
        </is>
      </c>
      <c r="AW78" s="297" t="inlineStr">
        <is>
          <t>0</t>
        </is>
      </c>
      <c r="AX78" s="297" t="inlineStr">
        <is>
          <t>0</t>
        </is>
      </c>
      <c r="AY78" s="286" t="inlineStr">
        <is>
          <t>0</t>
        </is>
      </c>
      <c r="AZ78" s="286" t="inlineStr">
        <is>
          <t>0</t>
        </is>
      </c>
      <c r="BA78" s="287" t="inlineStr">
        <is>
          <t>0</t>
        </is>
      </c>
      <c r="BB78" s="286" t="inlineStr">
        <is>
          <t>0</t>
        </is>
      </c>
      <c r="BC78" s="286" t="inlineStr">
        <is>
          <t>5</t>
        </is>
      </c>
      <c r="BD78" s="286" t="inlineStr">
        <is>
          <t>0</t>
        </is>
      </c>
      <c r="BE78" s="286" t="inlineStr">
        <is>
          <t>0</t>
        </is>
      </c>
      <c r="BF78" s="286" t="inlineStr">
        <is>
          <t>0</t>
        </is>
      </c>
      <c r="BG78" s="286" t="inlineStr">
        <is>
          <t>0</t>
        </is>
      </c>
      <c r="BH78" s="297" t="inlineStr">
        <is>
          <t>0</t>
        </is>
      </c>
      <c r="BI78" s="297" t="inlineStr">
        <is>
          <t>0</t>
        </is>
      </c>
      <c r="BJ78" s="297" t="inlineStr">
        <is>
          <t>0</t>
        </is>
      </c>
      <c r="BK78" s="297" t="inlineStr">
        <is>
          <t>0</t>
        </is>
      </c>
      <c r="BL78" s="297" t="inlineStr">
        <is>
          <t>5</t>
        </is>
      </c>
      <c r="BM78" s="297" t="inlineStr">
        <is>
          <t>0</t>
        </is>
      </c>
      <c r="BN78" s="297" t="inlineStr">
        <is>
          <t>0</t>
        </is>
      </c>
      <c r="BO78" s="285" t="inlineStr">
        <is>
          <t>5</t>
        </is>
      </c>
      <c r="BP78" s="297" t="inlineStr">
        <is>
          <t>0</t>
        </is>
      </c>
      <c r="BQ78" s="297" t="inlineStr">
        <is>
          <t>0</t>
        </is>
      </c>
      <c r="BR78" s="297" t="inlineStr">
        <is>
          <t>0</t>
        </is>
      </c>
      <c r="BS78" s="297" t="inlineStr">
        <is>
          <t>0</t>
        </is>
      </c>
      <c r="BT78" s="297" t="inlineStr">
        <is>
          <t>0</t>
        </is>
      </c>
      <c r="BU78" s="297" t="inlineStr">
        <is>
          <t>0</t>
        </is>
      </c>
      <c r="BV78" s="297" t="inlineStr">
        <is>
          <t>0</t>
        </is>
      </c>
      <c r="BW78" s="288" t="inlineStr">
        <is>
          <t>12</t>
        </is>
      </c>
      <c r="BX78" s="276">
        <f>SUM(IF(COUNTIF(#REF!, "*1.*"), 2, 0), IF(COUNTIF(#REF!, "*2.*"), 2, 0), IF(COUNTIF(#REF!, "*3.*"), 2, 0), IF(COUNTIF(#REF!, "*4.*"), 2, 0), IF(COUNTIF(#REF!, "*5.*"), 2, 0), IF(COUNTIF(#REF!, "*6.*"), 2, 0))</f>
        <v/>
      </c>
      <c r="BY78" s="277">
        <f t="array" ref="BY78">SUM(VALUE(AT78),VALUE(AU78),VALUE(AV78),VALUE(AW78),VALUE(AX78),VALUE(AY78),VALUE(AZ78),VALUE(BB78),VALUE(BC78),VALUE(BD78),VALUE(BE78),VALUE(BF78),VALUE(BG78),VALUE(BH78),VALUE(BI78),VALUE(BJ78),VALUE(BK78),VALUE(BL78),VALUE(BM78),VALUE(BN78),VALUE(BO78),VALUE(BP78),VALUE(BQ78),VALUE(BR78),VALUE(BS78),VALUE(BT78),VALUE(BU78),VALUE(BV78),VALUE(BW78))</f>
        <v/>
      </c>
      <c r="BZ78" s="307" t="n"/>
      <c r="CA78" s="307" t="n"/>
      <c r="CB78" s="307" t="n"/>
      <c r="CC78" s="307" t="n"/>
      <c r="CD78" s="307" t="n"/>
      <c r="CE78" s="307" t="n"/>
      <c r="CF78" s="307" t="n"/>
      <c r="CG78" s="307" t="n"/>
      <c r="CH78" s="307" t="n"/>
      <c r="CI78" s="307" t="n"/>
      <c r="CJ78" s="307" t="n"/>
      <c r="CK78" s="307" t="n"/>
      <c r="CL78" s="307" t="n"/>
      <c r="CM78" s="307" t="n"/>
      <c r="CN78" s="307" t="n"/>
      <c r="CO78" s="307" t="n"/>
      <c r="CP78" s="307" t="n"/>
      <c r="CQ78" s="307" t="n"/>
      <c r="CR78" s="279" t="n">
        <v>38</v>
      </c>
      <c r="CS78" s="280">
        <f>AVERAGE(Value(BY78),value(CR78))</f>
        <v/>
      </c>
      <c r="CT78" s="421">
        <f>(IF(OR(MediaScorecard!BH79="x", MediaScorecard!BI79="x",MediaScorecard!BJ79="x",MediaScorecard!BK79="x",MediaScorecard!BL79="x"),1, 2))</f>
        <v/>
      </c>
      <c r="CU78" s="308" t="n"/>
      <c r="CV78" s="308" t="n"/>
      <c r="CW78" s="308" t="n"/>
      <c r="CX78" s="309" t="n"/>
      <c r="CY78" s="308" t="n"/>
      <c r="CZ78" s="308" t="n"/>
      <c r="DA78" s="308" t="n"/>
    </row>
    <row r="79" ht="21" customHeight="1" s="590">
      <c r="A79" s="421" t="inlineStr">
        <is>
          <t>ForConstructionPros</t>
        </is>
      </c>
      <c r="B79" s="265" t="inlineStr">
        <is>
          <t>Effective Efficiency at World of Concrete 2025</t>
        </is>
      </c>
      <c r="C79" s="266" t="n">
        <v>45686</v>
      </c>
      <c r="D79" s="267" t="inlineStr">
        <is>
          <t>Q1</t>
        </is>
      </c>
      <c r="E79" s="267" t="inlineStr">
        <is>
          <t>US</t>
        </is>
      </c>
      <c r="F79" s="268" t="inlineStr">
        <is>
          <t>NAM</t>
        </is>
      </c>
      <c r="G79" s="421" t="n"/>
      <c r="H79" s="269" t="inlineStr">
        <is>
          <t>x</t>
        </is>
      </c>
      <c r="I79" s="421" t="n"/>
      <c r="J79" s="421" t="n"/>
      <c r="K79" s="421" t="n"/>
      <c r="L79" s="421" t="inlineStr">
        <is>
          <t>x</t>
        </is>
      </c>
      <c r="M79" s="421" t="n"/>
      <c r="N79" s="421" t="n"/>
      <c r="O79" s="421" t="inlineStr">
        <is>
          <t>x</t>
        </is>
      </c>
      <c r="P79" s="421" t="inlineStr">
        <is>
          <t>x</t>
        </is>
      </c>
      <c r="Q79" s="421" t="n"/>
      <c r="R79" s="270" t="inlineStr">
        <is>
          <t>x</t>
        </is>
      </c>
      <c r="S79" s="421" t="inlineStr">
        <is>
          <t>x</t>
        </is>
      </c>
      <c r="T79" s="421" t="inlineStr">
        <is>
          <t>x</t>
        </is>
      </c>
      <c r="U79" s="421" t="n"/>
      <c r="V79" s="421" t="n"/>
      <c r="W79" s="421" t="n"/>
      <c r="X79" s="421" t="n"/>
      <c r="Y79" s="421" t="n"/>
      <c r="Z79" s="421" t="n"/>
      <c r="AA79" s="421" t="inlineStr">
        <is>
          <t>x</t>
        </is>
      </c>
      <c r="AB79" s="421" t="n"/>
      <c r="AC79" s="421" t="n"/>
      <c r="AD79" s="421" t="n"/>
      <c r="AE79" s="421" t="n"/>
      <c r="AF79" s="421" t="inlineStr">
        <is>
          <t xml:space="preserve"> </t>
        </is>
      </c>
      <c r="AG79" s="421" t="n"/>
      <c r="AH79" s="421" t="inlineStr">
        <is>
          <t xml:space="preserve"> </t>
        </is>
      </c>
      <c r="AI79" s="421" t="inlineStr">
        <is>
          <t>x</t>
        </is>
      </c>
      <c r="AJ79" s="297" t="n"/>
      <c r="AK79" s="297" t="n"/>
      <c r="AL79" s="284" t="n"/>
      <c r="AM79" s="297" t="n"/>
      <c r="AN79" s="285" t="n"/>
      <c r="AO79" s="297" t="n"/>
      <c r="AP79" s="297" t="n"/>
      <c r="AQ79" s="297" t="n"/>
      <c r="AR79" s="297" t="n"/>
      <c r="AS79" s="297" t="n"/>
      <c r="AT79" s="285" t="inlineStr">
        <is>
          <t>0</t>
        </is>
      </c>
      <c r="AU79" s="297" t="inlineStr">
        <is>
          <t>12</t>
        </is>
      </c>
      <c r="AV79" s="297" t="inlineStr">
        <is>
          <t>0</t>
        </is>
      </c>
      <c r="AW79" s="297" t="inlineStr">
        <is>
          <t>0</t>
        </is>
      </c>
      <c r="AX79" s="297" t="inlineStr">
        <is>
          <t>0</t>
        </is>
      </c>
      <c r="AY79" s="286" t="inlineStr">
        <is>
          <t>0</t>
        </is>
      </c>
      <c r="AZ79" s="286" t="inlineStr">
        <is>
          <t>0</t>
        </is>
      </c>
      <c r="BA79" s="287" t="inlineStr">
        <is>
          <t>0</t>
        </is>
      </c>
      <c r="BB79" s="286" t="inlineStr">
        <is>
          <t>0</t>
        </is>
      </c>
      <c r="BC79" s="286" t="inlineStr">
        <is>
          <t>0</t>
        </is>
      </c>
      <c r="BD79" s="286" t="inlineStr">
        <is>
          <t>3</t>
        </is>
      </c>
      <c r="BE79" s="286" t="inlineStr">
        <is>
          <t>0</t>
        </is>
      </c>
      <c r="BF79" s="286" t="inlineStr">
        <is>
          <t>0</t>
        </is>
      </c>
      <c r="BG79" s="286" t="inlineStr">
        <is>
          <t>0</t>
        </is>
      </c>
      <c r="BH79" s="297" t="inlineStr">
        <is>
          <t>0</t>
        </is>
      </c>
      <c r="BI79" s="297" t="inlineStr">
        <is>
          <t>0</t>
        </is>
      </c>
      <c r="BJ79" s="297" t="inlineStr">
        <is>
          <t>0</t>
        </is>
      </c>
      <c r="BK79" s="297" t="inlineStr">
        <is>
          <t>0</t>
        </is>
      </c>
      <c r="BL79" s="297" t="inlineStr">
        <is>
          <t>5</t>
        </is>
      </c>
      <c r="BM79" s="297" t="inlineStr">
        <is>
          <t>0</t>
        </is>
      </c>
      <c r="BN79" s="297" t="inlineStr">
        <is>
          <t>0</t>
        </is>
      </c>
      <c r="BO79" s="285" t="inlineStr">
        <is>
          <t>0</t>
        </is>
      </c>
      <c r="BP79" s="297" t="inlineStr">
        <is>
          <t>0</t>
        </is>
      </c>
      <c r="BQ79" s="297" t="inlineStr">
        <is>
          <t>0</t>
        </is>
      </c>
      <c r="BR79" s="297" t="inlineStr">
        <is>
          <t>0</t>
        </is>
      </c>
      <c r="BS79" s="297" t="inlineStr">
        <is>
          <t>0</t>
        </is>
      </c>
      <c r="BT79" s="297" t="inlineStr">
        <is>
          <t>0</t>
        </is>
      </c>
      <c r="BU79" s="297" t="inlineStr">
        <is>
          <t>0</t>
        </is>
      </c>
      <c r="BV79" s="297" t="inlineStr">
        <is>
          <t>12</t>
        </is>
      </c>
      <c r="BW79" s="288" t="inlineStr">
        <is>
          <t>0</t>
        </is>
      </c>
      <c r="BX79" s="276">
        <f>SUM(IF(COUNTIF(#REF!, "*1.*"), 2, 0), IF(COUNTIF(#REF!, "*2.*"), 2, 0), IF(COUNTIF(#REF!, "*3.*"), 2, 0), IF(COUNTIF(#REF!, "*4.*"), 2, 0), IF(COUNTIF(#REF!, "*5.*"), 2, 0), IF(COUNTIF(#REF!, "*6.*"), 2, 0))</f>
        <v/>
      </c>
      <c r="BY79" s="277">
        <f t="array" ref="BY79">SUM(VALUE(AT79),VALUE(AU79),VALUE(AV79),VALUE(AW79),VALUE(AX79),VALUE(AY79),VALUE(AZ79),VALUE(BB79),VALUE(BC79),VALUE(BD79),VALUE(BE79),VALUE(BF79),VALUE(BG79),VALUE(BH79),VALUE(BI79),VALUE(BJ79),VALUE(BK79),VALUE(BL79),VALUE(BM79),VALUE(BN79),VALUE(BO79),VALUE(BP79),VALUE(BQ79),VALUE(BR79),VALUE(BS79),VALUE(BT79),VALUE(BU79),VALUE(BV79),VALUE(BW79))</f>
        <v/>
      </c>
      <c r="BZ79" s="307" t="n"/>
      <c r="CA79" s="307" t="n"/>
      <c r="CB79" s="307" t="n"/>
      <c r="CC79" s="307" t="n"/>
      <c r="CD79" s="307" t="n"/>
      <c r="CE79" s="307" t="n"/>
      <c r="CF79" s="307" t="n"/>
      <c r="CG79" s="307" t="n"/>
      <c r="CH79" s="307" t="n"/>
      <c r="CI79" s="307" t="n"/>
      <c r="CJ79" s="307" t="n"/>
      <c r="CK79" s="307" t="n"/>
      <c r="CL79" s="307" t="n"/>
      <c r="CM79" s="307" t="n"/>
      <c r="CN79" s="307" t="n"/>
      <c r="CO79" s="307" t="n"/>
      <c r="CP79" s="307" t="n"/>
      <c r="CQ79" s="307" t="n"/>
      <c r="CR79" s="279" t="n">
        <v>36</v>
      </c>
      <c r="CS79" s="280">
        <f>AVERAGE(Value(BY79),value(CR79))</f>
        <v/>
      </c>
      <c r="CT79" s="421">
        <f>(IF(OR(MediaScorecard!BH80="x", MediaScorecard!BI80="x",MediaScorecard!BJ80="x",MediaScorecard!BK80="x",MediaScorecard!BL80="x"),1, 2))</f>
        <v/>
      </c>
      <c r="CU79" s="308" t="n"/>
      <c r="CV79" s="308" t="n"/>
      <c r="CW79" s="308" t="n"/>
      <c r="CX79" s="309" t="n"/>
      <c r="CY79" s="308" t="n"/>
      <c r="CZ79" s="308" t="n"/>
      <c r="DA79" s="308" t="n"/>
    </row>
    <row r="80" ht="21" customHeight="1" s="590">
      <c r="A80" s="421" t="inlineStr">
        <is>
          <t>Construction Business Owner</t>
        </is>
      </c>
      <c r="B80" s="265" t="inlineStr">
        <is>
          <t>What Do Construction Experts Anticipate for 2025?</t>
        </is>
      </c>
      <c r="C80" s="266" t="n">
        <v>45670</v>
      </c>
      <c r="D80" s="267" t="inlineStr">
        <is>
          <t>Q1</t>
        </is>
      </c>
      <c r="E80" s="267" t="inlineStr">
        <is>
          <t>US</t>
        </is>
      </c>
      <c r="F80" s="268" t="inlineStr">
        <is>
          <t>NAM</t>
        </is>
      </c>
      <c r="G80" s="421" t="n"/>
      <c r="H80" s="269" t="n"/>
      <c r="I80" s="421" t="n"/>
      <c r="J80" s="421" t="n"/>
      <c r="K80" s="421" t="n"/>
      <c r="L80" s="421" t="n"/>
      <c r="M80" s="421" t="n"/>
      <c r="N80" s="421" t="n"/>
      <c r="O80" s="421" t="n"/>
      <c r="P80" s="421" t="n"/>
      <c r="Q80" s="421" t="n"/>
      <c r="R80" s="270" t="inlineStr">
        <is>
          <t>x</t>
        </is>
      </c>
      <c r="S80" s="421" t="inlineStr">
        <is>
          <t>x</t>
        </is>
      </c>
      <c r="T80" s="421" t="inlineStr">
        <is>
          <t>x</t>
        </is>
      </c>
      <c r="U80" s="421" t="n"/>
      <c r="V80" s="421" t="n"/>
      <c r="W80" s="421" t="n"/>
      <c r="X80" s="421" t="n"/>
      <c r="Y80" s="421" t="n"/>
      <c r="Z80" s="421" t="n"/>
      <c r="AA80" s="421" t="n"/>
      <c r="AB80" s="421" t="n"/>
      <c r="AC80" s="421" t="n"/>
      <c r="AD80" s="421" t="n"/>
      <c r="AE80" s="421" t="inlineStr">
        <is>
          <t>x</t>
        </is>
      </c>
      <c r="AF80" s="421" t="n"/>
      <c r="AG80" s="421" t="n"/>
      <c r="AH80" s="421" t="inlineStr">
        <is>
          <t>x</t>
        </is>
      </c>
      <c r="AI80" s="421" t="n"/>
      <c r="AJ80" s="297" t="n"/>
      <c r="AK80" s="297" t="n"/>
      <c r="AL80" s="284" t="n"/>
      <c r="AM80" s="297" t="n"/>
      <c r="AN80" s="285" t="n"/>
      <c r="AO80" s="297" t="n"/>
      <c r="AP80" s="297" t="n"/>
      <c r="AQ80" s="297" t="n"/>
      <c r="AR80" s="297" t="n"/>
      <c r="AS80" s="297" t="n"/>
      <c r="AT80" s="285" t="inlineStr">
        <is>
          <t>10</t>
        </is>
      </c>
      <c r="AU80" s="297" t="inlineStr">
        <is>
          <t>0</t>
        </is>
      </c>
      <c r="AV80" s="297" t="inlineStr">
        <is>
          <t>0</t>
        </is>
      </c>
      <c r="AW80" s="297" t="inlineStr">
        <is>
          <t>0</t>
        </is>
      </c>
      <c r="AX80" s="297" t="inlineStr">
        <is>
          <t>0</t>
        </is>
      </c>
      <c r="AY80" s="286" t="inlineStr">
        <is>
          <t>0</t>
        </is>
      </c>
      <c r="AZ80" s="286" t="inlineStr">
        <is>
          <t>0</t>
        </is>
      </c>
      <c r="BA80" s="287" t="inlineStr">
        <is>
          <t>0</t>
        </is>
      </c>
      <c r="BB80" s="286" t="inlineStr">
        <is>
          <t>0</t>
        </is>
      </c>
      <c r="BC80" s="286" t="inlineStr">
        <is>
          <t>5</t>
        </is>
      </c>
      <c r="BD80" s="286" t="inlineStr">
        <is>
          <t>0</t>
        </is>
      </c>
      <c r="BE80" s="286" t="inlineStr">
        <is>
          <t>0</t>
        </is>
      </c>
      <c r="BF80" s="286" t="inlineStr">
        <is>
          <t>0</t>
        </is>
      </c>
      <c r="BG80" s="286" t="inlineStr">
        <is>
          <t>0</t>
        </is>
      </c>
      <c r="BH80" s="297" t="inlineStr">
        <is>
          <t>0</t>
        </is>
      </c>
      <c r="BI80" s="297" t="inlineStr">
        <is>
          <t>0</t>
        </is>
      </c>
      <c r="BJ80" s="297" t="inlineStr">
        <is>
          <t>0</t>
        </is>
      </c>
      <c r="BK80" s="297" t="inlineStr">
        <is>
          <t>0</t>
        </is>
      </c>
      <c r="BL80" s="297" t="inlineStr">
        <is>
          <t>5</t>
        </is>
      </c>
      <c r="BM80" s="297" t="inlineStr">
        <is>
          <t>0</t>
        </is>
      </c>
      <c r="BN80" s="297" t="inlineStr">
        <is>
          <t>0</t>
        </is>
      </c>
      <c r="BO80" s="285" t="inlineStr">
        <is>
          <t>5</t>
        </is>
      </c>
      <c r="BP80" s="297" t="inlineStr">
        <is>
          <t>0</t>
        </is>
      </c>
      <c r="BQ80" s="297" t="inlineStr">
        <is>
          <t>12</t>
        </is>
      </c>
      <c r="BR80" s="297" t="inlineStr">
        <is>
          <t>0</t>
        </is>
      </c>
      <c r="BS80" s="297" t="inlineStr">
        <is>
          <t>0</t>
        </is>
      </c>
      <c r="BT80" s="297" t="inlineStr">
        <is>
          <t>0</t>
        </is>
      </c>
      <c r="BU80" s="297" t="inlineStr">
        <is>
          <t>0</t>
        </is>
      </c>
      <c r="BV80" s="297" t="inlineStr">
        <is>
          <t>12</t>
        </is>
      </c>
      <c r="BW80" s="288" t="inlineStr">
        <is>
          <t>0</t>
        </is>
      </c>
      <c r="BX80" s="276">
        <f>SUM(IF(COUNTIF(#REF!, "*1.*"), 2, 0), IF(COUNTIF(#REF!, "*2.*"), 2, 0), IF(COUNTIF(#REF!, "*3.*"), 2, 0), IF(COUNTIF(#REF!, "*4.*"), 2, 0), IF(COUNTIF(#REF!, "*5.*"), 2, 0), IF(COUNTIF(#REF!, "*6.*"), 2, 0))</f>
        <v/>
      </c>
      <c r="BY80" s="277">
        <f t="array" ref="BY80">SUM(VALUE(AT80),VALUE(AU80),VALUE(AV80),VALUE(AW80),VALUE(AX80),VALUE(AY80),VALUE(AZ80),VALUE(BB80),VALUE(BC80),VALUE(BD80),VALUE(BE80),VALUE(BF80),VALUE(BG80),VALUE(BH80),VALUE(BI80),VALUE(BJ80),VALUE(BK80),VALUE(BL80),VALUE(BM80),VALUE(BN80),VALUE(BO80),VALUE(BP80),VALUE(BQ80),VALUE(BR80),VALUE(BS80),VALUE(BT80),VALUE(BU80),VALUE(BV80),VALUE(BW80))</f>
        <v/>
      </c>
      <c r="BZ80" s="307" t="n"/>
      <c r="CA80" s="307" t="n"/>
      <c r="CB80" s="307" t="n"/>
      <c r="CC80" s="307" t="n"/>
      <c r="CD80" s="307" t="n"/>
      <c r="CE80" s="307" t="n"/>
      <c r="CF80" s="307" t="n"/>
      <c r="CG80" s="307" t="n"/>
      <c r="CH80" s="307" t="n"/>
      <c r="CI80" s="307" t="n"/>
      <c r="CJ80" s="307" t="n"/>
      <c r="CK80" s="307" t="n"/>
      <c r="CL80" s="307" t="n"/>
      <c r="CM80" s="307" t="n"/>
      <c r="CN80" s="307" t="n"/>
      <c r="CO80" s="307" t="n"/>
      <c r="CP80" s="307" t="n"/>
      <c r="CQ80" s="307" t="n"/>
      <c r="CR80" s="279" t="n">
        <v>33</v>
      </c>
      <c r="CS80" s="280">
        <f>AVERAGE(Value(BY80),value(CR80))</f>
        <v/>
      </c>
      <c r="CT80" s="421">
        <f>(IF(OR(MediaScorecard!BH81="x", MediaScorecard!BI81="x",MediaScorecard!BJ81="x",MediaScorecard!BK81="x",MediaScorecard!BL81="x"),1, 2))</f>
        <v/>
      </c>
      <c r="CU80" s="308" t="n"/>
      <c r="CV80" s="308" t="n"/>
      <c r="CW80" s="308" t="n"/>
      <c r="CX80" s="309" t="n"/>
      <c r="CY80" s="308" t="n"/>
      <c r="CZ80" s="308" t="n"/>
      <c r="DA80" s="308" t="n"/>
    </row>
    <row r="81" ht="21" customHeight="1" s="590">
      <c r="A81" s="421" t="inlineStr">
        <is>
          <t>Construction Europe</t>
        </is>
      </c>
      <c r="B81" s="265" t="inlineStr">
        <is>
          <t>Interview: The bias dilemma in construction AI</t>
        </is>
      </c>
      <c r="C81" s="266" t="n"/>
      <c r="D81" s="267" t="inlineStr"/>
      <c r="E81" s="267" t="inlineStr">
        <is>
          <t>UK</t>
        </is>
      </c>
      <c r="F81" s="268" t="inlineStr">
        <is>
          <t>EMEA</t>
        </is>
      </c>
      <c r="G81" s="421" t="n"/>
      <c r="H81" s="269" t="n"/>
      <c r="I81" s="421" t="n"/>
      <c r="J81" s="421" t="n"/>
      <c r="K81" s="421" t="n"/>
      <c r="L81" s="421" t="n"/>
      <c r="M81" s="421" t="n"/>
      <c r="N81" s="421" t="n"/>
      <c r="O81" s="421" t="n"/>
      <c r="P81" s="421" t="n"/>
      <c r="Q81" s="421" t="n"/>
      <c r="R81" s="270" t="n"/>
      <c r="S81" s="421" t="n"/>
      <c r="T81" s="421" t="n"/>
      <c r="U81" s="421" t="n"/>
      <c r="V81" s="421" t="n"/>
      <c r="W81" s="421" t="n"/>
      <c r="X81" s="421" t="n"/>
      <c r="Y81" s="421" t="n"/>
      <c r="Z81" s="421" t="n"/>
      <c r="AA81" s="421" t="n"/>
      <c r="AB81" s="421" t="n"/>
      <c r="AC81" s="421" t="n"/>
      <c r="AD81" s="421" t="n"/>
      <c r="AE81" s="421" t="n"/>
      <c r="AF81" s="421" t="n"/>
      <c r="AG81" s="421" t="n"/>
      <c r="AH81" s="421" t="n"/>
      <c r="AI81" s="421" t="n"/>
      <c r="AJ81" s="297" t="n"/>
      <c r="AK81" s="297" t="n"/>
      <c r="AL81" s="284" t="n"/>
      <c r="AM81" s="297" t="n"/>
      <c r="AN81" s="285" t="n"/>
      <c r="AO81" s="297" t="n"/>
      <c r="AP81" s="297" t="n"/>
      <c r="AQ81" s="297" t="n"/>
      <c r="AR81" s="297" t="n"/>
      <c r="AS81" s="297" t="n"/>
      <c r="AT81" s="285" t="inlineStr">
        <is>
          <t>0</t>
        </is>
      </c>
      <c r="AU81" s="297" t="inlineStr">
        <is>
          <t>12</t>
        </is>
      </c>
      <c r="AV81" s="297" t="inlineStr">
        <is>
          <t>0</t>
        </is>
      </c>
      <c r="AW81" s="297" t="inlineStr">
        <is>
          <t>0</t>
        </is>
      </c>
      <c r="AX81" s="297" t="inlineStr">
        <is>
          <t>0</t>
        </is>
      </c>
      <c r="AY81" s="286" t="inlineStr">
        <is>
          <t>0</t>
        </is>
      </c>
      <c r="AZ81" s="286" t="inlineStr">
        <is>
          <t>0</t>
        </is>
      </c>
      <c r="BA81" s="287" t="inlineStr">
        <is>
          <t>0</t>
        </is>
      </c>
      <c r="BB81" s="286" t="inlineStr">
        <is>
          <t>0</t>
        </is>
      </c>
      <c r="BC81" s="286" t="inlineStr">
        <is>
          <t>5</t>
        </is>
      </c>
      <c r="BD81" s="286" t="inlineStr">
        <is>
          <t>3</t>
        </is>
      </c>
      <c r="BE81" s="286" t="inlineStr">
        <is>
          <t>0</t>
        </is>
      </c>
      <c r="BF81" s="286" t="inlineStr">
        <is>
          <t>0</t>
        </is>
      </c>
      <c r="BG81" s="286" t="inlineStr">
        <is>
          <t>0</t>
        </is>
      </c>
      <c r="BH81" s="297" t="inlineStr">
        <is>
          <t>0</t>
        </is>
      </c>
      <c r="BI81" s="297" t="inlineStr">
        <is>
          <t>0</t>
        </is>
      </c>
      <c r="BJ81" s="297" t="inlineStr">
        <is>
          <t>0</t>
        </is>
      </c>
      <c r="BK81" s="297" t="inlineStr">
        <is>
          <t>0</t>
        </is>
      </c>
      <c r="BL81" s="297" t="inlineStr">
        <is>
          <t>5</t>
        </is>
      </c>
      <c r="BM81" s="297" t="inlineStr">
        <is>
          <t>0</t>
        </is>
      </c>
      <c r="BN81" s="297" t="inlineStr">
        <is>
          <t>0</t>
        </is>
      </c>
      <c r="BO81" s="285" t="inlineStr">
        <is>
          <t>5</t>
        </is>
      </c>
      <c r="BP81" s="297" t="inlineStr">
        <is>
          <t>0</t>
        </is>
      </c>
      <c r="BQ81" s="297" t="inlineStr">
        <is>
          <t>0</t>
        </is>
      </c>
      <c r="BR81" s="297" t="inlineStr">
        <is>
          <t>0</t>
        </is>
      </c>
      <c r="BS81" s="297" t="inlineStr">
        <is>
          <t>0</t>
        </is>
      </c>
      <c r="BT81" s="297" t="inlineStr">
        <is>
          <t>0</t>
        </is>
      </c>
      <c r="BU81" s="297" t="inlineStr">
        <is>
          <t>0</t>
        </is>
      </c>
      <c r="BV81" s="297" t="inlineStr">
        <is>
          <t>0</t>
        </is>
      </c>
      <c r="BW81" s="288" t="inlineStr">
        <is>
          <t>12</t>
        </is>
      </c>
      <c r="BX81" s="276">
        <f>SUM(IF(COUNTIF(#REF!, "*1.*"), 2, 0), IF(COUNTIF(#REF!, "*2.*"), 2, 0), IF(COUNTIF(#REF!, "*3.*"), 2, 0), IF(COUNTIF(#REF!, "*4.*"), 2, 0), IF(COUNTIF(#REF!, "*5.*"), 2, 0), IF(COUNTIF(#REF!, "*6.*"), 2, 0))</f>
        <v/>
      </c>
      <c r="BY81" s="277">
        <f t="array" ref="BY81">SUM(VALUE(AT81),VALUE(AU81),VALUE(AV81),VALUE(AW81),VALUE(AX81),VALUE(AY81),VALUE(AZ81),VALUE(BB81),VALUE(BC81),VALUE(BD81),VALUE(BE81),VALUE(BF81),VALUE(BG81),VALUE(BH81),VALUE(BI81),VALUE(BJ81),VALUE(BK81),VALUE(BL81),VALUE(BM81),VALUE(BN81),VALUE(BO81),VALUE(BP81),VALUE(BQ81),VALUE(BR81),VALUE(BS81),VALUE(BT81),VALUE(BU81),VALUE(BV81),VALUE(BW81))</f>
        <v/>
      </c>
      <c r="BZ81" s="307" t="n"/>
      <c r="CA81" s="307" t="n"/>
      <c r="CB81" s="307" t="n"/>
      <c r="CC81" s="307" t="n"/>
      <c r="CD81" s="307" t="n"/>
      <c r="CE81" s="307" t="n"/>
      <c r="CF81" s="307" t="n"/>
      <c r="CG81" s="307" t="n"/>
      <c r="CH81" s="307" t="n"/>
      <c r="CI81" s="307" t="n"/>
      <c r="CJ81" s="307" t="n"/>
      <c r="CK81" s="307" t="n"/>
      <c r="CL81" s="307" t="n"/>
      <c r="CM81" s="307" t="n"/>
      <c r="CN81" s="307" t="n"/>
      <c r="CO81" s="307" t="n"/>
      <c r="CP81" s="307" t="n"/>
      <c r="CQ81" s="307" t="n"/>
      <c r="CR81" s="279" t="n">
        <v>0</v>
      </c>
      <c r="CS81" s="280">
        <f>AVERAGE(Value(BY81),value(CR81))</f>
        <v/>
      </c>
      <c r="CT81" s="421">
        <f>(IF(OR(MediaScorecard!BH82="x", MediaScorecard!BI82="x",MediaScorecard!BJ82="x",MediaScorecard!BK82="x",MediaScorecard!BL82="x"),1, 2))</f>
        <v/>
      </c>
      <c r="CU81" s="308" t="n"/>
      <c r="CV81" s="308" t="n"/>
      <c r="CW81" s="308" t="n"/>
      <c r="CX81" s="309" t="n"/>
      <c r="CY81" s="308" t="n"/>
      <c r="CZ81" s="308" t="n"/>
      <c r="DA81" s="308" t="n"/>
    </row>
    <row r="82" ht="21" customHeight="1" s="590">
      <c r="A82" s="421" t="inlineStr">
        <is>
          <t>Asphalt Pro Magazine</t>
        </is>
      </c>
      <c r="B82" s="265" t="inlineStr">
        <is>
          <t>Trimble Launches Siteworks Machine Guidance for Compact Track Loaders</t>
        </is>
      </c>
      <c r="C82" s="266" t="n">
        <v>45686</v>
      </c>
      <c r="D82" s="267" t="inlineStr">
        <is>
          <t>Q1</t>
        </is>
      </c>
      <c r="E82" s="267" t="inlineStr">
        <is>
          <t>US</t>
        </is>
      </c>
      <c r="F82" s="268" t="inlineStr">
        <is>
          <t>NAM</t>
        </is>
      </c>
      <c r="G82" s="421" t="n"/>
      <c r="H82" s="269" t="n"/>
      <c r="I82" s="421" t="n"/>
      <c r="J82" s="421" t="n"/>
      <c r="K82" s="421" t="n"/>
      <c r="L82" s="421" t="n"/>
      <c r="M82" s="421" t="n"/>
      <c r="N82" s="421" t="n"/>
      <c r="O82" s="421" t="n"/>
      <c r="P82" s="421" t="n"/>
      <c r="Q82" s="421" t="n"/>
      <c r="R82" s="270" t="inlineStr">
        <is>
          <t>x</t>
        </is>
      </c>
      <c r="S82" s="421" t="inlineStr">
        <is>
          <t>x</t>
        </is>
      </c>
      <c r="T82" s="421" t="n"/>
      <c r="U82" s="421" t="n"/>
      <c r="V82" s="421" t="n"/>
      <c r="W82" s="421" t="n"/>
      <c r="X82" s="421" t="n"/>
      <c r="Y82" s="421" t="n"/>
      <c r="Z82" s="421" t="n"/>
      <c r="AA82" s="421" t="n"/>
      <c r="AB82" s="421" t="n"/>
      <c r="AC82" s="421" t="n"/>
      <c r="AD82" s="421" t="n"/>
      <c r="AE82" s="421" t="n"/>
      <c r="AF82" s="421" t="n"/>
      <c r="AG82" s="421" t="n"/>
      <c r="AH82" s="421" t="n"/>
      <c r="AI82" s="421" t="n"/>
      <c r="AJ82" s="297" t="n"/>
      <c r="AK82" s="297" t="n"/>
      <c r="AL82" s="284" t="n"/>
      <c r="AM82" s="297" t="n"/>
      <c r="AN82" s="285" t="n"/>
      <c r="AO82" s="297" t="n"/>
      <c r="AP82" s="297" t="n"/>
      <c r="AQ82" s="297" t="n"/>
      <c r="AR82" s="297" t="n"/>
      <c r="AS82" s="297" t="n"/>
      <c r="AT82" s="285" t="inlineStr">
        <is>
          <t>0</t>
        </is>
      </c>
      <c r="AU82" s="297" t="inlineStr">
        <is>
          <t>0</t>
        </is>
      </c>
      <c r="AV82" s="297" t="inlineStr">
        <is>
          <t>0</t>
        </is>
      </c>
      <c r="AW82" s="297" t="inlineStr">
        <is>
          <t>0</t>
        </is>
      </c>
      <c r="AX82" s="297" t="inlineStr">
        <is>
          <t>0</t>
        </is>
      </c>
      <c r="AY82" s="286" t="inlineStr">
        <is>
          <t>2</t>
        </is>
      </c>
      <c r="AZ82" s="286" t="inlineStr">
        <is>
          <t>0</t>
        </is>
      </c>
      <c r="BA82" s="287" t="inlineStr">
        <is>
          <t>0</t>
        </is>
      </c>
      <c r="BB82" s="286" t="inlineStr">
        <is>
          <t>0</t>
        </is>
      </c>
      <c r="BC82" s="286" t="inlineStr">
        <is>
          <t>0</t>
        </is>
      </c>
      <c r="BD82" s="286" t="inlineStr">
        <is>
          <t>3</t>
        </is>
      </c>
      <c r="BE82" s="286" t="inlineStr">
        <is>
          <t>3</t>
        </is>
      </c>
      <c r="BF82" s="286" t="inlineStr">
        <is>
          <t>0</t>
        </is>
      </c>
      <c r="BG82" s="286" t="inlineStr">
        <is>
          <t>0</t>
        </is>
      </c>
      <c r="BH82" s="297" t="inlineStr">
        <is>
          <t>0</t>
        </is>
      </c>
      <c r="BI82" s="297" t="inlineStr">
        <is>
          <t>0</t>
        </is>
      </c>
      <c r="BJ82" s="297" t="inlineStr">
        <is>
          <t>0</t>
        </is>
      </c>
      <c r="BK82" s="297" t="inlineStr">
        <is>
          <t>0</t>
        </is>
      </c>
      <c r="BL82" s="297" t="inlineStr">
        <is>
          <t>5</t>
        </is>
      </c>
      <c r="BM82" s="297" t="inlineStr">
        <is>
          <t>0</t>
        </is>
      </c>
      <c r="BN82" s="297" t="inlineStr">
        <is>
          <t>0</t>
        </is>
      </c>
      <c r="BO82" s="285" t="inlineStr">
        <is>
          <t>0</t>
        </is>
      </c>
      <c r="BP82" s="297" t="inlineStr">
        <is>
          <t>0</t>
        </is>
      </c>
      <c r="BQ82" s="297" t="inlineStr">
        <is>
          <t>0</t>
        </is>
      </c>
      <c r="BR82" s="297" t="inlineStr">
        <is>
          <t>0</t>
        </is>
      </c>
      <c r="BS82" s="297" t="inlineStr">
        <is>
          <t>0</t>
        </is>
      </c>
      <c r="BT82" s="297" t="inlineStr">
        <is>
          <t>0</t>
        </is>
      </c>
      <c r="BU82" s="297" t="inlineStr">
        <is>
          <t>0</t>
        </is>
      </c>
      <c r="BV82" s="297" t="inlineStr">
        <is>
          <t>0</t>
        </is>
      </c>
      <c r="BW82" s="288" t="inlineStr">
        <is>
          <t>0</t>
        </is>
      </c>
      <c r="BX82" s="276">
        <f>SUM(IF(COUNTIF(#REF!, "*1.*"), 2, 0), IF(COUNTIF(#REF!, "*2.*"), 2, 0), IF(COUNTIF(#REF!, "*3.*"), 2, 0), IF(COUNTIF(#REF!, "*4.*"), 2, 0), IF(COUNTIF(#REF!, "*5.*"), 2, 0), IF(COUNTIF(#REF!, "*6.*"), 2, 0))</f>
        <v/>
      </c>
      <c r="BY82" s="277">
        <f t="array" ref="BY82">SUM(VALUE(AT82),VALUE(AU82),VALUE(AV82),VALUE(AW82),VALUE(AX82),VALUE(AY82),VALUE(AZ82),VALUE(BB82),VALUE(BC82),VALUE(BD82),VALUE(BE82),VALUE(BF82),VALUE(BG82),VALUE(BH82),VALUE(BI82),VALUE(BJ82),VALUE(BK82),VALUE(BL82),VALUE(BM82),VALUE(BN82),VALUE(BO82),VALUE(BP82),VALUE(BQ82),VALUE(BR82),VALUE(BS82),VALUE(BT82),VALUE(BU82),VALUE(BV82),VALUE(BW82))</f>
        <v/>
      </c>
      <c r="BZ82" s="307" t="n"/>
      <c r="CA82" s="307" t="n"/>
      <c r="CB82" s="307" t="n"/>
      <c r="CC82" s="307" t="n"/>
      <c r="CD82" s="307" t="n"/>
      <c r="CE82" s="307" t="n"/>
      <c r="CF82" s="307" t="n"/>
      <c r="CG82" s="307" t="n"/>
      <c r="CH82" s="307" t="n"/>
      <c r="CI82" s="307" t="n"/>
      <c r="CJ82" s="307" t="n"/>
      <c r="CK82" s="307" t="n"/>
      <c r="CL82" s="307" t="n"/>
      <c r="CM82" s="307" t="n"/>
      <c r="CN82" s="307" t="n"/>
      <c r="CO82" s="307" t="n"/>
      <c r="CP82" s="307" t="n"/>
      <c r="CQ82" s="307" t="n"/>
      <c r="CR82" s="279" t="n">
        <v>25</v>
      </c>
      <c r="CS82" s="280">
        <f>AVERAGE(Value(BY82),value(CR82))</f>
        <v/>
      </c>
      <c r="CT82" s="421">
        <f>(IF(OR(MediaScorecard!BH83="x", MediaScorecard!BI83="x",MediaScorecard!BJ83="x",MediaScorecard!BK83="x",MediaScorecard!BL83="x"),1, 2))</f>
        <v/>
      </c>
      <c r="CU82" s="308" t="n"/>
      <c r="CV82" s="308" t="n"/>
      <c r="CW82" s="308" t="n"/>
      <c r="CX82" s="309" t="n"/>
      <c r="CY82" s="308" t="n"/>
      <c r="CZ82" s="308" t="n"/>
      <c r="DA82" s="308" t="n"/>
    </row>
    <row r="83" ht="21" customHeight="1" s="590">
      <c r="A83" s="421" t="inlineStr">
        <is>
          <t>Equipment World</t>
        </is>
      </c>
      <c r="B83" s="265" t="inlineStr">
        <is>
          <t xml:space="preserve">Map Metal Up To 12 Feet Underground With Teledyne UPAC Attachment </t>
        </is>
      </c>
      <c r="C83" s="266" t="n">
        <v>45687</v>
      </c>
      <c r="D83" s="267" t="inlineStr">
        <is>
          <t>Q1</t>
        </is>
      </c>
      <c r="E83" s="267" t="inlineStr">
        <is>
          <t>US</t>
        </is>
      </c>
      <c r="F83" s="268" t="inlineStr">
        <is>
          <t>NAM</t>
        </is>
      </c>
      <c r="G83" s="421" t="n"/>
      <c r="H83" s="269" t="n"/>
      <c r="I83" s="421" t="n"/>
      <c r="J83" s="421" t="n"/>
      <c r="K83" s="421" t="n"/>
      <c r="L83" s="421" t="n"/>
      <c r="M83" s="421" t="n"/>
      <c r="N83" s="421" t="n"/>
      <c r="O83" s="421" t="n"/>
      <c r="P83" s="421" t="n"/>
      <c r="Q83" s="421" t="n"/>
      <c r="R83" s="270" t="inlineStr">
        <is>
          <t>x</t>
        </is>
      </c>
      <c r="S83" s="421" t="inlineStr">
        <is>
          <t>x</t>
        </is>
      </c>
      <c r="T83" s="421" t="n"/>
      <c r="U83" s="421" t="n"/>
      <c r="V83" s="421" t="inlineStr">
        <is>
          <t>x</t>
        </is>
      </c>
      <c r="W83" s="421" t="n"/>
      <c r="X83" s="421" t="n"/>
      <c r="Y83" s="421" t="n"/>
      <c r="Z83" s="421" t="n"/>
      <c r="AA83" s="421" t="n"/>
      <c r="AB83" s="421" t="inlineStr">
        <is>
          <t>x</t>
        </is>
      </c>
      <c r="AC83" s="421" t="n"/>
      <c r="AD83" s="421" t="n"/>
      <c r="AE83" s="421" t="n"/>
      <c r="AF83" s="421" t="n"/>
      <c r="AG83" s="421" t="n"/>
      <c r="AH83" s="421" t="n"/>
      <c r="AI83" s="421" t="n"/>
      <c r="AJ83" s="297" t="n"/>
      <c r="AK83" s="297" t="n"/>
      <c r="AL83" s="284" t="n"/>
      <c r="AM83" s="297" t="n"/>
      <c r="AN83" s="285" t="n"/>
      <c r="AO83" s="297" t="n"/>
      <c r="AP83" s="297" t="n"/>
      <c r="AQ83" s="297" t="n"/>
      <c r="AR83" s="297" t="n"/>
      <c r="AS83" s="297" t="n"/>
      <c r="AT83" s="285" t="inlineStr">
        <is>
          <t>0</t>
        </is>
      </c>
      <c r="AU83" s="297" t="inlineStr">
        <is>
          <t>12</t>
        </is>
      </c>
      <c r="AV83" s="297" t="inlineStr">
        <is>
          <t>0</t>
        </is>
      </c>
      <c r="AW83" s="297" t="inlineStr">
        <is>
          <t>0</t>
        </is>
      </c>
      <c r="AX83" s="297" t="inlineStr">
        <is>
          <t>0</t>
        </is>
      </c>
      <c r="AY83" s="286" t="inlineStr">
        <is>
          <t>0</t>
        </is>
      </c>
      <c r="AZ83" s="286" t="inlineStr">
        <is>
          <t>0</t>
        </is>
      </c>
      <c r="BA83" s="287" t="inlineStr">
        <is>
          <t>0</t>
        </is>
      </c>
      <c r="BB83" s="286" t="inlineStr">
        <is>
          <t>5</t>
        </is>
      </c>
      <c r="BC83" s="286" t="inlineStr">
        <is>
          <t>0</t>
        </is>
      </c>
      <c r="BD83" s="286" t="inlineStr">
        <is>
          <t>3</t>
        </is>
      </c>
      <c r="BE83" s="286" t="inlineStr">
        <is>
          <t>0</t>
        </is>
      </c>
      <c r="BF83" s="286" t="inlineStr">
        <is>
          <t>0</t>
        </is>
      </c>
      <c r="BG83" s="286" t="inlineStr">
        <is>
          <t>0</t>
        </is>
      </c>
      <c r="BH83" s="297" t="inlineStr">
        <is>
          <t>0</t>
        </is>
      </c>
      <c r="BI83" s="297" t="inlineStr">
        <is>
          <t>0</t>
        </is>
      </c>
      <c r="BJ83" s="297" t="inlineStr">
        <is>
          <t>0</t>
        </is>
      </c>
      <c r="BK83" s="297" t="inlineStr">
        <is>
          <t>0</t>
        </is>
      </c>
      <c r="BL83" s="297" t="inlineStr">
        <is>
          <t>5</t>
        </is>
      </c>
      <c r="BM83" s="297" t="inlineStr">
        <is>
          <t>0</t>
        </is>
      </c>
      <c r="BN83" s="297" t="inlineStr">
        <is>
          <t>0</t>
        </is>
      </c>
      <c r="BO83" s="285" t="inlineStr">
        <is>
          <t>0</t>
        </is>
      </c>
      <c r="BP83" s="297" t="inlineStr">
        <is>
          <t>0</t>
        </is>
      </c>
      <c r="BQ83" s="297" t="inlineStr">
        <is>
          <t>0</t>
        </is>
      </c>
      <c r="BR83" s="297" t="inlineStr">
        <is>
          <t>0</t>
        </is>
      </c>
      <c r="BS83" s="297" t="inlineStr">
        <is>
          <t>0</t>
        </is>
      </c>
      <c r="BT83" s="297" t="inlineStr">
        <is>
          <t>0</t>
        </is>
      </c>
      <c r="BU83" s="297" t="inlineStr">
        <is>
          <t>0</t>
        </is>
      </c>
      <c r="BV83" s="297" t="inlineStr">
        <is>
          <t>0</t>
        </is>
      </c>
      <c r="BW83" s="288" t="inlineStr">
        <is>
          <t>0</t>
        </is>
      </c>
      <c r="BX83" s="276">
        <f>SUM(IF(COUNTIF(#REF!, "*1.*"), 2, 0), IF(COUNTIF(#REF!, "*2.*"), 2, 0), IF(COUNTIF(#REF!, "*3.*"), 2, 0), IF(COUNTIF(#REF!, "*4.*"), 2, 0), IF(COUNTIF(#REF!, "*5.*"), 2, 0), IF(COUNTIF(#REF!, "*6.*"), 2, 0))</f>
        <v/>
      </c>
      <c r="BY83" s="277">
        <f t="array" ref="BY83">SUM(VALUE(AT83),VALUE(AU83),VALUE(AV83),VALUE(AW83),VALUE(AX83),VALUE(AY83),VALUE(AZ83),VALUE(BB83),VALUE(BC83),VALUE(BD83),VALUE(BE83),VALUE(BF83),VALUE(BG83),VALUE(BH83),VALUE(BI83),VALUE(BJ83),VALUE(BK83),VALUE(BL83),VALUE(BM83),VALUE(BN83),VALUE(BO83),VALUE(BP83),VALUE(BQ83),VALUE(BR83),VALUE(BS83),VALUE(BT83),VALUE(BU83),VALUE(BV83),VALUE(BW83))</f>
        <v/>
      </c>
      <c r="BZ83" s="307" t="n"/>
      <c r="CA83" s="307" t="n"/>
      <c r="CB83" s="307" t="n"/>
      <c r="CC83" s="307" t="n"/>
      <c r="CD83" s="307" t="n"/>
      <c r="CE83" s="307" t="n"/>
      <c r="CF83" s="307" t="n"/>
      <c r="CG83" s="307" t="n"/>
      <c r="CH83" s="307" t="n"/>
      <c r="CI83" s="307" t="n"/>
      <c r="CJ83" s="307" t="n"/>
      <c r="CK83" s="307" t="n"/>
      <c r="CL83" s="307" t="n"/>
      <c r="CM83" s="307" t="n"/>
      <c r="CN83" s="307" t="n"/>
      <c r="CO83" s="307" t="n"/>
      <c r="CP83" s="307" t="n"/>
      <c r="CQ83" s="307" t="n"/>
      <c r="CR83" s="279" t="n">
        <v>37</v>
      </c>
      <c r="CS83" s="280">
        <f>AVERAGE(Value(BY83),value(CR83))</f>
        <v/>
      </c>
      <c r="CT83" s="421">
        <f>(IF(OR(MediaScorecard!BH84="x", MediaScorecard!BI84="x",MediaScorecard!BJ84="x",MediaScorecard!BK84="x",MediaScorecard!BL84="x"),1, 2))</f>
        <v/>
      </c>
      <c r="CU83" s="308" t="n"/>
      <c r="CV83" s="308" t="n"/>
      <c r="CW83" s="308" t="n"/>
      <c r="CX83" s="309" t="n"/>
      <c r="CY83" s="308" t="n"/>
      <c r="CZ83" s="308" t="n"/>
      <c r="DA83" s="308" t="n"/>
    </row>
    <row r="84" ht="21" customHeight="1" s="590">
      <c r="A84" s="421" t="inlineStr">
        <is>
          <t>Miners News Global</t>
        </is>
      </c>
      <c r="B84" s="265" t="inlineStr">
        <is>
          <t>Trimble, GroundProbe collaborate to offer complete monitoring</t>
        </is>
      </c>
      <c r="C84" s="266" t="n">
        <v>45674</v>
      </c>
      <c r="D84" s="267" t="inlineStr">
        <is>
          <t>Q1</t>
        </is>
      </c>
      <c r="E84" s="267" t="inlineStr">
        <is>
          <t>US</t>
        </is>
      </c>
      <c r="F84" s="268" t="inlineStr">
        <is>
          <t>Global</t>
        </is>
      </c>
      <c r="G84" s="421" t="n"/>
      <c r="H84" s="269" t="n"/>
      <c r="I84" s="421" t="n"/>
      <c r="J84" s="421" t="n"/>
      <c r="K84" s="421" t="n"/>
      <c r="L84" s="421" t="n"/>
      <c r="M84" s="421" t="n"/>
      <c r="N84" s="421" t="n"/>
      <c r="O84" s="421" t="n"/>
      <c r="P84" s="421" t="n"/>
      <c r="Q84" s="421" t="n"/>
      <c r="R84" s="270" t="inlineStr">
        <is>
          <t>x</t>
        </is>
      </c>
      <c r="S84" s="421" t="inlineStr">
        <is>
          <t xml:space="preserve"> </t>
        </is>
      </c>
      <c r="T84" s="421" t="inlineStr">
        <is>
          <t>x</t>
        </is>
      </c>
      <c r="U84" s="421" t="n"/>
      <c r="V84" s="421" t="n"/>
      <c r="W84" s="421" t="n"/>
      <c r="X84" s="421" t="n"/>
      <c r="Y84" s="421" t="n"/>
      <c r="Z84" s="421" t="n"/>
      <c r="AA84" s="421" t="n"/>
      <c r="AB84" s="421" t="n"/>
      <c r="AC84" s="421" t="n"/>
      <c r="AD84" s="421" t="n"/>
      <c r="AE84" s="421" t="n"/>
      <c r="AF84" s="421" t="n"/>
      <c r="AG84" s="421" t="inlineStr">
        <is>
          <t>x</t>
        </is>
      </c>
      <c r="AH84" s="421" t="n"/>
      <c r="AI84" s="421" t="n"/>
      <c r="AJ84" s="297" t="n"/>
      <c r="AK84" s="297" t="n"/>
      <c r="AL84" s="284" t="n"/>
      <c r="AM84" s="297" t="n"/>
      <c r="AN84" s="285" t="n"/>
      <c r="AO84" s="297" t="n"/>
      <c r="AP84" s="297" t="n"/>
      <c r="AQ84" s="297" t="n"/>
      <c r="AR84" s="297" t="n"/>
      <c r="AS84" s="297" t="n"/>
      <c r="AT84" s="285" t="inlineStr">
        <is>
          <t>0</t>
        </is>
      </c>
      <c r="AU84" s="297" t="inlineStr">
        <is>
          <t>0</t>
        </is>
      </c>
      <c r="AV84" s="297" t="inlineStr">
        <is>
          <t>0</t>
        </is>
      </c>
      <c r="AW84" s="297" t="inlineStr">
        <is>
          <t>0</t>
        </is>
      </c>
      <c r="AX84" s="297" t="inlineStr">
        <is>
          <t>0</t>
        </is>
      </c>
      <c r="AY84" s="286" t="inlineStr">
        <is>
          <t>2</t>
        </is>
      </c>
      <c r="AZ84" s="286" t="inlineStr">
        <is>
          <t>0</t>
        </is>
      </c>
      <c r="BA84" s="287" t="inlineStr">
        <is>
          <t>0</t>
        </is>
      </c>
      <c r="BB84" s="286" t="inlineStr">
        <is>
          <t>0</t>
        </is>
      </c>
      <c r="BC84" s="286" t="inlineStr">
        <is>
          <t>5</t>
        </is>
      </c>
      <c r="BD84" s="286" t="inlineStr">
        <is>
          <t>3</t>
        </is>
      </c>
      <c r="BE84" s="286" t="inlineStr">
        <is>
          <t>3</t>
        </is>
      </c>
      <c r="BF84" s="286" t="inlineStr">
        <is>
          <t>0</t>
        </is>
      </c>
      <c r="BG84" s="286" t="inlineStr">
        <is>
          <t>0</t>
        </is>
      </c>
      <c r="BH84" s="297" t="inlineStr">
        <is>
          <t>0</t>
        </is>
      </c>
      <c r="BI84" s="297" t="inlineStr">
        <is>
          <t>0</t>
        </is>
      </c>
      <c r="BJ84" s="297" t="inlineStr">
        <is>
          <t>0</t>
        </is>
      </c>
      <c r="BK84" s="297" t="inlineStr">
        <is>
          <t>0</t>
        </is>
      </c>
      <c r="BL84" s="297" t="inlineStr">
        <is>
          <t>5</t>
        </is>
      </c>
      <c r="BM84" s="297" t="inlineStr">
        <is>
          <t>0</t>
        </is>
      </c>
      <c r="BN84" s="297" t="inlineStr">
        <is>
          <t>0</t>
        </is>
      </c>
      <c r="BO84" s="285" t="inlineStr">
        <is>
          <t>0</t>
        </is>
      </c>
      <c r="BP84" s="297" t="inlineStr">
        <is>
          <t>0</t>
        </is>
      </c>
      <c r="BQ84" s="297" t="inlineStr">
        <is>
          <t>0</t>
        </is>
      </c>
      <c r="BR84" s="297" t="inlineStr">
        <is>
          <t>0</t>
        </is>
      </c>
      <c r="BS84" s="297" t="inlineStr">
        <is>
          <t>0</t>
        </is>
      </c>
      <c r="BT84" s="297" t="inlineStr">
        <is>
          <t>0</t>
        </is>
      </c>
      <c r="BU84" s="297" t="inlineStr">
        <is>
          <t>0</t>
        </is>
      </c>
      <c r="BV84" s="297" t="inlineStr">
        <is>
          <t>0</t>
        </is>
      </c>
      <c r="BW84" s="288" t="inlineStr">
        <is>
          <t>0</t>
        </is>
      </c>
      <c r="BX84" s="276">
        <f>SUM(IF(COUNTIF(#REF!, "*1.*"), 2, 0), IF(COUNTIF(#REF!, "*2.*"), 2, 0), IF(COUNTIF(#REF!, "*3.*"), 2, 0), IF(COUNTIF(#REF!, "*4.*"), 2, 0), IF(COUNTIF(#REF!, "*5.*"), 2, 0), IF(COUNTIF(#REF!, "*6.*"), 2, 0))</f>
        <v/>
      </c>
      <c r="BY84" s="277">
        <f t="array" ref="BY84">SUM(VALUE(AT84),VALUE(AU84),VALUE(AV84),VALUE(AW84),VALUE(AX84),VALUE(AY84),VALUE(AZ84),VALUE(BB84),VALUE(BC84),VALUE(BD84),VALUE(BE84),VALUE(BF84),VALUE(BG84),VALUE(BH84),VALUE(BI84),VALUE(BJ84),VALUE(BK84),VALUE(BL84),VALUE(BM84),VALUE(BN84),VALUE(BO84),VALUE(BP84),VALUE(BQ84),VALUE(BR84),VALUE(BS84),VALUE(BT84),VALUE(BU84),VALUE(BV84),VALUE(BW84))</f>
        <v/>
      </c>
      <c r="BZ84" s="307" t="n"/>
      <c r="CA84" s="307" t="n"/>
      <c r="CB84" s="307" t="n"/>
      <c r="CC84" s="307" t="n"/>
      <c r="CD84" s="307" t="n"/>
      <c r="CE84" s="307" t="n"/>
      <c r="CF84" s="307" t="n"/>
      <c r="CG84" s="307" t="n"/>
      <c r="CH84" s="307" t="n"/>
      <c r="CI84" s="307" t="n"/>
      <c r="CJ84" s="307" t="n"/>
      <c r="CK84" s="307" t="n"/>
      <c r="CL84" s="307" t="n"/>
      <c r="CM84" s="307" t="n"/>
      <c r="CN84" s="307" t="n"/>
      <c r="CO84" s="307" t="n"/>
      <c r="CP84" s="307" t="n"/>
      <c r="CQ84" s="307" t="n"/>
      <c r="CR84" s="279" t="n">
        <v>11</v>
      </c>
      <c r="CS84" s="280">
        <f>AVERAGE(Value(BY84),value(CR84))</f>
        <v/>
      </c>
      <c r="CT84" s="421">
        <f>(IF(OR(MediaScorecard!BH85="x", MediaScorecard!BI85="x",MediaScorecard!BJ85="x",MediaScorecard!BK85="x",MediaScorecard!BL85="x"),1, 2))</f>
        <v/>
      </c>
      <c r="CU84" s="308" t="n"/>
      <c r="CV84" s="308" t="n"/>
      <c r="CW84" s="308" t="n"/>
      <c r="CX84" s="309" t="n"/>
      <c r="CY84" s="308" t="n"/>
      <c r="CZ84" s="308" t="n"/>
      <c r="DA84" s="308" t="n"/>
    </row>
    <row r="85" ht="21" customHeight="1" s="590">
      <c r="A85" s="421" t="inlineStr">
        <is>
          <t>GPS World</t>
        </is>
      </c>
      <c r="B85" s="265" t="inlineStr">
        <is>
          <t>Revealing Underwater Landscapes: Emerging Trends in Bathymetry</t>
        </is>
      </c>
      <c r="C85" s="266" t="n">
        <v>45688</v>
      </c>
      <c r="D85" s="267" t="inlineStr">
        <is>
          <t>Q1</t>
        </is>
      </c>
      <c r="E85" s="267" t="inlineStr">
        <is>
          <t>US</t>
        </is>
      </c>
      <c r="F85" s="268" t="inlineStr">
        <is>
          <t>NAM</t>
        </is>
      </c>
      <c r="G85" s="421" t="n"/>
      <c r="H85" s="269" t="n"/>
      <c r="I85" s="421" t="n"/>
      <c r="J85" s="421" t="n"/>
      <c r="K85" s="421" t="n"/>
      <c r="L85" s="421" t="n"/>
      <c r="M85" s="421" t="n"/>
      <c r="N85" s="421" t="n"/>
      <c r="O85" s="421" t="n"/>
      <c r="P85" s="421" t="n"/>
      <c r="Q85" s="421" t="n"/>
      <c r="R85" s="270" t="inlineStr">
        <is>
          <t>x</t>
        </is>
      </c>
      <c r="S85" s="421" t="n"/>
      <c r="T85" s="421" t="n"/>
      <c r="U85" s="421" t="inlineStr">
        <is>
          <t>x</t>
        </is>
      </c>
      <c r="V85" s="421" t="n"/>
      <c r="W85" s="421" t="inlineStr">
        <is>
          <t>x</t>
        </is>
      </c>
      <c r="X85" s="421" t="n"/>
      <c r="Y85" s="421" t="inlineStr">
        <is>
          <t>x</t>
        </is>
      </c>
      <c r="Z85" s="421" t="n"/>
      <c r="AA85" s="421" t="n"/>
      <c r="AB85" s="421" t="inlineStr">
        <is>
          <t>x</t>
        </is>
      </c>
      <c r="AC85" s="421" t="n"/>
      <c r="AD85" s="421" t="n"/>
      <c r="AE85" s="421" t="n"/>
      <c r="AF85" s="421" t="n"/>
      <c r="AG85" s="421" t="n"/>
      <c r="AH85" s="421" t="n"/>
      <c r="AI85" s="421" t="n"/>
      <c r="AJ85" s="297" t="n"/>
      <c r="AK85" s="297" t="n"/>
      <c r="AL85" s="284" t="n"/>
      <c r="AM85" s="297" t="n"/>
      <c r="AN85" s="285" t="n"/>
      <c r="AO85" s="297" t="n"/>
      <c r="AP85" s="297" t="n"/>
      <c r="AQ85" s="297" t="n"/>
      <c r="AR85" s="297" t="n"/>
      <c r="AS85" s="297" t="n"/>
      <c r="AT85" s="285" t="inlineStr">
        <is>
          <t>0</t>
        </is>
      </c>
      <c r="AU85" s="297" t="inlineStr">
        <is>
          <t>12</t>
        </is>
      </c>
      <c r="AV85" s="297" t="inlineStr">
        <is>
          <t>0</t>
        </is>
      </c>
      <c r="AW85" s="297" t="inlineStr">
        <is>
          <t>0</t>
        </is>
      </c>
      <c r="AX85" s="297" t="inlineStr">
        <is>
          <t>0</t>
        </is>
      </c>
      <c r="AY85" s="286" t="inlineStr">
        <is>
          <t>0</t>
        </is>
      </c>
      <c r="AZ85" s="286" t="inlineStr">
        <is>
          <t>0</t>
        </is>
      </c>
      <c r="BA85" s="287" t="inlineStr">
        <is>
          <t>0</t>
        </is>
      </c>
      <c r="BB85" s="286" t="inlineStr">
        <is>
          <t>0</t>
        </is>
      </c>
      <c r="BC85" s="286" t="inlineStr">
        <is>
          <t>5</t>
        </is>
      </c>
      <c r="BD85" s="286" t="inlineStr">
        <is>
          <t>3</t>
        </is>
      </c>
      <c r="BE85" s="286" t="inlineStr">
        <is>
          <t>0</t>
        </is>
      </c>
      <c r="BF85" s="286" t="inlineStr">
        <is>
          <t>0</t>
        </is>
      </c>
      <c r="BG85" s="286" t="inlineStr">
        <is>
          <t>0</t>
        </is>
      </c>
      <c r="BH85" s="297" t="inlineStr">
        <is>
          <t>0</t>
        </is>
      </c>
      <c r="BI85" s="297" t="inlineStr">
        <is>
          <t>0</t>
        </is>
      </c>
      <c r="BJ85" s="297" t="inlineStr">
        <is>
          <t>0</t>
        </is>
      </c>
      <c r="BK85" s="297" t="inlineStr">
        <is>
          <t>0</t>
        </is>
      </c>
      <c r="BL85" s="297" t="inlineStr">
        <is>
          <t>5</t>
        </is>
      </c>
      <c r="BM85" s="297" t="inlineStr">
        <is>
          <t>0</t>
        </is>
      </c>
      <c r="BN85" s="297" t="inlineStr">
        <is>
          <t>0</t>
        </is>
      </c>
      <c r="BO85" s="285" t="inlineStr">
        <is>
          <t>0</t>
        </is>
      </c>
      <c r="BP85" s="297" t="inlineStr">
        <is>
          <t>0</t>
        </is>
      </c>
      <c r="BQ85" s="297" t="inlineStr">
        <is>
          <t>0</t>
        </is>
      </c>
      <c r="BR85" s="297" t="inlineStr">
        <is>
          <t>0</t>
        </is>
      </c>
      <c r="BS85" s="297" t="inlineStr">
        <is>
          <t>0</t>
        </is>
      </c>
      <c r="BT85" s="297" t="inlineStr">
        <is>
          <t>0</t>
        </is>
      </c>
      <c r="BU85" s="297" t="inlineStr">
        <is>
          <t>0</t>
        </is>
      </c>
      <c r="BV85" s="297" t="inlineStr">
        <is>
          <t>12</t>
        </is>
      </c>
      <c r="BW85" s="288" t="inlineStr">
        <is>
          <t>0</t>
        </is>
      </c>
      <c r="BX85" s="276">
        <f>SUM(IF(COUNTIF(#REF!, "*1.*"), 2, 0), IF(COUNTIF(#REF!, "*2.*"), 2, 0), IF(COUNTIF(#REF!, "*3.*"), 2, 0), IF(COUNTIF(#REF!, "*4.*"), 2, 0), IF(COUNTIF(#REF!, "*5.*"), 2, 0), IF(COUNTIF(#REF!, "*6.*"), 2, 0))</f>
        <v/>
      </c>
      <c r="BY85" s="277">
        <f t="array" ref="BY85">SUM(VALUE(AT85),VALUE(AU85),VALUE(AV85),VALUE(AW85),VALUE(AX85),VALUE(AY85),VALUE(AZ85),VALUE(BB85),VALUE(BC85),VALUE(BD85),VALUE(BE85),VALUE(BF85),VALUE(BG85),VALUE(BH85),VALUE(BI85),VALUE(BJ85),VALUE(BK85),VALUE(BL85),VALUE(BM85),VALUE(BN85),VALUE(BO85),VALUE(BP85),VALUE(BQ85),VALUE(BR85),VALUE(BS85),VALUE(BT85),VALUE(BU85),VALUE(BV85),VALUE(BW85))</f>
        <v/>
      </c>
      <c r="BZ85" s="307" t="n"/>
      <c r="CA85" s="307" t="n"/>
      <c r="CB85" s="307" t="n"/>
      <c r="CC85" s="307" t="n"/>
      <c r="CD85" s="307" t="n"/>
      <c r="CE85" s="307" t="n"/>
      <c r="CF85" s="307" t="n"/>
      <c r="CG85" s="307" t="n"/>
      <c r="CH85" s="307" t="n"/>
      <c r="CI85" s="307" t="n"/>
      <c r="CJ85" s="307" t="n"/>
      <c r="CK85" s="307" t="n"/>
      <c r="CL85" s="307" t="n"/>
      <c r="CM85" s="307" t="n"/>
      <c r="CN85" s="307" t="n"/>
      <c r="CO85" s="307" t="n"/>
      <c r="CP85" s="307" t="n"/>
      <c r="CQ85" s="307" t="n"/>
      <c r="CR85" s="279" t="n">
        <v>37</v>
      </c>
      <c r="CS85" s="280">
        <f>AVERAGE(Value(BY85),value(CR85))</f>
        <v/>
      </c>
      <c r="CT85" s="421">
        <f>(IF(OR(MediaScorecard!BH86="x", MediaScorecard!BI86="x",MediaScorecard!BJ86="x",MediaScorecard!BK86="x",MediaScorecard!BL86="x"),1, 2))</f>
        <v/>
      </c>
      <c r="CU85" s="308" t="n"/>
      <c r="CV85" s="308" t="n"/>
      <c r="CW85" s="308" t="n"/>
      <c r="CX85" s="309" t="n"/>
      <c r="CY85" s="308" t="n"/>
      <c r="CZ85" s="308" t="n"/>
      <c r="DA85" s="308" t="n"/>
    </row>
    <row r="86" ht="21" customHeight="1" s="590">
      <c r="A86" s="421" t="inlineStr">
        <is>
          <t>BauMagazin</t>
        </is>
      </c>
      <c r="B86" s="265" t="inlineStr">
        <is>
          <t>baumagazin-online.de: John Deere und Trimble kooperieren</t>
        </is>
      </c>
      <c r="C86" s="266" t="n">
        <v>45684</v>
      </c>
      <c r="D86" s="267" t="inlineStr">
        <is>
          <t>Q1</t>
        </is>
      </c>
      <c r="E86" s="267" t="inlineStr">
        <is>
          <t>DE</t>
        </is>
      </c>
      <c r="F86" s="268" t="inlineStr">
        <is>
          <t>EMEA</t>
        </is>
      </c>
      <c r="G86" s="421" t="inlineStr">
        <is>
          <t>x</t>
        </is>
      </c>
      <c r="H86" s="269" t="n"/>
      <c r="I86" s="421" t="n"/>
      <c r="J86" s="421" t="n"/>
      <c r="K86" s="421" t="n"/>
      <c r="L86" s="421" t="n"/>
      <c r="M86" s="421" t="n"/>
      <c r="N86" s="421" t="n"/>
      <c r="O86" s="421" t="n"/>
      <c r="P86" s="421" t="n"/>
      <c r="Q86" s="421" t="n"/>
      <c r="R86" s="270" t="inlineStr">
        <is>
          <t>x</t>
        </is>
      </c>
      <c r="S86" s="421" t="inlineStr">
        <is>
          <t>x</t>
        </is>
      </c>
      <c r="T86" s="421" t="n"/>
      <c r="U86" s="421" t="n"/>
      <c r="V86" s="421" t="n"/>
      <c r="W86" s="421" t="n"/>
      <c r="X86" s="421" t="n"/>
      <c r="Y86" s="421" t="n"/>
      <c r="Z86" s="421" t="n"/>
      <c r="AA86" s="421" t="inlineStr">
        <is>
          <t>x</t>
        </is>
      </c>
      <c r="AB86" s="421" t="n"/>
      <c r="AC86" s="421" t="n"/>
      <c r="AD86" s="421" t="n"/>
      <c r="AE86" s="421" t="n"/>
      <c r="AF86" s="421" t="n"/>
      <c r="AG86" s="421" t="n"/>
      <c r="AH86" s="421" t="n"/>
      <c r="AI86" s="421" t="n"/>
      <c r="AJ86" s="297" t="n"/>
      <c r="AK86" s="297" t="n"/>
      <c r="AL86" s="284" t="n"/>
      <c r="AM86" s="297" t="n"/>
      <c r="AN86" s="285" t="n"/>
      <c r="AO86" s="297" t="n"/>
      <c r="AP86" s="297" t="n"/>
      <c r="AQ86" s="297" t="n"/>
      <c r="AR86" s="297" t="n"/>
      <c r="AS86" s="297" t="n"/>
      <c r="AT86" s="285" t="inlineStr">
        <is>
          <t>0</t>
        </is>
      </c>
      <c r="AU86" s="297" t="inlineStr">
        <is>
          <t>0</t>
        </is>
      </c>
      <c r="AV86" s="297" t="inlineStr">
        <is>
          <t>0</t>
        </is>
      </c>
      <c r="AW86" s="297" t="inlineStr">
        <is>
          <t>0</t>
        </is>
      </c>
      <c r="AX86" s="297" t="inlineStr">
        <is>
          <t>0</t>
        </is>
      </c>
      <c r="AY86" s="286" t="inlineStr">
        <is>
          <t>2</t>
        </is>
      </c>
      <c r="AZ86" s="286" t="inlineStr">
        <is>
          <t>0</t>
        </is>
      </c>
      <c r="BA86" s="287" t="inlineStr">
        <is>
          <t>0</t>
        </is>
      </c>
      <c r="BB86" s="286" t="inlineStr">
        <is>
          <t>0</t>
        </is>
      </c>
      <c r="BC86" s="286" t="inlineStr">
        <is>
          <t>0</t>
        </is>
      </c>
      <c r="BD86" s="286" t="inlineStr">
        <is>
          <t>0</t>
        </is>
      </c>
      <c r="BE86" s="286" t="inlineStr">
        <is>
          <t>3</t>
        </is>
      </c>
      <c r="BF86" s="286" t="inlineStr">
        <is>
          <t>0</t>
        </is>
      </c>
      <c r="BG86" s="286" t="inlineStr">
        <is>
          <t>0</t>
        </is>
      </c>
      <c r="BH86" s="297" t="inlineStr">
        <is>
          <t>0</t>
        </is>
      </c>
      <c r="BI86" s="297" t="inlineStr">
        <is>
          <t>0</t>
        </is>
      </c>
      <c r="BJ86" s="297" t="inlineStr">
        <is>
          <t>0</t>
        </is>
      </c>
      <c r="BK86" s="297" t="inlineStr">
        <is>
          <t>0</t>
        </is>
      </c>
      <c r="BL86" s="297" t="inlineStr">
        <is>
          <t>5</t>
        </is>
      </c>
      <c r="BM86" s="297" t="inlineStr">
        <is>
          <t>0</t>
        </is>
      </c>
      <c r="BN86" s="297" t="inlineStr">
        <is>
          <t>0</t>
        </is>
      </c>
      <c r="BO86" s="285" t="inlineStr">
        <is>
          <t>0</t>
        </is>
      </c>
      <c r="BP86" s="297" t="inlineStr">
        <is>
          <t>0</t>
        </is>
      </c>
      <c r="BQ86" s="297" t="inlineStr">
        <is>
          <t>12</t>
        </is>
      </c>
      <c r="BR86" s="297" t="inlineStr">
        <is>
          <t>0</t>
        </is>
      </c>
      <c r="BS86" s="297" t="inlineStr">
        <is>
          <t>0</t>
        </is>
      </c>
      <c r="BT86" s="297" t="inlineStr">
        <is>
          <t>0</t>
        </is>
      </c>
      <c r="BU86" s="297" t="inlineStr">
        <is>
          <t>0</t>
        </is>
      </c>
      <c r="BV86" s="297" t="inlineStr">
        <is>
          <t>0</t>
        </is>
      </c>
      <c r="BW86" s="288" t="inlineStr">
        <is>
          <t>12</t>
        </is>
      </c>
      <c r="BX86" s="276">
        <f>SUM(IF(COUNTIF(#REF!, "*1.*"), 2, 0), IF(COUNTIF(#REF!, "*2.*"), 2, 0), IF(COUNTIF(#REF!, "*3.*"), 2, 0), IF(COUNTIF(#REF!, "*4.*"), 2, 0), IF(COUNTIF(#REF!, "*5.*"), 2, 0), IF(COUNTIF(#REF!, "*6.*"), 2, 0))</f>
        <v/>
      </c>
      <c r="BY86" s="277">
        <f t="array" ref="BY86">SUM(VALUE(AT86),VALUE(AU86),VALUE(AV86),VALUE(AW86),VALUE(AX86),VALUE(AY86),VALUE(AZ86),VALUE(BB86),VALUE(BC86),VALUE(BD86),VALUE(BE86),VALUE(BF86),VALUE(BG86),VALUE(BH86),VALUE(BI86),VALUE(BJ86),VALUE(BK86),VALUE(BL86),VALUE(BM86),VALUE(BN86),VALUE(BO86),VALUE(BP86),VALUE(BQ86),VALUE(BR86),VALUE(BS86),VALUE(BT86),VALUE(BU86),VALUE(BV86),VALUE(BW86))</f>
        <v/>
      </c>
      <c r="BZ86" s="307" t="n"/>
      <c r="CA86" s="307" t="n"/>
      <c r="CB86" s="307" t="n"/>
      <c r="CC86" s="307" t="n"/>
      <c r="CD86" s="307" t="n"/>
      <c r="CE86" s="307" t="n"/>
      <c r="CF86" s="307" t="n"/>
      <c r="CG86" s="307" t="n"/>
      <c r="CH86" s="307" t="n"/>
      <c r="CI86" s="307" t="n"/>
      <c r="CJ86" s="307" t="n"/>
      <c r="CK86" s="307" t="n"/>
      <c r="CL86" s="307" t="n"/>
      <c r="CM86" s="307" t="n"/>
      <c r="CN86" s="307" t="n"/>
      <c r="CO86" s="307" t="n"/>
      <c r="CP86" s="307" t="n"/>
      <c r="CQ86" s="307" t="n"/>
      <c r="CR86" s="279" t="n">
        <v>21</v>
      </c>
      <c r="CS86" s="280">
        <f>AVERAGE(Value(BY86),value(CR86))</f>
        <v/>
      </c>
      <c r="CT86" s="421">
        <f>(IF(OR(MediaScorecard!BH87="x", MediaScorecard!BI87="x",MediaScorecard!BJ87="x",MediaScorecard!BK87="x",MediaScorecard!BL87="x"),1, 2))</f>
        <v/>
      </c>
      <c r="CU86" s="308" t="n"/>
      <c r="CV86" s="308" t="n"/>
      <c r="CW86" s="308" t="n"/>
      <c r="CX86" s="309" t="n"/>
      <c r="CY86" s="308" t="n"/>
      <c r="CZ86" s="308" t="n"/>
      <c r="DA86" s="308" t="n"/>
    </row>
    <row r="87" ht="21" customHeight="1" s="590">
      <c r="A87" s="421" t="inlineStr">
        <is>
          <t>Techie Mag</t>
        </is>
      </c>
      <c r="B87" s="265" t="inlineStr">
        <is>
          <t>Best 3Dd modelling software of 2025</t>
        </is>
      </c>
      <c r="C87" s="266" t="n">
        <v>45692</v>
      </c>
      <c r="D87" s="267" t="inlineStr">
        <is>
          <t>Q1</t>
        </is>
      </c>
      <c r="E87" s="267" t="inlineStr">
        <is>
          <t>UK</t>
        </is>
      </c>
      <c r="F87" s="268" t="inlineStr">
        <is>
          <t>EMEA</t>
        </is>
      </c>
      <c r="G87" s="421" t="n"/>
      <c r="H87" s="269" t="inlineStr">
        <is>
          <t>x</t>
        </is>
      </c>
      <c r="I87" s="421" t="n"/>
      <c r="J87" s="421" t="n"/>
      <c r="K87" s="421" t="inlineStr">
        <is>
          <t>x</t>
        </is>
      </c>
      <c r="L87" s="421" t="n"/>
      <c r="M87" s="421" t="n"/>
      <c r="N87" s="421" t="n"/>
      <c r="O87" s="421" t="n"/>
      <c r="P87" s="421" t="n"/>
      <c r="Q87" s="421" t="n"/>
      <c r="R87" s="270" t="n"/>
      <c r="S87" s="421" t="n"/>
      <c r="T87" s="421" t="n"/>
      <c r="U87" s="421" t="n"/>
      <c r="V87" s="421" t="n"/>
      <c r="W87" s="421" t="n"/>
      <c r="X87" s="421" t="n"/>
      <c r="Y87" s="421" t="n"/>
      <c r="Z87" s="421" t="n"/>
      <c r="AA87" s="421" t="n"/>
      <c r="AB87" s="421" t="n"/>
      <c r="AC87" s="421" t="n"/>
      <c r="AD87" s="421" t="n"/>
      <c r="AE87" s="421" t="n"/>
      <c r="AF87" s="421" t="n"/>
      <c r="AG87" s="421" t="n"/>
      <c r="AH87" s="421" t="n"/>
      <c r="AI87" s="421" t="n"/>
      <c r="AJ87" s="297" t="n"/>
      <c r="AK87" s="297" t="n"/>
      <c r="AL87" s="284" t="n"/>
      <c r="AM87" s="297" t="n"/>
      <c r="AN87" s="285" t="n"/>
      <c r="AO87" s="297" t="n"/>
      <c r="AP87" s="297" t="n"/>
      <c r="AQ87" s="297" t="n"/>
      <c r="AR87" s="297" t="n"/>
      <c r="AS87" s="297" t="n"/>
      <c r="AT87" s="285" t="inlineStr">
        <is>
          <t>0</t>
        </is>
      </c>
      <c r="AU87" s="297" t="inlineStr">
        <is>
          <t>12</t>
        </is>
      </c>
      <c r="AV87" s="297" t="inlineStr">
        <is>
          <t>0</t>
        </is>
      </c>
      <c r="AW87" s="297" t="inlineStr">
        <is>
          <t>0</t>
        </is>
      </c>
      <c r="AX87" s="297" t="inlineStr">
        <is>
          <t>0</t>
        </is>
      </c>
      <c r="AY87" s="286" t="inlineStr">
        <is>
          <t>0</t>
        </is>
      </c>
      <c r="AZ87" s="286" t="inlineStr">
        <is>
          <t>0</t>
        </is>
      </c>
      <c r="BA87" s="287" t="inlineStr">
        <is>
          <t>0</t>
        </is>
      </c>
      <c r="BB87" s="286" t="inlineStr">
        <is>
          <t>0</t>
        </is>
      </c>
      <c r="BC87" s="286" t="inlineStr">
        <is>
          <t>0</t>
        </is>
      </c>
      <c r="BD87" s="286" t="inlineStr">
        <is>
          <t>0</t>
        </is>
      </c>
      <c r="BE87" s="286" t="inlineStr">
        <is>
          <t>0</t>
        </is>
      </c>
      <c r="BF87" s="286" t="inlineStr">
        <is>
          <t>0</t>
        </is>
      </c>
      <c r="BG87" s="286" t="inlineStr">
        <is>
          <t>0</t>
        </is>
      </c>
      <c r="BH87" s="297" t="inlineStr">
        <is>
          <t>0</t>
        </is>
      </c>
      <c r="BI87" s="297" t="inlineStr">
        <is>
          <t>0</t>
        </is>
      </c>
      <c r="BJ87" s="297" t="inlineStr">
        <is>
          <t>0</t>
        </is>
      </c>
      <c r="BK87" s="297" t="inlineStr">
        <is>
          <t>0</t>
        </is>
      </c>
      <c r="BL87" s="297" t="inlineStr">
        <is>
          <t>0</t>
        </is>
      </c>
      <c r="BM87" s="297" t="inlineStr">
        <is>
          <t>3</t>
        </is>
      </c>
      <c r="BN87" s="297" t="inlineStr">
        <is>
          <t>0</t>
        </is>
      </c>
      <c r="BO87" s="285" t="inlineStr">
        <is>
          <t>0</t>
        </is>
      </c>
      <c r="BP87" s="297" t="inlineStr">
        <is>
          <t>0</t>
        </is>
      </c>
      <c r="BQ87" s="297" t="inlineStr">
        <is>
          <t>0</t>
        </is>
      </c>
      <c r="BR87" s="297" t="inlineStr">
        <is>
          <t>0</t>
        </is>
      </c>
      <c r="BS87" s="297" t="inlineStr">
        <is>
          <t>0</t>
        </is>
      </c>
      <c r="BT87" s="297" t="inlineStr">
        <is>
          <t>0</t>
        </is>
      </c>
      <c r="BU87" s="297" t="inlineStr">
        <is>
          <t>0</t>
        </is>
      </c>
      <c r="BV87" s="297" t="inlineStr">
        <is>
          <t>0</t>
        </is>
      </c>
      <c r="BW87" s="288" t="inlineStr">
        <is>
          <t>0</t>
        </is>
      </c>
      <c r="BX87" s="276">
        <f>SUM(IF(COUNTIF(#REF!, "*1.*"), 2, 0), IF(COUNTIF(#REF!, "*2.*"), 2, 0), IF(COUNTIF(#REF!, "*3.*"), 2, 0), IF(COUNTIF(#REF!, "*4.*"), 2, 0), IF(COUNTIF(#REF!, "*5.*"), 2, 0), IF(COUNTIF(#REF!, "*6.*"), 2, 0))</f>
        <v/>
      </c>
      <c r="BY87" s="277">
        <f t="array" ref="BY87">SUM(VALUE(AT87),VALUE(AU87),VALUE(AV87),VALUE(AW87),VALUE(AX87),VALUE(AY87),VALUE(AZ87),VALUE(BB87),VALUE(BC87),VALUE(BD87),VALUE(BE87),VALUE(BF87),VALUE(BG87),VALUE(BH87),VALUE(BI87),VALUE(BJ87),VALUE(BK87),VALUE(BL87),VALUE(BM87),VALUE(BN87),VALUE(BO87),VALUE(BP87),VALUE(BQ87),VALUE(BR87),VALUE(BS87),VALUE(BT87),VALUE(BU87),VALUE(BV87),VALUE(BW87))</f>
        <v/>
      </c>
      <c r="BZ87" s="307" t="n"/>
      <c r="CA87" s="307" t="n"/>
      <c r="CB87" s="307" t="n"/>
      <c r="CC87" s="307" t="n"/>
      <c r="CD87" s="307" t="n"/>
      <c r="CE87" s="307" t="n"/>
      <c r="CF87" s="307" t="n"/>
      <c r="CG87" s="307" t="n"/>
      <c r="CH87" s="307" t="n"/>
      <c r="CI87" s="307" t="n"/>
      <c r="CJ87" s="307" t="n"/>
      <c r="CK87" s="307" t="n"/>
      <c r="CL87" s="307" t="n"/>
      <c r="CM87" s="307" t="n"/>
      <c r="CN87" s="307" t="n"/>
      <c r="CO87" s="307" t="n"/>
      <c r="CP87" s="307" t="n"/>
      <c r="CQ87" s="307" t="n"/>
      <c r="CR87" s="279" t="n">
        <v>2</v>
      </c>
      <c r="CS87" s="280">
        <f>AVERAGE(Value(BY87),value(CR87))</f>
        <v/>
      </c>
      <c r="CT87" s="421">
        <f>(IF(OR(MediaScorecard!BH88="x", MediaScorecard!BI88="x",MediaScorecard!BJ88="x",MediaScorecard!BK88="x",MediaScorecard!BL88="x"),1, 2))</f>
        <v/>
      </c>
      <c r="CU87" s="308" t="n"/>
      <c r="CV87" s="308" t="n"/>
      <c r="CW87" s="308" t="n"/>
      <c r="CX87" s="309" t="n"/>
      <c r="CY87" s="308" t="n"/>
      <c r="CZ87" s="308" t="n"/>
      <c r="DA87" s="308" t="n"/>
    </row>
    <row r="88" ht="21" customHeight="1" s="590">
      <c r="A88" s="421" t="inlineStr">
        <is>
          <t>Electrical Wholesales Magazine</t>
        </is>
      </c>
      <c r="B88" s="265" t="inlineStr">
        <is>
          <t>Building Safety Act 2020</t>
        </is>
      </c>
      <c r="C88" s="266" t="n">
        <v>45691</v>
      </c>
      <c r="D88" s="267" t="inlineStr">
        <is>
          <t>Q1</t>
        </is>
      </c>
      <c r="E88" s="267" t="inlineStr">
        <is>
          <t>UK</t>
        </is>
      </c>
      <c r="F88" s="268" t="inlineStr">
        <is>
          <t>EMEA</t>
        </is>
      </c>
      <c r="G88" s="421" t="n"/>
      <c r="H88" s="269" t="inlineStr">
        <is>
          <t>x</t>
        </is>
      </c>
      <c r="I88" s="421" t="n"/>
      <c r="J88" s="421" t="inlineStr">
        <is>
          <t>x</t>
        </is>
      </c>
      <c r="K88" s="421" t="n"/>
      <c r="L88" s="421" t="n"/>
      <c r="M88" s="421" t="n"/>
      <c r="N88" s="421" t="n"/>
      <c r="O88" s="421" t="n"/>
      <c r="P88" s="421" t="n"/>
      <c r="Q88" s="421" t="n"/>
      <c r="R88" s="270" t="n"/>
      <c r="S88" s="421" t="n"/>
      <c r="T88" s="421" t="n"/>
      <c r="U88" s="421" t="n"/>
      <c r="V88" s="421" t="n"/>
      <c r="W88" s="421" t="n"/>
      <c r="X88" s="421" t="n"/>
      <c r="Y88" s="421" t="n"/>
      <c r="Z88" s="421" t="n"/>
      <c r="AA88" s="421" t="n"/>
      <c r="AB88" s="421" t="n"/>
      <c r="AC88" s="421" t="n"/>
      <c r="AD88" s="421" t="n"/>
      <c r="AE88" s="421" t="n"/>
      <c r="AF88" s="421" t="n"/>
      <c r="AG88" s="421" t="n"/>
      <c r="AH88" s="421" t="n"/>
      <c r="AI88" s="421" t="n"/>
      <c r="AJ88" s="297" t="n"/>
      <c r="AK88" s="297" t="n"/>
      <c r="AL88" s="284" t="n"/>
      <c r="AM88" s="297" t="n"/>
      <c r="AN88" s="285" t="n"/>
      <c r="AO88" s="297" t="n"/>
      <c r="AP88" s="297" t="n"/>
      <c r="AQ88" s="297" t="n"/>
      <c r="AR88" s="297" t="n"/>
      <c r="AS88" s="297" t="n"/>
      <c r="AT88" s="285" t="inlineStr">
        <is>
          <t>10</t>
        </is>
      </c>
      <c r="AU88" s="297" t="inlineStr">
        <is>
          <t>0</t>
        </is>
      </c>
      <c r="AV88" s="297" t="inlineStr">
        <is>
          <t>0</t>
        </is>
      </c>
      <c r="AW88" s="297" t="inlineStr">
        <is>
          <t>0</t>
        </is>
      </c>
      <c r="AX88" s="297" t="inlineStr">
        <is>
          <t>0</t>
        </is>
      </c>
      <c r="AY88" s="286" t="inlineStr">
        <is>
          <t>0</t>
        </is>
      </c>
      <c r="AZ88" s="286" t="inlineStr">
        <is>
          <t>0</t>
        </is>
      </c>
      <c r="BA88" s="287" t="inlineStr">
        <is>
          <t>0</t>
        </is>
      </c>
      <c r="BB88" s="286" t="inlineStr">
        <is>
          <t>0</t>
        </is>
      </c>
      <c r="BC88" s="286" t="inlineStr">
        <is>
          <t>5</t>
        </is>
      </c>
      <c r="BD88" s="286" t="inlineStr">
        <is>
          <t>0</t>
        </is>
      </c>
      <c r="BE88" s="286" t="inlineStr">
        <is>
          <t>0</t>
        </is>
      </c>
      <c r="BF88" s="286" t="inlineStr">
        <is>
          <t>0</t>
        </is>
      </c>
      <c r="BG88" s="286" t="inlineStr">
        <is>
          <t>0</t>
        </is>
      </c>
      <c r="BH88" s="297" t="inlineStr">
        <is>
          <t>0</t>
        </is>
      </c>
      <c r="BI88" s="297" t="inlineStr">
        <is>
          <t>0</t>
        </is>
      </c>
      <c r="BJ88" s="297" t="inlineStr">
        <is>
          <t>0</t>
        </is>
      </c>
      <c r="BK88" s="297" t="inlineStr">
        <is>
          <t>0</t>
        </is>
      </c>
      <c r="BL88" s="297" t="inlineStr">
        <is>
          <t>5</t>
        </is>
      </c>
      <c r="BM88" s="297" t="inlineStr">
        <is>
          <t>0</t>
        </is>
      </c>
      <c r="BN88" s="297" t="inlineStr">
        <is>
          <t>0</t>
        </is>
      </c>
      <c r="BO88" s="285" t="inlineStr">
        <is>
          <t>0</t>
        </is>
      </c>
      <c r="BP88" s="297" t="inlineStr">
        <is>
          <t>0</t>
        </is>
      </c>
      <c r="BQ88" s="297" t="inlineStr">
        <is>
          <t>0</t>
        </is>
      </c>
      <c r="BR88" s="297" t="inlineStr">
        <is>
          <t>0</t>
        </is>
      </c>
      <c r="BS88" s="297" t="inlineStr">
        <is>
          <t>0</t>
        </is>
      </c>
      <c r="BT88" s="297" t="inlineStr">
        <is>
          <t>0</t>
        </is>
      </c>
      <c r="BU88" s="297" t="inlineStr">
        <is>
          <t>0</t>
        </is>
      </c>
      <c r="BV88" s="297" t="inlineStr">
        <is>
          <t>0</t>
        </is>
      </c>
      <c r="BW88" s="288" t="inlineStr">
        <is>
          <t>0</t>
        </is>
      </c>
      <c r="BX88" s="276">
        <f>SUM(IF(COUNTIF(#REF!, "*1.*"), 2, 0), IF(COUNTIF(#REF!, "*2.*"), 2, 0), IF(COUNTIF(#REF!, "*3.*"), 2, 0), IF(COUNTIF(#REF!, "*4.*"), 2, 0), IF(COUNTIF(#REF!, "*5.*"), 2, 0), IF(COUNTIF(#REF!, "*6.*"), 2, 0))</f>
        <v/>
      </c>
      <c r="BY88" s="277">
        <f t="array" ref="BY88">SUM(VALUE(AT88),VALUE(AU88),VALUE(AV88),VALUE(AW88),VALUE(AX88),VALUE(AY88),VALUE(AZ88),VALUE(BB88),VALUE(BC88),VALUE(BD88),VALUE(BE88),VALUE(BF88),VALUE(BG88),VALUE(BH88),VALUE(BI88),VALUE(BJ88),VALUE(BK88),VALUE(BL88),VALUE(BM88),VALUE(BN88),VALUE(BO88),VALUE(BP88),VALUE(BQ88),VALUE(BR88),VALUE(BS88),VALUE(BT88),VALUE(BU88),VALUE(BV88),VALUE(BW88))</f>
        <v/>
      </c>
      <c r="BZ88" s="307" t="n"/>
      <c r="CA88" s="307" t="n"/>
      <c r="CB88" s="307" t="n"/>
      <c r="CC88" s="307" t="n"/>
      <c r="CD88" s="307" t="n"/>
      <c r="CE88" s="307" t="n"/>
      <c r="CF88" s="307" t="n"/>
      <c r="CG88" s="307" t="n"/>
      <c r="CH88" s="307" t="n"/>
      <c r="CI88" s="307" t="n"/>
      <c r="CJ88" s="307" t="n"/>
      <c r="CK88" s="307" t="n"/>
      <c r="CL88" s="307" t="n"/>
      <c r="CM88" s="307" t="n"/>
      <c r="CN88" s="307" t="n"/>
      <c r="CO88" s="307" t="n"/>
      <c r="CP88" s="307" t="n"/>
      <c r="CQ88" s="307" t="n"/>
      <c r="CR88" s="279" t="n">
        <v>33</v>
      </c>
      <c r="CS88" s="280">
        <f>AVERAGE(Value(BY88),value(CR88))</f>
        <v/>
      </c>
      <c r="CT88" s="421">
        <f>(IF(OR(MediaScorecard!BH89="x", MediaScorecard!BI89="x",MediaScorecard!BJ89="x",MediaScorecard!BK89="x",MediaScorecard!BL89="x"),1, 2))</f>
        <v/>
      </c>
      <c r="CU88" s="308" t="n"/>
      <c r="CV88" s="308" t="n"/>
      <c r="CW88" s="308" t="n"/>
      <c r="CX88" s="309" t="n"/>
      <c r="CY88" s="308" t="n"/>
      <c r="CZ88" s="308" t="n"/>
      <c r="DA88" s="308" t="n"/>
    </row>
    <row r="89" ht="21" customHeight="1" s="590">
      <c r="A89" s="421" t="inlineStr">
        <is>
          <t>Techno Retail</t>
        </is>
      </c>
      <c r="B89" s="265" t="inlineStr">
        <is>
          <t>Transporeon lancia un programma di app integrate per trasportatori</t>
        </is>
      </c>
      <c r="C89" s="266" t="n">
        <v>45691</v>
      </c>
      <c r="D89" s="267" t="inlineStr">
        <is>
          <t>Q1</t>
        </is>
      </c>
      <c r="E89" s="267" t="inlineStr">
        <is>
          <t>IT</t>
        </is>
      </c>
      <c r="F89" s="268" t="inlineStr">
        <is>
          <t>EMEA</t>
        </is>
      </c>
      <c r="G89" s="421" t="n"/>
      <c r="H89" s="269" t="n"/>
      <c r="I89" s="421" t="n"/>
      <c r="J89" s="421" t="n"/>
      <c r="K89" s="421" t="n"/>
      <c r="L89" s="421" t="n"/>
      <c r="M89" s="421" t="n"/>
      <c r="N89" s="421" t="n"/>
      <c r="O89" s="421" t="n"/>
      <c r="P89" s="421" t="n"/>
      <c r="Q89" s="421" t="n"/>
      <c r="R89" s="270" t="n"/>
      <c r="S89" s="421" t="n"/>
      <c r="T89" s="421" t="n"/>
      <c r="U89" s="421" t="n"/>
      <c r="V89" s="421" t="n"/>
      <c r="W89" s="421" t="n"/>
      <c r="X89" s="421" t="n"/>
      <c r="Y89" s="421" t="n"/>
      <c r="Z89" s="421" t="n"/>
      <c r="AA89" s="421" t="n"/>
      <c r="AB89" s="421" t="n"/>
      <c r="AC89" s="421" t="n"/>
      <c r="AD89" s="421" t="n"/>
      <c r="AE89" s="421" t="n"/>
      <c r="AF89" s="421" t="n"/>
      <c r="AG89" s="421" t="n"/>
      <c r="AH89" s="421" t="n"/>
      <c r="AI89" s="421" t="n"/>
      <c r="AJ89" s="297" t="n"/>
      <c r="AK89" s="297" t="n"/>
      <c r="AL89" s="284" t="n"/>
      <c r="AM89" s="297" t="n"/>
      <c r="AN89" s="285" t="inlineStr">
        <is>
          <t>x</t>
        </is>
      </c>
      <c r="AO89" s="297" t="n"/>
      <c r="AP89" s="297" t="n"/>
      <c r="AQ89" s="297" t="inlineStr">
        <is>
          <t>x</t>
        </is>
      </c>
      <c r="AR89" s="297" t="n"/>
      <c r="AS89" s="297" t="n"/>
      <c r="AT89" s="285" t="inlineStr">
        <is>
          <t>0</t>
        </is>
      </c>
      <c r="AU89" s="297" t="inlineStr">
        <is>
          <t>0</t>
        </is>
      </c>
      <c r="AV89" s="297" t="inlineStr">
        <is>
          <t>0</t>
        </is>
      </c>
      <c r="AW89" s="297" t="inlineStr">
        <is>
          <t>0</t>
        </is>
      </c>
      <c r="AX89" s="297" t="inlineStr">
        <is>
          <t>0</t>
        </is>
      </c>
      <c r="AY89" s="286" t="inlineStr">
        <is>
          <t>2</t>
        </is>
      </c>
      <c r="AZ89" s="286" t="inlineStr">
        <is>
          <t>0</t>
        </is>
      </c>
      <c r="BA89" s="287" t="inlineStr">
        <is>
          <t>0</t>
        </is>
      </c>
      <c r="BB89" s="286" t="inlineStr">
        <is>
          <t>0</t>
        </is>
      </c>
      <c r="BC89" s="286" t="inlineStr">
        <is>
          <t>0</t>
        </is>
      </c>
      <c r="BD89" s="286" t="inlineStr">
        <is>
          <t>0</t>
        </is>
      </c>
      <c r="BE89" s="286" t="inlineStr">
        <is>
          <t>0</t>
        </is>
      </c>
      <c r="BF89" s="286" t="inlineStr">
        <is>
          <t>0</t>
        </is>
      </c>
      <c r="BG89" s="286" t="inlineStr">
        <is>
          <t>0</t>
        </is>
      </c>
      <c r="BH89" s="297" t="inlineStr">
        <is>
          <t>0</t>
        </is>
      </c>
      <c r="BI89" s="297" t="inlineStr">
        <is>
          <t>0</t>
        </is>
      </c>
      <c r="BJ89" s="297" t="inlineStr">
        <is>
          <t>0</t>
        </is>
      </c>
      <c r="BK89" s="297" t="inlineStr">
        <is>
          <t>0</t>
        </is>
      </c>
      <c r="BL89" s="297" t="inlineStr">
        <is>
          <t>5</t>
        </is>
      </c>
      <c r="BM89" s="297" t="inlineStr">
        <is>
          <t>0</t>
        </is>
      </c>
      <c r="BN89" s="297" t="inlineStr">
        <is>
          <t>0</t>
        </is>
      </c>
      <c r="BO89" s="285" t="inlineStr">
        <is>
          <t>0</t>
        </is>
      </c>
      <c r="BP89" s="297" t="inlineStr">
        <is>
          <t>0</t>
        </is>
      </c>
      <c r="BQ89" s="297" t="inlineStr">
        <is>
          <t>0</t>
        </is>
      </c>
      <c r="BR89" s="297" t="inlineStr">
        <is>
          <t>0</t>
        </is>
      </c>
      <c r="BS89" s="297" t="inlineStr">
        <is>
          <t>12</t>
        </is>
      </c>
      <c r="BT89" s="297" t="inlineStr">
        <is>
          <t>0</t>
        </is>
      </c>
      <c r="BU89" s="297" t="inlineStr">
        <is>
          <t>0</t>
        </is>
      </c>
      <c r="BV89" s="297" t="inlineStr">
        <is>
          <t>0</t>
        </is>
      </c>
      <c r="BW89" s="288" t="inlineStr">
        <is>
          <t>0</t>
        </is>
      </c>
      <c r="BX89" s="276">
        <f>SUM(IF(COUNTIF(#REF!, "*1.*"), 2, 0), IF(COUNTIF(#REF!, "*2.*"), 2, 0), IF(COUNTIF(#REF!, "*3.*"), 2, 0), IF(COUNTIF(#REF!, "*4.*"), 2, 0), IF(COUNTIF(#REF!, "*5.*"), 2, 0), IF(COUNTIF(#REF!, "*6.*"), 2, 0))</f>
        <v/>
      </c>
      <c r="BY89" s="277">
        <f t="array" ref="BY89">SUM(VALUE(AT89),VALUE(AU89),VALUE(AV89),VALUE(AW89),VALUE(AX89),VALUE(AY89),VALUE(AZ89),VALUE(BB89),VALUE(BC89),VALUE(BD89),VALUE(BE89),VALUE(BF89),VALUE(BG89),VALUE(BH89),VALUE(BI89),VALUE(BJ89),VALUE(BK89),VALUE(BL89),VALUE(BM89),VALUE(BN89),VALUE(BO89),VALUE(BP89),VALUE(BQ89),VALUE(BR89),VALUE(BS89),VALUE(BT89),VALUE(BU89),VALUE(BV89),VALUE(BW89))</f>
        <v/>
      </c>
      <c r="BZ89" s="307" t="n"/>
      <c r="CA89" s="307" t="n"/>
      <c r="CB89" s="307" t="n"/>
      <c r="CC89" s="307" t="n"/>
      <c r="CD89" s="307" t="n"/>
      <c r="CE89" s="307" t="n"/>
      <c r="CF89" s="307" t="n"/>
      <c r="CG89" s="307" t="n"/>
      <c r="CH89" s="307" t="n"/>
      <c r="CI89" s="307" t="n"/>
      <c r="CJ89" s="307" t="n"/>
      <c r="CK89" s="307" t="n"/>
      <c r="CL89" s="307" t="n"/>
      <c r="CM89" s="307" t="n"/>
      <c r="CN89" s="307" t="n"/>
      <c r="CO89" s="307" t="n"/>
      <c r="CP89" s="307" t="n"/>
      <c r="CQ89" s="307" t="n"/>
      <c r="CR89" s="279" t="n">
        <v>27</v>
      </c>
      <c r="CS89" s="280">
        <f>AVERAGE(Value(BY89),value(CR89))</f>
        <v/>
      </c>
      <c r="CT89" s="421">
        <f>(IF(OR(MediaScorecard!BH90="x", MediaScorecard!BI90="x",MediaScorecard!BJ90="x",MediaScorecard!BK90="x",MediaScorecard!BL90="x"),1, 2))</f>
        <v/>
      </c>
      <c r="CU89" s="308" t="n"/>
      <c r="CV89" s="308" t="n"/>
      <c r="CW89" s="308" t="n"/>
      <c r="CX89" s="309" t="n"/>
      <c r="CY89" s="308" t="n"/>
      <c r="CZ89" s="308" t="n"/>
      <c r="DA89" s="308" t="n"/>
    </row>
    <row r="90" ht="21" customHeight="1" s="590">
      <c r="A90" s="421" t="inlineStr">
        <is>
          <t>Lectura Press</t>
        </is>
      </c>
      <c r="B90" s="265" t="inlineStr">
        <is>
          <t>Innovationsturbo gezündet - Caterpillar und Trimble erweitern ihr Joint Venture | LECTURA Press</t>
        </is>
      </c>
      <c r="C90" s="266" t="n">
        <v>45691</v>
      </c>
      <c r="D90" s="267" t="inlineStr">
        <is>
          <t>Q1</t>
        </is>
      </c>
      <c r="E90" s="267" t="inlineStr">
        <is>
          <t>DE</t>
        </is>
      </c>
      <c r="F90" s="268" t="inlineStr">
        <is>
          <t>EMEA</t>
        </is>
      </c>
      <c r="G90" s="421" t="inlineStr">
        <is>
          <t>x</t>
        </is>
      </c>
      <c r="H90" s="269" t="n"/>
      <c r="I90" s="421" t="n"/>
      <c r="J90" s="421" t="n"/>
      <c r="K90" s="421" t="n"/>
      <c r="L90" s="421" t="n"/>
      <c r="M90" s="421" t="n"/>
      <c r="N90" s="421" t="n"/>
      <c r="O90" s="421" t="n"/>
      <c r="P90" s="421" t="n"/>
      <c r="Q90" s="421" t="n"/>
      <c r="R90" s="270" t="inlineStr">
        <is>
          <t>x</t>
        </is>
      </c>
      <c r="S90" s="421" t="inlineStr">
        <is>
          <t>x</t>
        </is>
      </c>
      <c r="T90" s="421" t="n"/>
      <c r="U90" s="421" t="n"/>
      <c r="V90" s="421" t="n"/>
      <c r="W90" s="421" t="n"/>
      <c r="X90" s="421" t="n"/>
      <c r="Y90" s="421" t="n"/>
      <c r="Z90" s="421" t="n"/>
      <c r="AA90" s="421" t="n"/>
      <c r="AB90" s="421" t="n"/>
      <c r="AC90" s="421" t="n"/>
      <c r="AD90" s="421" t="n"/>
      <c r="AE90" s="421" t="n"/>
      <c r="AF90" s="421" t="n"/>
      <c r="AG90" s="421" t="n"/>
      <c r="AH90" s="421" t="n"/>
      <c r="AI90" s="421" t="n"/>
      <c r="AJ90" s="297" t="n"/>
      <c r="AK90" s="297" t="n"/>
      <c r="AL90" s="284" t="n"/>
      <c r="AM90" s="297" t="n"/>
      <c r="AN90" s="285" t="n"/>
      <c r="AO90" s="297" t="n"/>
      <c r="AP90" s="297" t="n"/>
      <c r="AQ90" s="297" t="n"/>
      <c r="AR90" s="297" t="n"/>
      <c r="AS90" s="297" t="n"/>
      <c r="AT90" s="285" t="inlineStr">
        <is>
          <t>0</t>
        </is>
      </c>
      <c r="AU90" s="297" t="inlineStr">
        <is>
          <t>0</t>
        </is>
      </c>
      <c r="AV90" s="297" t="inlineStr">
        <is>
          <t>0</t>
        </is>
      </c>
      <c r="AW90" s="297" t="inlineStr">
        <is>
          <t>0</t>
        </is>
      </c>
      <c r="AX90" s="297" t="inlineStr">
        <is>
          <t>0</t>
        </is>
      </c>
      <c r="AY90" s="286" t="inlineStr">
        <is>
          <t>2</t>
        </is>
      </c>
      <c r="AZ90" s="286" t="inlineStr">
        <is>
          <t>0</t>
        </is>
      </c>
      <c r="BA90" s="287" t="inlineStr">
        <is>
          <t>0</t>
        </is>
      </c>
      <c r="BB90" s="286" t="inlineStr">
        <is>
          <t>0</t>
        </is>
      </c>
      <c r="BC90" s="286" t="inlineStr">
        <is>
          <t>5</t>
        </is>
      </c>
      <c r="BD90" s="286" t="inlineStr">
        <is>
          <t>0</t>
        </is>
      </c>
      <c r="BE90" s="286" t="inlineStr">
        <is>
          <t>3</t>
        </is>
      </c>
      <c r="BF90" s="286" t="inlineStr">
        <is>
          <t>0</t>
        </is>
      </c>
      <c r="BG90" s="286" t="inlineStr">
        <is>
          <t>0</t>
        </is>
      </c>
      <c r="BH90" s="297" t="inlineStr">
        <is>
          <t>0</t>
        </is>
      </c>
      <c r="BI90" s="297" t="inlineStr">
        <is>
          <t>0</t>
        </is>
      </c>
      <c r="BJ90" s="297" t="inlineStr">
        <is>
          <t>0</t>
        </is>
      </c>
      <c r="BK90" s="297" t="inlineStr">
        <is>
          <t>0</t>
        </is>
      </c>
      <c r="BL90" s="297" t="inlineStr">
        <is>
          <t>5</t>
        </is>
      </c>
      <c r="BM90" s="297" t="inlineStr">
        <is>
          <t>0</t>
        </is>
      </c>
      <c r="BN90" s="297" t="inlineStr">
        <is>
          <t>0</t>
        </is>
      </c>
      <c r="BO90" s="285" t="inlineStr">
        <is>
          <t>0</t>
        </is>
      </c>
      <c r="BP90" s="297" t="inlineStr">
        <is>
          <t>0</t>
        </is>
      </c>
      <c r="BQ90" s="297" t="inlineStr">
        <is>
          <t>12</t>
        </is>
      </c>
      <c r="BR90" s="297" t="inlineStr">
        <is>
          <t>0</t>
        </is>
      </c>
      <c r="BS90" s="297" t="inlineStr">
        <is>
          <t>0</t>
        </is>
      </c>
      <c r="BT90" s="297" t="inlineStr">
        <is>
          <t>0</t>
        </is>
      </c>
      <c r="BU90" s="297" t="inlineStr">
        <is>
          <t>0</t>
        </is>
      </c>
      <c r="BV90" s="297" t="inlineStr">
        <is>
          <t>0</t>
        </is>
      </c>
      <c r="BW90" s="288" t="inlineStr">
        <is>
          <t>0</t>
        </is>
      </c>
      <c r="BX90" s="276">
        <f>SUM(IF(COUNTIF(#REF!, "*1.*"), 2, 0), IF(COUNTIF(#REF!, "*2.*"), 2, 0), IF(COUNTIF(#REF!, "*3.*"), 2, 0), IF(COUNTIF(#REF!, "*4.*"), 2, 0), IF(COUNTIF(#REF!, "*5.*"), 2, 0), IF(COUNTIF(#REF!, "*6.*"), 2, 0))</f>
        <v/>
      </c>
      <c r="BY90" s="277">
        <f t="array" ref="BY90">SUM(VALUE(AT90),VALUE(AU90),VALUE(AV90),VALUE(AW90),VALUE(AX90),VALUE(AY90),VALUE(AZ90),VALUE(BB90),VALUE(BC90),VALUE(BD90),VALUE(BE90),VALUE(BF90),VALUE(BG90),VALUE(BH90),VALUE(BI90),VALUE(BJ90),VALUE(BK90),VALUE(BL90),VALUE(BM90),VALUE(BN90),VALUE(BO90),VALUE(BP90),VALUE(BQ90),VALUE(BR90),VALUE(BS90),VALUE(BT90),VALUE(BU90),VALUE(BV90),VALUE(BW90))</f>
        <v/>
      </c>
      <c r="BZ90" s="307" t="n"/>
      <c r="CA90" s="307" t="n"/>
      <c r="CB90" s="307" t="n"/>
      <c r="CC90" s="307" t="n"/>
      <c r="CD90" s="307" t="n"/>
      <c r="CE90" s="307" t="n"/>
      <c r="CF90" s="307" t="n"/>
      <c r="CG90" s="307" t="n"/>
      <c r="CH90" s="307" t="n"/>
      <c r="CI90" s="307" t="n"/>
      <c r="CJ90" s="307" t="n"/>
      <c r="CK90" s="307" t="n"/>
      <c r="CL90" s="307" t="n"/>
      <c r="CM90" s="307" t="n"/>
      <c r="CN90" s="307" t="n"/>
      <c r="CO90" s="307" t="n"/>
      <c r="CP90" s="307" t="n"/>
      <c r="CQ90" s="307" t="n"/>
      <c r="CR90" s="279" t="n">
        <v>33</v>
      </c>
      <c r="CS90" s="280">
        <f>AVERAGE(Value(BY90),value(CR90))</f>
        <v/>
      </c>
      <c r="CT90" s="421">
        <f>(IF(OR(MediaScorecard!BH91="x", MediaScorecard!BI91="x",MediaScorecard!BJ91="x",MediaScorecard!BK91="x",MediaScorecard!BL91="x"),1, 2))</f>
        <v/>
      </c>
      <c r="CU90" s="308" t="n"/>
      <c r="CV90" s="308" t="n"/>
      <c r="CW90" s="308" t="n"/>
      <c r="CX90" s="309" t="n"/>
      <c r="CY90" s="308" t="n"/>
      <c r="CZ90" s="308" t="n"/>
      <c r="DA90" s="308" t="n"/>
    </row>
    <row r="91" ht="21" customHeight="1" s="590">
      <c r="A91" s="421" t="inlineStr">
        <is>
          <t>Truck Editions</t>
        </is>
      </c>
      <c r="B91" s="265" t="inlineStr">
        <is>
          <t>Un nouveau cadre d’intégration pour une meilleure interopérabilité des TMS - Truckeditions</t>
        </is>
      </c>
      <c r="C91" s="266" t="n">
        <v>45691</v>
      </c>
      <c r="D91" s="267" t="inlineStr">
        <is>
          <t>Q1</t>
        </is>
      </c>
      <c r="E91" s="267" t="inlineStr">
        <is>
          <t>FR</t>
        </is>
      </c>
      <c r="F91" s="268" t="inlineStr">
        <is>
          <t>EMEA</t>
        </is>
      </c>
      <c r="G91" s="421" t="n"/>
      <c r="H91" s="269" t="n"/>
      <c r="I91" s="421" t="n"/>
      <c r="J91" s="421" t="n"/>
      <c r="K91" s="421" t="n"/>
      <c r="L91" s="421" t="n"/>
      <c r="M91" s="421" t="n"/>
      <c r="N91" s="421" t="n"/>
      <c r="O91" s="421" t="n"/>
      <c r="P91" s="421" t="n"/>
      <c r="Q91" s="421" t="n"/>
      <c r="R91" s="270" t="n"/>
      <c r="S91" s="421" t="n"/>
      <c r="T91" s="421" t="n"/>
      <c r="U91" s="421" t="n"/>
      <c r="V91" s="421" t="n"/>
      <c r="W91" s="421" t="n"/>
      <c r="X91" s="421" t="n"/>
      <c r="Y91" s="421" t="n"/>
      <c r="Z91" s="421" t="n"/>
      <c r="AA91" s="421" t="n"/>
      <c r="AB91" s="421" t="n"/>
      <c r="AC91" s="421" t="n"/>
      <c r="AD91" s="421" t="n"/>
      <c r="AE91" s="421" t="n"/>
      <c r="AF91" s="421" t="n"/>
      <c r="AG91" s="421" t="n"/>
      <c r="AH91" s="421" t="n"/>
      <c r="AI91" s="421" t="n"/>
      <c r="AJ91" s="297" t="n"/>
      <c r="AK91" s="297" t="n"/>
      <c r="AL91" s="284" t="n"/>
      <c r="AM91" s="297" t="n"/>
      <c r="AN91" s="285" t="inlineStr">
        <is>
          <t>x</t>
        </is>
      </c>
      <c r="AO91" s="297" t="n"/>
      <c r="AP91" s="297" t="inlineStr">
        <is>
          <t>x</t>
        </is>
      </c>
      <c r="AQ91" s="297" t="n"/>
      <c r="AR91" s="297" t="n"/>
      <c r="AS91" s="297" t="n"/>
      <c r="AT91" s="285" t="inlineStr">
        <is>
          <t>0</t>
        </is>
      </c>
      <c r="AU91" s="297" t="inlineStr">
        <is>
          <t>0</t>
        </is>
      </c>
      <c r="AV91" s="297" t="inlineStr">
        <is>
          <t>0</t>
        </is>
      </c>
      <c r="AW91" s="297" t="inlineStr">
        <is>
          <t>0</t>
        </is>
      </c>
      <c r="AX91" s="297" t="inlineStr">
        <is>
          <t>0</t>
        </is>
      </c>
      <c r="AY91" s="286" t="inlineStr">
        <is>
          <t>2</t>
        </is>
      </c>
      <c r="AZ91" s="286" t="inlineStr">
        <is>
          <t>0</t>
        </is>
      </c>
      <c r="BA91" s="287" t="inlineStr">
        <is>
          <t>0</t>
        </is>
      </c>
      <c r="BB91" s="286" t="inlineStr">
        <is>
          <t>0</t>
        </is>
      </c>
      <c r="BC91" s="286" t="inlineStr">
        <is>
          <t>0</t>
        </is>
      </c>
      <c r="BD91" s="286" t="inlineStr">
        <is>
          <t>0</t>
        </is>
      </c>
      <c r="BE91" s="286" t="inlineStr">
        <is>
          <t>0</t>
        </is>
      </c>
      <c r="BF91" s="286" t="inlineStr">
        <is>
          <t>0</t>
        </is>
      </c>
      <c r="BG91" s="286" t="inlineStr">
        <is>
          <t>0</t>
        </is>
      </c>
      <c r="BH91" s="297" t="inlineStr">
        <is>
          <t>0</t>
        </is>
      </c>
      <c r="BI91" s="297" t="inlineStr">
        <is>
          <t>0</t>
        </is>
      </c>
      <c r="BJ91" s="297" t="inlineStr">
        <is>
          <t>0</t>
        </is>
      </c>
      <c r="BK91" s="297" t="inlineStr">
        <is>
          <t>0</t>
        </is>
      </c>
      <c r="BL91" s="297" t="inlineStr">
        <is>
          <t>5</t>
        </is>
      </c>
      <c r="BM91" s="297" t="inlineStr">
        <is>
          <t>0</t>
        </is>
      </c>
      <c r="BN91" s="297" t="inlineStr">
        <is>
          <t>0</t>
        </is>
      </c>
      <c r="BO91" s="285" t="inlineStr">
        <is>
          <t>0</t>
        </is>
      </c>
      <c r="BP91" s="297" t="inlineStr">
        <is>
          <t>0</t>
        </is>
      </c>
      <c r="BQ91" s="297" t="inlineStr">
        <is>
          <t>0</t>
        </is>
      </c>
      <c r="BR91" s="297" t="inlineStr">
        <is>
          <t>0</t>
        </is>
      </c>
      <c r="BS91" s="297" t="inlineStr">
        <is>
          <t>12</t>
        </is>
      </c>
      <c r="BT91" s="297" t="inlineStr">
        <is>
          <t>0</t>
        </is>
      </c>
      <c r="BU91" s="297" t="inlineStr">
        <is>
          <t>0</t>
        </is>
      </c>
      <c r="BV91" s="297" t="inlineStr">
        <is>
          <t>0</t>
        </is>
      </c>
      <c r="BW91" s="288" t="inlineStr">
        <is>
          <t>0</t>
        </is>
      </c>
      <c r="BX91" s="276">
        <f>SUM(IF(COUNTIF(#REF!, "*1.*"), 2, 0), IF(COUNTIF(#REF!, "*2.*"), 2, 0), IF(COUNTIF(#REF!, "*3.*"), 2, 0), IF(COUNTIF(#REF!, "*4.*"), 2, 0), IF(COUNTIF(#REF!, "*5.*"), 2, 0), IF(COUNTIF(#REF!, "*6.*"), 2, 0))</f>
        <v/>
      </c>
      <c r="BY91" s="277">
        <f t="array" ref="BY91">SUM(VALUE(AT91),VALUE(AU91),VALUE(AV91),VALUE(AW91),VALUE(AX91),VALUE(AY91),VALUE(AZ91),VALUE(BB91),VALUE(BC91),VALUE(BD91),VALUE(BE91),VALUE(BF91),VALUE(BG91),VALUE(BH91),VALUE(BI91),VALUE(BJ91),VALUE(BK91),VALUE(BL91),VALUE(BM91),VALUE(BN91),VALUE(BO91),VALUE(BP91),VALUE(BQ91),VALUE(BR91),VALUE(BS91),VALUE(BT91),VALUE(BU91),VALUE(BV91),VALUE(BW91))</f>
        <v/>
      </c>
      <c r="BZ91" s="307" t="n"/>
      <c r="CA91" s="307" t="n"/>
      <c r="CB91" s="307" t="n"/>
      <c r="CC91" s="307" t="n"/>
      <c r="CD91" s="307" t="n"/>
      <c r="CE91" s="307" t="n"/>
      <c r="CF91" s="307" t="n"/>
      <c r="CG91" s="307" t="n"/>
      <c r="CH91" s="307" t="n"/>
      <c r="CI91" s="307" t="n"/>
      <c r="CJ91" s="307" t="n"/>
      <c r="CK91" s="307" t="n"/>
      <c r="CL91" s="307" t="n"/>
      <c r="CM91" s="307" t="n"/>
      <c r="CN91" s="307" t="n"/>
      <c r="CO91" s="307" t="n"/>
      <c r="CP91" s="307" t="n"/>
      <c r="CQ91" s="307" t="n"/>
      <c r="CR91" s="279" t="inlineStr">
        <is>
          <t>0</t>
        </is>
      </c>
      <c r="CS91" s="280">
        <f>AVERAGE(Value(BY91),value(CR91))</f>
        <v/>
      </c>
      <c r="CT91" s="421">
        <f>(IF(OR(MediaScorecard!BH92="x", MediaScorecard!BI92="x",MediaScorecard!BJ92="x",MediaScorecard!BK92="x",MediaScorecard!BL92="x"),1, 2))</f>
        <v/>
      </c>
      <c r="CU91" s="308" t="n"/>
      <c r="CV91" s="308" t="n"/>
      <c r="CW91" s="308" t="n"/>
      <c r="CX91" s="309" t="n"/>
      <c r="CY91" s="308" t="n"/>
      <c r="CZ91" s="308" t="n"/>
      <c r="DA91" s="308" t="n"/>
    </row>
    <row r="92" ht="21" customHeight="1" s="590">
      <c r="A92" s="421" t="inlineStr">
        <is>
          <t>Intelligent Build.tech</t>
        </is>
      </c>
      <c r="B92" s="265" t="inlineStr">
        <is>
          <t>Trimble introduces new tiered subscription bundles for contractors to take advantage of civil construction technology – Intelligent Build.tech</t>
        </is>
      </c>
      <c r="C92" s="266" t="n">
        <v>45691</v>
      </c>
      <c r="D92" s="267" t="inlineStr">
        <is>
          <t>Q1</t>
        </is>
      </c>
      <c r="E92" s="267" t="inlineStr">
        <is>
          <t>UK</t>
        </is>
      </c>
      <c r="F92" s="268" t="inlineStr">
        <is>
          <t>EMEA</t>
        </is>
      </c>
      <c r="G92" s="421" t="n"/>
      <c r="H92" s="269" t="inlineStr">
        <is>
          <t>x</t>
        </is>
      </c>
      <c r="I92" s="421" t="n"/>
      <c r="J92" s="421" t="n"/>
      <c r="K92" s="421" t="n"/>
      <c r="L92" s="421" t="n"/>
      <c r="M92" s="421" t="n"/>
      <c r="N92" s="421" t="n"/>
      <c r="O92" s="421" t="n"/>
      <c r="P92" s="421" t="n"/>
      <c r="Q92" s="421" t="n"/>
      <c r="R92" s="270" t="n"/>
      <c r="S92" s="421" t="n"/>
      <c r="T92" s="421" t="n"/>
      <c r="U92" s="421" t="n"/>
      <c r="V92" s="421" t="n"/>
      <c r="W92" s="421" t="n"/>
      <c r="X92" s="421" t="n"/>
      <c r="Y92" s="421" t="n"/>
      <c r="Z92" s="421" t="n"/>
      <c r="AA92" s="421" t="n"/>
      <c r="AB92" s="421" t="n"/>
      <c r="AC92" s="421" t="n"/>
      <c r="AD92" s="421" t="n"/>
      <c r="AE92" s="421" t="n"/>
      <c r="AF92" s="421" t="n"/>
      <c r="AG92" s="421" t="n"/>
      <c r="AH92" s="421" t="n"/>
      <c r="AI92" s="421" t="n"/>
      <c r="AJ92" s="297" t="n"/>
      <c r="AK92" s="297" t="n"/>
      <c r="AL92" s="284" t="n"/>
      <c r="AM92" s="297" t="n"/>
      <c r="AN92" s="285" t="n"/>
      <c r="AO92" s="297" t="n"/>
      <c r="AP92" s="297" t="n"/>
      <c r="AQ92" s="297" t="n"/>
      <c r="AR92" s="297" t="n"/>
      <c r="AS92" s="297" t="n"/>
      <c r="AT92" s="285" t="inlineStr">
        <is>
          <t>0</t>
        </is>
      </c>
      <c r="AU92" s="297" t="inlineStr">
        <is>
          <t>0</t>
        </is>
      </c>
      <c r="AV92" s="297" t="inlineStr">
        <is>
          <t>0</t>
        </is>
      </c>
      <c r="AW92" s="297" t="inlineStr">
        <is>
          <t>0</t>
        </is>
      </c>
      <c r="AX92" s="297" t="inlineStr">
        <is>
          <t>0</t>
        </is>
      </c>
      <c r="AY92" s="286" t="inlineStr">
        <is>
          <t>2</t>
        </is>
      </c>
      <c r="AZ92" s="286" t="inlineStr">
        <is>
          <t>0</t>
        </is>
      </c>
      <c r="BA92" s="287" t="inlineStr">
        <is>
          <t>0</t>
        </is>
      </c>
      <c r="BB92" s="286" t="inlineStr">
        <is>
          <t>0</t>
        </is>
      </c>
      <c r="BC92" s="286" t="inlineStr">
        <is>
          <t>0</t>
        </is>
      </c>
      <c r="BD92" s="286" t="inlineStr">
        <is>
          <t>0</t>
        </is>
      </c>
      <c r="BE92" s="286" t="inlineStr">
        <is>
          <t>0</t>
        </is>
      </c>
      <c r="BF92" s="286" t="inlineStr">
        <is>
          <t>0</t>
        </is>
      </c>
      <c r="BG92" s="286" t="inlineStr">
        <is>
          <t>0</t>
        </is>
      </c>
      <c r="BH92" s="297" t="inlineStr">
        <is>
          <t>0</t>
        </is>
      </c>
      <c r="BI92" s="297" t="inlineStr">
        <is>
          <t>0</t>
        </is>
      </c>
      <c r="BJ92" s="297" t="inlineStr">
        <is>
          <t>0</t>
        </is>
      </c>
      <c r="BK92" s="297" t="inlineStr">
        <is>
          <t>0</t>
        </is>
      </c>
      <c r="BL92" s="297" t="inlineStr">
        <is>
          <t>5</t>
        </is>
      </c>
      <c r="BM92" s="297" t="inlineStr">
        <is>
          <t>0</t>
        </is>
      </c>
      <c r="BN92" s="297" t="inlineStr">
        <is>
          <t>0</t>
        </is>
      </c>
      <c r="BO92" s="285" t="inlineStr">
        <is>
          <t>0</t>
        </is>
      </c>
      <c r="BP92" s="297" t="inlineStr">
        <is>
          <t>0</t>
        </is>
      </c>
      <c r="BQ92" s="297" t="inlineStr">
        <is>
          <t>0</t>
        </is>
      </c>
      <c r="BR92" s="297" t="inlineStr">
        <is>
          <t>0</t>
        </is>
      </c>
      <c r="BS92" s="297" t="inlineStr">
        <is>
          <t>0</t>
        </is>
      </c>
      <c r="BT92" s="297" t="inlineStr">
        <is>
          <t>0</t>
        </is>
      </c>
      <c r="BU92" s="297" t="inlineStr">
        <is>
          <t>0</t>
        </is>
      </c>
      <c r="BV92" s="297" t="inlineStr">
        <is>
          <t>0</t>
        </is>
      </c>
      <c r="BW92" s="288" t="inlineStr">
        <is>
          <t>12</t>
        </is>
      </c>
      <c r="BX92" s="276">
        <f>SUM(IF(COUNTIF(#REF!, "*1.*"), 2, 0), IF(COUNTIF(#REF!, "*2.*"), 2, 0), IF(COUNTIF(#REF!, "*3.*"), 2, 0), IF(COUNTIF(#REF!, "*4.*"), 2, 0), IF(COUNTIF(#REF!, "*5.*"), 2, 0), IF(COUNTIF(#REF!, "*6.*"), 2, 0))</f>
        <v/>
      </c>
      <c r="BY92" s="277">
        <f t="array" ref="BY92">SUM(VALUE(AT92),VALUE(AU92),VALUE(AV92),VALUE(AW92),VALUE(AX92),VALUE(AY92),VALUE(AZ92),VALUE(BB92),VALUE(BC92),VALUE(BD92),VALUE(BE92),VALUE(BF92),VALUE(BG92),VALUE(BH92),VALUE(BI92),VALUE(BJ92),VALUE(BK92),VALUE(BL92),VALUE(BM92),VALUE(BN92),VALUE(BO92),VALUE(BP92),VALUE(BQ92),VALUE(BR92),VALUE(BS92),VALUE(BT92),VALUE(BU92),VALUE(BV92),VALUE(BW92))</f>
        <v/>
      </c>
      <c r="BZ92" s="307" t="n"/>
      <c r="CA92" s="307" t="n"/>
      <c r="CB92" s="307" t="n"/>
      <c r="CC92" s="307" t="n"/>
      <c r="CD92" s="307" t="n"/>
      <c r="CE92" s="307" t="n"/>
      <c r="CF92" s="307" t="n"/>
      <c r="CG92" s="307" t="n"/>
      <c r="CH92" s="307" t="n"/>
      <c r="CI92" s="307" t="n"/>
      <c r="CJ92" s="307" t="n"/>
      <c r="CK92" s="307" t="n"/>
      <c r="CL92" s="307" t="n"/>
      <c r="CM92" s="307" t="n"/>
      <c r="CN92" s="307" t="n"/>
      <c r="CO92" s="307" t="n"/>
      <c r="CP92" s="307" t="n"/>
      <c r="CQ92" s="307" t="n"/>
      <c r="CR92" s="279" t="n">
        <v>18</v>
      </c>
      <c r="CS92" s="280">
        <f>AVERAGE(Value(BY92),value(CR92))</f>
        <v/>
      </c>
      <c r="CT92" s="421">
        <f>(IF(OR(MediaScorecard!BH93="x", MediaScorecard!BI93="x",MediaScorecard!BJ93="x",MediaScorecard!BK93="x",MediaScorecard!BL93="x"),1, 2))</f>
        <v/>
      </c>
      <c r="CU92" s="308" t="n"/>
      <c r="CV92" s="308" t="n"/>
      <c r="CW92" s="308" t="n"/>
      <c r="CX92" s="309" t="n"/>
      <c r="CY92" s="308" t="n"/>
      <c r="CZ92" s="308" t="n"/>
      <c r="DA92" s="308" t="n"/>
    </row>
    <row r="93" ht="21" customHeight="1" s="590">
      <c r="A93" s="421" t="inlineStr">
        <is>
          <t>BBC</t>
        </is>
      </c>
      <c r="B93" s="265" t="inlineStr">
        <is>
          <t>Why employees smuggle AI into work</t>
        </is>
      </c>
      <c r="C93" s="266" t="n">
        <v>45691</v>
      </c>
      <c r="D93" s="267" t="inlineStr">
        <is>
          <t>Q1</t>
        </is>
      </c>
      <c r="E93" s="267" t="inlineStr">
        <is>
          <t>UK</t>
        </is>
      </c>
      <c r="F93" s="268" t="inlineStr">
        <is>
          <t>EMEA</t>
        </is>
      </c>
      <c r="G93" s="421" t="inlineStr">
        <is>
          <t>x</t>
        </is>
      </c>
      <c r="H93" s="269" t="n"/>
      <c r="I93" s="421" t="n"/>
      <c r="J93" s="421" t="n"/>
      <c r="K93" s="421" t="n"/>
      <c r="L93" s="421" t="n"/>
      <c r="M93" s="421" t="n"/>
      <c r="N93" s="421" t="n"/>
      <c r="O93" s="421" t="n"/>
      <c r="P93" s="421" t="n"/>
      <c r="Q93" s="421" t="n"/>
      <c r="R93" s="270" t="n"/>
      <c r="S93" s="421" t="n"/>
      <c r="T93" s="421" t="n"/>
      <c r="U93" s="421" t="n"/>
      <c r="V93" s="421" t="n"/>
      <c r="W93" s="421" t="n"/>
      <c r="X93" s="421" t="n"/>
      <c r="Y93" s="421" t="n"/>
      <c r="Z93" s="421" t="n"/>
      <c r="AA93" s="421" t="n"/>
      <c r="AB93" s="421" t="n"/>
      <c r="AC93" s="421" t="n"/>
      <c r="AD93" s="421" t="n"/>
      <c r="AE93" s="421" t="n"/>
      <c r="AF93" s="421" t="n"/>
      <c r="AG93" s="421" t="n"/>
      <c r="AH93" s="421" t="n"/>
      <c r="AI93" s="421" t="n"/>
      <c r="AJ93" s="297" t="n"/>
      <c r="AK93" s="297" t="n"/>
      <c r="AL93" s="284" t="n"/>
      <c r="AM93" s="297" t="n"/>
      <c r="AN93" s="285" t="n"/>
      <c r="AO93" s="297" t="n"/>
      <c r="AP93" s="297" t="n"/>
      <c r="AQ93" s="297" t="n"/>
      <c r="AR93" s="297" t="n"/>
      <c r="AS93" s="297" t="n"/>
      <c r="AT93" s="285" t="inlineStr">
        <is>
          <t>0</t>
        </is>
      </c>
      <c r="AU93" s="297" t="inlineStr">
        <is>
          <t>12</t>
        </is>
      </c>
      <c r="AV93" s="297" t="inlineStr">
        <is>
          <t>0</t>
        </is>
      </c>
      <c r="AW93" s="297" t="inlineStr">
        <is>
          <t>0</t>
        </is>
      </c>
      <c r="AX93" s="297" t="inlineStr">
        <is>
          <t>0</t>
        </is>
      </c>
      <c r="AY93" s="286" t="inlineStr">
        <is>
          <t>0</t>
        </is>
      </c>
      <c r="AZ93" s="286" t="inlineStr">
        <is>
          <t>0</t>
        </is>
      </c>
      <c r="BA93" s="287" t="inlineStr">
        <is>
          <t>0</t>
        </is>
      </c>
      <c r="BB93" s="286" t="inlineStr">
        <is>
          <t>0</t>
        </is>
      </c>
      <c r="BC93" s="286" t="inlineStr">
        <is>
          <t>5</t>
        </is>
      </c>
      <c r="BD93" s="286" t="inlineStr">
        <is>
          <t>3</t>
        </is>
      </c>
      <c r="BE93" s="286" t="inlineStr">
        <is>
          <t>0</t>
        </is>
      </c>
      <c r="BF93" s="286" t="inlineStr">
        <is>
          <t>0</t>
        </is>
      </c>
      <c r="BG93" s="286" t="inlineStr">
        <is>
          <t>12</t>
        </is>
      </c>
      <c r="BH93" s="297" t="inlineStr">
        <is>
          <t>0</t>
        </is>
      </c>
      <c r="BI93" s="297" t="inlineStr">
        <is>
          <t>0</t>
        </is>
      </c>
      <c r="BJ93" s="297" t="inlineStr">
        <is>
          <t>0</t>
        </is>
      </c>
      <c r="BK93" s="297" t="inlineStr">
        <is>
          <t>0</t>
        </is>
      </c>
      <c r="BL93" s="297" t="inlineStr">
        <is>
          <t>0</t>
        </is>
      </c>
      <c r="BM93" s="297" t="inlineStr">
        <is>
          <t>0</t>
        </is>
      </c>
      <c r="BN93" s="297" t="inlineStr">
        <is>
          <t>0</t>
        </is>
      </c>
      <c r="BO93" s="285" t="inlineStr">
        <is>
          <t>5</t>
        </is>
      </c>
      <c r="BP93" s="297" t="inlineStr">
        <is>
          <t>0</t>
        </is>
      </c>
      <c r="BQ93" s="297" t="inlineStr">
        <is>
          <t>0</t>
        </is>
      </c>
      <c r="BR93" s="297" t="inlineStr">
        <is>
          <t>0</t>
        </is>
      </c>
      <c r="BS93" s="297" t="inlineStr">
        <is>
          <t>0</t>
        </is>
      </c>
      <c r="BT93" s="297" t="inlineStr">
        <is>
          <t>0</t>
        </is>
      </c>
      <c r="BU93" s="297" t="inlineStr">
        <is>
          <t>12</t>
        </is>
      </c>
      <c r="BV93" s="297" t="inlineStr">
        <is>
          <t>0</t>
        </is>
      </c>
      <c r="BW93" s="288" t="inlineStr">
        <is>
          <t>12</t>
        </is>
      </c>
      <c r="BX93" s="276">
        <f>SUM(IF(COUNTIF(#REF!, "*1.*"), 2, 0), IF(COUNTIF(#REF!, "*2.*"), 2, 0), IF(COUNTIF(#REF!, "*3.*"), 2, 0), IF(COUNTIF(#REF!, "*4.*"), 2, 0), IF(COUNTIF(#REF!, "*5.*"), 2, 0), IF(COUNTIF(#REF!, "*6.*"), 2, 0))</f>
        <v/>
      </c>
      <c r="BY93" s="277">
        <f t="array" ref="BY93">SUM(VALUE(AT93),VALUE(AU93),VALUE(AV93),VALUE(AW93),VALUE(AX93),VALUE(AY93),VALUE(AZ93),VALUE(BB93),VALUE(BC93),VALUE(BD93),VALUE(BE93),VALUE(BF93),VALUE(BG93),VALUE(BH93),VALUE(BI93),VALUE(BJ93),VALUE(BK93),VALUE(BL93),VALUE(BM93),VALUE(BN93),VALUE(BO93),VALUE(BP93),VALUE(BQ93),VALUE(BR93),VALUE(BS93),VALUE(BT93),VALUE(BU93),VALUE(BV93),VALUE(BW93))</f>
        <v/>
      </c>
      <c r="BZ93" s="307" t="n"/>
      <c r="CA93" s="307" t="n"/>
      <c r="CB93" s="307" t="n"/>
      <c r="CC93" s="307" t="n"/>
      <c r="CD93" s="307" t="n"/>
      <c r="CE93" s="307" t="n"/>
      <c r="CF93" s="307" t="n"/>
      <c r="CG93" s="307" t="n"/>
      <c r="CH93" s="307" t="n"/>
      <c r="CI93" s="307" t="n"/>
      <c r="CJ93" s="307" t="n"/>
      <c r="CK93" s="307" t="n"/>
      <c r="CL93" s="307" t="n"/>
      <c r="CM93" s="307" t="n"/>
      <c r="CN93" s="307" t="n"/>
      <c r="CO93" s="307" t="n"/>
      <c r="CP93" s="307" t="n"/>
      <c r="CQ93" s="307" t="n"/>
      <c r="CR93" s="279" t="n">
        <v>100</v>
      </c>
      <c r="CS93" s="280">
        <f>AVERAGE(Value(BY93),value(CR93))</f>
        <v/>
      </c>
      <c r="CT93" s="421">
        <f>(IF(OR(MediaScorecard!BH94="x", MediaScorecard!BI94="x",MediaScorecard!BJ94="x",MediaScorecard!BK94="x",MediaScorecard!BL94="x"),1, 2))</f>
        <v/>
      </c>
      <c r="CU93" s="308" t="n"/>
      <c r="CV93" s="308" t="n"/>
      <c r="CW93" s="308" t="n"/>
      <c r="CX93" s="309" t="n"/>
      <c r="CY93" s="308" t="n"/>
      <c r="CZ93" s="308" t="n"/>
      <c r="DA93" s="308" t="n"/>
    </row>
    <row r="94" ht="21" customHeight="1" s="590">
      <c r="A94" s="421" t="inlineStr">
        <is>
          <t>GoWem</t>
        </is>
      </c>
      <c r="B94" s="265" t="inlineStr">
        <is>
          <t>Caterpillar festeggia i 100 anni a Bauma 2025</t>
        </is>
      </c>
      <c r="C94" s="266" t="n">
        <v>45692</v>
      </c>
      <c r="D94" s="267" t="inlineStr">
        <is>
          <t>Q1</t>
        </is>
      </c>
      <c r="E94" s="267" t="inlineStr">
        <is>
          <t>IT</t>
        </is>
      </c>
      <c r="F94" s="268" t="inlineStr">
        <is>
          <t>EMEA</t>
        </is>
      </c>
      <c r="G94" s="421" t="inlineStr">
        <is>
          <t>x</t>
        </is>
      </c>
      <c r="H94" s="269" t="n"/>
      <c r="I94" s="421" t="n"/>
      <c r="J94" s="421" t="n"/>
      <c r="K94" s="421" t="n"/>
      <c r="L94" s="421" t="n"/>
      <c r="M94" s="421" t="n"/>
      <c r="N94" s="421" t="n"/>
      <c r="O94" s="421" t="n"/>
      <c r="P94" s="421" t="n"/>
      <c r="Q94" s="421" t="n"/>
      <c r="R94" s="270" t="inlineStr">
        <is>
          <t>x</t>
        </is>
      </c>
      <c r="S94" s="421" t="inlineStr">
        <is>
          <t>x</t>
        </is>
      </c>
      <c r="T94" s="421" t="n"/>
      <c r="U94" s="421" t="n"/>
      <c r="V94" s="421" t="n"/>
      <c r="W94" s="421" t="n"/>
      <c r="X94" s="421" t="n"/>
      <c r="Y94" s="421" t="n"/>
      <c r="Z94" s="421" t="n"/>
      <c r="AA94" s="421" t="n"/>
      <c r="AB94" s="421" t="n"/>
      <c r="AC94" s="421" t="n"/>
      <c r="AD94" s="421" t="n"/>
      <c r="AE94" s="421" t="n"/>
      <c r="AF94" s="421" t="n"/>
      <c r="AG94" s="421" t="n"/>
      <c r="AH94" s="421" t="n"/>
      <c r="AI94" s="421" t="n"/>
      <c r="AJ94" s="297" t="n"/>
      <c r="AK94" s="297" t="n"/>
      <c r="AL94" s="284" t="n"/>
      <c r="AM94" s="297" t="n"/>
      <c r="AN94" s="285" t="n"/>
      <c r="AO94" s="297" t="n"/>
      <c r="AP94" s="297" t="n"/>
      <c r="AQ94" s="297" t="n"/>
      <c r="AR94" s="297" t="n"/>
      <c r="AS94" s="297" t="n"/>
      <c r="AT94" s="285" t="inlineStr">
        <is>
          <t>0</t>
        </is>
      </c>
      <c r="AU94" s="297" t="inlineStr">
        <is>
          <t>12</t>
        </is>
      </c>
      <c r="AV94" s="297" t="inlineStr">
        <is>
          <t>0</t>
        </is>
      </c>
      <c r="AW94" s="297" t="inlineStr">
        <is>
          <t>0</t>
        </is>
      </c>
      <c r="AX94" s="297" t="inlineStr">
        <is>
          <t>0</t>
        </is>
      </c>
      <c r="AY94" s="286" t="inlineStr">
        <is>
          <t>0</t>
        </is>
      </c>
      <c r="AZ94" s="286" t="inlineStr">
        <is>
          <t>0</t>
        </is>
      </c>
      <c r="BA94" s="287" t="inlineStr">
        <is>
          <t>0</t>
        </is>
      </c>
      <c r="BB94" s="286" t="inlineStr">
        <is>
          <t>0</t>
        </is>
      </c>
      <c r="BC94" s="286" t="inlineStr">
        <is>
          <t>0</t>
        </is>
      </c>
      <c r="BD94" s="286" t="inlineStr">
        <is>
          <t>0</t>
        </is>
      </c>
      <c r="BE94" s="286" t="inlineStr">
        <is>
          <t>0</t>
        </is>
      </c>
      <c r="BF94" s="286" t="inlineStr">
        <is>
          <t>0</t>
        </is>
      </c>
      <c r="BG94" s="286" t="inlineStr">
        <is>
          <t>0</t>
        </is>
      </c>
      <c r="BH94" s="297" t="inlineStr">
        <is>
          <t>0</t>
        </is>
      </c>
      <c r="BI94" s="297" t="inlineStr">
        <is>
          <t>0</t>
        </is>
      </c>
      <c r="BJ94" s="297" t="inlineStr">
        <is>
          <t>0</t>
        </is>
      </c>
      <c r="BK94" s="297" t="inlineStr">
        <is>
          <t>0</t>
        </is>
      </c>
      <c r="BL94" s="297" t="inlineStr">
        <is>
          <t>5</t>
        </is>
      </c>
      <c r="BM94" s="297" t="inlineStr">
        <is>
          <t>0</t>
        </is>
      </c>
      <c r="BN94" s="297" t="inlineStr">
        <is>
          <t>0</t>
        </is>
      </c>
      <c r="BO94" s="285" t="inlineStr">
        <is>
          <t>0</t>
        </is>
      </c>
      <c r="BP94" s="297" t="inlineStr">
        <is>
          <t>0</t>
        </is>
      </c>
      <c r="BQ94" s="297" t="inlineStr">
        <is>
          <t>12</t>
        </is>
      </c>
      <c r="BR94" s="297" t="inlineStr">
        <is>
          <t>0</t>
        </is>
      </c>
      <c r="BS94" s="297" t="inlineStr">
        <is>
          <t>0</t>
        </is>
      </c>
      <c r="BT94" s="297" t="inlineStr">
        <is>
          <t>0</t>
        </is>
      </c>
      <c r="BU94" s="297" t="inlineStr">
        <is>
          <t>0</t>
        </is>
      </c>
      <c r="BV94" s="297" t="inlineStr">
        <is>
          <t>0</t>
        </is>
      </c>
      <c r="BW94" s="288" t="inlineStr">
        <is>
          <t>0</t>
        </is>
      </c>
      <c r="BX94" s="276">
        <f>SUM(IF(COUNTIF(#REF!, "*1.*"), 2, 0), IF(COUNTIF(#REF!, "*2.*"), 2, 0), IF(COUNTIF(#REF!, "*3.*"), 2, 0), IF(COUNTIF(#REF!, "*4.*"), 2, 0), IF(COUNTIF(#REF!, "*5.*"), 2, 0), IF(COUNTIF(#REF!, "*6.*"), 2, 0))</f>
        <v/>
      </c>
      <c r="BY94" s="277">
        <f t="array" ref="BY94">SUM(VALUE(AT94),VALUE(AU94),VALUE(AV94),VALUE(AW94),VALUE(AX94),VALUE(AY94),VALUE(AZ94),VALUE(BB94),VALUE(BC94),VALUE(BD94),VALUE(BE94),VALUE(BF94),VALUE(BG94),VALUE(BH94),VALUE(BI94),VALUE(BJ94),VALUE(BK94),VALUE(BL94),VALUE(BM94),VALUE(BN94),VALUE(BO94),VALUE(BP94),VALUE(BQ94),VALUE(BR94),VALUE(BS94),VALUE(BT94),VALUE(BU94),VALUE(BV94),VALUE(BW94))</f>
        <v/>
      </c>
      <c r="BZ94" s="307" t="n"/>
      <c r="CA94" s="307" t="n"/>
      <c r="CB94" s="307" t="n"/>
      <c r="CC94" s="307" t="n"/>
      <c r="CD94" s="307" t="n"/>
      <c r="CE94" s="307" t="n"/>
      <c r="CF94" s="307" t="n"/>
      <c r="CG94" s="307" t="n"/>
      <c r="CH94" s="307" t="n"/>
      <c r="CI94" s="307" t="n"/>
      <c r="CJ94" s="307" t="n"/>
      <c r="CK94" s="307" t="n"/>
      <c r="CL94" s="307" t="n"/>
      <c r="CM94" s="307" t="n"/>
      <c r="CN94" s="307" t="n"/>
      <c r="CO94" s="307" t="n"/>
      <c r="CP94" s="307" t="n"/>
      <c r="CQ94" s="307" t="n"/>
      <c r="CR94" s="279" t="n">
        <v>18</v>
      </c>
      <c r="CS94" s="280">
        <f>AVERAGE(Value(BY94),value(CR94))</f>
        <v/>
      </c>
      <c r="CT94" s="421">
        <f>(IF(OR(MediaScorecard!BH95="x", MediaScorecard!BI95="x",MediaScorecard!BJ95="x",MediaScorecard!BK95="x",MediaScorecard!BL95="x"),1, 2))</f>
        <v/>
      </c>
      <c r="CU94" s="308" t="n"/>
      <c r="CV94" s="308" t="n"/>
      <c r="CW94" s="308" t="n"/>
      <c r="CX94" s="309" t="n"/>
      <c r="CY94" s="308" t="n"/>
      <c r="CZ94" s="308" t="n"/>
      <c r="DA94" s="308" t="n"/>
    </row>
    <row r="95" ht="21" customHeight="1" s="590">
      <c r="A95" s="421" t="inlineStr">
        <is>
          <t>bpz-online</t>
        </is>
      </c>
      <c r="B95" s="265" t="inlineStr">
        <is>
          <t>Cat und Trimble erweitern Joint Venture (Freitag, 31. Januar 2025) / MaGaZiN / bpz - Die Praxis der Bauunternehmer</t>
        </is>
      </c>
      <c r="C95" s="266" t="n">
        <v>45688</v>
      </c>
      <c r="D95" s="267" t="inlineStr">
        <is>
          <t>Q1</t>
        </is>
      </c>
      <c r="E95" s="267" t="inlineStr">
        <is>
          <t>DE</t>
        </is>
      </c>
      <c r="F95" s="268" t="inlineStr">
        <is>
          <t>EMEA</t>
        </is>
      </c>
      <c r="G95" s="421" t="inlineStr">
        <is>
          <t>x</t>
        </is>
      </c>
      <c r="H95" s="269" t="n"/>
      <c r="I95" s="421" t="n"/>
      <c r="J95" s="421" t="n"/>
      <c r="K95" s="421" t="n"/>
      <c r="L95" s="421" t="n"/>
      <c r="M95" s="421" t="n"/>
      <c r="N95" s="421" t="n"/>
      <c r="O95" s="421" t="n"/>
      <c r="P95" s="421" t="n"/>
      <c r="Q95" s="421" t="n"/>
      <c r="R95" s="270" t="inlineStr">
        <is>
          <t>x</t>
        </is>
      </c>
      <c r="S95" s="421" t="inlineStr">
        <is>
          <t>x</t>
        </is>
      </c>
      <c r="T95" s="421" t="n"/>
      <c r="U95" s="421" t="n"/>
      <c r="V95" s="421" t="n"/>
      <c r="W95" s="421" t="n"/>
      <c r="X95" s="421" t="n"/>
      <c r="Y95" s="421" t="n"/>
      <c r="Z95" s="421" t="n"/>
      <c r="AA95" s="421" t="n"/>
      <c r="AB95" s="421" t="n"/>
      <c r="AC95" s="421" t="n"/>
      <c r="AD95" s="421" t="n"/>
      <c r="AE95" s="421" t="n"/>
      <c r="AF95" s="421" t="n"/>
      <c r="AG95" s="421" t="n"/>
      <c r="AH95" s="421" t="n"/>
      <c r="AI95" s="421" t="n"/>
      <c r="AJ95" s="297" t="n"/>
      <c r="AK95" s="297" t="n"/>
      <c r="AL95" s="284" t="n"/>
      <c r="AM95" s="297" t="n"/>
      <c r="AN95" s="285" t="n"/>
      <c r="AO95" s="297" t="n"/>
      <c r="AP95" s="297" t="n"/>
      <c r="AQ95" s="297" t="n"/>
      <c r="AR95" s="297" t="n"/>
      <c r="AS95" s="297" t="n"/>
      <c r="AT95" s="285" t="inlineStr">
        <is>
          <t>0</t>
        </is>
      </c>
      <c r="AU95" s="297" t="inlineStr">
        <is>
          <t>0</t>
        </is>
      </c>
      <c r="AV95" s="297" t="inlineStr">
        <is>
          <t>0</t>
        </is>
      </c>
      <c r="AW95" s="297" t="inlineStr">
        <is>
          <t>0</t>
        </is>
      </c>
      <c r="AX95" s="297" t="inlineStr">
        <is>
          <t>0</t>
        </is>
      </c>
      <c r="AY95" s="286" t="inlineStr">
        <is>
          <t>2</t>
        </is>
      </c>
      <c r="AZ95" s="286" t="inlineStr">
        <is>
          <t>0</t>
        </is>
      </c>
      <c r="BA95" s="287" t="inlineStr">
        <is>
          <t>0</t>
        </is>
      </c>
      <c r="BB95" s="286" t="inlineStr">
        <is>
          <t>0</t>
        </is>
      </c>
      <c r="BC95" s="286" t="inlineStr">
        <is>
          <t>5</t>
        </is>
      </c>
      <c r="BD95" s="286" t="inlineStr">
        <is>
          <t>3</t>
        </is>
      </c>
      <c r="BE95" s="286" t="inlineStr">
        <is>
          <t>3</t>
        </is>
      </c>
      <c r="BF95" s="286" t="inlineStr">
        <is>
          <t>0</t>
        </is>
      </c>
      <c r="BG95" s="286" t="inlineStr">
        <is>
          <t>0</t>
        </is>
      </c>
      <c r="BH95" s="297" t="inlineStr">
        <is>
          <t>0</t>
        </is>
      </c>
      <c r="BI95" s="297" t="inlineStr">
        <is>
          <t>0</t>
        </is>
      </c>
      <c r="BJ95" s="297" t="inlineStr">
        <is>
          <t>0</t>
        </is>
      </c>
      <c r="BK95" s="297" t="inlineStr">
        <is>
          <t>0</t>
        </is>
      </c>
      <c r="BL95" s="297" t="inlineStr">
        <is>
          <t>5</t>
        </is>
      </c>
      <c r="BM95" s="297" t="inlineStr">
        <is>
          <t>0</t>
        </is>
      </c>
      <c r="BN95" s="297" t="inlineStr">
        <is>
          <t>0</t>
        </is>
      </c>
      <c r="BO95" s="285" t="inlineStr">
        <is>
          <t>0</t>
        </is>
      </c>
      <c r="BP95" s="297" t="inlineStr">
        <is>
          <t>0</t>
        </is>
      </c>
      <c r="BQ95" s="297" t="inlineStr">
        <is>
          <t>12</t>
        </is>
      </c>
      <c r="BR95" s="297" t="inlineStr">
        <is>
          <t>0</t>
        </is>
      </c>
      <c r="BS95" s="297" t="inlineStr">
        <is>
          <t>0</t>
        </is>
      </c>
      <c r="BT95" s="297" t="inlineStr">
        <is>
          <t>0</t>
        </is>
      </c>
      <c r="BU95" s="297" t="inlineStr">
        <is>
          <t>0</t>
        </is>
      </c>
      <c r="BV95" s="297" t="inlineStr">
        <is>
          <t>0</t>
        </is>
      </c>
      <c r="BW95" s="288" t="inlineStr">
        <is>
          <t>0</t>
        </is>
      </c>
      <c r="BX95" s="276">
        <f>SUM(IF(COUNTIF(#REF!, "*1.*"), 2, 0), IF(COUNTIF(#REF!, "*2.*"), 2, 0), IF(COUNTIF(#REF!, "*3.*"), 2, 0), IF(COUNTIF(#REF!, "*4.*"), 2, 0), IF(COUNTIF(#REF!, "*5.*"), 2, 0), IF(COUNTIF(#REF!, "*6.*"), 2, 0))</f>
        <v/>
      </c>
      <c r="BY95" s="277">
        <f t="array" ref="BY95">SUM(VALUE(AT95),VALUE(AU95),VALUE(AV95),VALUE(AW95),VALUE(AX95),VALUE(AY95),VALUE(AZ95),VALUE(BB95),VALUE(BC95),VALUE(BD95),VALUE(BE95),VALUE(BF95),VALUE(BG95),VALUE(BH95),VALUE(BI95),VALUE(BJ95),VALUE(BK95),VALUE(BL95),VALUE(BM95),VALUE(BN95),VALUE(BO95),VALUE(BP95),VALUE(BQ95),VALUE(BR95),VALUE(BS95),VALUE(BT95),VALUE(BU95),VALUE(BV95),VALUE(BW95))</f>
        <v/>
      </c>
      <c r="BZ95" s="307" t="n"/>
      <c r="CA95" s="307" t="n"/>
      <c r="CB95" s="307" t="n"/>
      <c r="CC95" s="307" t="n"/>
      <c r="CD95" s="307" t="n"/>
      <c r="CE95" s="307" t="n"/>
      <c r="CF95" s="307" t="n"/>
      <c r="CG95" s="307" t="n"/>
      <c r="CH95" s="307" t="n"/>
      <c r="CI95" s="307" t="n"/>
      <c r="CJ95" s="307" t="n"/>
      <c r="CK95" s="307" t="n"/>
      <c r="CL95" s="307" t="n"/>
      <c r="CM95" s="307" t="n"/>
      <c r="CN95" s="307" t="n"/>
      <c r="CO95" s="307" t="n"/>
      <c r="CP95" s="307" t="n"/>
      <c r="CQ95" s="307" t="n"/>
      <c r="CR95" s="279" t="n">
        <v>17</v>
      </c>
      <c r="CS95" s="280">
        <f>AVERAGE(Value(BY95),value(CR95))</f>
        <v/>
      </c>
      <c r="CT95" s="421">
        <f>(IF(OR(MediaScorecard!BH96="x", MediaScorecard!BI96="x",MediaScorecard!BJ96="x",MediaScorecard!BK96="x",MediaScorecard!BL96="x"),1, 2))</f>
        <v/>
      </c>
      <c r="CU95" s="308" t="n"/>
      <c r="CV95" s="308" t="n"/>
      <c r="CW95" s="308" t="n"/>
      <c r="CX95" s="309" t="n"/>
      <c r="CY95" s="308" t="n"/>
      <c r="CZ95" s="308" t="n"/>
      <c r="DA95" s="308" t="n"/>
    </row>
    <row r="96" ht="21" customHeight="1" s="590">
      <c r="A96" s="421" t="inlineStr">
        <is>
          <t>Stormwater Solutions</t>
        </is>
      </c>
      <c r="B96" s="265" t="inlineStr">
        <is>
          <t>GIS-centric technology improves stormwater infrastructure management</t>
        </is>
      </c>
      <c r="C96" s="266" t="n">
        <v>45686</v>
      </c>
      <c r="D96" s="267" t="inlineStr">
        <is>
          <t>Q1</t>
        </is>
      </c>
      <c r="E96" s="267" t="inlineStr">
        <is>
          <t>US</t>
        </is>
      </c>
      <c r="F96" s="268" t="inlineStr">
        <is>
          <t>NAM</t>
        </is>
      </c>
      <c r="G96" s="421" t="n"/>
      <c r="H96" s="269" t="inlineStr">
        <is>
          <t>x</t>
        </is>
      </c>
      <c r="I96" s="421" t="n"/>
      <c r="J96" s="421" t="n"/>
      <c r="K96" s="421" t="n"/>
      <c r="L96" s="421" t="n"/>
      <c r="M96" s="421" t="n"/>
      <c r="N96" s="421" t="n"/>
      <c r="O96" s="421" t="n"/>
      <c r="P96" s="421" t="n"/>
      <c r="Q96" s="421" t="inlineStr">
        <is>
          <t>x</t>
        </is>
      </c>
      <c r="R96" s="270" t="n"/>
      <c r="S96" s="421" t="n"/>
      <c r="T96" s="421" t="n"/>
      <c r="U96" s="421" t="n"/>
      <c r="V96" s="421" t="n"/>
      <c r="W96" s="421" t="n"/>
      <c r="X96" s="421" t="n"/>
      <c r="Y96" s="421" t="n"/>
      <c r="Z96" s="421" t="n"/>
      <c r="AA96" s="421" t="n"/>
      <c r="AB96" s="421" t="n"/>
      <c r="AC96" s="421" t="n"/>
      <c r="AD96" s="421" t="n"/>
      <c r="AE96" s="421" t="n"/>
      <c r="AF96" s="421" t="n"/>
      <c r="AG96" s="421" t="n"/>
      <c r="AH96" s="421" t="n"/>
      <c r="AI96" s="421" t="n"/>
      <c r="AJ96" s="297" t="n"/>
      <c r="AK96" s="297" t="n"/>
      <c r="AL96" s="284" t="n"/>
      <c r="AM96" s="297" t="n"/>
      <c r="AN96" s="285" t="n"/>
      <c r="AO96" s="297" t="n"/>
      <c r="AP96" s="297" t="n"/>
      <c r="AQ96" s="297" t="n"/>
      <c r="AR96" s="297" t="n"/>
      <c r="AS96" s="297" t="n"/>
      <c r="AT96" s="285" t="inlineStr">
        <is>
          <t>10</t>
        </is>
      </c>
      <c r="AU96" s="297" t="inlineStr">
        <is>
          <t>0</t>
        </is>
      </c>
      <c r="AV96" s="297" t="inlineStr">
        <is>
          <t>0</t>
        </is>
      </c>
      <c r="AW96" s="297" t="inlineStr">
        <is>
          <t>0</t>
        </is>
      </c>
      <c r="AX96" s="297" t="inlineStr">
        <is>
          <t>0</t>
        </is>
      </c>
      <c r="AY96" s="286" t="inlineStr">
        <is>
          <t>0</t>
        </is>
      </c>
      <c r="AZ96" s="286" t="inlineStr">
        <is>
          <t>0</t>
        </is>
      </c>
      <c r="BA96" s="287" t="inlineStr">
        <is>
          <t>0</t>
        </is>
      </c>
      <c r="BB96" s="286" t="inlineStr">
        <is>
          <t>0</t>
        </is>
      </c>
      <c r="BC96" s="286" t="inlineStr">
        <is>
          <t>0</t>
        </is>
      </c>
      <c r="BD96" s="286" t="inlineStr">
        <is>
          <t>3</t>
        </is>
      </c>
      <c r="BE96" s="286" t="inlineStr">
        <is>
          <t>0</t>
        </is>
      </c>
      <c r="BF96" s="286" t="inlineStr">
        <is>
          <t>0</t>
        </is>
      </c>
      <c r="BG96" s="286" t="inlineStr">
        <is>
          <t>0</t>
        </is>
      </c>
      <c r="BH96" s="297" t="inlineStr">
        <is>
          <t>0</t>
        </is>
      </c>
      <c r="BI96" s="297" t="inlineStr">
        <is>
          <t>0</t>
        </is>
      </c>
      <c r="BJ96" s="297" t="inlineStr">
        <is>
          <t>8</t>
        </is>
      </c>
      <c r="BK96" s="297" t="inlineStr">
        <is>
          <t>0</t>
        </is>
      </c>
      <c r="BL96" s="297" t="inlineStr">
        <is>
          <t>0</t>
        </is>
      </c>
      <c r="BM96" s="297" t="inlineStr">
        <is>
          <t>0</t>
        </is>
      </c>
      <c r="BN96" s="297" t="inlineStr">
        <is>
          <t>0</t>
        </is>
      </c>
      <c r="BO96" s="285" t="inlineStr">
        <is>
          <t>0</t>
        </is>
      </c>
      <c r="BP96" s="297" t="inlineStr">
        <is>
          <t>5</t>
        </is>
      </c>
      <c r="BQ96" s="297" t="inlineStr">
        <is>
          <t>0</t>
        </is>
      </c>
      <c r="BR96" s="297" t="inlineStr">
        <is>
          <t>12</t>
        </is>
      </c>
      <c r="BS96" s="297" t="inlineStr">
        <is>
          <t>0</t>
        </is>
      </c>
      <c r="BT96" s="297" t="inlineStr">
        <is>
          <t>0</t>
        </is>
      </c>
      <c r="BU96" s="297" t="inlineStr">
        <is>
          <t>0</t>
        </is>
      </c>
      <c r="BV96" s="297" t="inlineStr">
        <is>
          <t>0</t>
        </is>
      </c>
      <c r="BW96" s="288" t="inlineStr">
        <is>
          <t>0</t>
        </is>
      </c>
      <c r="BX96" s="276">
        <f>SUM(IF(COUNTIF(#REF!, "*1.*"), 2, 0), IF(COUNTIF(#REF!, "*2.*"), 2, 0), IF(COUNTIF(#REF!, "*3.*"), 2, 0), IF(COUNTIF(#REF!, "*4.*"), 2, 0), IF(COUNTIF(#REF!, "*5.*"), 2, 0), IF(COUNTIF(#REF!, "*6.*"), 2, 0))</f>
        <v/>
      </c>
      <c r="BY96" s="277">
        <f t="array" ref="BY96">SUM(VALUE(AT96),VALUE(AU96),VALUE(AV96),VALUE(AW96),VALUE(AX96),VALUE(AY96),VALUE(AZ96),VALUE(BB96),VALUE(BC96),VALUE(BD96),VALUE(BE96),VALUE(BF96),VALUE(BG96),VALUE(BH96),VALUE(BI96),VALUE(BJ96),VALUE(BK96),VALUE(BL96),VALUE(BM96),VALUE(BN96),VALUE(BO96),VALUE(BP96),VALUE(BQ96),VALUE(BR96),VALUE(BS96),VALUE(BT96),VALUE(BU96),VALUE(BV96),VALUE(BW96))</f>
        <v/>
      </c>
      <c r="BZ96" s="307" t="n"/>
      <c r="CA96" s="307" t="n"/>
      <c r="CB96" s="307" t="n"/>
      <c r="CC96" s="307" t="n"/>
      <c r="CD96" s="307" t="n"/>
      <c r="CE96" s="307" t="n"/>
      <c r="CF96" s="307" t="n"/>
      <c r="CG96" s="307" t="n"/>
      <c r="CH96" s="307" t="n"/>
      <c r="CI96" s="307" t="n"/>
      <c r="CJ96" s="307" t="n"/>
      <c r="CK96" s="307" t="n"/>
      <c r="CL96" s="307" t="n"/>
      <c r="CM96" s="307" t="n"/>
      <c r="CN96" s="307" t="n"/>
      <c r="CO96" s="307" t="n"/>
      <c r="CP96" s="307" t="n"/>
      <c r="CQ96" s="307" t="n"/>
      <c r="CR96" s="279" t="n">
        <v>34</v>
      </c>
      <c r="CS96" s="280">
        <f>AVERAGE(Value(BY96),value(CR96))</f>
        <v/>
      </c>
      <c r="CT96" s="421">
        <f>(IF(OR(MediaScorecard!BH97="x", MediaScorecard!BI97="x",MediaScorecard!BJ97="x",MediaScorecard!BK97="x",MediaScorecard!BL97="x"),1, 2))</f>
        <v/>
      </c>
      <c r="CU96" s="308" t="n"/>
      <c r="CV96" s="308" t="n"/>
      <c r="CW96" s="308" t="n"/>
      <c r="CX96" s="309" t="n"/>
      <c r="CY96" s="308" t="n"/>
      <c r="CZ96" s="308" t="n"/>
      <c r="DA96" s="308" t="n"/>
    </row>
    <row r="97" ht="21" customHeight="1" s="590">
      <c r="A97" s="306" t="inlineStr">
        <is>
          <t>penzcentrum.hu</t>
        </is>
      </c>
      <c r="B97" s="265" t="inlineStr">
        <is>
          <t>Rengeteg magyar dolgozó használja titokban a Chat GPT-t: nem is sejtik, milyen veszélyes - Pénzcentrum</t>
        </is>
      </c>
      <c r="C97" s="266" t="n">
        <v>45694</v>
      </c>
      <c r="D97" s="267" t="inlineStr">
        <is>
          <t>Q1</t>
        </is>
      </c>
      <c r="E97" s="267" t="inlineStr">
        <is>
          <t>HU</t>
        </is>
      </c>
      <c r="F97" s="268" t="inlineStr">
        <is>
          <t>EMEA</t>
        </is>
      </c>
      <c r="G97" s="421" t="inlineStr">
        <is>
          <t>x</t>
        </is>
      </c>
      <c r="H97" s="269" t="n"/>
      <c r="I97" s="421" t="n"/>
      <c r="J97" s="421" t="n"/>
      <c r="K97" s="421" t="n"/>
      <c r="L97" s="421" t="n"/>
      <c r="M97" s="421" t="n"/>
      <c r="N97" s="421" t="n"/>
      <c r="O97" s="421" t="n"/>
      <c r="P97" s="421" t="n"/>
      <c r="Q97" s="421" t="n"/>
      <c r="R97" s="270" t="n"/>
      <c r="S97" s="421" t="n"/>
      <c r="T97" s="421" t="n"/>
      <c r="U97" s="421" t="n"/>
      <c r="V97" s="421" t="n"/>
      <c r="W97" s="421" t="n"/>
      <c r="X97" s="421" t="n"/>
      <c r="Y97" s="421" t="n"/>
      <c r="Z97" s="421" t="n"/>
      <c r="AA97" s="421" t="n"/>
      <c r="AB97" s="421" t="n"/>
      <c r="AC97" s="421" t="n"/>
      <c r="AD97" s="421" t="n"/>
      <c r="AE97" s="421" t="n"/>
      <c r="AF97" s="421" t="n"/>
      <c r="AG97" s="421" t="n"/>
      <c r="AH97" s="421" t="n"/>
      <c r="AI97" s="421" t="n"/>
      <c r="AJ97" s="297" t="n"/>
      <c r="AK97" s="297" t="n"/>
      <c r="AL97" s="284" t="n"/>
      <c r="AM97" s="297" t="n"/>
      <c r="AN97" s="285" t="n"/>
      <c r="AO97" s="297" t="n"/>
      <c r="AP97" s="297" t="n"/>
      <c r="AQ97" s="297" t="n"/>
      <c r="AR97" s="297" t="n"/>
      <c r="AS97" s="297" t="n"/>
      <c r="AT97" s="285" t="inlineStr">
        <is>
          <t>0</t>
        </is>
      </c>
      <c r="AU97" s="297" t="inlineStr">
        <is>
          <t>12</t>
        </is>
      </c>
      <c r="AV97" s="297" t="inlineStr">
        <is>
          <t>0</t>
        </is>
      </c>
      <c r="AW97" s="297" t="inlineStr">
        <is>
          <t>0</t>
        </is>
      </c>
      <c r="AX97" s="297" t="inlineStr">
        <is>
          <t>0</t>
        </is>
      </c>
      <c r="AY97" s="286" t="inlineStr">
        <is>
          <t>0</t>
        </is>
      </c>
      <c r="AZ97" s="286" t="inlineStr">
        <is>
          <t>0</t>
        </is>
      </c>
      <c r="BA97" s="287" t="inlineStr">
        <is>
          <t>0</t>
        </is>
      </c>
      <c r="BB97" s="286" t="inlineStr">
        <is>
          <t>0</t>
        </is>
      </c>
      <c r="BC97" s="286" t="inlineStr">
        <is>
          <t>5</t>
        </is>
      </c>
      <c r="BD97" s="286" t="inlineStr">
        <is>
          <t>0</t>
        </is>
      </c>
      <c r="BE97" s="286" t="inlineStr">
        <is>
          <t>0</t>
        </is>
      </c>
      <c r="BF97" s="286" t="inlineStr">
        <is>
          <t>0</t>
        </is>
      </c>
      <c r="BG97" s="286" t="inlineStr">
        <is>
          <t>0</t>
        </is>
      </c>
      <c r="BH97" s="297" t="inlineStr">
        <is>
          <t>0</t>
        </is>
      </c>
      <c r="BI97" s="297" t="inlineStr">
        <is>
          <t>0</t>
        </is>
      </c>
      <c r="BJ97" s="297" t="inlineStr">
        <is>
          <t>0</t>
        </is>
      </c>
      <c r="BK97" s="297" t="inlineStr">
        <is>
          <t>5</t>
        </is>
      </c>
      <c r="BL97" s="297" t="inlineStr">
        <is>
          <t>0</t>
        </is>
      </c>
      <c r="BM97" s="297" t="inlineStr">
        <is>
          <t>0</t>
        </is>
      </c>
      <c r="BN97" s="297" t="inlineStr">
        <is>
          <t>0</t>
        </is>
      </c>
      <c r="BO97" s="285" t="inlineStr">
        <is>
          <t>5</t>
        </is>
      </c>
      <c r="BP97" s="297" t="inlineStr">
        <is>
          <t>0</t>
        </is>
      </c>
      <c r="BQ97" s="297" t="inlineStr">
        <is>
          <t>0</t>
        </is>
      </c>
      <c r="BR97" s="297" t="inlineStr">
        <is>
          <t>0</t>
        </is>
      </c>
      <c r="BS97" s="297" t="inlineStr">
        <is>
          <t>0</t>
        </is>
      </c>
      <c r="BT97" s="297" t="inlineStr">
        <is>
          <t>0</t>
        </is>
      </c>
      <c r="BU97" s="297" t="inlineStr">
        <is>
          <t>0</t>
        </is>
      </c>
      <c r="BV97" s="297" t="inlineStr">
        <is>
          <t>0</t>
        </is>
      </c>
      <c r="BW97" s="288" t="inlineStr">
        <is>
          <t>12</t>
        </is>
      </c>
      <c r="BX97" s="276">
        <f>SUM(IF(COUNTIF(#REF!, "*1.*"), 2, 0), IF(COUNTIF(#REF!, "*2.*"), 2, 0), IF(COUNTIF(#REF!, "*3.*"), 2, 0), IF(COUNTIF(#REF!, "*4.*"), 2, 0), IF(COUNTIF(#REF!, "*5.*"), 2, 0), IF(COUNTIF(#REF!, "*6.*"), 2, 0))</f>
        <v/>
      </c>
      <c r="BY97" s="277">
        <f t="array" ref="BY97">SUM(VALUE(AT97),VALUE(AU97),VALUE(AV97),VALUE(AW97),VALUE(AX97),VALUE(AY97),VALUE(AZ97),VALUE(BB97),VALUE(BC97),VALUE(BD97),VALUE(BE97),VALUE(BF97),VALUE(BG97),VALUE(BH97),VALUE(BI97),VALUE(BJ97),VALUE(BK97),VALUE(BL97),VALUE(BM97),VALUE(BN97),VALUE(BO97),VALUE(BP97),VALUE(BQ97),VALUE(BR97),VALUE(BS97),VALUE(BT97),VALUE(BU97),VALUE(BV97),VALUE(BW97))</f>
        <v/>
      </c>
      <c r="BZ97" s="307" t="n"/>
      <c r="CA97" s="307" t="n"/>
      <c r="CB97" s="307" t="n"/>
      <c r="CC97" s="307" t="n"/>
      <c r="CD97" s="307" t="n"/>
      <c r="CE97" s="307" t="n"/>
      <c r="CF97" s="307" t="n"/>
      <c r="CG97" s="307" t="n"/>
      <c r="CH97" s="307" t="n"/>
      <c r="CI97" s="307" t="n"/>
      <c r="CJ97" s="307" t="n"/>
      <c r="CK97" s="307" t="n"/>
      <c r="CL97" s="307" t="n"/>
      <c r="CM97" s="307" t="n"/>
      <c r="CN97" s="307" t="n"/>
      <c r="CO97" s="307" t="n"/>
      <c r="CP97" s="307" t="n"/>
      <c r="CQ97" s="307" t="n"/>
      <c r="CR97" s="279" t="n">
        <v>54</v>
      </c>
      <c r="CS97" s="280">
        <f>AVERAGE(Value(BY97),value(CR97))</f>
        <v/>
      </c>
      <c r="CT97" s="421">
        <f>(IF(OR(MediaScorecard!BH98="x", MediaScorecard!BI98="x",MediaScorecard!BJ98="x",MediaScorecard!BK98="x",MediaScorecard!BL98="x"),1, 2))</f>
        <v/>
      </c>
      <c r="CU97" s="308" t="n"/>
      <c r="CV97" s="308" t="n"/>
      <c r="CW97" s="308" t="n"/>
      <c r="CX97" s="309" t="n"/>
      <c r="CY97" s="308" t="n"/>
      <c r="CZ97" s="308" t="n"/>
      <c r="DA97" s="308" t="n"/>
    </row>
    <row r="98" ht="21" customHeight="1" s="590">
      <c r="A98" s="306" t="inlineStr">
        <is>
          <t>Engineering.com</t>
        </is>
      </c>
      <c r="B98" s="265" t="inlineStr">
        <is>
          <t>Trimble, Qualcomm Deliver Precise Positioning Solutions - Engineering.com</t>
        </is>
      </c>
      <c r="C98" s="266" t="n">
        <v>45676</v>
      </c>
      <c r="D98" s="267" t="inlineStr">
        <is>
          <t>Q1</t>
        </is>
      </c>
      <c r="E98" s="267" t="inlineStr">
        <is>
          <t>CA</t>
        </is>
      </c>
      <c r="F98" s="268" t="inlineStr">
        <is>
          <t>NAM</t>
        </is>
      </c>
      <c r="G98" s="421" t="n"/>
      <c r="H98" s="269" t="n"/>
      <c r="I98" s="421" t="n"/>
      <c r="J98" s="421" t="n"/>
      <c r="K98" s="421" t="n"/>
      <c r="L98" s="421" t="n"/>
      <c r="M98" s="421" t="n"/>
      <c r="N98" s="421" t="n"/>
      <c r="O98" s="421" t="n"/>
      <c r="P98" s="421" t="n"/>
      <c r="Q98" s="421" t="n"/>
      <c r="R98" s="270" t="inlineStr">
        <is>
          <t>x</t>
        </is>
      </c>
      <c r="S98" s="421" t="n"/>
      <c r="T98" s="421" t="n"/>
      <c r="U98" s="421" t="n"/>
      <c r="V98" s="421" t="inlineStr">
        <is>
          <t>x</t>
        </is>
      </c>
      <c r="W98" s="421" t="n"/>
      <c r="X98" s="421" t="n"/>
      <c r="Y98" s="421" t="n"/>
      <c r="Z98" s="421" t="n"/>
      <c r="AA98" s="421" t="n"/>
      <c r="AB98" s="421" t="n"/>
      <c r="AC98" s="421" t="n"/>
      <c r="AD98" s="421" t="n"/>
      <c r="AE98" s="421" t="n"/>
      <c r="AF98" s="421" t="n"/>
      <c r="AG98" s="421" t="n"/>
      <c r="AH98" s="421" t="n"/>
      <c r="AI98" s="421" t="n"/>
      <c r="AJ98" s="297" t="n"/>
      <c r="AK98" s="297" t="n"/>
      <c r="AL98" s="284" t="n"/>
      <c r="AM98" s="297" t="n"/>
      <c r="AN98" s="285" t="n"/>
      <c r="AO98" s="297" t="n"/>
      <c r="AP98" s="297" t="n"/>
      <c r="AQ98" s="297" t="n"/>
      <c r="AR98" s="297" t="n"/>
      <c r="AS98" s="297" t="n"/>
      <c r="AT98" s="285" t="inlineStr">
        <is>
          <t>0</t>
        </is>
      </c>
      <c r="AU98" s="297" t="inlineStr">
        <is>
          <t>0</t>
        </is>
      </c>
      <c r="AV98" s="297" t="inlineStr">
        <is>
          <t>0</t>
        </is>
      </c>
      <c r="AW98" s="297" t="inlineStr">
        <is>
          <t>0</t>
        </is>
      </c>
      <c r="AX98" s="297" t="inlineStr">
        <is>
          <t>0</t>
        </is>
      </c>
      <c r="AY98" s="286" t="inlineStr">
        <is>
          <t>2</t>
        </is>
      </c>
      <c r="AZ98" s="286" t="inlineStr">
        <is>
          <t>0</t>
        </is>
      </c>
      <c r="BA98" s="287" t="inlineStr">
        <is>
          <t>0</t>
        </is>
      </c>
      <c r="BB98" s="286" t="inlineStr">
        <is>
          <t>0</t>
        </is>
      </c>
      <c r="BC98" s="286" t="inlineStr">
        <is>
          <t>5</t>
        </is>
      </c>
      <c r="BD98" s="286" t="inlineStr">
        <is>
          <t>3</t>
        </is>
      </c>
      <c r="BE98" s="286" t="inlineStr">
        <is>
          <t>3</t>
        </is>
      </c>
      <c r="BF98" s="286" t="inlineStr">
        <is>
          <t>0</t>
        </is>
      </c>
      <c r="BG98" s="286" t="inlineStr">
        <is>
          <t>0</t>
        </is>
      </c>
      <c r="BH98" s="297" t="inlineStr">
        <is>
          <t>0</t>
        </is>
      </c>
      <c r="BI98" s="297" t="inlineStr">
        <is>
          <t>0</t>
        </is>
      </c>
      <c r="BJ98" s="297" t="inlineStr">
        <is>
          <t>0</t>
        </is>
      </c>
      <c r="BK98" s="297" t="inlineStr">
        <is>
          <t>0</t>
        </is>
      </c>
      <c r="BL98" s="297" t="inlineStr">
        <is>
          <t>5</t>
        </is>
      </c>
      <c r="BM98" s="297" t="inlineStr">
        <is>
          <t>0</t>
        </is>
      </c>
      <c r="BN98" s="297" t="inlineStr">
        <is>
          <t>0</t>
        </is>
      </c>
      <c r="BO98" s="285" t="inlineStr">
        <is>
          <t>0</t>
        </is>
      </c>
      <c r="BP98" s="297" t="inlineStr">
        <is>
          <t>0</t>
        </is>
      </c>
      <c r="BQ98" s="297" t="inlineStr">
        <is>
          <t>0</t>
        </is>
      </c>
      <c r="BR98" s="297" t="inlineStr">
        <is>
          <t>0</t>
        </is>
      </c>
      <c r="BS98" s="297" t="inlineStr">
        <is>
          <t>12</t>
        </is>
      </c>
      <c r="BT98" s="297" t="inlineStr">
        <is>
          <t>0</t>
        </is>
      </c>
      <c r="BU98" s="297" t="inlineStr">
        <is>
          <t>0</t>
        </is>
      </c>
      <c r="BV98" s="297" t="inlineStr">
        <is>
          <t>0</t>
        </is>
      </c>
      <c r="BW98" s="288" t="inlineStr">
        <is>
          <t>0</t>
        </is>
      </c>
      <c r="BX98" s="276">
        <f>SUM(IF(COUNTIF(#REF!, "*1.*"), 2, 0), IF(COUNTIF(#REF!, "*2.*"), 2, 0), IF(COUNTIF(#REF!, "*3.*"), 2, 0), IF(COUNTIF(#REF!, "*4.*"), 2, 0), IF(COUNTIF(#REF!, "*5.*"), 2, 0), IF(COUNTIF(#REF!, "*6.*"), 2, 0))</f>
        <v/>
      </c>
      <c r="BY98" s="277">
        <f t="array" ref="BY98">SUM(VALUE(AT98),VALUE(AU98),VALUE(AV98),VALUE(AW98),VALUE(AX98),VALUE(AY98),VALUE(AZ98),VALUE(BB98),VALUE(BC98),VALUE(BD98),VALUE(BE98),VALUE(BF98),VALUE(BG98),VALUE(BH98),VALUE(BI98),VALUE(BJ98),VALUE(BK98),VALUE(BL98),VALUE(BM98),VALUE(BN98),VALUE(BO98),VALUE(BP98),VALUE(BQ98),VALUE(BR98),VALUE(BS98),VALUE(BT98),VALUE(BU98),VALUE(BV98),VALUE(BW98))</f>
        <v/>
      </c>
      <c r="BZ98" s="307" t="n"/>
      <c r="CA98" s="307" t="n"/>
      <c r="CB98" s="307" t="n"/>
      <c r="CC98" s="307" t="n"/>
      <c r="CD98" s="307" t="n"/>
      <c r="CE98" s="307" t="n"/>
      <c r="CF98" s="307" t="n"/>
      <c r="CG98" s="307" t="n"/>
      <c r="CH98" s="307" t="n"/>
      <c r="CI98" s="307" t="n"/>
      <c r="CJ98" s="307" t="n"/>
      <c r="CK98" s="307" t="n"/>
      <c r="CL98" s="307" t="n"/>
      <c r="CM98" s="307" t="n"/>
      <c r="CN98" s="307" t="n"/>
      <c r="CO98" s="307" t="n"/>
      <c r="CP98" s="307" t="n"/>
      <c r="CQ98" s="307" t="n"/>
      <c r="CR98" s="279" t="n">
        <v>47</v>
      </c>
      <c r="CS98" s="280">
        <f>AVERAGE(Value(BY98),value(CR98))</f>
        <v/>
      </c>
      <c r="CT98" s="421">
        <f>(IF(OR(MediaScorecard!BH99="x", MediaScorecard!BI99="x",MediaScorecard!BJ99="x",MediaScorecard!BK99="x",MediaScorecard!BL99="x"),1, 2))</f>
        <v/>
      </c>
      <c r="CU98" s="308" t="n"/>
      <c r="CV98" s="308" t="n"/>
      <c r="CW98" s="308" t="n"/>
      <c r="CX98" s="309" t="n"/>
      <c r="CY98" s="308" t="n"/>
      <c r="CZ98" s="308" t="n"/>
      <c r="DA98" s="308" t="n"/>
    </row>
    <row r="99" ht="21" customHeight="1" s="590">
      <c r="A99" s="421" t="n"/>
      <c r="B99" s="270" t="n"/>
      <c r="C99" s="266" t="n"/>
      <c r="D99" s="267" t="inlineStr"/>
      <c r="E99" s="267" t="inlineStr"/>
      <c r="F99" s="268" t="inlineStr"/>
      <c r="G99" s="421" t="n"/>
      <c r="H99" s="269" t="n"/>
      <c r="I99" s="421" t="n"/>
      <c r="J99" s="421" t="n"/>
      <c r="K99" s="421" t="n"/>
      <c r="L99" s="421" t="n"/>
      <c r="M99" s="421" t="n"/>
      <c r="N99" s="421" t="n"/>
      <c r="O99" s="421" t="n"/>
      <c r="P99" s="421" t="n"/>
      <c r="Q99" s="421" t="n"/>
      <c r="R99" s="270" t="n"/>
      <c r="S99" s="421" t="n"/>
      <c r="T99" s="421" t="n"/>
      <c r="U99" s="421" t="n"/>
      <c r="V99" s="421" t="n"/>
      <c r="W99" s="421" t="n"/>
      <c r="X99" s="421" t="n"/>
      <c r="Y99" s="421" t="n"/>
      <c r="Z99" s="421" t="n"/>
      <c r="AA99" s="421" t="n"/>
      <c r="AB99" s="421" t="n"/>
      <c r="AC99" s="421" t="n"/>
      <c r="AD99" s="421" t="n"/>
      <c r="AE99" s="421" t="n"/>
      <c r="AF99" s="421" t="n"/>
      <c r="AG99" s="421" t="n"/>
      <c r="AH99" s="421" t="n"/>
      <c r="AI99" s="421" t="n"/>
      <c r="AJ99" s="297" t="n"/>
      <c r="AK99" s="297" t="n"/>
      <c r="AL99" s="284" t="n"/>
      <c r="AM99" s="297" t="n"/>
      <c r="AN99" s="285" t="n"/>
      <c r="AO99" s="297" t="n"/>
      <c r="AP99" s="297" t="n"/>
      <c r="AQ99" s="297" t="n"/>
      <c r="AR99" s="297" t="n"/>
      <c r="AS99" s="297" t="n"/>
      <c r="AT99" s="285" t="inlineStr">
        <is>
          <t>0</t>
        </is>
      </c>
      <c r="AU99" s="297" t="inlineStr">
        <is>
          <t>0</t>
        </is>
      </c>
      <c r="AV99" s="297" t="inlineStr">
        <is>
          <t>0</t>
        </is>
      </c>
      <c r="AW99" s="297" t="inlineStr">
        <is>
          <t>0</t>
        </is>
      </c>
      <c r="AX99" s="297" t="inlineStr">
        <is>
          <t>0</t>
        </is>
      </c>
      <c r="AY99" s="286" t="inlineStr">
        <is>
          <t>0</t>
        </is>
      </c>
      <c r="AZ99" s="286" t="inlineStr">
        <is>
          <t>0</t>
        </is>
      </c>
      <c r="BA99" s="287" t="inlineStr">
        <is>
          <t>0</t>
        </is>
      </c>
      <c r="BB99" s="286" t="inlineStr">
        <is>
          <t>0</t>
        </is>
      </c>
      <c r="BC99" s="286" t="inlineStr">
        <is>
          <t>0</t>
        </is>
      </c>
      <c r="BD99" s="286" t="inlineStr">
        <is>
          <t>0</t>
        </is>
      </c>
      <c r="BE99" s="286" t="inlineStr">
        <is>
          <t>0</t>
        </is>
      </c>
      <c r="BF99" s="286" t="inlineStr">
        <is>
          <t>0</t>
        </is>
      </c>
      <c r="BG99" s="286" t="inlineStr">
        <is>
          <t>0</t>
        </is>
      </c>
      <c r="BH99" s="297" t="inlineStr">
        <is>
          <t>0</t>
        </is>
      </c>
      <c r="BI99" s="297" t="inlineStr">
        <is>
          <t>0</t>
        </is>
      </c>
      <c r="BJ99" s="297" t="inlineStr">
        <is>
          <t>0</t>
        </is>
      </c>
      <c r="BK99" s="297" t="inlineStr">
        <is>
          <t>0</t>
        </is>
      </c>
      <c r="BL99" s="297" t="inlineStr">
        <is>
          <t>0</t>
        </is>
      </c>
      <c r="BM99" s="297" t="inlineStr">
        <is>
          <t>0</t>
        </is>
      </c>
      <c r="BN99" s="297" t="inlineStr">
        <is>
          <t>0</t>
        </is>
      </c>
      <c r="BO99" s="285" t="inlineStr">
        <is>
          <t>0</t>
        </is>
      </c>
      <c r="BP99" s="297" t="inlineStr">
        <is>
          <t>0</t>
        </is>
      </c>
      <c r="BQ99" s="297" t="inlineStr">
        <is>
          <t>0</t>
        </is>
      </c>
      <c r="BR99" s="297" t="inlineStr">
        <is>
          <t>0</t>
        </is>
      </c>
      <c r="BS99" s="297" t="inlineStr">
        <is>
          <t>0</t>
        </is>
      </c>
      <c r="BT99" s="297" t="inlineStr">
        <is>
          <t>0</t>
        </is>
      </c>
      <c r="BU99" s="297" t="inlineStr">
        <is>
          <t>0</t>
        </is>
      </c>
      <c r="BV99" s="297" t="inlineStr">
        <is>
          <t>0</t>
        </is>
      </c>
      <c r="BW99" s="288" t="inlineStr">
        <is>
          <t>0</t>
        </is>
      </c>
      <c r="BX99" s="276">
        <f>SUM(IF(COUNTIF(#REF!, "*1.*"), 2, 0), IF(COUNTIF(#REF!, "*2.*"), 2, 0), IF(COUNTIF(#REF!, "*3.*"), 2, 0), IF(COUNTIF(#REF!, "*4.*"), 2, 0), IF(COUNTIF(#REF!, "*5.*"), 2, 0), IF(COUNTIF(#REF!, "*6.*"), 2, 0))</f>
        <v/>
      </c>
      <c r="BY99" s="277">
        <f t="array" ref="BY99">SUM(VALUE(AT99),VALUE(AU99),VALUE(AV99),VALUE(AW99),VALUE(AX99),VALUE(AY99),VALUE(AZ99),VALUE(BB99),VALUE(BC99),VALUE(BD99),VALUE(BE99),VALUE(BF99),VALUE(BG99),VALUE(BH99),VALUE(BI99),VALUE(BJ99),VALUE(BK99),VALUE(BL99),VALUE(BM99),VALUE(BN99),VALUE(BO99),VALUE(BP99),VALUE(BQ99),VALUE(BR99),VALUE(BS99),VALUE(BT99),VALUE(BU99),VALUE(BV99),VALUE(BW99))</f>
        <v/>
      </c>
      <c r="BZ99" s="307" t="n"/>
      <c r="CA99" s="307" t="n"/>
      <c r="CB99" s="307" t="n"/>
      <c r="CC99" s="307" t="n"/>
      <c r="CD99" s="307" t="n"/>
      <c r="CE99" s="307" t="n"/>
      <c r="CF99" s="307" t="n"/>
      <c r="CG99" s="307" t="n"/>
      <c r="CH99" s="307" t="n"/>
      <c r="CI99" s="307" t="n"/>
      <c r="CJ99" s="307" t="n"/>
      <c r="CK99" s="307" t="n"/>
      <c r="CL99" s="307" t="n"/>
      <c r="CM99" s="307" t="n"/>
      <c r="CN99" s="307" t="n"/>
      <c r="CO99" s="307" t="n"/>
      <c r="CP99" s="307" t="n"/>
      <c r="CQ99" s="307" t="n"/>
      <c r="CR99" s="279" t="inlineStr">
        <is>
          <t>0</t>
        </is>
      </c>
      <c r="CS99" s="280">
        <f>AVERAGE(Value(BY99),value(CR99))</f>
        <v/>
      </c>
      <c r="CT99" s="421">
        <f>(IF(OR(MediaScorecard!BH100="x", MediaScorecard!BI100="x",MediaScorecard!BJ100="x",MediaScorecard!BK100="x",MediaScorecard!BL100="x"),1, 2))</f>
        <v/>
      </c>
      <c r="CU99" s="308" t="n"/>
      <c r="CV99" s="308" t="n"/>
      <c r="CW99" s="308" t="n"/>
      <c r="CX99" s="309" t="n"/>
      <c r="CY99" s="308" t="n"/>
      <c r="CZ99" s="308" t="n"/>
      <c r="DA99" s="308" t="n"/>
    </row>
    <row r="100" ht="21" customHeight="1" s="590">
      <c r="A100" s="421" t="n"/>
      <c r="B100" s="270" t="n"/>
      <c r="C100" s="266" t="n"/>
      <c r="D100" s="267" t="inlineStr"/>
      <c r="E100" s="267" t="inlineStr"/>
      <c r="F100" s="268" t="inlineStr"/>
      <c r="G100" s="421" t="n"/>
      <c r="H100" s="269" t="n"/>
      <c r="I100" s="421" t="n"/>
      <c r="J100" s="421" t="n"/>
      <c r="K100" s="421" t="n"/>
      <c r="L100" s="421" t="n"/>
      <c r="M100" s="421" t="n"/>
      <c r="N100" s="421" t="n"/>
      <c r="O100" s="421" t="n"/>
      <c r="P100" s="421" t="n"/>
      <c r="Q100" s="421" t="n"/>
      <c r="R100" s="270" t="n"/>
      <c r="S100" s="421" t="n"/>
      <c r="T100" s="421" t="n"/>
      <c r="U100" s="421" t="n"/>
      <c r="V100" s="421" t="n"/>
      <c r="W100" s="421" t="n"/>
      <c r="X100" s="421" t="n"/>
      <c r="Y100" s="421" t="n"/>
      <c r="Z100" s="421" t="n"/>
      <c r="AA100" s="421" t="n"/>
      <c r="AB100" s="421" t="n"/>
      <c r="AC100" s="421" t="n"/>
      <c r="AD100" s="421" t="n"/>
      <c r="AE100" s="421" t="n"/>
      <c r="AF100" s="421" t="n"/>
      <c r="AG100" s="421" t="n"/>
      <c r="AH100" s="421" t="n"/>
      <c r="AI100" s="421" t="n"/>
      <c r="AJ100" s="297" t="n"/>
      <c r="AK100" s="297" t="n"/>
      <c r="AL100" s="284" t="n"/>
      <c r="AM100" s="297" t="n"/>
      <c r="AN100" s="285" t="n"/>
      <c r="AO100" s="297" t="n"/>
      <c r="AP100" s="297" t="n"/>
      <c r="AQ100" s="297" t="n"/>
      <c r="AR100" s="297" t="n"/>
      <c r="AS100" s="297" t="n"/>
      <c r="AT100" s="285" t="inlineStr">
        <is>
          <t>0</t>
        </is>
      </c>
      <c r="AU100" s="297" t="inlineStr">
        <is>
          <t>0</t>
        </is>
      </c>
      <c r="AV100" s="297" t="inlineStr">
        <is>
          <t>0</t>
        </is>
      </c>
      <c r="AW100" s="297" t="inlineStr">
        <is>
          <t>0</t>
        </is>
      </c>
      <c r="AX100" s="297" t="inlineStr">
        <is>
          <t>0</t>
        </is>
      </c>
      <c r="AY100" s="286" t="inlineStr">
        <is>
          <t>0</t>
        </is>
      </c>
      <c r="AZ100" s="286" t="inlineStr">
        <is>
          <t>0</t>
        </is>
      </c>
      <c r="BA100" s="287" t="inlineStr">
        <is>
          <t>0</t>
        </is>
      </c>
      <c r="BB100" s="286" t="inlineStr">
        <is>
          <t>0</t>
        </is>
      </c>
      <c r="BC100" s="286" t="inlineStr">
        <is>
          <t>0</t>
        </is>
      </c>
      <c r="BD100" s="286" t="inlineStr">
        <is>
          <t>0</t>
        </is>
      </c>
      <c r="BE100" s="286" t="inlineStr">
        <is>
          <t>0</t>
        </is>
      </c>
      <c r="BF100" s="286" t="inlineStr">
        <is>
          <t>0</t>
        </is>
      </c>
      <c r="BG100" s="286" t="inlineStr">
        <is>
          <t>0</t>
        </is>
      </c>
      <c r="BH100" s="297" t="inlineStr">
        <is>
          <t>0</t>
        </is>
      </c>
      <c r="BI100" s="297" t="inlineStr">
        <is>
          <t>0</t>
        </is>
      </c>
      <c r="BJ100" s="297" t="inlineStr">
        <is>
          <t>0</t>
        </is>
      </c>
      <c r="BK100" s="297" t="inlineStr">
        <is>
          <t>0</t>
        </is>
      </c>
      <c r="BL100" s="297" t="inlineStr">
        <is>
          <t>0</t>
        </is>
      </c>
      <c r="BM100" s="297" t="inlineStr">
        <is>
          <t>0</t>
        </is>
      </c>
      <c r="BN100" s="297" t="inlineStr">
        <is>
          <t>0</t>
        </is>
      </c>
      <c r="BO100" s="285" t="inlineStr">
        <is>
          <t>0</t>
        </is>
      </c>
      <c r="BP100" s="297" t="inlineStr">
        <is>
          <t>0</t>
        </is>
      </c>
      <c r="BQ100" s="297" t="inlineStr">
        <is>
          <t>0</t>
        </is>
      </c>
      <c r="BR100" s="297" t="inlineStr">
        <is>
          <t>0</t>
        </is>
      </c>
      <c r="BS100" s="297" t="inlineStr">
        <is>
          <t>0</t>
        </is>
      </c>
      <c r="BT100" s="297" t="inlineStr">
        <is>
          <t>0</t>
        </is>
      </c>
      <c r="BU100" s="297" t="inlineStr">
        <is>
          <t>0</t>
        </is>
      </c>
      <c r="BV100" s="297" t="inlineStr">
        <is>
          <t>0</t>
        </is>
      </c>
      <c r="BW100" s="288" t="inlineStr">
        <is>
          <t>0</t>
        </is>
      </c>
      <c r="BX100" s="276">
        <f>SUM(IF(COUNTIF(#REF!, "*1.*"), 2, 0), IF(COUNTIF(#REF!, "*2.*"), 2, 0), IF(COUNTIF(#REF!, "*3.*"), 2, 0), IF(COUNTIF(#REF!, "*4.*"), 2, 0), IF(COUNTIF(#REF!, "*5.*"), 2, 0), IF(COUNTIF(#REF!, "*6.*"), 2, 0))</f>
        <v/>
      </c>
      <c r="BY100" s="277">
        <f t="array" ref="BY100">SUM(VALUE(AT100),VALUE(AU100),VALUE(AV100),VALUE(AW100),VALUE(AX100),VALUE(AY100),VALUE(AZ100),VALUE(BB100),VALUE(BC100),VALUE(BD100),VALUE(BE100),VALUE(BF100),VALUE(BG100),VALUE(BH100),VALUE(BI100),VALUE(BJ100),VALUE(BK100),VALUE(BL100),VALUE(BM100),VALUE(BN100),VALUE(BO100),VALUE(BP100),VALUE(BQ100),VALUE(BR100),VALUE(BS100),VALUE(BT100),VALUE(BU100),VALUE(BV100),VALUE(BW100))</f>
        <v/>
      </c>
      <c r="BZ100" s="307" t="n"/>
      <c r="CA100" s="307" t="n"/>
      <c r="CB100" s="307" t="n"/>
      <c r="CC100" s="307" t="n"/>
      <c r="CD100" s="307" t="n"/>
      <c r="CE100" s="307" t="n"/>
      <c r="CF100" s="307" t="n"/>
      <c r="CG100" s="307" t="n"/>
      <c r="CH100" s="307" t="n"/>
      <c r="CI100" s="307" t="n"/>
      <c r="CJ100" s="307" t="n"/>
      <c r="CK100" s="307" t="n"/>
      <c r="CL100" s="307" t="n"/>
      <c r="CM100" s="307" t="n"/>
      <c r="CN100" s="307" t="n"/>
      <c r="CO100" s="307" t="n"/>
      <c r="CP100" s="307" t="n"/>
      <c r="CQ100" s="307" t="n"/>
      <c r="CR100" s="279" t="inlineStr">
        <is>
          <t>0</t>
        </is>
      </c>
      <c r="CS100" s="280">
        <f>AVERAGE(Value(BY100),value(CR100))</f>
        <v/>
      </c>
      <c r="CT100" s="421">
        <f>(IF(OR(MediaScorecard!BH101="x", MediaScorecard!BI101="x",MediaScorecard!BJ101="x",MediaScorecard!BK101="x",MediaScorecard!BL101="x"),1, 2))</f>
        <v/>
      </c>
      <c r="CU100" s="308" t="n"/>
      <c r="CV100" s="308" t="n"/>
      <c r="CW100" s="308" t="n"/>
      <c r="CX100" s="309" t="n"/>
      <c r="CY100" s="308" t="n"/>
      <c r="CZ100" s="308" t="n"/>
      <c r="DA100" s="308" t="n"/>
    </row>
    <row r="101" ht="21" customHeight="1" s="590">
      <c r="A101" s="421" t="n"/>
      <c r="B101" s="270" t="n"/>
      <c r="C101" s="266" t="n"/>
      <c r="D101" s="267" t="inlineStr"/>
      <c r="E101" s="267" t="inlineStr"/>
      <c r="F101" s="268" t="inlineStr"/>
      <c r="G101" s="421" t="n"/>
      <c r="H101" s="269" t="n"/>
      <c r="I101" s="421" t="n"/>
      <c r="J101" s="421" t="n"/>
      <c r="K101" s="421" t="n"/>
      <c r="L101" s="421" t="n"/>
      <c r="M101" s="421" t="n"/>
      <c r="N101" s="421" t="n"/>
      <c r="O101" s="421" t="n"/>
      <c r="P101" s="421" t="n"/>
      <c r="Q101" s="421" t="n"/>
      <c r="R101" s="270" t="n"/>
      <c r="S101" s="421" t="n"/>
      <c r="T101" s="421" t="n"/>
      <c r="U101" s="421" t="n"/>
      <c r="V101" s="421" t="n"/>
      <c r="W101" s="421" t="n"/>
      <c r="X101" s="421" t="n"/>
      <c r="Y101" s="421" t="n"/>
      <c r="Z101" s="421" t="n"/>
      <c r="AA101" s="421" t="n"/>
      <c r="AB101" s="421" t="n"/>
      <c r="AC101" s="421" t="n"/>
      <c r="AD101" s="421" t="n"/>
      <c r="AE101" s="421" t="n"/>
      <c r="AF101" s="421" t="n"/>
      <c r="AG101" s="421" t="n"/>
      <c r="AH101" s="421" t="n"/>
      <c r="AI101" s="421" t="n"/>
      <c r="AJ101" s="297" t="n"/>
      <c r="AK101" s="297" t="n"/>
      <c r="AL101" s="284" t="n"/>
      <c r="AM101" s="297" t="n"/>
      <c r="AN101" s="285" t="n"/>
      <c r="AO101" s="297" t="n"/>
      <c r="AP101" s="297" t="n"/>
      <c r="AQ101" s="297" t="n"/>
      <c r="AR101" s="297" t="n"/>
      <c r="AS101" s="297" t="n"/>
      <c r="AT101" s="285" t="inlineStr">
        <is>
          <t>0</t>
        </is>
      </c>
      <c r="AU101" s="297" t="inlineStr">
        <is>
          <t>0</t>
        </is>
      </c>
      <c r="AV101" s="297" t="inlineStr">
        <is>
          <t>0</t>
        </is>
      </c>
      <c r="AW101" s="297" t="inlineStr">
        <is>
          <t>0</t>
        </is>
      </c>
      <c r="AX101" s="297" t="inlineStr">
        <is>
          <t>0</t>
        </is>
      </c>
      <c r="AY101" s="286" t="inlineStr">
        <is>
          <t>0</t>
        </is>
      </c>
      <c r="AZ101" s="286" t="inlineStr">
        <is>
          <t>0</t>
        </is>
      </c>
      <c r="BA101" s="287" t="inlineStr">
        <is>
          <t>0</t>
        </is>
      </c>
      <c r="BB101" s="286" t="inlineStr">
        <is>
          <t>0</t>
        </is>
      </c>
      <c r="BC101" s="286" t="inlineStr">
        <is>
          <t>0</t>
        </is>
      </c>
      <c r="BD101" s="286" t="inlineStr">
        <is>
          <t>0</t>
        </is>
      </c>
      <c r="BE101" s="286" t="inlineStr">
        <is>
          <t>0</t>
        </is>
      </c>
      <c r="BF101" s="286" t="inlineStr">
        <is>
          <t>0</t>
        </is>
      </c>
      <c r="BG101" s="286" t="inlineStr">
        <is>
          <t>0</t>
        </is>
      </c>
      <c r="BH101" s="297" t="inlineStr">
        <is>
          <t>0</t>
        </is>
      </c>
      <c r="BI101" s="297" t="inlineStr">
        <is>
          <t>0</t>
        </is>
      </c>
      <c r="BJ101" s="297" t="inlineStr">
        <is>
          <t>0</t>
        </is>
      </c>
      <c r="BK101" s="297" t="inlineStr">
        <is>
          <t>0</t>
        </is>
      </c>
      <c r="BL101" s="297" t="inlineStr">
        <is>
          <t>0</t>
        </is>
      </c>
      <c r="BM101" s="297" t="inlineStr">
        <is>
          <t>0</t>
        </is>
      </c>
      <c r="BN101" s="297" t="inlineStr">
        <is>
          <t>0</t>
        </is>
      </c>
      <c r="BO101" s="285" t="inlineStr">
        <is>
          <t>0</t>
        </is>
      </c>
      <c r="BP101" s="297" t="inlineStr">
        <is>
          <t>0</t>
        </is>
      </c>
      <c r="BQ101" s="297" t="inlineStr">
        <is>
          <t>0</t>
        </is>
      </c>
      <c r="BR101" s="297" t="inlineStr">
        <is>
          <t>0</t>
        </is>
      </c>
      <c r="BS101" s="297" t="inlineStr">
        <is>
          <t>0</t>
        </is>
      </c>
      <c r="BT101" s="297" t="inlineStr">
        <is>
          <t>0</t>
        </is>
      </c>
      <c r="BU101" s="297" t="inlineStr">
        <is>
          <t>0</t>
        </is>
      </c>
      <c r="BV101" s="297" t="inlineStr">
        <is>
          <t>0</t>
        </is>
      </c>
      <c r="BW101" s="288" t="inlineStr">
        <is>
          <t>0</t>
        </is>
      </c>
      <c r="BX101" s="276">
        <f>SUM(IF(COUNTIF(#REF!, "*1.*"), 2, 0), IF(COUNTIF(#REF!, "*2.*"), 2, 0), IF(COUNTIF(#REF!, "*3.*"), 2, 0), IF(COUNTIF(#REF!, "*4.*"), 2, 0), IF(COUNTIF(#REF!, "*5.*"), 2, 0), IF(COUNTIF(#REF!, "*6.*"), 2, 0))</f>
        <v/>
      </c>
      <c r="BY101" s="277">
        <f t="array" ref="BY101">SUM(VALUE(AT101),VALUE(AU101),VALUE(AV101),VALUE(AW101),VALUE(AX101),VALUE(AY101),VALUE(AZ101),VALUE(BB101),VALUE(BC101),VALUE(BD101),VALUE(BE101),VALUE(BF101),VALUE(BG101),VALUE(BH101),VALUE(BI101),VALUE(BJ101),VALUE(BK101),VALUE(BL101),VALUE(BM101),VALUE(BN101),VALUE(BO101),VALUE(BP101),VALUE(BQ101),VALUE(BR101),VALUE(BS101),VALUE(BT101),VALUE(BU101),VALUE(BV101),VALUE(BW101))</f>
        <v/>
      </c>
      <c r="BZ101" s="307" t="n"/>
      <c r="CA101" s="307" t="n"/>
      <c r="CB101" s="307" t="n"/>
      <c r="CC101" s="307" t="n"/>
      <c r="CD101" s="307" t="n"/>
      <c r="CE101" s="307" t="n"/>
      <c r="CF101" s="307" t="n"/>
      <c r="CG101" s="307" t="n"/>
      <c r="CH101" s="307" t="n"/>
      <c r="CI101" s="307" t="n"/>
      <c r="CJ101" s="307" t="n"/>
      <c r="CK101" s="307" t="n"/>
      <c r="CL101" s="307" t="n"/>
      <c r="CM101" s="307" t="n"/>
      <c r="CN101" s="307" t="n"/>
      <c r="CO101" s="307" t="n"/>
      <c r="CP101" s="307" t="n"/>
      <c r="CQ101" s="307" t="n"/>
      <c r="CR101" s="279" t="inlineStr">
        <is>
          <t>0</t>
        </is>
      </c>
      <c r="CS101" s="280">
        <f>AVERAGE(Value(BY101),value(CR101))</f>
        <v/>
      </c>
      <c r="CT101" s="421">
        <f>(IF(OR(MediaScorecard!BH102="x", MediaScorecard!BI102="x",MediaScorecard!BJ102="x",MediaScorecard!BK102="x",MediaScorecard!BL102="x"),1, 2))</f>
        <v/>
      </c>
      <c r="CU101" s="308" t="n"/>
      <c r="CV101" s="308" t="n"/>
      <c r="CW101" s="308" t="n"/>
      <c r="CX101" s="309" t="n"/>
      <c r="CY101" s="308" t="n"/>
      <c r="CZ101" s="308" t="n"/>
      <c r="DA101" s="308" t="n"/>
    </row>
    <row r="102" ht="21" customHeight="1" s="590">
      <c r="A102" s="421" t="n"/>
      <c r="B102" s="270" t="n"/>
      <c r="C102" s="266" t="n"/>
      <c r="D102" s="267" t="inlineStr"/>
      <c r="E102" s="267" t="inlineStr"/>
      <c r="F102" s="268" t="inlineStr"/>
      <c r="G102" s="421" t="n"/>
      <c r="H102" s="269" t="n"/>
      <c r="I102" s="421" t="n"/>
      <c r="J102" s="421" t="n"/>
      <c r="K102" s="421" t="n"/>
      <c r="L102" s="421" t="n"/>
      <c r="M102" s="421" t="n"/>
      <c r="N102" s="421" t="n"/>
      <c r="O102" s="421" t="n"/>
      <c r="P102" s="421" t="n"/>
      <c r="Q102" s="421" t="n"/>
      <c r="R102" s="270" t="n"/>
      <c r="S102" s="421" t="n"/>
      <c r="T102" s="421" t="n"/>
      <c r="U102" s="421" t="n"/>
      <c r="V102" s="421" t="n"/>
      <c r="W102" s="421" t="n"/>
      <c r="X102" s="421" t="n"/>
      <c r="Y102" s="421" t="n"/>
      <c r="Z102" s="421" t="n"/>
      <c r="AA102" s="421" t="n"/>
      <c r="AB102" s="421" t="n"/>
      <c r="AC102" s="421" t="n"/>
      <c r="AD102" s="421" t="n"/>
      <c r="AE102" s="421" t="n"/>
      <c r="AF102" s="421" t="n"/>
      <c r="AG102" s="421" t="n"/>
      <c r="AH102" s="421" t="n"/>
      <c r="AI102" s="421" t="n"/>
      <c r="AJ102" s="297" t="n"/>
      <c r="AK102" s="297" t="n"/>
      <c r="AL102" s="284" t="n"/>
      <c r="AM102" s="297" t="n"/>
      <c r="AN102" s="285" t="n"/>
      <c r="AO102" s="297" t="n"/>
      <c r="AP102" s="297" t="n"/>
      <c r="AQ102" s="297" t="n"/>
      <c r="AR102" s="297" t="n"/>
      <c r="AS102" s="297" t="n"/>
      <c r="AT102" s="285" t="inlineStr">
        <is>
          <t>0</t>
        </is>
      </c>
      <c r="AU102" s="297" t="inlineStr">
        <is>
          <t>0</t>
        </is>
      </c>
      <c r="AV102" s="297" t="inlineStr">
        <is>
          <t>0</t>
        </is>
      </c>
      <c r="AW102" s="297" t="inlineStr">
        <is>
          <t>0</t>
        </is>
      </c>
      <c r="AX102" s="297" t="inlineStr">
        <is>
          <t>0</t>
        </is>
      </c>
      <c r="AY102" s="286" t="inlineStr">
        <is>
          <t>0</t>
        </is>
      </c>
      <c r="AZ102" s="286" t="inlineStr">
        <is>
          <t>0</t>
        </is>
      </c>
      <c r="BA102" s="287" t="inlineStr">
        <is>
          <t>0</t>
        </is>
      </c>
      <c r="BB102" s="286" t="inlineStr">
        <is>
          <t>0</t>
        </is>
      </c>
      <c r="BC102" s="286" t="inlineStr">
        <is>
          <t>0</t>
        </is>
      </c>
      <c r="BD102" s="286" t="inlineStr">
        <is>
          <t>0</t>
        </is>
      </c>
      <c r="BE102" s="286" t="inlineStr">
        <is>
          <t>0</t>
        </is>
      </c>
      <c r="BF102" s="286" t="inlineStr">
        <is>
          <t>0</t>
        </is>
      </c>
      <c r="BG102" s="286" t="inlineStr">
        <is>
          <t>0</t>
        </is>
      </c>
      <c r="BH102" s="297" t="inlineStr">
        <is>
          <t>0</t>
        </is>
      </c>
      <c r="BI102" s="297" t="inlineStr">
        <is>
          <t>0</t>
        </is>
      </c>
      <c r="BJ102" s="297" t="inlineStr">
        <is>
          <t>0</t>
        </is>
      </c>
      <c r="BK102" s="297" t="inlineStr">
        <is>
          <t>0</t>
        </is>
      </c>
      <c r="BL102" s="297" t="inlineStr">
        <is>
          <t>0</t>
        </is>
      </c>
      <c r="BM102" s="297" t="inlineStr">
        <is>
          <t>0</t>
        </is>
      </c>
      <c r="BN102" s="297" t="inlineStr">
        <is>
          <t>0</t>
        </is>
      </c>
      <c r="BO102" s="285" t="inlineStr">
        <is>
          <t>0</t>
        </is>
      </c>
      <c r="BP102" s="297" t="inlineStr">
        <is>
          <t>0</t>
        </is>
      </c>
      <c r="BQ102" s="297" t="inlineStr">
        <is>
          <t>0</t>
        </is>
      </c>
      <c r="BR102" s="297" t="inlineStr">
        <is>
          <t>0</t>
        </is>
      </c>
      <c r="BS102" s="297" t="inlineStr">
        <is>
          <t>0</t>
        </is>
      </c>
      <c r="BT102" s="297" t="inlineStr">
        <is>
          <t>0</t>
        </is>
      </c>
      <c r="BU102" s="297" t="inlineStr">
        <is>
          <t>0</t>
        </is>
      </c>
      <c r="BV102" s="297" t="inlineStr">
        <is>
          <t>0</t>
        </is>
      </c>
      <c r="BW102" s="288" t="inlineStr">
        <is>
          <t>0</t>
        </is>
      </c>
      <c r="BX102" s="276">
        <f>SUM(IF(COUNTIF(#REF!, "*1.*"), 2, 0), IF(COUNTIF(#REF!, "*2.*"), 2, 0), IF(COUNTIF(#REF!, "*3.*"), 2, 0), IF(COUNTIF(#REF!, "*4.*"), 2, 0), IF(COUNTIF(#REF!, "*5.*"), 2, 0), IF(COUNTIF(#REF!, "*6.*"), 2, 0))</f>
        <v/>
      </c>
      <c r="BY102" s="277">
        <f t="array" ref="BY102">SUM(VALUE(AT102),VALUE(AU102),VALUE(AV102),VALUE(AW102),VALUE(AX102),VALUE(AY102),VALUE(AZ102),VALUE(BB102),VALUE(BC102),VALUE(BD102),VALUE(BE102),VALUE(BF102),VALUE(BG102),VALUE(BH102),VALUE(BI102),VALUE(BJ102),VALUE(BK102),VALUE(BL102),VALUE(BM102),VALUE(BN102),VALUE(BO102),VALUE(BP102),VALUE(BQ102),VALUE(BR102),VALUE(BS102),VALUE(BT102),VALUE(BU102),VALUE(BV102),VALUE(BW102))</f>
        <v/>
      </c>
      <c r="BZ102" s="307" t="n"/>
      <c r="CA102" s="307" t="n"/>
      <c r="CB102" s="307" t="n"/>
      <c r="CC102" s="307" t="n"/>
      <c r="CD102" s="307" t="n"/>
      <c r="CE102" s="307" t="n"/>
      <c r="CF102" s="307" t="n"/>
      <c r="CG102" s="307" t="n"/>
      <c r="CH102" s="307" t="n"/>
      <c r="CI102" s="307" t="n"/>
      <c r="CJ102" s="307" t="n"/>
      <c r="CK102" s="307" t="n"/>
      <c r="CL102" s="307" t="n"/>
      <c r="CM102" s="307" t="n"/>
      <c r="CN102" s="307" t="n"/>
      <c r="CO102" s="307" t="n"/>
      <c r="CP102" s="307" t="n"/>
      <c r="CQ102" s="307" t="n"/>
      <c r="CR102" s="279" t="inlineStr">
        <is>
          <t>0</t>
        </is>
      </c>
      <c r="CS102" s="280">
        <f>AVERAGE(Value(BY102),value(CR102))</f>
        <v/>
      </c>
      <c r="CT102" s="421">
        <f>(IF(OR(MediaScorecard!BH103="x", MediaScorecard!BI103="x",MediaScorecard!BJ103="x",MediaScorecard!BK103="x",MediaScorecard!BL103="x"),1, 2))</f>
        <v/>
      </c>
      <c r="CU102" s="308" t="n"/>
      <c r="CV102" s="308" t="n"/>
      <c r="CW102" s="308" t="n"/>
      <c r="CX102" s="309" t="n"/>
      <c r="CY102" s="308" t="n"/>
      <c r="CZ102" s="308" t="n"/>
      <c r="DA102" s="308" t="n"/>
    </row>
    <row r="103" ht="21" customHeight="1" s="590">
      <c r="A103" s="421" t="n"/>
      <c r="B103" s="270" t="n"/>
      <c r="C103" s="266" t="n"/>
      <c r="D103" s="267" t="inlineStr"/>
      <c r="E103" s="267" t="inlineStr"/>
      <c r="F103" s="268" t="inlineStr"/>
      <c r="G103" s="421" t="n"/>
      <c r="H103" s="269" t="n"/>
      <c r="I103" s="421" t="n"/>
      <c r="J103" s="421" t="n"/>
      <c r="K103" s="421" t="n"/>
      <c r="L103" s="421" t="n"/>
      <c r="M103" s="421" t="n"/>
      <c r="N103" s="421" t="n"/>
      <c r="O103" s="421" t="n"/>
      <c r="P103" s="421" t="n"/>
      <c r="Q103" s="421" t="n"/>
      <c r="R103" s="270" t="n"/>
      <c r="S103" s="421" t="n"/>
      <c r="T103" s="421" t="n"/>
      <c r="U103" s="421" t="n"/>
      <c r="V103" s="421" t="n"/>
      <c r="W103" s="421" t="n"/>
      <c r="X103" s="421" t="n"/>
      <c r="Y103" s="421" t="n"/>
      <c r="Z103" s="421" t="n"/>
      <c r="AA103" s="421" t="n"/>
      <c r="AB103" s="421" t="n"/>
      <c r="AC103" s="421" t="n"/>
      <c r="AD103" s="421" t="n"/>
      <c r="AE103" s="421" t="n"/>
      <c r="AF103" s="421" t="n"/>
      <c r="AG103" s="421" t="n"/>
      <c r="AH103" s="421" t="n"/>
      <c r="AI103" s="421" t="n"/>
      <c r="AJ103" s="297" t="n"/>
      <c r="AK103" s="297" t="n"/>
      <c r="AL103" s="284" t="n"/>
      <c r="AM103" s="297" t="n"/>
      <c r="AN103" s="285" t="n"/>
      <c r="AO103" s="297" t="n"/>
      <c r="AP103" s="297" t="n"/>
      <c r="AQ103" s="297" t="n"/>
      <c r="AR103" s="297" t="n"/>
      <c r="AS103" s="297" t="n"/>
      <c r="AT103" s="285" t="inlineStr">
        <is>
          <t>0</t>
        </is>
      </c>
      <c r="AU103" s="297" t="inlineStr">
        <is>
          <t>0</t>
        </is>
      </c>
      <c r="AV103" s="297" t="inlineStr">
        <is>
          <t>0</t>
        </is>
      </c>
      <c r="AW103" s="297" t="inlineStr">
        <is>
          <t>0</t>
        </is>
      </c>
      <c r="AX103" s="297" t="inlineStr">
        <is>
          <t>0</t>
        </is>
      </c>
      <c r="AY103" s="286" t="inlineStr">
        <is>
          <t>0</t>
        </is>
      </c>
      <c r="AZ103" s="286" t="inlineStr">
        <is>
          <t>0</t>
        </is>
      </c>
      <c r="BA103" s="287" t="inlineStr">
        <is>
          <t>0</t>
        </is>
      </c>
      <c r="BB103" s="286" t="inlineStr">
        <is>
          <t>0</t>
        </is>
      </c>
      <c r="BC103" s="286" t="inlineStr">
        <is>
          <t>0</t>
        </is>
      </c>
      <c r="BD103" s="286" t="inlineStr">
        <is>
          <t>0</t>
        </is>
      </c>
      <c r="BE103" s="286" t="inlineStr">
        <is>
          <t>0</t>
        </is>
      </c>
      <c r="BF103" s="286" t="inlineStr">
        <is>
          <t>0</t>
        </is>
      </c>
      <c r="BG103" s="286" t="inlineStr">
        <is>
          <t>0</t>
        </is>
      </c>
      <c r="BH103" s="297" t="inlineStr">
        <is>
          <t>0</t>
        </is>
      </c>
      <c r="BI103" s="297" t="inlineStr">
        <is>
          <t>0</t>
        </is>
      </c>
      <c r="BJ103" s="297" t="inlineStr">
        <is>
          <t>0</t>
        </is>
      </c>
      <c r="BK103" s="297" t="inlineStr">
        <is>
          <t>0</t>
        </is>
      </c>
      <c r="BL103" s="297" t="inlineStr">
        <is>
          <t>0</t>
        </is>
      </c>
      <c r="BM103" s="297" t="inlineStr">
        <is>
          <t>0</t>
        </is>
      </c>
      <c r="BN103" s="297" t="inlineStr">
        <is>
          <t>0</t>
        </is>
      </c>
      <c r="BO103" s="285" t="inlineStr">
        <is>
          <t>0</t>
        </is>
      </c>
      <c r="BP103" s="297" t="inlineStr">
        <is>
          <t>0</t>
        </is>
      </c>
      <c r="BQ103" s="297" t="inlineStr">
        <is>
          <t>0</t>
        </is>
      </c>
      <c r="BR103" s="297" t="inlineStr">
        <is>
          <t>0</t>
        </is>
      </c>
      <c r="BS103" s="297" t="inlineStr">
        <is>
          <t>0</t>
        </is>
      </c>
      <c r="BT103" s="297" t="inlineStr">
        <is>
          <t>0</t>
        </is>
      </c>
      <c r="BU103" s="297" t="inlineStr">
        <is>
          <t>0</t>
        </is>
      </c>
      <c r="BV103" s="297" t="inlineStr">
        <is>
          <t>0</t>
        </is>
      </c>
      <c r="BW103" s="288" t="inlineStr">
        <is>
          <t>0</t>
        </is>
      </c>
      <c r="BX103" s="276">
        <f>SUM(IF(COUNTIF(#REF!, "*1.*"), 2, 0), IF(COUNTIF(#REF!, "*2.*"), 2, 0), IF(COUNTIF(#REF!, "*3.*"), 2, 0), IF(COUNTIF(#REF!, "*4.*"), 2, 0), IF(COUNTIF(#REF!, "*5.*"), 2, 0), IF(COUNTIF(#REF!, "*6.*"), 2, 0))</f>
        <v/>
      </c>
      <c r="BY103" s="277">
        <f t="array" ref="BY103">SUM(VALUE(AT103),VALUE(AU103),VALUE(AV103),VALUE(AW103),VALUE(AX103),VALUE(AY103),VALUE(AZ103),VALUE(BB103),VALUE(BC103),VALUE(BD103),VALUE(BE103),VALUE(BF103),VALUE(BG103),VALUE(BH103),VALUE(BI103),VALUE(BJ103),VALUE(BK103),VALUE(BL103),VALUE(BM103),VALUE(BN103),VALUE(BO103),VALUE(BP103),VALUE(BQ103),VALUE(BR103),VALUE(BS103),VALUE(BT103),VALUE(BU103),VALUE(BV103),VALUE(BW103))</f>
        <v/>
      </c>
      <c r="BZ103" s="307" t="n"/>
      <c r="CA103" s="307" t="n"/>
      <c r="CB103" s="307" t="n"/>
      <c r="CC103" s="307" t="n"/>
      <c r="CD103" s="307" t="n"/>
      <c r="CE103" s="307" t="n"/>
      <c r="CF103" s="307" t="n"/>
      <c r="CG103" s="307" t="n"/>
      <c r="CH103" s="307" t="n"/>
      <c r="CI103" s="307" t="n"/>
      <c r="CJ103" s="307" t="n"/>
      <c r="CK103" s="307" t="n"/>
      <c r="CL103" s="307" t="n"/>
      <c r="CM103" s="307" t="n"/>
      <c r="CN103" s="307" t="n"/>
      <c r="CO103" s="307" t="n"/>
      <c r="CP103" s="307" t="n"/>
      <c r="CQ103" s="307" t="n"/>
      <c r="CR103" s="279" t="inlineStr">
        <is>
          <t>0</t>
        </is>
      </c>
      <c r="CS103" s="280">
        <f>AVERAGE(Value(BY103),value(CR103))</f>
        <v/>
      </c>
      <c r="CT103" s="421">
        <f>(IF(OR(MediaScorecard!BH104="x", MediaScorecard!BI104="x",MediaScorecard!BJ104="x",MediaScorecard!BK104="x",MediaScorecard!BL104="x"),1, 2))</f>
        <v/>
      </c>
      <c r="CU103" s="308" t="n"/>
      <c r="CV103" s="308" t="n"/>
      <c r="CW103" s="308" t="n"/>
      <c r="CX103" s="309" t="n"/>
      <c r="CY103" s="308" t="n"/>
      <c r="CZ103" s="308" t="n"/>
      <c r="DA103" s="308" t="n"/>
    </row>
    <row r="104" ht="21" customHeight="1" s="590">
      <c r="A104" s="421" t="n"/>
      <c r="B104" s="270" t="n"/>
      <c r="C104" s="266" t="n"/>
      <c r="D104" s="267" t="inlineStr"/>
      <c r="E104" s="267" t="inlineStr"/>
      <c r="F104" s="268" t="inlineStr"/>
      <c r="G104" s="421" t="n"/>
      <c r="H104" s="269" t="n"/>
      <c r="I104" s="421" t="n"/>
      <c r="J104" s="421" t="n"/>
      <c r="K104" s="421" t="n"/>
      <c r="L104" s="421" t="n"/>
      <c r="M104" s="421" t="n"/>
      <c r="N104" s="421" t="n"/>
      <c r="O104" s="421" t="n"/>
      <c r="P104" s="421" t="n"/>
      <c r="Q104" s="421" t="n"/>
      <c r="R104" s="270" t="n"/>
      <c r="S104" s="421" t="n"/>
      <c r="T104" s="421" t="n"/>
      <c r="U104" s="421" t="n"/>
      <c r="V104" s="421" t="n"/>
      <c r="W104" s="421" t="n"/>
      <c r="X104" s="421" t="n"/>
      <c r="Y104" s="421" t="n"/>
      <c r="Z104" s="421" t="n"/>
      <c r="AA104" s="421" t="n"/>
      <c r="AB104" s="421" t="n"/>
      <c r="AC104" s="421" t="n"/>
      <c r="AD104" s="421" t="n"/>
      <c r="AE104" s="421" t="n"/>
      <c r="AF104" s="421" t="n"/>
      <c r="AG104" s="421" t="n"/>
      <c r="AH104" s="421" t="n"/>
      <c r="AI104" s="421" t="n"/>
      <c r="AJ104" s="297" t="n"/>
      <c r="AK104" s="297" t="n"/>
      <c r="AL104" s="284" t="n"/>
      <c r="AM104" s="297" t="n"/>
      <c r="AN104" s="285" t="n"/>
      <c r="AO104" s="297" t="n"/>
      <c r="AP104" s="297" t="n"/>
      <c r="AQ104" s="297" t="n"/>
      <c r="AR104" s="297" t="n"/>
      <c r="AS104" s="297" t="n"/>
      <c r="AT104" s="285" t="inlineStr">
        <is>
          <t>0</t>
        </is>
      </c>
      <c r="AU104" s="297" t="inlineStr">
        <is>
          <t>0</t>
        </is>
      </c>
      <c r="AV104" s="297" t="inlineStr">
        <is>
          <t>0</t>
        </is>
      </c>
      <c r="AW104" s="297" t="inlineStr">
        <is>
          <t>0</t>
        </is>
      </c>
      <c r="AX104" s="297" t="inlineStr">
        <is>
          <t>0</t>
        </is>
      </c>
      <c r="AY104" s="286" t="inlineStr">
        <is>
          <t>0</t>
        </is>
      </c>
      <c r="AZ104" s="286" t="inlineStr">
        <is>
          <t>0</t>
        </is>
      </c>
      <c r="BA104" s="287" t="inlineStr">
        <is>
          <t>0</t>
        </is>
      </c>
      <c r="BB104" s="286" t="inlineStr">
        <is>
          <t>0</t>
        </is>
      </c>
      <c r="BC104" s="286" t="inlineStr">
        <is>
          <t>0</t>
        </is>
      </c>
      <c r="BD104" s="286" t="inlineStr">
        <is>
          <t>0</t>
        </is>
      </c>
      <c r="BE104" s="286" t="inlineStr">
        <is>
          <t>0</t>
        </is>
      </c>
      <c r="BF104" s="286" t="inlineStr">
        <is>
          <t>0</t>
        </is>
      </c>
      <c r="BG104" s="286" t="inlineStr">
        <is>
          <t>0</t>
        </is>
      </c>
      <c r="BH104" s="297" t="inlineStr">
        <is>
          <t>0</t>
        </is>
      </c>
      <c r="BI104" s="297" t="inlineStr">
        <is>
          <t>0</t>
        </is>
      </c>
      <c r="BJ104" s="297" t="inlineStr">
        <is>
          <t>0</t>
        </is>
      </c>
      <c r="BK104" s="297" t="inlineStr">
        <is>
          <t>0</t>
        </is>
      </c>
      <c r="BL104" s="297" t="inlineStr">
        <is>
          <t>0</t>
        </is>
      </c>
      <c r="BM104" s="297" t="inlineStr">
        <is>
          <t>0</t>
        </is>
      </c>
      <c r="BN104" s="297" t="inlineStr">
        <is>
          <t>0</t>
        </is>
      </c>
      <c r="BO104" s="285" t="inlineStr">
        <is>
          <t>0</t>
        </is>
      </c>
      <c r="BP104" s="297" t="inlineStr">
        <is>
          <t>0</t>
        </is>
      </c>
      <c r="BQ104" s="297" t="inlineStr">
        <is>
          <t>0</t>
        </is>
      </c>
      <c r="BR104" s="297" t="inlineStr">
        <is>
          <t>0</t>
        </is>
      </c>
      <c r="BS104" s="297" t="inlineStr">
        <is>
          <t>0</t>
        </is>
      </c>
      <c r="BT104" s="297" t="inlineStr">
        <is>
          <t>0</t>
        </is>
      </c>
      <c r="BU104" s="297" t="inlineStr">
        <is>
          <t>0</t>
        </is>
      </c>
      <c r="BV104" s="297" t="inlineStr">
        <is>
          <t>0</t>
        </is>
      </c>
      <c r="BW104" s="288" t="inlineStr">
        <is>
          <t>0</t>
        </is>
      </c>
      <c r="BX104" s="276">
        <f>SUM(IF(COUNTIF(#REF!, "*1.*"), 2, 0), IF(COUNTIF(#REF!, "*2.*"), 2, 0), IF(COUNTIF(#REF!, "*3.*"), 2, 0), IF(COUNTIF(#REF!, "*4.*"), 2, 0), IF(COUNTIF(#REF!, "*5.*"), 2, 0), IF(COUNTIF(#REF!, "*6.*"), 2, 0))</f>
        <v/>
      </c>
      <c r="BY104" s="277">
        <f t="array" ref="BY104">SUM(VALUE(AT104),VALUE(AU104),VALUE(AV104),VALUE(AW104),VALUE(AX104),VALUE(AY104),VALUE(AZ104),VALUE(BB104),VALUE(BC104),VALUE(BD104),VALUE(BE104),VALUE(BF104),VALUE(BG104),VALUE(BH104),VALUE(BI104),VALUE(BJ104),VALUE(BK104),VALUE(BL104),VALUE(BM104),VALUE(BN104),VALUE(BO104),VALUE(BP104),VALUE(BQ104),VALUE(BR104),VALUE(BS104),VALUE(BT104),VALUE(BU104),VALUE(BV104),VALUE(BW104))</f>
        <v/>
      </c>
      <c r="BZ104" s="307" t="n"/>
      <c r="CA104" s="307" t="n"/>
      <c r="CB104" s="307" t="n"/>
      <c r="CC104" s="307" t="n"/>
      <c r="CD104" s="307" t="n"/>
      <c r="CE104" s="307" t="n"/>
      <c r="CF104" s="307" t="n"/>
      <c r="CG104" s="307" t="n"/>
      <c r="CH104" s="307" t="n"/>
      <c r="CI104" s="307" t="n"/>
      <c r="CJ104" s="307" t="n"/>
      <c r="CK104" s="307" t="n"/>
      <c r="CL104" s="307" t="n"/>
      <c r="CM104" s="307" t="n"/>
      <c r="CN104" s="307" t="n"/>
      <c r="CO104" s="307" t="n"/>
      <c r="CP104" s="307" t="n"/>
      <c r="CQ104" s="307" t="n"/>
      <c r="CR104" s="279" t="inlineStr">
        <is>
          <t>0</t>
        </is>
      </c>
      <c r="CS104" s="280">
        <f>AVERAGE(Value(BY104),value(CR104))</f>
        <v/>
      </c>
      <c r="CT104" s="421">
        <f>(IF(OR(MediaScorecard!BH105="x", MediaScorecard!BI105="x",MediaScorecard!BJ105="x",MediaScorecard!BK105="x",MediaScorecard!BL105="x"),1, 2))</f>
        <v/>
      </c>
      <c r="CU104" s="308" t="n"/>
      <c r="CV104" s="308" t="n"/>
      <c r="CW104" s="308" t="n"/>
      <c r="CX104" s="309" t="n"/>
      <c r="CY104" s="308" t="n"/>
      <c r="CZ104" s="308" t="n"/>
      <c r="DA104" s="308" t="n"/>
    </row>
    <row r="105" ht="21" customHeight="1" s="590">
      <c r="A105" s="421" t="n"/>
      <c r="B105" s="270" t="n"/>
      <c r="C105" s="266" t="n"/>
      <c r="D105" s="267" t="inlineStr"/>
      <c r="E105" s="267" t="inlineStr"/>
      <c r="F105" s="268" t="inlineStr"/>
      <c r="G105" s="421" t="n"/>
      <c r="H105" s="269" t="n"/>
      <c r="I105" s="421" t="n"/>
      <c r="J105" s="421" t="n"/>
      <c r="K105" s="421" t="n"/>
      <c r="L105" s="421" t="n"/>
      <c r="M105" s="421" t="n"/>
      <c r="N105" s="421" t="n"/>
      <c r="O105" s="421" t="n"/>
      <c r="P105" s="421" t="n"/>
      <c r="Q105" s="421" t="n"/>
      <c r="R105" s="270" t="n"/>
      <c r="S105" s="421" t="n"/>
      <c r="T105" s="421" t="n"/>
      <c r="U105" s="421" t="n"/>
      <c r="V105" s="421" t="n"/>
      <c r="W105" s="421" t="n"/>
      <c r="X105" s="421" t="n"/>
      <c r="Y105" s="421" t="n"/>
      <c r="Z105" s="421" t="n"/>
      <c r="AA105" s="421" t="n"/>
      <c r="AB105" s="421" t="n"/>
      <c r="AC105" s="421" t="n"/>
      <c r="AD105" s="421" t="n"/>
      <c r="AE105" s="421" t="n"/>
      <c r="AF105" s="421" t="n"/>
      <c r="AG105" s="421" t="n"/>
      <c r="AH105" s="421" t="n"/>
      <c r="AI105" s="421" t="n"/>
      <c r="AJ105" s="297" t="n"/>
      <c r="AK105" s="297" t="n"/>
      <c r="AL105" s="284" t="n"/>
      <c r="AM105" s="297" t="n"/>
      <c r="AN105" s="285" t="n"/>
      <c r="AO105" s="297" t="n"/>
      <c r="AP105" s="297" t="n"/>
      <c r="AQ105" s="297" t="n"/>
      <c r="AR105" s="297" t="n"/>
      <c r="AS105" s="297" t="n"/>
      <c r="AT105" s="285" t="inlineStr">
        <is>
          <t>0</t>
        </is>
      </c>
      <c r="AU105" s="297" t="inlineStr">
        <is>
          <t>0</t>
        </is>
      </c>
      <c r="AV105" s="297" t="inlineStr">
        <is>
          <t>0</t>
        </is>
      </c>
      <c r="AW105" s="297" t="inlineStr">
        <is>
          <t>0</t>
        </is>
      </c>
      <c r="AX105" s="297" t="inlineStr">
        <is>
          <t>0</t>
        </is>
      </c>
      <c r="AY105" s="286" t="inlineStr">
        <is>
          <t>0</t>
        </is>
      </c>
      <c r="AZ105" s="286" t="inlineStr">
        <is>
          <t>0</t>
        </is>
      </c>
      <c r="BA105" s="287" t="inlineStr">
        <is>
          <t>0</t>
        </is>
      </c>
      <c r="BB105" s="286" t="inlineStr">
        <is>
          <t>0</t>
        </is>
      </c>
      <c r="BC105" s="286" t="inlineStr">
        <is>
          <t>0</t>
        </is>
      </c>
      <c r="BD105" s="286" t="inlineStr">
        <is>
          <t>0</t>
        </is>
      </c>
      <c r="BE105" s="286" t="inlineStr">
        <is>
          <t>0</t>
        </is>
      </c>
      <c r="BF105" s="286" t="inlineStr">
        <is>
          <t>0</t>
        </is>
      </c>
      <c r="BG105" s="286" t="inlineStr">
        <is>
          <t>0</t>
        </is>
      </c>
      <c r="BH105" s="297" t="inlineStr">
        <is>
          <t>0</t>
        </is>
      </c>
      <c r="BI105" s="297" t="inlineStr">
        <is>
          <t>0</t>
        </is>
      </c>
      <c r="BJ105" s="297" t="inlineStr">
        <is>
          <t>0</t>
        </is>
      </c>
      <c r="BK105" s="297" t="inlineStr">
        <is>
          <t>0</t>
        </is>
      </c>
      <c r="BL105" s="297" t="inlineStr">
        <is>
          <t>0</t>
        </is>
      </c>
      <c r="BM105" s="297" t="inlineStr">
        <is>
          <t>0</t>
        </is>
      </c>
      <c r="BN105" s="297" t="inlineStr">
        <is>
          <t>0</t>
        </is>
      </c>
      <c r="BO105" s="285" t="inlineStr">
        <is>
          <t>0</t>
        </is>
      </c>
      <c r="BP105" s="297" t="inlineStr">
        <is>
          <t>0</t>
        </is>
      </c>
      <c r="BQ105" s="297" t="inlineStr">
        <is>
          <t>0</t>
        </is>
      </c>
      <c r="BR105" s="297" t="inlineStr">
        <is>
          <t>0</t>
        </is>
      </c>
      <c r="BS105" s="297" t="inlineStr">
        <is>
          <t>0</t>
        </is>
      </c>
      <c r="BT105" s="297" t="inlineStr">
        <is>
          <t>0</t>
        </is>
      </c>
      <c r="BU105" s="297" t="inlineStr">
        <is>
          <t>0</t>
        </is>
      </c>
      <c r="BV105" s="297" t="inlineStr">
        <is>
          <t>0</t>
        </is>
      </c>
      <c r="BW105" s="288" t="inlineStr">
        <is>
          <t>0</t>
        </is>
      </c>
      <c r="BX105" s="276">
        <f>SUM(IF(COUNTIF(#REF!, "*1.*"), 2, 0), IF(COUNTIF(#REF!, "*2.*"), 2, 0), IF(COUNTIF(#REF!, "*3.*"), 2, 0), IF(COUNTIF(#REF!, "*4.*"), 2, 0), IF(COUNTIF(#REF!, "*5.*"), 2, 0), IF(COUNTIF(#REF!, "*6.*"), 2, 0))</f>
        <v/>
      </c>
      <c r="BY105" s="277">
        <f t="array" ref="BY105">SUM(VALUE(AT105),VALUE(AU105),VALUE(AV105),VALUE(AW105),VALUE(AX105),VALUE(AY105),VALUE(AZ105),VALUE(BB105),VALUE(BC105),VALUE(BD105),VALUE(BE105),VALUE(BF105),VALUE(BG105),VALUE(BH105),VALUE(BI105),VALUE(BJ105),VALUE(BK105),VALUE(BL105),VALUE(BM105),VALUE(BN105),VALUE(BO105),VALUE(BP105),VALUE(BQ105),VALUE(BR105),VALUE(BS105),VALUE(BT105),VALUE(BU105),VALUE(BV105),VALUE(BW105))</f>
        <v/>
      </c>
      <c r="BZ105" s="307" t="n"/>
      <c r="CA105" s="307" t="n"/>
      <c r="CB105" s="307" t="n"/>
      <c r="CC105" s="307" t="n"/>
      <c r="CD105" s="307" t="n"/>
      <c r="CE105" s="307" t="n"/>
      <c r="CF105" s="307" t="n"/>
      <c r="CG105" s="307" t="n"/>
      <c r="CH105" s="307" t="n"/>
      <c r="CI105" s="307" t="n"/>
      <c r="CJ105" s="307" t="n"/>
      <c r="CK105" s="307" t="n"/>
      <c r="CL105" s="307" t="n"/>
      <c r="CM105" s="307" t="n"/>
      <c r="CN105" s="307" t="n"/>
      <c r="CO105" s="307" t="n"/>
      <c r="CP105" s="307" t="n"/>
      <c r="CQ105" s="307" t="n"/>
      <c r="CR105" s="279" t="inlineStr">
        <is>
          <t>0</t>
        </is>
      </c>
      <c r="CS105" s="280">
        <f>AVERAGE(Value(BY105),value(CR105))</f>
        <v/>
      </c>
      <c r="CT105" s="421">
        <f>(IF(OR(MediaScorecard!BH106="x", MediaScorecard!BI106="x",MediaScorecard!BJ106="x",MediaScorecard!BK106="x",MediaScorecard!BL106="x"),1, 2))</f>
        <v/>
      </c>
      <c r="CU105" s="308" t="n"/>
      <c r="CV105" s="308" t="n"/>
      <c r="CW105" s="308" t="n"/>
      <c r="CX105" s="309" t="n"/>
      <c r="CY105" s="308" t="n"/>
      <c r="CZ105" s="308" t="n"/>
      <c r="DA105" s="308" t="n"/>
    </row>
    <row r="106" ht="21" customHeight="1" s="590">
      <c r="A106" s="421" t="n"/>
      <c r="B106" s="270" t="n"/>
      <c r="C106" s="266" t="n"/>
      <c r="D106" s="267" t="inlineStr"/>
      <c r="E106" s="267" t="inlineStr"/>
      <c r="F106" s="268" t="inlineStr"/>
      <c r="G106" s="421" t="n"/>
      <c r="H106" s="269" t="n"/>
      <c r="I106" s="421" t="n"/>
      <c r="J106" s="421" t="n"/>
      <c r="K106" s="421" t="n"/>
      <c r="L106" s="421" t="n"/>
      <c r="M106" s="421" t="n"/>
      <c r="N106" s="421" t="n"/>
      <c r="O106" s="421" t="n"/>
      <c r="P106" s="421" t="n"/>
      <c r="Q106" s="421" t="n"/>
      <c r="R106" s="270" t="n"/>
      <c r="S106" s="421" t="n"/>
      <c r="T106" s="421" t="n"/>
      <c r="U106" s="421" t="n"/>
      <c r="V106" s="421" t="n"/>
      <c r="W106" s="421" t="n"/>
      <c r="X106" s="421" t="n"/>
      <c r="Y106" s="421" t="n"/>
      <c r="Z106" s="421" t="n"/>
      <c r="AA106" s="421" t="n"/>
      <c r="AB106" s="421" t="n"/>
      <c r="AC106" s="421" t="n"/>
      <c r="AD106" s="421" t="n"/>
      <c r="AE106" s="421" t="n"/>
      <c r="AF106" s="421" t="n"/>
      <c r="AG106" s="421" t="n"/>
      <c r="AH106" s="421" t="n"/>
      <c r="AI106" s="421" t="n"/>
      <c r="AJ106" s="297" t="n"/>
      <c r="AK106" s="297" t="n"/>
      <c r="AL106" s="284" t="n"/>
      <c r="AM106" s="297" t="n"/>
      <c r="AN106" s="285" t="n"/>
      <c r="AO106" s="297" t="n"/>
      <c r="AP106" s="297" t="n"/>
      <c r="AQ106" s="297" t="n"/>
      <c r="AR106" s="297" t="n"/>
      <c r="AS106" s="297" t="n"/>
      <c r="AT106" s="285" t="inlineStr">
        <is>
          <t>0</t>
        </is>
      </c>
      <c r="AU106" s="297" t="inlineStr">
        <is>
          <t>0</t>
        </is>
      </c>
      <c r="AV106" s="297" t="inlineStr">
        <is>
          <t>0</t>
        </is>
      </c>
      <c r="AW106" s="297" t="inlineStr">
        <is>
          <t>0</t>
        </is>
      </c>
      <c r="AX106" s="297" t="inlineStr">
        <is>
          <t>0</t>
        </is>
      </c>
      <c r="AY106" s="286" t="inlineStr">
        <is>
          <t>0</t>
        </is>
      </c>
      <c r="AZ106" s="286" t="inlineStr">
        <is>
          <t>0</t>
        </is>
      </c>
      <c r="BA106" s="287" t="inlineStr">
        <is>
          <t>0</t>
        </is>
      </c>
      <c r="BB106" s="286" t="inlineStr">
        <is>
          <t>0</t>
        </is>
      </c>
      <c r="BC106" s="286" t="inlineStr">
        <is>
          <t>0</t>
        </is>
      </c>
      <c r="BD106" s="286" t="inlineStr">
        <is>
          <t>0</t>
        </is>
      </c>
      <c r="BE106" s="286" t="inlineStr">
        <is>
          <t>0</t>
        </is>
      </c>
      <c r="BF106" s="286" t="inlineStr">
        <is>
          <t>0</t>
        </is>
      </c>
      <c r="BG106" s="286" t="inlineStr">
        <is>
          <t>0</t>
        </is>
      </c>
      <c r="BH106" s="297" t="inlineStr">
        <is>
          <t>0</t>
        </is>
      </c>
      <c r="BI106" s="297" t="inlineStr">
        <is>
          <t>0</t>
        </is>
      </c>
      <c r="BJ106" s="297" t="inlineStr">
        <is>
          <t>0</t>
        </is>
      </c>
      <c r="BK106" s="297" t="inlineStr">
        <is>
          <t>0</t>
        </is>
      </c>
      <c r="BL106" s="297" t="inlineStr">
        <is>
          <t>0</t>
        </is>
      </c>
      <c r="BM106" s="297" t="inlineStr">
        <is>
          <t>0</t>
        </is>
      </c>
      <c r="BN106" s="297" t="inlineStr">
        <is>
          <t>0</t>
        </is>
      </c>
      <c r="BO106" s="285" t="inlineStr">
        <is>
          <t>0</t>
        </is>
      </c>
      <c r="BP106" s="297" t="inlineStr">
        <is>
          <t>0</t>
        </is>
      </c>
      <c r="BQ106" s="297" t="inlineStr">
        <is>
          <t>0</t>
        </is>
      </c>
      <c r="BR106" s="297" t="inlineStr">
        <is>
          <t>0</t>
        </is>
      </c>
      <c r="BS106" s="297" t="inlineStr">
        <is>
          <t>0</t>
        </is>
      </c>
      <c r="BT106" s="297" t="inlineStr">
        <is>
          <t>0</t>
        </is>
      </c>
      <c r="BU106" s="297" t="inlineStr">
        <is>
          <t>0</t>
        </is>
      </c>
      <c r="BV106" s="297" t="inlineStr">
        <is>
          <t>0</t>
        </is>
      </c>
      <c r="BW106" s="288" t="inlineStr">
        <is>
          <t>0</t>
        </is>
      </c>
      <c r="BX106" s="276">
        <f>SUM(IF(COUNTIF(#REF!, "*1.*"), 2, 0), IF(COUNTIF(#REF!, "*2.*"), 2, 0), IF(COUNTIF(#REF!, "*3.*"), 2, 0), IF(COUNTIF(#REF!, "*4.*"), 2, 0), IF(COUNTIF(#REF!, "*5.*"), 2, 0), IF(COUNTIF(#REF!, "*6.*"), 2, 0))</f>
        <v/>
      </c>
      <c r="BY106" s="277">
        <f t="array" ref="BY106">SUM(VALUE(AT106),VALUE(AU106),VALUE(AV106),VALUE(AW106),VALUE(AX106),VALUE(AY106),VALUE(AZ106),VALUE(BB106),VALUE(BC106),VALUE(BD106),VALUE(BE106),VALUE(BF106),VALUE(BG106),VALUE(BH106),VALUE(BI106),VALUE(BJ106),VALUE(BK106),VALUE(BL106),VALUE(BM106),VALUE(BN106),VALUE(BO106),VALUE(BP106),VALUE(BQ106),VALUE(BR106),VALUE(BS106),VALUE(BT106),VALUE(BU106),VALUE(BV106),VALUE(BW106))</f>
        <v/>
      </c>
      <c r="BZ106" s="307" t="n"/>
      <c r="CA106" s="307" t="n"/>
      <c r="CB106" s="307" t="n"/>
      <c r="CC106" s="307" t="n"/>
      <c r="CD106" s="307" t="n"/>
      <c r="CE106" s="307" t="n"/>
      <c r="CF106" s="307" t="n"/>
      <c r="CG106" s="307" t="n"/>
      <c r="CH106" s="307" t="n"/>
      <c r="CI106" s="307" t="n"/>
      <c r="CJ106" s="307" t="n"/>
      <c r="CK106" s="307" t="n"/>
      <c r="CL106" s="307" t="n"/>
      <c r="CM106" s="307" t="n"/>
      <c r="CN106" s="307" t="n"/>
      <c r="CO106" s="307" t="n"/>
      <c r="CP106" s="307" t="n"/>
      <c r="CQ106" s="307" t="n"/>
      <c r="CR106" s="279" t="inlineStr">
        <is>
          <t>0</t>
        </is>
      </c>
      <c r="CS106" s="280">
        <f>AVERAGE(Value(BY106),value(CR106))</f>
        <v/>
      </c>
      <c r="CT106" s="421">
        <f>(IF(OR(MediaScorecard!BH107="x", MediaScorecard!BI107="x",MediaScorecard!BJ107="x",MediaScorecard!BK107="x",MediaScorecard!BL107="x"),1, 2))</f>
        <v/>
      </c>
      <c r="CU106" s="308" t="n"/>
      <c r="CV106" s="308" t="n"/>
      <c r="CW106" s="308" t="n"/>
      <c r="CX106" s="309" t="n"/>
      <c r="CY106" s="308" t="n"/>
      <c r="CZ106" s="308" t="n"/>
      <c r="DA106" s="308" t="n"/>
    </row>
    <row r="107" ht="21" customHeight="1" s="590">
      <c r="A107" s="421" t="n"/>
      <c r="B107" s="270" t="n"/>
      <c r="C107" s="266" t="n"/>
      <c r="D107" s="267" t="inlineStr"/>
      <c r="E107" s="267" t="inlineStr"/>
      <c r="F107" s="268" t="inlineStr"/>
      <c r="G107" s="421" t="n"/>
      <c r="H107" s="269" t="n"/>
      <c r="I107" s="421" t="n"/>
      <c r="J107" s="421" t="n"/>
      <c r="K107" s="421" t="n"/>
      <c r="L107" s="421" t="n"/>
      <c r="M107" s="421" t="n"/>
      <c r="N107" s="421" t="n"/>
      <c r="O107" s="421" t="n"/>
      <c r="P107" s="421" t="n"/>
      <c r="Q107" s="421" t="n"/>
      <c r="R107" s="270" t="n"/>
      <c r="S107" s="421" t="n"/>
      <c r="T107" s="421" t="n"/>
      <c r="U107" s="421" t="n"/>
      <c r="V107" s="421" t="n"/>
      <c r="W107" s="421" t="n"/>
      <c r="X107" s="421" t="n"/>
      <c r="Y107" s="421" t="n"/>
      <c r="Z107" s="421" t="n"/>
      <c r="AA107" s="421" t="n"/>
      <c r="AB107" s="421" t="n"/>
      <c r="AC107" s="421" t="n"/>
      <c r="AD107" s="421" t="n"/>
      <c r="AE107" s="421" t="n"/>
      <c r="AF107" s="421" t="n"/>
      <c r="AG107" s="421" t="n"/>
      <c r="AH107" s="421" t="n"/>
      <c r="AI107" s="421" t="n"/>
      <c r="AJ107" s="297" t="n"/>
      <c r="AK107" s="297" t="n"/>
      <c r="AL107" s="284" t="n"/>
      <c r="AM107" s="297" t="n"/>
      <c r="AN107" s="285" t="n"/>
      <c r="AO107" s="297" t="n"/>
      <c r="AP107" s="297" t="n"/>
      <c r="AQ107" s="297" t="n"/>
      <c r="AR107" s="297" t="n"/>
      <c r="AS107" s="297" t="n"/>
      <c r="AT107" s="285" t="inlineStr">
        <is>
          <t>0</t>
        </is>
      </c>
      <c r="AU107" s="297" t="inlineStr">
        <is>
          <t>0</t>
        </is>
      </c>
      <c r="AV107" s="297" t="inlineStr">
        <is>
          <t>0</t>
        </is>
      </c>
      <c r="AW107" s="297" t="inlineStr">
        <is>
          <t>0</t>
        </is>
      </c>
      <c r="AX107" s="297" t="inlineStr">
        <is>
          <t>0</t>
        </is>
      </c>
      <c r="AY107" s="286" t="inlineStr">
        <is>
          <t>0</t>
        </is>
      </c>
      <c r="AZ107" s="286" t="inlineStr">
        <is>
          <t>0</t>
        </is>
      </c>
      <c r="BA107" s="287" t="inlineStr">
        <is>
          <t>0</t>
        </is>
      </c>
      <c r="BB107" s="286" t="inlineStr">
        <is>
          <t>0</t>
        </is>
      </c>
      <c r="BC107" s="286" t="inlineStr">
        <is>
          <t>0</t>
        </is>
      </c>
      <c r="BD107" s="286" t="inlineStr">
        <is>
          <t>0</t>
        </is>
      </c>
      <c r="BE107" s="286" t="inlineStr">
        <is>
          <t>0</t>
        </is>
      </c>
      <c r="BF107" s="286" t="inlineStr">
        <is>
          <t>0</t>
        </is>
      </c>
      <c r="BG107" s="286" t="inlineStr">
        <is>
          <t>0</t>
        </is>
      </c>
      <c r="BH107" s="297" t="inlineStr">
        <is>
          <t>0</t>
        </is>
      </c>
      <c r="BI107" s="297" t="inlineStr">
        <is>
          <t>0</t>
        </is>
      </c>
      <c r="BJ107" s="297" t="inlineStr">
        <is>
          <t>0</t>
        </is>
      </c>
      <c r="BK107" s="297" t="inlineStr">
        <is>
          <t>0</t>
        </is>
      </c>
      <c r="BL107" s="297" t="inlineStr">
        <is>
          <t>0</t>
        </is>
      </c>
      <c r="BM107" s="297" t="inlineStr">
        <is>
          <t>0</t>
        </is>
      </c>
      <c r="BN107" s="297" t="inlineStr">
        <is>
          <t>0</t>
        </is>
      </c>
      <c r="BO107" s="285" t="inlineStr">
        <is>
          <t>0</t>
        </is>
      </c>
      <c r="BP107" s="297" t="inlineStr">
        <is>
          <t>0</t>
        </is>
      </c>
      <c r="BQ107" s="297" t="inlineStr">
        <is>
          <t>0</t>
        </is>
      </c>
      <c r="BR107" s="297" t="inlineStr">
        <is>
          <t>0</t>
        </is>
      </c>
      <c r="BS107" s="297" t="inlineStr">
        <is>
          <t>0</t>
        </is>
      </c>
      <c r="BT107" s="297" t="inlineStr">
        <is>
          <t>0</t>
        </is>
      </c>
      <c r="BU107" s="297" t="inlineStr">
        <is>
          <t>0</t>
        </is>
      </c>
      <c r="BV107" s="297" t="inlineStr">
        <is>
          <t>0</t>
        </is>
      </c>
      <c r="BW107" s="288" t="inlineStr">
        <is>
          <t>0</t>
        </is>
      </c>
      <c r="BX107" s="276">
        <f>SUM(IF(COUNTIF(#REF!, "*1.*"), 2, 0), IF(COUNTIF(#REF!, "*2.*"), 2, 0), IF(COUNTIF(#REF!, "*3.*"), 2, 0), IF(COUNTIF(#REF!, "*4.*"), 2, 0), IF(COUNTIF(#REF!, "*5.*"), 2, 0), IF(COUNTIF(#REF!, "*6.*"), 2, 0))</f>
        <v/>
      </c>
      <c r="BY107" s="277">
        <f t="array" ref="BY107">SUM(VALUE(AT107),VALUE(AU107),VALUE(AV107),VALUE(AW107),VALUE(AX107),VALUE(AY107),VALUE(AZ107),VALUE(BB107),VALUE(BC107),VALUE(BD107),VALUE(BE107),VALUE(BF107),VALUE(BG107),VALUE(BH107),VALUE(BI107),VALUE(BJ107),VALUE(BK107),VALUE(BL107),VALUE(BM107),VALUE(BN107),VALUE(BO107),VALUE(BP107),VALUE(BQ107),VALUE(BR107),VALUE(BS107),VALUE(BT107),VALUE(BU107),VALUE(BV107),VALUE(BW107))</f>
        <v/>
      </c>
      <c r="BZ107" s="307" t="n"/>
      <c r="CA107" s="307" t="n"/>
      <c r="CB107" s="307" t="n"/>
      <c r="CC107" s="307" t="n"/>
      <c r="CD107" s="307" t="n"/>
      <c r="CE107" s="307" t="n"/>
      <c r="CF107" s="307" t="n"/>
      <c r="CG107" s="307" t="n"/>
      <c r="CH107" s="307" t="n"/>
      <c r="CI107" s="307" t="n"/>
      <c r="CJ107" s="307" t="n"/>
      <c r="CK107" s="307" t="n"/>
      <c r="CL107" s="307" t="n"/>
      <c r="CM107" s="307" t="n"/>
      <c r="CN107" s="307" t="n"/>
      <c r="CO107" s="307" t="n"/>
      <c r="CP107" s="307" t="n"/>
      <c r="CQ107" s="307" t="n"/>
      <c r="CR107" s="279" t="inlineStr">
        <is>
          <t>0</t>
        </is>
      </c>
      <c r="CS107" s="280">
        <f>AVERAGE(Value(BY107),value(CR107))</f>
        <v/>
      </c>
      <c r="CT107" s="421">
        <f>(IF(OR(MediaScorecard!BH108="x", MediaScorecard!BI108="x",MediaScorecard!BJ108="x",MediaScorecard!BK108="x",MediaScorecard!BL108="x"),1, 2))</f>
        <v/>
      </c>
      <c r="CU107" s="308" t="n"/>
      <c r="CV107" s="308" t="n"/>
      <c r="CW107" s="308" t="n"/>
      <c r="CX107" s="309" t="n"/>
      <c r="CY107" s="308" t="n"/>
      <c r="CZ107" s="308" t="n"/>
      <c r="DA107" s="308" t="n"/>
    </row>
    <row r="108" ht="21" customHeight="1" s="590">
      <c r="A108" s="421" t="n"/>
      <c r="B108" s="270" t="n"/>
      <c r="C108" s="266" t="n"/>
      <c r="D108" s="267" t="inlineStr"/>
      <c r="E108" s="267" t="inlineStr"/>
      <c r="F108" s="268" t="inlineStr"/>
      <c r="G108" s="421" t="n"/>
      <c r="H108" s="269" t="n"/>
      <c r="I108" s="421" t="n"/>
      <c r="J108" s="421" t="n"/>
      <c r="K108" s="421" t="n"/>
      <c r="L108" s="421" t="n"/>
      <c r="M108" s="421" t="n"/>
      <c r="N108" s="421" t="n"/>
      <c r="O108" s="421" t="n"/>
      <c r="P108" s="421" t="n"/>
      <c r="Q108" s="421" t="n"/>
      <c r="R108" s="270" t="n"/>
      <c r="S108" s="421" t="n"/>
      <c r="T108" s="421" t="n"/>
      <c r="U108" s="421" t="n"/>
      <c r="V108" s="421" t="n"/>
      <c r="W108" s="421" t="n"/>
      <c r="X108" s="421" t="n"/>
      <c r="Y108" s="421" t="n"/>
      <c r="Z108" s="421" t="n"/>
      <c r="AA108" s="421" t="n"/>
      <c r="AB108" s="421" t="n"/>
      <c r="AC108" s="421" t="n"/>
      <c r="AD108" s="421" t="n"/>
      <c r="AE108" s="421" t="n"/>
      <c r="AF108" s="421" t="n"/>
      <c r="AG108" s="421" t="n"/>
      <c r="AH108" s="421" t="n"/>
      <c r="AI108" s="421" t="n"/>
      <c r="AJ108" s="297" t="n"/>
      <c r="AK108" s="297" t="n"/>
      <c r="AL108" s="284" t="n"/>
      <c r="AM108" s="297" t="n"/>
      <c r="AN108" s="285" t="n"/>
      <c r="AO108" s="297" t="n"/>
      <c r="AP108" s="297" t="n"/>
      <c r="AQ108" s="297" t="n"/>
      <c r="AR108" s="297" t="n"/>
      <c r="AS108" s="297" t="n"/>
      <c r="AT108" s="285" t="inlineStr">
        <is>
          <t>0</t>
        </is>
      </c>
      <c r="AU108" s="297" t="inlineStr">
        <is>
          <t>0</t>
        </is>
      </c>
      <c r="AV108" s="297" t="inlineStr">
        <is>
          <t>0</t>
        </is>
      </c>
      <c r="AW108" s="297" t="inlineStr">
        <is>
          <t>0</t>
        </is>
      </c>
      <c r="AX108" s="297" t="inlineStr">
        <is>
          <t>0</t>
        </is>
      </c>
      <c r="AY108" s="286" t="inlineStr">
        <is>
          <t>0</t>
        </is>
      </c>
      <c r="AZ108" s="286" t="inlineStr">
        <is>
          <t>0</t>
        </is>
      </c>
      <c r="BA108" s="287" t="inlineStr">
        <is>
          <t>0</t>
        </is>
      </c>
      <c r="BB108" s="286" t="inlineStr">
        <is>
          <t>0</t>
        </is>
      </c>
      <c r="BC108" s="286" t="inlineStr">
        <is>
          <t>0</t>
        </is>
      </c>
      <c r="BD108" s="286" t="inlineStr">
        <is>
          <t>0</t>
        </is>
      </c>
      <c r="BE108" s="286" t="inlineStr">
        <is>
          <t>0</t>
        </is>
      </c>
      <c r="BF108" s="286" t="inlineStr">
        <is>
          <t>0</t>
        </is>
      </c>
      <c r="BG108" s="286" t="inlineStr">
        <is>
          <t>0</t>
        </is>
      </c>
      <c r="BH108" s="297" t="inlineStr">
        <is>
          <t>0</t>
        </is>
      </c>
      <c r="BI108" s="297" t="inlineStr">
        <is>
          <t>0</t>
        </is>
      </c>
      <c r="BJ108" s="297" t="inlineStr">
        <is>
          <t>0</t>
        </is>
      </c>
      <c r="BK108" s="297" t="inlineStr">
        <is>
          <t>0</t>
        </is>
      </c>
      <c r="BL108" s="297" t="inlineStr">
        <is>
          <t>0</t>
        </is>
      </c>
      <c r="BM108" s="297" t="inlineStr">
        <is>
          <t>0</t>
        </is>
      </c>
      <c r="BN108" s="297" t="inlineStr">
        <is>
          <t>0</t>
        </is>
      </c>
      <c r="BO108" s="285" t="inlineStr">
        <is>
          <t>0</t>
        </is>
      </c>
      <c r="BP108" s="297" t="inlineStr">
        <is>
          <t>0</t>
        </is>
      </c>
      <c r="BQ108" s="297" t="inlineStr">
        <is>
          <t>0</t>
        </is>
      </c>
      <c r="BR108" s="297" t="inlineStr">
        <is>
          <t>0</t>
        </is>
      </c>
      <c r="BS108" s="297" t="inlineStr">
        <is>
          <t>0</t>
        </is>
      </c>
      <c r="BT108" s="297" t="inlineStr">
        <is>
          <t>0</t>
        </is>
      </c>
      <c r="BU108" s="297" t="inlineStr">
        <is>
          <t>0</t>
        </is>
      </c>
      <c r="BV108" s="297" t="inlineStr">
        <is>
          <t>0</t>
        </is>
      </c>
      <c r="BW108" s="288" t="inlineStr">
        <is>
          <t>0</t>
        </is>
      </c>
      <c r="BX108" s="276">
        <f>SUM(IF(COUNTIF(#REF!, "*1.*"), 2, 0), IF(COUNTIF(#REF!, "*2.*"), 2, 0), IF(COUNTIF(#REF!, "*3.*"), 2, 0), IF(COUNTIF(#REF!, "*4.*"), 2, 0), IF(COUNTIF(#REF!, "*5.*"), 2, 0), IF(COUNTIF(#REF!, "*6.*"), 2, 0))</f>
        <v/>
      </c>
      <c r="BY108" s="277">
        <f t="array" ref="BY108">SUM(VALUE(AT108),VALUE(AU108),VALUE(AV108),VALUE(AW108),VALUE(AX108),VALUE(AY108),VALUE(AZ108),VALUE(BB108),VALUE(BC108),VALUE(BD108),VALUE(BE108),VALUE(BF108),VALUE(BG108),VALUE(BH108),VALUE(BI108),VALUE(BJ108),VALUE(BK108),VALUE(BL108),VALUE(BM108),VALUE(BN108),VALUE(BO108),VALUE(BP108),VALUE(BQ108),VALUE(BR108),VALUE(BS108),VALUE(BT108),VALUE(BU108),VALUE(BV108),VALUE(BW108))</f>
        <v/>
      </c>
      <c r="BZ108" s="307" t="n"/>
      <c r="CA108" s="307" t="n"/>
      <c r="CB108" s="307" t="n"/>
      <c r="CC108" s="307" t="n"/>
      <c r="CD108" s="307" t="n"/>
      <c r="CE108" s="307" t="n"/>
      <c r="CF108" s="307" t="n"/>
      <c r="CG108" s="307" t="n"/>
      <c r="CH108" s="307" t="n"/>
      <c r="CI108" s="307" t="n"/>
      <c r="CJ108" s="307" t="n"/>
      <c r="CK108" s="307" t="n"/>
      <c r="CL108" s="307" t="n"/>
      <c r="CM108" s="307" t="n"/>
      <c r="CN108" s="307" t="n"/>
      <c r="CO108" s="307" t="n"/>
      <c r="CP108" s="307" t="n"/>
      <c r="CQ108" s="307" t="n"/>
      <c r="CR108" s="279" t="inlineStr">
        <is>
          <t>0</t>
        </is>
      </c>
      <c r="CS108" s="280">
        <f>AVERAGE(Value(BY108),value(CR108))</f>
        <v/>
      </c>
      <c r="CT108" s="421">
        <f>(IF(OR(MediaScorecard!BH109="x", MediaScorecard!BI109="x",MediaScorecard!BJ109="x",MediaScorecard!BK109="x",MediaScorecard!BL109="x"),1, 2))</f>
        <v/>
      </c>
      <c r="CU108" s="308" t="n"/>
      <c r="CV108" s="308" t="n"/>
      <c r="CW108" s="308" t="n"/>
      <c r="CX108" s="309" t="n"/>
      <c r="CY108" s="308" t="n"/>
      <c r="CZ108" s="308" t="n"/>
      <c r="DA108" s="308" t="n"/>
    </row>
    <row r="109" ht="21" customHeight="1" s="590">
      <c r="A109" s="421" t="n"/>
      <c r="B109" s="270" t="n"/>
      <c r="C109" s="266" t="n"/>
      <c r="D109" s="267" t="inlineStr"/>
      <c r="E109" s="267" t="inlineStr"/>
      <c r="F109" s="268" t="inlineStr"/>
      <c r="G109" s="421" t="n"/>
      <c r="H109" s="269" t="n"/>
      <c r="I109" s="421" t="n"/>
      <c r="J109" s="421" t="n"/>
      <c r="K109" s="421" t="n"/>
      <c r="L109" s="421" t="n"/>
      <c r="M109" s="421" t="n"/>
      <c r="N109" s="421" t="n"/>
      <c r="O109" s="421" t="n"/>
      <c r="P109" s="421" t="n"/>
      <c r="Q109" s="421" t="n"/>
      <c r="R109" s="270" t="n"/>
      <c r="S109" s="421" t="n"/>
      <c r="T109" s="421" t="n"/>
      <c r="U109" s="421" t="n"/>
      <c r="V109" s="421" t="n"/>
      <c r="W109" s="421" t="n"/>
      <c r="X109" s="421" t="n"/>
      <c r="Y109" s="421" t="n"/>
      <c r="Z109" s="421" t="n"/>
      <c r="AA109" s="421" t="n"/>
      <c r="AB109" s="421" t="n"/>
      <c r="AC109" s="421" t="n"/>
      <c r="AD109" s="421" t="n"/>
      <c r="AE109" s="421" t="n"/>
      <c r="AF109" s="421" t="n"/>
      <c r="AG109" s="421" t="n"/>
      <c r="AH109" s="421" t="n"/>
      <c r="AI109" s="421" t="n"/>
      <c r="AJ109" s="297" t="n"/>
      <c r="AK109" s="297" t="n"/>
      <c r="AL109" s="284" t="n"/>
      <c r="AM109" s="297" t="n"/>
      <c r="AN109" s="285" t="n"/>
      <c r="AO109" s="297" t="n"/>
      <c r="AP109" s="297" t="n"/>
      <c r="AQ109" s="297" t="n"/>
      <c r="AR109" s="297" t="n"/>
      <c r="AS109" s="297" t="n"/>
      <c r="AT109" s="285" t="inlineStr">
        <is>
          <t>0</t>
        </is>
      </c>
      <c r="AU109" s="297" t="inlineStr">
        <is>
          <t>0</t>
        </is>
      </c>
      <c r="AV109" s="297" t="inlineStr">
        <is>
          <t>0</t>
        </is>
      </c>
      <c r="AW109" s="297" t="inlineStr">
        <is>
          <t>0</t>
        </is>
      </c>
      <c r="AX109" s="297" t="inlineStr">
        <is>
          <t>0</t>
        </is>
      </c>
      <c r="AY109" s="286" t="inlineStr">
        <is>
          <t>0</t>
        </is>
      </c>
      <c r="AZ109" s="286" t="inlineStr">
        <is>
          <t>0</t>
        </is>
      </c>
      <c r="BA109" s="287" t="inlineStr">
        <is>
          <t>0</t>
        </is>
      </c>
      <c r="BB109" s="286" t="inlineStr">
        <is>
          <t>0</t>
        </is>
      </c>
      <c r="BC109" s="286" t="inlineStr">
        <is>
          <t>0</t>
        </is>
      </c>
      <c r="BD109" s="286" t="inlineStr">
        <is>
          <t>0</t>
        </is>
      </c>
      <c r="BE109" s="286" t="inlineStr">
        <is>
          <t>0</t>
        </is>
      </c>
      <c r="BF109" s="286" t="inlineStr">
        <is>
          <t>0</t>
        </is>
      </c>
      <c r="BG109" s="286" t="inlineStr">
        <is>
          <t>0</t>
        </is>
      </c>
      <c r="BH109" s="297" t="inlineStr">
        <is>
          <t>0</t>
        </is>
      </c>
      <c r="BI109" s="297" t="inlineStr">
        <is>
          <t>0</t>
        </is>
      </c>
      <c r="BJ109" s="297" t="inlineStr">
        <is>
          <t>0</t>
        </is>
      </c>
      <c r="BK109" s="297" t="inlineStr">
        <is>
          <t>0</t>
        </is>
      </c>
      <c r="BL109" s="297" t="inlineStr">
        <is>
          <t>0</t>
        </is>
      </c>
      <c r="BM109" s="297" t="inlineStr">
        <is>
          <t>0</t>
        </is>
      </c>
      <c r="BN109" s="297" t="inlineStr">
        <is>
          <t>0</t>
        </is>
      </c>
      <c r="BO109" s="285" t="inlineStr">
        <is>
          <t>0</t>
        </is>
      </c>
      <c r="BP109" s="297" t="inlineStr">
        <is>
          <t>0</t>
        </is>
      </c>
      <c r="BQ109" s="297" t="inlineStr">
        <is>
          <t>0</t>
        </is>
      </c>
      <c r="BR109" s="297" t="inlineStr">
        <is>
          <t>0</t>
        </is>
      </c>
      <c r="BS109" s="297" t="inlineStr">
        <is>
          <t>0</t>
        </is>
      </c>
      <c r="BT109" s="297" t="inlineStr">
        <is>
          <t>0</t>
        </is>
      </c>
      <c r="BU109" s="297" t="inlineStr">
        <is>
          <t>0</t>
        </is>
      </c>
      <c r="BV109" s="297" t="inlineStr">
        <is>
          <t>0</t>
        </is>
      </c>
      <c r="BW109" s="288" t="inlineStr">
        <is>
          <t>0</t>
        </is>
      </c>
      <c r="BX109" s="276">
        <f>SUM(IF(COUNTIF(#REF!, "*1.*"), 2, 0), IF(COUNTIF(#REF!, "*2.*"), 2, 0), IF(COUNTIF(#REF!, "*3.*"), 2, 0), IF(COUNTIF(#REF!, "*4.*"), 2, 0), IF(COUNTIF(#REF!, "*5.*"), 2, 0), IF(COUNTIF(#REF!, "*6.*"), 2, 0))</f>
        <v/>
      </c>
      <c r="BY109" s="277">
        <f t="array" ref="BY109">SUM(VALUE(AT109),VALUE(AU109),VALUE(AV109),VALUE(AW109),VALUE(AX109),VALUE(AY109),VALUE(AZ109),VALUE(BB109),VALUE(BC109),VALUE(BD109),VALUE(BE109),VALUE(BF109),VALUE(BG109),VALUE(BH109),VALUE(BI109),VALUE(BJ109),VALUE(BK109),VALUE(BL109),VALUE(BM109),VALUE(BN109),VALUE(BO109),VALUE(BP109),VALUE(BQ109),VALUE(BR109),VALUE(BS109),VALUE(BT109),VALUE(BU109),VALUE(BV109),VALUE(BW109))</f>
        <v/>
      </c>
      <c r="BZ109" s="307" t="n"/>
      <c r="CA109" s="307" t="n"/>
      <c r="CB109" s="307" t="n"/>
      <c r="CC109" s="307" t="n"/>
      <c r="CD109" s="307" t="n"/>
      <c r="CE109" s="307" t="n"/>
      <c r="CF109" s="307" t="n"/>
      <c r="CG109" s="307" t="n"/>
      <c r="CH109" s="307" t="n"/>
      <c r="CI109" s="307" t="n"/>
      <c r="CJ109" s="307" t="n"/>
      <c r="CK109" s="307" t="n"/>
      <c r="CL109" s="307" t="n"/>
      <c r="CM109" s="307" t="n"/>
      <c r="CN109" s="307" t="n"/>
      <c r="CO109" s="307" t="n"/>
      <c r="CP109" s="307" t="n"/>
      <c r="CQ109" s="307" t="n"/>
      <c r="CR109" s="279" t="inlineStr">
        <is>
          <t>0</t>
        </is>
      </c>
      <c r="CS109" s="280">
        <f>AVERAGE(Value(BY109),value(CR109))</f>
        <v/>
      </c>
      <c r="CT109" s="421">
        <f>(IF(OR(MediaScorecard!BH110="x", MediaScorecard!BI110="x",MediaScorecard!BJ110="x",MediaScorecard!BK110="x",MediaScorecard!BL110="x"),1, 2))</f>
        <v/>
      </c>
      <c r="CU109" s="308" t="n"/>
      <c r="CV109" s="308" t="n"/>
      <c r="CW109" s="308" t="n"/>
      <c r="CX109" s="309" t="n"/>
      <c r="CY109" s="308" t="n"/>
      <c r="CZ109" s="308" t="n"/>
      <c r="DA109" s="308" t="n"/>
    </row>
    <row r="110" ht="21" customHeight="1" s="590">
      <c r="A110" s="421" t="n"/>
      <c r="B110" s="270" t="n"/>
      <c r="C110" s="266" t="n"/>
      <c r="D110" s="267" t="inlineStr"/>
      <c r="E110" s="267" t="inlineStr"/>
      <c r="F110" s="268" t="inlineStr"/>
      <c r="G110" s="421" t="n"/>
      <c r="H110" s="269" t="n"/>
      <c r="I110" s="421" t="n"/>
      <c r="J110" s="421" t="n"/>
      <c r="K110" s="421" t="n"/>
      <c r="L110" s="421" t="n"/>
      <c r="M110" s="421" t="n"/>
      <c r="N110" s="421" t="n"/>
      <c r="O110" s="421" t="n"/>
      <c r="P110" s="421" t="n"/>
      <c r="Q110" s="421" t="n"/>
      <c r="R110" s="270" t="n"/>
      <c r="S110" s="421" t="n"/>
      <c r="T110" s="421" t="n"/>
      <c r="U110" s="421" t="n"/>
      <c r="V110" s="421" t="n"/>
      <c r="W110" s="421" t="n"/>
      <c r="X110" s="421" t="n"/>
      <c r="Y110" s="421" t="n"/>
      <c r="Z110" s="421" t="n"/>
      <c r="AA110" s="421" t="n"/>
      <c r="AB110" s="421" t="n"/>
      <c r="AC110" s="421" t="n"/>
      <c r="AD110" s="421" t="n"/>
      <c r="AE110" s="421" t="n"/>
      <c r="AF110" s="421" t="n"/>
      <c r="AG110" s="421" t="n"/>
      <c r="AH110" s="421" t="n"/>
      <c r="AI110" s="421" t="n"/>
      <c r="AJ110" s="297" t="n"/>
      <c r="AK110" s="297" t="n"/>
      <c r="AL110" s="284" t="n"/>
      <c r="AM110" s="297" t="n"/>
      <c r="AN110" s="285" t="n"/>
      <c r="AO110" s="297" t="n"/>
      <c r="AP110" s="297" t="n"/>
      <c r="AQ110" s="297" t="n"/>
      <c r="AR110" s="297" t="n"/>
      <c r="AS110" s="297" t="n"/>
      <c r="AT110" s="285" t="inlineStr">
        <is>
          <t>0</t>
        </is>
      </c>
      <c r="AU110" s="297" t="inlineStr">
        <is>
          <t>0</t>
        </is>
      </c>
      <c r="AV110" s="297" t="inlineStr">
        <is>
          <t>0</t>
        </is>
      </c>
      <c r="AW110" s="297" t="inlineStr">
        <is>
          <t>0</t>
        </is>
      </c>
      <c r="AX110" s="297" t="inlineStr">
        <is>
          <t>0</t>
        </is>
      </c>
      <c r="AY110" s="286" t="inlineStr">
        <is>
          <t>0</t>
        </is>
      </c>
      <c r="AZ110" s="286" t="inlineStr">
        <is>
          <t>0</t>
        </is>
      </c>
      <c r="BA110" s="287" t="inlineStr">
        <is>
          <t>0</t>
        </is>
      </c>
      <c r="BB110" s="286" t="inlineStr">
        <is>
          <t>0</t>
        </is>
      </c>
      <c r="BC110" s="286" t="inlineStr">
        <is>
          <t>0</t>
        </is>
      </c>
      <c r="BD110" s="286" t="inlineStr">
        <is>
          <t>0</t>
        </is>
      </c>
      <c r="BE110" s="286" t="inlineStr">
        <is>
          <t>0</t>
        </is>
      </c>
      <c r="BF110" s="286" t="inlineStr">
        <is>
          <t>0</t>
        </is>
      </c>
      <c r="BG110" s="286" t="inlineStr">
        <is>
          <t>0</t>
        </is>
      </c>
      <c r="BH110" s="297" t="inlineStr">
        <is>
          <t>0</t>
        </is>
      </c>
      <c r="BI110" s="297" t="inlineStr">
        <is>
          <t>0</t>
        </is>
      </c>
      <c r="BJ110" s="297" t="inlineStr">
        <is>
          <t>0</t>
        </is>
      </c>
      <c r="BK110" s="297" t="inlineStr">
        <is>
          <t>0</t>
        </is>
      </c>
      <c r="BL110" s="297" t="inlineStr">
        <is>
          <t>0</t>
        </is>
      </c>
      <c r="BM110" s="297" t="inlineStr">
        <is>
          <t>0</t>
        </is>
      </c>
      <c r="BN110" s="297" t="inlineStr">
        <is>
          <t>0</t>
        </is>
      </c>
      <c r="BO110" s="285" t="inlineStr">
        <is>
          <t>0</t>
        </is>
      </c>
      <c r="BP110" s="297" t="inlineStr">
        <is>
          <t>0</t>
        </is>
      </c>
      <c r="BQ110" s="297" t="inlineStr">
        <is>
          <t>0</t>
        </is>
      </c>
      <c r="BR110" s="297" t="inlineStr">
        <is>
          <t>0</t>
        </is>
      </c>
      <c r="BS110" s="297" t="inlineStr">
        <is>
          <t>0</t>
        </is>
      </c>
      <c r="BT110" s="297" t="inlineStr">
        <is>
          <t>0</t>
        </is>
      </c>
      <c r="BU110" s="297" t="inlineStr">
        <is>
          <t>0</t>
        </is>
      </c>
      <c r="BV110" s="297" t="inlineStr">
        <is>
          <t>0</t>
        </is>
      </c>
      <c r="BW110" s="288" t="inlineStr">
        <is>
          <t>0</t>
        </is>
      </c>
      <c r="BX110" s="276">
        <f>SUM(IF(COUNTIF(#REF!, "*1.*"), 2, 0), IF(COUNTIF(#REF!, "*2.*"), 2, 0), IF(COUNTIF(#REF!, "*3.*"), 2, 0), IF(COUNTIF(#REF!, "*4.*"), 2, 0), IF(COUNTIF(#REF!, "*5.*"), 2, 0), IF(COUNTIF(#REF!, "*6.*"), 2, 0))</f>
        <v/>
      </c>
      <c r="BY110" s="277">
        <f t="array" ref="BY110">SUM(VALUE(AT110),VALUE(AU110),VALUE(AV110),VALUE(AW110),VALUE(AX110),VALUE(AY110),VALUE(AZ110),VALUE(BB110),VALUE(BC110),VALUE(BD110),VALUE(BE110),VALUE(BF110),VALUE(BG110),VALUE(BH110),VALUE(BI110),VALUE(BJ110),VALUE(BK110),VALUE(BL110),VALUE(BM110),VALUE(BN110),VALUE(BO110),VALUE(BP110),VALUE(BQ110),VALUE(BR110),VALUE(BS110),VALUE(BT110),VALUE(BU110),VALUE(BV110),VALUE(BW110))</f>
        <v/>
      </c>
      <c r="BZ110" s="307" t="n"/>
      <c r="CA110" s="307" t="n"/>
      <c r="CB110" s="307" t="n"/>
      <c r="CC110" s="307" t="n"/>
      <c r="CD110" s="307" t="n"/>
      <c r="CE110" s="307" t="n"/>
      <c r="CF110" s="307" t="n"/>
      <c r="CG110" s="307" t="n"/>
      <c r="CH110" s="307" t="n"/>
      <c r="CI110" s="307" t="n"/>
      <c r="CJ110" s="307" t="n"/>
      <c r="CK110" s="307" t="n"/>
      <c r="CL110" s="307" t="n"/>
      <c r="CM110" s="307" t="n"/>
      <c r="CN110" s="307" t="n"/>
      <c r="CO110" s="307" t="n"/>
      <c r="CP110" s="307" t="n"/>
      <c r="CQ110" s="307" t="n"/>
      <c r="CR110" s="279" t="inlineStr">
        <is>
          <t>0</t>
        </is>
      </c>
      <c r="CS110" s="280">
        <f>AVERAGE(Value(BY110),value(CR110))</f>
        <v/>
      </c>
      <c r="CT110" s="421">
        <f>(IF(OR(MediaScorecard!BH111="x", MediaScorecard!BI111="x",MediaScorecard!BJ111="x",MediaScorecard!BK111="x",MediaScorecard!BL111="x"),1, 2))</f>
        <v/>
      </c>
      <c r="CU110" s="308" t="n"/>
      <c r="CV110" s="308" t="n"/>
      <c r="CW110" s="308" t="n"/>
      <c r="CX110" s="309" t="n"/>
      <c r="CY110" s="308" t="n"/>
      <c r="CZ110" s="308" t="n"/>
      <c r="DA110" s="308" t="n"/>
    </row>
    <row r="111" ht="21" customHeight="1" s="590">
      <c r="A111" s="421" t="n"/>
      <c r="B111" s="270" t="n"/>
      <c r="C111" s="266" t="n"/>
      <c r="D111" s="267" t="inlineStr"/>
      <c r="E111" s="267" t="inlineStr"/>
      <c r="F111" s="268" t="inlineStr"/>
      <c r="G111" s="421" t="n"/>
      <c r="H111" s="269" t="n"/>
      <c r="I111" s="421" t="n"/>
      <c r="J111" s="421" t="n"/>
      <c r="K111" s="421" t="n"/>
      <c r="L111" s="421" t="n"/>
      <c r="M111" s="421" t="n"/>
      <c r="N111" s="421" t="n"/>
      <c r="O111" s="421" t="n"/>
      <c r="P111" s="421" t="n"/>
      <c r="Q111" s="421" t="n"/>
      <c r="R111" s="270" t="n"/>
      <c r="S111" s="421" t="n"/>
      <c r="T111" s="421" t="n"/>
      <c r="U111" s="421" t="n"/>
      <c r="V111" s="421" t="n"/>
      <c r="W111" s="421" t="n"/>
      <c r="X111" s="421" t="n"/>
      <c r="Y111" s="421" t="n"/>
      <c r="Z111" s="421" t="n"/>
      <c r="AA111" s="421" t="n"/>
      <c r="AB111" s="421" t="n"/>
      <c r="AC111" s="421" t="n"/>
      <c r="AD111" s="421" t="n"/>
      <c r="AE111" s="421" t="n"/>
      <c r="AF111" s="421" t="n"/>
      <c r="AG111" s="421" t="n"/>
      <c r="AH111" s="421" t="n"/>
      <c r="AI111" s="421" t="n"/>
      <c r="AJ111" s="297" t="n"/>
      <c r="AK111" s="297" t="n"/>
      <c r="AL111" s="284" t="n"/>
      <c r="AM111" s="297" t="n"/>
      <c r="AN111" s="285" t="n"/>
      <c r="AO111" s="297" t="n"/>
      <c r="AP111" s="297" t="n"/>
      <c r="AQ111" s="297" t="n"/>
      <c r="AR111" s="297" t="n"/>
      <c r="AS111" s="297" t="n"/>
      <c r="AT111" s="285" t="inlineStr">
        <is>
          <t>0</t>
        </is>
      </c>
      <c r="AU111" s="297" t="inlineStr">
        <is>
          <t>0</t>
        </is>
      </c>
      <c r="AV111" s="297" t="inlineStr">
        <is>
          <t>0</t>
        </is>
      </c>
      <c r="AW111" s="297" t="inlineStr">
        <is>
          <t>0</t>
        </is>
      </c>
      <c r="AX111" s="297" t="inlineStr">
        <is>
          <t>0</t>
        </is>
      </c>
      <c r="AY111" s="286" t="inlineStr">
        <is>
          <t>0</t>
        </is>
      </c>
      <c r="AZ111" s="286" t="inlineStr">
        <is>
          <t>0</t>
        </is>
      </c>
      <c r="BA111" s="287" t="inlineStr">
        <is>
          <t>0</t>
        </is>
      </c>
      <c r="BB111" s="286" t="inlineStr">
        <is>
          <t>0</t>
        </is>
      </c>
      <c r="BC111" s="286" t="inlineStr">
        <is>
          <t>0</t>
        </is>
      </c>
      <c r="BD111" s="286" t="inlineStr">
        <is>
          <t>0</t>
        </is>
      </c>
      <c r="BE111" s="286" t="inlineStr">
        <is>
          <t>0</t>
        </is>
      </c>
      <c r="BF111" s="286" t="inlineStr">
        <is>
          <t>0</t>
        </is>
      </c>
      <c r="BG111" s="286" t="inlineStr">
        <is>
          <t>0</t>
        </is>
      </c>
      <c r="BH111" s="297" t="inlineStr">
        <is>
          <t>0</t>
        </is>
      </c>
      <c r="BI111" s="297" t="inlineStr">
        <is>
          <t>0</t>
        </is>
      </c>
      <c r="BJ111" s="297" t="inlineStr">
        <is>
          <t>0</t>
        </is>
      </c>
      <c r="BK111" s="297" t="inlineStr">
        <is>
          <t>0</t>
        </is>
      </c>
      <c r="BL111" s="297" t="inlineStr">
        <is>
          <t>0</t>
        </is>
      </c>
      <c r="BM111" s="297" t="inlineStr">
        <is>
          <t>0</t>
        </is>
      </c>
      <c r="BN111" s="297" t="inlineStr">
        <is>
          <t>0</t>
        </is>
      </c>
      <c r="BO111" s="285" t="inlineStr">
        <is>
          <t>0</t>
        </is>
      </c>
      <c r="BP111" s="297" t="inlineStr">
        <is>
          <t>0</t>
        </is>
      </c>
      <c r="BQ111" s="297" t="inlineStr">
        <is>
          <t>0</t>
        </is>
      </c>
      <c r="BR111" s="297" t="inlineStr">
        <is>
          <t>0</t>
        </is>
      </c>
      <c r="BS111" s="297" t="inlineStr">
        <is>
          <t>0</t>
        </is>
      </c>
      <c r="BT111" s="297" t="inlineStr">
        <is>
          <t>0</t>
        </is>
      </c>
      <c r="BU111" s="297" t="inlineStr">
        <is>
          <t>0</t>
        </is>
      </c>
      <c r="BV111" s="297" t="inlineStr">
        <is>
          <t>0</t>
        </is>
      </c>
      <c r="BW111" s="288" t="inlineStr">
        <is>
          <t>0</t>
        </is>
      </c>
      <c r="BX111" s="276">
        <f>SUM(IF(COUNTIF(#REF!, "*1.*"), 2, 0), IF(COUNTIF(#REF!, "*2.*"), 2, 0), IF(COUNTIF(#REF!, "*3.*"), 2, 0), IF(COUNTIF(#REF!, "*4.*"), 2, 0), IF(COUNTIF(#REF!, "*5.*"), 2, 0), IF(COUNTIF(#REF!, "*6.*"), 2, 0))</f>
        <v/>
      </c>
      <c r="BY111" s="277">
        <f t="array" ref="BY111">SUM(VALUE(AT111),VALUE(AU111),VALUE(AV111),VALUE(AW111),VALUE(AX111),VALUE(AY111),VALUE(AZ111),VALUE(BB111),VALUE(BC111),VALUE(BD111),VALUE(BE111),VALUE(BF111),VALUE(BG111),VALUE(BH111),VALUE(BI111),VALUE(BJ111),VALUE(BK111),VALUE(BL111),VALUE(BM111),VALUE(BN111),VALUE(BO111),VALUE(BP111),VALUE(BQ111),VALUE(BR111),VALUE(BS111),VALUE(BT111),VALUE(BU111),VALUE(BV111),VALUE(BW111))</f>
        <v/>
      </c>
      <c r="BZ111" s="307" t="n"/>
      <c r="CA111" s="307" t="n"/>
      <c r="CB111" s="307" t="n"/>
      <c r="CC111" s="307" t="n"/>
      <c r="CD111" s="307" t="n"/>
      <c r="CE111" s="307" t="n"/>
      <c r="CF111" s="307" t="n"/>
      <c r="CG111" s="307" t="n"/>
      <c r="CH111" s="307" t="n"/>
      <c r="CI111" s="307" t="n"/>
      <c r="CJ111" s="307" t="n"/>
      <c r="CK111" s="307" t="n"/>
      <c r="CL111" s="307" t="n"/>
      <c r="CM111" s="307" t="n"/>
      <c r="CN111" s="307" t="n"/>
      <c r="CO111" s="307" t="n"/>
      <c r="CP111" s="307" t="n"/>
      <c r="CQ111" s="307" t="n"/>
      <c r="CR111" s="279" t="inlineStr">
        <is>
          <t>0</t>
        </is>
      </c>
      <c r="CS111" s="280">
        <f>AVERAGE(Value(BY111),value(CR111))</f>
        <v/>
      </c>
      <c r="CT111" s="421">
        <f>(IF(OR(MediaScorecard!BH112="x", MediaScorecard!BI112="x",MediaScorecard!BJ112="x",MediaScorecard!BK112="x",MediaScorecard!BL112="x"),1, 2))</f>
        <v/>
      </c>
      <c r="CU111" s="308" t="n"/>
      <c r="CV111" s="308" t="n"/>
      <c r="CW111" s="308" t="n"/>
      <c r="CX111" s="309" t="n"/>
      <c r="CY111" s="308" t="n"/>
      <c r="CZ111" s="308" t="n"/>
      <c r="DA111" s="308" t="n"/>
    </row>
    <row r="112" ht="21" customHeight="1" s="590">
      <c r="A112" s="421" t="n"/>
      <c r="B112" s="270" t="n"/>
      <c r="C112" s="266" t="n"/>
      <c r="D112" s="267" t="inlineStr"/>
      <c r="E112" s="267" t="inlineStr"/>
      <c r="F112" s="268" t="inlineStr"/>
      <c r="G112" s="421" t="n"/>
      <c r="H112" s="269" t="n"/>
      <c r="I112" s="421" t="n"/>
      <c r="J112" s="421" t="n"/>
      <c r="K112" s="421" t="n"/>
      <c r="L112" s="421" t="n"/>
      <c r="M112" s="421" t="n"/>
      <c r="N112" s="421" t="n"/>
      <c r="O112" s="421" t="n"/>
      <c r="P112" s="421" t="n"/>
      <c r="Q112" s="421" t="n"/>
      <c r="R112" s="270" t="n"/>
      <c r="S112" s="421" t="n"/>
      <c r="T112" s="421" t="n"/>
      <c r="U112" s="421" t="n"/>
      <c r="V112" s="421" t="n"/>
      <c r="W112" s="421" t="n"/>
      <c r="X112" s="421" t="n"/>
      <c r="Y112" s="421" t="n"/>
      <c r="Z112" s="421" t="n"/>
      <c r="AA112" s="421" t="n"/>
      <c r="AB112" s="421" t="n"/>
      <c r="AC112" s="421" t="n"/>
      <c r="AD112" s="421" t="n"/>
      <c r="AE112" s="421" t="n"/>
      <c r="AF112" s="421" t="n"/>
      <c r="AG112" s="421" t="n"/>
      <c r="AH112" s="421" t="n"/>
      <c r="AI112" s="421" t="n"/>
      <c r="AJ112" s="297" t="n"/>
      <c r="AK112" s="297" t="n"/>
      <c r="AL112" s="284" t="n"/>
      <c r="AM112" s="297" t="n"/>
      <c r="AN112" s="285" t="n"/>
      <c r="AO112" s="297" t="n"/>
      <c r="AP112" s="297" t="n"/>
      <c r="AQ112" s="297" t="n"/>
      <c r="AR112" s="297" t="n"/>
      <c r="AS112" s="297" t="n"/>
      <c r="AT112" s="285" t="inlineStr">
        <is>
          <t>0</t>
        </is>
      </c>
      <c r="AU112" s="297" t="inlineStr">
        <is>
          <t>0</t>
        </is>
      </c>
      <c r="AV112" s="297" t="inlineStr">
        <is>
          <t>0</t>
        </is>
      </c>
      <c r="AW112" s="297" t="inlineStr">
        <is>
          <t>0</t>
        </is>
      </c>
      <c r="AX112" s="297" t="inlineStr">
        <is>
          <t>0</t>
        </is>
      </c>
      <c r="AY112" s="286" t="inlineStr">
        <is>
          <t>0</t>
        </is>
      </c>
      <c r="AZ112" s="286" t="inlineStr">
        <is>
          <t>0</t>
        </is>
      </c>
      <c r="BA112" s="287" t="inlineStr">
        <is>
          <t>0</t>
        </is>
      </c>
      <c r="BB112" s="286" t="inlineStr">
        <is>
          <t>0</t>
        </is>
      </c>
      <c r="BC112" s="286" t="inlineStr">
        <is>
          <t>0</t>
        </is>
      </c>
      <c r="BD112" s="286" t="inlineStr">
        <is>
          <t>0</t>
        </is>
      </c>
      <c r="BE112" s="286" t="inlineStr">
        <is>
          <t>0</t>
        </is>
      </c>
      <c r="BF112" s="286" t="inlineStr">
        <is>
          <t>0</t>
        </is>
      </c>
      <c r="BG112" s="286" t="inlineStr">
        <is>
          <t>0</t>
        </is>
      </c>
      <c r="BH112" s="297" t="inlineStr">
        <is>
          <t>0</t>
        </is>
      </c>
      <c r="BI112" s="297" t="inlineStr">
        <is>
          <t>0</t>
        </is>
      </c>
      <c r="BJ112" s="297" t="inlineStr">
        <is>
          <t>0</t>
        </is>
      </c>
      <c r="BK112" s="297" t="inlineStr">
        <is>
          <t>0</t>
        </is>
      </c>
      <c r="BL112" s="297" t="inlineStr">
        <is>
          <t>0</t>
        </is>
      </c>
      <c r="BM112" s="297" t="inlineStr">
        <is>
          <t>0</t>
        </is>
      </c>
      <c r="BN112" s="297" t="inlineStr">
        <is>
          <t>0</t>
        </is>
      </c>
      <c r="BO112" s="285" t="inlineStr">
        <is>
          <t>0</t>
        </is>
      </c>
      <c r="BP112" s="297" t="inlineStr">
        <is>
          <t>0</t>
        </is>
      </c>
      <c r="BQ112" s="297" t="inlineStr">
        <is>
          <t>0</t>
        </is>
      </c>
      <c r="BR112" s="297" t="inlineStr">
        <is>
          <t>0</t>
        </is>
      </c>
      <c r="BS112" s="297" t="inlineStr">
        <is>
          <t>0</t>
        </is>
      </c>
      <c r="BT112" s="297" t="inlineStr">
        <is>
          <t>0</t>
        </is>
      </c>
      <c r="BU112" s="297" t="inlineStr">
        <is>
          <t>0</t>
        </is>
      </c>
      <c r="BV112" s="297" t="inlineStr">
        <is>
          <t>0</t>
        </is>
      </c>
      <c r="BW112" s="288" t="inlineStr">
        <is>
          <t>0</t>
        </is>
      </c>
      <c r="BX112" s="276">
        <f>SUM(IF(COUNTIF(#REF!, "*1.*"), 2, 0), IF(COUNTIF(#REF!, "*2.*"), 2, 0), IF(COUNTIF(#REF!, "*3.*"), 2, 0), IF(COUNTIF(#REF!, "*4.*"), 2, 0), IF(COUNTIF(#REF!, "*5.*"), 2, 0), IF(COUNTIF(#REF!, "*6.*"), 2, 0))</f>
        <v/>
      </c>
      <c r="BY112" s="277">
        <f t="array" ref="BY112">SUM(VALUE(AT112),VALUE(AU112),VALUE(AV112),VALUE(AW112),VALUE(AX112),VALUE(AY112),VALUE(AZ112),VALUE(BB112),VALUE(BC112),VALUE(BD112),VALUE(BE112),VALUE(BF112),VALUE(BG112),VALUE(BH112),VALUE(BI112),VALUE(BJ112),VALUE(BK112),VALUE(BL112),VALUE(BM112),VALUE(BN112),VALUE(BO112),VALUE(BP112),VALUE(BQ112),VALUE(BR112),VALUE(BS112),VALUE(BT112),VALUE(BU112),VALUE(BV112),VALUE(BW112))</f>
        <v/>
      </c>
      <c r="BZ112" s="307" t="n"/>
      <c r="CA112" s="307" t="n"/>
      <c r="CB112" s="307" t="n"/>
      <c r="CC112" s="307" t="n"/>
      <c r="CD112" s="307" t="n"/>
      <c r="CE112" s="307" t="n"/>
      <c r="CF112" s="307" t="n"/>
      <c r="CG112" s="307" t="n"/>
      <c r="CH112" s="307" t="n"/>
      <c r="CI112" s="307" t="n"/>
      <c r="CJ112" s="307" t="n"/>
      <c r="CK112" s="307" t="n"/>
      <c r="CL112" s="307" t="n"/>
      <c r="CM112" s="307" t="n"/>
      <c r="CN112" s="307" t="n"/>
      <c r="CO112" s="307" t="n"/>
      <c r="CP112" s="307" t="n"/>
      <c r="CQ112" s="307" t="n"/>
      <c r="CR112" s="279" t="inlineStr">
        <is>
          <t>0</t>
        </is>
      </c>
      <c r="CS112" s="280">
        <f>AVERAGE(Value(BY112),value(CR112))</f>
        <v/>
      </c>
      <c r="CT112" s="421">
        <f>(IF(OR(MediaScorecard!BH113="x", MediaScorecard!BI113="x",MediaScorecard!BJ113="x",MediaScorecard!BK113="x",MediaScorecard!BL113="x"),1, 2))</f>
        <v/>
      </c>
      <c r="CU112" s="308" t="n"/>
      <c r="CV112" s="308" t="n"/>
      <c r="CW112" s="308" t="n"/>
      <c r="CX112" s="309" t="n"/>
      <c r="CY112" s="308" t="n"/>
      <c r="CZ112" s="308" t="n"/>
      <c r="DA112" s="308" t="n"/>
    </row>
    <row r="113" ht="21" customHeight="1" s="590">
      <c r="A113" s="421" t="n"/>
      <c r="B113" s="270" t="n"/>
      <c r="C113" s="266" t="n"/>
      <c r="D113" s="267" t="inlineStr"/>
      <c r="E113" s="267" t="inlineStr"/>
      <c r="F113" s="268" t="inlineStr"/>
      <c r="G113" s="421" t="n"/>
      <c r="H113" s="269" t="n"/>
      <c r="I113" s="421" t="n"/>
      <c r="J113" s="421" t="n"/>
      <c r="K113" s="421" t="n"/>
      <c r="L113" s="421" t="n"/>
      <c r="M113" s="421" t="n"/>
      <c r="N113" s="421" t="n"/>
      <c r="O113" s="421" t="n"/>
      <c r="P113" s="421" t="n"/>
      <c r="Q113" s="421" t="n"/>
      <c r="R113" s="270" t="n"/>
      <c r="S113" s="421" t="n"/>
      <c r="T113" s="421" t="n"/>
      <c r="U113" s="421" t="n"/>
      <c r="V113" s="421" t="n"/>
      <c r="W113" s="421" t="n"/>
      <c r="X113" s="421" t="n"/>
      <c r="Y113" s="421" t="n"/>
      <c r="Z113" s="421" t="n"/>
      <c r="AA113" s="421" t="n"/>
      <c r="AB113" s="421" t="n"/>
      <c r="AC113" s="421" t="n"/>
      <c r="AD113" s="421" t="n"/>
      <c r="AE113" s="421" t="n"/>
      <c r="AF113" s="421" t="n"/>
      <c r="AG113" s="421" t="n"/>
      <c r="AH113" s="421" t="n"/>
      <c r="AI113" s="421" t="n"/>
      <c r="AJ113" s="297" t="n"/>
      <c r="AK113" s="297" t="n"/>
      <c r="AL113" s="284" t="n"/>
      <c r="AM113" s="297" t="n"/>
      <c r="AN113" s="285" t="n"/>
      <c r="AO113" s="297" t="n"/>
      <c r="AP113" s="297" t="n"/>
      <c r="AQ113" s="297" t="n"/>
      <c r="AR113" s="297" t="n"/>
      <c r="AS113" s="297" t="n"/>
      <c r="AT113" s="285" t="inlineStr">
        <is>
          <t>0</t>
        </is>
      </c>
      <c r="AU113" s="297" t="inlineStr">
        <is>
          <t>0</t>
        </is>
      </c>
      <c r="AV113" s="297" t="inlineStr">
        <is>
          <t>0</t>
        </is>
      </c>
      <c r="AW113" s="297" t="inlineStr">
        <is>
          <t>0</t>
        </is>
      </c>
      <c r="AX113" s="297" t="inlineStr">
        <is>
          <t>0</t>
        </is>
      </c>
      <c r="AY113" s="286" t="inlineStr">
        <is>
          <t>0</t>
        </is>
      </c>
      <c r="AZ113" s="286" t="inlineStr">
        <is>
          <t>0</t>
        </is>
      </c>
      <c r="BA113" s="287" t="inlineStr">
        <is>
          <t>0</t>
        </is>
      </c>
      <c r="BB113" s="286" t="inlineStr">
        <is>
          <t>0</t>
        </is>
      </c>
      <c r="BC113" s="286" t="inlineStr">
        <is>
          <t>0</t>
        </is>
      </c>
      <c r="BD113" s="286" t="inlineStr">
        <is>
          <t>0</t>
        </is>
      </c>
      <c r="BE113" s="286" t="inlineStr">
        <is>
          <t>0</t>
        </is>
      </c>
      <c r="BF113" s="286" t="inlineStr">
        <is>
          <t>0</t>
        </is>
      </c>
      <c r="BG113" s="286" t="inlineStr">
        <is>
          <t>0</t>
        </is>
      </c>
      <c r="BH113" s="297" t="inlineStr">
        <is>
          <t>0</t>
        </is>
      </c>
      <c r="BI113" s="297" t="inlineStr">
        <is>
          <t>0</t>
        </is>
      </c>
      <c r="BJ113" s="297" t="inlineStr">
        <is>
          <t>0</t>
        </is>
      </c>
      <c r="BK113" s="297" t="inlineStr">
        <is>
          <t>0</t>
        </is>
      </c>
      <c r="BL113" s="297" t="inlineStr">
        <is>
          <t>0</t>
        </is>
      </c>
      <c r="BM113" s="297" t="inlineStr">
        <is>
          <t>0</t>
        </is>
      </c>
      <c r="BN113" s="297" t="inlineStr">
        <is>
          <t>0</t>
        </is>
      </c>
      <c r="BO113" s="285" t="inlineStr">
        <is>
          <t>0</t>
        </is>
      </c>
      <c r="BP113" s="297" t="inlineStr">
        <is>
          <t>0</t>
        </is>
      </c>
      <c r="BQ113" s="297" t="inlineStr">
        <is>
          <t>0</t>
        </is>
      </c>
      <c r="BR113" s="297" t="inlineStr">
        <is>
          <t>0</t>
        </is>
      </c>
      <c r="BS113" s="297" t="inlineStr">
        <is>
          <t>0</t>
        </is>
      </c>
      <c r="BT113" s="297" t="inlineStr">
        <is>
          <t>0</t>
        </is>
      </c>
      <c r="BU113" s="297" t="inlineStr">
        <is>
          <t>0</t>
        </is>
      </c>
      <c r="BV113" s="297" t="inlineStr">
        <is>
          <t>0</t>
        </is>
      </c>
      <c r="BW113" s="288" t="inlineStr">
        <is>
          <t>0</t>
        </is>
      </c>
      <c r="BX113" s="276">
        <f>SUM(IF(COUNTIF(#REF!, "*1.*"), 2, 0), IF(COUNTIF(#REF!, "*2.*"), 2, 0), IF(COUNTIF(#REF!, "*3.*"), 2, 0), IF(COUNTIF(#REF!, "*4.*"), 2, 0), IF(COUNTIF(#REF!, "*5.*"), 2, 0), IF(COUNTIF(#REF!, "*6.*"), 2, 0))</f>
        <v/>
      </c>
      <c r="BY113" s="277">
        <f t="array" ref="BY113">SUM(VALUE(AT113),VALUE(AU113),VALUE(AV113),VALUE(AW113),VALUE(AX113),VALUE(AY113),VALUE(AZ113),VALUE(BB113),VALUE(BC113),VALUE(BD113),VALUE(BE113),VALUE(BF113),VALUE(BG113),VALUE(BH113),VALUE(BI113),VALUE(BJ113),VALUE(BK113),VALUE(BL113),VALUE(BM113),VALUE(BN113),VALUE(BO113),VALUE(BP113),VALUE(BQ113),VALUE(BR113),VALUE(BS113),VALUE(BT113),VALUE(BU113),VALUE(BV113),VALUE(BW113))</f>
        <v/>
      </c>
      <c r="BZ113" s="307" t="n"/>
      <c r="CA113" s="307" t="n"/>
      <c r="CB113" s="307" t="n"/>
      <c r="CC113" s="307" t="n"/>
      <c r="CD113" s="307" t="n"/>
      <c r="CE113" s="307" t="n"/>
      <c r="CF113" s="307" t="n"/>
      <c r="CG113" s="307" t="n"/>
      <c r="CH113" s="307" t="n"/>
      <c r="CI113" s="307" t="n"/>
      <c r="CJ113" s="307" t="n"/>
      <c r="CK113" s="307" t="n"/>
      <c r="CL113" s="307" t="n"/>
      <c r="CM113" s="307" t="n"/>
      <c r="CN113" s="307" t="n"/>
      <c r="CO113" s="307" t="n"/>
      <c r="CP113" s="307" t="n"/>
      <c r="CQ113" s="307" t="n"/>
      <c r="CR113" s="279" t="inlineStr">
        <is>
          <t>0</t>
        </is>
      </c>
      <c r="CS113" s="280">
        <f>AVERAGE(Value(BY113),value(CR113))</f>
        <v/>
      </c>
      <c r="CT113" s="421">
        <f>(IF(OR(MediaScorecard!BH114="x", MediaScorecard!BI114="x",MediaScorecard!BJ114="x",MediaScorecard!BK114="x",MediaScorecard!BL114="x"),1, 2))</f>
        <v/>
      </c>
      <c r="CU113" s="308" t="n"/>
      <c r="CV113" s="308" t="n"/>
      <c r="CW113" s="308" t="n"/>
      <c r="CX113" s="309" t="n"/>
      <c r="CY113" s="308" t="n"/>
      <c r="CZ113" s="308" t="n"/>
      <c r="DA113" s="308" t="n"/>
    </row>
    <row r="114" ht="21" customHeight="1" s="590">
      <c r="A114" s="421" t="n"/>
      <c r="B114" s="270" t="n"/>
      <c r="C114" s="266" t="n"/>
      <c r="D114" s="267" t="inlineStr"/>
      <c r="E114" s="267" t="inlineStr"/>
      <c r="F114" s="268" t="inlineStr"/>
      <c r="G114" s="421" t="n"/>
      <c r="H114" s="269" t="n"/>
      <c r="I114" s="421" t="n"/>
      <c r="J114" s="421" t="n"/>
      <c r="K114" s="421" t="n"/>
      <c r="L114" s="421" t="n"/>
      <c r="M114" s="421" t="n"/>
      <c r="N114" s="421" t="n"/>
      <c r="O114" s="421" t="n"/>
      <c r="P114" s="421" t="n"/>
      <c r="Q114" s="421" t="n"/>
      <c r="R114" s="270" t="n"/>
      <c r="S114" s="421" t="n"/>
      <c r="T114" s="421" t="n"/>
      <c r="U114" s="421" t="n"/>
      <c r="V114" s="421" t="n"/>
      <c r="W114" s="421" t="n"/>
      <c r="X114" s="421" t="n"/>
      <c r="Y114" s="421" t="n"/>
      <c r="Z114" s="421" t="n"/>
      <c r="AA114" s="421" t="n"/>
      <c r="AB114" s="421" t="n"/>
      <c r="AC114" s="421" t="n"/>
      <c r="AD114" s="421" t="n"/>
      <c r="AE114" s="421" t="n"/>
      <c r="AF114" s="421" t="n"/>
      <c r="AG114" s="421" t="n"/>
      <c r="AH114" s="421" t="n"/>
      <c r="AI114" s="421" t="n"/>
      <c r="AJ114" s="297" t="n"/>
      <c r="AK114" s="297" t="n"/>
      <c r="AL114" s="284" t="n"/>
      <c r="AM114" s="297" t="n"/>
      <c r="AN114" s="285" t="n"/>
      <c r="AO114" s="297" t="n"/>
      <c r="AP114" s="297" t="n"/>
      <c r="AQ114" s="297" t="n"/>
      <c r="AR114" s="297" t="n"/>
      <c r="AS114" s="297" t="n"/>
      <c r="AT114" s="285" t="inlineStr">
        <is>
          <t>0</t>
        </is>
      </c>
      <c r="AU114" s="297" t="inlineStr">
        <is>
          <t>0</t>
        </is>
      </c>
      <c r="AV114" s="297" t="inlineStr">
        <is>
          <t>0</t>
        </is>
      </c>
      <c r="AW114" s="297" t="inlineStr">
        <is>
          <t>0</t>
        </is>
      </c>
      <c r="AX114" s="297" t="inlineStr">
        <is>
          <t>0</t>
        </is>
      </c>
      <c r="AY114" s="286" t="inlineStr">
        <is>
          <t>0</t>
        </is>
      </c>
      <c r="AZ114" s="286" t="inlineStr">
        <is>
          <t>0</t>
        </is>
      </c>
      <c r="BA114" s="287" t="inlineStr">
        <is>
          <t>0</t>
        </is>
      </c>
      <c r="BB114" s="286" t="inlineStr">
        <is>
          <t>0</t>
        </is>
      </c>
      <c r="BC114" s="286" t="inlineStr">
        <is>
          <t>0</t>
        </is>
      </c>
      <c r="BD114" s="286" t="inlineStr">
        <is>
          <t>0</t>
        </is>
      </c>
      <c r="BE114" s="286" t="inlineStr">
        <is>
          <t>0</t>
        </is>
      </c>
      <c r="BF114" s="286" t="inlineStr">
        <is>
          <t>0</t>
        </is>
      </c>
      <c r="BG114" s="286" t="inlineStr">
        <is>
          <t>0</t>
        </is>
      </c>
      <c r="BH114" s="297" t="inlineStr">
        <is>
          <t>0</t>
        </is>
      </c>
      <c r="BI114" s="297" t="inlineStr">
        <is>
          <t>0</t>
        </is>
      </c>
      <c r="BJ114" s="297" t="inlineStr">
        <is>
          <t>0</t>
        </is>
      </c>
      <c r="BK114" s="297" t="inlineStr">
        <is>
          <t>0</t>
        </is>
      </c>
      <c r="BL114" s="297" t="inlineStr">
        <is>
          <t>0</t>
        </is>
      </c>
      <c r="BM114" s="297" t="inlineStr">
        <is>
          <t>0</t>
        </is>
      </c>
      <c r="BN114" s="297" t="inlineStr">
        <is>
          <t>0</t>
        </is>
      </c>
      <c r="BO114" s="285" t="inlineStr">
        <is>
          <t>0</t>
        </is>
      </c>
      <c r="BP114" s="297" t="inlineStr">
        <is>
          <t>0</t>
        </is>
      </c>
      <c r="BQ114" s="297" t="inlineStr">
        <is>
          <t>0</t>
        </is>
      </c>
      <c r="BR114" s="297" t="inlineStr">
        <is>
          <t>0</t>
        </is>
      </c>
      <c r="BS114" s="297" t="inlineStr">
        <is>
          <t>0</t>
        </is>
      </c>
      <c r="BT114" s="297" t="inlineStr">
        <is>
          <t>0</t>
        </is>
      </c>
      <c r="BU114" s="297" t="inlineStr">
        <is>
          <t>0</t>
        </is>
      </c>
      <c r="BV114" s="297" t="inlineStr">
        <is>
          <t>0</t>
        </is>
      </c>
      <c r="BW114" s="288" t="inlineStr">
        <is>
          <t>0</t>
        </is>
      </c>
      <c r="BX114" s="276">
        <f>SUM(IF(COUNTIF(#REF!, "*1.*"), 2, 0), IF(COUNTIF(#REF!, "*2.*"), 2, 0), IF(COUNTIF(#REF!, "*3.*"), 2, 0), IF(COUNTIF(#REF!, "*4.*"), 2, 0), IF(COUNTIF(#REF!, "*5.*"), 2, 0), IF(COUNTIF(#REF!, "*6.*"), 2, 0))</f>
        <v/>
      </c>
      <c r="BY114" s="277">
        <f t="array" ref="BY114">SUM(VALUE(AT114),VALUE(AU114),VALUE(AV114),VALUE(AW114),VALUE(AX114),VALUE(AY114),VALUE(AZ114),VALUE(BB114),VALUE(BC114),VALUE(BD114),VALUE(BE114),VALUE(BF114),VALUE(BG114),VALUE(BH114),VALUE(BI114),VALUE(BJ114),VALUE(BK114),VALUE(BL114),VALUE(BM114),VALUE(BN114),VALUE(BO114),VALUE(BP114),VALUE(BQ114),VALUE(BR114),VALUE(BS114),VALUE(BT114),VALUE(BU114),VALUE(BV114),VALUE(BW114))</f>
        <v/>
      </c>
      <c r="BZ114" s="307" t="n"/>
      <c r="CA114" s="307" t="n"/>
      <c r="CB114" s="307" t="n"/>
      <c r="CC114" s="307" t="n"/>
      <c r="CD114" s="307" t="n"/>
      <c r="CE114" s="307" t="n"/>
      <c r="CF114" s="307" t="n"/>
      <c r="CG114" s="307" t="n"/>
      <c r="CH114" s="307" t="n"/>
      <c r="CI114" s="307" t="n"/>
      <c r="CJ114" s="307" t="n"/>
      <c r="CK114" s="307" t="n"/>
      <c r="CL114" s="307" t="n"/>
      <c r="CM114" s="307" t="n"/>
      <c r="CN114" s="307" t="n"/>
      <c r="CO114" s="307" t="n"/>
      <c r="CP114" s="307" t="n"/>
      <c r="CQ114" s="307" t="n"/>
      <c r="CR114" s="279" t="inlineStr">
        <is>
          <t>0</t>
        </is>
      </c>
      <c r="CS114" s="280">
        <f>AVERAGE(Value(BY114),value(CR114))</f>
        <v/>
      </c>
      <c r="CT114" s="421">
        <f>(IF(OR(MediaScorecard!BH115="x", MediaScorecard!BI115="x",MediaScorecard!BJ115="x",MediaScorecard!BK115="x",MediaScorecard!BL115="x"),1, 2))</f>
        <v/>
      </c>
      <c r="CU114" s="308" t="n"/>
      <c r="CV114" s="308" t="n"/>
      <c r="CW114" s="308" t="n"/>
      <c r="CX114" s="309" t="n"/>
      <c r="CY114" s="308" t="n"/>
      <c r="CZ114" s="308" t="n"/>
      <c r="DA114" s="308" t="n"/>
    </row>
    <row r="115" ht="21" customHeight="1" s="590">
      <c r="A115" s="421" t="n"/>
      <c r="B115" s="270" t="n"/>
      <c r="C115" s="266" t="n"/>
      <c r="D115" s="267" t="inlineStr"/>
      <c r="E115" s="267" t="inlineStr"/>
      <c r="F115" s="268" t="inlineStr"/>
      <c r="G115" s="421" t="n"/>
      <c r="H115" s="269" t="n"/>
      <c r="I115" s="421" t="n"/>
      <c r="J115" s="421" t="n"/>
      <c r="K115" s="421" t="n"/>
      <c r="L115" s="421" t="n"/>
      <c r="M115" s="421" t="n"/>
      <c r="N115" s="421" t="n"/>
      <c r="O115" s="421" t="n"/>
      <c r="P115" s="421" t="n"/>
      <c r="Q115" s="421" t="n"/>
      <c r="R115" s="270" t="n"/>
      <c r="S115" s="421" t="n"/>
      <c r="T115" s="421" t="n"/>
      <c r="U115" s="421" t="n"/>
      <c r="V115" s="421" t="n"/>
      <c r="W115" s="421" t="n"/>
      <c r="X115" s="421" t="n"/>
      <c r="Y115" s="421" t="n"/>
      <c r="Z115" s="421" t="n"/>
      <c r="AA115" s="421" t="n"/>
      <c r="AB115" s="421" t="n"/>
      <c r="AC115" s="421" t="n"/>
      <c r="AD115" s="421" t="n"/>
      <c r="AE115" s="421" t="n"/>
      <c r="AF115" s="421" t="n"/>
      <c r="AG115" s="421" t="n"/>
      <c r="AH115" s="421" t="n"/>
      <c r="AI115" s="421" t="n"/>
      <c r="AJ115" s="297" t="n"/>
      <c r="AK115" s="297" t="n"/>
      <c r="AL115" s="284" t="n"/>
      <c r="AM115" s="297" t="n"/>
      <c r="AN115" s="285" t="n"/>
      <c r="AO115" s="297" t="n"/>
      <c r="AP115" s="297" t="n"/>
      <c r="AQ115" s="297" t="n"/>
      <c r="AR115" s="297" t="n"/>
      <c r="AS115" s="297" t="n"/>
      <c r="AT115" s="285" t="inlineStr">
        <is>
          <t>0</t>
        </is>
      </c>
      <c r="AU115" s="297" t="inlineStr">
        <is>
          <t>0</t>
        </is>
      </c>
      <c r="AV115" s="297" t="inlineStr">
        <is>
          <t>0</t>
        </is>
      </c>
      <c r="AW115" s="297" t="inlineStr">
        <is>
          <t>0</t>
        </is>
      </c>
      <c r="AX115" s="297" t="inlineStr">
        <is>
          <t>0</t>
        </is>
      </c>
      <c r="AY115" s="286" t="inlineStr">
        <is>
          <t>0</t>
        </is>
      </c>
      <c r="AZ115" s="286" t="inlineStr">
        <is>
          <t>0</t>
        </is>
      </c>
      <c r="BA115" s="287" t="inlineStr">
        <is>
          <t>0</t>
        </is>
      </c>
      <c r="BB115" s="286" t="inlineStr">
        <is>
          <t>0</t>
        </is>
      </c>
      <c r="BC115" s="286" t="inlineStr">
        <is>
          <t>0</t>
        </is>
      </c>
      <c r="BD115" s="286" t="inlineStr">
        <is>
          <t>0</t>
        </is>
      </c>
      <c r="BE115" s="286" t="inlineStr">
        <is>
          <t>0</t>
        </is>
      </c>
      <c r="BF115" s="286" t="inlineStr">
        <is>
          <t>0</t>
        </is>
      </c>
      <c r="BG115" s="286" t="inlineStr">
        <is>
          <t>0</t>
        </is>
      </c>
      <c r="BH115" s="297" t="inlineStr">
        <is>
          <t>0</t>
        </is>
      </c>
      <c r="BI115" s="297" t="inlineStr">
        <is>
          <t>0</t>
        </is>
      </c>
      <c r="BJ115" s="297" t="inlineStr">
        <is>
          <t>0</t>
        </is>
      </c>
      <c r="BK115" s="297" t="inlineStr">
        <is>
          <t>0</t>
        </is>
      </c>
      <c r="BL115" s="297" t="inlineStr">
        <is>
          <t>0</t>
        </is>
      </c>
      <c r="BM115" s="297" t="inlineStr">
        <is>
          <t>0</t>
        </is>
      </c>
      <c r="BN115" s="297" t="inlineStr">
        <is>
          <t>0</t>
        </is>
      </c>
      <c r="BO115" s="285" t="inlineStr">
        <is>
          <t>0</t>
        </is>
      </c>
      <c r="BP115" s="297" t="inlineStr">
        <is>
          <t>0</t>
        </is>
      </c>
      <c r="BQ115" s="297" t="inlineStr">
        <is>
          <t>0</t>
        </is>
      </c>
      <c r="BR115" s="297" t="inlineStr">
        <is>
          <t>0</t>
        </is>
      </c>
      <c r="BS115" s="297" t="inlineStr">
        <is>
          <t>0</t>
        </is>
      </c>
      <c r="BT115" s="297" t="inlineStr">
        <is>
          <t>0</t>
        </is>
      </c>
      <c r="BU115" s="297" t="inlineStr">
        <is>
          <t>0</t>
        </is>
      </c>
      <c r="BV115" s="297" t="inlineStr">
        <is>
          <t>0</t>
        </is>
      </c>
      <c r="BW115" s="288" t="inlineStr">
        <is>
          <t>0</t>
        </is>
      </c>
      <c r="BX115" s="276">
        <f>SUM(IF(COUNTIF(#REF!, "*1.*"), 2, 0), IF(COUNTIF(#REF!, "*2.*"), 2, 0), IF(COUNTIF(#REF!, "*3.*"), 2, 0), IF(COUNTIF(#REF!, "*4.*"), 2, 0), IF(COUNTIF(#REF!, "*5.*"), 2, 0), IF(COUNTIF(#REF!, "*6.*"), 2, 0))</f>
        <v/>
      </c>
      <c r="BY115" s="277">
        <f t="array" ref="BY115">SUM(VALUE(AT115),VALUE(AU115),VALUE(AV115),VALUE(AW115),VALUE(AX115),VALUE(AY115),VALUE(AZ115),VALUE(BB115),VALUE(BC115),VALUE(BD115),VALUE(BE115),VALUE(BF115),VALUE(BG115),VALUE(BH115),VALUE(BI115),VALUE(BJ115),VALUE(BK115),VALUE(BL115),VALUE(BM115),VALUE(BN115),VALUE(BO115),VALUE(BP115),VALUE(BQ115),VALUE(BR115),VALUE(BS115),VALUE(BT115),VALUE(BU115),VALUE(BV115),VALUE(BW115))</f>
        <v/>
      </c>
      <c r="BZ115" s="307" t="n"/>
      <c r="CA115" s="307" t="n"/>
      <c r="CB115" s="307" t="n"/>
      <c r="CC115" s="307" t="n"/>
      <c r="CD115" s="307" t="n"/>
      <c r="CE115" s="307" t="n"/>
      <c r="CF115" s="307" t="n"/>
      <c r="CG115" s="307" t="n"/>
      <c r="CH115" s="307" t="n"/>
      <c r="CI115" s="307" t="n"/>
      <c r="CJ115" s="307" t="n"/>
      <c r="CK115" s="307" t="n"/>
      <c r="CL115" s="307" t="n"/>
      <c r="CM115" s="307" t="n"/>
      <c r="CN115" s="307" t="n"/>
      <c r="CO115" s="307" t="n"/>
      <c r="CP115" s="307" t="n"/>
      <c r="CQ115" s="307" t="n"/>
      <c r="CR115" s="279" t="inlineStr">
        <is>
          <t>0</t>
        </is>
      </c>
      <c r="CS115" s="280">
        <f>AVERAGE(Value(BY115),value(CR115))</f>
        <v/>
      </c>
      <c r="CT115" s="421">
        <f>(IF(OR(MediaScorecard!BH116="x", MediaScorecard!BI116="x",MediaScorecard!BJ116="x",MediaScorecard!BK116="x",MediaScorecard!BL116="x"),1, 2))</f>
        <v/>
      </c>
      <c r="CU115" s="308" t="n"/>
      <c r="CV115" s="308" t="n"/>
      <c r="CW115" s="308" t="n"/>
      <c r="CX115" s="309" t="n"/>
      <c r="CY115" s="308" t="n"/>
      <c r="CZ115" s="308" t="n"/>
      <c r="DA115" s="308" t="n"/>
    </row>
    <row r="116" ht="21" customHeight="1" s="590">
      <c r="A116" s="421" t="n"/>
      <c r="B116" s="270" t="n"/>
      <c r="C116" s="266" t="n"/>
      <c r="D116" s="267" t="inlineStr"/>
      <c r="E116" s="267" t="inlineStr"/>
      <c r="F116" s="268" t="inlineStr"/>
      <c r="G116" s="421" t="n"/>
      <c r="H116" s="269" t="n"/>
      <c r="I116" s="421" t="n"/>
      <c r="J116" s="421" t="n"/>
      <c r="K116" s="421" t="n"/>
      <c r="L116" s="421" t="n"/>
      <c r="M116" s="421" t="n"/>
      <c r="N116" s="421" t="n"/>
      <c r="O116" s="421" t="n"/>
      <c r="P116" s="421" t="n"/>
      <c r="Q116" s="421" t="n"/>
      <c r="R116" s="270" t="n"/>
      <c r="S116" s="421" t="n"/>
      <c r="T116" s="421" t="n"/>
      <c r="U116" s="421" t="n"/>
      <c r="V116" s="421" t="n"/>
      <c r="W116" s="421" t="n"/>
      <c r="X116" s="421" t="n"/>
      <c r="Y116" s="421" t="n"/>
      <c r="Z116" s="421" t="n"/>
      <c r="AA116" s="421" t="n"/>
      <c r="AB116" s="421" t="n"/>
      <c r="AC116" s="421" t="n"/>
      <c r="AD116" s="421" t="n"/>
      <c r="AE116" s="421" t="n"/>
      <c r="AF116" s="421" t="n"/>
      <c r="AG116" s="421" t="n"/>
      <c r="AH116" s="421" t="n"/>
      <c r="AI116" s="421" t="n"/>
      <c r="AJ116" s="297" t="n"/>
      <c r="AK116" s="297" t="n"/>
      <c r="AL116" s="284" t="n"/>
      <c r="AM116" s="297" t="n"/>
      <c r="AN116" s="285" t="n"/>
      <c r="AO116" s="297" t="n"/>
      <c r="AP116" s="297" t="n"/>
      <c r="AQ116" s="297" t="n"/>
      <c r="AR116" s="297" t="n"/>
      <c r="AS116" s="297" t="n"/>
      <c r="AT116" s="285" t="inlineStr">
        <is>
          <t>0</t>
        </is>
      </c>
      <c r="AU116" s="297" t="inlineStr">
        <is>
          <t>0</t>
        </is>
      </c>
      <c r="AV116" s="297" t="inlineStr">
        <is>
          <t>0</t>
        </is>
      </c>
      <c r="AW116" s="297" t="inlineStr">
        <is>
          <t>0</t>
        </is>
      </c>
      <c r="AX116" s="297" t="inlineStr">
        <is>
          <t>0</t>
        </is>
      </c>
      <c r="AY116" s="286" t="inlineStr">
        <is>
          <t>0</t>
        </is>
      </c>
      <c r="AZ116" s="286" t="inlineStr">
        <is>
          <t>0</t>
        </is>
      </c>
      <c r="BA116" s="287" t="inlineStr">
        <is>
          <t>0</t>
        </is>
      </c>
      <c r="BB116" s="286" t="inlineStr">
        <is>
          <t>0</t>
        </is>
      </c>
      <c r="BC116" s="286" t="inlineStr">
        <is>
          <t>0</t>
        </is>
      </c>
      <c r="BD116" s="286" t="inlineStr">
        <is>
          <t>0</t>
        </is>
      </c>
      <c r="BE116" s="286" t="inlineStr">
        <is>
          <t>0</t>
        </is>
      </c>
      <c r="BF116" s="286" t="inlineStr">
        <is>
          <t>0</t>
        </is>
      </c>
      <c r="BG116" s="286" t="inlineStr">
        <is>
          <t>0</t>
        </is>
      </c>
      <c r="BH116" s="297" t="inlineStr">
        <is>
          <t>0</t>
        </is>
      </c>
      <c r="BI116" s="297" t="inlineStr">
        <is>
          <t>0</t>
        </is>
      </c>
      <c r="BJ116" s="297" t="inlineStr">
        <is>
          <t>0</t>
        </is>
      </c>
      <c r="BK116" s="297" t="inlineStr">
        <is>
          <t>0</t>
        </is>
      </c>
      <c r="BL116" s="297" t="inlineStr">
        <is>
          <t>0</t>
        </is>
      </c>
      <c r="BM116" s="297" t="inlineStr">
        <is>
          <t>0</t>
        </is>
      </c>
      <c r="BN116" s="297" t="inlineStr">
        <is>
          <t>0</t>
        </is>
      </c>
      <c r="BO116" s="285" t="inlineStr">
        <is>
          <t>0</t>
        </is>
      </c>
      <c r="BP116" s="297" t="inlineStr">
        <is>
          <t>0</t>
        </is>
      </c>
      <c r="BQ116" s="297" t="inlineStr">
        <is>
          <t>0</t>
        </is>
      </c>
      <c r="BR116" s="297" t="inlineStr">
        <is>
          <t>0</t>
        </is>
      </c>
      <c r="BS116" s="297" t="inlineStr">
        <is>
          <t>0</t>
        </is>
      </c>
      <c r="BT116" s="297" t="inlineStr">
        <is>
          <t>0</t>
        </is>
      </c>
      <c r="BU116" s="297" t="inlineStr">
        <is>
          <t>0</t>
        </is>
      </c>
      <c r="BV116" s="297" t="inlineStr">
        <is>
          <t>0</t>
        </is>
      </c>
      <c r="BW116" s="288" t="inlineStr">
        <is>
          <t>0</t>
        </is>
      </c>
      <c r="BX116" s="276">
        <f>SUM(IF(COUNTIF(#REF!, "*1.*"), 2, 0), IF(COUNTIF(#REF!, "*2.*"), 2, 0), IF(COUNTIF(#REF!, "*3.*"), 2, 0), IF(COUNTIF(#REF!, "*4.*"), 2, 0), IF(COUNTIF(#REF!, "*5.*"), 2, 0), IF(COUNTIF(#REF!, "*6.*"), 2, 0))</f>
        <v/>
      </c>
      <c r="BY116" s="277">
        <f t="array" ref="BY116">SUM(VALUE(AT116),VALUE(AU116),VALUE(AV116),VALUE(AW116),VALUE(AX116),VALUE(AY116),VALUE(AZ116),VALUE(BB116),VALUE(BC116),VALUE(BD116),VALUE(BE116),VALUE(BF116),VALUE(BG116),VALUE(BH116),VALUE(BI116),VALUE(BJ116),VALUE(BK116),VALUE(BL116),VALUE(BM116),VALUE(BN116),VALUE(BO116),VALUE(BP116),VALUE(BQ116),VALUE(BR116),VALUE(BS116),VALUE(BT116),VALUE(BU116),VALUE(BV116),VALUE(BW116))</f>
        <v/>
      </c>
      <c r="BZ116" s="307" t="n"/>
      <c r="CA116" s="307" t="n"/>
      <c r="CB116" s="307" t="n"/>
      <c r="CC116" s="307" t="n"/>
      <c r="CD116" s="307" t="n"/>
      <c r="CE116" s="307" t="n"/>
      <c r="CF116" s="307" t="n"/>
      <c r="CG116" s="307" t="n"/>
      <c r="CH116" s="307" t="n"/>
      <c r="CI116" s="307" t="n"/>
      <c r="CJ116" s="307" t="n"/>
      <c r="CK116" s="307" t="n"/>
      <c r="CL116" s="307" t="n"/>
      <c r="CM116" s="307" t="n"/>
      <c r="CN116" s="307" t="n"/>
      <c r="CO116" s="307" t="n"/>
      <c r="CP116" s="307" t="n"/>
      <c r="CQ116" s="307" t="n"/>
      <c r="CR116" s="279" t="inlineStr">
        <is>
          <t>0</t>
        </is>
      </c>
      <c r="CS116" s="280">
        <f>AVERAGE(Value(BY116),value(CR116))</f>
        <v/>
      </c>
      <c r="CT116" s="421">
        <f>(IF(OR(MediaScorecard!BH117="x", MediaScorecard!BI117="x",MediaScorecard!BJ117="x",MediaScorecard!BK117="x",MediaScorecard!BL117="x"),1, 2))</f>
        <v/>
      </c>
      <c r="CU116" s="308" t="n"/>
      <c r="CV116" s="308" t="n"/>
      <c r="CW116" s="308" t="n"/>
      <c r="CX116" s="309" t="n"/>
      <c r="CY116" s="308" t="n"/>
      <c r="CZ116" s="308" t="n"/>
      <c r="DA116" s="308" t="n"/>
    </row>
    <row r="117" ht="21" customHeight="1" s="590">
      <c r="A117" s="421" t="n"/>
      <c r="B117" s="270" t="n"/>
      <c r="C117" s="266" t="n"/>
      <c r="D117" s="267" t="inlineStr"/>
      <c r="E117" s="267" t="inlineStr"/>
      <c r="F117" s="268" t="inlineStr"/>
      <c r="G117" s="421" t="n"/>
      <c r="H117" s="269" t="n"/>
      <c r="I117" s="421" t="n"/>
      <c r="J117" s="421" t="n"/>
      <c r="K117" s="421" t="n"/>
      <c r="L117" s="421" t="n"/>
      <c r="M117" s="421" t="n"/>
      <c r="N117" s="421" t="n"/>
      <c r="O117" s="421" t="n"/>
      <c r="P117" s="421" t="n"/>
      <c r="Q117" s="421" t="n"/>
      <c r="R117" s="270" t="n"/>
      <c r="S117" s="421" t="n"/>
      <c r="T117" s="421" t="n"/>
      <c r="U117" s="421" t="n"/>
      <c r="V117" s="421" t="n"/>
      <c r="W117" s="421" t="n"/>
      <c r="X117" s="421" t="n"/>
      <c r="Y117" s="421" t="n"/>
      <c r="Z117" s="421" t="n"/>
      <c r="AA117" s="421" t="n"/>
      <c r="AB117" s="421" t="n"/>
      <c r="AC117" s="421" t="n"/>
      <c r="AD117" s="421" t="n"/>
      <c r="AE117" s="421" t="n"/>
      <c r="AF117" s="421" t="n"/>
      <c r="AG117" s="421" t="n"/>
      <c r="AH117" s="421" t="n"/>
      <c r="AI117" s="421" t="n"/>
      <c r="AJ117" s="297" t="n"/>
      <c r="AK117" s="297" t="n"/>
      <c r="AL117" s="284" t="n"/>
      <c r="AM117" s="297" t="n"/>
      <c r="AN117" s="285" t="n"/>
      <c r="AO117" s="297" t="n"/>
      <c r="AP117" s="297" t="n"/>
      <c r="AQ117" s="297" t="n"/>
      <c r="AR117" s="297" t="n"/>
      <c r="AS117" s="297" t="n"/>
      <c r="AT117" s="285" t="inlineStr">
        <is>
          <t>0</t>
        </is>
      </c>
      <c r="AU117" s="297" t="inlineStr">
        <is>
          <t>0</t>
        </is>
      </c>
      <c r="AV117" s="297" t="inlineStr">
        <is>
          <t>0</t>
        </is>
      </c>
      <c r="AW117" s="297" t="inlineStr">
        <is>
          <t>0</t>
        </is>
      </c>
      <c r="AX117" s="297" t="inlineStr">
        <is>
          <t>0</t>
        </is>
      </c>
      <c r="AY117" s="286" t="inlineStr">
        <is>
          <t>0</t>
        </is>
      </c>
      <c r="AZ117" s="286" t="inlineStr">
        <is>
          <t>0</t>
        </is>
      </c>
      <c r="BA117" s="287" t="inlineStr">
        <is>
          <t>0</t>
        </is>
      </c>
      <c r="BB117" s="286" t="inlineStr">
        <is>
          <t>0</t>
        </is>
      </c>
      <c r="BC117" s="286" t="inlineStr">
        <is>
          <t>0</t>
        </is>
      </c>
      <c r="BD117" s="286" t="inlineStr">
        <is>
          <t>0</t>
        </is>
      </c>
      <c r="BE117" s="286" t="inlineStr">
        <is>
          <t>0</t>
        </is>
      </c>
      <c r="BF117" s="286" t="inlineStr">
        <is>
          <t>0</t>
        </is>
      </c>
      <c r="BG117" s="286" t="inlineStr">
        <is>
          <t>0</t>
        </is>
      </c>
      <c r="BH117" s="297" t="inlineStr">
        <is>
          <t>0</t>
        </is>
      </c>
      <c r="BI117" s="297" t="inlineStr">
        <is>
          <t>0</t>
        </is>
      </c>
      <c r="BJ117" s="297" t="inlineStr">
        <is>
          <t>0</t>
        </is>
      </c>
      <c r="BK117" s="297" t="inlineStr">
        <is>
          <t>0</t>
        </is>
      </c>
      <c r="BL117" s="297" t="inlineStr">
        <is>
          <t>0</t>
        </is>
      </c>
      <c r="BM117" s="297" t="inlineStr">
        <is>
          <t>0</t>
        </is>
      </c>
      <c r="BN117" s="297" t="inlineStr">
        <is>
          <t>0</t>
        </is>
      </c>
      <c r="BO117" s="285" t="inlineStr">
        <is>
          <t>0</t>
        </is>
      </c>
      <c r="BP117" s="297" t="inlineStr">
        <is>
          <t>0</t>
        </is>
      </c>
      <c r="BQ117" s="297" t="inlineStr">
        <is>
          <t>0</t>
        </is>
      </c>
      <c r="BR117" s="297" t="inlineStr">
        <is>
          <t>0</t>
        </is>
      </c>
      <c r="BS117" s="297" t="inlineStr">
        <is>
          <t>0</t>
        </is>
      </c>
      <c r="BT117" s="297" t="inlineStr">
        <is>
          <t>0</t>
        </is>
      </c>
      <c r="BU117" s="297" t="inlineStr">
        <is>
          <t>0</t>
        </is>
      </c>
      <c r="BV117" s="297" t="inlineStr">
        <is>
          <t>0</t>
        </is>
      </c>
      <c r="BW117" s="288" t="inlineStr">
        <is>
          <t>0</t>
        </is>
      </c>
      <c r="BX117" s="276">
        <f>SUM(IF(COUNTIF(#REF!, "*1.*"), 2, 0), IF(COUNTIF(#REF!, "*2.*"), 2, 0), IF(COUNTIF(#REF!, "*3.*"), 2, 0), IF(COUNTIF(#REF!, "*4.*"), 2, 0), IF(COUNTIF(#REF!, "*5.*"), 2, 0), IF(COUNTIF(#REF!, "*6.*"), 2, 0))</f>
        <v/>
      </c>
      <c r="BY117" s="277">
        <f t="array" ref="BY117">SUM(VALUE(AT117),VALUE(AU117),VALUE(AV117),VALUE(AW117),VALUE(AX117),VALUE(AY117),VALUE(AZ117),VALUE(BB117),VALUE(BC117),VALUE(BD117),VALUE(BE117),VALUE(BF117),VALUE(BG117),VALUE(BH117),VALUE(BI117),VALUE(BJ117),VALUE(BK117),VALUE(BL117),VALUE(BM117),VALUE(BN117),VALUE(BO117),VALUE(BP117),VALUE(BQ117),VALUE(BR117),VALUE(BS117),VALUE(BT117),VALUE(BU117),VALUE(BV117),VALUE(BW117))</f>
        <v/>
      </c>
      <c r="BZ117" s="307" t="n"/>
      <c r="CA117" s="307" t="n"/>
      <c r="CB117" s="307" t="n"/>
      <c r="CC117" s="307" t="n"/>
      <c r="CD117" s="307" t="n"/>
      <c r="CE117" s="307" t="n"/>
      <c r="CF117" s="307" t="n"/>
      <c r="CG117" s="307" t="n"/>
      <c r="CH117" s="307" t="n"/>
      <c r="CI117" s="307" t="n"/>
      <c r="CJ117" s="307" t="n"/>
      <c r="CK117" s="307" t="n"/>
      <c r="CL117" s="307" t="n"/>
      <c r="CM117" s="307" t="n"/>
      <c r="CN117" s="307" t="n"/>
      <c r="CO117" s="307" t="n"/>
      <c r="CP117" s="307" t="n"/>
      <c r="CQ117" s="307" t="n"/>
      <c r="CR117" s="279" t="inlineStr">
        <is>
          <t>0</t>
        </is>
      </c>
      <c r="CS117" s="280">
        <f>AVERAGE(Value(BY117),value(CR117))</f>
        <v/>
      </c>
      <c r="CT117" s="421">
        <f>(IF(OR(MediaScorecard!BH118="x", MediaScorecard!BI118="x",MediaScorecard!BJ118="x",MediaScorecard!BK118="x",MediaScorecard!BL118="x"),1, 2))</f>
        <v/>
      </c>
      <c r="CU117" s="308" t="n"/>
      <c r="CV117" s="308" t="n"/>
      <c r="CW117" s="308" t="n"/>
      <c r="CX117" s="309" t="n"/>
      <c r="CY117" s="308" t="n"/>
      <c r="CZ117" s="308" t="n"/>
      <c r="DA117" s="308" t="n"/>
    </row>
    <row r="118" ht="21" customHeight="1" s="590">
      <c r="A118" s="421" t="n"/>
      <c r="B118" s="270" t="n"/>
      <c r="C118" s="266" t="n"/>
      <c r="D118" s="267" t="inlineStr"/>
      <c r="E118" s="267" t="inlineStr"/>
      <c r="F118" s="268" t="inlineStr"/>
      <c r="G118" s="421" t="n"/>
      <c r="H118" s="269" t="n"/>
      <c r="I118" s="421" t="n"/>
      <c r="J118" s="421" t="n"/>
      <c r="K118" s="421" t="n"/>
      <c r="L118" s="421" t="n"/>
      <c r="M118" s="421" t="n"/>
      <c r="N118" s="421" t="n"/>
      <c r="O118" s="421" t="n"/>
      <c r="P118" s="421" t="n"/>
      <c r="Q118" s="421" t="n"/>
      <c r="R118" s="270" t="n"/>
      <c r="S118" s="421" t="n"/>
      <c r="T118" s="421" t="n"/>
      <c r="U118" s="421" t="n"/>
      <c r="V118" s="421" t="n"/>
      <c r="W118" s="421" t="n"/>
      <c r="X118" s="421" t="n"/>
      <c r="Y118" s="421" t="n"/>
      <c r="Z118" s="421" t="n"/>
      <c r="AA118" s="421" t="n"/>
      <c r="AB118" s="421" t="n"/>
      <c r="AC118" s="421" t="n"/>
      <c r="AD118" s="421" t="n"/>
      <c r="AE118" s="421" t="n"/>
      <c r="AF118" s="421" t="n"/>
      <c r="AG118" s="421" t="n"/>
      <c r="AH118" s="421" t="n"/>
      <c r="AI118" s="421" t="n"/>
      <c r="AJ118" s="297" t="n"/>
      <c r="AK118" s="297" t="n"/>
      <c r="AL118" s="284" t="n"/>
      <c r="AM118" s="297" t="n"/>
      <c r="AN118" s="285" t="n"/>
      <c r="AO118" s="297" t="n"/>
      <c r="AP118" s="297" t="n"/>
      <c r="AQ118" s="297" t="n"/>
      <c r="AR118" s="297" t="n"/>
      <c r="AS118" s="297" t="n"/>
      <c r="AT118" s="285" t="inlineStr">
        <is>
          <t>0</t>
        </is>
      </c>
      <c r="AU118" s="297" t="inlineStr">
        <is>
          <t>0</t>
        </is>
      </c>
      <c r="AV118" s="297" t="inlineStr">
        <is>
          <t>0</t>
        </is>
      </c>
      <c r="AW118" s="297" t="inlineStr">
        <is>
          <t>0</t>
        </is>
      </c>
      <c r="AX118" s="297" t="inlineStr">
        <is>
          <t>0</t>
        </is>
      </c>
      <c r="AY118" s="286" t="inlineStr">
        <is>
          <t>0</t>
        </is>
      </c>
      <c r="AZ118" s="286" t="inlineStr">
        <is>
          <t>0</t>
        </is>
      </c>
      <c r="BA118" s="287" t="inlineStr">
        <is>
          <t>0</t>
        </is>
      </c>
      <c r="BB118" s="286" t="inlineStr">
        <is>
          <t>0</t>
        </is>
      </c>
      <c r="BC118" s="286" t="inlineStr">
        <is>
          <t>0</t>
        </is>
      </c>
      <c r="BD118" s="286" t="inlineStr">
        <is>
          <t>0</t>
        </is>
      </c>
      <c r="BE118" s="286" t="inlineStr">
        <is>
          <t>0</t>
        </is>
      </c>
      <c r="BF118" s="286" t="inlineStr">
        <is>
          <t>0</t>
        </is>
      </c>
      <c r="BG118" s="286" t="inlineStr">
        <is>
          <t>0</t>
        </is>
      </c>
      <c r="BH118" s="297" t="inlineStr">
        <is>
          <t>0</t>
        </is>
      </c>
      <c r="BI118" s="297" t="inlineStr">
        <is>
          <t>0</t>
        </is>
      </c>
      <c r="BJ118" s="297" t="inlineStr">
        <is>
          <t>0</t>
        </is>
      </c>
      <c r="BK118" s="297" t="inlineStr">
        <is>
          <t>0</t>
        </is>
      </c>
      <c r="BL118" s="297" t="inlineStr">
        <is>
          <t>0</t>
        </is>
      </c>
      <c r="BM118" s="297" t="inlineStr">
        <is>
          <t>0</t>
        </is>
      </c>
      <c r="BN118" s="297" t="inlineStr">
        <is>
          <t>0</t>
        </is>
      </c>
      <c r="BO118" s="285" t="inlineStr">
        <is>
          <t>0</t>
        </is>
      </c>
      <c r="BP118" s="297" t="inlineStr">
        <is>
          <t>0</t>
        </is>
      </c>
      <c r="BQ118" s="297" t="inlineStr">
        <is>
          <t>0</t>
        </is>
      </c>
      <c r="BR118" s="297" t="inlineStr">
        <is>
          <t>0</t>
        </is>
      </c>
      <c r="BS118" s="297" t="inlineStr">
        <is>
          <t>0</t>
        </is>
      </c>
      <c r="BT118" s="297" t="inlineStr">
        <is>
          <t>0</t>
        </is>
      </c>
      <c r="BU118" s="297" t="inlineStr">
        <is>
          <t>0</t>
        </is>
      </c>
      <c r="BV118" s="297" t="inlineStr">
        <is>
          <t>0</t>
        </is>
      </c>
      <c r="BW118" s="288" t="inlineStr">
        <is>
          <t>0</t>
        </is>
      </c>
      <c r="BX118" s="276">
        <f>SUM(IF(COUNTIF(#REF!, "*1.*"), 2, 0), IF(COUNTIF(#REF!, "*2.*"), 2, 0), IF(COUNTIF(#REF!, "*3.*"), 2, 0), IF(COUNTIF(#REF!, "*4.*"), 2, 0), IF(COUNTIF(#REF!, "*5.*"), 2, 0), IF(COUNTIF(#REF!, "*6.*"), 2, 0))</f>
        <v/>
      </c>
      <c r="BY118" s="277">
        <f t="array" ref="BY118">SUM(VALUE(AT118),VALUE(AU118),VALUE(AV118),VALUE(AW118),VALUE(AX118),VALUE(AY118),VALUE(AZ118),VALUE(BB118),VALUE(BC118),VALUE(BD118),VALUE(BE118),VALUE(BF118),VALUE(BG118),VALUE(BH118),VALUE(BI118),VALUE(BJ118),VALUE(BK118),VALUE(BL118),VALUE(BM118),VALUE(BN118),VALUE(BO118),VALUE(BP118),VALUE(BQ118),VALUE(BR118),VALUE(BS118),VALUE(BT118),VALUE(BU118),VALUE(BV118),VALUE(BW118))</f>
        <v/>
      </c>
      <c r="BZ118" s="303" t="n"/>
      <c r="CA118" s="303" t="n"/>
      <c r="CB118" s="303" t="n"/>
      <c r="CC118" s="303" t="n"/>
      <c r="CD118" s="303" t="n"/>
      <c r="CE118" s="303" t="n"/>
      <c r="CF118" s="303" t="n"/>
      <c r="CG118" s="303" t="n"/>
      <c r="CH118" s="303" t="n"/>
      <c r="CI118" s="303" t="n"/>
      <c r="CJ118" s="303" t="n"/>
      <c r="CK118" s="303" t="n"/>
      <c r="CL118" s="303" t="n"/>
      <c r="CM118" s="303" t="n"/>
      <c r="CN118" s="303" t="n"/>
      <c r="CO118" s="303" t="n"/>
      <c r="CP118" s="303" t="n"/>
      <c r="CQ118" s="303" t="n"/>
      <c r="CR118" s="279" t="inlineStr">
        <is>
          <t>0</t>
        </is>
      </c>
      <c r="CS118" s="280">
        <f>AVERAGE(Value(BY118),value(CR118))</f>
        <v/>
      </c>
      <c r="CT118" s="421">
        <f>(IF(OR(MediaScorecard!BH119="x", MediaScorecard!BI119="x",MediaScorecard!BJ119="x",MediaScorecard!BK119="x",MediaScorecard!BL119="x"),1, 2))</f>
        <v/>
      </c>
      <c r="CU118" s="304" t="n"/>
      <c r="CV118" s="304" t="n"/>
      <c r="CW118" s="304" t="n"/>
      <c r="CX118" s="305" t="n"/>
      <c r="CY118" s="304" t="n"/>
      <c r="CZ118" s="304" t="n"/>
      <c r="DA118" s="304" t="n"/>
    </row>
    <row r="119" ht="21" customHeight="1" s="590">
      <c r="A119" s="421" t="n"/>
      <c r="B119" s="270" t="n"/>
      <c r="C119" s="266" t="n"/>
      <c r="D119" s="267" t="inlineStr"/>
      <c r="E119" s="267" t="inlineStr"/>
      <c r="F119" s="268" t="inlineStr"/>
      <c r="G119" s="421" t="n"/>
      <c r="H119" s="269" t="n"/>
      <c r="I119" s="421" t="n"/>
      <c r="J119" s="421" t="n"/>
      <c r="K119" s="421" t="n"/>
      <c r="L119" s="421" t="n"/>
      <c r="M119" s="421" t="n"/>
      <c r="N119" s="421" t="n"/>
      <c r="O119" s="421" t="n"/>
      <c r="P119" s="421" t="n"/>
      <c r="Q119" s="421" t="n"/>
      <c r="R119" s="270" t="n"/>
      <c r="S119" s="421" t="n"/>
      <c r="T119" s="421" t="n"/>
      <c r="U119" s="421" t="n"/>
      <c r="V119" s="421" t="n"/>
      <c r="W119" s="421" t="n"/>
      <c r="X119" s="421" t="n"/>
      <c r="Y119" s="421" t="n"/>
      <c r="Z119" s="421" t="n"/>
      <c r="AA119" s="421" t="n"/>
      <c r="AB119" s="421" t="n"/>
      <c r="AC119" s="421" t="n"/>
      <c r="AD119" s="421" t="n"/>
      <c r="AE119" s="421" t="n"/>
      <c r="AF119" s="421" t="n"/>
      <c r="AG119" s="421" t="n"/>
      <c r="AH119" s="421" t="n"/>
      <c r="AI119" s="421" t="n"/>
      <c r="AJ119" s="297" t="n"/>
      <c r="AK119" s="297" t="n"/>
      <c r="AL119" s="284" t="n"/>
      <c r="AM119" s="297" t="n"/>
      <c r="AN119" s="285" t="n"/>
      <c r="AO119" s="297" t="n"/>
      <c r="AP119" s="297" t="n"/>
      <c r="AQ119" s="297" t="n"/>
      <c r="AR119" s="297" t="n"/>
      <c r="AS119" s="297" t="n"/>
      <c r="AT119" s="285" t="inlineStr">
        <is>
          <t>0</t>
        </is>
      </c>
      <c r="AU119" s="297" t="inlineStr">
        <is>
          <t>0</t>
        </is>
      </c>
      <c r="AV119" s="297" t="inlineStr">
        <is>
          <t>0</t>
        </is>
      </c>
      <c r="AW119" s="297" t="inlineStr">
        <is>
          <t>0</t>
        </is>
      </c>
      <c r="AX119" s="297" t="inlineStr">
        <is>
          <t>0</t>
        </is>
      </c>
      <c r="AY119" s="286" t="inlineStr">
        <is>
          <t>0</t>
        </is>
      </c>
      <c r="AZ119" s="286" t="inlineStr">
        <is>
          <t>0</t>
        </is>
      </c>
      <c r="BA119" s="287" t="inlineStr">
        <is>
          <t>0</t>
        </is>
      </c>
      <c r="BB119" s="286" t="inlineStr">
        <is>
          <t>0</t>
        </is>
      </c>
      <c r="BC119" s="286" t="inlineStr">
        <is>
          <t>0</t>
        </is>
      </c>
      <c r="BD119" s="286" t="inlineStr">
        <is>
          <t>0</t>
        </is>
      </c>
      <c r="BE119" s="286" t="inlineStr">
        <is>
          <t>0</t>
        </is>
      </c>
      <c r="BF119" s="286" t="inlineStr">
        <is>
          <t>0</t>
        </is>
      </c>
      <c r="BG119" s="286" t="inlineStr">
        <is>
          <t>0</t>
        </is>
      </c>
      <c r="BH119" s="297" t="inlineStr">
        <is>
          <t>0</t>
        </is>
      </c>
      <c r="BI119" s="297" t="inlineStr">
        <is>
          <t>0</t>
        </is>
      </c>
      <c r="BJ119" s="297" t="inlineStr">
        <is>
          <t>0</t>
        </is>
      </c>
      <c r="BK119" s="297" t="inlineStr">
        <is>
          <t>0</t>
        </is>
      </c>
      <c r="BL119" s="297" t="inlineStr">
        <is>
          <t>0</t>
        </is>
      </c>
      <c r="BM119" s="297" t="inlineStr">
        <is>
          <t>0</t>
        </is>
      </c>
      <c r="BN119" s="297" t="inlineStr">
        <is>
          <t>0</t>
        </is>
      </c>
      <c r="BO119" s="285" t="inlineStr">
        <is>
          <t>0</t>
        </is>
      </c>
      <c r="BP119" s="297" t="inlineStr">
        <is>
          <t>0</t>
        </is>
      </c>
      <c r="BQ119" s="297" t="inlineStr">
        <is>
          <t>0</t>
        </is>
      </c>
      <c r="BR119" s="297" t="inlineStr">
        <is>
          <t>0</t>
        </is>
      </c>
      <c r="BS119" s="297" t="inlineStr">
        <is>
          <t>0</t>
        </is>
      </c>
      <c r="BT119" s="297" t="inlineStr">
        <is>
          <t>0</t>
        </is>
      </c>
      <c r="BU119" s="297" t="inlineStr">
        <is>
          <t>0</t>
        </is>
      </c>
      <c r="BV119" s="297" t="inlineStr">
        <is>
          <t>0</t>
        </is>
      </c>
      <c r="BW119" s="288" t="inlineStr">
        <is>
          <t>0</t>
        </is>
      </c>
      <c r="BX119" s="276">
        <f>SUM(IF(COUNTIF(#REF!, "*1.*"), 2, 0), IF(COUNTIF(#REF!, "*2.*"), 2, 0), IF(COUNTIF(#REF!, "*3.*"), 2, 0), IF(COUNTIF(#REF!, "*4.*"), 2, 0), IF(COUNTIF(#REF!, "*5.*"), 2, 0), IF(COUNTIF(#REF!, "*6.*"), 2, 0))</f>
        <v/>
      </c>
      <c r="BY119" s="277">
        <f t="array" ref="BY119">SUM(VALUE(AT119),VALUE(AU119),VALUE(AV119),VALUE(AW119),VALUE(AX119),VALUE(AY119),VALUE(AZ119),VALUE(BB119),VALUE(BC119),VALUE(BD119),VALUE(BE119),VALUE(BF119),VALUE(BG119),VALUE(BH119),VALUE(BI119),VALUE(BJ119),VALUE(BK119),VALUE(BL119),VALUE(BM119),VALUE(BN119),VALUE(BO119),VALUE(BP119),VALUE(BQ119),VALUE(BR119),VALUE(BS119),VALUE(BT119),VALUE(BU119),VALUE(BV119),VALUE(BW119))</f>
        <v/>
      </c>
      <c r="BZ119" s="307" t="n"/>
      <c r="CA119" s="307" t="n"/>
      <c r="CB119" s="307" t="n"/>
      <c r="CC119" s="307" t="n"/>
      <c r="CD119" s="307" t="n"/>
      <c r="CE119" s="307" t="n"/>
      <c r="CF119" s="307" t="n"/>
      <c r="CG119" s="307" t="n"/>
      <c r="CH119" s="307" t="n"/>
      <c r="CI119" s="307" t="n"/>
      <c r="CJ119" s="307" t="n"/>
      <c r="CK119" s="307" t="n"/>
      <c r="CL119" s="307" t="n"/>
      <c r="CM119" s="307" t="n"/>
      <c r="CN119" s="307" t="n"/>
      <c r="CO119" s="307" t="n"/>
      <c r="CP119" s="307" t="n"/>
      <c r="CQ119" s="307" t="n"/>
      <c r="CR119" s="279" t="inlineStr">
        <is>
          <t>0</t>
        </is>
      </c>
      <c r="CS119" s="280">
        <f>AVERAGE(Value(BY119),value(CR119))</f>
        <v/>
      </c>
      <c r="CT119" s="421">
        <f>(IF(OR(MediaScorecard!BH120="x", MediaScorecard!BI120="x",MediaScorecard!BJ120="x",MediaScorecard!BK120="x",MediaScorecard!BL120="x"),1, 2))</f>
        <v/>
      </c>
      <c r="CU119" s="308" t="n"/>
      <c r="CV119" s="308" t="n"/>
      <c r="CW119" s="308" t="n"/>
      <c r="CX119" s="309" t="n"/>
      <c r="CY119" s="308" t="n"/>
      <c r="CZ119" s="308" t="n"/>
      <c r="DA119" s="308" t="n"/>
    </row>
    <row r="120" ht="21" customHeight="1" s="590">
      <c r="A120" s="421" t="n"/>
      <c r="B120" s="270" t="n"/>
      <c r="C120" s="266" t="n"/>
      <c r="D120" s="267" t="inlineStr"/>
      <c r="E120" s="267" t="inlineStr"/>
      <c r="F120" s="268" t="inlineStr"/>
      <c r="G120" s="421" t="n"/>
      <c r="H120" s="269" t="n"/>
      <c r="I120" s="421" t="n"/>
      <c r="J120" s="421" t="n"/>
      <c r="K120" s="421" t="n"/>
      <c r="L120" s="421" t="n"/>
      <c r="M120" s="421" t="n"/>
      <c r="N120" s="421" t="n"/>
      <c r="O120" s="421" t="n"/>
      <c r="P120" s="421" t="n"/>
      <c r="Q120" s="421" t="n"/>
      <c r="R120" s="270" t="n"/>
      <c r="S120" s="421" t="n"/>
      <c r="T120" s="421" t="n"/>
      <c r="U120" s="421" t="n"/>
      <c r="V120" s="421" t="n"/>
      <c r="W120" s="421" t="n"/>
      <c r="X120" s="421" t="n"/>
      <c r="Y120" s="421" t="n"/>
      <c r="Z120" s="421" t="n"/>
      <c r="AA120" s="421" t="n"/>
      <c r="AB120" s="421" t="n"/>
      <c r="AC120" s="421" t="n"/>
      <c r="AD120" s="421" t="n"/>
      <c r="AE120" s="421" t="n"/>
      <c r="AF120" s="421" t="n"/>
      <c r="AG120" s="421" t="n"/>
      <c r="AH120" s="421" t="n"/>
      <c r="AI120" s="421" t="n"/>
      <c r="AJ120" s="297" t="n"/>
      <c r="AK120" s="297" t="n"/>
      <c r="AL120" s="284" t="n"/>
      <c r="AM120" s="297" t="n"/>
      <c r="AN120" s="285" t="n"/>
      <c r="AO120" s="297" t="n"/>
      <c r="AP120" s="297" t="n"/>
      <c r="AQ120" s="297" t="n"/>
      <c r="AR120" s="297" t="n"/>
      <c r="AS120" s="297" t="n"/>
      <c r="AT120" s="285" t="inlineStr">
        <is>
          <t>0</t>
        </is>
      </c>
      <c r="AU120" s="297" t="inlineStr">
        <is>
          <t>0</t>
        </is>
      </c>
      <c r="AV120" s="297" t="inlineStr">
        <is>
          <t>0</t>
        </is>
      </c>
      <c r="AW120" s="297" t="inlineStr">
        <is>
          <t>0</t>
        </is>
      </c>
      <c r="AX120" s="297" t="inlineStr">
        <is>
          <t>0</t>
        </is>
      </c>
      <c r="AY120" s="286" t="inlineStr">
        <is>
          <t>0</t>
        </is>
      </c>
      <c r="AZ120" s="286" t="inlineStr">
        <is>
          <t>0</t>
        </is>
      </c>
      <c r="BA120" s="287" t="inlineStr">
        <is>
          <t>0</t>
        </is>
      </c>
      <c r="BB120" s="286" t="inlineStr">
        <is>
          <t>0</t>
        </is>
      </c>
      <c r="BC120" s="286" t="inlineStr">
        <is>
          <t>0</t>
        </is>
      </c>
      <c r="BD120" s="286" t="inlineStr">
        <is>
          <t>0</t>
        </is>
      </c>
      <c r="BE120" s="286" t="inlineStr">
        <is>
          <t>0</t>
        </is>
      </c>
      <c r="BF120" s="286" t="inlineStr">
        <is>
          <t>0</t>
        </is>
      </c>
      <c r="BG120" s="286" t="inlineStr">
        <is>
          <t>0</t>
        </is>
      </c>
      <c r="BH120" s="297" t="inlineStr">
        <is>
          <t>0</t>
        </is>
      </c>
      <c r="BI120" s="297" t="inlineStr">
        <is>
          <t>0</t>
        </is>
      </c>
      <c r="BJ120" s="297" t="inlineStr">
        <is>
          <t>0</t>
        </is>
      </c>
      <c r="BK120" s="297" t="inlineStr">
        <is>
          <t>0</t>
        </is>
      </c>
      <c r="BL120" s="297" t="inlineStr">
        <is>
          <t>0</t>
        </is>
      </c>
      <c r="BM120" s="297" t="inlineStr">
        <is>
          <t>0</t>
        </is>
      </c>
      <c r="BN120" s="297" t="inlineStr">
        <is>
          <t>0</t>
        </is>
      </c>
      <c r="BO120" s="285" t="inlineStr">
        <is>
          <t>0</t>
        </is>
      </c>
      <c r="BP120" s="297" t="inlineStr">
        <is>
          <t>0</t>
        </is>
      </c>
      <c r="BQ120" s="297" t="inlineStr">
        <is>
          <t>0</t>
        </is>
      </c>
      <c r="BR120" s="297" t="inlineStr">
        <is>
          <t>0</t>
        </is>
      </c>
      <c r="BS120" s="297" t="inlineStr">
        <is>
          <t>0</t>
        </is>
      </c>
      <c r="BT120" s="297" t="inlineStr">
        <is>
          <t>0</t>
        </is>
      </c>
      <c r="BU120" s="297" t="inlineStr">
        <is>
          <t>0</t>
        </is>
      </c>
      <c r="BV120" s="297" t="inlineStr">
        <is>
          <t>0</t>
        </is>
      </c>
      <c r="BW120" s="288" t="inlineStr">
        <is>
          <t>0</t>
        </is>
      </c>
      <c r="BX120" s="276">
        <f>SUM(IF(COUNTIF(#REF!, "*1.*"), 2, 0), IF(COUNTIF(#REF!, "*2.*"), 2, 0), IF(COUNTIF(#REF!, "*3.*"), 2, 0), IF(COUNTIF(#REF!, "*4.*"), 2, 0), IF(COUNTIF(#REF!, "*5.*"), 2, 0), IF(COUNTIF(#REF!, "*6.*"), 2, 0))</f>
        <v/>
      </c>
      <c r="BY120" s="277">
        <f t="array" ref="BY120">SUM(VALUE(AT120),VALUE(AU120),VALUE(AV120),VALUE(AW120),VALUE(AX120),VALUE(AY120),VALUE(AZ120),VALUE(BB120),VALUE(BC120),VALUE(BD120),VALUE(BE120),VALUE(BF120),VALUE(BG120),VALUE(BH120),VALUE(BI120),VALUE(BJ120),VALUE(BK120),VALUE(BL120),VALUE(BM120),VALUE(BN120),VALUE(BO120),VALUE(BP120),VALUE(BQ120),VALUE(BR120),VALUE(BS120),VALUE(BT120),VALUE(BU120),VALUE(BV120),VALUE(BW120))</f>
        <v/>
      </c>
      <c r="BZ120" s="307" t="n"/>
      <c r="CA120" s="307" t="n"/>
      <c r="CB120" s="307" t="n"/>
      <c r="CC120" s="307" t="n"/>
      <c r="CD120" s="307" t="n"/>
      <c r="CE120" s="307" t="n"/>
      <c r="CF120" s="307" t="n"/>
      <c r="CG120" s="307" t="n"/>
      <c r="CH120" s="307" t="n"/>
      <c r="CI120" s="307" t="n"/>
      <c r="CJ120" s="307" t="n"/>
      <c r="CK120" s="307" t="n"/>
      <c r="CL120" s="307" t="n"/>
      <c r="CM120" s="307" t="n"/>
      <c r="CN120" s="307" t="n"/>
      <c r="CO120" s="307" t="n"/>
      <c r="CP120" s="307" t="n"/>
      <c r="CQ120" s="307" t="n"/>
      <c r="CR120" s="279" t="inlineStr">
        <is>
          <t>0</t>
        </is>
      </c>
      <c r="CS120" s="280">
        <f>AVERAGE(Value(BY120),value(CR120))</f>
        <v/>
      </c>
      <c r="CT120" s="421">
        <f>(IF(OR(MediaScorecard!BH121="x", MediaScorecard!BI121="x",MediaScorecard!BJ121="x",MediaScorecard!BK121="x",MediaScorecard!BL121="x"),1, 2))</f>
        <v/>
      </c>
      <c r="CU120" s="308" t="n"/>
      <c r="CV120" s="308" t="n"/>
      <c r="CW120" s="308" t="n"/>
      <c r="CX120" s="309" t="n"/>
      <c r="CY120" s="308" t="n"/>
      <c r="CZ120" s="308" t="n"/>
      <c r="DA120" s="308" t="n"/>
    </row>
    <row r="121" ht="21" customHeight="1" s="590">
      <c r="A121" s="421" t="n"/>
      <c r="B121" s="270" t="n"/>
      <c r="C121" s="266" t="n"/>
      <c r="D121" s="267" t="inlineStr"/>
      <c r="E121" s="267" t="inlineStr"/>
      <c r="F121" s="268" t="inlineStr"/>
      <c r="G121" s="421" t="n"/>
      <c r="H121" s="269" t="n"/>
      <c r="I121" s="421" t="n"/>
      <c r="J121" s="421" t="n"/>
      <c r="K121" s="421" t="n"/>
      <c r="L121" s="421" t="n"/>
      <c r="M121" s="421" t="n"/>
      <c r="N121" s="421" t="n"/>
      <c r="O121" s="421" t="n"/>
      <c r="P121" s="421" t="n"/>
      <c r="Q121" s="421" t="n"/>
      <c r="R121" s="270" t="n"/>
      <c r="S121" s="421" t="n"/>
      <c r="T121" s="421" t="n"/>
      <c r="U121" s="421" t="n"/>
      <c r="V121" s="421" t="n"/>
      <c r="W121" s="421" t="n"/>
      <c r="X121" s="421" t="n"/>
      <c r="Y121" s="421" t="n"/>
      <c r="Z121" s="421" t="n"/>
      <c r="AA121" s="421" t="n"/>
      <c r="AB121" s="421" t="n"/>
      <c r="AC121" s="421" t="n"/>
      <c r="AD121" s="421" t="n"/>
      <c r="AE121" s="421" t="n"/>
      <c r="AF121" s="421" t="n"/>
      <c r="AG121" s="421" t="n"/>
      <c r="AH121" s="421" t="n"/>
      <c r="AI121" s="421" t="n"/>
      <c r="AJ121" s="297" t="n"/>
      <c r="AK121" s="297" t="n"/>
      <c r="AL121" s="284" t="n"/>
      <c r="AM121" s="297" t="n"/>
      <c r="AN121" s="285" t="n"/>
      <c r="AO121" s="297" t="n"/>
      <c r="AP121" s="297" t="n"/>
      <c r="AQ121" s="297" t="n"/>
      <c r="AR121" s="297" t="n"/>
      <c r="AS121" s="297" t="n"/>
      <c r="AT121" s="285" t="inlineStr">
        <is>
          <t>0</t>
        </is>
      </c>
      <c r="AU121" s="297" t="inlineStr">
        <is>
          <t>0</t>
        </is>
      </c>
      <c r="AV121" s="297" t="inlineStr">
        <is>
          <t>0</t>
        </is>
      </c>
      <c r="AW121" s="297" t="inlineStr">
        <is>
          <t>0</t>
        </is>
      </c>
      <c r="AX121" s="297" t="inlineStr">
        <is>
          <t>0</t>
        </is>
      </c>
      <c r="AY121" s="286" t="inlineStr">
        <is>
          <t>0</t>
        </is>
      </c>
      <c r="AZ121" s="286" t="inlineStr">
        <is>
          <t>0</t>
        </is>
      </c>
      <c r="BA121" s="287" t="inlineStr">
        <is>
          <t>0</t>
        </is>
      </c>
      <c r="BB121" s="286" t="inlineStr">
        <is>
          <t>0</t>
        </is>
      </c>
      <c r="BC121" s="286" t="inlineStr">
        <is>
          <t>0</t>
        </is>
      </c>
      <c r="BD121" s="286" t="inlineStr">
        <is>
          <t>0</t>
        </is>
      </c>
      <c r="BE121" s="286" t="inlineStr">
        <is>
          <t>0</t>
        </is>
      </c>
      <c r="BF121" s="286" t="inlineStr">
        <is>
          <t>0</t>
        </is>
      </c>
      <c r="BG121" s="286" t="inlineStr">
        <is>
          <t>0</t>
        </is>
      </c>
      <c r="BH121" s="297" t="inlineStr">
        <is>
          <t>0</t>
        </is>
      </c>
      <c r="BI121" s="297" t="inlineStr">
        <is>
          <t>0</t>
        </is>
      </c>
      <c r="BJ121" s="297" t="inlineStr">
        <is>
          <t>0</t>
        </is>
      </c>
      <c r="BK121" s="297" t="inlineStr">
        <is>
          <t>0</t>
        </is>
      </c>
      <c r="BL121" s="297" t="inlineStr">
        <is>
          <t>0</t>
        </is>
      </c>
      <c r="BM121" s="297" t="inlineStr">
        <is>
          <t>0</t>
        </is>
      </c>
      <c r="BN121" s="297" t="inlineStr">
        <is>
          <t>0</t>
        </is>
      </c>
      <c r="BO121" s="285" t="inlineStr">
        <is>
          <t>0</t>
        </is>
      </c>
      <c r="BP121" s="297" t="inlineStr">
        <is>
          <t>0</t>
        </is>
      </c>
      <c r="BQ121" s="297" t="inlineStr">
        <is>
          <t>0</t>
        </is>
      </c>
      <c r="BR121" s="297" t="inlineStr">
        <is>
          <t>0</t>
        </is>
      </c>
      <c r="BS121" s="297" t="inlineStr">
        <is>
          <t>0</t>
        </is>
      </c>
      <c r="BT121" s="297" t="inlineStr">
        <is>
          <t>0</t>
        </is>
      </c>
      <c r="BU121" s="297" t="inlineStr">
        <is>
          <t>0</t>
        </is>
      </c>
      <c r="BV121" s="297" t="inlineStr">
        <is>
          <t>0</t>
        </is>
      </c>
      <c r="BW121" s="288" t="inlineStr">
        <is>
          <t>0</t>
        </is>
      </c>
      <c r="BX121" s="276">
        <f>SUM(IF(COUNTIF(#REF!, "*1.*"), 2, 0), IF(COUNTIF(#REF!, "*2.*"), 2, 0), IF(COUNTIF(#REF!, "*3.*"), 2, 0), IF(COUNTIF(#REF!, "*4.*"), 2, 0), IF(COUNTIF(#REF!, "*5.*"), 2, 0), IF(COUNTIF(#REF!, "*6.*"), 2, 0))</f>
        <v/>
      </c>
      <c r="BY121" s="277">
        <f t="array" ref="BY121">SUM(VALUE(AT121),VALUE(AU121),VALUE(AV121),VALUE(AW121),VALUE(AX121),VALUE(AY121),VALUE(AZ121),VALUE(BB121),VALUE(BC121),VALUE(BD121),VALUE(BE121),VALUE(BF121),VALUE(BG121),VALUE(BH121),VALUE(BI121),VALUE(BJ121),VALUE(BK121),VALUE(BL121),VALUE(BM121),VALUE(BN121),VALUE(BO121),VALUE(BP121),VALUE(BQ121),VALUE(BR121),VALUE(BS121),VALUE(BT121),VALUE(BU121),VALUE(BV121),VALUE(BW121))</f>
        <v/>
      </c>
      <c r="BZ121" s="307" t="n"/>
      <c r="CA121" s="307" t="n"/>
      <c r="CB121" s="307" t="n"/>
      <c r="CC121" s="307" t="n"/>
      <c r="CD121" s="307" t="n"/>
      <c r="CE121" s="307" t="n"/>
      <c r="CF121" s="307" t="n"/>
      <c r="CG121" s="307" t="n"/>
      <c r="CH121" s="307" t="n"/>
      <c r="CI121" s="307" t="n"/>
      <c r="CJ121" s="307" t="n"/>
      <c r="CK121" s="307" t="n"/>
      <c r="CL121" s="307" t="n"/>
      <c r="CM121" s="307" t="n"/>
      <c r="CN121" s="307" t="n"/>
      <c r="CO121" s="307" t="n"/>
      <c r="CP121" s="307" t="n"/>
      <c r="CQ121" s="307" t="n"/>
      <c r="CR121" s="279" t="inlineStr">
        <is>
          <t>0</t>
        </is>
      </c>
      <c r="CS121" s="280">
        <f>AVERAGE(Value(BY121),value(CR121))</f>
        <v/>
      </c>
      <c r="CT121" s="421">
        <f>(IF(OR(MediaScorecard!BH122="x", MediaScorecard!BI122="x",MediaScorecard!BJ122="x",MediaScorecard!BK122="x",MediaScorecard!BL122="x"),1, 2))</f>
        <v/>
      </c>
      <c r="CU121" s="308" t="n"/>
      <c r="CV121" s="308" t="n"/>
      <c r="CW121" s="308" t="n"/>
      <c r="CX121" s="309" t="n"/>
      <c r="CY121" s="308" t="n"/>
      <c r="CZ121" s="308" t="n"/>
      <c r="DA121" s="308" t="n"/>
    </row>
    <row r="122" ht="21" customHeight="1" s="590">
      <c r="A122" s="421" t="n"/>
      <c r="B122" s="270" t="n"/>
      <c r="C122" s="266" t="n"/>
      <c r="D122" s="267" t="inlineStr"/>
      <c r="E122" s="267" t="inlineStr"/>
      <c r="F122" s="268" t="inlineStr"/>
      <c r="G122" s="421" t="n"/>
      <c r="H122" s="269" t="n"/>
      <c r="I122" s="421" t="n"/>
      <c r="J122" s="421" t="n"/>
      <c r="K122" s="421" t="n"/>
      <c r="L122" s="421" t="n"/>
      <c r="M122" s="421" t="n"/>
      <c r="N122" s="421" t="n"/>
      <c r="O122" s="421" t="n"/>
      <c r="P122" s="421" t="n"/>
      <c r="Q122" s="421" t="n"/>
      <c r="R122" s="270" t="n"/>
      <c r="S122" s="421" t="n"/>
      <c r="T122" s="421" t="n"/>
      <c r="U122" s="421" t="n"/>
      <c r="V122" s="421" t="n"/>
      <c r="W122" s="421" t="n"/>
      <c r="X122" s="421" t="n"/>
      <c r="Y122" s="421" t="n"/>
      <c r="Z122" s="421" t="n"/>
      <c r="AA122" s="421" t="n"/>
      <c r="AB122" s="421" t="n"/>
      <c r="AC122" s="421" t="n"/>
      <c r="AD122" s="421" t="n"/>
      <c r="AE122" s="421" t="n"/>
      <c r="AF122" s="421" t="n"/>
      <c r="AG122" s="421" t="n"/>
      <c r="AH122" s="421" t="n"/>
      <c r="AI122" s="421" t="n"/>
      <c r="AJ122" s="297" t="n"/>
      <c r="AK122" s="297" t="n"/>
      <c r="AL122" s="284" t="n"/>
      <c r="AM122" s="297" t="n"/>
      <c r="AN122" s="285" t="n"/>
      <c r="AO122" s="297" t="n"/>
      <c r="AP122" s="297" t="n"/>
      <c r="AQ122" s="297" t="n"/>
      <c r="AR122" s="297" t="n"/>
      <c r="AS122" s="297" t="n"/>
      <c r="AT122" s="285" t="inlineStr">
        <is>
          <t>0</t>
        </is>
      </c>
      <c r="AU122" s="297" t="inlineStr">
        <is>
          <t>0</t>
        </is>
      </c>
      <c r="AV122" s="297" t="inlineStr">
        <is>
          <t>0</t>
        </is>
      </c>
      <c r="AW122" s="297" t="inlineStr">
        <is>
          <t>0</t>
        </is>
      </c>
      <c r="AX122" s="297" t="inlineStr">
        <is>
          <t>0</t>
        </is>
      </c>
      <c r="AY122" s="286" t="inlineStr">
        <is>
          <t>0</t>
        </is>
      </c>
      <c r="AZ122" s="286" t="inlineStr">
        <is>
          <t>0</t>
        </is>
      </c>
      <c r="BA122" s="287" t="inlineStr">
        <is>
          <t>0</t>
        </is>
      </c>
      <c r="BB122" s="286" t="inlineStr">
        <is>
          <t>0</t>
        </is>
      </c>
      <c r="BC122" s="286" t="inlineStr">
        <is>
          <t>0</t>
        </is>
      </c>
      <c r="BD122" s="286" t="inlineStr">
        <is>
          <t>0</t>
        </is>
      </c>
      <c r="BE122" s="286" t="inlineStr">
        <is>
          <t>0</t>
        </is>
      </c>
      <c r="BF122" s="286" t="inlineStr">
        <is>
          <t>0</t>
        </is>
      </c>
      <c r="BG122" s="286" t="inlineStr">
        <is>
          <t>0</t>
        </is>
      </c>
      <c r="BH122" s="297" t="inlineStr">
        <is>
          <t>0</t>
        </is>
      </c>
      <c r="BI122" s="297" t="inlineStr">
        <is>
          <t>0</t>
        </is>
      </c>
      <c r="BJ122" s="297" t="inlineStr">
        <is>
          <t>0</t>
        </is>
      </c>
      <c r="BK122" s="297" t="inlineStr">
        <is>
          <t>0</t>
        </is>
      </c>
      <c r="BL122" s="297" t="inlineStr">
        <is>
          <t>0</t>
        </is>
      </c>
      <c r="BM122" s="297" t="inlineStr">
        <is>
          <t>0</t>
        </is>
      </c>
      <c r="BN122" s="297" t="inlineStr">
        <is>
          <t>0</t>
        </is>
      </c>
      <c r="BO122" s="285" t="inlineStr">
        <is>
          <t>0</t>
        </is>
      </c>
      <c r="BP122" s="297" t="inlineStr">
        <is>
          <t>0</t>
        </is>
      </c>
      <c r="BQ122" s="297" t="inlineStr">
        <is>
          <t>0</t>
        </is>
      </c>
      <c r="BR122" s="297" t="inlineStr">
        <is>
          <t>0</t>
        </is>
      </c>
      <c r="BS122" s="297" t="inlineStr">
        <is>
          <t>0</t>
        </is>
      </c>
      <c r="BT122" s="297" t="inlineStr">
        <is>
          <t>0</t>
        </is>
      </c>
      <c r="BU122" s="297" t="inlineStr">
        <is>
          <t>0</t>
        </is>
      </c>
      <c r="BV122" s="297" t="inlineStr">
        <is>
          <t>0</t>
        </is>
      </c>
      <c r="BW122" s="288" t="inlineStr">
        <is>
          <t>0</t>
        </is>
      </c>
      <c r="BX122" s="276">
        <f>SUM(IF(COUNTIF(#REF!, "*1.*"), 2, 0), IF(COUNTIF(#REF!, "*2.*"), 2, 0), IF(COUNTIF(#REF!, "*3.*"), 2, 0), IF(COUNTIF(#REF!, "*4.*"), 2, 0), IF(COUNTIF(#REF!, "*5.*"), 2, 0), IF(COUNTIF(#REF!, "*6.*"), 2, 0))</f>
        <v/>
      </c>
      <c r="BY122" s="277">
        <f t="array" ref="BY122">SUM(VALUE(AT122),VALUE(AU122),VALUE(AV122),VALUE(AW122),VALUE(AX122),VALUE(AY122),VALUE(AZ122),VALUE(BB122),VALUE(BC122),VALUE(BD122),VALUE(BE122),VALUE(BF122),VALUE(BG122),VALUE(BH122),VALUE(BI122),VALUE(BJ122),VALUE(BK122),VALUE(BL122),VALUE(BM122),VALUE(BN122),VALUE(BO122),VALUE(BP122),VALUE(BQ122),VALUE(BR122),VALUE(BS122),VALUE(BT122),VALUE(BU122),VALUE(BV122),VALUE(BW122))</f>
        <v/>
      </c>
      <c r="BZ122" s="307" t="n"/>
      <c r="CA122" s="307" t="n"/>
      <c r="CB122" s="307" t="n"/>
      <c r="CC122" s="307" t="n"/>
      <c r="CD122" s="307" t="n"/>
      <c r="CE122" s="307" t="n"/>
      <c r="CF122" s="307" t="n"/>
      <c r="CG122" s="307" t="n"/>
      <c r="CH122" s="307" t="n"/>
      <c r="CI122" s="307" t="n"/>
      <c r="CJ122" s="307" t="n"/>
      <c r="CK122" s="307" t="n"/>
      <c r="CL122" s="307" t="n"/>
      <c r="CM122" s="307" t="n"/>
      <c r="CN122" s="307" t="n"/>
      <c r="CO122" s="307" t="n"/>
      <c r="CP122" s="307" t="n"/>
      <c r="CQ122" s="307" t="n"/>
      <c r="CR122" s="279" t="inlineStr">
        <is>
          <t>0</t>
        </is>
      </c>
      <c r="CS122" s="280">
        <f>AVERAGE(Value(BY122),value(CR122))</f>
        <v/>
      </c>
      <c r="CT122" s="421">
        <f>(IF(OR(MediaScorecard!BH123="x", MediaScorecard!BI123="x",MediaScorecard!BJ123="x",MediaScorecard!BK123="x",MediaScorecard!BL123="x"),1, 2))</f>
        <v/>
      </c>
      <c r="CU122" s="308" t="n"/>
      <c r="CV122" s="308" t="n"/>
      <c r="CW122" s="308" t="n"/>
      <c r="CX122" s="309" t="n"/>
      <c r="CY122" s="308" t="n"/>
      <c r="CZ122" s="308" t="n"/>
      <c r="DA122" s="308" t="n"/>
    </row>
    <row r="123" ht="21" customHeight="1" s="590">
      <c r="A123" s="421" t="n"/>
      <c r="B123" s="270" t="n"/>
      <c r="C123" s="266" t="n"/>
      <c r="D123" s="267" t="inlineStr"/>
      <c r="E123" s="267" t="inlineStr"/>
      <c r="F123" s="268" t="inlineStr"/>
      <c r="G123" s="421" t="n"/>
      <c r="H123" s="269" t="n"/>
      <c r="I123" s="421" t="n"/>
      <c r="J123" s="421" t="n"/>
      <c r="K123" s="421" t="n"/>
      <c r="L123" s="421" t="n"/>
      <c r="M123" s="421" t="n"/>
      <c r="N123" s="421" t="n"/>
      <c r="O123" s="421" t="n"/>
      <c r="P123" s="421" t="n"/>
      <c r="Q123" s="421" t="n"/>
      <c r="R123" s="270" t="n"/>
      <c r="S123" s="421" t="n"/>
      <c r="T123" s="421" t="n"/>
      <c r="U123" s="421" t="n"/>
      <c r="V123" s="421" t="n"/>
      <c r="W123" s="421" t="n"/>
      <c r="X123" s="421" t="n"/>
      <c r="Y123" s="421" t="n"/>
      <c r="Z123" s="421" t="n"/>
      <c r="AA123" s="421" t="n"/>
      <c r="AB123" s="421" t="n"/>
      <c r="AC123" s="421" t="n"/>
      <c r="AD123" s="421" t="n"/>
      <c r="AE123" s="421" t="n"/>
      <c r="AF123" s="421" t="n"/>
      <c r="AG123" s="421" t="n"/>
      <c r="AH123" s="421" t="n"/>
      <c r="AI123" s="421" t="n"/>
      <c r="AJ123" s="297" t="n"/>
      <c r="AK123" s="297" t="n"/>
      <c r="AL123" s="284" t="n"/>
      <c r="AM123" s="297" t="n"/>
      <c r="AN123" s="285" t="n"/>
      <c r="AO123" s="297" t="n"/>
      <c r="AP123" s="297" t="n"/>
      <c r="AQ123" s="297" t="n"/>
      <c r="AR123" s="297" t="n"/>
      <c r="AS123" s="297" t="n"/>
      <c r="AT123" s="285" t="inlineStr">
        <is>
          <t>0</t>
        </is>
      </c>
      <c r="AU123" s="297" t="inlineStr">
        <is>
          <t>0</t>
        </is>
      </c>
      <c r="AV123" s="297" t="inlineStr">
        <is>
          <t>0</t>
        </is>
      </c>
      <c r="AW123" s="297" t="inlineStr">
        <is>
          <t>0</t>
        </is>
      </c>
      <c r="AX123" s="297" t="inlineStr">
        <is>
          <t>0</t>
        </is>
      </c>
      <c r="AY123" s="286" t="inlineStr">
        <is>
          <t>0</t>
        </is>
      </c>
      <c r="AZ123" s="286" t="inlineStr">
        <is>
          <t>0</t>
        </is>
      </c>
      <c r="BA123" s="287" t="inlineStr">
        <is>
          <t>0</t>
        </is>
      </c>
      <c r="BB123" s="286" t="inlineStr">
        <is>
          <t>0</t>
        </is>
      </c>
      <c r="BC123" s="286" t="inlineStr">
        <is>
          <t>0</t>
        </is>
      </c>
      <c r="BD123" s="286" t="inlineStr">
        <is>
          <t>0</t>
        </is>
      </c>
      <c r="BE123" s="286" t="inlineStr">
        <is>
          <t>0</t>
        </is>
      </c>
      <c r="BF123" s="286" t="inlineStr">
        <is>
          <t>0</t>
        </is>
      </c>
      <c r="BG123" s="286" t="inlineStr">
        <is>
          <t>0</t>
        </is>
      </c>
      <c r="BH123" s="297" t="inlineStr">
        <is>
          <t>0</t>
        </is>
      </c>
      <c r="BI123" s="297" t="inlineStr">
        <is>
          <t>0</t>
        </is>
      </c>
      <c r="BJ123" s="297" t="inlineStr">
        <is>
          <t>0</t>
        </is>
      </c>
      <c r="BK123" s="297" t="inlineStr">
        <is>
          <t>0</t>
        </is>
      </c>
      <c r="BL123" s="297" t="inlineStr">
        <is>
          <t>0</t>
        </is>
      </c>
      <c r="BM123" s="297" t="inlineStr">
        <is>
          <t>0</t>
        </is>
      </c>
      <c r="BN123" s="297" t="inlineStr">
        <is>
          <t>0</t>
        </is>
      </c>
      <c r="BO123" s="285" t="inlineStr">
        <is>
          <t>0</t>
        </is>
      </c>
      <c r="BP123" s="297" t="inlineStr">
        <is>
          <t>0</t>
        </is>
      </c>
      <c r="BQ123" s="297" t="inlineStr">
        <is>
          <t>0</t>
        </is>
      </c>
      <c r="BR123" s="297" t="inlineStr">
        <is>
          <t>0</t>
        </is>
      </c>
      <c r="BS123" s="297" t="inlineStr">
        <is>
          <t>0</t>
        </is>
      </c>
      <c r="BT123" s="297" t="inlineStr">
        <is>
          <t>0</t>
        </is>
      </c>
      <c r="BU123" s="297" t="inlineStr">
        <is>
          <t>0</t>
        </is>
      </c>
      <c r="BV123" s="297" t="inlineStr">
        <is>
          <t>0</t>
        </is>
      </c>
      <c r="BW123" s="288" t="inlineStr">
        <is>
          <t>0</t>
        </is>
      </c>
      <c r="BX123" s="276">
        <f>SUM(IF(COUNTIF(#REF!, "*1.*"), 2, 0), IF(COUNTIF(#REF!, "*2.*"), 2, 0), IF(COUNTIF(#REF!, "*3.*"), 2, 0), IF(COUNTIF(#REF!, "*4.*"), 2, 0), IF(COUNTIF(#REF!, "*5.*"), 2, 0), IF(COUNTIF(#REF!, "*6.*"), 2, 0))</f>
        <v/>
      </c>
      <c r="BY123" s="277">
        <f t="array" ref="BY123">SUM(VALUE(AT123),VALUE(AU123),VALUE(AV123),VALUE(AW123),VALUE(AX123),VALUE(AY123),VALUE(AZ123),VALUE(BB123),VALUE(BC123),VALUE(BD123),VALUE(BE123),VALUE(BF123),VALUE(BG123),VALUE(BH123),VALUE(BI123),VALUE(BJ123),VALUE(BK123),VALUE(BL123),VALUE(BM123),VALUE(BN123),VALUE(BO123),VALUE(BP123),VALUE(BQ123),VALUE(BR123),VALUE(BS123),VALUE(BT123),VALUE(BU123),VALUE(BV123),VALUE(BW123))</f>
        <v/>
      </c>
      <c r="BZ123" s="307" t="n"/>
      <c r="CA123" s="307" t="n"/>
      <c r="CB123" s="307" t="n"/>
      <c r="CC123" s="307" t="n"/>
      <c r="CD123" s="307" t="n"/>
      <c r="CE123" s="307" t="n"/>
      <c r="CF123" s="307" t="n"/>
      <c r="CG123" s="307" t="n"/>
      <c r="CH123" s="307" t="n"/>
      <c r="CI123" s="307" t="n"/>
      <c r="CJ123" s="307" t="n"/>
      <c r="CK123" s="307" t="n"/>
      <c r="CL123" s="307" t="n"/>
      <c r="CM123" s="307" t="n"/>
      <c r="CN123" s="307" t="n"/>
      <c r="CO123" s="307" t="n"/>
      <c r="CP123" s="307" t="n"/>
      <c r="CQ123" s="307" t="n"/>
      <c r="CR123" s="279" t="inlineStr">
        <is>
          <t>0</t>
        </is>
      </c>
      <c r="CS123" s="280">
        <f>AVERAGE(Value(BY123),value(CR123))</f>
        <v/>
      </c>
      <c r="CT123" s="421">
        <f>(IF(OR(MediaScorecard!BH124="x", MediaScorecard!BI124="x",MediaScorecard!BJ124="x",MediaScorecard!BK124="x",MediaScorecard!BL124="x"),1, 2))</f>
        <v/>
      </c>
      <c r="CU123" s="308" t="n"/>
      <c r="CV123" s="308" t="n"/>
      <c r="CW123" s="308" t="n"/>
      <c r="CX123" s="309" t="n"/>
      <c r="CY123" s="308" t="n"/>
      <c r="CZ123" s="308" t="n"/>
      <c r="DA123" s="308" t="n"/>
    </row>
    <row r="124" ht="21" customHeight="1" s="590">
      <c r="A124" s="421" t="n"/>
      <c r="B124" s="270" t="n"/>
      <c r="C124" s="266" t="n"/>
      <c r="D124" s="267" t="inlineStr"/>
      <c r="E124" s="267" t="inlineStr"/>
      <c r="F124" s="268" t="inlineStr"/>
      <c r="G124" s="421" t="n"/>
      <c r="H124" s="269" t="n"/>
      <c r="I124" s="421" t="n"/>
      <c r="J124" s="421" t="n"/>
      <c r="K124" s="421" t="n"/>
      <c r="L124" s="421" t="n"/>
      <c r="M124" s="421" t="n"/>
      <c r="N124" s="421" t="n"/>
      <c r="O124" s="421" t="n"/>
      <c r="P124" s="421" t="n"/>
      <c r="Q124" s="421" t="n"/>
      <c r="R124" s="270" t="n"/>
      <c r="S124" s="421" t="n"/>
      <c r="T124" s="421" t="n"/>
      <c r="U124" s="421" t="n"/>
      <c r="V124" s="421" t="n"/>
      <c r="W124" s="421" t="n"/>
      <c r="X124" s="421" t="n"/>
      <c r="Y124" s="421" t="n"/>
      <c r="Z124" s="421" t="n"/>
      <c r="AA124" s="421" t="n"/>
      <c r="AB124" s="421" t="n"/>
      <c r="AC124" s="421" t="n"/>
      <c r="AD124" s="421" t="n"/>
      <c r="AE124" s="421" t="n"/>
      <c r="AF124" s="421" t="n"/>
      <c r="AG124" s="421" t="n"/>
      <c r="AH124" s="421" t="n"/>
      <c r="AI124" s="421" t="n"/>
      <c r="AJ124" s="297" t="n"/>
      <c r="AK124" s="297" t="n"/>
      <c r="AL124" s="284" t="n"/>
      <c r="AM124" s="297" t="n"/>
      <c r="AN124" s="285" t="n"/>
      <c r="AO124" s="297" t="n"/>
      <c r="AP124" s="297" t="n"/>
      <c r="AQ124" s="297" t="n"/>
      <c r="AR124" s="297" t="n"/>
      <c r="AS124" s="297" t="n"/>
      <c r="AT124" s="285" t="inlineStr">
        <is>
          <t>0</t>
        </is>
      </c>
      <c r="AU124" s="297" t="inlineStr">
        <is>
          <t>0</t>
        </is>
      </c>
      <c r="AV124" s="297" t="inlineStr">
        <is>
          <t>0</t>
        </is>
      </c>
      <c r="AW124" s="297" t="inlineStr">
        <is>
          <t>0</t>
        </is>
      </c>
      <c r="AX124" s="297" t="inlineStr">
        <is>
          <t>0</t>
        </is>
      </c>
      <c r="AY124" s="286" t="inlineStr">
        <is>
          <t>0</t>
        </is>
      </c>
      <c r="AZ124" s="286" t="inlineStr">
        <is>
          <t>0</t>
        </is>
      </c>
      <c r="BA124" s="287" t="inlineStr">
        <is>
          <t>0</t>
        </is>
      </c>
      <c r="BB124" s="286" t="inlineStr">
        <is>
          <t>0</t>
        </is>
      </c>
      <c r="BC124" s="286" t="inlineStr">
        <is>
          <t>0</t>
        </is>
      </c>
      <c r="BD124" s="286" t="inlineStr">
        <is>
          <t>0</t>
        </is>
      </c>
      <c r="BE124" s="286" t="inlineStr">
        <is>
          <t>0</t>
        </is>
      </c>
      <c r="BF124" s="286" t="inlineStr">
        <is>
          <t>0</t>
        </is>
      </c>
      <c r="BG124" s="286" t="inlineStr">
        <is>
          <t>0</t>
        </is>
      </c>
      <c r="BH124" s="297" t="inlineStr">
        <is>
          <t>0</t>
        </is>
      </c>
      <c r="BI124" s="297" t="inlineStr">
        <is>
          <t>0</t>
        </is>
      </c>
      <c r="BJ124" s="297" t="inlineStr">
        <is>
          <t>0</t>
        </is>
      </c>
      <c r="BK124" s="297" t="inlineStr">
        <is>
          <t>0</t>
        </is>
      </c>
      <c r="BL124" s="297" t="inlineStr">
        <is>
          <t>0</t>
        </is>
      </c>
      <c r="BM124" s="297" t="inlineStr">
        <is>
          <t>0</t>
        </is>
      </c>
      <c r="BN124" s="297" t="inlineStr">
        <is>
          <t>0</t>
        </is>
      </c>
      <c r="BO124" s="285" t="inlineStr">
        <is>
          <t>0</t>
        </is>
      </c>
      <c r="BP124" s="297" t="inlineStr">
        <is>
          <t>0</t>
        </is>
      </c>
      <c r="BQ124" s="297" t="inlineStr">
        <is>
          <t>0</t>
        </is>
      </c>
      <c r="BR124" s="297" t="inlineStr">
        <is>
          <t>0</t>
        </is>
      </c>
      <c r="BS124" s="297" t="inlineStr">
        <is>
          <t>0</t>
        </is>
      </c>
      <c r="BT124" s="297" t="inlineStr">
        <is>
          <t>0</t>
        </is>
      </c>
      <c r="BU124" s="297" t="inlineStr">
        <is>
          <t>0</t>
        </is>
      </c>
      <c r="BV124" s="297" t="inlineStr">
        <is>
          <t>0</t>
        </is>
      </c>
      <c r="BW124" s="288" t="inlineStr">
        <is>
          <t>0</t>
        </is>
      </c>
      <c r="BX124" s="276">
        <f>SUM(IF(COUNTIF(#REF!, "*1.*"), 2, 0), IF(COUNTIF(#REF!, "*2.*"), 2, 0), IF(COUNTIF(#REF!, "*3.*"), 2, 0), IF(COUNTIF(#REF!, "*4.*"), 2, 0), IF(COUNTIF(#REF!, "*5.*"), 2, 0), IF(COUNTIF(#REF!, "*6.*"), 2, 0))</f>
        <v/>
      </c>
      <c r="BY124" s="277">
        <f t="array" ref="BY124">SUM(VALUE(AT124),VALUE(AU124),VALUE(AV124),VALUE(AW124),VALUE(AX124),VALUE(AY124),VALUE(AZ124),VALUE(BB124),VALUE(BC124),VALUE(BD124),VALUE(BE124),VALUE(BF124),VALUE(BG124),VALUE(BH124),VALUE(BI124),VALUE(BJ124),VALUE(BK124),VALUE(BL124),VALUE(BM124),VALUE(BN124),VALUE(BO124),VALUE(BP124),VALUE(BQ124),VALUE(BR124),VALUE(BS124),VALUE(BT124),VALUE(BU124),VALUE(BV124),VALUE(BW124))</f>
        <v/>
      </c>
      <c r="BZ124" s="307" t="n"/>
      <c r="CA124" s="307" t="n"/>
      <c r="CB124" s="307" t="n"/>
      <c r="CC124" s="307" t="n"/>
      <c r="CD124" s="307" t="n"/>
      <c r="CE124" s="307" t="n"/>
      <c r="CF124" s="307" t="n"/>
      <c r="CG124" s="307" t="n"/>
      <c r="CH124" s="307" t="n"/>
      <c r="CI124" s="307" t="n"/>
      <c r="CJ124" s="307" t="n"/>
      <c r="CK124" s="307" t="n"/>
      <c r="CL124" s="307" t="n"/>
      <c r="CM124" s="307" t="n"/>
      <c r="CN124" s="307" t="n"/>
      <c r="CO124" s="307" t="n"/>
      <c r="CP124" s="307" t="n"/>
      <c r="CQ124" s="307" t="n"/>
      <c r="CR124" s="279" t="inlineStr">
        <is>
          <t>0</t>
        </is>
      </c>
      <c r="CS124" s="280">
        <f>AVERAGE(Value(BY124),value(CR124))</f>
        <v/>
      </c>
      <c r="CT124" s="421">
        <f>(IF(OR(MediaScorecard!BH125="x", MediaScorecard!BI125="x",MediaScorecard!BJ125="x",MediaScorecard!BK125="x",MediaScorecard!BL125="x"),1, 2))</f>
        <v/>
      </c>
      <c r="CU124" s="308" t="n"/>
      <c r="CV124" s="308" t="n"/>
      <c r="CW124" s="308" t="n"/>
      <c r="CX124" s="309" t="n"/>
      <c r="CY124" s="308" t="n"/>
      <c r="CZ124" s="308" t="n"/>
      <c r="DA124" s="308" t="n"/>
    </row>
    <row r="125" ht="21" customHeight="1" s="590">
      <c r="A125" s="421" t="n"/>
      <c r="B125" s="270" t="n"/>
      <c r="C125" s="266" t="n"/>
      <c r="D125" s="267" t="inlineStr"/>
      <c r="E125" s="267" t="inlineStr"/>
      <c r="F125" s="268" t="inlineStr"/>
      <c r="G125" s="421" t="n"/>
      <c r="H125" s="269" t="n"/>
      <c r="I125" s="421" t="n"/>
      <c r="J125" s="421" t="n"/>
      <c r="K125" s="421" t="n"/>
      <c r="L125" s="421" t="n"/>
      <c r="M125" s="421" t="n"/>
      <c r="N125" s="421" t="n"/>
      <c r="O125" s="421" t="n"/>
      <c r="P125" s="421" t="n"/>
      <c r="Q125" s="421" t="n"/>
      <c r="R125" s="270" t="n"/>
      <c r="S125" s="421" t="n"/>
      <c r="T125" s="421" t="n"/>
      <c r="U125" s="421" t="n"/>
      <c r="V125" s="421" t="n"/>
      <c r="W125" s="421" t="n"/>
      <c r="X125" s="421" t="n"/>
      <c r="Y125" s="421" t="n"/>
      <c r="Z125" s="421" t="n"/>
      <c r="AA125" s="421" t="n"/>
      <c r="AB125" s="421" t="n"/>
      <c r="AC125" s="421" t="n"/>
      <c r="AD125" s="421" t="n"/>
      <c r="AE125" s="421" t="n"/>
      <c r="AF125" s="421" t="n"/>
      <c r="AG125" s="421" t="n"/>
      <c r="AH125" s="421" t="n"/>
      <c r="AI125" s="421" t="n"/>
      <c r="AJ125" s="297" t="n"/>
      <c r="AK125" s="297" t="n"/>
      <c r="AL125" s="284" t="n"/>
      <c r="AM125" s="297" t="n"/>
      <c r="AN125" s="285" t="n"/>
      <c r="AO125" s="297" t="n"/>
      <c r="AP125" s="297" t="n"/>
      <c r="AQ125" s="297" t="n"/>
      <c r="AR125" s="297" t="n"/>
      <c r="AS125" s="297" t="n"/>
      <c r="AT125" s="285" t="inlineStr">
        <is>
          <t>0</t>
        </is>
      </c>
      <c r="AU125" s="297" t="inlineStr">
        <is>
          <t>0</t>
        </is>
      </c>
      <c r="AV125" s="297" t="inlineStr">
        <is>
          <t>0</t>
        </is>
      </c>
      <c r="AW125" s="297" t="inlineStr">
        <is>
          <t>0</t>
        </is>
      </c>
      <c r="AX125" s="297" t="inlineStr">
        <is>
          <t>0</t>
        </is>
      </c>
      <c r="AY125" s="286" t="inlineStr">
        <is>
          <t>0</t>
        </is>
      </c>
      <c r="AZ125" s="286" t="inlineStr">
        <is>
          <t>0</t>
        </is>
      </c>
      <c r="BA125" s="287" t="inlineStr">
        <is>
          <t>0</t>
        </is>
      </c>
      <c r="BB125" s="286" t="inlineStr">
        <is>
          <t>0</t>
        </is>
      </c>
      <c r="BC125" s="286" t="inlineStr">
        <is>
          <t>0</t>
        </is>
      </c>
      <c r="BD125" s="286" t="inlineStr">
        <is>
          <t>0</t>
        </is>
      </c>
      <c r="BE125" s="286" t="inlineStr">
        <is>
          <t>0</t>
        </is>
      </c>
      <c r="BF125" s="286" t="inlineStr">
        <is>
          <t>0</t>
        </is>
      </c>
      <c r="BG125" s="286" t="inlineStr">
        <is>
          <t>0</t>
        </is>
      </c>
      <c r="BH125" s="297" t="inlineStr">
        <is>
          <t>0</t>
        </is>
      </c>
      <c r="BI125" s="297" t="inlineStr">
        <is>
          <t>0</t>
        </is>
      </c>
      <c r="BJ125" s="297" t="inlineStr">
        <is>
          <t>0</t>
        </is>
      </c>
      <c r="BK125" s="297" t="inlineStr">
        <is>
          <t>0</t>
        </is>
      </c>
      <c r="BL125" s="297" t="inlineStr">
        <is>
          <t>0</t>
        </is>
      </c>
      <c r="BM125" s="297" t="inlineStr">
        <is>
          <t>0</t>
        </is>
      </c>
      <c r="BN125" s="297" t="inlineStr">
        <is>
          <t>0</t>
        </is>
      </c>
      <c r="BO125" s="285" t="inlineStr">
        <is>
          <t>0</t>
        </is>
      </c>
      <c r="BP125" s="297" t="inlineStr">
        <is>
          <t>0</t>
        </is>
      </c>
      <c r="BQ125" s="297" t="inlineStr">
        <is>
          <t>0</t>
        </is>
      </c>
      <c r="BR125" s="297" t="inlineStr">
        <is>
          <t>0</t>
        </is>
      </c>
      <c r="BS125" s="297" t="inlineStr">
        <is>
          <t>0</t>
        </is>
      </c>
      <c r="BT125" s="297" t="inlineStr">
        <is>
          <t>0</t>
        </is>
      </c>
      <c r="BU125" s="297" t="inlineStr">
        <is>
          <t>0</t>
        </is>
      </c>
      <c r="BV125" s="297" t="inlineStr">
        <is>
          <t>0</t>
        </is>
      </c>
      <c r="BW125" s="288" t="inlineStr">
        <is>
          <t>0</t>
        </is>
      </c>
      <c r="BX125" s="276">
        <f>SUM(IF(COUNTIF(#REF!, "*1.*"), 2, 0), IF(COUNTIF(#REF!, "*2.*"), 2, 0), IF(COUNTIF(#REF!, "*3.*"), 2, 0), IF(COUNTIF(#REF!, "*4.*"), 2, 0), IF(COUNTIF(#REF!, "*5.*"), 2, 0), IF(COUNTIF(#REF!, "*6.*"), 2, 0))</f>
        <v/>
      </c>
      <c r="BY125" s="277">
        <f t="array" ref="BY125">SUM(VALUE(AT125),VALUE(AU125),VALUE(AV125),VALUE(AW125),VALUE(AX125),VALUE(AY125),VALUE(AZ125),VALUE(BB125),VALUE(BC125),VALUE(BD125),VALUE(BE125),VALUE(BF125),VALUE(BG125),VALUE(BH125),VALUE(BI125),VALUE(BJ125),VALUE(BK125),VALUE(BL125),VALUE(BM125),VALUE(BN125),VALUE(BO125),VALUE(BP125),VALUE(BQ125),VALUE(BR125),VALUE(BS125),VALUE(BT125),VALUE(BU125),VALUE(BV125),VALUE(BW125))</f>
        <v/>
      </c>
      <c r="BZ125" s="307" t="n"/>
      <c r="CA125" s="307" t="n"/>
      <c r="CB125" s="307" t="n"/>
      <c r="CC125" s="307" t="n"/>
      <c r="CD125" s="307" t="n"/>
      <c r="CE125" s="307" t="n"/>
      <c r="CF125" s="307" t="n"/>
      <c r="CG125" s="307" t="n"/>
      <c r="CH125" s="307" t="n"/>
      <c r="CI125" s="307" t="n"/>
      <c r="CJ125" s="307" t="n"/>
      <c r="CK125" s="307" t="n"/>
      <c r="CL125" s="307" t="n"/>
      <c r="CM125" s="307" t="n"/>
      <c r="CN125" s="307" t="n"/>
      <c r="CO125" s="307" t="n"/>
      <c r="CP125" s="307" t="n"/>
      <c r="CQ125" s="307" t="n"/>
      <c r="CR125" s="279" t="inlineStr">
        <is>
          <t>0</t>
        </is>
      </c>
      <c r="CS125" s="280">
        <f>AVERAGE(Value(BY125),value(CR125))</f>
        <v/>
      </c>
      <c r="CT125" s="421">
        <f>(IF(OR(MediaScorecard!BH126="x", MediaScorecard!BI126="x",MediaScorecard!BJ126="x",MediaScorecard!BK126="x",MediaScorecard!BL126="x"),1, 2))</f>
        <v/>
      </c>
      <c r="CU125" s="308" t="n"/>
      <c r="CV125" s="308" t="n"/>
      <c r="CW125" s="308" t="n"/>
      <c r="CX125" s="309" t="n"/>
      <c r="CY125" s="308" t="n"/>
      <c r="CZ125" s="308" t="n"/>
      <c r="DA125" s="308" t="n"/>
    </row>
    <row r="126" ht="21" customHeight="1" s="590">
      <c r="A126" s="421" t="n"/>
      <c r="B126" s="270" t="n"/>
      <c r="C126" s="266" t="n"/>
      <c r="D126" s="267" t="inlineStr"/>
      <c r="E126" s="267" t="inlineStr"/>
      <c r="F126" s="268" t="inlineStr"/>
      <c r="G126" s="421" t="n"/>
      <c r="H126" s="269" t="n"/>
      <c r="I126" s="421" t="n"/>
      <c r="J126" s="421" t="n"/>
      <c r="K126" s="421" t="n"/>
      <c r="L126" s="421" t="n"/>
      <c r="M126" s="421" t="n"/>
      <c r="N126" s="421" t="n"/>
      <c r="O126" s="421" t="n"/>
      <c r="P126" s="421" t="n"/>
      <c r="Q126" s="421" t="n"/>
      <c r="R126" s="270" t="n"/>
      <c r="S126" s="421" t="n"/>
      <c r="T126" s="421" t="n"/>
      <c r="U126" s="421" t="n"/>
      <c r="V126" s="421" t="n"/>
      <c r="W126" s="421" t="n"/>
      <c r="X126" s="421" t="n"/>
      <c r="Y126" s="421" t="n"/>
      <c r="Z126" s="421" t="n"/>
      <c r="AA126" s="421" t="n"/>
      <c r="AB126" s="421" t="n"/>
      <c r="AC126" s="421" t="n"/>
      <c r="AD126" s="421" t="n"/>
      <c r="AE126" s="421" t="n"/>
      <c r="AF126" s="421" t="n"/>
      <c r="AG126" s="421" t="n"/>
      <c r="AH126" s="421" t="n"/>
      <c r="AI126" s="421" t="n"/>
      <c r="AJ126" s="297" t="n"/>
      <c r="AK126" s="297" t="n"/>
      <c r="AL126" s="284" t="n"/>
      <c r="AM126" s="297" t="n"/>
      <c r="AN126" s="285" t="n"/>
      <c r="AO126" s="297" t="n"/>
      <c r="AP126" s="297" t="n"/>
      <c r="AQ126" s="297" t="n"/>
      <c r="AR126" s="297" t="n"/>
      <c r="AS126" s="297" t="n"/>
      <c r="AT126" s="285" t="inlineStr">
        <is>
          <t>0</t>
        </is>
      </c>
      <c r="AU126" s="297" t="inlineStr">
        <is>
          <t>0</t>
        </is>
      </c>
      <c r="AV126" s="297" t="inlineStr">
        <is>
          <t>0</t>
        </is>
      </c>
      <c r="AW126" s="297" t="inlineStr">
        <is>
          <t>0</t>
        </is>
      </c>
      <c r="AX126" s="297" t="inlineStr">
        <is>
          <t>0</t>
        </is>
      </c>
      <c r="AY126" s="286" t="inlineStr">
        <is>
          <t>0</t>
        </is>
      </c>
      <c r="AZ126" s="286" t="inlineStr">
        <is>
          <t>0</t>
        </is>
      </c>
      <c r="BA126" s="287" t="inlineStr">
        <is>
          <t>0</t>
        </is>
      </c>
      <c r="BB126" s="286" t="inlineStr">
        <is>
          <t>0</t>
        </is>
      </c>
      <c r="BC126" s="286" t="inlineStr">
        <is>
          <t>0</t>
        </is>
      </c>
      <c r="BD126" s="286" t="inlineStr">
        <is>
          <t>0</t>
        </is>
      </c>
      <c r="BE126" s="286" t="inlineStr">
        <is>
          <t>0</t>
        </is>
      </c>
      <c r="BF126" s="286" t="inlineStr">
        <is>
          <t>0</t>
        </is>
      </c>
      <c r="BG126" s="286" t="inlineStr">
        <is>
          <t>0</t>
        </is>
      </c>
      <c r="BH126" s="297" t="inlineStr">
        <is>
          <t>0</t>
        </is>
      </c>
      <c r="BI126" s="297" t="inlineStr">
        <is>
          <t>0</t>
        </is>
      </c>
      <c r="BJ126" s="297" t="inlineStr">
        <is>
          <t>0</t>
        </is>
      </c>
      <c r="BK126" s="297" t="inlineStr">
        <is>
          <t>0</t>
        </is>
      </c>
      <c r="BL126" s="297" t="inlineStr">
        <is>
          <t>0</t>
        </is>
      </c>
      <c r="BM126" s="297" t="inlineStr">
        <is>
          <t>0</t>
        </is>
      </c>
      <c r="BN126" s="297" t="inlineStr">
        <is>
          <t>0</t>
        </is>
      </c>
      <c r="BO126" s="285" t="inlineStr">
        <is>
          <t>0</t>
        </is>
      </c>
      <c r="BP126" s="297" t="inlineStr">
        <is>
          <t>0</t>
        </is>
      </c>
      <c r="BQ126" s="297" t="inlineStr">
        <is>
          <t>0</t>
        </is>
      </c>
      <c r="BR126" s="297" t="inlineStr">
        <is>
          <t>0</t>
        </is>
      </c>
      <c r="BS126" s="297" t="inlineStr">
        <is>
          <t>0</t>
        </is>
      </c>
      <c r="BT126" s="297" t="inlineStr">
        <is>
          <t>0</t>
        </is>
      </c>
      <c r="BU126" s="297" t="inlineStr">
        <is>
          <t>0</t>
        </is>
      </c>
      <c r="BV126" s="297" t="inlineStr">
        <is>
          <t>0</t>
        </is>
      </c>
      <c r="BW126" s="288" t="inlineStr">
        <is>
          <t>0</t>
        </is>
      </c>
      <c r="BX126" s="276">
        <f>SUM(IF(COUNTIF(#REF!, "*1.*"), 2, 0), IF(COUNTIF(#REF!, "*2.*"), 2, 0), IF(COUNTIF(#REF!, "*3.*"), 2, 0), IF(COUNTIF(#REF!, "*4.*"), 2, 0), IF(COUNTIF(#REF!, "*5.*"), 2, 0), IF(COUNTIF(#REF!, "*6.*"), 2, 0))</f>
        <v/>
      </c>
      <c r="BY126" s="277">
        <f t="array" ref="BY126">SUM(VALUE(AT126),VALUE(AU126),VALUE(AV126),VALUE(AW126),VALUE(AX126),VALUE(AY126),VALUE(AZ126),VALUE(BB126),VALUE(BC126),VALUE(BD126),VALUE(BE126),VALUE(BF126),VALUE(BG126),VALUE(BH126),VALUE(BI126),VALUE(BJ126),VALUE(BK126),VALUE(BL126),VALUE(BM126),VALUE(BN126),VALUE(BO126),VALUE(BP126),VALUE(BQ126),VALUE(BR126),VALUE(BS126),VALUE(BT126),VALUE(BU126),VALUE(BV126),VALUE(BW126))</f>
        <v/>
      </c>
      <c r="BZ126" s="307" t="n"/>
      <c r="CA126" s="307" t="n"/>
      <c r="CB126" s="307" t="n"/>
      <c r="CC126" s="307" t="n"/>
      <c r="CD126" s="307" t="n"/>
      <c r="CE126" s="307" t="n"/>
      <c r="CF126" s="307" t="n"/>
      <c r="CG126" s="307" t="n"/>
      <c r="CH126" s="307" t="n"/>
      <c r="CI126" s="307" t="n"/>
      <c r="CJ126" s="307" t="n"/>
      <c r="CK126" s="307" t="n"/>
      <c r="CL126" s="307" t="n"/>
      <c r="CM126" s="307" t="n"/>
      <c r="CN126" s="307" t="n"/>
      <c r="CO126" s="307" t="n"/>
      <c r="CP126" s="307" t="n"/>
      <c r="CQ126" s="307" t="n"/>
      <c r="CR126" s="279" t="inlineStr">
        <is>
          <t>0</t>
        </is>
      </c>
      <c r="CS126" s="280">
        <f>AVERAGE(Value(BY126),value(CR126))</f>
        <v/>
      </c>
      <c r="CT126" s="421">
        <f>(IF(OR(MediaScorecard!BH127="x", MediaScorecard!BI127="x",MediaScorecard!BJ127="x",MediaScorecard!BK127="x",MediaScorecard!BL127="x"),1, 2))</f>
        <v/>
      </c>
      <c r="CU126" s="308" t="n"/>
      <c r="CV126" s="308" t="n"/>
      <c r="CW126" s="308" t="n"/>
      <c r="CX126" s="309" t="n"/>
      <c r="CY126" s="308" t="n"/>
      <c r="CZ126" s="308" t="n"/>
      <c r="DA126" s="308" t="n"/>
    </row>
    <row r="127" ht="21" customHeight="1" s="590">
      <c r="A127" s="421" t="n"/>
      <c r="B127" s="270" t="n"/>
      <c r="C127" s="266" t="n"/>
      <c r="D127" s="267" t="inlineStr"/>
      <c r="E127" s="267" t="inlineStr"/>
      <c r="F127" s="268" t="inlineStr"/>
      <c r="G127" s="421" t="n"/>
      <c r="H127" s="269" t="n"/>
      <c r="I127" s="421" t="n"/>
      <c r="J127" s="421" t="n"/>
      <c r="K127" s="421" t="n"/>
      <c r="L127" s="421" t="n"/>
      <c r="M127" s="421" t="n"/>
      <c r="N127" s="421" t="n"/>
      <c r="O127" s="421" t="n"/>
      <c r="P127" s="421" t="n"/>
      <c r="Q127" s="421" t="n"/>
      <c r="R127" s="270" t="n"/>
      <c r="S127" s="421" t="n"/>
      <c r="T127" s="421" t="n"/>
      <c r="U127" s="421" t="n"/>
      <c r="V127" s="421" t="n"/>
      <c r="W127" s="421" t="n"/>
      <c r="X127" s="421" t="n"/>
      <c r="Y127" s="421" t="n"/>
      <c r="Z127" s="421" t="n"/>
      <c r="AA127" s="421" t="n"/>
      <c r="AB127" s="421" t="n"/>
      <c r="AC127" s="421" t="n"/>
      <c r="AD127" s="421" t="n"/>
      <c r="AE127" s="421" t="n"/>
      <c r="AF127" s="421" t="n"/>
      <c r="AG127" s="421" t="n"/>
      <c r="AH127" s="421" t="n"/>
      <c r="AI127" s="421" t="n"/>
      <c r="AJ127" s="297" t="n"/>
      <c r="AK127" s="297" t="n"/>
      <c r="AL127" s="284" t="n"/>
      <c r="AM127" s="297" t="n"/>
      <c r="AN127" s="285" t="n"/>
      <c r="AO127" s="297" t="n"/>
      <c r="AP127" s="297" t="n"/>
      <c r="AQ127" s="297" t="n"/>
      <c r="AR127" s="297" t="n"/>
      <c r="AS127" s="297" t="n"/>
      <c r="AT127" s="285" t="inlineStr">
        <is>
          <t>0</t>
        </is>
      </c>
      <c r="AU127" s="297" t="inlineStr">
        <is>
          <t>0</t>
        </is>
      </c>
      <c r="AV127" s="297" t="inlineStr">
        <is>
          <t>0</t>
        </is>
      </c>
      <c r="AW127" s="297" t="inlineStr">
        <is>
          <t>0</t>
        </is>
      </c>
      <c r="AX127" s="297" t="inlineStr">
        <is>
          <t>0</t>
        </is>
      </c>
      <c r="AY127" s="286" t="inlineStr">
        <is>
          <t>0</t>
        </is>
      </c>
      <c r="AZ127" s="286" t="inlineStr">
        <is>
          <t>0</t>
        </is>
      </c>
      <c r="BA127" s="287" t="inlineStr">
        <is>
          <t>0</t>
        </is>
      </c>
      <c r="BB127" s="286" t="inlineStr">
        <is>
          <t>0</t>
        </is>
      </c>
      <c r="BC127" s="286" t="inlineStr">
        <is>
          <t>0</t>
        </is>
      </c>
      <c r="BD127" s="286" t="inlineStr">
        <is>
          <t>0</t>
        </is>
      </c>
      <c r="BE127" s="286" t="inlineStr">
        <is>
          <t>0</t>
        </is>
      </c>
      <c r="BF127" s="286" t="inlineStr">
        <is>
          <t>0</t>
        </is>
      </c>
      <c r="BG127" s="286" t="inlineStr">
        <is>
          <t>0</t>
        </is>
      </c>
      <c r="BH127" s="297" t="inlineStr">
        <is>
          <t>0</t>
        </is>
      </c>
      <c r="BI127" s="297" t="inlineStr">
        <is>
          <t>0</t>
        </is>
      </c>
      <c r="BJ127" s="297" t="inlineStr">
        <is>
          <t>0</t>
        </is>
      </c>
      <c r="BK127" s="297" t="inlineStr">
        <is>
          <t>0</t>
        </is>
      </c>
      <c r="BL127" s="297" t="inlineStr">
        <is>
          <t>0</t>
        </is>
      </c>
      <c r="BM127" s="297" t="inlineStr">
        <is>
          <t>0</t>
        </is>
      </c>
      <c r="BN127" s="297" t="inlineStr">
        <is>
          <t>0</t>
        </is>
      </c>
      <c r="BO127" s="285" t="inlineStr">
        <is>
          <t>0</t>
        </is>
      </c>
      <c r="BP127" s="297" t="inlineStr">
        <is>
          <t>0</t>
        </is>
      </c>
      <c r="BQ127" s="297" t="inlineStr">
        <is>
          <t>0</t>
        </is>
      </c>
      <c r="BR127" s="297" t="inlineStr">
        <is>
          <t>0</t>
        </is>
      </c>
      <c r="BS127" s="297" t="inlineStr">
        <is>
          <t>0</t>
        </is>
      </c>
      <c r="BT127" s="297" t="inlineStr">
        <is>
          <t>0</t>
        </is>
      </c>
      <c r="BU127" s="297" t="inlineStr">
        <is>
          <t>0</t>
        </is>
      </c>
      <c r="BV127" s="297" t="inlineStr">
        <is>
          <t>0</t>
        </is>
      </c>
      <c r="BW127" s="288" t="inlineStr">
        <is>
          <t>0</t>
        </is>
      </c>
      <c r="BX127" s="276">
        <f>SUM(IF(COUNTIF(#REF!, "*1.*"), 2, 0), IF(COUNTIF(#REF!, "*2.*"), 2, 0), IF(COUNTIF(#REF!, "*3.*"), 2, 0), IF(COUNTIF(#REF!, "*4.*"), 2, 0), IF(COUNTIF(#REF!, "*5.*"), 2, 0), IF(COUNTIF(#REF!, "*6.*"), 2, 0))</f>
        <v/>
      </c>
      <c r="BY127" s="277">
        <f t="array" ref="BY127">SUM(VALUE(AT127),VALUE(AU127),VALUE(AV127),VALUE(AW127),VALUE(AX127),VALUE(AY127),VALUE(AZ127),VALUE(BB127),VALUE(BC127),VALUE(BD127),VALUE(BE127),VALUE(BF127),VALUE(BG127),VALUE(BH127),VALUE(BI127),VALUE(BJ127),VALUE(BK127),VALUE(BL127),VALUE(BM127),VALUE(BN127),VALUE(BO127),VALUE(BP127),VALUE(BQ127),VALUE(BR127),VALUE(BS127),VALUE(BT127),VALUE(BU127),VALUE(BV127),VALUE(BW127))</f>
        <v/>
      </c>
      <c r="BZ127" s="307" t="n"/>
      <c r="CA127" s="307" t="n"/>
      <c r="CB127" s="307" t="n"/>
      <c r="CC127" s="307" t="n"/>
      <c r="CD127" s="307" t="n"/>
      <c r="CE127" s="307" t="n"/>
      <c r="CF127" s="307" t="n"/>
      <c r="CG127" s="307" t="n"/>
      <c r="CH127" s="307" t="n"/>
      <c r="CI127" s="307" t="n"/>
      <c r="CJ127" s="307" t="n"/>
      <c r="CK127" s="307" t="n"/>
      <c r="CL127" s="307" t="n"/>
      <c r="CM127" s="307" t="n"/>
      <c r="CN127" s="307" t="n"/>
      <c r="CO127" s="307" t="n"/>
      <c r="CP127" s="307" t="n"/>
      <c r="CQ127" s="307" t="n"/>
      <c r="CR127" s="279" t="inlineStr">
        <is>
          <t>0</t>
        </is>
      </c>
      <c r="CS127" s="280">
        <f>AVERAGE(Value(BY127),value(CR127))</f>
        <v/>
      </c>
      <c r="CT127" s="421">
        <f>(IF(OR(MediaScorecard!BH128="x", MediaScorecard!BI128="x",MediaScorecard!BJ128="x",MediaScorecard!BK128="x",MediaScorecard!BL128="x"),1, 2))</f>
        <v/>
      </c>
      <c r="CU127" s="308" t="n"/>
      <c r="CV127" s="308" t="n"/>
      <c r="CW127" s="308" t="n"/>
      <c r="CX127" s="309" t="n"/>
      <c r="CY127" s="308" t="n"/>
      <c r="CZ127" s="308" t="n"/>
      <c r="DA127" s="308" t="n"/>
    </row>
    <row r="128" ht="21" customHeight="1" s="590">
      <c r="A128" s="421" t="n"/>
      <c r="B128" s="270" t="n"/>
      <c r="C128" s="266" t="n"/>
      <c r="D128" s="267" t="inlineStr"/>
      <c r="E128" s="267" t="inlineStr"/>
      <c r="F128" s="268" t="inlineStr"/>
      <c r="G128" s="421" t="n"/>
      <c r="H128" s="269" t="n"/>
      <c r="I128" s="421" t="n"/>
      <c r="J128" s="421" t="n"/>
      <c r="K128" s="421" t="n"/>
      <c r="L128" s="421" t="n"/>
      <c r="M128" s="421" t="n"/>
      <c r="N128" s="421" t="n"/>
      <c r="O128" s="421" t="n"/>
      <c r="P128" s="421" t="n"/>
      <c r="Q128" s="421" t="n"/>
      <c r="R128" s="270" t="n"/>
      <c r="S128" s="421" t="n"/>
      <c r="T128" s="421" t="n"/>
      <c r="U128" s="421" t="n"/>
      <c r="V128" s="421" t="n"/>
      <c r="W128" s="421" t="n"/>
      <c r="X128" s="421" t="n"/>
      <c r="Y128" s="421" t="n"/>
      <c r="Z128" s="421" t="n"/>
      <c r="AA128" s="421" t="n"/>
      <c r="AB128" s="421" t="n"/>
      <c r="AC128" s="421" t="n"/>
      <c r="AD128" s="421" t="n"/>
      <c r="AE128" s="421" t="n"/>
      <c r="AF128" s="421" t="n"/>
      <c r="AG128" s="421" t="n"/>
      <c r="AH128" s="421" t="n"/>
      <c r="AI128" s="421" t="n"/>
      <c r="AJ128" s="297" t="n"/>
      <c r="AK128" s="297" t="n"/>
      <c r="AL128" s="284" t="n"/>
      <c r="AM128" s="297" t="n"/>
      <c r="AN128" s="285" t="n"/>
      <c r="AO128" s="297" t="n"/>
      <c r="AP128" s="297" t="n"/>
      <c r="AQ128" s="297" t="n"/>
      <c r="AR128" s="297" t="n"/>
      <c r="AS128" s="297" t="n"/>
      <c r="AT128" s="285" t="inlineStr">
        <is>
          <t>0</t>
        </is>
      </c>
      <c r="AU128" s="297" t="inlineStr">
        <is>
          <t>0</t>
        </is>
      </c>
      <c r="AV128" s="297" t="inlineStr">
        <is>
          <t>0</t>
        </is>
      </c>
      <c r="AW128" s="297" t="inlineStr">
        <is>
          <t>0</t>
        </is>
      </c>
      <c r="AX128" s="297" t="inlineStr">
        <is>
          <t>0</t>
        </is>
      </c>
      <c r="AY128" s="286" t="inlineStr">
        <is>
          <t>0</t>
        </is>
      </c>
      <c r="AZ128" s="286" t="inlineStr">
        <is>
          <t>0</t>
        </is>
      </c>
      <c r="BA128" s="287" t="inlineStr">
        <is>
          <t>0</t>
        </is>
      </c>
      <c r="BB128" s="286" t="inlineStr">
        <is>
          <t>0</t>
        </is>
      </c>
      <c r="BC128" s="286" t="inlineStr">
        <is>
          <t>0</t>
        </is>
      </c>
      <c r="BD128" s="286" t="inlineStr">
        <is>
          <t>0</t>
        </is>
      </c>
      <c r="BE128" s="286" t="inlineStr">
        <is>
          <t>0</t>
        </is>
      </c>
      <c r="BF128" s="286" t="inlineStr">
        <is>
          <t>0</t>
        </is>
      </c>
      <c r="BG128" s="286" t="inlineStr">
        <is>
          <t>0</t>
        </is>
      </c>
      <c r="BH128" s="297" t="inlineStr">
        <is>
          <t>0</t>
        </is>
      </c>
      <c r="BI128" s="297" t="inlineStr">
        <is>
          <t>0</t>
        </is>
      </c>
      <c r="BJ128" s="297" t="inlineStr">
        <is>
          <t>0</t>
        </is>
      </c>
      <c r="BK128" s="297" t="inlineStr">
        <is>
          <t>0</t>
        </is>
      </c>
      <c r="BL128" s="297" t="inlineStr">
        <is>
          <t>0</t>
        </is>
      </c>
      <c r="BM128" s="297" t="inlineStr">
        <is>
          <t>0</t>
        </is>
      </c>
      <c r="BN128" s="297" t="inlineStr">
        <is>
          <t>0</t>
        </is>
      </c>
      <c r="BO128" s="285" t="inlineStr">
        <is>
          <t>0</t>
        </is>
      </c>
      <c r="BP128" s="297" t="inlineStr">
        <is>
          <t>0</t>
        </is>
      </c>
      <c r="BQ128" s="297" t="inlineStr">
        <is>
          <t>0</t>
        </is>
      </c>
      <c r="BR128" s="297" t="inlineStr">
        <is>
          <t>0</t>
        </is>
      </c>
      <c r="BS128" s="297" t="inlineStr">
        <is>
          <t>0</t>
        </is>
      </c>
      <c r="BT128" s="297" t="inlineStr">
        <is>
          <t>0</t>
        </is>
      </c>
      <c r="BU128" s="297" t="inlineStr">
        <is>
          <t>0</t>
        </is>
      </c>
      <c r="BV128" s="297" t="inlineStr">
        <is>
          <t>0</t>
        </is>
      </c>
      <c r="BW128" s="288" t="inlineStr">
        <is>
          <t>0</t>
        </is>
      </c>
      <c r="BX128" s="276">
        <f>SUM(IF(COUNTIF(#REF!, "*1.*"), 2, 0), IF(COUNTIF(#REF!, "*2.*"), 2, 0), IF(COUNTIF(#REF!, "*3.*"), 2, 0), IF(COUNTIF(#REF!, "*4.*"), 2, 0), IF(COUNTIF(#REF!, "*5.*"), 2, 0), IF(COUNTIF(#REF!, "*6.*"), 2, 0))</f>
        <v/>
      </c>
      <c r="BY128" s="277">
        <f t="array" ref="BY128">SUM(VALUE(AT128),VALUE(AU128),VALUE(AV128),VALUE(AW128),VALUE(AX128),VALUE(AY128),VALUE(AZ128),VALUE(BB128),VALUE(BC128),VALUE(BD128),VALUE(BE128),VALUE(BF128),VALUE(BG128),VALUE(BH128),VALUE(BI128),VALUE(BJ128),VALUE(BK128),VALUE(BL128),VALUE(BM128),VALUE(BN128),VALUE(BO128),VALUE(BP128),VALUE(BQ128),VALUE(BR128),VALUE(BS128),VALUE(BT128),VALUE(BU128),VALUE(BV128),VALUE(BW128))</f>
        <v/>
      </c>
      <c r="BZ128" s="307" t="n"/>
      <c r="CA128" s="307" t="n"/>
      <c r="CB128" s="307" t="n"/>
      <c r="CC128" s="307" t="n"/>
      <c r="CD128" s="307" t="n"/>
      <c r="CE128" s="307" t="n"/>
      <c r="CF128" s="307" t="n"/>
      <c r="CG128" s="307" t="n"/>
      <c r="CH128" s="307" t="n"/>
      <c r="CI128" s="307" t="n"/>
      <c r="CJ128" s="307" t="n"/>
      <c r="CK128" s="307" t="n"/>
      <c r="CL128" s="307" t="n"/>
      <c r="CM128" s="307" t="n"/>
      <c r="CN128" s="307" t="n"/>
      <c r="CO128" s="307" t="n"/>
      <c r="CP128" s="307" t="n"/>
      <c r="CQ128" s="307" t="n"/>
      <c r="CR128" s="279" t="inlineStr">
        <is>
          <t>0</t>
        </is>
      </c>
      <c r="CS128" s="280">
        <f>AVERAGE(Value(BY128),value(CR128))</f>
        <v/>
      </c>
      <c r="CT128" s="421">
        <f>(IF(OR(MediaScorecard!BH129="x", MediaScorecard!BI129="x",MediaScorecard!BJ129="x",MediaScorecard!BK129="x",MediaScorecard!BL129="x"),1, 2))</f>
        <v/>
      </c>
      <c r="CU128" s="308" t="n"/>
      <c r="CV128" s="308" t="n"/>
      <c r="CW128" s="308" t="n"/>
      <c r="CX128" s="309" t="n"/>
      <c r="CY128" s="308" t="n"/>
      <c r="CZ128" s="308" t="n"/>
      <c r="DA128" s="308" t="n"/>
    </row>
    <row r="129" ht="21" customHeight="1" s="590">
      <c r="A129" s="421" t="n"/>
      <c r="B129" s="270" t="n"/>
      <c r="C129" s="266" t="n"/>
      <c r="D129" s="267" t="inlineStr"/>
      <c r="E129" s="267" t="inlineStr"/>
      <c r="F129" s="268" t="inlineStr"/>
      <c r="G129" s="421" t="n"/>
      <c r="H129" s="269" t="n"/>
      <c r="I129" s="421" t="n"/>
      <c r="J129" s="421" t="n"/>
      <c r="K129" s="421" t="n"/>
      <c r="L129" s="421" t="n"/>
      <c r="M129" s="421" t="n"/>
      <c r="N129" s="421" t="n"/>
      <c r="O129" s="421" t="n"/>
      <c r="P129" s="421" t="n"/>
      <c r="Q129" s="421" t="n"/>
      <c r="R129" s="270" t="n"/>
      <c r="S129" s="421" t="n"/>
      <c r="T129" s="421" t="n"/>
      <c r="U129" s="421" t="n"/>
      <c r="V129" s="421" t="n"/>
      <c r="W129" s="421" t="n"/>
      <c r="X129" s="421" t="n"/>
      <c r="Y129" s="421" t="n"/>
      <c r="Z129" s="421" t="n"/>
      <c r="AA129" s="421" t="n"/>
      <c r="AB129" s="421" t="n"/>
      <c r="AC129" s="421" t="n"/>
      <c r="AD129" s="421" t="n"/>
      <c r="AE129" s="421" t="n"/>
      <c r="AF129" s="421" t="n"/>
      <c r="AG129" s="421" t="n"/>
      <c r="AH129" s="421" t="n"/>
      <c r="AI129" s="421" t="n"/>
      <c r="AJ129" s="297" t="n"/>
      <c r="AK129" s="297" t="n"/>
      <c r="AL129" s="284" t="n"/>
      <c r="AM129" s="297" t="n"/>
      <c r="AN129" s="285" t="n"/>
      <c r="AO129" s="297" t="n"/>
      <c r="AP129" s="297" t="n"/>
      <c r="AQ129" s="297" t="n"/>
      <c r="AR129" s="297" t="n"/>
      <c r="AS129" s="297" t="n"/>
      <c r="AT129" s="285" t="inlineStr">
        <is>
          <t>0</t>
        </is>
      </c>
      <c r="AU129" s="297" t="inlineStr">
        <is>
          <t>0</t>
        </is>
      </c>
      <c r="AV129" s="297" t="inlineStr">
        <is>
          <t>0</t>
        </is>
      </c>
      <c r="AW129" s="297" t="inlineStr">
        <is>
          <t>0</t>
        </is>
      </c>
      <c r="AX129" s="297" t="inlineStr">
        <is>
          <t>0</t>
        </is>
      </c>
      <c r="AY129" s="286" t="inlineStr">
        <is>
          <t>0</t>
        </is>
      </c>
      <c r="AZ129" s="286" t="inlineStr">
        <is>
          <t>0</t>
        </is>
      </c>
      <c r="BA129" s="287" t="inlineStr">
        <is>
          <t>0</t>
        </is>
      </c>
      <c r="BB129" s="286" t="inlineStr">
        <is>
          <t>0</t>
        </is>
      </c>
      <c r="BC129" s="286" t="inlineStr">
        <is>
          <t>0</t>
        </is>
      </c>
      <c r="BD129" s="286" t="inlineStr">
        <is>
          <t>0</t>
        </is>
      </c>
      <c r="BE129" s="286" t="inlineStr">
        <is>
          <t>0</t>
        </is>
      </c>
      <c r="BF129" s="286" t="inlineStr">
        <is>
          <t>0</t>
        </is>
      </c>
      <c r="BG129" s="286" t="inlineStr">
        <is>
          <t>0</t>
        </is>
      </c>
      <c r="BH129" s="297" t="inlineStr">
        <is>
          <t>0</t>
        </is>
      </c>
      <c r="BI129" s="297" t="inlineStr">
        <is>
          <t>0</t>
        </is>
      </c>
      <c r="BJ129" s="297" t="inlineStr">
        <is>
          <t>0</t>
        </is>
      </c>
      <c r="BK129" s="297" t="inlineStr">
        <is>
          <t>0</t>
        </is>
      </c>
      <c r="BL129" s="297" t="inlineStr">
        <is>
          <t>0</t>
        </is>
      </c>
      <c r="BM129" s="297" t="inlineStr">
        <is>
          <t>0</t>
        </is>
      </c>
      <c r="BN129" s="297" t="inlineStr">
        <is>
          <t>0</t>
        </is>
      </c>
      <c r="BO129" s="285" t="inlineStr">
        <is>
          <t>0</t>
        </is>
      </c>
      <c r="BP129" s="297" t="inlineStr">
        <is>
          <t>0</t>
        </is>
      </c>
      <c r="BQ129" s="297" t="inlineStr">
        <is>
          <t>0</t>
        </is>
      </c>
      <c r="BR129" s="297" t="inlineStr">
        <is>
          <t>0</t>
        </is>
      </c>
      <c r="BS129" s="297" t="inlineStr">
        <is>
          <t>0</t>
        </is>
      </c>
      <c r="BT129" s="297" t="inlineStr">
        <is>
          <t>0</t>
        </is>
      </c>
      <c r="BU129" s="297" t="inlineStr">
        <is>
          <t>0</t>
        </is>
      </c>
      <c r="BV129" s="297" t="inlineStr">
        <is>
          <t>0</t>
        </is>
      </c>
      <c r="BW129" s="288" t="inlineStr">
        <is>
          <t>0</t>
        </is>
      </c>
      <c r="BX129" s="276">
        <f>SUM(IF(COUNTIF(#REF!, "*1.*"), 2, 0), IF(COUNTIF(#REF!, "*2.*"), 2, 0), IF(COUNTIF(#REF!, "*3.*"), 2, 0), IF(COUNTIF(#REF!, "*4.*"), 2, 0), IF(COUNTIF(#REF!, "*5.*"), 2, 0), IF(COUNTIF(#REF!, "*6.*"), 2, 0))</f>
        <v/>
      </c>
      <c r="BY129" s="277">
        <f t="array" ref="BY129">SUM(VALUE(AT129),VALUE(AU129),VALUE(AV129),VALUE(AW129),VALUE(AX129),VALUE(AY129),VALUE(AZ129),VALUE(BB129),VALUE(BC129),VALUE(BD129),VALUE(BE129),VALUE(BF129),VALUE(BG129),VALUE(BH129),VALUE(BI129),VALUE(BJ129),VALUE(BK129),VALUE(BL129),VALUE(BM129),VALUE(BN129),VALUE(BO129),VALUE(BP129),VALUE(BQ129),VALUE(BR129),VALUE(BS129),VALUE(BT129),VALUE(BU129),VALUE(BV129),VALUE(BW129))</f>
        <v/>
      </c>
      <c r="BZ129" s="307" t="n"/>
      <c r="CA129" s="307" t="n"/>
      <c r="CB129" s="307" t="n"/>
      <c r="CC129" s="307" t="n"/>
      <c r="CD129" s="307" t="n"/>
      <c r="CE129" s="307" t="n"/>
      <c r="CF129" s="307" t="n"/>
      <c r="CG129" s="307" t="n"/>
      <c r="CH129" s="307" t="n"/>
      <c r="CI129" s="307" t="n"/>
      <c r="CJ129" s="307" t="n"/>
      <c r="CK129" s="307" t="n"/>
      <c r="CL129" s="307" t="n"/>
      <c r="CM129" s="307" t="n"/>
      <c r="CN129" s="307" t="n"/>
      <c r="CO129" s="307" t="n"/>
      <c r="CP129" s="307" t="n"/>
      <c r="CQ129" s="307" t="n"/>
      <c r="CR129" s="279" t="inlineStr">
        <is>
          <t>0</t>
        </is>
      </c>
      <c r="CS129" s="280">
        <f>AVERAGE(Value(BY129),value(CR129))</f>
        <v/>
      </c>
      <c r="CT129" s="421">
        <f>(IF(OR(MediaScorecard!BH130="x", MediaScorecard!BI130="x",MediaScorecard!BJ130="x",MediaScorecard!BK130="x",MediaScorecard!BL130="x"),1, 2))</f>
        <v/>
      </c>
      <c r="CU129" s="308" t="n"/>
      <c r="CV129" s="308" t="n"/>
      <c r="CW129" s="308" t="n"/>
      <c r="CX129" s="309" t="n"/>
      <c r="CY129" s="308" t="n"/>
      <c r="CZ129" s="308" t="n"/>
      <c r="DA129" s="308" t="n"/>
    </row>
    <row r="130" ht="21" customHeight="1" s="590">
      <c r="A130" s="421" t="n"/>
      <c r="B130" s="270" t="n"/>
      <c r="C130" s="266" t="n"/>
      <c r="D130" s="267" t="inlineStr"/>
      <c r="E130" s="267" t="inlineStr"/>
      <c r="F130" s="268" t="inlineStr"/>
      <c r="G130" s="421" t="n"/>
      <c r="H130" s="269" t="n"/>
      <c r="I130" s="421" t="n"/>
      <c r="J130" s="421" t="n"/>
      <c r="K130" s="421" t="n"/>
      <c r="L130" s="421" t="n"/>
      <c r="M130" s="421" t="n"/>
      <c r="N130" s="421" t="n"/>
      <c r="O130" s="421" t="n"/>
      <c r="P130" s="421" t="n"/>
      <c r="Q130" s="421" t="n"/>
      <c r="R130" s="270" t="n"/>
      <c r="S130" s="421" t="n"/>
      <c r="T130" s="421" t="n"/>
      <c r="U130" s="421" t="n"/>
      <c r="V130" s="421" t="n"/>
      <c r="W130" s="421" t="n"/>
      <c r="X130" s="421" t="n"/>
      <c r="Y130" s="421" t="n"/>
      <c r="Z130" s="421" t="n"/>
      <c r="AA130" s="421" t="n"/>
      <c r="AB130" s="421" t="n"/>
      <c r="AC130" s="421" t="n"/>
      <c r="AD130" s="421" t="n"/>
      <c r="AE130" s="421" t="n"/>
      <c r="AF130" s="421" t="n"/>
      <c r="AG130" s="421" t="n"/>
      <c r="AH130" s="421" t="n"/>
      <c r="AI130" s="421" t="n"/>
      <c r="AJ130" s="297" t="n"/>
      <c r="AK130" s="297" t="n"/>
      <c r="AL130" s="284" t="n"/>
      <c r="AM130" s="297" t="n"/>
      <c r="AN130" s="285" t="n"/>
      <c r="AO130" s="297" t="n"/>
      <c r="AP130" s="297" t="n"/>
      <c r="AQ130" s="297" t="n"/>
      <c r="AR130" s="297" t="n"/>
      <c r="AS130" s="297" t="n"/>
      <c r="AT130" s="285" t="inlineStr">
        <is>
          <t>0</t>
        </is>
      </c>
      <c r="AU130" s="297" t="inlineStr">
        <is>
          <t>0</t>
        </is>
      </c>
      <c r="AV130" s="297" t="inlineStr">
        <is>
          <t>0</t>
        </is>
      </c>
      <c r="AW130" s="297" t="inlineStr">
        <is>
          <t>0</t>
        </is>
      </c>
      <c r="AX130" s="297" t="inlineStr">
        <is>
          <t>0</t>
        </is>
      </c>
      <c r="AY130" s="286" t="inlineStr">
        <is>
          <t>0</t>
        </is>
      </c>
      <c r="AZ130" s="286" t="inlineStr">
        <is>
          <t>0</t>
        </is>
      </c>
      <c r="BA130" s="287" t="inlineStr">
        <is>
          <t>0</t>
        </is>
      </c>
      <c r="BB130" s="286" t="inlineStr">
        <is>
          <t>0</t>
        </is>
      </c>
      <c r="BC130" s="286" t="inlineStr">
        <is>
          <t>0</t>
        </is>
      </c>
      <c r="BD130" s="286" t="inlineStr">
        <is>
          <t>0</t>
        </is>
      </c>
      <c r="BE130" s="286" t="inlineStr">
        <is>
          <t>0</t>
        </is>
      </c>
      <c r="BF130" s="286" t="inlineStr">
        <is>
          <t>0</t>
        </is>
      </c>
      <c r="BG130" s="286" t="inlineStr">
        <is>
          <t>0</t>
        </is>
      </c>
      <c r="BH130" s="297" t="inlineStr">
        <is>
          <t>0</t>
        </is>
      </c>
      <c r="BI130" s="297" t="inlineStr">
        <is>
          <t>0</t>
        </is>
      </c>
      <c r="BJ130" s="297" t="inlineStr">
        <is>
          <t>0</t>
        </is>
      </c>
      <c r="BK130" s="297" t="inlineStr">
        <is>
          <t>0</t>
        </is>
      </c>
      <c r="BL130" s="297" t="inlineStr">
        <is>
          <t>0</t>
        </is>
      </c>
      <c r="BM130" s="297" t="inlineStr">
        <is>
          <t>0</t>
        </is>
      </c>
      <c r="BN130" s="297" t="inlineStr">
        <is>
          <t>0</t>
        </is>
      </c>
      <c r="BO130" s="285" t="inlineStr">
        <is>
          <t>0</t>
        </is>
      </c>
      <c r="BP130" s="297" t="inlineStr">
        <is>
          <t>0</t>
        </is>
      </c>
      <c r="BQ130" s="297" t="inlineStr">
        <is>
          <t>0</t>
        </is>
      </c>
      <c r="BR130" s="297" t="inlineStr">
        <is>
          <t>0</t>
        </is>
      </c>
      <c r="BS130" s="297" t="inlineStr">
        <is>
          <t>0</t>
        </is>
      </c>
      <c r="BT130" s="297" t="inlineStr">
        <is>
          <t>0</t>
        </is>
      </c>
      <c r="BU130" s="297" t="inlineStr">
        <is>
          <t>0</t>
        </is>
      </c>
      <c r="BV130" s="297" t="inlineStr">
        <is>
          <t>0</t>
        </is>
      </c>
      <c r="BW130" s="288" t="inlineStr">
        <is>
          <t>0</t>
        </is>
      </c>
      <c r="BX130" s="276">
        <f>SUM(IF(COUNTIF(#REF!, "*1.*"), 2, 0), IF(COUNTIF(#REF!, "*2.*"), 2, 0), IF(COUNTIF(#REF!, "*3.*"), 2, 0), IF(COUNTIF(#REF!, "*4.*"), 2, 0), IF(COUNTIF(#REF!, "*5.*"), 2, 0), IF(COUNTIF(#REF!, "*6.*"), 2, 0))</f>
        <v/>
      </c>
      <c r="BY130" s="277">
        <f t="array" ref="BY130">SUM(VALUE(AT130),VALUE(AU130),VALUE(AV130),VALUE(AW130),VALUE(AX130),VALUE(AY130),VALUE(AZ130),VALUE(BB130),VALUE(BC130),VALUE(BD130),VALUE(BE130),VALUE(BF130),VALUE(BG130),VALUE(BH130),VALUE(BI130),VALUE(BJ130),VALUE(BK130),VALUE(BL130),VALUE(BM130),VALUE(BN130),VALUE(BO130),VALUE(BP130),VALUE(BQ130),VALUE(BR130),VALUE(BS130),VALUE(BT130),VALUE(BU130),VALUE(BV130),VALUE(BW130))</f>
        <v/>
      </c>
      <c r="BZ130" s="307" t="n"/>
      <c r="CA130" s="307" t="n"/>
      <c r="CB130" s="307" t="n"/>
      <c r="CC130" s="307" t="n"/>
      <c r="CD130" s="307" t="n"/>
      <c r="CE130" s="307" t="n"/>
      <c r="CF130" s="307" t="n"/>
      <c r="CG130" s="307" t="n"/>
      <c r="CH130" s="307" t="n"/>
      <c r="CI130" s="307" t="n"/>
      <c r="CJ130" s="307" t="n"/>
      <c r="CK130" s="307" t="n"/>
      <c r="CL130" s="307" t="n"/>
      <c r="CM130" s="307" t="n"/>
      <c r="CN130" s="307" t="n"/>
      <c r="CO130" s="307" t="n"/>
      <c r="CP130" s="307" t="n"/>
      <c r="CQ130" s="307" t="n"/>
      <c r="CR130" s="279" t="inlineStr">
        <is>
          <t>0</t>
        </is>
      </c>
      <c r="CS130" s="280">
        <f>AVERAGE(Value(BY130),value(CR130))</f>
        <v/>
      </c>
      <c r="CT130" s="421">
        <f>(IF(OR(MediaScorecard!BH131="x", MediaScorecard!BI131="x",MediaScorecard!BJ131="x",MediaScorecard!BK131="x",MediaScorecard!BL131="x"),1, 2))</f>
        <v/>
      </c>
      <c r="CU130" s="308" t="n"/>
      <c r="CV130" s="308" t="n"/>
      <c r="CW130" s="308" t="n"/>
      <c r="CX130" s="309" t="n"/>
      <c r="CY130" s="308" t="n"/>
      <c r="CZ130" s="308" t="n"/>
      <c r="DA130" s="308" t="n"/>
    </row>
    <row r="131" ht="21" customHeight="1" s="590">
      <c r="A131" s="421" t="n"/>
      <c r="B131" s="270" t="n"/>
      <c r="C131" s="266" t="n"/>
      <c r="D131" s="267" t="inlineStr"/>
      <c r="E131" s="267" t="inlineStr"/>
      <c r="F131" s="268" t="inlineStr"/>
      <c r="G131" s="421" t="n"/>
      <c r="H131" s="269" t="n"/>
      <c r="I131" s="421" t="n"/>
      <c r="J131" s="421" t="n"/>
      <c r="K131" s="421" t="n"/>
      <c r="L131" s="421" t="n"/>
      <c r="M131" s="421" t="n"/>
      <c r="N131" s="421" t="n"/>
      <c r="O131" s="421" t="n"/>
      <c r="P131" s="421" t="n"/>
      <c r="Q131" s="421" t="n"/>
      <c r="R131" s="270" t="n"/>
      <c r="S131" s="421" t="n"/>
      <c r="T131" s="421" t="n"/>
      <c r="U131" s="421" t="n"/>
      <c r="V131" s="421" t="n"/>
      <c r="W131" s="421" t="n"/>
      <c r="X131" s="421" t="n"/>
      <c r="Y131" s="421" t="n"/>
      <c r="Z131" s="421" t="n"/>
      <c r="AA131" s="421" t="n"/>
      <c r="AB131" s="421" t="n"/>
      <c r="AC131" s="421" t="n"/>
      <c r="AD131" s="421" t="n"/>
      <c r="AE131" s="421" t="n"/>
      <c r="AF131" s="421" t="n"/>
      <c r="AG131" s="421" t="n"/>
      <c r="AH131" s="421" t="n"/>
      <c r="AI131" s="421" t="n"/>
      <c r="AJ131" s="297" t="n"/>
      <c r="AK131" s="297" t="n"/>
      <c r="AL131" s="284" t="n"/>
      <c r="AM131" s="297" t="n"/>
      <c r="AN131" s="285" t="n"/>
      <c r="AO131" s="297" t="n"/>
      <c r="AP131" s="297" t="n"/>
      <c r="AQ131" s="297" t="n"/>
      <c r="AR131" s="297" t="n"/>
      <c r="AS131" s="297" t="n"/>
      <c r="AT131" s="285" t="inlineStr">
        <is>
          <t>0</t>
        </is>
      </c>
      <c r="AU131" s="297" t="inlineStr">
        <is>
          <t>0</t>
        </is>
      </c>
      <c r="AV131" s="297" t="inlineStr">
        <is>
          <t>0</t>
        </is>
      </c>
      <c r="AW131" s="297" t="inlineStr">
        <is>
          <t>0</t>
        </is>
      </c>
      <c r="AX131" s="297" t="inlineStr">
        <is>
          <t>0</t>
        </is>
      </c>
      <c r="AY131" s="286" t="inlineStr">
        <is>
          <t>0</t>
        </is>
      </c>
      <c r="AZ131" s="286" t="inlineStr">
        <is>
          <t>0</t>
        </is>
      </c>
      <c r="BA131" s="287" t="inlineStr">
        <is>
          <t>0</t>
        </is>
      </c>
      <c r="BB131" s="286" t="inlineStr">
        <is>
          <t>0</t>
        </is>
      </c>
      <c r="BC131" s="286" t="inlineStr">
        <is>
          <t>0</t>
        </is>
      </c>
      <c r="BD131" s="286" t="inlineStr">
        <is>
          <t>0</t>
        </is>
      </c>
      <c r="BE131" s="286" t="inlineStr">
        <is>
          <t>0</t>
        </is>
      </c>
      <c r="BF131" s="286" t="inlineStr">
        <is>
          <t>0</t>
        </is>
      </c>
      <c r="BG131" s="286" t="inlineStr">
        <is>
          <t>0</t>
        </is>
      </c>
      <c r="BH131" s="297" t="inlineStr">
        <is>
          <t>0</t>
        </is>
      </c>
      <c r="BI131" s="297" t="inlineStr">
        <is>
          <t>0</t>
        </is>
      </c>
      <c r="BJ131" s="297" t="inlineStr">
        <is>
          <t>0</t>
        </is>
      </c>
      <c r="BK131" s="297" t="inlineStr">
        <is>
          <t>0</t>
        </is>
      </c>
      <c r="BL131" s="297" t="inlineStr">
        <is>
          <t>0</t>
        </is>
      </c>
      <c r="BM131" s="297" t="inlineStr">
        <is>
          <t>0</t>
        </is>
      </c>
      <c r="BN131" s="297" t="inlineStr">
        <is>
          <t>0</t>
        </is>
      </c>
      <c r="BO131" s="285" t="inlineStr">
        <is>
          <t>0</t>
        </is>
      </c>
      <c r="BP131" s="297" t="inlineStr">
        <is>
          <t>0</t>
        </is>
      </c>
      <c r="BQ131" s="297" t="inlineStr">
        <is>
          <t>0</t>
        </is>
      </c>
      <c r="BR131" s="297" t="inlineStr">
        <is>
          <t>0</t>
        </is>
      </c>
      <c r="BS131" s="297" t="inlineStr">
        <is>
          <t>0</t>
        </is>
      </c>
      <c r="BT131" s="297" t="inlineStr">
        <is>
          <t>0</t>
        </is>
      </c>
      <c r="BU131" s="297" t="inlineStr">
        <is>
          <t>0</t>
        </is>
      </c>
      <c r="BV131" s="297" t="inlineStr">
        <is>
          <t>0</t>
        </is>
      </c>
      <c r="BW131" s="288" t="inlineStr">
        <is>
          <t>0</t>
        </is>
      </c>
      <c r="BX131" s="276">
        <f>SUM(IF(COUNTIF(#REF!, "*1.*"), 2, 0), IF(COUNTIF(#REF!, "*2.*"), 2, 0), IF(COUNTIF(#REF!, "*3.*"), 2, 0), IF(COUNTIF(#REF!, "*4.*"), 2, 0), IF(COUNTIF(#REF!, "*5.*"), 2, 0), IF(COUNTIF(#REF!, "*6.*"), 2, 0))</f>
        <v/>
      </c>
      <c r="BY131" s="277">
        <f t="array" ref="BY131">SUM(VALUE(AT131),VALUE(AU131),VALUE(AV131),VALUE(AW131),VALUE(AX131),VALUE(AY131),VALUE(AZ131),VALUE(BB131),VALUE(BC131),VALUE(BD131),VALUE(BE131),VALUE(BF131),VALUE(BG131),VALUE(BH131),VALUE(BI131),VALUE(BJ131),VALUE(BK131),VALUE(BL131),VALUE(BM131),VALUE(BN131),VALUE(BO131),VALUE(BP131),VALUE(BQ131),VALUE(BR131),VALUE(BS131),VALUE(BT131),VALUE(BU131),VALUE(BV131),VALUE(BW131))</f>
        <v/>
      </c>
      <c r="BZ131" s="307" t="n"/>
      <c r="CA131" s="307" t="n"/>
      <c r="CB131" s="307" t="n"/>
      <c r="CC131" s="307" t="n"/>
      <c r="CD131" s="307" t="n"/>
      <c r="CE131" s="307" t="n"/>
      <c r="CF131" s="307" t="n"/>
      <c r="CG131" s="307" t="n"/>
      <c r="CH131" s="307" t="n"/>
      <c r="CI131" s="307" t="n"/>
      <c r="CJ131" s="307" t="n"/>
      <c r="CK131" s="307" t="n"/>
      <c r="CL131" s="307" t="n"/>
      <c r="CM131" s="307" t="n"/>
      <c r="CN131" s="307" t="n"/>
      <c r="CO131" s="307" t="n"/>
      <c r="CP131" s="307" t="n"/>
      <c r="CQ131" s="307" t="n"/>
      <c r="CR131" s="279" t="inlineStr">
        <is>
          <t>0</t>
        </is>
      </c>
      <c r="CS131" s="280">
        <f>AVERAGE(Value(BY131),value(CR131))</f>
        <v/>
      </c>
      <c r="CT131" s="421">
        <f>(IF(OR(MediaScorecard!BH132="x", MediaScorecard!BI132="x",MediaScorecard!BJ132="x",MediaScorecard!BK132="x",MediaScorecard!BL132="x"),1, 2))</f>
        <v/>
      </c>
      <c r="CU131" s="308" t="n"/>
      <c r="CV131" s="308" t="n"/>
      <c r="CW131" s="308" t="n"/>
      <c r="CX131" s="309" t="n"/>
      <c r="CY131" s="308" t="n"/>
      <c r="CZ131" s="308" t="n"/>
      <c r="DA131" s="308" t="n"/>
    </row>
    <row r="132" ht="21" customHeight="1" s="590">
      <c r="A132" s="421" t="n"/>
      <c r="B132" s="270" t="n"/>
      <c r="C132" s="266" t="n"/>
      <c r="D132" s="267" t="inlineStr"/>
      <c r="E132" s="267" t="inlineStr"/>
      <c r="F132" s="268" t="inlineStr"/>
      <c r="G132" s="421" t="n"/>
      <c r="H132" s="269" t="n"/>
      <c r="I132" s="421" t="n"/>
      <c r="J132" s="421" t="n"/>
      <c r="K132" s="421" t="n"/>
      <c r="L132" s="421" t="n"/>
      <c r="M132" s="421" t="n"/>
      <c r="N132" s="421" t="n"/>
      <c r="O132" s="421" t="n"/>
      <c r="P132" s="421" t="n"/>
      <c r="Q132" s="421" t="n"/>
      <c r="R132" s="270" t="n"/>
      <c r="S132" s="421" t="n"/>
      <c r="T132" s="421" t="n"/>
      <c r="U132" s="421" t="n"/>
      <c r="V132" s="421" t="n"/>
      <c r="W132" s="421" t="n"/>
      <c r="X132" s="421" t="n"/>
      <c r="Y132" s="421" t="n"/>
      <c r="Z132" s="421" t="n"/>
      <c r="AA132" s="421" t="n"/>
      <c r="AB132" s="421" t="n"/>
      <c r="AC132" s="421" t="n"/>
      <c r="AD132" s="421" t="n"/>
      <c r="AE132" s="421" t="n"/>
      <c r="AF132" s="421" t="n"/>
      <c r="AG132" s="421" t="n"/>
      <c r="AH132" s="421" t="n"/>
      <c r="AI132" s="421" t="n"/>
      <c r="AJ132" s="297" t="n"/>
      <c r="AK132" s="297" t="n"/>
      <c r="AL132" s="284" t="n"/>
      <c r="AM132" s="297" t="n"/>
      <c r="AN132" s="285" t="n"/>
      <c r="AO132" s="297" t="n"/>
      <c r="AP132" s="297" t="n"/>
      <c r="AQ132" s="297" t="n"/>
      <c r="AR132" s="297" t="n"/>
      <c r="AS132" s="297" t="n"/>
      <c r="AT132" s="285" t="inlineStr">
        <is>
          <t>0</t>
        </is>
      </c>
      <c r="AU132" s="297" t="inlineStr">
        <is>
          <t>0</t>
        </is>
      </c>
      <c r="AV132" s="297" t="inlineStr">
        <is>
          <t>0</t>
        </is>
      </c>
      <c r="AW132" s="297" t="inlineStr">
        <is>
          <t>0</t>
        </is>
      </c>
      <c r="AX132" s="297" t="inlineStr">
        <is>
          <t>0</t>
        </is>
      </c>
      <c r="AY132" s="286" t="inlineStr">
        <is>
          <t>0</t>
        </is>
      </c>
      <c r="AZ132" s="286" t="inlineStr">
        <is>
          <t>0</t>
        </is>
      </c>
      <c r="BA132" s="287" t="inlineStr">
        <is>
          <t>0</t>
        </is>
      </c>
      <c r="BB132" s="286" t="inlineStr">
        <is>
          <t>0</t>
        </is>
      </c>
      <c r="BC132" s="286" t="inlineStr">
        <is>
          <t>0</t>
        </is>
      </c>
      <c r="BD132" s="286" t="inlineStr">
        <is>
          <t>0</t>
        </is>
      </c>
      <c r="BE132" s="286" t="inlineStr">
        <is>
          <t>0</t>
        </is>
      </c>
      <c r="BF132" s="286" t="inlineStr">
        <is>
          <t>0</t>
        </is>
      </c>
      <c r="BG132" s="286" t="inlineStr">
        <is>
          <t>0</t>
        </is>
      </c>
      <c r="BH132" s="297" t="inlineStr">
        <is>
          <t>0</t>
        </is>
      </c>
      <c r="BI132" s="297" t="inlineStr">
        <is>
          <t>0</t>
        </is>
      </c>
      <c r="BJ132" s="297" t="inlineStr">
        <is>
          <t>0</t>
        </is>
      </c>
      <c r="BK132" s="297" t="inlineStr">
        <is>
          <t>0</t>
        </is>
      </c>
      <c r="BL132" s="297" t="inlineStr">
        <is>
          <t>0</t>
        </is>
      </c>
      <c r="BM132" s="297" t="inlineStr">
        <is>
          <t>0</t>
        </is>
      </c>
      <c r="BN132" s="297" t="inlineStr">
        <is>
          <t>0</t>
        </is>
      </c>
      <c r="BO132" s="285" t="inlineStr">
        <is>
          <t>0</t>
        </is>
      </c>
      <c r="BP132" s="297" t="inlineStr">
        <is>
          <t>0</t>
        </is>
      </c>
      <c r="BQ132" s="297" t="inlineStr">
        <is>
          <t>0</t>
        </is>
      </c>
      <c r="BR132" s="297" t="inlineStr">
        <is>
          <t>0</t>
        </is>
      </c>
      <c r="BS132" s="297" t="inlineStr">
        <is>
          <t>0</t>
        </is>
      </c>
      <c r="BT132" s="297" t="inlineStr">
        <is>
          <t>0</t>
        </is>
      </c>
      <c r="BU132" s="297" t="inlineStr">
        <is>
          <t>0</t>
        </is>
      </c>
      <c r="BV132" s="297" t="inlineStr">
        <is>
          <t>0</t>
        </is>
      </c>
      <c r="BW132" s="288" t="inlineStr">
        <is>
          <t>0</t>
        </is>
      </c>
      <c r="BX132" s="276">
        <f>SUM(IF(COUNTIF(#REF!, "*1.*"), 2, 0), IF(COUNTIF(#REF!, "*2.*"), 2, 0), IF(COUNTIF(#REF!, "*3.*"), 2, 0), IF(COUNTIF(#REF!, "*4.*"), 2, 0), IF(COUNTIF(#REF!, "*5.*"), 2, 0), IF(COUNTIF(#REF!, "*6.*"), 2, 0))</f>
        <v/>
      </c>
      <c r="BY132" s="277">
        <f t="array" ref="BY132">SUM(VALUE(AT132),VALUE(AU132),VALUE(AV132),VALUE(AW132),VALUE(AX132),VALUE(AY132),VALUE(AZ132),VALUE(BB132),VALUE(BC132),VALUE(BD132),VALUE(BE132),VALUE(BF132),VALUE(BG132),VALUE(BH132),VALUE(BI132),VALUE(BJ132),VALUE(BK132),VALUE(BL132),VALUE(BM132),VALUE(BN132),VALUE(BO132),VALUE(BP132),VALUE(BQ132),VALUE(BR132),VALUE(BS132),VALUE(BT132),VALUE(BU132),VALUE(BV132),VALUE(BW132))</f>
        <v/>
      </c>
      <c r="BZ132" s="307" t="n"/>
      <c r="CA132" s="307" t="n"/>
      <c r="CB132" s="307" t="n"/>
      <c r="CC132" s="307" t="n"/>
      <c r="CD132" s="307" t="n"/>
      <c r="CE132" s="307" t="n"/>
      <c r="CF132" s="307" t="n"/>
      <c r="CG132" s="307" t="n"/>
      <c r="CH132" s="307" t="n"/>
      <c r="CI132" s="307" t="n"/>
      <c r="CJ132" s="307" t="n"/>
      <c r="CK132" s="307" t="n"/>
      <c r="CL132" s="307" t="n"/>
      <c r="CM132" s="307" t="n"/>
      <c r="CN132" s="307" t="n"/>
      <c r="CO132" s="307" t="n"/>
      <c r="CP132" s="307" t="n"/>
      <c r="CQ132" s="307" t="n"/>
      <c r="CR132" s="279" t="inlineStr">
        <is>
          <t>0</t>
        </is>
      </c>
      <c r="CS132" s="280">
        <f>AVERAGE(Value(BY132),value(CR132))</f>
        <v/>
      </c>
      <c r="CT132" s="421">
        <f>(IF(OR(MediaScorecard!BH133="x", MediaScorecard!BI133="x",MediaScorecard!BJ133="x",MediaScorecard!BK133="x",MediaScorecard!BL133="x"),1, 2))</f>
        <v/>
      </c>
      <c r="CU132" s="308" t="n"/>
      <c r="CV132" s="308" t="n"/>
      <c r="CW132" s="308" t="n"/>
      <c r="CX132" s="309" t="n"/>
      <c r="CY132" s="308" t="n"/>
      <c r="CZ132" s="308" t="n"/>
      <c r="DA132" s="308" t="n"/>
    </row>
    <row r="133" ht="21" customHeight="1" s="590">
      <c r="A133" s="421" t="n"/>
      <c r="B133" s="270" t="n"/>
      <c r="C133" s="266" t="n"/>
      <c r="D133" s="267" t="inlineStr"/>
      <c r="E133" s="267" t="inlineStr"/>
      <c r="F133" s="268" t="inlineStr"/>
      <c r="G133" s="421" t="n"/>
      <c r="H133" s="269" t="n"/>
      <c r="I133" s="421" t="n"/>
      <c r="J133" s="421" t="n"/>
      <c r="K133" s="421" t="n"/>
      <c r="L133" s="421" t="n"/>
      <c r="M133" s="421" t="n"/>
      <c r="N133" s="421" t="n"/>
      <c r="O133" s="421" t="n"/>
      <c r="P133" s="421" t="n"/>
      <c r="Q133" s="421" t="n"/>
      <c r="R133" s="270" t="n"/>
      <c r="S133" s="421" t="n"/>
      <c r="T133" s="421" t="n"/>
      <c r="U133" s="421" t="n"/>
      <c r="V133" s="421" t="n"/>
      <c r="W133" s="421" t="n"/>
      <c r="X133" s="421" t="n"/>
      <c r="Y133" s="421" t="n"/>
      <c r="Z133" s="421" t="n"/>
      <c r="AA133" s="421" t="n"/>
      <c r="AB133" s="421" t="n"/>
      <c r="AC133" s="421" t="n"/>
      <c r="AD133" s="421" t="n"/>
      <c r="AE133" s="421" t="n"/>
      <c r="AF133" s="421" t="n"/>
      <c r="AG133" s="421" t="n"/>
      <c r="AH133" s="421" t="n"/>
      <c r="AI133" s="421" t="n"/>
      <c r="AJ133" s="297" t="n"/>
      <c r="AK133" s="297" t="n"/>
      <c r="AL133" s="284" t="n"/>
      <c r="AM133" s="297" t="n"/>
      <c r="AN133" s="285" t="n"/>
      <c r="AO133" s="297" t="n"/>
      <c r="AP133" s="297" t="n"/>
      <c r="AQ133" s="297" t="n"/>
      <c r="AR133" s="297" t="n"/>
      <c r="AS133" s="297" t="n"/>
      <c r="AT133" s="285" t="inlineStr">
        <is>
          <t>0</t>
        </is>
      </c>
      <c r="AU133" s="297" t="inlineStr">
        <is>
          <t>0</t>
        </is>
      </c>
      <c r="AV133" s="297" t="inlineStr">
        <is>
          <t>0</t>
        </is>
      </c>
      <c r="AW133" s="297" t="inlineStr">
        <is>
          <t>0</t>
        </is>
      </c>
      <c r="AX133" s="297" t="inlineStr">
        <is>
          <t>0</t>
        </is>
      </c>
      <c r="AY133" s="286" t="inlineStr">
        <is>
          <t>0</t>
        </is>
      </c>
      <c r="AZ133" s="286" t="inlineStr">
        <is>
          <t>0</t>
        </is>
      </c>
      <c r="BA133" s="287" t="inlineStr">
        <is>
          <t>0</t>
        </is>
      </c>
      <c r="BB133" s="286" t="inlineStr">
        <is>
          <t>0</t>
        </is>
      </c>
      <c r="BC133" s="286" t="inlineStr">
        <is>
          <t>0</t>
        </is>
      </c>
      <c r="BD133" s="286" t="inlineStr">
        <is>
          <t>0</t>
        </is>
      </c>
      <c r="BE133" s="286" t="inlineStr">
        <is>
          <t>0</t>
        </is>
      </c>
      <c r="BF133" s="286" t="inlineStr">
        <is>
          <t>0</t>
        </is>
      </c>
      <c r="BG133" s="286" t="inlineStr">
        <is>
          <t>0</t>
        </is>
      </c>
      <c r="BH133" s="297" t="inlineStr">
        <is>
          <t>0</t>
        </is>
      </c>
      <c r="BI133" s="297" t="inlineStr">
        <is>
          <t>0</t>
        </is>
      </c>
      <c r="BJ133" s="297" t="inlineStr">
        <is>
          <t>0</t>
        </is>
      </c>
      <c r="BK133" s="297" t="inlineStr">
        <is>
          <t>0</t>
        </is>
      </c>
      <c r="BL133" s="297" t="inlineStr">
        <is>
          <t>0</t>
        </is>
      </c>
      <c r="BM133" s="297" t="inlineStr">
        <is>
          <t>0</t>
        </is>
      </c>
      <c r="BN133" s="297" t="inlineStr">
        <is>
          <t>0</t>
        </is>
      </c>
      <c r="BO133" s="285" t="inlineStr">
        <is>
          <t>0</t>
        </is>
      </c>
      <c r="BP133" s="297" t="inlineStr">
        <is>
          <t>0</t>
        </is>
      </c>
      <c r="BQ133" s="297" t="inlineStr">
        <is>
          <t>0</t>
        </is>
      </c>
      <c r="BR133" s="297" t="inlineStr">
        <is>
          <t>0</t>
        </is>
      </c>
      <c r="BS133" s="297" t="inlineStr">
        <is>
          <t>0</t>
        </is>
      </c>
      <c r="BT133" s="297" t="inlineStr">
        <is>
          <t>0</t>
        </is>
      </c>
      <c r="BU133" s="297" t="inlineStr">
        <is>
          <t>0</t>
        </is>
      </c>
      <c r="BV133" s="297" t="inlineStr">
        <is>
          <t>0</t>
        </is>
      </c>
      <c r="BW133" s="288" t="inlineStr">
        <is>
          <t>0</t>
        </is>
      </c>
      <c r="BX133" s="276">
        <f>SUM(IF(COUNTIF(#REF!, "*1.*"), 2, 0), IF(COUNTIF(#REF!, "*2.*"), 2, 0), IF(COUNTIF(#REF!, "*3.*"), 2, 0), IF(COUNTIF(#REF!, "*4.*"), 2, 0), IF(COUNTIF(#REF!, "*5.*"), 2, 0), IF(COUNTIF(#REF!, "*6.*"), 2, 0))</f>
        <v/>
      </c>
      <c r="BY133" s="277">
        <f t="array" ref="BY133">SUM(VALUE(AT133),VALUE(AU133),VALUE(AV133),VALUE(AW133),VALUE(AX133),VALUE(AY133),VALUE(AZ133),VALUE(BB133),VALUE(BC133),VALUE(BD133),VALUE(BE133),VALUE(BF133),VALUE(BG133),VALUE(BH133),VALUE(BI133),VALUE(BJ133),VALUE(BK133),VALUE(BL133),VALUE(BM133),VALUE(BN133),VALUE(BO133),VALUE(BP133),VALUE(BQ133),VALUE(BR133),VALUE(BS133),VALUE(BT133),VALUE(BU133),VALUE(BV133),VALUE(BW133))</f>
        <v/>
      </c>
      <c r="BZ133" s="307" t="n"/>
      <c r="CA133" s="307" t="n"/>
      <c r="CB133" s="307" t="n"/>
      <c r="CC133" s="307" t="n"/>
      <c r="CD133" s="307" t="n"/>
      <c r="CE133" s="307" t="n"/>
      <c r="CF133" s="307" t="n"/>
      <c r="CG133" s="307" t="n"/>
      <c r="CH133" s="307" t="n"/>
      <c r="CI133" s="307" t="n"/>
      <c r="CJ133" s="307" t="n"/>
      <c r="CK133" s="307" t="n"/>
      <c r="CL133" s="307" t="n"/>
      <c r="CM133" s="307" t="n"/>
      <c r="CN133" s="307" t="n"/>
      <c r="CO133" s="307" t="n"/>
      <c r="CP133" s="307" t="n"/>
      <c r="CQ133" s="307" t="n"/>
      <c r="CR133" s="279" t="inlineStr">
        <is>
          <t>0</t>
        </is>
      </c>
      <c r="CS133" s="280">
        <f>AVERAGE(Value(BY133),value(CR133))</f>
        <v/>
      </c>
      <c r="CT133" s="421">
        <f>(IF(OR(MediaScorecard!BH134="x", MediaScorecard!BI134="x",MediaScorecard!BJ134="x",MediaScorecard!BK134="x",MediaScorecard!BL134="x"),1, 2))</f>
        <v/>
      </c>
      <c r="CU133" s="308" t="n"/>
      <c r="CV133" s="308" t="n"/>
      <c r="CW133" s="308" t="n"/>
      <c r="CX133" s="309" t="n"/>
      <c r="CY133" s="308" t="n"/>
      <c r="CZ133" s="308" t="n"/>
      <c r="DA133" s="308" t="n"/>
    </row>
    <row r="134" ht="21" customHeight="1" s="590">
      <c r="A134" s="421" t="n"/>
      <c r="B134" s="270" t="n"/>
      <c r="C134" s="266" t="n"/>
      <c r="D134" s="267" t="inlineStr"/>
      <c r="E134" s="267" t="inlineStr"/>
      <c r="F134" s="268" t="inlineStr"/>
      <c r="G134" s="421" t="n"/>
      <c r="H134" s="269" t="n"/>
      <c r="I134" s="421" t="n"/>
      <c r="J134" s="421" t="n"/>
      <c r="K134" s="421" t="n"/>
      <c r="L134" s="421" t="n"/>
      <c r="M134" s="421" t="n"/>
      <c r="N134" s="421" t="n"/>
      <c r="O134" s="421" t="n"/>
      <c r="P134" s="421" t="n"/>
      <c r="Q134" s="421" t="n"/>
      <c r="R134" s="270" t="n"/>
      <c r="S134" s="421" t="n"/>
      <c r="T134" s="421" t="n"/>
      <c r="U134" s="421" t="n"/>
      <c r="V134" s="421" t="n"/>
      <c r="W134" s="421" t="n"/>
      <c r="X134" s="421" t="n"/>
      <c r="Y134" s="421" t="n"/>
      <c r="Z134" s="421" t="n"/>
      <c r="AA134" s="421" t="n"/>
      <c r="AB134" s="421" t="n"/>
      <c r="AC134" s="421" t="n"/>
      <c r="AD134" s="421" t="n"/>
      <c r="AE134" s="421" t="n"/>
      <c r="AF134" s="421" t="n"/>
      <c r="AG134" s="421" t="n"/>
      <c r="AH134" s="421" t="n"/>
      <c r="AI134" s="421" t="n"/>
      <c r="AJ134" s="297" t="n"/>
      <c r="AK134" s="297" t="n"/>
      <c r="AL134" s="284" t="n"/>
      <c r="AM134" s="297" t="n"/>
      <c r="AN134" s="285" t="n"/>
      <c r="AO134" s="297" t="n"/>
      <c r="AP134" s="297" t="n"/>
      <c r="AQ134" s="297" t="n"/>
      <c r="AR134" s="297" t="n"/>
      <c r="AS134" s="297" t="n"/>
      <c r="AT134" s="285" t="inlineStr">
        <is>
          <t>0</t>
        </is>
      </c>
      <c r="AU134" s="297" t="inlineStr">
        <is>
          <t>0</t>
        </is>
      </c>
      <c r="AV134" s="297" t="inlineStr">
        <is>
          <t>0</t>
        </is>
      </c>
      <c r="AW134" s="297" t="inlineStr">
        <is>
          <t>0</t>
        </is>
      </c>
      <c r="AX134" s="297" t="inlineStr">
        <is>
          <t>0</t>
        </is>
      </c>
      <c r="AY134" s="286" t="inlineStr">
        <is>
          <t>0</t>
        </is>
      </c>
      <c r="AZ134" s="286" t="inlineStr">
        <is>
          <t>0</t>
        </is>
      </c>
      <c r="BA134" s="287" t="inlineStr">
        <is>
          <t>0</t>
        </is>
      </c>
      <c r="BB134" s="286" t="inlineStr">
        <is>
          <t>0</t>
        </is>
      </c>
      <c r="BC134" s="286" t="inlineStr">
        <is>
          <t>0</t>
        </is>
      </c>
      <c r="BD134" s="286" t="inlineStr">
        <is>
          <t>0</t>
        </is>
      </c>
      <c r="BE134" s="286" t="inlineStr">
        <is>
          <t>0</t>
        </is>
      </c>
      <c r="BF134" s="286" t="inlineStr">
        <is>
          <t>0</t>
        </is>
      </c>
      <c r="BG134" s="286" t="inlineStr">
        <is>
          <t>0</t>
        </is>
      </c>
      <c r="BH134" s="297" t="inlineStr">
        <is>
          <t>0</t>
        </is>
      </c>
      <c r="BI134" s="297" t="inlineStr">
        <is>
          <t>0</t>
        </is>
      </c>
      <c r="BJ134" s="297" t="inlineStr">
        <is>
          <t>0</t>
        </is>
      </c>
      <c r="BK134" s="297" t="inlineStr">
        <is>
          <t>0</t>
        </is>
      </c>
      <c r="BL134" s="297" t="inlineStr">
        <is>
          <t>0</t>
        </is>
      </c>
      <c r="BM134" s="297" t="inlineStr">
        <is>
          <t>0</t>
        </is>
      </c>
      <c r="BN134" s="297" t="inlineStr">
        <is>
          <t>0</t>
        </is>
      </c>
      <c r="BO134" s="285" t="inlineStr">
        <is>
          <t>0</t>
        </is>
      </c>
      <c r="BP134" s="297" t="inlineStr">
        <is>
          <t>0</t>
        </is>
      </c>
      <c r="BQ134" s="297" t="inlineStr">
        <is>
          <t>0</t>
        </is>
      </c>
      <c r="BR134" s="297" t="inlineStr">
        <is>
          <t>0</t>
        </is>
      </c>
      <c r="BS134" s="297" t="inlineStr">
        <is>
          <t>0</t>
        </is>
      </c>
      <c r="BT134" s="297" t="inlineStr">
        <is>
          <t>0</t>
        </is>
      </c>
      <c r="BU134" s="297" t="inlineStr">
        <is>
          <t>0</t>
        </is>
      </c>
      <c r="BV134" s="297" t="inlineStr">
        <is>
          <t>0</t>
        </is>
      </c>
      <c r="BW134" s="288" t="inlineStr">
        <is>
          <t>0</t>
        </is>
      </c>
      <c r="BX134" s="276">
        <f>SUM(IF(COUNTIF(#REF!, "*1.*"), 2, 0), IF(COUNTIF(#REF!, "*2.*"), 2, 0), IF(COUNTIF(#REF!, "*3.*"), 2, 0), IF(COUNTIF(#REF!, "*4.*"), 2, 0), IF(COUNTIF(#REF!, "*5.*"), 2, 0), IF(COUNTIF(#REF!, "*6.*"), 2, 0))</f>
        <v/>
      </c>
      <c r="BY134" s="277">
        <f t="array" ref="BY134">SUM(VALUE(AT134),VALUE(AU134),VALUE(AV134),VALUE(AW134),VALUE(AX134),VALUE(AY134),VALUE(AZ134),VALUE(BB134),VALUE(BC134),VALUE(BD134),VALUE(BE134),VALUE(BF134),VALUE(BG134),VALUE(BH134),VALUE(BI134),VALUE(BJ134),VALUE(BK134),VALUE(BL134),VALUE(BM134),VALUE(BN134),VALUE(BO134),VALUE(BP134),VALUE(BQ134),VALUE(BR134),VALUE(BS134),VALUE(BT134),VALUE(BU134),VALUE(BV134),VALUE(BW134))</f>
        <v/>
      </c>
      <c r="BZ134" s="307" t="n"/>
      <c r="CA134" s="307" t="n"/>
      <c r="CB134" s="307" t="n"/>
      <c r="CC134" s="307" t="n"/>
      <c r="CD134" s="307" t="n"/>
      <c r="CE134" s="307" t="n"/>
      <c r="CF134" s="307" t="n"/>
      <c r="CG134" s="307" t="n"/>
      <c r="CH134" s="307" t="n"/>
      <c r="CI134" s="307" t="n"/>
      <c r="CJ134" s="307" t="n"/>
      <c r="CK134" s="307" t="n"/>
      <c r="CL134" s="307" t="n"/>
      <c r="CM134" s="307" t="n"/>
      <c r="CN134" s="307" t="n"/>
      <c r="CO134" s="307" t="n"/>
      <c r="CP134" s="307" t="n"/>
      <c r="CQ134" s="307" t="n"/>
      <c r="CR134" s="279" t="inlineStr">
        <is>
          <t>0</t>
        </is>
      </c>
      <c r="CS134" s="280">
        <f>AVERAGE(Value(BY134),value(CR134))</f>
        <v/>
      </c>
      <c r="CT134" s="421">
        <f>(IF(OR(MediaScorecard!BH135="x", MediaScorecard!BI135="x",MediaScorecard!BJ135="x",MediaScorecard!BK135="x",MediaScorecard!BL135="x"),1, 2))</f>
        <v/>
      </c>
      <c r="CU134" s="308" t="n"/>
      <c r="CV134" s="308" t="n"/>
      <c r="CW134" s="308" t="n"/>
      <c r="CX134" s="309" t="n"/>
      <c r="CY134" s="308" t="n"/>
      <c r="CZ134" s="308" t="n"/>
      <c r="DA134" s="308" t="n"/>
    </row>
    <row r="135" ht="21" customHeight="1" s="590">
      <c r="A135" s="421" t="n"/>
      <c r="B135" s="270" t="n"/>
      <c r="C135" s="266" t="n"/>
      <c r="D135" s="267" t="inlineStr"/>
      <c r="E135" s="267" t="inlineStr"/>
      <c r="F135" s="268" t="inlineStr"/>
      <c r="G135" s="421" t="n"/>
      <c r="H135" s="269" t="n"/>
      <c r="I135" s="421" t="n"/>
      <c r="J135" s="421" t="n"/>
      <c r="K135" s="421" t="n"/>
      <c r="L135" s="421" t="n"/>
      <c r="M135" s="421" t="n"/>
      <c r="N135" s="421" t="n"/>
      <c r="O135" s="421" t="n"/>
      <c r="P135" s="421" t="n"/>
      <c r="Q135" s="421" t="n"/>
      <c r="R135" s="270" t="n"/>
      <c r="S135" s="421" t="n"/>
      <c r="T135" s="421" t="n"/>
      <c r="U135" s="421" t="n"/>
      <c r="V135" s="421" t="n"/>
      <c r="W135" s="421" t="n"/>
      <c r="X135" s="421" t="n"/>
      <c r="Y135" s="421" t="n"/>
      <c r="Z135" s="421" t="n"/>
      <c r="AA135" s="421" t="n"/>
      <c r="AB135" s="421" t="n"/>
      <c r="AC135" s="421" t="n"/>
      <c r="AD135" s="421" t="n"/>
      <c r="AE135" s="421" t="n"/>
      <c r="AF135" s="421" t="n"/>
      <c r="AG135" s="421" t="n"/>
      <c r="AH135" s="421" t="n"/>
      <c r="AI135" s="421" t="n"/>
      <c r="AJ135" s="297" t="n"/>
      <c r="AK135" s="297" t="n"/>
      <c r="AL135" s="284" t="n"/>
      <c r="AM135" s="297" t="n"/>
      <c r="AN135" s="285" t="n"/>
      <c r="AO135" s="297" t="n"/>
      <c r="AP135" s="297" t="n"/>
      <c r="AQ135" s="297" t="n"/>
      <c r="AR135" s="297" t="n"/>
      <c r="AS135" s="297" t="n"/>
      <c r="AT135" s="285" t="inlineStr">
        <is>
          <t>0</t>
        </is>
      </c>
      <c r="AU135" s="297" t="inlineStr">
        <is>
          <t>0</t>
        </is>
      </c>
      <c r="AV135" s="297" t="inlineStr">
        <is>
          <t>0</t>
        </is>
      </c>
      <c r="AW135" s="297" t="inlineStr">
        <is>
          <t>0</t>
        </is>
      </c>
      <c r="AX135" s="297" t="inlineStr">
        <is>
          <t>0</t>
        </is>
      </c>
      <c r="AY135" s="286" t="inlineStr">
        <is>
          <t>0</t>
        </is>
      </c>
      <c r="AZ135" s="286" t="inlineStr">
        <is>
          <t>0</t>
        </is>
      </c>
      <c r="BA135" s="287" t="inlineStr">
        <is>
          <t>0</t>
        </is>
      </c>
      <c r="BB135" s="286" t="inlineStr">
        <is>
          <t>0</t>
        </is>
      </c>
      <c r="BC135" s="286" t="inlineStr">
        <is>
          <t>0</t>
        </is>
      </c>
      <c r="BD135" s="286" t="inlineStr">
        <is>
          <t>0</t>
        </is>
      </c>
      <c r="BE135" s="286" t="inlineStr">
        <is>
          <t>0</t>
        </is>
      </c>
      <c r="BF135" s="286" t="inlineStr">
        <is>
          <t>0</t>
        </is>
      </c>
      <c r="BG135" s="286" t="inlineStr">
        <is>
          <t>0</t>
        </is>
      </c>
      <c r="BH135" s="297" t="inlineStr">
        <is>
          <t>0</t>
        </is>
      </c>
      <c r="BI135" s="297" t="inlineStr">
        <is>
          <t>0</t>
        </is>
      </c>
      <c r="BJ135" s="297" t="inlineStr">
        <is>
          <t>0</t>
        </is>
      </c>
      <c r="BK135" s="297" t="inlineStr">
        <is>
          <t>0</t>
        </is>
      </c>
      <c r="BL135" s="297" t="inlineStr">
        <is>
          <t>0</t>
        </is>
      </c>
      <c r="BM135" s="297" t="inlineStr">
        <is>
          <t>0</t>
        </is>
      </c>
      <c r="BN135" s="297" t="inlineStr">
        <is>
          <t>0</t>
        </is>
      </c>
      <c r="BO135" s="285" t="inlineStr">
        <is>
          <t>0</t>
        </is>
      </c>
      <c r="BP135" s="297" t="inlineStr">
        <is>
          <t>0</t>
        </is>
      </c>
      <c r="BQ135" s="297" t="inlineStr">
        <is>
          <t>0</t>
        </is>
      </c>
      <c r="BR135" s="297" t="inlineStr">
        <is>
          <t>0</t>
        </is>
      </c>
      <c r="BS135" s="297" t="inlineStr">
        <is>
          <t>0</t>
        </is>
      </c>
      <c r="BT135" s="297" t="inlineStr">
        <is>
          <t>0</t>
        </is>
      </c>
      <c r="BU135" s="297" t="inlineStr">
        <is>
          <t>0</t>
        </is>
      </c>
      <c r="BV135" s="297" t="inlineStr">
        <is>
          <t>0</t>
        </is>
      </c>
      <c r="BW135" s="288" t="inlineStr">
        <is>
          <t>0</t>
        </is>
      </c>
      <c r="BX135" s="276">
        <f>SUM(IF(COUNTIF(#REF!, "*1.*"), 2, 0), IF(COUNTIF(#REF!, "*2.*"), 2, 0), IF(COUNTIF(#REF!, "*3.*"), 2, 0), IF(COUNTIF(#REF!, "*4.*"), 2, 0), IF(COUNTIF(#REF!, "*5.*"), 2, 0), IF(COUNTIF(#REF!, "*6.*"), 2, 0))</f>
        <v/>
      </c>
      <c r="BY135" s="277">
        <f t="array" ref="BY135">SUM(VALUE(AT135),VALUE(AU135),VALUE(AV135),VALUE(AW135),VALUE(AX135),VALUE(AY135),VALUE(AZ135),VALUE(BB135),VALUE(BC135),VALUE(BD135),VALUE(BE135),VALUE(BF135),VALUE(BG135),VALUE(BH135),VALUE(BI135),VALUE(BJ135),VALUE(BK135),VALUE(BL135),VALUE(BM135),VALUE(BN135),VALUE(BO135),VALUE(BP135),VALUE(BQ135),VALUE(BR135),VALUE(BS135),VALUE(BT135),VALUE(BU135),VALUE(BV135),VALUE(BW135))</f>
        <v/>
      </c>
      <c r="BZ135" s="307" t="n"/>
      <c r="CA135" s="307" t="n"/>
      <c r="CB135" s="307" t="n"/>
      <c r="CC135" s="307" t="n"/>
      <c r="CD135" s="307" t="n"/>
      <c r="CE135" s="307" t="n"/>
      <c r="CF135" s="307" t="n"/>
      <c r="CG135" s="307" t="n"/>
      <c r="CH135" s="307" t="n"/>
      <c r="CI135" s="307" t="n"/>
      <c r="CJ135" s="307" t="n"/>
      <c r="CK135" s="307" t="n"/>
      <c r="CL135" s="307" t="n"/>
      <c r="CM135" s="307" t="n"/>
      <c r="CN135" s="307" t="n"/>
      <c r="CO135" s="307" t="n"/>
      <c r="CP135" s="307" t="n"/>
      <c r="CQ135" s="307" t="n"/>
      <c r="CR135" s="279" t="inlineStr">
        <is>
          <t>0</t>
        </is>
      </c>
      <c r="CS135" s="280">
        <f>AVERAGE(Value(BY135),value(CR135))</f>
        <v/>
      </c>
      <c r="CT135" s="421">
        <f>(IF(OR(MediaScorecard!BH136="x", MediaScorecard!BI136="x",MediaScorecard!BJ136="x",MediaScorecard!BK136="x",MediaScorecard!BL136="x"),1, 2))</f>
        <v/>
      </c>
      <c r="CU135" s="308" t="n"/>
      <c r="CV135" s="308" t="n"/>
      <c r="CW135" s="308" t="n"/>
      <c r="CX135" s="309" t="n"/>
      <c r="CY135" s="308" t="n"/>
      <c r="CZ135" s="308" t="n"/>
      <c r="DA135" s="308" t="n"/>
    </row>
    <row r="136" ht="21" customHeight="1" s="590">
      <c r="A136" s="421" t="n"/>
      <c r="B136" s="270" t="n"/>
      <c r="C136" s="266" t="n"/>
      <c r="D136" s="267" t="inlineStr"/>
      <c r="E136" s="267" t="inlineStr"/>
      <c r="F136" s="268" t="inlineStr"/>
      <c r="G136" s="421" t="n"/>
      <c r="H136" s="269" t="n"/>
      <c r="I136" s="421" t="n"/>
      <c r="J136" s="421" t="n"/>
      <c r="K136" s="421" t="n"/>
      <c r="L136" s="421" t="n"/>
      <c r="M136" s="421" t="n"/>
      <c r="N136" s="421" t="n"/>
      <c r="O136" s="421" t="n"/>
      <c r="P136" s="421" t="n"/>
      <c r="Q136" s="421" t="n"/>
      <c r="R136" s="270" t="n"/>
      <c r="S136" s="421" t="n"/>
      <c r="T136" s="421" t="n"/>
      <c r="U136" s="421" t="n"/>
      <c r="V136" s="421" t="n"/>
      <c r="W136" s="421" t="n"/>
      <c r="X136" s="421" t="n"/>
      <c r="Y136" s="421" t="n"/>
      <c r="Z136" s="421" t="n"/>
      <c r="AA136" s="421" t="n"/>
      <c r="AB136" s="421" t="n"/>
      <c r="AC136" s="421" t="n"/>
      <c r="AD136" s="421" t="n"/>
      <c r="AE136" s="421" t="n"/>
      <c r="AF136" s="421" t="n"/>
      <c r="AG136" s="421" t="n"/>
      <c r="AH136" s="421" t="n"/>
      <c r="AI136" s="421" t="n"/>
      <c r="AJ136" s="297" t="n"/>
      <c r="AK136" s="297" t="n"/>
      <c r="AL136" s="284" t="n"/>
      <c r="AM136" s="297" t="n"/>
      <c r="AN136" s="285" t="n"/>
      <c r="AO136" s="297" t="n"/>
      <c r="AP136" s="297" t="n"/>
      <c r="AQ136" s="297" t="n"/>
      <c r="AR136" s="297" t="n"/>
      <c r="AS136" s="297" t="n"/>
      <c r="AT136" s="285" t="inlineStr">
        <is>
          <t>0</t>
        </is>
      </c>
      <c r="AU136" s="297" t="inlineStr">
        <is>
          <t>0</t>
        </is>
      </c>
      <c r="AV136" s="297" t="inlineStr">
        <is>
          <t>0</t>
        </is>
      </c>
      <c r="AW136" s="297" t="inlineStr">
        <is>
          <t>0</t>
        </is>
      </c>
      <c r="AX136" s="297" t="inlineStr">
        <is>
          <t>0</t>
        </is>
      </c>
      <c r="AY136" s="286" t="inlineStr">
        <is>
          <t>0</t>
        </is>
      </c>
      <c r="AZ136" s="286" t="inlineStr">
        <is>
          <t>0</t>
        </is>
      </c>
      <c r="BA136" s="287" t="inlineStr">
        <is>
          <t>0</t>
        </is>
      </c>
      <c r="BB136" s="286" t="inlineStr">
        <is>
          <t>0</t>
        </is>
      </c>
      <c r="BC136" s="286" t="inlineStr">
        <is>
          <t>0</t>
        </is>
      </c>
      <c r="BD136" s="286" t="inlineStr">
        <is>
          <t>0</t>
        </is>
      </c>
      <c r="BE136" s="286" t="inlineStr">
        <is>
          <t>0</t>
        </is>
      </c>
      <c r="BF136" s="286" t="inlineStr">
        <is>
          <t>0</t>
        </is>
      </c>
      <c r="BG136" s="286" t="inlineStr">
        <is>
          <t>0</t>
        </is>
      </c>
      <c r="BH136" s="297" t="inlineStr">
        <is>
          <t>0</t>
        </is>
      </c>
      <c r="BI136" s="297" t="inlineStr">
        <is>
          <t>0</t>
        </is>
      </c>
      <c r="BJ136" s="297" t="inlineStr">
        <is>
          <t>0</t>
        </is>
      </c>
      <c r="BK136" s="297" t="inlineStr">
        <is>
          <t>0</t>
        </is>
      </c>
      <c r="BL136" s="297" t="inlineStr">
        <is>
          <t>0</t>
        </is>
      </c>
      <c r="BM136" s="297" t="inlineStr">
        <is>
          <t>0</t>
        </is>
      </c>
      <c r="BN136" s="297" t="inlineStr">
        <is>
          <t>0</t>
        </is>
      </c>
      <c r="BO136" s="285" t="inlineStr">
        <is>
          <t>0</t>
        </is>
      </c>
      <c r="BP136" s="297" t="inlineStr">
        <is>
          <t>0</t>
        </is>
      </c>
      <c r="BQ136" s="297" t="inlineStr">
        <is>
          <t>0</t>
        </is>
      </c>
      <c r="BR136" s="297" t="inlineStr">
        <is>
          <t>0</t>
        </is>
      </c>
      <c r="BS136" s="297" t="inlineStr">
        <is>
          <t>0</t>
        </is>
      </c>
      <c r="BT136" s="297" t="inlineStr">
        <is>
          <t>0</t>
        </is>
      </c>
      <c r="BU136" s="297" t="inlineStr">
        <is>
          <t>0</t>
        </is>
      </c>
      <c r="BV136" s="297" t="inlineStr">
        <is>
          <t>0</t>
        </is>
      </c>
      <c r="BW136" s="288" t="inlineStr">
        <is>
          <t>0</t>
        </is>
      </c>
      <c r="BX136" s="276">
        <f>SUM(IF(COUNTIF(#REF!, "*1.*"), 2, 0), IF(COUNTIF(#REF!, "*2.*"), 2, 0), IF(COUNTIF(#REF!, "*3.*"), 2, 0), IF(COUNTIF(#REF!, "*4.*"), 2, 0), IF(COUNTIF(#REF!, "*5.*"), 2, 0), IF(COUNTIF(#REF!, "*6.*"), 2, 0))</f>
        <v/>
      </c>
      <c r="BY136" s="277">
        <f t="array" ref="BY136">SUM(VALUE(AT136),VALUE(AU136),VALUE(AV136),VALUE(AW136),VALUE(AX136),VALUE(AY136),VALUE(AZ136),VALUE(BB136),VALUE(BC136),VALUE(BD136),VALUE(BE136),VALUE(BF136),VALUE(BG136),VALUE(BH136),VALUE(BI136),VALUE(BJ136),VALUE(BK136),VALUE(BL136),VALUE(BM136),VALUE(BN136),VALUE(BO136),VALUE(BP136),VALUE(BQ136),VALUE(BR136),VALUE(BS136),VALUE(BT136),VALUE(BU136),VALUE(BV136),VALUE(BW136))</f>
        <v/>
      </c>
      <c r="BZ136" s="307" t="n"/>
      <c r="CA136" s="307" t="n"/>
      <c r="CB136" s="307" t="n"/>
      <c r="CC136" s="307" t="n"/>
      <c r="CD136" s="307" t="n"/>
      <c r="CE136" s="307" t="n"/>
      <c r="CF136" s="307" t="n"/>
      <c r="CG136" s="307" t="n"/>
      <c r="CH136" s="307" t="n"/>
      <c r="CI136" s="307" t="n"/>
      <c r="CJ136" s="307" t="n"/>
      <c r="CK136" s="307" t="n"/>
      <c r="CL136" s="307" t="n"/>
      <c r="CM136" s="307" t="n"/>
      <c r="CN136" s="307" t="n"/>
      <c r="CO136" s="307" t="n"/>
      <c r="CP136" s="307" t="n"/>
      <c r="CQ136" s="307" t="n"/>
      <c r="CR136" s="279" t="inlineStr">
        <is>
          <t>0</t>
        </is>
      </c>
      <c r="CS136" s="280">
        <f>AVERAGE(Value(BY136),value(CR136))</f>
        <v/>
      </c>
      <c r="CT136" s="421">
        <f>(IF(OR(MediaScorecard!BH137="x", MediaScorecard!BI137="x",MediaScorecard!BJ137="x",MediaScorecard!BK137="x",MediaScorecard!BL137="x"),1, 2))</f>
        <v/>
      </c>
      <c r="CU136" s="308" t="n"/>
      <c r="CV136" s="308" t="n"/>
      <c r="CW136" s="308" t="n"/>
      <c r="CX136" s="309" t="n"/>
      <c r="CY136" s="308" t="n"/>
      <c r="CZ136" s="308" t="n"/>
      <c r="DA136" s="308" t="n"/>
    </row>
    <row r="137" ht="21" customHeight="1" s="590">
      <c r="A137" s="421" t="n"/>
      <c r="B137" s="270" t="n"/>
      <c r="C137" s="266" t="n"/>
      <c r="D137" s="267" t="inlineStr"/>
      <c r="E137" s="267" t="inlineStr"/>
      <c r="F137" s="268" t="inlineStr"/>
      <c r="G137" s="421" t="n"/>
      <c r="H137" s="269" t="n"/>
      <c r="I137" s="421" t="n"/>
      <c r="J137" s="421" t="n"/>
      <c r="K137" s="421" t="n"/>
      <c r="L137" s="421" t="n"/>
      <c r="M137" s="421" t="n"/>
      <c r="N137" s="421" t="n"/>
      <c r="O137" s="421" t="n"/>
      <c r="P137" s="421" t="n"/>
      <c r="Q137" s="421" t="n"/>
      <c r="R137" s="270" t="n"/>
      <c r="S137" s="421" t="n"/>
      <c r="T137" s="421" t="n"/>
      <c r="U137" s="421" t="n"/>
      <c r="V137" s="421" t="n"/>
      <c r="W137" s="421" t="n"/>
      <c r="X137" s="421" t="n"/>
      <c r="Y137" s="421" t="n"/>
      <c r="Z137" s="421" t="n"/>
      <c r="AA137" s="421" t="n"/>
      <c r="AB137" s="421" t="n"/>
      <c r="AC137" s="421" t="n"/>
      <c r="AD137" s="421" t="n"/>
      <c r="AE137" s="421" t="n"/>
      <c r="AF137" s="421" t="n"/>
      <c r="AG137" s="421" t="n"/>
      <c r="AH137" s="421" t="n"/>
      <c r="AI137" s="421" t="n"/>
      <c r="AJ137" s="297" t="n"/>
      <c r="AK137" s="297" t="n"/>
      <c r="AL137" s="284" t="n"/>
      <c r="AM137" s="297" t="n"/>
      <c r="AN137" s="285" t="n"/>
      <c r="AO137" s="297" t="n"/>
      <c r="AP137" s="297" t="n"/>
      <c r="AQ137" s="297" t="n"/>
      <c r="AR137" s="297" t="n"/>
      <c r="AS137" s="297" t="n"/>
      <c r="AT137" s="285" t="inlineStr">
        <is>
          <t>0</t>
        </is>
      </c>
      <c r="AU137" s="297" t="inlineStr">
        <is>
          <t>0</t>
        </is>
      </c>
      <c r="AV137" s="297" t="inlineStr">
        <is>
          <t>0</t>
        </is>
      </c>
      <c r="AW137" s="297" t="inlineStr">
        <is>
          <t>0</t>
        </is>
      </c>
      <c r="AX137" s="297" t="inlineStr">
        <is>
          <t>0</t>
        </is>
      </c>
      <c r="AY137" s="286" t="inlineStr">
        <is>
          <t>0</t>
        </is>
      </c>
      <c r="AZ137" s="286" t="inlineStr">
        <is>
          <t>0</t>
        </is>
      </c>
      <c r="BA137" s="287" t="inlineStr">
        <is>
          <t>0</t>
        </is>
      </c>
      <c r="BB137" s="286" t="inlineStr">
        <is>
          <t>0</t>
        </is>
      </c>
      <c r="BC137" s="286" t="inlineStr">
        <is>
          <t>0</t>
        </is>
      </c>
      <c r="BD137" s="286" t="inlineStr">
        <is>
          <t>0</t>
        </is>
      </c>
      <c r="BE137" s="286" t="inlineStr">
        <is>
          <t>0</t>
        </is>
      </c>
      <c r="BF137" s="286" t="inlineStr">
        <is>
          <t>0</t>
        </is>
      </c>
      <c r="BG137" s="286" t="inlineStr">
        <is>
          <t>0</t>
        </is>
      </c>
      <c r="BH137" s="297" t="inlineStr">
        <is>
          <t>0</t>
        </is>
      </c>
      <c r="BI137" s="297" t="inlineStr">
        <is>
          <t>0</t>
        </is>
      </c>
      <c r="BJ137" s="297" t="inlineStr">
        <is>
          <t>0</t>
        </is>
      </c>
      <c r="BK137" s="297" t="inlineStr">
        <is>
          <t>0</t>
        </is>
      </c>
      <c r="BL137" s="297" t="inlineStr">
        <is>
          <t>0</t>
        </is>
      </c>
      <c r="BM137" s="297" t="inlineStr">
        <is>
          <t>0</t>
        </is>
      </c>
      <c r="BN137" s="297" t="inlineStr">
        <is>
          <t>0</t>
        </is>
      </c>
      <c r="BO137" s="285" t="inlineStr">
        <is>
          <t>0</t>
        </is>
      </c>
      <c r="BP137" s="297" t="inlineStr">
        <is>
          <t>0</t>
        </is>
      </c>
      <c r="BQ137" s="297" t="inlineStr">
        <is>
          <t>0</t>
        </is>
      </c>
      <c r="BR137" s="297" t="inlineStr">
        <is>
          <t>0</t>
        </is>
      </c>
      <c r="BS137" s="297" t="inlineStr">
        <is>
          <t>0</t>
        </is>
      </c>
      <c r="BT137" s="297" t="inlineStr">
        <is>
          <t>0</t>
        </is>
      </c>
      <c r="BU137" s="297" t="inlineStr">
        <is>
          <t>0</t>
        </is>
      </c>
      <c r="BV137" s="297" t="inlineStr">
        <is>
          <t>0</t>
        </is>
      </c>
      <c r="BW137" s="288" t="inlineStr">
        <is>
          <t>0</t>
        </is>
      </c>
      <c r="BX137" s="276">
        <f>SUM(IF(COUNTIF(#REF!, "*1.*"), 2, 0), IF(COUNTIF(#REF!, "*2.*"), 2, 0), IF(COUNTIF(#REF!, "*3.*"), 2, 0), IF(COUNTIF(#REF!, "*4.*"), 2, 0), IF(COUNTIF(#REF!, "*5.*"), 2, 0), IF(COUNTIF(#REF!, "*6.*"), 2, 0))</f>
        <v/>
      </c>
      <c r="BY137" s="277">
        <f t="array" ref="BY137">SUM(VALUE(AT137),VALUE(AU137),VALUE(AV137),VALUE(AW137),VALUE(AX137),VALUE(AY137),VALUE(AZ137),VALUE(BB137),VALUE(BC137),VALUE(BD137),VALUE(BE137),VALUE(BF137),VALUE(BG137),VALUE(BH137),VALUE(BI137),VALUE(BJ137),VALUE(BK137),VALUE(BL137),VALUE(BM137),VALUE(BN137),VALUE(BO137),VALUE(BP137),VALUE(BQ137),VALUE(BR137),VALUE(BS137),VALUE(BT137),VALUE(BU137),VALUE(BV137),VALUE(BW137))</f>
        <v/>
      </c>
      <c r="BZ137" s="307" t="n"/>
      <c r="CA137" s="307" t="n"/>
      <c r="CB137" s="307" t="n"/>
      <c r="CC137" s="307" t="n"/>
      <c r="CD137" s="307" t="n"/>
      <c r="CE137" s="307" t="n"/>
      <c r="CF137" s="307" t="n"/>
      <c r="CG137" s="307" t="n"/>
      <c r="CH137" s="307" t="n"/>
      <c r="CI137" s="307" t="n"/>
      <c r="CJ137" s="307" t="n"/>
      <c r="CK137" s="307" t="n"/>
      <c r="CL137" s="307" t="n"/>
      <c r="CM137" s="307" t="n"/>
      <c r="CN137" s="307" t="n"/>
      <c r="CO137" s="307" t="n"/>
      <c r="CP137" s="307" t="n"/>
      <c r="CQ137" s="307" t="n"/>
      <c r="CR137" s="279" t="inlineStr">
        <is>
          <t>0</t>
        </is>
      </c>
      <c r="CS137" s="280">
        <f>AVERAGE(Value(BY137),value(CR137))</f>
        <v/>
      </c>
      <c r="CT137" s="421">
        <f>(IF(OR(MediaScorecard!BH138="x", MediaScorecard!BI138="x",MediaScorecard!BJ138="x",MediaScorecard!BK138="x",MediaScorecard!BL138="x"),1, 2))</f>
        <v/>
      </c>
      <c r="CU137" s="308" t="n"/>
      <c r="CV137" s="308" t="n"/>
      <c r="CW137" s="308" t="n"/>
      <c r="CX137" s="309" t="n"/>
      <c r="CY137" s="308" t="n"/>
      <c r="CZ137" s="308" t="n"/>
      <c r="DA137" s="308" t="n"/>
    </row>
    <row r="138" ht="21" customHeight="1" s="590">
      <c r="A138" s="421" t="n"/>
      <c r="B138" s="270" t="n"/>
      <c r="C138" s="266" t="n"/>
      <c r="D138" s="267" t="inlineStr"/>
      <c r="E138" s="267" t="inlineStr"/>
      <c r="F138" s="268" t="inlineStr"/>
      <c r="G138" s="421" t="n"/>
      <c r="H138" s="269" t="n"/>
      <c r="I138" s="421" t="n"/>
      <c r="J138" s="421" t="n"/>
      <c r="K138" s="421" t="n"/>
      <c r="L138" s="421" t="n"/>
      <c r="M138" s="421" t="n"/>
      <c r="N138" s="421" t="n"/>
      <c r="O138" s="421" t="n"/>
      <c r="P138" s="421" t="n"/>
      <c r="Q138" s="421" t="n"/>
      <c r="R138" s="270" t="n"/>
      <c r="S138" s="421" t="n"/>
      <c r="T138" s="421" t="n"/>
      <c r="U138" s="421" t="n"/>
      <c r="V138" s="421" t="n"/>
      <c r="W138" s="421" t="n"/>
      <c r="X138" s="421" t="n"/>
      <c r="Y138" s="421" t="n"/>
      <c r="Z138" s="421" t="n"/>
      <c r="AA138" s="421" t="n"/>
      <c r="AB138" s="421" t="n"/>
      <c r="AC138" s="421" t="n"/>
      <c r="AD138" s="421" t="n"/>
      <c r="AE138" s="421" t="n"/>
      <c r="AF138" s="421" t="n"/>
      <c r="AG138" s="421" t="n"/>
      <c r="AH138" s="421" t="n"/>
      <c r="AI138" s="421" t="n"/>
      <c r="AJ138" s="297" t="n"/>
      <c r="AK138" s="297" t="n"/>
      <c r="AL138" s="284" t="n"/>
      <c r="AM138" s="297" t="n"/>
      <c r="AN138" s="285" t="n"/>
      <c r="AO138" s="297" t="n"/>
      <c r="AP138" s="297" t="n"/>
      <c r="AQ138" s="297" t="n"/>
      <c r="AR138" s="297" t="n"/>
      <c r="AS138" s="297" t="n"/>
      <c r="AT138" s="285" t="inlineStr">
        <is>
          <t>0</t>
        </is>
      </c>
      <c r="AU138" s="297" t="inlineStr">
        <is>
          <t>0</t>
        </is>
      </c>
      <c r="AV138" s="297" t="inlineStr">
        <is>
          <t>0</t>
        </is>
      </c>
      <c r="AW138" s="297" t="inlineStr">
        <is>
          <t>0</t>
        </is>
      </c>
      <c r="AX138" s="297" t="inlineStr">
        <is>
          <t>0</t>
        </is>
      </c>
      <c r="AY138" s="286" t="inlineStr">
        <is>
          <t>0</t>
        </is>
      </c>
      <c r="AZ138" s="286" t="inlineStr">
        <is>
          <t>0</t>
        </is>
      </c>
      <c r="BA138" s="287" t="inlineStr">
        <is>
          <t>0</t>
        </is>
      </c>
      <c r="BB138" s="286" t="inlineStr">
        <is>
          <t>0</t>
        </is>
      </c>
      <c r="BC138" s="286" t="inlineStr">
        <is>
          <t>0</t>
        </is>
      </c>
      <c r="BD138" s="286" t="inlineStr">
        <is>
          <t>0</t>
        </is>
      </c>
      <c r="BE138" s="286" t="inlineStr">
        <is>
          <t>0</t>
        </is>
      </c>
      <c r="BF138" s="286" t="inlineStr">
        <is>
          <t>0</t>
        </is>
      </c>
      <c r="BG138" s="286" t="inlineStr">
        <is>
          <t>0</t>
        </is>
      </c>
      <c r="BH138" s="297" t="inlineStr">
        <is>
          <t>0</t>
        </is>
      </c>
      <c r="BI138" s="297" t="inlineStr">
        <is>
          <t>0</t>
        </is>
      </c>
      <c r="BJ138" s="297" t="inlineStr">
        <is>
          <t>0</t>
        </is>
      </c>
      <c r="BK138" s="297" t="inlineStr">
        <is>
          <t>0</t>
        </is>
      </c>
      <c r="BL138" s="297" t="inlineStr">
        <is>
          <t>0</t>
        </is>
      </c>
      <c r="BM138" s="297" t="inlineStr">
        <is>
          <t>0</t>
        </is>
      </c>
      <c r="BN138" s="297" t="inlineStr">
        <is>
          <t>0</t>
        </is>
      </c>
      <c r="BO138" s="285" t="inlineStr">
        <is>
          <t>0</t>
        </is>
      </c>
      <c r="BP138" s="297" t="inlineStr">
        <is>
          <t>0</t>
        </is>
      </c>
      <c r="BQ138" s="297" t="inlineStr">
        <is>
          <t>0</t>
        </is>
      </c>
      <c r="BR138" s="297" t="inlineStr">
        <is>
          <t>0</t>
        </is>
      </c>
      <c r="BS138" s="297" t="inlineStr">
        <is>
          <t>0</t>
        </is>
      </c>
      <c r="BT138" s="297" t="inlineStr">
        <is>
          <t>0</t>
        </is>
      </c>
      <c r="BU138" s="297" t="inlineStr">
        <is>
          <t>0</t>
        </is>
      </c>
      <c r="BV138" s="297" t="inlineStr">
        <is>
          <t>0</t>
        </is>
      </c>
      <c r="BW138" s="288" t="inlineStr">
        <is>
          <t>0</t>
        </is>
      </c>
      <c r="BX138" s="276">
        <f>SUM(IF(COUNTIF(#REF!, "*1.*"), 2, 0), IF(COUNTIF(#REF!, "*2.*"), 2, 0), IF(COUNTIF(#REF!, "*3.*"), 2, 0), IF(COUNTIF(#REF!, "*4.*"), 2, 0), IF(COUNTIF(#REF!, "*5.*"), 2, 0), IF(COUNTIF(#REF!, "*6.*"), 2, 0))</f>
        <v/>
      </c>
      <c r="BY138" s="277">
        <f t="array" ref="BY138">SUM(VALUE(AT138),VALUE(AU138),VALUE(AV138),VALUE(AW138),VALUE(AX138),VALUE(AY138),VALUE(AZ138),VALUE(BB138),VALUE(BC138),VALUE(BD138),VALUE(BE138),VALUE(BF138),VALUE(BG138),VALUE(BH138),VALUE(BI138),VALUE(BJ138),VALUE(BK138),VALUE(BL138),VALUE(BM138),VALUE(BN138),VALUE(BO138),VALUE(BP138),VALUE(BQ138),VALUE(BR138),VALUE(BS138),VALUE(BT138),VALUE(BU138),VALUE(BV138),VALUE(BW138))</f>
        <v/>
      </c>
      <c r="BZ138" s="307" t="n"/>
      <c r="CA138" s="307" t="n"/>
      <c r="CB138" s="307" t="n"/>
      <c r="CC138" s="307" t="n"/>
      <c r="CD138" s="307" t="n"/>
      <c r="CE138" s="307" t="n"/>
      <c r="CF138" s="307" t="n"/>
      <c r="CG138" s="307" t="n"/>
      <c r="CH138" s="307" t="n"/>
      <c r="CI138" s="307" t="n"/>
      <c r="CJ138" s="307" t="n"/>
      <c r="CK138" s="307" t="n"/>
      <c r="CL138" s="307" t="n"/>
      <c r="CM138" s="307" t="n"/>
      <c r="CN138" s="307" t="n"/>
      <c r="CO138" s="307" t="n"/>
      <c r="CP138" s="307" t="n"/>
      <c r="CQ138" s="307" t="n"/>
      <c r="CR138" s="279" t="inlineStr">
        <is>
          <t>0</t>
        </is>
      </c>
      <c r="CS138" s="280">
        <f>AVERAGE(Value(BY138),value(CR138))</f>
        <v/>
      </c>
      <c r="CT138" s="421">
        <f>(IF(OR(MediaScorecard!BH139="x", MediaScorecard!BI139="x",MediaScorecard!BJ139="x",MediaScorecard!BK139="x",MediaScorecard!BL139="x"),1, 2))</f>
        <v/>
      </c>
      <c r="CU138" s="308" t="n"/>
      <c r="CV138" s="308" t="n"/>
      <c r="CW138" s="308" t="n"/>
      <c r="CX138" s="309" t="n"/>
      <c r="CY138" s="308" t="n"/>
      <c r="CZ138" s="308" t="n"/>
      <c r="DA138" s="308" t="n"/>
    </row>
    <row r="139" ht="21" customHeight="1" s="590">
      <c r="A139" s="421" t="n"/>
      <c r="B139" s="270" t="n"/>
      <c r="C139" s="266" t="n"/>
      <c r="D139" s="267" t="inlineStr"/>
      <c r="E139" s="267" t="inlineStr"/>
      <c r="F139" s="268" t="inlineStr"/>
      <c r="G139" s="421" t="n"/>
      <c r="H139" s="269" t="n"/>
      <c r="I139" s="421" t="n"/>
      <c r="J139" s="421" t="n"/>
      <c r="K139" s="421" t="n"/>
      <c r="L139" s="421" t="n"/>
      <c r="M139" s="421" t="n"/>
      <c r="N139" s="421" t="n"/>
      <c r="O139" s="421" t="n"/>
      <c r="P139" s="421" t="n"/>
      <c r="Q139" s="421" t="n"/>
      <c r="R139" s="270" t="n"/>
      <c r="S139" s="421" t="n"/>
      <c r="T139" s="421" t="n"/>
      <c r="U139" s="421" t="n"/>
      <c r="V139" s="421" t="n"/>
      <c r="W139" s="421" t="n"/>
      <c r="X139" s="421" t="n"/>
      <c r="Y139" s="421" t="n"/>
      <c r="Z139" s="421" t="n"/>
      <c r="AA139" s="421" t="n"/>
      <c r="AB139" s="421" t="n"/>
      <c r="AC139" s="421" t="n"/>
      <c r="AD139" s="421" t="n"/>
      <c r="AE139" s="421" t="n"/>
      <c r="AF139" s="421" t="n"/>
      <c r="AG139" s="421" t="n"/>
      <c r="AH139" s="421" t="n"/>
      <c r="AI139" s="421" t="n"/>
      <c r="AJ139" s="297" t="n"/>
      <c r="AK139" s="297" t="n"/>
      <c r="AL139" s="284" t="n"/>
      <c r="AM139" s="297" t="n"/>
      <c r="AN139" s="285" t="n"/>
      <c r="AO139" s="297" t="n"/>
      <c r="AP139" s="297" t="n"/>
      <c r="AQ139" s="297" t="n"/>
      <c r="AR139" s="297" t="n"/>
      <c r="AS139" s="297" t="n"/>
      <c r="AT139" s="285" t="inlineStr">
        <is>
          <t>0</t>
        </is>
      </c>
      <c r="AU139" s="297" t="inlineStr">
        <is>
          <t>0</t>
        </is>
      </c>
      <c r="AV139" s="297" t="inlineStr">
        <is>
          <t>0</t>
        </is>
      </c>
      <c r="AW139" s="297" t="inlineStr">
        <is>
          <t>0</t>
        </is>
      </c>
      <c r="AX139" s="297" t="inlineStr">
        <is>
          <t>0</t>
        </is>
      </c>
      <c r="AY139" s="286" t="inlineStr">
        <is>
          <t>0</t>
        </is>
      </c>
      <c r="AZ139" s="286" t="inlineStr">
        <is>
          <t>0</t>
        </is>
      </c>
      <c r="BA139" s="287" t="inlineStr">
        <is>
          <t>0</t>
        </is>
      </c>
      <c r="BB139" s="286" t="inlineStr">
        <is>
          <t>0</t>
        </is>
      </c>
      <c r="BC139" s="286" t="inlineStr">
        <is>
          <t>0</t>
        </is>
      </c>
      <c r="BD139" s="286" t="inlineStr">
        <is>
          <t>0</t>
        </is>
      </c>
      <c r="BE139" s="286" t="inlineStr">
        <is>
          <t>0</t>
        </is>
      </c>
      <c r="BF139" s="286" t="inlineStr">
        <is>
          <t>0</t>
        </is>
      </c>
      <c r="BG139" s="286" t="inlineStr">
        <is>
          <t>0</t>
        </is>
      </c>
      <c r="BH139" s="297" t="inlineStr">
        <is>
          <t>0</t>
        </is>
      </c>
      <c r="BI139" s="297" t="inlineStr">
        <is>
          <t>0</t>
        </is>
      </c>
      <c r="BJ139" s="297" t="inlineStr">
        <is>
          <t>0</t>
        </is>
      </c>
      <c r="BK139" s="297" t="inlineStr">
        <is>
          <t>0</t>
        </is>
      </c>
      <c r="BL139" s="297" t="inlineStr">
        <is>
          <t>0</t>
        </is>
      </c>
      <c r="BM139" s="297" t="inlineStr">
        <is>
          <t>0</t>
        </is>
      </c>
      <c r="BN139" s="297" t="inlineStr">
        <is>
          <t>0</t>
        </is>
      </c>
      <c r="BO139" s="285" t="inlineStr">
        <is>
          <t>0</t>
        </is>
      </c>
      <c r="BP139" s="297" t="inlineStr">
        <is>
          <t>0</t>
        </is>
      </c>
      <c r="BQ139" s="297" t="inlineStr">
        <is>
          <t>0</t>
        </is>
      </c>
      <c r="BR139" s="297" t="inlineStr">
        <is>
          <t>0</t>
        </is>
      </c>
      <c r="BS139" s="297" t="inlineStr">
        <is>
          <t>0</t>
        </is>
      </c>
      <c r="BT139" s="297" t="inlineStr">
        <is>
          <t>0</t>
        </is>
      </c>
      <c r="BU139" s="297" t="inlineStr">
        <is>
          <t>0</t>
        </is>
      </c>
      <c r="BV139" s="297" t="inlineStr">
        <is>
          <t>0</t>
        </is>
      </c>
      <c r="BW139" s="288" t="inlineStr">
        <is>
          <t>0</t>
        </is>
      </c>
      <c r="BX139" s="276">
        <f>SUM(IF(COUNTIF(#REF!, "*1.*"), 2, 0), IF(COUNTIF(#REF!, "*2.*"), 2, 0), IF(COUNTIF(#REF!, "*3.*"), 2, 0), IF(COUNTIF(#REF!, "*4.*"), 2, 0), IF(COUNTIF(#REF!, "*5.*"), 2, 0), IF(COUNTIF(#REF!, "*6.*"), 2, 0))</f>
        <v/>
      </c>
      <c r="BY139" s="277">
        <f t="array" ref="BY139">SUM(VALUE(AT139),VALUE(AU139),VALUE(AV139),VALUE(AW139),VALUE(AX139),VALUE(AY139),VALUE(AZ139),VALUE(BB139),VALUE(BC139),VALUE(BD139),VALUE(BE139),VALUE(BF139),VALUE(BG139),VALUE(BH139),VALUE(BI139),VALUE(BJ139),VALUE(BK139),VALUE(BL139),VALUE(BM139),VALUE(BN139),VALUE(BO139),VALUE(BP139),VALUE(BQ139),VALUE(BR139),VALUE(BS139),VALUE(BT139),VALUE(BU139),VALUE(BV139),VALUE(BW139))</f>
        <v/>
      </c>
      <c r="BZ139" s="307" t="n"/>
      <c r="CA139" s="307" t="n"/>
      <c r="CB139" s="307" t="n"/>
      <c r="CC139" s="307" t="n"/>
      <c r="CD139" s="307" t="n"/>
      <c r="CE139" s="307" t="n"/>
      <c r="CF139" s="307" t="n"/>
      <c r="CG139" s="307" t="n"/>
      <c r="CH139" s="307" t="n"/>
      <c r="CI139" s="307" t="n"/>
      <c r="CJ139" s="307" t="n"/>
      <c r="CK139" s="307" t="n"/>
      <c r="CL139" s="307" t="n"/>
      <c r="CM139" s="307" t="n"/>
      <c r="CN139" s="307" t="n"/>
      <c r="CO139" s="307" t="n"/>
      <c r="CP139" s="307" t="n"/>
      <c r="CQ139" s="307" t="n"/>
      <c r="CR139" s="279" t="inlineStr">
        <is>
          <t>0</t>
        </is>
      </c>
      <c r="CS139" s="280">
        <f>AVERAGE(Value(BY139),value(CR139))</f>
        <v/>
      </c>
      <c r="CT139" s="421">
        <f>(IF(OR(MediaScorecard!BH140="x", MediaScorecard!BI140="x",MediaScorecard!BJ140="x",MediaScorecard!BK140="x",MediaScorecard!BL140="x"),1, 2))</f>
        <v/>
      </c>
      <c r="CU139" s="308" t="n"/>
      <c r="CV139" s="308" t="n"/>
      <c r="CW139" s="308" t="n"/>
      <c r="CX139" s="309" t="n"/>
      <c r="CY139" s="308" t="n"/>
      <c r="CZ139" s="308" t="n"/>
      <c r="DA139" s="308" t="n"/>
    </row>
    <row r="140" ht="21" customHeight="1" s="590">
      <c r="A140" s="421" t="n"/>
      <c r="B140" s="270" t="n"/>
      <c r="C140" s="266" t="n"/>
      <c r="D140" s="267" t="inlineStr"/>
      <c r="E140" s="267" t="inlineStr"/>
      <c r="F140" s="268" t="inlineStr"/>
      <c r="G140" s="421" t="n"/>
      <c r="H140" s="269" t="n"/>
      <c r="I140" s="421" t="n"/>
      <c r="J140" s="421" t="n"/>
      <c r="K140" s="421" t="n"/>
      <c r="L140" s="421" t="n"/>
      <c r="M140" s="421" t="n"/>
      <c r="N140" s="421" t="n"/>
      <c r="O140" s="421" t="n"/>
      <c r="P140" s="421" t="n"/>
      <c r="Q140" s="421" t="n"/>
      <c r="R140" s="270" t="n"/>
      <c r="S140" s="421" t="n"/>
      <c r="T140" s="421" t="n"/>
      <c r="U140" s="421" t="n"/>
      <c r="V140" s="421" t="n"/>
      <c r="W140" s="421" t="n"/>
      <c r="X140" s="421" t="n"/>
      <c r="Y140" s="421" t="n"/>
      <c r="Z140" s="421" t="n"/>
      <c r="AA140" s="421" t="n"/>
      <c r="AB140" s="421" t="n"/>
      <c r="AC140" s="421" t="n"/>
      <c r="AD140" s="421" t="n"/>
      <c r="AE140" s="421" t="n"/>
      <c r="AF140" s="421" t="n"/>
      <c r="AG140" s="421" t="n"/>
      <c r="AH140" s="421" t="n"/>
      <c r="AI140" s="421" t="n"/>
      <c r="AJ140" s="297" t="n"/>
      <c r="AK140" s="297" t="n"/>
      <c r="AL140" s="284" t="n"/>
      <c r="AM140" s="297" t="n"/>
      <c r="AN140" s="285" t="n"/>
      <c r="AO140" s="297" t="n"/>
      <c r="AP140" s="297" t="n"/>
      <c r="AQ140" s="297" t="n"/>
      <c r="AR140" s="297" t="n"/>
      <c r="AS140" s="297" t="n"/>
      <c r="AT140" s="285" t="inlineStr">
        <is>
          <t>0</t>
        </is>
      </c>
      <c r="AU140" s="297" t="inlineStr">
        <is>
          <t>0</t>
        </is>
      </c>
      <c r="AV140" s="297" t="inlineStr">
        <is>
          <t>0</t>
        </is>
      </c>
      <c r="AW140" s="297" t="inlineStr">
        <is>
          <t>0</t>
        </is>
      </c>
      <c r="AX140" s="297" t="inlineStr">
        <is>
          <t>0</t>
        </is>
      </c>
      <c r="AY140" s="286" t="inlineStr">
        <is>
          <t>0</t>
        </is>
      </c>
      <c r="AZ140" s="286" t="inlineStr">
        <is>
          <t>0</t>
        </is>
      </c>
      <c r="BA140" s="287" t="inlineStr">
        <is>
          <t>0</t>
        </is>
      </c>
      <c r="BB140" s="286" t="inlineStr">
        <is>
          <t>0</t>
        </is>
      </c>
      <c r="BC140" s="286" t="inlineStr">
        <is>
          <t>0</t>
        </is>
      </c>
      <c r="BD140" s="286" t="inlineStr">
        <is>
          <t>0</t>
        </is>
      </c>
      <c r="BE140" s="286" t="inlineStr">
        <is>
          <t>0</t>
        </is>
      </c>
      <c r="BF140" s="286" t="inlineStr">
        <is>
          <t>0</t>
        </is>
      </c>
      <c r="BG140" s="286" t="inlineStr">
        <is>
          <t>0</t>
        </is>
      </c>
      <c r="BH140" s="297" t="inlineStr">
        <is>
          <t>0</t>
        </is>
      </c>
      <c r="BI140" s="297" t="inlineStr">
        <is>
          <t>0</t>
        </is>
      </c>
      <c r="BJ140" s="297" t="inlineStr">
        <is>
          <t>0</t>
        </is>
      </c>
      <c r="BK140" s="297" t="inlineStr">
        <is>
          <t>0</t>
        </is>
      </c>
      <c r="BL140" s="297" t="inlineStr">
        <is>
          <t>0</t>
        </is>
      </c>
      <c r="BM140" s="297" t="inlineStr">
        <is>
          <t>0</t>
        </is>
      </c>
      <c r="BN140" s="297" t="inlineStr">
        <is>
          <t>0</t>
        </is>
      </c>
      <c r="BO140" s="285" t="inlineStr">
        <is>
          <t>0</t>
        </is>
      </c>
      <c r="BP140" s="297" t="inlineStr">
        <is>
          <t>0</t>
        </is>
      </c>
      <c r="BQ140" s="297" t="inlineStr">
        <is>
          <t>0</t>
        </is>
      </c>
      <c r="BR140" s="297" t="inlineStr">
        <is>
          <t>0</t>
        </is>
      </c>
      <c r="BS140" s="297" t="inlineStr">
        <is>
          <t>0</t>
        </is>
      </c>
      <c r="BT140" s="297" t="inlineStr">
        <is>
          <t>0</t>
        </is>
      </c>
      <c r="BU140" s="297" t="inlineStr">
        <is>
          <t>0</t>
        </is>
      </c>
      <c r="BV140" s="297" t="inlineStr">
        <is>
          <t>0</t>
        </is>
      </c>
      <c r="BW140" s="288" t="inlineStr">
        <is>
          <t>0</t>
        </is>
      </c>
      <c r="BX140" s="276">
        <f>SUM(IF(COUNTIF(#REF!, "*1.*"), 2, 0), IF(COUNTIF(#REF!, "*2.*"), 2, 0), IF(COUNTIF(#REF!, "*3.*"), 2, 0), IF(COUNTIF(#REF!, "*4.*"), 2, 0), IF(COUNTIF(#REF!, "*5.*"), 2, 0), IF(COUNTIF(#REF!, "*6.*"), 2, 0))</f>
        <v/>
      </c>
      <c r="BY140" s="277">
        <f t="array" ref="BY140">SUM(VALUE(AT140),VALUE(AU140),VALUE(AV140),VALUE(AW140),VALUE(AX140),VALUE(AY140),VALUE(AZ140),VALUE(BB140),VALUE(BC140),VALUE(BD140),VALUE(BE140),VALUE(BF140),VALUE(BG140),VALUE(BH140),VALUE(BI140),VALUE(BJ140),VALUE(BK140),VALUE(BL140),VALUE(BM140),VALUE(BN140),VALUE(BO140),VALUE(BP140),VALUE(BQ140),VALUE(BR140),VALUE(BS140),VALUE(BT140),VALUE(BU140),VALUE(BV140),VALUE(BW140))</f>
        <v/>
      </c>
      <c r="BZ140" s="303" t="n"/>
      <c r="CA140" s="303" t="n"/>
      <c r="CB140" s="303" t="n"/>
      <c r="CC140" s="303" t="n"/>
      <c r="CD140" s="303" t="n"/>
      <c r="CE140" s="303" t="n"/>
      <c r="CF140" s="303" t="n"/>
      <c r="CG140" s="303" t="n"/>
      <c r="CH140" s="303" t="n"/>
      <c r="CI140" s="303" t="n"/>
      <c r="CJ140" s="303" t="n"/>
      <c r="CK140" s="303" t="n"/>
      <c r="CL140" s="303" t="n"/>
      <c r="CM140" s="303" t="n"/>
      <c r="CN140" s="303" t="n"/>
      <c r="CO140" s="303" t="n"/>
      <c r="CP140" s="303" t="n"/>
      <c r="CQ140" s="303" t="n"/>
      <c r="CR140" s="279" t="inlineStr">
        <is>
          <t>0</t>
        </is>
      </c>
      <c r="CS140" s="280">
        <f>AVERAGE(Value(BY140),value(CR140))</f>
        <v/>
      </c>
      <c r="CT140" s="421">
        <f>(IF(OR(MediaScorecard!BH141="x", MediaScorecard!BI141="x",MediaScorecard!BJ141="x",MediaScorecard!BK141="x",MediaScorecard!BL141="x"),1, 2))</f>
        <v/>
      </c>
      <c r="CU140" s="304" t="n"/>
      <c r="CV140" s="304" t="n"/>
      <c r="CW140" s="304" t="n"/>
      <c r="CX140" s="305" t="n"/>
      <c r="CY140" s="304" t="n"/>
      <c r="CZ140" s="304" t="n"/>
      <c r="DA140" s="304" t="n"/>
    </row>
    <row r="141" ht="21" customHeight="1" s="590">
      <c r="A141" s="421" t="n"/>
      <c r="B141" s="270" t="n"/>
      <c r="C141" s="266" t="n"/>
      <c r="D141" s="267" t="inlineStr"/>
      <c r="E141" s="267" t="inlineStr"/>
      <c r="F141" s="268" t="inlineStr"/>
      <c r="G141" s="421" t="n"/>
      <c r="H141" s="269" t="n"/>
      <c r="I141" s="421" t="n"/>
      <c r="J141" s="421" t="n"/>
      <c r="K141" s="421" t="n"/>
      <c r="L141" s="421" t="n"/>
      <c r="M141" s="421" t="n"/>
      <c r="N141" s="421" t="n"/>
      <c r="O141" s="421" t="n"/>
      <c r="P141" s="421" t="n"/>
      <c r="Q141" s="421" t="n"/>
      <c r="R141" s="270" t="n"/>
      <c r="S141" s="421" t="n"/>
      <c r="T141" s="421" t="n"/>
      <c r="U141" s="421" t="n"/>
      <c r="V141" s="421" t="n"/>
      <c r="W141" s="421" t="n"/>
      <c r="X141" s="421" t="n"/>
      <c r="Y141" s="421" t="n"/>
      <c r="Z141" s="421" t="n"/>
      <c r="AA141" s="421" t="n"/>
      <c r="AB141" s="421" t="n"/>
      <c r="AC141" s="421" t="n"/>
      <c r="AD141" s="421" t="n"/>
      <c r="AE141" s="421" t="n"/>
      <c r="AF141" s="421" t="n"/>
      <c r="AG141" s="421" t="n"/>
      <c r="AH141" s="421" t="n"/>
      <c r="AI141" s="421" t="n"/>
      <c r="AJ141" s="297" t="n"/>
      <c r="AK141" s="297" t="n"/>
      <c r="AL141" s="284" t="n"/>
      <c r="AM141" s="297" t="n"/>
      <c r="AN141" s="285" t="n"/>
      <c r="AO141" s="297" t="n"/>
      <c r="AP141" s="297" t="n"/>
      <c r="AQ141" s="297" t="n"/>
      <c r="AR141" s="297" t="n"/>
      <c r="AS141" s="297" t="n"/>
      <c r="AT141" s="285" t="inlineStr">
        <is>
          <t>0</t>
        </is>
      </c>
      <c r="AU141" s="297" t="inlineStr">
        <is>
          <t>0</t>
        </is>
      </c>
      <c r="AV141" s="297" t="inlineStr">
        <is>
          <t>0</t>
        </is>
      </c>
      <c r="AW141" s="297" t="inlineStr">
        <is>
          <t>0</t>
        </is>
      </c>
      <c r="AX141" s="297" t="inlineStr">
        <is>
          <t>0</t>
        </is>
      </c>
      <c r="AY141" s="286" t="inlineStr">
        <is>
          <t>0</t>
        </is>
      </c>
      <c r="AZ141" s="286" t="inlineStr">
        <is>
          <t>0</t>
        </is>
      </c>
      <c r="BA141" s="287" t="inlineStr">
        <is>
          <t>0</t>
        </is>
      </c>
      <c r="BB141" s="286" t="inlineStr">
        <is>
          <t>0</t>
        </is>
      </c>
      <c r="BC141" s="286" t="inlineStr">
        <is>
          <t>0</t>
        </is>
      </c>
      <c r="BD141" s="286" t="inlineStr">
        <is>
          <t>0</t>
        </is>
      </c>
      <c r="BE141" s="286" t="inlineStr">
        <is>
          <t>0</t>
        </is>
      </c>
      <c r="BF141" s="286" t="inlineStr">
        <is>
          <t>0</t>
        </is>
      </c>
      <c r="BG141" s="286" t="inlineStr">
        <is>
          <t>0</t>
        </is>
      </c>
      <c r="BH141" s="297" t="inlineStr">
        <is>
          <t>0</t>
        </is>
      </c>
      <c r="BI141" s="297" t="inlineStr">
        <is>
          <t>0</t>
        </is>
      </c>
      <c r="BJ141" s="297" t="inlineStr">
        <is>
          <t>0</t>
        </is>
      </c>
      <c r="BK141" s="297" t="inlineStr">
        <is>
          <t>0</t>
        </is>
      </c>
      <c r="BL141" s="297" t="inlineStr">
        <is>
          <t>0</t>
        </is>
      </c>
      <c r="BM141" s="297" t="inlineStr">
        <is>
          <t>0</t>
        </is>
      </c>
      <c r="BN141" s="297" t="inlineStr">
        <is>
          <t>0</t>
        </is>
      </c>
      <c r="BO141" s="285" t="inlineStr">
        <is>
          <t>0</t>
        </is>
      </c>
      <c r="BP141" s="297" t="inlineStr">
        <is>
          <t>0</t>
        </is>
      </c>
      <c r="BQ141" s="297" t="inlineStr">
        <is>
          <t>0</t>
        </is>
      </c>
      <c r="BR141" s="297" t="inlineStr">
        <is>
          <t>0</t>
        </is>
      </c>
      <c r="BS141" s="297" t="inlineStr">
        <is>
          <t>0</t>
        </is>
      </c>
      <c r="BT141" s="297" t="inlineStr">
        <is>
          <t>0</t>
        </is>
      </c>
      <c r="BU141" s="297" t="inlineStr">
        <is>
          <t>0</t>
        </is>
      </c>
      <c r="BV141" s="297" t="inlineStr">
        <is>
          <t>0</t>
        </is>
      </c>
      <c r="BW141" s="288" t="inlineStr">
        <is>
          <t>0</t>
        </is>
      </c>
      <c r="BX141" s="276">
        <f>SUM(IF(COUNTIF(#REF!, "*1.*"), 2, 0), IF(COUNTIF(#REF!, "*2.*"), 2, 0), IF(COUNTIF(#REF!, "*3.*"), 2, 0), IF(COUNTIF(#REF!, "*4.*"), 2, 0), IF(COUNTIF(#REF!, "*5.*"), 2, 0), IF(COUNTIF(#REF!, "*6.*"), 2, 0))</f>
        <v/>
      </c>
      <c r="BY141" s="277">
        <f t="array" ref="BY141">SUM(VALUE(AT141),VALUE(AU141),VALUE(AV141),VALUE(AW141),VALUE(AX141),VALUE(AY141),VALUE(AZ141),VALUE(BB141),VALUE(BC141),VALUE(BD141),VALUE(BE141),VALUE(BF141),VALUE(BG141),VALUE(BH141),VALUE(BI141),VALUE(BJ141),VALUE(BK141),VALUE(BL141),VALUE(BM141),VALUE(BN141),VALUE(BO141),VALUE(BP141),VALUE(BQ141),VALUE(BR141),VALUE(BS141),VALUE(BT141),VALUE(BU141),VALUE(BV141),VALUE(BW141))</f>
        <v/>
      </c>
      <c r="BZ141" s="307" t="n"/>
      <c r="CA141" s="307" t="n"/>
      <c r="CB141" s="307" t="n"/>
      <c r="CC141" s="307" t="n"/>
      <c r="CD141" s="307" t="n"/>
      <c r="CE141" s="307" t="n"/>
      <c r="CF141" s="307" t="n"/>
      <c r="CG141" s="307" t="n"/>
      <c r="CH141" s="307" t="n"/>
      <c r="CI141" s="307" t="n"/>
      <c r="CJ141" s="307" t="n"/>
      <c r="CK141" s="307" t="n"/>
      <c r="CL141" s="307" t="n"/>
      <c r="CM141" s="307" t="n"/>
      <c r="CN141" s="307" t="n"/>
      <c r="CO141" s="307" t="n"/>
      <c r="CP141" s="307" t="n"/>
      <c r="CQ141" s="307" t="n"/>
      <c r="CR141" s="279" t="inlineStr">
        <is>
          <t>0</t>
        </is>
      </c>
      <c r="CS141" s="280">
        <f>AVERAGE(Value(BY141),value(CR141))</f>
        <v/>
      </c>
      <c r="CT141" s="421">
        <f>(IF(OR(MediaScorecard!BH142="x", MediaScorecard!BI142="x",MediaScorecard!BJ142="x",MediaScorecard!BK142="x",MediaScorecard!BL142="x"),1, 2))</f>
        <v/>
      </c>
      <c r="CU141" s="308" t="n"/>
      <c r="CV141" s="308" t="n"/>
      <c r="CW141" s="308" t="n"/>
      <c r="CX141" s="309" t="n"/>
      <c r="CY141" s="308" t="n"/>
      <c r="CZ141" s="308" t="n"/>
      <c r="DA141" s="308" t="n"/>
    </row>
    <row r="142" ht="21" customHeight="1" s="590">
      <c r="A142" s="421" t="n"/>
      <c r="B142" s="270" t="n"/>
      <c r="C142" s="266" t="n"/>
      <c r="D142" s="267" t="inlineStr"/>
      <c r="E142" s="267" t="inlineStr"/>
      <c r="F142" s="268" t="inlineStr"/>
      <c r="G142" s="421" t="n"/>
      <c r="H142" s="269" t="n"/>
      <c r="I142" s="421" t="n"/>
      <c r="J142" s="421" t="n"/>
      <c r="K142" s="421" t="n"/>
      <c r="L142" s="421" t="n"/>
      <c r="M142" s="421" t="n"/>
      <c r="N142" s="421" t="n"/>
      <c r="O142" s="421" t="n"/>
      <c r="P142" s="421" t="n"/>
      <c r="Q142" s="421" t="n"/>
      <c r="R142" s="270" t="n"/>
      <c r="S142" s="421" t="n"/>
      <c r="T142" s="421" t="n"/>
      <c r="U142" s="421" t="n"/>
      <c r="V142" s="421" t="n"/>
      <c r="W142" s="421" t="n"/>
      <c r="X142" s="421" t="n"/>
      <c r="Y142" s="421" t="n"/>
      <c r="Z142" s="421" t="n"/>
      <c r="AA142" s="421" t="n"/>
      <c r="AB142" s="421" t="n"/>
      <c r="AC142" s="421" t="n"/>
      <c r="AD142" s="421" t="n"/>
      <c r="AE142" s="421" t="n"/>
      <c r="AF142" s="421" t="n"/>
      <c r="AG142" s="421" t="n"/>
      <c r="AH142" s="421" t="n"/>
      <c r="AI142" s="421" t="n"/>
      <c r="AJ142" s="297" t="n"/>
      <c r="AK142" s="297" t="n"/>
      <c r="AL142" s="284" t="n"/>
      <c r="AM142" s="297" t="n"/>
      <c r="AN142" s="285" t="n"/>
      <c r="AO142" s="297" t="n"/>
      <c r="AP142" s="297" t="n"/>
      <c r="AQ142" s="297" t="n"/>
      <c r="AR142" s="297" t="n"/>
      <c r="AS142" s="297" t="n"/>
      <c r="AT142" s="285" t="inlineStr">
        <is>
          <t>0</t>
        </is>
      </c>
      <c r="AU142" s="297" t="inlineStr">
        <is>
          <t>0</t>
        </is>
      </c>
      <c r="AV142" s="297" t="inlineStr">
        <is>
          <t>0</t>
        </is>
      </c>
      <c r="AW142" s="297" t="inlineStr">
        <is>
          <t>0</t>
        </is>
      </c>
      <c r="AX142" s="297" t="inlineStr">
        <is>
          <t>0</t>
        </is>
      </c>
      <c r="AY142" s="286" t="inlineStr">
        <is>
          <t>0</t>
        </is>
      </c>
      <c r="AZ142" s="286" t="inlineStr">
        <is>
          <t>0</t>
        </is>
      </c>
      <c r="BA142" s="287" t="inlineStr">
        <is>
          <t>0</t>
        </is>
      </c>
      <c r="BB142" s="286" t="inlineStr">
        <is>
          <t>0</t>
        </is>
      </c>
      <c r="BC142" s="286" t="inlineStr">
        <is>
          <t>0</t>
        </is>
      </c>
      <c r="BD142" s="286" t="inlineStr">
        <is>
          <t>0</t>
        </is>
      </c>
      <c r="BE142" s="286" t="inlineStr">
        <is>
          <t>0</t>
        </is>
      </c>
      <c r="BF142" s="286" t="inlineStr">
        <is>
          <t>0</t>
        </is>
      </c>
      <c r="BG142" s="286" t="inlineStr">
        <is>
          <t>0</t>
        </is>
      </c>
      <c r="BH142" s="297" t="inlineStr">
        <is>
          <t>0</t>
        </is>
      </c>
      <c r="BI142" s="297" t="inlineStr">
        <is>
          <t>0</t>
        </is>
      </c>
      <c r="BJ142" s="297" t="inlineStr">
        <is>
          <t>0</t>
        </is>
      </c>
      <c r="BK142" s="297" t="inlineStr">
        <is>
          <t>0</t>
        </is>
      </c>
      <c r="BL142" s="297" t="inlineStr">
        <is>
          <t>0</t>
        </is>
      </c>
      <c r="BM142" s="297" t="inlineStr">
        <is>
          <t>0</t>
        </is>
      </c>
      <c r="BN142" s="297" t="inlineStr">
        <is>
          <t>0</t>
        </is>
      </c>
      <c r="BO142" s="285" t="inlineStr">
        <is>
          <t>0</t>
        </is>
      </c>
      <c r="BP142" s="297" t="inlineStr">
        <is>
          <t>0</t>
        </is>
      </c>
      <c r="BQ142" s="297" t="inlineStr">
        <is>
          <t>0</t>
        </is>
      </c>
      <c r="BR142" s="297" t="inlineStr">
        <is>
          <t>0</t>
        </is>
      </c>
      <c r="BS142" s="297" t="inlineStr">
        <is>
          <t>0</t>
        </is>
      </c>
      <c r="BT142" s="297" t="inlineStr">
        <is>
          <t>0</t>
        </is>
      </c>
      <c r="BU142" s="297" t="inlineStr">
        <is>
          <t>0</t>
        </is>
      </c>
      <c r="BV142" s="297" t="inlineStr">
        <is>
          <t>0</t>
        </is>
      </c>
      <c r="BW142" s="288" t="inlineStr">
        <is>
          <t>0</t>
        </is>
      </c>
      <c r="BX142" s="276">
        <f>SUM(IF(COUNTIF(#REF!, "*1.*"), 2, 0), IF(COUNTIF(#REF!, "*2.*"), 2, 0), IF(COUNTIF(#REF!, "*3.*"), 2, 0), IF(COUNTIF(#REF!, "*4.*"), 2, 0), IF(COUNTIF(#REF!, "*5.*"), 2, 0), IF(COUNTIF(#REF!, "*6.*"), 2, 0))</f>
        <v/>
      </c>
      <c r="BY142" s="277">
        <f t="array" ref="BY142">SUM(VALUE(AT142),VALUE(AU142),VALUE(AV142),VALUE(AW142),VALUE(AX142),VALUE(AY142),VALUE(AZ142),VALUE(BB142),VALUE(BC142),VALUE(BD142),VALUE(BE142),VALUE(BF142),VALUE(BG142),VALUE(BH142),VALUE(BI142),VALUE(BJ142),VALUE(BK142),VALUE(BL142),VALUE(BM142),VALUE(BN142),VALUE(BO142),VALUE(BP142),VALUE(BQ142),VALUE(BR142),VALUE(BS142),VALUE(BT142),VALUE(BU142),VALUE(BV142),VALUE(BW142))</f>
        <v/>
      </c>
      <c r="BZ142" s="307" t="n"/>
      <c r="CA142" s="307" t="n"/>
      <c r="CB142" s="307" t="n"/>
      <c r="CC142" s="307" t="n"/>
      <c r="CD142" s="307" t="n"/>
      <c r="CE142" s="307" t="n"/>
      <c r="CF142" s="307" t="n"/>
      <c r="CG142" s="307" t="n"/>
      <c r="CH142" s="307" t="n"/>
      <c r="CI142" s="307" t="n"/>
      <c r="CJ142" s="307" t="n"/>
      <c r="CK142" s="307" t="n"/>
      <c r="CL142" s="307" t="n"/>
      <c r="CM142" s="307" t="n"/>
      <c r="CN142" s="307" t="n"/>
      <c r="CO142" s="307" t="n"/>
      <c r="CP142" s="307" t="n"/>
      <c r="CQ142" s="307" t="n"/>
      <c r="CR142" s="279" t="inlineStr">
        <is>
          <t>0</t>
        </is>
      </c>
      <c r="CS142" s="280">
        <f>AVERAGE(Value(BY142),value(CR142))</f>
        <v/>
      </c>
      <c r="CT142" s="421">
        <f>(IF(OR(MediaScorecard!BH143="x", MediaScorecard!BI143="x",MediaScorecard!BJ143="x",MediaScorecard!BK143="x",MediaScorecard!BL143="x"),1, 2))</f>
        <v/>
      </c>
      <c r="CU142" s="308" t="n"/>
      <c r="CV142" s="308" t="n"/>
      <c r="CW142" s="308" t="n"/>
      <c r="CX142" s="309" t="n"/>
      <c r="CY142" s="308" t="n"/>
      <c r="CZ142" s="308" t="n"/>
      <c r="DA142" s="308" t="n"/>
    </row>
    <row r="143" ht="21" customHeight="1" s="590">
      <c r="A143" s="421" t="n"/>
      <c r="B143" s="270" t="n"/>
      <c r="C143" s="266" t="n"/>
      <c r="D143" s="267" t="inlineStr"/>
      <c r="E143" s="267" t="inlineStr"/>
      <c r="F143" s="268" t="inlineStr"/>
      <c r="G143" s="421" t="n"/>
      <c r="H143" s="269" t="n"/>
      <c r="I143" s="421" t="n"/>
      <c r="J143" s="421" t="n"/>
      <c r="K143" s="421" t="n"/>
      <c r="L143" s="421" t="n"/>
      <c r="M143" s="421" t="n"/>
      <c r="N143" s="421" t="n"/>
      <c r="O143" s="421" t="n"/>
      <c r="P143" s="421" t="n"/>
      <c r="Q143" s="421" t="n"/>
      <c r="R143" s="270" t="n"/>
      <c r="S143" s="421" t="n"/>
      <c r="T143" s="421" t="n"/>
      <c r="U143" s="421" t="n"/>
      <c r="V143" s="421" t="n"/>
      <c r="W143" s="421" t="n"/>
      <c r="X143" s="421" t="n"/>
      <c r="Y143" s="421" t="n"/>
      <c r="Z143" s="421" t="n"/>
      <c r="AA143" s="421" t="n"/>
      <c r="AB143" s="421" t="n"/>
      <c r="AC143" s="421" t="n"/>
      <c r="AD143" s="421" t="n"/>
      <c r="AE143" s="421" t="n"/>
      <c r="AF143" s="421" t="n"/>
      <c r="AG143" s="421" t="n"/>
      <c r="AH143" s="421" t="n"/>
      <c r="AI143" s="421" t="n"/>
      <c r="AJ143" s="297" t="n"/>
      <c r="AK143" s="297" t="n"/>
      <c r="AL143" s="284" t="n"/>
      <c r="AM143" s="297" t="n"/>
      <c r="AN143" s="285" t="n"/>
      <c r="AO143" s="297" t="n"/>
      <c r="AP143" s="297" t="n"/>
      <c r="AQ143" s="297" t="n"/>
      <c r="AR143" s="297" t="n"/>
      <c r="AS143" s="297" t="n"/>
      <c r="AT143" s="285" t="inlineStr">
        <is>
          <t>0</t>
        </is>
      </c>
      <c r="AU143" s="297" t="inlineStr">
        <is>
          <t>0</t>
        </is>
      </c>
      <c r="AV143" s="297" t="inlineStr">
        <is>
          <t>0</t>
        </is>
      </c>
      <c r="AW143" s="297" t="inlineStr">
        <is>
          <t>0</t>
        </is>
      </c>
      <c r="AX143" s="297" t="inlineStr">
        <is>
          <t>0</t>
        </is>
      </c>
      <c r="AY143" s="286" t="inlineStr">
        <is>
          <t>0</t>
        </is>
      </c>
      <c r="AZ143" s="286" t="inlineStr">
        <is>
          <t>0</t>
        </is>
      </c>
      <c r="BA143" s="287" t="inlineStr">
        <is>
          <t>0</t>
        </is>
      </c>
      <c r="BB143" s="286" t="inlineStr">
        <is>
          <t>0</t>
        </is>
      </c>
      <c r="BC143" s="286" t="inlineStr">
        <is>
          <t>0</t>
        </is>
      </c>
      <c r="BD143" s="286" t="inlineStr">
        <is>
          <t>0</t>
        </is>
      </c>
      <c r="BE143" s="286" t="inlineStr">
        <is>
          <t>0</t>
        </is>
      </c>
      <c r="BF143" s="286" t="inlineStr">
        <is>
          <t>0</t>
        </is>
      </c>
      <c r="BG143" s="286" t="inlineStr">
        <is>
          <t>0</t>
        </is>
      </c>
      <c r="BH143" s="297" t="inlineStr">
        <is>
          <t>0</t>
        </is>
      </c>
      <c r="BI143" s="297" t="inlineStr">
        <is>
          <t>0</t>
        </is>
      </c>
      <c r="BJ143" s="297" t="inlineStr">
        <is>
          <t>0</t>
        </is>
      </c>
      <c r="BK143" s="297" t="inlineStr">
        <is>
          <t>0</t>
        </is>
      </c>
      <c r="BL143" s="297" t="inlineStr">
        <is>
          <t>0</t>
        </is>
      </c>
      <c r="BM143" s="297" t="inlineStr">
        <is>
          <t>0</t>
        </is>
      </c>
      <c r="BN143" s="297" t="inlineStr">
        <is>
          <t>0</t>
        </is>
      </c>
      <c r="BO143" s="285" t="inlineStr">
        <is>
          <t>0</t>
        </is>
      </c>
      <c r="BP143" s="297" t="inlineStr">
        <is>
          <t>0</t>
        </is>
      </c>
      <c r="BQ143" s="297" t="inlineStr">
        <is>
          <t>0</t>
        </is>
      </c>
      <c r="BR143" s="297" t="inlineStr">
        <is>
          <t>0</t>
        </is>
      </c>
      <c r="BS143" s="297" t="inlineStr">
        <is>
          <t>0</t>
        </is>
      </c>
      <c r="BT143" s="297" t="inlineStr">
        <is>
          <t>0</t>
        </is>
      </c>
      <c r="BU143" s="297" t="inlineStr">
        <is>
          <t>0</t>
        </is>
      </c>
      <c r="BV143" s="297" t="inlineStr">
        <is>
          <t>0</t>
        </is>
      </c>
      <c r="BW143" s="288" t="inlineStr">
        <is>
          <t>0</t>
        </is>
      </c>
      <c r="BX143" s="276">
        <f>SUM(IF(COUNTIF(#REF!, "*1.*"), 2, 0), IF(COUNTIF(#REF!, "*2.*"), 2, 0), IF(COUNTIF(#REF!, "*3.*"), 2, 0), IF(COUNTIF(#REF!, "*4.*"), 2, 0), IF(COUNTIF(#REF!, "*5.*"), 2, 0), IF(COUNTIF(#REF!, "*6.*"), 2, 0))</f>
        <v/>
      </c>
      <c r="BY143" s="277">
        <f t="array" ref="BY143">SUM(VALUE(AT143),VALUE(AU143),VALUE(AV143),VALUE(AW143),VALUE(AX143),VALUE(AY143),VALUE(AZ143),VALUE(BB143),VALUE(BC143),VALUE(BD143),VALUE(BE143),VALUE(BF143),VALUE(BG143),VALUE(BH143),VALUE(BI143),VALUE(BJ143),VALUE(BK143),VALUE(BL143),VALUE(BM143),VALUE(BN143),VALUE(BO143),VALUE(BP143),VALUE(BQ143),VALUE(BR143),VALUE(BS143),VALUE(BT143),VALUE(BU143),VALUE(BV143),VALUE(BW143))</f>
        <v/>
      </c>
      <c r="BZ143" s="307" t="n"/>
      <c r="CA143" s="307" t="n"/>
      <c r="CB143" s="307" t="n"/>
      <c r="CC143" s="307" t="n"/>
      <c r="CD143" s="307" t="n"/>
      <c r="CE143" s="307" t="n"/>
      <c r="CF143" s="307" t="n"/>
      <c r="CG143" s="307" t="n"/>
      <c r="CH143" s="307" t="n"/>
      <c r="CI143" s="307" t="n"/>
      <c r="CJ143" s="307" t="n"/>
      <c r="CK143" s="307" t="n"/>
      <c r="CL143" s="307" t="n"/>
      <c r="CM143" s="307" t="n"/>
      <c r="CN143" s="307" t="n"/>
      <c r="CO143" s="307" t="n"/>
      <c r="CP143" s="307" t="n"/>
      <c r="CQ143" s="307" t="n"/>
      <c r="CR143" s="279" t="inlineStr">
        <is>
          <t>0</t>
        </is>
      </c>
      <c r="CS143" s="280">
        <f>AVERAGE(Value(BY143),value(CR143))</f>
        <v/>
      </c>
      <c r="CT143" s="421">
        <f>(IF(OR(MediaScorecard!BH144="x", MediaScorecard!BI144="x",MediaScorecard!BJ144="x",MediaScorecard!BK144="x",MediaScorecard!BL144="x"),1, 2))</f>
        <v/>
      </c>
      <c r="CU143" s="308" t="n"/>
      <c r="CV143" s="308" t="n"/>
      <c r="CW143" s="308" t="n"/>
      <c r="CX143" s="309" t="n"/>
      <c r="CY143" s="308" t="n"/>
      <c r="CZ143" s="308" t="n"/>
      <c r="DA143" s="308" t="n"/>
    </row>
    <row r="144" ht="21" customHeight="1" s="590">
      <c r="A144" s="421" t="n"/>
      <c r="B144" s="270" t="n"/>
      <c r="C144" s="266" t="n"/>
      <c r="D144" s="267" t="inlineStr"/>
      <c r="E144" s="267" t="inlineStr"/>
      <c r="F144" s="268" t="inlineStr"/>
      <c r="G144" s="421" t="n"/>
      <c r="H144" s="269" t="n"/>
      <c r="I144" s="421" t="n"/>
      <c r="J144" s="421" t="n"/>
      <c r="K144" s="421" t="n"/>
      <c r="L144" s="421" t="n"/>
      <c r="M144" s="421" t="n"/>
      <c r="N144" s="421" t="n"/>
      <c r="O144" s="421" t="n"/>
      <c r="P144" s="421" t="n"/>
      <c r="Q144" s="421" t="n"/>
      <c r="R144" s="270" t="n"/>
      <c r="S144" s="421" t="n"/>
      <c r="T144" s="421" t="n"/>
      <c r="U144" s="421" t="n"/>
      <c r="V144" s="421" t="n"/>
      <c r="W144" s="421" t="n"/>
      <c r="X144" s="421" t="n"/>
      <c r="Y144" s="421" t="n"/>
      <c r="Z144" s="421" t="n"/>
      <c r="AA144" s="421" t="n"/>
      <c r="AB144" s="421" t="n"/>
      <c r="AC144" s="421" t="n"/>
      <c r="AD144" s="421" t="n"/>
      <c r="AE144" s="421" t="n"/>
      <c r="AF144" s="421" t="n"/>
      <c r="AG144" s="421" t="n"/>
      <c r="AH144" s="421" t="n"/>
      <c r="AI144" s="421" t="n"/>
      <c r="AJ144" s="297" t="n"/>
      <c r="AK144" s="297" t="n"/>
      <c r="AL144" s="284" t="n"/>
      <c r="AM144" s="297" t="n"/>
      <c r="AN144" s="285" t="n"/>
      <c r="AO144" s="297" t="n"/>
      <c r="AP144" s="297" t="n"/>
      <c r="AQ144" s="297" t="n"/>
      <c r="AR144" s="297" t="n"/>
      <c r="AS144" s="297" t="n"/>
      <c r="AT144" s="285" t="inlineStr">
        <is>
          <t>0</t>
        </is>
      </c>
      <c r="AU144" s="297" t="inlineStr">
        <is>
          <t>0</t>
        </is>
      </c>
      <c r="AV144" s="297" t="inlineStr">
        <is>
          <t>0</t>
        </is>
      </c>
      <c r="AW144" s="297" t="inlineStr">
        <is>
          <t>0</t>
        </is>
      </c>
      <c r="AX144" s="297" t="inlineStr">
        <is>
          <t>0</t>
        </is>
      </c>
      <c r="AY144" s="286" t="inlineStr">
        <is>
          <t>0</t>
        </is>
      </c>
      <c r="AZ144" s="286" t="inlineStr">
        <is>
          <t>0</t>
        </is>
      </c>
      <c r="BA144" s="287" t="inlineStr">
        <is>
          <t>0</t>
        </is>
      </c>
      <c r="BB144" s="286" t="inlineStr">
        <is>
          <t>0</t>
        </is>
      </c>
      <c r="BC144" s="286" t="inlineStr">
        <is>
          <t>0</t>
        </is>
      </c>
      <c r="BD144" s="286" t="inlineStr">
        <is>
          <t>0</t>
        </is>
      </c>
      <c r="BE144" s="286" t="inlineStr">
        <is>
          <t>0</t>
        </is>
      </c>
      <c r="BF144" s="286" t="inlineStr">
        <is>
          <t>0</t>
        </is>
      </c>
      <c r="BG144" s="286" t="inlineStr">
        <is>
          <t>0</t>
        </is>
      </c>
      <c r="BH144" s="297" t="inlineStr">
        <is>
          <t>0</t>
        </is>
      </c>
      <c r="BI144" s="297" t="inlineStr">
        <is>
          <t>0</t>
        </is>
      </c>
      <c r="BJ144" s="297" t="inlineStr">
        <is>
          <t>0</t>
        </is>
      </c>
      <c r="BK144" s="297" t="inlineStr">
        <is>
          <t>0</t>
        </is>
      </c>
      <c r="BL144" s="297" t="inlineStr">
        <is>
          <t>0</t>
        </is>
      </c>
      <c r="BM144" s="297" t="inlineStr">
        <is>
          <t>0</t>
        </is>
      </c>
      <c r="BN144" s="297" t="inlineStr">
        <is>
          <t>0</t>
        </is>
      </c>
      <c r="BO144" s="285" t="inlineStr">
        <is>
          <t>0</t>
        </is>
      </c>
      <c r="BP144" s="297" t="inlineStr">
        <is>
          <t>0</t>
        </is>
      </c>
      <c r="BQ144" s="297" t="inlineStr">
        <is>
          <t>0</t>
        </is>
      </c>
      <c r="BR144" s="297" t="inlineStr">
        <is>
          <t>0</t>
        </is>
      </c>
      <c r="BS144" s="297" t="inlineStr">
        <is>
          <t>0</t>
        </is>
      </c>
      <c r="BT144" s="297" t="inlineStr">
        <is>
          <t>0</t>
        </is>
      </c>
      <c r="BU144" s="297" t="inlineStr">
        <is>
          <t>0</t>
        </is>
      </c>
      <c r="BV144" s="297" t="inlineStr">
        <is>
          <t>0</t>
        </is>
      </c>
      <c r="BW144" s="288" t="inlineStr">
        <is>
          <t>0</t>
        </is>
      </c>
      <c r="BX144" s="276">
        <f>SUM(IF(COUNTIF(#REF!, "*1.*"), 2, 0), IF(COUNTIF(#REF!, "*2.*"), 2, 0), IF(COUNTIF(#REF!, "*3.*"), 2, 0), IF(COUNTIF(#REF!, "*4.*"), 2, 0), IF(COUNTIF(#REF!, "*5.*"), 2, 0), IF(COUNTIF(#REF!, "*6.*"), 2, 0))</f>
        <v/>
      </c>
      <c r="BY144" s="277">
        <f t="array" ref="BY144">SUM(VALUE(AT144),VALUE(AU144),VALUE(AV144),VALUE(AW144),VALUE(AX144),VALUE(AY144),VALUE(AZ144),VALUE(BB144),VALUE(BC144),VALUE(BD144),VALUE(BE144),VALUE(BF144),VALUE(BG144),VALUE(BH144),VALUE(BI144),VALUE(BJ144),VALUE(BK144),VALUE(BL144),VALUE(BM144),VALUE(BN144),VALUE(BO144),VALUE(BP144),VALUE(BQ144),VALUE(BR144),VALUE(BS144),VALUE(BT144),VALUE(BU144),VALUE(BV144),VALUE(BW144))</f>
        <v/>
      </c>
      <c r="BZ144" s="307" t="n"/>
      <c r="CA144" s="307" t="n"/>
      <c r="CB144" s="307" t="n"/>
      <c r="CC144" s="307" t="n"/>
      <c r="CD144" s="307" t="n"/>
      <c r="CE144" s="307" t="n"/>
      <c r="CF144" s="307" t="n"/>
      <c r="CG144" s="307" t="n"/>
      <c r="CH144" s="307" t="n"/>
      <c r="CI144" s="307" t="n"/>
      <c r="CJ144" s="307" t="n"/>
      <c r="CK144" s="307" t="n"/>
      <c r="CL144" s="307" t="n"/>
      <c r="CM144" s="307" t="n"/>
      <c r="CN144" s="307" t="n"/>
      <c r="CO144" s="307" t="n"/>
      <c r="CP144" s="307" t="n"/>
      <c r="CQ144" s="307" t="n"/>
      <c r="CR144" s="279" t="inlineStr">
        <is>
          <t>0</t>
        </is>
      </c>
      <c r="CS144" s="280">
        <f>AVERAGE(Value(BY144),value(CR144))</f>
        <v/>
      </c>
      <c r="CT144" s="421">
        <f>(IF(OR(MediaScorecard!BH145="x", MediaScorecard!BI145="x",MediaScorecard!BJ145="x",MediaScorecard!BK145="x",MediaScorecard!BL145="x"),1, 2))</f>
        <v/>
      </c>
      <c r="CU144" s="308" t="n"/>
      <c r="CV144" s="308" t="n"/>
      <c r="CW144" s="308" t="n"/>
      <c r="CX144" s="309" t="n"/>
      <c r="CY144" s="308" t="n"/>
      <c r="CZ144" s="308" t="n"/>
      <c r="DA144" s="308" t="n"/>
    </row>
    <row r="145" ht="21" customHeight="1" s="590">
      <c r="A145" s="421" t="n"/>
      <c r="B145" s="270" t="n"/>
      <c r="C145" s="266" t="n"/>
      <c r="D145" s="267" t="inlineStr"/>
      <c r="E145" s="267" t="inlineStr"/>
      <c r="F145" s="268" t="inlineStr"/>
      <c r="G145" s="421" t="n"/>
      <c r="H145" s="269" t="n"/>
      <c r="I145" s="421" t="n"/>
      <c r="J145" s="421" t="n"/>
      <c r="K145" s="421" t="n"/>
      <c r="L145" s="421" t="n"/>
      <c r="M145" s="421" t="n"/>
      <c r="N145" s="421" t="n"/>
      <c r="O145" s="421" t="n"/>
      <c r="P145" s="421" t="n"/>
      <c r="Q145" s="421" t="n"/>
      <c r="R145" s="270" t="n"/>
      <c r="S145" s="421" t="n"/>
      <c r="T145" s="421" t="n"/>
      <c r="U145" s="421" t="n"/>
      <c r="V145" s="421" t="n"/>
      <c r="W145" s="421" t="n"/>
      <c r="X145" s="421" t="n"/>
      <c r="Y145" s="421" t="n"/>
      <c r="Z145" s="421" t="n"/>
      <c r="AA145" s="421" t="n"/>
      <c r="AB145" s="421" t="n"/>
      <c r="AC145" s="421" t="n"/>
      <c r="AD145" s="421" t="n"/>
      <c r="AE145" s="421" t="n"/>
      <c r="AF145" s="421" t="n"/>
      <c r="AG145" s="421" t="n"/>
      <c r="AH145" s="421" t="n"/>
      <c r="AI145" s="421" t="n"/>
      <c r="AJ145" s="297" t="n"/>
      <c r="AK145" s="297" t="n"/>
      <c r="AL145" s="284" t="n"/>
      <c r="AM145" s="297" t="n"/>
      <c r="AN145" s="285" t="n"/>
      <c r="AO145" s="297" t="n"/>
      <c r="AP145" s="297" t="n"/>
      <c r="AQ145" s="297" t="n"/>
      <c r="AR145" s="297" t="n"/>
      <c r="AS145" s="297" t="n"/>
      <c r="AT145" s="285" t="inlineStr">
        <is>
          <t>0</t>
        </is>
      </c>
      <c r="AU145" s="297" t="inlineStr">
        <is>
          <t>0</t>
        </is>
      </c>
      <c r="AV145" s="297" t="inlineStr">
        <is>
          <t>0</t>
        </is>
      </c>
      <c r="AW145" s="297" t="inlineStr">
        <is>
          <t>0</t>
        </is>
      </c>
      <c r="AX145" s="297" t="inlineStr">
        <is>
          <t>0</t>
        </is>
      </c>
      <c r="AY145" s="286" t="inlineStr">
        <is>
          <t>0</t>
        </is>
      </c>
      <c r="AZ145" s="286" t="inlineStr">
        <is>
          <t>0</t>
        </is>
      </c>
      <c r="BA145" s="287" t="inlineStr">
        <is>
          <t>0</t>
        </is>
      </c>
      <c r="BB145" s="286" t="inlineStr">
        <is>
          <t>0</t>
        </is>
      </c>
      <c r="BC145" s="286" t="inlineStr">
        <is>
          <t>0</t>
        </is>
      </c>
      <c r="BD145" s="286" t="inlineStr">
        <is>
          <t>0</t>
        </is>
      </c>
      <c r="BE145" s="286" t="inlineStr">
        <is>
          <t>0</t>
        </is>
      </c>
      <c r="BF145" s="286" t="inlineStr">
        <is>
          <t>0</t>
        </is>
      </c>
      <c r="BG145" s="286" t="inlineStr">
        <is>
          <t>0</t>
        </is>
      </c>
      <c r="BH145" s="297" t="inlineStr">
        <is>
          <t>0</t>
        </is>
      </c>
      <c r="BI145" s="297" t="inlineStr">
        <is>
          <t>0</t>
        </is>
      </c>
      <c r="BJ145" s="297" t="inlineStr">
        <is>
          <t>0</t>
        </is>
      </c>
      <c r="BK145" s="297" t="inlineStr">
        <is>
          <t>0</t>
        </is>
      </c>
      <c r="BL145" s="297" t="inlineStr">
        <is>
          <t>0</t>
        </is>
      </c>
      <c r="BM145" s="297" t="inlineStr">
        <is>
          <t>0</t>
        </is>
      </c>
      <c r="BN145" s="297" t="inlineStr">
        <is>
          <t>0</t>
        </is>
      </c>
      <c r="BO145" s="285" t="inlineStr">
        <is>
          <t>0</t>
        </is>
      </c>
      <c r="BP145" s="297" t="inlineStr">
        <is>
          <t>0</t>
        </is>
      </c>
      <c r="BQ145" s="297" t="inlineStr">
        <is>
          <t>0</t>
        </is>
      </c>
      <c r="BR145" s="297" t="inlineStr">
        <is>
          <t>0</t>
        </is>
      </c>
      <c r="BS145" s="297" t="inlineStr">
        <is>
          <t>0</t>
        </is>
      </c>
      <c r="BT145" s="297" t="inlineStr">
        <is>
          <t>0</t>
        </is>
      </c>
      <c r="BU145" s="297" t="inlineStr">
        <is>
          <t>0</t>
        </is>
      </c>
      <c r="BV145" s="297" t="inlineStr">
        <is>
          <t>0</t>
        </is>
      </c>
      <c r="BW145" s="288" t="inlineStr">
        <is>
          <t>0</t>
        </is>
      </c>
      <c r="BX145" s="276">
        <f>SUM(IF(COUNTIF(#REF!, "*1.*"), 2, 0), IF(COUNTIF(#REF!, "*2.*"), 2, 0), IF(COUNTIF(#REF!, "*3.*"), 2, 0), IF(COUNTIF(#REF!, "*4.*"), 2, 0), IF(COUNTIF(#REF!, "*5.*"), 2, 0), IF(COUNTIF(#REF!, "*6.*"), 2, 0))</f>
        <v/>
      </c>
      <c r="BY145" s="277">
        <f t="array" ref="BY145">SUM(VALUE(AT145),VALUE(AU145),VALUE(AV145),VALUE(AW145),VALUE(AX145),VALUE(AY145),VALUE(AZ145),VALUE(BB145),VALUE(BC145),VALUE(BD145),VALUE(BE145),VALUE(BF145),VALUE(BG145),VALUE(BH145),VALUE(BI145),VALUE(BJ145),VALUE(BK145),VALUE(BL145),VALUE(BM145),VALUE(BN145),VALUE(BO145),VALUE(BP145),VALUE(BQ145),VALUE(BR145),VALUE(BS145),VALUE(BT145),VALUE(BU145),VALUE(BV145),VALUE(BW145))</f>
        <v/>
      </c>
      <c r="BZ145" s="310" t="n"/>
      <c r="CA145" s="310" t="n"/>
      <c r="CB145" s="310" t="n"/>
      <c r="CC145" s="310" t="n"/>
      <c r="CD145" s="310" t="n"/>
      <c r="CE145" s="310" t="n"/>
      <c r="CF145" s="310" t="n"/>
      <c r="CG145" s="310" t="n"/>
      <c r="CH145" s="310" t="n"/>
      <c r="CI145" s="310" t="n"/>
      <c r="CJ145" s="310" t="n"/>
      <c r="CK145" s="310" t="n"/>
      <c r="CL145" s="310" t="n"/>
      <c r="CM145" s="310" t="n"/>
      <c r="CN145" s="310" t="n"/>
      <c r="CO145" s="310" t="n"/>
      <c r="CP145" s="310" t="n"/>
      <c r="CQ145" s="310" t="n"/>
      <c r="CR145" s="279" t="inlineStr">
        <is>
          <t>0</t>
        </is>
      </c>
      <c r="CS145" s="280">
        <f>AVERAGE(Value(BY145),value(CR145))</f>
        <v/>
      </c>
      <c r="CT145" s="421">
        <f>(IF(OR(MediaScorecard!BH146="x", MediaScorecard!BI146="x",MediaScorecard!BJ146="x",MediaScorecard!BK146="x",MediaScorecard!BL146="x"),1, 2))</f>
        <v/>
      </c>
      <c r="CU145" s="308" t="n"/>
      <c r="CV145" s="308" t="n"/>
      <c r="CW145" s="308" t="n"/>
      <c r="CX145" s="309" t="n"/>
      <c r="CY145" s="308" t="n"/>
      <c r="CZ145" s="308" t="n"/>
      <c r="DA145" s="308" t="n"/>
    </row>
    <row r="146" ht="21" customHeight="1" s="590">
      <c r="A146" s="421" t="n"/>
      <c r="B146" s="270" t="n"/>
      <c r="C146" s="266" t="n"/>
      <c r="D146" s="267" t="inlineStr"/>
      <c r="E146" s="267" t="inlineStr"/>
      <c r="F146" s="268" t="inlineStr"/>
      <c r="G146" s="421" t="n"/>
      <c r="H146" s="269" t="n"/>
      <c r="I146" s="421" t="n"/>
      <c r="J146" s="421" t="n"/>
      <c r="K146" s="421" t="n"/>
      <c r="L146" s="421" t="n"/>
      <c r="M146" s="421" t="n"/>
      <c r="N146" s="421" t="n"/>
      <c r="O146" s="421" t="n"/>
      <c r="P146" s="421" t="n"/>
      <c r="Q146" s="421" t="n"/>
      <c r="R146" s="270" t="n"/>
      <c r="S146" s="421" t="n"/>
      <c r="T146" s="421" t="n"/>
      <c r="U146" s="421" t="n"/>
      <c r="V146" s="421" t="n"/>
      <c r="W146" s="421" t="n"/>
      <c r="X146" s="421" t="n"/>
      <c r="Y146" s="421" t="n"/>
      <c r="Z146" s="421" t="n"/>
      <c r="AA146" s="421" t="n"/>
      <c r="AB146" s="421" t="n"/>
      <c r="AC146" s="421" t="n"/>
      <c r="AD146" s="421" t="n"/>
      <c r="AE146" s="421" t="n"/>
      <c r="AF146" s="421" t="n"/>
      <c r="AG146" s="421" t="n"/>
      <c r="AH146" s="421" t="n"/>
      <c r="AI146" s="421" t="n"/>
      <c r="AJ146" s="297" t="n"/>
      <c r="AK146" s="297" t="n"/>
      <c r="AL146" s="284" t="n"/>
      <c r="AM146" s="297" t="n"/>
      <c r="AN146" s="285" t="n"/>
      <c r="AO146" s="297" t="n"/>
      <c r="AP146" s="297" t="n"/>
      <c r="AQ146" s="297" t="n"/>
      <c r="AR146" s="297" t="n"/>
      <c r="AS146" s="297" t="n"/>
      <c r="AT146" s="285" t="inlineStr">
        <is>
          <t>0</t>
        </is>
      </c>
      <c r="AU146" s="297" t="inlineStr">
        <is>
          <t>0</t>
        </is>
      </c>
      <c r="AV146" s="297" t="inlineStr">
        <is>
          <t>0</t>
        </is>
      </c>
      <c r="AW146" s="297" t="inlineStr">
        <is>
          <t>0</t>
        </is>
      </c>
      <c r="AX146" s="297" t="inlineStr">
        <is>
          <t>0</t>
        </is>
      </c>
      <c r="AY146" s="286" t="inlineStr">
        <is>
          <t>0</t>
        </is>
      </c>
      <c r="AZ146" s="286" t="inlineStr">
        <is>
          <t>0</t>
        </is>
      </c>
      <c r="BA146" s="287" t="inlineStr">
        <is>
          <t>0</t>
        </is>
      </c>
      <c r="BB146" s="286" t="inlineStr">
        <is>
          <t>0</t>
        </is>
      </c>
      <c r="BC146" s="286" t="inlineStr">
        <is>
          <t>0</t>
        </is>
      </c>
      <c r="BD146" s="286" t="inlineStr">
        <is>
          <t>0</t>
        </is>
      </c>
      <c r="BE146" s="286" t="inlineStr">
        <is>
          <t>0</t>
        </is>
      </c>
      <c r="BF146" s="286" t="inlineStr">
        <is>
          <t>0</t>
        </is>
      </c>
      <c r="BG146" s="286" t="inlineStr">
        <is>
          <t>0</t>
        </is>
      </c>
      <c r="BH146" s="297" t="inlineStr">
        <is>
          <t>0</t>
        </is>
      </c>
      <c r="BI146" s="297" t="inlineStr">
        <is>
          <t>0</t>
        </is>
      </c>
      <c r="BJ146" s="297" t="inlineStr">
        <is>
          <t>0</t>
        </is>
      </c>
      <c r="BK146" s="297" t="inlineStr">
        <is>
          <t>0</t>
        </is>
      </c>
      <c r="BL146" s="297" t="inlineStr">
        <is>
          <t>0</t>
        </is>
      </c>
      <c r="BM146" s="297" t="inlineStr">
        <is>
          <t>0</t>
        </is>
      </c>
      <c r="BN146" s="297" t="inlineStr">
        <is>
          <t>0</t>
        </is>
      </c>
      <c r="BO146" s="285" t="inlineStr">
        <is>
          <t>0</t>
        </is>
      </c>
      <c r="BP146" s="297" t="inlineStr">
        <is>
          <t>0</t>
        </is>
      </c>
      <c r="BQ146" s="297" t="inlineStr">
        <is>
          <t>0</t>
        </is>
      </c>
      <c r="BR146" s="297" t="inlineStr">
        <is>
          <t>0</t>
        </is>
      </c>
      <c r="BS146" s="297" t="inlineStr">
        <is>
          <t>0</t>
        </is>
      </c>
      <c r="BT146" s="297" t="inlineStr">
        <is>
          <t>0</t>
        </is>
      </c>
      <c r="BU146" s="297" t="inlineStr">
        <is>
          <t>0</t>
        </is>
      </c>
      <c r="BV146" s="297" t="inlineStr">
        <is>
          <t>0</t>
        </is>
      </c>
      <c r="BW146" s="288" t="inlineStr">
        <is>
          <t>0</t>
        </is>
      </c>
      <c r="BX146" s="276">
        <f>SUM(IF(COUNTIF(#REF!, "*1.*"), 2, 0), IF(COUNTIF(#REF!, "*2.*"), 2, 0), IF(COUNTIF(#REF!, "*3.*"), 2, 0), IF(COUNTIF(#REF!, "*4.*"), 2, 0), IF(COUNTIF(#REF!, "*5.*"), 2, 0), IF(COUNTIF(#REF!, "*6.*"), 2, 0))</f>
        <v/>
      </c>
      <c r="BY146" s="277">
        <f t="array" ref="BY146">SUM(VALUE(AT146),VALUE(AU146),VALUE(AV146),VALUE(AW146),VALUE(AX146),VALUE(AY146),VALUE(AZ146),VALUE(BB146),VALUE(BC146),VALUE(BD146),VALUE(BE146),VALUE(BF146),VALUE(BG146),VALUE(BH146),VALUE(BI146),VALUE(BJ146),VALUE(BK146),VALUE(BL146),VALUE(BM146),VALUE(BN146),VALUE(BO146),VALUE(BP146),VALUE(BQ146),VALUE(BR146),VALUE(BS146),VALUE(BT146),VALUE(BU146),VALUE(BV146),VALUE(BW146))</f>
        <v/>
      </c>
      <c r="BZ146" s="307" t="n"/>
      <c r="CA146" s="307" t="n"/>
      <c r="CB146" s="307" t="n"/>
      <c r="CC146" s="307" t="n"/>
      <c r="CD146" s="307" t="n"/>
      <c r="CE146" s="307" t="n"/>
      <c r="CF146" s="307" t="n"/>
      <c r="CG146" s="307" t="n"/>
      <c r="CH146" s="307" t="n"/>
      <c r="CI146" s="307" t="n"/>
      <c r="CJ146" s="307" t="n"/>
      <c r="CK146" s="307" t="n"/>
      <c r="CL146" s="307" t="n"/>
      <c r="CM146" s="307" t="n"/>
      <c r="CN146" s="307" t="n"/>
      <c r="CO146" s="307" t="n"/>
      <c r="CP146" s="307" t="n"/>
      <c r="CQ146" s="307" t="n"/>
      <c r="CR146" s="279" t="inlineStr">
        <is>
          <t>0</t>
        </is>
      </c>
      <c r="CS146" s="280">
        <f>AVERAGE(Value(BY146),value(CR146))</f>
        <v/>
      </c>
      <c r="CT146" s="421">
        <f>(IF(OR(MediaScorecard!BH147="x", MediaScorecard!BI147="x",MediaScorecard!BJ147="x",MediaScorecard!BK147="x",MediaScorecard!BL147="x"),1, 2))</f>
        <v/>
      </c>
      <c r="CU146" s="308" t="n"/>
      <c r="CV146" s="308" t="n"/>
      <c r="CW146" s="308" t="n"/>
      <c r="CX146" s="309" t="n"/>
      <c r="CY146" s="308" t="n"/>
      <c r="CZ146" s="308" t="n"/>
      <c r="DA146" s="308" t="n"/>
    </row>
    <row r="147" ht="21" customHeight="1" s="590">
      <c r="A147" s="421" t="n"/>
      <c r="B147" s="270" t="n"/>
      <c r="C147" s="266" t="n"/>
      <c r="D147" s="267" t="inlineStr"/>
      <c r="E147" s="267" t="inlineStr"/>
      <c r="F147" s="268" t="inlineStr"/>
      <c r="G147" s="421" t="n"/>
      <c r="H147" s="269" t="n"/>
      <c r="I147" s="421" t="n"/>
      <c r="J147" s="421" t="n"/>
      <c r="K147" s="421" t="n"/>
      <c r="L147" s="421" t="n"/>
      <c r="M147" s="421" t="n"/>
      <c r="N147" s="421" t="n"/>
      <c r="O147" s="421" t="n"/>
      <c r="P147" s="421" t="n"/>
      <c r="Q147" s="421" t="n"/>
      <c r="R147" s="270" t="n"/>
      <c r="S147" s="421" t="n"/>
      <c r="T147" s="421" t="n"/>
      <c r="U147" s="421" t="n"/>
      <c r="V147" s="421" t="n"/>
      <c r="W147" s="421" t="n"/>
      <c r="X147" s="421" t="n"/>
      <c r="Y147" s="421" t="n"/>
      <c r="Z147" s="421" t="n"/>
      <c r="AA147" s="421" t="n"/>
      <c r="AB147" s="421" t="n"/>
      <c r="AC147" s="421" t="n"/>
      <c r="AD147" s="421" t="n"/>
      <c r="AE147" s="421" t="n"/>
      <c r="AF147" s="421" t="n"/>
      <c r="AG147" s="421" t="n"/>
      <c r="AH147" s="421" t="n"/>
      <c r="AI147" s="421" t="n"/>
      <c r="AJ147" s="297" t="n"/>
      <c r="AK147" s="297" t="n"/>
      <c r="AL147" s="284" t="n"/>
      <c r="AM147" s="297" t="n"/>
      <c r="AN147" s="285" t="n"/>
      <c r="AO147" s="297" t="n"/>
      <c r="AP147" s="297" t="n"/>
      <c r="AQ147" s="297" t="n"/>
      <c r="AR147" s="297" t="n"/>
      <c r="AS147" s="297" t="n"/>
      <c r="AT147" s="285" t="inlineStr">
        <is>
          <t>0</t>
        </is>
      </c>
      <c r="AU147" s="297" t="inlineStr">
        <is>
          <t>0</t>
        </is>
      </c>
      <c r="AV147" s="297" t="inlineStr">
        <is>
          <t>0</t>
        </is>
      </c>
      <c r="AW147" s="297" t="inlineStr">
        <is>
          <t>0</t>
        </is>
      </c>
      <c r="AX147" s="297" t="inlineStr">
        <is>
          <t>0</t>
        </is>
      </c>
      <c r="AY147" s="286" t="inlineStr">
        <is>
          <t>0</t>
        </is>
      </c>
      <c r="AZ147" s="286" t="inlineStr">
        <is>
          <t>0</t>
        </is>
      </c>
      <c r="BA147" s="287" t="inlineStr">
        <is>
          <t>0</t>
        </is>
      </c>
      <c r="BB147" s="286" t="inlineStr">
        <is>
          <t>0</t>
        </is>
      </c>
      <c r="BC147" s="286" t="inlineStr">
        <is>
          <t>0</t>
        </is>
      </c>
      <c r="BD147" s="286" t="inlineStr">
        <is>
          <t>0</t>
        </is>
      </c>
      <c r="BE147" s="286" t="inlineStr">
        <is>
          <t>0</t>
        </is>
      </c>
      <c r="BF147" s="286" t="inlineStr">
        <is>
          <t>0</t>
        </is>
      </c>
      <c r="BG147" s="286" t="inlineStr">
        <is>
          <t>0</t>
        </is>
      </c>
      <c r="BH147" s="297" t="inlineStr">
        <is>
          <t>0</t>
        </is>
      </c>
      <c r="BI147" s="297" t="inlineStr">
        <is>
          <t>0</t>
        </is>
      </c>
      <c r="BJ147" s="297" t="inlineStr">
        <is>
          <t>0</t>
        </is>
      </c>
      <c r="BK147" s="297" t="inlineStr">
        <is>
          <t>0</t>
        </is>
      </c>
      <c r="BL147" s="297" t="inlineStr">
        <is>
          <t>0</t>
        </is>
      </c>
      <c r="BM147" s="297" t="inlineStr">
        <is>
          <t>0</t>
        </is>
      </c>
      <c r="BN147" s="297" t="inlineStr">
        <is>
          <t>0</t>
        </is>
      </c>
      <c r="BO147" s="285" t="inlineStr">
        <is>
          <t>0</t>
        </is>
      </c>
      <c r="BP147" s="297" t="inlineStr">
        <is>
          <t>0</t>
        </is>
      </c>
      <c r="BQ147" s="297" t="inlineStr">
        <is>
          <t>0</t>
        </is>
      </c>
      <c r="BR147" s="297" t="inlineStr">
        <is>
          <t>0</t>
        </is>
      </c>
      <c r="BS147" s="297" t="inlineStr">
        <is>
          <t>0</t>
        </is>
      </c>
      <c r="BT147" s="297" t="inlineStr">
        <is>
          <t>0</t>
        </is>
      </c>
      <c r="BU147" s="297" t="inlineStr">
        <is>
          <t>0</t>
        </is>
      </c>
      <c r="BV147" s="297" t="inlineStr">
        <is>
          <t>0</t>
        </is>
      </c>
      <c r="BW147" s="288" t="inlineStr">
        <is>
          <t>0</t>
        </is>
      </c>
      <c r="BX147" s="276">
        <f>SUM(IF(COUNTIF(#REF!, "*1.*"), 2, 0), IF(COUNTIF(#REF!, "*2.*"), 2, 0), IF(COUNTIF(#REF!, "*3.*"), 2, 0), IF(COUNTIF(#REF!, "*4.*"), 2, 0), IF(COUNTIF(#REF!, "*5.*"), 2, 0), IF(COUNTIF(#REF!, "*6.*"), 2, 0))</f>
        <v/>
      </c>
      <c r="BY147" s="277">
        <f t="array" ref="BY147">SUM(VALUE(AT147),VALUE(AU147),VALUE(AV147),VALUE(AW147),VALUE(AX147),VALUE(AY147),VALUE(AZ147),VALUE(BB147),VALUE(BC147),VALUE(BD147),VALUE(BE147),VALUE(BF147),VALUE(BG147),VALUE(BH147),VALUE(BI147),VALUE(BJ147),VALUE(BK147),VALUE(BL147),VALUE(BM147),VALUE(BN147),VALUE(BO147),VALUE(BP147),VALUE(BQ147),VALUE(BR147),VALUE(BS147),VALUE(BT147),VALUE(BU147),VALUE(BV147),VALUE(BW147))</f>
        <v/>
      </c>
      <c r="BZ147" s="307" t="n"/>
      <c r="CA147" s="307" t="n"/>
      <c r="CB147" s="307" t="n"/>
      <c r="CC147" s="307" t="n"/>
      <c r="CD147" s="307" t="n"/>
      <c r="CE147" s="307" t="n"/>
      <c r="CF147" s="307" t="n"/>
      <c r="CG147" s="307" t="n"/>
      <c r="CH147" s="307" t="n"/>
      <c r="CI147" s="307" t="n"/>
      <c r="CJ147" s="307" t="n"/>
      <c r="CK147" s="307" t="n"/>
      <c r="CL147" s="307" t="n"/>
      <c r="CM147" s="307" t="n"/>
      <c r="CN147" s="307" t="n"/>
      <c r="CO147" s="307" t="n"/>
      <c r="CP147" s="307" t="n"/>
      <c r="CQ147" s="307" t="n"/>
      <c r="CR147" s="279" t="inlineStr">
        <is>
          <t>0</t>
        </is>
      </c>
      <c r="CS147" s="280">
        <f>AVERAGE(Value(BY147),value(CR147))</f>
        <v/>
      </c>
      <c r="CT147" s="421">
        <f>(IF(OR(MediaScorecard!BH148="x", MediaScorecard!BI148="x",MediaScorecard!BJ148="x",MediaScorecard!BK148="x",MediaScorecard!BL148="x"),1, 2))</f>
        <v/>
      </c>
      <c r="CU147" s="308" t="n"/>
      <c r="CV147" s="308" t="n"/>
      <c r="CW147" s="308" t="n"/>
      <c r="CX147" s="309" t="n"/>
      <c r="CY147" s="308" t="n"/>
      <c r="CZ147" s="308" t="n"/>
      <c r="DA147" s="308" t="n"/>
    </row>
    <row r="148" ht="21" customHeight="1" s="590">
      <c r="A148" s="421" t="n"/>
      <c r="B148" s="270" t="n"/>
      <c r="C148" s="266" t="n"/>
      <c r="D148" s="267" t="inlineStr"/>
      <c r="E148" s="267" t="inlineStr"/>
      <c r="F148" s="268" t="inlineStr"/>
      <c r="G148" s="421" t="n"/>
      <c r="H148" s="269" t="n"/>
      <c r="I148" s="421" t="n"/>
      <c r="J148" s="421" t="n"/>
      <c r="K148" s="421" t="n"/>
      <c r="L148" s="421" t="n"/>
      <c r="M148" s="421" t="n"/>
      <c r="N148" s="421" t="n"/>
      <c r="O148" s="421" t="n"/>
      <c r="P148" s="421" t="n"/>
      <c r="Q148" s="421" t="n"/>
      <c r="R148" s="270" t="n"/>
      <c r="S148" s="421" t="n"/>
      <c r="T148" s="421" t="n"/>
      <c r="U148" s="421" t="n"/>
      <c r="V148" s="421" t="n"/>
      <c r="W148" s="421" t="n"/>
      <c r="X148" s="421" t="n"/>
      <c r="Y148" s="421" t="n"/>
      <c r="Z148" s="421" t="n"/>
      <c r="AA148" s="421" t="n"/>
      <c r="AB148" s="421" t="n"/>
      <c r="AC148" s="421" t="n"/>
      <c r="AD148" s="421" t="n"/>
      <c r="AE148" s="421" t="n"/>
      <c r="AF148" s="421" t="n"/>
      <c r="AG148" s="421" t="n"/>
      <c r="AH148" s="421" t="n"/>
      <c r="AI148" s="421" t="n"/>
      <c r="AJ148" s="297" t="n"/>
      <c r="AK148" s="297" t="n"/>
      <c r="AL148" s="284" t="n"/>
      <c r="AM148" s="297" t="n"/>
      <c r="AN148" s="285" t="n"/>
      <c r="AO148" s="297" t="n"/>
      <c r="AP148" s="297" t="n"/>
      <c r="AQ148" s="297" t="n"/>
      <c r="AR148" s="297" t="n"/>
      <c r="AS148" s="297" t="n"/>
      <c r="AT148" s="285" t="inlineStr">
        <is>
          <t>0</t>
        </is>
      </c>
      <c r="AU148" s="297" t="inlineStr">
        <is>
          <t>0</t>
        </is>
      </c>
      <c r="AV148" s="297" t="inlineStr">
        <is>
          <t>0</t>
        </is>
      </c>
      <c r="AW148" s="297" t="inlineStr">
        <is>
          <t>0</t>
        </is>
      </c>
      <c r="AX148" s="297" t="inlineStr">
        <is>
          <t>0</t>
        </is>
      </c>
      <c r="AY148" s="286" t="inlineStr">
        <is>
          <t>0</t>
        </is>
      </c>
      <c r="AZ148" s="286" t="inlineStr">
        <is>
          <t>0</t>
        </is>
      </c>
      <c r="BA148" s="287" t="inlineStr">
        <is>
          <t>0</t>
        </is>
      </c>
      <c r="BB148" s="286" t="inlineStr">
        <is>
          <t>0</t>
        </is>
      </c>
      <c r="BC148" s="286" t="inlineStr">
        <is>
          <t>0</t>
        </is>
      </c>
      <c r="BD148" s="286" t="inlineStr">
        <is>
          <t>0</t>
        </is>
      </c>
      <c r="BE148" s="286" t="inlineStr">
        <is>
          <t>0</t>
        </is>
      </c>
      <c r="BF148" s="286" t="inlineStr">
        <is>
          <t>0</t>
        </is>
      </c>
      <c r="BG148" s="286" t="inlineStr">
        <is>
          <t>0</t>
        </is>
      </c>
      <c r="BH148" s="297" t="inlineStr">
        <is>
          <t>0</t>
        </is>
      </c>
      <c r="BI148" s="297" t="inlineStr">
        <is>
          <t>0</t>
        </is>
      </c>
      <c r="BJ148" s="297" t="inlineStr">
        <is>
          <t>0</t>
        </is>
      </c>
      <c r="BK148" s="297" t="inlineStr">
        <is>
          <t>0</t>
        </is>
      </c>
      <c r="BL148" s="297" t="inlineStr">
        <is>
          <t>0</t>
        </is>
      </c>
      <c r="BM148" s="297" t="inlineStr">
        <is>
          <t>0</t>
        </is>
      </c>
      <c r="BN148" s="297" t="inlineStr">
        <is>
          <t>0</t>
        </is>
      </c>
      <c r="BO148" s="285" t="inlineStr">
        <is>
          <t>0</t>
        </is>
      </c>
      <c r="BP148" s="297" t="inlineStr">
        <is>
          <t>0</t>
        </is>
      </c>
      <c r="BQ148" s="297" t="inlineStr">
        <is>
          <t>0</t>
        </is>
      </c>
      <c r="BR148" s="297" t="inlineStr">
        <is>
          <t>0</t>
        </is>
      </c>
      <c r="BS148" s="297" t="inlineStr">
        <is>
          <t>0</t>
        </is>
      </c>
      <c r="BT148" s="297" t="inlineStr">
        <is>
          <t>0</t>
        </is>
      </c>
      <c r="BU148" s="297" t="inlineStr">
        <is>
          <t>0</t>
        </is>
      </c>
      <c r="BV148" s="297" t="inlineStr">
        <is>
          <t>0</t>
        </is>
      </c>
      <c r="BW148" s="288" t="inlineStr">
        <is>
          <t>0</t>
        </is>
      </c>
      <c r="BX148" s="276">
        <f>SUM(IF(COUNTIF(#REF!, "*1.*"), 2, 0), IF(COUNTIF(#REF!, "*2.*"), 2, 0), IF(COUNTIF(#REF!, "*3.*"), 2, 0), IF(COUNTIF(#REF!, "*4.*"), 2, 0), IF(COUNTIF(#REF!, "*5.*"), 2, 0), IF(COUNTIF(#REF!, "*6.*"), 2, 0))</f>
        <v/>
      </c>
      <c r="BY148" s="277">
        <f t="array" ref="BY148">SUM(VALUE(AT148),VALUE(AU148),VALUE(AV148),VALUE(AW148),VALUE(AX148),VALUE(AY148),VALUE(AZ148),VALUE(BB148),VALUE(BC148),VALUE(BD148),VALUE(BE148),VALUE(BF148),VALUE(BG148),VALUE(BH148),VALUE(BI148),VALUE(BJ148),VALUE(BK148),VALUE(BL148),VALUE(BM148),VALUE(BN148),VALUE(BO148),VALUE(BP148),VALUE(BQ148),VALUE(BR148),VALUE(BS148),VALUE(BT148),VALUE(BU148),VALUE(BV148),VALUE(BW148))</f>
        <v/>
      </c>
      <c r="BZ148" s="307" t="n"/>
      <c r="CA148" s="307" t="n"/>
      <c r="CB148" s="307" t="n"/>
      <c r="CC148" s="307" t="n"/>
      <c r="CD148" s="307" t="n"/>
      <c r="CE148" s="307" t="n"/>
      <c r="CF148" s="307" t="n"/>
      <c r="CG148" s="307" t="n"/>
      <c r="CH148" s="307" t="n"/>
      <c r="CI148" s="307" t="n"/>
      <c r="CJ148" s="307" t="n"/>
      <c r="CK148" s="307" t="n"/>
      <c r="CL148" s="307" t="n"/>
      <c r="CM148" s="307" t="n"/>
      <c r="CN148" s="307" t="n"/>
      <c r="CO148" s="307" t="n"/>
      <c r="CP148" s="307" t="n"/>
      <c r="CQ148" s="307" t="n"/>
      <c r="CR148" s="279" t="inlineStr">
        <is>
          <t>0</t>
        </is>
      </c>
      <c r="CS148" s="280">
        <f>AVERAGE(Value(BY148),value(CR148))</f>
        <v/>
      </c>
      <c r="CT148" s="421">
        <f>(IF(OR(MediaScorecard!BH149="x", MediaScorecard!BI149="x",MediaScorecard!BJ149="x",MediaScorecard!BK149="x",MediaScorecard!BL149="x"),1, 2))</f>
        <v/>
      </c>
      <c r="CU148" s="308" t="n"/>
      <c r="CV148" s="308" t="n"/>
      <c r="CW148" s="308" t="n"/>
      <c r="CX148" s="309" t="n"/>
      <c r="CY148" s="308" t="n"/>
      <c r="CZ148" s="308" t="n"/>
      <c r="DA148" s="308" t="n"/>
    </row>
    <row r="149" ht="21" customHeight="1" s="590">
      <c r="A149" s="421" t="n"/>
      <c r="B149" s="270" t="n"/>
      <c r="C149" s="266" t="n"/>
      <c r="D149" s="267" t="inlineStr"/>
      <c r="E149" s="267" t="inlineStr"/>
      <c r="F149" s="268" t="inlineStr"/>
      <c r="G149" s="421" t="n"/>
      <c r="H149" s="269" t="n"/>
      <c r="I149" s="421" t="n"/>
      <c r="J149" s="421" t="n"/>
      <c r="K149" s="421" t="n"/>
      <c r="L149" s="421" t="n"/>
      <c r="M149" s="421" t="n"/>
      <c r="N149" s="421" t="n"/>
      <c r="O149" s="421" t="n"/>
      <c r="P149" s="421" t="n"/>
      <c r="Q149" s="421" t="n"/>
      <c r="R149" s="270" t="n"/>
      <c r="S149" s="421" t="n"/>
      <c r="T149" s="421" t="n"/>
      <c r="U149" s="421" t="n"/>
      <c r="V149" s="421" t="n"/>
      <c r="W149" s="421" t="n"/>
      <c r="X149" s="421" t="n"/>
      <c r="Y149" s="421" t="n"/>
      <c r="Z149" s="421" t="n"/>
      <c r="AA149" s="421" t="n"/>
      <c r="AB149" s="421" t="n"/>
      <c r="AC149" s="421" t="n"/>
      <c r="AD149" s="421" t="n"/>
      <c r="AE149" s="421" t="n"/>
      <c r="AF149" s="421" t="n"/>
      <c r="AG149" s="421" t="n"/>
      <c r="AH149" s="421" t="n"/>
      <c r="AI149" s="421" t="n"/>
      <c r="AJ149" s="297" t="n"/>
      <c r="AK149" s="297" t="n"/>
      <c r="AL149" s="284" t="n"/>
      <c r="AM149" s="297" t="n"/>
      <c r="AN149" s="285" t="n"/>
      <c r="AO149" s="297" t="n"/>
      <c r="AP149" s="297" t="n"/>
      <c r="AQ149" s="297" t="n"/>
      <c r="AR149" s="297" t="n"/>
      <c r="AS149" s="297" t="n"/>
      <c r="AT149" s="285" t="inlineStr">
        <is>
          <t>0</t>
        </is>
      </c>
      <c r="AU149" s="297" t="inlineStr">
        <is>
          <t>0</t>
        </is>
      </c>
      <c r="AV149" s="297" t="inlineStr">
        <is>
          <t>0</t>
        </is>
      </c>
      <c r="AW149" s="297" t="inlineStr">
        <is>
          <t>0</t>
        </is>
      </c>
      <c r="AX149" s="297" t="inlineStr">
        <is>
          <t>0</t>
        </is>
      </c>
      <c r="AY149" s="286" t="inlineStr">
        <is>
          <t>0</t>
        </is>
      </c>
      <c r="AZ149" s="286" t="inlineStr">
        <is>
          <t>0</t>
        </is>
      </c>
      <c r="BA149" s="287" t="inlineStr">
        <is>
          <t>0</t>
        </is>
      </c>
      <c r="BB149" s="286" t="inlineStr">
        <is>
          <t>0</t>
        </is>
      </c>
      <c r="BC149" s="286" t="inlineStr">
        <is>
          <t>0</t>
        </is>
      </c>
      <c r="BD149" s="286" t="inlineStr">
        <is>
          <t>0</t>
        </is>
      </c>
      <c r="BE149" s="286" t="inlineStr">
        <is>
          <t>0</t>
        </is>
      </c>
      <c r="BF149" s="286" t="inlineStr">
        <is>
          <t>0</t>
        </is>
      </c>
      <c r="BG149" s="286" t="inlineStr">
        <is>
          <t>0</t>
        </is>
      </c>
      <c r="BH149" s="297" t="inlineStr">
        <is>
          <t>0</t>
        </is>
      </c>
      <c r="BI149" s="297" t="inlineStr">
        <is>
          <t>0</t>
        </is>
      </c>
      <c r="BJ149" s="297" t="inlineStr">
        <is>
          <t>0</t>
        </is>
      </c>
      <c r="BK149" s="297" t="inlineStr">
        <is>
          <t>0</t>
        </is>
      </c>
      <c r="BL149" s="297" t="inlineStr">
        <is>
          <t>0</t>
        </is>
      </c>
      <c r="BM149" s="297" t="inlineStr">
        <is>
          <t>0</t>
        </is>
      </c>
      <c r="BN149" s="297" t="inlineStr">
        <is>
          <t>0</t>
        </is>
      </c>
      <c r="BO149" s="285" t="inlineStr">
        <is>
          <t>0</t>
        </is>
      </c>
      <c r="BP149" s="297" t="inlineStr">
        <is>
          <t>0</t>
        </is>
      </c>
      <c r="BQ149" s="297" t="inlineStr">
        <is>
          <t>0</t>
        </is>
      </c>
      <c r="BR149" s="297" t="inlineStr">
        <is>
          <t>0</t>
        </is>
      </c>
      <c r="BS149" s="297" t="inlineStr">
        <is>
          <t>0</t>
        </is>
      </c>
      <c r="BT149" s="297" t="inlineStr">
        <is>
          <t>0</t>
        </is>
      </c>
      <c r="BU149" s="297" t="inlineStr">
        <is>
          <t>0</t>
        </is>
      </c>
      <c r="BV149" s="297" t="inlineStr">
        <is>
          <t>0</t>
        </is>
      </c>
      <c r="BW149" s="288" t="inlineStr">
        <is>
          <t>0</t>
        </is>
      </c>
      <c r="BX149" s="276">
        <f>SUM(IF(COUNTIF(#REF!, "*1.*"), 2, 0), IF(COUNTIF(#REF!, "*2.*"), 2, 0), IF(COUNTIF(#REF!, "*3.*"), 2, 0), IF(COUNTIF(#REF!, "*4.*"), 2, 0), IF(COUNTIF(#REF!, "*5.*"), 2, 0), IF(COUNTIF(#REF!, "*6.*"), 2, 0))</f>
        <v/>
      </c>
      <c r="BY149" s="277">
        <f t="array" ref="BY149">SUM(VALUE(AT149),VALUE(AU149),VALUE(AV149),VALUE(AW149),VALUE(AX149),VALUE(AY149),VALUE(AZ149),VALUE(BB149),VALUE(BC149),VALUE(BD149),VALUE(BE149),VALUE(BF149),VALUE(BG149),VALUE(BH149),VALUE(BI149),VALUE(BJ149),VALUE(BK149),VALUE(BL149),VALUE(BM149),VALUE(BN149),VALUE(BO149),VALUE(BP149),VALUE(BQ149),VALUE(BR149),VALUE(BS149),VALUE(BT149),VALUE(BU149),VALUE(BV149),VALUE(BW149))</f>
        <v/>
      </c>
      <c r="BZ149" s="307" t="n"/>
      <c r="CA149" s="307" t="n"/>
      <c r="CB149" s="307" t="n"/>
      <c r="CC149" s="307" t="n"/>
      <c r="CD149" s="307" t="n"/>
      <c r="CE149" s="307" t="n"/>
      <c r="CF149" s="307" t="n"/>
      <c r="CG149" s="307" t="n"/>
      <c r="CH149" s="307" t="n"/>
      <c r="CI149" s="307" t="n"/>
      <c r="CJ149" s="307" t="n"/>
      <c r="CK149" s="307" t="n"/>
      <c r="CL149" s="307" t="n"/>
      <c r="CM149" s="307" t="n"/>
      <c r="CN149" s="307" t="n"/>
      <c r="CO149" s="307" t="n"/>
      <c r="CP149" s="307" t="n"/>
      <c r="CQ149" s="307" t="n"/>
      <c r="CR149" s="279" t="inlineStr">
        <is>
          <t>0</t>
        </is>
      </c>
      <c r="CS149" s="280">
        <f>AVERAGE(Value(BY149),value(CR149))</f>
        <v/>
      </c>
      <c r="CT149" s="421">
        <f>(IF(OR(MediaScorecard!BH150="x", MediaScorecard!BI150="x",MediaScorecard!BJ150="x",MediaScorecard!BK150="x",MediaScorecard!BL150="x"),1, 2))</f>
        <v/>
      </c>
      <c r="CU149" s="308" t="n"/>
      <c r="CV149" s="308" t="n"/>
      <c r="CW149" s="308" t="n"/>
      <c r="CX149" s="309" t="n"/>
      <c r="CY149" s="308" t="n"/>
      <c r="CZ149" s="308" t="n"/>
      <c r="DA149" s="308" t="n"/>
    </row>
    <row r="150" ht="21" customHeight="1" s="590">
      <c r="A150" s="421" t="n"/>
      <c r="B150" s="270" t="n"/>
      <c r="C150" s="266" t="n"/>
      <c r="D150" s="267" t="inlineStr"/>
      <c r="E150" s="267" t="inlineStr"/>
      <c r="F150" s="268" t="inlineStr"/>
      <c r="G150" s="421" t="n"/>
      <c r="H150" s="269" t="n"/>
      <c r="I150" s="421" t="n"/>
      <c r="J150" s="421" t="n"/>
      <c r="K150" s="421" t="n"/>
      <c r="L150" s="421" t="n"/>
      <c r="M150" s="421" t="n"/>
      <c r="N150" s="421" t="n"/>
      <c r="O150" s="421" t="n"/>
      <c r="P150" s="421" t="n"/>
      <c r="Q150" s="421" t="n"/>
      <c r="R150" s="270" t="n"/>
      <c r="S150" s="421" t="n"/>
      <c r="T150" s="421" t="n"/>
      <c r="U150" s="421" t="n"/>
      <c r="V150" s="421" t="n"/>
      <c r="W150" s="421" t="n"/>
      <c r="X150" s="421" t="n"/>
      <c r="Y150" s="421" t="n"/>
      <c r="Z150" s="421" t="n"/>
      <c r="AA150" s="421" t="n"/>
      <c r="AB150" s="421" t="n"/>
      <c r="AC150" s="421" t="n"/>
      <c r="AD150" s="421" t="n"/>
      <c r="AE150" s="421" t="n"/>
      <c r="AF150" s="421" t="n"/>
      <c r="AG150" s="421" t="n"/>
      <c r="AH150" s="421" t="n"/>
      <c r="AI150" s="421" t="n"/>
      <c r="AJ150" s="297" t="n"/>
      <c r="AK150" s="297" t="n"/>
      <c r="AL150" s="284" t="n"/>
      <c r="AM150" s="297" t="n"/>
      <c r="AN150" s="285" t="n"/>
      <c r="AO150" s="297" t="n"/>
      <c r="AP150" s="297" t="n"/>
      <c r="AQ150" s="297" t="n"/>
      <c r="AR150" s="297" t="n"/>
      <c r="AS150" s="297" t="n"/>
      <c r="AT150" s="285" t="inlineStr">
        <is>
          <t>0</t>
        </is>
      </c>
      <c r="AU150" s="297" t="inlineStr">
        <is>
          <t>0</t>
        </is>
      </c>
      <c r="AV150" s="297" t="inlineStr">
        <is>
          <t>0</t>
        </is>
      </c>
      <c r="AW150" s="297" t="inlineStr">
        <is>
          <t>0</t>
        </is>
      </c>
      <c r="AX150" s="297" t="inlineStr">
        <is>
          <t>0</t>
        </is>
      </c>
      <c r="AY150" s="286" t="inlineStr">
        <is>
          <t>0</t>
        </is>
      </c>
      <c r="AZ150" s="286" t="inlineStr">
        <is>
          <t>0</t>
        </is>
      </c>
      <c r="BA150" s="287" t="inlineStr">
        <is>
          <t>0</t>
        </is>
      </c>
      <c r="BB150" s="286" t="inlineStr">
        <is>
          <t>0</t>
        </is>
      </c>
      <c r="BC150" s="286" t="inlineStr">
        <is>
          <t>0</t>
        </is>
      </c>
      <c r="BD150" s="286" t="inlineStr">
        <is>
          <t>0</t>
        </is>
      </c>
      <c r="BE150" s="286" t="inlineStr">
        <is>
          <t>0</t>
        </is>
      </c>
      <c r="BF150" s="286" t="inlineStr">
        <is>
          <t>0</t>
        </is>
      </c>
      <c r="BG150" s="286" t="inlineStr">
        <is>
          <t>0</t>
        </is>
      </c>
      <c r="BH150" s="297" t="inlineStr">
        <is>
          <t>0</t>
        </is>
      </c>
      <c r="BI150" s="297" t="inlineStr">
        <is>
          <t>0</t>
        </is>
      </c>
      <c r="BJ150" s="297" t="inlineStr">
        <is>
          <t>0</t>
        </is>
      </c>
      <c r="BK150" s="297" t="inlineStr">
        <is>
          <t>0</t>
        </is>
      </c>
      <c r="BL150" s="297" t="inlineStr">
        <is>
          <t>0</t>
        </is>
      </c>
      <c r="BM150" s="297" t="inlineStr">
        <is>
          <t>0</t>
        </is>
      </c>
      <c r="BN150" s="297" t="inlineStr">
        <is>
          <t>0</t>
        </is>
      </c>
      <c r="BO150" s="285" t="inlineStr">
        <is>
          <t>0</t>
        </is>
      </c>
      <c r="BP150" s="297" t="inlineStr">
        <is>
          <t>0</t>
        </is>
      </c>
      <c r="BQ150" s="297" t="inlineStr">
        <is>
          <t>0</t>
        </is>
      </c>
      <c r="BR150" s="297" t="inlineStr">
        <is>
          <t>0</t>
        </is>
      </c>
      <c r="BS150" s="297" t="inlineStr">
        <is>
          <t>0</t>
        </is>
      </c>
      <c r="BT150" s="297" t="inlineStr">
        <is>
          <t>0</t>
        </is>
      </c>
      <c r="BU150" s="297" t="inlineStr">
        <is>
          <t>0</t>
        </is>
      </c>
      <c r="BV150" s="297" t="inlineStr">
        <is>
          <t>0</t>
        </is>
      </c>
      <c r="BW150" s="288" t="inlineStr">
        <is>
          <t>0</t>
        </is>
      </c>
      <c r="BX150" s="276">
        <f>SUM(IF(COUNTIF(#REF!, "*1.*"), 2, 0), IF(COUNTIF(#REF!, "*2.*"), 2, 0), IF(COUNTIF(#REF!, "*3.*"), 2, 0), IF(COUNTIF(#REF!, "*4.*"), 2, 0), IF(COUNTIF(#REF!, "*5.*"), 2, 0), IF(COUNTIF(#REF!, "*6.*"), 2, 0))</f>
        <v/>
      </c>
      <c r="BY150" s="277">
        <f t="array" ref="BY150">SUM(VALUE(AT150),VALUE(AU150),VALUE(AV150),VALUE(AW150),VALUE(AX150),VALUE(AY150),VALUE(AZ150),VALUE(BB150),VALUE(BC150),VALUE(BD150),VALUE(BE150),VALUE(BF150),VALUE(BG150),VALUE(BH150),VALUE(BI150),VALUE(BJ150),VALUE(BK150),VALUE(BL150),VALUE(BM150),VALUE(BN150),VALUE(BO150),VALUE(BP150),VALUE(BQ150),VALUE(BR150),VALUE(BS150),VALUE(BT150),VALUE(BU150),VALUE(BV150),VALUE(BW150))</f>
        <v/>
      </c>
      <c r="BZ150" s="307" t="n"/>
      <c r="CA150" s="307" t="n"/>
      <c r="CB150" s="307" t="n"/>
      <c r="CC150" s="307" t="n"/>
      <c r="CD150" s="307" t="n"/>
      <c r="CE150" s="307" t="n"/>
      <c r="CF150" s="307" t="n"/>
      <c r="CG150" s="307" t="n"/>
      <c r="CH150" s="307" t="n"/>
      <c r="CI150" s="307" t="n"/>
      <c r="CJ150" s="307" t="n"/>
      <c r="CK150" s="307" t="n"/>
      <c r="CL150" s="307" t="n"/>
      <c r="CM150" s="307" t="n"/>
      <c r="CN150" s="307" t="n"/>
      <c r="CO150" s="307" t="n"/>
      <c r="CP150" s="307" t="n"/>
      <c r="CQ150" s="307" t="n"/>
      <c r="CR150" s="279" t="inlineStr">
        <is>
          <t>0</t>
        </is>
      </c>
      <c r="CS150" s="280">
        <f>AVERAGE(Value(BY150),value(CR150))</f>
        <v/>
      </c>
      <c r="CT150" s="421">
        <f>(IF(OR(MediaScorecard!BH151="x", MediaScorecard!BI151="x",MediaScorecard!BJ151="x",MediaScorecard!BK151="x",MediaScorecard!BL151="x"),1, 2))</f>
        <v/>
      </c>
      <c r="CU150" s="308" t="n"/>
      <c r="CV150" s="308" t="n"/>
      <c r="CW150" s="308" t="n"/>
      <c r="CX150" s="309" t="n"/>
      <c r="CY150" s="308" t="n"/>
      <c r="CZ150" s="308" t="n"/>
      <c r="DA150" s="308" t="n"/>
    </row>
    <row r="151" ht="21" customHeight="1" s="590">
      <c r="A151" s="421" t="n"/>
      <c r="B151" s="270" t="n"/>
      <c r="C151" s="266" t="n"/>
      <c r="D151" s="267" t="inlineStr"/>
      <c r="E151" s="267" t="inlineStr"/>
      <c r="F151" s="268" t="inlineStr"/>
      <c r="G151" s="421" t="n"/>
      <c r="H151" s="269" t="n"/>
      <c r="I151" s="421" t="n"/>
      <c r="J151" s="421" t="n"/>
      <c r="K151" s="421" t="n"/>
      <c r="L151" s="421" t="n"/>
      <c r="M151" s="421" t="n"/>
      <c r="N151" s="421" t="n"/>
      <c r="O151" s="421" t="n"/>
      <c r="P151" s="421" t="n"/>
      <c r="Q151" s="421" t="n"/>
      <c r="R151" s="270" t="n"/>
      <c r="S151" s="421" t="n"/>
      <c r="T151" s="421" t="n"/>
      <c r="U151" s="421" t="n"/>
      <c r="V151" s="421" t="n"/>
      <c r="W151" s="421" t="n"/>
      <c r="X151" s="421" t="n"/>
      <c r="Y151" s="421" t="n"/>
      <c r="Z151" s="421" t="n"/>
      <c r="AA151" s="421" t="n"/>
      <c r="AB151" s="421" t="n"/>
      <c r="AC151" s="421" t="n"/>
      <c r="AD151" s="421" t="n"/>
      <c r="AE151" s="421" t="n"/>
      <c r="AF151" s="421" t="n"/>
      <c r="AG151" s="421" t="n"/>
      <c r="AH151" s="421" t="n"/>
      <c r="AI151" s="421" t="n"/>
      <c r="AJ151" s="297" t="n"/>
      <c r="AK151" s="297" t="n"/>
      <c r="AL151" s="284" t="n"/>
      <c r="AM151" s="297" t="n"/>
      <c r="AN151" s="285" t="n"/>
      <c r="AO151" s="297" t="n"/>
      <c r="AP151" s="297" t="n"/>
      <c r="AQ151" s="297" t="n"/>
      <c r="AR151" s="297" t="n"/>
      <c r="AS151" s="297" t="n"/>
      <c r="AT151" s="285" t="inlineStr">
        <is>
          <t>0</t>
        </is>
      </c>
      <c r="AU151" s="297" t="inlineStr">
        <is>
          <t>0</t>
        </is>
      </c>
      <c r="AV151" s="297" t="inlineStr">
        <is>
          <t>0</t>
        </is>
      </c>
      <c r="AW151" s="297" t="inlineStr">
        <is>
          <t>0</t>
        </is>
      </c>
      <c r="AX151" s="297" t="inlineStr">
        <is>
          <t>0</t>
        </is>
      </c>
      <c r="AY151" s="286" t="inlineStr">
        <is>
          <t>0</t>
        </is>
      </c>
      <c r="AZ151" s="286" t="inlineStr">
        <is>
          <t>0</t>
        </is>
      </c>
      <c r="BA151" s="287" t="inlineStr">
        <is>
          <t>0</t>
        </is>
      </c>
      <c r="BB151" s="286" t="inlineStr">
        <is>
          <t>0</t>
        </is>
      </c>
      <c r="BC151" s="286" t="inlineStr">
        <is>
          <t>0</t>
        </is>
      </c>
      <c r="BD151" s="286" t="inlineStr">
        <is>
          <t>0</t>
        </is>
      </c>
      <c r="BE151" s="286" t="inlineStr">
        <is>
          <t>0</t>
        </is>
      </c>
      <c r="BF151" s="286" t="inlineStr">
        <is>
          <t>0</t>
        </is>
      </c>
      <c r="BG151" s="286" t="inlineStr">
        <is>
          <t>0</t>
        </is>
      </c>
      <c r="BH151" s="297" t="inlineStr">
        <is>
          <t>0</t>
        </is>
      </c>
      <c r="BI151" s="297" t="inlineStr">
        <is>
          <t>0</t>
        </is>
      </c>
      <c r="BJ151" s="297" t="inlineStr">
        <is>
          <t>0</t>
        </is>
      </c>
      <c r="BK151" s="297" t="inlineStr">
        <is>
          <t>0</t>
        </is>
      </c>
      <c r="BL151" s="297" t="inlineStr">
        <is>
          <t>0</t>
        </is>
      </c>
      <c r="BM151" s="297" t="inlineStr">
        <is>
          <t>0</t>
        </is>
      </c>
      <c r="BN151" s="297" t="inlineStr">
        <is>
          <t>0</t>
        </is>
      </c>
      <c r="BO151" s="285" t="inlineStr">
        <is>
          <t>0</t>
        </is>
      </c>
      <c r="BP151" s="297" t="inlineStr">
        <is>
          <t>0</t>
        </is>
      </c>
      <c r="BQ151" s="297" t="inlineStr">
        <is>
          <t>0</t>
        </is>
      </c>
      <c r="BR151" s="297" t="inlineStr">
        <is>
          <t>0</t>
        </is>
      </c>
      <c r="BS151" s="297" t="inlineStr">
        <is>
          <t>0</t>
        </is>
      </c>
      <c r="BT151" s="297" t="inlineStr">
        <is>
          <t>0</t>
        </is>
      </c>
      <c r="BU151" s="297" t="inlineStr">
        <is>
          <t>0</t>
        </is>
      </c>
      <c r="BV151" s="297" t="inlineStr">
        <is>
          <t>0</t>
        </is>
      </c>
      <c r="BW151" s="288" t="inlineStr">
        <is>
          <t>0</t>
        </is>
      </c>
      <c r="BX151" s="276">
        <f>SUM(IF(COUNTIF(#REF!, "*1.*"), 2, 0), IF(COUNTIF(#REF!, "*2.*"), 2, 0), IF(COUNTIF(#REF!, "*3.*"), 2, 0), IF(COUNTIF(#REF!, "*4.*"), 2, 0), IF(COUNTIF(#REF!, "*5.*"), 2, 0), IF(COUNTIF(#REF!, "*6.*"), 2, 0))</f>
        <v/>
      </c>
      <c r="BY151" s="277">
        <f t="array" ref="BY151">SUM(VALUE(AT151),VALUE(AU151),VALUE(AV151),VALUE(AW151),VALUE(AX151),VALUE(AY151),VALUE(AZ151),VALUE(BB151),VALUE(BC151),VALUE(BD151),VALUE(BE151),VALUE(BF151),VALUE(BG151),VALUE(BH151),VALUE(BI151),VALUE(BJ151),VALUE(BK151),VALUE(BL151),VALUE(BM151),VALUE(BN151),VALUE(BO151),VALUE(BP151),VALUE(BQ151),VALUE(BR151),VALUE(BS151),VALUE(BT151),VALUE(BU151),VALUE(BV151),VALUE(BW151))</f>
        <v/>
      </c>
      <c r="BZ151" s="307" t="n"/>
      <c r="CA151" s="307" t="n"/>
      <c r="CB151" s="307" t="n"/>
      <c r="CC151" s="307" t="n"/>
      <c r="CD151" s="307" t="n"/>
      <c r="CE151" s="307" t="n"/>
      <c r="CF151" s="307" t="n"/>
      <c r="CG151" s="307" t="n"/>
      <c r="CH151" s="307" t="n"/>
      <c r="CI151" s="307" t="n"/>
      <c r="CJ151" s="307" t="n"/>
      <c r="CK151" s="307" t="n"/>
      <c r="CL151" s="307" t="n"/>
      <c r="CM151" s="307" t="n"/>
      <c r="CN151" s="307" t="n"/>
      <c r="CO151" s="307" t="n"/>
      <c r="CP151" s="307" t="n"/>
      <c r="CQ151" s="307" t="n"/>
      <c r="CR151" s="279" t="inlineStr">
        <is>
          <t>0</t>
        </is>
      </c>
      <c r="CS151" s="280">
        <f>AVERAGE(Value(BY151),value(CR151))</f>
        <v/>
      </c>
      <c r="CT151" s="421">
        <f>(IF(OR(MediaScorecard!BH152="x", MediaScorecard!BI152="x",MediaScorecard!BJ152="x",MediaScorecard!BK152="x",MediaScorecard!BL152="x"),1, 2))</f>
        <v/>
      </c>
      <c r="CU151" s="308" t="n"/>
      <c r="CV151" s="308" t="n"/>
      <c r="CW151" s="308" t="n"/>
      <c r="CX151" s="309" t="n"/>
      <c r="CY151" s="308" t="n"/>
      <c r="CZ151" s="308" t="n"/>
      <c r="DA151" s="308" t="n"/>
    </row>
    <row r="152" ht="21" customHeight="1" s="590">
      <c r="A152" s="421" t="n"/>
      <c r="B152" s="270" t="n"/>
      <c r="C152" s="266" t="n"/>
      <c r="D152" s="267" t="inlineStr"/>
      <c r="E152" s="267" t="inlineStr"/>
      <c r="F152" s="268" t="inlineStr"/>
      <c r="G152" s="421" t="n"/>
      <c r="H152" s="269" t="n"/>
      <c r="I152" s="421" t="n"/>
      <c r="J152" s="421" t="n"/>
      <c r="K152" s="421" t="n"/>
      <c r="L152" s="421" t="n"/>
      <c r="M152" s="421" t="n"/>
      <c r="N152" s="421" t="n"/>
      <c r="O152" s="421" t="n"/>
      <c r="P152" s="421" t="n"/>
      <c r="Q152" s="421" t="n"/>
      <c r="R152" s="270" t="n"/>
      <c r="S152" s="421" t="n"/>
      <c r="T152" s="421" t="n"/>
      <c r="U152" s="421" t="n"/>
      <c r="V152" s="421" t="n"/>
      <c r="W152" s="421" t="n"/>
      <c r="X152" s="421" t="n"/>
      <c r="Y152" s="421" t="n"/>
      <c r="Z152" s="421" t="n"/>
      <c r="AA152" s="421" t="n"/>
      <c r="AB152" s="421" t="n"/>
      <c r="AC152" s="421" t="n"/>
      <c r="AD152" s="421" t="n"/>
      <c r="AE152" s="421" t="n"/>
      <c r="AF152" s="421" t="n"/>
      <c r="AG152" s="421" t="n"/>
      <c r="AH152" s="421" t="n"/>
      <c r="AI152" s="421" t="n"/>
      <c r="AJ152" s="297" t="n"/>
      <c r="AK152" s="297" t="n"/>
      <c r="AL152" s="284" t="n"/>
      <c r="AM152" s="297" t="n"/>
      <c r="AN152" s="285" t="n"/>
      <c r="AO152" s="297" t="n"/>
      <c r="AP152" s="297" t="n"/>
      <c r="AQ152" s="297" t="n"/>
      <c r="AR152" s="297" t="n"/>
      <c r="AS152" s="297" t="n"/>
      <c r="AT152" s="285" t="inlineStr">
        <is>
          <t>0</t>
        </is>
      </c>
      <c r="AU152" s="297" t="inlineStr">
        <is>
          <t>0</t>
        </is>
      </c>
      <c r="AV152" s="297" t="inlineStr">
        <is>
          <t>0</t>
        </is>
      </c>
      <c r="AW152" s="297" t="inlineStr">
        <is>
          <t>0</t>
        </is>
      </c>
      <c r="AX152" s="297" t="inlineStr">
        <is>
          <t>0</t>
        </is>
      </c>
      <c r="AY152" s="286" t="inlineStr">
        <is>
          <t>0</t>
        </is>
      </c>
      <c r="AZ152" s="286" t="inlineStr">
        <is>
          <t>0</t>
        </is>
      </c>
      <c r="BA152" s="287" t="inlineStr">
        <is>
          <t>0</t>
        </is>
      </c>
      <c r="BB152" s="286" t="inlineStr">
        <is>
          <t>0</t>
        </is>
      </c>
      <c r="BC152" s="286" t="inlineStr">
        <is>
          <t>0</t>
        </is>
      </c>
      <c r="BD152" s="286" t="inlineStr">
        <is>
          <t>0</t>
        </is>
      </c>
      <c r="BE152" s="286" t="inlineStr">
        <is>
          <t>0</t>
        </is>
      </c>
      <c r="BF152" s="286" t="inlineStr">
        <is>
          <t>0</t>
        </is>
      </c>
      <c r="BG152" s="286" t="inlineStr">
        <is>
          <t>0</t>
        </is>
      </c>
      <c r="BH152" s="297" t="inlineStr">
        <is>
          <t>0</t>
        </is>
      </c>
      <c r="BI152" s="297" t="inlineStr">
        <is>
          <t>0</t>
        </is>
      </c>
      <c r="BJ152" s="297" t="inlineStr">
        <is>
          <t>0</t>
        </is>
      </c>
      <c r="BK152" s="297" t="inlineStr">
        <is>
          <t>0</t>
        </is>
      </c>
      <c r="BL152" s="297" t="inlineStr">
        <is>
          <t>0</t>
        </is>
      </c>
      <c r="BM152" s="297" t="inlineStr">
        <is>
          <t>0</t>
        </is>
      </c>
      <c r="BN152" s="297" t="inlineStr">
        <is>
          <t>0</t>
        </is>
      </c>
      <c r="BO152" s="285" t="inlineStr">
        <is>
          <t>0</t>
        </is>
      </c>
      <c r="BP152" s="297" t="inlineStr">
        <is>
          <t>0</t>
        </is>
      </c>
      <c r="BQ152" s="297" t="inlineStr">
        <is>
          <t>0</t>
        </is>
      </c>
      <c r="BR152" s="297" t="inlineStr">
        <is>
          <t>0</t>
        </is>
      </c>
      <c r="BS152" s="297" t="inlineStr">
        <is>
          <t>0</t>
        </is>
      </c>
      <c r="BT152" s="297" t="inlineStr">
        <is>
          <t>0</t>
        </is>
      </c>
      <c r="BU152" s="297" t="inlineStr">
        <is>
          <t>0</t>
        </is>
      </c>
      <c r="BV152" s="297" t="inlineStr">
        <is>
          <t>0</t>
        </is>
      </c>
      <c r="BW152" s="288" t="inlineStr">
        <is>
          <t>0</t>
        </is>
      </c>
      <c r="BX152" s="276">
        <f>SUM(IF(COUNTIF(#REF!, "*1.*"), 2, 0), IF(COUNTIF(#REF!, "*2.*"), 2, 0), IF(COUNTIF(#REF!, "*3.*"), 2, 0), IF(COUNTIF(#REF!, "*4.*"), 2, 0), IF(COUNTIF(#REF!, "*5.*"), 2, 0), IF(COUNTIF(#REF!, "*6.*"), 2, 0))</f>
        <v/>
      </c>
      <c r="BY152" s="277">
        <f t="array" ref="BY152">SUM(VALUE(AT152),VALUE(AU152),VALUE(AV152),VALUE(AW152),VALUE(AX152),VALUE(AY152),VALUE(AZ152),VALUE(BB152),VALUE(BC152),VALUE(BD152),VALUE(BE152),VALUE(BF152),VALUE(BG152),VALUE(BH152),VALUE(BI152),VALUE(BJ152),VALUE(BK152),VALUE(BL152),VALUE(BM152),VALUE(BN152),VALUE(BO152),VALUE(BP152),VALUE(BQ152),VALUE(BR152),VALUE(BS152),VALUE(BT152),VALUE(BU152),VALUE(BV152),VALUE(BW152))</f>
        <v/>
      </c>
      <c r="BZ152" s="307" t="n"/>
      <c r="CA152" s="307" t="n"/>
      <c r="CB152" s="307" t="n"/>
      <c r="CC152" s="307" t="n"/>
      <c r="CD152" s="307" t="n"/>
      <c r="CE152" s="307" t="n"/>
      <c r="CF152" s="307" t="n"/>
      <c r="CG152" s="307" t="n"/>
      <c r="CH152" s="307" t="n"/>
      <c r="CI152" s="307" t="n"/>
      <c r="CJ152" s="307" t="n"/>
      <c r="CK152" s="307" t="n"/>
      <c r="CL152" s="307" t="n"/>
      <c r="CM152" s="307" t="n"/>
      <c r="CN152" s="307" t="n"/>
      <c r="CO152" s="307" t="n"/>
      <c r="CP152" s="307" t="n"/>
      <c r="CQ152" s="307" t="n"/>
      <c r="CR152" s="279" t="inlineStr">
        <is>
          <t>0</t>
        </is>
      </c>
      <c r="CS152" s="280">
        <f>AVERAGE(Value(BY152),value(CR152))</f>
        <v/>
      </c>
      <c r="CT152" s="421">
        <f>(IF(OR(MediaScorecard!BH153="x", MediaScorecard!BI153="x",MediaScorecard!BJ153="x",MediaScorecard!BK153="x",MediaScorecard!BL153="x"),1, 2))</f>
        <v/>
      </c>
      <c r="CU152" s="308" t="n"/>
      <c r="CV152" s="308" t="n"/>
      <c r="CW152" s="308" t="n"/>
      <c r="CX152" s="309" t="n"/>
      <c r="CY152" s="308" t="n"/>
      <c r="CZ152" s="308" t="n"/>
      <c r="DA152" s="308" t="n"/>
    </row>
    <row r="153" ht="21" customHeight="1" s="590">
      <c r="A153" s="421" t="n"/>
      <c r="B153" s="270" t="n"/>
      <c r="C153" s="266" t="n"/>
      <c r="D153" s="267" t="inlineStr"/>
      <c r="E153" s="267" t="inlineStr"/>
      <c r="F153" s="268" t="inlineStr"/>
      <c r="G153" s="421" t="n"/>
      <c r="H153" s="269" t="n"/>
      <c r="I153" s="421" t="n"/>
      <c r="J153" s="421" t="n"/>
      <c r="K153" s="421" t="n"/>
      <c r="L153" s="421" t="n"/>
      <c r="M153" s="421" t="n"/>
      <c r="N153" s="421" t="n"/>
      <c r="O153" s="421" t="n"/>
      <c r="P153" s="421" t="n"/>
      <c r="Q153" s="421" t="n"/>
      <c r="R153" s="270" t="n"/>
      <c r="S153" s="421" t="n"/>
      <c r="T153" s="421" t="n"/>
      <c r="U153" s="421" t="n"/>
      <c r="V153" s="421" t="n"/>
      <c r="W153" s="421" t="n"/>
      <c r="X153" s="421" t="n"/>
      <c r="Y153" s="421" t="n"/>
      <c r="Z153" s="421" t="n"/>
      <c r="AA153" s="421" t="n"/>
      <c r="AB153" s="421" t="n"/>
      <c r="AC153" s="421" t="n"/>
      <c r="AD153" s="421" t="n"/>
      <c r="AE153" s="421" t="n"/>
      <c r="AF153" s="421" t="n"/>
      <c r="AG153" s="421" t="n"/>
      <c r="AH153" s="421" t="n"/>
      <c r="AI153" s="421" t="n"/>
      <c r="AJ153" s="297" t="n"/>
      <c r="AK153" s="297" t="n"/>
      <c r="AL153" s="284" t="n"/>
      <c r="AM153" s="297" t="n"/>
      <c r="AN153" s="285" t="n"/>
      <c r="AO153" s="297" t="n"/>
      <c r="AP153" s="297" t="n"/>
      <c r="AQ153" s="297" t="n"/>
      <c r="AR153" s="297" t="n"/>
      <c r="AS153" s="297" t="n"/>
      <c r="AT153" s="285" t="inlineStr">
        <is>
          <t>0</t>
        </is>
      </c>
      <c r="AU153" s="297" t="inlineStr">
        <is>
          <t>0</t>
        </is>
      </c>
      <c r="AV153" s="297" t="inlineStr">
        <is>
          <t>0</t>
        </is>
      </c>
      <c r="AW153" s="297" t="inlineStr">
        <is>
          <t>0</t>
        </is>
      </c>
      <c r="AX153" s="297" t="inlineStr">
        <is>
          <t>0</t>
        </is>
      </c>
      <c r="AY153" s="286" t="inlineStr">
        <is>
          <t>0</t>
        </is>
      </c>
      <c r="AZ153" s="286" t="inlineStr">
        <is>
          <t>0</t>
        </is>
      </c>
      <c r="BA153" s="287" t="inlineStr">
        <is>
          <t>0</t>
        </is>
      </c>
      <c r="BB153" s="286" t="inlineStr">
        <is>
          <t>0</t>
        </is>
      </c>
      <c r="BC153" s="286" t="inlineStr">
        <is>
          <t>0</t>
        </is>
      </c>
      <c r="BD153" s="286" t="inlineStr">
        <is>
          <t>0</t>
        </is>
      </c>
      <c r="BE153" s="286" t="inlineStr">
        <is>
          <t>0</t>
        </is>
      </c>
      <c r="BF153" s="286" t="inlineStr">
        <is>
          <t>0</t>
        </is>
      </c>
      <c r="BG153" s="286" t="inlineStr">
        <is>
          <t>0</t>
        </is>
      </c>
      <c r="BH153" s="297" t="inlineStr">
        <is>
          <t>0</t>
        </is>
      </c>
      <c r="BI153" s="297" t="inlineStr">
        <is>
          <t>0</t>
        </is>
      </c>
      <c r="BJ153" s="297" t="inlineStr">
        <is>
          <t>0</t>
        </is>
      </c>
      <c r="BK153" s="297" t="inlineStr">
        <is>
          <t>0</t>
        </is>
      </c>
      <c r="BL153" s="297" t="inlineStr">
        <is>
          <t>0</t>
        </is>
      </c>
      <c r="BM153" s="297" t="inlineStr">
        <is>
          <t>0</t>
        </is>
      </c>
      <c r="BN153" s="297" t="inlineStr">
        <is>
          <t>0</t>
        </is>
      </c>
      <c r="BO153" s="285" t="inlineStr">
        <is>
          <t>0</t>
        </is>
      </c>
      <c r="BP153" s="297" t="inlineStr">
        <is>
          <t>0</t>
        </is>
      </c>
      <c r="BQ153" s="297" t="inlineStr">
        <is>
          <t>0</t>
        </is>
      </c>
      <c r="BR153" s="297" t="inlineStr">
        <is>
          <t>0</t>
        </is>
      </c>
      <c r="BS153" s="297" t="inlineStr">
        <is>
          <t>0</t>
        </is>
      </c>
      <c r="BT153" s="297" t="inlineStr">
        <is>
          <t>0</t>
        </is>
      </c>
      <c r="BU153" s="297" t="inlineStr">
        <is>
          <t>0</t>
        </is>
      </c>
      <c r="BV153" s="297" t="inlineStr">
        <is>
          <t>0</t>
        </is>
      </c>
      <c r="BW153" s="288" t="inlineStr">
        <is>
          <t>0</t>
        </is>
      </c>
      <c r="BX153" s="276">
        <f>SUM(IF(COUNTIF(#REF!, "*1.*"), 2, 0), IF(COUNTIF(#REF!, "*2.*"), 2, 0), IF(COUNTIF(#REF!, "*3.*"), 2, 0), IF(COUNTIF(#REF!, "*4.*"), 2, 0), IF(COUNTIF(#REF!, "*5.*"), 2, 0), IF(COUNTIF(#REF!, "*6.*"), 2, 0))</f>
        <v/>
      </c>
      <c r="BY153" s="277">
        <f t="array" ref="BY153">SUM(VALUE(AT153),VALUE(AU153),VALUE(AV153),VALUE(AW153),VALUE(AX153),VALUE(AY153),VALUE(AZ153),VALUE(BB153),VALUE(BC153),VALUE(BD153),VALUE(BE153),VALUE(BF153),VALUE(BG153),VALUE(BH153),VALUE(BI153),VALUE(BJ153),VALUE(BK153),VALUE(BL153),VALUE(BM153),VALUE(BN153),VALUE(BO153),VALUE(BP153),VALUE(BQ153),VALUE(BR153),VALUE(BS153),VALUE(BT153),VALUE(BU153),VALUE(BV153),VALUE(BW153))</f>
        <v/>
      </c>
      <c r="BZ153" s="307" t="n"/>
      <c r="CA153" s="307" t="n"/>
      <c r="CB153" s="307" t="n"/>
      <c r="CC153" s="307" t="n"/>
      <c r="CD153" s="307" t="n"/>
      <c r="CE153" s="307" t="n"/>
      <c r="CF153" s="307" t="n"/>
      <c r="CG153" s="307" t="n"/>
      <c r="CH153" s="307" t="n"/>
      <c r="CI153" s="307" t="n"/>
      <c r="CJ153" s="307" t="n"/>
      <c r="CK153" s="307" t="n"/>
      <c r="CL153" s="307" t="n"/>
      <c r="CM153" s="307" t="n"/>
      <c r="CN153" s="307" t="n"/>
      <c r="CO153" s="307" t="n"/>
      <c r="CP153" s="307" t="n"/>
      <c r="CQ153" s="307" t="n"/>
      <c r="CR153" s="279" t="inlineStr">
        <is>
          <t>0</t>
        </is>
      </c>
      <c r="CS153" s="280">
        <f>AVERAGE(Value(BY153),value(CR153))</f>
        <v/>
      </c>
      <c r="CT153" s="421">
        <f>(IF(OR(MediaScorecard!BH154="x", MediaScorecard!BI154="x",MediaScorecard!BJ154="x",MediaScorecard!BK154="x",MediaScorecard!BL154="x"),1, 2))</f>
        <v/>
      </c>
      <c r="CU153" s="308" t="n"/>
      <c r="CV153" s="308" t="n"/>
      <c r="CW153" s="308" t="n"/>
      <c r="CX153" s="309" t="n"/>
      <c r="CY153" s="308" t="n"/>
      <c r="CZ153" s="308" t="n"/>
      <c r="DA153" s="308" t="n"/>
    </row>
    <row r="154" ht="21" customHeight="1" s="590">
      <c r="A154" s="421" t="n"/>
      <c r="B154" s="270" t="n"/>
      <c r="C154" s="266" t="n"/>
      <c r="D154" s="267" t="inlineStr"/>
      <c r="E154" s="267" t="inlineStr"/>
      <c r="F154" s="268" t="inlineStr"/>
      <c r="G154" s="421" t="n"/>
      <c r="H154" s="269" t="n"/>
      <c r="I154" s="421" t="n"/>
      <c r="J154" s="421" t="n"/>
      <c r="K154" s="421" t="n"/>
      <c r="L154" s="421" t="n"/>
      <c r="M154" s="421" t="n"/>
      <c r="N154" s="421" t="n"/>
      <c r="O154" s="421" t="n"/>
      <c r="P154" s="421" t="n"/>
      <c r="Q154" s="421" t="n"/>
      <c r="R154" s="270" t="n"/>
      <c r="S154" s="421" t="n"/>
      <c r="T154" s="421" t="n"/>
      <c r="U154" s="421" t="n"/>
      <c r="V154" s="421" t="n"/>
      <c r="W154" s="421" t="n"/>
      <c r="X154" s="421" t="n"/>
      <c r="Y154" s="421" t="n"/>
      <c r="Z154" s="421" t="n"/>
      <c r="AA154" s="421" t="n"/>
      <c r="AB154" s="421" t="n"/>
      <c r="AC154" s="421" t="n"/>
      <c r="AD154" s="421" t="n"/>
      <c r="AE154" s="421" t="n"/>
      <c r="AF154" s="421" t="n"/>
      <c r="AG154" s="421" t="n"/>
      <c r="AH154" s="421" t="n"/>
      <c r="AI154" s="421" t="n"/>
      <c r="AJ154" s="297" t="n"/>
      <c r="AK154" s="297" t="n"/>
      <c r="AL154" s="284" t="n"/>
      <c r="AM154" s="297" t="n"/>
      <c r="AN154" s="285" t="n"/>
      <c r="AO154" s="297" t="n"/>
      <c r="AP154" s="297" t="n"/>
      <c r="AQ154" s="297" t="n"/>
      <c r="AR154" s="297" t="n"/>
      <c r="AS154" s="297" t="n"/>
      <c r="AT154" s="285" t="inlineStr">
        <is>
          <t>0</t>
        </is>
      </c>
      <c r="AU154" s="297" t="inlineStr">
        <is>
          <t>0</t>
        </is>
      </c>
      <c r="AV154" s="297" t="inlineStr">
        <is>
          <t>0</t>
        </is>
      </c>
      <c r="AW154" s="297" t="inlineStr">
        <is>
          <t>0</t>
        </is>
      </c>
      <c r="AX154" s="297" t="inlineStr">
        <is>
          <t>0</t>
        </is>
      </c>
      <c r="AY154" s="286" t="inlineStr">
        <is>
          <t>0</t>
        </is>
      </c>
      <c r="AZ154" s="286" t="inlineStr">
        <is>
          <t>0</t>
        </is>
      </c>
      <c r="BA154" s="287" t="inlineStr">
        <is>
          <t>0</t>
        </is>
      </c>
      <c r="BB154" s="286" t="inlineStr">
        <is>
          <t>0</t>
        </is>
      </c>
      <c r="BC154" s="286" t="inlineStr">
        <is>
          <t>0</t>
        </is>
      </c>
      <c r="BD154" s="286" t="inlineStr">
        <is>
          <t>0</t>
        </is>
      </c>
      <c r="BE154" s="286" t="inlineStr">
        <is>
          <t>0</t>
        </is>
      </c>
      <c r="BF154" s="286" t="inlineStr">
        <is>
          <t>0</t>
        </is>
      </c>
      <c r="BG154" s="286" t="inlineStr">
        <is>
          <t>0</t>
        </is>
      </c>
      <c r="BH154" s="297" t="inlineStr">
        <is>
          <t>0</t>
        </is>
      </c>
      <c r="BI154" s="297" t="inlineStr">
        <is>
          <t>0</t>
        </is>
      </c>
      <c r="BJ154" s="297" t="inlineStr">
        <is>
          <t>0</t>
        </is>
      </c>
      <c r="BK154" s="297" t="inlineStr">
        <is>
          <t>0</t>
        </is>
      </c>
      <c r="BL154" s="297" t="inlineStr">
        <is>
          <t>0</t>
        </is>
      </c>
      <c r="BM154" s="297" t="inlineStr">
        <is>
          <t>0</t>
        </is>
      </c>
      <c r="BN154" s="297" t="inlineStr">
        <is>
          <t>0</t>
        </is>
      </c>
      <c r="BO154" s="285" t="inlineStr">
        <is>
          <t>0</t>
        </is>
      </c>
      <c r="BP154" s="297" t="inlineStr">
        <is>
          <t>0</t>
        </is>
      </c>
      <c r="BQ154" s="297" t="inlineStr">
        <is>
          <t>0</t>
        </is>
      </c>
      <c r="BR154" s="297" t="inlineStr">
        <is>
          <t>0</t>
        </is>
      </c>
      <c r="BS154" s="297" t="inlineStr">
        <is>
          <t>0</t>
        </is>
      </c>
      <c r="BT154" s="297" t="inlineStr">
        <is>
          <t>0</t>
        </is>
      </c>
      <c r="BU154" s="297" t="inlineStr">
        <is>
          <t>0</t>
        </is>
      </c>
      <c r="BV154" s="297" t="inlineStr">
        <is>
          <t>0</t>
        </is>
      </c>
      <c r="BW154" s="288" t="inlineStr">
        <is>
          <t>0</t>
        </is>
      </c>
      <c r="BX154" s="276">
        <f>SUM(IF(COUNTIF(#REF!, "*1.*"), 2, 0), IF(COUNTIF(#REF!, "*2.*"), 2, 0), IF(COUNTIF(#REF!, "*3.*"), 2, 0), IF(COUNTIF(#REF!, "*4.*"), 2, 0), IF(COUNTIF(#REF!, "*5.*"), 2, 0), IF(COUNTIF(#REF!, "*6.*"), 2, 0))</f>
        <v/>
      </c>
      <c r="BY154" s="277">
        <f t="array" ref="BY154">SUM(VALUE(AT154),VALUE(AU154),VALUE(AV154),VALUE(AW154),VALUE(AX154),VALUE(AY154),VALUE(AZ154),VALUE(BB154),VALUE(BC154),VALUE(BD154),VALUE(BE154),VALUE(BF154),VALUE(BG154),VALUE(BH154),VALUE(BI154),VALUE(BJ154),VALUE(BK154),VALUE(BL154),VALUE(BM154),VALUE(BN154),VALUE(BO154),VALUE(BP154),VALUE(BQ154),VALUE(BR154),VALUE(BS154),VALUE(BT154),VALUE(BU154),VALUE(BV154),VALUE(BW154))</f>
        <v/>
      </c>
      <c r="BZ154" s="307" t="n"/>
      <c r="CA154" s="307" t="n"/>
      <c r="CB154" s="307" t="n"/>
      <c r="CC154" s="307" t="n"/>
      <c r="CD154" s="307" t="n"/>
      <c r="CE154" s="307" t="n"/>
      <c r="CF154" s="307" t="n"/>
      <c r="CG154" s="307" t="n"/>
      <c r="CH154" s="307" t="n"/>
      <c r="CI154" s="307" t="n"/>
      <c r="CJ154" s="307" t="n"/>
      <c r="CK154" s="307" t="n"/>
      <c r="CL154" s="307" t="n"/>
      <c r="CM154" s="307" t="n"/>
      <c r="CN154" s="307" t="n"/>
      <c r="CO154" s="307" t="n"/>
      <c r="CP154" s="307" t="n"/>
      <c r="CQ154" s="307" t="n"/>
      <c r="CR154" s="279" t="inlineStr">
        <is>
          <t>0</t>
        </is>
      </c>
      <c r="CS154" s="280">
        <f>AVERAGE(Value(BY154),value(CR154))</f>
        <v/>
      </c>
      <c r="CT154" s="421">
        <f>(IF(OR(MediaScorecard!BH155="x", MediaScorecard!BI155="x",MediaScorecard!BJ155="x",MediaScorecard!BK155="x",MediaScorecard!BL155="x"),1, 2))</f>
        <v/>
      </c>
      <c r="CU154" s="308" t="n"/>
      <c r="CV154" s="308" t="n"/>
      <c r="CW154" s="308" t="n"/>
      <c r="CX154" s="309" t="n"/>
      <c r="CY154" s="308" t="n"/>
      <c r="CZ154" s="308" t="n"/>
      <c r="DA154" s="308" t="n"/>
    </row>
    <row r="155" ht="21" customHeight="1" s="590">
      <c r="A155" s="421" t="n"/>
      <c r="B155" s="270" t="n"/>
      <c r="C155" s="266" t="n"/>
      <c r="D155" s="267" t="inlineStr"/>
      <c r="E155" s="267" t="inlineStr"/>
      <c r="F155" s="268" t="inlineStr"/>
      <c r="G155" s="421" t="n"/>
      <c r="H155" s="269" t="n"/>
      <c r="I155" s="421" t="n"/>
      <c r="J155" s="421" t="n"/>
      <c r="K155" s="421" t="n"/>
      <c r="L155" s="421" t="n"/>
      <c r="M155" s="421" t="n"/>
      <c r="N155" s="421" t="n"/>
      <c r="O155" s="421" t="n"/>
      <c r="P155" s="421" t="n"/>
      <c r="Q155" s="421" t="n"/>
      <c r="R155" s="270" t="n"/>
      <c r="S155" s="421" t="n"/>
      <c r="T155" s="421" t="n"/>
      <c r="U155" s="421" t="n"/>
      <c r="V155" s="421" t="n"/>
      <c r="W155" s="421" t="n"/>
      <c r="X155" s="421" t="n"/>
      <c r="Y155" s="421" t="n"/>
      <c r="Z155" s="421" t="n"/>
      <c r="AA155" s="421" t="n"/>
      <c r="AB155" s="421" t="n"/>
      <c r="AC155" s="421" t="n"/>
      <c r="AD155" s="421" t="n"/>
      <c r="AE155" s="421" t="n"/>
      <c r="AF155" s="421" t="n"/>
      <c r="AG155" s="421" t="n"/>
      <c r="AH155" s="421" t="n"/>
      <c r="AI155" s="421" t="n"/>
      <c r="AJ155" s="297" t="n"/>
      <c r="AK155" s="297" t="n"/>
      <c r="AL155" s="284" t="n"/>
      <c r="AM155" s="297" t="n"/>
      <c r="AN155" s="285" t="n"/>
      <c r="AO155" s="297" t="n"/>
      <c r="AP155" s="297" t="n"/>
      <c r="AQ155" s="297" t="n"/>
      <c r="AR155" s="297" t="n"/>
      <c r="AS155" s="297" t="n"/>
      <c r="AT155" s="285" t="inlineStr">
        <is>
          <t>0</t>
        </is>
      </c>
      <c r="AU155" s="297" t="inlineStr">
        <is>
          <t>0</t>
        </is>
      </c>
      <c r="AV155" s="297" t="inlineStr">
        <is>
          <t>0</t>
        </is>
      </c>
      <c r="AW155" s="297" t="inlineStr">
        <is>
          <t>0</t>
        </is>
      </c>
      <c r="AX155" s="297" t="inlineStr">
        <is>
          <t>0</t>
        </is>
      </c>
      <c r="AY155" s="286" t="inlineStr">
        <is>
          <t>0</t>
        </is>
      </c>
      <c r="AZ155" s="286" t="inlineStr">
        <is>
          <t>0</t>
        </is>
      </c>
      <c r="BA155" s="287" t="inlineStr">
        <is>
          <t>0</t>
        </is>
      </c>
      <c r="BB155" s="286" t="inlineStr">
        <is>
          <t>0</t>
        </is>
      </c>
      <c r="BC155" s="286" t="inlineStr">
        <is>
          <t>0</t>
        </is>
      </c>
      <c r="BD155" s="286" t="inlineStr">
        <is>
          <t>0</t>
        </is>
      </c>
      <c r="BE155" s="286" t="inlineStr">
        <is>
          <t>0</t>
        </is>
      </c>
      <c r="BF155" s="286" t="inlineStr">
        <is>
          <t>0</t>
        </is>
      </c>
      <c r="BG155" s="286" t="inlineStr">
        <is>
          <t>0</t>
        </is>
      </c>
      <c r="BH155" s="297" t="inlineStr">
        <is>
          <t>0</t>
        </is>
      </c>
      <c r="BI155" s="297" t="inlineStr">
        <is>
          <t>0</t>
        </is>
      </c>
      <c r="BJ155" s="297" t="inlineStr">
        <is>
          <t>0</t>
        </is>
      </c>
      <c r="BK155" s="297" t="inlineStr">
        <is>
          <t>0</t>
        </is>
      </c>
      <c r="BL155" s="297" t="inlineStr">
        <is>
          <t>0</t>
        </is>
      </c>
      <c r="BM155" s="297" t="inlineStr">
        <is>
          <t>0</t>
        </is>
      </c>
      <c r="BN155" s="297" t="inlineStr">
        <is>
          <t>0</t>
        </is>
      </c>
      <c r="BO155" s="285" t="inlineStr">
        <is>
          <t>0</t>
        </is>
      </c>
      <c r="BP155" s="297" t="inlineStr">
        <is>
          <t>0</t>
        </is>
      </c>
      <c r="BQ155" s="297" t="inlineStr">
        <is>
          <t>0</t>
        </is>
      </c>
      <c r="BR155" s="297" t="inlineStr">
        <is>
          <t>0</t>
        </is>
      </c>
      <c r="BS155" s="297" t="inlineStr">
        <is>
          <t>0</t>
        </is>
      </c>
      <c r="BT155" s="297" t="inlineStr">
        <is>
          <t>0</t>
        </is>
      </c>
      <c r="BU155" s="297" t="inlineStr">
        <is>
          <t>0</t>
        </is>
      </c>
      <c r="BV155" s="297" t="inlineStr">
        <is>
          <t>0</t>
        </is>
      </c>
      <c r="BW155" s="288" t="inlineStr">
        <is>
          <t>0</t>
        </is>
      </c>
      <c r="BX155" s="276">
        <f>SUM(IF(COUNTIF(#REF!, "*1.*"), 2, 0), IF(COUNTIF(#REF!, "*2.*"), 2, 0), IF(COUNTIF(#REF!, "*3.*"), 2, 0), IF(COUNTIF(#REF!, "*4.*"), 2, 0), IF(COUNTIF(#REF!, "*5.*"), 2, 0), IF(COUNTIF(#REF!, "*6.*"), 2, 0))</f>
        <v/>
      </c>
      <c r="BY155" s="277">
        <f t="array" ref="BY155">SUM(VALUE(AT155),VALUE(AU155),VALUE(AV155),VALUE(AW155),VALUE(AX155),VALUE(AY155),VALUE(AZ155),VALUE(BB155),VALUE(BC155),VALUE(BD155),VALUE(BE155),VALUE(BF155),VALUE(BG155),VALUE(BH155),VALUE(BI155),VALUE(BJ155),VALUE(BK155),VALUE(BL155),VALUE(BM155),VALUE(BN155),VALUE(BO155),VALUE(BP155),VALUE(BQ155),VALUE(BR155),VALUE(BS155),VALUE(BT155),VALUE(BU155),VALUE(BV155),VALUE(BW155))</f>
        <v/>
      </c>
      <c r="BZ155" s="307" t="n"/>
      <c r="CA155" s="307" t="n"/>
      <c r="CB155" s="307" t="n"/>
      <c r="CC155" s="307" t="n"/>
      <c r="CD155" s="307" t="n"/>
      <c r="CE155" s="307" t="n"/>
      <c r="CF155" s="307" t="n"/>
      <c r="CG155" s="307" t="n"/>
      <c r="CH155" s="307" t="n"/>
      <c r="CI155" s="307" t="n"/>
      <c r="CJ155" s="307" t="n"/>
      <c r="CK155" s="307" t="n"/>
      <c r="CL155" s="307" t="n"/>
      <c r="CM155" s="307" t="n"/>
      <c r="CN155" s="307" t="n"/>
      <c r="CO155" s="307" t="n"/>
      <c r="CP155" s="307" t="n"/>
      <c r="CQ155" s="307" t="n"/>
      <c r="CR155" s="279" t="inlineStr">
        <is>
          <t>0</t>
        </is>
      </c>
      <c r="CS155" s="280">
        <f>AVERAGE(Value(BY155),value(CR155))</f>
        <v/>
      </c>
      <c r="CT155" s="421">
        <f>(IF(OR(MediaScorecard!BH156="x", MediaScorecard!BI156="x",MediaScorecard!BJ156="x",MediaScorecard!BK156="x",MediaScorecard!BL156="x"),1, 2))</f>
        <v/>
      </c>
      <c r="CU155" s="308" t="n"/>
      <c r="CV155" s="308" t="n"/>
      <c r="CW155" s="308" t="n"/>
      <c r="CX155" s="309" t="n"/>
      <c r="CY155" s="308" t="n"/>
      <c r="CZ155" s="308" t="n"/>
      <c r="DA155" s="308" t="n"/>
    </row>
    <row r="156" ht="21" customHeight="1" s="590">
      <c r="A156" s="421" t="n"/>
      <c r="B156" s="270" t="n"/>
      <c r="C156" s="266" t="n"/>
      <c r="D156" s="267" t="inlineStr"/>
      <c r="E156" s="267" t="inlineStr"/>
      <c r="F156" s="268" t="inlineStr"/>
      <c r="G156" s="421" t="n"/>
      <c r="H156" s="269" t="n"/>
      <c r="I156" s="421" t="n"/>
      <c r="J156" s="421" t="n"/>
      <c r="K156" s="421" t="n"/>
      <c r="L156" s="421" t="n"/>
      <c r="M156" s="421" t="n"/>
      <c r="N156" s="421" t="n"/>
      <c r="O156" s="421" t="n"/>
      <c r="P156" s="421" t="n"/>
      <c r="Q156" s="421" t="n"/>
      <c r="R156" s="270" t="n"/>
      <c r="S156" s="421" t="n"/>
      <c r="T156" s="421" t="n"/>
      <c r="U156" s="421" t="n"/>
      <c r="V156" s="421" t="n"/>
      <c r="W156" s="421" t="n"/>
      <c r="X156" s="421" t="n"/>
      <c r="Y156" s="421" t="n"/>
      <c r="Z156" s="421" t="n"/>
      <c r="AA156" s="421" t="n"/>
      <c r="AB156" s="421" t="n"/>
      <c r="AC156" s="421" t="n"/>
      <c r="AD156" s="421" t="n"/>
      <c r="AE156" s="421" t="n"/>
      <c r="AF156" s="421" t="n"/>
      <c r="AG156" s="421" t="n"/>
      <c r="AH156" s="421" t="n"/>
      <c r="AI156" s="421" t="n"/>
      <c r="AJ156" s="297" t="n"/>
      <c r="AK156" s="297" t="n"/>
      <c r="AL156" s="284" t="n"/>
      <c r="AM156" s="297" t="n"/>
      <c r="AN156" s="285" t="n"/>
      <c r="AO156" s="297" t="n"/>
      <c r="AP156" s="297" t="n"/>
      <c r="AQ156" s="297" t="n"/>
      <c r="AR156" s="297" t="n"/>
      <c r="AS156" s="297" t="n"/>
      <c r="AT156" s="285" t="inlineStr">
        <is>
          <t>0</t>
        </is>
      </c>
      <c r="AU156" s="297" t="inlineStr">
        <is>
          <t>0</t>
        </is>
      </c>
      <c r="AV156" s="297" t="inlineStr">
        <is>
          <t>0</t>
        </is>
      </c>
      <c r="AW156" s="297" t="inlineStr">
        <is>
          <t>0</t>
        </is>
      </c>
      <c r="AX156" s="297" t="inlineStr">
        <is>
          <t>0</t>
        </is>
      </c>
      <c r="AY156" s="286" t="inlineStr">
        <is>
          <t>0</t>
        </is>
      </c>
      <c r="AZ156" s="286" t="inlineStr">
        <is>
          <t>0</t>
        </is>
      </c>
      <c r="BA156" s="287" t="inlineStr">
        <is>
          <t>0</t>
        </is>
      </c>
      <c r="BB156" s="286" t="inlineStr">
        <is>
          <t>0</t>
        </is>
      </c>
      <c r="BC156" s="286" t="inlineStr">
        <is>
          <t>0</t>
        </is>
      </c>
      <c r="BD156" s="286" t="inlineStr">
        <is>
          <t>0</t>
        </is>
      </c>
      <c r="BE156" s="286" t="inlineStr">
        <is>
          <t>0</t>
        </is>
      </c>
      <c r="BF156" s="286" t="inlineStr">
        <is>
          <t>0</t>
        </is>
      </c>
      <c r="BG156" s="286" t="inlineStr">
        <is>
          <t>0</t>
        </is>
      </c>
      <c r="BH156" s="297" t="inlineStr">
        <is>
          <t>0</t>
        </is>
      </c>
      <c r="BI156" s="297" t="inlineStr">
        <is>
          <t>0</t>
        </is>
      </c>
      <c r="BJ156" s="297" t="inlineStr">
        <is>
          <t>0</t>
        </is>
      </c>
      <c r="BK156" s="297" t="inlineStr">
        <is>
          <t>0</t>
        </is>
      </c>
      <c r="BL156" s="297" t="inlineStr">
        <is>
          <t>0</t>
        </is>
      </c>
      <c r="BM156" s="297" t="inlineStr">
        <is>
          <t>0</t>
        </is>
      </c>
      <c r="BN156" s="297" t="inlineStr">
        <is>
          <t>0</t>
        </is>
      </c>
      <c r="BO156" s="285" t="inlineStr">
        <is>
          <t>0</t>
        </is>
      </c>
      <c r="BP156" s="297" t="inlineStr">
        <is>
          <t>0</t>
        </is>
      </c>
      <c r="BQ156" s="297" t="inlineStr">
        <is>
          <t>0</t>
        </is>
      </c>
      <c r="BR156" s="297" t="inlineStr">
        <is>
          <t>0</t>
        </is>
      </c>
      <c r="BS156" s="297" t="inlineStr">
        <is>
          <t>0</t>
        </is>
      </c>
      <c r="BT156" s="297" t="inlineStr">
        <is>
          <t>0</t>
        </is>
      </c>
      <c r="BU156" s="297" t="inlineStr">
        <is>
          <t>0</t>
        </is>
      </c>
      <c r="BV156" s="297" t="inlineStr">
        <is>
          <t>0</t>
        </is>
      </c>
      <c r="BW156" s="288" t="inlineStr">
        <is>
          <t>0</t>
        </is>
      </c>
      <c r="BX156" s="276">
        <f>SUM(IF(COUNTIF(#REF!, "*1.*"), 2, 0), IF(COUNTIF(#REF!, "*2.*"), 2, 0), IF(COUNTIF(#REF!, "*3.*"), 2, 0), IF(COUNTIF(#REF!, "*4.*"), 2, 0), IF(COUNTIF(#REF!, "*5.*"), 2, 0), IF(COUNTIF(#REF!, "*6.*"), 2, 0))</f>
        <v/>
      </c>
      <c r="BY156" s="277">
        <f t="array" ref="BY156">SUM(VALUE(AT156),VALUE(AU156),VALUE(AV156),VALUE(AW156),VALUE(AX156),VALUE(AY156),VALUE(AZ156),VALUE(BB156),VALUE(BC156),VALUE(BD156),VALUE(BE156),VALUE(BF156),VALUE(BG156),VALUE(BH156),VALUE(BI156),VALUE(BJ156),VALUE(BK156),VALUE(BL156),VALUE(BM156),VALUE(BN156),VALUE(BO156),VALUE(BP156),VALUE(BQ156),VALUE(BR156),VALUE(BS156),VALUE(BT156),VALUE(BU156),VALUE(BV156),VALUE(BW156))</f>
        <v/>
      </c>
      <c r="BZ156" s="307" t="n"/>
      <c r="CA156" s="307" t="n"/>
      <c r="CB156" s="307" t="n"/>
      <c r="CC156" s="307" t="n"/>
      <c r="CD156" s="307" t="n"/>
      <c r="CE156" s="307" t="n"/>
      <c r="CF156" s="307" t="n"/>
      <c r="CG156" s="307" t="n"/>
      <c r="CH156" s="307" t="n"/>
      <c r="CI156" s="307" t="n"/>
      <c r="CJ156" s="307" t="n"/>
      <c r="CK156" s="307" t="n"/>
      <c r="CL156" s="307" t="n"/>
      <c r="CM156" s="307" t="n"/>
      <c r="CN156" s="307" t="n"/>
      <c r="CO156" s="307" t="n"/>
      <c r="CP156" s="307" t="n"/>
      <c r="CQ156" s="307" t="n"/>
      <c r="CR156" s="279" t="inlineStr">
        <is>
          <t>0</t>
        </is>
      </c>
      <c r="CS156" s="280">
        <f>AVERAGE(Value(BY156),value(CR156))</f>
        <v/>
      </c>
      <c r="CT156" s="421">
        <f>(IF(OR(MediaScorecard!BH157="x", MediaScorecard!BI157="x",MediaScorecard!BJ157="x",MediaScorecard!BK157="x",MediaScorecard!BL157="x"),1, 2))</f>
        <v/>
      </c>
      <c r="CU156" s="308" t="n"/>
      <c r="CV156" s="308" t="n"/>
      <c r="CW156" s="308" t="n"/>
      <c r="CX156" s="309" t="n"/>
      <c r="CY156" s="308" t="n"/>
      <c r="CZ156" s="308" t="n"/>
      <c r="DA156" s="308" t="n"/>
    </row>
    <row r="157" ht="21" customHeight="1" s="590">
      <c r="A157" s="421" t="n"/>
      <c r="B157" s="270" t="n"/>
      <c r="C157" s="266" t="n"/>
      <c r="D157" s="267" t="inlineStr"/>
      <c r="E157" s="267" t="inlineStr"/>
      <c r="F157" s="268" t="inlineStr"/>
      <c r="G157" s="421" t="n"/>
      <c r="H157" s="269" t="n"/>
      <c r="I157" s="421" t="n"/>
      <c r="J157" s="421" t="n"/>
      <c r="K157" s="421" t="n"/>
      <c r="L157" s="421" t="n"/>
      <c r="M157" s="421" t="n"/>
      <c r="N157" s="421" t="n"/>
      <c r="O157" s="421" t="n"/>
      <c r="P157" s="421" t="n"/>
      <c r="Q157" s="421" t="n"/>
      <c r="R157" s="270" t="n"/>
      <c r="S157" s="421" t="n"/>
      <c r="T157" s="421" t="n"/>
      <c r="U157" s="421" t="n"/>
      <c r="V157" s="421" t="n"/>
      <c r="W157" s="421" t="n"/>
      <c r="X157" s="421" t="n"/>
      <c r="Y157" s="421" t="n"/>
      <c r="Z157" s="421" t="n"/>
      <c r="AA157" s="421" t="n"/>
      <c r="AB157" s="421" t="n"/>
      <c r="AC157" s="421" t="n"/>
      <c r="AD157" s="421" t="n"/>
      <c r="AE157" s="421" t="n"/>
      <c r="AF157" s="421" t="n"/>
      <c r="AG157" s="421" t="n"/>
      <c r="AH157" s="421" t="n"/>
      <c r="AI157" s="421" t="n"/>
      <c r="AJ157" s="297" t="n"/>
      <c r="AK157" s="297" t="n"/>
      <c r="AL157" s="284" t="n"/>
      <c r="AM157" s="297" t="n"/>
      <c r="AN157" s="285" t="n"/>
      <c r="AO157" s="297" t="n"/>
      <c r="AP157" s="297" t="n"/>
      <c r="AQ157" s="297" t="n"/>
      <c r="AR157" s="297" t="n"/>
      <c r="AS157" s="297" t="n"/>
      <c r="AT157" s="285" t="inlineStr">
        <is>
          <t>0</t>
        </is>
      </c>
      <c r="AU157" s="297" t="inlineStr">
        <is>
          <t>0</t>
        </is>
      </c>
      <c r="AV157" s="297" t="inlineStr">
        <is>
          <t>0</t>
        </is>
      </c>
      <c r="AW157" s="297" t="inlineStr">
        <is>
          <t>0</t>
        </is>
      </c>
      <c r="AX157" s="297" t="inlineStr">
        <is>
          <t>0</t>
        </is>
      </c>
      <c r="AY157" s="286" t="inlineStr">
        <is>
          <t>0</t>
        </is>
      </c>
      <c r="AZ157" s="286" t="inlineStr">
        <is>
          <t>0</t>
        </is>
      </c>
      <c r="BA157" s="287" t="inlineStr">
        <is>
          <t>0</t>
        </is>
      </c>
      <c r="BB157" s="286" t="inlineStr">
        <is>
          <t>0</t>
        </is>
      </c>
      <c r="BC157" s="286" t="inlineStr">
        <is>
          <t>0</t>
        </is>
      </c>
      <c r="BD157" s="286" t="inlineStr">
        <is>
          <t>0</t>
        </is>
      </c>
      <c r="BE157" s="286" t="inlineStr">
        <is>
          <t>0</t>
        </is>
      </c>
      <c r="BF157" s="286" t="inlineStr">
        <is>
          <t>0</t>
        </is>
      </c>
      <c r="BG157" s="286" t="inlineStr">
        <is>
          <t>0</t>
        </is>
      </c>
      <c r="BH157" s="297" t="inlineStr">
        <is>
          <t>0</t>
        </is>
      </c>
      <c r="BI157" s="297" t="inlineStr">
        <is>
          <t>0</t>
        </is>
      </c>
      <c r="BJ157" s="297" t="inlineStr">
        <is>
          <t>0</t>
        </is>
      </c>
      <c r="BK157" s="297" t="inlineStr">
        <is>
          <t>0</t>
        </is>
      </c>
      <c r="BL157" s="297" t="inlineStr">
        <is>
          <t>0</t>
        </is>
      </c>
      <c r="BM157" s="297" t="inlineStr">
        <is>
          <t>0</t>
        </is>
      </c>
      <c r="BN157" s="297" t="inlineStr">
        <is>
          <t>0</t>
        </is>
      </c>
      <c r="BO157" s="285" t="inlineStr">
        <is>
          <t>0</t>
        </is>
      </c>
      <c r="BP157" s="297" t="inlineStr">
        <is>
          <t>0</t>
        </is>
      </c>
      <c r="BQ157" s="297" t="inlineStr">
        <is>
          <t>0</t>
        </is>
      </c>
      <c r="BR157" s="297" t="inlineStr">
        <is>
          <t>0</t>
        </is>
      </c>
      <c r="BS157" s="297" t="inlineStr">
        <is>
          <t>0</t>
        </is>
      </c>
      <c r="BT157" s="297" t="inlineStr">
        <is>
          <t>0</t>
        </is>
      </c>
      <c r="BU157" s="297" t="inlineStr">
        <is>
          <t>0</t>
        </is>
      </c>
      <c r="BV157" s="297" t="inlineStr">
        <is>
          <t>0</t>
        </is>
      </c>
      <c r="BW157" s="288" t="inlineStr">
        <is>
          <t>0</t>
        </is>
      </c>
      <c r="BX157" s="276">
        <f>SUM(IF(COUNTIF(#REF!, "*1.*"), 2, 0), IF(COUNTIF(#REF!, "*2.*"), 2, 0), IF(COUNTIF(#REF!, "*3.*"), 2, 0), IF(COUNTIF(#REF!, "*4.*"), 2, 0), IF(COUNTIF(#REF!, "*5.*"), 2, 0), IF(COUNTIF(#REF!, "*6.*"), 2, 0))</f>
        <v/>
      </c>
      <c r="BY157" s="277">
        <f t="array" ref="BY157">SUM(VALUE(AT157),VALUE(AU157),VALUE(AV157),VALUE(AW157),VALUE(AX157),VALUE(AY157),VALUE(AZ157),VALUE(BB157),VALUE(BC157),VALUE(BD157),VALUE(BE157),VALUE(BF157),VALUE(BG157),VALUE(BH157),VALUE(BI157),VALUE(BJ157),VALUE(BK157),VALUE(BL157),VALUE(BM157),VALUE(BN157),VALUE(BO157),VALUE(BP157),VALUE(BQ157),VALUE(BR157),VALUE(BS157),VALUE(BT157),VALUE(BU157),VALUE(BV157),VALUE(BW157))</f>
        <v/>
      </c>
      <c r="BZ157" s="307" t="n"/>
      <c r="CA157" s="307" t="n"/>
      <c r="CB157" s="307" t="n"/>
      <c r="CC157" s="307" t="n"/>
      <c r="CD157" s="307" t="n"/>
      <c r="CE157" s="307" t="n"/>
      <c r="CF157" s="307" t="n"/>
      <c r="CG157" s="307" t="n"/>
      <c r="CH157" s="307" t="n"/>
      <c r="CI157" s="307" t="n"/>
      <c r="CJ157" s="307" t="n"/>
      <c r="CK157" s="307" t="n"/>
      <c r="CL157" s="307" t="n"/>
      <c r="CM157" s="307" t="n"/>
      <c r="CN157" s="307" t="n"/>
      <c r="CO157" s="307" t="n"/>
      <c r="CP157" s="307" t="n"/>
      <c r="CQ157" s="307" t="n"/>
      <c r="CR157" s="279" t="inlineStr">
        <is>
          <t>0</t>
        </is>
      </c>
      <c r="CS157" s="280">
        <f>AVERAGE(Value(BY157),value(CR157))</f>
        <v/>
      </c>
      <c r="CT157" s="421">
        <f>(IF(OR(MediaScorecard!BH158="x", MediaScorecard!BI158="x",MediaScorecard!BJ158="x",MediaScorecard!BK158="x",MediaScorecard!BL158="x"),1, 2))</f>
        <v/>
      </c>
      <c r="CU157" s="308" t="n"/>
      <c r="CV157" s="308" t="n"/>
      <c r="CW157" s="308" t="n"/>
      <c r="CX157" s="309" t="n"/>
      <c r="CY157" s="308" t="n"/>
      <c r="CZ157" s="308" t="n"/>
      <c r="DA157" s="308" t="n"/>
    </row>
    <row r="158" ht="21" customHeight="1" s="590">
      <c r="A158" s="421" t="n"/>
      <c r="B158" s="270" t="n"/>
      <c r="C158" s="266" t="n"/>
      <c r="D158" s="267" t="inlineStr"/>
      <c r="E158" s="267" t="inlineStr"/>
      <c r="F158" s="268" t="inlineStr"/>
      <c r="G158" s="421" t="n"/>
      <c r="H158" s="269" t="n"/>
      <c r="I158" s="421" t="n"/>
      <c r="J158" s="421" t="n"/>
      <c r="K158" s="421" t="n"/>
      <c r="L158" s="421" t="n"/>
      <c r="M158" s="421" t="n"/>
      <c r="N158" s="421" t="n"/>
      <c r="O158" s="421" t="n"/>
      <c r="P158" s="421" t="n"/>
      <c r="Q158" s="421" t="n"/>
      <c r="R158" s="270" t="n"/>
      <c r="S158" s="421" t="n"/>
      <c r="T158" s="421" t="n"/>
      <c r="U158" s="421" t="n"/>
      <c r="V158" s="421" t="n"/>
      <c r="W158" s="421" t="n"/>
      <c r="X158" s="421" t="n"/>
      <c r="Y158" s="421" t="n"/>
      <c r="Z158" s="421" t="n"/>
      <c r="AA158" s="421" t="n"/>
      <c r="AB158" s="421" t="n"/>
      <c r="AC158" s="421" t="n"/>
      <c r="AD158" s="421" t="n"/>
      <c r="AE158" s="421" t="n"/>
      <c r="AF158" s="421" t="n"/>
      <c r="AG158" s="421" t="n"/>
      <c r="AH158" s="421" t="n"/>
      <c r="AI158" s="421" t="n"/>
      <c r="AJ158" s="297" t="n"/>
      <c r="AK158" s="297" t="n"/>
      <c r="AL158" s="284" t="n"/>
      <c r="AM158" s="297" t="n"/>
      <c r="AN158" s="285" t="n"/>
      <c r="AO158" s="297" t="n"/>
      <c r="AP158" s="297" t="n"/>
      <c r="AQ158" s="297" t="n"/>
      <c r="AR158" s="297" t="n"/>
      <c r="AS158" s="297" t="n"/>
      <c r="AT158" s="285" t="inlineStr">
        <is>
          <t>0</t>
        </is>
      </c>
      <c r="AU158" s="297" t="inlineStr">
        <is>
          <t>0</t>
        </is>
      </c>
      <c r="AV158" s="297" t="inlineStr">
        <is>
          <t>0</t>
        </is>
      </c>
      <c r="AW158" s="297" t="inlineStr">
        <is>
          <t>0</t>
        </is>
      </c>
      <c r="AX158" s="297" t="inlineStr">
        <is>
          <t>0</t>
        </is>
      </c>
      <c r="AY158" s="286" t="inlineStr">
        <is>
          <t>0</t>
        </is>
      </c>
      <c r="AZ158" s="286" t="inlineStr">
        <is>
          <t>0</t>
        </is>
      </c>
      <c r="BA158" s="287" t="inlineStr">
        <is>
          <t>0</t>
        </is>
      </c>
      <c r="BB158" s="286" t="inlineStr">
        <is>
          <t>0</t>
        </is>
      </c>
      <c r="BC158" s="286" t="inlineStr">
        <is>
          <t>0</t>
        </is>
      </c>
      <c r="BD158" s="286" t="inlineStr">
        <is>
          <t>0</t>
        </is>
      </c>
      <c r="BE158" s="286" t="inlineStr">
        <is>
          <t>0</t>
        </is>
      </c>
      <c r="BF158" s="286" t="inlineStr">
        <is>
          <t>0</t>
        </is>
      </c>
      <c r="BG158" s="286" t="inlineStr">
        <is>
          <t>0</t>
        </is>
      </c>
      <c r="BH158" s="297" t="inlineStr">
        <is>
          <t>0</t>
        </is>
      </c>
      <c r="BI158" s="297" t="inlineStr">
        <is>
          <t>0</t>
        </is>
      </c>
      <c r="BJ158" s="297" t="inlineStr">
        <is>
          <t>0</t>
        </is>
      </c>
      <c r="BK158" s="297" t="inlineStr">
        <is>
          <t>0</t>
        </is>
      </c>
      <c r="BL158" s="297" t="inlineStr">
        <is>
          <t>0</t>
        </is>
      </c>
      <c r="BM158" s="297" t="inlineStr">
        <is>
          <t>0</t>
        </is>
      </c>
      <c r="BN158" s="297" t="inlineStr">
        <is>
          <t>0</t>
        </is>
      </c>
      <c r="BO158" s="285" t="inlineStr">
        <is>
          <t>0</t>
        </is>
      </c>
      <c r="BP158" s="297" t="inlineStr">
        <is>
          <t>0</t>
        </is>
      </c>
      <c r="BQ158" s="297" t="inlineStr">
        <is>
          <t>0</t>
        </is>
      </c>
      <c r="BR158" s="297" t="inlineStr">
        <is>
          <t>0</t>
        </is>
      </c>
      <c r="BS158" s="297" t="inlineStr">
        <is>
          <t>0</t>
        </is>
      </c>
      <c r="BT158" s="297" t="inlineStr">
        <is>
          <t>0</t>
        </is>
      </c>
      <c r="BU158" s="297" t="inlineStr">
        <is>
          <t>0</t>
        </is>
      </c>
      <c r="BV158" s="297" t="inlineStr">
        <is>
          <t>0</t>
        </is>
      </c>
      <c r="BW158" s="288" t="inlineStr">
        <is>
          <t>0</t>
        </is>
      </c>
      <c r="BX158" s="276">
        <f>SUM(IF(COUNTIF(#REF!, "*1.*"), 2, 0), IF(COUNTIF(#REF!, "*2.*"), 2, 0), IF(COUNTIF(#REF!, "*3.*"), 2, 0), IF(COUNTIF(#REF!, "*4.*"), 2, 0), IF(COUNTIF(#REF!, "*5.*"), 2, 0), IF(COUNTIF(#REF!, "*6.*"), 2, 0))</f>
        <v/>
      </c>
      <c r="BY158" s="277">
        <f t="array" ref="BY158">SUM(VALUE(AT158),VALUE(AU158),VALUE(AV158),VALUE(AW158),VALUE(AX158),VALUE(AY158),VALUE(AZ158),VALUE(BB158),VALUE(BC158),VALUE(BD158),VALUE(BE158),VALUE(BF158),VALUE(BG158),VALUE(BH158),VALUE(BI158),VALUE(BJ158),VALUE(BK158),VALUE(BL158),VALUE(BM158),VALUE(BN158),VALUE(BO158),VALUE(BP158),VALUE(BQ158),VALUE(BR158),VALUE(BS158),VALUE(BT158),VALUE(BU158),VALUE(BV158),VALUE(BW158))</f>
        <v/>
      </c>
      <c r="BZ158" s="307" t="n"/>
      <c r="CA158" s="307" t="n"/>
      <c r="CB158" s="307" t="n"/>
      <c r="CC158" s="307" t="n"/>
      <c r="CD158" s="307" t="n"/>
      <c r="CE158" s="307" t="n"/>
      <c r="CF158" s="307" t="n"/>
      <c r="CG158" s="307" t="n"/>
      <c r="CH158" s="307" t="n"/>
      <c r="CI158" s="307" t="n"/>
      <c r="CJ158" s="307" t="n"/>
      <c r="CK158" s="307" t="n"/>
      <c r="CL158" s="307" t="n"/>
      <c r="CM158" s="307" t="n"/>
      <c r="CN158" s="307" t="n"/>
      <c r="CO158" s="307" t="n"/>
      <c r="CP158" s="307" t="n"/>
      <c r="CQ158" s="307" t="n"/>
      <c r="CR158" s="279" t="inlineStr">
        <is>
          <t>0</t>
        </is>
      </c>
      <c r="CS158" s="280">
        <f>AVERAGE(Value(BY158),value(CR158))</f>
        <v/>
      </c>
      <c r="CT158" s="421">
        <f>(IF(OR(MediaScorecard!BH159="x", MediaScorecard!BI159="x",MediaScorecard!BJ159="x",MediaScorecard!BK159="x",MediaScorecard!BL159="x"),1, 2))</f>
        <v/>
      </c>
      <c r="CU158" s="308" t="n"/>
      <c r="CV158" s="308" t="n"/>
      <c r="CW158" s="308" t="n"/>
      <c r="CX158" s="309" t="n"/>
      <c r="CY158" s="308" t="n"/>
      <c r="CZ158" s="308" t="n"/>
      <c r="DA158" s="308" t="n"/>
    </row>
    <row r="159" ht="21" customHeight="1" s="590">
      <c r="A159" s="421" t="n"/>
      <c r="B159" s="270" t="n"/>
      <c r="C159" s="266" t="n"/>
      <c r="D159" s="267" t="inlineStr"/>
      <c r="E159" s="267" t="inlineStr"/>
      <c r="F159" s="268" t="inlineStr"/>
      <c r="G159" s="421" t="n"/>
      <c r="H159" s="269" t="n"/>
      <c r="I159" s="421" t="n"/>
      <c r="J159" s="421" t="n"/>
      <c r="K159" s="421" t="n"/>
      <c r="L159" s="421" t="n"/>
      <c r="M159" s="421" t="n"/>
      <c r="N159" s="421" t="n"/>
      <c r="O159" s="421" t="n"/>
      <c r="P159" s="421" t="n"/>
      <c r="Q159" s="421" t="n"/>
      <c r="R159" s="270" t="n"/>
      <c r="S159" s="421" t="n"/>
      <c r="T159" s="421" t="n"/>
      <c r="U159" s="421" t="n"/>
      <c r="V159" s="421" t="n"/>
      <c r="W159" s="421" t="n"/>
      <c r="X159" s="421" t="n"/>
      <c r="Y159" s="421" t="n"/>
      <c r="Z159" s="421" t="n"/>
      <c r="AA159" s="421" t="n"/>
      <c r="AB159" s="421" t="n"/>
      <c r="AC159" s="421" t="n"/>
      <c r="AD159" s="421" t="n"/>
      <c r="AE159" s="421" t="n"/>
      <c r="AF159" s="421" t="n"/>
      <c r="AG159" s="421" t="n"/>
      <c r="AH159" s="421" t="n"/>
      <c r="AI159" s="421" t="n"/>
      <c r="AJ159" s="297" t="n"/>
      <c r="AK159" s="297" t="n"/>
      <c r="AL159" s="284" t="n"/>
      <c r="AM159" s="297" t="n"/>
      <c r="AN159" s="285" t="n"/>
      <c r="AO159" s="297" t="n"/>
      <c r="AP159" s="297" t="n"/>
      <c r="AQ159" s="297" t="n"/>
      <c r="AR159" s="297" t="n"/>
      <c r="AS159" s="297" t="n"/>
      <c r="AT159" s="285" t="inlineStr">
        <is>
          <t>0</t>
        </is>
      </c>
      <c r="AU159" s="297" t="inlineStr">
        <is>
          <t>0</t>
        </is>
      </c>
      <c r="AV159" s="297" t="inlineStr">
        <is>
          <t>0</t>
        </is>
      </c>
      <c r="AW159" s="297" t="inlineStr">
        <is>
          <t>0</t>
        </is>
      </c>
      <c r="AX159" s="297" t="inlineStr">
        <is>
          <t>0</t>
        </is>
      </c>
      <c r="AY159" s="286" t="inlineStr">
        <is>
          <t>0</t>
        </is>
      </c>
      <c r="AZ159" s="286" t="inlineStr">
        <is>
          <t>0</t>
        </is>
      </c>
      <c r="BA159" s="287" t="inlineStr">
        <is>
          <t>0</t>
        </is>
      </c>
      <c r="BB159" s="286" t="inlineStr">
        <is>
          <t>0</t>
        </is>
      </c>
      <c r="BC159" s="286" t="inlineStr">
        <is>
          <t>0</t>
        </is>
      </c>
      <c r="BD159" s="286" t="inlineStr">
        <is>
          <t>0</t>
        </is>
      </c>
      <c r="BE159" s="286" t="inlineStr">
        <is>
          <t>0</t>
        </is>
      </c>
      <c r="BF159" s="286" t="inlineStr">
        <is>
          <t>0</t>
        </is>
      </c>
      <c r="BG159" s="286" t="inlineStr">
        <is>
          <t>0</t>
        </is>
      </c>
      <c r="BH159" s="297" t="inlineStr">
        <is>
          <t>0</t>
        </is>
      </c>
      <c r="BI159" s="297" t="inlineStr">
        <is>
          <t>0</t>
        </is>
      </c>
      <c r="BJ159" s="297" t="inlineStr">
        <is>
          <t>0</t>
        </is>
      </c>
      <c r="BK159" s="297" t="inlineStr">
        <is>
          <t>0</t>
        </is>
      </c>
      <c r="BL159" s="297" t="inlineStr">
        <is>
          <t>0</t>
        </is>
      </c>
      <c r="BM159" s="297" t="inlineStr">
        <is>
          <t>0</t>
        </is>
      </c>
      <c r="BN159" s="297" t="inlineStr">
        <is>
          <t>0</t>
        </is>
      </c>
      <c r="BO159" s="285" t="inlineStr">
        <is>
          <t>0</t>
        </is>
      </c>
      <c r="BP159" s="297" t="inlineStr">
        <is>
          <t>0</t>
        </is>
      </c>
      <c r="BQ159" s="297" t="inlineStr">
        <is>
          <t>0</t>
        </is>
      </c>
      <c r="BR159" s="297" t="inlineStr">
        <is>
          <t>0</t>
        </is>
      </c>
      <c r="BS159" s="297" t="inlineStr">
        <is>
          <t>0</t>
        </is>
      </c>
      <c r="BT159" s="297" t="inlineStr">
        <is>
          <t>0</t>
        </is>
      </c>
      <c r="BU159" s="297" t="inlineStr">
        <is>
          <t>0</t>
        </is>
      </c>
      <c r="BV159" s="297" t="inlineStr">
        <is>
          <t>0</t>
        </is>
      </c>
      <c r="BW159" s="288" t="inlineStr">
        <is>
          <t>0</t>
        </is>
      </c>
      <c r="BX159" s="276">
        <f>SUM(IF(COUNTIF(#REF!, "*1.*"), 2, 0), IF(COUNTIF(#REF!, "*2.*"), 2, 0), IF(COUNTIF(#REF!, "*3.*"), 2, 0), IF(COUNTIF(#REF!, "*4.*"), 2, 0), IF(COUNTIF(#REF!, "*5.*"), 2, 0), IF(COUNTIF(#REF!, "*6.*"), 2, 0))</f>
        <v/>
      </c>
      <c r="BY159" s="277">
        <f t="array" ref="BY159">SUM(VALUE(AT159),VALUE(AU159),VALUE(AV159),VALUE(AW159),VALUE(AX159),VALUE(AY159),VALUE(AZ159),VALUE(BB159),VALUE(BC159),VALUE(BD159),VALUE(BE159),VALUE(BF159),VALUE(BG159),VALUE(BH159),VALUE(BI159),VALUE(BJ159),VALUE(BK159),VALUE(BL159),VALUE(BM159),VALUE(BN159),VALUE(BO159),VALUE(BP159),VALUE(BQ159),VALUE(BR159),VALUE(BS159),VALUE(BT159),VALUE(BU159),VALUE(BV159),VALUE(BW159))</f>
        <v/>
      </c>
      <c r="BZ159" s="307" t="n"/>
      <c r="CA159" s="307" t="n"/>
      <c r="CB159" s="307" t="n"/>
      <c r="CC159" s="307" t="n"/>
      <c r="CD159" s="307" t="n"/>
      <c r="CE159" s="307" t="n"/>
      <c r="CF159" s="307" t="n"/>
      <c r="CG159" s="307" t="n"/>
      <c r="CH159" s="307" t="n"/>
      <c r="CI159" s="307" t="n"/>
      <c r="CJ159" s="307" t="n"/>
      <c r="CK159" s="307" t="n"/>
      <c r="CL159" s="307" t="n"/>
      <c r="CM159" s="307" t="n"/>
      <c r="CN159" s="307" t="n"/>
      <c r="CO159" s="307" t="n"/>
      <c r="CP159" s="307" t="n"/>
      <c r="CQ159" s="307" t="n"/>
      <c r="CR159" s="279" t="inlineStr">
        <is>
          <t>0</t>
        </is>
      </c>
      <c r="CS159" s="280">
        <f>AVERAGE(Value(BY159),value(CR159))</f>
        <v/>
      </c>
      <c r="CT159" s="421">
        <f>(IF(OR(MediaScorecard!BH160="x", MediaScorecard!BI160="x",MediaScorecard!BJ160="x",MediaScorecard!BK160="x",MediaScorecard!BL160="x"),1, 2))</f>
        <v/>
      </c>
      <c r="CU159" s="308" t="n"/>
      <c r="CV159" s="308" t="n"/>
      <c r="CW159" s="308" t="n"/>
      <c r="CX159" s="309" t="n"/>
      <c r="CY159" s="308" t="n"/>
      <c r="CZ159" s="308" t="n"/>
      <c r="DA159" s="308" t="n"/>
    </row>
    <row r="160" ht="21" customHeight="1" s="590">
      <c r="A160" s="421" t="n"/>
      <c r="B160" s="270" t="n"/>
      <c r="C160" s="266" t="n"/>
      <c r="D160" s="267" t="inlineStr"/>
      <c r="E160" s="267" t="inlineStr"/>
      <c r="F160" s="268" t="inlineStr"/>
      <c r="G160" s="421" t="n"/>
      <c r="H160" s="269" t="n"/>
      <c r="I160" s="421" t="n"/>
      <c r="J160" s="421" t="n"/>
      <c r="K160" s="421" t="n"/>
      <c r="L160" s="421" t="n"/>
      <c r="M160" s="421" t="n"/>
      <c r="N160" s="421" t="n"/>
      <c r="O160" s="421" t="n"/>
      <c r="P160" s="421" t="n"/>
      <c r="Q160" s="421" t="n"/>
      <c r="R160" s="270" t="n"/>
      <c r="S160" s="421" t="n"/>
      <c r="T160" s="421" t="n"/>
      <c r="U160" s="421" t="n"/>
      <c r="V160" s="421" t="n"/>
      <c r="W160" s="421" t="n"/>
      <c r="X160" s="421" t="n"/>
      <c r="Y160" s="421" t="n"/>
      <c r="Z160" s="421" t="n"/>
      <c r="AA160" s="421" t="n"/>
      <c r="AB160" s="421" t="n"/>
      <c r="AC160" s="421" t="n"/>
      <c r="AD160" s="421" t="n"/>
      <c r="AE160" s="421" t="n"/>
      <c r="AF160" s="421" t="n"/>
      <c r="AG160" s="421" t="n"/>
      <c r="AH160" s="421" t="n"/>
      <c r="AI160" s="421" t="n"/>
      <c r="AJ160" s="297" t="n"/>
      <c r="AK160" s="297" t="n"/>
      <c r="AL160" s="284" t="n"/>
      <c r="AM160" s="297" t="n"/>
      <c r="AN160" s="285" t="n"/>
      <c r="AO160" s="297" t="n"/>
      <c r="AP160" s="297" t="n"/>
      <c r="AQ160" s="297" t="n"/>
      <c r="AR160" s="297" t="n"/>
      <c r="AS160" s="297" t="n"/>
      <c r="AT160" s="285" t="inlineStr">
        <is>
          <t>0</t>
        </is>
      </c>
      <c r="AU160" s="297" t="inlineStr">
        <is>
          <t>0</t>
        </is>
      </c>
      <c r="AV160" s="297" t="inlineStr">
        <is>
          <t>0</t>
        </is>
      </c>
      <c r="AW160" s="297" t="inlineStr">
        <is>
          <t>0</t>
        </is>
      </c>
      <c r="AX160" s="297" t="inlineStr">
        <is>
          <t>0</t>
        </is>
      </c>
      <c r="AY160" s="286" t="inlineStr">
        <is>
          <t>0</t>
        </is>
      </c>
      <c r="AZ160" s="286" t="inlineStr">
        <is>
          <t>0</t>
        </is>
      </c>
      <c r="BA160" s="287" t="inlineStr">
        <is>
          <t>0</t>
        </is>
      </c>
      <c r="BB160" s="286" t="inlineStr">
        <is>
          <t>0</t>
        </is>
      </c>
      <c r="BC160" s="286" t="inlineStr">
        <is>
          <t>0</t>
        </is>
      </c>
      <c r="BD160" s="286" t="inlineStr">
        <is>
          <t>0</t>
        </is>
      </c>
      <c r="BE160" s="286" t="inlineStr">
        <is>
          <t>0</t>
        </is>
      </c>
      <c r="BF160" s="286" t="inlineStr">
        <is>
          <t>0</t>
        </is>
      </c>
      <c r="BG160" s="286" t="inlineStr">
        <is>
          <t>0</t>
        </is>
      </c>
      <c r="BH160" s="297" t="inlineStr">
        <is>
          <t>0</t>
        </is>
      </c>
      <c r="BI160" s="297" t="inlineStr">
        <is>
          <t>0</t>
        </is>
      </c>
      <c r="BJ160" s="297" t="inlineStr">
        <is>
          <t>0</t>
        </is>
      </c>
      <c r="BK160" s="297" t="inlineStr">
        <is>
          <t>0</t>
        </is>
      </c>
      <c r="BL160" s="297" t="inlineStr">
        <is>
          <t>0</t>
        </is>
      </c>
      <c r="BM160" s="297" t="inlineStr">
        <is>
          <t>0</t>
        </is>
      </c>
      <c r="BN160" s="297" t="inlineStr">
        <is>
          <t>0</t>
        </is>
      </c>
      <c r="BO160" s="285" t="inlineStr">
        <is>
          <t>0</t>
        </is>
      </c>
      <c r="BP160" s="297" t="inlineStr">
        <is>
          <t>0</t>
        </is>
      </c>
      <c r="BQ160" s="297" t="inlineStr">
        <is>
          <t>0</t>
        </is>
      </c>
      <c r="BR160" s="297" t="inlineStr">
        <is>
          <t>0</t>
        </is>
      </c>
      <c r="BS160" s="297" t="inlineStr">
        <is>
          <t>0</t>
        </is>
      </c>
      <c r="BT160" s="297" t="inlineStr">
        <is>
          <t>0</t>
        </is>
      </c>
      <c r="BU160" s="297" t="inlineStr">
        <is>
          <t>0</t>
        </is>
      </c>
      <c r="BV160" s="297" t="inlineStr">
        <is>
          <t>0</t>
        </is>
      </c>
      <c r="BW160" s="288" t="inlineStr">
        <is>
          <t>0</t>
        </is>
      </c>
      <c r="BX160" s="276">
        <f>SUM(IF(COUNTIF(#REF!, "*1.*"), 2, 0), IF(COUNTIF(#REF!, "*2.*"), 2, 0), IF(COUNTIF(#REF!, "*3.*"), 2, 0), IF(COUNTIF(#REF!, "*4.*"), 2, 0), IF(COUNTIF(#REF!, "*5.*"), 2, 0), IF(COUNTIF(#REF!, "*6.*"), 2, 0))</f>
        <v/>
      </c>
      <c r="BY160" s="277">
        <f t="array" ref="BY160">SUM(VALUE(AT160),VALUE(AU160),VALUE(AV160),VALUE(AW160),VALUE(AX160),VALUE(AY160),VALUE(AZ160),VALUE(BB160),VALUE(BC160),VALUE(BD160),VALUE(BE160),VALUE(BF160),VALUE(BG160),VALUE(BH160),VALUE(BI160),VALUE(BJ160),VALUE(BK160),VALUE(BL160),VALUE(BM160),VALUE(BN160),VALUE(BO160),VALUE(BP160),VALUE(BQ160),VALUE(BR160),VALUE(BS160),VALUE(BT160),VALUE(BU160),VALUE(BV160),VALUE(BW160))</f>
        <v/>
      </c>
      <c r="BZ160" s="307" t="n"/>
      <c r="CA160" s="307" t="n"/>
      <c r="CB160" s="307" t="n"/>
      <c r="CC160" s="307" t="n"/>
      <c r="CD160" s="307" t="n"/>
      <c r="CE160" s="307" t="n"/>
      <c r="CF160" s="307" t="n"/>
      <c r="CG160" s="307" t="n"/>
      <c r="CH160" s="307" t="n"/>
      <c r="CI160" s="307" t="n"/>
      <c r="CJ160" s="307" t="n"/>
      <c r="CK160" s="307" t="n"/>
      <c r="CL160" s="307" t="n"/>
      <c r="CM160" s="307" t="n"/>
      <c r="CN160" s="307" t="n"/>
      <c r="CO160" s="307" t="n"/>
      <c r="CP160" s="307" t="n"/>
      <c r="CQ160" s="307" t="n"/>
      <c r="CR160" s="279" t="inlineStr">
        <is>
          <t>0</t>
        </is>
      </c>
      <c r="CS160" s="280">
        <f>AVERAGE(Value(BY160),value(CR160))</f>
        <v/>
      </c>
      <c r="CT160" s="421">
        <f>(IF(OR(MediaScorecard!BH161="x", MediaScorecard!BI161="x",MediaScorecard!BJ161="x",MediaScorecard!BK161="x",MediaScorecard!BL161="x"),1, 2))</f>
        <v/>
      </c>
      <c r="CU160" s="308" t="n"/>
      <c r="CV160" s="308" t="n"/>
      <c r="CW160" s="308" t="n"/>
      <c r="CX160" s="309" t="n"/>
      <c r="CY160" s="308" t="n"/>
      <c r="CZ160" s="308" t="n"/>
      <c r="DA160" s="308" t="n"/>
    </row>
    <row r="161" ht="21" customHeight="1" s="590">
      <c r="A161" s="421" t="n"/>
      <c r="B161" s="270" t="n"/>
      <c r="C161" s="266" t="n"/>
      <c r="D161" s="267" t="inlineStr"/>
      <c r="E161" s="267" t="inlineStr"/>
      <c r="F161" s="268" t="inlineStr"/>
      <c r="G161" s="421" t="n"/>
      <c r="H161" s="269" t="n"/>
      <c r="I161" s="421" t="n"/>
      <c r="J161" s="421" t="n"/>
      <c r="K161" s="421" t="n"/>
      <c r="L161" s="421" t="n"/>
      <c r="M161" s="421" t="n"/>
      <c r="N161" s="421" t="n"/>
      <c r="O161" s="421" t="n"/>
      <c r="P161" s="421" t="n"/>
      <c r="Q161" s="421" t="n"/>
      <c r="R161" s="270" t="n"/>
      <c r="S161" s="421" t="n"/>
      <c r="T161" s="421" t="n"/>
      <c r="U161" s="421" t="n"/>
      <c r="V161" s="421" t="n"/>
      <c r="W161" s="421" t="n"/>
      <c r="X161" s="421" t="n"/>
      <c r="Y161" s="421" t="n"/>
      <c r="Z161" s="421" t="n"/>
      <c r="AA161" s="421" t="n"/>
      <c r="AB161" s="421" t="n"/>
      <c r="AC161" s="421" t="n"/>
      <c r="AD161" s="421" t="n"/>
      <c r="AE161" s="421" t="n"/>
      <c r="AF161" s="421" t="n"/>
      <c r="AG161" s="421" t="n"/>
      <c r="AH161" s="421" t="n"/>
      <c r="AI161" s="421" t="n"/>
      <c r="AJ161" s="297" t="n"/>
      <c r="AK161" s="297" t="n"/>
      <c r="AL161" s="284" t="n"/>
      <c r="AM161" s="297" t="n"/>
      <c r="AN161" s="285" t="n"/>
      <c r="AO161" s="297" t="n"/>
      <c r="AP161" s="297" t="n"/>
      <c r="AQ161" s="297" t="n"/>
      <c r="AR161" s="297" t="n"/>
      <c r="AS161" s="297" t="n"/>
      <c r="AT161" s="285" t="inlineStr">
        <is>
          <t>0</t>
        </is>
      </c>
      <c r="AU161" s="297" t="inlineStr">
        <is>
          <t>0</t>
        </is>
      </c>
      <c r="AV161" s="297" t="inlineStr">
        <is>
          <t>0</t>
        </is>
      </c>
      <c r="AW161" s="297" t="inlineStr">
        <is>
          <t>0</t>
        </is>
      </c>
      <c r="AX161" s="297" t="inlineStr">
        <is>
          <t>0</t>
        </is>
      </c>
      <c r="AY161" s="286" t="inlineStr">
        <is>
          <t>0</t>
        </is>
      </c>
      <c r="AZ161" s="286" t="inlineStr">
        <is>
          <t>0</t>
        </is>
      </c>
      <c r="BA161" s="287" t="inlineStr">
        <is>
          <t>0</t>
        </is>
      </c>
      <c r="BB161" s="286" t="inlineStr">
        <is>
          <t>0</t>
        </is>
      </c>
      <c r="BC161" s="286" t="inlineStr">
        <is>
          <t>0</t>
        </is>
      </c>
      <c r="BD161" s="286" t="inlineStr">
        <is>
          <t>0</t>
        </is>
      </c>
      <c r="BE161" s="286" t="inlineStr">
        <is>
          <t>0</t>
        </is>
      </c>
      <c r="BF161" s="286" t="inlineStr">
        <is>
          <t>0</t>
        </is>
      </c>
      <c r="BG161" s="286" t="inlineStr">
        <is>
          <t>0</t>
        </is>
      </c>
      <c r="BH161" s="297" t="inlineStr">
        <is>
          <t>0</t>
        </is>
      </c>
      <c r="BI161" s="297" t="inlineStr">
        <is>
          <t>0</t>
        </is>
      </c>
      <c r="BJ161" s="297" t="inlineStr">
        <is>
          <t>0</t>
        </is>
      </c>
      <c r="BK161" s="297" t="inlineStr">
        <is>
          <t>0</t>
        </is>
      </c>
      <c r="BL161" s="297" t="inlineStr">
        <is>
          <t>0</t>
        </is>
      </c>
      <c r="BM161" s="297" t="inlineStr">
        <is>
          <t>0</t>
        </is>
      </c>
      <c r="BN161" s="297" t="inlineStr">
        <is>
          <t>0</t>
        </is>
      </c>
      <c r="BO161" s="285" t="inlineStr">
        <is>
          <t>0</t>
        </is>
      </c>
      <c r="BP161" s="297" t="inlineStr">
        <is>
          <t>0</t>
        </is>
      </c>
      <c r="BQ161" s="297" t="inlineStr">
        <is>
          <t>0</t>
        </is>
      </c>
      <c r="BR161" s="297" t="inlineStr">
        <is>
          <t>0</t>
        </is>
      </c>
      <c r="BS161" s="297" t="inlineStr">
        <is>
          <t>0</t>
        </is>
      </c>
      <c r="BT161" s="297" t="inlineStr">
        <is>
          <t>0</t>
        </is>
      </c>
      <c r="BU161" s="297" t="inlineStr">
        <is>
          <t>0</t>
        </is>
      </c>
      <c r="BV161" s="297" t="inlineStr">
        <is>
          <t>0</t>
        </is>
      </c>
      <c r="BW161" s="288" t="inlineStr">
        <is>
          <t>0</t>
        </is>
      </c>
      <c r="BX161" s="276">
        <f>SUM(IF(COUNTIF(#REF!, "*1.*"), 2, 0), IF(COUNTIF(#REF!, "*2.*"), 2, 0), IF(COUNTIF(#REF!, "*3.*"), 2, 0), IF(COUNTIF(#REF!, "*4.*"), 2, 0), IF(COUNTIF(#REF!, "*5.*"), 2, 0), IF(COUNTIF(#REF!, "*6.*"), 2, 0))</f>
        <v/>
      </c>
      <c r="BY161" s="277">
        <f t="array" ref="BY161">SUM(VALUE(AT161),VALUE(AU161),VALUE(AV161),VALUE(AW161),VALUE(AX161),VALUE(AY161),VALUE(AZ161),VALUE(BB161),VALUE(BC161),VALUE(BD161),VALUE(BE161),VALUE(BF161),VALUE(BG161),VALUE(BH161),VALUE(BI161),VALUE(BJ161),VALUE(BK161),VALUE(BL161),VALUE(BM161),VALUE(BN161),VALUE(BO161),VALUE(BP161),VALUE(BQ161),VALUE(BR161),VALUE(BS161),VALUE(BT161),VALUE(BU161),VALUE(BV161),VALUE(BW161))</f>
        <v/>
      </c>
      <c r="BZ161" s="307" t="n"/>
      <c r="CA161" s="307" t="n"/>
      <c r="CB161" s="307" t="n"/>
      <c r="CC161" s="307" t="n"/>
      <c r="CD161" s="307" t="n"/>
      <c r="CE161" s="307" t="n"/>
      <c r="CF161" s="307" t="n"/>
      <c r="CG161" s="307" t="n"/>
      <c r="CH161" s="307" t="n"/>
      <c r="CI161" s="307" t="n"/>
      <c r="CJ161" s="307" t="n"/>
      <c r="CK161" s="307" t="n"/>
      <c r="CL161" s="307" t="n"/>
      <c r="CM161" s="307" t="n"/>
      <c r="CN161" s="307" t="n"/>
      <c r="CO161" s="307" t="n"/>
      <c r="CP161" s="307" t="n"/>
      <c r="CQ161" s="307" t="n"/>
      <c r="CR161" s="279" t="inlineStr">
        <is>
          <t>0</t>
        </is>
      </c>
      <c r="CS161" s="280">
        <f>AVERAGE(Value(BY161),value(CR161))</f>
        <v/>
      </c>
      <c r="CT161" s="421">
        <f>(IF(OR(MediaScorecard!BH162="x", MediaScorecard!BI162="x",MediaScorecard!BJ162="x",MediaScorecard!BK162="x",MediaScorecard!BL162="x"),1, 2))</f>
        <v/>
      </c>
      <c r="CU161" s="308" t="n"/>
      <c r="CV161" s="308" t="n"/>
      <c r="CW161" s="308" t="n"/>
      <c r="CX161" s="309" t="n"/>
      <c r="CY161" s="308" t="n"/>
      <c r="CZ161" s="308" t="n"/>
      <c r="DA161" s="308" t="n"/>
    </row>
    <row r="162" ht="21" customHeight="1" s="590">
      <c r="A162" s="421" t="n"/>
      <c r="B162" s="270" t="n"/>
      <c r="C162" s="266" t="n"/>
      <c r="D162" s="267" t="inlineStr"/>
      <c r="E162" s="267" t="inlineStr"/>
      <c r="F162" s="268" t="inlineStr"/>
      <c r="G162" s="421" t="n"/>
      <c r="H162" s="269" t="n"/>
      <c r="I162" s="421" t="n"/>
      <c r="J162" s="421" t="n"/>
      <c r="K162" s="421" t="n"/>
      <c r="L162" s="421" t="n"/>
      <c r="M162" s="421" t="n"/>
      <c r="N162" s="421" t="n"/>
      <c r="O162" s="421" t="n"/>
      <c r="P162" s="421" t="n"/>
      <c r="Q162" s="421" t="n"/>
      <c r="R162" s="270" t="n"/>
      <c r="S162" s="421" t="n"/>
      <c r="T162" s="421" t="n"/>
      <c r="U162" s="421" t="n"/>
      <c r="V162" s="421" t="n"/>
      <c r="W162" s="421" t="n"/>
      <c r="X162" s="421" t="n"/>
      <c r="Y162" s="421" t="n"/>
      <c r="Z162" s="421" t="n"/>
      <c r="AA162" s="421" t="n"/>
      <c r="AB162" s="421" t="n"/>
      <c r="AC162" s="421" t="n"/>
      <c r="AD162" s="421" t="n"/>
      <c r="AE162" s="421" t="n"/>
      <c r="AF162" s="421" t="n"/>
      <c r="AG162" s="421" t="n"/>
      <c r="AH162" s="421" t="n"/>
      <c r="AI162" s="421" t="n"/>
      <c r="AJ162" s="297" t="n"/>
      <c r="AK162" s="297" t="n"/>
      <c r="AL162" s="284" t="n"/>
      <c r="AM162" s="297" t="n"/>
      <c r="AN162" s="285" t="n"/>
      <c r="AO162" s="297" t="n"/>
      <c r="AP162" s="297" t="n"/>
      <c r="AQ162" s="297" t="n"/>
      <c r="AR162" s="297" t="n"/>
      <c r="AS162" s="297" t="n"/>
      <c r="AT162" s="285" t="inlineStr">
        <is>
          <t>0</t>
        </is>
      </c>
      <c r="AU162" s="297" t="inlineStr">
        <is>
          <t>0</t>
        </is>
      </c>
      <c r="AV162" s="297" t="inlineStr">
        <is>
          <t>0</t>
        </is>
      </c>
      <c r="AW162" s="297" t="inlineStr">
        <is>
          <t>0</t>
        </is>
      </c>
      <c r="AX162" s="297" t="inlineStr">
        <is>
          <t>0</t>
        </is>
      </c>
      <c r="AY162" s="286" t="inlineStr">
        <is>
          <t>0</t>
        </is>
      </c>
      <c r="AZ162" s="286" t="inlineStr">
        <is>
          <t>0</t>
        </is>
      </c>
      <c r="BA162" s="287" t="inlineStr">
        <is>
          <t>0</t>
        </is>
      </c>
      <c r="BB162" s="286" t="inlineStr">
        <is>
          <t>0</t>
        </is>
      </c>
      <c r="BC162" s="286" t="inlineStr">
        <is>
          <t>0</t>
        </is>
      </c>
      <c r="BD162" s="286" t="inlineStr">
        <is>
          <t>0</t>
        </is>
      </c>
      <c r="BE162" s="286" t="inlineStr">
        <is>
          <t>0</t>
        </is>
      </c>
      <c r="BF162" s="286" t="inlineStr">
        <is>
          <t>0</t>
        </is>
      </c>
      <c r="BG162" s="286" t="inlineStr">
        <is>
          <t>0</t>
        </is>
      </c>
      <c r="BH162" s="297" t="inlineStr">
        <is>
          <t>0</t>
        </is>
      </c>
      <c r="BI162" s="297" t="inlineStr">
        <is>
          <t>0</t>
        </is>
      </c>
      <c r="BJ162" s="297" t="inlineStr">
        <is>
          <t>0</t>
        </is>
      </c>
      <c r="BK162" s="297" t="inlineStr">
        <is>
          <t>0</t>
        </is>
      </c>
      <c r="BL162" s="297" t="inlineStr">
        <is>
          <t>0</t>
        </is>
      </c>
      <c r="BM162" s="297" t="inlineStr">
        <is>
          <t>0</t>
        </is>
      </c>
      <c r="BN162" s="297" t="inlineStr">
        <is>
          <t>0</t>
        </is>
      </c>
      <c r="BO162" s="285" t="inlineStr">
        <is>
          <t>0</t>
        </is>
      </c>
      <c r="BP162" s="297" t="inlineStr">
        <is>
          <t>0</t>
        </is>
      </c>
      <c r="BQ162" s="297" t="inlineStr">
        <is>
          <t>0</t>
        </is>
      </c>
      <c r="BR162" s="297" t="inlineStr">
        <is>
          <t>0</t>
        </is>
      </c>
      <c r="BS162" s="297" t="inlineStr">
        <is>
          <t>0</t>
        </is>
      </c>
      <c r="BT162" s="297" t="inlineStr">
        <is>
          <t>0</t>
        </is>
      </c>
      <c r="BU162" s="297" t="inlineStr">
        <is>
          <t>0</t>
        </is>
      </c>
      <c r="BV162" s="297" t="inlineStr">
        <is>
          <t>0</t>
        </is>
      </c>
      <c r="BW162" s="288" t="inlineStr">
        <is>
          <t>0</t>
        </is>
      </c>
      <c r="BX162" s="276">
        <f>SUM(IF(COUNTIF(#REF!, "*1.*"), 2, 0), IF(COUNTIF(#REF!, "*2.*"), 2, 0), IF(COUNTIF(#REF!, "*3.*"), 2, 0), IF(COUNTIF(#REF!, "*4.*"), 2, 0), IF(COUNTIF(#REF!, "*5.*"), 2, 0), IF(COUNTIF(#REF!, "*6.*"), 2, 0))</f>
        <v/>
      </c>
      <c r="BY162" s="277">
        <f t="array" ref="BY162">SUM(VALUE(AT162),VALUE(AU162),VALUE(AV162),VALUE(AW162),VALUE(AX162),VALUE(AY162),VALUE(AZ162),VALUE(BB162),VALUE(BC162),VALUE(BD162),VALUE(BE162),VALUE(BF162),VALUE(BG162),VALUE(BH162),VALUE(BI162),VALUE(BJ162),VALUE(BK162),VALUE(BL162),VALUE(BM162),VALUE(BN162),VALUE(BO162),VALUE(BP162),VALUE(BQ162),VALUE(BR162),VALUE(BS162),VALUE(BT162),VALUE(BU162),VALUE(BV162),VALUE(BW162))</f>
        <v/>
      </c>
      <c r="BZ162" s="307" t="n"/>
      <c r="CA162" s="307" t="n"/>
      <c r="CB162" s="307" t="n"/>
      <c r="CC162" s="307" t="n"/>
      <c r="CD162" s="307" t="n"/>
      <c r="CE162" s="307" t="n"/>
      <c r="CF162" s="307" t="n"/>
      <c r="CG162" s="307" t="n"/>
      <c r="CH162" s="307" t="n"/>
      <c r="CI162" s="307" t="n"/>
      <c r="CJ162" s="307" t="n"/>
      <c r="CK162" s="307" t="n"/>
      <c r="CL162" s="307" t="n"/>
      <c r="CM162" s="307" t="n"/>
      <c r="CN162" s="307" t="n"/>
      <c r="CO162" s="307" t="n"/>
      <c r="CP162" s="307" t="n"/>
      <c r="CQ162" s="307" t="n"/>
      <c r="CR162" s="279" t="inlineStr">
        <is>
          <t>0</t>
        </is>
      </c>
      <c r="CS162" s="280">
        <f>AVERAGE(Value(BY162),value(CR162))</f>
        <v/>
      </c>
      <c r="CT162" s="421">
        <f>(IF(OR(MediaScorecard!BH163="x", MediaScorecard!BI163="x",MediaScorecard!BJ163="x",MediaScorecard!BK163="x",MediaScorecard!BL163="x"),1, 2))</f>
        <v/>
      </c>
      <c r="CU162" s="308" t="n"/>
      <c r="CV162" s="308" t="n"/>
      <c r="CW162" s="308" t="n"/>
      <c r="CX162" s="309" t="n"/>
      <c r="CY162" s="308" t="n"/>
      <c r="CZ162" s="308" t="n"/>
      <c r="DA162" s="308" t="n"/>
    </row>
    <row r="163" ht="21" customHeight="1" s="590">
      <c r="A163" s="421" t="n"/>
      <c r="B163" s="270" t="n"/>
      <c r="C163" s="266" t="n"/>
      <c r="D163" s="267" t="inlineStr"/>
      <c r="E163" s="267" t="inlineStr"/>
      <c r="F163" s="268" t="inlineStr"/>
      <c r="G163" s="421" t="n"/>
      <c r="H163" s="269" t="n"/>
      <c r="I163" s="421" t="n"/>
      <c r="J163" s="421" t="n"/>
      <c r="K163" s="421" t="n"/>
      <c r="L163" s="421" t="n"/>
      <c r="M163" s="421" t="n"/>
      <c r="N163" s="421" t="n"/>
      <c r="O163" s="421" t="n"/>
      <c r="P163" s="421" t="n"/>
      <c r="Q163" s="421" t="n"/>
      <c r="R163" s="270" t="n"/>
      <c r="S163" s="421" t="n"/>
      <c r="T163" s="421" t="n"/>
      <c r="U163" s="421" t="n"/>
      <c r="V163" s="421" t="n"/>
      <c r="W163" s="421" t="n"/>
      <c r="X163" s="421" t="n"/>
      <c r="Y163" s="421" t="n"/>
      <c r="Z163" s="421" t="n"/>
      <c r="AA163" s="421" t="n"/>
      <c r="AB163" s="421" t="n"/>
      <c r="AC163" s="421" t="n"/>
      <c r="AD163" s="421" t="n"/>
      <c r="AE163" s="421" t="n"/>
      <c r="AF163" s="421" t="n"/>
      <c r="AG163" s="421" t="n"/>
      <c r="AH163" s="421" t="n"/>
      <c r="AI163" s="421" t="n"/>
      <c r="AJ163" s="297" t="n"/>
      <c r="AK163" s="297" t="n"/>
      <c r="AL163" s="284" t="n"/>
      <c r="AM163" s="297" t="n"/>
      <c r="AN163" s="285" t="n"/>
      <c r="AO163" s="297" t="n"/>
      <c r="AP163" s="297" t="n"/>
      <c r="AQ163" s="297" t="n"/>
      <c r="AR163" s="297" t="n"/>
      <c r="AS163" s="297" t="n"/>
      <c r="AT163" s="285" t="inlineStr">
        <is>
          <t>0</t>
        </is>
      </c>
      <c r="AU163" s="297" t="inlineStr">
        <is>
          <t>0</t>
        </is>
      </c>
      <c r="AV163" s="297" t="inlineStr">
        <is>
          <t>0</t>
        </is>
      </c>
      <c r="AW163" s="297" t="inlineStr">
        <is>
          <t>0</t>
        </is>
      </c>
      <c r="AX163" s="297" t="inlineStr">
        <is>
          <t>0</t>
        </is>
      </c>
      <c r="AY163" s="286" t="inlineStr">
        <is>
          <t>0</t>
        </is>
      </c>
      <c r="AZ163" s="286" t="inlineStr">
        <is>
          <t>0</t>
        </is>
      </c>
      <c r="BA163" s="287" t="inlineStr">
        <is>
          <t>0</t>
        </is>
      </c>
      <c r="BB163" s="286" t="inlineStr">
        <is>
          <t>0</t>
        </is>
      </c>
      <c r="BC163" s="286" t="inlineStr">
        <is>
          <t>0</t>
        </is>
      </c>
      <c r="BD163" s="286" t="inlineStr">
        <is>
          <t>0</t>
        </is>
      </c>
      <c r="BE163" s="286" t="inlineStr">
        <is>
          <t>0</t>
        </is>
      </c>
      <c r="BF163" s="286" t="inlineStr">
        <is>
          <t>0</t>
        </is>
      </c>
      <c r="BG163" s="286" t="inlineStr">
        <is>
          <t>0</t>
        </is>
      </c>
      <c r="BH163" s="297" t="inlineStr">
        <is>
          <t>0</t>
        </is>
      </c>
      <c r="BI163" s="297" t="inlineStr">
        <is>
          <t>0</t>
        </is>
      </c>
      <c r="BJ163" s="297" t="inlineStr">
        <is>
          <t>0</t>
        </is>
      </c>
      <c r="BK163" s="297" t="inlineStr">
        <is>
          <t>0</t>
        </is>
      </c>
      <c r="BL163" s="297" t="inlineStr">
        <is>
          <t>0</t>
        </is>
      </c>
      <c r="BM163" s="297" t="inlineStr">
        <is>
          <t>0</t>
        </is>
      </c>
      <c r="BN163" s="297" t="inlineStr">
        <is>
          <t>0</t>
        </is>
      </c>
      <c r="BO163" s="285" t="inlineStr">
        <is>
          <t>0</t>
        </is>
      </c>
      <c r="BP163" s="297" t="inlineStr">
        <is>
          <t>0</t>
        </is>
      </c>
      <c r="BQ163" s="297" t="inlineStr">
        <is>
          <t>0</t>
        </is>
      </c>
      <c r="BR163" s="297" t="inlineStr">
        <is>
          <t>0</t>
        </is>
      </c>
      <c r="BS163" s="297" t="inlineStr">
        <is>
          <t>0</t>
        </is>
      </c>
      <c r="BT163" s="297" t="inlineStr">
        <is>
          <t>0</t>
        </is>
      </c>
      <c r="BU163" s="297" t="inlineStr">
        <is>
          <t>0</t>
        </is>
      </c>
      <c r="BV163" s="297" t="inlineStr">
        <is>
          <t>0</t>
        </is>
      </c>
      <c r="BW163" s="288" t="inlineStr">
        <is>
          <t>0</t>
        </is>
      </c>
      <c r="BX163" s="276">
        <f>SUM(IF(COUNTIF(#REF!, "*1.*"), 2, 0), IF(COUNTIF(#REF!, "*2.*"), 2, 0), IF(COUNTIF(#REF!, "*3.*"), 2, 0), IF(COUNTIF(#REF!, "*4.*"), 2, 0), IF(COUNTIF(#REF!, "*5.*"), 2, 0), IF(COUNTIF(#REF!, "*6.*"), 2, 0))</f>
        <v/>
      </c>
      <c r="BY163" s="277">
        <f t="array" ref="BY163">SUM(VALUE(AT163),VALUE(AU163),VALUE(AV163),VALUE(AW163),VALUE(AX163),VALUE(AY163),VALUE(AZ163),VALUE(BB163),VALUE(BC163),VALUE(BD163),VALUE(BE163),VALUE(BF163),VALUE(BG163),VALUE(BH163),VALUE(BI163),VALUE(BJ163),VALUE(BK163),VALUE(BL163),VALUE(BM163),VALUE(BN163),VALUE(BO163),VALUE(BP163),VALUE(BQ163),VALUE(BR163),VALUE(BS163),VALUE(BT163),VALUE(BU163),VALUE(BV163),VALUE(BW163))</f>
        <v/>
      </c>
      <c r="BZ163" s="307" t="n"/>
      <c r="CA163" s="307" t="n"/>
      <c r="CB163" s="307" t="n"/>
      <c r="CC163" s="307" t="n"/>
      <c r="CD163" s="307" t="n"/>
      <c r="CE163" s="307" t="n"/>
      <c r="CF163" s="307" t="n"/>
      <c r="CG163" s="307" t="n"/>
      <c r="CH163" s="307" t="n"/>
      <c r="CI163" s="307" t="n"/>
      <c r="CJ163" s="307" t="n"/>
      <c r="CK163" s="307" t="n"/>
      <c r="CL163" s="307" t="n"/>
      <c r="CM163" s="307" t="n"/>
      <c r="CN163" s="307" t="n"/>
      <c r="CO163" s="307" t="n"/>
      <c r="CP163" s="307" t="n"/>
      <c r="CQ163" s="307" t="n"/>
      <c r="CR163" s="279" t="inlineStr">
        <is>
          <t>0</t>
        </is>
      </c>
      <c r="CS163" s="280">
        <f>AVERAGE(Value(BY163),value(CR163))</f>
        <v/>
      </c>
      <c r="CT163" s="421">
        <f>(IF(OR(MediaScorecard!BH164="x", MediaScorecard!BI164="x",MediaScorecard!BJ164="x",MediaScorecard!BK164="x",MediaScorecard!BL164="x"),1, 2))</f>
        <v/>
      </c>
      <c r="CU163" s="308" t="n"/>
      <c r="CV163" s="308" t="n"/>
      <c r="CW163" s="308" t="n"/>
      <c r="CX163" s="309" t="n"/>
      <c r="CY163" s="308" t="n"/>
      <c r="CZ163" s="308" t="n"/>
      <c r="DA163" s="308" t="n"/>
    </row>
    <row r="164" ht="21" customHeight="1" s="590">
      <c r="A164" s="421" t="n"/>
      <c r="B164" s="270" t="n"/>
      <c r="C164" s="266" t="n"/>
      <c r="D164" s="267" t="inlineStr"/>
      <c r="E164" s="267" t="inlineStr"/>
      <c r="F164" s="268" t="inlineStr"/>
      <c r="G164" s="421" t="n"/>
      <c r="H164" s="269" t="n"/>
      <c r="I164" s="421" t="n"/>
      <c r="J164" s="421" t="n"/>
      <c r="K164" s="421" t="n"/>
      <c r="L164" s="421" t="n"/>
      <c r="M164" s="421" t="n"/>
      <c r="N164" s="421" t="n"/>
      <c r="O164" s="421" t="n"/>
      <c r="P164" s="421" t="n"/>
      <c r="Q164" s="421" t="n"/>
      <c r="R164" s="270" t="n"/>
      <c r="S164" s="421" t="n"/>
      <c r="T164" s="421" t="n"/>
      <c r="U164" s="421" t="n"/>
      <c r="V164" s="421" t="n"/>
      <c r="W164" s="421" t="n"/>
      <c r="X164" s="421" t="n"/>
      <c r="Y164" s="421" t="n"/>
      <c r="Z164" s="421" t="n"/>
      <c r="AA164" s="421" t="n"/>
      <c r="AB164" s="421" t="n"/>
      <c r="AC164" s="421" t="n"/>
      <c r="AD164" s="421" t="n"/>
      <c r="AE164" s="421" t="n"/>
      <c r="AF164" s="421" t="n"/>
      <c r="AG164" s="421" t="n"/>
      <c r="AH164" s="421" t="n"/>
      <c r="AI164" s="421" t="n"/>
      <c r="AJ164" s="297" t="n"/>
      <c r="AK164" s="297" t="n"/>
      <c r="AL164" s="284" t="n"/>
      <c r="AM164" s="297" t="n"/>
      <c r="AN164" s="285" t="n"/>
      <c r="AO164" s="297" t="n"/>
      <c r="AP164" s="297" t="n"/>
      <c r="AQ164" s="297" t="n"/>
      <c r="AR164" s="297" t="n"/>
      <c r="AS164" s="297" t="n"/>
      <c r="AT164" s="285" t="inlineStr">
        <is>
          <t>0</t>
        </is>
      </c>
      <c r="AU164" s="297" t="inlineStr">
        <is>
          <t>0</t>
        </is>
      </c>
      <c r="AV164" s="297" t="inlineStr">
        <is>
          <t>0</t>
        </is>
      </c>
      <c r="AW164" s="297" t="inlineStr">
        <is>
          <t>0</t>
        </is>
      </c>
      <c r="AX164" s="297" t="inlineStr">
        <is>
          <t>0</t>
        </is>
      </c>
      <c r="AY164" s="286" t="inlineStr">
        <is>
          <t>0</t>
        </is>
      </c>
      <c r="AZ164" s="286" t="inlineStr">
        <is>
          <t>0</t>
        </is>
      </c>
      <c r="BA164" s="287" t="inlineStr">
        <is>
          <t>0</t>
        </is>
      </c>
      <c r="BB164" s="286" t="inlineStr">
        <is>
          <t>0</t>
        </is>
      </c>
      <c r="BC164" s="286" t="inlineStr">
        <is>
          <t>0</t>
        </is>
      </c>
      <c r="BD164" s="286" t="inlineStr">
        <is>
          <t>0</t>
        </is>
      </c>
      <c r="BE164" s="286" t="inlineStr">
        <is>
          <t>0</t>
        </is>
      </c>
      <c r="BF164" s="286" t="inlineStr">
        <is>
          <t>0</t>
        </is>
      </c>
      <c r="BG164" s="286" t="inlineStr">
        <is>
          <t>0</t>
        </is>
      </c>
      <c r="BH164" s="297" t="inlineStr">
        <is>
          <t>0</t>
        </is>
      </c>
      <c r="BI164" s="297" t="inlineStr">
        <is>
          <t>0</t>
        </is>
      </c>
      <c r="BJ164" s="297" t="inlineStr">
        <is>
          <t>0</t>
        </is>
      </c>
      <c r="BK164" s="297" t="inlineStr">
        <is>
          <t>0</t>
        </is>
      </c>
      <c r="BL164" s="297" t="inlineStr">
        <is>
          <t>0</t>
        </is>
      </c>
      <c r="BM164" s="297" t="inlineStr">
        <is>
          <t>0</t>
        </is>
      </c>
      <c r="BN164" s="297" t="inlineStr">
        <is>
          <t>0</t>
        </is>
      </c>
      <c r="BO164" s="285" t="inlineStr">
        <is>
          <t>0</t>
        </is>
      </c>
      <c r="BP164" s="297" t="inlineStr">
        <is>
          <t>0</t>
        </is>
      </c>
      <c r="BQ164" s="297" t="inlineStr">
        <is>
          <t>0</t>
        </is>
      </c>
      <c r="BR164" s="297" t="inlineStr">
        <is>
          <t>0</t>
        </is>
      </c>
      <c r="BS164" s="297" t="inlineStr">
        <is>
          <t>0</t>
        </is>
      </c>
      <c r="BT164" s="297" t="inlineStr">
        <is>
          <t>0</t>
        </is>
      </c>
      <c r="BU164" s="297" t="inlineStr">
        <is>
          <t>0</t>
        </is>
      </c>
      <c r="BV164" s="297" t="inlineStr">
        <is>
          <t>0</t>
        </is>
      </c>
      <c r="BW164" s="288" t="inlineStr">
        <is>
          <t>0</t>
        </is>
      </c>
      <c r="BX164" s="276">
        <f>SUM(IF(COUNTIF(#REF!, "*1.*"), 2, 0), IF(COUNTIF(#REF!, "*2.*"), 2, 0), IF(COUNTIF(#REF!, "*3.*"), 2, 0), IF(COUNTIF(#REF!, "*4.*"), 2, 0), IF(COUNTIF(#REF!, "*5.*"), 2, 0), IF(COUNTIF(#REF!, "*6.*"), 2, 0))</f>
        <v/>
      </c>
      <c r="BY164" s="277">
        <f t="array" ref="BY164">SUM(VALUE(AT164),VALUE(AU164),VALUE(AV164),VALUE(AW164),VALUE(AX164),VALUE(AY164),VALUE(AZ164),VALUE(BB164),VALUE(BC164),VALUE(BD164),VALUE(BE164),VALUE(BF164),VALUE(BG164),VALUE(BH164),VALUE(BI164),VALUE(BJ164),VALUE(BK164),VALUE(BL164),VALUE(BM164),VALUE(BN164),VALUE(BO164),VALUE(BP164),VALUE(BQ164),VALUE(BR164),VALUE(BS164),VALUE(BT164),VALUE(BU164),VALUE(BV164),VALUE(BW164))</f>
        <v/>
      </c>
      <c r="BZ164" s="307" t="n"/>
      <c r="CA164" s="307" t="n"/>
      <c r="CB164" s="307" t="n"/>
      <c r="CC164" s="307" t="n"/>
      <c r="CD164" s="307" t="n"/>
      <c r="CE164" s="307" t="n"/>
      <c r="CF164" s="307" t="n"/>
      <c r="CG164" s="307" t="n"/>
      <c r="CH164" s="307" t="n"/>
      <c r="CI164" s="307" t="n"/>
      <c r="CJ164" s="307" t="n"/>
      <c r="CK164" s="307" t="n"/>
      <c r="CL164" s="307" t="n"/>
      <c r="CM164" s="307" t="n"/>
      <c r="CN164" s="307" t="n"/>
      <c r="CO164" s="307" t="n"/>
      <c r="CP164" s="307" t="n"/>
      <c r="CQ164" s="307" t="n"/>
      <c r="CR164" s="279" t="inlineStr">
        <is>
          <t>0</t>
        </is>
      </c>
      <c r="CS164" s="280">
        <f>AVERAGE(Value(BY164),value(CR164))</f>
        <v/>
      </c>
      <c r="CT164" s="421">
        <f>(IF(OR(MediaScorecard!BH165="x", MediaScorecard!BI165="x",MediaScorecard!BJ165="x",MediaScorecard!BK165="x",MediaScorecard!BL165="x"),1, 2))</f>
        <v/>
      </c>
      <c r="CU164" s="308" t="n"/>
      <c r="CV164" s="308" t="n"/>
      <c r="CW164" s="308" t="n"/>
      <c r="CX164" s="309" t="n"/>
      <c r="CY164" s="308" t="n"/>
      <c r="CZ164" s="308" t="n"/>
      <c r="DA164" s="308" t="n"/>
    </row>
    <row r="165" ht="21" customHeight="1" s="590">
      <c r="A165" s="421" t="n"/>
      <c r="B165" s="270" t="n"/>
      <c r="C165" s="266" t="n"/>
      <c r="D165" s="267" t="inlineStr"/>
      <c r="E165" s="267" t="inlineStr"/>
      <c r="F165" s="268" t="inlineStr"/>
      <c r="G165" s="421" t="n"/>
      <c r="H165" s="269" t="n"/>
      <c r="I165" s="421" t="n"/>
      <c r="J165" s="421" t="n"/>
      <c r="K165" s="421" t="n"/>
      <c r="L165" s="421" t="n"/>
      <c r="M165" s="421" t="n"/>
      <c r="N165" s="421" t="n"/>
      <c r="O165" s="421" t="n"/>
      <c r="P165" s="421" t="n"/>
      <c r="Q165" s="421" t="n"/>
      <c r="R165" s="270" t="n"/>
      <c r="S165" s="421" t="n"/>
      <c r="T165" s="421" t="n"/>
      <c r="U165" s="421" t="n"/>
      <c r="V165" s="421" t="n"/>
      <c r="W165" s="421" t="n"/>
      <c r="X165" s="421" t="n"/>
      <c r="Y165" s="421" t="n"/>
      <c r="Z165" s="421" t="n"/>
      <c r="AA165" s="421" t="n"/>
      <c r="AB165" s="421" t="n"/>
      <c r="AC165" s="421" t="n"/>
      <c r="AD165" s="421" t="n"/>
      <c r="AE165" s="421" t="n"/>
      <c r="AF165" s="421" t="n"/>
      <c r="AG165" s="421" t="n"/>
      <c r="AH165" s="421" t="n"/>
      <c r="AI165" s="421" t="n"/>
      <c r="AJ165" s="297" t="n"/>
      <c r="AK165" s="297" t="n"/>
      <c r="AL165" s="284" t="n"/>
      <c r="AM165" s="297" t="n"/>
      <c r="AN165" s="285" t="n"/>
      <c r="AO165" s="297" t="n"/>
      <c r="AP165" s="297" t="n"/>
      <c r="AQ165" s="297" t="n"/>
      <c r="AR165" s="297" t="n"/>
      <c r="AS165" s="297" t="n"/>
      <c r="AT165" s="285" t="inlineStr">
        <is>
          <t>0</t>
        </is>
      </c>
      <c r="AU165" s="297" t="inlineStr">
        <is>
          <t>0</t>
        </is>
      </c>
      <c r="AV165" s="297" t="inlineStr">
        <is>
          <t>0</t>
        </is>
      </c>
      <c r="AW165" s="297" t="inlineStr">
        <is>
          <t>0</t>
        </is>
      </c>
      <c r="AX165" s="297" t="inlineStr">
        <is>
          <t>0</t>
        </is>
      </c>
      <c r="AY165" s="286" t="inlineStr">
        <is>
          <t>0</t>
        </is>
      </c>
      <c r="AZ165" s="286" t="inlineStr">
        <is>
          <t>0</t>
        </is>
      </c>
      <c r="BA165" s="287" t="inlineStr">
        <is>
          <t>0</t>
        </is>
      </c>
      <c r="BB165" s="286" t="inlineStr">
        <is>
          <t>0</t>
        </is>
      </c>
      <c r="BC165" s="286" t="inlineStr">
        <is>
          <t>0</t>
        </is>
      </c>
      <c r="BD165" s="286" t="inlineStr">
        <is>
          <t>0</t>
        </is>
      </c>
      <c r="BE165" s="286" t="inlineStr">
        <is>
          <t>0</t>
        </is>
      </c>
      <c r="BF165" s="286" t="inlineStr">
        <is>
          <t>0</t>
        </is>
      </c>
      <c r="BG165" s="286" t="inlineStr">
        <is>
          <t>0</t>
        </is>
      </c>
      <c r="BH165" s="297" t="inlineStr">
        <is>
          <t>0</t>
        </is>
      </c>
      <c r="BI165" s="297" t="inlineStr">
        <is>
          <t>0</t>
        </is>
      </c>
      <c r="BJ165" s="297" t="inlineStr">
        <is>
          <t>0</t>
        </is>
      </c>
      <c r="BK165" s="297" t="inlineStr">
        <is>
          <t>0</t>
        </is>
      </c>
      <c r="BL165" s="297" t="inlineStr">
        <is>
          <t>0</t>
        </is>
      </c>
      <c r="BM165" s="297" t="inlineStr">
        <is>
          <t>0</t>
        </is>
      </c>
      <c r="BN165" s="297" t="inlineStr">
        <is>
          <t>0</t>
        </is>
      </c>
      <c r="BO165" s="285" t="inlineStr">
        <is>
          <t>0</t>
        </is>
      </c>
      <c r="BP165" s="297" t="inlineStr">
        <is>
          <t>0</t>
        </is>
      </c>
      <c r="BQ165" s="297" t="inlineStr">
        <is>
          <t>0</t>
        </is>
      </c>
      <c r="BR165" s="297" t="inlineStr">
        <is>
          <t>0</t>
        </is>
      </c>
      <c r="BS165" s="297" t="inlineStr">
        <is>
          <t>0</t>
        </is>
      </c>
      <c r="BT165" s="297" t="inlineStr">
        <is>
          <t>0</t>
        </is>
      </c>
      <c r="BU165" s="297" t="inlineStr">
        <is>
          <t>0</t>
        </is>
      </c>
      <c r="BV165" s="297" t="inlineStr">
        <is>
          <t>0</t>
        </is>
      </c>
      <c r="BW165" s="288" t="inlineStr">
        <is>
          <t>0</t>
        </is>
      </c>
      <c r="BX165" s="276">
        <f>SUM(IF(COUNTIF(#REF!, "*1.*"), 2, 0), IF(COUNTIF(#REF!, "*2.*"), 2, 0), IF(COUNTIF(#REF!, "*3.*"), 2, 0), IF(COUNTIF(#REF!, "*4.*"), 2, 0), IF(COUNTIF(#REF!, "*5.*"), 2, 0), IF(COUNTIF(#REF!, "*6.*"), 2, 0))</f>
        <v/>
      </c>
      <c r="BY165" s="277">
        <f t="array" ref="BY165">SUM(VALUE(AT165),VALUE(AU165),VALUE(AV165),VALUE(AW165),VALUE(AX165),VALUE(AY165),VALUE(AZ165),VALUE(BB165),VALUE(BC165),VALUE(BD165),VALUE(BE165),VALUE(BF165),VALUE(BG165),VALUE(BH165),VALUE(BI165),VALUE(BJ165),VALUE(BK165),VALUE(BL165),VALUE(BM165),VALUE(BN165),VALUE(BO165),VALUE(BP165),VALUE(BQ165),VALUE(BR165),VALUE(BS165),VALUE(BT165),VALUE(BU165),VALUE(BV165),VALUE(BW165))</f>
        <v/>
      </c>
      <c r="BZ165" s="307" t="n"/>
      <c r="CA165" s="307" t="n"/>
      <c r="CB165" s="307" t="n"/>
      <c r="CC165" s="307" t="n"/>
      <c r="CD165" s="307" t="n"/>
      <c r="CE165" s="307" t="n"/>
      <c r="CF165" s="307" t="n"/>
      <c r="CG165" s="307" t="n"/>
      <c r="CH165" s="307" t="n"/>
      <c r="CI165" s="307" t="n"/>
      <c r="CJ165" s="307" t="n"/>
      <c r="CK165" s="307" t="n"/>
      <c r="CL165" s="307" t="n"/>
      <c r="CM165" s="307" t="n"/>
      <c r="CN165" s="307" t="n"/>
      <c r="CO165" s="307" t="n"/>
      <c r="CP165" s="307" t="n"/>
      <c r="CQ165" s="307" t="n"/>
      <c r="CR165" s="279" t="inlineStr">
        <is>
          <t>0</t>
        </is>
      </c>
      <c r="CS165" s="280">
        <f>AVERAGE(Value(BY165),value(CR165))</f>
        <v/>
      </c>
      <c r="CT165" s="421">
        <f>(IF(OR(MediaScorecard!BH166="x", MediaScorecard!BI166="x",MediaScorecard!BJ166="x",MediaScorecard!BK166="x",MediaScorecard!BL166="x"),1, 2))</f>
        <v/>
      </c>
      <c r="CU165" s="308" t="n"/>
      <c r="CV165" s="308" t="n"/>
      <c r="CW165" s="308" t="n"/>
      <c r="CX165" s="309" t="n"/>
      <c r="CY165" s="308" t="n"/>
      <c r="CZ165" s="308" t="n"/>
      <c r="DA165" s="308" t="n"/>
    </row>
    <row r="166" ht="21" customHeight="1" s="590">
      <c r="A166" s="421" t="n"/>
      <c r="B166" s="270" t="n"/>
      <c r="C166" s="266" t="n"/>
      <c r="D166" s="267" t="inlineStr"/>
      <c r="E166" s="267" t="inlineStr"/>
      <c r="F166" s="268" t="inlineStr"/>
      <c r="G166" s="421" t="n"/>
      <c r="H166" s="269" t="n"/>
      <c r="I166" s="421" t="n"/>
      <c r="J166" s="421" t="n"/>
      <c r="K166" s="421" t="n"/>
      <c r="L166" s="421" t="n"/>
      <c r="M166" s="421" t="n"/>
      <c r="N166" s="421" t="n"/>
      <c r="O166" s="421" t="n"/>
      <c r="P166" s="421" t="n"/>
      <c r="Q166" s="421" t="n"/>
      <c r="R166" s="270" t="n"/>
      <c r="S166" s="421" t="n"/>
      <c r="T166" s="421" t="n"/>
      <c r="U166" s="421" t="n"/>
      <c r="V166" s="421" t="n"/>
      <c r="W166" s="421" t="n"/>
      <c r="X166" s="421" t="n"/>
      <c r="Y166" s="421" t="n"/>
      <c r="Z166" s="421" t="n"/>
      <c r="AA166" s="421" t="n"/>
      <c r="AB166" s="421" t="n"/>
      <c r="AC166" s="421" t="n"/>
      <c r="AD166" s="421" t="n"/>
      <c r="AE166" s="421" t="n"/>
      <c r="AF166" s="421" t="n"/>
      <c r="AG166" s="421" t="n"/>
      <c r="AH166" s="421" t="n"/>
      <c r="AI166" s="421" t="n"/>
      <c r="AJ166" s="297" t="n"/>
      <c r="AK166" s="297" t="n"/>
      <c r="AL166" s="284" t="n"/>
      <c r="AM166" s="297" t="n"/>
      <c r="AN166" s="285" t="n"/>
      <c r="AO166" s="297" t="n"/>
      <c r="AP166" s="297" t="n"/>
      <c r="AQ166" s="297" t="n"/>
      <c r="AR166" s="297" t="n"/>
      <c r="AS166" s="297" t="n"/>
      <c r="AT166" s="285" t="inlineStr">
        <is>
          <t>0</t>
        </is>
      </c>
      <c r="AU166" s="297" t="inlineStr">
        <is>
          <t>0</t>
        </is>
      </c>
      <c r="AV166" s="297" t="inlineStr">
        <is>
          <t>0</t>
        </is>
      </c>
      <c r="AW166" s="297" t="inlineStr">
        <is>
          <t>0</t>
        </is>
      </c>
      <c r="AX166" s="297" t="inlineStr">
        <is>
          <t>0</t>
        </is>
      </c>
      <c r="AY166" s="286" t="inlineStr">
        <is>
          <t>0</t>
        </is>
      </c>
      <c r="AZ166" s="286" t="inlineStr">
        <is>
          <t>0</t>
        </is>
      </c>
      <c r="BA166" s="287" t="inlineStr">
        <is>
          <t>0</t>
        </is>
      </c>
      <c r="BB166" s="286" t="inlineStr">
        <is>
          <t>0</t>
        </is>
      </c>
      <c r="BC166" s="286" t="inlineStr">
        <is>
          <t>0</t>
        </is>
      </c>
      <c r="BD166" s="286" t="inlineStr">
        <is>
          <t>0</t>
        </is>
      </c>
      <c r="BE166" s="286" t="inlineStr">
        <is>
          <t>0</t>
        </is>
      </c>
      <c r="BF166" s="286" t="inlineStr">
        <is>
          <t>0</t>
        </is>
      </c>
      <c r="BG166" s="286" t="inlineStr">
        <is>
          <t>0</t>
        </is>
      </c>
      <c r="BH166" s="297" t="inlineStr">
        <is>
          <t>0</t>
        </is>
      </c>
      <c r="BI166" s="297" t="inlineStr">
        <is>
          <t>0</t>
        </is>
      </c>
      <c r="BJ166" s="297" t="inlineStr">
        <is>
          <t>0</t>
        </is>
      </c>
      <c r="BK166" s="297" t="inlineStr">
        <is>
          <t>0</t>
        </is>
      </c>
      <c r="BL166" s="297" t="inlineStr">
        <is>
          <t>0</t>
        </is>
      </c>
      <c r="BM166" s="297" t="inlineStr">
        <is>
          <t>0</t>
        </is>
      </c>
      <c r="BN166" s="297" t="inlineStr">
        <is>
          <t>0</t>
        </is>
      </c>
      <c r="BO166" s="285" t="inlineStr">
        <is>
          <t>0</t>
        </is>
      </c>
      <c r="BP166" s="297" t="inlineStr">
        <is>
          <t>0</t>
        </is>
      </c>
      <c r="BQ166" s="297" t="inlineStr">
        <is>
          <t>0</t>
        </is>
      </c>
      <c r="BR166" s="297" t="inlineStr">
        <is>
          <t>0</t>
        </is>
      </c>
      <c r="BS166" s="297" t="inlineStr">
        <is>
          <t>0</t>
        </is>
      </c>
      <c r="BT166" s="297" t="inlineStr">
        <is>
          <t>0</t>
        </is>
      </c>
      <c r="BU166" s="297" t="inlineStr">
        <is>
          <t>0</t>
        </is>
      </c>
      <c r="BV166" s="297" t="inlineStr">
        <is>
          <t>0</t>
        </is>
      </c>
      <c r="BW166" s="288" t="inlineStr">
        <is>
          <t>0</t>
        </is>
      </c>
      <c r="BX166" s="276">
        <f>SUM(IF(COUNTIF(#REF!, "*1.*"), 2, 0), IF(COUNTIF(#REF!, "*2.*"), 2, 0), IF(COUNTIF(#REF!, "*3.*"), 2, 0), IF(COUNTIF(#REF!, "*4.*"), 2, 0), IF(COUNTIF(#REF!, "*5.*"), 2, 0), IF(COUNTIF(#REF!, "*6.*"), 2, 0))</f>
        <v/>
      </c>
      <c r="BY166" s="277">
        <f t="array" ref="BY166">SUM(VALUE(AT166),VALUE(AU166),VALUE(AV166),VALUE(AW166),VALUE(AX166),VALUE(AY166),VALUE(AZ166),VALUE(BB166),VALUE(BC166),VALUE(BD166),VALUE(BE166),VALUE(BF166),VALUE(BG166),VALUE(BH166),VALUE(BI166),VALUE(BJ166),VALUE(BK166),VALUE(BL166),VALUE(BM166),VALUE(BN166),VALUE(BO166),VALUE(BP166),VALUE(BQ166),VALUE(BR166),VALUE(BS166),VALUE(BT166),VALUE(BU166),VALUE(BV166),VALUE(BW166))</f>
        <v/>
      </c>
      <c r="BZ166" s="307" t="n"/>
      <c r="CA166" s="307" t="n"/>
      <c r="CB166" s="307" t="n"/>
      <c r="CC166" s="307" t="n"/>
      <c r="CD166" s="307" t="n"/>
      <c r="CE166" s="307" t="n"/>
      <c r="CF166" s="307" t="n"/>
      <c r="CG166" s="307" t="n"/>
      <c r="CH166" s="307" t="n"/>
      <c r="CI166" s="307" t="n"/>
      <c r="CJ166" s="307" t="n"/>
      <c r="CK166" s="307" t="n"/>
      <c r="CL166" s="307" t="n"/>
      <c r="CM166" s="307" t="n"/>
      <c r="CN166" s="307" t="n"/>
      <c r="CO166" s="307" t="n"/>
      <c r="CP166" s="307" t="n"/>
      <c r="CQ166" s="307" t="n"/>
      <c r="CR166" s="279" t="inlineStr">
        <is>
          <t>0</t>
        </is>
      </c>
      <c r="CS166" s="280">
        <f>AVERAGE(Value(BY166),value(CR166))</f>
        <v/>
      </c>
      <c r="CT166" s="421">
        <f>(IF(OR(MediaScorecard!BH167="x", MediaScorecard!BI167="x",MediaScorecard!BJ167="x",MediaScorecard!BK167="x",MediaScorecard!BL167="x"),1, 2))</f>
        <v/>
      </c>
      <c r="CU166" s="308" t="n"/>
      <c r="CV166" s="308" t="n"/>
      <c r="CW166" s="308" t="n"/>
      <c r="CX166" s="309" t="n"/>
      <c r="CY166" s="308" t="n"/>
      <c r="CZ166" s="308" t="n"/>
      <c r="DA166" s="308" t="n"/>
    </row>
    <row r="167" ht="21" customHeight="1" s="590">
      <c r="A167" s="421" t="n"/>
      <c r="B167" s="270" t="n"/>
      <c r="C167" s="266" t="n"/>
      <c r="D167" s="267" t="inlineStr"/>
      <c r="E167" s="267" t="inlineStr"/>
      <c r="F167" s="268" t="inlineStr"/>
      <c r="G167" s="421" t="n"/>
      <c r="H167" s="269" t="n"/>
      <c r="I167" s="421" t="n"/>
      <c r="J167" s="421" t="n"/>
      <c r="K167" s="421" t="n"/>
      <c r="L167" s="421" t="n"/>
      <c r="M167" s="421" t="n"/>
      <c r="N167" s="421" t="n"/>
      <c r="O167" s="421" t="n"/>
      <c r="P167" s="421" t="n"/>
      <c r="Q167" s="421" t="n"/>
      <c r="R167" s="270" t="n"/>
      <c r="S167" s="421" t="n"/>
      <c r="T167" s="421" t="n"/>
      <c r="U167" s="421" t="n"/>
      <c r="V167" s="421" t="n"/>
      <c r="W167" s="421" t="n"/>
      <c r="X167" s="421" t="n"/>
      <c r="Y167" s="421" t="n"/>
      <c r="Z167" s="421" t="n"/>
      <c r="AA167" s="421" t="n"/>
      <c r="AB167" s="421" t="n"/>
      <c r="AC167" s="421" t="n"/>
      <c r="AD167" s="421" t="n"/>
      <c r="AE167" s="421" t="n"/>
      <c r="AF167" s="421" t="n"/>
      <c r="AG167" s="421" t="n"/>
      <c r="AH167" s="421" t="n"/>
      <c r="AI167" s="421" t="n"/>
      <c r="AJ167" s="297" t="n"/>
      <c r="AK167" s="297" t="n"/>
      <c r="AL167" s="284" t="n"/>
      <c r="AM167" s="297" t="n"/>
      <c r="AN167" s="285" t="n"/>
      <c r="AO167" s="297" t="n"/>
      <c r="AP167" s="297" t="n"/>
      <c r="AQ167" s="297" t="n"/>
      <c r="AR167" s="297" t="n"/>
      <c r="AS167" s="297" t="n"/>
      <c r="AT167" s="285" t="inlineStr">
        <is>
          <t>0</t>
        </is>
      </c>
      <c r="AU167" s="297" t="inlineStr">
        <is>
          <t>0</t>
        </is>
      </c>
      <c r="AV167" s="297" t="inlineStr">
        <is>
          <t>0</t>
        </is>
      </c>
      <c r="AW167" s="297" t="inlineStr">
        <is>
          <t>0</t>
        </is>
      </c>
      <c r="AX167" s="297" t="inlineStr">
        <is>
          <t>0</t>
        </is>
      </c>
      <c r="AY167" s="286" t="inlineStr">
        <is>
          <t>0</t>
        </is>
      </c>
      <c r="AZ167" s="286" t="inlineStr">
        <is>
          <t>0</t>
        </is>
      </c>
      <c r="BA167" s="287" t="inlineStr">
        <is>
          <t>0</t>
        </is>
      </c>
      <c r="BB167" s="286" t="inlineStr">
        <is>
          <t>0</t>
        </is>
      </c>
      <c r="BC167" s="286" t="inlineStr">
        <is>
          <t>0</t>
        </is>
      </c>
      <c r="BD167" s="286" t="inlineStr">
        <is>
          <t>0</t>
        </is>
      </c>
      <c r="BE167" s="286" t="inlineStr">
        <is>
          <t>0</t>
        </is>
      </c>
      <c r="BF167" s="286" t="inlineStr">
        <is>
          <t>0</t>
        </is>
      </c>
      <c r="BG167" s="286" t="inlineStr">
        <is>
          <t>0</t>
        </is>
      </c>
      <c r="BH167" s="297" t="inlineStr">
        <is>
          <t>0</t>
        </is>
      </c>
      <c r="BI167" s="297" t="inlineStr">
        <is>
          <t>0</t>
        </is>
      </c>
      <c r="BJ167" s="297" t="inlineStr">
        <is>
          <t>0</t>
        </is>
      </c>
      <c r="BK167" s="297" t="inlineStr">
        <is>
          <t>0</t>
        </is>
      </c>
      <c r="BL167" s="297" t="inlineStr">
        <is>
          <t>0</t>
        </is>
      </c>
      <c r="BM167" s="297" t="inlineStr">
        <is>
          <t>0</t>
        </is>
      </c>
      <c r="BN167" s="297" t="inlineStr">
        <is>
          <t>0</t>
        </is>
      </c>
      <c r="BO167" s="285" t="inlineStr">
        <is>
          <t>0</t>
        </is>
      </c>
      <c r="BP167" s="297" t="inlineStr">
        <is>
          <t>0</t>
        </is>
      </c>
      <c r="BQ167" s="297" t="inlineStr">
        <is>
          <t>0</t>
        </is>
      </c>
      <c r="BR167" s="297" t="inlineStr">
        <is>
          <t>0</t>
        </is>
      </c>
      <c r="BS167" s="297" t="inlineStr">
        <is>
          <t>0</t>
        </is>
      </c>
      <c r="BT167" s="297" t="inlineStr">
        <is>
          <t>0</t>
        </is>
      </c>
      <c r="BU167" s="297" t="inlineStr">
        <is>
          <t>0</t>
        </is>
      </c>
      <c r="BV167" s="297" t="inlineStr">
        <is>
          <t>0</t>
        </is>
      </c>
      <c r="BW167" s="288" t="inlineStr">
        <is>
          <t>0</t>
        </is>
      </c>
      <c r="BX167" s="276">
        <f>SUM(IF(COUNTIF(#REF!, "*1.*"), 2, 0), IF(COUNTIF(#REF!, "*2.*"), 2, 0), IF(COUNTIF(#REF!, "*3.*"), 2, 0), IF(COUNTIF(#REF!, "*4.*"), 2, 0), IF(COUNTIF(#REF!, "*5.*"), 2, 0), IF(COUNTIF(#REF!, "*6.*"), 2, 0))</f>
        <v/>
      </c>
      <c r="BY167" s="277">
        <f t="array" ref="BY167">SUM(VALUE(AT167),VALUE(AU167),VALUE(AV167),VALUE(AW167),VALUE(AX167),VALUE(AY167),VALUE(AZ167),VALUE(BB167),VALUE(BC167),VALUE(BD167),VALUE(BE167),VALUE(BF167),VALUE(BG167),VALUE(BH167),VALUE(BI167),VALUE(BJ167),VALUE(BK167),VALUE(BL167),VALUE(BM167),VALUE(BN167),VALUE(BO167),VALUE(BP167),VALUE(BQ167),VALUE(BR167),VALUE(BS167),VALUE(BT167),VALUE(BU167),VALUE(BV167),VALUE(BW167))</f>
        <v/>
      </c>
      <c r="BZ167" s="307" t="n"/>
      <c r="CA167" s="307" t="n"/>
      <c r="CB167" s="307" t="n"/>
      <c r="CC167" s="307" t="n"/>
      <c r="CD167" s="307" t="n"/>
      <c r="CE167" s="307" t="n"/>
      <c r="CF167" s="307" t="n"/>
      <c r="CG167" s="307" t="n"/>
      <c r="CH167" s="307" t="n"/>
      <c r="CI167" s="307" t="n"/>
      <c r="CJ167" s="307" t="n"/>
      <c r="CK167" s="307" t="n"/>
      <c r="CL167" s="307" t="n"/>
      <c r="CM167" s="307" t="n"/>
      <c r="CN167" s="307" t="n"/>
      <c r="CO167" s="307" t="n"/>
      <c r="CP167" s="307" t="n"/>
      <c r="CQ167" s="307" t="n"/>
      <c r="CR167" s="279" t="inlineStr">
        <is>
          <t>0</t>
        </is>
      </c>
      <c r="CS167" s="280">
        <f>AVERAGE(Value(BY167),value(CR167))</f>
        <v/>
      </c>
      <c r="CT167" s="421">
        <f>(IF(OR(MediaScorecard!BH168="x", MediaScorecard!BI168="x",MediaScorecard!BJ168="x",MediaScorecard!BK168="x",MediaScorecard!BL168="x"),1, 2))</f>
        <v/>
      </c>
      <c r="CU167" s="308" t="n"/>
      <c r="CV167" s="308" t="n"/>
      <c r="CW167" s="308" t="n"/>
      <c r="CX167" s="309" t="n"/>
      <c r="CY167" s="308" t="n"/>
      <c r="CZ167" s="308" t="n"/>
      <c r="DA167" s="308" t="n"/>
    </row>
    <row r="168" ht="21" customHeight="1" s="590">
      <c r="A168" s="421" t="n"/>
      <c r="B168" s="270" t="n"/>
      <c r="C168" s="266" t="n"/>
      <c r="D168" s="267" t="inlineStr"/>
      <c r="E168" s="267" t="inlineStr"/>
      <c r="F168" s="268" t="inlineStr"/>
      <c r="G168" s="421" t="n"/>
      <c r="H168" s="269" t="n"/>
      <c r="I168" s="421" t="n"/>
      <c r="J168" s="421" t="n"/>
      <c r="K168" s="421" t="n"/>
      <c r="L168" s="421" t="n"/>
      <c r="M168" s="421" t="n"/>
      <c r="N168" s="421" t="n"/>
      <c r="O168" s="421" t="n"/>
      <c r="P168" s="421" t="n"/>
      <c r="Q168" s="421" t="n"/>
      <c r="R168" s="270" t="n"/>
      <c r="S168" s="421" t="n"/>
      <c r="T168" s="421" t="n"/>
      <c r="U168" s="421" t="n"/>
      <c r="V168" s="421" t="n"/>
      <c r="W168" s="421" t="n"/>
      <c r="X168" s="421" t="n"/>
      <c r="Y168" s="421" t="n"/>
      <c r="Z168" s="421" t="n"/>
      <c r="AA168" s="421" t="n"/>
      <c r="AB168" s="421" t="n"/>
      <c r="AC168" s="421" t="n"/>
      <c r="AD168" s="421" t="n"/>
      <c r="AE168" s="421" t="n"/>
      <c r="AF168" s="421" t="n"/>
      <c r="AG168" s="421" t="n"/>
      <c r="AH168" s="421" t="n"/>
      <c r="AI168" s="421" t="n"/>
      <c r="AJ168" s="297" t="n"/>
      <c r="AK168" s="297" t="n"/>
      <c r="AL168" s="284" t="n"/>
      <c r="AM168" s="297" t="n"/>
      <c r="AN168" s="285" t="n"/>
      <c r="AO168" s="297" t="n"/>
      <c r="AP168" s="297" t="n"/>
      <c r="AQ168" s="297" t="n"/>
      <c r="AR168" s="297" t="n"/>
      <c r="AS168" s="297" t="n"/>
      <c r="AT168" s="285" t="inlineStr">
        <is>
          <t>0</t>
        </is>
      </c>
      <c r="AU168" s="297" t="inlineStr">
        <is>
          <t>0</t>
        </is>
      </c>
      <c r="AV168" s="297" t="inlineStr">
        <is>
          <t>0</t>
        </is>
      </c>
      <c r="AW168" s="297" t="inlineStr">
        <is>
          <t>0</t>
        </is>
      </c>
      <c r="AX168" s="297" t="inlineStr">
        <is>
          <t>0</t>
        </is>
      </c>
      <c r="AY168" s="286" t="inlineStr">
        <is>
          <t>0</t>
        </is>
      </c>
      <c r="AZ168" s="286" t="inlineStr">
        <is>
          <t>0</t>
        </is>
      </c>
      <c r="BA168" s="287" t="inlineStr">
        <is>
          <t>0</t>
        </is>
      </c>
      <c r="BB168" s="286" t="inlineStr">
        <is>
          <t>0</t>
        </is>
      </c>
      <c r="BC168" s="286" t="inlineStr">
        <is>
          <t>0</t>
        </is>
      </c>
      <c r="BD168" s="286" t="inlineStr">
        <is>
          <t>0</t>
        </is>
      </c>
      <c r="BE168" s="286" t="inlineStr">
        <is>
          <t>0</t>
        </is>
      </c>
      <c r="BF168" s="286" t="inlineStr">
        <is>
          <t>0</t>
        </is>
      </c>
      <c r="BG168" s="286" t="inlineStr">
        <is>
          <t>0</t>
        </is>
      </c>
      <c r="BH168" s="297" t="inlineStr">
        <is>
          <t>0</t>
        </is>
      </c>
      <c r="BI168" s="297" t="inlineStr">
        <is>
          <t>0</t>
        </is>
      </c>
      <c r="BJ168" s="297" t="inlineStr">
        <is>
          <t>0</t>
        </is>
      </c>
      <c r="BK168" s="297" t="inlineStr">
        <is>
          <t>0</t>
        </is>
      </c>
      <c r="BL168" s="297" t="inlineStr">
        <is>
          <t>0</t>
        </is>
      </c>
      <c r="BM168" s="297" t="inlineStr">
        <is>
          <t>0</t>
        </is>
      </c>
      <c r="BN168" s="297" t="inlineStr">
        <is>
          <t>0</t>
        </is>
      </c>
      <c r="BO168" s="285" t="inlineStr">
        <is>
          <t>0</t>
        </is>
      </c>
      <c r="BP168" s="297" t="inlineStr">
        <is>
          <t>0</t>
        </is>
      </c>
      <c r="BQ168" s="297" t="inlineStr">
        <is>
          <t>0</t>
        </is>
      </c>
      <c r="BR168" s="297" t="inlineStr">
        <is>
          <t>0</t>
        </is>
      </c>
      <c r="BS168" s="297" t="inlineStr">
        <is>
          <t>0</t>
        </is>
      </c>
      <c r="BT168" s="297" t="inlineStr">
        <is>
          <t>0</t>
        </is>
      </c>
      <c r="BU168" s="297" t="inlineStr">
        <is>
          <t>0</t>
        </is>
      </c>
      <c r="BV168" s="297" t="inlineStr">
        <is>
          <t>0</t>
        </is>
      </c>
      <c r="BW168" s="288" t="inlineStr">
        <is>
          <t>0</t>
        </is>
      </c>
      <c r="BX168" s="276">
        <f>SUM(IF(COUNTIF(#REF!, "*1.*"), 2, 0), IF(COUNTIF(#REF!, "*2.*"), 2, 0), IF(COUNTIF(#REF!, "*3.*"), 2, 0), IF(COUNTIF(#REF!, "*4.*"), 2, 0), IF(COUNTIF(#REF!, "*5.*"), 2, 0), IF(COUNTIF(#REF!, "*6.*"), 2, 0))</f>
        <v/>
      </c>
      <c r="BY168" s="277">
        <f t="array" ref="BY168">SUM(VALUE(AT168),VALUE(AU168),VALUE(AV168),VALUE(AW168),VALUE(AX168),VALUE(AY168),VALUE(AZ168),VALUE(BB168),VALUE(BC168),VALUE(BD168),VALUE(BE168),VALUE(BF168),VALUE(BG168),VALUE(BH168),VALUE(BI168),VALUE(BJ168),VALUE(BK168),VALUE(BL168),VALUE(BM168),VALUE(BN168),VALUE(BO168),VALUE(BP168),VALUE(BQ168),VALUE(BR168),VALUE(BS168),VALUE(BT168),VALUE(BU168),VALUE(BV168),VALUE(BW168))</f>
        <v/>
      </c>
      <c r="BZ168" s="307" t="n"/>
      <c r="CA168" s="307" t="n"/>
      <c r="CB168" s="307" t="n"/>
      <c r="CC168" s="307" t="n"/>
      <c r="CD168" s="307" t="n"/>
      <c r="CE168" s="307" t="n"/>
      <c r="CF168" s="307" t="n"/>
      <c r="CG168" s="307" t="n"/>
      <c r="CH168" s="307" t="n"/>
      <c r="CI168" s="307" t="n"/>
      <c r="CJ168" s="307" t="n"/>
      <c r="CK168" s="307" t="n"/>
      <c r="CL168" s="307" t="n"/>
      <c r="CM168" s="307" t="n"/>
      <c r="CN168" s="307" t="n"/>
      <c r="CO168" s="307" t="n"/>
      <c r="CP168" s="307" t="n"/>
      <c r="CQ168" s="307" t="n"/>
      <c r="CR168" s="279" t="inlineStr">
        <is>
          <t>0</t>
        </is>
      </c>
      <c r="CS168" s="280">
        <f>AVERAGE(Value(BY168),value(CR168))</f>
        <v/>
      </c>
      <c r="CT168" s="421">
        <f>(IF(OR(MediaScorecard!BH169="x", MediaScorecard!BI169="x",MediaScorecard!BJ169="x",MediaScorecard!BK169="x",MediaScorecard!BL169="x"),1, 2))</f>
        <v/>
      </c>
      <c r="CU168" s="308" t="n"/>
      <c r="CV168" s="308" t="n"/>
      <c r="CW168" s="308" t="n"/>
      <c r="CX168" s="309" t="n"/>
      <c r="CY168" s="308" t="n"/>
      <c r="CZ168" s="308" t="n"/>
      <c r="DA168" s="308" t="n"/>
    </row>
    <row r="169" ht="21" customHeight="1" s="590">
      <c r="A169" s="421" t="n"/>
      <c r="B169" s="270" t="n"/>
      <c r="C169" s="266" t="n"/>
      <c r="D169" s="267" t="inlineStr"/>
      <c r="E169" s="267" t="inlineStr"/>
      <c r="F169" s="268" t="inlineStr"/>
      <c r="G169" s="421" t="n"/>
      <c r="H169" s="269" t="n"/>
      <c r="I169" s="421" t="n"/>
      <c r="J169" s="421" t="n"/>
      <c r="K169" s="421" t="n"/>
      <c r="L169" s="421" t="n"/>
      <c r="M169" s="421" t="n"/>
      <c r="N169" s="421" t="n"/>
      <c r="O169" s="421" t="n"/>
      <c r="P169" s="421" t="n"/>
      <c r="Q169" s="421" t="n"/>
      <c r="R169" s="270" t="n"/>
      <c r="S169" s="421" t="n"/>
      <c r="T169" s="421" t="n"/>
      <c r="U169" s="421" t="n"/>
      <c r="V169" s="421" t="n"/>
      <c r="W169" s="421" t="n"/>
      <c r="X169" s="421" t="n"/>
      <c r="Y169" s="421" t="n"/>
      <c r="Z169" s="421" t="n"/>
      <c r="AA169" s="421" t="n"/>
      <c r="AB169" s="421" t="n"/>
      <c r="AC169" s="421" t="n"/>
      <c r="AD169" s="421" t="n"/>
      <c r="AE169" s="421" t="n"/>
      <c r="AF169" s="421" t="n"/>
      <c r="AG169" s="421" t="n"/>
      <c r="AH169" s="421" t="n"/>
      <c r="AI169" s="421" t="n"/>
      <c r="AJ169" s="297" t="n"/>
      <c r="AK169" s="297" t="n"/>
      <c r="AL169" s="284" t="n"/>
      <c r="AM169" s="297" t="n"/>
      <c r="AN169" s="285" t="n"/>
      <c r="AO169" s="297" t="n"/>
      <c r="AP169" s="297" t="n"/>
      <c r="AQ169" s="297" t="n"/>
      <c r="AR169" s="297" t="n"/>
      <c r="AS169" s="297" t="n"/>
      <c r="AT169" s="285" t="inlineStr">
        <is>
          <t>0</t>
        </is>
      </c>
      <c r="AU169" s="297" t="inlineStr">
        <is>
          <t>0</t>
        </is>
      </c>
      <c r="AV169" s="297" t="inlineStr">
        <is>
          <t>0</t>
        </is>
      </c>
      <c r="AW169" s="297" t="inlineStr">
        <is>
          <t>0</t>
        </is>
      </c>
      <c r="AX169" s="297" t="inlineStr">
        <is>
          <t>0</t>
        </is>
      </c>
      <c r="AY169" s="286" t="inlineStr">
        <is>
          <t>0</t>
        </is>
      </c>
      <c r="AZ169" s="286" t="inlineStr">
        <is>
          <t>0</t>
        </is>
      </c>
      <c r="BA169" s="287" t="inlineStr">
        <is>
          <t>0</t>
        </is>
      </c>
      <c r="BB169" s="286" t="inlineStr">
        <is>
          <t>0</t>
        </is>
      </c>
      <c r="BC169" s="286" t="inlineStr">
        <is>
          <t>0</t>
        </is>
      </c>
      <c r="BD169" s="286" t="inlineStr">
        <is>
          <t>0</t>
        </is>
      </c>
      <c r="BE169" s="286" t="inlineStr">
        <is>
          <t>0</t>
        </is>
      </c>
      <c r="BF169" s="286" t="inlineStr">
        <is>
          <t>0</t>
        </is>
      </c>
      <c r="BG169" s="286" t="inlineStr">
        <is>
          <t>0</t>
        </is>
      </c>
      <c r="BH169" s="297" t="inlineStr">
        <is>
          <t>0</t>
        </is>
      </c>
      <c r="BI169" s="297" t="inlineStr">
        <is>
          <t>0</t>
        </is>
      </c>
      <c r="BJ169" s="297" t="inlineStr">
        <is>
          <t>0</t>
        </is>
      </c>
      <c r="BK169" s="297" t="inlineStr">
        <is>
          <t>0</t>
        </is>
      </c>
      <c r="BL169" s="297" t="inlineStr">
        <is>
          <t>0</t>
        </is>
      </c>
      <c r="BM169" s="297" t="inlineStr">
        <is>
          <t>0</t>
        </is>
      </c>
      <c r="BN169" s="297" t="inlineStr">
        <is>
          <t>0</t>
        </is>
      </c>
      <c r="BO169" s="285" t="inlineStr">
        <is>
          <t>0</t>
        </is>
      </c>
      <c r="BP169" s="297" t="inlineStr">
        <is>
          <t>0</t>
        </is>
      </c>
      <c r="BQ169" s="297" t="inlineStr">
        <is>
          <t>0</t>
        </is>
      </c>
      <c r="BR169" s="297" t="inlineStr">
        <is>
          <t>0</t>
        </is>
      </c>
      <c r="BS169" s="297" t="inlineStr">
        <is>
          <t>0</t>
        </is>
      </c>
      <c r="BT169" s="297" t="inlineStr">
        <is>
          <t>0</t>
        </is>
      </c>
      <c r="BU169" s="297" t="inlineStr">
        <is>
          <t>0</t>
        </is>
      </c>
      <c r="BV169" s="297" t="inlineStr">
        <is>
          <t>0</t>
        </is>
      </c>
      <c r="BW169" s="288" t="inlineStr">
        <is>
          <t>0</t>
        </is>
      </c>
      <c r="BX169" s="276">
        <f>SUM(IF(COUNTIF(#REF!, "*1.*"), 2, 0), IF(COUNTIF(#REF!, "*2.*"), 2, 0), IF(COUNTIF(#REF!, "*3.*"), 2, 0), IF(COUNTIF(#REF!, "*4.*"), 2, 0), IF(COUNTIF(#REF!, "*5.*"), 2, 0), IF(COUNTIF(#REF!, "*6.*"), 2, 0))</f>
        <v/>
      </c>
      <c r="BY169" s="277">
        <f t="array" ref="BY169">SUM(VALUE(AT169),VALUE(AU169),VALUE(AV169),VALUE(AW169),VALUE(AX169),VALUE(AY169),VALUE(AZ169),VALUE(BB169),VALUE(BC169),VALUE(BD169),VALUE(BE169),VALUE(BF169),VALUE(BG169),VALUE(BH169),VALUE(BI169),VALUE(BJ169),VALUE(BK169),VALUE(BL169),VALUE(BM169),VALUE(BN169),VALUE(BO169),VALUE(BP169),VALUE(BQ169),VALUE(BR169),VALUE(BS169),VALUE(BT169),VALUE(BU169),VALUE(BV169),VALUE(BW169))</f>
        <v/>
      </c>
      <c r="BZ169" s="307" t="n"/>
      <c r="CA169" s="307" t="n"/>
      <c r="CB169" s="307" t="n"/>
      <c r="CC169" s="307" t="n"/>
      <c r="CD169" s="307" t="n"/>
      <c r="CE169" s="307" t="n"/>
      <c r="CF169" s="307" t="n"/>
      <c r="CG169" s="307" t="n"/>
      <c r="CH169" s="307" t="n"/>
      <c r="CI169" s="307" t="n"/>
      <c r="CJ169" s="307" t="n"/>
      <c r="CK169" s="307" t="n"/>
      <c r="CL169" s="307" t="n"/>
      <c r="CM169" s="307" t="n"/>
      <c r="CN169" s="307" t="n"/>
      <c r="CO169" s="307" t="n"/>
      <c r="CP169" s="307" t="n"/>
      <c r="CQ169" s="307" t="n"/>
      <c r="CR169" s="279" t="inlineStr">
        <is>
          <t>0</t>
        </is>
      </c>
      <c r="CS169" s="280">
        <f>AVERAGE(Value(BY169),value(CR169))</f>
        <v/>
      </c>
      <c r="CT169" s="421">
        <f>(IF(OR(MediaScorecard!BH170="x", MediaScorecard!BI170="x",MediaScorecard!BJ170="x",MediaScorecard!BK170="x",MediaScorecard!BL170="x"),1, 2))</f>
        <v/>
      </c>
      <c r="CU169" s="308" t="n"/>
      <c r="CV169" s="308" t="n"/>
      <c r="CW169" s="308" t="n"/>
      <c r="CX169" s="309" t="n"/>
      <c r="CY169" s="308" t="n"/>
      <c r="CZ169" s="308" t="n"/>
      <c r="DA169" s="308" t="n"/>
    </row>
    <row r="170" ht="21" customHeight="1" s="590">
      <c r="A170" s="421" t="n"/>
      <c r="B170" s="270" t="n"/>
      <c r="C170" s="266" t="n"/>
      <c r="D170" s="267" t="inlineStr"/>
      <c r="E170" s="267" t="inlineStr"/>
      <c r="F170" s="268" t="inlineStr"/>
      <c r="G170" s="421" t="n"/>
      <c r="H170" s="269" t="n"/>
      <c r="I170" s="421" t="n"/>
      <c r="J170" s="421" t="n"/>
      <c r="K170" s="421" t="n"/>
      <c r="L170" s="421" t="n"/>
      <c r="M170" s="421" t="n"/>
      <c r="N170" s="421" t="n"/>
      <c r="O170" s="421" t="n"/>
      <c r="P170" s="421" t="n"/>
      <c r="Q170" s="421" t="n"/>
      <c r="R170" s="270" t="n"/>
      <c r="S170" s="421" t="n"/>
      <c r="T170" s="421" t="n"/>
      <c r="U170" s="421" t="n"/>
      <c r="V170" s="421" t="n"/>
      <c r="W170" s="421" t="n"/>
      <c r="X170" s="421" t="n"/>
      <c r="Y170" s="421" t="n"/>
      <c r="Z170" s="421" t="n"/>
      <c r="AA170" s="421" t="n"/>
      <c r="AB170" s="421" t="n"/>
      <c r="AC170" s="421" t="n"/>
      <c r="AD170" s="421" t="n"/>
      <c r="AE170" s="421" t="n"/>
      <c r="AF170" s="421" t="n"/>
      <c r="AG170" s="421" t="n"/>
      <c r="AH170" s="421" t="n"/>
      <c r="AI170" s="421" t="n"/>
      <c r="AJ170" s="297" t="n"/>
      <c r="AK170" s="297" t="n"/>
      <c r="AL170" s="284" t="n"/>
      <c r="AM170" s="297" t="n"/>
      <c r="AN170" s="285" t="n"/>
      <c r="AO170" s="297" t="n"/>
      <c r="AP170" s="297" t="n"/>
      <c r="AQ170" s="297" t="n"/>
      <c r="AR170" s="297" t="n"/>
      <c r="AS170" s="297" t="n"/>
      <c r="AT170" s="285" t="inlineStr">
        <is>
          <t>0</t>
        </is>
      </c>
      <c r="AU170" s="297" t="inlineStr">
        <is>
          <t>0</t>
        </is>
      </c>
      <c r="AV170" s="297" t="inlineStr">
        <is>
          <t>0</t>
        </is>
      </c>
      <c r="AW170" s="297" t="inlineStr">
        <is>
          <t>0</t>
        </is>
      </c>
      <c r="AX170" s="297" t="inlineStr">
        <is>
          <t>0</t>
        </is>
      </c>
      <c r="AY170" s="286" t="inlineStr">
        <is>
          <t>0</t>
        </is>
      </c>
      <c r="AZ170" s="286" t="inlineStr">
        <is>
          <t>0</t>
        </is>
      </c>
      <c r="BA170" s="287" t="inlineStr">
        <is>
          <t>0</t>
        </is>
      </c>
      <c r="BB170" s="286" t="inlineStr">
        <is>
          <t>0</t>
        </is>
      </c>
      <c r="BC170" s="286" t="inlineStr">
        <is>
          <t>0</t>
        </is>
      </c>
      <c r="BD170" s="286" t="inlineStr">
        <is>
          <t>0</t>
        </is>
      </c>
      <c r="BE170" s="286" t="inlineStr">
        <is>
          <t>0</t>
        </is>
      </c>
      <c r="BF170" s="286" t="inlineStr">
        <is>
          <t>0</t>
        </is>
      </c>
      <c r="BG170" s="286" t="inlineStr">
        <is>
          <t>0</t>
        </is>
      </c>
      <c r="BH170" s="297" t="inlineStr">
        <is>
          <t>0</t>
        </is>
      </c>
      <c r="BI170" s="297" t="inlineStr">
        <is>
          <t>0</t>
        </is>
      </c>
      <c r="BJ170" s="297" t="inlineStr">
        <is>
          <t>0</t>
        </is>
      </c>
      <c r="BK170" s="297" t="inlineStr">
        <is>
          <t>0</t>
        </is>
      </c>
      <c r="BL170" s="297" t="inlineStr">
        <is>
          <t>0</t>
        </is>
      </c>
      <c r="BM170" s="297" t="inlineStr">
        <is>
          <t>0</t>
        </is>
      </c>
      <c r="BN170" s="297" t="inlineStr">
        <is>
          <t>0</t>
        </is>
      </c>
      <c r="BO170" s="285" t="inlineStr">
        <is>
          <t>0</t>
        </is>
      </c>
      <c r="BP170" s="297" t="inlineStr">
        <is>
          <t>0</t>
        </is>
      </c>
      <c r="BQ170" s="297" t="inlineStr">
        <is>
          <t>0</t>
        </is>
      </c>
      <c r="BR170" s="297" t="inlineStr">
        <is>
          <t>0</t>
        </is>
      </c>
      <c r="BS170" s="297" t="inlineStr">
        <is>
          <t>0</t>
        </is>
      </c>
      <c r="BT170" s="297" t="inlineStr">
        <is>
          <t>0</t>
        </is>
      </c>
      <c r="BU170" s="297" t="inlineStr">
        <is>
          <t>0</t>
        </is>
      </c>
      <c r="BV170" s="297" t="inlineStr">
        <is>
          <t>0</t>
        </is>
      </c>
      <c r="BW170" s="288" t="inlineStr">
        <is>
          <t>0</t>
        </is>
      </c>
      <c r="BX170" s="276">
        <f>SUM(IF(COUNTIF(#REF!, "*1.*"), 2, 0), IF(COUNTIF(#REF!, "*2.*"), 2, 0), IF(COUNTIF(#REF!, "*3.*"), 2, 0), IF(COUNTIF(#REF!, "*4.*"), 2, 0), IF(COUNTIF(#REF!, "*5.*"), 2, 0), IF(COUNTIF(#REF!, "*6.*"), 2, 0))</f>
        <v/>
      </c>
      <c r="BY170" s="277">
        <f t="array" ref="BY170">SUM(VALUE(AT170),VALUE(AU170),VALUE(AV170),VALUE(AW170),VALUE(AX170),VALUE(AY170),VALUE(AZ170),VALUE(BB170),VALUE(BC170),VALUE(BD170),VALUE(BE170),VALUE(BF170),VALUE(BG170),VALUE(BH170),VALUE(BI170),VALUE(BJ170),VALUE(BK170),VALUE(BL170),VALUE(BM170),VALUE(BN170),VALUE(BO170),VALUE(BP170),VALUE(BQ170),VALUE(BR170),VALUE(BS170),VALUE(BT170),VALUE(BU170),VALUE(BV170),VALUE(BW170))</f>
        <v/>
      </c>
      <c r="BZ170" s="307" t="n"/>
      <c r="CA170" s="307" t="n"/>
      <c r="CB170" s="307" t="n"/>
      <c r="CC170" s="307" t="n"/>
      <c r="CD170" s="307" t="n"/>
      <c r="CE170" s="307" t="n"/>
      <c r="CF170" s="307" t="n"/>
      <c r="CG170" s="307" t="n"/>
      <c r="CH170" s="307" t="n"/>
      <c r="CI170" s="307" t="n"/>
      <c r="CJ170" s="307" t="n"/>
      <c r="CK170" s="307" t="n"/>
      <c r="CL170" s="307" t="n"/>
      <c r="CM170" s="307" t="n"/>
      <c r="CN170" s="307" t="n"/>
      <c r="CO170" s="307" t="n"/>
      <c r="CP170" s="307" t="n"/>
      <c r="CQ170" s="307" t="n"/>
      <c r="CR170" s="279" t="inlineStr">
        <is>
          <t>0</t>
        </is>
      </c>
      <c r="CS170" s="280">
        <f>AVERAGE(Value(BY170),value(CR170))</f>
        <v/>
      </c>
      <c r="CT170" s="421">
        <f>(IF(OR(MediaScorecard!BH171="x", MediaScorecard!BI171="x",MediaScorecard!BJ171="x",MediaScorecard!BK171="x",MediaScorecard!BL171="x"),1, 2))</f>
        <v/>
      </c>
      <c r="CU170" s="308" t="n"/>
      <c r="CV170" s="308" t="n"/>
      <c r="CW170" s="308" t="n"/>
      <c r="CX170" s="309" t="n"/>
      <c r="CY170" s="308" t="n"/>
      <c r="CZ170" s="308" t="n"/>
      <c r="DA170" s="308" t="n"/>
    </row>
    <row r="171" ht="21" customHeight="1" s="590">
      <c r="A171" s="421" t="n"/>
      <c r="B171" s="270" t="n"/>
      <c r="C171" s="266" t="n"/>
      <c r="D171" s="267" t="inlineStr"/>
      <c r="E171" s="267" t="inlineStr"/>
      <c r="F171" s="268" t="inlineStr"/>
      <c r="G171" s="421" t="n"/>
      <c r="H171" s="269" t="n"/>
      <c r="I171" s="421" t="n"/>
      <c r="J171" s="421" t="n"/>
      <c r="K171" s="421" t="n"/>
      <c r="L171" s="421" t="n"/>
      <c r="M171" s="421" t="n"/>
      <c r="N171" s="421" t="n"/>
      <c r="O171" s="421" t="n"/>
      <c r="P171" s="421" t="n"/>
      <c r="Q171" s="421" t="n"/>
      <c r="R171" s="270" t="n"/>
      <c r="S171" s="421" t="n"/>
      <c r="T171" s="421" t="n"/>
      <c r="U171" s="421" t="n"/>
      <c r="V171" s="421" t="n"/>
      <c r="W171" s="421" t="n"/>
      <c r="X171" s="421" t="n"/>
      <c r="Y171" s="421" t="n"/>
      <c r="Z171" s="421" t="n"/>
      <c r="AA171" s="421" t="n"/>
      <c r="AB171" s="421" t="n"/>
      <c r="AC171" s="421" t="n"/>
      <c r="AD171" s="421" t="n"/>
      <c r="AE171" s="421" t="n"/>
      <c r="AF171" s="421" t="n"/>
      <c r="AG171" s="421" t="n"/>
      <c r="AH171" s="421" t="n"/>
      <c r="AI171" s="421" t="n"/>
      <c r="AJ171" s="297" t="n"/>
      <c r="AK171" s="297" t="n"/>
      <c r="AL171" s="284" t="n"/>
      <c r="AM171" s="297" t="n"/>
      <c r="AN171" s="285" t="n"/>
      <c r="AO171" s="297" t="n"/>
      <c r="AP171" s="297" t="n"/>
      <c r="AQ171" s="297" t="n"/>
      <c r="AR171" s="297" t="n"/>
      <c r="AS171" s="297" t="n"/>
      <c r="AT171" s="285" t="inlineStr">
        <is>
          <t>0</t>
        </is>
      </c>
      <c r="AU171" s="297" t="inlineStr">
        <is>
          <t>0</t>
        </is>
      </c>
      <c r="AV171" s="297" t="inlineStr">
        <is>
          <t>0</t>
        </is>
      </c>
      <c r="AW171" s="297" t="inlineStr">
        <is>
          <t>0</t>
        </is>
      </c>
      <c r="AX171" s="297" t="inlineStr">
        <is>
          <t>0</t>
        </is>
      </c>
      <c r="AY171" s="286" t="inlineStr">
        <is>
          <t>0</t>
        </is>
      </c>
      <c r="AZ171" s="286" t="inlineStr">
        <is>
          <t>0</t>
        </is>
      </c>
      <c r="BA171" s="287" t="inlineStr">
        <is>
          <t>0</t>
        </is>
      </c>
      <c r="BB171" s="286" t="inlineStr">
        <is>
          <t>0</t>
        </is>
      </c>
      <c r="BC171" s="286" t="inlineStr">
        <is>
          <t>0</t>
        </is>
      </c>
      <c r="BD171" s="286" t="inlineStr">
        <is>
          <t>0</t>
        </is>
      </c>
      <c r="BE171" s="286" t="inlineStr">
        <is>
          <t>0</t>
        </is>
      </c>
      <c r="BF171" s="286" t="inlineStr">
        <is>
          <t>0</t>
        </is>
      </c>
      <c r="BG171" s="286" t="inlineStr">
        <is>
          <t>0</t>
        </is>
      </c>
      <c r="BH171" s="297" t="inlineStr">
        <is>
          <t>0</t>
        </is>
      </c>
      <c r="BI171" s="297" t="inlineStr">
        <is>
          <t>0</t>
        </is>
      </c>
      <c r="BJ171" s="297" t="inlineStr">
        <is>
          <t>0</t>
        </is>
      </c>
      <c r="BK171" s="297" t="inlineStr">
        <is>
          <t>0</t>
        </is>
      </c>
      <c r="BL171" s="297" t="inlineStr">
        <is>
          <t>0</t>
        </is>
      </c>
      <c r="BM171" s="297" t="inlineStr">
        <is>
          <t>0</t>
        </is>
      </c>
      <c r="BN171" s="297" t="inlineStr">
        <is>
          <t>0</t>
        </is>
      </c>
      <c r="BO171" s="285" t="inlineStr">
        <is>
          <t>0</t>
        </is>
      </c>
      <c r="BP171" s="297" t="inlineStr">
        <is>
          <t>0</t>
        </is>
      </c>
      <c r="BQ171" s="297" t="inlineStr">
        <is>
          <t>0</t>
        </is>
      </c>
      <c r="BR171" s="297" t="inlineStr">
        <is>
          <t>0</t>
        </is>
      </c>
      <c r="BS171" s="297" t="inlineStr">
        <is>
          <t>0</t>
        </is>
      </c>
      <c r="BT171" s="297" t="inlineStr">
        <is>
          <t>0</t>
        </is>
      </c>
      <c r="BU171" s="297" t="inlineStr">
        <is>
          <t>0</t>
        </is>
      </c>
      <c r="BV171" s="297" t="inlineStr">
        <is>
          <t>0</t>
        </is>
      </c>
      <c r="BW171" s="288" t="inlineStr">
        <is>
          <t>0</t>
        </is>
      </c>
      <c r="BX171" s="276">
        <f>SUM(IF(COUNTIF(#REF!, "*1.*"), 2, 0), IF(COUNTIF(#REF!, "*2.*"), 2, 0), IF(COUNTIF(#REF!, "*3.*"), 2, 0), IF(COUNTIF(#REF!, "*4.*"), 2, 0), IF(COUNTIF(#REF!, "*5.*"), 2, 0), IF(COUNTIF(#REF!, "*6.*"), 2, 0))</f>
        <v/>
      </c>
      <c r="BY171" s="277">
        <f t="array" ref="BY171">SUM(VALUE(AT171),VALUE(AU171),VALUE(AV171),VALUE(AW171),VALUE(AX171),VALUE(AY171),VALUE(AZ171),VALUE(BB171),VALUE(BC171),VALUE(BD171),VALUE(BE171),VALUE(BF171),VALUE(BG171),VALUE(BH171),VALUE(BI171),VALUE(BJ171),VALUE(BK171),VALUE(BL171),VALUE(BM171),VALUE(BN171),VALUE(BO171),VALUE(BP171),VALUE(BQ171),VALUE(BR171),VALUE(BS171),VALUE(BT171),VALUE(BU171),VALUE(BV171),VALUE(BW171))</f>
        <v/>
      </c>
      <c r="BZ171" s="307" t="n"/>
      <c r="CA171" s="307" t="n"/>
      <c r="CB171" s="307" t="n"/>
      <c r="CC171" s="307" t="n"/>
      <c r="CD171" s="307" t="n"/>
      <c r="CE171" s="307" t="n"/>
      <c r="CF171" s="307" t="n"/>
      <c r="CG171" s="307" t="n"/>
      <c r="CH171" s="307" t="n"/>
      <c r="CI171" s="307" t="n"/>
      <c r="CJ171" s="307" t="n"/>
      <c r="CK171" s="307" t="n"/>
      <c r="CL171" s="307" t="n"/>
      <c r="CM171" s="307" t="n"/>
      <c r="CN171" s="307" t="n"/>
      <c r="CO171" s="307" t="n"/>
      <c r="CP171" s="307" t="n"/>
      <c r="CQ171" s="307" t="n"/>
      <c r="CR171" s="279" t="inlineStr">
        <is>
          <t>0</t>
        </is>
      </c>
      <c r="CS171" s="280">
        <f>AVERAGE(Value(BY171),value(CR171))</f>
        <v/>
      </c>
      <c r="CT171" s="421">
        <f>(IF(OR(MediaScorecard!BH172="x", MediaScorecard!BI172="x",MediaScorecard!BJ172="x",MediaScorecard!BK172="x",MediaScorecard!BL172="x"),1, 2))</f>
        <v/>
      </c>
      <c r="CU171" s="308" t="n"/>
      <c r="CV171" s="308" t="n"/>
      <c r="CW171" s="308" t="n"/>
      <c r="CX171" s="309" t="n"/>
      <c r="CY171" s="308" t="n"/>
      <c r="CZ171" s="308" t="n"/>
      <c r="DA171" s="308" t="n"/>
    </row>
    <row r="172" ht="21" customHeight="1" s="590">
      <c r="A172" s="421" t="n"/>
      <c r="B172" s="270" t="n"/>
      <c r="C172" s="266" t="n"/>
      <c r="D172" s="267" t="inlineStr"/>
      <c r="E172" s="267" t="inlineStr"/>
      <c r="F172" s="268" t="inlineStr"/>
      <c r="G172" s="421" t="n"/>
      <c r="H172" s="269" t="n"/>
      <c r="I172" s="421" t="n"/>
      <c r="J172" s="421" t="n"/>
      <c r="K172" s="421" t="n"/>
      <c r="L172" s="421" t="n"/>
      <c r="M172" s="421" t="n"/>
      <c r="N172" s="421" t="n"/>
      <c r="O172" s="421" t="n"/>
      <c r="P172" s="421" t="n"/>
      <c r="Q172" s="421" t="n"/>
      <c r="R172" s="270" t="n"/>
      <c r="S172" s="421" t="n"/>
      <c r="T172" s="421" t="n"/>
      <c r="U172" s="421" t="n"/>
      <c r="V172" s="421" t="n"/>
      <c r="W172" s="421" t="n"/>
      <c r="X172" s="421" t="n"/>
      <c r="Y172" s="421" t="n"/>
      <c r="Z172" s="421" t="n"/>
      <c r="AA172" s="421" t="n"/>
      <c r="AB172" s="421" t="n"/>
      <c r="AC172" s="421" t="n"/>
      <c r="AD172" s="421" t="n"/>
      <c r="AE172" s="421" t="n"/>
      <c r="AF172" s="421" t="n"/>
      <c r="AG172" s="421" t="n"/>
      <c r="AH172" s="421" t="n"/>
      <c r="AI172" s="421" t="n"/>
      <c r="AJ172" s="297" t="n"/>
      <c r="AK172" s="297" t="n"/>
      <c r="AL172" s="284" t="n"/>
      <c r="AM172" s="297" t="n"/>
      <c r="AN172" s="285" t="n"/>
      <c r="AO172" s="297" t="n"/>
      <c r="AP172" s="297" t="n"/>
      <c r="AQ172" s="297" t="n"/>
      <c r="AR172" s="297" t="n"/>
      <c r="AS172" s="297" t="n"/>
      <c r="AT172" s="285" t="inlineStr">
        <is>
          <t>0</t>
        </is>
      </c>
      <c r="AU172" s="297" t="inlineStr">
        <is>
          <t>0</t>
        </is>
      </c>
      <c r="AV172" s="297" t="inlineStr">
        <is>
          <t>0</t>
        </is>
      </c>
      <c r="AW172" s="297" t="inlineStr">
        <is>
          <t>0</t>
        </is>
      </c>
      <c r="AX172" s="297" t="inlineStr">
        <is>
          <t>0</t>
        </is>
      </c>
      <c r="AY172" s="286" t="inlineStr">
        <is>
          <t>0</t>
        </is>
      </c>
      <c r="AZ172" s="286" t="inlineStr">
        <is>
          <t>0</t>
        </is>
      </c>
      <c r="BA172" s="287" t="inlineStr">
        <is>
          <t>0</t>
        </is>
      </c>
      <c r="BB172" s="286" t="inlineStr">
        <is>
          <t>0</t>
        </is>
      </c>
      <c r="BC172" s="286" t="inlineStr">
        <is>
          <t>0</t>
        </is>
      </c>
      <c r="BD172" s="286" t="inlineStr">
        <is>
          <t>0</t>
        </is>
      </c>
      <c r="BE172" s="286" t="inlineStr">
        <is>
          <t>0</t>
        </is>
      </c>
      <c r="BF172" s="286" t="inlineStr">
        <is>
          <t>0</t>
        </is>
      </c>
      <c r="BG172" s="286" t="inlineStr">
        <is>
          <t>0</t>
        </is>
      </c>
      <c r="BH172" s="297" t="inlineStr">
        <is>
          <t>0</t>
        </is>
      </c>
      <c r="BI172" s="297" t="inlineStr">
        <is>
          <t>0</t>
        </is>
      </c>
      <c r="BJ172" s="297" t="inlineStr">
        <is>
          <t>0</t>
        </is>
      </c>
      <c r="BK172" s="297" t="inlineStr">
        <is>
          <t>0</t>
        </is>
      </c>
      <c r="BL172" s="297" t="inlineStr">
        <is>
          <t>0</t>
        </is>
      </c>
      <c r="BM172" s="297" t="inlineStr">
        <is>
          <t>0</t>
        </is>
      </c>
      <c r="BN172" s="297" t="inlineStr">
        <is>
          <t>0</t>
        </is>
      </c>
      <c r="BO172" s="285" t="inlineStr">
        <is>
          <t>0</t>
        </is>
      </c>
      <c r="BP172" s="297" t="inlineStr">
        <is>
          <t>0</t>
        </is>
      </c>
      <c r="BQ172" s="297" t="inlineStr">
        <is>
          <t>0</t>
        </is>
      </c>
      <c r="BR172" s="297" t="inlineStr">
        <is>
          <t>0</t>
        </is>
      </c>
      <c r="BS172" s="297" t="inlineStr">
        <is>
          <t>0</t>
        </is>
      </c>
      <c r="BT172" s="297" t="inlineStr">
        <is>
          <t>0</t>
        </is>
      </c>
      <c r="BU172" s="297" t="inlineStr">
        <is>
          <t>0</t>
        </is>
      </c>
      <c r="BV172" s="297" t="inlineStr">
        <is>
          <t>0</t>
        </is>
      </c>
      <c r="BW172" s="288" t="inlineStr">
        <is>
          <t>0</t>
        </is>
      </c>
      <c r="BX172" s="276">
        <f>SUM(IF(COUNTIF(#REF!, "*1.*"), 2, 0), IF(COUNTIF(#REF!, "*2.*"), 2, 0), IF(COUNTIF(#REF!, "*3.*"), 2, 0), IF(COUNTIF(#REF!, "*4.*"), 2, 0), IF(COUNTIF(#REF!, "*5.*"), 2, 0), IF(COUNTIF(#REF!, "*6.*"), 2, 0))</f>
        <v/>
      </c>
      <c r="BY172" s="277">
        <f t="array" ref="BY172">SUM(VALUE(AT172),VALUE(AU172),VALUE(AV172),VALUE(AW172),VALUE(AX172),VALUE(AY172),VALUE(AZ172),VALUE(BB172),VALUE(BC172),VALUE(BD172),VALUE(BE172),VALUE(BF172),VALUE(BG172),VALUE(BH172),VALUE(BI172),VALUE(BJ172),VALUE(BK172),VALUE(BL172),VALUE(BM172),VALUE(BN172),VALUE(BO172),VALUE(BP172),VALUE(BQ172),VALUE(BR172),VALUE(BS172),VALUE(BT172),VALUE(BU172),VALUE(BV172),VALUE(BW172))</f>
        <v/>
      </c>
      <c r="BZ172" s="307" t="n"/>
      <c r="CA172" s="307" t="n"/>
      <c r="CB172" s="307" t="n"/>
      <c r="CC172" s="307" t="n"/>
      <c r="CD172" s="307" t="n"/>
      <c r="CE172" s="307" t="n"/>
      <c r="CF172" s="307" t="n"/>
      <c r="CG172" s="307" t="n"/>
      <c r="CH172" s="307" t="n"/>
      <c r="CI172" s="307" t="n"/>
      <c r="CJ172" s="307" t="n"/>
      <c r="CK172" s="307" t="n"/>
      <c r="CL172" s="307" t="n"/>
      <c r="CM172" s="307" t="n"/>
      <c r="CN172" s="307" t="n"/>
      <c r="CO172" s="307" t="n"/>
      <c r="CP172" s="307" t="n"/>
      <c r="CQ172" s="307" t="n"/>
      <c r="CR172" s="279" t="inlineStr">
        <is>
          <t>0</t>
        </is>
      </c>
      <c r="CS172" s="280">
        <f>AVERAGE(Value(BY172),value(CR172))</f>
        <v/>
      </c>
      <c r="CT172" s="421">
        <f>(IF(OR(MediaScorecard!BH173="x", MediaScorecard!BI173="x",MediaScorecard!BJ173="x",MediaScorecard!BK173="x",MediaScorecard!BL173="x"),1, 2))</f>
        <v/>
      </c>
      <c r="CU172" s="308" t="n"/>
      <c r="CV172" s="308" t="n"/>
      <c r="CW172" s="308" t="n"/>
      <c r="CX172" s="309" t="n"/>
      <c r="CY172" s="308" t="n"/>
      <c r="CZ172" s="308" t="n"/>
      <c r="DA172" s="308" t="n"/>
    </row>
    <row r="173" ht="21" customHeight="1" s="590">
      <c r="A173" s="421" t="n"/>
      <c r="B173" s="270" t="n"/>
      <c r="C173" s="266" t="n"/>
      <c r="D173" s="267" t="inlineStr"/>
      <c r="E173" s="267" t="inlineStr"/>
      <c r="F173" s="268" t="inlineStr"/>
      <c r="G173" s="421" t="n"/>
      <c r="H173" s="269" t="n"/>
      <c r="I173" s="421" t="n"/>
      <c r="J173" s="421" t="n"/>
      <c r="K173" s="421" t="n"/>
      <c r="L173" s="421" t="n"/>
      <c r="M173" s="421" t="n"/>
      <c r="N173" s="421" t="n"/>
      <c r="O173" s="421" t="n"/>
      <c r="P173" s="421" t="n"/>
      <c r="Q173" s="421" t="n"/>
      <c r="R173" s="270" t="n"/>
      <c r="S173" s="421" t="n"/>
      <c r="T173" s="421" t="n"/>
      <c r="U173" s="421" t="n"/>
      <c r="V173" s="421" t="n"/>
      <c r="W173" s="421" t="n"/>
      <c r="X173" s="421" t="n"/>
      <c r="Y173" s="421" t="n"/>
      <c r="Z173" s="421" t="n"/>
      <c r="AA173" s="421" t="n"/>
      <c r="AB173" s="421" t="n"/>
      <c r="AC173" s="421" t="n"/>
      <c r="AD173" s="421" t="n"/>
      <c r="AE173" s="421" t="n"/>
      <c r="AF173" s="421" t="n"/>
      <c r="AG173" s="421" t="n"/>
      <c r="AH173" s="421" t="n"/>
      <c r="AI173" s="421" t="n"/>
      <c r="AJ173" s="297" t="n"/>
      <c r="AK173" s="297" t="n"/>
      <c r="AL173" s="284" t="n"/>
      <c r="AM173" s="297" t="n"/>
      <c r="AN173" s="285" t="n"/>
      <c r="AO173" s="297" t="n"/>
      <c r="AP173" s="297" t="n"/>
      <c r="AQ173" s="297" t="n"/>
      <c r="AR173" s="297" t="n"/>
      <c r="AS173" s="297" t="n"/>
      <c r="AT173" s="285" t="inlineStr">
        <is>
          <t>0</t>
        </is>
      </c>
      <c r="AU173" s="297" t="inlineStr">
        <is>
          <t>0</t>
        </is>
      </c>
      <c r="AV173" s="297" t="inlineStr">
        <is>
          <t>0</t>
        </is>
      </c>
      <c r="AW173" s="297" t="inlineStr">
        <is>
          <t>0</t>
        </is>
      </c>
      <c r="AX173" s="297" t="inlineStr">
        <is>
          <t>0</t>
        </is>
      </c>
      <c r="AY173" s="286" t="inlineStr">
        <is>
          <t>0</t>
        </is>
      </c>
      <c r="AZ173" s="286" t="inlineStr">
        <is>
          <t>0</t>
        </is>
      </c>
      <c r="BA173" s="287" t="inlineStr">
        <is>
          <t>0</t>
        </is>
      </c>
      <c r="BB173" s="286" t="inlineStr">
        <is>
          <t>0</t>
        </is>
      </c>
      <c r="BC173" s="286" t="inlineStr">
        <is>
          <t>0</t>
        </is>
      </c>
      <c r="BD173" s="286" t="inlineStr">
        <is>
          <t>0</t>
        </is>
      </c>
      <c r="BE173" s="286" t="inlineStr">
        <is>
          <t>0</t>
        </is>
      </c>
      <c r="BF173" s="286" t="inlineStr">
        <is>
          <t>0</t>
        </is>
      </c>
      <c r="BG173" s="286" t="inlineStr">
        <is>
          <t>0</t>
        </is>
      </c>
      <c r="BH173" s="297" t="inlineStr">
        <is>
          <t>0</t>
        </is>
      </c>
      <c r="BI173" s="297" t="inlineStr">
        <is>
          <t>0</t>
        </is>
      </c>
      <c r="BJ173" s="297" t="inlineStr">
        <is>
          <t>0</t>
        </is>
      </c>
      <c r="BK173" s="297" t="inlineStr">
        <is>
          <t>0</t>
        </is>
      </c>
      <c r="BL173" s="297" t="inlineStr">
        <is>
          <t>0</t>
        </is>
      </c>
      <c r="BM173" s="297" t="inlineStr">
        <is>
          <t>0</t>
        </is>
      </c>
      <c r="BN173" s="297" t="inlineStr">
        <is>
          <t>0</t>
        </is>
      </c>
      <c r="BO173" s="285" t="inlineStr">
        <is>
          <t>0</t>
        </is>
      </c>
      <c r="BP173" s="297" t="inlineStr">
        <is>
          <t>0</t>
        </is>
      </c>
      <c r="BQ173" s="297" t="inlineStr">
        <is>
          <t>0</t>
        </is>
      </c>
      <c r="BR173" s="297" t="inlineStr">
        <is>
          <t>0</t>
        </is>
      </c>
      <c r="BS173" s="297" t="inlineStr">
        <is>
          <t>0</t>
        </is>
      </c>
      <c r="BT173" s="297" t="inlineStr">
        <is>
          <t>0</t>
        </is>
      </c>
      <c r="BU173" s="297" t="inlineStr">
        <is>
          <t>0</t>
        </is>
      </c>
      <c r="BV173" s="297" t="inlineStr">
        <is>
          <t>0</t>
        </is>
      </c>
      <c r="BW173" s="288" t="inlineStr">
        <is>
          <t>0</t>
        </is>
      </c>
      <c r="BX173" s="276">
        <f>SUM(IF(COUNTIF(#REF!, "*1.*"), 2, 0), IF(COUNTIF(#REF!, "*2.*"), 2, 0), IF(COUNTIF(#REF!, "*3.*"), 2, 0), IF(COUNTIF(#REF!, "*4.*"), 2, 0), IF(COUNTIF(#REF!, "*5.*"), 2, 0), IF(COUNTIF(#REF!, "*6.*"), 2, 0))</f>
        <v/>
      </c>
      <c r="BY173" s="277">
        <f t="array" ref="BY173">SUM(VALUE(AT173),VALUE(AU173),VALUE(AV173),VALUE(AW173),VALUE(AX173),VALUE(AY173),VALUE(AZ173),VALUE(BB173),VALUE(BC173),VALUE(BD173),VALUE(BE173),VALUE(BF173),VALUE(BG173),VALUE(BH173),VALUE(BI173),VALUE(BJ173),VALUE(BK173),VALUE(BL173),VALUE(BM173),VALUE(BN173),VALUE(BO173),VALUE(BP173),VALUE(BQ173),VALUE(BR173),VALUE(BS173),VALUE(BT173),VALUE(BU173),VALUE(BV173),VALUE(BW173))</f>
        <v/>
      </c>
      <c r="BZ173" s="307" t="n"/>
      <c r="CA173" s="307" t="n"/>
      <c r="CB173" s="307" t="n"/>
      <c r="CC173" s="307" t="n"/>
      <c r="CD173" s="307" t="n"/>
      <c r="CE173" s="307" t="n"/>
      <c r="CF173" s="307" t="n"/>
      <c r="CG173" s="307" t="n"/>
      <c r="CH173" s="307" t="n"/>
      <c r="CI173" s="307" t="n"/>
      <c r="CJ173" s="307" t="n"/>
      <c r="CK173" s="307" t="n"/>
      <c r="CL173" s="307" t="n"/>
      <c r="CM173" s="307" t="n"/>
      <c r="CN173" s="307" t="n"/>
      <c r="CO173" s="307" t="n"/>
      <c r="CP173" s="307" t="n"/>
      <c r="CQ173" s="307" t="n"/>
      <c r="CR173" s="279" t="inlineStr">
        <is>
          <t>0</t>
        </is>
      </c>
      <c r="CS173" s="280">
        <f>AVERAGE(Value(BY173),value(CR173))</f>
        <v/>
      </c>
      <c r="CT173" s="421">
        <f>(IF(OR(MediaScorecard!BH174="x", MediaScorecard!BI174="x",MediaScorecard!BJ174="x",MediaScorecard!BK174="x",MediaScorecard!BL174="x"),1, 2))</f>
        <v/>
      </c>
      <c r="CU173" s="308" t="n"/>
      <c r="CV173" s="308" t="n"/>
      <c r="CW173" s="308" t="n"/>
      <c r="CX173" s="309" t="n"/>
      <c r="CY173" s="308" t="n"/>
      <c r="CZ173" s="308" t="n"/>
      <c r="DA173" s="308" t="n"/>
    </row>
    <row r="174" ht="21" customHeight="1" s="590">
      <c r="A174" s="421" t="n"/>
      <c r="B174" s="270" t="n"/>
      <c r="C174" s="266" t="n"/>
      <c r="D174" s="267" t="inlineStr"/>
      <c r="E174" s="267" t="inlineStr"/>
      <c r="F174" s="268" t="inlineStr"/>
      <c r="G174" s="421" t="n"/>
      <c r="H174" s="269" t="n"/>
      <c r="I174" s="421" t="n"/>
      <c r="J174" s="421" t="n"/>
      <c r="K174" s="421" t="n"/>
      <c r="L174" s="421" t="n"/>
      <c r="M174" s="421" t="n"/>
      <c r="N174" s="421" t="n"/>
      <c r="O174" s="421" t="n"/>
      <c r="P174" s="421" t="n"/>
      <c r="Q174" s="421" t="n"/>
      <c r="R174" s="270" t="n"/>
      <c r="S174" s="421" t="n"/>
      <c r="T174" s="421" t="n"/>
      <c r="U174" s="421" t="n"/>
      <c r="V174" s="421" t="n"/>
      <c r="W174" s="421" t="n"/>
      <c r="X174" s="421" t="n"/>
      <c r="Y174" s="421" t="n"/>
      <c r="Z174" s="421" t="n"/>
      <c r="AA174" s="421" t="n"/>
      <c r="AB174" s="421" t="n"/>
      <c r="AC174" s="421" t="n"/>
      <c r="AD174" s="421" t="n"/>
      <c r="AE174" s="421" t="n"/>
      <c r="AF174" s="421" t="n"/>
      <c r="AG174" s="421" t="n"/>
      <c r="AH174" s="421" t="n"/>
      <c r="AI174" s="421" t="n"/>
      <c r="AJ174" s="297" t="n"/>
      <c r="AK174" s="297" t="n"/>
      <c r="AL174" s="284" t="n"/>
      <c r="AM174" s="297" t="n"/>
      <c r="AN174" s="285" t="n"/>
      <c r="AO174" s="297" t="n"/>
      <c r="AP174" s="297" t="n"/>
      <c r="AQ174" s="297" t="n"/>
      <c r="AR174" s="297" t="n"/>
      <c r="AS174" s="297" t="n"/>
      <c r="AT174" s="285" t="inlineStr">
        <is>
          <t>0</t>
        </is>
      </c>
      <c r="AU174" s="297" t="inlineStr">
        <is>
          <t>0</t>
        </is>
      </c>
      <c r="AV174" s="297" t="inlineStr">
        <is>
          <t>0</t>
        </is>
      </c>
      <c r="AW174" s="297" t="inlineStr">
        <is>
          <t>0</t>
        </is>
      </c>
      <c r="AX174" s="297" t="inlineStr">
        <is>
          <t>0</t>
        </is>
      </c>
      <c r="AY174" s="286" t="inlineStr">
        <is>
          <t>0</t>
        </is>
      </c>
      <c r="AZ174" s="286" t="inlineStr">
        <is>
          <t>0</t>
        </is>
      </c>
      <c r="BA174" s="287" t="inlineStr">
        <is>
          <t>0</t>
        </is>
      </c>
      <c r="BB174" s="286" t="inlineStr">
        <is>
          <t>0</t>
        </is>
      </c>
      <c r="BC174" s="286" t="inlineStr">
        <is>
          <t>0</t>
        </is>
      </c>
      <c r="BD174" s="286" t="inlineStr">
        <is>
          <t>0</t>
        </is>
      </c>
      <c r="BE174" s="286" t="inlineStr">
        <is>
          <t>0</t>
        </is>
      </c>
      <c r="BF174" s="286" t="inlineStr">
        <is>
          <t>0</t>
        </is>
      </c>
      <c r="BG174" s="286" t="inlineStr">
        <is>
          <t>0</t>
        </is>
      </c>
      <c r="BH174" s="297" t="inlineStr">
        <is>
          <t>0</t>
        </is>
      </c>
      <c r="BI174" s="297" t="inlineStr">
        <is>
          <t>0</t>
        </is>
      </c>
      <c r="BJ174" s="297" t="inlineStr">
        <is>
          <t>0</t>
        </is>
      </c>
      <c r="BK174" s="297" t="inlineStr">
        <is>
          <t>0</t>
        </is>
      </c>
      <c r="BL174" s="297" t="inlineStr">
        <is>
          <t>0</t>
        </is>
      </c>
      <c r="BM174" s="297" t="inlineStr">
        <is>
          <t>0</t>
        </is>
      </c>
      <c r="BN174" s="297" t="inlineStr">
        <is>
          <t>0</t>
        </is>
      </c>
      <c r="BO174" s="285" t="inlineStr">
        <is>
          <t>0</t>
        </is>
      </c>
      <c r="BP174" s="297" t="inlineStr">
        <is>
          <t>0</t>
        </is>
      </c>
      <c r="BQ174" s="297" t="inlineStr">
        <is>
          <t>0</t>
        </is>
      </c>
      <c r="BR174" s="297" t="inlineStr">
        <is>
          <t>0</t>
        </is>
      </c>
      <c r="BS174" s="297" t="inlineStr">
        <is>
          <t>0</t>
        </is>
      </c>
      <c r="BT174" s="297" t="inlineStr">
        <is>
          <t>0</t>
        </is>
      </c>
      <c r="BU174" s="297" t="inlineStr">
        <is>
          <t>0</t>
        </is>
      </c>
      <c r="BV174" s="297" t="inlineStr">
        <is>
          <t>0</t>
        </is>
      </c>
      <c r="BW174" s="288" t="inlineStr">
        <is>
          <t>0</t>
        </is>
      </c>
      <c r="BX174" s="276">
        <f>SUM(IF(COUNTIF(#REF!, "*1.*"), 2, 0), IF(COUNTIF(#REF!, "*2.*"), 2, 0), IF(COUNTIF(#REF!, "*3.*"), 2, 0), IF(COUNTIF(#REF!, "*4.*"), 2, 0), IF(COUNTIF(#REF!, "*5.*"), 2, 0), IF(COUNTIF(#REF!, "*6.*"), 2, 0))</f>
        <v/>
      </c>
      <c r="BY174" s="277">
        <f t="array" ref="BY174">SUM(VALUE(AT174),VALUE(AU174),VALUE(AV174),VALUE(AW174),VALUE(AX174),VALUE(AY174),VALUE(AZ174),VALUE(BB174),VALUE(BC174),VALUE(BD174),VALUE(BE174),VALUE(BF174),VALUE(BG174),VALUE(BH174),VALUE(BI174),VALUE(BJ174),VALUE(BK174),VALUE(BL174),VALUE(BM174),VALUE(BN174),VALUE(BO174),VALUE(BP174),VALUE(BQ174),VALUE(BR174),VALUE(BS174),VALUE(BT174),VALUE(BU174),VALUE(BV174),VALUE(BW174))</f>
        <v/>
      </c>
      <c r="BZ174" s="307" t="n"/>
      <c r="CA174" s="307" t="n"/>
      <c r="CB174" s="307" t="n"/>
      <c r="CC174" s="307" t="n"/>
      <c r="CD174" s="307" t="n"/>
      <c r="CE174" s="307" t="n"/>
      <c r="CF174" s="307" t="n"/>
      <c r="CG174" s="307" t="n"/>
      <c r="CH174" s="307" t="n"/>
      <c r="CI174" s="307" t="n"/>
      <c r="CJ174" s="307" t="n"/>
      <c r="CK174" s="307" t="n"/>
      <c r="CL174" s="307" t="n"/>
      <c r="CM174" s="307" t="n"/>
      <c r="CN174" s="307" t="n"/>
      <c r="CO174" s="307" t="n"/>
      <c r="CP174" s="307" t="n"/>
      <c r="CQ174" s="307" t="n"/>
      <c r="CR174" s="279" t="inlineStr">
        <is>
          <t>0</t>
        </is>
      </c>
      <c r="CS174" s="280">
        <f>AVERAGE(Value(BY174),value(CR174))</f>
        <v/>
      </c>
      <c r="CT174" s="421">
        <f>(IF(OR(MediaScorecard!BH175="x", MediaScorecard!BI175="x",MediaScorecard!BJ175="x",MediaScorecard!BK175="x",MediaScorecard!BL175="x"),1, 2))</f>
        <v/>
      </c>
      <c r="CU174" s="308" t="n"/>
      <c r="CV174" s="308" t="n"/>
      <c r="CW174" s="308" t="n"/>
      <c r="CX174" s="309" t="n"/>
      <c r="CY174" s="308" t="n"/>
      <c r="CZ174" s="308" t="n"/>
      <c r="DA174" s="308" t="n"/>
    </row>
    <row r="175" ht="21" customHeight="1" s="590">
      <c r="A175" s="421" t="n"/>
      <c r="B175" s="270" t="n"/>
      <c r="C175" s="266" t="n"/>
      <c r="D175" s="267" t="inlineStr"/>
      <c r="E175" s="267" t="inlineStr"/>
      <c r="F175" s="268" t="inlineStr"/>
      <c r="G175" s="421" t="n"/>
      <c r="H175" s="269" t="n"/>
      <c r="I175" s="421" t="n"/>
      <c r="J175" s="421" t="n"/>
      <c r="K175" s="421" t="n"/>
      <c r="L175" s="421" t="n"/>
      <c r="M175" s="421" t="n"/>
      <c r="N175" s="421" t="n"/>
      <c r="O175" s="421" t="n"/>
      <c r="P175" s="421" t="n"/>
      <c r="Q175" s="421" t="n"/>
      <c r="R175" s="270" t="n"/>
      <c r="S175" s="421" t="n"/>
      <c r="T175" s="421" t="n"/>
      <c r="U175" s="421" t="n"/>
      <c r="V175" s="421" t="n"/>
      <c r="W175" s="421" t="n"/>
      <c r="X175" s="421" t="n"/>
      <c r="Y175" s="421" t="n"/>
      <c r="Z175" s="421" t="n"/>
      <c r="AA175" s="421" t="n"/>
      <c r="AB175" s="421" t="n"/>
      <c r="AC175" s="421" t="n"/>
      <c r="AD175" s="421" t="n"/>
      <c r="AE175" s="421" t="n"/>
      <c r="AF175" s="421" t="n"/>
      <c r="AG175" s="421" t="n"/>
      <c r="AH175" s="421" t="n"/>
      <c r="AI175" s="421" t="n"/>
      <c r="AJ175" s="297" t="n"/>
      <c r="AK175" s="297" t="n"/>
      <c r="AL175" s="284" t="n"/>
      <c r="AM175" s="297" t="n"/>
      <c r="AN175" s="285" t="n"/>
      <c r="AO175" s="297" t="n"/>
      <c r="AP175" s="297" t="n"/>
      <c r="AQ175" s="297" t="n"/>
      <c r="AR175" s="297" t="n"/>
      <c r="AS175" s="297" t="n"/>
      <c r="AT175" s="285" t="inlineStr">
        <is>
          <t>0</t>
        </is>
      </c>
      <c r="AU175" s="297" t="inlineStr">
        <is>
          <t>0</t>
        </is>
      </c>
      <c r="AV175" s="297" t="inlineStr">
        <is>
          <t>0</t>
        </is>
      </c>
      <c r="AW175" s="297" t="inlineStr">
        <is>
          <t>0</t>
        </is>
      </c>
      <c r="AX175" s="297" t="inlineStr">
        <is>
          <t>0</t>
        </is>
      </c>
      <c r="AY175" s="286" t="inlineStr">
        <is>
          <t>0</t>
        </is>
      </c>
      <c r="AZ175" s="286" t="inlineStr">
        <is>
          <t>0</t>
        </is>
      </c>
      <c r="BA175" s="287" t="inlineStr">
        <is>
          <t>0</t>
        </is>
      </c>
      <c r="BB175" s="286" t="inlineStr">
        <is>
          <t>0</t>
        </is>
      </c>
      <c r="BC175" s="286" t="inlineStr">
        <is>
          <t>0</t>
        </is>
      </c>
      <c r="BD175" s="286" t="inlineStr">
        <is>
          <t>0</t>
        </is>
      </c>
      <c r="BE175" s="286" t="inlineStr">
        <is>
          <t>0</t>
        </is>
      </c>
      <c r="BF175" s="286" t="inlineStr">
        <is>
          <t>0</t>
        </is>
      </c>
      <c r="BG175" s="286" t="inlineStr">
        <is>
          <t>0</t>
        </is>
      </c>
      <c r="BH175" s="297" t="inlineStr">
        <is>
          <t>0</t>
        </is>
      </c>
      <c r="BI175" s="297" t="inlineStr">
        <is>
          <t>0</t>
        </is>
      </c>
      <c r="BJ175" s="297" t="inlineStr">
        <is>
          <t>0</t>
        </is>
      </c>
      <c r="BK175" s="297" t="inlineStr">
        <is>
          <t>0</t>
        </is>
      </c>
      <c r="BL175" s="297" t="inlineStr">
        <is>
          <t>0</t>
        </is>
      </c>
      <c r="BM175" s="297" t="inlineStr">
        <is>
          <t>0</t>
        </is>
      </c>
      <c r="BN175" s="297" t="inlineStr">
        <is>
          <t>0</t>
        </is>
      </c>
      <c r="BO175" s="285" t="inlineStr">
        <is>
          <t>0</t>
        </is>
      </c>
      <c r="BP175" s="297" t="inlineStr">
        <is>
          <t>0</t>
        </is>
      </c>
      <c r="BQ175" s="297" t="inlineStr">
        <is>
          <t>0</t>
        </is>
      </c>
      <c r="BR175" s="297" t="inlineStr">
        <is>
          <t>0</t>
        </is>
      </c>
      <c r="BS175" s="297" t="inlineStr">
        <is>
          <t>0</t>
        </is>
      </c>
      <c r="BT175" s="297" t="inlineStr">
        <is>
          <t>0</t>
        </is>
      </c>
      <c r="BU175" s="297" t="inlineStr">
        <is>
          <t>0</t>
        </is>
      </c>
      <c r="BV175" s="297" t="inlineStr">
        <is>
          <t>0</t>
        </is>
      </c>
      <c r="BW175" s="288" t="inlineStr">
        <is>
          <t>0</t>
        </is>
      </c>
      <c r="BX175" s="276">
        <f>SUM(IF(COUNTIF(#REF!, "*1.*"), 2, 0), IF(COUNTIF(#REF!, "*2.*"), 2, 0), IF(COUNTIF(#REF!, "*3.*"), 2, 0), IF(COUNTIF(#REF!, "*4.*"), 2, 0), IF(COUNTIF(#REF!, "*5.*"), 2, 0), IF(COUNTIF(#REF!, "*6.*"), 2, 0))</f>
        <v/>
      </c>
      <c r="BY175" s="277">
        <f t="array" ref="BY175">SUM(VALUE(AT175),VALUE(AU175),VALUE(AV175),VALUE(AW175),VALUE(AX175),VALUE(AY175),VALUE(AZ175),VALUE(BB175),VALUE(BC175),VALUE(BD175),VALUE(BE175),VALUE(BF175),VALUE(BG175),VALUE(BH175),VALUE(BI175),VALUE(BJ175),VALUE(BK175),VALUE(BL175),VALUE(BM175),VALUE(BN175),VALUE(BO175),VALUE(BP175),VALUE(BQ175),VALUE(BR175),VALUE(BS175),VALUE(BT175),VALUE(BU175),VALUE(BV175),VALUE(BW175))</f>
        <v/>
      </c>
      <c r="BZ175" s="307" t="n"/>
      <c r="CA175" s="307" t="n"/>
      <c r="CB175" s="307" t="n"/>
      <c r="CC175" s="307" t="n"/>
      <c r="CD175" s="307" t="n"/>
      <c r="CE175" s="307" t="n"/>
      <c r="CF175" s="307" t="n"/>
      <c r="CG175" s="307" t="n"/>
      <c r="CH175" s="307" t="n"/>
      <c r="CI175" s="307" t="n"/>
      <c r="CJ175" s="307" t="n"/>
      <c r="CK175" s="307" t="n"/>
      <c r="CL175" s="307" t="n"/>
      <c r="CM175" s="307" t="n"/>
      <c r="CN175" s="307" t="n"/>
      <c r="CO175" s="307" t="n"/>
      <c r="CP175" s="307" t="n"/>
      <c r="CQ175" s="307" t="n"/>
      <c r="CR175" s="279" t="inlineStr">
        <is>
          <t>0</t>
        </is>
      </c>
      <c r="CS175" s="280">
        <f>AVERAGE(Value(BY175),value(CR175))</f>
        <v/>
      </c>
      <c r="CT175" s="421">
        <f>(IF(OR(MediaScorecard!BH176="x", MediaScorecard!BI176="x",MediaScorecard!BJ176="x",MediaScorecard!BK176="x",MediaScorecard!BL176="x"),1, 2))</f>
        <v/>
      </c>
      <c r="CU175" s="308" t="n"/>
      <c r="CV175" s="308" t="n"/>
      <c r="CW175" s="308" t="n"/>
      <c r="CX175" s="309" t="n"/>
      <c r="CY175" s="308" t="n"/>
      <c r="CZ175" s="308" t="n"/>
      <c r="DA175" s="308" t="n"/>
    </row>
    <row r="176" ht="21" customHeight="1" s="590">
      <c r="A176" s="421" t="n"/>
      <c r="B176" s="270" t="n"/>
      <c r="C176" s="266" t="n"/>
      <c r="D176" s="267" t="inlineStr"/>
      <c r="E176" s="267" t="inlineStr"/>
      <c r="F176" s="268" t="inlineStr"/>
      <c r="G176" s="421" t="n"/>
      <c r="H176" s="269" t="n"/>
      <c r="I176" s="421" t="n"/>
      <c r="J176" s="421" t="n"/>
      <c r="K176" s="421" t="n"/>
      <c r="L176" s="421" t="n"/>
      <c r="M176" s="421" t="n"/>
      <c r="N176" s="421" t="n"/>
      <c r="O176" s="421" t="n"/>
      <c r="P176" s="421" t="n"/>
      <c r="Q176" s="421" t="n"/>
      <c r="R176" s="270" t="n"/>
      <c r="S176" s="421" t="n"/>
      <c r="T176" s="421" t="n"/>
      <c r="U176" s="421" t="n"/>
      <c r="V176" s="421" t="n"/>
      <c r="W176" s="421" t="n"/>
      <c r="X176" s="421" t="n"/>
      <c r="Y176" s="421" t="n"/>
      <c r="Z176" s="421" t="n"/>
      <c r="AA176" s="421" t="n"/>
      <c r="AB176" s="421" t="n"/>
      <c r="AC176" s="421" t="n"/>
      <c r="AD176" s="421" t="n"/>
      <c r="AE176" s="421" t="n"/>
      <c r="AF176" s="421" t="n"/>
      <c r="AG176" s="421" t="n"/>
      <c r="AH176" s="421" t="n"/>
      <c r="AI176" s="421" t="n"/>
      <c r="AJ176" s="297" t="n"/>
      <c r="AK176" s="297" t="n"/>
      <c r="AL176" s="284" t="n"/>
      <c r="AM176" s="297" t="n"/>
      <c r="AN176" s="285" t="n"/>
      <c r="AO176" s="297" t="n"/>
      <c r="AP176" s="297" t="n"/>
      <c r="AQ176" s="297" t="n"/>
      <c r="AR176" s="297" t="n"/>
      <c r="AS176" s="297" t="n"/>
      <c r="AT176" s="285" t="inlineStr">
        <is>
          <t>0</t>
        </is>
      </c>
      <c r="AU176" s="297" t="inlineStr">
        <is>
          <t>0</t>
        </is>
      </c>
      <c r="AV176" s="297" t="inlineStr">
        <is>
          <t>0</t>
        </is>
      </c>
      <c r="AW176" s="297" t="inlineStr">
        <is>
          <t>0</t>
        </is>
      </c>
      <c r="AX176" s="297" t="inlineStr">
        <is>
          <t>0</t>
        </is>
      </c>
      <c r="AY176" s="286" t="inlineStr">
        <is>
          <t>0</t>
        </is>
      </c>
      <c r="AZ176" s="286" t="inlineStr">
        <is>
          <t>0</t>
        </is>
      </c>
      <c r="BA176" s="287" t="inlineStr">
        <is>
          <t>0</t>
        </is>
      </c>
      <c r="BB176" s="286" t="inlineStr">
        <is>
          <t>0</t>
        </is>
      </c>
      <c r="BC176" s="286" t="inlineStr">
        <is>
          <t>0</t>
        </is>
      </c>
      <c r="BD176" s="286" t="inlineStr">
        <is>
          <t>0</t>
        </is>
      </c>
      <c r="BE176" s="286" t="inlineStr">
        <is>
          <t>0</t>
        </is>
      </c>
      <c r="BF176" s="286" t="inlineStr">
        <is>
          <t>0</t>
        </is>
      </c>
      <c r="BG176" s="286" t="inlineStr">
        <is>
          <t>0</t>
        </is>
      </c>
      <c r="BH176" s="297" t="inlineStr">
        <is>
          <t>0</t>
        </is>
      </c>
      <c r="BI176" s="297" t="inlineStr">
        <is>
          <t>0</t>
        </is>
      </c>
      <c r="BJ176" s="297" t="inlineStr">
        <is>
          <t>0</t>
        </is>
      </c>
      <c r="BK176" s="297" t="inlineStr">
        <is>
          <t>0</t>
        </is>
      </c>
      <c r="BL176" s="297" t="inlineStr">
        <is>
          <t>0</t>
        </is>
      </c>
      <c r="BM176" s="297" t="inlineStr">
        <is>
          <t>0</t>
        </is>
      </c>
      <c r="BN176" s="297" t="inlineStr">
        <is>
          <t>0</t>
        </is>
      </c>
      <c r="BO176" s="285" t="inlineStr">
        <is>
          <t>0</t>
        </is>
      </c>
      <c r="BP176" s="297" t="inlineStr">
        <is>
          <t>0</t>
        </is>
      </c>
      <c r="BQ176" s="297" t="inlineStr">
        <is>
          <t>0</t>
        </is>
      </c>
      <c r="BR176" s="297" t="inlineStr">
        <is>
          <t>0</t>
        </is>
      </c>
      <c r="BS176" s="297" t="inlineStr">
        <is>
          <t>0</t>
        </is>
      </c>
      <c r="BT176" s="297" t="inlineStr">
        <is>
          <t>0</t>
        </is>
      </c>
      <c r="BU176" s="297" t="inlineStr">
        <is>
          <t>0</t>
        </is>
      </c>
      <c r="BV176" s="297" t="inlineStr">
        <is>
          <t>0</t>
        </is>
      </c>
      <c r="BW176" s="288" t="inlineStr">
        <is>
          <t>0</t>
        </is>
      </c>
      <c r="BX176" s="276">
        <f>SUM(IF(COUNTIF(#REF!, "*1.*"), 2, 0), IF(COUNTIF(#REF!, "*2.*"), 2, 0), IF(COUNTIF(#REF!, "*3.*"), 2, 0), IF(COUNTIF(#REF!, "*4.*"), 2, 0), IF(COUNTIF(#REF!, "*5.*"), 2, 0), IF(COUNTIF(#REF!, "*6.*"), 2, 0))</f>
        <v/>
      </c>
      <c r="BY176" s="277">
        <f t="array" ref="BY176">SUM(VALUE(AT176),VALUE(AU176),VALUE(AV176),VALUE(AW176),VALUE(AX176),VALUE(AY176),VALUE(AZ176),VALUE(BB176),VALUE(BC176),VALUE(BD176),VALUE(BE176),VALUE(BF176),VALUE(BG176),VALUE(BH176),VALUE(BI176),VALUE(BJ176),VALUE(BK176),VALUE(BL176),VALUE(BM176),VALUE(BN176),VALUE(BO176),VALUE(BP176),VALUE(BQ176),VALUE(BR176),VALUE(BS176),VALUE(BT176),VALUE(BU176),VALUE(BV176),VALUE(BW176))</f>
        <v/>
      </c>
      <c r="BZ176" s="303" t="n"/>
      <c r="CA176" s="303" t="n"/>
      <c r="CB176" s="303" t="n"/>
      <c r="CC176" s="303" t="n"/>
      <c r="CD176" s="303" t="n"/>
      <c r="CE176" s="303" t="n"/>
      <c r="CF176" s="303" t="n"/>
      <c r="CG176" s="303" t="n"/>
      <c r="CH176" s="303" t="n"/>
      <c r="CI176" s="303" t="n"/>
      <c r="CJ176" s="303" t="n"/>
      <c r="CK176" s="303" t="n"/>
      <c r="CL176" s="303" t="n"/>
      <c r="CM176" s="303" t="n"/>
      <c r="CN176" s="303" t="n"/>
      <c r="CO176" s="303" t="n"/>
      <c r="CP176" s="303" t="n"/>
      <c r="CQ176" s="303" t="n"/>
      <c r="CR176" s="279" t="inlineStr">
        <is>
          <t>0</t>
        </is>
      </c>
      <c r="CS176" s="280">
        <f>AVERAGE(Value(BY176),value(CR176))</f>
        <v/>
      </c>
      <c r="CT176" s="421">
        <f>(IF(OR(MediaScorecard!BH177="x", MediaScorecard!BI177="x",MediaScorecard!BJ177="x",MediaScorecard!BK177="x",MediaScorecard!BL177="x"),1, 2))</f>
        <v/>
      </c>
      <c r="CU176" s="304" t="n"/>
      <c r="CV176" s="304" t="n"/>
      <c r="CW176" s="304" t="n"/>
      <c r="CX176" s="305" t="n"/>
      <c r="CY176" s="304" t="n"/>
      <c r="CZ176" s="304" t="n"/>
      <c r="DA176" s="304" t="n"/>
    </row>
    <row r="177" ht="21" customHeight="1" s="590">
      <c r="A177" s="421" t="n"/>
      <c r="B177" s="270" t="n"/>
      <c r="C177" s="266" t="n"/>
      <c r="D177" s="267" t="inlineStr"/>
      <c r="E177" s="267" t="inlineStr"/>
      <c r="F177" s="268" t="inlineStr"/>
      <c r="G177" s="421" t="n"/>
      <c r="H177" s="269" t="n"/>
      <c r="I177" s="421" t="n"/>
      <c r="J177" s="421" t="n"/>
      <c r="K177" s="421" t="n"/>
      <c r="L177" s="421" t="n"/>
      <c r="M177" s="421" t="n"/>
      <c r="N177" s="421" t="n"/>
      <c r="O177" s="421" t="n"/>
      <c r="P177" s="421" t="n"/>
      <c r="Q177" s="421" t="n"/>
      <c r="R177" s="270" t="n"/>
      <c r="S177" s="421" t="n"/>
      <c r="T177" s="421" t="n"/>
      <c r="U177" s="421" t="n"/>
      <c r="V177" s="421" t="n"/>
      <c r="W177" s="421" t="n"/>
      <c r="X177" s="421" t="n"/>
      <c r="Y177" s="421" t="n"/>
      <c r="Z177" s="421" t="n"/>
      <c r="AA177" s="421" t="n"/>
      <c r="AB177" s="421" t="n"/>
      <c r="AC177" s="421" t="n"/>
      <c r="AD177" s="421" t="n"/>
      <c r="AE177" s="421" t="n"/>
      <c r="AF177" s="421" t="n"/>
      <c r="AG177" s="421" t="n"/>
      <c r="AH177" s="421" t="n"/>
      <c r="AI177" s="421" t="n"/>
      <c r="AJ177" s="297" t="n"/>
      <c r="AK177" s="297" t="n"/>
      <c r="AL177" s="284" t="n"/>
      <c r="AM177" s="297" t="n"/>
      <c r="AN177" s="285" t="n"/>
      <c r="AO177" s="297" t="n"/>
      <c r="AP177" s="297" t="n"/>
      <c r="AQ177" s="297" t="n"/>
      <c r="AR177" s="297" t="n"/>
      <c r="AS177" s="297" t="n"/>
      <c r="AT177" s="285" t="inlineStr">
        <is>
          <t>0</t>
        </is>
      </c>
      <c r="AU177" s="297" t="inlineStr">
        <is>
          <t>0</t>
        </is>
      </c>
      <c r="AV177" s="297" t="inlineStr">
        <is>
          <t>0</t>
        </is>
      </c>
      <c r="AW177" s="297" t="inlineStr">
        <is>
          <t>0</t>
        </is>
      </c>
      <c r="AX177" s="297" t="inlineStr">
        <is>
          <t>0</t>
        </is>
      </c>
      <c r="AY177" s="286" t="inlineStr">
        <is>
          <t>0</t>
        </is>
      </c>
      <c r="AZ177" s="286" t="inlineStr">
        <is>
          <t>0</t>
        </is>
      </c>
      <c r="BA177" s="287" t="inlineStr">
        <is>
          <t>0</t>
        </is>
      </c>
      <c r="BB177" s="286" t="inlineStr">
        <is>
          <t>0</t>
        </is>
      </c>
      <c r="BC177" s="286" t="inlineStr">
        <is>
          <t>0</t>
        </is>
      </c>
      <c r="BD177" s="286" t="inlineStr">
        <is>
          <t>0</t>
        </is>
      </c>
      <c r="BE177" s="286" t="inlineStr">
        <is>
          <t>0</t>
        </is>
      </c>
      <c r="BF177" s="286" t="inlineStr">
        <is>
          <t>0</t>
        </is>
      </c>
      <c r="BG177" s="286" t="inlineStr">
        <is>
          <t>0</t>
        </is>
      </c>
      <c r="BH177" s="297" t="inlineStr">
        <is>
          <t>0</t>
        </is>
      </c>
      <c r="BI177" s="297" t="inlineStr">
        <is>
          <t>0</t>
        </is>
      </c>
      <c r="BJ177" s="297" t="inlineStr">
        <is>
          <t>0</t>
        </is>
      </c>
      <c r="BK177" s="297" t="inlineStr">
        <is>
          <t>0</t>
        </is>
      </c>
      <c r="BL177" s="297" t="inlineStr">
        <is>
          <t>0</t>
        </is>
      </c>
      <c r="BM177" s="297" t="inlineStr">
        <is>
          <t>0</t>
        </is>
      </c>
      <c r="BN177" s="297" t="inlineStr">
        <is>
          <t>0</t>
        </is>
      </c>
      <c r="BO177" s="285" t="inlineStr">
        <is>
          <t>0</t>
        </is>
      </c>
      <c r="BP177" s="297" t="inlineStr">
        <is>
          <t>0</t>
        </is>
      </c>
      <c r="BQ177" s="297" t="inlineStr">
        <is>
          <t>0</t>
        </is>
      </c>
      <c r="BR177" s="297" t="inlineStr">
        <is>
          <t>0</t>
        </is>
      </c>
      <c r="BS177" s="297" t="inlineStr">
        <is>
          <t>0</t>
        </is>
      </c>
      <c r="BT177" s="297" t="inlineStr">
        <is>
          <t>0</t>
        </is>
      </c>
      <c r="BU177" s="297" t="inlineStr">
        <is>
          <t>0</t>
        </is>
      </c>
      <c r="BV177" s="297" t="inlineStr">
        <is>
          <t>0</t>
        </is>
      </c>
      <c r="BW177" s="288" t="inlineStr">
        <is>
          <t>0</t>
        </is>
      </c>
      <c r="BX177" s="276">
        <f>SUM(IF(COUNTIF(#REF!, "*1.*"), 2, 0), IF(COUNTIF(#REF!, "*2.*"), 2, 0), IF(COUNTIF(#REF!, "*3.*"), 2, 0), IF(COUNTIF(#REF!, "*4.*"), 2, 0), IF(COUNTIF(#REF!, "*5.*"), 2, 0), IF(COUNTIF(#REF!, "*6.*"), 2, 0))</f>
        <v/>
      </c>
      <c r="BY177" s="277">
        <f t="array" ref="BY177">SUM(VALUE(AT177),VALUE(AU177),VALUE(AV177),VALUE(AW177),VALUE(AX177),VALUE(AY177),VALUE(AZ177),VALUE(BB177),VALUE(BC177),VALUE(BD177),VALUE(BE177),VALUE(BF177),VALUE(BG177),VALUE(BH177),VALUE(BI177),VALUE(BJ177),VALUE(BK177),VALUE(BL177),VALUE(BM177),VALUE(BN177),VALUE(BO177),VALUE(BP177),VALUE(BQ177),VALUE(BR177),VALUE(BS177),VALUE(BT177),VALUE(BU177),VALUE(BV177),VALUE(BW177))</f>
        <v/>
      </c>
      <c r="BZ177" s="307" t="n"/>
      <c r="CA177" s="307" t="n"/>
      <c r="CB177" s="307" t="n"/>
      <c r="CC177" s="307" t="n"/>
      <c r="CD177" s="307" t="n"/>
      <c r="CE177" s="307" t="n"/>
      <c r="CF177" s="307" t="n"/>
      <c r="CG177" s="307" t="n"/>
      <c r="CH177" s="307" t="n"/>
      <c r="CI177" s="307" t="n"/>
      <c r="CJ177" s="307" t="n"/>
      <c r="CK177" s="307" t="n"/>
      <c r="CL177" s="307" t="n"/>
      <c r="CM177" s="307" t="n"/>
      <c r="CN177" s="307" t="n"/>
      <c r="CO177" s="307" t="n"/>
      <c r="CP177" s="307" t="n"/>
      <c r="CQ177" s="307" t="n"/>
      <c r="CR177" s="279" t="inlineStr">
        <is>
          <t>0</t>
        </is>
      </c>
      <c r="CS177" s="280">
        <f>AVERAGE(Value(BY177),value(CR177))</f>
        <v/>
      </c>
      <c r="CT177" s="421">
        <f>(IF(OR(MediaScorecard!BH178="x", MediaScorecard!BI178="x",MediaScorecard!BJ178="x",MediaScorecard!BK178="x",MediaScorecard!BL178="x"),1, 2))</f>
        <v/>
      </c>
      <c r="CU177" s="308" t="n"/>
      <c r="CV177" s="308" t="n"/>
      <c r="CW177" s="308" t="n"/>
      <c r="CX177" s="309" t="n"/>
      <c r="CY177" s="308" t="n"/>
      <c r="CZ177" s="308" t="n"/>
      <c r="DA177" s="308" t="n"/>
    </row>
    <row r="178" ht="21" customHeight="1" s="590">
      <c r="A178" s="421" t="n"/>
      <c r="B178" s="270" t="n"/>
      <c r="C178" s="266" t="n"/>
      <c r="D178" s="267" t="inlineStr"/>
      <c r="E178" s="267" t="inlineStr"/>
      <c r="F178" s="268" t="inlineStr"/>
      <c r="G178" s="421" t="n"/>
      <c r="H178" s="269" t="n"/>
      <c r="I178" s="421" t="n"/>
      <c r="J178" s="421" t="n"/>
      <c r="K178" s="421" t="n"/>
      <c r="L178" s="421" t="n"/>
      <c r="M178" s="421" t="n"/>
      <c r="N178" s="421" t="n"/>
      <c r="O178" s="421" t="n"/>
      <c r="P178" s="421" t="n"/>
      <c r="Q178" s="421" t="n"/>
      <c r="R178" s="270" t="n"/>
      <c r="S178" s="421" t="n"/>
      <c r="T178" s="421" t="n"/>
      <c r="U178" s="421" t="n"/>
      <c r="V178" s="421" t="n"/>
      <c r="W178" s="421" t="n"/>
      <c r="X178" s="421" t="n"/>
      <c r="Y178" s="421" t="n"/>
      <c r="Z178" s="421" t="n"/>
      <c r="AA178" s="421" t="n"/>
      <c r="AB178" s="421" t="n"/>
      <c r="AC178" s="421" t="n"/>
      <c r="AD178" s="421" t="n"/>
      <c r="AE178" s="421" t="n"/>
      <c r="AF178" s="421" t="n"/>
      <c r="AG178" s="421" t="n"/>
      <c r="AH178" s="421" t="n"/>
      <c r="AI178" s="421" t="n"/>
      <c r="AJ178" s="297" t="n"/>
      <c r="AK178" s="297" t="n"/>
      <c r="AL178" s="284" t="n"/>
      <c r="AM178" s="297" t="n"/>
      <c r="AN178" s="285" t="n"/>
      <c r="AO178" s="297" t="n"/>
      <c r="AP178" s="297" t="n"/>
      <c r="AQ178" s="297" t="n"/>
      <c r="AR178" s="297" t="n"/>
      <c r="AS178" s="297" t="n"/>
      <c r="AT178" s="285" t="inlineStr">
        <is>
          <t>0</t>
        </is>
      </c>
      <c r="AU178" s="297" t="inlineStr">
        <is>
          <t>0</t>
        </is>
      </c>
      <c r="AV178" s="297" t="inlineStr">
        <is>
          <t>0</t>
        </is>
      </c>
      <c r="AW178" s="297" t="inlineStr">
        <is>
          <t>0</t>
        </is>
      </c>
      <c r="AX178" s="297" t="inlineStr">
        <is>
          <t>0</t>
        </is>
      </c>
      <c r="AY178" s="286" t="inlineStr">
        <is>
          <t>0</t>
        </is>
      </c>
      <c r="AZ178" s="286" t="inlineStr">
        <is>
          <t>0</t>
        </is>
      </c>
      <c r="BA178" s="287" t="inlineStr">
        <is>
          <t>0</t>
        </is>
      </c>
      <c r="BB178" s="286" t="inlineStr">
        <is>
          <t>0</t>
        </is>
      </c>
      <c r="BC178" s="286" t="inlineStr">
        <is>
          <t>0</t>
        </is>
      </c>
      <c r="BD178" s="286" t="inlineStr">
        <is>
          <t>0</t>
        </is>
      </c>
      <c r="BE178" s="286" t="inlineStr">
        <is>
          <t>0</t>
        </is>
      </c>
      <c r="BF178" s="286" t="inlineStr">
        <is>
          <t>0</t>
        </is>
      </c>
      <c r="BG178" s="286" t="inlineStr">
        <is>
          <t>0</t>
        </is>
      </c>
      <c r="BH178" s="297" t="inlineStr">
        <is>
          <t>0</t>
        </is>
      </c>
      <c r="BI178" s="297" t="inlineStr">
        <is>
          <t>0</t>
        </is>
      </c>
      <c r="BJ178" s="297" t="inlineStr">
        <is>
          <t>0</t>
        </is>
      </c>
      <c r="BK178" s="297" t="inlineStr">
        <is>
          <t>0</t>
        </is>
      </c>
      <c r="BL178" s="297" t="inlineStr">
        <is>
          <t>0</t>
        </is>
      </c>
      <c r="BM178" s="297" t="inlineStr">
        <is>
          <t>0</t>
        </is>
      </c>
      <c r="BN178" s="297" t="inlineStr">
        <is>
          <t>0</t>
        </is>
      </c>
      <c r="BO178" s="285" t="inlineStr">
        <is>
          <t>0</t>
        </is>
      </c>
      <c r="BP178" s="297" t="inlineStr">
        <is>
          <t>0</t>
        </is>
      </c>
      <c r="BQ178" s="297" t="inlineStr">
        <is>
          <t>0</t>
        </is>
      </c>
      <c r="BR178" s="297" t="inlineStr">
        <is>
          <t>0</t>
        </is>
      </c>
      <c r="BS178" s="297" t="inlineStr">
        <is>
          <t>0</t>
        </is>
      </c>
      <c r="BT178" s="297" t="inlineStr">
        <is>
          <t>0</t>
        </is>
      </c>
      <c r="BU178" s="297" t="inlineStr">
        <is>
          <t>0</t>
        </is>
      </c>
      <c r="BV178" s="297" t="inlineStr">
        <is>
          <t>0</t>
        </is>
      </c>
      <c r="BW178" s="288" t="inlineStr">
        <is>
          <t>0</t>
        </is>
      </c>
      <c r="BX178" s="276">
        <f>SUM(IF(COUNTIF(#REF!, "*1.*"), 2, 0), IF(COUNTIF(#REF!, "*2.*"), 2, 0), IF(COUNTIF(#REF!, "*3.*"), 2, 0), IF(COUNTIF(#REF!, "*4.*"), 2, 0), IF(COUNTIF(#REF!, "*5.*"), 2, 0), IF(COUNTIF(#REF!, "*6.*"), 2, 0))</f>
        <v/>
      </c>
      <c r="BY178" s="277">
        <f t="array" ref="BY178">SUM(VALUE(AT178),VALUE(AU178),VALUE(AV178),VALUE(AW178),VALUE(AX178),VALUE(AY178),VALUE(AZ178),VALUE(BB178),VALUE(BC178),VALUE(BD178),VALUE(BE178),VALUE(BF178),VALUE(BG178),VALUE(BH178),VALUE(BI178),VALUE(BJ178),VALUE(BK178),VALUE(BL178),VALUE(BM178),VALUE(BN178),VALUE(BO178),VALUE(BP178),VALUE(BQ178),VALUE(BR178),VALUE(BS178),VALUE(BT178),VALUE(BU178),VALUE(BV178),VALUE(BW178))</f>
        <v/>
      </c>
      <c r="BZ178" s="307" t="n"/>
      <c r="CA178" s="307" t="n"/>
      <c r="CB178" s="307" t="n"/>
      <c r="CC178" s="307" t="n"/>
      <c r="CD178" s="307" t="n"/>
      <c r="CE178" s="307" t="n"/>
      <c r="CF178" s="307" t="n"/>
      <c r="CG178" s="307" t="n"/>
      <c r="CH178" s="307" t="n"/>
      <c r="CI178" s="307" t="n"/>
      <c r="CJ178" s="307" t="n"/>
      <c r="CK178" s="307" t="n"/>
      <c r="CL178" s="307" t="n"/>
      <c r="CM178" s="307" t="n"/>
      <c r="CN178" s="307" t="n"/>
      <c r="CO178" s="307" t="n"/>
      <c r="CP178" s="307" t="n"/>
      <c r="CQ178" s="307" t="n"/>
      <c r="CR178" s="279" t="inlineStr">
        <is>
          <t>0</t>
        </is>
      </c>
      <c r="CS178" s="280">
        <f>AVERAGE(Value(BY178),value(CR178))</f>
        <v/>
      </c>
      <c r="CT178" s="421">
        <f>(IF(OR(MediaScorecard!BH179="x", MediaScorecard!BI179="x",MediaScorecard!BJ179="x",MediaScorecard!BK179="x",MediaScorecard!BL179="x"),1, 2))</f>
        <v/>
      </c>
      <c r="CU178" s="308" t="n"/>
      <c r="CV178" s="308" t="n"/>
      <c r="CW178" s="308" t="n"/>
      <c r="CX178" s="309" t="n"/>
      <c r="CY178" s="308" t="n"/>
      <c r="CZ178" s="308" t="n"/>
      <c r="DA178" s="308" t="n"/>
    </row>
    <row r="179" ht="21" customHeight="1" s="590">
      <c r="A179" s="421" t="n"/>
      <c r="B179" s="270" t="n"/>
      <c r="C179" s="266" t="n"/>
      <c r="D179" s="267" t="inlineStr"/>
      <c r="E179" s="267" t="inlineStr"/>
      <c r="F179" s="268" t="inlineStr"/>
      <c r="G179" s="421" t="n"/>
      <c r="H179" s="269" t="n"/>
      <c r="I179" s="421" t="n"/>
      <c r="J179" s="421" t="n"/>
      <c r="K179" s="421" t="n"/>
      <c r="L179" s="421" t="n"/>
      <c r="M179" s="421" t="n"/>
      <c r="N179" s="421" t="n"/>
      <c r="O179" s="421" t="n"/>
      <c r="P179" s="421" t="n"/>
      <c r="Q179" s="421" t="n"/>
      <c r="R179" s="270" t="n"/>
      <c r="S179" s="421" t="n"/>
      <c r="T179" s="421" t="n"/>
      <c r="U179" s="421" t="n"/>
      <c r="V179" s="421" t="n"/>
      <c r="W179" s="421" t="n"/>
      <c r="X179" s="421" t="n"/>
      <c r="Y179" s="421" t="n"/>
      <c r="Z179" s="421" t="n"/>
      <c r="AA179" s="421" t="n"/>
      <c r="AB179" s="421" t="n"/>
      <c r="AC179" s="421" t="n"/>
      <c r="AD179" s="421" t="n"/>
      <c r="AE179" s="421" t="n"/>
      <c r="AF179" s="421" t="n"/>
      <c r="AG179" s="421" t="n"/>
      <c r="AH179" s="421" t="n"/>
      <c r="AI179" s="421" t="n"/>
      <c r="AJ179" s="297" t="n"/>
      <c r="AK179" s="297" t="n"/>
      <c r="AL179" s="284" t="n"/>
      <c r="AM179" s="297" t="n"/>
      <c r="AN179" s="285" t="n"/>
      <c r="AO179" s="297" t="n"/>
      <c r="AP179" s="297" t="n"/>
      <c r="AQ179" s="297" t="n"/>
      <c r="AR179" s="297" t="n"/>
      <c r="AS179" s="297" t="n"/>
      <c r="AT179" s="285" t="inlineStr">
        <is>
          <t>0</t>
        </is>
      </c>
      <c r="AU179" s="297" t="inlineStr">
        <is>
          <t>0</t>
        </is>
      </c>
      <c r="AV179" s="297" t="inlineStr">
        <is>
          <t>0</t>
        </is>
      </c>
      <c r="AW179" s="297" t="inlineStr">
        <is>
          <t>0</t>
        </is>
      </c>
      <c r="AX179" s="297" t="inlineStr">
        <is>
          <t>0</t>
        </is>
      </c>
      <c r="AY179" s="286" t="inlineStr">
        <is>
          <t>0</t>
        </is>
      </c>
      <c r="AZ179" s="286" t="inlineStr">
        <is>
          <t>0</t>
        </is>
      </c>
      <c r="BA179" s="287" t="inlineStr">
        <is>
          <t>0</t>
        </is>
      </c>
      <c r="BB179" s="286" t="inlineStr">
        <is>
          <t>0</t>
        </is>
      </c>
      <c r="BC179" s="286" t="inlineStr">
        <is>
          <t>0</t>
        </is>
      </c>
      <c r="BD179" s="286" t="inlineStr">
        <is>
          <t>0</t>
        </is>
      </c>
      <c r="BE179" s="286" t="inlineStr">
        <is>
          <t>0</t>
        </is>
      </c>
      <c r="BF179" s="286" t="inlineStr">
        <is>
          <t>0</t>
        </is>
      </c>
      <c r="BG179" s="286" t="inlineStr">
        <is>
          <t>0</t>
        </is>
      </c>
      <c r="BH179" s="297" t="inlineStr">
        <is>
          <t>0</t>
        </is>
      </c>
      <c r="BI179" s="297" t="inlineStr">
        <is>
          <t>0</t>
        </is>
      </c>
      <c r="BJ179" s="297" t="inlineStr">
        <is>
          <t>0</t>
        </is>
      </c>
      <c r="BK179" s="297" t="inlineStr">
        <is>
          <t>0</t>
        </is>
      </c>
      <c r="BL179" s="297" t="inlineStr">
        <is>
          <t>0</t>
        </is>
      </c>
      <c r="BM179" s="297" t="inlineStr">
        <is>
          <t>0</t>
        </is>
      </c>
      <c r="BN179" s="297" t="inlineStr">
        <is>
          <t>0</t>
        </is>
      </c>
      <c r="BO179" s="285" t="inlineStr">
        <is>
          <t>0</t>
        </is>
      </c>
      <c r="BP179" s="297" t="inlineStr">
        <is>
          <t>0</t>
        </is>
      </c>
      <c r="BQ179" s="297" t="inlineStr">
        <is>
          <t>0</t>
        </is>
      </c>
      <c r="BR179" s="297" t="inlineStr">
        <is>
          <t>0</t>
        </is>
      </c>
      <c r="BS179" s="297" t="inlineStr">
        <is>
          <t>0</t>
        </is>
      </c>
      <c r="BT179" s="297" t="inlineStr">
        <is>
          <t>0</t>
        </is>
      </c>
      <c r="BU179" s="297" t="inlineStr">
        <is>
          <t>0</t>
        </is>
      </c>
      <c r="BV179" s="297" t="inlineStr">
        <is>
          <t>0</t>
        </is>
      </c>
      <c r="BW179" s="288" t="inlineStr">
        <is>
          <t>0</t>
        </is>
      </c>
      <c r="BX179" s="276">
        <f>SUM(IF(COUNTIF(#REF!, "*1.*"), 2, 0), IF(COUNTIF(#REF!, "*2.*"), 2, 0), IF(COUNTIF(#REF!, "*3.*"), 2, 0), IF(COUNTIF(#REF!, "*4.*"), 2, 0), IF(COUNTIF(#REF!, "*5.*"), 2, 0), IF(COUNTIF(#REF!, "*6.*"), 2, 0))</f>
        <v/>
      </c>
      <c r="BY179" s="277">
        <f t="array" ref="BY179">SUM(VALUE(AT179),VALUE(AU179),VALUE(AV179),VALUE(AW179),VALUE(AX179),VALUE(AY179),VALUE(AZ179),VALUE(BB179),VALUE(BC179),VALUE(BD179),VALUE(BE179),VALUE(BF179),VALUE(BG179),VALUE(BH179),VALUE(BI179),VALUE(BJ179),VALUE(BK179),VALUE(BL179),VALUE(BM179),VALUE(BN179),VALUE(BO179),VALUE(BP179),VALUE(BQ179),VALUE(BR179),VALUE(BS179),VALUE(BT179),VALUE(BU179),VALUE(BV179),VALUE(BW179))</f>
        <v/>
      </c>
      <c r="BZ179" s="307" t="n"/>
      <c r="CA179" s="307" t="n"/>
      <c r="CB179" s="307" t="n"/>
      <c r="CC179" s="307" t="n"/>
      <c r="CD179" s="307" t="n"/>
      <c r="CE179" s="307" t="n"/>
      <c r="CF179" s="307" t="n"/>
      <c r="CG179" s="307" t="n"/>
      <c r="CH179" s="307" t="n"/>
      <c r="CI179" s="307" t="n"/>
      <c r="CJ179" s="307" t="n"/>
      <c r="CK179" s="307" t="n"/>
      <c r="CL179" s="307" t="n"/>
      <c r="CM179" s="307" t="n"/>
      <c r="CN179" s="307" t="n"/>
      <c r="CO179" s="307" t="n"/>
      <c r="CP179" s="307" t="n"/>
      <c r="CQ179" s="307" t="n"/>
      <c r="CR179" s="279" t="inlineStr">
        <is>
          <t>0</t>
        </is>
      </c>
      <c r="CS179" s="280">
        <f>AVERAGE(Value(BY179),value(CR179))</f>
        <v/>
      </c>
      <c r="CT179" s="421">
        <f>(IF(OR(MediaScorecard!BH180="x", MediaScorecard!BI180="x",MediaScorecard!BJ180="x",MediaScorecard!BK180="x",MediaScorecard!BL180="x"),1, 2))</f>
        <v/>
      </c>
      <c r="CU179" s="308" t="n"/>
      <c r="CV179" s="308" t="n"/>
      <c r="CW179" s="308" t="n"/>
      <c r="CX179" s="309" t="n"/>
      <c r="CY179" s="308" t="n"/>
      <c r="CZ179" s="308" t="n"/>
      <c r="DA179" s="308" t="n"/>
    </row>
    <row r="180" ht="21" customHeight="1" s="590">
      <c r="A180" s="421" t="n"/>
      <c r="B180" s="270" t="n"/>
      <c r="C180" s="266" t="n"/>
      <c r="D180" s="267" t="inlineStr"/>
      <c r="E180" s="267" t="inlineStr"/>
      <c r="F180" s="268" t="inlineStr"/>
      <c r="G180" s="421" t="n"/>
      <c r="H180" s="269" t="n"/>
      <c r="I180" s="421" t="n"/>
      <c r="J180" s="421" t="n"/>
      <c r="K180" s="421" t="n"/>
      <c r="L180" s="421" t="n"/>
      <c r="M180" s="421" t="n"/>
      <c r="N180" s="421" t="n"/>
      <c r="O180" s="421" t="n"/>
      <c r="P180" s="421" t="n"/>
      <c r="Q180" s="421" t="n"/>
      <c r="R180" s="270" t="n"/>
      <c r="S180" s="421" t="n"/>
      <c r="T180" s="421" t="n"/>
      <c r="U180" s="421" t="n"/>
      <c r="V180" s="421" t="n"/>
      <c r="W180" s="421" t="n"/>
      <c r="X180" s="421" t="n"/>
      <c r="Y180" s="421" t="n"/>
      <c r="Z180" s="421" t="n"/>
      <c r="AA180" s="421" t="n"/>
      <c r="AB180" s="421" t="n"/>
      <c r="AC180" s="421" t="n"/>
      <c r="AD180" s="421" t="n"/>
      <c r="AE180" s="421" t="n"/>
      <c r="AF180" s="421" t="n"/>
      <c r="AG180" s="421" t="n"/>
      <c r="AH180" s="421" t="n"/>
      <c r="AI180" s="421" t="n"/>
      <c r="AJ180" s="297" t="n"/>
      <c r="AK180" s="297" t="n"/>
      <c r="AL180" s="284" t="n"/>
      <c r="AM180" s="297" t="n"/>
      <c r="AN180" s="285" t="n"/>
      <c r="AO180" s="297" t="n"/>
      <c r="AP180" s="297" t="n"/>
      <c r="AQ180" s="297" t="n"/>
      <c r="AR180" s="297" t="n"/>
      <c r="AS180" s="297" t="n"/>
      <c r="AT180" s="285" t="inlineStr">
        <is>
          <t>0</t>
        </is>
      </c>
      <c r="AU180" s="297" t="inlineStr">
        <is>
          <t>0</t>
        </is>
      </c>
      <c r="AV180" s="297" t="inlineStr">
        <is>
          <t>0</t>
        </is>
      </c>
      <c r="AW180" s="297" t="inlineStr">
        <is>
          <t>0</t>
        </is>
      </c>
      <c r="AX180" s="297" t="inlineStr">
        <is>
          <t>0</t>
        </is>
      </c>
      <c r="AY180" s="286" t="inlineStr">
        <is>
          <t>0</t>
        </is>
      </c>
      <c r="AZ180" s="286" t="inlineStr">
        <is>
          <t>0</t>
        </is>
      </c>
      <c r="BA180" s="287" t="inlineStr">
        <is>
          <t>0</t>
        </is>
      </c>
      <c r="BB180" s="286" t="inlineStr">
        <is>
          <t>0</t>
        </is>
      </c>
      <c r="BC180" s="286" t="inlineStr">
        <is>
          <t>0</t>
        </is>
      </c>
      <c r="BD180" s="286" t="inlineStr">
        <is>
          <t>0</t>
        </is>
      </c>
      <c r="BE180" s="286" t="inlineStr">
        <is>
          <t>0</t>
        </is>
      </c>
      <c r="BF180" s="286" t="inlineStr">
        <is>
          <t>0</t>
        </is>
      </c>
      <c r="BG180" s="286" t="inlineStr">
        <is>
          <t>0</t>
        </is>
      </c>
      <c r="BH180" s="297" t="inlineStr">
        <is>
          <t>0</t>
        </is>
      </c>
      <c r="BI180" s="297" t="inlineStr">
        <is>
          <t>0</t>
        </is>
      </c>
      <c r="BJ180" s="297" t="inlineStr">
        <is>
          <t>0</t>
        </is>
      </c>
      <c r="BK180" s="297" t="inlineStr">
        <is>
          <t>0</t>
        </is>
      </c>
      <c r="BL180" s="297" t="inlineStr">
        <is>
          <t>0</t>
        </is>
      </c>
      <c r="BM180" s="297" t="inlineStr">
        <is>
          <t>0</t>
        </is>
      </c>
      <c r="BN180" s="297" t="inlineStr">
        <is>
          <t>0</t>
        </is>
      </c>
      <c r="BO180" s="285" t="inlineStr">
        <is>
          <t>0</t>
        </is>
      </c>
      <c r="BP180" s="297" t="inlineStr">
        <is>
          <t>0</t>
        </is>
      </c>
      <c r="BQ180" s="297" t="inlineStr">
        <is>
          <t>0</t>
        </is>
      </c>
      <c r="BR180" s="297" t="inlineStr">
        <is>
          <t>0</t>
        </is>
      </c>
      <c r="BS180" s="297" t="inlineStr">
        <is>
          <t>0</t>
        </is>
      </c>
      <c r="BT180" s="297" t="inlineStr">
        <is>
          <t>0</t>
        </is>
      </c>
      <c r="BU180" s="297" t="inlineStr">
        <is>
          <t>0</t>
        </is>
      </c>
      <c r="BV180" s="297" t="inlineStr">
        <is>
          <t>0</t>
        </is>
      </c>
      <c r="BW180" s="288" t="inlineStr">
        <is>
          <t>0</t>
        </is>
      </c>
      <c r="BX180" s="276">
        <f>SUM(IF(COUNTIF(#REF!, "*1.*"), 2, 0), IF(COUNTIF(#REF!, "*2.*"), 2, 0), IF(COUNTIF(#REF!, "*3.*"), 2, 0), IF(COUNTIF(#REF!, "*4.*"), 2, 0), IF(COUNTIF(#REF!, "*5.*"), 2, 0), IF(COUNTIF(#REF!, "*6.*"), 2, 0))</f>
        <v/>
      </c>
      <c r="BY180" s="277">
        <f t="array" ref="BY180">SUM(VALUE(AT180),VALUE(AU180),VALUE(AV180),VALUE(AW180),VALUE(AX180),VALUE(AY180),VALUE(AZ180),VALUE(BB180),VALUE(BC180),VALUE(BD180),VALUE(BE180),VALUE(BF180),VALUE(BG180),VALUE(BH180),VALUE(BI180),VALUE(BJ180),VALUE(BK180),VALUE(BL180),VALUE(BM180),VALUE(BN180),VALUE(BO180),VALUE(BP180),VALUE(BQ180),VALUE(BR180),VALUE(BS180),VALUE(BT180),VALUE(BU180),VALUE(BV180),VALUE(BW180))</f>
        <v/>
      </c>
      <c r="BZ180" s="307" t="n"/>
      <c r="CA180" s="307" t="n"/>
      <c r="CB180" s="307" t="n"/>
      <c r="CC180" s="307" t="n"/>
      <c r="CD180" s="307" t="n"/>
      <c r="CE180" s="307" t="n"/>
      <c r="CF180" s="307" t="n"/>
      <c r="CG180" s="307" t="n"/>
      <c r="CH180" s="307" t="n"/>
      <c r="CI180" s="307" t="n"/>
      <c r="CJ180" s="307" t="n"/>
      <c r="CK180" s="307" t="n"/>
      <c r="CL180" s="307" t="n"/>
      <c r="CM180" s="307" t="n"/>
      <c r="CN180" s="307" t="n"/>
      <c r="CO180" s="307" t="n"/>
      <c r="CP180" s="307" t="n"/>
      <c r="CQ180" s="307" t="n"/>
      <c r="CR180" s="279" t="inlineStr">
        <is>
          <t>0</t>
        </is>
      </c>
      <c r="CS180" s="280">
        <f>AVERAGE(Value(BY180),value(CR180))</f>
        <v/>
      </c>
      <c r="CT180" s="421">
        <f>(IF(OR(MediaScorecard!BH181="x", MediaScorecard!BI181="x",MediaScorecard!BJ181="x",MediaScorecard!BK181="x",MediaScorecard!BL181="x"),1, 2))</f>
        <v/>
      </c>
      <c r="CU180" s="308" t="n"/>
      <c r="CV180" s="308" t="n"/>
      <c r="CW180" s="308" t="n"/>
      <c r="CX180" s="309" t="n"/>
      <c r="CY180" s="308" t="n"/>
      <c r="CZ180" s="308" t="n"/>
      <c r="DA180" s="308" t="n"/>
    </row>
    <row r="181" ht="21" customHeight="1" s="590">
      <c r="A181" s="421" t="n"/>
      <c r="B181" s="270" t="n"/>
      <c r="C181" s="266" t="n"/>
      <c r="D181" s="267" t="inlineStr"/>
      <c r="E181" s="267" t="inlineStr"/>
      <c r="F181" s="268" t="inlineStr"/>
      <c r="G181" s="421" t="n"/>
      <c r="H181" s="269" t="n"/>
      <c r="I181" s="421" t="n"/>
      <c r="J181" s="421" t="n"/>
      <c r="K181" s="421" t="n"/>
      <c r="L181" s="421" t="n"/>
      <c r="M181" s="421" t="n"/>
      <c r="N181" s="421" t="n"/>
      <c r="O181" s="421" t="n"/>
      <c r="P181" s="421" t="n"/>
      <c r="Q181" s="421" t="n"/>
      <c r="R181" s="270" t="n"/>
      <c r="S181" s="421" t="n"/>
      <c r="T181" s="421" t="n"/>
      <c r="U181" s="421" t="n"/>
      <c r="V181" s="421" t="n"/>
      <c r="W181" s="421" t="n"/>
      <c r="X181" s="421" t="n"/>
      <c r="Y181" s="421" t="n"/>
      <c r="Z181" s="421" t="n"/>
      <c r="AA181" s="421" t="n"/>
      <c r="AB181" s="421" t="n"/>
      <c r="AC181" s="421" t="n"/>
      <c r="AD181" s="421" t="n"/>
      <c r="AE181" s="421" t="n"/>
      <c r="AF181" s="421" t="n"/>
      <c r="AG181" s="421" t="n"/>
      <c r="AH181" s="421" t="n"/>
      <c r="AI181" s="421" t="n"/>
      <c r="AJ181" s="297" t="n"/>
      <c r="AK181" s="297" t="n"/>
      <c r="AL181" s="284" t="n"/>
      <c r="AM181" s="297" t="n"/>
      <c r="AN181" s="285" t="n"/>
      <c r="AO181" s="297" t="n"/>
      <c r="AP181" s="297" t="n"/>
      <c r="AQ181" s="297" t="n"/>
      <c r="AR181" s="297" t="n"/>
      <c r="AS181" s="297" t="n"/>
      <c r="AT181" s="285" t="inlineStr">
        <is>
          <t>0</t>
        </is>
      </c>
      <c r="AU181" s="297" t="inlineStr">
        <is>
          <t>0</t>
        </is>
      </c>
      <c r="AV181" s="297" t="inlineStr">
        <is>
          <t>0</t>
        </is>
      </c>
      <c r="AW181" s="297" t="inlineStr">
        <is>
          <t>0</t>
        </is>
      </c>
      <c r="AX181" s="297" t="inlineStr">
        <is>
          <t>0</t>
        </is>
      </c>
      <c r="AY181" s="286" t="inlineStr">
        <is>
          <t>0</t>
        </is>
      </c>
      <c r="AZ181" s="286" t="inlineStr">
        <is>
          <t>0</t>
        </is>
      </c>
      <c r="BA181" s="287" t="inlineStr">
        <is>
          <t>0</t>
        </is>
      </c>
      <c r="BB181" s="286" t="inlineStr">
        <is>
          <t>0</t>
        </is>
      </c>
      <c r="BC181" s="286" t="inlineStr">
        <is>
          <t>0</t>
        </is>
      </c>
      <c r="BD181" s="286" t="inlineStr">
        <is>
          <t>0</t>
        </is>
      </c>
      <c r="BE181" s="286" t="inlineStr">
        <is>
          <t>0</t>
        </is>
      </c>
      <c r="BF181" s="286" t="inlineStr">
        <is>
          <t>0</t>
        </is>
      </c>
      <c r="BG181" s="286" t="inlineStr">
        <is>
          <t>0</t>
        </is>
      </c>
      <c r="BH181" s="297" t="inlineStr">
        <is>
          <t>0</t>
        </is>
      </c>
      <c r="BI181" s="297" t="inlineStr">
        <is>
          <t>0</t>
        </is>
      </c>
      <c r="BJ181" s="297" t="inlineStr">
        <is>
          <t>0</t>
        </is>
      </c>
      <c r="BK181" s="297" t="inlineStr">
        <is>
          <t>0</t>
        </is>
      </c>
      <c r="BL181" s="297" t="inlineStr">
        <is>
          <t>0</t>
        </is>
      </c>
      <c r="BM181" s="297" t="inlineStr">
        <is>
          <t>0</t>
        </is>
      </c>
      <c r="BN181" s="297" t="inlineStr">
        <is>
          <t>0</t>
        </is>
      </c>
      <c r="BO181" s="285" t="inlineStr">
        <is>
          <t>0</t>
        </is>
      </c>
      <c r="BP181" s="297" t="inlineStr">
        <is>
          <t>0</t>
        </is>
      </c>
      <c r="BQ181" s="297" t="inlineStr">
        <is>
          <t>0</t>
        </is>
      </c>
      <c r="BR181" s="297" t="inlineStr">
        <is>
          <t>0</t>
        </is>
      </c>
      <c r="BS181" s="297" t="inlineStr">
        <is>
          <t>0</t>
        </is>
      </c>
      <c r="BT181" s="297" t="inlineStr">
        <is>
          <t>0</t>
        </is>
      </c>
      <c r="BU181" s="297" t="inlineStr">
        <is>
          <t>0</t>
        </is>
      </c>
      <c r="BV181" s="297" t="inlineStr">
        <is>
          <t>0</t>
        </is>
      </c>
      <c r="BW181" s="288" t="inlineStr">
        <is>
          <t>0</t>
        </is>
      </c>
      <c r="BX181" s="276">
        <f>SUM(IF(COUNTIF(#REF!, "*1.*"), 2, 0), IF(COUNTIF(#REF!, "*2.*"), 2, 0), IF(COUNTIF(#REF!, "*3.*"), 2, 0), IF(COUNTIF(#REF!, "*4.*"), 2, 0), IF(COUNTIF(#REF!, "*5.*"), 2, 0), IF(COUNTIF(#REF!, "*6.*"), 2, 0))</f>
        <v/>
      </c>
      <c r="BY181" s="277">
        <f t="array" ref="BY181">SUM(VALUE(AT181),VALUE(AU181),VALUE(AV181),VALUE(AW181),VALUE(AX181),VALUE(AY181),VALUE(AZ181),VALUE(BB181),VALUE(BC181),VALUE(BD181),VALUE(BE181),VALUE(BF181),VALUE(BG181),VALUE(BH181),VALUE(BI181),VALUE(BJ181),VALUE(BK181),VALUE(BL181),VALUE(BM181),VALUE(BN181),VALUE(BO181),VALUE(BP181),VALUE(BQ181),VALUE(BR181),VALUE(BS181),VALUE(BT181),VALUE(BU181),VALUE(BV181),VALUE(BW181))</f>
        <v/>
      </c>
      <c r="BZ181" s="307" t="n"/>
      <c r="CA181" s="307" t="n"/>
      <c r="CB181" s="307" t="n"/>
      <c r="CC181" s="307" t="n"/>
      <c r="CD181" s="307" t="n"/>
      <c r="CE181" s="307" t="n"/>
      <c r="CF181" s="307" t="n"/>
      <c r="CG181" s="307" t="n"/>
      <c r="CH181" s="307" t="n"/>
      <c r="CI181" s="307" t="n"/>
      <c r="CJ181" s="307" t="n"/>
      <c r="CK181" s="307" t="n"/>
      <c r="CL181" s="307" t="n"/>
      <c r="CM181" s="307" t="n"/>
      <c r="CN181" s="307" t="n"/>
      <c r="CO181" s="307" t="n"/>
      <c r="CP181" s="307" t="n"/>
      <c r="CQ181" s="307" t="n"/>
      <c r="CR181" s="279" t="inlineStr">
        <is>
          <t>0</t>
        </is>
      </c>
      <c r="CS181" s="280">
        <f>AVERAGE(Value(BY181),value(CR181))</f>
        <v/>
      </c>
      <c r="CT181" s="421">
        <f>(IF(OR(MediaScorecard!BH182="x", MediaScorecard!BI182="x",MediaScorecard!BJ182="x",MediaScorecard!BK182="x",MediaScorecard!BL182="x"),1, 2))</f>
        <v/>
      </c>
      <c r="CU181" s="308" t="n"/>
      <c r="CV181" s="308" t="n"/>
      <c r="CW181" s="308" t="n"/>
      <c r="CX181" s="309" t="n"/>
      <c r="CY181" s="308" t="n"/>
      <c r="CZ181" s="308" t="n"/>
      <c r="DA181" s="308" t="n"/>
    </row>
    <row r="182" ht="21" customHeight="1" s="590">
      <c r="A182" s="421" t="n"/>
      <c r="B182" s="270" t="n"/>
      <c r="C182" s="266" t="n"/>
      <c r="D182" s="267" t="inlineStr"/>
      <c r="E182" s="267" t="inlineStr"/>
      <c r="F182" s="268" t="inlineStr"/>
      <c r="G182" s="421" t="n"/>
      <c r="H182" s="269" t="n"/>
      <c r="I182" s="421" t="n"/>
      <c r="J182" s="421" t="n"/>
      <c r="K182" s="421" t="n"/>
      <c r="L182" s="421" t="n"/>
      <c r="M182" s="421" t="n"/>
      <c r="N182" s="421" t="n"/>
      <c r="O182" s="421" t="n"/>
      <c r="P182" s="421" t="n"/>
      <c r="Q182" s="421" t="n"/>
      <c r="R182" s="270" t="n"/>
      <c r="S182" s="421" t="n"/>
      <c r="T182" s="421" t="n"/>
      <c r="U182" s="421" t="n"/>
      <c r="V182" s="421" t="n"/>
      <c r="W182" s="421" t="n"/>
      <c r="X182" s="421" t="n"/>
      <c r="Y182" s="421" t="n"/>
      <c r="Z182" s="421" t="n"/>
      <c r="AA182" s="421" t="n"/>
      <c r="AB182" s="421" t="n"/>
      <c r="AC182" s="421" t="n"/>
      <c r="AD182" s="421" t="n"/>
      <c r="AE182" s="421" t="n"/>
      <c r="AF182" s="421" t="n"/>
      <c r="AG182" s="421" t="n"/>
      <c r="AH182" s="421" t="n"/>
      <c r="AI182" s="421" t="n"/>
      <c r="AJ182" s="297" t="n"/>
      <c r="AK182" s="297" t="n"/>
      <c r="AL182" s="284" t="n"/>
      <c r="AM182" s="297" t="n"/>
      <c r="AN182" s="285" t="n"/>
      <c r="AO182" s="297" t="n"/>
      <c r="AP182" s="297" t="n"/>
      <c r="AQ182" s="297" t="n"/>
      <c r="AR182" s="297" t="n"/>
      <c r="AS182" s="297" t="n"/>
      <c r="AT182" s="285" t="inlineStr">
        <is>
          <t>0</t>
        </is>
      </c>
      <c r="AU182" s="297" t="inlineStr">
        <is>
          <t>0</t>
        </is>
      </c>
      <c r="AV182" s="297" t="inlineStr">
        <is>
          <t>0</t>
        </is>
      </c>
      <c r="AW182" s="297" t="inlineStr">
        <is>
          <t>0</t>
        </is>
      </c>
      <c r="AX182" s="297" t="inlineStr">
        <is>
          <t>0</t>
        </is>
      </c>
      <c r="AY182" s="286" t="inlineStr">
        <is>
          <t>0</t>
        </is>
      </c>
      <c r="AZ182" s="286" t="inlineStr">
        <is>
          <t>0</t>
        </is>
      </c>
      <c r="BA182" s="287" t="inlineStr">
        <is>
          <t>0</t>
        </is>
      </c>
      <c r="BB182" s="286" t="inlineStr">
        <is>
          <t>0</t>
        </is>
      </c>
      <c r="BC182" s="286" t="inlineStr">
        <is>
          <t>0</t>
        </is>
      </c>
      <c r="BD182" s="286" t="inlineStr">
        <is>
          <t>0</t>
        </is>
      </c>
      <c r="BE182" s="286" t="inlineStr">
        <is>
          <t>0</t>
        </is>
      </c>
      <c r="BF182" s="286" t="inlineStr">
        <is>
          <t>0</t>
        </is>
      </c>
      <c r="BG182" s="286" t="inlineStr">
        <is>
          <t>0</t>
        </is>
      </c>
      <c r="BH182" s="297" t="inlineStr">
        <is>
          <t>0</t>
        </is>
      </c>
      <c r="BI182" s="297" t="inlineStr">
        <is>
          <t>0</t>
        </is>
      </c>
      <c r="BJ182" s="297" t="inlineStr">
        <is>
          <t>0</t>
        </is>
      </c>
      <c r="BK182" s="297" t="inlineStr">
        <is>
          <t>0</t>
        </is>
      </c>
      <c r="BL182" s="297" t="inlineStr">
        <is>
          <t>0</t>
        </is>
      </c>
      <c r="BM182" s="297" t="inlineStr">
        <is>
          <t>0</t>
        </is>
      </c>
      <c r="BN182" s="297" t="inlineStr">
        <is>
          <t>0</t>
        </is>
      </c>
      <c r="BO182" s="285" t="inlineStr">
        <is>
          <t>0</t>
        </is>
      </c>
      <c r="BP182" s="297" t="inlineStr">
        <is>
          <t>0</t>
        </is>
      </c>
      <c r="BQ182" s="297" t="inlineStr">
        <is>
          <t>0</t>
        </is>
      </c>
      <c r="BR182" s="297" t="inlineStr">
        <is>
          <t>0</t>
        </is>
      </c>
      <c r="BS182" s="297" t="inlineStr">
        <is>
          <t>0</t>
        </is>
      </c>
      <c r="BT182" s="297" t="inlineStr">
        <is>
          <t>0</t>
        </is>
      </c>
      <c r="BU182" s="297" t="inlineStr">
        <is>
          <t>0</t>
        </is>
      </c>
      <c r="BV182" s="297" t="inlineStr">
        <is>
          <t>0</t>
        </is>
      </c>
      <c r="BW182" s="288" t="inlineStr">
        <is>
          <t>0</t>
        </is>
      </c>
      <c r="BX182" s="276">
        <f>SUM(IF(COUNTIF(#REF!, "*1.*"), 2, 0), IF(COUNTIF(#REF!, "*2.*"), 2, 0), IF(COUNTIF(#REF!, "*3.*"), 2, 0), IF(COUNTIF(#REF!, "*4.*"), 2, 0), IF(COUNTIF(#REF!, "*5.*"), 2, 0), IF(COUNTIF(#REF!, "*6.*"), 2, 0))</f>
        <v/>
      </c>
      <c r="BY182" s="277">
        <f t="array" ref="BY182">SUM(VALUE(AT182),VALUE(AU182),VALUE(AV182),VALUE(AW182),VALUE(AX182),VALUE(AY182),VALUE(AZ182),VALUE(BB182),VALUE(BC182),VALUE(BD182),VALUE(BE182),VALUE(BF182),VALUE(BG182),VALUE(BH182),VALUE(BI182),VALUE(BJ182),VALUE(BK182),VALUE(BL182),VALUE(BM182),VALUE(BN182),VALUE(BO182),VALUE(BP182),VALUE(BQ182),VALUE(BR182),VALUE(BS182),VALUE(BT182),VALUE(BU182),VALUE(BV182),VALUE(BW182))</f>
        <v/>
      </c>
      <c r="BZ182" s="307" t="n"/>
      <c r="CA182" s="307" t="n"/>
      <c r="CB182" s="307" t="n"/>
      <c r="CC182" s="307" t="n"/>
      <c r="CD182" s="307" t="n"/>
      <c r="CE182" s="307" t="n"/>
      <c r="CF182" s="307" t="n"/>
      <c r="CG182" s="307" t="n"/>
      <c r="CH182" s="307" t="n"/>
      <c r="CI182" s="307" t="n"/>
      <c r="CJ182" s="307" t="n"/>
      <c r="CK182" s="307" t="n"/>
      <c r="CL182" s="307" t="n"/>
      <c r="CM182" s="307" t="n"/>
      <c r="CN182" s="307" t="n"/>
      <c r="CO182" s="307" t="n"/>
      <c r="CP182" s="307" t="n"/>
      <c r="CQ182" s="307" t="n"/>
      <c r="CR182" s="279" t="inlineStr">
        <is>
          <t>0</t>
        </is>
      </c>
      <c r="CS182" s="280">
        <f>AVERAGE(Value(BY182),value(CR182))</f>
        <v/>
      </c>
      <c r="CT182" s="421">
        <f>(IF(OR(MediaScorecard!BH183="x", MediaScorecard!BI183="x",MediaScorecard!BJ183="x",MediaScorecard!BK183="x",MediaScorecard!BL183="x"),1, 2))</f>
        <v/>
      </c>
      <c r="CU182" s="308" t="n"/>
      <c r="CV182" s="308" t="n"/>
      <c r="CW182" s="308" t="n"/>
      <c r="CX182" s="309" t="n"/>
      <c r="CY182" s="308" t="n"/>
      <c r="CZ182" s="308" t="n"/>
      <c r="DA182" s="308" t="n"/>
    </row>
    <row r="183" ht="21" customHeight="1" s="590">
      <c r="A183" s="421" t="n"/>
      <c r="B183" s="270" t="n"/>
      <c r="C183" s="266" t="n"/>
      <c r="D183" s="267" t="inlineStr"/>
      <c r="E183" s="267" t="inlineStr"/>
      <c r="F183" s="268" t="inlineStr"/>
      <c r="G183" s="421" t="n"/>
      <c r="H183" s="269" t="n"/>
      <c r="I183" s="421" t="n"/>
      <c r="J183" s="421" t="n"/>
      <c r="K183" s="421" t="n"/>
      <c r="L183" s="421" t="n"/>
      <c r="M183" s="421" t="n"/>
      <c r="N183" s="421" t="n"/>
      <c r="O183" s="421" t="n"/>
      <c r="P183" s="421" t="n"/>
      <c r="Q183" s="421" t="n"/>
      <c r="R183" s="270" t="n"/>
      <c r="S183" s="421" t="n"/>
      <c r="T183" s="421" t="n"/>
      <c r="U183" s="421" t="n"/>
      <c r="V183" s="421" t="n"/>
      <c r="W183" s="421" t="n"/>
      <c r="X183" s="421" t="n"/>
      <c r="Y183" s="421" t="n"/>
      <c r="Z183" s="421" t="n"/>
      <c r="AA183" s="421" t="n"/>
      <c r="AB183" s="421" t="n"/>
      <c r="AC183" s="421" t="n"/>
      <c r="AD183" s="421" t="n"/>
      <c r="AE183" s="421" t="n"/>
      <c r="AF183" s="421" t="n"/>
      <c r="AG183" s="421" t="n"/>
      <c r="AH183" s="421" t="n"/>
      <c r="AI183" s="421" t="n"/>
      <c r="AJ183" s="297" t="n"/>
      <c r="AK183" s="297" t="n"/>
      <c r="AL183" s="284" t="n"/>
      <c r="AM183" s="297" t="n"/>
      <c r="AN183" s="285" t="n"/>
      <c r="AO183" s="297" t="n"/>
      <c r="AP183" s="297" t="n"/>
      <c r="AQ183" s="297" t="n"/>
      <c r="AR183" s="297" t="n"/>
      <c r="AS183" s="297" t="n"/>
      <c r="AT183" s="285" t="inlineStr">
        <is>
          <t>0</t>
        </is>
      </c>
      <c r="AU183" s="297" t="inlineStr">
        <is>
          <t>0</t>
        </is>
      </c>
      <c r="AV183" s="297" t="inlineStr">
        <is>
          <t>0</t>
        </is>
      </c>
      <c r="AW183" s="297" t="inlineStr">
        <is>
          <t>0</t>
        </is>
      </c>
      <c r="AX183" s="297" t="inlineStr">
        <is>
          <t>0</t>
        </is>
      </c>
      <c r="AY183" s="286" t="inlineStr">
        <is>
          <t>0</t>
        </is>
      </c>
      <c r="AZ183" s="286" t="inlineStr">
        <is>
          <t>0</t>
        </is>
      </c>
      <c r="BA183" s="287" t="inlineStr">
        <is>
          <t>0</t>
        </is>
      </c>
      <c r="BB183" s="286" t="inlineStr">
        <is>
          <t>0</t>
        </is>
      </c>
      <c r="BC183" s="286" t="inlineStr">
        <is>
          <t>0</t>
        </is>
      </c>
      <c r="BD183" s="286" t="inlineStr">
        <is>
          <t>0</t>
        </is>
      </c>
      <c r="BE183" s="286" t="inlineStr">
        <is>
          <t>0</t>
        </is>
      </c>
      <c r="BF183" s="286" t="inlineStr">
        <is>
          <t>0</t>
        </is>
      </c>
      <c r="BG183" s="286" t="inlineStr">
        <is>
          <t>0</t>
        </is>
      </c>
      <c r="BH183" s="297" t="inlineStr">
        <is>
          <t>0</t>
        </is>
      </c>
      <c r="BI183" s="297" t="inlineStr">
        <is>
          <t>0</t>
        </is>
      </c>
      <c r="BJ183" s="297" t="inlineStr">
        <is>
          <t>0</t>
        </is>
      </c>
      <c r="BK183" s="297" t="inlineStr">
        <is>
          <t>0</t>
        </is>
      </c>
      <c r="BL183" s="297" t="inlineStr">
        <is>
          <t>0</t>
        </is>
      </c>
      <c r="BM183" s="297" t="inlineStr">
        <is>
          <t>0</t>
        </is>
      </c>
      <c r="BN183" s="297" t="inlineStr">
        <is>
          <t>0</t>
        </is>
      </c>
      <c r="BO183" s="285" t="inlineStr">
        <is>
          <t>0</t>
        </is>
      </c>
      <c r="BP183" s="297" t="inlineStr">
        <is>
          <t>0</t>
        </is>
      </c>
      <c r="BQ183" s="297" t="inlineStr">
        <is>
          <t>0</t>
        </is>
      </c>
      <c r="BR183" s="297" t="inlineStr">
        <is>
          <t>0</t>
        </is>
      </c>
      <c r="BS183" s="297" t="inlineStr">
        <is>
          <t>0</t>
        </is>
      </c>
      <c r="BT183" s="297" t="inlineStr">
        <is>
          <t>0</t>
        </is>
      </c>
      <c r="BU183" s="297" t="inlineStr">
        <is>
          <t>0</t>
        </is>
      </c>
      <c r="BV183" s="297" t="inlineStr">
        <is>
          <t>0</t>
        </is>
      </c>
      <c r="BW183" s="288" t="inlineStr">
        <is>
          <t>0</t>
        </is>
      </c>
      <c r="BX183" s="276">
        <f>SUM(IF(COUNTIF(#REF!, "*1.*"), 2, 0), IF(COUNTIF(#REF!, "*2.*"), 2, 0), IF(COUNTIF(#REF!, "*3.*"), 2, 0), IF(COUNTIF(#REF!, "*4.*"), 2, 0), IF(COUNTIF(#REF!, "*5.*"), 2, 0), IF(COUNTIF(#REF!, "*6.*"), 2, 0))</f>
        <v/>
      </c>
      <c r="BY183" s="277">
        <f t="array" ref="BY183">SUM(VALUE(AT183),VALUE(AU183),VALUE(AV183),VALUE(AW183),VALUE(AX183),VALUE(AY183),VALUE(AZ183),VALUE(BB183),VALUE(BC183),VALUE(BD183),VALUE(BE183),VALUE(BF183),VALUE(BG183),VALUE(BH183),VALUE(BI183),VALUE(BJ183),VALUE(BK183),VALUE(BL183),VALUE(BM183),VALUE(BN183),VALUE(BO183),VALUE(BP183),VALUE(BQ183),VALUE(BR183),VALUE(BS183),VALUE(BT183),VALUE(BU183),VALUE(BV183),VALUE(BW183))</f>
        <v/>
      </c>
      <c r="BZ183" s="307" t="n"/>
      <c r="CA183" s="307" t="n"/>
      <c r="CB183" s="307" t="n"/>
      <c r="CC183" s="307" t="n"/>
      <c r="CD183" s="307" t="n"/>
      <c r="CE183" s="307" t="n"/>
      <c r="CF183" s="307" t="n"/>
      <c r="CG183" s="307" t="n"/>
      <c r="CH183" s="307" t="n"/>
      <c r="CI183" s="307" t="n"/>
      <c r="CJ183" s="307" t="n"/>
      <c r="CK183" s="307" t="n"/>
      <c r="CL183" s="307" t="n"/>
      <c r="CM183" s="307" t="n"/>
      <c r="CN183" s="307" t="n"/>
      <c r="CO183" s="307" t="n"/>
      <c r="CP183" s="307" t="n"/>
      <c r="CQ183" s="307" t="n"/>
      <c r="CR183" s="279" t="inlineStr">
        <is>
          <t>0</t>
        </is>
      </c>
      <c r="CS183" s="280">
        <f>AVERAGE(Value(BY183),value(CR183))</f>
        <v/>
      </c>
      <c r="CT183" s="421">
        <f>(IF(OR(MediaScorecard!BH184="x", MediaScorecard!BI184="x",MediaScorecard!BJ184="x",MediaScorecard!BK184="x",MediaScorecard!BL184="x"),1, 2))</f>
        <v/>
      </c>
      <c r="CU183" s="308" t="n"/>
      <c r="CV183" s="308" t="n"/>
      <c r="CW183" s="308" t="n"/>
      <c r="CX183" s="309" t="n"/>
      <c r="CY183" s="308" t="n"/>
      <c r="CZ183" s="308" t="n"/>
      <c r="DA183" s="308" t="n"/>
    </row>
    <row r="184" ht="21" customHeight="1" s="590">
      <c r="A184" s="421" t="n"/>
      <c r="B184" s="270" t="n"/>
      <c r="C184" s="266" t="n"/>
      <c r="D184" s="267" t="inlineStr"/>
      <c r="E184" s="267" t="inlineStr"/>
      <c r="F184" s="268" t="inlineStr"/>
      <c r="G184" s="421" t="n"/>
      <c r="H184" s="269" t="n"/>
      <c r="I184" s="421" t="n"/>
      <c r="J184" s="421" t="n"/>
      <c r="K184" s="421" t="n"/>
      <c r="L184" s="421" t="n"/>
      <c r="M184" s="421" t="n"/>
      <c r="N184" s="421" t="n"/>
      <c r="O184" s="421" t="n"/>
      <c r="P184" s="421" t="n"/>
      <c r="Q184" s="421" t="n"/>
      <c r="R184" s="270" t="n"/>
      <c r="S184" s="421" t="n"/>
      <c r="T184" s="421" t="n"/>
      <c r="U184" s="421" t="n"/>
      <c r="V184" s="421" t="n"/>
      <c r="W184" s="421" t="n"/>
      <c r="X184" s="421" t="n"/>
      <c r="Y184" s="421" t="n"/>
      <c r="Z184" s="421" t="n"/>
      <c r="AA184" s="421" t="n"/>
      <c r="AB184" s="421" t="n"/>
      <c r="AC184" s="421" t="n"/>
      <c r="AD184" s="421" t="n"/>
      <c r="AE184" s="421" t="n"/>
      <c r="AF184" s="421" t="n"/>
      <c r="AG184" s="421" t="n"/>
      <c r="AH184" s="421" t="n"/>
      <c r="AI184" s="421" t="n"/>
      <c r="AJ184" s="297" t="n"/>
      <c r="AK184" s="297" t="n"/>
      <c r="AL184" s="284" t="n"/>
      <c r="AM184" s="297" t="n"/>
      <c r="AN184" s="285" t="n"/>
      <c r="AO184" s="297" t="n"/>
      <c r="AP184" s="297" t="n"/>
      <c r="AQ184" s="297" t="n"/>
      <c r="AR184" s="297" t="n"/>
      <c r="AS184" s="297" t="n"/>
      <c r="AT184" s="285" t="inlineStr">
        <is>
          <t>0</t>
        </is>
      </c>
      <c r="AU184" s="297" t="inlineStr">
        <is>
          <t>0</t>
        </is>
      </c>
      <c r="AV184" s="297" t="inlineStr">
        <is>
          <t>0</t>
        </is>
      </c>
      <c r="AW184" s="297" t="inlineStr">
        <is>
          <t>0</t>
        </is>
      </c>
      <c r="AX184" s="297" t="inlineStr">
        <is>
          <t>0</t>
        </is>
      </c>
      <c r="AY184" s="286" t="inlineStr">
        <is>
          <t>0</t>
        </is>
      </c>
      <c r="AZ184" s="286" t="inlineStr">
        <is>
          <t>0</t>
        </is>
      </c>
      <c r="BA184" s="287" t="inlineStr">
        <is>
          <t>0</t>
        </is>
      </c>
      <c r="BB184" s="286" t="inlineStr">
        <is>
          <t>0</t>
        </is>
      </c>
      <c r="BC184" s="286" t="inlineStr">
        <is>
          <t>0</t>
        </is>
      </c>
      <c r="BD184" s="286" t="inlineStr">
        <is>
          <t>0</t>
        </is>
      </c>
      <c r="BE184" s="286" t="inlineStr">
        <is>
          <t>0</t>
        </is>
      </c>
      <c r="BF184" s="286" t="inlineStr">
        <is>
          <t>0</t>
        </is>
      </c>
      <c r="BG184" s="286" t="inlineStr">
        <is>
          <t>0</t>
        </is>
      </c>
      <c r="BH184" s="297" t="inlineStr">
        <is>
          <t>0</t>
        </is>
      </c>
      <c r="BI184" s="297" t="inlineStr">
        <is>
          <t>0</t>
        </is>
      </c>
      <c r="BJ184" s="297" t="inlineStr">
        <is>
          <t>0</t>
        </is>
      </c>
      <c r="BK184" s="297" t="inlineStr">
        <is>
          <t>0</t>
        </is>
      </c>
      <c r="BL184" s="297" t="inlineStr">
        <is>
          <t>0</t>
        </is>
      </c>
      <c r="BM184" s="297" t="inlineStr">
        <is>
          <t>0</t>
        </is>
      </c>
      <c r="BN184" s="297" t="inlineStr">
        <is>
          <t>0</t>
        </is>
      </c>
      <c r="BO184" s="285" t="inlineStr">
        <is>
          <t>0</t>
        </is>
      </c>
      <c r="BP184" s="297" t="inlineStr">
        <is>
          <t>0</t>
        </is>
      </c>
      <c r="BQ184" s="297" t="inlineStr">
        <is>
          <t>0</t>
        </is>
      </c>
      <c r="BR184" s="297" t="inlineStr">
        <is>
          <t>0</t>
        </is>
      </c>
      <c r="BS184" s="297" t="inlineStr">
        <is>
          <t>0</t>
        </is>
      </c>
      <c r="BT184" s="297" t="inlineStr">
        <is>
          <t>0</t>
        </is>
      </c>
      <c r="BU184" s="297" t="inlineStr">
        <is>
          <t>0</t>
        </is>
      </c>
      <c r="BV184" s="297" t="inlineStr">
        <is>
          <t>0</t>
        </is>
      </c>
      <c r="BW184" s="288" t="inlineStr">
        <is>
          <t>0</t>
        </is>
      </c>
      <c r="BX184" s="276">
        <f>SUM(IF(COUNTIF(#REF!, "*1.*"), 2, 0), IF(COUNTIF(#REF!, "*2.*"), 2, 0), IF(COUNTIF(#REF!, "*3.*"), 2, 0), IF(COUNTIF(#REF!, "*4.*"), 2, 0), IF(COUNTIF(#REF!, "*5.*"), 2, 0), IF(COUNTIF(#REF!, "*6.*"), 2, 0))</f>
        <v/>
      </c>
      <c r="BY184" s="277">
        <f t="array" ref="BY184">SUM(VALUE(AT184),VALUE(AU184),VALUE(AV184),VALUE(AW184),VALUE(AX184),VALUE(AY184),VALUE(AZ184),VALUE(BB184),VALUE(BC184),VALUE(BD184),VALUE(BE184),VALUE(BF184),VALUE(BG184),VALUE(BH184),VALUE(BI184),VALUE(BJ184),VALUE(BK184),VALUE(BL184),VALUE(BM184),VALUE(BN184),VALUE(BO184),VALUE(BP184),VALUE(BQ184),VALUE(BR184),VALUE(BS184),VALUE(BT184),VALUE(BU184),VALUE(BV184),VALUE(BW184))</f>
        <v/>
      </c>
      <c r="BZ184" s="307" t="n"/>
      <c r="CA184" s="307" t="n"/>
      <c r="CB184" s="307" t="n"/>
      <c r="CC184" s="307" t="n"/>
      <c r="CD184" s="307" t="n"/>
      <c r="CE184" s="307" t="n"/>
      <c r="CF184" s="307" t="n"/>
      <c r="CG184" s="307" t="n"/>
      <c r="CH184" s="307" t="n"/>
      <c r="CI184" s="307" t="n"/>
      <c r="CJ184" s="307" t="n"/>
      <c r="CK184" s="307" t="n"/>
      <c r="CL184" s="307" t="n"/>
      <c r="CM184" s="307" t="n"/>
      <c r="CN184" s="307" t="n"/>
      <c r="CO184" s="307" t="n"/>
      <c r="CP184" s="307" t="n"/>
      <c r="CQ184" s="307" t="n"/>
      <c r="CR184" s="279" t="inlineStr">
        <is>
          <t>0</t>
        </is>
      </c>
      <c r="CS184" s="280">
        <f>AVERAGE(Value(BY184),value(CR184))</f>
        <v/>
      </c>
      <c r="CT184" s="421">
        <f>(IF(OR(MediaScorecard!BH185="x", MediaScorecard!BI185="x",MediaScorecard!BJ185="x",MediaScorecard!BK185="x",MediaScorecard!BL185="x"),1, 2))</f>
        <v/>
      </c>
      <c r="CU184" s="308" t="n"/>
      <c r="CV184" s="308" t="n"/>
      <c r="CW184" s="308" t="n"/>
      <c r="CX184" s="309" t="n"/>
      <c r="CY184" s="308" t="n"/>
      <c r="CZ184" s="308" t="n"/>
      <c r="DA184" s="308" t="n"/>
    </row>
    <row r="185" ht="21" customHeight="1" s="590">
      <c r="A185" s="421" t="n"/>
      <c r="B185" s="270" t="n"/>
      <c r="C185" s="266" t="n"/>
      <c r="D185" s="267" t="inlineStr"/>
      <c r="E185" s="267" t="inlineStr"/>
      <c r="F185" s="268" t="inlineStr"/>
      <c r="G185" s="421" t="n"/>
      <c r="H185" s="269" t="n"/>
      <c r="I185" s="421" t="n"/>
      <c r="J185" s="421" t="n"/>
      <c r="K185" s="421" t="n"/>
      <c r="L185" s="421" t="n"/>
      <c r="M185" s="421" t="n"/>
      <c r="N185" s="421" t="n"/>
      <c r="O185" s="421" t="n"/>
      <c r="P185" s="421" t="n"/>
      <c r="Q185" s="421" t="n"/>
      <c r="R185" s="270" t="n"/>
      <c r="S185" s="421" t="n"/>
      <c r="T185" s="421" t="n"/>
      <c r="U185" s="421" t="n"/>
      <c r="V185" s="421" t="n"/>
      <c r="W185" s="421" t="n"/>
      <c r="X185" s="421" t="n"/>
      <c r="Y185" s="421" t="n"/>
      <c r="Z185" s="421" t="n"/>
      <c r="AA185" s="421" t="n"/>
      <c r="AB185" s="421" t="n"/>
      <c r="AC185" s="421" t="n"/>
      <c r="AD185" s="421" t="n"/>
      <c r="AE185" s="421" t="n"/>
      <c r="AF185" s="421" t="n"/>
      <c r="AG185" s="421" t="n"/>
      <c r="AH185" s="421" t="n"/>
      <c r="AI185" s="421" t="n"/>
      <c r="AJ185" s="297" t="n"/>
      <c r="AK185" s="297" t="n"/>
      <c r="AL185" s="284" t="n"/>
      <c r="AM185" s="297" t="n"/>
      <c r="AN185" s="285" t="n"/>
      <c r="AO185" s="297" t="n"/>
      <c r="AP185" s="297" t="n"/>
      <c r="AQ185" s="297" t="n"/>
      <c r="AR185" s="297" t="n"/>
      <c r="AS185" s="297" t="n"/>
      <c r="AT185" s="285" t="inlineStr">
        <is>
          <t>0</t>
        </is>
      </c>
      <c r="AU185" s="297" t="inlineStr">
        <is>
          <t>0</t>
        </is>
      </c>
      <c r="AV185" s="297" t="inlineStr">
        <is>
          <t>0</t>
        </is>
      </c>
      <c r="AW185" s="297" t="inlineStr">
        <is>
          <t>0</t>
        </is>
      </c>
      <c r="AX185" s="297" t="inlineStr">
        <is>
          <t>0</t>
        </is>
      </c>
      <c r="AY185" s="286" t="inlineStr">
        <is>
          <t>0</t>
        </is>
      </c>
      <c r="AZ185" s="286" t="inlineStr">
        <is>
          <t>0</t>
        </is>
      </c>
      <c r="BA185" s="287" t="inlineStr">
        <is>
          <t>0</t>
        </is>
      </c>
      <c r="BB185" s="286" t="inlineStr">
        <is>
          <t>0</t>
        </is>
      </c>
      <c r="BC185" s="286" t="inlineStr">
        <is>
          <t>0</t>
        </is>
      </c>
      <c r="BD185" s="286" t="inlineStr">
        <is>
          <t>0</t>
        </is>
      </c>
      <c r="BE185" s="286" t="inlineStr">
        <is>
          <t>0</t>
        </is>
      </c>
      <c r="BF185" s="286" t="inlineStr">
        <is>
          <t>0</t>
        </is>
      </c>
      <c r="BG185" s="286" t="inlineStr">
        <is>
          <t>0</t>
        </is>
      </c>
      <c r="BH185" s="297" t="inlineStr">
        <is>
          <t>0</t>
        </is>
      </c>
      <c r="BI185" s="297" t="inlineStr">
        <is>
          <t>0</t>
        </is>
      </c>
      <c r="BJ185" s="297" t="inlineStr">
        <is>
          <t>0</t>
        </is>
      </c>
      <c r="BK185" s="297" t="inlineStr">
        <is>
          <t>0</t>
        </is>
      </c>
      <c r="BL185" s="297" t="inlineStr">
        <is>
          <t>0</t>
        </is>
      </c>
      <c r="BM185" s="297" t="inlineStr">
        <is>
          <t>0</t>
        </is>
      </c>
      <c r="BN185" s="297" t="inlineStr">
        <is>
          <t>0</t>
        </is>
      </c>
      <c r="BO185" s="285" t="inlineStr">
        <is>
          <t>0</t>
        </is>
      </c>
      <c r="BP185" s="297" t="inlineStr">
        <is>
          <t>0</t>
        </is>
      </c>
      <c r="BQ185" s="297" t="inlineStr">
        <is>
          <t>0</t>
        </is>
      </c>
      <c r="BR185" s="297" t="inlineStr">
        <is>
          <t>0</t>
        </is>
      </c>
      <c r="BS185" s="297" t="inlineStr">
        <is>
          <t>0</t>
        </is>
      </c>
      <c r="BT185" s="297" t="inlineStr">
        <is>
          <t>0</t>
        </is>
      </c>
      <c r="BU185" s="297" t="inlineStr">
        <is>
          <t>0</t>
        </is>
      </c>
      <c r="BV185" s="297" t="inlineStr">
        <is>
          <t>0</t>
        </is>
      </c>
      <c r="BW185" s="288" t="inlineStr">
        <is>
          <t>0</t>
        </is>
      </c>
      <c r="BX185" s="276">
        <f>SUM(IF(COUNTIF(#REF!, "*1.*"), 2, 0), IF(COUNTIF(#REF!, "*2.*"), 2, 0), IF(COUNTIF(#REF!, "*3.*"), 2, 0), IF(COUNTIF(#REF!, "*4.*"), 2, 0), IF(COUNTIF(#REF!, "*5.*"), 2, 0), IF(COUNTIF(#REF!, "*6.*"), 2, 0))</f>
        <v/>
      </c>
      <c r="BY185" s="277">
        <f t="array" ref="BY185">SUM(VALUE(AT185),VALUE(AU185),VALUE(AV185),VALUE(AW185),VALUE(AX185),VALUE(AY185),VALUE(AZ185),VALUE(BB185),VALUE(BC185),VALUE(BD185),VALUE(BE185),VALUE(BF185),VALUE(BG185),VALUE(BH185),VALUE(BI185),VALUE(BJ185),VALUE(BK185),VALUE(BL185),VALUE(BM185),VALUE(BN185),VALUE(BO185),VALUE(BP185),VALUE(BQ185),VALUE(BR185),VALUE(BS185),VALUE(BT185),VALUE(BU185),VALUE(BV185),VALUE(BW185))</f>
        <v/>
      </c>
      <c r="BZ185" s="307" t="n"/>
      <c r="CA185" s="307" t="n"/>
      <c r="CB185" s="307" t="n"/>
      <c r="CC185" s="307" t="n"/>
      <c r="CD185" s="307" t="n"/>
      <c r="CE185" s="307" t="n"/>
      <c r="CF185" s="307" t="n"/>
      <c r="CG185" s="307" t="n"/>
      <c r="CH185" s="307" t="n"/>
      <c r="CI185" s="307" t="n"/>
      <c r="CJ185" s="307" t="n"/>
      <c r="CK185" s="307" t="n"/>
      <c r="CL185" s="307" t="n"/>
      <c r="CM185" s="307" t="n"/>
      <c r="CN185" s="307" t="n"/>
      <c r="CO185" s="307" t="n"/>
      <c r="CP185" s="307" t="n"/>
      <c r="CQ185" s="307" t="n"/>
      <c r="CR185" s="279" t="inlineStr">
        <is>
          <t>0</t>
        </is>
      </c>
      <c r="CS185" s="280">
        <f>AVERAGE(Value(BY185),value(CR185))</f>
        <v/>
      </c>
      <c r="CT185" s="421">
        <f>(IF(OR(MediaScorecard!BH186="x", MediaScorecard!BI186="x",MediaScorecard!BJ186="x",MediaScorecard!BK186="x",MediaScorecard!BL186="x"),1, 2))</f>
        <v/>
      </c>
      <c r="CU185" s="308" t="n"/>
      <c r="CV185" s="308" t="n"/>
      <c r="CW185" s="308" t="n"/>
      <c r="CX185" s="309" t="n"/>
      <c r="CY185" s="308" t="n"/>
      <c r="CZ185" s="308" t="n"/>
      <c r="DA185" s="308" t="n"/>
    </row>
    <row r="186" ht="21" customHeight="1" s="590">
      <c r="A186" s="421" t="n"/>
      <c r="B186" s="270" t="n"/>
      <c r="C186" s="266" t="n"/>
      <c r="D186" s="267" t="inlineStr"/>
      <c r="E186" s="267" t="inlineStr"/>
      <c r="F186" s="268" t="inlineStr"/>
      <c r="G186" s="421" t="n"/>
      <c r="H186" s="269" t="n"/>
      <c r="I186" s="421" t="n"/>
      <c r="J186" s="421" t="n"/>
      <c r="K186" s="421" t="n"/>
      <c r="L186" s="421" t="n"/>
      <c r="M186" s="421" t="n"/>
      <c r="N186" s="421" t="n"/>
      <c r="O186" s="421" t="n"/>
      <c r="P186" s="421" t="n"/>
      <c r="Q186" s="421" t="n"/>
      <c r="R186" s="270" t="n"/>
      <c r="S186" s="421" t="n"/>
      <c r="T186" s="421" t="n"/>
      <c r="U186" s="421" t="n"/>
      <c r="V186" s="421" t="n"/>
      <c r="W186" s="421" t="n"/>
      <c r="X186" s="421" t="n"/>
      <c r="Y186" s="421" t="n"/>
      <c r="Z186" s="421" t="n"/>
      <c r="AA186" s="421" t="n"/>
      <c r="AB186" s="421" t="n"/>
      <c r="AC186" s="421" t="n"/>
      <c r="AD186" s="421" t="n"/>
      <c r="AE186" s="421" t="n"/>
      <c r="AF186" s="421" t="n"/>
      <c r="AG186" s="421" t="n"/>
      <c r="AH186" s="421" t="n"/>
      <c r="AI186" s="421" t="n"/>
      <c r="AJ186" s="297" t="n"/>
      <c r="AK186" s="297" t="n"/>
      <c r="AL186" s="284" t="n"/>
      <c r="AM186" s="297" t="n"/>
      <c r="AN186" s="285" t="n"/>
      <c r="AO186" s="297" t="n"/>
      <c r="AP186" s="297" t="n"/>
      <c r="AQ186" s="297" t="n"/>
      <c r="AR186" s="297" t="n"/>
      <c r="AS186" s="297" t="n"/>
      <c r="AT186" s="285" t="inlineStr">
        <is>
          <t>0</t>
        </is>
      </c>
      <c r="AU186" s="297" t="inlineStr">
        <is>
          <t>0</t>
        </is>
      </c>
      <c r="AV186" s="297" t="inlineStr">
        <is>
          <t>0</t>
        </is>
      </c>
      <c r="AW186" s="297" t="inlineStr">
        <is>
          <t>0</t>
        </is>
      </c>
      <c r="AX186" s="297" t="inlineStr">
        <is>
          <t>0</t>
        </is>
      </c>
      <c r="AY186" s="286" t="inlineStr">
        <is>
          <t>0</t>
        </is>
      </c>
      <c r="AZ186" s="286" t="inlineStr">
        <is>
          <t>0</t>
        </is>
      </c>
      <c r="BA186" s="287" t="inlineStr">
        <is>
          <t>0</t>
        </is>
      </c>
      <c r="BB186" s="286" t="inlineStr">
        <is>
          <t>0</t>
        </is>
      </c>
      <c r="BC186" s="286" t="inlineStr">
        <is>
          <t>0</t>
        </is>
      </c>
      <c r="BD186" s="286" t="inlineStr">
        <is>
          <t>0</t>
        </is>
      </c>
      <c r="BE186" s="286" t="inlineStr">
        <is>
          <t>0</t>
        </is>
      </c>
      <c r="BF186" s="286" t="inlineStr">
        <is>
          <t>0</t>
        </is>
      </c>
      <c r="BG186" s="286" t="inlineStr">
        <is>
          <t>0</t>
        </is>
      </c>
      <c r="BH186" s="297" t="inlineStr">
        <is>
          <t>0</t>
        </is>
      </c>
      <c r="BI186" s="297" t="inlineStr">
        <is>
          <t>0</t>
        </is>
      </c>
      <c r="BJ186" s="297" t="inlineStr">
        <is>
          <t>0</t>
        </is>
      </c>
      <c r="BK186" s="297" t="inlineStr">
        <is>
          <t>0</t>
        </is>
      </c>
      <c r="BL186" s="297" t="inlineStr">
        <is>
          <t>0</t>
        </is>
      </c>
      <c r="BM186" s="297" t="inlineStr">
        <is>
          <t>0</t>
        </is>
      </c>
      <c r="BN186" s="297" t="inlineStr">
        <is>
          <t>0</t>
        </is>
      </c>
      <c r="BO186" s="285" t="inlineStr">
        <is>
          <t>0</t>
        </is>
      </c>
      <c r="BP186" s="297" t="inlineStr">
        <is>
          <t>0</t>
        </is>
      </c>
      <c r="BQ186" s="297" t="inlineStr">
        <is>
          <t>0</t>
        </is>
      </c>
      <c r="BR186" s="297" t="inlineStr">
        <is>
          <t>0</t>
        </is>
      </c>
      <c r="BS186" s="297" t="inlineStr">
        <is>
          <t>0</t>
        </is>
      </c>
      <c r="BT186" s="297" t="inlineStr">
        <is>
          <t>0</t>
        </is>
      </c>
      <c r="BU186" s="297" t="inlineStr">
        <is>
          <t>0</t>
        </is>
      </c>
      <c r="BV186" s="297" t="inlineStr">
        <is>
          <t>0</t>
        </is>
      </c>
      <c r="BW186" s="288" t="inlineStr">
        <is>
          <t>0</t>
        </is>
      </c>
      <c r="BX186" s="276">
        <f>SUM(IF(COUNTIF(#REF!, "*1.*"), 2, 0), IF(COUNTIF(#REF!, "*2.*"), 2, 0), IF(COUNTIF(#REF!, "*3.*"), 2, 0), IF(COUNTIF(#REF!, "*4.*"), 2, 0), IF(COUNTIF(#REF!, "*5.*"), 2, 0), IF(COUNTIF(#REF!, "*6.*"), 2, 0))</f>
        <v/>
      </c>
      <c r="BY186" s="277">
        <f t="array" ref="BY186">SUM(VALUE(AT186),VALUE(AU186),VALUE(AV186),VALUE(AW186),VALUE(AX186),VALUE(AY186),VALUE(AZ186),VALUE(BB186),VALUE(BC186),VALUE(BD186),VALUE(BE186),VALUE(BF186),VALUE(BG186),VALUE(BH186),VALUE(BI186),VALUE(BJ186),VALUE(BK186),VALUE(BL186),VALUE(BM186),VALUE(BN186),VALUE(BO186),VALUE(BP186),VALUE(BQ186),VALUE(BR186),VALUE(BS186),VALUE(BT186),VALUE(BU186),VALUE(BV186),VALUE(BW186))</f>
        <v/>
      </c>
      <c r="BZ186" s="307" t="n"/>
      <c r="CA186" s="307" t="n"/>
      <c r="CB186" s="307" t="n"/>
      <c r="CC186" s="307" t="n"/>
      <c r="CD186" s="307" t="n"/>
      <c r="CE186" s="307" t="n"/>
      <c r="CF186" s="307" t="n"/>
      <c r="CG186" s="307" t="n"/>
      <c r="CH186" s="307" t="n"/>
      <c r="CI186" s="307" t="n"/>
      <c r="CJ186" s="307" t="n"/>
      <c r="CK186" s="307" t="n"/>
      <c r="CL186" s="307" t="n"/>
      <c r="CM186" s="307" t="n"/>
      <c r="CN186" s="307" t="n"/>
      <c r="CO186" s="307" t="n"/>
      <c r="CP186" s="307" t="n"/>
      <c r="CQ186" s="307" t="n"/>
      <c r="CR186" s="279" t="inlineStr">
        <is>
          <t>0</t>
        </is>
      </c>
      <c r="CS186" s="280">
        <f>AVERAGE(Value(BY186),value(CR186))</f>
        <v/>
      </c>
      <c r="CT186" s="421">
        <f>(IF(OR(MediaScorecard!BH187="x", MediaScorecard!BI187="x",MediaScorecard!BJ187="x",MediaScorecard!BK187="x",MediaScorecard!BL187="x"),1, 2))</f>
        <v/>
      </c>
      <c r="CU186" s="308" t="n"/>
      <c r="CV186" s="308" t="n"/>
      <c r="CW186" s="308" t="n"/>
      <c r="CX186" s="309" t="n"/>
      <c r="CY186" s="308" t="n"/>
      <c r="CZ186" s="308" t="n"/>
      <c r="DA186" s="308" t="n"/>
    </row>
    <row r="187" ht="21" customHeight="1" s="590">
      <c r="A187" s="421" t="n"/>
      <c r="B187" s="270" t="n"/>
      <c r="C187" s="266" t="n"/>
      <c r="D187" s="267" t="inlineStr"/>
      <c r="E187" s="267" t="inlineStr"/>
      <c r="F187" s="268" t="inlineStr"/>
      <c r="G187" s="421" t="n"/>
      <c r="H187" s="269" t="n"/>
      <c r="I187" s="421" t="n"/>
      <c r="J187" s="421" t="n"/>
      <c r="K187" s="421" t="n"/>
      <c r="L187" s="421" t="n"/>
      <c r="M187" s="421" t="n"/>
      <c r="N187" s="421" t="n"/>
      <c r="O187" s="421" t="n"/>
      <c r="P187" s="421" t="n"/>
      <c r="Q187" s="421" t="n"/>
      <c r="R187" s="270" t="n"/>
      <c r="S187" s="421" t="n"/>
      <c r="T187" s="421" t="n"/>
      <c r="U187" s="421" t="n"/>
      <c r="V187" s="421" t="n"/>
      <c r="W187" s="421" t="n"/>
      <c r="X187" s="421" t="n"/>
      <c r="Y187" s="421" t="n"/>
      <c r="Z187" s="421" t="n"/>
      <c r="AA187" s="421" t="n"/>
      <c r="AB187" s="421" t="n"/>
      <c r="AC187" s="421" t="n"/>
      <c r="AD187" s="421" t="n"/>
      <c r="AE187" s="421" t="n"/>
      <c r="AF187" s="421" t="n"/>
      <c r="AG187" s="421" t="n"/>
      <c r="AH187" s="421" t="n"/>
      <c r="AI187" s="421" t="n"/>
      <c r="AJ187" s="297" t="n"/>
      <c r="AK187" s="297" t="n"/>
      <c r="AL187" s="284" t="n"/>
      <c r="AM187" s="297" t="n"/>
      <c r="AN187" s="285" t="n"/>
      <c r="AO187" s="297" t="n"/>
      <c r="AP187" s="297" t="n"/>
      <c r="AQ187" s="297" t="n"/>
      <c r="AR187" s="297" t="n"/>
      <c r="AS187" s="297" t="n"/>
      <c r="AT187" s="285" t="inlineStr">
        <is>
          <t>0</t>
        </is>
      </c>
      <c r="AU187" s="297" t="inlineStr">
        <is>
          <t>0</t>
        </is>
      </c>
      <c r="AV187" s="297" t="inlineStr">
        <is>
          <t>0</t>
        </is>
      </c>
      <c r="AW187" s="297" t="inlineStr">
        <is>
          <t>0</t>
        </is>
      </c>
      <c r="AX187" s="297" t="inlineStr">
        <is>
          <t>0</t>
        </is>
      </c>
      <c r="AY187" s="286" t="inlineStr">
        <is>
          <t>0</t>
        </is>
      </c>
      <c r="AZ187" s="286" t="inlineStr">
        <is>
          <t>0</t>
        </is>
      </c>
      <c r="BA187" s="287" t="inlineStr">
        <is>
          <t>0</t>
        </is>
      </c>
      <c r="BB187" s="286" t="inlineStr">
        <is>
          <t>0</t>
        </is>
      </c>
      <c r="BC187" s="286" t="inlineStr">
        <is>
          <t>0</t>
        </is>
      </c>
      <c r="BD187" s="286" t="inlineStr">
        <is>
          <t>0</t>
        </is>
      </c>
      <c r="BE187" s="286" t="inlineStr">
        <is>
          <t>0</t>
        </is>
      </c>
      <c r="BF187" s="286" t="inlineStr">
        <is>
          <t>0</t>
        </is>
      </c>
      <c r="BG187" s="286" t="inlineStr">
        <is>
          <t>0</t>
        </is>
      </c>
      <c r="BH187" s="297" t="inlineStr">
        <is>
          <t>0</t>
        </is>
      </c>
      <c r="BI187" s="297" t="inlineStr">
        <is>
          <t>0</t>
        </is>
      </c>
      <c r="BJ187" s="297" t="inlineStr">
        <is>
          <t>0</t>
        </is>
      </c>
      <c r="BK187" s="297" t="inlineStr">
        <is>
          <t>0</t>
        </is>
      </c>
      <c r="BL187" s="297" t="inlineStr">
        <is>
          <t>0</t>
        </is>
      </c>
      <c r="BM187" s="297" t="inlineStr">
        <is>
          <t>0</t>
        </is>
      </c>
      <c r="BN187" s="297" t="inlineStr">
        <is>
          <t>0</t>
        </is>
      </c>
      <c r="BO187" s="285" t="inlineStr">
        <is>
          <t>0</t>
        </is>
      </c>
      <c r="BP187" s="297" t="inlineStr">
        <is>
          <t>0</t>
        </is>
      </c>
      <c r="BQ187" s="297" t="inlineStr">
        <is>
          <t>0</t>
        </is>
      </c>
      <c r="BR187" s="297" t="inlineStr">
        <is>
          <t>0</t>
        </is>
      </c>
      <c r="BS187" s="297" t="inlineStr">
        <is>
          <t>0</t>
        </is>
      </c>
      <c r="BT187" s="297" t="inlineStr">
        <is>
          <t>0</t>
        </is>
      </c>
      <c r="BU187" s="297" t="inlineStr">
        <is>
          <t>0</t>
        </is>
      </c>
      <c r="BV187" s="297" t="inlineStr">
        <is>
          <t>0</t>
        </is>
      </c>
      <c r="BW187" s="288" t="inlineStr">
        <is>
          <t>0</t>
        </is>
      </c>
      <c r="BX187" s="276">
        <f>SUM(IF(COUNTIF(#REF!, "*1.*"), 2, 0), IF(COUNTIF(#REF!, "*2.*"), 2, 0), IF(COUNTIF(#REF!, "*3.*"), 2, 0), IF(COUNTIF(#REF!, "*4.*"), 2, 0), IF(COUNTIF(#REF!, "*5.*"), 2, 0), IF(COUNTIF(#REF!, "*6.*"), 2, 0))</f>
        <v/>
      </c>
      <c r="BY187" s="277">
        <f t="array" ref="BY187">SUM(VALUE(AT187),VALUE(AU187),VALUE(AV187),VALUE(AW187),VALUE(AX187),VALUE(AY187),VALUE(AZ187),VALUE(BB187),VALUE(BC187),VALUE(BD187),VALUE(BE187),VALUE(BF187),VALUE(BG187),VALUE(BH187),VALUE(BI187),VALUE(BJ187),VALUE(BK187),VALUE(BL187),VALUE(BM187),VALUE(BN187),VALUE(BO187),VALUE(BP187),VALUE(BQ187),VALUE(BR187),VALUE(BS187),VALUE(BT187),VALUE(BU187),VALUE(BV187),VALUE(BW187))</f>
        <v/>
      </c>
      <c r="BZ187" s="307" t="n"/>
      <c r="CA187" s="307" t="n"/>
      <c r="CB187" s="307" t="n"/>
      <c r="CC187" s="307" t="n"/>
      <c r="CD187" s="307" t="n"/>
      <c r="CE187" s="307" t="n"/>
      <c r="CF187" s="307" t="n"/>
      <c r="CG187" s="307" t="n"/>
      <c r="CH187" s="307" t="n"/>
      <c r="CI187" s="307" t="n"/>
      <c r="CJ187" s="307" t="n"/>
      <c r="CK187" s="307" t="n"/>
      <c r="CL187" s="307" t="n"/>
      <c r="CM187" s="307" t="n"/>
      <c r="CN187" s="307" t="n"/>
      <c r="CO187" s="307" t="n"/>
      <c r="CP187" s="307" t="n"/>
      <c r="CQ187" s="307" t="n"/>
      <c r="CR187" s="279" t="inlineStr">
        <is>
          <t>0</t>
        </is>
      </c>
      <c r="CS187" s="280">
        <f>AVERAGE(Value(BY187),value(CR187))</f>
        <v/>
      </c>
      <c r="CT187" s="421">
        <f>(IF(OR(MediaScorecard!BH188="x", MediaScorecard!BI188="x",MediaScorecard!BJ188="x",MediaScorecard!BK188="x",MediaScorecard!BL188="x"),1, 2))</f>
        <v/>
      </c>
      <c r="CU187" s="308" t="n"/>
      <c r="CV187" s="308" t="n"/>
      <c r="CW187" s="308" t="n"/>
      <c r="CX187" s="309" t="n"/>
      <c r="CY187" s="308" t="n"/>
      <c r="CZ187" s="308" t="n"/>
      <c r="DA187" s="308" t="n"/>
    </row>
    <row r="188" ht="21" customHeight="1" s="590">
      <c r="A188" s="421" t="n"/>
      <c r="B188" s="270" t="n"/>
      <c r="C188" s="266" t="n"/>
      <c r="D188" s="267" t="inlineStr"/>
      <c r="E188" s="267" t="inlineStr"/>
      <c r="F188" s="268" t="inlineStr"/>
      <c r="G188" s="421" t="n"/>
      <c r="H188" s="269" t="n"/>
      <c r="I188" s="421" t="n"/>
      <c r="J188" s="421" t="n"/>
      <c r="K188" s="421" t="n"/>
      <c r="L188" s="421" t="n"/>
      <c r="M188" s="421" t="n"/>
      <c r="N188" s="421" t="n"/>
      <c r="O188" s="421" t="n"/>
      <c r="P188" s="421" t="n"/>
      <c r="Q188" s="421" t="n"/>
      <c r="R188" s="270" t="n"/>
      <c r="S188" s="421" t="n"/>
      <c r="T188" s="421" t="n"/>
      <c r="U188" s="421" t="n"/>
      <c r="V188" s="421" t="n"/>
      <c r="W188" s="421" t="n"/>
      <c r="X188" s="421" t="n"/>
      <c r="Y188" s="421" t="n"/>
      <c r="Z188" s="421" t="n"/>
      <c r="AA188" s="421" t="n"/>
      <c r="AB188" s="421" t="n"/>
      <c r="AC188" s="421" t="n"/>
      <c r="AD188" s="421" t="n"/>
      <c r="AE188" s="421" t="n"/>
      <c r="AF188" s="421" t="n"/>
      <c r="AG188" s="421" t="n"/>
      <c r="AH188" s="421" t="n"/>
      <c r="AI188" s="421" t="n"/>
      <c r="AJ188" s="297" t="n"/>
      <c r="AK188" s="297" t="n"/>
      <c r="AL188" s="284" t="n"/>
      <c r="AM188" s="297" t="n"/>
      <c r="AN188" s="285" t="n"/>
      <c r="AO188" s="297" t="n"/>
      <c r="AP188" s="297" t="n"/>
      <c r="AQ188" s="297" t="n"/>
      <c r="AR188" s="297" t="n"/>
      <c r="AS188" s="297" t="n"/>
      <c r="AT188" s="285" t="inlineStr">
        <is>
          <t>0</t>
        </is>
      </c>
      <c r="AU188" s="297" t="inlineStr">
        <is>
          <t>0</t>
        </is>
      </c>
      <c r="AV188" s="297" t="inlineStr">
        <is>
          <t>0</t>
        </is>
      </c>
      <c r="AW188" s="297" t="inlineStr">
        <is>
          <t>0</t>
        </is>
      </c>
      <c r="AX188" s="297" t="inlineStr">
        <is>
          <t>0</t>
        </is>
      </c>
      <c r="AY188" s="286" t="inlineStr">
        <is>
          <t>0</t>
        </is>
      </c>
      <c r="AZ188" s="286" t="inlineStr">
        <is>
          <t>0</t>
        </is>
      </c>
      <c r="BA188" s="287" t="inlineStr">
        <is>
          <t>0</t>
        </is>
      </c>
      <c r="BB188" s="286" t="inlineStr">
        <is>
          <t>0</t>
        </is>
      </c>
      <c r="BC188" s="286" t="inlineStr">
        <is>
          <t>0</t>
        </is>
      </c>
      <c r="BD188" s="286" t="inlineStr">
        <is>
          <t>0</t>
        </is>
      </c>
      <c r="BE188" s="286" t="inlineStr">
        <is>
          <t>0</t>
        </is>
      </c>
      <c r="BF188" s="286" t="inlineStr">
        <is>
          <t>0</t>
        </is>
      </c>
      <c r="BG188" s="286" t="inlineStr">
        <is>
          <t>0</t>
        </is>
      </c>
      <c r="BH188" s="297" t="inlineStr">
        <is>
          <t>0</t>
        </is>
      </c>
      <c r="BI188" s="297" t="inlineStr">
        <is>
          <t>0</t>
        </is>
      </c>
      <c r="BJ188" s="297" t="inlineStr">
        <is>
          <t>0</t>
        </is>
      </c>
      <c r="BK188" s="297" t="inlineStr">
        <is>
          <t>0</t>
        </is>
      </c>
      <c r="BL188" s="297" t="inlineStr">
        <is>
          <t>0</t>
        </is>
      </c>
      <c r="BM188" s="297" t="inlineStr">
        <is>
          <t>0</t>
        </is>
      </c>
      <c r="BN188" s="297" t="inlineStr">
        <is>
          <t>0</t>
        </is>
      </c>
      <c r="BO188" s="285" t="inlineStr">
        <is>
          <t>0</t>
        </is>
      </c>
      <c r="BP188" s="297" t="inlineStr">
        <is>
          <t>0</t>
        </is>
      </c>
      <c r="BQ188" s="297" t="inlineStr">
        <is>
          <t>0</t>
        </is>
      </c>
      <c r="BR188" s="297" t="inlineStr">
        <is>
          <t>0</t>
        </is>
      </c>
      <c r="BS188" s="297" t="inlineStr">
        <is>
          <t>0</t>
        </is>
      </c>
      <c r="BT188" s="297" t="inlineStr">
        <is>
          <t>0</t>
        </is>
      </c>
      <c r="BU188" s="297" t="inlineStr">
        <is>
          <t>0</t>
        </is>
      </c>
      <c r="BV188" s="297" t="inlineStr">
        <is>
          <t>0</t>
        </is>
      </c>
      <c r="BW188" s="288" t="inlineStr">
        <is>
          <t>0</t>
        </is>
      </c>
      <c r="BX188" s="276">
        <f>SUM(IF(COUNTIF(#REF!, "*1.*"), 2, 0), IF(COUNTIF(#REF!, "*2.*"), 2, 0), IF(COUNTIF(#REF!, "*3.*"), 2, 0), IF(COUNTIF(#REF!, "*4.*"), 2, 0), IF(COUNTIF(#REF!, "*5.*"), 2, 0), IF(COUNTIF(#REF!, "*6.*"), 2, 0))</f>
        <v/>
      </c>
      <c r="BY188" s="277">
        <f t="array" ref="BY188">SUM(VALUE(AT188),VALUE(AU188),VALUE(AV188),VALUE(AW188),VALUE(AX188),VALUE(AY188),VALUE(AZ188),VALUE(BB188),VALUE(BC188),VALUE(BD188),VALUE(BE188),VALUE(BF188),VALUE(BG188),VALUE(BH188),VALUE(BI188),VALUE(BJ188),VALUE(BK188),VALUE(BL188),VALUE(BM188),VALUE(BN188),VALUE(BO188),VALUE(BP188),VALUE(BQ188),VALUE(BR188),VALUE(BS188),VALUE(BT188),VALUE(BU188),VALUE(BV188),VALUE(BW188))</f>
        <v/>
      </c>
      <c r="BZ188" s="307" t="n"/>
      <c r="CA188" s="307" t="n"/>
      <c r="CB188" s="307" t="n"/>
      <c r="CC188" s="307" t="n"/>
      <c r="CD188" s="307" t="n"/>
      <c r="CE188" s="307" t="n"/>
      <c r="CF188" s="307" t="n"/>
      <c r="CG188" s="307" t="n"/>
      <c r="CH188" s="307" t="n"/>
      <c r="CI188" s="307" t="n"/>
      <c r="CJ188" s="307" t="n"/>
      <c r="CK188" s="307" t="n"/>
      <c r="CL188" s="307" t="n"/>
      <c r="CM188" s="307" t="n"/>
      <c r="CN188" s="307" t="n"/>
      <c r="CO188" s="307" t="n"/>
      <c r="CP188" s="307" t="n"/>
      <c r="CQ188" s="307" t="n"/>
      <c r="CR188" s="279" t="inlineStr">
        <is>
          <t>0</t>
        </is>
      </c>
      <c r="CS188" s="280">
        <f>AVERAGE(Value(BY188),value(CR188))</f>
        <v/>
      </c>
      <c r="CT188" s="421">
        <f>(IF(OR(MediaScorecard!BH189="x", MediaScorecard!BI189="x",MediaScorecard!BJ189="x",MediaScorecard!BK189="x",MediaScorecard!BL189="x"),1, 2))</f>
        <v/>
      </c>
      <c r="CU188" s="308" t="n"/>
      <c r="CV188" s="308" t="n"/>
      <c r="CW188" s="308" t="n"/>
      <c r="CX188" s="309" t="n"/>
      <c r="CY188" s="308" t="n"/>
      <c r="CZ188" s="308" t="n"/>
      <c r="DA188" s="308" t="n"/>
    </row>
    <row r="189" ht="21" customHeight="1" s="590">
      <c r="A189" s="421" t="n"/>
      <c r="B189" s="270" t="n"/>
      <c r="C189" s="266" t="n"/>
      <c r="D189" s="267" t="inlineStr"/>
      <c r="E189" s="267" t="inlineStr"/>
      <c r="F189" s="268" t="inlineStr"/>
      <c r="G189" s="421" t="n"/>
      <c r="H189" s="269" t="n"/>
      <c r="I189" s="421" t="n"/>
      <c r="J189" s="421" t="n"/>
      <c r="K189" s="421" t="n"/>
      <c r="L189" s="421" t="n"/>
      <c r="M189" s="421" t="n"/>
      <c r="N189" s="421" t="n"/>
      <c r="O189" s="421" t="n"/>
      <c r="P189" s="421" t="n"/>
      <c r="Q189" s="421" t="n"/>
      <c r="R189" s="270" t="n"/>
      <c r="S189" s="421" t="n"/>
      <c r="T189" s="421" t="n"/>
      <c r="U189" s="421" t="n"/>
      <c r="V189" s="421" t="n"/>
      <c r="W189" s="421" t="n"/>
      <c r="X189" s="421" t="n"/>
      <c r="Y189" s="421" t="n"/>
      <c r="Z189" s="421" t="n"/>
      <c r="AA189" s="421" t="n"/>
      <c r="AB189" s="421" t="n"/>
      <c r="AC189" s="421" t="n"/>
      <c r="AD189" s="421" t="n"/>
      <c r="AE189" s="421" t="n"/>
      <c r="AF189" s="421" t="n"/>
      <c r="AG189" s="421" t="n"/>
      <c r="AH189" s="421" t="n"/>
      <c r="AI189" s="421" t="n"/>
      <c r="AJ189" s="297" t="n"/>
      <c r="AK189" s="297" t="n"/>
      <c r="AL189" s="284" t="n"/>
      <c r="AM189" s="297" t="n"/>
      <c r="AN189" s="285" t="n"/>
      <c r="AO189" s="297" t="n"/>
      <c r="AP189" s="297" t="n"/>
      <c r="AQ189" s="297" t="n"/>
      <c r="AR189" s="297" t="n"/>
      <c r="AS189" s="297" t="n"/>
      <c r="AT189" s="285" t="inlineStr">
        <is>
          <t>0</t>
        </is>
      </c>
      <c r="AU189" s="297" t="inlineStr">
        <is>
          <t>0</t>
        </is>
      </c>
      <c r="AV189" s="297" t="inlineStr">
        <is>
          <t>0</t>
        </is>
      </c>
      <c r="AW189" s="297" t="inlineStr">
        <is>
          <t>0</t>
        </is>
      </c>
      <c r="AX189" s="297" t="inlineStr">
        <is>
          <t>0</t>
        </is>
      </c>
      <c r="AY189" s="286" t="inlineStr">
        <is>
          <t>0</t>
        </is>
      </c>
      <c r="AZ189" s="286" t="inlineStr">
        <is>
          <t>0</t>
        </is>
      </c>
      <c r="BA189" s="287" t="inlineStr">
        <is>
          <t>0</t>
        </is>
      </c>
      <c r="BB189" s="286" t="inlineStr">
        <is>
          <t>0</t>
        </is>
      </c>
      <c r="BC189" s="286" t="inlineStr">
        <is>
          <t>0</t>
        </is>
      </c>
      <c r="BD189" s="286" t="inlineStr">
        <is>
          <t>0</t>
        </is>
      </c>
      <c r="BE189" s="286" t="inlineStr">
        <is>
          <t>0</t>
        </is>
      </c>
      <c r="BF189" s="286" t="inlineStr">
        <is>
          <t>0</t>
        </is>
      </c>
      <c r="BG189" s="286" t="inlineStr">
        <is>
          <t>0</t>
        </is>
      </c>
      <c r="BH189" s="297" t="inlineStr">
        <is>
          <t>0</t>
        </is>
      </c>
      <c r="BI189" s="297" t="inlineStr">
        <is>
          <t>0</t>
        </is>
      </c>
      <c r="BJ189" s="297" t="inlineStr">
        <is>
          <t>0</t>
        </is>
      </c>
      <c r="BK189" s="297" t="inlineStr">
        <is>
          <t>0</t>
        </is>
      </c>
      <c r="BL189" s="297" t="inlineStr">
        <is>
          <t>0</t>
        </is>
      </c>
      <c r="BM189" s="297" t="inlineStr">
        <is>
          <t>0</t>
        </is>
      </c>
      <c r="BN189" s="297" t="inlineStr">
        <is>
          <t>0</t>
        </is>
      </c>
      <c r="BO189" s="285" t="inlineStr">
        <is>
          <t>0</t>
        </is>
      </c>
      <c r="BP189" s="297" t="inlineStr">
        <is>
          <t>0</t>
        </is>
      </c>
      <c r="BQ189" s="297" t="inlineStr">
        <is>
          <t>0</t>
        </is>
      </c>
      <c r="BR189" s="297" t="inlineStr">
        <is>
          <t>0</t>
        </is>
      </c>
      <c r="BS189" s="297" t="inlineStr">
        <is>
          <t>0</t>
        </is>
      </c>
      <c r="BT189" s="297" t="inlineStr">
        <is>
          <t>0</t>
        </is>
      </c>
      <c r="BU189" s="297" t="inlineStr">
        <is>
          <t>0</t>
        </is>
      </c>
      <c r="BV189" s="297" t="inlineStr">
        <is>
          <t>0</t>
        </is>
      </c>
      <c r="BW189" s="288" t="inlineStr">
        <is>
          <t>0</t>
        </is>
      </c>
      <c r="BX189" s="276">
        <f>SUM(IF(COUNTIF(#REF!, "*1.*"), 2, 0), IF(COUNTIF(#REF!, "*2.*"), 2, 0), IF(COUNTIF(#REF!, "*3.*"), 2, 0), IF(COUNTIF(#REF!, "*4.*"), 2, 0), IF(COUNTIF(#REF!, "*5.*"), 2, 0), IF(COUNTIF(#REF!, "*6.*"), 2, 0))</f>
        <v/>
      </c>
      <c r="BY189" s="277">
        <f t="array" ref="BY189">SUM(VALUE(AT189),VALUE(AU189),VALUE(AV189),VALUE(AW189),VALUE(AX189),VALUE(AY189),VALUE(AZ189),VALUE(BB189),VALUE(BC189),VALUE(BD189),VALUE(BE189),VALUE(BF189),VALUE(BG189),VALUE(BH189),VALUE(BI189),VALUE(BJ189),VALUE(BK189),VALUE(BL189),VALUE(BM189),VALUE(BN189),VALUE(BO189),VALUE(BP189),VALUE(BQ189),VALUE(BR189),VALUE(BS189),VALUE(BT189),VALUE(BU189),VALUE(BV189),VALUE(BW189))</f>
        <v/>
      </c>
      <c r="BZ189" s="307" t="n"/>
      <c r="CA189" s="307" t="n"/>
      <c r="CB189" s="307" t="n"/>
      <c r="CC189" s="307" t="n"/>
      <c r="CD189" s="307" t="n"/>
      <c r="CE189" s="307" t="n"/>
      <c r="CF189" s="307" t="n"/>
      <c r="CG189" s="307" t="n"/>
      <c r="CH189" s="307" t="n"/>
      <c r="CI189" s="307" t="n"/>
      <c r="CJ189" s="307" t="n"/>
      <c r="CK189" s="307" t="n"/>
      <c r="CL189" s="307" t="n"/>
      <c r="CM189" s="307" t="n"/>
      <c r="CN189" s="307" t="n"/>
      <c r="CO189" s="307" t="n"/>
      <c r="CP189" s="307" t="n"/>
      <c r="CQ189" s="307" t="n"/>
      <c r="CR189" s="279" t="inlineStr">
        <is>
          <t>0</t>
        </is>
      </c>
      <c r="CS189" s="280">
        <f>AVERAGE(Value(BY189),value(CR189))</f>
        <v/>
      </c>
      <c r="CT189" s="421">
        <f>(IF(OR(MediaScorecard!BH190="x", MediaScorecard!BI190="x",MediaScorecard!BJ190="x",MediaScorecard!BK190="x",MediaScorecard!BL190="x"),1, 2))</f>
        <v/>
      </c>
      <c r="CU189" s="308" t="n"/>
      <c r="CV189" s="308" t="n"/>
      <c r="CW189" s="308" t="n"/>
      <c r="CX189" s="309" t="n"/>
      <c r="CY189" s="308" t="n"/>
      <c r="CZ189" s="308" t="n"/>
      <c r="DA189" s="308" t="n"/>
    </row>
    <row r="190" ht="21" customHeight="1" s="590">
      <c r="A190" s="421" t="n"/>
      <c r="B190" s="270" t="n"/>
      <c r="C190" s="266" t="n"/>
      <c r="D190" s="267" t="inlineStr"/>
      <c r="E190" s="267" t="inlineStr"/>
      <c r="F190" s="268" t="inlineStr"/>
      <c r="G190" s="421" t="n"/>
      <c r="H190" s="269" t="n"/>
      <c r="I190" s="421" t="n"/>
      <c r="J190" s="421" t="n"/>
      <c r="K190" s="421" t="n"/>
      <c r="L190" s="421" t="n"/>
      <c r="M190" s="421" t="n"/>
      <c r="N190" s="421" t="n"/>
      <c r="O190" s="421" t="n"/>
      <c r="P190" s="421" t="n"/>
      <c r="Q190" s="421" t="n"/>
      <c r="R190" s="270" t="n"/>
      <c r="S190" s="421" t="n"/>
      <c r="T190" s="421" t="n"/>
      <c r="U190" s="421" t="n"/>
      <c r="V190" s="421" t="n"/>
      <c r="W190" s="421" t="n"/>
      <c r="X190" s="421" t="n"/>
      <c r="Y190" s="421" t="n"/>
      <c r="Z190" s="421" t="n"/>
      <c r="AA190" s="421" t="n"/>
      <c r="AB190" s="421" t="n"/>
      <c r="AC190" s="421" t="n"/>
      <c r="AD190" s="421" t="n"/>
      <c r="AE190" s="421" t="n"/>
      <c r="AF190" s="421" t="n"/>
      <c r="AG190" s="421" t="n"/>
      <c r="AH190" s="421" t="n"/>
      <c r="AI190" s="421" t="n"/>
      <c r="AJ190" s="297" t="n"/>
      <c r="AK190" s="297" t="n"/>
      <c r="AL190" s="284" t="n"/>
      <c r="AM190" s="297" t="n"/>
      <c r="AN190" s="285" t="n"/>
      <c r="AO190" s="297" t="n"/>
      <c r="AP190" s="297" t="n"/>
      <c r="AQ190" s="297" t="n"/>
      <c r="AR190" s="297" t="n"/>
      <c r="AS190" s="297" t="n"/>
      <c r="AT190" s="285" t="inlineStr">
        <is>
          <t>0</t>
        </is>
      </c>
      <c r="AU190" s="297" t="inlineStr">
        <is>
          <t>0</t>
        </is>
      </c>
      <c r="AV190" s="297" t="inlineStr">
        <is>
          <t>0</t>
        </is>
      </c>
      <c r="AW190" s="297" t="inlineStr">
        <is>
          <t>0</t>
        </is>
      </c>
      <c r="AX190" s="297" t="inlineStr">
        <is>
          <t>0</t>
        </is>
      </c>
      <c r="AY190" s="286" t="inlineStr">
        <is>
          <t>0</t>
        </is>
      </c>
      <c r="AZ190" s="286" t="inlineStr">
        <is>
          <t>0</t>
        </is>
      </c>
      <c r="BA190" s="287" t="inlineStr">
        <is>
          <t>0</t>
        </is>
      </c>
      <c r="BB190" s="286" t="inlineStr">
        <is>
          <t>0</t>
        </is>
      </c>
      <c r="BC190" s="286" t="inlineStr">
        <is>
          <t>0</t>
        </is>
      </c>
      <c r="BD190" s="286" t="inlineStr">
        <is>
          <t>0</t>
        </is>
      </c>
      <c r="BE190" s="286" t="inlineStr">
        <is>
          <t>0</t>
        </is>
      </c>
      <c r="BF190" s="286" t="inlineStr">
        <is>
          <t>0</t>
        </is>
      </c>
      <c r="BG190" s="286" t="inlineStr">
        <is>
          <t>0</t>
        </is>
      </c>
      <c r="BH190" s="297" t="inlineStr">
        <is>
          <t>0</t>
        </is>
      </c>
      <c r="BI190" s="297" t="inlineStr">
        <is>
          <t>0</t>
        </is>
      </c>
      <c r="BJ190" s="297" t="inlineStr">
        <is>
          <t>0</t>
        </is>
      </c>
      <c r="BK190" s="297" t="inlineStr">
        <is>
          <t>0</t>
        </is>
      </c>
      <c r="BL190" s="297" t="inlineStr">
        <is>
          <t>0</t>
        </is>
      </c>
      <c r="BM190" s="297" t="inlineStr">
        <is>
          <t>0</t>
        </is>
      </c>
      <c r="BN190" s="297" t="inlineStr">
        <is>
          <t>0</t>
        </is>
      </c>
      <c r="BO190" s="285" t="inlineStr">
        <is>
          <t>0</t>
        </is>
      </c>
      <c r="BP190" s="297" t="inlineStr">
        <is>
          <t>0</t>
        </is>
      </c>
      <c r="BQ190" s="297" t="inlineStr">
        <is>
          <t>0</t>
        </is>
      </c>
      <c r="BR190" s="297" t="inlineStr">
        <is>
          <t>0</t>
        </is>
      </c>
      <c r="BS190" s="297" t="inlineStr">
        <is>
          <t>0</t>
        </is>
      </c>
      <c r="BT190" s="297" t="inlineStr">
        <is>
          <t>0</t>
        </is>
      </c>
      <c r="BU190" s="297" t="inlineStr">
        <is>
          <t>0</t>
        </is>
      </c>
      <c r="BV190" s="297" t="inlineStr">
        <is>
          <t>0</t>
        </is>
      </c>
      <c r="BW190" s="288" t="inlineStr">
        <is>
          <t>0</t>
        </is>
      </c>
      <c r="BX190" s="276">
        <f>SUM(IF(COUNTIF(#REF!, "*1.*"), 2, 0), IF(COUNTIF(#REF!, "*2.*"), 2, 0), IF(COUNTIF(#REF!, "*3.*"), 2, 0), IF(COUNTIF(#REF!, "*4.*"), 2, 0), IF(COUNTIF(#REF!, "*5.*"), 2, 0), IF(COUNTIF(#REF!, "*6.*"), 2, 0))</f>
        <v/>
      </c>
      <c r="BY190" s="277">
        <f t="array" ref="BY190">SUM(VALUE(AT190),VALUE(AU190),VALUE(AV190),VALUE(AW190),VALUE(AX190),VALUE(AY190),VALUE(AZ190),VALUE(BB190),VALUE(BC190),VALUE(BD190),VALUE(BE190),VALUE(BF190),VALUE(BG190),VALUE(BH190),VALUE(BI190),VALUE(BJ190),VALUE(BK190),VALUE(BL190),VALUE(BM190),VALUE(BN190),VALUE(BO190),VALUE(BP190),VALUE(BQ190),VALUE(BR190),VALUE(BS190),VALUE(BT190),VALUE(BU190),VALUE(BV190),VALUE(BW190))</f>
        <v/>
      </c>
      <c r="BZ190" s="307" t="n"/>
      <c r="CA190" s="307" t="n"/>
      <c r="CB190" s="307" t="n"/>
      <c r="CC190" s="307" t="n"/>
      <c r="CD190" s="307" t="n"/>
      <c r="CE190" s="307" t="n"/>
      <c r="CF190" s="307" t="n"/>
      <c r="CG190" s="307" t="n"/>
      <c r="CH190" s="307" t="n"/>
      <c r="CI190" s="307" t="n"/>
      <c r="CJ190" s="307" t="n"/>
      <c r="CK190" s="307" t="n"/>
      <c r="CL190" s="307" t="n"/>
      <c r="CM190" s="307" t="n"/>
      <c r="CN190" s="307" t="n"/>
      <c r="CO190" s="307" t="n"/>
      <c r="CP190" s="307" t="n"/>
      <c r="CQ190" s="307" t="n"/>
      <c r="CR190" s="279" t="inlineStr">
        <is>
          <t>0</t>
        </is>
      </c>
      <c r="CS190" s="280">
        <f>AVERAGE(Value(BY190),value(CR190))</f>
        <v/>
      </c>
      <c r="CT190" s="421">
        <f>(IF(OR(MediaScorecard!BH191="x", MediaScorecard!BI191="x",MediaScorecard!BJ191="x",MediaScorecard!BK191="x",MediaScorecard!BL191="x"),1, 2))</f>
        <v/>
      </c>
      <c r="CU190" s="308" t="n"/>
      <c r="CV190" s="308" t="n"/>
      <c r="CW190" s="308" t="n"/>
      <c r="CX190" s="309" t="n"/>
      <c r="CY190" s="308" t="n"/>
      <c r="CZ190" s="308" t="n"/>
      <c r="DA190" s="308" t="n"/>
    </row>
    <row r="191" ht="21" customHeight="1" s="590">
      <c r="A191" s="421" t="n"/>
      <c r="B191" s="270" t="n"/>
      <c r="C191" s="266" t="n"/>
      <c r="D191" s="267" t="inlineStr"/>
      <c r="E191" s="267" t="inlineStr"/>
      <c r="F191" s="268" t="inlineStr"/>
      <c r="G191" s="421" t="n"/>
      <c r="H191" s="269" t="n"/>
      <c r="I191" s="421" t="n"/>
      <c r="J191" s="421" t="n"/>
      <c r="K191" s="421" t="n"/>
      <c r="L191" s="421" t="n"/>
      <c r="M191" s="421" t="n"/>
      <c r="N191" s="421" t="n"/>
      <c r="O191" s="421" t="n"/>
      <c r="P191" s="421" t="n"/>
      <c r="Q191" s="421" t="n"/>
      <c r="R191" s="270" t="n"/>
      <c r="S191" s="421" t="n"/>
      <c r="T191" s="421" t="n"/>
      <c r="U191" s="421" t="n"/>
      <c r="V191" s="421" t="n"/>
      <c r="W191" s="421" t="n"/>
      <c r="X191" s="421" t="n"/>
      <c r="Y191" s="421" t="n"/>
      <c r="Z191" s="421" t="n"/>
      <c r="AA191" s="421" t="n"/>
      <c r="AB191" s="421" t="n"/>
      <c r="AC191" s="421" t="n"/>
      <c r="AD191" s="421" t="n"/>
      <c r="AE191" s="421" t="n"/>
      <c r="AF191" s="421" t="n"/>
      <c r="AG191" s="421" t="n"/>
      <c r="AH191" s="421" t="n"/>
      <c r="AI191" s="421" t="n"/>
      <c r="AJ191" s="297" t="n"/>
      <c r="AK191" s="297" t="n"/>
      <c r="AL191" s="284" t="n"/>
      <c r="AM191" s="297" t="n"/>
      <c r="AN191" s="285" t="n"/>
      <c r="AO191" s="297" t="n"/>
      <c r="AP191" s="297" t="n"/>
      <c r="AQ191" s="297" t="n"/>
      <c r="AR191" s="297" t="n"/>
      <c r="AS191" s="297" t="n"/>
      <c r="AT191" s="285" t="inlineStr">
        <is>
          <t>0</t>
        </is>
      </c>
      <c r="AU191" s="297" t="inlineStr">
        <is>
          <t>0</t>
        </is>
      </c>
      <c r="AV191" s="297" t="inlineStr">
        <is>
          <t>0</t>
        </is>
      </c>
      <c r="AW191" s="297" t="inlineStr">
        <is>
          <t>0</t>
        </is>
      </c>
      <c r="AX191" s="297" t="inlineStr">
        <is>
          <t>0</t>
        </is>
      </c>
      <c r="AY191" s="286" t="inlineStr">
        <is>
          <t>0</t>
        </is>
      </c>
      <c r="AZ191" s="286" t="inlineStr">
        <is>
          <t>0</t>
        </is>
      </c>
      <c r="BA191" s="287" t="inlineStr">
        <is>
          <t>0</t>
        </is>
      </c>
      <c r="BB191" s="286" t="inlineStr">
        <is>
          <t>0</t>
        </is>
      </c>
      <c r="BC191" s="286" t="inlineStr">
        <is>
          <t>0</t>
        </is>
      </c>
      <c r="BD191" s="286" t="inlineStr">
        <is>
          <t>0</t>
        </is>
      </c>
      <c r="BE191" s="286" t="inlineStr">
        <is>
          <t>0</t>
        </is>
      </c>
      <c r="BF191" s="286" t="inlineStr">
        <is>
          <t>0</t>
        </is>
      </c>
      <c r="BG191" s="286" t="inlineStr">
        <is>
          <t>0</t>
        </is>
      </c>
      <c r="BH191" s="297" t="inlineStr">
        <is>
          <t>0</t>
        </is>
      </c>
      <c r="BI191" s="297" t="inlineStr">
        <is>
          <t>0</t>
        </is>
      </c>
      <c r="BJ191" s="297" t="inlineStr">
        <is>
          <t>0</t>
        </is>
      </c>
      <c r="BK191" s="297" t="inlineStr">
        <is>
          <t>0</t>
        </is>
      </c>
      <c r="BL191" s="297" t="inlineStr">
        <is>
          <t>0</t>
        </is>
      </c>
      <c r="BM191" s="297" t="inlineStr">
        <is>
          <t>0</t>
        </is>
      </c>
      <c r="BN191" s="297" t="inlineStr">
        <is>
          <t>0</t>
        </is>
      </c>
      <c r="BO191" s="285" t="inlineStr">
        <is>
          <t>0</t>
        </is>
      </c>
      <c r="BP191" s="297" t="inlineStr">
        <is>
          <t>0</t>
        </is>
      </c>
      <c r="BQ191" s="297" t="inlineStr">
        <is>
          <t>0</t>
        </is>
      </c>
      <c r="BR191" s="297" t="inlineStr">
        <is>
          <t>0</t>
        </is>
      </c>
      <c r="BS191" s="297" t="inlineStr">
        <is>
          <t>0</t>
        </is>
      </c>
      <c r="BT191" s="297" t="inlineStr">
        <is>
          <t>0</t>
        </is>
      </c>
      <c r="BU191" s="297" t="inlineStr">
        <is>
          <t>0</t>
        </is>
      </c>
      <c r="BV191" s="297" t="inlineStr">
        <is>
          <t>0</t>
        </is>
      </c>
      <c r="BW191" s="288" t="inlineStr">
        <is>
          <t>0</t>
        </is>
      </c>
      <c r="BX191" s="276">
        <f>SUM(IF(COUNTIF(#REF!, "*1.*"), 2, 0), IF(COUNTIF(#REF!, "*2.*"), 2, 0), IF(COUNTIF(#REF!, "*3.*"), 2, 0), IF(COUNTIF(#REF!, "*4.*"), 2, 0), IF(COUNTIF(#REF!, "*5.*"), 2, 0), IF(COUNTIF(#REF!, "*6.*"), 2, 0))</f>
        <v/>
      </c>
      <c r="BY191" s="277">
        <f t="array" ref="BY191">SUM(VALUE(AT191),VALUE(AU191),VALUE(AV191),VALUE(AW191),VALUE(AX191),VALUE(AY191),VALUE(AZ191),VALUE(BB191),VALUE(BC191),VALUE(BD191),VALUE(BE191),VALUE(BF191),VALUE(BG191),VALUE(BH191),VALUE(BI191),VALUE(BJ191),VALUE(BK191),VALUE(BL191),VALUE(BM191),VALUE(BN191),VALUE(BO191),VALUE(BP191),VALUE(BQ191),VALUE(BR191),VALUE(BS191),VALUE(BT191),VALUE(BU191),VALUE(BV191),VALUE(BW191))</f>
        <v/>
      </c>
      <c r="BZ191" s="307" t="n"/>
      <c r="CA191" s="307" t="n"/>
      <c r="CB191" s="307" t="n"/>
      <c r="CC191" s="307" t="n"/>
      <c r="CD191" s="307" t="n"/>
      <c r="CE191" s="307" t="n"/>
      <c r="CF191" s="307" t="n"/>
      <c r="CG191" s="307" t="n"/>
      <c r="CH191" s="307" t="n"/>
      <c r="CI191" s="307" t="n"/>
      <c r="CJ191" s="307" t="n"/>
      <c r="CK191" s="307" t="n"/>
      <c r="CL191" s="307" t="n"/>
      <c r="CM191" s="307" t="n"/>
      <c r="CN191" s="307" t="n"/>
      <c r="CO191" s="307" t="n"/>
      <c r="CP191" s="307" t="n"/>
      <c r="CQ191" s="307" t="n"/>
      <c r="CR191" s="279" t="inlineStr">
        <is>
          <t>0</t>
        </is>
      </c>
      <c r="CS191" s="280">
        <f>AVERAGE(Value(BY191),value(CR191))</f>
        <v/>
      </c>
      <c r="CT191" s="421">
        <f>(IF(OR(MediaScorecard!BH192="x", MediaScorecard!BI192="x",MediaScorecard!BJ192="x",MediaScorecard!BK192="x",MediaScorecard!BL192="x"),1, 2))</f>
        <v/>
      </c>
      <c r="CU191" s="308" t="n"/>
      <c r="CV191" s="308" t="n"/>
      <c r="CW191" s="308" t="n"/>
      <c r="CX191" s="309" t="n"/>
      <c r="CY191" s="308" t="n"/>
      <c r="CZ191" s="308" t="n"/>
      <c r="DA191" s="308" t="n"/>
    </row>
    <row r="192" ht="21" customHeight="1" s="590">
      <c r="A192" s="421" t="n"/>
      <c r="B192" s="270" t="n"/>
      <c r="C192" s="266" t="n"/>
      <c r="D192" s="267" t="inlineStr"/>
      <c r="E192" s="267" t="inlineStr"/>
      <c r="F192" s="268" t="inlineStr"/>
      <c r="G192" s="421" t="n"/>
      <c r="H192" s="269" t="n"/>
      <c r="I192" s="421" t="n"/>
      <c r="J192" s="421" t="n"/>
      <c r="K192" s="421" t="n"/>
      <c r="L192" s="421" t="n"/>
      <c r="M192" s="421" t="n"/>
      <c r="N192" s="421" t="n"/>
      <c r="O192" s="421" t="n"/>
      <c r="P192" s="421" t="n"/>
      <c r="Q192" s="421" t="n"/>
      <c r="R192" s="270" t="n"/>
      <c r="S192" s="421" t="n"/>
      <c r="T192" s="421" t="n"/>
      <c r="U192" s="421" t="n"/>
      <c r="V192" s="421" t="n"/>
      <c r="W192" s="421" t="n"/>
      <c r="X192" s="421" t="n"/>
      <c r="Y192" s="421" t="n"/>
      <c r="Z192" s="421" t="n"/>
      <c r="AA192" s="421" t="n"/>
      <c r="AB192" s="421" t="n"/>
      <c r="AC192" s="421" t="n"/>
      <c r="AD192" s="421" t="n"/>
      <c r="AE192" s="421" t="n"/>
      <c r="AF192" s="421" t="n"/>
      <c r="AG192" s="421" t="n"/>
      <c r="AH192" s="421" t="n"/>
      <c r="AI192" s="421" t="n"/>
      <c r="AJ192" s="297" t="n"/>
      <c r="AK192" s="297" t="n"/>
      <c r="AL192" s="284" t="n"/>
      <c r="AM192" s="297" t="n"/>
      <c r="AN192" s="285" t="n"/>
      <c r="AO192" s="297" t="n"/>
      <c r="AP192" s="297" t="n"/>
      <c r="AQ192" s="297" t="n"/>
      <c r="AR192" s="297" t="n"/>
      <c r="AS192" s="297" t="n"/>
      <c r="AT192" s="285" t="inlineStr">
        <is>
          <t>0</t>
        </is>
      </c>
      <c r="AU192" s="297" t="inlineStr">
        <is>
          <t>0</t>
        </is>
      </c>
      <c r="AV192" s="297" t="inlineStr">
        <is>
          <t>0</t>
        </is>
      </c>
      <c r="AW192" s="297" t="inlineStr">
        <is>
          <t>0</t>
        </is>
      </c>
      <c r="AX192" s="297" t="inlineStr">
        <is>
          <t>0</t>
        </is>
      </c>
      <c r="AY192" s="286" t="inlineStr">
        <is>
          <t>0</t>
        </is>
      </c>
      <c r="AZ192" s="286" t="inlineStr">
        <is>
          <t>0</t>
        </is>
      </c>
      <c r="BA192" s="287" t="inlineStr">
        <is>
          <t>0</t>
        </is>
      </c>
      <c r="BB192" s="286" t="inlineStr">
        <is>
          <t>0</t>
        </is>
      </c>
      <c r="BC192" s="286" t="inlineStr">
        <is>
          <t>0</t>
        </is>
      </c>
      <c r="BD192" s="286" t="inlineStr">
        <is>
          <t>0</t>
        </is>
      </c>
      <c r="BE192" s="286" t="inlineStr">
        <is>
          <t>0</t>
        </is>
      </c>
      <c r="BF192" s="286" t="inlineStr">
        <is>
          <t>0</t>
        </is>
      </c>
      <c r="BG192" s="286" t="inlineStr">
        <is>
          <t>0</t>
        </is>
      </c>
      <c r="BH192" s="297" t="inlineStr">
        <is>
          <t>0</t>
        </is>
      </c>
      <c r="BI192" s="297" t="inlineStr">
        <is>
          <t>0</t>
        </is>
      </c>
      <c r="BJ192" s="297" t="inlineStr">
        <is>
          <t>0</t>
        </is>
      </c>
      <c r="BK192" s="297" t="inlineStr">
        <is>
          <t>0</t>
        </is>
      </c>
      <c r="BL192" s="297" t="inlineStr">
        <is>
          <t>0</t>
        </is>
      </c>
      <c r="BM192" s="297" t="inlineStr">
        <is>
          <t>0</t>
        </is>
      </c>
      <c r="BN192" s="297" t="inlineStr">
        <is>
          <t>0</t>
        </is>
      </c>
      <c r="BO192" s="285" t="inlineStr">
        <is>
          <t>0</t>
        </is>
      </c>
      <c r="BP192" s="297" t="inlineStr">
        <is>
          <t>0</t>
        </is>
      </c>
      <c r="BQ192" s="297" t="inlineStr">
        <is>
          <t>0</t>
        </is>
      </c>
      <c r="BR192" s="297" t="inlineStr">
        <is>
          <t>0</t>
        </is>
      </c>
      <c r="BS192" s="297" t="inlineStr">
        <is>
          <t>0</t>
        </is>
      </c>
      <c r="BT192" s="297" t="inlineStr">
        <is>
          <t>0</t>
        </is>
      </c>
      <c r="BU192" s="297" t="inlineStr">
        <is>
          <t>0</t>
        </is>
      </c>
      <c r="BV192" s="297" t="inlineStr">
        <is>
          <t>0</t>
        </is>
      </c>
      <c r="BW192" s="288" t="inlineStr">
        <is>
          <t>0</t>
        </is>
      </c>
      <c r="BX192" s="276">
        <f>SUM(IF(COUNTIF(#REF!, "*1.*"), 2, 0), IF(COUNTIF(#REF!, "*2.*"), 2, 0), IF(COUNTIF(#REF!, "*3.*"), 2, 0), IF(COUNTIF(#REF!, "*4.*"), 2, 0), IF(COUNTIF(#REF!, "*5.*"), 2, 0), IF(COUNTIF(#REF!, "*6.*"), 2, 0))</f>
        <v/>
      </c>
      <c r="BY192" s="277">
        <f t="array" ref="BY192">SUM(VALUE(AT192),VALUE(AU192),VALUE(AV192),VALUE(AW192),VALUE(AX192),VALUE(AY192),VALUE(AZ192),VALUE(BB192),VALUE(BC192),VALUE(BD192),VALUE(BE192),VALUE(BF192),VALUE(BG192),VALUE(BH192),VALUE(BI192),VALUE(BJ192),VALUE(BK192),VALUE(BL192),VALUE(BM192),VALUE(BN192),VALUE(BO192),VALUE(BP192),VALUE(BQ192),VALUE(BR192),VALUE(BS192),VALUE(BT192),VALUE(BU192),VALUE(BV192),VALUE(BW192))</f>
        <v/>
      </c>
      <c r="BZ192" s="307" t="n"/>
      <c r="CA192" s="307" t="n"/>
      <c r="CB192" s="307" t="n"/>
      <c r="CC192" s="307" t="n"/>
      <c r="CD192" s="307" t="n"/>
      <c r="CE192" s="307" t="n"/>
      <c r="CF192" s="307" t="n"/>
      <c r="CG192" s="307" t="n"/>
      <c r="CH192" s="307" t="n"/>
      <c r="CI192" s="307" t="n"/>
      <c r="CJ192" s="307" t="n"/>
      <c r="CK192" s="307" t="n"/>
      <c r="CL192" s="307" t="n"/>
      <c r="CM192" s="307" t="n"/>
      <c r="CN192" s="307" t="n"/>
      <c r="CO192" s="307" t="n"/>
      <c r="CP192" s="307" t="n"/>
      <c r="CQ192" s="307" t="n"/>
      <c r="CR192" s="279" t="inlineStr">
        <is>
          <t>0</t>
        </is>
      </c>
      <c r="CS192" s="280">
        <f>AVERAGE(Value(BY192),value(CR192))</f>
        <v/>
      </c>
      <c r="CT192" s="421">
        <f>(IF(OR(MediaScorecard!BH193="x", MediaScorecard!BI193="x",MediaScorecard!BJ193="x",MediaScorecard!BK193="x",MediaScorecard!BL193="x"),1, 2))</f>
        <v/>
      </c>
      <c r="CU192" s="308" t="n"/>
      <c r="CV192" s="308" t="n"/>
      <c r="CW192" s="308" t="n"/>
      <c r="CX192" s="309" t="n"/>
      <c r="CY192" s="308" t="n"/>
      <c r="CZ192" s="308" t="n"/>
      <c r="DA192" s="308" t="n"/>
    </row>
    <row r="193" ht="21" customHeight="1" s="590">
      <c r="A193" s="421" t="n"/>
      <c r="B193" s="270" t="n"/>
      <c r="C193" s="266" t="n"/>
      <c r="D193" s="267" t="inlineStr"/>
      <c r="E193" s="267" t="inlineStr"/>
      <c r="F193" s="268" t="inlineStr"/>
      <c r="G193" s="421" t="n"/>
      <c r="H193" s="269" t="n"/>
      <c r="I193" s="421" t="n"/>
      <c r="J193" s="421" t="n"/>
      <c r="K193" s="421" t="n"/>
      <c r="L193" s="421" t="n"/>
      <c r="M193" s="421" t="n"/>
      <c r="N193" s="421" t="n"/>
      <c r="O193" s="421" t="n"/>
      <c r="P193" s="421" t="n"/>
      <c r="Q193" s="421" t="n"/>
      <c r="R193" s="270" t="n"/>
      <c r="S193" s="421" t="n"/>
      <c r="T193" s="421" t="n"/>
      <c r="U193" s="421" t="n"/>
      <c r="V193" s="421" t="n"/>
      <c r="W193" s="421" t="n"/>
      <c r="X193" s="421" t="n"/>
      <c r="Y193" s="421" t="n"/>
      <c r="Z193" s="421" t="n"/>
      <c r="AA193" s="421" t="n"/>
      <c r="AB193" s="421" t="n"/>
      <c r="AC193" s="421" t="n"/>
      <c r="AD193" s="421" t="n"/>
      <c r="AE193" s="421" t="n"/>
      <c r="AF193" s="421" t="n"/>
      <c r="AG193" s="421" t="n"/>
      <c r="AH193" s="421" t="n"/>
      <c r="AI193" s="421" t="n"/>
      <c r="AJ193" s="297" t="n"/>
      <c r="AK193" s="297" t="n"/>
      <c r="AL193" s="284" t="n"/>
      <c r="AM193" s="297" t="n"/>
      <c r="AN193" s="285" t="n"/>
      <c r="AO193" s="297" t="n"/>
      <c r="AP193" s="297" t="n"/>
      <c r="AQ193" s="297" t="n"/>
      <c r="AR193" s="297" t="n"/>
      <c r="AS193" s="297" t="n"/>
      <c r="AT193" s="285" t="inlineStr">
        <is>
          <t>0</t>
        </is>
      </c>
      <c r="AU193" s="297" t="inlineStr">
        <is>
          <t>0</t>
        </is>
      </c>
      <c r="AV193" s="297" t="inlineStr">
        <is>
          <t>0</t>
        </is>
      </c>
      <c r="AW193" s="297" t="inlineStr">
        <is>
          <t>0</t>
        </is>
      </c>
      <c r="AX193" s="297" t="inlineStr">
        <is>
          <t>0</t>
        </is>
      </c>
      <c r="AY193" s="286" t="inlineStr">
        <is>
          <t>0</t>
        </is>
      </c>
      <c r="AZ193" s="286" t="inlineStr">
        <is>
          <t>0</t>
        </is>
      </c>
      <c r="BA193" s="287" t="inlineStr">
        <is>
          <t>0</t>
        </is>
      </c>
      <c r="BB193" s="286" t="inlineStr">
        <is>
          <t>0</t>
        </is>
      </c>
      <c r="BC193" s="286" t="inlineStr">
        <is>
          <t>0</t>
        </is>
      </c>
      <c r="BD193" s="286" t="inlineStr">
        <is>
          <t>0</t>
        </is>
      </c>
      <c r="BE193" s="286" t="inlineStr">
        <is>
          <t>0</t>
        </is>
      </c>
      <c r="BF193" s="286" t="inlineStr">
        <is>
          <t>0</t>
        </is>
      </c>
      <c r="BG193" s="286" t="inlineStr">
        <is>
          <t>0</t>
        </is>
      </c>
      <c r="BH193" s="297" t="inlineStr">
        <is>
          <t>0</t>
        </is>
      </c>
      <c r="BI193" s="297" t="inlineStr">
        <is>
          <t>0</t>
        </is>
      </c>
      <c r="BJ193" s="297" t="inlineStr">
        <is>
          <t>0</t>
        </is>
      </c>
      <c r="BK193" s="297" t="inlineStr">
        <is>
          <t>0</t>
        </is>
      </c>
      <c r="BL193" s="297" t="inlineStr">
        <is>
          <t>0</t>
        </is>
      </c>
      <c r="BM193" s="297" t="inlineStr">
        <is>
          <t>0</t>
        </is>
      </c>
      <c r="BN193" s="297" t="inlineStr">
        <is>
          <t>0</t>
        </is>
      </c>
      <c r="BO193" s="285" t="inlineStr">
        <is>
          <t>0</t>
        </is>
      </c>
      <c r="BP193" s="297" t="inlineStr">
        <is>
          <t>0</t>
        </is>
      </c>
      <c r="BQ193" s="297" t="inlineStr">
        <is>
          <t>0</t>
        </is>
      </c>
      <c r="BR193" s="297" t="inlineStr">
        <is>
          <t>0</t>
        </is>
      </c>
      <c r="BS193" s="297" t="inlineStr">
        <is>
          <t>0</t>
        </is>
      </c>
      <c r="BT193" s="297" t="inlineStr">
        <is>
          <t>0</t>
        </is>
      </c>
      <c r="BU193" s="297" t="inlineStr">
        <is>
          <t>0</t>
        </is>
      </c>
      <c r="BV193" s="297" t="inlineStr">
        <is>
          <t>0</t>
        </is>
      </c>
      <c r="BW193" s="288" t="inlineStr">
        <is>
          <t>0</t>
        </is>
      </c>
      <c r="BX193" s="276">
        <f>SUM(IF(COUNTIF(#REF!, "*1.*"), 2, 0), IF(COUNTIF(#REF!, "*2.*"), 2, 0), IF(COUNTIF(#REF!, "*3.*"), 2, 0), IF(COUNTIF(#REF!, "*4.*"), 2, 0), IF(COUNTIF(#REF!, "*5.*"), 2, 0), IF(COUNTIF(#REF!, "*6.*"), 2, 0))</f>
        <v/>
      </c>
      <c r="BY193" s="277">
        <f t="array" ref="BY193">SUM(VALUE(AT193),VALUE(AU193),VALUE(AV193),VALUE(AW193),VALUE(AX193),VALUE(AY193),VALUE(AZ193),VALUE(BB193),VALUE(BC193),VALUE(BD193),VALUE(BE193),VALUE(BF193),VALUE(BG193),VALUE(BH193),VALUE(BI193),VALUE(BJ193),VALUE(BK193),VALUE(BL193),VALUE(BM193),VALUE(BN193),VALUE(BO193),VALUE(BP193),VALUE(BQ193),VALUE(BR193),VALUE(BS193),VALUE(BT193),VALUE(BU193),VALUE(BV193),VALUE(BW193))</f>
        <v/>
      </c>
      <c r="BZ193" s="307" t="n"/>
      <c r="CA193" s="307" t="n"/>
      <c r="CB193" s="307" t="n"/>
      <c r="CC193" s="307" t="n"/>
      <c r="CD193" s="307" t="n"/>
      <c r="CE193" s="307" t="n"/>
      <c r="CF193" s="307" t="n"/>
      <c r="CG193" s="307" t="n"/>
      <c r="CH193" s="307" t="n"/>
      <c r="CI193" s="307" t="n"/>
      <c r="CJ193" s="307" t="n"/>
      <c r="CK193" s="307" t="n"/>
      <c r="CL193" s="307" t="n"/>
      <c r="CM193" s="307" t="n"/>
      <c r="CN193" s="307" t="n"/>
      <c r="CO193" s="307" t="n"/>
      <c r="CP193" s="307" t="n"/>
      <c r="CQ193" s="307" t="n"/>
      <c r="CR193" s="279" t="inlineStr">
        <is>
          <t>0</t>
        </is>
      </c>
      <c r="CS193" s="280">
        <f>AVERAGE(Value(BY193),value(CR193))</f>
        <v/>
      </c>
      <c r="CT193" s="421">
        <f>(IF(OR(MediaScorecard!BH194="x", MediaScorecard!BI194="x",MediaScorecard!BJ194="x",MediaScorecard!BK194="x",MediaScorecard!BL194="x"),1, 2))</f>
        <v/>
      </c>
      <c r="CU193" s="308" t="n"/>
      <c r="CV193" s="308" t="n"/>
      <c r="CW193" s="308" t="n"/>
      <c r="CX193" s="309" t="n"/>
      <c r="CY193" s="308" t="n"/>
      <c r="CZ193" s="308" t="n"/>
      <c r="DA193" s="308" t="n"/>
    </row>
    <row r="194" ht="21" customHeight="1" s="590">
      <c r="A194" s="421" t="n"/>
      <c r="B194" s="270" t="n"/>
      <c r="C194" s="266" t="n"/>
      <c r="D194" s="267" t="inlineStr"/>
      <c r="E194" s="267" t="inlineStr"/>
      <c r="F194" s="268" t="inlineStr"/>
      <c r="G194" s="421" t="n"/>
      <c r="H194" s="269" t="n"/>
      <c r="I194" s="421" t="n"/>
      <c r="J194" s="421" t="n"/>
      <c r="K194" s="421" t="n"/>
      <c r="L194" s="421" t="n"/>
      <c r="M194" s="421" t="n"/>
      <c r="N194" s="421" t="n"/>
      <c r="O194" s="421" t="n"/>
      <c r="P194" s="421" t="n"/>
      <c r="Q194" s="421" t="n"/>
      <c r="R194" s="270" t="n"/>
      <c r="S194" s="421" t="n"/>
      <c r="T194" s="421" t="n"/>
      <c r="U194" s="421" t="n"/>
      <c r="V194" s="421" t="n"/>
      <c r="W194" s="421" t="n"/>
      <c r="X194" s="421" t="n"/>
      <c r="Y194" s="421" t="n"/>
      <c r="Z194" s="421" t="n"/>
      <c r="AA194" s="421" t="n"/>
      <c r="AB194" s="421" t="n"/>
      <c r="AC194" s="421" t="n"/>
      <c r="AD194" s="421" t="n"/>
      <c r="AE194" s="421" t="n"/>
      <c r="AF194" s="421" t="n"/>
      <c r="AG194" s="421" t="n"/>
      <c r="AH194" s="421" t="n"/>
      <c r="AI194" s="421" t="n"/>
      <c r="AJ194" s="297" t="n"/>
      <c r="AK194" s="297" t="n"/>
      <c r="AL194" s="284" t="n"/>
      <c r="AM194" s="297" t="n"/>
      <c r="AN194" s="285" t="n"/>
      <c r="AO194" s="297" t="n"/>
      <c r="AP194" s="297" t="n"/>
      <c r="AQ194" s="297" t="n"/>
      <c r="AR194" s="297" t="n"/>
      <c r="AS194" s="297" t="n"/>
      <c r="AT194" s="285" t="inlineStr">
        <is>
          <t>0</t>
        </is>
      </c>
      <c r="AU194" s="297" t="inlineStr">
        <is>
          <t>0</t>
        </is>
      </c>
      <c r="AV194" s="297" t="inlineStr">
        <is>
          <t>0</t>
        </is>
      </c>
      <c r="AW194" s="297" t="inlineStr">
        <is>
          <t>0</t>
        </is>
      </c>
      <c r="AX194" s="297" t="inlineStr">
        <is>
          <t>0</t>
        </is>
      </c>
      <c r="AY194" s="286" t="inlineStr">
        <is>
          <t>0</t>
        </is>
      </c>
      <c r="AZ194" s="286" t="inlineStr">
        <is>
          <t>0</t>
        </is>
      </c>
      <c r="BA194" s="287" t="inlineStr">
        <is>
          <t>0</t>
        </is>
      </c>
      <c r="BB194" s="286" t="inlineStr">
        <is>
          <t>0</t>
        </is>
      </c>
      <c r="BC194" s="286" t="inlineStr">
        <is>
          <t>0</t>
        </is>
      </c>
      <c r="BD194" s="286" t="inlineStr">
        <is>
          <t>0</t>
        </is>
      </c>
      <c r="BE194" s="286" t="inlineStr">
        <is>
          <t>0</t>
        </is>
      </c>
      <c r="BF194" s="286" t="inlineStr">
        <is>
          <t>0</t>
        </is>
      </c>
      <c r="BG194" s="286" t="inlineStr">
        <is>
          <t>0</t>
        </is>
      </c>
      <c r="BH194" s="297" t="inlineStr">
        <is>
          <t>0</t>
        </is>
      </c>
      <c r="BI194" s="297" t="inlineStr">
        <is>
          <t>0</t>
        </is>
      </c>
      <c r="BJ194" s="297" t="inlineStr">
        <is>
          <t>0</t>
        </is>
      </c>
      <c r="BK194" s="297" t="inlineStr">
        <is>
          <t>0</t>
        </is>
      </c>
      <c r="BL194" s="297" t="inlineStr">
        <is>
          <t>0</t>
        </is>
      </c>
      <c r="BM194" s="297" t="inlineStr">
        <is>
          <t>0</t>
        </is>
      </c>
      <c r="BN194" s="297" t="inlineStr">
        <is>
          <t>0</t>
        </is>
      </c>
      <c r="BO194" s="285" t="inlineStr">
        <is>
          <t>0</t>
        </is>
      </c>
      <c r="BP194" s="297" t="inlineStr">
        <is>
          <t>0</t>
        </is>
      </c>
      <c r="BQ194" s="297" t="inlineStr">
        <is>
          <t>0</t>
        </is>
      </c>
      <c r="BR194" s="297" t="inlineStr">
        <is>
          <t>0</t>
        </is>
      </c>
      <c r="BS194" s="297" t="inlineStr">
        <is>
          <t>0</t>
        </is>
      </c>
      <c r="BT194" s="297" t="inlineStr">
        <is>
          <t>0</t>
        </is>
      </c>
      <c r="BU194" s="297" t="inlineStr">
        <is>
          <t>0</t>
        </is>
      </c>
      <c r="BV194" s="297" t="inlineStr">
        <is>
          <t>0</t>
        </is>
      </c>
      <c r="BW194" s="288" t="inlineStr">
        <is>
          <t>0</t>
        </is>
      </c>
      <c r="BX194" s="276">
        <f>SUM(IF(COUNTIF(#REF!, "*1.*"), 2, 0), IF(COUNTIF(#REF!, "*2.*"), 2, 0), IF(COUNTIF(#REF!, "*3.*"), 2, 0), IF(COUNTIF(#REF!, "*4.*"), 2, 0), IF(COUNTIF(#REF!, "*5.*"), 2, 0), IF(COUNTIF(#REF!, "*6.*"), 2, 0))</f>
        <v/>
      </c>
      <c r="BY194" s="277">
        <f t="array" ref="BY194">SUM(VALUE(AT194),VALUE(AU194),VALUE(AV194),VALUE(AW194),VALUE(AX194),VALUE(AY194),VALUE(AZ194),VALUE(BB194),VALUE(BC194),VALUE(BD194),VALUE(BE194),VALUE(BF194),VALUE(BG194),VALUE(BH194),VALUE(BI194),VALUE(BJ194),VALUE(BK194),VALUE(BL194),VALUE(BM194),VALUE(BN194),VALUE(BO194),VALUE(BP194),VALUE(BQ194),VALUE(BR194),VALUE(BS194),VALUE(BT194),VALUE(BU194),VALUE(BV194),VALUE(BW194))</f>
        <v/>
      </c>
      <c r="BZ194" s="307" t="n"/>
      <c r="CA194" s="307" t="n"/>
      <c r="CB194" s="307" t="n"/>
      <c r="CC194" s="307" t="n"/>
      <c r="CD194" s="307" t="n"/>
      <c r="CE194" s="307" t="n"/>
      <c r="CF194" s="307" t="n"/>
      <c r="CG194" s="307" t="n"/>
      <c r="CH194" s="307" t="n"/>
      <c r="CI194" s="307" t="n"/>
      <c r="CJ194" s="307" t="n"/>
      <c r="CK194" s="307" t="n"/>
      <c r="CL194" s="307" t="n"/>
      <c r="CM194" s="307" t="n"/>
      <c r="CN194" s="307" t="n"/>
      <c r="CO194" s="307" t="n"/>
      <c r="CP194" s="307" t="n"/>
      <c r="CQ194" s="307" t="n"/>
      <c r="CR194" s="279" t="inlineStr">
        <is>
          <t>0</t>
        </is>
      </c>
      <c r="CS194" s="280">
        <f>AVERAGE(Value(BY194),value(CR194))</f>
        <v/>
      </c>
      <c r="CT194" s="421">
        <f>(IF(OR(MediaScorecard!BH195="x", MediaScorecard!BI195="x",MediaScorecard!BJ195="x",MediaScorecard!BK195="x",MediaScorecard!BL195="x"),1, 2))</f>
        <v/>
      </c>
      <c r="CU194" s="308" t="n"/>
      <c r="CV194" s="308" t="n"/>
      <c r="CW194" s="308" t="n"/>
      <c r="CX194" s="309" t="n"/>
      <c r="CY194" s="308" t="n"/>
      <c r="CZ194" s="308" t="n"/>
      <c r="DA194" s="308" t="n"/>
    </row>
    <row r="195" ht="21" customHeight="1" s="590">
      <c r="A195" s="421" t="n"/>
      <c r="B195" s="270" t="n"/>
      <c r="C195" s="266" t="n"/>
      <c r="D195" s="267" t="inlineStr"/>
      <c r="E195" s="267" t="inlineStr"/>
      <c r="F195" s="268" t="inlineStr"/>
      <c r="G195" s="421" t="n"/>
      <c r="H195" s="269" t="n"/>
      <c r="I195" s="421" t="n"/>
      <c r="J195" s="421" t="n"/>
      <c r="K195" s="421" t="n"/>
      <c r="L195" s="421" t="n"/>
      <c r="M195" s="421" t="n"/>
      <c r="N195" s="421" t="n"/>
      <c r="O195" s="421" t="n"/>
      <c r="P195" s="421" t="n"/>
      <c r="Q195" s="421" t="n"/>
      <c r="R195" s="270" t="n"/>
      <c r="S195" s="421" t="n"/>
      <c r="T195" s="421" t="n"/>
      <c r="U195" s="421" t="n"/>
      <c r="V195" s="421" t="n"/>
      <c r="W195" s="421" t="n"/>
      <c r="X195" s="421" t="n"/>
      <c r="Y195" s="421" t="n"/>
      <c r="Z195" s="421" t="n"/>
      <c r="AA195" s="421" t="n"/>
      <c r="AB195" s="421" t="n"/>
      <c r="AC195" s="421" t="n"/>
      <c r="AD195" s="421" t="n"/>
      <c r="AE195" s="421" t="n"/>
      <c r="AF195" s="421" t="n"/>
      <c r="AG195" s="421" t="n"/>
      <c r="AH195" s="421" t="n"/>
      <c r="AI195" s="421" t="n"/>
      <c r="AJ195" s="297" t="n"/>
      <c r="AK195" s="297" t="n"/>
      <c r="AL195" s="284" t="n"/>
      <c r="AM195" s="297" t="n"/>
      <c r="AN195" s="285" t="n"/>
      <c r="AO195" s="297" t="n"/>
      <c r="AP195" s="297" t="n"/>
      <c r="AQ195" s="297" t="n"/>
      <c r="AR195" s="297" t="n"/>
      <c r="AS195" s="297" t="n"/>
      <c r="AT195" s="285" t="inlineStr">
        <is>
          <t>0</t>
        </is>
      </c>
      <c r="AU195" s="297" t="inlineStr">
        <is>
          <t>0</t>
        </is>
      </c>
      <c r="AV195" s="297" t="inlineStr">
        <is>
          <t>0</t>
        </is>
      </c>
      <c r="AW195" s="297" t="inlineStr">
        <is>
          <t>0</t>
        </is>
      </c>
      <c r="AX195" s="297" t="inlineStr">
        <is>
          <t>0</t>
        </is>
      </c>
      <c r="AY195" s="286" t="inlineStr">
        <is>
          <t>0</t>
        </is>
      </c>
      <c r="AZ195" s="286" t="inlineStr">
        <is>
          <t>0</t>
        </is>
      </c>
      <c r="BA195" s="287" t="inlineStr">
        <is>
          <t>0</t>
        </is>
      </c>
      <c r="BB195" s="286" t="inlineStr">
        <is>
          <t>0</t>
        </is>
      </c>
      <c r="BC195" s="286" t="inlineStr">
        <is>
          <t>0</t>
        </is>
      </c>
      <c r="BD195" s="286" t="inlineStr">
        <is>
          <t>0</t>
        </is>
      </c>
      <c r="BE195" s="286" t="inlineStr">
        <is>
          <t>0</t>
        </is>
      </c>
      <c r="BF195" s="286" t="inlineStr">
        <is>
          <t>0</t>
        </is>
      </c>
      <c r="BG195" s="286" t="inlineStr">
        <is>
          <t>0</t>
        </is>
      </c>
      <c r="BH195" s="297" t="inlineStr">
        <is>
          <t>0</t>
        </is>
      </c>
      <c r="BI195" s="297" t="inlineStr">
        <is>
          <t>0</t>
        </is>
      </c>
      <c r="BJ195" s="297" t="inlineStr">
        <is>
          <t>0</t>
        </is>
      </c>
      <c r="BK195" s="297" t="inlineStr">
        <is>
          <t>0</t>
        </is>
      </c>
      <c r="BL195" s="297" t="inlineStr">
        <is>
          <t>0</t>
        </is>
      </c>
      <c r="BM195" s="297" t="inlineStr">
        <is>
          <t>0</t>
        </is>
      </c>
      <c r="BN195" s="297" t="inlineStr">
        <is>
          <t>0</t>
        </is>
      </c>
      <c r="BO195" s="285" t="inlineStr">
        <is>
          <t>0</t>
        </is>
      </c>
      <c r="BP195" s="297" t="inlineStr">
        <is>
          <t>0</t>
        </is>
      </c>
      <c r="BQ195" s="297" t="inlineStr">
        <is>
          <t>0</t>
        </is>
      </c>
      <c r="BR195" s="297" t="inlineStr">
        <is>
          <t>0</t>
        </is>
      </c>
      <c r="BS195" s="297" t="inlineStr">
        <is>
          <t>0</t>
        </is>
      </c>
      <c r="BT195" s="297" t="inlineStr">
        <is>
          <t>0</t>
        </is>
      </c>
      <c r="BU195" s="297" t="inlineStr">
        <is>
          <t>0</t>
        </is>
      </c>
      <c r="BV195" s="297" t="inlineStr">
        <is>
          <t>0</t>
        </is>
      </c>
      <c r="BW195" s="288" t="inlineStr">
        <is>
          <t>0</t>
        </is>
      </c>
      <c r="BX195" s="276">
        <f>SUM(IF(COUNTIF(#REF!, "*1.*"), 2, 0), IF(COUNTIF(#REF!, "*2.*"), 2, 0), IF(COUNTIF(#REF!, "*3.*"), 2, 0), IF(COUNTIF(#REF!, "*4.*"), 2, 0), IF(COUNTIF(#REF!, "*5.*"), 2, 0), IF(COUNTIF(#REF!, "*6.*"), 2, 0))</f>
        <v/>
      </c>
      <c r="BY195" s="277">
        <f t="array" ref="BY195">SUM(VALUE(AT195),VALUE(AU195),VALUE(AV195),VALUE(AW195),VALUE(AX195),VALUE(AY195),VALUE(AZ195),VALUE(BB195),VALUE(BC195),VALUE(BD195),VALUE(BE195),VALUE(BF195),VALUE(BG195),VALUE(BH195),VALUE(BI195),VALUE(BJ195),VALUE(BK195),VALUE(BL195),VALUE(BM195),VALUE(BN195),VALUE(BO195),VALUE(BP195),VALUE(BQ195),VALUE(BR195),VALUE(BS195),VALUE(BT195),VALUE(BU195),VALUE(BV195),VALUE(BW195))</f>
        <v/>
      </c>
      <c r="BZ195" s="307" t="n"/>
      <c r="CA195" s="307" t="n"/>
      <c r="CB195" s="307" t="n"/>
      <c r="CC195" s="307" t="n"/>
      <c r="CD195" s="307" t="n"/>
      <c r="CE195" s="307" t="n"/>
      <c r="CF195" s="307" t="n"/>
      <c r="CG195" s="307" t="n"/>
      <c r="CH195" s="307" t="n"/>
      <c r="CI195" s="307" t="n"/>
      <c r="CJ195" s="307" t="n"/>
      <c r="CK195" s="307" t="n"/>
      <c r="CL195" s="307" t="n"/>
      <c r="CM195" s="307" t="n"/>
      <c r="CN195" s="307" t="n"/>
      <c r="CO195" s="307" t="n"/>
      <c r="CP195" s="307" t="n"/>
      <c r="CQ195" s="307" t="n"/>
      <c r="CR195" s="279" t="inlineStr">
        <is>
          <t>0</t>
        </is>
      </c>
      <c r="CS195" s="280">
        <f>AVERAGE(Value(BY195),value(CR195))</f>
        <v/>
      </c>
      <c r="CT195" s="421">
        <f>(IF(OR(MediaScorecard!BH196="x", MediaScorecard!BI196="x",MediaScorecard!BJ196="x",MediaScorecard!BK196="x",MediaScorecard!BL196="x"),1, 2))</f>
        <v/>
      </c>
      <c r="CU195" s="308" t="n"/>
      <c r="CV195" s="308" t="n"/>
      <c r="CW195" s="308" t="n"/>
      <c r="CX195" s="309" t="n"/>
      <c r="CY195" s="308" t="n"/>
      <c r="CZ195" s="308" t="n"/>
      <c r="DA195" s="308" t="n"/>
    </row>
    <row r="196" ht="21" customHeight="1" s="590">
      <c r="A196" s="421" t="n"/>
      <c r="B196" s="270" t="n"/>
      <c r="C196" s="266" t="n"/>
      <c r="D196" s="267" t="inlineStr"/>
      <c r="E196" s="267" t="inlineStr"/>
      <c r="F196" s="268" t="inlineStr"/>
      <c r="G196" s="421" t="n"/>
      <c r="H196" s="269" t="n"/>
      <c r="I196" s="421" t="n"/>
      <c r="J196" s="421" t="n"/>
      <c r="K196" s="421" t="n"/>
      <c r="L196" s="421" t="n"/>
      <c r="M196" s="421" t="n"/>
      <c r="N196" s="421" t="n"/>
      <c r="O196" s="421" t="n"/>
      <c r="P196" s="421" t="n"/>
      <c r="Q196" s="421" t="n"/>
      <c r="R196" s="270" t="n"/>
      <c r="S196" s="421" t="n"/>
      <c r="T196" s="421" t="n"/>
      <c r="U196" s="421" t="n"/>
      <c r="V196" s="421" t="n"/>
      <c r="W196" s="421" t="n"/>
      <c r="X196" s="421" t="n"/>
      <c r="Y196" s="421" t="n"/>
      <c r="Z196" s="421" t="n"/>
      <c r="AA196" s="421" t="n"/>
      <c r="AB196" s="421" t="n"/>
      <c r="AC196" s="421" t="n"/>
      <c r="AD196" s="421" t="n"/>
      <c r="AE196" s="421" t="n"/>
      <c r="AF196" s="421" t="n"/>
      <c r="AG196" s="421" t="n"/>
      <c r="AH196" s="421" t="n"/>
      <c r="AI196" s="421" t="n"/>
      <c r="AJ196" s="297" t="n"/>
      <c r="AK196" s="297" t="n"/>
      <c r="AL196" s="284" t="n"/>
      <c r="AM196" s="297" t="n"/>
      <c r="AN196" s="285" t="n"/>
      <c r="AO196" s="297" t="n"/>
      <c r="AP196" s="297" t="n"/>
      <c r="AQ196" s="297" t="n"/>
      <c r="AR196" s="297" t="n"/>
      <c r="AS196" s="297" t="n"/>
      <c r="AT196" s="285" t="inlineStr">
        <is>
          <t>0</t>
        </is>
      </c>
      <c r="AU196" s="297" t="inlineStr">
        <is>
          <t>0</t>
        </is>
      </c>
      <c r="AV196" s="297" t="inlineStr">
        <is>
          <t>0</t>
        </is>
      </c>
      <c r="AW196" s="297" t="inlineStr">
        <is>
          <t>0</t>
        </is>
      </c>
      <c r="AX196" s="297" t="inlineStr">
        <is>
          <t>0</t>
        </is>
      </c>
      <c r="AY196" s="286" t="inlineStr">
        <is>
          <t>0</t>
        </is>
      </c>
      <c r="AZ196" s="286" t="inlineStr">
        <is>
          <t>0</t>
        </is>
      </c>
      <c r="BA196" s="287" t="inlineStr">
        <is>
          <t>0</t>
        </is>
      </c>
      <c r="BB196" s="286" t="inlineStr">
        <is>
          <t>0</t>
        </is>
      </c>
      <c r="BC196" s="286" t="inlineStr">
        <is>
          <t>0</t>
        </is>
      </c>
      <c r="BD196" s="286" t="inlineStr">
        <is>
          <t>0</t>
        </is>
      </c>
      <c r="BE196" s="286" t="inlineStr">
        <is>
          <t>0</t>
        </is>
      </c>
      <c r="BF196" s="286" t="inlineStr">
        <is>
          <t>0</t>
        </is>
      </c>
      <c r="BG196" s="286" t="inlineStr">
        <is>
          <t>0</t>
        </is>
      </c>
      <c r="BH196" s="297" t="inlineStr">
        <is>
          <t>0</t>
        </is>
      </c>
      <c r="BI196" s="297" t="inlineStr">
        <is>
          <t>0</t>
        </is>
      </c>
      <c r="BJ196" s="297" t="inlineStr">
        <is>
          <t>0</t>
        </is>
      </c>
      <c r="BK196" s="297" t="inlineStr">
        <is>
          <t>0</t>
        </is>
      </c>
      <c r="BL196" s="297" t="inlineStr">
        <is>
          <t>0</t>
        </is>
      </c>
      <c r="BM196" s="297" t="inlineStr">
        <is>
          <t>0</t>
        </is>
      </c>
      <c r="BN196" s="297" t="inlineStr">
        <is>
          <t>0</t>
        </is>
      </c>
      <c r="BO196" s="285" t="inlineStr">
        <is>
          <t>0</t>
        </is>
      </c>
      <c r="BP196" s="297" t="inlineStr">
        <is>
          <t>0</t>
        </is>
      </c>
      <c r="BQ196" s="297" t="inlineStr">
        <is>
          <t>0</t>
        </is>
      </c>
      <c r="BR196" s="297" t="inlineStr">
        <is>
          <t>0</t>
        </is>
      </c>
      <c r="BS196" s="297" t="inlineStr">
        <is>
          <t>0</t>
        </is>
      </c>
      <c r="BT196" s="297" t="inlineStr">
        <is>
          <t>0</t>
        </is>
      </c>
      <c r="BU196" s="297" t="inlineStr">
        <is>
          <t>0</t>
        </is>
      </c>
      <c r="BV196" s="297" t="inlineStr">
        <is>
          <t>0</t>
        </is>
      </c>
      <c r="BW196" s="288" t="inlineStr">
        <is>
          <t>0</t>
        </is>
      </c>
      <c r="BX196" s="276">
        <f>SUM(IF(COUNTIF(#REF!, "*1.*"), 2, 0), IF(COUNTIF(#REF!, "*2.*"), 2, 0), IF(COUNTIF(#REF!, "*3.*"), 2, 0), IF(COUNTIF(#REF!, "*4.*"), 2, 0), IF(COUNTIF(#REF!, "*5.*"), 2, 0), IF(COUNTIF(#REF!, "*6.*"), 2, 0))</f>
        <v/>
      </c>
      <c r="BY196" s="277">
        <f t="array" ref="BY196">SUM(VALUE(AT196),VALUE(AU196),VALUE(AV196),VALUE(AW196),VALUE(AX196),VALUE(AY196),VALUE(AZ196),VALUE(BB196),VALUE(BC196),VALUE(BD196),VALUE(BE196),VALUE(BF196),VALUE(BG196),VALUE(BH196),VALUE(BI196),VALUE(BJ196),VALUE(BK196),VALUE(BL196),VALUE(BM196),VALUE(BN196),VALUE(BO196),VALUE(BP196),VALUE(BQ196),VALUE(BR196),VALUE(BS196),VALUE(BT196),VALUE(BU196),VALUE(BV196),VALUE(BW196))</f>
        <v/>
      </c>
      <c r="BZ196" s="307" t="n"/>
      <c r="CA196" s="307" t="n"/>
      <c r="CB196" s="307" t="n"/>
      <c r="CC196" s="307" t="n"/>
      <c r="CD196" s="307" t="n"/>
      <c r="CE196" s="307" t="n"/>
      <c r="CF196" s="307" t="n"/>
      <c r="CG196" s="307" t="n"/>
      <c r="CH196" s="307" t="n"/>
      <c r="CI196" s="307" t="n"/>
      <c r="CJ196" s="307" t="n"/>
      <c r="CK196" s="307" t="n"/>
      <c r="CL196" s="307" t="n"/>
      <c r="CM196" s="307" t="n"/>
      <c r="CN196" s="307" t="n"/>
      <c r="CO196" s="307" t="n"/>
      <c r="CP196" s="307" t="n"/>
      <c r="CQ196" s="307" t="n"/>
      <c r="CR196" s="279" t="inlineStr">
        <is>
          <t>0</t>
        </is>
      </c>
      <c r="CS196" s="280">
        <f>AVERAGE(Value(BY196),value(CR196))</f>
        <v/>
      </c>
      <c r="CT196" s="421">
        <f>(IF(OR(MediaScorecard!BH197="x", MediaScorecard!BI197="x",MediaScorecard!BJ197="x",MediaScorecard!BK197="x",MediaScorecard!BL197="x"),1, 2))</f>
        <v/>
      </c>
      <c r="CU196" s="308" t="n"/>
      <c r="CV196" s="308" t="n"/>
      <c r="CW196" s="308" t="n"/>
      <c r="CX196" s="309" t="n"/>
      <c r="CY196" s="308" t="n"/>
      <c r="CZ196" s="308" t="n"/>
      <c r="DA196" s="308" t="n"/>
    </row>
    <row r="197" ht="21" customHeight="1" s="590">
      <c r="A197" s="421" t="n"/>
      <c r="B197" s="270" t="n"/>
      <c r="C197" s="266" t="n"/>
      <c r="D197" s="267" t="inlineStr"/>
      <c r="E197" s="267" t="inlineStr"/>
      <c r="F197" s="268" t="inlineStr"/>
      <c r="G197" s="421" t="n"/>
      <c r="H197" s="269" t="n"/>
      <c r="I197" s="421" t="n"/>
      <c r="J197" s="421" t="n"/>
      <c r="K197" s="421" t="n"/>
      <c r="L197" s="421" t="n"/>
      <c r="M197" s="421" t="n"/>
      <c r="N197" s="421" t="n"/>
      <c r="O197" s="421" t="n"/>
      <c r="P197" s="421" t="n"/>
      <c r="Q197" s="421" t="n"/>
      <c r="R197" s="270" t="n"/>
      <c r="S197" s="421" t="n"/>
      <c r="T197" s="421" t="n"/>
      <c r="U197" s="421" t="n"/>
      <c r="V197" s="421" t="n"/>
      <c r="W197" s="421" t="n"/>
      <c r="X197" s="421" t="n"/>
      <c r="Y197" s="421" t="n"/>
      <c r="Z197" s="421" t="n"/>
      <c r="AA197" s="421" t="n"/>
      <c r="AB197" s="421" t="n"/>
      <c r="AC197" s="421" t="n"/>
      <c r="AD197" s="421" t="n"/>
      <c r="AE197" s="421" t="n"/>
      <c r="AF197" s="421" t="n"/>
      <c r="AG197" s="421" t="n"/>
      <c r="AH197" s="421" t="n"/>
      <c r="AI197" s="421" t="n"/>
      <c r="AJ197" s="297" t="n"/>
      <c r="AK197" s="297" t="n"/>
      <c r="AL197" s="284" t="n"/>
      <c r="AM197" s="297" t="n"/>
      <c r="AN197" s="285" t="n"/>
      <c r="AO197" s="297" t="n"/>
      <c r="AP197" s="297" t="n"/>
      <c r="AQ197" s="297" t="n"/>
      <c r="AR197" s="297" t="n"/>
      <c r="AS197" s="297" t="n"/>
      <c r="AT197" s="285" t="inlineStr">
        <is>
          <t>0</t>
        </is>
      </c>
      <c r="AU197" s="297" t="inlineStr">
        <is>
          <t>0</t>
        </is>
      </c>
      <c r="AV197" s="297" t="inlineStr">
        <is>
          <t>0</t>
        </is>
      </c>
      <c r="AW197" s="297" t="inlineStr">
        <is>
          <t>0</t>
        </is>
      </c>
      <c r="AX197" s="297" t="inlineStr">
        <is>
          <t>0</t>
        </is>
      </c>
      <c r="AY197" s="286" t="inlineStr">
        <is>
          <t>0</t>
        </is>
      </c>
      <c r="AZ197" s="286" t="inlineStr">
        <is>
          <t>0</t>
        </is>
      </c>
      <c r="BA197" s="287" t="inlineStr">
        <is>
          <t>0</t>
        </is>
      </c>
      <c r="BB197" s="286" t="inlineStr">
        <is>
          <t>0</t>
        </is>
      </c>
      <c r="BC197" s="286" t="inlineStr">
        <is>
          <t>0</t>
        </is>
      </c>
      <c r="BD197" s="286" t="inlineStr">
        <is>
          <t>0</t>
        </is>
      </c>
      <c r="BE197" s="286" t="inlineStr">
        <is>
          <t>0</t>
        </is>
      </c>
      <c r="BF197" s="286" t="inlineStr">
        <is>
          <t>0</t>
        </is>
      </c>
      <c r="BG197" s="286" t="inlineStr">
        <is>
          <t>0</t>
        </is>
      </c>
      <c r="BH197" s="297" t="inlineStr">
        <is>
          <t>0</t>
        </is>
      </c>
      <c r="BI197" s="297" t="inlineStr">
        <is>
          <t>0</t>
        </is>
      </c>
      <c r="BJ197" s="297" t="inlineStr">
        <is>
          <t>0</t>
        </is>
      </c>
      <c r="BK197" s="297" t="inlineStr">
        <is>
          <t>0</t>
        </is>
      </c>
      <c r="BL197" s="297" t="inlineStr">
        <is>
          <t>0</t>
        </is>
      </c>
      <c r="BM197" s="297" t="inlineStr">
        <is>
          <t>0</t>
        </is>
      </c>
      <c r="BN197" s="297" t="inlineStr">
        <is>
          <t>0</t>
        </is>
      </c>
      <c r="BO197" s="285" t="inlineStr">
        <is>
          <t>0</t>
        </is>
      </c>
      <c r="BP197" s="297" t="inlineStr">
        <is>
          <t>0</t>
        </is>
      </c>
      <c r="BQ197" s="297" t="inlineStr">
        <is>
          <t>0</t>
        </is>
      </c>
      <c r="BR197" s="297" t="inlineStr">
        <is>
          <t>0</t>
        </is>
      </c>
      <c r="BS197" s="297" t="inlineStr">
        <is>
          <t>0</t>
        </is>
      </c>
      <c r="BT197" s="297" t="inlineStr">
        <is>
          <t>0</t>
        </is>
      </c>
      <c r="BU197" s="297" t="inlineStr">
        <is>
          <t>0</t>
        </is>
      </c>
      <c r="BV197" s="297" t="inlineStr">
        <is>
          <t>0</t>
        </is>
      </c>
      <c r="BW197" s="288" t="inlineStr">
        <is>
          <t>0</t>
        </is>
      </c>
      <c r="BX197" s="276">
        <f>SUM(IF(COUNTIF(#REF!, "*1.*"), 2, 0), IF(COUNTIF(#REF!, "*2.*"), 2, 0), IF(COUNTIF(#REF!, "*3.*"), 2, 0), IF(COUNTIF(#REF!, "*4.*"), 2, 0), IF(COUNTIF(#REF!, "*5.*"), 2, 0), IF(COUNTIF(#REF!, "*6.*"), 2, 0))</f>
        <v/>
      </c>
      <c r="BY197" s="277">
        <f t="array" ref="BY197">SUM(VALUE(AT197),VALUE(AU197),VALUE(AV197),VALUE(AW197),VALUE(AX197),VALUE(AY197),VALUE(AZ197),VALUE(BB197),VALUE(BC197),VALUE(BD197),VALUE(BE197),VALUE(BF197),VALUE(BG197),VALUE(BH197),VALUE(BI197),VALUE(BJ197),VALUE(BK197),VALUE(BL197),VALUE(BM197),VALUE(BN197),VALUE(BO197),VALUE(BP197),VALUE(BQ197),VALUE(BR197),VALUE(BS197),VALUE(BT197),VALUE(BU197),VALUE(BV197),VALUE(BW197))</f>
        <v/>
      </c>
      <c r="BZ197" s="307" t="n"/>
      <c r="CA197" s="307" t="n"/>
      <c r="CB197" s="307" t="n"/>
      <c r="CC197" s="307" t="n"/>
      <c r="CD197" s="307" t="n"/>
      <c r="CE197" s="307" t="n"/>
      <c r="CF197" s="307" t="n"/>
      <c r="CG197" s="307" t="n"/>
      <c r="CH197" s="307" t="n"/>
      <c r="CI197" s="307" t="n"/>
      <c r="CJ197" s="307" t="n"/>
      <c r="CK197" s="307" t="n"/>
      <c r="CL197" s="307" t="n"/>
      <c r="CM197" s="307" t="n"/>
      <c r="CN197" s="307" t="n"/>
      <c r="CO197" s="307" t="n"/>
      <c r="CP197" s="307" t="n"/>
      <c r="CQ197" s="307" t="n"/>
      <c r="CR197" s="279" t="inlineStr">
        <is>
          <t>0</t>
        </is>
      </c>
      <c r="CS197" s="280">
        <f>AVERAGE(Value(BY197),value(CR197))</f>
        <v/>
      </c>
      <c r="CT197" s="421">
        <f>(IF(OR(MediaScorecard!BH198="x", MediaScorecard!BI198="x",MediaScorecard!BJ198="x",MediaScorecard!BK198="x",MediaScorecard!BL198="x"),1, 2))</f>
        <v/>
      </c>
      <c r="CU197" s="308" t="n"/>
      <c r="CV197" s="308" t="n"/>
      <c r="CW197" s="308" t="n"/>
      <c r="CX197" s="309" t="n"/>
      <c r="CY197" s="308" t="n"/>
      <c r="CZ197" s="308" t="n"/>
      <c r="DA197" s="308" t="n"/>
    </row>
    <row r="198" ht="21" customHeight="1" s="590">
      <c r="A198" s="421" t="n"/>
      <c r="B198" s="270" t="n"/>
      <c r="C198" s="266" t="n"/>
      <c r="D198" s="267" t="inlineStr"/>
      <c r="E198" s="267" t="inlineStr"/>
      <c r="F198" s="268" t="inlineStr"/>
      <c r="G198" s="421" t="n"/>
      <c r="H198" s="269" t="n"/>
      <c r="I198" s="421" t="n"/>
      <c r="J198" s="421" t="n"/>
      <c r="K198" s="421" t="n"/>
      <c r="L198" s="421" t="n"/>
      <c r="M198" s="421" t="n"/>
      <c r="N198" s="421" t="n"/>
      <c r="O198" s="421" t="n"/>
      <c r="P198" s="421" t="n"/>
      <c r="Q198" s="421" t="n"/>
      <c r="R198" s="270" t="n"/>
      <c r="S198" s="421" t="n"/>
      <c r="T198" s="421" t="n"/>
      <c r="U198" s="421" t="n"/>
      <c r="V198" s="421" t="n"/>
      <c r="W198" s="421" t="n"/>
      <c r="X198" s="421" t="n"/>
      <c r="Y198" s="421" t="n"/>
      <c r="Z198" s="421" t="n"/>
      <c r="AA198" s="421" t="n"/>
      <c r="AB198" s="421" t="n"/>
      <c r="AC198" s="421" t="n"/>
      <c r="AD198" s="421" t="n"/>
      <c r="AE198" s="421" t="n"/>
      <c r="AF198" s="421" t="n"/>
      <c r="AG198" s="421" t="n"/>
      <c r="AH198" s="421" t="n"/>
      <c r="AI198" s="421" t="n"/>
      <c r="AJ198" s="297" t="n"/>
      <c r="AK198" s="297" t="n"/>
      <c r="AL198" s="284" t="n"/>
      <c r="AM198" s="297" t="n"/>
      <c r="AN198" s="285" t="n"/>
      <c r="AO198" s="297" t="n"/>
      <c r="AP198" s="297" t="n"/>
      <c r="AQ198" s="297" t="n"/>
      <c r="AR198" s="297" t="n"/>
      <c r="AS198" s="297" t="n"/>
      <c r="AT198" s="285" t="inlineStr">
        <is>
          <t>0</t>
        </is>
      </c>
      <c r="AU198" s="297" t="inlineStr">
        <is>
          <t>0</t>
        </is>
      </c>
      <c r="AV198" s="297" t="inlineStr">
        <is>
          <t>0</t>
        </is>
      </c>
      <c r="AW198" s="297" t="inlineStr">
        <is>
          <t>0</t>
        </is>
      </c>
      <c r="AX198" s="297" t="inlineStr">
        <is>
          <t>0</t>
        </is>
      </c>
      <c r="AY198" s="286" t="inlineStr">
        <is>
          <t>0</t>
        </is>
      </c>
      <c r="AZ198" s="286" t="inlineStr">
        <is>
          <t>0</t>
        </is>
      </c>
      <c r="BA198" s="287" t="inlineStr">
        <is>
          <t>0</t>
        </is>
      </c>
      <c r="BB198" s="286" t="inlineStr">
        <is>
          <t>0</t>
        </is>
      </c>
      <c r="BC198" s="286" t="inlineStr">
        <is>
          <t>0</t>
        </is>
      </c>
      <c r="BD198" s="286" t="inlineStr">
        <is>
          <t>0</t>
        </is>
      </c>
      <c r="BE198" s="286" t="inlineStr">
        <is>
          <t>0</t>
        </is>
      </c>
      <c r="BF198" s="286" t="inlineStr">
        <is>
          <t>0</t>
        </is>
      </c>
      <c r="BG198" s="286" t="inlineStr">
        <is>
          <t>0</t>
        </is>
      </c>
      <c r="BH198" s="297" t="inlineStr">
        <is>
          <t>0</t>
        </is>
      </c>
      <c r="BI198" s="297" t="inlineStr">
        <is>
          <t>0</t>
        </is>
      </c>
      <c r="BJ198" s="297" t="inlineStr">
        <is>
          <t>0</t>
        </is>
      </c>
      <c r="BK198" s="297" t="inlineStr">
        <is>
          <t>0</t>
        </is>
      </c>
      <c r="BL198" s="297" t="inlineStr">
        <is>
          <t>0</t>
        </is>
      </c>
      <c r="BM198" s="297" t="inlineStr">
        <is>
          <t>0</t>
        </is>
      </c>
      <c r="BN198" s="297" t="inlineStr">
        <is>
          <t>0</t>
        </is>
      </c>
      <c r="BO198" s="285" t="inlineStr">
        <is>
          <t>0</t>
        </is>
      </c>
      <c r="BP198" s="297" t="inlineStr">
        <is>
          <t>0</t>
        </is>
      </c>
      <c r="BQ198" s="297" t="inlineStr">
        <is>
          <t>0</t>
        </is>
      </c>
      <c r="BR198" s="297" t="inlineStr">
        <is>
          <t>0</t>
        </is>
      </c>
      <c r="BS198" s="297" t="inlineStr">
        <is>
          <t>0</t>
        </is>
      </c>
      <c r="BT198" s="297" t="inlineStr">
        <is>
          <t>0</t>
        </is>
      </c>
      <c r="BU198" s="297" t="inlineStr">
        <is>
          <t>0</t>
        </is>
      </c>
      <c r="BV198" s="297" t="inlineStr">
        <is>
          <t>0</t>
        </is>
      </c>
      <c r="BW198" s="288" t="inlineStr">
        <is>
          <t>0</t>
        </is>
      </c>
      <c r="BX198" s="276">
        <f>SUM(IF(COUNTIF(#REF!, "*1.*"), 2, 0), IF(COUNTIF(#REF!, "*2.*"), 2, 0), IF(COUNTIF(#REF!, "*3.*"), 2, 0), IF(COUNTIF(#REF!, "*4.*"), 2, 0), IF(COUNTIF(#REF!, "*5.*"), 2, 0), IF(COUNTIF(#REF!, "*6.*"), 2, 0))</f>
        <v/>
      </c>
      <c r="BY198" s="277">
        <f t="array" ref="BY198">SUM(VALUE(AT198),VALUE(AU198),VALUE(AV198),VALUE(AW198),VALUE(AX198),VALUE(AY198),VALUE(AZ198),VALUE(BB198),VALUE(BC198),VALUE(BD198),VALUE(BE198),VALUE(BF198),VALUE(BG198),VALUE(BH198),VALUE(BI198),VALUE(BJ198),VALUE(BK198),VALUE(BL198),VALUE(BM198),VALUE(BN198),VALUE(BO198),VALUE(BP198),VALUE(BQ198),VALUE(BR198),VALUE(BS198),VALUE(BT198),VALUE(BU198),VALUE(BV198),VALUE(BW198))</f>
        <v/>
      </c>
      <c r="BZ198" s="307" t="n"/>
      <c r="CA198" s="307" t="n"/>
      <c r="CB198" s="307" t="n"/>
      <c r="CC198" s="307" t="n"/>
      <c r="CD198" s="307" t="n"/>
      <c r="CE198" s="307" t="n"/>
      <c r="CF198" s="307" t="n"/>
      <c r="CG198" s="307" t="n"/>
      <c r="CH198" s="307" t="n"/>
      <c r="CI198" s="307" t="n"/>
      <c r="CJ198" s="307" t="n"/>
      <c r="CK198" s="307" t="n"/>
      <c r="CL198" s="307" t="n"/>
      <c r="CM198" s="307" t="n"/>
      <c r="CN198" s="307" t="n"/>
      <c r="CO198" s="307" t="n"/>
      <c r="CP198" s="307" t="n"/>
      <c r="CQ198" s="307" t="n"/>
      <c r="CR198" s="279" t="inlineStr">
        <is>
          <t>0</t>
        </is>
      </c>
      <c r="CS198" s="280">
        <f>AVERAGE(Value(BY198),value(CR198))</f>
        <v/>
      </c>
      <c r="CT198" s="421">
        <f>(IF(OR(MediaScorecard!BH199="x", MediaScorecard!BI199="x",MediaScorecard!BJ199="x",MediaScorecard!BK199="x",MediaScorecard!BL199="x"),1, 2))</f>
        <v/>
      </c>
      <c r="CU198" s="308" t="n"/>
      <c r="CV198" s="308" t="n"/>
      <c r="CW198" s="308" t="n"/>
      <c r="CX198" s="309" t="n"/>
      <c r="CY198" s="308" t="n"/>
      <c r="CZ198" s="308" t="n"/>
      <c r="DA198" s="308" t="n"/>
    </row>
    <row r="199" ht="21" customHeight="1" s="590">
      <c r="A199" s="421" t="n"/>
      <c r="B199" s="270" t="n"/>
      <c r="C199" s="266" t="n"/>
      <c r="D199" s="267" t="inlineStr"/>
      <c r="E199" s="267" t="inlineStr"/>
      <c r="F199" s="268" t="inlineStr"/>
      <c r="G199" s="421" t="n"/>
      <c r="H199" s="269" t="n"/>
      <c r="I199" s="421" t="n"/>
      <c r="J199" s="421" t="n"/>
      <c r="K199" s="421" t="n"/>
      <c r="L199" s="421" t="n"/>
      <c r="M199" s="421" t="n"/>
      <c r="N199" s="421" t="n"/>
      <c r="O199" s="421" t="n"/>
      <c r="P199" s="421" t="n"/>
      <c r="Q199" s="421" t="n"/>
      <c r="R199" s="270" t="n"/>
      <c r="S199" s="421" t="n"/>
      <c r="T199" s="421" t="n"/>
      <c r="U199" s="421" t="n"/>
      <c r="V199" s="421" t="n"/>
      <c r="W199" s="421" t="n"/>
      <c r="X199" s="421" t="n"/>
      <c r="Y199" s="421" t="n"/>
      <c r="Z199" s="421" t="n"/>
      <c r="AA199" s="421" t="n"/>
      <c r="AB199" s="421" t="n"/>
      <c r="AC199" s="421" t="n"/>
      <c r="AD199" s="421" t="n"/>
      <c r="AE199" s="421" t="n"/>
      <c r="AF199" s="421" t="n"/>
      <c r="AG199" s="421" t="n"/>
      <c r="AH199" s="421" t="n"/>
      <c r="AI199" s="421" t="n"/>
      <c r="AJ199" s="297" t="n"/>
      <c r="AK199" s="297" t="n"/>
      <c r="AL199" s="284" t="n"/>
      <c r="AM199" s="297" t="n"/>
      <c r="AN199" s="285" t="n"/>
      <c r="AO199" s="297" t="n"/>
      <c r="AP199" s="297" t="n"/>
      <c r="AQ199" s="297" t="n"/>
      <c r="AR199" s="297" t="n"/>
      <c r="AS199" s="297" t="n"/>
      <c r="AT199" s="285" t="inlineStr">
        <is>
          <t>0</t>
        </is>
      </c>
      <c r="AU199" s="297" t="inlineStr">
        <is>
          <t>0</t>
        </is>
      </c>
      <c r="AV199" s="297" t="inlineStr">
        <is>
          <t>0</t>
        </is>
      </c>
      <c r="AW199" s="297" t="inlineStr">
        <is>
          <t>0</t>
        </is>
      </c>
      <c r="AX199" s="297" t="inlineStr">
        <is>
          <t>0</t>
        </is>
      </c>
      <c r="AY199" s="286" t="inlineStr">
        <is>
          <t>0</t>
        </is>
      </c>
      <c r="AZ199" s="286" t="inlineStr">
        <is>
          <t>0</t>
        </is>
      </c>
      <c r="BA199" s="287" t="inlineStr">
        <is>
          <t>0</t>
        </is>
      </c>
      <c r="BB199" s="286" t="inlineStr">
        <is>
          <t>0</t>
        </is>
      </c>
      <c r="BC199" s="286" t="inlineStr">
        <is>
          <t>0</t>
        </is>
      </c>
      <c r="BD199" s="286" t="inlineStr">
        <is>
          <t>0</t>
        </is>
      </c>
      <c r="BE199" s="286" t="inlineStr">
        <is>
          <t>0</t>
        </is>
      </c>
      <c r="BF199" s="286" t="inlineStr">
        <is>
          <t>0</t>
        </is>
      </c>
      <c r="BG199" s="286" t="inlineStr">
        <is>
          <t>0</t>
        </is>
      </c>
      <c r="BH199" s="297" t="inlineStr">
        <is>
          <t>0</t>
        </is>
      </c>
      <c r="BI199" s="297" t="inlineStr">
        <is>
          <t>0</t>
        </is>
      </c>
      <c r="BJ199" s="297" t="inlineStr">
        <is>
          <t>0</t>
        </is>
      </c>
      <c r="BK199" s="297" t="inlineStr">
        <is>
          <t>0</t>
        </is>
      </c>
      <c r="BL199" s="297" t="inlineStr">
        <is>
          <t>0</t>
        </is>
      </c>
      <c r="BM199" s="297" t="inlineStr">
        <is>
          <t>0</t>
        </is>
      </c>
      <c r="BN199" s="297" t="inlineStr">
        <is>
          <t>0</t>
        </is>
      </c>
      <c r="BO199" s="285" t="inlineStr">
        <is>
          <t>0</t>
        </is>
      </c>
      <c r="BP199" s="297" t="inlineStr">
        <is>
          <t>0</t>
        </is>
      </c>
      <c r="BQ199" s="297" t="inlineStr">
        <is>
          <t>0</t>
        </is>
      </c>
      <c r="BR199" s="297" t="inlineStr">
        <is>
          <t>0</t>
        </is>
      </c>
      <c r="BS199" s="297" t="inlineStr">
        <is>
          <t>0</t>
        </is>
      </c>
      <c r="BT199" s="297" t="inlineStr">
        <is>
          <t>0</t>
        </is>
      </c>
      <c r="BU199" s="297" t="inlineStr">
        <is>
          <t>0</t>
        </is>
      </c>
      <c r="BV199" s="297" t="inlineStr">
        <is>
          <t>0</t>
        </is>
      </c>
      <c r="BW199" s="288" t="inlineStr">
        <is>
          <t>0</t>
        </is>
      </c>
      <c r="BX199" s="276">
        <f>SUM(IF(COUNTIF(#REF!, "*1.*"), 2, 0), IF(COUNTIF(#REF!, "*2.*"), 2, 0), IF(COUNTIF(#REF!, "*3.*"), 2, 0), IF(COUNTIF(#REF!, "*4.*"), 2, 0), IF(COUNTIF(#REF!, "*5.*"), 2, 0), IF(COUNTIF(#REF!, "*6.*"), 2, 0))</f>
        <v/>
      </c>
      <c r="BY199" s="277">
        <f t="array" ref="BY199">SUM(VALUE(AT199),VALUE(AU199),VALUE(AV199),VALUE(AW199),VALUE(AX199),VALUE(AY199),VALUE(AZ199),VALUE(BB199),VALUE(BC199),VALUE(BD199),VALUE(BE199),VALUE(BF199),VALUE(BG199),VALUE(BH199),VALUE(BI199),VALUE(BJ199),VALUE(BK199),VALUE(BL199),VALUE(BM199),VALUE(BN199),VALUE(BO199),VALUE(BP199),VALUE(BQ199),VALUE(BR199),VALUE(BS199),VALUE(BT199),VALUE(BU199),VALUE(BV199),VALUE(BW199))</f>
        <v/>
      </c>
      <c r="BZ199" s="307" t="n"/>
      <c r="CA199" s="307" t="n"/>
      <c r="CB199" s="307" t="n"/>
      <c r="CC199" s="307" t="n"/>
      <c r="CD199" s="307" t="n"/>
      <c r="CE199" s="307" t="n"/>
      <c r="CF199" s="307" t="n"/>
      <c r="CG199" s="307" t="n"/>
      <c r="CH199" s="307" t="n"/>
      <c r="CI199" s="307" t="n"/>
      <c r="CJ199" s="307" t="n"/>
      <c r="CK199" s="307" t="n"/>
      <c r="CL199" s="307" t="n"/>
      <c r="CM199" s="307" t="n"/>
      <c r="CN199" s="307" t="n"/>
      <c r="CO199" s="307" t="n"/>
      <c r="CP199" s="307" t="n"/>
      <c r="CQ199" s="307" t="n"/>
      <c r="CR199" s="279" t="inlineStr">
        <is>
          <t>0</t>
        </is>
      </c>
      <c r="CS199" s="280">
        <f>AVERAGE(Value(BY199),value(CR199))</f>
        <v/>
      </c>
      <c r="CT199" s="421">
        <f>(IF(OR(MediaScorecard!BH200="x", MediaScorecard!BI200="x",MediaScorecard!BJ200="x",MediaScorecard!BK200="x",MediaScorecard!BL200="x"),1, 2))</f>
        <v/>
      </c>
      <c r="CU199" s="308" t="n"/>
      <c r="CV199" s="308" t="n"/>
      <c r="CW199" s="308" t="n"/>
      <c r="CX199" s="309" t="n"/>
      <c r="CY199" s="308" t="n"/>
      <c r="CZ199" s="308" t="n"/>
      <c r="DA199" s="308" t="n"/>
    </row>
    <row r="200" ht="21" customHeight="1" s="590">
      <c r="A200" s="421" t="n"/>
      <c r="B200" s="270" t="n"/>
      <c r="C200" s="266" t="n"/>
      <c r="D200" s="267" t="inlineStr"/>
      <c r="E200" s="267" t="inlineStr"/>
      <c r="F200" s="268" t="inlineStr"/>
      <c r="G200" s="421" t="n"/>
      <c r="H200" s="269" t="n"/>
      <c r="I200" s="421" t="n"/>
      <c r="J200" s="421" t="n"/>
      <c r="K200" s="421" t="n"/>
      <c r="L200" s="421" t="n"/>
      <c r="M200" s="421" t="n"/>
      <c r="N200" s="421" t="n"/>
      <c r="O200" s="421" t="n"/>
      <c r="P200" s="421" t="n"/>
      <c r="Q200" s="421" t="n"/>
      <c r="R200" s="270" t="n"/>
      <c r="S200" s="421" t="n"/>
      <c r="T200" s="421" t="n"/>
      <c r="U200" s="421" t="n"/>
      <c r="V200" s="421" t="n"/>
      <c r="W200" s="421" t="n"/>
      <c r="X200" s="421" t="n"/>
      <c r="Y200" s="421" t="n"/>
      <c r="Z200" s="421" t="n"/>
      <c r="AA200" s="421" t="n"/>
      <c r="AB200" s="421" t="n"/>
      <c r="AC200" s="421" t="n"/>
      <c r="AD200" s="421" t="n"/>
      <c r="AE200" s="421" t="n"/>
      <c r="AF200" s="421" t="n"/>
      <c r="AG200" s="421" t="n"/>
      <c r="AH200" s="421" t="n"/>
      <c r="AI200" s="421" t="n"/>
      <c r="AJ200" s="297" t="n"/>
      <c r="AK200" s="297" t="n"/>
      <c r="AL200" s="284" t="n"/>
      <c r="AM200" s="297" t="n"/>
      <c r="AN200" s="285" t="n"/>
      <c r="AO200" s="297" t="n"/>
      <c r="AP200" s="297" t="n"/>
      <c r="AQ200" s="297" t="n"/>
      <c r="AR200" s="297" t="n"/>
      <c r="AS200" s="297" t="n"/>
      <c r="AT200" s="285" t="inlineStr">
        <is>
          <t>0</t>
        </is>
      </c>
      <c r="AU200" s="297" t="inlineStr">
        <is>
          <t>0</t>
        </is>
      </c>
      <c r="AV200" s="297" t="inlineStr">
        <is>
          <t>0</t>
        </is>
      </c>
      <c r="AW200" s="297" t="inlineStr">
        <is>
          <t>0</t>
        </is>
      </c>
      <c r="AX200" s="297" t="inlineStr">
        <is>
          <t>0</t>
        </is>
      </c>
      <c r="AY200" s="286" t="inlineStr">
        <is>
          <t>0</t>
        </is>
      </c>
      <c r="AZ200" s="286" t="inlineStr">
        <is>
          <t>0</t>
        </is>
      </c>
      <c r="BA200" s="287" t="inlineStr">
        <is>
          <t>0</t>
        </is>
      </c>
      <c r="BB200" s="286" t="inlineStr">
        <is>
          <t>0</t>
        </is>
      </c>
      <c r="BC200" s="286" t="inlineStr">
        <is>
          <t>0</t>
        </is>
      </c>
      <c r="BD200" s="286" t="inlineStr">
        <is>
          <t>0</t>
        </is>
      </c>
      <c r="BE200" s="286" t="inlineStr">
        <is>
          <t>0</t>
        </is>
      </c>
      <c r="BF200" s="286" t="inlineStr">
        <is>
          <t>0</t>
        </is>
      </c>
      <c r="BG200" s="286" t="inlineStr">
        <is>
          <t>0</t>
        </is>
      </c>
      <c r="BH200" s="297" t="inlineStr">
        <is>
          <t>0</t>
        </is>
      </c>
      <c r="BI200" s="297" t="inlineStr">
        <is>
          <t>0</t>
        </is>
      </c>
      <c r="BJ200" s="297" t="inlineStr">
        <is>
          <t>0</t>
        </is>
      </c>
      <c r="BK200" s="297" t="inlineStr">
        <is>
          <t>0</t>
        </is>
      </c>
      <c r="BL200" s="297" t="inlineStr">
        <is>
          <t>0</t>
        </is>
      </c>
      <c r="BM200" s="297" t="inlineStr">
        <is>
          <t>0</t>
        </is>
      </c>
      <c r="BN200" s="297" t="inlineStr">
        <is>
          <t>0</t>
        </is>
      </c>
      <c r="BO200" s="285" t="inlineStr">
        <is>
          <t>0</t>
        </is>
      </c>
      <c r="BP200" s="297" t="inlineStr">
        <is>
          <t>0</t>
        </is>
      </c>
      <c r="BQ200" s="297" t="inlineStr">
        <is>
          <t>0</t>
        </is>
      </c>
      <c r="BR200" s="297" t="inlineStr">
        <is>
          <t>0</t>
        </is>
      </c>
      <c r="BS200" s="297" t="inlineStr">
        <is>
          <t>0</t>
        </is>
      </c>
      <c r="BT200" s="297" t="inlineStr">
        <is>
          <t>0</t>
        </is>
      </c>
      <c r="BU200" s="297" t="inlineStr">
        <is>
          <t>0</t>
        </is>
      </c>
      <c r="BV200" s="297" t="inlineStr">
        <is>
          <t>0</t>
        </is>
      </c>
      <c r="BW200" s="288" t="inlineStr">
        <is>
          <t>0</t>
        </is>
      </c>
      <c r="BX200" s="276">
        <f>SUM(IF(COUNTIF(#REF!, "*1.*"), 2, 0), IF(COUNTIF(#REF!, "*2.*"), 2, 0), IF(COUNTIF(#REF!, "*3.*"), 2, 0), IF(COUNTIF(#REF!, "*4.*"), 2, 0), IF(COUNTIF(#REF!, "*5.*"), 2, 0), IF(COUNTIF(#REF!, "*6.*"), 2, 0))</f>
        <v/>
      </c>
      <c r="BY200" s="277">
        <f t="array" ref="BY200">SUM(VALUE(AT200),VALUE(AU200),VALUE(AV200),VALUE(AW200),VALUE(AX200),VALUE(AY200),VALUE(AZ200),VALUE(BB200),VALUE(BC200),VALUE(BD200),VALUE(BE200),VALUE(BF200),VALUE(BG200),VALUE(BH200),VALUE(BI200),VALUE(BJ200),VALUE(BK200),VALUE(BL200),VALUE(BM200),VALUE(BN200),VALUE(BO200),VALUE(BP200),VALUE(BQ200),VALUE(BR200),VALUE(BS200),VALUE(BT200),VALUE(BU200),VALUE(BV200),VALUE(BW200))</f>
        <v/>
      </c>
      <c r="BZ200" s="307" t="n"/>
      <c r="CA200" s="307" t="n"/>
      <c r="CB200" s="307" t="n"/>
      <c r="CC200" s="307" t="n"/>
      <c r="CD200" s="307" t="n"/>
      <c r="CE200" s="307" t="n"/>
      <c r="CF200" s="307" t="n"/>
      <c r="CG200" s="307" t="n"/>
      <c r="CH200" s="307" t="n"/>
      <c r="CI200" s="307" t="n"/>
      <c r="CJ200" s="307" t="n"/>
      <c r="CK200" s="307" t="n"/>
      <c r="CL200" s="307" t="n"/>
      <c r="CM200" s="307" t="n"/>
      <c r="CN200" s="307" t="n"/>
      <c r="CO200" s="307" t="n"/>
      <c r="CP200" s="307" t="n"/>
      <c r="CQ200" s="307" t="n"/>
      <c r="CR200" s="279" t="inlineStr">
        <is>
          <t>0</t>
        </is>
      </c>
      <c r="CS200" s="280">
        <f>AVERAGE(Value(BY200),value(CR200))</f>
        <v/>
      </c>
      <c r="CT200" s="421">
        <f>(IF(OR(MediaScorecard!BH201="x", MediaScorecard!BI201="x",MediaScorecard!BJ201="x",MediaScorecard!BK201="x",MediaScorecard!BL201="x"),1, 2))</f>
        <v/>
      </c>
      <c r="CU200" s="308" t="n"/>
      <c r="CV200" s="308" t="n"/>
      <c r="CW200" s="308" t="n"/>
      <c r="CX200" s="309" t="n"/>
      <c r="CY200" s="308" t="n"/>
      <c r="CZ200" s="308" t="n"/>
      <c r="DA200" s="308" t="n"/>
    </row>
    <row r="201" ht="21" customHeight="1" s="590">
      <c r="A201" s="421" t="n"/>
      <c r="B201" s="270" t="n"/>
      <c r="C201" s="266" t="n"/>
      <c r="D201" s="267" t="inlineStr"/>
      <c r="E201" s="267" t="inlineStr"/>
      <c r="F201" s="268" t="inlineStr"/>
      <c r="G201" s="421" t="n"/>
      <c r="H201" s="269" t="n"/>
      <c r="I201" s="421" t="n"/>
      <c r="J201" s="421" t="n"/>
      <c r="K201" s="421" t="n"/>
      <c r="L201" s="421" t="n"/>
      <c r="M201" s="421" t="n"/>
      <c r="N201" s="421" t="n"/>
      <c r="O201" s="421" t="n"/>
      <c r="P201" s="421" t="n"/>
      <c r="Q201" s="421" t="n"/>
      <c r="R201" s="270" t="n"/>
      <c r="S201" s="421" t="n"/>
      <c r="T201" s="421" t="n"/>
      <c r="U201" s="421" t="n"/>
      <c r="V201" s="421" t="n"/>
      <c r="W201" s="421" t="n"/>
      <c r="X201" s="421" t="n"/>
      <c r="Y201" s="421" t="n"/>
      <c r="Z201" s="421" t="n"/>
      <c r="AA201" s="421" t="n"/>
      <c r="AB201" s="421" t="n"/>
      <c r="AC201" s="421" t="n"/>
      <c r="AD201" s="421" t="n"/>
      <c r="AE201" s="421" t="n"/>
      <c r="AF201" s="421" t="n"/>
      <c r="AG201" s="421" t="n"/>
      <c r="AH201" s="421" t="n"/>
      <c r="AI201" s="421" t="n"/>
      <c r="AJ201" s="297" t="n"/>
      <c r="AK201" s="297" t="n"/>
      <c r="AL201" s="284" t="n"/>
      <c r="AM201" s="297" t="n"/>
      <c r="AN201" s="285" t="n"/>
      <c r="AO201" s="297" t="n"/>
      <c r="AP201" s="297" t="n"/>
      <c r="AQ201" s="297" t="n"/>
      <c r="AR201" s="297" t="n"/>
      <c r="AS201" s="297" t="n"/>
      <c r="AT201" s="285" t="inlineStr">
        <is>
          <t>0</t>
        </is>
      </c>
      <c r="AU201" s="297" t="inlineStr">
        <is>
          <t>0</t>
        </is>
      </c>
      <c r="AV201" s="297" t="inlineStr">
        <is>
          <t>0</t>
        </is>
      </c>
      <c r="AW201" s="297" t="inlineStr">
        <is>
          <t>0</t>
        </is>
      </c>
      <c r="AX201" s="297" t="inlineStr">
        <is>
          <t>0</t>
        </is>
      </c>
      <c r="AY201" s="286" t="inlineStr">
        <is>
          <t>0</t>
        </is>
      </c>
      <c r="AZ201" s="286" t="inlineStr">
        <is>
          <t>0</t>
        </is>
      </c>
      <c r="BA201" s="287" t="inlineStr">
        <is>
          <t>0</t>
        </is>
      </c>
      <c r="BB201" s="286" t="inlineStr">
        <is>
          <t>0</t>
        </is>
      </c>
      <c r="BC201" s="286" t="inlineStr">
        <is>
          <t>0</t>
        </is>
      </c>
      <c r="BD201" s="286" t="inlineStr">
        <is>
          <t>0</t>
        </is>
      </c>
      <c r="BE201" s="286" t="inlineStr">
        <is>
          <t>0</t>
        </is>
      </c>
      <c r="BF201" s="286" t="inlineStr">
        <is>
          <t>0</t>
        </is>
      </c>
      <c r="BG201" s="286" t="inlineStr">
        <is>
          <t>0</t>
        </is>
      </c>
      <c r="BH201" s="297" t="inlineStr">
        <is>
          <t>0</t>
        </is>
      </c>
      <c r="BI201" s="297" t="inlineStr">
        <is>
          <t>0</t>
        </is>
      </c>
      <c r="BJ201" s="297" t="inlineStr">
        <is>
          <t>0</t>
        </is>
      </c>
      <c r="BK201" s="297" t="inlineStr">
        <is>
          <t>0</t>
        </is>
      </c>
      <c r="BL201" s="297" t="inlineStr">
        <is>
          <t>0</t>
        </is>
      </c>
      <c r="BM201" s="297" t="inlineStr">
        <is>
          <t>0</t>
        </is>
      </c>
      <c r="BN201" s="297" t="inlineStr">
        <is>
          <t>0</t>
        </is>
      </c>
      <c r="BO201" s="285" t="inlineStr">
        <is>
          <t>0</t>
        </is>
      </c>
      <c r="BP201" s="297" t="inlineStr">
        <is>
          <t>0</t>
        </is>
      </c>
      <c r="BQ201" s="297" t="inlineStr">
        <is>
          <t>0</t>
        </is>
      </c>
      <c r="BR201" s="297" t="inlineStr">
        <is>
          <t>0</t>
        </is>
      </c>
      <c r="BS201" s="297" t="inlineStr">
        <is>
          <t>0</t>
        </is>
      </c>
      <c r="BT201" s="297" t="inlineStr">
        <is>
          <t>0</t>
        </is>
      </c>
      <c r="BU201" s="297" t="inlineStr">
        <is>
          <t>0</t>
        </is>
      </c>
      <c r="BV201" s="297" t="inlineStr">
        <is>
          <t>0</t>
        </is>
      </c>
      <c r="BW201" s="288" t="inlineStr">
        <is>
          <t>0</t>
        </is>
      </c>
      <c r="BX201" s="276">
        <f>SUM(IF(COUNTIF(#REF!, "*1.*"), 2, 0), IF(COUNTIF(#REF!, "*2.*"), 2, 0), IF(COUNTIF(#REF!, "*3.*"), 2, 0), IF(COUNTIF(#REF!, "*4.*"), 2, 0), IF(COUNTIF(#REF!, "*5.*"), 2, 0), IF(COUNTIF(#REF!, "*6.*"), 2, 0))</f>
        <v/>
      </c>
      <c r="BY201" s="277">
        <f t="array" ref="BY201">SUM(VALUE(AT201),VALUE(AU201),VALUE(AV201),VALUE(AW201),VALUE(AX201),VALUE(AY201),VALUE(AZ201),VALUE(BB201),VALUE(BC201),VALUE(BD201),VALUE(BE201),VALUE(BF201),VALUE(BG201),VALUE(BH201),VALUE(BI201),VALUE(BJ201),VALUE(BK201),VALUE(BL201),VALUE(BM201),VALUE(BN201),VALUE(BO201),VALUE(BP201),VALUE(BQ201),VALUE(BR201),VALUE(BS201),VALUE(BT201),VALUE(BU201),VALUE(BV201),VALUE(BW201))</f>
        <v/>
      </c>
      <c r="BZ201" s="307" t="n"/>
      <c r="CA201" s="307" t="n"/>
      <c r="CB201" s="307" t="n"/>
      <c r="CC201" s="307" t="n"/>
      <c r="CD201" s="307" t="n"/>
      <c r="CE201" s="307" t="n"/>
      <c r="CF201" s="307" t="n"/>
      <c r="CG201" s="307" t="n"/>
      <c r="CH201" s="307" t="n"/>
      <c r="CI201" s="307" t="n"/>
      <c r="CJ201" s="307" t="n"/>
      <c r="CK201" s="307" t="n"/>
      <c r="CL201" s="307" t="n"/>
      <c r="CM201" s="307" t="n"/>
      <c r="CN201" s="307" t="n"/>
      <c r="CO201" s="307" t="n"/>
      <c r="CP201" s="307" t="n"/>
      <c r="CQ201" s="307" t="n"/>
      <c r="CR201" s="279" t="inlineStr">
        <is>
          <t>0</t>
        </is>
      </c>
      <c r="CS201" s="280">
        <f>AVERAGE(Value(BY201),value(CR201))</f>
        <v/>
      </c>
      <c r="CT201" s="421">
        <f>(IF(OR(MediaScorecard!BH202="x", MediaScorecard!BI202="x",MediaScorecard!BJ202="x",MediaScorecard!BK202="x",MediaScorecard!BL202="x"),1, 2))</f>
        <v/>
      </c>
      <c r="CU201" s="308" t="n"/>
      <c r="CV201" s="308" t="n"/>
      <c r="CW201" s="308" t="n"/>
      <c r="CX201" s="309" t="n"/>
      <c r="CY201" s="308" t="n"/>
      <c r="CZ201" s="308" t="n"/>
      <c r="DA201" s="308" t="n"/>
    </row>
    <row r="202" ht="21" customHeight="1" s="590">
      <c r="A202" s="421" t="n"/>
      <c r="B202" s="270" t="n"/>
      <c r="C202" s="266" t="n"/>
      <c r="D202" s="267" t="inlineStr"/>
      <c r="E202" s="267" t="inlineStr"/>
      <c r="F202" s="268" t="inlineStr"/>
      <c r="G202" s="421" t="n"/>
      <c r="H202" s="269" t="n"/>
      <c r="I202" s="421" t="n"/>
      <c r="J202" s="421" t="n"/>
      <c r="K202" s="421" t="n"/>
      <c r="L202" s="421" t="n"/>
      <c r="M202" s="421" t="n"/>
      <c r="N202" s="421" t="n"/>
      <c r="O202" s="421" t="n"/>
      <c r="P202" s="421" t="n"/>
      <c r="Q202" s="421" t="n"/>
      <c r="R202" s="270" t="n"/>
      <c r="S202" s="421" t="n"/>
      <c r="T202" s="421" t="n"/>
      <c r="U202" s="421" t="n"/>
      <c r="V202" s="421" t="n"/>
      <c r="W202" s="421" t="n"/>
      <c r="X202" s="421" t="n"/>
      <c r="Y202" s="421" t="n"/>
      <c r="Z202" s="421" t="n"/>
      <c r="AA202" s="421" t="n"/>
      <c r="AB202" s="421" t="n"/>
      <c r="AC202" s="421" t="n"/>
      <c r="AD202" s="421" t="n"/>
      <c r="AE202" s="421" t="n"/>
      <c r="AF202" s="421" t="n"/>
      <c r="AG202" s="421" t="n"/>
      <c r="AH202" s="421" t="n"/>
      <c r="AI202" s="421" t="n"/>
      <c r="AJ202" s="297" t="n"/>
      <c r="AK202" s="297" t="n"/>
      <c r="AL202" s="284" t="n"/>
      <c r="AM202" s="297" t="n"/>
      <c r="AN202" s="285" t="n"/>
      <c r="AO202" s="297" t="n"/>
      <c r="AP202" s="297" t="n"/>
      <c r="AQ202" s="297" t="n"/>
      <c r="AR202" s="297" t="n"/>
      <c r="AS202" s="297" t="n"/>
      <c r="AT202" s="285" t="inlineStr">
        <is>
          <t>0</t>
        </is>
      </c>
      <c r="AU202" s="297" t="inlineStr">
        <is>
          <t>0</t>
        </is>
      </c>
      <c r="AV202" s="297" t="inlineStr">
        <is>
          <t>0</t>
        </is>
      </c>
      <c r="AW202" s="297" t="inlineStr">
        <is>
          <t>0</t>
        </is>
      </c>
      <c r="AX202" s="297" t="inlineStr">
        <is>
          <t>0</t>
        </is>
      </c>
      <c r="AY202" s="286" t="inlineStr">
        <is>
          <t>0</t>
        </is>
      </c>
      <c r="AZ202" s="286" t="inlineStr">
        <is>
          <t>0</t>
        </is>
      </c>
      <c r="BA202" s="287" t="inlineStr">
        <is>
          <t>0</t>
        </is>
      </c>
      <c r="BB202" s="286" t="inlineStr">
        <is>
          <t>0</t>
        </is>
      </c>
      <c r="BC202" s="286" t="inlineStr">
        <is>
          <t>0</t>
        </is>
      </c>
      <c r="BD202" s="286" t="inlineStr">
        <is>
          <t>0</t>
        </is>
      </c>
      <c r="BE202" s="286" t="inlineStr">
        <is>
          <t>0</t>
        </is>
      </c>
      <c r="BF202" s="286" t="inlineStr">
        <is>
          <t>0</t>
        </is>
      </c>
      <c r="BG202" s="286" t="inlineStr">
        <is>
          <t>0</t>
        </is>
      </c>
      <c r="BH202" s="297" t="inlineStr">
        <is>
          <t>0</t>
        </is>
      </c>
      <c r="BI202" s="297" t="inlineStr">
        <is>
          <t>0</t>
        </is>
      </c>
      <c r="BJ202" s="297" t="inlineStr">
        <is>
          <t>0</t>
        </is>
      </c>
      <c r="BK202" s="297" t="inlineStr">
        <is>
          <t>0</t>
        </is>
      </c>
      <c r="BL202" s="297" t="inlineStr">
        <is>
          <t>0</t>
        </is>
      </c>
      <c r="BM202" s="297" t="inlineStr">
        <is>
          <t>0</t>
        </is>
      </c>
      <c r="BN202" s="297" t="inlineStr">
        <is>
          <t>0</t>
        </is>
      </c>
      <c r="BO202" s="285" t="inlineStr">
        <is>
          <t>0</t>
        </is>
      </c>
      <c r="BP202" s="297" t="inlineStr">
        <is>
          <t>0</t>
        </is>
      </c>
      <c r="BQ202" s="297" t="inlineStr">
        <is>
          <t>0</t>
        </is>
      </c>
      <c r="BR202" s="297" t="inlineStr">
        <is>
          <t>0</t>
        </is>
      </c>
      <c r="BS202" s="297" t="inlineStr">
        <is>
          <t>0</t>
        </is>
      </c>
      <c r="BT202" s="297" t="inlineStr">
        <is>
          <t>0</t>
        </is>
      </c>
      <c r="BU202" s="297" t="inlineStr">
        <is>
          <t>0</t>
        </is>
      </c>
      <c r="BV202" s="297" t="inlineStr">
        <is>
          <t>0</t>
        </is>
      </c>
      <c r="BW202" s="288" t="inlineStr">
        <is>
          <t>0</t>
        </is>
      </c>
      <c r="BX202" s="276">
        <f>SUM(IF(COUNTIF(#REF!, "*1.*"), 2, 0), IF(COUNTIF(#REF!, "*2.*"), 2, 0), IF(COUNTIF(#REF!, "*3.*"), 2, 0), IF(COUNTIF(#REF!, "*4.*"), 2, 0), IF(COUNTIF(#REF!, "*5.*"), 2, 0), IF(COUNTIF(#REF!, "*6.*"), 2, 0))</f>
        <v/>
      </c>
      <c r="BY202" s="277">
        <f t="array" ref="BY202">SUM(VALUE(AT202),VALUE(AU202),VALUE(AV202),VALUE(AW202),VALUE(AX202),VALUE(AY202),VALUE(AZ202),VALUE(BB202),VALUE(BC202),VALUE(BD202),VALUE(BE202),VALUE(BF202),VALUE(BG202),VALUE(BH202),VALUE(BI202),VALUE(BJ202),VALUE(BK202),VALUE(BL202),VALUE(BM202),VALUE(BN202),VALUE(BO202),VALUE(BP202),VALUE(BQ202),VALUE(BR202),VALUE(BS202),VALUE(BT202),VALUE(BU202),VALUE(BV202),VALUE(BW202))</f>
        <v/>
      </c>
      <c r="BZ202" s="307" t="n"/>
      <c r="CA202" s="307" t="n"/>
      <c r="CB202" s="307" t="n"/>
      <c r="CC202" s="307" t="n"/>
      <c r="CD202" s="307" t="n"/>
      <c r="CE202" s="307" t="n"/>
      <c r="CF202" s="307" t="n"/>
      <c r="CG202" s="307" t="n"/>
      <c r="CH202" s="307" t="n"/>
      <c r="CI202" s="307" t="n"/>
      <c r="CJ202" s="307" t="n"/>
      <c r="CK202" s="307" t="n"/>
      <c r="CL202" s="307" t="n"/>
      <c r="CM202" s="307" t="n"/>
      <c r="CN202" s="307" t="n"/>
      <c r="CO202" s="307" t="n"/>
      <c r="CP202" s="307" t="n"/>
      <c r="CQ202" s="307" t="n"/>
      <c r="CR202" s="279" t="inlineStr">
        <is>
          <t>0</t>
        </is>
      </c>
      <c r="CS202" s="280">
        <f>AVERAGE(Value(BY202),value(CR202))</f>
        <v/>
      </c>
      <c r="CT202" s="421">
        <f>(IF(OR(MediaScorecard!BH203="x", MediaScorecard!BI203="x",MediaScorecard!BJ203="x",MediaScorecard!BK203="x",MediaScorecard!BL203="x"),1, 2))</f>
        <v/>
      </c>
      <c r="CU202" s="308" t="n"/>
      <c r="CV202" s="308" t="n"/>
      <c r="CW202" s="308" t="n"/>
      <c r="CX202" s="309" t="n"/>
      <c r="CY202" s="308" t="n"/>
      <c r="CZ202" s="308" t="n"/>
      <c r="DA202" s="308" t="n"/>
    </row>
    <row r="203" ht="21" customHeight="1" s="590">
      <c r="A203" s="421" t="n"/>
      <c r="B203" s="270" t="n"/>
      <c r="C203" s="266" t="n"/>
      <c r="D203" s="267" t="inlineStr"/>
      <c r="E203" s="267" t="inlineStr"/>
      <c r="F203" s="268" t="inlineStr"/>
      <c r="G203" s="421" t="n"/>
      <c r="H203" s="269" t="n"/>
      <c r="I203" s="421" t="n"/>
      <c r="J203" s="421" t="n"/>
      <c r="K203" s="421" t="n"/>
      <c r="L203" s="421" t="n"/>
      <c r="M203" s="421" t="n"/>
      <c r="N203" s="421" t="n"/>
      <c r="O203" s="421" t="n"/>
      <c r="P203" s="421" t="n"/>
      <c r="Q203" s="421" t="n"/>
      <c r="R203" s="270" t="n"/>
      <c r="S203" s="421" t="n"/>
      <c r="T203" s="421" t="n"/>
      <c r="U203" s="421" t="n"/>
      <c r="V203" s="421" t="n"/>
      <c r="W203" s="421" t="n"/>
      <c r="X203" s="421" t="n"/>
      <c r="Y203" s="421" t="n"/>
      <c r="Z203" s="421" t="n"/>
      <c r="AA203" s="421" t="n"/>
      <c r="AB203" s="421" t="n"/>
      <c r="AC203" s="421" t="n"/>
      <c r="AD203" s="421" t="n"/>
      <c r="AE203" s="421" t="n"/>
      <c r="AF203" s="421" t="n"/>
      <c r="AG203" s="421" t="n"/>
      <c r="AH203" s="421" t="n"/>
      <c r="AI203" s="421" t="n"/>
      <c r="AJ203" s="297" t="n"/>
      <c r="AK203" s="297" t="n"/>
      <c r="AL203" s="284" t="n"/>
      <c r="AM203" s="297" t="n"/>
      <c r="AN203" s="285" t="n"/>
      <c r="AO203" s="297" t="n"/>
      <c r="AP203" s="297" t="n"/>
      <c r="AQ203" s="297" t="n"/>
      <c r="AR203" s="297" t="n"/>
      <c r="AS203" s="297" t="n"/>
      <c r="AT203" s="285" t="inlineStr">
        <is>
          <t>0</t>
        </is>
      </c>
      <c r="AU203" s="297" t="inlineStr">
        <is>
          <t>0</t>
        </is>
      </c>
      <c r="AV203" s="297" t="inlineStr">
        <is>
          <t>0</t>
        </is>
      </c>
      <c r="AW203" s="297" t="inlineStr">
        <is>
          <t>0</t>
        </is>
      </c>
      <c r="AX203" s="297" t="inlineStr">
        <is>
          <t>0</t>
        </is>
      </c>
      <c r="AY203" s="286" t="inlineStr">
        <is>
          <t>0</t>
        </is>
      </c>
      <c r="AZ203" s="286" t="inlineStr">
        <is>
          <t>0</t>
        </is>
      </c>
      <c r="BA203" s="287" t="inlineStr">
        <is>
          <t>0</t>
        </is>
      </c>
      <c r="BB203" s="286" t="inlineStr">
        <is>
          <t>0</t>
        </is>
      </c>
      <c r="BC203" s="286" t="inlineStr">
        <is>
          <t>0</t>
        </is>
      </c>
      <c r="BD203" s="286" t="inlineStr">
        <is>
          <t>0</t>
        </is>
      </c>
      <c r="BE203" s="286" t="inlineStr">
        <is>
          <t>0</t>
        </is>
      </c>
      <c r="BF203" s="286" t="inlineStr">
        <is>
          <t>0</t>
        </is>
      </c>
      <c r="BG203" s="286" t="inlineStr">
        <is>
          <t>0</t>
        </is>
      </c>
      <c r="BH203" s="297" t="inlineStr">
        <is>
          <t>0</t>
        </is>
      </c>
      <c r="BI203" s="297" t="inlineStr">
        <is>
          <t>0</t>
        </is>
      </c>
      <c r="BJ203" s="297" t="inlineStr">
        <is>
          <t>0</t>
        </is>
      </c>
      <c r="BK203" s="297" t="inlineStr">
        <is>
          <t>0</t>
        </is>
      </c>
      <c r="BL203" s="297" t="inlineStr">
        <is>
          <t>0</t>
        </is>
      </c>
      <c r="BM203" s="297" t="inlineStr">
        <is>
          <t>0</t>
        </is>
      </c>
      <c r="BN203" s="297" t="inlineStr">
        <is>
          <t>0</t>
        </is>
      </c>
      <c r="BO203" s="285" t="inlineStr">
        <is>
          <t>0</t>
        </is>
      </c>
      <c r="BP203" s="297" t="inlineStr">
        <is>
          <t>0</t>
        </is>
      </c>
      <c r="BQ203" s="297" t="inlineStr">
        <is>
          <t>0</t>
        </is>
      </c>
      <c r="BR203" s="297" t="inlineStr">
        <is>
          <t>0</t>
        </is>
      </c>
      <c r="BS203" s="297" t="inlineStr">
        <is>
          <t>0</t>
        </is>
      </c>
      <c r="BT203" s="297" t="inlineStr">
        <is>
          <t>0</t>
        </is>
      </c>
      <c r="BU203" s="297" t="inlineStr">
        <is>
          <t>0</t>
        </is>
      </c>
      <c r="BV203" s="297" t="inlineStr">
        <is>
          <t>0</t>
        </is>
      </c>
      <c r="BW203" s="288" t="inlineStr">
        <is>
          <t>0</t>
        </is>
      </c>
      <c r="BX203" s="276">
        <f>SUM(IF(COUNTIF(#REF!, "*1.*"), 2, 0), IF(COUNTIF(#REF!, "*2.*"), 2, 0), IF(COUNTIF(#REF!, "*3.*"), 2, 0), IF(COUNTIF(#REF!, "*4.*"), 2, 0), IF(COUNTIF(#REF!, "*5.*"), 2, 0), IF(COUNTIF(#REF!, "*6.*"), 2, 0))</f>
        <v/>
      </c>
      <c r="BY203" s="277">
        <f t="array" ref="BY203">SUM(VALUE(AT203),VALUE(AU203),VALUE(AV203),VALUE(AW203),VALUE(AX203),VALUE(AY203),VALUE(AZ203),VALUE(BB203),VALUE(BC203),VALUE(BD203),VALUE(BE203),VALUE(BF203),VALUE(BG203),VALUE(BH203),VALUE(BI203),VALUE(BJ203),VALUE(BK203),VALUE(BL203),VALUE(BM203),VALUE(BN203),VALUE(BO203),VALUE(BP203),VALUE(BQ203),VALUE(BR203),VALUE(BS203),VALUE(BT203),VALUE(BU203),VALUE(BV203),VALUE(BW203))</f>
        <v/>
      </c>
      <c r="BZ203" s="307" t="n"/>
      <c r="CA203" s="307" t="n"/>
      <c r="CB203" s="307" t="n"/>
      <c r="CC203" s="307" t="n"/>
      <c r="CD203" s="307" t="n"/>
      <c r="CE203" s="307" t="n"/>
      <c r="CF203" s="307" t="n"/>
      <c r="CG203" s="307" t="n"/>
      <c r="CH203" s="307" t="n"/>
      <c r="CI203" s="307" t="n"/>
      <c r="CJ203" s="307" t="n"/>
      <c r="CK203" s="307" t="n"/>
      <c r="CL203" s="307" t="n"/>
      <c r="CM203" s="307" t="n"/>
      <c r="CN203" s="307" t="n"/>
      <c r="CO203" s="307" t="n"/>
      <c r="CP203" s="307" t="n"/>
      <c r="CQ203" s="307" t="n"/>
      <c r="CR203" s="279" t="inlineStr">
        <is>
          <t>0</t>
        </is>
      </c>
      <c r="CS203" s="280">
        <f>AVERAGE(Value(BY203),value(CR203))</f>
        <v/>
      </c>
      <c r="CT203" s="421">
        <f>(IF(OR(MediaScorecard!BH204="x", MediaScorecard!BI204="x",MediaScorecard!BJ204="x",MediaScorecard!BK204="x",MediaScorecard!BL204="x"),1, 2))</f>
        <v/>
      </c>
      <c r="CU203" s="308" t="n"/>
      <c r="CV203" s="308" t="n"/>
      <c r="CW203" s="308" t="n"/>
      <c r="CX203" s="309" t="n"/>
      <c r="CY203" s="308" t="n"/>
      <c r="CZ203" s="308" t="n"/>
      <c r="DA203" s="308" t="n"/>
    </row>
    <row r="204" ht="21" customHeight="1" s="590">
      <c r="A204" s="421" t="n"/>
      <c r="B204" s="270" t="n"/>
      <c r="C204" s="266" t="n"/>
      <c r="D204" s="267" t="inlineStr"/>
      <c r="E204" s="267" t="inlineStr"/>
      <c r="F204" s="268" t="inlineStr"/>
      <c r="G204" s="421" t="n"/>
      <c r="H204" s="269" t="n"/>
      <c r="I204" s="421" t="n"/>
      <c r="J204" s="421" t="n"/>
      <c r="K204" s="421" t="n"/>
      <c r="L204" s="421" t="n"/>
      <c r="M204" s="421" t="n"/>
      <c r="N204" s="421" t="n"/>
      <c r="O204" s="421" t="n"/>
      <c r="P204" s="421" t="n"/>
      <c r="Q204" s="421" t="n"/>
      <c r="R204" s="270" t="n"/>
      <c r="S204" s="421" t="n"/>
      <c r="T204" s="421" t="n"/>
      <c r="U204" s="421" t="n"/>
      <c r="V204" s="421" t="n"/>
      <c r="W204" s="421" t="n"/>
      <c r="X204" s="421" t="n"/>
      <c r="Y204" s="421" t="n"/>
      <c r="Z204" s="421" t="n"/>
      <c r="AA204" s="421" t="n"/>
      <c r="AB204" s="421" t="n"/>
      <c r="AC204" s="421" t="n"/>
      <c r="AD204" s="421" t="n"/>
      <c r="AE204" s="421" t="n"/>
      <c r="AF204" s="421" t="n"/>
      <c r="AG204" s="421" t="n"/>
      <c r="AH204" s="421" t="n"/>
      <c r="AI204" s="421" t="n"/>
      <c r="AJ204" s="297" t="n"/>
      <c r="AK204" s="297" t="n"/>
      <c r="AL204" s="284" t="n"/>
      <c r="AM204" s="297" t="n"/>
      <c r="AN204" s="285" t="n"/>
      <c r="AO204" s="297" t="n"/>
      <c r="AP204" s="297" t="n"/>
      <c r="AQ204" s="297" t="n"/>
      <c r="AR204" s="297" t="n"/>
      <c r="AS204" s="297" t="n"/>
      <c r="AT204" s="285" t="inlineStr">
        <is>
          <t>0</t>
        </is>
      </c>
      <c r="AU204" s="297" t="inlineStr">
        <is>
          <t>0</t>
        </is>
      </c>
      <c r="AV204" s="297" t="inlineStr">
        <is>
          <t>0</t>
        </is>
      </c>
      <c r="AW204" s="297" t="inlineStr">
        <is>
          <t>0</t>
        </is>
      </c>
      <c r="AX204" s="297" t="inlineStr">
        <is>
          <t>0</t>
        </is>
      </c>
      <c r="AY204" s="286" t="inlineStr">
        <is>
          <t>0</t>
        </is>
      </c>
      <c r="AZ204" s="286" t="inlineStr">
        <is>
          <t>0</t>
        </is>
      </c>
      <c r="BA204" s="287" t="inlineStr">
        <is>
          <t>0</t>
        </is>
      </c>
      <c r="BB204" s="286" t="inlineStr">
        <is>
          <t>0</t>
        </is>
      </c>
      <c r="BC204" s="286" t="inlineStr">
        <is>
          <t>0</t>
        </is>
      </c>
      <c r="BD204" s="286" t="inlineStr">
        <is>
          <t>0</t>
        </is>
      </c>
      <c r="BE204" s="286" t="inlineStr">
        <is>
          <t>0</t>
        </is>
      </c>
      <c r="BF204" s="286" t="inlineStr">
        <is>
          <t>0</t>
        </is>
      </c>
      <c r="BG204" s="286" t="inlineStr">
        <is>
          <t>0</t>
        </is>
      </c>
      <c r="BH204" s="297" t="inlineStr">
        <is>
          <t>0</t>
        </is>
      </c>
      <c r="BI204" s="297" t="inlineStr">
        <is>
          <t>0</t>
        </is>
      </c>
      <c r="BJ204" s="297" t="inlineStr">
        <is>
          <t>0</t>
        </is>
      </c>
      <c r="BK204" s="297" t="inlineStr">
        <is>
          <t>0</t>
        </is>
      </c>
      <c r="BL204" s="297" t="inlineStr">
        <is>
          <t>0</t>
        </is>
      </c>
      <c r="BM204" s="297" t="inlineStr">
        <is>
          <t>0</t>
        </is>
      </c>
      <c r="BN204" s="297" t="inlineStr">
        <is>
          <t>0</t>
        </is>
      </c>
      <c r="BO204" s="285" t="inlineStr">
        <is>
          <t>0</t>
        </is>
      </c>
      <c r="BP204" s="297" t="inlineStr">
        <is>
          <t>0</t>
        </is>
      </c>
      <c r="BQ204" s="297" t="inlineStr">
        <is>
          <t>0</t>
        </is>
      </c>
      <c r="BR204" s="297" t="inlineStr">
        <is>
          <t>0</t>
        </is>
      </c>
      <c r="BS204" s="297" t="inlineStr">
        <is>
          <t>0</t>
        </is>
      </c>
      <c r="BT204" s="297" t="inlineStr">
        <is>
          <t>0</t>
        </is>
      </c>
      <c r="BU204" s="297" t="inlineStr">
        <is>
          <t>0</t>
        </is>
      </c>
      <c r="BV204" s="297" t="inlineStr">
        <is>
          <t>0</t>
        </is>
      </c>
      <c r="BW204" s="288" t="inlineStr">
        <is>
          <t>0</t>
        </is>
      </c>
      <c r="BX204" s="276">
        <f>SUM(IF(COUNTIF(#REF!, "*1.*"), 2, 0), IF(COUNTIF(#REF!, "*2.*"), 2, 0), IF(COUNTIF(#REF!, "*3.*"), 2, 0), IF(COUNTIF(#REF!, "*4.*"), 2, 0), IF(COUNTIF(#REF!, "*5.*"), 2, 0), IF(COUNTIF(#REF!, "*6.*"), 2, 0))</f>
        <v/>
      </c>
      <c r="BY204" s="277">
        <f t="array" ref="BY204">SUM(VALUE(AT204),VALUE(AU204),VALUE(AV204),VALUE(AW204),VALUE(AX204),VALUE(AY204),VALUE(AZ204),VALUE(BB204),VALUE(BC204),VALUE(BD204),VALUE(BE204),VALUE(BF204),VALUE(BG204),VALUE(BH204),VALUE(BI204),VALUE(BJ204),VALUE(BK204),VALUE(BL204),VALUE(BM204),VALUE(BN204),VALUE(BO204),VALUE(BP204),VALUE(BQ204),VALUE(BR204),VALUE(BS204),VALUE(BT204),VALUE(BU204),VALUE(BV204),VALUE(BW204))</f>
        <v/>
      </c>
      <c r="BZ204" s="307" t="n"/>
      <c r="CA204" s="307" t="n"/>
      <c r="CB204" s="307" t="n"/>
      <c r="CC204" s="307" t="n"/>
      <c r="CD204" s="307" t="n"/>
      <c r="CE204" s="307" t="n"/>
      <c r="CF204" s="307" t="n"/>
      <c r="CG204" s="307" t="n"/>
      <c r="CH204" s="307" t="n"/>
      <c r="CI204" s="307" t="n"/>
      <c r="CJ204" s="307" t="n"/>
      <c r="CK204" s="307" t="n"/>
      <c r="CL204" s="307" t="n"/>
      <c r="CM204" s="307" t="n"/>
      <c r="CN204" s="307" t="n"/>
      <c r="CO204" s="307" t="n"/>
      <c r="CP204" s="307" t="n"/>
      <c r="CQ204" s="307" t="n"/>
      <c r="CR204" s="279" t="inlineStr">
        <is>
          <t>0</t>
        </is>
      </c>
      <c r="CS204" s="280">
        <f>AVERAGE(Value(BY204),value(CR204))</f>
        <v/>
      </c>
      <c r="CT204" s="421">
        <f>(IF(OR(MediaScorecard!BH205="x", MediaScorecard!BI205="x",MediaScorecard!BJ205="x",MediaScorecard!BK205="x",MediaScorecard!BL205="x"),1, 2))</f>
        <v/>
      </c>
      <c r="CU204" s="308" t="n"/>
      <c r="CV204" s="308" t="n"/>
      <c r="CW204" s="308" t="n"/>
      <c r="CX204" s="309" t="n"/>
      <c r="CY204" s="308" t="n"/>
      <c r="CZ204" s="308" t="n"/>
      <c r="DA204" s="308" t="n"/>
    </row>
    <row r="205" ht="21" customHeight="1" s="590">
      <c r="A205" s="421" t="n"/>
      <c r="B205" s="270" t="n"/>
      <c r="C205" s="266" t="n"/>
      <c r="D205" s="267" t="inlineStr"/>
      <c r="E205" s="267" t="inlineStr"/>
      <c r="F205" s="268" t="inlineStr"/>
      <c r="G205" s="421" t="n"/>
      <c r="H205" s="269" t="n"/>
      <c r="I205" s="421" t="n"/>
      <c r="J205" s="421" t="n"/>
      <c r="K205" s="421" t="n"/>
      <c r="L205" s="421" t="n"/>
      <c r="M205" s="421" t="n"/>
      <c r="N205" s="421" t="n"/>
      <c r="O205" s="421" t="n"/>
      <c r="P205" s="421" t="n"/>
      <c r="Q205" s="421" t="n"/>
      <c r="R205" s="270" t="n"/>
      <c r="S205" s="421" t="n"/>
      <c r="T205" s="421" t="n"/>
      <c r="U205" s="421" t="n"/>
      <c r="V205" s="421" t="n"/>
      <c r="W205" s="421" t="n"/>
      <c r="X205" s="421" t="n"/>
      <c r="Y205" s="421" t="n"/>
      <c r="Z205" s="421" t="n"/>
      <c r="AA205" s="421" t="n"/>
      <c r="AB205" s="421" t="n"/>
      <c r="AC205" s="421" t="n"/>
      <c r="AD205" s="421" t="n"/>
      <c r="AE205" s="421" t="n"/>
      <c r="AF205" s="421" t="n"/>
      <c r="AG205" s="421" t="n"/>
      <c r="AH205" s="421" t="n"/>
      <c r="AI205" s="421" t="n"/>
      <c r="AJ205" s="297" t="n"/>
      <c r="AK205" s="297" t="n"/>
      <c r="AL205" s="284" t="n"/>
      <c r="AM205" s="297" t="n"/>
      <c r="AN205" s="285" t="n"/>
      <c r="AO205" s="297" t="n"/>
      <c r="AP205" s="297" t="n"/>
      <c r="AQ205" s="297" t="n"/>
      <c r="AR205" s="297" t="n"/>
      <c r="AS205" s="297" t="n"/>
      <c r="AT205" s="285" t="inlineStr">
        <is>
          <t>0</t>
        </is>
      </c>
      <c r="AU205" s="297" t="inlineStr">
        <is>
          <t>0</t>
        </is>
      </c>
      <c r="AV205" s="297" t="inlineStr">
        <is>
          <t>0</t>
        </is>
      </c>
      <c r="AW205" s="297" t="inlineStr">
        <is>
          <t>0</t>
        </is>
      </c>
      <c r="AX205" s="297" t="inlineStr">
        <is>
          <t>0</t>
        </is>
      </c>
      <c r="AY205" s="286" t="inlineStr">
        <is>
          <t>0</t>
        </is>
      </c>
      <c r="AZ205" s="286" t="inlineStr">
        <is>
          <t>0</t>
        </is>
      </c>
      <c r="BA205" s="287" t="inlineStr">
        <is>
          <t>0</t>
        </is>
      </c>
      <c r="BB205" s="286" t="inlineStr">
        <is>
          <t>0</t>
        </is>
      </c>
      <c r="BC205" s="286" t="inlineStr">
        <is>
          <t>0</t>
        </is>
      </c>
      <c r="BD205" s="286" t="inlineStr">
        <is>
          <t>0</t>
        </is>
      </c>
      <c r="BE205" s="286" t="inlineStr">
        <is>
          <t>0</t>
        </is>
      </c>
      <c r="BF205" s="286" t="inlineStr">
        <is>
          <t>0</t>
        </is>
      </c>
      <c r="BG205" s="286" t="inlineStr">
        <is>
          <t>0</t>
        </is>
      </c>
      <c r="BH205" s="297" t="inlineStr">
        <is>
          <t>0</t>
        </is>
      </c>
      <c r="BI205" s="297" t="inlineStr">
        <is>
          <t>0</t>
        </is>
      </c>
      <c r="BJ205" s="297" t="inlineStr">
        <is>
          <t>0</t>
        </is>
      </c>
      <c r="BK205" s="297" t="inlineStr">
        <is>
          <t>0</t>
        </is>
      </c>
      <c r="BL205" s="297" t="inlineStr">
        <is>
          <t>0</t>
        </is>
      </c>
      <c r="BM205" s="297" t="inlineStr">
        <is>
          <t>0</t>
        </is>
      </c>
      <c r="BN205" s="297" t="inlineStr">
        <is>
          <t>0</t>
        </is>
      </c>
      <c r="BO205" s="285" t="inlineStr">
        <is>
          <t>0</t>
        </is>
      </c>
      <c r="BP205" s="297" t="inlineStr">
        <is>
          <t>0</t>
        </is>
      </c>
      <c r="BQ205" s="297" t="inlineStr">
        <is>
          <t>0</t>
        </is>
      </c>
      <c r="BR205" s="297" t="inlineStr">
        <is>
          <t>0</t>
        </is>
      </c>
      <c r="BS205" s="297" t="inlineStr">
        <is>
          <t>0</t>
        </is>
      </c>
      <c r="BT205" s="297" t="inlineStr">
        <is>
          <t>0</t>
        </is>
      </c>
      <c r="BU205" s="297" t="inlineStr">
        <is>
          <t>0</t>
        </is>
      </c>
      <c r="BV205" s="297" t="inlineStr">
        <is>
          <t>0</t>
        </is>
      </c>
      <c r="BW205" s="288" t="inlineStr">
        <is>
          <t>0</t>
        </is>
      </c>
      <c r="BX205" s="276">
        <f>SUM(IF(COUNTIF(#REF!, "*1.*"), 2, 0), IF(COUNTIF(#REF!, "*2.*"), 2, 0), IF(COUNTIF(#REF!, "*3.*"), 2, 0), IF(COUNTIF(#REF!, "*4.*"), 2, 0), IF(COUNTIF(#REF!, "*5.*"), 2, 0), IF(COUNTIF(#REF!, "*6.*"), 2, 0))</f>
        <v/>
      </c>
      <c r="BY205" s="277">
        <f t="array" ref="BY205">SUM(VALUE(AT205),VALUE(AU205),VALUE(AV205),VALUE(AW205),VALUE(AX205),VALUE(AY205),VALUE(AZ205),VALUE(BB205),VALUE(BC205),VALUE(BD205),VALUE(BE205),VALUE(BF205),VALUE(BG205),VALUE(BH205),VALUE(BI205),VALUE(BJ205),VALUE(BK205),VALUE(BL205),VALUE(BM205),VALUE(BN205),VALUE(BO205),VALUE(BP205),VALUE(BQ205),VALUE(BR205),VALUE(BS205),VALUE(BT205),VALUE(BU205),VALUE(BV205),VALUE(BW205))</f>
        <v/>
      </c>
      <c r="BZ205" s="303" t="n"/>
      <c r="CA205" s="303" t="n"/>
      <c r="CB205" s="303" t="n"/>
      <c r="CC205" s="303" t="n"/>
      <c r="CD205" s="303" t="n"/>
      <c r="CE205" s="303" t="n"/>
      <c r="CF205" s="303" t="n"/>
      <c r="CG205" s="303" t="n"/>
      <c r="CH205" s="303" t="n"/>
      <c r="CI205" s="303" t="n"/>
      <c r="CJ205" s="303" t="n"/>
      <c r="CK205" s="303" t="n"/>
      <c r="CL205" s="303" t="n"/>
      <c r="CM205" s="303" t="n"/>
      <c r="CN205" s="303" t="n"/>
      <c r="CO205" s="303" t="n"/>
      <c r="CP205" s="303" t="n"/>
      <c r="CQ205" s="303" t="n"/>
      <c r="CR205" s="279" t="inlineStr">
        <is>
          <t>0</t>
        </is>
      </c>
      <c r="CS205" s="280">
        <f>AVERAGE(Value(BY205),value(CR205))</f>
        <v/>
      </c>
      <c r="CT205" s="421">
        <f>(IF(OR(MediaScorecard!BH206="x", MediaScorecard!BI206="x",MediaScorecard!BJ206="x",MediaScorecard!BK206="x",MediaScorecard!BL206="x"),1, 2))</f>
        <v/>
      </c>
      <c r="CU205" s="304" t="n"/>
      <c r="CV205" s="304" t="n"/>
      <c r="CW205" s="304" t="n"/>
      <c r="CX205" s="305" t="n"/>
      <c r="CY205" s="304" t="n"/>
      <c r="CZ205" s="304" t="n"/>
      <c r="DA205" s="304" t="n"/>
    </row>
    <row r="206" ht="21" customHeight="1" s="590">
      <c r="A206" s="421" t="n"/>
      <c r="B206" s="270" t="n"/>
      <c r="C206" s="266" t="n"/>
      <c r="D206" s="267" t="inlineStr"/>
      <c r="E206" s="267" t="inlineStr"/>
      <c r="F206" s="268" t="inlineStr"/>
      <c r="G206" s="421" t="n"/>
      <c r="H206" s="269" t="n"/>
      <c r="I206" s="421" t="n"/>
      <c r="J206" s="421" t="n"/>
      <c r="K206" s="421" t="n"/>
      <c r="L206" s="421" t="n"/>
      <c r="M206" s="421" t="n"/>
      <c r="N206" s="421" t="n"/>
      <c r="O206" s="421" t="n"/>
      <c r="P206" s="421" t="n"/>
      <c r="Q206" s="421" t="n"/>
      <c r="R206" s="270" t="n"/>
      <c r="S206" s="421" t="n"/>
      <c r="T206" s="421" t="n"/>
      <c r="U206" s="421" t="n"/>
      <c r="V206" s="421" t="n"/>
      <c r="W206" s="421" t="n"/>
      <c r="X206" s="421" t="n"/>
      <c r="Y206" s="421" t="n"/>
      <c r="Z206" s="421" t="n"/>
      <c r="AA206" s="421" t="n"/>
      <c r="AB206" s="421" t="n"/>
      <c r="AC206" s="421" t="n"/>
      <c r="AD206" s="421" t="n"/>
      <c r="AE206" s="421" t="n"/>
      <c r="AF206" s="421" t="n"/>
      <c r="AG206" s="421" t="n"/>
      <c r="AH206" s="421" t="n"/>
      <c r="AI206" s="421" t="n"/>
      <c r="AJ206" s="297" t="n"/>
      <c r="AK206" s="297" t="n"/>
      <c r="AL206" s="284" t="n"/>
      <c r="AM206" s="297" t="n"/>
      <c r="AN206" s="285" t="n"/>
      <c r="AO206" s="297" t="n"/>
      <c r="AP206" s="297" t="n"/>
      <c r="AQ206" s="297" t="n"/>
      <c r="AR206" s="297" t="n"/>
      <c r="AS206" s="297" t="n"/>
      <c r="AT206" s="285" t="inlineStr">
        <is>
          <t>0</t>
        </is>
      </c>
      <c r="AU206" s="297" t="inlineStr">
        <is>
          <t>0</t>
        </is>
      </c>
      <c r="AV206" s="297" t="inlineStr">
        <is>
          <t>0</t>
        </is>
      </c>
      <c r="AW206" s="297" t="inlineStr">
        <is>
          <t>0</t>
        </is>
      </c>
      <c r="AX206" s="297" t="inlineStr">
        <is>
          <t>0</t>
        </is>
      </c>
      <c r="AY206" s="286" t="inlineStr">
        <is>
          <t>0</t>
        </is>
      </c>
      <c r="AZ206" s="286" t="inlineStr">
        <is>
          <t>0</t>
        </is>
      </c>
      <c r="BA206" s="287" t="inlineStr">
        <is>
          <t>0</t>
        </is>
      </c>
      <c r="BB206" s="286" t="inlineStr">
        <is>
          <t>0</t>
        </is>
      </c>
      <c r="BC206" s="286" t="inlineStr">
        <is>
          <t>0</t>
        </is>
      </c>
      <c r="BD206" s="286" t="inlineStr">
        <is>
          <t>0</t>
        </is>
      </c>
      <c r="BE206" s="286" t="inlineStr">
        <is>
          <t>0</t>
        </is>
      </c>
      <c r="BF206" s="286" t="inlineStr">
        <is>
          <t>0</t>
        </is>
      </c>
      <c r="BG206" s="286" t="inlineStr">
        <is>
          <t>0</t>
        </is>
      </c>
      <c r="BH206" s="297" t="inlineStr">
        <is>
          <t>0</t>
        </is>
      </c>
      <c r="BI206" s="297" t="inlineStr">
        <is>
          <t>0</t>
        </is>
      </c>
      <c r="BJ206" s="297" t="inlineStr">
        <is>
          <t>0</t>
        </is>
      </c>
      <c r="BK206" s="297" t="inlineStr">
        <is>
          <t>0</t>
        </is>
      </c>
      <c r="BL206" s="297" t="inlineStr">
        <is>
          <t>0</t>
        </is>
      </c>
      <c r="BM206" s="297" t="inlineStr">
        <is>
          <t>0</t>
        </is>
      </c>
      <c r="BN206" s="297" t="inlineStr">
        <is>
          <t>0</t>
        </is>
      </c>
      <c r="BO206" s="285" t="inlineStr">
        <is>
          <t>0</t>
        </is>
      </c>
      <c r="BP206" s="297" t="inlineStr">
        <is>
          <t>0</t>
        </is>
      </c>
      <c r="BQ206" s="297" t="inlineStr">
        <is>
          <t>0</t>
        </is>
      </c>
      <c r="BR206" s="297" t="inlineStr">
        <is>
          <t>0</t>
        </is>
      </c>
      <c r="BS206" s="297" t="inlineStr">
        <is>
          <t>0</t>
        </is>
      </c>
      <c r="BT206" s="297" t="inlineStr">
        <is>
          <t>0</t>
        </is>
      </c>
      <c r="BU206" s="297" t="inlineStr">
        <is>
          <t>0</t>
        </is>
      </c>
      <c r="BV206" s="297" t="inlineStr">
        <is>
          <t>0</t>
        </is>
      </c>
      <c r="BW206" s="288" t="inlineStr">
        <is>
          <t>0</t>
        </is>
      </c>
      <c r="BX206" s="276">
        <f>SUM(IF(COUNTIF(#REF!, "*1.*"), 2, 0), IF(COUNTIF(#REF!, "*2.*"), 2, 0), IF(COUNTIF(#REF!, "*3.*"), 2, 0), IF(COUNTIF(#REF!, "*4.*"), 2, 0), IF(COUNTIF(#REF!, "*5.*"), 2, 0), IF(COUNTIF(#REF!, "*6.*"), 2, 0))</f>
        <v/>
      </c>
      <c r="BY206" s="277">
        <f t="array" ref="BY206">SUM(VALUE(AT206),VALUE(AU206),VALUE(AV206),VALUE(AW206),VALUE(AX206),VALUE(AY206),VALUE(AZ206),VALUE(BB206),VALUE(BC206),VALUE(BD206),VALUE(BE206),VALUE(BF206),VALUE(BG206),VALUE(BH206),VALUE(BI206),VALUE(BJ206),VALUE(BK206),VALUE(BL206),VALUE(BM206),VALUE(BN206),VALUE(BO206),VALUE(BP206),VALUE(BQ206),VALUE(BR206),VALUE(BS206),VALUE(BT206),VALUE(BU206),VALUE(BV206),VALUE(BW206))</f>
        <v/>
      </c>
      <c r="BZ206" s="307" t="n"/>
      <c r="CA206" s="307" t="n"/>
      <c r="CB206" s="307" t="n"/>
      <c r="CC206" s="307" t="n"/>
      <c r="CD206" s="307" t="n"/>
      <c r="CE206" s="307" t="n"/>
      <c r="CF206" s="307" t="n"/>
      <c r="CG206" s="307" t="n"/>
      <c r="CH206" s="307" t="n"/>
      <c r="CI206" s="307" t="n"/>
      <c r="CJ206" s="307" t="n"/>
      <c r="CK206" s="307" t="n"/>
      <c r="CL206" s="307" t="n"/>
      <c r="CM206" s="307" t="n"/>
      <c r="CN206" s="307" t="n"/>
      <c r="CO206" s="307" t="n"/>
      <c r="CP206" s="307" t="n"/>
      <c r="CQ206" s="307" t="n"/>
      <c r="CR206" s="279" t="inlineStr">
        <is>
          <t>0</t>
        </is>
      </c>
      <c r="CS206" s="280">
        <f>AVERAGE(Value(BY206),value(CR206))</f>
        <v/>
      </c>
      <c r="CT206" s="421">
        <f>(IF(OR(MediaScorecard!BH207="x", MediaScorecard!BI207="x",MediaScorecard!BJ207="x",MediaScorecard!BK207="x",MediaScorecard!BL207="x"),1, 2))</f>
        <v/>
      </c>
      <c r="CU206" s="308" t="n"/>
      <c r="CV206" s="308" t="n"/>
      <c r="CW206" s="308" t="n"/>
      <c r="CX206" s="309" t="n"/>
      <c r="CY206" s="308" t="n"/>
      <c r="CZ206" s="308" t="n"/>
      <c r="DA206" s="308" t="n"/>
    </row>
    <row r="207" ht="21" customHeight="1" s="590">
      <c r="A207" s="421" t="n"/>
      <c r="B207" s="270" t="n"/>
      <c r="C207" s="266" t="n"/>
      <c r="D207" s="267" t="inlineStr"/>
      <c r="E207" s="267" t="inlineStr"/>
      <c r="F207" s="268" t="inlineStr"/>
      <c r="G207" s="421" t="n"/>
      <c r="H207" s="269" t="n"/>
      <c r="I207" s="421" t="n"/>
      <c r="J207" s="421" t="n"/>
      <c r="K207" s="421" t="n"/>
      <c r="L207" s="421" t="n"/>
      <c r="M207" s="421" t="n"/>
      <c r="N207" s="421" t="n"/>
      <c r="O207" s="421" t="n"/>
      <c r="P207" s="421" t="n"/>
      <c r="Q207" s="421" t="n"/>
      <c r="R207" s="270" t="n"/>
      <c r="S207" s="421" t="n"/>
      <c r="T207" s="421" t="n"/>
      <c r="U207" s="421" t="n"/>
      <c r="V207" s="421" t="n"/>
      <c r="W207" s="421" t="n"/>
      <c r="X207" s="421" t="n"/>
      <c r="Y207" s="421" t="n"/>
      <c r="Z207" s="421" t="n"/>
      <c r="AA207" s="421" t="n"/>
      <c r="AB207" s="421" t="n"/>
      <c r="AC207" s="421" t="n"/>
      <c r="AD207" s="421" t="n"/>
      <c r="AE207" s="421" t="n"/>
      <c r="AF207" s="421" t="n"/>
      <c r="AG207" s="421" t="n"/>
      <c r="AH207" s="421" t="n"/>
      <c r="AI207" s="421" t="n"/>
      <c r="AJ207" s="297" t="n"/>
      <c r="AK207" s="297" t="n"/>
      <c r="AL207" s="284" t="n"/>
      <c r="AM207" s="297" t="n"/>
      <c r="AN207" s="285" t="n"/>
      <c r="AO207" s="297" t="n"/>
      <c r="AP207" s="297" t="n"/>
      <c r="AQ207" s="297" t="n"/>
      <c r="AR207" s="297" t="n"/>
      <c r="AS207" s="297" t="n"/>
      <c r="AT207" s="285" t="inlineStr">
        <is>
          <t>0</t>
        </is>
      </c>
      <c r="AU207" s="297" t="inlineStr">
        <is>
          <t>0</t>
        </is>
      </c>
      <c r="AV207" s="297" t="inlineStr">
        <is>
          <t>0</t>
        </is>
      </c>
      <c r="AW207" s="297" t="inlineStr">
        <is>
          <t>0</t>
        </is>
      </c>
      <c r="AX207" s="297" t="inlineStr">
        <is>
          <t>0</t>
        </is>
      </c>
      <c r="AY207" s="286" t="inlineStr">
        <is>
          <t>0</t>
        </is>
      </c>
      <c r="AZ207" s="286" t="inlineStr">
        <is>
          <t>0</t>
        </is>
      </c>
      <c r="BA207" s="287" t="inlineStr">
        <is>
          <t>0</t>
        </is>
      </c>
      <c r="BB207" s="286" t="inlineStr">
        <is>
          <t>0</t>
        </is>
      </c>
      <c r="BC207" s="286" t="inlineStr">
        <is>
          <t>0</t>
        </is>
      </c>
      <c r="BD207" s="286" t="inlineStr">
        <is>
          <t>0</t>
        </is>
      </c>
      <c r="BE207" s="286" t="inlineStr">
        <is>
          <t>0</t>
        </is>
      </c>
      <c r="BF207" s="286" t="inlineStr">
        <is>
          <t>0</t>
        </is>
      </c>
      <c r="BG207" s="286" t="inlineStr">
        <is>
          <t>0</t>
        </is>
      </c>
      <c r="BH207" s="297" t="inlineStr">
        <is>
          <t>0</t>
        </is>
      </c>
      <c r="BI207" s="297" t="inlineStr">
        <is>
          <t>0</t>
        </is>
      </c>
      <c r="BJ207" s="297" t="inlineStr">
        <is>
          <t>0</t>
        </is>
      </c>
      <c r="BK207" s="297" t="inlineStr">
        <is>
          <t>0</t>
        </is>
      </c>
      <c r="BL207" s="297" t="inlineStr">
        <is>
          <t>0</t>
        </is>
      </c>
      <c r="BM207" s="297" t="inlineStr">
        <is>
          <t>0</t>
        </is>
      </c>
      <c r="BN207" s="297" t="inlineStr">
        <is>
          <t>0</t>
        </is>
      </c>
      <c r="BO207" s="285" t="inlineStr">
        <is>
          <t>0</t>
        </is>
      </c>
      <c r="BP207" s="297" t="inlineStr">
        <is>
          <t>0</t>
        </is>
      </c>
      <c r="BQ207" s="297" t="inlineStr">
        <is>
          <t>0</t>
        </is>
      </c>
      <c r="BR207" s="297" t="inlineStr">
        <is>
          <t>0</t>
        </is>
      </c>
      <c r="BS207" s="297" t="inlineStr">
        <is>
          <t>0</t>
        </is>
      </c>
      <c r="BT207" s="297" t="inlineStr">
        <is>
          <t>0</t>
        </is>
      </c>
      <c r="BU207" s="297" t="inlineStr">
        <is>
          <t>0</t>
        </is>
      </c>
      <c r="BV207" s="297" t="inlineStr">
        <is>
          <t>0</t>
        </is>
      </c>
      <c r="BW207" s="288" t="inlineStr">
        <is>
          <t>0</t>
        </is>
      </c>
      <c r="BX207" s="276">
        <f>SUM(IF(COUNTIF(#REF!, "*1.*"), 2, 0), IF(COUNTIF(#REF!, "*2.*"), 2, 0), IF(COUNTIF(#REF!, "*3.*"), 2, 0), IF(COUNTIF(#REF!, "*4.*"), 2, 0), IF(COUNTIF(#REF!, "*5.*"), 2, 0), IF(COUNTIF(#REF!, "*6.*"), 2, 0))</f>
        <v/>
      </c>
      <c r="BY207" s="277">
        <f t="array" ref="BY207">SUM(VALUE(AT207),VALUE(AU207),VALUE(AV207),VALUE(AW207),VALUE(AX207),VALUE(AY207),VALUE(AZ207),VALUE(BB207),VALUE(BC207),VALUE(BD207),VALUE(BE207),VALUE(BF207),VALUE(BG207),VALUE(BH207),VALUE(BI207),VALUE(BJ207),VALUE(BK207),VALUE(BL207),VALUE(BM207),VALUE(BN207),VALUE(BO207),VALUE(BP207),VALUE(BQ207),VALUE(BR207),VALUE(BS207),VALUE(BT207),VALUE(BU207),VALUE(BV207),VALUE(BW207))</f>
        <v/>
      </c>
      <c r="BZ207" s="307" t="n"/>
      <c r="CA207" s="307" t="n"/>
      <c r="CB207" s="307" t="n"/>
      <c r="CC207" s="307" t="n"/>
      <c r="CD207" s="307" t="n"/>
      <c r="CE207" s="307" t="n"/>
      <c r="CF207" s="307" t="n"/>
      <c r="CG207" s="307" t="n"/>
      <c r="CH207" s="307" t="n"/>
      <c r="CI207" s="307" t="n"/>
      <c r="CJ207" s="307" t="n"/>
      <c r="CK207" s="307" t="n"/>
      <c r="CL207" s="307" t="n"/>
      <c r="CM207" s="307" t="n"/>
      <c r="CN207" s="307" t="n"/>
      <c r="CO207" s="307" t="n"/>
      <c r="CP207" s="307" t="n"/>
      <c r="CQ207" s="307" t="n"/>
      <c r="CR207" s="279" t="inlineStr">
        <is>
          <t>0</t>
        </is>
      </c>
      <c r="CS207" s="280">
        <f>AVERAGE(Value(BY207),value(CR207))</f>
        <v/>
      </c>
      <c r="CT207" s="421">
        <f>(IF(OR(MediaScorecard!BH208="x", MediaScorecard!BI208="x",MediaScorecard!BJ208="x",MediaScorecard!BK208="x",MediaScorecard!BL208="x"),1, 2))</f>
        <v/>
      </c>
      <c r="CU207" s="308" t="n"/>
      <c r="CV207" s="308" t="n"/>
      <c r="CW207" s="308" t="n"/>
      <c r="CX207" s="309" t="n"/>
      <c r="CY207" s="308" t="n"/>
      <c r="CZ207" s="308" t="n"/>
      <c r="DA207" s="308" t="n"/>
    </row>
    <row r="208" ht="21" customHeight="1" s="590">
      <c r="A208" s="421" t="n"/>
      <c r="B208" s="270" t="n"/>
      <c r="C208" s="266" t="n"/>
      <c r="D208" s="267" t="inlineStr"/>
      <c r="E208" s="267" t="inlineStr"/>
      <c r="F208" s="268" t="inlineStr"/>
      <c r="G208" s="421" t="n"/>
      <c r="H208" s="269" t="n"/>
      <c r="I208" s="421" t="n"/>
      <c r="J208" s="421" t="n"/>
      <c r="K208" s="421" t="n"/>
      <c r="L208" s="421" t="n"/>
      <c r="M208" s="421" t="n"/>
      <c r="N208" s="421" t="n"/>
      <c r="O208" s="421" t="n"/>
      <c r="P208" s="421" t="n"/>
      <c r="Q208" s="421" t="n"/>
      <c r="R208" s="270" t="n"/>
      <c r="S208" s="421" t="n"/>
      <c r="T208" s="421" t="n"/>
      <c r="U208" s="421" t="n"/>
      <c r="V208" s="421" t="n"/>
      <c r="W208" s="421" t="n"/>
      <c r="X208" s="421" t="n"/>
      <c r="Y208" s="421" t="n"/>
      <c r="Z208" s="421" t="n"/>
      <c r="AA208" s="421" t="n"/>
      <c r="AB208" s="421" t="n"/>
      <c r="AC208" s="421" t="n"/>
      <c r="AD208" s="421" t="n"/>
      <c r="AE208" s="421" t="n"/>
      <c r="AF208" s="421" t="n"/>
      <c r="AG208" s="421" t="n"/>
      <c r="AH208" s="421" t="n"/>
      <c r="AI208" s="421" t="n"/>
      <c r="AJ208" s="297" t="n"/>
      <c r="AK208" s="297" t="n"/>
      <c r="AL208" s="284" t="n"/>
      <c r="AM208" s="297" t="n"/>
      <c r="AN208" s="285" t="n"/>
      <c r="AO208" s="297" t="n"/>
      <c r="AP208" s="297" t="n"/>
      <c r="AQ208" s="297" t="n"/>
      <c r="AR208" s="297" t="n"/>
      <c r="AS208" s="297" t="n"/>
      <c r="AT208" s="285" t="inlineStr">
        <is>
          <t>0</t>
        </is>
      </c>
      <c r="AU208" s="297" t="inlineStr">
        <is>
          <t>0</t>
        </is>
      </c>
      <c r="AV208" s="297" t="inlineStr">
        <is>
          <t>0</t>
        </is>
      </c>
      <c r="AW208" s="297" t="inlineStr">
        <is>
          <t>0</t>
        </is>
      </c>
      <c r="AX208" s="297" t="inlineStr">
        <is>
          <t>0</t>
        </is>
      </c>
      <c r="AY208" s="286" t="inlineStr">
        <is>
          <t>0</t>
        </is>
      </c>
      <c r="AZ208" s="286" t="inlineStr">
        <is>
          <t>0</t>
        </is>
      </c>
      <c r="BA208" s="287" t="inlineStr">
        <is>
          <t>0</t>
        </is>
      </c>
      <c r="BB208" s="286" t="inlineStr">
        <is>
          <t>0</t>
        </is>
      </c>
      <c r="BC208" s="286" t="inlineStr">
        <is>
          <t>0</t>
        </is>
      </c>
      <c r="BD208" s="286" t="inlineStr">
        <is>
          <t>0</t>
        </is>
      </c>
      <c r="BE208" s="286" t="inlineStr">
        <is>
          <t>0</t>
        </is>
      </c>
      <c r="BF208" s="286" t="inlineStr">
        <is>
          <t>0</t>
        </is>
      </c>
      <c r="BG208" s="286" t="inlineStr">
        <is>
          <t>0</t>
        </is>
      </c>
      <c r="BH208" s="297" t="inlineStr">
        <is>
          <t>0</t>
        </is>
      </c>
      <c r="BI208" s="297" t="inlineStr">
        <is>
          <t>0</t>
        </is>
      </c>
      <c r="BJ208" s="297" t="inlineStr">
        <is>
          <t>0</t>
        </is>
      </c>
      <c r="BK208" s="297" t="inlineStr">
        <is>
          <t>0</t>
        </is>
      </c>
      <c r="BL208" s="297" t="inlineStr">
        <is>
          <t>0</t>
        </is>
      </c>
      <c r="BM208" s="297" t="inlineStr">
        <is>
          <t>0</t>
        </is>
      </c>
      <c r="BN208" s="297" t="inlineStr">
        <is>
          <t>0</t>
        </is>
      </c>
      <c r="BO208" s="285" t="inlineStr">
        <is>
          <t>0</t>
        </is>
      </c>
      <c r="BP208" s="297" t="inlineStr">
        <is>
          <t>0</t>
        </is>
      </c>
      <c r="BQ208" s="297" t="inlineStr">
        <is>
          <t>0</t>
        </is>
      </c>
      <c r="BR208" s="297" t="inlineStr">
        <is>
          <t>0</t>
        </is>
      </c>
      <c r="BS208" s="297" t="inlineStr">
        <is>
          <t>0</t>
        </is>
      </c>
      <c r="BT208" s="297" t="inlineStr">
        <is>
          <t>0</t>
        </is>
      </c>
      <c r="BU208" s="297" t="inlineStr">
        <is>
          <t>0</t>
        </is>
      </c>
      <c r="BV208" s="297" t="inlineStr">
        <is>
          <t>0</t>
        </is>
      </c>
      <c r="BW208" s="288" t="inlineStr">
        <is>
          <t>0</t>
        </is>
      </c>
      <c r="BX208" s="276">
        <f>SUM(IF(COUNTIF(#REF!, "*1.*"), 2, 0), IF(COUNTIF(#REF!, "*2.*"), 2, 0), IF(COUNTIF(#REF!, "*3.*"), 2, 0), IF(COUNTIF(#REF!, "*4.*"), 2, 0), IF(COUNTIF(#REF!, "*5.*"), 2, 0), IF(COUNTIF(#REF!, "*6.*"), 2, 0))</f>
        <v/>
      </c>
      <c r="BY208" s="277">
        <f t="array" ref="BY208">SUM(VALUE(AT208),VALUE(AU208),VALUE(AV208),VALUE(AW208),VALUE(AX208),VALUE(AY208),VALUE(AZ208),VALUE(BB208),VALUE(BC208),VALUE(BD208),VALUE(BE208),VALUE(BF208),VALUE(BG208),VALUE(BH208),VALUE(BI208),VALUE(BJ208),VALUE(BK208),VALUE(BL208),VALUE(BM208),VALUE(BN208),VALUE(BO208),VALUE(BP208),VALUE(BQ208),VALUE(BR208),VALUE(BS208),VALUE(BT208),VALUE(BU208),VALUE(BV208),VALUE(BW208))</f>
        <v/>
      </c>
      <c r="BZ208" s="303" t="n"/>
      <c r="CA208" s="303" t="n"/>
      <c r="CB208" s="303" t="n"/>
      <c r="CC208" s="303" t="n"/>
      <c r="CD208" s="303" t="n"/>
      <c r="CE208" s="303" t="n"/>
      <c r="CF208" s="303" t="n"/>
      <c r="CG208" s="303" t="n"/>
      <c r="CH208" s="303" t="n"/>
      <c r="CI208" s="303" t="n"/>
      <c r="CJ208" s="303" t="n"/>
      <c r="CK208" s="303" t="n"/>
      <c r="CL208" s="303" t="n"/>
      <c r="CM208" s="303" t="n"/>
      <c r="CN208" s="303" t="n"/>
      <c r="CO208" s="303" t="n"/>
      <c r="CP208" s="303" t="n"/>
      <c r="CQ208" s="303" t="n"/>
      <c r="CR208" s="279" t="inlineStr">
        <is>
          <t>0</t>
        </is>
      </c>
      <c r="CS208" s="280">
        <f>AVERAGE(Value(BY208),value(CR208))</f>
        <v/>
      </c>
      <c r="CT208" s="421">
        <f>(IF(OR(MediaScorecard!BH209="x", MediaScorecard!BI209="x",MediaScorecard!BJ209="x",MediaScorecard!BK209="x",MediaScorecard!BL209="x"),1, 2))</f>
        <v/>
      </c>
      <c r="CU208" s="304" t="n"/>
      <c r="CV208" s="304" t="n"/>
      <c r="CW208" s="304" t="n"/>
      <c r="CX208" s="305" t="n"/>
      <c r="CY208" s="304" t="n"/>
      <c r="CZ208" s="304" t="n"/>
      <c r="DA208" s="304" t="n"/>
    </row>
    <row r="209" ht="21" customHeight="1" s="590">
      <c r="A209" s="421" t="n"/>
      <c r="B209" s="270" t="n"/>
      <c r="C209" s="266" t="n"/>
      <c r="D209" s="267" t="inlineStr"/>
      <c r="E209" s="267" t="inlineStr"/>
      <c r="F209" s="268" t="inlineStr"/>
      <c r="G209" s="421" t="n"/>
      <c r="H209" s="269" t="n"/>
      <c r="I209" s="421" t="n"/>
      <c r="J209" s="421" t="n"/>
      <c r="K209" s="421" t="n"/>
      <c r="L209" s="421" t="n"/>
      <c r="M209" s="421" t="n"/>
      <c r="N209" s="421" t="n"/>
      <c r="O209" s="421" t="n"/>
      <c r="P209" s="421" t="n"/>
      <c r="Q209" s="421" t="n"/>
      <c r="R209" s="270" t="n"/>
      <c r="S209" s="421" t="n"/>
      <c r="T209" s="421" t="n"/>
      <c r="U209" s="421" t="n"/>
      <c r="V209" s="421" t="n"/>
      <c r="W209" s="421" t="n"/>
      <c r="X209" s="421" t="n"/>
      <c r="Y209" s="421" t="n"/>
      <c r="Z209" s="421" t="n"/>
      <c r="AA209" s="421" t="n"/>
      <c r="AB209" s="421" t="n"/>
      <c r="AC209" s="421" t="n"/>
      <c r="AD209" s="421" t="n"/>
      <c r="AE209" s="421" t="n"/>
      <c r="AF209" s="421" t="n"/>
      <c r="AG209" s="421" t="n"/>
      <c r="AH209" s="421" t="n"/>
      <c r="AI209" s="421" t="n"/>
      <c r="AJ209" s="297" t="n"/>
      <c r="AK209" s="297" t="n"/>
      <c r="AL209" s="284" t="n"/>
      <c r="AM209" s="297" t="n"/>
      <c r="AN209" s="285" t="n"/>
      <c r="AO209" s="297" t="n"/>
      <c r="AP209" s="297" t="n"/>
      <c r="AQ209" s="297" t="n"/>
      <c r="AR209" s="297" t="n"/>
      <c r="AS209" s="297" t="n"/>
      <c r="AT209" s="285" t="inlineStr">
        <is>
          <t>0</t>
        </is>
      </c>
      <c r="AU209" s="297" t="inlineStr">
        <is>
          <t>0</t>
        </is>
      </c>
      <c r="AV209" s="297" t="inlineStr">
        <is>
          <t>0</t>
        </is>
      </c>
      <c r="AW209" s="297" t="inlineStr">
        <is>
          <t>0</t>
        </is>
      </c>
      <c r="AX209" s="297" t="inlineStr">
        <is>
          <t>0</t>
        </is>
      </c>
      <c r="AY209" s="286" t="inlineStr">
        <is>
          <t>0</t>
        </is>
      </c>
      <c r="AZ209" s="286" t="inlineStr">
        <is>
          <t>0</t>
        </is>
      </c>
      <c r="BA209" s="287" t="inlineStr">
        <is>
          <t>0</t>
        </is>
      </c>
      <c r="BB209" s="286" t="inlineStr">
        <is>
          <t>0</t>
        </is>
      </c>
      <c r="BC209" s="286" t="inlineStr">
        <is>
          <t>0</t>
        </is>
      </c>
      <c r="BD209" s="286" t="inlineStr">
        <is>
          <t>0</t>
        </is>
      </c>
      <c r="BE209" s="286" t="inlineStr">
        <is>
          <t>0</t>
        </is>
      </c>
      <c r="BF209" s="286" t="inlineStr">
        <is>
          <t>0</t>
        </is>
      </c>
      <c r="BG209" s="286" t="inlineStr">
        <is>
          <t>0</t>
        </is>
      </c>
      <c r="BH209" s="297" t="inlineStr">
        <is>
          <t>0</t>
        </is>
      </c>
      <c r="BI209" s="297" t="inlineStr">
        <is>
          <t>0</t>
        </is>
      </c>
      <c r="BJ209" s="297" t="inlineStr">
        <is>
          <t>0</t>
        </is>
      </c>
      <c r="BK209" s="297" t="inlineStr">
        <is>
          <t>0</t>
        </is>
      </c>
      <c r="BL209" s="297" t="inlineStr">
        <is>
          <t>0</t>
        </is>
      </c>
      <c r="BM209" s="297" t="inlineStr">
        <is>
          <t>0</t>
        </is>
      </c>
      <c r="BN209" s="297" t="inlineStr">
        <is>
          <t>0</t>
        </is>
      </c>
      <c r="BO209" s="285" t="inlineStr">
        <is>
          <t>0</t>
        </is>
      </c>
      <c r="BP209" s="297" t="inlineStr">
        <is>
          <t>0</t>
        </is>
      </c>
      <c r="BQ209" s="297" t="inlineStr">
        <is>
          <t>0</t>
        </is>
      </c>
      <c r="BR209" s="297" t="inlineStr">
        <is>
          <t>0</t>
        </is>
      </c>
      <c r="BS209" s="297" t="inlineStr">
        <is>
          <t>0</t>
        </is>
      </c>
      <c r="BT209" s="297" t="inlineStr">
        <is>
          <t>0</t>
        </is>
      </c>
      <c r="BU209" s="297" t="inlineStr">
        <is>
          <t>0</t>
        </is>
      </c>
      <c r="BV209" s="297" t="inlineStr">
        <is>
          <t>0</t>
        </is>
      </c>
      <c r="BW209" s="288" t="inlineStr">
        <is>
          <t>0</t>
        </is>
      </c>
      <c r="BX209" s="276">
        <f>SUM(IF(COUNTIF(#REF!, "*1.*"), 2, 0), IF(COUNTIF(#REF!, "*2.*"), 2, 0), IF(COUNTIF(#REF!, "*3.*"), 2, 0), IF(COUNTIF(#REF!, "*4.*"), 2, 0), IF(COUNTIF(#REF!, "*5.*"), 2, 0), IF(COUNTIF(#REF!, "*6.*"), 2, 0))</f>
        <v/>
      </c>
      <c r="BY209" s="277">
        <f t="array" ref="BY209">SUM(VALUE(AT209),VALUE(AU209),VALUE(AV209),VALUE(AW209),VALUE(AX209),VALUE(AY209),VALUE(AZ209),VALUE(BB209),VALUE(BC209),VALUE(BD209),VALUE(BE209),VALUE(BF209),VALUE(BG209),VALUE(BH209),VALUE(BI209),VALUE(BJ209),VALUE(BK209),VALUE(BL209),VALUE(BM209),VALUE(BN209),VALUE(BO209),VALUE(BP209),VALUE(BQ209),VALUE(BR209),VALUE(BS209),VALUE(BT209),VALUE(BU209),VALUE(BV209),VALUE(BW209))</f>
        <v/>
      </c>
      <c r="BZ209" s="307" t="n"/>
      <c r="CA209" s="307" t="n"/>
      <c r="CB209" s="307" t="n"/>
      <c r="CC209" s="307" t="n"/>
      <c r="CD209" s="307" t="n"/>
      <c r="CE209" s="307" t="n"/>
      <c r="CF209" s="307" t="n"/>
      <c r="CG209" s="307" t="n"/>
      <c r="CH209" s="307" t="n"/>
      <c r="CI209" s="307" t="n"/>
      <c r="CJ209" s="307" t="n"/>
      <c r="CK209" s="307" t="n"/>
      <c r="CL209" s="307" t="n"/>
      <c r="CM209" s="307" t="n"/>
      <c r="CN209" s="307" t="n"/>
      <c r="CO209" s="307" t="n"/>
      <c r="CP209" s="307" t="n"/>
      <c r="CQ209" s="307" t="n"/>
      <c r="CR209" s="279" t="inlineStr">
        <is>
          <t>0</t>
        </is>
      </c>
      <c r="CS209" s="280">
        <f>AVERAGE(Value(BY209),value(CR209))</f>
        <v/>
      </c>
      <c r="CT209" s="421">
        <f>(IF(OR(MediaScorecard!BH210="x", MediaScorecard!BI210="x",MediaScorecard!BJ210="x",MediaScorecard!BK210="x",MediaScorecard!BL210="x"),1, 2))</f>
        <v/>
      </c>
      <c r="CU209" s="308" t="n"/>
      <c r="CV209" s="308" t="n"/>
      <c r="CW209" s="308" t="n"/>
      <c r="CX209" s="309" t="n"/>
      <c r="CY209" s="308" t="n"/>
      <c r="CZ209" s="308" t="n"/>
      <c r="DA209" s="308" t="n"/>
    </row>
    <row r="210" ht="21" customHeight="1" s="590">
      <c r="A210" s="421" t="n"/>
      <c r="B210" s="270" t="n"/>
      <c r="C210" s="266" t="n"/>
      <c r="D210" s="267" t="inlineStr"/>
      <c r="E210" s="267" t="inlineStr"/>
      <c r="F210" s="268" t="inlineStr"/>
      <c r="G210" s="421" t="n"/>
      <c r="H210" s="269" t="n"/>
      <c r="I210" s="421" t="n"/>
      <c r="J210" s="421" t="n"/>
      <c r="K210" s="421" t="n"/>
      <c r="L210" s="421" t="n"/>
      <c r="M210" s="421" t="n"/>
      <c r="N210" s="421" t="n"/>
      <c r="O210" s="421" t="n"/>
      <c r="P210" s="421" t="n"/>
      <c r="Q210" s="421" t="n"/>
      <c r="R210" s="270" t="n"/>
      <c r="S210" s="421" t="n"/>
      <c r="T210" s="421" t="n"/>
      <c r="U210" s="421" t="n"/>
      <c r="V210" s="421" t="n"/>
      <c r="W210" s="421" t="n"/>
      <c r="X210" s="421" t="n"/>
      <c r="Y210" s="421" t="n"/>
      <c r="Z210" s="421" t="n"/>
      <c r="AA210" s="421" t="n"/>
      <c r="AB210" s="421" t="n"/>
      <c r="AC210" s="421" t="n"/>
      <c r="AD210" s="421" t="n"/>
      <c r="AE210" s="421" t="n"/>
      <c r="AF210" s="421" t="n"/>
      <c r="AG210" s="421" t="n"/>
      <c r="AH210" s="421" t="n"/>
      <c r="AI210" s="421" t="n"/>
      <c r="AJ210" s="297" t="n"/>
      <c r="AK210" s="297" t="n"/>
      <c r="AL210" s="284" t="n"/>
      <c r="AM210" s="297" t="n"/>
      <c r="AN210" s="285" t="n"/>
      <c r="AO210" s="297" t="n"/>
      <c r="AP210" s="297" t="n"/>
      <c r="AQ210" s="297" t="n"/>
      <c r="AR210" s="297" t="n"/>
      <c r="AS210" s="297" t="n"/>
      <c r="AT210" s="285" t="inlineStr">
        <is>
          <t>0</t>
        </is>
      </c>
      <c r="AU210" s="297" t="inlineStr">
        <is>
          <t>0</t>
        </is>
      </c>
      <c r="AV210" s="297" t="inlineStr">
        <is>
          <t>0</t>
        </is>
      </c>
      <c r="AW210" s="297" t="inlineStr">
        <is>
          <t>0</t>
        </is>
      </c>
      <c r="AX210" s="297" t="inlineStr">
        <is>
          <t>0</t>
        </is>
      </c>
      <c r="AY210" s="286" t="inlineStr">
        <is>
          <t>0</t>
        </is>
      </c>
      <c r="AZ210" s="286" t="inlineStr">
        <is>
          <t>0</t>
        </is>
      </c>
      <c r="BA210" s="287" t="inlineStr">
        <is>
          <t>0</t>
        </is>
      </c>
      <c r="BB210" s="286" t="inlineStr">
        <is>
          <t>0</t>
        </is>
      </c>
      <c r="BC210" s="286" t="inlineStr">
        <is>
          <t>0</t>
        </is>
      </c>
      <c r="BD210" s="286" t="inlineStr">
        <is>
          <t>0</t>
        </is>
      </c>
      <c r="BE210" s="286" t="inlineStr">
        <is>
          <t>0</t>
        </is>
      </c>
      <c r="BF210" s="286" t="inlineStr">
        <is>
          <t>0</t>
        </is>
      </c>
      <c r="BG210" s="286" t="inlineStr">
        <is>
          <t>0</t>
        </is>
      </c>
      <c r="BH210" s="297" t="inlineStr">
        <is>
          <t>0</t>
        </is>
      </c>
      <c r="BI210" s="297" t="inlineStr">
        <is>
          <t>0</t>
        </is>
      </c>
      <c r="BJ210" s="297" t="inlineStr">
        <is>
          <t>0</t>
        </is>
      </c>
      <c r="BK210" s="297" t="inlineStr">
        <is>
          <t>0</t>
        </is>
      </c>
      <c r="BL210" s="297" t="inlineStr">
        <is>
          <t>0</t>
        </is>
      </c>
      <c r="BM210" s="297" t="inlineStr">
        <is>
          <t>0</t>
        </is>
      </c>
      <c r="BN210" s="297" t="inlineStr">
        <is>
          <t>0</t>
        </is>
      </c>
      <c r="BO210" s="285" t="inlineStr">
        <is>
          <t>0</t>
        </is>
      </c>
      <c r="BP210" s="297" t="inlineStr">
        <is>
          <t>0</t>
        </is>
      </c>
      <c r="BQ210" s="297" t="inlineStr">
        <is>
          <t>0</t>
        </is>
      </c>
      <c r="BR210" s="297" t="inlineStr">
        <is>
          <t>0</t>
        </is>
      </c>
      <c r="BS210" s="297" t="inlineStr">
        <is>
          <t>0</t>
        </is>
      </c>
      <c r="BT210" s="297" t="inlineStr">
        <is>
          <t>0</t>
        </is>
      </c>
      <c r="BU210" s="297" t="inlineStr">
        <is>
          <t>0</t>
        </is>
      </c>
      <c r="BV210" s="297" t="inlineStr">
        <is>
          <t>0</t>
        </is>
      </c>
      <c r="BW210" s="288" t="inlineStr">
        <is>
          <t>0</t>
        </is>
      </c>
      <c r="BX210" s="276">
        <f>SUM(IF(COUNTIF(#REF!, "*1.*"), 2, 0), IF(COUNTIF(#REF!, "*2.*"), 2, 0), IF(COUNTIF(#REF!, "*3.*"), 2, 0), IF(COUNTIF(#REF!, "*4.*"), 2, 0), IF(COUNTIF(#REF!, "*5.*"), 2, 0), IF(COUNTIF(#REF!, "*6.*"), 2, 0))</f>
        <v/>
      </c>
      <c r="BY210" s="277">
        <f t="array" ref="BY210">SUM(VALUE(AT210),VALUE(AU210),VALUE(AV210),VALUE(AW210),VALUE(AX210),VALUE(AY210),VALUE(AZ210),VALUE(BB210),VALUE(BC210),VALUE(BD210),VALUE(BE210),VALUE(BF210),VALUE(BG210),VALUE(BH210),VALUE(BI210),VALUE(BJ210),VALUE(BK210),VALUE(BL210),VALUE(BM210),VALUE(BN210),VALUE(BO210),VALUE(BP210),VALUE(BQ210),VALUE(BR210),VALUE(BS210),VALUE(BT210),VALUE(BU210),VALUE(BV210),VALUE(BW210))</f>
        <v/>
      </c>
      <c r="BZ210" s="307" t="n"/>
      <c r="CA210" s="307" t="n"/>
      <c r="CB210" s="307" t="n"/>
      <c r="CC210" s="307" t="n"/>
      <c r="CD210" s="307" t="n"/>
      <c r="CE210" s="307" t="n"/>
      <c r="CF210" s="307" t="n"/>
      <c r="CG210" s="307" t="n"/>
      <c r="CH210" s="307" t="n"/>
      <c r="CI210" s="307" t="n"/>
      <c r="CJ210" s="307" t="n"/>
      <c r="CK210" s="307" t="n"/>
      <c r="CL210" s="307" t="n"/>
      <c r="CM210" s="307" t="n"/>
      <c r="CN210" s="307" t="n"/>
      <c r="CO210" s="307" t="n"/>
      <c r="CP210" s="307" t="n"/>
      <c r="CQ210" s="307" t="n"/>
      <c r="CR210" s="279" t="inlineStr">
        <is>
          <t>0</t>
        </is>
      </c>
      <c r="CS210" s="280">
        <f>AVERAGE(Value(BY210),value(CR210))</f>
        <v/>
      </c>
      <c r="CT210" s="421">
        <f>(IF(OR(MediaScorecard!BH211="x", MediaScorecard!BI211="x",MediaScorecard!BJ211="x",MediaScorecard!BK211="x",MediaScorecard!BL211="x"),1, 2))</f>
        <v/>
      </c>
      <c r="CU210" s="308" t="n"/>
      <c r="CV210" s="308" t="n"/>
      <c r="CW210" s="308" t="n"/>
      <c r="CX210" s="309" t="n"/>
      <c r="CY210" s="308" t="n"/>
      <c r="CZ210" s="308" t="n"/>
      <c r="DA210" s="308" t="n"/>
    </row>
    <row r="211" ht="21" customHeight="1" s="590">
      <c r="A211" s="421" t="n"/>
      <c r="B211" s="270" t="n"/>
      <c r="C211" s="266" t="n"/>
      <c r="D211" s="267" t="inlineStr"/>
      <c r="E211" s="267" t="inlineStr"/>
      <c r="F211" s="268" t="inlineStr"/>
      <c r="G211" s="421" t="n"/>
      <c r="H211" s="269" t="n"/>
      <c r="I211" s="421" t="n"/>
      <c r="J211" s="421" t="n"/>
      <c r="K211" s="421" t="n"/>
      <c r="L211" s="421" t="n"/>
      <c r="M211" s="421" t="n"/>
      <c r="N211" s="421" t="n"/>
      <c r="O211" s="421" t="n"/>
      <c r="P211" s="421" t="n"/>
      <c r="Q211" s="421" t="n"/>
      <c r="R211" s="270" t="n"/>
      <c r="S211" s="421" t="n"/>
      <c r="T211" s="421" t="n"/>
      <c r="U211" s="421" t="n"/>
      <c r="V211" s="421" t="n"/>
      <c r="W211" s="421" t="n"/>
      <c r="X211" s="421" t="n"/>
      <c r="Y211" s="421" t="n"/>
      <c r="Z211" s="421" t="n"/>
      <c r="AA211" s="421" t="n"/>
      <c r="AB211" s="421" t="n"/>
      <c r="AC211" s="421" t="n"/>
      <c r="AD211" s="421" t="n"/>
      <c r="AE211" s="421" t="n"/>
      <c r="AF211" s="421" t="n"/>
      <c r="AG211" s="421" t="n"/>
      <c r="AH211" s="421" t="n"/>
      <c r="AI211" s="421" t="n"/>
      <c r="AJ211" s="297" t="n"/>
      <c r="AK211" s="297" t="n"/>
      <c r="AL211" s="284" t="n"/>
      <c r="AM211" s="297" t="n"/>
      <c r="AN211" s="285" t="n"/>
      <c r="AO211" s="297" t="n"/>
      <c r="AP211" s="297" t="n"/>
      <c r="AQ211" s="297" t="n"/>
      <c r="AR211" s="297" t="n"/>
      <c r="AS211" s="297" t="n"/>
      <c r="AT211" s="285" t="inlineStr">
        <is>
          <t>0</t>
        </is>
      </c>
      <c r="AU211" s="297" t="inlineStr">
        <is>
          <t>0</t>
        </is>
      </c>
      <c r="AV211" s="297" t="inlineStr">
        <is>
          <t>0</t>
        </is>
      </c>
      <c r="AW211" s="297" t="inlineStr">
        <is>
          <t>0</t>
        </is>
      </c>
      <c r="AX211" s="297" t="inlineStr">
        <is>
          <t>0</t>
        </is>
      </c>
      <c r="AY211" s="286" t="inlineStr">
        <is>
          <t>0</t>
        </is>
      </c>
      <c r="AZ211" s="286" t="inlineStr">
        <is>
          <t>0</t>
        </is>
      </c>
      <c r="BA211" s="287" t="inlineStr">
        <is>
          <t>0</t>
        </is>
      </c>
      <c r="BB211" s="286" t="inlineStr">
        <is>
          <t>0</t>
        </is>
      </c>
      <c r="BC211" s="286" t="inlineStr">
        <is>
          <t>0</t>
        </is>
      </c>
      <c r="BD211" s="286" t="inlineStr">
        <is>
          <t>0</t>
        </is>
      </c>
      <c r="BE211" s="286" t="inlineStr">
        <is>
          <t>0</t>
        </is>
      </c>
      <c r="BF211" s="286" t="inlineStr">
        <is>
          <t>0</t>
        </is>
      </c>
      <c r="BG211" s="286" t="inlineStr">
        <is>
          <t>0</t>
        </is>
      </c>
      <c r="BH211" s="297" t="inlineStr">
        <is>
          <t>0</t>
        </is>
      </c>
      <c r="BI211" s="297" t="inlineStr">
        <is>
          <t>0</t>
        </is>
      </c>
      <c r="BJ211" s="297" t="inlineStr">
        <is>
          <t>0</t>
        </is>
      </c>
      <c r="BK211" s="297" t="inlineStr">
        <is>
          <t>0</t>
        </is>
      </c>
      <c r="BL211" s="297" t="inlineStr">
        <is>
          <t>0</t>
        </is>
      </c>
      <c r="BM211" s="297" t="inlineStr">
        <is>
          <t>0</t>
        </is>
      </c>
      <c r="BN211" s="297" t="inlineStr">
        <is>
          <t>0</t>
        </is>
      </c>
      <c r="BO211" s="285" t="inlineStr">
        <is>
          <t>0</t>
        </is>
      </c>
      <c r="BP211" s="297" t="inlineStr">
        <is>
          <t>0</t>
        </is>
      </c>
      <c r="BQ211" s="297" t="inlineStr">
        <is>
          <t>0</t>
        </is>
      </c>
      <c r="BR211" s="297" t="inlineStr">
        <is>
          <t>0</t>
        </is>
      </c>
      <c r="BS211" s="297" t="inlineStr">
        <is>
          <t>0</t>
        </is>
      </c>
      <c r="BT211" s="297" t="inlineStr">
        <is>
          <t>0</t>
        </is>
      </c>
      <c r="BU211" s="297" t="inlineStr">
        <is>
          <t>0</t>
        </is>
      </c>
      <c r="BV211" s="297" t="inlineStr">
        <is>
          <t>0</t>
        </is>
      </c>
      <c r="BW211" s="288" t="inlineStr">
        <is>
          <t>0</t>
        </is>
      </c>
      <c r="BX211" s="276">
        <f>SUM(IF(COUNTIF(#REF!, "*1.*"), 2, 0), IF(COUNTIF(#REF!, "*2.*"), 2, 0), IF(COUNTIF(#REF!, "*3.*"), 2, 0), IF(COUNTIF(#REF!, "*4.*"), 2, 0), IF(COUNTIF(#REF!, "*5.*"), 2, 0), IF(COUNTIF(#REF!, "*6.*"), 2, 0))</f>
        <v/>
      </c>
      <c r="BY211" s="277">
        <f t="array" ref="BY211">SUM(VALUE(AT211),VALUE(AU211),VALUE(AV211),VALUE(AW211),VALUE(AX211),VALUE(AY211),VALUE(AZ211),VALUE(BB211),VALUE(BC211),VALUE(BD211),VALUE(BE211),VALUE(BF211),VALUE(BG211),VALUE(BH211),VALUE(BI211),VALUE(BJ211),VALUE(BK211),VALUE(BL211),VALUE(BM211),VALUE(BN211),VALUE(BO211),VALUE(BP211),VALUE(BQ211),VALUE(BR211),VALUE(BS211),VALUE(BT211),VALUE(BU211),VALUE(BV211),VALUE(BW211))</f>
        <v/>
      </c>
      <c r="BZ211" s="307" t="n"/>
      <c r="CA211" s="307" t="n"/>
      <c r="CB211" s="307" t="n"/>
      <c r="CC211" s="307" t="n"/>
      <c r="CD211" s="307" t="n"/>
      <c r="CE211" s="307" t="n"/>
      <c r="CF211" s="307" t="n"/>
      <c r="CG211" s="307" t="n"/>
      <c r="CH211" s="307" t="n"/>
      <c r="CI211" s="307" t="n"/>
      <c r="CJ211" s="307" t="n"/>
      <c r="CK211" s="307" t="n"/>
      <c r="CL211" s="307" t="n"/>
      <c r="CM211" s="307" t="n"/>
      <c r="CN211" s="307" t="n"/>
      <c r="CO211" s="307" t="n"/>
      <c r="CP211" s="307" t="n"/>
      <c r="CQ211" s="307" t="n"/>
      <c r="CR211" s="279" t="inlineStr">
        <is>
          <t>0</t>
        </is>
      </c>
      <c r="CS211" s="280">
        <f>AVERAGE(Value(BY211),value(CR211))</f>
        <v/>
      </c>
      <c r="CT211" s="421">
        <f>(IF(OR(MediaScorecard!BH212="x", MediaScorecard!BI212="x",MediaScorecard!BJ212="x",MediaScorecard!BK212="x",MediaScorecard!BL212="x"),1, 2))</f>
        <v/>
      </c>
      <c r="CU211" s="308" t="n"/>
      <c r="CV211" s="308" t="n"/>
      <c r="CW211" s="308" t="n"/>
      <c r="CX211" s="309" t="n"/>
      <c r="CY211" s="308" t="n"/>
      <c r="CZ211" s="308" t="n"/>
      <c r="DA211" s="308" t="n"/>
    </row>
    <row r="212" ht="21" customHeight="1" s="590">
      <c r="A212" s="421" t="n"/>
      <c r="B212" s="270" t="n"/>
      <c r="C212" s="266" t="n"/>
      <c r="D212" s="267" t="inlineStr"/>
      <c r="E212" s="267" t="inlineStr"/>
      <c r="F212" s="268" t="inlineStr"/>
      <c r="G212" s="421" t="n"/>
      <c r="H212" s="269" t="n"/>
      <c r="I212" s="421" t="n"/>
      <c r="J212" s="421" t="n"/>
      <c r="K212" s="421" t="n"/>
      <c r="L212" s="421" t="n"/>
      <c r="M212" s="421" t="n"/>
      <c r="N212" s="421" t="n"/>
      <c r="O212" s="421" t="n"/>
      <c r="P212" s="421" t="n"/>
      <c r="Q212" s="421" t="n"/>
      <c r="R212" s="270" t="n"/>
      <c r="S212" s="421" t="n"/>
      <c r="T212" s="421" t="n"/>
      <c r="U212" s="421" t="n"/>
      <c r="V212" s="421" t="n"/>
      <c r="W212" s="421" t="n"/>
      <c r="X212" s="421" t="n"/>
      <c r="Y212" s="421" t="n"/>
      <c r="Z212" s="421" t="n"/>
      <c r="AA212" s="421" t="n"/>
      <c r="AB212" s="421" t="n"/>
      <c r="AC212" s="421" t="n"/>
      <c r="AD212" s="421" t="n"/>
      <c r="AE212" s="421" t="n"/>
      <c r="AF212" s="421" t="n"/>
      <c r="AG212" s="421" t="n"/>
      <c r="AH212" s="421" t="n"/>
      <c r="AI212" s="421" t="n"/>
      <c r="AJ212" s="297" t="n"/>
      <c r="AK212" s="297" t="n"/>
      <c r="AL212" s="284" t="n"/>
      <c r="AM212" s="297" t="n"/>
      <c r="AN212" s="285" t="n"/>
      <c r="AO212" s="297" t="n"/>
      <c r="AP212" s="297" t="n"/>
      <c r="AQ212" s="297" t="n"/>
      <c r="AR212" s="297" t="n"/>
      <c r="AS212" s="297" t="n"/>
      <c r="AT212" s="285" t="inlineStr">
        <is>
          <t>0</t>
        </is>
      </c>
      <c r="AU212" s="297" t="inlineStr">
        <is>
          <t>0</t>
        </is>
      </c>
      <c r="AV212" s="297" t="inlineStr">
        <is>
          <t>0</t>
        </is>
      </c>
      <c r="AW212" s="297" t="inlineStr">
        <is>
          <t>0</t>
        </is>
      </c>
      <c r="AX212" s="297" t="inlineStr">
        <is>
          <t>0</t>
        </is>
      </c>
      <c r="AY212" s="286" t="inlineStr">
        <is>
          <t>0</t>
        </is>
      </c>
      <c r="AZ212" s="286" t="inlineStr">
        <is>
          <t>0</t>
        </is>
      </c>
      <c r="BA212" s="287" t="inlineStr">
        <is>
          <t>0</t>
        </is>
      </c>
      <c r="BB212" s="286" t="inlineStr">
        <is>
          <t>0</t>
        </is>
      </c>
      <c r="BC212" s="286" t="inlineStr">
        <is>
          <t>0</t>
        </is>
      </c>
      <c r="BD212" s="286" t="inlineStr">
        <is>
          <t>0</t>
        </is>
      </c>
      <c r="BE212" s="286" t="inlineStr">
        <is>
          <t>0</t>
        </is>
      </c>
      <c r="BF212" s="286" t="inlineStr">
        <is>
          <t>0</t>
        </is>
      </c>
      <c r="BG212" s="286" t="inlineStr">
        <is>
          <t>0</t>
        </is>
      </c>
      <c r="BH212" s="297" t="inlineStr">
        <is>
          <t>0</t>
        </is>
      </c>
      <c r="BI212" s="297" t="inlineStr">
        <is>
          <t>0</t>
        </is>
      </c>
      <c r="BJ212" s="297" t="inlineStr">
        <is>
          <t>0</t>
        </is>
      </c>
      <c r="BK212" s="297" t="inlineStr">
        <is>
          <t>0</t>
        </is>
      </c>
      <c r="BL212" s="297" t="inlineStr">
        <is>
          <t>0</t>
        </is>
      </c>
      <c r="BM212" s="297" t="inlineStr">
        <is>
          <t>0</t>
        </is>
      </c>
      <c r="BN212" s="297" t="inlineStr">
        <is>
          <t>0</t>
        </is>
      </c>
      <c r="BO212" s="285" t="inlineStr">
        <is>
          <t>0</t>
        </is>
      </c>
      <c r="BP212" s="297" t="inlineStr">
        <is>
          <t>0</t>
        </is>
      </c>
      <c r="BQ212" s="297" t="inlineStr">
        <is>
          <t>0</t>
        </is>
      </c>
      <c r="BR212" s="297" t="inlineStr">
        <is>
          <t>0</t>
        </is>
      </c>
      <c r="BS212" s="297" t="inlineStr">
        <is>
          <t>0</t>
        </is>
      </c>
      <c r="BT212" s="297" t="inlineStr">
        <is>
          <t>0</t>
        </is>
      </c>
      <c r="BU212" s="297" t="inlineStr">
        <is>
          <t>0</t>
        </is>
      </c>
      <c r="BV212" s="297" t="inlineStr">
        <is>
          <t>0</t>
        </is>
      </c>
      <c r="BW212" s="288" t="inlineStr">
        <is>
          <t>0</t>
        </is>
      </c>
      <c r="BX212" s="276">
        <f>SUM(IF(COUNTIF(#REF!, "*1.*"), 2, 0), IF(COUNTIF(#REF!, "*2.*"), 2, 0), IF(COUNTIF(#REF!, "*3.*"), 2, 0), IF(COUNTIF(#REF!, "*4.*"), 2, 0), IF(COUNTIF(#REF!, "*5.*"), 2, 0), IF(COUNTIF(#REF!, "*6.*"), 2, 0))</f>
        <v/>
      </c>
      <c r="BY212" s="277">
        <f t="array" ref="BY212">SUM(VALUE(AT212),VALUE(AU212),VALUE(AV212),VALUE(AW212),VALUE(AX212),VALUE(AY212),VALUE(AZ212),VALUE(BB212),VALUE(BC212),VALUE(BD212),VALUE(BE212),VALUE(BF212),VALUE(BG212),VALUE(BH212),VALUE(BI212),VALUE(BJ212),VALUE(BK212),VALUE(BL212),VALUE(BM212),VALUE(BN212),VALUE(BO212),VALUE(BP212),VALUE(BQ212),VALUE(BR212),VALUE(BS212),VALUE(BT212),VALUE(BU212),VALUE(BV212),VALUE(BW212))</f>
        <v/>
      </c>
      <c r="BZ212" s="307" t="n"/>
      <c r="CA212" s="307" t="n"/>
      <c r="CB212" s="307" t="n"/>
      <c r="CC212" s="307" t="n"/>
      <c r="CD212" s="307" t="n"/>
      <c r="CE212" s="307" t="n"/>
      <c r="CF212" s="307" t="n"/>
      <c r="CG212" s="307" t="n"/>
      <c r="CH212" s="307" t="n"/>
      <c r="CI212" s="307" t="n"/>
      <c r="CJ212" s="307" t="n"/>
      <c r="CK212" s="307" t="n"/>
      <c r="CL212" s="307" t="n"/>
      <c r="CM212" s="307" t="n"/>
      <c r="CN212" s="307" t="n"/>
      <c r="CO212" s="307" t="n"/>
      <c r="CP212" s="307" t="n"/>
      <c r="CQ212" s="307" t="n"/>
      <c r="CR212" s="279" t="inlineStr">
        <is>
          <t>0</t>
        </is>
      </c>
      <c r="CS212" s="280">
        <f>AVERAGE(Value(BY212),value(CR212))</f>
        <v/>
      </c>
      <c r="CT212" s="421">
        <f>(IF(OR(MediaScorecard!BH213="x", MediaScorecard!BI213="x",MediaScorecard!BJ213="x",MediaScorecard!BK213="x",MediaScorecard!BL213="x"),1, 2))</f>
        <v/>
      </c>
      <c r="CU212" s="308" t="n"/>
      <c r="CV212" s="308" t="n"/>
      <c r="CW212" s="308" t="n"/>
      <c r="CX212" s="309" t="n"/>
      <c r="CY212" s="308" t="n"/>
      <c r="CZ212" s="308" t="n"/>
      <c r="DA212" s="308" t="n"/>
    </row>
    <row r="213" ht="21" customHeight="1" s="590">
      <c r="A213" s="421" t="n"/>
      <c r="B213" s="270" t="n"/>
      <c r="C213" s="266" t="n"/>
      <c r="D213" s="267" t="inlineStr"/>
      <c r="E213" s="267" t="inlineStr"/>
      <c r="F213" s="268" t="inlineStr"/>
      <c r="G213" s="421" t="n"/>
      <c r="H213" s="269" t="n"/>
      <c r="I213" s="421" t="n"/>
      <c r="J213" s="421" t="n"/>
      <c r="K213" s="421" t="n"/>
      <c r="L213" s="421" t="n"/>
      <c r="M213" s="421" t="n"/>
      <c r="N213" s="421" t="n"/>
      <c r="O213" s="421" t="n"/>
      <c r="P213" s="421" t="n"/>
      <c r="Q213" s="421" t="n"/>
      <c r="R213" s="270" t="n"/>
      <c r="S213" s="421" t="n"/>
      <c r="T213" s="421" t="n"/>
      <c r="U213" s="421" t="n"/>
      <c r="V213" s="421" t="n"/>
      <c r="W213" s="421" t="n"/>
      <c r="X213" s="421" t="n"/>
      <c r="Y213" s="421" t="n"/>
      <c r="Z213" s="421" t="n"/>
      <c r="AA213" s="421" t="n"/>
      <c r="AB213" s="421" t="n"/>
      <c r="AC213" s="421" t="n"/>
      <c r="AD213" s="421" t="n"/>
      <c r="AE213" s="421" t="n"/>
      <c r="AF213" s="421" t="n"/>
      <c r="AG213" s="421" t="n"/>
      <c r="AH213" s="421" t="n"/>
      <c r="AI213" s="421" t="n"/>
      <c r="AJ213" s="297" t="n"/>
      <c r="AK213" s="297" t="n"/>
      <c r="AL213" s="284" t="n"/>
      <c r="AM213" s="297" t="n"/>
      <c r="AN213" s="285" t="n"/>
      <c r="AO213" s="297" t="n"/>
      <c r="AP213" s="297" t="n"/>
      <c r="AQ213" s="297" t="n"/>
      <c r="AR213" s="297" t="n"/>
      <c r="AS213" s="297" t="n"/>
      <c r="AT213" s="285" t="inlineStr">
        <is>
          <t>0</t>
        </is>
      </c>
      <c r="AU213" s="297" t="inlineStr">
        <is>
          <t>0</t>
        </is>
      </c>
      <c r="AV213" s="297" t="inlineStr">
        <is>
          <t>0</t>
        </is>
      </c>
      <c r="AW213" s="297" t="inlineStr">
        <is>
          <t>0</t>
        </is>
      </c>
      <c r="AX213" s="297" t="inlineStr">
        <is>
          <t>0</t>
        </is>
      </c>
      <c r="AY213" s="286" t="inlineStr">
        <is>
          <t>0</t>
        </is>
      </c>
      <c r="AZ213" s="286" t="inlineStr">
        <is>
          <t>0</t>
        </is>
      </c>
      <c r="BA213" s="287" t="inlineStr">
        <is>
          <t>0</t>
        </is>
      </c>
      <c r="BB213" s="286" t="inlineStr">
        <is>
          <t>0</t>
        </is>
      </c>
      <c r="BC213" s="286" t="inlineStr">
        <is>
          <t>0</t>
        </is>
      </c>
      <c r="BD213" s="286" t="inlineStr">
        <is>
          <t>0</t>
        </is>
      </c>
      <c r="BE213" s="286" t="inlineStr">
        <is>
          <t>0</t>
        </is>
      </c>
      <c r="BF213" s="286" t="inlineStr">
        <is>
          <t>0</t>
        </is>
      </c>
      <c r="BG213" s="286" t="inlineStr">
        <is>
          <t>0</t>
        </is>
      </c>
      <c r="BH213" s="297" t="inlineStr">
        <is>
          <t>0</t>
        </is>
      </c>
      <c r="BI213" s="297" t="inlineStr">
        <is>
          <t>0</t>
        </is>
      </c>
      <c r="BJ213" s="297" t="inlineStr">
        <is>
          <t>0</t>
        </is>
      </c>
      <c r="BK213" s="297" t="inlineStr">
        <is>
          <t>0</t>
        </is>
      </c>
      <c r="BL213" s="297" t="inlineStr">
        <is>
          <t>0</t>
        </is>
      </c>
      <c r="BM213" s="297" t="inlineStr">
        <is>
          <t>0</t>
        </is>
      </c>
      <c r="BN213" s="297" t="inlineStr">
        <is>
          <t>0</t>
        </is>
      </c>
      <c r="BO213" s="285" t="inlineStr">
        <is>
          <t>0</t>
        </is>
      </c>
      <c r="BP213" s="297" t="inlineStr">
        <is>
          <t>0</t>
        </is>
      </c>
      <c r="BQ213" s="297" t="inlineStr">
        <is>
          <t>0</t>
        </is>
      </c>
      <c r="BR213" s="297" t="inlineStr">
        <is>
          <t>0</t>
        </is>
      </c>
      <c r="BS213" s="297" t="inlineStr">
        <is>
          <t>0</t>
        </is>
      </c>
      <c r="BT213" s="297" t="inlineStr">
        <is>
          <t>0</t>
        </is>
      </c>
      <c r="BU213" s="297" t="inlineStr">
        <is>
          <t>0</t>
        </is>
      </c>
      <c r="BV213" s="297" t="inlineStr">
        <is>
          <t>0</t>
        </is>
      </c>
      <c r="BW213" s="288" t="inlineStr">
        <is>
          <t>0</t>
        </is>
      </c>
      <c r="BX213" s="276">
        <f>SUM(IF(COUNTIF(#REF!, "*1.*"), 2, 0), IF(COUNTIF(#REF!, "*2.*"), 2, 0), IF(COUNTIF(#REF!, "*3.*"), 2, 0), IF(COUNTIF(#REF!, "*4.*"), 2, 0), IF(COUNTIF(#REF!, "*5.*"), 2, 0), IF(COUNTIF(#REF!, "*6.*"), 2, 0))</f>
        <v/>
      </c>
      <c r="BY213" s="277">
        <f t="array" ref="BY213">SUM(VALUE(AT213),VALUE(AU213),VALUE(AV213),VALUE(AW213),VALUE(AX213),VALUE(AY213),VALUE(AZ213),VALUE(BB213),VALUE(BC213),VALUE(BD213),VALUE(BE213),VALUE(BF213),VALUE(BG213),VALUE(BH213),VALUE(BI213),VALUE(BJ213),VALUE(BK213),VALUE(BL213),VALUE(BM213),VALUE(BN213),VALUE(BO213),VALUE(BP213),VALUE(BQ213),VALUE(BR213),VALUE(BS213),VALUE(BT213),VALUE(BU213),VALUE(BV213),VALUE(BW213))</f>
        <v/>
      </c>
      <c r="BZ213" s="303" t="n"/>
      <c r="CA213" s="303" t="n"/>
      <c r="CB213" s="303" t="n"/>
      <c r="CC213" s="303" t="n"/>
      <c r="CD213" s="303" t="n"/>
      <c r="CE213" s="303" t="n"/>
      <c r="CF213" s="303" t="n"/>
      <c r="CG213" s="303" t="n"/>
      <c r="CH213" s="303" t="n"/>
      <c r="CI213" s="303" t="n"/>
      <c r="CJ213" s="303" t="n"/>
      <c r="CK213" s="303" t="n"/>
      <c r="CL213" s="303" t="n"/>
      <c r="CM213" s="303" t="n"/>
      <c r="CN213" s="303" t="n"/>
      <c r="CO213" s="303" t="n"/>
      <c r="CP213" s="303" t="n"/>
      <c r="CQ213" s="303" t="n"/>
      <c r="CR213" s="279" t="inlineStr">
        <is>
          <t>0</t>
        </is>
      </c>
      <c r="CS213" s="280">
        <f>AVERAGE(Value(BY213),value(CR213))</f>
        <v/>
      </c>
      <c r="CT213" s="421">
        <f>(IF(OR(MediaScorecard!BH214="x", MediaScorecard!BI214="x",MediaScorecard!BJ214="x",MediaScorecard!BK214="x",MediaScorecard!BL214="x"),1, 2))</f>
        <v/>
      </c>
      <c r="CU213" s="304" t="n"/>
      <c r="CV213" s="304" t="n"/>
      <c r="CW213" s="304" t="n"/>
      <c r="CX213" s="305" t="n"/>
      <c r="CY213" s="304" t="n"/>
      <c r="CZ213" s="304" t="n"/>
      <c r="DA213" s="304" t="n"/>
    </row>
    <row r="214" ht="21" customHeight="1" s="590">
      <c r="A214" s="421" t="n"/>
      <c r="B214" s="270" t="n"/>
      <c r="C214" s="266" t="n"/>
      <c r="D214" s="267" t="inlineStr"/>
      <c r="E214" s="267" t="inlineStr"/>
      <c r="F214" s="268" t="inlineStr"/>
      <c r="G214" s="421" t="n"/>
      <c r="H214" s="269" t="n"/>
      <c r="I214" s="421" t="n"/>
      <c r="J214" s="421" t="n"/>
      <c r="K214" s="421" t="n"/>
      <c r="L214" s="421" t="n"/>
      <c r="M214" s="421" t="n"/>
      <c r="N214" s="421" t="n"/>
      <c r="O214" s="421" t="n"/>
      <c r="P214" s="421" t="n"/>
      <c r="Q214" s="421" t="n"/>
      <c r="R214" s="270" t="n"/>
      <c r="S214" s="421" t="n"/>
      <c r="T214" s="421" t="n"/>
      <c r="U214" s="421" t="n"/>
      <c r="V214" s="421" t="n"/>
      <c r="W214" s="421" t="n"/>
      <c r="X214" s="421" t="n"/>
      <c r="Y214" s="421" t="n"/>
      <c r="Z214" s="421" t="n"/>
      <c r="AA214" s="421" t="n"/>
      <c r="AB214" s="421" t="n"/>
      <c r="AC214" s="421" t="n"/>
      <c r="AD214" s="421" t="n"/>
      <c r="AE214" s="421" t="n"/>
      <c r="AF214" s="421" t="n"/>
      <c r="AG214" s="421" t="n"/>
      <c r="AH214" s="421" t="n"/>
      <c r="AI214" s="421" t="n"/>
      <c r="AJ214" s="297" t="n"/>
      <c r="AK214" s="297" t="n"/>
      <c r="AL214" s="284" t="n"/>
      <c r="AM214" s="297" t="n"/>
      <c r="AN214" s="285" t="n"/>
      <c r="AO214" s="297" t="n"/>
      <c r="AP214" s="297" t="n"/>
      <c r="AQ214" s="297" t="n"/>
      <c r="AR214" s="297" t="n"/>
      <c r="AS214" s="297" t="n"/>
      <c r="AT214" s="285" t="inlineStr">
        <is>
          <t>0</t>
        </is>
      </c>
      <c r="AU214" s="297" t="inlineStr">
        <is>
          <t>0</t>
        </is>
      </c>
      <c r="AV214" s="297" t="inlineStr">
        <is>
          <t>0</t>
        </is>
      </c>
      <c r="AW214" s="297" t="inlineStr">
        <is>
          <t>0</t>
        </is>
      </c>
      <c r="AX214" s="297" t="inlineStr">
        <is>
          <t>0</t>
        </is>
      </c>
      <c r="AY214" s="286" t="inlineStr">
        <is>
          <t>0</t>
        </is>
      </c>
      <c r="AZ214" s="286" t="inlineStr">
        <is>
          <t>0</t>
        </is>
      </c>
      <c r="BA214" s="287" t="inlineStr">
        <is>
          <t>0</t>
        </is>
      </c>
      <c r="BB214" s="286" t="inlineStr">
        <is>
          <t>0</t>
        </is>
      </c>
      <c r="BC214" s="286" t="inlineStr">
        <is>
          <t>0</t>
        </is>
      </c>
      <c r="BD214" s="286" t="inlineStr">
        <is>
          <t>0</t>
        </is>
      </c>
      <c r="BE214" s="286" t="inlineStr">
        <is>
          <t>0</t>
        </is>
      </c>
      <c r="BF214" s="286" t="inlineStr">
        <is>
          <t>0</t>
        </is>
      </c>
      <c r="BG214" s="286" t="inlineStr">
        <is>
          <t>0</t>
        </is>
      </c>
      <c r="BH214" s="297" t="inlineStr">
        <is>
          <t>0</t>
        </is>
      </c>
      <c r="BI214" s="297" t="inlineStr">
        <is>
          <t>0</t>
        </is>
      </c>
      <c r="BJ214" s="297" t="inlineStr">
        <is>
          <t>0</t>
        </is>
      </c>
      <c r="BK214" s="297" t="inlineStr">
        <is>
          <t>0</t>
        </is>
      </c>
      <c r="BL214" s="297" t="inlineStr">
        <is>
          <t>0</t>
        </is>
      </c>
      <c r="BM214" s="297" t="inlineStr">
        <is>
          <t>0</t>
        </is>
      </c>
      <c r="BN214" s="297" t="inlineStr">
        <is>
          <t>0</t>
        </is>
      </c>
      <c r="BO214" s="285" t="inlineStr">
        <is>
          <t>0</t>
        </is>
      </c>
      <c r="BP214" s="297" t="inlineStr">
        <is>
          <t>0</t>
        </is>
      </c>
      <c r="BQ214" s="297" t="inlineStr">
        <is>
          <t>0</t>
        </is>
      </c>
      <c r="BR214" s="297" t="inlineStr">
        <is>
          <t>0</t>
        </is>
      </c>
      <c r="BS214" s="297" t="inlineStr">
        <is>
          <t>0</t>
        </is>
      </c>
      <c r="BT214" s="297" t="inlineStr">
        <is>
          <t>0</t>
        </is>
      </c>
      <c r="BU214" s="297" t="inlineStr">
        <is>
          <t>0</t>
        </is>
      </c>
      <c r="BV214" s="297" t="inlineStr">
        <is>
          <t>0</t>
        </is>
      </c>
      <c r="BW214" s="288" t="inlineStr">
        <is>
          <t>0</t>
        </is>
      </c>
      <c r="BX214" s="276">
        <f>SUM(IF(COUNTIF(#REF!, "*1.*"), 2, 0), IF(COUNTIF(#REF!, "*2.*"), 2, 0), IF(COUNTIF(#REF!, "*3.*"), 2, 0), IF(COUNTIF(#REF!, "*4.*"), 2, 0), IF(COUNTIF(#REF!, "*5.*"), 2, 0), IF(COUNTIF(#REF!, "*6.*"), 2, 0))</f>
        <v/>
      </c>
      <c r="BY214" s="277">
        <f t="array" ref="BY214">SUM(VALUE(AT214),VALUE(AU214),VALUE(AV214),VALUE(AW214),VALUE(AX214),VALUE(AY214),VALUE(AZ214),VALUE(BB214),VALUE(BC214),VALUE(BD214),VALUE(BE214),VALUE(BF214),VALUE(BG214),VALUE(BH214),VALUE(BI214),VALUE(BJ214),VALUE(BK214),VALUE(BL214),VALUE(BM214),VALUE(BN214),VALUE(BO214),VALUE(BP214),VALUE(BQ214),VALUE(BR214),VALUE(BS214),VALUE(BT214),VALUE(BU214),VALUE(BV214),VALUE(BW214))</f>
        <v/>
      </c>
      <c r="BZ214" s="307" t="n"/>
      <c r="CA214" s="307" t="n"/>
      <c r="CB214" s="307" t="n"/>
      <c r="CC214" s="307" t="n"/>
      <c r="CD214" s="307" t="n"/>
      <c r="CE214" s="307" t="n"/>
      <c r="CF214" s="307" t="n"/>
      <c r="CG214" s="307" t="n"/>
      <c r="CH214" s="307" t="n"/>
      <c r="CI214" s="307" t="n"/>
      <c r="CJ214" s="307" t="n"/>
      <c r="CK214" s="307" t="n"/>
      <c r="CL214" s="307" t="n"/>
      <c r="CM214" s="307" t="n"/>
      <c r="CN214" s="307" t="n"/>
      <c r="CO214" s="307" t="n"/>
      <c r="CP214" s="307" t="n"/>
      <c r="CQ214" s="307" t="n"/>
      <c r="CR214" s="279" t="inlineStr">
        <is>
          <t>0</t>
        </is>
      </c>
      <c r="CS214" s="280">
        <f>AVERAGE(Value(BY214),value(CR214))</f>
        <v/>
      </c>
      <c r="CT214" s="421">
        <f>(IF(OR(MediaScorecard!BH215="x", MediaScorecard!BI215="x",MediaScorecard!BJ215="x",MediaScorecard!BK215="x",MediaScorecard!BL215="x"),1, 2))</f>
        <v/>
      </c>
      <c r="CU214" s="308" t="n"/>
      <c r="CV214" s="308" t="n"/>
      <c r="CW214" s="308" t="n"/>
      <c r="CX214" s="309" t="n"/>
      <c r="CY214" s="308" t="n"/>
      <c r="CZ214" s="308" t="n"/>
      <c r="DA214" s="308" t="n"/>
    </row>
    <row r="215" ht="21" customHeight="1" s="590">
      <c r="A215" s="421" t="n"/>
      <c r="B215" s="270" t="n"/>
      <c r="C215" s="266" t="n"/>
      <c r="D215" s="267" t="inlineStr"/>
      <c r="E215" s="267" t="inlineStr"/>
      <c r="F215" s="268" t="inlineStr"/>
      <c r="G215" s="421" t="n"/>
      <c r="H215" s="269" t="n"/>
      <c r="I215" s="421" t="n"/>
      <c r="J215" s="421" t="n"/>
      <c r="K215" s="421" t="n"/>
      <c r="L215" s="421" t="n"/>
      <c r="M215" s="421" t="n"/>
      <c r="N215" s="421" t="n"/>
      <c r="O215" s="421" t="n"/>
      <c r="P215" s="421" t="n"/>
      <c r="Q215" s="421" t="n"/>
      <c r="R215" s="270" t="n"/>
      <c r="S215" s="421" t="n"/>
      <c r="T215" s="421" t="n"/>
      <c r="U215" s="421" t="n"/>
      <c r="V215" s="421" t="n"/>
      <c r="W215" s="421" t="n"/>
      <c r="X215" s="421" t="n"/>
      <c r="Y215" s="421" t="n"/>
      <c r="Z215" s="421" t="n"/>
      <c r="AA215" s="421" t="n"/>
      <c r="AB215" s="421" t="n"/>
      <c r="AC215" s="421" t="n"/>
      <c r="AD215" s="421" t="n"/>
      <c r="AE215" s="421" t="n"/>
      <c r="AF215" s="421" t="n"/>
      <c r="AG215" s="421" t="n"/>
      <c r="AH215" s="421" t="n"/>
      <c r="AI215" s="421" t="n"/>
      <c r="AJ215" s="297" t="n"/>
      <c r="AK215" s="297" t="n"/>
      <c r="AL215" s="284" t="n"/>
      <c r="AM215" s="297" t="n"/>
      <c r="AN215" s="285" t="n"/>
      <c r="AO215" s="297" t="n"/>
      <c r="AP215" s="297" t="n"/>
      <c r="AQ215" s="297" t="n"/>
      <c r="AR215" s="297" t="n"/>
      <c r="AS215" s="297" t="n"/>
      <c r="AT215" s="285" t="inlineStr">
        <is>
          <t>0</t>
        </is>
      </c>
      <c r="AU215" s="297" t="inlineStr">
        <is>
          <t>0</t>
        </is>
      </c>
      <c r="AV215" s="297" t="inlineStr">
        <is>
          <t>0</t>
        </is>
      </c>
      <c r="AW215" s="297" t="inlineStr">
        <is>
          <t>0</t>
        </is>
      </c>
      <c r="AX215" s="297" t="inlineStr">
        <is>
          <t>0</t>
        </is>
      </c>
      <c r="AY215" s="286" t="inlineStr">
        <is>
          <t>0</t>
        </is>
      </c>
      <c r="AZ215" s="286" t="inlineStr">
        <is>
          <t>0</t>
        </is>
      </c>
      <c r="BA215" s="287" t="inlineStr">
        <is>
          <t>0</t>
        </is>
      </c>
      <c r="BB215" s="286" t="inlineStr">
        <is>
          <t>0</t>
        </is>
      </c>
      <c r="BC215" s="286" t="inlineStr">
        <is>
          <t>0</t>
        </is>
      </c>
      <c r="BD215" s="286" t="inlineStr">
        <is>
          <t>0</t>
        </is>
      </c>
      <c r="BE215" s="286" t="inlineStr">
        <is>
          <t>0</t>
        </is>
      </c>
      <c r="BF215" s="286" t="inlineStr">
        <is>
          <t>0</t>
        </is>
      </c>
      <c r="BG215" s="286" t="inlineStr">
        <is>
          <t>0</t>
        </is>
      </c>
      <c r="BH215" s="297" t="inlineStr">
        <is>
          <t>0</t>
        </is>
      </c>
      <c r="BI215" s="297" t="inlineStr">
        <is>
          <t>0</t>
        </is>
      </c>
      <c r="BJ215" s="297" t="inlineStr">
        <is>
          <t>0</t>
        </is>
      </c>
      <c r="BK215" s="297" t="inlineStr">
        <is>
          <t>0</t>
        </is>
      </c>
      <c r="BL215" s="297" t="inlineStr">
        <is>
          <t>0</t>
        </is>
      </c>
      <c r="BM215" s="297" t="inlineStr">
        <is>
          <t>0</t>
        </is>
      </c>
      <c r="BN215" s="297" t="inlineStr">
        <is>
          <t>0</t>
        </is>
      </c>
      <c r="BO215" s="285" t="inlineStr">
        <is>
          <t>0</t>
        </is>
      </c>
      <c r="BP215" s="297" t="inlineStr">
        <is>
          <t>0</t>
        </is>
      </c>
      <c r="BQ215" s="297" t="inlineStr">
        <is>
          <t>0</t>
        </is>
      </c>
      <c r="BR215" s="297" t="inlineStr">
        <is>
          <t>0</t>
        </is>
      </c>
      <c r="BS215" s="297" t="inlineStr">
        <is>
          <t>0</t>
        </is>
      </c>
      <c r="BT215" s="297" t="inlineStr">
        <is>
          <t>0</t>
        </is>
      </c>
      <c r="BU215" s="297" t="inlineStr">
        <is>
          <t>0</t>
        </is>
      </c>
      <c r="BV215" s="297" t="inlineStr">
        <is>
          <t>0</t>
        </is>
      </c>
      <c r="BW215" s="288" t="inlineStr">
        <is>
          <t>0</t>
        </is>
      </c>
      <c r="BX215" s="276">
        <f>SUM(IF(COUNTIF(#REF!, "*1.*"), 2, 0), IF(COUNTIF(#REF!, "*2.*"), 2, 0), IF(COUNTIF(#REF!, "*3.*"), 2, 0), IF(COUNTIF(#REF!, "*4.*"), 2, 0), IF(COUNTIF(#REF!, "*5.*"), 2, 0), IF(COUNTIF(#REF!, "*6.*"), 2, 0))</f>
        <v/>
      </c>
      <c r="BY215" s="277">
        <f t="array" ref="BY215">SUM(VALUE(AT215),VALUE(AU215),VALUE(AV215),VALUE(AW215),VALUE(AX215),VALUE(AY215),VALUE(AZ215),VALUE(BB215),VALUE(BC215),VALUE(BD215),VALUE(BE215),VALUE(BF215),VALUE(BG215),VALUE(BH215),VALUE(BI215),VALUE(BJ215),VALUE(BK215),VALUE(BL215),VALUE(BM215),VALUE(BN215),VALUE(BO215),VALUE(BP215),VALUE(BQ215),VALUE(BR215),VALUE(BS215),VALUE(BT215),VALUE(BU215),VALUE(BV215),VALUE(BW215))</f>
        <v/>
      </c>
      <c r="BZ215" s="307" t="n"/>
      <c r="CA215" s="307" t="n"/>
      <c r="CB215" s="307" t="n"/>
      <c r="CC215" s="307" t="n"/>
      <c r="CD215" s="307" t="n"/>
      <c r="CE215" s="307" t="n"/>
      <c r="CF215" s="307" t="n"/>
      <c r="CG215" s="307" t="n"/>
      <c r="CH215" s="307" t="n"/>
      <c r="CI215" s="307" t="n"/>
      <c r="CJ215" s="307" t="n"/>
      <c r="CK215" s="307" t="n"/>
      <c r="CL215" s="307" t="n"/>
      <c r="CM215" s="307" t="n"/>
      <c r="CN215" s="307" t="n"/>
      <c r="CO215" s="307" t="n"/>
      <c r="CP215" s="307" t="n"/>
      <c r="CQ215" s="307" t="n"/>
      <c r="CR215" s="279" t="inlineStr">
        <is>
          <t>0</t>
        </is>
      </c>
      <c r="CS215" s="280">
        <f>AVERAGE(Value(BY215),value(CR215))</f>
        <v/>
      </c>
      <c r="CT215" s="421">
        <f>(IF(OR(MediaScorecard!BH216="x", MediaScorecard!BI216="x",MediaScorecard!BJ216="x",MediaScorecard!BK216="x",MediaScorecard!BL216="x"),1, 2))</f>
        <v/>
      </c>
      <c r="CU215" s="308" t="n"/>
      <c r="CV215" s="308" t="n"/>
      <c r="CW215" s="308" t="n"/>
      <c r="CX215" s="309" t="n"/>
      <c r="CY215" s="308" t="n"/>
      <c r="CZ215" s="308" t="n"/>
      <c r="DA215" s="308" t="n"/>
    </row>
    <row r="216" ht="21" customHeight="1" s="590">
      <c r="A216" s="421" t="n"/>
      <c r="B216" s="270" t="n"/>
      <c r="C216" s="266" t="n"/>
      <c r="D216" s="267" t="inlineStr"/>
      <c r="E216" s="267" t="inlineStr"/>
      <c r="F216" s="268" t="inlineStr"/>
      <c r="G216" s="421" t="n"/>
      <c r="H216" s="269" t="n"/>
      <c r="I216" s="421" t="n"/>
      <c r="J216" s="421" t="n"/>
      <c r="K216" s="421" t="n"/>
      <c r="L216" s="421" t="n"/>
      <c r="M216" s="421" t="n"/>
      <c r="N216" s="421" t="n"/>
      <c r="O216" s="421" t="n"/>
      <c r="P216" s="421" t="n"/>
      <c r="Q216" s="421" t="n"/>
      <c r="R216" s="270" t="n"/>
      <c r="S216" s="421" t="n"/>
      <c r="T216" s="421" t="n"/>
      <c r="U216" s="421" t="n"/>
      <c r="V216" s="421" t="n"/>
      <c r="W216" s="421" t="n"/>
      <c r="X216" s="421" t="n"/>
      <c r="Y216" s="421" t="n"/>
      <c r="Z216" s="421" t="n"/>
      <c r="AA216" s="421" t="n"/>
      <c r="AB216" s="421" t="n"/>
      <c r="AC216" s="421" t="n"/>
      <c r="AD216" s="421" t="n"/>
      <c r="AE216" s="421" t="n"/>
      <c r="AF216" s="421" t="n"/>
      <c r="AG216" s="421" t="n"/>
      <c r="AH216" s="421" t="n"/>
      <c r="AI216" s="421" t="n"/>
      <c r="AJ216" s="297" t="n"/>
      <c r="AK216" s="297" t="n"/>
      <c r="AL216" s="284" t="n"/>
      <c r="AM216" s="297" t="n"/>
      <c r="AN216" s="285" t="n"/>
      <c r="AO216" s="297" t="n"/>
      <c r="AP216" s="297" t="n"/>
      <c r="AQ216" s="297" t="n"/>
      <c r="AR216" s="297" t="n"/>
      <c r="AS216" s="297" t="n"/>
      <c r="AT216" s="285" t="inlineStr">
        <is>
          <t>0</t>
        </is>
      </c>
      <c r="AU216" s="297" t="inlineStr">
        <is>
          <t>0</t>
        </is>
      </c>
      <c r="AV216" s="297" t="inlineStr">
        <is>
          <t>0</t>
        </is>
      </c>
      <c r="AW216" s="297" t="inlineStr">
        <is>
          <t>0</t>
        </is>
      </c>
      <c r="AX216" s="297" t="inlineStr">
        <is>
          <t>0</t>
        </is>
      </c>
      <c r="AY216" s="286" t="inlineStr">
        <is>
          <t>0</t>
        </is>
      </c>
      <c r="AZ216" s="286" t="inlineStr">
        <is>
          <t>0</t>
        </is>
      </c>
      <c r="BA216" s="287" t="inlineStr">
        <is>
          <t>0</t>
        </is>
      </c>
      <c r="BB216" s="286" t="inlineStr">
        <is>
          <t>0</t>
        </is>
      </c>
      <c r="BC216" s="286" t="inlineStr">
        <is>
          <t>0</t>
        </is>
      </c>
      <c r="BD216" s="286" t="inlineStr">
        <is>
          <t>0</t>
        </is>
      </c>
      <c r="BE216" s="286" t="inlineStr">
        <is>
          <t>0</t>
        </is>
      </c>
      <c r="BF216" s="286" t="inlineStr">
        <is>
          <t>0</t>
        </is>
      </c>
      <c r="BG216" s="286" t="inlineStr">
        <is>
          <t>0</t>
        </is>
      </c>
      <c r="BH216" s="297" t="inlineStr">
        <is>
          <t>0</t>
        </is>
      </c>
      <c r="BI216" s="297" t="inlineStr">
        <is>
          <t>0</t>
        </is>
      </c>
      <c r="BJ216" s="297" t="inlineStr">
        <is>
          <t>0</t>
        </is>
      </c>
      <c r="BK216" s="297" t="inlineStr">
        <is>
          <t>0</t>
        </is>
      </c>
      <c r="BL216" s="297" t="inlineStr">
        <is>
          <t>0</t>
        </is>
      </c>
      <c r="BM216" s="297" t="inlineStr">
        <is>
          <t>0</t>
        </is>
      </c>
      <c r="BN216" s="297" t="inlineStr">
        <is>
          <t>0</t>
        </is>
      </c>
      <c r="BO216" s="285" t="inlineStr">
        <is>
          <t>0</t>
        </is>
      </c>
      <c r="BP216" s="297" t="inlineStr">
        <is>
          <t>0</t>
        </is>
      </c>
      <c r="BQ216" s="297" t="inlineStr">
        <is>
          <t>0</t>
        </is>
      </c>
      <c r="BR216" s="297" t="inlineStr">
        <is>
          <t>0</t>
        </is>
      </c>
      <c r="BS216" s="297" t="inlineStr">
        <is>
          <t>0</t>
        </is>
      </c>
      <c r="BT216" s="297" t="inlineStr">
        <is>
          <t>0</t>
        </is>
      </c>
      <c r="BU216" s="297" t="inlineStr">
        <is>
          <t>0</t>
        </is>
      </c>
      <c r="BV216" s="297" t="inlineStr">
        <is>
          <t>0</t>
        </is>
      </c>
      <c r="BW216" s="288" t="inlineStr">
        <is>
          <t>0</t>
        </is>
      </c>
      <c r="BX216" s="276">
        <f>SUM(IF(COUNTIF(#REF!, "*1.*"), 2, 0), IF(COUNTIF(#REF!, "*2.*"), 2, 0), IF(COUNTIF(#REF!, "*3.*"), 2, 0), IF(COUNTIF(#REF!, "*4.*"), 2, 0), IF(COUNTIF(#REF!, "*5.*"), 2, 0), IF(COUNTIF(#REF!, "*6.*"), 2, 0))</f>
        <v/>
      </c>
      <c r="BY216" s="277">
        <f t="array" ref="BY216">SUM(VALUE(AT216),VALUE(AU216),VALUE(AV216),VALUE(AW216),VALUE(AX216),VALUE(AY216),VALUE(AZ216),VALUE(BB216),VALUE(BC216),VALUE(BD216),VALUE(BE216),VALUE(BF216),VALUE(BG216),VALUE(BH216),VALUE(BI216),VALUE(BJ216),VALUE(BK216),VALUE(BL216),VALUE(BM216),VALUE(BN216),VALUE(BO216),VALUE(BP216),VALUE(BQ216),VALUE(BR216),VALUE(BS216),VALUE(BT216),VALUE(BU216),VALUE(BV216),VALUE(BW216))</f>
        <v/>
      </c>
      <c r="BZ216" s="307" t="n"/>
      <c r="CA216" s="307" t="n"/>
      <c r="CB216" s="307" t="n"/>
      <c r="CC216" s="307" t="n"/>
      <c r="CD216" s="307" t="n"/>
      <c r="CE216" s="307" t="n"/>
      <c r="CF216" s="307" t="n"/>
      <c r="CG216" s="307" t="n"/>
      <c r="CH216" s="307" t="n"/>
      <c r="CI216" s="307" t="n"/>
      <c r="CJ216" s="307" t="n"/>
      <c r="CK216" s="307" t="n"/>
      <c r="CL216" s="307" t="n"/>
      <c r="CM216" s="307" t="n"/>
      <c r="CN216" s="307" t="n"/>
      <c r="CO216" s="307" t="n"/>
      <c r="CP216" s="307" t="n"/>
      <c r="CQ216" s="307" t="n"/>
      <c r="CR216" s="279" t="inlineStr">
        <is>
          <t>0</t>
        </is>
      </c>
      <c r="CS216" s="280">
        <f>AVERAGE(Value(BY216),value(CR216))</f>
        <v/>
      </c>
      <c r="CT216" s="421">
        <f>(IF(OR(MediaScorecard!BH217="x", MediaScorecard!BI217="x",MediaScorecard!BJ217="x",MediaScorecard!BK217="x",MediaScorecard!BL217="x"),1, 2))</f>
        <v/>
      </c>
      <c r="CU216" s="308" t="n"/>
      <c r="CV216" s="308" t="n"/>
      <c r="CW216" s="308" t="n"/>
      <c r="CX216" s="309" t="n"/>
      <c r="CY216" s="308" t="n"/>
      <c r="CZ216" s="308" t="n"/>
      <c r="DA216" s="308" t="n"/>
    </row>
    <row r="217" ht="21" customHeight="1" s="590">
      <c r="A217" s="421" t="n"/>
      <c r="B217" s="270" t="n"/>
      <c r="C217" s="266" t="n"/>
      <c r="D217" s="267" t="inlineStr"/>
      <c r="E217" s="267" t="inlineStr"/>
      <c r="F217" s="268" t="inlineStr"/>
      <c r="G217" s="421" t="n"/>
      <c r="H217" s="269" t="n"/>
      <c r="I217" s="421" t="n"/>
      <c r="J217" s="421" t="n"/>
      <c r="K217" s="421" t="n"/>
      <c r="L217" s="421" t="n"/>
      <c r="M217" s="421" t="n"/>
      <c r="N217" s="421" t="n"/>
      <c r="O217" s="421" t="n"/>
      <c r="P217" s="421" t="n"/>
      <c r="Q217" s="421" t="n"/>
      <c r="R217" s="270" t="n"/>
      <c r="S217" s="421" t="n"/>
      <c r="T217" s="421" t="n"/>
      <c r="U217" s="421" t="n"/>
      <c r="V217" s="421" t="n"/>
      <c r="W217" s="421" t="n"/>
      <c r="X217" s="421" t="n"/>
      <c r="Y217" s="421" t="n"/>
      <c r="Z217" s="421" t="n"/>
      <c r="AA217" s="421" t="n"/>
      <c r="AB217" s="421" t="n"/>
      <c r="AC217" s="421" t="n"/>
      <c r="AD217" s="421" t="n"/>
      <c r="AE217" s="421" t="n"/>
      <c r="AF217" s="421" t="n"/>
      <c r="AG217" s="421" t="n"/>
      <c r="AH217" s="421" t="n"/>
      <c r="AI217" s="421" t="n"/>
      <c r="AJ217" s="297" t="n"/>
      <c r="AK217" s="297" t="n"/>
      <c r="AL217" s="284" t="n"/>
      <c r="AM217" s="297" t="n"/>
      <c r="AN217" s="285" t="n"/>
      <c r="AO217" s="297" t="n"/>
      <c r="AP217" s="297" t="n"/>
      <c r="AQ217" s="297" t="n"/>
      <c r="AR217" s="297" t="n"/>
      <c r="AS217" s="297" t="n"/>
      <c r="AT217" s="285" t="inlineStr">
        <is>
          <t>0</t>
        </is>
      </c>
      <c r="AU217" s="297" t="inlineStr">
        <is>
          <t>0</t>
        </is>
      </c>
      <c r="AV217" s="297" t="inlineStr">
        <is>
          <t>0</t>
        </is>
      </c>
      <c r="AW217" s="297" t="inlineStr">
        <is>
          <t>0</t>
        </is>
      </c>
      <c r="AX217" s="297" t="inlineStr">
        <is>
          <t>0</t>
        </is>
      </c>
      <c r="AY217" s="286" t="inlineStr">
        <is>
          <t>0</t>
        </is>
      </c>
      <c r="AZ217" s="286" t="inlineStr">
        <is>
          <t>0</t>
        </is>
      </c>
      <c r="BA217" s="287" t="inlineStr">
        <is>
          <t>0</t>
        </is>
      </c>
      <c r="BB217" s="286" t="inlineStr">
        <is>
          <t>0</t>
        </is>
      </c>
      <c r="BC217" s="286" t="inlineStr">
        <is>
          <t>0</t>
        </is>
      </c>
      <c r="BD217" s="286" t="inlineStr">
        <is>
          <t>0</t>
        </is>
      </c>
      <c r="BE217" s="286" t="inlineStr">
        <is>
          <t>0</t>
        </is>
      </c>
      <c r="BF217" s="286" t="inlineStr">
        <is>
          <t>0</t>
        </is>
      </c>
      <c r="BG217" s="286" t="inlineStr">
        <is>
          <t>0</t>
        </is>
      </c>
      <c r="BH217" s="297" t="inlineStr">
        <is>
          <t>0</t>
        </is>
      </c>
      <c r="BI217" s="297" t="inlineStr">
        <is>
          <t>0</t>
        </is>
      </c>
      <c r="BJ217" s="297" t="inlineStr">
        <is>
          <t>0</t>
        </is>
      </c>
      <c r="BK217" s="297" t="inlineStr">
        <is>
          <t>0</t>
        </is>
      </c>
      <c r="BL217" s="297" t="inlineStr">
        <is>
          <t>0</t>
        </is>
      </c>
      <c r="BM217" s="297" t="inlineStr">
        <is>
          <t>0</t>
        </is>
      </c>
      <c r="BN217" s="297" t="inlineStr">
        <is>
          <t>0</t>
        </is>
      </c>
      <c r="BO217" s="285" t="inlineStr">
        <is>
          <t>0</t>
        </is>
      </c>
      <c r="BP217" s="297" t="inlineStr">
        <is>
          <t>0</t>
        </is>
      </c>
      <c r="BQ217" s="297" t="inlineStr">
        <is>
          <t>0</t>
        </is>
      </c>
      <c r="BR217" s="297" t="inlineStr">
        <is>
          <t>0</t>
        </is>
      </c>
      <c r="BS217" s="297" t="inlineStr">
        <is>
          <t>0</t>
        </is>
      </c>
      <c r="BT217" s="297" t="inlineStr">
        <is>
          <t>0</t>
        </is>
      </c>
      <c r="BU217" s="297" t="inlineStr">
        <is>
          <t>0</t>
        </is>
      </c>
      <c r="BV217" s="297" t="inlineStr">
        <is>
          <t>0</t>
        </is>
      </c>
      <c r="BW217" s="288" t="inlineStr">
        <is>
          <t>0</t>
        </is>
      </c>
      <c r="BX217" s="276">
        <f>SUM(IF(COUNTIF(#REF!, "*1.*"), 2, 0), IF(COUNTIF(#REF!, "*2.*"), 2, 0), IF(COUNTIF(#REF!, "*3.*"), 2, 0), IF(COUNTIF(#REF!, "*4.*"), 2, 0), IF(COUNTIF(#REF!, "*5.*"), 2, 0), IF(COUNTIF(#REF!, "*6.*"), 2, 0))</f>
        <v/>
      </c>
      <c r="BY217" s="277">
        <f t="array" ref="BY217">SUM(VALUE(AT217),VALUE(AU217),VALUE(AV217),VALUE(AW217),VALUE(AX217),VALUE(AY217),VALUE(AZ217),VALUE(BB217),VALUE(BC217),VALUE(BD217),VALUE(BE217),VALUE(BF217),VALUE(BG217),VALUE(BH217),VALUE(BI217),VALUE(BJ217),VALUE(BK217),VALUE(BL217),VALUE(BM217),VALUE(BN217),VALUE(BO217),VALUE(BP217),VALUE(BQ217),VALUE(BR217),VALUE(BS217),VALUE(BT217),VALUE(BU217),VALUE(BV217),VALUE(BW217))</f>
        <v/>
      </c>
      <c r="BZ217" s="307" t="n"/>
      <c r="CA217" s="307" t="n"/>
      <c r="CB217" s="307" t="n"/>
      <c r="CC217" s="307" t="n"/>
      <c r="CD217" s="307" t="n"/>
      <c r="CE217" s="307" t="n"/>
      <c r="CF217" s="307" t="n"/>
      <c r="CG217" s="307" t="n"/>
      <c r="CH217" s="307" t="n"/>
      <c r="CI217" s="307" t="n"/>
      <c r="CJ217" s="307" t="n"/>
      <c r="CK217" s="307" t="n"/>
      <c r="CL217" s="307" t="n"/>
      <c r="CM217" s="307" t="n"/>
      <c r="CN217" s="307" t="n"/>
      <c r="CO217" s="307" t="n"/>
      <c r="CP217" s="307" t="n"/>
      <c r="CQ217" s="307" t="n"/>
      <c r="CR217" s="279" t="inlineStr">
        <is>
          <t>0</t>
        </is>
      </c>
      <c r="CS217" s="280">
        <f>AVERAGE(Value(BY217),value(CR217))</f>
        <v/>
      </c>
      <c r="CT217" s="421">
        <f>(IF(OR(MediaScorecard!BH218="x", MediaScorecard!BI218="x",MediaScorecard!BJ218="x",MediaScorecard!BK218="x",MediaScorecard!BL218="x"),1, 2))</f>
        <v/>
      </c>
      <c r="CU217" s="308" t="n"/>
      <c r="CV217" s="308" t="n"/>
      <c r="CW217" s="308" t="n"/>
      <c r="CX217" s="309" t="n"/>
      <c r="CY217" s="308" t="n"/>
      <c r="CZ217" s="308" t="n"/>
      <c r="DA217" s="308" t="n"/>
    </row>
    <row r="218" ht="21" customHeight="1" s="590">
      <c r="A218" s="421" t="n"/>
      <c r="B218" s="270" t="n"/>
      <c r="C218" s="266" t="n"/>
      <c r="D218" s="267" t="inlineStr"/>
      <c r="E218" s="267" t="inlineStr"/>
      <c r="F218" s="268" t="inlineStr"/>
      <c r="G218" s="421" t="n"/>
      <c r="H218" s="269" t="n"/>
      <c r="I218" s="421" t="n"/>
      <c r="J218" s="421" t="n"/>
      <c r="K218" s="421" t="n"/>
      <c r="L218" s="421" t="n"/>
      <c r="M218" s="421" t="n"/>
      <c r="N218" s="421" t="n"/>
      <c r="O218" s="421" t="n"/>
      <c r="P218" s="421" t="n"/>
      <c r="Q218" s="421" t="n"/>
      <c r="R218" s="270" t="n"/>
      <c r="S218" s="421" t="n"/>
      <c r="T218" s="421" t="n"/>
      <c r="U218" s="421" t="n"/>
      <c r="V218" s="421" t="n"/>
      <c r="W218" s="421" t="n"/>
      <c r="X218" s="421" t="n"/>
      <c r="Y218" s="421" t="n"/>
      <c r="Z218" s="421" t="n"/>
      <c r="AA218" s="421" t="n"/>
      <c r="AB218" s="421" t="n"/>
      <c r="AC218" s="421" t="n"/>
      <c r="AD218" s="421" t="n"/>
      <c r="AE218" s="421" t="n"/>
      <c r="AF218" s="421" t="n"/>
      <c r="AG218" s="421" t="n"/>
      <c r="AH218" s="421" t="n"/>
      <c r="AI218" s="421" t="n"/>
      <c r="AJ218" s="297" t="n"/>
      <c r="AK218" s="297" t="n"/>
      <c r="AL218" s="284" t="n"/>
      <c r="AM218" s="297" t="n"/>
      <c r="AN218" s="285" t="n"/>
      <c r="AO218" s="297" t="n"/>
      <c r="AP218" s="297" t="n"/>
      <c r="AQ218" s="297" t="n"/>
      <c r="AR218" s="297" t="n"/>
      <c r="AS218" s="297" t="n"/>
      <c r="AT218" s="285" t="inlineStr">
        <is>
          <t>0</t>
        </is>
      </c>
      <c r="AU218" s="297" t="inlineStr">
        <is>
          <t>0</t>
        </is>
      </c>
      <c r="AV218" s="297" t="inlineStr">
        <is>
          <t>0</t>
        </is>
      </c>
      <c r="AW218" s="297" t="inlineStr">
        <is>
          <t>0</t>
        </is>
      </c>
      <c r="AX218" s="297" t="inlineStr">
        <is>
          <t>0</t>
        </is>
      </c>
      <c r="AY218" s="286" t="inlineStr">
        <is>
          <t>0</t>
        </is>
      </c>
      <c r="AZ218" s="286" t="inlineStr">
        <is>
          <t>0</t>
        </is>
      </c>
      <c r="BA218" s="287" t="inlineStr">
        <is>
          <t>0</t>
        </is>
      </c>
      <c r="BB218" s="286" t="inlineStr">
        <is>
          <t>0</t>
        </is>
      </c>
      <c r="BC218" s="286" t="inlineStr">
        <is>
          <t>0</t>
        </is>
      </c>
      <c r="BD218" s="286" t="inlineStr">
        <is>
          <t>0</t>
        </is>
      </c>
      <c r="BE218" s="286" t="inlineStr">
        <is>
          <t>0</t>
        </is>
      </c>
      <c r="BF218" s="286" t="inlineStr">
        <is>
          <t>0</t>
        </is>
      </c>
      <c r="BG218" s="286" t="inlineStr">
        <is>
          <t>0</t>
        </is>
      </c>
      <c r="BH218" s="297" t="inlineStr">
        <is>
          <t>0</t>
        </is>
      </c>
      <c r="BI218" s="297" t="inlineStr">
        <is>
          <t>0</t>
        </is>
      </c>
      <c r="BJ218" s="297" t="inlineStr">
        <is>
          <t>0</t>
        </is>
      </c>
      <c r="BK218" s="297" t="inlineStr">
        <is>
          <t>0</t>
        </is>
      </c>
      <c r="BL218" s="297" t="inlineStr">
        <is>
          <t>0</t>
        </is>
      </c>
      <c r="BM218" s="297" t="inlineStr">
        <is>
          <t>0</t>
        </is>
      </c>
      <c r="BN218" s="297" t="inlineStr">
        <is>
          <t>0</t>
        </is>
      </c>
      <c r="BO218" s="285" t="inlineStr">
        <is>
          <t>0</t>
        </is>
      </c>
      <c r="BP218" s="297" t="inlineStr">
        <is>
          <t>0</t>
        </is>
      </c>
      <c r="BQ218" s="297" t="inlineStr">
        <is>
          <t>0</t>
        </is>
      </c>
      <c r="BR218" s="297" t="inlineStr">
        <is>
          <t>0</t>
        </is>
      </c>
      <c r="BS218" s="297" t="inlineStr">
        <is>
          <t>0</t>
        </is>
      </c>
      <c r="BT218" s="297" t="inlineStr">
        <is>
          <t>0</t>
        </is>
      </c>
      <c r="BU218" s="297" t="inlineStr">
        <is>
          <t>0</t>
        </is>
      </c>
      <c r="BV218" s="297" t="inlineStr">
        <is>
          <t>0</t>
        </is>
      </c>
      <c r="BW218" s="288" t="inlineStr">
        <is>
          <t>0</t>
        </is>
      </c>
      <c r="BX218" s="276">
        <f>SUM(IF(COUNTIF(#REF!, "*1.*"), 2, 0), IF(COUNTIF(#REF!, "*2.*"), 2, 0), IF(COUNTIF(#REF!, "*3.*"), 2, 0), IF(COUNTIF(#REF!, "*4.*"), 2, 0), IF(COUNTIF(#REF!, "*5.*"), 2, 0), IF(COUNTIF(#REF!, "*6.*"), 2, 0))</f>
        <v/>
      </c>
      <c r="BY218" s="277">
        <f t="array" ref="BY218">SUM(VALUE(AT218),VALUE(AU218),VALUE(AV218),VALUE(AW218),VALUE(AX218),VALUE(AY218),VALUE(AZ218),VALUE(BB218),VALUE(BC218),VALUE(BD218),VALUE(BE218),VALUE(BF218),VALUE(BG218),VALUE(BH218),VALUE(BI218),VALUE(BJ218),VALUE(BK218),VALUE(BL218),VALUE(BM218),VALUE(BN218),VALUE(BO218),VALUE(BP218),VALUE(BQ218),VALUE(BR218),VALUE(BS218),VALUE(BT218),VALUE(BU218),VALUE(BV218),VALUE(BW218))</f>
        <v/>
      </c>
      <c r="BZ218" s="303" t="n"/>
      <c r="CA218" s="303" t="n"/>
      <c r="CB218" s="303" t="n"/>
      <c r="CC218" s="303" t="n"/>
      <c r="CD218" s="303" t="n"/>
      <c r="CE218" s="303" t="n"/>
      <c r="CF218" s="303" t="n"/>
      <c r="CG218" s="303" t="n"/>
      <c r="CH218" s="303" t="n"/>
      <c r="CI218" s="303" t="n"/>
      <c r="CJ218" s="303" t="n"/>
      <c r="CK218" s="303" t="n"/>
      <c r="CL218" s="303" t="n"/>
      <c r="CM218" s="303" t="n"/>
      <c r="CN218" s="303" t="n"/>
      <c r="CO218" s="303" t="n"/>
      <c r="CP218" s="303" t="n"/>
      <c r="CQ218" s="303" t="n"/>
      <c r="CR218" s="279" t="inlineStr">
        <is>
          <t>0</t>
        </is>
      </c>
      <c r="CS218" s="280">
        <f>AVERAGE(Value(BY218),value(CR218))</f>
        <v/>
      </c>
      <c r="CT218" s="421">
        <f>(IF(OR(MediaScorecard!BH219="x", MediaScorecard!BI219="x",MediaScorecard!BJ219="x",MediaScorecard!BK219="x",MediaScorecard!BL219="x"),1, 2))</f>
        <v/>
      </c>
      <c r="CU218" s="304" t="n"/>
      <c r="CV218" s="304" t="n"/>
      <c r="CW218" s="304" t="n"/>
      <c r="CX218" s="305" t="n"/>
      <c r="CY218" s="304" t="n"/>
      <c r="CZ218" s="304" t="n"/>
      <c r="DA218" s="304" t="n"/>
    </row>
    <row r="219" ht="21" customHeight="1" s="590">
      <c r="A219" s="421" t="n"/>
      <c r="B219" s="270" t="n"/>
      <c r="C219" s="266" t="n"/>
      <c r="D219" s="267" t="inlineStr"/>
      <c r="E219" s="267" t="inlineStr"/>
      <c r="F219" s="268" t="inlineStr"/>
      <c r="G219" s="421" t="n"/>
      <c r="H219" s="269" t="n"/>
      <c r="I219" s="421" t="n"/>
      <c r="J219" s="421" t="n"/>
      <c r="K219" s="421" t="n"/>
      <c r="L219" s="421" t="n"/>
      <c r="M219" s="421" t="n"/>
      <c r="N219" s="421" t="n"/>
      <c r="O219" s="421" t="n"/>
      <c r="P219" s="421" t="n"/>
      <c r="Q219" s="421" t="n"/>
      <c r="R219" s="270" t="n"/>
      <c r="S219" s="421" t="n"/>
      <c r="T219" s="421" t="n"/>
      <c r="U219" s="421" t="n"/>
      <c r="V219" s="421" t="n"/>
      <c r="W219" s="421" t="n"/>
      <c r="X219" s="421" t="n"/>
      <c r="Y219" s="421" t="n"/>
      <c r="Z219" s="421" t="n"/>
      <c r="AA219" s="421" t="n"/>
      <c r="AB219" s="421" t="n"/>
      <c r="AC219" s="421" t="n"/>
      <c r="AD219" s="421" t="n"/>
      <c r="AE219" s="421" t="n"/>
      <c r="AF219" s="421" t="n"/>
      <c r="AG219" s="421" t="n"/>
      <c r="AH219" s="421" t="n"/>
      <c r="AI219" s="421" t="n"/>
      <c r="AJ219" s="297" t="n"/>
      <c r="AK219" s="297" t="n"/>
      <c r="AL219" s="284" t="n"/>
      <c r="AM219" s="297" t="n"/>
      <c r="AN219" s="285" t="n"/>
      <c r="AO219" s="297" t="n"/>
      <c r="AP219" s="297" t="n"/>
      <c r="AQ219" s="297" t="n"/>
      <c r="AR219" s="297" t="n"/>
      <c r="AS219" s="297" t="n"/>
      <c r="AT219" s="285" t="inlineStr">
        <is>
          <t>0</t>
        </is>
      </c>
      <c r="AU219" s="297" t="inlineStr">
        <is>
          <t>0</t>
        </is>
      </c>
      <c r="AV219" s="297" t="inlineStr">
        <is>
          <t>0</t>
        </is>
      </c>
      <c r="AW219" s="297" t="inlineStr">
        <is>
          <t>0</t>
        </is>
      </c>
      <c r="AX219" s="297" t="inlineStr">
        <is>
          <t>0</t>
        </is>
      </c>
      <c r="AY219" s="286" t="inlineStr">
        <is>
          <t>0</t>
        </is>
      </c>
      <c r="AZ219" s="286" t="inlineStr">
        <is>
          <t>0</t>
        </is>
      </c>
      <c r="BA219" s="287" t="inlineStr">
        <is>
          <t>0</t>
        </is>
      </c>
      <c r="BB219" s="286" t="inlineStr">
        <is>
          <t>0</t>
        </is>
      </c>
      <c r="BC219" s="286" t="inlineStr">
        <is>
          <t>0</t>
        </is>
      </c>
      <c r="BD219" s="286" t="inlineStr">
        <is>
          <t>0</t>
        </is>
      </c>
      <c r="BE219" s="286" t="inlineStr">
        <is>
          <t>0</t>
        </is>
      </c>
      <c r="BF219" s="286" t="inlineStr">
        <is>
          <t>0</t>
        </is>
      </c>
      <c r="BG219" s="286" t="inlineStr">
        <is>
          <t>0</t>
        </is>
      </c>
      <c r="BH219" s="297" t="inlineStr">
        <is>
          <t>0</t>
        </is>
      </c>
      <c r="BI219" s="297" t="inlineStr">
        <is>
          <t>0</t>
        </is>
      </c>
      <c r="BJ219" s="297" t="inlineStr">
        <is>
          <t>0</t>
        </is>
      </c>
      <c r="BK219" s="297" t="inlineStr">
        <is>
          <t>0</t>
        </is>
      </c>
      <c r="BL219" s="297" t="inlineStr">
        <is>
          <t>0</t>
        </is>
      </c>
      <c r="BM219" s="297" t="inlineStr">
        <is>
          <t>0</t>
        </is>
      </c>
      <c r="BN219" s="297" t="inlineStr">
        <is>
          <t>0</t>
        </is>
      </c>
      <c r="BO219" s="285" t="inlineStr">
        <is>
          <t>0</t>
        </is>
      </c>
      <c r="BP219" s="297" t="inlineStr">
        <is>
          <t>0</t>
        </is>
      </c>
      <c r="BQ219" s="297" t="inlineStr">
        <is>
          <t>0</t>
        </is>
      </c>
      <c r="BR219" s="297" t="inlineStr">
        <is>
          <t>0</t>
        </is>
      </c>
      <c r="BS219" s="297" t="inlineStr">
        <is>
          <t>0</t>
        </is>
      </c>
      <c r="BT219" s="297" t="inlineStr">
        <is>
          <t>0</t>
        </is>
      </c>
      <c r="BU219" s="297" t="inlineStr">
        <is>
          <t>0</t>
        </is>
      </c>
      <c r="BV219" s="297" t="inlineStr">
        <is>
          <t>0</t>
        </is>
      </c>
      <c r="BW219" s="288" t="inlineStr">
        <is>
          <t>0</t>
        </is>
      </c>
      <c r="BX219" s="276">
        <f>SUM(IF(COUNTIF(#REF!, "*1.*"), 2, 0), IF(COUNTIF(#REF!, "*2.*"), 2, 0), IF(COUNTIF(#REF!, "*3.*"), 2, 0), IF(COUNTIF(#REF!, "*4.*"), 2, 0), IF(COUNTIF(#REF!, "*5.*"), 2, 0), IF(COUNTIF(#REF!, "*6.*"), 2, 0))</f>
        <v/>
      </c>
      <c r="BY219" s="277">
        <f t="array" ref="BY219">SUM(VALUE(AT219),VALUE(AU219),VALUE(AV219),VALUE(AW219),VALUE(AX219),VALUE(AY219),VALUE(AZ219),VALUE(BB219),VALUE(BC219),VALUE(BD219),VALUE(BE219),VALUE(BF219),VALUE(BG219),VALUE(BH219),VALUE(BI219),VALUE(BJ219),VALUE(BK219),VALUE(BL219),VALUE(BM219),VALUE(BN219),VALUE(BO219),VALUE(BP219),VALUE(BQ219),VALUE(BR219),VALUE(BS219),VALUE(BT219),VALUE(BU219),VALUE(BV219),VALUE(BW219))</f>
        <v/>
      </c>
      <c r="BZ219" s="303" t="n"/>
      <c r="CA219" s="303" t="n"/>
      <c r="CB219" s="303" t="n"/>
      <c r="CC219" s="303" t="n"/>
      <c r="CD219" s="303" t="n"/>
      <c r="CE219" s="303" t="n"/>
      <c r="CF219" s="303" t="n"/>
      <c r="CG219" s="303" t="n"/>
      <c r="CH219" s="303" t="n"/>
      <c r="CI219" s="303" t="n"/>
      <c r="CJ219" s="303" t="n"/>
      <c r="CK219" s="303" t="n"/>
      <c r="CL219" s="303" t="n"/>
      <c r="CM219" s="303" t="n"/>
      <c r="CN219" s="303" t="n"/>
      <c r="CO219" s="303" t="n"/>
      <c r="CP219" s="303" t="n"/>
      <c r="CQ219" s="303" t="n"/>
      <c r="CR219" s="279" t="inlineStr">
        <is>
          <t>0</t>
        </is>
      </c>
      <c r="CS219" s="280">
        <f>AVERAGE(Value(BY219),value(CR219))</f>
        <v/>
      </c>
      <c r="CT219" s="421">
        <f>(IF(OR(MediaScorecard!BH220="x", MediaScorecard!BI220="x",MediaScorecard!BJ220="x",MediaScorecard!BK220="x",MediaScorecard!BL220="x"),1, 2))</f>
        <v/>
      </c>
      <c r="CU219" s="304" t="n"/>
      <c r="CV219" s="304" t="n"/>
      <c r="CW219" s="304" t="n"/>
      <c r="CX219" s="305" t="n"/>
      <c r="CY219" s="304" t="n"/>
      <c r="CZ219" s="304" t="n"/>
      <c r="DA219" s="304" t="n"/>
    </row>
    <row r="220" ht="21" customHeight="1" s="590">
      <c r="A220" s="421" t="n"/>
      <c r="B220" s="270" t="n"/>
      <c r="C220" s="266" t="n"/>
      <c r="D220" s="267" t="inlineStr"/>
      <c r="E220" s="267" t="inlineStr"/>
      <c r="F220" s="268" t="inlineStr"/>
      <c r="G220" s="421" t="n"/>
      <c r="H220" s="269" t="n"/>
      <c r="I220" s="421" t="n"/>
      <c r="J220" s="421" t="n"/>
      <c r="K220" s="421" t="n"/>
      <c r="L220" s="421" t="n"/>
      <c r="M220" s="421" t="n"/>
      <c r="N220" s="421" t="n"/>
      <c r="O220" s="421" t="n"/>
      <c r="P220" s="421" t="n"/>
      <c r="Q220" s="421" t="n"/>
      <c r="R220" s="270" t="n"/>
      <c r="S220" s="421" t="n"/>
      <c r="T220" s="421" t="n"/>
      <c r="U220" s="421" t="n"/>
      <c r="V220" s="421" t="n"/>
      <c r="W220" s="421" t="n"/>
      <c r="X220" s="421" t="n"/>
      <c r="Y220" s="421" t="n"/>
      <c r="Z220" s="421" t="n"/>
      <c r="AA220" s="421" t="n"/>
      <c r="AB220" s="421" t="n"/>
      <c r="AC220" s="421" t="n"/>
      <c r="AD220" s="421" t="n"/>
      <c r="AE220" s="421" t="n"/>
      <c r="AF220" s="421" t="n"/>
      <c r="AG220" s="421" t="n"/>
      <c r="AH220" s="421" t="n"/>
      <c r="AI220" s="421" t="n"/>
      <c r="AJ220" s="297" t="n"/>
      <c r="AK220" s="297" t="n"/>
      <c r="AL220" s="284" t="n"/>
      <c r="AM220" s="297" t="n"/>
      <c r="AN220" s="285" t="n"/>
      <c r="AO220" s="297" t="n"/>
      <c r="AP220" s="297" t="n"/>
      <c r="AQ220" s="297" t="n"/>
      <c r="AR220" s="297" t="n"/>
      <c r="AS220" s="297" t="n"/>
      <c r="AT220" s="285" t="inlineStr">
        <is>
          <t>0</t>
        </is>
      </c>
      <c r="AU220" s="297" t="inlineStr">
        <is>
          <t>0</t>
        </is>
      </c>
      <c r="AV220" s="297" t="inlineStr">
        <is>
          <t>0</t>
        </is>
      </c>
      <c r="AW220" s="297" t="inlineStr">
        <is>
          <t>0</t>
        </is>
      </c>
      <c r="AX220" s="297" t="inlineStr">
        <is>
          <t>0</t>
        </is>
      </c>
      <c r="AY220" s="286" t="inlineStr">
        <is>
          <t>0</t>
        </is>
      </c>
      <c r="AZ220" s="286" t="inlineStr">
        <is>
          <t>0</t>
        </is>
      </c>
      <c r="BA220" s="287" t="inlineStr">
        <is>
          <t>0</t>
        </is>
      </c>
      <c r="BB220" s="286" t="inlineStr">
        <is>
          <t>0</t>
        </is>
      </c>
      <c r="BC220" s="286" t="inlineStr">
        <is>
          <t>0</t>
        </is>
      </c>
      <c r="BD220" s="286" t="inlineStr">
        <is>
          <t>0</t>
        </is>
      </c>
      <c r="BE220" s="286" t="inlineStr">
        <is>
          <t>0</t>
        </is>
      </c>
      <c r="BF220" s="286" t="inlineStr">
        <is>
          <t>0</t>
        </is>
      </c>
      <c r="BG220" s="286" t="inlineStr">
        <is>
          <t>0</t>
        </is>
      </c>
      <c r="BH220" s="297" t="inlineStr">
        <is>
          <t>0</t>
        </is>
      </c>
      <c r="BI220" s="297" t="inlineStr">
        <is>
          <t>0</t>
        </is>
      </c>
      <c r="BJ220" s="297" t="inlineStr">
        <is>
          <t>0</t>
        </is>
      </c>
      <c r="BK220" s="297" t="inlineStr">
        <is>
          <t>0</t>
        </is>
      </c>
      <c r="BL220" s="297" t="inlineStr">
        <is>
          <t>0</t>
        </is>
      </c>
      <c r="BM220" s="297" t="inlineStr">
        <is>
          <t>0</t>
        </is>
      </c>
      <c r="BN220" s="297" t="inlineStr">
        <is>
          <t>0</t>
        </is>
      </c>
      <c r="BO220" s="285" t="inlineStr">
        <is>
          <t>0</t>
        </is>
      </c>
      <c r="BP220" s="297" t="inlineStr">
        <is>
          <t>0</t>
        </is>
      </c>
      <c r="BQ220" s="297" t="inlineStr">
        <is>
          <t>0</t>
        </is>
      </c>
      <c r="BR220" s="297" t="inlineStr">
        <is>
          <t>0</t>
        </is>
      </c>
      <c r="BS220" s="297" t="inlineStr">
        <is>
          <t>0</t>
        </is>
      </c>
      <c r="BT220" s="297" t="inlineStr">
        <is>
          <t>0</t>
        </is>
      </c>
      <c r="BU220" s="297" t="inlineStr">
        <is>
          <t>0</t>
        </is>
      </c>
      <c r="BV220" s="297" t="inlineStr">
        <is>
          <t>0</t>
        </is>
      </c>
      <c r="BW220" s="288" t="inlineStr">
        <is>
          <t>0</t>
        </is>
      </c>
      <c r="BX220" s="276">
        <f>SUM(IF(COUNTIF(#REF!, "*1.*"), 2, 0), IF(COUNTIF(#REF!, "*2.*"), 2, 0), IF(COUNTIF(#REF!, "*3.*"), 2, 0), IF(COUNTIF(#REF!, "*4.*"), 2, 0), IF(COUNTIF(#REF!, "*5.*"), 2, 0), IF(COUNTIF(#REF!, "*6.*"), 2, 0))</f>
        <v/>
      </c>
      <c r="BY220" s="277">
        <f t="array" ref="BY220">SUM(VALUE(AT220),VALUE(AU220),VALUE(AV220),VALUE(AW220),VALUE(AX220),VALUE(AY220),VALUE(AZ220),VALUE(BB220),VALUE(BC220),VALUE(BD220),VALUE(BE220),VALUE(BF220),VALUE(BG220),VALUE(BH220),VALUE(BI220),VALUE(BJ220),VALUE(BK220),VALUE(BL220),VALUE(BM220),VALUE(BN220),VALUE(BO220),VALUE(BP220),VALUE(BQ220),VALUE(BR220),VALUE(BS220),VALUE(BT220),VALUE(BU220),VALUE(BV220),VALUE(BW220))</f>
        <v/>
      </c>
      <c r="BZ220" s="307" t="n"/>
      <c r="CA220" s="307" t="n"/>
      <c r="CB220" s="307" t="n"/>
      <c r="CC220" s="307" t="n"/>
      <c r="CD220" s="307" t="n"/>
      <c r="CE220" s="307" t="n"/>
      <c r="CF220" s="307" t="n"/>
      <c r="CG220" s="307" t="n"/>
      <c r="CH220" s="307" t="n"/>
      <c r="CI220" s="307" t="n"/>
      <c r="CJ220" s="307" t="n"/>
      <c r="CK220" s="307" t="n"/>
      <c r="CL220" s="307" t="n"/>
      <c r="CM220" s="307" t="n"/>
      <c r="CN220" s="307" t="n"/>
      <c r="CO220" s="307" t="n"/>
      <c r="CP220" s="307" t="n"/>
      <c r="CQ220" s="307" t="n"/>
      <c r="CR220" s="279" t="inlineStr">
        <is>
          <t>0</t>
        </is>
      </c>
      <c r="CS220" s="280">
        <f>AVERAGE(Value(BY220),value(CR220))</f>
        <v/>
      </c>
      <c r="CT220" s="421">
        <f>(IF(OR(MediaScorecard!BH221="x", MediaScorecard!BI221="x",MediaScorecard!BJ221="x",MediaScorecard!BK221="x",MediaScorecard!BL221="x"),1, 2))</f>
        <v/>
      </c>
      <c r="CU220" s="308" t="n"/>
      <c r="CV220" s="308" t="n"/>
      <c r="CW220" s="308" t="n"/>
      <c r="CX220" s="309" t="n"/>
      <c r="CY220" s="308" t="n"/>
      <c r="CZ220" s="308" t="n"/>
      <c r="DA220" s="308" t="n"/>
    </row>
    <row r="221" ht="21" customHeight="1" s="590">
      <c r="A221" s="421" t="n"/>
      <c r="B221" s="270" t="n"/>
      <c r="C221" s="266" t="n"/>
      <c r="D221" s="267" t="inlineStr"/>
      <c r="E221" s="267" t="inlineStr"/>
      <c r="F221" s="268" t="inlineStr"/>
      <c r="G221" s="421" t="n"/>
      <c r="H221" s="269" t="n"/>
      <c r="I221" s="421" t="n"/>
      <c r="J221" s="421" t="n"/>
      <c r="K221" s="421" t="n"/>
      <c r="L221" s="421" t="n"/>
      <c r="M221" s="421" t="n"/>
      <c r="N221" s="421" t="n"/>
      <c r="O221" s="421" t="n"/>
      <c r="P221" s="421" t="n"/>
      <c r="Q221" s="421" t="n"/>
      <c r="R221" s="270" t="n"/>
      <c r="S221" s="421" t="n"/>
      <c r="T221" s="421" t="n"/>
      <c r="U221" s="421" t="n"/>
      <c r="V221" s="421" t="n"/>
      <c r="W221" s="421" t="n"/>
      <c r="X221" s="421" t="n"/>
      <c r="Y221" s="421" t="n"/>
      <c r="Z221" s="421" t="n"/>
      <c r="AA221" s="421" t="n"/>
      <c r="AB221" s="421" t="n"/>
      <c r="AC221" s="421" t="n"/>
      <c r="AD221" s="421" t="n"/>
      <c r="AE221" s="421" t="n"/>
      <c r="AF221" s="421" t="n"/>
      <c r="AG221" s="421" t="n"/>
      <c r="AH221" s="421" t="n"/>
      <c r="AI221" s="421" t="n"/>
      <c r="AJ221" s="297" t="n"/>
      <c r="AK221" s="297" t="n"/>
      <c r="AL221" s="284" t="n"/>
      <c r="AM221" s="297" t="n"/>
      <c r="AN221" s="285" t="n"/>
      <c r="AO221" s="297" t="n"/>
      <c r="AP221" s="297" t="n"/>
      <c r="AQ221" s="297" t="n"/>
      <c r="AR221" s="297" t="n"/>
      <c r="AS221" s="297" t="n"/>
      <c r="AT221" s="285" t="inlineStr">
        <is>
          <t>0</t>
        </is>
      </c>
      <c r="AU221" s="297" t="inlineStr">
        <is>
          <t>0</t>
        </is>
      </c>
      <c r="AV221" s="297" t="inlineStr">
        <is>
          <t>0</t>
        </is>
      </c>
      <c r="AW221" s="297" t="inlineStr">
        <is>
          <t>0</t>
        </is>
      </c>
      <c r="AX221" s="297" t="inlineStr">
        <is>
          <t>0</t>
        </is>
      </c>
      <c r="AY221" s="286" t="inlineStr">
        <is>
          <t>0</t>
        </is>
      </c>
      <c r="AZ221" s="286" t="inlineStr">
        <is>
          <t>0</t>
        </is>
      </c>
      <c r="BA221" s="287" t="inlineStr">
        <is>
          <t>0</t>
        </is>
      </c>
      <c r="BB221" s="286" t="inlineStr">
        <is>
          <t>0</t>
        </is>
      </c>
      <c r="BC221" s="286" t="inlineStr">
        <is>
          <t>0</t>
        </is>
      </c>
      <c r="BD221" s="286" t="inlineStr">
        <is>
          <t>0</t>
        </is>
      </c>
      <c r="BE221" s="286" t="inlineStr">
        <is>
          <t>0</t>
        </is>
      </c>
      <c r="BF221" s="286" t="inlineStr">
        <is>
          <t>0</t>
        </is>
      </c>
      <c r="BG221" s="286" t="inlineStr">
        <is>
          <t>0</t>
        </is>
      </c>
      <c r="BH221" s="297" t="inlineStr">
        <is>
          <t>0</t>
        </is>
      </c>
      <c r="BI221" s="297" t="inlineStr">
        <is>
          <t>0</t>
        </is>
      </c>
      <c r="BJ221" s="297" t="inlineStr">
        <is>
          <t>0</t>
        </is>
      </c>
      <c r="BK221" s="297" t="inlineStr">
        <is>
          <t>0</t>
        </is>
      </c>
      <c r="BL221" s="297" t="inlineStr">
        <is>
          <t>0</t>
        </is>
      </c>
      <c r="BM221" s="297" t="inlineStr">
        <is>
          <t>0</t>
        </is>
      </c>
      <c r="BN221" s="297" t="inlineStr">
        <is>
          <t>0</t>
        </is>
      </c>
      <c r="BO221" s="285" t="inlineStr">
        <is>
          <t>0</t>
        </is>
      </c>
      <c r="BP221" s="297" t="inlineStr">
        <is>
          <t>0</t>
        </is>
      </c>
      <c r="BQ221" s="297" t="inlineStr">
        <is>
          <t>0</t>
        </is>
      </c>
      <c r="BR221" s="297" t="inlineStr">
        <is>
          <t>0</t>
        </is>
      </c>
      <c r="BS221" s="297" t="inlineStr">
        <is>
          <t>0</t>
        </is>
      </c>
      <c r="BT221" s="297" t="inlineStr">
        <is>
          <t>0</t>
        </is>
      </c>
      <c r="BU221" s="297" t="inlineStr">
        <is>
          <t>0</t>
        </is>
      </c>
      <c r="BV221" s="297" t="inlineStr">
        <is>
          <t>0</t>
        </is>
      </c>
      <c r="BW221" s="288" t="inlineStr">
        <is>
          <t>0</t>
        </is>
      </c>
      <c r="BX221" s="276">
        <f>SUM(IF(COUNTIF(#REF!, "*1.*"), 2, 0), IF(COUNTIF(#REF!, "*2.*"), 2, 0), IF(COUNTIF(#REF!, "*3.*"), 2, 0), IF(COUNTIF(#REF!, "*4.*"), 2, 0), IF(COUNTIF(#REF!, "*5.*"), 2, 0), IF(COUNTIF(#REF!, "*6.*"), 2, 0))</f>
        <v/>
      </c>
      <c r="BY221" s="277">
        <f t="array" ref="BY221">SUM(VALUE(AT221),VALUE(AU221),VALUE(AV221),VALUE(AW221),VALUE(AX221),VALUE(AY221),VALUE(AZ221),VALUE(BB221),VALUE(BC221),VALUE(BD221),VALUE(BE221),VALUE(BF221),VALUE(BG221),VALUE(BH221),VALUE(BI221),VALUE(BJ221),VALUE(BK221),VALUE(BL221),VALUE(BM221),VALUE(BN221),VALUE(BO221),VALUE(BP221),VALUE(BQ221),VALUE(BR221),VALUE(BS221),VALUE(BT221),VALUE(BU221),VALUE(BV221),VALUE(BW221))</f>
        <v/>
      </c>
      <c r="BZ221" s="307" t="n"/>
      <c r="CA221" s="307" t="n"/>
      <c r="CB221" s="307" t="n"/>
      <c r="CC221" s="307" t="n"/>
      <c r="CD221" s="307" t="n"/>
      <c r="CE221" s="307" t="n"/>
      <c r="CF221" s="307" t="n"/>
      <c r="CG221" s="307" t="n"/>
      <c r="CH221" s="307" t="n"/>
      <c r="CI221" s="307" t="n"/>
      <c r="CJ221" s="307" t="n"/>
      <c r="CK221" s="307" t="n"/>
      <c r="CL221" s="307" t="n"/>
      <c r="CM221" s="307" t="n"/>
      <c r="CN221" s="307" t="n"/>
      <c r="CO221" s="307" t="n"/>
      <c r="CP221" s="307" t="n"/>
      <c r="CQ221" s="307" t="n"/>
      <c r="CR221" s="279" t="inlineStr">
        <is>
          <t>0</t>
        </is>
      </c>
      <c r="CS221" s="280">
        <f>AVERAGE(Value(BY221),value(CR221))</f>
        <v/>
      </c>
      <c r="CT221" s="421">
        <f>(IF(OR(MediaScorecard!BH222="x", MediaScorecard!BI222="x",MediaScorecard!BJ222="x",MediaScorecard!BK222="x",MediaScorecard!BL222="x"),1, 2))</f>
        <v/>
      </c>
      <c r="CU221" s="308" t="n"/>
      <c r="CV221" s="308" t="n"/>
      <c r="CW221" s="308" t="n"/>
      <c r="CX221" s="309" t="n"/>
      <c r="CY221" s="308" t="n"/>
      <c r="CZ221" s="308" t="n"/>
      <c r="DA221" s="308" t="n"/>
    </row>
    <row r="222" ht="21" customHeight="1" s="590">
      <c r="A222" s="421" t="n"/>
      <c r="B222" s="270" t="n"/>
      <c r="C222" s="266" t="n"/>
      <c r="D222" s="267" t="inlineStr"/>
      <c r="E222" s="267" t="inlineStr"/>
      <c r="F222" s="268" t="inlineStr"/>
      <c r="G222" s="421" t="n"/>
      <c r="H222" s="269" t="n"/>
      <c r="I222" s="421" t="n"/>
      <c r="J222" s="421" t="n"/>
      <c r="K222" s="421" t="n"/>
      <c r="L222" s="421" t="n"/>
      <c r="M222" s="421" t="n"/>
      <c r="N222" s="421" t="n"/>
      <c r="O222" s="421" t="n"/>
      <c r="P222" s="421" t="n"/>
      <c r="Q222" s="421" t="n"/>
      <c r="R222" s="270" t="n"/>
      <c r="S222" s="421" t="n"/>
      <c r="T222" s="421" t="n"/>
      <c r="U222" s="421" t="n"/>
      <c r="V222" s="421" t="n"/>
      <c r="W222" s="421" t="n"/>
      <c r="X222" s="421" t="n"/>
      <c r="Y222" s="421" t="n"/>
      <c r="Z222" s="421" t="n"/>
      <c r="AA222" s="421" t="n"/>
      <c r="AB222" s="421" t="n"/>
      <c r="AC222" s="421" t="n"/>
      <c r="AD222" s="421" t="n"/>
      <c r="AE222" s="421" t="n"/>
      <c r="AF222" s="421" t="n"/>
      <c r="AG222" s="421" t="n"/>
      <c r="AH222" s="421" t="n"/>
      <c r="AI222" s="421" t="n"/>
      <c r="AJ222" s="297" t="n"/>
      <c r="AK222" s="297" t="n"/>
      <c r="AL222" s="284" t="n"/>
      <c r="AM222" s="297" t="n"/>
      <c r="AN222" s="285" t="n"/>
      <c r="AO222" s="297" t="n"/>
      <c r="AP222" s="297" t="n"/>
      <c r="AQ222" s="297" t="n"/>
      <c r="AR222" s="297" t="n"/>
      <c r="AS222" s="297" t="n"/>
      <c r="AT222" s="285" t="inlineStr">
        <is>
          <t>0</t>
        </is>
      </c>
      <c r="AU222" s="297" t="inlineStr">
        <is>
          <t>0</t>
        </is>
      </c>
      <c r="AV222" s="297" t="inlineStr">
        <is>
          <t>0</t>
        </is>
      </c>
      <c r="AW222" s="297" t="inlineStr">
        <is>
          <t>0</t>
        </is>
      </c>
      <c r="AX222" s="297" t="inlineStr">
        <is>
          <t>0</t>
        </is>
      </c>
      <c r="AY222" s="286" t="inlineStr">
        <is>
          <t>0</t>
        </is>
      </c>
      <c r="AZ222" s="286" t="inlineStr">
        <is>
          <t>0</t>
        </is>
      </c>
      <c r="BA222" s="287" t="inlineStr">
        <is>
          <t>0</t>
        </is>
      </c>
      <c r="BB222" s="286" t="inlineStr">
        <is>
          <t>0</t>
        </is>
      </c>
      <c r="BC222" s="286" t="inlineStr">
        <is>
          <t>0</t>
        </is>
      </c>
      <c r="BD222" s="286" t="inlineStr">
        <is>
          <t>0</t>
        </is>
      </c>
      <c r="BE222" s="286" t="inlineStr">
        <is>
          <t>0</t>
        </is>
      </c>
      <c r="BF222" s="286" t="inlineStr">
        <is>
          <t>0</t>
        </is>
      </c>
      <c r="BG222" s="286" t="inlineStr">
        <is>
          <t>0</t>
        </is>
      </c>
      <c r="BH222" s="297" t="inlineStr">
        <is>
          <t>0</t>
        </is>
      </c>
      <c r="BI222" s="297" t="inlineStr">
        <is>
          <t>0</t>
        </is>
      </c>
      <c r="BJ222" s="297" t="inlineStr">
        <is>
          <t>0</t>
        </is>
      </c>
      <c r="BK222" s="297" t="inlineStr">
        <is>
          <t>0</t>
        </is>
      </c>
      <c r="BL222" s="297" t="inlineStr">
        <is>
          <t>0</t>
        </is>
      </c>
      <c r="BM222" s="297" t="inlineStr">
        <is>
          <t>0</t>
        </is>
      </c>
      <c r="BN222" s="297" t="inlineStr">
        <is>
          <t>0</t>
        </is>
      </c>
      <c r="BO222" s="285" t="inlineStr">
        <is>
          <t>0</t>
        </is>
      </c>
      <c r="BP222" s="297" t="inlineStr">
        <is>
          <t>0</t>
        </is>
      </c>
      <c r="BQ222" s="297" t="inlineStr">
        <is>
          <t>0</t>
        </is>
      </c>
      <c r="BR222" s="297" t="inlineStr">
        <is>
          <t>0</t>
        </is>
      </c>
      <c r="BS222" s="297" t="inlineStr">
        <is>
          <t>0</t>
        </is>
      </c>
      <c r="BT222" s="297" t="inlineStr">
        <is>
          <t>0</t>
        </is>
      </c>
      <c r="BU222" s="297" t="inlineStr">
        <is>
          <t>0</t>
        </is>
      </c>
      <c r="BV222" s="297" t="inlineStr">
        <is>
          <t>0</t>
        </is>
      </c>
      <c r="BW222" s="288" t="inlineStr">
        <is>
          <t>0</t>
        </is>
      </c>
      <c r="BX222" s="276">
        <f>SUM(IF(COUNTIF(#REF!, "*1.*"), 2, 0), IF(COUNTIF(#REF!, "*2.*"), 2, 0), IF(COUNTIF(#REF!, "*3.*"), 2, 0), IF(COUNTIF(#REF!, "*4.*"), 2, 0), IF(COUNTIF(#REF!, "*5.*"), 2, 0), IF(COUNTIF(#REF!, "*6.*"), 2, 0))</f>
        <v/>
      </c>
      <c r="BY222" s="277">
        <f t="array" ref="BY222">SUM(VALUE(AT222),VALUE(AU222),VALUE(AV222),VALUE(AW222),VALUE(AX222),VALUE(AY222),VALUE(AZ222),VALUE(BB222),VALUE(BC222),VALUE(BD222),VALUE(BE222),VALUE(BF222),VALUE(BG222),VALUE(BH222),VALUE(BI222),VALUE(BJ222),VALUE(BK222),VALUE(BL222),VALUE(BM222),VALUE(BN222),VALUE(BO222),VALUE(BP222),VALUE(BQ222),VALUE(BR222),VALUE(BS222),VALUE(BT222),VALUE(BU222),VALUE(BV222),VALUE(BW222))</f>
        <v/>
      </c>
      <c r="BZ222" s="307" t="n"/>
      <c r="CA222" s="307" t="n"/>
      <c r="CB222" s="307" t="n"/>
      <c r="CC222" s="307" t="n"/>
      <c r="CD222" s="307" t="n"/>
      <c r="CE222" s="307" t="n"/>
      <c r="CF222" s="307" t="n"/>
      <c r="CG222" s="307" t="n"/>
      <c r="CH222" s="307" t="n"/>
      <c r="CI222" s="307" t="n"/>
      <c r="CJ222" s="307" t="n"/>
      <c r="CK222" s="307" t="n"/>
      <c r="CL222" s="307" t="n"/>
      <c r="CM222" s="307" t="n"/>
      <c r="CN222" s="307" t="n"/>
      <c r="CO222" s="307" t="n"/>
      <c r="CP222" s="307" t="n"/>
      <c r="CQ222" s="307" t="n"/>
      <c r="CR222" s="279" t="inlineStr">
        <is>
          <t>0</t>
        </is>
      </c>
      <c r="CS222" s="280">
        <f>AVERAGE(Value(BY222),value(CR222))</f>
        <v/>
      </c>
      <c r="CT222" s="421">
        <f>(IF(OR(MediaScorecard!BH223="x", MediaScorecard!BI223="x",MediaScorecard!BJ223="x",MediaScorecard!BK223="x",MediaScorecard!BL223="x"),1, 2))</f>
        <v/>
      </c>
      <c r="CU222" s="308" t="n"/>
      <c r="CV222" s="308" t="n"/>
      <c r="CW222" s="308" t="n"/>
      <c r="CX222" s="309" t="n"/>
      <c r="CY222" s="308" t="n"/>
      <c r="CZ222" s="308" t="n"/>
      <c r="DA222" s="308" t="n"/>
    </row>
    <row r="223" ht="21" customHeight="1" s="590">
      <c r="A223" s="421" t="n"/>
      <c r="B223" s="270" t="n"/>
      <c r="C223" s="266" t="n"/>
      <c r="D223" s="267" t="inlineStr"/>
      <c r="E223" s="267" t="inlineStr"/>
      <c r="F223" s="268" t="inlineStr"/>
      <c r="G223" s="421" t="n"/>
      <c r="H223" s="269" t="n"/>
      <c r="I223" s="421" t="n"/>
      <c r="J223" s="421" t="n"/>
      <c r="K223" s="421" t="n"/>
      <c r="L223" s="421" t="n"/>
      <c r="M223" s="421" t="n"/>
      <c r="N223" s="421" t="n"/>
      <c r="O223" s="421" t="n"/>
      <c r="P223" s="421" t="n"/>
      <c r="Q223" s="421" t="n"/>
      <c r="R223" s="270" t="n"/>
      <c r="S223" s="421" t="n"/>
      <c r="T223" s="421" t="n"/>
      <c r="U223" s="421" t="n"/>
      <c r="V223" s="421" t="n"/>
      <c r="W223" s="421" t="n"/>
      <c r="X223" s="421" t="n"/>
      <c r="Y223" s="421" t="n"/>
      <c r="Z223" s="421" t="n"/>
      <c r="AA223" s="421" t="n"/>
      <c r="AB223" s="421" t="n"/>
      <c r="AC223" s="421" t="n"/>
      <c r="AD223" s="421" t="n"/>
      <c r="AE223" s="421" t="n"/>
      <c r="AF223" s="421" t="n"/>
      <c r="AG223" s="421" t="n"/>
      <c r="AH223" s="421" t="n"/>
      <c r="AI223" s="421" t="n"/>
      <c r="AJ223" s="297" t="n"/>
      <c r="AK223" s="297" t="n"/>
      <c r="AL223" s="284" t="n"/>
      <c r="AM223" s="297" t="n"/>
      <c r="AN223" s="285" t="n"/>
      <c r="AO223" s="297" t="n"/>
      <c r="AP223" s="297" t="n"/>
      <c r="AQ223" s="297" t="n"/>
      <c r="AR223" s="297" t="n"/>
      <c r="AS223" s="297" t="n"/>
      <c r="AT223" s="285" t="inlineStr">
        <is>
          <t>0</t>
        </is>
      </c>
      <c r="AU223" s="297" t="inlineStr">
        <is>
          <t>0</t>
        </is>
      </c>
      <c r="AV223" s="297" t="inlineStr">
        <is>
          <t>0</t>
        </is>
      </c>
      <c r="AW223" s="297" t="inlineStr">
        <is>
          <t>0</t>
        </is>
      </c>
      <c r="AX223" s="297" t="inlineStr">
        <is>
          <t>0</t>
        </is>
      </c>
      <c r="AY223" s="286" t="inlineStr">
        <is>
          <t>0</t>
        </is>
      </c>
      <c r="AZ223" s="286" t="inlineStr">
        <is>
          <t>0</t>
        </is>
      </c>
      <c r="BA223" s="287" t="inlineStr">
        <is>
          <t>0</t>
        </is>
      </c>
      <c r="BB223" s="286" t="inlineStr">
        <is>
          <t>0</t>
        </is>
      </c>
      <c r="BC223" s="286" t="inlineStr">
        <is>
          <t>0</t>
        </is>
      </c>
      <c r="BD223" s="286" t="inlineStr">
        <is>
          <t>0</t>
        </is>
      </c>
      <c r="BE223" s="286" t="inlineStr">
        <is>
          <t>0</t>
        </is>
      </c>
      <c r="BF223" s="286" t="inlineStr">
        <is>
          <t>0</t>
        </is>
      </c>
      <c r="BG223" s="286" t="inlineStr">
        <is>
          <t>0</t>
        </is>
      </c>
      <c r="BH223" s="297" t="inlineStr">
        <is>
          <t>0</t>
        </is>
      </c>
      <c r="BI223" s="297" t="inlineStr">
        <is>
          <t>0</t>
        </is>
      </c>
      <c r="BJ223" s="297" t="inlineStr">
        <is>
          <t>0</t>
        </is>
      </c>
      <c r="BK223" s="297" t="inlineStr">
        <is>
          <t>0</t>
        </is>
      </c>
      <c r="BL223" s="297" t="inlineStr">
        <is>
          <t>0</t>
        </is>
      </c>
      <c r="BM223" s="297" t="inlineStr">
        <is>
          <t>0</t>
        </is>
      </c>
      <c r="BN223" s="297" t="inlineStr">
        <is>
          <t>0</t>
        </is>
      </c>
      <c r="BO223" s="285" t="inlineStr">
        <is>
          <t>0</t>
        </is>
      </c>
      <c r="BP223" s="297" t="inlineStr">
        <is>
          <t>0</t>
        </is>
      </c>
      <c r="BQ223" s="297" t="inlineStr">
        <is>
          <t>0</t>
        </is>
      </c>
      <c r="BR223" s="297" t="inlineStr">
        <is>
          <t>0</t>
        </is>
      </c>
      <c r="BS223" s="297" t="inlineStr">
        <is>
          <t>0</t>
        </is>
      </c>
      <c r="BT223" s="297" t="inlineStr">
        <is>
          <t>0</t>
        </is>
      </c>
      <c r="BU223" s="297" t="inlineStr">
        <is>
          <t>0</t>
        </is>
      </c>
      <c r="BV223" s="297" t="inlineStr">
        <is>
          <t>0</t>
        </is>
      </c>
      <c r="BW223" s="288" t="inlineStr">
        <is>
          <t>0</t>
        </is>
      </c>
      <c r="BX223" s="276">
        <f>SUM(IF(COUNTIF(#REF!, "*1.*"), 2, 0), IF(COUNTIF(#REF!, "*2.*"), 2, 0), IF(COUNTIF(#REF!, "*3.*"), 2, 0), IF(COUNTIF(#REF!, "*4.*"), 2, 0), IF(COUNTIF(#REF!, "*5.*"), 2, 0), IF(COUNTIF(#REF!, "*6.*"), 2, 0))</f>
        <v/>
      </c>
      <c r="BY223" s="277">
        <f t="array" ref="BY223">SUM(VALUE(AT223),VALUE(AU223),VALUE(AV223),VALUE(AW223),VALUE(AX223),VALUE(AY223),VALUE(AZ223),VALUE(BB223),VALUE(BC223),VALUE(BD223),VALUE(BE223),VALUE(BF223),VALUE(BG223),VALUE(BH223),VALUE(BI223),VALUE(BJ223),VALUE(BK223),VALUE(BL223),VALUE(BM223),VALUE(BN223),VALUE(BO223),VALUE(BP223),VALUE(BQ223),VALUE(BR223),VALUE(BS223),VALUE(BT223),VALUE(BU223),VALUE(BV223),VALUE(BW223))</f>
        <v/>
      </c>
      <c r="BZ223" s="307" t="n"/>
      <c r="CA223" s="307" t="n"/>
      <c r="CB223" s="307" t="n"/>
      <c r="CC223" s="307" t="n"/>
      <c r="CD223" s="307" t="n"/>
      <c r="CE223" s="307" t="n"/>
      <c r="CF223" s="307" t="n"/>
      <c r="CG223" s="307" t="n"/>
      <c r="CH223" s="307" t="n"/>
      <c r="CI223" s="307" t="n"/>
      <c r="CJ223" s="307" t="n"/>
      <c r="CK223" s="307" t="n"/>
      <c r="CL223" s="307" t="n"/>
      <c r="CM223" s="307" t="n"/>
      <c r="CN223" s="307" t="n"/>
      <c r="CO223" s="307" t="n"/>
      <c r="CP223" s="307" t="n"/>
      <c r="CQ223" s="307" t="n"/>
      <c r="CR223" s="279" t="inlineStr">
        <is>
          <t>0</t>
        </is>
      </c>
      <c r="CS223" s="280">
        <f>AVERAGE(Value(BY223),value(CR223))</f>
        <v/>
      </c>
      <c r="CT223" s="421">
        <f>(IF(OR(MediaScorecard!BH224="x", MediaScorecard!BI224="x",MediaScorecard!BJ224="x",MediaScorecard!BK224="x",MediaScorecard!BL224="x"),1, 2))</f>
        <v/>
      </c>
      <c r="CU223" s="308" t="n"/>
      <c r="CV223" s="308" t="n"/>
      <c r="CW223" s="308" t="n"/>
      <c r="CX223" s="309" t="n"/>
      <c r="CY223" s="308" t="n"/>
      <c r="CZ223" s="308" t="n"/>
      <c r="DA223" s="308" t="n"/>
    </row>
    <row r="224" ht="21" customHeight="1" s="590">
      <c r="A224" s="421" t="n"/>
      <c r="B224" s="270" t="n"/>
      <c r="C224" s="266" t="n"/>
      <c r="D224" s="267" t="inlineStr"/>
      <c r="E224" s="267" t="inlineStr"/>
      <c r="F224" s="268" t="inlineStr"/>
      <c r="G224" s="421" t="n"/>
      <c r="H224" s="269" t="n"/>
      <c r="I224" s="421" t="n"/>
      <c r="J224" s="421" t="n"/>
      <c r="K224" s="421" t="n"/>
      <c r="L224" s="421" t="n"/>
      <c r="M224" s="421" t="n"/>
      <c r="N224" s="421" t="n"/>
      <c r="O224" s="421" t="n"/>
      <c r="P224" s="421" t="n"/>
      <c r="Q224" s="421" t="n"/>
      <c r="R224" s="270" t="n"/>
      <c r="S224" s="421" t="n"/>
      <c r="T224" s="421" t="n"/>
      <c r="U224" s="421" t="n"/>
      <c r="V224" s="421" t="n"/>
      <c r="W224" s="421" t="n"/>
      <c r="X224" s="421" t="n"/>
      <c r="Y224" s="421" t="n"/>
      <c r="Z224" s="421" t="n"/>
      <c r="AA224" s="421" t="n"/>
      <c r="AB224" s="421" t="n"/>
      <c r="AC224" s="421" t="n"/>
      <c r="AD224" s="421" t="n"/>
      <c r="AE224" s="421" t="n"/>
      <c r="AF224" s="421" t="n"/>
      <c r="AG224" s="421" t="n"/>
      <c r="AH224" s="421" t="n"/>
      <c r="AI224" s="421" t="n"/>
      <c r="AJ224" s="297" t="n"/>
      <c r="AK224" s="297" t="n"/>
      <c r="AL224" s="284" t="n"/>
      <c r="AM224" s="297" t="n"/>
      <c r="AN224" s="285" t="n"/>
      <c r="AO224" s="297" t="n"/>
      <c r="AP224" s="297" t="n"/>
      <c r="AQ224" s="297" t="n"/>
      <c r="AR224" s="297" t="n"/>
      <c r="AS224" s="297" t="n"/>
      <c r="AT224" s="285" t="inlineStr">
        <is>
          <t>0</t>
        </is>
      </c>
      <c r="AU224" s="297" t="inlineStr">
        <is>
          <t>0</t>
        </is>
      </c>
      <c r="AV224" s="297" t="inlineStr">
        <is>
          <t>0</t>
        </is>
      </c>
      <c r="AW224" s="297" t="inlineStr">
        <is>
          <t>0</t>
        </is>
      </c>
      <c r="AX224" s="297" t="inlineStr">
        <is>
          <t>0</t>
        </is>
      </c>
      <c r="AY224" s="286" t="inlineStr">
        <is>
          <t>0</t>
        </is>
      </c>
      <c r="AZ224" s="286" t="inlineStr">
        <is>
          <t>0</t>
        </is>
      </c>
      <c r="BA224" s="287" t="inlineStr">
        <is>
          <t>0</t>
        </is>
      </c>
      <c r="BB224" s="286" t="inlineStr">
        <is>
          <t>0</t>
        </is>
      </c>
      <c r="BC224" s="286" t="inlineStr">
        <is>
          <t>0</t>
        </is>
      </c>
      <c r="BD224" s="286" t="inlineStr">
        <is>
          <t>0</t>
        </is>
      </c>
      <c r="BE224" s="286" t="inlineStr">
        <is>
          <t>0</t>
        </is>
      </c>
      <c r="BF224" s="286" t="inlineStr">
        <is>
          <t>0</t>
        </is>
      </c>
      <c r="BG224" s="286" t="inlineStr">
        <is>
          <t>0</t>
        </is>
      </c>
      <c r="BH224" s="297" t="inlineStr">
        <is>
          <t>0</t>
        </is>
      </c>
      <c r="BI224" s="297" t="inlineStr">
        <is>
          <t>0</t>
        </is>
      </c>
      <c r="BJ224" s="297" t="inlineStr">
        <is>
          <t>0</t>
        </is>
      </c>
      <c r="BK224" s="297" t="inlineStr">
        <is>
          <t>0</t>
        </is>
      </c>
      <c r="BL224" s="297" t="inlineStr">
        <is>
          <t>0</t>
        </is>
      </c>
      <c r="BM224" s="297" t="inlineStr">
        <is>
          <t>0</t>
        </is>
      </c>
      <c r="BN224" s="297" t="inlineStr">
        <is>
          <t>0</t>
        </is>
      </c>
      <c r="BO224" s="285" t="inlineStr">
        <is>
          <t>0</t>
        </is>
      </c>
      <c r="BP224" s="297" t="inlineStr">
        <is>
          <t>0</t>
        </is>
      </c>
      <c r="BQ224" s="297" t="inlineStr">
        <is>
          <t>0</t>
        </is>
      </c>
      <c r="BR224" s="297" t="inlineStr">
        <is>
          <t>0</t>
        </is>
      </c>
      <c r="BS224" s="297" t="inlineStr">
        <is>
          <t>0</t>
        </is>
      </c>
      <c r="BT224" s="297" t="inlineStr">
        <is>
          <t>0</t>
        </is>
      </c>
      <c r="BU224" s="297" t="inlineStr">
        <is>
          <t>0</t>
        </is>
      </c>
      <c r="BV224" s="297" t="inlineStr">
        <is>
          <t>0</t>
        </is>
      </c>
      <c r="BW224" s="288" t="inlineStr">
        <is>
          <t>0</t>
        </is>
      </c>
      <c r="BX224" s="276">
        <f>SUM(IF(COUNTIF(#REF!, "*1.*"), 2, 0), IF(COUNTIF(#REF!, "*2.*"), 2, 0), IF(COUNTIF(#REF!, "*3.*"), 2, 0), IF(COUNTIF(#REF!, "*4.*"), 2, 0), IF(COUNTIF(#REF!, "*5.*"), 2, 0), IF(COUNTIF(#REF!, "*6.*"), 2, 0))</f>
        <v/>
      </c>
      <c r="BY224" s="277">
        <f t="array" ref="BY224">SUM(VALUE(AT224),VALUE(AU224),VALUE(AV224),VALUE(AW224),VALUE(AX224),VALUE(AY224),VALUE(AZ224),VALUE(BB224),VALUE(BC224),VALUE(BD224),VALUE(BE224),VALUE(BF224),VALUE(BG224),VALUE(BH224),VALUE(BI224),VALUE(BJ224),VALUE(BK224),VALUE(BL224),VALUE(BM224),VALUE(BN224),VALUE(BO224),VALUE(BP224),VALUE(BQ224),VALUE(BR224),VALUE(BS224),VALUE(BT224),VALUE(BU224),VALUE(BV224),VALUE(BW224))</f>
        <v/>
      </c>
      <c r="BZ224" s="307" t="n"/>
      <c r="CA224" s="307" t="n"/>
      <c r="CB224" s="307" t="n"/>
      <c r="CC224" s="307" t="n"/>
      <c r="CD224" s="307" t="n"/>
      <c r="CE224" s="307" t="n"/>
      <c r="CF224" s="307" t="n"/>
      <c r="CG224" s="307" t="n"/>
      <c r="CH224" s="307" t="n"/>
      <c r="CI224" s="307" t="n"/>
      <c r="CJ224" s="307" t="n"/>
      <c r="CK224" s="307" t="n"/>
      <c r="CL224" s="307" t="n"/>
      <c r="CM224" s="307" t="n"/>
      <c r="CN224" s="307" t="n"/>
      <c r="CO224" s="307" t="n"/>
      <c r="CP224" s="307" t="n"/>
      <c r="CQ224" s="307" t="n"/>
      <c r="CR224" s="279" t="inlineStr"/>
      <c r="CS224" s="280">
        <f>AVERAGE(Value(BY224),value(CR224))</f>
        <v/>
      </c>
      <c r="CT224" s="421">
        <f>(IF(OR(MediaScorecard!BH225="x", MediaScorecard!BI225="x",MediaScorecard!BJ225="x",MediaScorecard!BK225="x",MediaScorecard!BL225="x"),1, 2))</f>
        <v/>
      </c>
      <c r="CU224" s="308" t="n"/>
      <c r="CV224" s="308" t="n"/>
      <c r="CW224" s="308" t="n"/>
      <c r="CX224" s="309" t="n"/>
      <c r="CY224" s="308" t="n"/>
      <c r="CZ224" s="308" t="n"/>
      <c r="DA224" s="308" t="n"/>
    </row>
    <row r="225" ht="21" customHeight="1" s="590">
      <c r="A225" s="421" t="n"/>
      <c r="B225" s="270" t="n"/>
      <c r="C225" s="266" t="n"/>
      <c r="D225" s="267" t="inlineStr"/>
      <c r="E225" s="267" t="inlineStr"/>
      <c r="F225" s="268" t="inlineStr"/>
      <c r="G225" s="421" t="n"/>
      <c r="H225" s="269" t="n"/>
      <c r="I225" s="421" t="n"/>
      <c r="J225" s="421" t="n"/>
      <c r="K225" s="421" t="n"/>
      <c r="L225" s="421" t="n"/>
      <c r="M225" s="421" t="n"/>
      <c r="N225" s="421" t="n"/>
      <c r="O225" s="421" t="n"/>
      <c r="P225" s="421" t="n"/>
      <c r="Q225" s="421" t="n"/>
      <c r="R225" s="270" t="n"/>
      <c r="S225" s="421" t="n"/>
      <c r="T225" s="421" t="n"/>
      <c r="U225" s="421" t="n"/>
      <c r="V225" s="421" t="n"/>
      <c r="W225" s="421" t="n"/>
      <c r="X225" s="421" t="n"/>
      <c r="Y225" s="421" t="n"/>
      <c r="Z225" s="421" t="n"/>
      <c r="AA225" s="421" t="n"/>
      <c r="AB225" s="421" t="n"/>
      <c r="AC225" s="421" t="n"/>
      <c r="AD225" s="421" t="n"/>
      <c r="AE225" s="421" t="n"/>
      <c r="AF225" s="421" t="n"/>
      <c r="AG225" s="421" t="n"/>
      <c r="AH225" s="421" t="n"/>
      <c r="AI225" s="421" t="n"/>
      <c r="AJ225" s="297" t="n"/>
      <c r="AK225" s="297" t="n"/>
      <c r="AL225" s="284" t="n"/>
      <c r="AM225" s="297" t="n"/>
      <c r="AN225" s="285" t="n"/>
      <c r="AO225" s="297" t="n"/>
      <c r="AP225" s="297" t="n"/>
      <c r="AQ225" s="297" t="n"/>
      <c r="AR225" s="297" t="n"/>
      <c r="AS225" s="297" t="n"/>
      <c r="AT225" s="285" t="inlineStr">
        <is>
          <t>0</t>
        </is>
      </c>
      <c r="AU225" s="297" t="inlineStr">
        <is>
          <t>0</t>
        </is>
      </c>
      <c r="AV225" s="297" t="inlineStr">
        <is>
          <t>0</t>
        </is>
      </c>
      <c r="AW225" s="297" t="inlineStr">
        <is>
          <t>0</t>
        </is>
      </c>
      <c r="AX225" s="297" t="inlineStr">
        <is>
          <t>0</t>
        </is>
      </c>
      <c r="AY225" s="286" t="inlineStr">
        <is>
          <t>0</t>
        </is>
      </c>
      <c r="AZ225" s="286" t="inlineStr">
        <is>
          <t>0</t>
        </is>
      </c>
      <c r="BA225" s="287" t="inlineStr">
        <is>
          <t>0</t>
        </is>
      </c>
      <c r="BB225" s="286" t="inlineStr">
        <is>
          <t>0</t>
        </is>
      </c>
      <c r="BC225" s="286" t="inlineStr">
        <is>
          <t>0</t>
        </is>
      </c>
      <c r="BD225" s="286" t="inlineStr">
        <is>
          <t>0</t>
        </is>
      </c>
      <c r="BE225" s="286" t="inlineStr">
        <is>
          <t>0</t>
        </is>
      </c>
      <c r="BF225" s="286" t="inlineStr">
        <is>
          <t>0</t>
        </is>
      </c>
      <c r="BG225" s="286" t="inlineStr">
        <is>
          <t>0</t>
        </is>
      </c>
      <c r="BH225" s="297" t="inlineStr">
        <is>
          <t>0</t>
        </is>
      </c>
      <c r="BI225" s="297" t="inlineStr">
        <is>
          <t>0</t>
        </is>
      </c>
      <c r="BJ225" s="297" t="inlineStr">
        <is>
          <t>0</t>
        </is>
      </c>
      <c r="BK225" s="297" t="inlineStr">
        <is>
          <t>0</t>
        </is>
      </c>
      <c r="BL225" s="297" t="inlineStr">
        <is>
          <t>0</t>
        </is>
      </c>
      <c r="BM225" s="297" t="inlineStr">
        <is>
          <t>0</t>
        </is>
      </c>
      <c r="BN225" s="297" t="inlineStr">
        <is>
          <t>0</t>
        </is>
      </c>
      <c r="BO225" s="285" t="inlineStr">
        <is>
          <t>0</t>
        </is>
      </c>
      <c r="BP225" s="297" t="inlineStr">
        <is>
          <t>0</t>
        </is>
      </c>
      <c r="BQ225" s="297" t="inlineStr">
        <is>
          <t>0</t>
        </is>
      </c>
      <c r="BR225" s="297" t="inlineStr">
        <is>
          <t>0</t>
        </is>
      </c>
      <c r="BS225" s="297" t="inlineStr">
        <is>
          <t>0</t>
        </is>
      </c>
      <c r="BT225" s="297" t="inlineStr">
        <is>
          <t>0</t>
        </is>
      </c>
      <c r="BU225" s="297" t="inlineStr">
        <is>
          <t>0</t>
        </is>
      </c>
      <c r="BV225" s="297" t="inlineStr">
        <is>
          <t>0</t>
        </is>
      </c>
      <c r="BW225" s="288" t="inlineStr">
        <is>
          <t>0</t>
        </is>
      </c>
      <c r="BX225" s="276">
        <f>SUM(IF(COUNTIF(#REF!, "*1.*"), 2, 0), IF(COUNTIF(#REF!, "*2.*"), 2, 0), IF(COUNTIF(#REF!, "*3.*"), 2, 0), IF(COUNTIF(#REF!, "*4.*"), 2, 0), IF(COUNTIF(#REF!, "*5.*"), 2, 0), IF(COUNTIF(#REF!, "*6.*"), 2, 0))</f>
        <v/>
      </c>
      <c r="BY225" s="277">
        <f t="array" ref="BY225">SUM(VALUE(AT225),VALUE(AU225),VALUE(AV225),VALUE(AW225),VALUE(AX225),VALUE(AY225),VALUE(AZ225),VALUE(BB225),VALUE(BC225),VALUE(BD225),VALUE(BE225),VALUE(BF225),VALUE(BG225),VALUE(BH225),VALUE(BI225),VALUE(BJ225),VALUE(BK225),VALUE(BL225),VALUE(BM225),VALUE(BN225),VALUE(BO225),VALUE(BP225),VALUE(BQ225),VALUE(BR225),VALUE(BS225),VALUE(BT225),VALUE(BU225),VALUE(BV225),VALUE(BW225))</f>
        <v/>
      </c>
      <c r="BZ225" s="307" t="n"/>
      <c r="CA225" s="307" t="n"/>
      <c r="CB225" s="307" t="n"/>
      <c r="CC225" s="307" t="n"/>
      <c r="CD225" s="307" t="n"/>
      <c r="CE225" s="307" t="n"/>
      <c r="CF225" s="307" t="n"/>
      <c r="CG225" s="307" t="n"/>
      <c r="CH225" s="307" t="n"/>
      <c r="CI225" s="307" t="n"/>
      <c r="CJ225" s="307" t="n"/>
      <c r="CK225" s="307" t="n"/>
      <c r="CL225" s="307" t="n"/>
      <c r="CM225" s="307" t="n"/>
      <c r="CN225" s="307" t="n"/>
      <c r="CO225" s="307" t="n"/>
      <c r="CP225" s="307" t="n"/>
      <c r="CQ225" s="307" t="n"/>
      <c r="CR225" s="279" t="inlineStr"/>
      <c r="CS225" s="280">
        <f>AVERAGE(Value(BY225),value(CR225))</f>
        <v/>
      </c>
      <c r="CT225" s="421">
        <f>(IF(OR(MediaScorecard!BH226="x", MediaScorecard!BI226="x",MediaScorecard!BJ226="x",MediaScorecard!BK226="x",MediaScorecard!BL226="x"),1, 2))</f>
        <v/>
      </c>
      <c r="CU225" s="308" t="n"/>
      <c r="CV225" s="308" t="n"/>
      <c r="CW225" s="308" t="n"/>
      <c r="CX225" s="309" t="n"/>
      <c r="CY225" s="308" t="n"/>
      <c r="CZ225" s="308" t="n"/>
      <c r="DA225" s="308" t="n"/>
    </row>
    <row r="226" ht="21" customHeight="1" s="590">
      <c r="A226" s="421" t="n"/>
      <c r="B226" s="270" t="n"/>
      <c r="C226" s="266" t="n"/>
      <c r="D226" s="267" t="inlineStr"/>
      <c r="E226" s="267" t="inlineStr"/>
      <c r="F226" s="268" t="inlineStr"/>
      <c r="G226" s="421" t="n"/>
      <c r="H226" s="269" t="n"/>
      <c r="I226" s="421" t="n"/>
      <c r="J226" s="421" t="n"/>
      <c r="K226" s="421" t="n"/>
      <c r="L226" s="421" t="n"/>
      <c r="M226" s="421" t="n"/>
      <c r="N226" s="421" t="n"/>
      <c r="O226" s="421" t="n"/>
      <c r="P226" s="421" t="n"/>
      <c r="Q226" s="421" t="n"/>
      <c r="R226" s="270" t="n"/>
      <c r="S226" s="421" t="n"/>
      <c r="T226" s="421" t="n"/>
      <c r="U226" s="421" t="n"/>
      <c r="V226" s="421" t="n"/>
      <c r="W226" s="421" t="n"/>
      <c r="X226" s="421" t="n"/>
      <c r="Y226" s="421" t="n"/>
      <c r="Z226" s="421" t="n"/>
      <c r="AA226" s="421" t="n"/>
      <c r="AB226" s="421" t="n"/>
      <c r="AC226" s="421" t="n"/>
      <c r="AD226" s="421" t="n"/>
      <c r="AE226" s="421" t="n"/>
      <c r="AF226" s="421" t="n"/>
      <c r="AG226" s="421" t="n"/>
      <c r="AH226" s="421" t="n"/>
      <c r="AI226" s="421" t="n"/>
      <c r="AJ226" s="297" t="n"/>
      <c r="AK226" s="297" t="n"/>
      <c r="AL226" s="284" t="n"/>
      <c r="AM226" s="297" t="n"/>
      <c r="AN226" s="285" t="n"/>
      <c r="AO226" s="297" t="n"/>
      <c r="AP226" s="297" t="n"/>
      <c r="AQ226" s="297" t="n"/>
      <c r="AR226" s="297" t="n"/>
      <c r="AS226" s="297" t="n"/>
      <c r="AT226" s="285" t="inlineStr">
        <is>
          <t>0</t>
        </is>
      </c>
      <c r="AU226" s="297" t="inlineStr">
        <is>
          <t>0</t>
        </is>
      </c>
      <c r="AV226" s="297" t="inlineStr">
        <is>
          <t>0</t>
        </is>
      </c>
      <c r="AW226" s="297" t="inlineStr">
        <is>
          <t>0</t>
        </is>
      </c>
      <c r="AX226" s="297" t="inlineStr">
        <is>
          <t>0</t>
        </is>
      </c>
      <c r="AY226" s="286" t="inlineStr">
        <is>
          <t>0</t>
        </is>
      </c>
      <c r="AZ226" s="286" t="inlineStr">
        <is>
          <t>0</t>
        </is>
      </c>
      <c r="BA226" s="287" t="inlineStr">
        <is>
          <t>0</t>
        </is>
      </c>
      <c r="BB226" s="286" t="inlineStr">
        <is>
          <t>0</t>
        </is>
      </c>
      <c r="BC226" s="286" t="inlineStr">
        <is>
          <t>0</t>
        </is>
      </c>
      <c r="BD226" s="286" t="inlineStr">
        <is>
          <t>0</t>
        </is>
      </c>
      <c r="BE226" s="286" t="inlineStr">
        <is>
          <t>0</t>
        </is>
      </c>
      <c r="BF226" s="286" t="inlineStr">
        <is>
          <t>0</t>
        </is>
      </c>
      <c r="BG226" s="286" t="inlineStr">
        <is>
          <t>0</t>
        </is>
      </c>
      <c r="BH226" s="297" t="inlineStr">
        <is>
          <t>0</t>
        </is>
      </c>
      <c r="BI226" s="297" t="inlineStr">
        <is>
          <t>0</t>
        </is>
      </c>
      <c r="BJ226" s="297" t="inlineStr">
        <is>
          <t>0</t>
        </is>
      </c>
      <c r="BK226" s="297" t="inlineStr">
        <is>
          <t>0</t>
        </is>
      </c>
      <c r="BL226" s="297" t="inlineStr">
        <is>
          <t>0</t>
        </is>
      </c>
      <c r="BM226" s="297" t="inlineStr">
        <is>
          <t>0</t>
        </is>
      </c>
      <c r="BN226" s="297" t="inlineStr">
        <is>
          <t>0</t>
        </is>
      </c>
      <c r="BO226" s="285" t="inlineStr">
        <is>
          <t>0</t>
        </is>
      </c>
      <c r="BP226" s="297" t="inlineStr">
        <is>
          <t>0</t>
        </is>
      </c>
      <c r="BQ226" s="297" t="inlineStr">
        <is>
          <t>0</t>
        </is>
      </c>
      <c r="BR226" s="297" t="inlineStr">
        <is>
          <t>0</t>
        </is>
      </c>
      <c r="BS226" s="297" t="inlineStr">
        <is>
          <t>0</t>
        </is>
      </c>
      <c r="BT226" s="297" t="inlineStr">
        <is>
          <t>0</t>
        </is>
      </c>
      <c r="BU226" s="297" t="inlineStr">
        <is>
          <t>0</t>
        </is>
      </c>
      <c r="BV226" s="297" t="inlineStr">
        <is>
          <t>0</t>
        </is>
      </c>
      <c r="BW226" s="288" t="inlineStr">
        <is>
          <t>0</t>
        </is>
      </c>
      <c r="BX226" s="276">
        <f>SUM(IF(COUNTIF(#REF!, "*1.*"), 2, 0), IF(COUNTIF(#REF!, "*2.*"), 2, 0), IF(COUNTIF(#REF!, "*3.*"), 2, 0), IF(COUNTIF(#REF!, "*4.*"), 2, 0), IF(COUNTIF(#REF!, "*5.*"), 2, 0), IF(COUNTIF(#REF!, "*6.*"), 2, 0))</f>
        <v/>
      </c>
      <c r="BY226" s="277">
        <f t="array" ref="BY226">SUM(VALUE(AT226),VALUE(AU226),VALUE(AV226),VALUE(AW226),VALUE(AX226),VALUE(AY226),VALUE(AZ226),VALUE(BB226),VALUE(BC226),VALUE(BD226),VALUE(BE226),VALUE(BF226),VALUE(BG226),VALUE(BH226),VALUE(BI226),VALUE(BJ226),VALUE(BK226),VALUE(BL226),VALUE(BM226),VALUE(BN226),VALUE(BO226),VALUE(BP226),VALUE(BQ226),VALUE(BR226),VALUE(BS226),VALUE(BT226),VALUE(BU226),VALUE(BV226),VALUE(BW226))</f>
        <v/>
      </c>
      <c r="BZ226" s="307" t="n"/>
      <c r="CA226" s="307" t="n"/>
      <c r="CB226" s="307" t="n"/>
      <c r="CC226" s="307" t="n"/>
      <c r="CD226" s="307" t="n"/>
      <c r="CE226" s="307" t="n"/>
      <c r="CF226" s="307" t="n"/>
      <c r="CG226" s="307" t="n"/>
      <c r="CH226" s="307" t="n"/>
      <c r="CI226" s="307" t="n"/>
      <c r="CJ226" s="307" t="n"/>
      <c r="CK226" s="307" t="n"/>
      <c r="CL226" s="307" t="n"/>
      <c r="CM226" s="307" t="n"/>
      <c r="CN226" s="307" t="n"/>
      <c r="CO226" s="307" t="n"/>
      <c r="CP226" s="307" t="n"/>
      <c r="CQ226" s="307" t="n"/>
      <c r="CR226" s="279" t="inlineStr"/>
      <c r="CS226" s="280">
        <f>AVERAGE(Value(BY226),value(CR226))</f>
        <v/>
      </c>
      <c r="CT226" s="421">
        <f>(IF(OR(MediaScorecard!BH227="x", MediaScorecard!BI227="x",MediaScorecard!BJ227="x",MediaScorecard!BK227="x",MediaScorecard!BL227="x"),1, 2))</f>
        <v/>
      </c>
      <c r="CU226" s="308" t="n"/>
      <c r="CV226" s="308" t="n"/>
      <c r="CW226" s="308" t="n"/>
      <c r="CX226" s="309" t="n"/>
      <c r="CY226" s="308" t="n"/>
      <c r="CZ226" s="308" t="n"/>
      <c r="DA226" s="308" t="n"/>
    </row>
    <row r="227" ht="21" customHeight="1" s="590">
      <c r="A227" s="421" t="n"/>
      <c r="B227" s="270" t="n"/>
      <c r="C227" s="266" t="n"/>
      <c r="D227" s="267" t="inlineStr"/>
      <c r="E227" s="267" t="inlineStr"/>
      <c r="F227" s="268" t="inlineStr"/>
      <c r="G227" s="421" t="n"/>
      <c r="H227" s="269" t="n"/>
      <c r="I227" s="421" t="n"/>
      <c r="J227" s="421" t="n"/>
      <c r="K227" s="421" t="n"/>
      <c r="L227" s="421" t="n"/>
      <c r="M227" s="421" t="n"/>
      <c r="N227" s="421" t="n"/>
      <c r="O227" s="421" t="n"/>
      <c r="P227" s="421" t="n"/>
      <c r="Q227" s="421" t="n"/>
      <c r="R227" s="270" t="n"/>
      <c r="S227" s="421" t="n"/>
      <c r="T227" s="421" t="n"/>
      <c r="U227" s="421" t="n"/>
      <c r="V227" s="421" t="n"/>
      <c r="W227" s="421" t="n"/>
      <c r="X227" s="421" t="n"/>
      <c r="Y227" s="421" t="n"/>
      <c r="Z227" s="421" t="n"/>
      <c r="AA227" s="421" t="n"/>
      <c r="AB227" s="421" t="n"/>
      <c r="AC227" s="421" t="n"/>
      <c r="AD227" s="421" t="n"/>
      <c r="AE227" s="421" t="n"/>
      <c r="AF227" s="421" t="n"/>
      <c r="AG227" s="421" t="n"/>
      <c r="AH227" s="421" t="n"/>
      <c r="AI227" s="421" t="n"/>
      <c r="AJ227" s="297" t="n"/>
      <c r="AK227" s="297" t="n"/>
      <c r="AL227" s="284" t="n"/>
      <c r="AM227" s="297" t="n"/>
      <c r="AN227" s="285" t="n"/>
      <c r="AO227" s="297" t="n"/>
      <c r="AP227" s="297" t="n"/>
      <c r="AQ227" s="297" t="n"/>
      <c r="AR227" s="297" t="n"/>
      <c r="AS227" s="297" t="n"/>
      <c r="AT227" s="285" t="inlineStr">
        <is>
          <t>0</t>
        </is>
      </c>
      <c r="AU227" s="297" t="inlineStr">
        <is>
          <t>0</t>
        </is>
      </c>
      <c r="AV227" s="297" t="inlineStr">
        <is>
          <t>0</t>
        </is>
      </c>
      <c r="AW227" s="297" t="inlineStr">
        <is>
          <t>0</t>
        </is>
      </c>
      <c r="AX227" s="297" t="inlineStr">
        <is>
          <t>0</t>
        </is>
      </c>
      <c r="AY227" s="286" t="inlineStr">
        <is>
          <t>0</t>
        </is>
      </c>
      <c r="AZ227" s="286" t="inlineStr">
        <is>
          <t>0</t>
        </is>
      </c>
      <c r="BA227" s="287" t="inlineStr">
        <is>
          <t>0</t>
        </is>
      </c>
      <c r="BB227" s="286" t="inlineStr">
        <is>
          <t>0</t>
        </is>
      </c>
      <c r="BC227" s="286" t="inlineStr">
        <is>
          <t>0</t>
        </is>
      </c>
      <c r="BD227" s="286" t="inlineStr">
        <is>
          <t>0</t>
        </is>
      </c>
      <c r="BE227" s="286" t="inlineStr">
        <is>
          <t>0</t>
        </is>
      </c>
      <c r="BF227" s="286" t="inlineStr">
        <is>
          <t>0</t>
        </is>
      </c>
      <c r="BG227" s="286" t="inlineStr">
        <is>
          <t>0</t>
        </is>
      </c>
      <c r="BH227" s="297" t="inlineStr">
        <is>
          <t>0</t>
        </is>
      </c>
      <c r="BI227" s="297" t="inlineStr">
        <is>
          <t>0</t>
        </is>
      </c>
      <c r="BJ227" s="297" t="inlineStr">
        <is>
          <t>0</t>
        </is>
      </c>
      <c r="BK227" s="297" t="inlineStr">
        <is>
          <t>0</t>
        </is>
      </c>
      <c r="BL227" s="297" t="inlineStr">
        <is>
          <t>0</t>
        </is>
      </c>
      <c r="BM227" s="297" t="inlineStr">
        <is>
          <t>0</t>
        </is>
      </c>
      <c r="BN227" s="297" t="inlineStr">
        <is>
          <t>0</t>
        </is>
      </c>
      <c r="BO227" s="285" t="inlineStr">
        <is>
          <t>0</t>
        </is>
      </c>
      <c r="BP227" s="297" t="inlineStr">
        <is>
          <t>0</t>
        </is>
      </c>
      <c r="BQ227" s="297" t="inlineStr">
        <is>
          <t>0</t>
        </is>
      </c>
      <c r="BR227" s="297" t="inlineStr">
        <is>
          <t>0</t>
        </is>
      </c>
      <c r="BS227" s="297" t="inlineStr">
        <is>
          <t>0</t>
        </is>
      </c>
      <c r="BT227" s="297" t="inlineStr">
        <is>
          <t>0</t>
        </is>
      </c>
      <c r="BU227" s="297" t="inlineStr">
        <is>
          <t>0</t>
        </is>
      </c>
      <c r="BV227" s="297" t="inlineStr">
        <is>
          <t>0</t>
        </is>
      </c>
      <c r="BW227" s="288" t="inlineStr">
        <is>
          <t>0</t>
        </is>
      </c>
      <c r="BX227" s="276">
        <f>SUM(IF(COUNTIF(#REF!, "*1.*"), 2, 0), IF(COUNTIF(#REF!, "*2.*"), 2, 0), IF(COUNTIF(#REF!, "*3.*"), 2, 0), IF(COUNTIF(#REF!, "*4.*"), 2, 0), IF(COUNTIF(#REF!, "*5.*"), 2, 0), IF(COUNTIF(#REF!, "*6.*"), 2, 0))</f>
        <v/>
      </c>
      <c r="BY227" s="277">
        <f t="array" ref="BY227">SUM(VALUE(AT227),VALUE(AU227),VALUE(AV227),VALUE(AW227),VALUE(AX227),VALUE(AY227),VALUE(AZ227),VALUE(BB227),VALUE(BC227),VALUE(BD227),VALUE(BE227),VALUE(BF227),VALUE(BG227),VALUE(BH227),VALUE(BI227),VALUE(BJ227),VALUE(BK227),VALUE(BL227),VALUE(BM227),VALUE(BN227),VALUE(BO227),VALUE(BP227),VALUE(BQ227),VALUE(BR227),VALUE(BS227),VALUE(BT227),VALUE(BU227),VALUE(BV227),VALUE(BW227))</f>
        <v/>
      </c>
      <c r="BZ227" s="307" t="n"/>
      <c r="CA227" s="307" t="n"/>
      <c r="CB227" s="307" t="n"/>
      <c r="CC227" s="307" t="n"/>
      <c r="CD227" s="307" t="n"/>
      <c r="CE227" s="307" t="n"/>
      <c r="CF227" s="307" t="n"/>
      <c r="CG227" s="307" t="n"/>
      <c r="CH227" s="307" t="n"/>
      <c r="CI227" s="307" t="n"/>
      <c r="CJ227" s="307" t="n"/>
      <c r="CK227" s="307" t="n"/>
      <c r="CL227" s="307" t="n"/>
      <c r="CM227" s="307" t="n"/>
      <c r="CN227" s="307" t="n"/>
      <c r="CO227" s="307" t="n"/>
      <c r="CP227" s="307" t="n"/>
      <c r="CQ227" s="307" t="n"/>
      <c r="CR227" s="279" t="inlineStr"/>
      <c r="CS227" s="280">
        <f>AVERAGE(Value(BY227),value(CR227))</f>
        <v/>
      </c>
      <c r="CT227" s="421">
        <f>(IF(OR(MediaScorecard!BH228="x", MediaScorecard!BI228="x",MediaScorecard!BJ228="x",MediaScorecard!BK228="x",MediaScorecard!BL228="x"),1, 2))</f>
        <v/>
      </c>
      <c r="CU227" s="308" t="n"/>
      <c r="CV227" s="308" t="n"/>
      <c r="CW227" s="308" t="n"/>
      <c r="CX227" s="309" t="n"/>
      <c r="CY227" s="308" t="n"/>
      <c r="CZ227" s="308" t="n"/>
      <c r="DA227" s="308" t="n"/>
    </row>
    <row r="228" ht="21" customHeight="1" s="590">
      <c r="A228" s="421" t="n"/>
      <c r="B228" s="270" t="n"/>
      <c r="C228" s="266" t="n"/>
      <c r="D228" s="267" t="inlineStr"/>
      <c r="E228" s="267" t="inlineStr"/>
      <c r="F228" s="268" t="inlineStr"/>
      <c r="G228" s="421" t="n"/>
      <c r="H228" s="269" t="n"/>
      <c r="I228" s="421" t="n"/>
      <c r="J228" s="421" t="n"/>
      <c r="K228" s="421" t="n"/>
      <c r="L228" s="421" t="n"/>
      <c r="M228" s="421" t="n"/>
      <c r="N228" s="421" t="n"/>
      <c r="O228" s="421" t="n"/>
      <c r="P228" s="421" t="n"/>
      <c r="Q228" s="421" t="n"/>
      <c r="R228" s="270" t="n"/>
      <c r="S228" s="421" t="n"/>
      <c r="T228" s="421" t="n"/>
      <c r="U228" s="421" t="n"/>
      <c r="V228" s="421" t="n"/>
      <c r="W228" s="421" t="n"/>
      <c r="X228" s="421" t="n"/>
      <c r="Y228" s="421" t="n"/>
      <c r="Z228" s="421" t="n"/>
      <c r="AA228" s="421" t="n"/>
      <c r="AB228" s="421" t="n"/>
      <c r="AC228" s="421" t="n"/>
      <c r="AD228" s="421" t="n"/>
      <c r="AE228" s="421" t="n"/>
      <c r="AF228" s="421" t="n"/>
      <c r="AG228" s="421" t="n"/>
      <c r="AH228" s="421" t="n"/>
      <c r="AI228" s="421" t="n"/>
      <c r="AJ228" s="297" t="n"/>
      <c r="AK228" s="297" t="n"/>
      <c r="AL228" s="284" t="n"/>
      <c r="AM228" s="297" t="n"/>
      <c r="AN228" s="285" t="n"/>
      <c r="AO228" s="297" t="n"/>
      <c r="AP228" s="297" t="n"/>
      <c r="AQ228" s="297" t="n"/>
      <c r="AR228" s="297" t="n"/>
      <c r="AS228" s="297" t="n"/>
      <c r="AT228" s="285" t="inlineStr">
        <is>
          <t>0</t>
        </is>
      </c>
      <c r="AU228" s="297" t="inlineStr">
        <is>
          <t>0</t>
        </is>
      </c>
      <c r="AV228" s="297" t="inlineStr">
        <is>
          <t>0</t>
        </is>
      </c>
      <c r="AW228" s="297" t="inlineStr">
        <is>
          <t>0</t>
        </is>
      </c>
      <c r="AX228" s="297" t="inlineStr">
        <is>
          <t>0</t>
        </is>
      </c>
      <c r="AY228" s="286" t="inlineStr">
        <is>
          <t>0</t>
        </is>
      </c>
      <c r="AZ228" s="286" t="inlineStr">
        <is>
          <t>0</t>
        </is>
      </c>
      <c r="BA228" s="287" t="inlineStr">
        <is>
          <t>0</t>
        </is>
      </c>
      <c r="BB228" s="286" t="inlineStr">
        <is>
          <t>0</t>
        </is>
      </c>
      <c r="BC228" s="286" t="inlineStr">
        <is>
          <t>0</t>
        </is>
      </c>
      <c r="BD228" s="286" t="inlineStr">
        <is>
          <t>0</t>
        </is>
      </c>
      <c r="BE228" s="286" t="inlineStr">
        <is>
          <t>0</t>
        </is>
      </c>
      <c r="BF228" s="286" t="inlineStr">
        <is>
          <t>0</t>
        </is>
      </c>
      <c r="BG228" s="286" t="inlineStr">
        <is>
          <t>0</t>
        </is>
      </c>
      <c r="BH228" s="297" t="inlineStr">
        <is>
          <t>0</t>
        </is>
      </c>
      <c r="BI228" s="297" t="inlineStr">
        <is>
          <t>0</t>
        </is>
      </c>
      <c r="BJ228" s="297" t="inlineStr">
        <is>
          <t>0</t>
        </is>
      </c>
      <c r="BK228" s="297" t="inlineStr">
        <is>
          <t>0</t>
        </is>
      </c>
      <c r="BL228" s="297" t="inlineStr">
        <is>
          <t>0</t>
        </is>
      </c>
      <c r="BM228" s="297" t="inlineStr">
        <is>
          <t>0</t>
        </is>
      </c>
      <c r="BN228" s="297" t="inlineStr">
        <is>
          <t>0</t>
        </is>
      </c>
      <c r="BO228" s="285" t="inlineStr">
        <is>
          <t>0</t>
        </is>
      </c>
      <c r="BP228" s="297" t="inlineStr">
        <is>
          <t>0</t>
        </is>
      </c>
      <c r="BQ228" s="297" t="inlineStr">
        <is>
          <t>0</t>
        </is>
      </c>
      <c r="BR228" s="297" t="inlineStr">
        <is>
          <t>0</t>
        </is>
      </c>
      <c r="BS228" s="297" t="inlineStr">
        <is>
          <t>0</t>
        </is>
      </c>
      <c r="BT228" s="297" t="inlineStr">
        <is>
          <t>0</t>
        </is>
      </c>
      <c r="BU228" s="297" t="inlineStr">
        <is>
          <t>0</t>
        </is>
      </c>
      <c r="BV228" s="297" t="inlineStr">
        <is>
          <t>0</t>
        </is>
      </c>
      <c r="BW228" s="288" t="inlineStr">
        <is>
          <t>0</t>
        </is>
      </c>
      <c r="BX228" s="276">
        <f>SUM(IF(COUNTIF(#REF!, "*1.*"), 2, 0), IF(COUNTIF(#REF!, "*2.*"), 2, 0), IF(COUNTIF(#REF!, "*3.*"), 2, 0), IF(COUNTIF(#REF!, "*4.*"), 2, 0), IF(COUNTIF(#REF!, "*5.*"), 2, 0), IF(COUNTIF(#REF!, "*6.*"), 2, 0))</f>
        <v/>
      </c>
      <c r="BY228" s="277">
        <f t="array" ref="BY228">SUM(VALUE(AT228),VALUE(AU228),VALUE(AV228),VALUE(AW228),VALUE(AX228),VALUE(AY228),VALUE(AZ228),VALUE(BB228),VALUE(BC228),VALUE(BD228),VALUE(BE228),VALUE(BF228),VALUE(BG228),VALUE(BH228),VALUE(BI228),VALUE(BJ228),VALUE(BK228),VALUE(BL228),VALUE(BM228),VALUE(BN228),VALUE(BO228),VALUE(BP228),VALUE(BQ228),VALUE(BR228),VALUE(BS228),VALUE(BT228),VALUE(BU228),VALUE(BV228),VALUE(BW228))</f>
        <v/>
      </c>
      <c r="BZ228" s="307" t="n"/>
      <c r="CA228" s="307" t="n"/>
      <c r="CB228" s="307" t="n"/>
      <c r="CC228" s="307" t="n"/>
      <c r="CD228" s="307" t="n"/>
      <c r="CE228" s="307" t="n"/>
      <c r="CF228" s="307" t="n"/>
      <c r="CG228" s="307" t="n"/>
      <c r="CH228" s="307" t="n"/>
      <c r="CI228" s="307" t="n"/>
      <c r="CJ228" s="307" t="n"/>
      <c r="CK228" s="307" t="n"/>
      <c r="CL228" s="307" t="n"/>
      <c r="CM228" s="307" t="n"/>
      <c r="CN228" s="307" t="n"/>
      <c r="CO228" s="307" t="n"/>
      <c r="CP228" s="307" t="n"/>
      <c r="CQ228" s="307" t="n"/>
      <c r="CR228" s="279" t="inlineStr"/>
      <c r="CS228" s="280">
        <f>AVERAGE(Value(BY228),value(CR228))</f>
        <v/>
      </c>
      <c r="CT228" s="421">
        <f>(IF(OR(MediaScorecard!BH229="x", MediaScorecard!BI229="x",MediaScorecard!BJ229="x",MediaScorecard!BK229="x",MediaScorecard!BL229="x"),1, 2))</f>
        <v/>
      </c>
      <c r="CU228" s="308" t="n"/>
      <c r="CV228" s="308" t="n"/>
      <c r="CW228" s="308" t="n"/>
      <c r="CX228" s="309" t="n"/>
      <c r="CY228" s="308" t="n"/>
      <c r="CZ228" s="308" t="n"/>
      <c r="DA228" s="308" t="n"/>
    </row>
    <row r="229" ht="21" customHeight="1" s="590">
      <c r="A229" s="421" t="n"/>
      <c r="B229" s="270" t="n"/>
      <c r="C229" s="266" t="n"/>
      <c r="D229" s="267" t="inlineStr"/>
      <c r="E229" s="267" t="inlineStr"/>
      <c r="F229" s="268" t="inlineStr"/>
      <c r="G229" s="421" t="n"/>
      <c r="H229" s="269" t="n"/>
      <c r="I229" s="421" t="n"/>
      <c r="J229" s="421" t="n"/>
      <c r="K229" s="421" t="n"/>
      <c r="L229" s="421" t="n"/>
      <c r="M229" s="421" t="n"/>
      <c r="N229" s="421" t="n"/>
      <c r="O229" s="421" t="n"/>
      <c r="P229" s="421" t="n"/>
      <c r="Q229" s="421" t="n"/>
      <c r="R229" s="270" t="n"/>
      <c r="S229" s="421" t="n"/>
      <c r="T229" s="421" t="n"/>
      <c r="U229" s="421" t="n"/>
      <c r="V229" s="421" t="n"/>
      <c r="W229" s="421" t="n"/>
      <c r="X229" s="421" t="n"/>
      <c r="Y229" s="421" t="n"/>
      <c r="Z229" s="421" t="n"/>
      <c r="AA229" s="421" t="n"/>
      <c r="AB229" s="421" t="n"/>
      <c r="AC229" s="421" t="n"/>
      <c r="AD229" s="421" t="n"/>
      <c r="AE229" s="421" t="n"/>
      <c r="AF229" s="421" t="n"/>
      <c r="AG229" s="421" t="n"/>
      <c r="AH229" s="421" t="n"/>
      <c r="AI229" s="421" t="n"/>
      <c r="AJ229" s="297" t="n"/>
      <c r="AK229" s="297" t="n"/>
      <c r="AL229" s="284" t="n"/>
      <c r="AM229" s="297" t="n"/>
      <c r="AN229" s="285" t="n"/>
      <c r="AO229" s="297" t="n"/>
      <c r="AP229" s="297" t="n"/>
      <c r="AQ229" s="297" t="n"/>
      <c r="AR229" s="297" t="n"/>
      <c r="AS229" s="297" t="n"/>
      <c r="AT229" s="285" t="inlineStr">
        <is>
          <t>0</t>
        </is>
      </c>
      <c r="AU229" s="297" t="inlineStr">
        <is>
          <t>0</t>
        </is>
      </c>
      <c r="AV229" s="297" t="inlineStr">
        <is>
          <t>0</t>
        </is>
      </c>
      <c r="AW229" s="297" t="inlineStr">
        <is>
          <t>0</t>
        </is>
      </c>
      <c r="AX229" s="297" t="inlineStr">
        <is>
          <t>0</t>
        </is>
      </c>
      <c r="AY229" s="286" t="inlineStr">
        <is>
          <t>0</t>
        </is>
      </c>
      <c r="AZ229" s="286" t="inlineStr">
        <is>
          <t>0</t>
        </is>
      </c>
      <c r="BA229" s="287" t="inlineStr">
        <is>
          <t>0</t>
        </is>
      </c>
      <c r="BB229" s="286" t="inlineStr">
        <is>
          <t>0</t>
        </is>
      </c>
      <c r="BC229" s="286" t="inlineStr">
        <is>
          <t>0</t>
        </is>
      </c>
      <c r="BD229" s="286" t="inlineStr">
        <is>
          <t>0</t>
        </is>
      </c>
      <c r="BE229" s="286" t="inlineStr">
        <is>
          <t>0</t>
        </is>
      </c>
      <c r="BF229" s="286" t="inlineStr">
        <is>
          <t>0</t>
        </is>
      </c>
      <c r="BG229" s="286" t="inlineStr">
        <is>
          <t>0</t>
        </is>
      </c>
      <c r="BH229" s="297" t="inlineStr">
        <is>
          <t>0</t>
        </is>
      </c>
      <c r="BI229" s="297" t="inlineStr">
        <is>
          <t>0</t>
        </is>
      </c>
      <c r="BJ229" s="297" t="inlineStr">
        <is>
          <t>0</t>
        </is>
      </c>
      <c r="BK229" s="297" t="inlineStr">
        <is>
          <t>0</t>
        </is>
      </c>
      <c r="BL229" s="297" t="inlineStr">
        <is>
          <t>0</t>
        </is>
      </c>
      <c r="BM229" s="297" t="inlineStr">
        <is>
          <t>0</t>
        </is>
      </c>
      <c r="BN229" s="297" t="inlineStr">
        <is>
          <t>0</t>
        </is>
      </c>
      <c r="BO229" s="285" t="inlineStr">
        <is>
          <t>0</t>
        </is>
      </c>
      <c r="BP229" s="297" t="inlineStr">
        <is>
          <t>0</t>
        </is>
      </c>
      <c r="BQ229" s="297" t="inlineStr">
        <is>
          <t>0</t>
        </is>
      </c>
      <c r="BR229" s="297" t="inlineStr">
        <is>
          <t>0</t>
        </is>
      </c>
      <c r="BS229" s="297" t="inlineStr">
        <is>
          <t>0</t>
        </is>
      </c>
      <c r="BT229" s="297" t="inlineStr">
        <is>
          <t>0</t>
        </is>
      </c>
      <c r="BU229" s="297" t="inlineStr">
        <is>
          <t>0</t>
        </is>
      </c>
      <c r="BV229" s="297" t="inlineStr">
        <is>
          <t>0</t>
        </is>
      </c>
      <c r="BW229" s="288" t="inlineStr">
        <is>
          <t>0</t>
        </is>
      </c>
      <c r="BX229" s="276">
        <f>SUM(IF(COUNTIF(#REF!, "*1.*"), 2, 0), IF(COUNTIF(#REF!, "*2.*"), 2, 0), IF(COUNTIF(#REF!, "*3.*"), 2, 0), IF(COUNTIF(#REF!, "*4.*"), 2, 0), IF(COUNTIF(#REF!, "*5.*"), 2, 0), IF(COUNTIF(#REF!, "*6.*"), 2, 0))</f>
        <v/>
      </c>
      <c r="BY229" s="277">
        <f t="array" ref="BY229">SUM(VALUE(AT229),VALUE(AU229),VALUE(AV229),VALUE(AW229),VALUE(AX229),VALUE(AY229),VALUE(AZ229),VALUE(BB229),VALUE(BC229),VALUE(BD229),VALUE(BE229),VALUE(BF229),VALUE(BG229),VALUE(BH229),VALUE(BI229),VALUE(BJ229),VALUE(BK229),VALUE(BL229),VALUE(BM229),VALUE(BN229),VALUE(BO229),VALUE(BP229),VALUE(BQ229),VALUE(BR229),VALUE(BS229),VALUE(BT229),VALUE(BU229),VALUE(BV229),VALUE(BW229))</f>
        <v/>
      </c>
      <c r="BZ229" s="307" t="n"/>
      <c r="CA229" s="307" t="n"/>
      <c r="CB229" s="307" t="n"/>
      <c r="CC229" s="307" t="n"/>
      <c r="CD229" s="307" t="n"/>
      <c r="CE229" s="307" t="n"/>
      <c r="CF229" s="307" t="n"/>
      <c r="CG229" s="307" t="n"/>
      <c r="CH229" s="307" t="n"/>
      <c r="CI229" s="307" t="n"/>
      <c r="CJ229" s="307" t="n"/>
      <c r="CK229" s="307" t="n"/>
      <c r="CL229" s="307" t="n"/>
      <c r="CM229" s="307" t="n"/>
      <c r="CN229" s="307" t="n"/>
      <c r="CO229" s="307" t="n"/>
      <c r="CP229" s="307" t="n"/>
      <c r="CQ229" s="307" t="n"/>
      <c r="CR229" s="279" t="inlineStr"/>
      <c r="CS229" s="280">
        <f>AVERAGE(Value(BY229),value(CR229))</f>
        <v/>
      </c>
      <c r="CT229" s="421">
        <f>(IF(OR(MediaScorecard!BH230="x", MediaScorecard!BI230="x",MediaScorecard!BJ230="x",MediaScorecard!BK230="x",MediaScorecard!BL230="x"),1, 2))</f>
        <v/>
      </c>
      <c r="CU229" s="308" t="n"/>
      <c r="CV229" s="308" t="n"/>
      <c r="CW229" s="308" t="n"/>
      <c r="CX229" s="309" t="n"/>
      <c r="CY229" s="308" t="n"/>
      <c r="CZ229" s="308" t="n"/>
      <c r="DA229" s="308" t="n"/>
    </row>
    <row r="230" ht="21" customHeight="1" s="590">
      <c r="A230" s="421" t="n"/>
      <c r="B230" s="270" t="n"/>
      <c r="C230" s="266" t="n"/>
      <c r="D230" s="267" t="inlineStr"/>
      <c r="E230" s="267" t="inlineStr"/>
      <c r="F230" s="268" t="inlineStr"/>
      <c r="G230" s="421" t="n"/>
      <c r="H230" s="269" t="n"/>
      <c r="I230" s="421" t="n"/>
      <c r="J230" s="421" t="n"/>
      <c r="K230" s="421" t="n"/>
      <c r="L230" s="421" t="n"/>
      <c r="M230" s="421" t="n"/>
      <c r="N230" s="421" t="n"/>
      <c r="O230" s="421" t="n"/>
      <c r="P230" s="421" t="n"/>
      <c r="Q230" s="421" t="n"/>
      <c r="R230" s="270" t="n"/>
      <c r="S230" s="421" t="n"/>
      <c r="T230" s="421" t="n"/>
      <c r="U230" s="421" t="n"/>
      <c r="V230" s="421" t="n"/>
      <c r="W230" s="421" t="n"/>
      <c r="X230" s="421" t="n"/>
      <c r="Y230" s="421" t="n"/>
      <c r="Z230" s="421" t="n"/>
      <c r="AA230" s="421" t="n"/>
      <c r="AB230" s="421" t="n"/>
      <c r="AC230" s="421" t="n"/>
      <c r="AD230" s="421" t="n"/>
      <c r="AE230" s="421" t="n"/>
      <c r="AF230" s="421" t="n"/>
      <c r="AG230" s="421" t="n"/>
      <c r="AH230" s="421" t="n"/>
      <c r="AI230" s="421" t="n"/>
      <c r="AJ230" s="297" t="n"/>
      <c r="AK230" s="297" t="n"/>
      <c r="AL230" s="284" t="n"/>
      <c r="AM230" s="297" t="n"/>
      <c r="AN230" s="285" t="n"/>
      <c r="AO230" s="297" t="n"/>
      <c r="AP230" s="297" t="n"/>
      <c r="AQ230" s="297" t="n"/>
      <c r="AR230" s="297" t="n"/>
      <c r="AS230" s="297" t="n"/>
      <c r="AT230" s="285" t="inlineStr">
        <is>
          <t>0</t>
        </is>
      </c>
      <c r="AU230" s="297" t="inlineStr">
        <is>
          <t>0</t>
        </is>
      </c>
      <c r="AV230" s="297" t="inlineStr">
        <is>
          <t>0</t>
        </is>
      </c>
      <c r="AW230" s="297" t="inlineStr">
        <is>
          <t>0</t>
        </is>
      </c>
      <c r="AX230" s="297" t="inlineStr">
        <is>
          <t>0</t>
        </is>
      </c>
      <c r="AY230" s="286" t="inlineStr">
        <is>
          <t>0</t>
        </is>
      </c>
      <c r="AZ230" s="286" t="inlineStr">
        <is>
          <t>0</t>
        </is>
      </c>
      <c r="BA230" s="287" t="inlineStr">
        <is>
          <t>0</t>
        </is>
      </c>
      <c r="BB230" s="286" t="inlineStr">
        <is>
          <t>0</t>
        </is>
      </c>
      <c r="BC230" s="286" t="inlineStr">
        <is>
          <t>0</t>
        </is>
      </c>
      <c r="BD230" s="286" t="inlineStr">
        <is>
          <t>0</t>
        </is>
      </c>
      <c r="BE230" s="286" t="inlineStr">
        <is>
          <t>0</t>
        </is>
      </c>
      <c r="BF230" s="286" t="inlineStr">
        <is>
          <t>0</t>
        </is>
      </c>
      <c r="BG230" s="286" t="inlineStr">
        <is>
          <t>0</t>
        </is>
      </c>
      <c r="BH230" s="297" t="inlineStr">
        <is>
          <t>0</t>
        </is>
      </c>
      <c r="BI230" s="297" t="inlineStr">
        <is>
          <t>0</t>
        </is>
      </c>
      <c r="BJ230" s="297" t="inlineStr">
        <is>
          <t>0</t>
        </is>
      </c>
      <c r="BK230" s="297" t="inlineStr">
        <is>
          <t>0</t>
        </is>
      </c>
      <c r="BL230" s="297" t="inlineStr">
        <is>
          <t>0</t>
        </is>
      </c>
      <c r="BM230" s="297" t="inlineStr">
        <is>
          <t>0</t>
        </is>
      </c>
      <c r="BN230" s="297" t="inlineStr">
        <is>
          <t>0</t>
        </is>
      </c>
      <c r="BO230" s="285" t="inlineStr">
        <is>
          <t>0</t>
        </is>
      </c>
      <c r="BP230" s="297" t="inlineStr">
        <is>
          <t>0</t>
        </is>
      </c>
      <c r="BQ230" s="297" t="inlineStr">
        <is>
          <t>0</t>
        </is>
      </c>
      <c r="BR230" s="297" t="inlineStr">
        <is>
          <t>0</t>
        </is>
      </c>
      <c r="BS230" s="297" t="inlineStr">
        <is>
          <t>0</t>
        </is>
      </c>
      <c r="BT230" s="297" t="inlineStr">
        <is>
          <t>0</t>
        </is>
      </c>
      <c r="BU230" s="297" t="inlineStr">
        <is>
          <t>0</t>
        </is>
      </c>
      <c r="BV230" s="297" t="inlineStr">
        <is>
          <t>0</t>
        </is>
      </c>
      <c r="BW230" s="288" t="inlineStr">
        <is>
          <t>0</t>
        </is>
      </c>
      <c r="BX230" s="276">
        <f>SUM(IF(COUNTIF(#REF!, "*1.*"), 2, 0), IF(COUNTIF(#REF!, "*2.*"), 2, 0), IF(COUNTIF(#REF!, "*3.*"), 2, 0), IF(COUNTIF(#REF!, "*4.*"), 2, 0), IF(COUNTIF(#REF!, "*5.*"), 2, 0), IF(COUNTIF(#REF!, "*6.*"), 2, 0))</f>
        <v/>
      </c>
      <c r="BY230" s="277">
        <f t="array" ref="BY230">SUM(VALUE(AT230),VALUE(AU230),VALUE(AV230),VALUE(AW230),VALUE(AX230),VALUE(AY230),VALUE(AZ230),VALUE(BB230),VALUE(BC230),VALUE(BD230),VALUE(BE230),VALUE(BF230),VALUE(BG230),VALUE(BH230),VALUE(BI230),VALUE(BJ230),VALUE(BK230),VALUE(BL230),VALUE(BM230),VALUE(BN230),VALUE(BO230),VALUE(BP230),VALUE(BQ230),VALUE(BR230),VALUE(BS230),VALUE(BT230),VALUE(BU230),VALUE(BV230),VALUE(BW230))</f>
        <v/>
      </c>
      <c r="BZ230" s="307" t="n"/>
      <c r="CA230" s="307" t="n"/>
      <c r="CB230" s="307" t="n"/>
      <c r="CC230" s="307" t="n"/>
      <c r="CD230" s="307" t="n"/>
      <c r="CE230" s="307" t="n"/>
      <c r="CF230" s="307" t="n"/>
      <c r="CG230" s="307" t="n"/>
      <c r="CH230" s="307" t="n"/>
      <c r="CI230" s="307" t="n"/>
      <c r="CJ230" s="307" t="n"/>
      <c r="CK230" s="307" t="n"/>
      <c r="CL230" s="307" t="n"/>
      <c r="CM230" s="307" t="n"/>
      <c r="CN230" s="307" t="n"/>
      <c r="CO230" s="307" t="n"/>
      <c r="CP230" s="307" t="n"/>
      <c r="CQ230" s="307" t="n"/>
      <c r="CR230" s="279" t="inlineStr"/>
      <c r="CS230" s="280">
        <f>AVERAGE(Value(BY230),value(CR230))</f>
        <v/>
      </c>
      <c r="CT230" s="421">
        <f>(IF(OR(MediaScorecard!BH231="x", MediaScorecard!BI231="x",MediaScorecard!BJ231="x",MediaScorecard!BK231="x",MediaScorecard!BL231="x"),1, 2))</f>
        <v/>
      </c>
      <c r="CU230" s="308" t="n"/>
      <c r="CV230" s="308" t="n"/>
      <c r="CW230" s="308" t="n"/>
      <c r="CX230" s="309" t="n"/>
      <c r="CY230" s="308" t="n"/>
      <c r="CZ230" s="308" t="n"/>
      <c r="DA230" s="308" t="n"/>
    </row>
    <row r="231" ht="21" customHeight="1" s="590">
      <c r="A231" s="421" t="n"/>
      <c r="B231" s="270" t="n"/>
      <c r="C231" s="266" t="n"/>
      <c r="D231" s="267" t="inlineStr"/>
      <c r="E231" s="267" t="inlineStr"/>
      <c r="F231" s="268" t="inlineStr"/>
      <c r="G231" s="421" t="n"/>
      <c r="H231" s="269" t="n"/>
      <c r="I231" s="421" t="n"/>
      <c r="J231" s="421" t="n"/>
      <c r="K231" s="421" t="n"/>
      <c r="L231" s="421" t="n"/>
      <c r="M231" s="421" t="n"/>
      <c r="N231" s="421" t="n"/>
      <c r="O231" s="421" t="n"/>
      <c r="P231" s="421" t="n"/>
      <c r="Q231" s="421" t="n"/>
      <c r="R231" s="270" t="n"/>
      <c r="S231" s="421" t="n"/>
      <c r="T231" s="421" t="n"/>
      <c r="U231" s="421" t="n"/>
      <c r="V231" s="421" t="n"/>
      <c r="W231" s="421" t="n"/>
      <c r="X231" s="421" t="n"/>
      <c r="Y231" s="421" t="n"/>
      <c r="Z231" s="421" t="n"/>
      <c r="AA231" s="421" t="n"/>
      <c r="AB231" s="421" t="n"/>
      <c r="AC231" s="421" t="n"/>
      <c r="AD231" s="421" t="n"/>
      <c r="AE231" s="421" t="n"/>
      <c r="AF231" s="421" t="n"/>
      <c r="AG231" s="421" t="n"/>
      <c r="AH231" s="421" t="n"/>
      <c r="AI231" s="421" t="n"/>
      <c r="AJ231" s="297" t="n"/>
      <c r="AK231" s="297" t="n"/>
      <c r="AL231" s="284" t="n"/>
      <c r="AM231" s="297" t="n"/>
      <c r="AN231" s="285" t="n"/>
      <c r="AO231" s="297" t="n"/>
      <c r="AP231" s="297" t="n"/>
      <c r="AQ231" s="297" t="n"/>
      <c r="AR231" s="297" t="n"/>
      <c r="AS231" s="297" t="n"/>
      <c r="AT231" s="285" t="inlineStr">
        <is>
          <t>0</t>
        </is>
      </c>
      <c r="AU231" s="297" t="inlineStr">
        <is>
          <t>0</t>
        </is>
      </c>
      <c r="AV231" s="297" t="inlineStr">
        <is>
          <t>0</t>
        </is>
      </c>
      <c r="AW231" s="297" t="inlineStr">
        <is>
          <t>0</t>
        </is>
      </c>
      <c r="AX231" s="297" t="inlineStr">
        <is>
          <t>0</t>
        </is>
      </c>
      <c r="AY231" s="286" t="inlineStr">
        <is>
          <t>0</t>
        </is>
      </c>
      <c r="AZ231" s="286" t="inlineStr">
        <is>
          <t>0</t>
        </is>
      </c>
      <c r="BA231" s="287" t="inlineStr">
        <is>
          <t>0</t>
        </is>
      </c>
      <c r="BB231" s="286" t="inlineStr">
        <is>
          <t>0</t>
        </is>
      </c>
      <c r="BC231" s="286" t="inlineStr">
        <is>
          <t>0</t>
        </is>
      </c>
      <c r="BD231" s="286" t="inlineStr">
        <is>
          <t>0</t>
        </is>
      </c>
      <c r="BE231" s="286" t="inlineStr">
        <is>
          <t>0</t>
        </is>
      </c>
      <c r="BF231" s="286" t="inlineStr">
        <is>
          <t>0</t>
        </is>
      </c>
      <c r="BG231" s="286" t="inlineStr">
        <is>
          <t>0</t>
        </is>
      </c>
      <c r="BH231" s="297" t="inlineStr">
        <is>
          <t>0</t>
        </is>
      </c>
      <c r="BI231" s="297" t="inlineStr">
        <is>
          <t>0</t>
        </is>
      </c>
      <c r="BJ231" s="297" t="inlineStr">
        <is>
          <t>0</t>
        </is>
      </c>
      <c r="BK231" s="297" t="inlineStr">
        <is>
          <t>0</t>
        </is>
      </c>
      <c r="BL231" s="297" t="inlineStr">
        <is>
          <t>0</t>
        </is>
      </c>
      <c r="BM231" s="297" t="inlineStr">
        <is>
          <t>0</t>
        </is>
      </c>
      <c r="BN231" s="297" t="inlineStr">
        <is>
          <t>0</t>
        </is>
      </c>
      <c r="BO231" s="285" t="inlineStr">
        <is>
          <t>0</t>
        </is>
      </c>
      <c r="BP231" s="297" t="inlineStr">
        <is>
          <t>0</t>
        </is>
      </c>
      <c r="BQ231" s="297" t="inlineStr">
        <is>
          <t>0</t>
        </is>
      </c>
      <c r="BR231" s="297" t="inlineStr">
        <is>
          <t>0</t>
        </is>
      </c>
      <c r="BS231" s="297" t="inlineStr">
        <is>
          <t>0</t>
        </is>
      </c>
      <c r="BT231" s="297" t="inlineStr">
        <is>
          <t>0</t>
        </is>
      </c>
      <c r="BU231" s="297" t="inlineStr">
        <is>
          <t>0</t>
        </is>
      </c>
      <c r="BV231" s="297" t="inlineStr">
        <is>
          <t>0</t>
        </is>
      </c>
      <c r="BW231" s="288" t="inlineStr">
        <is>
          <t>0</t>
        </is>
      </c>
      <c r="BX231" s="276">
        <f>SUM(IF(COUNTIF(#REF!, "*1.*"), 2, 0), IF(COUNTIF(#REF!, "*2.*"), 2, 0), IF(COUNTIF(#REF!, "*3.*"), 2, 0), IF(COUNTIF(#REF!, "*4.*"), 2, 0), IF(COUNTIF(#REF!, "*5.*"), 2, 0), IF(COUNTIF(#REF!, "*6.*"), 2, 0))</f>
        <v/>
      </c>
      <c r="BY231" s="277">
        <f t="array" ref="BY231">SUM(VALUE(AT231),VALUE(AU231),VALUE(AV231),VALUE(AW231),VALUE(AX231),VALUE(AY231),VALUE(AZ231),VALUE(BB231),VALUE(BC231),VALUE(BD231),VALUE(BE231),VALUE(BF231),VALUE(BG231),VALUE(BH231),VALUE(BI231),VALUE(BJ231),VALUE(BK231),VALUE(BL231),VALUE(BM231),VALUE(BN231),VALUE(BO231),VALUE(BP231),VALUE(BQ231),VALUE(BR231),VALUE(BS231),VALUE(BT231),VALUE(BU231),VALUE(BV231),VALUE(BW231))</f>
        <v/>
      </c>
      <c r="BZ231" s="303" t="n"/>
      <c r="CA231" s="303" t="n"/>
      <c r="CB231" s="303" t="n"/>
      <c r="CC231" s="303" t="n"/>
      <c r="CD231" s="303" t="n"/>
      <c r="CE231" s="303" t="n"/>
      <c r="CF231" s="303" t="n"/>
      <c r="CG231" s="303" t="n"/>
      <c r="CH231" s="303" t="n"/>
      <c r="CI231" s="303" t="n"/>
      <c r="CJ231" s="303" t="n"/>
      <c r="CK231" s="303" t="n"/>
      <c r="CL231" s="303" t="n"/>
      <c r="CM231" s="303" t="n"/>
      <c r="CN231" s="303" t="n"/>
      <c r="CO231" s="303" t="n"/>
      <c r="CP231" s="303" t="n"/>
      <c r="CQ231" s="303" t="n"/>
      <c r="CR231" s="279" t="inlineStr"/>
      <c r="CS231" s="280">
        <f>AVERAGE(Value(BY231),value(CR231))</f>
        <v/>
      </c>
      <c r="CT231" s="421">
        <f>(IF(OR(MediaScorecard!BH232="x", MediaScorecard!BI232="x",MediaScorecard!BJ232="x",MediaScorecard!BK232="x",MediaScorecard!BL232="x"),1, 2))</f>
        <v/>
      </c>
      <c r="CU231" s="304" t="n"/>
      <c r="CV231" s="304" t="n"/>
      <c r="CW231" s="304" t="n"/>
      <c r="CX231" s="305" t="n"/>
      <c r="CY231" s="304" t="n"/>
      <c r="CZ231" s="304" t="n"/>
      <c r="DA231" s="304" t="n"/>
    </row>
    <row r="232" ht="21" customHeight="1" s="590">
      <c r="A232" s="421" t="n"/>
      <c r="B232" s="270" t="n"/>
      <c r="C232" s="266" t="n"/>
      <c r="D232" s="267" t="inlineStr"/>
      <c r="E232" s="267" t="inlineStr"/>
      <c r="F232" s="268" t="inlineStr"/>
      <c r="G232" s="421" t="n"/>
      <c r="H232" s="269" t="n"/>
      <c r="I232" s="421" t="n"/>
      <c r="J232" s="421" t="n"/>
      <c r="K232" s="421" t="n"/>
      <c r="L232" s="421" t="n"/>
      <c r="M232" s="421" t="n"/>
      <c r="N232" s="421" t="n"/>
      <c r="O232" s="421" t="n"/>
      <c r="P232" s="421" t="n"/>
      <c r="Q232" s="421" t="n"/>
      <c r="R232" s="270" t="n"/>
      <c r="S232" s="421" t="n"/>
      <c r="T232" s="421" t="n"/>
      <c r="U232" s="421" t="n"/>
      <c r="V232" s="421" t="n"/>
      <c r="W232" s="421" t="n"/>
      <c r="X232" s="421" t="n"/>
      <c r="Y232" s="421" t="n"/>
      <c r="Z232" s="421" t="n"/>
      <c r="AA232" s="421" t="n"/>
      <c r="AB232" s="421" t="n"/>
      <c r="AC232" s="421" t="n"/>
      <c r="AD232" s="421" t="n"/>
      <c r="AE232" s="421" t="n"/>
      <c r="AF232" s="421" t="n"/>
      <c r="AG232" s="421" t="n"/>
      <c r="AH232" s="421" t="n"/>
      <c r="AI232" s="421" t="n"/>
      <c r="AJ232" s="297" t="n"/>
      <c r="AK232" s="297" t="n"/>
      <c r="AL232" s="284" t="n"/>
      <c r="AM232" s="297" t="n"/>
      <c r="AN232" s="285" t="n"/>
      <c r="AO232" s="297" t="n"/>
      <c r="AP232" s="297" t="n"/>
      <c r="AQ232" s="297" t="n"/>
      <c r="AR232" s="297" t="n"/>
      <c r="AS232" s="297" t="n"/>
      <c r="AT232" s="285" t="inlineStr">
        <is>
          <t>0</t>
        </is>
      </c>
      <c r="AU232" s="297" t="inlineStr">
        <is>
          <t>0</t>
        </is>
      </c>
      <c r="AV232" s="297" t="inlineStr">
        <is>
          <t>0</t>
        </is>
      </c>
      <c r="AW232" s="297" t="inlineStr">
        <is>
          <t>0</t>
        </is>
      </c>
      <c r="AX232" s="297" t="inlineStr">
        <is>
          <t>0</t>
        </is>
      </c>
      <c r="AY232" s="286" t="inlineStr">
        <is>
          <t>0</t>
        </is>
      </c>
      <c r="AZ232" s="286" t="inlineStr">
        <is>
          <t>0</t>
        </is>
      </c>
      <c r="BA232" s="287" t="inlineStr">
        <is>
          <t>0</t>
        </is>
      </c>
      <c r="BB232" s="286" t="inlineStr">
        <is>
          <t>0</t>
        </is>
      </c>
      <c r="BC232" s="286" t="inlineStr">
        <is>
          <t>0</t>
        </is>
      </c>
      <c r="BD232" s="286" t="inlineStr">
        <is>
          <t>0</t>
        </is>
      </c>
      <c r="BE232" s="286" t="inlineStr">
        <is>
          <t>0</t>
        </is>
      </c>
      <c r="BF232" s="286" t="inlineStr">
        <is>
          <t>0</t>
        </is>
      </c>
      <c r="BG232" s="286" t="inlineStr">
        <is>
          <t>0</t>
        </is>
      </c>
      <c r="BH232" s="297" t="inlineStr">
        <is>
          <t>0</t>
        </is>
      </c>
      <c r="BI232" s="297" t="inlineStr">
        <is>
          <t>0</t>
        </is>
      </c>
      <c r="BJ232" s="297" t="inlineStr">
        <is>
          <t>0</t>
        </is>
      </c>
      <c r="BK232" s="297" t="inlineStr">
        <is>
          <t>0</t>
        </is>
      </c>
      <c r="BL232" s="297" t="inlineStr">
        <is>
          <t>0</t>
        </is>
      </c>
      <c r="BM232" s="297" t="inlineStr">
        <is>
          <t>0</t>
        </is>
      </c>
      <c r="BN232" s="297" t="inlineStr">
        <is>
          <t>0</t>
        </is>
      </c>
      <c r="BO232" s="285" t="inlineStr">
        <is>
          <t>0</t>
        </is>
      </c>
      <c r="BP232" s="297" t="inlineStr">
        <is>
          <t>0</t>
        </is>
      </c>
      <c r="BQ232" s="297" t="inlineStr">
        <is>
          <t>0</t>
        </is>
      </c>
      <c r="BR232" s="297" t="inlineStr">
        <is>
          <t>0</t>
        </is>
      </c>
      <c r="BS232" s="297" t="inlineStr">
        <is>
          <t>0</t>
        </is>
      </c>
      <c r="BT232" s="297" t="inlineStr">
        <is>
          <t>0</t>
        </is>
      </c>
      <c r="BU232" s="297" t="inlineStr">
        <is>
          <t>0</t>
        </is>
      </c>
      <c r="BV232" s="297" t="inlineStr">
        <is>
          <t>0</t>
        </is>
      </c>
      <c r="BW232" s="288" t="inlineStr">
        <is>
          <t>0</t>
        </is>
      </c>
      <c r="BX232" s="276">
        <f>SUM(IF(COUNTIF(#REF!, "*1.*"), 2, 0), IF(COUNTIF(#REF!, "*2.*"), 2, 0), IF(COUNTIF(#REF!, "*3.*"), 2, 0), IF(COUNTIF(#REF!, "*4.*"), 2, 0), IF(COUNTIF(#REF!, "*5.*"), 2, 0), IF(COUNTIF(#REF!, "*6.*"), 2, 0))</f>
        <v/>
      </c>
      <c r="BY232" s="277">
        <f t="array" ref="BY232">SUM(VALUE(AT232),VALUE(AU232),VALUE(AV232),VALUE(AW232),VALUE(AX232),VALUE(AY232),VALUE(AZ232),VALUE(BB232),VALUE(BC232),VALUE(BD232),VALUE(BE232),VALUE(BF232),VALUE(BG232),VALUE(BH232),VALUE(BI232),VALUE(BJ232),VALUE(BK232),VALUE(BL232),VALUE(BM232),VALUE(BN232),VALUE(BO232),VALUE(BP232),VALUE(BQ232),VALUE(BR232),VALUE(BS232),VALUE(BT232),VALUE(BU232),VALUE(BV232),VALUE(BW232))</f>
        <v/>
      </c>
      <c r="BZ232" s="307" t="n"/>
      <c r="CA232" s="307" t="n"/>
      <c r="CB232" s="307" t="n"/>
      <c r="CC232" s="307" t="n"/>
      <c r="CD232" s="307" t="n"/>
      <c r="CE232" s="307" t="n"/>
      <c r="CF232" s="307" t="n"/>
      <c r="CG232" s="307" t="n"/>
      <c r="CH232" s="307" t="n"/>
      <c r="CI232" s="307" t="n"/>
      <c r="CJ232" s="307" t="n"/>
      <c r="CK232" s="307" t="n"/>
      <c r="CL232" s="307" t="n"/>
      <c r="CM232" s="307" t="n"/>
      <c r="CN232" s="307" t="n"/>
      <c r="CO232" s="307" t="n"/>
      <c r="CP232" s="307" t="n"/>
      <c r="CQ232" s="307" t="n"/>
      <c r="CR232" s="279" t="inlineStr"/>
      <c r="CS232" s="280">
        <f>AVERAGE(Value(BY232),value(CR232))</f>
        <v/>
      </c>
      <c r="CT232" s="421">
        <f>(IF(OR(MediaScorecard!BH233="x", MediaScorecard!BI233="x",MediaScorecard!BJ233="x",MediaScorecard!BK233="x",MediaScorecard!BL233="x"),1, 2))</f>
        <v/>
      </c>
      <c r="CU232" s="308" t="n"/>
      <c r="CV232" s="308" t="n"/>
      <c r="CW232" s="308" t="n"/>
      <c r="CX232" s="309" t="n"/>
      <c r="CY232" s="308" t="n"/>
      <c r="CZ232" s="308" t="n"/>
      <c r="DA232" s="308" t="n"/>
    </row>
    <row r="233" ht="21" customHeight="1" s="590">
      <c r="A233" s="421" t="n"/>
      <c r="B233" s="270" t="n"/>
      <c r="C233" s="266" t="n"/>
      <c r="D233" s="267" t="inlineStr"/>
      <c r="E233" s="267" t="inlineStr"/>
      <c r="F233" s="268" t="inlineStr"/>
      <c r="G233" s="421" t="n"/>
      <c r="H233" s="269" t="n"/>
      <c r="I233" s="421" t="n"/>
      <c r="J233" s="421" t="n"/>
      <c r="K233" s="421" t="n"/>
      <c r="L233" s="421" t="n"/>
      <c r="M233" s="421" t="n"/>
      <c r="N233" s="421" t="n"/>
      <c r="O233" s="421" t="n"/>
      <c r="P233" s="421" t="n"/>
      <c r="Q233" s="421" t="n"/>
      <c r="R233" s="270" t="n"/>
      <c r="S233" s="421" t="n"/>
      <c r="T233" s="421" t="n"/>
      <c r="U233" s="421" t="n"/>
      <c r="V233" s="421" t="n"/>
      <c r="W233" s="421" t="n"/>
      <c r="X233" s="421" t="n"/>
      <c r="Y233" s="421" t="n"/>
      <c r="Z233" s="421" t="n"/>
      <c r="AA233" s="421" t="n"/>
      <c r="AB233" s="421" t="n"/>
      <c r="AC233" s="421" t="n"/>
      <c r="AD233" s="421" t="n"/>
      <c r="AE233" s="421" t="n"/>
      <c r="AF233" s="421" t="n"/>
      <c r="AG233" s="421" t="n"/>
      <c r="AH233" s="421" t="n"/>
      <c r="AI233" s="421" t="n"/>
      <c r="AJ233" s="297" t="n"/>
      <c r="AK233" s="297" t="n"/>
      <c r="AL233" s="284" t="n"/>
      <c r="AM233" s="297" t="n"/>
      <c r="AN233" s="285" t="n"/>
      <c r="AO233" s="297" t="n"/>
      <c r="AP233" s="297" t="n"/>
      <c r="AQ233" s="297" t="n"/>
      <c r="AR233" s="297" t="n"/>
      <c r="AS233" s="297" t="n"/>
      <c r="AT233" s="285" t="inlineStr">
        <is>
          <t>0</t>
        </is>
      </c>
      <c r="AU233" s="297" t="inlineStr">
        <is>
          <t>0</t>
        </is>
      </c>
      <c r="AV233" s="297" t="inlineStr">
        <is>
          <t>0</t>
        </is>
      </c>
      <c r="AW233" s="297" t="inlineStr">
        <is>
          <t>0</t>
        </is>
      </c>
      <c r="AX233" s="297" t="inlineStr">
        <is>
          <t>0</t>
        </is>
      </c>
      <c r="AY233" s="286" t="inlineStr">
        <is>
          <t>0</t>
        </is>
      </c>
      <c r="AZ233" s="286" t="inlineStr">
        <is>
          <t>0</t>
        </is>
      </c>
      <c r="BA233" s="287" t="inlineStr">
        <is>
          <t>0</t>
        </is>
      </c>
      <c r="BB233" s="286" t="inlineStr">
        <is>
          <t>0</t>
        </is>
      </c>
      <c r="BC233" s="286" t="inlineStr">
        <is>
          <t>0</t>
        </is>
      </c>
      <c r="BD233" s="286" t="inlineStr">
        <is>
          <t>0</t>
        </is>
      </c>
      <c r="BE233" s="286" t="inlineStr">
        <is>
          <t>0</t>
        </is>
      </c>
      <c r="BF233" s="286" t="inlineStr">
        <is>
          <t>0</t>
        </is>
      </c>
      <c r="BG233" s="286" t="inlineStr">
        <is>
          <t>0</t>
        </is>
      </c>
      <c r="BH233" s="297" t="inlineStr">
        <is>
          <t>0</t>
        </is>
      </c>
      <c r="BI233" s="297" t="inlineStr">
        <is>
          <t>0</t>
        </is>
      </c>
      <c r="BJ233" s="297" t="inlineStr">
        <is>
          <t>0</t>
        </is>
      </c>
      <c r="BK233" s="297" t="inlineStr">
        <is>
          <t>0</t>
        </is>
      </c>
      <c r="BL233" s="297" t="inlineStr">
        <is>
          <t>0</t>
        </is>
      </c>
      <c r="BM233" s="297" t="inlineStr">
        <is>
          <t>0</t>
        </is>
      </c>
      <c r="BN233" s="297" t="inlineStr">
        <is>
          <t>0</t>
        </is>
      </c>
      <c r="BO233" s="285" t="inlineStr">
        <is>
          <t>0</t>
        </is>
      </c>
      <c r="BP233" s="297" t="inlineStr">
        <is>
          <t>0</t>
        </is>
      </c>
      <c r="BQ233" s="297" t="inlineStr">
        <is>
          <t>0</t>
        </is>
      </c>
      <c r="BR233" s="297" t="inlineStr">
        <is>
          <t>0</t>
        </is>
      </c>
      <c r="BS233" s="297" t="inlineStr">
        <is>
          <t>0</t>
        </is>
      </c>
      <c r="BT233" s="297" t="inlineStr">
        <is>
          <t>0</t>
        </is>
      </c>
      <c r="BU233" s="297" t="inlineStr">
        <is>
          <t>0</t>
        </is>
      </c>
      <c r="BV233" s="297" t="inlineStr">
        <is>
          <t>0</t>
        </is>
      </c>
      <c r="BW233" s="288" t="inlineStr">
        <is>
          <t>0</t>
        </is>
      </c>
      <c r="BX233" s="276">
        <f>SUM(IF(COUNTIF(#REF!, "*1.*"), 2, 0), IF(COUNTIF(#REF!, "*2.*"), 2, 0), IF(COUNTIF(#REF!, "*3.*"), 2, 0), IF(COUNTIF(#REF!, "*4.*"), 2, 0), IF(COUNTIF(#REF!, "*5.*"), 2, 0), IF(COUNTIF(#REF!, "*6.*"), 2, 0))</f>
        <v/>
      </c>
      <c r="BY233" s="277">
        <f t="array" ref="BY233">SUM(VALUE(AT233),VALUE(AU233),VALUE(AV233),VALUE(AW233),VALUE(AX233),VALUE(AY233),VALUE(AZ233),VALUE(BB233),VALUE(BC233),VALUE(BD233),VALUE(BE233),VALUE(BF233),VALUE(BG233),VALUE(BH233),VALUE(BI233),VALUE(BJ233),VALUE(BK233),VALUE(BL233),VALUE(BM233),VALUE(BN233),VALUE(BO233),VALUE(BP233),VALUE(BQ233),VALUE(BR233),VALUE(BS233),VALUE(BT233),VALUE(BU233),VALUE(BV233),VALUE(BW233))</f>
        <v/>
      </c>
      <c r="BZ233" s="307" t="n"/>
      <c r="CA233" s="307" t="n"/>
      <c r="CB233" s="307" t="n"/>
      <c r="CC233" s="307" t="n"/>
      <c r="CD233" s="307" t="n"/>
      <c r="CE233" s="307" t="n"/>
      <c r="CF233" s="307" t="n"/>
      <c r="CG233" s="307" t="n"/>
      <c r="CH233" s="307" t="n"/>
      <c r="CI233" s="307" t="n"/>
      <c r="CJ233" s="307" t="n"/>
      <c r="CK233" s="307" t="n"/>
      <c r="CL233" s="307" t="n"/>
      <c r="CM233" s="307" t="n"/>
      <c r="CN233" s="307" t="n"/>
      <c r="CO233" s="307" t="n"/>
      <c r="CP233" s="307" t="n"/>
      <c r="CQ233" s="307" t="n"/>
      <c r="CR233" s="279" t="inlineStr"/>
      <c r="CS233" s="280">
        <f>AVERAGE(Value(BY233),value(CR233))</f>
        <v/>
      </c>
      <c r="CT233" s="421">
        <f>(IF(OR(MediaScorecard!BH234="x", MediaScorecard!BI234="x",MediaScorecard!BJ234="x",MediaScorecard!BK234="x",MediaScorecard!BL234="x"),1, 2))</f>
        <v/>
      </c>
      <c r="CU233" s="308" t="n"/>
      <c r="CV233" s="308" t="n"/>
      <c r="CW233" s="308" t="n"/>
      <c r="CX233" s="309" t="n"/>
      <c r="CY233" s="308" t="n"/>
      <c r="CZ233" s="308" t="n"/>
      <c r="DA233" s="308" t="n"/>
    </row>
    <row r="234" ht="21" customHeight="1" s="590">
      <c r="A234" s="421" t="n"/>
      <c r="B234" s="270" t="n"/>
      <c r="C234" s="266" t="n"/>
      <c r="D234" s="267" t="inlineStr"/>
      <c r="E234" s="267" t="inlineStr"/>
      <c r="F234" s="268" t="inlineStr"/>
      <c r="G234" s="421" t="n"/>
      <c r="H234" s="269" t="n"/>
      <c r="I234" s="421" t="n"/>
      <c r="J234" s="421" t="n"/>
      <c r="K234" s="421" t="n"/>
      <c r="L234" s="421" t="n"/>
      <c r="M234" s="421" t="n"/>
      <c r="N234" s="421" t="n"/>
      <c r="O234" s="421" t="n"/>
      <c r="P234" s="421" t="n"/>
      <c r="Q234" s="421" t="n"/>
      <c r="R234" s="270" t="n"/>
      <c r="S234" s="421" t="n"/>
      <c r="T234" s="421" t="n"/>
      <c r="U234" s="421" t="n"/>
      <c r="V234" s="421" t="n"/>
      <c r="W234" s="421" t="n"/>
      <c r="X234" s="421" t="n"/>
      <c r="Y234" s="421" t="n"/>
      <c r="Z234" s="421" t="n"/>
      <c r="AA234" s="421" t="n"/>
      <c r="AB234" s="421" t="n"/>
      <c r="AC234" s="421" t="n"/>
      <c r="AD234" s="421" t="n"/>
      <c r="AE234" s="421" t="n"/>
      <c r="AF234" s="421" t="n"/>
      <c r="AG234" s="421" t="n"/>
      <c r="AH234" s="421" t="n"/>
      <c r="AI234" s="421" t="n"/>
      <c r="AJ234" s="297" t="n"/>
      <c r="AK234" s="297" t="n"/>
      <c r="AL234" s="284" t="n"/>
      <c r="AM234" s="297" t="n"/>
      <c r="AN234" s="285" t="n"/>
      <c r="AO234" s="297" t="n"/>
      <c r="AP234" s="297" t="n"/>
      <c r="AQ234" s="297" t="n"/>
      <c r="AR234" s="297" t="n"/>
      <c r="AS234" s="297" t="n"/>
      <c r="AT234" s="285" t="inlineStr">
        <is>
          <t>0</t>
        </is>
      </c>
      <c r="AU234" s="297" t="inlineStr">
        <is>
          <t>0</t>
        </is>
      </c>
      <c r="AV234" s="297" t="inlineStr">
        <is>
          <t>0</t>
        </is>
      </c>
      <c r="AW234" s="297" t="inlineStr">
        <is>
          <t>0</t>
        </is>
      </c>
      <c r="AX234" s="297" t="inlineStr">
        <is>
          <t>0</t>
        </is>
      </c>
      <c r="AY234" s="286" t="inlineStr">
        <is>
          <t>0</t>
        </is>
      </c>
      <c r="AZ234" s="286" t="inlineStr">
        <is>
          <t>0</t>
        </is>
      </c>
      <c r="BA234" s="287" t="inlineStr">
        <is>
          <t>0</t>
        </is>
      </c>
      <c r="BB234" s="286" t="inlineStr">
        <is>
          <t>0</t>
        </is>
      </c>
      <c r="BC234" s="286" t="inlineStr">
        <is>
          <t>0</t>
        </is>
      </c>
      <c r="BD234" s="286" t="inlineStr">
        <is>
          <t>0</t>
        </is>
      </c>
      <c r="BE234" s="286" t="inlineStr">
        <is>
          <t>0</t>
        </is>
      </c>
      <c r="BF234" s="286" t="inlineStr">
        <is>
          <t>0</t>
        </is>
      </c>
      <c r="BG234" s="286" t="inlineStr">
        <is>
          <t>0</t>
        </is>
      </c>
      <c r="BH234" s="297" t="inlineStr">
        <is>
          <t>0</t>
        </is>
      </c>
      <c r="BI234" s="297" t="inlineStr">
        <is>
          <t>0</t>
        </is>
      </c>
      <c r="BJ234" s="297" t="inlineStr">
        <is>
          <t>0</t>
        </is>
      </c>
      <c r="BK234" s="297" t="inlineStr">
        <is>
          <t>0</t>
        </is>
      </c>
      <c r="BL234" s="297" t="inlineStr">
        <is>
          <t>0</t>
        </is>
      </c>
      <c r="BM234" s="297" t="inlineStr">
        <is>
          <t>0</t>
        </is>
      </c>
      <c r="BN234" s="297" t="inlineStr">
        <is>
          <t>0</t>
        </is>
      </c>
      <c r="BO234" s="285" t="inlineStr">
        <is>
          <t>0</t>
        </is>
      </c>
      <c r="BP234" s="297" t="inlineStr">
        <is>
          <t>0</t>
        </is>
      </c>
      <c r="BQ234" s="297" t="inlineStr">
        <is>
          <t>0</t>
        </is>
      </c>
      <c r="BR234" s="297" t="inlineStr">
        <is>
          <t>0</t>
        </is>
      </c>
      <c r="BS234" s="297" t="inlineStr">
        <is>
          <t>0</t>
        </is>
      </c>
      <c r="BT234" s="297" t="inlineStr">
        <is>
          <t>0</t>
        </is>
      </c>
      <c r="BU234" s="297" t="inlineStr">
        <is>
          <t>0</t>
        </is>
      </c>
      <c r="BV234" s="297" t="inlineStr">
        <is>
          <t>0</t>
        </is>
      </c>
      <c r="BW234" s="288" t="inlineStr">
        <is>
          <t>0</t>
        </is>
      </c>
      <c r="BX234" s="276">
        <f>SUM(IF(COUNTIF(#REF!, "*1.*"), 2, 0), IF(COUNTIF(#REF!, "*2.*"), 2, 0), IF(COUNTIF(#REF!, "*3.*"), 2, 0), IF(COUNTIF(#REF!, "*4.*"), 2, 0), IF(COUNTIF(#REF!, "*5.*"), 2, 0), IF(COUNTIF(#REF!, "*6.*"), 2, 0))</f>
        <v/>
      </c>
      <c r="BY234" s="277">
        <f t="array" ref="BY234">SUM(VALUE(AT234),VALUE(AU234),VALUE(AV234),VALUE(AW234),VALUE(AX234),VALUE(AY234),VALUE(AZ234),VALUE(BB234),VALUE(BC234),VALUE(BD234),VALUE(BE234),VALUE(BF234),VALUE(BG234),VALUE(BH234),VALUE(BI234),VALUE(BJ234),VALUE(BK234),VALUE(BL234),VALUE(BM234),VALUE(BN234),VALUE(BO234),VALUE(BP234),VALUE(BQ234),VALUE(BR234),VALUE(BS234),VALUE(BT234),VALUE(BU234),VALUE(BV234),VALUE(BW234))</f>
        <v/>
      </c>
      <c r="BZ234" s="307" t="n"/>
      <c r="CA234" s="307" t="n"/>
      <c r="CB234" s="307" t="n"/>
      <c r="CC234" s="307" t="n"/>
      <c r="CD234" s="307" t="n"/>
      <c r="CE234" s="307" t="n"/>
      <c r="CF234" s="307" t="n"/>
      <c r="CG234" s="307" t="n"/>
      <c r="CH234" s="307" t="n"/>
      <c r="CI234" s="307" t="n"/>
      <c r="CJ234" s="307" t="n"/>
      <c r="CK234" s="307" t="n"/>
      <c r="CL234" s="307" t="n"/>
      <c r="CM234" s="307" t="n"/>
      <c r="CN234" s="307" t="n"/>
      <c r="CO234" s="307" t="n"/>
      <c r="CP234" s="307" t="n"/>
      <c r="CQ234" s="307" t="n"/>
      <c r="CR234" s="279" t="inlineStr"/>
      <c r="CS234" s="280">
        <f>AVERAGE(Value(BY234),value(CR234))</f>
        <v/>
      </c>
      <c r="CT234" s="421">
        <f>(IF(OR(MediaScorecard!BH235="x", MediaScorecard!BI235="x",MediaScorecard!BJ235="x",MediaScorecard!BK235="x",MediaScorecard!BL235="x"),1, 2))</f>
        <v/>
      </c>
      <c r="CU234" s="308" t="n"/>
      <c r="CV234" s="308" t="n"/>
      <c r="CW234" s="308" t="n"/>
      <c r="CX234" s="309" t="n"/>
      <c r="CY234" s="308" t="n"/>
      <c r="CZ234" s="308" t="n"/>
      <c r="DA234" s="308" t="n"/>
    </row>
    <row r="235" ht="21" customHeight="1" s="590">
      <c r="A235" s="421" t="n"/>
      <c r="B235" s="270" t="n"/>
      <c r="C235" s="266" t="n"/>
      <c r="D235" s="267" t="inlineStr"/>
      <c r="E235" s="267" t="inlineStr"/>
      <c r="F235" s="268" t="inlineStr"/>
      <c r="G235" s="421" t="n"/>
      <c r="H235" s="269" t="n"/>
      <c r="I235" s="421" t="n"/>
      <c r="J235" s="421" t="n"/>
      <c r="K235" s="421" t="n"/>
      <c r="L235" s="421" t="n"/>
      <c r="M235" s="421" t="n"/>
      <c r="N235" s="421" t="n"/>
      <c r="O235" s="421" t="n"/>
      <c r="P235" s="421" t="n"/>
      <c r="Q235" s="421" t="n"/>
      <c r="R235" s="270" t="n"/>
      <c r="S235" s="421" t="n"/>
      <c r="T235" s="421" t="n"/>
      <c r="U235" s="421" t="n"/>
      <c r="V235" s="421" t="n"/>
      <c r="W235" s="421" t="n"/>
      <c r="X235" s="421" t="n"/>
      <c r="Y235" s="421" t="n"/>
      <c r="Z235" s="421" t="n"/>
      <c r="AA235" s="421" t="n"/>
      <c r="AB235" s="421" t="n"/>
      <c r="AC235" s="421" t="n"/>
      <c r="AD235" s="421" t="n"/>
      <c r="AE235" s="421" t="n"/>
      <c r="AF235" s="421" t="n"/>
      <c r="AG235" s="421" t="n"/>
      <c r="AH235" s="421" t="n"/>
      <c r="AI235" s="421" t="n"/>
      <c r="AJ235" s="297" t="n"/>
      <c r="AK235" s="297" t="n"/>
      <c r="AL235" s="284" t="n"/>
      <c r="AM235" s="297" t="n"/>
      <c r="AN235" s="285" t="n"/>
      <c r="AO235" s="297" t="n"/>
      <c r="AP235" s="297" t="n"/>
      <c r="AQ235" s="297" t="n"/>
      <c r="AR235" s="297" t="n"/>
      <c r="AS235" s="297" t="n"/>
      <c r="AT235" s="285" t="inlineStr">
        <is>
          <t>0</t>
        </is>
      </c>
      <c r="AU235" s="297" t="inlineStr">
        <is>
          <t>0</t>
        </is>
      </c>
      <c r="AV235" s="297" t="inlineStr">
        <is>
          <t>0</t>
        </is>
      </c>
      <c r="AW235" s="297" t="inlineStr">
        <is>
          <t>0</t>
        </is>
      </c>
      <c r="AX235" s="297" t="inlineStr">
        <is>
          <t>0</t>
        </is>
      </c>
      <c r="AY235" s="286" t="inlineStr">
        <is>
          <t>0</t>
        </is>
      </c>
      <c r="AZ235" s="286" t="inlineStr">
        <is>
          <t>0</t>
        </is>
      </c>
      <c r="BA235" s="287" t="inlineStr">
        <is>
          <t>0</t>
        </is>
      </c>
      <c r="BB235" s="286" t="inlineStr">
        <is>
          <t>0</t>
        </is>
      </c>
      <c r="BC235" s="286" t="inlineStr">
        <is>
          <t>0</t>
        </is>
      </c>
      <c r="BD235" s="286" t="inlineStr">
        <is>
          <t>0</t>
        </is>
      </c>
      <c r="BE235" s="286" t="inlineStr">
        <is>
          <t>0</t>
        </is>
      </c>
      <c r="BF235" s="286" t="inlineStr">
        <is>
          <t>0</t>
        </is>
      </c>
      <c r="BG235" s="286" t="inlineStr">
        <is>
          <t>0</t>
        </is>
      </c>
      <c r="BH235" s="297" t="inlineStr">
        <is>
          <t>0</t>
        </is>
      </c>
      <c r="BI235" s="297" t="inlineStr">
        <is>
          <t>0</t>
        </is>
      </c>
      <c r="BJ235" s="297" t="inlineStr">
        <is>
          <t>0</t>
        </is>
      </c>
      <c r="BK235" s="297" t="inlineStr">
        <is>
          <t>0</t>
        </is>
      </c>
      <c r="BL235" s="297" t="inlineStr">
        <is>
          <t>0</t>
        </is>
      </c>
      <c r="BM235" s="297" t="inlineStr">
        <is>
          <t>0</t>
        </is>
      </c>
      <c r="BN235" s="297" t="inlineStr">
        <is>
          <t>0</t>
        </is>
      </c>
      <c r="BO235" s="285" t="inlineStr">
        <is>
          <t>0</t>
        </is>
      </c>
      <c r="BP235" s="297" t="inlineStr">
        <is>
          <t>0</t>
        </is>
      </c>
      <c r="BQ235" s="297" t="inlineStr">
        <is>
          <t>0</t>
        </is>
      </c>
      <c r="BR235" s="297" t="inlineStr">
        <is>
          <t>0</t>
        </is>
      </c>
      <c r="BS235" s="297" t="inlineStr">
        <is>
          <t>0</t>
        </is>
      </c>
      <c r="BT235" s="297" t="inlineStr">
        <is>
          <t>0</t>
        </is>
      </c>
      <c r="BU235" s="297" t="inlineStr">
        <is>
          <t>0</t>
        </is>
      </c>
      <c r="BV235" s="297" t="inlineStr">
        <is>
          <t>0</t>
        </is>
      </c>
      <c r="BW235" s="288" t="inlineStr">
        <is>
          <t>0</t>
        </is>
      </c>
      <c r="BX235" s="276">
        <f>SUM(IF(COUNTIF(#REF!, "*1.*"), 2, 0), IF(COUNTIF(#REF!, "*2.*"), 2, 0), IF(COUNTIF(#REF!, "*3.*"), 2, 0), IF(COUNTIF(#REF!, "*4.*"), 2, 0), IF(COUNTIF(#REF!, "*5.*"), 2, 0), IF(COUNTIF(#REF!, "*6.*"), 2, 0))</f>
        <v/>
      </c>
      <c r="BY235" s="277">
        <f t="array" ref="BY235">SUM(VALUE(AT235),VALUE(AU235),VALUE(AV235),VALUE(AW235),VALUE(AX235),VALUE(AY235),VALUE(AZ235),VALUE(BB235),VALUE(BC235),VALUE(BD235),VALUE(BE235),VALUE(BF235),VALUE(BG235),VALUE(BH235),VALUE(BI235),VALUE(BJ235),VALUE(BK235),VALUE(BL235),VALUE(BM235),VALUE(BN235),VALUE(BO235),VALUE(BP235),VALUE(BQ235),VALUE(BR235),VALUE(BS235),VALUE(BT235),VALUE(BU235),VALUE(BV235),VALUE(BW235))</f>
        <v/>
      </c>
      <c r="BZ235" s="307" t="n"/>
      <c r="CA235" s="307" t="n"/>
      <c r="CB235" s="307" t="n"/>
      <c r="CC235" s="307" t="n"/>
      <c r="CD235" s="307" t="n"/>
      <c r="CE235" s="307" t="n"/>
      <c r="CF235" s="307" t="n"/>
      <c r="CG235" s="307" t="n"/>
      <c r="CH235" s="307" t="n"/>
      <c r="CI235" s="307" t="n"/>
      <c r="CJ235" s="307" t="n"/>
      <c r="CK235" s="307" t="n"/>
      <c r="CL235" s="307" t="n"/>
      <c r="CM235" s="307" t="n"/>
      <c r="CN235" s="307" t="n"/>
      <c r="CO235" s="307" t="n"/>
      <c r="CP235" s="307" t="n"/>
      <c r="CQ235" s="307" t="n"/>
      <c r="CR235" s="279" t="inlineStr"/>
      <c r="CS235" s="280">
        <f>AVERAGE(Value(BY235),value(CR235))</f>
        <v/>
      </c>
      <c r="CT235" s="421">
        <f>(IF(OR(MediaScorecard!BH236="x", MediaScorecard!BI236="x",MediaScorecard!BJ236="x",MediaScorecard!BK236="x",MediaScorecard!BL236="x"),1, 2))</f>
        <v/>
      </c>
      <c r="CU235" s="308" t="n"/>
      <c r="CV235" s="308" t="n"/>
      <c r="CW235" s="308" t="n"/>
      <c r="CX235" s="309" t="n"/>
      <c r="CY235" s="308" t="n"/>
      <c r="CZ235" s="308" t="n"/>
      <c r="DA235" s="308" t="n"/>
    </row>
    <row r="236" ht="21" customHeight="1" s="590">
      <c r="A236" s="421" t="n"/>
      <c r="B236" s="270" t="n"/>
      <c r="C236" s="266" t="n"/>
      <c r="D236" s="267" t="inlineStr"/>
      <c r="E236" s="267" t="inlineStr"/>
      <c r="F236" s="268" t="inlineStr"/>
      <c r="G236" s="421" t="n"/>
      <c r="H236" s="269" t="n"/>
      <c r="I236" s="421" t="n"/>
      <c r="J236" s="421" t="n"/>
      <c r="K236" s="421" t="n"/>
      <c r="L236" s="421" t="n"/>
      <c r="M236" s="421" t="n"/>
      <c r="N236" s="421" t="n"/>
      <c r="O236" s="421" t="n"/>
      <c r="P236" s="421" t="n"/>
      <c r="Q236" s="421" t="n"/>
      <c r="R236" s="270" t="n"/>
      <c r="S236" s="421" t="n"/>
      <c r="T236" s="421" t="n"/>
      <c r="U236" s="421" t="n"/>
      <c r="V236" s="421" t="n"/>
      <c r="W236" s="421" t="n"/>
      <c r="X236" s="421" t="n"/>
      <c r="Y236" s="421" t="n"/>
      <c r="Z236" s="421" t="n"/>
      <c r="AA236" s="421" t="n"/>
      <c r="AB236" s="421" t="n"/>
      <c r="AC236" s="421" t="n"/>
      <c r="AD236" s="421" t="n"/>
      <c r="AE236" s="421" t="n"/>
      <c r="AF236" s="421" t="n"/>
      <c r="AG236" s="421" t="n"/>
      <c r="AH236" s="421" t="n"/>
      <c r="AI236" s="421" t="n"/>
      <c r="AJ236" s="297" t="n"/>
      <c r="AK236" s="297" t="n"/>
      <c r="AL236" s="284" t="n"/>
      <c r="AM236" s="297" t="n"/>
      <c r="AN236" s="285" t="n"/>
      <c r="AO236" s="297" t="n"/>
      <c r="AP236" s="297" t="n"/>
      <c r="AQ236" s="297" t="n"/>
      <c r="AR236" s="297" t="n"/>
      <c r="AS236" s="297" t="n"/>
      <c r="AT236" s="285" t="inlineStr">
        <is>
          <t>0</t>
        </is>
      </c>
      <c r="AU236" s="297" t="inlineStr">
        <is>
          <t>0</t>
        </is>
      </c>
      <c r="AV236" s="297" t="inlineStr">
        <is>
          <t>0</t>
        </is>
      </c>
      <c r="AW236" s="297" t="inlineStr">
        <is>
          <t>0</t>
        </is>
      </c>
      <c r="AX236" s="297" t="inlineStr">
        <is>
          <t>0</t>
        </is>
      </c>
      <c r="AY236" s="286" t="inlineStr">
        <is>
          <t>0</t>
        </is>
      </c>
      <c r="AZ236" s="286" t="inlineStr">
        <is>
          <t>0</t>
        </is>
      </c>
      <c r="BA236" s="287" t="inlineStr">
        <is>
          <t>0</t>
        </is>
      </c>
      <c r="BB236" s="286" t="inlineStr">
        <is>
          <t>0</t>
        </is>
      </c>
      <c r="BC236" s="286" t="inlineStr">
        <is>
          <t>0</t>
        </is>
      </c>
      <c r="BD236" s="286" t="inlineStr">
        <is>
          <t>0</t>
        </is>
      </c>
      <c r="BE236" s="286" t="inlineStr">
        <is>
          <t>0</t>
        </is>
      </c>
      <c r="BF236" s="286" t="inlineStr">
        <is>
          <t>0</t>
        </is>
      </c>
      <c r="BG236" s="286" t="inlineStr">
        <is>
          <t>0</t>
        </is>
      </c>
      <c r="BH236" s="297" t="inlineStr">
        <is>
          <t>0</t>
        </is>
      </c>
      <c r="BI236" s="297" t="inlineStr">
        <is>
          <t>0</t>
        </is>
      </c>
      <c r="BJ236" s="297" t="inlineStr">
        <is>
          <t>0</t>
        </is>
      </c>
      <c r="BK236" s="297" t="inlineStr">
        <is>
          <t>0</t>
        </is>
      </c>
      <c r="BL236" s="297" t="inlineStr">
        <is>
          <t>0</t>
        </is>
      </c>
      <c r="BM236" s="297" t="inlineStr">
        <is>
          <t>0</t>
        </is>
      </c>
      <c r="BN236" s="297" t="inlineStr">
        <is>
          <t>0</t>
        </is>
      </c>
      <c r="BO236" s="285" t="inlineStr">
        <is>
          <t>0</t>
        </is>
      </c>
      <c r="BP236" s="297" t="inlineStr">
        <is>
          <t>0</t>
        </is>
      </c>
      <c r="BQ236" s="297" t="inlineStr">
        <is>
          <t>0</t>
        </is>
      </c>
      <c r="BR236" s="297" t="inlineStr">
        <is>
          <t>0</t>
        </is>
      </c>
      <c r="BS236" s="297" t="inlineStr">
        <is>
          <t>0</t>
        </is>
      </c>
      <c r="BT236" s="297" t="inlineStr">
        <is>
          <t>0</t>
        </is>
      </c>
      <c r="BU236" s="297" t="inlineStr">
        <is>
          <t>0</t>
        </is>
      </c>
      <c r="BV236" s="297" t="inlineStr">
        <is>
          <t>0</t>
        </is>
      </c>
      <c r="BW236" s="288" t="inlineStr">
        <is>
          <t>0</t>
        </is>
      </c>
      <c r="BX236" s="276">
        <f>SUM(IF(COUNTIF(#REF!, "*1.*"), 2, 0), IF(COUNTIF(#REF!, "*2.*"), 2, 0), IF(COUNTIF(#REF!, "*3.*"), 2, 0), IF(COUNTIF(#REF!, "*4.*"), 2, 0), IF(COUNTIF(#REF!, "*5.*"), 2, 0), IF(COUNTIF(#REF!, "*6.*"), 2, 0))</f>
        <v/>
      </c>
      <c r="BY236" s="277">
        <f t="array" ref="BY236">SUM(VALUE(AT236),VALUE(AU236),VALUE(AV236),VALUE(AW236),VALUE(AX236),VALUE(AY236),VALUE(AZ236),VALUE(BB236),VALUE(BC236),VALUE(BD236),VALUE(BE236),VALUE(BF236),VALUE(BG236),VALUE(BH236),VALUE(BI236),VALUE(BJ236),VALUE(BK236),VALUE(BL236),VALUE(BM236),VALUE(BN236),VALUE(BO236),VALUE(BP236),VALUE(BQ236),VALUE(BR236),VALUE(BS236),VALUE(BT236),VALUE(BU236),VALUE(BV236),VALUE(BW236))</f>
        <v/>
      </c>
      <c r="BZ236" s="307" t="n"/>
      <c r="CA236" s="307" t="n"/>
      <c r="CB236" s="307" t="n"/>
      <c r="CC236" s="307" t="n"/>
      <c r="CD236" s="307" t="n"/>
      <c r="CE236" s="307" t="n"/>
      <c r="CF236" s="307" t="n"/>
      <c r="CG236" s="307" t="n"/>
      <c r="CH236" s="307" t="n"/>
      <c r="CI236" s="307" t="n"/>
      <c r="CJ236" s="307" t="n"/>
      <c r="CK236" s="307" t="n"/>
      <c r="CL236" s="307" t="n"/>
      <c r="CM236" s="307" t="n"/>
      <c r="CN236" s="307" t="n"/>
      <c r="CO236" s="307" t="n"/>
      <c r="CP236" s="307" t="n"/>
      <c r="CQ236" s="307" t="n"/>
      <c r="CR236" s="279" t="inlineStr"/>
      <c r="CS236" s="280">
        <f>AVERAGE(Value(BY236),value(CR236))</f>
        <v/>
      </c>
      <c r="CT236" s="421">
        <f>(IF(OR(MediaScorecard!BH237="x", MediaScorecard!BI237="x",MediaScorecard!BJ237="x",MediaScorecard!BK237="x",MediaScorecard!BL237="x"),1, 2))</f>
        <v/>
      </c>
      <c r="CU236" s="308" t="n"/>
      <c r="CV236" s="308" t="n"/>
      <c r="CW236" s="308" t="n"/>
      <c r="CX236" s="309" t="n"/>
      <c r="CY236" s="308" t="n"/>
      <c r="CZ236" s="308" t="n"/>
      <c r="DA236" s="308" t="n"/>
    </row>
    <row r="237" ht="21" customHeight="1" s="590">
      <c r="A237" s="421" t="n"/>
      <c r="B237" s="270" t="n"/>
      <c r="C237" s="266" t="n"/>
      <c r="D237" s="267" t="inlineStr"/>
      <c r="E237" s="267" t="inlineStr"/>
      <c r="F237" s="268" t="inlineStr"/>
      <c r="G237" s="421" t="n"/>
      <c r="H237" s="269" t="n"/>
      <c r="I237" s="421" t="n"/>
      <c r="J237" s="421" t="n"/>
      <c r="K237" s="421" t="n"/>
      <c r="L237" s="421" t="n"/>
      <c r="M237" s="421" t="n"/>
      <c r="N237" s="421" t="n"/>
      <c r="O237" s="421" t="n"/>
      <c r="P237" s="421" t="n"/>
      <c r="Q237" s="421" t="n"/>
      <c r="R237" s="270" t="n"/>
      <c r="S237" s="421" t="n"/>
      <c r="T237" s="421" t="n"/>
      <c r="U237" s="421" t="n"/>
      <c r="V237" s="421" t="n"/>
      <c r="W237" s="421" t="n"/>
      <c r="X237" s="421" t="n"/>
      <c r="Y237" s="421" t="n"/>
      <c r="Z237" s="421" t="n"/>
      <c r="AA237" s="421" t="n"/>
      <c r="AB237" s="421" t="n"/>
      <c r="AC237" s="421" t="n"/>
      <c r="AD237" s="421" t="n"/>
      <c r="AE237" s="421" t="n"/>
      <c r="AF237" s="421" t="n"/>
      <c r="AG237" s="421" t="n"/>
      <c r="AH237" s="421" t="n"/>
      <c r="AI237" s="421" t="n"/>
      <c r="AJ237" s="297" t="n"/>
      <c r="AK237" s="297" t="n"/>
      <c r="AL237" s="284" t="n"/>
      <c r="AM237" s="297" t="n"/>
      <c r="AN237" s="285" t="n"/>
      <c r="AO237" s="297" t="n"/>
      <c r="AP237" s="297" t="n"/>
      <c r="AQ237" s="297" t="n"/>
      <c r="AR237" s="297" t="n"/>
      <c r="AS237" s="297" t="n"/>
      <c r="AT237" s="285" t="inlineStr">
        <is>
          <t>0</t>
        </is>
      </c>
      <c r="AU237" s="297" t="inlineStr">
        <is>
          <t>0</t>
        </is>
      </c>
      <c r="AV237" s="297" t="inlineStr">
        <is>
          <t>0</t>
        </is>
      </c>
      <c r="AW237" s="297" t="inlineStr">
        <is>
          <t>0</t>
        </is>
      </c>
      <c r="AX237" s="297" t="inlineStr">
        <is>
          <t>0</t>
        </is>
      </c>
      <c r="AY237" s="286" t="inlineStr">
        <is>
          <t>0</t>
        </is>
      </c>
      <c r="AZ237" s="286" t="inlineStr">
        <is>
          <t>0</t>
        </is>
      </c>
      <c r="BA237" s="287" t="inlineStr">
        <is>
          <t>0</t>
        </is>
      </c>
      <c r="BB237" s="286" t="inlineStr">
        <is>
          <t>0</t>
        </is>
      </c>
      <c r="BC237" s="286" t="inlineStr">
        <is>
          <t>0</t>
        </is>
      </c>
      <c r="BD237" s="286" t="inlineStr">
        <is>
          <t>0</t>
        </is>
      </c>
      <c r="BE237" s="286" t="inlineStr">
        <is>
          <t>0</t>
        </is>
      </c>
      <c r="BF237" s="286" t="inlineStr">
        <is>
          <t>0</t>
        </is>
      </c>
      <c r="BG237" s="286" t="inlineStr">
        <is>
          <t>0</t>
        </is>
      </c>
      <c r="BH237" s="297" t="inlineStr">
        <is>
          <t>0</t>
        </is>
      </c>
      <c r="BI237" s="297" t="inlineStr">
        <is>
          <t>0</t>
        </is>
      </c>
      <c r="BJ237" s="297" t="inlineStr">
        <is>
          <t>0</t>
        </is>
      </c>
      <c r="BK237" s="297" t="inlineStr">
        <is>
          <t>0</t>
        </is>
      </c>
      <c r="BL237" s="297" t="inlineStr">
        <is>
          <t>0</t>
        </is>
      </c>
      <c r="BM237" s="297" t="inlineStr">
        <is>
          <t>0</t>
        </is>
      </c>
      <c r="BN237" s="297" t="inlineStr">
        <is>
          <t>0</t>
        </is>
      </c>
      <c r="BO237" s="285" t="inlineStr">
        <is>
          <t>0</t>
        </is>
      </c>
      <c r="BP237" s="297" t="inlineStr">
        <is>
          <t>0</t>
        </is>
      </c>
      <c r="BQ237" s="297" t="inlineStr">
        <is>
          <t>0</t>
        </is>
      </c>
      <c r="BR237" s="297" t="inlineStr">
        <is>
          <t>0</t>
        </is>
      </c>
      <c r="BS237" s="297" t="inlineStr">
        <is>
          <t>0</t>
        </is>
      </c>
      <c r="BT237" s="297" t="inlineStr">
        <is>
          <t>0</t>
        </is>
      </c>
      <c r="BU237" s="297" t="inlineStr">
        <is>
          <t>0</t>
        </is>
      </c>
      <c r="BV237" s="297" t="inlineStr">
        <is>
          <t>0</t>
        </is>
      </c>
      <c r="BW237" s="288" t="inlineStr">
        <is>
          <t>0</t>
        </is>
      </c>
      <c r="BX237" s="276">
        <f>SUM(IF(COUNTIF(#REF!, "*1.*"), 2, 0), IF(COUNTIF(#REF!, "*2.*"), 2, 0), IF(COUNTIF(#REF!, "*3.*"), 2, 0), IF(COUNTIF(#REF!, "*4.*"), 2, 0), IF(COUNTIF(#REF!, "*5.*"), 2, 0), IF(COUNTIF(#REF!, "*6.*"), 2, 0))</f>
        <v/>
      </c>
      <c r="BY237" s="277">
        <f t="array" ref="BY237">SUM(VALUE(AT237),VALUE(AU237),VALUE(AV237),VALUE(AW237),VALUE(AX237),VALUE(AY237),VALUE(AZ237),VALUE(BB237),VALUE(BC237),VALUE(BD237),VALUE(BE237),VALUE(BF237),VALUE(BG237),VALUE(BH237),VALUE(BI237),VALUE(BJ237),VALUE(BK237),VALUE(BL237),VALUE(BM237),VALUE(BN237),VALUE(BO237),VALUE(BP237),VALUE(BQ237),VALUE(BR237),VALUE(BS237),VALUE(BT237),VALUE(BU237),VALUE(BV237),VALUE(BW237))</f>
        <v/>
      </c>
      <c r="BZ237" s="307" t="n"/>
      <c r="CA237" s="307" t="n"/>
      <c r="CB237" s="307" t="n"/>
      <c r="CC237" s="307" t="n"/>
      <c r="CD237" s="307" t="n"/>
      <c r="CE237" s="307" t="n"/>
      <c r="CF237" s="307" t="n"/>
      <c r="CG237" s="307" t="n"/>
      <c r="CH237" s="307" t="n"/>
      <c r="CI237" s="307" t="n"/>
      <c r="CJ237" s="307" t="n"/>
      <c r="CK237" s="307" t="n"/>
      <c r="CL237" s="307" t="n"/>
      <c r="CM237" s="307" t="n"/>
      <c r="CN237" s="307" t="n"/>
      <c r="CO237" s="307" t="n"/>
      <c r="CP237" s="307" t="n"/>
      <c r="CQ237" s="307" t="n"/>
      <c r="CR237" s="279" t="inlineStr"/>
      <c r="CS237" s="280">
        <f>AVERAGE(Value(BY237),value(CR237))</f>
        <v/>
      </c>
      <c r="CT237" s="421">
        <f>(IF(OR(MediaScorecard!BH238="x", MediaScorecard!BI238="x",MediaScorecard!BJ238="x",MediaScorecard!BK238="x",MediaScorecard!BL238="x"),1, 2))</f>
        <v/>
      </c>
      <c r="CU237" s="308" t="n"/>
      <c r="CV237" s="308" t="n"/>
      <c r="CW237" s="308" t="n"/>
      <c r="CX237" s="309" t="n"/>
      <c r="CY237" s="308" t="n"/>
      <c r="CZ237" s="308" t="n"/>
      <c r="DA237" s="308" t="n"/>
    </row>
    <row r="238" ht="21" customHeight="1" s="590">
      <c r="A238" s="421" t="n"/>
      <c r="B238" s="270" t="n"/>
      <c r="C238" s="266" t="n"/>
      <c r="D238" s="267" t="inlineStr"/>
      <c r="E238" s="267" t="inlineStr"/>
      <c r="F238" s="268" t="inlineStr"/>
      <c r="G238" s="421" t="n"/>
      <c r="H238" s="269" t="n"/>
      <c r="I238" s="421" t="n"/>
      <c r="J238" s="421" t="n"/>
      <c r="K238" s="421" t="n"/>
      <c r="L238" s="421" t="n"/>
      <c r="M238" s="421" t="n"/>
      <c r="N238" s="421" t="n"/>
      <c r="O238" s="421" t="n"/>
      <c r="P238" s="421" t="n"/>
      <c r="Q238" s="421" t="n"/>
      <c r="R238" s="270" t="n"/>
      <c r="S238" s="421" t="n"/>
      <c r="T238" s="421" t="n"/>
      <c r="U238" s="421" t="n"/>
      <c r="V238" s="421" t="n"/>
      <c r="W238" s="421" t="n"/>
      <c r="X238" s="421" t="n"/>
      <c r="Y238" s="421" t="n"/>
      <c r="Z238" s="421" t="n"/>
      <c r="AA238" s="421" t="n"/>
      <c r="AB238" s="421" t="n"/>
      <c r="AC238" s="421" t="n"/>
      <c r="AD238" s="421" t="n"/>
      <c r="AE238" s="421" t="n"/>
      <c r="AF238" s="421" t="n"/>
      <c r="AG238" s="421" t="n"/>
      <c r="AH238" s="421" t="n"/>
      <c r="AI238" s="421" t="n"/>
      <c r="AJ238" s="297" t="n"/>
      <c r="AK238" s="297" t="n"/>
      <c r="AL238" s="284" t="n"/>
      <c r="AM238" s="297" t="n"/>
      <c r="AN238" s="285" t="n"/>
      <c r="AO238" s="297" t="n"/>
      <c r="AP238" s="297" t="n"/>
      <c r="AQ238" s="297" t="n"/>
      <c r="AR238" s="297" t="n"/>
      <c r="AS238" s="297" t="n"/>
      <c r="AT238" s="285" t="inlineStr">
        <is>
          <t>0</t>
        </is>
      </c>
      <c r="AU238" s="297" t="inlineStr">
        <is>
          <t>0</t>
        </is>
      </c>
      <c r="AV238" s="297" t="inlineStr">
        <is>
          <t>0</t>
        </is>
      </c>
      <c r="AW238" s="297" t="inlineStr">
        <is>
          <t>0</t>
        </is>
      </c>
      <c r="AX238" s="297" t="inlineStr">
        <is>
          <t>0</t>
        </is>
      </c>
      <c r="AY238" s="286" t="inlineStr">
        <is>
          <t>0</t>
        </is>
      </c>
      <c r="AZ238" s="286" t="inlineStr">
        <is>
          <t>0</t>
        </is>
      </c>
      <c r="BA238" s="287" t="inlineStr">
        <is>
          <t>0</t>
        </is>
      </c>
      <c r="BB238" s="286" t="inlineStr">
        <is>
          <t>0</t>
        </is>
      </c>
      <c r="BC238" s="286" t="inlineStr">
        <is>
          <t>0</t>
        </is>
      </c>
      <c r="BD238" s="286" t="inlineStr">
        <is>
          <t>0</t>
        </is>
      </c>
      <c r="BE238" s="286" t="inlineStr">
        <is>
          <t>0</t>
        </is>
      </c>
      <c r="BF238" s="286" t="inlineStr">
        <is>
          <t>0</t>
        </is>
      </c>
      <c r="BG238" s="286" t="inlineStr">
        <is>
          <t>0</t>
        </is>
      </c>
      <c r="BH238" s="297" t="inlineStr">
        <is>
          <t>0</t>
        </is>
      </c>
      <c r="BI238" s="297" t="inlineStr">
        <is>
          <t>0</t>
        </is>
      </c>
      <c r="BJ238" s="297" t="inlineStr">
        <is>
          <t>0</t>
        </is>
      </c>
      <c r="BK238" s="297" t="inlineStr">
        <is>
          <t>0</t>
        </is>
      </c>
      <c r="BL238" s="297" t="inlineStr">
        <is>
          <t>0</t>
        </is>
      </c>
      <c r="BM238" s="297" t="inlineStr">
        <is>
          <t>0</t>
        </is>
      </c>
      <c r="BN238" s="297" t="inlineStr">
        <is>
          <t>0</t>
        </is>
      </c>
      <c r="BO238" s="285" t="inlineStr">
        <is>
          <t>0</t>
        </is>
      </c>
      <c r="BP238" s="297" t="inlineStr">
        <is>
          <t>0</t>
        </is>
      </c>
      <c r="BQ238" s="297" t="inlineStr">
        <is>
          <t>0</t>
        </is>
      </c>
      <c r="BR238" s="297" t="inlineStr">
        <is>
          <t>0</t>
        </is>
      </c>
      <c r="BS238" s="297" t="inlineStr">
        <is>
          <t>0</t>
        </is>
      </c>
      <c r="BT238" s="297" t="inlineStr">
        <is>
          <t>0</t>
        </is>
      </c>
      <c r="BU238" s="297" t="inlineStr">
        <is>
          <t>0</t>
        </is>
      </c>
      <c r="BV238" s="297" t="inlineStr">
        <is>
          <t>0</t>
        </is>
      </c>
      <c r="BW238" s="288" t="inlineStr">
        <is>
          <t>0</t>
        </is>
      </c>
      <c r="BX238" s="276">
        <f>SUM(IF(COUNTIF(#REF!, "*1.*"), 2, 0), IF(COUNTIF(#REF!, "*2.*"), 2, 0), IF(COUNTIF(#REF!, "*3.*"), 2, 0), IF(COUNTIF(#REF!, "*4.*"), 2, 0), IF(COUNTIF(#REF!, "*5.*"), 2, 0), IF(COUNTIF(#REF!, "*6.*"), 2, 0))</f>
        <v/>
      </c>
      <c r="BY238" s="277">
        <f t="array" ref="BY238">SUM(VALUE(AT238),VALUE(AU238),VALUE(AV238),VALUE(AW238),VALUE(AX238),VALUE(AY238),VALUE(AZ238),VALUE(BB238),VALUE(BC238),VALUE(BD238),VALUE(BE238),VALUE(BF238),VALUE(BG238),VALUE(BH238),VALUE(BI238),VALUE(BJ238),VALUE(BK238),VALUE(BL238),VALUE(BM238),VALUE(BN238),VALUE(BO238),VALUE(BP238),VALUE(BQ238),VALUE(BR238),VALUE(BS238),VALUE(BT238),VALUE(BU238),VALUE(BV238),VALUE(BW238))</f>
        <v/>
      </c>
      <c r="BZ238" s="307" t="n"/>
      <c r="CA238" s="307" t="n"/>
      <c r="CB238" s="307" t="n"/>
      <c r="CC238" s="307" t="n"/>
      <c r="CD238" s="307" t="n"/>
      <c r="CE238" s="307" t="n"/>
      <c r="CF238" s="307" t="n"/>
      <c r="CG238" s="307" t="n"/>
      <c r="CH238" s="307" t="n"/>
      <c r="CI238" s="307" t="n"/>
      <c r="CJ238" s="307" t="n"/>
      <c r="CK238" s="307" t="n"/>
      <c r="CL238" s="307" t="n"/>
      <c r="CM238" s="307" t="n"/>
      <c r="CN238" s="307" t="n"/>
      <c r="CO238" s="307" t="n"/>
      <c r="CP238" s="307" t="n"/>
      <c r="CQ238" s="307" t="n"/>
      <c r="CR238" s="279" t="inlineStr"/>
      <c r="CS238" s="280">
        <f>AVERAGE(Value(BY238),value(CR238))</f>
        <v/>
      </c>
      <c r="CT238" s="421">
        <f>(IF(OR(MediaScorecard!BH239="x", MediaScorecard!BI239="x",MediaScorecard!BJ239="x",MediaScorecard!BK239="x",MediaScorecard!BL239="x"),1, 2))</f>
        <v/>
      </c>
      <c r="CU238" s="308" t="n"/>
      <c r="CV238" s="308" t="n"/>
      <c r="CW238" s="308" t="n"/>
      <c r="CX238" s="309" t="n"/>
      <c r="CY238" s="308" t="n"/>
      <c r="CZ238" s="308" t="n"/>
      <c r="DA238" s="308" t="n"/>
    </row>
    <row r="239" ht="21" customHeight="1" s="590">
      <c r="A239" s="421" t="n"/>
      <c r="B239" s="270" t="n"/>
      <c r="C239" s="266" t="n"/>
      <c r="D239" s="267" t="inlineStr"/>
      <c r="E239" s="267" t="inlineStr"/>
      <c r="F239" s="268" t="inlineStr"/>
      <c r="G239" s="421" t="n"/>
      <c r="H239" s="269" t="n"/>
      <c r="I239" s="421" t="n"/>
      <c r="J239" s="421" t="n"/>
      <c r="K239" s="421" t="n"/>
      <c r="L239" s="421" t="n"/>
      <c r="M239" s="421" t="n"/>
      <c r="N239" s="421" t="n"/>
      <c r="O239" s="421" t="n"/>
      <c r="P239" s="421" t="n"/>
      <c r="Q239" s="421" t="n"/>
      <c r="R239" s="270" t="n"/>
      <c r="S239" s="421" t="n"/>
      <c r="T239" s="421" t="n"/>
      <c r="U239" s="421" t="n"/>
      <c r="V239" s="421" t="n"/>
      <c r="W239" s="421" t="n"/>
      <c r="X239" s="421" t="n"/>
      <c r="Y239" s="421" t="n"/>
      <c r="Z239" s="421" t="n"/>
      <c r="AA239" s="421" t="n"/>
      <c r="AB239" s="421" t="n"/>
      <c r="AC239" s="421" t="n"/>
      <c r="AD239" s="421" t="n"/>
      <c r="AE239" s="421" t="n"/>
      <c r="AF239" s="421" t="n"/>
      <c r="AG239" s="421" t="n"/>
      <c r="AH239" s="421" t="n"/>
      <c r="AI239" s="421" t="n"/>
      <c r="AJ239" s="297" t="n"/>
      <c r="AK239" s="297" t="n"/>
      <c r="AL239" s="284" t="n"/>
      <c r="AM239" s="297" t="n"/>
      <c r="AN239" s="285" t="n"/>
      <c r="AO239" s="297" t="n"/>
      <c r="AP239" s="297" t="n"/>
      <c r="AQ239" s="297" t="n"/>
      <c r="AR239" s="297" t="n"/>
      <c r="AS239" s="297" t="n"/>
      <c r="AT239" s="285" t="inlineStr">
        <is>
          <t>0</t>
        </is>
      </c>
      <c r="AU239" s="297" t="inlineStr">
        <is>
          <t>0</t>
        </is>
      </c>
      <c r="AV239" s="297" t="inlineStr">
        <is>
          <t>0</t>
        </is>
      </c>
      <c r="AW239" s="297" t="inlineStr">
        <is>
          <t>0</t>
        </is>
      </c>
      <c r="AX239" s="297" t="inlineStr">
        <is>
          <t>0</t>
        </is>
      </c>
      <c r="AY239" s="286" t="inlineStr">
        <is>
          <t>0</t>
        </is>
      </c>
      <c r="AZ239" s="286" t="inlineStr">
        <is>
          <t>0</t>
        </is>
      </c>
      <c r="BA239" s="287" t="inlineStr">
        <is>
          <t>0</t>
        </is>
      </c>
      <c r="BB239" s="286" t="inlineStr">
        <is>
          <t>0</t>
        </is>
      </c>
      <c r="BC239" s="286" t="inlineStr">
        <is>
          <t>0</t>
        </is>
      </c>
      <c r="BD239" s="286" t="inlineStr">
        <is>
          <t>0</t>
        </is>
      </c>
      <c r="BE239" s="286" t="inlineStr">
        <is>
          <t>0</t>
        </is>
      </c>
      <c r="BF239" s="286" t="inlineStr">
        <is>
          <t>0</t>
        </is>
      </c>
      <c r="BG239" s="286" t="inlineStr">
        <is>
          <t>0</t>
        </is>
      </c>
      <c r="BH239" s="297" t="inlineStr">
        <is>
          <t>0</t>
        </is>
      </c>
      <c r="BI239" s="297" t="inlineStr">
        <is>
          <t>0</t>
        </is>
      </c>
      <c r="BJ239" s="297" t="inlineStr">
        <is>
          <t>0</t>
        </is>
      </c>
      <c r="BK239" s="297" t="inlineStr">
        <is>
          <t>0</t>
        </is>
      </c>
      <c r="BL239" s="297" t="inlineStr">
        <is>
          <t>0</t>
        </is>
      </c>
      <c r="BM239" s="297" t="inlineStr">
        <is>
          <t>0</t>
        </is>
      </c>
      <c r="BN239" s="297" t="inlineStr">
        <is>
          <t>0</t>
        </is>
      </c>
      <c r="BO239" s="285" t="inlineStr">
        <is>
          <t>0</t>
        </is>
      </c>
      <c r="BP239" s="297" t="inlineStr">
        <is>
          <t>0</t>
        </is>
      </c>
      <c r="BQ239" s="297" t="inlineStr">
        <is>
          <t>0</t>
        </is>
      </c>
      <c r="BR239" s="297" t="inlineStr">
        <is>
          <t>0</t>
        </is>
      </c>
      <c r="BS239" s="297" t="inlineStr">
        <is>
          <t>0</t>
        </is>
      </c>
      <c r="BT239" s="297" t="inlineStr">
        <is>
          <t>0</t>
        </is>
      </c>
      <c r="BU239" s="297" t="inlineStr">
        <is>
          <t>0</t>
        </is>
      </c>
      <c r="BV239" s="297" t="inlineStr">
        <is>
          <t>0</t>
        </is>
      </c>
      <c r="BW239" s="288" t="inlineStr">
        <is>
          <t>0</t>
        </is>
      </c>
      <c r="BX239" s="276">
        <f>SUM(IF(COUNTIF(#REF!, "*1.*"), 2, 0), IF(COUNTIF(#REF!, "*2.*"), 2, 0), IF(COUNTIF(#REF!, "*3.*"), 2, 0), IF(COUNTIF(#REF!, "*4.*"), 2, 0), IF(COUNTIF(#REF!, "*5.*"), 2, 0), IF(COUNTIF(#REF!, "*6.*"), 2, 0))</f>
        <v/>
      </c>
      <c r="BY239" s="277">
        <f t="array" ref="BY239">SUM(VALUE(AT239),VALUE(AU239),VALUE(AV239),VALUE(AW239),VALUE(AX239),VALUE(AY239),VALUE(AZ239),VALUE(BB239),VALUE(BC239),VALUE(BD239),VALUE(BE239),VALUE(BF239),VALUE(BG239),VALUE(BH239),VALUE(BI239),VALUE(BJ239),VALUE(BK239),VALUE(BL239),VALUE(BM239),VALUE(BN239),VALUE(BO239),VALUE(BP239),VALUE(BQ239),VALUE(BR239),VALUE(BS239),VALUE(BT239),VALUE(BU239),VALUE(BV239),VALUE(BW239))</f>
        <v/>
      </c>
      <c r="BZ239" s="307" t="n"/>
      <c r="CA239" s="307" t="n"/>
      <c r="CB239" s="307" t="n"/>
      <c r="CC239" s="307" t="n"/>
      <c r="CD239" s="307" t="n"/>
      <c r="CE239" s="307" t="n"/>
      <c r="CF239" s="307" t="n"/>
      <c r="CG239" s="307" t="n"/>
      <c r="CH239" s="307" t="n"/>
      <c r="CI239" s="307" t="n"/>
      <c r="CJ239" s="307" t="n"/>
      <c r="CK239" s="307" t="n"/>
      <c r="CL239" s="307" t="n"/>
      <c r="CM239" s="307" t="n"/>
      <c r="CN239" s="307" t="n"/>
      <c r="CO239" s="307" t="n"/>
      <c r="CP239" s="307" t="n"/>
      <c r="CQ239" s="307" t="n"/>
      <c r="CR239" s="279" t="inlineStr"/>
      <c r="CS239" s="280">
        <f>AVERAGE(Value(BY239),value(CR239))</f>
        <v/>
      </c>
      <c r="CT239" s="421">
        <f>(IF(OR(MediaScorecard!BH240="x", MediaScorecard!BI240="x",MediaScorecard!BJ240="x",MediaScorecard!BK240="x",MediaScorecard!BL240="x"),1, 2))</f>
        <v/>
      </c>
      <c r="CU239" s="308" t="n"/>
      <c r="CV239" s="308" t="n"/>
      <c r="CW239" s="308" t="n"/>
      <c r="CX239" s="309" t="n"/>
      <c r="CY239" s="308" t="n"/>
      <c r="CZ239" s="308" t="n"/>
      <c r="DA239" s="308" t="n"/>
    </row>
    <row r="240" ht="21" customHeight="1" s="590">
      <c r="A240" s="421" t="n"/>
      <c r="B240" s="270" t="n"/>
      <c r="C240" s="266" t="n"/>
      <c r="D240" s="267" t="inlineStr"/>
      <c r="E240" s="267" t="inlineStr"/>
      <c r="F240" s="268" t="inlineStr"/>
      <c r="G240" s="421" t="n"/>
      <c r="H240" s="269" t="n"/>
      <c r="I240" s="421" t="n"/>
      <c r="J240" s="421" t="n"/>
      <c r="K240" s="421" t="n"/>
      <c r="L240" s="421" t="n"/>
      <c r="M240" s="421" t="n"/>
      <c r="N240" s="421" t="n"/>
      <c r="O240" s="421" t="n"/>
      <c r="P240" s="421" t="n"/>
      <c r="Q240" s="421" t="n"/>
      <c r="R240" s="270" t="n"/>
      <c r="S240" s="421" t="n"/>
      <c r="T240" s="421" t="n"/>
      <c r="U240" s="421" t="n"/>
      <c r="V240" s="421" t="n"/>
      <c r="W240" s="421" t="n"/>
      <c r="X240" s="421" t="n"/>
      <c r="Y240" s="421" t="n"/>
      <c r="Z240" s="421" t="n"/>
      <c r="AA240" s="421" t="n"/>
      <c r="AB240" s="421" t="n"/>
      <c r="AC240" s="421" t="n"/>
      <c r="AD240" s="421" t="n"/>
      <c r="AE240" s="421" t="n"/>
      <c r="AF240" s="421" t="n"/>
      <c r="AG240" s="421" t="n"/>
      <c r="AH240" s="421" t="n"/>
      <c r="AI240" s="421" t="n"/>
      <c r="AJ240" s="297" t="n"/>
      <c r="AK240" s="297" t="n"/>
      <c r="AL240" s="284" t="n"/>
      <c r="AM240" s="297" t="n"/>
      <c r="AN240" s="285" t="n"/>
      <c r="AO240" s="297" t="n"/>
      <c r="AP240" s="297" t="n"/>
      <c r="AQ240" s="297" t="n"/>
      <c r="AR240" s="297" t="n"/>
      <c r="AS240" s="297" t="n"/>
      <c r="AT240" s="285" t="inlineStr">
        <is>
          <t>0</t>
        </is>
      </c>
      <c r="AU240" s="297" t="inlineStr">
        <is>
          <t>0</t>
        </is>
      </c>
      <c r="AV240" s="297" t="inlineStr">
        <is>
          <t>0</t>
        </is>
      </c>
      <c r="AW240" s="297" t="inlineStr">
        <is>
          <t>0</t>
        </is>
      </c>
      <c r="AX240" s="297" t="inlineStr">
        <is>
          <t>0</t>
        </is>
      </c>
      <c r="AY240" s="286" t="inlineStr">
        <is>
          <t>0</t>
        </is>
      </c>
      <c r="AZ240" s="286" t="inlineStr">
        <is>
          <t>0</t>
        </is>
      </c>
      <c r="BA240" s="287" t="inlineStr">
        <is>
          <t>0</t>
        </is>
      </c>
      <c r="BB240" s="286" t="inlineStr">
        <is>
          <t>0</t>
        </is>
      </c>
      <c r="BC240" s="286" t="inlineStr">
        <is>
          <t>0</t>
        </is>
      </c>
      <c r="BD240" s="286" t="inlineStr">
        <is>
          <t>0</t>
        </is>
      </c>
      <c r="BE240" s="286" t="inlineStr">
        <is>
          <t>0</t>
        </is>
      </c>
      <c r="BF240" s="286" t="inlineStr">
        <is>
          <t>0</t>
        </is>
      </c>
      <c r="BG240" s="286" t="inlineStr">
        <is>
          <t>0</t>
        </is>
      </c>
      <c r="BH240" s="297" t="inlineStr">
        <is>
          <t>0</t>
        </is>
      </c>
      <c r="BI240" s="297" t="inlineStr">
        <is>
          <t>0</t>
        </is>
      </c>
      <c r="BJ240" s="297" t="inlineStr">
        <is>
          <t>0</t>
        </is>
      </c>
      <c r="BK240" s="297" t="inlineStr">
        <is>
          <t>0</t>
        </is>
      </c>
      <c r="BL240" s="297" t="inlineStr">
        <is>
          <t>0</t>
        </is>
      </c>
      <c r="BM240" s="297" t="inlineStr">
        <is>
          <t>0</t>
        </is>
      </c>
      <c r="BN240" s="297" t="inlineStr">
        <is>
          <t>0</t>
        </is>
      </c>
      <c r="BO240" s="285" t="inlineStr">
        <is>
          <t>0</t>
        </is>
      </c>
      <c r="BP240" s="297" t="inlineStr">
        <is>
          <t>0</t>
        </is>
      </c>
      <c r="BQ240" s="297" t="inlineStr">
        <is>
          <t>0</t>
        </is>
      </c>
      <c r="BR240" s="297" t="inlineStr">
        <is>
          <t>0</t>
        </is>
      </c>
      <c r="BS240" s="297" t="inlineStr">
        <is>
          <t>0</t>
        </is>
      </c>
      <c r="BT240" s="297" t="inlineStr">
        <is>
          <t>0</t>
        </is>
      </c>
      <c r="BU240" s="297" t="inlineStr">
        <is>
          <t>0</t>
        </is>
      </c>
      <c r="BV240" s="297" t="inlineStr">
        <is>
          <t>0</t>
        </is>
      </c>
      <c r="BW240" s="288" t="inlineStr">
        <is>
          <t>0</t>
        </is>
      </c>
      <c r="BX240" s="276">
        <f>SUM(IF(COUNTIF(#REF!, "*1.*"), 2, 0), IF(COUNTIF(#REF!, "*2.*"), 2, 0), IF(COUNTIF(#REF!, "*3.*"), 2, 0), IF(COUNTIF(#REF!, "*4.*"), 2, 0), IF(COUNTIF(#REF!, "*5.*"), 2, 0), IF(COUNTIF(#REF!, "*6.*"), 2, 0))</f>
        <v/>
      </c>
      <c r="BY240" s="277">
        <f t="array" ref="BY240">SUM(VALUE(AT240),VALUE(AU240),VALUE(AV240),VALUE(AW240),VALUE(AX240),VALUE(AY240),VALUE(AZ240),VALUE(BB240),VALUE(BC240),VALUE(BD240),VALUE(BE240),VALUE(BF240),VALUE(BG240),VALUE(BH240),VALUE(BI240),VALUE(BJ240),VALUE(BK240),VALUE(BL240),VALUE(BM240),VALUE(BN240),VALUE(BO240),VALUE(BP240),VALUE(BQ240),VALUE(BR240),VALUE(BS240),VALUE(BT240),VALUE(BU240),VALUE(BV240),VALUE(BW240))</f>
        <v/>
      </c>
      <c r="BZ240" s="307" t="n"/>
      <c r="CA240" s="307" t="n"/>
      <c r="CB240" s="307" t="n"/>
      <c r="CC240" s="307" t="n"/>
      <c r="CD240" s="307" t="n"/>
      <c r="CE240" s="307" t="n"/>
      <c r="CF240" s="307" t="n"/>
      <c r="CG240" s="307" t="n"/>
      <c r="CH240" s="307" t="n"/>
      <c r="CI240" s="307" t="n"/>
      <c r="CJ240" s="307" t="n"/>
      <c r="CK240" s="307" t="n"/>
      <c r="CL240" s="307" t="n"/>
      <c r="CM240" s="307" t="n"/>
      <c r="CN240" s="307" t="n"/>
      <c r="CO240" s="307" t="n"/>
      <c r="CP240" s="307" t="n"/>
      <c r="CQ240" s="307" t="n"/>
      <c r="CR240" s="279" t="inlineStr"/>
      <c r="CS240" s="280">
        <f>AVERAGE(Value(BY240),value(CR240))</f>
        <v/>
      </c>
      <c r="CT240" s="421">
        <f>(IF(OR(MediaScorecard!BH241="x", MediaScorecard!BI241="x",MediaScorecard!BJ241="x",MediaScorecard!BK241="x",MediaScorecard!BL241="x"),1, 2))</f>
        <v/>
      </c>
      <c r="CU240" s="308" t="n"/>
      <c r="CV240" s="308" t="n"/>
      <c r="CW240" s="308" t="n"/>
      <c r="CX240" s="309" t="n"/>
      <c r="CY240" s="308" t="n"/>
      <c r="CZ240" s="308" t="n"/>
      <c r="DA240" s="308" t="n"/>
    </row>
    <row r="241" ht="21" customHeight="1" s="590">
      <c r="A241" s="421" t="n"/>
      <c r="B241" s="270" t="n"/>
      <c r="C241" s="266" t="n"/>
      <c r="D241" s="267" t="inlineStr"/>
      <c r="E241" s="267" t="inlineStr"/>
      <c r="F241" s="268" t="inlineStr"/>
      <c r="G241" s="421" t="n"/>
      <c r="H241" s="269" t="n"/>
      <c r="I241" s="421" t="n"/>
      <c r="J241" s="421" t="n"/>
      <c r="K241" s="421" t="n"/>
      <c r="L241" s="421" t="n"/>
      <c r="M241" s="421" t="n"/>
      <c r="N241" s="421" t="n"/>
      <c r="O241" s="421" t="n"/>
      <c r="P241" s="421" t="n"/>
      <c r="Q241" s="421" t="n"/>
      <c r="R241" s="270" t="n"/>
      <c r="S241" s="421" t="n"/>
      <c r="T241" s="421" t="n"/>
      <c r="U241" s="421" t="n"/>
      <c r="V241" s="421" t="n"/>
      <c r="W241" s="421" t="n"/>
      <c r="X241" s="421" t="n"/>
      <c r="Y241" s="421" t="n"/>
      <c r="Z241" s="421" t="n"/>
      <c r="AA241" s="421" t="n"/>
      <c r="AB241" s="421" t="n"/>
      <c r="AC241" s="421" t="n"/>
      <c r="AD241" s="421" t="n"/>
      <c r="AE241" s="421" t="n"/>
      <c r="AF241" s="421" t="n"/>
      <c r="AG241" s="421" t="n"/>
      <c r="AH241" s="421" t="n"/>
      <c r="AI241" s="421" t="n"/>
      <c r="AJ241" s="297" t="n"/>
      <c r="AK241" s="297" t="n"/>
      <c r="AL241" s="284" t="n"/>
      <c r="AM241" s="297" t="n"/>
      <c r="AN241" s="285" t="n"/>
      <c r="AO241" s="297" t="n"/>
      <c r="AP241" s="297" t="n"/>
      <c r="AQ241" s="297" t="n"/>
      <c r="AR241" s="297" t="n"/>
      <c r="AS241" s="297" t="n"/>
      <c r="AT241" s="285" t="inlineStr">
        <is>
          <t>0</t>
        </is>
      </c>
      <c r="AU241" s="297" t="inlineStr">
        <is>
          <t>0</t>
        </is>
      </c>
      <c r="AV241" s="297" t="inlineStr">
        <is>
          <t>0</t>
        </is>
      </c>
      <c r="AW241" s="297" t="inlineStr">
        <is>
          <t>0</t>
        </is>
      </c>
      <c r="AX241" s="297" t="inlineStr">
        <is>
          <t>0</t>
        </is>
      </c>
      <c r="AY241" s="286" t="inlineStr">
        <is>
          <t>0</t>
        </is>
      </c>
      <c r="AZ241" s="286" t="inlineStr">
        <is>
          <t>0</t>
        </is>
      </c>
      <c r="BA241" s="287" t="inlineStr">
        <is>
          <t>0</t>
        </is>
      </c>
      <c r="BB241" s="286" t="inlineStr">
        <is>
          <t>0</t>
        </is>
      </c>
      <c r="BC241" s="286" t="inlineStr">
        <is>
          <t>0</t>
        </is>
      </c>
      <c r="BD241" s="286" t="inlineStr">
        <is>
          <t>0</t>
        </is>
      </c>
      <c r="BE241" s="286" t="inlineStr">
        <is>
          <t>0</t>
        </is>
      </c>
      <c r="BF241" s="286" t="inlineStr">
        <is>
          <t>0</t>
        </is>
      </c>
      <c r="BG241" s="286" t="inlineStr">
        <is>
          <t>0</t>
        </is>
      </c>
      <c r="BH241" s="297" t="inlineStr">
        <is>
          <t>0</t>
        </is>
      </c>
      <c r="BI241" s="297" t="inlineStr">
        <is>
          <t>0</t>
        </is>
      </c>
      <c r="BJ241" s="297" t="inlineStr">
        <is>
          <t>0</t>
        </is>
      </c>
      <c r="BK241" s="297" t="inlineStr">
        <is>
          <t>0</t>
        </is>
      </c>
      <c r="BL241" s="297" t="inlineStr">
        <is>
          <t>0</t>
        </is>
      </c>
      <c r="BM241" s="297" t="inlineStr">
        <is>
          <t>0</t>
        </is>
      </c>
      <c r="BN241" s="297" t="inlineStr">
        <is>
          <t>0</t>
        </is>
      </c>
      <c r="BO241" s="285" t="inlineStr">
        <is>
          <t>0</t>
        </is>
      </c>
      <c r="BP241" s="297" t="inlineStr">
        <is>
          <t>0</t>
        </is>
      </c>
      <c r="BQ241" s="297" t="inlineStr">
        <is>
          <t>0</t>
        </is>
      </c>
      <c r="BR241" s="297" t="inlineStr">
        <is>
          <t>0</t>
        </is>
      </c>
      <c r="BS241" s="297" t="inlineStr">
        <is>
          <t>0</t>
        </is>
      </c>
      <c r="BT241" s="297" t="inlineStr">
        <is>
          <t>0</t>
        </is>
      </c>
      <c r="BU241" s="297" t="inlineStr">
        <is>
          <t>0</t>
        </is>
      </c>
      <c r="BV241" s="297" t="inlineStr">
        <is>
          <t>0</t>
        </is>
      </c>
      <c r="BW241" s="288" t="inlineStr">
        <is>
          <t>0</t>
        </is>
      </c>
      <c r="BX241" s="276">
        <f>SUM(IF(COUNTIF(#REF!, "*1.*"), 2, 0), IF(COUNTIF(#REF!, "*2.*"), 2, 0), IF(COUNTIF(#REF!, "*3.*"), 2, 0), IF(COUNTIF(#REF!, "*4.*"), 2, 0), IF(COUNTIF(#REF!, "*5.*"), 2, 0), IF(COUNTIF(#REF!, "*6.*"), 2, 0))</f>
        <v/>
      </c>
      <c r="BY241" s="277">
        <f t="array" ref="BY241">SUM(VALUE(AT241),VALUE(AU241),VALUE(AV241),VALUE(AW241),VALUE(AX241),VALUE(AY241),VALUE(AZ241),VALUE(BB241),VALUE(BC241),VALUE(BD241),VALUE(BE241),VALUE(BF241),VALUE(BG241),VALUE(BH241),VALUE(BI241),VALUE(BJ241),VALUE(BK241),VALUE(BL241),VALUE(BM241),VALUE(BN241),VALUE(BO241),VALUE(BP241),VALUE(BQ241),VALUE(BR241),VALUE(BS241),VALUE(BT241),VALUE(BU241),VALUE(BV241),VALUE(BW241))</f>
        <v/>
      </c>
      <c r="BZ241" s="303" t="n"/>
      <c r="CA241" s="303" t="n"/>
      <c r="CB241" s="303" t="n"/>
      <c r="CC241" s="303" t="n"/>
      <c r="CD241" s="303" t="n"/>
      <c r="CE241" s="303" t="n"/>
      <c r="CF241" s="303" t="n"/>
      <c r="CG241" s="303" t="n"/>
      <c r="CH241" s="303" t="n"/>
      <c r="CI241" s="303" t="n"/>
      <c r="CJ241" s="303" t="n"/>
      <c r="CK241" s="303" t="n"/>
      <c r="CL241" s="303" t="n"/>
      <c r="CM241" s="303" t="n"/>
      <c r="CN241" s="303" t="n"/>
      <c r="CO241" s="303" t="n"/>
      <c r="CP241" s="303" t="n"/>
      <c r="CQ241" s="303" t="n"/>
      <c r="CR241" s="279" t="inlineStr"/>
      <c r="CS241" s="280">
        <f>AVERAGE(Value(BY241),value(CR241))</f>
        <v/>
      </c>
      <c r="CT241" s="421">
        <f>(IF(OR(MediaScorecard!BH242="x", MediaScorecard!BI242="x",MediaScorecard!BJ242="x",MediaScorecard!BK242="x",MediaScorecard!BL242="x"),1, 2))</f>
        <v/>
      </c>
      <c r="CU241" s="304" t="n"/>
      <c r="CV241" s="304" t="n"/>
      <c r="CW241" s="304" t="n"/>
      <c r="CX241" s="305" t="n"/>
      <c r="CY241" s="304" t="n"/>
      <c r="CZ241" s="304" t="n"/>
      <c r="DA241" s="304" t="n"/>
    </row>
    <row r="242" ht="21" customHeight="1" s="590">
      <c r="A242" s="421" t="n"/>
      <c r="B242" s="270" t="n"/>
      <c r="C242" s="266" t="n"/>
      <c r="D242" s="267" t="inlineStr"/>
      <c r="E242" s="267" t="inlineStr"/>
      <c r="F242" s="268" t="inlineStr"/>
      <c r="G242" s="421" t="n"/>
      <c r="H242" s="269" t="n"/>
      <c r="I242" s="421" t="n"/>
      <c r="J242" s="421" t="n"/>
      <c r="K242" s="421" t="n"/>
      <c r="L242" s="421" t="n"/>
      <c r="M242" s="421" t="n"/>
      <c r="N242" s="421" t="n"/>
      <c r="O242" s="421" t="n"/>
      <c r="P242" s="421" t="n"/>
      <c r="Q242" s="421" t="n"/>
      <c r="R242" s="270" t="n"/>
      <c r="S242" s="421" t="n"/>
      <c r="T242" s="421" t="n"/>
      <c r="U242" s="421" t="n"/>
      <c r="V242" s="421" t="n"/>
      <c r="W242" s="421" t="n"/>
      <c r="X242" s="421" t="n"/>
      <c r="Y242" s="421" t="n"/>
      <c r="Z242" s="421" t="n"/>
      <c r="AA242" s="421" t="n"/>
      <c r="AB242" s="421" t="n"/>
      <c r="AC242" s="421" t="n"/>
      <c r="AD242" s="421" t="n"/>
      <c r="AE242" s="421" t="n"/>
      <c r="AF242" s="421" t="n"/>
      <c r="AG242" s="421" t="n"/>
      <c r="AH242" s="421" t="n"/>
      <c r="AI242" s="421" t="n"/>
      <c r="AJ242" s="297" t="n"/>
      <c r="AK242" s="297" t="n"/>
      <c r="AL242" s="284" t="n"/>
      <c r="AM242" s="297" t="n"/>
      <c r="AN242" s="285" t="n"/>
      <c r="AO242" s="297" t="n"/>
      <c r="AP242" s="297" t="n"/>
      <c r="AQ242" s="297" t="n"/>
      <c r="AR242" s="297" t="n"/>
      <c r="AS242" s="297" t="n"/>
      <c r="AT242" s="285" t="inlineStr">
        <is>
          <t>0</t>
        </is>
      </c>
      <c r="AU242" s="297" t="inlineStr">
        <is>
          <t>0</t>
        </is>
      </c>
      <c r="AV242" s="297" t="inlineStr">
        <is>
          <t>0</t>
        </is>
      </c>
      <c r="AW242" s="297" t="inlineStr">
        <is>
          <t>0</t>
        </is>
      </c>
      <c r="AX242" s="297" t="inlineStr">
        <is>
          <t>0</t>
        </is>
      </c>
      <c r="AY242" s="286" t="inlineStr">
        <is>
          <t>0</t>
        </is>
      </c>
      <c r="AZ242" s="286" t="inlineStr">
        <is>
          <t>0</t>
        </is>
      </c>
      <c r="BA242" s="287" t="inlineStr">
        <is>
          <t>0</t>
        </is>
      </c>
      <c r="BB242" s="286" t="inlineStr">
        <is>
          <t>0</t>
        </is>
      </c>
      <c r="BC242" s="286" t="inlineStr">
        <is>
          <t>0</t>
        </is>
      </c>
      <c r="BD242" s="286" t="inlineStr">
        <is>
          <t>0</t>
        </is>
      </c>
      <c r="BE242" s="286" t="inlineStr">
        <is>
          <t>0</t>
        </is>
      </c>
      <c r="BF242" s="286" t="inlineStr">
        <is>
          <t>0</t>
        </is>
      </c>
      <c r="BG242" s="286" t="inlineStr">
        <is>
          <t>0</t>
        </is>
      </c>
      <c r="BH242" s="297" t="inlineStr">
        <is>
          <t>0</t>
        </is>
      </c>
      <c r="BI242" s="297" t="inlineStr">
        <is>
          <t>0</t>
        </is>
      </c>
      <c r="BJ242" s="297" t="inlineStr">
        <is>
          <t>0</t>
        </is>
      </c>
      <c r="BK242" s="297" t="inlineStr">
        <is>
          <t>0</t>
        </is>
      </c>
      <c r="BL242" s="297" t="inlineStr">
        <is>
          <t>0</t>
        </is>
      </c>
      <c r="BM242" s="297" t="inlineStr">
        <is>
          <t>0</t>
        </is>
      </c>
      <c r="BN242" s="297" t="inlineStr">
        <is>
          <t>0</t>
        </is>
      </c>
      <c r="BO242" s="285" t="inlineStr">
        <is>
          <t>0</t>
        </is>
      </c>
      <c r="BP242" s="297" t="inlineStr">
        <is>
          <t>0</t>
        </is>
      </c>
      <c r="BQ242" s="297" t="inlineStr">
        <is>
          <t>0</t>
        </is>
      </c>
      <c r="BR242" s="297" t="inlineStr">
        <is>
          <t>0</t>
        </is>
      </c>
      <c r="BS242" s="297" t="inlineStr">
        <is>
          <t>0</t>
        </is>
      </c>
      <c r="BT242" s="297" t="inlineStr">
        <is>
          <t>0</t>
        </is>
      </c>
      <c r="BU242" s="297" t="inlineStr">
        <is>
          <t>0</t>
        </is>
      </c>
      <c r="BV242" s="297" t="inlineStr">
        <is>
          <t>0</t>
        </is>
      </c>
      <c r="BW242" s="288" t="inlineStr">
        <is>
          <t>0</t>
        </is>
      </c>
      <c r="BX242" s="276">
        <f>SUM(IF(COUNTIF(#REF!, "*1.*"), 2, 0), IF(COUNTIF(#REF!, "*2.*"), 2, 0), IF(COUNTIF(#REF!, "*3.*"), 2, 0), IF(COUNTIF(#REF!, "*4.*"), 2, 0), IF(COUNTIF(#REF!, "*5.*"), 2, 0), IF(COUNTIF(#REF!, "*6.*"), 2, 0))</f>
        <v/>
      </c>
      <c r="BY242" s="277">
        <f t="array" ref="BY242">SUM(VALUE(AT242),VALUE(AU242),VALUE(AV242),VALUE(AW242),VALUE(AX242),VALUE(AY242),VALUE(AZ242),VALUE(BB242),VALUE(BC242),VALUE(BD242),VALUE(BE242),VALUE(BF242),VALUE(BG242),VALUE(BH242),VALUE(BI242),VALUE(BJ242),VALUE(BK242),VALUE(BL242),VALUE(BM242),VALUE(BN242),VALUE(BO242),VALUE(BP242),VALUE(BQ242),VALUE(BR242),VALUE(BS242),VALUE(BT242),VALUE(BU242),VALUE(BV242),VALUE(BW242))</f>
        <v/>
      </c>
      <c r="BZ242" s="303" t="n"/>
      <c r="CA242" s="303" t="n"/>
      <c r="CB242" s="303" t="n"/>
      <c r="CC242" s="303" t="n"/>
      <c r="CD242" s="303" t="n"/>
      <c r="CE242" s="303" t="n"/>
      <c r="CF242" s="303" t="n"/>
      <c r="CG242" s="303" t="n"/>
      <c r="CH242" s="303" t="n"/>
      <c r="CI242" s="303" t="n"/>
      <c r="CJ242" s="303" t="n"/>
      <c r="CK242" s="303" t="n"/>
      <c r="CL242" s="303" t="n"/>
      <c r="CM242" s="303" t="n"/>
      <c r="CN242" s="303" t="n"/>
      <c r="CO242" s="303" t="n"/>
      <c r="CP242" s="303" t="n"/>
      <c r="CQ242" s="303" t="n"/>
      <c r="CR242" s="279" t="inlineStr"/>
      <c r="CS242" s="280">
        <f>AVERAGE(Value(BY242),value(CR242))</f>
        <v/>
      </c>
      <c r="CT242" s="421">
        <f>(IF(OR(MediaScorecard!BH243="x", MediaScorecard!BI243="x",MediaScorecard!BJ243="x",MediaScorecard!BK243="x",MediaScorecard!BL243="x"),1, 2))</f>
        <v/>
      </c>
      <c r="CU242" s="304" t="n"/>
      <c r="CV242" s="304" t="n"/>
      <c r="CW242" s="304" t="n"/>
      <c r="CX242" s="305" t="n"/>
      <c r="CY242" s="304" t="n"/>
      <c r="CZ242" s="304" t="n"/>
      <c r="DA242" s="304" t="n"/>
    </row>
    <row r="243" ht="21" customHeight="1" s="590">
      <c r="A243" s="421" t="n"/>
      <c r="B243" s="270" t="n"/>
      <c r="C243" s="266" t="n"/>
      <c r="D243" s="267" t="inlineStr"/>
      <c r="E243" s="267" t="inlineStr"/>
      <c r="F243" s="268" t="inlineStr"/>
      <c r="G243" s="421" t="n"/>
      <c r="H243" s="269" t="n"/>
      <c r="I243" s="421" t="n"/>
      <c r="J243" s="421" t="n"/>
      <c r="K243" s="421" t="n"/>
      <c r="L243" s="421" t="n"/>
      <c r="M243" s="421" t="n"/>
      <c r="N243" s="421" t="n"/>
      <c r="O243" s="421" t="n"/>
      <c r="P243" s="421" t="n"/>
      <c r="Q243" s="421" t="n"/>
      <c r="R243" s="270" t="n"/>
      <c r="S243" s="421" t="n"/>
      <c r="T243" s="421" t="n"/>
      <c r="U243" s="421" t="n"/>
      <c r="V243" s="421" t="n"/>
      <c r="W243" s="421" t="n"/>
      <c r="X243" s="421" t="n"/>
      <c r="Y243" s="421" t="n"/>
      <c r="Z243" s="421" t="n"/>
      <c r="AA243" s="421" t="n"/>
      <c r="AB243" s="421" t="n"/>
      <c r="AC243" s="421" t="n"/>
      <c r="AD243" s="421" t="n"/>
      <c r="AE243" s="421" t="n"/>
      <c r="AF243" s="421" t="n"/>
      <c r="AG243" s="421" t="n"/>
      <c r="AH243" s="421" t="n"/>
      <c r="AI243" s="421" t="n"/>
      <c r="AJ243" s="297" t="n"/>
      <c r="AK243" s="297" t="n"/>
      <c r="AL243" s="284" t="n"/>
      <c r="AM243" s="297" t="n"/>
      <c r="AN243" s="285" t="n"/>
      <c r="AO243" s="297" t="n"/>
      <c r="AP243" s="297" t="n"/>
      <c r="AQ243" s="297" t="n"/>
      <c r="AR243" s="297" t="n"/>
      <c r="AS243" s="297" t="n"/>
      <c r="AT243" s="285" t="inlineStr">
        <is>
          <t>0</t>
        </is>
      </c>
      <c r="AU243" s="297" t="inlineStr">
        <is>
          <t>0</t>
        </is>
      </c>
      <c r="AV243" s="297" t="inlineStr">
        <is>
          <t>0</t>
        </is>
      </c>
      <c r="AW243" s="297" t="inlineStr">
        <is>
          <t>0</t>
        </is>
      </c>
      <c r="AX243" s="297" t="inlineStr">
        <is>
          <t>0</t>
        </is>
      </c>
      <c r="AY243" s="286" t="inlineStr">
        <is>
          <t>0</t>
        </is>
      </c>
      <c r="AZ243" s="286" t="inlineStr">
        <is>
          <t>0</t>
        </is>
      </c>
      <c r="BA243" s="287" t="inlineStr">
        <is>
          <t>0</t>
        </is>
      </c>
      <c r="BB243" s="286" t="inlineStr">
        <is>
          <t>0</t>
        </is>
      </c>
      <c r="BC243" s="286" t="inlineStr">
        <is>
          <t>0</t>
        </is>
      </c>
      <c r="BD243" s="286" t="inlineStr">
        <is>
          <t>0</t>
        </is>
      </c>
      <c r="BE243" s="286" t="inlineStr">
        <is>
          <t>0</t>
        </is>
      </c>
      <c r="BF243" s="286" t="inlineStr">
        <is>
          <t>0</t>
        </is>
      </c>
      <c r="BG243" s="286" t="inlineStr">
        <is>
          <t>0</t>
        </is>
      </c>
      <c r="BH243" s="297" t="inlineStr">
        <is>
          <t>0</t>
        </is>
      </c>
      <c r="BI243" s="297" t="inlineStr">
        <is>
          <t>0</t>
        </is>
      </c>
      <c r="BJ243" s="297" t="inlineStr">
        <is>
          <t>0</t>
        </is>
      </c>
      <c r="BK243" s="297" t="inlineStr">
        <is>
          <t>0</t>
        </is>
      </c>
      <c r="BL243" s="297" t="inlineStr">
        <is>
          <t>0</t>
        </is>
      </c>
      <c r="BM243" s="297" t="inlineStr">
        <is>
          <t>0</t>
        </is>
      </c>
      <c r="BN243" s="297" t="inlineStr">
        <is>
          <t>0</t>
        </is>
      </c>
      <c r="BO243" s="285" t="inlineStr">
        <is>
          <t>0</t>
        </is>
      </c>
      <c r="BP243" s="297" t="inlineStr">
        <is>
          <t>0</t>
        </is>
      </c>
      <c r="BQ243" s="297" t="inlineStr">
        <is>
          <t>0</t>
        </is>
      </c>
      <c r="BR243" s="297" t="inlineStr">
        <is>
          <t>0</t>
        </is>
      </c>
      <c r="BS243" s="297" t="inlineStr">
        <is>
          <t>0</t>
        </is>
      </c>
      <c r="BT243" s="297" t="inlineStr">
        <is>
          <t>0</t>
        </is>
      </c>
      <c r="BU243" s="297" t="inlineStr">
        <is>
          <t>0</t>
        </is>
      </c>
      <c r="BV243" s="297" t="inlineStr">
        <is>
          <t>0</t>
        </is>
      </c>
      <c r="BW243" s="288" t="inlineStr">
        <is>
          <t>0</t>
        </is>
      </c>
      <c r="BX243" s="276">
        <f>SUM(IF(COUNTIF(#REF!, "*1.*"), 2, 0), IF(COUNTIF(#REF!, "*2.*"), 2, 0), IF(COUNTIF(#REF!, "*3.*"), 2, 0), IF(COUNTIF(#REF!, "*4.*"), 2, 0), IF(COUNTIF(#REF!, "*5.*"), 2, 0), IF(COUNTIF(#REF!, "*6.*"), 2, 0))</f>
        <v/>
      </c>
      <c r="BY243" s="277">
        <f t="array" ref="BY243">SUM(VALUE(AT243),VALUE(AU243),VALUE(AV243),VALUE(AW243),VALUE(AX243),VALUE(AY243),VALUE(AZ243),VALUE(BB243),VALUE(BC243),VALUE(BD243),VALUE(BE243),VALUE(BF243),VALUE(BG243),VALUE(BH243),VALUE(BI243),VALUE(BJ243),VALUE(BK243),VALUE(BL243),VALUE(BM243),VALUE(BN243),VALUE(BO243),VALUE(BP243),VALUE(BQ243),VALUE(BR243),VALUE(BS243),VALUE(BT243),VALUE(BU243),VALUE(BV243),VALUE(BW243))</f>
        <v/>
      </c>
      <c r="BZ243" s="307" t="n"/>
      <c r="CA243" s="307" t="n"/>
      <c r="CB243" s="307" t="n"/>
      <c r="CC243" s="307" t="n"/>
      <c r="CD243" s="307" t="n"/>
      <c r="CE243" s="307" t="n"/>
      <c r="CF243" s="307" t="n"/>
      <c r="CG243" s="307" t="n"/>
      <c r="CH243" s="307" t="n"/>
      <c r="CI243" s="307" t="n"/>
      <c r="CJ243" s="307" t="n"/>
      <c r="CK243" s="307" t="n"/>
      <c r="CL243" s="307" t="n"/>
      <c r="CM243" s="307" t="n"/>
      <c r="CN243" s="307" t="n"/>
      <c r="CO243" s="307" t="n"/>
      <c r="CP243" s="307" t="n"/>
      <c r="CQ243" s="307" t="n"/>
      <c r="CR243" s="279" t="inlineStr"/>
      <c r="CS243" s="280">
        <f>AVERAGE(Value(BY243),value(CR243))</f>
        <v/>
      </c>
      <c r="CT243" s="421">
        <f>(IF(OR(MediaScorecard!BH244="x", MediaScorecard!BI244="x",MediaScorecard!BJ244="x",MediaScorecard!BK244="x",MediaScorecard!BL244="x"),1, 2))</f>
        <v/>
      </c>
      <c r="CU243" s="308" t="n"/>
      <c r="CV243" s="308" t="n"/>
      <c r="CW243" s="308" t="n"/>
      <c r="CX243" s="309" t="n"/>
      <c r="CY243" s="308" t="n"/>
      <c r="CZ243" s="308" t="n"/>
      <c r="DA243" s="308" t="n"/>
    </row>
    <row r="244" ht="21" customHeight="1" s="590">
      <c r="A244" s="421" t="n"/>
      <c r="B244" s="270" t="n"/>
      <c r="C244" s="266" t="n"/>
      <c r="D244" s="267" t="inlineStr"/>
      <c r="E244" s="267" t="inlineStr"/>
      <c r="F244" s="268" t="inlineStr"/>
      <c r="G244" s="421" t="n"/>
      <c r="H244" s="269" t="n"/>
      <c r="I244" s="421" t="n"/>
      <c r="J244" s="421" t="n"/>
      <c r="K244" s="421" t="n"/>
      <c r="L244" s="421" t="n"/>
      <c r="M244" s="421" t="n"/>
      <c r="N244" s="421" t="n"/>
      <c r="O244" s="421" t="n"/>
      <c r="P244" s="421" t="n"/>
      <c r="Q244" s="421" t="n"/>
      <c r="R244" s="270" t="n"/>
      <c r="S244" s="421" t="n"/>
      <c r="T244" s="421" t="n"/>
      <c r="U244" s="421" t="n"/>
      <c r="V244" s="421" t="n"/>
      <c r="W244" s="421" t="n"/>
      <c r="X244" s="421" t="n"/>
      <c r="Y244" s="421" t="n"/>
      <c r="Z244" s="421" t="n"/>
      <c r="AA244" s="421" t="n"/>
      <c r="AB244" s="421" t="n"/>
      <c r="AC244" s="421" t="n"/>
      <c r="AD244" s="421" t="n"/>
      <c r="AE244" s="421" t="n"/>
      <c r="AF244" s="421" t="n"/>
      <c r="AG244" s="421" t="n"/>
      <c r="AH244" s="421" t="n"/>
      <c r="AI244" s="421" t="n"/>
      <c r="AJ244" s="297" t="n"/>
      <c r="AK244" s="297" t="n"/>
      <c r="AL244" s="284" t="n"/>
      <c r="AM244" s="297" t="n"/>
      <c r="AN244" s="285" t="n"/>
      <c r="AO244" s="297" t="n"/>
      <c r="AP244" s="297" t="n"/>
      <c r="AQ244" s="297" t="n"/>
      <c r="AR244" s="297" t="n"/>
      <c r="AS244" s="297" t="n"/>
      <c r="AT244" s="285" t="inlineStr">
        <is>
          <t>0</t>
        </is>
      </c>
      <c r="AU244" s="297" t="inlineStr">
        <is>
          <t>0</t>
        </is>
      </c>
      <c r="AV244" s="297" t="inlineStr">
        <is>
          <t>0</t>
        </is>
      </c>
      <c r="AW244" s="297" t="inlineStr">
        <is>
          <t>0</t>
        </is>
      </c>
      <c r="AX244" s="297" t="inlineStr">
        <is>
          <t>0</t>
        </is>
      </c>
      <c r="AY244" s="286" t="inlineStr">
        <is>
          <t>0</t>
        </is>
      </c>
      <c r="AZ244" s="286" t="inlineStr">
        <is>
          <t>0</t>
        </is>
      </c>
      <c r="BA244" s="287" t="inlineStr">
        <is>
          <t>0</t>
        </is>
      </c>
      <c r="BB244" s="286" t="inlineStr">
        <is>
          <t>0</t>
        </is>
      </c>
      <c r="BC244" s="286" t="inlineStr">
        <is>
          <t>0</t>
        </is>
      </c>
      <c r="BD244" s="286" t="inlineStr">
        <is>
          <t>0</t>
        </is>
      </c>
      <c r="BE244" s="286" t="inlineStr">
        <is>
          <t>0</t>
        </is>
      </c>
      <c r="BF244" s="286" t="inlineStr">
        <is>
          <t>0</t>
        </is>
      </c>
      <c r="BG244" s="286" t="inlineStr">
        <is>
          <t>0</t>
        </is>
      </c>
      <c r="BH244" s="297" t="inlineStr">
        <is>
          <t>0</t>
        </is>
      </c>
      <c r="BI244" s="297" t="inlineStr">
        <is>
          <t>0</t>
        </is>
      </c>
      <c r="BJ244" s="297" t="inlineStr">
        <is>
          <t>0</t>
        </is>
      </c>
      <c r="BK244" s="297" t="inlineStr">
        <is>
          <t>0</t>
        </is>
      </c>
      <c r="BL244" s="297" t="inlineStr">
        <is>
          <t>0</t>
        </is>
      </c>
      <c r="BM244" s="297" t="inlineStr">
        <is>
          <t>0</t>
        </is>
      </c>
      <c r="BN244" s="297" t="inlineStr">
        <is>
          <t>0</t>
        </is>
      </c>
      <c r="BO244" s="285" t="inlineStr">
        <is>
          <t>0</t>
        </is>
      </c>
      <c r="BP244" s="297" t="inlineStr">
        <is>
          <t>0</t>
        </is>
      </c>
      <c r="BQ244" s="297" t="inlineStr">
        <is>
          <t>0</t>
        </is>
      </c>
      <c r="BR244" s="297" t="inlineStr">
        <is>
          <t>0</t>
        </is>
      </c>
      <c r="BS244" s="297" t="inlineStr">
        <is>
          <t>0</t>
        </is>
      </c>
      <c r="BT244" s="297" t="inlineStr">
        <is>
          <t>0</t>
        </is>
      </c>
      <c r="BU244" s="297" t="inlineStr">
        <is>
          <t>0</t>
        </is>
      </c>
      <c r="BV244" s="297" t="inlineStr">
        <is>
          <t>0</t>
        </is>
      </c>
      <c r="BW244" s="288" t="inlineStr">
        <is>
          <t>0</t>
        </is>
      </c>
      <c r="BX244" s="276">
        <f>SUM(IF(COUNTIF(#REF!, "*1.*"), 2, 0), IF(COUNTIF(#REF!, "*2.*"), 2, 0), IF(COUNTIF(#REF!, "*3.*"), 2, 0), IF(COUNTIF(#REF!, "*4.*"), 2, 0), IF(COUNTIF(#REF!, "*5.*"), 2, 0), IF(COUNTIF(#REF!, "*6.*"), 2, 0))</f>
        <v/>
      </c>
      <c r="BY244" s="277">
        <f t="array" ref="BY244">SUM(VALUE(AT244),VALUE(AU244),VALUE(AV244),VALUE(AW244),VALUE(AX244),VALUE(AY244),VALUE(AZ244),VALUE(BB244),VALUE(BC244),VALUE(BD244),VALUE(BE244),VALUE(BF244),VALUE(BG244),VALUE(BH244),VALUE(BI244),VALUE(BJ244),VALUE(BK244),VALUE(BL244),VALUE(BM244),VALUE(BN244),VALUE(BO244),VALUE(BP244),VALUE(BQ244),VALUE(BR244),VALUE(BS244),VALUE(BT244),VALUE(BU244),VALUE(BV244),VALUE(BW244))</f>
        <v/>
      </c>
      <c r="BZ244" s="307" t="n"/>
      <c r="CA244" s="307" t="n"/>
      <c r="CB244" s="307" t="n"/>
      <c r="CC244" s="307" t="n"/>
      <c r="CD244" s="307" t="n"/>
      <c r="CE244" s="307" t="n"/>
      <c r="CF244" s="307" t="n"/>
      <c r="CG244" s="307" t="n"/>
      <c r="CH244" s="307" t="n"/>
      <c r="CI244" s="307" t="n"/>
      <c r="CJ244" s="307" t="n"/>
      <c r="CK244" s="307" t="n"/>
      <c r="CL244" s="307" t="n"/>
      <c r="CM244" s="307" t="n"/>
      <c r="CN244" s="307" t="n"/>
      <c r="CO244" s="307" t="n"/>
      <c r="CP244" s="307" t="n"/>
      <c r="CQ244" s="307" t="n"/>
      <c r="CR244" s="279" t="inlineStr"/>
      <c r="CS244" s="280">
        <f>AVERAGE(Value(BY244),value(CR244))</f>
        <v/>
      </c>
      <c r="CT244" s="421">
        <f>(IF(OR(MediaScorecard!BH245="x", MediaScorecard!BI245="x",MediaScorecard!BJ245="x",MediaScorecard!BK245="x",MediaScorecard!BL245="x"),1, 2))</f>
        <v/>
      </c>
      <c r="CU244" s="308" t="n"/>
      <c r="CV244" s="308" t="n"/>
      <c r="CW244" s="308" t="n"/>
      <c r="CX244" s="309" t="n"/>
      <c r="CY244" s="308" t="n"/>
      <c r="CZ244" s="308" t="n"/>
      <c r="DA244" s="308" t="n"/>
    </row>
    <row r="245" ht="21" customHeight="1" s="590">
      <c r="A245" s="421" t="n"/>
      <c r="B245" s="270" t="n"/>
      <c r="C245" s="266" t="n"/>
      <c r="D245" s="267" t="inlineStr"/>
      <c r="E245" s="267" t="inlineStr"/>
      <c r="F245" s="268" t="inlineStr"/>
      <c r="G245" s="421" t="n"/>
      <c r="H245" s="269" t="n"/>
      <c r="I245" s="421" t="n"/>
      <c r="J245" s="421" t="n"/>
      <c r="K245" s="421" t="n"/>
      <c r="L245" s="421" t="n"/>
      <c r="M245" s="421" t="n"/>
      <c r="N245" s="421" t="n"/>
      <c r="O245" s="421" t="n"/>
      <c r="P245" s="421" t="n"/>
      <c r="Q245" s="421" t="n"/>
      <c r="R245" s="270" t="n"/>
      <c r="S245" s="421" t="n"/>
      <c r="T245" s="421" t="n"/>
      <c r="U245" s="421" t="n"/>
      <c r="V245" s="421" t="n"/>
      <c r="W245" s="421" t="n"/>
      <c r="X245" s="421" t="n"/>
      <c r="Y245" s="421" t="n"/>
      <c r="Z245" s="421" t="n"/>
      <c r="AA245" s="421" t="n"/>
      <c r="AB245" s="421" t="n"/>
      <c r="AC245" s="421" t="n"/>
      <c r="AD245" s="421" t="n"/>
      <c r="AE245" s="421" t="n"/>
      <c r="AF245" s="421" t="n"/>
      <c r="AG245" s="421" t="n"/>
      <c r="AH245" s="421" t="n"/>
      <c r="AI245" s="421" t="n"/>
      <c r="AJ245" s="297" t="n"/>
      <c r="AK245" s="297" t="n"/>
      <c r="AL245" s="284" t="n"/>
      <c r="AM245" s="297" t="n"/>
      <c r="AN245" s="285" t="n"/>
      <c r="AO245" s="297" t="n"/>
      <c r="AP245" s="297" t="n"/>
      <c r="AQ245" s="297" t="n"/>
      <c r="AR245" s="297" t="n"/>
      <c r="AS245" s="297" t="n"/>
      <c r="AT245" s="285" t="inlineStr">
        <is>
          <t>0</t>
        </is>
      </c>
      <c r="AU245" s="297" t="inlineStr">
        <is>
          <t>0</t>
        </is>
      </c>
      <c r="AV245" s="297" t="inlineStr">
        <is>
          <t>0</t>
        </is>
      </c>
      <c r="AW245" s="297" t="inlineStr">
        <is>
          <t>0</t>
        </is>
      </c>
      <c r="AX245" s="297" t="inlineStr">
        <is>
          <t>0</t>
        </is>
      </c>
      <c r="AY245" s="286" t="inlineStr">
        <is>
          <t>0</t>
        </is>
      </c>
      <c r="AZ245" s="286" t="inlineStr">
        <is>
          <t>0</t>
        </is>
      </c>
      <c r="BA245" s="287" t="inlineStr">
        <is>
          <t>0</t>
        </is>
      </c>
      <c r="BB245" s="286" t="inlineStr">
        <is>
          <t>0</t>
        </is>
      </c>
      <c r="BC245" s="286" t="inlineStr">
        <is>
          <t>0</t>
        </is>
      </c>
      <c r="BD245" s="286" t="inlineStr">
        <is>
          <t>0</t>
        </is>
      </c>
      <c r="BE245" s="286" t="inlineStr">
        <is>
          <t>0</t>
        </is>
      </c>
      <c r="BF245" s="286" t="inlineStr">
        <is>
          <t>0</t>
        </is>
      </c>
      <c r="BG245" s="286" t="inlineStr">
        <is>
          <t>0</t>
        </is>
      </c>
      <c r="BH245" s="297" t="inlineStr">
        <is>
          <t>0</t>
        </is>
      </c>
      <c r="BI245" s="297" t="inlineStr">
        <is>
          <t>0</t>
        </is>
      </c>
      <c r="BJ245" s="297" t="inlineStr">
        <is>
          <t>0</t>
        </is>
      </c>
      <c r="BK245" s="297" t="inlineStr">
        <is>
          <t>0</t>
        </is>
      </c>
      <c r="BL245" s="297" t="inlineStr">
        <is>
          <t>0</t>
        </is>
      </c>
      <c r="BM245" s="297" t="inlineStr">
        <is>
          <t>0</t>
        </is>
      </c>
      <c r="BN245" s="297" t="inlineStr">
        <is>
          <t>0</t>
        </is>
      </c>
      <c r="BO245" s="285" t="inlineStr">
        <is>
          <t>0</t>
        </is>
      </c>
      <c r="BP245" s="297" t="inlineStr">
        <is>
          <t>0</t>
        </is>
      </c>
      <c r="BQ245" s="297" t="inlineStr">
        <is>
          <t>0</t>
        </is>
      </c>
      <c r="BR245" s="297" t="inlineStr">
        <is>
          <t>0</t>
        </is>
      </c>
      <c r="BS245" s="297" t="inlineStr">
        <is>
          <t>0</t>
        </is>
      </c>
      <c r="BT245" s="297" t="inlineStr">
        <is>
          <t>0</t>
        </is>
      </c>
      <c r="BU245" s="297" t="inlineStr">
        <is>
          <t>0</t>
        </is>
      </c>
      <c r="BV245" s="297" t="inlineStr">
        <is>
          <t>0</t>
        </is>
      </c>
      <c r="BW245" s="288" t="inlineStr">
        <is>
          <t>0</t>
        </is>
      </c>
      <c r="BX245" s="276">
        <f>SUM(IF(COUNTIF(#REF!, "*1.*"), 2, 0), IF(COUNTIF(#REF!, "*2.*"), 2, 0), IF(COUNTIF(#REF!, "*3.*"), 2, 0), IF(COUNTIF(#REF!, "*4.*"), 2, 0), IF(COUNTIF(#REF!, "*5.*"), 2, 0), IF(COUNTIF(#REF!, "*6.*"), 2, 0))</f>
        <v/>
      </c>
      <c r="BY245" s="277">
        <f t="array" ref="BY245">SUM(VALUE(AT245),VALUE(AU245),VALUE(AV245),VALUE(AW245),VALUE(AX245),VALUE(AY245),VALUE(AZ245),VALUE(BB245),VALUE(BC245),VALUE(BD245),VALUE(BE245),VALUE(BF245),VALUE(BG245),VALUE(BH245),VALUE(BI245),VALUE(BJ245),VALUE(BK245),VALUE(BL245),VALUE(BM245),VALUE(BN245),VALUE(BO245),VALUE(BP245),VALUE(BQ245),VALUE(BR245),VALUE(BS245),VALUE(BT245),VALUE(BU245),VALUE(BV245),VALUE(BW245))</f>
        <v/>
      </c>
      <c r="BZ245" s="307" t="n"/>
      <c r="CA245" s="307" t="n"/>
      <c r="CB245" s="307" t="n"/>
      <c r="CC245" s="307" t="n"/>
      <c r="CD245" s="307" t="n"/>
      <c r="CE245" s="307" t="n"/>
      <c r="CF245" s="307" t="n"/>
      <c r="CG245" s="307" t="n"/>
      <c r="CH245" s="307" t="n"/>
      <c r="CI245" s="307" t="n"/>
      <c r="CJ245" s="307" t="n"/>
      <c r="CK245" s="307" t="n"/>
      <c r="CL245" s="307" t="n"/>
      <c r="CM245" s="307" t="n"/>
      <c r="CN245" s="307" t="n"/>
      <c r="CO245" s="307" t="n"/>
      <c r="CP245" s="307" t="n"/>
      <c r="CQ245" s="307" t="n"/>
      <c r="CR245" s="279" t="inlineStr"/>
      <c r="CS245" s="280">
        <f>AVERAGE(Value(BY245),value(CR245))</f>
        <v/>
      </c>
      <c r="CT245" s="421">
        <f>(IF(OR(MediaScorecard!BH246="x", MediaScorecard!BI246="x",MediaScorecard!BJ246="x",MediaScorecard!BK246="x",MediaScorecard!BL246="x"),1, 2))</f>
        <v/>
      </c>
      <c r="CU245" s="308" t="n"/>
      <c r="CV245" s="308" t="n"/>
      <c r="CW245" s="308" t="n"/>
      <c r="CX245" s="309" t="n"/>
      <c r="CY245" s="308" t="n"/>
      <c r="CZ245" s="308" t="n"/>
      <c r="DA245" s="308" t="n"/>
    </row>
    <row r="246" ht="21" customHeight="1" s="590">
      <c r="A246" s="421" t="n"/>
      <c r="B246" s="270" t="n"/>
      <c r="C246" s="266" t="n"/>
      <c r="D246" s="267" t="inlineStr"/>
      <c r="E246" s="267" t="inlineStr"/>
      <c r="F246" s="268" t="inlineStr"/>
      <c r="G246" s="421" t="n"/>
      <c r="H246" s="269" t="n"/>
      <c r="I246" s="421" t="n"/>
      <c r="J246" s="421" t="n"/>
      <c r="K246" s="421" t="n"/>
      <c r="L246" s="421" t="n"/>
      <c r="M246" s="421" t="n"/>
      <c r="N246" s="421" t="n"/>
      <c r="O246" s="421" t="n"/>
      <c r="P246" s="421" t="n"/>
      <c r="Q246" s="421" t="n"/>
      <c r="R246" s="270" t="n"/>
      <c r="S246" s="421" t="n"/>
      <c r="T246" s="421" t="n"/>
      <c r="U246" s="421" t="n"/>
      <c r="V246" s="421" t="n"/>
      <c r="W246" s="421" t="n"/>
      <c r="X246" s="421" t="n"/>
      <c r="Y246" s="421" t="n"/>
      <c r="Z246" s="421" t="n"/>
      <c r="AA246" s="421" t="n"/>
      <c r="AB246" s="421" t="n"/>
      <c r="AC246" s="421" t="n"/>
      <c r="AD246" s="421" t="n"/>
      <c r="AE246" s="421" t="n"/>
      <c r="AF246" s="421" t="n"/>
      <c r="AG246" s="421" t="n"/>
      <c r="AH246" s="421" t="n"/>
      <c r="AI246" s="421" t="n"/>
      <c r="AJ246" s="297" t="n"/>
      <c r="AK246" s="297" t="n"/>
      <c r="AL246" s="284" t="n"/>
      <c r="AM246" s="297" t="n"/>
      <c r="AN246" s="285" t="n"/>
      <c r="AO246" s="297" t="n"/>
      <c r="AP246" s="297" t="n"/>
      <c r="AQ246" s="297" t="n"/>
      <c r="AR246" s="297" t="n"/>
      <c r="AS246" s="297" t="n"/>
      <c r="AT246" s="285" t="inlineStr">
        <is>
          <t>0</t>
        </is>
      </c>
      <c r="AU246" s="297" t="inlineStr">
        <is>
          <t>0</t>
        </is>
      </c>
      <c r="AV246" s="297" t="inlineStr">
        <is>
          <t>0</t>
        </is>
      </c>
      <c r="AW246" s="297" t="inlineStr">
        <is>
          <t>0</t>
        </is>
      </c>
      <c r="AX246" s="297" t="inlineStr">
        <is>
          <t>0</t>
        </is>
      </c>
      <c r="AY246" s="286" t="inlineStr">
        <is>
          <t>0</t>
        </is>
      </c>
      <c r="AZ246" s="286" t="inlineStr">
        <is>
          <t>0</t>
        </is>
      </c>
      <c r="BA246" s="287" t="inlineStr">
        <is>
          <t>0</t>
        </is>
      </c>
      <c r="BB246" s="286" t="inlineStr">
        <is>
          <t>0</t>
        </is>
      </c>
      <c r="BC246" s="286" t="inlineStr">
        <is>
          <t>0</t>
        </is>
      </c>
      <c r="BD246" s="286" t="inlineStr">
        <is>
          <t>0</t>
        </is>
      </c>
      <c r="BE246" s="286" t="inlineStr">
        <is>
          <t>0</t>
        </is>
      </c>
      <c r="BF246" s="286" t="inlineStr">
        <is>
          <t>0</t>
        </is>
      </c>
      <c r="BG246" s="286" t="inlineStr">
        <is>
          <t>0</t>
        </is>
      </c>
      <c r="BH246" s="297" t="inlineStr">
        <is>
          <t>0</t>
        </is>
      </c>
      <c r="BI246" s="297" t="inlineStr">
        <is>
          <t>0</t>
        </is>
      </c>
      <c r="BJ246" s="297" t="inlineStr">
        <is>
          <t>0</t>
        </is>
      </c>
      <c r="BK246" s="297" t="inlineStr">
        <is>
          <t>0</t>
        </is>
      </c>
      <c r="BL246" s="297" t="inlineStr">
        <is>
          <t>0</t>
        </is>
      </c>
      <c r="BM246" s="297" t="inlineStr">
        <is>
          <t>0</t>
        </is>
      </c>
      <c r="BN246" s="297" t="inlineStr">
        <is>
          <t>0</t>
        </is>
      </c>
      <c r="BO246" s="285" t="inlineStr">
        <is>
          <t>0</t>
        </is>
      </c>
      <c r="BP246" s="297" t="inlineStr">
        <is>
          <t>0</t>
        </is>
      </c>
      <c r="BQ246" s="297" t="inlineStr">
        <is>
          <t>0</t>
        </is>
      </c>
      <c r="BR246" s="297" t="inlineStr">
        <is>
          <t>0</t>
        </is>
      </c>
      <c r="BS246" s="297" t="inlineStr">
        <is>
          <t>0</t>
        </is>
      </c>
      <c r="BT246" s="297" t="inlineStr">
        <is>
          <t>0</t>
        </is>
      </c>
      <c r="BU246" s="297" t="inlineStr">
        <is>
          <t>0</t>
        </is>
      </c>
      <c r="BV246" s="297" t="inlineStr">
        <is>
          <t>0</t>
        </is>
      </c>
      <c r="BW246" s="288" t="inlineStr">
        <is>
          <t>0</t>
        </is>
      </c>
      <c r="BX246" s="276">
        <f>SUM(IF(COUNTIF(#REF!, "*1.*"), 2, 0), IF(COUNTIF(#REF!, "*2.*"), 2, 0), IF(COUNTIF(#REF!, "*3.*"), 2, 0), IF(COUNTIF(#REF!, "*4.*"), 2, 0), IF(COUNTIF(#REF!, "*5.*"), 2, 0), IF(COUNTIF(#REF!, "*6.*"), 2, 0))</f>
        <v/>
      </c>
      <c r="BY246" s="277">
        <f t="array" ref="BY246">SUM(VALUE(AT246),VALUE(AU246),VALUE(AV246),VALUE(AW246),VALUE(AX246),VALUE(AY246),VALUE(AZ246),VALUE(BB246),VALUE(BC246),VALUE(BD246),VALUE(BE246),VALUE(BF246),VALUE(BG246),VALUE(BH246),VALUE(BI246),VALUE(BJ246),VALUE(BK246),VALUE(BL246),VALUE(BM246),VALUE(BN246),VALUE(BO246),VALUE(BP246),VALUE(BQ246),VALUE(BR246),VALUE(BS246),VALUE(BT246),VALUE(BU246),VALUE(BV246),VALUE(BW246))</f>
        <v/>
      </c>
      <c r="BZ246" s="307" t="n"/>
      <c r="CA246" s="307" t="n"/>
      <c r="CB246" s="307" t="n"/>
      <c r="CC246" s="307" t="n"/>
      <c r="CD246" s="307" t="n"/>
      <c r="CE246" s="307" t="n"/>
      <c r="CF246" s="307" t="n"/>
      <c r="CG246" s="307" t="n"/>
      <c r="CH246" s="307" t="n"/>
      <c r="CI246" s="307" t="n"/>
      <c r="CJ246" s="307" t="n"/>
      <c r="CK246" s="307" t="n"/>
      <c r="CL246" s="307" t="n"/>
      <c r="CM246" s="307" t="n"/>
      <c r="CN246" s="307" t="n"/>
      <c r="CO246" s="307" t="n"/>
      <c r="CP246" s="307" t="n"/>
      <c r="CQ246" s="307" t="n"/>
      <c r="CR246" s="279" t="inlineStr"/>
      <c r="CS246" s="280">
        <f>AVERAGE(Value(BY246),value(CR246))</f>
        <v/>
      </c>
      <c r="CT246" s="421">
        <f>(IF(OR(MediaScorecard!BH247="x", MediaScorecard!BI247="x",MediaScorecard!BJ247="x",MediaScorecard!BK247="x",MediaScorecard!BL247="x"),1, 2))</f>
        <v/>
      </c>
      <c r="CU246" s="308" t="n"/>
      <c r="CV246" s="308" t="n"/>
      <c r="CW246" s="308" t="n"/>
      <c r="CX246" s="309" t="n"/>
      <c r="CY246" s="308" t="n"/>
      <c r="CZ246" s="308" t="n"/>
      <c r="DA246" s="308" t="n"/>
    </row>
    <row r="247" ht="21" customHeight="1" s="590">
      <c r="A247" s="421" t="n"/>
      <c r="B247" s="270" t="n"/>
      <c r="C247" s="266" t="n"/>
      <c r="D247" s="267" t="inlineStr"/>
      <c r="E247" s="267" t="inlineStr"/>
      <c r="F247" s="268" t="inlineStr"/>
      <c r="G247" s="421" t="n"/>
      <c r="H247" s="269" t="n"/>
      <c r="I247" s="421" t="n"/>
      <c r="J247" s="421" t="n"/>
      <c r="K247" s="421" t="n"/>
      <c r="L247" s="421" t="n"/>
      <c r="M247" s="421" t="n"/>
      <c r="N247" s="421" t="n"/>
      <c r="O247" s="421" t="n"/>
      <c r="P247" s="421" t="n"/>
      <c r="Q247" s="421" t="n"/>
      <c r="R247" s="270" t="n"/>
      <c r="S247" s="421" t="n"/>
      <c r="T247" s="421" t="n"/>
      <c r="U247" s="421" t="n"/>
      <c r="V247" s="421" t="n"/>
      <c r="W247" s="421" t="n"/>
      <c r="X247" s="421" t="n"/>
      <c r="Y247" s="421" t="n"/>
      <c r="Z247" s="421" t="n"/>
      <c r="AA247" s="421" t="n"/>
      <c r="AB247" s="421" t="n"/>
      <c r="AC247" s="421" t="n"/>
      <c r="AD247" s="421" t="n"/>
      <c r="AE247" s="421" t="n"/>
      <c r="AF247" s="421" t="n"/>
      <c r="AG247" s="421" t="n"/>
      <c r="AH247" s="421" t="n"/>
      <c r="AI247" s="421" t="n"/>
      <c r="AJ247" s="297" t="n"/>
      <c r="AK247" s="297" t="n"/>
      <c r="AL247" s="284" t="n"/>
      <c r="AM247" s="297" t="n"/>
      <c r="AN247" s="285" t="n"/>
      <c r="AO247" s="297" t="n"/>
      <c r="AP247" s="297" t="n"/>
      <c r="AQ247" s="297" t="n"/>
      <c r="AR247" s="297" t="n"/>
      <c r="AS247" s="297" t="n"/>
      <c r="AT247" s="285" t="inlineStr">
        <is>
          <t>0</t>
        </is>
      </c>
      <c r="AU247" s="297" t="inlineStr">
        <is>
          <t>0</t>
        </is>
      </c>
      <c r="AV247" s="297" t="inlineStr">
        <is>
          <t>0</t>
        </is>
      </c>
      <c r="AW247" s="297" t="inlineStr">
        <is>
          <t>0</t>
        </is>
      </c>
      <c r="AX247" s="297" t="inlineStr">
        <is>
          <t>0</t>
        </is>
      </c>
      <c r="AY247" s="286" t="inlineStr">
        <is>
          <t>0</t>
        </is>
      </c>
      <c r="AZ247" s="286" t="inlineStr">
        <is>
          <t>0</t>
        </is>
      </c>
      <c r="BA247" s="287" t="inlineStr">
        <is>
          <t>0</t>
        </is>
      </c>
      <c r="BB247" s="286" t="inlineStr">
        <is>
          <t>0</t>
        </is>
      </c>
      <c r="BC247" s="286" t="inlineStr">
        <is>
          <t>0</t>
        </is>
      </c>
      <c r="BD247" s="286" t="inlineStr">
        <is>
          <t>0</t>
        </is>
      </c>
      <c r="BE247" s="286" t="inlineStr">
        <is>
          <t>0</t>
        </is>
      </c>
      <c r="BF247" s="286" t="inlineStr">
        <is>
          <t>0</t>
        </is>
      </c>
      <c r="BG247" s="286" t="inlineStr">
        <is>
          <t>0</t>
        </is>
      </c>
      <c r="BH247" s="297" t="inlineStr">
        <is>
          <t>0</t>
        </is>
      </c>
      <c r="BI247" s="297" t="inlineStr">
        <is>
          <t>0</t>
        </is>
      </c>
      <c r="BJ247" s="297" t="inlineStr">
        <is>
          <t>0</t>
        </is>
      </c>
      <c r="BK247" s="297" t="inlineStr">
        <is>
          <t>0</t>
        </is>
      </c>
      <c r="BL247" s="297" t="inlineStr">
        <is>
          <t>0</t>
        </is>
      </c>
      <c r="BM247" s="297" t="inlineStr">
        <is>
          <t>0</t>
        </is>
      </c>
      <c r="BN247" s="297" t="inlineStr">
        <is>
          <t>0</t>
        </is>
      </c>
      <c r="BO247" s="285" t="inlineStr">
        <is>
          <t>0</t>
        </is>
      </c>
      <c r="BP247" s="297" t="inlineStr">
        <is>
          <t>0</t>
        </is>
      </c>
      <c r="BQ247" s="297" t="inlineStr">
        <is>
          <t>0</t>
        </is>
      </c>
      <c r="BR247" s="297" t="inlineStr">
        <is>
          <t>0</t>
        </is>
      </c>
      <c r="BS247" s="297" t="inlineStr">
        <is>
          <t>0</t>
        </is>
      </c>
      <c r="BT247" s="297" t="inlineStr">
        <is>
          <t>0</t>
        </is>
      </c>
      <c r="BU247" s="297" t="inlineStr">
        <is>
          <t>0</t>
        </is>
      </c>
      <c r="BV247" s="297" t="inlineStr">
        <is>
          <t>0</t>
        </is>
      </c>
      <c r="BW247" s="288" t="inlineStr">
        <is>
          <t>0</t>
        </is>
      </c>
      <c r="BX247" s="276">
        <f>SUM(IF(COUNTIF(#REF!, "*1.*"), 2, 0), IF(COUNTIF(#REF!, "*2.*"), 2, 0), IF(COUNTIF(#REF!, "*3.*"), 2, 0), IF(COUNTIF(#REF!, "*4.*"), 2, 0), IF(COUNTIF(#REF!, "*5.*"), 2, 0), IF(COUNTIF(#REF!, "*6.*"), 2, 0))</f>
        <v/>
      </c>
      <c r="BY247" s="277">
        <f t="array" ref="BY247">SUM(VALUE(AT247),VALUE(AU247),VALUE(AV247),VALUE(AW247),VALUE(AX247),VALUE(AY247),VALUE(AZ247),VALUE(BB247),VALUE(BC247),VALUE(BD247),VALUE(BE247),VALUE(BF247),VALUE(BG247),VALUE(BH247),VALUE(BI247),VALUE(BJ247),VALUE(BK247),VALUE(BL247),VALUE(BM247),VALUE(BN247),VALUE(BO247),VALUE(BP247),VALUE(BQ247),VALUE(BR247),VALUE(BS247),VALUE(BT247),VALUE(BU247),VALUE(BV247),VALUE(BW247))</f>
        <v/>
      </c>
      <c r="BZ247" s="307" t="n"/>
      <c r="CA247" s="307" t="n"/>
      <c r="CB247" s="307" t="n"/>
      <c r="CC247" s="307" t="n"/>
      <c r="CD247" s="307" t="n"/>
      <c r="CE247" s="307" t="n"/>
      <c r="CF247" s="307" t="n"/>
      <c r="CG247" s="307" t="n"/>
      <c r="CH247" s="307" t="n"/>
      <c r="CI247" s="307" t="n"/>
      <c r="CJ247" s="307" t="n"/>
      <c r="CK247" s="307" t="n"/>
      <c r="CL247" s="307" t="n"/>
      <c r="CM247" s="307" t="n"/>
      <c r="CN247" s="307" t="n"/>
      <c r="CO247" s="307" t="n"/>
      <c r="CP247" s="307" t="n"/>
      <c r="CQ247" s="307" t="n"/>
      <c r="CR247" s="279" t="inlineStr"/>
      <c r="CS247" s="280">
        <f>AVERAGE(Value(BY247),value(CR247))</f>
        <v/>
      </c>
      <c r="CT247" s="421">
        <f>(IF(OR(MediaScorecard!BH248="x", MediaScorecard!BI248="x",MediaScorecard!BJ248="x",MediaScorecard!BK248="x",MediaScorecard!BL248="x"),1, 2))</f>
        <v/>
      </c>
      <c r="CU247" s="308" t="n"/>
      <c r="CV247" s="308" t="n"/>
      <c r="CW247" s="308" t="n"/>
      <c r="CX247" s="309" t="n"/>
      <c r="CY247" s="308" t="n"/>
      <c r="CZ247" s="308" t="n"/>
      <c r="DA247" s="308" t="n"/>
    </row>
    <row r="248" ht="21" customHeight="1" s="590">
      <c r="A248" s="421" t="n"/>
      <c r="B248" s="270" t="n"/>
      <c r="C248" s="266" t="n"/>
      <c r="D248" s="267" t="inlineStr"/>
      <c r="E248" s="267" t="inlineStr"/>
      <c r="F248" s="268" t="inlineStr"/>
      <c r="G248" s="421" t="n"/>
      <c r="H248" s="269" t="n"/>
      <c r="I248" s="421" t="n"/>
      <c r="J248" s="421" t="n"/>
      <c r="K248" s="421" t="n"/>
      <c r="L248" s="421" t="n"/>
      <c r="M248" s="421" t="n"/>
      <c r="N248" s="421" t="n"/>
      <c r="O248" s="421" t="n"/>
      <c r="P248" s="421" t="n"/>
      <c r="Q248" s="421" t="n"/>
      <c r="R248" s="270" t="n"/>
      <c r="S248" s="421" t="n"/>
      <c r="T248" s="421" t="n"/>
      <c r="U248" s="421" t="n"/>
      <c r="V248" s="421" t="n"/>
      <c r="W248" s="421" t="n"/>
      <c r="X248" s="421" t="n"/>
      <c r="Y248" s="421" t="n"/>
      <c r="Z248" s="421" t="n"/>
      <c r="AA248" s="421" t="n"/>
      <c r="AB248" s="421" t="n"/>
      <c r="AC248" s="421" t="n"/>
      <c r="AD248" s="421" t="n"/>
      <c r="AE248" s="421" t="n"/>
      <c r="AF248" s="421" t="n"/>
      <c r="AG248" s="421" t="n"/>
      <c r="AH248" s="421" t="n"/>
      <c r="AI248" s="421" t="n"/>
      <c r="AJ248" s="297" t="n"/>
      <c r="AK248" s="297" t="n"/>
      <c r="AL248" s="284" t="n"/>
      <c r="AM248" s="297" t="n"/>
      <c r="AN248" s="285" t="n"/>
      <c r="AO248" s="297" t="n"/>
      <c r="AP248" s="297" t="n"/>
      <c r="AQ248" s="297" t="n"/>
      <c r="AR248" s="297" t="n"/>
      <c r="AS248" s="297" t="n"/>
      <c r="AT248" s="285" t="inlineStr">
        <is>
          <t>0</t>
        </is>
      </c>
      <c r="AU248" s="297" t="inlineStr">
        <is>
          <t>0</t>
        </is>
      </c>
      <c r="AV248" s="297" t="inlineStr">
        <is>
          <t>0</t>
        </is>
      </c>
      <c r="AW248" s="297" t="inlineStr">
        <is>
          <t>0</t>
        </is>
      </c>
      <c r="AX248" s="297" t="inlineStr">
        <is>
          <t>0</t>
        </is>
      </c>
      <c r="AY248" s="286" t="inlineStr">
        <is>
          <t>0</t>
        </is>
      </c>
      <c r="AZ248" s="286" t="inlineStr">
        <is>
          <t>0</t>
        </is>
      </c>
      <c r="BA248" s="287" t="inlineStr">
        <is>
          <t>0</t>
        </is>
      </c>
      <c r="BB248" s="286" t="inlineStr">
        <is>
          <t>0</t>
        </is>
      </c>
      <c r="BC248" s="286" t="inlineStr">
        <is>
          <t>0</t>
        </is>
      </c>
      <c r="BD248" s="286" t="inlineStr">
        <is>
          <t>0</t>
        </is>
      </c>
      <c r="BE248" s="286" t="inlineStr">
        <is>
          <t>0</t>
        </is>
      </c>
      <c r="BF248" s="286" t="inlineStr">
        <is>
          <t>0</t>
        </is>
      </c>
      <c r="BG248" s="286" t="inlineStr">
        <is>
          <t>0</t>
        </is>
      </c>
      <c r="BH248" s="297" t="inlineStr">
        <is>
          <t>0</t>
        </is>
      </c>
      <c r="BI248" s="297" t="inlineStr">
        <is>
          <t>0</t>
        </is>
      </c>
      <c r="BJ248" s="297" t="inlineStr">
        <is>
          <t>0</t>
        </is>
      </c>
      <c r="BK248" s="297" t="inlineStr">
        <is>
          <t>0</t>
        </is>
      </c>
      <c r="BL248" s="297" t="inlineStr">
        <is>
          <t>0</t>
        </is>
      </c>
      <c r="BM248" s="297" t="inlineStr">
        <is>
          <t>0</t>
        </is>
      </c>
      <c r="BN248" s="297" t="inlineStr">
        <is>
          <t>0</t>
        </is>
      </c>
      <c r="BO248" s="285" t="inlineStr">
        <is>
          <t>0</t>
        </is>
      </c>
      <c r="BP248" s="297" t="inlineStr">
        <is>
          <t>0</t>
        </is>
      </c>
      <c r="BQ248" s="297" t="inlineStr">
        <is>
          <t>0</t>
        </is>
      </c>
      <c r="BR248" s="297" t="inlineStr">
        <is>
          <t>0</t>
        </is>
      </c>
      <c r="BS248" s="297" t="inlineStr">
        <is>
          <t>0</t>
        </is>
      </c>
      <c r="BT248" s="297" t="inlineStr">
        <is>
          <t>0</t>
        </is>
      </c>
      <c r="BU248" s="297" t="inlineStr">
        <is>
          <t>0</t>
        </is>
      </c>
      <c r="BV248" s="297" t="inlineStr">
        <is>
          <t>0</t>
        </is>
      </c>
      <c r="BW248" s="288" t="inlineStr">
        <is>
          <t>0</t>
        </is>
      </c>
      <c r="BX248" s="276">
        <f>SUM(IF(COUNTIF(#REF!, "*1.*"), 2, 0), IF(COUNTIF(#REF!, "*2.*"), 2, 0), IF(COUNTIF(#REF!, "*3.*"), 2, 0), IF(COUNTIF(#REF!, "*4.*"), 2, 0), IF(COUNTIF(#REF!, "*5.*"), 2, 0), IF(COUNTIF(#REF!, "*6.*"), 2, 0))</f>
        <v/>
      </c>
      <c r="BY248" s="277">
        <f t="array" ref="BY248">SUM(VALUE(AT248),VALUE(AU248),VALUE(AV248),VALUE(AW248),VALUE(AX248),VALUE(AY248),VALUE(AZ248),VALUE(BB248),VALUE(BC248),VALUE(BD248),VALUE(BE248),VALUE(BF248),VALUE(BG248),VALUE(BH248),VALUE(BI248),VALUE(BJ248),VALUE(BK248),VALUE(BL248),VALUE(BM248),VALUE(BN248),VALUE(BO248),VALUE(BP248),VALUE(BQ248),VALUE(BR248),VALUE(BS248),VALUE(BT248),VALUE(BU248),VALUE(BV248),VALUE(BW248))</f>
        <v/>
      </c>
      <c r="BZ248" s="303" t="n"/>
      <c r="CA248" s="303" t="n"/>
      <c r="CB248" s="303" t="n"/>
      <c r="CC248" s="303" t="n"/>
      <c r="CD248" s="303" t="n"/>
      <c r="CE248" s="303" t="n"/>
      <c r="CF248" s="303" t="n"/>
      <c r="CG248" s="303" t="n"/>
      <c r="CH248" s="303" t="n"/>
      <c r="CI248" s="303" t="n"/>
      <c r="CJ248" s="303" t="n"/>
      <c r="CK248" s="303" t="n"/>
      <c r="CL248" s="303" t="n"/>
      <c r="CM248" s="303" t="n"/>
      <c r="CN248" s="303" t="n"/>
      <c r="CO248" s="303" t="n"/>
      <c r="CP248" s="303" t="n"/>
      <c r="CQ248" s="303" t="n"/>
      <c r="CR248" s="279" t="inlineStr"/>
      <c r="CS248" s="280">
        <f>AVERAGE(Value(BY248),value(CR248))</f>
        <v/>
      </c>
      <c r="CT248" s="421">
        <f>(IF(OR(MediaScorecard!BH249="x", MediaScorecard!BI249="x",MediaScorecard!BJ249="x",MediaScorecard!BK249="x",MediaScorecard!BL249="x"),1, 2))</f>
        <v/>
      </c>
      <c r="CU248" s="304" t="n"/>
      <c r="CV248" s="304" t="n"/>
      <c r="CW248" s="304" t="n"/>
      <c r="CX248" s="305" t="n"/>
      <c r="CY248" s="304" t="n"/>
      <c r="CZ248" s="304" t="n"/>
      <c r="DA248" s="304" t="n"/>
    </row>
    <row r="249" ht="21" customHeight="1" s="590">
      <c r="A249" s="421" t="n"/>
      <c r="B249" s="270" t="n"/>
      <c r="C249" s="266" t="n"/>
      <c r="D249" s="267" t="inlineStr"/>
      <c r="E249" s="267" t="inlineStr"/>
      <c r="F249" s="268" t="inlineStr"/>
      <c r="G249" s="421" t="n"/>
      <c r="H249" s="269" t="n"/>
      <c r="I249" s="421" t="n"/>
      <c r="J249" s="421" t="n"/>
      <c r="K249" s="421" t="n"/>
      <c r="L249" s="421" t="n"/>
      <c r="M249" s="421" t="n"/>
      <c r="N249" s="421" t="n"/>
      <c r="O249" s="421" t="n"/>
      <c r="P249" s="421" t="n"/>
      <c r="Q249" s="421" t="n"/>
      <c r="R249" s="270" t="n"/>
      <c r="S249" s="421" t="n"/>
      <c r="T249" s="421" t="n"/>
      <c r="U249" s="421" t="n"/>
      <c r="V249" s="421" t="n"/>
      <c r="W249" s="421" t="n"/>
      <c r="X249" s="421" t="n"/>
      <c r="Y249" s="421" t="n"/>
      <c r="Z249" s="421" t="n"/>
      <c r="AA249" s="421" t="n"/>
      <c r="AB249" s="421" t="n"/>
      <c r="AC249" s="421" t="n"/>
      <c r="AD249" s="421" t="n"/>
      <c r="AE249" s="421" t="n"/>
      <c r="AF249" s="421" t="n"/>
      <c r="AG249" s="421" t="n"/>
      <c r="AH249" s="421" t="n"/>
      <c r="AI249" s="421" t="n"/>
      <c r="AJ249" s="297" t="n"/>
      <c r="AK249" s="297" t="n"/>
      <c r="AL249" s="284" t="n"/>
      <c r="AM249" s="297" t="n"/>
      <c r="AN249" s="285" t="n"/>
      <c r="AO249" s="297" t="n"/>
      <c r="AP249" s="297" t="n"/>
      <c r="AQ249" s="297" t="n"/>
      <c r="AR249" s="297" t="n"/>
      <c r="AS249" s="297" t="n"/>
      <c r="AT249" s="285" t="inlineStr">
        <is>
          <t>0</t>
        </is>
      </c>
      <c r="AU249" s="297" t="inlineStr">
        <is>
          <t>0</t>
        </is>
      </c>
      <c r="AV249" s="297" t="inlineStr">
        <is>
          <t>0</t>
        </is>
      </c>
      <c r="AW249" s="297" t="inlineStr">
        <is>
          <t>0</t>
        </is>
      </c>
      <c r="AX249" s="297" t="inlineStr">
        <is>
          <t>0</t>
        </is>
      </c>
      <c r="AY249" s="286" t="inlineStr">
        <is>
          <t>0</t>
        </is>
      </c>
      <c r="AZ249" s="286" t="inlineStr">
        <is>
          <t>0</t>
        </is>
      </c>
      <c r="BA249" s="287" t="inlineStr">
        <is>
          <t>0</t>
        </is>
      </c>
      <c r="BB249" s="286" t="inlineStr">
        <is>
          <t>0</t>
        </is>
      </c>
      <c r="BC249" s="286" t="inlineStr">
        <is>
          <t>0</t>
        </is>
      </c>
      <c r="BD249" s="286" t="inlineStr">
        <is>
          <t>0</t>
        </is>
      </c>
      <c r="BE249" s="286" t="inlineStr">
        <is>
          <t>0</t>
        </is>
      </c>
      <c r="BF249" s="286" t="inlineStr">
        <is>
          <t>0</t>
        </is>
      </c>
      <c r="BG249" s="286" t="inlineStr">
        <is>
          <t>0</t>
        </is>
      </c>
      <c r="BH249" s="297" t="inlineStr">
        <is>
          <t>0</t>
        </is>
      </c>
      <c r="BI249" s="297" t="inlineStr">
        <is>
          <t>0</t>
        </is>
      </c>
      <c r="BJ249" s="297" t="inlineStr">
        <is>
          <t>0</t>
        </is>
      </c>
      <c r="BK249" s="297" t="inlineStr">
        <is>
          <t>0</t>
        </is>
      </c>
      <c r="BL249" s="297" t="inlineStr">
        <is>
          <t>0</t>
        </is>
      </c>
      <c r="BM249" s="297" t="inlineStr">
        <is>
          <t>0</t>
        </is>
      </c>
      <c r="BN249" s="297" t="inlineStr">
        <is>
          <t>0</t>
        </is>
      </c>
      <c r="BO249" s="285" t="inlineStr">
        <is>
          <t>0</t>
        </is>
      </c>
      <c r="BP249" s="297" t="inlineStr">
        <is>
          <t>0</t>
        </is>
      </c>
      <c r="BQ249" s="297" t="inlineStr">
        <is>
          <t>0</t>
        </is>
      </c>
      <c r="BR249" s="297" t="inlineStr">
        <is>
          <t>0</t>
        </is>
      </c>
      <c r="BS249" s="297" t="inlineStr">
        <is>
          <t>0</t>
        </is>
      </c>
      <c r="BT249" s="297" t="inlineStr">
        <is>
          <t>0</t>
        </is>
      </c>
      <c r="BU249" s="297" t="inlineStr">
        <is>
          <t>0</t>
        </is>
      </c>
      <c r="BV249" s="297" t="inlineStr">
        <is>
          <t>0</t>
        </is>
      </c>
      <c r="BW249" s="288" t="inlineStr">
        <is>
          <t>0</t>
        </is>
      </c>
      <c r="BX249" s="276">
        <f>SUM(IF(COUNTIF(#REF!, "*1.*"), 2, 0), IF(COUNTIF(#REF!, "*2.*"), 2, 0), IF(COUNTIF(#REF!, "*3.*"), 2, 0), IF(COUNTIF(#REF!, "*4.*"), 2, 0), IF(COUNTIF(#REF!, "*5.*"), 2, 0), IF(COUNTIF(#REF!, "*6.*"), 2, 0))</f>
        <v/>
      </c>
      <c r="BY249" s="277">
        <f t="array" ref="BY249">SUM(VALUE(AT249),VALUE(AU249),VALUE(AV249),VALUE(AW249),VALUE(AX249),VALUE(AY249),VALUE(AZ249),VALUE(BB249),VALUE(BC249),VALUE(BD249),VALUE(BE249),VALUE(BF249),VALUE(BG249),VALUE(BH249),VALUE(BI249),VALUE(BJ249),VALUE(BK249),VALUE(BL249),VALUE(BM249),VALUE(BN249),VALUE(BO249),VALUE(BP249),VALUE(BQ249),VALUE(BR249),VALUE(BS249),VALUE(BT249),VALUE(BU249),VALUE(BV249),VALUE(BW249))</f>
        <v/>
      </c>
      <c r="BZ249" s="307" t="n"/>
      <c r="CA249" s="307" t="n"/>
      <c r="CB249" s="307" t="n"/>
      <c r="CC249" s="307" t="n"/>
      <c r="CD249" s="307" t="n"/>
      <c r="CE249" s="307" t="n"/>
      <c r="CF249" s="307" t="n"/>
      <c r="CG249" s="307" t="n"/>
      <c r="CH249" s="307" t="n"/>
      <c r="CI249" s="307" t="n"/>
      <c r="CJ249" s="307" t="n"/>
      <c r="CK249" s="307" t="n"/>
      <c r="CL249" s="307" t="n"/>
      <c r="CM249" s="307" t="n"/>
      <c r="CN249" s="307" t="n"/>
      <c r="CO249" s="307" t="n"/>
      <c r="CP249" s="307" t="n"/>
      <c r="CQ249" s="307" t="n"/>
      <c r="CR249" s="279" t="inlineStr"/>
      <c r="CS249" s="280">
        <f>AVERAGE(Value(BY249),value(CR249))</f>
        <v/>
      </c>
      <c r="CT249" s="421">
        <f>(IF(OR(MediaScorecard!BH250="x", MediaScorecard!BI250="x",MediaScorecard!BJ250="x",MediaScorecard!BK250="x",MediaScorecard!BL250="x"),1, 2))</f>
        <v/>
      </c>
      <c r="CU249" s="308" t="n"/>
      <c r="CV249" s="308" t="n"/>
      <c r="CW249" s="308" t="n"/>
      <c r="CX249" s="309" t="n"/>
      <c r="CY249" s="308" t="n"/>
      <c r="CZ249" s="308" t="n"/>
      <c r="DA249" s="308" t="n"/>
    </row>
    <row r="250" ht="21" customHeight="1" s="590">
      <c r="A250" s="421" t="n"/>
      <c r="B250" s="270" t="n"/>
      <c r="C250" s="266" t="n"/>
      <c r="D250" s="267" t="inlineStr"/>
      <c r="E250" s="267" t="inlineStr"/>
      <c r="F250" s="268" t="inlineStr"/>
      <c r="G250" s="421" t="n"/>
      <c r="H250" s="269" t="n"/>
      <c r="I250" s="421" t="n"/>
      <c r="J250" s="421" t="n"/>
      <c r="K250" s="421" t="n"/>
      <c r="L250" s="421" t="n"/>
      <c r="M250" s="421" t="n"/>
      <c r="N250" s="421" t="n"/>
      <c r="O250" s="421" t="n"/>
      <c r="P250" s="421" t="n"/>
      <c r="Q250" s="421" t="n"/>
      <c r="R250" s="270" t="n"/>
      <c r="S250" s="421" t="n"/>
      <c r="T250" s="421" t="n"/>
      <c r="U250" s="421" t="n"/>
      <c r="V250" s="421" t="n"/>
      <c r="W250" s="421" t="n"/>
      <c r="X250" s="421" t="n"/>
      <c r="Y250" s="421" t="n"/>
      <c r="Z250" s="421" t="n"/>
      <c r="AA250" s="421" t="n"/>
      <c r="AB250" s="421" t="n"/>
      <c r="AC250" s="421" t="n"/>
      <c r="AD250" s="421" t="n"/>
      <c r="AE250" s="421" t="n"/>
      <c r="AF250" s="421" t="n"/>
      <c r="AG250" s="421" t="n"/>
      <c r="AH250" s="421" t="n"/>
      <c r="AI250" s="421" t="n"/>
      <c r="AJ250" s="297" t="n"/>
      <c r="AK250" s="297" t="n"/>
      <c r="AL250" s="284" t="n"/>
      <c r="AM250" s="297" t="n"/>
      <c r="AN250" s="285" t="n"/>
      <c r="AO250" s="297" t="n"/>
      <c r="AP250" s="297" t="n"/>
      <c r="AQ250" s="297" t="n"/>
      <c r="AR250" s="297" t="n"/>
      <c r="AS250" s="297" t="n"/>
      <c r="AT250" s="285" t="inlineStr">
        <is>
          <t>0</t>
        </is>
      </c>
      <c r="AU250" s="297" t="inlineStr">
        <is>
          <t>0</t>
        </is>
      </c>
      <c r="AV250" s="297" t="inlineStr">
        <is>
          <t>0</t>
        </is>
      </c>
      <c r="AW250" s="297" t="inlineStr">
        <is>
          <t>0</t>
        </is>
      </c>
      <c r="AX250" s="297" t="inlineStr">
        <is>
          <t>0</t>
        </is>
      </c>
      <c r="AY250" s="286" t="inlineStr">
        <is>
          <t>0</t>
        </is>
      </c>
      <c r="AZ250" s="286" t="inlineStr">
        <is>
          <t>0</t>
        </is>
      </c>
      <c r="BA250" s="287" t="inlineStr">
        <is>
          <t>0</t>
        </is>
      </c>
      <c r="BB250" s="286" t="inlineStr">
        <is>
          <t>0</t>
        </is>
      </c>
      <c r="BC250" s="286" t="inlineStr">
        <is>
          <t>0</t>
        </is>
      </c>
      <c r="BD250" s="286" t="inlineStr">
        <is>
          <t>0</t>
        </is>
      </c>
      <c r="BE250" s="286" t="inlineStr">
        <is>
          <t>0</t>
        </is>
      </c>
      <c r="BF250" s="286" t="inlineStr">
        <is>
          <t>0</t>
        </is>
      </c>
      <c r="BG250" s="286" t="inlineStr">
        <is>
          <t>0</t>
        </is>
      </c>
      <c r="BH250" s="297" t="inlineStr">
        <is>
          <t>0</t>
        </is>
      </c>
      <c r="BI250" s="297" t="inlineStr">
        <is>
          <t>0</t>
        </is>
      </c>
      <c r="BJ250" s="297" t="inlineStr">
        <is>
          <t>0</t>
        </is>
      </c>
      <c r="BK250" s="297" t="inlineStr">
        <is>
          <t>0</t>
        </is>
      </c>
      <c r="BL250" s="297" t="inlineStr">
        <is>
          <t>0</t>
        </is>
      </c>
      <c r="BM250" s="297" t="inlineStr">
        <is>
          <t>0</t>
        </is>
      </c>
      <c r="BN250" s="297" t="inlineStr">
        <is>
          <t>0</t>
        </is>
      </c>
      <c r="BO250" s="285" t="inlineStr">
        <is>
          <t>0</t>
        </is>
      </c>
      <c r="BP250" s="297" t="inlineStr">
        <is>
          <t>0</t>
        </is>
      </c>
      <c r="BQ250" s="297" t="inlineStr">
        <is>
          <t>0</t>
        </is>
      </c>
      <c r="BR250" s="297" t="inlineStr">
        <is>
          <t>0</t>
        </is>
      </c>
      <c r="BS250" s="297" t="inlineStr">
        <is>
          <t>0</t>
        </is>
      </c>
      <c r="BT250" s="297" t="inlineStr">
        <is>
          <t>0</t>
        </is>
      </c>
      <c r="BU250" s="297" t="inlineStr">
        <is>
          <t>0</t>
        </is>
      </c>
      <c r="BV250" s="297" t="inlineStr">
        <is>
          <t>0</t>
        </is>
      </c>
      <c r="BW250" s="288" t="inlineStr">
        <is>
          <t>0</t>
        </is>
      </c>
      <c r="BX250" s="276">
        <f>SUM(IF(COUNTIF(#REF!, "*1.*"), 2, 0), IF(COUNTIF(#REF!, "*2.*"), 2, 0), IF(COUNTIF(#REF!, "*3.*"), 2, 0), IF(COUNTIF(#REF!, "*4.*"), 2, 0), IF(COUNTIF(#REF!, "*5.*"), 2, 0), IF(COUNTIF(#REF!, "*6.*"), 2, 0))</f>
        <v/>
      </c>
      <c r="BY250" s="277">
        <f t="array" ref="BY250">SUM(VALUE(AT250),VALUE(AU250),VALUE(AV250),VALUE(AW250),VALUE(AX250),VALUE(AY250),VALUE(AZ250),VALUE(BB250),VALUE(BC250),VALUE(BD250),VALUE(BE250),VALUE(BF250),VALUE(BG250),VALUE(BH250),VALUE(BI250),VALUE(BJ250),VALUE(BK250),VALUE(BL250),VALUE(BM250),VALUE(BN250),VALUE(BO250),VALUE(BP250),VALUE(BQ250),VALUE(BR250),VALUE(BS250),VALUE(BT250),VALUE(BU250),VALUE(BV250),VALUE(BW250))</f>
        <v/>
      </c>
      <c r="BZ250" s="307" t="n"/>
      <c r="CA250" s="307" t="n"/>
      <c r="CB250" s="307" t="n"/>
      <c r="CC250" s="307" t="n"/>
      <c r="CD250" s="307" t="n"/>
      <c r="CE250" s="307" t="n"/>
      <c r="CF250" s="307" t="n"/>
      <c r="CG250" s="307" t="n"/>
      <c r="CH250" s="307" t="n"/>
      <c r="CI250" s="307" t="n"/>
      <c r="CJ250" s="307" t="n"/>
      <c r="CK250" s="307" t="n"/>
      <c r="CL250" s="307" t="n"/>
      <c r="CM250" s="307" t="n"/>
      <c r="CN250" s="307" t="n"/>
      <c r="CO250" s="307" t="n"/>
      <c r="CP250" s="307" t="n"/>
      <c r="CQ250" s="307" t="n"/>
      <c r="CR250" s="279" t="inlineStr"/>
      <c r="CS250" s="280">
        <f>AVERAGE(Value(BY250),value(CR250))</f>
        <v/>
      </c>
      <c r="CT250" s="421">
        <f>(IF(OR(MediaScorecard!BH251="x", MediaScorecard!BI251="x",MediaScorecard!BJ251="x",MediaScorecard!BK251="x",MediaScorecard!BL251="x"),1, 2))</f>
        <v/>
      </c>
      <c r="CU250" s="308" t="n"/>
      <c r="CV250" s="308" t="n"/>
      <c r="CW250" s="308" t="n"/>
      <c r="CX250" s="309" t="n"/>
      <c r="CY250" s="308" t="n"/>
      <c r="CZ250" s="308" t="n"/>
      <c r="DA250" s="308" t="n"/>
    </row>
    <row r="251" ht="21" customHeight="1" s="590">
      <c r="A251" s="421" t="n"/>
      <c r="B251" s="270" t="n"/>
      <c r="C251" s="266" t="n"/>
      <c r="D251" s="267" t="inlineStr"/>
      <c r="E251" s="267" t="inlineStr"/>
      <c r="F251" s="268" t="inlineStr"/>
      <c r="G251" s="421" t="n"/>
      <c r="H251" s="269" t="n"/>
      <c r="I251" s="421" t="n"/>
      <c r="J251" s="421" t="n"/>
      <c r="K251" s="421" t="n"/>
      <c r="L251" s="421" t="n"/>
      <c r="M251" s="421" t="n"/>
      <c r="N251" s="421" t="n"/>
      <c r="O251" s="421" t="n"/>
      <c r="P251" s="421" t="n"/>
      <c r="Q251" s="421" t="n"/>
      <c r="R251" s="270" t="n"/>
      <c r="S251" s="421" t="n"/>
      <c r="T251" s="421" t="n"/>
      <c r="U251" s="421" t="n"/>
      <c r="V251" s="421" t="n"/>
      <c r="W251" s="421" t="n"/>
      <c r="X251" s="421" t="n"/>
      <c r="Y251" s="421" t="n"/>
      <c r="Z251" s="421" t="n"/>
      <c r="AA251" s="421" t="n"/>
      <c r="AB251" s="421" t="n"/>
      <c r="AC251" s="421" t="n"/>
      <c r="AD251" s="421" t="n"/>
      <c r="AE251" s="421" t="n"/>
      <c r="AF251" s="421" t="n"/>
      <c r="AG251" s="421" t="n"/>
      <c r="AH251" s="421" t="n"/>
      <c r="AI251" s="421" t="n"/>
      <c r="AJ251" s="297" t="n"/>
      <c r="AK251" s="297" t="n"/>
      <c r="AL251" s="284" t="n"/>
      <c r="AM251" s="297" t="n"/>
      <c r="AN251" s="285" t="n"/>
      <c r="AO251" s="297" t="n"/>
      <c r="AP251" s="297" t="n"/>
      <c r="AQ251" s="297" t="n"/>
      <c r="AR251" s="297" t="n"/>
      <c r="AS251" s="297" t="n"/>
      <c r="AT251" s="285" t="inlineStr">
        <is>
          <t>0</t>
        </is>
      </c>
      <c r="AU251" s="297" t="inlineStr">
        <is>
          <t>0</t>
        </is>
      </c>
      <c r="AV251" s="297" t="inlineStr">
        <is>
          <t>0</t>
        </is>
      </c>
      <c r="AW251" s="297" t="inlineStr">
        <is>
          <t>0</t>
        </is>
      </c>
      <c r="AX251" s="297" t="inlineStr">
        <is>
          <t>0</t>
        </is>
      </c>
      <c r="AY251" s="286" t="inlineStr">
        <is>
          <t>0</t>
        </is>
      </c>
      <c r="AZ251" s="286" t="inlineStr">
        <is>
          <t>0</t>
        </is>
      </c>
      <c r="BA251" s="287" t="inlineStr">
        <is>
          <t>0</t>
        </is>
      </c>
      <c r="BB251" s="286" t="inlineStr">
        <is>
          <t>0</t>
        </is>
      </c>
      <c r="BC251" s="286" t="inlineStr">
        <is>
          <t>0</t>
        </is>
      </c>
      <c r="BD251" s="286" t="inlineStr">
        <is>
          <t>0</t>
        </is>
      </c>
      <c r="BE251" s="286" t="inlineStr">
        <is>
          <t>0</t>
        </is>
      </c>
      <c r="BF251" s="286" t="inlineStr">
        <is>
          <t>0</t>
        </is>
      </c>
      <c r="BG251" s="286" t="inlineStr">
        <is>
          <t>0</t>
        </is>
      </c>
      <c r="BH251" s="297" t="inlineStr">
        <is>
          <t>0</t>
        </is>
      </c>
      <c r="BI251" s="297" t="inlineStr">
        <is>
          <t>0</t>
        </is>
      </c>
      <c r="BJ251" s="297" t="inlineStr">
        <is>
          <t>0</t>
        </is>
      </c>
      <c r="BK251" s="297" t="inlineStr">
        <is>
          <t>0</t>
        </is>
      </c>
      <c r="BL251" s="297" t="inlineStr">
        <is>
          <t>0</t>
        </is>
      </c>
      <c r="BM251" s="297" t="inlineStr">
        <is>
          <t>0</t>
        </is>
      </c>
      <c r="BN251" s="297" t="inlineStr">
        <is>
          <t>0</t>
        </is>
      </c>
      <c r="BO251" s="285" t="inlineStr">
        <is>
          <t>0</t>
        </is>
      </c>
      <c r="BP251" s="297" t="inlineStr">
        <is>
          <t>0</t>
        </is>
      </c>
      <c r="BQ251" s="297" t="inlineStr">
        <is>
          <t>0</t>
        </is>
      </c>
      <c r="BR251" s="297" t="inlineStr">
        <is>
          <t>0</t>
        </is>
      </c>
      <c r="BS251" s="297" t="inlineStr">
        <is>
          <t>0</t>
        </is>
      </c>
      <c r="BT251" s="297" t="inlineStr">
        <is>
          <t>0</t>
        </is>
      </c>
      <c r="BU251" s="297" t="inlineStr">
        <is>
          <t>0</t>
        </is>
      </c>
      <c r="BV251" s="297" t="inlineStr">
        <is>
          <t>0</t>
        </is>
      </c>
      <c r="BW251" s="288" t="inlineStr">
        <is>
          <t>0</t>
        </is>
      </c>
      <c r="BX251" s="276">
        <f>SUM(IF(COUNTIF(#REF!, "*1.*"), 2, 0), IF(COUNTIF(#REF!, "*2.*"), 2, 0), IF(COUNTIF(#REF!, "*3.*"), 2, 0), IF(COUNTIF(#REF!, "*4.*"), 2, 0), IF(COUNTIF(#REF!, "*5.*"), 2, 0), IF(COUNTIF(#REF!, "*6.*"), 2, 0))</f>
        <v/>
      </c>
      <c r="BY251" s="277">
        <f t="array" ref="BY251">SUM(VALUE(AT251),VALUE(AU251),VALUE(AV251),VALUE(AW251),VALUE(AX251),VALUE(AY251),VALUE(AZ251),VALUE(BB251),VALUE(BC251),VALUE(BD251),VALUE(BE251),VALUE(BF251),VALUE(BG251),VALUE(BH251),VALUE(BI251),VALUE(BJ251),VALUE(BK251),VALUE(BL251),VALUE(BM251),VALUE(BN251),VALUE(BO251),VALUE(BP251),VALUE(BQ251),VALUE(BR251),VALUE(BS251),VALUE(BT251),VALUE(BU251),VALUE(BV251),VALUE(BW251))</f>
        <v/>
      </c>
      <c r="BZ251" s="307" t="n"/>
      <c r="CA251" s="307" t="n"/>
      <c r="CB251" s="307" t="n"/>
      <c r="CC251" s="307" t="n"/>
      <c r="CD251" s="307" t="n"/>
      <c r="CE251" s="307" t="n"/>
      <c r="CF251" s="307" t="n"/>
      <c r="CG251" s="307" t="n"/>
      <c r="CH251" s="307" t="n"/>
      <c r="CI251" s="307" t="n"/>
      <c r="CJ251" s="307" t="n"/>
      <c r="CK251" s="307" t="n"/>
      <c r="CL251" s="307" t="n"/>
      <c r="CM251" s="307" t="n"/>
      <c r="CN251" s="307" t="n"/>
      <c r="CO251" s="307" t="n"/>
      <c r="CP251" s="307" t="n"/>
      <c r="CQ251" s="307" t="n"/>
      <c r="CR251" s="279" t="inlineStr"/>
      <c r="CS251" s="280">
        <f>AVERAGE(Value(BY251),value(CR251))</f>
        <v/>
      </c>
      <c r="CT251" s="421">
        <f>(IF(OR(MediaScorecard!BH252="x", MediaScorecard!BI252="x",MediaScorecard!BJ252="x",MediaScorecard!BK252="x",MediaScorecard!BL252="x"),1, 2))</f>
        <v/>
      </c>
      <c r="CU251" s="308" t="n"/>
      <c r="CV251" s="308" t="n"/>
      <c r="CW251" s="308" t="n"/>
      <c r="CX251" s="309" t="n"/>
      <c r="CY251" s="308" t="n"/>
      <c r="CZ251" s="308" t="n"/>
      <c r="DA251" s="308" t="n"/>
    </row>
    <row r="252" ht="21" customHeight="1" s="590">
      <c r="A252" s="421" t="n"/>
      <c r="B252" s="270" t="n"/>
      <c r="C252" s="266" t="n"/>
      <c r="D252" s="267" t="inlineStr"/>
      <c r="E252" s="267" t="inlineStr"/>
      <c r="F252" s="268" t="inlineStr"/>
      <c r="G252" s="421" t="n"/>
      <c r="H252" s="269" t="n"/>
      <c r="I252" s="421" t="n"/>
      <c r="J252" s="421" t="n"/>
      <c r="K252" s="421" t="n"/>
      <c r="L252" s="421" t="n"/>
      <c r="M252" s="421" t="n"/>
      <c r="N252" s="421" t="n"/>
      <c r="O252" s="421" t="n"/>
      <c r="P252" s="421" t="n"/>
      <c r="Q252" s="421" t="n"/>
      <c r="R252" s="270" t="n"/>
      <c r="S252" s="421" t="n"/>
      <c r="T252" s="421" t="n"/>
      <c r="U252" s="421" t="n"/>
      <c r="V252" s="421" t="n"/>
      <c r="W252" s="421" t="n"/>
      <c r="X252" s="421" t="n"/>
      <c r="Y252" s="421" t="n"/>
      <c r="Z252" s="421" t="n"/>
      <c r="AA252" s="421" t="n"/>
      <c r="AB252" s="421" t="n"/>
      <c r="AC252" s="421" t="n"/>
      <c r="AD252" s="421" t="n"/>
      <c r="AE252" s="421" t="n"/>
      <c r="AF252" s="421" t="n"/>
      <c r="AG252" s="421" t="n"/>
      <c r="AH252" s="421" t="n"/>
      <c r="AI252" s="421" t="n"/>
      <c r="AJ252" s="297" t="n"/>
      <c r="AK252" s="297" t="n"/>
      <c r="AL252" s="284" t="n"/>
      <c r="AM252" s="297" t="n"/>
      <c r="AN252" s="285" t="n"/>
      <c r="AO252" s="297" t="n"/>
      <c r="AP252" s="297" t="n"/>
      <c r="AQ252" s="297" t="n"/>
      <c r="AR252" s="297" t="n"/>
      <c r="AS252" s="297" t="n"/>
      <c r="AT252" s="285" t="inlineStr">
        <is>
          <t>0</t>
        </is>
      </c>
      <c r="AU252" s="297" t="inlineStr">
        <is>
          <t>0</t>
        </is>
      </c>
      <c r="AV252" s="297" t="inlineStr">
        <is>
          <t>0</t>
        </is>
      </c>
      <c r="AW252" s="297" t="inlineStr">
        <is>
          <t>0</t>
        </is>
      </c>
      <c r="AX252" s="297" t="inlineStr">
        <is>
          <t>0</t>
        </is>
      </c>
      <c r="AY252" s="286" t="inlineStr">
        <is>
          <t>0</t>
        </is>
      </c>
      <c r="AZ252" s="286" t="inlineStr">
        <is>
          <t>0</t>
        </is>
      </c>
      <c r="BA252" s="287" t="inlineStr">
        <is>
          <t>0</t>
        </is>
      </c>
      <c r="BB252" s="286" t="inlineStr">
        <is>
          <t>0</t>
        </is>
      </c>
      <c r="BC252" s="286" t="inlineStr">
        <is>
          <t>0</t>
        </is>
      </c>
      <c r="BD252" s="286" t="inlineStr">
        <is>
          <t>0</t>
        </is>
      </c>
      <c r="BE252" s="286" t="inlineStr">
        <is>
          <t>0</t>
        </is>
      </c>
      <c r="BF252" s="286" t="inlineStr">
        <is>
          <t>0</t>
        </is>
      </c>
      <c r="BG252" s="286" t="inlineStr">
        <is>
          <t>0</t>
        </is>
      </c>
      <c r="BH252" s="297" t="inlineStr">
        <is>
          <t>0</t>
        </is>
      </c>
      <c r="BI252" s="297" t="inlineStr">
        <is>
          <t>0</t>
        </is>
      </c>
      <c r="BJ252" s="297" t="inlineStr">
        <is>
          <t>0</t>
        </is>
      </c>
      <c r="BK252" s="297" t="inlineStr">
        <is>
          <t>0</t>
        </is>
      </c>
      <c r="BL252" s="297" t="inlineStr">
        <is>
          <t>0</t>
        </is>
      </c>
      <c r="BM252" s="297" t="inlineStr">
        <is>
          <t>0</t>
        </is>
      </c>
      <c r="BN252" s="297" t="inlineStr">
        <is>
          <t>0</t>
        </is>
      </c>
      <c r="BO252" s="285" t="inlineStr">
        <is>
          <t>0</t>
        </is>
      </c>
      <c r="BP252" s="297" t="inlineStr">
        <is>
          <t>0</t>
        </is>
      </c>
      <c r="BQ252" s="297" t="inlineStr">
        <is>
          <t>0</t>
        </is>
      </c>
      <c r="BR252" s="297" t="inlineStr">
        <is>
          <t>0</t>
        </is>
      </c>
      <c r="BS252" s="297" t="inlineStr">
        <is>
          <t>0</t>
        </is>
      </c>
      <c r="BT252" s="297" t="inlineStr">
        <is>
          <t>0</t>
        </is>
      </c>
      <c r="BU252" s="297" t="inlineStr">
        <is>
          <t>0</t>
        </is>
      </c>
      <c r="BV252" s="297" t="inlineStr">
        <is>
          <t>0</t>
        </is>
      </c>
      <c r="BW252" s="288" t="inlineStr">
        <is>
          <t>0</t>
        </is>
      </c>
      <c r="BX252" s="276">
        <f>SUM(IF(COUNTIF(#REF!, "*1.*"), 2, 0), IF(COUNTIF(#REF!, "*2.*"), 2, 0), IF(COUNTIF(#REF!, "*3.*"), 2, 0), IF(COUNTIF(#REF!, "*4.*"), 2, 0), IF(COUNTIF(#REF!, "*5.*"), 2, 0), IF(COUNTIF(#REF!, "*6.*"), 2, 0))</f>
        <v/>
      </c>
      <c r="BY252" s="277">
        <f t="array" ref="BY252">SUM(VALUE(AT252),VALUE(AU252),VALUE(AV252),VALUE(AW252),VALUE(AX252),VALUE(AY252),VALUE(AZ252),VALUE(BB252),VALUE(BC252),VALUE(BD252),VALUE(BE252),VALUE(BF252),VALUE(BG252),VALUE(BH252),VALUE(BI252),VALUE(BJ252),VALUE(BK252),VALUE(BL252),VALUE(BM252),VALUE(BN252),VALUE(BO252),VALUE(BP252),VALUE(BQ252),VALUE(BR252),VALUE(BS252),VALUE(BT252),VALUE(BU252),VALUE(BV252),VALUE(BW252))</f>
        <v/>
      </c>
      <c r="BZ252" s="307" t="n"/>
      <c r="CA252" s="307" t="n"/>
      <c r="CB252" s="307" t="n"/>
      <c r="CC252" s="307" t="n"/>
      <c r="CD252" s="307" t="n"/>
      <c r="CE252" s="307" t="n"/>
      <c r="CF252" s="307" t="n"/>
      <c r="CG252" s="307" t="n"/>
      <c r="CH252" s="307" t="n"/>
      <c r="CI252" s="307" t="n"/>
      <c r="CJ252" s="307" t="n"/>
      <c r="CK252" s="307" t="n"/>
      <c r="CL252" s="307" t="n"/>
      <c r="CM252" s="307" t="n"/>
      <c r="CN252" s="307" t="n"/>
      <c r="CO252" s="307" t="n"/>
      <c r="CP252" s="307" t="n"/>
      <c r="CQ252" s="307" t="n"/>
      <c r="CR252" s="279" t="inlineStr"/>
      <c r="CS252" s="280">
        <f>AVERAGE(Value(BY252),value(CR252))</f>
        <v/>
      </c>
      <c r="CT252" s="421">
        <f>(IF(OR(MediaScorecard!BH253="x", MediaScorecard!BI253="x",MediaScorecard!BJ253="x",MediaScorecard!BK253="x",MediaScorecard!BL253="x"),1, 2))</f>
        <v/>
      </c>
      <c r="CU252" s="308" t="n"/>
      <c r="CV252" s="308" t="n"/>
      <c r="CW252" s="308" t="n"/>
      <c r="CX252" s="309" t="n"/>
      <c r="CY252" s="308" t="n"/>
      <c r="CZ252" s="308" t="n"/>
      <c r="DA252" s="308" t="n"/>
    </row>
    <row r="253" ht="21" customHeight="1" s="590">
      <c r="A253" s="421" t="n"/>
      <c r="B253" s="270" t="n"/>
      <c r="C253" s="266" t="n"/>
      <c r="D253" s="267" t="inlineStr"/>
      <c r="E253" s="267" t="inlineStr"/>
      <c r="F253" s="268" t="inlineStr"/>
      <c r="G253" s="421" t="n"/>
      <c r="H253" s="269" t="n"/>
      <c r="I253" s="421" t="n"/>
      <c r="J253" s="421" t="n"/>
      <c r="K253" s="421" t="n"/>
      <c r="L253" s="421" t="n"/>
      <c r="M253" s="421" t="n"/>
      <c r="N253" s="421" t="n"/>
      <c r="O253" s="421" t="n"/>
      <c r="P253" s="421" t="n"/>
      <c r="Q253" s="421" t="n"/>
      <c r="R253" s="270" t="n"/>
      <c r="S253" s="421" t="n"/>
      <c r="T253" s="421" t="n"/>
      <c r="U253" s="421" t="n"/>
      <c r="V253" s="421" t="n"/>
      <c r="W253" s="421" t="n"/>
      <c r="X253" s="421" t="n"/>
      <c r="Y253" s="421" t="n"/>
      <c r="Z253" s="421" t="n"/>
      <c r="AA253" s="421" t="n"/>
      <c r="AB253" s="421" t="n"/>
      <c r="AC253" s="421" t="n"/>
      <c r="AD253" s="421" t="n"/>
      <c r="AE253" s="421" t="n"/>
      <c r="AF253" s="421" t="n"/>
      <c r="AG253" s="421" t="n"/>
      <c r="AH253" s="421" t="n"/>
      <c r="AI253" s="421" t="n"/>
      <c r="AJ253" s="297" t="n"/>
      <c r="AK253" s="297" t="n"/>
      <c r="AL253" s="284" t="n"/>
      <c r="AM253" s="297" t="n"/>
      <c r="AN253" s="285" t="n"/>
      <c r="AO253" s="297" t="n"/>
      <c r="AP253" s="297" t="n"/>
      <c r="AQ253" s="297" t="n"/>
      <c r="AR253" s="297" t="n"/>
      <c r="AS253" s="297" t="n"/>
      <c r="AT253" s="285" t="inlineStr">
        <is>
          <t>0</t>
        </is>
      </c>
      <c r="AU253" s="297" t="inlineStr">
        <is>
          <t>0</t>
        </is>
      </c>
      <c r="AV253" s="297" t="inlineStr">
        <is>
          <t>0</t>
        </is>
      </c>
      <c r="AW253" s="297" t="inlineStr">
        <is>
          <t>0</t>
        </is>
      </c>
      <c r="AX253" s="297" t="inlineStr">
        <is>
          <t>0</t>
        </is>
      </c>
      <c r="AY253" s="286" t="inlineStr">
        <is>
          <t>0</t>
        </is>
      </c>
      <c r="AZ253" s="286" t="inlineStr">
        <is>
          <t>0</t>
        </is>
      </c>
      <c r="BA253" s="287" t="inlineStr">
        <is>
          <t>0</t>
        </is>
      </c>
      <c r="BB253" s="286" t="inlineStr">
        <is>
          <t>0</t>
        </is>
      </c>
      <c r="BC253" s="286" t="inlineStr">
        <is>
          <t>0</t>
        </is>
      </c>
      <c r="BD253" s="286" t="inlineStr">
        <is>
          <t>0</t>
        </is>
      </c>
      <c r="BE253" s="286" t="inlineStr">
        <is>
          <t>0</t>
        </is>
      </c>
      <c r="BF253" s="286" t="inlineStr">
        <is>
          <t>0</t>
        </is>
      </c>
      <c r="BG253" s="286" t="inlineStr">
        <is>
          <t>0</t>
        </is>
      </c>
      <c r="BH253" s="297" t="inlineStr">
        <is>
          <t>0</t>
        </is>
      </c>
      <c r="BI253" s="297" t="inlineStr">
        <is>
          <t>0</t>
        </is>
      </c>
      <c r="BJ253" s="297" t="inlineStr">
        <is>
          <t>0</t>
        </is>
      </c>
      <c r="BK253" s="297" t="inlineStr">
        <is>
          <t>0</t>
        </is>
      </c>
      <c r="BL253" s="297" t="inlineStr">
        <is>
          <t>0</t>
        </is>
      </c>
      <c r="BM253" s="297" t="inlineStr">
        <is>
          <t>0</t>
        </is>
      </c>
      <c r="BN253" s="297" t="inlineStr">
        <is>
          <t>0</t>
        </is>
      </c>
      <c r="BO253" s="285" t="inlineStr">
        <is>
          <t>0</t>
        </is>
      </c>
      <c r="BP253" s="297" t="inlineStr">
        <is>
          <t>0</t>
        </is>
      </c>
      <c r="BQ253" s="297" t="inlineStr">
        <is>
          <t>0</t>
        </is>
      </c>
      <c r="BR253" s="297" t="inlineStr">
        <is>
          <t>0</t>
        </is>
      </c>
      <c r="BS253" s="297" t="inlineStr">
        <is>
          <t>0</t>
        </is>
      </c>
      <c r="BT253" s="297" t="inlineStr">
        <is>
          <t>0</t>
        </is>
      </c>
      <c r="BU253" s="297" t="inlineStr">
        <is>
          <t>0</t>
        </is>
      </c>
      <c r="BV253" s="297" t="inlineStr">
        <is>
          <t>0</t>
        </is>
      </c>
      <c r="BW253" s="288" t="inlineStr">
        <is>
          <t>0</t>
        </is>
      </c>
      <c r="BX253" s="276">
        <f>SUM(IF(COUNTIF(#REF!, "*1.*"), 2, 0), IF(COUNTIF(#REF!, "*2.*"), 2, 0), IF(COUNTIF(#REF!, "*3.*"), 2, 0), IF(COUNTIF(#REF!, "*4.*"), 2, 0), IF(COUNTIF(#REF!, "*5.*"), 2, 0), IF(COUNTIF(#REF!, "*6.*"), 2, 0))</f>
        <v/>
      </c>
      <c r="BY253" s="277">
        <f t="array" ref="BY253">SUM(VALUE(AT253),VALUE(AU253),VALUE(AV253),VALUE(AW253),VALUE(AX253),VALUE(AY253),VALUE(AZ253),VALUE(BB253),VALUE(BC253),VALUE(BD253),VALUE(BE253),VALUE(BF253),VALUE(BG253),VALUE(BH253),VALUE(BI253),VALUE(BJ253),VALUE(BK253),VALUE(BL253),VALUE(BM253),VALUE(BN253),VALUE(BO253),VALUE(BP253),VALUE(BQ253),VALUE(BR253),VALUE(BS253),VALUE(BT253),VALUE(BU253),VALUE(BV253),VALUE(BW253))</f>
        <v/>
      </c>
      <c r="BZ253" s="307" t="n"/>
      <c r="CA253" s="307" t="n"/>
      <c r="CB253" s="307" t="n"/>
      <c r="CC253" s="307" t="n"/>
      <c r="CD253" s="307" t="n"/>
      <c r="CE253" s="307" t="n"/>
      <c r="CF253" s="307" t="n"/>
      <c r="CG253" s="307" t="n"/>
      <c r="CH253" s="307" t="n"/>
      <c r="CI253" s="307" t="n"/>
      <c r="CJ253" s="307" t="n"/>
      <c r="CK253" s="307" t="n"/>
      <c r="CL253" s="307" t="n"/>
      <c r="CM253" s="307" t="n"/>
      <c r="CN253" s="307" t="n"/>
      <c r="CO253" s="307" t="n"/>
      <c r="CP253" s="307" t="n"/>
      <c r="CQ253" s="307" t="n"/>
      <c r="CR253" s="279" t="inlineStr"/>
      <c r="CS253" s="280">
        <f>AVERAGE(Value(BY253),value(CR253))</f>
        <v/>
      </c>
      <c r="CT253" s="421">
        <f>(IF(OR(MediaScorecard!BH254="x", MediaScorecard!BI254="x",MediaScorecard!BJ254="x",MediaScorecard!BK254="x",MediaScorecard!BL254="x"),1, 2))</f>
        <v/>
      </c>
      <c r="CU253" s="308" t="n"/>
      <c r="CV253" s="308" t="n"/>
      <c r="CW253" s="308" t="n"/>
      <c r="CX253" s="309" t="n"/>
      <c r="CY253" s="308" t="n"/>
      <c r="CZ253" s="308" t="n"/>
      <c r="DA253" s="308" t="n"/>
    </row>
    <row r="254" ht="21" customHeight="1" s="590">
      <c r="A254" s="421" t="n"/>
      <c r="B254" s="270" t="n"/>
      <c r="C254" s="266" t="n"/>
      <c r="D254" s="267" t="inlineStr"/>
      <c r="E254" s="267" t="inlineStr"/>
      <c r="F254" s="268" t="inlineStr"/>
      <c r="G254" s="421" t="n"/>
      <c r="H254" s="269" t="n"/>
      <c r="I254" s="421" t="n"/>
      <c r="J254" s="421" t="n"/>
      <c r="K254" s="421" t="n"/>
      <c r="L254" s="421" t="n"/>
      <c r="M254" s="421" t="n"/>
      <c r="N254" s="421" t="n"/>
      <c r="O254" s="421" t="n"/>
      <c r="P254" s="421" t="n"/>
      <c r="Q254" s="421" t="n"/>
      <c r="R254" s="270" t="n"/>
      <c r="S254" s="421" t="n"/>
      <c r="T254" s="421" t="n"/>
      <c r="U254" s="421" t="n"/>
      <c r="V254" s="421" t="n"/>
      <c r="W254" s="421" t="n"/>
      <c r="X254" s="421" t="n"/>
      <c r="Y254" s="421" t="n"/>
      <c r="Z254" s="421" t="n"/>
      <c r="AA254" s="421" t="n"/>
      <c r="AB254" s="421" t="n"/>
      <c r="AC254" s="421" t="n"/>
      <c r="AD254" s="421" t="n"/>
      <c r="AE254" s="421" t="n"/>
      <c r="AF254" s="421" t="n"/>
      <c r="AG254" s="421" t="n"/>
      <c r="AH254" s="421" t="n"/>
      <c r="AI254" s="421" t="n"/>
      <c r="AJ254" s="297" t="n"/>
      <c r="AK254" s="297" t="n"/>
      <c r="AL254" s="284" t="n"/>
      <c r="AM254" s="297" t="n"/>
      <c r="AN254" s="285" t="n"/>
      <c r="AO254" s="297" t="n"/>
      <c r="AP254" s="297" t="n"/>
      <c r="AQ254" s="297" t="n"/>
      <c r="AR254" s="297" t="n"/>
      <c r="AS254" s="297" t="n"/>
      <c r="AT254" s="285" t="inlineStr">
        <is>
          <t>0</t>
        </is>
      </c>
      <c r="AU254" s="297" t="inlineStr">
        <is>
          <t>0</t>
        </is>
      </c>
      <c r="AV254" s="297" t="inlineStr">
        <is>
          <t>0</t>
        </is>
      </c>
      <c r="AW254" s="297" t="inlineStr">
        <is>
          <t>0</t>
        </is>
      </c>
      <c r="AX254" s="297" t="inlineStr">
        <is>
          <t>0</t>
        </is>
      </c>
      <c r="AY254" s="286" t="inlineStr">
        <is>
          <t>0</t>
        </is>
      </c>
      <c r="AZ254" s="286" t="inlineStr">
        <is>
          <t>0</t>
        </is>
      </c>
      <c r="BA254" s="287" t="inlineStr">
        <is>
          <t>0</t>
        </is>
      </c>
      <c r="BB254" s="286" t="inlineStr">
        <is>
          <t>0</t>
        </is>
      </c>
      <c r="BC254" s="286" t="inlineStr">
        <is>
          <t>0</t>
        </is>
      </c>
      <c r="BD254" s="286" t="inlineStr">
        <is>
          <t>0</t>
        </is>
      </c>
      <c r="BE254" s="286" t="inlineStr">
        <is>
          <t>0</t>
        </is>
      </c>
      <c r="BF254" s="286" t="inlineStr">
        <is>
          <t>0</t>
        </is>
      </c>
      <c r="BG254" s="286" t="inlineStr">
        <is>
          <t>0</t>
        </is>
      </c>
      <c r="BH254" s="297" t="inlineStr">
        <is>
          <t>0</t>
        </is>
      </c>
      <c r="BI254" s="297" t="inlineStr">
        <is>
          <t>0</t>
        </is>
      </c>
      <c r="BJ254" s="297" t="inlineStr">
        <is>
          <t>0</t>
        </is>
      </c>
      <c r="BK254" s="297" t="inlineStr">
        <is>
          <t>0</t>
        </is>
      </c>
      <c r="BL254" s="297" t="inlineStr">
        <is>
          <t>0</t>
        </is>
      </c>
      <c r="BM254" s="297" t="inlineStr">
        <is>
          <t>0</t>
        </is>
      </c>
      <c r="BN254" s="297" t="inlineStr">
        <is>
          <t>0</t>
        </is>
      </c>
      <c r="BO254" s="285" t="inlineStr">
        <is>
          <t>0</t>
        </is>
      </c>
      <c r="BP254" s="297" t="inlineStr">
        <is>
          <t>0</t>
        </is>
      </c>
      <c r="BQ254" s="297" t="inlineStr">
        <is>
          <t>0</t>
        </is>
      </c>
      <c r="BR254" s="297" t="inlineStr">
        <is>
          <t>0</t>
        </is>
      </c>
      <c r="BS254" s="297" t="inlineStr">
        <is>
          <t>0</t>
        </is>
      </c>
      <c r="BT254" s="297" t="inlineStr">
        <is>
          <t>0</t>
        </is>
      </c>
      <c r="BU254" s="297" t="inlineStr">
        <is>
          <t>0</t>
        </is>
      </c>
      <c r="BV254" s="297" t="inlineStr">
        <is>
          <t>0</t>
        </is>
      </c>
      <c r="BW254" s="288" t="inlineStr">
        <is>
          <t>0</t>
        </is>
      </c>
      <c r="BX254" s="276">
        <f>SUM(IF(COUNTIF(#REF!, "*1.*"), 2, 0), IF(COUNTIF(#REF!, "*2.*"), 2, 0), IF(COUNTIF(#REF!, "*3.*"), 2, 0), IF(COUNTIF(#REF!, "*4.*"), 2, 0), IF(COUNTIF(#REF!, "*5.*"), 2, 0), IF(COUNTIF(#REF!, "*6.*"), 2, 0))</f>
        <v/>
      </c>
      <c r="BY254" s="277">
        <f t="array" ref="BY254">SUM(VALUE(AT254),VALUE(AU254),VALUE(AV254),VALUE(AW254),VALUE(AX254),VALUE(AY254),VALUE(AZ254),VALUE(BB254),VALUE(BC254),VALUE(BD254),VALUE(BE254),VALUE(BF254),VALUE(BG254),VALUE(BH254),VALUE(BI254),VALUE(BJ254),VALUE(BK254),VALUE(BL254),VALUE(BM254),VALUE(BN254),VALUE(BO254),VALUE(BP254),VALUE(BQ254),VALUE(BR254),VALUE(BS254),VALUE(BT254),VALUE(BU254),VALUE(BV254),VALUE(BW254))</f>
        <v/>
      </c>
      <c r="BZ254" s="307" t="n"/>
      <c r="CA254" s="307" t="n"/>
      <c r="CB254" s="307" t="n"/>
      <c r="CC254" s="307" t="n"/>
      <c r="CD254" s="307" t="n"/>
      <c r="CE254" s="307" t="n"/>
      <c r="CF254" s="307" t="n"/>
      <c r="CG254" s="307" t="n"/>
      <c r="CH254" s="307" t="n"/>
      <c r="CI254" s="307" t="n"/>
      <c r="CJ254" s="307" t="n"/>
      <c r="CK254" s="307" t="n"/>
      <c r="CL254" s="307" t="n"/>
      <c r="CM254" s="307" t="n"/>
      <c r="CN254" s="307" t="n"/>
      <c r="CO254" s="307" t="n"/>
      <c r="CP254" s="307" t="n"/>
      <c r="CQ254" s="307" t="n"/>
      <c r="CR254" s="279" t="inlineStr"/>
      <c r="CS254" s="280">
        <f>AVERAGE(Value(BY254),value(CR254))</f>
        <v/>
      </c>
      <c r="CT254" s="421">
        <f>(IF(OR(MediaScorecard!BH255="x", MediaScorecard!BI255="x",MediaScorecard!BJ255="x",MediaScorecard!BK255="x",MediaScorecard!BL255="x"),1, 2))</f>
        <v/>
      </c>
      <c r="CU254" s="308" t="n"/>
      <c r="CV254" s="308" t="n"/>
      <c r="CW254" s="308" t="n"/>
      <c r="CX254" s="309" t="n"/>
      <c r="CY254" s="308" t="n"/>
      <c r="CZ254" s="308" t="n"/>
      <c r="DA254" s="308" t="n"/>
    </row>
    <row r="255" ht="21" customHeight="1" s="590">
      <c r="A255" s="421" t="n"/>
      <c r="B255" s="270" t="n"/>
      <c r="C255" s="266" t="n"/>
      <c r="D255" s="267" t="inlineStr"/>
      <c r="E255" s="267" t="inlineStr"/>
      <c r="F255" s="268" t="inlineStr"/>
      <c r="G255" s="421" t="n"/>
      <c r="H255" s="269" t="n"/>
      <c r="I255" s="421" t="n"/>
      <c r="J255" s="421" t="n"/>
      <c r="K255" s="421" t="n"/>
      <c r="L255" s="421" t="n"/>
      <c r="M255" s="421" t="n"/>
      <c r="N255" s="421" t="n"/>
      <c r="O255" s="421" t="n"/>
      <c r="P255" s="421" t="n"/>
      <c r="Q255" s="421" t="n"/>
      <c r="R255" s="270" t="n"/>
      <c r="S255" s="421" t="n"/>
      <c r="T255" s="421" t="n"/>
      <c r="U255" s="421" t="n"/>
      <c r="V255" s="421" t="n"/>
      <c r="W255" s="421" t="n"/>
      <c r="X255" s="421" t="n"/>
      <c r="Y255" s="421" t="n"/>
      <c r="Z255" s="421" t="n"/>
      <c r="AA255" s="421" t="n"/>
      <c r="AB255" s="421" t="n"/>
      <c r="AC255" s="421" t="n"/>
      <c r="AD255" s="421" t="n"/>
      <c r="AE255" s="421" t="n"/>
      <c r="AF255" s="421" t="n"/>
      <c r="AG255" s="421" t="n"/>
      <c r="AH255" s="421" t="n"/>
      <c r="AI255" s="421" t="n"/>
      <c r="AJ255" s="297" t="n"/>
      <c r="AK255" s="297" t="n"/>
      <c r="AL255" s="284" t="n"/>
      <c r="AM255" s="297" t="n"/>
      <c r="AN255" s="285" t="n"/>
      <c r="AO255" s="297" t="n"/>
      <c r="AP255" s="297" t="n"/>
      <c r="AQ255" s="297" t="n"/>
      <c r="AR255" s="297" t="n"/>
      <c r="AS255" s="297" t="n"/>
      <c r="AT255" s="285" t="inlineStr">
        <is>
          <t>0</t>
        </is>
      </c>
      <c r="AU255" s="297" t="inlineStr">
        <is>
          <t>0</t>
        </is>
      </c>
      <c r="AV255" s="297" t="inlineStr">
        <is>
          <t>0</t>
        </is>
      </c>
      <c r="AW255" s="297" t="inlineStr">
        <is>
          <t>0</t>
        </is>
      </c>
      <c r="AX255" s="297" t="inlineStr">
        <is>
          <t>0</t>
        </is>
      </c>
      <c r="AY255" s="286" t="inlineStr">
        <is>
          <t>0</t>
        </is>
      </c>
      <c r="AZ255" s="286" t="inlineStr">
        <is>
          <t>0</t>
        </is>
      </c>
      <c r="BA255" s="287" t="inlineStr">
        <is>
          <t>0</t>
        </is>
      </c>
      <c r="BB255" s="286" t="inlineStr">
        <is>
          <t>0</t>
        </is>
      </c>
      <c r="BC255" s="286" t="inlineStr">
        <is>
          <t>0</t>
        </is>
      </c>
      <c r="BD255" s="286" t="inlineStr">
        <is>
          <t>0</t>
        </is>
      </c>
      <c r="BE255" s="286" t="inlineStr">
        <is>
          <t>0</t>
        </is>
      </c>
      <c r="BF255" s="286" t="inlineStr">
        <is>
          <t>0</t>
        </is>
      </c>
      <c r="BG255" s="286" t="inlineStr">
        <is>
          <t>0</t>
        </is>
      </c>
      <c r="BH255" s="297" t="inlineStr">
        <is>
          <t>0</t>
        </is>
      </c>
      <c r="BI255" s="297" t="inlineStr">
        <is>
          <t>0</t>
        </is>
      </c>
      <c r="BJ255" s="297" t="inlineStr">
        <is>
          <t>0</t>
        </is>
      </c>
      <c r="BK255" s="297" t="inlineStr">
        <is>
          <t>0</t>
        </is>
      </c>
      <c r="BL255" s="297" t="inlineStr">
        <is>
          <t>0</t>
        </is>
      </c>
      <c r="BM255" s="297" t="inlineStr">
        <is>
          <t>0</t>
        </is>
      </c>
      <c r="BN255" s="297" t="inlineStr">
        <is>
          <t>0</t>
        </is>
      </c>
      <c r="BO255" s="285" t="inlineStr">
        <is>
          <t>0</t>
        </is>
      </c>
      <c r="BP255" s="297" t="inlineStr">
        <is>
          <t>0</t>
        </is>
      </c>
      <c r="BQ255" s="297" t="inlineStr">
        <is>
          <t>0</t>
        </is>
      </c>
      <c r="BR255" s="297" t="inlineStr">
        <is>
          <t>0</t>
        </is>
      </c>
      <c r="BS255" s="297" t="inlineStr">
        <is>
          <t>0</t>
        </is>
      </c>
      <c r="BT255" s="297" t="inlineStr">
        <is>
          <t>0</t>
        </is>
      </c>
      <c r="BU255" s="297" t="inlineStr">
        <is>
          <t>0</t>
        </is>
      </c>
      <c r="BV255" s="297" t="inlineStr">
        <is>
          <t>0</t>
        </is>
      </c>
      <c r="BW255" s="288" t="inlineStr">
        <is>
          <t>0</t>
        </is>
      </c>
      <c r="BX255" s="276">
        <f>SUM(IF(COUNTIF(#REF!, "*1.*"), 2, 0), IF(COUNTIF(#REF!, "*2.*"), 2, 0), IF(COUNTIF(#REF!, "*3.*"), 2, 0), IF(COUNTIF(#REF!, "*4.*"), 2, 0), IF(COUNTIF(#REF!, "*5.*"), 2, 0), IF(COUNTIF(#REF!, "*6.*"), 2, 0))</f>
        <v/>
      </c>
      <c r="BY255" s="277">
        <f t="array" ref="BY255">SUM(VALUE(AT255),VALUE(AU255),VALUE(AV255),VALUE(AW255),VALUE(AX255),VALUE(AY255),VALUE(AZ255),VALUE(BB255),VALUE(BC255),VALUE(BD255),VALUE(BE255),VALUE(BF255),VALUE(BG255),VALUE(BH255),VALUE(BI255),VALUE(BJ255),VALUE(BK255),VALUE(BL255),VALUE(BM255),VALUE(BN255),VALUE(BO255),VALUE(BP255),VALUE(BQ255),VALUE(BR255),VALUE(BS255),VALUE(BT255),VALUE(BU255),VALUE(BV255),VALUE(BW255))</f>
        <v/>
      </c>
      <c r="BZ255" s="307" t="n"/>
      <c r="CA255" s="307" t="n"/>
      <c r="CB255" s="307" t="n"/>
      <c r="CC255" s="307" t="n"/>
      <c r="CD255" s="307" t="n"/>
      <c r="CE255" s="307" t="n"/>
      <c r="CF255" s="307" t="n"/>
      <c r="CG255" s="307" t="n"/>
      <c r="CH255" s="307" t="n"/>
      <c r="CI255" s="307" t="n"/>
      <c r="CJ255" s="307" t="n"/>
      <c r="CK255" s="307" t="n"/>
      <c r="CL255" s="307" t="n"/>
      <c r="CM255" s="307" t="n"/>
      <c r="CN255" s="307" t="n"/>
      <c r="CO255" s="307" t="n"/>
      <c r="CP255" s="307" t="n"/>
      <c r="CQ255" s="307" t="n"/>
      <c r="CR255" s="279" t="inlineStr"/>
      <c r="CS255" s="280">
        <f>AVERAGE(Value(BY255),value(CR255))</f>
        <v/>
      </c>
      <c r="CT255" s="421">
        <f>(IF(OR(MediaScorecard!BH256="x", MediaScorecard!BI256="x",MediaScorecard!BJ256="x",MediaScorecard!BK256="x",MediaScorecard!BL256="x"),1, 2))</f>
        <v/>
      </c>
      <c r="CU255" s="308" t="n"/>
      <c r="CV255" s="308" t="n"/>
      <c r="CW255" s="308" t="n"/>
      <c r="CX255" s="309" t="n"/>
      <c r="CY255" s="308" t="n"/>
      <c r="CZ255" s="308" t="n"/>
      <c r="DA255" s="308" t="n"/>
    </row>
    <row r="256" ht="21" customHeight="1" s="590">
      <c r="A256" s="421" t="n"/>
      <c r="B256" s="270" t="n"/>
      <c r="C256" s="266" t="n"/>
      <c r="D256" s="267" t="inlineStr"/>
      <c r="E256" s="267" t="inlineStr"/>
      <c r="F256" s="268" t="inlineStr"/>
      <c r="G256" s="421" t="n"/>
      <c r="H256" s="269" t="n"/>
      <c r="I256" s="421" t="n"/>
      <c r="J256" s="421" t="n"/>
      <c r="K256" s="421" t="n"/>
      <c r="L256" s="421" t="n"/>
      <c r="M256" s="421" t="n"/>
      <c r="N256" s="421" t="n"/>
      <c r="O256" s="421" t="n"/>
      <c r="P256" s="421" t="n"/>
      <c r="Q256" s="421" t="n"/>
      <c r="R256" s="270" t="n"/>
      <c r="S256" s="421" t="n"/>
      <c r="T256" s="421" t="n"/>
      <c r="U256" s="421" t="n"/>
      <c r="V256" s="421" t="n"/>
      <c r="W256" s="421" t="n"/>
      <c r="X256" s="421" t="n"/>
      <c r="Y256" s="421" t="n"/>
      <c r="Z256" s="421" t="n"/>
      <c r="AA256" s="421" t="n"/>
      <c r="AB256" s="421" t="n"/>
      <c r="AC256" s="421" t="n"/>
      <c r="AD256" s="421" t="n"/>
      <c r="AE256" s="421" t="n"/>
      <c r="AF256" s="421" t="n"/>
      <c r="AG256" s="421" t="n"/>
      <c r="AH256" s="421" t="n"/>
      <c r="AI256" s="421" t="n"/>
      <c r="AJ256" s="297" t="n"/>
      <c r="AK256" s="297" t="n"/>
      <c r="AL256" s="284" t="n"/>
      <c r="AM256" s="297" t="n"/>
      <c r="AN256" s="285" t="n"/>
      <c r="AO256" s="297" t="n"/>
      <c r="AP256" s="297" t="n"/>
      <c r="AQ256" s="297" t="n"/>
      <c r="AR256" s="297" t="n"/>
      <c r="AS256" s="297" t="n"/>
      <c r="AT256" s="285" t="inlineStr">
        <is>
          <t>0</t>
        </is>
      </c>
      <c r="AU256" s="297" t="inlineStr">
        <is>
          <t>0</t>
        </is>
      </c>
      <c r="AV256" s="297" t="inlineStr">
        <is>
          <t>0</t>
        </is>
      </c>
      <c r="AW256" s="297" t="inlineStr">
        <is>
          <t>0</t>
        </is>
      </c>
      <c r="AX256" s="297" t="inlineStr">
        <is>
          <t>0</t>
        </is>
      </c>
      <c r="AY256" s="286" t="inlineStr">
        <is>
          <t>0</t>
        </is>
      </c>
      <c r="AZ256" s="286" t="inlineStr">
        <is>
          <t>0</t>
        </is>
      </c>
      <c r="BA256" s="287" t="inlineStr">
        <is>
          <t>0</t>
        </is>
      </c>
      <c r="BB256" s="286" t="inlineStr">
        <is>
          <t>0</t>
        </is>
      </c>
      <c r="BC256" s="286" t="inlineStr">
        <is>
          <t>0</t>
        </is>
      </c>
      <c r="BD256" s="286" t="inlineStr">
        <is>
          <t>0</t>
        </is>
      </c>
      <c r="BE256" s="286" t="inlineStr">
        <is>
          <t>0</t>
        </is>
      </c>
      <c r="BF256" s="286" t="inlineStr">
        <is>
          <t>0</t>
        </is>
      </c>
      <c r="BG256" s="286" t="inlineStr">
        <is>
          <t>0</t>
        </is>
      </c>
      <c r="BH256" s="297" t="inlineStr">
        <is>
          <t>0</t>
        </is>
      </c>
      <c r="BI256" s="297" t="inlineStr">
        <is>
          <t>0</t>
        </is>
      </c>
      <c r="BJ256" s="297" t="inlineStr">
        <is>
          <t>0</t>
        </is>
      </c>
      <c r="BK256" s="297" t="inlineStr">
        <is>
          <t>0</t>
        </is>
      </c>
      <c r="BL256" s="297" t="inlineStr">
        <is>
          <t>0</t>
        </is>
      </c>
      <c r="BM256" s="297" t="inlineStr">
        <is>
          <t>0</t>
        </is>
      </c>
      <c r="BN256" s="297" t="inlineStr">
        <is>
          <t>0</t>
        </is>
      </c>
      <c r="BO256" s="285" t="inlineStr">
        <is>
          <t>0</t>
        </is>
      </c>
      <c r="BP256" s="297" t="inlineStr">
        <is>
          <t>0</t>
        </is>
      </c>
      <c r="BQ256" s="297" t="inlineStr">
        <is>
          <t>0</t>
        </is>
      </c>
      <c r="BR256" s="297" t="inlineStr">
        <is>
          <t>0</t>
        </is>
      </c>
      <c r="BS256" s="297" t="inlineStr">
        <is>
          <t>0</t>
        </is>
      </c>
      <c r="BT256" s="297" t="inlineStr">
        <is>
          <t>0</t>
        </is>
      </c>
      <c r="BU256" s="297" t="inlineStr">
        <is>
          <t>0</t>
        </is>
      </c>
      <c r="BV256" s="297" t="inlineStr">
        <is>
          <t>0</t>
        </is>
      </c>
      <c r="BW256" s="288" t="inlineStr">
        <is>
          <t>0</t>
        </is>
      </c>
      <c r="BX256" s="276">
        <f>SUM(IF(COUNTIF(#REF!, "*1.*"), 2, 0), IF(COUNTIF(#REF!, "*2.*"), 2, 0), IF(COUNTIF(#REF!, "*3.*"), 2, 0), IF(COUNTIF(#REF!, "*4.*"), 2, 0), IF(COUNTIF(#REF!, "*5.*"), 2, 0), IF(COUNTIF(#REF!, "*6.*"), 2, 0))</f>
        <v/>
      </c>
      <c r="BY256" s="277">
        <f t="array" ref="BY256">SUM(VALUE(AT256),VALUE(AU256),VALUE(AV256),VALUE(AW256),VALUE(AX256),VALUE(AY256),VALUE(AZ256),VALUE(BB256),VALUE(BC256),VALUE(BD256),VALUE(BE256),VALUE(BF256),VALUE(BG256),VALUE(BH256),VALUE(BI256),VALUE(BJ256),VALUE(BK256),VALUE(BL256),VALUE(BM256),VALUE(BN256),VALUE(BO256),VALUE(BP256),VALUE(BQ256),VALUE(BR256),VALUE(BS256),VALUE(BT256),VALUE(BU256),VALUE(BV256),VALUE(BW256))</f>
        <v/>
      </c>
      <c r="BZ256" s="307" t="n"/>
      <c r="CA256" s="307" t="n"/>
      <c r="CB256" s="307" t="n"/>
      <c r="CC256" s="307" t="n"/>
      <c r="CD256" s="307" t="n"/>
      <c r="CE256" s="307" t="n"/>
      <c r="CF256" s="307" t="n"/>
      <c r="CG256" s="307" t="n"/>
      <c r="CH256" s="307" t="n"/>
      <c r="CI256" s="307" t="n"/>
      <c r="CJ256" s="307" t="n"/>
      <c r="CK256" s="307" t="n"/>
      <c r="CL256" s="307" t="n"/>
      <c r="CM256" s="307" t="n"/>
      <c r="CN256" s="307" t="n"/>
      <c r="CO256" s="307" t="n"/>
      <c r="CP256" s="307" t="n"/>
      <c r="CQ256" s="307" t="n"/>
      <c r="CR256" s="279" t="inlineStr"/>
      <c r="CS256" s="280">
        <f>AVERAGE(Value(BY256),value(CR256))</f>
        <v/>
      </c>
      <c r="CT256" s="421">
        <f>(IF(OR(MediaScorecard!BH257="x", MediaScorecard!BI257="x",MediaScorecard!BJ257="x",MediaScorecard!BK257="x",MediaScorecard!BL257="x"),1, 2))</f>
        <v/>
      </c>
      <c r="CU256" s="308" t="n"/>
      <c r="CV256" s="308" t="n"/>
      <c r="CW256" s="308" t="n"/>
      <c r="CX256" s="309" t="n"/>
      <c r="CY256" s="308" t="n"/>
      <c r="CZ256" s="308" t="n"/>
      <c r="DA256" s="308" t="n"/>
    </row>
    <row r="257" ht="21" customHeight="1" s="590">
      <c r="A257" s="421" t="n"/>
      <c r="B257" s="270" t="n"/>
      <c r="C257" s="266" t="n"/>
      <c r="D257" s="267" t="inlineStr"/>
      <c r="E257" s="267" t="inlineStr"/>
      <c r="F257" s="268" t="inlineStr"/>
      <c r="G257" s="421" t="n"/>
      <c r="H257" s="269" t="n"/>
      <c r="I257" s="421" t="n"/>
      <c r="J257" s="421" t="n"/>
      <c r="K257" s="421" t="n"/>
      <c r="L257" s="421" t="n"/>
      <c r="M257" s="421" t="n"/>
      <c r="N257" s="421" t="n"/>
      <c r="O257" s="421" t="n"/>
      <c r="P257" s="421" t="n"/>
      <c r="Q257" s="421" t="n"/>
      <c r="R257" s="270" t="n"/>
      <c r="S257" s="421" t="n"/>
      <c r="T257" s="421" t="n"/>
      <c r="U257" s="421" t="n"/>
      <c r="V257" s="421" t="n"/>
      <c r="W257" s="421" t="n"/>
      <c r="X257" s="421" t="n"/>
      <c r="Y257" s="421" t="n"/>
      <c r="Z257" s="421" t="n"/>
      <c r="AA257" s="421" t="n"/>
      <c r="AB257" s="421" t="n"/>
      <c r="AC257" s="421" t="n"/>
      <c r="AD257" s="421" t="n"/>
      <c r="AE257" s="421" t="n"/>
      <c r="AF257" s="421" t="n"/>
      <c r="AG257" s="421" t="n"/>
      <c r="AH257" s="421" t="n"/>
      <c r="AI257" s="421" t="n"/>
      <c r="AJ257" s="297" t="n"/>
      <c r="AK257" s="297" t="n"/>
      <c r="AL257" s="284" t="n"/>
      <c r="AM257" s="297" t="n"/>
      <c r="AN257" s="285" t="n"/>
      <c r="AO257" s="297" t="n"/>
      <c r="AP257" s="297" t="n"/>
      <c r="AQ257" s="297" t="n"/>
      <c r="AR257" s="297" t="n"/>
      <c r="AS257" s="297" t="n"/>
      <c r="AT257" s="285" t="inlineStr">
        <is>
          <t>0</t>
        </is>
      </c>
      <c r="AU257" s="297" t="inlineStr">
        <is>
          <t>0</t>
        </is>
      </c>
      <c r="AV257" s="297" t="inlineStr">
        <is>
          <t>0</t>
        </is>
      </c>
      <c r="AW257" s="297" t="inlineStr">
        <is>
          <t>0</t>
        </is>
      </c>
      <c r="AX257" s="297" t="inlineStr">
        <is>
          <t>0</t>
        </is>
      </c>
      <c r="AY257" s="286" t="inlineStr">
        <is>
          <t>0</t>
        </is>
      </c>
      <c r="AZ257" s="286" t="inlineStr">
        <is>
          <t>0</t>
        </is>
      </c>
      <c r="BA257" s="287" t="inlineStr">
        <is>
          <t>0</t>
        </is>
      </c>
      <c r="BB257" s="286" t="inlineStr">
        <is>
          <t>0</t>
        </is>
      </c>
      <c r="BC257" s="286" t="inlineStr">
        <is>
          <t>0</t>
        </is>
      </c>
      <c r="BD257" s="286" t="inlineStr">
        <is>
          <t>0</t>
        </is>
      </c>
      <c r="BE257" s="286" t="inlineStr">
        <is>
          <t>0</t>
        </is>
      </c>
      <c r="BF257" s="286" t="inlineStr">
        <is>
          <t>0</t>
        </is>
      </c>
      <c r="BG257" s="286" t="inlineStr">
        <is>
          <t>0</t>
        </is>
      </c>
      <c r="BH257" s="297" t="inlineStr">
        <is>
          <t>0</t>
        </is>
      </c>
      <c r="BI257" s="297" t="inlineStr">
        <is>
          <t>0</t>
        </is>
      </c>
      <c r="BJ257" s="297" t="inlineStr">
        <is>
          <t>0</t>
        </is>
      </c>
      <c r="BK257" s="297" t="inlineStr">
        <is>
          <t>0</t>
        </is>
      </c>
      <c r="BL257" s="297" t="inlineStr">
        <is>
          <t>0</t>
        </is>
      </c>
      <c r="BM257" s="297" t="inlineStr">
        <is>
          <t>0</t>
        </is>
      </c>
      <c r="BN257" s="297" t="inlineStr">
        <is>
          <t>0</t>
        </is>
      </c>
      <c r="BO257" s="285" t="inlineStr">
        <is>
          <t>0</t>
        </is>
      </c>
      <c r="BP257" s="297" t="inlineStr">
        <is>
          <t>0</t>
        </is>
      </c>
      <c r="BQ257" s="297" t="inlineStr">
        <is>
          <t>0</t>
        </is>
      </c>
      <c r="BR257" s="297" t="inlineStr">
        <is>
          <t>0</t>
        </is>
      </c>
      <c r="BS257" s="297" t="inlineStr">
        <is>
          <t>0</t>
        </is>
      </c>
      <c r="BT257" s="297" t="inlineStr">
        <is>
          <t>0</t>
        </is>
      </c>
      <c r="BU257" s="297" t="inlineStr">
        <is>
          <t>0</t>
        </is>
      </c>
      <c r="BV257" s="297" t="inlineStr">
        <is>
          <t>0</t>
        </is>
      </c>
      <c r="BW257" s="288" t="inlineStr">
        <is>
          <t>0</t>
        </is>
      </c>
      <c r="BX257" s="276">
        <f>SUM(IF(COUNTIF(#REF!, "*1.*"), 2, 0), IF(COUNTIF(#REF!, "*2.*"), 2, 0), IF(COUNTIF(#REF!, "*3.*"), 2, 0), IF(COUNTIF(#REF!, "*4.*"), 2, 0), IF(COUNTIF(#REF!, "*5.*"), 2, 0), IF(COUNTIF(#REF!, "*6.*"), 2, 0))</f>
        <v/>
      </c>
      <c r="BY257" s="277">
        <f t="array" ref="BY257">SUM(VALUE(AT257),VALUE(AU257),VALUE(AV257),VALUE(AW257),VALUE(AX257),VALUE(AY257),VALUE(AZ257),VALUE(BB257),VALUE(BC257),VALUE(BD257),VALUE(BE257),VALUE(BF257),VALUE(BG257),VALUE(BH257),VALUE(BI257),VALUE(BJ257),VALUE(BK257),VALUE(BL257),VALUE(BM257),VALUE(BN257),VALUE(BO257),VALUE(BP257),VALUE(BQ257),VALUE(BR257),VALUE(BS257),VALUE(BT257),VALUE(BU257),VALUE(BV257),VALUE(BW257))</f>
        <v/>
      </c>
      <c r="BZ257" s="307" t="n"/>
      <c r="CA257" s="307" t="n"/>
      <c r="CB257" s="307" t="n"/>
      <c r="CC257" s="307" t="n"/>
      <c r="CD257" s="307" t="n"/>
      <c r="CE257" s="307" t="n"/>
      <c r="CF257" s="307" t="n"/>
      <c r="CG257" s="307" t="n"/>
      <c r="CH257" s="307" t="n"/>
      <c r="CI257" s="307" t="n"/>
      <c r="CJ257" s="307" t="n"/>
      <c r="CK257" s="307" t="n"/>
      <c r="CL257" s="307" t="n"/>
      <c r="CM257" s="307" t="n"/>
      <c r="CN257" s="307" t="n"/>
      <c r="CO257" s="307" t="n"/>
      <c r="CP257" s="307" t="n"/>
      <c r="CQ257" s="307" t="n"/>
      <c r="CR257" s="279" t="inlineStr"/>
      <c r="CS257" s="280">
        <f>AVERAGE(Value(BY257),value(CR257))</f>
        <v/>
      </c>
      <c r="CT257" s="421">
        <f>(IF(OR(MediaScorecard!BH258="x", MediaScorecard!BI258="x",MediaScorecard!BJ258="x",MediaScorecard!BK258="x",MediaScorecard!BL258="x"),1, 2))</f>
        <v/>
      </c>
      <c r="CU257" s="308" t="n"/>
      <c r="CV257" s="308" t="n"/>
      <c r="CW257" s="308" t="n"/>
      <c r="CX257" s="309" t="n"/>
      <c r="CY257" s="308" t="n"/>
      <c r="CZ257" s="308" t="n"/>
      <c r="DA257" s="308" t="n"/>
    </row>
    <row r="258" ht="21" customHeight="1" s="590">
      <c r="A258" s="421" t="n"/>
      <c r="B258" s="270" t="n"/>
      <c r="C258" s="266" t="n"/>
      <c r="D258" s="267" t="inlineStr"/>
      <c r="E258" s="267" t="inlineStr"/>
      <c r="F258" s="268" t="inlineStr"/>
      <c r="G258" s="421" t="n"/>
      <c r="H258" s="269" t="n"/>
      <c r="I258" s="421" t="n"/>
      <c r="J258" s="421" t="n"/>
      <c r="K258" s="421" t="n"/>
      <c r="L258" s="421" t="n"/>
      <c r="M258" s="421" t="n"/>
      <c r="N258" s="421" t="n"/>
      <c r="O258" s="421" t="n"/>
      <c r="P258" s="421" t="n"/>
      <c r="Q258" s="421" t="n"/>
      <c r="R258" s="270" t="n"/>
      <c r="S258" s="421" t="n"/>
      <c r="T258" s="421" t="n"/>
      <c r="U258" s="421" t="n"/>
      <c r="V258" s="421" t="n"/>
      <c r="W258" s="421" t="n"/>
      <c r="X258" s="421" t="n"/>
      <c r="Y258" s="421" t="n"/>
      <c r="Z258" s="421" t="n"/>
      <c r="AA258" s="421" t="n"/>
      <c r="AB258" s="421" t="n"/>
      <c r="AC258" s="421" t="n"/>
      <c r="AD258" s="421" t="n"/>
      <c r="AE258" s="421" t="n"/>
      <c r="AF258" s="421" t="n"/>
      <c r="AG258" s="421" t="n"/>
      <c r="AH258" s="421" t="n"/>
      <c r="AI258" s="421" t="n"/>
      <c r="AJ258" s="297" t="n"/>
      <c r="AK258" s="297" t="n"/>
      <c r="AL258" s="284" t="n"/>
      <c r="AM258" s="297" t="n"/>
      <c r="AN258" s="285" t="n"/>
      <c r="AO258" s="297" t="n"/>
      <c r="AP258" s="297" t="n"/>
      <c r="AQ258" s="297" t="n"/>
      <c r="AR258" s="297" t="n"/>
      <c r="AS258" s="297" t="n"/>
      <c r="AT258" s="285" t="inlineStr">
        <is>
          <t>0</t>
        </is>
      </c>
      <c r="AU258" s="297" t="inlineStr">
        <is>
          <t>0</t>
        </is>
      </c>
      <c r="AV258" s="297" t="inlineStr">
        <is>
          <t>0</t>
        </is>
      </c>
      <c r="AW258" s="297" t="inlineStr">
        <is>
          <t>0</t>
        </is>
      </c>
      <c r="AX258" s="297" t="inlineStr">
        <is>
          <t>0</t>
        </is>
      </c>
      <c r="AY258" s="286" t="inlineStr">
        <is>
          <t>0</t>
        </is>
      </c>
      <c r="AZ258" s="286" t="inlineStr">
        <is>
          <t>0</t>
        </is>
      </c>
      <c r="BA258" s="287" t="inlineStr">
        <is>
          <t>0</t>
        </is>
      </c>
      <c r="BB258" s="286" t="inlineStr">
        <is>
          <t>0</t>
        </is>
      </c>
      <c r="BC258" s="286" t="inlineStr">
        <is>
          <t>0</t>
        </is>
      </c>
      <c r="BD258" s="286" t="inlineStr">
        <is>
          <t>0</t>
        </is>
      </c>
      <c r="BE258" s="286" t="inlineStr">
        <is>
          <t>0</t>
        </is>
      </c>
      <c r="BF258" s="286" t="inlineStr">
        <is>
          <t>0</t>
        </is>
      </c>
      <c r="BG258" s="286" t="inlineStr">
        <is>
          <t>0</t>
        </is>
      </c>
      <c r="BH258" s="297" t="inlineStr">
        <is>
          <t>0</t>
        </is>
      </c>
      <c r="BI258" s="297" t="inlineStr">
        <is>
          <t>0</t>
        </is>
      </c>
      <c r="BJ258" s="297" t="inlineStr">
        <is>
          <t>0</t>
        </is>
      </c>
      <c r="BK258" s="297" t="inlineStr">
        <is>
          <t>0</t>
        </is>
      </c>
      <c r="BL258" s="297" t="inlineStr">
        <is>
          <t>0</t>
        </is>
      </c>
      <c r="BM258" s="297" t="inlineStr">
        <is>
          <t>0</t>
        </is>
      </c>
      <c r="BN258" s="297" t="inlineStr">
        <is>
          <t>0</t>
        </is>
      </c>
      <c r="BO258" s="285" t="inlineStr">
        <is>
          <t>0</t>
        </is>
      </c>
      <c r="BP258" s="297" t="inlineStr">
        <is>
          <t>0</t>
        </is>
      </c>
      <c r="BQ258" s="297" t="inlineStr">
        <is>
          <t>0</t>
        </is>
      </c>
      <c r="BR258" s="297" t="inlineStr">
        <is>
          <t>0</t>
        </is>
      </c>
      <c r="BS258" s="297" t="inlineStr">
        <is>
          <t>0</t>
        </is>
      </c>
      <c r="BT258" s="297" t="inlineStr">
        <is>
          <t>0</t>
        </is>
      </c>
      <c r="BU258" s="297" t="inlineStr">
        <is>
          <t>0</t>
        </is>
      </c>
      <c r="BV258" s="297" t="inlineStr">
        <is>
          <t>0</t>
        </is>
      </c>
      <c r="BW258" s="288" t="inlineStr">
        <is>
          <t>0</t>
        </is>
      </c>
      <c r="BX258" s="276">
        <f>SUM(IF(COUNTIF(#REF!, "*1.*"), 2, 0), IF(COUNTIF(#REF!, "*2.*"), 2, 0), IF(COUNTIF(#REF!, "*3.*"), 2, 0), IF(COUNTIF(#REF!, "*4.*"), 2, 0), IF(COUNTIF(#REF!, "*5.*"), 2, 0), IF(COUNTIF(#REF!, "*6.*"), 2, 0))</f>
        <v/>
      </c>
      <c r="BY258" s="277">
        <f t="array" ref="BY258">SUM(VALUE(AT258),VALUE(AU258),VALUE(AV258),VALUE(AW258),VALUE(AX258),VALUE(AY258),VALUE(AZ258),VALUE(BB258),VALUE(BC258),VALUE(BD258),VALUE(BE258),VALUE(BF258),VALUE(BG258),VALUE(BH258),VALUE(BI258),VALUE(BJ258),VALUE(BK258),VALUE(BL258),VALUE(BM258),VALUE(BN258),VALUE(BO258),VALUE(BP258),VALUE(BQ258),VALUE(BR258),VALUE(BS258),VALUE(BT258),VALUE(BU258),VALUE(BV258),VALUE(BW258))</f>
        <v/>
      </c>
      <c r="BZ258" s="307" t="n"/>
      <c r="CA258" s="307" t="n"/>
      <c r="CB258" s="307" t="n"/>
      <c r="CC258" s="307" t="n"/>
      <c r="CD258" s="307" t="n"/>
      <c r="CE258" s="307" t="n"/>
      <c r="CF258" s="307" t="n"/>
      <c r="CG258" s="307" t="n"/>
      <c r="CH258" s="307" t="n"/>
      <c r="CI258" s="307" t="n"/>
      <c r="CJ258" s="307" t="n"/>
      <c r="CK258" s="307" t="n"/>
      <c r="CL258" s="307" t="n"/>
      <c r="CM258" s="307" t="n"/>
      <c r="CN258" s="307" t="n"/>
      <c r="CO258" s="307" t="n"/>
      <c r="CP258" s="307" t="n"/>
      <c r="CQ258" s="307" t="n"/>
      <c r="CR258" s="279" t="inlineStr"/>
      <c r="CS258" s="280">
        <f>AVERAGE(Value(BY258),value(CR258))</f>
        <v/>
      </c>
      <c r="CT258" s="421">
        <f>(IF(OR(MediaScorecard!BH259="x", MediaScorecard!BI259="x",MediaScorecard!BJ259="x",MediaScorecard!BK259="x",MediaScorecard!BL259="x"),1, 2))</f>
        <v/>
      </c>
      <c r="CU258" s="308" t="n"/>
      <c r="CV258" s="308" t="n"/>
      <c r="CW258" s="308" t="n"/>
      <c r="CX258" s="309" t="n"/>
      <c r="CY258" s="308" t="n"/>
      <c r="CZ258" s="308" t="n"/>
      <c r="DA258" s="308" t="n"/>
    </row>
    <row r="259" ht="21" customHeight="1" s="590">
      <c r="A259" s="421" t="n"/>
      <c r="B259" s="270" t="n"/>
      <c r="C259" s="266" t="n"/>
      <c r="D259" s="267" t="inlineStr"/>
      <c r="E259" s="267" t="inlineStr"/>
      <c r="F259" s="268" t="inlineStr"/>
      <c r="G259" s="421" t="n"/>
      <c r="H259" s="269" t="n"/>
      <c r="I259" s="421" t="n"/>
      <c r="J259" s="421" t="n"/>
      <c r="K259" s="421" t="n"/>
      <c r="L259" s="421" t="n"/>
      <c r="M259" s="421" t="n"/>
      <c r="N259" s="421" t="n"/>
      <c r="O259" s="421" t="n"/>
      <c r="P259" s="421" t="n"/>
      <c r="Q259" s="421" t="n"/>
      <c r="R259" s="270" t="n"/>
      <c r="S259" s="421" t="n"/>
      <c r="T259" s="421" t="n"/>
      <c r="U259" s="421" t="n"/>
      <c r="V259" s="421" t="n"/>
      <c r="W259" s="421" t="n"/>
      <c r="X259" s="421" t="n"/>
      <c r="Y259" s="421" t="n"/>
      <c r="Z259" s="421" t="n"/>
      <c r="AA259" s="421" t="n"/>
      <c r="AB259" s="421" t="n"/>
      <c r="AC259" s="421" t="n"/>
      <c r="AD259" s="421" t="n"/>
      <c r="AE259" s="421" t="n"/>
      <c r="AF259" s="421" t="n"/>
      <c r="AG259" s="421" t="n"/>
      <c r="AH259" s="421" t="n"/>
      <c r="AI259" s="421" t="n"/>
      <c r="AJ259" s="297" t="n"/>
      <c r="AK259" s="297" t="n"/>
      <c r="AL259" s="284" t="n"/>
      <c r="AM259" s="297" t="n"/>
      <c r="AN259" s="285" t="n"/>
      <c r="AO259" s="297" t="n"/>
      <c r="AP259" s="297" t="n"/>
      <c r="AQ259" s="297" t="n"/>
      <c r="AR259" s="297" t="n"/>
      <c r="AS259" s="297" t="n"/>
      <c r="AT259" s="285" t="inlineStr">
        <is>
          <t>0</t>
        </is>
      </c>
      <c r="AU259" s="297" t="inlineStr">
        <is>
          <t>0</t>
        </is>
      </c>
      <c r="AV259" s="297" t="inlineStr">
        <is>
          <t>0</t>
        </is>
      </c>
      <c r="AW259" s="297" t="inlineStr">
        <is>
          <t>0</t>
        </is>
      </c>
      <c r="AX259" s="297" t="inlineStr">
        <is>
          <t>0</t>
        </is>
      </c>
      <c r="AY259" s="286" t="inlineStr">
        <is>
          <t>0</t>
        </is>
      </c>
      <c r="AZ259" s="286" t="inlineStr">
        <is>
          <t>0</t>
        </is>
      </c>
      <c r="BA259" s="287" t="inlineStr">
        <is>
          <t>0</t>
        </is>
      </c>
      <c r="BB259" s="286" t="inlineStr">
        <is>
          <t>0</t>
        </is>
      </c>
      <c r="BC259" s="286" t="inlineStr">
        <is>
          <t>0</t>
        </is>
      </c>
      <c r="BD259" s="286" t="inlineStr">
        <is>
          <t>0</t>
        </is>
      </c>
      <c r="BE259" s="286" t="inlineStr">
        <is>
          <t>0</t>
        </is>
      </c>
      <c r="BF259" s="286" t="inlineStr">
        <is>
          <t>0</t>
        </is>
      </c>
      <c r="BG259" s="286" t="inlineStr">
        <is>
          <t>0</t>
        </is>
      </c>
      <c r="BH259" s="297" t="inlineStr">
        <is>
          <t>0</t>
        </is>
      </c>
      <c r="BI259" s="297" t="inlineStr">
        <is>
          <t>0</t>
        </is>
      </c>
      <c r="BJ259" s="297" t="inlineStr">
        <is>
          <t>0</t>
        </is>
      </c>
      <c r="BK259" s="297" t="inlineStr">
        <is>
          <t>0</t>
        </is>
      </c>
      <c r="BL259" s="297" t="inlineStr">
        <is>
          <t>0</t>
        </is>
      </c>
      <c r="BM259" s="297" t="inlineStr">
        <is>
          <t>0</t>
        </is>
      </c>
      <c r="BN259" s="297" t="inlineStr">
        <is>
          <t>0</t>
        </is>
      </c>
      <c r="BO259" s="285" t="inlineStr">
        <is>
          <t>0</t>
        </is>
      </c>
      <c r="BP259" s="297" t="inlineStr">
        <is>
          <t>0</t>
        </is>
      </c>
      <c r="BQ259" s="297" t="inlineStr">
        <is>
          <t>0</t>
        </is>
      </c>
      <c r="BR259" s="297" t="inlineStr">
        <is>
          <t>0</t>
        </is>
      </c>
      <c r="BS259" s="297" t="inlineStr">
        <is>
          <t>0</t>
        </is>
      </c>
      <c r="BT259" s="297" t="inlineStr">
        <is>
          <t>0</t>
        </is>
      </c>
      <c r="BU259" s="297" t="inlineStr">
        <is>
          <t>0</t>
        </is>
      </c>
      <c r="BV259" s="297" t="inlineStr">
        <is>
          <t>0</t>
        </is>
      </c>
      <c r="BW259" s="288" t="inlineStr">
        <is>
          <t>0</t>
        </is>
      </c>
      <c r="BX259" s="276">
        <f>SUM(IF(COUNTIF(#REF!, "*1.*"), 2, 0), IF(COUNTIF(#REF!, "*2.*"), 2, 0), IF(COUNTIF(#REF!, "*3.*"), 2, 0), IF(COUNTIF(#REF!, "*4.*"), 2, 0), IF(COUNTIF(#REF!, "*5.*"), 2, 0), IF(COUNTIF(#REF!, "*6.*"), 2, 0))</f>
        <v/>
      </c>
      <c r="BY259" s="277">
        <f t="array" ref="BY259">SUM(VALUE(AT259),VALUE(AU259),VALUE(AV259),VALUE(AW259),VALUE(AX259),VALUE(AY259),VALUE(AZ259),VALUE(BB259),VALUE(BC259),VALUE(BD259),VALUE(BE259),VALUE(BF259),VALUE(BG259),VALUE(BH259),VALUE(BI259),VALUE(BJ259),VALUE(BK259),VALUE(BL259),VALUE(BM259),VALUE(BN259),VALUE(BO259),VALUE(BP259),VALUE(BQ259),VALUE(BR259),VALUE(BS259),VALUE(BT259),VALUE(BU259),VALUE(BV259),VALUE(BW259))</f>
        <v/>
      </c>
      <c r="BZ259" s="307" t="n"/>
      <c r="CA259" s="307" t="n"/>
      <c r="CB259" s="307" t="n"/>
      <c r="CC259" s="307" t="n"/>
      <c r="CD259" s="307" t="n"/>
      <c r="CE259" s="307" t="n"/>
      <c r="CF259" s="307" t="n"/>
      <c r="CG259" s="307" t="n"/>
      <c r="CH259" s="307" t="n"/>
      <c r="CI259" s="307" t="n"/>
      <c r="CJ259" s="307" t="n"/>
      <c r="CK259" s="307" t="n"/>
      <c r="CL259" s="307" t="n"/>
      <c r="CM259" s="307" t="n"/>
      <c r="CN259" s="307" t="n"/>
      <c r="CO259" s="307" t="n"/>
      <c r="CP259" s="307" t="n"/>
      <c r="CQ259" s="307" t="n"/>
      <c r="CR259" s="279" t="inlineStr"/>
      <c r="CS259" s="280">
        <f>AVERAGE(Value(BY259),value(CR259))</f>
        <v/>
      </c>
      <c r="CT259" s="421">
        <f>(IF(OR(MediaScorecard!BH260="x", MediaScorecard!BI260="x",MediaScorecard!BJ260="x",MediaScorecard!BK260="x",MediaScorecard!BL260="x"),1, 2))</f>
        <v/>
      </c>
      <c r="CU259" s="308" t="n"/>
      <c r="CV259" s="308" t="n"/>
      <c r="CW259" s="308" t="n"/>
      <c r="CX259" s="309" t="n"/>
      <c r="CY259" s="308" t="n"/>
      <c r="CZ259" s="308" t="n"/>
      <c r="DA259" s="308" t="n"/>
    </row>
    <row r="260" ht="21" customHeight="1" s="590">
      <c r="A260" s="421" t="n"/>
      <c r="B260" s="270" t="n"/>
      <c r="C260" s="266" t="n"/>
      <c r="D260" s="267" t="inlineStr"/>
      <c r="E260" s="267" t="inlineStr"/>
      <c r="F260" s="268" t="inlineStr"/>
      <c r="G260" s="421" t="n"/>
      <c r="H260" s="269" t="n"/>
      <c r="I260" s="421" t="n"/>
      <c r="J260" s="421" t="n"/>
      <c r="K260" s="421" t="n"/>
      <c r="L260" s="421" t="n"/>
      <c r="M260" s="421" t="n"/>
      <c r="N260" s="421" t="n"/>
      <c r="O260" s="421" t="n"/>
      <c r="P260" s="421" t="n"/>
      <c r="Q260" s="421" t="n"/>
      <c r="R260" s="270" t="n"/>
      <c r="S260" s="421" t="n"/>
      <c r="T260" s="421" t="n"/>
      <c r="U260" s="421" t="n"/>
      <c r="V260" s="421" t="n"/>
      <c r="W260" s="421" t="n"/>
      <c r="X260" s="421" t="n"/>
      <c r="Y260" s="421" t="n"/>
      <c r="Z260" s="421" t="n"/>
      <c r="AA260" s="421" t="n"/>
      <c r="AB260" s="421" t="n"/>
      <c r="AC260" s="421" t="n"/>
      <c r="AD260" s="421" t="n"/>
      <c r="AE260" s="421" t="n"/>
      <c r="AF260" s="421" t="n"/>
      <c r="AG260" s="421" t="n"/>
      <c r="AH260" s="421" t="n"/>
      <c r="AI260" s="421" t="n"/>
      <c r="AJ260" s="297" t="n"/>
      <c r="AK260" s="297" t="n"/>
      <c r="AL260" s="284" t="n"/>
      <c r="AM260" s="297" t="n"/>
      <c r="AN260" s="285" t="n"/>
      <c r="AO260" s="297" t="n"/>
      <c r="AP260" s="297" t="n"/>
      <c r="AQ260" s="297" t="n"/>
      <c r="AR260" s="297" t="n"/>
      <c r="AS260" s="297" t="n"/>
      <c r="AT260" s="285" t="inlineStr">
        <is>
          <t>0</t>
        </is>
      </c>
      <c r="AU260" s="297" t="inlineStr">
        <is>
          <t>0</t>
        </is>
      </c>
      <c r="AV260" s="297" t="inlineStr">
        <is>
          <t>0</t>
        </is>
      </c>
      <c r="AW260" s="297" t="inlineStr">
        <is>
          <t>0</t>
        </is>
      </c>
      <c r="AX260" s="297" t="inlineStr">
        <is>
          <t>0</t>
        </is>
      </c>
      <c r="AY260" s="286" t="inlineStr">
        <is>
          <t>0</t>
        </is>
      </c>
      <c r="AZ260" s="286" t="inlineStr">
        <is>
          <t>0</t>
        </is>
      </c>
      <c r="BA260" s="287" t="inlineStr">
        <is>
          <t>0</t>
        </is>
      </c>
      <c r="BB260" s="286" t="inlineStr">
        <is>
          <t>0</t>
        </is>
      </c>
      <c r="BC260" s="286" t="inlineStr">
        <is>
          <t>0</t>
        </is>
      </c>
      <c r="BD260" s="286" t="inlineStr">
        <is>
          <t>0</t>
        </is>
      </c>
      <c r="BE260" s="286" t="inlineStr">
        <is>
          <t>0</t>
        </is>
      </c>
      <c r="BF260" s="286" t="inlineStr">
        <is>
          <t>0</t>
        </is>
      </c>
      <c r="BG260" s="286" t="inlineStr">
        <is>
          <t>0</t>
        </is>
      </c>
      <c r="BH260" s="297" t="inlineStr">
        <is>
          <t>0</t>
        </is>
      </c>
      <c r="BI260" s="297" t="inlineStr">
        <is>
          <t>0</t>
        </is>
      </c>
      <c r="BJ260" s="297" t="inlineStr">
        <is>
          <t>0</t>
        </is>
      </c>
      <c r="BK260" s="297" t="inlineStr">
        <is>
          <t>0</t>
        </is>
      </c>
      <c r="BL260" s="297" t="inlineStr">
        <is>
          <t>0</t>
        </is>
      </c>
      <c r="BM260" s="297" t="inlineStr">
        <is>
          <t>0</t>
        </is>
      </c>
      <c r="BN260" s="297" t="inlineStr">
        <is>
          <t>0</t>
        </is>
      </c>
      <c r="BO260" s="285" t="inlineStr">
        <is>
          <t>0</t>
        </is>
      </c>
      <c r="BP260" s="297" t="inlineStr">
        <is>
          <t>0</t>
        </is>
      </c>
      <c r="BQ260" s="297" t="inlineStr">
        <is>
          <t>0</t>
        </is>
      </c>
      <c r="BR260" s="297" t="inlineStr">
        <is>
          <t>0</t>
        </is>
      </c>
      <c r="BS260" s="297" t="inlineStr">
        <is>
          <t>0</t>
        </is>
      </c>
      <c r="BT260" s="297" t="inlineStr">
        <is>
          <t>0</t>
        </is>
      </c>
      <c r="BU260" s="297" t="inlineStr">
        <is>
          <t>0</t>
        </is>
      </c>
      <c r="BV260" s="297" t="inlineStr">
        <is>
          <t>0</t>
        </is>
      </c>
      <c r="BW260" s="288" t="inlineStr">
        <is>
          <t>0</t>
        </is>
      </c>
      <c r="BX260" s="276">
        <f>SUM(IF(COUNTIF(#REF!, "*1.*"), 2, 0), IF(COUNTIF(#REF!, "*2.*"), 2, 0), IF(COUNTIF(#REF!, "*3.*"), 2, 0), IF(COUNTIF(#REF!, "*4.*"), 2, 0), IF(COUNTIF(#REF!, "*5.*"), 2, 0), IF(COUNTIF(#REF!, "*6.*"), 2, 0))</f>
        <v/>
      </c>
      <c r="BY260" s="277">
        <f t="array" ref="BY260">SUM(VALUE(AT260),VALUE(AU260),VALUE(AV260),VALUE(AW260),VALUE(AX260),VALUE(AY260),VALUE(AZ260),VALUE(BB260),VALUE(BC260),VALUE(BD260),VALUE(BE260),VALUE(BF260),VALUE(BG260),VALUE(BH260),VALUE(BI260),VALUE(BJ260),VALUE(BK260),VALUE(BL260),VALUE(BM260),VALUE(BN260),VALUE(BO260),VALUE(BP260),VALUE(BQ260),VALUE(BR260),VALUE(BS260),VALUE(BT260),VALUE(BU260),VALUE(BV260),VALUE(BW260))</f>
        <v/>
      </c>
      <c r="BZ260" s="307" t="n"/>
      <c r="CA260" s="307" t="n"/>
      <c r="CB260" s="307" t="n"/>
      <c r="CC260" s="307" t="n"/>
      <c r="CD260" s="307" t="n"/>
      <c r="CE260" s="307" t="n"/>
      <c r="CF260" s="307" t="n"/>
      <c r="CG260" s="307" t="n"/>
      <c r="CH260" s="307" t="n"/>
      <c r="CI260" s="307" t="n"/>
      <c r="CJ260" s="307" t="n"/>
      <c r="CK260" s="307" t="n"/>
      <c r="CL260" s="307" t="n"/>
      <c r="CM260" s="307" t="n"/>
      <c r="CN260" s="307" t="n"/>
      <c r="CO260" s="307" t="n"/>
      <c r="CP260" s="307" t="n"/>
      <c r="CQ260" s="307" t="n"/>
      <c r="CR260" s="279" t="inlineStr"/>
      <c r="CS260" s="280">
        <f>AVERAGE(Value(BY260),value(CR260))</f>
        <v/>
      </c>
      <c r="CT260" s="421">
        <f>(IF(OR(MediaScorecard!BH261="x", MediaScorecard!BI261="x",MediaScorecard!BJ261="x",MediaScorecard!BK261="x",MediaScorecard!BL261="x"),1, 2))</f>
        <v/>
      </c>
      <c r="CU260" s="308" t="n"/>
      <c r="CV260" s="308" t="n"/>
      <c r="CW260" s="308" t="n"/>
      <c r="CX260" s="309" t="n"/>
      <c r="CY260" s="308" t="n"/>
      <c r="CZ260" s="308" t="n"/>
      <c r="DA260" s="308" t="n"/>
    </row>
    <row r="261" ht="21" customHeight="1" s="590">
      <c r="A261" s="421" t="n"/>
      <c r="B261" s="270" t="n"/>
      <c r="C261" s="266" t="n"/>
      <c r="D261" s="267" t="inlineStr"/>
      <c r="E261" s="267" t="inlineStr"/>
      <c r="F261" s="268" t="inlineStr"/>
      <c r="G261" s="421" t="n"/>
      <c r="H261" s="269" t="n"/>
      <c r="I261" s="421" t="n"/>
      <c r="J261" s="421" t="n"/>
      <c r="K261" s="421" t="n"/>
      <c r="L261" s="421" t="n"/>
      <c r="M261" s="421" t="n"/>
      <c r="N261" s="421" t="n"/>
      <c r="O261" s="421" t="n"/>
      <c r="P261" s="421" t="n"/>
      <c r="Q261" s="421" t="n"/>
      <c r="R261" s="270" t="n"/>
      <c r="S261" s="421" t="n"/>
      <c r="T261" s="421" t="n"/>
      <c r="U261" s="421" t="n"/>
      <c r="V261" s="421" t="n"/>
      <c r="W261" s="421" t="n"/>
      <c r="X261" s="421" t="n"/>
      <c r="Y261" s="421" t="n"/>
      <c r="Z261" s="421" t="n"/>
      <c r="AA261" s="421" t="n"/>
      <c r="AB261" s="421" t="n"/>
      <c r="AC261" s="421" t="n"/>
      <c r="AD261" s="421" t="n"/>
      <c r="AE261" s="421" t="n"/>
      <c r="AF261" s="421" t="n"/>
      <c r="AG261" s="421" t="n"/>
      <c r="AH261" s="421" t="n"/>
      <c r="AI261" s="421" t="n"/>
      <c r="AJ261" s="297" t="n"/>
      <c r="AK261" s="297" t="n"/>
      <c r="AL261" s="284" t="n"/>
      <c r="AM261" s="297" t="n"/>
      <c r="AN261" s="285" t="n"/>
      <c r="AO261" s="297" t="n"/>
      <c r="AP261" s="297" t="n"/>
      <c r="AQ261" s="297" t="n"/>
      <c r="AR261" s="297" t="n"/>
      <c r="AS261" s="297" t="n"/>
      <c r="AT261" s="285" t="inlineStr">
        <is>
          <t>0</t>
        </is>
      </c>
      <c r="AU261" s="297" t="inlineStr">
        <is>
          <t>0</t>
        </is>
      </c>
      <c r="AV261" s="297" t="inlineStr">
        <is>
          <t>0</t>
        </is>
      </c>
      <c r="AW261" s="297" t="inlineStr">
        <is>
          <t>0</t>
        </is>
      </c>
      <c r="AX261" s="297" t="inlineStr">
        <is>
          <t>0</t>
        </is>
      </c>
      <c r="AY261" s="286" t="inlineStr">
        <is>
          <t>0</t>
        </is>
      </c>
      <c r="AZ261" s="286" t="inlineStr">
        <is>
          <t>0</t>
        </is>
      </c>
      <c r="BA261" s="287" t="inlineStr">
        <is>
          <t>0</t>
        </is>
      </c>
      <c r="BB261" s="286" t="inlineStr">
        <is>
          <t>0</t>
        </is>
      </c>
      <c r="BC261" s="286" t="inlineStr">
        <is>
          <t>0</t>
        </is>
      </c>
      <c r="BD261" s="286" t="inlineStr">
        <is>
          <t>0</t>
        </is>
      </c>
      <c r="BE261" s="286" t="inlineStr">
        <is>
          <t>0</t>
        </is>
      </c>
      <c r="BF261" s="286" t="inlineStr">
        <is>
          <t>0</t>
        </is>
      </c>
      <c r="BG261" s="286" t="inlineStr">
        <is>
          <t>0</t>
        </is>
      </c>
      <c r="BH261" s="297" t="inlineStr">
        <is>
          <t>0</t>
        </is>
      </c>
      <c r="BI261" s="297" t="inlineStr">
        <is>
          <t>0</t>
        </is>
      </c>
      <c r="BJ261" s="297" t="inlineStr">
        <is>
          <t>0</t>
        </is>
      </c>
      <c r="BK261" s="297" t="inlineStr">
        <is>
          <t>0</t>
        </is>
      </c>
      <c r="BL261" s="297" t="inlineStr">
        <is>
          <t>0</t>
        </is>
      </c>
      <c r="BM261" s="297" t="inlineStr">
        <is>
          <t>0</t>
        </is>
      </c>
      <c r="BN261" s="297" t="inlineStr">
        <is>
          <t>0</t>
        </is>
      </c>
      <c r="BO261" s="285" t="inlineStr">
        <is>
          <t>0</t>
        </is>
      </c>
      <c r="BP261" s="297" t="inlineStr">
        <is>
          <t>0</t>
        </is>
      </c>
      <c r="BQ261" s="297" t="inlineStr">
        <is>
          <t>0</t>
        </is>
      </c>
      <c r="BR261" s="297" t="inlineStr">
        <is>
          <t>0</t>
        </is>
      </c>
      <c r="BS261" s="297" t="inlineStr">
        <is>
          <t>0</t>
        </is>
      </c>
      <c r="BT261" s="297" t="inlineStr">
        <is>
          <t>0</t>
        </is>
      </c>
      <c r="BU261" s="297" t="inlineStr">
        <is>
          <t>0</t>
        </is>
      </c>
      <c r="BV261" s="297" t="inlineStr">
        <is>
          <t>0</t>
        </is>
      </c>
      <c r="BW261" s="288" t="inlineStr">
        <is>
          <t>0</t>
        </is>
      </c>
      <c r="BX261" s="276">
        <f>SUM(IF(COUNTIF(#REF!, "*1.*"), 2, 0), IF(COUNTIF(#REF!, "*2.*"), 2, 0), IF(COUNTIF(#REF!, "*3.*"), 2, 0), IF(COUNTIF(#REF!, "*4.*"), 2, 0), IF(COUNTIF(#REF!, "*5.*"), 2, 0), IF(COUNTIF(#REF!, "*6.*"), 2, 0))</f>
        <v/>
      </c>
      <c r="BY261" s="277">
        <f t="array" ref="BY261">SUM(VALUE(AT261),VALUE(AU261),VALUE(AV261),VALUE(AW261),VALUE(AX261),VALUE(AY261),VALUE(AZ261),VALUE(BB261),VALUE(BC261),VALUE(BD261),VALUE(BE261),VALUE(BF261),VALUE(BG261),VALUE(BH261),VALUE(BI261),VALUE(BJ261),VALUE(BK261),VALUE(BL261),VALUE(BM261),VALUE(BN261),VALUE(BO261),VALUE(BP261),VALUE(BQ261),VALUE(BR261),VALUE(BS261),VALUE(BT261),VALUE(BU261),VALUE(BV261),VALUE(BW261))</f>
        <v/>
      </c>
      <c r="BZ261" s="307" t="n"/>
      <c r="CA261" s="307" t="n"/>
      <c r="CB261" s="307" t="n"/>
      <c r="CC261" s="307" t="n"/>
      <c r="CD261" s="307" t="n"/>
      <c r="CE261" s="307" t="n"/>
      <c r="CF261" s="307" t="n"/>
      <c r="CG261" s="307" t="n"/>
      <c r="CH261" s="307" t="n"/>
      <c r="CI261" s="307" t="n"/>
      <c r="CJ261" s="307" t="n"/>
      <c r="CK261" s="307" t="n"/>
      <c r="CL261" s="307" t="n"/>
      <c r="CM261" s="307" t="n"/>
      <c r="CN261" s="307" t="n"/>
      <c r="CO261" s="307" t="n"/>
      <c r="CP261" s="307" t="n"/>
      <c r="CQ261" s="307" t="n"/>
      <c r="CR261" s="279" t="inlineStr"/>
      <c r="CS261" s="280">
        <f>AVERAGE(Value(BY261),value(CR261))</f>
        <v/>
      </c>
      <c r="CT261" s="421">
        <f>(IF(OR(MediaScorecard!BH262="x", MediaScorecard!BI262="x",MediaScorecard!BJ262="x",MediaScorecard!BK262="x",MediaScorecard!BL262="x"),1, 2))</f>
        <v/>
      </c>
      <c r="CU261" s="308" t="n"/>
      <c r="CV261" s="308" t="n"/>
      <c r="CW261" s="308" t="n"/>
      <c r="CX261" s="309" t="n"/>
      <c r="CY261" s="308" t="n"/>
      <c r="CZ261" s="308" t="n"/>
      <c r="DA261" s="308" t="n"/>
    </row>
    <row r="262" ht="21" customHeight="1" s="590">
      <c r="A262" s="421" t="n"/>
      <c r="B262" s="270" t="n"/>
      <c r="C262" s="266" t="n"/>
      <c r="D262" s="267" t="inlineStr"/>
      <c r="E262" s="267" t="inlineStr"/>
      <c r="F262" s="268" t="inlineStr"/>
      <c r="G262" s="421" t="n"/>
      <c r="H262" s="269" t="n"/>
      <c r="I262" s="421" t="n"/>
      <c r="J262" s="421" t="n"/>
      <c r="K262" s="421" t="n"/>
      <c r="L262" s="421" t="n"/>
      <c r="M262" s="421" t="n"/>
      <c r="N262" s="421" t="n"/>
      <c r="O262" s="421" t="n"/>
      <c r="P262" s="421" t="n"/>
      <c r="Q262" s="421" t="n"/>
      <c r="R262" s="270" t="n"/>
      <c r="S262" s="421" t="n"/>
      <c r="T262" s="421" t="n"/>
      <c r="U262" s="421" t="n"/>
      <c r="V262" s="421" t="n"/>
      <c r="W262" s="421" t="n"/>
      <c r="X262" s="421" t="n"/>
      <c r="Y262" s="421" t="n"/>
      <c r="Z262" s="421" t="n"/>
      <c r="AA262" s="421" t="n"/>
      <c r="AB262" s="421" t="n"/>
      <c r="AC262" s="421" t="n"/>
      <c r="AD262" s="421" t="n"/>
      <c r="AE262" s="421" t="n"/>
      <c r="AF262" s="421" t="n"/>
      <c r="AG262" s="421" t="n"/>
      <c r="AH262" s="421" t="n"/>
      <c r="AI262" s="421" t="n"/>
      <c r="AJ262" s="297" t="n"/>
      <c r="AK262" s="297" t="n"/>
      <c r="AL262" s="284" t="n"/>
      <c r="AM262" s="297" t="n"/>
      <c r="AN262" s="285" t="n"/>
      <c r="AO262" s="297" t="n"/>
      <c r="AP262" s="297" t="n"/>
      <c r="AQ262" s="297" t="n"/>
      <c r="AR262" s="297" t="n"/>
      <c r="AS262" s="297" t="n"/>
      <c r="AT262" s="285" t="inlineStr">
        <is>
          <t>0</t>
        </is>
      </c>
      <c r="AU262" s="297" t="inlineStr">
        <is>
          <t>0</t>
        </is>
      </c>
      <c r="AV262" s="297" t="inlineStr">
        <is>
          <t>0</t>
        </is>
      </c>
      <c r="AW262" s="297" t="inlineStr">
        <is>
          <t>0</t>
        </is>
      </c>
      <c r="AX262" s="297" t="inlineStr">
        <is>
          <t>0</t>
        </is>
      </c>
      <c r="AY262" s="286" t="inlineStr">
        <is>
          <t>0</t>
        </is>
      </c>
      <c r="AZ262" s="286" t="inlineStr">
        <is>
          <t>0</t>
        </is>
      </c>
      <c r="BA262" s="287" t="inlineStr">
        <is>
          <t>0</t>
        </is>
      </c>
      <c r="BB262" s="286" t="inlineStr">
        <is>
          <t>0</t>
        </is>
      </c>
      <c r="BC262" s="286" t="inlineStr">
        <is>
          <t>0</t>
        </is>
      </c>
      <c r="BD262" s="286" t="inlineStr">
        <is>
          <t>0</t>
        </is>
      </c>
      <c r="BE262" s="286" t="inlineStr">
        <is>
          <t>0</t>
        </is>
      </c>
      <c r="BF262" s="286" t="inlineStr">
        <is>
          <t>0</t>
        </is>
      </c>
      <c r="BG262" s="286" t="inlineStr">
        <is>
          <t>0</t>
        </is>
      </c>
      <c r="BH262" s="297" t="inlineStr">
        <is>
          <t>0</t>
        </is>
      </c>
      <c r="BI262" s="297" t="inlineStr">
        <is>
          <t>0</t>
        </is>
      </c>
      <c r="BJ262" s="297" t="inlineStr">
        <is>
          <t>0</t>
        </is>
      </c>
      <c r="BK262" s="297" t="inlineStr">
        <is>
          <t>0</t>
        </is>
      </c>
      <c r="BL262" s="297" t="inlineStr">
        <is>
          <t>0</t>
        </is>
      </c>
      <c r="BM262" s="297" t="inlineStr">
        <is>
          <t>0</t>
        </is>
      </c>
      <c r="BN262" s="297" t="inlineStr">
        <is>
          <t>0</t>
        </is>
      </c>
      <c r="BO262" s="285" t="inlineStr">
        <is>
          <t>0</t>
        </is>
      </c>
      <c r="BP262" s="297" t="inlineStr">
        <is>
          <t>0</t>
        </is>
      </c>
      <c r="BQ262" s="297" t="inlineStr">
        <is>
          <t>0</t>
        </is>
      </c>
      <c r="BR262" s="297" t="inlineStr">
        <is>
          <t>0</t>
        </is>
      </c>
      <c r="BS262" s="297" t="inlineStr">
        <is>
          <t>0</t>
        </is>
      </c>
      <c r="BT262" s="297" t="inlineStr">
        <is>
          <t>0</t>
        </is>
      </c>
      <c r="BU262" s="297" t="inlineStr">
        <is>
          <t>0</t>
        </is>
      </c>
      <c r="BV262" s="297" t="inlineStr">
        <is>
          <t>0</t>
        </is>
      </c>
      <c r="BW262" s="288" t="inlineStr">
        <is>
          <t>0</t>
        </is>
      </c>
      <c r="BX262" s="276">
        <f>SUM(IF(COUNTIF(#REF!, "*1.*"), 2, 0), IF(COUNTIF(#REF!, "*2.*"), 2, 0), IF(COUNTIF(#REF!, "*3.*"), 2, 0), IF(COUNTIF(#REF!, "*4.*"), 2, 0), IF(COUNTIF(#REF!, "*5.*"), 2, 0), IF(COUNTIF(#REF!, "*6.*"), 2, 0))</f>
        <v/>
      </c>
      <c r="BY262" s="277">
        <f t="array" ref="BY262">SUM(VALUE(AT262),VALUE(AU262),VALUE(AV262),VALUE(AW262),VALUE(AX262),VALUE(AY262),VALUE(AZ262),VALUE(BB262),VALUE(BC262),VALUE(BD262),VALUE(BE262),VALUE(BF262),VALUE(BG262),VALUE(BH262),VALUE(BI262),VALUE(BJ262),VALUE(BK262),VALUE(BL262),VALUE(BM262),VALUE(BN262),VALUE(BO262),VALUE(BP262),VALUE(BQ262),VALUE(BR262),VALUE(BS262),VALUE(BT262),VALUE(BU262),VALUE(BV262),VALUE(BW262))</f>
        <v/>
      </c>
      <c r="BZ262" s="307" t="n"/>
      <c r="CA262" s="307" t="n"/>
      <c r="CB262" s="307" t="n"/>
      <c r="CC262" s="307" t="n"/>
      <c r="CD262" s="307" t="n"/>
      <c r="CE262" s="307" t="n"/>
      <c r="CF262" s="307" t="n"/>
      <c r="CG262" s="307" t="n"/>
      <c r="CH262" s="307" t="n"/>
      <c r="CI262" s="307" t="n"/>
      <c r="CJ262" s="307" t="n"/>
      <c r="CK262" s="307" t="n"/>
      <c r="CL262" s="307" t="n"/>
      <c r="CM262" s="307" t="n"/>
      <c r="CN262" s="307" t="n"/>
      <c r="CO262" s="307" t="n"/>
      <c r="CP262" s="307" t="n"/>
      <c r="CQ262" s="307" t="n"/>
      <c r="CR262" s="279" t="inlineStr"/>
      <c r="CS262" s="280">
        <f>AVERAGE(Value(BY262),value(CR262))</f>
        <v/>
      </c>
      <c r="CT262" s="421">
        <f>(IF(OR(MediaScorecard!BH263="x", MediaScorecard!BI263="x",MediaScorecard!BJ263="x",MediaScorecard!BK263="x",MediaScorecard!BL263="x"),1, 2))</f>
        <v/>
      </c>
      <c r="CU262" s="308" t="n"/>
      <c r="CV262" s="308" t="n"/>
      <c r="CW262" s="308" t="n"/>
      <c r="CX262" s="309" t="n"/>
      <c r="CY262" s="308" t="n"/>
      <c r="CZ262" s="308" t="n"/>
      <c r="DA262" s="308" t="n"/>
    </row>
    <row r="263" ht="21" customHeight="1" s="590">
      <c r="A263" s="421" t="n"/>
      <c r="B263" s="270" t="n"/>
      <c r="C263" s="266" t="n"/>
      <c r="D263" s="267" t="inlineStr"/>
      <c r="E263" s="267" t="inlineStr"/>
      <c r="F263" s="268" t="inlineStr"/>
      <c r="G263" s="421" t="n"/>
      <c r="H263" s="269" t="n"/>
      <c r="I263" s="421" t="n"/>
      <c r="J263" s="421" t="n"/>
      <c r="K263" s="421" t="n"/>
      <c r="L263" s="421" t="n"/>
      <c r="M263" s="421" t="n"/>
      <c r="N263" s="421" t="n"/>
      <c r="O263" s="421" t="n"/>
      <c r="P263" s="421" t="n"/>
      <c r="Q263" s="421" t="n"/>
      <c r="R263" s="270" t="n"/>
      <c r="S263" s="421" t="n"/>
      <c r="T263" s="421" t="n"/>
      <c r="U263" s="421" t="n"/>
      <c r="V263" s="421" t="n"/>
      <c r="W263" s="421" t="n"/>
      <c r="X263" s="421" t="n"/>
      <c r="Y263" s="421" t="n"/>
      <c r="Z263" s="421" t="n"/>
      <c r="AA263" s="421" t="n"/>
      <c r="AB263" s="421" t="n"/>
      <c r="AC263" s="421" t="n"/>
      <c r="AD263" s="421" t="n"/>
      <c r="AE263" s="421" t="n"/>
      <c r="AF263" s="421" t="n"/>
      <c r="AG263" s="421" t="n"/>
      <c r="AH263" s="421" t="n"/>
      <c r="AI263" s="421" t="n"/>
      <c r="AJ263" s="297" t="n"/>
      <c r="AK263" s="297" t="n"/>
      <c r="AL263" s="284" t="n"/>
      <c r="AM263" s="297" t="n"/>
      <c r="AN263" s="285" t="n"/>
      <c r="AO263" s="297" t="n"/>
      <c r="AP263" s="297" t="n"/>
      <c r="AQ263" s="297" t="n"/>
      <c r="AR263" s="297" t="n"/>
      <c r="AS263" s="297" t="n"/>
      <c r="AT263" s="285" t="inlineStr">
        <is>
          <t>0</t>
        </is>
      </c>
      <c r="AU263" s="297" t="inlineStr">
        <is>
          <t>0</t>
        </is>
      </c>
      <c r="AV263" s="297" t="inlineStr">
        <is>
          <t>0</t>
        </is>
      </c>
      <c r="AW263" s="297" t="inlineStr">
        <is>
          <t>0</t>
        </is>
      </c>
      <c r="AX263" s="297" t="inlineStr">
        <is>
          <t>0</t>
        </is>
      </c>
      <c r="AY263" s="286" t="inlineStr">
        <is>
          <t>0</t>
        </is>
      </c>
      <c r="AZ263" s="286" t="inlineStr">
        <is>
          <t>0</t>
        </is>
      </c>
      <c r="BA263" s="287" t="inlineStr">
        <is>
          <t>0</t>
        </is>
      </c>
      <c r="BB263" s="286" t="inlineStr">
        <is>
          <t>0</t>
        </is>
      </c>
      <c r="BC263" s="286" t="inlineStr">
        <is>
          <t>0</t>
        </is>
      </c>
      <c r="BD263" s="286" t="inlineStr">
        <is>
          <t>0</t>
        </is>
      </c>
      <c r="BE263" s="286" t="inlineStr">
        <is>
          <t>0</t>
        </is>
      </c>
      <c r="BF263" s="286" t="inlineStr">
        <is>
          <t>0</t>
        </is>
      </c>
      <c r="BG263" s="286" t="inlineStr">
        <is>
          <t>0</t>
        </is>
      </c>
      <c r="BH263" s="297" t="inlineStr">
        <is>
          <t>0</t>
        </is>
      </c>
      <c r="BI263" s="297" t="inlineStr">
        <is>
          <t>0</t>
        </is>
      </c>
      <c r="BJ263" s="297" t="inlineStr">
        <is>
          <t>0</t>
        </is>
      </c>
      <c r="BK263" s="297" t="inlineStr">
        <is>
          <t>0</t>
        </is>
      </c>
      <c r="BL263" s="297" t="inlineStr">
        <is>
          <t>0</t>
        </is>
      </c>
      <c r="BM263" s="297" t="inlineStr">
        <is>
          <t>0</t>
        </is>
      </c>
      <c r="BN263" s="297" t="inlineStr">
        <is>
          <t>0</t>
        </is>
      </c>
      <c r="BO263" s="285" t="inlineStr">
        <is>
          <t>0</t>
        </is>
      </c>
      <c r="BP263" s="297" t="inlineStr">
        <is>
          <t>0</t>
        </is>
      </c>
      <c r="BQ263" s="297" t="inlineStr">
        <is>
          <t>0</t>
        </is>
      </c>
      <c r="BR263" s="297" t="inlineStr">
        <is>
          <t>0</t>
        </is>
      </c>
      <c r="BS263" s="297" t="inlineStr">
        <is>
          <t>0</t>
        </is>
      </c>
      <c r="BT263" s="297" t="inlineStr">
        <is>
          <t>0</t>
        </is>
      </c>
      <c r="BU263" s="297" t="inlineStr">
        <is>
          <t>0</t>
        </is>
      </c>
      <c r="BV263" s="297" t="inlineStr">
        <is>
          <t>0</t>
        </is>
      </c>
      <c r="BW263" s="288" t="inlineStr">
        <is>
          <t>0</t>
        </is>
      </c>
      <c r="BX263" s="276">
        <f>SUM(IF(COUNTIF(#REF!, "*1.*"), 2, 0), IF(COUNTIF(#REF!, "*2.*"), 2, 0), IF(COUNTIF(#REF!, "*3.*"), 2, 0), IF(COUNTIF(#REF!, "*4.*"), 2, 0), IF(COUNTIF(#REF!, "*5.*"), 2, 0), IF(COUNTIF(#REF!, "*6.*"), 2, 0))</f>
        <v/>
      </c>
      <c r="BY263" s="277">
        <f t="array" ref="BY263">SUM(VALUE(AT263),VALUE(AU263),VALUE(AV263),VALUE(AW263),VALUE(AX263),VALUE(AY263),VALUE(AZ263),VALUE(BB263),VALUE(BC263),VALUE(BD263),VALUE(BE263),VALUE(BF263),VALUE(BG263),VALUE(BH263),VALUE(BI263),VALUE(BJ263),VALUE(BK263),VALUE(BL263),VALUE(BM263),VALUE(BN263),VALUE(BO263),VALUE(BP263),VALUE(BQ263),VALUE(BR263),VALUE(BS263),VALUE(BT263),VALUE(BU263),VALUE(BV263),VALUE(BW263))</f>
        <v/>
      </c>
      <c r="BZ263" s="307" t="n"/>
      <c r="CA263" s="307" t="n"/>
      <c r="CB263" s="307" t="n"/>
      <c r="CC263" s="307" t="n"/>
      <c r="CD263" s="307" t="n"/>
      <c r="CE263" s="307" t="n"/>
      <c r="CF263" s="307" t="n"/>
      <c r="CG263" s="307" t="n"/>
      <c r="CH263" s="307" t="n"/>
      <c r="CI263" s="307" t="n"/>
      <c r="CJ263" s="307" t="n"/>
      <c r="CK263" s="307" t="n"/>
      <c r="CL263" s="307" t="n"/>
      <c r="CM263" s="307" t="n"/>
      <c r="CN263" s="307" t="n"/>
      <c r="CO263" s="307" t="n"/>
      <c r="CP263" s="307" t="n"/>
      <c r="CQ263" s="307" t="n"/>
      <c r="CR263" s="279" t="inlineStr"/>
      <c r="CS263" s="280">
        <f>AVERAGE(Value(BY263),value(CR263))</f>
        <v/>
      </c>
      <c r="CT263" s="421">
        <f>(IF(OR(MediaScorecard!BH264="x", MediaScorecard!BI264="x",MediaScorecard!BJ264="x",MediaScorecard!BK264="x",MediaScorecard!BL264="x"),1, 2))</f>
        <v/>
      </c>
      <c r="CU263" s="308" t="n"/>
      <c r="CV263" s="308" t="n"/>
      <c r="CW263" s="308" t="n"/>
      <c r="CX263" s="309" t="n"/>
      <c r="CY263" s="308" t="n"/>
      <c r="CZ263" s="308" t="n"/>
      <c r="DA263" s="308" t="n"/>
    </row>
    <row r="264" ht="21" customHeight="1" s="590">
      <c r="A264" s="421" t="n"/>
      <c r="B264" s="270" t="n"/>
      <c r="C264" s="266" t="n"/>
      <c r="D264" s="267" t="inlineStr"/>
      <c r="E264" s="267" t="inlineStr"/>
      <c r="F264" s="268" t="inlineStr"/>
      <c r="G264" s="421" t="n"/>
      <c r="H264" s="269" t="n"/>
      <c r="I264" s="421" t="n"/>
      <c r="J264" s="421" t="n"/>
      <c r="K264" s="421" t="n"/>
      <c r="L264" s="421" t="n"/>
      <c r="M264" s="421" t="n"/>
      <c r="N264" s="421" t="n"/>
      <c r="O264" s="421" t="n"/>
      <c r="P264" s="421" t="n"/>
      <c r="Q264" s="421" t="n"/>
      <c r="R264" s="270" t="n"/>
      <c r="S264" s="421" t="n"/>
      <c r="T264" s="421" t="n"/>
      <c r="U264" s="421" t="n"/>
      <c r="V264" s="421" t="n"/>
      <c r="W264" s="421" t="n"/>
      <c r="X264" s="421" t="n"/>
      <c r="Y264" s="421" t="n"/>
      <c r="Z264" s="421" t="n"/>
      <c r="AA264" s="421" t="n"/>
      <c r="AB264" s="421" t="n"/>
      <c r="AC264" s="421" t="n"/>
      <c r="AD264" s="421" t="n"/>
      <c r="AE264" s="421" t="n"/>
      <c r="AF264" s="421" t="n"/>
      <c r="AG264" s="421" t="n"/>
      <c r="AH264" s="421" t="n"/>
      <c r="AI264" s="421" t="n"/>
      <c r="AJ264" s="297" t="n"/>
      <c r="AK264" s="297" t="n"/>
      <c r="AL264" s="284" t="n"/>
      <c r="AM264" s="297" t="n"/>
      <c r="AN264" s="285" t="n"/>
      <c r="AO264" s="297" t="n"/>
      <c r="AP264" s="297" t="n"/>
      <c r="AQ264" s="297" t="n"/>
      <c r="AR264" s="297" t="n"/>
      <c r="AS264" s="297" t="n"/>
      <c r="AT264" s="285" t="inlineStr">
        <is>
          <t>0</t>
        </is>
      </c>
      <c r="AU264" s="297" t="inlineStr">
        <is>
          <t>0</t>
        </is>
      </c>
      <c r="AV264" s="297" t="inlineStr">
        <is>
          <t>0</t>
        </is>
      </c>
      <c r="AW264" s="297" t="inlineStr">
        <is>
          <t>0</t>
        </is>
      </c>
      <c r="AX264" s="297" t="inlineStr">
        <is>
          <t>0</t>
        </is>
      </c>
      <c r="AY264" s="286" t="inlineStr">
        <is>
          <t>0</t>
        </is>
      </c>
      <c r="AZ264" s="286" t="inlineStr">
        <is>
          <t>0</t>
        </is>
      </c>
      <c r="BA264" s="287" t="inlineStr">
        <is>
          <t>0</t>
        </is>
      </c>
      <c r="BB264" s="286" t="inlineStr">
        <is>
          <t>0</t>
        </is>
      </c>
      <c r="BC264" s="286" t="inlineStr">
        <is>
          <t>0</t>
        </is>
      </c>
      <c r="BD264" s="286" t="inlineStr">
        <is>
          <t>0</t>
        </is>
      </c>
      <c r="BE264" s="286" t="inlineStr">
        <is>
          <t>0</t>
        </is>
      </c>
      <c r="BF264" s="286" t="inlineStr">
        <is>
          <t>0</t>
        </is>
      </c>
      <c r="BG264" s="286" t="inlineStr">
        <is>
          <t>0</t>
        </is>
      </c>
      <c r="BH264" s="297" t="inlineStr">
        <is>
          <t>0</t>
        </is>
      </c>
      <c r="BI264" s="297" t="inlineStr">
        <is>
          <t>0</t>
        </is>
      </c>
      <c r="BJ264" s="297" t="inlineStr">
        <is>
          <t>0</t>
        </is>
      </c>
      <c r="BK264" s="297" t="inlineStr">
        <is>
          <t>0</t>
        </is>
      </c>
      <c r="BL264" s="297" t="inlineStr">
        <is>
          <t>0</t>
        </is>
      </c>
      <c r="BM264" s="297" t="inlineStr">
        <is>
          <t>0</t>
        </is>
      </c>
      <c r="BN264" s="297" t="inlineStr">
        <is>
          <t>0</t>
        </is>
      </c>
      <c r="BO264" s="285" t="inlineStr">
        <is>
          <t>0</t>
        </is>
      </c>
      <c r="BP264" s="297" t="inlineStr">
        <is>
          <t>0</t>
        </is>
      </c>
      <c r="BQ264" s="297" t="inlineStr">
        <is>
          <t>0</t>
        </is>
      </c>
      <c r="BR264" s="297" t="inlineStr">
        <is>
          <t>0</t>
        </is>
      </c>
      <c r="BS264" s="297" t="inlineStr">
        <is>
          <t>0</t>
        </is>
      </c>
      <c r="BT264" s="297" t="inlineStr">
        <is>
          <t>0</t>
        </is>
      </c>
      <c r="BU264" s="297" t="inlineStr">
        <is>
          <t>0</t>
        </is>
      </c>
      <c r="BV264" s="297" t="inlineStr">
        <is>
          <t>0</t>
        </is>
      </c>
      <c r="BW264" s="288" t="inlineStr">
        <is>
          <t>0</t>
        </is>
      </c>
      <c r="BX264" s="276">
        <f>SUM(IF(COUNTIF(#REF!, "*1.*"), 2, 0), IF(COUNTIF(#REF!, "*2.*"), 2, 0), IF(COUNTIF(#REF!, "*3.*"), 2, 0), IF(COUNTIF(#REF!, "*4.*"), 2, 0), IF(COUNTIF(#REF!, "*5.*"), 2, 0), IF(COUNTIF(#REF!, "*6.*"), 2, 0))</f>
        <v/>
      </c>
      <c r="BY264" s="277">
        <f t="array" ref="BY264">SUM(VALUE(AT264),VALUE(AU264),VALUE(AV264),VALUE(AW264),VALUE(AX264),VALUE(AY264),VALUE(AZ264),VALUE(BB264),VALUE(BC264),VALUE(BD264),VALUE(BE264),VALUE(BF264),VALUE(BG264),VALUE(BH264),VALUE(BI264),VALUE(BJ264),VALUE(BK264),VALUE(BL264),VALUE(BM264),VALUE(BN264),VALUE(BO264),VALUE(BP264),VALUE(BQ264),VALUE(BR264),VALUE(BS264),VALUE(BT264),VALUE(BU264),VALUE(BV264),VALUE(BW264))</f>
        <v/>
      </c>
      <c r="BZ264" s="307" t="n"/>
      <c r="CA264" s="307" t="n"/>
      <c r="CB264" s="307" t="n"/>
      <c r="CC264" s="307" t="n"/>
      <c r="CD264" s="307" t="n"/>
      <c r="CE264" s="307" t="n"/>
      <c r="CF264" s="307" t="n"/>
      <c r="CG264" s="307" t="n"/>
      <c r="CH264" s="307" t="n"/>
      <c r="CI264" s="307" t="n"/>
      <c r="CJ264" s="307" t="n"/>
      <c r="CK264" s="307" t="n"/>
      <c r="CL264" s="307" t="n"/>
      <c r="CM264" s="307" t="n"/>
      <c r="CN264" s="307" t="n"/>
      <c r="CO264" s="307" t="n"/>
      <c r="CP264" s="307" t="n"/>
      <c r="CQ264" s="307" t="n"/>
      <c r="CR264" s="279" t="inlineStr"/>
      <c r="CS264" s="280">
        <f>AVERAGE(Value(BY264),value(CR264))</f>
        <v/>
      </c>
      <c r="CT264" s="421">
        <f>(IF(OR(MediaScorecard!BH265="x", MediaScorecard!BI265="x",MediaScorecard!BJ265="x",MediaScorecard!BK265="x",MediaScorecard!BL265="x"),1, 2))</f>
        <v/>
      </c>
      <c r="CU264" s="308" t="n"/>
      <c r="CV264" s="308" t="n"/>
      <c r="CW264" s="308" t="n"/>
      <c r="CX264" s="309" t="n"/>
      <c r="CY264" s="308" t="n"/>
      <c r="CZ264" s="308" t="n"/>
      <c r="DA264" s="308" t="n"/>
    </row>
    <row r="265" ht="21" customHeight="1" s="590">
      <c r="A265" s="421" t="n"/>
      <c r="B265" s="270" t="n"/>
      <c r="C265" s="266" t="n"/>
      <c r="D265" s="267" t="inlineStr"/>
      <c r="E265" s="267" t="inlineStr"/>
      <c r="F265" s="268" t="inlineStr"/>
      <c r="G265" s="421" t="n"/>
      <c r="H265" s="269" t="n"/>
      <c r="I265" s="421" t="n"/>
      <c r="J265" s="421" t="n"/>
      <c r="K265" s="421" t="n"/>
      <c r="L265" s="421" t="n"/>
      <c r="M265" s="421" t="n"/>
      <c r="N265" s="421" t="n"/>
      <c r="O265" s="421" t="n"/>
      <c r="P265" s="421" t="n"/>
      <c r="Q265" s="421" t="n"/>
      <c r="R265" s="270" t="n"/>
      <c r="S265" s="421" t="n"/>
      <c r="T265" s="421" t="n"/>
      <c r="U265" s="421" t="n"/>
      <c r="V265" s="421" t="n"/>
      <c r="W265" s="421" t="n"/>
      <c r="X265" s="421" t="n"/>
      <c r="Y265" s="421" t="n"/>
      <c r="Z265" s="421" t="n"/>
      <c r="AA265" s="421" t="n"/>
      <c r="AB265" s="421" t="n"/>
      <c r="AC265" s="421" t="n"/>
      <c r="AD265" s="421" t="n"/>
      <c r="AE265" s="421" t="n"/>
      <c r="AF265" s="421" t="n"/>
      <c r="AG265" s="421" t="n"/>
      <c r="AH265" s="421" t="n"/>
      <c r="AI265" s="421" t="n"/>
      <c r="AJ265" s="297" t="n"/>
      <c r="AK265" s="297" t="n"/>
      <c r="AL265" s="284" t="n"/>
      <c r="AM265" s="297" t="n"/>
      <c r="AN265" s="285" t="n"/>
      <c r="AO265" s="297" t="n"/>
      <c r="AP265" s="297" t="n"/>
      <c r="AQ265" s="297" t="n"/>
      <c r="AR265" s="297" t="n"/>
      <c r="AS265" s="297" t="n"/>
      <c r="AT265" s="285" t="inlineStr">
        <is>
          <t>0</t>
        </is>
      </c>
      <c r="AU265" s="297" t="inlineStr">
        <is>
          <t>0</t>
        </is>
      </c>
      <c r="AV265" s="297" t="inlineStr">
        <is>
          <t>0</t>
        </is>
      </c>
      <c r="AW265" s="297" t="inlineStr">
        <is>
          <t>0</t>
        </is>
      </c>
      <c r="AX265" s="297" t="inlineStr">
        <is>
          <t>0</t>
        </is>
      </c>
      <c r="AY265" s="286" t="inlineStr">
        <is>
          <t>0</t>
        </is>
      </c>
      <c r="AZ265" s="286" t="inlineStr">
        <is>
          <t>0</t>
        </is>
      </c>
      <c r="BA265" s="287" t="inlineStr">
        <is>
          <t>0</t>
        </is>
      </c>
      <c r="BB265" s="286" t="inlineStr">
        <is>
          <t>0</t>
        </is>
      </c>
      <c r="BC265" s="286" t="inlineStr">
        <is>
          <t>0</t>
        </is>
      </c>
      <c r="BD265" s="286" t="inlineStr">
        <is>
          <t>0</t>
        </is>
      </c>
      <c r="BE265" s="286" t="inlineStr">
        <is>
          <t>0</t>
        </is>
      </c>
      <c r="BF265" s="286" t="inlineStr">
        <is>
          <t>0</t>
        </is>
      </c>
      <c r="BG265" s="286" t="inlineStr">
        <is>
          <t>0</t>
        </is>
      </c>
      <c r="BH265" s="297" t="inlineStr">
        <is>
          <t>0</t>
        </is>
      </c>
      <c r="BI265" s="297" t="inlineStr">
        <is>
          <t>0</t>
        </is>
      </c>
      <c r="BJ265" s="297" t="inlineStr">
        <is>
          <t>0</t>
        </is>
      </c>
      <c r="BK265" s="297" t="inlineStr">
        <is>
          <t>0</t>
        </is>
      </c>
      <c r="BL265" s="297" t="inlineStr">
        <is>
          <t>0</t>
        </is>
      </c>
      <c r="BM265" s="297" t="inlineStr">
        <is>
          <t>0</t>
        </is>
      </c>
      <c r="BN265" s="297" t="inlineStr">
        <is>
          <t>0</t>
        </is>
      </c>
      <c r="BO265" s="285" t="inlineStr">
        <is>
          <t>0</t>
        </is>
      </c>
      <c r="BP265" s="297" t="inlineStr">
        <is>
          <t>0</t>
        </is>
      </c>
      <c r="BQ265" s="297" t="inlineStr">
        <is>
          <t>0</t>
        </is>
      </c>
      <c r="BR265" s="297" t="inlineStr">
        <is>
          <t>0</t>
        </is>
      </c>
      <c r="BS265" s="297" t="inlineStr">
        <is>
          <t>0</t>
        </is>
      </c>
      <c r="BT265" s="297" t="inlineStr">
        <is>
          <t>0</t>
        </is>
      </c>
      <c r="BU265" s="297" t="inlineStr">
        <is>
          <t>0</t>
        </is>
      </c>
      <c r="BV265" s="297" t="inlineStr">
        <is>
          <t>0</t>
        </is>
      </c>
      <c r="BW265" s="288" t="inlineStr">
        <is>
          <t>0</t>
        </is>
      </c>
      <c r="BX265" s="276">
        <f>SUM(IF(COUNTIF(#REF!, "*1.*"), 2, 0), IF(COUNTIF(#REF!, "*2.*"), 2, 0), IF(COUNTIF(#REF!, "*3.*"), 2, 0), IF(COUNTIF(#REF!, "*4.*"), 2, 0), IF(COUNTIF(#REF!, "*5.*"), 2, 0), IF(COUNTIF(#REF!, "*6.*"), 2, 0))</f>
        <v/>
      </c>
      <c r="BY265" s="277">
        <f t="array" ref="BY265">SUM(VALUE(AT265),VALUE(AU265),VALUE(AV265),VALUE(AW265),VALUE(AX265),VALUE(AY265),VALUE(AZ265),VALUE(BB265),VALUE(BC265),VALUE(BD265),VALUE(BE265),VALUE(BF265),VALUE(BG265),VALUE(BH265),VALUE(BI265),VALUE(BJ265),VALUE(BK265),VALUE(BL265),VALUE(BM265),VALUE(BN265),VALUE(BO265),VALUE(BP265),VALUE(BQ265),VALUE(BR265),VALUE(BS265),VALUE(BT265),VALUE(BU265),VALUE(BV265),VALUE(BW265))</f>
        <v/>
      </c>
      <c r="BZ265" s="307" t="n"/>
      <c r="CA265" s="307" t="n"/>
      <c r="CB265" s="307" t="n"/>
      <c r="CC265" s="307" t="n"/>
      <c r="CD265" s="307" t="n"/>
      <c r="CE265" s="307" t="n"/>
      <c r="CF265" s="307" t="n"/>
      <c r="CG265" s="307" t="n"/>
      <c r="CH265" s="307" t="n"/>
      <c r="CI265" s="307" t="n"/>
      <c r="CJ265" s="307" t="n"/>
      <c r="CK265" s="307" t="n"/>
      <c r="CL265" s="307" t="n"/>
      <c r="CM265" s="307" t="n"/>
      <c r="CN265" s="307" t="n"/>
      <c r="CO265" s="307" t="n"/>
      <c r="CP265" s="307" t="n"/>
      <c r="CQ265" s="307" t="n"/>
      <c r="CR265" s="279" t="inlineStr"/>
      <c r="CS265" s="280">
        <f>AVERAGE(Value(BY265),value(CR265))</f>
        <v/>
      </c>
      <c r="CT265" s="421">
        <f>(IF(OR(MediaScorecard!BH266="x", MediaScorecard!BI266="x",MediaScorecard!BJ266="x",MediaScorecard!BK266="x",MediaScorecard!BL266="x"),1, 2))</f>
        <v/>
      </c>
      <c r="CU265" s="308" t="n"/>
      <c r="CV265" s="308" t="n"/>
      <c r="CW265" s="308" t="n"/>
      <c r="CX265" s="309" t="n"/>
      <c r="CY265" s="308" t="n"/>
      <c r="CZ265" s="308" t="n"/>
      <c r="DA265" s="308" t="n"/>
    </row>
    <row r="266" ht="21" customHeight="1" s="590">
      <c r="A266" s="421" t="n"/>
      <c r="B266" s="270" t="n"/>
      <c r="C266" s="266" t="n"/>
      <c r="D266" s="267" t="inlineStr"/>
      <c r="E266" s="267" t="inlineStr"/>
      <c r="F266" s="268" t="inlineStr"/>
      <c r="G266" s="421" t="n"/>
      <c r="H266" s="269" t="n"/>
      <c r="I266" s="421" t="n"/>
      <c r="J266" s="421" t="n"/>
      <c r="K266" s="421" t="n"/>
      <c r="L266" s="421" t="n"/>
      <c r="M266" s="421" t="n"/>
      <c r="N266" s="421" t="n"/>
      <c r="O266" s="421" t="n"/>
      <c r="P266" s="421" t="n"/>
      <c r="Q266" s="421" t="n"/>
      <c r="R266" s="270" t="n"/>
      <c r="S266" s="421" t="n"/>
      <c r="T266" s="421" t="n"/>
      <c r="U266" s="421" t="n"/>
      <c r="V266" s="421" t="n"/>
      <c r="W266" s="421" t="n"/>
      <c r="X266" s="421" t="n"/>
      <c r="Y266" s="421" t="n"/>
      <c r="Z266" s="421" t="n"/>
      <c r="AA266" s="421" t="n"/>
      <c r="AB266" s="421" t="n"/>
      <c r="AC266" s="421" t="n"/>
      <c r="AD266" s="421" t="n"/>
      <c r="AE266" s="421" t="n"/>
      <c r="AF266" s="421" t="n"/>
      <c r="AG266" s="421" t="n"/>
      <c r="AH266" s="421" t="n"/>
      <c r="AI266" s="421" t="n"/>
      <c r="AJ266" s="297" t="n"/>
      <c r="AK266" s="297" t="n"/>
      <c r="AL266" s="284" t="n"/>
      <c r="AM266" s="297" t="n"/>
      <c r="AN266" s="285" t="n"/>
      <c r="AO266" s="297" t="n"/>
      <c r="AP266" s="297" t="n"/>
      <c r="AQ266" s="297" t="n"/>
      <c r="AR266" s="297" t="n"/>
      <c r="AS266" s="297" t="n"/>
      <c r="AT266" s="285" t="inlineStr">
        <is>
          <t>0</t>
        </is>
      </c>
      <c r="AU266" s="297" t="inlineStr">
        <is>
          <t>0</t>
        </is>
      </c>
      <c r="AV266" s="297" t="inlineStr">
        <is>
          <t>0</t>
        </is>
      </c>
      <c r="AW266" s="297" t="inlineStr">
        <is>
          <t>0</t>
        </is>
      </c>
      <c r="AX266" s="297" t="inlineStr">
        <is>
          <t>0</t>
        </is>
      </c>
      <c r="AY266" s="286" t="inlineStr">
        <is>
          <t>0</t>
        </is>
      </c>
      <c r="AZ266" s="286" t="inlineStr">
        <is>
          <t>0</t>
        </is>
      </c>
      <c r="BA266" s="287" t="inlineStr">
        <is>
          <t>0</t>
        </is>
      </c>
      <c r="BB266" s="286" t="inlineStr">
        <is>
          <t>0</t>
        </is>
      </c>
      <c r="BC266" s="286" t="inlineStr">
        <is>
          <t>0</t>
        </is>
      </c>
      <c r="BD266" s="286" t="inlineStr">
        <is>
          <t>0</t>
        </is>
      </c>
      <c r="BE266" s="286" t="inlineStr">
        <is>
          <t>0</t>
        </is>
      </c>
      <c r="BF266" s="286" t="inlineStr">
        <is>
          <t>0</t>
        </is>
      </c>
      <c r="BG266" s="286" t="inlineStr">
        <is>
          <t>0</t>
        </is>
      </c>
      <c r="BH266" s="297" t="inlineStr">
        <is>
          <t>0</t>
        </is>
      </c>
      <c r="BI266" s="297" t="inlineStr">
        <is>
          <t>0</t>
        </is>
      </c>
      <c r="BJ266" s="297" t="inlineStr">
        <is>
          <t>0</t>
        </is>
      </c>
      <c r="BK266" s="297" t="inlineStr">
        <is>
          <t>0</t>
        </is>
      </c>
      <c r="BL266" s="297" t="inlineStr">
        <is>
          <t>0</t>
        </is>
      </c>
      <c r="BM266" s="297" t="inlineStr">
        <is>
          <t>0</t>
        </is>
      </c>
      <c r="BN266" s="297" t="inlineStr">
        <is>
          <t>0</t>
        </is>
      </c>
      <c r="BO266" s="285" t="inlineStr">
        <is>
          <t>0</t>
        </is>
      </c>
      <c r="BP266" s="297" t="inlineStr">
        <is>
          <t>0</t>
        </is>
      </c>
      <c r="BQ266" s="297" t="inlineStr">
        <is>
          <t>0</t>
        </is>
      </c>
      <c r="BR266" s="297" t="inlineStr">
        <is>
          <t>0</t>
        </is>
      </c>
      <c r="BS266" s="297" t="inlineStr">
        <is>
          <t>0</t>
        </is>
      </c>
      <c r="BT266" s="297" t="inlineStr">
        <is>
          <t>0</t>
        </is>
      </c>
      <c r="BU266" s="297" t="inlineStr">
        <is>
          <t>0</t>
        </is>
      </c>
      <c r="BV266" s="297" t="inlineStr">
        <is>
          <t>0</t>
        </is>
      </c>
      <c r="BW266" s="288" t="inlineStr">
        <is>
          <t>0</t>
        </is>
      </c>
      <c r="BX266" s="276">
        <f>SUM(IF(COUNTIF(#REF!, "*1.*"), 2, 0), IF(COUNTIF(#REF!, "*2.*"), 2, 0), IF(COUNTIF(#REF!, "*3.*"), 2, 0), IF(COUNTIF(#REF!, "*4.*"), 2, 0), IF(COUNTIF(#REF!, "*5.*"), 2, 0), IF(COUNTIF(#REF!, "*6.*"), 2, 0))</f>
        <v/>
      </c>
      <c r="BY266" s="277">
        <f t="array" ref="BY266">SUM(VALUE(AT266),VALUE(AU266),VALUE(AV266),VALUE(AW266),VALUE(AX266),VALUE(AY266),VALUE(AZ266),VALUE(BB266),VALUE(BC266),VALUE(BD266),VALUE(BE266),VALUE(BF266),VALUE(BG266),VALUE(BH266),VALUE(BI266),VALUE(BJ266),VALUE(BK266),VALUE(BL266),VALUE(BM266),VALUE(BN266),VALUE(BO266),VALUE(BP266),VALUE(BQ266),VALUE(BR266),VALUE(BS266),VALUE(BT266),VALUE(BU266),VALUE(BV266),VALUE(BW266))</f>
        <v/>
      </c>
      <c r="BZ266" s="307" t="n"/>
      <c r="CA266" s="307" t="n"/>
      <c r="CB266" s="307" t="n"/>
      <c r="CC266" s="307" t="n"/>
      <c r="CD266" s="307" t="n"/>
      <c r="CE266" s="307" t="n"/>
      <c r="CF266" s="307" t="n"/>
      <c r="CG266" s="307" t="n"/>
      <c r="CH266" s="307" t="n"/>
      <c r="CI266" s="307" t="n"/>
      <c r="CJ266" s="307" t="n"/>
      <c r="CK266" s="307" t="n"/>
      <c r="CL266" s="307" t="n"/>
      <c r="CM266" s="307" t="n"/>
      <c r="CN266" s="307" t="n"/>
      <c r="CO266" s="307" t="n"/>
      <c r="CP266" s="307" t="n"/>
      <c r="CQ266" s="307" t="n"/>
      <c r="CR266" s="279" t="inlineStr"/>
      <c r="CS266" s="280">
        <f>AVERAGE(Value(BY266),value(CR266))</f>
        <v/>
      </c>
      <c r="CT266" s="421">
        <f>(IF(OR(MediaScorecard!BH267="x", MediaScorecard!BI267="x",MediaScorecard!BJ267="x",MediaScorecard!BK267="x",MediaScorecard!BL267="x"),1, 2))</f>
        <v/>
      </c>
      <c r="CU266" s="308" t="n"/>
      <c r="CV266" s="308" t="n"/>
      <c r="CW266" s="308" t="n"/>
      <c r="CX266" s="309" t="n"/>
      <c r="CY266" s="308" t="n"/>
      <c r="CZ266" s="308" t="n"/>
      <c r="DA266" s="308" t="n"/>
    </row>
    <row r="267" ht="21" customHeight="1" s="590">
      <c r="A267" s="421" t="n"/>
      <c r="B267" s="270" t="n"/>
      <c r="C267" s="266" t="n"/>
      <c r="D267" s="267" t="inlineStr"/>
      <c r="E267" s="267" t="inlineStr"/>
      <c r="F267" s="268" t="inlineStr"/>
      <c r="G267" s="421" t="n"/>
      <c r="H267" s="269" t="n"/>
      <c r="I267" s="421" t="n"/>
      <c r="J267" s="421" t="n"/>
      <c r="K267" s="421" t="n"/>
      <c r="L267" s="421" t="n"/>
      <c r="M267" s="421" t="n"/>
      <c r="N267" s="421" t="n"/>
      <c r="O267" s="421" t="n"/>
      <c r="P267" s="421" t="n"/>
      <c r="Q267" s="421" t="n"/>
      <c r="R267" s="270" t="n"/>
      <c r="S267" s="421" t="n"/>
      <c r="T267" s="421" t="n"/>
      <c r="U267" s="421" t="n"/>
      <c r="V267" s="421" t="n"/>
      <c r="W267" s="421" t="n"/>
      <c r="X267" s="421" t="n"/>
      <c r="Y267" s="421" t="n"/>
      <c r="Z267" s="421" t="n"/>
      <c r="AA267" s="421" t="n"/>
      <c r="AB267" s="421" t="n"/>
      <c r="AC267" s="421" t="n"/>
      <c r="AD267" s="421" t="n"/>
      <c r="AE267" s="421" t="n"/>
      <c r="AF267" s="421" t="n"/>
      <c r="AG267" s="421" t="n"/>
      <c r="AH267" s="421" t="n"/>
      <c r="AI267" s="421" t="n"/>
      <c r="AJ267" s="297" t="n"/>
      <c r="AK267" s="297" t="n"/>
      <c r="AL267" s="284" t="n"/>
      <c r="AM267" s="297" t="n"/>
      <c r="AN267" s="285" t="n"/>
      <c r="AO267" s="297" t="n"/>
      <c r="AP267" s="297" t="n"/>
      <c r="AQ267" s="297" t="n"/>
      <c r="AR267" s="297" t="n"/>
      <c r="AS267" s="297" t="n"/>
      <c r="AT267" s="285" t="inlineStr">
        <is>
          <t>0</t>
        </is>
      </c>
      <c r="AU267" s="297" t="inlineStr">
        <is>
          <t>0</t>
        </is>
      </c>
      <c r="AV267" s="297" t="inlineStr">
        <is>
          <t>0</t>
        </is>
      </c>
      <c r="AW267" s="297" t="inlineStr">
        <is>
          <t>0</t>
        </is>
      </c>
      <c r="AX267" s="297" t="inlineStr">
        <is>
          <t>0</t>
        </is>
      </c>
      <c r="AY267" s="286" t="inlineStr">
        <is>
          <t>0</t>
        </is>
      </c>
      <c r="AZ267" s="286" t="inlineStr">
        <is>
          <t>0</t>
        </is>
      </c>
      <c r="BA267" s="287" t="inlineStr">
        <is>
          <t>0</t>
        </is>
      </c>
      <c r="BB267" s="286" t="inlineStr">
        <is>
          <t>0</t>
        </is>
      </c>
      <c r="BC267" s="286" t="inlineStr">
        <is>
          <t>0</t>
        </is>
      </c>
      <c r="BD267" s="286" t="inlineStr">
        <is>
          <t>0</t>
        </is>
      </c>
      <c r="BE267" s="286" t="inlineStr">
        <is>
          <t>0</t>
        </is>
      </c>
      <c r="BF267" s="286" t="inlineStr">
        <is>
          <t>0</t>
        </is>
      </c>
      <c r="BG267" s="286" t="inlineStr">
        <is>
          <t>0</t>
        </is>
      </c>
      <c r="BH267" s="297" t="inlineStr">
        <is>
          <t>0</t>
        </is>
      </c>
      <c r="BI267" s="297" t="inlineStr">
        <is>
          <t>0</t>
        </is>
      </c>
      <c r="BJ267" s="297" t="inlineStr">
        <is>
          <t>0</t>
        </is>
      </c>
      <c r="BK267" s="297" t="inlineStr">
        <is>
          <t>0</t>
        </is>
      </c>
      <c r="BL267" s="297" t="inlineStr">
        <is>
          <t>0</t>
        </is>
      </c>
      <c r="BM267" s="297" t="inlineStr">
        <is>
          <t>0</t>
        </is>
      </c>
      <c r="BN267" s="297" t="inlineStr">
        <is>
          <t>0</t>
        </is>
      </c>
      <c r="BO267" s="285" t="inlineStr">
        <is>
          <t>0</t>
        </is>
      </c>
      <c r="BP267" s="297" t="inlineStr">
        <is>
          <t>0</t>
        </is>
      </c>
      <c r="BQ267" s="297" t="inlineStr">
        <is>
          <t>0</t>
        </is>
      </c>
      <c r="BR267" s="297" t="inlineStr">
        <is>
          <t>0</t>
        </is>
      </c>
      <c r="BS267" s="297" t="inlineStr">
        <is>
          <t>0</t>
        </is>
      </c>
      <c r="BT267" s="297" t="inlineStr">
        <is>
          <t>0</t>
        </is>
      </c>
      <c r="BU267" s="297" t="inlineStr">
        <is>
          <t>0</t>
        </is>
      </c>
      <c r="BV267" s="297" t="inlineStr">
        <is>
          <t>0</t>
        </is>
      </c>
      <c r="BW267" s="288" t="inlineStr">
        <is>
          <t>0</t>
        </is>
      </c>
      <c r="BX267" s="276">
        <f>SUM(IF(COUNTIF(#REF!, "*1.*"), 2, 0), IF(COUNTIF(#REF!, "*2.*"), 2, 0), IF(COUNTIF(#REF!, "*3.*"), 2, 0), IF(COUNTIF(#REF!, "*4.*"), 2, 0), IF(COUNTIF(#REF!, "*5.*"), 2, 0), IF(COUNTIF(#REF!, "*6.*"), 2, 0))</f>
        <v/>
      </c>
      <c r="BY267" s="277">
        <f t="array" ref="BY267">SUM(VALUE(AT267),VALUE(AU267),VALUE(AV267),VALUE(AW267),VALUE(AX267),VALUE(AY267),VALUE(AZ267),VALUE(BB267),VALUE(BC267),VALUE(BD267),VALUE(BE267),VALUE(BF267),VALUE(BG267),VALUE(BH267),VALUE(BI267),VALUE(BJ267),VALUE(BK267),VALUE(BL267),VALUE(BM267),VALUE(BN267),VALUE(BO267),VALUE(BP267),VALUE(BQ267),VALUE(BR267),VALUE(BS267),VALUE(BT267),VALUE(BU267),VALUE(BV267),VALUE(BW267))</f>
        <v/>
      </c>
      <c r="BZ267" s="307" t="n"/>
      <c r="CA267" s="307" t="n"/>
      <c r="CB267" s="307" t="n"/>
      <c r="CC267" s="307" t="n"/>
      <c r="CD267" s="307" t="n"/>
      <c r="CE267" s="307" t="n"/>
      <c r="CF267" s="307" t="n"/>
      <c r="CG267" s="307" t="n"/>
      <c r="CH267" s="307" t="n"/>
      <c r="CI267" s="307" t="n"/>
      <c r="CJ267" s="307" t="n"/>
      <c r="CK267" s="307" t="n"/>
      <c r="CL267" s="307" t="n"/>
      <c r="CM267" s="307" t="n"/>
      <c r="CN267" s="307" t="n"/>
      <c r="CO267" s="307" t="n"/>
      <c r="CP267" s="307" t="n"/>
      <c r="CQ267" s="307" t="n"/>
      <c r="CR267" s="279" t="inlineStr"/>
      <c r="CS267" s="280">
        <f>AVERAGE(Value(BY267),value(CR267))</f>
        <v/>
      </c>
      <c r="CT267" s="421">
        <f>(IF(OR(MediaScorecard!BH268="x", MediaScorecard!BI268="x",MediaScorecard!BJ268="x",MediaScorecard!BK268="x",MediaScorecard!BL268="x"),1, 2))</f>
        <v/>
      </c>
      <c r="CU267" s="308" t="n"/>
      <c r="CV267" s="308" t="n"/>
      <c r="CW267" s="308" t="n"/>
      <c r="CX267" s="309" t="n"/>
      <c r="CY267" s="308" t="n"/>
      <c r="CZ267" s="308" t="n"/>
      <c r="DA267" s="308" t="n"/>
    </row>
    <row r="268" ht="21" customHeight="1" s="590">
      <c r="A268" s="421" t="n"/>
      <c r="B268" s="270" t="n"/>
      <c r="C268" s="266" t="n"/>
      <c r="D268" s="267" t="inlineStr"/>
      <c r="E268" s="267" t="inlineStr"/>
      <c r="F268" s="268" t="inlineStr"/>
      <c r="G268" s="421" t="n"/>
      <c r="H268" s="269" t="n"/>
      <c r="I268" s="421" t="n"/>
      <c r="J268" s="421" t="n"/>
      <c r="K268" s="421" t="n"/>
      <c r="L268" s="421" t="n"/>
      <c r="M268" s="421" t="n"/>
      <c r="N268" s="421" t="n"/>
      <c r="O268" s="421" t="n"/>
      <c r="P268" s="421" t="n"/>
      <c r="Q268" s="421" t="n"/>
      <c r="R268" s="270" t="n"/>
      <c r="S268" s="421" t="n"/>
      <c r="T268" s="421" t="n"/>
      <c r="U268" s="421" t="n"/>
      <c r="V268" s="421" t="n"/>
      <c r="W268" s="421" t="n"/>
      <c r="X268" s="421" t="n"/>
      <c r="Y268" s="421" t="n"/>
      <c r="Z268" s="421" t="n"/>
      <c r="AA268" s="421" t="n"/>
      <c r="AB268" s="421" t="n"/>
      <c r="AC268" s="421" t="n"/>
      <c r="AD268" s="421" t="n"/>
      <c r="AE268" s="421" t="n"/>
      <c r="AF268" s="421" t="n"/>
      <c r="AG268" s="421" t="n"/>
      <c r="AH268" s="421" t="n"/>
      <c r="AI268" s="421" t="n"/>
      <c r="AJ268" s="297" t="n"/>
      <c r="AK268" s="297" t="n"/>
      <c r="AL268" s="284" t="n"/>
      <c r="AM268" s="297" t="n"/>
      <c r="AN268" s="285" t="n"/>
      <c r="AO268" s="297" t="n"/>
      <c r="AP268" s="297" t="n"/>
      <c r="AQ268" s="297" t="n"/>
      <c r="AR268" s="297" t="n"/>
      <c r="AS268" s="297" t="n"/>
      <c r="AT268" s="285" t="inlineStr">
        <is>
          <t>0</t>
        </is>
      </c>
      <c r="AU268" s="297" t="inlineStr">
        <is>
          <t>0</t>
        </is>
      </c>
      <c r="AV268" s="297" t="inlineStr">
        <is>
          <t>0</t>
        </is>
      </c>
      <c r="AW268" s="297" t="inlineStr">
        <is>
          <t>0</t>
        </is>
      </c>
      <c r="AX268" s="297" t="inlineStr">
        <is>
          <t>0</t>
        </is>
      </c>
      <c r="AY268" s="286" t="inlineStr">
        <is>
          <t>0</t>
        </is>
      </c>
      <c r="AZ268" s="286" t="inlineStr">
        <is>
          <t>0</t>
        </is>
      </c>
      <c r="BA268" s="287" t="inlineStr">
        <is>
          <t>0</t>
        </is>
      </c>
      <c r="BB268" s="286" t="inlineStr">
        <is>
          <t>0</t>
        </is>
      </c>
      <c r="BC268" s="286" t="inlineStr">
        <is>
          <t>0</t>
        </is>
      </c>
      <c r="BD268" s="286" t="inlineStr">
        <is>
          <t>0</t>
        </is>
      </c>
      <c r="BE268" s="286" t="inlineStr">
        <is>
          <t>0</t>
        </is>
      </c>
      <c r="BF268" s="286" t="inlineStr">
        <is>
          <t>0</t>
        </is>
      </c>
      <c r="BG268" s="286" t="inlineStr">
        <is>
          <t>0</t>
        </is>
      </c>
      <c r="BH268" s="297" t="inlineStr">
        <is>
          <t>0</t>
        </is>
      </c>
      <c r="BI268" s="297" t="inlineStr">
        <is>
          <t>0</t>
        </is>
      </c>
      <c r="BJ268" s="297" t="inlineStr">
        <is>
          <t>0</t>
        </is>
      </c>
      <c r="BK268" s="297" t="inlineStr">
        <is>
          <t>0</t>
        </is>
      </c>
      <c r="BL268" s="297" t="inlineStr">
        <is>
          <t>0</t>
        </is>
      </c>
      <c r="BM268" s="297" t="inlineStr">
        <is>
          <t>0</t>
        </is>
      </c>
      <c r="BN268" s="297" t="inlineStr">
        <is>
          <t>0</t>
        </is>
      </c>
      <c r="BO268" s="285" t="inlineStr">
        <is>
          <t>0</t>
        </is>
      </c>
      <c r="BP268" s="297" t="inlineStr">
        <is>
          <t>0</t>
        </is>
      </c>
      <c r="BQ268" s="297" t="inlineStr">
        <is>
          <t>0</t>
        </is>
      </c>
      <c r="BR268" s="297" t="inlineStr">
        <is>
          <t>0</t>
        </is>
      </c>
      <c r="BS268" s="297" t="inlineStr">
        <is>
          <t>0</t>
        </is>
      </c>
      <c r="BT268" s="297" t="inlineStr">
        <is>
          <t>0</t>
        </is>
      </c>
      <c r="BU268" s="297" t="inlineStr">
        <is>
          <t>0</t>
        </is>
      </c>
      <c r="BV268" s="297" t="inlineStr">
        <is>
          <t>0</t>
        </is>
      </c>
      <c r="BW268" s="288" t="inlineStr">
        <is>
          <t>0</t>
        </is>
      </c>
      <c r="BX268" s="276">
        <f>SUM(IF(COUNTIF(#REF!, "*1.*"), 2, 0), IF(COUNTIF(#REF!, "*2.*"), 2, 0), IF(COUNTIF(#REF!, "*3.*"), 2, 0), IF(COUNTIF(#REF!, "*4.*"), 2, 0), IF(COUNTIF(#REF!, "*5.*"), 2, 0), IF(COUNTIF(#REF!, "*6.*"), 2, 0))</f>
        <v/>
      </c>
      <c r="BY268" s="277">
        <f t="array" ref="BY268">SUM(VALUE(AT268),VALUE(AU268),VALUE(AV268),VALUE(AW268),VALUE(AX268),VALUE(AY268),VALUE(AZ268),VALUE(BB268),VALUE(BC268),VALUE(BD268),VALUE(BE268),VALUE(BF268),VALUE(BG268),VALUE(BH268),VALUE(BI268),VALUE(BJ268),VALUE(BK268),VALUE(BL268),VALUE(BM268),VALUE(BN268),VALUE(BO268),VALUE(BP268),VALUE(BQ268),VALUE(BR268),VALUE(BS268),VALUE(BT268),VALUE(BU268),VALUE(BV268),VALUE(BW268))</f>
        <v/>
      </c>
      <c r="BZ268" s="307" t="n"/>
      <c r="CA268" s="307" t="n"/>
      <c r="CB268" s="307" t="n"/>
      <c r="CC268" s="307" t="n"/>
      <c r="CD268" s="307" t="n"/>
      <c r="CE268" s="307" t="n"/>
      <c r="CF268" s="307" t="n"/>
      <c r="CG268" s="307" t="n"/>
      <c r="CH268" s="307" t="n"/>
      <c r="CI268" s="307" t="n"/>
      <c r="CJ268" s="307" t="n"/>
      <c r="CK268" s="307" t="n"/>
      <c r="CL268" s="307" t="n"/>
      <c r="CM268" s="307" t="n"/>
      <c r="CN268" s="307" t="n"/>
      <c r="CO268" s="307" t="n"/>
      <c r="CP268" s="307" t="n"/>
      <c r="CQ268" s="307" t="n"/>
      <c r="CR268" s="279" t="inlineStr"/>
      <c r="CS268" s="280">
        <f>AVERAGE(Value(BY268),value(CR268))</f>
        <v/>
      </c>
      <c r="CT268" s="421">
        <f>(IF(OR(MediaScorecard!BH269="x", MediaScorecard!BI269="x",MediaScorecard!BJ269="x",MediaScorecard!BK269="x",MediaScorecard!BL269="x"),1, 2))</f>
        <v/>
      </c>
      <c r="CU268" s="308" t="n"/>
      <c r="CV268" s="308" t="n"/>
      <c r="CW268" s="308" t="n"/>
      <c r="CX268" s="309" t="n"/>
      <c r="CY268" s="308" t="n"/>
      <c r="CZ268" s="308" t="n"/>
      <c r="DA268" s="308" t="n"/>
    </row>
    <row r="269" ht="21" customHeight="1" s="590">
      <c r="A269" s="421" t="n"/>
      <c r="B269" s="270" t="n"/>
      <c r="C269" s="266" t="n"/>
      <c r="D269" s="267" t="inlineStr"/>
      <c r="E269" s="267" t="inlineStr"/>
      <c r="F269" s="268" t="inlineStr"/>
      <c r="G269" s="421" t="n"/>
      <c r="H269" s="269" t="n"/>
      <c r="I269" s="421" t="n"/>
      <c r="J269" s="421" t="n"/>
      <c r="K269" s="421" t="n"/>
      <c r="L269" s="421" t="n"/>
      <c r="M269" s="421" t="n"/>
      <c r="N269" s="421" t="n"/>
      <c r="O269" s="421" t="n"/>
      <c r="P269" s="421" t="n"/>
      <c r="Q269" s="421" t="n"/>
      <c r="R269" s="270" t="n"/>
      <c r="S269" s="421" t="n"/>
      <c r="T269" s="421" t="n"/>
      <c r="U269" s="421" t="n"/>
      <c r="V269" s="421" t="n"/>
      <c r="W269" s="421" t="n"/>
      <c r="X269" s="421" t="n"/>
      <c r="Y269" s="421" t="n"/>
      <c r="Z269" s="421" t="n"/>
      <c r="AA269" s="421" t="n"/>
      <c r="AB269" s="421" t="n"/>
      <c r="AC269" s="421" t="n"/>
      <c r="AD269" s="421" t="n"/>
      <c r="AE269" s="421" t="n"/>
      <c r="AF269" s="421" t="n"/>
      <c r="AG269" s="421" t="n"/>
      <c r="AH269" s="421" t="n"/>
      <c r="AI269" s="421" t="n"/>
      <c r="AJ269" s="297" t="n"/>
      <c r="AK269" s="297" t="n"/>
      <c r="AL269" s="284" t="n"/>
      <c r="AM269" s="297" t="n"/>
      <c r="AN269" s="285" t="n"/>
      <c r="AO269" s="297" t="n"/>
      <c r="AP269" s="297" t="n"/>
      <c r="AQ269" s="297" t="n"/>
      <c r="AR269" s="297" t="n"/>
      <c r="AS269" s="297" t="n"/>
      <c r="AT269" s="285" t="inlineStr">
        <is>
          <t>0</t>
        </is>
      </c>
      <c r="AU269" s="297" t="inlineStr">
        <is>
          <t>0</t>
        </is>
      </c>
      <c r="AV269" s="297" t="inlineStr">
        <is>
          <t>0</t>
        </is>
      </c>
      <c r="AW269" s="297" t="inlineStr">
        <is>
          <t>0</t>
        </is>
      </c>
      <c r="AX269" s="297" t="inlineStr">
        <is>
          <t>0</t>
        </is>
      </c>
      <c r="AY269" s="286" t="inlineStr">
        <is>
          <t>0</t>
        </is>
      </c>
      <c r="AZ269" s="286" t="inlineStr">
        <is>
          <t>0</t>
        </is>
      </c>
      <c r="BA269" s="287" t="inlineStr">
        <is>
          <t>0</t>
        </is>
      </c>
      <c r="BB269" s="286" t="inlineStr">
        <is>
          <t>0</t>
        </is>
      </c>
      <c r="BC269" s="286" t="inlineStr">
        <is>
          <t>0</t>
        </is>
      </c>
      <c r="BD269" s="286" t="inlineStr">
        <is>
          <t>0</t>
        </is>
      </c>
      <c r="BE269" s="286" t="inlineStr">
        <is>
          <t>0</t>
        </is>
      </c>
      <c r="BF269" s="286" t="inlineStr">
        <is>
          <t>0</t>
        </is>
      </c>
      <c r="BG269" s="286" t="inlineStr">
        <is>
          <t>0</t>
        </is>
      </c>
      <c r="BH269" s="297" t="inlineStr">
        <is>
          <t>0</t>
        </is>
      </c>
      <c r="BI269" s="297" t="inlineStr">
        <is>
          <t>0</t>
        </is>
      </c>
      <c r="BJ269" s="297" t="inlineStr">
        <is>
          <t>0</t>
        </is>
      </c>
      <c r="BK269" s="297" t="inlineStr">
        <is>
          <t>0</t>
        </is>
      </c>
      <c r="BL269" s="297" t="inlineStr">
        <is>
          <t>0</t>
        </is>
      </c>
      <c r="BM269" s="297" t="inlineStr">
        <is>
          <t>0</t>
        </is>
      </c>
      <c r="BN269" s="297" t="inlineStr">
        <is>
          <t>0</t>
        </is>
      </c>
      <c r="BO269" s="285" t="inlineStr">
        <is>
          <t>0</t>
        </is>
      </c>
      <c r="BP269" s="297" t="inlineStr">
        <is>
          <t>0</t>
        </is>
      </c>
      <c r="BQ269" s="297" t="inlineStr">
        <is>
          <t>0</t>
        </is>
      </c>
      <c r="BR269" s="297" t="inlineStr">
        <is>
          <t>0</t>
        </is>
      </c>
      <c r="BS269" s="297" t="inlineStr">
        <is>
          <t>0</t>
        </is>
      </c>
      <c r="BT269" s="297" t="inlineStr">
        <is>
          <t>0</t>
        </is>
      </c>
      <c r="BU269" s="297" t="inlineStr">
        <is>
          <t>0</t>
        </is>
      </c>
      <c r="BV269" s="297" t="inlineStr">
        <is>
          <t>0</t>
        </is>
      </c>
      <c r="BW269" s="288" t="inlineStr">
        <is>
          <t>0</t>
        </is>
      </c>
      <c r="BX269" s="276">
        <f>SUM(IF(COUNTIF(#REF!, "*1.*"), 2, 0), IF(COUNTIF(#REF!, "*2.*"), 2, 0), IF(COUNTIF(#REF!, "*3.*"), 2, 0), IF(COUNTIF(#REF!, "*4.*"), 2, 0), IF(COUNTIF(#REF!, "*5.*"), 2, 0), IF(COUNTIF(#REF!, "*6.*"), 2, 0))</f>
        <v/>
      </c>
      <c r="BY269" s="277">
        <f t="array" ref="BY269">SUM(VALUE(AT269),VALUE(AU269),VALUE(AV269),VALUE(AW269),VALUE(AX269),VALUE(AY269),VALUE(AZ269),VALUE(BB269),VALUE(BC269),VALUE(BD269),VALUE(BE269),VALUE(BF269),VALUE(BG269),VALUE(BH269),VALUE(BI269),VALUE(BJ269),VALUE(BK269),VALUE(BL269),VALUE(BM269),VALUE(BN269),VALUE(BO269),VALUE(BP269),VALUE(BQ269),VALUE(BR269),VALUE(BS269),VALUE(BT269),VALUE(BU269),VALUE(BV269),VALUE(BW269))</f>
        <v/>
      </c>
      <c r="BZ269" s="307" t="n"/>
      <c r="CA269" s="307" t="n"/>
      <c r="CB269" s="307" t="n"/>
      <c r="CC269" s="307" t="n"/>
      <c r="CD269" s="307" t="n"/>
      <c r="CE269" s="307" t="n"/>
      <c r="CF269" s="307" t="n"/>
      <c r="CG269" s="307" t="n"/>
      <c r="CH269" s="307" t="n"/>
      <c r="CI269" s="307" t="n"/>
      <c r="CJ269" s="307" t="n"/>
      <c r="CK269" s="307" t="n"/>
      <c r="CL269" s="307" t="n"/>
      <c r="CM269" s="307" t="n"/>
      <c r="CN269" s="307" t="n"/>
      <c r="CO269" s="307" t="n"/>
      <c r="CP269" s="307" t="n"/>
      <c r="CQ269" s="307" t="n"/>
      <c r="CR269" s="279" t="inlineStr"/>
      <c r="CS269" s="280">
        <f>AVERAGE(Value(BY269),value(CR269))</f>
        <v/>
      </c>
      <c r="CT269" s="421">
        <f>(IF(OR(MediaScorecard!BH270="x", MediaScorecard!BI270="x",MediaScorecard!BJ270="x",MediaScorecard!BK270="x",MediaScorecard!BL270="x"),1, 2))</f>
        <v/>
      </c>
      <c r="CU269" s="308" t="n"/>
      <c r="CV269" s="308" t="n"/>
      <c r="CW269" s="308" t="n"/>
      <c r="CX269" s="309" t="n"/>
      <c r="CY269" s="308" t="n"/>
      <c r="CZ269" s="308" t="n"/>
      <c r="DA269" s="308" t="n"/>
    </row>
    <row r="270" ht="21" customHeight="1" s="590">
      <c r="A270" s="421" t="n"/>
      <c r="B270" s="270" t="n"/>
      <c r="C270" s="266" t="n"/>
      <c r="D270" s="267" t="inlineStr"/>
      <c r="E270" s="267" t="inlineStr"/>
      <c r="F270" s="268" t="inlineStr"/>
      <c r="G270" s="421" t="n"/>
      <c r="H270" s="269" t="n"/>
      <c r="I270" s="421" t="n"/>
      <c r="J270" s="421" t="n"/>
      <c r="K270" s="421" t="n"/>
      <c r="L270" s="421" t="n"/>
      <c r="M270" s="421" t="n"/>
      <c r="N270" s="421" t="n"/>
      <c r="O270" s="421" t="n"/>
      <c r="P270" s="421" t="n"/>
      <c r="Q270" s="421" t="n"/>
      <c r="R270" s="270" t="n"/>
      <c r="S270" s="421" t="n"/>
      <c r="T270" s="421" t="n"/>
      <c r="U270" s="421" t="n"/>
      <c r="V270" s="421" t="n"/>
      <c r="W270" s="421" t="n"/>
      <c r="X270" s="421" t="n"/>
      <c r="Y270" s="421" t="n"/>
      <c r="Z270" s="421" t="n"/>
      <c r="AA270" s="421" t="n"/>
      <c r="AB270" s="421" t="n"/>
      <c r="AC270" s="421" t="n"/>
      <c r="AD270" s="421" t="n"/>
      <c r="AE270" s="421" t="n"/>
      <c r="AF270" s="421" t="n"/>
      <c r="AG270" s="421" t="n"/>
      <c r="AH270" s="421" t="n"/>
      <c r="AI270" s="421" t="n"/>
      <c r="AJ270" s="297" t="n"/>
      <c r="AK270" s="297" t="n"/>
      <c r="AL270" s="284" t="n"/>
      <c r="AM270" s="297" t="n"/>
      <c r="AN270" s="285" t="n"/>
      <c r="AO270" s="297" t="n"/>
      <c r="AP270" s="297" t="n"/>
      <c r="AQ270" s="297" t="n"/>
      <c r="AR270" s="297" t="n"/>
      <c r="AS270" s="297" t="n"/>
      <c r="AT270" s="285" t="inlineStr">
        <is>
          <t>0</t>
        </is>
      </c>
      <c r="AU270" s="297" t="inlineStr">
        <is>
          <t>0</t>
        </is>
      </c>
      <c r="AV270" s="297" t="inlineStr">
        <is>
          <t>0</t>
        </is>
      </c>
      <c r="AW270" s="297" t="inlineStr">
        <is>
          <t>0</t>
        </is>
      </c>
      <c r="AX270" s="297" t="inlineStr">
        <is>
          <t>0</t>
        </is>
      </c>
      <c r="AY270" s="286" t="inlineStr">
        <is>
          <t>0</t>
        </is>
      </c>
      <c r="AZ270" s="286" t="inlineStr">
        <is>
          <t>0</t>
        </is>
      </c>
      <c r="BA270" s="287" t="inlineStr">
        <is>
          <t>0</t>
        </is>
      </c>
      <c r="BB270" s="286" t="inlineStr">
        <is>
          <t>0</t>
        </is>
      </c>
      <c r="BC270" s="286" t="inlineStr">
        <is>
          <t>0</t>
        </is>
      </c>
      <c r="BD270" s="286" t="inlineStr">
        <is>
          <t>0</t>
        </is>
      </c>
      <c r="BE270" s="286" t="inlineStr">
        <is>
          <t>0</t>
        </is>
      </c>
      <c r="BF270" s="286" t="inlineStr">
        <is>
          <t>0</t>
        </is>
      </c>
      <c r="BG270" s="286" t="inlineStr">
        <is>
          <t>0</t>
        </is>
      </c>
      <c r="BH270" s="297" t="inlineStr">
        <is>
          <t>0</t>
        </is>
      </c>
      <c r="BI270" s="297" t="inlineStr">
        <is>
          <t>0</t>
        </is>
      </c>
      <c r="BJ270" s="297" t="inlineStr">
        <is>
          <t>0</t>
        </is>
      </c>
      <c r="BK270" s="297" t="inlineStr">
        <is>
          <t>0</t>
        </is>
      </c>
      <c r="BL270" s="297" t="inlineStr">
        <is>
          <t>0</t>
        </is>
      </c>
      <c r="BM270" s="297" t="inlineStr">
        <is>
          <t>0</t>
        </is>
      </c>
      <c r="BN270" s="297" t="inlineStr">
        <is>
          <t>0</t>
        </is>
      </c>
      <c r="BO270" s="285" t="inlineStr">
        <is>
          <t>0</t>
        </is>
      </c>
      <c r="BP270" s="297" t="inlineStr">
        <is>
          <t>0</t>
        </is>
      </c>
      <c r="BQ270" s="297" t="inlineStr">
        <is>
          <t>0</t>
        </is>
      </c>
      <c r="BR270" s="297" t="inlineStr">
        <is>
          <t>0</t>
        </is>
      </c>
      <c r="BS270" s="297" t="inlineStr">
        <is>
          <t>0</t>
        </is>
      </c>
      <c r="BT270" s="297" t="inlineStr">
        <is>
          <t>0</t>
        </is>
      </c>
      <c r="BU270" s="297" t="inlineStr">
        <is>
          <t>0</t>
        </is>
      </c>
      <c r="BV270" s="297" t="inlineStr">
        <is>
          <t>0</t>
        </is>
      </c>
      <c r="BW270" s="288" t="inlineStr">
        <is>
          <t>0</t>
        </is>
      </c>
      <c r="BX270" s="276">
        <f>SUM(IF(COUNTIF(#REF!, "*1.*"), 2, 0), IF(COUNTIF(#REF!, "*2.*"), 2, 0), IF(COUNTIF(#REF!, "*3.*"), 2, 0), IF(COUNTIF(#REF!, "*4.*"), 2, 0), IF(COUNTIF(#REF!, "*5.*"), 2, 0), IF(COUNTIF(#REF!, "*6.*"), 2, 0))</f>
        <v/>
      </c>
      <c r="BY270" s="277">
        <f t="array" ref="BY270">SUM(VALUE(AT270),VALUE(AU270),VALUE(AV270),VALUE(AW270),VALUE(AX270),VALUE(AY270),VALUE(AZ270),VALUE(BB270),VALUE(BC270),VALUE(BD270),VALUE(BE270),VALUE(BF270),VALUE(BG270),VALUE(BH270),VALUE(BI270),VALUE(BJ270),VALUE(BK270),VALUE(BL270),VALUE(BM270),VALUE(BN270),VALUE(BO270),VALUE(BP270),VALUE(BQ270),VALUE(BR270),VALUE(BS270),VALUE(BT270),VALUE(BU270),VALUE(BV270),VALUE(BW270))</f>
        <v/>
      </c>
      <c r="BZ270" s="307" t="n"/>
      <c r="CA270" s="307" t="n"/>
      <c r="CB270" s="307" t="n"/>
      <c r="CC270" s="307" t="n"/>
      <c r="CD270" s="307" t="n"/>
      <c r="CE270" s="307" t="n"/>
      <c r="CF270" s="307" t="n"/>
      <c r="CG270" s="307" t="n"/>
      <c r="CH270" s="307" t="n"/>
      <c r="CI270" s="307" t="n"/>
      <c r="CJ270" s="307" t="n"/>
      <c r="CK270" s="307" t="n"/>
      <c r="CL270" s="307" t="n"/>
      <c r="CM270" s="307" t="n"/>
      <c r="CN270" s="307" t="n"/>
      <c r="CO270" s="307" t="n"/>
      <c r="CP270" s="307" t="n"/>
      <c r="CQ270" s="307" t="n"/>
      <c r="CR270" s="279" t="inlineStr"/>
      <c r="CS270" s="280">
        <f>AVERAGE(Value(BY270),value(CR270))</f>
        <v/>
      </c>
      <c r="CT270" s="421">
        <f>(IF(OR(MediaScorecard!BH271="x", MediaScorecard!BI271="x",MediaScorecard!BJ271="x",MediaScorecard!BK271="x",MediaScorecard!BL271="x"),1, 2))</f>
        <v/>
      </c>
      <c r="CU270" s="308" t="n"/>
      <c r="CV270" s="308" t="n"/>
      <c r="CW270" s="308" t="n"/>
      <c r="CX270" s="309" t="n"/>
      <c r="CY270" s="308" t="n"/>
      <c r="CZ270" s="308" t="n"/>
      <c r="DA270" s="308" t="n"/>
    </row>
    <row r="271" ht="21" customHeight="1" s="590">
      <c r="A271" s="421" t="n"/>
      <c r="B271" s="270" t="n"/>
      <c r="C271" s="266" t="n"/>
      <c r="D271" s="267" t="inlineStr"/>
      <c r="E271" s="267" t="inlineStr"/>
      <c r="F271" s="268" t="inlineStr"/>
      <c r="G271" s="421" t="n"/>
      <c r="H271" s="269" t="n"/>
      <c r="I271" s="421" t="n"/>
      <c r="J271" s="421" t="n"/>
      <c r="K271" s="421" t="n"/>
      <c r="L271" s="421" t="n"/>
      <c r="M271" s="421" t="n"/>
      <c r="N271" s="421" t="n"/>
      <c r="O271" s="421" t="n"/>
      <c r="P271" s="421" t="n"/>
      <c r="Q271" s="421" t="n"/>
      <c r="R271" s="270" t="n"/>
      <c r="S271" s="421" t="n"/>
      <c r="T271" s="421" t="n"/>
      <c r="U271" s="421" t="n"/>
      <c r="V271" s="421" t="n"/>
      <c r="W271" s="421" t="n"/>
      <c r="X271" s="421" t="n"/>
      <c r="Y271" s="421" t="n"/>
      <c r="Z271" s="421" t="n"/>
      <c r="AA271" s="421" t="n"/>
      <c r="AB271" s="421" t="n"/>
      <c r="AC271" s="421" t="n"/>
      <c r="AD271" s="421" t="n"/>
      <c r="AE271" s="421" t="n"/>
      <c r="AF271" s="421" t="n"/>
      <c r="AG271" s="421" t="n"/>
      <c r="AH271" s="421" t="n"/>
      <c r="AI271" s="421" t="n"/>
      <c r="AJ271" s="297" t="n"/>
      <c r="AK271" s="297" t="n"/>
      <c r="AL271" s="284" t="n"/>
      <c r="AM271" s="297" t="n"/>
      <c r="AN271" s="285" t="n"/>
      <c r="AO271" s="297" t="n"/>
      <c r="AP271" s="297" t="n"/>
      <c r="AQ271" s="297" t="n"/>
      <c r="AR271" s="297" t="n"/>
      <c r="AS271" s="297" t="n"/>
      <c r="AT271" s="285" t="inlineStr">
        <is>
          <t>0</t>
        </is>
      </c>
      <c r="AU271" s="297" t="inlineStr">
        <is>
          <t>0</t>
        </is>
      </c>
      <c r="AV271" s="297" t="inlineStr">
        <is>
          <t>0</t>
        </is>
      </c>
      <c r="AW271" s="297" t="inlineStr">
        <is>
          <t>0</t>
        </is>
      </c>
      <c r="AX271" s="297" t="inlineStr">
        <is>
          <t>0</t>
        </is>
      </c>
      <c r="AY271" s="286" t="inlineStr">
        <is>
          <t>0</t>
        </is>
      </c>
      <c r="AZ271" s="286" t="inlineStr">
        <is>
          <t>0</t>
        </is>
      </c>
      <c r="BA271" s="287" t="inlineStr">
        <is>
          <t>0</t>
        </is>
      </c>
      <c r="BB271" s="286" t="inlineStr">
        <is>
          <t>0</t>
        </is>
      </c>
      <c r="BC271" s="286" t="inlineStr">
        <is>
          <t>0</t>
        </is>
      </c>
      <c r="BD271" s="286" t="inlineStr">
        <is>
          <t>0</t>
        </is>
      </c>
      <c r="BE271" s="286" t="inlineStr">
        <is>
          <t>0</t>
        </is>
      </c>
      <c r="BF271" s="286" t="inlineStr">
        <is>
          <t>0</t>
        </is>
      </c>
      <c r="BG271" s="286" t="inlineStr">
        <is>
          <t>0</t>
        </is>
      </c>
      <c r="BH271" s="297" t="inlineStr">
        <is>
          <t>0</t>
        </is>
      </c>
      <c r="BI271" s="297" t="inlineStr">
        <is>
          <t>0</t>
        </is>
      </c>
      <c r="BJ271" s="297" t="inlineStr">
        <is>
          <t>0</t>
        </is>
      </c>
      <c r="BK271" s="297" t="inlineStr">
        <is>
          <t>0</t>
        </is>
      </c>
      <c r="BL271" s="297" t="inlineStr">
        <is>
          <t>0</t>
        </is>
      </c>
      <c r="BM271" s="297" t="inlineStr">
        <is>
          <t>0</t>
        </is>
      </c>
      <c r="BN271" s="297" t="inlineStr">
        <is>
          <t>0</t>
        </is>
      </c>
      <c r="BO271" s="285" t="inlineStr">
        <is>
          <t>0</t>
        </is>
      </c>
      <c r="BP271" s="297" t="inlineStr">
        <is>
          <t>0</t>
        </is>
      </c>
      <c r="BQ271" s="297" t="inlineStr">
        <is>
          <t>0</t>
        </is>
      </c>
      <c r="BR271" s="297" t="inlineStr">
        <is>
          <t>0</t>
        </is>
      </c>
      <c r="BS271" s="297" t="inlineStr">
        <is>
          <t>0</t>
        </is>
      </c>
      <c r="BT271" s="297" t="inlineStr">
        <is>
          <t>0</t>
        </is>
      </c>
      <c r="BU271" s="297" t="inlineStr">
        <is>
          <t>0</t>
        </is>
      </c>
      <c r="BV271" s="297" t="inlineStr">
        <is>
          <t>0</t>
        </is>
      </c>
      <c r="BW271" s="288" t="inlineStr">
        <is>
          <t>0</t>
        </is>
      </c>
      <c r="BX271" s="276">
        <f>SUM(IF(COUNTIF(#REF!, "*1.*"), 2, 0), IF(COUNTIF(#REF!, "*2.*"), 2, 0), IF(COUNTIF(#REF!, "*3.*"), 2, 0), IF(COUNTIF(#REF!, "*4.*"), 2, 0), IF(COUNTIF(#REF!, "*5.*"), 2, 0), IF(COUNTIF(#REF!, "*6.*"), 2, 0))</f>
        <v/>
      </c>
      <c r="BY271" s="277">
        <f t="array" ref="BY271">SUM(VALUE(AT271),VALUE(AU271),VALUE(AV271),VALUE(AW271),VALUE(AX271),VALUE(AY271),VALUE(AZ271),VALUE(BB271),VALUE(BC271),VALUE(BD271),VALUE(BE271),VALUE(BF271),VALUE(BG271),VALUE(BH271),VALUE(BI271),VALUE(BJ271),VALUE(BK271),VALUE(BL271),VALUE(BM271),VALUE(BN271),VALUE(BO271),VALUE(BP271),VALUE(BQ271),VALUE(BR271),VALUE(BS271),VALUE(BT271),VALUE(BU271),VALUE(BV271),VALUE(BW271))</f>
        <v/>
      </c>
      <c r="BZ271" s="307" t="n"/>
      <c r="CA271" s="307" t="n"/>
      <c r="CB271" s="307" t="n"/>
      <c r="CC271" s="307" t="n"/>
      <c r="CD271" s="307" t="n"/>
      <c r="CE271" s="307" t="n"/>
      <c r="CF271" s="307" t="n"/>
      <c r="CG271" s="307" t="n"/>
      <c r="CH271" s="307" t="n"/>
      <c r="CI271" s="307" t="n"/>
      <c r="CJ271" s="307" t="n"/>
      <c r="CK271" s="307" t="n"/>
      <c r="CL271" s="307" t="n"/>
      <c r="CM271" s="307" t="n"/>
      <c r="CN271" s="307" t="n"/>
      <c r="CO271" s="307" t="n"/>
      <c r="CP271" s="307" t="n"/>
      <c r="CQ271" s="307" t="n"/>
      <c r="CR271" s="279" t="inlineStr"/>
      <c r="CS271" s="280">
        <f>AVERAGE(Value(BY271),value(CR271))</f>
        <v/>
      </c>
      <c r="CT271" s="421">
        <f>(IF(OR(MediaScorecard!BH272="x", MediaScorecard!BI272="x",MediaScorecard!BJ272="x",MediaScorecard!BK272="x",MediaScorecard!BL272="x"),1, 2))</f>
        <v/>
      </c>
      <c r="CU271" s="308" t="n"/>
      <c r="CV271" s="308" t="n"/>
      <c r="CW271" s="308" t="n"/>
      <c r="CX271" s="309" t="n"/>
      <c r="CY271" s="308" t="n"/>
      <c r="CZ271" s="308" t="n"/>
      <c r="DA271" s="308" t="n"/>
    </row>
    <row r="272" ht="21" customHeight="1" s="590">
      <c r="A272" s="421" t="n"/>
      <c r="B272" s="270" t="n"/>
      <c r="C272" s="266" t="n"/>
      <c r="D272" s="267" t="inlineStr"/>
      <c r="E272" s="267" t="inlineStr"/>
      <c r="F272" s="268" t="inlineStr"/>
      <c r="G272" s="421" t="n"/>
      <c r="H272" s="269" t="n"/>
      <c r="I272" s="421" t="n"/>
      <c r="J272" s="421" t="n"/>
      <c r="K272" s="421" t="n"/>
      <c r="L272" s="421" t="n"/>
      <c r="M272" s="421" t="n"/>
      <c r="N272" s="421" t="n"/>
      <c r="O272" s="421" t="n"/>
      <c r="P272" s="421" t="n"/>
      <c r="Q272" s="421" t="n"/>
      <c r="R272" s="270" t="n"/>
      <c r="S272" s="421" t="n"/>
      <c r="T272" s="421" t="n"/>
      <c r="U272" s="421" t="n"/>
      <c r="V272" s="421" t="n"/>
      <c r="W272" s="421" t="n"/>
      <c r="X272" s="421" t="n"/>
      <c r="Y272" s="421" t="n"/>
      <c r="Z272" s="421" t="n"/>
      <c r="AA272" s="421" t="n"/>
      <c r="AB272" s="421" t="n"/>
      <c r="AC272" s="421" t="n"/>
      <c r="AD272" s="421" t="n"/>
      <c r="AE272" s="421" t="n"/>
      <c r="AF272" s="421" t="n"/>
      <c r="AG272" s="421" t="n"/>
      <c r="AH272" s="421" t="n"/>
      <c r="AI272" s="421" t="n"/>
      <c r="AJ272" s="297" t="n"/>
      <c r="AK272" s="297" t="n"/>
      <c r="AL272" s="284" t="n"/>
      <c r="AM272" s="297" t="n"/>
      <c r="AN272" s="285" t="n"/>
      <c r="AO272" s="297" t="n"/>
      <c r="AP272" s="297" t="n"/>
      <c r="AQ272" s="297" t="n"/>
      <c r="AR272" s="297" t="n"/>
      <c r="AS272" s="297" t="n"/>
      <c r="AT272" s="285" t="inlineStr">
        <is>
          <t>0</t>
        </is>
      </c>
      <c r="AU272" s="297" t="inlineStr">
        <is>
          <t>0</t>
        </is>
      </c>
      <c r="AV272" s="297" t="inlineStr">
        <is>
          <t>0</t>
        </is>
      </c>
      <c r="AW272" s="297" t="inlineStr">
        <is>
          <t>0</t>
        </is>
      </c>
      <c r="AX272" s="297" t="inlineStr">
        <is>
          <t>0</t>
        </is>
      </c>
      <c r="AY272" s="286" t="inlineStr">
        <is>
          <t>0</t>
        </is>
      </c>
      <c r="AZ272" s="286" t="inlineStr">
        <is>
          <t>0</t>
        </is>
      </c>
      <c r="BA272" s="287" t="inlineStr">
        <is>
          <t>0</t>
        </is>
      </c>
      <c r="BB272" s="286" t="inlineStr">
        <is>
          <t>0</t>
        </is>
      </c>
      <c r="BC272" s="286" t="inlineStr">
        <is>
          <t>0</t>
        </is>
      </c>
      <c r="BD272" s="286" t="inlineStr">
        <is>
          <t>0</t>
        </is>
      </c>
      <c r="BE272" s="286" t="inlineStr">
        <is>
          <t>0</t>
        </is>
      </c>
      <c r="BF272" s="286" t="inlineStr">
        <is>
          <t>0</t>
        </is>
      </c>
      <c r="BG272" s="286" t="inlineStr">
        <is>
          <t>0</t>
        </is>
      </c>
      <c r="BH272" s="297" t="inlineStr">
        <is>
          <t>0</t>
        </is>
      </c>
      <c r="BI272" s="297" t="inlineStr">
        <is>
          <t>0</t>
        </is>
      </c>
      <c r="BJ272" s="297" t="inlineStr">
        <is>
          <t>0</t>
        </is>
      </c>
      <c r="BK272" s="297" t="inlineStr">
        <is>
          <t>0</t>
        </is>
      </c>
      <c r="BL272" s="297" t="inlineStr">
        <is>
          <t>0</t>
        </is>
      </c>
      <c r="BM272" s="297" t="inlineStr">
        <is>
          <t>0</t>
        </is>
      </c>
      <c r="BN272" s="297" t="inlineStr">
        <is>
          <t>0</t>
        </is>
      </c>
      <c r="BO272" s="285" t="inlineStr">
        <is>
          <t>0</t>
        </is>
      </c>
      <c r="BP272" s="297" t="inlineStr">
        <is>
          <t>0</t>
        </is>
      </c>
      <c r="BQ272" s="297" t="inlineStr">
        <is>
          <t>0</t>
        </is>
      </c>
      <c r="BR272" s="297" t="inlineStr">
        <is>
          <t>0</t>
        </is>
      </c>
      <c r="BS272" s="297" t="inlineStr">
        <is>
          <t>0</t>
        </is>
      </c>
      <c r="BT272" s="297" t="inlineStr">
        <is>
          <t>0</t>
        </is>
      </c>
      <c r="BU272" s="297" t="inlineStr">
        <is>
          <t>0</t>
        </is>
      </c>
      <c r="BV272" s="297" t="inlineStr">
        <is>
          <t>0</t>
        </is>
      </c>
      <c r="BW272" s="288" t="inlineStr">
        <is>
          <t>0</t>
        </is>
      </c>
      <c r="BX272" s="276">
        <f>SUM(IF(COUNTIF(#REF!, "*1.*"), 2, 0), IF(COUNTIF(#REF!, "*2.*"), 2, 0), IF(COUNTIF(#REF!, "*3.*"), 2, 0), IF(COUNTIF(#REF!, "*4.*"), 2, 0), IF(COUNTIF(#REF!, "*5.*"), 2, 0), IF(COUNTIF(#REF!, "*6.*"), 2, 0))</f>
        <v/>
      </c>
      <c r="BY272" s="277">
        <f t="array" ref="BY272">SUM(VALUE(AT272),VALUE(AU272),VALUE(AV272),VALUE(AW272),VALUE(AX272),VALUE(AY272),VALUE(AZ272),VALUE(BB272),VALUE(BC272),VALUE(BD272),VALUE(BE272),VALUE(BF272),VALUE(BG272),VALUE(BH272),VALUE(BI272),VALUE(BJ272),VALUE(BK272),VALUE(BL272),VALUE(BM272),VALUE(BN272),VALUE(BO272),VALUE(BP272),VALUE(BQ272),VALUE(BR272),VALUE(BS272),VALUE(BT272),VALUE(BU272),VALUE(BV272),VALUE(BW272))</f>
        <v/>
      </c>
      <c r="BZ272" s="307" t="n"/>
      <c r="CA272" s="307" t="n"/>
      <c r="CB272" s="307" t="n"/>
      <c r="CC272" s="307" t="n"/>
      <c r="CD272" s="307" t="n"/>
      <c r="CE272" s="307" t="n"/>
      <c r="CF272" s="307" t="n"/>
      <c r="CG272" s="307" t="n"/>
      <c r="CH272" s="307" t="n"/>
      <c r="CI272" s="307" t="n"/>
      <c r="CJ272" s="307" t="n"/>
      <c r="CK272" s="307" t="n"/>
      <c r="CL272" s="307" t="n"/>
      <c r="CM272" s="307" t="n"/>
      <c r="CN272" s="307" t="n"/>
      <c r="CO272" s="307" t="n"/>
      <c r="CP272" s="307" t="n"/>
      <c r="CQ272" s="307" t="n"/>
      <c r="CR272" s="279" t="inlineStr"/>
      <c r="CS272" s="280">
        <f>AVERAGE(Value(BY272),value(CR272))</f>
        <v/>
      </c>
      <c r="CT272" s="421">
        <f>(IF(OR(MediaScorecard!BH273="x", MediaScorecard!BI273="x",MediaScorecard!BJ273="x",MediaScorecard!BK273="x",MediaScorecard!BL273="x"),1, 2))</f>
        <v/>
      </c>
      <c r="CU272" s="308" t="n"/>
      <c r="CV272" s="308" t="n"/>
      <c r="CW272" s="308" t="n"/>
      <c r="CX272" s="309" t="n"/>
      <c r="CY272" s="308" t="n"/>
      <c r="CZ272" s="308" t="n"/>
      <c r="DA272" s="308" t="n"/>
    </row>
    <row r="273" ht="21" customHeight="1" s="590">
      <c r="A273" s="421" t="n"/>
      <c r="B273" s="270" t="n"/>
      <c r="C273" s="266" t="n"/>
      <c r="D273" s="267" t="inlineStr"/>
      <c r="E273" s="267" t="inlineStr"/>
      <c r="F273" s="268" t="inlineStr"/>
      <c r="G273" s="421" t="n"/>
      <c r="H273" s="269" t="n"/>
      <c r="I273" s="421" t="n"/>
      <c r="J273" s="421" t="n"/>
      <c r="K273" s="421" t="n"/>
      <c r="L273" s="421" t="n"/>
      <c r="M273" s="421" t="n"/>
      <c r="N273" s="421" t="n"/>
      <c r="O273" s="421" t="n"/>
      <c r="P273" s="421" t="n"/>
      <c r="Q273" s="421" t="n"/>
      <c r="R273" s="270" t="n"/>
      <c r="S273" s="421" t="n"/>
      <c r="T273" s="421" t="n"/>
      <c r="U273" s="421" t="n"/>
      <c r="V273" s="421" t="n"/>
      <c r="W273" s="421" t="n"/>
      <c r="X273" s="421" t="n"/>
      <c r="Y273" s="421" t="n"/>
      <c r="Z273" s="421" t="n"/>
      <c r="AA273" s="421" t="n"/>
      <c r="AB273" s="421" t="n"/>
      <c r="AC273" s="421" t="n"/>
      <c r="AD273" s="421" t="n"/>
      <c r="AE273" s="421" t="n"/>
      <c r="AF273" s="421" t="n"/>
      <c r="AG273" s="421" t="n"/>
      <c r="AH273" s="421" t="n"/>
      <c r="AI273" s="421" t="n"/>
      <c r="AJ273" s="297" t="n"/>
      <c r="AK273" s="297" t="n"/>
      <c r="AL273" s="284" t="n"/>
      <c r="AM273" s="297" t="n"/>
      <c r="AN273" s="285" t="n"/>
      <c r="AO273" s="297" t="n"/>
      <c r="AP273" s="297" t="n"/>
      <c r="AQ273" s="297" t="n"/>
      <c r="AR273" s="297" t="n"/>
      <c r="AS273" s="297" t="n"/>
      <c r="AT273" s="285" t="inlineStr">
        <is>
          <t>0</t>
        </is>
      </c>
      <c r="AU273" s="297" t="inlineStr">
        <is>
          <t>0</t>
        </is>
      </c>
      <c r="AV273" s="297" t="inlineStr">
        <is>
          <t>0</t>
        </is>
      </c>
      <c r="AW273" s="297" t="inlineStr">
        <is>
          <t>0</t>
        </is>
      </c>
      <c r="AX273" s="297" t="inlineStr">
        <is>
          <t>0</t>
        </is>
      </c>
      <c r="AY273" s="286" t="inlineStr">
        <is>
          <t>0</t>
        </is>
      </c>
      <c r="AZ273" s="286" t="inlineStr">
        <is>
          <t>0</t>
        </is>
      </c>
      <c r="BA273" s="287" t="inlineStr">
        <is>
          <t>0</t>
        </is>
      </c>
      <c r="BB273" s="286" t="inlineStr">
        <is>
          <t>0</t>
        </is>
      </c>
      <c r="BC273" s="286" t="inlineStr">
        <is>
          <t>0</t>
        </is>
      </c>
      <c r="BD273" s="286" t="inlineStr">
        <is>
          <t>0</t>
        </is>
      </c>
      <c r="BE273" s="286" t="inlineStr">
        <is>
          <t>0</t>
        </is>
      </c>
      <c r="BF273" s="286" t="inlineStr">
        <is>
          <t>0</t>
        </is>
      </c>
      <c r="BG273" s="286" t="inlineStr">
        <is>
          <t>0</t>
        </is>
      </c>
      <c r="BH273" s="297" t="inlineStr">
        <is>
          <t>0</t>
        </is>
      </c>
      <c r="BI273" s="297" t="inlineStr">
        <is>
          <t>0</t>
        </is>
      </c>
      <c r="BJ273" s="297" t="inlineStr">
        <is>
          <t>0</t>
        </is>
      </c>
      <c r="BK273" s="297" t="inlineStr">
        <is>
          <t>0</t>
        </is>
      </c>
      <c r="BL273" s="297" t="inlineStr">
        <is>
          <t>0</t>
        </is>
      </c>
      <c r="BM273" s="297" t="inlineStr">
        <is>
          <t>0</t>
        </is>
      </c>
      <c r="BN273" s="297" t="inlineStr">
        <is>
          <t>0</t>
        </is>
      </c>
      <c r="BO273" s="285" t="inlineStr">
        <is>
          <t>0</t>
        </is>
      </c>
      <c r="BP273" s="297" t="inlineStr">
        <is>
          <t>0</t>
        </is>
      </c>
      <c r="BQ273" s="297" t="inlineStr">
        <is>
          <t>0</t>
        </is>
      </c>
      <c r="BR273" s="297" t="inlineStr">
        <is>
          <t>0</t>
        </is>
      </c>
      <c r="BS273" s="297" t="inlineStr">
        <is>
          <t>0</t>
        </is>
      </c>
      <c r="BT273" s="297" t="inlineStr">
        <is>
          <t>0</t>
        </is>
      </c>
      <c r="BU273" s="297" t="inlineStr">
        <is>
          <t>0</t>
        </is>
      </c>
      <c r="BV273" s="297" t="inlineStr">
        <is>
          <t>0</t>
        </is>
      </c>
      <c r="BW273" s="288" t="inlineStr">
        <is>
          <t>0</t>
        </is>
      </c>
      <c r="BX273" s="276">
        <f>SUM(IF(COUNTIF(#REF!, "*1.*"), 2, 0), IF(COUNTIF(#REF!, "*2.*"), 2, 0), IF(COUNTIF(#REF!, "*3.*"), 2, 0), IF(COUNTIF(#REF!, "*4.*"), 2, 0), IF(COUNTIF(#REF!, "*5.*"), 2, 0), IF(COUNTIF(#REF!, "*6.*"), 2, 0))</f>
        <v/>
      </c>
      <c r="BY273" s="277">
        <f t="array" ref="BY273">SUM(VALUE(AT273),VALUE(AU273),VALUE(AV273),VALUE(AW273),VALUE(AX273),VALUE(AY273),VALUE(AZ273),VALUE(BB273),VALUE(BC273),VALUE(BD273),VALUE(BE273),VALUE(BF273),VALUE(BG273),VALUE(BH273),VALUE(BI273),VALUE(BJ273),VALUE(BK273),VALUE(BL273),VALUE(BM273),VALUE(BN273),VALUE(BO273),VALUE(BP273),VALUE(BQ273),VALUE(BR273),VALUE(BS273),VALUE(BT273),VALUE(BU273),VALUE(BV273),VALUE(BW273))</f>
        <v/>
      </c>
      <c r="BZ273" s="307" t="n"/>
      <c r="CA273" s="307" t="n"/>
      <c r="CB273" s="307" t="n"/>
      <c r="CC273" s="307" t="n"/>
      <c r="CD273" s="307" t="n"/>
      <c r="CE273" s="307" t="n"/>
      <c r="CF273" s="307" t="n"/>
      <c r="CG273" s="307" t="n"/>
      <c r="CH273" s="307" t="n"/>
      <c r="CI273" s="307" t="n"/>
      <c r="CJ273" s="307" t="n"/>
      <c r="CK273" s="307" t="n"/>
      <c r="CL273" s="307" t="n"/>
      <c r="CM273" s="307" t="n"/>
      <c r="CN273" s="307" t="n"/>
      <c r="CO273" s="307" t="n"/>
      <c r="CP273" s="307" t="n"/>
      <c r="CQ273" s="307" t="n"/>
      <c r="CR273" s="279" t="inlineStr"/>
      <c r="CS273" s="280">
        <f>AVERAGE(Value(BY273),value(CR273))</f>
        <v/>
      </c>
      <c r="CT273" s="421">
        <f>(IF(OR(MediaScorecard!BH274="x", MediaScorecard!BI274="x",MediaScorecard!BJ274="x",MediaScorecard!BK274="x",MediaScorecard!BL274="x"),1, 2))</f>
        <v/>
      </c>
      <c r="CU273" s="308" t="n"/>
      <c r="CV273" s="308" t="n"/>
      <c r="CW273" s="308" t="n"/>
      <c r="CX273" s="309" t="n"/>
      <c r="CY273" s="308" t="n"/>
      <c r="CZ273" s="308" t="n"/>
      <c r="DA273" s="308" t="n"/>
    </row>
    <row r="274" ht="21" customHeight="1" s="590">
      <c r="A274" s="421" t="n"/>
      <c r="B274" s="270" t="n"/>
      <c r="C274" s="266" t="n"/>
      <c r="D274" s="267" t="inlineStr"/>
      <c r="E274" s="267" t="inlineStr"/>
      <c r="F274" s="268" t="inlineStr"/>
      <c r="G274" s="421" t="n"/>
      <c r="H274" s="269" t="n"/>
      <c r="I274" s="421" t="n"/>
      <c r="J274" s="421" t="n"/>
      <c r="K274" s="421" t="n"/>
      <c r="L274" s="421" t="n"/>
      <c r="M274" s="421" t="n"/>
      <c r="N274" s="421" t="n"/>
      <c r="O274" s="421" t="n"/>
      <c r="P274" s="421" t="n"/>
      <c r="Q274" s="421" t="n"/>
      <c r="R274" s="270" t="n"/>
      <c r="S274" s="421" t="n"/>
      <c r="T274" s="421" t="n"/>
      <c r="U274" s="421" t="n"/>
      <c r="V274" s="421" t="n"/>
      <c r="W274" s="421" t="n"/>
      <c r="X274" s="421" t="n"/>
      <c r="Y274" s="421" t="n"/>
      <c r="Z274" s="421" t="n"/>
      <c r="AA274" s="421" t="n"/>
      <c r="AB274" s="421" t="n"/>
      <c r="AC274" s="421" t="n"/>
      <c r="AD274" s="421" t="n"/>
      <c r="AE274" s="421" t="n"/>
      <c r="AF274" s="421" t="n"/>
      <c r="AG274" s="421" t="n"/>
      <c r="AH274" s="421" t="n"/>
      <c r="AI274" s="421" t="n"/>
      <c r="AJ274" s="297" t="n"/>
      <c r="AK274" s="297" t="n"/>
      <c r="AL274" s="284" t="n"/>
      <c r="AM274" s="297" t="n"/>
      <c r="AN274" s="285" t="n"/>
      <c r="AO274" s="297" t="n"/>
      <c r="AP274" s="297" t="n"/>
      <c r="AQ274" s="297" t="n"/>
      <c r="AR274" s="297" t="n"/>
      <c r="AS274" s="297" t="n"/>
      <c r="AT274" s="285" t="inlineStr">
        <is>
          <t>0</t>
        </is>
      </c>
      <c r="AU274" s="297" t="inlineStr">
        <is>
          <t>0</t>
        </is>
      </c>
      <c r="AV274" s="297" t="inlineStr">
        <is>
          <t>0</t>
        </is>
      </c>
      <c r="AW274" s="297" t="inlineStr">
        <is>
          <t>0</t>
        </is>
      </c>
      <c r="AX274" s="297" t="inlineStr">
        <is>
          <t>0</t>
        </is>
      </c>
      <c r="AY274" s="286" t="inlineStr">
        <is>
          <t>0</t>
        </is>
      </c>
      <c r="AZ274" s="286" t="inlineStr">
        <is>
          <t>0</t>
        </is>
      </c>
      <c r="BA274" s="287" t="inlineStr">
        <is>
          <t>0</t>
        </is>
      </c>
      <c r="BB274" s="286" t="inlineStr">
        <is>
          <t>0</t>
        </is>
      </c>
      <c r="BC274" s="286" t="inlineStr">
        <is>
          <t>0</t>
        </is>
      </c>
      <c r="BD274" s="286" t="inlineStr">
        <is>
          <t>0</t>
        </is>
      </c>
      <c r="BE274" s="286" t="inlineStr">
        <is>
          <t>0</t>
        </is>
      </c>
      <c r="BF274" s="286" t="inlineStr">
        <is>
          <t>0</t>
        </is>
      </c>
      <c r="BG274" s="286" t="inlineStr">
        <is>
          <t>0</t>
        </is>
      </c>
      <c r="BH274" s="297" t="inlineStr">
        <is>
          <t>0</t>
        </is>
      </c>
      <c r="BI274" s="297" t="inlineStr">
        <is>
          <t>0</t>
        </is>
      </c>
      <c r="BJ274" s="297" t="inlineStr">
        <is>
          <t>0</t>
        </is>
      </c>
      <c r="BK274" s="297" t="inlineStr">
        <is>
          <t>0</t>
        </is>
      </c>
      <c r="BL274" s="297" t="inlineStr">
        <is>
          <t>0</t>
        </is>
      </c>
      <c r="BM274" s="297" t="inlineStr">
        <is>
          <t>0</t>
        </is>
      </c>
      <c r="BN274" s="297" t="inlineStr">
        <is>
          <t>0</t>
        </is>
      </c>
      <c r="BO274" s="285" t="inlineStr">
        <is>
          <t>0</t>
        </is>
      </c>
      <c r="BP274" s="297" t="inlineStr">
        <is>
          <t>0</t>
        </is>
      </c>
      <c r="BQ274" s="297" t="inlineStr">
        <is>
          <t>0</t>
        </is>
      </c>
      <c r="BR274" s="297" t="inlineStr">
        <is>
          <t>0</t>
        </is>
      </c>
      <c r="BS274" s="297" t="inlineStr">
        <is>
          <t>0</t>
        </is>
      </c>
      <c r="BT274" s="297" t="inlineStr">
        <is>
          <t>0</t>
        </is>
      </c>
      <c r="BU274" s="297" t="inlineStr">
        <is>
          <t>0</t>
        </is>
      </c>
      <c r="BV274" s="297" t="inlineStr">
        <is>
          <t>0</t>
        </is>
      </c>
      <c r="BW274" s="288" t="inlineStr">
        <is>
          <t>0</t>
        </is>
      </c>
      <c r="BX274" s="276">
        <f>SUM(IF(COUNTIF(#REF!, "*1.*"), 2, 0), IF(COUNTIF(#REF!, "*2.*"), 2, 0), IF(COUNTIF(#REF!, "*3.*"), 2, 0), IF(COUNTIF(#REF!, "*4.*"), 2, 0), IF(COUNTIF(#REF!, "*5.*"), 2, 0), IF(COUNTIF(#REF!, "*6.*"), 2, 0))</f>
        <v/>
      </c>
      <c r="BY274" s="277">
        <f t="array" ref="BY274">SUM(VALUE(AT274),VALUE(AU274),VALUE(AV274),VALUE(AW274),VALUE(AX274),VALUE(AY274),VALUE(AZ274),VALUE(BB274),VALUE(BC274),VALUE(BD274),VALUE(BE274),VALUE(BF274),VALUE(BG274),VALUE(BH274),VALUE(BI274),VALUE(BJ274),VALUE(BK274),VALUE(BL274),VALUE(BM274),VALUE(BN274),VALUE(BO274),VALUE(BP274),VALUE(BQ274),VALUE(BR274),VALUE(BS274),VALUE(BT274),VALUE(BU274),VALUE(BV274),VALUE(BW274))</f>
        <v/>
      </c>
      <c r="BZ274" s="307" t="n"/>
      <c r="CA274" s="307" t="n"/>
      <c r="CB274" s="307" t="n"/>
      <c r="CC274" s="307" t="n"/>
      <c r="CD274" s="307" t="n"/>
      <c r="CE274" s="307" t="n"/>
      <c r="CF274" s="307" t="n"/>
      <c r="CG274" s="307" t="n"/>
      <c r="CH274" s="307" t="n"/>
      <c r="CI274" s="307" t="n"/>
      <c r="CJ274" s="307" t="n"/>
      <c r="CK274" s="307" t="n"/>
      <c r="CL274" s="307" t="n"/>
      <c r="CM274" s="307" t="n"/>
      <c r="CN274" s="307" t="n"/>
      <c r="CO274" s="307" t="n"/>
      <c r="CP274" s="307" t="n"/>
      <c r="CQ274" s="307" t="n"/>
      <c r="CR274" s="279" t="inlineStr"/>
      <c r="CS274" s="280">
        <f>AVERAGE(Value(BY274),value(CR274))</f>
        <v/>
      </c>
      <c r="CT274" s="421">
        <f>(IF(OR(MediaScorecard!BH275="x", MediaScorecard!BI275="x",MediaScorecard!BJ275="x",MediaScorecard!BK275="x",MediaScorecard!BL275="x"),1, 2))</f>
        <v/>
      </c>
      <c r="CU274" s="308" t="n"/>
      <c r="CV274" s="308" t="n"/>
      <c r="CW274" s="308" t="n"/>
      <c r="CX274" s="309" t="n"/>
      <c r="CY274" s="308" t="n"/>
      <c r="CZ274" s="308" t="n"/>
      <c r="DA274" s="308" t="n"/>
    </row>
    <row r="275" ht="21" customHeight="1" s="590">
      <c r="A275" s="421" t="n"/>
      <c r="B275" s="270" t="n"/>
      <c r="C275" s="266" t="n"/>
      <c r="D275" s="267" t="inlineStr"/>
      <c r="E275" s="267" t="inlineStr"/>
      <c r="F275" s="268" t="inlineStr"/>
      <c r="G275" s="421" t="n"/>
      <c r="H275" s="269" t="n"/>
      <c r="I275" s="421" t="n"/>
      <c r="J275" s="421" t="n"/>
      <c r="K275" s="421" t="n"/>
      <c r="L275" s="421" t="n"/>
      <c r="M275" s="421" t="n"/>
      <c r="N275" s="421" t="n"/>
      <c r="O275" s="421" t="n"/>
      <c r="P275" s="421" t="n"/>
      <c r="Q275" s="421" t="n"/>
      <c r="R275" s="270" t="n"/>
      <c r="S275" s="421" t="n"/>
      <c r="T275" s="421" t="n"/>
      <c r="U275" s="421" t="n"/>
      <c r="V275" s="421" t="n"/>
      <c r="W275" s="421" t="n"/>
      <c r="X275" s="421" t="n"/>
      <c r="Y275" s="421" t="n"/>
      <c r="Z275" s="421" t="n"/>
      <c r="AA275" s="421" t="n"/>
      <c r="AB275" s="421" t="n"/>
      <c r="AC275" s="421" t="n"/>
      <c r="AD275" s="421" t="n"/>
      <c r="AE275" s="421" t="n"/>
      <c r="AF275" s="421" t="n"/>
      <c r="AG275" s="421" t="n"/>
      <c r="AH275" s="421" t="n"/>
      <c r="AI275" s="421" t="n"/>
      <c r="AJ275" s="297" t="n"/>
      <c r="AK275" s="297" t="n"/>
      <c r="AL275" s="284" t="n"/>
      <c r="AM275" s="297" t="n"/>
      <c r="AN275" s="285" t="n"/>
      <c r="AO275" s="297" t="n"/>
      <c r="AP275" s="297" t="n"/>
      <c r="AQ275" s="297" t="n"/>
      <c r="AR275" s="297" t="n"/>
      <c r="AS275" s="297" t="n"/>
      <c r="AT275" s="285" t="inlineStr">
        <is>
          <t>0</t>
        </is>
      </c>
      <c r="AU275" s="297" t="inlineStr">
        <is>
          <t>0</t>
        </is>
      </c>
      <c r="AV275" s="297" t="inlineStr">
        <is>
          <t>0</t>
        </is>
      </c>
      <c r="AW275" s="297" t="inlineStr">
        <is>
          <t>0</t>
        </is>
      </c>
      <c r="AX275" s="297" t="inlineStr">
        <is>
          <t>0</t>
        </is>
      </c>
      <c r="AY275" s="286" t="inlineStr">
        <is>
          <t>0</t>
        </is>
      </c>
      <c r="AZ275" s="286" t="inlineStr">
        <is>
          <t>0</t>
        </is>
      </c>
      <c r="BA275" s="287" t="inlineStr">
        <is>
          <t>0</t>
        </is>
      </c>
      <c r="BB275" s="286" t="inlineStr">
        <is>
          <t>0</t>
        </is>
      </c>
      <c r="BC275" s="286" t="inlineStr">
        <is>
          <t>0</t>
        </is>
      </c>
      <c r="BD275" s="286" t="inlineStr">
        <is>
          <t>0</t>
        </is>
      </c>
      <c r="BE275" s="286" t="inlineStr">
        <is>
          <t>0</t>
        </is>
      </c>
      <c r="BF275" s="286" t="inlineStr">
        <is>
          <t>0</t>
        </is>
      </c>
      <c r="BG275" s="286" t="inlineStr">
        <is>
          <t>0</t>
        </is>
      </c>
      <c r="BH275" s="297" t="inlineStr">
        <is>
          <t>0</t>
        </is>
      </c>
      <c r="BI275" s="297" t="inlineStr">
        <is>
          <t>0</t>
        </is>
      </c>
      <c r="BJ275" s="297" t="inlineStr">
        <is>
          <t>0</t>
        </is>
      </c>
      <c r="BK275" s="297" t="inlineStr">
        <is>
          <t>0</t>
        </is>
      </c>
      <c r="BL275" s="297" t="inlineStr">
        <is>
          <t>0</t>
        </is>
      </c>
      <c r="BM275" s="297" t="inlineStr">
        <is>
          <t>0</t>
        </is>
      </c>
      <c r="BN275" s="297" t="inlineStr">
        <is>
          <t>0</t>
        </is>
      </c>
      <c r="BO275" s="285" t="inlineStr">
        <is>
          <t>0</t>
        </is>
      </c>
      <c r="BP275" s="297" t="inlineStr">
        <is>
          <t>0</t>
        </is>
      </c>
      <c r="BQ275" s="297" t="inlineStr">
        <is>
          <t>0</t>
        </is>
      </c>
      <c r="BR275" s="297" t="inlineStr">
        <is>
          <t>0</t>
        </is>
      </c>
      <c r="BS275" s="297" t="inlineStr">
        <is>
          <t>0</t>
        </is>
      </c>
      <c r="BT275" s="297" t="inlineStr">
        <is>
          <t>0</t>
        </is>
      </c>
      <c r="BU275" s="297" t="inlineStr">
        <is>
          <t>0</t>
        </is>
      </c>
      <c r="BV275" s="297" t="inlineStr">
        <is>
          <t>0</t>
        </is>
      </c>
      <c r="BW275" s="288" t="inlineStr">
        <is>
          <t>0</t>
        </is>
      </c>
      <c r="BX275" s="276">
        <f>SUM(IF(COUNTIF(#REF!, "*1.*"), 2, 0), IF(COUNTIF(#REF!, "*2.*"), 2, 0), IF(COUNTIF(#REF!, "*3.*"), 2, 0), IF(COUNTIF(#REF!, "*4.*"), 2, 0), IF(COUNTIF(#REF!, "*5.*"), 2, 0), IF(COUNTIF(#REF!, "*6.*"), 2, 0))</f>
        <v/>
      </c>
      <c r="BY275" s="277">
        <f t="array" ref="BY275">SUM(VALUE(AT275),VALUE(AU275),VALUE(AV275),VALUE(AW275),VALUE(AX275),VALUE(AY275),VALUE(AZ275),VALUE(BB275),VALUE(BC275),VALUE(BD275),VALUE(BE275),VALUE(BF275),VALUE(BG275),VALUE(BH275),VALUE(BI275),VALUE(BJ275),VALUE(BK275),VALUE(BL275),VALUE(BM275),VALUE(BN275),VALUE(BO275),VALUE(BP275),VALUE(BQ275),VALUE(BR275),VALUE(BS275),VALUE(BT275),VALUE(BU275),VALUE(BV275),VALUE(BW275))</f>
        <v/>
      </c>
      <c r="BZ275" s="307" t="n"/>
      <c r="CA275" s="307" t="n"/>
      <c r="CB275" s="307" t="n"/>
      <c r="CC275" s="307" t="n"/>
      <c r="CD275" s="307" t="n"/>
      <c r="CE275" s="307" t="n"/>
      <c r="CF275" s="307" t="n"/>
      <c r="CG275" s="307" t="n"/>
      <c r="CH275" s="307" t="n"/>
      <c r="CI275" s="307" t="n"/>
      <c r="CJ275" s="307" t="n"/>
      <c r="CK275" s="307" t="n"/>
      <c r="CL275" s="307" t="n"/>
      <c r="CM275" s="307" t="n"/>
      <c r="CN275" s="307" t="n"/>
      <c r="CO275" s="307" t="n"/>
      <c r="CP275" s="307" t="n"/>
      <c r="CQ275" s="307" t="n"/>
      <c r="CR275" s="279" t="inlineStr"/>
      <c r="CS275" s="280">
        <f>AVERAGE(Value(BY275),value(CR275))</f>
        <v/>
      </c>
      <c r="CT275" s="421">
        <f>(IF(OR(MediaScorecard!BH276="x", MediaScorecard!BI276="x",MediaScorecard!BJ276="x",MediaScorecard!BK276="x",MediaScorecard!BL276="x"),1, 2))</f>
        <v/>
      </c>
      <c r="CU275" s="308" t="n"/>
      <c r="CV275" s="308" t="n"/>
      <c r="CW275" s="308" t="n"/>
      <c r="CX275" s="309" t="n"/>
      <c r="CY275" s="308" t="n"/>
      <c r="CZ275" s="308" t="n"/>
      <c r="DA275" s="308" t="n"/>
    </row>
    <row r="276" ht="21" customHeight="1" s="590">
      <c r="A276" s="421" t="n"/>
      <c r="B276" s="270" t="n"/>
      <c r="C276" s="266" t="n"/>
      <c r="D276" s="267" t="inlineStr"/>
      <c r="E276" s="267" t="inlineStr"/>
      <c r="F276" s="268" t="inlineStr"/>
      <c r="G276" s="421" t="n"/>
      <c r="H276" s="269" t="n"/>
      <c r="I276" s="421" t="n"/>
      <c r="J276" s="421" t="n"/>
      <c r="K276" s="421" t="n"/>
      <c r="L276" s="421" t="n"/>
      <c r="M276" s="421" t="n"/>
      <c r="N276" s="421" t="n"/>
      <c r="O276" s="421" t="n"/>
      <c r="P276" s="421" t="n"/>
      <c r="Q276" s="421" t="n"/>
      <c r="R276" s="270" t="n"/>
      <c r="S276" s="421" t="n"/>
      <c r="T276" s="421" t="n"/>
      <c r="U276" s="421" t="n"/>
      <c r="V276" s="421" t="n"/>
      <c r="W276" s="421" t="n"/>
      <c r="X276" s="421" t="n"/>
      <c r="Y276" s="421" t="n"/>
      <c r="Z276" s="421" t="n"/>
      <c r="AA276" s="421" t="n"/>
      <c r="AB276" s="421" t="n"/>
      <c r="AC276" s="421" t="n"/>
      <c r="AD276" s="421" t="n"/>
      <c r="AE276" s="421" t="n"/>
      <c r="AF276" s="421" t="n"/>
      <c r="AG276" s="421" t="n"/>
      <c r="AH276" s="421" t="n"/>
      <c r="AI276" s="421" t="n"/>
      <c r="AJ276" s="297" t="n"/>
      <c r="AK276" s="297" t="n"/>
      <c r="AL276" s="284" t="n"/>
      <c r="AM276" s="297" t="n"/>
      <c r="AN276" s="285" t="n"/>
      <c r="AO276" s="297" t="n"/>
      <c r="AP276" s="297" t="n"/>
      <c r="AQ276" s="297" t="n"/>
      <c r="AR276" s="297" t="n"/>
      <c r="AS276" s="297" t="n"/>
      <c r="AT276" s="285" t="inlineStr">
        <is>
          <t>0</t>
        </is>
      </c>
      <c r="AU276" s="297" t="inlineStr">
        <is>
          <t>0</t>
        </is>
      </c>
      <c r="AV276" s="297" t="inlineStr">
        <is>
          <t>0</t>
        </is>
      </c>
      <c r="AW276" s="297" t="inlineStr">
        <is>
          <t>0</t>
        </is>
      </c>
      <c r="AX276" s="297" t="inlineStr">
        <is>
          <t>0</t>
        </is>
      </c>
      <c r="AY276" s="286" t="inlineStr">
        <is>
          <t>0</t>
        </is>
      </c>
      <c r="AZ276" s="286" t="inlineStr">
        <is>
          <t>0</t>
        </is>
      </c>
      <c r="BA276" s="287" t="inlineStr">
        <is>
          <t>0</t>
        </is>
      </c>
      <c r="BB276" s="286" t="inlineStr">
        <is>
          <t>0</t>
        </is>
      </c>
      <c r="BC276" s="286" t="inlineStr">
        <is>
          <t>0</t>
        </is>
      </c>
      <c r="BD276" s="286" t="inlineStr">
        <is>
          <t>0</t>
        </is>
      </c>
      <c r="BE276" s="286" t="inlineStr">
        <is>
          <t>0</t>
        </is>
      </c>
      <c r="BF276" s="286" t="inlineStr">
        <is>
          <t>0</t>
        </is>
      </c>
      <c r="BG276" s="286" t="inlineStr">
        <is>
          <t>0</t>
        </is>
      </c>
      <c r="BH276" s="297" t="inlineStr">
        <is>
          <t>0</t>
        </is>
      </c>
      <c r="BI276" s="297" t="inlineStr">
        <is>
          <t>0</t>
        </is>
      </c>
      <c r="BJ276" s="297" t="inlineStr">
        <is>
          <t>0</t>
        </is>
      </c>
      <c r="BK276" s="297" t="inlineStr">
        <is>
          <t>0</t>
        </is>
      </c>
      <c r="BL276" s="297" t="inlineStr">
        <is>
          <t>0</t>
        </is>
      </c>
      <c r="BM276" s="297" t="inlineStr">
        <is>
          <t>0</t>
        </is>
      </c>
      <c r="BN276" s="297" t="inlineStr">
        <is>
          <t>0</t>
        </is>
      </c>
      <c r="BO276" s="285" t="inlineStr">
        <is>
          <t>0</t>
        </is>
      </c>
      <c r="BP276" s="297" t="inlineStr">
        <is>
          <t>0</t>
        </is>
      </c>
      <c r="BQ276" s="297" t="inlineStr">
        <is>
          <t>0</t>
        </is>
      </c>
      <c r="BR276" s="297" t="inlineStr">
        <is>
          <t>0</t>
        </is>
      </c>
      <c r="BS276" s="297" t="inlineStr">
        <is>
          <t>0</t>
        </is>
      </c>
      <c r="BT276" s="297" t="inlineStr">
        <is>
          <t>0</t>
        </is>
      </c>
      <c r="BU276" s="297" t="inlineStr">
        <is>
          <t>0</t>
        </is>
      </c>
      <c r="BV276" s="297" t="inlineStr">
        <is>
          <t>0</t>
        </is>
      </c>
      <c r="BW276" s="288" t="inlineStr">
        <is>
          <t>0</t>
        </is>
      </c>
      <c r="BX276" s="276">
        <f>SUM(IF(COUNTIF(#REF!, "*1.*"), 2, 0), IF(COUNTIF(#REF!, "*2.*"), 2, 0), IF(COUNTIF(#REF!, "*3.*"), 2, 0), IF(COUNTIF(#REF!, "*4.*"), 2, 0), IF(COUNTIF(#REF!, "*5.*"), 2, 0), IF(COUNTIF(#REF!, "*6.*"), 2, 0))</f>
        <v/>
      </c>
      <c r="BY276" s="277">
        <f t="array" ref="BY276">SUM(VALUE(AT276),VALUE(AU276),VALUE(AV276),VALUE(AW276),VALUE(AX276),VALUE(AY276),VALUE(AZ276),VALUE(BB276),VALUE(BC276),VALUE(BD276),VALUE(BE276),VALUE(BF276),VALUE(BG276),VALUE(BH276),VALUE(BI276),VALUE(BJ276),VALUE(BK276),VALUE(BL276),VALUE(BM276),VALUE(BN276),VALUE(BO276),VALUE(BP276),VALUE(BQ276),VALUE(BR276),VALUE(BS276),VALUE(BT276),VALUE(BU276),VALUE(BV276),VALUE(BW276))</f>
        <v/>
      </c>
      <c r="BZ276" s="307" t="n"/>
      <c r="CA276" s="307" t="n"/>
      <c r="CB276" s="307" t="n"/>
      <c r="CC276" s="307" t="n"/>
      <c r="CD276" s="307" t="n"/>
      <c r="CE276" s="307" t="n"/>
      <c r="CF276" s="307" t="n"/>
      <c r="CG276" s="307" t="n"/>
      <c r="CH276" s="307" t="n"/>
      <c r="CI276" s="307" t="n"/>
      <c r="CJ276" s="307" t="n"/>
      <c r="CK276" s="307" t="n"/>
      <c r="CL276" s="307" t="n"/>
      <c r="CM276" s="307" t="n"/>
      <c r="CN276" s="307" t="n"/>
      <c r="CO276" s="307" t="n"/>
      <c r="CP276" s="307" t="n"/>
      <c r="CQ276" s="307" t="n"/>
      <c r="CR276" s="279" t="inlineStr"/>
      <c r="CS276" s="280">
        <f>AVERAGE(Value(BY276),value(CR276))</f>
        <v/>
      </c>
      <c r="CT276" s="421">
        <f>(IF(OR(MediaScorecard!BH277="x", MediaScorecard!BI277="x",MediaScorecard!BJ277="x",MediaScorecard!BK277="x",MediaScorecard!BL277="x"),1, 2))</f>
        <v/>
      </c>
      <c r="CU276" s="308" t="n"/>
      <c r="CV276" s="308" t="n"/>
      <c r="CW276" s="308" t="n"/>
      <c r="CX276" s="309" t="n"/>
      <c r="CY276" s="308" t="n"/>
      <c r="CZ276" s="308" t="n"/>
      <c r="DA276" s="308" t="n"/>
    </row>
    <row r="277" ht="21" customHeight="1" s="590">
      <c r="A277" s="421" t="n"/>
      <c r="B277" s="270" t="n"/>
      <c r="C277" s="266" t="n"/>
      <c r="D277" s="267" t="inlineStr"/>
      <c r="E277" s="267" t="inlineStr"/>
      <c r="F277" s="268" t="inlineStr"/>
      <c r="G277" s="421" t="n"/>
      <c r="H277" s="269" t="n"/>
      <c r="I277" s="421" t="n"/>
      <c r="J277" s="421" t="n"/>
      <c r="K277" s="421" t="n"/>
      <c r="L277" s="421" t="n"/>
      <c r="M277" s="421" t="n"/>
      <c r="N277" s="421" t="n"/>
      <c r="O277" s="421" t="n"/>
      <c r="P277" s="421" t="n"/>
      <c r="Q277" s="421" t="n"/>
      <c r="R277" s="270" t="n"/>
      <c r="S277" s="421" t="n"/>
      <c r="T277" s="421" t="n"/>
      <c r="U277" s="421" t="n"/>
      <c r="V277" s="421" t="n"/>
      <c r="W277" s="421" t="n"/>
      <c r="X277" s="421" t="n"/>
      <c r="Y277" s="421" t="n"/>
      <c r="Z277" s="421" t="n"/>
      <c r="AA277" s="421" t="n"/>
      <c r="AB277" s="421" t="n"/>
      <c r="AC277" s="421" t="n"/>
      <c r="AD277" s="421" t="n"/>
      <c r="AE277" s="421" t="n"/>
      <c r="AF277" s="421" t="n"/>
      <c r="AG277" s="421" t="n"/>
      <c r="AH277" s="421" t="n"/>
      <c r="AI277" s="421" t="n"/>
      <c r="AJ277" s="297" t="n"/>
      <c r="AK277" s="297" t="n"/>
      <c r="AL277" s="284" t="n"/>
      <c r="AM277" s="297" t="n"/>
      <c r="AN277" s="285" t="n"/>
      <c r="AO277" s="297" t="n"/>
      <c r="AP277" s="297" t="n"/>
      <c r="AQ277" s="297" t="n"/>
      <c r="AR277" s="297" t="n"/>
      <c r="AS277" s="297" t="n"/>
      <c r="AT277" s="285" t="inlineStr">
        <is>
          <t>0</t>
        </is>
      </c>
      <c r="AU277" s="297" t="inlineStr">
        <is>
          <t>0</t>
        </is>
      </c>
      <c r="AV277" s="297" t="inlineStr">
        <is>
          <t>0</t>
        </is>
      </c>
      <c r="AW277" s="297" t="inlineStr">
        <is>
          <t>0</t>
        </is>
      </c>
      <c r="AX277" s="297" t="inlineStr">
        <is>
          <t>0</t>
        </is>
      </c>
      <c r="AY277" s="286" t="inlineStr">
        <is>
          <t>0</t>
        </is>
      </c>
      <c r="AZ277" s="286" t="inlineStr">
        <is>
          <t>0</t>
        </is>
      </c>
      <c r="BA277" s="287" t="inlineStr">
        <is>
          <t>0</t>
        </is>
      </c>
      <c r="BB277" s="286" t="inlineStr">
        <is>
          <t>0</t>
        </is>
      </c>
      <c r="BC277" s="286" t="inlineStr">
        <is>
          <t>0</t>
        </is>
      </c>
      <c r="BD277" s="286" t="inlineStr">
        <is>
          <t>0</t>
        </is>
      </c>
      <c r="BE277" s="286" t="inlineStr">
        <is>
          <t>0</t>
        </is>
      </c>
      <c r="BF277" s="286" t="inlineStr">
        <is>
          <t>0</t>
        </is>
      </c>
      <c r="BG277" s="286" t="inlineStr">
        <is>
          <t>0</t>
        </is>
      </c>
      <c r="BH277" s="297" t="inlineStr">
        <is>
          <t>0</t>
        </is>
      </c>
      <c r="BI277" s="297" t="inlineStr">
        <is>
          <t>0</t>
        </is>
      </c>
      <c r="BJ277" s="297" t="inlineStr">
        <is>
          <t>0</t>
        </is>
      </c>
      <c r="BK277" s="297" t="inlineStr">
        <is>
          <t>0</t>
        </is>
      </c>
      <c r="BL277" s="297" t="inlineStr">
        <is>
          <t>0</t>
        </is>
      </c>
      <c r="BM277" s="297" t="inlineStr">
        <is>
          <t>0</t>
        </is>
      </c>
      <c r="BN277" s="297" t="inlineStr">
        <is>
          <t>0</t>
        </is>
      </c>
      <c r="BO277" s="285" t="inlineStr">
        <is>
          <t>0</t>
        </is>
      </c>
      <c r="BP277" s="297" t="inlineStr">
        <is>
          <t>0</t>
        </is>
      </c>
      <c r="BQ277" s="297" t="inlineStr">
        <is>
          <t>0</t>
        </is>
      </c>
      <c r="BR277" s="297" t="inlineStr">
        <is>
          <t>0</t>
        </is>
      </c>
      <c r="BS277" s="297" t="inlineStr">
        <is>
          <t>0</t>
        </is>
      </c>
      <c r="BT277" s="297" t="inlineStr">
        <is>
          <t>0</t>
        </is>
      </c>
      <c r="BU277" s="297" t="inlineStr">
        <is>
          <t>0</t>
        </is>
      </c>
      <c r="BV277" s="297" t="inlineStr">
        <is>
          <t>0</t>
        </is>
      </c>
      <c r="BW277" s="288" t="inlineStr">
        <is>
          <t>0</t>
        </is>
      </c>
      <c r="BX277" s="276">
        <f>SUM(IF(COUNTIF(#REF!, "*1.*"), 2, 0), IF(COUNTIF(#REF!, "*2.*"), 2, 0), IF(COUNTIF(#REF!, "*3.*"), 2, 0), IF(COUNTIF(#REF!, "*4.*"), 2, 0), IF(COUNTIF(#REF!, "*5.*"), 2, 0), IF(COUNTIF(#REF!, "*6.*"), 2, 0))</f>
        <v/>
      </c>
      <c r="BY277" s="277">
        <f t="array" ref="BY277">SUM(VALUE(AT277),VALUE(AU277),VALUE(AV277),VALUE(AW277),VALUE(AX277),VALUE(AY277),VALUE(AZ277),VALUE(BB277),VALUE(BC277),VALUE(BD277),VALUE(BE277),VALUE(BF277),VALUE(BG277),VALUE(BH277),VALUE(BI277),VALUE(BJ277),VALUE(BK277),VALUE(BL277),VALUE(BM277),VALUE(BN277),VALUE(BO277),VALUE(BP277),VALUE(BQ277),VALUE(BR277),VALUE(BS277),VALUE(BT277),VALUE(BU277),VALUE(BV277),VALUE(BW277))</f>
        <v/>
      </c>
      <c r="BZ277" s="307" t="n"/>
      <c r="CA277" s="307" t="n"/>
      <c r="CB277" s="307" t="n"/>
      <c r="CC277" s="307" t="n"/>
      <c r="CD277" s="307" t="n"/>
      <c r="CE277" s="307" t="n"/>
      <c r="CF277" s="307" t="n"/>
      <c r="CG277" s="307" t="n"/>
      <c r="CH277" s="307" t="n"/>
      <c r="CI277" s="307" t="n"/>
      <c r="CJ277" s="307" t="n"/>
      <c r="CK277" s="307" t="n"/>
      <c r="CL277" s="307" t="n"/>
      <c r="CM277" s="307" t="n"/>
      <c r="CN277" s="307" t="n"/>
      <c r="CO277" s="307" t="n"/>
      <c r="CP277" s="307" t="n"/>
      <c r="CQ277" s="307" t="n"/>
      <c r="CR277" s="279" t="inlineStr"/>
      <c r="CS277" s="280">
        <f>AVERAGE(Value(BY277),value(CR277))</f>
        <v/>
      </c>
      <c r="CT277" s="421">
        <f>(IF(OR(MediaScorecard!BH278="x", MediaScorecard!BI278="x",MediaScorecard!BJ278="x",MediaScorecard!BK278="x",MediaScorecard!BL278="x"),1, 2))</f>
        <v/>
      </c>
      <c r="CU277" s="308" t="n"/>
      <c r="CV277" s="308" t="n"/>
      <c r="CW277" s="308" t="n"/>
      <c r="CX277" s="309" t="n"/>
      <c r="CY277" s="308" t="n"/>
      <c r="CZ277" s="308" t="n"/>
      <c r="DA277" s="308" t="n"/>
    </row>
    <row r="278" ht="21" customHeight="1" s="590">
      <c r="A278" s="421" t="n"/>
      <c r="B278" s="270" t="n"/>
      <c r="C278" s="266" t="n"/>
      <c r="D278" s="267" t="inlineStr"/>
      <c r="E278" s="267" t="inlineStr"/>
      <c r="F278" s="268" t="inlineStr"/>
      <c r="G278" s="421" t="n"/>
      <c r="H278" s="269" t="n"/>
      <c r="I278" s="421" t="n"/>
      <c r="J278" s="421" t="n"/>
      <c r="K278" s="421" t="n"/>
      <c r="L278" s="421" t="n"/>
      <c r="M278" s="421" t="n"/>
      <c r="N278" s="421" t="n"/>
      <c r="O278" s="421" t="n"/>
      <c r="P278" s="421" t="n"/>
      <c r="Q278" s="421" t="n"/>
      <c r="R278" s="270" t="n"/>
      <c r="S278" s="421" t="n"/>
      <c r="T278" s="421" t="n"/>
      <c r="U278" s="421" t="n"/>
      <c r="V278" s="421" t="n"/>
      <c r="W278" s="421" t="n"/>
      <c r="X278" s="421" t="n"/>
      <c r="Y278" s="421" t="n"/>
      <c r="Z278" s="421" t="n"/>
      <c r="AA278" s="421" t="n"/>
      <c r="AB278" s="421" t="n"/>
      <c r="AC278" s="421" t="n"/>
      <c r="AD278" s="421" t="n"/>
      <c r="AE278" s="421" t="n"/>
      <c r="AF278" s="421" t="n"/>
      <c r="AG278" s="421" t="n"/>
      <c r="AH278" s="421" t="n"/>
      <c r="AI278" s="421" t="n"/>
      <c r="AJ278" s="297" t="n"/>
      <c r="AK278" s="297" t="n"/>
      <c r="AL278" s="284" t="n"/>
      <c r="AM278" s="297" t="n"/>
      <c r="AN278" s="285" t="n"/>
      <c r="AO278" s="297" t="n"/>
      <c r="AP278" s="297" t="n"/>
      <c r="AQ278" s="297" t="n"/>
      <c r="AR278" s="297" t="n"/>
      <c r="AS278" s="297" t="n"/>
      <c r="AT278" s="285" t="inlineStr">
        <is>
          <t>0</t>
        </is>
      </c>
      <c r="AU278" s="297" t="inlineStr">
        <is>
          <t>0</t>
        </is>
      </c>
      <c r="AV278" s="297" t="inlineStr">
        <is>
          <t>0</t>
        </is>
      </c>
      <c r="AW278" s="297" t="inlineStr">
        <is>
          <t>0</t>
        </is>
      </c>
      <c r="AX278" s="297" t="inlineStr">
        <is>
          <t>0</t>
        </is>
      </c>
      <c r="AY278" s="286" t="inlineStr">
        <is>
          <t>0</t>
        </is>
      </c>
      <c r="AZ278" s="286" t="inlineStr">
        <is>
          <t>0</t>
        </is>
      </c>
      <c r="BA278" s="287" t="inlineStr">
        <is>
          <t>0</t>
        </is>
      </c>
      <c r="BB278" s="286" t="inlineStr">
        <is>
          <t>0</t>
        </is>
      </c>
      <c r="BC278" s="286" t="inlineStr">
        <is>
          <t>0</t>
        </is>
      </c>
      <c r="BD278" s="286" t="inlineStr">
        <is>
          <t>0</t>
        </is>
      </c>
      <c r="BE278" s="286" t="inlineStr">
        <is>
          <t>0</t>
        </is>
      </c>
      <c r="BF278" s="286" t="inlineStr">
        <is>
          <t>0</t>
        </is>
      </c>
      <c r="BG278" s="286" t="inlineStr">
        <is>
          <t>0</t>
        </is>
      </c>
      <c r="BH278" s="297" t="inlineStr">
        <is>
          <t>0</t>
        </is>
      </c>
      <c r="BI278" s="297" t="inlineStr">
        <is>
          <t>0</t>
        </is>
      </c>
      <c r="BJ278" s="297" t="inlineStr">
        <is>
          <t>0</t>
        </is>
      </c>
      <c r="BK278" s="297" t="inlineStr">
        <is>
          <t>0</t>
        </is>
      </c>
      <c r="BL278" s="297" t="inlineStr">
        <is>
          <t>0</t>
        </is>
      </c>
      <c r="BM278" s="297" t="inlineStr">
        <is>
          <t>0</t>
        </is>
      </c>
      <c r="BN278" s="297" t="inlineStr">
        <is>
          <t>0</t>
        </is>
      </c>
      <c r="BO278" s="285" t="inlineStr">
        <is>
          <t>0</t>
        </is>
      </c>
      <c r="BP278" s="297" t="inlineStr">
        <is>
          <t>0</t>
        </is>
      </c>
      <c r="BQ278" s="297" t="inlineStr">
        <is>
          <t>0</t>
        </is>
      </c>
      <c r="BR278" s="297" t="inlineStr">
        <is>
          <t>0</t>
        </is>
      </c>
      <c r="BS278" s="297" t="inlineStr">
        <is>
          <t>0</t>
        </is>
      </c>
      <c r="BT278" s="297" t="inlineStr">
        <is>
          <t>0</t>
        </is>
      </c>
      <c r="BU278" s="297" t="inlineStr">
        <is>
          <t>0</t>
        </is>
      </c>
      <c r="BV278" s="297" t="inlineStr">
        <is>
          <t>0</t>
        </is>
      </c>
      <c r="BW278" s="288" t="inlineStr">
        <is>
          <t>0</t>
        </is>
      </c>
      <c r="BX278" s="276">
        <f>SUM(IF(COUNTIF(#REF!, "*1.*"), 2, 0), IF(COUNTIF(#REF!, "*2.*"), 2, 0), IF(COUNTIF(#REF!, "*3.*"), 2, 0), IF(COUNTIF(#REF!, "*4.*"), 2, 0), IF(COUNTIF(#REF!, "*5.*"), 2, 0), IF(COUNTIF(#REF!, "*6.*"), 2, 0))</f>
        <v/>
      </c>
      <c r="BY278" s="277">
        <f t="array" ref="BY278">SUM(VALUE(AT278),VALUE(AU278),VALUE(AV278),VALUE(AW278),VALUE(AX278),VALUE(AY278),VALUE(AZ278),VALUE(BB278),VALUE(BC278),VALUE(BD278),VALUE(BE278),VALUE(BF278),VALUE(BG278),VALUE(BH278),VALUE(BI278),VALUE(BJ278),VALUE(BK278),VALUE(BL278),VALUE(BM278),VALUE(BN278),VALUE(BO278),VALUE(BP278),VALUE(BQ278),VALUE(BR278),VALUE(BS278),VALUE(BT278),VALUE(BU278),VALUE(BV278),VALUE(BW278))</f>
        <v/>
      </c>
      <c r="BZ278" s="307" t="n"/>
      <c r="CA278" s="307" t="n"/>
      <c r="CB278" s="307" t="n"/>
      <c r="CC278" s="307" t="n"/>
      <c r="CD278" s="307" t="n"/>
      <c r="CE278" s="307" t="n"/>
      <c r="CF278" s="307" t="n"/>
      <c r="CG278" s="307" t="n"/>
      <c r="CH278" s="307" t="n"/>
      <c r="CI278" s="307" t="n"/>
      <c r="CJ278" s="307" t="n"/>
      <c r="CK278" s="307" t="n"/>
      <c r="CL278" s="307" t="n"/>
      <c r="CM278" s="307" t="n"/>
      <c r="CN278" s="307" t="n"/>
      <c r="CO278" s="307" t="n"/>
      <c r="CP278" s="307" t="n"/>
      <c r="CQ278" s="307" t="n"/>
      <c r="CR278" s="279" t="inlineStr"/>
      <c r="CS278" s="280">
        <f>AVERAGE(Value(BY278),value(CR278))</f>
        <v/>
      </c>
      <c r="CT278" s="421">
        <f>(IF(OR(MediaScorecard!BH279="x", MediaScorecard!BI279="x",MediaScorecard!BJ279="x",MediaScorecard!BK279="x",MediaScorecard!BL279="x"),1, 2))</f>
        <v/>
      </c>
      <c r="CU278" s="308" t="n"/>
      <c r="CV278" s="308" t="n"/>
      <c r="CW278" s="308" t="n"/>
      <c r="CX278" s="309" t="n"/>
      <c r="CY278" s="308" t="n"/>
      <c r="CZ278" s="308" t="n"/>
      <c r="DA278" s="308" t="n"/>
    </row>
    <row r="279" ht="21" customHeight="1" s="590">
      <c r="A279" s="421" t="n"/>
      <c r="B279" s="270" t="n"/>
      <c r="C279" s="266" t="n"/>
      <c r="D279" s="267" t="inlineStr"/>
      <c r="E279" s="267" t="inlineStr"/>
      <c r="F279" s="268" t="inlineStr"/>
      <c r="G279" s="421" t="n"/>
      <c r="H279" s="269" t="n"/>
      <c r="I279" s="421" t="n"/>
      <c r="J279" s="421" t="n"/>
      <c r="K279" s="421" t="n"/>
      <c r="L279" s="421" t="n"/>
      <c r="M279" s="421" t="n"/>
      <c r="N279" s="421" t="n"/>
      <c r="O279" s="421" t="n"/>
      <c r="P279" s="421" t="n"/>
      <c r="Q279" s="421" t="n"/>
      <c r="R279" s="270" t="n"/>
      <c r="S279" s="421" t="n"/>
      <c r="T279" s="421" t="n"/>
      <c r="U279" s="421" t="n"/>
      <c r="V279" s="421" t="n"/>
      <c r="W279" s="421" t="n"/>
      <c r="X279" s="421" t="n"/>
      <c r="Y279" s="421" t="n"/>
      <c r="Z279" s="421" t="n"/>
      <c r="AA279" s="421" t="n"/>
      <c r="AB279" s="421" t="n"/>
      <c r="AC279" s="421" t="n"/>
      <c r="AD279" s="421" t="n"/>
      <c r="AE279" s="421" t="n"/>
      <c r="AF279" s="421" t="n"/>
      <c r="AG279" s="421" t="n"/>
      <c r="AH279" s="421" t="n"/>
      <c r="AI279" s="421" t="n"/>
      <c r="AJ279" s="297" t="n"/>
      <c r="AK279" s="297" t="n"/>
      <c r="AL279" s="284" t="n"/>
      <c r="AM279" s="297" t="n"/>
      <c r="AN279" s="285" t="n"/>
      <c r="AO279" s="297" t="n"/>
      <c r="AP279" s="297" t="n"/>
      <c r="AQ279" s="297" t="n"/>
      <c r="AR279" s="297" t="n"/>
      <c r="AS279" s="297" t="n"/>
      <c r="AT279" s="285" t="inlineStr">
        <is>
          <t>0</t>
        </is>
      </c>
      <c r="AU279" s="297" t="inlineStr">
        <is>
          <t>0</t>
        </is>
      </c>
      <c r="AV279" s="297" t="inlineStr">
        <is>
          <t>0</t>
        </is>
      </c>
      <c r="AW279" s="297" t="inlineStr">
        <is>
          <t>0</t>
        </is>
      </c>
      <c r="AX279" s="297" t="inlineStr">
        <is>
          <t>0</t>
        </is>
      </c>
      <c r="AY279" s="286" t="inlineStr">
        <is>
          <t>0</t>
        </is>
      </c>
      <c r="AZ279" s="286" t="inlineStr">
        <is>
          <t>0</t>
        </is>
      </c>
      <c r="BA279" s="287" t="inlineStr">
        <is>
          <t>0</t>
        </is>
      </c>
      <c r="BB279" s="286" t="inlineStr">
        <is>
          <t>0</t>
        </is>
      </c>
      <c r="BC279" s="286" t="inlineStr">
        <is>
          <t>0</t>
        </is>
      </c>
      <c r="BD279" s="286" t="inlineStr">
        <is>
          <t>0</t>
        </is>
      </c>
      <c r="BE279" s="286" t="inlineStr">
        <is>
          <t>0</t>
        </is>
      </c>
      <c r="BF279" s="286" t="inlineStr">
        <is>
          <t>0</t>
        </is>
      </c>
      <c r="BG279" s="286" t="inlineStr">
        <is>
          <t>0</t>
        </is>
      </c>
      <c r="BH279" s="297" t="inlineStr">
        <is>
          <t>0</t>
        </is>
      </c>
      <c r="BI279" s="297" t="inlineStr">
        <is>
          <t>0</t>
        </is>
      </c>
      <c r="BJ279" s="297" t="inlineStr">
        <is>
          <t>0</t>
        </is>
      </c>
      <c r="BK279" s="297" t="inlineStr">
        <is>
          <t>0</t>
        </is>
      </c>
      <c r="BL279" s="297" t="inlineStr">
        <is>
          <t>0</t>
        </is>
      </c>
      <c r="BM279" s="297" t="inlineStr">
        <is>
          <t>0</t>
        </is>
      </c>
      <c r="BN279" s="297" t="inlineStr">
        <is>
          <t>0</t>
        </is>
      </c>
      <c r="BO279" s="285" t="inlineStr">
        <is>
          <t>0</t>
        </is>
      </c>
      <c r="BP279" s="297" t="inlineStr">
        <is>
          <t>0</t>
        </is>
      </c>
      <c r="BQ279" s="297" t="inlineStr">
        <is>
          <t>0</t>
        </is>
      </c>
      <c r="BR279" s="297" t="inlineStr">
        <is>
          <t>0</t>
        </is>
      </c>
      <c r="BS279" s="297" t="inlineStr">
        <is>
          <t>0</t>
        </is>
      </c>
      <c r="BT279" s="297" t="inlineStr">
        <is>
          <t>0</t>
        </is>
      </c>
      <c r="BU279" s="297" t="inlineStr">
        <is>
          <t>0</t>
        </is>
      </c>
      <c r="BV279" s="297" t="inlineStr">
        <is>
          <t>0</t>
        </is>
      </c>
      <c r="BW279" s="288" t="inlineStr">
        <is>
          <t>0</t>
        </is>
      </c>
      <c r="BX279" s="276">
        <f>SUM(IF(COUNTIF(#REF!, "*1.*"), 2, 0), IF(COUNTIF(#REF!, "*2.*"), 2, 0), IF(COUNTIF(#REF!, "*3.*"), 2, 0), IF(COUNTIF(#REF!, "*4.*"), 2, 0), IF(COUNTIF(#REF!, "*5.*"), 2, 0), IF(COUNTIF(#REF!, "*6.*"), 2, 0))</f>
        <v/>
      </c>
      <c r="BY279" s="277">
        <f t="array" ref="BY279">SUM(VALUE(AT279),VALUE(AU279),VALUE(AV279),VALUE(AW279),VALUE(AX279),VALUE(AY279),VALUE(AZ279),VALUE(BB279),VALUE(BC279),VALUE(BD279),VALUE(BE279),VALUE(BF279),VALUE(BG279),VALUE(BH279),VALUE(BI279),VALUE(BJ279),VALUE(BK279),VALUE(BL279),VALUE(BM279),VALUE(BN279),VALUE(BO279),VALUE(BP279),VALUE(BQ279),VALUE(BR279),VALUE(BS279),VALUE(BT279),VALUE(BU279),VALUE(BV279),VALUE(BW279))</f>
        <v/>
      </c>
      <c r="BZ279" s="307" t="n"/>
      <c r="CA279" s="307" t="n"/>
      <c r="CB279" s="307" t="n"/>
      <c r="CC279" s="307" t="n"/>
      <c r="CD279" s="307" t="n"/>
      <c r="CE279" s="307" t="n"/>
      <c r="CF279" s="307" t="n"/>
      <c r="CG279" s="307" t="n"/>
      <c r="CH279" s="307" t="n"/>
      <c r="CI279" s="307" t="n"/>
      <c r="CJ279" s="307" t="n"/>
      <c r="CK279" s="307" t="n"/>
      <c r="CL279" s="307" t="n"/>
      <c r="CM279" s="307" t="n"/>
      <c r="CN279" s="307" t="n"/>
      <c r="CO279" s="307" t="n"/>
      <c r="CP279" s="307" t="n"/>
      <c r="CQ279" s="307" t="n"/>
      <c r="CR279" s="279" t="inlineStr"/>
      <c r="CS279" s="280">
        <f>AVERAGE(Value(BY279),value(CR279))</f>
        <v/>
      </c>
      <c r="CT279" s="421">
        <f>(IF(OR(MediaScorecard!BH280="x", MediaScorecard!BI280="x",MediaScorecard!BJ280="x",MediaScorecard!BK280="x",MediaScorecard!BL280="x"),1, 2))</f>
        <v/>
      </c>
      <c r="CU279" s="308" t="n"/>
      <c r="CV279" s="308" t="n"/>
      <c r="CW279" s="308" t="n"/>
      <c r="CX279" s="309" t="n"/>
      <c r="CY279" s="308" t="n"/>
      <c r="CZ279" s="308" t="n"/>
      <c r="DA279" s="308" t="n"/>
    </row>
    <row r="280" ht="21" customHeight="1" s="590">
      <c r="A280" s="421" t="n"/>
      <c r="B280" s="270" t="n"/>
      <c r="C280" s="266" t="n"/>
      <c r="D280" s="267" t="inlineStr"/>
      <c r="E280" s="267" t="inlineStr"/>
      <c r="F280" s="268" t="inlineStr"/>
      <c r="G280" s="421" t="n"/>
      <c r="H280" s="269" t="n"/>
      <c r="I280" s="421" t="n"/>
      <c r="J280" s="421" t="n"/>
      <c r="K280" s="421" t="n"/>
      <c r="L280" s="421" t="n"/>
      <c r="M280" s="421" t="n"/>
      <c r="N280" s="421" t="n"/>
      <c r="O280" s="421" t="n"/>
      <c r="P280" s="421" t="n"/>
      <c r="Q280" s="421" t="n"/>
      <c r="R280" s="270" t="n"/>
      <c r="S280" s="421" t="n"/>
      <c r="T280" s="421" t="n"/>
      <c r="U280" s="421" t="n"/>
      <c r="V280" s="421" t="n"/>
      <c r="W280" s="421" t="n"/>
      <c r="X280" s="421" t="n"/>
      <c r="Y280" s="421" t="n"/>
      <c r="Z280" s="421" t="n"/>
      <c r="AA280" s="421" t="n"/>
      <c r="AB280" s="421" t="n"/>
      <c r="AC280" s="421" t="n"/>
      <c r="AD280" s="421" t="n"/>
      <c r="AE280" s="421" t="n"/>
      <c r="AF280" s="421" t="n"/>
      <c r="AG280" s="421" t="n"/>
      <c r="AH280" s="421" t="n"/>
      <c r="AI280" s="421" t="n"/>
      <c r="AJ280" s="297" t="n"/>
      <c r="AK280" s="297" t="n"/>
      <c r="AL280" s="284" t="n"/>
      <c r="AM280" s="297" t="n"/>
      <c r="AN280" s="285" t="n"/>
      <c r="AO280" s="297" t="n"/>
      <c r="AP280" s="297" t="n"/>
      <c r="AQ280" s="297" t="n"/>
      <c r="AR280" s="297" t="n"/>
      <c r="AS280" s="297" t="n"/>
      <c r="AT280" s="285" t="inlineStr">
        <is>
          <t>0</t>
        </is>
      </c>
      <c r="AU280" s="297" t="inlineStr">
        <is>
          <t>0</t>
        </is>
      </c>
      <c r="AV280" s="297" t="inlineStr">
        <is>
          <t>0</t>
        </is>
      </c>
      <c r="AW280" s="297" t="inlineStr">
        <is>
          <t>0</t>
        </is>
      </c>
      <c r="AX280" s="297" t="inlineStr">
        <is>
          <t>0</t>
        </is>
      </c>
      <c r="AY280" s="286" t="inlineStr">
        <is>
          <t>0</t>
        </is>
      </c>
      <c r="AZ280" s="286" t="inlineStr">
        <is>
          <t>0</t>
        </is>
      </c>
      <c r="BA280" s="287" t="inlineStr">
        <is>
          <t>0</t>
        </is>
      </c>
      <c r="BB280" s="286" t="inlineStr">
        <is>
          <t>0</t>
        </is>
      </c>
      <c r="BC280" s="286" t="inlineStr">
        <is>
          <t>0</t>
        </is>
      </c>
      <c r="BD280" s="286" t="inlineStr">
        <is>
          <t>0</t>
        </is>
      </c>
      <c r="BE280" s="286" t="inlineStr">
        <is>
          <t>0</t>
        </is>
      </c>
      <c r="BF280" s="286" t="inlineStr">
        <is>
          <t>0</t>
        </is>
      </c>
      <c r="BG280" s="286" t="inlineStr">
        <is>
          <t>0</t>
        </is>
      </c>
      <c r="BH280" s="297" t="inlineStr">
        <is>
          <t>0</t>
        </is>
      </c>
      <c r="BI280" s="297" t="inlineStr">
        <is>
          <t>0</t>
        </is>
      </c>
      <c r="BJ280" s="297" t="inlineStr">
        <is>
          <t>0</t>
        </is>
      </c>
      <c r="BK280" s="297" t="inlineStr">
        <is>
          <t>0</t>
        </is>
      </c>
      <c r="BL280" s="297" t="inlineStr">
        <is>
          <t>0</t>
        </is>
      </c>
      <c r="BM280" s="297" t="inlineStr">
        <is>
          <t>0</t>
        </is>
      </c>
      <c r="BN280" s="297" t="inlineStr">
        <is>
          <t>0</t>
        </is>
      </c>
      <c r="BO280" s="285" t="inlineStr">
        <is>
          <t>0</t>
        </is>
      </c>
      <c r="BP280" s="297" t="inlineStr">
        <is>
          <t>0</t>
        </is>
      </c>
      <c r="BQ280" s="297" t="inlineStr">
        <is>
          <t>0</t>
        </is>
      </c>
      <c r="BR280" s="297" t="inlineStr">
        <is>
          <t>0</t>
        </is>
      </c>
      <c r="BS280" s="297" t="inlineStr">
        <is>
          <t>0</t>
        </is>
      </c>
      <c r="BT280" s="297" t="inlineStr">
        <is>
          <t>0</t>
        </is>
      </c>
      <c r="BU280" s="297" t="inlineStr">
        <is>
          <t>0</t>
        </is>
      </c>
      <c r="BV280" s="297" t="inlineStr">
        <is>
          <t>0</t>
        </is>
      </c>
      <c r="BW280" s="288" t="inlineStr">
        <is>
          <t>0</t>
        </is>
      </c>
      <c r="BX280" s="276">
        <f>SUM(IF(COUNTIF(#REF!, "*1.*"), 2, 0), IF(COUNTIF(#REF!, "*2.*"), 2, 0), IF(COUNTIF(#REF!, "*3.*"), 2, 0), IF(COUNTIF(#REF!, "*4.*"), 2, 0), IF(COUNTIF(#REF!, "*5.*"), 2, 0), IF(COUNTIF(#REF!, "*6.*"), 2, 0))</f>
        <v/>
      </c>
      <c r="BY280" s="277">
        <f t="array" ref="BY280">SUM(VALUE(AT280),VALUE(AU280),VALUE(AV280),VALUE(AW280),VALUE(AX280),VALUE(AY280),VALUE(AZ280),VALUE(BB280),VALUE(BC280),VALUE(BD280),VALUE(BE280),VALUE(BF280),VALUE(BG280),VALUE(BH280),VALUE(BI280),VALUE(BJ280),VALUE(BK280),VALUE(BL280),VALUE(BM280),VALUE(BN280),VALUE(BO280),VALUE(BP280),VALUE(BQ280),VALUE(BR280),VALUE(BS280),VALUE(BT280),VALUE(BU280),VALUE(BV280),VALUE(BW280))</f>
        <v/>
      </c>
      <c r="BZ280" s="311">
        <f>SUM(VALUE(AN280),VALUE(AO280),VALUE(AP280),VALUE(AQ280),VALUE(AR280),VALUE(AS280),VALUE(AT280),VALUE(AV280),VALUE(AW280),VALUE(AX280),VALUE(AY280),VALUE(AZ280),VALUE(BA280),VALUE(BB280),VALUE(BC280),VALUE(BD280),VALUE(BE280),VALUE(BF280),VALUE(BG280),VALUE(BH280),VALUE(BI280),VALUE(BJ280),VALUE(BK280),VALUE(BL280),VALUE(BM280),VALUE(BN280),VALUE(BO280),VALUE(BP280),VALUE(BQ280),VALUE(BR280),VALUE(BS280),VALUE(#REF!),VALUE(BT280),VALUE(BX280),VALUE(BY280))</f>
        <v/>
      </c>
      <c r="CA280" s="311">
        <f>SUM(VALUE(AO280),VALUE(AP280),VALUE(AQ280),VALUE(AR280),VALUE(AS280),VALUE(AT280),VALUE(AU280),VALUE(AW280),VALUE(AX280),VALUE(AY280),VALUE(AZ280),VALUE(BA280),VALUE(BB280),VALUE(BC280),VALUE(BD280),VALUE(BE280),VALUE(BF280),VALUE(BG280),VALUE(BH280),VALUE(BI280),VALUE(BJ280),VALUE(BK280),VALUE(BL280),VALUE(BM280),VALUE(BN280),VALUE(BO280),VALUE(BP280),VALUE(BQ280),VALUE(BR280),VALUE(BS280),VALUE(#REF!),VALUE(BT280),VALUE(BX280),VALUE(BY280),VALUE(BZ280))</f>
        <v/>
      </c>
      <c r="CB280" s="311">
        <f>SUM(VALUE(AP280),VALUE(AQ280),VALUE(AR280),VALUE(AS280),VALUE(AT280),VALUE(AU280),VALUE(AV280),VALUE(AX280),VALUE(AY280),VALUE(AZ280),VALUE(BA280),VALUE(BB280),VALUE(BC280),VALUE(BD280),VALUE(BE280),VALUE(BF280),VALUE(BG280),VALUE(BH280),VALUE(BI280),VALUE(BJ280),VALUE(BK280),VALUE(BL280),VALUE(BM280),VALUE(BN280),VALUE(BO280),VALUE(BP280),VALUE(BQ280),VALUE(BR280),VALUE(BS280),VALUE(#REF!),VALUE(BT280),VALUE(BX280),VALUE(BY280),VALUE(BZ280),VALUE(CA280))</f>
        <v/>
      </c>
      <c r="CC280" s="311">
        <f>SUM(VALUE(AQ280),VALUE(AR280),VALUE(AS280),VALUE(AT280),VALUE(AU280),VALUE(AV280),VALUE(AW280),VALUE(AY280),VALUE(AZ280),VALUE(BA280),VALUE(BB280),VALUE(BC280),VALUE(BD280),VALUE(BE280),VALUE(BF280),VALUE(BG280),VALUE(BH280),VALUE(BI280),VALUE(BJ280),VALUE(BK280),VALUE(BL280),VALUE(BM280),VALUE(BN280),VALUE(BO280),VALUE(BP280),VALUE(BQ280),VALUE(BR280),VALUE(BS280),VALUE(#REF!),VALUE(BT280),VALUE(BX280),VALUE(BY280),VALUE(BZ280),VALUE(CA280),VALUE(CB280))</f>
        <v/>
      </c>
      <c r="CD280" s="311">
        <f>SUM(VALUE(AR280),VALUE(AS280),VALUE(AT280),VALUE(AU280),VALUE(AV280),VALUE(AW280),VALUE(AX280),VALUE(AZ280),VALUE(BA280),VALUE(BB280),VALUE(BC280),VALUE(BD280),VALUE(BE280),VALUE(BF280),VALUE(BG280),VALUE(BH280),VALUE(BI280),VALUE(BJ280),VALUE(BK280),VALUE(BL280),VALUE(BM280),VALUE(BN280),VALUE(BO280),VALUE(BP280),VALUE(BQ280),VALUE(BR280),VALUE(BS280),VALUE(#REF!),VALUE(BT280),VALUE(BX280),VALUE(BY280),VALUE(BZ280),VALUE(CA280),VALUE(CB280),VALUE(CC280))</f>
        <v/>
      </c>
      <c r="CE280" s="311">
        <f>SUM(VALUE(AS280),VALUE(AT280),VALUE(AU280),VALUE(AV280),VALUE(AW280),VALUE(AX280),VALUE(AY280),VALUE(BA280),VALUE(BB280),VALUE(BC280),VALUE(BD280),VALUE(BE280),VALUE(BF280),VALUE(BG280),VALUE(BH280),VALUE(BI280),VALUE(BJ280),VALUE(BK280),VALUE(BL280),VALUE(BM280),VALUE(BN280),VALUE(BO280),VALUE(BP280),VALUE(BQ280),VALUE(BR280),VALUE(BS280),VALUE(#REF!),VALUE(BT280),VALUE(BX280),VALUE(BY280),VALUE(BZ280),VALUE(CA280),VALUE(CB280),VALUE(CC280),VALUE(CD280))</f>
        <v/>
      </c>
      <c r="CF280" s="311">
        <f>SUM(VALUE(AT280),VALUE(AU280),VALUE(AV280),VALUE(AW280),VALUE(AX280),VALUE(AY280),VALUE(AZ280),VALUE(BB280),VALUE(BC280),VALUE(BD280),VALUE(BE280),VALUE(BF280),VALUE(BG280),VALUE(BH280),VALUE(BI280),VALUE(BJ280),VALUE(BK280),VALUE(BL280),VALUE(BM280),VALUE(BN280),VALUE(BO280),VALUE(BP280),VALUE(BQ280),VALUE(BR280),VALUE(BS280),VALUE(#REF!),VALUE(BT280),VALUE(BX280),VALUE(BY280),VALUE(BZ280),VALUE(CA280),VALUE(CB280),VALUE(CC280),VALUE(CD280),VALUE(CE280))</f>
        <v/>
      </c>
      <c r="CG280" s="311">
        <f>SUM(VALUE(AU280),VALUE(AV280),VALUE(AW280),VALUE(AX280),VALUE(AY280),VALUE(AZ280),VALUE(BA280),VALUE(BC280),VALUE(BD280),VALUE(BE280),VALUE(BF280),VALUE(BG280),VALUE(BH280),VALUE(BI280),VALUE(BJ280),VALUE(BK280),VALUE(BL280),VALUE(BM280),VALUE(BN280),VALUE(BO280),VALUE(BP280),VALUE(BQ280),VALUE(BR280),VALUE(BS280),VALUE(#REF!),VALUE(BT280),VALUE(BX280),VALUE(BY280),VALUE(BZ280),VALUE(CA280),VALUE(CB280),VALUE(CC280),VALUE(CD280),VALUE(CE280),VALUE(CF280))</f>
        <v/>
      </c>
      <c r="CH280" s="311">
        <f>SUM(VALUE(AV280),VALUE(AW280),VALUE(AX280),VALUE(AY280),VALUE(AZ280),VALUE(BA280),VALUE(BB280),VALUE(BD280),VALUE(BE280),VALUE(BF280),VALUE(BG280),VALUE(BH280),VALUE(BI280),VALUE(BJ280),VALUE(BK280),VALUE(BL280),VALUE(BM280),VALUE(BN280),VALUE(BO280),VALUE(BP280),VALUE(BQ280),VALUE(BR280),VALUE(BS280),VALUE(#REF!),VALUE(BT280),VALUE(BX280),VALUE(BY280),VALUE(BZ280),VALUE(CA280),VALUE(CB280),VALUE(CC280),VALUE(CD280),VALUE(CE280),VALUE(CF280),VALUE(CG280))</f>
        <v/>
      </c>
      <c r="CI280" s="311">
        <f>SUM(VALUE(AW280),VALUE(AX280),VALUE(AY280),VALUE(AZ280),VALUE(BA280),VALUE(BB280),VALUE(BC280),VALUE(BE280),VALUE(BF280),VALUE(BG280),VALUE(BH280),VALUE(BI280),VALUE(BJ280),VALUE(BK280),VALUE(BL280),VALUE(BM280),VALUE(BN280),VALUE(BO280),VALUE(BP280),VALUE(BQ280),VALUE(BR280),VALUE(BS280),VALUE(#REF!),VALUE(BT280),VALUE(BX280),VALUE(BY280),VALUE(BZ280),VALUE(CA280),VALUE(CB280),VALUE(CC280),VALUE(CD280),VALUE(CE280),VALUE(CF280),VALUE(CG280),VALUE(CH280))</f>
        <v/>
      </c>
      <c r="CJ280" s="311">
        <f>SUM(VALUE(AX280),VALUE(AY280),VALUE(AZ280),VALUE(BA280),VALUE(BB280),VALUE(BC280),VALUE(BD280),VALUE(BF280),VALUE(BG280),VALUE(BH280),VALUE(BI280),VALUE(BJ280),VALUE(BK280),VALUE(BL280),VALUE(BM280),VALUE(BN280),VALUE(BO280),VALUE(BP280),VALUE(BQ280),VALUE(BR280),VALUE(BS280),VALUE(#REF!),VALUE(BT280),VALUE(BX280),VALUE(BY280),VALUE(BZ280),VALUE(CA280),VALUE(CB280),VALUE(CC280),VALUE(CD280),VALUE(CE280),VALUE(CF280),VALUE(CG280),VALUE(CH280),VALUE(CI280))</f>
        <v/>
      </c>
      <c r="CK280" s="311">
        <f>SUM(VALUE(AY280),VALUE(AZ280),VALUE(BA280),VALUE(BB280),VALUE(BC280),VALUE(BD280),VALUE(BE280),VALUE(BG280),VALUE(BH280),VALUE(BI280),VALUE(BJ280),VALUE(BK280),VALUE(BL280),VALUE(BM280),VALUE(BN280),VALUE(BO280),VALUE(BP280),VALUE(BQ280),VALUE(BR280),VALUE(BS280),VALUE(#REF!),VALUE(BT280),VALUE(BX280),VALUE(BY280),VALUE(BZ280),VALUE(CA280),VALUE(CB280),VALUE(CC280),VALUE(CD280),VALUE(CE280),VALUE(CF280),VALUE(CG280),VALUE(CH280),VALUE(CI280),VALUE(CJ280))</f>
        <v/>
      </c>
      <c r="CL280" s="311">
        <f>SUM(VALUE(AZ280),VALUE(BA280),VALUE(BB280),VALUE(BC280),VALUE(BD280),VALUE(BE280),VALUE(BF280),VALUE(BH280),VALUE(BI280),VALUE(BJ280),VALUE(BK280),VALUE(BL280),VALUE(BM280),VALUE(BN280),VALUE(BO280),VALUE(BP280),VALUE(BQ280),VALUE(BR280),VALUE(BS280),VALUE(#REF!),VALUE(BT280),VALUE(BX280),VALUE(BY280),VALUE(BZ280),VALUE(CA280),VALUE(CB280),VALUE(CC280),VALUE(CD280),VALUE(CE280),VALUE(CF280),VALUE(CG280),VALUE(CH280),VALUE(CI280),VALUE(CJ280),VALUE(CK280))</f>
        <v/>
      </c>
      <c r="CM280" s="311">
        <f>SUM(VALUE(BA280),VALUE(BB280),VALUE(BC280),VALUE(BD280),VALUE(BE280),VALUE(BF280),VALUE(BG280),VALUE(BI280),VALUE(BJ280),VALUE(BK280),VALUE(BL280),VALUE(BM280),VALUE(BN280),VALUE(BO280),VALUE(BP280),VALUE(BQ280),VALUE(BR280),VALUE(BS280),VALUE(#REF!),VALUE(BT280),VALUE(BX280),VALUE(BY280),VALUE(BZ280),VALUE(CA280),VALUE(CB280),VALUE(CC280),VALUE(CD280),VALUE(CE280),VALUE(CF280),VALUE(CG280),VALUE(CH280),VALUE(CI280),VALUE(CJ280),VALUE(CK280),VALUE(CL280))</f>
        <v/>
      </c>
      <c r="CN280" s="311">
        <f>SUM(VALUE(BB280),VALUE(BC280),VALUE(BD280),VALUE(BE280),VALUE(BF280),VALUE(BG280),VALUE(BH280),VALUE(BJ280),VALUE(BK280),VALUE(BL280),VALUE(BM280),VALUE(BN280),VALUE(BO280),VALUE(BP280),VALUE(BQ280),VALUE(BR280),VALUE(BS280),VALUE(#REF!),VALUE(BT280),VALUE(BX280),VALUE(BY280),VALUE(BZ280),VALUE(CA280),VALUE(CB280),VALUE(CC280),VALUE(CD280),VALUE(CE280),VALUE(CF280),VALUE(CG280),VALUE(CH280),VALUE(CI280),VALUE(CJ280),VALUE(CK280),VALUE(CL280),VALUE(CM280))</f>
        <v/>
      </c>
      <c r="CO280" s="311">
        <f>SUM(VALUE(BC280),VALUE(BD280),VALUE(BE280),VALUE(BF280),VALUE(BG280),VALUE(BH280),VALUE(BI280),VALUE(BK280),VALUE(BL280),VALUE(BM280),VALUE(BN280),VALUE(BO280),VALUE(BP280),VALUE(BQ280),VALUE(BR280),VALUE(BS280),VALUE(#REF!),VALUE(BT280),VALUE(BX280),VALUE(BY280),VALUE(BZ280),VALUE(CA280),VALUE(CB280),VALUE(CC280),VALUE(CD280),VALUE(CE280),VALUE(CF280),VALUE(CG280),VALUE(CH280),VALUE(CI280),VALUE(CJ280),VALUE(CK280),VALUE(CL280),VALUE(CM280),VALUE(CN280))</f>
        <v/>
      </c>
      <c r="CP280" s="311">
        <f>SUM(VALUE(BD280),VALUE(BE280),VALUE(BF280),VALUE(BG280),VALUE(BH280),VALUE(BI280),VALUE(BJ280),VALUE(BL280),VALUE(BM280),VALUE(BN280),VALUE(BO280),VALUE(BP280),VALUE(BQ280),VALUE(BR280),VALUE(BS280),VALUE(#REF!),VALUE(BT280),VALUE(BX280),VALUE(BY280),VALUE(BZ280),VALUE(CA280),VALUE(CB280),VALUE(CC280),VALUE(CD280),VALUE(CE280),VALUE(CF280),VALUE(CG280),VALUE(CH280),VALUE(CI280),VALUE(CJ280),VALUE(CK280),VALUE(CL280),VALUE(CM280),VALUE(CN280),VALUE(CO280))</f>
        <v/>
      </c>
      <c r="CQ280" s="311">
        <f>SUM(VALUE(BE280),VALUE(BF280),VALUE(BG280),VALUE(BH280),VALUE(BI280),VALUE(BJ280),VALUE(BK280),VALUE(BM280),VALUE(BN280),VALUE(BO280),VALUE(BP280),VALUE(BQ280),VALUE(BR280),VALUE(BS280),VALUE(#REF!),VALUE(BT280),VALUE(BX280),VALUE(BY280),VALUE(BZ280),VALUE(CA280),VALUE(CB280),VALUE(CC280),VALUE(CD280),VALUE(CE280),VALUE(CF280),VALUE(CG280),VALUE(CH280),VALUE(CI280),VALUE(CJ280),VALUE(CK280),VALUE(CL280),VALUE(CM280),VALUE(CN280),VALUE(CO280),VALUE(CP280))</f>
        <v/>
      </c>
      <c r="CR280" s="279" t="inlineStr"/>
      <c r="CS280" s="280">
        <f>AVERAGE(Value(BY280),value(CR280))</f>
        <v/>
      </c>
      <c r="CT280" s="421">
        <f>(IF(OR(MediaScorecard!BH281="x", MediaScorecard!BI281="x",MediaScorecard!BJ281="x",MediaScorecard!BK281="x",MediaScorecard!BL281="x"),1, 2))</f>
        <v/>
      </c>
      <c r="CU280" s="308" t="n"/>
      <c r="CV280" s="308" t="n"/>
      <c r="CW280" s="308" t="n"/>
      <c r="CX280" s="309" t="n"/>
      <c r="CY280" s="308" t="n"/>
      <c r="CZ280" s="308" t="n"/>
      <c r="DA280" s="308" t="n"/>
    </row>
    <row r="281" ht="21" customHeight="1" s="590">
      <c r="A281" s="421" t="n"/>
      <c r="B281" s="270" t="n"/>
      <c r="C281" s="266" t="n"/>
      <c r="D281" s="267" t="inlineStr"/>
      <c r="E281" s="267" t="inlineStr"/>
      <c r="F281" s="268" t="inlineStr"/>
      <c r="G281" s="421" t="n"/>
      <c r="H281" s="269" t="n"/>
      <c r="I281" s="421" t="n"/>
      <c r="J281" s="421" t="n"/>
      <c r="K281" s="421" t="n"/>
      <c r="L281" s="421" t="n"/>
      <c r="M281" s="421" t="n"/>
      <c r="N281" s="421" t="n"/>
      <c r="O281" s="421" t="n"/>
      <c r="P281" s="421" t="n"/>
      <c r="Q281" s="421" t="n"/>
      <c r="R281" s="270" t="n"/>
      <c r="S281" s="421" t="n"/>
      <c r="T281" s="421" t="n"/>
      <c r="U281" s="421" t="n"/>
      <c r="V281" s="421" t="n"/>
      <c r="W281" s="421" t="n"/>
      <c r="X281" s="421" t="n"/>
      <c r="Y281" s="421" t="n"/>
      <c r="Z281" s="421" t="n"/>
      <c r="AA281" s="421" t="n"/>
      <c r="AB281" s="421" t="n"/>
      <c r="AC281" s="421" t="n"/>
      <c r="AD281" s="421" t="n"/>
      <c r="AE281" s="421" t="n"/>
      <c r="AF281" s="421" t="n"/>
      <c r="AG281" s="421" t="n"/>
      <c r="AH281" s="421" t="n"/>
      <c r="AI281" s="421" t="n"/>
      <c r="AJ281" s="297" t="n"/>
      <c r="AK281" s="297" t="n"/>
      <c r="AL281" s="284" t="n"/>
      <c r="AM281" s="297" t="n"/>
      <c r="AN281" s="285" t="n"/>
      <c r="AO281" s="297" t="n"/>
      <c r="AP281" s="297" t="n"/>
      <c r="AQ281" s="297" t="n"/>
      <c r="AR281" s="297" t="n"/>
      <c r="AS281" s="297" t="n"/>
      <c r="AT281" s="285" t="inlineStr">
        <is>
          <t>0</t>
        </is>
      </c>
      <c r="AU281" s="297" t="inlineStr">
        <is>
          <t>0</t>
        </is>
      </c>
      <c r="AV281" s="297" t="inlineStr">
        <is>
          <t>0</t>
        </is>
      </c>
      <c r="AW281" s="297" t="inlineStr">
        <is>
          <t>0</t>
        </is>
      </c>
      <c r="AX281" s="297" t="inlineStr">
        <is>
          <t>0</t>
        </is>
      </c>
      <c r="AY281" s="286" t="inlineStr">
        <is>
          <t>0</t>
        </is>
      </c>
      <c r="AZ281" s="286" t="inlineStr">
        <is>
          <t>0</t>
        </is>
      </c>
      <c r="BA281" s="287" t="inlineStr">
        <is>
          <t>0</t>
        </is>
      </c>
      <c r="BB281" s="286" t="inlineStr">
        <is>
          <t>0</t>
        </is>
      </c>
      <c r="BC281" s="286" t="inlineStr">
        <is>
          <t>0</t>
        </is>
      </c>
      <c r="BD281" s="286" t="inlineStr">
        <is>
          <t>0</t>
        </is>
      </c>
      <c r="BE281" s="286" t="inlineStr">
        <is>
          <t>0</t>
        </is>
      </c>
      <c r="BF281" s="286" t="inlineStr">
        <is>
          <t>0</t>
        </is>
      </c>
      <c r="BG281" s="286" t="inlineStr">
        <is>
          <t>0</t>
        </is>
      </c>
      <c r="BH281" s="297" t="inlineStr">
        <is>
          <t>0</t>
        </is>
      </c>
      <c r="BI281" s="297" t="inlineStr">
        <is>
          <t>0</t>
        </is>
      </c>
      <c r="BJ281" s="297" t="inlineStr">
        <is>
          <t>0</t>
        </is>
      </c>
      <c r="BK281" s="297" t="inlineStr">
        <is>
          <t>0</t>
        </is>
      </c>
      <c r="BL281" s="297" t="inlineStr">
        <is>
          <t>0</t>
        </is>
      </c>
      <c r="BM281" s="297" t="inlineStr">
        <is>
          <t>0</t>
        </is>
      </c>
      <c r="BN281" s="297" t="inlineStr">
        <is>
          <t>0</t>
        </is>
      </c>
      <c r="BO281" s="285" t="inlineStr">
        <is>
          <t>0</t>
        </is>
      </c>
      <c r="BP281" s="297" t="inlineStr">
        <is>
          <t>0</t>
        </is>
      </c>
      <c r="BQ281" s="297" t="inlineStr">
        <is>
          <t>0</t>
        </is>
      </c>
      <c r="BR281" s="297" t="inlineStr">
        <is>
          <t>0</t>
        </is>
      </c>
      <c r="BS281" s="297" t="inlineStr">
        <is>
          <t>0</t>
        </is>
      </c>
      <c r="BT281" s="297" t="inlineStr">
        <is>
          <t>0</t>
        </is>
      </c>
      <c r="BU281" s="297" t="inlineStr">
        <is>
          <t>0</t>
        </is>
      </c>
      <c r="BV281" s="297" t="inlineStr">
        <is>
          <t>0</t>
        </is>
      </c>
      <c r="BW281" s="288" t="inlineStr">
        <is>
          <t>0</t>
        </is>
      </c>
      <c r="BX281" s="276">
        <f>SUM(IF(COUNTIF(#REF!, "*1.*"), 2, 0), IF(COUNTIF(#REF!, "*2.*"), 2, 0), IF(COUNTIF(#REF!, "*3.*"), 2, 0), IF(COUNTIF(#REF!, "*4.*"), 2, 0), IF(COUNTIF(#REF!, "*5.*"), 2, 0), IF(COUNTIF(#REF!, "*6.*"), 2, 0))</f>
        <v/>
      </c>
      <c r="BY281" s="277">
        <f t="array" ref="BY281">SUM(VALUE(AT281),VALUE(AU281),VALUE(AV281),VALUE(AW281),VALUE(AX281),VALUE(AY281),VALUE(AZ281),VALUE(BB281),VALUE(BC281),VALUE(BD281),VALUE(BE281),VALUE(BF281),VALUE(BG281),VALUE(BH281),VALUE(BI281),VALUE(BJ281),VALUE(BK281),VALUE(BL281),VALUE(BM281),VALUE(BN281),VALUE(BO281),VALUE(BP281),VALUE(BQ281),VALUE(BR281),VALUE(BS281),VALUE(BT281),VALUE(BU281),VALUE(BV281),VALUE(BW281))</f>
        <v/>
      </c>
      <c r="BZ281" s="307" t="n"/>
      <c r="CA281" s="307" t="n"/>
      <c r="CB281" s="307" t="n"/>
      <c r="CC281" s="307" t="n"/>
      <c r="CD281" s="307" t="n"/>
      <c r="CE281" s="307" t="n"/>
      <c r="CF281" s="307" t="n"/>
      <c r="CG281" s="307" t="n"/>
      <c r="CH281" s="307" t="n"/>
      <c r="CI281" s="307" t="n"/>
      <c r="CJ281" s="307" t="n"/>
      <c r="CK281" s="307" t="n"/>
      <c r="CL281" s="307" t="n"/>
      <c r="CM281" s="307" t="n"/>
      <c r="CN281" s="307" t="n"/>
      <c r="CO281" s="307" t="n"/>
      <c r="CP281" s="307" t="n"/>
      <c r="CQ281" s="307" t="n"/>
      <c r="CR281" s="279" t="inlineStr"/>
      <c r="CS281" s="280">
        <f>AVERAGE(Value(BY281),value(CR281))</f>
        <v/>
      </c>
      <c r="CT281" s="421">
        <f>(IF(OR(MediaScorecard!BH282="x", MediaScorecard!BI282="x",MediaScorecard!BJ282="x",MediaScorecard!BK282="x",MediaScorecard!BL282="x"),1, 2))</f>
        <v/>
      </c>
      <c r="CU281" s="308" t="n"/>
      <c r="CV281" s="308" t="n"/>
      <c r="CW281" s="308" t="n"/>
      <c r="CX281" s="309" t="n"/>
      <c r="CY281" s="308" t="n"/>
      <c r="CZ281" s="308" t="n"/>
      <c r="DA281" s="308" t="n"/>
    </row>
    <row r="282" ht="21" customHeight="1" s="590">
      <c r="A282" s="421" t="n"/>
      <c r="B282" s="270" t="n"/>
      <c r="C282" s="266" t="n"/>
      <c r="D282" s="267" t="inlineStr"/>
      <c r="E282" s="267" t="inlineStr"/>
      <c r="F282" s="268" t="inlineStr"/>
      <c r="G282" s="421" t="n"/>
      <c r="H282" s="269" t="n"/>
      <c r="I282" s="421" t="n"/>
      <c r="J282" s="421" t="n"/>
      <c r="K282" s="421" t="n"/>
      <c r="L282" s="421" t="n"/>
      <c r="M282" s="421" t="n"/>
      <c r="N282" s="421" t="n"/>
      <c r="O282" s="421" t="n"/>
      <c r="P282" s="421" t="n"/>
      <c r="Q282" s="421" t="n"/>
      <c r="R282" s="270" t="n"/>
      <c r="S282" s="421" t="n"/>
      <c r="T282" s="421" t="n"/>
      <c r="U282" s="421" t="n"/>
      <c r="V282" s="421" t="n"/>
      <c r="W282" s="421" t="n"/>
      <c r="X282" s="421" t="n"/>
      <c r="Y282" s="421" t="n"/>
      <c r="Z282" s="421" t="n"/>
      <c r="AA282" s="421" t="n"/>
      <c r="AB282" s="421" t="n"/>
      <c r="AC282" s="421" t="n"/>
      <c r="AD282" s="421" t="n"/>
      <c r="AE282" s="421" t="n"/>
      <c r="AF282" s="421" t="n"/>
      <c r="AG282" s="421" t="n"/>
      <c r="AH282" s="421" t="n"/>
      <c r="AI282" s="421" t="n"/>
      <c r="AJ282" s="297" t="n"/>
      <c r="AK282" s="297" t="n"/>
      <c r="AL282" s="284" t="n"/>
      <c r="AM282" s="297" t="n"/>
      <c r="AN282" s="285" t="n"/>
      <c r="AO282" s="297" t="n"/>
      <c r="AP282" s="297" t="n"/>
      <c r="AQ282" s="297" t="n"/>
      <c r="AR282" s="297" t="n"/>
      <c r="AS282" s="297" t="n"/>
      <c r="AT282" s="285" t="inlineStr">
        <is>
          <t>0</t>
        </is>
      </c>
      <c r="AU282" s="297" t="inlineStr">
        <is>
          <t>0</t>
        </is>
      </c>
      <c r="AV282" s="297" t="inlineStr">
        <is>
          <t>0</t>
        </is>
      </c>
      <c r="AW282" s="297" t="inlineStr">
        <is>
          <t>0</t>
        </is>
      </c>
      <c r="AX282" s="297" t="inlineStr">
        <is>
          <t>0</t>
        </is>
      </c>
      <c r="AY282" s="286" t="inlineStr">
        <is>
          <t>0</t>
        </is>
      </c>
      <c r="AZ282" s="286" t="inlineStr">
        <is>
          <t>0</t>
        </is>
      </c>
      <c r="BA282" s="287" t="inlineStr">
        <is>
          <t>0</t>
        </is>
      </c>
      <c r="BB282" s="286" t="inlineStr">
        <is>
          <t>0</t>
        </is>
      </c>
      <c r="BC282" s="286" t="inlineStr">
        <is>
          <t>0</t>
        </is>
      </c>
      <c r="BD282" s="286" t="inlineStr">
        <is>
          <t>0</t>
        </is>
      </c>
      <c r="BE282" s="286" t="inlineStr">
        <is>
          <t>0</t>
        </is>
      </c>
      <c r="BF282" s="286" t="inlineStr">
        <is>
          <t>0</t>
        </is>
      </c>
      <c r="BG282" s="286" t="inlineStr">
        <is>
          <t>0</t>
        </is>
      </c>
      <c r="BH282" s="297" t="inlineStr">
        <is>
          <t>0</t>
        </is>
      </c>
      <c r="BI282" s="297" t="inlineStr">
        <is>
          <t>0</t>
        </is>
      </c>
      <c r="BJ282" s="297" t="inlineStr">
        <is>
          <t>0</t>
        </is>
      </c>
      <c r="BK282" s="297" t="inlineStr">
        <is>
          <t>0</t>
        </is>
      </c>
      <c r="BL282" s="297" t="inlineStr">
        <is>
          <t>0</t>
        </is>
      </c>
      <c r="BM282" s="297" t="inlineStr">
        <is>
          <t>0</t>
        </is>
      </c>
      <c r="BN282" s="297" t="inlineStr">
        <is>
          <t>0</t>
        </is>
      </c>
      <c r="BO282" s="285" t="inlineStr">
        <is>
          <t>0</t>
        </is>
      </c>
      <c r="BP282" s="297" t="inlineStr">
        <is>
          <t>0</t>
        </is>
      </c>
      <c r="BQ282" s="297" t="inlineStr">
        <is>
          <t>0</t>
        </is>
      </c>
      <c r="BR282" s="297" t="inlineStr">
        <is>
          <t>0</t>
        </is>
      </c>
      <c r="BS282" s="297" t="inlineStr">
        <is>
          <t>0</t>
        </is>
      </c>
      <c r="BT282" s="297" t="inlineStr">
        <is>
          <t>0</t>
        </is>
      </c>
      <c r="BU282" s="297" t="inlineStr">
        <is>
          <t>0</t>
        </is>
      </c>
      <c r="BV282" s="297" t="inlineStr">
        <is>
          <t>0</t>
        </is>
      </c>
      <c r="BW282" s="288" t="inlineStr">
        <is>
          <t>0</t>
        </is>
      </c>
      <c r="BX282" s="276">
        <f>SUM(IF(COUNTIF(#REF!, "*1.*"), 2, 0), IF(COUNTIF(#REF!, "*2.*"), 2, 0), IF(COUNTIF(#REF!, "*3.*"), 2, 0), IF(COUNTIF(#REF!, "*4.*"), 2, 0), IF(COUNTIF(#REF!, "*5.*"), 2, 0), IF(COUNTIF(#REF!, "*6.*"), 2, 0))</f>
        <v/>
      </c>
      <c r="BY282" s="277">
        <f t="array" ref="BY282">SUM(VALUE(AT282),VALUE(AU282),VALUE(AV282),VALUE(AW282),VALUE(AX282),VALUE(AY282),VALUE(AZ282),VALUE(BB282),VALUE(BC282),VALUE(BD282),VALUE(BE282),VALUE(BF282),VALUE(BG282),VALUE(BH282),VALUE(BI282),VALUE(BJ282),VALUE(BK282),VALUE(BL282),VALUE(BM282),VALUE(BN282),VALUE(BO282),VALUE(BP282),VALUE(BQ282),VALUE(BR282),VALUE(BS282),VALUE(BT282),VALUE(BU282),VALUE(BV282),VALUE(BW282))</f>
        <v/>
      </c>
      <c r="BZ282" s="307" t="n"/>
      <c r="CA282" s="307" t="n"/>
      <c r="CB282" s="307" t="n"/>
      <c r="CC282" s="307" t="n"/>
      <c r="CD282" s="307" t="n"/>
      <c r="CE282" s="307" t="n"/>
      <c r="CF282" s="307" t="n"/>
      <c r="CG282" s="307" t="n"/>
      <c r="CH282" s="307" t="n"/>
      <c r="CI282" s="307" t="n"/>
      <c r="CJ282" s="307" t="n"/>
      <c r="CK282" s="307" t="n"/>
      <c r="CL282" s="307" t="n"/>
      <c r="CM282" s="307" t="n"/>
      <c r="CN282" s="307" t="n"/>
      <c r="CO282" s="307" t="n"/>
      <c r="CP282" s="307" t="n"/>
      <c r="CQ282" s="307" t="n"/>
      <c r="CR282" s="279" t="inlineStr"/>
      <c r="CS282" s="280">
        <f>AVERAGE(Value(BY282),value(CR282))</f>
        <v/>
      </c>
      <c r="CT282" s="421">
        <f>(IF(OR(MediaScorecard!BH283="x", MediaScorecard!BI283="x",MediaScorecard!BJ283="x",MediaScorecard!BK283="x",MediaScorecard!BL283="x"),1, 2))</f>
        <v/>
      </c>
      <c r="CU282" s="308" t="n"/>
      <c r="CV282" s="308" t="n"/>
      <c r="CW282" s="308" t="n"/>
      <c r="CX282" s="309" t="n"/>
      <c r="CY282" s="308" t="n"/>
      <c r="CZ282" s="308" t="n"/>
      <c r="DA282" s="308" t="n"/>
    </row>
    <row r="283" ht="21" customHeight="1" s="590">
      <c r="A283" s="421" t="n"/>
      <c r="B283" s="270" t="n"/>
      <c r="C283" s="266" t="n"/>
      <c r="D283" s="267" t="inlineStr"/>
      <c r="E283" s="267" t="inlineStr"/>
      <c r="F283" s="268" t="inlineStr"/>
      <c r="G283" s="421" t="n"/>
      <c r="H283" s="269" t="n"/>
      <c r="I283" s="421" t="n"/>
      <c r="J283" s="421" t="n"/>
      <c r="K283" s="421" t="n"/>
      <c r="L283" s="421" t="n"/>
      <c r="M283" s="421" t="n"/>
      <c r="N283" s="421" t="n"/>
      <c r="O283" s="421" t="n"/>
      <c r="P283" s="421" t="n"/>
      <c r="Q283" s="421" t="n"/>
      <c r="R283" s="270" t="n"/>
      <c r="S283" s="421" t="n"/>
      <c r="T283" s="421" t="n"/>
      <c r="U283" s="421" t="n"/>
      <c r="V283" s="421" t="n"/>
      <c r="W283" s="421" t="n"/>
      <c r="X283" s="421" t="n"/>
      <c r="Y283" s="421" t="n"/>
      <c r="Z283" s="421" t="n"/>
      <c r="AA283" s="421" t="n"/>
      <c r="AB283" s="421" t="n"/>
      <c r="AC283" s="421" t="n"/>
      <c r="AD283" s="421" t="n"/>
      <c r="AE283" s="421" t="n"/>
      <c r="AF283" s="421" t="n"/>
      <c r="AG283" s="421" t="n"/>
      <c r="AH283" s="421" t="n"/>
      <c r="AI283" s="421" t="n"/>
      <c r="AJ283" s="297" t="n"/>
      <c r="AK283" s="297" t="n"/>
      <c r="AL283" s="284" t="n"/>
      <c r="AM283" s="297" t="n"/>
      <c r="AN283" s="285" t="n"/>
      <c r="AO283" s="297" t="n"/>
      <c r="AP283" s="297" t="n"/>
      <c r="AQ283" s="297" t="n"/>
      <c r="AR283" s="297" t="n"/>
      <c r="AS283" s="297" t="n"/>
      <c r="AT283" s="285" t="inlineStr">
        <is>
          <t>0</t>
        </is>
      </c>
      <c r="AU283" s="297" t="inlineStr">
        <is>
          <t>0</t>
        </is>
      </c>
      <c r="AV283" s="297" t="inlineStr">
        <is>
          <t>0</t>
        </is>
      </c>
      <c r="AW283" s="297" t="inlineStr">
        <is>
          <t>0</t>
        </is>
      </c>
      <c r="AX283" s="297" t="inlineStr">
        <is>
          <t>0</t>
        </is>
      </c>
      <c r="AY283" s="286" t="inlineStr">
        <is>
          <t>0</t>
        </is>
      </c>
      <c r="AZ283" s="286" t="inlineStr">
        <is>
          <t>0</t>
        </is>
      </c>
      <c r="BA283" s="287" t="inlineStr">
        <is>
          <t>0</t>
        </is>
      </c>
      <c r="BB283" s="286" t="inlineStr">
        <is>
          <t>0</t>
        </is>
      </c>
      <c r="BC283" s="286" t="inlineStr">
        <is>
          <t>0</t>
        </is>
      </c>
      <c r="BD283" s="286" t="inlineStr">
        <is>
          <t>0</t>
        </is>
      </c>
      <c r="BE283" s="286" t="inlineStr">
        <is>
          <t>0</t>
        </is>
      </c>
      <c r="BF283" s="286" t="inlineStr">
        <is>
          <t>0</t>
        </is>
      </c>
      <c r="BG283" s="286" t="inlineStr">
        <is>
          <t>0</t>
        </is>
      </c>
      <c r="BH283" s="297" t="inlineStr">
        <is>
          <t>0</t>
        </is>
      </c>
      <c r="BI283" s="297" t="inlineStr">
        <is>
          <t>0</t>
        </is>
      </c>
      <c r="BJ283" s="297" t="inlineStr">
        <is>
          <t>0</t>
        </is>
      </c>
      <c r="BK283" s="297" t="inlineStr">
        <is>
          <t>0</t>
        </is>
      </c>
      <c r="BL283" s="297" t="inlineStr">
        <is>
          <t>0</t>
        </is>
      </c>
      <c r="BM283" s="297" t="inlineStr">
        <is>
          <t>0</t>
        </is>
      </c>
      <c r="BN283" s="297" t="inlineStr">
        <is>
          <t>0</t>
        </is>
      </c>
      <c r="BO283" s="285" t="inlineStr">
        <is>
          <t>0</t>
        </is>
      </c>
      <c r="BP283" s="297" t="inlineStr">
        <is>
          <t>0</t>
        </is>
      </c>
      <c r="BQ283" s="297" t="inlineStr">
        <is>
          <t>0</t>
        </is>
      </c>
      <c r="BR283" s="297" t="inlineStr">
        <is>
          <t>0</t>
        </is>
      </c>
      <c r="BS283" s="297" t="inlineStr">
        <is>
          <t>0</t>
        </is>
      </c>
      <c r="BT283" s="297" t="inlineStr">
        <is>
          <t>0</t>
        </is>
      </c>
      <c r="BU283" s="297" t="inlineStr">
        <is>
          <t>0</t>
        </is>
      </c>
      <c r="BV283" s="297" t="inlineStr">
        <is>
          <t>0</t>
        </is>
      </c>
      <c r="BW283" s="288" t="inlineStr">
        <is>
          <t>0</t>
        </is>
      </c>
      <c r="BX283" s="276">
        <f>SUM(IF(COUNTIF(#REF!, "*1.*"), 2, 0), IF(COUNTIF(#REF!, "*2.*"), 2, 0), IF(COUNTIF(#REF!, "*3.*"), 2, 0), IF(COUNTIF(#REF!, "*4.*"), 2, 0), IF(COUNTIF(#REF!, "*5.*"), 2, 0), IF(COUNTIF(#REF!, "*6.*"), 2, 0))</f>
        <v/>
      </c>
      <c r="BY283" s="277">
        <f t="array" ref="BY283">SUM(VALUE(AT283),VALUE(AU283),VALUE(AV283),VALUE(AW283),VALUE(AX283),VALUE(AY283),VALUE(AZ283),VALUE(BB283),VALUE(BC283),VALUE(BD283),VALUE(BE283),VALUE(BF283),VALUE(BG283),VALUE(BH283),VALUE(BI283),VALUE(BJ283),VALUE(BK283),VALUE(BL283),VALUE(BM283),VALUE(BN283),VALUE(BO283),VALUE(BP283),VALUE(BQ283),VALUE(BR283),VALUE(BS283),VALUE(BT283),VALUE(BU283),VALUE(BV283),VALUE(BW283))</f>
        <v/>
      </c>
      <c r="BZ283" s="307" t="n"/>
      <c r="CA283" s="307" t="n"/>
      <c r="CB283" s="307" t="n"/>
      <c r="CC283" s="307" t="n"/>
      <c r="CD283" s="307" t="n"/>
      <c r="CE283" s="307" t="n"/>
      <c r="CF283" s="307" t="n"/>
      <c r="CG283" s="307" t="n"/>
      <c r="CH283" s="307" t="n"/>
      <c r="CI283" s="307" t="n"/>
      <c r="CJ283" s="307" t="n"/>
      <c r="CK283" s="307" t="n"/>
      <c r="CL283" s="307" t="n"/>
      <c r="CM283" s="307" t="n"/>
      <c r="CN283" s="307" t="n"/>
      <c r="CO283" s="307" t="n"/>
      <c r="CP283" s="307" t="n"/>
      <c r="CQ283" s="307" t="n"/>
      <c r="CR283" s="279" t="inlineStr"/>
      <c r="CS283" s="280">
        <f>AVERAGE(Value(BY283),value(CR283))</f>
        <v/>
      </c>
      <c r="CT283" s="421">
        <f>(IF(OR(MediaScorecard!BH284="x", MediaScorecard!BI284="x",MediaScorecard!BJ284="x",MediaScorecard!BK284="x",MediaScorecard!BL284="x"),1, 2))</f>
        <v/>
      </c>
      <c r="CU283" s="308" t="n"/>
      <c r="CV283" s="308" t="n"/>
      <c r="CW283" s="308" t="n"/>
      <c r="CX283" s="309" t="n"/>
      <c r="CY283" s="308" t="n"/>
      <c r="CZ283" s="308" t="n"/>
      <c r="DA283" s="308" t="n"/>
    </row>
    <row r="284" ht="21" customHeight="1" s="590">
      <c r="A284" s="421" t="n"/>
      <c r="B284" s="270" t="n"/>
      <c r="C284" s="266" t="n"/>
      <c r="D284" s="267" t="inlineStr"/>
      <c r="E284" s="267" t="inlineStr"/>
      <c r="F284" s="268" t="inlineStr"/>
      <c r="G284" s="421" t="n"/>
      <c r="H284" s="269" t="n"/>
      <c r="I284" s="421" t="n"/>
      <c r="J284" s="421" t="n"/>
      <c r="K284" s="421" t="n"/>
      <c r="L284" s="421" t="n"/>
      <c r="M284" s="421" t="n"/>
      <c r="N284" s="421" t="n"/>
      <c r="O284" s="421" t="n"/>
      <c r="P284" s="421" t="n"/>
      <c r="Q284" s="421" t="n"/>
      <c r="R284" s="270" t="n"/>
      <c r="S284" s="421" t="n"/>
      <c r="T284" s="421" t="n"/>
      <c r="U284" s="421" t="n"/>
      <c r="V284" s="421" t="n"/>
      <c r="W284" s="421" t="n"/>
      <c r="X284" s="421" t="n"/>
      <c r="Y284" s="421" t="n"/>
      <c r="Z284" s="421" t="n"/>
      <c r="AA284" s="421" t="n"/>
      <c r="AB284" s="421" t="n"/>
      <c r="AC284" s="421" t="n"/>
      <c r="AD284" s="421" t="n"/>
      <c r="AE284" s="421" t="n"/>
      <c r="AF284" s="421" t="n"/>
      <c r="AG284" s="421" t="n"/>
      <c r="AH284" s="421" t="n"/>
      <c r="AI284" s="421" t="n"/>
      <c r="AJ284" s="297" t="n"/>
      <c r="AK284" s="297" t="n"/>
      <c r="AL284" s="284" t="n"/>
      <c r="AM284" s="297" t="n"/>
      <c r="AN284" s="285" t="n"/>
      <c r="AO284" s="297" t="n"/>
      <c r="AP284" s="297" t="n"/>
      <c r="AQ284" s="297" t="n"/>
      <c r="AR284" s="297" t="n"/>
      <c r="AS284" s="297" t="n"/>
      <c r="AT284" s="285" t="inlineStr">
        <is>
          <t>0</t>
        </is>
      </c>
      <c r="AU284" s="297" t="inlineStr">
        <is>
          <t>0</t>
        </is>
      </c>
      <c r="AV284" s="297" t="inlineStr">
        <is>
          <t>0</t>
        </is>
      </c>
      <c r="AW284" s="297" t="inlineStr">
        <is>
          <t>0</t>
        </is>
      </c>
      <c r="AX284" s="297" t="inlineStr">
        <is>
          <t>0</t>
        </is>
      </c>
      <c r="AY284" s="286" t="inlineStr">
        <is>
          <t>0</t>
        </is>
      </c>
      <c r="AZ284" s="286" t="inlineStr">
        <is>
          <t>0</t>
        </is>
      </c>
      <c r="BA284" s="287" t="inlineStr">
        <is>
          <t>0</t>
        </is>
      </c>
      <c r="BB284" s="286" t="inlineStr">
        <is>
          <t>0</t>
        </is>
      </c>
      <c r="BC284" s="286" t="inlineStr">
        <is>
          <t>0</t>
        </is>
      </c>
      <c r="BD284" s="286" t="inlineStr">
        <is>
          <t>0</t>
        </is>
      </c>
      <c r="BE284" s="286" t="inlineStr">
        <is>
          <t>0</t>
        </is>
      </c>
      <c r="BF284" s="286" t="inlineStr">
        <is>
          <t>0</t>
        </is>
      </c>
      <c r="BG284" s="286" t="inlineStr">
        <is>
          <t>0</t>
        </is>
      </c>
      <c r="BH284" s="297" t="inlineStr">
        <is>
          <t>0</t>
        </is>
      </c>
      <c r="BI284" s="297" t="inlineStr">
        <is>
          <t>0</t>
        </is>
      </c>
      <c r="BJ284" s="297" t="inlineStr">
        <is>
          <t>0</t>
        </is>
      </c>
      <c r="BK284" s="297" t="inlineStr">
        <is>
          <t>0</t>
        </is>
      </c>
      <c r="BL284" s="297" t="inlineStr">
        <is>
          <t>0</t>
        </is>
      </c>
      <c r="BM284" s="297" t="inlineStr">
        <is>
          <t>0</t>
        </is>
      </c>
      <c r="BN284" s="297" t="inlineStr">
        <is>
          <t>0</t>
        </is>
      </c>
      <c r="BO284" s="285" t="inlineStr">
        <is>
          <t>0</t>
        </is>
      </c>
      <c r="BP284" s="297" t="inlineStr">
        <is>
          <t>0</t>
        </is>
      </c>
      <c r="BQ284" s="297" t="inlineStr">
        <is>
          <t>0</t>
        </is>
      </c>
      <c r="BR284" s="297" t="inlineStr">
        <is>
          <t>0</t>
        </is>
      </c>
      <c r="BS284" s="297" t="inlineStr">
        <is>
          <t>0</t>
        </is>
      </c>
      <c r="BT284" s="297" t="inlineStr">
        <is>
          <t>0</t>
        </is>
      </c>
      <c r="BU284" s="297" t="inlineStr">
        <is>
          <t>0</t>
        </is>
      </c>
      <c r="BV284" s="297" t="inlineStr">
        <is>
          <t>0</t>
        </is>
      </c>
      <c r="BW284" s="288" t="inlineStr">
        <is>
          <t>0</t>
        </is>
      </c>
      <c r="BX284" s="276">
        <f>SUM(IF(COUNTIF(#REF!, "*1.*"), 2, 0), IF(COUNTIF(#REF!, "*2.*"), 2, 0), IF(COUNTIF(#REF!, "*3.*"), 2, 0), IF(COUNTIF(#REF!, "*4.*"), 2, 0), IF(COUNTIF(#REF!, "*5.*"), 2, 0), IF(COUNTIF(#REF!, "*6.*"), 2, 0))</f>
        <v/>
      </c>
      <c r="BY284" s="277">
        <f t="array" ref="BY284">SUM(VALUE(AT284),VALUE(AU284),VALUE(AV284),VALUE(AW284),VALUE(AX284),VALUE(AY284),VALUE(AZ284),VALUE(BB284),VALUE(BC284),VALUE(BD284),VALUE(BE284),VALUE(BF284),VALUE(BG284),VALUE(BH284),VALUE(BI284),VALUE(BJ284),VALUE(BK284),VALUE(BL284),VALUE(BM284),VALUE(BN284),VALUE(BO284),VALUE(BP284),VALUE(BQ284),VALUE(BR284),VALUE(BS284),VALUE(BT284),VALUE(BU284),VALUE(BV284),VALUE(BW284))</f>
        <v/>
      </c>
      <c r="BZ284" s="307" t="n"/>
      <c r="CA284" s="307" t="n"/>
      <c r="CB284" s="307" t="n"/>
      <c r="CC284" s="307" t="n"/>
      <c r="CD284" s="307" t="n"/>
      <c r="CE284" s="307" t="n"/>
      <c r="CF284" s="307" t="n"/>
      <c r="CG284" s="307" t="n"/>
      <c r="CH284" s="307" t="n"/>
      <c r="CI284" s="307" t="n"/>
      <c r="CJ284" s="307" t="n"/>
      <c r="CK284" s="307" t="n"/>
      <c r="CL284" s="307" t="n"/>
      <c r="CM284" s="307" t="n"/>
      <c r="CN284" s="307" t="n"/>
      <c r="CO284" s="307" t="n"/>
      <c r="CP284" s="307" t="n"/>
      <c r="CQ284" s="307" t="n"/>
      <c r="CR284" s="279" t="inlineStr"/>
      <c r="CS284" s="280">
        <f>AVERAGE(Value(BY284),value(CR284))</f>
        <v/>
      </c>
      <c r="CT284" s="421">
        <f>(IF(OR(MediaScorecard!BH285="x", MediaScorecard!BI285="x",MediaScorecard!BJ285="x",MediaScorecard!BK285="x",MediaScorecard!BL285="x"),1, 2))</f>
        <v/>
      </c>
      <c r="CU284" s="308" t="n"/>
      <c r="CV284" s="308" t="n"/>
      <c r="CW284" s="308" t="n"/>
      <c r="CX284" s="309" t="n"/>
      <c r="CY284" s="308" t="n"/>
      <c r="CZ284" s="308" t="n"/>
      <c r="DA284" s="308" t="n"/>
    </row>
    <row r="285" ht="21" customHeight="1" s="590">
      <c r="A285" s="421" t="n"/>
      <c r="B285" s="270" t="n"/>
      <c r="C285" s="266" t="n"/>
      <c r="D285" s="267" t="inlineStr"/>
      <c r="E285" s="267" t="inlineStr"/>
      <c r="F285" s="268" t="inlineStr"/>
      <c r="G285" s="421" t="n"/>
      <c r="H285" s="269" t="n"/>
      <c r="I285" s="421" t="n"/>
      <c r="J285" s="421" t="n"/>
      <c r="K285" s="421" t="n"/>
      <c r="L285" s="421" t="n"/>
      <c r="M285" s="421" t="n"/>
      <c r="N285" s="421" t="n"/>
      <c r="O285" s="421" t="n"/>
      <c r="P285" s="421" t="n"/>
      <c r="Q285" s="421" t="n"/>
      <c r="R285" s="270" t="n"/>
      <c r="S285" s="421" t="n"/>
      <c r="T285" s="421" t="n"/>
      <c r="U285" s="421" t="n"/>
      <c r="V285" s="421" t="n"/>
      <c r="W285" s="421" t="n"/>
      <c r="X285" s="421" t="n"/>
      <c r="Y285" s="421" t="n"/>
      <c r="Z285" s="421" t="n"/>
      <c r="AA285" s="421" t="n"/>
      <c r="AB285" s="421" t="n"/>
      <c r="AC285" s="421" t="n"/>
      <c r="AD285" s="421" t="n"/>
      <c r="AE285" s="421" t="n"/>
      <c r="AF285" s="421" t="n"/>
      <c r="AG285" s="421" t="n"/>
      <c r="AH285" s="421" t="n"/>
      <c r="AI285" s="421" t="n"/>
      <c r="AJ285" s="297" t="n"/>
      <c r="AK285" s="297" t="n"/>
      <c r="AL285" s="284" t="n"/>
      <c r="AM285" s="297" t="n"/>
      <c r="AN285" s="285" t="n"/>
      <c r="AO285" s="297" t="n"/>
      <c r="AP285" s="297" t="n"/>
      <c r="AQ285" s="297" t="n"/>
      <c r="AR285" s="297" t="n"/>
      <c r="AS285" s="297" t="n"/>
      <c r="AT285" s="285" t="inlineStr">
        <is>
          <t>0</t>
        </is>
      </c>
      <c r="AU285" s="297" t="inlineStr">
        <is>
          <t>0</t>
        </is>
      </c>
      <c r="AV285" s="297" t="inlineStr">
        <is>
          <t>0</t>
        </is>
      </c>
      <c r="AW285" s="297" t="inlineStr">
        <is>
          <t>0</t>
        </is>
      </c>
      <c r="AX285" s="297" t="inlineStr">
        <is>
          <t>0</t>
        </is>
      </c>
      <c r="AY285" s="286" t="inlineStr">
        <is>
          <t>0</t>
        </is>
      </c>
      <c r="AZ285" s="286" t="inlineStr">
        <is>
          <t>0</t>
        </is>
      </c>
      <c r="BA285" s="287" t="inlineStr">
        <is>
          <t>0</t>
        </is>
      </c>
      <c r="BB285" s="286" t="inlineStr">
        <is>
          <t>0</t>
        </is>
      </c>
      <c r="BC285" s="286" t="inlineStr">
        <is>
          <t>0</t>
        </is>
      </c>
      <c r="BD285" s="286" t="inlineStr">
        <is>
          <t>0</t>
        </is>
      </c>
      <c r="BE285" s="286" t="inlineStr">
        <is>
          <t>0</t>
        </is>
      </c>
      <c r="BF285" s="286" t="inlineStr">
        <is>
          <t>0</t>
        </is>
      </c>
      <c r="BG285" s="286" t="inlineStr">
        <is>
          <t>0</t>
        </is>
      </c>
      <c r="BH285" s="297" t="inlineStr">
        <is>
          <t>0</t>
        </is>
      </c>
      <c r="BI285" s="297" t="inlineStr">
        <is>
          <t>0</t>
        </is>
      </c>
      <c r="BJ285" s="297" t="inlineStr">
        <is>
          <t>0</t>
        </is>
      </c>
      <c r="BK285" s="297" t="inlineStr">
        <is>
          <t>0</t>
        </is>
      </c>
      <c r="BL285" s="297" t="inlineStr">
        <is>
          <t>0</t>
        </is>
      </c>
      <c r="BM285" s="297" t="inlineStr">
        <is>
          <t>0</t>
        </is>
      </c>
      <c r="BN285" s="297" t="inlineStr">
        <is>
          <t>0</t>
        </is>
      </c>
      <c r="BO285" s="285" t="inlineStr">
        <is>
          <t>0</t>
        </is>
      </c>
      <c r="BP285" s="297" t="inlineStr">
        <is>
          <t>0</t>
        </is>
      </c>
      <c r="BQ285" s="297" t="inlineStr">
        <is>
          <t>0</t>
        </is>
      </c>
      <c r="BR285" s="297" t="inlineStr">
        <is>
          <t>0</t>
        </is>
      </c>
      <c r="BS285" s="297" t="inlineStr">
        <is>
          <t>0</t>
        </is>
      </c>
      <c r="BT285" s="297" t="inlineStr">
        <is>
          <t>0</t>
        </is>
      </c>
      <c r="BU285" s="297" t="inlineStr">
        <is>
          <t>0</t>
        </is>
      </c>
      <c r="BV285" s="297" t="inlineStr">
        <is>
          <t>0</t>
        </is>
      </c>
      <c r="BW285" s="288" t="inlineStr">
        <is>
          <t>0</t>
        </is>
      </c>
      <c r="BX285" s="276">
        <f>SUM(IF(COUNTIF(#REF!, "*1.*"), 2, 0), IF(COUNTIF(#REF!, "*2.*"), 2, 0), IF(COUNTIF(#REF!, "*3.*"), 2, 0), IF(COUNTIF(#REF!, "*4.*"), 2, 0), IF(COUNTIF(#REF!, "*5.*"), 2, 0), IF(COUNTIF(#REF!, "*6.*"), 2, 0))</f>
        <v/>
      </c>
      <c r="BY285" s="277">
        <f t="array" ref="BY285">SUM(VALUE(AT285),VALUE(AU285),VALUE(AV285),VALUE(AW285),VALUE(AX285),VALUE(AY285),VALUE(AZ285),VALUE(BB285),VALUE(BC285),VALUE(BD285),VALUE(BE285),VALUE(BF285),VALUE(BG285),VALUE(BH285),VALUE(BI285),VALUE(BJ285),VALUE(BK285),VALUE(BL285),VALUE(BM285),VALUE(BN285),VALUE(BO285),VALUE(BP285),VALUE(BQ285),VALUE(BR285),VALUE(BS285),VALUE(BT285),VALUE(BU285),VALUE(BV285),VALUE(BW285))</f>
        <v/>
      </c>
      <c r="BZ285" s="307" t="n"/>
      <c r="CA285" s="307" t="n"/>
      <c r="CB285" s="307" t="n"/>
      <c r="CC285" s="307" t="n"/>
      <c r="CD285" s="307" t="n"/>
      <c r="CE285" s="307" t="n"/>
      <c r="CF285" s="307" t="n"/>
      <c r="CG285" s="307" t="n"/>
      <c r="CH285" s="307" t="n"/>
      <c r="CI285" s="307" t="n"/>
      <c r="CJ285" s="307" t="n"/>
      <c r="CK285" s="307" t="n"/>
      <c r="CL285" s="307" t="n"/>
      <c r="CM285" s="307" t="n"/>
      <c r="CN285" s="307" t="n"/>
      <c r="CO285" s="307" t="n"/>
      <c r="CP285" s="307" t="n"/>
      <c r="CQ285" s="307" t="n"/>
      <c r="CR285" s="279" t="inlineStr"/>
      <c r="CS285" s="280">
        <f>AVERAGE(Value(BY285),value(CR285))</f>
        <v/>
      </c>
      <c r="CT285" s="421">
        <f>(IF(OR(MediaScorecard!BH286="x", MediaScorecard!BI286="x",MediaScorecard!BJ286="x",MediaScorecard!BK286="x",MediaScorecard!BL286="x"),1, 2))</f>
        <v/>
      </c>
      <c r="CU285" s="308" t="n"/>
      <c r="CV285" s="308" t="n"/>
      <c r="CW285" s="308" t="n"/>
      <c r="CX285" s="309" t="n"/>
      <c r="CY285" s="308" t="n"/>
      <c r="CZ285" s="308" t="n"/>
      <c r="DA285" s="308" t="n"/>
    </row>
    <row r="286" ht="21" customHeight="1" s="590">
      <c r="A286" s="421" t="n"/>
      <c r="B286" s="270" t="n"/>
      <c r="C286" s="266" t="n"/>
      <c r="D286" s="267" t="inlineStr"/>
      <c r="E286" s="267" t="inlineStr"/>
      <c r="F286" s="268" t="inlineStr"/>
      <c r="G286" s="421" t="n"/>
      <c r="H286" s="269" t="n"/>
      <c r="I286" s="421" t="n"/>
      <c r="J286" s="421" t="n"/>
      <c r="K286" s="421" t="n"/>
      <c r="L286" s="421" t="n"/>
      <c r="M286" s="421" t="n"/>
      <c r="N286" s="421" t="n"/>
      <c r="O286" s="421" t="n"/>
      <c r="P286" s="421" t="n"/>
      <c r="Q286" s="421" t="n"/>
      <c r="R286" s="270" t="n"/>
      <c r="S286" s="421" t="n"/>
      <c r="T286" s="421" t="n"/>
      <c r="U286" s="421" t="n"/>
      <c r="V286" s="421" t="n"/>
      <c r="W286" s="421" t="n"/>
      <c r="X286" s="421" t="n"/>
      <c r="Y286" s="421" t="n"/>
      <c r="Z286" s="421" t="n"/>
      <c r="AA286" s="421" t="n"/>
      <c r="AB286" s="421" t="n"/>
      <c r="AC286" s="421" t="n"/>
      <c r="AD286" s="421" t="n"/>
      <c r="AE286" s="421" t="n"/>
      <c r="AF286" s="421" t="n"/>
      <c r="AG286" s="421" t="n"/>
      <c r="AH286" s="421" t="n"/>
      <c r="AI286" s="421" t="n"/>
      <c r="AJ286" s="297" t="n"/>
      <c r="AK286" s="297" t="n"/>
      <c r="AL286" s="284" t="n"/>
      <c r="AM286" s="297" t="n"/>
      <c r="AN286" s="285" t="n"/>
      <c r="AO286" s="297" t="n"/>
      <c r="AP286" s="297" t="n"/>
      <c r="AQ286" s="297" t="n"/>
      <c r="AR286" s="297" t="n"/>
      <c r="AS286" s="297" t="n"/>
      <c r="AT286" s="285" t="inlineStr">
        <is>
          <t>0</t>
        </is>
      </c>
      <c r="AU286" s="297" t="inlineStr">
        <is>
          <t>0</t>
        </is>
      </c>
      <c r="AV286" s="297" t="inlineStr">
        <is>
          <t>0</t>
        </is>
      </c>
      <c r="AW286" s="297" t="inlineStr">
        <is>
          <t>0</t>
        </is>
      </c>
      <c r="AX286" s="297" t="inlineStr">
        <is>
          <t>0</t>
        </is>
      </c>
      <c r="AY286" s="286" t="inlineStr">
        <is>
          <t>0</t>
        </is>
      </c>
      <c r="AZ286" s="286" t="inlineStr">
        <is>
          <t>0</t>
        </is>
      </c>
      <c r="BA286" s="287" t="inlineStr">
        <is>
          <t>0</t>
        </is>
      </c>
      <c r="BB286" s="286" t="inlineStr">
        <is>
          <t>0</t>
        </is>
      </c>
      <c r="BC286" s="286" t="inlineStr">
        <is>
          <t>0</t>
        </is>
      </c>
      <c r="BD286" s="286" t="inlineStr">
        <is>
          <t>0</t>
        </is>
      </c>
      <c r="BE286" s="286" t="inlineStr">
        <is>
          <t>0</t>
        </is>
      </c>
      <c r="BF286" s="286" t="inlineStr">
        <is>
          <t>0</t>
        </is>
      </c>
      <c r="BG286" s="286" t="inlineStr">
        <is>
          <t>0</t>
        </is>
      </c>
      <c r="BH286" s="297" t="inlineStr">
        <is>
          <t>0</t>
        </is>
      </c>
      <c r="BI286" s="297" t="inlineStr">
        <is>
          <t>0</t>
        </is>
      </c>
      <c r="BJ286" s="297" t="inlineStr">
        <is>
          <t>0</t>
        </is>
      </c>
      <c r="BK286" s="297" t="inlineStr">
        <is>
          <t>0</t>
        </is>
      </c>
      <c r="BL286" s="297" t="inlineStr">
        <is>
          <t>0</t>
        </is>
      </c>
      <c r="BM286" s="297" t="inlineStr">
        <is>
          <t>0</t>
        </is>
      </c>
      <c r="BN286" s="297" t="inlineStr">
        <is>
          <t>0</t>
        </is>
      </c>
      <c r="BO286" s="285" t="inlineStr">
        <is>
          <t>0</t>
        </is>
      </c>
      <c r="BP286" s="297" t="inlineStr">
        <is>
          <t>0</t>
        </is>
      </c>
      <c r="BQ286" s="297" t="inlineStr">
        <is>
          <t>0</t>
        </is>
      </c>
      <c r="BR286" s="297" t="inlineStr">
        <is>
          <t>0</t>
        </is>
      </c>
      <c r="BS286" s="297" t="inlineStr">
        <is>
          <t>0</t>
        </is>
      </c>
      <c r="BT286" s="297" t="inlineStr">
        <is>
          <t>0</t>
        </is>
      </c>
      <c r="BU286" s="297" t="inlineStr">
        <is>
          <t>0</t>
        </is>
      </c>
      <c r="BV286" s="297" t="inlineStr">
        <is>
          <t>0</t>
        </is>
      </c>
      <c r="BW286" s="288" t="inlineStr">
        <is>
          <t>0</t>
        </is>
      </c>
      <c r="BX286" s="276">
        <f>SUM(IF(COUNTIF(#REF!, "*1.*"), 2, 0), IF(COUNTIF(#REF!, "*2.*"), 2, 0), IF(COUNTIF(#REF!, "*3.*"), 2, 0), IF(COUNTIF(#REF!, "*4.*"), 2, 0), IF(COUNTIF(#REF!, "*5.*"), 2, 0), IF(COUNTIF(#REF!, "*6.*"), 2, 0))</f>
        <v/>
      </c>
      <c r="BY286" s="277">
        <f t="array" ref="BY286">SUM(VALUE(AT286),VALUE(AU286),VALUE(AV286),VALUE(AW286),VALUE(AX286),VALUE(AY286),VALUE(AZ286),VALUE(BB286),VALUE(BC286),VALUE(BD286),VALUE(BE286),VALUE(BF286),VALUE(BG286),VALUE(BH286),VALUE(BI286),VALUE(BJ286),VALUE(BK286),VALUE(BL286),VALUE(BM286),VALUE(BN286),VALUE(BO286),VALUE(BP286),VALUE(BQ286),VALUE(BR286),VALUE(BS286),VALUE(BT286),VALUE(BU286),VALUE(BV286),VALUE(BW286))</f>
        <v/>
      </c>
      <c r="BZ286" s="307" t="n"/>
      <c r="CA286" s="307" t="n"/>
      <c r="CB286" s="307" t="n"/>
      <c r="CC286" s="307" t="n"/>
      <c r="CD286" s="307" t="n"/>
      <c r="CE286" s="307" t="n"/>
      <c r="CF286" s="307" t="n"/>
      <c r="CG286" s="307" t="n"/>
      <c r="CH286" s="307" t="n"/>
      <c r="CI286" s="307" t="n"/>
      <c r="CJ286" s="307" t="n"/>
      <c r="CK286" s="307" t="n"/>
      <c r="CL286" s="307" t="n"/>
      <c r="CM286" s="307" t="n"/>
      <c r="CN286" s="307" t="n"/>
      <c r="CO286" s="307" t="n"/>
      <c r="CP286" s="307" t="n"/>
      <c r="CQ286" s="307" t="n"/>
      <c r="CR286" s="279" t="inlineStr"/>
      <c r="CS286" s="280">
        <f>AVERAGE(Value(BY286),value(CR286))</f>
        <v/>
      </c>
      <c r="CT286" s="421">
        <f>(IF(OR(MediaScorecard!BH287="x", MediaScorecard!BI287="x",MediaScorecard!BJ287="x",MediaScorecard!BK287="x",MediaScorecard!BL287="x"),1, 2))</f>
        <v/>
      </c>
      <c r="CU286" s="308" t="n"/>
      <c r="CV286" s="308" t="n"/>
      <c r="CW286" s="308" t="n"/>
      <c r="CX286" s="309" t="n"/>
      <c r="CY286" s="308" t="n"/>
      <c r="CZ286" s="308" t="n"/>
      <c r="DA286" s="308" t="n"/>
    </row>
    <row r="287" ht="21" customHeight="1" s="590">
      <c r="A287" s="421" t="n"/>
      <c r="B287" s="270" t="n"/>
      <c r="C287" s="266" t="n"/>
      <c r="D287" s="267" t="inlineStr"/>
      <c r="E287" s="267" t="inlineStr"/>
      <c r="F287" s="268" t="inlineStr"/>
      <c r="G287" s="421" t="n"/>
      <c r="H287" s="269" t="n"/>
      <c r="I287" s="421" t="n"/>
      <c r="J287" s="421" t="n"/>
      <c r="K287" s="421" t="n"/>
      <c r="L287" s="421" t="n"/>
      <c r="M287" s="421" t="n"/>
      <c r="N287" s="421" t="n"/>
      <c r="O287" s="421" t="n"/>
      <c r="P287" s="421" t="n"/>
      <c r="Q287" s="421" t="n"/>
      <c r="R287" s="270" t="n"/>
      <c r="S287" s="421" t="n"/>
      <c r="T287" s="421" t="n"/>
      <c r="U287" s="421" t="n"/>
      <c r="V287" s="421" t="n"/>
      <c r="W287" s="421" t="n"/>
      <c r="X287" s="421" t="n"/>
      <c r="Y287" s="421" t="n"/>
      <c r="Z287" s="421" t="n"/>
      <c r="AA287" s="421" t="n"/>
      <c r="AB287" s="421" t="n"/>
      <c r="AC287" s="421" t="n"/>
      <c r="AD287" s="421" t="n"/>
      <c r="AE287" s="421" t="n"/>
      <c r="AF287" s="421" t="n"/>
      <c r="AG287" s="421" t="n"/>
      <c r="AH287" s="421" t="n"/>
      <c r="AI287" s="421" t="n"/>
      <c r="AJ287" s="297" t="n"/>
      <c r="AK287" s="297" t="n"/>
      <c r="AL287" s="284" t="n"/>
      <c r="AM287" s="297" t="n"/>
      <c r="AN287" s="285" t="n"/>
      <c r="AO287" s="297" t="n"/>
      <c r="AP287" s="297" t="n"/>
      <c r="AQ287" s="297" t="n"/>
      <c r="AR287" s="297" t="n"/>
      <c r="AS287" s="297" t="n"/>
      <c r="AT287" s="285" t="inlineStr">
        <is>
          <t>0</t>
        </is>
      </c>
      <c r="AU287" s="297" t="inlineStr">
        <is>
          <t>0</t>
        </is>
      </c>
      <c r="AV287" s="297" t="inlineStr">
        <is>
          <t>0</t>
        </is>
      </c>
      <c r="AW287" s="297" t="inlineStr">
        <is>
          <t>0</t>
        </is>
      </c>
      <c r="AX287" s="297" t="inlineStr">
        <is>
          <t>0</t>
        </is>
      </c>
      <c r="AY287" s="286" t="inlineStr">
        <is>
          <t>0</t>
        </is>
      </c>
      <c r="AZ287" s="286" t="inlineStr">
        <is>
          <t>0</t>
        </is>
      </c>
      <c r="BA287" s="287" t="inlineStr">
        <is>
          <t>0</t>
        </is>
      </c>
      <c r="BB287" s="286" t="inlineStr">
        <is>
          <t>0</t>
        </is>
      </c>
      <c r="BC287" s="286" t="inlineStr">
        <is>
          <t>0</t>
        </is>
      </c>
      <c r="BD287" s="286" t="inlineStr">
        <is>
          <t>0</t>
        </is>
      </c>
      <c r="BE287" s="286" t="inlineStr">
        <is>
          <t>0</t>
        </is>
      </c>
      <c r="BF287" s="286" t="inlineStr">
        <is>
          <t>0</t>
        </is>
      </c>
      <c r="BG287" s="286" t="inlineStr">
        <is>
          <t>0</t>
        </is>
      </c>
      <c r="BH287" s="297" t="inlineStr">
        <is>
          <t>0</t>
        </is>
      </c>
      <c r="BI287" s="297" t="inlineStr">
        <is>
          <t>0</t>
        </is>
      </c>
      <c r="BJ287" s="297" t="inlineStr">
        <is>
          <t>0</t>
        </is>
      </c>
      <c r="BK287" s="297" t="inlineStr">
        <is>
          <t>0</t>
        </is>
      </c>
      <c r="BL287" s="297" t="inlineStr">
        <is>
          <t>0</t>
        </is>
      </c>
      <c r="BM287" s="297" t="inlineStr">
        <is>
          <t>0</t>
        </is>
      </c>
      <c r="BN287" s="297" t="inlineStr">
        <is>
          <t>0</t>
        </is>
      </c>
      <c r="BO287" s="285" t="inlineStr">
        <is>
          <t>0</t>
        </is>
      </c>
      <c r="BP287" s="297" t="inlineStr">
        <is>
          <t>0</t>
        </is>
      </c>
      <c r="BQ287" s="297" t="inlineStr">
        <is>
          <t>0</t>
        </is>
      </c>
      <c r="BR287" s="297" t="inlineStr">
        <is>
          <t>0</t>
        </is>
      </c>
      <c r="BS287" s="297" t="inlineStr">
        <is>
          <t>0</t>
        </is>
      </c>
      <c r="BT287" s="297" t="inlineStr">
        <is>
          <t>0</t>
        </is>
      </c>
      <c r="BU287" s="297" t="inlineStr">
        <is>
          <t>0</t>
        </is>
      </c>
      <c r="BV287" s="297" t="inlineStr">
        <is>
          <t>0</t>
        </is>
      </c>
      <c r="BW287" s="288" t="inlineStr">
        <is>
          <t>0</t>
        </is>
      </c>
      <c r="BX287" s="276">
        <f>SUM(IF(COUNTIF(#REF!, "*1.*"), 2, 0), IF(COUNTIF(#REF!, "*2.*"), 2, 0), IF(COUNTIF(#REF!, "*3.*"), 2, 0), IF(COUNTIF(#REF!, "*4.*"), 2, 0), IF(COUNTIF(#REF!, "*5.*"), 2, 0), IF(COUNTIF(#REF!, "*6.*"), 2, 0))</f>
        <v/>
      </c>
      <c r="BY287" s="277">
        <f t="array" ref="BY287">SUM(VALUE(AT287),VALUE(AU287),VALUE(AV287),VALUE(AW287),VALUE(AX287),VALUE(AY287),VALUE(AZ287),VALUE(BB287),VALUE(BC287),VALUE(BD287),VALUE(BE287),VALUE(BF287),VALUE(BG287),VALUE(BH287),VALUE(BI287),VALUE(BJ287),VALUE(BK287),VALUE(BL287),VALUE(BM287),VALUE(BN287),VALUE(BO287),VALUE(BP287),VALUE(BQ287),VALUE(BR287),VALUE(BS287),VALUE(BT287),VALUE(BU287),VALUE(BV287),VALUE(BW287))</f>
        <v/>
      </c>
      <c r="BZ287" s="307" t="n"/>
      <c r="CA287" s="307" t="n"/>
      <c r="CB287" s="307" t="n"/>
      <c r="CC287" s="307" t="n"/>
      <c r="CD287" s="307" t="n"/>
      <c r="CE287" s="307" t="n"/>
      <c r="CF287" s="307" t="n"/>
      <c r="CG287" s="307" t="n"/>
      <c r="CH287" s="307" t="n"/>
      <c r="CI287" s="307" t="n"/>
      <c r="CJ287" s="307" t="n"/>
      <c r="CK287" s="307" t="n"/>
      <c r="CL287" s="307" t="n"/>
      <c r="CM287" s="307" t="n"/>
      <c r="CN287" s="307" t="n"/>
      <c r="CO287" s="307" t="n"/>
      <c r="CP287" s="307" t="n"/>
      <c r="CQ287" s="307" t="n"/>
      <c r="CR287" s="279" t="inlineStr"/>
      <c r="CS287" s="280">
        <f>AVERAGE(Value(BY287),value(CR287))</f>
        <v/>
      </c>
      <c r="CT287" s="421">
        <f>(IF(OR(MediaScorecard!BH288="x", MediaScorecard!BI288="x",MediaScorecard!BJ288="x",MediaScorecard!BK288="x",MediaScorecard!BL288="x"),1, 2))</f>
        <v/>
      </c>
      <c r="CU287" s="308" t="n"/>
      <c r="CV287" s="308" t="n"/>
      <c r="CW287" s="308" t="n"/>
      <c r="CX287" s="309" t="n"/>
      <c r="CY287" s="308" t="n"/>
      <c r="CZ287" s="308" t="n"/>
      <c r="DA287" s="308" t="n"/>
    </row>
    <row r="288" ht="21" customHeight="1" s="590">
      <c r="A288" s="421" t="n"/>
      <c r="B288" s="270" t="n"/>
      <c r="C288" s="266" t="n"/>
      <c r="D288" s="267" t="inlineStr"/>
      <c r="E288" s="267" t="inlineStr"/>
      <c r="F288" s="268" t="inlineStr"/>
      <c r="G288" s="421" t="n"/>
      <c r="H288" s="269" t="n"/>
      <c r="I288" s="421" t="n"/>
      <c r="J288" s="421" t="n"/>
      <c r="K288" s="421" t="n"/>
      <c r="L288" s="421" t="n"/>
      <c r="M288" s="421" t="n"/>
      <c r="N288" s="421" t="n"/>
      <c r="O288" s="421" t="n"/>
      <c r="P288" s="421" t="n"/>
      <c r="Q288" s="421" t="n"/>
      <c r="R288" s="270" t="n"/>
      <c r="S288" s="421" t="n"/>
      <c r="T288" s="421" t="n"/>
      <c r="U288" s="421" t="n"/>
      <c r="V288" s="421" t="n"/>
      <c r="W288" s="421" t="n"/>
      <c r="X288" s="421" t="n"/>
      <c r="Y288" s="421" t="n"/>
      <c r="Z288" s="421" t="n"/>
      <c r="AA288" s="421" t="n"/>
      <c r="AB288" s="421" t="n"/>
      <c r="AC288" s="421" t="n"/>
      <c r="AD288" s="421" t="n"/>
      <c r="AE288" s="421" t="n"/>
      <c r="AF288" s="421" t="n"/>
      <c r="AG288" s="421" t="n"/>
      <c r="AH288" s="421" t="n"/>
      <c r="AI288" s="421" t="n"/>
      <c r="AJ288" s="297" t="n"/>
      <c r="AK288" s="297" t="n"/>
      <c r="AL288" s="284" t="n"/>
      <c r="AM288" s="297" t="n"/>
      <c r="AN288" s="285" t="n"/>
      <c r="AO288" s="297" t="n"/>
      <c r="AP288" s="297" t="n"/>
      <c r="AQ288" s="297" t="n"/>
      <c r="AR288" s="297" t="n"/>
      <c r="AS288" s="297" t="n"/>
      <c r="AT288" s="285" t="inlineStr">
        <is>
          <t>0</t>
        </is>
      </c>
      <c r="AU288" s="297" t="inlineStr">
        <is>
          <t>0</t>
        </is>
      </c>
      <c r="AV288" s="297" t="inlineStr">
        <is>
          <t>0</t>
        </is>
      </c>
      <c r="AW288" s="297" t="inlineStr">
        <is>
          <t>0</t>
        </is>
      </c>
      <c r="AX288" s="297" t="inlineStr">
        <is>
          <t>0</t>
        </is>
      </c>
      <c r="AY288" s="286" t="inlineStr">
        <is>
          <t>0</t>
        </is>
      </c>
      <c r="AZ288" s="286" t="inlineStr">
        <is>
          <t>0</t>
        </is>
      </c>
      <c r="BA288" s="287" t="inlineStr">
        <is>
          <t>0</t>
        </is>
      </c>
      <c r="BB288" s="286" t="inlineStr">
        <is>
          <t>0</t>
        </is>
      </c>
      <c r="BC288" s="286" t="inlineStr">
        <is>
          <t>0</t>
        </is>
      </c>
      <c r="BD288" s="286" t="inlineStr">
        <is>
          <t>0</t>
        </is>
      </c>
      <c r="BE288" s="286" t="inlineStr">
        <is>
          <t>0</t>
        </is>
      </c>
      <c r="BF288" s="286" t="inlineStr">
        <is>
          <t>0</t>
        </is>
      </c>
      <c r="BG288" s="286" t="inlineStr">
        <is>
          <t>0</t>
        </is>
      </c>
      <c r="BH288" s="297" t="inlineStr">
        <is>
          <t>0</t>
        </is>
      </c>
      <c r="BI288" s="297" t="inlineStr">
        <is>
          <t>0</t>
        </is>
      </c>
      <c r="BJ288" s="297" t="inlineStr">
        <is>
          <t>0</t>
        </is>
      </c>
      <c r="BK288" s="297" t="inlineStr">
        <is>
          <t>0</t>
        </is>
      </c>
      <c r="BL288" s="297" t="inlineStr">
        <is>
          <t>0</t>
        </is>
      </c>
      <c r="BM288" s="297" t="inlineStr">
        <is>
          <t>0</t>
        </is>
      </c>
      <c r="BN288" s="297" t="inlineStr">
        <is>
          <t>0</t>
        </is>
      </c>
      <c r="BO288" s="285" t="inlineStr">
        <is>
          <t>0</t>
        </is>
      </c>
      <c r="BP288" s="297" t="inlineStr">
        <is>
          <t>0</t>
        </is>
      </c>
      <c r="BQ288" s="297" t="inlineStr">
        <is>
          <t>0</t>
        </is>
      </c>
      <c r="BR288" s="297" t="inlineStr">
        <is>
          <t>0</t>
        </is>
      </c>
      <c r="BS288" s="297" t="inlineStr">
        <is>
          <t>0</t>
        </is>
      </c>
      <c r="BT288" s="297" t="inlineStr">
        <is>
          <t>0</t>
        </is>
      </c>
      <c r="BU288" s="297" t="inlineStr">
        <is>
          <t>0</t>
        </is>
      </c>
      <c r="BV288" s="297" t="inlineStr">
        <is>
          <t>0</t>
        </is>
      </c>
      <c r="BW288" s="288" t="inlineStr">
        <is>
          <t>0</t>
        </is>
      </c>
      <c r="BX288" s="276">
        <f>SUM(IF(COUNTIF(#REF!, "*1.*"), 2, 0), IF(COUNTIF(#REF!, "*2.*"), 2, 0), IF(COUNTIF(#REF!, "*3.*"), 2, 0), IF(COUNTIF(#REF!, "*4.*"), 2, 0), IF(COUNTIF(#REF!, "*5.*"), 2, 0), IF(COUNTIF(#REF!, "*6.*"), 2, 0))</f>
        <v/>
      </c>
      <c r="BY288" s="277">
        <f t="array" ref="BY288">SUM(VALUE(AT288),VALUE(AU288),VALUE(AV288),VALUE(AW288),VALUE(AX288),VALUE(AY288),VALUE(AZ288),VALUE(BB288),VALUE(BC288),VALUE(BD288),VALUE(BE288),VALUE(BF288),VALUE(BG288),VALUE(BH288),VALUE(BI288),VALUE(BJ288),VALUE(BK288),VALUE(BL288),VALUE(BM288),VALUE(BN288),VALUE(BO288),VALUE(BP288),VALUE(BQ288),VALUE(BR288),VALUE(BS288),VALUE(BT288),VALUE(BU288),VALUE(BV288),VALUE(BW288))</f>
        <v/>
      </c>
      <c r="BZ288" s="307" t="n"/>
      <c r="CA288" s="307" t="n"/>
      <c r="CB288" s="307" t="n"/>
      <c r="CC288" s="307" t="n"/>
      <c r="CD288" s="307" t="n"/>
      <c r="CE288" s="307" t="n"/>
      <c r="CF288" s="307" t="n"/>
      <c r="CG288" s="307" t="n"/>
      <c r="CH288" s="307" t="n"/>
      <c r="CI288" s="307" t="n"/>
      <c r="CJ288" s="307" t="n"/>
      <c r="CK288" s="307" t="n"/>
      <c r="CL288" s="307" t="n"/>
      <c r="CM288" s="307" t="n"/>
      <c r="CN288" s="307" t="n"/>
      <c r="CO288" s="307" t="n"/>
      <c r="CP288" s="307" t="n"/>
      <c r="CQ288" s="307" t="n"/>
      <c r="CR288" s="279" t="inlineStr"/>
      <c r="CS288" s="280">
        <f>AVERAGE(Value(BY288),value(CR288))</f>
        <v/>
      </c>
      <c r="CT288" s="421">
        <f>(IF(OR(MediaScorecard!BH289="x", MediaScorecard!BI289="x",MediaScorecard!BJ289="x",MediaScorecard!BK289="x",MediaScorecard!BL289="x"),1, 2))</f>
        <v/>
      </c>
      <c r="CU288" s="308" t="n"/>
      <c r="CV288" s="308" t="n"/>
      <c r="CW288" s="308" t="n"/>
      <c r="CX288" s="309" t="n"/>
      <c r="CY288" s="308" t="n"/>
      <c r="CZ288" s="308" t="n"/>
      <c r="DA288" s="308" t="n"/>
    </row>
    <row r="289" ht="21" customHeight="1" s="590">
      <c r="A289" s="421" t="n"/>
      <c r="B289" s="270" t="n"/>
      <c r="C289" s="266" t="n"/>
      <c r="D289" s="267" t="inlineStr"/>
      <c r="E289" s="267" t="inlineStr"/>
      <c r="F289" s="268" t="inlineStr"/>
      <c r="G289" s="421" t="n"/>
      <c r="H289" s="269" t="n"/>
      <c r="I289" s="421" t="n"/>
      <c r="J289" s="421" t="n"/>
      <c r="K289" s="421" t="n"/>
      <c r="L289" s="421" t="n"/>
      <c r="M289" s="421" t="n"/>
      <c r="N289" s="421" t="n"/>
      <c r="O289" s="421" t="n"/>
      <c r="P289" s="421" t="n"/>
      <c r="Q289" s="421" t="n"/>
      <c r="R289" s="270" t="n"/>
      <c r="S289" s="421" t="n"/>
      <c r="T289" s="421" t="n"/>
      <c r="U289" s="421" t="n"/>
      <c r="V289" s="421" t="n"/>
      <c r="W289" s="421" t="n"/>
      <c r="X289" s="421" t="n"/>
      <c r="Y289" s="421" t="n"/>
      <c r="Z289" s="421" t="n"/>
      <c r="AA289" s="421" t="n"/>
      <c r="AB289" s="421" t="n"/>
      <c r="AC289" s="421" t="n"/>
      <c r="AD289" s="421" t="n"/>
      <c r="AE289" s="421" t="n"/>
      <c r="AF289" s="421" t="n"/>
      <c r="AG289" s="421" t="n"/>
      <c r="AH289" s="421" t="n"/>
      <c r="AI289" s="421" t="n"/>
      <c r="AJ289" s="297" t="n"/>
      <c r="AK289" s="297" t="n"/>
      <c r="AL289" s="284" t="n"/>
      <c r="AM289" s="297" t="n"/>
      <c r="AN289" s="285" t="n"/>
      <c r="AO289" s="297" t="n"/>
      <c r="AP289" s="297" t="n"/>
      <c r="AQ289" s="297" t="n"/>
      <c r="AR289" s="297" t="n"/>
      <c r="AS289" s="297" t="n"/>
      <c r="AT289" s="285" t="inlineStr">
        <is>
          <t>0</t>
        </is>
      </c>
      <c r="AU289" s="297" t="inlineStr">
        <is>
          <t>0</t>
        </is>
      </c>
      <c r="AV289" s="297" t="inlineStr">
        <is>
          <t>0</t>
        </is>
      </c>
      <c r="AW289" s="297" t="inlineStr">
        <is>
          <t>0</t>
        </is>
      </c>
      <c r="AX289" s="297" t="inlineStr">
        <is>
          <t>0</t>
        </is>
      </c>
      <c r="AY289" s="286" t="inlineStr">
        <is>
          <t>0</t>
        </is>
      </c>
      <c r="AZ289" s="286" t="inlineStr">
        <is>
          <t>0</t>
        </is>
      </c>
      <c r="BA289" s="287" t="inlineStr">
        <is>
          <t>0</t>
        </is>
      </c>
      <c r="BB289" s="286" t="inlineStr">
        <is>
          <t>0</t>
        </is>
      </c>
      <c r="BC289" s="286" t="inlineStr">
        <is>
          <t>0</t>
        </is>
      </c>
      <c r="BD289" s="286" t="inlineStr">
        <is>
          <t>0</t>
        </is>
      </c>
      <c r="BE289" s="286" t="inlineStr">
        <is>
          <t>0</t>
        </is>
      </c>
      <c r="BF289" s="286" t="inlineStr">
        <is>
          <t>0</t>
        </is>
      </c>
      <c r="BG289" s="286" t="inlineStr">
        <is>
          <t>0</t>
        </is>
      </c>
      <c r="BH289" s="297" t="inlineStr">
        <is>
          <t>0</t>
        </is>
      </c>
      <c r="BI289" s="297" t="inlineStr">
        <is>
          <t>0</t>
        </is>
      </c>
      <c r="BJ289" s="297" t="inlineStr">
        <is>
          <t>0</t>
        </is>
      </c>
      <c r="BK289" s="297" t="inlineStr">
        <is>
          <t>0</t>
        </is>
      </c>
      <c r="BL289" s="297" t="inlineStr">
        <is>
          <t>0</t>
        </is>
      </c>
      <c r="BM289" s="297" t="inlineStr">
        <is>
          <t>0</t>
        </is>
      </c>
      <c r="BN289" s="297" t="inlineStr">
        <is>
          <t>0</t>
        </is>
      </c>
      <c r="BO289" s="285" t="inlineStr">
        <is>
          <t>0</t>
        </is>
      </c>
      <c r="BP289" s="297" t="inlineStr">
        <is>
          <t>0</t>
        </is>
      </c>
      <c r="BQ289" s="297" t="inlineStr">
        <is>
          <t>0</t>
        </is>
      </c>
      <c r="BR289" s="297" t="inlineStr">
        <is>
          <t>0</t>
        </is>
      </c>
      <c r="BS289" s="297" t="inlineStr">
        <is>
          <t>0</t>
        </is>
      </c>
      <c r="BT289" s="297" t="inlineStr">
        <is>
          <t>0</t>
        </is>
      </c>
      <c r="BU289" s="297" t="inlineStr">
        <is>
          <t>0</t>
        </is>
      </c>
      <c r="BV289" s="297" t="inlineStr">
        <is>
          <t>0</t>
        </is>
      </c>
      <c r="BW289" s="288" t="inlineStr">
        <is>
          <t>0</t>
        </is>
      </c>
      <c r="BX289" s="276">
        <f>SUM(IF(COUNTIF(#REF!, "*1.*"), 2, 0), IF(COUNTIF(#REF!, "*2.*"), 2, 0), IF(COUNTIF(#REF!, "*3.*"), 2, 0), IF(COUNTIF(#REF!, "*4.*"), 2, 0), IF(COUNTIF(#REF!, "*5.*"), 2, 0), IF(COUNTIF(#REF!, "*6.*"), 2, 0))</f>
        <v/>
      </c>
      <c r="BY289" s="277">
        <f t="array" ref="BY289">SUM(VALUE(AT289),VALUE(AU289),VALUE(AV289),VALUE(AW289),VALUE(AX289),VALUE(AY289),VALUE(AZ289),VALUE(BB289),VALUE(BC289),VALUE(BD289),VALUE(BE289),VALUE(BF289),VALUE(BG289),VALUE(BH289),VALUE(BI289),VALUE(BJ289),VALUE(BK289),VALUE(BL289),VALUE(BM289),VALUE(BN289),VALUE(BO289),VALUE(BP289),VALUE(BQ289),VALUE(BR289),VALUE(BS289),VALUE(BT289),VALUE(BU289),VALUE(BV289),VALUE(BW289))</f>
        <v/>
      </c>
      <c r="BZ289" s="307" t="n"/>
      <c r="CA289" s="307" t="n"/>
      <c r="CB289" s="307" t="n"/>
      <c r="CC289" s="307" t="n"/>
      <c r="CD289" s="307" t="n"/>
      <c r="CE289" s="307" t="n"/>
      <c r="CF289" s="307" t="n"/>
      <c r="CG289" s="307" t="n"/>
      <c r="CH289" s="307" t="n"/>
      <c r="CI289" s="307" t="n"/>
      <c r="CJ289" s="307" t="n"/>
      <c r="CK289" s="307" t="n"/>
      <c r="CL289" s="307" t="n"/>
      <c r="CM289" s="307" t="n"/>
      <c r="CN289" s="307" t="n"/>
      <c r="CO289" s="307" t="n"/>
      <c r="CP289" s="307" t="n"/>
      <c r="CQ289" s="307" t="n"/>
      <c r="CR289" s="279" t="inlineStr"/>
      <c r="CS289" s="280">
        <f>AVERAGE(Value(BY289),value(CR289))</f>
        <v/>
      </c>
      <c r="CT289" s="421">
        <f>(IF(OR(MediaScorecard!BH290="x", MediaScorecard!BI290="x",MediaScorecard!BJ290="x",MediaScorecard!BK290="x",MediaScorecard!BL290="x"),1, 2))</f>
        <v/>
      </c>
      <c r="CU289" s="308" t="n"/>
      <c r="CV289" s="308" t="n"/>
      <c r="CW289" s="308" t="n"/>
      <c r="CX289" s="309" t="n"/>
      <c r="CY289" s="308" t="n"/>
      <c r="CZ289" s="308" t="n"/>
      <c r="DA289" s="308" t="n"/>
    </row>
    <row r="290" ht="21" customHeight="1" s="590">
      <c r="A290" s="421" t="n"/>
      <c r="B290" s="270" t="n"/>
      <c r="C290" s="266" t="n"/>
      <c r="D290" s="267" t="inlineStr"/>
      <c r="E290" s="267" t="inlineStr"/>
      <c r="F290" s="268" t="inlineStr"/>
      <c r="G290" s="421" t="n"/>
      <c r="H290" s="269" t="n"/>
      <c r="I290" s="421" t="n"/>
      <c r="J290" s="421" t="n"/>
      <c r="K290" s="421" t="n"/>
      <c r="L290" s="421" t="n"/>
      <c r="M290" s="421" t="n"/>
      <c r="N290" s="421" t="n"/>
      <c r="O290" s="421" t="n"/>
      <c r="P290" s="421" t="n"/>
      <c r="Q290" s="421" t="n"/>
      <c r="R290" s="270" t="n"/>
      <c r="S290" s="421" t="n"/>
      <c r="T290" s="421" t="n"/>
      <c r="U290" s="421" t="n"/>
      <c r="V290" s="421" t="n"/>
      <c r="W290" s="421" t="n"/>
      <c r="X290" s="421" t="n"/>
      <c r="Y290" s="421" t="n"/>
      <c r="Z290" s="421" t="n"/>
      <c r="AA290" s="421" t="n"/>
      <c r="AB290" s="421" t="n"/>
      <c r="AC290" s="421" t="n"/>
      <c r="AD290" s="421" t="n"/>
      <c r="AE290" s="421" t="n"/>
      <c r="AF290" s="421" t="n"/>
      <c r="AG290" s="421" t="n"/>
      <c r="AH290" s="421" t="n"/>
      <c r="AI290" s="421" t="n"/>
      <c r="AJ290" s="297" t="n"/>
      <c r="AK290" s="297" t="n"/>
      <c r="AL290" s="284" t="n"/>
      <c r="AM290" s="297" t="n"/>
      <c r="AN290" s="285" t="n"/>
      <c r="AO290" s="297" t="n"/>
      <c r="AP290" s="297" t="n"/>
      <c r="AQ290" s="297" t="n"/>
      <c r="AR290" s="297" t="n"/>
      <c r="AS290" s="297" t="n"/>
      <c r="AT290" s="285" t="inlineStr">
        <is>
          <t>0</t>
        </is>
      </c>
      <c r="AU290" s="297" t="inlineStr">
        <is>
          <t>0</t>
        </is>
      </c>
      <c r="AV290" s="297" t="inlineStr">
        <is>
          <t>0</t>
        </is>
      </c>
      <c r="AW290" s="297" t="inlineStr">
        <is>
          <t>0</t>
        </is>
      </c>
      <c r="AX290" s="297" t="inlineStr">
        <is>
          <t>0</t>
        </is>
      </c>
      <c r="AY290" s="286" t="inlineStr">
        <is>
          <t>0</t>
        </is>
      </c>
      <c r="AZ290" s="286" t="inlineStr">
        <is>
          <t>0</t>
        </is>
      </c>
      <c r="BA290" s="287" t="inlineStr">
        <is>
          <t>0</t>
        </is>
      </c>
      <c r="BB290" s="286" t="inlineStr">
        <is>
          <t>0</t>
        </is>
      </c>
      <c r="BC290" s="286" t="inlineStr">
        <is>
          <t>0</t>
        </is>
      </c>
      <c r="BD290" s="286" t="inlineStr">
        <is>
          <t>0</t>
        </is>
      </c>
      <c r="BE290" s="286" t="inlineStr">
        <is>
          <t>0</t>
        </is>
      </c>
      <c r="BF290" s="286" t="inlineStr">
        <is>
          <t>0</t>
        </is>
      </c>
      <c r="BG290" s="286" t="inlineStr">
        <is>
          <t>0</t>
        </is>
      </c>
      <c r="BH290" s="297" t="inlineStr">
        <is>
          <t>0</t>
        </is>
      </c>
      <c r="BI290" s="297" t="inlineStr">
        <is>
          <t>0</t>
        </is>
      </c>
      <c r="BJ290" s="297" t="inlineStr">
        <is>
          <t>0</t>
        </is>
      </c>
      <c r="BK290" s="297" t="inlineStr">
        <is>
          <t>0</t>
        </is>
      </c>
      <c r="BL290" s="297" t="inlineStr">
        <is>
          <t>0</t>
        </is>
      </c>
      <c r="BM290" s="297" t="inlineStr">
        <is>
          <t>0</t>
        </is>
      </c>
      <c r="BN290" s="297" t="inlineStr">
        <is>
          <t>0</t>
        </is>
      </c>
      <c r="BO290" s="285" t="inlineStr">
        <is>
          <t>0</t>
        </is>
      </c>
      <c r="BP290" s="297" t="inlineStr">
        <is>
          <t>0</t>
        </is>
      </c>
      <c r="BQ290" s="297" t="inlineStr">
        <is>
          <t>0</t>
        </is>
      </c>
      <c r="BR290" s="297" t="inlineStr">
        <is>
          <t>0</t>
        </is>
      </c>
      <c r="BS290" s="297" t="inlineStr">
        <is>
          <t>0</t>
        </is>
      </c>
      <c r="BT290" s="297" t="inlineStr">
        <is>
          <t>0</t>
        </is>
      </c>
      <c r="BU290" s="297" t="inlineStr">
        <is>
          <t>0</t>
        </is>
      </c>
      <c r="BV290" s="297" t="inlineStr">
        <is>
          <t>0</t>
        </is>
      </c>
      <c r="BW290" s="288" t="inlineStr">
        <is>
          <t>0</t>
        </is>
      </c>
      <c r="BX290" s="276">
        <f>SUM(IF(COUNTIF(#REF!, "*1.*"), 2, 0), IF(COUNTIF(#REF!, "*2.*"), 2, 0), IF(COUNTIF(#REF!, "*3.*"), 2, 0), IF(COUNTIF(#REF!, "*4.*"), 2, 0), IF(COUNTIF(#REF!, "*5.*"), 2, 0), IF(COUNTIF(#REF!, "*6.*"), 2, 0))</f>
        <v/>
      </c>
      <c r="BY290" s="277">
        <f t="array" ref="BY290">SUM(VALUE(AT290),VALUE(AU290),VALUE(AV290),VALUE(AW290),VALUE(AX290),VALUE(AY290),VALUE(AZ290),VALUE(BB290),VALUE(BC290),VALUE(BD290),VALUE(BE290),VALUE(BF290),VALUE(BG290),VALUE(BH290),VALUE(BI290),VALUE(BJ290),VALUE(BK290),VALUE(BL290),VALUE(BM290),VALUE(BN290),VALUE(BO290),VALUE(BP290),VALUE(BQ290),VALUE(BR290),VALUE(BS290),VALUE(BT290),VALUE(BU290),VALUE(BV290),VALUE(BW290))</f>
        <v/>
      </c>
      <c r="BZ290" s="307" t="n"/>
      <c r="CA290" s="307" t="n"/>
      <c r="CB290" s="307" t="n"/>
      <c r="CC290" s="307" t="n"/>
      <c r="CD290" s="307" t="n"/>
      <c r="CE290" s="307" t="n"/>
      <c r="CF290" s="307" t="n"/>
      <c r="CG290" s="307" t="n"/>
      <c r="CH290" s="307" t="n"/>
      <c r="CI290" s="307" t="n"/>
      <c r="CJ290" s="307" t="n"/>
      <c r="CK290" s="307" t="n"/>
      <c r="CL290" s="307" t="n"/>
      <c r="CM290" s="307" t="n"/>
      <c r="CN290" s="307" t="n"/>
      <c r="CO290" s="307" t="n"/>
      <c r="CP290" s="307" t="n"/>
      <c r="CQ290" s="307" t="n"/>
      <c r="CR290" s="279" t="inlineStr"/>
      <c r="CS290" s="280">
        <f>AVERAGE(Value(BY290),value(CR290))</f>
        <v/>
      </c>
      <c r="CT290" s="421">
        <f>(IF(OR(MediaScorecard!BH291="x", MediaScorecard!BI291="x",MediaScorecard!BJ291="x",MediaScorecard!BK291="x",MediaScorecard!BL291="x"),1, 2))</f>
        <v/>
      </c>
      <c r="CU290" s="308" t="n"/>
      <c r="CV290" s="308" t="n"/>
      <c r="CW290" s="308" t="n"/>
      <c r="CX290" s="309" t="n"/>
      <c r="CY290" s="308" t="n"/>
      <c r="CZ290" s="308" t="n"/>
      <c r="DA290" s="308" t="n"/>
    </row>
    <row r="291" ht="21" customHeight="1" s="590">
      <c r="A291" s="421" t="n"/>
      <c r="B291" s="270" t="n"/>
      <c r="C291" s="266" t="n"/>
      <c r="D291" s="267" t="inlineStr"/>
      <c r="E291" s="267" t="inlineStr"/>
      <c r="F291" s="268" t="inlineStr"/>
      <c r="G291" s="421" t="n"/>
      <c r="H291" s="269" t="n"/>
      <c r="I291" s="421" t="n"/>
      <c r="J291" s="421" t="n"/>
      <c r="K291" s="421" t="n"/>
      <c r="L291" s="421" t="n"/>
      <c r="M291" s="421" t="n"/>
      <c r="N291" s="421" t="n"/>
      <c r="O291" s="421" t="n"/>
      <c r="P291" s="421" t="n"/>
      <c r="Q291" s="421" t="n"/>
      <c r="R291" s="270" t="n"/>
      <c r="S291" s="421" t="n"/>
      <c r="T291" s="421" t="n"/>
      <c r="U291" s="421" t="n"/>
      <c r="V291" s="421" t="n"/>
      <c r="W291" s="421" t="n"/>
      <c r="X291" s="421" t="n"/>
      <c r="Y291" s="421" t="n"/>
      <c r="Z291" s="421" t="n"/>
      <c r="AA291" s="421" t="n"/>
      <c r="AB291" s="421" t="n"/>
      <c r="AC291" s="421" t="n"/>
      <c r="AD291" s="421" t="n"/>
      <c r="AE291" s="421" t="n"/>
      <c r="AF291" s="421" t="n"/>
      <c r="AG291" s="421" t="n"/>
      <c r="AH291" s="421" t="n"/>
      <c r="AI291" s="421" t="n"/>
      <c r="AJ291" s="297" t="n"/>
      <c r="AK291" s="297" t="n"/>
      <c r="AL291" s="284" t="n"/>
      <c r="AM291" s="297" t="n"/>
      <c r="AN291" s="285" t="n"/>
      <c r="AO291" s="297" t="n"/>
      <c r="AP291" s="297" t="n"/>
      <c r="AQ291" s="297" t="n"/>
      <c r="AR291" s="297" t="n"/>
      <c r="AS291" s="297" t="n"/>
      <c r="AT291" s="285" t="inlineStr">
        <is>
          <t>0</t>
        </is>
      </c>
      <c r="AU291" s="297" t="inlineStr">
        <is>
          <t>0</t>
        </is>
      </c>
      <c r="AV291" s="297" t="inlineStr">
        <is>
          <t>0</t>
        </is>
      </c>
      <c r="AW291" s="297" t="inlineStr">
        <is>
          <t>0</t>
        </is>
      </c>
      <c r="AX291" s="297" t="inlineStr">
        <is>
          <t>0</t>
        </is>
      </c>
      <c r="AY291" s="286" t="inlineStr">
        <is>
          <t>0</t>
        </is>
      </c>
      <c r="AZ291" s="286" t="inlineStr">
        <is>
          <t>0</t>
        </is>
      </c>
      <c r="BA291" s="287" t="inlineStr">
        <is>
          <t>0</t>
        </is>
      </c>
      <c r="BB291" s="286" t="inlineStr">
        <is>
          <t>0</t>
        </is>
      </c>
      <c r="BC291" s="286" t="inlineStr">
        <is>
          <t>0</t>
        </is>
      </c>
      <c r="BD291" s="286" t="inlineStr">
        <is>
          <t>0</t>
        </is>
      </c>
      <c r="BE291" s="286" t="inlineStr">
        <is>
          <t>0</t>
        </is>
      </c>
      <c r="BF291" s="286" t="inlineStr">
        <is>
          <t>0</t>
        </is>
      </c>
      <c r="BG291" s="286" t="inlineStr">
        <is>
          <t>0</t>
        </is>
      </c>
      <c r="BH291" s="297" t="inlineStr">
        <is>
          <t>0</t>
        </is>
      </c>
      <c r="BI291" s="297" t="inlineStr">
        <is>
          <t>0</t>
        </is>
      </c>
      <c r="BJ291" s="297" t="inlineStr">
        <is>
          <t>0</t>
        </is>
      </c>
      <c r="BK291" s="297" t="inlineStr">
        <is>
          <t>0</t>
        </is>
      </c>
      <c r="BL291" s="297" t="inlineStr">
        <is>
          <t>0</t>
        </is>
      </c>
      <c r="BM291" s="297" t="inlineStr">
        <is>
          <t>0</t>
        </is>
      </c>
      <c r="BN291" s="297" t="inlineStr">
        <is>
          <t>0</t>
        </is>
      </c>
      <c r="BO291" s="285" t="inlineStr">
        <is>
          <t>0</t>
        </is>
      </c>
      <c r="BP291" s="297" t="inlineStr">
        <is>
          <t>0</t>
        </is>
      </c>
      <c r="BQ291" s="297" t="inlineStr">
        <is>
          <t>0</t>
        </is>
      </c>
      <c r="BR291" s="297" t="inlineStr">
        <is>
          <t>0</t>
        </is>
      </c>
      <c r="BS291" s="297" t="inlineStr">
        <is>
          <t>0</t>
        </is>
      </c>
      <c r="BT291" s="297" t="inlineStr">
        <is>
          <t>0</t>
        </is>
      </c>
      <c r="BU291" s="297" t="inlineStr">
        <is>
          <t>0</t>
        </is>
      </c>
      <c r="BV291" s="297" t="inlineStr">
        <is>
          <t>0</t>
        </is>
      </c>
      <c r="BW291" s="288" t="inlineStr">
        <is>
          <t>0</t>
        </is>
      </c>
      <c r="BX291" s="276">
        <f>SUM(IF(COUNTIF(#REF!, "*1.*"), 2, 0), IF(COUNTIF(#REF!, "*2.*"), 2, 0), IF(COUNTIF(#REF!, "*3.*"), 2, 0), IF(COUNTIF(#REF!, "*4.*"), 2, 0), IF(COUNTIF(#REF!, "*5.*"), 2, 0), IF(COUNTIF(#REF!, "*6.*"), 2, 0))</f>
        <v/>
      </c>
      <c r="BY291" s="277">
        <f t="array" ref="BY291">SUM(VALUE(AT291),VALUE(AU291),VALUE(AV291),VALUE(AW291),VALUE(AX291),VALUE(AY291),VALUE(AZ291),VALUE(BB291),VALUE(BC291),VALUE(BD291),VALUE(BE291),VALUE(BF291),VALUE(BG291),VALUE(BH291),VALUE(BI291),VALUE(BJ291),VALUE(BK291),VALUE(BL291),VALUE(BM291),VALUE(BN291),VALUE(BO291),VALUE(BP291),VALUE(BQ291),VALUE(BR291),VALUE(BS291),VALUE(BT291),VALUE(BU291),VALUE(BV291),VALUE(BW291))</f>
        <v/>
      </c>
      <c r="BZ291" s="307" t="n"/>
      <c r="CA291" s="307" t="n"/>
      <c r="CB291" s="307" t="n"/>
      <c r="CC291" s="307" t="n"/>
      <c r="CD291" s="307" t="n"/>
      <c r="CE291" s="307" t="n"/>
      <c r="CF291" s="307" t="n"/>
      <c r="CG291" s="307" t="n"/>
      <c r="CH291" s="307" t="n"/>
      <c r="CI291" s="307" t="n"/>
      <c r="CJ291" s="307" t="n"/>
      <c r="CK291" s="307" t="n"/>
      <c r="CL291" s="307" t="n"/>
      <c r="CM291" s="307" t="n"/>
      <c r="CN291" s="307" t="n"/>
      <c r="CO291" s="307" t="n"/>
      <c r="CP291" s="307" t="n"/>
      <c r="CQ291" s="307" t="n"/>
      <c r="CR291" s="279" t="inlineStr"/>
      <c r="CS291" s="280">
        <f>AVERAGE(Value(BY291),value(CR291))</f>
        <v/>
      </c>
      <c r="CT291" s="421">
        <f>(IF(OR(MediaScorecard!BH292="x", MediaScorecard!BI292="x",MediaScorecard!BJ292="x",MediaScorecard!BK292="x",MediaScorecard!BL292="x"),1, 2))</f>
        <v/>
      </c>
      <c r="CU291" s="308" t="n"/>
      <c r="CV291" s="308" t="n"/>
      <c r="CW291" s="308" t="n"/>
      <c r="CX291" s="309" t="n"/>
      <c r="CY291" s="308" t="n"/>
      <c r="CZ291" s="308" t="n"/>
      <c r="DA291" s="308" t="n"/>
    </row>
    <row r="292" ht="21" customHeight="1" s="590">
      <c r="A292" s="421" t="n"/>
      <c r="B292" s="270" t="n"/>
      <c r="C292" s="266" t="n"/>
      <c r="D292" s="267" t="inlineStr"/>
      <c r="E292" s="267" t="inlineStr"/>
      <c r="F292" s="268" t="inlineStr"/>
      <c r="G292" s="421" t="n"/>
      <c r="H292" s="269" t="n"/>
      <c r="I292" s="421" t="n"/>
      <c r="J292" s="421" t="n"/>
      <c r="K292" s="421" t="n"/>
      <c r="L292" s="421" t="n"/>
      <c r="M292" s="421" t="n"/>
      <c r="N292" s="421" t="n"/>
      <c r="O292" s="421" t="n"/>
      <c r="P292" s="421" t="n"/>
      <c r="Q292" s="421" t="n"/>
      <c r="R292" s="270" t="n"/>
      <c r="S292" s="421" t="n"/>
      <c r="T292" s="421" t="n"/>
      <c r="U292" s="421" t="n"/>
      <c r="V292" s="421" t="n"/>
      <c r="W292" s="421" t="n"/>
      <c r="X292" s="421" t="n"/>
      <c r="Y292" s="421" t="n"/>
      <c r="Z292" s="421" t="n"/>
      <c r="AA292" s="421" t="n"/>
      <c r="AB292" s="421" t="n"/>
      <c r="AC292" s="421" t="n"/>
      <c r="AD292" s="421" t="n"/>
      <c r="AE292" s="421" t="n"/>
      <c r="AF292" s="421" t="n"/>
      <c r="AG292" s="421" t="n"/>
      <c r="AH292" s="421" t="n"/>
      <c r="AI292" s="421" t="n"/>
      <c r="AJ292" s="297" t="n"/>
      <c r="AK292" s="297" t="n"/>
      <c r="AL292" s="284" t="n"/>
      <c r="AM292" s="297" t="n"/>
      <c r="AN292" s="285" t="n"/>
      <c r="AO292" s="297" t="n"/>
      <c r="AP292" s="297" t="n"/>
      <c r="AQ292" s="297" t="n"/>
      <c r="AR292" s="297" t="n"/>
      <c r="AS292" s="297" t="n"/>
      <c r="AT292" s="285" t="inlineStr">
        <is>
          <t>0</t>
        </is>
      </c>
      <c r="AU292" s="297" t="inlineStr">
        <is>
          <t>0</t>
        </is>
      </c>
      <c r="AV292" s="297" t="inlineStr">
        <is>
          <t>0</t>
        </is>
      </c>
      <c r="AW292" s="297" t="inlineStr">
        <is>
          <t>0</t>
        </is>
      </c>
      <c r="AX292" s="297" t="inlineStr">
        <is>
          <t>0</t>
        </is>
      </c>
      <c r="AY292" s="286" t="inlineStr">
        <is>
          <t>0</t>
        </is>
      </c>
      <c r="AZ292" s="286" t="inlineStr">
        <is>
          <t>0</t>
        </is>
      </c>
      <c r="BA292" s="287" t="inlineStr">
        <is>
          <t>0</t>
        </is>
      </c>
      <c r="BB292" s="286" t="inlineStr">
        <is>
          <t>0</t>
        </is>
      </c>
      <c r="BC292" s="286" t="inlineStr">
        <is>
          <t>0</t>
        </is>
      </c>
      <c r="BD292" s="286" t="inlineStr">
        <is>
          <t>0</t>
        </is>
      </c>
      <c r="BE292" s="286" t="inlineStr">
        <is>
          <t>0</t>
        </is>
      </c>
      <c r="BF292" s="286" t="inlineStr">
        <is>
          <t>0</t>
        </is>
      </c>
      <c r="BG292" s="286" t="inlineStr">
        <is>
          <t>0</t>
        </is>
      </c>
      <c r="BH292" s="297" t="inlineStr">
        <is>
          <t>0</t>
        </is>
      </c>
      <c r="BI292" s="297" t="inlineStr">
        <is>
          <t>0</t>
        </is>
      </c>
      <c r="BJ292" s="297" t="inlineStr">
        <is>
          <t>0</t>
        </is>
      </c>
      <c r="BK292" s="297" t="inlineStr">
        <is>
          <t>0</t>
        </is>
      </c>
      <c r="BL292" s="297" t="inlineStr">
        <is>
          <t>0</t>
        </is>
      </c>
      <c r="BM292" s="297" t="inlineStr">
        <is>
          <t>0</t>
        </is>
      </c>
      <c r="BN292" s="297" t="inlineStr">
        <is>
          <t>0</t>
        </is>
      </c>
      <c r="BO292" s="285" t="inlineStr">
        <is>
          <t>0</t>
        </is>
      </c>
      <c r="BP292" s="297" t="inlineStr">
        <is>
          <t>0</t>
        </is>
      </c>
      <c r="BQ292" s="297" t="inlineStr">
        <is>
          <t>0</t>
        </is>
      </c>
      <c r="BR292" s="297" t="inlineStr">
        <is>
          <t>0</t>
        </is>
      </c>
      <c r="BS292" s="297" t="inlineStr">
        <is>
          <t>0</t>
        </is>
      </c>
      <c r="BT292" s="297" t="inlineStr">
        <is>
          <t>0</t>
        </is>
      </c>
      <c r="BU292" s="297" t="inlineStr">
        <is>
          <t>0</t>
        </is>
      </c>
      <c r="BV292" s="297" t="inlineStr">
        <is>
          <t>0</t>
        </is>
      </c>
      <c r="BW292" s="288" t="inlineStr">
        <is>
          <t>0</t>
        </is>
      </c>
      <c r="BX292" s="276">
        <f>SUM(IF(COUNTIF(#REF!, "*1.*"), 2, 0), IF(COUNTIF(#REF!, "*2.*"), 2, 0), IF(COUNTIF(#REF!, "*3.*"), 2, 0), IF(COUNTIF(#REF!, "*4.*"), 2, 0), IF(COUNTIF(#REF!, "*5.*"), 2, 0), IF(COUNTIF(#REF!, "*6.*"), 2, 0))</f>
        <v/>
      </c>
      <c r="BY292" s="277">
        <f t="array" ref="BY292">SUM(VALUE(AT292),VALUE(AU292),VALUE(AV292),VALUE(AW292),VALUE(AX292),VALUE(AY292),VALUE(AZ292),VALUE(BB292),VALUE(BC292),VALUE(BD292),VALUE(BE292),VALUE(BF292),VALUE(BG292),VALUE(BH292),VALUE(BI292),VALUE(BJ292),VALUE(BK292),VALUE(BL292),VALUE(BM292),VALUE(BN292),VALUE(BO292),VALUE(BP292),VALUE(BQ292),VALUE(BR292),VALUE(BS292),VALUE(BT292),VALUE(BU292),VALUE(BV292),VALUE(BW292))</f>
        <v/>
      </c>
      <c r="BZ292" s="307" t="n"/>
      <c r="CA292" s="307" t="n"/>
      <c r="CB292" s="307" t="n"/>
      <c r="CC292" s="307" t="n"/>
      <c r="CD292" s="307" t="n"/>
      <c r="CE292" s="307" t="n"/>
      <c r="CF292" s="307" t="n"/>
      <c r="CG292" s="307" t="n"/>
      <c r="CH292" s="307" t="n"/>
      <c r="CI292" s="307" t="n"/>
      <c r="CJ292" s="307" t="n"/>
      <c r="CK292" s="307" t="n"/>
      <c r="CL292" s="307" t="n"/>
      <c r="CM292" s="307" t="n"/>
      <c r="CN292" s="307" t="n"/>
      <c r="CO292" s="307" t="n"/>
      <c r="CP292" s="307" t="n"/>
      <c r="CQ292" s="307" t="n"/>
      <c r="CR292" s="279" t="inlineStr"/>
      <c r="CS292" s="280">
        <f>AVERAGE(Value(BY292),value(CR292))</f>
        <v/>
      </c>
      <c r="CT292" s="421">
        <f>(IF(OR(MediaScorecard!BH293="x", MediaScorecard!BI293="x",MediaScorecard!BJ293="x",MediaScorecard!BK293="x",MediaScorecard!BL293="x"),1, 2))</f>
        <v/>
      </c>
      <c r="CU292" s="308" t="n"/>
      <c r="CV292" s="308" t="n"/>
      <c r="CW292" s="308" t="n"/>
      <c r="CX292" s="309" t="n"/>
      <c r="CY292" s="308" t="n"/>
      <c r="CZ292" s="308" t="n"/>
      <c r="DA292" s="308" t="n"/>
    </row>
    <row r="293" ht="21" customHeight="1" s="590">
      <c r="A293" s="421" t="n"/>
      <c r="B293" s="270" t="n"/>
      <c r="C293" s="266" t="n"/>
      <c r="D293" s="267" t="inlineStr"/>
      <c r="E293" s="267" t="inlineStr"/>
      <c r="F293" s="268" t="inlineStr"/>
      <c r="G293" s="421" t="n"/>
      <c r="H293" s="269" t="n"/>
      <c r="I293" s="421" t="n"/>
      <c r="J293" s="421" t="n"/>
      <c r="K293" s="421" t="n"/>
      <c r="L293" s="421" t="n"/>
      <c r="M293" s="421" t="n"/>
      <c r="N293" s="421" t="n"/>
      <c r="O293" s="421" t="n"/>
      <c r="P293" s="421" t="n"/>
      <c r="Q293" s="421" t="n"/>
      <c r="R293" s="270" t="n"/>
      <c r="S293" s="421" t="n"/>
      <c r="T293" s="421" t="n"/>
      <c r="U293" s="421" t="n"/>
      <c r="V293" s="421" t="n"/>
      <c r="W293" s="421" t="n"/>
      <c r="X293" s="421" t="n"/>
      <c r="Y293" s="421" t="n"/>
      <c r="Z293" s="421" t="n"/>
      <c r="AA293" s="421" t="n"/>
      <c r="AB293" s="421" t="n"/>
      <c r="AC293" s="421" t="n"/>
      <c r="AD293" s="421" t="n"/>
      <c r="AE293" s="421" t="n"/>
      <c r="AF293" s="421" t="n"/>
      <c r="AG293" s="421" t="n"/>
      <c r="AH293" s="421" t="n"/>
      <c r="AI293" s="421" t="n"/>
      <c r="AJ293" s="297" t="n"/>
      <c r="AK293" s="297" t="n"/>
      <c r="AL293" s="284" t="n"/>
      <c r="AM293" s="297" t="n"/>
      <c r="AN293" s="285" t="n"/>
      <c r="AO293" s="297" t="n"/>
      <c r="AP293" s="297" t="n"/>
      <c r="AQ293" s="297" t="n"/>
      <c r="AR293" s="297" t="n"/>
      <c r="AS293" s="297" t="n"/>
      <c r="AT293" s="285" t="inlineStr">
        <is>
          <t>0</t>
        </is>
      </c>
      <c r="AU293" s="297" t="inlineStr">
        <is>
          <t>0</t>
        </is>
      </c>
      <c r="AV293" s="297" t="inlineStr">
        <is>
          <t>0</t>
        </is>
      </c>
      <c r="AW293" s="297" t="inlineStr">
        <is>
          <t>0</t>
        </is>
      </c>
      <c r="AX293" s="297" t="inlineStr">
        <is>
          <t>0</t>
        </is>
      </c>
      <c r="AY293" s="286" t="inlineStr">
        <is>
          <t>0</t>
        </is>
      </c>
      <c r="AZ293" s="286" t="inlineStr">
        <is>
          <t>0</t>
        </is>
      </c>
      <c r="BA293" s="287" t="inlineStr">
        <is>
          <t>0</t>
        </is>
      </c>
      <c r="BB293" s="286" t="inlineStr">
        <is>
          <t>0</t>
        </is>
      </c>
      <c r="BC293" s="286" t="inlineStr">
        <is>
          <t>0</t>
        </is>
      </c>
      <c r="BD293" s="286" t="inlineStr">
        <is>
          <t>0</t>
        </is>
      </c>
      <c r="BE293" s="286" t="inlineStr">
        <is>
          <t>0</t>
        </is>
      </c>
      <c r="BF293" s="286" t="inlineStr">
        <is>
          <t>0</t>
        </is>
      </c>
      <c r="BG293" s="286" t="inlineStr">
        <is>
          <t>0</t>
        </is>
      </c>
      <c r="BH293" s="297" t="inlineStr">
        <is>
          <t>0</t>
        </is>
      </c>
      <c r="BI293" s="297" t="inlineStr">
        <is>
          <t>0</t>
        </is>
      </c>
      <c r="BJ293" s="297" t="inlineStr">
        <is>
          <t>0</t>
        </is>
      </c>
      <c r="BK293" s="297" t="inlineStr">
        <is>
          <t>0</t>
        </is>
      </c>
      <c r="BL293" s="297" t="inlineStr">
        <is>
          <t>0</t>
        </is>
      </c>
      <c r="BM293" s="297" t="inlineStr">
        <is>
          <t>0</t>
        </is>
      </c>
      <c r="BN293" s="297" t="inlineStr">
        <is>
          <t>0</t>
        </is>
      </c>
      <c r="BO293" s="285" t="inlineStr">
        <is>
          <t>0</t>
        </is>
      </c>
      <c r="BP293" s="297" t="inlineStr">
        <is>
          <t>0</t>
        </is>
      </c>
      <c r="BQ293" s="297" t="inlineStr">
        <is>
          <t>0</t>
        </is>
      </c>
      <c r="BR293" s="297" t="inlineStr">
        <is>
          <t>0</t>
        </is>
      </c>
      <c r="BS293" s="297" t="inlineStr">
        <is>
          <t>0</t>
        </is>
      </c>
      <c r="BT293" s="297" t="inlineStr">
        <is>
          <t>0</t>
        </is>
      </c>
      <c r="BU293" s="297" t="inlineStr">
        <is>
          <t>0</t>
        </is>
      </c>
      <c r="BV293" s="297" t="inlineStr">
        <is>
          <t>0</t>
        </is>
      </c>
      <c r="BW293" s="288" t="inlineStr">
        <is>
          <t>0</t>
        </is>
      </c>
      <c r="BX293" s="276">
        <f>SUM(IF(COUNTIF(#REF!, "*1.*"), 2, 0), IF(COUNTIF(#REF!, "*2.*"), 2, 0), IF(COUNTIF(#REF!, "*3.*"), 2, 0), IF(COUNTIF(#REF!, "*4.*"), 2, 0), IF(COUNTIF(#REF!, "*5.*"), 2, 0), IF(COUNTIF(#REF!, "*6.*"), 2, 0))</f>
        <v/>
      </c>
      <c r="BY293" s="277">
        <f t="array" ref="BY293">SUM(VALUE(AT293),VALUE(AU293),VALUE(AV293),VALUE(AW293),VALUE(AX293),VALUE(AY293),VALUE(AZ293),VALUE(BB293),VALUE(BC293),VALUE(BD293),VALUE(BE293),VALUE(BF293),VALUE(BG293),VALUE(BH293),VALUE(BI293),VALUE(BJ293),VALUE(BK293),VALUE(BL293),VALUE(BM293),VALUE(BN293),VALUE(BO293),VALUE(BP293),VALUE(BQ293),VALUE(BR293),VALUE(BS293),VALUE(BT293),VALUE(BU293),VALUE(BV293),VALUE(BW293))</f>
        <v/>
      </c>
      <c r="BZ293" s="307" t="n"/>
      <c r="CA293" s="307" t="n"/>
      <c r="CB293" s="307" t="n"/>
      <c r="CC293" s="307" t="n"/>
      <c r="CD293" s="307" t="n"/>
      <c r="CE293" s="307" t="n"/>
      <c r="CF293" s="307" t="n"/>
      <c r="CG293" s="307" t="n"/>
      <c r="CH293" s="307" t="n"/>
      <c r="CI293" s="307" t="n"/>
      <c r="CJ293" s="307" t="n"/>
      <c r="CK293" s="307" t="n"/>
      <c r="CL293" s="307" t="n"/>
      <c r="CM293" s="307" t="n"/>
      <c r="CN293" s="307" t="n"/>
      <c r="CO293" s="307" t="n"/>
      <c r="CP293" s="307" t="n"/>
      <c r="CQ293" s="307" t="n"/>
      <c r="CR293" s="279" t="inlineStr"/>
      <c r="CS293" s="280">
        <f>AVERAGE(Value(BY293),value(CR293))</f>
        <v/>
      </c>
      <c r="CT293" s="421">
        <f>(IF(OR(MediaScorecard!BH294="x", MediaScorecard!BI294="x",MediaScorecard!BJ294="x",MediaScorecard!BK294="x",MediaScorecard!BL294="x"),1, 2))</f>
        <v/>
      </c>
      <c r="CU293" s="308" t="n"/>
      <c r="CV293" s="308" t="n"/>
      <c r="CW293" s="308" t="n"/>
      <c r="CX293" s="309" t="n"/>
      <c r="CY293" s="308" t="n"/>
      <c r="CZ293" s="308" t="n"/>
      <c r="DA293" s="308" t="n"/>
    </row>
    <row r="294" ht="21" customHeight="1" s="590">
      <c r="A294" s="421" t="n"/>
      <c r="B294" s="270" t="n"/>
      <c r="C294" s="266" t="n"/>
      <c r="D294" s="267" t="inlineStr"/>
      <c r="E294" s="267" t="inlineStr"/>
      <c r="F294" s="268" t="inlineStr"/>
      <c r="G294" s="421" t="n"/>
      <c r="H294" s="269" t="n"/>
      <c r="I294" s="421" t="n"/>
      <c r="J294" s="421" t="n"/>
      <c r="K294" s="421" t="n"/>
      <c r="L294" s="421" t="n"/>
      <c r="M294" s="421" t="n"/>
      <c r="N294" s="421" t="n"/>
      <c r="O294" s="421" t="n"/>
      <c r="P294" s="421" t="n"/>
      <c r="Q294" s="421" t="n"/>
      <c r="R294" s="270" t="n"/>
      <c r="S294" s="421" t="n"/>
      <c r="T294" s="421" t="n"/>
      <c r="U294" s="421" t="n"/>
      <c r="V294" s="421" t="n"/>
      <c r="W294" s="421" t="n"/>
      <c r="X294" s="421" t="n"/>
      <c r="Y294" s="421" t="n"/>
      <c r="Z294" s="421" t="n"/>
      <c r="AA294" s="421" t="n"/>
      <c r="AB294" s="421" t="n"/>
      <c r="AC294" s="421" t="n"/>
      <c r="AD294" s="421" t="n"/>
      <c r="AE294" s="421" t="n"/>
      <c r="AF294" s="421" t="n"/>
      <c r="AG294" s="421" t="n"/>
      <c r="AH294" s="421" t="n"/>
      <c r="AI294" s="421" t="n"/>
      <c r="AJ294" s="297" t="n"/>
      <c r="AK294" s="297" t="n"/>
      <c r="AL294" s="284" t="n"/>
      <c r="AM294" s="297" t="n"/>
      <c r="AN294" s="285" t="n"/>
      <c r="AO294" s="297" t="n"/>
      <c r="AP294" s="297" t="n"/>
      <c r="AQ294" s="297" t="n"/>
      <c r="AR294" s="297" t="n"/>
      <c r="AS294" s="297" t="n"/>
      <c r="AT294" s="285" t="inlineStr">
        <is>
          <t>0</t>
        </is>
      </c>
      <c r="AU294" s="297" t="inlineStr">
        <is>
          <t>0</t>
        </is>
      </c>
      <c r="AV294" s="297" t="inlineStr">
        <is>
          <t>0</t>
        </is>
      </c>
      <c r="AW294" s="297" t="inlineStr">
        <is>
          <t>0</t>
        </is>
      </c>
      <c r="AX294" s="297" t="inlineStr">
        <is>
          <t>0</t>
        </is>
      </c>
      <c r="AY294" s="286" t="inlineStr">
        <is>
          <t>0</t>
        </is>
      </c>
      <c r="AZ294" s="286" t="inlineStr">
        <is>
          <t>0</t>
        </is>
      </c>
      <c r="BA294" s="287" t="inlineStr">
        <is>
          <t>0</t>
        </is>
      </c>
      <c r="BB294" s="286" t="inlineStr">
        <is>
          <t>0</t>
        </is>
      </c>
      <c r="BC294" s="286" t="inlineStr">
        <is>
          <t>0</t>
        </is>
      </c>
      <c r="BD294" s="286" t="inlineStr">
        <is>
          <t>0</t>
        </is>
      </c>
      <c r="BE294" s="286" t="inlineStr">
        <is>
          <t>0</t>
        </is>
      </c>
      <c r="BF294" s="286" t="inlineStr">
        <is>
          <t>0</t>
        </is>
      </c>
      <c r="BG294" s="286" t="inlineStr">
        <is>
          <t>0</t>
        </is>
      </c>
      <c r="BH294" s="297" t="inlineStr">
        <is>
          <t>0</t>
        </is>
      </c>
      <c r="BI294" s="297" t="inlineStr">
        <is>
          <t>0</t>
        </is>
      </c>
      <c r="BJ294" s="297" t="inlineStr">
        <is>
          <t>0</t>
        </is>
      </c>
      <c r="BK294" s="297" t="inlineStr">
        <is>
          <t>0</t>
        </is>
      </c>
      <c r="BL294" s="297" t="inlineStr">
        <is>
          <t>0</t>
        </is>
      </c>
      <c r="BM294" s="297" t="inlineStr">
        <is>
          <t>0</t>
        </is>
      </c>
      <c r="BN294" s="297" t="inlineStr">
        <is>
          <t>0</t>
        </is>
      </c>
      <c r="BO294" s="285" t="inlineStr">
        <is>
          <t>0</t>
        </is>
      </c>
      <c r="BP294" s="297" t="inlineStr">
        <is>
          <t>0</t>
        </is>
      </c>
      <c r="BQ294" s="297" t="inlineStr">
        <is>
          <t>0</t>
        </is>
      </c>
      <c r="BR294" s="297" t="inlineStr">
        <is>
          <t>0</t>
        </is>
      </c>
      <c r="BS294" s="297" t="inlineStr">
        <is>
          <t>0</t>
        </is>
      </c>
      <c r="BT294" s="297" t="inlineStr">
        <is>
          <t>0</t>
        </is>
      </c>
      <c r="BU294" s="297" t="inlineStr">
        <is>
          <t>0</t>
        </is>
      </c>
      <c r="BV294" s="297" t="inlineStr">
        <is>
          <t>0</t>
        </is>
      </c>
      <c r="BW294" s="288" t="inlineStr">
        <is>
          <t>0</t>
        </is>
      </c>
      <c r="BX294" s="276">
        <f>SUM(IF(COUNTIF(#REF!, "*1.*"), 2, 0), IF(COUNTIF(#REF!, "*2.*"), 2, 0), IF(COUNTIF(#REF!, "*3.*"), 2, 0), IF(COUNTIF(#REF!, "*4.*"), 2, 0), IF(COUNTIF(#REF!, "*5.*"), 2, 0), IF(COUNTIF(#REF!, "*6.*"), 2, 0))</f>
        <v/>
      </c>
      <c r="BY294" s="277">
        <f t="array" ref="BY294">SUM(VALUE(AT294),VALUE(AU294),VALUE(AV294),VALUE(AW294),VALUE(AX294),VALUE(AY294),VALUE(AZ294),VALUE(BB294),VALUE(BC294),VALUE(BD294),VALUE(BE294),VALUE(BF294),VALUE(BG294),VALUE(BH294),VALUE(BI294),VALUE(BJ294),VALUE(BK294),VALUE(BL294),VALUE(BM294),VALUE(BN294),VALUE(BO294),VALUE(BP294),VALUE(BQ294),VALUE(BR294),VALUE(BS294),VALUE(BT294),VALUE(BU294),VALUE(BV294),VALUE(BW294))</f>
        <v/>
      </c>
      <c r="BZ294" s="303" t="n"/>
      <c r="CA294" s="303" t="n"/>
      <c r="CB294" s="303" t="n"/>
      <c r="CC294" s="303" t="n"/>
      <c r="CD294" s="303" t="n"/>
      <c r="CE294" s="303" t="n"/>
      <c r="CF294" s="303" t="n"/>
      <c r="CG294" s="303" t="n"/>
      <c r="CH294" s="303" t="n"/>
      <c r="CI294" s="303" t="n"/>
      <c r="CJ294" s="303" t="n"/>
      <c r="CK294" s="303" t="n"/>
      <c r="CL294" s="303" t="n"/>
      <c r="CM294" s="303" t="n"/>
      <c r="CN294" s="303" t="n"/>
      <c r="CO294" s="303" t="n"/>
      <c r="CP294" s="303" t="n"/>
      <c r="CQ294" s="303" t="n"/>
      <c r="CR294" s="279" t="inlineStr"/>
      <c r="CS294" s="280">
        <f>AVERAGE(Value(BY294),value(CR294))</f>
        <v/>
      </c>
      <c r="CT294" s="421">
        <f>(IF(OR(MediaScorecard!BH295="x", MediaScorecard!BI295="x",MediaScorecard!BJ295="x",MediaScorecard!BK295="x",MediaScorecard!BL295="x"),1, 2))</f>
        <v/>
      </c>
      <c r="CU294" s="304" t="n"/>
      <c r="CV294" s="304" t="n"/>
      <c r="CW294" s="304" t="n"/>
      <c r="CX294" s="305" t="n"/>
      <c r="CY294" s="304" t="n"/>
      <c r="CZ294" s="304" t="n"/>
      <c r="DA294" s="304" t="n"/>
    </row>
    <row r="295" ht="21" customHeight="1" s="590">
      <c r="A295" s="421" t="n"/>
      <c r="B295" s="270" t="n"/>
      <c r="C295" s="266" t="n"/>
      <c r="D295" s="267" t="inlineStr"/>
      <c r="E295" s="267" t="inlineStr"/>
      <c r="F295" s="268" t="inlineStr"/>
      <c r="G295" s="421" t="n"/>
      <c r="H295" s="269" t="n"/>
      <c r="I295" s="421" t="n"/>
      <c r="J295" s="421" t="n"/>
      <c r="K295" s="421" t="n"/>
      <c r="L295" s="421" t="n"/>
      <c r="M295" s="421" t="n"/>
      <c r="N295" s="421" t="n"/>
      <c r="O295" s="421" t="n"/>
      <c r="P295" s="421" t="n"/>
      <c r="Q295" s="421" t="n"/>
      <c r="R295" s="270" t="n"/>
      <c r="S295" s="421" t="n"/>
      <c r="T295" s="421" t="n"/>
      <c r="U295" s="421" t="n"/>
      <c r="V295" s="421" t="n"/>
      <c r="W295" s="421" t="n"/>
      <c r="X295" s="421" t="n"/>
      <c r="Y295" s="421" t="n"/>
      <c r="Z295" s="421" t="n"/>
      <c r="AA295" s="421" t="n"/>
      <c r="AB295" s="421" t="n"/>
      <c r="AC295" s="421" t="n"/>
      <c r="AD295" s="421" t="n"/>
      <c r="AE295" s="421" t="n"/>
      <c r="AF295" s="421" t="n"/>
      <c r="AG295" s="421" t="n"/>
      <c r="AH295" s="421" t="n"/>
      <c r="AI295" s="421" t="n"/>
      <c r="AJ295" s="297" t="n"/>
      <c r="AK295" s="297" t="n"/>
      <c r="AL295" s="284" t="n"/>
      <c r="AM295" s="297" t="n"/>
      <c r="AN295" s="285" t="n"/>
      <c r="AO295" s="297" t="n"/>
      <c r="AP295" s="297" t="n"/>
      <c r="AQ295" s="297" t="n"/>
      <c r="AR295" s="297" t="n"/>
      <c r="AS295" s="297" t="n"/>
      <c r="AT295" s="285" t="inlineStr">
        <is>
          <t>0</t>
        </is>
      </c>
      <c r="AU295" s="297" t="inlineStr">
        <is>
          <t>0</t>
        </is>
      </c>
      <c r="AV295" s="297" t="inlineStr">
        <is>
          <t>0</t>
        </is>
      </c>
      <c r="AW295" s="297" t="inlineStr">
        <is>
          <t>0</t>
        </is>
      </c>
      <c r="AX295" s="297" t="inlineStr">
        <is>
          <t>0</t>
        </is>
      </c>
      <c r="AY295" s="286" t="inlineStr">
        <is>
          <t>0</t>
        </is>
      </c>
      <c r="AZ295" s="286" t="inlineStr">
        <is>
          <t>0</t>
        </is>
      </c>
      <c r="BA295" s="287" t="inlineStr">
        <is>
          <t>0</t>
        </is>
      </c>
      <c r="BB295" s="286" t="inlineStr">
        <is>
          <t>0</t>
        </is>
      </c>
      <c r="BC295" s="286" t="inlineStr">
        <is>
          <t>0</t>
        </is>
      </c>
      <c r="BD295" s="286" t="inlineStr">
        <is>
          <t>0</t>
        </is>
      </c>
      <c r="BE295" s="286" t="inlineStr">
        <is>
          <t>0</t>
        </is>
      </c>
      <c r="BF295" s="286" t="inlineStr">
        <is>
          <t>0</t>
        </is>
      </c>
      <c r="BG295" s="286" t="inlineStr">
        <is>
          <t>0</t>
        </is>
      </c>
      <c r="BH295" s="297" t="inlineStr">
        <is>
          <t>0</t>
        </is>
      </c>
      <c r="BI295" s="297" t="inlineStr">
        <is>
          <t>0</t>
        </is>
      </c>
      <c r="BJ295" s="297" t="inlineStr">
        <is>
          <t>0</t>
        </is>
      </c>
      <c r="BK295" s="297" t="inlineStr">
        <is>
          <t>0</t>
        </is>
      </c>
      <c r="BL295" s="297" t="inlineStr">
        <is>
          <t>0</t>
        </is>
      </c>
      <c r="BM295" s="297" t="inlineStr">
        <is>
          <t>0</t>
        </is>
      </c>
      <c r="BN295" s="297" t="inlineStr">
        <is>
          <t>0</t>
        </is>
      </c>
      <c r="BO295" s="285" t="inlineStr">
        <is>
          <t>0</t>
        </is>
      </c>
      <c r="BP295" s="297" t="inlineStr">
        <is>
          <t>0</t>
        </is>
      </c>
      <c r="BQ295" s="297" t="inlineStr">
        <is>
          <t>0</t>
        </is>
      </c>
      <c r="BR295" s="297" t="inlineStr">
        <is>
          <t>0</t>
        </is>
      </c>
      <c r="BS295" s="297" t="inlineStr">
        <is>
          <t>0</t>
        </is>
      </c>
      <c r="BT295" s="297" t="inlineStr">
        <is>
          <t>0</t>
        </is>
      </c>
      <c r="BU295" s="297" t="inlineStr">
        <is>
          <t>0</t>
        </is>
      </c>
      <c r="BV295" s="297" t="inlineStr">
        <is>
          <t>0</t>
        </is>
      </c>
      <c r="BW295" s="288" t="inlineStr">
        <is>
          <t>0</t>
        </is>
      </c>
      <c r="BX295" s="276">
        <f>SUM(IF(COUNTIF(#REF!, "*1.*"), 2, 0), IF(COUNTIF(#REF!, "*2.*"), 2, 0), IF(COUNTIF(#REF!, "*3.*"), 2, 0), IF(COUNTIF(#REF!, "*4.*"), 2, 0), IF(COUNTIF(#REF!, "*5.*"), 2, 0), IF(COUNTIF(#REF!, "*6.*"), 2, 0))</f>
        <v/>
      </c>
      <c r="BY295" s="277">
        <f t="array" ref="BY295">SUM(VALUE(AT295),VALUE(AU295),VALUE(AV295),VALUE(AW295),VALUE(AX295),VALUE(AY295),VALUE(AZ295),VALUE(BB295),VALUE(BC295),VALUE(BD295),VALUE(BE295),VALUE(BF295),VALUE(BG295),VALUE(BH295),VALUE(BI295),VALUE(BJ295),VALUE(BK295),VALUE(BL295),VALUE(BM295),VALUE(BN295),VALUE(BO295),VALUE(BP295),VALUE(BQ295),VALUE(BR295),VALUE(BS295),VALUE(BT295),VALUE(BU295),VALUE(BV295),VALUE(BW295))</f>
        <v/>
      </c>
      <c r="BZ295" s="303" t="n"/>
      <c r="CA295" s="303" t="n"/>
      <c r="CB295" s="303" t="n"/>
      <c r="CC295" s="303" t="n"/>
      <c r="CD295" s="303" t="n"/>
      <c r="CE295" s="303" t="n"/>
      <c r="CF295" s="303" t="n"/>
      <c r="CG295" s="303" t="n"/>
      <c r="CH295" s="303" t="n"/>
      <c r="CI295" s="303" t="n"/>
      <c r="CJ295" s="303" t="n"/>
      <c r="CK295" s="303" t="n"/>
      <c r="CL295" s="303" t="n"/>
      <c r="CM295" s="303" t="n"/>
      <c r="CN295" s="303" t="n"/>
      <c r="CO295" s="303" t="n"/>
      <c r="CP295" s="303" t="n"/>
      <c r="CQ295" s="303" t="n"/>
      <c r="CR295" s="279" t="inlineStr"/>
      <c r="CS295" s="280">
        <f>AVERAGE(Value(BY295),value(CR295))</f>
        <v/>
      </c>
      <c r="CT295" s="421">
        <f>(IF(OR(MediaScorecard!BH296="x", MediaScorecard!BI296="x",MediaScorecard!BJ296="x",MediaScorecard!BK296="x",MediaScorecard!BL296="x"),1, 2))</f>
        <v/>
      </c>
      <c r="CU295" s="304" t="n"/>
      <c r="CV295" s="304" t="n"/>
      <c r="CW295" s="304" t="n"/>
      <c r="CX295" s="305" t="n"/>
      <c r="CY295" s="304" t="n"/>
      <c r="CZ295" s="304" t="n"/>
      <c r="DA295" s="304" t="n"/>
    </row>
    <row r="296" ht="21" customHeight="1" s="590">
      <c r="A296" s="421" t="n"/>
      <c r="B296" s="270" t="n"/>
      <c r="C296" s="266" t="n"/>
      <c r="D296" s="267" t="inlineStr"/>
      <c r="E296" s="267" t="inlineStr"/>
      <c r="F296" s="268" t="inlineStr"/>
      <c r="G296" s="421" t="n"/>
      <c r="H296" s="269" t="n"/>
      <c r="I296" s="421" t="n"/>
      <c r="J296" s="421" t="n"/>
      <c r="K296" s="421" t="n"/>
      <c r="L296" s="421" t="n"/>
      <c r="M296" s="421" t="n"/>
      <c r="N296" s="421" t="n"/>
      <c r="O296" s="421" t="n"/>
      <c r="P296" s="421" t="n"/>
      <c r="Q296" s="421" t="n"/>
      <c r="R296" s="270" t="n"/>
      <c r="S296" s="421" t="n"/>
      <c r="T296" s="421" t="n"/>
      <c r="U296" s="421" t="n"/>
      <c r="V296" s="421" t="n"/>
      <c r="W296" s="421" t="n"/>
      <c r="X296" s="421" t="n"/>
      <c r="Y296" s="421" t="n"/>
      <c r="Z296" s="421" t="n"/>
      <c r="AA296" s="421" t="n"/>
      <c r="AB296" s="421" t="n"/>
      <c r="AC296" s="421" t="n"/>
      <c r="AD296" s="421" t="n"/>
      <c r="AE296" s="421" t="n"/>
      <c r="AF296" s="421" t="n"/>
      <c r="AG296" s="421" t="n"/>
      <c r="AH296" s="421" t="n"/>
      <c r="AI296" s="421" t="n"/>
      <c r="AJ296" s="297" t="n"/>
      <c r="AK296" s="297" t="n"/>
      <c r="AL296" s="284" t="n"/>
      <c r="AM296" s="297" t="n"/>
      <c r="AN296" s="285" t="n"/>
      <c r="AO296" s="297" t="n"/>
      <c r="AP296" s="297" t="n"/>
      <c r="AQ296" s="297" t="n"/>
      <c r="AR296" s="297" t="n"/>
      <c r="AS296" s="297" t="n"/>
      <c r="AT296" s="285" t="inlineStr">
        <is>
          <t>0</t>
        </is>
      </c>
      <c r="AU296" s="297" t="inlineStr">
        <is>
          <t>0</t>
        </is>
      </c>
      <c r="AV296" s="297" t="inlineStr">
        <is>
          <t>0</t>
        </is>
      </c>
      <c r="AW296" s="297" t="inlineStr">
        <is>
          <t>0</t>
        </is>
      </c>
      <c r="AX296" s="297" t="inlineStr">
        <is>
          <t>0</t>
        </is>
      </c>
      <c r="AY296" s="286" t="inlineStr">
        <is>
          <t>0</t>
        </is>
      </c>
      <c r="AZ296" s="286" t="inlineStr">
        <is>
          <t>0</t>
        </is>
      </c>
      <c r="BA296" s="287" t="inlineStr">
        <is>
          <t>0</t>
        </is>
      </c>
      <c r="BB296" s="286" t="inlineStr">
        <is>
          <t>0</t>
        </is>
      </c>
      <c r="BC296" s="286" t="inlineStr">
        <is>
          <t>0</t>
        </is>
      </c>
      <c r="BD296" s="286" t="inlineStr">
        <is>
          <t>0</t>
        </is>
      </c>
      <c r="BE296" s="286" t="inlineStr">
        <is>
          <t>0</t>
        </is>
      </c>
      <c r="BF296" s="286" t="inlineStr">
        <is>
          <t>0</t>
        </is>
      </c>
      <c r="BG296" s="286" t="inlineStr">
        <is>
          <t>0</t>
        </is>
      </c>
      <c r="BH296" s="297" t="inlineStr">
        <is>
          <t>0</t>
        </is>
      </c>
      <c r="BI296" s="297" t="inlineStr">
        <is>
          <t>0</t>
        </is>
      </c>
      <c r="BJ296" s="297" t="inlineStr">
        <is>
          <t>0</t>
        </is>
      </c>
      <c r="BK296" s="297" t="inlineStr">
        <is>
          <t>0</t>
        </is>
      </c>
      <c r="BL296" s="297" t="inlineStr">
        <is>
          <t>0</t>
        </is>
      </c>
      <c r="BM296" s="297" t="inlineStr">
        <is>
          <t>0</t>
        </is>
      </c>
      <c r="BN296" s="297" t="inlineStr">
        <is>
          <t>0</t>
        </is>
      </c>
      <c r="BO296" s="285" t="inlineStr">
        <is>
          <t>0</t>
        </is>
      </c>
      <c r="BP296" s="297" t="inlineStr">
        <is>
          <t>0</t>
        </is>
      </c>
      <c r="BQ296" s="297" t="inlineStr">
        <is>
          <t>0</t>
        </is>
      </c>
      <c r="BR296" s="297" t="inlineStr">
        <is>
          <t>0</t>
        </is>
      </c>
      <c r="BS296" s="297" t="inlineStr">
        <is>
          <t>0</t>
        </is>
      </c>
      <c r="BT296" s="297" t="inlineStr">
        <is>
          <t>0</t>
        </is>
      </c>
      <c r="BU296" s="297" t="inlineStr">
        <is>
          <t>0</t>
        </is>
      </c>
      <c r="BV296" s="297" t="inlineStr">
        <is>
          <t>0</t>
        </is>
      </c>
      <c r="BW296" s="288" t="inlineStr">
        <is>
          <t>0</t>
        </is>
      </c>
      <c r="BX296" s="276">
        <f>SUM(IF(COUNTIF(#REF!, "*1.*"), 2, 0), IF(COUNTIF(#REF!, "*2.*"), 2, 0), IF(COUNTIF(#REF!, "*3.*"), 2, 0), IF(COUNTIF(#REF!, "*4.*"), 2, 0), IF(COUNTIF(#REF!, "*5.*"), 2, 0), IF(COUNTIF(#REF!, "*6.*"), 2, 0))</f>
        <v/>
      </c>
      <c r="BY296" s="277">
        <f t="array" ref="BY296">SUM(VALUE(AT296),VALUE(AU296),VALUE(AV296),VALUE(AW296),VALUE(AX296),VALUE(AY296),VALUE(AZ296),VALUE(BB296),VALUE(BC296),VALUE(BD296),VALUE(BE296),VALUE(BF296),VALUE(BG296),VALUE(BH296),VALUE(BI296),VALUE(BJ296),VALUE(BK296),VALUE(BL296),VALUE(BM296),VALUE(BN296),VALUE(BO296),VALUE(BP296),VALUE(BQ296),VALUE(BR296),VALUE(BS296),VALUE(BT296),VALUE(BU296),VALUE(BV296),VALUE(BW296))</f>
        <v/>
      </c>
      <c r="BZ296" s="303" t="n"/>
      <c r="CA296" s="303" t="n"/>
      <c r="CB296" s="303" t="n"/>
      <c r="CC296" s="303" t="n"/>
      <c r="CD296" s="303" t="n"/>
      <c r="CE296" s="303" t="n"/>
      <c r="CF296" s="303" t="n"/>
      <c r="CG296" s="303" t="n"/>
      <c r="CH296" s="303" t="n"/>
      <c r="CI296" s="303" t="n"/>
      <c r="CJ296" s="303" t="n"/>
      <c r="CK296" s="303" t="n"/>
      <c r="CL296" s="303" t="n"/>
      <c r="CM296" s="303" t="n"/>
      <c r="CN296" s="303" t="n"/>
      <c r="CO296" s="303" t="n"/>
      <c r="CP296" s="303" t="n"/>
      <c r="CQ296" s="303" t="n"/>
      <c r="CR296" s="279" t="inlineStr"/>
      <c r="CS296" s="280">
        <f>AVERAGE(Value(BY296),value(CR296))</f>
        <v/>
      </c>
      <c r="CT296" s="421">
        <f>(IF(OR(MediaScorecard!BH297="x", MediaScorecard!BI297="x",MediaScorecard!BJ297="x",MediaScorecard!BK297="x",MediaScorecard!BL297="x"),1, 2))</f>
        <v/>
      </c>
      <c r="CU296" s="304" t="n"/>
      <c r="CV296" s="304" t="n"/>
      <c r="CW296" s="304" t="n"/>
      <c r="CX296" s="305" t="n"/>
      <c r="CY296" s="304" t="n"/>
      <c r="CZ296" s="304" t="n"/>
      <c r="DA296" s="304" t="n"/>
    </row>
    <row r="297" ht="21" customHeight="1" s="590">
      <c r="A297" s="421" t="n"/>
      <c r="B297" s="270" t="n"/>
      <c r="C297" s="266" t="n"/>
      <c r="D297" s="267" t="inlineStr"/>
      <c r="E297" s="267" t="inlineStr"/>
      <c r="F297" s="268" t="inlineStr"/>
      <c r="G297" s="421" t="n"/>
      <c r="H297" s="269" t="n"/>
      <c r="I297" s="421" t="n"/>
      <c r="J297" s="421" t="n"/>
      <c r="K297" s="421" t="n"/>
      <c r="L297" s="421" t="n"/>
      <c r="M297" s="421" t="n"/>
      <c r="N297" s="421" t="n"/>
      <c r="O297" s="421" t="n"/>
      <c r="P297" s="421" t="n"/>
      <c r="Q297" s="421" t="n"/>
      <c r="R297" s="270" t="n"/>
      <c r="S297" s="421" t="n"/>
      <c r="T297" s="421" t="n"/>
      <c r="U297" s="421" t="n"/>
      <c r="V297" s="421" t="n"/>
      <c r="W297" s="421" t="n"/>
      <c r="X297" s="421" t="n"/>
      <c r="Y297" s="421" t="n"/>
      <c r="Z297" s="421" t="n"/>
      <c r="AA297" s="421" t="n"/>
      <c r="AB297" s="421" t="n"/>
      <c r="AC297" s="421" t="n"/>
      <c r="AD297" s="421" t="n"/>
      <c r="AE297" s="421" t="n"/>
      <c r="AF297" s="421" t="n"/>
      <c r="AG297" s="421" t="n"/>
      <c r="AH297" s="421" t="n"/>
      <c r="AI297" s="421" t="n"/>
      <c r="AJ297" s="297" t="n"/>
      <c r="AK297" s="297" t="n"/>
      <c r="AL297" s="284" t="n"/>
      <c r="AM297" s="297" t="n"/>
      <c r="AN297" s="285" t="n"/>
      <c r="AO297" s="297" t="n"/>
      <c r="AP297" s="297" t="n"/>
      <c r="AQ297" s="297" t="n"/>
      <c r="AR297" s="297" t="n"/>
      <c r="AS297" s="297" t="n"/>
      <c r="AT297" s="285" t="inlineStr">
        <is>
          <t>0</t>
        </is>
      </c>
      <c r="AU297" s="297" t="inlineStr">
        <is>
          <t>0</t>
        </is>
      </c>
      <c r="AV297" s="297" t="inlineStr">
        <is>
          <t>0</t>
        </is>
      </c>
      <c r="AW297" s="297" t="inlineStr">
        <is>
          <t>0</t>
        </is>
      </c>
      <c r="AX297" s="297" t="inlineStr">
        <is>
          <t>0</t>
        </is>
      </c>
      <c r="AY297" s="286" t="inlineStr">
        <is>
          <t>0</t>
        </is>
      </c>
      <c r="AZ297" s="286" t="inlineStr">
        <is>
          <t>0</t>
        </is>
      </c>
      <c r="BA297" s="287" t="inlineStr">
        <is>
          <t>0</t>
        </is>
      </c>
      <c r="BB297" s="286" t="inlineStr">
        <is>
          <t>0</t>
        </is>
      </c>
      <c r="BC297" s="286" t="inlineStr">
        <is>
          <t>0</t>
        </is>
      </c>
      <c r="BD297" s="286" t="inlineStr">
        <is>
          <t>0</t>
        </is>
      </c>
      <c r="BE297" s="286" t="inlineStr">
        <is>
          <t>0</t>
        </is>
      </c>
      <c r="BF297" s="286" t="inlineStr">
        <is>
          <t>0</t>
        </is>
      </c>
      <c r="BG297" s="286" t="inlineStr">
        <is>
          <t>0</t>
        </is>
      </c>
      <c r="BH297" s="297" t="inlineStr">
        <is>
          <t>0</t>
        </is>
      </c>
      <c r="BI297" s="297" t="inlineStr">
        <is>
          <t>0</t>
        </is>
      </c>
      <c r="BJ297" s="297" t="inlineStr">
        <is>
          <t>0</t>
        </is>
      </c>
      <c r="BK297" s="297" t="inlineStr">
        <is>
          <t>0</t>
        </is>
      </c>
      <c r="BL297" s="297" t="inlineStr">
        <is>
          <t>0</t>
        </is>
      </c>
      <c r="BM297" s="297" t="inlineStr">
        <is>
          <t>0</t>
        </is>
      </c>
      <c r="BN297" s="297" t="inlineStr">
        <is>
          <t>0</t>
        </is>
      </c>
      <c r="BO297" s="285" t="inlineStr">
        <is>
          <t>0</t>
        </is>
      </c>
      <c r="BP297" s="297" t="inlineStr">
        <is>
          <t>0</t>
        </is>
      </c>
      <c r="BQ297" s="297" t="inlineStr">
        <is>
          <t>0</t>
        </is>
      </c>
      <c r="BR297" s="297" t="inlineStr">
        <is>
          <t>0</t>
        </is>
      </c>
      <c r="BS297" s="297" t="inlineStr">
        <is>
          <t>0</t>
        </is>
      </c>
      <c r="BT297" s="297" t="inlineStr">
        <is>
          <t>0</t>
        </is>
      </c>
      <c r="BU297" s="297" t="inlineStr">
        <is>
          <t>0</t>
        </is>
      </c>
      <c r="BV297" s="297" t="inlineStr">
        <is>
          <t>0</t>
        </is>
      </c>
      <c r="BW297" s="288" t="inlineStr">
        <is>
          <t>0</t>
        </is>
      </c>
      <c r="BX297" s="276">
        <f>SUM(IF(COUNTIF(#REF!, "*1.*"), 2, 0), IF(COUNTIF(#REF!, "*2.*"), 2, 0), IF(COUNTIF(#REF!, "*3.*"), 2, 0), IF(COUNTIF(#REF!, "*4.*"), 2, 0), IF(COUNTIF(#REF!, "*5.*"), 2, 0), IF(COUNTIF(#REF!, "*6.*"), 2, 0))</f>
        <v/>
      </c>
      <c r="BY297" s="277">
        <f t="array" ref="BY297">SUM(VALUE(AT297),VALUE(AU297),VALUE(AV297),VALUE(AW297),VALUE(AX297),VALUE(AY297),VALUE(AZ297),VALUE(BB297),VALUE(BC297),VALUE(BD297),VALUE(BE297),VALUE(BF297),VALUE(BG297),VALUE(BH297),VALUE(BI297),VALUE(BJ297),VALUE(BK297),VALUE(BL297),VALUE(BM297),VALUE(BN297),VALUE(BO297),VALUE(BP297),VALUE(BQ297),VALUE(BR297),VALUE(BS297),VALUE(BT297),VALUE(BU297),VALUE(BV297),VALUE(BW297))</f>
        <v/>
      </c>
      <c r="BZ297" s="307" t="n"/>
      <c r="CA297" s="307" t="n"/>
      <c r="CB297" s="307" t="n"/>
      <c r="CC297" s="307" t="n"/>
      <c r="CD297" s="307" t="n"/>
      <c r="CE297" s="307" t="n"/>
      <c r="CF297" s="307" t="n"/>
      <c r="CG297" s="307" t="n"/>
      <c r="CH297" s="307" t="n"/>
      <c r="CI297" s="307" t="n"/>
      <c r="CJ297" s="307" t="n"/>
      <c r="CK297" s="307" t="n"/>
      <c r="CL297" s="307" t="n"/>
      <c r="CM297" s="307" t="n"/>
      <c r="CN297" s="307" t="n"/>
      <c r="CO297" s="307" t="n"/>
      <c r="CP297" s="307" t="n"/>
      <c r="CQ297" s="307" t="n"/>
      <c r="CR297" s="279" t="inlineStr"/>
      <c r="CS297" s="280">
        <f>AVERAGE(Value(BY297),value(CR297))</f>
        <v/>
      </c>
      <c r="CT297" s="421">
        <f>(IF(OR(MediaScorecard!BH298="x", MediaScorecard!BI298="x",MediaScorecard!BJ298="x",MediaScorecard!BK298="x",MediaScorecard!BL298="x"),1, 2))</f>
        <v/>
      </c>
      <c r="CU297" s="308" t="n"/>
      <c r="CV297" s="308" t="n"/>
      <c r="CW297" s="308" t="n"/>
      <c r="CX297" s="309" t="n"/>
      <c r="CY297" s="308" t="n"/>
      <c r="CZ297" s="308" t="n"/>
      <c r="DA297" s="308" t="n"/>
    </row>
    <row r="298" ht="21" customHeight="1" s="590">
      <c r="A298" s="421" t="n"/>
      <c r="B298" s="270" t="n"/>
      <c r="C298" s="266" t="n"/>
      <c r="D298" s="267" t="inlineStr"/>
      <c r="E298" s="267" t="inlineStr"/>
      <c r="F298" s="268" t="inlineStr"/>
      <c r="G298" s="421" t="n"/>
      <c r="H298" s="269" t="n"/>
      <c r="I298" s="421" t="n"/>
      <c r="J298" s="421" t="n"/>
      <c r="K298" s="421" t="n"/>
      <c r="L298" s="421" t="n"/>
      <c r="M298" s="421" t="n"/>
      <c r="N298" s="421" t="n"/>
      <c r="O298" s="421" t="n"/>
      <c r="P298" s="421" t="n"/>
      <c r="Q298" s="421" t="n"/>
      <c r="R298" s="270" t="n"/>
      <c r="S298" s="421" t="n"/>
      <c r="T298" s="421" t="n"/>
      <c r="U298" s="421" t="n"/>
      <c r="V298" s="421" t="n"/>
      <c r="W298" s="421" t="n"/>
      <c r="X298" s="421" t="n"/>
      <c r="Y298" s="421" t="n"/>
      <c r="Z298" s="421" t="n"/>
      <c r="AA298" s="421" t="n"/>
      <c r="AB298" s="421" t="n"/>
      <c r="AC298" s="421" t="n"/>
      <c r="AD298" s="421" t="n"/>
      <c r="AE298" s="421" t="n"/>
      <c r="AF298" s="421" t="n"/>
      <c r="AG298" s="421" t="n"/>
      <c r="AH298" s="421" t="n"/>
      <c r="AI298" s="421" t="n"/>
      <c r="AJ298" s="297" t="n"/>
      <c r="AK298" s="297" t="n"/>
      <c r="AL298" s="284" t="n"/>
      <c r="AM298" s="297" t="n"/>
      <c r="AN298" s="285" t="n"/>
      <c r="AO298" s="297" t="n"/>
      <c r="AP298" s="297" t="n"/>
      <c r="AQ298" s="297" t="n"/>
      <c r="AR298" s="297" t="n"/>
      <c r="AS298" s="297" t="n"/>
      <c r="AT298" s="285" t="inlineStr">
        <is>
          <t>0</t>
        </is>
      </c>
      <c r="AU298" s="297" t="inlineStr">
        <is>
          <t>0</t>
        </is>
      </c>
      <c r="AV298" s="297" t="inlineStr">
        <is>
          <t>0</t>
        </is>
      </c>
      <c r="AW298" s="297" t="inlineStr">
        <is>
          <t>0</t>
        </is>
      </c>
      <c r="AX298" s="297" t="inlineStr">
        <is>
          <t>0</t>
        </is>
      </c>
      <c r="AY298" s="286" t="inlineStr">
        <is>
          <t>0</t>
        </is>
      </c>
      <c r="AZ298" s="286" t="inlineStr">
        <is>
          <t>0</t>
        </is>
      </c>
      <c r="BA298" s="287" t="inlineStr">
        <is>
          <t>0</t>
        </is>
      </c>
      <c r="BB298" s="286" t="inlineStr">
        <is>
          <t>0</t>
        </is>
      </c>
      <c r="BC298" s="286" t="inlineStr">
        <is>
          <t>0</t>
        </is>
      </c>
      <c r="BD298" s="286" t="inlineStr">
        <is>
          <t>0</t>
        </is>
      </c>
      <c r="BE298" s="286" t="inlineStr">
        <is>
          <t>0</t>
        </is>
      </c>
      <c r="BF298" s="286" t="inlineStr">
        <is>
          <t>0</t>
        </is>
      </c>
      <c r="BG298" s="286" t="inlineStr">
        <is>
          <t>0</t>
        </is>
      </c>
      <c r="BH298" s="297" t="inlineStr">
        <is>
          <t>0</t>
        </is>
      </c>
      <c r="BI298" s="297" t="inlineStr">
        <is>
          <t>0</t>
        </is>
      </c>
      <c r="BJ298" s="297" t="inlineStr">
        <is>
          <t>0</t>
        </is>
      </c>
      <c r="BK298" s="297" t="inlineStr">
        <is>
          <t>0</t>
        </is>
      </c>
      <c r="BL298" s="297" t="inlineStr">
        <is>
          <t>0</t>
        </is>
      </c>
      <c r="BM298" s="297" t="inlineStr">
        <is>
          <t>0</t>
        </is>
      </c>
      <c r="BN298" s="297" t="inlineStr">
        <is>
          <t>0</t>
        </is>
      </c>
      <c r="BO298" s="285" t="inlineStr">
        <is>
          <t>0</t>
        </is>
      </c>
      <c r="BP298" s="297" t="inlineStr">
        <is>
          <t>0</t>
        </is>
      </c>
      <c r="BQ298" s="297" t="inlineStr">
        <is>
          <t>0</t>
        </is>
      </c>
      <c r="BR298" s="297" t="inlineStr">
        <is>
          <t>0</t>
        </is>
      </c>
      <c r="BS298" s="297" t="inlineStr">
        <is>
          <t>0</t>
        </is>
      </c>
      <c r="BT298" s="297" t="inlineStr">
        <is>
          <t>0</t>
        </is>
      </c>
      <c r="BU298" s="297" t="inlineStr">
        <is>
          <t>0</t>
        </is>
      </c>
      <c r="BV298" s="297" t="inlineStr">
        <is>
          <t>0</t>
        </is>
      </c>
      <c r="BW298" s="288" t="inlineStr">
        <is>
          <t>0</t>
        </is>
      </c>
      <c r="BX298" s="276">
        <f>SUM(IF(COUNTIF(#REF!, "*1.*"), 2, 0), IF(COUNTIF(#REF!, "*2.*"), 2, 0), IF(COUNTIF(#REF!, "*3.*"), 2, 0), IF(COUNTIF(#REF!, "*4.*"), 2, 0), IF(COUNTIF(#REF!, "*5.*"), 2, 0), IF(COUNTIF(#REF!, "*6.*"), 2, 0))</f>
        <v/>
      </c>
      <c r="BY298" s="277">
        <f t="array" ref="BY298">SUM(VALUE(AT298),VALUE(AU298),VALUE(AV298),VALUE(AW298),VALUE(AX298),VALUE(AY298),VALUE(AZ298),VALUE(BB298),VALUE(BC298),VALUE(BD298),VALUE(BE298),VALUE(BF298),VALUE(BG298),VALUE(BH298),VALUE(BI298),VALUE(BJ298),VALUE(BK298),VALUE(BL298),VALUE(BM298),VALUE(BN298),VALUE(BO298),VALUE(BP298),VALUE(BQ298),VALUE(BR298),VALUE(BS298),VALUE(BT298),VALUE(BU298),VALUE(BV298),VALUE(BW298))</f>
        <v/>
      </c>
      <c r="BZ298" s="307" t="n"/>
      <c r="CA298" s="307" t="n"/>
      <c r="CB298" s="307" t="n"/>
      <c r="CC298" s="307" t="n"/>
      <c r="CD298" s="307" t="n"/>
      <c r="CE298" s="307" t="n"/>
      <c r="CF298" s="307" t="n"/>
      <c r="CG298" s="307" t="n"/>
      <c r="CH298" s="307" t="n"/>
      <c r="CI298" s="307" t="n"/>
      <c r="CJ298" s="307" t="n"/>
      <c r="CK298" s="307" t="n"/>
      <c r="CL298" s="307" t="n"/>
      <c r="CM298" s="307" t="n"/>
      <c r="CN298" s="307" t="n"/>
      <c r="CO298" s="307" t="n"/>
      <c r="CP298" s="307" t="n"/>
      <c r="CQ298" s="307" t="n"/>
      <c r="CR298" s="279" t="inlineStr"/>
      <c r="CS298" s="280">
        <f>AVERAGE(Value(BY298),value(CR298))</f>
        <v/>
      </c>
      <c r="CT298" s="421">
        <f>(IF(OR(MediaScorecard!BH299="x", MediaScorecard!BI299="x",MediaScorecard!BJ299="x",MediaScorecard!BK299="x",MediaScorecard!BL299="x"),1, 2))</f>
        <v/>
      </c>
      <c r="CU298" s="308" t="n"/>
      <c r="CV298" s="308" t="n"/>
      <c r="CW298" s="308" t="n"/>
      <c r="CX298" s="309" t="n"/>
      <c r="CY298" s="308" t="n"/>
      <c r="CZ298" s="308" t="n"/>
      <c r="DA298" s="308" t="n"/>
    </row>
    <row r="299" ht="21" customHeight="1" s="590">
      <c r="A299" s="421" t="n"/>
      <c r="B299" s="270" t="n"/>
      <c r="C299" s="266" t="n"/>
      <c r="D299" s="267" t="inlineStr"/>
      <c r="E299" s="267" t="inlineStr"/>
      <c r="F299" s="268" t="inlineStr"/>
      <c r="G299" s="421" t="n"/>
      <c r="H299" s="269" t="n"/>
      <c r="I299" s="421" t="n"/>
      <c r="J299" s="421" t="n"/>
      <c r="K299" s="421" t="n"/>
      <c r="L299" s="421" t="n"/>
      <c r="M299" s="421" t="n"/>
      <c r="N299" s="421" t="n"/>
      <c r="O299" s="421" t="n"/>
      <c r="P299" s="421" t="n"/>
      <c r="Q299" s="421" t="n"/>
      <c r="R299" s="270" t="n"/>
      <c r="S299" s="421" t="n"/>
      <c r="T299" s="421" t="n"/>
      <c r="U299" s="421" t="n"/>
      <c r="V299" s="421" t="n"/>
      <c r="W299" s="421" t="n"/>
      <c r="X299" s="421" t="n"/>
      <c r="Y299" s="421" t="n"/>
      <c r="Z299" s="421" t="n"/>
      <c r="AA299" s="421" t="n"/>
      <c r="AB299" s="421" t="n"/>
      <c r="AC299" s="421" t="n"/>
      <c r="AD299" s="421" t="n"/>
      <c r="AE299" s="421" t="n"/>
      <c r="AF299" s="421" t="n"/>
      <c r="AG299" s="421" t="n"/>
      <c r="AH299" s="421" t="n"/>
      <c r="AI299" s="421" t="n"/>
      <c r="AJ299" s="297" t="n"/>
      <c r="AK299" s="297" t="n"/>
      <c r="AL299" s="284" t="n"/>
      <c r="AM299" s="297" t="n"/>
      <c r="AN299" s="285" t="n"/>
      <c r="AO299" s="297" t="n"/>
      <c r="AP299" s="297" t="n"/>
      <c r="AQ299" s="297" t="n"/>
      <c r="AR299" s="297" t="n"/>
      <c r="AS299" s="297" t="n"/>
      <c r="AT299" s="285" t="inlineStr">
        <is>
          <t>0</t>
        </is>
      </c>
      <c r="AU299" s="297" t="inlineStr">
        <is>
          <t>0</t>
        </is>
      </c>
      <c r="AV299" s="297" t="inlineStr">
        <is>
          <t>0</t>
        </is>
      </c>
      <c r="AW299" s="297" t="inlineStr">
        <is>
          <t>0</t>
        </is>
      </c>
      <c r="AX299" s="297" t="inlineStr">
        <is>
          <t>0</t>
        </is>
      </c>
      <c r="AY299" s="286" t="inlineStr">
        <is>
          <t>0</t>
        </is>
      </c>
      <c r="AZ299" s="286" t="inlineStr">
        <is>
          <t>0</t>
        </is>
      </c>
      <c r="BA299" s="287" t="inlineStr">
        <is>
          <t>0</t>
        </is>
      </c>
      <c r="BB299" s="286" t="inlineStr">
        <is>
          <t>0</t>
        </is>
      </c>
      <c r="BC299" s="286" t="inlineStr">
        <is>
          <t>0</t>
        </is>
      </c>
      <c r="BD299" s="286" t="inlineStr">
        <is>
          <t>0</t>
        </is>
      </c>
      <c r="BE299" s="286" t="inlineStr">
        <is>
          <t>0</t>
        </is>
      </c>
      <c r="BF299" s="286" t="inlineStr">
        <is>
          <t>0</t>
        </is>
      </c>
      <c r="BG299" s="286" t="inlineStr">
        <is>
          <t>0</t>
        </is>
      </c>
      <c r="BH299" s="297" t="inlineStr">
        <is>
          <t>0</t>
        </is>
      </c>
      <c r="BI299" s="297" t="inlineStr">
        <is>
          <t>0</t>
        </is>
      </c>
      <c r="BJ299" s="297" t="inlineStr">
        <is>
          <t>0</t>
        </is>
      </c>
      <c r="BK299" s="297" t="inlineStr">
        <is>
          <t>0</t>
        </is>
      </c>
      <c r="BL299" s="297" t="inlineStr">
        <is>
          <t>0</t>
        </is>
      </c>
      <c r="BM299" s="297" t="inlineStr">
        <is>
          <t>0</t>
        </is>
      </c>
      <c r="BN299" s="297" t="inlineStr">
        <is>
          <t>0</t>
        </is>
      </c>
      <c r="BO299" s="285" t="inlineStr">
        <is>
          <t>0</t>
        </is>
      </c>
      <c r="BP299" s="297" t="inlineStr">
        <is>
          <t>0</t>
        </is>
      </c>
      <c r="BQ299" s="297" t="inlineStr">
        <is>
          <t>0</t>
        </is>
      </c>
      <c r="BR299" s="297" t="inlineStr">
        <is>
          <t>0</t>
        </is>
      </c>
      <c r="BS299" s="297" t="inlineStr">
        <is>
          <t>0</t>
        </is>
      </c>
      <c r="BT299" s="297" t="inlineStr">
        <is>
          <t>0</t>
        </is>
      </c>
      <c r="BU299" s="297" t="inlineStr">
        <is>
          <t>0</t>
        </is>
      </c>
      <c r="BV299" s="297" t="inlineStr">
        <is>
          <t>0</t>
        </is>
      </c>
      <c r="BW299" s="288" t="inlineStr">
        <is>
          <t>0</t>
        </is>
      </c>
      <c r="BX299" s="276">
        <f>SUM(IF(COUNTIF(#REF!, "*1.*"), 2, 0), IF(COUNTIF(#REF!, "*2.*"), 2, 0), IF(COUNTIF(#REF!, "*3.*"), 2, 0), IF(COUNTIF(#REF!, "*4.*"), 2, 0), IF(COUNTIF(#REF!, "*5.*"), 2, 0), IF(COUNTIF(#REF!, "*6.*"), 2, 0))</f>
        <v/>
      </c>
      <c r="BY299" s="277">
        <f t="array" ref="BY299">SUM(VALUE(AT299),VALUE(AU299),VALUE(AV299),VALUE(AW299),VALUE(AX299),VALUE(AY299),VALUE(AZ299),VALUE(BB299),VALUE(BC299),VALUE(BD299),VALUE(BE299),VALUE(BF299),VALUE(BG299),VALUE(BH299),VALUE(BI299),VALUE(BJ299),VALUE(BK299),VALUE(BL299),VALUE(BM299),VALUE(BN299),VALUE(BO299),VALUE(BP299),VALUE(BQ299),VALUE(BR299),VALUE(BS299),VALUE(BT299),VALUE(BU299),VALUE(BV299),VALUE(BW299))</f>
        <v/>
      </c>
      <c r="BZ299" s="307" t="n"/>
      <c r="CA299" s="307" t="n"/>
      <c r="CB299" s="307" t="n"/>
      <c r="CC299" s="307" t="n"/>
      <c r="CD299" s="307" t="n"/>
      <c r="CE299" s="307" t="n"/>
      <c r="CF299" s="307" t="n"/>
      <c r="CG299" s="307" t="n"/>
      <c r="CH299" s="307" t="n"/>
      <c r="CI299" s="307" t="n"/>
      <c r="CJ299" s="307" t="n"/>
      <c r="CK299" s="307" t="n"/>
      <c r="CL299" s="307" t="n"/>
      <c r="CM299" s="307" t="n"/>
      <c r="CN299" s="307" t="n"/>
      <c r="CO299" s="307" t="n"/>
      <c r="CP299" s="307" t="n"/>
      <c r="CQ299" s="307" t="n"/>
      <c r="CR299" s="279" t="inlineStr"/>
      <c r="CS299" s="280">
        <f>AVERAGE(Value(BY299),value(CR299))</f>
        <v/>
      </c>
      <c r="CT299" s="421">
        <f>(IF(OR(MediaScorecard!BH300="x", MediaScorecard!BI300="x",MediaScorecard!BJ300="x",MediaScorecard!BK300="x",MediaScorecard!BL300="x"),1, 2))</f>
        <v/>
      </c>
      <c r="CU299" s="308" t="n"/>
      <c r="CV299" s="308" t="n"/>
      <c r="CW299" s="308" t="n"/>
      <c r="CX299" s="309" t="n"/>
      <c r="CY299" s="308" t="n"/>
      <c r="CZ299" s="308" t="n"/>
      <c r="DA299" s="308" t="n"/>
    </row>
    <row r="300" ht="21" customHeight="1" s="590">
      <c r="A300" s="421" t="n"/>
      <c r="B300" s="270" t="n"/>
      <c r="C300" s="266" t="n"/>
      <c r="D300" s="267" t="inlineStr"/>
      <c r="E300" s="267" t="inlineStr"/>
      <c r="F300" s="268" t="inlineStr"/>
      <c r="G300" s="421" t="n"/>
      <c r="H300" s="269" t="n"/>
      <c r="I300" s="421" t="n"/>
      <c r="J300" s="421" t="n"/>
      <c r="K300" s="421" t="n"/>
      <c r="L300" s="421" t="n"/>
      <c r="M300" s="421" t="n"/>
      <c r="N300" s="421" t="n"/>
      <c r="O300" s="421" t="n"/>
      <c r="P300" s="421" t="n"/>
      <c r="Q300" s="421" t="n"/>
      <c r="R300" s="270" t="n"/>
      <c r="S300" s="421" t="n"/>
      <c r="T300" s="421" t="n"/>
      <c r="U300" s="421" t="n"/>
      <c r="V300" s="421" t="n"/>
      <c r="W300" s="421" t="n"/>
      <c r="X300" s="421" t="n"/>
      <c r="Y300" s="421" t="n"/>
      <c r="Z300" s="421" t="n"/>
      <c r="AA300" s="421" t="n"/>
      <c r="AB300" s="421" t="n"/>
      <c r="AC300" s="421" t="n"/>
      <c r="AD300" s="421" t="n"/>
      <c r="AE300" s="421" t="n"/>
      <c r="AF300" s="421" t="n"/>
      <c r="AG300" s="421" t="n"/>
      <c r="AH300" s="421" t="n"/>
      <c r="AI300" s="421" t="n"/>
      <c r="AJ300" s="297" t="n"/>
      <c r="AK300" s="297" t="n"/>
      <c r="AL300" s="284" t="n"/>
      <c r="AM300" s="297" t="n"/>
      <c r="AN300" s="285" t="n"/>
      <c r="AO300" s="297" t="n"/>
      <c r="AP300" s="297" t="n"/>
      <c r="AQ300" s="297" t="n"/>
      <c r="AR300" s="297" t="n"/>
      <c r="AS300" s="297" t="n"/>
      <c r="AT300" s="285" t="inlineStr">
        <is>
          <t>0</t>
        </is>
      </c>
      <c r="AU300" s="297" t="inlineStr">
        <is>
          <t>0</t>
        </is>
      </c>
      <c r="AV300" s="297" t="inlineStr">
        <is>
          <t>0</t>
        </is>
      </c>
      <c r="AW300" s="297" t="inlineStr">
        <is>
          <t>0</t>
        </is>
      </c>
      <c r="AX300" s="297" t="inlineStr">
        <is>
          <t>0</t>
        </is>
      </c>
      <c r="AY300" s="286" t="inlineStr">
        <is>
          <t>0</t>
        </is>
      </c>
      <c r="AZ300" s="286" t="inlineStr">
        <is>
          <t>0</t>
        </is>
      </c>
      <c r="BA300" s="287" t="inlineStr">
        <is>
          <t>0</t>
        </is>
      </c>
      <c r="BB300" s="286" t="inlineStr">
        <is>
          <t>0</t>
        </is>
      </c>
      <c r="BC300" s="286" t="inlineStr">
        <is>
          <t>0</t>
        </is>
      </c>
      <c r="BD300" s="286" t="inlineStr">
        <is>
          <t>0</t>
        </is>
      </c>
      <c r="BE300" s="286" t="inlineStr">
        <is>
          <t>0</t>
        </is>
      </c>
      <c r="BF300" s="286" t="inlineStr">
        <is>
          <t>0</t>
        </is>
      </c>
      <c r="BG300" s="286" t="inlineStr">
        <is>
          <t>0</t>
        </is>
      </c>
      <c r="BH300" s="297" t="inlineStr">
        <is>
          <t>0</t>
        </is>
      </c>
      <c r="BI300" s="297" t="inlineStr">
        <is>
          <t>0</t>
        </is>
      </c>
      <c r="BJ300" s="297" t="inlineStr">
        <is>
          <t>0</t>
        </is>
      </c>
      <c r="BK300" s="297" t="inlineStr">
        <is>
          <t>0</t>
        </is>
      </c>
      <c r="BL300" s="297" t="inlineStr">
        <is>
          <t>0</t>
        </is>
      </c>
      <c r="BM300" s="297" t="inlineStr">
        <is>
          <t>0</t>
        </is>
      </c>
      <c r="BN300" s="297" t="inlineStr">
        <is>
          <t>0</t>
        </is>
      </c>
      <c r="BO300" s="285" t="inlineStr">
        <is>
          <t>0</t>
        </is>
      </c>
      <c r="BP300" s="297" t="inlineStr">
        <is>
          <t>0</t>
        </is>
      </c>
      <c r="BQ300" s="297" t="inlineStr">
        <is>
          <t>0</t>
        </is>
      </c>
      <c r="BR300" s="297" t="inlineStr">
        <is>
          <t>0</t>
        </is>
      </c>
      <c r="BS300" s="297" t="inlineStr">
        <is>
          <t>0</t>
        </is>
      </c>
      <c r="BT300" s="297" t="inlineStr">
        <is>
          <t>0</t>
        </is>
      </c>
      <c r="BU300" s="297" t="inlineStr">
        <is>
          <t>0</t>
        </is>
      </c>
      <c r="BV300" s="297" t="inlineStr">
        <is>
          <t>0</t>
        </is>
      </c>
      <c r="BW300" s="288" t="inlineStr">
        <is>
          <t>0</t>
        </is>
      </c>
      <c r="BX300" s="276">
        <f>SUM(IF(COUNTIF(#REF!, "*1.*"), 2, 0), IF(COUNTIF(#REF!, "*2.*"), 2, 0), IF(COUNTIF(#REF!, "*3.*"), 2, 0), IF(COUNTIF(#REF!, "*4.*"), 2, 0), IF(COUNTIF(#REF!, "*5.*"), 2, 0), IF(COUNTIF(#REF!, "*6.*"), 2, 0))</f>
        <v/>
      </c>
      <c r="BY300" s="277">
        <f t="array" ref="BY300">SUM(VALUE(AT300),VALUE(AU300),VALUE(AV300),VALUE(AW300),VALUE(AX300),VALUE(AY300),VALUE(AZ300),VALUE(BB300),VALUE(BC300),VALUE(BD300),VALUE(BE300),VALUE(BF300),VALUE(BG300),VALUE(BH300),VALUE(BI300),VALUE(BJ300),VALUE(BK300),VALUE(BL300),VALUE(BM300),VALUE(BN300),VALUE(BO300),VALUE(BP300),VALUE(BQ300),VALUE(BR300),VALUE(BS300),VALUE(BT300),VALUE(BU300),VALUE(BV300),VALUE(BW300))</f>
        <v/>
      </c>
      <c r="BZ300" s="307" t="n"/>
      <c r="CA300" s="307" t="n"/>
      <c r="CB300" s="307" t="n"/>
      <c r="CC300" s="307" t="n"/>
      <c r="CD300" s="307" t="n"/>
      <c r="CE300" s="307" t="n"/>
      <c r="CF300" s="307" t="n"/>
      <c r="CG300" s="307" t="n"/>
      <c r="CH300" s="307" t="n"/>
      <c r="CI300" s="307" t="n"/>
      <c r="CJ300" s="307" t="n"/>
      <c r="CK300" s="307" t="n"/>
      <c r="CL300" s="307" t="n"/>
      <c r="CM300" s="307" t="n"/>
      <c r="CN300" s="307" t="n"/>
      <c r="CO300" s="307" t="n"/>
      <c r="CP300" s="307" t="n"/>
      <c r="CQ300" s="307" t="n"/>
      <c r="CR300" s="279" t="inlineStr"/>
      <c r="CS300" s="280">
        <f>AVERAGE(Value(BY300),value(CR300))</f>
        <v/>
      </c>
      <c r="CT300" s="421">
        <f>(IF(OR(MediaScorecard!BH301="x", MediaScorecard!BI301="x",MediaScorecard!BJ301="x",MediaScorecard!BK301="x",MediaScorecard!BL301="x"),1, 2))</f>
        <v/>
      </c>
      <c r="CU300" s="308" t="n"/>
      <c r="CV300" s="308" t="n"/>
      <c r="CW300" s="308" t="n"/>
      <c r="CX300" s="309" t="n"/>
      <c r="CY300" s="308" t="n"/>
      <c r="CZ300" s="308" t="n"/>
      <c r="DA300" s="308" t="n"/>
    </row>
    <row r="301" ht="21" customHeight="1" s="590">
      <c r="A301" s="421" t="n"/>
      <c r="B301" s="270" t="n"/>
      <c r="C301" s="266" t="n"/>
      <c r="D301" s="267" t="inlineStr"/>
      <c r="E301" s="267" t="inlineStr"/>
      <c r="F301" s="268" t="inlineStr"/>
      <c r="G301" s="421" t="n"/>
      <c r="H301" s="269" t="n"/>
      <c r="I301" s="421" t="n"/>
      <c r="J301" s="421" t="n"/>
      <c r="K301" s="421" t="n"/>
      <c r="L301" s="421" t="n"/>
      <c r="M301" s="421" t="n"/>
      <c r="N301" s="421" t="n"/>
      <c r="O301" s="421" t="n"/>
      <c r="P301" s="421" t="n"/>
      <c r="Q301" s="421" t="n"/>
      <c r="R301" s="270" t="n"/>
      <c r="S301" s="421" t="n"/>
      <c r="T301" s="421" t="n"/>
      <c r="U301" s="421" t="n"/>
      <c r="V301" s="421" t="n"/>
      <c r="W301" s="421" t="n"/>
      <c r="X301" s="421" t="n"/>
      <c r="Y301" s="421" t="n"/>
      <c r="Z301" s="421" t="n"/>
      <c r="AA301" s="421" t="n"/>
      <c r="AB301" s="421" t="n"/>
      <c r="AC301" s="421" t="n"/>
      <c r="AD301" s="421" t="n"/>
      <c r="AE301" s="421" t="n"/>
      <c r="AF301" s="421" t="n"/>
      <c r="AG301" s="421" t="n"/>
      <c r="AH301" s="421" t="n"/>
      <c r="AI301" s="421" t="n"/>
      <c r="AJ301" s="297" t="n"/>
      <c r="AK301" s="297" t="n"/>
      <c r="AL301" s="284" t="n"/>
      <c r="AM301" s="297" t="n"/>
      <c r="AN301" s="285" t="n"/>
      <c r="AO301" s="297" t="n"/>
      <c r="AP301" s="297" t="n"/>
      <c r="AQ301" s="297" t="n"/>
      <c r="AR301" s="297" t="n"/>
      <c r="AS301" s="297" t="n"/>
      <c r="AT301" s="285" t="inlineStr">
        <is>
          <t>0</t>
        </is>
      </c>
      <c r="AU301" s="297" t="inlineStr">
        <is>
          <t>0</t>
        </is>
      </c>
      <c r="AV301" s="297" t="inlineStr">
        <is>
          <t>0</t>
        </is>
      </c>
      <c r="AW301" s="297" t="inlineStr">
        <is>
          <t>0</t>
        </is>
      </c>
      <c r="AX301" s="297" t="inlineStr">
        <is>
          <t>0</t>
        </is>
      </c>
      <c r="AY301" s="286" t="inlineStr">
        <is>
          <t>0</t>
        </is>
      </c>
      <c r="AZ301" s="286" t="inlineStr">
        <is>
          <t>0</t>
        </is>
      </c>
      <c r="BA301" s="287" t="inlineStr">
        <is>
          <t>0</t>
        </is>
      </c>
      <c r="BB301" s="286" t="inlineStr">
        <is>
          <t>0</t>
        </is>
      </c>
      <c r="BC301" s="286" t="inlineStr">
        <is>
          <t>0</t>
        </is>
      </c>
      <c r="BD301" s="286" t="inlineStr">
        <is>
          <t>0</t>
        </is>
      </c>
      <c r="BE301" s="286" t="inlineStr">
        <is>
          <t>0</t>
        </is>
      </c>
      <c r="BF301" s="286" t="inlineStr">
        <is>
          <t>0</t>
        </is>
      </c>
      <c r="BG301" s="286" t="inlineStr">
        <is>
          <t>0</t>
        </is>
      </c>
      <c r="BH301" s="297" t="inlineStr">
        <is>
          <t>0</t>
        </is>
      </c>
      <c r="BI301" s="297" t="inlineStr">
        <is>
          <t>0</t>
        </is>
      </c>
      <c r="BJ301" s="297" t="inlineStr">
        <is>
          <t>0</t>
        </is>
      </c>
      <c r="BK301" s="297" t="inlineStr">
        <is>
          <t>0</t>
        </is>
      </c>
      <c r="BL301" s="297" t="inlineStr">
        <is>
          <t>0</t>
        </is>
      </c>
      <c r="BM301" s="297" t="inlineStr">
        <is>
          <t>0</t>
        </is>
      </c>
      <c r="BN301" s="297" t="inlineStr">
        <is>
          <t>0</t>
        </is>
      </c>
      <c r="BO301" s="285" t="inlineStr">
        <is>
          <t>0</t>
        </is>
      </c>
      <c r="BP301" s="297" t="inlineStr">
        <is>
          <t>0</t>
        </is>
      </c>
      <c r="BQ301" s="297" t="inlineStr">
        <is>
          <t>0</t>
        </is>
      </c>
      <c r="BR301" s="297" t="inlineStr">
        <is>
          <t>0</t>
        </is>
      </c>
      <c r="BS301" s="297" t="inlineStr">
        <is>
          <t>0</t>
        </is>
      </c>
      <c r="BT301" s="297" t="inlineStr">
        <is>
          <t>0</t>
        </is>
      </c>
      <c r="BU301" s="297" t="inlineStr">
        <is>
          <t>0</t>
        </is>
      </c>
      <c r="BV301" s="297" t="inlineStr">
        <is>
          <t>0</t>
        </is>
      </c>
      <c r="BW301" s="288" t="inlineStr">
        <is>
          <t>0</t>
        </is>
      </c>
      <c r="BX301" s="276">
        <f>SUM(IF(COUNTIF(#REF!, "*1.*"), 2, 0), IF(COUNTIF(#REF!, "*2.*"), 2, 0), IF(COUNTIF(#REF!, "*3.*"), 2, 0), IF(COUNTIF(#REF!, "*4.*"), 2, 0), IF(COUNTIF(#REF!, "*5.*"), 2, 0), IF(COUNTIF(#REF!, "*6.*"), 2, 0))</f>
        <v/>
      </c>
      <c r="BY301" s="277">
        <f t="array" ref="BY301">SUM(VALUE(AT301),VALUE(AU301),VALUE(AV301),VALUE(AW301),VALUE(AX301),VALUE(AY301),VALUE(AZ301),VALUE(BB301),VALUE(BC301),VALUE(BD301),VALUE(BE301),VALUE(BF301),VALUE(BG301),VALUE(BH301),VALUE(BI301),VALUE(BJ301),VALUE(BK301),VALUE(BL301),VALUE(BM301),VALUE(BN301),VALUE(BO301),VALUE(BP301),VALUE(BQ301),VALUE(BR301),VALUE(BS301),VALUE(BT301),VALUE(BU301),VALUE(BV301),VALUE(BW301))</f>
        <v/>
      </c>
      <c r="BZ301" s="307" t="n"/>
      <c r="CA301" s="307" t="n"/>
      <c r="CB301" s="307" t="n"/>
      <c r="CC301" s="307" t="n"/>
      <c r="CD301" s="307" t="n"/>
      <c r="CE301" s="307" t="n"/>
      <c r="CF301" s="307" t="n"/>
      <c r="CG301" s="307" t="n"/>
      <c r="CH301" s="307" t="n"/>
      <c r="CI301" s="307" t="n"/>
      <c r="CJ301" s="307" t="n"/>
      <c r="CK301" s="307" t="n"/>
      <c r="CL301" s="307" t="n"/>
      <c r="CM301" s="307" t="n"/>
      <c r="CN301" s="307" t="n"/>
      <c r="CO301" s="307" t="n"/>
      <c r="CP301" s="307" t="n"/>
      <c r="CQ301" s="307" t="n"/>
      <c r="CR301" s="279" t="inlineStr"/>
      <c r="CS301" s="280">
        <f>AVERAGE(Value(BY301),value(CR301))</f>
        <v/>
      </c>
      <c r="CT301" s="421">
        <f>(IF(OR(MediaScorecard!BH302="x", MediaScorecard!BI302="x",MediaScorecard!BJ302="x",MediaScorecard!BK302="x",MediaScorecard!BL302="x"),1, 2))</f>
        <v/>
      </c>
      <c r="CU301" s="308" t="n"/>
      <c r="CV301" s="308" t="n"/>
      <c r="CW301" s="308" t="n"/>
      <c r="CX301" s="309" t="n"/>
      <c r="CY301" s="308" t="n"/>
      <c r="CZ301" s="308" t="n"/>
      <c r="DA301" s="308" t="n"/>
    </row>
    <row r="302" ht="21" customHeight="1" s="590">
      <c r="A302" s="421" t="n"/>
      <c r="B302" s="270" t="n"/>
      <c r="C302" s="266" t="n"/>
      <c r="D302" s="267" t="inlineStr"/>
      <c r="E302" s="267" t="inlineStr"/>
      <c r="F302" s="268" t="inlineStr"/>
      <c r="G302" s="421" t="n"/>
      <c r="H302" s="269" t="n"/>
      <c r="I302" s="421" t="n"/>
      <c r="J302" s="421" t="n"/>
      <c r="K302" s="421" t="n"/>
      <c r="L302" s="421" t="n"/>
      <c r="M302" s="421" t="n"/>
      <c r="N302" s="421" t="n"/>
      <c r="O302" s="421" t="n"/>
      <c r="P302" s="421" t="n"/>
      <c r="Q302" s="421" t="n"/>
      <c r="R302" s="270" t="n"/>
      <c r="S302" s="421" t="n"/>
      <c r="T302" s="421" t="n"/>
      <c r="U302" s="421" t="n"/>
      <c r="V302" s="421" t="n"/>
      <c r="W302" s="421" t="n"/>
      <c r="X302" s="421" t="n"/>
      <c r="Y302" s="421" t="n"/>
      <c r="Z302" s="421" t="n"/>
      <c r="AA302" s="421" t="n"/>
      <c r="AB302" s="421" t="n"/>
      <c r="AC302" s="421" t="n"/>
      <c r="AD302" s="421" t="n"/>
      <c r="AE302" s="421" t="n"/>
      <c r="AF302" s="421" t="n"/>
      <c r="AG302" s="421" t="n"/>
      <c r="AH302" s="421" t="n"/>
      <c r="AI302" s="421" t="n"/>
      <c r="AJ302" s="297" t="n"/>
      <c r="AK302" s="297" t="n"/>
      <c r="AL302" s="284" t="n"/>
      <c r="AM302" s="297" t="n"/>
      <c r="AN302" s="285" t="n"/>
      <c r="AO302" s="297" t="n"/>
      <c r="AP302" s="297" t="n"/>
      <c r="AQ302" s="297" t="n"/>
      <c r="AR302" s="297" t="n"/>
      <c r="AS302" s="297" t="n"/>
      <c r="AT302" s="285" t="inlineStr">
        <is>
          <t>0</t>
        </is>
      </c>
      <c r="AU302" s="297" t="inlineStr">
        <is>
          <t>0</t>
        </is>
      </c>
      <c r="AV302" s="297" t="inlineStr">
        <is>
          <t>0</t>
        </is>
      </c>
      <c r="AW302" s="297" t="inlineStr">
        <is>
          <t>0</t>
        </is>
      </c>
      <c r="AX302" s="297" t="inlineStr">
        <is>
          <t>0</t>
        </is>
      </c>
      <c r="AY302" s="286" t="inlineStr">
        <is>
          <t>0</t>
        </is>
      </c>
      <c r="AZ302" s="286" t="inlineStr">
        <is>
          <t>0</t>
        </is>
      </c>
      <c r="BA302" s="287" t="inlineStr">
        <is>
          <t>0</t>
        </is>
      </c>
      <c r="BB302" s="286" t="inlineStr">
        <is>
          <t>0</t>
        </is>
      </c>
      <c r="BC302" s="286" t="inlineStr">
        <is>
          <t>0</t>
        </is>
      </c>
      <c r="BD302" s="286" t="inlineStr">
        <is>
          <t>0</t>
        </is>
      </c>
      <c r="BE302" s="286" t="inlineStr">
        <is>
          <t>0</t>
        </is>
      </c>
      <c r="BF302" s="286" t="inlineStr">
        <is>
          <t>0</t>
        </is>
      </c>
      <c r="BG302" s="286" t="inlineStr">
        <is>
          <t>0</t>
        </is>
      </c>
      <c r="BH302" s="297" t="inlineStr">
        <is>
          <t>0</t>
        </is>
      </c>
      <c r="BI302" s="297" t="inlineStr">
        <is>
          <t>0</t>
        </is>
      </c>
      <c r="BJ302" s="297" t="inlineStr">
        <is>
          <t>0</t>
        </is>
      </c>
      <c r="BK302" s="297" t="inlineStr">
        <is>
          <t>0</t>
        </is>
      </c>
      <c r="BL302" s="297" t="inlineStr">
        <is>
          <t>0</t>
        </is>
      </c>
      <c r="BM302" s="297" t="inlineStr">
        <is>
          <t>0</t>
        </is>
      </c>
      <c r="BN302" s="297" t="inlineStr">
        <is>
          <t>0</t>
        </is>
      </c>
      <c r="BO302" s="285" t="inlineStr">
        <is>
          <t>0</t>
        </is>
      </c>
      <c r="BP302" s="297" t="inlineStr">
        <is>
          <t>0</t>
        </is>
      </c>
      <c r="BQ302" s="297" t="inlineStr">
        <is>
          <t>0</t>
        </is>
      </c>
      <c r="BR302" s="297" t="inlineStr">
        <is>
          <t>0</t>
        </is>
      </c>
      <c r="BS302" s="297" t="inlineStr">
        <is>
          <t>0</t>
        </is>
      </c>
      <c r="BT302" s="297" t="inlineStr">
        <is>
          <t>0</t>
        </is>
      </c>
      <c r="BU302" s="297" t="inlineStr">
        <is>
          <t>0</t>
        </is>
      </c>
      <c r="BV302" s="297" t="inlineStr">
        <is>
          <t>0</t>
        </is>
      </c>
      <c r="BW302" s="288" t="inlineStr">
        <is>
          <t>0</t>
        </is>
      </c>
      <c r="BX302" s="276">
        <f>SUM(IF(COUNTIF(#REF!, "*1.*"), 2, 0), IF(COUNTIF(#REF!, "*2.*"), 2, 0), IF(COUNTIF(#REF!, "*3.*"), 2, 0), IF(COUNTIF(#REF!, "*4.*"), 2, 0), IF(COUNTIF(#REF!, "*5.*"), 2, 0), IF(COUNTIF(#REF!, "*6.*"), 2, 0))</f>
        <v/>
      </c>
      <c r="BY302" s="277">
        <f t="array" ref="BY302">SUM(VALUE(AT302),VALUE(AU302),VALUE(AV302),VALUE(AW302),VALUE(AX302),VALUE(AY302),VALUE(AZ302),VALUE(BB302),VALUE(BC302),VALUE(BD302),VALUE(BE302),VALUE(BF302),VALUE(BG302),VALUE(BH302),VALUE(BI302),VALUE(BJ302),VALUE(BK302),VALUE(BL302),VALUE(BM302),VALUE(BN302),VALUE(BO302),VALUE(BP302),VALUE(BQ302),VALUE(BR302),VALUE(BS302),VALUE(BT302),VALUE(BU302),VALUE(BV302),VALUE(BW302))</f>
        <v/>
      </c>
      <c r="BZ302" s="307" t="n"/>
      <c r="CA302" s="307" t="n"/>
      <c r="CB302" s="307" t="n"/>
      <c r="CC302" s="307" t="n"/>
      <c r="CD302" s="307" t="n"/>
      <c r="CE302" s="307" t="n"/>
      <c r="CF302" s="307" t="n"/>
      <c r="CG302" s="307" t="n"/>
      <c r="CH302" s="307" t="n"/>
      <c r="CI302" s="307" t="n"/>
      <c r="CJ302" s="307" t="n"/>
      <c r="CK302" s="307" t="n"/>
      <c r="CL302" s="307" t="n"/>
      <c r="CM302" s="307" t="n"/>
      <c r="CN302" s="307" t="n"/>
      <c r="CO302" s="307" t="n"/>
      <c r="CP302" s="307" t="n"/>
      <c r="CQ302" s="307" t="n"/>
      <c r="CR302" s="279" t="inlineStr"/>
      <c r="CS302" s="280">
        <f>AVERAGE(Value(BY302),value(CR302))</f>
        <v/>
      </c>
      <c r="CT302" s="421">
        <f>(IF(OR(MediaScorecard!BH303="x", MediaScorecard!BI303="x",MediaScorecard!BJ303="x",MediaScorecard!BK303="x",MediaScorecard!BL303="x"),1, 2))</f>
        <v/>
      </c>
      <c r="CU302" s="308" t="n"/>
      <c r="CV302" s="308" t="n"/>
      <c r="CW302" s="308" t="n"/>
      <c r="CX302" s="309" t="n"/>
      <c r="CY302" s="308" t="n"/>
      <c r="CZ302" s="308" t="n"/>
      <c r="DA302" s="308" t="n"/>
    </row>
    <row r="303" ht="21" customHeight="1" s="590">
      <c r="A303" s="421" t="n"/>
      <c r="B303" s="270" t="n"/>
      <c r="C303" s="266" t="n"/>
      <c r="D303" s="267" t="inlineStr"/>
      <c r="E303" s="267" t="inlineStr"/>
      <c r="F303" s="268" t="inlineStr"/>
      <c r="G303" s="421" t="n"/>
      <c r="H303" s="269" t="n"/>
      <c r="I303" s="421" t="n"/>
      <c r="J303" s="421" t="n"/>
      <c r="K303" s="421" t="n"/>
      <c r="L303" s="421" t="n"/>
      <c r="M303" s="421" t="n"/>
      <c r="N303" s="421" t="n"/>
      <c r="O303" s="421" t="n"/>
      <c r="P303" s="421" t="n"/>
      <c r="Q303" s="421" t="n"/>
      <c r="R303" s="270" t="n"/>
      <c r="S303" s="421" t="n"/>
      <c r="T303" s="421" t="n"/>
      <c r="U303" s="421" t="n"/>
      <c r="V303" s="421" t="n"/>
      <c r="W303" s="421" t="n"/>
      <c r="X303" s="421" t="n"/>
      <c r="Y303" s="421" t="n"/>
      <c r="Z303" s="421" t="n"/>
      <c r="AA303" s="421" t="n"/>
      <c r="AB303" s="421" t="n"/>
      <c r="AC303" s="421" t="n"/>
      <c r="AD303" s="421" t="n"/>
      <c r="AE303" s="421" t="n"/>
      <c r="AF303" s="421" t="n"/>
      <c r="AG303" s="421" t="n"/>
      <c r="AH303" s="421" t="n"/>
      <c r="AI303" s="421" t="n"/>
      <c r="AJ303" s="297" t="n"/>
      <c r="AK303" s="297" t="n"/>
      <c r="AL303" s="284" t="n"/>
      <c r="AM303" s="297" t="n"/>
      <c r="AN303" s="285" t="n"/>
      <c r="AO303" s="297" t="n"/>
      <c r="AP303" s="297" t="n"/>
      <c r="AQ303" s="297" t="n"/>
      <c r="AR303" s="297" t="n"/>
      <c r="AS303" s="297" t="n"/>
      <c r="AT303" s="285" t="inlineStr">
        <is>
          <t>0</t>
        </is>
      </c>
      <c r="AU303" s="297" t="inlineStr">
        <is>
          <t>0</t>
        </is>
      </c>
      <c r="AV303" s="297" t="inlineStr">
        <is>
          <t>0</t>
        </is>
      </c>
      <c r="AW303" s="297" t="inlineStr">
        <is>
          <t>0</t>
        </is>
      </c>
      <c r="AX303" s="297" t="inlineStr">
        <is>
          <t>0</t>
        </is>
      </c>
      <c r="AY303" s="286" t="inlineStr">
        <is>
          <t>0</t>
        </is>
      </c>
      <c r="AZ303" s="286" t="inlineStr">
        <is>
          <t>0</t>
        </is>
      </c>
      <c r="BA303" s="287" t="inlineStr">
        <is>
          <t>0</t>
        </is>
      </c>
      <c r="BB303" s="286" t="inlineStr">
        <is>
          <t>0</t>
        </is>
      </c>
      <c r="BC303" s="286" t="inlineStr">
        <is>
          <t>0</t>
        </is>
      </c>
      <c r="BD303" s="286" t="inlineStr">
        <is>
          <t>0</t>
        </is>
      </c>
      <c r="BE303" s="286" t="inlineStr">
        <is>
          <t>0</t>
        </is>
      </c>
      <c r="BF303" s="286" t="inlineStr">
        <is>
          <t>0</t>
        </is>
      </c>
      <c r="BG303" s="286" t="inlineStr">
        <is>
          <t>0</t>
        </is>
      </c>
      <c r="BH303" s="297" t="inlineStr">
        <is>
          <t>0</t>
        </is>
      </c>
      <c r="BI303" s="297" t="inlineStr">
        <is>
          <t>0</t>
        </is>
      </c>
      <c r="BJ303" s="297" t="inlineStr">
        <is>
          <t>0</t>
        </is>
      </c>
      <c r="BK303" s="297" t="inlineStr">
        <is>
          <t>0</t>
        </is>
      </c>
      <c r="BL303" s="297" t="inlineStr">
        <is>
          <t>0</t>
        </is>
      </c>
      <c r="BM303" s="297" t="inlineStr">
        <is>
          <t>0</t>
        </is>
      </c>
      <c r="BN303" s="297" t="inlineStr">
        <is>
          <t>0</t>
        </is>
      </c>
      <c r="BO303" s="285" t="inlineStr">
        <is>
          <t>0</t>
        </is>
      </c>
      <c r="BP303" s="297" t="inlineStr">
        <is>
          <t>0</t>
        </is>
      </c>
      <c r="BQ303" s="297" t="inlineStr">
        <is>
          <t>0</t>
        </is>
      </c>
      <c r="BR303" s="297" t="inlineStr">
        <is>
          <t>0</t>
        </is>
      </c>
      <c r="BS303" s="297" t="inlineStr">
        <is>
          <t>0</t>
        </is>
      </c>
      <c r="BT303" s="297" t="inlineStr">
        <is>
          <t>0</t>
        </is>
      </c>
      <c r="BU303" s="297" t="inlineStr">
        <is>
          <t>0</t>
        </is>
      </c>
      <c r="BV303" s="297" t="inlineStr">
        <is>
          <t>0</t>
        </is>
      </c>
      <c r="BW303" s="288" t="inlineStr">
        <is>
          <t>0</t>
        </is>
      </c>
      <c r="BX303" s="276">
        <f>SUM(IF(COUNTIF(#REF!, "*1.*"), 2, 0), IF(COUNTIF(#REF!, "*2.*"), 2, 0), IF(COUNTIF(#REF!, "*3.*"), 2, 0), IF(COUNTIF(#REF!, "*4.*"), 2, 0), IF(COUNTIF(#REF!, "*5.*"), 2, 0), IF(COUNTIF(#REF!, "*6.*"), 2, 0))</f>
        <v/>
      </c>
      <c r="BY303" s="277">
        <f t="array" ref="BY303">SUM(VALUE(AT303),VALUE(AU303),VALUE(AV303),VALUE(AW303),VALUE(AX303),VALUE(AY303),VALUE(AZ303),VALUE(BB303),VALUE(BC303),VALUE(BD303),VALUE(BE303),VALUE(BF303),VALUE(BG303),VALUE(BH303),VALUE(BI303),VALUE(BJ303),VALUE(BK303),VALUE(BL303),VALUE(BM303),VALUE(BN303),VALUE(BO303),VALUE(BP303),VALUE(BQ303),VALUE(BR303),VALUE(BS303),VALUE(BT303),VALUE(BU303),VALUE(BV303),VALUE(BW303))</f>
        <v/>
      </c>
      <c r="BZ303" s="307" t="n"/>
      <c r="CA303" s="307" t="n"/>
      <c r="CB303" s="307" t="n"/>
      <c r="CC303" s="307" t="n"/>
      <c r="CD303" s="307" t="n"/>
      <c r="CE303" s="307" t="n"/>
      <c r="CF303" s="307" t="n"/>
      <c r="CG303" s="307" t="n"/>
      <c r="CH303" s="307" t="n"/>
      <c r="CI303" s="307" t="n"/>
      <c r="CJ303" s="307" t="n"/>
      <c r="CK303" s="307" t="n"/>
      <c r="CL303" s="307" t="n"/>
      <c r="CM303" s="307" t="n"/>
      <c r="CN303" s="307" t="n"/>
      <c r="CO303" s="307" t="n"/>
      <c r="CP303" s="307" t="n"/>
      <c r="CQ303" s="307" t="n"/>
      <c r="CR303" s="279" t="inlineStr"/>
      <c r="CS303" s="280">
        <f>AVERAGE(Value(BY303),value(CR303))</f>
        <v/>
      </c>
      <c r="CT303" s="421">
        <f>(IF(OR(MediaScorecard!BH304="x", MediaScorecard!BI304="x",MediaScorecard!BJ304="x",MediaScorecard!BK304="x",MediaScorecard!BL304="x"),1, 2))</f>
        <v/>
      </c>
      <c r="CU303" s="308" t="n"/>
      <c r="CV303" s="308" t="n"/>
      <c r="CW303" s="308" t="n"/>
      <c r="CX303" s="309" t="n"/>
      <c r="CY303" s="308" t="n"/>
      <c r="CZ303" s="308" t="n"/>
      <c r="DA303" s="308" t="n"/>
    </row>
    <row r="304" ht="21" customHeight="1" s="590">
      <c r="A304" s="421" t="n"/>
      <c r="B304" s="270" t="n"/>
      <c r="C304" s="266" t="n"/>
      <c r="D304" s="267" t="inlineStr"/>
      <c r="E304" s="267" t="inlineStr"/>
      <c r="F304" s="268" t="inlineStr"/>
      <c r="G304" s="421" t="n"/>
      <c r="H304" s="269" t="n"/>
      <c r="I304" s="421" t="n"/>
      <c r="J304" s="421" t="n"/>
      <c r="K304" s="421" t="n"/>
      <c r="L304" s="421" t="n"/>
      <c r="M304" s="421" t="n"/>
      <c r="N304" s="421" t="n"/>
      <c r="O304" s="421" t="n"/>
      <c r="P304" s="421" t="n"/>
      <c r="Q304" s="421" t="n"/>
      <c r="R304" s="270" t="n"/>
      <c r="S304" s="421" t="n"/>
      <c r="T304" s="421" t="n"/>
      <c r="U304" s="421" t="n"/>
      <c r="V304" s="421" t="n"/>
      <c r="W304" s="421" t="n"/>
      <c r="X304" s="421" t="n"/>
      <c r="Y304" s="421" t="n"/>
      <c r="Z304" s="421" t="n"/>
      <c r="AA304" s="421" t="n"/>
      <c r="AB304" s="421" t="n"/>
      <c r="AC304" s="421" t="n"/>
      <c r="AD304" s="421" t="n"/>
      <c r="AE304" s="421" t="n"/>
      <c r="AF304" s="421" t="n"/>
      <c r="AG304" s="421" t="n"/>
      <c r="AH304" s="421" t="n"/>
      <c r="AI304" s="421" t="n"/>
      <c r="AJ304" s="297" t="n"/>
      <c r="AK304" s="297" t="n"/>
      <c r="AL304" s="284" t="n"/>
      <c r="AM304" s="297" t="n"/>
      <c r="AN304" s="285" t="n"/>
      <c r="AO304" s="297" t="n"/>
      <c r="AP304" s="297" t="n"/>
      <c r="AQ304" s="297" t="n"/>
      <c r="AR304" s="297" t="n"/>
      <c r="AS304" s="297" t="n"/>
      <c r="AT304" s="285" t="inlineStr">
        <is>
          <t>0</t>
        </is>
      </c>
      <c r="AU304" s="297" t="inlineStr">
        <is>
          <t>0</t>
        </is>
      </c>
      <c r="AV304" s="297" t="inlineStr">
        <is>
          <t>0</t>
        </is>
      </c>
      <c r="AW304" s="297" t="inlineStr">
        <is>
          <t>0</t>
        </is>
      </c>
      <c r="AX304" s="297" t="inlineStr">
        <is>
          <t>0</t>
        </is>
      </c>
      <c r="AY304" s="286" t="inlineStr">
        <is>
          <t>0</t>
        </is>
      </c>
      <c r="AZ304" s="286" t="inlineStr">
        <is>
          <t>0</t>
        </is>
      </c>
      <c r="BA304" s="287" t="inlineStr">
        <is>
          <t>0</t>
        </is>
      </c>
      <c r="BB304" s="286" t="inlineStr">
        <is>
          <t>0</t>
        </is>
      </c>
      <c r="BC304" s="286" t="inlineStr">
        <is>
          <t>0</t>
        </is>
      </c>
      <c r="BD304" s="286" t="inlineStr">
        <is>
          <t>0</t>
        </is>
      </c>
      <c r="BE304" s="286" t="inlineStr">
        <is>
          <t>0</t>
        </is>
      </c>
      <c r="BF304" s="286" t="inlineStr">
        <is>
          <t>0</t>
        </is>
      </c>
      <c r="BG304" s="286" t="inlineStr">
        <is>
          <t>0</t>
        </is>
      </c>
      <c r="BH304" s="297" t="inlineStr">
        <is>
          <t>0</t>
        </is>
      </c>
      <c r="BI304" s="297" t="inlineStr">
        <is>
          <t>0</t>
        </is>
      </c>
      <c r="BJ304" s="297" t="inlineStr">
        <is>
          <t>0</t>
        </is>
      </c>
      <c r="BK304" s="297" t="inlineStr">
        <is>
          <t>0</t>
        </is>
      </c>
      <c r="BL304" s="297" t="inlineStr">
        <is>
          <t>0</t>
        </is>
      </c>
      <c r="BM304" s="297" t="inlineStr">
        <is>
          <t>0</t>
        </is>
      </c>
      <c r="BN304" s="297" t="inlineStr">
        <is>
          <t>0</t>
        </is>
      </c>
      <c r="BO304" s="285" t="inlineStr">
        <is>
          <t>0</t>
        </is>
      </c>
      <c r="BP304" s="297" t="inlineStr">
        <is>
          <t>0</t>
        </is>
      </c>
      <c r="BQ304" s="297" t="inlineStr">
        <is>
          <t>0</t>
        </is>
      </c>
      <c r="BR304" s="297" t="inlineStr">
        <is>
          <t>0</t>
        </is>
      </c>
      <c r="BS304" s="297" t="inlineStr">
        <is>
          <t>0</t>
        </is>
      </c>
      <c r="BT304" s="297" t="inlineStr">
        <is>
          <t>0</t>
        </is>
      </c>
      <c r="BU304" s="297" t="inlineStr">
        <is>
          <t>0</t>
        </is>
      </c>
      <c r="BV304" s="297" t="inlineStr">
        <is>
          <t>0</t>
        </is>
      </c>
      <c r="BW304" s="288" t="inlineStr">
        <is>
          <t>0</t>
        </is>
      </c>
      <c r="BX304" s="276">
        <f>SUM(IF(COUNTIF(#REF!, "*1.*"), 2, 0), IF(COUNTIF(#REF!, "*2.*"), 2, 0), IF(COUNTIF(#REF!, "*3.*"), 2, 0), IF(COUNTIF(#REF!, "*4.*"), 2, 0), IF(COUNTIF(#REF!, "*5.*"), 2, 0), IF(COUNTIF(#REF!, "*6.*"), 2, 0))</f>
        <v/>
      </c>
      <c r="BY304" s="277">
        <f t="array" ref="BY304">SUM(VALUE(AT304),VALUE(AU304),VALUE(AV304),VALUE(AW304),VALUE(AX304),VALUE(AY304),VALUE(AZ304),VALUE(BB304),VALUE(BC304),VALUE(BD304),VALUE(BE304),VALUE(BF304),VALUE(BG304),VALUE(BH304),VALUE(BI304),VALUE(BJ304),VALUE(BK304),VALUE(BL304),VALUE(BM304),VALUE(BN304),VALUE(BO304),VALUE(BP304),VALUE(BQ304),VALUE(BR304),VALUE(BS304),VALUE(BT304),VALUE(BU304),VALUE(BV304),VALUE(BW304))</f>
        <v/>
      </c>
      <c r="BZ304" s="307" t="n"/>
      <c r="CA304" s="307" t="n"/>
      <c r="CB304" s="307" t="n"/>
      <c r="CC304" s="307" t="n"/>
      <c r="CD304" s="307" t="n"/>
      <c r="CE304" s="307" t="n"/>
      <c r="CF304" s="307" t="n"/>
      <c r="CG304" s="307" t="n"/>
      <c r="CH304" s="307" t="n"/>
      <c r="CI304" s="307" t="n"/>
      <c r="CJ304" s="307" t="n"/>
      <c r="CK304" s="307" t="n"/>
      <c r="CL304" s="307" t="n"/>
      <c r="CM304" s="307" t="n"/>
      <c r="CN304" s="307" t="n"/>
      <c r="CO304" s="307" t="n"/>
      <c r="CP304" s="307" t="n"/>
      <c r="CQ304" s="307" t="n"/>
      <c r="CR304" s="279" t="inlineStr"/>
      <c r="CS304" s="280">
        <f>AVERAGE(Value(BY304),value(CR304))</f>
        <v/>
      </c>
      <c r="CT304" s="421">
        <f>(IF(OR(MediaScorecard!BH305="x", MediaScorecard!BI305="x",MediaScorecard!BJ305="x",MediaScorecard!BK305="x",MediaScorecard!BL305="x"),1, 2))</f>
        <v/>
      </c>
      <c r="CU304" s="308" t="n"/>
      <c r="CV304" s="308" t="n"/>
      <c r="CW304" s="308" t="n"/>
      <c r="CX304" s="309" t="n"/>
      <c r="CY304" s="308" t="n"/>
      <c r="CZ304" s="308" t="n"/>
      <c r="DA304" s="308" t="n"/>
    </row>
    <row r="305" ht="21" customHeight="1" s="590">
      <c r="A305" s="421" t="n"/>
      <c r="B305" s="270" t="n"/>
      <c r="C305" s="266" t="n"/>
      <c r="D305" s="267" t="inlineStr"/>
      <c r="E305" s="267" t="inlineStr"/>
      <c r="F305" s="268" t="inlineStr"/>
      <c r="G305" s="421" t="n"/>
      <c r="H305" s="269" t="n"/>
      <c r="I305" s="421" t="n"/>
      <c r="J305" s="421" t="n"/>
      <c r="K305" s="421" t="n"/>
      <c r="L305" s="421" t="n"/>
      <c r="M305" s="421" t="n"/>
      <c r="N305" s="421" t="n"/>
      <c r="O305" s="421" t="n"/>
      <c r="P305" s="421" t="n"/>
      <c r="Q305" s="421" t="n"/>
      <c r="R305" s="270" t="n"/>
      <c r="S305" s="421" t="n"/>
      <c r="T305" s="421" t="n"/>
      <c r="U305" s="421" t="n"/>
      <c r="V305" s="421" t="n"/>
      <c r="W305" s="421" t="n"/>
      <c r="X305" s="421" t="n"/>
      <c r="Y305" s="421" t="n"/>
      <c r="Z305" s="421" t="n"/>
      <c r="AA305" s="421" t="n"/>
      <c r="AB305" s="421" t="n"/>
      <c r="AC305" s="421" t="n"/>
      <c r="AD305" s="421" t="n"/>
      <c r="AE305" s="421" t="n"/>
      <c r="AF305" s="421" t="n"/>
      <c r="AG305" s="421" t="n"/>
      <c r="AH305" s="421" t="n"/>
      <c r="AI305" s="421" t="n"/>
      <c r="AJ305" s="297" t="n"/>
      <c r="AK305" s="297" t="n"/>
      <c r="AL305" s="284" t="n"/>
      <c r="AM305" s="297" t="n"/>
      <c r="AN305" s="285" t="n"/>
      <c r="AO305" s="297" t="n"/>
      <c r="AP305" s="297" t="n"/>
      <c r="AQ305" s="297" t="n"/>
      <c r="AR305" s="297" t="n"/>
      <c r="AS305" s="297" t="n"/>
      <c r="AT305" s="285" t="inlineStr">
        <is>
          <t>0</t>
        </is>
      </c>
      <c r="AU305" s="297" t="inlineStr">
        <is>
          <t>0</t>
        </is>
      </c>
      <c r="AV305" s="297" t="inlineStr">
        <is>
          <t>0</t>
        </is>
      </c>
      <c r="AW305" s="297" t="inlineStr">
        <is>
          <t>0</t>
        </is>
      </c>
      <c r="AX305" s="297" t="inlineStr">
        <is>
          <t>0</t>
        </is>
      </c>
      <c r="AY305" s="286" t="inlineStr">
        <is>
          <t>0</t>
        </is>
      </c>
      <c r="AZ305" s="286" t="inlineStr">
        <is>
          <t>0</t>
        </is>
      </c>
      <c r="BA305" s="287" t="inlineStr">
        <is>
          <t>0</t>
        </is>
      </c>
      <c r="BB305" s="286" t="inlineStr">
        <is>
          <t>0</t>
        </is>
      </c>
      <c r="BC305" s="286" t="inlineStr">
        <is>
          <t>0</t>
        </is>
      </c>
      <c r="BD305" s="286" t="inlineStr">
        <is>
          <t>0</t>
        </is>
      </c>
      <c r="BE305" s="286" t="inlineStr">
        <is>
          <t>0</t>
        </is>
      </c>
      <c r="BF305" s="286" t="inlineStr">
        <is>
          <t>0</t>
        </is>
      </c>
      <c r="BG305" s="286" t="inlineStr">
        <is>
          <t>0</t>
        </is>
      </c>
      <c r="BH305" s="297" t="inlineStr">
        <is>
          <t>0</t>
        </is>
      </c>
      <c r="BI305" s="297" t="inlineStr">
        <is>
          <t>0</t>
        </is>
      </c>
      <c r="BJ305" s="297" t="inlineStr">
        <is>
          <t>0</t>
        </is>
      </c>
      <c r="BK305" s="297" t="inlineStr">
        <is>
          <t>0</t>
        </is>
      </c>
      <c r="BL305" s="297" t="inlineStr">
        <is>
          <t>0</t>
        </is>
      </c>
      <c r="BM305" s="297" t="inlineStr">
        <is>
          <t>0</t>
        </is>
      </c>
      <c r="BN305" s="297" t="inlineStr">
        <is>
          <t>0</t>
        </is>
      </c>
      <c r="BO305" s="285" t="inlineStr">
        <is>
          <t>0</t>
        </is>
      </c>
      <c r="BP305" s="297" t="inlineStr">
        <is>
          <t>0</t>
        </is>
      </c>
      <c r="BQ305" s="297" t="inlineStr">
        <is>
          <t>0</t>
        </is>
      </c>
      <c r="BR305" s="297" t="inlineStr">
        <is>
          <t>0</t>
        </is>
      </c>
      <c r="BS305" s="297" t="inlineStr">
        <is>
          <t>0</t>
        </is>
      </c>
      <c r="BT305" s="297" t="inlineStr">
        <is>
          <t>0</t>
        </is>
      </c>
      <c r="BU305" s="297" t="inlineStr">
        <is>
          <t>0</t>
        </is>
      </c>
      <c r="BV305" s="297" t="inlineStr">
        <is>
          <t>0</t>
        </is>
      </c>
      <c r="BW305" s="288" t="inlineStr">
        <is>
          <t>0</t>
        </is>
      </c>
      <c r="BX305" s="276">
        <f>SUM(IF(COUNTIF(#REF!, "*1.*"), 2, 0), IF(COUNTIF(#REF!, "*2.*"), 2, 0), IF(COUNTIF(#REF!, "*3.*"), 2, 0), IF(COUNTIF(#REF!, "*4.*"), 2, 0), IF(COUNTIF(#REF!, "*5.*"), 2, 0), IF(COUNTIF(#REF!, "*6.*"), 2, 0))</f>
        <v/>
      </c>
      <c r="BY305" s="277">
        <f t="array" ref="BY305">SUM(VALUE(AT305),VALUE(AU305),VALUE(AV305),VALUE(AW305),VALUE(AX305),VALUE(AY305),VALUE(AZ305),VALUE(BB305),VALUE(BC305),VALUE(BD305),VALUE(BE305),VALUE(BF305),VALUE(BG305),VALUE(BH305),VALUE(BI305),VALUE(BJ305),VALUE(BK305),VALUE(BL305),VALUE(BM305),VALUE(BN305),VALUE(BO305),VALUE(BP305),VALUE(BQ305),VALUE(BR305),VALUE(BS305),VALUE(BT305),VALUE(BU305),VALUE(BV305),VALUE(BW305))</f>
        <v/>
      </c>
      <c r="BZ305" s="307" t="n"/>
      <c r="CA305" s="307" t="n"/>
      <c r="CB305" s="307" t="n"/>
      <c r="CC305" s="307" t="n"/>
      <c r="CD305" s="307" t="n"/>
      <c r="CE305" s="307" t="n"/>
      <c r="CF305" s="307" t="n"/>
      <c r="CG305" s="307" t="n"/>
      <c r="CH305" s="307" t="n"/>
      <c r="CI305" s="307" t="n"/>
      <c r="CJ305" s="307" t="n"/>
      <c r="CK305" s="307" t="n"/>
      <c r="CL305" s="307" t="n"/>
      <c r="CM305" s="307" t="n"/>
      <c r="CN305" s="307" t="n"/>
      <c r="CO305" s="307" t="n"/>
      <c r="CP305" s="307" t="n"/>
      <c r="CQ305" s="307" t="n"/>
      <c r="CR305" s="279" t="inlineStr"/>
      <c r="CS305" s="280">
        <f>AVERAGE(Value(BY305),value(CR305))</f>
        <v/>
      </c>
      <c r="CT305" s="421">
        <f>(IF(OR(MediaScorecard!BH306="x", MediaScorecard!BI306="x",MediaScorecard!BJ306="x",MediaScorecard!BK306="x",MediaScorecard!BL306="x"),1, 2))</f>
        <v/>
      </c>
      <c r="CU305" s="308" t="n"/>
      <c r="CV305" s="308" t="n"/>
      <c r="CW305" s="308" t="n"/>
      <c r="CX305" s="309" t="n"/>
      <c r="CY305" s="308" t="n"/>
      <c r="CZ305" s="308" t="n"/>
      <c r="DA305" s="308" t="n"/>
    </row>
    <row r="306" ht="21" customHeight="1" s="590">
      <c r="A306" s="421" t="n"/>
      <c r="B306" s="270" t="n"/>
      <c r="C306" s="266" t="n"/>
      <c r="D306" s="267" t="inlineStr"/>
      <c r="E306" s="267" t="inlineStr"/>
      <c r="F306" s="268" t="inlineStr"/>
      <c r="G306" s="421" t="n"/>
      <c r="H306" s="269" t="n"/>
      <c r="I306" s="421" t="n"/>
      <c r="J306" s="421" t="n"/>
      <c r="K306" s="421" t="n"/>
      <c r="L306" s="421" t="n"/>
      <c r="M306" s="421" t="n"/>
      <c r="N306" s="421" t="n"/>
      <c r="O306" s="421" t="n"/>
      <c r="P306" s="421" t="n"/>
      <c r="Q306" s="421" t="n"/>
      <c r="R306" s="270" t="n"/>
      <c r="S306" s="421" t="n"/>
      <c r="T306" s="421" t="n"/>
      <c r="U306" s="421" t="n"/>
      <c r="V306" s="421" t="n"/>
      <c r="W306" s="421" t="n"/>
      <c r="X306" s="421" t="n"/>
      <c r="Y306" s="421" t="n"/>
      <c r="Z306" s="421" t="n"/>
      <c r="AA306" s="421" t="n"/>
      <c r="AB306" s="421" t="n"/>
      <c r="AC306" s="421" t="n"/>
      <c r="AD306" s="421" t="n"/>
      <c r="AE306" s="421" t="n"/>
      <c r="AF306" s="421" t="n"/>
      <c r="AG306" s="421" t="n"/>
      <c r="AH306" s="421" t="n"/>
      <c r="AI306" s="421" t="n"/>
      <c r="AJ306" s="297" t="n"/>
      <c r="AK306" s="297" t="n"/>
      <c r="AL306" s="284" t="n"/>
      <c r="AM306" s="297" t="n"/>
      <c r="AN306" s="285" t="n"/>
      <c r="AO306" s="297" t="n"/>
      <c r="AP306" s="297" t="n"/>
      <c r="AQ306" s="297" t="n"/>
      <c r="AR306" s="297" t="n"/>
      <c r="AS306" s="297" t="n"/>
      <c r="AT306" s="285" t="inlineStr">
        <is>
          <t>0</t>
        </is>
      </c>
      <c r="AU306" s="297" t="inlineStr">
        <is>
          <t>0</t>
        </is>
      </c>
      <c r="AV306" s="297" t="inlineStr">
        <is>
          <t>0</t>
        </is>
      </c>
      <c r="AW306" s="297" t="inlineStr">
        <is>
          <t>0</t>
        </is>
      </c>
      <c r="AX306" s="297" t="inlineStr">
        <is>
          <t>0</t>
        </is>
      </c>
      <c r="AY306" s="286" t="inlineStr">
        <is>
          <t>0</t>
        </is>
      </c>
      <c r="AZ306" s="286" t="inlineStr">
        <is>
          <t>0</t>
        </is>
      </c>
      <c r="BA306" s="287" t="inlineStr">
        <is>
          <t>0</t>
        </is>
      </c>
      <c r="BB306" s="286" t="inlineStr">
        <is>
          <t>0</t>
        </is>
      </c>
      <c r="BC306" s="286" t="inlineStr">
        <is>
          <t>0</t>
        </is>
      </c>
      <c r="BD306" s="286" t="inlineStr">
        <is>
          <t>0</t>
        </is>
      </c>
      <c r="BE306" s="286" t="inlineStr">
        <is>
          <t>0</t>
        </is>
      </c>
      <c r="BF306" s="286" t="inlineStr">
        <is>
          <t>0</t>
        </is>
      </c>
      <c r="BG306" s="286" t="inlineStr">
        <is>
          <t>0</t>
        </is>
      </c>
      <c r="BH306" s="297" t="inlineStr">
        <is>
          <t>0</t>
        </is>
      </c>
      <c r="BI306" s="297" t="inlineStr">
        <is>
          <t>0</t>
        </is>
      </c>
      <c r="BJ306" s="297" t="inlineStr">
        <is>
          <t>0</t>
        </is>
      </c>
      <c r="BK306" s="297" t="inlineStr">
        <is>
          <t>0</t>
        </is>
      </c>
      <c r="BL306" s="297" t="inlineStr">
        <is>
          <t>0</t>
        </is>
      </c>
      <c r="BM306" s="297" t="inlineStr">
        <is>
          <t>0</t>
        </is>
      </c>
      <c r="BN306" s="297" t="inlineStr">
        <is>
          <t>0</t>
        </is>
      </c>
      <c r="BO306" s="285" t="inlineStr">
        <is>
          <t>0</t>
        </is>
      </c>
      <c r="BP306" s="297" t="inlineStr">
        <is>
          <t>0</t>
        </is>
      </c>
      <c r="BQ306" s="297" t="inlineStr">
        <is>
          <t>0</t>
        </is>
      </c>
      <c r="BR306" s="297" t="inlineStr">
        <is>
          <t>0</t>
        </is>
      </c>
      <c r="BS306" s="297" t="inlineStr">
        <is>
          <t>0</t>
        </is>
      </c>
      <c r="BT306" s="297" t="inlineStr">
        <is>
          <t>0</t>
        </is>
      </c>
      <c r="BU306" s="297" t="inlineStr">
        <is>
          <t>0</t>
        </is>
      </c>
      <c r="BV306" s="297" t="inlineStr">
        <is>
          <t>0</t>
        </is>
      </c>
      <c r="BW306" s="288" t="inlineStr">
        <is>
          <t>0</t>
        </is>
      </c>
      <c r="BX306" s="276">
        <f>SUM(IF(COUNTIF(#REF!, "*1.*"), 2, 0), IF(COUNTIF(#REF!, "*2.*"), 2, 0), IF(COUNTIF(#REF!, "*3.*"), 2, 0), IF(COUNTIF(#REF!, "*4.*"), 2, 0), IF(COUNTIF(#REF!, "*5.*"), 2, 0), IF(COUNTIF(#REF!, "*6.*"), 2, 0))</f>
        <v/>
      </c>
      <c r="BY306" s="277">
        <f t="array" ref="BY306">SUM(VALUE(AT306),VALUE(AU306),VALUE(AV306),VALUE(AW306),VALUE(AX306),VALUE(AY306),VALUE(AZ306),VALUE(BB306),VALUE(BC306),VALUE(BD306),VALUE(BE306),VALUE(BF306),VALUE(BG306),VALUE(BH306),VALUE(BI306),VALUE(BJ306),VALUE(BK306),VALUE(BL306),VALUE(BM306),VALUE(BN306),VALUE(BO306),VALUE(BP306),VALUE(BQ306),VALUE(BR306),VALUE(BS306),VALUE(BT306),VALUE(BU306),VALUE(BV306),VALUE(BW306))</f>
        <v/>
      </c>
      <c r="BZ306" s="307" t="n"/>
      <c r="CA306" s="307" t="n"/>
      <c r="CB306" s="307" t="n"/>
      <c r="CC306" s="307" t="n"/>
      <c r="CD306" s="307" t="n"/>
      <c r="CE306" s="307" t="n"/>
      <c r="CF306" s="307" t="n"/>
      <c r="CG306" s="307" t="n"/>
      <c r="CH306" s="307" t="n"/>
      <c r="CI306" s="307" t="n"/>
      <c r="CJ306" s="307" t="n"/>
      <c r="CK306" s="307" t="n"/>
      <c r="CL306" s="307" t="n"/>
      <c r="CM306" s="307" t="n"/>
      <c r="CN306" s="307" t="n"/>
      <c r="CO306" s="307" t="n"/>
      <c r="CP306" s="307" t="n"/>
      <c r="CQ306" s="307" t="n"/>
      <c r="CR306" s="279" t="inlineStr"/>
      <c r="CS306" s="280">
        <f>AVERAGE(Value(BY306),value(CR306))</f>
        <v/>
      </c>
      <c r="CT306" s="421">
        <f>(IF(OR(MediaScorecard!BH307="x", MediaScorecard!BI307="x",MediaScorecard!BJ307="x",MediaScorecard!BK307="x",MediaScorecard!BL307="x"),1, 2))</f>
        <v/>
      </c>
      <c r="CU306" s="308" t="n"/>
      <c r="CV306" s="308" t="n"/>
      <c r="CW306" s="308" t="n"/>
      <c r="CX306" s="309" t="n"/>
      <c r="CY306" s="308" t="n"/>
      <c r="CZ306" s="308" t="n"/>
      <c r="DA306" s="308" t="n"/>
    </row>
    <row r="307" ht="21" customHeight="1" s="590">
      <c r="A307" s="421" t="n"/>
      <c r="B307" s="270" t="n"/>
      <c r="C307" s="266" t="n"/>
      <c r="D307" s="267" t="inlineStr"/>
      <c r="E307" s="267" t="inlineStr"/>
      <c r="F307" s="268" t="inlineStr"/>
      <c r="G307" s="421" t="n"/>
      <c r="H307" s="269" t="n"/>
      <c r="I307" s="421" t="n"/>
      <c r="J307" s="421" t="n"/>
      <c r="K307" s="421" t="n"/>
      <c r="L307" s="421" t="n"/>
      <c r="M307" s="421" t="n"/>
      <c r="N307" s="421" t="n"/>
      <c r="O307" s="421" t="n"/>
      <c r="P307" s="421" t="n"/>
      <c r="Q307" s="421" t="n"/>
      <c r="R307" s="270" t="n"/>
      <c r="S307" s="421" t="n"/>
      <c r="T307" s="421" t="n"/>
      <c r="U307" s="421" t="n"/>
      <c r="V307" s="421" t="n"/>
      <c r="W307" s="421" t="n"/>
      <c r="X307" s="421" t="n"/>
      <c r="Y307" s="421" t="n"/>
      <c r="Z307" s="421" t="n"/>
      <c r="AA307" s="421" t="n"/>
      <c r="AB307" s="421" t="n"/>
      <c r="AC307" s="421" t="n"/>
      <c r="AD307" s="421" t="n"/>
      <c r="AE307" s="421" t="n"/>
      <c r="AF307" s="421" t="n"/>
      <c r="AG307" s="421" t="n"/>
      <c r="AH307" s="421" t="n"/>
      <c r="AI307" s="421" t="n"/>
      <c r="AJ307" s="297" t="n"/>
      <c r="AK307" s="297" t="n"/>
      <c r="AL307" s="284" t="n"/>
      <c r="AM307" s="297" t="n"/>
      <c r="AN307" s="285" t="n"/>
      <c r="AO307" s="297" t="n"/>
      <c r="AP307" s="297" t="n"/>
      <c r="AQ307" s="297" t="n"/>
      <c r="AR307" s="297" t="n"/>
      <c r="AS307" s="297" t="n"/>
      <c r="AT307" s="285" t="inlineStr">
        <is>
          <t>0</t>
        </is>
      </c>
      <c r="AU307" s="297" t="inlineStr">
        <is>
          <t>0</t>
        </is>
      </c>
      <c r="AV307" s="297" t="inlineStr">
        <is>
          <t>0</t>
        </is>
      </c>
      <c r="AW307" s="297" t="inlineStr">
        <is>
          <t>0</t>
        </is>
      </c>
      <c r="AX307" s="297" t="inlineStr">
        <is>
          <t>0</t>
        </is>
      </c>
      <c r="AY307" s="286" t="inlineStr">
        <is>
          <t>0</t>
        </is>
      </c>
      <c r="AZ307" s="286" t="inlineStr">
        <is>
          <t>0</t>
        </is>
      </c>
      <c r="BA307" s="287" t="inlineStr">
        <is>
          <t>0</t>
        </is>
      </c>
      <c r="BB307" s="286" t="inlineStr">
        <is>
          <t>0</t>
        </is>
      </c>
      <c r="BC307" s="286" t="inlineStr">
        <is>
          <t>0</t>
        </is>
      </c>
      <c r="BD307" s="286" t="inlineStr">
        <is>
          <t>0</t>
        </is>
      </c>
      <c r="BE307" s="286" t="inlineStr">
        <is>
          <t>0</t>
        </is>
      </c>
      <c r="BF307" s="286" t="inlineStr">
        <is>
          <t>0</t>
        </is>
      </c>
      <c r="BG307" s="286" t="inlineStr">
        <is>
          <t>0</t>
        </is>
      </c>
      <c r="BH307" s="297" t="inlineStr">
        <is>
          <t>0</t>
        </is>
      </c>
      <c r="BI307" s="297" t="inlineStr">
        <is>
          <t>0</t>
        </is>
      </c>
      <c r="BJ307" s="297" t="inlineStr">
        <is>
          <t>0</t>
        </is>
      </c>
      <c r="BK307" s="297" t="inlineStr">
        <is>
          <t>0</t>
        </is>
      </c>
      <c r="BL307" s="297" t="inlineStr">
        <is>
          <t>0</t>
        </is>
      </c>
      <c r="BM307" s="297" t="inlineStr">
        <is>
          <t>0</t>
        </is>
      </c>
      <c r="BN307" s="297" t="inlineStr">
        <is>
          <t>0</t>
        </is>
      </c>
      <c r="BO307" s="285" t="inlineStr">
        <is>
          <t>0</t>
        </is>
      </c>
      <c r="BP307" s="297" t="inlineStr">
        <is>
          <t>0</t>
        </is>
      </c>
      <c r="BQ307" s="297" t="inlineStr">
        <is>
          <t>0</t>
        </is>
      </c>
      <c r="BR307" s="297" t="inlineStr">
        <is>
          <t>0</t>
        </is>
      </c>
      <c r="BS307" s="297" t="inlineStr">
        <is>
          <t>0</t>
        </is>
      </c>
      <c r="BT307" s="297" t="inlineStr">
        <is>
          <t>0</t>
        </is>
      </c>
      <c r="BU307" s="297" t="inlineStr">
        <is>
          <t>0</t>
        </is>
      </c>
      <c r="BV307" s="297" t="inlineStr">
        <is>
          <t>0</t>
        </is>
      </c>
      <c r="BW307" s="288" t="inlineStr">
        <is>
          <t>0</t>
        </is>
      </c>
      <c r="BX307" s="276">
        <f>SUM(IF(COUNTIF(#REF!, "*1.*"), 2, 0), IF(COUNTIF(#REF!, "*2.*"), 2, 0), IF(COUNTIF(#REF!, "*3.*"), 2, 0), IF(COUNTIF(#REF!, "*4.*"), 2, 0), IF(COUNTIF(#REF!, "*5.*"), 2, 0), IF(COUNTIF(#REF!, "*6.*"), 2, 0))</f>
        <v/>
      </c>
      <c r="BY307" s="277">
        <f t="array" ref="BY307">SUM(VALUE(AT307),VALUE(AU307),VALUE(AV307),VALUE(AW307),VALUE(AX307),VALUE(AY307),VALUE(AZ307),VALUE(BB307),VALUE(BC307),VALUE(BD307),VALUE(BE307),VALUE(BF307),VALUE(BG307),VALUE(BH307),VALUE(BI307),VALUE(BJ307),VALUE(BK307),VALUE(BL307),VALUE(BM307),VALUE(BN307),VALUE(BO307),VALUE(BP307),VALUE(BQ307),VALUE(BR307),VALUE(BS307),VALUE(BT307),VALUE(BU307),VALUE(BV307),VALUE(BW307))</f>
        <v/>
      </c>
      <c r="BZ307" s="307" t="n"/>
      <c r="CA307" s="307" t="n"/>
      <c r="CB307" s="307" t="n"/>
      <c r="CC307" s="307" t="n"/>
      <c r="CD307" s="307" t="n"/>
      <c r="CE307" s="307" t="n"/>
      <c r="CF307" s="307" t="n"/>
      <c r="CG307" s="307" t="n"/>
      <c r="CH307" s="307" t="n"/>
      <c r="CI307" s="307" t="n"/>
      <c r="CJ307" s="307" t="n"/>
      <c r="CK307" s="307" t="n"/>
      <c r="CL307" s="307" t="n"/>
      <c r="CM307" s="307" t="n"/>
      <c r="CN307" s="307" t="n"/>
      <c r="CO307" s="307" t="n"/>
      <c r="CP307" s="307" t="n"/>
      <c r="CQ307" s="307" t="n"/>
      <c r="CR307" s="279" t="inlineStr"/>
      <c r="CS307" s="280">
        <f>AVERAGE(Value(BY307),value(CR307))</f>
        <v/>
      </c>
      <c r="CT307" s="421">
        <f>(IF(OR(MediaScorecard!BH308="x", MediaScorecard!BI308="x",MediaScorecard!BJ308="x",MediaScorecard!BK308="x",MediaScorecard!BL308="x"),1, 2))</f>
        <v/>
      </c>
      <c r="CU307" s="308" t="n"/>
      <c r="CV307" s="308" t="n"/>
      <c r="CW307" s="308" t="n"/>
      <c r="CX307" s="309" t="n"/>
      <c r="CY307" s="308" t="n"/>
      <c r="CZ307" s="308" t="n"/>
      <c r="DA307" s="308" t="n"/>
    </row>
    <row r="308" ht="21" customHeight="1" s="590">
      <c r="A308" s="421" t="n"/>
      <c r="B308" s="270" t="n"/>
      <c r="C308" s="266" t="n"/>
      <c r="D308" s="267" t="inlineStr"/>
      <c r="E308" s="267" t="inlineStr"/>
      <c r="F308" s="268" t="inlineStr"/>
      <c r="G308" s="421" t="n"/>
      <c r="H308" s="269" t="n"/>
      <c r="I308" s="421" t="n"/>
      <c r="J308" s="421" t="n"/>
      <c r="K308" s="421" t="n"/>
      <c r="L308" s="421" t="n"/>
      <c r="M308" s="421" t="n"/>
      <c r="N308" s="421" t="n"/>
      <c r="O308" s="421" t="n"/>
      <c r="P308" s="421" t="n"/>
      <c r="Q308" s="421" t="n"/>
      <c r="R308" s="270" t="n"/>
      <c r="S308" s="421" t="n"/>
      <c r="T308" s="421" t="n"/>
      <c r="U308" s="421" t="n"/>
      <c r="V308" s="421" t="n"/>
      <c r="W308" s="421" t="n"/>
      <c r="X308" s="421" t="n"/>
      <c r="Y308" s="421" t="n"/>
      <c r="Z308" s="421" t="n"/>
      <c r="AA308" s="421" t="n"/>
      <c r="AB308" s="421" t="n"/>
      <c r="AC308" s="421" t="n"/>
      <c r="AD308" s="421" t="n"/>
      <c r="AE308" s="421" t="n"/>
      <c r="AF308" s="421" t="n"/>
      <c r="AG308" s="421" t="n"/>
      <c r="AH308" s="421" t="n"/>
      <c r="AI308" s="421" t="n"/>
      <c r="AJ308" s="297" t="n"/>
      <c r="AK308" s="297" t="n"/>
      <c r="AL308" s="284" t="n"/>
      <c r="AM308" s="297" t="n"/>
      <c r="AN308" s="285" t="n"/>
      <c r="AO308" s="297" t="n"/>
      <c r="AP308" s="297" t="n"/>
      <c r="AQ308" s="297" t="n"/>
      <c r="AR308" s="297" t="n"/>
      <c r="AS308" s="297" t="n"/>
      <c r="AT308" s="285" t="inlineStr">
        <is>
          <t>0</t>
        </is>
      </c>
      <c r="AU308" s="297" t="inlineStr">
        <is>
          <t>0</t>
        </is>
      </c>
      <c r="AV308" s="297" t="inlineStr">
        <is>
          <t>0</t>
        </is>
      </c>
      <c r="AW308" s="297" t="inlineStr">
        <is>
          <t>0</t>
        </is>
      </c>
      <c r="AX308" s="297" t="inlineStr">
        <is>
          <t>0</t>
        </is>
      </c>
      <c r="AY308" s="286" t="inlineStr">
        <is>
          <t>0</t>
        </is>
      </c>
      <c r="AZ308" s="286" t="inlineStr">
        <is>
          <t>0</t>
        </is>
      </c>
      <c r="BA308" s="287" t="inlineStr">
        <is>
          <t>0</t>
        </is>
      </c>
      <c r="BB308" s="286" t="inlineStr">
        <is>
          <t>0</t>
        </is>
      </c>
      <c r="BC308" s="286" t="inlineStr">
        <is>
          <t>0</t>
        </is>
      </c>
      <c r="BD308" s="286" t="inlineStr">
        <is>
          <t>0</t>
        </is>
      </c>
      <c r="BE308" s="286" t="inlineStr">
        <is>
          <t>0</t>
        </is>
      </c>
      <c r="BF308" s="286" t="inlineStr">
        <is>
          <t>0</t>
        </is>
      </c>
      <c r="BG308" s="286" t="inlineStr">
        <is>
          <t>0</t>
        </is>
      </c>
      <c r="BH308" s="297" t="inlineStr">
        <is>
          <t>0</t>
        </is>
      </c>
      <c r="BI308" s="297" t="inlineStr">
        <is>
          <t>0</t>
        </is>
      </c>
      <c r="BJ308" s="297" t="inlineStr">
        <is>
          <t>0</t>
        </is>
      </c>
      <c r="BK308" s="297" t="inlineStr">
        <is>
          <t>0</t>
        </is>
      </c>
      <c r="BL308" s="297" t="inlineStr">
        <is>
          <t>0</t>
        </is>
      </c>
      <c r="BM308" s="297" t="inlineStr">
        <is>
          <t>0</t>
        </is>
      </c>
      <c r="BN308" s="297" t="inlineStr">
        <is>
          <t>0</t>
        </is>
      </c>
      <c r="BO308" s="285" t="inlineStr">
        <is>
          <t>0</t>
        </is>
      </c>
      <c r="BP308" s="297" t="inlineStr">
        <is>
          <t>0</t>
        </is>
      </c>
      <c r="BQ308" s="297" t="inlineStr">
        <is>
          <t>0</t>
        </is>
      </c>
      <c r="BR308" s="297" t="inlineStr">
        <is>
          <t>0</t>
        </is>
      </c>
      <c r="BS308" s="297" t="inlineStr">
        <is>
          <t>0</t>
        </is>
      </c>
      <c r="BT308" s="297" t="inlineStr">
        <is>
          <t>0</t>
        </is>
      </c>
      <c r="BU308" s="297" t="inlineStr">
        <is>
          <t>0</t>
        </is>
      </c>
      <c r="BV308" s="297" t="inlineStr">
        <is>
          <t>0</t>
        </is>
      </c>
      <c r="BW308" s="288" t="inlineStr">
        <is>
          <t>0</t>
        </is>
      </c>
      <c r="BX308" s="276">
        <f>SUM(IF(COUNTIF(#REF!, "*1.*"), 2, 0), IF(COUNTIF(#REF!, "*2.*"), 2, 0), IF(COUNTIF(#REF!, "*3.*"), 2, 0), IF(COUNTIF(#REF!, "*4.*"), 2, 0), IF(COUNTIF(#REF!, "*5.*"), 2, 0), IF(COUNTIF(#REF!, "*6.*"), 2, 0))</f>
        <v/>
      </c>
      <c r="BY308" s="277">
        <f t="array" ref="BY308">SUM(VALUE(AT308),VALUE(AU308),VALUE(AV308),VALUE(AW308),VALUE(AX308),VALUE(AY308),VALUE(AZ308),VALUE(BB308),VALUE(BC308),VALUE(BD308),VALUE(BE308),VALUE(BF308),VALUE(BG308),VALUE(BH308),VALUE(BI308),VALUE(BJ308),VALUE(BK308),VALUE(BL308),VALUE(BM308),VALUE(BN308),VALUE(BO308),VALUE(BP308),VALUE(BQ308),VALUE(BR308),VALUE(BS308),VALUE(BT308),VALUE(BU308),VALUE(BV308),VALUE(BW308))</f>
        <v/>
      </c>
      <c r="BZ308" s="307" t="n"/>
      <c r="CA308" s="307" t="n"/>
      <c r="CB308" s="307" t="n"/>
      <c r="CC308" s="307" t="n"/>
      <c r="CD308" s="307" t="n"/>
      <c r="CE308" s="307" t="n"/>
      <c r="CF308" s="307" t="n"/>
      <c r="CG308" s="307" t="n"/>
      <c r="CH308" s="307" t="n"/>
      <c r="CI308" s="307" t="n"/>
      <c r="CJ308" s="307" t="n"/>
      <c r="CK308" s="307" t="n"/>
      <c r="CL308" s="307" t="n"/>
      <c r="CM308" s="307" t="n"/>
      <c r="CN308" s="307" t="n"/>
      <c r="CO308" s="307" t="n"/>
      <c r="CP308" s="307" t="n"/>
      <c r="CQ308" s="307" t="n"/>
      <c r="CR308" s="279" t="inlineStr"/>
      <c r="CS308" s="280">
        <f>AVERAGE(Value(BY308),value(CR308))</f>
        <v/>
      </c>
      <c r="CT308" s="421">
        <f>(IF(OR(MediaScorecard!BH309="x", MediaScorecard!BI309="x",MediaScorecard!BJ309="x",MediaScorecard!BK309="x",MediaScorecard!BL309="x"),1, 2))</f>
        <v/>
      </c>
      <c r="CU308" s="308" t="n"/>
      <c r="CV308" s="308" t="n"/>
      <c r="CW308" s="308" t="n"/>
      <c r="CX308" s="309" t="n"/>
      <c r="CY308" s="308" t="n"/>
      <c r="CZ308" s="308" t="n"/>
      <c r="DA308" s="308" t="n"/>
    </row>
    <row r="309" ht="21" customHeight="1" s="590">
      <c r="A309" s="421" t="n"/>
      <c r="B309" s="270" t="n"/>
      <c r="C309" s="266" t="n"/>
      <c r="D309" s="267" t="inlineStr"/>
      <c r="E309" s="267" t="inlineStr"/>
      <c r="F309" s="268" t="inlineStr"/>
      <c r="G309" s="421" t="n"/>
      <c r="H309" s="269" t="n"/>
      <c r="I309" s="421" t="n"/>
      <c r="J309" s="421" t="n"/>
      <c r="K309" s="421" t="n"/>
      <c r="L309" s="421" t="n"/>
      <c r="M309" s="421" t="n"/>
      <c r="N309" s="421" t="n"/>
      <c r="O309" s="421" t="n"/>
      <c r="P309" s="421" t="n"/>
      <c r="Q309" s="421" t="n"/>
      <c r="R309" s="270" t="n"/>
      <c r="S309" s="421" t="n"/>
      <c r="T309" s="421" t="n"/>
      <c r="U309" s="421" t="n"/>
      <c r="V309" s="421" t="n"/>
      <c r="W309" s="421" t="n"/>
      <c r="X309" s="421" t="n"/>
      <c r="Y309" s="421" t="n"/>
      <c r="Z309" s="421" t="n"/>
      <c r="AA309" s="421" t="n"/>
      <c r="AB309" s="421" t="n"/>
      <c r="AC309" s="421" t="n"/>
      <c r="AD309" s="421" t="n"/>
      <c r="AE309" s="421" t="n"/>
      <c r="AF309" s="421" t="n"/>
      <c r="AG309" s="421" t="n"/>
      <c r="AH309" s="421" t="n"/>
      <c r="AI309" s="421" t="n"/>
      <c r="AJ309" s="297" t="n"/>
      <c r="AK309" s="297" t="n"/>
      <c r="AL309" s="284" t="n"/>
      <c r="AM309" s="297" t="n"/>
      <c r="AN309" s="285" t="n"/>
      <c r="AO309" s="297" t="n"/>
      <c r="AP309" s="297" t="n"/>
      <c r="AQ309" s="297" t="n"/>
      <c r="AR309" s="297" t="n"/>
      <c r="AS309" s="297" t="n"/>
      <c r="AT309" s="285" t="inlineStr">
        <is>
          <t>0</t>
        </is>
      </c>
      <c r="AU309" s="297" t="inlineStr">
        <is>
          <t>0</t>
        </is>
      </c>
      <c r="AV309" s="297" t="inlineStr">
        <is>
          <t>0</t>
        </is>
      </c>
      <c r="AW309" s="297" t="inlineStr">
        <is>
          <t>0</t>
        </is>
      </c>
      <c r="AX309" s="297" t="inlineStr">
        <is>
          <t>0</t>
        </is>
      </c>
      <c r="AY309" s="286" t="inlineStr">
        <is>
          <t>0</t>
        </is>
      </c>
      <c r="AZ309" s="286" t="inlineStr">
        <is>
          <t>0</t>
        </is>
      </c>
      <c r="BA309" s="287" t="inlineStr">
        <is>
          <t>0</t>
        </is>
      </c>
      <c r="BB309" s="286" t="inlineStr">
        <is>
          <t>0</t>
        </is>
      </c>
      <c r="BC309" s="286" t="inlineStr">
        <is>
          <t>0</t>
        </is>
      </c>
      <c r="BD309" s="286" t="inlineStr">
        <is>
          <t>0</t>
        </is>
      </c>
      <c r="BE309" s="286" t="inlineStr">
        <is>
          <t>0</t>
        </is>
      </c>
      <c r="BF309" s="286" t="inlineStr">
        <is>
          <t>0</t>
        </is>
      </c>
      <c r="BG309" s="286" t="inlineStr">
        <is>
          <t>0</t>
        </is>
      </c>
      <c r="BH309" s="297" t="inlineStr">
        <is>
          <t>0</t>
        </is>
      </c>
      <c r="BI309" s="297" t="inlineStr">
        <is>
          <t>0</t>
        </is>
      </c>
      <c r="BJ309" s="297" t="inlineStr">
        <is>
          <t>0</t>
        </is>
      </c>
      <c r="BK309" s="297" t="inlineStr">
        <is>
          <t>0</t>
        </is>
      </c>
      <c r="BL309" s="297" t="inlineStr">
        <is>
          <t>0</t>
        </is>
      </c>
      <c r="BM309" s="297" t="inlineStr">
        <is>
          <t>0</t>
        </is>
      </c>
      <c r="BN309" s="297" t="inlineStr">
        <is>
          <t>0</t>
        </is>
      </c>
      <c r="BO309" s="285" t="inlineStr">
        <is>
          <t>0</t>
        </is>
      </c>
      <c r="BP309" s="297" t="inlineStr">
        <is>
          <t>0</t>
        </is>
      </c>
      <c r="BQ309" s="297" t="inlineStr">
        <is>
          <t>0</t>
        </is>
      </c>
      <c r="BR309" s="297" t="inlineStr">
        <is>
          <t>0</t>
        </is>
      </c>
      <c r="BS309" s="297" t="inlineStr">
        <is>
          <t>0</t>
        </is>
      </c>
      <c r="BT309" s="297" t="inlineStr">
        <is>
          <t>0</t>
        </is>
      </c>
      <c r="BU309" s="297" t="inlineStr">
        <is>
          <t>0</t>
        </is>
      </c>
      <c r="BV309" s="297" t="inlineStr">
        <is>
          <t>0</t>
        </is>
      </c>
      <c r="BW309" s="288" t="inlineStr">
        <is>
          <t>0</t>
        </is>
      </c>
      <c r="BX309" s="276">
        <f>SUM(IF(COUNTIF(#REF!, "*1.*"), 2, 0), IF(COUNTIF(#REF!, "*2.*"), 2, 0), IF(COUNTIF(#REF!, "*3.*"), 2, 0), IF(COUNTIF(#REF!, "*4.*"), 2, 0), IF(COUNTIF(#REF!, "*5.*"), 2, 0), IF(COUNTIF(#REF!, "*6.*"), 2, 0))</f>
        <v/>
      </c>
      <c r="BY309" s="277">
        <f t="array" ref="BY309">SUM(VALUE(AT309),VALUE(AU309),VALUE(AV309),VALUE(AW309),VALUE(AX309),VALUE(AY309),VALUE(AZ309),VALUE(BB309),VALUE(BC309),VALUE(BD309),VALUE(BE309),VALUE(BF309),VALUE(BG309),VALUE(BH309),VALUE(BI309),VALUE(BJ309),VALUE(BK309),VALUE(BL309),VALUE(BM309),VALUE(BN309),VALUE(BO309),VALUE(BP309),VALUE(BQ309),VALUE(BR309),VALUE(BS309),VALUE(BT309),VALUE(BU309),VALUE(BV309),VALUE(BW309))</f>
        <v/>
      </c>
      <c r="BZ309" s="307" t="n"/>
      <c r="CA309" s="307" t="n"/>
      <c r="CB309" s="307" t="n"/>
      <c r="CC309" s="307" t="n"/>
      <c r="CD309" s="307" t="n"/>
      <c r="CE309" s="307" t="n"/>
      <c r="CF309" s="307" t="n"/>
      <c r="CG309" s="307" t="n"/>
      <c r="CH309" s="307" t="n"/>
      <c r="CI309" s="307" t="n"/>
      <c r="CJ309" s="307" t="n"/>
      <c r="CK309" s="307" t="n"/>
      <c r="CL309" s="307" t="n"/>
      <c r="CM309" s="307" t="n"/>
      <c r="CN309" s="307" t="n"/>
      <c r="CO309" s="307" t="n"/>
      <c r="CP309" s="307" t="n"/>
      <c r="CQ309" s="307" t="n"/>
      <c r="CR309" s="279" t="inlineStr"/>
      <c r="CS309" s="280">
        <f>AVERAGE(Value(BY309),value(CR309))</f>
        <v/>
      </c>
      <c r="CT309" s="421">
        <f>(IF(OR(MediaScorecard!BH310="x", MediaScorecard!BI310="x",MediaScorecard!BJ310="x",MediaScorecard!BK310="x",MediaScorecard!BL310="x"),1, 2))</f>
        <v/>
      </c>
      <c r="CU309" s="308" t="n"/>
      <c r="CV309" s="308" t="n"/>
      <c r="CW309" s="308" t="n"/>
      <c r="CX309" s="309" t="n"/>
      <c r="CY309" s="308" t="n"/>
      <c r="CZ309" s="308" t="n"/>
      <c r="DA309" s="308" t="n"/>
    </row>
    <row r="310" ht="21" customHeight="1" s="590">
      <c r="A310" s="421" t="n"/>
      <c r="B310" s="270" t="n"/>
      <c r="C310" s="266" t="n"/>
      <c r="D310" s="267" t="inlineStr"/>
      <c r="E310" s="267" t="inlineStr"/>
      <c r="F310" s="268" t="inlineStr"/>
      <c r="G310" s="421" t="n"/>
      <c r="H310" s="269" t="n"/>
      <c r="I310" s="421" t="n"/>
      <c r="J310" s="421" t="n"/>
      <c r="K310" s="421" t="n"/>
      <c r="L310" s="421" t="n"/>
      <c r="M310" s="421" t="n"/>
      <c r="N310" s="421" t="n"/>
      <c r="O310" s="421" t="n"/>
      <c r="P310" s="421" t="n"/>
      <c r="Q310" s="421" t="n"/>
      <c r="R310" s="270" t="n"/>
      <c r="S310" s="421" t="n"/>
      <c r="T310" s="421" t="n"/>
      <c r="U310" s="421" t="n"/>
      <c r="V310" s="421" t="n"/>
      <c r="W310" s="421" t="n"/>
      <c r="X310" s="421" t="n"/>
      <c r="Y310" s="421" t="n"/>
      <c r="Z310" s="421" t="n"/>
      <c r="AA310" s="421" t="n"/>
      <c r="AB310" s="421" t="n"/>
      <c r="AC310" s="421" t="n"/>
      <c r="AD310" s="421" t="n"/>
      <c r="AE310" s="421" t="n"/>
      <c r="AF310" s="421" t="n"/>
      <c r="AG310" s="421" t="n"/>
      <c r="AH310" s="421" t="n"/>
      <c r="AI310" s="421" t="n"/>
      <c r="AJ310" s="297" t="n"/>
      <c r="AK310" s="297" t="n"/>
      <c r="AL310" s="284" t="n"/>
      <c r="AM310" s="297" t="n"/>
      <c r="AN310" s="285" t="n"/>
      <c r="AO310" s="297" t="n"/>
      <c r="AP310" s="297" t="n"/>
      <c r="AQ310" s="297" t="n"/>
      <c r="AR310" s="297" t="n"/>
      <c r="AS310" s="297" t="n"/>
      <c r="AT310" s="285" t="inlineStr">
        <is>
          <t>0</t>
        </is>
      </c>
      <c r="AU310" s="297" t="inlineStr">
        <is>
          <t>0</t>
        </is>
      </c>
      <c r="AV310" s="297" t="inlineStr">
        <is>
          <t>0</t>
        </is>
      </c>
      <c r="AW310" s="297" t="inlineStr">
        <is>
          <t>0</t>
        </is>
      </c>
      <c r="AX310" s="297" t="inlineStr">
        <is>
          <t>0</t>
        </is>
      </c>
      <c r="AY310" s="286" t="inlineStr">
        <is>
          <t>0</t>
        </is>
      </c>
      <c r="AZ310" s="286" t="inlineStr">
        <is>
          <t>0</t>
        </is>
      </c>
      <c r="BA310" s="287" t="inlineStr">
        <is>
          <t>0</t>
        </is>
      </c>
      <c r="BB310" s="286" t="inlineStr">
        <is>
          <t>0</t>
        </is>
      </c>
      <c r="BC310" s="286" t="inlineStr">
        <is>
          <t>0</t>
        </is>
      </c>
      <c r="BD310" s="286" t="inlineStr">
        <is>
          <t>0</t>
        </is>
      </c>
      <c r="BE310" s="286" t="inlineStr">
        <is>
          <t>0</t>
        </is>
      </c>
      <c r="BF310" s="286" t="inlineStr">
        <is>
          <t>0</t>
        </is>
      </c>
      <c r="BG310" s="286" t="inlineStr">
        <is>
          <t>0</t>
        </is>
      </c>
      <c r="BH310" s="297" t="inlineStr">
        <is>
          <t>0</t>
        </is>
      </c>
      <c r="BI310" s="297" t="inlineStr">
        <is>
          <t>0</t>
        </is>
      </c>
      <c r="BJ310" s="297" t="inlineStr">
        <is>
          <t>0</t>
        </is>
      </c>
      <c r="BK310" s="297" t="inlineStr">
        <is>
          <t>0</t>
        </is>
      </c>
      <c r="BL310" s="297" t="inlineStr">
        <is>
          <t>0</t>
        </is>
      </c>
      <c r="BM310" s="297" t="inlineStr">
        <is>
          <t>0</t>
        </is>
      </c>
      <c r="BN310" s="297" t="inlineStr">
        <is>
          <t>0</t>
        </is>
      </c>
      <c r="BO310" s="285" t="inlineStr">
        <is>
          <t>0</t>
        </is>
      </c>
      <c r="BP310" s="297" t="inlineStr">
        <is>
          <t>0</t>
        </is>
      </c>
      <c r="BQ310" s="297" t="inlineStr">
        <is>
          <t>0</t>
        </is>
      </c>
      <c r="BR310" s="297" t="inlineStr">
        <is>
          <t>0</t>
        </is>
      </c>
      <c r="BS310" s="297" t="inlineStr">
        <is>
          <t>0</t>
        </is>
      </c>
      <c r="BT310" s="297" t="inlineStr">
        <is>
          <t>0</t>
        </is>
      </c>
      <c r="BU310" s="297" t="inlineStr">
        <is>
          <t>0</t>
        </is>
      </c>
      <c r="BV310" s="297" t="inlineStr">
        <is>
          <t>0</t>
        </is>
      </c>
      <c r="BW310" s="288" t="inlineStr">
        <is>
          <t>0</t>
        </is>
      </c>
      <c r="BX310" s="276">
        <f>SUM(IF(COUNTIF(#REF!, "*1.*"), 2, 0), IF(COUNTIF(#REF!, "*2.*"), 2, 0), IF(COUNTIF(#REF!, "*3.*"), 2, 0), IF(COUNTIF(#REF!, "*4.*"), 2, 0), IF(COUNTIF(#REF!, "*5.*"), 2, 0), IF(COUNTIF(#REF!, "*6.*"), 2, 0))</f>
        <v/>
      </c>
      <c r="BY310" s="277">
        <f t="array" ref="BY310">SUM(VALUE(AT310),VALUE(AU310),VALUE(AV310),VALUE(AW310),VALUE(AX310),VALUE(AY310),VALUE(AZ310),VALUE(BB310),VALUE(BC310),VALUE(BD310),VALUE(BE310),VALUE(BF310),VALUE(BG310),VALUE(BH310),VALUE(BI310),VALUE(BJ310),VALUE(BK310),VALUE(BL310),VALUE(BM310),VALUE(BN310),VALUE(BO310),VALUE(BP310),VALUE(BQ310),VALUE(BR310),VALUE(BS310),VALUE(BT310),VALUE(BU310),VALUE(BV310),VALUE(BW310))</f>
        <v/>
      </c>
      <c r="BZ310" s="307" t="n"/>
      <c r="CA310" s="307" t="n"/>
      <c r="CB310" s="307" t="n"/>
      <c r="CC310" s="307" t="n"/>
      <c r="CD310" s="307" t="n"/>
      <c r="CE310" s="307" t="n"/>
      <c r="CF310" s="307" t="n"/>
      <c r="CG310" s="307" t="n"/>
      <c r="CH310" s="307" t="n"/>
      <c r="CI310" s="307" t="n"/>
      <c r="CJ310" s="307" t="n"/>
      <c r="CK310" s="307" t="n"/>
      <c r="CL310" s="307" t="n"/>
      <c r="CM310" s="307" t="n"/>
      <c r="CN310" s="307" t="n"/>
      <c r="CO310" s="307" t="n"/>
      <c r="CP310" s="307" t="n"/>
      <c r="CQ310" s="307" t="n"/>
      <c r="CR310" s="279" t="inlineStr"/>
      <c r="CS310" s="280">
        <f>AVERAGE(Value(BY310),value(CR310))</f>
        <v/>
      </c>
      <c r="CT310" s="421">
        <f>(IF(OR(MediaScorecard!BH311="x", MediaScorecard!BI311="x",MediaScorecard!BJ311="x",MediaScorecard!BK311="x",MediaScorecard!BL311="x"),1, 2))</f>
        <v/>
      </c>
      <c r="CU310" s="308" t="n"/>
      <c r="CV310" s="308" t="n"/>
      <c r="CW310" s="308" t="n"/>
      <c r="CX310" s="309" t="n"/>
      <c r="CY310" s="308" t="n"/>
      <c r="CZ310" s="308" t="n"/>
      <c r="DA310" s="308" t="n"/>
    </row>
    <row r="311" ht="21" customHeight="1" s="590">
      <c r="A311" s="421" t="n"/>
      <c r="B311" s="270" t="n"/>
      <c r="C311" s="266" t="n"/>
      <c r="D311" s="267" t="inlineStr"/>
      <c r="E311" s="267" t="inlineStr"/>
      <c r="F311" s="268" t="inlineStr"/>
      <c r="G311" s="421" t="n"/>
      <c r="H311" s="269" t="n"/>
      <c r="I311" s="421" t="n"/>
      <c r="J311" s="421" t="n"/>
      <c r="K311" s="421" t="n"/>
      <c r="L311" s="421" t="n"/>
      <c r="M311" s="421" t="n"/>
      <c r="N311" s="421" t="n"/>
      <c r="O311" s="421" t="n"/>
      <c r="P311" s="421" t="n"/>
      <c r="Q311" s="421" t="n"/>
      <c r="R311" s="270" t="n"/>
      <c r="S311" s="421" t="n"/>
      <c r="T311" s="421" t="n"/>
      <c r="U311" s="421" t="n"/>
      <c r="V311" s="421" t="n"/>
      <c r="W311" s="421" t="n"/>
      <c r="X311" s="421" t="n"/>
      <c r="Y311" s="421" t="n"/>
      <c r="Z311" s="421" t="n"/>
      <c r="AA311" s="421" t="n"/>
      <c r="AB311" s="421" t="n"/>
      <c r="AC311" s="421" t="n"/>
      <c r="AD311" s="421" t="n"/>
      <c r="AE311" s="421" t="n"/>
      <c r="AF311" s="421" t="n"/>
      <c r="AG311" s="421" t="n"/>
      <c r="AH311" s="421" t="n"/>
      <c r="AI311" s="421" t="n"/>
      <c r="AJ311" s="297" t="n"/>
      <c r="AK311" s="297" t="n"/>
      <c r="AL311" s="284" t="n"/>
      <c r="AM311" s="297" t="n"/>
      <c r="AN311" s="285" t="n"/>
      <c r="AO311" s="297" t="n"/>
      <c r="AP311" s="297" t="n"/>
      <c r="AQ311" s="297" t="n"/>
      <c r="AR311" s="297" t="n"/>
      <c r="AS311" s="297" t="n"/>
      <c r="AT311" s="285" t="inlineStr">
        <is>
          <t>0</t>
        </is>
      </c>
      <c r="AU311" s="297" t="inlineStr">
        <is>
          <t>0</t>
        </is>
      </c>
      <c r="AV311" s="297" t="inlineStr">
        <is>
          <t>0</t>
        </is>
      </c>
      <c r="AW311" s="297" t="inlineStr">
        <is>
          <t>0</t>
        </is>
      </c>
      <c r="AX311" s="297" t="inlineStr">
        <is>
          <t>0</t>
        </is>
      </c>
      <c r="AY311" s="286" t="inlineStr">
        <is>
          <t>0</t>
        </is>
      </c>
      <c r="AZ311" s="286" t="inlineStr">
        <is>
          <t>0</t>
        </is>
      </c>
      <c r="BA311" s="287" t="inlineStr">
        <is>
          <t>0</t>
        </is>
      </c>
      <c r="BB311" s="286" t="inlineStr">
        <is>
          <t>0</t>
        </is>
      </c>
      <c r="BC311" s="286" t="inlineStr">
        <is>
          <t>0</t>
        </is>
      </c>
      <c r="BD311" s="286" t="inlineStr">
        <is>
          <t>0</t>
        </is>
      </c>
      <c r="BE311" s="286" t="inlineStr">
        <is>
          <t>0</t>
        </is>
      </c>
      <c r="BF311" s="286" t="inlineStr">
        <is>
          <t>0</t>
        </is>
      </c>
      <c r="BG311" s="286" t="inlineStr">
        <is>
          <t>0</t>
        </is>
      </c>
      <c r="BH311" s="297" t="inlineStr">
        <is>
          <t>0</t>
        </is>
      </c>
      <c r="BI311" s="297" t="inlineStr">
        <is>
          <t>0</t>
        </is>
      </c>
      <c r="BJ311" s="297" t="inlineStr">
        <is>
          <t>0</t>
        </is>
      </c>
      <c r="BK311" s="297" t="inlineStr">
        <is>
          <t>0</t>
        </is>
      </c>
      <c r="BL311" s="297" t="inlineStr">
        <is>
          <t>0</t>
        </is>
      </c>
      <c r="BM311" s="297" t="inlineStr">
        <is>
          <t>0</t>
        </is>
      </c>
      <c r="BN311" s="297" t="inlineStr">
        <is>
          <t>0</t>
        </is>
      </c>
      <c r="BO311" s="285" t="inlineStr">
        <is>
          <t>0</t>
        </is>
      </c>
      <c r="BP311" s="297" t="inlineStr">
        <is>
          <t>0</t>
        </is>
      </c>
      <c r="BQ311" s="297" t="inlineStr">
        <is>
          <t>0</t>
        </is>
      </c>
      <c r="BR311" s="297" t="inlineStr">
        <is>
          <t>0</t>
        </is>
      </c>
      <c r="BS311" s="297" t="inlineStr">
        <is>
          <t>0</t>
        </is>
      </c>
      <c r="BT311" s="297" t="inlineStr">
        <is>
          <t>0</t>
        </is>
      </c>
      <c r="BU311" s="297" t="inlineStr">
        <is>
          <t>0</t>
        </is>
      </c>
      <c r="BV311" s="297" t="inlineStr">
        <is>
          <t>0</t>
        </is>
      </c>
      <c r="BW311" s="288" t="inlineStr">
        <is>
          <t>0</t>
        </is>
      </c>
      <c r="BX311" s="276">
        <f>SUM(IF(COUNTIF(#REF!, "*1.*"), 2, 0), IF(COUNTIF(#REF!, "*2.*"), 2, 0), IF(COUNTIF(#REF!, "*3.*"), 2, 0), IF(COUNTIF(#REF!, "*4.*"), 2, 0), IF(COUNTIF(#REF!, "*5.*"), 2, 0), IF(COUNTIF(#REF!, "*6.*"), 2, 0))</f>
        <v/>
      </c>
      <c r="BY311" s="277">
        <f t="array" ref="BY311">SUM(VALUE(AT311),VALUE(AU311),VALUE(AV311),VALUE(AW311),VALUE(AX311),VALUE(AY311),VALUE(AZ311),VALUE(BB311),VALUE(BC311),VALUE(BD311),VALUE(BE311),VALUE(BF311),VALUE(BG311),VALUE(BH311),VALUE(BI311),VALUE(BJ311),VALUE(BK311),VALUE(BL311),VALUE(BM311),VALUE(BN311),VALUE(BO311),VALUE(BP311),VALUE(BQ311),VALUE(BR311),VALUE(BS311),VALUE(BT311),VALUE(BU311),VALUE(BV311),VALUE(BW311))</f>
        <v/>
      </c>
      <c r="BZ311" s="307" t="n"/>
      <c r="CA311" s="307" t="n"/>
      <c r="CB311" s="307" t="n"/>
      <c r="CC311" s="307" t="n"/>
      <c r="CD311" s="307" t="n"/>
      <c r="CE311" s="307" t="n"/>
      <c r="CF311" s="307" t="n"/>
      <c r="CG311" s="307" t="n"/>
      <c r="CH311" s="307" t="n"/>
      <c r="CI311" s="307" t="n"/>
      <c r="CJ311" s="307" t="n"/>
      <c r="CK311" s="307" t="n"/>
      <c r="CL311" s="307" t="n"/>
      <c r="CM311" s="307" t="n"/>
      <c r="CN311" s="307" t="n"/>
      <c r="CO311" s="307" t="n"/>
      <c r="CP311" s="307" t="n"/>
      <c r="CQ311" s="307" t="n"/>
      <c r="CR311" s="279" t="inlineStr"/>
      <c r="CS311" s="280">
        <f>AVERAGE(Value(BY311),value(CR311))</f>
        <v/>
      </c>
      <c r="CT311" s="421">
        <f>(IF(OR(MediaScorecard!BH312="x", MediaScorecard!BI312="x",MediaScorecard!BJ312="x",MediaScorecard!BK312="x",MediaScorecard!BL312="x"),1, 2))</f>
        <v/>
      </c>
      <c r="CU311" s="308" t="n"/>
      <c r="CV311" s="308" t="n"/>
      <c r="CW311" s="308" t="n"/>
      <c r="CX311" s="309" t="n"/>
      <c r="CY311" s="308" t="n"/>
      <c r="CZ311" s="308" t="n"/>
      <c r="DA311" s="308" t="n"/>
    </row>
    <row r="312" ht="21" customHeight="1" s="590">
      <c r="A312" s="421" t="n"/>
      <c r="B312" s="270" t="n"/>
      <c r="C312" s="266" t="n"/>
      <c r="D312" s="267" t="inlineStr"/>
      <c r="E312" s="267" t="inlineStr"/>
      <c r="F312" s="268" t="inlineStr"/>
      <c r="G312" s="421" t="n"/>
      <c r="H312" s="269" t="n"/>
      <c r="I312" s="421" t="n"/>
      <c r="J312" s="421" t="n"/>
      <c r="K312" s="421" t="n"/>
      <c r="L312" s="421" t="n"/>
      <c r="M312" s="421" t="n"/>
      <c r="N312" s="421" t="n"/>
      <c r="O312" s="421" t="n"/>
      <c r="P312" s="421" t="n"/>
      <c r="Q312" s="421" t="n"/>
      <c r="R312" s="270" t="n"/>
      <c r="S312" s="421" t="n"/>
      <c r="T312" s="421" t="n"/>
      <c r="U312" s="421" t="n"/>
      <c r="V312" s="421" t="n"/>
      <c r="W312" s="421" t="n"/>
      <c r="X312" s="421" t="n"/>
      <c r="Y312" s="421" t="n"/>
      <c r="Z312" s="421" t="n"/>
      <c r="AA312" s="421" t="n"/>
      <c r="AB312" s="421" t="n"/>
      <c r="AC312" s="421" t="n"/>
      <c r="AD312" s="421" t="n"/>
      <c r="AE312" s="421" t="n"/>
      <c r="AF312" s="421" t="n"/>
      <c r="AG312" s="421" t="n"/>
      <c r="AH312" s="421" t="n"/>
      <c r="AI312" s="421" t="n"/>
      <c r="AJ312" s="297" t="n"/>
      <c r="AK312" s="297" t="n"/>
      <c r="AL312" s="284" t="n"/>
      <c r="AM312" s="297" t="n"/>
      <c r="AN312" s="285" t="n"/>
      <c r="AO312" s="297" t="n"/>
      <c r="AP312" s="297" t="n"/>
      <c r="AQ312" s="297" t="n"/>
      <c r="AR312" s="297" t="n"/>
      <c r="AS312" s="297" t="n"/>
      <c r="AT312" s="285" t="inlineStr">
        <is>
          <t>0</t>
        </is>
      </c>
      <c r="AU312" s="297" t="inlineStr">
        <is>
          <t>0</t>
        </is>
      </c>
      <c r="AV312" s="297" t="inlineStr">
        <is>
          <t>0</t>
        </is>
      </c>
      <c r="AW312" s="297" t="inlineStr">
        <is>
          <t>0</t>
        </is>
      </c>
      <c r="AX312" s="297" t="inlineStr">
        <is>
          <t>0</t>
        </is>
      </c>
      <c r="AY312" s="286" t="inlineStr">
        <is>
          <t>0</t>
        </is>
      </c>
      <c r="AZ312" s="286" t="inlineStr">
        <is>
          <t>0</t>
        </is>
      </c>
      <c r="BA312" s="287" t="inlineStr">
        <is>
          <t>0</t>
        </is>
      </c>
      <c r="BB312" s="286" t="inlineStr">
        <is>
          <t>0</t>
        </is>
      </c>
      <c r="BC312" s="286" t="inlineStr">
        <is>
          <t>0</t>
        </is>
      </c>
      <c r="BD312" s="286" t="inlineStr">
        <is>
          <t>0</t>
        </is>
      </c>
      <c r="BE312" s="286" t="inlineStr">
        <is>
          <t>0</t>
        </is>
      </c>
      <c r="BF312" s="286" t="inlineStr">
        <is>
          <t>0</t>
        </is>
      </c>
      <c r="BG312" s="286" t="inlineStr">
        <is>
          <t>0</t>
        </is>
      </c>
      <c r="BH312" s="297" t="inlineStr">
        <is>
          <t>0</t>
        </is>
      </c>
      <c r="BI312" s="297" t="inlineStr">
        <is>
          <t>0</t>
        </is>
      </c>
      <c r="BJ312" s="297" t="inlineStr">
        <is>
          <t>0</t>
        </is>
      </c>
      <c r="BK312" s="297" t="inlineStr">
        <is>
          <t>0</t>
        </is>
      </c>
      <c r="BL312" s="297" t="inlineStr">
        <is>
          <t>0</t>
        </is>
      </c>
      <c r="BM312" s="297" t="inlineStr">
        <is>
          <t>0</t>
        </is>
      </c>
      <c r="BN312" s="297" t="inlineStr">
        <is>
          <t>0</t>
        </is>
      </c>
      <c r="BO312" s="285" t="inlineStr">
        <is>
          <t>0</t>
        </is>
      </c>
      <c r="BP312" s="297" t="inlineStr">
        <is>
          <t>0</t>
        </is>
      </c>
      <c r="BQ312" s="297" t="inlineStr">
        <is>
          <t>0</t>
        </is>
      </c>
      <c r="BR312" s="297" t="inlineStr">
        <is>
          <t>0</t>
        </is>
      </c>
      <c r="BS312" s="297" t="inlineStr">
        <is>
          <t>0</t>
        </is>
      </c>
      <c r="BT312" s="297" t="inlineStr">
        <is>
          <t>0</t>
        </is>
      </c>
      <c r="BU312" s="297" t="inlineStr">
        <is>
          <t>0</t>
        </is>
      </c>
      <c r="BV312" s="297" t="inlineStr">
        <is>
          <t>0</t>
        </is>
      </c>
      <c r="BW312" s="288" t="inlineStr">
        <is>
          <t>0</t>
        </is>
      </c>
      <c r="BX312" s="276">
        <f>SUM(IF(COUNTIF(#REF!, "*1.*"), 2, 0), IF(COUNTIF(#REF!, "*2.*"), 2, 0), IF(COUNTIF(#REF!, "*3.*"), 2, 0), IF(COUNTIF(#REF!, "*4.*"), 2, 0), IF(COUNTIF(#REF!, "*5.*"), 2, 0), IF(COUNTIF(#REF!, "*6.*"), 2, 0))</f>
        <v/>
      </c>
      <c r="BY312" s="277">
        <f t="array" ref="BY312">SUM(VALUE(AT312),VALUE(AU312),VALUE(AV312),VALUE(AW312),VALUE(AX312),VALUE(AY312),VALUE(AZ312),VALUE(BB312),VALUE(BC312),VALUE(BD312),VALUE(BE312),VALUE(BF312),VALUE(BG312),VALUE(BH312),VALUE(BI312),VALUE(BJ312),VALUE(BK312),VALUE(BL312),VALUE(BM312),VALUE(BN312),VALUE(BO312),VALUE(BP312),VALUE(BQ312),VALUE(BR312),VALUE(BS312),VALUE(BT312),VALUE(BU312),VALUE(BV312),VALUE(BW312))</f>
        <v/>
      </c>
      <c r="BZ312" s="307" t="n"/>
      <c r="CA312" s="307" t="n"/>
      <c r="CB312" s="307" t="n"/>
      <c r="CC312" s="307" t="n"/>
      <c r="CD312" s="307" t="n"/>
      <c r="CE312" s="307" t="n"/>
      <c r="CF312" s="307" t="n"/>
      <c r="CG312" s="307" t="n"/>
      <c r="CH312" s="307" t="n"/>
      <c r="CI312" s="307" t="n"/>
      <c r="CJ312" s="307" t="n"/>
      <c r="CK312" s="307" t="n"/>
      <c r="CL312" s="307" t="n"/>
      <c r="CM312" s="307" t="n"/>
      <c r="CN312" s="307" t="n"/>
      <c r="CO312" s="307" t="n"/>
      <c r="CP312" s="307" t="n"/>
      <c r="CQ312" s="307" t="n"/>
      <c r="CR312" s="279" t="inlineStr"/>
      <c r="CS312" s="280">
        <f>AVERAGE(Value(BY312),value(CR312))</f>
        <v/>
      </c>
      <c r="CT312" s="421">
        <f>(IF(OR(MediaScorecard!BH313="x", MediaScorecard!BI313="x",MediaScorecard!BJ313="x",MediaScorecard!BK313="x",MediaScorecard!BL313="x"),1, 2))</f>
        <v/>
      </c>
      <c r="CU312" s="308" t="n"/>
      <c r="CV312" s="308" t="n"/>
      <c r="CW312" s="308" t="n"/>
      <c r="CX312" s="309" t="n"/>
      <c r="CY312" s="308" t="n"/>
      <c r="CZ312" s="308" t="n"/>
      <c r="DA312" s="308" t="n"/>
    </row>
    <row r="313" ht="21" customHeight="1" s="590">
      <c r="A313" s="421" t="n"/>
      <c r="B313" s="270" t="n"/>
      <c r="C313" s="266" t="n"/>
      <c r="D313" s="267" t="inlineStr"/>
      <c r="E313" s="267" t="inlineStr"/>
      <c r="F313" s="268" t="inlineStr"/>
      <c r="G313" s="421" t="n"/>
      <c r="H313" s="269" t="n"/>
      <c r="I313" s="421" t="n"/>
      <c r="J313" s="421" t="n"/>
      <c r="K313" s="421" t="n"/>
      <c r="L313" s="421" t="n"/>
      <c r="M313" s="421" t="n"/>
      <c r="N313" s="421" t="n"/>
      <c r="O313" s="421" t="n"/>
      <c r="P313" s="421" t="n"/>
      <c r="Q313" s="421" t="n"/>
      <c r="R313" s="270" t="n"/>
      <c r="S313" s="421" t="n"/>
      <c r="T313" s="421" t="n"/>
      <c r="U313" s="421" t="n"/>
      <c r="V313" s="421" t="n"/>
      <c r="W313" s="421" t="n"/>
      <c r="X313" s="421" t="n"/>
      <c r="Y313" s="421" t="n"/>
      <c r="Z313" s="421" t="n"/>
      <c r="AA313" s="421" t="n"/>
      <c r="AB313" s="421" t="n"/>
      <c r="AC313" s="421" t="n"/>
      <c r="AD313" s="421" t="n"/>
      <c r="AE313" s="421" t="n"/>
      <c r="AF313" s="421" t="n"/>
      <c r="AG313" s="421" t="n"/>
      <c r="AH313" s="421" t="n"/>
      <c r="AI313" s="421" t="n"/>
      <c r="AJ313" s="297" t="n"/>
      <c r="AK313" s="297" t="n"/>
      <c r="AL313" s="284" t="n"/>
      <c r="AM313" s="297" t="n"/>
      <c r="AN313" s="285" t="n"/>
      <c r="AO313" s="297" t="n"/>
      <c r="AP313" s="297" t="n"/>
      <c r="AQ313" s="297" t="n"/>
      <c r="AR313" s="297" t="n"/>
      <c r="AS313" s="297" t="n"/>
      <c r="AT313" s="285" t="inlineStr">
        <is>
          <t>0</t>
        </is>
      </c>
      <c r="AU313" s="297" t="inlineStr">
        <is>
          <t>0</t>
        </is>
      </c>
      <c r="AV313" s="297" t="inlineStr">
        <is>
          <t>0</t>
        </is>
      </c>
      <c r="AW313" s="297" t="inlineStr">
        <is>
          <t>0</t>
        </is>
      </c>
      <c r="AX313" s="297" t="inlineStr">
        <is>
          <t>0</t>
        </is>
      </c>
      <c r="AY313" s="286" t="inlineStr">
        <is>
          <t>0</t>
        </is>
      </c>
      <c r="AZ313" s="286" t="inlineStr">
        <is>
          <t>0</t>
        </is>
      </c>
      <c r="BA313" s="287" t="inlineStr">
        <is>
          <t>0</t>
        </is>
      </c>
      <c r="BB313" s="286" t="inlineStr">
        <is>
          <t>0</t>
        </is>
      </c>
      <c r="BC313" s="286" t="inlineStr">
        <is>
          <t>0</t>
        </is>
      </c>
      <c r="BD313" s="286" t="inlineStr">
        <is>
          <t>0</t>
        </is>
      </c>
      <c r="BE313" s="286" t="inlineStr">
        <is>
          <t>0</t>
        </is>
      </c>
      <c r="BF313" s="286" t="inlineStr">
        <is>
          <t>0</t>
        </is>
      </c>
      <c r="BG313" s="286" t="inlineStr">
        <is>
          <t>0</t>
        </is>
      </c>
      <c r="BH313" s="297" t="inlineStr">
        <is>
          <t>0</t>
        </is>
      </c>
      <c r="BI313" s="297" t="inlineStr">
        <is>
          <t>0</t>
        </is>
      </c>
      <c r="BJ313" s="297" t="inlineStr">
        <is>
          <t>0</t>
        </is>
      </c>
      <c r="BK313" s="297" t="inlineStr">
        <is>
          <t>0</t>
        </is>
      </c>
      <c r="BL313" s="297" t="inlineStr">
        <is>
          <t>0</t>
        </is>
      </c>
      <c r="BM313" s="297" t="inlineStr">
        <is>
          <t>0</t>
        </is>
      </c>
      <c r="BN313" s="297" t="inlineStr">
        <is>
          <t>0</t>
        </is>
      </c>
      <c r="BO313" s="285" t="inlineStr">
        <is>
          <t>0</t>
        </is>
      </c>
      <c r="BP313" s="297" t="inlineStr">
        <is>
          <t>0</t>
        </is>
      </c>
      <c r="BQ313" s="297" t="inlineStr">
        <is>
          <t>0</t>
        </is>
      </c>
      <c r="BR313" s="297" t="inlineStr">
        <is>
          <t>0</t>
        </is>
      </c>
      <c r="BS313" s="297" t="inlineStr">
        <is>
          <t>0</t>
        </is>
      </c>
      <c r="BT313" s="297" t="inlineStr">
        <is>
          <t>0</t>
        </is>
      </c>
      <c r="BU313" s="297" t="inlineStr">
        <is>
          <t>0</t>
        </is>
      </c>
      <c r="BV313" s="297" t="inlineStr">
        <is>
          <t>0</t>
        </is>
      </c>
      <c r="BW313" s="288" t="inlineStr">
        <is>
          <t>0</t>
        </is>
      </c>
      <c r="BX313" s="276">
        <f>SUM(IF(COUNTIF(#REF!, "*1.*"), 2, 0), IF(COUNTIF(#REF!, "*2.*"), 2, 0), IF(COUNTIF(#REF!, "*3.*"), 2, 0), IF(COUNTIF(#REF!, "*4.*"), 2, 0), IF(COUNTIF(#REF!, "*5.*"), 2, 0), IF(COUNTIF(#REF!, "*6.*"), 2, 0))</f>
        <v/>
      </c>
      <c r="BY313" s="277">
        <f t="array" ref="BY313">SUM(VALUE(AT313),VALUE(AU313),VALUE(AV313),VALUE(AW313),VALUE(AX313),VALUE(AY313),VALUE(AZ313),VALUE(BB313),VALUE(BC313),VALUE(BD313),VALUE(BE313),VALUE(BF313),VALUE(BG313),VALUE(BH313),VALUE(BI313),VALUE(BJ313),VALUE(BK313),VALUE(BL313),VALUE(BM313),VALUE(BN313),VALUE(BO313),VALUE(BP313),VALUE(BQ313),VALUE(BR313),VALUE(BS313),VALUE(BT313),VALUE(BU313),VALUE(BV313),VALUE(BW313))</f>
        <v/>
      </c>
      <c r="BZ313" s="307" t="n"/>
      <c r="CA313" s="307" t="n"/>
      <c r="CB313" s="307" t="n"/>
      <c r="CC313" s="307" t="n"/>
      <c r="CD313" s="307" t="n"/>
      <c r="CE313" s="307" t="n"/>
      <c r="CF313" s="307" t="n"/>
      <c r="CG313" s="307" t="n"/>
      <c r="CH313" s="307" t="n"/>
      <c r="CI313" s="307" t="n"/>
      <c r="CJ313" s="307" t="n"/>
      <c r="CK313" s="307" t="n"/>
      <c r="CL313" s="307" t="n"/>
      <c r="CM313" s="307" t="n"/>
      <c r="CN313" s="307" t="n"/>
      <c r="CO313" s="307" t="n"/>
      <c r="CP313" s="307" t="n"/>
      <c r="CQ313" s="307" t="n"/>
      <c r="CR313" s="279" t="inlineStr"/>
      <c r="CS313" s="280">
        <f>AVERAGE(Value(BY313),value(CR313))</f>
        <v/>
      </c>
      <c r="CT313" s="421">
        <f>(IF(OR(MediaScorecard!BH314="x", MediaScorecard!BI314="x",MediaScorecard!BJ314="x",MediaScorecard!BK314="x",MediaScorecard!BL314="x"),1, 2))</f>
        <v/>
      </c>
      <c r="CU313" s="308" t="n"/>
      <c r="CV313" s="308" t="n"/>
      <c r="CW313" s="308" t="n"/>
      <c r="CX313" s="309" t="n"/>
      <c r="CY313" s="308" t="n"/>
      <c r="CZ313" s="308" t="n"/>
      <c r="DA313" s="308" t="n"/>
    </row>
    <row r="314" ht="21" customHeight="1" s="590">
      <c r="A314" s="421" t="n"/>
      <c r="B314" s="270" t="n"/>
      <c r="C314" s="266" t="n"/>
      <c r="D314" s="267" t="inlineStr"/>
      <c r="E314" s="267" t="inlineStr"/>
      <c r="F314" s="268" t="inlineStr"/>
      <c r="G314" s="421" t="n"/>
      <c r="H314" s="269" t="n"/>
      <c r="I314" s="421" t="n"/>
      <c r="J314" s="421" t="n"/>
      <c r="K314" s="421" t="n"/>
      <c r="L314" s="421" t="n"/>
      <c r="M314" s="421" t="n"/>
      <c r="N314" s="421" t="n"/>
      <c r="O314" s="421" t="n"/>
      <c r="P314" s="421" t="n"/>
      <c r="Q314" s="421" t="n"/>
      <c r="R314" s="270" t="n"/>
      <c r="S314" s="421" t="n"/>
      <c r="T314" s="421" t="n"/>
      <c r="U314" s="421" t="n"/>
      <c r="V314" s="421" t="n"/>
      <c r="W314" s="421" t="n"/>
      <c r="X314" s="421" t="n"/>
      <c r="Y314" s="421" t="n"/>
      <c r="Z314" s="421" t="n"/>
      <c r="AA314" s="421" t="n"/>
      <c r="AB314" s="421" t="n"/>
      <c r="AC314" s="421" t="n"/>
      <c r="AD314" s="421" t="n"/>
      <c r="AE314" s="421" t="n"/>
      <c r="AF314" s="421" t="n"/>
      <c r="AG314" s="421" t="n"/>
      <c r="AH314" s="421" t="n"/>
      <c r="AI314" s="421" t="n"/>
      <c r="AJ314" s="297" t="n"/>
      <c r="AK314" s="297" t="n"/>
      <c r="AL314" s="284" t="n"/>
      <c r="AM314" s="297" t="n"/>
      <c r="AN314" s="285" t="n"/>
      <c r="AO314" s="297" t="n"/>
      <c r="AP314" s="297" t="n"/>
      <c r="AQ314" s="297" t="n"/>
      <c r="AR314" s="297" t="n"/>
      <c r="AS314" s="297" t="n"/>
      <c r="AT314" s="285" t="inlineStr">
        <is>
          <t>0</t>
        </is>
      </c>
      <c r="AU314" s="297" t="inlineStr">
        <is>
          <t>0</t>
        </is>
      </c>
      <c r="AV314" s="297" t="inlineStr">
        <is>
          <t>0</t>
        </is>
      </c>
      <c r="AW314" s="297" t="inlineStr">
        <is>
          <t>0</t>
        </is>
      </c>
      <c r="AX314" s="297" t="inlineStr">
        <is>
          <t>0</t>
        </is>
      </c>
      <c r="AY314" s="286" t="inlineStr">
        <is>
          <t>0</t>
        </is>
      </c>
      <c r="AZ314" s="286" t="inlineStr">
        <is>
          <t>0</t>
        </is>
      </c>
      <c r="BA314" s="287" t="inlineStr">
        <is>
          <t>0</t>
        </is>
      </c>
      <c r="BB314" s="286" t="inlineStr">
        <is>
          <t>0</t>
        </is>
      </c>
      <c r="BC314" s="286" t="inlineStr">
        <is>
          <t>0</t>
        </is>
      </c>
      <c r="BD314" s="286" t="inlineStr">
        <is>
          <t>0</t>
        </is>
      </c>
      <c r="BE314" s="286" t="inlineStr">
        <is>
          <t>0</t>
        </is>
      </c>
      <c r="BF314" s="286" t="inlineStr">
        <is>
          <t>0</t>
        </is>
      </c>
      <c r="BG314" s="286" t="inlineStr">
        <is>
          <t>0</t>
        </is>
      </c>
      <c r="BH314" s="297" t="inlineStr">
        <is>
          <t>0</t>
        </is>
      </c>
      <c r="BI314" s="297" t="inlineStr">
        <is>
          <t>0</t>
        </is>
      </c>
      <c r="BJ314" s="297" t="inlineStr">
        <is>
          <t>0</t>
        </is>
      </c>
      <c r="BK314" s="297" t="inlineStr">
        <is>
          <t>0</t>
        </is>
      </c>
      <c r="BL314" s="297" t="inlineStr">
        <is>
          <t>0</t>
        </is>
      </c>
      <c r="BM314" s="297" t="inlineStr">
        <is>
          <t>0</t>
        </is>
      </c>
      <c r="BN314" s="297" t="inlineStr">
        <is>
          <t>0</t>
        </is>
      </c>
      <c r="BO314" s="285" t="inlineStr">
        <is>
          <t>0</t>
        </is>
      </c>
      <c r="BP314" s="297" t="inlineStr">
        <is>
          <t>0</t>
        </is>
      </c>
      <c r="BQ314" s="297" t="inlineStr">
        <is>
          <t>0</t>
        </is>
      </c>
      <c r="BR314" s="297" t="inlineStr">
        <is>
          <t>0</t>
        </is>
      </c>
      <c r="BS314" s="297" t="inlineStr">
        <is>
          <t>0</t>
        </is>
      </c>
      <c r="BT314" s="297" t="inlineStr">
        <is>
          <t>0</t>
        </is>
      </c>
      <c r="BU314" s="297" t="inlineStr">
        <is>
          <t>0</t>
        </is>
      </c>
      <c r="BV314" s="297" t="inlineStr">
        <is>
          <t>0</t>
        </is>
      </c>
      <c r="BW314" s="288" t="inlineStr">
        <is>
          <t>0</t>
        </is>
      </c>
      <c r="BX314" s="276">
        <f>SUM(IF(COUNTIF(#REF!, "*1.*"), 2, 0), IF(COUNTIF(#REF!, "*2.*"), 2, 0), IF(COUNTIF(#REF!, "*3.*"), 2, 0), IF(COUNTIF(#REF!, "*4.*"), 2, 0), IF(COUNTIF(#REF!, "*5.*"), 2, 0), IF(COUNTIF(#REF!, "*6.*"), 2, 0))</f>
        <v/>
      </c>
      <c r="BY314" s="277">
        <f t="array" ref="BY314">SUM(VALUE(AT314),VALUE(AU314),VALUE(AV314),VALUE(AW314),VALUE(AX314),VALUE(AY314),VALUE(AZ314),VALUE(BB314),VALUE(BC314),VALUE(BD314),VALUE(BE314),VALUE(BF314),VALUE(BG314),VALUE(BH314),VALUE(BI314),VALUE(BJ314),VALUE(BK314),VALUE(BL314),VALUE(BM314),VALUE(BN314),VALUE(BO314),VALUE(BP314),VALUE(BQ314),VALUE(BR314),VALUE(BS314),VALUE(BT314),VALUE(BU314),VALUE(BV314),VALUE(BW314))</f>
        <v/>
      </c>
      <c r="BZ314" s="307" t="n"/>
      <c r="CA314" s="307" t="n"/>
      <c r="CB314" s="307" t="n"/>
      <c r="CC314" s="307" t="n"/>
      <c r="CD314" s="307" t="n"/>
      <c r="CE314" s="307" t="n"/>
      <c r="CF314" s="307" t="n"/>
      <c r="CG314" s="307" t="n"/>
      <c r="CH314" s="307" t="n"/>
      <c r="CI314" s="307" t="n"/>
      <c r="CJ314" s="307" t="n"/>
      <c r="CK314" s="307" t="n"/>
      <c r="CL314" s="307" t="n"/>
      <c r="CM314" s="307" t="n"/>
      <c r="CN314" s="307" t="n"/>
      <c r="CO314" s="307" t="n"/>
      <c r="CP314" s="307" t="n"/>
      <c r="CQ314" s="307" t="n"/>
      <c r="CR314" s="279" t="inlineStr"/>
      <c r="CS314" s="280">
        <f>AVERAGE(Value(BY314),value(CR314))</f>
        <v/>
      </c>
      <c r="CT314" s="421">
        <f>(IF(OR(MediaScorecard!BH315="x", MediaScorecard!BI315="x",MediaScorecard!BJ315="x",MediaScorecard!BK315="x",MediaScorecard!BL315="x"),1, 2))</f>
        <v/>
      </c>
      <c r="CU314" s="308" t="n"/>
      <c r="CV314" s="308" t="n"/>
      <c r="CW314" s="308" t="n"/>
      <c r="CX314" s="309" t="n"/>
      <c r="CY314" s="308" t="n"/>
      <c r="CZ314" s="308" t="n"/>
      <c r="DA314" s="308" t="n"/>
    </row>
    <row r="315" ht="21" customHeight="1" s="590">
      <c r="A315" s="421" t="n"/>
      <c r="B315" s="270" t="n"/>
      <c r="C315" s="266" t="n"/>
      <c r="D315" s="267" t="inlineStr"/>
      <c r="E315" s="267" t="inlineStr"/>
      <c r="F315" s="268" t="inlineStr"/>
      <c r="G315" s="421" t="n"/>
      <c r="H315" s="269" t="n"/>
      <c r="I315" s="421" t="n"/>
      <c r="J315" s="421" t="n"/>
      <c r="K315" s="421" t="n"/>
      <c r="L315" s="421" t="n"/>
      <c r="M315" s="421" t="n"/>
      <c r="N315" s="421" t="n"/>
      <c r="O315" s="421" t="n"/>
      <c r="P315" s="421" t="n"/>
      <c r="Q315" s="421" t="n"/>
      <c r="R315" s="270" t="n"/>
      <c r="S315" s="421" t="n"/>
      <c r="T315" s="421" t="n"/>
      <c r="U315" s="421" t="n"/>
      <c r="V315" s="421" t="n"/>
      <c r="W315" s="421" t="n"/>
      <c r="X315" s="421" t="n"/>
      <c r="Y315" s="421" t="n"/>
      <c r="Z315" s="421" t="n"/>
      <c r="AA315" s="421" t="n"/>
      <c r="AB315" s="421" t="n"/>
      <c r="AC315" s="421" t="n"/>
      <c r="AD315" s="421" t="n"/>
      <c r="AE315" s="421" t="n"/>
      <c r="AF315" s="421" t="n"/>
      <c r="AG315" s="421" t="n"/>
      <c r="AH315" s="421" t="n"/>
      <c r="AI315" s="421" t="n"/>
      <c r="AJ315" s="297" t="n"/>
      <c r="AK315" s="297" t="n"/>
      <c r="AL315" s="284" t="n"/>
      <c r="AM315" s="297" t="n"/>
      <c r="AN315" s="285" t="n"/>
      <c r="AO315" s="297" t="n"/>
      <c r="AP315" s="297" t="n"/>
      <c r="AQ315" s="297" t="n"/>
      <c r="AR315" s="297" t="n"/>
      <c r="AS315" s="297" t="n"/>
      <c r="AT315" s="285" t="inlineStr">
        <is>
          <t>0</t>
        </is>
      </c>
      <c r="AU315" s="297" t="inlineStr">
        <is>
          <t>0</t>
        </is>
      </c>
      <c r="AV315" s="297" t="inlineStr">
        <is>
          <t>0</t>
        </is>
      </c>
      <c r="AW315" s="297" t="inlineStr">
        <is>
          <t>0</t>
        </is>
      </c>
      <c r="AX315" s="297" t="inlineStr">
        <is>
          <t>0</t>
        </is>
      </c>
      <c r="AY315" s="286" t="inlineStr">
        <is>
          <t>0</t>
        </is>
      </c>
      <c r="AZ315" s="286" t="inlineStr">
        <is>
          <t>0</t>
        </is>
      </c>
      <c r="BA315" s="287" t="inlineStr">
        <is>
          <t>0</t>
        </is>
      </c>
      <c r="BB315" s="286" t="inlineStr">
        <is>
          <t>0</t>
        </is>
      </c>
      <c r="BC315" s="286" t="inlineStr">
        <is>
          <t>0</t>
        </is>
      </c>
      <c r="BD315" s="286" t="inlineStr">
        <is>
          <t>0</t>
        </is>
      </c>
      <c r="BE315" s="286" t="inlineStr">
        <is>
          <t>0</t>
        </is>
      </c>
      <c r="BF315" s="286" t="inlineStr">
        <is>
          <t>0</t>
        </is>
      </c>
      <c r="BG315" s="286" t="inlineStr">
        <is>
          <t>0</t>
        </is>
      </c>
      <c r="BH315" s="297" t="inlineStr">
        <is>
          <t>0</t>
        </is>
      </c>
      <c r="BI315" s="297" t="inlineStr">
        <is>
          <t>0</t>
        </is>
      </c>
      <c r="BJ315" s="297" t="inlineStr">
        <is>
          <t>0</t>
        </is>
      </c>
      <c r="BK315" s="297" t="inlineStr">
        <is>
          <t>0</t>
        </is>
      </c>
      <c r="BL315" s="297" t="inlineStr">
        <is>
          <t>0</t>
        </is>
      </c>
      <c r="BM315" s="297" t="inlineStr">
        <is>
          <t>0</t>
        </is>
      </c>
      <c r="BN315" s="297" t="inlineStr">
        <is>
          <t>0</t>
        </is>
      </c>
      <c r="BO315" s="285" t="inlineStr">
        <is>
          <t>0</t>
        </is>
      </c>
      <c r="BP315" s="297" t="inlineStr">
        <is>
          <t>0</t>
        </is>
      </c>
      <c r="BQ315" s="297" t="inlineStr">
        <is>
          <t>0</t>
        </is>
      </c>
      <c r="BR315" s="297" t="inlineStr">
        <is>
          <t>0</t>
        </is>
      </c>
      <c r="BS315" s="297" t="inlineStr">
        <is>
          <t>0</t>
        </is>
      </c>
      <c r="BT315" s="297" t="inlineStr">
        <is>
          <t>0</t>
        </is>
      </c>
      <c r="BU315" s="297" t="inlineStr">
        <is>
          <t>0</t>
        </is>
      </c>
      <c r="BV315" s="297" t="inlineStr">
        <is>
          <t>0</t>
        </is>
      </c>
      <c r="BW315" s="288" t="inlineStr">
        <is>
          <t>0</t>
        </is>
      </c>
      <c r="BX315" s="276">
        <f>SUM(IF(COUNTIF(#REF!, "*1.*"), 2, 0), IF(COUNTIF(#REF!, "*2.*"), 2, 0), IF(COUNTIF(#REF!, "*3.*"), 2, 0), IF(COUNTIF(#REF!, "*4.*"), 2, 0), IF(COUNTIF(#REF!, "*5.*"), 2, 0), IF(COUNTIF(#REF!, "*6.*"), 2, 0))</f>
        <v/>
      </c>
      <c r="BY315" s="277">
        <f t="array" ref="BY315">SUM(VALUE(AT315),VALUE(AU315),VALUE(AV315),VALUE(AW315),VALUE(AX315),VALUE(AY315),VALUE(AZ315),VALUE(BB315),VALUE(BC315),VALUE(BD315),VALUE(BE315),VALUE(BF315),VALUE(BG315),VALUE(BH315),VALUE(BI315),VALUE(BJ315),VALUE(BK315),VALUE(BL315),VALUE(BM315),VALUE(BN315),VALUE(BO315),VALUE(BP315),VALUE(BQ315),VALUE(BR315),VALUE(BS315),VALUE(BT315),VALUE(BU315),VALUE(BV315),VALUE(BW315))</f>
        <v/>
      </c>
      <c r="BZ315" s="307" t="n"/>
      <c r="CA315" s="307" t="n"/>
      <c r="CB315" s="307" t="n"/>
      <c r="CC315" s="307" t="n"/>
      <c r="CD315" s="307" t="n"/>
      <c r="CE315" s="307" t="n"/>
      <c r="CF315" s="307" t="n"/>
      <c r="CG315" s="307" t="n"/>
      <c r="CH315" s="307" t="n"/>
      <c r="CI315" s="307" t="n"/>
      <c r="CJ315" s="307" t="n"/>
      <c r="CK315" s="307" t="n"/>
      <c r="CL315" s="307" t="n"/>
      <c r="CM315" s="307" t="n"/>
      <c r="CN315" s="307" t="n"/>
      <c r="CO315" s="307" t="n"/>
      <c r="CP315" s="307" t="n"/>
      <c r="CQ315" s="307" t="n"/>
      <c r="CR315" s="279" t="inlineStr"/>
      <c r="CS315" s="280">
        <f>AVERAGE(Value(BY315),value(CR315))</f>
        <v/>
      </c>
      <c r="CT315" s="421">
        <f>(IF(OR(MediaScorecard!BH316="x", MediaScorecard!BI316="x",MediaScorecard!BJ316="x",MediaScorecard!BK316="x",MediaScorecard!BL316="x"),1, 2))</f>
        <v/>
      </c>
      <c r="CU315" s="308" t="n"/>
      <c r="CV315" s="308" t="n"/>
      <c r="CW315" s="308" t="n"/>
      <c r="CX315" s="309" t="n"/>
      <c r="CY315" s="308" t="n"/>
      <c r="CZ315" s="308" t="n"/>
      <c r="DA315" s="308" t="n"/>
    </row>
    <row r="316" ht="21" customHeight="1" s="590">
      <c r="A316" s="421" t="n"/>
      <c r="B316" s="270" t="n"/>
      <c r="C316" s="266" t="n"/>
      <c r="D316" s="267" t="inlineStr"/>
      <c r="E316" s="267" t="inlineStr"/>
      <c r="F316" s="268" t="inlineStr"/>
      <c r="G316" s="421" t="n"/>
      <c r="H316" s="269" t="n"/>
      <c r="I316" s="421" t="n"/>
      <c r="J316" s="421" t="n"/>
      <c r="K316" s="421" t="n"/>
      <c r="L316" s="421" t="n"/>
      <c r="M316" s="421" t="n"/>
      <c r="N316" s="421" t="n"/>
      <c r="O316" s="421" t="n"/>
      <c r="P316" s="421" t="n"/>
      <c r="Q316" s="421" t="n"/>
      <c r="R316" s="270" t="n"/>
      <c r="S316" s="421" t="n"/>
      <c r="T316" s="421" t="n"/>
      <c r="U316" s="421" t="n"/>
      <c r="V316" s="421" t="n"/>
      <c r="W316" s="421" t="n"/>
      <c r="X316" s="421" t="n"/>
      <c r="Y316" s="421" t="n"/>
      <c r="Z316" s="421" t="n"/>
      <c r="AA316" s="421" t="n"/>
      <c r="AB316" s="421" t="n"/>
      <c r="AC316" s="421" t="n"/>
      <c r="AD316" s="421" t="n"/>
      <c r="AE316" s="421" t="n"/>
      <c r="AF316" s="421" t="n"/>
      <c r="AG316" s="421" t="n"/>
      <c r="AH316" s="421" t="n"/>
      <c r="AI316" s="421" t="n"/>
      <c r="AJ316" s="297" t="n"/>
      <c r="AK316" s="297" t="n"/>
      <c r="AL316" s="284" t="n"/>
      <c r="AM316" s="297" t="n"/>
      <c r="AN316" s="285" t="n"/>
      <c r="AO316" s="297" t="n"/>
      <c r="AP316" s="297" t="n"/>
      <c r="AQ316" s="297" t="n"/>
      <c r="AR316" s="297" t="n"/>
      <c r="AS316" s="297" t="n"/>
      <c r="AT316" s="285" t="inlineStr">
        <is>
          <t>0</t>
        </is>
      </c>
      <c r="AU316" s="297" t="inlineStr">
        <is>
          <t>0</t>
        </is>
      </c>
      <c r="AV316" s="297" t="inlineStr">
        <is>
          <t>0</t>
        </is>
      </c>
      <c r="AW316" s="297" t="inlineStr">
        <is>
          <t>0</t>
        </is>
      </c>
      <c r="AX316" s="297" t="inlineStr">
        <is>
          <t>0</t>
        </is>
      </c>
      <c r="AY316" s="286" t="inlineStr">
        <is>
          <t>0</t>
        </is>
      </c>
      <c r="AZ316" s="286" t="inlineStr">
        <is>
          <t>0</t>
        </is>
      </c>
      <c r="BA316" s="287" t="inlineStr">
        <is>
          <t>0</t>
        </is>
      </c>
      <c r="BB316" s="286" t="inlineStr">
        <is>
          <t>0</t>
        </is>
      </c>
      <c r="BC316" s="286" t="inlineStr">
        <is>
          <t>0</t>
        </is>
      </c>
      <c r="BD316" s="286" t="inlineStr">
        <is>
          <t>0</t>
        </is>
      </c>
      <c r="BE316" s="286" t="inlineStr">
        <is>
          <t>0</t>
        </is>
      </c>
      <c r="BF316" s="286" t="inlineStr">
        <is>
          <t>0</t>
        </is>
      </c>
      <c r="BG316" s="286" t="inlineStr">
        <is>
          <t>0</t>
        </is>
      </c>
      <c r="BH316" s="297" t="inlineStr">
        <is>
          <t>0</t>
        </is>
      </c>
      <c r="BI316" s="297" t="inlineStr">
        <is>
          <t>0</t>
        </is>
      </c>
      <c r="BJ316" s="297" t="inlineStr">
        <is>
          <t>0</t>
        </is>
      </c>
      <c r="BK316" s="297" t="inlineStr">
        <is>
          <t>0</t>
        </is>
      </c>
      <c r="BL316" s="297" t="inlineStr">
        <is>
          <t>0</t>
        </is>
      </c>
      <c r="BM316" s="297" t="inlineStr">
        <is>
          <t>0</t>
        </is>
      </c>
      <c r="BN316" s="297" t="inlineStr">
        <is>
          <t>0</t>
        </is>
      </c>
      <c r="BO316" s="285" t="inlineStr">
        <is>
          <t>0</t>
        </is>
      </c>
      <c r="BP316" s="297" t="inlineStr">
        <is>
          <t>0</t>
        </is>
      </c>
      <c r="BQ316" s="297" t="inlineStr">
        <is>
          <t>0</t>
        </is>
      </c>
      <c r="BR316" s="297" t="inlineStr">
        <is>
          <t>0</t>
        </is>
      </c>
      <c r="BS316" s="297" t="inlineStr">
        <is>
          <t>0</t>
        </is>
      </c>
      <c r="BT316" s="297" t="inlineStr">
        <is>
          <t>0</t>
        </is>
      </c>
      <c r="BU316" s="297" t="inlineStr">
        <is>
          <t>0</t>
        </is>
      </c>
      <c r="BV316" s="297" t="inlineStr">
        <is>
          <t>0</t>
        </is>
      </c>
      <c r="BW316" s="288" t="inlineStr">
        <is>
          <t>0</t>
        </is>
      </c>
      <c r="BX316" s="276">
        <f>SUM(IF(COUNTIF(#REF!, "*1.*"), 2, 0), IF(COUNTIF(#REF!, "*2.*"), 2, 0), IF(COUNTIF(#REF!, "*3.*"), 2, 0), IF(COUNTIF(#REF!, "*4.*"), 2, 0), IF(COUNTIF(#REF!, "*5.*"), 2, 0), IF(COUNTIF(#REF!, "*6.*"), 2, 0))</f>
        <v/>
      </c>
      <c r="BY316" s="277">
        <f t="array" ref="BY316">SUM(VALUE(AT316),VALUE(AU316),VALUE(AV316),VALUE(AW316),VALUE(AX316),VALUE(AY316),VALUE(AZ316),VALUE(BB316),VALUE(BC316),VALUE(BD316),VALUE(BE316),VALUE(BF316),VALUE(BG316),VALUE(BH316),VALUE(BI316),VALUE(BJ316),VALUE(BK316),VALUE(BL316),VALUE(BM316),VALUE(BN316),VALUE(BO316),VALUE(BP316),VALUE(BQ316),VALUE(BR316),VALUE(BS316),VALUE(BT316),VALUE(BU316),VALUE(BV316),VALUE(BW316))</f>
        <v/>
      </c>
      <c r="BZ316" s="307" t="n"/>
      <c r="CA316" s="307" t="n"/>
      <c r="CB316" s="307" t="n"/>
      <c r="CC316" s="307" t="n"/>
      <c r="CD316" s="307" t="n"/>
      <c r="CE316" s="307" t="n"/>
      <c r="CF316" s="307" t="n"/>
      <c r="CG316" s="307" t="n"/>
      <c r="CH316" s="307" t="n"/>
      <c r="CI316" s="307" t="n"/>
      <c r="CJ316" s="307" t="n"/>
      <c r="CK316" s="307" t="n"/>
      <c r="CL316" s="307" t="n"/>
      <c r="CM316" s="307" t="n"/>
      <c r="CN316" s="307" t="n"/>
      <c r="CO316" s="307" t="n"/>
      <c r="CP316" s="307" t="n"/>
      <c r="CQ316" s="307" t="n"/>
      <c r="CR316" s="279" t="inlineStr"/>
      <c r="CS316" s="280">
        <f>AVERAGE(Value(BY316),value(CR316))</f>
        <v/>
      </c>
      <c r="CT316" s="421">
        <f>(IF(OR(MediaScorecard!BH317="x", MediaScorecard!BI317="x",MediaScorecard!BJ317="x",MediaScorecard!BK317="x",MediaScorecard!BL317="x"),1, 2))</f>
        <v/>
      </c>
      <c r="CU316" s="308" t="n"/>
      <c r="CV316" s="308" t="n"/>
      <c r="CW316" s="308" t="n"/>
      <c r="CX316" s="309" t="n"/>
      <c r="CY316" s="308" t="n"/>
      <c r="CZ316" s="308" t="n"/>
      <c r="DA316" s="308" t="n"/>
    </row>
    <row r="317" ht="21" customHeight="1" s="590">
      <c r="A317" s="421" t="n"/>
      <c r="B317" s="270" t="n"/>
      <c r="C317" s="266" t="n"/>
      <c r="D317" s="267" t="inlineStr"/>
      <c r="E317" s="267" t="inlineStr"/>
      <c r="F317" s="268" t="inlineStr"/>
      <c r="G317" s="421" t="n"/>
      <c r="H317" s="269" t="n"/>
      <c r="I317" s="421" t="n"/>
      <c r="J317" s="421" t="n"/>
      <c r="K317" s="421" t="n"/>
      <c r="L317" s="421" t="n"/>
      <c r="M317" s="421" t="n"/>
      <c r="N317" s="421" t="n"/>
      <c r="O317" s="421" t="n"/>
      <c r="P317" s="421" t="n"/>
      <c r="Q317" s="421" t="n"/>
      <c r="R317" s="270" t="n"/>
      <c r="S317" s="421" t="n"/>
      <c r="T317" s="421" t="n"/>
      <c r="U317" s="421" t="n"/>
      <c r="V317" s="421" t="n"/>
      <c r="W317" s="421" t="n"/>
      <c r="X317" s="421" t="n"/>
      <c r="Y317" s="421" t="n"/>
      <c r="Z317" s="421" t="n"/>
      <c r="AA317" s="421" t="n"/>
      <c r="AB317" s="421" t="n"/>
      <c r="AC317" s="421" t="n"/>
      <c r="AD317" s="421" t="n"/>
      <c r="AE317" s="421" t="n"/>
      <c r="AF317" s="421" t="n"/>
      <c r="AG317" s="421" t="n"/>
      <c r="AH317" s="421" t="n"/>
      <c r="AI317" s="421" t="n"/>
      <c r="AJ317" s="297" t="n"/>
      <c r="AK317" s="297" t="n"/>
      <c r="AL317" s="284" t="n"/>
      <c r="AM317" s="297" t="n"/>
      <c r="AN317" s="285" t="n"/>
      <c r="AO317" s="297" t="n"/>
      <c r="AP317" s="297" t="n"/>
      <c r="AQ317" s="297" t="n"/>
      <c r="AR317" s="297" t="n"/>
      <c r="AS317" s="297" t="n"/>
      <c r="AT317" s="285" t="inlineStr">
        <is>
          <t>0</t>
        </is>
      </c>
      <c r="AU317" s="297" t="inlineStr">
        <is>
          <t>0</t>
        </is>
      </c>
      <c r="AV317" s="297" t="inlineStr">
        <is>
          <t>0</t>
        </is>
      </c>
      <c r="AW317" s="297" t="inlineStr">
        <is>
          <t>0</t>
        </is>
      </c>
      <c r="AX317" s="297" t="inlineStr">
        <is>
          <t>0</t>
        </is>
      </c>
      <c r="AY317" s="286" t="inlineStr">
        <is>
          <t>0</t>
        </is>
      </c>
      <c r="AZ317" s="286" t="inlineStr">
        <is>
          <t>0</t>
        </is>
      </c>
      <c r="BA317" s="287" t="inlineStr">
        <is>
          <t>0</t>
        </is>
      </c>
      <c r="BB317" s="286" t="inlineStr">
        <is>
          <t>0</t>
        </is>
      </c>
      <c r="BC317" s="286" t="inlineStr">
        <is>
          <t>0</t>
        </is>
      </c>
      <c r="BD317" s="286" t="inlineStr">
        <is>
          <t>0</t>
        </is>
      </c>
      <c r="BE317" s="286" t="inlineStr">
        <is>
          <t>0</t>
        </is>
      </c>
      <c r="BF317" s="286" t="inlineStr">
        <is>
          <t>0</t>
        </is>
      </c>
      <c r="BG317" s="286" t="inlineStr">
        <is>
          <t>0</t>
        </is>
      </c>
      <c r="BH317" s="297" t="inlineStr">
        <is>
          <t>0</t>
        </is>
      </c>
      <c r="BI317" s="297" t="inlineStr">
        <is>
          <t>0</t>
        </is>
      </c>
      <c r="BJ317" s="297" t="inlineStr">
        <is>
          <t>0</t>
        </is>
      </c>
      <c r="BK317" s="297" t="inlineStr">
        <is>
          <t>0</t>
        </is>
      </c>
      <c r="BL317" s="297" t="inlineStr">
        <is>
          <t>0</t>
        </is>
      </c>
      <c r="BM317" s="297" t="inlineStr">
        <is>
          <t>0</t>
        </is>
      </c>
      <c r="BN317" s="297" t="inlineStr">
        <is>
          <t>0</t>
        </is>
      </c>
      <c r="BO317" s="285" t="inlineStr">
        <is>
          <t>0</t>
        </is>
      </c>
      <c r="BP317" s="297" t="inlineStr">
        <is>
          <t>0</t>
        </is>
      </c>
      <c r="BQ317" s="297" t="inlineStr">
        <is>
          <t>0</t>
        </is>
      </c>
      <c r="BR317" s="297" t="inlineStr">
        <is>
          <t>0</t>
        </is>
      </c>
      <c r="BS317" s="297" t="inlineStr">
        <is>
          <t>0</t>
        </is>
      </c>
      <c r="BT317" s="297" t="inlineStr">
        <is>
          <t>0</t>
        </is>
      </c>
      <c r="BU317" s="297" t="inlineStr">
        <is>
          <t>0</t>
        </is>
      </c>
      <c r="BV317" s="297" t="inlineStr">
        <is>
          <t>0</t>
        </is>
      </c>
      <c r="BW317" s="288" t="inlineStr">
        <is>
          <t>0</t>
        </is>
      </c>
      <c r="BX317" s="276">
        <f>SUM(IF(COUNTIF(#REF!, "*1.*"), 2, 0), IF(COUNTIF(#REF!, "*2.*"), 2, 0), IF(COUNTIF(#REF!, "*3.*"), 2, 0), IF(COUNTIF(#REF!, "*4.*"), 2, 0), IF(COUNTIF(#REF!, "*5.*"), 2, 0), IF(COUNTIF(#REF!, "*6.*"), 2, 0))</f>
        <v/>
      </c>
      <c r="BY317" s="277">
        <f t="array" ref="BY317">SUM(VALUE(AT317),VALUE(AU317),VALUE(AV317),VALUE(AW317),VALUE(AX317),VALUE(AY317),VALUE(AZ317),VALUE(BB317),VALUE(BC317),VALUE(BD317),VALUE(BE317),VALUE(BF317),VALUE(BG317),VALUE(BH317),VALUE(BI317),VALUE(BJ317),VALUE(BK317),VALUE(BL317),VALUE(BM317),VALUE(BN317),VALUE(BO317),VALUE(BP317),VALUE(BQ317),VALUE(BR317),VALUE(BS317),VALUE(BT317),VALUE(BU317),VALUE(BV317),VALUE(BW317))</f>
        <v/>
      </c>
      <c r="BZ317" s="307" t="n"/>
      <c r="CA317" s="307" t="n"/>
      <c r="CB317" s="307" t="n"/>
      <c r="CC317" s="307" t="n"/>
      <c r="CD317" s="307" t="n"/>
      <c r="CE317" s="307" t="n"/>
      <c r="CF317" s="307" t="n"/>
      <c r="CG317" s="307" t="n"/>
      <c r="CH317" s="307" t="n"/>
      <c r="CI317" s="307" t="n"/>
      <c r="CJ317" s="307" t="n"/>
      <c r="CK317" s="307" t="n"/>
      <c r="CL317" s="307" t="n"/>
      <c r="CM317" s="307" t="n"/>
      <c r="CN317" s="307" t="n"/>
      <c r="CO317" s="307" t="n"/>
      <c r="CP317" s="307" t="n"/>
      <c r="CQ317" s="307" t="n"/>
      <c r="CR317" s="279" t="inlineStr"/>
      <c r="CS317" s="280">
        <f>AVERAGE(Value(BY317),value(CR317))</f>
        <v/>
      </c>
      <c r="CT317" s="421">
        <f>(IF(OR(MediaScorecard!BH318="x", MediaScorecard!BI318="x",MediaScorecard!BJ318="x",MediaScorecard!BK318="x",MediaScorecard!BL318="x"),1, 2))</f>
        <v/>
      </c>
      <c r="CU317" s="308" t="n"/>
      <c r="CV317" s="308" t="n"/>
      <c r="CW317" s="308" t="n"/>
      <c r="CX317" s="309" t="n"/>
      <c r="CY317" s="308" t="n"/>
      <c r="CZ317" s="308" t="n"/>
      <c r="DA317" s="308" t="n"/>
    </row>
    <row r="318" ht="21" customHeight="1" s="590">
      <c r="A318" s="421" t="n"/>
      <c r="B318" s="270" t="n"/>
      <c r="C318" s="266" t="n"/>
      <c r="D318" s="267" t="inlineStr"/>
      <c r="E318" s="267" t="inlineStr"/>
      <c r="F318" s="268" t="inlineStr"/>
      <c r="G318" s="421" t="n"/>
      <c r="H318" s="269" t="n"/>
      <c r="I318" s="421" t="n"/>
      <c r="J318" s="421" t="n"/>
      <c r="K318" s="421" t="n"/>
      <c r="L318" s="421" t="n"/>
      <c r="M318" s="421" t="n"/>
      <c r="N318" s="421" t="n"/>
      <c r="O318" s="421" t="n"/>
      <c r="P318" s="421" t="n"/>
      <c r="Q318" s="421" t="n"/>
      <c r="R318" s="270" t="n"/>
      <c r="S318" s="421" t="n"/>
      <c r="T318" s="421" t="n"/>
      <c r="U318" s="421" t="n"/>
      <c r="V318" s="421" t="n"/>
      <c r="W318" s="421" t="n"/>
      <c r="X318" s="421" t="n"/>
      <c r="Y318" s="421" t="n"/>
      <c r="Z318" s="421" t="n"/>
      <c r="AA318" s="421" t="n"/>
      <c r="AB318" s="421" t="n"/>
      <c r="AC318" s="421" t="n"/>
      <c r="AD318" s="421" t="n"/>
      <c r="AE318" s="421" t="n"/>
      <c r="AF318" s="421" t="n"/>
      <c r="AG318" s="421" t="n"/>
      <c r="AH318" s="421" t="n"/>
      <c r="AI318" s="421" t="n"/>
      <c r="AJ318" s="297" t="n"/>
      <c r="AK318" s="297" t="n"/>
      <c r="AL318" s="284" t="n"/>
      <c r="AM318" s="297" t="n"/>
      <c r="AN318" s="285" t="n"/>
      <c r="AO318" s="297" t="n"/>
      <c r="AP318" s="297" t="n"/>
      <c r="AQ318" s="297" t="n"/>
      <c r="AR318" s="297" t="n"/>
      <c r="AS318" s="297" t="n"/>
      <c r="AT318" s="285" t="inlineStr">
        <is>
          <t>0</t>
        </is>
      </c>
      <c r="AU318" s="297" t="inlineStr">
        <is>
          <t>0</t>
        </is>
      </c>
      <c r="AV318" s="297" t="inlineStr">
        <is>
          <t>0</t>
        </is>
      </c>
      <c r="AW318" s="297" t="inlineStr">
        <is>
          <t>0</t>
        </is>
      </c>
      <c r="AX318" s="297" t="inlineStr">
        <is>
          <t>0</t>
        </is>
      </c>
      <c r="AY318" s="286" t="inlineStr">
        <is>
          <t>0</t>
        </is>
      </c>
      <c r="AZ318" s="286" t="inlineStr">
        <is>
          <t>0</t>
        </is>
      </c>
      <c r="BA318" s="287" t="inlineStr">
        <is>
          <t>0</t>
        </is>
      </c>
      <c r="BB318" s="286" t="inlineStr">
        <is>
          <t>0</t>
        </is>
      </c>
      <c r="BC318" s="286" t="inlineStr">
        <is>
          <t>0</t>
        </is>
      </c>
      <c r="BD318" s="286" t="inlineStr">
        <is>
          <t>0</t>
        </is>
      </c>
      <c r="BE318" s="286" t="inlineStr">
        <is>
          <t>0</t>
        </is>
      </c>
      <c r="BF318" s="286" t="inlineStr">
        <is>
          <t>0</t>
        </is>
      </c>
      <c r="BG318" s="286" t="inlineStr">
        <is>
          <t>0</t>
        </is>
      </c>
      <c r="BH318" s="297" t="inlineStr">
        <is>
          <t>0</t>
        </is>
      </c>
      <c r="BI318" s="297" t="inlineStr">
        <is>
          <t>0</t>
        </is>
      </c>
      <c r="BJ318" s="297" t="inlineStr">
        <is>
          <t>0</t>
        </is>
      </c>
      <c r="BK318" s="297" t="inlineStr">
        <is>
          <t>0</t>
        </is>
      </c>
      <c r="BL318" s="297" t="inlineStr">
        <is>
          <t>0</t>
        </is>
      </c>
      <c r="BM318" s="297" t="inlineStr">
        <is>
          <t>0</t>
        </is>
      </c>
      <c r="BN318" s="297" t="inlineStr">
        <is>
          <t>0</t>
        </is>
      </c>
      <c r="BO318" s="285" t="inlineStr">
        <is>
          <t>0</t>
        </is>
      </c>
      <c r="BP318" s="297" t="inlineStr">
        <is>
          <t>0</t>
        </is>
      </c>
      <c r="BQ318" s="297" t="inlineStr">
        <is>
          <t>0</t>
        </is>
      </c>
      <c r="BR318" s="297" t="inlineStr">
        <is>
          <t>0</t>
        </is>
      </c>
      <c r="BS318" s="297" t="inlineStr">
        <is>
          <t>0</t>
        </is>
      </c>
      <c r="BT318" s="297" t="inlineStr">
        <is>
          <t>0</t>
        </is>
      </c>
      <c r="BU318" s="297" t="inlineStr">
        <is>
          <t>0</t>
        </is>
      </c>
      <c r="BV318" s="297" t="inlineStr">
        <is>
          <t>0</t>
        </is>
      </c>
      <c r="BW318" s="288" t="inlineStr">
        <is>
          <t>0</t>
        </is>
      </c>
      <c r="BX318" s="276">
        <f>SUM(IF(COUNTIF(#REF!, "*1.*"), 2, 0), IF(COUNTIF(#REF!, "*2.*"), 2, 0), IF(COUNTIF(#REF!, "*3.*"), 2, 0), IF(COUNTIF(#REF!, "*4.*"), 2, 0), IF(COUNTIF(#REF!, "*5.*"), 2, 0), IF(COUNTIF(#REF!, "*6.*"), 2, 0))</f>
        <v/>
      </c>
      <c r="BY318" s="277">
        <f t="array" ref="BY318">SUM(VALUE(AT318),VALUE(AU318),VALUE(AV318),VALUE(AW318),VALUE(AX318),VALUE(AY318),VALUE(AZ318),VALUE(BB318),VALUE(BC318),VALUE(BD318),VALUE(BE318),VALUE(BF318),VALUE(BG318),VALUE(BH318),VALUE(BI318),VALUE(BJ318),VALUE(BK318),VALUE(BL318),VALUE(BM318),VALUE(BN318),VALUE(BO318),VALUE(BP318),VALUE(BQ318),VALUE(BR318),VALUE(BS318),VALUE(BT318),VALUE(BU318),VALUE(BV318),VALUE(BW318))</f>
        <v/>
      </c>
      <c r="BZ318" s="307" t="n"/>
      <c r="CA318" s="307" t="n"/>
      <c r="CB318" s="307" t="n"/>
      <c r="CC318" s="307" t="n"/>
      <c r="CD318" s="307" t="n"/>
      <c r="CE318" s="307" t="n"/>
      <c r="CF318" s="307" t="n"/>
      <c r="CG318" s="307" t="n"/>
      <c r="CH318" s="307" t="n"/>
      <c r="CI318" s="307" t="n"/>
      <c r="CJ318" s="307" t="n"/>
      <c r="CK318" s="307" t="n"/>
      <c r="CL318" s="307" t="n"/>
      <c r="CM318" s="307" t="n"/>
      <c r="CN318" s="307" t="n"/>
      <c r="CO318" s="307" t="n"/>
      <c r="CP318" s="307" t="n"/>
      <c r="CQ318" s="307" t="n"/>
      <c r="CR318" s="279" t="inlineStr"/>
      <c r="CS318" s="280">
        <f>AVERAGE(Value(BY318),value(CR318))</f>
        <v/>
      </c>
      <c r="CT318" s="421">
        <f>(IF(OR(MediaScorecard!BH319="x", MediaScorecard!BI319="x",MediaScorecard!BJ319="x",MediaScorecard!BK319="x",MediaScorecard!BL319="x"),1, 2))</f>
        <v/>
      </c>
      <c r="CU318" s="308" t="n"/>
      <c r="CV318" s="308" t="n"/>
      <c r="CW318" s="308" t="n"/>
      <c r="CX318" s="309" t="n"/>
      <c r="CY318" s="308" t="n"/>
      <c r="CZ318" s="308" t="n"/>
      <c r="DA318" s="308" t="n"/>
    </row>
    <row r="319" ht="21" customHeight="1" s="590">
      <c r="A319" s="421" t="n"/>
      <c r="B319" s="270" t="n"/>
      <c r="C319" s="266" t="n"/>
      <c r="D319" s="267" t="inlineStr"/>
      <c r="E319" s="267" t="inlineStr"/>
      <c r="F319" s="268" t="inlineStr"/>
      <c r="G319" s="421" t="n"/>
      <c r="H319" s="269" t="n"/>
      <c r="I319" s="421" t="n"/>
      <c r="J319" s="421" t="n"/>
      <c r="K319" s="421" t="n"/>
      <c r="L319" s="421" t="n"/>
      <c r="M319" s="421" t="n"/>
      <c r="N319" s="421" t="n"/>
      <c r="O319" s="421" t="n"/>
      <c r="P319" s="421" t="n"/>
      <c r="Q319" s="421" t="n"/>
      <c r="R319" s="270" t="n"/>
      <c r="S319" s="421" t="n"/>
      <c r="T319" s="421" t="n"/>
      <c r="U319" s="421" t="n"/>
      <c r="V319" s="421" t="n"/>
      <c r="W319" s="421" t="n"/>
      <c r="X319" s="421" t="n"/>
      <c r="Y319" s="421" t="n"/>
      <c r="Z319" s="421" t="n"/>
      <c r="AA319" s="421" t="n"/>
      <c r="AB319" s="421" t="n"/>
      <c r="AC319" s="421" t="n"/>
      <c r="AD319" s="421" t="n"/>
      <c r="AE319" s="421" t="n"/>
      <c r="AF319" s="421" t="n"/>
      <c r="AG319" s="421" t="n"/>
      <c r="AH319" s="421" t="n"/>
      <c r="AI319" s="421" t="n"/>
      <c r="AJ319" s="297" t="n"/>
      <c r="AK319" s="297" t="n"/>
      <c r="AL319" s="284" t="n"/>
      <c r="AM319" s="297" t="n"/>
      <c r="AN319" s="285" t="n"/>
      <c r="AO319" s="297" t="n"/>
      <c r="AP319" s="297" t="n"/>
      <c r="AQ319" s="297" t="n"/>
      <c r="AR319" s="297" t="n"/>
      <c r="AS319" s="297" t="n"/>
      <c r="AT319" s="285" t="inlineStr">
        <is>
          <t>0</t>
        </is>
      </c>
      <c r="AU319" s="297" t="inlineStr">
        <is>
          <t>0</t>
        </is>
      </c>
      <c r="AV319" s="297" t="inlineStr">
        <is>
          <t>0</t>
        </is>
      </c>
      <c r="AW319" s="297" t="inlineStr">
        <is>
          <t>0</t>
        </is>
      </c>
      <c r="AX319" s="297" t="inlineStr">
        <is>
          <t>0</t>
        </is>
      </c>
      <c r="AY319" s="286" t="inlineStr">
        <is>
          <t>0</t>
        </is>
      </c>
      <c r="AZ319" s="286" t="inlineStr">
        <is>
          <t>0</t>
        </is>
      </c>
      <c r="BA319" s="287" t="inlineStr">
        <is>
          <t>0</t>
        </is>
      </c>
      <c r="BB319" s="286" t="inlineStr">
        <is>
          <t>0</t>
        </is>
      </c>
      <c r="BC319" s="286" t="inlineStr">
        <is>
          <t>0</t>
        </is>
      </c>
      <c r="BD319" s="286" t="inlineStr">
        <is>
          <t>0</t>
        </is>
      </c>
      <c r="BE319" s="286" t="inlineStr">
        <is>
          <t>0</t>
        </is>
      </c>
      <c r="BF319" s="286" t="inlineStr">
        <is>
          <t>0</t>
        </is>
      </c>
      <c r="BG319" s="286" t="inlineStr">
        <is>
          <t>0</t>
        </is>
      </c>
      <c r="BH319" s="297" t="inlineStr">
        <is>
          <t>0</t>
        </is>
      </c>
      <c r="BI319" s="297" t="inlineStr">
        <is>
          <t>0</t>
        </is>
      </c>
      <c r="BJ319" s="297" t="inlineStr">
        <is>
          <t>0</t>
        </is>
      </c>
      <c r="BK319" s="297" t="inlineStr">
        <is>
          <t>0</t>
        </is>
      </c>
      <c r="BL319" s="297" t="inlineStr">
        <is>
          <t>0</t>
        </is>
      </c>
      <c r="BM319" s="297" t="inlineStr">
        <is>
          <t>0</t>
        </is>
      </c>
      <c r="BN319" s="297" t="inlineStr">
        <is>
          <t>0</t>
        </is>
      </c>
      <c r="BO319" s="285" t="inlineStr">
        <is>
          <t>0</t>
        </is>
      </c>
      <c r="BP319" s="297" t="inlineStr">
        <is>
          <t>0</t>
        </is>
      </c>
      <c r="BQ319" s="297" t="inlineStr">
        <is>
          <t>0</t>
        </is>
      </c>
      <c r="BR319" s="297" t="inlineStr">
        <is>
          <t>0</t>
        </is>
      </c>
      <c r="BS319" s="297" t="inlineStr">
        <is>
          <t>0</t>
        </is>
      </c>
      <c r="BT319" s="297" t="inlineStr">
        <is>
          <t>0</t>
        </is>
      </c>
      <c r="BU319" s="297" t="inlineStr">
        <is>
          <t>0</t>
        </is>
      </c>
      <c r="BV319" s="297" t="inlineStr">
        <is>
          <t>0</t>
        </is>
      </c>
      <c r="BW319" s="288" t="inlineStr">
        <is>
          <t>0</t>
        </is>
      </c>
      <c r="BX319" s="276">
        <f>SUM(IF(COUNTIF(#REF!, "*1.*"), 2, 0), IF(COUNTIF(#REF!, "*2.*"), 2, 0), IF(COUNTIF(#REF!, "*3.*"), 2, 0), IF(COUNTIF(#REF!, "*4.*"), 2, 0), IF(COUNTIF(#REF!, "*5.*"), 2, 0), IF(COUNTIF(#REF!, "*6.*"), 2, 0))</f>
        <v/>
      </c>
      <c r="BY319" s="277">
        <f t="array" ref="BY319">SUM(VALUE(AT319),VALUE(AU319),VALUE(AV319),VALUE(AW319),VALUE(AX319),VALUE(AY319),VALUE(AZ319),VALUE(BB319),VALUE(BC319),VALUE(BD319),VALUE(BE319),VALUE(BF319),VALUE(BG319),VALUE(BH319),VALUE(BI319),VALUE(BJ319),VALUE(BK319),VALUE(BL319),VALUE(BM319),VALUE(BN319),VALUE(BO319),VALUE(BP319),VALUE(BQ319),VALUE(BR319),VALUE(BS319),VALUE(BT319),VALUE(BU319),VALUE(BV319),VALUE(BW319))</f>
        <v/>
      </c>
      <c r="BZ319" s="307" t="n"/>
      <c r="CA319" s="307" t="n"/>
      <c r="CB319" s="307" t="n"/>
      <c r="CC319" s="307" t="n"/>
      <c r="CD319" s="307" t="n"/>
      <c r="CE319" s="307" t="n"/>
      <c r="CF319" s="307" t="n"/>
      <c r="CG319" s="307" t="n"/>
      <c r="CH319" s="307" t="n"/>
      <c r="CI319" s="307" t="n"/>
      <c r="CJ319" s="307" t="n"/>
      <c r="CK319" s="307" t="n"/>
      <c r="CL319" s="307" t="n"/>
      <c r="CM319" s="307" t="n"/>
      <c r="CN319" s="307" t="n"/>
      <c r="CO319" s="307" t="n"/>
      <c r="CP319" s="307" t="n"/>
      <c r="CQ319" s="307" t="n"/>
      <c r="CR319" s="279" t="inlineStr"/>
      <c r="CS319" s="280">
        <f>AVERAGE(Value(BY319),value(CR319))</f>
        <v/>
      </c>
      <c r="CT319" s="421">
        <f>(IF(OR(MediaScorecard!BH320="x", MediaScorecard!BI320="x",MediaScorecard!BJ320="x",MediaScorecard!BK320="x",MediaScorecard!BL320="x"),1, 2))</f>
        <v/>
      </c>
      <c r="CU319" s="308" t="n"/>
      <c r="CV319" s="308" t="n"/>
      <c r="CW319" s="308" t="n"/>
      <c r="CX319" s="309" t="n"/>
      <c r="CY319" s="308" t="n"/>
      <c r="CZ319" s="308" t="n"/>
      <c r="DA319" s="308" t="n"/>
    </row>
    <row r="320" ht="21" customHeight="1" s="590">
      <c r="A320" s="421" t="n"/>
      <c r="B320" s="270" t="n"/>
      <c r="C320" s="266" t="n"/>
      <c r="D320" s="267" t="inlineStr"/>
      <c r="E320" s="267" t="inlineStr"/>
      <c r="F320" s="268" t="inlineStr"/>
      <c r="G320" s="421" t="n"/>
      <c r="H320" s="269" t="n"/>
      <c r="I320" s="421" t="n"/>
      <c r="J320" s="421" t="n"/>
      <c r="K320" s="421" t="n"/>
      <c r="L320" s="421" t="n"/>
      <c r="M320" s="421" t="n"/>
      <c r="N320" s="421" t="n"/>
      <c r="O320" s="421" t="n"/>
      <c r="P320" s="421" t="n"/>
      <c r="Q320" s="421" t="n"/>
      <c r="R320" s="270" t="n"/>
      <c r="S320" s="421" t="n"/>
      <c r="T320" s="421" t="n"/>
      <c r="U320" s="421" t="n"/>
      <c r="V320" s="421" t="n"/>
      <c r="W320" s="421" t="n"/>
      <c r="X320" s="421" t="n"/>
      <c r="Y320" s="421" t="n"/>
      <c r="Z320" s="421" t="n"/>
      <c r="AA320" s="421" t="n"/>
      <c r="AB320" s="421" t="n"/>
      <c r="AC320" s="421" t="n"/>
      <c r="AD320" s="421" t="n"/>
      <c r="AE320" s="421" t="n"/>
      <c r="AF320" s="421" t="n"/>
      <c r="AG320" s="421" t="n"/>
      <c r="AH320" s="421" t="n"/>
      <c r="AI320" s="421" t="n"/>
      <c r="AJ320" s="297" t="n"/>
      <c r="AK320" s="297" t="n"/>
      <c r="AL320" s="284" t="n"/>
      <c r="AM320" s="297" t="n"/>
      <c r="AN320" s="285" t="n"/>
      <c r="AO320" s="297" t="n"/>
      <c r="AP320" s="297" t="n"/>
      <c r="AQ320" s="297" t="n"/>
      <c r="AR320" s="297" t="n"/>
      <c r="AS320" s="297" t="n"/>
      <c r="AT320" s="285" t="inlineStr">
        <is>
          <t>0</t>
        </is>
      </c>
      <c r="AU320" s="297" t="inlineStr">
        <is>
          <t>0</t>
        </is>
      </c>
      <c r="AV320" s="297" t="inlineStr">
        <is>
          <t>0</t>
        </is>
      </c>
      <c r="AW320" s="297" t="inlineStr">
        <is>
          <t>0</t>
        </is>
      </c>
      <c r="AX320" s="297" t="inlineStr">
        <is>
          <t>0</t>
        </is>
      </c>
      <c r="AY320" s="286" t="inlineStr">
        <is>
          <t>0</t>
        </is>
      </c>
      <c r="AZ320" s="286" t="inlineStr">
        <is>
          <t>0</t>
        </is>
      </c>
      <c r="BA320" s="287" t="inlineStr">
        <is>
          <t>0</t>
        </is>
      </c>
      <c r="BB320" s="286" t="inlineStr">
        <is>
          <t>0</t>
        </is>
      </c>
      <c r="BC320" s="286" t="inlineStr">
        <is>
          <t>0</t>
        </is>
      </c>
      <c r="BD320" s="286" t="inlineStr">
        <is>
          <t>0</t>
        </is>
      </c>
      <c r="BE320" s="286" t="inlineStr">
        <is>
          <t>0</t>
        </is>
      </c>
      <c r="BF320" s="286" t="inlineStr">
        <is>
          <t>0</t>
        </is>
      </c>
      <c r="BG320" s="286" t="inlineStr">
        <is>
          <t>0</t>
        </is>
      </c>
      <c r="BH320" s="297" t="inlineStr">
        <is>
          <t>0</t>
        </is>
      </c>
      <c r="BI320" s="297" t="inlineStr">
        <is>
          <t>0</t>
        </is>
      </c>
      <c r="BJ320" s="297" t="inlineStr">
        <is>
          <t>0</t>
        </is>
      </c>
      <c r="BK320" s="297" t="inlineStr">
        <is>
          <t>0</t>
        </is>
      </c>
      <c r="BL320" s="297" t="inlineStr">
        <is>
          <t>0</t>
        </is>
      </c>
      <c r="BM320" s="297" t="inlineStr">
        <is>
          <t>0</t>
        </is>
      </c>
      <c r="BN320" s="297" t="inlineStr">
        <is>
          <t>0</t>
        </is>
      </c>
      <c r="BO320" s="285" t="inlineStr">
        <is>
          <t>0</t>
        </is>
      </c>
      <c r="BP320" s="297" t="inlineStr">
        <is>
          <t>0</t>
        </is>
      </c>
      <c r="BQ320" s="297" t="inlineStr">
        <is>
          <t>0</t>
        </is>
      </c>
      <c r="BR320" s="297" t="inlineStr">
        <is>
          <t>0</t>
        </is>
      </c>
      <c r="BS320" s="297" t="inlineStr">
        <is>
          <t>0</t>
        </is>
      </c>
      <c r="BT320" s="297" t="inlineStr">
        <is>
          <t>0</t>
        </is>
      </c>
      <c r="BU320" s="297" t="inlineStr">
        <is>
          <t>0</t>
        </is>
      </c>
      <c r="BV320" s="297" t="inlineStr">
        <is>
          <t>0</t>
        </is>
      </c>
      <c r="BW320" s="288" t="inlineStr">
        <is>
          <t>0</t>
        </is>
      </c>
      <c r="BX320" s="276">
        <f>SUM(IF(COUNTIF(#REF!, "*1.*"), 2, 0), IF(COUNTIF(#REF!, "*2.*"), 2, 0), IF(COUNTIF(#REF!, "*3.*"), 2, 0), IF(COUNTIF(#REF!, "*4.*"), 2, 0), IF(COUNTIF(#REF!, "*5.*"), 2, 0), IF(COUNTIF(#REF!, "*6.*"), 2, 0))</f>
        <v/>
      </c>
      <c r="BY320" s="277">
        <f t="array" ref="BY320">SUM(VALUE(AT320),VALUE(AU320),VALUE(AV320),VALUE(AW320),VALUE(AX320),VALUE(AY320),VALUE(AZ320),VALUE(BB320),VALUE(BC320),VALUE(BD320),VALUE(BE320),VALUE(BF320),VALUE(BG320),VALUE(BH320),VALUE(BI320),VALUE(BJ320),VALUE(BK320),VALUE(BL320),VALUE(BM320),VALUE(BN320),VALUE(BO320),VALUE(BP320),VALUE(BQ320),VALUE(BR320),VALUE(BS320),VALUE(BT320),VALUE(BU320),VALUE(BV320),VALUE(BW320))</f>
        <v/>
      </c>
      <c r="BZ320" s="307" t="n"/>
      <c r="CA320" s="307" t="n"/>
      <c r="CB320" s="307" t="n"/>
      <c r="CC320" s="307" t="n"/>
      <c r="CD320" s="307" t="n"/>
      <c r="CE320" s="307" t="n"/>
      <c r="CF320" s="307" t="n"/>
      <c r="CG320" s="307" t="n"/>
      <c r="CH320" s="307" t="n"/>
      <c r="CI320" s="307" t="n"/>
      <c r="CJ320" s="307" t="n"/>
      <c r="CK320" s="307" t="n"/>
      <c r="CL320" s="307" t="n"/>
      <c r="CM320" s="307" t="n"/>
      <c r="CN320" s="307" t="n"/>
      <c r="CO320" s="307" t="n"/>
      <c r="CP320" s="307" t="n"/>
      <c r="CQ320" s="307" t="n"/>
      <c r="CR320" s="279" t="inlineStr"/>
      <c r="CS320" s="280">
        <f>AVERAGE(Value(BY320),value(CR320))</f>
        <v/>
      </c>
      <c r="CT320" s="421">
        <f>(IF(OR(MediaScorecard!BH321="x", MediaScorecard!BI321="x",MediaScorecard!BJ321="x",MediaScorecard!BK321="x",MediaScorecard!BL321="x"),1, 2))</f>
        <v/>
      </c>
      <c r="CU320" s="308" t="n"/>
      <c r="CV320" s="308" t="n"/>
      <c r="CW320" s="308" t="n"/>
      <c r="CX320" s="309" t="n"/>
      <c r="CY320" s="308" t="n"/>
      <c r="CZ320" s="308" t="n"/>
      <c r="DA320" s="308" t="n"/>
    </row>
    <row r="321" ht="21" customHeight="1" s="590">
      <c r="A321" s="421" t="n"/>
      <c r="B321" s="270" t="n"/>
      <c r="C321" s="266" t="n"/>
      <c r="D321" s="267" t="inlineStr"/>
      <c r="E321" s="267" t="inlineStr"/>
      <c r="F321" s="268" t="inlineStr"/>
      <c r="G321" s="421" t="n"/>
      <c r="H321" s="269" t="n"/>
      <c r="I321" s="421" t="n"/>
      <c r="J321" s="421" t="n"/>
      <c r="K321" s="421" t="n"/>
      <c r="L321" s="421" t="n"/>
      <c r="M321" s="421" t="n"/>
      <c r="N321" s="421" t="n"/>
      <c r="O321" s="421" t="n"/>
      <c r="P321" s="421" t="n"/>
      <c r="Q321" s="421" t="n"/>
      <c r="R321" s="270" t="n"/>
      <c r="S321" s="421" t="n"/>
      <c r="T321" s="421" t="n"/>
      <c r="U321" s="421" t="n"/>
      <c r="V321" s="421" t="n"/>
      <c r="W321" s="421" t="n"/>
      <c r="X321" s="421" t="n"/>
      <c r="Y321" s="421" t="n"/>
      <c r="Z321" s="421" t="n"/>
      <c r="AA321" s="421" t="n"/>
      <c r="AB321" s="421" t="n"/>
      <c r="AC321" s="421" t="n"/>
      <c r="AD321" s="421" t="n"/>
      <c r="AE321" s="421" t="n"/>
      <c r="AF321" s="421" t="n"/>
      <c r="AG321" s="421" t="n"/>
      <c r="AH321" s="421" t="n"/>
      <c r="AI321" s="421" t="n"/>
      <c r="AJ321" s="297" t="n"/>
      <c r="AK321" s="297" t="n"/>
      <c r="AL321" s="284" t="n"/>
      <c r="AM321" s="297" t="n"/>
      <c r="AN321" s="285" t="n"/>
      <c r="AO321" s="297" t="n"/>
      <c r="AP321" s="297" t="n"/>
      <c r="AQ321" s="297" t="n"/>
      <c r="AR321" s="297" t="n"/>
      <c r="AS321" s="297" t="n"/>
      <c r="AT321" s="285" t="inlineStr">
        <is>
          <t>0</t>
        </is>
      </c>
      <c r="AU321" s="297" t="inlineStr">
        <is>
          <t>0</t>
        </is>
      </c>
      <c r="AV321" s="297" t="inlineStr">
        <is>
          <t>0</t>
        </is>
      </c>
      <c r="AW321" s="297" t="inlineStr">
        <is>
          <t>0</t>
        </is>
      </c>
      <c r="AX321" s="297" t="inlineStr">
        <is>
          <t>0</t>
        </is>
      </c>
      <c r="AY321" s="286" t="inlineStr">
        <is>
          <t>0</t>
        </is>
      </c>
      <c r="AZ321" s="286" t="inlineStr">
        <is>
          <t>0</t>
        </is>
      </c>
      <c r="BA321" s="287" t="inlineStr">
        <is>
          <t>0</t>
        </is>
      </c>
      <c r="BB321" s="286" t="inlineStr">
        <is>
          <t>0</t>
        </is>
      </c>
      <c r="BC321" s="286" t="inlineStr">
        <is>
          <t>0</t>
        </is>
      </c>
      <c r="BD321" s="286" t="inlineStr">
        <is>
          <t>0</t>
        </is>
      </c>
      <c r="BE321" s="286" t="inlineStr">
        <is>
          <t>0</t>
        </is>
      </c>
      <c r="BF321" s="286" t="inlineStr">
        <is>
          <t>0</t>
        </is>
      </c>
      <c r="BG321" s="286" t="inlineStr">
        <is>
          <t>0</t>
        </is>
      </c>
      <c r="BH321" s="297" t="inlineStr">
        <is>
          <t>0</t>
        </is>
      </c>
      <c r="BI321" s="297" t="inlineStr">
        <is>
          <t>0</t>
        </is>
      </c>
      <c r="BJ321" s="297" t="inlineStr">
        <is>
          <t>0</t>
        </is>
      </c>
      <c r="BK321" s="297" t="inlineStr">
        <is>
          <t>0</t>
        </is>
      </c>
      <c r="BL321" s="297" t="inlineStr">
        <is>
          <t>0</t>
        </is>
      </c>
      <c r="BM321" s="297" t="inlineStr">
        <is>
          <t>0</t>
        </is>
      </c>
      <c r="BN321" s="297" t="inlineStr">
        <is>
          <t>0</t>
        </is>
      </c>
      <c r="BO321" s="285" t="inlineStr">
        <is>
          <t>0</t>
        </is>
      </c>
      <c r="BP321" s="297" t="inlineStr">
        <is>
          <t>0</t>
        </is>
      </c>
      <c r="BQ321" s="297" t="inlineStr">
        <is>
          <t>0</t>
        </is>
      </c>
      <c r="BR321" s="297" t="inlineStr">
        <is>
          <t>0</t>
        </is>
      </c>
      <c r="BS321" s="297" t="inlineStr">
        <is>
          <t>0</t>
        </is>
      </c>
      <c r="BT321" s="297" t="inlineStr">
        <is>
          <t>0</t>
        </is>
      </c>
      <c r="BU321" s="297" t="inlineStr">
        <is>
          <t>0</t>
        </is>
      </c>
      <c r="BV321" s="297" t="inlineStr">
        <is>
          <t>0</t>
        </is>
      </c>
      <c r="BW321" s="288" t="inlineStr">
        <is>
          <t>0</t>
        </is>
      </c>
      <c r="BX321" s="276">
        <f>SUM(IF(COUNTIF(#REF!, "*1.*"), 2, 0), IF(COUNTIF(#REF!, "*2.*"), 2, 0), IF(COUNTIF(#REF!, "*3.*"), 2, 0), IF(COUNTIF(#REF!, "*4.*"), 2, 0), IF(COUNTIF(#REF!, "*5.*"), 2, 0), IF(COUNTIF(#REF!, "*6.*"), 2, 0))</f>
        <v/>
      </c>
      <c r="BY321" s="277">
        <f t="array" ref="BY321">SUM(VALUE(AT321),VALUE(AU321),VALUE(AV321),VALUE(AW321),VALUE(AX321),VALUE(AY321),VALUE(AZ321),VALUE(BB321),VALUE(BC321),VALUE(BD321),VALUE(BE321),VALUE(BF321),VALUE(BG321),VALUE(BH321),VALUE(BI321),VALUE(BJ321),VALUE(BK321),VALUE(BL321),VALUE(BM321),VALUE(BN321),VALUE(BO321),VALUE(BP321),VALUE(BQ321),VALUE(BR321),VALUE(BS321),VALUE(BT321),VALUE(BU321),VALUE(BV321),VALUE(BW321))</f>
        <v/>
      </c>
      <c r="BZ321" s="303" t="n"/>
      <c r="CA321" s="303" t="n"/>
      <c r="CB321" s="303" t="n"/>
      <c r="CC321" s="303" t="n"/>
      <c r="CD321" s="303" t="n"/>
      <c r="CE321" s="303" t="n"/>
      <c r="CF321" s="303" t="n"/>
      <c r="CG321" s="303" t="n"/>
      <c r="CH321" s="303" t="n"/>
      <c r="CI321" s="303" t="n"/>
      <c r="CJ321" s="303" t="n"/>
      <c r="CK321" s="303" t="n"/>
      <c r="CL321" s="303" t="n"/>
      <c r="CM321" s="303" t="n"/>
      <c r="CN321" s="303" t="n"/>
      <c r="CO321" s="303" t="n"/>
      <c r="CP321" s="303" t="n"/>
      <c r="CQ321" s="303" t="n"/>
      <c r="CR321" s="279" t="inlineStr"/>
      <c r="CS321" s="280">
        <f>AVERAGE(Value(BY321),value(CR321))</f>
        <v/>
      </c>
      <c r="CT321" s="421">
        <f>(IF(OR(MediaScorecard!BH322="x", MediaScorecard!BI322="x",MediaScorecard!BJ322="x",MediaScorecard!BK322="x",MediaScorecard!BL322="x"),1, 2))</f>
        <v/>
      </c>
      <c r="CU321" s="304" t="n"/>
      <c r="CV321" s="304" t="n"/>
      <c r="CW321" s="304" t="n"/>
      <c r="CX321" s="305" t="n"/>
      <c r="CY321" s="304" t="n"/>
      <c r="CZ321" s="304" t="n"/>
      <c r="DA321" s="304" t="n"/>
    </row>
    <row r="322" ht="21" customHeight="1" s="590">
      <c r="A322" s="421" t="n"/>
      <c r="B322" s="270" t="n"/>
      <c r="C322" s="266" t="n"/>
      <c r="D322" s="267" t="inlineStr"/>
      <c r="E322" s="267" t="inlineStr"/>
      <c r="F322" s="268" t="inlineStr"/>
      <c r="G322" s="421" t="n"/>
      <c r="H322" s="269" t="n"/>
      <c r="I322" s="421" t="n"/>
      <c r="J322" s="421" t="n"/>
      <c r="K322" s="421" t="n"/>
      <c r="L322" s="421" t="n"/>
      <c r="M322" s="421" t="n"/>
      <c r="N322" s="421" t="n"/>
      <c r="O322" s="421" t="n"/>
      <c r="P322" s="421" t="n"/>
      <c r="Q322" s="421" t="n"/>
      <c r="R322" s="270" t="n"/>
      <c r="S322" s="421" t="n"/>
      <c r="T322" s="421" t="n"/>
      <c r="U322" s="421" t="n"/>
      <c r="V322" s="421" t="n"/>
      <c r="W322" s="421" t="n"/>
      <c r="X322" s="421" t="n"/>
      <c r="Y322" s="421" t="n"/>
      <c r="Z322" s="421" t="n"/>
      <c r="AA322" s="421" t="n"/>
      <c r="AB322" s="421" t="n"/>
      <c r="AC322" s="421" t="n"/>
      <c r="AD322" s="421" t="n"/>
      <c r="AE322" s="421" t="n"/>
      <c r="AF322" s="421" t="n"/>
      <c r="AG322" s="421" t="n"/>
      <c r="AH322" s="421" t="n"/>
      <c r="AI322" s="421" t="n"/>
      <c r="AJ322" s="297" t="n"/>
      <c r="AK322" s="297" t="n"/>
      <c r="AL322" s="284" t="n"/>
      <c r="AM322" s="297" t="n"/>
      <c r="AN322" s="285" t="n"/>
      <c r="AO322" s="297" t="n"/>
      <c r="AP322" s="297" t="n"/>
      <c r="AQ322" s="297" t="n"/>
      <c r="AR322" s="297" t="n"/>
      <c r="AS322" s="297" t="n"/>
      <c r="AT322" s="285" t="inlineStr">
        <is>
          <t>0</t>
        </is>
      </c>
      <c r="AU322" s="297" t="inlineStr">
        <is>
          <t>0</t>
        </is>
      </c>
      <c r="AV322" s="297" t="inlineStr">
        <is>
          <t>0</t>
        </is>
      </c>
      <c r="AW322" s="297" t="inlineStr">
        <is>
          <t>0</t>
        </is>
      </c>
      <c r="AX322" s="297" t="inlineStr">
        <is>
          <t>0</t>
        </is>
      </c>
      <c r="AY322" s="286" t="inlineStr">
        <is>
          <t>0</t>
        </is>
      </c>
      <c r="AZ322" s="286" t="inlineStr">
        <is>
          <t>0</t>
        </is>
      </c>
      <c r="BA322" s="287" t="inlineStr">
        <is>
          <t>0</t>
        </is>
      </c>
      <c r="BB322" s="286" t="inlineStr">
        <is>
          <t>0</t>
        </is>
      </c>
      <c r="BC322" s="286" t="inlineStr">
        <is>
          <t>0</t>
        </is>
      </c>
      <c r="BD322" s="286" t="inlineStr">
        <is>
          <t>0</t>
        </is>
      </c>
      <c r="BE322" s="286" t="inlineStr">
        <is>
          <t>0</t>
        </is>
      </c>
      <c r="BF322" s="286" t="inlineStr">
        <is>
          <t>0</t>
        </is>
      </c>
      <c r="BG322" s="286" t="inlineStr">
        <is>
          <t>0</t>
        </is>
      </c>
      <c r="BH322" s="297" t="inlineStr">
        <is>
          <t>0</t>
        </is>
      </c>
      <c r="BI322" s="297" t="inlineStr">
        <is>
          <t>0</t>
        </is>
      </c>
      <c r="BJ322" s="297" t="inlineStr">
        <is>
          <t>0</t>
        </is>
      </c>
      <c r="BK322" s="297" t="inlineStr">
        <is>
          <t>0</t>
        </is>
      </c>
      <c r="BL322" s="297" t="inlineStr">
        <is>
          <t>0</t>
        </is>
      </c>
      <c r="BM322" s="297" t="inlineStr">
        <is>
          <t>0</t>
        </is>
      </c>
      <c r="BN322" s="297" t="inlineStr">
        <is>
          <t>0</t>
        </is>
      </c>
      <c r="BO322" s="285" t="inlineStr">
        <is>
          <t>0</t>
        </is>
      </c>
      <c r="BP322" s="297" t="inlineStr">
        <is>
          <t>0</t>
        </is>
      </c>
      <c r="BQ322" s="297" t="inlineStr">
        <is>
          <t>0</t>
        </is>
      </c>
      <c r="BR322" s="297" t="inlineStr">
        <is>
          <t>0</t>
        </is>
      </c>
      <c r="BS322" s="297" t="inlineStr">
        <is>
          <t>0</t>
        </is>
      </c>
      <c r="BT322" s="297" t="inlineStr">
        <is>
          <t>0</t>
        </is>
      </c>
      <c r="BU322" s="297" t="inlineStr">
        <is>
          <t>0</t>
        </is>
      </c>
      <c r="BV322" s="297" t="inlineStr">
        <is>
          <t>0</t>
        </is>
      </c>
      <c r="BW322" s="288" t="inlineStr">
        <is>
          <t>0</t>
        </is>
      </c>
      <c r="BX322" s="276">
        <f>SUM(IF(COUNTIF(#REF!, "*1.*"), 2, 0), IF(COUNTIF(#REF!, "*2.*"), 2, 0), IF(COUNTIF(#REF!, "*3.*"), 2, 0), IF(COUNTIF(#REF!, "*4.*"), 2, 0), IF(COUNTIF(#REF!, "*5.*"), 2, 0), IF(COUNTIF(#REF!, "*6.*"), 2, 0))</f>
        <v/>
      </c>
      <c r="BY322" s="277">
        <f t="array" ref="BY322">SUM(VALUE(AT322),VALUE(AU322),VALUE(AV322),VALUE(AW322),VALUE(AX322),VALUE(AY322),VALUE(AZ322),VALUE(BB322),VALUE(BC322),VALUE(BD322),VALUE(BE322),VALUE(BF322),VALUE(BG322),VALUE(BH322),VALUE(BI322),VALUE(BJ322),VALUE(BK322),VALUE(BL322),VALUE(BM322),VALUE(BN322),VALUE(BO322),VALUE(BP322),VALUE(BQ322),VALUE(BR322),VALUE(BS322),VALUE(BT322),VALUE(BU322),VALUE(BV322),VALUE(BW322))</f>
        <v/>
      </c>
      <c r="BZ322" s="307" t="n"/>
      <c r="CA322" s="307" t="n"/>
      <c r="CB322" s="307" t="n"/>
      <c r="CC322" s="307" t="n"/>
      <c r="CD322" s="307" t="n"/>
      <c r="CE322" s="307" t="n"/>
      <c r="CF322" s="307" t="n"/>
      <c r="CG322" s="307" t="n"/>
      <c r="CH322" s="307" t="n"/>
      <c r="CI322" s="307" t="n"/>
      <c r="CJ322" s="307" t="n"/>
      <c r="CK322" s="307" t="n"/>
      <c r="CL322" s="307" t="n"/>
      <c r="CM322" s="307" t="n"/>
      <c r="CN322" s="307" t="n"/>
      <c r="CO322" s="307" t="n"/>
      <c r="CP322" s="307" t="n"/>
      <c r="CQ322" s="307" t="n"/>
      <c r="CR322" s="279" t="inlineStr"/>
      <c r="CS322" s="280">
        <f>AVERAGE(Value(BY322),value(CR322))</f>
        <v/>
      </c>
      <c r="CT322" s="421">
        <f>(IF(OR(MediaScorecard!BH323="x", MediaScorecard!BI323="x",MediaScorecard!BJ323="x",MediaScorecard!BK323="x",MediaScorecard!BL323="x"),1, 2))</f>
        <v/>
      </c>
      <c r="CU322" s="308" t="n"/>
      <c r="CV322" s="308" t="n"/>
      <c r="CW322" s="308" t="n"/>
      <c r="CX322" s="309" t="n"/>
      <c r="CY322" s="308" t="n"/>
      <c r="CZ322" s="308" t="n"/>
      <c r="DA322" s="308" t="n"/>
    </row>
    <row r="323" ht="21" customHeight="1" s="590">
      <c r="A323" s="421" t="n"/>
      <c r="B323" s="270" t="n"/>
      <c r="C323" s="266" t="n"/>
      <c r="D323" s="267" t="inlineStr"/>
      <c r="E323" s="267" t="inlineStr"/>
      <c r="F323" s="268" t="inlineStr"/>
      <c r="G323" s="421" t="n"/>
      <c r="H323" s="269" t="n"/>
      <c r="I323" s="421" t="n"/>
      <c r="J323" s="421" t="n"/>
      <c r="K323" s="421" t="n"/>
      <c r="L323" s="421" t="n"/>
      <c r="M323" s="421" t="n"/>
      <c r="N323" s="421" t="n"/>
      <c r="O323" s="421" t="n"/>
      <c r="P323" s="421" t="n"/>
      <c r="Q323" s="421" t="n"/>
      <c r="R323" s="270" t="n"/>
      <c r="S323" s="421" t="n"/>
      <c r="T323" s="421" t="n"/>
      <c r="U323" s="421" t="n"/>
      <c r="V323" s="421" t="n"/>
      <c r="W323" s="421" t="n"/>
      <c r="X323" s="421" t="n"/>
      <c r="Y323" s="421" t="n"/>
      <c r="Z323" s="421" t="n"/>
      <c r="AA323" s="421" t="n"/>
      <c r="AB323" s="421" t="n"/>
      <c r="AC323" s="421" t="n"/>
      <c r="AD323" s="421" t="n"/>
      <c r="AE323" s="421" t="n"/>
      <c r="AF323" s="421" t="n"/>
      <c r="AG323" s="421" t="n"/>
      <c r="AH323" s="421" t="n"/>
      <c r="AI323" s="421" t="n"/>
      <c r="AJ323" s="297" t="n"/>
      <c r="AK323" s="297" t="n"/>
      <c r="AL323" s="284" t="n"/>
      <c r="AM323" s="297" t="n"/>
      <c r="AN323" s="285" t="n"/>
      <c r="AO323" s="297" t="n"/>
      <c r="AP323" s="297" t="n"/>
      <c r="AQ323" s="297" t="n"/>
      <c r="AR323" s="297" t="n"/>
      <c r="AS323" s="297" t="n"/>
      <c r="AT323" s="285" t="inlineStr">
        <is>
          <t>0</t>
        </is>
      </c>
      <c r="AU323" s="297" t="inlineStr">
        <is>
          <t>0</t>
        </is>
      </c>
      <c r="AV323" s="297" t="inlineStr">
        <is>
          <t>0</t>
        </is>
      </c>
      <c r="AW323" s="297" t="inlineStr">
        <is>
          <t>0</t>
        </is>
      </c>
      <c r="AX323" s="297" t="inlineStr">
        <is>
          <t>0</t>
        </is>
      </c>
      <c r="AY323" s="286" t="inlineStr">
        <is>
          <t>0</t>
        </is>
      </c>
      <c r="AZ323" s="286" t="inlineStr">
        <is>
          <t>0</t>
        </is>
      </c>
      <c r="BA323" s="287" t="inlineStr">
        <is>
          <t>0</t>
        </is>
      </c>
      <c r="BB323" s="286" t="inlineStr">
        <is>
          <t>0</t>
        </is>
      </c>
      <c r="BC323" s="286" t="inlineStr">
        <is>
          <t>0</t>
        </is>
      </c>
      <c r="BD323" s="286" t="inlineStr">
        <is>
          <t>0</t>
        </is>
      </c>
      <c r="BE323" s="286" t="inlineStr">
        <is>
          <t>0</t>
        </is>
      </c>
      <c r="BF323" s="286" t="inlineStr">
        <is>
          <t>0</t>
        </is>
      </c>
      <c r="BG323" s="286" t="inlineStr">
        <is>
          <t>0</t>
        </is>
      </c>
      <c r="BH323" s="297" t="inlineStr">
        <is>
          <t>0</t>
        </is>
      </c>
      <c r="BI323" s="297" t="inlineStr">
        <is>
          <t>0</t>
        </is>
      </c>
      <c r="BJ323" s="297" t="inlineStr">
        <is>
          <t>0</t>
        </is>
      </c>
      <c r="BK323" s="297" t="inlineStr">
        <is>
          <t>0</t>
        </is>
      </c>
      <c r="BL323" s="297" t="inlineStr">
        <is>
          <t>0</t>
        </is>
      </c>
      <c r="BM323" s="297" t="inlineStr">
        <is>
          <t>0</t>
        </is>
      </c>
      <c r="BN323" s="297" t="inlineStr">
        <is>
          <t>0</t>
        </is>
      </c>
      <c r="BO323" s="285" t="inlineStr">
        <is>
          <t>0</t>
        </is>
      </c>
      <c r="BP323" s="297" t="inlineStr">
        <is>
          <t>0</t>
        </is>
      </c>
      <c r="BQ323" s="297" t="inlineStr">
        <is>
          <t>0</t>
        </is>
      </c>
      <c r="BR323" s="297" t="inlineStr">
        <is>
          <t>0</t>
        </is>
      </c>
      <c r="BS323" s="297" t="inlineStr">
        <is>
          <t>0</t>
        </is>
      </c>
      <c r="BT323" s="297" t="inlineStr">
        <is>
          <t>0</t>
        </is>
      </c>
      <c r="BU323" s="297" t="inlineStr">
        <is>
          <t>0</t>
        </is>
      </c>
      <c r="BV323" s="297" t="inlineStr">
        <is>
          <t>0</t>
        </is>
      </c>
      <c r="BW323" s="288" t="inlineStr">
        <is>
          <t>0</t>
        </is>
      </c>
      <c r="BX323" s="276">
        <f>SUM(IF(COUNTIF(#REF!, "*1.*"), 2, 0), IF(COUNTIF(#REF!, "*2.*"), 2, 0), IF(COUNTIF(#REF!, "*3.*"), 2, 0), IF(COUNTIF(#REF!, "*4.*"), 2, 0), IF(COUNTIF(#REF!, "*5.*"), 2, 0), IF(COUNTIF(#REF!, "*6.*"), 2, 0))</f>
        <v/>
      </c>
      <c r="BY323" s="277">
        <f t="array" ref="BY323">SUM(VALUE(AT323),VALUE(AU323),VALUE(AV323),VALUE(AW323),VALUE(AX323),VALUE(AY323),VALUE(AZ323),VALUE(BB323),VALUE(BC323),VALUE(BD323),VALUE(BE323),VALUE(BF323),VALUE(BG323),VALUE(BH323),VALUE(BI323),VALUE(BJ323),VALUE(BK323),VALUE(BL323),VALUE(BM323),VALUE(BN323),VALUE(BO323),VALUE(BP323),VALUE(BQ323),VALUE(BR323),VALUE(BS323),VALUE(BT323),VALUE(BU323),VALUE(BV323),VALUE(BW323))</f>
        <v/>
      </c>
      <c r="BZ323" s="307" t="n"/>
      <c r="CA323" s="307" t="n"/>
      <c r="CB323" s="307" t="n"/>
      <c r="CC323" s="307" t="n"/>
      <c r="CD323" s="307" t="n"/>
      <c r="CE323" s="307" t="n"/>
      <c r="CF323" s="307" t="n"/>
      <c r="CG323" s="307" t="n"/>
      <c r="CH323" s="307" t="n"/>
      <c r="CI323" s="307" t="n"/>
      <c r="CJ323" s="307" t="n"/>
      <c r="CK323" s="307" t="n"/>
      <c r="CL323" s="307" t="n"/>
      <c r="CM323" s="307" t="n"/>
      <c r="CN323" s="307" t="n"/>
      <c r="CO323" s="307" t="n"/>
      <c r="CP323" s="307" t="n"/>
      <c r="CQ323" s="307" t="n"/>
      <c r="CR323" s="279" t="inlineStr"/>
      <c r="CS323" s="280">
        <f>AVERAGE(Value(BY323),value(CR323))</f>
        <v/>
      </c>
      <c r="CT323" s="421">
        <f>(IF(OR(MediaScorecard!BH324="x", MediaScorecard!BI324="x",MediaScorecard!BJ324="x",MediaScorecard!BK324="x",MediaScorecard!BL324="x"),1, 2))</f>
        <v/>
      </c>
      <c r="CU323" s="308" t="n"/>
      <c r="CV323" s="308" t="n"/>
      <c r="CW323" s="308" t="n"/>
      <c r="CX323" s="309" t="n"/>
      <c r="CY323" s="308" t="n"/>
      <c r="CZ323" s="308" t="n"/>
      <c r="DA323" s="308" t="n"/>
    </row>
    <row r="324" ht="21" customHeight="1" s="590">
      <c r="A324" s="421" t="n"/>
      <c r="B324" s="270" t="n"/>
      <c r="C324" s="266" t="n"/>
      <c r="D324" s="267" t="inlineStr"/>
      <c r="E324" s="267" t="inlineStr"/>
      <c r="F324" s="268" t="inlineStr"/>
      <c r="G324" s="421" t="n"/>
      <c r="H324" s="269" t="n"/>
      <c r="I324" s="421" t="n"/>
      <c r="J324" s="421" t="n"/>
      <c r="K324" s="421" t="n"/>
      <c r="L324" s="421" t="n"/>
      <c r="M324" s="421" t="n"/>
      <c r="N324" s="421" t="n"/>
      <c r="O324" s="421" t="n"/>
      <c r="P324" s="421" t="n"/>
      <c r="Q324" s="421" t="n"/>
      <c r="R324" s="270" t="n"/>
      <c r="S324" s="421" t="n"/>
      <c r="T324" s="421" t="n"/>
      <c r="U324" s="421" t="n"/>
      <c r="V324" s="421" t="n"/>
      <c r="W324" s="421" t="n"/>
      <c r="X324" s="421" t="n"/>
      <c r="Y324" s="421" t="n"/>
      <c r="Z324" s="421" t="n"/>
      <c r="AA324" s="421" t="n"/>
      <c r="AB324" s="421" t="n"/>
      <c r="AC324" s="421" t="n"/>
      <c r="AD324" s="421" t="n"/>
      <c r="AE324" s="421" t="n"/>
      <c r="AF324" s="421" t="n"/>
      <c r="AG324" s="421" t="n"/>
      <c r="AH324" s="421" t="n"/>
      <c r="AI324" s="421" t="n"/>
      <c r="AJ324" s="297" t="n"/>
      <c r="AK324" s="297" t="n"/>
      <c r="AL324" s="284" t="n"/>
      <c r="AM324" s="297" t="n"/>
      <c r="AN324" s="285" t="n"/>
      <c r="AO324" s="297" t="n"/>
      <c r="AP324" s="297" t="n"/>
      <c r="AQ324" s="297" t="n"/>
      <c r="AR324" s="297" t="n"/>
      <c r="AS324" s="297" t="n"/>
      <c r="AT324" s="285" t="inlineStr">
        <is>
          <t>0</t>
        </is>
      </c>
      <c r="AU324" s="297" t="inlineStr">
        <is>
          <t>0</t>
        </is>
      </c>
      <c r="AV324" s="297" t="inlineStr">
        <is>
          <t>0</t>
        </is>
      </c>
      <c r="AW324" s="297" t="inlineStr">
        <is>
          <t>0</t>
        </is>
      </c>
      <c r="AX324" s="297" t="inlineStr">
        <is>
          <t>0</t>
        </is>
      </c>
      <c r="AY324" s="286" t="inlineStr">
        <is>
          <t>0</t>
        </is>
      </c>
      <c r="AZ324" s="286" t="inlineStr">
        <is>
          <t>0</t>
        </is>
      </c>
      <c r="BA324" s="287" t="inlineStr">
        <is>
          <t>0</t>
        </is>
      </c>
      <c r="BB324" s="286" t="inlineStr">
        <is>
          <t>0</t>
        </is>
      </c>
      <c r="BC324" s="286" t="inlineStr">
        <is>
          <t>0</t>
        </is>
      </c>
      <c r="BD324" s="286" t="inlineStr">
        <is>
          <t>0</t>
        </is>
      </c>
      <c r="BE324" s="286" t="inlineStr">
        <is>
          <t>0</t>
        </is>
      </c>
      <c r="BF324" s="286" t="inlineStr">
        <is>
          <t>0</t>
        </is>
      </c>
      <c r="BG324" s="286" t="inlineStr">
        <is>
          <t>0</t>
        </is>
      </c>
      <c r="BH324" s="297" t="inlineStr">
        <is>
          <t>0</t>
        </is>
      </c>
      <c r="BI324" s="297" t="inlineStr">
        <is>
          <t>0</t>
        </is>
      </c>
      <c r="BJ324" s="297" t="inlineStr">
        <is>
          <t>0</t>
        </is>
      </c>
      <c r="BK324" s="297" t="inlineStr">
        <is>
          <t>0</t>
        </is>
      </c>
      <c r="BL324" s="297" t="inlineStr">
        <is>
          <t>0</t>
        </is>
      </c>
      <c r="BM324" s="297" t="inlineStr">
        <is>
          <t>0</t>
        </is>
      </c>
      <c r="BN324" s="297" t="inlineStr">
        <is>
          <t>0</t>
        </is>
      </c>
      <c r="BO324" s="285" t="inlineStr">
        <is>
          <t>0</t>
        </is>
      </c>
      <c r="BP324" s="297" t="inlineStr">
        <is>
          <t>0</t>
        </is>
      </c>
      <c r="BQ324" s="297" t="inlineStr">
        <is>
          <t>0</t>
        </is>
      </c>
      <c r="BR324" s="297" t="inlineStr">
        <is>
          <t>0</t>
        </is>
      </c>
      <c r="BS324" s="297" t="inlineStr">
        <is>
          <t>0</t>
        </is>
      </c>
      <c r="BT324" s="297" t="inlineStr">
        <is>
          <t>0</t>
        </is>
      </c>
      <c r="BU324" s="297" t="inlineStr">
        <is>
          <t>0</t>
        </is>
      </c>
      <c r="BV324" s="297" t="inlineStr">
        <is>
          <t>0</t>
        </is>
      </c>
      <c r="BW324" s="288" t="inlineStr">
        <is>
          <t>0</t>
        </is>
      </c>
      <c r="BX324" s="276">
        <f>SUM(IF(COUNTIF(#REF!, "*1.*"), 2, 0), IF(COUNTIF(#REF!, "*2.*"), 2, 0), IF(COUNTIF(#REF!, "*3.*"), 2, 0), IF(COUNTIF(#REF!, "*4.*"), 2, 0), IF(COUNTIF(#REF!, "*5.*"), 2, 0), IF(COUNTIF(#REF!, "*6.*"), 2, 0))</f>
        <v/>
      </c>
      <c r="BY324" s="277">
        <f t="array" ref="BY324">SUM(VALUE(AT324),VALUE(AU324),VALUE(AV324),VALUE(AW324),VALUE(AX324),VALUE(AY324),VALUE(AZ324),VALUE(BB324),VALUE(BC324),VALUE(BD324),VALUE(BE324),VALUE(BF324),VALUE(BG324),VALUE(BH324),VALUE(BI324),VALUE(BJ324),VALUE(BK324),VALUE(BL324),VALUE(BM324),VALUE(BN324),VALUE(BO324),VALUE(BP324),VALUE(BQ324),VALUE(BR324),VALUE(BS324),VALUE(BT324),VALUE(BU324),VALUE(BV324),VALUE(BW324))</f>
        <v/>
      </c>
      <c r="BZ324" s="307" t="n"/>
      <c r="CA324" s="307" t="n"/>
      <c r="CB324" s="307" t="n"/>
      <c r="CC324" s="307" t="n"/>
      <c r="CD324" s="307" t="n"/>
      <c r="CE324" s="307" t="n"/>
      <c r="CF324" s="307" t="n"/>
      <c r="CG324" s="307" t="n"/>
      <c r="CH324" s="307" t="n"/>
      <c r="CI324" s="307" t="n"/>
      <c r="CJ324" s="307" t="n"/>
      <c r="CK324" s="307" t="n"/>
      <c r="CL324" s="307" t="n"/>
      <c r="CM324" s="307" t="n"/>
      <c r="CN324" s="307" t="n"/>
      <c r="CO324" s="307" t="n"/>
      <c r="CP324" s="307" t="n"/>
      <c r="CQ324" s="307" t="n"/>
      <c r="CR324" s="279" t="inlineStr"/>
      <c r="CS324" s="280">
        <f>AVERAGE(Value(BY324),value(CR324))</f>
        <v/>
      </c>
      <c r="CT324" s="421">
        <f>(IF(OR(MediaScorecard!BH325="x", MediaScorecard!BI325="x",MediaScorecard!BJ325="x",MediaScorecard!BK325="x",MediaScorecard!BL325="x"),1, 2))</f>
        <v/>
      </c>
      <c r="CU324" s="308" t="n"/>
      <c r="CV324" s="308" t="n"/>
      <c r="CW324" s="308" t="n"/>
      <c r="CX324" s="309" t="n"/>
      <c r="CY324" s="308" t="n"/>
      <c r="CZ324" s="308" t="n"/>
      <c r="DA324" s="308" t="n"/>
    </row>
    <row r="325" ht="21" customHeight="1" s="590">
      <c r="A325" s="421" t="n"/>
      <c r="B325" s="270" t="n"/>
      <c r="C325" s="266" t="n"/>
      <c r="D325" s="267" t="inlineStr"/>
      <c r="E325" s="267" t="inlineStr"/>
      <c r="F325" s="268" t="inlineStr"/>
      <c r="G325" s="421" t="n"/>
      <c r="H325" s="269" t="n"/>
      <c r="I325" s="421" t="n"/>
      <c r="J325" s="421" t="n"/>
      <c r="K325" s="421" t="n"/>
      <c r="L325" s="421" t="n"/>
      <c r="M325" s="421" t="n"/>
      <c r="N325" s="421" t="n"/>
      <c r="O325" s="421" t="n"/>
      <c r="P325" s="421" t="n"/>
      <c r="Q325" s="421" t="n"/>
      <c r="R325" s="270" t="n"/>
      <c r="S325" s="421" t="n"/>
      <c r="T325" s="421" t="n"/>
      <c r="U325" s="421" t="n"/>
      <c r="V325" s="421" t="n"/>
      <c r="W325" s="421" t="n"/>
      <c r="X325" s="421" t="n"/>
      <c r="Y325" s="421" t="n"/>
      <c r="Z325" s="421" t="n"/>
      <c r="AA325" s="421" t="n"/>
      <c r="AB325" s="421" t="n"/>
      <c r="AC325" s="421" t="n"/>
      <c r="AD325" s="421" t="n"/>
      <c r="AE325" s="421" t="n"/>
      <c r="AF325" s="421" t="n"/>
      <c r="AG325" s="421" t="n"/>
      <c r="AH325" s="421" t="n"/>
      <c r="AI325" s="421" t="n"/>
      <c r="AJ325" s="297" t="n"/>
      <c r="AK325" s="297" t="n"/>
      <c r="AL325" s="284" t="n"/>
      <c r="AM325" s="297" t="n"/>
      <c r="AN325" s="285" t="n"/>
      <c r="AO325" s="297" t="n"/>
      <c r="AP325" s="297" t="n"/>
      <c r="AQ325" s="297" t="n"/>
      <c r="AR325" s="297" t="n"/>
      <c r="AS325" s="297" t="n"/>
      <c r="AT325" s="285" t="inlineStr">
        <is>
          <t>0</t>
        </is>
      </c>
      <c r="AU325" s="297" t="inlineStr">
        <is>
          <t>0</t>
        </is>
      </c>
      <c r="AV325" s="297" t="inlineStr">
        <is>
          <t>0</t>
        </is>
      </c>
      <c r="AW325" s="297" t="inlineStr">
        <is>
          <t>0</t>
        </is>
      </c>
      <c r="AX325" s="297" t="inlineStr">
        <is>
          <t>0</t>
        </is>
      </c>
      <c r="AY325" s="286" t="inlineStr">
        <is>
          <t>0</t>
        </is>
      </c>
      <c r="AZ325" s="286" t="inlineStr">
        <is>
          <t>0</t>
        </is>
      </c>
      <c r="BA325" s="287" t="inlineStr">
        <is>
          <t>0</t>
        </is>
      </c>
      <c r="BB325" s="286" t="inlineStr">
        <is>
          <t>0</t>
        </is>
      </c>
      <c r="BC325" s="286" t="inlineStr">
        <is>
          <t>0</t>
        </is>
      </c>
      <c r="BD325" s="286" t="inlineStr">
        <is>
          <t>0</t>
        </is>
      </c>
      <c r="BE325" s="286" t="inlineStr">
        <is>
          <t>0</t>
        </is>
      </c>
      <c r="BF325" s="286" t="inlineStr">
        <is>
          <t>0</t>
        </is>
      </c>
      <c r="BG325" s="286" t="inlineStr">
        <is>
          <t>0</t>
        </is>
      </c>
      <c r="BH325" s="297" t="inlineStr">
        <is>
          <t>0</t>
        </is>
      </c>
      <c r="BI325" s="297" t="inlineStr">
        <is>
          <t>0</t>
        </is>
      </c>
      <c r="BJ325" s="297" t="inlineStr">
        <is>
          <t>0</t>
        </is>
      </c>
      <c r="BK325" s="297" t="inlineStr">
        <is>
          <t>0</t>
        </is>
      </c>
      <c r="BL325" s="297" t="inlineStr">
        <is>
          <t>0</t>
        </is>
      </c>
      <c r="BM325" s="297" t="inlineStr">
        <is>
          <t>0</t>
        </is>
      </c>
      <c r="BN325" s="297" t="inlineStr">
        <is>
          <t>0</t>
        </is>
      </c>
      <c r="BO325" s="285" t="inlineStr">
        <is>
          <t>0</t>
        </is>
      </c>
      <c r="BP325" s="297" t="inlineStr">
        <is>
          <t>0</t>
        </is>
      </c>
      <c r="BQ325" s="297" t="inlineStr">
        <is>
          <t>0</t>
        </is>
      </c>
      <c r="BR325" s="297" t="inlineStr">
        <is>
          <t>0</t>
        </is>
      </c>
      <c r="BS325" s="297" t="inlineStr">
        <is>
          <t>0</t>
        </is>
      </c>
      <c r="BT325" s="297" t="inlineStr">
        <is>
          <t>0</t>
        </is>
      </c>
      <c r="BU325" s="297" t="inlineStr">
        <is>
          <t>0</t>
        </is>
      </c>
      <c r="BV325" s="297" t="inlineStr">
        <is>
          <t>0</t>
        </is>
      </c>
      <c r="BW325" s="288" t="inlineStr">
        <is>
          <t>0</t>
        </is>
      </c>
      <c r="BX325" s="276">
        <f>SUM(IF(COUNTIF(#REF!, "*1.*"), 2, 0), IF(COUNTIF(#REF!, "*2.*"), 2, 0), IF(COUNTIF(#REF!, "*3.*"), 2, 0), IF(COUNTIF(#REF!, "*4.*"), 2, 0), IF(COUNTIF(#REF!, "*5.*"), 2, 0), IF(COUNTIF(#REF!, "*6.*"), 2, 0))</f>
        <v/>
      </c>
      <c r="BY325" s="277">
        <f t="array" ref="BY325">SUM(VALUE(AT325),VALUE(AU325),VALUE(AV325),VALUE(AW325),VALUE(AX325),VALUE(AY325),VALUE(AZ325),VALUE(BB325),VALUE(BC325),VALUE(BD325),VALUE(BE325),VALUE(BF325),VALUE(BG325),VALUE(BH325),VALUE(BI325),VALUE(BJ325),VALUE(BK325),VALUE(BL325),VALUE(BM325),VALUE(BN325),VALUE(BO325),VALUE(BP325),VALUE(BQ325),VALUE(BR325),VALUE(BS325),VALUE(BT325),VALUE(BU325),VALUE(BV325),VALUE(BW325))</f>
        <v/>
      </c>
      <c r="BZ325" s="307" t="n"/>
      <c r="CA325" s="307" t="n"/>
      <c r="CB325" s="307" t="n"/>
      <c r="CC325" s="307" t="n"/>
      <c r="CD325" s="307" t="n"/>
      <c r="CE325" s="307" t="n"/>
      <c r="CF325" s="307" t="n"/>
      <c r="CG325" s="307" t="n"/>
      <c r="CH325" s="307" t="n"/>
      <c r="CI325" s="307" t="n"/>
      <c r="CJ325" s="307" t="n"/>
      <c r="CK325" s="307" t="n"/>
      <c r="CL325" s="307" t="n"/>
      <c r="CM325" s="307" t="n"/>
      <c r="CN325" s="307" t="n"/>
      <c r="CO325" s="307" t="n"/>
      <c r="CP325" s="307" t="n"/>
      <c r="CQ325" s="307" t="n"/>
      <c r="CR325" s="279" t="inlineStr"/>
      <c r="CS325" s="280">
        <f>AVERAGE(Value(BY325),value(CR325))</f>
        <v/>
      </c>
      <c r="CT325" s="421">
        <f>(IF(OR(MediaScorecard!BH326="x", MediaScorecard!BI326="x",MediaScorecard!BJ326="x",MediaScorecard!BK326="x",MediaScorecard!BL326="x"),1, 2))</f>
        <v/>
      </c>
      <c r="CU325" s="308" t="n"/>
      <c r="CV325" s="308" t="n"/>
      <c r="CW325" s="308" t="n"/>
      <c r="CX325" s="309" t="n"/>
      <c r="CY325" s="308" t="n"/>
      <c r="CZ325" s="308" t="n"/>
      <c r="DA325" s="308" t="n"/>
    </row>
    <row r="326" ht="21" customHeight="1" s="590">
      <c r="A326" s="421" t="n"/>
      <c r="B326" s="270" t="n"/>
      <c r="C326" s="266" t="n"/>
      <c r="D326" s="267" t="inlineStr"/>
      <c r="E326" s="267" t="inlineStr"/>
      <c r="F326" s="268" t="inlineStr"/>
      <c r="G326" s="421" t="n"/>
      <c r="H326" s="269" t="n"/>
      <c r="I326" s="421" t="n"/>
      <c r="J326" s="421" t="n"/>
      <c r="K326" s="421" t="n"/>
      <c r="L326" s="421" t="n"/>
      <c r="M326" s="421" t="n"/>
      <c r="N326" s="421" t="n"/>
      <c r="O326" s="421" t="n"/>
      <c r="P326" s="421" t="n"/>
      <c r="Q326" s="421" t="n"/>
      <c r="R326" s="270" t="n"/>
      <c r="S326" s="421" t="n"/>
      <c r="T326" s="421" t="n"/>
      <c r="U326" s="421" t="n"/>
      <c r="V326" s="421" t="n"/>
      <c r="W326" s="421" t="n"/>
      <c r="X326" s="421" t="n"/>
      <c r="Y326" s="421" t="n"/>
      <c r="Z326" s="421" t="n"/>
      <c r="AA326" s="421" t="n"/>
      <c r="AB326" s="421" t="n"/>
      <c r="AC326" s="421" t="n"/>
      <c r="AD326" s="421" t="n"/>
      <c r="AE326" s="421" t="n"/>
      <c r="AF326" s="421" t="n"/>
      <c r="AG326" s="421" t="n"/>
      <c r="AH326" s="421" t="n"/>
      <c r="AI326" s="421" t="n"/>
      <c r="AJ326" s="297" t="n"/>
      <c r="AK326" s="297" t="n"/>
      <c r="AL326" s="284" t="n"/>
      <c r="AM326" s="297" t="n"/>
      <c r="AN326" s="285" t="n"/>
      <c r="AO326" s="297" t="n"/>
      <c r="AP326" s="297" t="n"/>
      <c r="AQ326" s="297" t="n"/>
      <c r="AR326" s="297" t="n"/>
      <c r="AS326" s="297" t="n"/>
      <c r="AT326" s="285" t="inlineStr">
        <is>
          <t>0</t>
        </is>
      </c>
      <c r="AU326" s="297" t="inlineStr">
        <is>
          <t>0</t>
        </is>
      </c>
      <c r="AV326" s="297" t="inlineStr">
        <is>
          <t>0</t>
        </is>
      </c>
      <c r="AW326" s="297" t="inlineStr">
        <is>
          <t>0</t>
        </is>
      </c>
      <c r="AX326" s="297" t="inlineStr">
        <is>
          <t>0</t>
        </is>
      </c>
      <c r="AY326" s="286" t="inlineStr">
        <is>
          <t>0</t>
        </is>
      </c>
      <c r="AZ326" s="286" t="inlineStr">
        <is>
          <t>0</t>
        </is>
      </c>
      <c r="BA326" s="287" t="inlineStr">
        <is>
          <t>0</t>
        </is>
      </c>
      <c r="BB326" s="286" t="inlineStr">
        <is>
          <t>0</t>
        </is>
      </c>
      <c r="BC326" s="286" t="inlineStr">
        <is>
          <t>0</t>
        </is>
      </c>
      <c r="BD326" s="286" t="inlineStr">
        <is>
          <t>0</t>
        </is>
      </c>
      <c r="BE326" s="286" t="inlineStr">
        <is>
          <t>0</t>
        </is>
      </c>
      <c r="BF326" s="286" t="inlineStr">
        <is>
          <t>0</t>
        </is>
      </c>
      <c r="BG326" s="286" t="inlineStr">
        <is>
          <t>0</t>
        </is>
      </c>
      <c r="BH326" s="297" t="inlineStr">
        <is>
          <t>0</t>
        </is>
      </c>
      <c r="BI326" s="297" t="inlineStr">
        <is>
          <t>0</t>
        </is>
      </c>
      <c r="BJ326" s="297" t="inlineStr">
        <is>
          <t>0</t>
        </is>
      </c>
      <c r="BK326" s="297" t="inlineStr">
        <is>
          <t>0</t>
        </is>
      </c>
      <c r="BL326" s="297" t="inlineStr">
        <is>
          <t>0</t>
        </is>
      </c>
      <c r="BM326" s="297" t="inlineStr">
        <is>
          <t>0</t>
        </is>
      </c>
      <c r="BN326" s="297" t="inlineStr">
        <is>
          <t>0</t>
        </is>
      </c>
      <c r="BO326" s="285" t="inlineStr">
        <is>
          <t>0</t>
        </is>
      </c>
      <c r="BP326" s="297" t="inlineStr">
        <is>
          <t>0</t>
        </is>
      </c>
      <c r="BQ326" s="297" t="inlineStr">
        <is>
          <t>0</t>
        </is>
      </c>
      <c r="BR326" s="297" t="inlineStr">
        <is>
          <t>0</t>
        </is>
      </c>
      <c r="BS326" s="297" t="inlineStr">
        <is>
          <t>0</t>
        </is>
      </c>
      <c r="BT326" s="297" t="inlineStr">
        <is>
          <t>0</t>
        </is>
      </c>
      <c r="BU326" s="297" t="inlineStr">
        <is>
          <t>0</t>
        </is>
      </c>
      <c r="BV326" s="297" t="inlineStr">
        <is>
          <t>0</t>
        </is>
      </c>
      <c r="BW326" s="288" t="inlineStr">
        <is>
          <t>0</t>
        </is>
      </c>
      <c r="BX326" s="276">
        <f>SUM(IF(COUNTIF(#REF!, "*1.*"), 2, 0), IF(COUNTIF(#REF!, "*2.*"), 2, 0), IF(COUNTIF(#REF!, "*3.*"), 2, 0), IF(COUNTIF(#REF!, "*4.*"), 2, 0), IF(COUNTIF(#REF!, "*5.*"), 2, 0), IF(COUNTIF(#REF!, "*6.*"), 2, 0))</f>
        <v/>
      </c>
      <c r="BY326" s="277">
        <f t="array" ref="BY326">SUM(VALUE(AT326),VALUE(AU326),VALUE(AV326),VALUE(AW326),VALUE(AX326),VALUE(AY326),VALUE(AZ326),VALUE(BB326),VALUE(BC326),VALUE(BD326),VALUE(BE326),VALUE(BF326),VALUE(BG326),VALUE(BH326),VALUE(BI326),VALUE(BJ326),VALUE(BK326),VALUE(BL326),VALUE(BM326),VALUE(BN326),VALUE(BO326),VALUE(BP326),VALUE(BQ326),VALUE(BR326),VALUE(BS326),VALUE(BT326),VALUE(BU326),VALUE(BV326),VALUE(BW326))</f>
        <v/>
      </c>
      <c r="BZ326" s="307" t="n"/>
      <c r="CA326" s="307" t="n"/>
      <c r="CB326" s="307" t="n"/>
      <c r="CC326" s="307" t="n"/>
      <c r="CD326" s="307" t="n"/>
      <c r="CE326" s="307" t="n"/>
      <c r="CF326" s="307" t="n"/>
      <c r="CG326" s="307" t="n"/>
      <c r="CH326" s="307" t="n"/>
      <c r="CI326" s="307" t="n"/>
      <c r="CJ326" s="307" t="n"/>
      <c r="CK326" s="307" t="n"/>
      <c r="CL326" s="307" t="n"/>
      <c r="CM326" s="307" t="n"/>
      <c r="CN326" s="307" t="n"/>
      <c r="CO326" s="307" t="n"/>
      <c r="CP326" s="307" t="n"/>
      <c r="CQ326" s="307" t="n"/>
      <c r="CR326" s="279" t="inlineStr"/>
      <c r="CS326" s="280">
        <f>AVERAGE(Value(BY326),value(CR326))</f>
        <v/>
      </c>
      <c r="CT326" s="421">
        <f>(IF(OR(MediaScorecard!BH327="x", MediaScorecard!BI327="x",MediaScorecard!BJ327="x",MediaScorecard!BK327="x",MediaScorecard!BL327="x"),1, 2))</f>
        <v/>
      </c>
      <c r="CU326" s="308" t="n"/>
      <c r="CV326" s="308" t="n"/>
      <c r="CW326" s="308" t="n"/>
      <c r="CX326" s="309" t="n"/>
      <c r="CY326" s="308" t="n"/>
      <c r="CZ326" s="308" t="n"/>
      <c r="DA326" s="308" t="n"/>
    </row>
    <row r="327" ht="21" customHeight="1" s="590">
      <c r="A327" s="421" t="n"/>
      <c r="B327" s="270" t="n"/>
      <c r="C327" s="266" t="n"/>
      <c r="D327" s="267" t="inlineStr"/>
      <c r="E327" s="267" t="inlineStr"/>
      <c r="F327" s="268" t="inlineStr"/>
      <c r="G327" s="421" t="n"/>
      <c r="H327" s="269" t="n"/>
      <c r="I327" s="421" t="n"/>
      <c r="J327" s="421" t="n"/>
      <c r="K327" s="421" t="n"/>
      <c r="L327" s="421" t="n"/>
      <c r="M327" s="421" t="n"/>
      <c r="N327" s="421" t="n"/>
      <c r="O327" s="421" t="n"/>
      <c r="P327" s="421" t="n"/>
      <c r="Q327" s="421" t="n"/>
      <c r="R327" s="270" t="n"/>
      <c r="S327" s="421" t="n"/>
      <c r="T327" s="421" t="n"/>
      <c r="U327" s="421" t="n"/>
      <c r="V327" s="421" t="n"/>
      <c r="W327" s="421" t="n"/>
      <c r="X327" s="421" t="n"/>
      <c r="Y327" s="421" t="n"/>
      <c r="Z327" s="421" t="n"/>
      <c r="AA327" s="421" t="n"/>
      <c r="AB327" s="421" t="n"/>
      <c r="AC327" s="421" t="n"/>
      <c r="AD327" s="421" t="n"/>
      <c r="AE327" s="421" t="n"/>
      <c r="AF327" s="421" t="n"/>
      <c r="AG327" s="421" t="n"/>
      <c r="AH327" s="421" t="n"/>
      <c r="AI327" s="421" t="n"/>
      <c r="AJ327" s="297" t="n"/>
      <c r="AK327" s="297" t="n"/>
      <c r="AL327" s="284" t="n"/>
      <c r="AM327" s="297" t="n"/>
      <c r="AN327" s="285" t="n"/>
      <c r="AO327" s="297" t="n"/>
      <c r="AP327" s="297" t="n"/>
      <c r="AQ327" s="297" t="n"/>
      <c r="AR327" s="297" t="n"/>
      <c r="AS327" s="297" t="n"/>
      <c r="AT327" s="285" t="inlineStr">
        <is>
          <t>0</t>
        </is>
      </c>
      <c r="AU327" s="297" t="inlineStr">
        <is>
          <t>0</t>
        </is>
      </c>
      <c r="AV327" s="297" t="inlineStr">
        <is>
          <t>0</t>
        </is>
      </c>
      <c r="AW327" s="297" t="inlineStr">
        <is>
          <t>0</t>
        </is>
      </c>
      <c r="AX327" s="297" t="inlineStr">
        <is>
          <t>0</t>
        </is>
      </c>
      <c r="AY327" s="286" t="inlineStr">
        <is>
          <t>0</t>
        </is>
      </c>
      <c r="AZ327" s="286" t="inlineStr">
        <is>
          <t>0</t>
        </is>
      </c>
      <c r="BA327" s="287" t="inlineStr">
        <is>
          <t>0</t>
        </is>
      </c>
      <c r="BB327" s="286" t="inlineStr">
        <is>
          <t>0</t>
        </is>
      </c>
      <c r="BC327" s="286" t="inlineStr">
        <is>
          <t>0</t>
        </is>
      </c>
      <c r="BD327" s="286" t="inlineStr">
        <is>
          <t>0</t>
        </is>
      </c>
      <c r="BE327" s="286" t="inlineStr">
        <is>
          <t>0</t>
        </is>
      </c>
      <c r="BF327" s="286" t="inlineStr">
        <is>
          <t>0</t>
        </is>
      </c>
      <c r="BG327" s="286" t="inlineStr">
        <is>
          <t>0</t>
        </is>
      </c>
      <c r="BH327" s="297" t="inlineStr">
        <is>
          <t>0</t>
        </is>
      </c>
      <c r="BI327" s="297" t="inlineStr">
        <is>
          <t>0</t>
        </is>
      </c>
      <c r="BJ327" s="297" t="inlineStr">
        <is>
          <t>0</t>
        </is>
      </c>
      <c r="BK327" s="297" t="inlineStr">
        <is>
          <t>0</t>
        </is>
      </c>
      <c r="BL327" s="297" t="inlineStr">
        <is>
          <t>0</t>
        </is>
      </c>
      <c r="BM327" s="297" t="inlineStr">
        <is>
          <t>0</t>
        </is>
      </c>
      <c r="BN327" s="297" t="inlineStr">
        <is>
          <t>0</t>
        </is>
      </c>
      <c r="BO327" s="285" t="inlineStr">
        <is>
          <t>0</t>
        </is>
      </c>
      <c r="BP327" s="297" t="inlineStr">
        <is>
          <t>0</t>
        </is>
      </c>
      <c r="BQ327" s="297" t="inlineStr">
        <is>
          <t>0</t>
        </is>
      </c>
      <c r="BR327" s="297" t="inlineStr">
        <is>
          <t>0</t>
        </is>
      </c>
      <c r="BS327" s="297" t="inlineStr">
        <is>
          <t>0</t>
        </is>
      </c>
      <c r="BT327" s="297" t="inlineStr">
        <is>
          <t>0</t>
        </is>
      </c>
      <c r="BU327" s="297" t="inlineStr">
        <is>
          <t>0</t>
        </is>
      </c>
      <c r="BV327" s="297" t="inlineStr">
        <is>
          <t>0</t>
        </is>
      </c>
      <c r="BW327" s="288" t="inlineStr">
        <is>
          <t>0</t>
        </is>
      </c>
      <c r="BX327" s="276">
        <f>SUM(IF(COUNTIF(#REF!, "*1.*"), 2, 0), IF(COUNTIF(#REF!, "*2.*"), 2, 0), IF(COUNTIF(#REF!, "*3.*"), 2, 0), IF(COUNTIF(#REF!, "*4.*"), 2, 0), IF(COUNTIF(#REF!, "*5.*"), 2, 0), IF(COUNTIF(#REF!, "*6.*"), 2, 0))</f>
        <v/>
      </c>
      <c r="BY327" s="277">
        <f t="array" ref="BY327">SUM(VALUE(AT327),VALUE(AU327),VALUE(AV327),VALUE(AW327),VALUE(AX327),VALUE(AY327),VALUE(AZ327),VALUE(BB327),VALUE(BC327),VALUE(BD327),VALUE(BE327),VALUE(BF327),VALUE(BG327),VALUE(BH327),VALUE(BI327),VALUE(BJ327),VALUE(BK327),VALUE(BL327),VALUE(BM327),VALUE(BN327),VALUE(BO327),VALUE(BP327),VALUE(BQ327),VALUE(BR327),VALUE(BS327),VALUE(BT327),VALUE(BU327),VALUE(BV327),VALUE(BW327))</f>
        <v/>
      </c>
      <c r="BZ327" s="307" t="n"/>
      <c r="CA327" s="307" t="n"/>
      <c r="CB327" s="307" t="n"/>
      <c r="CC327" s="307" t="n"/>
      <c r="CD327" s="307" t="n"/>
      <c r="CE327" s="307" t="n"/>
      <c r="CF327" s="307" t="n"/>
      <c r="CG327" s="307" t="n"/>
      <c r="CH327" s="307" t="n"/>
      <c r="CI327" s="307" t="n"/>
      <c r="CJ327" s="307" t="n"/>
      <c r="CK327" s="307" t="n"/>
      <c r="CL327" s="307" t="n"/>
      <c r="CM327" s="307" t="n"/>
      <c r="CN327" s="307" t="n"/>
      <c r="CO327" s="307" t="n"/>
      <c r="CP327" s="307" t="n"/>
      <c r="CQ327" s="307" t="n"/>
      <c r="CR327" s="279" t="inlineStr"/>
      <c r="CS327" s="280">
        <f>AVERAGE(Value(BY327),value(CR327))</f>
        <v/>
      </c>
      <c r="CT327" s="421">
        <f>(IF(OR(MediaScorecard!BH328="x", MediaScorecard!BI328="x",MediaScorecard!BJ328="x",MediaScorecard!BK328="x",MediaScorecard!BL328="x"),1, 2))</f>
        <v/>
      </c>
      <c r="CU327" s="308" t="n"/>
      <c r="CV327" s="308" t="n"/>
      <c r="CW327" s="308" t="n"/>
      <c r="CX327" s="309" t="n"/>
      <c r="CY327" s="308" t="n"/>
      <c r="CZ327" s="308" t="n"/>
      <c r="DA327" s="308" t="n"/>
    </row>
    <row r="328" ht="21" customHeight="1" s="590">
      <c r="A328" s="421" t="n"/>
      <c r="B328" s="270" t="n"/>
      <c r="C328" s="266" t="n"/>
      <c r="D328" s="267" t="inlineStr"/>
      <c r="E328" s="267" t="inlineStr"/>
      <c r="F328" s="268" t="inlineStr"/>
      <c r="G328" s="421" t="n"/>
      <c r="H328" s="269" t="n"/>
      <c r="I328" s="421" t="n"/>
      <c r="J328" s="421" t="n"/>
      <c r="K328" s="421" t="n"/>
      <c r="L328" s="421" t="n"/>
      <c r="M328" s="421" t="n"/>
      <c r="N328" s="421" t="n"/>
      <c r="O328" s="421" t="n"/>
      <c r="P328" s="421" t="n"/>
      <c r="Q328" s="421" t="n"/>
      <c r="R328" s="270" t="n"/>
      <c r="S328" s="421" t="n"/>
      <c r="T328" s="421" t="n"/>
      <c r="U328" s="421" t="n"/>
      <c r="V328" s="421" t="n"/>
      <c r="W328" s="421" t="n"/>
      <c r="X328" s="421" t="n"/>
      <c r="Y328" s="421" t="n"/>
      <c r="Z328" s="421" t="n"/>
      <c r="AA328" s="421" t="n"/>
      <c r="AB328" s="421" t="n"/>
      <c r="AC328" s="421" t="n"/>
      <c r="AD328" s="421" t="n"/>
      <c r="AE328" s="421" t="n"/>
      <c r="AF328" s="421" t="n"/>
      <c r="AG328" s="421" t="n"/>
      <c r="AH328" s="421" t="n"/>
      <c r="AI328" s="421" t="n"/>
      <c r="AJ328" s="297" t="n"/>
      <c r="AK328" s="297" t="n"/>
      <c r="AL328" s="284" t="n"/>
      <c r="AM328" s="297" t="n"/>
      <c r="AN328" s="285" t="n"/>
      <c r="AO328" s="297" t="n"/>
      <c r="AP328" s="297" t="n"/>
      <c r="AQ328" s="297" t="n"/>
      <c r="AR328" s="297" t="n"/>
      <c r="AS328" s="297" t="n"/>
      <c r="AT328" s="285" t="inlineStr">
        <is>
          <t>0</t>
        </is>
      </c>
      <c r="AU328" s="297" t="inlineStr">
        <is>
          <t>0</t>
        </is>
      </c>
      <c r="AV328" s="297" t="inlineStr">
        <is>
          <t>0</t>
        </is>
      </c>
      <c r="AW328" s="297" t="inlineStr">
        <is>
          <t>0</t>
        </is>
      </c>
      <c r="AX328" s="297" t="inlineStr">
        <is>
          <t>0</t>
        </is>
      </c>
      <c r="AY328" s="286" t="inlineStr">
        <is>
          <t>0</t>
        </is>
      </c>
      <c r="AZ328" s="286" t="inlineStr">
        <is>
          <t>0</t>
        </is>
      </c>
      <c r="BA328" s="287" t="inlineStr">
        <is>
          <t>0</t>
        </is>
      </c>
      <c r="BB328" s="286" t="inlineStr">
        <is>
          <t>0</t>
        </is>
      </c>
      <c r="BC328" s="286" t="inlineStr">
        <is>
          <t>0</t>
        </is>
      </c>
      <c r="BD328" s="286" t="inlineStr">
        <is>
          <t>0</t>
        </is>
      </c>
      <c r="BE328" s="286" t="inlineStr">
        <is>
          <t>0</t>
        </is>
      </c>
      <c r="BF328" s="286" t="inlineStr">
        <is>
          <t>0</t>
        </is>
      </c>
      <c r="BG328" s="286" t="inlineStr">
        <is>
          <t>0</t>
        </is>
      </c>
      <c r="BH328" s="297" t="inlineStr">
        <is>
          <t>0</t>
        </is>
      </c>
      <c r="BI328" s="297" t="inlineStr">
        <is>
          <t>0</t>
        </is>
      </c>
      <c r="BJ328" s="297" t="inlineStr">
        <is>
          <t>0</t>
        </is>
      </c>
      <c r="BK328" s="297" t="inlineStr">
        <is>
          <t>0</t>
        </is>
      </c>
      <c r="BL328" s="297" t="inlineStr">
        <is>
          <t>0</t>
        </is>
      </c>
      <c r="BM328" s="297" t="inlineStr">
        <is>
          <t>0</t>
        </is>
      </c>
      <c r="BN328" s="297" t="inlineStr">
        <is>
          <t>0</t>
        </is>
      </c>
      <c r="BO328" s="285" t="inlineStr">
        <is>
          <t>0</t>
        </is>
      </c>
      <c r="BP328" s="297" t="inlineStr">
        <is>
          <t>0</t>
        </is>
      </c>
      <c r="BQ328" s="297" t="inlineStr">
        <is>
          <t>0</t>
        </is>
      </c>
      <c r="BR328" s="297" t="inlineStr">
        <is>
          <t>0</t>
        </is>
      </c>
      <c r="BS328" s="297" t="inlineStr">
        <is>
          <t>0</t>
        </is>
      </c>
      <c r="BT328" s="297" t="inlineStr">
        <is>
          <t>0</t>
        </is>
      </c>
      <c r="BU328" s="297" t="inlineStr">
        <is>
          <t>0</t>
        </is>
      </c>
      <c r="BV328" s="297" t="inlineStr">
        <is>
          <t>0</t>
        </is>
      </c>
      <c r="BW328" s="288" t="inlineStr">
        <is>
          <t>0</t>
        </is>
      </c>
      <c r="BX328" s="276">
        <f>SUM(IF(COUNTIF(#REF!, "*1.*"), 2, 0), IF(COUNTIF(#REF!, "*2.*"), 2, 0), IF(COUNTIF(#REF!, "*3.*"), 2, 0), IF(COUNTIF(#REF!, "*4.*"), 2, 0), IF(COUNTIF(#REF!, "*5.*"), 2, 0), IF(COUNTIF(#REF!, "*6.*"), 2, 0))</f>
        <v/>
      </c>
      <c r="BY328" s="277">
        <f t="array" ref="BY328">SUM(VALUE(AT328),VALUE(AU328),VALUE(AV328),VALUE(AW328),VALUE(AX328),VALUE(AY328),VALUE(AZ328),VALUE(BB328),VALUE(BC328),VALUE(BD328),VALUE(BE328),VALUE(BF328),VALUE(BG328),VALUE(BH328),VALUE(BI328),VALUE(BJ328),VALUE(BK328),VALUE(BL328),VALUE(BM328),VALUE(BN328),VALUE(BO328),VALUE(BP328),VALUE(BQ328),VALUE(BR328),VALUE(BS328),VALUE(BT328),VALUE(BU328),VALUE(BV328),VALUE(BW328))</f>
        <v/>
      </c>
      <c r="BZ328" s="307" t="n"/>
      <c r="CA328" s="307" t="n"/>
      <c r="CB328" s="307" t="n"/>
      <c r="CC328" s="307" t="n"/>
      <c r="CD328" s="307" t="n"/>
      <c r="CE328" s="307" t="n"/>
      <c r="CF328" s="307" t="n"/>
      <c r="CG328" s="307" t="n"/>
      <c r="CH328" s="307" t="n"/>
      <c r="CI328" s="307" t="n"/>
      <c r="CJ328" s="307" t="n"/>
      <c r="CK328" s="307" t="n"/>
      <c r="CL328" s="307" t="n"/>
      <c r="CM328" s="307" t="n"/>
      <c r="CN328" s="307" t="n"/>
      <c r="CO328" s="307" t="n"/>
      <c r="CP328" s="307" t="n"/>
      <c r="CQ328" s="307" t="n"/>
      <c r="CR328" s="279" t="inlineStr"/>
      <c r="CS328" s="280">
        <f>AVERAGE(Value(BY328),value(CR328))</f>
        <v/>
      </c>
      <c r="CT328" s="421">
        <f>(IF(OR(MediaScorecard!BH329="x", MediaScorecard!BI329="x",MediaScorecard!BJ329="x",MediaScorecard!BK329="x",MediaScorecard!BL329="x"),1, 2))</f>
        <v/>
      </c>
      <c r="CU328" s="308" t="n"/>
      <c r="CV328" s="308" t="n"/>
      <c r="CW328" s="308" t="n"/>
      <c r="CX328" s="309" t="n"/>
      <c r="CY328" s="308" t="n"/>
      <c r="CZ328" s="308" t="n"/>
      <c r="DA328" s="308" t="n"/>
    </row>
    <row r="329" ht="21" customHeight="1" s="590">
      <c r="A329" s="421" t="n"/>
      <c r="B329" s="270" t="n"/>
      <c r="C329" s="266" t="n"/>
      <c r="D329" s="267" t="inlineStr"/>
      <c r="E329" s="267" t="inlineStr"/>
      <c r="F329" s="268" t="inlineStr"/>
      <c r="G329" s="421" t="n"/>
      <c r="H329" s="269" t="n"/>
      <c r="I329" s="421" t="n"/>
      <c r="J329" s="421" t="n"/>
      <c r="K329" s="421" t="n"/>
      <c r="L329" s="421" t="n"/>
      <c r="M329" s="421" t="n"/>
      <c r="N329" s="421" t="n"/>
      <c r="O329" s="421" t="n"/>
      <c r="P329" s="421" t="n"/>
      <c r="Q329" s="421" t="n"/>
      <c r="R329" s="270" t="n"/>
      <c r="S329" s="421" t="n"/>
      <c r="T329" s="421" t="n"/>
      <c r="U329" s="421" t="n"/>
      <c r="V329" s="421" t="n"/>
      <c r="W329" s="421" t="n"/>
      <c r="X329" s="421" t="n"/>
      <c r="Y329" s="421" t="n"/>
      <c r="Z329" s="421" t="n"/>
      <c r="AA329" s="421" t="n"/>
      <c r="AB329" s="421" t="n"/>
      <c r="AC329" s="421" t="n"/>
      <c r="AD329" s="421" t="n"/>
      <c r="AE329" s="421" t="n"/>
      <c r="AF329" s="421" t="n"/>
      <c r="AG329" s="421" t="n"/>
      <c r="AH329" s="421" t="n"/>
      <c r="AI329" s="421" t="n"/>
      <c r="AJ329" s="297" t="n"/>
      <c r="AK329" s="297" t="n"/>
      <c r="AL329" s="284" t="n"/>
      <c r="AM329" s="297" t="n"/>
      <c r="AN329" s="285" t="n"/>
      <c r="AO329" s="297" t="n"/>
      <c r="AP329" s="297" t="n"/>
      <c r="AQ329" s="297" t="n"/>
      <c r="AR329" s="297" t="n"/>
      <c r="AS329" s="297" t="n"/>
      <c r="AT329" s="285" t="inlineStr">
        <is>
          <t>0</t>
        </is>
      </c>
      <c r="AU329" s="297" t="inlineStr">
        <is>
          <t>0</t>
        </is>
      </c>
      <c r="AV329" s="297" t="inlineStr">
        <is>
          <t>0</t>
        </is>
      </c>
      <c r="AW329" s="297" t="inlineStr">
        <is>
          <t>0</t>
        </is>
      </c>
      <c r="AX329" s="297" t="inlineStr">
        <is>
          <t>0</t>
        </is>
      </c>
      <c r="AY329" s="286" t="inlineStr">
        <is>
          <t>0</t>
        </is>
      </c>
      <c r="AZ329" s="286" t="inlineStr">
        <is>
          <t>0</t>
        </is>
      </c>
      <c r="BA329" s="287" t="inlineStr">
        <is>
          <t>0</t>
        </is>
      </c>
      <c r="BB329" s="286" t="inlineStr">
        <is>
          <t>0</t>
        </is>
      </c>
      <c r="BC329" s="286" t="inlineStr">
        <is>
          <t>0</t>
        </is>
      </c>
      <c r="BD329" s="286" t="inlineStr">
        <is>
          <t>0</t>
        </is>
      </c>
      <c r="BE329" s="286" t="inlineStr">
        <is>
          <t>0</t>
        </is>
      </c>
      <c r="BF329" s="286" t="inlineStr">
        <is>
          <t>0</t>
        </is>
      </c>
      <c r="BG329" s="286" t="inlineStr">
        <is>
          <t>0</t>
        </is>
      </c>
      <c r="BH329" s="297" t="inlineStr">
        <is>
          <t>0</t>
        </is>
      </c>
      <c r="BI329" s="297" t="inlineStr">
        <is>
          <t>0</t>
        </is>
      </c>
      <c r="BJ329" s="297" t="inlineStr">
        <is>
          <t>0</t>
        </is>
      </c>
      <c r="BK329" s="297" t="inlineStr">
        <is>
          <t>0</t>
        </is>
      </c>
      <c r="BL329" s="297" t="inlineStr">
        <is>
          <t>0</t>
        </is>
      </c>
      <c r="BM329" s="297" t="inlineStr">
        <is>
          <t>0</t>
        </is>
      </c>
      <c r="BN329" s="297" t="inlineStr">
        <is>
          <t>0</t>
        </is>
      </c>
      <c r="BO329" s="285" t="inlineStr">
        <is>
          <t>0</t>
        </is>
      </c>
      <c r="BP329" s="297" t="inlineStr">
        <is>
          <t>0</t>
        </is>
      </c>
      <c r="BQ329" s="297" t="inlineStr">
        <is>
          <t>0</t>
        </is>
      </c>
      <c r="BR329" s="297" t="inlineStr">
        <is>
          <t>0</t>
        </is>
      </c>
      <c r="BS329" s="297" t="inlineStr">
        <is>
          <t>0</t>
        </is>
      </c>
      <c r="BT329" s="297" t="inlineStr">
        <is>
          <t>0</t>
        </is>
      </c>
      <c r="BU329" s="297" t="inlineStr">
        <is>
          <t>0</t>
        </is>
      </c>
      <c r="BV329" s="297" t="inlineStr">
        <is>
          <t>0</t>
        </is>
      </c>
      <c r="BW329" s="288" t="inlineStr">
        <is>
          <t>0</t>
        </is>
      </c>
      <c r="BX329" s="276">
        <f>SUM(IF(COUNTIF(#REF!, "*1.*"), 2, 0), IF(COUNTIF(#REF!, "*2.*"), 2, 0), IF(COUNTIF(#REF!, "*3.*"), 2, 0), IF(COUNTIF(#REF!, "*4.*"), 2, 0), IF(COUNTIF(#REF!, "*5.*"), 2, 0), IF(COUNTIF(#REF!, "*6.*"), 2, 0))</f>
        <v/>
      </c>
      <c r="BY329" s="277">
        <f t="array" ref="BY329">SUM(VALUE(AT329),VALUE(AU329),VALUE(AV329),VALUE(AW329),VALUE(AX329),VALUE(AY329),VALUE(AZ329),VALUE(BB329),VALUE(BC329),VALUE(BD329),VALUE(BE329),VALUE(BF329),VALUE(BG329),VALUE(BH329),VALUE(BI329),VALUE(BJ329),VALUE(BK329),VALUE(BL329),VALUE(BM329),VALUE(BN329),VALUE(BO329),VALUE(BP329),VALUE(BQ329),VALUE(BR329),VALUE(BS329),VALUE(BT329),VALUE(BU329),VALUE(BV329),VALUE(BW329))</f>
        <v/>
      </c>
      <c r="BZ329" s="307" t="n"/>
      <c r="CA329" s="307" t="n"/>
      <c r="CB329" s="307" t="n"/>
      <c r="CC329" s="307" t="n"/>
      <c r="CD329" s="307" t="n"/>
      <c r="CE329" s="307" t="n"/>
      <c r="CF329" s="307" t="n"/>
      <c r="CG329" s="307" t="n"/>
      <c r="CH329" s="307" t="n"/>
      <c r="CI329" s="307" t="n"/>
      <c r="CJ329" s="307" t="n"/>
      <c r="CK329" s="307" t="n"/>
      <c r="CL329" s="307" t="n"/>
      <c r="CM329" s="307" t="n"/>
      <c r="CN329" s="307" t="n"/>
      <c r="CO329" s="307" t="n"/>
      <c r="CP329" s="307" t="n"/>
      <c r="CQ329" s="307" t="n"/>
      <c r="CR329" s="279" t="inlineStr"/>
      <c r="CS329" s="280">
        <f>AVERAGE(Value(BY329),value(CR329))</f>
        <v/>
      </c>
      <c r="CT329" s="421">
        <f>(IF(OR(MediaScorecard!BH330="x", MediaScorecard!BI330="x",MediaScorecard!BJ330="x",MediaScorecard!BK330="x",MediaScorecard!BL330="x"),1, 2))</f>
        <v/>
      </c>
      <c r="CU329" s="308" t="n"/>
      <c r="CV329" s="308" t="n"/>
      <c r="CW329" s="308" t="n"/>
      <c r="CX329" s="309" t="n"/>
      <c r="CY329" s="308" t="n"/>
      <c r="CZ329" s="308" t="n"/>
      <c r="DA329" s="308" t="n"/>
    </row>
    <row r="330" ht="21" customHeight="1" s="590">
      <c r="A330" s="421" t="n"/>
      <c r="B330" s="270" t="n"/>
      <c r="C330" s="266" t="n"/>
      <c r="D330" s="267" t="inlineStr"/>
      <c r="E330" s="267" t="inlineStr"/>
      <c r="F330" s="268" t="inlineStr"/>
      <c r="G330" s="421" t="n"/>
      <c r="H330" s="269" t="n"/>
      <c r="I330" s="421" t="n"/>
      <c r="J330" s="421" t="n"/>
      <c r="K330" s="421" t="n"/>
      <c r="L330" s="421" t="n"/>
      <c r="M330" s="421" t="n"/>
      <c r="N330" s="421" t="n"/>
      <c r="O330" s="421" t="n"/>
      <c r="P330" s="421" t="n"/>
      <c r="Q330" s="421" t="n"/>
      <c r="R330" s="270" t="n"/>
      <c r="S330" s="421" t="n"/>
      <c r="T330" s="421" t="n"/>
      <c r="U330" s="421" t="n"/>
      <c r="V330" s="421" t="n"/>
      <c r="W330" s="421" t="n"/>
      <c r="X330" s="421" t="n"/>
      <c r="Y330" s="421" t="n"/>
      <c r="Z330" s="421" t="n"/>
      <c r="AA330" s="421" t="n"/>
      <c r="AB330" s="421" t="n"/>
      <c r="AC330" s="421" t="n"/>
      <c r="AD330" s="421" t="n"/>
      <c r="AE330" s="421" t="n"/>
      <c r="AF330" s="421" t="n"/>
      <c r="AG330" s="421" t="n"/>
      <c r="AH330" s="421" t="n"/>
      <c r="AI330" s="421" t="n"/>
      <c r="AJ330" s="297" t="n"/>
      <c r="AK330" s="297" t="n"/>
      <c r="AL330" s="284" t="n"/>
      <c r="AM330" s="297" t="n"/>
      <c r="AN330" s="285" t="n"/>
      <c r="AO330" s="297" t="n"/>
      <c r="AP330" s="297" t="n"/>
      <c r="AQ330" s="297" t="n"/>
      <c r="AR330" s="297" t="n"/>
      <c r="AS330" s="297" t="n"/>
      <c r="AT330" s="285" t="inlineStr">
        <is>
          <t>0</t>
        </is>
      </c>
      <c r="AU330" s="297" t="inlineStr">
        <is>
          <t>0</t>
        </is>
      </c>
      <c r="AV330" s="297" t="inlineStr">
        <is>
          <t>0</t>
        </is>
      </c>
      <c r="AW330" s="297" t="inlineStr">
        <is>
          <t>0</t>
        </is>
      </c>
      <c r="AX330" s="297" t="inlineStr">
        <is>
          <t>0</t>
        </is>
      </c>
      <c r="AY330" s="286" t="inlineStr">
        <is>
          <t>0</t>
        </is>
      </c>
      <c r="AZ330" s="286" t="inlineStr">
        <is>
          <t>0</t>
        </is>
      </c>
      <c r="BA330" s="287" t="inlineStr">
        <is>
          <t>0</t>
        </is>
      </c>
      <c r="BB330" s="286" t="inlineStr">
        <is>
          <t>0</t>
        </is>
      </c>
      <c r="BC330" s="286" t="inlineStr">
        <is>
          <t>0</t>
        </is>
      </c>
      <c r="BD330" s="286" t="inlineStr">
        <is>
          <t>0</t>
        </is>
      </c>
      <c r="BE330" s="286" t="inlineStr">
        <is>
          <t>0</t>
        </is>
      </c>
      <c r="BF330" s="286" t="inlineStr">
        <is>
          <t>0</t>
        </is>
      </c>
      <c r="BG330" s="286" t="inlineStr">
        <is>
          <t>0</t>
        </is>
      </c>
      <c r="BH330" s="297" t="inlineStr">
        <is>
          <t>0</t>
        </is>
      </c>
      <c r="BI330" s="297" t="inlineStr">
        <is>
          <t>0</t>
        </is>
      </c>
      <c r="BJ330" s="297" t="inlineStr">
        <is>
          <t>0</t>
        </is>
      </c>
      <c r="BK330" s="297" t="inlineStr">
        <is>
          <t>0</t>
        </is>
      </c>
      <c r="BL330" s="297" t="inlineStr">
        <is>
          <t>0</t>
        </is>
      </c>
      <c r="BM330" s="297" t="inlineStr">
        <is>
          <t>0</t>
        </is>
      </c>
      <c r="BN330" s="297" t="inlineStr">
        <is>
          <t>0</t>
        </is>
      </c>
      <c r="BO330" s="285" t="inlineStr">
        <is>
          <t>0</t>
        </is>
      </c>
      <c r="BP330" s="297" t="inlineStr">
        <is>
          <t>0</t>
        </is>
      </c>
      <c r="BQ330" s="297" t="inlineStr">
        <is>
          <t>0</t>
        </is>
      </c>
      <c r="BR330" s="297" t="inlineStr">
        <is>
          <t>0</t>
        </is>
      </c>
      <c r="BS330" s="297" t="inlineStr">
        <is>
          <t>0</t>
        </is>
      </c>
      <c r="BT330" s="297" t="inlineStr">
        <is>
          <t>0</t>
        </is>
      </c>
      <c r="BU330" s="297" t="inlineStr">
        <is>
          <t>0</t>
        </is>
      </c>
      <c r="BV330" s="297" t="inlineStr">
        <is>
          <t>0</t>
        </is>
      </c>
      <c r="BW330" s="288" t="inlineStr">
        <is>
          <t>0</t>
        </is>
      </c>
      <c r="BX330" s="276">
        <f>SUM(IF(COUNTIF(#REF!, "*1.*"), 2, 0), IF(COUNTIF(#REF!, "*2.*"), 2, 0), IF(COUNTIF(#REF!, "*3.*"), 2, 0), IF(COUNTIF(#REF!, "*4.*"), 2, 0), IF(COUNTIF(#REF!, "*5.*"), 2, 0), IF(COUNTIF(#REF!, "*6.*"), 2, 0))</f>
        <v/>
      </c>
      <c r="BY330" s="277">
        <f t="array" ref="BY330">SUM(VALUE(AT330),VALUE(AU330),VALUE(AV330),VALUE(AW330),VALUE(AX330),VALUE(AY330),VALUE(AZ330),VALUE(BB330),VALUE(BC330),VALUE(BD330),VALUE(BE330),VALUE(BF330),VALUE(BG330),VALUE(BH330),VALUE(BI330),VALUE(BJ330),VALUE(BK330),VALUE(BL330),VALUE(BM330),VALUE(BN330),VALUE(BO330),VALUE(BP330),VALUE(BQ330),VALUE(BR330),VALUE(BS330),VALUE(BT330),VALUE(BU330),VALUE(BV330),VALUE(BW330))</f>
        <v/>
      </c>
      <c r="BZ330" s="307" t="n"/>
      <c r="CA330" s="307" t="n"/>
      <c r="CB330" s="307" t="n"/>
      <c r="CC330" s="307" t="n"/>
      <c r="CD330" s="307" t="n"/>
      <c r="CE330" s="307" t="n"/>
      <c r="CF330" s="307" t="n"/>
      <c r="CG330" s="307" t="n"/>
      <c r="CH330" s="307" t="n"/>
      <c r="CI330" s="307" t="n"/>
      <c r="CJ330" s="307" t="n"/>
      <c r="CK330" s="307" t="n"/>
      <c r="CL330" s="307" t="n"/>
      <c r="CM330" s="307" t="n"/>
      <c r="CN330" s="307" t="n"/>
      <c r="CO330" s="307" t="n"/>
      <c r="CP330" s="307" t="n"/>
      <c r="CQ330" s="307" t="n"/>
      <c r="CR330" s="279" t="inlineStr"/>
      <c r="CS330" s="280">
        <f>AVERAGE(Value(BY330),value(CR330))</f>
        <v/>
      </c>
      <c r="CT330" s="421">
        <f>(IF(OR(MediaScorecard!BH331="x", MediaScorecard!BI331="x",MediaScorecard!BJ331="x",MediaScorecard!BK331="x",MediaScorecard!BL331="x"),1, 2))</f>
        <v/>
      </c>
      <c r="CU330" s="308" t="n"/>
      <c r="CV330" s="308" t="n"/>
      <c r="CW330" s="308" t="n"/>
      <c r="CX330" s="309" t="n"/>
      <c r="CY330" s="308" t="n"/>
      <c r="CZ330" s="308" t="n"/>
      <c r="DA330" s="308" t="n"/>
    </row>
    <row r="331" ht="21" customHeight="1" s="590">
      <c r="A331" s="421" t="n"/>
      <c r="B331" s="270" t="n"/>
      <c r="C331" s="266" t="n"/>
      <c r="D331" s="267" t="inlineStr"/>
      <c r="E331" s="267" t="inlineStr"/>
      <c r="F331" s="268" t="inlineStr"/>
      <c r="G331" s="421" t="n"/>
      <c r="H331" s="269" t="n"/>
      <c r="I331" s="421" t="n"/>
      <c r="J331" s="421" t="n"/>
      <c r="K331" s="421" t="n"/>
      <c r="L331" s="421" t="n"/>
      <c r="M331" s="421" t="n"/>
      <c r="N331" s="421" t="n"/>
      <c r="O331" s="421" t="n"/>
      <c r="P331" s="421" t="n"/>
      <c r="Q331" s="421" t="n"/>
      <c r="R331" s="270" t="n"/>
      <c r="S331" s="421" t="n"/>
      <c r="T331" s="421" t="n"/>
      <c r="U331" s="421" t="n"/>
      <c r="V331" s="421" t="n"/>
      <c r="W331" s="421" t="n"/>
      <c r="X331" s="421" t="n"/>
      <c r="Y331" s="421" t="n"/>
      <c r="Z331" s="421" t="n"/>
      <c r="AA331" s="421" t="n"/>
      <c r="AB331" s="421" t="n"/>
      <c r="AC331" s="421" t="n"/>
      <c r="AD331" s="421" t="n"/>
      <c r="AE331" s="421" t="n"/>
      <c r="AF331" s="421" t="n"/>
      <c r="AG331" s="421" t="n"/>
      <c r="AH331" s="421" t="n"/>
      <c r="AI331" s="421" t="n"/>
      <c r="AJ331" s="297" t="n"/>
      <c r="AK331" s="297" t="n"/>
      <c r="AL331" s="284" t="n"/>
      <c r="AM331" s="297" t="n"/>
      <c r="AN331" s="285" t="n"/>
      <c r="AO331" s="297" t="n"/>
      <c r="AP331" s="297" t="n"/>
      <c r="AQ331" s="297" t="n"/>
      <c r="AR331" s="297" t="n"/>
      <c r="AS331" s="297" t="n"/>
      <c r="AT331" s="285" t="inlineStr">
        <is>
          <t>0</t>
        </is>
      </c>
      <c r="AU331" s="297" t="inlineStr">
        <is>
          <t>0</t>
        </is>
      </c>
      <c r="AV331" s="297" t="inlineStr">
        <is>
          <t>0</t>
        </is>
      </c>
      <c r="AW331" s="297" t="inlineStr">
        <is>
          <t>0</t>
        </is>
      </c>
      <c r="AX331" s="297" t="inlineStr">
        <is>
          <t>0</t>
        </is>
      </c>
      <c r="AY331" s="286" t="inlineStr">
        <is>
          <t>0</t>
        </is>
      </c>
      <c r="AZ331" s="286" t="inlineStr">
        <is>
          <t>0</t>
        </is>
      </c>
      <c r="BA331" s="287" t="inlineStr">
        <is>
          <t>0</t>
        </is>
      </c>
      <c r="BB331" s="286" t="inlineStr">
        <is>
          <t>0</t>
        </is>
      </c>
      <c r="BC331" s="286" t="inlineStr">
        <is>
          <t>0</t>
        </is>
      </c>
      <c r="BD331" s="286" t="inlineStr">
        <is>
          <t>0</t>
        </is>
      </c>
      <c r="BE331" s="286" t="inlineStr">
        <is>
          <t>0</t>
        </is>
      </c>
      <c r="BF331" s="286" t="inlineStr">
        <is>
          <t>0</t>
        </is>
      </c>
      <c r="BG331" s="286" t="inlineStr">
        <is>
          <t>0</t>
        </is>
      </c>
      <c r="BH331" s="297" t="inlineStr">
        <is>
          <t>0</t>
        </is>
      </c>
      <c r="BI331" s="297" t="inlineStr">
        <is>
          <t>0</t>
        </is>
      </c>
      <c r="BJ331" s="297" t="inlineStr">
        <is>
          <t>0</t>
        </is>
      </c>
      <c r="BK331" s="297" t="inlineStr">
        <is>
          <t>0</t>
        </is>
      </c>
      <c r="BL331" s="297" t="inlineStr">
        <is>
          <t>0</t>
        </is>
      </c>
      <c r="BM331" s="297" t="inlineStr">
        <is>
          <t>0</t>
        </is>
      </c>
      <c r="BN331" s="297" t="inlineStr">
        <is>
          <t>0</t>
        </is>
      </c>
      <c r="BO331" s="285" t="inlineStr">
        <is>
          <t>0</t>
        </is>
      </c>
      <c r="BP331" s="297" t="inlineStr">
        <is>
          <t>0</t>
        </is>
      </c>
      <c r="BQ331" s="297" t="inlineStr">
        <is>
          <t>0</t>
        </is>
      </c>
      <c r="BR331" s="297" t="inlineStr">
        <is>
          <t>0</t>
        </is>
      </c>
      <c r="BS331" s="297" t="inlineStr">
        <is>
          <t>0</t>
        </is>
      </c>
      <c r="BT331" s="297" t="inlineStr">
        <is>
          <t>0</t>
        </is>
      </c>
      <c r="BU331" s="297" t="inlineStr">
        <is>
          <t>0</t>
        </is>
      </c>
      <c r="BV331" s="297" t="inlineStr">
        <is>
          <t>0</t>
        </is>
      </c>
      <c r="BW331" s="288" t="inlineStr">
        <is>
          <t>0</t>
        </is>
      </c>
      <c r="BX331" s="276">
        <f>SUM(IF(COUNTIF(#REF!, "*1.*"), 2, 0), IF(COUNTIF(#REF!, "*2.*"), 2, 0), IF(COUNTIF(#REF!, "*3.*"), 2, 0), IF(COUNTIF(#REF!, "*4.*"), 2, 0), IF(COUNTIF(#REF!, "*5.*"), 2, 0), IF(COUNTIF(#REF!, "*6.*"), 2, 0))</f>
        <v/>
      </c>
      <c r="BY331" s="277">
        <f t="array" ref="BY331">SUM(VALUE(AT331),VALUE(AU331),VALUE(AV331),VALUE(AW331),VALUE(AX331),VALUE(AY331),VALUE(AZ331),VALUE(BB331),VALUE(BC331),VALUE(BD331),VALUE(BE331),VALUE(BF331),VALUE(BG331),VALUE(BH331),VALUE(BI331),VALUE(BJ331),VALUE(BK331),VALUE(BL331),VALUE(BM331),VALUE(BN331),VALUE(BO331),VALUE(BP331),VALUE(BQ331),VALUE(BR331),VALUE(BS331),VALUE(BT331),VALUE(BU331),VALUE(BV331),VALUE(BW331))</f>
        <v/>
      </c>
      <c r="BZ331" s="307" t="n"/>
      <c r="CA331" s="307" t="n"/>
      <c r="CB331" s="307" t="n"/>
      <c r="CC331" s="307" t="n"/>
      <c r="CD331" s="307" t="n"/>
      <c r="CE331" s="307" t="n"/>
      <c r="CF331" s="307" t="n"/>
      <c r="CG331" s="307" t="n"/>
      <c r="CH331" s="307" t="n"/>
      <c r="CI331" s="307" t="n"/>
      <c r="CJ331" s="307" t="n"/>
      <c r="CK331" s="307" t="n"/>
      <c r="CL331" s="307" t="n"/>
      <c r="CM331" s="307" t="n"/>
      <c r="CN331" s="307" t="n"/>
      <c r="CO331" s="307" t="n"/>
      <c r="CP331" s="307" t="n"/>
      <c r="CQ331" s="307" t="n"/>
      <c r="CR331" s="279" t="inlineStr"/>
      <c r="CS331" s="280">
        <f>AVERAGE(Value(BY331),value(CR331))</f>
        <v/>
      </c>
      <c r="CT331" s="421">
        <f>(IF(OR(MediaScorecard!BH332="x", MediaScorecard!BI332="x",MediaScorecard!BJ332="x",MediaScorecard!BK332="x",MediaScorecard!BL332="x"),1, 2))</f>
        <v/>
      </c>
      <c r="CU331" s="308" t="n"/>
      <c r="CV331" s="308" t="n"/>
      <c r="CW331" s="308" t="n"/>
      <c r="CX331" s="309" t="n"/>
      <c r="CY331" s="308" t="n"/>
      <c r="CZ331" s="308" t="n"/>
      <c r="DA331" s="308" t="n"/>
    </row>
    <row r="332" ht="21" customHeight="1" s="590">
      <c r="A332" s="421" t="n"/>
      <c r="B332" s="270" t="n"/>
      <c r="C332" s="266" t="n"/>
      <c r="D332" s="267" t="inlineStr"/>
      <c r="E332" s="267" t="inlineStr"/>
      <c r="F332" s="268" t="inlineStr"/>
      <c r="G332" s="421" t="n"/>
      <c r="H332" s="269" t="n"/>
      <c r="I332" s="421" t="n"/>
      <c r="J332" s="421" t="n"/>
      <c r="K332" s="421" t="n"/>
      <c r="L332" s="421" t="n"/>
      <c r="M332" s="421" t="n"/>
      <c r="N332" s="421" t="n"/>
      <c r="O332" s="421" t="n"/>
      <c r="P332" s="421" t="n"/>
      <c r="Q332" s="421" t="n"/>
      <c r="R332" s="270" t="n"/>
      <c r="S332" s="421" t="n"/>
      <c r="T332" s="421" t="n"/>
      <c r="U332" s="421" t="n"/>
      <c r="V332" s="421" t="n"/>
      <c r="W332" s="421" t="n"/>
      <c r="X332" s="421" t="n"/>
      <c r="Y332" s="421" t="n"/>
      <c r="Z332" s="421" t="n"/>
      <c r="AA332" s="421" t="n"/>
      <c r="AB332" s="421" t="n"/>
      <c r="AC332" s="421" t="n"/>
      <c r="AD332" s="421" t="n"/>
      <c r="AE332" s="421" t="n"/>
      <c r="AF332" s="421" t="n"/>
      <c r="AG332" s="421" t="n"/>
      <c r="AH332" s="421" t="n"/>
      <c r="AI332" s="421" t="n"/>
      <c r="AJ332" s="297" t="n"/>
      <c r="AK332" s="297" t="n"/>
      <c r="AL332" s="284" t="n"/>
      <c r="AM332" s="297" t="n"/>
      <c r="AN332" s="285" t="n"/>
      <c r="AO332" s="297" t="n"/>
      <c r="AP332" s="297" t="n"/>
      <c r="AQ332" s="297" t="n"/>
      <c r="AR332" s="297" t="n"/>
      <c r="AS332" s="297" t="n"/>
      <c r="AT332" s="285" t="inlineStr">
        <is>
          <t>0</t>
        </is>
      </c>
      <c r="AU332" s="297" t="inlineStr">
        <is>
          <t>0</t>
        </is>
      </c>
      <c r="AV332" s="297" t="inlineStr">
        <is>
          <t>0</t>
        </is>
      </c>
      <c r="AW332" s="297" t="inlineStr">
        <is>
          <t>0</t>
        </is>
      </c>
      <c r="AX332" s="297" t="inlineStr">
        <is>
          <t>0</t>
        </is>
      </c>
      <c r="AY332" s="286" t="inlineStr">
        <is>
          <t>0</t>
        </is>
      </c>
      <c r="AZ332" s="286" t="inlineStr">
        <is>
          <t>0</t>
        </is>
      </c>
      <c r="BA332" s="287" t="inlineStr">
        <is>
          <t>0</t>
        </is>
      </c>
      <c r="BB332" s="286" t="inlineStr">
        <is>
          <t>0</t>
        </is>
      </c>
      <c r="BC332" s="286" t="inlineStr">
        <is>
          <t>0</t>
        </is>
      </c>
      <c r="BD332" s="286" t="inlineStr">
        <is>
          <t>0</t>
        </is>
      </c>
      <c r="BE332" s="286" t="inlineStr">
        <is>
          <t>0</t>
        </is>
      </c>
      <c r="BF332" s="286" t="inlineStr">
        <is>
          <t>0</t>
        </is>
      </c>
      <c r="BG332" s="286" t="inlineStr">
        <is>
          <t>0</t>
        </is>
      </c>
      <c r="BH332" s="297" t="inlineStr">
        <is>
          <t>0</t>
        </is>
      </c>
      <c r="BI332" s="297" t="inlineStr">
        <is>
          <t>0</t>
        </is>
      </c>
      <c r="BJ332" s="297" t="inlineStr">
        <is>
          <t>0</t>
        </is>
      </c>
      <c r="BK332" s="297" t="inlineStr">
        <is>
          <t>0</t>
        </is>
      </c>
      <c r="BL332" s="297" t="inlineStr">
        <is>
          <t>0</t>
        </is>
      </c>
      <c r="BM332" s="297" t="inlineStr">
        <is>
          <t>0</t>
        </is>
      </c>
      <c r="BN332" s="297" t="inlineStr">
        <is>
          <t>0</t>
        </is>
      </c>
      <c r="BO332" s="285" t="inlineStr">
        <is>
          <t>0</t>
        </is>
      </c>
      <c r="BP332" s="297" t="inlineStr">
        <is>
          <t>0</t>
        </is>
      </c>
      <c r="BQ332" s="297" t="inlineStr">
        <is>
          <t>0</t>
        </is>
      </c>
      <c r="BR332" s="297" t="inlineStr">
        <is>
          <t>0</t>
        </is>
      </c>
      <c r="BS332" s="297" t="inlineStr">
        <is>
          <t>0</t>
        </is>
      </c>
      <c r="BT332" s="297" t="inlineStr">
        <is>
          <t>0</t>
        </is>
      </c>
      <c r="BU332" s="297" t="inlineStr">
        <is>
          <t>0</t>
        </is>
      </c>
      <c r="BV332" s="297" t="inlineStr">
        <is>
          <t>0</t>
        </is>
      </c>
      <c r="BW332" s="288" t="inlineStr">
        <is>
          <t>0</t>
        </is>
      </c>
      <c r="BX332" s="276">
        <f>SUM(IF(COUNTIF(#REF!, "*1.*"), 2, 0), IF(COUNTIF(#REF!, "*2.*"), 2, 0), IF(COUNTIF(#REF!, "*3.*"), 2, 0), IF(COUNTIF(#REF!, "*4.*"), 2, 0), IF(COUNTIF(#REF!, "*5.*"), 2, 0), IF(COUNTIF(#REF!, "*6.*"), 2, 0))</f>
        <v/>
      </c>
      <c r="BY332" s="277">
        <f t="array" ref="BY332">SUM(VALUE(AT332),VALUE(AU332),VALUE(AV332),VALUE(AW332),VALUE(AX332),VALUE(AY332),VALUE(AZ332),VALUE(BB332),VALUE(BC332),VALUE(BD332),VALUE(BE332),VALUE(BF332),VALUE(BG332),VALUE(BH332),VALUE(BI332),VALUE(BJ332),VALUE(BK332),VALUE(BL332),VALUE(BM332),VALUE(BN332),VALUE(BO332),VALUE(BP332),VALUE(BQ332),VALUE(BR332),VALUE(BS332),VALUE(BT332),VALUE(BU332),VALUE(BV332),VALUE(BW332))</f>
        <v/>
      </c>
      <c r="BZ332" s="307" t="n"/>
      <c r="CA332" s="307" t="n"/>
      <c r="CB332" s="307" t="n"/>
      <c r="CC332" s="307" t="n"/>
      <c r="CD332" s="307" t="n"/>
      <c r="CE332" s="307" t="n"/>
      <c r="CF332" s="307" t="n"/>
      <c r="CG332" s="307" t="n"/>
      <c r="CH332" s="307" t="n"/>
      <c r="CI332" s="307" t="n"/>
      <c r="CJ332" s="307" t="n"/>
      <c r="CK332" s="307" t="n"/>
      <c r="CL332" s="307" t="n"/>
      <c r="CM332" s="307" t="n"/>
      <c r="CN332" s="307" t="n"/>
      <c r="CO332" s="307" t="n"/>
      <c r="CP332" s="307" t="n"/>
      <c r="CQ332" s="307" t="n"/>
      <c r="CR332" s="279" t="inlineStr"/>
      <c r="CS332" s="280">
        <f>AVERAGE(Value(BY332),value(CR332))</f>
        <v/>
      </c>
      <c r="CT332" s="421">
        <f>(IF(OR(MediaScorecard!BH333="x", MediaScorecard!BI333="x",MediaScorecard!BJ333="x",MediaScorecard!BK333="x",MediaScorecard!BL333="x"),1, 2))</f>
        <v/>
      </c>
      <c r="CU332" s="308" t="n"/>
      <c r="CV332" s="308" t="n"/>
      <c r="CW332" s="308" t="n"/>
      <c r="CX332" s="309" t="n"/>
      <c r="CY332" s="308" t="n"/>
      <c r="CZ332" s="308" t="n"/>
      <c r="DA332" s="308" t="n"/>
    </row>
    <row r="333" ht="21" customHeight="1" s="590">
      <c r="A333" s="421" t="n"/>
      <c r="B333" s="270" t="n"/>
      <c r="C333" s="266" t="n"/>
      <c r="D333" s="267" t="inlineStr"/>
      <c r="E333" s="267" t="inlineStr"/>
      <c r="F333" s="268" t="inlineStr"/>
      <c r="G333" s="421" t="n"/>
      <c r="H333" s="269" t="n"/>
      <c r="I333" s="421" t="n"/>
      <c r="J333" s="421" t="n"/>
      <c r="K333" s="421" t="n"/>
      <c r="L333" s="421" t="n"/>
      <c r="M333" s="421" t="n"/>
      <c r="N333" s="421" t="n"/>
      <c r="O333" s="421" t="n"/>
      <c r="P333" s="421" t="n"/>
      <c r="Q333" s="421" t="n"/>
      <c r="R333" s="270" t="n"/>
      <c r="S333" s="421" t="n"/>
      <c r="T333" s="421" t="n"/>
      <c r="U333" s="421" t="n"/>
      <c r="V333" s="421" t="n"/>
      <c r="W333" s="421" t="n"/>
      <c r="X333" s="421" t="n"/>
      <c r="Y333" s="421" t="n"/>
      <c r="Z333" s="421" t="n"/>
      <c r="AA333" s="421" t="n"/>
      <c r="AB333" s="421" t="n"/>
      <c r="AC333" s="421" t="n"/>
      <c r="AD333" s="421" t="n"/>
      <c r="AE333" s="421" t="n"/>
      <c r="AF333" s="421" t="n"/>
      <c r="AG333" s="421" t="n"/>
      <c r="AH333" s="421" t="n"/>
      <c r="AI333" s="421" t="n"/>
      <c r="AJ333" s="297" t="n"/>
      <c r="AK333" s="297" t="n"/>
      <c r="AL333" s="284" t="n"/>
      <c r="AM333" s="297" t="n"/>
      <c r="AN333" s="285" t="n"/>
      <c r="AO333" s="297" t="n"/>
      <c r="AP333" s="297" t="n"/>
      <c r="AQ333" s="297" t="n"/>
      <c r="AR333" s="297" t="n"/>
      <c r="AS333" s="297" t="n"/>
      <c r="AT333" s="285" t="inlineStr">
        <is>
          <t>0</t>
        </is>
      </c>
      <c r="AU333" s="297" t="inlineStr">
        <is>
          <t>0</t>
        </is>
      </c>
      <c r="AV333" s="297" t="inlineStr">
        <is>
          <t>0</t>
        </is>
      </c>
      <c r="AW333" s="297" t="inlineStr">
        <is>
          <t>0</t>
        </is>
      </c>
      <c r="AX333" s="297" t="inlineStr">
        <is>
          <t>0</t>
        </is>
      </c>
      <c r="AY333" s="286" t="inlineStr">
        <is>
          <t>0</t>
        </is>
      </c>
      <c r="AZ333" s="286" t="inlineStr">
        <is>
          <t>0</t>
        </is>
      </c>
      <c r="BA333" s="287" t="inlineStr">
        <is>
          <t>0</t>
        </is>
      </c>
      <c r="BB333" s="286" t="inlineStr">
        <is>
          <t>0</t>
        </is>
      </c>
      <c r="BC333" s="286" t="inlineStr">
        <is>
          <t>0</t>
        </is>
      </c>
      <c r="BD333" s="286" t="inlineStr">
        <is>
          <t>0</t>
        </is>
      </c>
      <c r="BE333" s="286" t="inlineStr">
        <is>
          <t>0</t>
        </is>
      </c>
      <c r="BF333" s="286" t="inlineStr">
        <is>
          <t>0</t>
        </is>
      </c>
      <c r="BG333" s="286" t="inlineStr">
        <is>
          <t>0</t>
        </is>
      </c>
      <c r="BH333" s="297" t="inlineStr">
        <is>
          <t>0</t>
        </is>
      </c>
      <c r="BI333" s="297" t="inlineStr">
        <is>
          <t>0</t>
        </is>
      </c>
      <c r="BJ333" s="297" t="inlineStr">
        <is>
          <t>0</t>
        </is>
      </c>
      <c r="BK333" s="297" t="inlineStr">
        <is>
          <t>0</t>
        </is>
      </c>
      <c r="BL333" s="297" t="inlineStr">
        <is>
          <t>0</t>
        </is>
      </c>
      <c r="BM333" s="297" t="inlineStr">
        <is>
          <t>0</t>
        </is>
      </c>
      <c r="BN333" s="297" t="inlineStr">
        <is>
          <t>0</t>
        </is>
      </c>
      <c r="BO333" s="285" t="inlineStr">
        <is>
          <t>0</t>
        </is>
      </c>
      <c r="BP333" s="297" t="inlineStr">
        <is>
          <t>0</t>
        </is>
      </c>
      <c r="BQ333" s="297" t="inlineStr">
        <is>
          <t>0</t>
        </is>
      </c>
      <c r="BR333" s="297" t="inlineStr">
        <is>
          <t>0</t>
        </is>
      </c>
      <c r="BS333" s="297" t="inlineStr">
        <is>
          <t>0</t>
        </is>
      </c>
      <c r="BT333" s="297" t="inlineStr">
        <is>
          <t>0</t>
        </is>
      </c>
      <c r="BU333" s="297" t="inlineStr">
        <is>
          <t>0</t>
        </is>
      </c>
      <c r="BV333" s="297" t="inlineStr">
        <is>
          <t>0</t>
        </is>
      </c>
      <c r="BW333" s="288" t="inlineStr">
        <is>
          <t>0</t>
        </is>
      </c>
      <c r="BX333" s="276">
        <f>SUM(IF(COUNTIF(#REF!, "*1.*"), 2, 0), IF(COUNTIF(#REF!, "*2.*"), 2, 0), IF(COUNTIF(#REF!, "*3.*"), 2, 0), IF(COUNTIF(#REF!, "*4.*"), 2, 0), IF(COUNTIF(#REF!, "*5.*"), 2, 0), IF(COUNTIF(#REF!, "*6.*"), 2, 0))</f>
        <v/>
      </c>
      <c r="BY333" s="277">
        <f t="array" ref="BY333">SUM(VALUE(AT333),VALUE(AU333),VALUE(AV333),VALUE(AW333),VALUE(AX333),VALUE(AY333),VALUE(AZ333),VALUE(BB333),VALUE(BC333),VALUE(BD333),VALUE(BE333),VALUE(BF333),VALUE(BG333),VALUE(BH333),VALUE(BI333),VALUE(BJ333),VALUE(BK333),VALUE(BL333),VALUE(BM333),VALUE(BN333),VALUE(BO333),VALUE(BP333),VALUE(BQ333),VALUE(BR333),VALUE(BS333),VALUE(BT333),VALUE(BU333),VALUE(BV333),VALUE(BW333))</f>
        <v/>
      </c>
      <c r="BZ333" s="307" t="n"/>
      <c r="CA333" s="307" t="n"/>
      <c r="CB333" s="307" t="n"/>
      <c r="CC333" s="307" t="n"/>
      <c r="CD333" s="307" t="n"/>
      <c r="CE333" s="307" t="n"/>
      <c r="CF333" s="307" t="n"/>
      <c r="CG333" s="307" t="n"/>
      <c r="CH333" s="307" t="n"/>
      <c r="CI333" s="307" t="n"/>
      <c r="CJ333" s="307" t="n"/>
      <c r="CK333" s="307" t="n"/>
      <c r="CL333" s="307" t="n"/>
      <c r="CM333" s="307" t="n"/>
      <c r="CN333" s="307" t="n"/>
      <c r="CO333" s="307" t="n"/>
      <c r="CP333" s="307" t="n"/>
      <c r="CQ333" s="307" t="n"/>
      <c r="CR333" s="279" t="inlineStr"/>
      <c r="CS333" s="280">
        <f>AVERAGE(Value(BY333),value(CR333))</f>
        <v/>
      </c>
      <c r="CT333" s="421">
        <f>(IF(OR(MediaScorecard!BH334="x", MediaScorecard!BI334="x",MediaScorecard!BJ334="x",MediaScorecard!BK334="x",MediaScorecard!BL334="x"),1, 2))</f>
        <v/>
      </c>
      <c r="CU333" s="308" t="n"/>
      <c r="CV333" s="308" t="n"/>
      <c r="CW333" s="308" t="n"/>
      <c r="CX333" s="309" t="n"/>
      <c r="CY333" s="308" t="n"/>
      <c r="CZ333" s="308" t="n"/>
      <c r="DA333" s="308" t="n"/>
    </row>
    <row r="334" ht="21" customHeight="1" s="590">
      <c r="A334" s="421" t="n"/>
      <c r="B334" s="270" t="n"/>
      <c r="C334" s="266" t="n"/>
      <c r="D334" s="267" t="inlineStr"/>
      <c r="E334" s="267" t="inlineStr"/>
      <c r="F334" s="268" t="inlineStr"/>
      <c r="G334" s="421" t="n"/>
      <c r="H334" s="269" t="n"/>
      <c r="I334" s="421" t="n"/>
      <c r="J334" s="421" t="n"/>
      <c r="K334" s="421" t="n"/>
      <c r="L334" s="421" t="n"/>
      <c r="M334" s="421" t="n"/>
      <c r="N334" s="421" t="n"/>
      <c r="O334" s="421" t="n"/>
      <c r="P334" s="421" t="n"/>
      <c r="Q334" s="421" t="n"/>
      <c r="R334" s="270" t="n"/>
      <c r="S334" s="421" t="n"/>
      <c r="T334" s="421" t="n"/>
      <c r="U334" s="421" t="n"/>
      <c r="V334" s="421" t="n"/>
      <c r="W334" s="421" t="n"/>
      <c r="X334" s="421" t="n"/>
      <c r="Y334" s="421" t="n"/>
      <c r="Z334" s="421" t="n"/>
      <c r="AA334" s="421" t="n"/>
      <c r="AB334" s="421" t="n"/>
      <c r="AC334" s="421" t="n"/>
      <c r="AD334" s="421" t="n"/>
      <c r="AE334" s="421" t="n"/>
      <c r="AF334" s="421" t="n"/>
      <c r="AG334" s="421" t="n"/>
      <c r="AH334" s="421" t="n"/>
      <c r="AI334" s="421" t="n"/>
      <c r="AJ334" s="297" t="n"/>
      <c r="AK334" s="297" t="n"/>
      <c r="AL334" s="284" t="n"/>
      <c r="AM334" s="297" t="n"/>
      <c r="AN334" s="285" t="n"/>
      <c r="AO334" s="297" t="n"/>
      <c r="AP334" s="297" t="n"/>
      <c r="AQ334" s="297" t="n"/>
      <c r="AR334" s="297" t="n"/>
      <c r="AS334" s="297" t="n"/>
      <c r="AT334" s="285" t="inlineStr">
        <is>
          <t>0</t>
        </is>
      </c>
      <c r="AU334" s="297" t="inlineStr">
        <is>
          <t>0</t>
        </is>
      </c>
      <c r="AV334" s="297" t="inlineStr">
        <is>
          <t>0</t>
        </is>
      </c>
      <c r="AW334" s="297" t="inlineStr">
        <is>
          <t>0</t>
        </is>
      </c>
      <c r="AX334" s="297" t="inlineStr">
        <is>
          <t>0</t>
        </is>
      </c>
      <c r="AY334" s="286" t="inlineStr">
        <is>
          <t>0</t>
        </is>
      </c>
      <c r="AZ334" s="286" t="inlineStr">
        <is>
          <t>0</t>
        </is>
      </c>
      <c r="BA334" s="287" t="inlineStr">
        <is>
          <t>0</t>
        </is>
      </c>
      <c r="BB334" s="286" t="inlineStr">
        <is>
          <t>0</t>
        </is>
      </c>
      <c r="BC334" s="286" t="inlineStr">
        <is>
          <t>0</t>
        </is>
      </c>
      <c r="BD334" s="286" t="inlineStr">
        <is>
          <t>0</t>
        </is>
      </c>
      <c r="BE334" s="286" t="inlineStr">
        <is>
          <t>0</t>
        </is>
      </c>
      <c r="BF334" s="286" t="inlineStr">
        <is>
          <t>0</t>
        </is>
      </c>
      <c r="BG334" s="286" t="inlineStr">
        <is>
          <t>0</t>
        </is>
      </c>
      <c r="BH334" s="297" t="inlineStr">
        <is>
          <t>0</t>
        </is>
      </c>
      <c r="BI334" s="297" t="inlineStr">
        <is>
          <t>0</t>
        </is>
      </c>
      <c r="BJ334" s="297" t="inlineStr">
        <is>
          <t>0</t>
        </is>
      </c>
      <c r="BK334" s="297" t="inlineStr">
        <is>
          <t>0</t>
        </is>
      </c>
      <c r="BL334" s="297" t="inlineStr">
        <is>
          <t>0</t>
        </is>
      </c>
      <c r="BM334" s="297" t="inlineStr">
        <is>
          <t>0</t>
        </is>
      </c>
      <c r="BN334" s="297" t="inlineStr">
        <is>
          <t>0</t>
        </is>
      </c>
      <c r="BO334" s="285" t="inlineStr">
        <is>
          <t>0</t>
        </is>
      </c>
      <c r="BP334" s="297" t="inlineStr">
        <is>
          <t>0</t>
        </is>
      </c>
      <c r="BQ334" s="297" t="inlineStr">
        <is>
          <t>0</t>
        </is>
      </c>
      <c r="BR334" s="297" t="inlineStr">
        <is>
          <t>0</t>
        </is>
      </c>
      <c r="BS334" s="297" t="inlineStr">
        <is>
          <t>0</t>
        </is>
      </c>
      <c r="BT334" s="297" t="inlineStr">
        <is>
          <t>0</t>
        </is>
      </c>
      <c r="BU334" s="297" t="inlineStr">
        <is>
          <t>0</t>
        </is>
      </c>
      <c r="BV334" s="297" t="inlineStr">
        <is>
          <t>0</t>
        </is>
      </c>
      <c r="BW334" s="288" t="inlineStr">
        <is>
          <t>0</t>
        </is>
      </c>
      <c r="BX334" s="276">
        <f>SUM(IF(COUNTIF(#REF!, "*1.*"), 2, 0), IF(COUNTIF(#REF!, "*2.*"), 2, 0), IF(COUNTIF(#REF!, "*3.*"), 2, 0), IF(COUNTIF(#REF!, "*4.*"), 2, 0), IF(COUNTIF(#REF!, "*5.*"), 2, 0), IF(COUNTIF(#REF!, "*6.*"), 2, 0))</f>
        <v/>
      </c>
      <c r="BY334" s="277">
        <f t="array" ref="BY334">SUM(VALUE(AT334),VALUE(AU334),VALUE(AV334),VALUE(AW334),VALUE(AX334),VALUE(AY334),VALUE(AZ334),VALUE(BB334),VALUE(BC334),VALUE(BD334),VALUE(BE334),VALUE(BF334),VALUE(BG334),VALUE(BH334),VALUE(BI334),VALUE(BJ334),VALUE(BK334),VALUE(BL334),VALUE(BM334),VALUE(BN334),VALUE(BO334),VALUE(BP334),VALUE(BQ334),VALUE(BR334),VALUE(BS334),VALUE(BT334),VALUE(BU334),VALUE(BV334),VALUE(BW334))</f>
        <v/>
      </c>
      <c r="BZ334" s="303" t="n"/>
      <c r="CA334" s="303" t="n"/>
      <c r="CB334" s="303" t="n"/>
      <c r="CC334" s="303" t="n"/>
      <c r="CD334" s="303" t="n"/>
      <c r="CE334" s="303" t="n"/>
      <c r="CF334" s="303" t="n"/>
      <c r="CG334" s="303" t="n"/>
      <c r="CH334" s="303" t="n"/>
      <c r="CI334" s="303" t="n"/>
      <c r="CJ334" s="303" t="n"/>
      <c r="CK334" s="303" t="n"/>
      <c r="CL334" s="303" t="n"/>
      <c r="CM334" s="303" t="n"/>
      <c r="CN334" s="303" t="n"/>
      <c r="CO334" s="303" t="n"/>
      <c r="CP334" s="303" t="n"/>
      <c r="CQ334" s="303" t="n"/>
      <c r="CR334" s="279" t="inlineStr"/>
      <c r="CS334" s="280">
        <f>AVERAGE(Value(BY334),value(CR334))</f>
        <v/>
      </c>
      <c r="CT334" s="421">
        <f>(IF(OR(MediaScorecard!BH335="x", MediaScorecard!BI335="x",MediaScorecard!BJ335="x",MediaScorecard!BK335="x",MediaScorecard!BL335="x"),1, 2))</f>
        <v/>
      </c>
      <c r="CU334" s="304" t="n"/>
      <c r="CV334" s="304" t="n"/>
      <c r="CW334" s="304" t="n"/>
      <c r="CX334" s="305" t="n"/>
      <c r="CY334" s="304" t="n"/>
      <c r="CZ334" s="304" t="n"/>
      <c r="DA334" s="304" t="n"/>
    </row>
    <row r="335" ht="21" customHeight="1" s="590">
      <c r="A335" s="421" t="n"/>
      <c r="B335" s="270" t="n"/>
      <c r="C335" s="266" t="n"/>
      <c r="D335" s="267" t="inlineStr"/>
      <c r="E335" s="267" t="inlineStr"/>
      <c r="F335" s="268" t="inlineStr"/>
      <c r="G335" s="421" t="n"/>
      <c r="H335" s="269" t="n"/>
      <c r="I335" s="421" t="n"/>
      <c r="J335" s="421" t="n"/>
      <c r="K335" s="421" t="n"/>
      <c r="L335" s="421" t="n"/>
      <c r="M335" s="421" t="n"/>
      <c r="N335" s="421" t="n"/>
      <c r="O335" s="421" t="n"/>
      <c r="P335" s="421" t="n"/>
      <c r="Q335" s="421" t="n"/>
      <c r="R335" s="270" t="n"/>
      <c r="S335" s="421" t="n"/>
      <c r="T335" s="421" t="n"/>
      <c r="U335" s="421" t="n"/>
      <c r="V335" s="421" t="n"/>
      <c r="W335" s="421" t="n"/>
      <c r="X335" s="421" t="n"/>
      <c r="Y335" s="421" t="n"/>
      <c r="Z335" s="421" t="n"/>
      <c r="AA335" s="421" t="n"/>
      <c r="AB335" s="421" t="n"/>
      <c r="AC335" s="421" t="n"/>
      <c r="AD335" s="421" t="n"/>
      <c r="AE335" s="421" t="n"/>
      <c r="AF335" s="421" t="n"/>
      <c r="AG335" s="421" t="n"/>
      <c r="AH335" s="421" t="n"/>
      <c r="AI335" s="421" t="n"/>
      <c r="AJ335" s="297" t="n"/>
      <c r="AK335" s="297" t="n"/>
      <c r="AL335" s="284" t="n"/>
      <c r="AM335" s="297" t="n"/>
      <c r="AN335" s="285" t="n"/>
      <c r="AO335" s="297" t="n"/>
      <c r="AP335" s="297" t="n"/>
      <c r="AQ335" s="297" t="n"/>
      <c r="AR335" s="297" t="n"/>
      <c r="AS335" s="297" t="n"/>
      <c r="AT335" s="285" t="inlineStr">
        <is>
          <t>0</t>
        </is>
      </c>
      <c r="AU335" s="297" t="inlineStr">
        <is>
          <t>0</t>
        </is>
      </c>
      <c r="AV335" s="297" t="inlineStr">
        <is>
          <t>0</t>
        </is>
      </c>
      <c r="AW335" s="297" t="inlineStr">
        <is>
          <t>0</t>
        </is>
      </c>
      <c r="AX335" s="297" t="inlineStr">
        <is>
          <t>0</t>
        </is>
      </c>
      <c r="AY335" s="286" t="inlineStr">
        <is>
          <t>0</t>
        </is>
      </c>
      <c r="AZ335" s="286" t="inlineStr">
        <is>
          <t>0</t>
        </is>
      </c>
      <c r="BA335" s="287" t="inlineStr">
        <is>
          <t>0</t>
        </is>
      </c>
      <c r="BB335" s="286" t="inlineStr">
        <is>
          <t>0</t>
        </is>
      </c>
      <c r="BC335" s="286" t="inlineStr">
        <is>
          <t>0</t>
        </is>
      </c>
      <c r="BD335" s="286" t="inlineStr">
        <is>
          <t>0</t>
        </is>
      </c>
      <c r="BE335" s="286" t="inlineStr">
        <is>
          <t>0</t>
        </is>
      </c>
      <c r="BF335" s="286" t="inlineStr">
        <is>
          <t>0</t>
        </is>
      </c>
      <c r="BG335" s="286" t="inlineStr">
        <is>
          <t>0</t>
        </is>
      </c>
      <c r="BH335" s="297" t="inlineStr">
        <is>
          <t>0</t>
        </is>
      </c>
      <c r="BI335" s="297" t="inlineStr">
        <is>
          <t>0</t>
        </is>
      </c>
      <c r="BJ335" s="297" t="inlineStr">
        <is>
          <t>0</t>
        </is>
      </c>
      <c r="BK335" s="297" t="inlineStr">
        <is>
          <t>0</t>
        </is>
      </c>
      <c r="BL335" s="297" t="inlineStr">
        <is>
          <t>0</t>
        </is>
      </c>
      <c r="BM335" s="297" t="inlineStr">
        <is>
          <t>0</t>
        </is>
      </c>
      <c r="BN335" s="297" t="inlineStr">
        <is>
          <t>0</t>
        </is>
      </c>
      <c r="BO335" s="285" t="inlineStr">
        <is>
          <t>0</t>
        </is>
      </c>
      <c r="BP335" s="297" t="inlineStr">
        <is>
          <t>0</t>
        </is>
      </c>
      <c r="BQ335" s="297" t="inlineStr">
        <is>
          <t>0</t>
        </is>
      </c>
      <c r="BR335" s="297" t="inlineStr">
        <is>
          <t>0</t>
        </is>
      </c>
      <c r="BS335" s="297" t="inlineStr">
        <is>
          <t>0</t>
        </is>
      </c>
      <c r="BT335" s="297" t="inlineStr">
        <is>
          <t>0</t>
        </is>
      </c>
      <c r="BU335" s="297" t="inlineStr">
        <is>
          <t>0</t>
        </is>
      </c>
      <c r="BV335" s="297" t="inlineStr">
        <is>
          <t>0</t>
        </is>
      </c>
      <c r="BW335" s="288" t="inlineStr">
        <is>
          <t>0</t>
        </is>
      </c>
      <c r="BX335" s="276">
        <f>SUM(IF(COUNTIF(#REF!, "*1.*"), 2, 0), IF(COUNTIF(#REF!, "*2.*"), 2, 0), IF(COUNTIF(#REF!, "*3.*"), 2, 0), IF(COUNTIF(#REF!, "*4.*"), 2, 0), IF(COUNTIF(#REF!, "*5.*"), 2, 0), IF(COUNTIF(#REF!, "*6.*"), 2, 0))</f>
        <v/>
      </c>
      <c r="BY335" s="277">
        <f t="array" ref="BY335">SUM(VALUE(AT335),VALUE(AU335),VALUE(AV335),VALUE(AW335),VALUE(AX335),VALUE(AY335),VALUE(AZ335),VALUE(BB335),VALUE(BC335),VALUE(BD335),VALUE(BE335),VALUE(BF335),VALUE(BG335),VALUE(BH335),VALUE(BI335),VALUE(BJ335),VALUE(BK335),VALUE(BL335),VALUE(BM335),VALUE(BN335),VALUE(BO335),VALUE(BP335),VALUE(BQ335),VALUE(BR335),VALUE(BS335),VALUE(BT335),VALUE(BU335),VALUE(BV335),VALUE(BW335))</f>
        <v/>
      </c>
      <c r="BZ335" s="307" t="n"/>
      <c r="CA335" s="307" t="n"/>
      <c r="CB335" s="307" t="n"/>
      <c r="CC335" s="307" t="n"/>
      <c r="CD335" s="307" t="n"/>
      <c r="CE335" s="307" t="n"/>
      <c r="CF335" s="307" t="n"/>
      <c r="CG335" s="307" t="n"/>
      <c r="CH335" s="307" t="n"/>
      <c r="CI335" s="307" t="n"/>
      <c r="CJ335" s="307" t="n"/>
      <c r="CK335" s="307" t="n"/>
      <c r="CL335" s="307" t="n"/>
      <c r="CM335" s="307" t="n"/>
      <c r="CN335" s="307" t="n"/>
      <c r="CO335" s="307" t="n"/>
      <c r="CP335" s="307" t="n"/>
      <c r="CQ335" s="307" t="n"/>
      <c r="CR335" s="279" t="inlineStr"/>
      <c r="CS335" s="280">
        <f>AVERAGE(Value(BY335),value(CR335))</f>
        <v/>
      </c>
      <c r="CT335" s="421">
        <f>(IF(OR(MediaScorecard!BH336="x", MediaScorecard!BI336="x",MediaScorecard!BJ336="x",MediaScorecard!BK336="x",MediaScorecard!BL336="x"),1, 2))</f>
        <v/>
      </c>
      <c r="CU335" s="308" t="n"/>
      <c r="CV335" s="308" t="n"/>
      <c r="CW335" s="308" t="n"/>
      <c r="CX335" s="309" t="n"/>
      <c r="CY335" s="308" t="n"/>
      <c r="CZ335" s="308" t="n"/>
      <c r="DA335" s="308" t="n"/>
    </row>
    <row r="336" ht="21" customHeight="1" s="590">
      <c r="A336" s="421" t="n"/>
      <c r="B336" s="270" t="n"/>
      <c r="C336" s="266" t="n"/>
      <c r="D336" s="267" t="inlineStr"/>
      <c r="E336" s="267" t="inlineStr"/>
      <c r="F336" s="268" t="inlineStr"/>
      <c r="G336" s="421" t="n"/>
      <c r="H336" s="269" t="n"/>
      <c r="I336" s="421" t="n"/>
      <c r="J336" s="421" t="n"/>
      <c r="K336" s="421" t="n"/>
      <c r="L336" s="421" t="n"/>
      <c r="M336" s="421" t="n"/>
      <c r="N336" s="421" t="n"/>
      <c r="O336" s="421" t="n"/>
      <c r="P336" s="421" t="n"/>
      <c r="Q336" s="421" t="n"/>
      <c r="R336" s="270" t="n"/>
      <c r="S336" s="421" t="n"/>
      <c r="T336" s="421" t="n"/>
      <c r="U336" s="421" t="n"/>
      <c r="V336" s="421" t="n"/>
      <c r="W336" s="421" t="n"/>
      <c r="X336" s="421" t="n"/>
      <c r="Y336" s="421" t="n"/>
      <c r="Z336" s="421" t="n"/>
      <c r="AA336" s="421" t="n"/>
      <c r="AB336" s="421" t="n"/>
      <c r="AC336" s="421" t="n"/>
      <c r="AD336" s="421" t="n"/>
      <c r="AE336" s="421" t="n"/>
      <c r="AF336" s="421" t="n"/>
      <c r="AG336" s="421" t="n"/>
      <c r="AH336" s="421" t="n"/>
      <c r="AI336" s="421" t="n"/>
      <c r="AJ336" s="297" t="n"/>
      <c r="AK336" s="297" t="n"/>
      <c r="AL336" s="284" t="n"/>
      <c r="AM336" s="297" t="n"/>
      <c r="AN336" s="285" t="n"/>
      <c r="AO336" s="297" t="n"/>
      <c r="AP336" s="297" t="n"/>
      <c r="AQ336" s="297" t="n"/>
      <c r="AR336" s="297" t="n"/>
      <c r="AS336" s="297" t="n"/>
      <c r="AT336" s="285" t="inlineStr">
        <is>
          <t>0</t>
        </is>
      </c>
      <c r="AU336" s="297" t="inlineStr">
        <is>
          <t>0</t>
        </is>
      </c>
      <c r="AV336" s="297" t="inlineStr">
        <is>
          <t>0</t>
        </is>
      </c>
      <c r="AW336" s="297" t="inlineStr">
        <is>
          <t>0</t>
        </is>
      </c>
      <c r="AX336" s="297" t="inlineStr">
        <is>
          <t>0</t>
        </is>
      </c>
      <c r="AY336" s="286" t="inlineStr">
        <is>
          <t>0</t>
        </is>
      </c>
      <c r="AZ336" s="286" t="inlineStr">
        <is>
          <t>0</t>
        </is>
      </c>
      <c r="BA336" s="287" t="inlineStr">
        <is>
          <t>0</t>
        </is>
      </c>
      <c r="BB336" s="286" t="inlineStr">
        <is>
          <t>0</t>
        </is>
      </c>
      <c r="BC336" s="286" t="inlineStr">
        <is>
          <t>0</t>
        </is>
      </c>
      <c r="BD336" s="286" t="inlineStr">
        <is>
          <t>0</t>
        </is>
      </c>
      <c r="BE336" s="286" t="inlineStr">
        <is>
          <t>0</t>
        </is>
      </c>
      <c r="BF336" s="286" t="inlineStr">
        <is>
          <t>0</t>
        </is>
      </c>
      <c r="BG336" s="286" t="inlineStr">
        <is>
          <t>0</t>
        </is>
      </c>
      <c r="BH336" s="297" t="inlineStr">
        <is>
          <t>0</t>
        </is>
      </c>
      <c r="BI336" s="297" t="inlineStr">
        <is>
          <t>0</t>
        </is>
      </c>
      <c r="BJ336" s="297" t="inlineStr">
        <is>
          <t>0</t>
        </is>
      </c>
      <c r="BK336" s="297" t="inlineStr">
        <is>
          <t>0</t>
        </is>
      </c>
      <c r="BL336" s="297" t="inlineStr">
        <is>
          <t>0</t>
        </is>
      </c>
      <c r="BM336" s="297" t="inlineStr">
        <is>
          <t>0</t>
        </is>
      </c>
      <c r="BN336" s="297" t="inlineStr">
        <is>
          <t>0</t>
        </is>
      </c>
      <c r="BO336" s="285" t="inlineStr">
        <is>
          <t>0</t>
        </is>
      </c>
      <c r="BP336" s="297" t="inlineStr">
        <is>
          <t>0</t>
        </is>
      </c>
      <c r="BQ336" s="297" t="inlineStr">
        <is>
          <t>0</t>
        </is>
      </c>
      <c r="BR336" s="297" t="inlineStr">
        <is>
          <t>0</t>
        </is>
      </c>
      <c r="BS336" s="297" t="inlineStr">
        <is>
          <t>0</t>
        </is>
      </c>
      <c r="BT336" s="297" t="inlineStr">
        <is>
          <t>0</t>
        </is>
      </c>
      <c r="BU336" s="297" t="inlineStr">
        <is>
          <t>0</t>
        </is>
      </c>
      <c r="BV336" s="297" t="inlineStr">
        <is>
          <t>0</t>
        </is>
      </c>
      <c r="BW336" s="288" t="inlineStr">
        <is>
          <t>0</t>
        </is>
      </c>
      <c r="BX336" s="276">
        <f>SUM(IF(COUNTIF(#REF!, "*1.*"), 2, 0), IF(COUNTIF(#REF!, "*2.*"), 2, 0), IF(COUNTIF(#REF!, "*3.*"), 2, 0), IF(COUNTIF(#REF!, "*4.*"), 2, 0), IF(COUNTIF(#REF!, "*5.*"), 2, 0), IF(COUNTIF(#REF!, "*6.*"), 2, 0))</f>
        <v/>
      </c>
      <c r="BY336" s="277">
        <f t="array" ref="BY336">SUM(VALUE(AT336),VALUE(AU336),VALUE(AV336),VALUE(AW336),VALUE(AX336),VALUE(AY336),VALUE(AZ336),VALUE(BB336),VALUE(BC336),VALUE(BD336),VALUE(BE336),VALUE(BF336),VALUE(BG336),VALUE(BH336),VALUE(BI336),VALUE(BJ336),VALUE(BK336),VALUE(BL336),VALUE(BM336),VALUE(BN336),VALUE(BO336),VALUE(BP336),VALUE(BQ336),VALUE(BR336),VALUE(BS336),VALUE(BT336),VALUE(BU336),VALUE(BV336),VALUE(BW336))</f>
        <v/>
      </c>
      <c r="BZ336" s="307" t="n"/>
      <c r="CA336" s="307" t="n"/>
      <c r="CB336" s="307" t="n"/>
      <c r="CC336" s="307" t="n"/>
      <c r="CD336" s="307" t="n"/>
      <c r="CE336" s="307" t="n"/>
      <c r="CF336" s="307" t="n"/>
      <c r="CG336" s="307" t="n"/>
      <c r="CH336" s="307" t="n"/>
      <c r="CI336" s="307" t="n"/>
      <c r="CJ336" s="307" t="n"/>
      <c r="CK336" s="307" t="n"/>
      <c r="CL336" s="307" t="n"/>
      <c r="CM336" s="307" t="n"/>
      <c r="CN336" s="307" t="n"/>
      <c r="CO336" s="307" t="n"/>
      <c r="CP336" s="307" t="n"/>
      <c r="CQ336" s="307" t="n"/>
      <c r="CR336" s="279" t="inlineStr"/>
      <c r="CS336" s="280">
        <f>AVERAGE(Value(BY336),value(CR336))</f>
        <v/>
      </c>
      <c r="CT336" s="421">
        <f>(IF(OR(MediaScorecard!BH337="x", MediaScorecard!BI337="x",MediaScorecard!BJ337="x",MediaScorecard!BK337="x",MediaScorecard!BL337="x"),1, 2))</f>
        <v/>
      </c>
      <c r="CU336" s="308" t="n"/>
      <c r="CV336" s="308" t="n"/>
      <c r="CW336" s="308" t="n"/>
      <c r="CX336" s="309" t="n"/>
      <c r="CY336" s="308" t="n"/>
      <c r="CZ336" s="308" t="n"/>
      <c r="DA336" s="308" t="n"/>
    </row>
    <row r="337" ht="21" customHeight="1" s="590">
      <c r="A337" s="421" t="n"/>
      <c r="B337" s="270" t="n"/>
      <c r="C337" s="266" t="n"/>
      <c r="D337" s="267" t="inlineStr"/>
      <c r="E337" s="267" t="inlineStr"/>
      <c r="F337" s="268" t="inlineStr"/>
      <c r="G337" s="421" t="n"/>
      <c r="H337" s="269" t="n"/>
      <c r="I337" s="421" t="n"/>
      <c r="J337" s="421" t="n"/>
      <c r="K337" s="421" t="n"/>
      <c r="L337" s="421" t="n"/>
      <c r="M337" s="421" t="n"/>
      <c r="N337" s="421" t="n"/>
      <c r="O337" s="421" t="n"/>
      <c r="P337" s="421" t="n"/>
      <c r="Q337" s="421" t="n"/>
      <c r="R337" s="270" t="n"/>
      <c r="S337" s="421" t="n"/>
      <c r="T337" s="421" t="n"/>
      <c r="U337" s="421" t="n"/>
      <c r="V337" s="421" t="n"/>
      <c r="W337" s="421" t="n"/>
      <c r="X337" s="421" t="n"/>
      <c r="Y337" s="421" t="n"/>
      <c r="Z337" s="421" t="n"/>
      <c r="AA337" s="421" t="n"/>
      <c r="AB337" s="421" t="n"/>
      <c r="AC337" s="421" t="n"/>
      <c r="AD337" s="421" t="n"/>
      <c r="AE337" s="421" t="n"/>
      <c r="AF337" s="421" t="n"/>
      <c r="AG337" s="421" t="n"/>
      <c r="AH337" s="421" t="n"/>
      <c r="AI337" s="421" t="n"/>
      <c r="AJ337" s="297" t="n"/>
      <c r="AK337" s="297" t="n"/>
      <c r="AL337" s="284" t="n"/>
      <c r="AM337" s="297" t="n"/>
      <c r="AN337" s="285" t="n"/>
      <c r="AO337" s="297" t="n"/>
      <c r="AP337" s="297" t="n"/>
      <c r="AQ337" s="297" t="n"/>
      <c r="AR337" s="297" t="n"/>
      <c r="AS337" s="297" t="n"/>
      <c r="AT337" s="285" t="inlineStr">
        <is>
          <t>0</t>
        </is>
      </c>
      <c r="AU337" s="297" t="inlineStr">
        <is>
          <t>0</t>
        </is>
      </c>
      <c r="AV337" s="297" t="inlineStr">
        <is>
          <t>0</t>
        </is>
      </c>
      <c r="AW337" s="297" t="inlineStr">
        <is>
          <t>0</t>
        </is>
      </c>
      <c r="AX337" s="297" t="inlineStr">
        <is>
          <t>0</t>
        </is>
      </c>
      <c r="AY337" s="286" t="inlineStr">
        <is>
          <t>0</t>
        </is>
      </c>
      <c r="AZ337" s="286" t="inlineStr">
        <is>
          <t>0</t>
        </is>
      </c>
      <c r="BA337" s="287" t="inlineStr">
        <is>
          <t>0</t>
        </is>
      </c>
      <c r="BB337" s="286" t="inlineStr">
        <is>
          <t>0</t>
        </is>
      </c>
      <c r="BC337" s="286" t="inlineStr">
        <is>
          <t>0</t>
        </is>
      </c>
      <c r="BD337" s="286" t="inlineStr">
        <is>
          <t>0</t>
        </is>
      </c>
      <c r="BE337" s="286" t="inlineStr">
        <is>
          <t>0</t>
        </is>
      </c>
      <c r="BF337" s="286" t="inlineStr">
        <is>
          <t>0</t>
        </is>
      </c>
      <c r="BG337" s="286" t="inlineStr">
        <is>
          <t>0</t>
        </is>
      </c>
      <c r="BH337" s="297" t="inlineStr">
        <is>
          <t>0</t>
        </is>
      </c>
      <c r="BI337" s="297" t="inlineStr">
        <is>
          <t>0</t>
        </is>
      </c>
      <c r="BJ337" s="297" t="inlineStr">
        <is>
          <t>0</t>
        </is>
      </c>
      <c r="BK337" s="297" t="inlineStr">
        <is>
          <t>0</t>
        </is>
      </c>
      <c r="BL337" s="297" t="inlineStr">
        <is>
          <t>0</t>
        </is>
      </c>
      <c r="BM337" s="297" t="inlineStr">
        <is>
          <t>0</t>
        </is>
      </c>
      <c r="BN337" s="297" t="inlineStr">
        <is>
          <t>0</t>
        </is>
      </c>
      <c r="BO337" s="285" t="inlineStr">
        <is>
          <t>0</t>
        </is>
      </c>
      <c r="BP337" s="297" t="inlineStr">
        <is>
          <t>0</t>
        </is>
      </c>
      <c r="BQ337" s="297" t="inlineStr">
        <is>
          <t>0</t>
        </is>
      </c>
      <c r="BR337" s="297" t="inlineStr">
        <is>
          <t>0</t>
        </is>
      </c>
      <c r="BS337" s="297" t="inlineStr">
        <is>
          <t>0</t>
        </is>
      </c>
      <c r="BT337" s="297" t="inlineStr">
        <is>
          <t>0</t>
        </is>
      </c>
      <c r="BU337" s="297" t="inlineStr">
        <is>
          <t>0</t>
        </is>
      </c>
      <c r="BV337" s="297" t="inlineStr">
        <is>
          <t>0</t>
        </is>
      </c>
      <c r="BW337" s="288" t="inlineStr">
        <is>
          <t>0</t>
        </is>
      </c>
      <c r="BX337" s="276">
        <f>SUM(IF(COUNTIF(#REF!, "*1.*"), 2, 0), IF(COUNTIF(#REF!, "*2.*"), 2, 0), IF(COUNTIF(#REF!, "*3.*"), 2, 0), IF(COUNTIF(#REF!, "*4.*"), 2, 0), IF(COUNTIF(#REF!, "*5.*"), 2, 0), IF(COUNTIF(#REF!, "*6.*"), 2, 0))</f>
        <v/>
      </c>
      <c r="BY337" s="277">
        <f t="array" ref="BY337">SUM(VALUE(AT337),VALUE(AU337),VALUE(AV337),VALUE(AW337),VALUE(AX337),VALUE(AY337),VALUE(AZ337),VALUE(BB337),VALUE(BC337),VALUE(BD337),VALUE(BE337),VALUE(BF337),VALUE(BG337),VALUE(BH337),VALUE(BI337),VALUE(BJ337),VALUE(BK337),VALUE(BL337),VALUE(BM337),VALUE(BN337),VALUE(BO337),VALUE(BP337),VALUE(BQ337),VALUE(BR337),VALUE(BS337),VALUE(BT337),VALUE(BU337),VALUE(BV337),VALUE(BW337))</f>
        <v/>
      </c>
      <c r="BZ337" s="307" t="n"/>
      <c r="CA337" s="307" t="n"/>
      <c r="CB337" s="307" t="n"/>
      <c r="CC337" s="307" t="n"/>
      <c r="CD337" s="307" t="n"/>
      <c r="CE337" s="307" t="n"/>
      <c r="CF337" s="307" t="n"/>
      <c r="CG337" s="307" t="n"/>
      <c r="CH337" s="307" t="n"/>
      <c r="CI337" s="307" t="n"/>
      <c r="CJ337" s="307" t="n"/>
      <c r="CK337" s="307" t="n"/>
      <c r="CL337" s="307" t="n"/>
      <c r="CM337" s="307" t="n"/>
      <c r="CN337" s="307" t="n"/>
      <c r="CO337" s="307" t="n"/>
      <c r="CP337" s="307" t="n"/>
      <c r="CQ337" s="307" t="n"/>
      <c r="CR337" s="279" t="inlineStr"/>
      <c r="CS337" s="280">
        <f>AVERAGE(Value(BY337),value(CR337))</f>
        <v/>
      </c>
      <c r="CT337" s="421">
        <f>(IF(OR(MediaScorecard!BH338="x", MediaScorecard!BI338="x",MediaScorecard!BJ338="x",MediaScorecard!BK338="x",MediaScorecard!BL338="x"),1, 2))</f>
        <v/>
      </c>
      <c r="CU337" s="308" t="n"/>
      <c r="CV337" s="308" t="n"/>
      <c r="CW337" s="308" t="n"/>
      <c r="CX337" s="309" t="n"/>
      <c r="CY337" s="308" t="n"/>
      <c r="CZ337" s="308" t="n"/>
      <c r="DA337" s="308" t="n"/>
    </row>
    <row r="338" ht="21" customHeight="1" s="590">
      <c r="A338" s="421" t="n"/>
      <c r="B338" s="270" t="n"/>
      <c r="C338" s="266" t="n"/>
      <c r="D338" s="267" t="inlineStr"/>
      <c r="E338" s="267" t="inlineStr"/>
      <c r="F338" s="268" t="inlineStr"/>
      <c r="G338" s="421" t="n"/>
      <c r="H338" s="269" t="n"/>
      <c r="I338" s="421" t="n"/>
      <c r="J338" s="421" t="n"/>
      <c r="K338" s="421" t="n"/>
      <c r="L338" s="421" t="n"/>
      <c r="M338" s="421" t="n"/>
      <c r="N338" s="421" t="n"/>
      <c r="O338" s="421" t="n"/>
      <c r="P338" s="421" t="n"/>
      <c r="Q338" s="421" t="n"/>
      <c r="R338" s="270" t="n"/>
      <c r="S338" s="421" t="n"/>
      <c r="T338" s="421" t="n"/>
      <c r="U338" s="421" t="n"/>
      <c r="V338" s="421" t="n"/>
      <c r="W338" s="421" t="n"/>
      <c r="X338" s="421" t="n"/>
      <c r="Y338" s="421" t="n"/>
      <c r="Z338" s="421" t="n"/>
      <c r="AA338" s="421" t="n"/>
      <c r="AB338" s="421" t="n"/>
      <c r="AC338" s="421" t="n"/>
      <c r="AD338" s="421" t="n"/>
      <c r="AE338" s="421" t="n"/>
      <c r="AF338" s="421" t="n"/>
      <c r="AG338" s="421" t="n"/>
      <c r="AH338" s="421" t="n"/>
      <c r="AI338" s="421" t="n"/>
      <c r="AJ338" s="297" t="n"/>
      <c r="AK338" s="297" t="n"/>
      <c r="AL338" s="284" t="n"/>
      <c r="AM338" s="297" t="n"/>
      <c r="AN338" s="285" t="n"/>
      <c r="AO338" s="297" t="n"/>
      <c r="AP338" s="297" t="n"/>
      <c r="AQ338" s="297" t="n"/>
      <c r="AR338" s="297" t="n"/>
      <c r="AS338" s="297" t="n"/>
      <c r="AT338" s="285" t="inlineStr">
        <is>
          <t>0</t>
        </is>
      </c>
      <c r="AU338" s="297" t="inlineStr">
        <is>
          <t>0</t>
        </is>
      </c>
      <c r="AV338" s="297" t="inlineStr">
        <is>
          <t>0</t>
        </is>
      </c>
      <c r="AW338" s="297" t="inlineStr">
        <is>
          <t>0</t>
        </is>
      </c>
      <c r="AX338" s="297" t="inlineStr">
        <is>
          <t>0</t>
        </is>
      </c>
      <c r="AY338" s="286" t="inlineStr">
        <is>
          <t>0</t>
        </is>
      </c>
      <c r="AZ338" s="286" t="inlineStr">
        <is>
          <t>0</t>
        </is>
      </c>
      <c r="BA338" s="287" t="inlineStr">
        <is>
          <t>0</t>
        </is>
      </c>
      <c r="BB338" s="286" t="inlineStr">
        <is>
          <t>0</t>
        </is>
      </c>
      <c r="BC338" s="286" t="inlineStr">
        <is>
          <t>0</t>
        </is>
      </c>
      <c r="BD338" s="286" t="inlineStr">
        <is>
          <t>0</t>
        </is>
      </c>
      <c r="BE338" s="286" t="inlineStr">
        <is>
          <t>0</t>
        </is>
      </c>
      <c r="BF338" s="286" t="inlineStr">
        <is>
          <t>0</t>
        </is>
      </c>
      <c r="BG338" s="286" t="inlineStr">
        <is>
          <t>0</t>
        </is>
      </c>
      <c r="BH338" s="297" t="inlineStr">
        <is>
          <t>0</t>
        </is>
      </c>
      <c r="BI338" s="297" t="inlineStr">
        <is>
          <t>0</t>
        </is>
      </c>
      <c r="BJ338" s="297" t="inlineStr">
        <is>
          <t>0</t>
        </is>
      </c>
      <c r="BK338" s="297" t="inlineStr">
        <is>
          <t>0</t>
        </is>
      </c>
      <c r="BL338" s="297" t="inlineStr">
        <is>
          <t>0</t>
        </is>
      </c>
      <c r="BM338" s="297" t="inlineStr">
        <is>
          <t>0</t>
        </is>
      </c>
      <c r="BN338" s="297" t="inlineStr">
        <is>
          <t>0</t>
        </is>
      </c>
      <c r="BO338" s="285" t="inlineStr">
        <is>
          <t>0</t>
        </is>
      </c>
      <c r="BP338" s="297" t="inlineStr">
        <is>
          <t>0</t>
        </is>
      </c>
      <c r="BQ338" s="297" t="inlineStr">
        <is>
          <t>0</t>
        </is>
      </c>
      <c r="BR338" s="297" t="inlineStr">
        <is>
          <t>0</t>
        </is>
      </c>
      <c r="BS338" s="297" t="inlineStr">
        <is>
          <t>0</t>
        </is>
      </c>
      <c r="BT338" s="297" t="inlineStr">
        <is>
          <t>0</t>
        </is>
      </c>
      <c r="BU338" s="297" t="inlineStr">
        <is>
          <t>0</t>
        </is>
      </c>
      <c r="BV338" s="297" t="inlineStr">
        <is>
          <t>0</t>
        </is>
      </c>
      <c r="BW338" s="288" t="inlineStr">
        <is>
          <t>0</t>
        </is>
      </c>
      <c r="BX338" s="276">
        <f>SUM(IF(COUNTIF(#REF!, "*1.*"), 2, 0), IF(COUNTIF(#REF!, "*2.*"), 2, 0), IF(COUNTIF(#REF!, "*3.*"), 2, 0), IF(COUNTIF(#REF!, "*4.*"), 2, 0), IF(COUNTIF(#REF!, "*5.*"), 2, 0), IF(COUNTIF(#REF!, "*6.*"), 2, 0))</f>
        <v/>
      </c>
      <c r="BY338" s="277">
        <f t="array" ref="BY338">SUM(VALUE(AT338),VALUE(AU338),VALUE(AV338),VALUE(AW338),VALUE(AX338),VALUE(AY338),VALUE(AZ338),VALUE(BB338),VALUE(BC338),VALUE(BD338),VALUE(BE338),VALUE(BF338),VALUE(BG338),VALUE(BH338),VALUE(BI338),VALUE(BJ338),VALUE(BK338),VALUE(BL338),VALUE(BM338),VALUE(BN338),VALUE(BO338),VALUE(BP338),VALUE(BQ338),VALUE(BR338),VALUE(BS338),VALUE(BT338),VALUE(BU338),VALUE(BV338),VALUE(BW338))</f>
        <v/>
      </c>
      <c r="BZ338" s="307" t="n"/>
      <c r="CA338" s="307" t="n"/>
      <c r="CB338" s="307" t="n"/>
      <c r="CC338" s="307" t="n"/>
      <c r="CD338" s="307" t="n"/>
      <c r="CE338" s="307" t="n"/>
      <c r="CF338" s="307" t="n"/>
      <c r="CG338" s="307" t="n"/>
      <c r="CH338" s="307" t="n"/>
      <c r="CI338" s="307" t="n"/>
      <c r="CJ338" s="307" t="n"/>
      <c r="CK338" s="307" t="n"/>
      <c r="CL338" s="307" t="n"/>
      <c r="CM338" s="307" t="n"/>
      <c r="CN338" s="307" t="n"/>
      <c r="CO338" s="307" t="n"/>
      <c r="CP338" s="307" t="n"/>
      <c r="CQ338" s="307" t="n"/>
      <c r="CR338" s="279" t="inlineStr"/>
      <c r="CS338" s="280">
        <f>AVERAGE(Value(BY338),value(CR338))</f>
        <v/>
      </c>
      <c r="CT338" s="421">
        <f>(IF(OR(MediaScorecard!BH339="x", MediaScorecard!BI339="x",MediaScorecard!BJ339="x",MediaScorecard!BK339="x",MediaScorecard!BL339="x"),1, 2))</f>
        <v/>
      </c>
      <c r="CU338" s="308" t="n"/>
      <c r="CV338" s="308" t="n"/>
      <c r="CW338" s="308" t="n"/>
      <c r="CX338" s="309" t="n"/>
      <c r="CY338" s="308" t="n"/>
      <c r="CZ338" s="308" t="n"/>
      <c r="DA338" s="308" t="n"/>
    </row>
    <row r="339" ht="21" customHeight="1" s="590">
      <c r="A339" s="421" t="n"/>
      <c r="B339" s="270" t="n"/>
      <c r="C339" s="266" t="n"/>
      <c r="D339" s="267" t="inlineStr"/>
      <c r="E339" s="267" t="inlineStr"/>
      <c r="F339" s="268" t="inlineStr"/>
      <c r="G339" s="421" t="n"/>
      <c r="H339" s="269" t="n"/>
      <c r="I339" s="421" t="n"/>
      <c r="J339" s="421" t="n"/>
      <c r="K339" s="421" t="n"/>
      <c r="L339" s="421" t="n"/>
      <c r="M339" s="421" t="n"/>
      <c r="N339" s="421" t="n"/>
      <c r="O339" s="421" t="n"/>
      <c r="P339" s="421" t="n"/>
      <c r="Q339" s="421" t="n"/>
      <c r="R339" s="270" t="n"/>
      <c r="S339" s="421" t="n"/>
      <c r="T339" s="421" t="n"/>
      <c r="U339" s="421" t="n"/>
      <c r="V339" s="421" t="n"/>
      <c r="W339" s="421" t="n"/>
      <c r="X339" s="421" t="n"/>
      <c r="Y339" s="421" t="n"/>
      <c r="Z339" s="421" t="n"/>
      <c r="AA339" s="421" t="n"/>
      <c r="AB339" s="421" t="n"/>
      <c r="AC339" s="421" t="n"/>
      <c r="AD339" s="421" t="n"/>
      <c r="AE339" s="421" t="n"/>
      <c r="AF339" s="421" t="n"/>
      <c r="AG339" s="421" t="n"/>
      <c r="AH339" s="421" t="n"/>
      <c r="AI339" s="421" t="n"/>
      <c r="AJ339" s="297" t="n"/>
      <c r="AK339" s="297" t="n"/>
      <c r="AL339" s="284" t="n"/>
      <c r="AM339" s="297" t="n"/>
      <c r="AN339" s="285" t="n"/>
      <c r="AO339" s="297" t="n"/>
      <c r="AP339" s="297" t="n"/>
      <c r="AQ339" s="297" t="n"/>
      <c r="AR339" s="297" t="n"/>
      <c r="AS339" s="297" t="n"/>
      <c r="AT339" s="285" t="inlineStr">
        <is>
          <t>0</t>
        </is>
      </c>
      <c r="AU339" s="297" t="inlineStr">
        <is>
          <t>0</t>
        </is>
      </c>
      <c r="AV339" s="297" t="inlineStr">
        <is>
          <t>0</t>
        </is>
      </c>
      <c r="AW339" s="297" t="inlineStr">
        <is>
          <t>0</t>
        </is>
      </c>
      <c r="AX339" s="297" t="inlineStr">
        <is>
          <t>0</t>
        </is>
      </c>
      <c r="AY339" s="286" t="inlineStr">
        <is>
          <t>0</t>
        </is>
      </c>
      <c r="AZ339" s="286" t="inlineStr">
        <is>
          <t>0</t>
        </is>
      </c>
      <c r="BA339" s="287" t="inlineStr">
        <is>
          <t>0</t>
        </is>
      </c>
      <c r="BB339" s="286" t="inlineStr">
        <is>
          <t>0</t>
        </is>
      </c>
      <c r="BC339" s="286" t="inlineStr">
        <is>
          <t>0</t>
        </is>
      </c>
      <c r="BD339" s="286" t="inlineStr">
        <is>
          <t>0</t>
        </is>
      </c>
      <c r="BE339" s="286" t="inlineStr">
        <is>
          <t>0</t>
        </is>
      </c>
      <c r="BF339" s="286" t="inlineStr">
        <is>
          <t>0</t>
        </is>
      </c>
      <c r="BG339" s="286" t="inlineStr">
        <is>
          <t>0</t>
        </is>
      </c>
      <c r="BH339" s="297" t="inlineStr">
        <is>
          <t>0</t>
        </is>
      </c>
      <c r="BI339" s="297" t="inlineStr">
        <is>
          <t>0</t>
        </is>
      </c>
      <c r="BJ339" s="297" t="inlineStr">
        <is>
          <t>0</t>
        </is>
      </c>
      <c r="BK339" s="297" t="inlineStr">
        <is>
          <t>0</t>
        </is>
      </c>
      <c r="BL339" s="297" t="inlineStr">
        <is>
          <t>0</t>
        </is>
      </c>
      <c r="BM339" s="297" t="inlineStr">
        <is>
          <t>0</t>
        </is>
      </c>
      <c r="BN339" s="297" t="inlineStr">
        <is>
          <t>0</t>
        </is>
      </c>
      <c r="BO339" s="285" t="inlineStr">
        <is>
          <t>0</t>
        </is>
      </c>
      <c r="BP339" s="297" t="inlineStr">
        <is>
          <t>0</t>
        </is>
      </c>
      <c r="BQ339" s="297" t="inlineStr">
        <is>
          <t>0</t>
        </is>
      </c>
      <c r="BR339" s="297" t="inlineStr">
        <is>
          <t>0</t>
        </is>
      </c>
      <c r="BS339" s="297" t="inlineStr">
        <is>
          <t>0</t>
        </is>
      </c>
      <c r="BT339" s="297" t="inlineStr">
        <is>
          <t>0</t>
        </is>
      </c>
      <c r="BU339" s="297" t="inlineStr">
        <is>
          <t>0</t>
        </is>
      </c>
      <c r="BV339" s="297" t="inlineStr">
        <is>
          <t>0</t>
        </is>
      </c>
      <c r="BW339" s="288" t="inlineStr">
        <is>
          <t>0</t>
        </is>
      </c>
      <c r="BX339" s="276">
        <f>SUM(IF(COUNTIF(#REF!, "*1.*"), 2, 0), IF(COUNTIF(#REF!, "*2.*"), 2, 0), IF(COUNTIF(#REF!, "*3.*"), 2, 0), IF(COUNTIF(#REF!, "*4.*"), 2, 0), IF(COUNTIF(#REF!, "*5.*"), 2, 0), IF(COUNTIF(#REF!, "*6.*"), 2, 0))</f>
        <v/>
      </c>
      <c r="BY339" s="277">
        <f t="array" ref="BY339">SUM(VALUE(AT339),VALUE(AU339),VALUE(AV339),VALUE(AW339),VALUE(AX339),VALUE(AY339),VALUE(AZ339),VALUE(BB339),VALUE(BC339),VALUE(BD339),VALUE(BE339),VALUE(BF339),VALUE(BG339),VALUE(BH339),VALUE(BI339),VALUE(BJ339),VALUE(BK339),VALUE(BL339),VALUE(BM339),VALUE(BN339),VALUE(BO339),VALUE(BP339),VALUE(BQ339),VALUE(BR339),VALUE(BS339),VALUE(BT339),VALUE(BU339),VALUE(BV339),VALUE(BW339))</f>
        <v/>
      </c>
      <c r="BZ339" s="307" t="n"/>
      <c r="CA339" s="307" t="n"/>
      <c r="CB339" s="307" t="n"/>
      <c r="CC339" s="307" t="n"/>
      <c r="CD339" s="307" t="n"/>
      <c r="CE339" s="307" t="n"/>
      <c r="CF339" s="307" t="n"/>
      <c r="CG339" s="307" t="n"/>
      <c r="CH339" s="307" t="n"/>
      <c r="CI339" s="307" t="n"/>
      <c r="CJ339" s="307" t="n"/>
      <c r="CK339" s="307" t="n"/>
      <c r="CL339" s="307" t="n"/>
      <c r="CM339" s="307" t="n"/>
      <c r="CN339" s="307" t="n"/>
      <c r="CO339" s="307" t="n"/>
      <c r="CP339" s="307" t="n"/>
      <c r="CQ339" s="307" t="n"/>
      <c r="CR339" s="279" t="inlineStr"/>
      <c r="CS339" s="280">
        <f>AVERAGE(Value(BY339),value(CR339))</f>
        <v/>
      </c>
      <c r="CT339" s="421">
        <f>(IF(OR(MediaScorecard!BH340="x", MediaScorecard!BI340="x",MediaScorecard!BJ340="x",MediaScorecard!BK340="x",MediaScorecard!BL340="x"),1, 2))</f>
        <v/>
      </c>
      <c r="CU339" s="308" t="n"/>
      <c r="CV339" s="308" t="n"/>
      <c r="CW339" s="308" t="n"/>
      <c r="CX339" s="309" t="n"/>
      <c r="CY339" s="308" t="n"/>
      <c r="CZ339" s="308" t="n"/>
      <c r="DA339" s="308" t="n"/>
    </row>
    <row r="340" ht="21" customHeight="1" s="590">
      <c r="A340" s="421" t="n"/>
      <c r="B340" s="270" t="n"/>
      <c r="C340" s="266" t="n"/>
      <c r="D340" s="267" t="inlineStr"/>
      <c r="E340" s="267" t="inlineStr"/>
      <c r="F340" s="268" t="inlineStr"/>
      <c r="G340" s="421" t="n"/>
      <c r="H340" s="269" t="n"/>
      <c r="I340" s="421" t="n"/>
      <c r="J340" s="421" t="n"/>
      <c r="K340" s="421" t="n"/>
      <c r="L340" s="421" t="n"/>
      <c r="M340" s="421" t="n"/>
      <c r="N340" s="421" t="n"/>
      <c r="O340" s="421" t="n"/>
      <c r="P340" s="421" t="n"/>
      <c r="Q340" s="421" t="n"/>
      <c r="R340" s="270" t="n"/>
      <c r="S340" s="421" t="n"/>
      <c r="T340" s="421" t="n"/>
      <c r="U340" s="421" t="n"/>
      <c r="V340" s="421" t="n"/>
      <c r="W340" s="421" t="n"/>
      <c r="X340" s="421" t="n"/>
      <c r="Y340" s="421" t="n"/>
      <c r="Z340" s="421" t="n"/>
      <c r="AA340" s="421" t="n"/>
      <c r="AB340" s="421" t="n"/>
      <c r="AC340" s="421" t="n"/>
      <c r="AD340" s="421" t="n"/>
      <c r="AE340" s="421" t="n"/>
      <c r="AF340" s="421" t="n"/>
      <c r="AG340" s="421" t="n"/>
      <c r="AH340" s="421" t="n"/>
      <c r="AI340" s="421" t="n"/>
      <c r="AJ340" s="297" t="n"/>
      <c r="AK340" s="297" t="n"/>
      <c r="AL340" s="284" t="n"/>
      <c r="AM340" s="297" t="n"/>
      <c r="AN340" s="285" t="n"/>
      <c r="AO340" s="297" t="n"/>
      <c r="AP340" s="297" t="n"/>
      <c r="AQ340" s="297" t="n"/>
      <c r="AR340" s="297" t="n"/>
      <c r="AS340" s="297" t="n"/>
      <c r="AT340" s="285" t="inlineStr">
        <is>
          <t>0</t>
        </is>
      </c>
      <c r="AU340" s="297" t="inlineStr">
        <is>
          <t>0</t>
        </is>
      </c>
      <c r="AV340" s="297" t="inlineStr">
        <is>
          <t>0</t>
        </is>
      </c>
      <c r="AW340" s="297" t="inlineStr">
        <is>
          <t>0</t>
        </is>
      </c>
      <c r="AX340" s="297" t="inlineStr">
        <is>
          <t>0</t>
        </is>
      </c>
      <c r="AY340" s="286" t="inlineStr">
        <is>
          <t>0</t>
        </is>
      </c>
      <c r="AZ340" s="286" t="inlineStr">
        <is>
          <t>0</t>
        </is>
      </c>
      <c r="BA340" s="287" t="inlineStr">
        <is>
          <t>0</t>
        </is>
      </c>
      <c r="BB340" s="286" t="inlineStr">
        <is>
          <t>0</t>
        </is>
      </c>
      <c r="BC340" s="286" t="inlineStr">
        <is>
          <t>0</t>
        </is>
      </c>
      <c r="BD340" s="286" t="inlineStr">
        <is>
          <t>0</t>
        </is>
      </c>
      <c r="BE340" s="286" t="inlineStr">
        <is>
          <t>0</t>
        </is>
      </c>
      <c r="BF340" s="286" t="inlineStr">
        <is>
          <t>0</t>
        </is>
      </c>
      <c r="BG340" s="286" t="inlineStr">
        <is>
          <t>0</t>
        </is>
      </c>
      <c r="BH340" s="297" t="inlineStr">
        <is>
          <t>0</t>
        </is>
      </c>
      <c r="BI340" s="297" t="inlineStr">
        <is>
          <t>0</t>
        </is>
      </c>
      <c r="BJ340" s="297" t="inlineStr">
        <is>
          <t>0</t>
        </is>
      </c>
      <c r="BK340" s="297" t="inlineStr">
        <is>
          <t>0</t>
        </is>
      </c>
      <c r="BL340" s="297" t="inlineStr">
        <is>
          <t>0</t>
        </is>
      </c>
      <c r="BM340" s="297" t="inlineStr">
        <is>
          <t>0</t>
        </is>
      </c>
      <c r="BN340" s="297" t="inlineStr">
        <is>
          <t>0</t>
        </is>
      </c>
      <c r="BO340" s="285" t="inlineStr">
        <is>
          <t>0</t>
        </is>
      </c>
      <c r="BP340" s="297" t="inlineStr">
        <is>
          <t>0</t>
        </is>
      </c>
      <c r="BQ340" s="297" t="inlineStr">
        <is>
          <t>0</t>
        </is>
      </c>
      <c r="BR340" s="297" t="inlineStr">
        <is>
          <t>0</t>
        </is>
      </c>
      <c r="BS340" s="297" t="inlineStr">
        <is>
          <t>0</t>
        </is>
      </c>
      <c r="BT340" s="297" t="inlineStr">
        <is>
          <t>0</t>
        </is>
      </c>
      <c r="BU340" s="297" t="inlineStr">
        <is>
          <t>0</t>
        </is>
      </c>
      <c r="BV340" s="297" t="inlineStr">
        <is>
          <t>0</t>
        </is>
      </c>
      <c r="BW340" s="288" t="inlineStr">
        <is>
          <t>0</t>
        </is>
      </c>
      <c r="BX340" s="276">
        <f>SUM(IF(COUNTIF(#REF!, "*1.*"), 2, 0), IF(COUNTIF(#REF!, "*2.*"), 2, 0), IF(COUNTIF(#REF!, "*3.*"), 2, 0), IF(COUNTIF(#REF!, "*4.*"), 2, 0), IF(COUNTIF(#REF!, "*5.*"), 2, 0), IF(COUNTIF(#REF!, "*6.*"), 2, 0))</f>
        <v/>
      </c>
      <c r="BY340" s="277">
        <f t="array" ref="BY340">SUM(VALUE(AT340),VALUE(AU340),VALUE(AV340),VALUE(AW340),VALUE(AX340),VALUE(AY340),VALUE(AZ340),VALUE(BB340),VALUE(BC340),VALUE(BD340),VALUE(BE340),VALUE(BF340),VALUE(BG340),VALUE(BH340),VALUE(BI340),VALUE(BJ340),VALUE(BK340),VALUE(BL340),VALUE(BM340),VALUE(BN340),VALUE(BO340),VALUE(BP340),VALUE(BQ340),VALUE(BR340),VALUE(BS340),VALUE(BT340),VALUE(BU340),VALUE(BV340),VALUE(BW340))</f>
        <v/>
      </c>
      <c r="BZ340" s="307" t="n"/>
      <c r="CA340" s="307" t="n"/>
      <c r="CB340" s="307" t="n"/>
      <c r="CC340" s="307" t="n"/>
      <c r="CD340" s="307" t="n"/>
      <c r="CE340" s="307" t="n"/>
      <c r="CF340" s="307" t="n"/>
      <c r="CG340" s="307" t="n"/>
      <c r="CH340" s="307" t="n"/>
      <c r="CI340" s="307" t="n"/>
      <c r="CJ340" s="307" t="n"/>
      <c r="CK340" s="307" t="n"/>
      <c r="CL340" s="307" t="n"/>
      <c r="CM340" s="307" t="n"/>
      <c r="CN340" s="307" t="n"/>
      <c r="CO340" s="307" t="n"/>
      <c r="CP340" s="307" t="n"/>
      <c r="CQ340" s="307" t="n"/>
      <c r="CR340" s="279" t="inlineStr"/>
      <c r="CS340" s="280">
        <f>AVERAGE(Value(BY340),value(CR340))</f>
        <v/>
      </c>
      <c r="CT340" s="421">
        <f>(IF(OR(MediaScorecard!BH341="x", MediaScorecard!BI341="x",MediaScorecard!BJ341="x",MediaScorecard!BK341="x",MediaScorecard!BL341="x"),1, 2))</f>
        <v/>
      </c>
      <c r="CU340" s="308" t="n"/>
      <c r="CV340" s="308" t="n"/>
      <c r="CW340" s="308" t="n"/>
      <c r="CX340" s="309" t="n"/>
      <c r="CY340" s="308" t="n"/>
      <c r="CZ340" s="308" t="n"/>
      <c r="DA340" s="308" t="n"/>
    </row>
    <row r="341" ht="21" customHeight="1" s="590">
      <c r="A341" s="421" t="n"/>
      <c r="B341" s="270" t="n"/>
      <c r="C341" s="266" t="n"/>
      <c r="D341" s="267" t="inlineStr"/>
      <c r="E341" s="267" t="inlineStr"/>
      <c r="F341" s="268" t="inlineStr"/>
      <c r="G341" s="421" t="n"/>
      <c r="H341" s="269" t="n"/>
      <c r="I341" s="421" t="n"/>
      <c r="J341" s="421" t="n"/>
      <c r="K341" s="421" t="n"/>
      <c r="L341" s="421" t="n"/>
      <c r="M341" s="421" t="n"/>
      <c r="N341" s="421" t="n"/>
      <c r="O341" s="421" t="n"/>
      <c r="P341" s="421" t="n"/>
      <c r="Q341" s="421" t="n"/>
      <c r="R341" s="270" t="n"/>
      <c r="S341" s="421" t="n"/>
      <c r="T341" s="421" t="n"/>
      <c r="U341" s="421" t="n"/>
      <c r="V341" s="421" t="n"/>
      <c r="W341" s="421" t="n"/>
      <c r="X341" s="421" t="n"/>
      <c r="Y341" s="421" t="n"/>
      <c r="Z341" s="421" t="n"/>
      <c r="AA341" s="421" t="n"/>
      <c r="AB341" s="421" t="n"/>
      <c r="AC341" s="421" t="n"/>
      <c r="AD341" s="421" t="n"/>
      <c r="AE341" s="421" t="n"/>
      <c r="AF341" s="421" t="n"/>
      <c r="AG341" s="421" t="n"/>
      <c r="AH341" s="421" t="n"/>
      <c r="AI341" s="421" t="n"/>
      <c r="AJ341" s="297" t="n"/>
      <c r="AK341" s="297" t="n"/>
      <c r="AL341" s="284" t="n"/>
      <c r="AM341" s="297" t="n"/>
      <c r="AN341" s="285" t="n"/>
      <c r="AO341" s="297" t="n"/>
      <c r="AP341" s="297" t="n"/>
      <c r="AQ341" s="297" t="n"/>
      <c r="AR341" s="297" t="n"/>
      <c r="AS341" s="297" t="n"/>
      <c r="AT341" s="285" t="inlineStr">
        <is>
          <t>0</t>
        </is>
      </c>
      <c r="AU341" s="297" t="inlineStr">
        <is>
          <t>0</t>
        </is>
      </c>
      <c r="AV341" s="297" t="inlineStr">
        <is>
          <t>0</t>
        </is>
      </c>
      <c r="AW341" s="297" t="inlineStr">
        <is>
          <t>0</t>
        </is>
      </c>
      <c r="AX341" s="297" t="inlineStr">
        <is>
          <t>0</t>
        </is>
      </c>
      <c r="AY341" s="286" t="inlineStr">
        <is>
          <t>0</t>
        </is>
      </c>
      <c r="AZ341" s="286" t="inlineStr">
        <is>
          <t>0</t>
        </is>
      </c>
      <c r="BA341" s="287" t="inlineStr">
        <is>
          <t>0</t>
        </is>
      </c>
      <c r="BB341" s="286" t="inlineStr">
        <is>
          <t>0</t>
        </is>
      </c>
      <c r="BC341" s="286" t="inlineStr">
        <is>
          <t>0</t>
        </is>
      </c>
      <c r="BD341" s="286" t="inlineStr">
        <is>
          <t>0</t>
        </is>
      </c>
      <c r="BE341" s="286" t="inlineStr">
        <is>
          <t>0</t>
        </is>
      </c>
      <c r="BF341" s="286" t="inlineStr">
        <is>
          <t>0</t>
        </is>
      </c>
      <c r="BG341" s="286" t="inlineStr">
        <is>
          <t>0</t>
        </is>
      </c>
      <c r="BH341" s="297" t="inlineStr">
        <is>
          <t>0</t>
        </is>
      </c>
      <c r="BI341" s="297" t="inlineStr">
        <is>
          <t>0</t>
        </is>
      </c>
      <c r="BJ341" s="297" t="inlineStr">
        <is>
          <t>0</t>
        </is>
      </c>
      <c r="BK341" s="297" t="inlineStr">
        <is>
          <t>0</t>
        </is>
      </c>
      <c r="BL341" s="297" t="inlineStr">
        <is>
          <t>0</t>
        </is>
      </c>
      <c r="BM341" s="297" t="inlineStr">
        <is>
          <t>0</t>
        </is>
      </c>
      <c r="BN341" s="297" t="inlineStr">
        <is>
          <t>0</t>
        </is>
      </c>
      <c r="BO341" s="285" t="inlineStr">
        <is>
          <t>0</t>
        </is>
      </c>
      <c r="BP341" s="297" t="inlineStr">
        <is>
          <t>0</t>
        </is>
      </c>
      <c r="BQ341" s="297" t="inlineStr">
        <is>
          <t>0</t>
        </is>
      </c>
      <c r="BR341" s="297" t="inlineStr">
        <is>
          <t>0</t>
        </is>
      </c>
      <c r="BS341" s="297" t="inlineStr">
        <is>
          <t>0</t>
        </is>
      </c>
      <c r="BT341" s="297" t="inlineStr">
        <is>
          <t>0</t>
        </is>
      </c>
      <c r="BU341" s="297" t="inlineStr">
        <is>
          <t>0</t>
        </is>
      </c>
      <c r="BV341" s="297" t="inlineStr">
        <is>
          <t>0</t>
        </is>
      </c>
      <c r="BW341" s="288" t="inlineStr">
        <is>
          <t>0</t>
        </is>
      </c>
      <c r="BX341" s="276">
        <f>SUM(IF(COUNTIF(#REF!, "*1.*"), 2, 0), IF(COUNTIF(#REF!, "*2.*"), 2, 0), IF(COUNTIF(#REF!, "*3.*"), 2, 0), IF(COUNTIF(#REF!, "*4.*"), 2, 0), IF(COUNTIF(#REF!, "*5.*"), 2, 0), IF(COUNTIF(#REF!, "*6.*"), 2, 0))</f>
        <v/>
      </c>
      <c r="BY341" s="277">
        <f t="array" ref="BY341">SUM(VALUE(AT341),VALUE(AU341),VALUE(AV341),VALUE(AW341),VALUE(AX341),VALUE(AY341),VALUE(AZ341),VALUE(BB341),VALUE(BC341),VALUE(BD341),VALUE(BE341),VALUE(BF341),VALUE(BG341),VALUE(BH341),VALUE(BI341),VALUE(BJ341),VALUE(BK341),VALUE(BL341),VALUE(BM341),VALUE(BN341),VALUE(BO341),VALUE(BP341),VALUE(BQ341),VALUE(BR341),VALUE(BS341),VALUE(BT341),VALUE(BU341),VALUE(BV341),VALUE(BW341))</f>
        <v/>
      </c>
      <c r="BZ341" s="307" t="n"/>
      <c r="CA341" s="307" t="n"/>
      <c r="CB341" s="307" t="n"/>
      <c r="CC341" s="307" t="n"/>
      <c r="CD341" s="307" t="n"/>
      <c r="CE341" s="307" t="n"/>
      <c r="CF341" s="307" t="n"/>
      <c r="CG341" s="307" t="n"/>
      <c r="CH341" s="307" t="n"/>
      <c r="CI341" s="307" t="n"/>
      <c r="CJ341" s="307" t="n"/>
      <c r="CK341" s="307" t="n"/>
      <c r="CL341" s="307" t="n"/>
      <c r="CM341" s="307" t="n"/>
      <c r="CN341" s="307" t="n"/>
      <c r="CO341" s="307" t="n"/>
      <c r="CP341" s="307" t="n"/>
      <c r="CQ341" s="307" t="n"/>
      <c r="CR341" s="279" t="inlineStr"/>
      <c r="CS341" s="280">
        <f>AVERAGE(Value(BY341),value(CR341))</f>
        <v/>
      </c>
      <c r="CT341" s="421">
        <f>(IF(OR(MediaScorecard!BH342="x", MediaScorecard!BI342="x",MediaScorecard!BJ342="x",MediaScorecard!BK342="x",MediaScorecard!BL342="x"),1, 2))</f>
        <v/>
      </c>
      <c r="CU341" s="308" t="n"/>
      <c r="CV341" s="308" t="n"/>
      <c r="CW341" s="308" t="n"/>
      <c r="CX341" s="309" t="n"/>
      <c r="CY341" s="308" t="n"/>
      <c r="CZ341" s="308" t="n"/>
      <c r="DA341" s="308" t="n"/>
    </row>
    <row r="342" ht="21" customHeight="1" s="590">
      <c r="A342" s="421" t="n"/>
      <c r="B342" s="270" t="n"/>
      <c r="C342" s="266" t="n"/>
      <c r="D342" s="267" t="inlineStr"/>
      <c r="E342" s="267" t="inlineStr"/>
      <c r="F342" s="268" t="inlineStr"/>
      <c r="G342" s="421" t="n"/>
      <c r="H342" s="269" t="n"/>
      <c r="I342" s="421" t="n"/>
      <c r="J342" s="421" t="n"/>
      <c r="K342" s="421" t="n"/>
      <c r="L342" s="421" t="n"/>
      <c r="M342" s="421" t="n"/>
      <c r="N342" s="421" t="n"/>
      <c r="O342" s="421" t="n"/>
      <c r="P342" s="421" t="n"/>
      <c r="Q342" s="421" t="n"/>
      <c r="R342" s="270" t="n"/>
      <c r="S342" s="421" t="n"/>
      <c r="T342" s="421" t="n"/>
      <c r="U342" s="421" t="n"/>
      <c r="V342" s="421" t="n"/>
      <c r="W342" s="421" t="n"/>
      <c r="X342" s="421" t="n"/>
      <c r="Y342" s="421" t="n"/>
      <c r="Z342" s="421" t="n"/>
      <c r="AA342" s="421" t="n"/>
      <c r="AB342" s="421" t="n"/>
      <c r="AC342" s="421" t="n"/>
      <c r="AD342" s="421" t="n"/>
      <c r="AE342" s="421" t="n"/>
      <c r="AF342" s="421" t="n"/>
      <c r="AG342" s="421" t="n"/>
      <c r="AH342" s="421" t="n"/>
      <c r="AI342" s="421" t="n"/>
      <c r="AJ342" s="297" t="n"/>
      <c r="AK342" s="297" t="n"/>
      <c r="AL342" s="284" t="n"/>
      <c r="AM342" s="297" t="n"/>
      <c r="AN342" s="285" t="n"/>
      <c r="AO342" s="297" t="n"/>
      <c r="AP342" s="297" t="n"/>
      <c r="AQ342" s="297" t="n"/>
      <c r="AR342" s="297" t="n"/>
      <c r="AS342" s="297" t="n"/>
      <c r="AT342" s="285" t="inlineStr">
        <is>
          <t>0</t>
        </is>
      </c>
      <c r="AU342" s="297" t="inlineStr">
        <is>
          <t>0</t>
        </is>
      </c>
      <c r="AV342" s="297" t="inlineStr">
        <is>
          <t>0</t>
        </is>
      </c>
      <c r="AW342" s="297" t="inlineStr">
        <is>
          <t>0</t>
        </is>
      </c>
      <c r="AX342" s="297" t="inlineStr">
        <is>
          <t>0</t>
        </is>
      </c>
      <c r="AY342" s="286" t="inlineStr">
        <is>
          <t>0</t>
        </is>
      </c>
      <c r="AZ342" s="286" t="inlineStr">
        <is>
          <t>0</t>
        </is>
      </c>
      <c r="BA342" s="287" t="inlineStr">
        <is>
          <t>0</t>
        </is>
      </c>
      <c r="BB342" s="286" t="inlineStr">
        <is>
          <t>0</t>
        </is>
      </c>
      <c r="BC342" s="286" t="inlineStr">
        <is>
          <t>0</t>
        </is>
      </c>
      <c r="BD342" s="286" t="inlineStr">
        <is>
          <t>0</t>
        </is>
      </c>
      <c r="BE342" s="286" t="inlineStr">
        <is>
          <t>0</t>
        </is>
      </c>
      <c r="BF342" s="286" t="inlineStr">
        <is>
          <t>0</t>
        </is>
      </c>
      <c r="BG342" s="286" t="inlineStr">
        <is>
          <t>0</t>
        </is>
      </c>
      <c r="BH342" s="297" t="inlineStr">
        <is>
          <t>0</t>
        </is>
      </c>
      <c r="BI342" s="297" t="inlineStr">
        <is>
          <t>0</t>
        </is>
      </c>
      <c r="BJ342" s="297" t="inlineStr">
        <is>
          <t>0</t>
        </is>
      </c>
      <c r="BK342" s="297" t="inlineStr">
        <is>
          <t>0</t>
        </is>
      </c>
      <c r="BL342" s="297" t="inlineStr">
        <is>
          <t>0</t>
        </is>
      </c>
      <c r="BM342" s="297" t="inlineStr">
        <is>
          <t>0</t>
        </is>
      </c>
      <c r="BN342" s="297" t="inlineStr">
        <is>
          <t>0</t>
        </is>
      </c>
      <c r="BO342" s="285" t="inlineStr">
        <is>
          <t>0</t>
        </is>
      </c>
      <c r="BP342" s="297" t="inlineStr">
        <is>
          <t>0</t>
        </is>
      </c>
      <c r="BQ342" s="297" t="inlineStr">
        <is>
          <t>0</t>
        </is>
      </c>
      <c r="BR342" s="297" t="inlineStr">
        <is>
          <t>0</t>
        </is>
      </c>
      <c r="BS342" s="297" t="inlineStr">
        <is>
          <t>0</t>
        </is>
      </c>
      <c r="BT342" s="297" t="inlineStr">
        <is>
          <t>0</t>
        </is>
      </c>
      <c r="BU342" s="297" t="inlineStr">
        <is>
          <t>0</t>
        </is>
      </c>
      <c r="BV342" s="297" t="inlineStr">
        <is>
          <t>0</t>
        </is>
      </c>
      <c r="BW342" s="288" t="inlineStr">
        <is>
          <t>0</t>
        </is>
      </c>
      <c r="BX342" s="276">
        <f>SUM(IF(COUNTIF(#REF!, "*1.*"), 2, 0), IF(COUNTIF(#REF!, "*2.*"), 2, 0), IF(COUNTIF(#REF!, "*3.*"), 2, 0), IF(COUNTIF(#REF!, "*4.*"), 2, 0), IF(COUNTIF(#REF!, "*5.*"), 2, 0), IF(COUNTIF(#REF!, "*6.*"), 2, 0))</f>
        <v/>
      </c>
      <c r="BY342" s="277">
        <f t="array" ref="BY342">SUM(VALUE(AT342),VALUE(AU342),VALUE(AV342),VALUE(AW342),VALUE(AX342),VALUE(AY342),VALUE(AZ342),VALUE(BB342),VALUE(BC342),VALUE(BD342),VALUE(BE342),VALUE(BF342),VALUE(BG342),VALUE(BH342),VALUE(BI342),VALUE(BJ342),VALUE(BK342),VALUE(BL342),VALUE(BM342),VALUE(BN342),VALUE(BO342),VALUE(BP342),VALUE(BQ342),VALUE(BR342),VALUE(BS342),VALUE(BT342),VALUE(BU342),VALUE(BV342),VALUE(BW342))</f>
        <v/>
      </c>
      <c r="BZ342" s="303" t="n"/>
      <c r="CA342" s="303" t="n"/>
      <c r="CB342" s="303" t="n"/>
      <c r="CC342" s="303" t="n"/>
      <c r="CD342" s="303" t="n"/>
      <c r="CE342" s="303" t="n"/>
      <c r="CF342" s="303" t="n"/>
      <c r="CG342" s="303" t="n"/>
      <c r="CH342" s="303" t="n"/>
      <c r="CI342" s="303" t="n"/>
      <c r="CJ342" s="303" t="n"/>
      <c r="CK342" s="303" t="n"/>
      <c r="CL342" s="303" t="n"/>
      <c r="CM342" s="303" t="n"/>
      <c r="CN342" s="303" t="n"/>
      <c r="CO342" s="303" t="n"/>
      <c r="CP342" s="303" t="n"/>
      <c r="CQ342" s="303" t="n"/>
      <c r="CR342" s="279" t="inlineStr"/>
      <c r="CS342" s="280">
        <f>AVERAGE(Value(BY342),value(CR342))</f>
        <v/>
      </c>
      <c r="CT342" s="421">
        <f>(IF(OR(MediaScorecard!BH343="x", MediaScorecard!BI343="x",MediaScorecard!BJ343="x",MediaScorecard!BK343="x",MediaScorecard!BL343="x"),1, 2))</f>
        <v/>
      </c>
      <c r="CU342" s="304" t="n"/>
      <c r="CV342" s="304" t="n"/>
      <c r="CW342" s="304" t="n"/>
      <c r="CX342" s="305" t="n"/>
      <c r="CY342" s="304" t="n"/>
      <c r="CZ342" s="304" t="n"/>
      <c r="DA342" s="304" t="n"/>
    </row>
    <row r="343" ht="21" customHeight="1" s="590">
      <c r="A343" s="421" t="n"/>
      <c r="B343" s="270" t="n"/>
      <c r="C343" s="266" t="n"/>
      <c r="D343" s="267" t="inlineStr"/>
      <c r="E343" s="267" t="inlineStr"/>
      <c r="F343" s="268" t="inlineStr"/>
      <c r="G343" s="421" t="n"/>
      <c r="H343" s="269" t="n"/>
      <c r="I343" s="421" t="n"/>
      <c r="J343" s="421" t="n"/>
      <c r="K343" s="421" t="n"/>
      <c r="L343" s="421" t="n"/>
      <c r="M343" s="421" t="n"/>
      <c r="N343" s="421" t="n"/>
      <c r="O343" s="421" t="n"/>
      <c r="P343" s="421" t="n"/>
      <c r="Q343" s="421" t="n"/>
      <c r="R343" s="270" t="n"/>
      <c r="S343" s="421" t="n"/>
      <c r="T343" s="421" t="n"/>
      <c r="U343" s="421" t="n"/>
      <c r="V343" s="421" t="n"/>
      <c r="W343" s="421" t="n"/>
      <c r="X343" s="421" t="n"/>
      <c r="Y343" s="421" t="n"/>
      <c r="Z343" s="421" t="n"/>
      <c r="AA343" s="421" t="n"/>
      <c r="AB343" s="421" t="n"/>
      <c r="AC343" s="421" t="n"/>
      <c r="AD343" s="421" t="n"/>
      <c r="AE343" s="421" t="n"/>
      <c r="AF343" s="421" t="n"/>
      <c r="AG343" s="421" t="n"/>
      <c r="AH343" s="421" t="n"/>
      <c r="AI343" s="421" t="n"/>
      <c r="AJ343" s="297" t="n"/>
      <c r="AK343" s="297" t="n"/>
      <c r="AL343" s="284" t="n"/>
      <c r="AM343" s="297" t="n"/>
      <c r="AN343" s="285" t="n"/>
      <c r="AO343" s="297" t="n"/>
      <c r="AP343" s="297" t="n"/>
      <c r="AQ343" s="297" t="n"/>
      <c r="AR343" s="297" t="n"/>
      <c r="AS343" s="297" t="n"/>
      <c r="AT343" s="285" t="inlineStr">
        <is>
          <t>0</t>
        </is>
      </c>
      <c r="AU343" s="297" t="inlineStr">
        <is>
          <t>0</t>
        </is>
      </c>
      <c r="AV343" s="297" t="inlineStr">
        <is>
          <t>0</t>
        </is>
      </c>
      <c r="AW343" s="297" t="inlineStr">
        <is>
          <t>0</t>
        </is>
      </c>
      <c r="AX343" s="297" t="inlineStr">
        <is>
          <t>0</t>
        </is>
      </c>
      <c r="AY343" s="286" t="inlineStr">
        <is>
          <t>0</t>
        </is>
      </c>
      <c r="AZ343" s="286" t="inlineStr">
        <is>
          <t>0</t>
        </is>
      </c>
      <c r="BA343" s="287" t="inlineStr">
        <is>
          <t>0</t>
        </is>
      </c>
      <c r="BB343" s="286" t="inlineStr">
        <is>
          <t>0</t>
        </is>
      </c>
      <c r="BC343" s="286" t="inlineStr">
        <is>
          <t>0</t>
        </is>
      </c>
      <c r="BD343" s="286" t="inlineStr">
        <is>
          <t>0</t>
        </is>
      </c>
      <c r="BE343" s="286" t="inlineStr">
        <is>
          <t>0</t>
        </is>
      </c>
      <c r="BF343" s="286" t="inlineStr">
        <is>
          <t>0</t>
        </is>
      </c>
      <c r="BG343" s="286" t="inlineStr">
        <is>
          <t>0</t>
        </is>
      </c>
      <c r="BH343" s="297" t="inlineStr">
        <is>
          <t>0</t>
        </is>
      </c>
      <c r="BI343" s="297" t="inlineStr">
        <is>
          <t>0</t>
        </is>
      </c>
      <c r="BJ343" s="297" t="inlineStr">
        <is>
          <t>0</t>
        </is>
      </c>
      <c r="BK343" s="297" t="inlineStr">
        <is>
          <t>0</t>
        </is>
      </c>
      <c r="BL343" s="297" t="inlineStr">
        <is>
          <t>0</t>
        </is>
      </c>
      <c r="BM343" s="297" t="inlineStr">
        <is>
          <t>0</t>
        </is>
      </c>
      <c r="BN343" s="297" t="inlineStr">
        <is>
          <t>0</t>
        </is>
      </c>
      <c r="BO343" s="285" t="inlineStr">
        <is>
          <t>0</t>
        </is>
      </c>
      <c r="BP343" s="297" t="inlineStr">
        <is>
          <t>0</t>
        </is>
      </c>
      <c r="BQ343" s="297" t="inlineStr">
        <is>
          <t>0</t>
        </is>
      </c>
      <c r="BR343" s="297" t="inlineStr">
        <is>
          <t>0</t>
        </is>
      </c>
      <c r="BS343" s="297" t="inlineStr">
        <is>
          <t>0</t>
        </is>
      </c>
      <c r="BT343" s="297" t="inlineStr">
        <is>
          <t>0</t>
        </is>
      </c>
      <c r="BU343" s="297" t="inlineStr">
        <is>
          <t>0</t>
        </is>
      </c>
      <c r="BV343" s="297" t="inlineStr">
        <is>
          <t>0</t>
        </is>
      </c>
      <c r="BW343" s="288" t="inlineStr">
        <is>
          <t>0</t>
        </is>
      </c>
      <c r="BX343" s="276">
        <f>SUM(IF(COUNTIF(#REF!, "*1.*"), 2, 0), IF(COUNTIF(#REF!, "*2.*"), 2, 0), IF(COUNTIF(#REF!, "*3.*"), 2, 0), IF(COUNTIF(#REF!, "*4.*"), 2, 0), IF(COUNTIF(#REF!, "*5.*"), 2, 0), IF(COUNTIF(#REF!, "*6.*"), 2, 0))</f>
        <v/>
      </c>
      <c r="BY343" s="277">
        <f t="array" ref="BY343">SUM(VALUE(AT343),VALUE(AU343),VALUE(AV343),VALUE(AW343),VALUE(AX343),VALUE(AY343),VALUE(AZ343),VALUE(BB343),VALUE(BC343),VALUE(BD343),VALUE(BE343),VALUE(BF343),VALUE(BG343),VALUE(BH343),VALUE(BI343),VALUE(BJ343),VALUE(BK343),VALUE(BL343),VALUE(BM343),VALUE(BN343),VALUE(BO343),VALUE(BP343),VALUE(BQ343),VALUE(BR343),VALUE(BS343),VALUE(BT343),VALUE(BU343),VALUE(BV343),VALUE(BW343))</f>
        <v/>
      </c>
      <c r="BZ343" s="307" t="n"/>
      <c r="CA343" s="307" t="n"/>
      <c r="CB343" s="307" t="n"/>
      <c r="CC343" s="307" t="n"/>
      <c r="CD343" s="307" t="n"/>
      <c r="CE343" s="307" t="n"/>
      <c r="CF343" s="307" t="n"/>
      <c r="CG343" s="307" t="n"/>
      <c r="CH343" s="307" t="n"/>
      <c r="CI343" s="307" t="n"/>
      <c r="CJ343" s="307" t="n"/>
      <c r="CK343" s="307" t="n"/>
      <c r="CL343" s="307" t="n"/>
      <c r="CM343" s="307" t="n"/>
      <c r="CN343" s="307" t="n"/>
      <c r="CO343" s="307" t="n"/>
      <c r="CP343" s="307" t="n"/>
      <c r="CQ343" s="307" t="n"/>
      <c r="CR343" s="279" t="inlineStr"/>
      <c r="CS343" s="280">
        <f>AVERAGE(Value(BY343),value(CR343))</f>
        <v/>
      </c>
      <c r="CT343" s="421">
        <f>(IF(OR(MediaScorecard!BH344="x", MediaScorecard!BI344="x",MediaScorecard!BJ344="x",MediaScorecard!BK344="x",MediaScorecard!BL344="x"),1, 2))</f>
        <v/>
      </c>
      <c r="CU343" s="308" t="n"/>
      <c r="CV343" s="308" t="n"/>
      <c r="CW343" s="308" t="n"/>
      <c r="CX343" s="309" t="n"/>
      <c r="CY343" s="308" t="n"/>
      <c r="CZ343" s="308" t="n"/>
      <c r="DA343" s="308" t="n"/>
    </row>
    <row r="344" ht="21" customHeight="1" s="590">
      <c r="A344" s="421" t="n"/>
      <c r="B344" s="270" t="n"/>
      <c r="C344" s="266" t="n"/>
      <c r="D344" s="267" t="inlineStr"/>
      <c r="E344" s="267" t="inlineStr"/>
      <c r="F344" s="268" t="inlineStr"/>
      <c r="G344" s="421" t="n"/>
      <c r="H344" s="269" t="n"/>
      <c r="I344" s="421" t="n"/>
      <c r="J344" s="421" t="n"/>
      <c r="K344" s="421" t="n"/>
      <c r="L344" s="421" t="n"/>
      <c r="M344" s="421" t="n"/>
      <c r="N344" s="421" t="n"/>
      <c r="O344" s="421" t="n"/>
      <c r="P344" s="421" t="n"/>
      <c r="Q344" s="421" t="n"/>
      <c r="R344" s="270" t="n"/>
      <c r="S344" s="421" t="n"/>
      <c r="T344" s="421" t="n"/>
      <c r="U344" s="421" t="n"/>
      <c r="V344" s="421" t="n"/>
      <c r="W344" s="421" t="n"/>
      <c r="X344" s="421" t="n"/>
      <c r="Y344" s="421" t="n"/>
      <c r="Z344" s="421" t="n"/>
      <c r="AA344" s="421" t="n"/>
      <c r="AB344" s="421" t="n"/>
      <c r="AC344" s="421" t="n"/>
      <c r="AD344" s="421" t="n"/>
      <c r="AE344" s="421" t="n"/>
      <c r="AF344" s="421" t="n"/>
      <c r="AG344" s="421" t="n"/>
      <c r="AH344" s="421" t="n"/>
      <c r="AI344" s="421" t="n"/>
      <c r="AJ344" s="297" t="n"/>
      <c r="AK344" s="297" t="n"/>
      <c r="AL344" s="284" t="n"/>
      <c r="AM344" s="297" t="n"/>
      <c r="AN344" s="285" t="n"/>
      <c r="AO344" s="297" t="n"/>
      <c r="AP344" s="297" t="n"/>
      <c r="AQ344" s="297" t="n"/>
      <c r="AR344" s="297" t="n"/>
      <c r="AS344" s="297" t="n"/>
      <c r="AT344" s="285" t="inlineStr">
        <is>
          <t>0</t>
        </is>
      </c>
      <c r="AU344" s="297" t="inlineStr">
        <is>
          <t>0</t>
        </is>
      </c>
      <c r="AV344" s="297" t="inlineStr">
        <is>
          <t>0</t>
        </is>
      </c>
      <c r="AW344" s="297" t="inlineStr">
        <is>
          <t>0</t>
        </is>
      </c>
      <c r="AX344" s="297" t="inlineStr">
        <is>
          <t>0</t>
        </is>
      </c>
      <c r="AY344" s="286" t="inlineStr">
        <is>
          <t>0</t>
        </is>
      </c>
      <c r="AZ344" s="286" t="inlineStr">
        <is>
          <t>0</t>
        </is>
      </c>
      <c r="BA344" s="287" t="inlineStr">
        <is>
          <t>0</t>
        </is>
      </c>
      <c r="BB344" s="286" t="inlineStr">
        <is>
          <t>0</t>
        </is>
      </c>
      <c r="BC344" s="286" t="inlineStr">
        <is>
          <t>0</t>
        </is>
      </c>
      <c r="BD344" s="286" t="inlineStr">
        <is>
          <t>0</t>
        </is>
      </c>
      <c r="BE344" s="286" t="inlineStr">
        <is>
          <t>0</t>
        </is>
      </c>
      <c r="BF344" s="286" t="inlineStr">
        <is>
          <t>0</t>
        </is>
      </c>
      <c r="BG344" s="286" t="inlineStr">
        <is>
          <t>0</t>
        </is>
      </c>
      <c r="BH344" s="297" t="inlineStr">
        <is>
          <t>0</t>
        </is>
      </c>
      <c r="BI344" s="297" t="inlineStr">
        <is>
          <t>0</t>
        </is>
      </c>
      <c r="BJ344" s="297" t="inlineStr">
        <is>
          <t>0</t>
        </is>
      </c>
      <c r="BK344" s="297" t="inlineStr">
        <is>
          <t>0</t>
        </is>
      </c>
      <c r="BL344" s="297" t="inlineStr">
        <is>
          <t>0</t>
        </is>
      </c>
      <c r="BM344" s="297" t="inlineStr">
        <is>
          <t>0</t>
        </is>
      </c>
      <c r="BN344" s="297" t="inlineStr">
        <is>
          <t>0</t>
        </is>
      </c>
      <c r="BO344" s="285" t="inlineStr">
        <is>
          <t>0</t>
        </is>
      </c>
      <c r="BP344" s="297" t="inlineStr">
        <is>
          <t>0</t>
        </is>
      </c>
      <c r="BQ344" s="297" t="inlineStr">
        <is>
          <t>0</t>
        </is>
      </c>
      <c r="BR344" s="297" t="inlineStr">
        <is>
          <t>0</t>
        </is>
      </c>
      <c r="BS344" s="297" t="inlineStr">
        <is>
          <t>0</t>
        </is>
      </c>
      <c r="BT344" s="297" t="inlineStr">
        <is>
          <t>0</t>
        </is>
      </c>
      <c r="BU344" s="297" t="inlineStr">
        <is>
          <t>0</t>
        </is>
      </c>
      <c r="BV344" s="297" t="inlineStr">
        <is>
          <t>0</t>
        </is>
      </c>
      <c r="BW344" s="288" t="inlineStr">
        <is>
          <t>0</t>
        </is>
      </c>
      <c r="BX344" s="276">
        <f>SUM(IF(COUNTIF(#REF!, "*1.*"), 2, 0), IF(COUNTIF(#REF!, "*2.*"), 2, 0), IF(COUNTIF(#REF!, "*3.*"), 2, 0), IF(COUNTIF(#REF!, "*4.*"), 2, 0), IF(COUNTIF(#REF!, "*5.*"), 2, 0), IF(COUNTIF(#REF!, "*6.*"), 2, 0))</f>
        <v/>
      </c>
      <c r="BY344" s="277">
        <f t="array" ref="BY344">SUM(VALUE(AT344),VALUE(AU344),VALUE(AV344),VALUE(AW344),VALUE(AX344),VALUE(AY344),VALUE(AZ344),VALUE(BB344),VALUE(BC344),VALUE(BD344),VALUE(BE344),VALUE(BF344),VALUE(BG344),VALUE(BH344),VALUE(BI344),VALUE(BJ344),VALUE(BK344),VALUE(BL344),VALUE(BM344),VALUE(BN344),VALUE(BO344),VALUE(BP344),VALUE(BQ344),VALUE(BR344),VALUE(BS344),VALUE(BT344),VALUE(BU344),VALUE(BV344),VALUE(BW344))</f>
        <v/>
      </c>
      <c r="BZ344" s="307" t="n"/>
      <c r="CA344" s="307" t="n"/>
      <c r="CB344" s="307" t="n"/>
      <c r="CC344" s="307" t="n"/>
      <c r="CD344" s="307" t="n"/>
      <c r="CE344" s="307" t="n"/>
      <c r="CF344" s="307" t="n"/>
      <c r="CG344" s="307" t="n"/>
      <c r="CH344" s="307" t="n"/>
      <c r="CI344" s="307" t="n"/>
      <c r="CJ344" s="307" t="n"/>
      <c r="CK344" s="307" t="n"/>
      <c r="CL344" s="307" t="n"/>
      <c r="CM344" s="307" t="n"/>
      <c r="CN344" s="307" t="n"/>
      <c r="CO344" s="307" t="n"/>
      <c r="CP344" s="307" t="n"/>
      <c r="CQ344" s="307" t="n"/>
      <c r="CR344" s="279" t="inlineStr"/>
      <c r="CS344" s="280">
        <f>AVERAGE(Value(BY344),value(CR344))</f>
        <v/>
      </c>
      <c r="CT344" s="421">
        <f>(IF(OR(MediaScorecard!BH345="x", MediaScorecard!BI345="x",MediaScorecard!BJ345="x",MediaScorecard!BK345="x",MediaScorecard!BL345="x"),1, 2))</f>
        <v/>
      </c>
      <c r="CU344" s="308" t="n"/>
      <c r="CV344" s="308" t="n"/>
      <c r="CW344" s="308" t="n"/>
      <c r="CX344" s="309" t="n"/>
      <c r="CY344" s="308" t="n"/>
      <c r="CZ344" s="308" t="n"/>
      <c r="DA344" s="308" t="n"/>
    </row>
    <row r="345" ht="21" customHeight="1" s="590">
      <c r="A345" s="421" t="n"/>
      <c r="B345" s="270" t="n"/>
      <c r="C345" s="266" t="n"/>
      <c r="D345" s="267" t="inlineStr"/>
      <c r="E345" s="267" t="inlineStr"/>
      <c r="F345" s="268" t="inlineStr"/>
      <c r="G345" s="421" t="n"/>
      <c r="H345" s="269" t="n"/>
      <c r="I345" s="421" t="n"/>
      <c r="J345" s="421" t="n"/>
      <c r="K345" s="421" t="n"/>
      <c r="L345" s="421" t="n"/>
      <c r="M345" s="421" t="n"/>
      <c r="N345" s="421" t="n"/>
      <c r="O345" s="421" t="n"/>
      <c r="P345" s="421" t="n"/>
      <c r="Q345" s="421" t="n"/>
      <c r="R345" s="270" t="n"/>
      <c r="S345" s="421" t="n"/>
      <c r="T345" s="421" t="n"/>
      <c r="U345" s="421" t="n"/>
      <c r="V345" s="421" t="n"/>
      <c r="W345" s="421" t="n"/>
      <c r="X345" s="421" t="n"/>
      <c r="Y345" s="421" t="n"/>
      <c r="Z345" s="421" t="n"/>
      <c r="AA345" s="421" t="n"/>
      <c r="AB345" s="421" t="n"/>
      <c r="AC345" s="421" t="n"/>
      <c r="AD345" s="421" t="n"/>
      <c r="AE345" s="421" t="n"/>
      <c r="AF345" s="421" t="n"/>
      <c r="AG345" s="421" t="n"/>
      <c r="AH345" s="421" t="n"/>
      <c r="AI345" s="421" t="n"/>
      <c r="AJ345" s="297" t="n"/>
      <c r="AK345" s="297" t="n"/>
      <c r="AL345" s="284" t="n"/>
      <c r="AM345" s="297" t="n"/>
      <c r="AN345" s="285" t="n"/>
      <c r="AO345" s="297" t="n"/>
      <c r="AP345" s="297" t="n"/>
      <c r="AQ345" s="297" t="n"/>
      <c r="AR345" s="297" t="n"/>
      <c r="AS345" s="297" t="n"/>
      <c r="AT345" s="285" t="inlineStr">
        <is>
          <t>0</t>
        </is>
      </c>
      <c r="AU345" s="297" t="inlineStr">
        <is>
          <t>0</t>
        </is>
      </c>
      <c r="AV345" s="297" t="inlineStr">
        <is>
          <t>0</t>
        </is>
      </c>
      <c r="AW345" s="297" t="inlineStr">
        <is>
          <t>0</t>
        </is>
      </c>
      <c r="AX345" s="297" t="inlineStr">
        <is>
          <t>0</t>
        </is>
      </c>
      <c r="AY345" s="286" t="inlineStr">
        <is>
          <t>0</t>
        </is>
      </c>
      <c r="AZ345" s="286" t="inlineStr">
        <is>
          <t>0</t>
        </is>
      </c>
      <c r="BA345" s="287" t="inlineStr">
        <is>
          <t>0</t>
        </is>
      </c>
      <c r="BB345" s="286" t="inlineStr">
        <is>
          <t>0</t>
        </is>
      </c>
      <c r="BC345" s="286" t="inlineStr">
        <is>
          <t>0</t>
        </is>
      </c>
      <c r="BD345" s="286" t="inlineStr">
        <is>
          <t>0</t>
        </is>
      </c>
      <c r="BE345" s="286" t="inlineStr">
        <is>
          <t>0</t>
        </is>
      </c>
      <c r="BF345" s="286" t="inlineStr">
        <is>
          <t>0</t>
        </is>
      </c>
      <c r="BG345" s="286" t="inlineStr">
        <is>
          <t>0</t>
        </is>
      </c>
      <c r="BH345" s="297" t="inlineStr">
        <is>
          <t>0</t>
        </is>
      </c>
      <c r="BI345" s="297" t="inlineStr">
        <is>
          <t>0</t>
        </is>
      </c>
      <c r="BJ345" s="297" t="inlineStr">
        <is>
          <t>0</t>
        </is>
      </c>
      <c r="BK345" s="297" t="inlineStr">
        <is>
          <t>0</t>
        </is>
      </c>
      <c r="BL345" s="297" t="inlineStr">
        <is>
          <t>0</t>
        </is>
      </c>
      <c r="BM345" s="297" t="inlineStr">
        <is>
          <t>0</t>
        </is>
      </c>
      <c r="BN345" s="297" t="inlineStr">
        <is>
          <t>0</t>
        </is>
      </c>
      <c r="BO345" s="285" t="inlineStr">
        <is>
          <t>0</t>
        </is>
      </c>
      <c r="BP345" s="297" t="inlineStr">
        <is>
          <t>0</t>
        </is>
      </c>
      <c r="BQ345" s="297" t="inlineStr">
        <is>
          <t>0</t>
        </is>
      </c>
      <c r="BR345" s="297" t="inlineStr">
        <is>
          <t>0</t>
        </is>
      </c>
      <c r="BS345" s="297" t="inlineStr">
        <is>
          <t>0</t>
        </is>
      </c>
      <c r="BT345" s="297" t="inlineStr">
        <is>
          <t>0</t>
        </is>
      </c>
      <c r="BU345" s="297" t="inlineStr">
        <is>
          <t>0</t>
        </is>
      </c>
      <c r="BV345" s="297" t="inlineStr">
        <is>
          <t>0</t>
        </is>
      </c>
      <c r="BW345" s="288" t="inlineStr">
        <is>
          <t>0</t>
        </is>
      </c>
      <c r="BX345" s="276">
        <f>SUM(IF(COUNTIF(#REF!, "*1.*"), 2, 0), IF(COUNTIF(#REF!, "*2.*"), 2, 0), IF(COUNTIF(#REF!, "*3.*"), 2, 0), IF(COUNTIF(#REF!, "*4.*"), 2, 0), IF(COUNTIF(#REF!, "*5.*"), 2, 0), IF(COUNTIF(#REF!, "*6.*"), 2, 0))</f>
        <v/>
      </c>
      <c r="BY345" s="277">
        <f t="array" ref="BY345">SUM(VALUE(AT345),VALUE(AU345),VALUE(AV345),VALUE(AW345),VALUE(AX345),VALUE(AY345),VALUE(AZ345),VALUE(BB345),VALUE(BC345),VALUE(BD345),VALUE(BE345),VALUE(BF345),VALUE(BG345),VALUE(BH345),VALUE(BI345),VALUE(BJ345),VALUE(BK345),VALUE(BL345),VALUE(BM345),VALUE(BN345),VALUE(BO345),VALUE(BP345),VALUE(BQ345),VALUE(BR345),VALUE(BS345),VALUE(BT345),VALUE(BU345),VALUE(BV345),VALUE(BW345))</f>
        <v/>
      </c>
      <c r="BZ345" s="307" t="n"/>
      <c r="CA345" s="307" t="n"/>
      <c r="CB345" s="307" t="n"/>
      <c r="CC345" s="307" t="n"/>
      <c r="CD345" s="307" t="n"/>
      <c r="CE345" s="307" t="n"/>
      <c r="CF345" s="307" t="n"/>
      <c r="CG345" s="307" t="n"/>
      <c r="CH345" s="307" t="n"/>
      <c r="CI345" s="307" t="n"/>
      <c r="CJ345" s="307" t="n"/>
      <c r="CK345" s="307" t="n"/>
      <c r="CL345" s="307" t="n"/>
      <c r="CM345" s="307" t="n"/>
      <c r="CN345" s="307" t="n"/>
      <c r="CO345" s="307" t="n"/>
      <c r="CP345" s="307" t="n"/>
      <c r="CQ345" s="307" t="n"/>
      <c r="CR345" s="279" t="inlineStr"/>
      <c r="CS345" s="280">
        <f>AVERAGE(Value(BY345),value(CR345))</f>
        <v/>
      </c>
      <c r="CT345" s="421">
        <f>(IF(OR(MediaScorecard!BH346="x", MediaScorecard!BI346="x",MediaScorecard!BJ346="x",MediaScorecard!BK346="x",MediaScorecard!BL346="x"),1, 2))</f>
        <v/>
      </c>
      <c r="CU345" s="308" t="n"/>
      <c r="CV345" s="308" t="n"/>
      <c r="CW345" s="308" t="n"/>
      <c r="CX345" s="309" t="n"/>
      <c r="CY345" s="308" t="n"/>
      <c r="CZ345" s="308" t="n"/>
      <c r="DA345" s="308" t="n"/>
    </row>
    <row r="346" ht="21" customHeight="1" s="590">
      <c r="A346" s="421" t="n"/>
      <c r="B346" s="270" t="n"/>
      <c r="C346" s="266" t="n"/>
      <c r="D346" s="267" t="inlineStr"/>
      <c r="E346" s="267" t="inlineStr"/>
      <c r="F346" s="268" t="inlineStr"/>
      <c r="G346" s="421" t="n"/>
      <c r="H346" s="269" t="n"/>
      <c r="I346" s="421" t="n"/>
      <c r="J346" s="421" t="n"/>
      <c r="K346" s="421" t="n"/>
      <c r="L346" s="421" t="n"/>
      <c r="M346" s="421" t="n"/>
      <c r="N346" s="421" t="n"/>
      <c r="O346" s="421" t="n"/>
      <c r="P346" s="421" t="n"/>
      <c r="Q346" s="421" t="n"/>
      <c r="R346" s="270" t="n"/>
      <c r="S346" s="421" t="n"/>
      <c r="T346" s="421" t="n"/>
      <c r="U346" s="421" t="n"/>
      <c r="V346" s="421" t="n"/>
      <c r="W346" s="421" t="n"/>
      <c r="X346" s="421" t="n"/>
      <c r="Y346" s="421" t="n"/>
      <c r="Z346" s="421" t="n"/>
      <c r="AA346" s="421" t="n"/>
      <c r="AB346" s="421" t="n"/>
      <c r="AC346" s="421" t="n"/>
      <c r="AD346" s="421" t="n"/>
      <c r="AE346" s="421" t="n"/>
      <c r="AF346" s="421" t="n"/>
      <c r="AG346" s="421" t="n"/>
      <c r="AH346" s="421" t="n"/>
      <c r="AI346" s="421" t="n"/>
      <c r="AJ346" s="297" t="n"/>
      <c r="AK346" s="297" t="n"/>
      <c r="AL346" s="284" t="n"/>
      <c r="AM346" s="297" t="n"/>
      <c r="AN346" s="285" t="n"/>
      <c r="AO346" s="297" t="n"/>
      <c r="AP346" s="297" t="n"/>
      <c r="AQ346" s="297" t="n"/>
      <c r="AR346" s="297" t="n"/>
      <c r="AS346" s="297" t="n"/>
      <c r="AT346" s="285" t="inlineStr">
        <is>
          <t>0</t>
        </is>
      </c>
      <c r="AU346" s="297" t="inlineStr">
        <is>
          <t>0</t>
        </is>
      </c>
      <c r="AV346" s="297" t="inlineStr">
        <is>
          <t>0</t>
        </is>
      </c>
      <c r="AW346" s="297" t="inlineStr">
        <is>
          <t>0</t>
        </is>
      </c>
      <c r="AX346" s="297" t="inlineStr">
        <is>
          <t>0</t>
        </is>
      </c>
      <c r="AY346" s="286" t="inlineStr">
        <is>
          <t>0</t>
        </is>
      </c>
      <c r="AZ346" s="286" t="inlineStr">
        <is>
          <t>0</t>
        </is>
      </c>
      <c r="BA346" s="287" t="inlineStr">
        <is>
          <t>0</t>
        </is>
      </c>
      <c r="BB346" s="286" t="inlineStr">
        <is>
          <t>0</t>
        </is>
      </c>
      <c r="BC346" s="286" t="inlineStr">
        <is>
          <t>0</t>
        </is>
      </c>
      <c r="BD346" s="286" t="inlineStr">
        <is>
          <t>0</t>
        </is>
      </c>
      <c r="BE346" s="286" t="inlineStr">
        <is>
          <t>0</t>
        </is>
      </c>
      <c r="BF346" s="286" t="inlineStr">
        <is>
          <t>0</t>
        </is>
      </c>
      <c r="BG346" s="286" t="inlineStr">
        <is>
          <t>0</t>
        </is>
      </c>
      <c r="BH346" s="297" t="inlineStr">
        <is>
          <t>0</t>
        </is>
      </c>
      <c r="BI346" s="297" t="inlineStr">
        <is>
          <t>0</t>
        </is>
      </c>
      <c r="BJ346" s="297" t="inlineStr">
        <is>
          <t>0</t>
        </is>
      </c>
      <c r="BK346" s="297" t="inlineStr">
        <is>
          <t>0</t>
        </is>
      </c>
      <c r="BL346" s="297" t="inlineStr">
        <is>
          <t>0</t>
        </is>
      </c>
      <c r="BM346" s="297" t="inlineStr">
        <is>
          <t>0</t>
        </is>
      </c>
      <c r="BN346" s="297" t="inlineStr">
        <is>
          <t>0</t>
        </is>
      </c>
      <c r="BO346" s="285" t="inlineStr">
        <is>
          <t>0</t>
        </is>
      </c>
      <c r="BP346" s="297" t="inlineStr">
        <is>
          <t>0</t>
        </is>
      </c>
      <c r="BQ346" s="297" t="inlineStr">
        <is>
          <t>0</t>
        </is>
      </c>
      <c r="BR346" s="297" t="inlineStr">
        <is>
          <t>0</t>
        </is>
      </c>
      <c r="BS346" s="297" t="inlineStr">
        <is>
          <t>0</t>
        </is>
      </c>
      <c r="BT346" s="297" t="inlineStr">
        <is>
          <t>0</t>
        </is>
      </c>
      <c r="BU346" s="297" t="inlineStr">
        <is>
          <t>0</t>
        </is>
      </c>
      <c r="BV346" s="297" t="inlineStr">
        <is>
          <t>0</t>
        </is>
      </c>
      <c r="BW346" s="288" t="inlineStr">
        <is>
          <t>0</t>
        </is>
      </c>
      <c r="BX346" s="276">
        <f>SUM(IF(COUNTIF(#REF!, "*1.*"), 2, 0), IF(COUNTIF(#REF!, "*2.*"), 2, 0), IF(COUNTIF(#REF!, "*3.*"), 2, 0), IF(COUNTIF(#REF!, "*4.*"), 2, 0), IF(COUNTIF(#REF!, "*5.*"), 2, 0), IF(COUNTIF(#REF!, "*6.*"), 2, 0))</f>
        <v/>
      </c>
      <c r="BY346" s="277">
        <f t="array" ref="BY346">SUM(VALUE(AT346),VALUE(AU346),VALUE(AV346),VALUE(AW346),VALUE(AX346),VALUE(AY346),VALUE(AZ346),VALUE(BB346),VALUE(BC346),VALUE(BD346),VALUE(BE346),VALUE(BF346),VALUE(BG346),VALUE(BH346),VALUE(BI346),VALUE(BJ346),VALUE(BK346),VALUE(BL346),VALUE(BM346),VALUE(BN346),VALUE(BO346),VALUE(BP346),VALUE(BQ346),VALUE(BR346),VALUE(BS346),VALUE(BT346),VALUE(BU346),VALUE(BV346),VALUE(BW346))</f>
        <v/>
      </c>
      <c r="BZ346" s="307" t="n"/>
      <c r="CA346" s="307" t="n"/>
      <c r="CB346" s="307" t="n"/>
      <c r="CC346" s="307" t="n"/>
      <c r="CD346" s="307" t="n"/>
      <c r="CE346" s="307" t="n"/>
      <c r="CF346" s="307" t="n"/>
      <c r="CG346" s="307" t="n"/>
      <c r="CH346" s="307" t="n"/>
      <c r="CI346" s="307" t="n"/>
      <c r="CJ346" s="307" t="n"/>
      <c r="CK346" s="307" t="n"/>
      <c r="CL346" s="307" t="n"/>
      <c r="CM346" s="307" t="n"/>
      <c r="CN346" s="307" t="n"/>
      <c r="CO346" s="307" t="n"/>
      <c r="CP346" s="307" t="n"/>
      <c r="CQ346" s="307" t="n"/>
      <c r="CR346" s="279" t="inlineStr"/>
      <c r="CS346" s="280">
        <f>AVERAGE(Value(BY346),value(CR346))</f>
        <v/>
      </c>
      <c r="CT346" s="421">
        <f>(IF(OR(MediaScorecard!BH347="x", MediaScorecard!BI347="x",MediaScorecard!BJ347="x",MediaScorecard!BK347="x",MediaScorecard!BL347="x"),1, 2))</f>
        <v/>
      </c>
      <c r="CU346" s="308" t="n"/>
      <c r="CV346" s="308" t="n"/>
      <c r="CW346" s="308" t="n"/>
      <c r="CX346" s="309" t="n"/>
      <c r="CY346" s="308" t="n"/>
      <c r="CZ346" s="308" t="n"/>
      <c r="DA346" s="308" t="n"/>
    </row>
    <row r="347" ht="21" customHeight="1" s="590">
      <c r="A347" s="421" t="n"/>
      <c r="B347" s="270" t="n"/>
      <c r="C347" s="266" t="n"/>
      <c r="D347" s="267" t="inlineStr"/>
      <c r="E347" s="267" t="inlineStr"/>
      <c r="F347" s="268" t="inlineStr"/>
      <c r="G347" s="421" t="n"/>
      <c r="H347" s="269" t="n"/>
      <c r="I347" s="421" t="n"/>
      <c r="J347" s="421" t="n"/>
      <c r="K347" s="421" t="n"/>
      <c r="L347" s="421" t="n"/>
      <c r="M347" s="421" t="n"/>
      <c r="N347" s="421" t="n"/>
      <c r="O347" s="421" t="n"/>
      <c r="P347" s="421" t="n"/>
      <c r="Q347" s="421" t="n"/>
      <c r="R347" s="270" t="n"/>
      <c r="S347" s="421" t="n"/>
      <c r="T347" s="421" t="n"/>
      <c r="U347" s="421" t="n"/>
      <c r="V347" s="421" t="n"/>
      <c r="W347" s="421" t="n"/>
      <c r="X347" s="421" t="n"/>
      <c r="Y347" s="421" t="n"/>
      <c r="Z347" s="421" t="n"/>
      <c r="AA347" s="421" t="n"/>
      <c r="AB347" s="421" t="n"/>
      <c r="AC347" s="421" t="n"/>
      <c r="AD347" s="421" t="n"/>
      <c r="AE347" s="421" t="n"/>
      <c r="AF347" s="421" t="n"/>
      <c r="AG347" s="421" t="n"/>
      <c r="AH347" s="421" t="n"/>
      <c r="AI347" s="421" t="n"/>
      <c r="AJ347" s="297" t="n"/>
      <c r="AK347" s="297" t="n"/>
      <c r="AL347" s="284" t="n"/>
      <c r="AM347" s="297" t="n"/>
      <c r="AN347" s="285" t="n"/>
      <c r="AO347" s="297" t="n"/>
      <c r="AP347" s="297" t="n"/>
      <c r="AQ347" s="297" t="n"/>
      <c r="AR347" s="297" t="n"/>
      <c r="AS347" s="297" t="n"/>
      <c r="AT347" s="285" t="inlineStr">
        <is>
          <t>0</t>
        </is>
      </c>
      <c r="AU347" s="297" t="inlineStr">
        <is>
          <t>0</t>
        </is>
      </c>
      <c r="AV347" s="297" t="inlineStr">
        <is>
          <t>0</t>
        </is>
      </c>
      <c r="AW347" s="297" t="inlineStr">
        <is>
          <t>0</t>
        </is>
      </c>
      <c r="AX347" s="297" t="inlineStr">
        <is>
          <t>0</t>
        </is>
      </c>
      <c r="AY347" s="286" t="inlineStr">
        <is>
          <t>0</t>
        </is>
      </c>
      <c r="AZ347" s="286" t="inlineStr">
        <is>
          <t>0</t>
        </is>
      </c>
      <c r="BA347" s="287" t="inlineStr">
        <is>
          <t>0</t>
        </is>
      </c>
      <c r="BB347" s="286" t="inlineStr">
        <is>
          <t>0</t>
        </is>
      </c>
      <c r="BC347" s="286" t="inlineStr">
        <is>
          <t>0</t>
        </is>
      </c>
      <c r="BD347" s="286" t="inlineStr">
        <is>
          <t>0</t>
        </is>
      </c>
      <c r="BE347" s="286" t="inlineStr">
        <is>
          <t>0</t>
        </is>
      </c>
      <c r="BF347" s="286" t="inlineStr">
        <is>
          <t>0</t>
        </is>
      </c>
      <c r="BG347" s="286" t="inlineStr">
        <is>
          <t>0</t>
        </is>
      </c>
      <c r="BH347" s="297" t="inlineStr">
        <is>
          <t>0</t>
        </is>
      </c>
      <c r="BI347" s="297" t="inlineStr">
        <is>
          <t>0</t>
        </is>
      </c>
      <c r="BJ347" s="297" t="inlineStr">
        <is>
          <t>0</t>
        </is>
      </c>
      <c r="BK347" s="297" t="inlineStr">
        <is>
          <t>0</t>
        </is>
      </c>
      <c r="BL347" s="297" t="inlineStr">
        <is>
          <t>0</t>
        </is>
      </c>
      <c r="BM347" s="297" t="inlineStr">
        <is>
          <t>0</t>
        </is>
      </c>
      <c r="BN347" s="297" t="inlineStr">
        <is>
          <t>0</t>
        </is>
      </c>
      <c r="BO347" s="285" t="inlineStr">
        <is>
          <t>0</t>
        </is>
      </c>
      <c r="BP347" s="297" t="inlineStr">
        <is>
          <t>0</t>
        </is>
      </c>
      <c r="BQ347" s="297" t="inlineStr">
        <is>
          <t>0</t>
        </is>
      </c>
      <c r="BR347" s="297" t="inlineStr">
        <is>
          <t>0</t>
        </is>
      </c>
      <c r="BS347" s="297" t="inlineStr">
        <is>
          <t>0</t>
        </is>
      </c>
      <c r="BT347" s="297" t="inlineStr">
        <is>
          <t>0</t>
        </is>
      </c>
      <c r="BU347" s="297" t="inlineStr">
        <is>
          <t>0</t>
        </is>
      </c>
      <c r="BV347" s="297" t="inlineStr">
        <is>
          <t>0</t>
        </is>
      </c>
      <c r="BW347" s="288" t="inlineStr">
        <is>
          <t>0</t>
        </is>
      </c>
      <c r="BX347" s="276">
        <f>SUM(IF(COUNTIF(#REF!, "*1.*"), 2, 0), IF(COUNTIF(#REF!, "*2.*"), 2, 0), IF(COUNTIF(#REF!, "*3.*"), 2, 0), IF(COUNTIF(#REF!, "*4.*"), 2, 0), IF(COUNTIF(#REF!, "*5.*"), 2, 0), IF(COUNTIF(#REF!, "*6.*"), 2, 0))</f>
        <v/>
      </c>
      <c r="BY347" s="277">
        <f t="array" ref="BY347">SUM(VALUE(AT347),VALUE(AU347),VALUE(AV347),VALUE(AW347),VALUE(AX347),VALUE(AY347),VALUE(AZ347),VALUE(BB347),VALUE(BC347),VALUE(BD347),VALUE(BE347),VALUE(BF347),VALUE(BG347),VALUE(BH347),VALUE(BI347),VALUE(BJ347),VALUE(BK347),VALUE(BL347),VALUE(BM347),VALUE(BN347),VALUE(BO347),VALUE(BP347),VALUE(BQ347),VALUE(BR347),VALUE(BS347),VALUE(BT347),VALUE(BU347),VALUE(BV347),VALUE(BW347))</f>
        <v/>
      </c>
      <c r="BZ347" s="307" t="n"/>
      <c r="CA347" s="307" t="n"/>
      <c r="CB347" s="307" t="n"/>
      <c r="CC347" s="307" t="n"/>
      <c r="CD347" s="307" t="n"/>
      <c r="CE347" s="307" t="n"/>
      <c r="CF347" s="307" t="n"/>
      <c r="CG347" s="307" t="n"/>
      <c r="CH347" s="307" t="n"/>
      <c r="CI347" s="307" t="n"/>
      <c r="CJ347" s="307" t="n"/>
      <c r="CK347" s="307" t="n"/>
      <c r="CL347" s="307" t="n"/>
      <c r="CM347" s="307" t="n"/>
      <c r="CN347" s="307" t="n"/>
      <c r="CO347" s="307" t="n"/>
      <c r="CP347" s="307" t="n"/>
      <c r="CQ347" s="307" t="n"/>
      <c r="CR347" s="279" t="inlineStr"/>
      <c r="CS347" s="280">
        <f>AVERAGE(Value(BY347),value(CR347))</f>
        <v/>
      </c>
      <c r="CT347" s="421">
        <f>(IF(OR(MediaScorecard!BH348="x", MediaScorecard!BI348="x",MediaScorecard!BJ348="x",MediaScorecard!BK348="x",MediaScorecard!BL348="x"),1, 2))</f>
        <v/>
      </c>
      <c r="CU347" s="308" t="n"/>
      <c r="CV347" s="308" t="n"/>
      <c r="CW347" s="308" t="n"/>
      <c r="CX347" s="309" t="n"/>
      <c r="CY347" s="308" t="n"/>
      <c r="CZ347" s="308" t="n"/>
      <c r="DA347" s="308" t="n"/>
    </row>
    <row r="348" ht="21" customHeight="1" s="590">
      <c r="A348" s="421" t="n"/>
      <c r="B348" s="270" t="n"/>
      <c r="C348" s="266" t="n"/>
      <c r="D348" s="267" t="inlineStr"/>
      <c r="E348" s="267" t="inlineStr"/>
      <c r="F348" s="268" t="inlineStr"/>
      <c r="G348" s="421" t="n"/>
      <c r="H348" s="269" t="n"/>
      <c r="I348" s="421" t="n"/>
      <c r="J348" s="421" t="n"/>
      <c r="K348" s="421" t="n"/>
      <c r="L348" s="421" t="n"/>
      <c r="M348" s="421" t="n"/>
      <c r="N348" s="421" t="n"/>
      <c r="O348" s="421" t="n"/>
      <c r="P348" s="421" t="n"/>
      <c r="Q348" s="421" t="n"/>
      <c r="R348" s="270" t="n"/>
      <c r="S348" s="421" t="n"/>
      <c r="T348" s="421" t="n"/>
      <c r="U348" s="421" t="n"/>
      <c r="V348" s="421" t="n"/>
      <c r="W348" s="421" t="n"/>
      <c r="X348" s="421" t="n"/>
      <c r="Y348" s="421" t="n"/>
      <c r="Z348" s="421" t="n"/>
      <c r="AA348" s="421" t="n"/>
      <c r="AB348" s="421" t="n"/>
      <c r="AC348" s="421" t="n"/>
      <c r="AD348" s="421" t="n"/>
      <c r="AE348" s="421" t="n"/>
      <c r="AF348" s="421" t="n"/>
      <c r="AG348" s="421" t="n"/>
      <c r="AH348" s="421" t="n"/>
      <c r="AI348" s="421" t="n"/>
      <c r="AJ348" s="297" t="n"/>
      <c r="AK348" s="297" t="n"/>
      <c r="AL348" s="284" t="n"/>
      <c r="AM348" s="297" t="n"/>
      <c r="AN348" s="285" t="n"/>
      <c r="AO348" s="297" t="n"/>
      <c r="AP348" s="297" t="n"/>
      <c r="AQ348" s="297" t="n"/>
      <c r="AR348" s="297" t="n"/>
      <c r="AS348" s="297" t="n"/>
      <c r="AT348" s="285" t="inlineStr">
        <is>
          <t>0</t>
        </is>
      </c>
      <c r="AU348" s="297" t="inlineStr">
        <is>
          <t>0</t>
        </is>
      </c>
      <c r="AV348" s="297" t="inlineStr">
        <is>
          <t>0</t>
        </is>
      </c>
      <c r="AW348" s="297" t="inlineStr">
        <is>
          <t>0</t>
        </is>
      </c>
      <c r="AX348" s="297" t="inlineStr">
        <is>
          <t>0</t>
        </is>
      </c>
      <c r="AY348" s="286" t="inlineStr">
        <is>
          <t>0</t>
        </is>
      </c>
      <c r="AZ348" s="286" t="inlineStr">
        <is>
          <t>0</t>
        </is>
      </c>
      <c r="BA348" s="287" t="inlineStr">
        <is>
          <t>0</t>
        </is>
      </c>
      <c r="BB348" s="286" t="inlineStr">
        <is>
          <t>0</t>
        </is>
      </c>
      <c r="BC348" s="286" t="inlineStr">
        <is>
          <t>0</t>
        </is>
      </c>
      <c r="BD348" s="286" t="inlineStr">
        <is>
          <t>0</t>
        </is>
      </c>
      <c r="BE348" s="286" t="inlineStr">
        <is>
          <t>0</t>
        </is>
      </c>
      <c r="BF348" s="286" t="inlineStr">
        <is>
          <t>0</t>
        </is>
      </c>
      <c r="BG348" s="286" t="inlineStr">
        <is>
          <t>0</t>
        </is>
      </c>
      <c r="BH348" s="297" t="inlineStr">
        <is>
          <t>0</t>
        </is>
      </c>
      <c r="BI348" s="297" t="inlineStr">
        <is>
          <t>0</t>
        </is>
      </c>
      <c r="BJ348" s="297" t="inlineStr">
        <is>
          <t>0</t>
        </is>
      </c>
      <c r="BK348" s="297" t="inlineStr">
        <is>
          <t>0</t>
        </is>
      </c>
      <c r="BL348" s="297" t="inlineStr">
        <is>
          <t>0</t>
        </is>
      </c>
      <c r="BM348" s="297" t="inlineStr">
        <is>
          <t>0</t>
        </is>
      </c>
      <c r="BN348" s="297" t="inlineStr">
        <is>
          <t>0</t>
        </is>
      </c>
      <c r="BO348" s="285" t="inlineStr">
        <is>
          <t>0</t>
        </is>
      </c>
      <c r="BP348" s="297" t="inlineStr">
        <is>
          <t>0</t>
        </is>
      </c>
      <c r="BQ348" s="297" t="inlineStr">
        <is>
          <t>0</t>
        </is>
      </c>
      <c r="BR348" s="297" t="inlineStr">
        <is>
          <t>0</t>
        </is>
      </c>
      <c r="BS348" s="297" t="inlineStr">
        <is>
          <t>0</t>
        </is>
      </c>
      <c r="BT348" s="297" t="inlineStr">
        <is>
          <t>0</t>
        </is>
      </c>
      <c r="BU348" s="297" t="inlineStr">
        <is>
          <t>0</t>
        </is>
      </c>
      <c r="BV348" s="297" t="inlineStr">
        <is>
          <t>0</t>
        </is>
      </c>
      <c r="BW348" s="288" t="inlineStr">
        <is>
          <t>0</t>
        </is>
      </c>
      <c r="BX348" s="276">
        <f>SUM(IF(COUNTIF(#REF!, "*1.*"), 2, 0), IF(COUNTIF(#REF!, "*2.*"), 2, 0), IF(COUNTIF(#REF!, "*3.*"), 2, 0), IF(COUNTIF(#REF!, "*4.*"), 2, 0), IF(COUNTIF(#REF!, "*5.*"), 2, 0), IF(COUNTIF(#REF!, "*6.*"), 2, 0))</f>
        <v/>
      </c>
      <c r="BY348" s="277">
        <f t="array" ref="BY348">SUM(VALUE(AT348),VALUE(AU348),VALUE(AV348),VALUE(AW348),VALUE(AX348),VALUE(AY348),VALUE(AZ348),VALUE(BB348),VALUE(BC348),VALUE(BD348),VALUE(BE348),VALUE(BF348),VALUE(BG348),VALUE(BH348),VALUE(BI348),VALUE(BJ348),VALUE(BK348),VALUE(BL348),VALUE(BM348),VALUE(BN348),VALUE(BO348),VALUE(BP348),VALUE(BQ348),VALUE(BR348),VALUE(BS348),VALUE(BT348),VALUE(BU348),VALUE(BV348),VALUE(BW348))</f>
        <v/>
      </c>
      <c r="BZ348" s="307" t="n"/>
      <c r="CA348" s="307" t="n"/>
      <c r="CB348" s="307" t="n"/>
      <c r="CC348" s="307" t="n"/>
      <c r="CD348" s="307" t="n"/>
      <c r="CE348" s="307" t="n"/>
      <c r="CF348" s="307" t="n"/>
      <c r="CG348" s="307" t="n"/>
      <c r="CH348" s="307" t="n"/>
      <c r="CI348" s="307" t="n"/>
      <c r="CJ348" s="307" t="n"/>
      <c r="CK348" s="307" t="n"/>
      <c r="CL348" s="307" t="n"/>
      <c r="CM348" s="307" t="n"/>
      <c r="CN348" s="307" t="n"/>
      <c r="CO348" s="307" t="n"/>
      <c r="CP348" s="307" t="n"/>
      <c r="CQ348" s="307" t="n"/>
      <c r="CR348" s="279" t="inlineStr"/>
      <c r="CS348" s="280">
        <f>AVERAGE(Value(BY348),value(CR348))</f>
        <v/>
      </c>
      <c r="CT348" s="421">
        <f>(IF(OR(MediaScorecard!BH349="x", MediaScorecard!BI349="x",MediaScorecard!BJ349="x",MediaScorecard!BK349="x",MediaScorecard!BL349="x"),1, 2))</f>
        <v/>
      </c>
      <c r="CU348" s="308" t="n"/>
      <c r="CV348" s="308" t="n"/>
      <c r="CW348" s="308" t="n"/>
      <c r="CX348" s="309" t="n"/>
      <c r="CY348" s="308" t="n"/>
      <c r="CZ348" s="308" t="n"/>
      <c r="DA348" s="308" t="n"/>
    </row>
    <row r="349" ht="21" customHeight="1" s="590">
      <c r="A349" s="421" t="n"/>
      <c r="B349" s="270" t="n"/>
      <c r="C349" s="266" t="n"/>
      <c r="D349" s="267" t="inlineStr"/>
      <c r="E349" s="267" t="inlineStr"/>
      <c r="F349" s="268" t="inlineStr"/>
      <c r="G349" s="421" t="n"/>
      <c r="H349" s="269" t="n"/>
      <c r="I349" s="421" t="n"/>
      <c r="J349" s="421" t="n"/>
      <c r="K349" s="421" t="n"/>
      <c r="L349" s="421" t="n"/>
      <c r="M349" s="421" t="n"/>
      <c r="N349" s="421" t="n"/>
      <c r="O349" s="421" t="n"/>
      <c r="P349" s="421" t="n"/>
      <c r="Q349" s="421" t="n"/>
      <c r="R349" s="270" t="n"/>
      <c r="S349" s="421" t="n"/>
      <c r="T349" s="421" t="n"/>
      <c r="U349" s="421" t="n"/>
      <c r="V349" s="421" t="n"/>
      <c r="W349" s="421" t="n"/>
      <c r="X349" s="421" t="n"/>
      <c r="Y349" s="421" t="n"/>
      <c r="Z349" s="421" t="n"/>
      <c r="AA349" s="421" t="n"/>
      <c r="AB349" s="421" t="n"/>
      <c r="AC349" s="421" t="n"/>
      <c r="AD349" s="421" t="n"/>
      <c r="AE349" s="421" t="n"/>
      <c r="AF349" s="421" t="n"/>
      <c r="AG349" s="421" t="n"/>
      <c r="AH349" s="421" t="n"/>
      <c r="AI349" s="421" t="n"/>
      <c r="AJ349" s="297" t="n"/>
      <c r="AK349" s="297" t="n"/>
      <c r="AL349" s="284" t="n"/>
      <c r="AM349" s="297" t="n"/>
      <c r="AN349" s="285" t="n"/>
      <c r="AO349" s="297" t="n"/>
      <c r="AP349" s="297" t="n"/>
      <c r="AQ349" s="297" t="n"/>
      <c r="AR349" s="297" t="n"/>
      <c r="AS349" s="297" t="n"/>
      <c r="AT349" s="285" t="inlineStr">
        <is>
          <t>0</t>
        </is>
      </c>
      <c r="AU349" s="297" t="inlineStr">
        <is>
          <t>0</t>
        </is>
      </c>
      <c r="AV349" s="297" t="inlineStr">
        <is>
          <t>0</t>
        </is>
      </c>
      <c r="AW349" s="297" t="inlineStr">
        <is>
          <t>0</t>
        </is>
      </c>
      <c r="AX349" s="297" t="inlineStr">
        <is>
          <t>0</t>
        </is>
      </c>
      <c r="AY349" s="286" t="inlineStr">
        <is>
          <t>0</t>
        </is>
      </c>
      <c r="AZ349" s="286" t="inlineStr">
        <is>
          <t>0</t>
        </is>
      </c>
      <c r="BA349" s="287" t="inlineStr">
        <is>
          <t>0</t>
        </is>
      </c>
      <c r="BB349" s="286" t="inlineStr">
        <is>
          <t>0</t>
        </is>
      </c>
      <c r="BC349" s="286" t="inlineStr">
        <is>
          <t>0</t>
        </is>
      </c>
      <c r="BD349" s="286" t="inlineStr">
        <is>
          <t>0</t>
        </is>
      </c>
      <c r="BE349" s="286" t="inlineStr">
        <is>
          <t>0</t>
        </is>
      </c>
      <c r="BF349" s="286" t="inlineStr">
        <is>
          <t>0</t>
        </is>
      </c>
      <c r="BG349" s="286" t="inlineStr">
        <is>
          <t>0</t>
        </is>
      </c>
      <c r="BH349" s="297" t="inlineStr">
        <is>
          <t>0</t>
        </is>
      </c>
      <c r="BI349" s="297" t="inlineStr">
        <is>
          <t>0</t>
        </is>
      </c>
      <c r="BJ349" s="297" t="inlineStr">
        <is>
          <t>0</t>
        </is>
      </c>
      <c r="BK349" s="297" t="inlineStr">
        <is>
          <t>0</t>
        </is>
      </c>
      <c r="BL349" s="297" t="inlineStr">
        <is>
          <t>0</t>
        </is>
      </c>
      <c r="BM349" s="297" t="inlineStr">
        <is>
          <t>0</t>
        </is>
      </c>
      <c r="BN349" s="297" t="inlineStr">
        <is>
          <t>0</t>
        </is>
      </c>
      <c r="BO349" s="285" t="inlineStr">
        <is>
          <t>0</t>
        </is>
      </c>
      <c r="BP349" s="297" t="inlineStr">
        <is>
          <t>0</t>
        </is>
      </c>
      <c r="BQ349" s="297" t="inlineStr">
        <is>
          <t>0</t>
        </is>
      </c>
      <c r="BR349" s="297" t="inlineStr">
        <is>
          <t>0</t>
        </is>
      </c>
      <c r="BS349" s="297" t="inlineStr">
        <is>
          <t>0</t>
        </is>
      </c>
      <c r="BT349" s="297" t="inlineStr">
        <is>
          <t>0</t>
        </is>
      </c>
      <c r="BU349" s="297" t="inlineStr">
        <is>
          <t>0</t>
        </is>
      </c>
      <c r="BV349" s="297" t="inlineStr">
        <is>
          <t>0</t>
        </is>
      </c>
      <c r="BW349" s="288" t="inlineStr">
        <is>
          <t>0</t>
        </is>
      </c>
      <c r="BX349" s="276">
        <f>SUM(IF(COUNTIF(#REF!, "*1.*"), 2, 0), IF(COUNTIF(#REF!, "*2.*"), 2, 0), IF(COUNTIF(#REF!, "*3.*"), 2, 0), IF(COUNTIF(#REF!, "*4.*"), 2, 0), IF(COUNTIF(#REF!, "*5.*"), 2, 0), IF(COUNTIF(#REF!, "*6.*"), 2, 0))</f>
        <v/>
      </c>
      <c r="BY349" s="277">
        <f t="array" ref="BY349">SUM(VALUE(AT349),VALUE(AU349),VALUE(AV349),VALUE(AW349),VALUE(AX349),VALUE(AY349),VALUE(AZ349),VALUE(BB349),VALUE(BC349),VALUE(BD349),VALUE(BE349),VALUE(BF349),VALUE(BG349),VALUE(BH349),VALUE(BI349),VALUE(BJ349),VALUE(BK349),VALUE(BL349),VALUE(BM349),VALUE(BN349),VALUE(BO349),VALUE(BP349),VALUE(BQ349),VALUE(BR349),VALUE(BS349),VALUE(BT349),VALUE(BU349),VALUE(BV349),VALUE(BW349))</f>
        <v/>
      </c>
      <c r="BZ349" s="307" t="n"/>
      <c r="CA349" s="307" t="n"/>
      <c r="CB349" s="307" t="n"/>
      <c r="CC349" s="307" t="n"/>
      <c r="CD349" s="307" t="n"/>
      <c r="CE349" s="307" t="n"/>
      <c r="CF349" s="307" t="n"/>
      <c r="CG349" s="307" t="n"/>
      <c r="CH349" s="307" t="n"/>
      <c r="CI349" s="307" t="n"/>
      <c r="CJ349" s="307" t="n"/>
      <c r="CK349" s="307" t="n"/>
      <c r="CL349" s="307" t="n"/>
      <c r="CM349" s="307" t="n"/>
      <c r="CN349" s="307" t="n"/>
      <c r="CO349" s="307" t="n"/>
      <c r="CP349" s="307" t="n"/>
      <c r="CQ349" s="307" t="n"/>
      <c r="CR349" s="279" t="inlineStr"/>
      <c r="CS349" s="280">
        <f>AVERAGE(Value(BY349),value(CR349))</f>
        <v/>
      </c>
      <c r="CT349" s="421">
        <f>(IF(OR(MediaScorecard!BH350="x", MediaScorecard!BI350="x",MediaScorecard!BJ350="x",MediaScorecard!BK350="x",MediaScorecard!BL350="x"),1, 2))</f>
        <v/>
      </c>
      <c r="CU349" s="308" t="n"/>
      <c r="CV349" s="308" t="n"/>
      <c r="CW349" s="308" t="n"/>
      <c r="CX349" s="309" t="n"/>
      <c r="CY349" s="308" t="n"/>
      <c r="CZ349" s="308" t="n"/>
      <c r="DA349" s="308" t="n"/>
    </row>
    <row r="350" ht="21" customHeight="1" s="590">
      <c r="A350" s="421" t="n"/>
      <c r="B350" s="270" t="n"/>
      <c r="C350" s="266" t="n"/>
      <c r="D350" s="267" t="inlineStr"/>
      <c r="E350" s="267" t="inlineStr"/>
      <c r="F350" s="268" t="inlineStr"/>
      <c r="G350" s="421" t="n"/>
      <c r="H350" s="269" t="n"/>
      <c r="I350" s="421" t="n"/>
      <c r="J350" s="421" t="n"/>
      <c r="K350" s="421" t="n"/>
      <c r="L350" s="421" t="n"/>
      <c r="M350" s="421" t="n"/>
      <c r="N350" s="421" t="n"/>
      <c r="O350" s="421" t="n"/>
      <c r="P350" s="421" t="n"/>
      <c r="Q350" s="421" t="n"/>
      <c r="R350" s="270" t="n"/>
      <c r="S350" s="421" t="n"/>
      <c r="T350" s="421" t="n"/>
      <c r="U350" s="421" t="n"/>
      <c r="V350" s="421" t="n"/>
      <c r="W350" s="421" t="n"/>
      <c r="X350" s="421" t="n"/>
      <c r="Y350" s="421" t="n"/>
      <c r="Z350" s="421" t="n"/>
      <c r="AA350" s="421" t="n"/>
      <c r="AB350" s="421" t="n"/>
      <c r="AC350" s="421" t="n"/>
      <c r="AD350" s="421" t="n"/>
      <c r="AE350" s="421" t="n"/>
      <c r="AF350" s="421" t="n"/>
      <c r="AG350" s="421" t="n"/>
      <c r="AH350" s="421" t="n"/>
      <c r="AI350" s="421" t="n"/>
      <c r="AJ350" s="297" t="n"/>
      <c r="AK350" s="297" t="n"/>
      <c r="AL350" s="284" t="n"/>
      <c r="AM350" s="297" t="n"/>
      <c r="AN350" s="285" t="n"/>
      <c r="AO350" s="297" t="n"/>
      <c r="AP350" s="297" t="n"/>
      <c r="AQ350" s="297" t="n"/>
      <c r="AR350" s="297" t="n"/>
      <c r="AS350" s="297" t="n"/>
      <c r="AT350" s="285" t="inlineStr">
        <is>
          <t>0</t>
        </is>
      </c>
      <c r="AU350" s="297" t="inlineStr">
        <is>
          <t>0</t>
        </is>
      </c>
      <c r="AV350" s="297" t="inlineStr">
        <is>
          <t>0</t>
        </is>
      </c>
      <c r="AW350" s="297" t="inlineStr">
        <is>
          <t>0</t>
        </is>
      </c>
      <c r="AX350" s="297" t="inlineStr">
        <is>
          <t>0</t>
        </is>
      </c>
      <c r="AY350" s="286" t="inlineStr">
        <is>
          <t>0</t>
        </is>
      </c>
      <c r="AZ350" s="286" t="inlineStr">
        <is>
          <t>0</t>
        </is>
      </c>
      <c r="BA350" s="287" t="inlineStr">
        <is>
          <t>0</t>
        </is>
      </c>
      <c r="BB350" s="286" t="inlineStr">
        <is>
          <t>0</t>
        </is>
      </c>
      <c r="BC350" s="286" t="inlineStr">
        <is>
          <t>0</t>
        </is>
      </c>
      <c r="BD350" s="286" t="inlineStr">
        <is>
          <t>0</t>
        </is>
      </c>
      <c r="BE350" s="286" t="inlineStr">
        <is>
          <t>0</t>
        </is>
      </c>
      <c r="BF350" s="286" t="inlineStr">
        <is>
          <t>0</t>
        </is>
      </c>
      <c r="BG350" s="286" t="inlineStr">
        <is>
          <t>0</t>
        </is>
      </c>
      <c r="BH350" s="297" t="inlineStr">
        <is>
          <t>0</t>
        </is>
      </c>
      <c r="BI350" s="297" t="inlineStr">
        <is>
          <t>0</t>
        </is>
      </c>
      <c r="BJ350" s="297" t="inlineStr">
        <is>
          <t>0</t>
        </is>
      </c>
      <c r="BK350" s="297" t="inlineStr">
        <is>
          <t>0</t>
        </is>
      </c>
      <c r="BL350" s="297" t="inlineStr">
        <is>
          <t>0</t>
        </is>
      </c>
      <c r="BM350" s="297" t="inlineStr">
        <is>
          <t>0</t>
        </is>
      </c>
      <c r="BN350" s="297" t="inlineStr">
        <is>
          <t>0</t>
        </is>
      </c>
      <c r="BO350" s="285" t="inlineStr">
        <is>
          <t>0</t>
        </is>
      </c>
      <c r="BP350" s="297" t="inlineStr">
        <is>
          <t>0</t>
        </is>
      </c>
      <c r="BQ350" s="297" t="inlineStr">
        <is>
          <t>0</t>
        </is>
      </c>
      <c r="BR350" s="297" t="inlineStr">
        <is>
          <t>0</t>
        </is>
      </c>
      <c r="BS350" s="297" t="inlineStr">
        <is>
          <t>0</t>
        </is>
      </c>
      <c r="BT350" s="297" t="inlineStr">
        <is>
          <t>0</t>
        </is>
      </c>
      <c r="BU350" s="297" t="inlineStr">
        <is>
          <t>0</t>
        </is>
      </c>
      <c r="BV350" s="297" t="inlineStr">
        <is>
          <t>0</t>
        </is>
      </c>
      <c r="BW350" s="288" t="inlineStr">
        <is>
          <t>0</t>
        </is>
      </c>
      <c r="BX350" s="276">
        <f>SUM(IF(COUNTIF(#REF!, "*1.*"), 2, 0), IF(COUNTIF(#REF!, "*2.*"), 2, 0), IF(COUNTIF(#REF!, "*3.*"), 2, 0), IF(COUNTIF(#REF!, "*4.*"), 2, 0), IF(COUNTIF(#REF!, "*5.*"), 2, 0), IF(COUNTIF(#REF!, "*6.*"), 2, 0))</f>
        <v/>
      </c>
      <c r="BY350" s="277">
        <f t="array" ref="BY350">SUM(VALUE(AT350),VALUE(AU350),VALUE(AV350),VALUE(AW350),VALUE(AX350),VALUE(AY350),VALUE(AZ350),VALUE(BB350),VALUE(BC350),VALUE(BD350),VALUE(BE350),VALUE(BF350),VALUE(BG350),VALUE(BH350),VALUE(BI350),VALUE(BJ350),VALUE(BK350),VALUE(BL350),VALUE(BM350),VALUE(BN350),VALUE(BO350),VALUE(BP350),VALUE(BQ350),VALUE(BR350),VALUE(BS350),VALUE(BT350),VALUE(BU350),VALUE(BV350),VALUE(BW350))</f>
        <v/>
      </c>
      <c r="BZ350" s="307" t="n"/>
      <c r="CA350" s="307" t="n"/>
      <c r="CB350" s="307" t="n"/>
      <c r="CC350" s="307" t="n"/>
      <c r="CD350" s="307" t="n"/>
      <c r="CE350" s="307" t="n"/>
      <c r="CF350" s="307" t="n"/>
      <c r="CG350" s="307" t="n"/>
      <c r="CH350" s="307" t="n"/>
      <c r="CI350" s="307" t="n"/>
      <c r="CJ350" s="307" t="n"/>
      <c r="CK350" s="307" t="n"/>
      <c r="CL350" s="307" t="n"/>
      <c r="CM350" s="307" t="n"/>
      <c r="CN350" s="307" t="n"/>
      <c r="CO350" s="307" t="n"/>
      <c r="CP350" s="307" t="n"/>
      <c r="CQ350" s="307" t="n"/>
      <c r="CR350" s="279" t="inlineStr"/>
      <c r="CS350" s="280">
        <f>AVERAGE(Value(BY350),value(CR350))</f>
        <v/>
      </c>
      <c r="CT350" s="421">
        <f>(IF(OR(MediaScorecard!BH351="x", MediaScorecard!BI351="x",MediaScorecard!BJ351="x",MediaScorecard!BK351="x",MediaScorecard!BL351="x"),1, 2))</f>
        <v/>
      </c>
      <c r="CU350" s="308" t="n"/>
      <c r="CV350" s="308" t="n"/>
      <c r="CW350" s="308" t="n"/>
      <c r="CX350" s="309" t="n"/>
      <c r="CY350" s="308" t="n"/>
      <c r="CZ350" s="308" t="n"/>
      <c r="DA350" s="308" t="n"/>
    </row>
    <row r="351" ht="21" customHeight="1" s="590">
      <c r="A351" s="421" t="n"/>
      <c r="B351" s="270" t="n"/>
      <c r="C351" s="266" t="n"/>
      <c r="D351" s="267" t="inlineStr"/>
      <c r="E351" s="267" t="inlineStr"/>
      <c r="F351" s="268" t="inlineStr"/>
      <c r="G351" s="421" t="n"/>
      <c r="H351" s="269" t="n"/>
      <c r="I351" s="421" t="n"/>
      <c r="J351" s="421" t="n"/>
      <c r="K351" s="421" t="n"/>
      <c r="L351" s="421" t="n"/>
      <c r="M351" s="421" t="n"/>
      <c r="N351" s="421" t="n"/>
      <c r="O351" s="421" t="n"/>
      <c r="P351" s="421" t="n"/>
      <c r="Q351" s="421" t="n"/>
      <c r="R351" s="270" t="n"/>
      <c r="S351" s="421" t="n"/>
      <c r="T351" s="421" t="n"/>
      <c r="U351" s="421" t="n"/>
      <c r="V351" s="421" t="n"/>
      <c r="W351" s="421" t="n"/>
      <c r="X351" s="421" t="n"/>
      <c r="Y351" s="421" t="n"/>
      <c r="Z351" s="421" t="n"/>
      <c r="AA351" s="421" t="n"/>
      <c r="AB351" s="421" t="n"/>
      <c r="AC351" s="421" t="n"/>
      <c r="AD351" s="421" t="n"/>
      <c r="AE351" s="421" t="n"/>
      <c r="AF351" s="421" t="n"/>
      <c r="AG351" s="421" t="n"/>
      <c r="AH351" s="421" t="n"/>
      <c r="AI351" s="421" t="n"/>
      <c r="AJ351" s="297" t="n"/>
      <c r="AK351" s="297" t="n"/>
      <c r="AL351" s="284" t="n"/>
      <c r="AM351" s="297" t="n"/>
      <c r="AN351" s="285" t="n"/>
      <c r="AO351" s="297" t="n"/>
      <c r="AP351" s="297" t="n"/>
      <c r="AQ351" s="297" t="n"/>
      <c r="AR351" s="297" t="n"/>
      <c r="AS351" s="297" t="n"/>
      <c r="AT351" s="285" t="inlineStr">
        <is>
          <t>0</t>
        </is>
      </c>
      <c r="AU351" s="297" t="inlineStr">
        <is>
          <t>0</t>
        </is>
      </c>
      <c r="AV351" s="297" t="inlineStr">
        <is>
          <t>0</t>
        </is>
      </c>
      <c r="AW351" s="297" t="inlineStr">
        <is>
          <t>0</t>
        </is>
      </c>
      <c r="AX351" s="297" t="inlineStr">
        <is>
          <t>0</t>
        </is>
      </c>
      <c r="AY351" s="286" t="inlineStr">
        <is>
          <t>0</t>
        </is>
      </c>
      <c r="AZ351" s="286" t="inlineStr">
        <is>
          <t>0</t>
        </is>
      </c>
      <c r="BA351" s="287" t="inlineStr">
        <is>
          <t>0</t>
        </is>
      </c>
      <c r="BB351" s="286" t="inlineStr">
        <is>
          <t>0</t>
        </is>
      </c>
      <c r="BC351" s="286" t="inlineStr">
        <is>
          <t>0</t>
        </is>
      </c>
      <c r="BD351" s="286" t="inlineStr">
        <is>
          <t>0</t>
        </is>
      </c>
      <c r="BE351" s="286" t="inlineStr">
        <is>
          <t>0</t>
        </is>
      </c>
      <c r="BF351" s="286" t="inlineStr">
        <is>
          <t>0</t>
        </is>
      </c>
      <c r="BG351" s="286" t="inlineStr">
        <is>
          <t>0</t>
        </is>
      </c>
      <c r="BH351" s="297" t="inlineStr">
        <is>
          <t>0</t>
        </is>
      </c>
      <c r="BI351" s="297" t="inlineStr">
        <is>
          <t>0</t>
        </is>
      </c>
      <c r="BJ351" s="297" t="inlineStr">
        <is>
          <t>0</t>
        </is>
      </c>
      <c r="BK351" s="297" t="inlineStr">
        <is>
          <t>0</t>
        </is>
      </c>
      <c r="BL351" s="297" t="inlineStr">
        <is>
          <t>0</t>
        </is>
      </c>
      <c r="BM351" s="297" t="inlineStr">
        <is>
          <t>0</t>
        </is>
      </c>
      <c r="BN351" s="297" t="inlineStr">
        <is>
          <t>0</t>
        </is>
      </c>
      <c r="BO351" s="285" t="inlineStr">
        <is>
          <t>0</t>
        </is>
      </c>
      <c r="BP351" s="297" t="inlineStr">
        <is>
          <t>0</t>
        </is>
      </c>
      <c r="BQ351" s="297" t="inlineStr">
        <is>
          <t>0</t>
        </is>
      </c>
      <c r="BR351" s="297" t="inlineStr">
        <is>
          <t>0</t>
        </is>
      </c>
      <c r="BS351" s="297" t="inlineStr">
        <is>
          <t>0</t>
        </is>
      </c>
      <c r="BT351" s="297" t="inlineStr">
        <is>
          <t>0</t>
        </is>
      </c>
      <c r="BU351" s="297" t="inlineStr">
        <is>
          <t>0</t>
        </is>
      </c>
      <c r="BV351" s="297" t="inlineStr">
        <is>
          <t>0</t>
        </is>
      </c>
      <c r="BW351" s="288" t="inlineStr">
        <is>
          <t>0</t>
        </is>
      </c>
      <c r="BX351" s="276">
        <f>SUM(IF(COUNTIF(#REF!, "*1.*"), 2, 0), IF(COUNTIF(#REF!, "*2.*"), 2, 0), IF(COUNTIF(#REF!, "*3.*"), 2, 0), IF(COUNTIF(#REF!, "*4.*"), 2, 0), IF(COUNTIF(#REF!, "*5.*"), 2, 0), IF(COUNTIF(#REF!, "*6.*"), 2, 0))</f>
        <v/>
      </c>
      <c r="BY351" s="277">
        <f t="array" ref="BY351">SUM(VALUE(AT351),VALUE(AU351),VALUE(AV351),VALUE(AW351),VALUE(AX351),VALUE(AY351),VALUE(AZ351),VALUE(BB351),VALUE(BC351),VALUE(BD351),VALUE(BE351),VALUE(BF351),VALUE(BG351),VALUE(BH351),VALUE(BI351),VALUE(BJ351),VALUE(BK351),VALUE(BL351),VALUE(BM351),VALUE(BN351),VALUE(BO351),VALUE(BP351),VALUE(BQ351),VALUE(BR351),VALUE(BS351),VALUE(BT351),VALUE(BU351),VALUE(BV351),VALUE(BW351))</f>
        <v/>
      </c>
      <c r="BZ351" s="307" t="n"/>
      <c r="CA351" s="307" t="n"/>
      <c r="CB351" s="307" t="n"/>
      <c r="CC351" s="307" t="n"/>
      <c r="CD351" s="307" t="n"/>
      <c r="CE351" s="307" t="n"/>
      <c r="CF351" s="307" t="n"/>
      <c r="CG351" s="307" t="n"/>
      <c r="CH351" s="307" t="n"/>
      <c r="CI351" s="307" t="n"/>
      <c r="CJ351" s="307" t="n"/>
      <c r="CK351" s="307" t="n"/>
      <c r="CL351" s="307" t="n"/>
      <c r="CM351" s="307" t="n"/>
      <c r="CN351" s="307" t="n"/>
      <c r="CO351" s="307" t="n"/>
      <c r="CP351" s="307" t="n"/>
      <c r="CQ351" s="307" t="n"/>
      <c r="CR351" s="279" t="inlineStr"/>
      <c r="CS351" s="280">
        <f>AVERAGE(Value(BY351),value(CR351))</f>
        <v/>
      </c>
      <c r="CT351" s="421">
        <f>(IF(OR(MediaScorecard!BH352="x", MediaScorecard!BI352="x",MediaScorecard!BJ352="x",MediaScorecard!BK352="x",MediaScorecard!BL352="x"),1, 2))</f>
        <v/>
      </c>
      <c r="CU351" s="308" t="n"/>
      <c r="CV351" s="308" t="n"/>
      <c r="CW351" s="308" t="n"/>
      <c r="CX351" s="309" t="n"/>
      <c r="CY351" s="308" t="n"/>
      <c r="CZ351" s="308" t="n"/>
      <c r="DA351" s="308" t="n"/>
    </row>
    <row r="352" ht="21" customHeight="1" s="590">
      <c r="A352" s="421" t="n"/>
      <c r="B352" s="270" t="n"/>
      <c r="C352" s="266" t="n"/>
      <c r="D352" s="267" t="inlineStr"/>
      <c r="E352" s="267" t="inlineStr"/>
      <c r="F352" s="268" t="inlineStr"/>
      <c r="G352" s="421" t="n"/>
      <c r="H352" s="269" t="n"/>
      <c r="I352" s="421" t="n"/>
      <c r="J352" s="421" t="n"/>
      <c r="K352" s="421" t="n"/>
      <c r="L352" s="421" t="n"/>
      <c r="M352" s="421" t="n"/>
      <c r="N352" s="421" t="n"/>
      <c r="O352" s="421" t="n"/>
      <c r="P352" s="421" t="n"/>
      <c r="Q352" s="421" t="n"/>
      <c r="R352" s="270" t="n"/>
      <c r="S352" s="421" t="n"/>
      <c r="T352" s="421" t="n"/>
      <c r="U352" s="421" t="n"/>
      <c r="V352" s="421" t="n"/>
      <c r="W352" s="421" t="n"/>
      <c r="X352" s="421" t="n"/>
      <c r="Y352" s="421" t="n"/>
      <c r="Z352" s="421" t="n"/>
      <c r="AA352" s="421" t="n"/>
      <c r="AB352" s="421" t="n"/>
      <c r="AC352" s="421" t="n"/>
      <c r="AD352" s="421" t="n"/>
      <c r="AE352" s="421" t="n"/>
      <c r="AF352" s="421" t="n"/>
      <c r="AG352" s="421" t="n"/>
      <c r="AH352" s="421" t="n"/>
      <c r="AI352" s="421" t="n"/>
      <c r="AJ352" s="297" t="n"/>
      <c r="AK352" s="297" t="n"/>
      <c r="AL352" s="284" t="n"/>
      <c r="AM352" s="297" t="n"/>
      <c r="AN352" s="285" t="n"/>
      <c r="AO352" s="297" t="n"/>
      <c r="AP352" s="297" t="n"/>
      <c r="AQ352" s="297" t="n"/>
      <c r="AR352" s="297" t="n"/>
      <c r="AS352" s="297" t="n"/>
      <c r="AT352" s="285" t="inlineStr">
        <is>
          <t>0</t>
        </is>
      </c>
      <c r="AU352" s="297" t="inlineStr">
        <is>
          <t>0</t>
        </is>
      </c>
      <c r="AV352" s="297" t="inlineStr">
        <is>
          <t>0</t>
        </is>
      </c>
      <c r="AW352" s="297" t="inlineStr">
        <is>
          <t>0</t>
        </is>
      </c>
      <c r="AX352" s="297" t="inlineStr">
        <is>
          <t>0</t>
        </is>
      </c>
      <c r="AY352" s="286" t="inlineStr">
        <is>
          <t>0</t>
        </is>
      </c>
      <c r="AZ352" s="286" t="inlineStr">
        <is>
          <t>0</t>
        </is>
      </c>
      <c r="BA352" s="287" t="inlineStr">
        <is>
          <t>0</t>
        </is>
      </c>
      <c r="BB352" s="286" t="inlineStr">
        <is>
          <t>0</t>
        </is>
      </c>
      <c r="BC352" s="286" t="inlineStr">
        <is>
          <t>0</t>
        </is>
      </c>
      <c r="BD352" s="286" t="inlineStr">
        <is>
          <t>0</t>
        </is>
      </c>
      <c r="BE352" s="286" t="inlineStr">
        <is>
          <t>0</t>
        </is>
      </c>
      <c r="BF352" s="286" t="inlineStr">
        <is>
          <t>0</t>
        </is>
      </c>
      <c r="BG352" s="286" t="inlineStr">
        <is>
          <t>0</t>
        </is>
      </c>
      <c r="BH352" s="297" t="inlineStr">
        <is>
          <t>0</t>
        </is>
      </c>
      <c r="BI352" s="297" t="inlineStr">
        <is>
          <t>0</t>
        </is>
      </c>
      <c r="BJ352" s="297" t="inlineStr">
        <is>
          <t>0</t>
        </is>
      </c>
      <c r="BK352" s="297" t="inlineStr">
        <is>
          <t>0</t>
        </is>
      </c>
      <c r="BL352" s="297" t="inlineStr">
        <is>
          <t>0</t>
        </is>
      </c>
      <c r="BM352" s="297" t="inlineStr">
        <is>
          <t>0</t>
        </is>
      </c>
      <c r="BN352" s="297" t="inlineStr">
        <is>
          <t>0</t>
        </is>
      </c>
      <c r="BO352" s="285" t="inlineStr">
        <is>
          <t>0</t>
        </is>
      </c>
      <c r="BP352" s="297" t="inlineStr">
        <is>
          <t>0</t>
        </is>
      </c>
      <c r="BQ352" s="297" t="inlineStr">
        <is>
          <t>0</t>
        </is>
      </c>
      <c r="BR352" s="297" t="inlineStr">
        <is>
          <t>0</t>
        </is>
      </c>
      <c r="BS352" s="297" t="inlineStr">
        <is>
          <t>0</t>
        </is>
      </c>
      <c r="BT352" s="297" t="inlineStr">
        <is>
          <t>0</t>
        </is>
      </c>
      <c r="BU352" s="297" t="inlineStr">
        <is>
          <t>0</t>
        </is>
      </c>
      <c r="BV352" s="297" t="inlineStr">
        <is>
          <t>0</t>
        </is>
      </c>
      <c r="BW352" s="288" t="inlineStr">
        <is>
          <t>0</t>
        </is>
      </c>
      <c r="BX352" s="276">
        <f>SUM(IF(COUNTIF(#REF!, "*1.*"), 2, 0), IF(COUNTIF(#REF!, "*2.*"), 2, 0), IF(COUNTIF(#REF!, "*3.*"), 2, 0), IF(COUNTIF(#REF!, "*4.*"), 2, 0), IF(COUNTIF(#REF!, "*5.*"), 2, 0), IF(COUNTIF(#REF!, "*6.*"), 2, 0))</f>
        <v/>
      </c>
      <c r="BY352" s="277">
        <f t="array" ref="BY352">SUM(VALUE(AT352),VALUE(AU352),VALUE(AV352),VALUE(AW352),VALUE(AX352),VALUE(AY352),VALUE(AZ352),VALUE(BB352),VALUE(BC352),VALUE(BD352),VALUE(BE352),VALUE(BF352),VALUE(BG352),VALUE(BH352),VALUE(BI352),VALUE(BJ352),VALUE(BK352),VALUE(BL352),VALUE(BM352),VALUE(BN352),VALUE(BO352),VALUE(BP352),VALUE(BQ352),VALUE(BR352),VALUE(BS352),VALUE(BT352),VALUE(BU352),VALUE(BV352),VALUE(BW352))</f>
        <v/>
      </c>
      <c r="BZ352" s="307" t="n"/>
      <c r="CA352" s="307" t="n"/>
      <c r="CB352" s="307" t="n"/>
      <c r="CC352" s="307" t="n"/>
      <c r="CD352" s="307" t="n"/>
      <c r="CE352" s="307" t="n"/>
      <c r="CF352" s="307" t="n"/>
      <c r="CG352" s="307" t="n"/>
      <c r="CH352" s="307" t="n"/>
      <c r="CI352" s="307" t="n"/>
      <c r="CJ352" s="307" t="n"/>
      <c r="CK352" s="307" t="n"/>
      <c r="CL352" s="307" t="n"/>
      <c r="CM352" s="307" t="n"/>
      <c r="CN352" s="307" t="n"/>
      <c r="CO352" s="307" t="n"/>
      <c r="CP352" s="307" t="n"/>
      <c r="CQ352" s="307" t="n"/>
      <c r="CR352" s="279" t="inlineStr"/>
      <c r="CS352" s="280">
        <f>AVERAGE(Value(BY352),value(CR352))</f>
        <v/>
      </c>
      <c r="CT352" s="421">
        <f>(IF(OR(MediaScorecard!BH353="x", MediaScorecard!BI353="x",MediaScorecard!BJ353="x",MediaScorecard!BK353="x",MediaScorecard!BL353="x"),1, 2))</f>
        <v/>
      </c>
      <c r="CU352" s="308" t="n"/>
      <c r="CV352" s="308" t="n"/>
      <c r="CW352" s="308" t="n"/>
      <c r="CX352" s="309" t="n"/>
      <c r="CY352" s="308" t="n"/>
      <c r="CZ352" s="308" t="n"/>
      <c r="DA352" s="308" t="n"/>
    </row>
    <row r="353" ht="21" customHeight="1" s="590">
      <c r="A353" s="421" t="n"/>
      <c r="B353" s="270" t="n"/>
      <c r="C353" s="266" t="n"/>
      <c r="D353" s="267" t="inlineStr"/>
      <c r="E353" s="267" t="inlineStr"/>
      <c r="F353" s="268" t="inlineStr"/>
      <c r="G353" s="421" t="n"/>
      <c r="H353" s="269" t="n"/>
      <c r="I353" s="421" t="n"/>
      <c r="J353" s="421" t="n"/>
      <c r="K353" s="421" t="n"/>
      <c r="L353" s="421" t="n"/>
      <c r="M353" s="421" t="n"/>
      <c r="N353" s="421" t="n"/>
      <c r="O353" s="421" t="n"/>
      <c r="P353" s="421" t="n"/>
      <c r="Q353" s="421" t="n"/>
      <c r="R353" s="270" t="n"/>
      <c r="S353" s="421" t="n"/>
      <c r="T353" s="421" t="n"/>
      <c r="U353" s="421" t="n"/>
      <c r="V353" s="421" t="n"/>
      <c r="W353" s="421" t="n"/>
      <c r="X353" s="421" t="n"/>
      <c r="Y353" s="421" t="n"/>
      <c r="Z353" s="421" t="n"/>
      <c r="AA353" s="421" t="n"/>
      <c r="AB353" s="421" t="n"/>
      <c r="AC353" s="421" t="n"/>
      <c r="AD353" s="421" t="n"/>
      <c r="AE353" s="421" t="n"/>
      <c r="AF353" s="421" t="n"/>
      <c r="AG353" s="421" t="n"/>
      <c r="AH353" s="421" t="n"/>
      <c r="AI353" s="421" t="n"/>
      <c r="AJ353" s="297" t="n"/>
      <c r="AK353" s="297" t="n"/>
      <c r="AL353" s="284" t="n"/>
      <c r="AM353" s="297" t="n"/>
      <c r="AN353" s="285" t="n"/>
      <c r="AO353" s="297" t="n"/>
      <c r="AP353" s="297" t="n"/>
      <c r="AQ353" s="297" t="n"/>
      <c r="AR353" s="297" t="n"/>
      <c r="AS353" s="297" t="n"/>
      <c r="AT353" s="285" t="inlineStr">
        <is>
          <t>0</t>
        </is>
      </c>
      <c r="AU353" s="297" t="inlineStr">
        <is>
          <t>0</t>
        </is>
      </c>
      <c r="AV353" s="297" t="inlineStr">
        <is>
          <t>0</t>
        </is>
      </c>
      <c r="AW353" s="297" t="inlineStr">
        <is>
          <t>0</t>
        </is>
      </c>
      <c r="AX353" s="297" t="inlineStr">
        <is>
          <t>0</t>
        </is>
      </c>
      <c r="AY353" s="286" t="inlineStr">
        <is>
          <t>0</t>
        </is>
      </c>
      <c r="AZ353" s="286" t="inlineStr">
        <is>
          <t>0</t>
        </is>
      </c>
      <c r="BA353" s="287" t="inlineStr">
        <is>
          <t>0</t>
        </is>
      </c>
      <c r="BB353" s="286" t="inlineStr">
        <is>
          <t>0</t>
        </is>
      </c>
      <c r="BC353" s="286" t="inlineStr">
        <is>
          <t>0</t>
        </is>
      </c>
      <c r="BD353" s="286" t="inlineStr">
        <is>
          <t>0</t>
        </is>
      </c>
      <c r="BE353" s="286" t="inlineStr">
        <is>
          <t>0</t>
        </is>
      </c>
      <c r="BF353" s="286" t="inlineStr">
        <is>
          <t>0</t>
        </is>
      </c>
      <c r="BG353" s="286" t="inlineStr">
        <is>
          <t>0</t>
        </is>
      </c>
      <c r="BH353" s="297" t="inlineStr">
        <is>
          <t>0</t>
        </is>
      </c>
      <c r="BI353" s="297" t="inlineStr">
        <is>
          <t>0</t>
        </is>
      </c>
      <c r="BJ353" s="297" t="inlineStr">
        <is>
          <t>0</t>
        </is>
      </c>
      <c r="BK353" s="297" t="inlineStr">
        <is>
          <t>0</t>
        </is>
      </c>
      <c r="BL353" s="297" t="inlineStr">
        <is>
          <t>0</t>
        </is>
      </c>
      <c r="BM353" s="297" t="inlineStr">
        <is>
          <t>0</t>
        </is>
      </c>
      <c r="BN353" s="297" t="inlineStr">
        <is>
          <t>0</t>
        </is>
      </c>
      <c r="BO353" s="285" t="inlineStr">
        <is>
          <t>0</t>
        </is>
      </c>
      <c r="BP353" s="297" t="inlineStr">
        <is>
          <t>0</t>
        </is>
      </c>
      <c r="BQ353" s="297" t="inlineStr">
        <is>
          <t>0</t>
        </is>
      </c>
      <c r="BR353" s="297" t="inlineStr">
        <is>
          <t>0</t>
        </is>
      </c>
      <c r="BS353" s="297" t="inlineStr">
        <is>
          <t>0</t>
        </is>
      </c>
      <c r="BT353" s="297" t="inlineStr">
        <is>
          <t>0</t>
        </is>
      </c>
      <c r="BU353" s="297" t="inlineStr">
        <is>
          <t>0</t>
        </is>
      </c>
      <c r="BV353" s="297" t="inlineStr">
        <is>
          <t>0</t>
        </is>
      </c>
      <c r="BW353" s="288" t="inlineStr">
        <is>
          <t>0</t>
        </is>
      </c>
      <c r="BX353" s="276">
        <f>SUM(IF(COUNTIF(#REF!, "*1.*"), 2, 0), IF(COUNTIF(#REF!, "*2.*"), 2, 0), IF(COUNTIF(#REF!, "*3.*"), 2, 0), IF(COUNTIF(#REF!, "*4.*"), 2, 0), IF(COUNTIF(#REF!, "*5.*"), 2, 0), IF(COUNTIF(#REF!, "*6.*"), 2, 0))</f>
        <v/>
      </c>
      <c r="BY353" s="277">
        <f t="array" ref="BY353">SUM(VALUE(AT353),VALUE(AU353),VALUE(AV353),VALUE(AW353),VALUE(AX353),VALUE(AY353),VALUE(AZ353),VALUE(BB353),VALUE(BC353),VALUE(BD353),VALUE(BE353),VALUE(BF353),VALUE(BG353),VALUE(BH353),VALUE(BI353),VALUE(BJ353),VALUE(BK353),VALUE(BL353),VALUE(BM353),VALUE(BN353),VALUE(BO353),VALUE(BP353),VALUE(BQ353),VALUE(BR353),VALUE(BS353),VALUE(BT353),VALUE(BU353),VALUE(BV353),VALUE(BW353))</f>
        <v/>
      </c>
      <c r="BZ353" s="307" t="n"/>
      <c r="CA353" s="307" t="n"/>
      <c r="CB353" s="307" t="n"/>
      <c r="CC353" s="307" t="n"/>
      <c r="CD353" s="307" t="n"/>
      <c r="CE353" s="307" t="n"/>
      <c r="CF353" s="307" t="n"/>
      <c r="CG353" s="307" t="n"/>
      <c r="CH353" s="307" t="n"/>
      <c r="CI353" s="307" t="n"/>
      <c r="CJ353" s="307" t="n"/>
      <c r="CK353" s="307" t="n"/>
      <c r="CL353" s="307" t="n"/>
      <c r="CM353" s="307" t="n"/>
      <c r="CN353" s="307" t="n"/>
      <c r="CO353" s="307" t="n"/>
      <c r="CP353" s="307" t="n"/>
      <c r="CQ353" s="307" t="n"/>
      <c r="CR353" s="279" t="inlineStr"/>
      <c r="CS353" s="280">
        <f>AVERAGE(Value(BY353),value(CR353))</f>
        <v/>
      </c>
      <c r="CT353" s="421">
        <f>(IF(OR(MediaScorecard!BH354="x", MediaScorecard!BI354="x",MediaScorecard!BJ354="x",MediaScorecard!BK354="x",MediaScorecard!BL354="x"),1, 2))</f>
        <v/>
      </c>
      <c r="CU353" s="308" t="n"/>
      <c r="CV353" s="308" t="n"/>
      <c r="CW353" s="308" t="n"/>
      <c r="CX353" s="309" t="n"/>
      <c r="CY353" s="308" t="n"/>
      <c r="CZ353" s="308" t="n"/>
      <c r="DA353" s="308" t="n"/>
    </row>
    <row r="354" ht="21" customHeight="1" s="590">
      <c r="A354" s="421" t="n"/>
      <c r="B354" s="270" t="n"/>
      <c r="C354" s="266" t="n"/>
      <c r="D354" s="267" t="inlineStr"/>
      <c r="E354" s="267" t="inlineStr"/>
      <c r="F354" s="268" t="inlineStr"/>
      <c r="G354" s="421" t="n"/>
      <c r="H354" s="269" t="n"/>
      <c r="I354" s="421" t="n"/>
      <c r="J354" s="421" t="n"/>
      <c r="K354" s="421" t="n"/>
      <c r="L354" s="421" t="n"/>
      <c r="M354" s="421" t="n"/>
      <c r="N354" s="421" t="n"/>
      <c r="O354" s="421" t="n"/>
      <c r="P354" s="421" t="n"/>
      <c r="Q354" s="421" t="n"/>
      <c r="R354" s="270" t="n"/>
      <c r="S354" s="421" t="n"/>
      <c r="T354" s="421" t="n"/>
      <c r="U354" s="421" t="n"/>
      <c r="V354" s="421" t="n"/>
      <c r="W354" s="421" t="n"/>
      <c r="X354" s="421" t="n"/>
      <c r="Y354" s="421" t="n"/>
      <c r="Z354" s="421" t="n"/>
      <c r="AA354" s="421" t="n"/>
      <c r="AB354" s="421" t="n"/>
      <c r="AC354" s="421" t="n"/>
      <c r="AD354" s="421" t="n"/>
      <c r="AE354" s="421" t="n"/>
      <c r="AF354" s="421" t="n"/>
      <c r="AG354" s="421" t="n"/>
      <c r="AH354" s="421" t="n"/>
      <c r="AI354" s="421" t="n"/>
      <c r="AJ354" s="297" t="n"/>
      <c r="AK354" s="297" t="n"/>
      <c r="AL354" s="284" t="n"/>
      <c r="AM354" s="297" t="n"/>
      <c r="AN354" s="285" t="n"/>
      <c r="AO354" s="297" t="n"/>
      <c r="AP354" s="297" t="n"/>
      <c r="AQ354" s="297" t="n"/>
      <c r="AR354" s="297" t="n"/>
      <c r="AS354" s="297" t="n"/>
      <c r="AT354" s="285" t="inlineStr">
        <is>
          <t>0</t>
        </is>
      </c>
      <c r="AU354" s="297" t="inlineStr">
        <is>
          <t>0</t>
        </is>
      </c>
      <c r="AV354" s="297" t="inlineStr">
        <is>
          <t>0</t>
        </is>
      </c>
      <c r="AW354" s="297" t="inlineStr">
        <is>
          <t>0</t>
        </is>
      </c>
      <c r="AX354" s="297" t="inlineStr">
        <is>
          <t>0</t>
        </is>
      </c>
      <c r="AY354" s="286" t="inlineStr">
        <is>
          <t>0</t>
        </is>
      </c>
      <c r="AZ354" s="286" t="inlineStr">
        <is>
          <t>0</t>
        </is>
      </c>
      <c r="BA354" s="287" t="inlineStr">
        <is>
          <t>0</t>
        </is>
      </c>
      <c r="BB354" s="286" t="inlineStr">
        <is>
          <t>0</t>
        </is>
      </c>
      <c r="BC354" s="286" t="inlineStr">
        <is>
          <t>0</t>
        </is>
      </c>
      <c r="BD354" s="286" t="inlineStr">
        <is>
          <t>0</t>
        </is>
      </c>
      <c r="BE354" s="286" t="inlineStr">
        <is>
          <t>0</t>
        </is>
      </c>
      <c r="BF354" s="286" t="inlineStr">
        <is>
          <t>0</t>
        </is>
      </c>
      <c r="BG354" s="286" t="inlineStr">
        <is>
          <t>0</t>
        </is>
      </c>
      <c r="BH354" s="297" t="inlineStr">
        <is>
          <t>0</t>
        </is>
      </c>
      <c r="BI354" s="297" t="inlineStr">
        <is>
          <t>0</t>
        </is>
      </c>
      <c r="BJ354" s="297" t="inlineStr">
        <is>
          <t>0</t>
        </is>
      </c>
      <c r="BK354" s="297" t="inlineStr">
        <is>
          <t>0</t>
        </is>
      </c>
      <c r="BL354" s="297" t="inlineStr">
        <is>
          <t>0</t>
        </is>
      </c>
      <c r="BM354" s="297" t="inlineStr">
        <is>
          <t>0</t>
        </is>
      </c>
      <c r="BN354" s="297" t="inlineStr">
        <is>
          <t>0</t>
        </is>
      </c>
      <c r="BO354" s="285" t="inlineStr">
        <is>
          <t>0</t>
        </is>
      </c>
      <c r="BP354" s="297" t="inlineStr">
        <is>
          <t>0</t>
        </is>
      </c>
      <c r="BQ354" s="297" t="inlineStr">
        <is>
          <t>0</t>
        </is>
      </c>
      <c r="BR354" s="297" t="inlineStr">
        <is>
          <t>0</t>
        </is>
      </c>
      <c r="BS354" s="297" t="inlineStr">
        <is>
          <t>0</t>
        </is>
      </c>
      <c r="BT354" s="297" t="inlineStr">
        <is>
          <t>0</t>
        </is>
      </c>
      <c r="BU354" s="297" t="inlineStr">
        <is>
          <t>0</t>
        </is>
      </c>
      <c r="BV354" s="297" t="inlineStr">
        <is>
          <t>0</t>
        </is>
      </c>
      <c r="BW354" s="288" t="inlineStr">
        <is>
          <t>0</t>
        </is>
      </c>
      <c r="BX354" s="276">
        <f>SUM(IF(COUNTIF(#REF!, "*1.*"), 2, 0), IF(COUNTIF(#REF!, "*2.*"), 2, 0), IF(COUNTIF(#REF!, "*3.*"), 2, 0), IF(COUNTIF(#REF!, "*4.*"), 2, 0), IF(COUNTIF(#REF!, "*5.*"), 2, 0), IF(COUNTIF(#REF!, "*6.*"), 2, 0))</f>
        <v/>
      </c>
      <c r="BY354" s="277">
        <f t="array" ref="BY354">SUM(VALUE(AT354),VALUE(AU354),VALUE(AV354),VALUE(AW354),VALUE(AX354),VALUE(AY354),VALUE(AZ354),VALUE(BB354),VALUE(BC354),VALUE(BD354),VALUE(BE354),VALUE(BF354),VALUE(BG354),VALUE(BH354),VALUE(BI354),VALUE(BJ354),VALUE(BK354),VALUE(BL354),VALUE(BM354),VALUE(BN354),VALUE(BO354),VALUE(BP354),VALUE(BQ354),VALUE(BR354),VALUE(BS354),VALUE(BT354),VALUE(BU354),VALUE(BV354),VALUE(BW354))</f>
        <v/>
      </c>
      <c r="BZ354" s="307" t="n"/>
      <c r="CA354" s="307" t="n"/>
      <c r="CB354" s="307" t="n"/>
      <c r="CC354" s="307" t="n"/>
      <c r="CD354" s="307" t="n"/>
      <c r="CE354" s="307" t="n"/>
      <c r="CF354" s="307" t="n"/>
      <c r="CG354" s="307" t="n"/>
      <c r="CH354" s="307" t="n"/>
      <c r="CI354" s="307" t="n"/>
      <c r="CJ354" s="307" t="n"/>
      <c r="CK354" s="307" t="n"/>
      <c r="CL354" s="307" t="n"/>
      <c r="CM354" s="307" t="n"/>
      <c r="CN354" s="307" t="n"/>
      <c r="CO354" s="307" t="n"/>
      <c r="CP354" s="307" t="n"/>
      <c r="CQ354" s="307" t="n"/>
      <c r="CR354" s="279" t="inlineStr"/>
      <c r="CS354" s="280">
        <f>AVERAGE(Value(BY354),value(CR354))</f>
        <v/>
      </c>
      <c r="CT354" s="421">
        <f>(IF(OR(MediaScorecard!BH355="x", MediaScorecard!BI355="x",MediaScorecard!BJ355="x",MediaScorecard!BK355="x",MediaScorecard!BL355="x"),1, 2))</f>
        <v/>
      </c>
      <c r="CU354" s="308" t="n"/>
      <c r="CV354" s="308" t="n"/>
      <c r="CW354" s="308" t="n"/>
      <c r="CX354" s="309" t="n"/>
      <c r="CY354" s="308" t="n"/>
      <c r="CZ354" s="308" t="n"/>
      <c r="DA354" s="308" t="n"/>
    </row>
    <row r="355" ht="21" customHeight="1" s="590">
      <c r="A355" s="421" t="n"/>
      <c r="B355" s="270" t="n"/>
      <c r="C355" s="266" t="n"/>
      <c r="D355" s="267" t="inlineStr"/>
      <c r="E355" s="267" t="inlineStr"/>
      <c r="F355" s="268" t="inlineStr"/>
      <c r="G355" s="421" t="n"/>
      <c r="H355" s="269" t="n"/>
      <c r="I355" s="421" t="n"/>
      <c r="J355" s="421" t="n"/>
      <c r="K355" s="421" t="n"/>
      <c r="L355" s="421" t="n"/>
      <c r="M355" s="421" t="n"/>
      <c r="N355" s="421" t="n"/>
      <c r="O355" s="421" t="n"/>
      <c r="P355" s="421" t="n"/>
      <c r="Q355" s="421" t="n"/>
      <c r="R355" s="270" t="n"/>
      <c r="S355" s="421" t="n"/>
      <c r="T355" s="421" t="n"/>
      <c r="U355" s="421" t="n"/>
      <c r="V355" s="421" t="n"/>
      <c r="W355" s="421" t="n"/>
      <c r="X355" s="421" t="n"/>
      <c r="Y355" s="421" t="n"/>
      <c r="Z355" s="421" t="n"/>
      <c r="AA355" s="421" t="n"/>
      <c r="AB355" s="421" t="n"/>
      <c r="AC355" s="421" t="n"/>
      <c r="AD355" s="421" t="n"/>
      <c r="AE355" s="421" t="n"/>
      <c r="AF355" s="421" t="n"/>
      <c r="AG355" s="421" t="n"/>
      <c r="AH355" s="421" t="n"/>
      <c r="AI355" s="421" t="n"/>
      <c r="AJ355" s="297" t="n"/>
      <c r="AK355" s="297" t="n"/>
      <c r="AL355" s="284" t="n"/>
      <c r="AM355" s="297" t="n"/>
      <c r="AN355" s="285" t="n"/>
      <c r="AO355" s="297" t="n"/>
      <c r="AP355" s="297" t="n"/>
      <c r="AQ355" s="297" t="n"/>
      <c r="AR355" s="297" t="n"/>
      <c r="AS355" s="297" t="n"/>
      <c r="AT355" s="285" t="inlineStr">
        <is>
          <t>0</t>
        </is>
      </c>
      <c r="AU355" s="297" t="inlineStr">
        <is>
          <t>0</t>
        </is>
      </c>
      <c r="AV355" s="297" t="inlineStr">
        <is>
          <t>0</t>
        </is>
      </c>
      <c r="AW355" s="297" t="inlineStr">
        <is>
          <t>0</t>
        </is>
      </c>
      <c r="AX355" s="297" t="inlineStr">
        <is>
          <t>0</t>
        </is>
      </c>
      <c r="AY355" s="286" t="inlineStr">
        <is>
          <t>0</t>
        </is>
      </c>
      <c r="AZ355" s="286" t="inlineStr">
        <is>
          <t>0</t>
        </is>
      </c>
      <c r="BA355" s="287" t="inlineStr">
        <is>
          <t>0</t>
        </is>
      </c>
      <c r="BB355" s="286" t="inlineStr">
        <is>
          <t>0</t>
        </is>
      </c>
      <c r="BC355" s="286" t="inlineStr">
        <is>
          <t>0</t>
        </is>
      </c>
      <c r="BD355" s="286" t="inlineStr">
        <is>
          <t>0</t>
        </is>
      </c>
      <c r="BE355" s="286" t="inlineStr">
        <is>
          <t>0</t>
        </is>
      </c>
      <c r="BF355" s="286" t="inlineStr">
        <is>
          <t>0</t>
        </is>
      </c>
      <c r="BG355" s="286" t="inlineStr">
        <is>
          <t>0</t>
        </is>
      </c>
      <c r="BH355" s="297" t="inlineStr">
        <is>
          <t>0</t>
        </is>
      </c>
      <c r="BI355" s="297" t="inlineStr">
        <is>
          <t>0</t>
        </is>
      </c>
      <c r="BJ355" s="297" t="inlineStr">
        <is>
          <t>0</t>
        </is>
      </c>
      <c r="BK355" s="297" t="inlineStr">
        <is>
          <t>0</t>
        </is>
      </c>
      <c r="BL355" s="297" t="inlineStr">
        <is>
          <t>0</t>
        </is>
      </c>
      <c r="BM355" s="297" t="inlineStr">
        <is>
          <t>0</t>
        </is>
      </c>
      <c r="BN355" s="297" t="inlineStr">
        <is>
          <t>0</t>
        </is>
      </c>
      <c r="BO355" s="285" t="inlineStr">
        <is>
          <t>0</t>
        </is>
      </c>
      <c r="BP355" s="297" t="inlineStr">
        <is>
          <t>0</t>
        </is>
      </c>
      <c r="BQ355" s="297" t="inlineStr">
        <is>
          <t>0</t>
        </is>
      </c>
      <c r="BR355" s="297" t="inlineStr">
        <is>
          <t>0</t>
        </is>
      </c>
      <c r="BS355" s="297" t="inlineStr">
        <is>
          <t>0</t>
        </is>
      </c>
      <c r="BT355" s="297" t="inlineStr">
        <is>
          <t>0</t>
        </is>
      </c>
      <c r="BU355" s="297" t="inlineStr">
        <is>
          <t>0</t>
        </is>
      </c>
      <c r="BV355" s="297" t="inlineStr">
        <is>
          <t>0</t>
        </is>
      </c>
      <c r="BW355" s="288" t="inlineStr">
        <is>
          <t>0</t>
        </is>
      </c>
      <c r="BX355" s="276">
        <f>SUM(IF(COUNTIF(#REF!, "*1.*"), 2, 0), IF(COUNTIF(#REF!, "*2.*"), 2, 0), IF(COUNTIF(#REF!, "*3.*"), 2, 0), IF(COUNTIF(#REF!, "*4.*"), 2, 0), IF(COUNTIF(#REF!, "*5.*"), 2, 0), IF(COUNTIF(#REF!, "*6.*"), 2, 0))</f>
        <v/>
      </c>
      <c r="BY355" s="277">
        <f t="array" ref="BY355">SUM(VALUE(AT355),VALUE(AU355),VALUE(AV355),VALUE(AW355),VALUE(AX355),VALUE(AY355),VALUE(AZ355),VALUE(BB355),VALUE(BC355),VALUE(BD355),VALUE(BE355),VALUE(BF355),VALUE(BG355),VALUE(BH355),VALUE(BI355),VALUE(BJ355),VALUE(BK355),VALUE(BL355),VALUE(BM355),VALUE(BN355),VALUE(BO355),VALUE(BP355),VALUE(BQ355),VALUE(BR355),VALUE(BS355),VALUE(BT355),VALUE(BU355),VALUE(BV355),VALUE(BW355))</f>
        <v/>
      </c>
      <c r="BZ355" s="307" t="n"/>
      <c r="CA355" s="307" t="n"/>
      <c r="CB355" s="307" t="n"/>
      <c r="CC355" s="307" t="n"/>
      <c r="CD355" s="307" t="n"/>
      <c r="CE355" s="307" t="n"/>
      <c r="CF355" s="307" t="n"/>
      <c r="CG355" s="307" t="n"/>
      <c r="CH355" s="307" t="n"/>
      <c r="CI355" s="307" t="n"/>
      <c r="CJ355" s="307" t="n"/>
      <c r="CK355" s="307" t="n"/>
      <c r="CL355" s="307" t="n"/>
      <c r="CM355" s="307" t="n"/>
      <c r="CN355" s="307" t="n"/>
      <c r="CO355" s="307" t="n"/>
      <c r="CP355" s="307" t="n"/>
      <c r="CQ355" s="307" t="n"/>
      <c r="CR355" s="279" t="inlineStr"/>
      <c r="CS355" s="280">
        <f>AVERAGE(Value(BY355),value(CR355))</f>
        <v/>
      </c>
      <c r="CT355" s="421">
        <f>(IF(OR(MediaScorecard!BH356="x", MediaScorecard!BI356="x",MediaScorecard!BJ356="x",MediaScorecard!BK356="x",MediaScorecard!BL356="x"),1, 2))</f>
        <v/>
      </c>
      <c r="CU355" s="308" t="n"/>
      <c r="CV355" s="308" t="n"/>
      <c r="CW355" s="308" t="n"/>
      <c r="CX355" s="309" t="n"/>
      <c r="CY355" s="308" t="n"/>
      <c r="CZ355" s="308" t="n"/>
      <c r="DA355" s="308" t="n"/>
    </row>
    <row r="356" ht="21" customHeight="1" s="590">
      <c r="A356" s="421" t="n"/>
      <c r="B356" s="270" t="n"/>
      <c r="C356" s="266" t="n"/>
      <c r="D356" s="267" t="inlineStr"/>
      <c r="E356" s="267" t="inlineStr"/>
      <c r="F356" s="268" t="inlineStr"/>
      <c r="G356" s="421" t="n"/>
      <c r="H356" s="269" t="n"/>
      <c r="I356" s="421" t="n"/>
      <c r="J356" s="421" t="n"/>
      <c r="K356" s="421" t="n"/>
      <c r="L356" s="421" t="n"/>
      <c r="M356" s="421" t="n"/>
      <c r="N356" s="421" t="n"/>
      <c r="O356" s="421" t="n"/>
      <c r="P356" s="421" t="n"/>
      <c r="Q356" s="421" t="n"/>
      <c r="R356" s="270" t="n"/>
      <c r="S356" s="421" t="n"/>
      <c r="T356" s="421" t="n"/>
      <c r="U356" s="421" t="n"/>
      <c r="V356" s="421" t="n"/>
      <c r="W356" s="421" t="n"/>
      <c r="X356" s="421" t="n"/>
      <c r="Y356" s="421" t="n"/>
      <c r="Z356" s="421" t="n"/>
      <c r="AA356" s="421" t="n"/>
      <c r="AB356" s="421" t="n"/>
      <c r="AC356" s="421" t="n"/>
      <c r="AD356" s="421" t="n"/>
      <c r="AE356" s="421" t="n"/>
      <c r="AF356" s="421" t="n"/>
      <c r="AG356" s="421" t="n"/>
      <c r="AH356" s="421" t="n"/>
      <c r="AI356" s="421" t="n"/>
      <c r="AJ356" s="297" t="n"/>
      <c r="AK356" s="297" t="n"/>
      <c r="AL356" s="284" t="n"/>
      <c r="AM356" s="297" t="n"/>
      <c r="AN356" s="285" t="n"/>
      <c r="AO356" s="297" t="n"/>
      <c r="AP356" s="297" t="n"/>
      <c r="AQ356" s="297" t="n"/>
      <c r="AR356" s="297" t="n"/>
      <c r="AS356" s="297" t="n"/>
      <c r="AT356" s="285" t="inlineStr">
        <is>
          <t>0</t>
        </is>
      </c>
      <c r="AU356" s="297" t="inlineStr">
        <is>
          <t>0</t>
        </is>
      </c>
      <c r="AV356" s="297" t="inlineStr">
        <is>
          <t>0</t>
        </is>
      </c>
      <c r="AW356" s="297" t="inlineStr">
        <is>
          <t>0</t>
        </is>
      </c>
      <c r="AX356" s="297" t="inlineStr">
        <is>
          <t>0</t>
        </is>
      </c>
      <c r="AY356" s="286" t="inlineStr">
        <is>
          <t>0</t>
        </is>
      </c>
      <c r="AZ356" s="286" t="inlineStr">
        <is>
          <t>0</t>
        </is>
      </c>
      <c r="BA356" s="287" t="inlineStr">
        <is>
          <t>0</t>
        </is>
      </c>
      <c r="BB356" s="286" t="inlineStr">
        <is>
          <t>0</t>
        </is>
      </c>
      <c r="BC356" s="286" t="inlineStr">
        <is>
          <t>0</t>
        </is>
      </c>
      <c r="BD356" s="286" t="inlineStr">
        <is>
          <t>0</t>
        </is>
      </c>
      <c r="BE356" s="286" t="inlineStr">
        <is>
          <t>0</t>
        </is>
      </c>
      <c r="BF356" s="286" t="inlineStr">
        <is>
          <t>0</t>
        </is>
      </c>
      <c r="BG356" s="286" t="inlineStr">
        <is>
          <t>0</t>
        </is>
      </c>
      <c r="BH356" s="297" t="inlineStr">
        <is>
          <t>0</t>
        </is>
      </c>
      <c r="BI356" s="297" t="inlineStr">
        <is>
          <t>0</t>
        </is>
      </c>
      <c r="BJ356" s="297" t="inlineStr">
        <is>
          <t>0</t>
        </is>
      </c>
      <c r="BK356" s="297" t="inlineStr">
        <is>
          <t>0</t>
        </is>
      </c>
      <c r="BL356" s="297" t="inlineStr">
        <is>
          <t>0</t>
        </is>
      </c>
      <c r="BM356" s="297" t="inlineStr">
        <is>
          <t>0</t>
        </is>
      </c>
      <c r="BN356" s="297" t="inlineStr">
        <is>
          <t>0</t>
        </is>
      </c>
      <c r="BO356" s="285" t="inlineStr">
        <is>
          <t>0</t>
        </is>
      </c>
      <c r="BP356" s="297" t="inlineStr">
        <is>
          <t>0</t>
        </is>
      </c>
      <c r="BQ356" s="297" t="inlineStr">
        <is>
          <t>0</t>
        </is>
      </c>
      <c r="BR356" s="297" t="inlineStr">
        <is>
          <t>0</t>
        </is>
      </c>
      <c r="BS356" s="297" t="inlineStr">
        <is>
          <t>0</t>
        </is>
      </c>
      <c r="BT356" s="297" t="inlineStr">
        <is>
          <t>0</t>
        </is>
      </c>
      <c r="BU356" s="297" t="inlineStr">
        <is>
          <t>0</t>
        </is>
      </c>
      <c r="BV356" s="297" t="inlineStr">
        <is>
          <t>0</t>
        </is>
      </c>
      <c r="BW356" s="288" t="inlineStr">
        <is>
          <t>0</t>
        </is>
      </c>
      <c r="BX356" s="276">
        <f>SUM(IF(COUNTIF(#REF!, "*1.*"), 2, 0), IF(COUNTIF(#REF!, "*2.*"), 2, 0), IF(COUNTIF(#REF!, "*3.*"), 2, 0), IF(COUNTIF(#REF!, "*4.*"), 2, 0), IF(COUNTIF(#REF!, "*5.*"), 2, 0), IF(COUNTIF(#REF!, "*6.*"), 2, 0))</f>
        <v/>
      </c>
      <c r="BY356" s="277">
        <f t="array" ref="BY356">SUM(VALUE(AT356),VALUE(AU356),VALUE(AV356),VALUE(AW356),VALUE(AX356),VALUE(AY356),VALUE(AZ356),VALUE(BB356),VALUE(BC356),VALUE(BD356),VALUE(BE356),VALUE(BF356),VALUE(BG356),VALUE(BH356),VALUE(BI356),VALUE(BJ356),VALUE(BK356),VALUE(BL356),VALUE(BM356),VALUE(BN356),VALUE(BO356),VALUE(BP356),VALUE(BQ356),VALUE(BR356),VALUE(BS356),VALUE(BT356),VALUE(BU356),VALUE(BV356),VALUE(BW356))</f>
        <v/>
      </c>
      <c r="BZ356" s="303" t="n"/>
      <c r="CA356" s="303" t="n"/>
      <c r="CB356" s="303" t="n"/>
      <c r="CC356" s="303" t="n"/>
      <c r="CD356" s="303" t="n"/>
      <c r="CE356" s="303" t="n"/>
      <c r="CF356" s="303" t="n"/>
      <c r="CG356" s="303" t="n"/>
      <c r="CH356" s="303" t="n"/>
      <c r="CI356" s="303" t="n"/>
      <c r="CJ356" s="303" t="n"/>
      <c r="CK356" s="303" t="n"/>
      <c r="CL356" s="303" t="n"/>
      <c r="CM356" s="303" t="n"/>
      <c r="CN356" s="303" t="n"/>
      <c r="CO356" s="303" t="n"/>
      <c r="CP356" s="303" t="n"/>
      <c r="CQ356" s="303" t="n"/>
      <c r="CR356" s="279" t="inlineStr"/>
      <c r="CS356" s="280">
        <f>AVERAGE(Value(BY356),value(CR356))</f>
        <v/>
      </c>
      <c r="CT356" s="421">
        <f>(IF(OR(MediaScorecard!BH357="x", MediaScorecard!BI357="x",MediaScorecard!BJ357="x",MediaScorecard!BK357="x",MediaScorecard!BL357="x"),1, 2))</f>
        <v/>
      </c>
      <c r="CU356" s="304" t="n"/>
      <c r="CV356" s="304" t="n"/>
      <c r="CW356" s="304" t="n"/>
      <c r="CX356" s="305" t="n"/>
      <c r="CY356" s="304" t="n"/>
      <c r="CZ356" s="304" t="n"/>
      <c r="DA356" s="304" t="n"/>
    </row>
    <row r="357" ht="21" customHeight="1" s="590">
      <c r="A357" s="421" t="n"/>
      <c r="B357" s="270" t="n"/>
      <c r="C357" s="266" t="n"/>
      <c r="D357" s="267" t="inlineStr"/>
      <c r="E357" s="267" t="inlineStr"/>
      <c r="F357" s="268" t="inlineStr"/>
      <c r="G357" s="421" t="n"/>
      <c r="H357" s="269" t="n"/>
      <c r="I357" s="421" t="n"/>
      <c r="J357" s="421" t="n"/>
      <c r="K357" s="421" t="n"/>
      <c r="L357" s="421" t="n"/>
      <c r="M357" s="421" t="n"/>
      <c r="N357" s="421" t="n"/>
      <c r="O357" s="421" t="n"/>
      <c r="P357" s="421" t="n"/>
      <c r="Q357" s="421" t="n"/>
      <c r="R357" s="270" t="n"/>
      <c r="S357" s="421" t="n"/>
      <c r="T357" s="421" t="n"/>
      <c r="U357" s="421" t="n"/>
      <c r="V357" s="421" t="n"/>
      <c r="W357" s="421" t="n"/>
      <c r="X357" s="421" t="n"/>
      <c r="Y357" s="421" t="n"/>
      <c r="Z357" s="421" t="n"/>
      <c r="AA357" s="421" t="n"/>
      <c r="AB357" s="421" t="n"/>
      <c r="AC357" s="421" t="n"/>
      <c r="AD357" s="421" t="n"/>
      <c r="AE357" s="421" t="n"/>
      <c r="AF357" s="421" t="n"/>
      <c r="AG357" s="421" t="n"/>
      <c r="AH357" s="421" t="n"/>
      <c r="AI357" s="421" t="n"/>
      <c r="AJ357" s="297" t="n"/>
      <c r="AK357" s="297" t="n"/>
      <c r="AL357" s="284" t="n"/>
      <c r="AM357" s="297" t="n"/>
      <c r="AN357" s="285" t="n"/>
      <c r="AO357" s="297" t="n"/>
      <c r="AP357" s="297" t="n"/>
      <c r="AQ357" s="297" t="n"/>
      <c r="AR357" s="297" t="n"/>
      <c r="AS357" s="297" t="n"/>
      <c r="AT357" s="285" t="inlineStr">
        <is>
          <t>0</t>
        </is>
      </c>
      <c r="AU357" s="297" t="inlineStr">
        <is>
          <t>0</t>
        </is>
      </c>
      <c r="AV357" s="297" t="inlineStr">
        <is>
          <t>0</t>
        </is>
      </c>
      <c r="AW357" s="297" t="inlineStr">
        <is>
          <t>0</t>
        </is>
      </c>
      <c r="AX357" s="297" t="inlineStr">
        <is>
          <t>0</t>
        </is>
      </c>
      <c r="AY357" s="286" t="inlineStr">
        <is>
          <t>0</t>
        </is>
      </c>
      <c r="AZ357" s="286" t="inlineStr">
        <is>
          <t>0</t>
        </is>
      </c>
      <c r="BA357" s="287" t="inlineStr">
        <is>
          <t>0</t>
        </is>
      </c>
      <c r="BB357" s="286" t="inlineStr">
        <is>
          <t>0</t>
        </is>
      </c>
      <c r="BC357" s="286" t="inlineStr">
        <is>
          <t>0</t>
        </is>
      </c>
      <c r="BD357" s="286" t="inlineStr">
        <is>
          <t>0</t>
        </is>
      </c>
      <c r="BE357" s="286" t="inlineStr">
        <is>
          <t>0</t>
        </is>
      </c>
      <c r="BF357" s="286" t="inlineStr">
        <is>
          <t>0</t>
        </is>
      </c>
      <c r="BG357" s="286" t="inlineStr">
        <is>
          <t>0</t>
        </is>
      </c>
      <c r="BH357" s="297" t="inlineStr">
        <is>
          <t>0</t>
        </is>
      </c>
      <c r="BI357" s="297" t="inlineStr">
        <is>
          <t>0</t>
        </is>
      </c>
      <c r="BJ357" s="297" t="inlineStr">
        <is>
          <t>0</t>
        </is>
      </c>
      <c r="BK357" s="297" t="inlineStr">
        <is>
          <t>0</t>
        </is>
      </c>
      <c r="BL357" s="297" t="inlineStr">
        <is>
          <t>0</t>
        </is>
      </c>
      <c r="BM357" s="297" t="inlineStr">
        <is>
          <t>0</t>
        </is>
      </c>
      <c r="BN357" s="297" t="inlineStr">
        <is>
          <t>0</t>
        </is>
      </c>
      <c r="BO357" s="285" t="inlineStr">
        <is>
          <t>0</t>
        </is>
      </c>
      <c r="BP357" s="297" t="inlineStr">
        <is>
          <t>0</t>
        </is>
      </c>
      <c r="BQ357" s="297" t="inlineStr">
        <is>
          <t>0</t>
        </is>
      </c>
      <c r="BR357" s="297" t="inlineStr">
        <is>
          <t>0</t>
        </is>
      </c>
      <c r="BS357" s="297" t="inlineStr">
        <is>
          <t>0</t>
        </is>
      </c>
      <c r="BT357" s="297" t="inlineStr">
        <is>
          <t>0</t>
        </is>
      </c>
      <c r="BU357" s="297" t="inlineStr">
        <is>
          <t>0</t>
        </is>
      </c>
      <c r="BV357" s="297" t="inlineStr">
        <is>
          <t>0</t>
        </is>
      </c>
      <c r="BW357" s="288" t="inlineStr">
        <is>
          <t>0</t>
        </is>
      </c>
      <c r="BX357" s="276">
        <f>SUM(IF(COUNTIF(#REF!, "*1.*"), 2, 0), IF(COUNTIF(#REF!, "*2.*"), 2, 0), IF(COUNTIF(#REF!, "*3.*"), 2, 0), IF(COUNTIF(#REF!, "*4.*"), 2, 0), IF(COUNTIF(#REF!, "*5.*"), 2, 0), IF(COUNTIF(#REF!, "*6.*"), 2, 0))</f>
        <v/>
      </c>
      <c r="BY357" s="277">
        <f t="array" ref="BY357">SUM(VALUE(AT357),VALUE(AU357),VALUE(AV357),VALUE(AW357),VALUE(AX357),VALUE(AY357),VALUE(AZ357),VALUE(BB357),VALUE(BC357),VALUE(BD357),VALUE(BE357),VALUE(BF357),VALUE(BG357),VALUE(BH357),VALUE(BI357),VALUE(BJ357),VALUE(BK357),VALUE(BL357),VALUE(BM357),VALUE(BN357),VALUE(BO357),VALUE(BP357),VALUE(BQ357),VALUE(BR357),VALUE(BS357),VALUE(BT357),VALUE(BU357),VALUE(BV357),VALUE(BW357))</f>
        <v/>
      </c>
      <c r="BZ357" s="307" t="n"/>
      <c r="CA357" s="307" t="n"/>
      <c r="CB357" s="307" t="n"/>
      <c r="CC357" s="307" t="n"/>
      <c r="CD357" s="307" t="n"/>
      <c r="CE357" s="307" t="n"/>
      <c r="CF357" s="307" t="n"/>
      <c r="CG357" s="307" t="n"/>
      <c r="CH357" s="307" t="n"/>
      <c r="CI357" s="307" t="n"/>
      <c r="CJ357" s="307" t="n"/>
      <c r="CK357" s="307" t="n"/>
      <c r="CL357" s="307" t="n"/>
      <c r="CM357" s="307" t="n"/>
      <c r="CN357" s="307" t="n"/>
      <c r="CO357" s="307" t="n"/>
      <c r="CP357" s="307" t="n"/>
      <c r="CQ357" s="307" t="n"/>
      <c r="CR357" s="279" t="inlineStr"/>
      <c r="CS357" s="280">
        <f>AVERAGE(Value(BY357),value(CR357))</f>
        <v/>
      </c>
      <c r="CT357" s="421">
        <f>(IF(OR(MediaScorecard!BH358="x", MediaScorecard!BI358="x",MediaScorecard!BJ358="x",MediaScorecard!BK358="x",MediaScorecard!BL358="x"),1, 2))</f>
        <v/>
      </c>
      <c r="CU357" s="308" t="n"/>
      <c r="CV357" s="308" t="n"/>
      <c r="CW357" s="308" t="n"/>
      <c r="CX357" s="309" t="n"/>
      <c r="CY357" s="308" t="n"/>
      <c r="CZ357" s="308" t="n"/>
      <c r="DA357" s="308" t="n"/>
    </row>
    <row r="358" ht="21" customHeight="1" s="590">
      <c r="A358" s="421" t="n"/>
      <c r="B358" s="270" t="n"/>
      <c r="C358" s="266" t="n"/>
      <c r="D358" s="267" t="inlineStr"/>
      <c r="E358" s="267" t="inlineStr"/>
      <c r="F358" s="268" t="inlineStr"/>
      <c r="G358" s="421" t="n"/>
      <c r="H358" s="269" t="n"/>
      <c r="I358" s="421" t="n"/>
      <c r="J358" s="421" t="n"/>
      <c r="K358" s="421" t="n"/>
      <c r="L358" s="421" t="n"/>
      <c r="M358" s="421" t="n"/>
      <c r="N358" s="421" t="n"/>
      <c r="O358" s="421" t="n"/>
      <c r="P358" s="421" t="n"/>
      <c r="Q358" s="421" t="n"/>
      <c r="R358" s="270" t="n"/>
      <c r="S358" s="421" t="n"/>
      <c r="T358" s="421" t="n"/>
      <c r="U358" s="421" t="n"/>
      <c r="V358" s="421" t="n"/>
      <c r="W358" s="421" t="n"/>
      <c r="X358" s="421" t="n"/>
      <c r="Y358" s="421" t="n"/>
      <c r="Z358" s="421" t="n"/>
      <c r="AA358" s="421" t="n"/>
      <c r="AB358" s="421" t="n"/>
      <c r="AC358" s="421" t="n"/>
      <c r="AD358" s="421" t="n"/>
      <c r="AE358" s="421" t="n"/>
      <c r="AF358" s="421" t="n"/>
      <c r="AG358" s="421" t="n"/>
      <c r="AH358" s="421" t="n"/>
      <c r="AI358" s="421" t="n"/>
      <c r="AJ358" s="297" t="n"/>
      <c r="AK358" s="297" t="n"/>
      <c r="AL358" s="284" t="n"/>
      <c r="AM358" s="297" t="n"/>
      <c r="AN358" s="285" t="n"/>
      <c r="AO358" s="297" t="n"/>
      <c r="AP358" s="297" t="n"/>
      <c r="AQ358" s="297" t="n"/>
      <c r="AR358" s="297" t="n"/>
      <c r="AS358" s="297" t="n"/>
      <c r="AT358" s="285" t="inlineStr">
        <is>
          <t>0</t>
        </is>
      </c>
      <c r="AU358" s="297" t="inlineStr">
        <is>
          <t>0</t>
        </is>
      </c>
      <c r="AV358" s="297" t="inlineStr">
        <is>
          <t>0</t>
        </is>
      </c>
      <c r="AW358" s="297" t="inlineStr">
        <is>
          <t>0</t>
        </is>
      </c>
      <c r="AX358" s="297" t="inlineStr">
        <is>
          <t>0</t>
        </is>
      </c>
      <c r="AY358" s="286" t="inlineStr">
        <is>
          <t>0</t>
        </is>
      </c>
      <c r="AZ358" s="286" t="inlineStr">
        <is>
          <t>0</t>
        </is>
      </c>
      <c r="BA358" s="287" t="inlineStr">
        <is>
          <t>0</t>
        </is>
      </c>
      <c r="BB358" s="286" t="inlineStr">
        <is>
          <t>0</t>
        </is>
      </c>
      <c r="BC358" s="286" t="inlineStr">
        <is>
          <t>0</t>
        </is>
      </c>
      <c r="BD358" s="286" t="inlineStr">
        <is>
          <t>0</t>
        </is>
      </c>
      <c r="BE358" s="286" t="inlineStr">
        <is>
          <t>0</t>
        </is>
      </c>
      <c r="BF358" s="286" t="inlineStr">
        <is>
          <t>0</t>
        </is>
      </c>
      <c r="BG358" s="286" t="inlineStr">
        <is>
          <t>0</t>
        </is>
      </c>
      <c r="BH358" s="297" t="inlineStr">
        <is>
          <t>0</t>
        </is>
      </c>
      <c r="BI358" s="297" t="inlineStr">
        <is>
          <t>0</t>
        </is>
      </c>
      <c r="BJ358" s="297" t="inlineStr">
        <is>
          <t>0</t>
        </is>
      </c>
      <c r="BK358" s="297" t="inlineStr">
        <is>
          <t>0</t>
        </is>
      </c>
      <c r="BL358" s="297" t="inlineStr">
        <is>
          <t>0</t>
        </is>
      </c>
      <c r="BM358" s="297" t="inlineStr">
        <is>
          <t>0</t>
        </is>
      </c>
      <c r="BN358" s="297" t="inlineStr">
        <is>
          <t>0</t>
        </is>
      </c>
      <c r="BO358" s="285" t="inlineStr">
        <is>
          <t>0</t>
        </is>
      </c>
      <c r="BP358" s="297" t="inlineStr">
        <is>
          <t>0</t>
        </is>
      </c>
      <c r="BQ358" s="297" t="inlineStr">
        <is>
          <t>0</t>
        </is>
      </c>
      <c r="BR358" s="297" t="inlineStr">
        <is>
          <t>0</t>
        </is>
      </c>
      <c r="BS358" s="297" t="inlineStr">
        <is>
          <t>0</t>
        </is>
      </c>
      <c r="BT358" s="297" t="inlineStr">
        <is>
          <t>0</t>
        </is>
      </c>
      <c r="BU358" s="297" t="inlineStr">
        <is>
          <t>0</t>
        </is>
      </c>
      <c r="BV358" s="297" t="inlineStr">
        <is>
          <t>0</t>
        </is>
      </c>
      <c r="BW358" s="288" t="inlineStr">
        <is>
          <t>0</t>
        </is>
      </c>
      <c r="BX358" s="276">
        <f>SUM(IF(COUNTIF(#REF!, "*1.*"), 2, 0), IF(COUNTIF(#REF!, "*2.*"), 2, 0), IF(COUNTIF(#REF!, "*3.*"), 2, 0), IF(COUNTIF(#REF!, "*4.*"), 2, 0), IF(COUNTIF(#REF!, "*5.*"), 2, 0), IF(COUNTIF(#REF!, "*6.*"), 2, 0))</f>
        <v/>
      </c>
      <c r="BY358" s="277">
        <f t="array" ref="BY358">SUM(VALUE(AT358),VALUE(AU358),VALUE(AV358),VALUE(AW358),VALUE(AX358),VALUE(AY358),VALUE(AZ358),VALUE(BB358),VALUE(BC358),VALUE(BD358),VALUE(BE358),VALUE(BF358),VALUE(BG358),VALUE(BH358),VALUE(BI358),VALUE(BJ358),VALUE(BK358),VALUE(BL358),VALUE(BM358),VALUE(BN358),VALUE(BO358),VALUE(BP358),VALUE(BQ358),VALUE(BR358),VALUE(BS358),VALUE(BT358),VALUE(BU358),VALUE(BV358),VALUE(BW358))</f>
        <v/>
      </c>
      <c r="BZ358" s="307" t="n"/>
      <c r="CA358" s="307" t="n"/>
      <c r="CB358" s="307" t="n"/>
      <c r="CC358" s="307" t="n"/>
      <c r="CD358" s="307" t="n"/>
      <c r="CE358" s="307" t="n"/>
      <c r="CF358" s="307" t="n"/>
      <c r="CG358" s="307" t="n"/>
      <c r="CH358" s="307" t="n"/>
      <c r="CI358" s="307" t="n"/>
      <c r="CJ358" s="307" t="n"/>
      <c r="CK358" s="307" t="n"/>
      <c r="CL358" s="307" t="n"/>
      <c r="CM358" s="307" t="n"/>
      <c r="CN358" s="307" t="n"/>
      <c r="CO358" s="307" t="n"/>
      <c r="CP358" s="307" t="n"/>
      <c r="CQ358" s="307" t="n"/>
      <c r="CR358" s="279" t="inlineStr"/>
      <c r="CS358" s="280">
        <f>AVERAGE(Value(BY358),value(CR358))</f>
        <v/>
      </c>
      <c r="CT358" s="421">
        <f>(IF(OR(MediaScorecard!BH359="x", MediaScorecard!BI359="x",MediaScorecard!BJ359="x",MediaScorecard!BK359="x",MediaScorecard!BL359="x"),1, 2))</f>
        <v/>
      </c>
      <c r="CU358" s="308" t="n"/>
      <c r="CV358" s="308" t="n"/>
      <c r="CW358" s="308" t="n"/>
      <c r="CX358" s="309" t="n"/>
      <c r="CY358" s="308" t="n"/>
      <c r="CZ358" s="308" t="n"/>
      <c r="DA358" s="308" t="n"/>
    </row>
    <row r="359" ht="21" customHeight="1" s="590">
      <c r="A359" s="421" t="n"/>
      <c r="B359" s="270" t="n"/>
      <c r="C359" s="266" t="n"/>
      <c r="D359" s="267" t="inlineStr"/>
      <c r="E359" s="267" t="inlineStr"/>
      <c r="F359" s="268" t="inlineStr"/>
      <c r="G359" s="421" t="n"/>
      <c r="H359" s="269" t="n"/>
      <c r="I359" s="421" t="n"/>
      <c r="J359" s="421" t="n"/>
      <c r="K359" s="421" t="n"/>
      <c r="L359" s="421" t="n"/>
      <c r="M359" s="421" t="n"/>
      <c r="N359" s="421" t="n"/>
      <c r="O359" s="421" t="n"/>
      <c r="P359" s="421" t="n"/>
      <c r="Q359" s="421" t="n"/>
      <c r="R359" s="270" t="n"/>
      <c r="S359" s="421" t="n"/>
      <c r="T359" s="421" t="n"/>
      <c r="U359" s="421" t="n"/>
      <c r="V359" s="421" t="n"/>
      <c r="W359" s="421" t="n"/>
      <c r="X359" s="421" t="n"/>
      <c r="Y359" s="421" t="n"/>
      <c r="Z359" s="421" t="n"/>
      <c r="AA359" s="421" t="n"/>
      <c r="AB359" s="421" t="n"/>
      <c r="AC359" s="421" t="n"/>
      <c r="AD359" s="421" t="n"/>
      <c r="AE359" s="421" t="n"/>
      <c r="AF359" s="421" t="n"/>
      <c r="AG359" s="421" t="n"/>
      <c r="AH359" s="421" t="n"/>
      <c r="AI359" s="421" t="n"/>
      <c r="AJ359" s="297" t="n"/>
      <c r="AK359" s="297" t="n"/>
      <c r="AL359" s="284" t="n"/>
      <c r="AM359" s="297" t="n"/>
      <c r="AN359" s="285" t="n"/>
      <c r="AO359" s="297" t="n"/>
      <c r="AP359" s="297" t="n"/>
      <c r="AQ359" s="297" t="n"/>
      <c r="AR359" s="297" t="n"/>
      <c r="AS359" s="297" t="n"/>
      <c r="AT359" s="285" t="inlineStr">
        <is>
          <t>0</t>
        </is>
      </c>
      <c r="AU359" s="297" t="inlineStr">
        <is>
          <t>0</t>
        </is>
      </c>
      <c r="AV359" s="297" t="inlineStr">
        <is>
          <t>0</t>
        </is>
      </c>
      <c r="AW359" s="297" t="inlineStr">
        <is>
          <t>0</t>
        </is>
      </c>
      <c r="AX359" s="297" t="inlineStr">
        <is>
          <t>0</t>
        </is>
      </c>
      <c r="AY359" s="286" t="inlineStr">
        <is>
          <t>0</t>
        </is>
      </c>
      <c r="AZ359" s="286" t="inlineStr">
        <is>
          <t>0</t>
        </is>
      </c>
      <c r="BA359" s="287" t="inlineStr">
        <is>
          <t>0</t>
        </is>
      </c>
      <c r="BB359" s="286" t="inlineStr">
        <is>
          <t>0</t>
        </is>
      </c>
      <c r="BC359" s="286" t="inlineStr">
        <is>
          <t>0</t>
        </is>
      </c>
      <c r="BD359" s="286" t="inlineStr">
        <is>
          <t>0</t>
        </is>
      </c>
      <c r="BE359" s="286" t="inlineStr">
        <is>
          <t>0</t>
        </is>
      </c>
      <c r="BF359" s="286" t="inlineStr">
        <is>
          <t>0</t>
        </is>
      </c>
      <c r="BG359" s="286" t="inlineStr">
        <is>
          <t>0</t>
        </is>
      </c>
      <c r="BH359" s="297" t="inlineStr">
        <is>
          <t>0</t>
        </is>
      </c>
      <c r="BI359" s="297" t="inlineStr">
        <is>
          <t>0</t>
        </is>
      </c>
      <c r="BJ359" s="297" t="inlineStr">
        <is>
          <t>0</t>
        </is>
      </c>
      <c r="BK359" s="297" t="inlineStr">
        <is>
          <t>0</t>
        </is>
      </c>
      <c r="BL359" s="297" t="inlineStr">
        <is>
          <t>0</t>
        </is>
      </c>
      <c r="BM359" s="297" t="inlineStr">
        <is>
          <t>0</t>
        </is>
      </c>
      <c r="BN359" s="297" t="inlineStr">
        <is>
          <t>0</t>
        </is>
      </c>
      <c r="BO359" s="285" t="inlineStr">
        <is>
          <t>0</t>
        </is>
      </c>
      <c r="BP359" s="297" t="inlineStr">
        <is>
          <t>0</t>
        </is>
      </c>
      <c r="BQ359" s="297" t="inlineStr">
        <is>
          <t>0</t>
        </is>
      </c>
      <c r="BR359" s="297" t="inlineStr">
        <is>
          <t>0</t>
        </is>
      </c>
      <c r="BS359" s="297" t="inlineStr">
        <is>
          <t>0</t>
        </is>
      </c>
      <c r="BT359" s="297" t="inlineStr">
        <is>
          <t>0</t>
        </is>
      </c>
      <c r="BU359" s="297" t="inlineStr">
        <is>
          <t>0</t>
        </is>
      </c>
      <c r="BV359" s="297" t="inlineStr">
        <is>
          <t>0</t>
        </is>
      </c>
      <c r="BW359" s="288" t="inlineStr">
        <is>
          <t>0</t>
        </is>
      </c>
      <c r="BX359" s="276">
        <f>SUM(IF(COUNTIF(#REF!, "*1.*"), 2, 0), IF(COUNTIF(#REF!, "*2.*"), 2, 0), IF(COUNTIF(#REF!, "*3.*"), 2, 0), IF(COUNTIF(#REF!, "*4.*"), 2, 0), IF(COUNTIF(#REF!, "*5.*"), 2, 0), IF(COUNTIF(#REF!, "*6.*"), 2, 0))</f>
        <v/>
      </c>
      <c r="BY359" s="277">
        <f t="array" ref="BY359">SUM(VALUE(AT359),VALUE(AU359),VALUE(AV359),VALUE(AW359),VALUE(AX359),VALUE(AY359),VALUE(AZ359),VALUE(BB359),VALUE(BC359),VALUE(BD359),VALUE(BE359),VALUE(BF359),VALUE(BG359),VALUE(BH359),VALUE(BI359),VALUE(BJ359),VALUE(BK359),VALUE(BL359),VALUE(BM359),VALUE(BN359),VALUE(BO359),VALUE(BP359),VALUE(BQ359),VALUE(BR359),VALUE(BS359),VALUE(BT359),VALUE(BU359),VALUE(BV359),VALUE(BW359))</f>
        <v/>
      </c>
      <c r="BZ359" s="307" t="n"/>
      <c r="CA359" s="307" t="n"/>
      <c r="CB359" s="307" t="n"/>
      <c r="CC359" s="307" t="n"/>
      <c r="CD359" s="307" t="n"/>
      <c r="CE359" s="307" t="n"/>
      <c r="CF359" s="307" t="n"/>
      <c r="CG359" s="307" t="n"/>
      <c r="CH359" s="307" t="n"/>
      <c r="CI359" s="307" t="n"/>
      <c r="CJ359" s="307" t="n"/>
      <c r="CK359" s="307" t="n"/>
      <c r="CL359" s="307" t="n"/>
      <c r="CM359" s="307" t="n"/>
      <c r="CN359" s="307" t="n"/>
      <c r="CO359" s="307" t="n"/>
      <c r="CP359" s="307" t="n"/>
      <c r="CQ359" s="307" t="n"/>
      <c r="CR359" s="279" t="inlineStr"/>
      <c r="CS359" s="280">
        <f>AVERAGE(Value(BY359),value(CR359))</f>
        <v/>
      </c>
      <c r="CT359" s="421">
        <f>(IF(OR(MediaScorecard!BH360="x", MediaScorecard!BI360="x",MediaScorecard!BJ360="x",MediaScorecard!BK360="x",MediaScorecard!BL360="x"),1, 2))</f>
        <v/>
      </c>
      <c r="CU359" s="308" t="n"/>
      <c r="CV359" s="308" t="n"/>
      <c r="CW359" s="308" t="n"/>
      <c r="CX359" s="309" t="n"/>
      <c r="CY359" s="308" t="n"/>
      <c r="CZ359" s="308" t="n"/>
      <c r="DA359" s="308" t="n"/>
    </row>
    <row r="360" ht="21" customHeight="1" s="590">
      <c r="A360" s="421" t="n"/>
      <c r="B360" s="270" t="n"/>
      <c r="C360" s="266" t="n"/>
      <c r="D360" s="267" t="inlineStr"/>
      <c r="E360" s="267" t="inlineStr"/>
      <c r="F360" s="268" t="inlineStr"/>
      <c r="G360" s="421" t="n"/>
      <c r="H360" s="269" t="n"/>
      <c r="I360" s="421" t="n"/>
      <c r="J360" s="421" t="n"/>
      <c r="K360" s="421" t="n"/>
      <c r="L360" s="421" t="n"/>
      <c r="M360" s="421" t="n"/>
      <c r="N360" s="421" t="n"/>
      <c r="O360" s="421" t="n"/>
      <c r="P360" s="421" t="n"/>
      <c r="Q360" s="421" t="n"/>
      <c r="R360" s="270" t="n"/>
      <c r="S360" s="421" t="n"/>
      <c r="T360" s="421" t="n"/>
      <c r="U360" s="421" t="n"/>
      <c r="V360" s="421" t="n"/>
      <c r="W360" s="421" t="n"/>
      <c r="X360" s="421" t="n"/>
      <c r="Y360" s="421" t="n"/>
      <c r="Z360" s="421" t="n"/>
      <c r="AA360" s="421" t="n"/>
      <c r="AB360" s="421" t="n"/>
      <c r="AC360" s="421" t="n"/>
      <c r="AD360" s="421" t="n"/>
      <c r="AE360" s="421" t="n"/>
      <c r="AF360" s="421" t="n"/>
      <c r="AG360" s="421" t="n"/>
      <c r="AH360" s="421" t="n"/>
      <c r="AI360" s="421" t="n"/>
      <c r="AJ360" s="297" t="n"/>
      <c r="AK360" s="297" t="n"/>
      <c r="AL360" s="284" t="n"/>
      <c r="AM360" s="297" t="n"/>
      <c r="AN360" s="285" t="n"/>
      <c r="AO360" s="297" t="n"/>
      <c r="AP360" s="297" t="n"/>
      <c r="AQ360" s="297" t="n"/>
      <c r="AR360" s="297" t="n"/>
      <c r="AS360" s="297" t="n"/>
      <c r="AT360" s="285" t="inlineStr">
        <is>
          <t>0</t>
        </is>
      </c>
      <c r="AU360" s="297" t="inlineStr">
        <is>
          <t>0</t>
        </is>
      </c>
      <c r="AV360" s="297" t="inlineStr">
        <is>
          <t>0</t>
        </is>
      </c>
      <c r="AW360" s="297" t="inlineStr">
        <is>
          <t>0</t>
        </is>
      </c>
      <c r="AX360" s="297" t="inlineStr">
        <is>
          <t>0</t>
        </is>
      </c>
      <c r="AY360" s="286" t="inlineStr">
        <is>
          <t>0</t>
        </is>
      </c>
      <c r="AZ360" s="286" t="inlineStr">
        <is>
          <t>0</t>
        </is>
      </c>
      <c r="BA360" s="287" t="inlineStr">
        <is>
          <t>0</t>
        </is>
      </c>
      <c r="BB360" s="286" t="inlineStr">
        <is>
          <t>0</t>
        </is>
      </c>
      <c r="BC360" s="286" t="inlineStr">
        <is>
          <t>0</t>
        </is>
      </c>
      <c r="BD360" s="286" t="inlineStr">
        <is>
          <t>0</t>
        </is>
      </c>
      <c r="BE360" s="286" t="inlineStr">
        <is>
          <t>0</t>
        </is>
      </c>
      <c r="BF360" s="286" t="inlineStr">
        <is>
          <t>0</t>
        </is>
      </c>
      <c r="BG360" s="286" t="inlineStr">
        <is>
          <t>0</t>
        </is>
      </c>
      <c r="BH360" s="297" t="inlineStr">
        <is>
          <t>0</t>
        </is>
      </c>
      <c r="BI360" s="297" t="inlineStr">
        <is>
          <t>0</t>
        </is>
      </c>
      <c r="BJ360" s="297" t="inlineStr">
        <is>
          <t>0</t>
        </is>
      </c>
      <c r="BK360" s="297" t="inlineStr">
        <is>
          <t>0</t>
        </is>
      </c>
      <c r="BL360" s="297" t="inlineStr">
        <is>
          <t>0</t>
        </is>
      </c>
      <c r="BM360" s="297" t="inlineStr">
        <is>
          <t>0</t>
        </is>
      </c>
      <c r="BN360" s="297" t="inlineStr">
        <is>
          <t>0</t>
        </is>
      </c>
      <c r="BO360" s="285" t="inlineStr">
        <is>
          <t>0</t>
        </is>
      </c>
      <c r="BP360" s="297" t="inlineStr">
        <is>
          <t>0</t>
        </is>
      </c>
      <c r="BQ360" s="297" t="inlineStr">
        <is>
          <t>0</t>
        </is>
      </c>
      <c r="BR360" s="297" t="inlineStr">
        <is>
          <t>0</t>
        </is>
      </c>
      <c r="BS360" s="297" t="inlineStr">
        <is>
          <t>0</t>
        </is>
      </c>
      <c r="BT360" s="297" t="inlineStr">
        <is>
          <t>0</t>
        </is>
      </c>
      <c r="BU360" s="297" t="inlineStr">
        <is>
          <t>0</t>
        </is>
      </c>
      <c r="BV360" s="297" t="inlineStr">
        <is>
          <t>0</t>
        </is>
      </c>
      <c r="BW360" s="288" t="inlineStr">
        <is>
          <t>0</t>
        </is>
      </c>
      <c r="BX360" s="276">
        <f>SUM(IF(COUNTIF(#REF!, "*1.*"), 2, 0), IF(COUNTIF(#REF!, "*2.*"), 2, 0), IF(COUNTIF(#REF!, "*3.*"), 2, 0), IF(COUNTIF(#REF!, "*4.*"), 2, 0), IF(COUNTIF(#REF!, "*5.*"), 2, 0), IF(COUNTIF(#REF!, "*6.*"), 2, 0))</f>
        <v/>
      </c>
      <c r="BY360" s="277">
        <f t="array" ref="BY360">SUM(VALUE(AT360),VALUE(AU360),VALUE(AV360),VALUE(AW360),VALUE(AX360),VALUE(AY360),VALUE(AZ360),VALUE(BB360),VALUE(BC360),VALUE(BD360),VALUE(BE360),VALUE(BF360),VALUE(BG360),VALUE(BH360),VALUE(BI360),VALUE(BJ360),VALUE(BK360),VALUE(BL360),VALUE(BM360),VALUE(BN360),VALUE(BO360),VALUE(BP360),VALUE(BQ360),VALUE(BR360),VALUE(BS360),VALUE(BT360),VALUE(BU360),VALUE(BV360),VALUE(BW360))</f>
        <v/>
      </c>
      <c r="BZ360" s="303" t="n"/>
      <c r="CA360" s="303" t="n"/>
      <c r="CB360" s="303" t="n"/>
      <c r="CC360" s="303" t="n"/>
      <c r="CD360" s="303" t="n"/>
      <c r="CE360" s="303" t="n"/>
      <c r="CF360" s="303" t="n"/>
      <c r="CG360" s="303" t="n"/>
      <c r="CH360" s="303" t="n"/>
      <c r="CI360" s="303" t="n"/>
      <c r="CJ360" s="303" t="n"/>
      <c r="CK360" s="303" t="n"/>
      <c r="CL360" s="303" t="n"/>
      <c r="CM360" s="303" t="n"/>
      <c r="CN360" s="303" t="n"/>
      <c r="CO360" s="303" t="n"/>
      <c r="CP360" s="303" t="n"/>
      <c r="CQ360" s="303" t="n"/>
      <c r="CR360" s="279" t="inlineStr"/>
      <c r="CS360" s="280">
        <f>AVERAGE(Value(BY360),value(CR360))</f>
        <v/>
      </c>
      <c r="CT360" s="421">
        <f>(IF(OR(MediaScorecard!BH361="x", MediaScorecard!BI361="x",MediaScorecard!BJ361="x",MediaScorecard!BK361="x",MediaScorecard!BL361="x"),1, 2))</f>
        <v/>
      </c>
      <c r="CU360" s="304" t="n"/>
      <c r="CV360" s="304" t="n"/>
      <c r="CW360" s="304" t="n"/>
      <c r="CX360" s="305" t="n"/>
      <c r="CY360" s="304" t="n"/>
      <c r="CZ360" s="304" t="n"/>
      <c r="DA360" s="304" t="n"/>
    </row>
    <row r="361" ht="21" customHeight="1" s="590">
      <c r="A361" s="421" t="n"/>
      <c r="B361" s="270" t="n"/>
      <c r="C361" s="266" t="n"/>
      <c r="D361" s="267" t="inlineStr"/>
      <c r="E361" s="267" t="inlineStr"/>
      <c r="F361" s="268" t="inlineStr"/>
      <c r="G361" s="421" t="n"/>
      <c r="H361" s="269" t="n"/>
      <c r="I361" s="421" t="n"/>
      <c r="J361" s="421" t="n"/>
      <c r="K361" s="421" t="n"/>
      <c r="L361" s="421" t="n"/>
      <c r="M361" s="421" t="n"/>
      <c r="N361" s="421" t="n"/>
      <c r="O361" s="421" t="n"/>
      <c r="P361" s="421" t="n"/>
      <c r="Q361" s="421" t="n"/>
      <c r="R361" s="270" t="n"/>
      <c r="S361" s="421" t="n"/>
      <c r="T361" s="421" t="n"/>
      <c r="U361" s="421" t="n"/>
      <c r="V361" s="421" t="n"/>
      <c r="W361" s="421" t="n"/>
      <c r="X361" s="421" t="n"/>
      <c r="Y361" s="421" t="n"/>
      <c r="Z361" s="421" t="n"/>
      <c r="AA361" s="421" t="n"/>
      <c r="AB361" s="421" t="n"/>
      <c r="AC361" s="421" t="n"/>
      <c r="AD361" s="421" t="n"/>
      <c r="AE361" s="421" t="n"/>
      <c r="AF361" s="421" t="n"/>
      <c r="AG361" s="421" t="n"/>
      <c r="AH361" s="421" t="n"/>
      <c r="AI361" s="421" t="n"/>
      <c r="AJ361" s="297" t="n"/>
      <c r="AK361" s="297" t="n"/>
      <c r="AL361" s="284" t="n"/>
      <c r="AM361" s="297" t="n"/>
      <c r="AN361" s="285" t="n"/>
      <c r="AO361" s="297" t="n"/>
      <c r="AP361" s="297" t="n"/>
      <c r="AQ361" s="297" t="n"/>
      <c r="AR361" s="297" t="n"/>
      <c r="AS361" s="297" t="n"/>
      <c r="AT361" s="285" t="inlineStr">
        <is>
          <t>0</t>
        </is>
      </c>
      <c r="AU361" s="297" t="inlineStr">
        <is>
          <t>0</t>
        </is>
      </c>
      <c r="AV361" s="297" t="inlineStr">
        <is>
          <t>0</t>
        </is>
      </c>
      <c r="AW361" s="297" t="inlineStr">
        <is>
          <t>0</t>
        </is>
      </c>
      <c r="AX361" s="297" t="inlineStr">
        <is>
          <t>0</t>
        </is>
      </c>
      <c r="AY361" s="286" t="inlineStr">
        <is>
          <t>0</t>
        </is>
      </c>
      <c r="AZ361" s="286" t="inlineStr">
        <is>
          <t>0</t>
        </is>
      </c>
      <c r="BA361" s="287" t="inlineStr">
        <is>
          <t>0</t>
        </is>
      </c>
      <c r="BB361" s="286" t="inlineStr">
        <is>
          <t>0</t>
        </is>
      </c>
      <c r="BC361" s="286" t="inlineStr">
        <is>
          <t>0</t>
        </is>
      </c>
      <c r="BD361" s="286" t="inlineStr">
        <is>
          <t>0</t>
        </is>
      </c>
      <c r="BE361" s="286" t="inlineStr">
        <is>
          <t>0</t>
        </is>
      </c>
      <c r="BF361" s="286" t="inlineStr">
        <is>
          <t>0</t>
        </is>
      </c>
      <c r="BG361" s="286" t="inlineStr">
        <is>
          <t>0</t>
        </is>
      </c>
      <c r="BH361" s="297" t="inlineStr">
        <is>
          <t>0</t>
        </is>
      </c>
      <c r="BI361" s="297" t="inlineStr">
        <is>
          <t>0</t>
        </is>
      </c>
      <c r="BJ361" s="297" t="inlineStr">
        <is>
          <t>0</t>
        </is>
      </c>
      <c r="BK361" s="297" t="inlineStr">
        <is>
          <t>0</t>
        </is>
      </c>
      <c r="BL361" s="297" t="inlineStr">
        <is>
          <t>0</t>
        </is>
      </c>
      <c r="BM361" s="297" t="inlineStr">
        <is>
          <t>0</t>
        </is>
      </c>
      <c r="BN361" s="297" t="inlineStr">
        <is>
          <t>0</t>
        </is>
      </c>
      <c r="BO361" s="285" t="inlineStr">
        <is>
          <t>0</t>
        </is>
      </c>
      <c r="BP361" s="297" t="inlineStr">
        <is>
          <t>0</t>
        </is>
      </c>
      <c r="BQ361" s="297" t="inlineStr">
        <is>
          <t>0</t>
        </is>
      </c>
      <c r="BR361" s="297" t="inlineStr">
        <is>
          <t>0</t>
        </is>
      </c>
      <c r="BS361" s="297" t="inlineStr">
        <is>
          <t>0</t>
        </is>
      </c>
      <c r="BT361" s="297" t="inlineStr">
        <is>
          <t>0</t>
        </is>
      </c>
      <c r="BU361" s="297" t="inlineStr">
        <is>
          <t>0</t>
        </is>
      </c>
      <c r="BV361" s="297" t="inlineStr">
        <is>
          <t>0</t>
        </is>
      </c>
      <c r="BW361" s="288" t="inlineStr">
        <is>
          <t>0</t>
        </is>
      </c>
      <c r="BX361" s="276">
        <f>SUM(IF(COUNTIF(#REF!, "*1.*"), 2, 0), IF(COUNTIF(#REF!, "*2.*"), 2, 0), IF(COUNTIF(#REF!, "*3.*"), 2, 0), IF(COUNTIF(#REF!, "*4.*"), 2, 0), IF(COUNTIF(#REF!, "*5.*"), 2, 0), IF(COUNTIF(#REF!, "*6.*"), 2, 0))</f>
        <v/>
      </c>
      <c r="BY361" s="277">
        <f t="array" ref="BY361">SUM(VALUE(AT361),VALUE(AU361),VALUE(AV361),VALUE(AW361),VALUE(AX361),VALUE(AY361),VALUE(AZ361),VALUE(BB361),VALUE(BC361),VALUE(BD361),VALUE(BE361),VALUE(BF361),VALUE(BG361),VALUE(BH361),VALUE(BI361),VALUE(BJ361),VALUE(BK361),VALUE(BL361),VALUE(BM361),VALUE(BN361),VALUE(BO361),VALUE(BP361),VALUE(BQ361),VALUE(BR361),VALUE(BS361),VALUE(BT361),VALUE(BU361),VALUE(BV361),VALUE(BW361))</f>
        <v/>
      </c>
      <c r="BZ361" s="307" t="n"/>
      <c r="CA361" s="307" t="n"/>
      <c r="CB361" s="307" t="n"/>
      <c r="CC361" s="307" t="n"/>
      <c r="CD361" s="307" t="n"/>
      <c r="CE361" s="307" t="n"/>
      <c r="CF361" s="307" t="n"/>
      <c r="CG361" s="307" t="n"/>
      <c r="CH361" s="307" t="n"/>
      <c r="CI361" s="307" t="n"/>
      <c r="CJ361" s="307" t="n"/>
      <c r="CK361" s="307" t="n"/>
      <c r="CL361" s="307" t="n"/>
      <c r="CM361" s="307" t="n"/>
      <c r="CN361" s="307" t="n"/>
      <c r="CO361" s="307" t="n"/>
      <c r="CP361" s="307" t="n"/>
      <c r="CQ361" s="307" t="n"/>
      <c r="CR361" s="279" t="inlineStr"/>
      <c r="CS361" s="280">
        <f>AVERAGE(Value(BY361),value(CR361))</f>
        <v/>
      </c>
      <c r="CT361" s="421">
        <f>(IF(OR(MediaScorecard!BH362="x", MediaScorecard!BI362="x",MediaScorecard!BJ362="x",MediaScorecard!BK362="x",MediaScorecard!BL362="x"),1, 2))</f>
        <v/>
      </c>
      <c r="CU361" s="308" t="n"/>
      <c r="CV361" s="308" t="n"/>
      <c r="CW361" s="308" t="n"/>
      <c r="CX361" s="309" t="n"/>
      <c r="CY361" s="308" t="n"/>
      <c r="CZ361" s="308" t="n"/>
      <c r="DA361" s="308" t="n"/>
    </row>
    <row r="362" ht="21" customHeight="1" s="590">
      <c r="A362" s="421" t="n"/>
      <c r="B362" s="270" t="n"/>
      <c r="C362" s="266" t="n"/>
      <c r="D362" s="267" t="inlineStr"/>
      <c r="E362" s="267" t="inlineStr"/>
      <c r="F362" s="268" t="inlineStr"/>
      <c r="G362" s="421" t="n"/>
      <c r="H362" s="269" t="n"/>
      <c r="I362" s="421" t="n"/>
      <c r="J362" s="421" t="n"/>
      <c r="K362" s="421" t="n"/>
      <c r="L362" s="421" t="n"/>
      <c r="M362" s="421" t="n"/>
      <c r="N362" s="421" t="n"/>
      <c r="O362" s="421" t="n"/>
      <c r="P362" s="421" t="n"/>
      <c r="Q362" s="421" t="n"/>
      <c r="R362" s="270" t="n"/>
      <c r="S362" s="421" t="n"/>
      <c r="T362" s="421" t="n"/>
      <c r="U362" s="421" t="n"/>
      <c r="V362" s="421" t="n"/>
      <c r="W362" s="421" t="n"/>
      <c r="X362" s="421" t="n"/>
      <c r="Y362" s="421" t="n"/>
      <c r="Z362" s="421" t="n"/>
      <c r="AA362" s="421" t="n"/>
      <c r="AB362" s="421" t="n"/>
      <c r="AC362" s="421" t="n"/>
      <c r="AD362" s="421" t="n"/>
      <c r="AE362" s="421" t="n"/>
      <c r="AF362" s="421" t="n"/>
      <c r="AG362" s="421" t="n"/>
      <c r="AH362" s="421" t="n"/>
      <c r="AI362" s="421" t="n"/>
      <c r="AJ362" s="297" t="n"/>
      <c r="AK362" s="297" t="n"/>
      <c r="AL362" s="284" t="n"/>
      <c r="AM362" s="297" t="n"/>
      <c r="AN362" s="285" t="n"/>
      <c r="AO362" s="297" t="n"/>
      <c r="AP362" s="297" t="n"/>
      <c r="AQ362" s="297" t="n"/>
      <c r="AR362" s="297" t="n"/>
      <c r="AS362" s="297" t="n"/>
      <c r="AT362" s="285" t="inlineStr">
        <is>
          <t>0</t>
        </is>
      </c>
      <c r="AU362" s="297" t="inlineStr">
        <is>
          <t>0</t>
        </is>
      </c>
      <c r="AV362" s="297" t="inlineStr">
        <is>
          <t>0</t>
        </is>
      </c>
      <c r="AW362" s="297" t="inlineStr">
        <is>
          <t>0</t>
        </is>
      </c>
      <c r="AX362" s="297" t="inlineStr">
        <is>
          <t>0</t>
        </is>
      </c>
      <c r="AY362" s="286" t="inlineStr">
        <is>
          <t>0</t>
        </is>
      </c>
      <c r="AZ362" s="286" t="inlineStr">
        <is>
          <t>0</t>
        </is>
      </c>
      <c r="BA362" s="287" t="inlineStr">
        <is>
          <t>0</t>
        </is>
      </c>
      <c r="BB362" s="286" t="inlineStr">
        <is>
          <t>0</t>
        </is>
      </c>
      <c r="BC362" s="286" t="inlineStr">
        <is>
          <t>0</t>
        </is>
      </c>
      <c r="BD362" s="286" t="inlineStr">
        <is>
          <t>0</t>
        </is>
      </c>
      <c r="BE362" s="286" t="inlineStr">
        <is>
          <t>0</t>
        </is>
      </c>
      <c r="BF362" s="286" t="inlineStr">
        <is>
          <t>0</t>
        </is>
      </c>
      <c r="BG362" s="286" t="inlineStr">
        <is>
          <t>0</t>
        </is>
      </c>
      <c r="BH362" s="297" t="inlineStr">
        <is>
          <t>0</t>
        </is>
      </c>
      <c r="BI362" s="297" t="inlineStr">
        <is>
          <t>0</t>
        </is>
      </c>
      <c r="BJ362" s="297" t="inlineStr">
        <is>
          <t>0</t>
        </is>
      </c>
      <c r="BK362" s="297" t="inlineStr">
        <is>
          <t>0</t>
        </is>
      </c>
      <c r="BL362" s="297" t="inlineStr">
        <is>
          <t>0</t>
        </is>
      </c>
      <c r="BM362" s="297" t="inlineStr">
        <is>
          <t>0</t>
        </is>
      </c>
      <c r="BN362" s="297" t="inlineStr">
        <is>
          <t>0</t>
        </is>
      </c>
      <c r="BO362" s="285" t="inlineStr">
        <is>
          <t>0</t>
        </is>
      </c>
      <c r="BP362" s="297" t="inlineStr">
        <is>
          <t>0</t>
        </is>
      </c>
      <c r="BQ362" s="297" t="inlineStr">
        <is>
          <t>0</t>
        </is>
      </c>
      <c r="BR362" s="297" t="inlineStr">
        <is>
          <t>0</t>
        </is>
      </c>
      <c r="BS362" s="297" t="inlineStr">
        <is>
          <t>0</t>
        </is>
      </c>
      <c r="BT362" s="297" t="inlineStr">
        <is>
          <t>0</t>
        </is>
      </c>
      <c r="BU362" s="297" t="inlineStr">
        <is>
          <t>0</t>
        </is>
      </c>
      <c r="BV362" s="297" t="inlineStr">
        <is>
          <t>0</t>
        </is>
      </c>
      <c r="BW362" s="288" t="inlineStr">
        <is>
          <t>0</t>
        </is>
      </c>
      <c r="BX362" s="276">
        <f>SUM(IF(COUNTIF(#REF!, "*1.*"), 2, 0), IF(COUNTIF(#REF!, "*2.*"), 2, 0), IF(COUNTIF(#REF!, "*3.*"), 2, 0), IF(COUNTIF(#REF!, "*4.*"), 2, 0), IF(COUNTIF(#REF!, "*5.*"), 2, 0), IF(COUNTIF(#REF!, "*6.*"), 2, 0))</f>
        <v/>
      </c>
      <c r="BY362" s="277">
        <f t="array" ref="BY362">SUM(VALUE(AT362),VALUE(AU362),VALUE(AV362),VALUE(AW362),VALUE(AX362),VALUE(AY362),VALUE(AZ362),VALUE(BB362),VALUE(BC362),VALUE(BD362),VALUE(BE362),VALUE(BF362),VALUE(BG362),VALUE(BH362),VALUE(BI362),VALUE(BJ362),VALUE(BK362),VALUE(BL362),VALUE(BM362),VALUE(BN362),VALUE(BO362),VALUE(BP362),VALUE(BQ362),VALUE(BR362),VALUE(BS362),VALUE(BT362),VALUE(BU362),VALUE(BV362),VALUE(BW362))</f>
        <v/>
      </c>
      <c r="BZ362" s="303" t="n"/>
      <c r="CA362" s="303" t="n"/>
      <c r="CB362" s="303" t="n"/>
      <c r="CC362" s="303" t="n"/>
      <c r="CD362" s="303" t="n"/>
      <c r="CE362" s="303" t="n"/>
      <c r="CF362" s="303" t="n"/>
      <c r="CG362" s="303" t="n"/>
      <c r="CH362" s="303" t="n"/>
      <c r="CI362" s="303" t="n"/>
      <c r="CJ362" s="303" t="n"/>
      <c r="CK362" s="303" t="n"/>
      <c r="CL362" s="303" t="n"/>
      <c r="CM362" s="303" t="n"/>
      <c r="CN362" s="303" t="n"/>
      <c r="CO362" s="303" t="n"/>
      <c r="CP362" s="303" t="n"/>
      <c r="CQ362" s="303" t="n"/>
      <c r="CR362" s="279" t="inlineStr"/>
      <c r="CS362" s="280">
        <f>AVERAGE(Value(BY362),value(CR362))</f>
        <v/>
      </c>
      <c r="CT362" s="421">
        <f>(IF(OR(MediaScorecard!BH363="x", MediaScorecard!BI363="x",MediaScorecard!BJ363="x",MediaScorecard!BK363="x",MediaScorecard!BL363="x"),1, 2))</f>
        <v/>
      </c>
      <c r="CU362" s="304" t="n"/>
      <c r="CV362" s="304" t="n"/>
      <c r="CW362" s="304" t="n"/>
      <c r="CX362" s="305" t="n"/>
      <c r="CY362" s="304" t="n"/>
      <c r="CZ362" s="304" t="n"/>
      <c r="DA362" s="304" t="n"/>
    </row>
    <row r="363" ht="21" customHeight="1" s="590">
      <c r="A363" s="421" t="n"/>
      <c r="B363" s="270" t="n"/>
      <c r="C363" s="266" t="n"/>
      <c r="D363" s="267" t="inlineStr"/>
      <c r="E363" s="267" t="inlineStr"/>
      <c r="F363" s="268" t="inlineStr"/>
      <c r="G363" s="421" t="n"/>
      <c r="H363" s="269" t="n"/>
      <c r="I363" s="421" t="n"/>
      <c r="J363" s="421" t="n"/>
      <c r="K363" s="421" t="n"/>
      <c r="L363" s="421" t="n"/>
      <c r="M363" s="421" t="n"/>
      <c r="N363" s="421" t="n"/>
      <c r="O363" s="421" t="n"/>
      <c r="P363" s="421" t="n"/>
      <c r="Q363" s="421" t="n"/>
      <c r="R363" s="270" t="n"/>
      <c r="S363" s="421" t="n"/>
      <c r="T363" s="421" t="n"/>
      <c r="U363" s="421" t="n"/>
      <c r="V363" s="421" t="n"/>
      <c r="W363" s="421" t="n"/>
      <c r="X363" s="421" t="n"/>
      <c r="Y363" s="421" t="n"/>
      <c r="Z363" s="421" t="n"/>
      <c r="AA363" s="421" t="n"/>
      <c r="AB363" s="421" t="n"/>
      <c r="AC363" s="421" t="n"/>
      <c r="AD363" s="421" t="n"/>
      <c r="AE363" s="421" t="n"/>
      <c r="AF363" s="421" t="n"/>
      <c r="AG363" s="421" t="n"/>
      <c r="AH363" s="421" t="n"/>
      <c r="AI363" s="421" t="n"/>
      <c r="AJ363" s="297" t="n"/>
      <c r="AK363" s="297" t="n"/>
      <c r="AL363" s="284" t="n"/>
      <c r="AM363" s="297" t="n"/>
      <c r="AN363" s="285" t="n"/>
      <c r="AO363" s="297" t="n"/>
      <c r="AP363" s="297" t="n"/>
      <c r="AQ363" s="297" t="n"/>
      <c r="AR363" s="297" t="n"/>
      <c r="AS363" s="297" t="n"/>
      <c r="AT363" s="285" t="inlineStr">
        <is>
          <t>0</t>
        </is>
      </c>
      <c r="AU363" s="297" t="inlineStr">
        <is>
          <t>0</t>
        </is>
      </c>
      <c r="AV363" s="297" t="inlineStr">
        <is>
          <t>0</t>
        </is>
      </c>
      <c r="AW363" s="297" t="inlineStr">
        <is>
          <t>0</t>
        </is>
      </c>
      <c r="AX363" s="297" t="inlineStr">
        <is>
          <t>0</t>
        </is>
      </c>
      <c r="AY363" s="286" t="inlineStr">
        <is>
          <t>0</t>
        </is>
      </c>
      <c r="AZ363" s="286" t="inlineStr">
        <is>
          <t>0</t>
        </is>
      </c>
      <c r="BA363" s="287" t="inlineStr">
        <is>
          <t>0</t>
        </is>
      </c>
      <c r="BB363" s="286" t="inlineStr">
        <is>
          <t>0</t>
        </is>
      </c>
      <c r="BC363" s="286" t="inlineStr">
        <is>
          <t>0</t>
        </is>
      </c>
      <c r="BD363" s="286" t="inlineStr">
        <is>
          <t>0</t>
        </is>
      </c>
      <c r="BE363" s="286" t="inlineStr">
        <is>
          <t>0</t>
        </is>
      </c>
      <c r="BF363" s="286" t="inlineStr">
        <is>
          <t>0</t>
        </is>
      </c>
      <c r="BG363" s="286" t="inlineStr">
        <is>
          <t>0</t>
        </is>
      </c>
      <c r="BH363" s="297" t="inlineStr">
        <is>
          <t>0</t>
        </is>
      </c>
      <c r="BI363" s="297" t="inlineStr">
        <is>
          <t>0</t>
        </is>
      </c>
      <c r="BJ363" s="297" t="inlineStr">
        <is>
          <t>0</t>
        </is>
      </c>
      <c r="BK363" s="297" t="inlineStr">
        <is>
          <t>0</t>
        </is>
      </c>
      <c r="BL363" s="297" t="inlineStr">
        <is>
          <t>0</t>
        </is>
      </c>
      <c r="BM363" s="297" t="inlineStr">
        <is>
          <t>0</t>
        </is>
      </c>
      <c r="BN363" s="297" t="inlineStr">
        <is>
          <t>0</t>
        </is>
      </c>
      <c r="BO363" s="285" t="inlineStr">
        <is>
          <t>0</t>
        </is>
      </c>
      <c r="BP363" s="297" t="inlineStr">
        <is>
          <t>0</t>
        </is>
      </c>
      <c r="BQ363" s="297" t="inlineStr">
        <is>
          <t>0</t>
        </is>
      </c>
      <c r="BR363" s="297" t="inlineStr">
        <is>
          <t>0</t>
        </is>
      </c>
      <c r="BS363" s="297" t="inlineStr">
        <is>
          <t>0</t>
        </is>
      </c>
      <c r="BT363" s="297" t="inlineStr">
        <is>
          <t>0</t>
        </is>
      </c>
      <c r="BU363" s="297" t="inlineStr">
        <is>
          <t>0</t>
        </is>
      </c>
      <c r="BV363" s="297" t="inlineStr">
        <is>
          <t>0</t>
        </is>
      </c>
      <c r="BW363" s="288" t="inlineStr">
        <is>
          <t>0</t>
        </is>
      </c>
      <c r="BX363" s="276">
        <f>SUM(IF(COUNTIF(#REF!, "*1.*"), 2, 0), IF(COUNTIF(#REF!, "*2.*"), 2, 0), IF(COUNTIF(#REF!, "*3.*"), 2, 0), IF(COUNTIF(#REF!, "*4.*"), 2, 0), IF(COUNTIF(#REF!, "*5.*"), 2, 0), IF(COUNTIF(#REF!, "*6.*"), 2, 0))</f>
        <v/>
      </c>
      <c r="BY363" s="277">
        <f t="array" ref="BY363">SUM(VALUE(AT363),VALUE(AU363),VALUE(AV363),VALUE(AW363),VALUE(AX363),VALUE(AY363),VALUE(AZ363),VALUE(BB363),VALUE(BC363),VALUE(BD363),VALUE(BE363),VALUE(BF363),VALUE(BG363),VALUE(BH363),VALUE(BI363),VALUE(BJ363),VALUE(BK363),VALUE(BL363),VALUE(BM363),VALUE(BN363),VALUE(BO363),VALUE(BP363),VALUE(BQ363),VALUE(BR363),VALUE(BS363),VALUE(BT363),VALUE(BU363),VALUE(BV363),VALUE(BW363))</f>
        <v/>
      </c>
      <c r="BZ363" s="307" t="n"/>
      <c r="CA363" s="307" t="n"/>
      <c r="CB363" s="307" t="n"/>
      <c r="CC363" s="307" t="n"/>
      <c r="CD363" s="307" t="n"/>
      <c r="CE363" s="307" t="n"/>
      <c r="CF363" s="307" t="n"/>
      <c r="CG363" s="307" t="n"/>
      <c r="CH363" s="307" t="n"/>
      <c r="CI363" s="307" t="n"/>
      <c r="CJ363" s="307" t="n"/>
      <c r="CK363" s="307" t="n"/>
      <c r="CL363" s="307" t="n"/>
      <c r="CM363" s="307" t="n"/>
      <c r="CN363" s="307" t="n"/>
      <c r="CO363" s="307" t="n"/>
      <c r="CP363" s="307" t="n"/>
      <c r="CQ363" s="307" t="n"/>
      <c r="CR363" s="279" t="inlineStr"/>
      <c r="CS363" s="280">
        <f>AVERAGE(Value(BY363),value(CR363))</f>
        <v/>
      </c>
      <c r="CT363" s="421">
        <f>(IF(OR(MediaScorecard!BH364="x", MediaScorecard!BI364="x",MediaScorecard!BJ364="x",MediaScorecard!BK364="x",MediaScorecard!BL364="x"),1, 2))</f>
        <v/>
      </c>
      <c r="CU363" s="308" t="n"/>
      <c r="CV363" s="308" t="n"/>
      <c r="CW363" s="308" t="n"/>
      <c r="CX363" s="309" t="n"/>
      <c r="CY363" s="308" t="n"/>
      <c r="CZ363" s="308" t="n"/>
      <c r="DA363" s="308" t="n"/>
    </row>
    <row r="364" ht="21" customHeight="1" s="590">
      <c r="A364" s="421" t="n"/>
      <c r="B364" s="270" t="n"/>
      <c r="C364" s="266" t="n"/>
      <c r="D364" s="267" t="inlineStr"/>
      <c r="E364" s="267" t="inlineStr"/>
      <c r="F364" s="268" t="inlineStr"/>
      <c r="G364" s="421" t="n"/>
      <c r="H364" s="269" t="n"/>
      <c r="I364" s="421" t="n"/>
      <c r="J364" s="421" t="n"/>
      <c r="K364" s="421" t="n"/>
      <c r="L364" s="421" t="n"/>
      <c r="M364" s="421" t="n"/>
      <c r="N364" s="421" t="n"/>
      <c r="O364" s="421" t="n"/>
      <c r="P364" s="421" t="n"/>
      <c r="Q364" s="421" t="n"/>
      <c r="R364" s="270" t="n"/>
      <c r="S364" s="421" t="n"/>
      <c r="T364" s="421" t="n"/>
      <c r="U364" s="421" t="n"/>
      <c r="V364" s="421" t="n"/>
      <c r="W364" s="421" t="n"/>
      <c r="X364" s="421" t="n"/>
      <c r="Y364" s="421" t="n"/>
      <c r="Z364" s="421" t="n"/>
      <c r="AA364" s="421" t="n"/>
      <c r="AB364" s="421" t="n"/>
      <c r="AC364" s="421" t="n"/>
      <c r="AD364" s="421" t="n"/>
      <c r="AE364" s="421" t="n"/>
      <c r="AF364" s="421" t="n"/>
      <c r="AG364" s="421" t="n"/>
      <c r="AH364" s="421" t="n"/>
      <c r="AI364" s="421" t="n"/>
      <c r="AJ364" s="297" t="n"/>
      <c r="AK364" s="297" t="n"/>
      <c r="AL364" s="284" t="n"/>
      <c r="AM364" s="297" t="n"/>
      <c r="AN364" s="285" t="n"/>
      <c r="AO364" s="297" t="n"/>
      <c r="AP364" s="297" t="n"/>
      <c r="AQ364" s="297" t="n"/>
      <c r="AR364" s="297" t="n"/>
      <c r="AS364" s="297" t="n"/>
      <c r="AT364" s="285" t="inlineStr">
        <is>
          <t>0</t>
        </is>
      </c>
      <c r="AU364" s="297" t="inlineStr">
        <is>
          <t>0</t>
        </is>
      </c>
      <c r="AV364" s="297" t="inlineStr">
        <is>
          <t>0</t>
        </is>
      </c>
      <c r="AW364" s="297" t="inlineStr">
        <is>
          <t>0</t>
        </is>
      </c>
      <c r="AX364" s="297" t="inlineStr">
        <is>
          <t>0</t>
        </is>
      </c>
      <c r="AY364" s="286" t="inlineStr">
        <is>
          <t>0</t>
        </is>
      </c>
      <c r="AZ364" s="286" t="inlineStr">
        <is>
          <t>0</t>
        </is>
      </c>
      <c r="BA364" s="287" t="inlineStr">
        <is>
          <t>0</t>
        </is>
      </c>
      <c r="BB364" s="286" t="inlineStr">
        <is>
          <t>0</t>
        </is>
      </c>
      <c r="BC364" s="286" t="inlineStr">
        <is>
          <t>0</t>
        </is>
      </c>
      <c r="BD364" s="286" t="inlineStr">
        <is>
          <t>0</t>
        </is>
      </c>
      <c r="BE364" s="286" t="inlineStr">
        <is>
          <t>0</t>
        </is>
      </c>
      <c r="BF364" s="286" t="inlineStr">
        <is>
          <t>0</t>
        </is>
      </c>
      <c r="BG364" s="286" t="inlineStr">
        <is>
          <t>0</t>
        </is>
      </c>
      <c r="BH364" s="297" t="inlineStr">
        <is>
          <t>0</t>
        </is>
      </c>
      <c r="BI364" s="297" t="inlineStr">
        <is>
          <t>0</t>
        </is>
      </c>
      <c r="BJ364" s="297" t="inlineStr">
        <is>
          <t>0</t>
        </is>
      </c>
      <c r="BK364" s="297" t="inlineStr">
        <is>
          <t>0</t>
        </is>
      </c>
      <c r="BL364" s="297" t="inlineStr">
        <is>
          <t>0</t>
        </is>
      </c>
      <c r="BM364" s="297" t="inlineStr">
        <is>
          <t>0</t>
        </is>
      </c>
      <c r="BN364" s="297" t="inlineStr">
        <is>
          <t>0</t>
        </is>
      </c>
      <c r="BO364" s="285" t="inlineStr">
        <is>
          <t>0</t>
        </is>
      </c>
      <c r="BP364" s="297" t="inlineStr">
        <is>
          <t>0</t>
        </is>
      </c>
      <c r="BQ364" s="297" t="inlineStr">
        <is>
          <t>0</t>
        </is>
      </c>
      <c r="BR364" s="297" t="inlineStr">
        <is>
          <t>0</t>
        </is>
      </c>
      <c r="BS364" s="297" t="inlineStr">
        <is>
          <t>0</t>
        </is>
      </c>
      <c r="BT364" s="297" t="inlineStr">
        <is>
          <t>0</t>
        </is>
      </c>
      <c r="BU364" s="297" t="inlineStr">
        <is>
          <t>0</t>
        </is>
      </c>
      <c r="BV364" s="297" t="inlineStr">
        <is>
          <t>0</t>
        </is>
      </c>
      <c r="BW364" s="288" t="inlineStr">
        <is>
          <t>0</t>
        </is>
      </c>
      <c r="BX364" s="276">
        <f>SUM(IF(COUNTIF(#REF!, "*1.*"), 2, 0), IF(COUNTIF(#REF!, "*2.*"), 2, 0), IF(COUNTIF(#REF!, "*3.*"), 2, 0), IF(COUNTIF(#REF!, "*4.*"), 2, 0), IF(COUNTIF(#REF!, "*5.*"), 2, 0), IF(COUNTIF(#REF!, "*6.*"), 2, 0))</f>
        <v/>
      </c>
      <c r="BY364" s="277">
        <f t="array" ref="BY364">SUM(VALUE(AT364),VALUE(AU364),VALUE(AV364),VALUE(AW364),VALUE(AX364),VALUE(AY364),VALUE(AZ364),VALUE(BB364),VALUE(BC364),VALUE(BD364),VALUE(BE364),VALUE(BF364),VALUE(BG364),VALUE(BH364),VALUE(BI364),VALUE(BJ364),VALUE(BK364),VALUE(BL364),VALUE(BM364),VALUE(BN364),VALUE(BO364),VALUE(BP364),VALUE(BQ364),VALUE(BR364),VALUE(BS364),VALUE(BT364),VALUE(BU364),VALUE(BV364),VALUE(BW364))</f>
        <v/>
      </c>
      <c r="BZ364" s="307" t="n"/>
      <c r="CA364" s="307" t="n"/>
      <c r="CB364" s="307" t="n"/>
      <c r="CC364" s="307" t="n"/>
      <c r="CD364" s="307" t="n"/>
      <c r="CE364" s="307" t="n"/>
      <c r="CF364" s="307" t="n"/>
      <c r="CG364" s="307" t="n"/>
      <c r="CH364" s="307" t="n"/>
      <c r="CI364" s="307" t="n"/>
      <c r="CJ364" s="307" t="n"/>
      <c r="CK364" s="307" t="n"/>
      <c r="CL364" s="307" t="n"/>
      <c r="CM364" s="307" t="n"/>
      <c r="CN364" s="307" t="n"/>
      <c r="CO364" s="307" t="n"/>
      <c r="CP364" s="307" t="n"/>
      <c r="CQ364" s="307" t="n"/>
      <c r="CR364" s="279" t="inlineStr"/>
      <c r="CS364" s="280">
        <f>AVERAGE(Value(BY364),value(CR364))</f>
        <v/>
      </c>
      <c r="CT364" s="421">
        <f>(IF(OR(MediaScorecard!BH365="x", MediaScorecard!BI365="x",MediaScorecard!BJ365="x",MediaScorecard!BK365="x",MediaScorecard!BL365="x"),1, 2))</f>
        <v/>
      </c>
      <c r="CU364" s="308" t="n"/>
      <c r="CV364" s="308" t="n"/>
      <c r="CW364" s="308" t="n"/>
      <c r="CX364" s="309" t="n"/>
      <c r="CY364" s="308" t="n"/>
      <c r="CZ364" s="308" t="n"/>
      <c r="DA364" s="308" t="n"/>
    </row>
    <row r="365" ht="21" customHeight="1" s="590">
      <c r="A365" s="421" t="n"/>
      <c r="B365" s="270" t="n"/>
      <c r="C365" s="266" t="n"/>
      <c r="D365" s="267" t="inlineStr"/>
      <c r="E365" s="267" t="inlineStr"/>
      <c r="F365" s="268" t="inlineStr"/>
      <c r="G365" s="421" t="n"/>
      <c r="H365" s="269" t="n"/>
      <c r="I365" s="421" t="n"/>
      <c r="J365" s="421" t="n"/>
      <c r="K365" s="421" t="n"/>
      <c r="L365" s="421" t="n"/>
      <c r="M365" s="421" t="n"/>
      <c r="N365" s="421" t="n"/>
      <c r="O365" s="421" t="n"/>
      <c r="P365" s="421" t="n"/>
      <c r="Q365" s="421" t="n"/>
      <c r="R365" s="270" t="n"/>
      <c r="S365" s="421" t="n"/>
      <c r="T365" s="421" t="n"/>
      <c r="U365" s="421" t="n"/>
      <c r="V365" s="421" t="n"/>
      <c r="W365" s="421" t="n"/>
      <c r="X365" s="421" t="n"/>
      <c r="Y365" s="421" t="n"/>
      <c r="Z365" s="421" t="n"/>
      <c r="AA365" s="421" t="n"/>
      <c r="AB365" s="421" t="n"/>
      <c r="AC365" s="421" t="n"/>
      <c r="AD365" s="421" t="n"/>
      <c r="AE365" s="421" t="n"/>
      <c r="AF365" s="421" t="n"/>
      <c r="AG365" s="421" t="n"/>
      <c r="AH365" s="421" t="n"/>
      <c r="AI365" s="421" t="n"/>
      <c r="AJ365" s="297" t="n"/>
      <c r="AK365" s="297" t="n"/>
      <c r="AL365" s="284" t="n"/>
      <c r="AM365" s="297" t="n"/>
      <c r="AN365" s="285" t="n"/>
      <c r="AO365" s="297" t="n"/>
      <c r="AP365" s="297" t="n"/>
      <c r="AQ365" s="297" t="n"/>
      <c r="AR365" s="297" t="n"/>
      <c r="AS365" s="297" t="n"/>
      <c r="AT365" s="285" t="inlineStr">
        <is>
          <t>0</t>
        </is>
      </c>
      <c r="AU365" s="297" t="inlineStr">
        <is>
          <t>0</t>
        </is>
      </c>
      <c r="AV365" s="297" t="inlineStr">
        <is>
          <t>0</t>
        </is>
      </c>
      <c r="AW365" s="297" t="inlineStr">
        <is>
          <t>0</t>
        </is>
      </c>
      <c r="AX365" s="297" t="inlineStr">
        <is>
          <t>0</t>
        </is>
      </c>
      <c r="AY365" s="286" t="inlineStr">
        <is>
          <t>0</t>
        </is>
      </c>
      <c r="AZ365" s="286" t="inlineStr">
        <is>
          <t>0</t>
        </is>
      </c>
      <c r="BA365" s="287" t="inlineStr">
        <is>
          <t>0</t>
        </is>
      </c>
      <c r="BB365" s="286" t="inlineStr">
        <is>
          <t>0</t>
        </is>
      </c>
      <c r="BC365" s="286" t="inlineStr">
        <is>
          <t>0</t>
        </is>
      </c>
      <c r="BD365" s="286" t="inlineStr">
        <is>
          <t>0</t>
        </is>
      </c>
      <c r="BE365" s="286" t="inlineStr">
        <is>
          <t>0</t>
        </is>
      </c>
      <c r="BF365" s="286" t="inlineStr">
        <is>
          <t>0</t>
        </is>
      </c>
      <c r="BG365" s="286" t="inlineStr">
        <is>
          <t>0</t>
        </is>
      </c>
      <c r="BH365" s="297" t="inlineStr">
        <is>
          <t>0</t>
        </is>
      </c>
      <c r="BI365" s="297" t="inlineStr">
        <is>
          <t>0</t>
        </is>
      </c>
      <c r="BJ365" s="297" t="inlineStr">
        <is>
          <t>0</t>
        </is>
      </c>
      <c r="BK365" s="297" t="inlineStr">
        <is>
          <t>0</t>
        </is>
      </c>
      <c r="BL365" s="297" t="inlineStr">
        <is>
          <t>0</t>
        </is>
      </c>
      <c r="BM365" s="297" t="inlineStr">
        <is>
          <t>0</t>
        </is>
      </c>
      <c r="BN365" s="297" t="inlineStr">
        <is>
          <t>0</t>
        </is>
      </c>
      <c r="BO365" s="285" t="inlineStr">
        <is>
          <t>0</t>
        </is>
      </c>
      <c r="BP365" s="297" t="inlineStr">
        <is>
          <t>0</t>
        </is>
      </c>
      <c r="BQ365" s="297" t="inlineStr">
        <is>
          <t>0</t>
        </is>
      </c>
      <c r="BR365" s="297" t="inlineStr">
        <is>
          <t>0</t>
        </is>
      </c>
      <c r="BS365" s="297" t="inlineStr">
        <is>
          <t>0</t>
        </is>
      </c>
      <c r="BT365" s="297" t="inlineStr">
        <is>
          <t>0</t>
        </is>
      </c>
      <c r="BU365" s="297" t="inlineStr">
        <is>
          <t>0</t>
        </is>
      </c>
      <c r="BV365" s="297" t="inlineStr">
        <is>
          <t>0</t>
        </is>
      </c>
      <c r="BW365" s="288" t="inlineStr">
        <is>
          <t>0</t>
        </is>
      </c>
      <c r="BX365" s="276">
        <f>SUM(IF(COUNTIF(#REF!, "*1.*"), 2, 0), IF(COUNTIF(#REF!, "*2.*"), 2, 0), IF(COUNTIF(#REF!, "*3.*"), 2, 0), IF(COUNTIF(#REF!, "*4.*"), 2, 0), IF(COUNTIF(#REF!, "*5.*"), 2, 0), IF(COUNTIF(#REF!, "*6.*"), 2, 0))</f>
        <v/>
      </c>
      <c r="BY365" s="277">
        <f t="array" ref="BY365">SUM(VALUE(AT365),VALUE(AU365),VALUE(AV365),VALUE(AW365),VALUE(AX365),VALUE(AY365),VALUE(AZ365),VALUE(BB365),VALUE(BC365),VALUE(BD365),VALUE(BE365),VALUE(BF365),VALUE(BG365),VALUE(BH365),VALUE(BI365),VALUE(BJ365),VALUE(BK365),VALUE(BL365),VALUE(BM365),VALUE(BN365),VALUE(BO365),VALUE(BP365),VALUE(BQ365),VALUE(BR365),VALUE(BS365),VALUE(BT365),VALUE(BU365),VALUE(BV365),VALUE(BW365))</f>
        <v/>
      </c>
      <c r="BZ365" s="307" t="n"/>
      <c r="CA365" s="307" t="n"/>
      <c r="CB365" s="307" t="n"/>
      <c r="CC365" s="307" t="n"/>
      <c r="CD365" s="307" t="n"/>
      <c r="CE365" s="307" t="n"/>
      <c r="CF365" s="307" t="n"/>
      <c r="CG365" s="307" t="n"/>
      <c r="CH365" s="307" t="n"/>
      <c r="CI365" s="307" t="n"/>
      <c r="CJ365" s="307" t="n"/>
      <c r="CK365" s="307" t="n"/>
      <c r="CL365" s="307" t="n"/>
      <c r="CM365" s="307" t="n"/>
      <c r="CN365" s="307" t="n"/>
      <c r="CO365" s="307" t="n"/>
      <c r="CP365" s="307" t="n"/>
      <c r="CQ365" s="307" t="n"/>
      <c r="CR365" s="279" t="inlineStr"/>
      <c r="CS365" s="280">
        <f>AVERAGE(Value(BY365),value(CR365))</f>
        <v/>
      </c>
      <c r="CT365" s="421">
        <f>(IF(OR(MediaScorecard!BH366="x", MediaScorecard!BI366="x",MediaScorecard!BJ366="x",MediaScorecard!BK366="x",MediaScorecard!BL366="x"),1, 2))</f>
        <v/>
      </c>
      <c r="CU365" s="308" t="n"/>
      <c r="CV365" s="308" t="n"/>
      <c r="CW365" s="308" t="n"/>
      <c r="CX365" s="309" t="n"/>
      <c r="CY365" s="308" t="n"/>
      <c r="CZ365" s="308" t="n"/>
      <c r="DA365" s="308" t="n"/>
    </row>
    <row r="366" ht="21" customHeight="1" s="590">
      <c r="A366" s="421" t="n"/>
      <c r="B366" s="270" t="n"/>
      <c r="C366" s="266" t="n"/>
      <c r="D366" s="267" t="inlineStr"/>
      <c r="E366" s="267" t="inlineStr"/>
      <c r="F366" s="268" t="inlineStr"/>
      <c r="G366" s="421" t="n"/>
      <c r="H366" s="269" t="n"/>
      <c r="I366" s="421" t="n"/>
      <c r="J366" s="421" t="n"/>
      <c r="K366" s="421" t="n"/>
      <c r="L366" s="421" t="n"/>
      <c r="M366" s="421" t="n"/>
      <c r="N366" s="421" t="n"/>
      <c r="O366" s="421" t="n"/>
      <c r="P366" s="421" t="n"/>
      <c r="Q366" s="421" t="n"/>
      <c r="R366" s="270" t="n"/>
      <c r="S366" s="421" t="n"/>
      <c r="T366" s="421" t="n"/>
      <c r="U366" s="421" t="n"/>
      <c r="V366" s="421" t="n"/>
      <c r="W366" s="421" t="n"/>
      <c r="X366" s="421" t="n"/>
      <c r="Y366" s="421" t="n"/>
      <c r="Z366" s="421" t="n"/>
      <c r="AA366" s="421" t="n"/>
      <c r="AB366" s="421" t="n"/>
      <c r="AC366" s="421" t="n"/>
      <c r="AD366" s="421" t="n"/>
      <c r="AE366" s="421" t="n"/>
      <c r="AF366" s="421" t="n"/>
      <c r="AG366" s="421" t="n"/>
      <c r="AH366" s="421" t="n"/>
      <c r="AI366" s="421" t="n"/>
      <c r="AJ366" s="297" t="n"/>
      <c r="AK366" s="297" t="n"/>
      <c r="AL366" s="284" t="n"/>
      <c r="AM366" s="297" t="n"/>
      <c r="AN366" s="285" t="n"/>
      <c r="AO366" s="297" t="n"/>
      <c r="AP366" s="297" t="n"/>
      <c r="AQ366" s="297" t="n"/>
      <c r="AR366" s="297" t="n"/>
      <c r="AS366" s="297" t="n"/>
      <c r="AT366" s="285" t="inlineStr">
        <is>
          <t>0</t>
        </is>
      </c>
      <c r="AU366" s="297" t="inlineStr">
        <is>
          <t>0</t>
        </is>
      </c>
      <c r="AV366" s="297" t="inlineStr">
        <is>
          <t>0</t>
        </is>
      </c>
      <c r="AW366" s="297" t="inlineStr">
        <is>
          <t>0</t>
        </is>
      </c>
      <c r="AX366" s="297" t="inlineStr">
        <is>
          <t>0</t>
        </is>
      </c>
      <c r="AY366" s="286" t="inlineStr">
        <is>
          <t>0</t>
        </is>
      </c>
      <c r="AZ366" s="286" t="inlineStr">
        <is>
          <t>0</t>
        </is>
      </c>
      <c r="BA366" s="287" t="inlineStr">
        <is>
          <t>0</t>
        </is>
      </c>
      <c r="BB366" s="286" t="inlineStr">
        <is>
          <t>0</t>
        </is>
      </c>
      <c r="BC366" s="286" t="inlineStr">
        <is>
          <t>0</t>
        </is>
      </c>
      <c r="BD366" s="286" t="inlineStr">
        <is>
          <t>0</t>
        </is>
      </c>
      <c r="BE366" s="286" t="inlineStr">
        <is>
          <t>0</t>
        </is>
      </c>
      <c r="BF366" s="286" t="inlineStr">
        <is>
          <t>0</t>
        </is>
      </c>
      <c r="BG366" s="286" t="inlineStr">
        <is>
          <t>0</t>
        </is>
      </c>
      <c r="BH366" s="297" t="inlineStr">
        <is>
          <t>0</t>
        </is>
      </c>
      <c r="BI366" s="297" t="inlineStr">
        <is>
          <t>0</t>
        </is>
      </c>
      <c r="BJ366" s="297" t="inlineStr">
        <is>
          <t>0</t>
        </is>
      </c>
      <c r="BK366" s="297" t="inlineStr">
        <is>
          <t>0</t>
        </is>
      </c>
      <c r="BL366" s="297" t="inlineStr">
        <is>
          <t>0</t>
        </is>
      </c>
      <c r="BM366" s="297" t="inlineStr">
        <is>
          <t>0</t>
        </is>
      </c>
      <c r="BN366" s="297" t="inlineStr">
        <is>
          <t>0</t>
        </is>
      </c>
      <c r="BO366" s="285" t="inlineStr">
        <is>
          <t>0</t>
        </is>
      </c>
      <c r="BP366" s="297" t="inlineStr">
        <is>
          <t>0</t>
        </is>
      </c>
      <c r="BQ366" s="297" t="inlineStr">
        <is>
          <t>0</t>
        </is>
      </c>
      <c r="BR366" s="297" t="inlineStr">
        <is>
          <t>0</t>
        </is>
      </c>
      <c r="BS366" s="297" t="inlineStr">
        <is>
          <t>0</t>
        </is>
      </c>
      <c r="BT366" s="297" t="inlineStr">
        <is>
          <t>0</t>
        </is>
      </c>
      <c r="BU366" s="297" t="inlineStr">
        <is>
          <t>0</t>
        </is>
      </c>
      <c r="BV366" s="297" t="inlineStr">
        <is>
          <t>0</t>
        </is>
      </c>
      <c r="BW366" s="288" t="inlineStr">
        <is>
          <t>0</t>
        </is>
      </c>
      <c r="BX366" s="276">
        <f>SUM(IF(COUNTIF(#REF!, "*1.*"), 2, 0), IF(COUNTIF(#REF!, "*2.*"), 2, 0), IF(COUNTIF(#REF!, "*3.*"), 2, 0), IF(COUNTIF(#REF!, "*4.*"), 2, 0), IF(COUNTIF(#REF!, "*5.*"), 2, 0), IF(COUNTIF(#REF!, "*6.*"), 2, 0))</f>
        <v/>
      </c>
      <c r="BY366" s="277">
        <f t="array" ref="BY366">SUM(VALUE(AT366),VALUE(AU366),VALUE(AV366),VALUE(AW366),VALUE(AX366),VALUE(AY366),VALUE(AZ366),VALUE(BB366),VALUE(BC366),VALUE(BD366),VALUE(BE366),VALUE(BF366),VALUE(BG366),VALUE(BH366),VALUE(BI366),VALUE(BJ366),VALUE(BK366),VALUE(BL366),VALUE(BM366),VALUE(BN366),VALUE(BO366),VALUE(BP366),VALUE(BQ366),VALUE(BR366),VALUE(BS366),VALUE(BT366),VALUE(BU366),VALUE(BV366),VALUE(BW366))</f>
        <v/>
      </c>
      <c r="BZ366" s="307" t="n"/>
      <c r="CA366" s="307" t="n"/>
      <c r="CB366" s="307" t="n"/>
      <c r="CC366" s="307" t="n"/>
      <c r="CD366" s="307" t="n"/>
      <c r="CE366" s="307" t="n"/>
      <c r="CF366" s="307" t="n"/>
      <c r="CG366" s="307" t="n"/>
      <c r="CH366" s="307" t="n"/>
      <c r="CI366" s="307" t="n"/>
      <c r="CJ366" s="307" t="n"/>
      <c r="CK366" s="307" t="n"/>
      <c r="CL366" s="307" t="n"/>
      <c r="CM366" s="307" t="n"/>
      <c r="CN366" s="307" t="n"/>
      <c r="CO366" s="307" t="n"/>
      <c r="CP366" s="307" t="n"/>
      <c r="CQ366" s="307" t="n"/>
      <c r="CR366" s="279" t="inlineStr"/>
      <c r="CS366" s="280">
        <f>AVERAGE(Value(BY366),value(CR366))</f>
        <v/>
      </c>
      <c r="CT366" s="421">
        <f>(IF(OR(MediaScorecard!BH367="x", MediaScorecard!BI367="x",MediaScorecard!BJ367="x",MediaScorecard!BK367="x",MediaScorecard!BL367="x"),1, 2))</f>
        <v/>
      </c>
      <c r="CU366" s="308" t="n"/>
      <c r="CV366" s="308" t="n"/>
      <c r="CW366" s="308" t="n"/>
      <c r="CX366" s="309" t="n"/>
      <c r="CY366" s="308" t="n"/>
      <c r="CZ366" s="308" t="n"/>
      <c r="DA366" s="308" t="n"/>
    </row>
    <row r="367" ht="21" customHeight="1" s="590">
      <c r="A367" s="421" t="n"/>
      <c r="B367" s="270" t="n"/>
      <c r="C367" s="266" t="n"/>
      <c r="D367" s="267" t="inlineStr"/>
      <c r="E367" s="267" t="inlineStr"/>
      <c r="F367" s="268" t="inlineStr"/>
      <c r="G367" s="421" t="n"/>
      <c r="H367" s="269" t="n"/>
      <c r="I367" s="421" t="n"/>
      <c r="J367" s="421" t="n"/>
      <c r="K367" s="421" t="n"/>
      <c r="L367" s="421" t="n"/>
      <c r="M367" s="421" t="n"/>
      <c r="N367" s="421" t="n"/>
      <c r="O367" s="421" t="n"/>
      <c r="P367" s="421" t="n"/>
      <c r="Q367" s="421" t="n"/>
      <c r="R367" s="270" t="n"/>
      <c r="S367" s="421" t="n"/>
      <c r="T367" s="421" t="n"/>
      <c r="U367" s="421" t="n"/>
      <c r="V367" s="421" t="n"/>
      <c r="W367" s="421" t="n"/>
      <c r="X367" s="421" t="n"/>
      <c r="Y367" s="421" t="n"/>
      <c r="Z367" s="421" t="n"/>
      <c r="AA367" s="421" t="n"/>
      <c r="AB367" s="421" t="n"/>
      <c r="AC367" s="421" t="n"/>
      <c r="AD367" s="421" t="n"/>
      <c r="AE367" s="421" t="n"/>
      <c r="AF367" s="421" t="n"/>
      <c r="AG367" s="421" t="n"/>
      <c r="AH367" s="421" t="n"/>
      <c r="AI367" s="421" t="n"/>
      <c r="AJ367" s="297" t="n"/>
      <c r="AK367" s="297" t="n"/>
      <c r="AL367" s="284" t="n"/>
      <c r="AM367" s="297" t="n"/>
      <c r="AN367" s="285" t="n"/>
      <c r="AO367" s="297" t="n"/>
      <c r="AP367" s="297" t="n"/>
      <c r="AQ367" s="297" t="n"/>
      <c r="AR367" s="297" t="n"/>
      <c r="AS367" s="297" t="n"/>
      <c r="AT367" s="285" t="inlineStr">
        <is>
          <t>0</t>
        </is>
      </c>
      <c r="AU367" s="297" t="inlineStr">
        <is>
          <t>0</t>
        </is>
      </c>
      <c r="AV367" s="297" t="inlineStr">
        <is>
          <t>0</t>
        </is>
      </c>
      <c r="AW367" s="297" t="inlineStr">
        <is>
          <t>0</t>
        </is>
      </c>
      <c r="AX367" s="297" t="inlineStr">
        <is>
          <t>0</t>
        </is>
      </c>
      <c r="AY367" s="286" t="inlineStr">
        <is>
          <t>0</t>
        </is>
      </c>
      <c r="AZ367" s="286" t="inlineStr">
        <is>
          <t>0</t>
        </is>
      </c>
      <c r="BA367" s="287" t="inlineStr">
        <is>
          <t>0</t>
        </is>
      </c>
      <c r="BB367" s="286" t="inlineStr">
        <is>
          <t>0</t>
        </is>
      </c>
      <c r="BC367" s="286" t="inlineStr">
        <is>
          <t>0</t>
        </is>
      </c>
      <c r="BD367" s="286" t="inlineStr">
        <is>
          <t>0</t>
        </is>
      </c>
      <c r="BE367" s="286" t="inlineStr">
        <is>
          <t>0</t>
        </is>
      </c>
      <c r="BF367" s="286" t="inlineStr">
        <is>
          <t>0</t>
        </is>
      </c>
      <c r="BG367" s="286" t="inlineStr">
        <is>
          <t>0</t>
        </is>
      </c>
      <c r="BH367" s="297" t="inlineStr">
        <is>
          <t>0</t>
        </is>
      </c>
      <c r="BI367" s="297" t="inlineStr">
        <is>
          <t>0</t>
        </is>
      </c>
      <c r="BJ367" s="297" t="inlineStr">
        <is>
          <t>0</t>
        </is>
      </c>
      <c r="BK367" s="297" t="inlineStr">
        <is>
          <t>0</t>
        </is>
      </c>
      <c r="BL367" s="297" t="inlineStr">
        <is>
          <t>0</t>
        </is>
      </c>
      <c r="BM367" s="297" t="inlineStr">
        <is>
          <t>0</t>
        </is>
      </c>
      <c r="BN367" s="297" t="inlineStr">
        <is>
          <t>0</t>
        </is>
      </c>
      <c r="BO367" s="285" t="inlineStr">
        <is>
          <t>0</t>
        </is>
      </c>
      <c r="BP367" s="297" t="inlineStr">
        <is>
          <t>0</t>
        </is>
      </c>
      <c r="BQ367" s="297" t="inlineStr">
        <is>
          <t>0</t>
        </is>
      </c>
      <c r="BR367" s="297" t="inlineStr">
        <is>
          <t>0</t>
        </is>
      </c>
      <c r="BS367" s="297" t="inlineStr">
        <is>
          <t>0</t>
        </is>
      </c>
      <c r="BT367" s="297" t="inlineStr">
        <is>
          <t>0</t>
        </is>
      </c>
      <c r="BU367" s="297" t="inlineStr">
        <is>
          <t>0</t>
        </is>
      </c>
      <c r="BV367" s="297" t="inlineStr">
        <is>
          <t>0</t>
        </is>
      </c>
      <c r="BW367" s="288" t="inlineStr">
        <is>
          <t>0</t>
        </is>
      </c>
      <c r="BX367" s="276">
        <f>SUM(IF(COUNTIF(#REF!, "*1.*"), 2, 0), IF(COUNTIF(#REF!, "*2.*"), 2, 0), IF(COUNTIF(#REF!, "*3.*"), 2, 0), IF(COUNTIF(#REF!, "*4.*"), 2, 0), IF(COUNTIF(#REF!, "*5.*"), 2, 0), IF(COUNTIF(#REF!, "*6.*"), 2, 0))</f>
        <v/>
      </c>
      <c r="BY367" s="277">
        <f t="array" ref="BY367">SUM(VALUE(AT367),VALUE(AU367),VALUE(AV367),VALUE(AW367),VALUE(AX367),VALUE(AY367),VALUE(AZ367),VALUE(BB367),VALUE(BC367),VALUE(BD367),VALUE(BE367),VALUE(BF367),VALUE(BG367),VALUE(BH367),VALUE(BI367),VALUE(BJ367),VALUE(BK367),VALUE(BL367),VALUE(BM367),VALUE(BN367),VALUE(BO367),VALUE(BP367),VALUE(BQ367),VALUE(BR367),VALUE(BS367),VALUE(BT367),VALUE(BU367),VALUE(BV367),VALUE(BW367))</f>
        <v/>
      </c>
      <c r="BZ367" s="303" t="n"/>
      <c r="CA367" s="303" t="n"/>
      <c r="CB367" s="303" t="n"/>
      <c r="CC367" s="303" t="n"/>
      <c r="CD367" s="303" t="n"/>
      <c r="CE367" s="303" t="n"/>
      <c r="CF367" s="303" t="n"/>
      <c r="CG367" s="303" t="n"/>
      <c r="CH367" s="303" t="n"/>
      <c r="CI367" s="303" t="n"/>
      <c r="CJ367" s="303" t="n"/>
      <c r="CK367" s="303" t="n"/>
      <c r="CL367" s="303" t="n"/>
      <c r="CM367" s="303" t="n"/>
      <c r="CN367" s="303" t="n"/>
      <c r="CO367" s="303" t="n"/>
      <c r="CP367" s="303" t="n"/>
      <c r="CQ367" s="303" t="n"/>
      <c r="CR367" s="279" t="inlineStr"/>
      <c r="CS367" s="280">
        <f>AVERAGE(Value(BY367),value(CR367))</f>
        <v/>
      </c>
      <c r="CT367" s="421">
        <f>(IF(OR(MediaScorecard!BH368="x", MediaScorecard!BI368="x",MediaScorecard!BJ368="x",MediaScorecard!BK368="x",MediaScorecard!BL368="x"),1, 2))</f>
        <v/>
      </c>
      <c r="CU367" s="304" t="n"/>
      <c r="CV367" s="304" t="n"/>
      <c r="CW367" s="304" t="n"/>
      <c r="CX367" s="305" t="n"/>
      <c r="CY367" s="304" t="n"/>
      <c r="CZ367" s="304" t="n"/>
      <c r="DA367" s="304" t="n"/>
    </row>
    <row r="368" ht="21" customHeight="1" s="590">
      <c r="A368" s="421" t="n"/>
      <c r="B368" s="270" t="n"/>
      <c r="C368" s="266" t="n"/>
      <c r="D368" s="267" t="inlineStr"/>
      <c r="E368" s="267" t="inlineStr"/>
      <c r="F368" s="268" t="inlineStr"/>
      <c r="G368" s="421" t="n"/>
      <c r="H368" s="269" t="n"/>
      <c r="I368" s="421" t="n"/>
      <c r="J368" s="421" t="n"/>
      <c r="K368" s="421" t="n"/>
      <c r="L368" s="421" t="n"/>
      <c r="M368" s="421" t="n"/>
      <c r="N368" s="421" t="n"/>
      <c r="O368" s="421" t="n"/>
      <c r="P368" s="421" t="n"/>
      <c r="Q368" s="421" t="n"/>
      <c r="R368" s="270" t="n"/>
      <c r="S368" s="421" t="n"/>
      <c r="T368" s="421" t="n"/>
      <c r="U368" s="421" t="n"/>
      <c r="V368" s="421" t="n"/>
      <c r="W368" s="421" t="n"/>
      <c r="X368" s="421" t="n"/>
      <c r="Y368" s="421" t="n"/>
      <c r="Z368" s="421" t="n"/>
      <c r="AA368" s="421" t="n"/>
      <c r="AB368" s="421" t="n"/>
      <c r="AC368" s="421" t="n"/>
      <c r="AD368" s="421" t="n"/>
      <c r="AE368" s="421" t="n"/>
      <c r="AF368" s="421" t="n"/>
      <c r="AG368" s="421" t="n"/>
      <c r="AH368" s="421" t="n"/>
      <c r="AI368" s="421" t="n"/>
      <c r="AJ368" s="297" t="n"/>
      <c r="AK368" s="297" t="n"/>
      <c r="AL368" s="284" t="n"/>
      <c r="AM368" s="297" t="n"/>
      <c r="AN368" s="285" t="n"/>
      <c r="AO368" s="297" t="n"/>
      <c r="AP368" s="297" t="n"/>
      <c r="AQ368" s="297" t="n"/>
      <c r="AR368" s="297" t="n"/>
      <c r="AS368" s="297" t="n"/>
      <c r="AT368" s="285" t="inlineStr">
        <is>
          <t>0</t>
        </is>
      </c>
      <c r="AU368" s="297" t="inlineStr">
        <is>
          <t>0</t>
        </is>
      </c>
      <c r="AV368" s="297" t="inlineStr">
        <is>
          <t>0</t>
        </is>
      </c>
      <c r="AW368" s="297" t="inlineStr">
        <is>
          <t>0</t>
        </is>
      </c>
      <c r="AX368" s="297" t="inlineStr">
        <is>
          <t>0</t>
        </is>
      </c>
      <c r="AY368" s="286" t="inlineStr">
        <is>
          <t>0</t>
        </is>
      </c>
      <c r="AZ368" s="286" t="inlineStr">
        <is>
          <t>0</t>
        </is>
      </c>
      <c r="BA368" s="287" t="inlineStr">
        <is>
          <t>0</t>
        </is>
      </c>
      <c r="BB368" s="286" t="inlineStr">
        <is>
          <t>0</t>
        </is>
      </c>
      <c r="BC368" s="286" t="inlineStr">
        <is>
          <t>0</t>
        </is>
      </c>
      <c r="BD368" s="286" t="inlineStr">
        <is>
          <t>0</t>
        </is>
      </c>
      <c r="BE368" s="286" t="inlineStr">
        <is>
          <t>0</t>
        </is>
      </c>
      <c r="BF368" s="286" t="inlineStr">
        <is>
          <t>0</t>
        </is>
      </c>
      <c r="BG368" s="286" t="inlineStr">
        <is>
          <t>0</t>
        </is>
      </c>
      <c r="BH368" s="297" t="inlineStr">
        <is>
          <t>0</t>
        </is>
      </c>
      <c r="BI368" s="297" t="inlineStr">
        <is>
          <t>0</t>
        </is>
      </c>
      <c r="BJ368" s="297" t="inlineStr">
        <is>
          <t>0</t>
        </is>
      </c>
      <c r="BK368" s="297" t="inlineStr">
        <is>
          <t>0</t>
        </is>
      </c>
      <c r="BL368" s="297" t="inlineStr">
        <is>
          <t>0</t>
        </is>
      </c>
      <c r="BM368" s="297" t="inlineStr">
        <is>
          <t>0</t>
        </is>
      </c>
      <c r="BN368" s="297" t="inlineStr">
        <is>
          <t>0</t>
        </is>
      </c>
      <c r="BO368" s="285" t="inlineStr">
        <is>
          <t>0</t>
        </is>
      </c>
      <c r="BP368" s="297" t="inlineStr">
        <is>
          <t>0</t>
        </is>
      </c>
      <c r="BQ368" s="297" t="inlineStr">
        <is>
          <t>0</t>
        </is>
      </c>
      <c r="BR368" s="297" t="inlineStr">
        <is>
          <t>0</t>
        </is>
      </c>
      <c r="BS368" s="297" t="inlineStr">
        <is>
          <t>0</t>
        </is>
      </c>
      <c r="BT368" s="297" t="inlineStr">
        <is>
          <t>0</t>
        </is>
      </c>
      <c r="BU368" s="297" t="inlineStr">
        <is>
          <t>0</t>
        </is>
      </c>
      <c r="BV368" s="297" t="inlineStr">
        <is>
          <t>0</t>
        </is>
      </c>
      <c r="BW368" s="288" t="inlineStr">
        <is>
          <t>0</t>
        </is>
      </c>
      <c r="BX368" s="276">
        <f>SUM(IF(COUNTIF(#REF!, "*1.*"), 2, 0), IF(COUNTIF(#REF!, "*2.*"), 2, 0), IF(COUNTIF(#REF!, "*3.*"), 2, 0), IF(COUNTIF(#REF!, "*4.*"), 2, 0), IF(COUNTIF(#REF!, "*5.*"), 2, 0), IF(COUNTIF(#REF!, "*6.*"), 2, 0))</f>
        <v/>
      </c>
      <c r="BY368" s="277">
        <f t="array" ref="BY368">SUM(VALUE(AT368),VALUE(AU368),VALUE(AV368),VALUE(AW368),VALUE(AX368),VALUE(AY368),VALUE(AZ368),VALUE(BB368),VALUE(BC368),VALUE(BD368),VALUE(BE368),VALUE(BF368),VALUE(BG368),VALUE(BH368),VALUE(BI368),VALUE(BJ368),VALUE(BK368),VALUE(BL368),VALUE(BM368),VALUE(BN368),VALUE(BO368),VALUE(BP368),VALUE(BQ368),VALUE(BR368),VALUE(BS368),VALUE(BT368),VALUE(BU368),VALUE(BV368),VALUE(BW368))</f>
        <v/>
      </c>
      <c r="BZ368" s="307" t="n"/>
      <c r="CA368" s="307" t="n"/>
      <c r="CB368" s="307" t="n"/>
      <c r="CC368" s="307" t="n"/>
      <c r="CD368" s="307" t="n"/>
      <c r="CE368" s="307" t="n"/>
      <c r="CF368" s="307" t="n"/>
      <c r="CG368" s="307" t="n"/>
      <c r="CH368" s="307" t="n"/>
      <c r="CI368" s="307" t="n"/>
      <c r="CJ368" s="307" t="n"/>
      <c r="CK368" s="307" t="n"/>
      <c r="CL368" s="307" t="n"/>
      <c r="CM368" s="307" t="n"/>
      <c r="CN368" s="307" t="n"/>
      <c r="CO368" s="307" t="n"/>
      <c r="CP368" s="307" t="n"/>
      <c r="CQ368" s="307" t="n"/>
      <c r="CR368" s="279" t="inlineStr"/>
      <c r="CS368" s="280">
        <f>AVERAGE(Value(BY368),value(CR368))</f>
        <v/>
      </c>
      <c r="CT368" s="421">
        <f>(IF(OR(MediaScorecard!BH369="x", MediaScorecard!BI369="x",MediaScorecard!BJ369="x",MediaScorecard!BK369="x",MediaScorecard!BL369="x"),1, 2))</f>
        <v/>
      </c>
      <c r="CU368" s="308" t="n"/>
      <c r="CV368" s="308" t="n"/>
      <c r="CW368" s="308" t="n"/>
      <c r="CX368" s="309" t="n"/>
      <c r="CY368" s="308" t="n"/>
      <c r="CZ368" s="308" t="n"/>
      <c r="DA368" s="308" t="n"/>
    </row>
    <row r="369" ht="21" customHeight="1" s="590">
      <c r="A369" s="421" t="n"/>
      <c r="B369" s="270" t="n"/>
      <c r="C369" s="266" t="n"/>
      <c r="D369" s="267" t="inlineStr"/>
      <c r="E369" s="267" t="inlineStr"/>
      <c r="F369" s="268" t="inlineStr"/>
      <c r="G369" s="421" t="n"/>
      <c r="H369" s="269" t="n"/>
      <c r="I369" s="421" t="n"/>
      <c r="J369" s="421" t="n"/>
      <c r="K369" s="421" t="n"/>
      <c r="L369" s="421" t="n"/>
      <c r="M369" s="421" t="n"/>
      <c r="N369" s="421" t="n"/>
      <c r="O369" s="421" t="n"/>
      <c r="P369" s="421" t="n"/>
      <c r="Q369" s="421" t="n"/>
      <c r="R369" s="270" t="n"/>
      <c r="S369" s="421" t="n"/>
      <c r="T369" s="421" t="n"/>
      <c r="U369" s="421" t="n"/>
      <c r="V369" s="421" t="n"/>
      <c r="W369" s="421" t="n"/>
      <c r="X369" s="421" t="n"/>
      <c r="Y369" s="421" t="n"/>
      <c r="Z369" s="421" t="n"/>
      <c r="AA369" s="421" t="n"/>
      <c r="AB369" s="421" t="n"/>
      <c r="AC369" s="421" t="n"/>
      <c r="AD369" s="421" t="n"/>
      <c r="AE369" s="421" t="n"/>
      <c r="AF369" s="421" t="n"/>
      <c r="AG369" s="421" t="n"/>
      <c r="AH369" s="421" t="n"/>
      <c r="AI369" s="421" t="n"/>
      <c r="AJ369" s="297" t="n"/>
      <c r="AK369" s="297" t="n"/>
      <c r="AL369" s="284" t="n"/>
      <c r="AM369" s="297" t="n"/>
      <c r="AN369" s="285" t="n"/>
      <c r="AO369" s="297" t="n"/>
      <c r="AP369" s="297" t="n"/>
      <c r="AQ369" s="297" t="n"/>
      <c r="AR369" s="297" t="n"/>
      <c r="AS369" s="297" t="n"/>
      <c r="AT369" s="285" t="inlineStr">
        <is>
          <t>0</t>
        </is>
      </c>
      <c r="AU369" s="297" t="inlineStr">
        <is>
          <t>0</t>
        </is>
      </c>
      <c r="AV369" s="297" t="inlineStr">
        <is>
          <t>0</t>
        </is>
      </c>
      <c r="AW369" s="297" t="inlineStr">
        <is>
          <t>0</t>
        </is>
      </c>
      <c r="AX369" s="297" t="inlineStr">
        <is>
          <t>0</t>
        </is>
      </c>
      <c r="AY369" s="286" t="inlineStr">
        <is>
          <t>0</t>
        </is>
      </c>
      <c r="AZ369" s="286" t="inlineStr">
        <is>
          <t>0</t>
        </is>
      </c>
      <c r="BA369" s="287" t="inlineStr">
        <is>
          <t>0</t>
        </is>
      </c>
      <c r="BB369" s="286" t="inlineStr">
        <is>
          <t>0</t>
        </is>
      </c>
      <c r="BC369" s="286" t="inlineStr">
        <is>
          <t>0</t>
        </is>
      </c>
      <c r="BD369" s="286" t="inlineStr">
        <is>
          <t>0</t>
        </is>
      </c>
      <c r="BE369" s="286" t="inlineStr">
        <is>
          <t>0</t>
        </is>
      </c>
      <c r="BF369" s="286" t="inlineStr">
        <is>
          <t>0</t>
        </is>
      </c>
      <c r="BG369" s="286" t="inlineStr">
        <is>
          <t>0</t>
        </is>
      </c>
      <c r="BH369" s="297" t="inlineStr">
        <is>
          <t>0</t>
        </is>
      </c>
      <c r="BI369" s="297" t="inlineStr">
        <is>
          <t>0</t>
        </is>
      </c>
      <c r="BJ369" s="297" t="inlineStr">
        <is>
          <t>0</t>
        </is>
      </c>
      <c r="BK369" s="297" t="inlineStr">
        <is>
          <t>0</t>
        </is>
      </c>
      <c r="BL369" s="297" t="inlineStr">
        <is>
          <t>0</t>
        </is>
      </c>
      <c r="BM369" s="297" t="inlineStr">
        <is>
          <t>0</t>
        </is>
      </c>
      <c r="BN369" s="297" t="inlineStr">
        <is>
          <t>0</t>
        </is>
      </c>
      <c r="BO369" s="285" t="inlineStr">
        <is>
          <t>0</t>
        </is>
      </c>
      <c r="BP369" s="297" t="inlineStr">
        <is>
          <t>0</t>
        </is>
      </c>
      <c r="BQ369" s="297" t="inlineStr">
        <is>
          <t>0</t>
        </is>
      </c>
      <c r="BR369" s="297" t="inlineStr">
        <is>
          <t>0</t>
        </is>
      </c>
      <c r="BS369" s="297" t="inlineStr">
        <is>
          <t>0</t>
        </is>
      </c>
      <c r="BT369" s="297" t="inlineStr">
        <is>
          <t>0</t>
        </is>
      </c>
      <c r="BU369" s="297" t="inlineStr">
        <is>
          <t>0</t>
        </is>
      </c>
      <c r="BV369" s="297" t="inlineStr">
        <is>
          <t>0</t>
        </is>
      </c>
      <c r="BW369" s="288" t="inlineStr">
        <is>
          <t>0</t>
        </is>
      </c>
      <c r="BX369" s="276">
        <f>SUM(IF(COUNTIF(#REF!, "*1.*"), 2, 0), IF(COUNTIF(#REF!, "*2.*"), 2, 0), IF(COUNTIF(#REF!, "*3.*"), 2, 0), IF(COUNTIF(#REF!, "*4.*"), 2, 0), IF(COUNTIF(#REF!, "*5.*"), 2, 0), IF(COUNTIF(#REF!, "*6.*"), 2, 0))</f>
        <v/>
      </c>
      <c r="BY369" s="277">
        <f t="array" ref="BY369">SUM(VALUE(AT369),VALUE(AU369),VALUE(AV369),VALUE(AW369),VALUE(AX369),VALUE(AY369),VALUE(AZ369),VALUE(BB369),VALUE(BC369),VALUE(BD369),VALUE(BE369),VALUE(BF369),VALUE(BG369),VALUE(BH369),VALUE(BI369),VALUE(BJ369),VALUE(BK369),VALUE(BL369),VALUE(BM369),VALUE(BN369),VALUE(BO369),VALUE(BP369),VALUE(BQ369),VALUE(BR369),VALUE(BS369),VALUE(BT369),VALUE(BU369),VALUE(BV369),VALUE(BW369))</f>
        <v/>
      </c>
      <c r="BZ369" s="307" t="n"/>
      <c r="CA369" s="307" t="n"/>
      <c r="CB369" s="307" t="n"/>
      <c r="CC369" s="307" t="n"/>
      <c r="CD369" s="307" t="n"/>
      <c r="CE369" s="307" t="n"/>
      <c r="CF369" s="307" t="n"/>
      <c r="CG369" s="307" t="n"/>
      <c r="CH369" s="307" t="n"/>
      <c r="CI369" s="307" t="n"/>
      <c r="CJ369" s="307" t="n"/>
      <c r="CK369" s="307" t="n"/>
      <c r="CL369" s="307" t="n"/>
      <c r="CM369" s="307" t="n"/>
      <c r="CN369" s="307" t="n"/>
      <c r="CO369" s="307" t="n"/>
      <c r="CP369" s="307" t="n"/>
      <c r="CQ369" s="307" t="n"/>
      <c r="CR369" s="279" t="inlineStr"/>
      <c r="CS369" s="280">
        <f>AVERAGE(Value(BY369),value(CR369))</f>
        <v/>
      </c>
      <c r="CT369" s="421">
        <f>(IF(OR(MediaScorecard!BH370="x", MediaScorecard!BI370="x",MediaScorecard!BJ370="x",MediaScorecard!BK370="x",MediaScorecard!BL370="x"),1, 2))</f>
        <v/>
      </c>
      <c r="CU369" s="308" t="n"/>
      <c r="CV369" s="308" t="n"/>
      <c r="CW369" s="308" t="n"/>
      <c r="CX369" s="309" t="n"/>
      <c r="CY369" s="308" t="n"/>
      <c r="CZ369" s="308" t="n"/>
      <c r="DA369" s="308" t="n"/>
    </row>
    <row r="370" ht="21" customHeight="1" s="590">
      <c r="A370" s="421" t="n"/>
      <c r="B370" s="270" t="n"/>
      <c r="C370" s="266" t="n"/>
      <c r="D370" s="267" t="inlineStr"/>
      <c r="E370" s="267" t="inlineStr"/>
      <c r="F370" s="268" t="inlineStr"/>
      <c r="G370" s="421" t="n"/>
      <c r="H370" s="269" t="n"/>
      <c r="I370" s="421" t="n"/>
      <c r="J370" s="421" t="n"/>
      <c r="K370" s="421" t="n"/>
      <c r="L370" s="421" t="n"/>
      <c r="M370" s="421" t="n"/>
      <c r="N370" s="421" t="n"/>
      <c r="O370" s="421" t="n"/>
      <c r="P370" s="421" t="n"/>
      <c r="Q370" s="421" t="n"/>
      <c r="R370" s="270" t="n"/>
      <c r="S370" s="421" t="n"/>
      <c r="T370" s="421" t="n"/>
      <c r="U370" s="421" t="n"/>
      <c r="V370" s="421" t="n"/>
      <c r="W370" s="421" t="n"/>
      <c r="X370" s="421" t="n"/>
      <c r="Y370" s="421" t="n"/>
      <c r="Z370" s="421" t="n"/>
      <c r="AA370" s="421" t="n"/>
      <c r="AB370" s="421" t="n"/>
      <c r="AC370" s="421" t="n"/>
      <c r="AD370" s="421" t="n"/>
      <c r="AE370" s="421" t="n"/>
      <c r="AF370" s="421" t="n"/>
      <c r="AG370" s="421" t="n"/>
      <c r="AH370" s="421" t="n"/>
      <c r="AI370" s="421" t="n"/>
      <c r="AJ370" s="297" t="n"/>
      <c r="AK370" s="297" t="n"/>
      <c r="AL370" s="284" t="n"/>
      <c r="AM370" s="297" t="n"/>
      <c r="AN370" s="285" t="n"/>
      <c r="AO370" s="297" t="n"/>
      <c r="AP370" s="297" t="n"/>
      <c r="AQ370" s="297" t="n"/>
      <c r="AR370" s="297" t="n"/>
      <c r="AS370" s="297" t="n"/>
      <c r="AT370" s="285" t="inlineStr">
        <is>
          <t>0</t>
        </is>
      </c>
      <c r="AU370" s="297" t="inlineStr">
        <is>
          <t>0</t>
        </is>
      </c>
      <c r="AV370" s="297" t="inlineStr">
        <is>
          <t>0</t>
        </is>
      </c>
      <c r="AW370" s="297" t="inlineStr">
        <is>
          <t>0</t>
        </is>
      </c>
      <c r="AX370" s="297" t="inlineStr">
        <is>
          <t>0</t>
        </is>
      </c>
      <c r="AY370" s="286" t="inlineStr">
        <is>
          <t>0</t>
        </is>
      </c>
      <c r="AZ370" s="286" t="inlineStr">
        <is>
          <t>0</t>
        </is>
      </c>
      <c r="BA370" s="287" t="inlineStr">
        <is>
          <t>0</t>
        </is>
      </c>
      <c r="BB370" s="286" t="inlineStr">
        <is>
          <t>0</t>
        </is>
      </c>
      <c r="BC370" s="286" t="inlineStr">
        <is>
          <t>0</t>
        </is>
      </c>
      <c r="BD370" s="286" t="inlineStr">
        <is>
          <t>0</t>
        </is>
      </c>
      <c r="BE370" s="286" t="inlineStr">
        <is>
          <t>0</t>
        </is>
      </c>
      <c r="BF370" s="286" t="inlineStr">
        <is>
          <t>0</t>
        </is>
      </c>
      <c r="BG370" s="286" t="inlineStr">
        <is>
          <t>0</t>
        </is>
      </c>
      <c r="BH370" s="297" t="inlineStr">
        <is>
          <t>0</t>
        </is>
      </c>
      <c r="BI370" s="297" t="inlineStr">
        <is>
          <t>0</t>
        </is>
      </c>
      <c r="BJ370" s="297" t="inlineStr">
        <is>
          <t>0</t>
        </is>
      </c>
      <c r="BK370" s="297" t="inlineStr">
        <is>
          <t>0</t>
        </is>
      </c>
      <c r="BL370" s="297" t="inlineStr">
        <is>
          <t>0</t>
        </is>
      </c>
      <c r="BM370" s="297" t="inlineStr">
        <is>
          <t>0</t>
        </is>
      </c>
      <c r="BN370" s="297" t="inlineStr">
        <is>
          <t>0</t>
        </is>
      </c>
      <c r="BO370" s="285" t="inlineStr">
        <is>
          <t>0</t>
        </is>
      </c>
      <c r="BP370" s="297" t="inlineStr">
        <is>
          <t>0</t>
        </is>
      </c>
      <c r="BQ370" s="297" t="inlineStr">
        <is>
          <t>0</t>
        </is>
      </c>
      <c r="BR370" s="297" t="inlineStr">
        <is>
          <t>0</t>
        </is>
      </c>
      <c r="BS370" s="297" t="inlineStr">
        <is>
          <t>0</t>
        </is>
      </c>
      <c r="BT370" s="297" t="inlineStr">
        <is>
          <t>0</t>
        </is>
      </c>
      <c r="BU370" s="297" t="inlineStr">
        <is>
          <t>0</t>
        </is>
      </c>
      <c r="BV370" s="297" t="inlineStr">
        <is>
          <t>0</t>
        </is>
      </c>
      <c r="BW370" s="288" t="inlineStr">
        <is>
          <t>0</t>
        </is>
      </c>
      <c r="BX370" s="276">
        <f>SUM(IF(COUNTIF(#REF!, "*1.*"), 2, 0), IF(COUNTIF(#REF!, "*2.*"), 2, 0), IF(COUNTIF(#REF!, "*3.*"), 2, 0), IF(COUNTIF(#REF!, "*4.*"), 2, 0), IF(COUNTIF(#REF!, "*5.*"), 2, 0), IF(COUNTIF(#REF!, "*6.*"), 2, 0))</f>
        <v/>
      </c>
      <c r="BY370" s="277">
        <f t="array" ref="BY370">SUM(VALUE(AT370),VALUE(AU370),VALUE(AV370),VALUE(AW370),VALUE(AX370),VALUE(AY370),VALUE(AZ370),VALUE(BB370),VALUE(BC370),VALUE(BD370),VALUE(BE370),VALUE(BF370),VALUE(BG370),VALUE(BH370),VALUE(BI370),VALUE(BJ370),VALUE(BK370),VALUE(BL370),VALUE(BM370),VALUE(BN370),VALUE(BO370),VALUE(BP370),VALUE(BQ370),VALUE(BR370),VALUE(BS370),VALUE(BT370),VALUE(BU370),VALUE(BV370),VALUE(BW370))</f>
        <v/>
      </c>
      <c r="BZ370" s="307" t="n"/>
      <c r="CA370" s="307" t="n"/>
      <c r="CB370" s="307" t="n"/>
      <c r="CC370" s="307" t="n"/>
      <c r="CD370" s="307" t="n"/>
      <c r="CE370" s="307" t="n"/>
      <c r="CF370" s="307" t="n"/>
      <c r="CG370" s="307" t="n"/>
      <c r="CH370" s="307" t="n"/>
      <c r="CI370" s="307" t="n"/>
      <c r="CJ370" s="307" t="n"/>
      <c r="CK370" s="307" t="n"/>
      <c r="CL370" s="307" t="n"/>
      <c r="CM370" s="307" t="n"/>
      <c r="CN370" s="307" t="n"/>
      <c r="CO370" s="307" t="n"/>
      <c r="CP370" s="307" t="n"/>
      <c r="CQ370" s="307" t="n"/>
      <c r="CR370" s="279" t="inlineStr"/>
      <c r="CS370" s="280">
        <f>AVERAGE(Value(BY370),value(CR370))</f>
        <v/>
      </c>
      <c r="CT370" s="421">
        <f>(IF(OR(MediaScorecard!BH371="x", MediaScorecard!BI371="x",MediaScorecard!BJ371="x",MediaScorecard!BK371="x",MediaScorecard!BL371="x"),1, 2))</f>
        <v/>
      </c>
      <c r="CU370" s="308" t="n"/>
      <c r="CV370" s="308" t="n"/>
      <c r="CW370" s="308" t="n"/>
      <c r="CX370" s="309" t="n"/>
      <c r="CY370" s="308" t="n"/>
      <c r="CZ370" s="308" t="n"/>
      <c r="DA370" s="308" t="n"/>
    </row>
    <row r="371" ht="21" customHeight="1" s="590">
      <c r="A371" s="421" t="n"/>
      <c r="B371" s="270" t="n"/>
      <c r="C371" s="266" t="n"/>
      <c r="D371" s="267" t="inlineStr"/>
      <c r="E371" s="267" t="inlineStr"/>
      <c r="F371" s="268" t="inlineStr"/>
      <c r="G371" s="421" t="n"/>
      <c r="H371" s="269" t="n"/>
      <c r="I371" s="421" t="n"/>
      <c r="J371" s="421" t="n"/>
      <c r="K371" s="421" t="n"/>
      <c r="L371" s="421" t="n"/>
      <c r="M371" s="421" t="n"/>
      <c r="N371" s="421" t="n"/>
      <c r="O371" s="421" t="n"/>
      <c r="P371" s="421" t="n"/>
      <c r="Q371" s="421" t="n"/>
      <c r="R371" s="270" t="n"/>
      <c r="S371" s="421" t="n"/>
      <c r="T371" s="421" t="n"/>
      <c r="U371" s="421" t="n"/>
      <c r="V371" s="421" t="n"/>
      <c r="W371" s="421" t="n"/>
      <c r="X371" s="421" t="n"/>
      <c r="Y371" s="421" t="n"/>
      <c r="Z371" s="421" t="n"/>
      <c r="AA371" s="421" t="n"/>
      <c r="AB371" s="421" t="n"/>
      <c r="AC371" s="421" t="n"/>
      <c r="AD371" s="421" t="n"/>
      <c r="AE371" s="421" t="n"/>
      <c r="AF371" s="421" t="n"/>
      <c r="AG371" s="421" t="n"/>
      <c r="AH371" s="421" t="n"/>
      <c r="AI371" s="421" t="n"/>
      <c r="AJ371" s="297" t="n"/>
      <c r="AK371" s="297" t="n"/>
      <c r="AL371" s="284" t="n"/>
      <c r="AM371" s="297" t="n"/>
      <c r="AN371" s="285" t="n"/>
      <c r="AO371" s="297" t="n"/>
      <c r="AP371" s="297" t="n"/>
      <c r="AQ371" s="297" t="n"/>
      <c r="AR371" s="297" t="n"/>
      <c r="AS371" s="297" t="n"/>
      <c r="AT371" s="285" t="inlineStr">
        <is>
          <t>0</t>
        </is>
      </c>
      <c r="AU371" s="297" t="inlineStr">
        <is>
          <t>0</t>
        </is>
      </c>
      <c r="AV371" s="297" t="inlineStr">
        <is>
          <t>0</t>
        </is>
      </c>
      <c r="AW371" s="297" t="inlineStr">
        <is>
          <t>0</t>
        </is>
      </c>
      <c r="AX371" s="297" t="inlineStr">
        <is>
          <t>0</t>
        </is>
      </c>
      <c r="AY371" s="286" t="inlineStr">
        <is>
          <t>0</t>
        </is>
      </c>
      <c r="AZ371" s="286" t="inlineStr">
        <is>
          <t>0</t>
        </is>
      </c>
      <c r="BA371" s="287" t="inlineStr">
        <is>
          <t>0</t>
        </is>
      </c>
      <c r="BB371" s="286" t="inlineStr">
        <is>
          <t>0</t>
        </is>
      </c>
      <c r="BC371" s="286" t="inlineStr">
        <is>
          <t>0</t>
        </is>
      </c>
      <c r="BD371" s="286" t="inlineStr">
        <is>
          <t>0</t>
        </is>
      </c>
      <c r="BE371" s="286" t="inlineStr">
        <is>
          <t>0</t>
        </is>
      </c>
      <c r="BF371" s="286" t="inlineStr">
        <is>
          <t>0</t>
        </is>
      </c>
      <c r="BG371" s="286" t="inlineStr">
        <is>
          <t>0</t>
        </is>
      </c>
      <c r="BH371" s="297" t="inlineStr">
        <is>
          <t>0</t>
        </is>
      </c>
      <c r="BI371" s="297" t="inlineStr">
        <is>
          <t>0</t>
        </is>
      </c>
      <c r="BJ371" s="297" t="inlineStr">
        <is>
          <t>0</t>
        </is>
      </c>
      <c r="BK371" s="297" t="inlineStr">
        <is>
          <t>0</t>
        </is>
      </c>
      <c r="BL371" s="297" t="inlineStr">
        <is>
          <t>0</t>
        </is>
      </c>
      <c r="BM371" s="297" t="inlineStr">
        <is>
          <t>0</t>
        </is>
      </c>
      <c r="BN371" s="297" t="inlineStr">
        <is>
          <t>0</t>
        </is>
      </c>
      <c r="BO371" s="285" t="inlineStr">
        <is>
          <t>0</t>
        </is>
      </c>
      <c r="BP371" s="297" t="inlineStr">
        <is>
          <t>0</t>
        </is>
      </c>
      <c r="BQ371" s="297" t="inlineStr">
        <is>
          <t>0</t>
        </is>
      </c>
      <c r="BR371" s="297" t="inlineStr">
        <is>
          <t>0</t>
        </is>
      </c>
      <c r="BS371" s="297" t="inlineStr">
        <is>
          <t>0</t>
        </is>
      </c>
      <c r="BT371" s="297" t="inlineStr">
        <is>
          <t>0</t>
        </is>
      </c>
      <c r="BU371" s="297" t="inlineStr">
        <is>
          <t>0</t>
        </is>
      </c>
      <c r="BV371" s="297" t="inlineStr">
        <is>
          <t>0</t>
        </is>
      </c>
      <c r="BW371" s="288" t="inlineStr">
        <is>
          <t>0</t>
        </is>
      </c>
      <c r="BX371" s="276">
        <f>SUM(IF(COUNTIF(#REF!, "*1.*"), 2, 0), IF(COUNTIF(#REF!, "*2.*"), 2, 0), IF(COUNTIF(#REF!, "*3.*"), 2, 0), IF(COUNTIF(#REF!, "*4.*"), 2, 0), IF(COUNTIF(#REF!, "*5.*"), 2, 0), IF(COUNTIF(#REF!, "*6.*"), 2, 0))</f>
        <v/>
      </c>
      <c r="BY371" s="277">
        <f t="array" ref="BY371">SUM(VALUE(AT371),VALUE(AU371),VALUE(AV371),VALUE(AW371),VALUE(AX371),VALUE(AY371),VALUE(AZ371),VALUE(BB371),VALUE(BC371),VALUE(BD371),VALUE(BE371),VALUE(BF371),VALUE(BG371),VALUE(BH371),VALUE(BI371),VALUE(BJ371),VALUE(BK371),VALUE(BL371),VALUE(BM371),VALUE(BN371),VALUE(BO371),VALUE(BP371),VALUE(BQ371),VALUE(BR371),VALUE(BS371),VALUE(BT371),VALUE(BU371),VALUE(BV371),VALUE(BW371))</f>
        <v/>
      </c>
      <c r="BZ371" s="307" t="n"/>
      <c r="CA371" s="307" t="n"/>
      <c r="CB371" s="307" t="n"/>
      <c r="CC371" s="307" t="n"/>
      <c r="CD371" s="307" t="n"/>
      <c r="CE371" s="307" t="n"/>
      <c r="CF371" s="307" t="n"/>
      <c r="CG371" s="307" t="n"/>
      <c r="CH371" s="307" t="n"/>
      <c r="CI371" s="307" t="n"/>
      <c r="CJ371" s="307" t="n"/>
      <c r="CK371" s="307" t="n"/>
      <c r="CL371" s="307" t="n"/>
      <c r="CM371" s="307" t="n"/>
      <c r="CN371" s="307" t="n"/>
      <c r="CO371" s="307" t="n"/>
      <c r="CP371" s="307" t="n"/>
      <c r="CQ371" s="307" t="n"/>
      <c r="CR371" s="279" t="inlineStr"/>
      <c r="CS371" s="280">
        <f>AVERAGE(Value(BY371),value(CR371))</f>
        <v/>
      </c>
      <c r="CT371" s="421">
        <f>(IF(OR(MediaScorecard!BH372="x", MediaScorecard!BI372="x",MediaScorecard!BJ372="x",MediaScorecard!BK372="x",MediaScorecard!BL372="x"),1, 2))</f>
        <v/>
      </c>
      <c r="CU371" s="308" t="n"/>
      <c r="CV371" s="308" t="n"/>
      <c r="CW371" s="308" t="n"/>
      <c r="CX371" s="309" t="n"/>
      <c r="CY371" s="308" t="n"/>
      <c r="CZ371" s="308" t="n"/>
      <c r="DA371" s="308" t="n"/>
    </row>
    <row r="372" ht="21" customHeight="1" s="590">
      <c r="A372" s="421" t="n"/>
      <c r="B372" s="270" t="n"/>
      <c r="C372" s="266" t="n"/>
      <c r="D372" s="267" t="inlineStr"/>
      <c r="E372" s="267" t="inlineStr"/>
      <c r="F372" s="268" t="inlineStr"/>
      <c r="G372" s="421" t="n"/>
      <c r="H372" s="269" t="n"/>
      <c r="I372" s="421" t="n"/>
      <c r="J372" s="421" t="n"/>
      <c r="K372" s="421" t="n"/>
      <c r="L372" s="421" t="n"/>
      <c r="M372" s="421" t="n"/>
      <c r="N372" s="421" t="n"/>
      <c r="O372" s="421" t="n"/>
      <c r="P372" s="421" t="n"/>
      <c r="Q372" s="421" t="n"/>
      <c r="R372" s="270" t="n"/>
      <c r="S372" s="421" t="n"/>
      <c r="T372" s="421" t="n"/>
      <c r="U372" s="421" t="n"/>
      <c r="V372" s="421" t="n"/>
      <c r="W372" s="421" t="n"/>
      <c r="X372" s="421" t="n"/>
      <c r="Y372" s="421" t="n"/>
      <c r="Z372" s="421" t="n"/>
      <c r="AA372" s="421" t="n"/>
      <c r="AB372" s="421" t="n"/>
      <c r="AC372" s="421" t="n"/>
      <c r="AD372" s="421" t="n"/>
      <c r="AE372" s="421" t="n"/>
      <c r="AF372" s="421" t="n"/>
      <c r="AG372" s="421" t="n"/>
      <c r="AH372" s="421" t="n"/>
      <c r="AI372" s="421" t="n"/>
      <c r="AJ372" s="297" t="n"/>
      <c r="AK372" s="297" t="n"/>
      <c r="AL372" s="284" t="n"/>
      <c r="AM372" s="297" t="n"/>
      <c r="AN372" s="285" t="n"/>
      <c r="AO372" s="297" t="n"/>
      <c r="AP372" s="297" t="n"/>
      <c r="AQ372" s="297" t="n"/>
      <c r="AR372" s="297" t="n"/>
      <c r="AS372" s="297" t="n"/>
      <c r="AT372" s="285" t="inlineStr">
        <is>
          <t>0</t>
        </is>
      </c>
      <c r="AU372" s="297" t="inlineStr">
        <is>
          <t>0</t>
        </is>
      </c>
      <c r="AV372" s="297" t="inlineStr">
        <is>
          <t>0</t>
        </is>
      </c>
      <c r="AW372" s="297" t="inlineStr">
        <is>
          <t>0</t>
        </is>
      </c>
      <c r="AX372" s="297" t="inlineStr">
        <is>
          <t>0</t>
        </is>
      </c>
      <c r="AY372" s="286" t="inlineStr">
        <is>
          <t>0</t>
        </is>
      </c>
      <c r="AZ372" s="286" t="inlineStr">
        <is>
          <t>0</t>
        </is>
      </c>
      <c r="BA372" s="287" t="inlineStr">
        <is>
          <t>0</t>
        </is>
      </c>
      <c r="BB372" s="286" t="inlineStr">
        <is>
          <t>0</t>
        </is>
      </c>
      <c r="BC372" s="286" t="inlineStr">
        <is>
          <t>0</t>
        </is>
      </c>
      <c r="BD372" s="286" t="inlineStr">
        <is>
          <t>0</t>
        </is>
      </c>
      <c r="BE372" s="286" t="inlineStr">
        <is>
          <t>0</t>
        </is>
      </c>
      <c r="BF372" s="286" t="inlineStr">
        <is>
          <t>0</t>
        </is>
      </c>
      <c r="BG372" s="286" t="inlineStr">
        <is>
          <t>0</t>
        </is>
      </c>
      <c r="BH372" s="297" t="inlineStr">
        <is>
          <t>0</t>
        </is>
      </c>
      <c r="BI372" s="297" t="inlineStr">
        <is>
          <t>0</t>
        </is>
      </c>
      <c r="BJ372" s="297" t="inlineStr">
        <is>
          <t>0</t>
        </is>
      </c>
      <c r="BK372" s="297" t="inlineStr">
        <is>
          <t>0</t>
        </is>
      </c>
      <c r="BL372" s="297" t="inlineStr">
        <is>
          <t>0</t>
        </is>
      </c>
      <c r="BM372" s="297" t="inlineStr">
        <is>
          <t>0</t>
        </is>
      </c>
      <c r="BN372" s="297" t="inlineStr">
        <is>
          <t>0</t>
        </is>
      </c>
      <c r="BO372" s="285" t="inlineStr">
        <is>
          <t>0</t>
        </is>
      </c>
      <c r="BP372" s="297" t="inlineStr">
        <is>
          <t>0</t>
        </is>
      </c>
      <c r="BQ372" s="297" t="inlineStr">
        <is>
          <t>0</t>
        </is>
      </c>
      <c r="BR372" s="297" t="inlineStr">
        <is>
          <t>0</t>
        </is>
      </c>
      <c r="BS372" s="297" t="inlineStr">
        <is>
          <t>0</t>
        </is>
      </c>
      <c r="BT372" s="297" t="inlineStr">
        <is>
          <t>0</t>
        </is>
      </c>
      <c r="BU372" s="297" t="inlineStr">
        <is>
          <t>0</t>
        </is>
      </c>
      <c r="BV372" s="297" t="inlineStr">
        <is>
          <t>0</t>
        </is>
      </c>
      <c r="BW372" s="288" t="inlineStr">
        <is>
          <t>0</t>
        </is>
      </c>
      <c r="BX372" s="276">
        <f>SUM(IF(COUNTIF(#REF!, "*1.*"), 2, 0), IF(COUNTIF(#REF!, "*2.*"), 2, 0), IF(COUNTIF(#REF!, "*3.*"), 2, 0), IF(COUNTIF(#REF!, "*4.*"), 2, 0), IF(COUNTIF(#REF!, "*5.*"), 2, 0), IF(COUNTIF(#REF!, "*6.*"), 2, 0))</f>
        <v/>
      </c>
      <c r="BY372" s="277">
        <f t="array" ref="BY372">SUM(VALUE(AT372),VALUE(AU372),VALUE(AV372),VALUE(AW372),VALUE(AX372),VALUE(AY372),VALUE(AZ372),VALUE(BB372),VALUE(BC372),VALUE(BD372),VALUE(BE372),VALUE(BF372),VALUE(BG372),VALUE(BH372),VALUE(BI372),VALUE(BJ372),VALUE(BK372),VALUE(BL372),VALUE(BM372),VALUE(BN372),VALUE(BO372),VALUE(BP372),VALUE(BQ372),VALUE(BR372),VALUE(BS372),VALUE(BT372),VALUE(BU372),VALUE(BV372),VALUE(BW372))</f>
        <v/>
      </c>
      <c r="BZ372" s="307" t="n"/>
      <c r="CA372" s="307" t="n"/>
      <c r="CB372" s="307" t="n"/>
      <c r="CC372" s="307" t="n"/>
      <c r="CD372" s="307" t="n"/>
      <c r="CE372" s="307" t="n"/>
      <c r="CF372" s="307" t="n"/>
      <c r="CG372" s="307" t="n"/>
      <c r="CH372" s="307" t="n"/>
      <c r="CI372" s="307" t="n"/>
      <c r="CJ372" s="307" t="n"/>
      <c r="CK372" s="307" t="n"/>
      <c r="CL372" s="307" t="n"/>
      <c r="CM372" s="307" t="n"/>
      <c r="CN372" s="307" t="n"/>
      <c r="CO372" s="307" t="n"/>
      <c r="CP372" s="307" t="n"/>
      <c r="CQ372" s="307" t="n"/>
      <c r="CR372" s="279" t="inlineStr"/>
      <c r="CS372" s="280">
        <f>AVERAGE(Value(BY372),value(CR372))</f>
        <v/>
      </c>
      <c r="CT372" s="421">
        <f>(IF(OR(MediaScorecard!BH373="x", MediaScorecard!BI373="x",MediaScorecard!BJ373="x",MediaScorecard!BK373="x",MediaScorecard!BL373="x"),1, 2))</f>
        <v/>
      </c>
      <c r="CU372" s="308" t="n"/>
      <c r="CV372" s="308" t="n"/>
      <c r="CW372" s="308" t="n"/>
      <c r="CX372" s="309" t="n"/>
      <c r="CY372" s="308" t="n"/>
      <c r="CZ372" s="308" t="n"/>
      <c r="DA372" s="308" t="n"/>
    </row>
    <row r="373" ht="21" customHeight="1" s="590">
      <c r="A373" s="421" t="n"/>
      <c r="B373" s="270" t="n"/>
      <c r="C373" s="266" t="n"/>
      <c r="D373" s="267" t="inlineStr"/>
      <c r="E373" s="267" t="inlineStr"/>
      <c r="F373" s="268" t="inlineStr"/>
      <c r="G373" s="421" t="n"/>
      <c r="H373" s="269" t="n"/>
      <c r="I373" s="421" t="n"/>
      <c r="J373" s="421" t="n"/>
      <c r="K373" s="421" t="n"/>
      <c r="L373" s="421" t="n"/>
      <c r="M373" s="421" t="n"/>
      <c r="N373" s="421" t="n"/>
      <c r="O373" s="421" t="n"/>
      <c r="P373" s="421" t="n"/>
      <c r="Q373" s="421" t="n"/>
      <c r="R373" s="270" t="n"/>
      <c r="S373" s="421" t="n"/>
      <c r="T373" s="421" t="n"/>
      <c r="U373" s="421" t="n"/>
      <c r="V373" s="421" t="n"/>
      <c r="W373" s="421" t="n"/>
      <c r="X373" s="421" t="n"/>
      <c r="Y373" s="421" t="n"/>
      <c r="Z373" s="421" t="n"/>
      <c r="AA373" s="421" t="n"/>
      <c r="AB373" s="421" t="n"/>
      <c r="AC373" s="421" t="n"/>
      <c r="AD373" s="421" t="n"/>
      <c r="AE373" s="421" t="n"/>
      <c r="AF373" s="421" t="n"/>
      <c r="AG373" s="421" t="n"/>
      <c r="AH373" s="421" t="n"/>
      <c r="AI373" s="421" t="n"/>
      <c r="AJ373" s="297" t="n"/>
      <c r="AK373" s="297" t="n"/>
      <c r="AL373" s="284" t="n"/>
      <c r="AM373" s="297" t="n"/>
      <c r="AN373" s="285" t="n"/>
      <c r="AO373" s="297" t="n"/>
      <c r="AP373" s="297" t="n"/>
      <c r="AQ373" s="297" t="n"/>
      <c r="AR373" s="297" t="n"/>
      <c r="AS373" s="297" t="n"/>
      <c r="AT373" s="285" t="inlineStr">
        <is>
          <t>0</t>
        </is>
      </c>
      <c r="AU373" s="297" t="inlineStr">
        <is>
          <t>0</t>
        </is>
      </c>
      <c r="AV373" s="297" t="inlineStr">
        <is>
          <t>0</t>
        </is>
      </c>
      <c r="AW373" s="297" t="inlineStr">
        <is>
          <t>0</t>
        </is>
      </c>
      <c r="AX373" s="297" t="inlineStr">
        <is>
          <t>0</t>
        </is>
      </c>
      <c r="AY373" s="286" t="inlineStr">
        <is>
          <t>0</t>
        </is>
      </c>
      <c r="AZ373" s="286" t="inlineStr">
        <is>
          <t>0</t>
        </is>
      </c>
      <c r="BA373" s="287" t="inlineStr">
        <is>
          <t>0</t>
        </is>
      </c>
      <c r="BB373" s="286" t="inlineStr">
        <is>
          <t>0</t>
        </is>
      </c>
      <c r="BC373" s="286" t="inlineStr">
        <is>
          <t>0</t>
        </is>
      </c>
      <c r="BD373" s="286" t="inlineStr">
        <is>
          <t>0</t>
        </is>
      </c>
      <c r="BE373" s="286" t="inlineStr">
        <is>
          <t>0</t>
        </is>
      </c>
      <c r="BF373" s="286" t="inlineStr">
        <is>
          <t>0</t>
        </is>
      </c>
      <c r="BG373" s="286" t="inlineStr">
        <is>
          <t>0</t>
        </is>
      </c>
      <c r="BH373" s="297" t="inlineStr">
        <is>
          <t>0</t>
        </is>
      </c>
      <c r="BI373" s="297" t="inlineStr">
        <is>
          <t>0</t>
        </is>
      </c>
      <c r="BJ373" s="297" t="inlineStr">
        <is>
          <t>0</t>
        </is>
      </c>
      <c r="BK373" s="297" t="inlineStr">
        <is>
          <t>0</t>
        </is>
      </c>
      <c r="BL373" s="297" t="inlineStr">
        <is>
          <t>0</t>
        </is>
      </c>
      <c r="BM373" s="297" t="inlineStr">
        <is>
          <t>0</t>
        </is>
      </c>
      <c r="BN373" s="297" t="inlineStr">
        <is>
          <t>0</t>
        </is>
      </c>
      <c r="BO373" s="285" t="inlineStr">
        <is>
          <t>0</t>
        </is>
      </c>
      <c r="BP373" s="297" t="inlineStr">
        <is>
          <t>0</t>
        </is>
      </c>
      <c r="BQ373" s="297" t="inlineStr">
        <is>
          <t>0</t>
        </is>
      </c>
      <c r="BR373" s="297" t="inlineStr">
        <is>
          <t>0</t>
        </is>
      </c>
      <c r="BS373" s="297" t="inlineStr">
        <is>
          <t>0</t>
        </is>
      </c>
      <c r="BT373" s="297" t="inlineStr">
        <is>
          <t>0</t>
        </is>
      </c>
      <c r="BU373" s="297" t="inlineStr">
        <is>
          <t>0</t>
        </is>
      </c>
      <c r="BV373" s="297" t="inlineStr">
        <is>
          <t>0</t>
        </is>
      </c>
      <c r="BW373" s="288" t="inlineStr">
        <is>
          <t>0</t>
        </is>
      </c>
      <c r="BX373" s="276">
        <f>SUM(IF(COUNTIF(#REF!, "*1.*"), 2, 0), IF(COUNTIF(#REF!, "*2.*"), 2, 0), IF(COUNTIF(#REF!, "*3.*"), 2, 0), IF(COUNTIF(#REF!, "*4.*"), 2, 0), IF(COUNTIF(#REF!, "*5.*"), 2, 0), IF(COUNTIF(#REF!, "*6.*"), 2, 0))</f>
        <v/>
      </c>
      <c r="BY373" s="277">
        <f t="array" ref="BY373">SUM(VALUE(AT373),VALUE(AU373),VALUE(AV373),VALUE(AW373),VALUE(AX373),VALUE(AY373),VALUE(AZ373),VALUE(BB373),VALUE(BC373),VALUE(BD373),VALUE(BE373),VALUE(BF373),VALUE(BG373),VALUE(BH373),VALUE(BI373),VALUE(BJ373),VALUE(BK373),VALUE(BL373),VALUE(BM373),VALUE(BN373),VALUE(BO373),VALUE(BP373),VALUE(BQ373),VALUE(BR373),VALUE(BS373),VALUE(BT373),VALUE(BU373),VALUE(BV373),VALUE(BW373))</f>
        <v/>
      </c>
      <c r="BZ373" s="307" t="n"/>
      <c r="CA373" s="307" t="n"/>
      <c r="CB373" s="307" t="n"/>
      <c r="CC373" s="307" t="n"/>
      <c r="CD373" s="307" t="n"/>
      <c r="CE373" s="307" t="n"/>
      <c r="CF373" s="307" t="n"/>
      <c r="CG373" s="307" t="n"/>
      <c r="CH373" s="307" t="n"/>
      <c r="CI373" s="307" t="n"/>
      <c r="CJ373" s="307" t="n"/>
      <c r="CK373" s="307" t="n"/>
      <c r="CL373" s="307" t="n"/>
      <c r="CM373" s="307" t="n"/>
      <c r="CN373" s="307" t="n"/>
      <c r="CO373" s="307" t="n"/>
      <c r="CP373" s="307" t="n"/>
      <c r="CQ373" s="307" t="n"/>
      <c r="CR373" s="279" t="inlineStr"/>
      <c r="CS373" s="280">
        <f>AVERAGE(Value(BY373),value(CR373))</f>
        <v/>
      </c>
      <c r="CT373" s="421">
        <f>(IF(OR(MediaScorecard!BH374="x", MediaScorecard!BI374="x",MediaScorecard!BJ374="x",MediaScorecard!BK374="x",MediaScorecard!BL374="x"),1, 2))</f>
        <v/>
      </c>
      <c r="CU373" s="308" t="n"/>
      <c r="CV373" s="308" t="n"/>
      <c r="CW373" s="308" t="n"/>
      <c r="CX373" s="309" t="n"/>
      <c r="CY373" s="308" t="n"/>
      <c r="CZ373" s="308" t="n"/>
      <c r="DA373" s="308" t="n"/>
    </row>
    <row r="374" ht="21" customHeight="1" s="590">
      <c r="A374" s="421" t="n"/>
      <c r="B374" s="270" t="n"/>
      <c r="C374" s="266" t="n"/>
      <c r="D374" s="267" t="inlineStr"/>
      <c r="E374" s="267" t="inlineStr"/>
      <c r="F374" s="268" t="inlineStr"/>
      <c r="G374" s="421" t="n"/>
      <c r="H374" s="269" t="n"/>
      <c r="I374" s="421" t="n"/>
      <c r="J374" s="421" t="n"/>
      <c r="K374" s="421" t="n"/>
      <c r="L374" s="421" t="n"/>
      <c r="M374" s="421" t="n"/>
      <c r="N374" s="421" t="n"/>
      <c r="O374" s="421" t="n"/>
      <c r="P374" s="421" t="n"/>
      <c r="Q374" s="421" t="n"/>
      <c r="R374" s="270" t="n"/>
      <c r="S374" s="421" t="n"/>
      <c r="T374" s="421" t="n"/>
      <c r="U374" s="421" t="n"/>
      <c r="V374" s="421" t="n"/>
      <c r="W374" s="421" t="n"/>
      <c r="X374" s="421" t="n"/>
      <c r="Y374" s="421" t="n"/>
      <c r="Z374" s="421" t="n"/>
      <c r="AA374" s="421" t="n"/>
      <c r="AB374" s="421" t="n"/>
      <c r="AC374" s="421" t="n"/>
      <c r="AD374" s="421" t="n"/>
      <c r="AE374" s="421" t="n"/>
      <c r="AF374" s="421" t="n"/>
      <c r="AG374" s="421" t="n"/>
      <c r="AH374" s="421" t="n"/>
      <c r="AI374" s="421" t="n"/>
      <c r="AJ374" s="297" t="n"/>
      <c r="AK374" s="297" t="n"/>
      <c r="AL374" s="284" t="n"/>
      <c r="AM374" s="297" t="n"/>
      <c r="AN374" s="285" t="n"/>
      <c r="AO374" s="297" t="n"/>
      <c r="AP374" s="297" t="n"/>
      <c r="AQ374" s="297" t="n"/>
      <c r="AR374" s="297" t="n"/>
      <c r="AS374" s="297" t="n"/>
      <c r="AT374" s="285" t="inlineStr">
        <is>
          <t>0</t>
        </is>
      </c>
      <c r="AU374" s="297" t="inlineStr">
        <is>
          <t>0</t>
        </is>
      </c>
      <c r="AV374" s="297" t="inlineStr">
        <is>
          <t>0</t>
        </is>
      </c>
      <c r="AW374" s="297" t="inlineStr">
        <is>
          <t>0</t>
        </is>
      </c>
      <c r="AX374" s="297" t="inlineStr">
        <is>
          <t>0</t>
        </is>
      </c>
      <c r="AY374" s="286" t="inlineStr">
        <is>
          <t>0</t>
        </is>
      </c>
      <c r="AZ374" s="286" t="inlineStr">
        <is>
          <t>0</t>
        </is>
      </c>
      <c r="BA374" s="287" t="inlineStr">
        <is>
          <t>0</t>
        </is>
      </c>
      <c r="BB374" s="286" t="inlineStr">
        <is>
          <t>0</t>
        </is>
      </c>
      <c r="BC374" s="286" t="inlineStr">
        <is>
          <t>0</t>
        </is>
      </c>
      <c r="BD374" s="286" t="inlineStr">
        <is>
          <t>0</t>
        </is>
      </c>
      <c r="BE374" s="286" t="inlineStr">
        <is>
          <t>0</t>
        </is>
      </c>
      <c r="BF374" s="286" t="inlineStr">
        <is>
          <t>0</t>
        </is>
      </c>
      <c r="BG374" s="286" t="inlineStr">
        <is>
          <t>0</t>
        </is>
      </c>
      <c r="BH374" s="297" t="inlineStr">
        <is>
          <t>0</t>
        </is>
      </c>
      <c r="BI374" s="297" t="inlineStr">
        <is>
          <t>0</t>
        </is>
      </c>
      <c r="BJ374" s="297" t="inlineStr">
        <is>
          <t>0</t>
        </is>
      </c>
      <c r="BK374" s="297" t="inlineStr">
        <is>
          <t>0</t>
        </is>
      </c>
      <c r="BL374" s="297" t="inlineStr">
        <is>
          <t>0</t>
        </is>
      </c>
      <c r="BM374" s="297" t="inlineStr">
        <is>
          <t>0</t>
        </is>
      </c>
      <c r="BN374" s="297" t="inlineStr">
        <is>
          <t>0</t>
        </is>
      </c>
      <c r="BO374" s="285" t="inlineStr">
        <is>
          <t>0</t>
        </is>
      </c>
      <c r="BP374" s="297" t="inlineStr">
        <is>
          <t>0</t>
        </is>
      </c>
      <c r="BQ374" s="297" t="inlineStr">
        <is>
          <t>0</t>
        </is>
      </c>
      <c r="BR374" s="297" t="inlineStr">
        <is>
          <t>0</t>
        </is>
      </c>
      <c r="BS374" s="297" t="inlineStr">
        <is>
          <t>0</t>
        </is>
      </c>
      <c r="BT374" s="297" t="inlineStr">
        <is>
          <t>0</t>
        </is>
      </c>
      <c r="BU374" s="297" t="inlineStr">
        <is>
          <t>0</t>
        </is>
      </c>
      <c r="BV374" s="297" t="inlineStr">
        <is>
          <t>0</t>
        </is>
      </c>
      <c r="BW374" s="288" t="inlineStr">
        <is>
          <t>0</t>
        </is>
      </c>
      <c r="BX374" s="276">
        <f>SUM(IF(COUNTIF(#REF!, "*1.*"), 2, 0), IF(COUNTIF(#REF!, "*2.*"), 2, 0), IF(COUNTIF(#REF!, "*3.*"), 2, 0), IF(COUNTIF(#REF!, "*4.*"), 2, 0), IF(COUNTIF(#REF!, "*5.*"), 2, 0), IF(COUNTIF(#REF!, "*6.*"), 2, 0))</f>
        <v/>
      </c>
      <c r="BY374" s="277">
        <f t="array" ref="BY374">SUM(VALUE(AT374),VALUE(AU374),VALUE(AV374),VALUE(AW374),VALUE(AX374),VALUE(AY374),VALUE(AZ374),VALUE(BB374),VALUE(BC374),VALUE(BD374),VALUE(BE374),VALUE(BF374),VALUE(BG374),VALUE(BH374),VALUE(BI374),VALUE(BJ374),VALUE(BK374),VALUE(BL374),VALUE(BM374),VALUE(BN374),VALUE(BO374),VALUE(BP374),VALUE(BQ374),VALUE(BR374),VALUE(BS374),VALUE(BT374),VALUE(BU374),VALUE(BV374),VALUE(BW374))</f>
        <v/>
      </c>
      <c r="BZ374" s="303" t="n"/>
      <c r="CA374" s="303" t="n"/>
      <c r="CB374" s="303" t="n"/>
      <c r="CC374" s="303" t="n"/>
      <c r="CD374" s="303" t="n"/>
      <c r="CE374" s="303" t="n"/>
      <c r="CF374" s="303" t="n"/>
      <c r="CG374" s="303" t="n"/>
      <c r="CH374" s="303" t="n"/>
      <c r="CI374" s="303" t="n"/>
      <c r="CJ374" s="303" t="n"/>
      <c r="CK374" s="303" t="n"/>
      <c r="CL374" s="303" t="n"/>
      <c r="CM374" s="303" t="n"/>
      <c r="CN374" s="303" t="n"/>
      <c r="CO374" s="303" t="n"/>
      <c r="CP374" s="303" t="n"/>
      <c r="CQ374" s="303" t="n"/>
      <c r="CR374" s="279" t="inlineStr"/>
      <c r="CS374" s="280">
        <f>AVERAGE(Value(BY374),value(CR374))</f>
        <v/>
      </c>
      <c r="CT374" s="421">
        <f>(IF(OR(MediaScorecard!BH375="x", MediaScorecard!BI375="x",MediaScorecard!BJ375="x",MediaScorecard!BK375="x",MediaScorecard!BL375="x"),1, 2))</f>
        <v/>
      </c>
      <c r="CU374" s="304" t="n"/>
      <c r="CV374" s="304" t="n"/>
      <c r="CW374" s="304" t="n"/>
      <c r="CX374" s="305" t="n"/>
      <c r="CY374" s="304" t="n"/>
      <c r="CZ374" s="304" t="n"/>
      <c r="DA374" s="304" t="n"/>
    </row>
    <row r="375" ht="21" customHeight="1" s="590">
      <c r="A375" s="421" t="n"/>
      <c r="B375" s="270" t="n"/>
      <c r="C375" s="266" t="n"/>
      <c r="D375" s="267" t="inlineStr"/>
      <c r="E375" s="267" t="inlineStr"/>
      <c r="F375" s="268" t="inlineStr"/>
      <c r="G375" s="421" t="n"/>
      <c r="H375" s="269" t="n"/>
      <c r="I375" s="421" t="n"/>
      <c r="J375" s="421" t="n"/>
      <c r="K375" s="421" t="n"/>
      <c r="L375" s="421" t="n"/>
      <c r="M375" s="421" t="n"/>
      <c r="N375" s="421" t="n"/>
      <c r="O375" s="421" t="n"/>
      <c r="P375" s="421" t="n"/>
      <c r="Q375" s="421" t="n"/>
      <c r="R375" s="270" t="n"/>
      <c r="S375" s="421" t="n"/>
      <c r="T375" s="421" t="n"/>
      <c r="U375" s="421" t="n"/>
      <c r="V375" s="421" t="n"/>
      <c r="W375" s="421" t="n"/>
      <c r="X375" s="421" t="n"/>
      <c r="Y375" s="421" t="n"/>
      <c r="Z375" s="421" t="n"/>
      <c r="AA375" s="421" t="n"/>
      <c r="AB375" s="421" t="n"/>
      <c r="AC375" s="421" t="n"/>
      <c r="AD375" s="421" t="n"/>
      <c r="AE375" s="421" t="n"/>
      <c r="AF375" s="421" t="n"/>
      <c r="AG375" s="421" t="n"/>
      <c r="AH375" s="421" t="n"/>
      <c r="AI375" s="421" t="n"/>
      <c r="AJ375" s="297" t="n"/>
      <c r="AK375" s="297" t="n"/>
      <c r="AL375" s="284" t="n"/>
      <c r="AM375" s="297" t="n"/>
      <c r="AN375" s="285" t="n"/>
      <c r="AO375" s="297" t="n"/>
      <c r="AP375" s="297" t="n"/>
      <c r="AQ375" s="297" t="n"/>
      <c r="AR375" s="297" t="n"/>
      <c r="AS375" s="297" t="n"/>
      <c r="AT375" s="285" t="inlineStr">
        <is>
          <t>0</t>
        </is>
      </c>
      <c r="AU375" s="297" t="inlineStr">
        <is>
          <t>0</t>
        </is>
      </c>
      <c r="AV375" s="297" t="inlineStr">
        <is>
          <t>0</t>
        </is>
      </c>
      <c r="AW375" s="297" t="inlineStr">
        <is>
          <t>0</t>
        </is>
      </c>
      <c r="AX375" s="297" t="inlineStr">
        <is>
          <t>0</t>
        </is>
      </c>
      <c r="AY375" s="286" t="inlineStr">
        <is>
          <t>0</t>
        </is>
      </c>
      <c r="AZ375" s="286" t="inlineStr">
        <is>
          <t>0</t>
        </is>
      </c>
      <c r="BA375" s="287" t="inlineStr">
        <is>
          <t>0</t>
        </is>
      </c>
      <c r="BB375" s="286" t="inlineStr">
        <is>
          <t>0</t>
        </is>
      </c>
      <c r="BC375" s="286" t="inlineStr">
        <is>
          <t>0</t>
        </is>
      </c>
      <c r="BD375" s="286" t="inlineStr">
        <is>
          <t>0</t>
        </is>
      </c>
      <c r="BE375" s="286" t="inlineStr">
        <is>
          <t>0</t>
        </is>
      </c>
      <c r="BF375" s="286" t="inlineStr">
        <is>
          <t>0</t>
        </is>
      </c>
      <c r="BG375" s="286" t="inlineStr">
        <is>
          <t>0</t>
        </is>
      </c>
      <c r="BH375" s="297" t="inlineStr">
        <is>
          <t>0</t>
        </is>
      </c>
      <c r="BI375" s="297" t="inlineStr">
        <is>
          <t>0</t>
        </is>
      </c>
      <c r="BJ375" s="297" t="inlineStr">
        <is>
          <t>0</t>
        </is>
      </c>
      <c r="BK375" s="297" t="inlineStr">
        <is>
          <t>0</t>
        </is>
      </c>
      <c r="BL375" s="297" t="inlineStr">
        <is>
          <t>0</t>
        </is>
      </c>
      <c r="BM375" s="297" t="inlineStr">
        <is>
          <t>0</t>
        </is>
      </c>
      <c r="BN375" s="297" t="inlineStr">
        <is>
          <t>0</t>
        </is>
      </c>
      <c r="BO375" s="285" t="inlineStr">
        <is>
          <t>0</t>
        </is>
      </c>
      <c r="BP375" s="297" t="inlineStr">
        <is>
          <t>0</t>
        </is>
      </c>
      <c r="BQ375" s="297" t="inlineStr">
        <is>
          <t>0</t>
        </is>
      </c>
      <c r="BR375" s="297" t="inlineStr">
        <is>
          <t>0</t>
        </is>
      </c>
      <c r="BS375" s="297" t="inlineStr">
        <is>
          <t>0</t>
        </is>
      </c>
      <c r="BT375" s="297" t="inlineStr">
        <is>
          <t>0</t>
        </is>
      </c>
      <c r="BU375" s="297" t="inlineStr">
        <is>
          <t>0</t>
        </is>
      </c>
      <c r="BV375" s="297" t="inlineStr">
        <is>
          <t>0</t>
        </is>
      </c>
      <c r="BW375" s="288" t="inlineStr">
        <is>
          <t>0</t>
        </is>
      </c>
      <c r="BX375" s="276">
        <f>SUM(IF(COUNTIF(#REF!, "*1.*"), 2, 0), IF(COUNTIF(#REF!, "*2.*"), 2, 0), IF(COUNTIF(#REF!, "*3.*"), 2, 0), IF(COUNTIF(#REF!, "*4.*"), 2, 0), IF(COUNTIF(#REF!, "*5.*"), 2, 0), IF(COUNTIF(#REF!, "*6.*"), 2, 0))</f>
        <v/>
      </c>
      <c r="BY375" s="277">
        <f t="array" ref="BY375">SUM(VALUE(AT375),VALUE(AU375),VALUE(AV375),VALUE(AW375),VALUE(AX375),VALUE(AY375),VALUE(AZ375),VALUE(BB375),VALUE(BC375),VALUE(BD375),VALUE(BE375),VALUE(BF375),VALUE(BG375),VALUE(BH375),VALUE(BI375),VALUE(BJ375),VALUE(BK375),VALUE(BL375),VALUE(BM375),VALUE(BN375),VALUE(BO375),VALUE(BP375),VALUE(BQ375),VALUE(BR375),VALUE(BS375),VALUE(BT375),VALUE(BU375),VALUE(BV375),VALUE(BW375))</f>
        <v/>
      </c>
      <c r="BZ375" s="307" t="n"/>
      <c r="CA375" s="307" t="n"/>
      <c r="CB375" s="307" t="n"/>
      <c r="CC375" s="307" t="n"/>
      <c r="CD375" s="307" t="n"/>
      <c r="CE375" s="307" t="n"/>
      <c r="CF375" s="307" t="n"/>
      <c r="CG375" s="307" t="n"/>
      <c r="CH375" s="307" t="n"/>
      <c r="CI375" s="307" t="n"/>
      <c r="CJ375" s="307" t="n"/>
      <c r="CK375" s="307" t="n"/>
      <c r="CL375" s="307" t="n"/>
      <c r="CM375" s="307" t="n"/>
      <c r="CN375" s="307" t="n"/>
      <c r="CO375" s="307" t="n"/>
      <c r="CP375" s="307" t="n"/>
      <c r="CQ375" s="307" t="n"/>
      <c r="CR375" s="279" t="inlineStr"/>
      <c r="CS375" s="280">
        <f>AVERAGE(Value(BY375),value(CR375))</f>
        <v/>
      </c>
      <c r="CT375" s="421">
        <f>(IF(OR(MediaScorecard!BH376="x", MediaScorecard!BI376="x",MediaScorecard!BJ376="x",MediaScorecard!BK376="x",MediaScorecard!BL376="x"),1, 2))</f>
        <v/>
      </c>
      <c r="CU375" s="308" t="n"/>
      <c r="CV375" s="308" t="n"/>
      <c r="CW375" s="308" t="n"/>
      <c r="CX375" s="309" t="n"/>
      <c r="CY375" s="308" t="n"/>
      <c r="CZ375" s="308" t="n"/>
      <c r="DA375" s="308" t="n"/>
    </row>
    <row r="376" ht="21" customHeight="1" s="590">
      <c r="A376" s="421" t="n"/>
      <c r="B376" s="270" t="n"/>
      <c r="C376" s="266" t="n"/>
      <c r="D376" s="267" t="inlineStr"/>
      <c r="E376" s="267" t="inlineStr"/>
      <c r="F376" s="268" t="inlineStr"/>
      <c r="G376" s="421" t="n"/>
      <c r="H376" s="269" t="n"/>
      <c r="I376" s="421" t="n"/>
      <c r="J376" s="421" t="n"/>
      <c r="K376" s="421" t="n"/>
      <c r="L376" s="421" t="n"/>
      <c r="M376" s="421" t="n"/>
      <c r="N376" s="421" t="n"/>
      <c r="O376" s="421" t="n"/>
      <c r="P376" s="421" t="n"/>
      <c r="Q376" s="421" t="n"/>
      <c r="R376" s="270" t="n"/>
      <c r="S376" s="421" t="n"/>
      <c r="T376" s="421" t="n"/>
      <c r="U376" s="421" t="n"/>
      <c r="V376" s="421" t="n"/>
      <c r="W376" s="421" t="n"/>
      <c r="X376" s="421" t="n"/>
      <c r="Y376" s="421" t="n"/>
      <c r="Z376" s="421" t="n"/>
      <c r="AA376" s="421" t="n"/>
      <c r="AB376" s="421" t="n"/>
      <c r="AC376" s="421" t="n"/>
      <c r="AD376" s="421" t="n"/>
      <c r="AE376" s="421" t="n"/>
      <c r="AF376" s="421" t="n"/>
      <c r="AG376" s="421" t="n"/>
      <c r="AH376" s="421" t="n"/>
      <c r="AI376" s="421" t="n"/>
      <c r="AJ376" s="297" t="n"/>
      <c r="AK376" s="297" t="n"/>
      <c r="AL376" s="284" t="n"/>
      <c r="AM376" s="297" t="n"/>
      <c r="AN376" s="285" t="n"/>
      <c r="AO376" s="297" t="n"/>
      <c r="AP376" s="297" t="n"/>
      <c r="AQ376" s="297" t="n"/>
      <c r="AR376" s="297" t="n"/>
      <c r="AS376" s="297" t="n"/>
      <c r="AT376" s="285" t="inlineStr">
        <is>
          <t>0</t>
        </is>
      </c>
      <c r="AU376" s="297" t="inlineStr">
        <is>
          <t>0</t>
        </is>
      </c>
      <c r="AV376" s="297" t="inlineStr">
        <is>
          <t>0</t>
        </is>
      </c>
      <c r="AW376" s="297" t="inlineStr">
        <is>
          <t>0</t>
        </is>
      </c>
      <c r="AX376" s="297" t="inlineStr">
        <is>
          <t>0</t>
        </is>
      </c>
      <c r="AY376" s="286" t="inlineStr">
        <is>
          <t>0</t>
        </is>
      </c>
      <c r="AZ376" s="286" t="inlineStr">
        <is>
          <t>0</t>
        </is>
      </c>
      <c r="BA376" s="287" t="inlineStr">
        <is>
          <t>0</t>
        </is>
      </c>
      <c r="BB376" s="286" t="inlineStr">
        <is>
          <t>0</t>
        </is>
      </c>
      <c r="BC376" s="286" t="inlineStr">
        <is>
          <t>0</t>
        </is>
      </c>
      <c r="BD376" s="286" t="inlineStr">
        <is>
          <t>0</t>
        </is>
      </c>
      <c r="BE376" s="286" t="inlineStr">
        <is>
          <t>0</t>
        </is>
      </c>
      <c r="BF376" s="286" t="inlineStr">
        <is>
          <t>0</t>
        </is>
      </c>
      <c r="BG376" s="286" t="inlineStr">
        <is>
          <t>0</t>
        </is>
      </c>
      <c r="BH376" s="297" t="inlineStr">
        <is>
          <t>0</t>
        </is>
      </c>
      <c r="BI376" s="297" t="inlineStr">
        <is>
          <t>0</t>
        </is>
      </c>
      <c r="BJ376" s="297" t="inlineStr">
        <is>
          <t>0</t>
        </is>
      </c>
      <c r="BK376" s="297" t="inlineStr">
        <is>
          <t>0</t>
        </is>
      </c>
      <c r="BL376" s="297" t="inlineStr">
        <is>
          <t>0</t>
        </is>
      </c>
      <c r="BM376" s="297" t="inlineStr">
        <is>
          <t>0</t>
        </is>
      </c>
      <c r="BN376" s="297" t="inlineStr">
        <is>
          <t>0</t>
        </is>
      </c>
      <c r="BO376" s="285" t="inlineStr">
        <is>
          <t>0</t>
        </is>
      </c>
      <c r="BP376" s="297" t="inlineStr">
        <is>
          <t>0</t>
        </is>
      </c>
      <c r="BQ376" s="297" t="inlineStr">
        <is>
          <t>0</t>
        </is>
      </c>
      <c r="BR376" s="297" t="inlineStr">
        <is>
          <t>0</t>
        </is>
      </c>
      <c r="BS376" s="297" t="inlineStr">
        <is>
          <t>0</t>
        </is>
      </c>
      <c r="BT376" s="297" t="inlineStr">
        <is>
          <t>0</t>
        </is>
      </c>
      <c r="BU376" s="297" t="inlineStr">
        <is>
          <t>0</t>
        </is>
      </c>
      <c r="BV376" s="297" t="inlineStr">
        <is>
          <t>0</t>
        </is>
      </c>
      <c r="BW376" s="288" t="inlineStr">
        <is>
          <t>0</t>
        </is>
      </c>
      <c r="BX376" s="276">
        <f>SUM(IF(COUNTIF(#REF!, "*1.*"), 2, 0), IF(COUNTIF(#REF!, "*2.*"), 2, 0), IF(COUNTIF(#REF!, "*3.*"), 2, 0), IF(COUNTIF(#REF!, "*4.*"), 2, 0), IF(COUNTIF(#REF!, "*5.*"), 2, 0), IF(COUNTIF(#REF!, "*6.*"), 2, 0))</f>
        <v/>
      </c>
      <c r="BY376" s="277">
        <f t="array" ref="BY376">SUM(VALUE(AT376),VALUE(AU376),VALUE(AV376),VALUE(AW376),VALUE(AX376),VALUE(AY376),VALUE(AZ376),VALUE(BB376),VALUE(BC376),VALUE(BD376),VALUE(BE376),VALUE(BF376),VALUE(BG376),VALUE(BH376),VALUE(BI376),VALUE(BJ376),VALUE(BK376),VALUE(BL376),VALUE(BM376),VALUE(BN376),VALUE(BO376),VALUE(BP376),VALUE(BQ376),VALUE(BR376),VALUE(BS376),VALUE(BT376),VALUE(BU376),VALUE(BV376),VALUE(BW376))</f>
        <v/>
      </c>
      <c r="BZ376" s="307" t="n"/>
      <c r="CA376" s="307" t="n"/>
      <c r="CB376" s="307" t="n"/>
      <c r="CC376" s="307" t="n"/>
      <c r="CD376" s="307" t="n"/>
      <c r="CE376" s="307" t="n"/>
      <c r="CF376" s="307" t="n"/>
      <c r="CG376" s="307" t="n"/>
      <c r="CH376" s="307" t="n"/>
      <c r="CI376" s="307" t="n"/>
      <c r="CJ376" s="307" t="n"/>
      <c r="CK376" s="307" t="n"/>
      <c r="CL376" s="307" t="n"/>
      <c r="CM376" s="307" t="n"/>
      <c r="CN376" s="307" t="n"/>
      <c r="CO376" s="307" t="n"/>
      <c r="CP376" s="307" t="n"/>
      <c r="CQ376" s="307" t="n"/>
      <c r="CR376" s="279" t="inlineStr"/>
      <c r="CS376" s="280">
        <f>AVERAGE(Value(BY376),value(CR376))</f>
        <v/>
      </c>
      <c r="CT376" s="421">
        <f>(IF(OR(MediaScorecard!BH377="x", MediaScorecard!BI377="x",MediaScorecard!BJ377="x",MediaScorecard!BK377="x",MediaScorecard!BL377="x"),1, 2))</f>
        <v/>
      </c>
      <c r="CU376" s="308" t="n"/>
      <c r="CV376" s="308" t="n"/>
      <c r="CW376" s="308" t="n"/>
      <c r="CX376" s="309" t="n"/>
      <c r="CY376" s="308" t="n"/>
      <c r="CZ376" s="308" t="n"/>
      <c r="DA376" s="308" t="n"/>
    </row>
    <row r="377" ht="21" customHeight="1" s="590">
      <c r="A377" s="421" t="n"/>
      <c r="B377" s="270" t="n"/>
      <c r="C377" s="266" t="n"/>
      <c r="D377" s="267" t="inlineStr"/>
      <c r="E377" s="267" t="inlineStr"/>
      <c r="F377" s="268" t="inlineStr"/>
      <c r="G377" s="421" t="n"/>
      <c r="H377" s="269" t="n"/>
      <c r="I377" s="421" t="n"/>
      <c r="J377" s="421" t="n"/>
      <c r="K377" s="421" t="n"/>
      <c r="L377" s="421" t="n"/>
      <c r="M377" s="421" t="n"/>
      <c r="N377" s="421" t="n"/>
      <c r="O377" s="421" t="n"/>
      <c r="P377" s="421" t="n"/>
      <c r="Q377" s="421" t="n"/>
      <c r="R377" s="270" t="n"/>
      <c r="S377" s="421" t="n"/>
      <c r="T377" s="421" t="n"/>
      <c r="U377" s="421" t="n"/>
      <c r="V377" s="421" t="n"/>
      <c r="W377" s="421" t="n"/>
      <c r="X377" s="421" t="n"/>
      <c r="Y377" s="421" t="n"/>
      <c r="Z377" s="421" t="n"/>
      <c r="AA377" s="421" t="n"/>
      <c r="AB377" s="421" t="n"/>
      <c r="AC377" s="421" t="n"/>
      <c r="AD377" s="421" t="n"/>
      <c r="AE377" s="421" t="n"/>
      <c r="AF377" s="421" t="n"/>
      <c r="AG377" s="421" t="n"/>
      <c r="AH377" s="421" t="n"/>
      <c r="AI377" s="421" t="n"/>
      <c r="AJ377" s="297" t="n"/>
      <c r="AK377" s="297" t="n"/>
      <c r="AL377" s="284" t="n"/>
      <c r="AM377" s="297" t="n"/>
      <c r="AN377" s="285" t="n"/>
      <c r="AO377" s="297" t="n"/>
      <c r="AP377" s="297" t="n"/>
      <c r="AQ377" s="297" t="n"/>
      <c r="AR377" s="297" t="n"/>
      <c r="AS377" s="297" t="n"/>
      <c r="AT377" s="285" t="inlineStr">
        <is>
          <t>0</t>
        </is>
      </c>
      <c r="AU377" s="297" t="inlineStr">
        <is>
          <t>0</t>
        </is>
      </c>
      <c r="AV377" s="297" t="inlineStr">
        <is>
          <t>0</t>
        </is>
      </c>
      <c r="AW377" s="297" t="inlineStr">
        <is>
          <t>0</t>
        </is>
      </c>
      <c r="AX377" s="297" t="inlineStr">
        <is>
          <t>0</t>
        </is>
      </c>
      <c r="AY377" s="286" t="inlineStr">
        <is>
          <t>0</t>
        </is>
      </c>
      <c r="AZ377" s="286" t="inlineStr">
        <is>
          <t>0</t>
        </is>
      </c>
      <c r="BA377" s="287" t="inlineStr">
        <is>
          <t>0</t>
        </is>
      </c>
      <c r="BB377" s="286" t="inlineStr">
        <is>
          <t>0</t>
        </is>
      </c>
      <c r="BC377" s="286" t="inlineStr">
        <is>
          <t>0</t>
        </is>
      </c>
      <c r="BD377" s="286" t="inlineStr">
        <is>
          <t>0</t>
        </is>
      </c>
      <c r="BE377" s="286" t="inlineStr">
        <is>
          <t>0</t>
        </is>
      </c>
      <c r="BF377" s="286" t="inlineStr">
        <is>
          <t>0</t>
        </is>
      </c>
      <c r="BG377" s="286" t="inlineStr">
        <is>
          <t>0</t>
        </is>
      </c>
      <c r="BH377" s="297" t="inlineStr">
        <is>
          <t>0</t>
        </is>
      </c>
      <c r="BI377" s="297" t="inlineStr">
        <is>
          <t>0</t>
        </is>
      </c>
      <c r="BJ377" s="297" t="inlineStr">
        <is>
          <t>0</t>
        </is>
      </c>
      <c r="BK377" s="297" t="inlineStr">
        <is>
          <t>0</t>
        </is>
      </c>
      <c r="BL377" s="297" t="inlineStr">
        <is>
          <t>0</t>
        </is>
      </c>
      <c r="BM377" s="297" t="inlineStr">
        <is>
          <t>0</t>
        </is>
      </c>
      <c r="BN377" s="297" t="inlineStr">
        <is>
          <t>0</t>
        </is>
      </c>
      <c r="BO377" s="285" t="inlineStr">
        <is>
          <t>0</t>
        </is>
      </c>
      <c r="BP377" s="297" t="inlineStr">
        <is>
          <t>0</t>
        </is>
      </c>
      <c r="BQ377" s="297" t="inlineStr">
        <is>
          <t>0</t>
        </is>
      </c>
      <c r="BR377" s="297" t="inlineStr">
        <is>
          <t>0</t>
        </is>
      </c>
      <c r="BS377" s="297" t="inlineStr">
        <is>
          <t>0</t>
        </is>
      </c>
      <c r="BT377" s="297" t="inlineStr">
        <is>
          <t>0</t>
        </is>
      </c>
      <c r="BU377" s="297" t="inlineStr">
        <is>
          <t>0</t>
        </is>
      </c>
      <c r="BV377" s="297" t="inlineStr">
        <is>
          <t>0</t>
        </is>
      </c>
      <c r="BW377" s="288" t="inlineStr">
        <is>
          <t>0</t>
        </is>
      </c>
      <c r="BX377" s="276">
        <f>SUM(IF(COUNTIF(#REF!, "*1.*"), 2, 0), IF(COUNTIF(#REF!, "*2.*"), 2, 0), IF(COUNTIF(#REF!, "*3.*"), 2, 0), IF(COUNTIF(#REF!, "*4.*"), 2, 0), IF(COUNTIF(#REF!, "*5.*"), 2, 0), IF(COUNTIF(#REF!, "*6.*"), 2, 0))</f>
        <v/>
      </c>
      <c r="BY377" s="277">
        <f t="array" ref="BY377">SUM(VALUE(AT377),VALUE(AU377),VALUE(AV377),VALUE(AW377),VALUE(AX377),VALUE(AY377),VALUE(AZ377),VALUE(BB377),VALUE(BC377),VALUE(BD377),VALUE(BE377),VALUE(BF377),VALUE(BG377),VALUE(BH377),VALUE(BI377),VALUE(BJ377),VALUE(BK377),VALUE(BL377),VALUE(BM377),VALUE(BN377),VALUE(BO377),VALUE(BP377),VALUE(BQ377),VALUE(BR377),VALUE(BS377),VALUE(BT377),VALUE(BU377),VALUE(BV377),VALUE(BW377))</f>
        <v/>
      </c>
      <c r="BZ377" s="307" t="n"/>
      <c r="CA377" s="307" t="n"/>
      <c r="CB377" s="307" t="n"/>
      <c r="CC377" s="307" t="n"/>
      <c r="CD377" s="307" t="n"/>
      <c r="CE377" s="307" t="n"/>
      <c r="CF377" s="307" t="n"/>
      <c r="CG377" s="307" t="n"/>
      <c r="CH377" s="307" t="n"/>
      <c r="CI377" s="307" t="n"/>
      <c r="CJ377" s="307" t="n"/>
      <c r="CK377" s="307" t="n"/>
      <c r="CL377" s="307" t="n"/>
      <c r="CM377" s="307" t="n"/>
      <c r="CN377" s="307" t="n"/>
      <c r="CO377" s="307" t="n"/>
      <c r="CP377" s="307" t="n"/>
      <c r="CQ377" s="307" t="n"/>
      <c r="CR377" s="279" t="inlineStr"/>
      <c r="CS377" s="280">
        <f>AVERAGE(Value(BY377),value(CR377))</f>
        <v/>
      </c>
      <c r="CT377" s="421">
        <f>(IF(OR(MediaScorecard!BH378="x", MediaScorecard!BI378="x",MediaScorecard!BJ378="x",MediaScorecard!BK378="x",MediaScorecard!BL378="x"),1, 2))</f>
        <v/>
      </c>
      <c r="CU377" s="308" t="n"/>
      <c r="CV377" s="308" t="n"/>
      <c r="CW377" s="308" t="n"/>
      <c r="CX377" s="309" t="n"/>
      <c r="CY377" s="308" t="n"/>
      <c r="CZ377" s="308" t="n"/>
      <c r="DA377" s="308" t="n"/>
    </row>
    <row r="378" ht="21" customHeight="1" s="590">
      <c r="A378" s="421" t="n"/>
      <c r="B378" s="270" t="n"/>
      <c r="C378" s="266" t="n"/>
      <c r="D378" s="267" t="inlineStr"/>
      <c r="E378" s="267" t="inlineStr"/>
      <c r="F378" s="268" t="inlineStr"/>
      <c r="G378" s="421" t="n"/>
      <c r="H378" s="269" t="n"/>
      <c r="I378" s="421" t="n"/>
      <c r="J378" s="421" t="n"/>
      <c r="K378" s="421" t="n"/>
      <c r="L378" s="421" t="n"/>
      <c r="M378" s="421" t="n"/>
      <c r="N378" s="421" t="n"/>
      <c r="O378" s="421" t="n"/>
      <c r="P378" s="421" t="n"/>
      <c r="Q378" s="421" t="n"/>
      <c r="R378" s="270" t="n"/>
      <c r="S378" s="421" t="n"/>
      <c r="T378" s="421" t="n"/>
      <c r="U378" s="421" t="n"/>
      <c r="V378" s="421" t="n"/>
      <c r="W378" s="421" t="n"/>
      <c r="X378" s="421" t="n"/>
      <c r="Y378" s="421" t="n"/>
      <c r="Z378" s="421" t="n"/>
      <c r="AA378" s="421" t="n"/>
      <c r="AB378" s="421" t="n"/>
      <c r="AC378" s="421" t="n"/>
      <c r="AD378" s="421" t="n"/>
      <c r="AE378" s="421" t="n"/>
      <c r="AF378" s="421" t="n"/>
      <c r="AG378" s="421" t="n"/>
      <c r="AH378" s="421" t="n"/>
      <c r="AI378" s="421" t="n"/>
      <c r="AJ378" s="297" t="n"/>
      <c r="AK378" s="297" t="n"/>
      <c r="AL378" s="284" t="n"/>
      <c r="AM378" s="297" t="n"/>
      <c r="AN378" s="285" t="n"/>
      <c r="AO378" s="297" t="n"/>
      <c r="AP378" s="297" t="n"/>
      <c r="AQ378" s="297" t="n"/>
      <c r="AR378" s="297" t="n"/>
      <c r="AS378" s="297" t="n"/>
      <c r="AT378" s="285" t="inlineStr">
        <is>
          <t>0</t>
        </is>
      </c>
      <c r="AU378" s="297" t="inlineStr">
        <is>
          <t>0</t>
        </is>
      </c>
      <c r="AV378" s="297" t="inlineStr">
        <is>
          <t>0</t>
        </is>
      </c>
      <c r="AW378" s="297" t="inlineStr">
        <is>
          <t>0</t>
        </is>
      </c>
      <c r="AX378" s="297" t="inlineStr">
        <is>
          <t>0</t>
        </is>
      </c>
      <c r="AY378" s="286" t="inlineStr">
        <is>
          <t>0</t>
        </is>
      </c>
      <c r="AZ378" s="286" t="inlineStr">
        <is>
          <t>0</t>
        </is>
      </c>
      <c r="BA378" s="287" t="inlineStr">
        <is>
          <t>0</t>
        </is>
      </c>
      <c r="BB378" s="286" t="inlineStr">
        <is>
          <t>0</t>
        </is>
      </c>
      <c r="BC378" s="286" t="inlineStr">
        <is>
          <t>0</t>
        </is>
      </c>
      <c r="BD378" s="286" t="inlineStr">
        <is>
          <t>0</t>
        </is>
      </c>
      <c r="BE378" s="286" t="inlineStr">
        <is>
          <t>0</t>
        </is>
      </c>
      <c r="BF378" s="286" t="inlineStr">
        <is>
          <t>0</t>
        </is>
      </c>
      <c r="BG378" s="286" t="inlineStr">
        <is>
          <t>0</t>
        </is>
      </c>
      <c r="BH378" s="297" t="inlineStr">
        <is>
          <t>0</t>
        </is>
      </c>
      <c r="BI378" s="297" t="inlineStr">
        <is>
          <t>0</t>
        </is>
      </c>
      <c r="BJ378" s="297" t="inlineStr">
        <is>
          <t>0</t>
        </is>
      </c>
      <c r="BK378" s="297" t="inlineStr">
        <is>
          <t>0</t>
        </is>
      </c>
      <c r="BL378" s="297" t="inlineStr">
        <is>
          <t>0</t>
        </is>
      </c>
      <c r="BM378" s="297" t="inlineStr">
        <is>
          <t>0</t>
        </is>
      </c>
      <c r="BN378" s="297" t="inlineStr">
        <is>
          <t>0</t>
        </is>
      </c>
      <c r="BO378" s="285" t="inlineStr">
        <is>
          <t>0</t>
        </is>
      </c>
      <c r="BP378" s="297" t="inlineStr">
        <is>
          <t>0</t>
        </is>
      </c>
      <c r="BQ378" s="297" t="inlineStr">
        <is>
          <t>0</t>
        </is>
      </c>
      <c r="BR378" s="297" t="inlineStr">
        <is>
          <t>0</t>
        </is>
      </c>
      <c r="BS378" s="297" t="inlineStr">
        <is>
          <t>0</t>
        </is>
      </c>
      <c r="BT378" s="297" t="inlineStr">
        <is>
          <t>0</t>
        </is>
      </c>
      <c r="BU378" s="297" t="inlineStr">
        <is>
          <t>0</t>
        </is>
      </c>
      <c r="BV378" s="297" t="inlineStr">
        <is>
          <t>0</t>
        </is>
      </c>
      <c r="BW378" s="288" t="inlineStr">
        <is>
          <t>0</t>
        </is>
      </c>
      <c r="BX378" s="276">
        <f>SUM(IF(COUNTIF(#REF!, "*1.*"), 2, 0), IF(COUNTIF(#REF!, "*2.*"), 2, 0), IF(COUNTIF(#REF!, "*3.*"), 2, 0), IF(COUNTIF(#REF!, "*4.*"), 2, 0), IF(COUNTIF(#REF!, "*5.*"), 2, 0), IF(COUNTIF(#REF!, "*6.*"), 2, 0))</f>
        <v/>
      </c>
      <c r="BY378" s="277">
        <f t="array" ref="BY378">SUM(VALUE(AT378),VALUE(AU378),VALUE(AV378),VALUE(AW378),VALUE(AX378),VALUE(AY378),VALUE(AZ378),VALUE(BB378),VALUE(BC378),VALUE(BD378),VALUE(BE378),VALUE(BF378),VALUE(BG378),VALUE(BH378),VALUE(BI378),VALUE(BJ378),VALUE(BK378),VALUE(BL378),VALUE(BM378),VALUE(BN378),VALUE(BO378),VALUE(BP378),VALUE(BQ378),VALUE(BR378),VALUE(BS378),VALUE(BT378),VALUE(BU378),VALUE(BV378),VALUE(BW378))</f>
        <v/>
      </c>
      <c r="BZ378" s="307" t="n"/>
      <c r="CA378" s="307" t="n"/>
      <c r="CB378" s="307" t="n"/>
      <c r="CC378" s="307" t="n"/>
      <c r="CD378" s="307" t="n"/>
      <c r="CE378" s="307" t="n"/>
      <c r="CF378" s="307" t="n"/>
      <c r="CG378" s="307" t="n"/>
      <c r="CH378" s="307" t="n"/>
      <c r="CI378" s="307" t="n"/>
      <c r="CJ378" s="307" t="n"/>
      <c r="CK378" s="307" t="n"/>
      <c r="CL378" s="307" t="n"/>
      <c r="CM378" s="307" t="n"/>
      <c r="CN378" s="307" t="n"/>
      <c r="CO378" s="307" t="n"/>
      <c r="CP378" s="307" t="n"/>
      <c r="CQ378" s="307" t="n"/>
      <c r="CR378" s="279" t="inlineStr"/>
      <c r="CS378" s="280">
        <f>AVERAGE(Value(BY378),value(CR378))</f>
        <v/>
      </c>
      <c r="CT378" s="421">
        <f>(IF(OR(MediaScorecard!BH379="x", MediaScorecard!BI379="x",MediaScorecard!BJ379="x",MediaScorecard!BK379="x",MediaScorecard!BL379="x"),1, 2))</f>
        <v/>
      </c>
      <c r="CU378" s="308" t="n"/>
      <c r="CV378" s="308" t="n"/>
      <c r="CW378" s="308" t="n"/>
      <c r="CX378" s="309" t="n"/>
      <c r="CY378" s="308" t="n"/>
      <c r="CZ378" s="308" t="n"/>
      <c r="DA378" s="308" t="n"/>
    </row>
    <row r="379" ht="21" customHeight="1" s="590">
      <c r="A379" s="421" t="n"/>
      <c r="B379" s="270" t="n"/>
      <c r="C379" s="266" t="n"/>
      <c r="D379" s="267" t="inlineStr"/>
      <c r="E379" s="267" t="inlineStr"/>
      <c r="F379" s="268" t="inlineStr"/>
      <c r="G379" s="421" t="n"/>
      <c r="H379" s="269" t="n"/>
      <c r="I379" s="421" t="n"/>
      <c r="J379" s="421" t="n"/>
      <c r="K379" s="421" t="n"/>
      <c r="L379" s="421" t="n"/>
      <c r="M379" s="421" t="n"/>
      <c r="N379" s="421" t="n"/>
      <c r="O379" s="421" t="n"/>
      <c r="P379" s="421" t="n"/>
      <c r="Q379" s="421" t="n"/>
      <c r="R379" s="270" t="n"/>
      <c r="S379" s="421" t="n"/>
      <c r="T379" s="421" t="n"/>
      <c r="U379" s="421" t="n"/>
      <c r="V379" s="421" t="n"/>
      <c r="W379" s="421" t="n"/>
      <c r="X379" s="421" t="n"/>
      <c r="Y379" s="421" t="n"/>
      <c r="Z379" s="421" t="n"/>
      <c r="AA379" s="421" t="n"/>
      <c r="AB379" s="421" t="n"/>
      <c r="AC379" s="421" t="n"/>
      <c r="AD379" s="421" t="n"/>
      <c r="AE379" s="421" t="n"/>
      <c r="AF379" s="421" t="n"/>
      <c r="AG379" s="421" t="n"/>
      <c r="AH379" s="421" t="n"/>
      <c r="AI379" s="421" t="n"/>
      <c r="AJ379" s="297" t="n"/>
      <c r="AK379" s="297" t="n"/>
      <c r="AL379" s="284" t="n"/>
      <c r="AM379" s="297" t="n"/>
      <c r="AN379" s="285" t="n"/>
      <c r="AO379" s="297" t="n"/>
      <c r="AP379" s="297" t="n"/>
      <c r="AQ379" s="297" t="n"/>
      <c r="AR379" s="297" t="n"/>
      <c r="AS379" s="297" t="n"/>
      <c r="AT379" s="285" t="inlineStr">
        <is>
          <t>0</t>
        </is>
      </c>
      <c r="AU379" s="297" t="inlineStr">
        <is>
          <t>0</t>
        </is>
      </c>
      <c r="AV379" s="297" t="inlineStr">
        <is>
          <t>0</t>
        </is>
      </c>
      <c r="AW379" s="297" t="inlineStr">
        <is>
          <t>0</t>
        </is>
      </c>
      <c r="AX379" s="297" t="inlineStr">
        <is>
          <t>0</t>
        </is>
      </c>
      <c r="AY379" s="286" t="inlineStr">
        <is>
          <t>0</t>
        </is>
      </c>
      <c r="AZ379" s="286" t="inlineStr">
        <is>
          <t>0</t>
        </is>
      </c>
      <c r="BA379" s="287" t="inlineStr">
        <is>
          <t>0</t>
        </is>
      </c>
      <c r="BB379" s="286" t="inlineStr">
        <is>
          <t>0</t>
        </is>
      </c>
      <c r="BC379" s="286" t="inlineStr">
        <is>
          <t>0</t>
        </is>
      </c>
      <c r="BD379" s="286" t="inlineStr">
        <is>
          <t>0</t>
        </is>
      </c>
      <c r="BE379" s="286" t="inlineStr">
        <is>
          <t>0</t>
        </is>
      </c>
      <c r="BF379" s="286" t="inlineStr">
        <is>
          <t>0</t>
        </is>
      </c>
      <c r="BG379" s="286" t="inlineStr">
        <is>
          <t>0</t>
        </is>
      </c>
      <c r="BH379" s="297" t="inlineStr">
        <is>
          <t>0</t>
        </is>
      </c>
      <c r="BI379" s="297" t="inlineStr">
        <is>
          <t>0</t>
        </is>
      </c>
      <c r="BJ379" s="297" t="inlineStr">
        <is>
          <t>0</t>
        </is>
      </c>
      <c r="BK379" s="297" t="inlineStr">
        <is>
          <t>0</t>
        </is>
      </c>
      <c r="BL379" s="297" t="inlineStr">
        <is>
          <t>0</t>
        </is>
      </c>
      <c r="BM379" s="297" t="inlineStr">
        <is>
          <t>0</t>
        </is>
      </c>
      <c r="BN379" s="297" t="inlineStr">
        <is>
          <t>0</t>
        </is>
      </c>
      <c r="BO379" s="285" t="inlineStr">
        <is>
          <t>0</t>
        </is>
      </c>
      <c r="BP379" s="297" t="inlineStr">
        <is>
          <t>0</t>
        </is>
      </c>
      <c r="BQ379" s="297" t="inlineStr">
        <is>
          <t>0</t>
        </is>
      </c>
      <c r="BR379" s="297" t="inlineStr">
        <is>
          <t>0</t>
        </is>
      </c>
      <c r="BS379" s="297" t="inlineStr">
        <is>
          <t>0</t>
        </is>
      </c>
      <c r="BT379" s="297" t="inlineStr">
        <is>
          <t>0</t>
        </is>
      </c>
      <c r="BU379" s="297" t="inlineStr">
        <is>
          <t>0</t>
        </is>
      </c>
      <c r="BV379" s="297" t="inlineStr">
        <is>
          <t>0</t>
        </is>
      </c>
      <c r="BW379" s="288" t="inlineStr">
        <is>
          <t>0</t>
        </is>
      </c>
      <c r="BX379" s="276">
        <f>SUM(IF(COUNTIF(#REF!, "*1.*"), 2, 0), IF(COUNTIF(#REF!, "*2.*"), 2, 0), IF(COUNTIF(#REF!, "*3.*"), 2, 0), IF(COUNTIF(#REF!, "*4.*"), 2, 0), IF(COUNTIF(#REF!, "*5.*"), 2, 0), IF(COUNTIF(#REF!, "*6.*"), 2, 0))</f>
        <v/>
      </c>
      <c r="BY379" s="277">
        <f t="array" ref="BY379">SUM(VALUE(AT379),VALUE(AU379),VALUE(AV379),VALUE(AW379),VALUE(AX379),VALUE(AY379),VALUE(AZ379),VALUE(BB379),VALUE(BC379),VALUE(BD379),VALUE(BE379),VALUE(BF379),VALUE(BG379),VALUE(BH379),VALUE(BI379),VALUE(BJ379),VALUE(BK379),VALUE(BL379),VALUE(BM379),VALUE(BN379),VALUE(BO379),VALUE(BP379),VALUE(BQ379),VALUE(BR379),VALUE(BS379),VALUE(BT379),VALUE(BU379),VALUE(BV379),VALUE(BW379))</f>
        <v/>
      </c>
      <c r="BZ379" s="307" t="n"/>
      <c r="CA379" s="307" t="n"/>
      <c r="CB379" s="307" t="n"/>
      <c r="CC379" s="307" t="n"/>
      <c r="CD379" s="307" t="n"/>
      <c r="CE379" s="307" t="n"/>
      <c r="CF379" s="307" t="n"/>
      <c r="CG379" s="307" t="n"/>
      <c r="CH379" s="307" t="n"/>
      <c r="CI379" s="307" t="n"/>
      <c r="CJ379" s="307" t="n"/>
      <c r="CK379" s="307" t="n"/>
      <c r="CL379" s="307" t="n"/>
      <c r="CM379" s="307" t="n"/>
      <c r="CN379" s="307" t="n"/>
      <c r="CO379" s="307" t="n"/>
      <c r="CP379" s="307" t="n"/>
      <c r="CQ379" s="307" t="n"/>
      <c r="CR379" s="279" t="inlineStr"/>
      <c r="CS379" s="280">
        <f>AVERAGE(Value(BY379),value(CR379))</f>
        <v/>
      </c>
      <c r="CT379" s="421">
        <f>(IF(OR(MediaScorecard!BH380="x", MediaScorecard!BI380="x",MediaScorecard!BJ380="x",MediaScorecard!BK380="x",MediaScorecard!BL380="x"),1, 2))</f>
        <v/>
      </c>
      <c r="CU379" s="308" t="n"/>
      <c r="CV379" s="308" t="n"/>
      <c r="CW379" s="308" t="n"/>
      <c r="CX379" s="309" t="n"/>
      <c r="CY379" s="308" t="n"/>
      <c r="CZ379" s="308" t="n"/>
      <c r="DA379" s="308" t="n"/>
    </row>
    <row r="380" ht="21" customHeight="1" s="590">
      <c r="A380" s="421" t="n"/>
      <c r="B380" s="270" t="n"/>
      <c r="C380" s="266" t="n"/>
      <c r="D380" s="267" t="inlineStr"/>
      <c r="E380" s="267" t="inlineStr"/>
      <c r="F380" s="268" t="inlineStr"/>
      <c r="G380" s="421" t="n"/>
      <c r="H380" s="269" t="n"/>
      <c r="I380" s="421" t="n"/>
      <c r="J380" s="421" t="n"/>
      <c r="K380" s="421" t="n"/>
      <c r="L380" s="421" t="n"/>
      <c r="M380" s="421" t="n"/>
      <c r="N380" s="421" t="n"/>
      <c r="O380" s="421" t="n"/>
      <c r="P380" s="421" t="n"/>
      <c r="Q380" s="421" t="n"/>
      <c r="R380" s="270" t="n"/>
      <c r="S380" s="421" t="n"/>
      <c r="T380" s="421" t="n"/>
      <c r="U380" s="421" t="n"/>
      <c r="V380" s="421" t="n"/>
      <c r="W380" s="421" t="n"/>
      <c r="X380" s="421" t="n"/>
      <c r="Y380" s="421" t="n"/>
      <c r="Z380" s="421" t="n"/>
      <c r="AA380" s="421" t="n"/>
      <c r="AB380" s="421" t="n"/>
      <c r="AC380" s="421" t="n"/>
      <c r="AD380" s="421" t="n"/>
      <c r="AE380" s="421" t="n"/>
      <c r="AF380" s="421" t="n"/>
      <c r="AG380" s="421" t="n"/>
      <c r="AH380" s="421" t="n"/>
      <c r="AI380" s="421" t="n"/>
      <c r="AJ380" s="297" t="n"/>
      <c r="AK380" s="297" t="n"/>
      <c r="AL380" s="284" t="n"/>
      <c r="AM380" s="297" t="n"/>
      <c r="AN380" s="285" t="n"/>
      <c r="AO380" s="297" t="n"/>
      <c r="AP380" s="297" t="n"/>
      <c r="AQ380" s="297" t="n"/>
      <c r="AR380" s="297" t="n"/>
      <c r="AS380" s="297" t="n"/>
      <c r="AT380" s="285" t="inlineStr">
        <is>
          <t>0</t>
        </is>
      </c>
      <c r="AU380" s="297" t="inlineStr">
        <is>
          <t>0</t>
        </is>
      </c>
      <c r="AV380" s="297" t="inlineStr">
        <is>
          <t>0</t>
        </is>
      </c>
      <c r="AW380" s="297" t="inlineStr">
        <is>
          <t>0</t>
        </is>
      </c>
      <c r="AX380" s="297" t="inlineStr">
        <is>
          <t>0</t>
        </is>
      </c>
      <c r="AY380" s="286" t="inlineStr">
        <is>
          <t>0</t>
        </is>
      </c>
      <c r="AZ380" s="286" t="inlineStr">
        <is>
          <t>0</t>
        </is>
      </c>
      <c r="BA380" s="287" t="inlineStr">
        <is>
          <t>0</t>
        </is>
      </c>
      <c r="BB380" s="286" t="inlineStr">
        <is>
          <t>0</t>
        </is>
      </c>
      <c r="BC380" s="286" t="inlineStr">
        <is>
          <t>0</t>
        </is>
      </c>
      <c r="BD380" s="286" t="inlineStr">
        <is>
          <t>0</t>
        </is>
      </c>
      <c r="BE380" s="286" t="inlineStr">
        <is>
          <t>0</t>
        </is>
      </c>
      <c r="BF380" s="286" t="inlineStr">
        <is>
          <t>0</t>
        </is>
      </c>
      <c r="BG380" s="286" t="inlineStr">
        <is>
          <t>0</t>
        </is>
      </c>
      <c r="BH380" s="297" t="inlineStr">
        <is>
          <t>0</t>
        </is>
      </c>
      <c r="BI380" s="297" t="inlineStr">
        <is>
          <t>0</t>
        </is>
      </c>
      <c r="BJ380" s="297" t="inlineStr">
        <is>
          <t>0</t>
        </is>
      </c>
      <c r="BK380" s="297" t="inlineStr">
        <is>
          <t>0</t>
        </is>
      </c>
      <c r="BL380" s="297" t="inlineStr">
        <is>
          <t>0</t>
        </is>
      </c>
      <c r="BM380" s="297" t="inlineStr">
        <is>
          <t>0</t>
        </is>
      </c>
      <c r="BN380" s="297" t="inlineStr">
        <is>
          <t>0</t>
        </is>
      </c>
      <c r="BO380" s="285" t="inlineStr">
        <is>
          <t>0</t>
        </is>
      </c>
      <c r="BP380" s="297" t="inlineStr">
        <is>
          <t>0</t>
        </is>
      </c>
      <c r="BQ380" s="297" t="inlineStr">
        <is>
          <t>0</t>
        </is>
      </c>
      <c r="BR380" s="297" t="inlineStr">
        <is>
          <t>0</t>
        </is>
      </c>
      <c r="BS380" s="297" t="inlineStr">
        <is>
          <t>0</t>
        </is>
      </c>
      <c r="BT380" s="297" t="inlineStr">
        <is>
          <t>0</t>
        </is>
      </c>
      <c r="BU380" s="297" t="inlineStr">
        <is>
          <t>0</t>
        </is>
      </c>
      <c r="BV380" s="297" t="inlineStr">
        <is>
          <t>0</t>
        </is>
      </c>
      <c r="BW380" s="288" t="inlineStr">
        <is>
          <t>0</t>
        </is>
      </c>
      <c r="BX380" s="276">
        <f>SUM(IF(COUNTIF(#REF!, "*1.*"), 2, 0), IF(COUNTIF(#REF!, "*2.*"), 2, 0), IF(COUNTIF(#REF!, "*3.*"), 2, 0), IF(COUNTIF(#REF!, "*4.*"), 2, 0), IF(COUNTIF(#REF!, "*5.*"), 2, 0), IF(COUNTIF(#REF!, "*6.*"), 2, 0))</f>
        <v/>
      </c>
      <c r="BY380" s="277">
        <f t="array" ref="BY380">SUM(VALUE(AT380),VALUE(AU380),VALUE(AV380),VALUE(AW380),VALUE(AX380),VALUE(AY380),VALUE(AZ380),VALUE(BB380),VALUE(BC380),VALUE(BD380),VALUE(BE380),VALUE(BF380),VALUE(BG380),VALUE(BH380),VALUE(BI380),VALUE(BJ380),VALUE(BK380),VALUE(BL380),VALUE(BM380),VALUE(BN380),VALUE(BO380),VALUE(BP380),VALUE(BQ380),VALUE(BR380),VALUE(BS380),VALUE(BT380),VALUE(BU380),VALUE(BV380),VALUE(BW380))</f>
        <v/>
      </c>
      <c r="BZ380" s="307" t="n"/>
      <c r="CA380" s="307" t="n"/>
      <c r="CB380" s="307" t="n"/>
      <c r="CC380" s="307" t="n"/>
      <c r="CD380" s="307" t="n"/>
      <c r="CE380" s="307" t="n"/>
      <c r="CF380" s="307" t="n"/>
      <c r="CG380" s="307" t="n"/>
      <c r="CH380" s="307" t="n"/>
      <c r="CI380" s="307" t="n"/>
      <c r="CJ380" s="307" t="n"/>
      <c r="CK380" s="307" t="n"/>
      <c r="CL380" s="307" t="n"/>
      <c r="CM380" s="307" t="n"/>
      <c r="CN380" s="307" t="n"/>
      <c r="CO380" s="307" t="n"/>
      <c r="CP380" s="307" t="n"/>
      <c r="CQ380" s="307" t="n"/>
      <c r="CR380" s="279" t="inlineStr"/>
      <c r="CS380" s="280">
        <f>AVERAGE(Value(BY380),value(CR380))</f>
        <v/>
      </c>
      <c r="CT380" s="421">
        <f>(IF(OR(MediaScorecard!BH381="x", MediaScorecard!BI381="x",MediaScorecard!BJ381="x",MediaScorecard!BK381="x",MediaScorecard!BL381="x"),1, 2))</f>
        <v/>
      </c>
      <c r="CU380" s="308" t="n"/>
      <c r="CV380" s="308" t="n"/>
      <c r="CW380" s="308" t="n"/>
      <c r="CX380" s="309" t="n"/>
      <c r="CY380" s="308" t="n"/>
      <c r="CZ380" s="308" t="n"/>
      <c r="DA380" s="308" t="n"/>
    </row>
    <row r="381" ht="21" customHeight="1" s="590">
      <c r="A381" s="421" t="n"/>
      <c r="B381" s="270" t="n"/>
      <c r="C381" s="266" t="n"/>
      <c r="D381" s="267" t="inlineStr"/>
      <c r="E381" s="267" t="inlineStr"/>
      <c r="F381" s="268" t="inlineStr"/>
      <c r="G381" s="421" t="n"/>
      <c r="H381" s="269" t="n"/>
      <c r="I381" s="421" t="n"/>
      <c r="J381" s="421" t="n"/>
      <c r="K381" s="421" t="n"/>
      <c r="L381" s="421" t="n"/>
      <c r="M381" s="421" t="n"/>
      <c r="N381" s="421" t="n"/>
      <c r="O381" s="421" t="n"/>
      <c r="P381" s="421" t="n"/>
      <c r="Q381" s="421" t="n"/>
      <c r="R381" s="270" t="n"/>
      <c r="S381" s="421" t="n"/>
      <c r="T381" s="421" t="n"/>
      <c r="U381" s="421" t="n"/>
      <c r="V381" s="421" t="n"/>
      <c r="W381" s="421" t="n"/>
      <c r="X381" s="421" t="n"/>
      <c r="Y381" s="421" t="n"/>
      <c r="Z381" s="421" t="n"/>
      <c r="AA381" s="421" t="n"/>
      <c r="AB381" s="421" t="n"/>
      <c r="AC381" s="421" t="n"/>
      <c r="AD381" s="421" t="n"/>
      <c r="AE381" s="421" t="n"/>
      <c r="AF381" s="421" t="n"/>
      <c r="AG381" s="421" t="n"/>
      <c r="AH381" s="421" t="n"/>
      <c r="AI381" s="421" t="n"/>
      <c r="AJ381" s="297" t="n"/>
      <c r="AK381" s="297" t="n"/>
      <c r="AL381" s="284" t="n"/>
      <c r="AM381" s="297" t="n"/>
      <c r="AN381" s="285" t="n"/>
      <c r="AO381" s="297" t="n"/>
      <c r="AP381" s="297" t="n"/>
      <c r="AQ381" s="297" t="n"/>
      <c r="AR381" s="297" t="n"/>
      <c r="AS381" s="297" t="n"/>
      <c r="AT381" s="285" t="inlineStr">
        <is>
          <t>0</t>
        </is>
      </c>
      <c r="AU381" s="297" t="inlineStr">
        <is>
          <t>0</t>
        </is>
      </c>
      <c r="AV381" s="297" t="inlineStr">
        <is>
          <t>0</t>
        </is>
      </c>
      <c r="AW381" s="297" t="inlineStr">
        <is>
          <t>0</t>
        </is>
      </c>
      <c r="AX381" s="297" t="inlineStr">
        <is>
          <t>0</t>
        </is>
      </c>
      <c r="AY381" s="286" t="inlineStr">
        <is>
          <t>0</t>
        </is>
      </c>
      <c r="AZ381" s="286" t="inlineStr">
        <is>
          <t>0</t>
        </is>
      </c>
      <c r="BA381" s="287" t="inlineStr">
        <is>
          <t>0</t>
        </is>
      </c>
      <c r="BB381" s="286" t="inlineStr">
        <is>
          <t>0</t>
        </is>
      </c>
      <c r="BC381" s="286" t="inlineStr">
        <is>
          <t>0</t>
        </is>
      </c>
      <c r="BD381" s="286" t="inlineStr">
        <is>
          <t>0</t>
        </is>
      </c>
      <c r="BE381" s="286" t="inlineStr">
        <is>
          <t>0</t>
        </is>
      </c>
      <c r="BF381" s="286" t="inlineStr">
        <is>
          <t>0</t>
        </is>
      </c>
      <c r="BG381" s="286" t="inlineStr">
        <is>
          <t>0</t>
        </is>
      </c>
      <c r="BH381" s="297" t="inlineStr">
        <is>
          <t>0</t>
        </is>
      </c>
      <c r="BI381" s="297" t="inlineStr">
        <is>
          <t>0</t>
        </is>
      </c>
      <c r="BJ381" s="297" t="inlineStr">
        <is>
          <t>0</t>
        </is>
      </c>
      <c r="BK381" s="297" t="inlineStr">
        <is>
          <t>0</t>
        </is>
      </c>
      <c r="BL381" s="297" t="inlineStr">
        <is>
          <t>0</t>
        </is>
      </c>
      <c r="BM381" s="297" t="inlineStr">
        <is>
          <t>0</t>
        </is>
      </c>
      <c r="BN381" s="297" t="inlineStr">
        <is>
          <t>0</t>
        </is>
      </c>
      <c r="BO381" s="285" t="inlineStr">
        <is>
          <t>0</t>
        </is>
      </c>
      <c r="BP381" s="297" t="inlineStr">
        <is>
          <t>0</t>
        </is>
      </c>
      <c r="BQ381" s="297" t="inlineStr">
        <is>
          <t>0</t>
        </is>
      </c>
      <c r="BR381" s="297" t="inlineStr">
        <is>
          <t>0</t>
        </is>
      </c>
      <c r="BS381" s="297" t="inlineStr">
        <is>
          <t>0</t>
        </is>
      </c>
      <c r="BT381" s="297" t="inlineStr">
        <is>
          <t>0</t>
        </is>
      </c>
      <c r="BU381" s="297" t="inlineStr">
        <is>
          <t>0</t>
        </is>
      </c>
      <c r="BV381" s="297" t="inlineStr">
        <is>
          <t>0</t>
        </is>
      </c>
      <c r="BW381" s="288" t="inlineStr">
        <is>
          <t>0</t>
        </is>
      </c>
      <c r="BX381" s="276">
        <f>SUM(IF(COUNTIF(#REF!, "*1.*"), 2, 0), IF(COUNTIF(#REF!, "*2.*"), 2, 0), IF(COUNTIF(#REF!, "*3.*"), 2, 0), IF(COUNTIF(#REF!, "*4.*"), 2, 0), IF(COUNTIF(#REF!, "*5.*"), 2, 0), IF(COUNTIF(#REF!, "*6.*"), 2, 0))</f>
        <v/>
      </c>
      <c r="BY381" s="277">
        <f t="array" ref="BY381">SUM(VALUE(AT381),VALUE(AU381),VALUE(AV381),VALUE(AW381),VALUE(AX381),VALUE(AY381),VALUE(AZ381),VALUE(BB381),VALUE(BC381),VALUE(BD381),VALUE(BE381),VALUE(BF381),VALUE(BG381),VALUE(BH381),VALUE(BI381),VALUE(BJ381),VALUE(BK381),VALUE(BL381),VALUE(BM381),VALUE(BN381),VALUE(BO381),VALUE(BP381),VALUE(BQ381),VALUE(BR381),VALUE(BS381),VALUE(BT381),VALUE(BU381),VALUE(BV381),VALUE(BW381))</f>
        <v/>
      </c>
      <c r="BZ381" s="307" t="n"/>
      <c r="CA381" s="307" t="n"/>
      <c r="CB381" s="307" t="n"/>
      <c r="CC381" s="307" t="n"/>
      <c r="CD381" s="307" t="n"/>
      <c r="CE381" s="307" t="n"/>
      <c r="CF381" s="307" t="n"/>
      <c r="CG381" s="307" t="n"/>
      <c r="CH381" s="307" t="n"/>
      <c r="CI381" s="307" t="n"/>
      <c r="CJ381" s="307" t="n"/>
      <c r="CK381" s="307" t="n"/>
      <c r="CL381" s="307" t="n"/>
      <c r="CM381" s="307" t="n"/>
      <c r="CN381" s="307" t="n"/>
      <c r="CO381" s="307" t="n"/>
      <c r="CP381" s="307" t="n"/>
      <c r="CQ381" s="307" t="n"/>
      <c r="CR381" s="279" t="inlineStr"/>
      <c r="CS381" s="280">
        <f>AVERAGE(Value(BY381),value(CR381))</f>
        <v/>
      </c>
      <c r="CT381" s="421">
        <f>(IF(OR(MediaScorecard!BH382="x", MediaScorecard!BI382="x",MediaScorecard!BJ382="x",MediaScorecard!BK382="x",MediaScorecard!BL382="x"),1, 2))</f>
        <v/>
      </c>
      <c r="CU381" s="308" t="n"/>
      <c r="CV381" s="308" t="n"/>
      <c r="CW381" s="308" t="n"/>
      <c r="CX381" s="309" t="n"/>
      <c r="CY381" s="308" t="n"/>
      <c r="CZ381" s="308" t="n"/>
      <c r="DA381" s="308" t="n"/>
    </row>
    <row r="382" ht="21" customHeight="1" s="590">
      <c r="A382" s="421" t="n"/>
      <c r="B382" s="270" t="n"/>
      <c r="C382" s="266" t="n"/>
      <c r="D382" s="267" t="inlineStr"/>
      <c r="E382" s="267" t="inlineStr"/>
      <c r="F382" s="268" t="inlineStr"/>
      <c r="G382" s="421" t="n"/>
      <c r="H382" s="269" t="n"/>
      <c r="I382" s="421" t="n"/>
      <c r="J382" s="421" t="n"/>
      <c r="K382" s="421" t="n"/>
      <c r="L382" s="421" t="n"/>
      <c r="M382" s="421" t="n"/>
      <c r="N382" s="421" t="n"/>
      <c r="O382" s="421" t="n"/>
      <c r="P382" s="421" t="n"/>
      <c r="Q382" s="421" t="n"/>
      <c r="R382" s="270" t="n"/>
      <c r="S382" s="421" t="n"/>
      <c r="T382" s="421" t="n"/>
      <c r="U382" s="421" t="n"/>
      <c r="V382" s="421" t="n"/>
      <c r="W382" s="421" t="n"/>
      <c r="X382" s="421" t="n"/>
      <c r="Y382" s="421" t="n"/>
      <c r="Z382" s="421" t="n"/>
      <c r="AA382" s="421" t="n"/>
      <c r="AB382" s="421" t="n"/>
      <c r="AC382" s="421" t="n"/>
      <c r="AD382" s="421" t="n"/>
      <c r="AE382" s="421" t="n"/>
      <c r="AF382" s="421" t="n"/>
      <c r="AG382" s="421" t="n"/>
      <c r="AH382" s="421" t="n"/>
      <c r="AI382" s="421" t="n"/>
      <c r="AJ382" s="297" t="n"/>
      <c r="AK382" s="297" t="n"/>
      <c r="AL382" s="284" t="n"/>
      <c r="AM382" s="297" t="n"/>
      <c r="AN382" s="285" t="n"/>
      <c r="AO382" s="297" t="n"/>
      <c r="AP382" s="297" t="n"/>
      <c r="AQ382" s="297" t="n"/>
      <c r="AR382" s="297" t="n"/>
      <c r="AS382" s="297" t="n"/>
      <c r="AT382" s="285" t="inlineStr">
        <is>
          <t>0</t>
        </is>
      </c>
      <c r="AU382" s="297" t="inlineStr">
        <is>
          <t>0</t>
        </is>
      </c>
      <c r="AV382" s="297" t="inlineStr">
        <is>
          <t>0</t>
        </is>
      </c>
      <c r="AW382" s="297" t="inlineStr">
        <is>
          <t>0</t>
        </is>
      </c>
      <c r="AX382" s="297" t="inlineStr">
        <is>
          <t>0</t>
        </is>
      </c>
      <c r="AY382" s="286" t="inlineStr">
        <is>
          <t>0</t>
        </is>
      </c>
      <c r="AZ382" s="286" t="inlineStr">
        <is>
          <t>0</t>
        </is>
      </c>
      <c r="BA382" s="287" t="inlineStr">
        <is>
          <t>0</t>
        </is>
      </c>
      <c r="BB382" s="286" t="inlineStr">
        <is>
          <t>0</t>
        </is>
      </c>
      <c r="BC382" s="286" t="inlineStr">
        <is>
          <t>0</t>
        </is>
      </c>
      <c r="BD382" s="286" t="inlineStr">
        <is>
          <t>0</t>
        </is>
      </c>
      <c r="BE382" s="286" t="inlineStr">
        <is>
          <t>0</t>
        </is>
      </c>
      <c r="BF382" s="286" t="inlineStr">
        <is>
          <t>0</t>
        </is>
      </c>
      <c r="BG382" s="286" t="inlineStr">
        <is>
          <t>0</t>
        </is>
      </c>
      <c r="BH382" s="297" t="inlineStr">
        <is>
          <t>0</t>
        </is>
      </c>
      <c r="BI382" s="297" t="inlineStr">
        <is>
          <t>0</t>
        </is>
      </c>
      <c r="BJ382" s="297" t="inlineStr">
        <is>
          <t>0</t>
        </is>
      </c>
      <c r="BK382" s="297" t="inlineStr">
        <is>
          <t>0</t>
        </is>
      </c>
      <c r="BL382" s="297" t="inlineStr">
        <is>
          <t>0</t>
        </is>
      </c>
      <c r="BM382" s="297" t="inlineStr">
        <is>
          <t>0</t>
        </is>
      </c>
      <c r="BN382" s="297" t="inlineStr">
        <is>
          <t>0</t>
        </is>
      </c>
      <c r="BO382" s="285" t="inlineStr">
        <is>
          <t>0</t>
        </is>
      </c>
      <c r="BP382" s="297" t="inlineStr">
        <is>
          <t>0</t>
        </is>
      </c>
      <c r="BQ382" s="297" t="inlineStr">
        <is>
          <t>0</t>
        </is>
      </c>
      <c r="BR382" s="297" t="inlineStr">
        <is>
          <t>0</t>
        </is>
      </c>
      <c r="BS382" s="297" t="inlineStr">
        <is>
          <t>0</t>
        </is>
      </c>
      <c r="BT382" s="297" t="inlineStr">
        <is>
          <t>0</t>
        </is>
      </c>
      <c r="BU382" s="297" t="inlineStr">
        <is>
          <t>0</t>
        </is>
      </c>
      <c r="BV382" s="297" t="inlineStr">
        <is>
          <t>0</t>
        </is>
      </c>
      <c r="BW382" s="288" t="inlineStr">
        <is>
          <t>0</t>
        </is>
      </c>
      <c r="BX382" s="276">
        <f>SUM(IF(COUNTIF(#REF!, "*1.*"), 2, 0), IF(COUNTIF(#REF!, "*2.*"), 2, 0), IF(COUNTIF(#REF!, "*3.*"), 2, 0), IF(COUNTIF(#REF!, "*4.*"), 2, 0), IF(COUNTIF(#REF!, "*5.*"), 2, 0), IF(COUNTIF(#REF!, "*6.*"), 2, 0))</f>
        <v/>
      </c>
      <c r="BY382" s="277">
        <f t="array" ref="BY382">SUM(VALUE(AT382),VALUE(AU382),VALUE(AV382),VALUE(AW382),VALUE(AX382),VALUE(AY382),VALUE(AZ382),VALUE(BB382),VALUE(BC382),VALUE(BD382),VALUE(BE382),VALUE(BF382),VALUE(BG382),VALUE(BH382),VALUE(BI382),VALUE(BJ382),VALUE(BK382),VALUE(BL382),VALUE(BM382),VALUE(BN382),VALUE(BO382),VALUE(BP382),VALUE(BQ382),VALUE(BR382),VALUE(BS382),VALUE(BT382),VALUE(BU382),VALUE(BV382),VALUE(BW382))</f>
        <v/>
      </c>
      <c r="BZ382" s="307" t="n"/>
      <c r="CA382" s="307" t="n"/>
      <c r="CB382" s="307" t="n"/>
      <c r="CC382" s="307" t="n"/>
      <c r="CD382" s="307" t="n"/>
      <c r="CE382" s="307" t="n"/>
      <c r="CF382" s="307" t="n"/>
      <c r="CG382" s="307" t="n"/>
      <c r="CH382" s="307" t="n"/>
      <c r="CI382" s="307" t="n"/>
      <c r="CJ382" s="307" t="n"/>
      <c r="CK382" s="307" t="n"/>
      <c r="CL382" s="307" t="n"/>
      <c r="CM382" s="307" t="n"/>
      <c r="CN382" s="307" t="n"/>
      <c r="CO382" s="307" t="n"/>
      <c r="CP382" s="307" t="n"/>
      <c r="CQ382" s="307" t="n"/>
      <c r="CR382" s="279" t="inlineStr"/>
      <c r="CS382" s="280">
        <f>AVERAGE(Value(BY382),value(CR382))</f>
        <v/>
      </c>
      <c r="CT382" s="421">
        <f>(IF(OR(MediaScorecard!BH383="x", MediaScorecard!BI383="x",MediaScorecard!BJ383="x",MediaScorecard!BK383="x",MediaScorecard!BL383="x"),1, 2))</f>
        <v/>
      </c>
      <c r="CU382" s="308" t="n"/>
      <c r="CV382" s="308" t="n"/>
      <c r="CW382" s="308" t="n"/>
      <c r="CX382" s="309" t="n"/>
      <c r="CY382" s="308" t="n"/>
      <c r="CZ382" s="308" t="n"/>
      <c r="DA382" s="308" t="n"/>
    </row>
    <row r="383" ht="21" customHeight="1" s="590">
      <c r="A383" s="421" t="n"/>
      <c r="B383" s="270" t="n"/>
      <c r="C383" s="266" t="n"/>
      <c r="D383" s="267" t="inlineStr"/>
      <c r="E383" s="267" t="inlineStr"/>
      <c r="F383" s="268" t="inlineStr"/>
      <c r="G383" s="421" t="n"/>
      <c r="H383" s="269" t="n"/>
      <c r="I383" s="421" t="n"/>
      <c r="J383" s="421" t="n"/>
      <c r="K383" s="421" t="n"/>
      <c r="L383" s="421" t="n"/>
      <c r="M383" s="421" t="n"/>
      <c r="N383" s="421" t="n"/>
      <c r="O383" s="421" t="n"/>
      <c r="P383" s="421" t="n"/>
      <c r="Q383" s="421" t="n"/>
      <c r="R383" s="270" t="n"/>
      <c r="S383" s="421" t="n"/>
      <c r="T383" s="421" t="n"/>
      <c r="U383" s="421" t="n"/>
      <c r="V383" s="421" t="n"/>
      <c r="W383" s="421" t="n"/>
      <c r="X383" s="421" t="n"/>
      <c r="Y383" s="421" t="n"/>
      <c r="Z383" s="421" t="n"/>
      <c r="AA383" s="421" t="n"/>
      <c r="AB383" s="421" t="n"/>
      <c r="AC383" s="421" t="n"/>
      <c r="AD383" s="421" t="n"/>
      <c r="AE383" s="421" t="n"/>
      <c r="AF383" s="421" t="n"/>
      <c r="AG383" s="421" t="n"/>
      <c r="AH383" s="421" t="n"/>
      <c r="AI383" s="421" t="n"/>
      <c r="AJ383" s="297" t="n"/>
      <c r="AK383" s="297" t="n"/>
      <c r="AL383" s="284" t="n"/>
      <c r="AM383" s="297" t="n"/>
      <c r="AN383" s="285" t="n"/>
      <c r="AO383" s="297" t="n"/>
      <c r="AP383" s="297" t="n"/>
      <c r="AQ383" s="297" t="n"/>
      <c r="AR383" s="297" t="n"/>
      <c r="AS383" s="297" t="n"/>
      <c r="AT383" s="285" t="inlineStr">
        <is>
          <t>0</t>
        </is>
      </c>
      <c r="AU383" s="297" t="inlineStr">
        <is>
          <t>0</t>
        </is>
      </c>
      <c r="AV383" s="297" t="inlineStr">
        <is>
          <t>0</t>
        </is>
      </c>
      <c r="AW383" s="297" t="inlineStr">
        <is>
          <t>0</t>
        </is>
      </c>
      <c r="AX383" s="297" t="inlineStr">
        <is>
          <t>0</t>
        </is>
      </c>
      <c r="AY383" s="286" t="inlineStr">
        <is>
          <t>0</t>
        </is>
      </c>
      <c r="AZ383" s="286" t="inlineStr">
        <is>
          <t>0</t>
        </is>
      </c>
      <c r="BA383" s="287" t="inlineStr">
        <is>
          <t>0</t>
        </is>
      </c>
      <c r="BB383" s="286" t="inlineStr">
        <is>
          <t>0</t>
        </is>
      </c>
      <c r="BC383" s="286" t="inlineStr">
        <is>
          <t>0</t>
        </is>
      </c>
      <c r="BD383" s="286" t="inlineStr">
        <is>
          <t>0</t>
        </is>
      </c>
      <c r="BE383" s="286" t="inlineStr">
        <is>
          <t>0</t>
        </is>
      </c>
      <c r="BF383" s="286" t="inlineStr">
        <is>
          <t>0</t>
        </is>
      </c>
      <c r="BG383" s="286" t="inlineStr">
        <is>
          <t>0</t>
        </is>
      </c>
      <c r="BH383" s="297" t="inlineStr">
        <is>
          <t>0</t>
        </is>
      </c>
      <c r="BI383" s="297" t="inlineStr">
        <is>
          <t>0</t>
        </is>
      </c>
      <c r="BJ383" s="297" t="inlineStr">
        <is>
          <t>0</t>
        </is>
      </c>
      <c r="BK383" s="297" t="inlineStr">
        <is>
          <t>0</t>
        </is>
      </c>
      <c r="BL383" s="297" t="inlineStr">
        <is>
          <t>0</t>
        </is>
      </c>
      <c r="BM383" s="297" t="inlineStr">
        <is>
          <t>0</t>
        </is>
      </c>
      <c r="BN383" s="297" t="inlineStr">
        <is>
          <t>0</t>
        </is>
      </c>
      <c r="BO383" s="285" t="inlineStr">
        <is>
          <t>0</t>
        </is>
      </c>
      <c r="BP383" s="297" t="inlineStr">
        <is>
          <t>0</t>
        </is>
      </c>
      <c r="BQ383" s="297" t="inlineStr">
        <is>
          <t>0</t>
        </is>
      </c>
      <c r="BR383" s="297" t="inlineStr">
        <is>
          <t>0</t>
        </is>
      </c>
      <c r="BS383" s="297" t="inlineStr">
        <is>
          <t>0</t>
        </is>
      </c>
      <c r="BT383" s="297" t="inlineStr">
        <is>
          <t>0</t>
        </is>
      </c>
      <c r="BU383" s="297" t="inlineStr">
        <is>
          <t>0</t>
        </is>
      </c>
      <c r="BV383" s="297" t="inlineStr">
        <is>
          <t>0</t>
        </is>
      </c>
      <c r="BW383" s="288" t="inlineStr">
        <is>
          <t>0</t>
        </is>
      </c>
      <c r="BX383" s="276">
        <f>SUM(IF(COUNTIF(#REF!, "*1.*"), 2, 0), IF(COUNTIF(#REF!, "*2.*"), 2, 0), IF(COUNTIF(#REF!, "*3.*"), 2, 0), IF(COUNTIF(#REF!, "*4.*"), 2, 0), IF(COUNTIF(#REF!, "*5.*"), 2, 0), IF(COUNTIF(#REF!, "*6.*"), 2, 0))</f>
        <v/>
      </c>
      <c r="BY383" s="277">
        <f t="array" ref="BY383">SUM(VALUE(AT383),VALUE(AU383),VALUE(AV383),VALUE(AW383),VALUE(AX383),VALUE(AY383),VALUE(AZ383),VALUE(BB383),VALUE(BC383),VALUE(BD383),VALUE(BE383),VALUE(BF383),VALUE(BG383),VALUE(BH383),VALUE(BI383),VALUE(BJ383),VALUE(BK383),VALUE(BL383),VALUE(BM383),VALUE(BN383),VALUE(BO383),VALUE(BP383),VALUE(BQ383),VALUE(BR383),VALUE(BS383),VALUE(BT383),VALUE(BU383),VALUE(BV383),VALUE(BW383))</f>
        <v/>
      </c>
      <c r="BZ383" s="307" t="n"/>
      <c r="CA383" s="307" t="n"/>
      <c r="CB383" s="307" t="n"/>
      <c r="CC383" s="307" t="n"/>
      <c r="CD383" s="307" t="n"/>
      <c r="CE383" s="307" t="n"/>
      <c r="CF383" s="307" t="n"/>
      <c r="CG383" s="307" t="n"/>
      <c r="CH383" s="307" t="n"/>
      <c r="CI383" s="307" t="n"/>
      <c r="CJ383" s="307" t="n"/>
      <c r="CK383" s="307" t="n"/>
      <c r="CL383" s="307" t="n"/>
      <c r="CM383" s="307" t="n"/>
      <c r="CN383" s="307" t="n"/>
      <c r="CO383" s="307" t="n"/>
      <c r="CP383" s="307" t="n"/>
      <c r="CQ383" s="307" t="n"/>
      <c r="CR383" s="279" t="inlineStr"/>
      <c r="CS383" s="280">
        <f>AVERAGE(Value(BY383),value(CR383))</f>
        <v/>
      </c>
      <c r="CT383" s="421">
        <f>(IF(OR(MediaScorecard!BH384="x", MediaScorecard!BI384="x",MediaScorecard!BJ384="x",MediaScorecard!BK384="x",MediaScorecard!BL384="x"),1, 2))</f>
        <v/>
      </c>
      <c r="CU383" s="308" t="n"/>
      <c r="CV383" s="308" t="n"/>
      <c r="CW383" s="308" t="n"/>
      <c r="CX383" s="309" t="n"/>
      <c r="CY383" s="308" t="n"/>
      <c r="CZ383" s="308" t="n"/>
      <c r="DA383" s="308" t="n"/>
    </row>
    <row r="384" ht="21" customHeight="1" s="590">
      <c r="A384" s="421" t="n"/>
      <c r="B384" s="270" t="n"/>
      <c r="C384" s="266" t="n"/>
      <c r="D384" s="267" t="inlineStr"/>
      <c r="E384" s="267" t="inlineStr"/>
      <c r="F384" s="268" t="inlineStr"/>
      <c r="G384" s="421" t="n"/>
      <c r="H384" s="269" t="n"/>
      <c r="I384" s="421" t="n"/>
      <c r="J384" s="421" t="n"/>
      <c r="K384" s="421" t="n"/>
      <c r="L384" s="421" t="n"/>
      <c r="M384" s="421" t="n"/>
      <c r="N384" s="421" t="n"/>
      <c r="O384" s="421" t="n"/>
      <c r="P384" s="421" t="n"/>
      <c r="Q384" s="421" t="n"/>
      <c r="R384" s="270" t="n"/>
      <c r="S384" s="421" t="n"/>
      <c r="T384" s="421" t="n"/>
      <c r="U384" s="421" t="n"/>
      <c r="V384" s="421" t="n"/>
      <c r="W384" s="421" t="n"/>
      <c r="X384" s="421" t="n"/>
      <c r="Y384" s="421" t="n"/>
      <c r="Z384" s="421" t="n"/>
      <c r="AA384" s="421" t="n"/>
      <c r="AB384" s="421" t="n"/>
      <c r="AC384" s="421" t="n"/>
      <c r="AD384" s="421" t="n"/>
      <c r="AE384" s="421" t="n"/>
      <c r="AF384" s="421" t="n"/>
      <c r="AG384" s="421" t="n"/>
      <c r="AH384" s="421" t="n"/>
      <c r="AI384" s="421" t="n"/>
      <c r="AJ384" s="297" t="n"/>
      <c r="AK384" s="297" t="n"/>
      <c r="AL384" s="284" t="n"/>
      <c r="AM384" s="297" t="n"/>
      <c r="AN384" s="285" t="n"/>
      <c r="AO384" s="297" t="n"/>
      <c r="AP384" s="297" t="n"/>
      <c r="AQ384" s="297" t="n"/>
      <c r="AR384" s="297" t="n"/>
      <c r="AS384" s="297" t="n"/>
      <c r="AT384" s="285" t="inlineStr">
        <is>
          <t>0</t>
        </is>
      </c>
      <c r="AU384" s="297" t="inlineStr">
        <is>
          <t>0</t>
        </is>
      </c>
      <c r="AV384" s="297" t="inlineStr">
        <is>
          <t>0</t>
        </is>
      </c>
      <c r="AW384" s="297" t="inlineStr">
        <is>
          <t>0</t>
        </is>
      </c>
      <c r="AX384" s="297" t="inlineStr">
        <is>
          <t>0</t>
        </is>
      </c>
      <c r="AY384" s="286" t="inlineStr">
        <is>
          <t>0</t>
        </is>
      </c>
      <c r="AZ384" s="286" t="inlineStr">
        <is>
          <t>0</t>
        </is>
      </c>
      <c r="BA384" s="287" t="inlineStr">
        <is>
          <t>0</t>
        </is>
      </c>
      <c r="BB384" s="286" t="inlineStr">
        <is>
          <t>0</t>
        </is>
      </c>
      <c r="BC384" s="286" t="inlineStr">
        <is>
          <t>0</t>
        </is>
      </c>
      <c r="BD384" s="286" t="inlineStr">
        <is>
          <t>0</t>
        </is>
      </c>
      <c r="BE384" s="286" t="inlineStr">
        <is>
          <t>0</t>
        </is>
      </c>
      <c r="BF384" s="286" t="inlineStr">
        <is>
          <t>0</t>
        </is>
      </c>
      <c r="BG384" s="286" t="inlineStr">
        <is>
          <t>0</t>
        </is>
      </c>
      <c r="BH384" s="297" t="inlineStr">
        <is>
          <t>0</t>
        </is>
      </c>
      <c r="BI384" s="297" t="inlineStr">
        <is>
          <t>0</t>
        </is>
      </c>
      <c r="BJ384" s="297" t="inlineStr">
        <is>
          <t>0</t>
        </is>
      </c>
      <c r="BK384" s="297" t="inlineStr">
        <is>
          <t>0</t>
        </is>
      </c>
      <c r="BL384" s="297" t="inlineStr">
        <is>
          <t>0</t>
        </is>
      </c>
      <c r="BM384" s="297" t="inlineStr">
        <is>
          <t>0</t>
        </is>
      </c>
      <c r="BN384" s="297" t="inlineStr">
        <is>
          <t>0</t>
        </is>
      </c>
      <c r="BO384" s="285" t="inlineStr">
        <is>
          <t>0</t>
        </is>
      </c>
      <c r="BP384" s="297" t="inlineStr">
        <is>
          <t>0</t>
        </is>
      </c>
      <c r="BQ384" s="297" t="inlineStr">
        <is>
          <t>0</t>
        </is>
      </c>
      <c r="BR384" s="297" t="inlineStr">
        <is>
          <t>0</t>
        </is>
      </c>
      <c r="BS384" s="297" t="inlineStr">
        <is>
          <t>0</t>
        </is>
      </c>
      <c r="BT384" s="297" t="inlineStr">
        <is>
          <t>0</t>
        </is>
      </c>
      <c r="BU384" s="297" t="inlineStr">
        <is>
          <t>0</t>
        </is>
      </c>
      <c r="BV384" s="297" t="inlineStr">
        <is>
          <t>0</t>
        </is>
      </c>
      <c r="BW384" s="288" t="inlineStr">
        <is>
          <t>0</t>
        </is>
      </c>
      <c r="BX384" s="276">
        <f>SUM(IF(COUNTIF(#REF!, "*1.*"), 2, 0), IF(COUNTIF(#REF!, "*2.*"), 2, 0), IF(COUNTIF(#REF!, "*3.*"), 2, 0), IF(COUNTIF(#REF!, "*4.*"), 2, 0), IF(COUNTIF(#REF!, "*5.*"), 2, 0), IF(COUNTIF(#REF!, "*6.*"), 2, 0))</f>
        <v/>
      </c>
      <c r="BY384" s="277">
        <f t="array" ref="BY384">SUM(VALUE(AT384),VALUE(AU384),VALUE(AV384),VALUE(AW384),VALUE(AX384),VALUE(AY384),VALUE(AZ384),VALUE(BB384),VALUE(BC384),VALUE(BD384),VALUE(BE384),VALUE(BF384),VALUE(BG384),VALUE(BH384),VALUE(BI384),VALUE(BJ384),VALUE(BK384),VALUE(BL384),VALUE(BM384),VALUE(BN384),VALUE(BO384),VALUE(BP384),VALUE(BQ384),VALUE(BR384),VALUE(BS384),VALUE(BT384),VALUE(BU384),VALUE(BV384),VALUE(BW384))</f>
        <v/>
      </c>
      <c r="BZ384" s="307" t="n"/>
      <c r="CA384" s="307" t="n"/>
      <c r="CB384" s="307" t="n"/>
      <c r="CC384" s="307" t="n"/>
      <c r="CD384" s="307" t="n"/>
      <c r="CE384" s="307" t="n"/>
      <c r="CF384" s="307" t="n"/>
      <c r="CG384" s="307" t="n"/>
      <c r="CH384" s="307" t="n"/>
      <c r="CI384" s="307" t="n"/>
      <c r="CJ384" s="307" t="n"/>
      <c r="CK384" s="307" t="n"/>
      <c r="CL384" s="307" t="n"/>
      <c r="CM384" s="307" t="n"/>
      <c r="CN384" s="307" t="n"/>
      <c r="CO384" s="307" t="n"/>
      <c r="CP384" s="307" t="n"/>
      <c r="CQ384" s="307" t="n"/>
      <c r="CR384" s="279" t="inlineStr"/>
      <c r="CS384" s="280">
        <f>AVERAGE(Value(BY384),value(CR384))</f>
        <v/>
      </c>
      <c r="CT384" s="421">
        <f>(IF(OR(MediaScorecard!BH385="x", MediaScorecard!BI385="x",MediaScorecard!BJ385="x",MediaScorecard!BK385="x",MediaScorecard!BL385="x"),1, 2))</f>
        <v/>
      </c>
      <c r="CU384" s="308" t="n"/>
      <c r="CV384" s="308" t="n"/>
      <c r="CW384" s="308" t="n"/>
      <c r="CX384" s="309" t="n"/>
      <c r="CY384" s="308" t="n"/>
      <c r="CZ384" s="308" t="n"/>
      <c r="DA384" s="308" t="n"/>
    </row>
    <row r="385" ht="21" customHeight="1" s="590">
      <c r="A385" s="421" t="n"/>
      <c r="B385" s="270" t="n"/>
      <c r="C385" s="266" t="n"/>
      <c r="D385" s="267" t="inlineStr"/>
      <c r="E385" s="267" t="inlineStr"/>
      <c r="F385" s="268" t="inlineStr"/>
      <c r="G385" s="421" t="n"/>
      <c r="H385" s="269" t="n"/>
      <c r="I385" s="421" t="n"/>
      <c r="J385" s="421" t="n"/>
      <c r="K385" s="421" t="n"/>
      <c r="L385" s="421" t="n"/>
      <c r="M385" s="421" t="n"/>
      <c r="N385" s="421" t="n"/>
      <c r="O385" s="421" t="n"/>
      <c r="P385" s="421" t="n"/>
      <c r="Q385" s="421" t="n"/>
      <c r="R385" s="270" t="n"/>
      <c r="S385" s="421" t="n"/>
      <c r="T385" s="421" t="n"/>
      <c r="U385" s="421" t="n"/>
      <c r="V385" s="421" t="n"/>
      <c r="W385" s="421" t="n"/>
      <c r="X385" s="421" t="n"/>
      <c r="Y385" s="421" t="n"/>
      <c r="Z385" s="421" t="n"/>
      <c r="AA385" s="421" t="n"/>
      <c r="AB385" s="421" t="n"/>
      <c r="AC385" s="421" t="n"/>
      <c r="AD385" s="421" t="n"/>
      <c r="AE385" s="421" t="n"/>
      <c r="AF385" s="421" t="n"/>
      <c r="AG385" s="421" t="n"/>
      <c r="AH385" s="421" t="n"/>
      <c r="AI385" s="421" t="n"/>
      <c r="AJ385" s="297" t="n"/>
      <c r="AK385" s="297" t="n"/>
      <c r="AL385" s="284" t="n"/>
      <c r="AM385" s="297" t="n"/>
      <c r="AN385" s="285" t="n"/>
      <c r="AO385" s="297" t="n"/>
      <c r="AP385" s="297" t="n"/>
      <c r="AQ385" s="297" t="n"/>
      <c r="AR385" s="297" t="n"/>
      <c r="AS385" s="297" t="n"/>
      <c r="AT385" s="285" t="inlineStr">
        <is>
          <t>0</t>
        </is>
      </c>
      <c r="AU385" s="297" t="inlineStr">
        <is>
          <t>0</t>
        </is>
      </c>
      <c r="AV385" s="297" t="inlineStr">
        <is>
          <t>0</t>
        </is>
      </c>
      <c r="AW385" s="297" t="inlineStr">
        <is>
          <t>0</t>
        </is>
      </c>
      <c r="AX385" s="297" t="inlineStr">
        <is>
          <t>0</t>
        </is>
      </c>
      <c r="AY385" s="286" t="inlineStr">
        <is>
          <t>0</t>
        </is>
      </c>
      <c r="AZ385" s="286" t="inlineStr">
        <is>
          <t>0</t>
        </is>
      </c>
      <c r="BA385" s="287" t="inlineStr">
        <is>
          <t>0</t>
        </is>
      </c>
      <c r="BB385" s="286" t="inlineStr">
        <is>
          <t>0</t>
        </is>
      </c>
      <c r="BC385" s="286" t="inlineStr">
        <is>
          <t>0</t>
        </is>
      </c>
      <c r="BD385" s="286" t="inlineStr">
        <is>
          <t>0</t>
        </is>
      </c>
      <c r="BE385" s="286" t="inlineStr">
        <is>
          <t>0</t>
        </is>
      </c>
      <c r="BF385" s="286" t="inlineStr">
        <is>
          <t>0</t>
        </is>
      </c>
      <c r="BG385" s="286" t="inlineStr">
        <is>
          <t>0</t>
        </is>
      </c>
      <c r="BH385" s="297" t="inlineStr">
        <is>
          <t>0</t>
        </is>
      </c>
      <c r="BI385" s="297" t="inlineStr">
        <is>
          <t>0</t>
        </is>
      </c>
      <c r="BJ385" s="297" t="inlineStr">
        <is>
          <t>0</t>
        </is>
      </c>
      <c r="BK385" s="297" t="inlineStr">
        <is>
          <t>0</t>
        </is>
      </c>
      <c r="BL385" s="297" t="inlineStr">
        <is>
          <t>0</t>
        </is>
      </c>
      <c r="BM385" s="297" t="inlineStr">
        <is>
          <t>0</t>
        </is>
      </c>
      <c r="BN385" s="297" t="inlineStr">
        <is>
          <t>0</t>
        </is>
      </c>
      <c r="BO385" s="285" t="inlineStr">
        <is>
          <t>0</t>
        </is>
      </c>
      <c r="BP385" s="297" t="inlineStr">
        <is>
          <t>0</t>
        </is>
      </c>
      <c r="BQ385" s="297" t="inlineStr">
        <is>
          <t>0</t>
        </is>
      </c>
      <c r="BR385" s="297" t="inlineStr">
        <is>
          <t>0</t>
        </is>
      </c>
      <c r="BS385" s="297" t="inlineStr">
        <is>
          <t>0</t>
        </is>
      </c>
      <c r="BT385" s="297" t="inlineStr">
        <is>
          <t>0</t>
        </is>
      </c>
      <c r="BU385" s="297" t="inlineStr">
        <is>
          <t>0</t>
        </is>
      </c>
      <c r="BV385" s="297" t="inlineStr">
        <is>
          <t>0</t>
        </is>
      </c>
      <c r="BW385" s="288" t="inlineStr">
        <is>
          <t>0</t>
        </is>
      </c>
      <c r="BX385" s="276">
        <f>SUM(IF(COUNTIF(#REF!, "*1.*"), 2, 0), IF(COUNTIF(#REF!, "*2.*"), 2, 0), IF(COUNTIF(#REF!, "*3.*"), 2, 0), IF(COUNTIF(#REF!, "*4.*"), 2, 0), IF(COUNTIF(#REF!, "*5.*"), 2, 0), IF(COUNTIF(#REF!, "*6.*"), 2, 0))</f>
        <v/>
      </c>
      <c r="BY385" s="277">
        <f t="array" ref="BY385">SUM(VALUE(AT385),VALUE(AU385),VALUE(AV385),VALUE(AW385),VALUE(AX385),VALUE(AY385),VALUE(AZ385),VALUE(BB385),VALUE(BC385),VALUE(BD385),VALUE(BE385),VALUE(BF385),VALUE(BG385),VALUE(BH385),VALUE(BI385),VALUE(BJ385),VALUE(BK385),VALUE(BL385),VALUE(BM385),VALUE(BN385),VALUE(BO385),VALUE(BP385),VALUE(BQ385),VALUE(BR385),VALUE(BS385),VALUE(BT385),VALUE(BU385),VALUE(BV385),VALUE(BW385))</f>
        <v/>
      </c>
      <c r="BZ385" s="307" t="n"/>
      <c r="CA385" s="307" t="n"/>
      <c r="CB385" s="307" t="n"/>
      <c r="CC385" s="307" t="n"/>
      <c r="CD385" s="307" t="n"/>
      <c r="CE385" s="307" t="n"/>
      <c r="CF385" s="307" t="n"/>
      <c r="CG385" s="307" t="n"/>
      <c r="CH385" s="307" t="n"/>
      <c r="CI385" s="307" t="n"/>
      <c r="CJ385" s="307" t="n"/>
      <c r="CK385" s="307" t="n"/>
      <c r="CL385" s="307" t="n"/>
      <c r="CM385" s="307" t="n"/>
      <c r="CN385" s="307" t="n"/>
      <c r="CO385" s="307" t="n"/>
      <c r="CP385" s="307" t="n"/>
      <c r="CQ385" s="307" t="n"/>
      <c r="CR385" s="279" t="inlineStr"/>
      <c r="CS385" s="280">
        <f>AVERAGE(Value(BY385),value(CR385))</f>
        <v/>
      </c>
      <c r="CT385" s="421">
        <f>(IF(OR(MediaScorecard!BH386="x", MediaScorecard!BI386="x",MediaScorecard!BJ386="x",MediaScorecard!BK386="x",MediaScorecard!BL386="x"),1, 2))</f>
        <v/>
      </c>
      <c r="CU385" s="308" t="n"/>
      <c r="CV385" s="308" t="n"/>
      <c r="CW385" s="308" t="n"/>
      <c r="CX385" s="309" t="n"/>
      <c r="CY385" s="308" t="n"/>
      <c r="CZ385" s="308" t="n"/>
      <c r="DA385" s="308" t="n"/>
    </row>
    <row r="386" ht="21" customHeight="1" s="590">
      <c r="A386" s="421" t="n"/>
      <c r="B386" s="270" t="n"/>
      <c r="C386" s="266" t="n"/>
      <c r="D386" s="267" t="inlineStr"/>
      <c r="E386" s="267" t="inlineStr"/>
      <c r="F386" s="268" t="inlineStr"/>
      <c r="G386" s="421" t="n"/>
      <c r="H386" s="269" t="n"/>
      <c r="I386" s="421" t="n"/>
      <c r="J386" s="421" t="n"/>
      <c r="K386" s="421" t="n"/>
      <c r="L386" s="421" t="n"/>
      <c r="M386" s="421" t="n"/>
      <c r="N386" s="421" t="n"/>
      <c r="O386" s="421" t="n"/>
      <c r="P386" s="421" t="n"/>
      <c r="Q386" s="421" t="n"/>
      <c r="R386" s="270" t="n"/>
      <c r="S386" s="421" t="n"/>
      <c r="T386" s="421" t="n"/>
      <c r="U386" s="421" t="n"/>
      <c r="V386" s="421" t="n"/>
      <c r="W386" s="421" t="n"/>
      <c r="X386" s="421" t="n"/>
      <c r="Y386" s="421" t="n"/>
      <c r="Z386" s="421" t="n"/>
      <c r="AA386" s="421" t="n"/>
      <c r="AB386" s="421" t="n"/>
      <c r="AC386" s="421" t="n"/>
      <c r="AD386" s="421" t="n"/>
      <c r="AE386" s="421" t="n"/>
      <c r="AF386" s="421" t="n"/>
      <c r="AG386" s="421" t="n"/>
      <c r="AH386" s="421" t="n"/>
      <c r="AI386" s="421" t="n"/>
      <c r="AJ386" s="297" t="n"/>
      <c r="AK386" s="297" t="n"/>
      <c r="AL386" s="284" t="n"/>
      <c r="AM386" s="297" t="n"/>
      <c r="AN386" s="285" t="n"/>
      <c r="AO386" s="297" t="n"/>
      <c r="AP386" s="297" t="n"/>
      <c r="AQ386" s="297" t="n"/>
      <c r="AR386" s="297" t="n"/>
      <c r="AS386" s="297" t="n"/>
      <c r="AT386" s="285" t="inlineStr">
        <is>
          <t>0</t>
        </is>
      </c>
      <c r="AU386" s="297" t="inlineStr">
        <is>
          <t>0</t>
        </is>
      </c>
      <c r="AV386" s="297" t="inlineStr">
        <is>
          <t>0</t>
        </is>
      </c>
      <c r="AW386" s="297" t="inlineStr">
        <is>
          <t>0</t>
        </is>
      </c>
      <c r="AX386" s="297" t="inlineStr">
        <is>
          <t>0</t>
        </is>
      </c>
      <c r="AY386" s="286" t="inlineStr">
        <is>
          <t>0</t>
        </is>
      </c>
      <c r="AZ386" s="286" t="inlineStr">
        <is>
          <t>0</t>
        </is>
      </c>
      <c r="BA386" s="287" t="inlineStr">
        <is>
          <t>0</t>
        </is>
      </c>
      <c r="BB386" s="286" t="inlineStr">
        <is>
          <t>0</t>
        </is>
      </c>
      <c r="BC386" s="286" t="inlineStr">
        <is>
          <t>0</t>
        </is>
      </c>
      <c r="BD386" s="286" t="inlineStr">
        <is>
          <t>0</t>
        </is>
      </c>
      <c r="BE386" s="286" t="inlineStr">
        <is>
          <t>0</t>
        </is>
      </c>
      <c r="BF386" s="286" t="inlineStr">
        <is>
          <t>0</t>
        </is>
      </c>
      <c r="BG386" s="286" t="inlineStr">
        <is>
          <t>0</t>
        </is>
      </c>
      <c r="BH386" s="297" t="inlineStr">
        <is>
          <t>0</t>
        </is>
      </c>
      <c r="BI386" s="297" t="inlineStr">
        <is>
          <t>0</t>
        </is>
      </c>
      <c r="BJ386" s="297" t="inlineStr">
        <is>
          <t>0</t>
        </is>
      </c>
      <c r="BK386" s="297" t="inlineStr">
        <is>
          <t>0</t>
        </is>
      </c>
      <c r="BL386" s="297" t="inlineStr">
        <is>
          <t>0</t>
        </is>
      </c>
      <c r="BM386" s="297" t="inlineStr">
        <is>
          <t>0</t>
        </is>
      </c>
      <c r="BN386" s="297" t="inlineStr">
        <is>
          <t>0</t>
        </is>
      </c>
      <c r="BO386" s="285" t="inlineStr">
        <is>
          <t>0</t>
        </is>
      </c>
      <c r="BP386" s="297" t="inlineStr">
        <is>
          <t>0</t>
        </is>
      </c>
      <c r="BQ386" s="297" t="inlineStr">
        <is>
          <t>0</t>
        </is>
      </c>
      <c r="BR386" s="297" t="inlineStr">
        <is>
          <t>0</t>
        </is>
      </c>
      <c r="BS386" s="297" t="inlineStr">
        <is>
          <t>0</t>
        </is>
      </c>
      <c r="BT386" s="297" t="inlineStr">
        <is>
          <t>0</t>
        </is>
      </c>
      <c r="BU386" s="297" t="inlineStr">
        <is>
          <t>0</t>
        </is>
      </c>
      <c r="BV386" s="297" t="inlineStr">
        <is>
          <t>0</t>
        </is>
      </c>
      <c r="BW386" s="288" t="inlineStr">
        <is>
          <t>0</t>
        </is>
      </c>
      <c r="BX386" s="276">
        <f>SUM(IF(COUNTIF(#REF!, "*1.*"), 2, 0), IF(COUNTIF(#REF!, "*2.*"), 2, 0), IF(COUNTIF(#REF!, "*3.*"), 2, 0), IF(COUNTIF(#REF!, "*4.*"), 2, 0), IF(COUNTIF(#REF!, "*5.*"), 2, 0), IF(COUNTIF(#REF!, "*6.*"), 2, 0))</f>
        <v/>
      </c>
      <c r="BY386" s="277">
        <f t="array" ref="BY386">SUM(VALUE(AT386),VALUE(AU386),VALUE(AV386),VALUE(AW386),VALUE(AX386),VALUE(AY386),VALUE(AZ386),VALUE(BB386),VALUE(BC386),VALUE(BD386),VALUE(BE386),VALUE(BF386),VALUE(BG386),VALUE(BH386),VALUE(BI386),VALUE(BJ386),VALUE(BK386),VALUE(BL386),VALUE(BM386),VALUE(BN386),VALUE(BO386),VALUE(BP386),VALUE(BQ386),VALUE(BR386),VALUE(BS386),VALUE(BT386),VALUE(BU386),VALUE(BV386),VALUE(BW386))</f>
        <v/>
      </c>
      <c r="BZ386" s="307" t="n"/>
      <c r="CA386" s="307" t="n"/>
      <c r="CB386" s="307" t="n"/>
      <c r="CC386" s="307" t="n"/>
      <c r="CD386" s="307" t="n"/>
      <c r="CE386" s="307" t="n"/>
      <c r="CF386" s="307" t="n"/>
      <c r="CG386" s="307" t="n"/>
      <c r="CH386" s="307" t="n"/>
      <c r="CI386" s="307" t="n"/>
      <c r="CJ386" s="307" t="n"/>
      <c r="CK386" s="307" t="n"/>
      <c r="CL386" s="307" t="n"/>
      <c r="CM386" s="307" t="n"/>
      <c r="CN386" s="307" t="n"/>
      <c r="CO386" s="307" t="n"/>
      <c r="CP386" s="307" t="n"/>
      <c r="CQ386" s="307" t="n"/>
      <c r="CR386" s="279" t="inlineStr"/>
      <c r="CS386" s="280">
        <f>AVERAGE(Value(BY386),value(CR386))</f>
        <v/>
      </c>
      <c r="CT386" s="421">
        <f>(IF(OR(MediaScorecard!BH387="x", MediaScorecard!BI387="x",MediaScorecard!BJ387="x",MediaScorecard!BK387="x",MediaScorecard!BL387="x"),1, 2))</f>
        <v/>
      </c>
      <c r="CU386" s="308" t="n"/>
      <c r="CV386" s="308" t="n"/>
      <c r="CW386" s="308" t="n"/>
      <c r="CX386" s="309" t="n"/>
      <c r="CY386" s="308" t="n"/>
      <c r="CZ386" s="308" t="n"/>
      <c r="DA386" s="308" t="n"/>
    </row>
    <row r="387" ht="21" customHeight="1" s="590">
      <c r="A387" s="421" t="n"/>
      <c r="B387" s="270" t="n"/>
      <c r="C387" s="266" t="n"/>
      <c r="D387" s="267" t="inlineStr"/>
      <c r="E387" s="267" t="inlineStr"/>
      <c r="F387" s="268" t="inlineStr"/>
      <c r="G387" s="421" t="n"/>
      <c r="H387" s="269" t="n"/>
      <c r="I387" s="421" t="n"/>
      <c r="J387" s="421" t="n"/>
      <c r="K387" s="421" t="n"/>
      <c r="L387" s="421" t="n"/>
      <c r="M387" s="421" t="n"/>
      <c r="N387" s="421" t="n"/>
      <c r="O387" s="421" t="n"/>
      <c r="P387" s="421" t="n"/>
      <c r="Q387" s="421" t="n"/>
      <c r="R387" s="270" t="n"/>
      <c r="S387" s="421" t="n"/>
      <c r="T387" s="421" t="n"/>
      <c r="U387" s="421" t="n"/>
      <c r="V387" s="421" t="n"/>
      <c r="W387" s="421" t="n"/>
      <c r="X387" s="421" t="n"/>
      <c r="Y387" s="421" t="n"/>
      <c r="Z387" s="421" t="n"/>
      <c r="AA387" s="421" t="n"/>
      <c r="AB387" s="421" t="n"/>
      <c r="AC387" s="421" t="n"/>
      <c r="AD387" s="421" t="n"/>
      <c r="AE387" s="421" t="n"/>
      <c r="AF387" s="421" t="n"/>
      <c r="AG387" s="421" t="n"/>
      <c r="AH387" s="421" t="n"/>
      <c r="AI387" s="421" t="n"/>
      <c r="AJ387" s="297" t="n"/>
      <c r="AK387" s="297" t="n"/>
      <c r="AL387" s="284" t="n"/>
      <c r="AM387" s="297" t="n"/>
      <c r="AN387" s="285" t="n"/>
      <c r="AO387" s="297" t="n"/>
      <c r="AP387" s="297" t="n"/>
      <c r="AQ387" s="297" t="n"/>
      <c r="AR387" s="297" t="n"/>
      <c r="AS387" s="297" t="n"/>
      <c r="AT387" s="285" t="inlineStr">
        <is>
          <t>0</t>
        </is>
      </c>
      <c r="AU387" s="297" t="inlineStr">
        <is>
          <t>0</t>
        </is>
      </c>
      <c r="AV387" s="297" t="inlineStr">
        <is>
          <t>0</t>
        </is>
      </c>
      <c r="AW387" s="297" t="inlineStr">
        <is>
          <t>0</t>
        </is>
      </c>
      <c r="AX387" s="297" t="inlineStr">
        <is>
          <t>0</t>
        </is>
      </c>
      <c r="AY387" s="286" t="inlineStr">
        <is>
          <t>0</t>
        </is>
      </c>
      <c r="AZ387" s="286" t="inlineStr">
        <is>
          <t>0</t>
        </is>
      </c>
      <c r="BA387" s="287" t="inlineStr">
        <is>
          <t>0</t>
        </is>
      </c>
      <c r="BB387" s="286" t="inlineStr">
        <is>
          <t>0</t>
        </is>
      </c>
      <c r="BC387" s="286" t="inlineStr">
        <is>
          <t>0</t>
        </is>
      </c>
      <c r="BD387" s="286" t="inlineStr">
        <is>
          <t>0</t>
        </is>
      </c>
      <c r="BE387" s="286" t="inlineStr">
        <is>
          <t>0</t>
        </is>
      </c>
      <c r="BF387" s="286" t="inlineStr">
        <is>
          <t>0</t>
        </is>
      </c>
      <c r="BG387" s="286" t="inlineStr">
        <is>
          <t>0</t>
        </is>
      </c>
      <c r="BH387" s="297" t="inlineStr">
        <is>
          <t>0</t>
        </is>
      </c>
      <c r="BI387" s="297" t="inlineStr">
        <is>
          <t>0</t>
        </is>
      </c>
      <c r="BJ387" s="297" t="inlineStr">
        <is>
          <t>0</t>
        </is>
      </c>
      <c r="BK387" s="297" t="inlineStr">
        <is>
          <t>0</t>
        </is>
      </c>
      <c r="BL387" s="297" t="inlineStr">
        <is>
          <t>0</t>
        </is>
      </c>
      <c r="BM387" s="297" t="inlineStr">
        <is>
          <t>0</t>
        </is>
      </c>
      <c r="BN387" s="297" t="inlineStr">
        <is>
          <t>0</t>
        </is>
      </c>
      <c r="BO387" s="285" t="inlineStr">
        <is>
          <t>0</t>
        </is>
      </c>
      <c r="BP387" s="297" t="inlineStr">
        <is>
          <t>0</t>
        </is>
      </c>
      <c r="BQ387" s="297" t="inlineStr">
        <is>
          <t>0</t>
        </is>
      </c>
      <c r="BR387" s="297" t="inlineStr">
        <is>
          <t>0</t>
        </is>
      </c>
      <c r="BS387" s="297" t="inlineStr">
        <is>
          <t>0</t>
        </is>
      </c>
      <c r="BT387" s="297" t="inlineStr">
        <is>
          <t>0</t>
        </is>
      </c>
      <c r="BU387" s="297" t="inlineStr">
        <is>
          <t>0</t>
        </is>
      </c>
      <c r="BV387" s="297" t="inlineStr">
        <is>
          <t>0</t>
        </is>
      </c>
      <c r="BW387" s="288" t="inlineStr">
        <is>
          <t>0</t>
        </is>
      </c>
      <c r="BX387" s="276">
        <f>SUM(IF(COUNTIF(#REF!, "*1.*"), 2, 0), IF(COUNTIF(#REF!, "*2.*"), 2, 0), IF(COUNTIF(#REF!, "*3.*"), 2, 0), IF(COUNTIF(#REF!, "*4.*"), 2, 0), IF(COUNTIF(#REF!, "*5.*"), 2, 0), IF(COUNTIF(#REF!, "*6.*"), 2, 0))</f>
        <v/>
      </c>
      <c r="BY387" s="277">
        <f t="array" ref="BY387">SUM(VALUE(AT387),VALUE(AU387),VALUE(AV387),VALUE(AW387),VALUE(AX387),VALUE(AY387),VALUE(AZ387),VALUE(BB387),VALUE(BC387),VALUE(BD387),VALUE(BE387),VALUE(BF387),VALUE(BG387),VALUE(BH387),VALUE(BI387),VALUE(BJ387),VALUE(BK387),VALUE(BL387),VALUE(BM387),VALUE(BN387),VALUE(BO387),VALUE(BP387),VALUE(BQ387),VALUE(BR387),VALUE(BS387),VALUE(BT387),VALUE(BU387),VALUE(BV387),VALUE(BW387))</f>
        <v/>
      </c>
      <c r="BZ387" s="303" t="n"/>
      <c r="CA387" s="303" t="n"/>
      <c r="CB387" s="303" t="n"/>
      <c r="CC387" s="303" t="n"/>
      <c r="CD387" s="303" t="n"/>
      <c r="CE387" s="303" t="n"/>
      <c r="CF387" s="303" t="n"/>
      <c r="CG387" s="303" t="n"/>
      <c r="CH387" s="303" t="n"/>
      <c r="CI387" s="303" t="n"/>
      <c r="CJ387" s="303" t="n"/>
      <c r="CK387" s="303" t="n"/>
      <c r="CL387" s="303" t="n"/>
      <c r="CM387" s="303" t="n"/>
      <c r="CN387" s="303" t="n"/>
      <c r="CO387" s="303" t="n"/>
      <c r="CP387" s="303" t="n"/>
      <c r="CQ387" s="303" t="n"/>
      <c r="CR387" s="279" t="inlineStr"/>
      <c r="CS387" s="280">
        <f>AVERAGE(Value(BY387),value(CR387))</f>
        <v/>
      </c>
      <c r="CT387" s="421">
        <f>(IF(OR(MediaScorecard!BH388="x", MediaScorecard!BI388="x",MediaScorecard!BJ388="x",MediaScorecard!BK388="x",MediaScorecard!BL388="x"),1, 2))</f>
        <v/>
      </c>
      <c r="CU387" s="304" t="n"/>
      <c r="CV387" s="304" t="n"/>
      <c r="CW387" s="304" t="n"/>
      <c r="CX387" s="305" t="n"/>
      <c r="CY387" s="304" t="n"/>
      <c r="CZ387" s="304" t="n"/>
      <c r="DA387" s="304" t="n"/>
    </row>
    <row r="388" ht="21" customHeight="1" s="590">
      <c r="A388" s="421" t="n"/>
      <c r="B388" s="270" t="n"/>
      <c r="C388" s="266" t="n"/>
      <c r="D388" s="267" t="inlineStr"/>
      <c r="E388" s="267" t="inlineStr"/>
      <c r="F388" s="268" t="inlineStr"/>
      <c r="G388" s="421" t="n"/>
      <c r="H388" s="269" t="n"/>
      <c r="I388" s="421" t="n"/>
      <c r="J388" s="421" t="n"/>
      <c r="K388" s="421" t="n"/>
      <c r="L388" s="421" t="n"/>
      <c r="M388" s="421" t="n"/>
      <c r="N388" s="421" t="n"/>
      <c r="O388" s="421" t="n"/>
      <c r="P388" s="421" t="n"/>
      <c r="Q388" s="421" t="n"/>
      <c r="R388" s="270" t="n"/>
      <c r="S388" s="421" t="n"/>
      <c r="T388" s="421" t="n"/>
      <c r="U388" s="421" t="n"/>
      <c r="V388" s="421" t="n"/>
      <c r="W388" s="421" t="n"/>
      <c r="X388" s="421" t="n"/>
      <c r="Y388" s="421" t="n"/>
      <c r="Z388" s="421" t="n"/>
      <c r="AA388" s="421" t="n"/>
      <c r="AB388" s="421" t="n"/>
      <c r="AC388" s="421" t="n"/>
      <c r="AD388" s="421" t="n"/>
      <c r="AE388" s="421" t="n"/>
      <c r="AF388" s="421" t="n"/>
      <c r="AG388" s="421" t="n"/>
      <c r="AH388" s="421" t="n"/>
      <c r="AI388" s="421" t="n"/>
      <c r="AJ388" s="297" t="n"/>
      <c r="AK388" s="297" t="n"/>
      <c r="AL388" s="284" t="n"/>
      <c r="AM388" s="297" t="n"/>
      <c r="AN388" s="285" t="n"/>
      <c r="AO388" s="297" t="n"/>
      <c r="AP388" s="297" t="n"/>
      <c r="AQ388" s="297" t="n"/>
      <c r="AR388" s="297" t="n"/>
      <c r="AS388" s="297" t="n"/>
      <c r="AT388" s="285" t="inlineStr">
        <is>
          <t>0</t>
        </is>
      </c>
      <c r="AU388" s="297" t="inlineStr">
        <is>
          <t>0</t>
        </is>
      </c>
      <c r="AV388" s="297" t="inlineStr">
        <is>
          <t>0</t>
        </is>
      </c>
      <c r="AW388" s="297" t="inlineStr">
        <is>
          <t>0</t>
        </is>
      </c>
      <c r="AX388" s="297" t="inlineStr">
        <is>
          <t>0</t>
        </is>
      </c>
      <c r="AY388" s="286" t="inlineStr">
        <is>
          <t>0</t>
        </is>
      </c>
      <c r="AZ388" s="286" t="inlineStr">
        <is>
          <t>0</t>
        </is>
      </c>
      <c r="BA388" s="287" t="inlineStr">
        <is>
          <t>0</t>
        </is>
      </c>
      <c r="BB388" s="286" t="inlineStr">
        <is>
          <t>0</t>
        </is>
      </c>
      <c r="BC388" s="286" t="inlineStr">
        <is>
          <t>0</t>
        </is>
      </c>
      <c r="BD388" s="286" t="inlineStr">
        <is>
          <t>0</t>
        </is>
      </c>
      <c r="BE388" s="286" t="inlineStr">
        <is>
          <t>0</t>
        </is>
      </c>
      <c r="BF388" s="286" t="inlineStr">
        <is>
          <t>0</t>
        </is>
      </c>
      <c r="BG388" s="286" t="inlineStr">
        <is>
          <t>0</t>
        </is>
      </c>
      <c r="BH388" s="297" t="inlineStr">
        <is>
          <t>0</t>
        </is>
      </c>
      <c r="BI388" s="297" t="inlineStr">
        <is>
          <t>0</t>
        </is>
      </c>
      <c r="BJ388" s="297" t="inlineStr">
        <is>
          <t>0</t>
        </is>
      </c>
      <c r="BK388" s="297" t="inlineStr">
        <is>
          <t>0</t>
        </is>
      </c>
      <c r="BL388" s="297" t="inlineStr">
        <is>
          <t>0</t>
        </is>
      </c>
      <c r="BM388" s="297" t="inlineStr">
        <is>
          <t>0</t>
        </is>
      </c>
      <c r="BN388" s="297" t="inlineStr">
        <is>
          <t>0</t>
        </is>
      </c>
      <c r="BO388" s="285" t="inlineStr">
        <is>
          <t>0</t>
        </is>
      </c>
      <c r="BP388" s="297" t="inlineStr">
        <is>
          <t>0</t>
        </is>
      </c>
      <c r="BQ388" s="297" t="inlineStr">
        <is>
          <t>0</t>
        </is>
      </c>
      <c r="BR388" s="297" t="inlineStr">
        <is>
          <t>0</t>
        </is>
      </c>
      <c r="BS388" s="297" t="inlineStr">
        <is>
          <t>0</t>
        </is>
      </c>
      <c r="BT388" s="297" t="inlineStr">
        <is>
          <t>0</t>
        </is>
      </c>
      <c r="BU388" s="297" t="inlineStr">
        <is>
          <t>0</t>
        </is>
      </c>
      <c r="BV388" s="297" t="inlineStr">
        <is>
          <t>0</t>
        </is>
      </c>
      <c r="BW388" s="288" t="inlineStr">
        <is>
          <t>0</t>
        </is>
      </c>
      <c r="BX388" s="276">
        <f>SUM(IF(COUNTIF(#REF!, "*1.*"), 2, 0), IF(COUNTIF(#REF!, "*2.*"), 2, 0), IF(COUNTIF(#REF!, "*3.*"), 2, 0), IF(COUNTIF(#REF!, "*4.*"), 2, 0), IF(COUNTIF(#REF!, "*5.*"), 2, 0), IF(COUNTIF(#REF!, "*6.*"), 2, 0))</f>
        <v/>
      </c>
      <c r="BY388" s="277">
        <f t="array" ref="BY388">SUM(VALUE(AT388),VALUE(AU388),VALUE(AV388),VALUE(AW388),VALUE(AX388),VALUE(AY388),VALUE(AZ388),VALUE(BB388),VALUE(BC388),VALUE(BD388),VALUE(BE388),VALUE(BF388),VALUE(BG388),VALUE(BH388),VALUE(BI388),VALUE(BJ388),VALUE(BK388),VALUE(BL388),VALUE(BM388),VALUE(BN388),VALUE(BO388),VALUE(BP388),VALUE(BQ388),VALUE(BR388),VALUE(BS388),VALUE(BT388),VALUE(BU388),VALUE(BV388),VALUE(BW388))</f>
        <v/>
      </c>
      <c r="BZ388" s="307" t="n"/>
      <c r="CA388" s="307" t="n"/>
      <c r="CB388" s="307" t="n"/>
      <c r="CC388" s="307" t="n"/>
      <c r="CD388" s="307" t="n"/>
      <c r="CE388" s="307" t="n"/>
      <c r="CF388" s="307" t="n"/>
      <c r="CG388" s="307" t="n"/>
      <c r="CH388" s="307" t="n"/>
      <c r="CI388" s="307" t="n"/>
      <c r="CJ388" s="307" t="n"/>
      <c r="CK388" s="307" t="n"/>
      <c r="CL388" s="307" t="n"/>
      <c r="CM388" s="307" t="n"/>
      <c r="CN388" s="307" t="n"/>
      <c r="CO388" s="307" t="n"/>
      <c r="CP388" s="307" t="n"/>
      <c r="CQ388" s="307" t="n"/>
      <c r="CR388" s="279" t="inlineStr"/>
      <c r="CS388" s="280">
        <f>AVERAGE(Value(BY388),value(CR388))</f>
        <v/>
      </c>
      <c r="CT388" s="421">
        <f>(IF(OR(MediaScorecard!BH389="x", MediaScorecard!BI389="x",MediaScorecard!BJ389="x",MediaScorecard!BK389="x",MediaScorecard!BL389="x"),1, 2))</f>
        <v/>
      </c>
      <c r="CU388" s="308" t="n"/>
      <c r="CV388" s="308" t="n"/>
      <c r="CW388" s="308" t="n"/>
      <c r="CX388" s="309" t="n"/>
      <c r="CY388" s="308" t="n"/>
      <c r="CZ388" s="308" t="n"/>
      <c r="DA388" s="308" t="n"/>
    </row>
    <row r="389" ht="21" customHeight="1" s="590">
      <c r="A389" s="421" t="n"/>
      <c r="B389" s="270" t="n"/>
      <c r="C389" s="266" t="n"/>
      <c r="D389" s="267" t="inlineStr"/>
      <c r="E389" s="267" t="inlineStr"/>
      <c r="F389" s="268" t="inlineStr"/>
      <c r="G389" s="421" t="n"/>
      <c r="H389" s="269" t="n"/>
      <c r="I389" s="421" t="n"/>
      <c r="J389" s="421" t="n"/>
      <c r="K389" s="421" t="n"/>
      <c r="L389" s="421" t="n"/>
      <c r="M389" s="421" t="n"/>
      <c r="N389" s="421" t="n"/>
      <c r="O389" s="421" t="n"/>
      <c r="P389" s="421" t="n"/>
      <c r="Q389" s="421" t="n"/>
      <c r="R389" s="270" t="n"/>
      <c r="S389" s="421" t="n"/>
      <c r="T389" s="421" t="n"/>
      <c r="U389" s="421" t="n"/>
      <c r="V389" s="421" t="n"/>
      <c r="W389" s="421" t="n"/>
      <c r="X389" s="421" t="n"/>
      <c r="Y389" s="421" t="n"/>
      <c r="Z389" s="421" t="n"/>
      <c r="AA389" s="421" t="n"/>
      <c r="AB389" s="421" t="n"/>
      <c r="AC389" s="421" t="n"/>
      <c r="AD389" s="421" t="n"/>
      <c r="AE389" s="421" t="n"/>
      <c r="AF389" s="421" t="n"/>
      <c r="AG389" s="421" t="n"/>
      <c r="AH389" s="421" t="n"/>
      <c r="AI389" s="421" t="n"/>
      <c r="AJ389" s="297" t="n"/>
      <c r="AK389" s="297" t="n"/>
      <c r="AL389" s="284" t="n"/>
      <c r="AM389" s="297" t="n"/>
      <c r="AN389" s="285" t="n"/>
      <c r="AO389" s="297" t="n"/>
      <c r="AP389" s="297" t="n"/>
      <c r="AQ389" s="297" t="n"/>
      <c r="AR389" s="297" t="n"/>
      <c r="AS389" s="297" t="n"/>
      <c r="AT389" s="285" t="inlineStr">
        <is>
          <t>0</t>
        </is>
      </c>
      <c r="AU389" s="297" t="inlineStr">
        <is>
          <t>0</t>
        </is>
      </c>
      <c r="AV389" s="297" t="inlineStr">
        <is>
          <t>0</t>
        </is>
      </c>
      <c r="AW389" s="297" t="inlineStr">
        <is>
          <t>0</t>
        </is>
      </c>
      <c r="AX389" s="297" t="inlineStr">
        <is>
          <t>0</t>
        </is>
      </c>
      <c r="AY389" s="286" t="inlineStr">
        <is>
          <t>0</t>
        </is>
      </c>
      <c r="AZ389" s="286" t="inlineStr">
        <is>
          <t>0</t>
        </is>
      </c>
      <c r="BA389" s="287" t="inlineStr">
        <is>
          <t>0</t>
        </is>
      </c>
      <c r="BB389" s="286" t="inlineStr">
        <is>
          <t>0</t>
        </is>
      </c>
      <c r="BC389" s="286" t="inlineStr">
        <is>
          <t>0</t>
        </is>
      </c>
      <c r="BD389" s="286" t="inlineStr">
        <is>
          <t>0</t>
        </is>
      </c>
      <c r="BE389" s="286" t="inlineStr">
        <is>
          <t>0</t>
        </is>
      </c>
      <c r="BF389" s="286" t="inlineStr">
        <is>
          <t>0</t>
        </is>
      </c>
      <c r="BG389" s="286" t="inlineStr">
        <is>
          <t>0</t>
        </is>
      </c>
      <c r="BH389" s="297" t="inlineStr">
        <is>
          <t>0</t>
        </is>
      </c>
      <c r="BI389" s="297" t="inlineStr">
        <is>
          <t>0</t>
        </is>
      </c>
      <c r="BJ389" s="297" t="inlineStr">
        <is>
          <t>0</t>
        </is>
      </c>
      <c r="BK389" s="297" t="inlineStr">
        <is>
          <t>0</t>
        </is>
      </c>
      <c r="BL389" s="297" t="inlineStr">
        <is>
          <t>0</t>
        </is>
      </c>
      <c r="BM389" s="297" t="inlineStr">
        <is>
          <t>0</t>
        </is>
      </c>
      <c r="BN389" s="297" t="inlineStr">
        <is>
          <t>0</t>
        </is>
      </c>
      <c r="BO389" s="285" t="inlineStr">
        <is>
          <t>0</t>
        </is>
      </c>
      <c r="BP389" s="297" t="inlineStr">
        <is>
          <t>0</t>
        </is>
      </c>
      <c r="BQ389" s="297" t="inlineStr">
        <is>
          <t>0</t>
        </is>
      </c>
      <c r="BR389" s="297" t="inlineStr">
        <is>
          <t>0</t>
        </is>
      </c>
      <c r="BS389" s="297" t="inlineStr">
        <is>
          <t>0</t>
        </is>
      </c>
      <c r="BT389" s="297" t="inlineStr">
        <is>
          <t>0</t>
        </is>
      </c>
      <c r="BU389" s="297" t="inlineStr">
        <is>
          <t>0</t>
        </is>
      </c>
      <c r="BV389" s="297" t="inlineStr">
        <is>
          <t>0</t>
        </is>
      </c>
      <c r="BW389" s="288" t="inlineStr">
        <is>
          <t>0</t>
        </is>
      </c>
      <c r="BX389" s="276">
        <f>SUM(IF(COUNTIF(#REF!, "*1.*"), 2, 0), IF(COUNTIF(#REF!, "*2.*"), 2, 0), IF(COUNTIF(#REF!, "*3.*"), 2, 0), IF(COUNTIF(#REF!, "*4.*"), 2, 0), IF(COUNTIF(#REF!, "*5.*"), 2, 0), IF(COUNTIF(#REF!, "*6.*"), 2, 0))</f>
        <v/>
      </c>
      <c r="BY389" s="277">
        <f t="array" ref="BY389">SUM(VALUE(AT389),VALUE(AU389),VALUE(AV389),VALUE(AW389),VALUE(AX389),VALUE(AY389),VALUE(AZ389),VALUE(BB389),VALUE(BC389),VALUE(BD389),VALUE(BE389),VALUE(BF389),VALUE(BG389),VALUE(BH389),VALUE(BI389),VALUE(BJ389),VALUE(BK389),VALUE(BL389),VALUE(BM389),VALUE(BN389),VALUE(BO389),VALUE(BP389),VALUE(BQ389),VALUE(BR389),VALUE(BS389),VALUE(BT389),VALUE(BU389),VALUE(BV389),VALUE(BW389))</f>
        <v/>
      </c>
      <c r="BZ389" s="307" t="n"/>
      <c r="CA389" s="307" t="n"/>
      <c r="CB389" s="307" t="n"/>
      <c r="CC389" s="307" t="n"/>
      <c r="CD389" s="307" t="n"/>
      <c r="CE389" s="307" t="n"/>
      <c r="CF389" s="307" t="n"/>
      <c r="CG389" s="307" t="n"/>
      <c r="CH389" s="307" t="n"/>
      <c r="CI389" s="307" t="n"/>
      <c r="CJ389" s="307" t="n"/>
      <c r="CK389" s="307" t="n"/>
      <c r="CL389" s="307" t="n"/>
      <c r="CM389" s="307" t="n"/>
      <c r="CN389" s="307" t="n"/>
      <c r="CO389" s="307" t="n"/>
      <c r="CP389" s="307" t="n"/>
      <c r="CQ389" s="307" t="n"/>
      <c r="CR389" s="279" t="inlineStr"/>
      <c r="CS389" s="280">
        <f>AVERAGE(Value(BY389),value(CR389))</f>
        <v/>
      </c>
      <c r="CT389" s="421">
        <f>(IF(OR(MediaScorecard!BH390="x", MediaScorecard!BI390="x",MediaScorecard!BJ390="x",MediaScorecard!BK390="x",MediaScorecard!BL390="x"),1, 2))</f>
        <v/>
      </c>
      <c r="CU389" s="308" t="n"/>
      <c r="CV389" s="308" t="n"/>
      <c r="CW389" s="308" t="n"/>
      <c r="CX389" s="309" t="n"/>
      <c r="CY389" s="308" t="n"/>
      <c r="CZ389" s="308" t="n"/>
      <c r="DA389" s="308" t="n"/>
    </row>
    <row r="390" ht="21" customHeight="1" s="590">
      <c r="A390" s="421" t="n"/>
      <c r="B390" s="270" t="n"/>
      <c r="C390" s="266" t="n"/>
      <c r="D390" s="267" t="inlineStr"/>
      <c r="E390" s="267" t="inlineStr"/>
      <c r="F390" s="268" t="inlineStr"/>
      <c r="G390" s="421" t="n"/>
      <c r="H390" s="269" t="n"/>
      <c r="I390" s="421" t="n"/>
      <c r="J390" s="421" t="n"/>
      <c r="K390" s="421" t="n"/>
      <c r="L390" s="421" t="n"/>
      <c r="M390" s="421" t="n"/>
      <c r="N390" s="421" t="n"/>
      <c r="O390" s="421" t="n"/>
      <c r="P390" s="421" t="n"/>
      <c r="Q390" s="421" t="n"/>
      <c r="R390" s="270" t="n"/>
      <c r="S390" s="421" t="n"/>
      <c r="T390" s="421" t="n"/>
      <c r="U390" s="421" t="n"/>
      <c r="V390" s="421" t="n"/>
      <c r="W390" s="421" t="n"/>
      <c r="X390" s="421" t="n"/>
      <c r="Y390" s="421" t="n"/>
      <c r="Z390" s="421" t="n"/>
      <c r="AA390" s="421" t="n"/>
      <c r="AB390" s="421" t="n"/>
      <c r="AC390" s="421" t="n"/>
      <c r="AD390" s="421" t="n"/>
      <c r="AE390" s="421" t="n"/>
      <c r="AF390" s="421" t="n"/>
      <c r="AG390" s="421" t="n"/>
      <c r="AH390" s="421" t="n"/>
      <c r="AI390" s="421" t="n"/>
      <c r="AJ390" s="297" t="n"/>
      <c r="AK390" s="297" t="n"/>
      <c r="AL390" s="284" t="n"/>
      <c r="AM390" s="297" t="n"/>
      <c r="AN390" s="285" t="n"/>
      <c r="AO390" s="297" t="n"/>
      <c r="AP390" s="297" t="n"/>
      <c r="AQ390" s="297" t="n"/>
      <c r="AR390" s="297" t="n"/>
      <c r="AS390" s="297" t="n"/>
      <c r="AT390" s="285" t="inlineStr">
        <is>
          <t>0</t>
        </is>
      </c>
      <c r="AU390" s="297" t="inlineStr">
        <is>
          <t>0</t>
        </is>
      </c>
      <c r="AV390" s="297" t="inlineStr">
        <is>
          <t>0</t>
        </is>
      </c>
      <c r="AW390" s="297" t="inlineStr">
        <is>
          <t>0</t>
        </is>
      </c>
      <c r="AX390" s="297" t="inlineStr">
        <is>
          <t>0</t>
        </is>
      </c>
      <c r="AY390" s="286" t="inlineStr">
        <is>
          <t>0</t>
        </is>
      </c>
      <c r="AZ390" s="286" t="inlineStr">
        <is>
          <t>0</t>
        </is>
      </c>
      <c r="BA390" s="287" t="inlineStr">
        <is>
          <t>0</t>
        </is>
      </c>
      <c r="BB390" s="286" t="inlineStr">
        <is>
          <t>0</t>
        </is>
      </c>
      <c r="BC390" s="286" t="inlineStr">
        <is>
          <t>0</t>
        </is>
      </c>
      <c r="BD390" s="286" t="inlineStr">
        <is>
          <t>0</t>
        </is>
      </c>
      <c r="BE390" s="286" t="inlineStr">
        <is>
          <t>0</t>
        </is>
      </c>
      <c r="BF390" s="286" t="inlineStr">
        <is>
          <t>0</t>
        </is>
      </c>
      <c r="BG390" s="286" t="inlineStr">
        <is>
          <t>0</t>
        </is>
      </c>
      <c r="BH390" s="297" t="inlineStr">
        <is>
          <t>0</t>
        </is>
      </c>
      <c r="BI390" s="297" t="inlineStr">
        <is>
          <t>0</t>
        </is>
      </c>
      <c r="BJ390" s="297" t="inlineStr">
        <is>
          <t>0</t>
        </is>
      </c>
      <c r="BK390" s="297" t="inlineStr">
        <is>
          <t>0</t>
        </is>
      </c>
      <c r="BL390" s="297" t="inlineStr">
        <is>
          <t>0</t>
        </is>
      </c>
      <c r="BM390" s="297" t="inlineStr">
        <is>
          <t>0</t>
        </is>
      </c>
      <c r="BN390" s="297" t="inlineStr">
        <is>
          <t>0</t>
        </is>
      </c>
      <c r="BO390" s="285" t="inlineStr">
        <is>
          <t>0</t>
        </is>
      </c>
      <c r="BP390" s="297" t="inlineStr">
        <is>
          <t>0</t>
        </is>
      </c>
      <c r="BQ390" s="297" t="inlineStr">
        <is>
          <t>0</t>
        </is>
      </c>
      <c r="BR390" s="297" t="inlineStr">
        <is>
          <t>0</t>
        </is>
      </c>
      <c r="BS390" s="297" t="inlineStr">
        <is>
          <t>0</t>
        </is>
      </c>
      <c r="BT390" s="297" t="inlineStr">
        <is>
          <t>0</t>
        </is>
      </c>
      <c r="BU390" s="297" t="inlineStr">
        <is>
          <t>0</t>
        </is>
      </c>
      <c r="BV390" s="297" t="inlineStr">
        <is>
          <t>0</t>
        </is>
      </c>
      <c r="BW390" s="288" t="inlineStr">
        <is>
          <t>0</t>
        </is>
      </c>
      <c r="BX390" s="276">
        <f>SUM(IF(COUNTIF(#REF!, "*1.*"), 2, 0), IF(COUNTIF(#REF!, "*2.*"), 2, 0), IF(COUNTIF(#REF!, "*3.*"), 2, 0), IF(COUNTIF(#REF!, "*4.*"), 2, 0), IF(COUNTIF(#REF!, "*5.*"), 2, 0), IF(COUNTIF(#REF!, "*6.*"), 2, 0))</f>
        <v/>
      </c>
      <c r="BY390" s="277">
        <f t="array" ref="BY390">SUM(VALUE(AT390),VALUE(AU390),VALUE(AV390),VALUE(AW390),VALUE(AX390),VALUE(AY390),VALUE(AZ390),VALUE(BB390),VALUE(BC390),VALUE(BD390),VALUE(BE390),VALUE(BF390),VALUE(BG390),VALUE(BH390),VALUE(BI390),VALUE(BJ390),VALUE(BK390),VALUE(BL390),VALUE(BM390),VALUE(BN390),VALUE(BO390),VALUE(BP390),VALUE(BQ390),VALUE(BR390),VALUE(BS390),VALUE(BT390),VALUE(BU390),VALUE(BV390),VALUE(BW390))</f>
        <v/>
      </c>
      <c r="BZ390" s="307" t="n"/>
      <c r="CA390" s="307" t="n"/>
      <c r="CB390" s="307" t="n"/>
      <c r="CC390" s="307" t="n"/>
      <c r="CD390" s="307" t="n"/>
      <c r="CE390" s="307" t="n"/>
      <c r="CF390" s="307" t="n"/>
      <c r="CG390" s="307" t="n"/>
      <c r="CH390" s="307" t="n"/>
      <c r="CI390" s="307" t="n"/>
      <c r="CJ390" s="307" t="n"/>
      <c r="CK390" s="307" t="n"/>
      <c r="CL390" s="307" t="n"/>
      <c r="CM390" s="307" t="n"/>
      <c r="CN390" s="307" t="n"/>
      <c r="CO390" s="307" t="n"/>
      <c r="CP390" s="307" t="n"/>
      <c r="CQ390" s="307" t="n"/>
      <c r="CR390" s="279" t="inlineStr"/>
      <c r="CS390" s="280">
        <f>AVERAGE(Value(BY390),value(CR390))</f>
        <v/>
      </c>
      <c r="CT390" s="421">
        <f>(IF(OR(MediaScorecard!BH391="x", MediaScorecard!BI391="x",MediaScorecard!BJ391="x",MediaScorecard!BK391="x",MediaScorecard!BL391="x"),1, 2))</f>
        <v/>
      </c>
      <c r="CU390" s="308" t="n"/>
      <c r="CV390" s="308" t="n"/>
      <c r="CW390" s="308" t="n"/>
      <c r="CX390" s="309" t="n"/>
      <c r="CY390" s="308" t="n"/>
      <c r="CZ390" s="308" t="n"/>
      <c r="DA390" s="308" t="n"/>
    </row>
    <row r="391" ht="21" customHeight="1" s="590">
      <c r="A391" s="421" t="n"/>
      <c r="B391" s="270" t="n"/>
      <c r="C391" s="266" t="n"/>
      <c r="D391" s="267" t="inlineStr"/>
      <c r="E391" s="267" t="inlineStr"/>
      <c r="F391" s="268" t="inlineStr"/>
      <c r="G391" s="421" t="n"/>
      <c r="H391" s="269" t="n"/>
      <c r="I391" s="421" t="n"/>
      <c r="J391" s="421" t="n"/>
      <c r="K391" s="421" t="n"/>
      <c r="L391" s="421" t="n"/>
      <c r="M391" s="421" t="n"/>
      <c r="N391" s="421" t="n"/>
      <c r="O391" s="421" t="n"/>
      <c r="P391" s="421" t="n"/>
      <c r="Q391" s="421" t="n"/>
      <c r="R391" s="270" t="n"/>
      <c r="S391" s="421" t="n"/>
      <c r="T391" s="421" t="n"/>
      <c r="U391" s="421" t="n"/>
      <c r="V391" s="421" t="n"/>
      <c r="W391" s="421" t="n"/>
      <c r="X391" s="421" t="n"/>
      <c r="Y391" s="421" t="n"/>
      <c r="Z391" s="421" t="n"/>
      <c r="AA391" s="421" t="n"/>
      <c r="AB391" s="421" t="n"/>
      <c r="AC391" s="421" t="n"/>
      <c r="AD391" s="421" t="n"/>
      <c r="AE391" s="421" t="n"/>
      <c r="AF391" s="421" t="n"/>
      <c r="AG391" s="421" t="n"/>
      <c r="AH391" s="421" t="n"/>
      <c r="AI391" s="421" t="n"/>
      <c r="AJ391" s="297" t="n"/>
      <c r="AK391" s="297" t="n"/>
      <c r="AL391" s="284" t="n"/>
      <c r="AM391" s="297" t="n"/>
      <c r="AN391" s="285" t="n"/>
      <c r="AO391" s="297" t="n"/>
      <c r="AP391" s="297" t="n"/>
      <c r="AQ391" s="297" t="n"/>
      <c r="AR391" s="297" t="n"/>
      <c r="AS391" s="297" t="n"/>
      <c r="AT391" s="285" t="inlineStr">
        <is>
          <t>0</t>
        </is>
      </c>
      <c r="AU391" s="297" t="inlineStr">
        <is>
          <t>0</t>
        </is>
      </c>
      <c r="AV391" s="297" t="inlineStr">
        <is>
          <t>0</t>
        </is>
      </c>
      <c r="AW391" s="297" t="inlineStr">
        <is>
          <t>0</t>
        </is>
      </c>
      <c r="AX391" s="297" t="inlineStr">
        <is>
          <t>0</t>
        </is>
      </c>
      <c r="AY391" s="286" t="inlineStr">
        <is>
          <t>0</t>
        </is>
      </c>
      <c r="AZ391" s="286" t="inlineStr">
        <is>
          <t>0</t>
        </is>
      </c>
      <c r="BA391" s="287" t="inlineStr">
        <is>
          <t>0</t>
        </is>
      </c>
      <c r="BB391" s="286" t="inlineStr">
        <is>
          <t>0</t>
        </is>
      </c>
      <c r="BC391" s="286" t="inlineStr">
        <is>
          <t>0</t>
        </is>
      </c>
      <c r="BD391" s="286" t="inlineStr">
        <is>
          <t>0</t>
        </is>
      </c>
      <c r="BE391" s="286" t="inlineStr">
        <is>
          <t>0</t>
        </is>
      </c>
      <c r="BF391" s="286" t="inlineStr">
        <is>
          <t>0</t>
        </is>
      </c>
      <c r="BG391" s="286" t="inlineStr">
        <is>
          <t>0</t>
        </is>
      </c>
      <c r="BH391" s="297" t="inlineStr">
        <is>
          <t>0</t>
        </is>
      </c>
      <c r="BI391" s="297" t="inlineStr">
        <is>
          <t>0</t>
        </is>
      </c>
      <c r="BJ391" s="297" t="inlineStr">
        <is>
          <t>0</t>
        </is>
      </c>
      <c r="BK391" s="297" t="inlineStr">
        <is>
          <t>0</t>
        </is>
      </c>
      <c r="BL391" s="297" t="inlineStr">
        <is>
          <t>0</t>
        </is>
      </c>
      <c r="BM391" s="297" t="inlineStr">
        <is>
          <t>0</t>
        </is>
      </c>
      <c r="BN391" s="297" t="inlineStr">
        <is>
          <t>0</t>
        </is>
      </c>
      <c r="BO391" s="285" t="inlineStr">
        <is>
          <t>0</t>
        </is>
      </c>
      <c r="BP391" s="297" t="inlineStr">
        <is>
          <t>0</t>
        </is>
      </c>
      <c r="BQ391" s="297" t="inlineStr">
        <is>
          <t>0</t>
        </is>
      </c>
      <c r="BR391" s="297" t="inlineStr">
        <is>
          <t>0</t>
        </is>
      </c>
      <c r="BS391" s="297" t="inlineStr">
        <is>
          <t>0</t>
        </is>
      </c>
      <c r="BT391" s="297" t="inlineStr">
        <is>
          <t>0</t>
        </is>
      </c>
      <c r="BU391" s="297" t="inlineStr">
        <is>
          <t>0</t>
        </is>
      </c>
      <c r="BV391" s="297" t="inlineStr">
        <is>
          <t>0</t>
        </is>
      </c>
      <c r="BW391" s="288" t="inlineStr">
        <is>
          <t>0</t>
        </is>
      </c>
      <c r="BX391" s="276">
        <f>SUM(IF(COUNTIF(#REF!, "*1.*"), 2, 0), IF(COUNTIF(#REF!, "*2.*"), 2, 0), IF(COUNTIF(#REF!, "*3.*"), 2, 0), IF(COUNTIF(#REF!, "*4.*"), 2, 0), IF(COUNTIF(#REF!, "*5.*"), 2, 0), IF(COUNTIF(#REF!, "*6.*"), 2, 0))</f>
        <v/>
      </c>
      <c r="BY391" s="277">
        <f t="array" ref="BY391">SUM(VALUE(AT391),VALUE(AU391),VALUE(AV391),VALUE(AW391),VALUE(AX391),VALUE(AY391),VALUE(AZ391),VALUE(BB391),VALUE(BC391),VALUE(BD391),VALUE(BE391),VALUE(BF391),VALUE(BG391),VALUE(BH391),VALUE(BI391),VALUE(BJ391),VALUE(BK391),VALUE(BL391),VALUE(BM391),VALUE(BN391),VALUE(BO391),VALUE(BP391),VALUE(BQ391),VALUE(BR391),VALUE(BS391),VALUE(BT391),VALUE(BU391),VALUE(BV391),VALUE(BW391))</f>
        <v/>
      </c>
      <c r="BZ391" s="307" t="n"/>
      <c r="CA391" s="307" t="n"/>
      <c r="CB391" s="307" t="n"/>
      <c r="CC391" s="307" t="n"/>
      <c r="CD391" s="307" t="n"/>
      <c r="CE391" s="307" t="n"/>
      <c r="CF391" s="307" t="n"/>
      <c r="CG391" s="307" t="n"/>
      <c r="CH391" s="307" t="n"/>
      <c r="CI391" s="307" t="n"/>
      <c r="CJ391" s="307" t="n"/>
      <c r="CK391" s="307" t="n"/>
      <c r="CL391" s="307" t="n"/>
      <c r="CM391" s="307" t="n"/>
      <c r="CN391" s="307" t="n"/>
      <c r="CO391" s="307" t="n"/>
      <c r="CP391" s="307" t="n"/>
      <c r="CQ391" s="307" t="n"/>
      <c r="CR391" s="279" t="inlineStr"/>
      <c r="CS391" s="280">
        <f>AVERAGE(Value(BY391),value(CR391))</f>
        <v/>
      </c>
      <c r="CT391" s="421">
        <f>(IF(OR(MediaScorecard!BH392="x", MediaScorecard!BI392="x",MediaScorecard!BJ392="x",MediaScorecard!BK392="x",MediaScorecard!BL392="x"),1, 2))</f>
        <v/>
      </c>
      <c r="CU391" s="308" t="n"/>
      <c r="CV391" s="308" t="n"/>
      <c r="CW391" s="308" t="n"/>
      <c r="CX391" s="309" t="n"/>
      <c r="CY391" s="308" t="n"/>
      <c r="CZ391" s="308" t="n"/>
      <c r="DA391" s="308" t="n"/>
    </row>
    <row r="392" ht="21" customHeight="1" s="590">
      <c r="A392" s="421" t="n"/>
      <c r="B392" s="270" t="n"/>
      <c r="C392" s="266" t="n"/>
      <c r="D392" s="267" t="inlineStr"/>
      <c r="E392" s="267" t="inlineStr"/>
      <c r="F392" s="268" t="inlineStr"/>
      <c r="G392" s="421" t="n"/>
      <c r="H392" s="269" t="n"/>
      <c r="I392" s="421" t="n"/>
      <c r="J392" s="421" t="n"/>
      <c r="K392" s="421" t="n"/>
      <c r="L392" s="421" t="n"/>
      <c r="M392" s="421" t="n"/>
      <c r="N392" s="421" t="n"/>
      <c r="O392" s="421" t="n"/>
      <c r="P392" s="421" t="n"/>
      <c r="Q392" s="421" t="n"/>
      <c r="R392" s="270" t="n"/>
      <c r="S392" s="421" t="n"/>
      <c r="T392" s="421" t="n"/>
      <c r="U392" s="421" t="n"/>
      <c r="V392" s="421" t="n"/>
      <c r="W392" s="421" t="n"/>
      <c r="X392" s="421" t="n"/>
      <c r="Y392" s="421" t="n"/>
      <c r="Z392" s="421" t="n"/>
      <c r="AA392" s="421" t="n"/>
      <c r="AB392" s="421" t="n"/>
      <c r="AC392" s="421" t="n"/>
      <c r="AD392" s="421" t="n"/>
      <c r="AE392" s="421" t="n"/>
      <c r="AF392" s="421" t="n"/>
      <c r="AG392" s="421" t="n"/>
      <c r="AH392" s="421" t="n"/>
      <c r="AI392" s="421" t="n"/>
      <c r="AJ392" s="297" t="n"/>
      <c r="AK392" s="297" t="n"/>
      <c r="AL392" s="284" t="n"/>
      <c r="AM392" s="297" t="n"/>
      <c r="AN392" s="285" t="n"/>
      <c r="AO392" s="297" t="n"/>
      <c r="AP392" s="297" t="n"/>
      <c r="AQ392" s="297" t="n"/>
      <c r="AR392" s="297" t="n"/>
      <c r="AS392" s="297" t="n"/>
      <c r="AT392" s="285" t="inlineStr">
        <is>
          <t>0</t>
        </is>
      </c>
      <c r="AU392" s="297" t="inlineStr">
        <is>
          <t>0</t>
        </is>
      </c>
      <c r="AV392" s="297" t="inlineStr">
        <is>
          <t>0</t>
        </is>
      </c>
      <c r="AW392" s="297" t="inlineStr">
        <is>
          <t>0</t>
        </is>
      </c>
      <c r="AX392" s="297" t="inlineStr">
        <is>
          <t>0</t>
        </is>
      </c>
      <c r="AY392" s="286" t="inlineStr">
        <is>
          <t>0</t>
        </is>
      </c>
      <c r="AZ392" s="286" t="inlineStr">
        <is>
          <t>0</t>
        </is>
      </c>
      <c r="BA392" s="287" t="inlineStr">
        <is>
          <t>0</t>
        </is>
      </c>
      <c r="BB392" s="286" t="inlineStr">
        <is>
          <t>0</t>
        </is>
      </c>
      <c r="BC392" s="286" t="inlineStr">
        <is>
          <t>0</t>
        </is>
      </c>
      <c r="BD392" s="286" t="inlineStr">
        <is>
          <t>0</t>
        </is>
      </c>
      <c r="BE392" s="286" t="inlineStr">
        <is>
          <t>0</t>
        </is>
      </c>
      <c r="BF392" s="286" t="inlineStr">
        <is>
          <t>0</t>
        </is>
      </c>
      <c r="BG392" s="286" t="inlineStr">
        <is>
          <t>0</t>
        </is>
      </c>
      <c r="BH392" s="297" t="inlineStr">
        <is>
          <t>0</t>
        </is>
      </c>
      <c r="BI392" s="297" t="inlineStr">
        <is>
          <t>0</t>
        </is>
      </c>
      <c r="BJ392" s="297" t="inlineStr">
        <is>
          <t>0</t>
        </is>
      </c>
      <c r="BK392" s="297" t="inlineStr">
        <is>
          <t>0</t>
        </is>
      </c>
      <c r="BL392" s="297" t="inlineStr">
        <is>
          <t>0</t>
        </is>
      </c>
      <c r="BM392" s="297" t="inlineStr">
        <is>
          <t>0</t>
        </is>
      </c>
      <c r="BN392" s="297" t="inlineStr">
        <is>
          <t>0</t>
        </is>
      </c>
      <c r="BO392" s="285" t="inlineStr">
        <is>
          <t>0</t>
        </is>
      </c>
      <c r="BP392" s="297" t="inlineStr">
        <is>
          <t>0</t>
        </is>
      </c>
      <c r="BQ392" s="297" t="inlineStr">
        <is>
          <t>0</t>
        </is>
      </c>
      <c r="BR392" s="297" t="inlineStr">
        <is>
          <t>0</t>
        </is>
      </c>
      <c r="BS392" s="297" t="inlineStr">
        <is>
          <t>0</t>
        </is>
      </c>
      <c r="BT392" s="297" t="inlineStr">
        <is>
          <t>0</t>
        </is>
      </c>
      <c r="BU392" s="297" t="inlineStr">
        <is>
          <t>0</t>
        </is>
      </c>
      <c r="BV392" s="297" t="inlineStr">
        <is>
          <t>0</t>
        </is>
      </c>
      <c r="BW392" s="288" t="inlineStr">
        <is>
          <t>0</t>
        </is>
      </c>
      <c r="BX392" s="276">
        <f>SUM(IF(COUNTIF(#REF!, "*1.*"), 2, 0), IF(COUNTIF(#REF!, "*2.*"), 2, 0), IF(COUNTIF(#REF!, "*3.*"), 2, 0), IF(COUNTIF(#REF!, "*4.*"), 2, 0), IF(COUNTIF(#REF!, "*5.*"), 2, 0), IF(COUNTIF(#REF!, "*6.*"), 2, 0))</f>
        <v/>
      </c>
      <c r="BY392" s="277">
        <f t="array" ref="BY392">SUM(VALUE(AT392),VALUE(AU392),VALUE(AV392),VALUE(AW392),VALUE(AX392),VALUE(AY392),VALUE(AZ392),VALUE(BB392),VALUE(BC392),VALUE(BD392),VALUE(BE392),VALUE(BF392),VALUE(BG392),VALUE(BH392),VALUE(BI392),VALUE(BJ392),VALUE(BK392),VALUE(BL392),VALUE(BM392),VALUE(BN392),VALUE(BO392),VALUE(BP392),VALUE(BQ392),VALUE(BR392),VALUE(BS392),VALUE(BT392),VALUE(BU392),VALUE(BV392),VALUE(BW392))</f>
        <v/>
      </c>
      <c r="BZ392" s="307" t="n"/>
      <c r="CA392" s="307" t="n"/>
      <c r="CB392" s="307" t="n"/>
      <c r="CC392" s="307" t="n"/>
      <c r="CD392" s="307" t="n"/>
      <c r="CE392" s="307" t="n"/>
      <c r="CF392" s="307" t="n"/>
      <c r="CG392" s="307" t="n"/>
      <c r="CH392" s="307" t="n"/>
      <c r="CI392" s="307" t="n"/>
      <c r="CJ392" s="307" t="n"/>
      <c r="CK392" s="307" t="n"/>
      <c r="CL392" s="307" t="n"/>
      <c r="CM392" s="307" t="n"/>
      <c r="CN392" s="307" t="n"/>
      <c r="CO392" s="307" t="n"/>
      <c r="CP392" s="307" t="n"/>
      <c r="CQ392" s="307" t="n"/>
      <c r="CR392" s="279" t="inlineStr"/>
      <c r="CS392" s="280">
        <f>AVERAGE(Value(BY392),value(CR392))</f>
        <v/>
      </c>
      <c r="CT392" s="421">
        <f>(IF(OR(MediaScorecard!BH393="x", MediaScorecard!BI393="x",MediaScorecard!BJ393="x",MediaScorecard!BK393="x",MediaScorecard!BL393="x"),1, 2))</f>
        <v/>
      </c>
      <c r="CU392" s="308" t="n"/>
      <c r="CV392" s="308" t="n"/>
      <c r="CW392" s="308" t="n"/>
      <c r="CX392" s="309" t="n"/>
      <c r="CY392" s="308" t="n"/>
      <c r="CZ392" s="308" t="n"/>
      <c r="DA392" s="308" t="n"/>
    </row>
    <row r="393" ht="21" customHeight="1" s="590">
      <c r="A393" s="421" t="n"/>
      <c r="B393" s="270" t="n"/>
      <c r="C393" s="266" t="n"/>
      <c r="D393" s="267" t="inlineStr"/>
      <c r="E393" s="267" t="inlineStr"/>
      <c r="F393" s="268" t="inlineStr"/>
      <c r="G393" s="421" t="n"/>
      <c r="H393" s="269" t="n"/>
      <c r="I393" s="421" t="n"/>
      <c r="J393" s="421" t="n"/>
      <c r="K393" s="421" t="n"/>
      <c r="L393" s="421" t="n"/>
      <c r="M393" s="421" t="n"/>
      <c r="N393" s="421" t="n"/>
      <c r="O393" s="421" t="n"/>
      <c r="P393" s="421" t="n"/>
      <c r="Q393" s="421" t="n"/>
      <c r="R393" s="270" t="n"/>
      <c r="S393" s="421" t="n"/>
      <c r="T393" s="421" t="n"/>
      <c r="U393" s="421" t="n"/>
      <c r="V393" s="421" t="n"/>
      <c r="W393" s="421" t="n"/>
      <c r="X393" s="421" t="n"/>
      <c r="Y393" s="421" t="n"/>
      <c r="Z393" s="421" t="n"/>
      <c r="AA393" s="421" t="n"/>
      <c r="AB393" s="421" t="n"/>
      <c r="AC393" s="421" t="n"/>
      <c r="AD393" s="421" t="n"/>
      <c r="AE393" s="421" t="n"/>
      <c r="AF393" s="421" t="n"/>
      <c r="AG393" s="421" t="n"/>
      <c r="AH393" s="421" t="n"/>
      <c r="AI393" s="421" t="n"/>
      <c r="AJ393" s="297" t="n"/>
      <c r="AK393" s="297" t="n"/>
      <c r="AL393" s="284" t="n"/>
      <c r="AM393" s="297" t="n"/>
      <c r="AN393" s="285" t="n"/>
      <c r="AO393" s="297" t="n"/>
      <c r="AP393" s="297" t="n"/>
      <c r="AQ393" s="297" t="n"/>
      <c r="AR393" s="297" t="n"/>
      <c r="AS393" s="297" t="n"/>
      <c r="AT393" s="285" t="inlineStr">
        <is>
          <t>0</t>
        </is>
      </c>
      <c r="AU393" s="297" t="inlineStr">
        <is>
          <t>0</t>
        </is>
      </c>
      <c r="AV393" s="297" t="inlineStr">
        <is>
          <t>0</t>
        </is>
      </c>
      <c r="AW393" s="297" t="inlineStr">
        <is>
          <t>0</t>
        </is>
      </c>
      <c r="AX393" s="297" t="inlineStr">
        <is>
          <t>0</t>
        </is>
      </c>
      <c r="AY393" s="286" t="inlineStr">
        <is>
          <t>0</t>
        </is>
      </c>
      <c r="AZ393" s="286" t="inlineStr">
        <is>
          <t>0</t>
        </is>
      </c>
      <c r="BA393" s="287" t="inlineStr">
        <is>
          <t>0</t>
        </is>
      </c>
      <c r="BB393" s="286" t="inlineStr">
        <is>
          <t>0</t>
        </is>
      </c>
      <c r="BC393" s="286" t="inlineStr">
        <is>
          <t>0</t>
        </is>
      </c>
      <c r="BD393" s="286" t="inlineStr">
        <is>
          <t>0</t>
        </is>
      </c>
      <c r="BE393" s="286" t="inlineStr">
        <is>
          <t>0</t>
        </is>
      </c>
      <c r="BF393" s="286" t="inlineStr">
        <is>
          <t>0</t>
        </is>
      </c>
      <c r="BG393" s="286" t="inlineStr">
        <is>
          <t>0</t>
        </is>
      </c>
      <c r="BH393" s="297" t="inlineStr">
        <is>
          <t>0</t>
        </is>
      </c>
      <c r="BI393" s="297" t="inlineStr">
        <is>
          <t>0</t>
        </is>
      </c>
      <c r="BJ393" s="297" t="inlineStr">
        <is>
          <t>0</t>
        </is>
      </c>
      <c r="BK393" s="297" t="inlineStr">
        <is>
          <t>0</t>
        </is>
      </c>
      <c r="BL393" s="297" t="inlineStr">
        <is>
          <t>0</t>
        </is>
      </c>
      <c r="BM393" s="297" t="inlineStr">
        <is>
          <t>0</t>
        </is>
      </c>
      <c r="BN393" s="297" t="inlineStr">
        <is>
          <t>0</t>
        </is>
      </c>
      <c r="BO393" s="285" t="inlineStr">
        <is>
          <t>0</t>
        </is>
      </c>
      <c r="BP393" s="297" t="inlineStr">
        <is>
          <t>0</t>
        </is>
      </c>
      <c r="BQ393" s="297" t="inlineStr">
        <is>
          <t>0</t>
        </is>
      </c>
      <c r="BR393" s="297" t="inlineStr">
        <is>
          <t>0</t>
        </is>
      </c>
      <c r="BS393" s="297" t="inlineStr">
        <is>
          <t>0</t>
        </is>
      </c>
      <c r="BT393" s="297" t="inlineStr">
        <is>
          <t>0</t>
        </is>
      </c>
      <c r="BU393" s="297" t="inlineStr">
        <is>
          <t>0</t>
        </is>
      </c>
      <c r="BV393" s="297" t="inlineStr">
        <is>
          <t>0</t>
        </is>
      </c>
      <c r="BW393" s="288" t="inlineStr">
        <is>
          <t>0</t>
        </is>
      </c>
      <c r="BX393" s="276">
        <f>SUM(IF(COUNTIF(#REF!, "*1.*"), 2, 0), IF(COUNTIF(#REF!, "*2.*"), 2, 0), IF(COUNTIF(#REF!, "*3.*"), 2, 0), IF(COUNTIF(#REF!, "*4.*"), 2, 0), IF(COUNTIF(#REF!, "*5.*"), 2, 0), IF(COUNTIF(#REF!, "*6.*"), 2, 0))</f>
        <v/>
      </c>
      <c r="BY393" s="277">
        <f t="array" ref="BY393">SUM(VALUE(AT393),VALUE(AU393),VALUE(AV393),VALUE(AW393),VALUE(AX393),VALUE(AY393),VALUE(AZ393),VALUE(BB393),VALUE(BC393),VALUE(BD393),VALUE(BE393),VALUE(BF393),VALUE(BG393),VALUE(BH393),VALUE(BI393),VALUE(BJ393),VALUE(BK393),VALUE(BL393),VALUE(BM393),VALUE(BN393),VALUE(BO393),VALUE(BP393),VALUE(BQ393),VALUE(BR393),VALUE(BS393),VALUE(BT393),VALUE(BU393),VALUE(BV393),VALUE(BW393))</f>
        <v/>
      </c>
      <c r="BZ393" s="307" t="n"/>
      <c r="CA393" s="307" t="n"/>
      <c r="CB393" s="307" t="n"/>
      <c r="CC393" s="307" t="n"/>
      <c r="CD393" s="307" t="n"/>
      <c r="CE393" s="307" t="n"/>
      <c r="CF393" s="307" t="n"/>
      <c r="CG393" s="307" t="n"/>
      <c r="CH393" s="307" t="n"/>
      <c r="CI393" s="307" t="n"/>
      <c r="CJ393" s="307" t="n"/>
      <c r="CK393" s="307" t="n"/>
      <c r="CL393" s="307" t="n"/>
      <c r="CM393" s="307" t="n"/>
      <c r="CN393" s="307" t="n"/>
      <c r="CO393" s="307" t="n"/>
      <c r="CP393" s="307" t="n"/>
      <c r="CQ393" s="307" t="n"/>
      <c r="CR393" s="279" t="inlineStr"/>
      <c r="CS393" s="280">
        <f>AVERAGE(Value(BY393),value(CR393))</f>
        <v/>
      </c>
      <c r="CT393" s="421">
        <f>(IF(OR(MediaScorecard!BH394="x", MediaScorecard!BI394="x",MediaScorecard!BJ394="x",MediaScorecard!BK394="x",MediaScorecard!BL394="x"),1, 2))</f>
        <v/>
      </c>
      <c r="CU393" s="308" t="n"/>
      <c r="CV393" s="308" t="n"/>
      <c r="CW393" s="308" t="n"/>
      <c r="CX393" s="309" t="n"/>
      <c r="CY393" s="308" t="n"/>
      <c r="CZ393" s="308" t="n"/>
      <c r="DA393" s="308" t="n"/>
    </row>
    <row r="394" ht="21" customHeight="1" s="590">
      <c r="A394" s="421" t="n"/>
      <c r="B394" s="270" t="n"/>
      <c r="C394" s="266" t="n"/>
      <c r="D394" s="267" t="inlineStr"/>
      <c r="E394" s="267" t="inlineStr"/>
      <c r="F394" s="268" t="inlineStr"/>
      <c r="G394" s="421" t="n"/>
      <c r="H394" s="269" t="n"/>
      <c r="I394" s="421" t="n"/>
      <c r="J394" s="421" t="n"/>
      <c r="K394" s="421" t="n"/>
      <c r="L394" s="421" t="n"/>
      <c r="M394" s="421" t="n"/>
      <c r="N394" s="421" t="n"/>
      <c r="O394" s="421" t="n"/>
      <c r="P394" s="421" t="n"/>
      <c r="Q394" s="421" t="n"/>
      <c r="R394" s="270" t="n"/>
      <c r="S394" s="421" t="n"/>
      <c r="T394" s="421" t="n"/>
      <c r="U394" s="421" t="n"/>
      <c r="V394" s="421" t="n"/>
      <c r="W394" s="421" t="n"/>
      <c r="X394" s="421" t="n"/>
      <c r="Y394" s="421" t="n"/>
      <c r="Z394" s="421" t="n"/>
      <c r="AA394" s="421" t="n"/>
      <c r="AB394" s="421" t="n"/>
      <c r="AC394" s="421" t="n"/>
      <c r="AD394" s="421" t="n"/>
      <c r="AE394" s="421" t="n"/>
      <c r="AF394" s="421" t="n"/>
      <c r="AG394" s="421" t="n"/>
      <c r="AH394" s="421" t="n"/>
      <c r="AI394" s="421" t="n"/>
      <c r="AJ394" s="297" t="n"/>
      <c r="AK394" s="297" t="n"/>
      <c r="AL394" s="284" t="n"/>
      <c r="AM394" s="297" t="n"/>
      <c r="AN394" s="285" t="n"/>
      <c r="AO394" s="297" t="n"/>
      <c r="AP394" s="297" t="n"/>
      <c r="AQ394" s="297" t="n"/>
      <c r="AR394" s="297" t="n"/>
      <c r="AS394" s="297" t="n"/>
      <c r="AT394" s="285" t="inlineStr">
        <is>
          <t>0</t>
        </is>
      </c>
      <c r="AU394" s="297" t="inlineStr">
        <is>
          <t>0</t>
        </is>
      </c>
      <c r="AV394" s="297" t="inlineStr">
        <is>
          <t>0</t>
        </is>
      </c>
      <c r="AW394" s="297" t="inlineStr">
        <is>
          <t>0</t>
        </is>
      </c>
      <c r="AX394" s="297" t="inlineStr">
        <is>
          <t>0</t>
        </is>
      </c>
      <c r="AY394" s="286" t="inlineStr">
        <is>
          <t>0</t>
        </is>
      </c>
      <c r="AZ394" s="286" t="inlineStr">
        <is>
          <t>0</t>
        </is>
      </c>
      <c r="BA394" s="287" t="inlineStr">
        <is>
          <t>0</t>
        </is>
      </c>
      <c r="BB394" s="286" t="inlineStr">
        <is>
          <t>0</t>
        </is>
      </c>
      <c r="BC394" s="286" t="inlineStr">
        <is>
          <t>0</t>
        </is>
      </c>
      <c r="BD394" s="286" t="inlineStr">
        <is>
          <t>0</t>
        </is>
      </c>
      <c r="BE394" s="286" t="inlineStr">
        <is>
          <t>0</t>
        </is>
      </c>
      <c r="BF394" s="286" t="inlineStr">
        <is>
          <t>0</t>
        </is>
      </c>
      <c r="BG394" s="286" t="inlineStr">
        <is>
          <t>0</t>
        </is>
      </c>
      <c r="BH394" s="297" t="inlineStr">
        <is>
          <t>0</t>
        </is>
      </c>
      <c r="BI394" s="297" t="inlineStr">
        <is>
          <t>0</t>
        </is>
      </c>
      <c r="BJ394" s="297" t="inlineStr">
        <is>
          <t>0</t>
        </is>
      </c>
      <c r="BK394" s="297" t="inlineStr">
        <is>
          <t>0</t>
        </is>
      </c>
      <c r="BL394" s="297" t="inlineStr">
        <is>
          <t>0</t>
        </is>
      </c>
      <c r="BM394" s="297" t="inlineStr">
        <is>
          <t>0</t>
        </is>
      </c>
      <c r="BN394" s="297" t="inlineStr">
        <is>
          <t>0</t>
        </is>
      </c>
      <c r="BO394" s="285" t="inlineStr">
        <is>
          <t>0</t>
        </is>
      </c>
      <c r="BP394" s="297" t="inlineStr">
        <is>
          <t>0</t>
        </is>
      </c>
      <c r="BQ394" s="297" t="inlineStr">
        <is>
          <t>0</t>
        </is>
      </c>
      <c r="BR394" s="297" t="inlineStr">
        <is>
          <t>0</t>
        </is>
      </c>
      <c r="BS394" s="297" t="inlineStr">
        <is>
          <t>0</t>
        </is>
      </c>
      <c r="BT394" s="297" t="inlineStr">
        <is>
          <t>0</t>
        </is>
      </c>
      <c r="BU394" s="297" t="inlineStr">
        <is>
          <t>0</t>
        </is>
      </c>
      <c r="BV394" s="297" t="inlineStr">
        <is>
          <t>0</t>
        </is>
      </c>
      <c r="BW394" s="288" t="inlineStr">
        <is>
          <t>0</t>
        </is>
      </c>
      <c r="BX394" s="276">
        <f>SUM(IF(COUNTIF(#REF!, "*1.*"), 2, 0), IF(COUNTIF(#REF!, "*2.*"), 2, 0), IF(COUNTIF(#REF!, "*3.*"), 2, 0), IF(COUNTIF(#REF!, "*4.*"), 2, 0), IF(COUNTIF(#REF!, "*5.*"), 2, 0), IF(COUNTIF(#REF!, "*6.*"), 2, 0))</f>
        <v/>
      </c>
      <c r="BY394" s="277">
        <f t="array" ref="BY394">SUM(VALUE(AT394),VALUE(AU394),VALUE(AV394),VALUE(AW394),VALUE(AX394),VALUE(AY394),VALUE(AZ394),VALUE(BB394),VALUE(BC394),VALUE(BD394),VALUE(BE394),VALUE(BF394),VALUE(BG394),VALUE(BH394),VALUE(BI394),VALUE(BJ394),VALUE(BK394),VALUE(BL394),VALUE(BM394),VALUE(BN394),VALUE(BO394),VALUE(BP394),VALUE(BQ394),VALUE(BR394),VALUE(BS394),VALUE(BT394),VALUE(BU394),VALUE(BV394),VALUE(BW394))</f>
        <v/>
      </c>
      <c r="BZ394" s="307" t="n"/>
      <c r="CA394" s="307" t="n"/>
      <c r="CB394" s="307" t="n"/>
      <c r="CC394" s="307" t="n"/>
      <c r="CD394" s="307" t="n"/>
      <c r="CE394" s="307" t="n"/>
      <c r="CF394" s="307" t="n"/>
      <c r="CG394" s="307" t="n"/>
      <c r="CH394" s="307" t="n"/>
      <c r="CI394" s="307" t="n"/>
      <c r="CJ394" s="307" t="n"/>
      <c r="CK394" s="307" t="n"/>
      <c r="CL394" s="307" t="n"/>
      <c r="CM394" s="307" t="n"/>
      <c r="CN394" s="307" t="n"/>
      <c r="CO394" s="307" t="n"/>
      <c r="CP394" s="307" t="n"/>
      <c r="CQ394" s="307" t="n"/>
      <c r="CR394" s="279" t="inlineStr"/>
      <c r="CS394" s="280">
        <f>AVERAGE(Value(BY394),value(CR394))</f>
        <v/>
      </c>
      <c r="CT394" s="421">
        <f>(IF(OR(MediaScorecard!BH395="x", MediaScorecard!BI395="x",MediaScorecard!BJ395="x",MediaScorecard!BK395="x",MediaScorecard!BL395="x"),1, 2))</f>
        <v/>
      </c>
      <c r="CU394" s="308" t="n"/>
      <c r="CV394" s="308" t="n"/>
      <c r="CW394" s="308" t="n"/>
      <c r="CX394" s="309" t="n"/>
      <c r="CY394" s="308" t="n"/>
      <c r="CZ394" s="308" t="n"/>
      <c r="DA394" s="308" t="n"/>
    </row>
    <row r="395" ht="21" customHeight="1" s="590">
      <c r="A395" s="421" t="n"/>
      <c r="B395" s="270" t="n"/>
      <c r="C395" s="266" t="n"/>
      <c r="D395" s="267" t="inlineStr"/>
      <c r="E395" s="267" t="inlineStr"/>
      <c r="F395" s="268" t="inlineStr"/>
      <c r="G395" s="421" t="n"/>
      <c r="H395" s="269" t="n"/>
      <c r="I395" s="421" t="n"/>
      <c r="J395" s="421" t="n"/>
      <c r="K395" s="421" t="n"/>
      <c r="L395" s="421" t="n"/>
      <c r="M395" s="421" t="n"/>
      <c r="N395" s="421" t="n"/>
      <c r="O395" s="421" t="n"/>
      <c r="P395" s="421" t="n"/>
      <c r="Q395" s="421" t="n"/>
      <c r="R395" s="270" t="n"/>
      <c r="S395" s="421" t="n"/>
      <c r="T395" s="421" t="n"/>
      <c r="U395" s="421" t="n"/>
      <c r="V395" s="421" t="n"/>
      <c r="W395" s="421" t="n"/>
      <c r="X395" s="421" t="n"/>
      <c r="Y395" s="421" t="n"/>
      <c r="Z395" s="421" t="n"/>
      <c r="AA395" s="421" t="n"/>
      <c r="AB395" s="421" t="n"/>
      <c r="AC395" s="421" t="n"/>
      <c r="AD395" s="421" t="n"/>
      <c r="AE395" s="421" t="n"/>
      <c r="AF395" s="421" t="n"/>
      <c r="AG395" s="421" t="n"/>
      <c r="AH395" s="421" t="n"/>
      <c r="AI395" s="421" t="n"/>
      <c r="AJ395" s="297" t="n"/>
      <c r="AK395" s="297" t="n"/>
      <c r="AL395" s="284" t="n"/>
      <c r="AM395" s="297" t="n"/>
      <c r="AN395" s="285" t="n"/>
      <c r="AO395" s="297" t="n"/>
      <c r="AP395" s="297" t="n"/>
      <c r="AQ395" s="297" t="n"/>
      <c r="AR395" s="297" t="n"/>
      <c r="AS395" s="297" t="n"/>
      <c r="AT395" s="285" t="inlineStr">
        <is>
          <t>0</t>
        </is>
      </c>
      <c r="AU395" s="297" t="inlineStr">
        <is>
          <t>0</t>
        </is>
      </c>
      <c r="AV395" s="297" t="inlineStr">
        <is>
          <t>0</t>
        </is>
      </c>
      <c r="AW395" s="297" t="inlineStr">
        <is>
          <t>0</t>
        </is>
      </c>
      <c r="AX395" s="297" t="inlineStr">
        <is>
          <t>0</t>
        </is>
      </c>
      <c r="AY395" s="286" t="inlineStr">
        <is>
          <t>0</t>
        </is>
      </c>
      <c r="AZ395" s="286" t="inlineStr">
        <is>
          <t>0</t>
        </is>
      </c>
      <c r="BA395" s="287" t="inlineStr">
        <is>
          <t>0</t>
        </is>
      </c>
      <c r="BB395" s="286" t="inlineStr">
        <is>
          <t>0</t>
        </is>
      </c>
      <c r="BC395" s="286" t="inlineStr">
        <is>
          <t>0</t>
        </is>
      </c>
      <c r="BD395" s="286" t="inlineStr">
        <is>
          <t>0</t>
        </is>
      </c>
      <c r="BE395" s="286" t="inlineStr">
        <is>
          <t>0</t>
        </is>
      </c>
      <c r="BF395" s="286" t="inlineStr">
        <is>
          <t>0</t>
        </is>
      </c>
      <c r="BG395" s="286" t="inlineStr">
        <is>
          <t>0</t>
        </is>
      </c>
      <c r="BH395" s="297" t="inlineStr">
        <is>
          <t>0</t>
        </is>
      </c>
      <c r="BI395" s="297" t="inlineStr">
        <is>
          <t>0</t>
        </is>
      </c>
      <c r="BJ395" s="297" t="inlineStr">
        <is>
          <t>0</t>
        </is>
      </c>
      <c r="BK395" s="297" t="inlineStr">
        <is>
          <t>0</t>
        </is>
      </c>
      <c r="BL395" s="297" t="inlineStr">
        <is>
          <t>0</t>
        </is>
      </c>
      <c r="BM395" s="297" t="inlineStr">
        <is>
          <t>0</t>
        </is>
      </c>
      <c r="BN395" s="297" t="inlineStr">
        <is>
          <t>0</t>
        </is>
      </c>
      <c r="BO395" s="285" t="inlineStr">
        <is>
          <t>0</t>
        </is>
      </c>
      <c r="BP395" s="297" t="inlineStr">
        <is>
          <t>0</t>
        </is>
      </c>
      <c r="BQ395" s="297" t="inlineStr">
        <is>
          <t>0</t>
        </is>
      </c>
      <c r="BR395" s="297" t="inlineStr">
        <is>
          <t>0</t>
        </is>
      </c>
      <c r="BS395" s="297" t="inlineStr">
        <is>
          <t>0</t>
        </is>
      </c>
      <c r="BT395" s="297" t="inlineStr">
        <is>
          <t>0</t>
        </is>
      </c>
      <c r="BU395" s="297" t="inlineStr">
        <is>
          <t>0</t>
        </is>
      </c>
      <c r="BV395" s="297" t="inlineStr">
        <is>
          <t>0</t>
        </is>
      </c>
      <c r="BW395" s="288" t="inlineStr">
        <is>
          <t>0</t>
        </is>
      </c>
      <c r="BX395" s="276">
        <f>SUM(IF(COUNTIF(#REF!, "*1.*"), 2, 0), IF(COUNTIF(#REF!, "*2.*"), 2, 0), IF(COUNTIF(#REF!, "*3.*"), 2, 0), IF(COUNTIF(#REF!, "*4.*"), 2, 0), IF(COUNTIF(#REF!, "*5.*"), 2, 0), IF(COUNTIF(#REF!, "*6.*"), 2, 0))</f>
        <v/>
      </c>
      <c r="BY395" s="277">
        <f t="array" ref="BY395">SUM(VALUE(AT395),VALUE(AU395),VALUE(AV395),VALUE(AW395),VALUE(AX395),VALUE(AY395),VALUE(AZ395),VALUE(BB395),VALUE(BC395),VALUE(BD395),VALUE(BE395),VALUE(BF395),VALUE(BG395),VALUE(BH395),VALUE(BI395),VALUE(BJ395),VALUE(BK395),VALUE(BL395),VALUE(BM395),VALUE(BN395),VALUE(BO395),VALUE(BP395),VALUE(BQ395),VALUE(BR395),VALUE(BS395),VALUE(BT395),VALUE(BU395),VALUE(BV395),VALUE(BW395))</f>
        <v/>
      </c>
      <c r="BZ395" s="307" t="n"/>
      <c r="CA395" s="307" t="n"/>
      <c r="CB395" s="307" t="n"/>
      <c r="CC395" s="307" t="n"/>
      <c r="CD395" s="307" t="n"/>
      <c r="CE395" s="307" t="n"/>
      <c r="CF395" s="307" t="n"/>
      <c r="CG395" s="307" t="n"/>
      <c r="CH395" s="307" t="n"/>
      <c r="CI395" s="307" t="n"/>
      <c r="CJ395" s="307" t="n"/>
      <c r="CK395" s="307" t="n"/>
      <c r="CL395" s="307" t="n"/>
      <c r="CM395" s="307" t="n"/>
      <c r="CN395" s="307" t="n"/>
      <c r="CO395" s="307" t="n"/>
      <c r="CP395" s="307" t="n"/>
      <c r="CQ395" s="307" t="n"/>
      <c r="CR395" s="279" t="inlineStr"/>
      <c r="CS395" s="280">
        <f>AVERAGE(Value(BY395),value(CR395))</f>
        <v/>
      </c>
      <c r="CT395" s="421">
        <f>(IF(OR(MediaScorecard!BH396="x", MediaScorecard!BI396="x",MediaScorecard!BJ396="x",MediaScorecard!BK396="x",MediaScorecard!BL396="x"),1, 2))</f>
        <v/>
      </c>
      <c r="CU395" s="308" t="n"/>
      <c r="CV395" s="308" t="n"/>
      <c r="CW395" s="308" t="n"/>
      <c r="CX395" s="309" t="n"/>
      <c r="CY395" s="308" t="n"/>
      <c r="CZ395" s="308" t="n"/>
      <c r="DA395" s="308" t="n"/>
    </row>
    <row r="396" ht="21" customHeight="1" s="590">
      <c r="A396" s="421" t="n"/>
      <c r="B396" s="270" t="n"/>
      <c r="C396" s="266" t="n"/>
      <c r="D396" s="267" t="inlineStr"/>
      <c r="E396" s="267" t="inlineStr"/>
      <c r="F396" s="268" t="inlineStr"/>
      <c r="G396" s="421" t="n"/>
      <c r="H396" s="269" t="n"/>
      <c r="I396" s="421" t="n"/>
      <c r="J396" s="421" t="n"/>
      <c r="K396" s="421" t="n"/>
      <c r="L396" s="421" t="n"/>
      <c r="M396" s="421" t="n"/>
      <c r="N396" s="421" t="n"/>
      <c r="O396" s="421" t="n"/>
      <c r="P396" s="421" t="n"/>
      <c r="Q396" s="421" t="n"/>
      <c r="R396" s="270" t="n"/>
      <c r="S396" s="421" t="n"/>
      <c r="T396" s="421" t="n"/>
      <c r="U396" s="421" t="n"/>
      <c r="V396" s="421" t="n"/>
      <c r="W396" s="421" t="n"/>
      <c r="X396" s="421" t="n"/>
      <c r="Y396" s="421" t="n"/>
      <c r="Z396" s="421" t="n"/>
      <c r="AA396" s="421" t="n"/>
      <c r="AB396" s="421" t="n"/>
      <c r="AC396" s="421" t="n"/>
      <c r="AD396" s="421" t="n"/>
      <c r="AE396" s="421" t="n"/>
      <c r="AF396" s="421" t="n"/>
      <c r="AG396" s="421" t="n"/>
      <c r="AH396" s="421" t="n"/>
      <c r="AI396" s="421" t="n"/>
      <c r="AJ396" s="297" t="n"/>
      <c r="AK396" s="297" t="n"/>
      <c r="AL396" s="284" t="n"/>
      <c r="AM396" s="297" t="n"/>
      <c r="AN396" s="285" t="n"/>
      <c r="AO396" s="297" t="n"/>
      <c r="AP396" s="297" t="n"/>
      <c r="AQ396" s="297" t="n"/>
      <c r="AR396" s="297" t="n"/>
      <c r="AS396" s="297" t="n"/>
      <c r="AT396" s="285" t="inlineStr">
        <is>
          <t>0</t>
        </is>
      </c>
      <c r="AU396" s="297" t="inlineStr">
        <is>
          <t>0</t>
        </is>
      </c>
      <c r="AV396" s="297" t="inlineStr">
        <is>
          <t>0</t>
        </is>
      </c>
      <c r="AW396" s="297" t="inlineStr">
        <is>
          <t>0</t>
        </is>
      </c>
      <c r="AX396" s="297" t="inlineStr">
        <is>
          <t>0</t>
        </is>
      </c>
      <c r="AY396" s="286" t="inlineStr">
        <is>
          <t>0</t>
        </is>
      </c>
      <c r="AZ396" s="286" t="inlineStr">
        <is>
          <t>0</t>
        </is>
      </c>
      <c r="BA396" s="287" t="inlineStr">
        <is>
          <t>0</t>
        </is>
      </c>
      <c r="BB396" s="286" t="inlineStr">
        <is>
          <t>0</t>
        </is>
      </c>
      <c r="BC396" s="286" t="inlineStr">
        <is>
          <t>0</t>
        </is>
      </c>
      <c r="BD396" s="286" t="inlineStr">
        <is>
          <t>0</t>
        </is>
      </c>
      <c r="BE396" s="286" t="inlineStr">
        <is>
          <t>0</t>
        </is>
      </c>
      <c r="BF396" s="286" t="inlineStr">
        <is>
          <t>0</t>
        </is>
      </c>
      <c r="BG396" s="286" t="inlineStr">
        <is>
          <t>0</t>
        </is>
      </c>
      <c r="BH396" s="297" t="inlineStr">
        <is>
          <t>0</t>
        </is>
      </c>
      <c r="BI396" s="297" t="inlineStr">
        <is>
          <t>0</t>
        </is>
      </c>
      <c r="BJ396" s="297" t="inlineStr">
        <is>
          <t>0</t>
        </is>
      </c>
      <c r="BK396" s="297" t="inlineStr">
        <is>
          <t>0</t>
        </is>
      </c>
      <c r="BL396" s="297" t="inlineStr">
        <is>
          <t>0</t>
        </is>
      </c>
      <c r="BM396" s="297" t="inlineStr">
        <is>
          <t>0</t>
        </is>
      </c>
      <c r="BN396" s="297" t="inlineStr">
        <is>
          <t>0</t>
        </is>
      </c>
      <c r="BO396" s="285" t="inlineStr">
        <is>
          <t>0</t>
        </is>
      </c>
      <c r="BP396" s="297" t="inlineStr">
        <is>
          <t>0</t>
        </is>
      </c>
      <c r="BQ396" s="297" t="inlineStr">
        <is>
          <t>0</t>
        </is>
      </c>
      <c r="BR396" s="297" t="inlineStr">
        <is>
          <t>0</t>
        </is>
      </c>
      <c r="BS396" s="297" t="inlineStr">
        <is>
          <t>0</t>
        </is>
      </c>
      <c r="BT396" s="297" t="inlineStr">
        <is>
          <t>0</t>
        </is>
      </c>
      <c r="BU396" s="297" t="inlineStr">
        <is>
          <t>0</t>
        </is>
      </c>
      <c r="BV396" s="297" t="inlineStr">
        <is>
          <t>0</t>
        </is>
      </c>
      <c r="BW396" s="288" t="inlineStr">
        <is>
          <t>0</t>
        </is>
      </c>
      <c r="BX396" s="276">
        <f>SUM(IF(COUNTIF(#REF!, "*1.*"), 2, 0), IF(COUNTIF(#REF!, "*2.*"), 2, 0), IF(COUNTIF(#REF!, "*3.*"), 2, 0), IF(COUNTIF(#REF!, "*4.*"), 2, 0), IF(COUNTIF(#REF!, "*5.*"), 2, 0), IF(COUNTIF(#REF!, "*6.*"), 2, 0))</f>
        <v/>
      </c>
      <c r="BY396" s="277">
        <f t="array" ref="BY396">SUM(VALUE(AT396),VALUE(AU396),VALUE(AV396),VALUE(AW396),VALUE(AX396),VALUE(AY396),VALUE(AZ396),VALUE(BB396),VALUE(BC396),VALUE(BD396),VALUE(BE396),VALUE(BF396),VALUE(BG396),VALUE(BH396),VALUE(BI396),VALUE(BJ396),VALUE(BK396),VALUE(BL396),VALUE(BM396),VALUE(BN396),VALUE(BO396),VALUE(BP396),VALUE(BQ396),VALUE(BR396),VALUE(BS396),VALUE(BT396),VALUE(BU396),VALUE(BV396),VALUE(BW396))</f>
        <v/>
      </c>
      <c r="BZ396" s="307" t="n"/>
      <c r="CA396" s="307" t="n"/>
      <c r="CB396" s="307" t="n"/>
      <c r="CC396" s="307" t="n"/>
      <c r="CD396" s="307" t="n"/>
      <c r="CE396" s="307" t="n"/>
      <c r="CF396" s="307" t="n"/>
      <c r="CG396" s="307" t="n"/>
      <c r="CH396" s="307" t="n"/>
      <c r="CI396" s="307" t="n"/>
      <c r="CJ396" s="307" t="n"/>
      <c r="CK396" s="307" t="n"/>
      <c r="CL396" s="307" t="n"/>
      <c r="CM396" s="307" t="n"/>
      <c r="CN396" s="307" t="n"/>
      <c r="CO396" s="307" t="n"/>
      <c r="CP396" s="307" t="n"/>
      <c r="CQ396" s="307" t="n"/>
      <c r="CR396" s="279" t="inlineStr"/>
      <c r="CS396" s="280">
        <f>AVERAGE(Value(BY396),value(CR396))</f>
        <v/>
      </c>
      <c r="CT396" s="421">
        <f>(IF(OR(MediaScorecard!BH397="x", MediaScorecard!BI397="x",MediaScorecard!BJ397="x",MediaScorecard!BK397="x",MediaScorecard!BL397="x"),1, 2))</f>
        <v/>
      </c>
      <c r="CU396" s="308" t="n"/>
      <c r="CV396" s="308" t="n"/>
      <c r="CW396" s="308" t="n"/>
      <c r="CX396" s="309" t="n"/>
      <c r="CY396" s="308" t="n"/>
      <c r="CZ396" s="308" t="n"/>
      <c r="DA396" s="308" t="n"/>
    </row>
    <row r="397" ht="21" customHeight="1" s="590">
      <c r="A397" s="421" t="n"/>
      <c r="B397" s="270" t="n"/>
      <c r="C397" s="266" t="n"/>
      <c r="D397" s="267" t="inlineStr"/>
      <c r="E397" s="267" t="inlineStr"/>
      <c r="F397" s="268" t="inlineStr"/>
      <c r="G397" s="421" t="n"/>
      <c r="H397" s="269" t="n"/>
      <c r="I397" s="421" t="n"/>
      <c r="J397" s="421" t="n"/>
      <c r="K397" s="421" t="n"/>
      <c r="L397" s="421" t="n"/>
      <c r="M397" s="421" t="n"/>
      <c r="N397" s="421" t="n"/>
      <c r="O397" s="421" t="n"/>
      <c r="P397" s="421" t="n"/>
      <c r="Q397" s="421" t="n"/>
      <c r="R397" s="270" t="n"/>
      <c r="S397" s="421" t="n"/>
      <c r="T397" s="421" t="n"/>
      <c r="U397" s="421" t="n"/>
      <c r="V397" s="421" t="n"/>
      <c r="W397" s="421" t="n"/>
      <c r="X397" s="421" t="n"/>
      <c r="Y397" s="421" t="n"/>
      <c r="Z397" s="421" t="n"/>
      <c r="AA397" s="421" t="n"/>
      <c r="AB397" s="421" t="n"/>
      <c r="AC397" s="421" t="n"/>
      <c r="AD397" s="421" t="n"/>
      <c r="AE397" s="421" t="n"/>
      <c r="AF397" s="421" t="n"/>
      <c r="AG397" s="421" t="n"/>
      <c r="AH397" s="421" t="n"/>
      <c r="AI397" s="421" t="n"/>
      <c r="AJ397" s="297" t="n"/>
      <c r="AK397" s="297" t="n"/>
      <c r="AL397" s="284" t="n"/>
      <c r="AM397" s="297" t="n"/>
      <c r="AN397" s="285" t="n"/>
      <c r="AO397" s="297" t="n"/>
      <c r="AP397" s="297" t="n"/>
      <c r="AQ397" s="297" t="n"/>
      <c r="AR397" s="297" t="n"/>
      <c r="AS397" s="297" t="n"/>
      <c r="AT397" s="285" t="inlineStr">
        <is>
          <t>0</t>
        </is>
      </c>
      <c r="AU397" s="297" t="inlineStr">
        <is>
          <t>0</t>
        </is>
      </c>
      <c r="AV397" s="297" t="inlineStr">
        <is>
          <t>0</t>
        </is>
      </c>
      <c r="AW397" s="297" t="inlineStr">
        <is>
          <t>0</t>
        </is>
      </c>
      <c r="AX397" s="297" t="inlineStr">
        <is>
          <t>0</t>
        </is>
      </c>
      <c r="AY397" s="286" t="inlineStr">
        <is>
          <t>0</t>
        </is>
      </c>
      <c r="AZ397" s="286" t="inlineStr">
        <is>
          <t>0</t>
        </is>
      </c>
      <c r="BA397" s="287" t="inlineStr">
        <is>
          <t>0</t>
        </is>
      </c>
      <c r="BB397" s="286" t="inlineStr">
        <is>
          <t>0</t>
        </is>
      </c>
      <c r="BC397" s="286" t="inlineStr">
        <is>
          <t>0</t>
        </is>
      </c>
      <c r="BD397" s="286" t="inlineStr">
        <is>
          <t>0</t>
        </is>
      </c>
      <c r="BE397" s="286" t="inlineStr">
        <is>
          <t>0</t>
        </is>
      </c>
      <c r="BF397" s="286" t="inlineStr">
        <is>
          <t>0</t>
        </is>
      </c>
      <c r="BG397" s="286" t="inlineStr">
        <is>
          <t>0</t>
        </is>
      </c>
      <c r="BH397" s="297" t="inlineStr">
        <is>
          <t>0</t>
        </is>
      </c>
      <c r="BI397" s="297" t="inlineStr">
        <is>
          <t>0</t>
        </is>
      </c>
      <c r="BJ397" s="297" t="inlineStr">
        <is>
          <t>0</t>
        </is>
      </c>
      <c r="BK397" s="297" t="inlineStr">
        <is>
          <t>0</t>
        </is>
      </c>
      <c r="BL397" s="297" t="inlineStr">
        <is>
          <t>0</t>
        </is>
      </c>
      <c r="BM397" s="297" t="inlineStr">
        <is>
          <t>0</t>
        </is>
      </c>
      <c r="BN397" s="297" t="inlineStr">
        <is>
          <t>0</t>
        </is>
      </c>
      <c r="BO397" s="285" t="inlineStr">
        <is>
          <t>0</t>
        </is>
      </c>
      <c r="BP397" s="297" t="inlineStr">
        <is>
          <t>0</t>
        </is>
      </c>
      <c r="BQ397" s="297" t="inlineStr">
        <is>
          <t>0</t>
        </is>
      </c>
      <c r="BR397" s="297" t="inlineStr">
        <is>
          <t>0</t>
        </is>
      </c>
      <c r="BS397" s="297" t="inlineStr">
        <is>
          <t>0</t>
        </is>
      </c>
      <c r="BT397" s="297" t="inlineStr">
        <is>
          <t>0</t>
        </is>
      </c>
      <c r="BU397" s="297" t="inlineStr">
        <is>
          <t>0</t>
        </is>
      </c>
      <c r="BV397" s="297" t="inlineStr">
        <is>
          <t>0</t>
        </is>
      </c>
      <c r="BW397" s="288" t="inlineStr">
        <is>
          <t>0</t>
        </is>
      </c>
      <c r="BX397" s="276">
        <f>SUM(IF(COUNTIF(#REF!, "*1.*"), 2, 0), IF(COUNTIF(#REF!, "*2.*"), 2, 0), IF(COUNTIF(#REF!, "*3.*"), 2, 0), IF(COUNTIF(#REF!, "*4.*"), 2, 0), IF(COUNTIF(#REF!, "*5.*"), 2, 0), IF(COUNTIF(#REF!, "*6.*"), 2, 0))</f>
        <v/>
      </c>
      <c r="BY397" s="277">
        <f t="array" ref="BY397">SUM(VALUE(AT397),VALUE(AU397),VALUE(AV397),VALUE(AW397),VALUE(AX397),VALUE(AY397),VALUE(AZ397),VALUE(BB397),VALUE(BC397),VALUE(BD397),VALUE(BE397),VALUE(BF397),VALUE(BG397),VALUE(BH397),VALUE(BI397),VALUE(BJ397),VALUE(BK397),VALUE(BL397),VALUE(BM397),VALUE(BN397),VALUE(BO397),VALUE(BP397),VALUE(BQ397),VALUE(BR397),VALUE(BS397),VALUE(BT397),VALUE(BU397),VALUE(BV397),VALUE(BW397))</f>
        <v/>
      </c>
      <c r="BZ397" s="307" t="n"/>
      <c r="CA397" s="307" t="n"/>
      <c r="CB397" s="307" t="n"/>
      <c r="CC397" s="307" t="n"/>
      <c r="CD397" s="307" t="n"/>
      <c r="CE397" s="307" t="n"/>
      <c r="CF397" s="307" t="n"/>
      <c r="CG397" s="307" t="n"/>
      <c r="CH397" s="307" t="n"/>
      <c r="CI397" s="307" t="n"/>
      <c r="CJ397" s="307" t="n"/>
      <c r="CK397" s="307" t="n"/>
      <c r="CL397" s="307" t="n"/>
      <c r="CM397" s="307" t="n"/>
      <c r="CN397" s="307" t="n"/>
      <c r="CO397" s="307" t="n"/>
      <c r="CP397" s="307" t="n"/>
      <c r="CQ397" s="307" t="n"/>
      <c r="CR397" s="279" t="inlineStr"/>
      <c r="CS397" s="280">
        <f>AVERAGE(Value(BY397),value(CR397))</f>
        <v/>
      </c>
      <c r="CT397" s="421">
        <f>(IF(OR(MediaScorecard!BH398="x", MediaScorecard!BI398="x",MediaScorecard!BJ398="x",MediaScorecard!BK398="x",MediaScorecard!BL398="x"),1, 2))</f>
        <v/>
      </c>
      <c r="CU397" s="308" t="n"/>
      <c r="CV397" s="308" t="n"/>
      <c r="CW397" s="308" t="n"/>
      <c r="CX397" s="309" t="n"/>
      <c r="CY397" s="308" t="n"/>
      <c r="CZ397" s="308" t="n"/>
      <c r="DA397" s="308" t="n"/>
    </row>
    <row r="398" ht="21" customHeight="1" s="590">
      <c r="A398" s="421" t="n"/>
      <c r="B398" s="270" t="n"/>
      <c r="C398" s="266" t="n"/>
      <c r="D398" s="267" t="inlineStr"/>
      <c r="E398" s="267" t="inlineStr"/>
      <c r="F398" s="268" t="inlineStr"/>
      <c r="G398" s="421" t="n"/>
      <c r="H398" s="269" t="n"/>
      <c r="I398" s="421" t="n"/>
      <c r="J398" s="421" t="n"/>
      <c r="K398" s="421" t="n"/>
      <c r="L398" s="421" t="n"/>
      <c r="M398" s="421" t="n"/>
      <c r="N398" s="421" t="n"/>
      <c r="O398" s="421" t="n"/>
      <c r="P398" s="421" t="n"/>
      <c r="Q398" s="421" t="n"/>
      <c r="R398" s="270" t="n"/>
      <c r="S398" s="421" t="n"/>
      <c r="T398" s="421" t="n"/>
      <c r="U398" s="421" t="n"/>
      <c r="V398" s="421" t="n"/>
      <c r="W398" s="421" t="n"/>
      <c r="X398" s="421" t="n"/>
      <c r="Y398" s="421" t="n"/>
      <c r="Z398" s="421" t="n"/>
      <c r="AA398" s="421" t="n"/>
      <c r="AB398" s="421" t="n"/>
      <c r="AC398" s="421" t="n"/>
      <c r="AD398" s="421" t="n"/>
      <c r="AE398" s="421" t="n"/>
      <c r="AF398" s="421" t="n"/>
      <c r="AG398" s="421" t="n"/>
      <c r="AH398" s="421" t="n"/>
      <c r="AI398" s="421" t="n"/>
      <c r="AJ398" s="297" t="n"/>
      <c r="AK398" s="297" t="n"/>
      <c r="AL398" s="284" t="n"/>
      <c r="AM398" s="297" t="n"/>
      <c r="AN398" s="285" t="n"/>
      <c r="AO398" s="297" t="n"/>
      <c r="AP398" s="297" t="n"/>
      <c r="AQ398" s="297" t="n"/>
      <c r="AR398" s="297" t="n"/>
      <c r="AS398" s="297" t="n"/>
      <c r="AT398" s="285" t="inlineStr">
        <is>
          <t>0</t>
        </is>
      </c>
      <c r="AU398" s="297" t="inlineStr">
        <is>
          <t>0</t>
        </is>
      </c>
      <c r="AV398" s="297" t="inlineStr">
        <is>
          <t>0</t>
        </is>
      </c>
      <c r="AW398" s="297" t="inlineStr">
        <is>
          <t>0</t>
        </is>
      </c>
      <c r="AX398" s="297" t="inlineStr">
        <is>
          <t>0</t>
        </is>
      </c>
      <c r="AY398" s="286" t="inlineStr">
        <is>
          <t>0</t>
        </is>
      </c>
      <c r="AZ398" s="286" t="inlineStr">
        <is>
          <t>0</t>
        </is>
      </c>
      <c r="BA398" s="287" t="inlineStr">
        <is>
          <t>0</t>
        </is>
      </c>
      <c r="BB398" s="286" t="inlineStr">
        <is>
          <t>0</t>
        </is>
      </c>
      <c r="BC398" s="286" t="inlineStr">
        <is>
          <t>0</t>
        </is>
      </c>
      <c r="BD398" s="286" t="inlineStr">
        <is>
          <t>0</t>
        </is>
      </c>
      <c r="BE398" s="286" t="inlineStr">
        <is>
          <t>0</t>
        </is>
      </c>
      <c r="BF398" s="286" t="inlineStr">
        <is>
          <t>0</t>
        </is>
      </c>
      <c r="BG398" s="286" t="inlineStr">
        <is>
          <t>0</t>
        </is>
      </c>
      <c r="BH398" s="297" t="inlineStr">
        <is>
          <t>0</t>
        </is>
      </c>
      <c r="BI398" s="297" t="inlineStr">
        <is>
          <t>0</t>
        </is>
      </c>
      <c r="BJ398" s="297" t="inlineStr">
        <is>
          <t>0</t>
        </is>
      </c>
      <c r="BK398" s="297" t="inlineStr">
        <is>
          <t>0</t>
        </is>
      </c>
      <c r="BL398" s="297" t="inlineStr">
        <is>
          <t>0</t>
        </is>
      </c>
      <c r="BM398" s="297" t="inlineStr">
        <is>
          <t>0</t>
        </is>
      </c>
      <c r="BN398" s="297" t="inlineStr">
        <is>
          <t>0</t>
        </is>
      </c>
      <c r="BO398" s="285" t="inlineStr">
        <is>
          <t>0</t>
        </is>
      </c>
      <c r="BP398" s="297" t="inlineStr">
        <is>
          <t>0</t>
        </is>
      </c>
      <c r="BQ398" s="297" t="inlineStr">
        <is>
          <t>0</t>
        </is>
      </c>
      <c r="BR398" s="297" t="inlineStr">
        <is>
          <t>0</t>
        </is>
      </c>
      <c r="BS398" s="297" t="inlineStr">
        <is>
          <t>0</t>
        </is>
      </c>
      <c r="BT398" s="297" t="inlineStr">
        <is>
          <t>0</t>
        </is>
      </c>
      <c r="BU398" s="297" t="inlineStr">
        <is>
          <t>0</t>
        </is>
      </c>
      <c r="BV398" s="297" t="inlineStr">
        <is>
          <t>0</t>
        </is>
      </c>
      <c r="BW398" s="288" t="inlineStr">
        <is>
          <t>0</t>
        </is>
      </c>
      <c r="BX398" s="276">
        <f>SUM(IF(COUNTIF(#REF!, "*1.*"), 2, 0), IF(COUNTIF(#REF!, "*2.*"), 2, 0), IF(COUNTIF(#REF!, "*3.*"), 2, 0), IF(COUNTIF(#REF!, "*4.*"), 2, 0), IF(COUNTIF(#REF!, "*5.*"), 2, 0), IF(COUNTIF(#REF!, "*6.*"), 2, 0))</f>
        <v/>
      </c>
      <c r="BY398" s="277">
        <f t="array" ref="BY398">SUM(VALUE(AT398),VALUE(AU398),VALUE(AV398),VALUE(AW398),VALUE(AX398),VALUE(AY398),VALUE(AZ398),VALUE(BB398),VALUE(BC398),VALUE(BD398),VALUE(BE398),VALUE(BF398),VALUE(BG398),VALUE(BH398),VALUE(BI398),VALUE(BJ398),VALUE(BK398),VALUE(BL398),VALUE(BM398),VALUE(BN398),VALUE(BO398),VALUE(BP398),VALUE(BQ398),VALUE(BR398),VALUE(BS398),VALUE(BT398),VALUE(BU398),VALUE(BV398),VALUE(BW398))</f>
        <v/>
      </c>
      <c r="BZ398" s="307" t="n"/>
      <c r="CA398" s="307" t="n"/>
      <c r="CB398" s="307" t="n"/>
      <c r="CC398" s="307" t="n"/>
      <c r="CD398" s="307" t="n"/>
      <c r="CE398" s="307" t="n"/>
      <c r="CF398" s="307" t="n"/>
      <c r="CG398" s="307" t="n"/>
      <c r="CH398" s="307" t="n"/>
      <c r="CI398" s="307" t="n"/>
      <c r="CJ398" s="307" t="n"/>
      <c r="CK398" s="307" t="n"/>
      <c r="CL398" s="307" t="n"/>
      <c r="CM398" s="307" t="n"/>
      <c r="CN398" s="307" t="n"/>
      <c r="CO398" s="307" t="n"/>
      <c r="CP398" s="307" t="n"/>
      <c r="CQ398" s="307" t="n"/>
      <c r="CR398" s="279" t="inlineStr"/>
      <c r="CS398" s="280">
        <f>AVERAGE(Value(BY398),value(CR398))</f>
        <v/>
      </c>
      <c r="CT398" s="421">
        <f>(IF(OR(MediaScorecard!BH399="x", MediaScorecard!BI399="x",MediaScorecard!BJ399="x",MediaScorecard!BK399="x",MediaScorecard!BL399="x"),1, 2))</f>
        <v/>
      </c>
      <c r="CU398" s="308" t="n"/>
      <c r="CV398" s="308" t="n"/>
      <c r="CW398" s="308" t="n"/>
      <c r="CX398" s="309" t="n"/>
      <c r="CY398" s="308" t="n"/>
      <c r="CZ398" s="308" t="n"/>
      <c r="DA398" s="308" t="n"/>
    </row>
    <row r="399" ht="21" customHeight="1" s="590">
      <c r="A399" s="421" t="n"/>
      <c r="B399" s="270" t="n"/>
      <c r="C399" s="266" t="n"/>
      <c r="D399" s="267" t="inlineStr"/>
      <c r="E399" s="267" t="inlineStr"/>
      <c r="F399" s="268" t="inlineStr"/>
      <c r="G399" s="421" t="n"/>
      <c r="H399" s="269" t="n"/>
      <c r="I399" s="421" t="n"/>
      <c r="J399" s="421" t="n"/>
      <c r="K399" s="421" t="n"/>
      <c r="L399" s="421" t="n"/>
      <c r="M399" s="421" t="n"/>
      <c r="N399" s="421" t="n"/>
      <c r="O399" s="421" t="n"/>
      <c r="P399" s="421" t="n"/>
      <c r="Q399" s="421" t="n"/>
      <c r="R399" s="270" t="n"/>
      <c r="S399" s="421" t="n"/>
      <c r="T399" s="421" t="n"/>
      <c r="U399" s="421" t="n"/>
      <c r="V399" s="421" t="n"/>
      <c r="W399" s="421" t="n"/>
      <c r="X399" s="421" t="n"/>
      <c r="Y399" s="421" t="n"/>
      <c r="Z399" s="421" t="n"/>
      <c r="AA399" s="421" t="n"/>
      <c r="AB399" s="421" t="n"/>
      <c r="AC399" s="421" t="n"/>
      <c r="AD399" s="421" t="n"/>
      <c r="AE399" s="421" t="n"/>
      <c r="AF399" s="421" t="n"/>
      <c r="AG399" s="421" t="n"/>
      <c r="AH399" s="421" t="n"/>
      <c r="AI399" s="421" t="n"/>
      <c r="AJ399" s="297" t="n"/>
      <c r="AK399" s="297" t="n"/>
      <c r="AL399" s="284" t="n"/>
      <c r="AM399" s="297" t="n"/>
      <c r="AN399" s="285" t="n"/>
      <c r="AO399" s="297" t="n"/>
      <c r="AP399" s="297" t="n"/>
      <c r="AQ399" s="297" t="n"/>
      <c r="AR399" s="297" t="n"/>
      <c r="AS399" s="297" t="n"/>
      <c r="AT399" s="285" t="inlineStr">
        <is>
          <t>0</t>
        </is>
      </c>
      <c r="AU399" s="297" t="inlineStr">
        <is>
          <t>0</t>
        </is>
      </c>
      <c r="AV399" s="297" t="inlineStr">
        <is>
          <t>0</t>
        </is>
      </c>
      <c r="AW399" s="297" t="inlineStr">
        <is>
          <t>0</t>
        </is>
      </c>
      <c r="AX399" s="297" t="inlineStr">
        <is>
          <t>0</t>
        </is>
      </c>
      <c r="AY399" s="286" t="inlineStr">
        <is>
          <t>0</t>
        </is>
      </c>
      <c r="AZ399" s="286" t="inlineStr">
        <is>
          <t>0</t>
        </is>
      </c>
      <c r="BA399" s="287" t="inlineStr">
        <is>
          <t>0</t>
        </is>
      </c>
      <c r="BB399" s="286" t="inlineStr">
        <is>
          <t>0</t>
        </is>
      </c>
      <c r="BC399" s="286" t="inlineStr">
        <is>
          <t>0</t>
        </is>
      </c>
      <c r="BD399" s="286" t="inlineStr">
        <is>
          <t>0</t>
        </is>
      </c>
      <c r="BE399" s="286" t="inlineStr">
        <is>
          <t>0</t>
        </is>
      </c>
      <c r="BF399" s="286" t="inlineStr">
        <is>
          <t>0</t>
        </is>
      </c>
      <c r="BG399" s="286" t="inlineStr">
        <is>
          <t>0</t>
        </is>
      </c>
      <c r="BH399" s="297" t="inlineStr">
        <is>
          <t>0</t>
        </is>
      </c>
      <c r="BI399" s="297" t="inlineStr">
        <is>
          <t>0</t>
        </is>
      </c>
      <c r="BJ399" s="297" t="inlineStr">
        <is>
          <t>0</t>
        </is>
      </c>
      <c r="BK399" s="297" t="inlineStr">
        <is>
          <t>0</t>
        </is>
      </c>
      <c r="BL399" s="297" t="inlineStr">
        <is>
          <t>0</t>
        </is>
      </c>
      <c r="BM399" s="297" t="inlineStr">
        <is>
          <t>0</t>
        </is>
      </c>
      <c r="BN399" s="297" t="inlineStr">
        <is>
          <t>0</t>
        </is>
      </c>
      <c r="BO399" s="285" t="inlineStr">
        <is>
          <t>0</t>
        </is>
      </c>
      <c r="BP399" s="297" t="inlineStr">
        <is>
          <t>0</t>
        </is>
      </c>
      <c r="BQ399" s="297" t="inlineStr">
        <is>
          <t>0</t>
        </is>
      </c>
      <c r="BR399" s="297" t="inlineStr">
        <is>
          <t>0</t>
        </is>
      </c>
      <c r="BS399" s="297" t="inlineStr">
        <is>
          <t>0</t>
        </is>
      </c>
      <c r="BT399" s="297" t="inlineStr">
        <is>
          <t>0</t>
        </is>
      </c>
      <c r="BU399" s="297" t="inlineStr">
        <is>
          <t>0</t>
        </is>
      </c>
      <c r="BV399" s="297" t="inlineStr">
        <is>
          <t>0</t>
        </is>
      </c>
      <c r="BW399" s="288" t="inlineStr">
        <is>
          <t>0</t>
        </is>
      </c>
      <c r="BX399" s="276">
        <f>SUM(IF(COUNTIF(#REF!, "*1.*"), 2, 0), IF(COUNTIF(#REF!, "*2.*"), 2, 0), IF(COUNTIF(#REF!, "*3.*"), 2, 0), IF(COUNTIF(#REF!, "*4.*"), 2, 0), IF(COUNTIF(#REF!, "*5.*"), 2, 0), IF(COUNTIF(#REF!, "*6.*"), 2, 0))</f>
        <v/>
      </c>
      <c r="BY399" s="277">
        <f t="array" ref="BY399">SUM(VALUE(AT399),VALUE(AU399),VALUE(AV399),VALUE(AW399),VALUE(AX399),VALUE(AY399),VALUE(AZ399),VALUE(BB399),VALUE(BC399),VALUE(BD399),VALUE(BE399),VALUE(BF399),VALUE(BG399),VALUE(BH399),VALUE(BI399),VALUE(BJ399),VALUE(BK399),VALUE(BL399),VALUE(BM399),VALUE(BN399),VALUE(BO399),VALUE(BP399),VALUE(BQ399),VALUE(BR399),VALUE(BS399),VALUE(BT399),VALUE(BU399),VALUE(BV399),VALUE(BW399))</f>
        <v/>
      </c>
      <c r="BZ399" s="307" t="n"/>
      <c r="CA399" s="307" t="n"/>
      <c r="CB399" s="307" t="n"/>
      <c r="CC399" s="307" t="n"/>
      <c r="CD399" s="307" t="n"/>
      <c r="CE399" s="307" t="n"/>
      <c r="CF399" s="307" t="n"/>
      <c r="CG399" s="307" t="n"/>
      <c r="CH399" s="307" t="n"/>
      <c r="CI399" s="307" t="n"/>
      <c r="CJ399" s="307" t="n"/>
      <c r="CK399" s="307" t="n"/>
      <c r="CL399" s="307" t="n"/>
      <c r="CM399" s="307" t="n"/>
      <c r="CN399" s="307" t="n"/>
      <c r="CO399" s="307" t="n"/>
      <c r="CP399" s="307" t="n"/>
      <c r="CQ399" s="307" t="n"/>
      <c r="CR399" s="279" t="inlineStr"/>
      <c r="CS399" s="280">
        <f>AVERAGE(Value(BY399),value(CR399))</f>
        <v/>
      </c>
      <c r="CT399" s="421">
        <f>(IF(OR(MediaScorecard!BH400="x", MediaScorecard!BI400="x",MediaScorecard!BJ400="x",MediaScorecard!BK400="x",MediaScorecard!BL400="x"),1, 2))</f>
        <v/>
      </c>
      <c r="CU399" s="308" t="n"/>
      <c r="CV399" s="308" t="n"/>
      <c r="CW399" s="308" t="n"/>
      <c r="CX399" s="309" t="n"/>
      <c r="CY399" s="308" t="n"/>
      <c r="CZ399" s="308" t="n"/>
      <c r="DA399" s="308" t="n"/>
    </row>
    <row r="400" ht="21" customHeight="1" s="590">
      <c r="A400" s="421" t="n"/>
      <c r="B400" s="270" t="n"/>
      <c r="C400" s="266" t="n"/>
      <c r="D400" s="267" t="inlineStr"/>
      <c r="E400" s="267" t="inlineStr"/>
      <c r="F400" s="268" t="inlineStr"/>
      <c r="G400" s="421" t="n"/>
      <c r="H400" s="269" t="n"/>
      <c r="I400" s="421" t="n"/>
      <c r="J400" s="421" t="n"/>
      <c r="K400" s="421" t="n"/>
      <c r="L400" s="421" t="n"/>
      <c r="M400" s="421" t="n"/>
      <c r="N400" s="421" t="n"/>
      <c r="O400" s="421" t="n"/>
      <c r="P400" s="421" t="n"/>
      <c r="Q400" s="421" t="n"/>
      <c r="R400" s="270" t="n"/>
      <c r="S400" s="421" t="n"/>
      <c r="T400" s="421" t="n"/>
      <c r="U400" s="421" t="n"/>
      <c r="V400" s="421" t="n"/>
      <c r="W400" s="421" t="n"/>
      <c r="X400" s="421" t="n"/>
      <c r="Y400" s="421" t="n"/>
      <c r="Z400" s="421" t="n"/>
      <c r="AA400" s="421" t="n"/>
      <c r="AB400" s="421" t="n"/>
      <c r="AC400" s="421" t="n"/>
      <c r="AD400" s="421" t="n"/>
      <c r="AE400" s="421" t="n"/>
      <c r="AF400" s="421" t="n"/>
      <c r="AG400" s="421" t="n"/>
      <c r="AH400" s="421" t="n"/>
      <c r="AI400" s="421" t="n"/>
      <c r="AJ400" s="297" t="n"/>
      <c r="AK400" s="297" t="n"/>
      <c r="AL400" s="284" t="n"/>
      <c r="AM400" s="297" t="n"/>
      <c r="AN400" s="285" t="n"/>
      <c r="AO400" s="297" t="n"/>
      <c r="AP400" s="297" t="n"/>
      <c r="AQ400" s="297" t="n"/>
      <c r="AR400" s="297" t="n"/>
      <c r="AS400" s="297" t="n"/>
      <c r="AT400" s="285" t="inlineStr">
        <is>
          <t>0</t>
        </is>
      </c>
      <c r="AU400" s="297" t="inlineStr">
        <is>
          <t>0</t>
        </is>
      </c>
      <c r="AV400" s="297" t="inlineStr">
        <is>
          <t>0</t>
        </is>
      </c>
      <c r="AW400" s="297" t="inlineStr">
        <is>
          <t>0</t>
        </is>
      </c>
      <c r="AX400" s="297" t="inlineStr">
        <is>
          <t>0</t>
        </is>
      </c>
      <c r="AY400" s="286" t="inlineStr">
        <is>
          <t>0</t>
        </is>
      </c>
      <c r="AZ400" s="286" t="inlineStr">
        <is>
          <t>0</t>
        </is>
      </c>
      <c r="BA400" s="287" t="inlineStr">
        <is>
          <t>0</t>
        </is>
      </c>
      <c r="BB400" s="286" t="inlineStr">
        <is>
          <t>0</t>
        </is>
      </c>
      <c r="BC400" s="286" t="inlineStr">
        <is>
          <t>0</t>
        </is>
      </c>
      <c r="BD400" s="286" t="inlineStr">
        <is>
          <t>0</t>
        </is>
      </c>
      <c r="BE400" s="286" t="inlineStr">
        <is>
          <t>0</t>
        </is>
      </c>
      <c r="BF400" s="286" t="inlineStr">
        <is>
          <t>0</t>
        </is>
      </c>
      <c r="BG400" s="286" t="inlineStr">
        <is>
          <t>0</t>
        </is>
      </c>
      <c r="BH400" s="297" t="inlineStr">
        <is>
          <t>0</t>
        </is>
      </c>
      <c r="BI400" s="297" t="inlineStr">
        <is>
          <t>0</t>
        </is>
      </c>
      <c r="BJ400" s="297" t="inlineStr">
        <is>
          <t>0</t>
        </is>
      </c>
      <c r="BK400" s="297" t="inlineStr">
        <is>
          <t>0</t>
        </is>
      </c>
      <c r="BL400" s="297" t="inlineStr">
        <is>
          <t>0</t>
        </is>
      </c>
      <c r="BM400" s="297" t="inlineStr">
        <is>
          <t>0</t>
        </is>
      </c>
      <c r="BN400" s="297" t="inlineStr">
        <is>
          <t>0</t>
        </is>
      </c>
      <c r="BO400" s="285" t="inlineStr">
        <is>
          <t>0</t>
        </is>
      </c>
      <c r="BP400" s="297" t="inlineStr">
        <is>
          <t>0</t>
        </is>
      </c>
      <c r="BQ400" s="297" t="inlineStr">
        <is>
          <t>0</t>
        </is>
      </c>
      <c r="BR400" s="297" t="inlineStr">
        <is>
          <t>0</t>
        </is>
      </c>
      <c r="BS400" s="297" t="inlineStr">
        <is>
          <t>0</t>
        </is>
      </c>
      <c r="BT400" s="297" t="inlineStr">
        <is>
          <t>0</t>
        </is>
      </c>
      <c r="BU400" s="297" t="inlineStr">
        <is>
          <t>0</t>
        </is>
      </c>
      <c r="BV400" s="297" t="inlineStr">
        <is>
          <t>0</t>
        </is>
      </c>
      <c r="BW400" s="288" t="inlineStr">
        <is>
          <t>0</t>
        </is>
      </c>
      <c r="BX400" s="276">
        <f>SUM(IF(COUNTIF(#REF!, "*1.*"), 2, 0), IF(COUNTIF(#REF!, "*2.*"), 2, 0), IF(COUNTIF(#REF!, "*3.*"), 2, 0), IF(COUNTIF(#REF!, "*4.*"), 2, 0), IF(COUNTIF(#REF!, "*5.*"), 2, 0), IF(COUNTIF(#REF!, "*6.*"), 2, 0))</f>
        <v/>
      </c>
      <c r="BY400" s="277">
        <f t="array" ref="BY400">SUM(VALUE(AT400),VALUE(AU400),VALUE(AV400),VALUE(AW400),VALUE(AX400),VALUE(AY400),VALUE(AZ400),VALUE(BB400),VALUE(BC400),VALUE(BD400),VALUE(BE400),VALUE(BF400),VALUE(BG400),VALUE(BH400),VALUE(BI400),VALUE(BJ400),VALUE(BK400),VALUE(BL400),VALUE(BM400),VALUE(BN400),VALUE(BO400),VALUE(BP400),VALUE(BQ400),VALUE(BR400),VALUE(BS400),VALUE(BT400),VALUE(BU400),VALUE(BV400),VALUE(BW400))</f>
        <v/>
      </c>
      <c r="BZ400" s="307" t="n"/>
      <c r="CA400" s="307" t="n"/>
      <c r="CB400" s="307" t="n"/>
      <c r="CC400" s="307" t="n"/>
      <c r="CD400" s="307" t="n"/>
      <c r="CE400" s="307" t="n"/>
      <c r="CF400" s="307" t="n"/>
      <c r="CG400" s="307" t="n"/>
      <c r="CH400" s="307" t="n"/>
      <c r="CI400" s="307" t="n"/>
      <c r="CJ400" s="307" t="n"/>
      <c r="CK400" s="307" t="n"/>
      <c r="CL400" s="307" t="n"/>
      <c r="CM400" s="307" t="n"/>
      <c r="CN400" s="307" t="n"/>
      <c r="CO400" s="307" t="n"/>
      <c r="CP400" s="307" t="n"/>
      <c r="CQ400" s="307" t="n"/>
      <c r="CR400" s="279" t="inlineStr"/>
      <c r="CS400" s="280">
        <f>AVERAGE(Value(BY400),value(CR400))</f>
        <v/>
      </c>
      <c r="CT400" s="421">
        <f>(IF(OR(MediaScorecard!BH401="x", MediaScorecard!BI401="x",MediaScorecard!BJ401="x",MediaScorecard!BK401="x",MediaScorecard!BL401="x"),1, 2))</f>
        <v/>
      </c>
      <c r="CU400" s="308" t="n"/>
      <c r="CV400" s="308" t="n"/>
      <c r="CW400" s="308" t="n"/>
      <c r="CX400" s="309" t="n"/>
      <c r="CY400" s="308" t="n"/>
      <c r="CZ400" s="308" t="n"/>
      <c r="DA400" s="308" t="n"/>
    </row>
    <row r="401" ht="21" customHeight="1" s="590">
      <c r="A401" s="421" t="n"/>
      <c r="B401" s="270" t="n"/>
      <c r="C401" s="266" t="n"/>
      <c r="D401" s="267" t="inlineStr"/>
      <c r="E401" s="267" t="inlineStr"/>
      <c r="F401" s="268" t="inlineStr"/>
      <c r="G401" s="421" t="n"/>
      <c r="H401" s="269" t="n"/>
      <c r="I401" s="421" t="n"/>
      <c r="J401" s="421" t="n"/>
      <c r="K401" s="421" t="n"/>
      <c r="L401" s="421" t="n"/>
      <c r="M401" s="421" t="n"/>
      <c r="N401" s="421" t="n"/>
      <c r="O401" s="421" t="n"/>
      <c r="P401" s="421" t="n"/>
      <c r="Q401" s="421" t="n"/>
      <c r="R401" s="270" t="n"/>
      <c r="S401" s="421" t="n"/>
      <c r="T401" s="421" t="n"/>
      <c r="U401" s="421" t="n"/>
      <c r="V401" s="421" t="n"/>
      <c r="W401" s="421" t="n"/>
      <c r="X401" s="421" t="n"/>
      <c r="Y401" s="421" t="n"/>
      <c r="Z401" s="421" t="n"/>
      <c r="AA401" s="421" t="n"/>
      <c r="AB401" s="421" t="n"/>
      <c r="AC401" s="421" t="n"/>
      <c r="AD401" s="421" t="n"/>
      <c r="AE401" s="421" t="n"/>
      <c r="AF401" s="421" t="n"/>
      <c r="AG401" s="421" t="n"/>
      <c r="AH401" s="421" t="n"/>
      <c r="AI401" s="421" t="n"/>
      <c r="AJ401" s="297" t="n"/>
      <c r="AK401" s="297" t="n"/>
      <c r="AL401" s="284" t="n"/>
      <c r="AM401" s="297" t="n"/>
      <c r="AN401" s="285" t="n"/>
      <c r="AO401" s="297" t="n"/>
      <c r="AP401" s="297" t="n"/>
      <c r="AQ401" s="297" t="n"/>
      <c r="AR401" s="297" t="n"/>
      <c r="AS401" s="297" t="n"/>
      <c r="AT401" s="285" t="inlineStr">
        <is>
          <t>0</t>
        </is>
      </c>
      <c r="AU401" s="297" t="inlineStr">
        <is>
          <t>0</t>
        </is>
      </c>
      <c r="AV401" s="297" t="inlineStr">
        <is>
          <t>0</t>
        </is>
      </c>
      <c r="AW401" s="297" t="inlineStr">
        <is>
          <t>0</t>
        </is>
      </c>
      <c r="AX401" s="297" t="inlineStr">
        <is>
          <t>0</t>
        </is>
      </c>
      <c r="AY401" s="286" t="inlineStr">
        <is>
          <t>0</t>
        </is>
      </c>
      <c r="AZ401" s="286" t="inlineStr">
        <is>
          <t>0</t>
        </is>
      </c>
      <c r="BA401" s="287" t="inlineStr">
        <is>
          <t>0</t>
        </is>
      </c>
      <c r="BB401" s="286" t="inlineStr">
        <is>
          <t>0</t>
        </is>
      </c>
      <c r="BC401" s="286" t="inlineStr">
        <is>
          <t>0</t>
        </is>
      </c>
      <c r="BD401" s="286" t="inlineStr">
        <is>
          <t>0</t>
        </is>
      </c>
      <c r="BE401" s="286" t="inlineStr">
        <is>
          <t>0</t>
        </is>
      </c>
      <c r="BF401" s="286" t="inlineStr">
        <is>
          <t>0</t>
        </is>
      </c>
      <c r="BG401" s="286" t="inlineStr">
        <is>
          <t>0</t>
        </is>
      </c>
      <c r="BH401" s="297" t="inlineStr">
        <is>
          <t>0</t>
        </is>
      </c>
      <c r="BI401" s="297" t="inlineStr">
        <is>
          <t>0</t>
        </is>
      </c>
      <c r="BJ401" s="297" t="inlineStr">
        <is>
          <t>0</t>
        </is>
      </c>
      <c r="BK401" s="297" t="inlineStr">
        <is>
          <t>0</t>
        </is>
      </c>
      <c r="BL401" s="297" t="inlineStr">
        <is>
          <t>0</t>
        </is>
      </c>
      <c r="BM401" s="297" t="inlineStr">
        <is>
          <t>0</t>
        </is>
      </c>
      <c r="BN401" s="297" t="inlineStr">
        <is>
          <t>0</t>
        </is>
      </c>
      <c r="BO401" s="285" t="inlineStr">
        <is>
          <t>0</t>
        </is>
      </c>
      <c r="BP401" s="297" t="inlineStr">
        <is>
          <t>0</t>
        </is>
      </c>
      <c r="BQ401" s="297" t="inlineStr">
        <is>
          <t>0</t>
        </is>
      </c>
      <c r="BR401" s="297" t="inlineStr">
        <is>
          <t>0</t>
        </is>
      </c>
      <c r="BS401" s="297" t="inlineStr">
        <is>
          <t>0</t>
        </is>
      </c>
      <c r="BT401" s="297" t="inlineStr">
        <is>
          <t>0</t>
        </is>
      </c>
      <c r="BU401" s="297" t="inlineStr">
        <is>
          <t>0</t>
        </is>
      </c>
      <c r="BV401" s="297" t="inlineStr">
        <is>
          <t>0</t>
        </is>
      </c>
      <c r="BW401" s="288" t="inlineStr">
        <is>
          <t>0</t>
        </is>
      </c>
      <c r="BX401" s="276">
        <f>SUM(IF(COUNTIF(#REF!, "*1.*"), 2, 0), IF(COUNTIF(#REF!, "*2.*"), 2, 0), IF(COUNTIF(#REF!, "*3.*"), 2, 0), IF(COUNTIF(#REF!, "*4.*"), 2, 0), IF(COUNTIF(#REF!, "*5.*"), 2, 0), IF(COUNTIF(#REF!, "*6.*"), 2, 0))</f>
        <v/>
      </c>
      <c r="BY401" s="277">
        <f t="array" ref="BY401">SUM(VALUE(AT401),VALUE(AU401),VALUE(AV401),VALUE(AW401),VALUE(AX401),VALUE(AY401),VALUE(AZ401),VALUE(BB401),VALUE(BC401),VALUE(BD401),VALUE(BE401),VALUE(BF401),VALUE(BG401),VALUE(BH401),VALUE(BI401),VALUE(BJ401),VALUE(BK401),VALUE(BL401),VALUE(BM401),VALUE(BN401),VALUE(BO401),VALUE(BP401),VALUE(BQ401),VALUE(BR401),VALUE(BS401),VALUE(BT401),VALUE(BU401),VALUE(BV401),VALUE(BW401))</f>
        <v/>
      </c>
      <c r="BZ401" s="307" t="n"/>
      <c r="CA401" s="307" t="n"/>
      <c r="CB401" s="307" t="n"/>
      <c r="CC401" s="307" t="n"/>
      <c r="CD401" s="307" t="n"/>
      <c r="CE401" s="307" t="n"/>
      <c r="CF401" s="307" t="n"/>
      <c r="CG401" s="307" t="n"/>
      <c r="CH401" s="307" t="n"/>
      <c r="CI401" s="307" t="n"/>
      <c r="CJ401" s="307" t="n"/>
      <c r="CK401" s="307" t="n"/>
      <c r="CL401" s="307" t="n"/>
      <c r="CM401" s="307" t="n"/>
      <c r="CN401" s="307" t="n"/>
      <c r="CO401" s="307" t="n"/>
      <c r="CP401" s="307" t="n"/>
      <c r="CQ401" s="307" t="n"/>
      <c r="CR401" s="279" t="inlineStr"/>
      <c r="CS401" s="280">
        <f>AVERAGE(Value(BY401),value(CR401))</f>
        <v/>
      </c>
      <c r="CT401" s="421">
        <f>(IF(OR(MediaScorecard!BH402="x", MediaScorecard!BI402="x",MediaScorecard!BJ402="x",MediaScorecard!BK402="x",MediaScorecard!BL402="x"),1, 2))</f>
        <v/>
      </c>
      <c r="CU401" s="308" t="n"/>
      <c r="CV401" s="308" t="n"/>
      <c r="CW401" s="308" t="n"/>
      <c r="CX401" s="309" t="n"/>
      <c r="CY401" s="308" t="n"/>
      <c r="CZ401" s="308" t="n"/>
      <c r="DA401" s="308" t="n"/>
    </row>
    <row r="402" ht="21" customHeight="1" s="590">
      <c r="A402" s="421" t="n"/>
      <c r="B402" s="270" t="n"/>
      <c r="C402" s="266" t="n"/>
      <c r="D402" s="267" t="inlineStr"/>
      <c r="E402" s="267" t="inlineStr"/>
      <c r="F402" s="268" t="inlineStr"/>
      <c r="G402" s="421" t="n"/>
      <c r="H402" s="269" t="n"/>
      <c r="I402" s="421" t="n"/>
      <c r="J402" s="421" t="n"/>
      <c r="K402" s="421" t="n"/>
      <c r="L402" s="421" t="n"/>
      <c r="M402" s="421" t="n"/>
      <c r="N402" s="421" t="n"/>
      <c r="O402" s="421" t="n"/>
      <c r="P402" s="421" t="n"/>
      <c r="Q402" s="421" t="n"/>
      <c r="R402" s="270" t="n"/>
      <c r="S402" s="421" t="n"/>
      <c r="T402" s="421" t="n"/>
      <c r="U402" s="421" t="n"/>
      <c r="V402" s="421" t="n"/>
      <c r="W402" s="421" t="n"/>
      <c r="X402" s="421" t="n"/>
      <c r="Y402" s="421" t="n"/>
      <c r="Z402" s="421" t="n"/>
      <c r="AA402" s="421" t="n"/>
      <c r="AB402" s="421" t="n"/>
      <c r="AC402" s="421" t="n"/>
      <c r="AD402" s="421" t="n"/>
      <c r="AE402" s="421" t="n"/>
      <c r="AF402" s="421" t="n"/>
      <c r="AG402" s="421" t="n"/>
      <c r="AH402" s="421" t="n"/>
      <c r="AI402" s="421" t="n"/>
      <c r="AJ402" s="297" t="n"/>
      <c r="AK402" s="297" t="n"/>
      <c r="AL402" s="284" t="n"/>
      <c r="AM402" s="297" t="n"/>
      <c r="AN402" s="285" t="n"/>
      <c r="AO402" s="297" t="n"/>
      <c r="AP402" s="297" t="n"/>
      <c r="AQ402" s="297" t="n"/>
      <c r="AR402" s="297" t="n"/>
      <c r="AS402" s="297" t="n"/>
      <c r="AT402" s="285" t="inlineStr">
        <is>
          <t>0</t>
        </is>
      </c>
      <c r="AU402" s="297" t="inlineStr">
        <is>
          <t>0</t>
        </is>
      </c>
      <c r="AV402" s="297" t="inlineStr">
        <is>
          <t>0</t>
        </is>
      </c>
      <c r="AW402" s="297" t="inlineStr">
        <is>
          <t>0</t>
        </is>
      </c>
      <c r="AX402" s="297" t="inlineStr">
        <is>
          <t>0</t>
        </is>
      </c>
      <c r="AY402" s="286" t="inlineStr">
        <is>
          <t>0</t>
        </is>
      </c>
      <c r="AZ402" s="286" t="inlineStr">
        <is>
          <t>0</t>
        </is>
      </c>
      <c r="BA402" s="287" t="inlineStr">
        <is>
          <t>0</t>
        </is>
      </c>
      <c r="BB402" s="286" t="inlineStr">
        <is>
          <t>0</t>
        </is>
      </c>
      <c r="BC402" s="286" t="inlineStr">
        <is>
          <t>0</t>
        </is>
      </c>
      <c r="BD402" s="286" t="inlineStr">
        <is>
          <t>0</t>
        </is>
      </c>
      <c r="BE402" s="286" t="inlineStr">
        <is>
          <t>0</t>
        </is>
      </c>
      <c r="BF402" s="286" t="inlineStr">
        <is>
          <t>0</t>
        </is>
      </c>
      <c r="BG402" s="286" t="inlineStr">
        <is>
          <t>0</t>
        </is>
      </c>
      <c r="BH402" s="297" t="inlineStr">
        <is>
          <t>0</t>
        </is>
      </c>
      <c r="BI402" s="297" t="inlineStr">
        <is>
          <t>0</t>
        </is>
      </c>
      <c r="BJ402" s="297" t="inlineStr">
        <is>
          <t>0</t>
        </is>
      </c>
      <c r="BK402" s="297" t="inlineStr">
        <is>
          <t>0</t>
        </is>
      </c>
      <c r="BL402" s="297" t="inlineStr">
        <is>
          <t>0</t>
        </is>
      </c>
      <c r="BM402" s="297" t="inlineStr">
        <is>
          <t>0</t>
        </is>
      </c>
      <c r="BN402" s="297" t="inlineStr">
        <is>
          <t>0</t>
        </is>
      </c>
      <c r="BO402" s="285" t="inlineStr">
        <is>
          <t>0</t>
        </is>
      </c>
      <c r="BP402" s="297" t="inlineStr">
        <is>
          <t>0</t>
        </is>
      </c>
      <c r="BQ402" s="297" t="inlineStr">
        <is>
          <t>0</t>
        </is>
      </c>
      <c r="BR402" s="297" t="inlineStr">
        <is>
          <t>0</t>
        </is>
      </c>
      <c r="BS402" s="297" t="inlineStr">
        <is>
          <t>0</t>
        </is>
      </c>
      <c r="BT402" s="297" t="inlineStr">
        <is>
          <t>0</t>
        </is>
      </c>
      <c r="BU402" s="297" t="inlineStr">
        <is>
          <t>0</t>
        </is>
      </c>
      <c r="BV402" s="297" t="inlineStr">
        <is>
          <t>0</t>
        </is>
      </c>
      <c r="BW402" s="288" t="inlineStr">
        <is>
          <t>0</t>
        </is>
      </c>
      <c r="BX402" s="276">
        <f>SUM(IF(COUNTIF(#REF!, "*1.*"), 2, 0), IF(COUNTIF(#REF!, "*2.*"), 2, 0), IF(COUNTIF(#REF!, "*3.*"), 2, 0), IF(COUNTIF(#REF!, "*4.*"), 2, 0), IF(COUNTIF(#REF!, "*5.*"), 2, 0), IF(COUNTIF(#REF!, "*6.*"), 2, 0))</f>
        <v/>
      </c>
      <c r="BY402" s="277">
        <f t="array" ref="BY402">SUM(VALUE(AT402),VALUE(AU402),VALUE(AV402),VALUE(AW402),VALUE(AX402),VALUE(AY402),VALUE(AZ402),VALUE(BB402),VALUE(BC402),VALUE(BD402),VALUE(BE402),VALUE(BF402),VALUE(BG402),VALUE(BH402),VALUE(BI402),VALUE(BJ402),VALUE(BK402),VALUE(BL402),VALUE(BM402),VALUE(BN402),VALUE(BO402),VALUE(BP402),VALUE(BQ402),VALUE(BR402),VALUE(BS402),VALUE(BT402),VALUE(BU402),VALUE(BV402),VALUE(BW402))</f>
        <v/>
      </c>
      <c r="BZ402" s="307" t="n"/>
      <c r="CA402" s="307" t="n"/>
      <c r="CB402" s="307" t="n"/>
      <c r="CC402" s="307" t="n"/>
      <c r="CD402" s="307" t="n"/>
      <c r="CE402" s="307" t="n"/>
      <c r="CF402" s="307" t="n"/>
      <c r="CG402" s="307" t="n"/>
      <c r="CH402" s="307" t="n"/>
      <c r="CI402" s="307" t="n"/>
      <c r="CJ402" s="307" t="n"/>
      <c r="CK402" s="307" t="n"/>
      <c r="CL402" s="307" t="n"/>
      <c r="CM402" s="307" t="n"/>
      <c r="CN402" s="307" t="n"/>
      <c r="CO402" s="307" t="n"/>
      <c r="CP402" s="307" t="n"/>
      <c r="CQ402" s="307" t="n"/>
      <c r="CR402" s="279" t="inlineStr"/>
      <c r="CS402" s="280">
        <f>AVERAGE(Value(BY402),value(CR402))</f>
        <v/>
      </c>
      <c r="CT402" s="421">
        <f>(IF(OR(MediaScorecard!BH403="x", MediaScorecard!BI403="x",MediaScorecard!BJ403="x",MediaScorecard!BK403="x",MediaScorecard!BL403="x"),1, 2))</f>
        <v/>
      </c>
      <c r="CU402" s="308" t="n"/>
      <c r="CV402" s="308" t="n"/>
      <c r="CW402" s="308" t="n"/>
      <c r="CX402" s="309" t="n"/>
      <c r="CY402" s="308" t="n"/>
      <c r="CZ402" s="308" t="n"/>
      <c r="DA402" s="308" t="n"/>
    </row>
    <row r="403" ht="21" customHeight="1" s="590">
      <c r="A403" s="421" t="n"/>
      <c r="B403" s="270" t="n"/>
      <c r="C403" s="266" t="n"/>
      <c r="D403" s="267" t="inlineStr"/>
      <c r="E403" s="267" t="inlineStr"/>
      <c r="F403" s="268" t="inlineStr"/>
      <c r="G403" s="421" t="n"/>
      <c r="H403" s="269" t="n"/>
      <c r="I403" s="421" t="n"/>
      <c r="J403" s="421" t="n"/>
      <c r="K403" s="421" t="n"/>
      <c r="L403" s="421" t="n"/>
      <c r="M403" s="421" t="n"/>
      <c r="N403" s="421" t="n"/>
      <c r="O403" s="421" t="n"/>
      <c r="P403" s="421" t="n"/>
      <c r="Q403" s="421" t="n"/>
      <c r="R403" s="270" t="n"/>
      <c r="S403" s="421" t="n"/>
      <c r="T403" s="421" t="n"/>
      <c r="U403" s="421" t="n"/>
      <c r="V403" s="421" t="n"/>
      <c r="W403" s="421" t="n"/>
      <c r="X403" s="421" t="n"/>
      <c r="Y403" s="421" t="n"/>
      <c r="Z403" s="421" t="n"/>
      <c r="AA403" s="421" t="n"/>
      <c r="AB403" s="421" t="n"/>
      <c r="AC403" s="421" t="n"/>
      <c r="AD403" s="421" t="n"/>
      <c r="AE403" s="421" t="n"/>
      <c r="AF403" s="421" t="n"/>
      <c r="AG403" s="421" t="n"/>
      <c r="AH403" s="421" t="n"/>
      <c r="AI403" s="421" t="n"/>
      <c r="AJ403" s="297" t="n"/>
      <c r="AK403" s="297" t="n"/>
      <c r="AL403" s="284" t="n"/>
      <c r="AM403" s="297" t="n"/>
      <c r="AN403" s="285" t="n"/>
      <c r="AO403" s="297" t="n"/>
      <c r="AP403" s="297" t="n"/>
      <c r="AQ403" s="297" t="n"/>
      <c r="AR403" s="297" t="n"/>
      <c r="AS403" s="297" t="n"/>
      <c r="AT403" s="285" t="inlineStr">
        <is>
          <t>0</t>
        </is>
      </c>
      <c r="AU403" s="297" t="inlineStr">
        <is>
          <t>0</t>
        </is>
      </c>
      <c r="AV403" s="297" t="inlineStr">
        <is>
          <t>0</t>
        </is>
      </c>
      <c r="AW403" s="297" t="inlineStr">
        <is>
          <t>0</t>
        </is>
      </c>
      <c r="AX403" s="297" t="inlineStr">
        <is>
          <t>0</t>
        </is>
      </c>
      <c r="AY403" s="286" t="inlineStr">
        <is>
          <t>0</t>
        </is>
      </c>
      <c r="AZ403" s="286" t="inlineStr">
        <is>
          <t>0</t>
        </is>
      </c>
      <c r="BA403" s="287" t="inlineStr">
        <is>
          <t>0</t>
        </is>
      </c>
      <c r="BB403" s="286" t="inlineStr">
        <is>
          <t>0</t>
        </is>
      </c>
      <c r="BC403" s="286" t="inlineStr">
        <is>
          <t>0</t>
        </is>
      </c>
      <c r="BD403" s="286" t="inlineStr">
        <is>
          <t>0</t>
        </is>
      </c>
      <c r="BE403" s="286" t="inlineStr">
        <is>
          <t>0</t>
        </is>
      </c>
      <c r="BF403" s="286" t="inlineStr">
        <is>
          <t>0</t>
        </is>
      </c>
      <c r="BG403" s="286" t="inlineStr">
        <is>
          <t>0</t>
        </is>
      </c>
      <c r="BH403" s="297" t="inlineStr">
        <is>
          <t>0</t>
        </is>
      </c>
      <c r="BI403" s="297" t="inlineStr">
        <is>
          <t>0</t>
        </is>
      </c>
      <c r="BJ403" s="297" t="inlineStr">
        <is>
          <t>0</t>
        </is>
      </c>
      <c r="BK403" s="297" t="inlineStr">
        <is>
          <t>0</t>
        </is>
      </c>
      <c r="BL403" s="297" t="inlineStr">
        <is>
          <t>0</t>
        </is>
      </c>
      <c r="BM403" s="297" t="inlineStr">
        <is>
          <t>0</t>
        </is>
      </c>
      <c r="BN403" s="297" t="inlineStr">
        <is>
          <t>0</t>
        </is>
      </c>
      <c r="BO403" s="285" t="inlineStr">
        <is>
          <t>0</t>
        </is>
      </c>
      <c r="BP403" s="297" t="inlineStr">
        <is>
          <t>0</t>
        </is>
      </c>
      <c r="BQ403" s="297" t="inlineStr">
        <is>
          <t>0</t>
        </is>
      </c>
      <c r="BR403" s="297" t="inlineStr">
        <is>
          <t>0</t>
        </is>
      </c>
      <c r="BS403" s="297" t="inlineStr">
        <is>
          <t>0</t>
        </is>
      </c>
      <c r="BT403" s="297" t="inlineStr">
        <is>
          <t>0</t>
        </is>
      </c>
      <c r="BU403" s="297" t="inlineStr">
        <is>
          <t>0</t>
        </is>
      </c>
      <c r="BV403" s="297" t="inlineStr">
        <is>
          <t>0</t>
        </is>
      </c>
      <c r="BW403" s="288" t="inlineStr">
        <is>
          <t>0</t>
        </is>
      </c>
      <c r="BX403" s="276">
        <f>SUM(IF(COUNTIF(#REF!, "*1.*"), 2, 0), IF(COUNTIF(#REF!, "*2.*"), 2, 0), IF(COUNTIF(#REF!, "*3.*"), 2, 0), IF(COUNTIF(#REF!, "*4.*"), 2, 0), IF(COUNTIF(#REF!, "*5.*"), 2, 0), IF(COUNTIF(#REF!, "*6.*"), 2, 0))</f>
        <v/>
      </c>
      <c r="BY403" s="277">
        <f t="array" ref="BY403">SUM(VALUE(AT403),VALUE(AU403),VALUE(AV403),VALUE(AW403),VALUE(AX403),VALUE(AY403),VALUE(AZ403),VALUE(BB403),VALUE(BC403),VALUE(BD403),VALUE(BE403),VALUE(BF403),VALUE(BG403),VALUE(BH403),VALUE(BI403),VALUE(BJ403),VALUE(BK403),VALUE(BL403),VALUE(BM403),VALUE(BN403),VALUE(BO403),VALUE(BP403),VALUE(BQ403),VALUE(BR403),VALUE(BS403),VALUE(BT403),VALUE(BU403),VALUE(BV403),VALUE(BW403))</f>
        <v/>
      </c>
      <c r="BZ403" s="307" t="n"/>
      <c r="CA403" s="307" t="n"/>
      <c r="CB403" s="307" t="n"/>
      <c r="CC403" s="307" t="n"/>
      <c r="CD403" s="307" t="n"/>
      <c r="CE403" s="307" t="n"/>
      <c r="CF403" s="307" t="n"/>
      <c r="CG403" s="307" t="n"/>
      <c r="CH403" s="307" t="n"/>
      <c r="CI403" s="307" t="n"/>
      <c r="CJ403" s="307" t="n"/>
      <c r="CK403" s="307" t="n"/>
      <c r="CL403" s="307" t="n"/>
      <c r="CM403" s="307" t="n"/>
      <c r="CN403" s="307" t="n"/>
      <c r="CO403" s="307" t="n"/>
      <c r="CP403" s="307" t="n"/>
      <c r="CQ403" s="307" t="n"/>
      <c r="CR403" s="279" t="inlineStr"/>
      <c r="CS403" s="280">
        <f>AVERAGE(Value(BY403),value(CR403))</f>
        <v/>
      </c>
      <c r="CT403" s="421">
        <f>(IF(OR(MediaScorecard!BH404="x", MediaScorecard!BI404="x",MediaScorecard!BJ404="x",MediaScorecard!BK404="x",MediaScorecard!BL404="x"),1, 2))</f>
        <v/>
      </c>
      <c r="CU403" s="308" t="n"/>
      <c r="CV403" s="308" t="n"/>
      <c r="CW403" s="308" t="n"/>
      <c r="CX403" s="309" t="n"/>
      <c r="CY403" s="308" t="n"/>
      <c r="CZ403" s="308" t="n"/>
      <c r="DA403" s="308" t="n"/>
    </row>
    <row r="404" ht="21" customHeight="1" s="590">
      <c r="A404" s="421" t="n"/>
      <c r="B404" s="270" t="n"/>
      <c r="C404" s="266" t="n"/>
      <c r="D404" s="267" t="inlineStr"/>
      <c r="E404" s="267" t="inlineStr"/>
      <c r="F404" s="268" t="inlineStr"/>
      <c r="G404" s="421" t="n"/>
      <c r="H404" s="269" t="n"/>
      <c r="I404" s="421" t="n"/>
      <c r="J404" s="421" t="n"/>
      <c r="K404" s="421" t="n"/>
      <c r="L404" s="421" t="n"/>
      <c r="M404" s="421" t="n"/>
      <c r="N404" s="421" t="n"/>
      <c r="O404" s="421" t="n"/>
      <c r="P404" s="421" t="n"/>
      <c r="Q404" s="421" t="n"/>
      <c r="R404" s="270" t="n"/>
      <c r="S404" s="421" t="n"/>
      <c r="T404" s="421" t="n"/>
      <c r="U404" s="421" t="n"/>
      <c r="V404" s="421" t="n"/>
      <c r="W404" s="421" t="n"/>
      <c r="X404" s="421" t="n"/>
      <c r="Y404" s="421" t="n"/>
      <c r="Z404" s="421" t="n"/>
      <c r="AA404" s="421" t="n"/>
      <c r="AB404" s="421" t="n"/>
      <c r="AC404" s="421" t="n"/>
      <c r="AD404" s="421" t="n"/>
      <c r="AE404" s="421" t="n"/>
      <c r="AF404" s="421" t="n"/>
      <c r="AG404" s="421" t="n"/>
      <c r="AH404" s="421" t="n"/>
      <c r="AI404" s="421" t="n"/>
      <c r="AJ404" s="297" t="n"/>
      <c r="AK404" s="297" t="n"/>
      <c r="AL404" s="284" t="n"/>
      <c r="AM404" s="297" t="n"/>
      <c r="AN404" s="285" t="n"/>
      <c r="AO404" s="297" t="n"/>
      <c r="AP404" s="297" t="n"/>
      <c r="AQ404" s="297" t="n"/>
      <c r="AR404" s="297" t="n"/>
      <c r="AS404" s="297" t="n"/>
      <c r="AT404" s="285" t="inlineStr">
        <is>
          <t>0</t>
        </is>
      </c>
      <c r="AU404" s="297" t="inlineStr">
        <is>
          <t>0</t>
        </is>
      </c>
      <c r="AV404" s="297" t="inlineStr">
        <is>
          <t>0</t>
        </is>
      </c>
      <c r="AW404" s="297" t="inlineStr">
        <is>
          <t>0</t>
        </is>
      </c>
      <c r="AX404" s="297" t="inlineStr">
        <is>
          <t>0</t>
        </is>
      </c>
      <c r="AY404" s="286" t="inlineStr">
        <is>
          <t>0</t>
        </is>
      </c>
      <c r="AZ404" s="286" t="inlineStr">
        <is>
          <t>0</t>
        </is>
      </c>
      <c r="BA404" s="287" t="inlineStr">
        <is>
          <t>0</t>
        </is>
      </c>
      <c r="BB404" s="286" t="inlineStr">
        <is>
          <t>0</t>
        </is>
      </c>
      <c r="BC404" s="286" t="inlineStr">
        <is>
          <t>0</t>
        </is>
      </c>
      <c r="BD404" s="286" t="inlineStr">
        <is>
          <t>0</t>
        </is>
      </c>
      <c r="BE404" s="286" t="inlineStr">
        <is>
          <t>0</t>
        </is>
      </c>
      <c r="BF404" s="286" t="inlineStr">
        <is>
          <t>0</t>
        </is>
      </c>
      <c r="BG404" s="286" t="inlineStr">
        <is>
          <t>0</t>
        </is>
      </c>
      <c r="BH404" s="297" t="inlineStr">
        <is>
          <t>0</t>
        </is>
      </c>
      <c r="BI404" s="297" t="inlineStr">
        <is>
          <t>0</t>
        </is>
      </c>
      <c r="BJ404" s="297" t="inlineStr">
        <is>
          <t>0</t>
        </is>
      </c>
      <c r="BK404" s="297" t="inlineStr">
        <is>
          <t>0</t>
        </is>
      </c>
      <c r="BL404" s="297" t="inlineStr">
        <is>
          <t>0</t>
        </is>
      </c>
      <c r="BM404" s="297" t="inlineStr">
        <is>
          <t>0</t>
        </is>
      </c>
      <c r="BN404" s="297" t="inlineStr">
        <is>
          <t>0</t>
        </is>
      </c>
      <c r="BO404" s="285" t="inlineStr">
        <is>
          <t>0</t>
        </is>
      </c>
      <c r="BP404" s="297" t="inlineStr">
        <is>
          <t>0</t>
        </is>
      </c>
      <c r="BQ404" s="297" t="inlineStr">
        <is>
          <t>0</t>
        </is>
      </c>
      <c r="BR404" s="297" t="inlineStr">
        <is>
          <t>0</t>
        </is>
      </c>
      <c r="BS404" s="297" t="inlineStr">
        <is>
          <t>0</t>
        </is>
      </c>
      <c r="BT404" s="297" t="inlineStr">
        <is>
          <t>0</t>
        </is>
      </c>
      <c r="BU404" s="297" t="inlineStr">
        <is>
          <t>0</t>
        </is>
      </c>
      <c r="BV404" s="297" t="inlineStr">
        <is>
          <t>0</t>
        </is>
      </c>
      <c r="BW404" s="288" t="inlineStr">
        <is>
          <t>0</t>
        </is>
      </c>
      <c r="BX404" s="276">
        <f>SUM(IF(COUNTIF(#REF!, "*1.*"), 2, 0), IF(COUNTIF(#REF!, "*2.*"), 2, 0), IF(COUNTIF(#REF!, "*3.*"), 2, 0), IF(COUNTIF(#REF!, "*4.*"), 2, 0), IF(COUNTIF(#REF!, "*5.*"), 2, 0), IF(COUNTIF(#REF!, "*6.*"), 2, 0))</f>
        <v/>
      </c>
      <c r="BY404" s="277">
        <f t="array" ref="BY404">SUM(VALUE(AT404),VALUE(AU404),VALUE(AV404),VALUE(AW404),VALUE(AX404),VALUE(AY404),VALUE(AZ404),VALUE(BB404),VALUE(BC404),VALUE(BD404),VALUE(BE404),VALUE(BF404),VALUE(BG404),VALUE(BH404),VALUE(BI404),VALUE(BJ404),VALUE(BK404),VALUE(BL404),VALUE(BM404),VALUE(BN404),VALUE(BO404),VALUE(BP404),VALUE(BQ404),VALUE(BR404),VALUE(BS404),VALUE(BT404),VALUE(BU404),VALUE(BV404),VALUE(BW404))</f>
        <v/>
      </c>
      <c r="BZ404" s="307" t="n"/>
      <c r="CA404" s="307" t="n"/>
      <c r="CB404" s="307" t="n"/>
      <c r="CC404" s="307" t="n"/>
      <c r="CD404" s="307" t="n"/>
      <c r="CE404" s="307" t="n"/>
      <c r="CF404" s="307" t="n"/>
      <c r="CG404" s="307" t="n"/>
      <c r="CH404" s="307" t="n"/>
      <c r="CI404" s="307" t="n"/>
      <c r="CJ404" s="307" t="n"/>
      <c r="CK404" s="307" t="n"/>
      <c r="CL404" s="307" t="n"/>
      <c r="CM404" s="307" t="n"/>
      <c r="CN404" s="307" t="n"/>
      <c r="CO404" s="307" t="n"/>
      <c r="CP404" s="307" t="n"/>
      <c r="CQ404" s="307" t="n"/>
      <c r="CR404" s="279" t="inlineStr"/>
      <c r="CS404" s="280">
        <f>AVERAGE(Value(BY404),value(CR404))</f>
        <v/>
      </c>
      <c r="CT404" s="421">
        <f>(IF(OR(MediaScorecard!BH405="x", MediaScorecard!BI405="x",MediaScorecard!BJ405="x",MediaScorecard!BK405="x",MediaScorecard!BL405="x"),1, 2))</f>
        <v/>
      </c>
      <c r="CU404" s="308" t="n"/>
      <c r="CV404" s="308" t="n"/>
      <c r="CW404" s="308" t="n"/>
      <c r="CX404" s="309" t="n"/>
      <c r="CY404" s="308" t="n"/>
      <c r="CZ404" s="308" t="n"/>
      <c r="DA404" s="308" t="n"/>
    </row>
    <row r="405" ht="21" customHeight="1" s="590">
      <c r="A405" s="421" t="n"/>
      <c r="B405" s="270" t="n"/>
      <c r="C405" s="266" t="n"/>
      <c r="D405" s="267" t="inlineStr"/>
      <c r="E405" s="267" t="inlineStr"/>
      <c r="F405" s="268" t="inlineStr"/>
      <c r="G405" s="421" t="n"/>
      <c r="H405" s="269" t="n"/>
      <c r="I405" s="421" t="n"/>
      <c r="J405" s="421" t="n"/>
      <c r="K405" s="421" t="n"/>
      <c r="L405" s="421" t="n"/>
      <c r="M405" s="421" t="n"/>
      <c r="N405" s="421" t="n"/>
      <c r="O405" s="421" t="n"/>
      <c r="P405" s="421" t="n"/>
      <c r="Q405" s="421" t="n"/>
      <c r="R405" s="270" t="n"/>
      <c r="S405" s="421" t="n"/>
      <c r="T405" s="421" t="n"/>
      <c r="U405" s="421" t="n"/>
      <c r="V405" s="421" t="n"/>
      <c r="W405" s="421" t="n"/>
      <c r="X405" s="421" t="n"/>
      <c r="Y405" s="421" t="n"/>
      <c r="Z405" s="421" t="n"/>
      <c r="AA405" s="421" t="n"/>
      <c r="AB405" s="421" t="n"/>
      <c r="AC405" s="421" t="n"/>
      <c r="AD405" s="421" t="n"/>
      <c r="AE405" s="421" t="n"/>
      <c r="AF405" s="421" t="n"/>
      <c r="AG405" s="421" t="n"/>
      <c r="AH405" s="421" t="n"/>
      <c r="AI405" s="421" t="n"/>
      <c r="AJ405" s="297" t="n"/>
      <c r="AK405" s="297" t="n"/>
      <c r="AL405" s="284" t="n"/>
      <c r="AM405" s="297" t="n"/>
      <c r="AN405" s="285" t="n"/>
      <c r="AO405" s="297" t="n"/>
      <c r="AP405" s="297" t="n"/>
      <c r="AQ405" s="297" t="n"/>
      <c r="AR405" s="297" t="n"/>
      <c r="AS405" s="297" t="n"/>
      <c r="AT405" s="285" t="inlineStr">
        <is>
          <t>0</t>
        </is>
      </c>
      <c r="AU405" s="297" t="inlineStr">
        <is>
          <t>0</t>
        </is>
      </c>
      <c r="AV405" s="297" t="inlineStr">
        <is>
          <t>0</t>
        </is>
      </c>
      <c r="AW405" s="297" t="inlineStr">
        <is>
          <t>0</t>
        </is>
      </c>
      <c r="AX405" s="297" t="inlineStr">
        <is>
          <t>0</t>
        </is>
      </c>
      <c r="AY405" s="286" t="inlineStr">
        <is>
          <t>0</t>
        </is>
      </c>
      <c r="AZ405" s="286" t="inlineStr">
        <is>
          <t>0</t>
        </is>
      </c>
      <c r="BA405" s="287" t="inlineStr">
        <is>
          <t>0</t>
        </is>
      </c>
      <c r="BB405" s="286" t="inlineStr">
        <is>
          <t>0</t>
        </is>
      </c>
      <c r="BC405" s="286" t="inlineStr">
        <is>
          <t>0</t>
        </is>
      </c>
      <c r="BD405" s="286" t="inlineStr">
        <is>
          <t>0</t>
        </is>
      </c>
      <c r="BE405" s="286" t="inlineStr">
        <is>
          <t>0</t>
        </is>
      </c>
      <c r="BF405" s="286" t="inlineStr">
        <is>
          <t>0</t>
        </is>
      </c>
      <c r="BG405" s="286" t="inlineStr">
        <is>
          <t>0</t>
        </is>
      </c>
      <c r="BH405" s="297" t="inlineStr">
        <is>
          <t>0</t>
        </is>
      </c>
      <c r="BI405" s="297" t="inlineStr">
        <is>
          <t>0</t>
        </is>
      </c>
      <c r="BJ405" s="297" t="inlineStr">
        <is>
          <t>0</t>
        </is>
      </c>
      <c r="BK405" s="297" t="inlineStr">
        <is>
          <t>0</t>
        </is>
      </c>
      <c r="BL405" s="297" t="inlineStr">
        <is>
          <t>0</t>
        </is>
      </c>
      <c r="BM405" s="297" t="inlineStr">
        <is>
          <t>0</t>
        </is>
      </c>
      <c r="BN405" s="297" t="inlineStr">
        <is>
          <t>0</t>
        </is>
      </c>
      <c r="BO405" s="285" t="inlineStr">
        <is>
          <t>0</t>
        </is>
      </c>
      <c r="BP405" s="297" t="inlineStr">
        <is>
          <t>0</t>
        </is>
      </c>
      <c r="BQ405" s="297" t="inlineStr">
        <is>
          <t>0</t>
        </is>
      </c>
      <c r="BR405" s="297" t="inlineStr">
        <is>
          <t>0</t>
        </is>
      </c>
      <c r="BS405" s="297" t="inlineStr">
        <is>
          <t>0</t>
        </is>
      </c>
      <c r="BT405" s="297" t="inlineStr">
        <is>
          <t>0</t>
        </is>
      </c>
      <c r="BU405" s="297" t="inlineStr">
        <is>
          <t>0</t>
        </is>
      </c>
      <c r="BV405" s="297" t="inlineStr">
        <is>
          <t>0</t>
        </is>
      </c>
      <c r="BW405" s="288" t="inlineStr">
        <is>
          <t>0</t>
        </is>
      </c>
      <c r="BX405" s="276">
        <f>SUM(IF(COUNTIF(#REF!, "*1.*"), 2, 0), IF(COUNTIF(#REF!, "*2.*"), 2, 0), IF(COUNTIF(#REF!, "*3.*"), 2, 0), IF(COUNTIF(#REF!, "*4.*"), 2, 0), IF(COUNTIF(#REF!, "*5.*"), 2, 0), IF(COUNTIF(#REF!, "*6.*"), 2, 0))</f>
        <v/>
      </c>
      <c r="BY405" s="277">
        <f t="array" ref="BY405">SUM(VALUE(AT405),VALUE(AU405),VALUE(AV405),VALUE(AW405),VALUE(AX405),VALUE(AY405),VALUE(AZ405),VALUE(BB405),VALUE(BC405),VALUE(BD405),VALUE(BE405),VALUE(BF405),VALUE(BG405),VALUE(BH405),VALUE(BI405),VALUE(BJ405),VALUE(BK405),VALUE(BL405),VALUE(BM405),VALUE(BN405),VALUE(BO405),VALUE(BP405),VALUE(BQ405),VALUE(BR405),VALUE(BS405),VALUE(BT405),VALUE(BU405),VALUE(BV405),VALUE(BW405))</f>
        <v/>
      </c>
      <c r="BZ405" s="307" t="n"/>
      <c r="CA405" s="307" t="n"/>
      <c r="CB405" s="307" t="n"/>
      <c r="CC405" s="307" t="n"/>
      <c r="CD405" s="307" t="n"/>
      <c r="CE405" s="307" t="n"/>
      <c r="CF405" s="307" t="n"/>
      <c r="CG405" s="307" t="n"/>
      <c r="CH405" s="307" t="n"/>
      <c r="CI405" s="307" t="n"/>
      <c r="CJ405" s="307" t="n"/>
      <c r="CK405" s="307" t="n"/>
      <c r="CL405" s="307" t="n"/>
      <c r="CM405" s="307" t="n"/>
      <c r="CN405" s="307" t="n"/>
      <c r="CO405" s="307" t="n"/>
      <c r="CP405" s="307" t="n"/>
      <c r="CQ405" s="307" t="n"/>
      <c r="CR405" s="279" t="inlineStr"/>
      <c r="CS405" s="280">
        <f>AVERAGE(Value(BY405),value(CR405))</f>
        <v/>
      </c>
      <c r="CT405" s="421">
        <f>(IF(OR(MediaScorecard!BH406="x", MediaScorecard!BI406="x",MediaScorecard!BJ406="x",MediaScorecard!BK406="x",MediaScorecard!BL406="x"),1, 2))</f>
        <v/>
      </c>
      <c r="CU405" s="308" t="n"/>
      <c r="CV405" s="308" t="n"/>
      <c r="CW405" s="308" t="n"/>
      <c r="CX405" s="309" t="n"/>
      <c r="CY405" s="308" t="n"/>
      <c r="CZ405" s="308" t="n"/>
      <c r="DA405" s="308" t="n"/>
    </row>
    <row r="406" ht="21" customHeight="1" s="590">
      <c r="A406" s="421" t="n"/>
      <c r="B406" s="270" t="n"/>
      <c r="C406" s="266" t="n"/>
      <c r="D406" s="267" t="inlineStr"/>
      <c r="E406" s="267" t="inlineStr"/>
      <c r="F406" s="268" t="inlineStr"/>
      <c r="G406" s="421" t="n"/>
      <c r="H406" s="269" t="n"/>
      <c r="I406" s="421" t="n"/>
      <c r="J406" s="421" t="n"/>
      <c r="K406" s="421" t="n"/>
      <c r="L406" s="421" t="n"/>
      <c r="M406" s="421" t="n"/>
      <c r="N406" s="421" t="n"/>
      <c r="O406" s="421" t="n"/>
      <c r="P406" s="421" t="n"/>
      <c r="Q406" s="421" t="n"/>
      <c r="R406" s="270" t="n"/>
      <c r="S406" s="421" t="n"/>
      <c r="T406" s="421" t="n"/>
      <c r="U406" s="421" t="n"/>
      <c r="V406" s="421" t="n"/>
      <c r="W406" s="421" t="n"/>
      <c r="X406" s="421" t="n"/>
      <c r="Y406" s="421" t="n"/>
      <c r="Z406" s="421" t="n"/>
      <c r="AA406" s="421" t="n"/>
      <c r="AB406" s="421" t="n"/>
      <c r="AC406" s="421" t="n"/>
      <c r="AD406" s="421" t="n"/>
      <c r="AE406" s="421" t="n"/>
      <c r="AF406" s="421" t="n"/>
      <c r="AG406" s="421" t="n"/>
      <c r="AH406" s="421" t="n"/>
      <c r="AI406" s="421" t="n"/>
      <c r="AJ406" s="297" t="n"/>
      <c r="AK406" s="297" t="n"/>
      <c r="AL406" s="284" t="n"/>
      <c r="AM406" s="297" t="n"/>
      <c r="AN406" s="285" t="n"/>
      <c r="AO406" s="297" t="n"/>
      <c r="AP406" s="297" t="n"/>
      <c r="AQ406" s="297" t="n"/>
      <c r="AR406" s="297" t="n"/>
      <c r="AS406" s="297" t="n"/>
      <c r="AT406" s="285" t="inlineStr">
        <is>
          <t>0</t>
        </is>
      </c>
      <c r="AU406" s="297" t="inlineStr">
        <is>
          <t>0</t>
        </is>
      </c>
      <c r="AV406" s="297" t="inlineStr">
        <is>
          <t>0</t>
        </is>
      </c>
      <c r="AW406" s="297" t="inlineStr">
        <is>
          <t>0</t>
        </is>
      </c>
      <c r="AX406" s="297" t="inlineStr">
        <is>
          <t>0</t>
        </is>
      </c>
      <c r="AY406" s="286" t="inlineStr">
        <is>
          <t>0</t>
        </is>
      </c>
      <c r="AZ406" s="286" t="inlineStr">
        <is>
          <t>0</t>
        </is>
      </c>
      <c r="BA406" s="287" t="inlineStr">
        <is>
          <t>0</t>
        </is>
      </c>
      <c r="BB406" s="286" t="inlineStr">
        <is>
          <t>0</t>
        </is>
      </c>
      <c r="BC406" s="286" t="inlineStr">
        <is>
          <t>0</t>
        </is>
      </c>
      <c r="BD406" s="286" t="inlineStr">
        <is>
          <t>0</t>
        </is>
      </c>
      <c r="BE406" s="286" t="inlineStr">
        <is>
          <t>0</t>
        </is>
      </c>
      <c r="BF406" s="286" t="inlineStr">
        <is>
          <t>0</t>
        </is>
      </c>
      <c r="BG406" s="286" t="inlineStr">
        <is>
          <t>0</t>
        </is>
      </c>
      <c r="BH406" s="297" t="inlineStr">
        <is>
          <t>0</t>
        </is>
      </c>
      <c r="BI406" s="297" t="inlineStr">
        <is>
          <t>0</t>
        </is>
      </c>
      <c r="BJ406" s="297" t="inlineStr">
        <is>
          <t>0</t>
        </is>
      </c>
      <c r="BK406" s="297" t="inlineStr">
        <is>
          <t>0</t>
        </is>
      </c>
      <c r="BL406" s="297" t="inlineStr">
        <is>
          <t>0</t>
        </is>
      </c>
      <c r="BM406" s="297" t="inlineStr">
        <is>
          <t>0</t>
        </is>
      </c>
      <c r="BN406" s="297" t="inlineStr">
        <is>
          <t>0</t>
        </is>
      </c>
      <c r="BO406" s="285" t="inlineStr">
        <is>
          <t>0</t>
        </is>
      </c>
      <c r="BP406" s="297" t="inlineStr">
        <is>
          <t>0</t>
        </is>
      </c>
      <c r="BQ406" s="297" t="inlineStr">
        <is>
          <t>0</t>
        </is>
      </c>
      <c r="BR406" s="297" t="inlineStr">
        <is>
          <t>0</t>
        </is>
      </c>
      <c r="BS406" s="297" t="inlineStr">
        <is>
          <t>0</t>
        </is>
      </c>
      <c r="BT406" s="297" t="inlineStr">
        <is>
          <t>0</t>
        </is>
      </c>
      <c r="BU406" s="297" t="inlineStr">
        <is>
          <t>0</t>
        </is>
      </c>
      <c r="BV406" s="297" t="inlineStr">
        <is>
          <t>0</t>
        </is>
      </c>
      <c r="BW406" s="288" t="inlineStr">
        <is>
          <t>0</t>
        </is>
      </c>
      <c r="BX406" s="276">
        <f>SUM(IF(COUNTIF(#REF!, "*1.*"), 2, 0), IF(COUNTIF(#REF!, "*2.*"), 2, 0), IF(COUNTIF(#REF!, "*3.*"), 2, 0), IF(COUNTIF(#REF!, "*4.*"), 2, 0), IF(COUNTIF(#REF!, "*5.*"), 2, 0), IF(COUNTIF(#REF!, "*6.*"), 2, 0))</f>
        <v/>
      </c>
      <c r="BY406" s="277">
        <f t="array" ref="BY406">SUM(VALUE(AT406),VALUE(AU406),VALUE(AV406),VALUE(AW406),VALUE(AX406),VALUE(AY406),VALUE(AZ406),VALUE(BB406),VALUE(BC406),VALUE(BD406),VALUE(BE406),VALUE(BF406),VALUE(BG406),VALUE(BH406),VALUE(BI406),VALUE(BJ406),VALUE(BK406),VALUE(BL406),VALUE(BM406),VALUE(BN406),VALUE(BO406),VALUE(BP406),VALUE(BQ406),VALUE(BR406),VALUE(BS406),VALUE(BT406),VALUE(BU406),VALUE(BV406),VALUE(BW406))</f>
        <v/>
      </c>
      <c r="BZ406" s="307" t="n"/>
      <c r="CA406" s="307" t="n"/>
      <c r="CB406" s="307" t="n"/>
      <c r="CC406" s="307" t="n"/>
      <c r="CD406" s="307" t="n"/>
      <c r="CE406" s="307" t="n"/>
      <c r="CF406" s="307" t="n"/>
      <c r="CG406" s="307" t="n"/>
      <c r="CH406" s="307" t="n"/>
      <c r="CI406" s="307" t="n"/>
      <c r="CJ406" s="307" t="n"/>
      <c r="CK406" s="307" t="n"/>
      <c r="CL406" s="307" t="n"/>
      <c r="CM406" s="307" t="n"/>
      <c r="CN406" s="307" t="n"/>
      <c r="CO406" s="307" t="n"/>
      <c r="CP406" s="307" t="n"/>
      <c r="CQ406" s="307" t="n"/>
      <c r="CR406" s="279" t="inlineStr"/>
      <c r="CS406" s="280">
        <f>AVERAGE(Value(BY406),value(CR406))</f>
        <v/>
      </c>
      <c r="CT406" s="421">
        <f>(IF(OR(MediaScorecard!BH407="x", MediaScorecard!BI407="x",MediaScorecard!BJ407="x",MediaScorecard!BK407="x",MediaScorecard!BL407="x"),1, 2))</f>
        <v/>
      </c>
      <c r="CU406" s="308" t="n"/>
      <c r="CV406" s="308" t="n"/>
      <c r="CW406" s="308" t="n"/>
      <c r="CX406" s="309" t="n"/>
      <c r="CY406" s="308" t="n"/>
      <c r="CZ406" s="308" t="n"/>
      <c r="DA406" s="308" t="n"/>
    </row>
    <row r="407" ht="21" customHeight="1" s="590">
      <c r="A407" s="421" t="n"/>
      <c r="B407" s="270" t="n"/>
      <c r="C407" s="266" t="n"/>
      <c r="D407" s="267" t="inlineStr"/>
      <c r="E407" s="267" t="inlineStr"/>
      <c r="F407" s="268" t="inlineStr"/>
      <c r="G407" s="421" t="n"/>
      <c r="H407" s="269" t="n"/>
      <c r="I407" s="421" t="n"/>
      <c r="J407" s="421" t="n"/>
      <c r="K407" s="421" t="n"/>
      <c r="L407" s="421" t="n"/>
      <c r="M407" s="421" t="n"/>
      <c r="N407" s="421" t="n"/>
      <c r="O407" s="421" t="n"/>
      <c r="P407" s="421" t="n"/>
      <c r="Q407" s="421" t="n"/>
      <c r="R407" s="270" t="n"/>
      <c r="S407" s="421" t="n"/>
      <c r="T407" s="421" t="n"/>
      <c r="U407" s="421" t="n"/>
      <c r="V407" s="421" t="n"/>
      <c r="W407" s="421" t="n"/>
      <c r="X407" s="421" t="n"/>
      <c r="Y407" s="421" t="n"/>
      <c r="Z407" s="421" t="n"/>
      <c r="AA407" s="421" t="n"/>
      <c r="AB407" s="421" t="n"/>
      <c r="AC407" s="421" t="n"/>
      <c r="AD407" s="421" t="n"/>
      <c r="AE407" s="421" t="n"/>
      <c r="AF407" s="421" t="n"/>
      <c r="AG407" s="421" t="n"/>
      <c r="AH407" s="421" t="n"/>
      <c r="AI407" s="421" t="n"/>
      <c r="AJ407" s="297" t="n"/>
      <c r="AK407" s="297" t="n"/>
      <c r="AL407" s="284" t="n"/>
      <c r="AM407" s="297" t="n"/>
      <c r="AN407" s="285" t="n"/>
      <c r="AO407" s="297" t="n"/>
      <c r="AP407" s="297" t="n"/>
      <c r="AQ407" s="297" t="n"/>
      <c r="AR407" s="297" t="n"/>
      <c r="AS407" s="297" t="n"/>
      <c r="AT407" s="285" t="inlineStr">
        <is>
          <t>0</t>
        </is>
      </c>
      <c r="AU407" s="297" t="inlineStr">
        <is>
          <t>0</t>
        </is>
      </c>
      <c r="AV407" s="297" t="inlineStr">
        <is>
          <t>0</t>
        </is>
      </c>
      <c r="AW407" s="297" t="inlineStr">
        <is>
          <t>0</t>
        </is>
      </c>
      <c r="AX407" s="297" t="inlineStr">
        <is>
          <t>0</t>
        </is>
      </c>
      <c r="AY407" s="286" t="inlineStr">
        <is>
          <t>0</t>
        </is>
      </c>
      <c r="AZ407" s="286" t="inlineStr">
        <is>
          <t>0</t>
        </is>
      </c>
      <c r="BA407" s="287" t="inlineStr">
        <is>
          <t>0</t>
        </is>
      </c>
      <c r="BB407" s="286" t="inlineStr">
        <is>
          <t>0</t>
        </is>
      </c>
      <c r="BC407" s="286" t="inlineStr">
        <is>
          <t>0</t>
        </is>
      </c>
      <c r="BD407" s="286" t="inlineStr">
        <is>
          <t>0</t>
        </is>
      </c>
      <c r="BE407" s="286" t="inlineStr">
        <is>
          <t>0</t>
        </is>
      </c>
      <c r="BF407" s="286" t="inlineStr">
        <is>
          <t>0</t>
        </is>
      </c>
      <c r="BG407" s="286" t="inlineStr">
        <is>
          <t>0</t>
        </is>
      </c>
      <c r="BH407" s="297" t="inlineStr">
        <is>
          <t>0</t>
        </is>
      </c>
      <c r="BI407" s="297" t="inlineStr">
        <is>
          <t>0</t>
        </is>
      </c>
      <c r="BJ407" s="297" t="inlineStr">
        <is>
          <t>0</t>
        </is>
      </c>
      <c r="BK407" s="297" t="inlineStr">
        <is>
          <t>0</t>
        </is>
      </c>
      <c r="BL407" s="297" t="inlineStr">
        <is>
          <t>0</t>
        </is>
      </c>
      <c r="BM407" s="297" t="inlineStr">
        <is>
          <t>0</t>
        </is>
      </c>
      <c r="BN407" s="297" t="inlineStr">
        <is>
          <t>0</t>
        </is>
      </c>
      <c r="BO407" s="285" t="inlineStr">
        <is>
          <t>0</t>
        </is>
      </c>
      <c r="BP407" s="297" t="inlineStr">
        <is>
          <t>0</t>
        </is>
      </c>
      <c r="BQ407" s="297" t="inlineStr">
        <is>
          <t>0</t>
        </is>
      </c>
      <c r="BR407" s="297" t="inlineStr">
        <is>
          <t>0</t>
        </is>
      </c>
      <c r="BS407" s="297" t="inlineStr">
        <is>
          <t>0</t>
        </is>
      </c>
      <c r="BT407" s="297" t="inlineStr">
        <is>
          <t>0</t>
        </is>
      </c>
      <c r="BU407" s="297" t="inlineStr">
        <is>
          <t>0</t>
        </is>
      </c>
      <c r="BV407" s="297" t="inlineStr">
        <is>
          <t>0</t>
        </is>
      </c>
      <c r="BW407" s="288" t="inlineStr">
        <is>
          <t>0</t>
        </is>
      </c>
      <c r="BX407" s="276">
        <f>SUM(IF(COUNTIF(#REF!, "*1.*"), 2, 0), IF(COUNTIF(#REF!, "*2.*"), 2, 0), IF(COUNTIF(#REF!, "*3.*"), 2, 0), IF(COUNTIF(#REF!, "*4.*"), 2, 0), IF(COUNTIF(#REF!, "*5.*"), 2, 0), IF(COUNTIF(#REF!, "*6.*"), 2, 0))</f>
        <v/>
      </c>
      <c r="BY407" s="277">
        <f t="array" ref="BY407">SUM(VALUE(AT407),VALUE(AU407),VALUE(AV407),VALUE(AW407),VALUE(AX407),VALUE(AY407),VALUE(AZ407),VALUE(BB407),VALUE(BC407),VALUE(BD407),VALUE(BE407),VALUE(BF407),VALUE(BG407),VALUE(BH407),VALUE(BI407),VALUE(BJ407),VALUE(BK407),VALUE(BL407),VALUE(BM407),VALUE(BN407),VALUE(BO407),VALUE(BP407),VALUE(BQ407),VALUE(BR407),VALUE(BS407),VALUE(BT407),VALUE(BU407),VALUE(BV407),VALUE(BW407))</f>
        <v/>
      </c>
      <c r="BZ407" s="307" t="n"/>
      <c r="CA407" s="307" t="n"/>
      <c r="CB407" s="307" t="n"/>
      <c r="CC407" s="307" t="n"/>
      <c r="CD407" s="307" t="n"/>
      <c r="CE407" s="307" t="n"/>
      <c r="CF407" s="307" t="n"/>
      <c r="CG407" s="307" t="n"/>
      <c r="CH407" s="307" t="n"/>
      <c r="CI407" s="307" t="n"/>
      <c r="CJ407" s="307" t="n"/>
      <c r="CK407" s="307" t="n"/>
      <c r="CL407" s="307" t="n"/>
      <c r="CM407" s="307" t="n"/>
      <c r="CN407" s="307" t="n"/>
      <c r="CO407" s="307" t="n"/>
      <c r="CP407" s="307" t="n"/>
      <c r="CQ407" s="307" t="n"/>
      <c r="CR407" s="279" t="inlineStr"/>
      <c r="CS407" s="280">
        <f>AVERAGE(Value(BY407),value(CR407))</f>
        <v/>
      </c>
      <c r="CT407" s="421">
        <f>(IF(OR(MediaScorecard!BH408="x", MediaScorecard!BI408="x",MediaScorecard!BJ408="x",MediaScorecard!BK408="x",MediaScorecard!BL408="x"),1, 2))</f>
        <v/>
      </c>
      <c r="CU407" s="308" t="n"/>
      <c r="CV407" s="308" t="n"/>
      <c r="CW407" s="308" t="n"/>
      <c r="CX407" s="309" t="n"/>
      <c r="CY407" s="308" t="n"/>
      <c r="CZ407" s="308" t="n"/>
      <c r="DA407" s="308" t="n"/>
    </row>
    <row r="408" ht="21" customHeight="1" s="590">
      <c r="A408" s="421" t="n"/>
      <c r="B408" s="270" t="n"/>
      <c r="C408" s="266" t="n"/>
      <c r="D408" s="267" t="inlineStr"/>
      <c r="E408" s="267" t="inlineStr"/>
      <c r="F408" s="268" t="inlineStr"/>
      <c r="G408" s="421" t="n"/>
      <c r="H408" s="269" t="n"/>
      <c r="I408" s="421" t="n"/>
      <c r="J408" s="421" t="n"/>
      <c r="K408" s="421" t="n"/>
      <c r="L408" s="421" t="n"/>
      <c r="M408" s="421" t="n"/>
      <c r="N408" s="421" t="n"/>
      <c r="O408" s="421" t="n"/>
      <c r="P408" s="421" t="n"/>
      <c r="Q408" s="421" t="n"/>
      <c r="R408" s="270" t="n"/>
      <c r="S408" s="421" t="n"/>
      <c r="T408" s="421" t="n"/>
      <c r="U408" s="421" t="n"/>
      <c r="V408" s="421" t="n"/>
      <c r="W408" s="421" t="n"/>
      <c r="X408" s="421" t="n"/>
      <c r="Y408" s="421" t="n"/>
      <c r="Z408" s="421" t="n"/>
      <c r="AA408" s="421" t="n"/>
      <c r="AB408" s="421" t="n"/>
      <c r="AC408" s="421" t="n"/>
      <c r="AD408" s="421" t="n"/>
      <c r="AE408" s="421" t="n"/>
      <c r="AF408" s="421" t="n"/>
      <c r="AG408" s="421" t="n"/>
      <c r="AH408" s="421" t="n"/>
      <c r="AI408" s="421" t="n"/>
      <c r="AJ408" s="297" t="n"/>
      <c r="AK408" s="297" t="n"/>
      <c r="AL408" s="284" t="n"/>
      <c r="AM408" s="297" t="n"/>
      <c r="AN408" s="285" t="n"/>
      <c r="AO408" s="297" t="n"/>
      <c r="AP408" s="297" t="n"/>
      <c r="AQ408" s="297" t="n"/>
      <c r="AR408" s="297" t="n"/>
      <c r="AS408" s="297" t="n"/>
      <c r="AT408" s="285" t="inlineStr">
        <is>
          <t>0</t>
        </is>
      </c>
      <c r="AU408" s="297" t="inlineStr">
        <is>
          <t>0</t>
        </is>
      </c>
      <c r="AV408" s="297" t="inlineStr">
        <is>
          <t>0</t>
        </is>
      </c>
      <c r="AW408" s="297" t="inlineStr">
        <is>
          <t>0</t>
        </is>
      </c>
      <c r="AX408" s="297" t="inlineStr">
        <is>
          <t>0</t>
        </is>
      </c>
      <c r="AY408" s="286" t="inlineStr">
        <is>
          <t>0</t>
        </is>
      </c>
      <c r="AZ408" s="286" t="inlineStr">
        <is>
          <t>0</t>
        </is>
      </c>
      <c r="BA408" s="287" t="inlineStr">
        <is>
          <t>0</t>
        </is>
      </c>
      <c r="BB408" s="286" t="inlineStr">
        <is>
          <t>0</t>
        </is>
      </c>
      <c r="BC408" s="286" t="inlineStr">
        <is>
          <t>0</t>
        </is>
      </c>
      <c r="BD408" s="286" t="inlineStr">
        <is>
          <t>0</t>
        </is>
      </c>
      <c r="BE408" s="286" t="inlineStr">
        <is>
          <t>0</t>
        </is>
      </c>
      <c r="BF408" s="286" t="inlineStr">
        <is>
          <t>0</t>
        </is>
      </c>
      <c r="BG408" s="286" t="inlineStr">
        <is>
          <t>0</t>
        </is>
      </c>
      <c r="BH408" s="297" t="inlineStr">
        <is>
          <t>0</t>
        </is>
      </c>
      <c r="BI408" s="297" t="inlineStr">
        <is>
          <t>0</t>
        </is>
      </c>
      <c r="BJ408" s="297" t="inlineStr">
        <is>
          <t>0</t>
        </is>
      </c>
      <c r="BK408" s="297" t="inlineStr">
        <is>
          <t>0</t>
        </is>
      </c>
      <c r="BL408" s="297" t="inlineStr">
        <is>
          <t>0</t>
        </is>
      </c>
      <c r="BM408" s="297" t="inlineStr">
        <is>
          <t>0</t>
        </is>
      </c>
      <c r="BN408" s="297" t="inlineStr">
        <is>
          <t>0</t>
        </is>
      </c>
      <c r="BO408" s="285" t="inlineStr">
        <is>
          <t>0</t>
        </is>
      </c>
      <c r="BP408" s="297" t="inlineStr">
        <is>
          <t>0</t>
        </is>
      </c>
      <c r="BQ408" s="297" t="inlineStr">
        <is>
          <t>0</t>
        </is>
      </c>
      <c r="BR408" s="297" t="inlineStr">
        <is>
          <t>0</t>
        </is>
      </c>
      <c r="BS408" s="297" t="inlineStr">
        <is>
          <t>0</t>
        </is>
      </c>
      <c r="BT408" s="297" t="inlineStr">
        <is>
          <t>0</t>
        </is>
      </c>
      <c r="BU408" s="297" t="inlineStr">
        <is>
          <t>0</t>
        </is>
      </c>
      <c r="BV408" s="297" t="inlineStr">
        <is>
          <t>0</t>
        </is>
      </c>
      <c r="BW408" s="288" t="inlineStr">
        <is>
          <t>0</t>
        </is>
      </c>
      <c r="BX408" s="276">
        <f>SUM(IF(COUNTIF(#REF!, "*1.*"), 2, 0), IF(COUNTIF(#REF!, "*2.*"), 2, 0), IF(COUNTIF(#REF!, "*3.*"), 2, 0), IF(COUNTIF(#REF!, "*4.*"), 2, 0), IF(COUNTIF(#REF!, "*5.*"), 2, 0), IF(COUNTIF(#REF!, "*6.*"), 2, 0))</f>
        <v/>
      </c>
      <c r="BY408" s="277">
        <f t="array" ref="BY408">SUM(VALUE(AT408),VALUE(AU408),VALUE(AV408),VALUE(AW408),VALUE(AX408),VALUE(AY408),VALUE(AZ408),VALUE(BB408),VALUE(BC408),VALUE(BD408),VALUE(BE408),VALUE(BF408),VALUE(BG408),VALUE(BH408),VALUE(BI408),VALUE(BJ408),VALUE(BK408),VALUE(BL408),VALUE(BM408),VALUE(BN408),VALUE(BO408),VALUE(BP408),VALUE(BQ408),VALUE(BR408),VALUE(BS408),VALUE(BT408),VALUE(BU408),VALUE(BV408),VALUE(BW408))</f>
        <v/>
      </c>
      <c r="BZ408" s="307" t="n"/>
      <c r="CA408" s="307" t="n"/>
      <c r="CB408" s="307" t="n"/>
      <c r="CC408" s="307" t="n"/>
      <c r="CD408" s="307" t="n"/>
      <c r="CE408" s="307" t="n"/>
      <c r="CF408" s="307" t="n"/>
      <c r="CG408" s="307" t="n"/>
      <c r="CH408" s="307" t="n"/>
      <c r="CI408" s="307" t="n"/>
      <c r="CJ408" s="307" t="n"/>
      <c r="CK408" s="307" t="n"/>
      <c r="CL408" s="307" t="n"/>
      <c r="CM408" s="307" t="n"/>
      <c r="CN408" s="307" t="n"/>
      <c r="CO408" s="307" t="n"/>
      <c r="CP408" s="307" t="n"/>
      <c r="CQ408" s="307" t="n"/>
      <c r="CR408" s="279" t="inlineStr"/>
      <c r="CS408" s="280">
        <f>AVERAGE(Value(BY408),value(CR408))</f>
        <v/>
      </c>
      <c r="CT408" s="421">
        <f>(IF(OR(MediaScorecard!BH409="x", MediaScorecard!BI409="x",MediaScorecard!BJ409="x",MediaScorecard!BK409="x",MediaScorecard!BL409="x"),1, 2))</f>
        <v/>
      </c>
      <c r="CU408" s="308" t="n"/>
      <c r="CV408" s="308" t="n"/>
      <c r="CW408" s="308" t="n"/>
      <c r="CX408" s="309" t="n"/>
      <c r="CY408" s="308" t="n"/>
      <c r="CZ408" s="308" t="n"/>
      <c r="DA408" s="308" t="n"/>
    </row>
    <row r="409" ht="21" customHeight="1" s="590">
      <c r="A409" s="421" t="n"/>
      <c r="B409" s="270" t="n"/>
      <c r="C409" s="266" t="n"/>
      <c r="D409" s="267" t="inlineStr"/>
      <c r="E409" s="267" t="inlineStr"/>
      <c r="F409" s="268" t="inlineStr"/>
      <c r="G409" s="421" t="n"/>
      <c r="H409" s="269" t="n"/>
      <c r="I409" s="421" t="n"/>
      <c r="J409" s="421" t="n"/>
      <c r="K409" s="421" t="n"/>
      <c r="L409" s="421" t="n"/>
      <c r="M409" s="421" t="n"/>
      <c r="N409" s="421" t="n"/>
      <c r="O409" s="421" t="n"/>
      <c r="P409" s="421" t="n"/>
      <c r="Q409" s="421" t="n"/>
      <c r="R409" s="270" t="n"/>
      <c r="S409" s="421" t="n"/>
      <c r="T409" s="421" t="n"/>
      <c r="U409" s="421" t="n"/>
      <c r="V409" s="421" t="n"/>
      <c r="W409" s="421" t="n"/>
      <c r="X409" s="421" t="n"/>
      <c r="Y409" s="421" t="n"/>
      <c r="Z409" s="421" t="n"/>
      <c r="AA409" s="421" t="n"/>
      <c r="AB409" s="421" t="n"/>
      <c r="AC409" s="421" t="n"/>
      <c r="AD409" s="421" t="n"/>
      <c r="AE409" s="421" t="n"/>
      <c r="AF409" s="421" t="n"/>
      <c r="AG409" s="421" t="n"/>
      <c r="AH409" s="421" t="n"/>
      <c r="AI409" s="421" t="n"/>
      <c r="AJ409" s="297" t="n"/>
      <c r="AK409" s="297" t="n"/>
      <c r="AL409" s="284" t="n"/>
      <c r="AM409" s="297" t="n"/>
      <c r="AN409" s="285" t="n"/>
      <c r="AO409" s="297" t="n"/>
      <c r="AP409" s="297" t="n"/>
      <c r="AQ409" s="297" t="n"/>
      <c r="AR409" s="297" t="n"/>
      <c r="AS409" s="297" t="n"/>
      <c r="AT409" s="285" t="inlineStr">
        <is>
          <t>0</t>
        </is>
      </c>
      <c r="AU409" s="297" t="inlineStr">
        <is>
          <t>0</t>
        </is>
      </c>
      <c r="AV409" s="297" t="inlineStr">
        <is>
          <t>0</t>
        </is>
      </c>
      <c r="AW409" s="297" t="inlineStr">
        <is>
          <t>0</t>
        </is>
      </c>
      <c r="AX409" s="297" t="inlineStr">
        <is>
          <t>0</t>
        </is>
      </c>
      <c r="AY409" s="286" t="inlineStr">
        <is>
          <t>0</t>
        </is>
      </c>
      <c r="AZ409" s="286" t="inlineStr">
        <is>
          <t>0</t>
        </is>
      </c>
      <c r="BA409" s="287" t="inlineStr">
        <is>
          <t>0</t>
        </is>
      </c>
      <c r="BB409" s="286" t="inlineStr">
        <is>
          <t>0</t>
        </is>
      </c>
      <c r="BC409" s="286" t="inlineStr">
        <is>
          <t>0</t>
        </is>
      </c>
      <c r="BD409" s="286" t="inlineStr">
        <is>
          <t>0</t>
        </is>
      </c>
      <c r="BE409" s="286" t="inlineStr">
        <is>
          <t>0</t>
        </is>
      </c>
      <c r="BF409" s="286" t="inlineStr">
        <is>
          <t>0</t>
        </is>
      </c>
      <c r="BG409" s="286" t="inlineStr">
        <is>
          <t>0</t>
        </is>
      </c>
      <c r="BH409" s="297" t="inlineStr">
        <is>
          <t>0</t>
        </is>
      </c>
      <c r="BI409" s="297" t="inlineStr">
        <is>
          <t>0</t>
        </is>
      </c>
      <c r="BJ409" s="297" t="inlineStr">
        <is>
          <t>0</t>
        </is>
      </c>
      <c r="BK409" s="297" t="inlineStr">
        <is>
          <t>0</t>
        </is>
      </c>
      <c r="BL409" s="297" t="inlineStr">
        <is>
          <t>0</t>
        </is>
      </c>
      <c r="BM409" s="297" t="inlineStr">
        <is>
          <t>0</t>
        </is>
      </c>
      <c r="BN409" s="297" t="inlineStr">
        <is>
          <t>0</t>
        </is>
      </c>
      <c r="BO409" s="285" t="inlineStr">
        <is>
          <t>0</t>
        </is>
      </c>
      <c r="BP409" s="297" t="inlineStr">
        <is>
          <t>0</t>
        </is>
      </c>
      <c r="BQ409" s="297" t="inlineStr">
        <is>
          <t>0</t>
        </is>
      </c>
      <c r="BR409" s="297" t="inlineStr">
        <is>
          <t>0</t>
        </is>
      </c>
      <c r="BS409" s="297" t="inlineStr">
        <is>
          <t>0</t>
        </is>
      </c>
      <c r="BT409" s="297" t="inlineStr">
        <is>
          <t>0</t>
        </is>
      </c>
      <c r="BU409" s="297" t="inlineStr">
        <is>
          <t>0</t>
        </is>
      </c>
      <c r="BV409" s="297" t="inlineStr">
        <is>
          <t>0</t>
        </is>
      </c>
      <c r="BW409" s="288" t="inlineStr">
        <is>
          <t>0</t>
        </is>
      </c>
      <c r="BX409" s="276">
        <f>SUM(IF(COUNTIF(#REF!, "*1.*"), 2, 0), IF(COUNTIF(#REF!, "*2.*"), 2, 0), IF(COUNTIF(#REF!, "*3.*"), 2, 0), IF(COUNTIF(#REF!, "*4.*"), 2, 0), IF(COUNTIF(#REF!, "*5.*"), 2, 0), IF(COUNTIF(#REF!, "*6.*"), 2, 0))</f>
        <v/>
      </c>
      <c r="BY409" s="277">
        <f t="array" ref="BY409">SUM(VALUE(AT409),VALUE(AU409),VALUE(AV409),VALUE(AW409),VALUE(AX409),VALUE(AY409),VALUE(AZ409),VALUE(BB409),VALUE(BC409),VALUE(BD409),VALUE(BE409),VALUE(BF409),VALUE(BG409),VALUE(BH409),VALUE(BI409),VALUE(BJ409),VALUE(BK409),VALUE(BL409),VALUE(BM409),VALUE(BN409),VALUE(BO409),VALUE(BP409),VALUE(BQ409),VALUE(BR409),VALUE(BS409),VALUE(BT409),VALUE(BU409),VALUE(BV409),VALUE(BW409))</f>
        <v/>
      </c>
      <c r="BZ409" s="307" t="n"/>
      <c r="CA409" s="307" t="n"/>
      <c r="CB409" s="307" t="n"/>
      <c r="CC409" s="307" t="n"/>
      <c r="CD409" s="307" t="n"/>
      <c r="CE409" s="307" t="n"/>
      <c r="CF409" s="307" t="n"/>
      <c r="CG409" s="307" t="n"/>
      <c r="CH409" s="307" t="n"/>
      <c r="CI409" s="307" t="n"/>
      <c r="CJ409" s="307" t="n"/>
      <c r="CK409" s="307" t="n"/>
      <c r="CL409" s="307" t="n"/>
      <c r="CM409" s="307" t="n"/>
      <c r="CN409" s="307" t="n"/>
      <c r="CO409" s="307" t="n"/>
      <c r="CP409" s="307" t="n"/>
      <c r="CQ409" s="307" t="n"/>
      <c r="CR409" s="279" t="inlineStr"/>
      <c r="CS409" s="280">
        <f>AVERAGE(Value(BY409),value(CR409))</f>
        <v/>
      </c>
      <c r="CT409" s="421">
        <f>(IF(OR(MediaScorecard!BH410="x", MediaScorecard!BI410="x",MediaScorecard!BJ410="x",MediaScorecard!BK410="x",MediaScorecard!BL410="x"),1, 2))</f>
        <v/>
      </c>
      <c r="CU409" s="308" t="n"/>
      <c r="CV409" s="308" t="n"/>
      <c r="CW409" s="308" t="n"/>
      <c r="CX409" s="309" t="n"/>
      <c r="CY409" s="308" t="n"/>
      <c r="CZ409" s="308" t="n"/>
      <c r="DA409" s="308" t="n"/>
    </row>
    <row r="410" ht="21" customHeight="1" s="590">
      <c r="A410" s="421" t="n"/>
      <c r="B410" s="270" t="n"/>
      <c r="C410" s="266" t="n"/>
      <c r="D410" s="267" t="inlineStr"/>
      <c r="E410" s="267" t="inlineStr"/>
      <c r="F410" s="268" t="inlineStr"/>
      <c r="G410" s="421" t="n"/>
      <c r="H410" s="269" t="n"/>
      <c r="I410" s="421" t="n"/>
      <c r="J410" s="421" t="n"/>
      <c r="K410" s="421" t="n"/>
      <c r="L410" s="421" t="n"/>
      <c r="M410" s="421" t="n"/>
      <c r="N410" s="421" t="n"/>
      <c r="O410" s="421" t="n"/>
      <c r="P410" s="421" t="n"/>
      <c r="Q410" s="421" t="n"/>
      <c r="R410" s="270" t="n"/>
      <c r="S410" s="421" t="n"/>
      <c r="T410" s="421" t="n"/>
      <c r="U410" s="421" t="n"/>
      <c r="V410" s="421" t="n"/>
      <c r="W410" s="421" t="n"/>
      <c r="X410" s="421" t="n"/>
      <c r="Y410" s="421" t="n"/>
      <c r="Z410" s="421" t="n"/>
      <c r="AA410" s="421" t="n"/>
      <c r="AB410" s="421" t="n"/>
      <c r="AC410" s="421" t="n"/>
      <c r="AD410" s="421" t="n"/>
      <c r="AE410" s="421" t="n"/>
      <c r="AF410" s="421" t="n"/>
      <c r="AG410" s="421" t="n"/>
      <c r="AH410" s="421" t="n"/>
      <c r="AI410" s="421" t="n"/>
      <c r="AJ410" s="297" t="n"/>
      <c r="AK410" s="297" t="n"/>
      <c r="AL410" s="284" t="n"/>
      <c r="AM410" s="297" t="n"/>
      <c r="AN410" s="285" t="n"/>
      <c r="AO410" s="297" t="n"/>
      <c r="AP410" s="297" t="n"/>
      <c r="AQ410" s="297" t="n"/>
      <c r="AR410" s="297" t="n"/>
      <c r="AS410" s="297" t="n"/>
      <c r="AT410" s="285" t="inlineStr">
        <is>
          <t>0</t>
        </is>
      </c>
      <c r="AU410" s="297" t="inlineStr">
        <is>
          <t>0</t>
        </is>
      </c>
      <c r="AV410" s="297" t="inlineStr">
        <is>
          <t>0</t>
        </is>
      </c>
      <c r="AW410" s="297" t="inlineStr">
        <is>
          <t>0</t>
        </is>
      </c>
      <c r="AX410" s="297" t="inlineStr">
        <is>
          <t>0</t>
        </is>
      </c>
      <c r="AY410" s="286" t="inlineStr">
        <is>
          <t>0</t>
        </is>
      </c>
      <c r="AZ410" s="286" t="inlineStr">
        <is>
          <t>0</t>
        </is>
      </c>
      <c r="BA410" s="287" t="inlineStr">
        <is>
          <t>0</t>
        </is>
      </c>
      <c r="BB410" s="286" t="inlineStr">
        <is>
          <t>0</t>
        </is>
      </c>
      <c r="BC410" s="286" t="inlineStr">
        <is>
          <t>0</t>
        </is>
      </c>
      <c r="BD410" s="286" t="inlineStr">
        <is>
          <t>0</t>
        </is>
      </c>
      <c r="BE410" s="286" t="inlineStr">
        <is>
          <t>0</t>
        </is>
      </c>
      <c r="BF410" s="286" t="inlineStr">
        <is>
          <t>0</t>
        </is>
      </c>
      <c r="BG410" s="286" t="inlineStr">
        <is>
          <t>0</t>
        </is>
      </c>
      <c r="BH410" s="297" t="inlineStr">
        <is>
          <t>0</t>
        </is>
      </c>
      <c r="BI410" s="297" t="inlineStr">
        <is>
          <t>0</t>
        </is>
      </c>
      <c r="BJ410" s="297" t="inlineStr">
        <is>
          <t>0</t>
        </is>
      </c>
      <c r="BK410" s="297" t="inlineStr">
        <is>
          <t>0</t>
        </is>
      </c>
      <c r="BL410" s="297" t="inlineStr">
        <is>
          <t>0</t>
        </is>
      </c>
      <c r="BM410" s="297" t="inlineStr">
        <is>
          <t>0</t>
        </is>
      </c>
      <c r="BN410" s="297" t="inlineStr">
        <is>
          <t>0</t>
        </is>
      </c>
      <c r="BO410" s="285" t="inlineStr">
        <is>
          <t>0</t>
        </is>
      </c>
      <c r="BP410" s="297" t="inlineStr">
        <is>
          <t>0</t>
        </is>
      </c>
      <c r="BQ410" s="297" t="inlineStr">
        <is>
          <t>0</t>
        </is>
      </c>
      <c r="BR410" s="297" t="inlineStr">
        <is>
          <t>0</t>
        </is>
      </c>
      <c r="BS410" s="297" t="inlineStr">
        <is>
          <t>0</t>
        </is>
      </c>
      <c r="BT410" s="297" t="inlineStr">
        <is>
          <t>0</t>
        </is>
      </c>
      <c r="BU410" s="297" t="inlineStr">
        <is>
          <t>0</t>
        </is>
      </c>
      <c r="BV410" s="297" t="inlineStr">
        <is>
          <t>0</t>
        </is>
      </c>
      <c r="BW410" s="288" t="inlineStr">
        <is>
          <t>0</t>
        </is>
      </c>
      <c r="BX410" s="276">
        <f>SUM(IF(COUNTIF(#REF!, "*1.*"), 2, 0), IF(COUNTIF(#REF!, "*2.*"), 2, 0), IF(COUNTIF(#REF!, "*3.*"), 2, 0), IF(COUNTIF(#REF!, "*4.*"), 2, 0), IF(COUNTIF(#REF!, "*5.*"), 2, 0), IF(COUNTIF(#REF!, "*6.*"), 2, 0))</f>
        <v/>
      </c>
      <c r="BY410" s="277">
        <f t="array" ref="BY410">SUM(VALUE(AT410),VALUE(AU410),VALUE(AV410),VALUE(AW410),VALUE(AX410),VALUE(AY410),VALUE(AZ410),VALUE(BB410),VALUE(BC410),VALUE(BD410),VALUE(BE410),VALUE(BF410),VALUE(BG410),VALUE(BH410),VALUE(BI410),VALUE(BJ410),VALUE(BK410),VALUE(BL410),VALUE(BM410),VALUE(BN410),VALUE(BO410),VALUE(BP410),VALUE(BQ410),VALUE(BR410),VALUE(BS410),VALUE(BT410),VALUE(BU410),VALUE(BV410),VALUE(BW410))</f>
        <v/>
      </c>
      <c r="BZ410" s="307" t="n"/>
      <c r="CA410" s="307" t="n"/>
      <c r="CB410" s="307" t="n"/>
      <c r="CC410" s="307" t="n"/>
      <c r="CD410" s="307" t="n"/>
      <c r="CE410" s="307" t="n"/>
      <c r="CF410" s="307" t="n"/>
      <c r="CG410" s="307" t="n"/>
      <c r="CH410" s="307" t="n"/>
      <c r="CI410" s="307" t="n"/>
      <c r="CJ410" s="307" t="n"/>
      <c r="CK410" s="307" t="n"/>
      <c r="CL410" s="307" t="n"/>
      <c r="CM410" s="307" t="n"/>
      <c r="CN410" s="307" t="n"/>
      <c r="CO410" s="307" t="n"/>
      <c r="CP410" s="307" t="n"/>
      <c r="CQ410" s="307" t="n"/>
      <c r="CR410" s="279" t="inlineStr"/>
      <c r="CS410" s="280">
        <f>AVERAGE(Value(BY410),value(CR410))</f>
        <v/>
      </c>
      <c r="CT410" s="421">
        <f>(IF(OR(MediaScorecard!BH411="x", MediaScorecard!BI411="x",MediaScorecard!BJ411="x",MediaScorecard!BK411="x",MediaScorecard!BL411="x"),1, 2))</f>
        <v/>
      </c>
      <c r="CU410" s="308" t="n"/>
      <c r="CV410" s="308" t="n"/>
      <c r="CW410" s="308" t="n"/>
      <c r="CX410" s="309" t="n"/>
      <c r="CY410" s="308" t="n"/>
      <c r="CZ410" s="308" t="n"/>
      <c r="DA410" s="308" t="n"/>
    </row>
    <row r="411" ht="21" customHeight="1" s="590">
      <c r="A411" s="421" t="n"/>
      <c r="B411" s="270" t="n"/>
      <c r="C411" s="266" t="n"/>
      <c r="D411" s="267" t="inlineStr"/>
      <c r="E411" s="267" t="inlineStr"/>
      <c r="F411" s="268" t="inlineStr"/>
      <c r="G411" s="421" t="n"/>
      <c r="H411" s="269" t="n"/>
      <c r="I411" s="421" t="n"/>
      <c r="J411" s="421" t="n"/>
      <c r="K411" s="421" t="n"/>
      <c r="L411" s="421" t="n"/>
      <c r="M411" s="421" t="n"/>
      <c r="N411" s="421" t="n"/>
      <c r="O411" s="421" t="n"/>
      <c r="P411" s="421" t="n"/>
      <c r="Q411" s="421" t="n"/>
      <c r="R411" s="270" t="n"/>
      <c r="S411" s="421" t="n"/>
      <c r="T411" s="421" t="n"/>
      <c r="U411" s="421" t="n"/>
      <c r="V411" s="421" t="n"/>
      <c r="W411" s="421" t="n"/>
      <c r="X411" s="421" t="n"/>
      <c r="Y411" s="421" t="n"/>
      <c r="Z411" s="421" t="n"/>
      <c r="AA411" s="421" t="n"/>
      <c r="AB411" s="421" t="n"/>
      <c r="AC411" s="421" t="n"/>
      <c r="AD411" s="421" t="n"/>
      <c r="AE411" s="421" t="n"/>
      <c r="AF411" s="421" t="n"/>
      <c r="AG411" s="421" t="n"/>
      <c r="AH411" s="421" t="n"/>
      <c r="AI411" s="421" t="n"/>
      <c r="AJ411" s="297" t="n"/>
      <c r="AK411" s="297" t="n"/>
      <c r="AL411" s="284" t="n"/>
      <c r="AM411" s="297" t="n"/>
      <c r="AN411" s="285" t="n"/>
      <c r="AO411" s="297" t="n"/>
      <c r="AP411" s="297" t="n"/>
      <c r="AQ411" s="297" t="n"/>
      <c r="AR411" s="297" t="n"/>
      <c r="AS411" s="297" t="n"/>
      <c r="AT411" s="285" t="inlineStr">
        <is>
          <t>0</t>
        </is>
      </c>
      <c r="AU411" s="297" t="inlineStr">
        <is>
          <t>0</t>
        </is>
      </c>
      <c r="AV411" s="297" t="inlineStr">
        <is>
          <t>0</t>
        </is>
      </c>
      <c r="AW411" s="297" t="inlineStr">
        <is>
          <t>0</t>
        </is>
      </c>
      <c r="AX411" s="297" t="inlineStr">
        <is>
          <t>0</t>
        </is>
      </c>
      <c r="AY411" s="286" t="inlineStr">
        <is>
          <t>0</t>
        </is>
      </c>
      <c r="AZ411" s="286" t="inlineStr">
        <is>
          <t>0</t>
        </is>
      </c>
      <c r="BA411" s="287" t="inlineStr">
        <is>
          <t>0</t>
        </is>
      </c>
      <c r="BB411" s="286" t="inlineStr">
        <is>
          <t>0</t>
        </is>
      </c>
      <c r="BC411" s="286" t="inlineStr">
        <is>
          <t>0</t>
        </is>
      </c>
      <c r="BD411" s="286" t="inlineStr">
        <is>
          <t>0</t>
        </is>
      </c>
      <c r="BE411" s="286" t="inlineStr">
        <is>
          <t>0</t>
        </is>
      </c>
      <c r="BF411" s="286" t="inlineStr">
        <is>
          <t>0</t>
        </is>
      </c>
      <c r="BG411" s="286" t="inlineStr">
        <is>
          <t>0</t>
        </is>
      </c>
      <c r="BH411" s="297" t="inlineStr">
        <is>
          <t>0</t>
        </is>
      </c>
      <c r="BI411" s="297" t="inlineStr">
        <is>
          <t>0</t>
        </is>
      </c>
      <c r="BJ411" s="297" t="inlineStr">
        <is>
          <t>0</t>
        </is>
      </c>
      <c r="BK411" s="297" t="inlineStr">
        <is>
          <t>0</t>
        </is>
      </c>
      <c r="BL411" s="297" t="inlineStr">
        <is>
          <t>0</t>
        </is>
      </c>
      <c r="BM411" s="297" t="inlineStr">
        <is>
          <t>0</t>
        </is>
      </c>
      <c r="BN411" s="297" t="inlineStr">
        <is>
          <t>0</t>
        </is>
      </c>
      <c r="BO411" s="285" t="inlineStr">
        <is>
          <t>0</t>
        </is>
      </c>
      <c r="BP411" s="297" t="inlineStr">
        <is>
          <t>0</t>
        </is>
      </c>
      <c r="BQ411" s="297" t="inlineStr">
        <is>
          <t>0</t>
        </is>
      </c>
      <c r="BR411" s="297" t="inlineStr">
        <is>
          <t>0</t>
        </is>
      </c>
      <c r="BS411" s="297" t="inlineStr">
        <is>
          <t>0</t>
        </is>
      </c>
      <c r="BT411" s="297" t="inlineStr">
        <is>
          <t>0</t>
        </is>
      </c>
      <c r="BU411" s="297" t="inlineStr">
        <is>
          <t>0</t>
        </is>
      </c>
      <c r="BV411" s="297" t="inlineStr">
        <is>
          <t>0</t>
        </is>
      </c>
      <c r="BW411" s="288" t="inlineStr">
        <is>
          <t>0</t>
        </is>
      </c>
      <c r="BX411" s="276">
        <f>SUM(IF(COUNTIF(#REF!, "*1.*"), 2, 0), IF(COUNTIF(#REF!, "*2.*"), 2, 0), IF(COUNTIF(#REF!, "*3.*"), 2, 0), IF(COUNTIF(#REF!, "*4.*"), 2, 0), IF(COUNTIF(#REF!, "*5.*"), 2, 0), IF(COUNTIF(#REF!, "*6.*"), 2, 0))</f>
        <v/>
      </c>
      <c r="BY411" s="277">
        <f t="array" ref="BY411">SUM(VALUE(AT411),VALUE(AU411),VALUE(AV411),VALUE(AW411),VALUE(AX411),VALUE(AY411),VALUE(AZ411),VALUE(BB411),VALUE(BC411),VALUE(BD411),VALUE(BE411),VALUE(BF411),VALUE(BG411),VALUE(BH411),VALUE(BI411),VALUE(BJ411),VALUE(BK411),VALUE(BL411),VALUE(BM411),VALUE(BN411),VALUE(BO411),VALUE(BP411),VALUE(BQ411),VALUE(BR411),VALUE(BS411),VALUE(BT411),VALUE(BU411),VALUE(BV411),VALUE(BW411))</f>
        <v/>
      </c>
      <c r="BZ411" s="307" t="n"/>
      <c r="CA411" s="307" t="n"/>
      <c r="CB411" s="307" t="n"/>
      <c r="CC411" s="307" t="n"/>
      <c r="CD411" s="307" t="n"/>
      <c r="CE411" s="307" t="n"/>
      <c r="CF411" s="307" t="n"/>
      <c r="CG411" s="307" t="n"/>
      <c r="CH411" s="307" t="n"/>
      <c r="CI411" s="307" t="n"/>
      <c r="CJ411" s="307" t="n"/>
      <c r="CK411" s="307" t="n"/>
      <c r="CL411" s="307" t="n"/>
      <c r="CM411" s="307" t="n"/>
      <c r="CN411" s="307" t="n"/>
      <c r="CO411" s="307" t="n"/>
      <c r="CP411" s="307" t="n"/>
      <c r="CQ411" s="307" t="n"/>
      <c r="CR411" s="279" t="inlineStr"/>
      <c r="CS411" s="280">
        <f>AVERAGE(Value(BY411),value(CR411))</f>
        <v/>
      </c>
      <c r="CT411" s="421">
        <f>(IF(OR(MediaScorecard!BH412="x", MediaScorecard!BI412="x",MediaScorecard!BJ412="x",MediaScorecard!BK412="x",MediaScorecard!BL412="x"),1, 2))</f>
        <v/>
      </c>
      <c r="CU411" s="308" t="n"/>
      <c r="CV411" s="308" t="n"/>
      <c r="CW411" s="308" t="n"/>
      <c r="CX411" s="309" t="n"/>
      <c r="CY411" s="308" t="n"/>
      <c r="CZ411" s="308" t="n"/>
      <c r="DA411" s="308" t="n"/>
    </row>
    <row r="412" ht="21" customHeight="1" s="590">
      <c r="A412" s="421" t="n"/>
      <c r="B412" s="270" t="n"/>
      <c r="C412" s="266" t="n"/>
      <c r="D412" s="267" t="inlineStr"/>
      <c r="E412" s="267" t="inlineStr"/>
      <c r="F412" s="268" t="inlineStr"/>
      <c r="G412" s="421" t="n"/>
      <c r="H412" s="269" t="n"/>
      <c r="I412" s="421" t="n"/>
      <c r="J412" s="421" t="n"/>
      <c r="K412" s="421" t="n"/>
      <c r="L412" s="421" t="n"/>
      <c r="M412" s="421" t="n"/>
      <c r="N412" s="421" t="n"/>
      <c r="O412" s="421" t="n"/>
      <c r="P412" s="421" t="n"/>
      <c r="Q412" s="421" t="n"/>
      <c r="R412" s="270" t="n"/>
      <c r="S412" s="421" t="n"/>
      <c r="T412" s="421" t="n"/>
      <c r="U412" s="421" t="n"/>
      <c r="V412" s="421" t="n"/>
      <c r="W412" s="421" t="n"/>
      <c r="X412" s="421" t="n"/>
      <c r="Y412" s="421" t="n"/>
      <c r="Z412" s="421" t="n"/>
      <c r="AA412" s="421" t="n"/>
      <c r="AB412" s="421" t="n"/>
      <c r="AC412" s="421" t="n"/>
      <c r="AD412" s="421" t="n"/>
      <c r="AE412" s="421" t="n"/>
      <c r="AF412" s="421" t="n"/>
      <c r="AG412" s="421" t="n"/>
      <c r="AH412" s="421" t="n"/>
      <c r="AI412" s="421" t="n"/>
      <c r="AJ412" s="297" t="n"/>
      <c r="AK412" s="297" t="n"/>
      <c r="AL412" s="284" t="n"/>
      <c r="AM412" s="297" t="n"/>
      <c r="AN412" s="285" t="n"/>
      <c r="AO412" s="297" t="n"/>
      <c r="AP412" s="297" t="n"/>
      <c r="AQ412" s="297" t="n"/>
      <c r="AR412" s="297" t="n"/>
      <c r="AS412" s="297" t="n"/>
      <c r="AT412" s="285" t="inlineStr">
        <is>
          <t>0</t>
        </is>
      </c>
      <c r="AU412" s="297" t="inlineStr">
        <is>
          <t>0</t>
        </is>
      </c>
      <c r="AV412" s="297" t="inlineStr">
        <is>
          <t>0</t>
        </is>
      </c>
      <c r="AW412" s="297" t="inlineStr">
        <is>
          <t>0</t>
        </is>
      </c>
      <c r="AX412" s="297" t="inlineStr">
        <is>
          <t>0</t>
        </is>
      </c>
      <c r="AY412" s="286" t="inlineStr">
        <is>
          <t>0</t>
        </is>
      </c>
      <c r="AZ412" s="286" t="inlineStr">
        <is>
          <t>0</t>
        </is>
      </c>
      <c r="BA412" s="287" t="inlineStr">
        <is>
          <t>0</t>
        </is>
      </c>
      <c r="BB412" s="286" t="inlineStr">
        <is>
          <t>0</t>
        </is>
      </c>
      <c r="BC412" s="286" t="inlineStr">
        <is>
          <t>0</t>
        </is>
      </c>
      <c r="BD412" s="286" t="inlineStr">
        <is>
          <t>0</t>
        </is>
      </c>
      <c r="BE412" s="286" t="inlineStr">
        <is>
          <t>0</t>
        </is>
      </c>
      <c r="BF412" s="286" t="inlineStr">
        <is>
          <t>0</t>
        </is>
      </c>
      <c r="BG412" s="286" t="inlineStr">
        <is>
          <t>0</t>
        </is>
      </c>
      <c r="BH412" s="297" t="inlineStr">
        <is>
          <t>0</t>
        </is>
      </c>
      <c r="BI412" s="297" t="inlineStr">
        <is>
          <t>0</t>
        </is>
      </c>
      <c r="BJ412" s="297" t="inlineStr">
        <is>
          <t>0</t>
        </is>
      </c>
      <c r="BK412" s="297" t="inlineStr">
        <is>
          <t>0</t>
        </is>
      </c>
      <c r="BL412" s="297" t="inlineStr">
        <is>
          <t>0</t>
        </is>
      </c>
      <c r="BM412" s="297" t="inlineStr">
        <is>
          <t>0</t>
        </is>
      </c>
      <c r="BN412" s="297" t="inlineStr">
        <is>
          <t>0</t>
        </is>
      </c>
      <c r="BO412" s="285" t="inlineStr">
        <is>
          <t>0</t>
        </is>
      </c>
      <c r="BP412" s="297" t="inlineStr">
        <is>
          <t>0</t>
        </is>
      </c>
      <c r="BQ412" s="297" t="inlineStr">
        <is>
          <t>0</t>
        </is>
      </c>
      <c r="BR412" s="297" t="inlineStr">
        <is>
          <t>0</t>
        </is>
      </c>
      <c r="BS412" s="297" t="inlineStr">
        <is>
          <t>0</t>
        </is>
      </c>
      <c r="BT412" s="297" t="inlineStr">
        <is>
          <t>0</t>
        </is>
      </c>
      <c r="BU412" s="297" t="inlineStr">
        <is>
          <t>0</t>
        </is>
      </c>
      <c r="BV412" s="297" t="inlineStr">
        <is>
          <t>0</t>
        </is>
      </c>
      <c r="BW412" s="288" t="inlineStr">
        <is>
          <t>0</t>
        </is>
      </c>
      <c r="BX412" s="276">
        <f>SUM(IF(COUNTIF(#REF!, "*1.*"), 2, 0), IF(COUNTIF(#REF!, "*2.*"), 2, 0), IF(COUNTIF(#REF!, "*3.*"), 2, 0), IF(COUNTIF(#REF!, "*4.*"), 2, 0), IF(COUNTIF(#REF!, "*5.*"), 2, 0), IF(COUNTIF(#REF!, "*6.*"), 2, 0))</f>
        <v/>
      </c>
      <c r="BY412" s="277">
        <f t="array" ref="BY412">SUM(VALUE(AT412),VALUE(AU412),VALUE(AV412),VALUE(AW412),VALUE(AX412),VALUE(AY412),VALUE(AZ412),VALUE(BB412),VALUE(BC412),VALUE(BD412),VALUE(BE412),VALUE(BF412),VALUE(BG412),VALUE(BH412),VALUE(BI412),VALUE(BJ412),VALUE(BK412),VALUE(BL412),VALUE(BM412),VALUE(BN412),VALUE(BO412),VALUE(BP412),VALUE(BQ412),VALUE(BR412),VALUE(BS412),VALUE(BT412),VALUE(BU412),VALUE(BV412),VALUE(BW412))</f>
        <v/>
      </c>
      <c r="BZ412" s="307" t="n"/>
      <c r="CA412" s="307" t="n"/>
      <c r="CB412" s="307" t="n"/>
      <c r="CC412" s="307" t="n"/>
      <c r="CD412" s="307" t="n"/>
      <c r="CE412" s="307" t="n"/>
      <c r="CF412" s="307" t="n"/>
      <c r="CG412" s="307" t="n"/>
      <c r="CH412" s="307" t="n"/>
      <c r="CI412" s="307" t="n"/>
      <c r="CJ412" s="307" t="n"/>
      <c r="CK412" s="307" t="n"/>
      <c r="CL412" s="307" t="n"/>
      <c r="CM412" s="307" t="n"/>
      <c r="CN412" s="307" t="n"/>
      <c r="CO412" s="307" t="n"/>
      <c r="CP412" s="307" t="n"/>
      <c r="CQ412" s="307" t="n"/>
      <c r="CR412" s="279" t="inlineStr"/>
      <c r="CS412" s="280">
        <f>AVERAGE(Value(BY412),value(CR412))</f>
        <v/>
      </c>
      <c r="CT412" s="421">
        <f>(IF(OR(MediaScorecard!BH413="x", MediaScorecard!BI413="x",MediaScorecard!BJ413="x",MediaScorecard!BK413="x",MediaScorecard!BL413="x"),1, 2))</f>
        <v/>
      </c>
      <c r="CU412" s="308" t="n"/>
      <c r="CV412" s="308" t="n"/>
      <c r="CW412" s="308" t="n"/>
      <c r="CX412" s="309" t="n"/>
      <c r="CY412" s="308" t="n"/>
      <c r="CZ412" s="308" t="n"/>
      <c r="DA412" s="308" t="n"/>
    </row>
    <row r="413" ht="21" customHeight="1" s="590">
      <c r="A413" s="421" t="n"/>
      <c r="B413" s="270" t="n"/>
      <c r="C413" s="266" t="n"/>
      <c r="D413" s="267" t="inlineStr"/>
      <c r="E413" s="267" t="inlineStr"/>
      <c r="F413" s="268" t="inlineStr"/>
      <c r="G413" s="421" t="n"/>
      <c r="H413" s="269" t="n"/>
      <c r="I413" s="421" t="n"/>
      <c r="J413" s="421" t="n"/>
      <c r="K413" s="421" t="n"/>
      <c r="L413" s="421" t="n"/>
      <c r="M413" s="421" t="n"/>
      <c r="N413" s="421" t="n"/>
      <c r="O413" s="421" t="n"/>
      <c r="P413" s="421" t="n"/>
      <c r="Q413" s="421" t="n"/>
      <c r="R413" s="270" t="n"/>
      <c r="S413" s="421" t="n"/>
      <c r="T413" s="421" t="n"/>
      <c r="U413" s="421" t="n"/>
      <c r="V413" s="421" t="n"/>
      <c r="W413" s="421" t="n"/>
      <c r="X413" s="421" t="n"/>
      <c r="Y413" s="421" t="n"/>
      <c r="Z413" s="421" t="n"/>
      <c r="AA413" s="421" t="n"/>
      <c r="AB413" s="421" t="n"/>
      <c r="AC413" s="421" t="n"/>
      <c r="AD413" s="421" t="n"/>
      <c r="AE413" s="421" t="n"/>
      <c r="AF413" s="421" t="n"/>
      <c r="AG413" s="421" t="n"/>
      <c r="AH413" s="421" t="n"/>
      <c r="AI413" s="421" t="n"/>
      <c r="AJ413" s="297" t="n"/>
      <c r="AK413" s="297" t="n"/>
      <c r="AL413" s="284" t="n"/>
      <c r="AM413" s="297" t="n"/>
      <c r="AN413" s="285" t="n"/>
      <c r="AO413" s="297" t="n"/>
      <c r="AP413" s="297" t="n"/>
      <c r="AQ413" s="297" t="n"/>
      <c r="AR413" s="297" t="n"/>
      <c r="AS413" s="297" t="n"/>
      <c r="AT413" s="285" t="inlineStr">
        <is>
          <t>0</t>
        </is>
      </c>
      <c r="AU413" s="297" t="inlineStr">
        <is>
          <t>0</t>
        </is>
      </c>
      <c r="AV413" s="297" t="inlineStr">
        <is>
          <t>0</t>
        </is>
      </c>
      <c r="AW413" s="297" t="inlineStr">
        <is>
          <t>0</t>
        </is>
      </c>
      <c r="AX413" s="297" t="inlineStr">
        <is>
          <t>0</t>
        </is>
      </c>
      <c r="AY413" s="286" t="inlineStr">
        <is>
          <t>0</t>
        </is>
      </c>
      <c r="AZ413" s="286" t="inlineStr">
        <is>
          <t>0</t>
        </is>
      </c>
      <c r="BA413" s="287" t="inlineStr">
        <is>
          <t>0</t>
        </is>
      </c>
      <c r="BB413" s="286" t="inlineStr">
        <is>
          <t>0</t>
        </is>
      </c>
      <c r="BC413" s="286" t="inlineStr">
        <is>
          <t>0</t>
        </is>
      </c>
      <c r="BD413" s="286" t="inlineStr">
        <is>
          <t>0</t>
        </is>
      </c>
      <c r="BE413" s="286" t="inlineStr">
        <is>
          <t>0</t>
        </is>
      </c>
      <c r="BF413" s="286" t="inlineStr">
        <is>
          <t>0</t>
        </is>
      </c>
      <c r="BG413" s="286" t="inlineStr">
        <is>
          <t>0</t>
        </is>
      </c>
      <c r="BH413" s="297" t="inlineStr">
        <is>
          <t>0</t>
        </is>
      </c>
      <c r="BI413" s="297" t="inlineStr">
        <is>
          <t>0</t>
        </is>
      </c>
      <c r="BJ413" s="297" t="inlineStr">
        <is>
          <t>0</t>
        </is>
      </c>
      <c r="BK413" s="297" t="inlineStr">
        <is>
          <t>0</t>
        </is>
      </c>
      <c r="BL413" s="297" t="inlineStr">
        <is>
          <t>0</t>
        </is>
      </c>
      <c r="BM413" s="297" t="inlineStr">
        <is>
          <t>0</t>
        </is>
      </c>
      <c r="BN413" s="297" t="inlineStr">
        <is>
          <t>0</t>
        </is>
      </c>
      <c r="BO413" s="285" t="inlineStr">
        <is>
          <t>0</t>
        </is>
      </c>
      <c r="BP413" s="297" t="inlineStr">
        <is>
          <t>0</t>
        </is>
      </c>
      <c r="BQ413" s="297" t="inlineStr">
        <is>
          <t>0</t>
        </is>
      </c>
      <c r="BR413" s="297" t="inlineStr">
        <is>
          <t>0</t>
        </is>
      </c>
      <c r="BS413" s="297" t="inlineStr">
        <is>
          <t>0</t>
        </is>
      </c>
      <c r="BT413" s="297" t="inlineStr">
        <is>
          <t>0</t>
        </is>
      </c>
      <c r="BU413" s="297" t="inlineStr">
        <is>
          <t>0</t>
        </is>
      </c>
      <c r="BV413" s="297" t="inlineStr">
        <is>
          <t>0</t>
        </is>
      </c>
      <c r="BW413" s="288" t="inlineStr">
        <is>
          <t>0</t>
        </is>
      </c>
      <c r="BX413" s="276">
        <f>SUM(IF(COUNTIF(#REF!, "*1.*"), 2, 0), IF(COUNTIF(#REF!, "*2.*"), 2, 0), IF(COUNTIF(#REF!, "*3.*"), 2, 0), IF(COUNTIF(#REF!, "*4.*"), 2, 0), IF(COUNTIF(#REF!, "*5.*"), 2, 0), IF(COUNTIF(#REF!, "*6.*"), 2, 0))</f>
        <v/>
      </c>
      <c r="BY413" s="277">
        <f t="array" ref="BY413">SUM(VALUE(AT413),VALUE(AU413),VALUE(AV413),VALUE(AW413),VALUE(AX413),VALUE(AY413),VALUE(AZ413),VALUE(BB413),VALUE(BC413),VALUE(BD413),VALUE(BE413),VALUE(BF413),VALUE(BG413),VALUE(BH413),VALUE(BI413),VALUE(BJ413),VALUE(BK413),VALUE(BL413),VALUE(BM413),VALUE(BN413),VALUE(BO413),VALUE(BP413),VALUE(BQ413),VALUE(BR413),VALUE(BS413),VALUE(BT413),VALUE(BU413),VALUE(BV413),VALUE(BW413))</f>
        <v/>
      </c>
      <c r="BZ413" s="307" t="n"/>
      <c r="CA413" s="307" t="n"/>
      <c r="CB413" s="307" t="n"/>
      <c r="CC413" s="307" t="n"/>
      <c r="CD413" s="307" t="n"/>
      <c r="CE413" s="307" t="n"/>
      <c r="CF413" s="307" t="n"/>
      <c r="CG413" s="307" t="n"/>
      <c r="CH413" s="307" t="n"/>
      <c r="CI413" s="307" t="n"/>
      <c r="CJ413" s="307" t="n"/>
      <c r="CK413" s="307" t="n"/>
      <c r="CL413" s="307" t="n"/>
      <c r="CM413" s="307" t="n"/>
      <c r="CN413" s="307" t="n"/>
      <c r="CO413" s="307" t="n"/>
      <c r="CP413" s="307" t="n"/>
      <c r="CQ413" s="307" t="n"/>
      <c r="CR413" s="279" t="inlineStr"/>
      <c r="CS413" s="280">
        <f>AVERAGE(Value(BY413),value(CR413))</f>
        <v/>
      </c>
      <c r="CT413" s="421">
        <f>(IF(OR(MediaScorecard!BH414="x", MediaScorecard!BI414="x",MediaScorecard!BJ414="x",MediaScorecard!BK414="x",MediaScorecard!BL414="x"),1, 2))</f>
        <v/>
      </c>
      <c r="CU413" s="308" t="n"/>
      <c r="CV413" s="308" t="n"/>
      <c r="CW413" s="308" t="n"/>
      <c r="CX413" s="309" t="n"/>
      <c r="CY413" s="308" t="n"/>
      <c r="CZ413" s="308" t="n"/>
      <c r="DA413" s="308" t="n"/>
    </row>
    <row r="414" ht="21" customHeight="1" s="590">
      <c r="A414" s="421" t="n"/>
      <c r="B414" s="270" t="n"/>
      <c r="C414" s="266" t="n"/>
      <c r="D414" s="267" t="inlineStr"/>
      <c r="E414" s="267" t="inlineStr"/>
      <c r="F414" s="268" t="inlineStr"/>
      <c r="G414" s="421" t="n"/>
      <c r="H414" s="269" t="n"/>
      <c r="I414" s="421" t="n"/>
      <c r="J414" s="421" t="n"/>
      <c r="K414" s="421" t="n"/>
      <c r="L414" s="421" t="n"/>
      <c r="M414" s="421" t="n"/>
      <c r="N414" s="421" t="n"/>
      <c r="O414" s="421" t="n"/>
      <c r="P414" s="421" t="n"/>
      <c r="Q414" s="421" t="n"/>
      <c r="R414" s="270" t="n"/>
      <c r="S414" s="421" t="n"/>
      <c r="T414" s="421" t="n"/>
      <c r="U414" s="421" t="n"/>
      <c r="V414" s="421" t="n"/>
      <c r="W414" s="421" t="n"/>
      <c r="X414" s="421" t="n"/>
      <c r="Y414" s="421" t="n"/>
      <c r="Z414" s="421" t="n"/>
      <c r="AA414" s="421" t="n"/>
      <c r="AB414" s="421" t="n"/>
      <c r="AC414" s="421" t="n"/>
      <c r="AD414" s="421" t="n"/>
      <c r="AE414" s="421" t="n"/>
      <c r="AF414" s="421" t="n"/>
      <c r="AG414" s="421" t="n"/>
      <c r="AH414" s="421" t="n"/>
      <c r="AI414" s="421" t="n"/>
      <c r="AJ414" s="297" t="n"/>
      <c r="AK414" s="297" t="n"/>
      <c r="AL414" s="284" t="n"/>
      <c r="AM414" s="297" t="n"/>
      <c r="AN414" s="285" t="n"/>
      <c r="AO414" s="297" t="n"/>
      <c r="AP414" s="297" t="n"/>
      <c r="AQ414" s="297" t="n"/>
      <c r="AR414" s="297" t="n"/>
      <c r="AS414" s="297" t="n"/>
      <c r="AT414" s="285" t="inlineStr">
        <is>
          <t>0</t>
        </is>
      </c>
      <c r="AU414" s="297" t="inlineStr">
        <is>
          <t>0</t>
        </is>
      </c>
      <c r="AV414" s="297" t="inlineStr">
        <is>
          <t>0</t>
        </is>
      </c>
      <c r="AW414" s="297" t="inlineStr">
        <is>
          <t>0</t>
        </is>
      </c>
      <c r="AX414" s="297" t="inlineStr">
        <is>
          <t>0</t>
        </is>
      </c>
      <c r="AY414" s="286" t="inlineStr">
        <is>
          <t>0</t>
        </is>
      </c>
      <c r="AZ414" s="286" t="inlineStr">
        <is>
          <t>0</t>
        </is>
      </c>
      <c r="BA414" s="287" t="inlineStr">
        <is>
          <t>0</t>
        </is>
      </c>
      <c r="BB414" s="286" t="inlineStr">
        <is>
          <t>0</t>
        </is>
      </c>
      <c r="BC414" s="286" t="inlineStr">
        <is>
          <t>0</t>
        </is>
      </c>
      <c r="BD414" s="286" t="inlineStr">
        <is>
          <t>0</t>
        </is>
      </c>
      <c r="BE414" s="286" t="inlineStr">
        <is>
          <t>0</t>
        </is>
      </c>
      <c r="BF414" s="286" t="inlineStr">
        <is>
          <t>0</t>
        </is>
      </c>
      <c r="BG414" s="286" t="inlineStr">
        <is>
          <t>0</t>
        </is>
      </c>
      <c r="BH414" s="297" t="inlineStr">
        <is>
          <t>0</t>
        </is>
      </c>
      <c r="BI414" s="297" t="inlineStr">
        <is>
          <t>0</t>
        </is>
      </c>
      <c r="BJ414" s="297" t="inlineStr">
        <is>
          <t>0</t>
        </is>
      </c>
      <c r="BK414" s="297" t="inlineStr">
        <is>
          <t>0</t>
        </is>
      </c>
      <c r="BL414" s="297" t="inlineStr">
        <is>
          <t>0</t>
        </is>
      </c>
      <c r="BM414" s="297" t="inlineStr">
        <is>
          <t>0</t>
        </is>
      </c>
      <c r="BN414" s="297" t="inlineStr">
        <is>
          <t>0</t>
        </is>
      </c>
      <c r="BO414" s="285" t="inlineStr">
        <is>
          <t>0</t>
        </is>
      </c>
      <c r="BP414" s="297" t="inlineStr">
        <is>
          <t>0</t>
        </is>
      </c>
      <c r="BQ414" s="297" t="inlineStr">
        <is>
          <t>0</t>
        </is>
      </c>
      <c r="BR414" s="297" t="inlineStr">
        <is>
          <t>0</t>
        </is>
      </c>
      <c r="BS414" s="297" t="inlineStr">
        <is>
          <t>0</t>
        </is>
      </c>
      <c r="BT414" s="297" t="inlineStr">
        <is>
          <t>0</t>
        </is>
      </c>
      <c r="BU414" s="297" t="inlineStr">
        <is>
          <t>0</t>
        </is>
      </c>
      <c r="BV414" s="297" t="inlineStr">
        <is>
          <t>0</t>
        </is>
      </c>
      <c r="BW414" s="288" t="inlineStr">
        <is>
          <t>0</t>
        </is>
      </c>
      <c r="BX414" s="276">
        <f>SUM(IF(COUNTIF(#REF!, "*1.*"), 2, 0), IF(COUNTIF(#REF!, "*2.*"), 2, 0), IF(COUNTIF(#REF!, "*3.*"), 2, 0), IF(COUNTIF(#REF!, "*4.*"), 2, 0), IF(COUNTIF(#REF!, "*5.*"), 2, 0), IF(COUNTIF(#REF!, "*6.*"), 2, 0))</f>
        <v/>
      </c>
      <c r="BY414" s="277">
        <f t="array" ref="BY414">SUM(VALUE(AT414),VALUE(AU414),VALUE(AV414),VALUE(AW414),VALUE(AX414),VALUE(AY414),VALUE(AZ414),VALUE(BB414),VALUE(BC414),VALUE(BD414),VALUE(BE414),VALUE(BF414),VALUE(BG414),VALUE(BH414),VALUE(BI414),VALUE(BJ414),VALUE(BK414),VALUE(BL414),VALUE(BM414),VALUE(BN414),VALUE(BO414),VALUE(BP414),VALUE(BQ414),VALUE(BR414),VALUE(BS414),VALUE(BT414),VALUE(BU414),VALUE(BV414),VALUE(BW414))</f>
        <v/>
      </c>
      <c r="BZ414" s="307" t="n"/>
      <c r="CA414" s="307" t="n"/>
      <c r="CB414" s="307" t="n"/>
      <c r="CC414" s="307" t="n"/>
      <c r="CD414" s="307" t="n"/>
      <c r="CE414" s="307" t="n"/>
      <c r="CF414" s="307" t="n"/>
      <c r="CG414" s="307" t="n"/>
      <c r="CH414" s="307" t="n"/>
      <c r="CI414" s="307" t="n"/>
      <c r="CJ414" s="307" t="n"/>
      <c r="CK414" s="307" t="n"/>
      <c r="CL414" s="307" t="n"/>
      <c r="CM414" s="307" t="n"/>
      <c r="CN414" s="307" t="n"/>
      <c r="CO414" s="307" t="n"/>
      <c r="CP414" s="307" t="n"/>
      <c r="CQ414" s="307" t="n"/>
      <c r="CR414" s="279" t="inlineStr"/>
      <c r="CS414" s="280">
        <f>AVERAGE(Value(BY414),value(CR414))</f>
        <v/>
      </c>
      <c r="CT414" s="421">
        <f>(IF(OR(MediaScorecard!BH415="x", MediaScorecard!BI415="x",MediaScorecard!BJ415="x",MediaScorecard!BK415="x",MediaScorecard!BL415="x"),1, 2))</f>
        <v/>
      </c>
      <c r="CU414" s="308" t="n"/>
      <c r="CV414" s="308" t="n"/>
      <c r="CW414" s="308" t="n"/>
      <c r="CX414" s="309" t="n"/>
      <c r="CY414" s="308" t="n"/>
      <c r="CZ414" s="308" t="n"/>
      <c r="DA414" s="308" t="n"/>
    </row>
    <row r="415" ht="21" customHeight="1" s="590">
      <c r="A415" s="421" t="n"/>
      <c r="B415" s="270" t="n"/>
      <c r="C415" s="266" t="n"/>
      <c r="D415" s="267" t="inlineStr"/>
      <c r="E415" s="267" t="inlineStr"/>
      <c r="F415" s="268" t="inlineStr"/>
      <c r="G415" s="421" t="n"/>
      <c r="H415" s="269" t="n"/>
      <c r="I415" s="421" t="n"/>
      <c r="J415" s="421" t="n"/>
      <c r="K415" s="421" t="n"/>
      <c r="L415" s="421" t="n"/>
      <c r="M415" s="421" t="n"/>
      <c r="N415" s="421" t="n"/>
      <c r="O415" s="421" t="n"/>
      <c r="P415" s="421" t="n"/>
      <c r="Q415" s="421" t="n"/>
      <c r="R415" s="270" t="n"/>
      <c r="S415" s="421" t="n"/>
      <c r="T415" s="421" t="n"/>
      <c r="U415" s="421" t="n"/>
      <c r="V415" s="421" t="n"/>
      <c r="W415" s="421" t="n"/>
      <c r="X415" s="421" t="n"/>
      <c r="Y415" s="421" t="n"/>
      <c r="Z415" s="421" t="n"/>
      <c r="AA415" s="421" t="n"/>
      <c r="AB415" s="421" t="n"/>
      <c r="AC415" s="421" t="n"/>
      <c r="AD415" s="421" t="n"/>
      <c r="AE415" s="421" t="n"/>
      <c r="AF415" s="421" t="n"/>
      <c r="AG415" s="421" t="n"/>
      <c r="AH415" s="421" t="n"/>
      <c r="AI415" s="421" t="n"/>
      <c r="AJ415" s="297" t="n"/>
      <c r="AK415" s="297" t="n"/>
      <c r="AL415" s="284" t="n"/>
      <c r="AM415" s="297" t="n"/>
      <c r="AN415" s="285" t="n"/>
      <c r="AO415" s="297" t="n"/>
      <c r="AP415" s="297" t="n"/>
      <c r="AQ415" s="297" t="n"/>
      <c r="AR415" s="297" t="n"/>
      <c r="AS415" s="297" t="n"/>
      <c r="AT415" s="285" t="inlineStr">
        <is>
          <t>0</t>
        </is>
      </c>
      <c r="AU415" s="297" t="inlineStr">
        <is>
          <t>0</t>
        </is>
      </c>
      <c r="AV415" s="297" t="inlineStr">
        <is>
          <t>0</t>
        </is>
      </c>
      <c r="AW415" s="297" t="inlineStr">
        <is>
          <t>0</t>
        </is>
      </c>
      <c r="AX415" s="297" t="inlineStr">
        <is>
          <t>0</t>
        </is>
      </c>
      <c r="AY415" s="286" t="inlineStr">
        <is>
          <t>0</t>
        </is>
      </c>
      <c r="AZ415" s="286" t="inlineStr">
        <is>
          <t>0</t>
        </is>
      </c>
      <c r="BA415" s="287" t="inlineStr">
        <is>
          <t>0</t>
        </is>
      </c>
      <c r="BB415" s="286" t="inlineStr">
        <is>
          <t>0</t>
        </is>
      </c>
      <c r="BC415" s="286" t="inlineStr">
        <is>
          <t>0</t>
        </is>
      </c>
      <c r="BD415" s="286" t="inlineStr">
        <is>
          <t>0</t>
        </is>
      </c>
      <c r="BE415" s="286" t="inlineStr">
        <is>
          <t>0</t>
        </is>
      </c>
      <c r="BF415" s="286" t="inlineStr">
        <is>
          <t>0</t>
        </is>
      </c>
      <c r="BG415" s="286" t="inlineStr">
        <is>
          <t>0</t>
        </is>
      </c>
      <c r="BH415" s="297" t="inlineStr">
        <is>
          <t>0</t>
        </is>
      </c>
      <c r="BI415" s="297" t="inlineStr">
        <is>
          <t>0</t>
        </is>
      </c>
      <c r="BJ415" s="297" t="inlineStr">
        <is>
          <t>0</t>
        </is>
      </c>
      <c r="BK415" s="297" t="inlineStr">
        <is>
          <t>0</t>
        </is>
      </c>
      <c r="BL415" s="297" t="inlineStr">
        <is>
          <t>0</t>
        </is>
      </c>
      <c r="BM415" s="297" t="inlineStr">
        <is>
          <t>0</t>
        </is>
      </c>
      <c r="BN415" s="297" t="inlineStr">
        <is>
          <t>0</t>
        </is>
      </c>
      <c r="BO415" s="285" t="inlineStr">
        <is>
          <t>0</t>
        </is>
      </c>
      <c r="BP415" s="297" t="inlineStr">
        <is>
          <t>0</t>
        </is>
      </c>
      <c r="BQ415" s="297" t="inlineStr">
        <is>
          <t>0</t>
        </is>
      </c>
      <c r="BR415" s="297" t="inlineStr">
        <is>
          <t>0</t>
        </is>
      </c>
      <c r="BS415" s="297" t="inlineStr">
        <is>
          <t>0</t>
        </is>
      </c>
      <c r="BT415" s="297" t="inlineStr">
        <is>
          <t>0</t>
        </is>
      </c>
      <c r="BU415" s="297" t="inlineStr">
        <is>
          <t>0</t>
        </is>
      </c>
      <c r="BV415" s="297" t="inlineStr">
        <is>
          <t>0</t>
        </is>
      </c>
      <c r="BW415" s="288" t="inlineStr">
        <is>
          <t>0</t>
        </is>
      </c>
      <c r="BX415" s="276">
        <f>SUM(IF(COUNTIF(#REF!, "*1.*"), 2, 0), IF(COUNTIF(#REF!, "*2.*"), 2, 0), IF(COUNTIF(#REF!, "*3.*"), 2, 0), IF(COUNTIF(#REF!, "*4.*"), 2, 0), IF(COUNTIF(#REF!, "*5.*"), 2, 0), IF(COUNTIF(#REF!, "*6.*"), 2, 0))</f>
        <v/>
      </c>
      <c r="BY415" s="277">
        <f t="array" ref="BY415">SUM(VALUE(AT415),VALUE(AU415),VALUE(AV415),VALUE(AW415),VALUE(AX415),VALUE(AY415),VALUE(AZ415),VALUE(BB415),VALUE(BC415),VALUE(BD415),VALUE(BE415),VALUE(BF415),VALUE(BG415),VALUE(BH415),VALUE(BI415),VALUE(BJ415),VALUE(BK415),VALUE(BL415),VALUE(BM415),VALUE(BN415),VALUE(BO415),VALUE(BP415),VALUE(BQ415),VALUE(BR415),VALUE(BS415),VALUE(BT415),VALUE(BU415),VALUE(BV415),VALUE(BW415))</f>
        <v/>
      </c>
      <c r="BZ415" s="307" t="n"/>
      <c r="CA415" s="307" t="n"/>
      <c r="CB415" s="307" t="n"/>
      <c r="CC415" s="307" t="n"/>
      <c r="CD415" s="307" t="n"/>
      <c r="CE415" s="307" t="n"/>
      <c r="CF415" s="307" t="n"/>
      <c r="CG415" s="307" t="n"/>
      <c r="CH415" s="307" t="n"/>
      <c r="CI415" s="307" t="n"/>
      <c r="CJ415" s="307" t="n"/>
      <c r="CK415" s="307" t="n"/>
      <c r="CL415" s="307" t="n"/>
      <c r="CM415" s="307" t="n"/>
      <c r="CN415" s="307" t="n"/>
      <c r="CO415" s="307" t="n"/>
      <c r="CP415" s="307" t="n"/>
      <c r="CQ415" s="307" t="n"/>
      <c r="CR415" s="279" t="inlineStr"/>
      <c r="CS415" s="280">
        <f>AVERAGE(Value(BY415),value(CR415))</f>
        <v/>
      </c>
      <c r="CT415" s="421">
        <f>(IF(OR(MediaScorecard!BH416="x", MediaScorecard!BI416="x",MediaScorecard!BJ416="x",MediaScorecard!BK416="x",MediaScorecard!BL416="x"),1, 2))</f>
        <v/>
      </c>
      <c r="CU415" s="308" t="n"/>
      <c r="CV415" s="308" t="n"/>
      <c r="CW415" s="308" t="n"/>
      <c r="CX415" s="309" t="n"/>
      <c r="CY415" s="308" t="n"/>
      <c r="CZ415" s="308" t="n"/>
      <c r="DA415" s="308" t="n"/>
    </row>
    <row r="416" ht="21" customHeight="1" s="590">
      <c r="A416" s="421" t="n"/>
      <c r="B416" s="270" t="n"/>
      <c r="C416" s="266" t="n"/>
      <c r="D416" s="267" t="inlineStr"/>
      <c r="E416" s="267" t="inlineStr"/>
      <c r="F416" s="268" t="inlineStr"/>
      <c r="G416" s="421" t="n"/>
      <c r="H416" s="269" t="n"/>
      <c r="I416" s="421" t="n"/>
      <c r="J416" s="421" t="n"/>
      <c r="K416" s="421" t="n"/>
      <c r="L416" s="421" t="n"/>
      <c r="M416" s="421" t="n"/>
      <c r="N416" s="421" t="n"/>
      <c r="O416" s="421" t="n"/>
      <c r="P416" s="421" t="n"/>
      <c r="Q416" s="421" t="n"/>
      <c r="R416" s="270" t="n"/>
      <c r="S416" s="421" t="n"/>
      <c r="T416" s="421" t="n"/>
      <c r="U416" s="421" t="n"/>
      <c r="V416" s="421" t="n"/>
      <c r="W416" s="421" t="n"/>
      <c r="X416" s="421" t="n"/>
      <c r="Y416" s="421" t="n"/>
      <c r="Z416" s="421" t="n"/>
      <c r="AA416" s="421" t="n"/>
      <c r="AB416" s="421" t="n"/>
      <c r="AC416" s="421" t="n"/>
      <c r="AD416" s="421" t="n"/>
      <c r="AE416" s="421" t="n"/>
      <c r="AF416" s="421" t="n"/>
      <c r="AG416" s="421" t="n"/>
      <c r="AH416" s="421" t="n"/>
      <c r="AI416" s="421" t="n"/>
      <c r="AJ416" s="297" t="n"/>
      <c r="AK416" s="297" t="n"/>
      <c r="AL416" s="284" t="n"/>
      <c r="AM416" s="297" t="n"/>
      <c r="AN416" s="285" t="n"/>
      <c r="AO416" s="297" t="n"/>
      <c r="AP416" s="297" t="n"/>
      <c r="AQ416" s="297" t="n"/>
      <c r="AR416" s="297" t="n"/>
      <c r="AS416" s="297" t="n"/>
      <c r="AT416" s="285" t="inlineStr">
        <is>
          <t>0</t>
        </is>
      </c>
      <c r="AU416" s="297" t="inlineStr">
        <is>
          <t>0</t>
        </is>
      </c>
      <c r="AV416" s="297" t="inlineStr">
        <is>
          <t>0</t>
        </is>
      </c>
      <c r="AW416" s="297" t="inlineStr">
        <is>
          <t>0</t>
        </is>
      </c>
      <c r="AX416" s="297" t="inlineStr">
        <is>
          <t>0</t>
        </is>
      </c>
      <c r="AY416" s="286" t="inlineStr">
        <is>
          <t>0</t>
        </is>
      </c>
      <c r="AZ416" s="286" t="inlineStr">
        <is>
          <t>0</t>
        </is>
      </c>
      <c r="BA416" s="287" t="inlineStr">
        <is>
          <t>0</t>
        </is>
      </c>
      <c r="BB416" s="286" t="inlineStr">
        <is>
          <t>0</t>
        </is>
      </c>
      <c r="BC416" s="286" t="inlineStr">
        <is>
          <t>0</t>
        </is>
      </c>
      <c r="BD416" s="286" t="inlineStr">
        <is>
          <t>0</t>
        </is>
      </c>
      <c r="BE416" s="286" t="inlineStr">
        <is>
          <t>0</t>
        </is>
      </c>
      <c r="BF416" s="286" t="inlineStr">
        <is>
          <t>0</t>
        </is>
      </c>
      <c r="BG416" s="286" t="inlineStr">
        <is>
          <t>0</t>
        </is>
      </c>
      <c r="BH416" s="297" t="inlineStr">
        <is>
          <t>0</t>
        </is>
      </c>
      <c r="BI416" s="297" t="inlineStr">
        <is>
          <t>0</t>
        </is>
      </c>
      <c r="BJ416" s="297" t="inlineStr">
        <is>
          <t>0</t>
        </is>
      </c>
      <c r="BK416" s="297" t="inlineStr">
        <is>
          <t>0</t>
        </is>
      </c>
      <c r="BL416" s="297" t="inlineStr">
        <is>
          <t>0</t>
        </is>
      </c>
      <c r="BM416" s="297" t="inlineStr">
        <is>
          <t>0</t>
        </is>
      </c>
      <c r="BN416" s="297" t="inlineStr">
        <is>
          <t>0</t>
        </is>
      </c>
      <c r="BO416" s="285" t="inlineStr">
        <is>
          <t>0</t>
        </is>
      </c>
      <c r="BP416" s="297" t="inlineStr">
        <is>
          <t>0</t>
        </is>
      </c>
      <c r="BQ416" s="297" t="inlineStr">
        <is>
          <t>0</t>
        </is>
      </c>
      <c r="BR416" s="297" t="inlineStr">
        <is>
          <t>0</t>
        </is>
      </c>
      <c r="BS416" s="297" t="inlineStr">
        <is>
          <t>0</t>
        </is>
      </c>
      <c r="BT416" s="297" t="inlineStr">
        <is>
          <t>0</t>
        </is>
      </c>
      <c r="BU416" s="297" t="inlineStr">
        <is>
          <t>0</t>
        </is>
      </c>
      <c r="BV416" s="297" t="inlineStr">
        <is>
          <t>0</t>
        </is>
      </c>
      <c r="BW416" s="288" t="inlineStr">
        <is>
          <t>0</t>
        </is>
      </c>
      <c r="BX416" s="276">
        <f>SUM(IF(COUNTIF(#REF!, "*1.*"), 2, 0), IF(COUNTIF(#REF!, "*2.*"), 2, 0), IF(COUNTIF(#REF!, "*3.*"), 2, 0), IF(COUNTIF(#REF!, "*4.*"), 2, 0), IF(COUNTIF(#REF!, "*5.*"), 2, 0), IF(COUNTIF(#REF!, "*6.*"), 2, 0))</f>
        <v/>
      </c>
      <c r="BY416" s="277">
        <f t="array" ref="BY416">SUM(VALUE(AT416),VALUE(AU416),VALUE(AV416),VALUE(AW416),VALUE(AX416),VALUE(AY416),VALUE(AZ416),VALUE(BB416),VALUE(BC416),VALUE(BD416),VALUE(BE416),VALUE(BF416),VALUE(BG416),VALUE(BH416),VALUE(BI416),VALUE(BJ416),VALUE(BK416),VALUE(BL416),VALUE(BM416),VALUE(BN416),VALUE(BO416),VALUE(BP416),VALUE(BQ416),VALUE(BR416),VALUE(BS416),VALUE(BT416),VALUE(BU416),VALUE(BV416),VALUE(BW416))</f>
        <v/>
      </c>
      <c r="BZ416" s="307" t="n"/>
      <c r="CA416" s="307" t="n"/>
      <c r="CB416" s="307" t="n"/>
      <c r="CC416" s="307" t="n"/>
      <c r="CD416" s="307" t="n"/>
      <c r="CE416" s="307" t="n"/>
      <c r="CF416" s="307" t="n"/>
      <c r="CG416" s="307" t="n"/>
      <c r="CH416" s="307" t="n"/>
      <c r="CI416" s="307" t="n"/>
      <c r="CJ416" s="307" t="n"/>
      <c r="CK416" s="307" t="n"/>
      <c r="CL416" s="307" t="n"/>
      <c r="CM416" s="307" t="n"/>
      <c r="CN416" s="307" t="n"/>
      <c r="CO416" s="307" t="n"/>
      <c r="CP416" s="307" t="n"/>
      <c r="CQ416" s="307" t="n"/>
      <c r="CR416" s="279" t="inlineStr"/>
      <c r="CS416" s="280">
        <f>AVERAGE(Value(BY416),value(CR416))</f>
        <v/>
      </c>
      <c r="CT416" s="421">
        <f>(IF(OR(MediaScorecard!BH417="x", MediaScorecard!BI417="x",MediaScorecard!BJ417="x",MediaScorecard!BK417="x",MediaScorecard!BL417="x"),1, 2))</f>
        <v/>
      </c>
      <c r="CU416" s="308" t="n"/>
      <c r="CV416" s="308" t="n"/>
      <c r="CW416" s="308" t="n"/>
      <c r="CX416" s="309" t="n"/>
      <c r="CY416" s="308" t="n"/>
      <c r="CZ416" s="308" t="n"/>
      <c r="DA416" s="308" t="n"/>
    </row>
    <row r="417" ht="21" customHeight="1" s="590">
      <c r="A417" s="421" t="n"/>
      <c r="B417" s="270" t="n"/>
      <c r="C417" s="266" t="n"/>
      <c r="D417" s="267" t="inlineStr"/>
      <c r="E417" s="267" t="inlineStr"/>
      <c r="F417" s="268" t="inlineStr"/>
      <c r="G417" s="421" t="n"/>
      <c r="H417" s="269" t="n"/>
      <c r="I417" s="421" t="n"/>
      <c r="J417" s="421" t="n"/>
      <c r="K417" s="421" t="n"/>
      <c r="L417" s="421" t="n"/>
      <c r="M417" s="421" t="n"/>
      <c r="N417" s="421" t="n"/>
      <c r="O417" s="421" t="n"/>
      <c r="P417" s="421" t="n"/>
      <c r="Q417" s="421" t="n"/>
      <c r="R417" s="270" t="n"/>
      <c r="S417" s="421" t="n"/>
      <c r="T417" s="421" t="n"/>
      <c r="U417" s="421" t="n"/>
      <c r="V417" s="421" t="n"/>
      <c r="W417" s="421" t="n"/>
      <c r="X417" s="421" t="n"/>
      <c r="Y417" s="421" t="n"/>
      <c r="Z417" s="421" t="n"/>
      <c r="AA417" s="421" t="n"/>
      <c r="AB417" s="421" t="n"/>
      <c r="AC417" s="421" t="n"/>
      <c r="AD417" s="421" t="n"/>
      <c r="AE417" s="421" t="n"/>
      <c r="AF417" s="421" t="n"/>
      <c r="AG417" s="421" t="n"/>
      <c r="AH417" s="421" t="n"/>
      <c r="AI417" s="421" t="n"/>
      <c r="AJ417" s="297" t="n"/>
      <c r="AK417" s="297" t="n"/>
      <c r="AL417" s="284" t="n"/>
      <c r="AM417" s="297" t="n"/>
      <c r="AN417" s="285" t="n"/>
      <c r="AO417" s="297" t="n"/>
      <c r="AP417" s="297" t="n"/>
      <c r="AQ417" s="297" t="n"/>
      <c r="AR417" s="297" t="n"/>
      <c r="AS417" s="297" t="n"/>
      <c r="AT417" s="285" t="inlineStr">
        <is>
          <t>0</t>
        </is>
      </c>
      <c r="AU417" s="297" t="inlineStr">
        <is>
          <t>0</t>
        </is>
      </c>
      <c r="AV417" s="297" t="inlineStr">
        <is>
          <t>0</t>
        </is>
      </c>
      <c r="AW417" s="297" t="inlineStr">
        <is>
          <t>0</t>
        </is>
      </c>
      <c r="AX417" s="297" t="inlineStr">
        <is>
          <t>0</t>
        </is>
      </c>
      <c r="AY417" s="286" t="inlineStr">
        <is>
          <t>0</t>
        </is>
      </c>
      <c r="AZ417" s="286" t="inlineStr">
        <is>
          <t>0</t>
        </is>
      </c>
      <c r="BA417" s="287" t="inlineStr">
        <is>
          <t>0</t>
        </is>
      </c>
      <c r="BB417" s="286" t="inlineStr">
        <is>
          <t>0</t>
        </is>
      </c>
      <c r="BC417" s="286" t="inlineStr">
        <is>
          <t>0</t>
        </is>
      </c>
      <c r="BD417" s="286" t="inlineStr">
        <is>
          <t>0</t>
        </is>
      </c>
      <c r="BE417" s="286" t="inlineStr">
        <is>
          <t>0</t>
        </is>
      </c>
      <c r="BF417" s="286" t="inlineStr">
        <is>
          <t>0</t>
        </is>
      </c>
      <c r="BG417" s="286" t="inlineStr">
        <is>
          <t>0</t>
        </is>
      </c>
      <c r="BH417" s="297" t="inlineStr">
        <is>
          <t>0</t>
        </is>
      </c>
      <c r="BI417" s="297" t="inlineStr">
        <is>
          <t>0</t>
        </is>
      </c>
      <c r="BJ417" s="297" t="inlineStr">
        <is>
          <t>0</t>
        </is>
      </c>
      <c r="BK417" s="297" t="inlineStr">
        <is>
          <t>0</t>
        </is>
      </c>
      <c r="BL417" s="297" t="inlineStr">
        <is>
          <t>0</t>
        </is>
      </c>
      <c r="BM417" s="297" t="inlineStr">
        <is>
          <t>0</t>
        </is>
      </c>
      <c r="BN417" s="297" t="inlineStr">
        <is>
          <t>0</t>
        </is>
      </c>
      <c r="BO417" s="285" t="inlineStr">
        <is>
          <t>0</t>
        </is>
      </c>
      <c r="BP417" s="297" t="inlineStr">
        <is>
          <t>0</t>
        </is>
      </c>
      <c r="BQ417" s="297" t="inlineStr">
        <is>
          <t>0</t>
        </is>
      </c>
      <c r="BR417" s="297" t="inlineStr">
        <is>
          <t>0</t>
        </is>
      </c>
      <c r="BS417" s="297" t="inlineStr">
        <is>
          <t>0</t>
        </is>
      </c>
      <c r="BT417" s="297" t="inlineStr">
        <is>
          <t>0</t>
        </is>
      </c>
      <c r="BU417" s="297" t="inlineStr">
        <is>
          <t>0</t>
        </is>
      </c>
      <c r="BV417" s="297" t="inlineStr">
        <is>
          <t>0</t>
        </is>
      </c>
      <c r="BW417" s="288" t="inlineStr">
        <is>
          <t>0</t>
        </is>
      </c>
      <c r="BX417" s="276">
        <f>SUM(IF(COUNTIF(#REF!, "*1.*"), 2, 0), IF(COUNTIF(#REF!, "*2.*"), 2, 0), IF(COUNTIF(#REF!, "*3.*"), 2, 0), IF(COUNTIF(#REF!, "*4.*"), 2, 0), IF(COUNTIF(#REF!, "*5.*"), 2, 0), IF(COUNTIF(#REF!, "*6.*"), 2, 0))</f>
        <v/>
      </c>
      <c r="BY417" s="277">
        <f t="array" ref="BY417">SUM(VALUE(AT417),VALUE(AU417),VALUE(AV417),VALUE(AW417),VALUE(AX417),VALUE(AY417),VALUE(AZ417),VALUE(BB417),VALUE(BC417),VALUE(BD417),VALUE(BE417),VALUE(BF417),VALUE(BG417),VALUE(BH417),VALUE(BI417),VALUE(BJ417),VALUE(BK417),VALUE(BL417),VALUE(BM417),VALUE(BN417),VALUE(BO417),VALUE(BP417),VALUE(BQ417),VALUE(BR417),VALUE(BS417),VALUE(BT417),VALUE(BU417),VALUE(BV417),VALUE(BW417))</f>
        <v/>
      </c>
      <c r="BZ417" s="307" t="n"/>
      <c r="CA417" s="307" t="n"/>
      <c r="CB417" s="307" t="n"/>
      <c r="CC417" s="307" t="n"/>
      <c r="CD417" s="307" t="n"/>
      <c r="CE417" s="307" t="n"/>
      <c r="CF417" s="307" t="n"/>
      <c r="CG417" s="307" t="n"/>
      <c r="CH417" s="307" t="n"/>
      <c r="CI417" s="307" t="n"/>
      <c r="CJ417" s="307" t="n"/>
      <c r="CK417" s="307" t="n"/>
      <c r="CL417" s="307" t="n"/>
      <c r="CM417" s="307" t="n"/>
      <c r="CN417" s="307" t="n"/>
      <c r="CO417" s="307" t="n"/>
      <c r="CP417" s="307" t="n"/>
      <c r="CQ417" s="307" t="n"/>
      <c r="CR417" s="279" t="inlineStr"/>
      <c r="CS417" s="280">
        <f>AVERAGE(Value(BY417),value(CR417))</f>
        <v/>
      </c>
      <c r="CT417" s="421">
        <f>(IF(OR(MediaScorecard!BH418="x", MediaScorecard!BI418="x",MediaScorecard!BJ418="x",MediaScorecard!BK418="x",MediaScorecard!BL418="x"),1, 2))</f>
        <v/>
      </c>
      <c r="CU417" s="308" t="n"/>
      <c r="CV417" s="308" t="n"/>
      <c r="CW417" s="308" t="n"/>
      <c r="CX417" s="309" t="n"/>
      <c r="CY417" s="308" t="n"/>
      <c r="CZ417" s="308" t="n"/>
      <c r="DA417" s="308" t="n"/>
    </row>
    <row r="418" ht="21" customHeight="1" s="590">
      <c r="A418" s="421" t="n"/>
      <c r="B418" s="270" t="n"/>
      <c r="C418" s="266" t="n"/>
      <c r="D418" s="267" t="inlineStr"/>
      <c r="E418" s="267" t="inlineStr"/>
      <c r="F418" s="268" t="inlineStr"/>
      <c r="G418" s="421" t="n"/>
      <c r="H418" s="269" t="n"/>
      <c r="I418" s="421" t="n"/>
      <c r="J418" s="421" t="n"/>
      <c r="K418" s="421" t="n"/>
      <c r="L418" s="421" t="n"/>
      <c r="M418" s="421" t="n"/>
      <c r="N418" s="421" t="n"/>
      <c r="O418" s="421" t="n"/>
      <c r="P418" s="421" t="n"/>
      <c r="Q418" s="421" t="n"/>
      <c r="R418" s="270" t="n"/>
      <c r="S418" s="421" t="n"/>
      <c r="T418" s="421" t="n"/>
      <c r="U418" s="421" t="n"/>
      <c r="V418" s="421" t="n"/>
      <c r="W418" s="421" t="n"/>
      <c r="X418" s="421" t="n"/>
      <c r="Y418" s="421" t="n"/>
      <c r="Z418" s="421" t="n"/>
      <c r="AA418" s="421" t="n"/>
      <c r="AB418" s="421" t="n"/>
      <c r="AC418" s="421" t="n"/>
      <c r="AD418" s="421" t="n"/>
      <c r="AE418" s="421" t="n"/>
      <c r="AF418" s="421" t="n"/>
      <c r="AG418" s="421" t="n"/>
      <c r="AH418" s="421" t="n"/>
      <c r="AI418" s="421" t="n"/>
      <c r="AJ418" s="297" t="n"/>
      <c r="AK418" s="297" t="n"/>
      <c r="AL418" s="284" t="n"/>
      <c r="AM418" s="297" t="n"/>
      <c r="AN418" s="285" t="n"/>
      <c r="AO418" s="297" t="n"/>
      <c r="AP418" s="297" t="n"/>
      <c r="AQ418" s="297" t="n"/>
      <c r="AR418" s="297" t="n"/>
      <c r="AS418" s="297" t="n"/>
      <c r="AT418" s="285" t="inlineStr">
        <is>
          <t>0</t>
        </is>
      </c>
      <c r="AU418" s="297" t="inlineStr">
        <is>
          <t>0</t>
        </is>
      </c>
      <c r="AV418" s="297" t="inlineStr">
        <is>
          <t>0</t>
        </is>
      </c>
      <c r="AW418" s="297" t="inlineStr">
        <is>
          <t>0</t>
        </is>
      </c>
      <c r="AX418" s="297" t="inlineStr">
        <is>
          <t>0</t>
        </is>
      </c>
      <c r="AY418" s="286" t="inlineStr">
        <is>
          <t>0</t>
        </is>
      </c>
      <c r="AZ418" s="286" t="inlineStr">
        <is>
          <t>0</t>
        </is>
      </c>
      <c r="BA418" s="287" t="inlineStr">
        <is>
          <t>0</t>
        </is>
      </c>
      <c r="BB418" s="286" t="inlineStr">
        <is>
          <t>0</t>
        </is>
      </c>
      <c r="BC418" s="286" t="inlineStr">
        <is>
          <t>0</t>
        </is>
      </c>
      <c r="BD418" s="286" t="inlineStr">
        <is>
          <t>0</t>
        </is>
      </c>
      <c r="BE418" s="286" t="inlineStr">
        <is>
          <t>0</t>
        </is>
      </c>
      <c r="BF418" s="286" t="inlineStr">
        <is>
          <t>0</t>
        </is>
      </c>
      <c r="BG418" s="286" t="inlineStr">
        <is>
          <t>0</t>
        </is>
      </c>
      <c r="BH418" s="297" t="inlineStr">
        <is>
          <t>0</t>
        </is>
      </c>
      <c r="BI418" s="297" t="inlineStr">
        <is>
          <t>0</t>
        </is>
      </c>
      <c r="BJ418" s="297" t="inlineStr">
        <is>
          <t>0</t>
        </is>
      </c>
      <c r="BK418" s="297" t="inlineStr">
        <is>
          <t>0</t>
        </is>
      </c>
      <c r="BL418" s="297" t="inlineStr">
        <is>
          <t>0</t>
        </is>
      </c>
      <c r="BM418" s="297" t="inlineStr">
        <is>
          <t>0</t>
        </is>
      </c>
      <c r="BN418" s="297" t="inlineStr">
        <is>
          <t>0</t>
        </is>
      </c>
      <c r="BO418" s="285" t="inlineStr">
        <is>
          <t>0</t>
        </is>
      </c>
      <c r="BP418" s="297" t="inlineStr">
        <is>
          <t>0</t>
        </is>
      </c>
      <c r="BQ418" s="297" t="inlineStr">
        <is>
          <t>0</t>
        </is>
      </c>
      <c r="BR418" s="297" t="inlineStr">
        <is>
          <t>0</t>
        </is>
      </c>
      <c r="BS418" s="297" t="inlineStr">
        <is>
          <t>0</t>
        </is>
      </c>
      <c r="BT418" s="297" t="inlineStr">
        <is>
          <t>0</t>
        </is>
      </c>
      <c r="BU418" s="297" t="inlineStr">
        <is>
          <t>0</t>
        </is>
      </c>
      <c r="BV418" s="297" t="inlineStr">
        <is>
          <t>0</t>
        </is>
      </c>
      <c r="BW418" s="288" t="inlineStr">
        <is>
          <t>0</t>
        </is>
      </c>
      <c r="BX418" s="276">
        <f>SUM(IF(COUNTIF(#REF!, "*1.*"), 2, 0), IF(COUNTIF(#REF!, "*2.*"), 2, 0), IF(COUNTIF(#REF!, "*3.*"), 2, 0), IF(COUNTIF(#REF!, "*4.*"), 2, 0), IF(COUNTIF(#REF!, "*5.*"), 2, 0), IF(COUNTIF(#REF!, "*6.*"), 2, 0))</f>
        <v/>
      </c>
      <c r="BY418" s="277">
        <f t="array" ref="BY418">SUM(VALUE(AT418),VALUE(AU418),VALUE(AV418),VALUE(AW418),VALUE(AX418),VALUE(AY418),VALUE(AZ418),VALUE(BB418),VALUE(BC418),VALUE(BD418),VALUE(BE418),VALUE(BF418),VALUE(BG418),VALUE(BH418),VALUE(BI418),VALUE(BJ418),VALUE(BK418),VALUE(BL418),VALUE(BM418),VALUE(BN418),VALUE(BO418),VALUE(BP418),VALUE(BQ418),VALUE(BR418),VALUE(BS418),VALUE(BT418),VALUE(BU418),VALUE(BV418),VALUE(BW418))</f>
        <v/>
      </c>
      <c r="BZ418" s="307" t="n"/>
      <c r="CA418" s="307" t="n"/>
      <c r="CB418" s="307" t="n"/>
      <c r="CC418" s="307" t="n"/>
      <c r="CD418" s="307" t="n"/>
      <c r="CE418" s="307" t="n"/>
      <c r="CF418" s="307" t="n"/>
      <c r="CG418" s="307" t="n"/>
      <c r="CH418" s="307" t="n"/>
      <c r="CI418" s="307" t="n"/>
      <c r="CJ418" s="307" t="n"/>
      <c r="CK418" s="307" t="n"/>
      <c r="CL418" s="307" t="n"/>
      <c r="CM418" s="307" t="n"/>
      <c r="CN418" s="307" t="n"/>
      <c r="CO418" s="307" t="n"/>
      <c r="CP418" s="307" t="n"/>
      <c r="CQ418" s="307" t="n"/>
      <c r="CR418" s="279" t="inlineStr"/>
      <c r="CS418" s="280">
        <f>AVERAGE(Value(BY418),value(CR418))</f>
        <v/>
      </c>
      <c r="CT418" s="421">
        <f>(IF(OR(MediaScorecard!BH419="x", MediaScorecard!BI419="x",MediaScorecard!BJ419="x",MediaScorecard!BK419="x",MediaScorecard!BL419="x"),1, 2))</f>
        <v/>
      </c>
      <c r="CU418" s="308" t="n"/>
      <c r="CV418" s="308" t="n"/>
      <c r="CW418" s="308" t="n"/>
      <c r="CX418" s="309" t="n"/>
      <c r="CY418" s="308" t="n"/>
      <c r="CZ418" s="308" t="n"/>
      <c r="DA418" s="308" t="n"/>
    </row>
    <row r="419" ht="21" customHeight="1" s="590">
      <c r="A419" s="421" t="n"/>
      <c r="B419" s="270" t="n"/>
      <c r="C419" s="266" t="n"/>
      <c r="D419" s="267" t="inlineStr"/>
      <c r="E419" s="267" t="inlineStr"/>
      <c r="F419" s="268" t="inlineStr"/>
      <c r="G419" s="421" t="n"/>
      <c r="H419" s="269" t="n"/>
      <c r="I419" s="421" t="n"/>
      <c r="J419" s="421" t="n"/>
      <c r="K419" s="421" t="n"/>
      <c r="L419" s="421" t="n"/>
      <c r="M419" s="421" t="n"/>
      <c r="N419" s="421" t="n"/>
      <c r="O419" s="421" t="n"/>
      <c r="P419" s="421" t="n"/>
      <c r="Q419" s="421" t="n"/>
      <c r="R419" s="270" t="n"/>
      <c r="S419" s="421" t="n"/>
      <c r="T419" s="421" t="n"/>
      <c r="U419" s="421" t="n"/>
      <c r="V419" s="421" t="n"/>
      <c r="W419" s="421" t="n"/>
      <c r="X419" s="421" t="n"/>
      <c r="Y419" s="421" t="n"/>
      <c r="Z419" s="421" t="n"/>
      <c r="AA419" s="421" t="n"/>
      <c r="AB419" s="421" t="n"/>
      <c r="AC419" s="421" t="n"/>
      <c r="AD419" s="421" t="n"/>
      <c r="AE419" s="421" t="n"/>
      <c r="AF419" s="421" t="n"/>
      <c r="AG419" s="421" t="n"/>
      <c r="AH419" s="421" t="n"/>
      <c r="AI419" s="421" t="n"/>
      <c r="AJ419" s="297" t="n"/>
      <c r="AK419" s="297" t="n"/>
      <c r="AL419" s="284" t="n"/>
      <c r="AM419" s="297" t="n"/>
      <c r="AN419" s="285" t="n"/>
      <c r="AO419" s="297" t="n"/>
      <c r="AP419" s="297" t="n"/>
      <c r="AQ419" s="297" t="n"/>
      <c r="AR419" s="297" t="n"/>
      <c r="AS419" s="297" t="n"/>
      <c r="AT419" s="285" t="inlineStr">
        <is>
          <t>0</t>
        </is>
      </c>
      <c r="AU419" s="297" t="inlineStr">
        <is>
          <t>0</t>
        </is>
      </c>
      <c r="AV419" s="297" t="inlineStr">
        <is>
          <t>0</t>
        </is>
      </c>
      <c r="AW419" s="297" t="inlineStr">
        <is>
          <t>0</t>
        </is>
      </c>
      <c r="AX419" s="297" t="inlineStr">
        <is>
          <t>0</t>
        </is>
      </c>
      <c r="AY419" s="286" t="inlineStr">
        <is>
          <t>0</t>
        </is>
      </c>
      <c r="AZ419" s="286" t="inlineStr">
        <is>
          <t>0</t>
        </is>
      </c>
      <c r="BA419" s="287" t="inlineStr">
        <is>
          <t>0</t>
        </is>
      </c>
      <c r="BB419" s="286" t="inlineStr">
        <is>
          <t>0</t>
        </is>
      </c>
      <c r="BC419" s="286" t="inlineStr">
        <is>
          <t>0</t>
        </is>
      </c>
      <c r="BD419" s="286" t="inlineStr">
        <is>
          <t>0</t>
        </is>
      </c>
      <c r="BE419" s="286" t="inlineStr">
        <is>
          <t>0</t>
        </is>
      </c>
      <c r="BF419" s="286" t="inlineStr">
        <is>
          <t>0</t>
        </is>
      </c>
      <c r="BG419" s="286" t="inlineStr">
        <is>
          <t>0</t>
        </is>
      </c>
      <c r="BH419" s="297" t="inlineStr">
        <is>
          <t>0</t>
        </is>
      </c>
      <c r="BI419" s="297" t="inlineStr">
        <is>
          <t>0</t>
        </is>
      </c>
      <c r="BJ419" s="297" t="inlineStr">
        <is>
          <t>0</t>
        </is>
      </c>
      <c r="BK419" s="297" t="inlineStr">
        <is>
          <t>0</t>
        </is>
      </c>
      <c r="BL419" s="297" t="inlineStr">
        <is>
          <t>0</t>
        </is>
      </c>
      <c r="BM419" s="297" t="inlineStr">
        <is>
          <t>0</t>
        </is>
      </c>
      <c r="BN419" s="297" t="inlineStr">
        <is>
          <t>0</t>
        </is>
      </c>
      <c r="BO419" s="285" t="inlineStr">
        <is>
          <t>0</t>
        </is>
      </c>
      <c r="BP419" s="297" t="inlineStr">
        <is>
          <t>0</t>
        </is>
      </c>
      <c r="BQ419" s="297" t="inlineStr">
        <is>
          <t>0</t>
        </is>
      </c>
      <c r="BR419" s="297" t="inlineStr">
        <is>
          <t>0</t>
        </is>
      </c>
      <c r="BS419" s="297" t="inlineStr">
        <is>
          <t>0</t>
        </is>
      </c>
      <c r="BT419" s="297" t="inlineStr">
        <is>
          <t>0</t>
        </is>
      </c>
      <c r="BU419" s="297" t="inlineStr">
        <is>
          <t>0</t>
        </is>
      </c>
      <c r="BV419" s="297" t="inlineStr">
        <is>
          <t>0</t>
        </is>
      </c>
      <c r="BW419" s="288" t="inlineStr">
        <is>
          <t>0</t>
        </is>
      </c>
      <c r="BX419" s="276">
        <f>SUM(IF(COUNTIF(#REF!, "*1.*"), 2, 0), IF(COUNTIF(#REF!, "*2.*"), 2, 0), IF(COUNTIF(#REF!, "*3.*"), 2, 0), IF(COUNTIF(#REF!, "*4.*"), 2, 0), IF(COUNTIF(#REF!, "*5.*"), 2, 0), IF(COUNTIF(#REF!, "*6.*"), 2, 0))</f>
        <v/>
      </c>
      <c r="BY419" s="277">
        <f t="array" ref="BY419">SUM(VALUE(AT419),VALUE(AU419),VALUE(AV419),VALUE(AW419),VALUE(AX419),VALUE(AY419),VALUE(AZ419),VALUE(BB419),VALUE(BC419),VALUE(BD419),VALUE(BE419),VALUE(BF419),VALUE(BG419),VALUE(BH419),VALUE(BI419),VALUE(BJ419),VALUE(BK419),VALUE(BL419),VALUE(BM419),VALUE(BN419),VALUE(BO419),VALUE(BP419),VALUE(BQ419),VALUE(BR419),VALUE(BS419),VALUE(BT419),VALUE(BU419),VALUE(BV419),VALUE(BW419))</f>
        <v/>
      </c>
      <c r="BZ419" s="307" t="n"/>
      <c r="CA419" s="307" t="n"/>
      <c r="CB419" s="307" t="n"/>
      <c r="CC419" s="307" t="n"/>
      <c r="CD419" s="307" t="n"/>
      <c r="CE419" s="307" t="n"/>
      <c r="CF419" s="307" t="n"/>
      <c r="CG419" s="307" t="n"/>
      <c r="CH419" s="307" t="n"/>
      <c r="CI419" s="307" t="n"/>
      <c r="CJ419" s="307" t="n"/>
      <c r="CK419" s="307" t="n"/>
      <c r="CL419" s="307" t="n"/>
      <c r="CM419" s="307" t="n"/>
      <c r="CN419" s="307" t="n"/>
      <c r="CO419" s="307" t="n"/>
      <c r="CP419" s="307" t="n"/>
      <c r="CQ419" s="307" t="n"/>
      <c r="CR419" s="279" t="inlineStr"/>
      <c r="CS419" s="280">
        <f>AVERAGE(Value(BY419),value(CR419))</f>
        <v/>
      </c>
      <c r="CT419" s="421">
        <f>(IF(OR(MediaScorecard!BH420="x", MediaScorecard!BI420="x",MediaScorecard!BJ420="x",MediaScorecard!BK420="x",MediaScorecard!BL420="x"),1, 2))</f>
        <v/>
      </c>
      <c r="CU419" s="308" t="n"/>
      <c r="CV419" s="308" t="n"/>
      <c r="CW419" s="308" t="n"/>
      <c r="CX419" s="309" t="n"/>
      <c r="CY419" s="308" t="n"/>
      <c r="CZ419" s="308" t="n"/>
      <c r="DA419" s="308" t="n"/>
    </row>
    <row r="420" ht="21" customHeight="1" s="590">
      <c r="A420" s="421" t="n"/>
      <c r="B420" s="270" t="n"/>
      <c r="C420" s="266" t="n"/>
      <c r="D420" s="267" t="inlineStr"/>
      <c r="E420" s="267" t="inlineStr"/>
      <c r="F420" s="268" t="inlineStr"/>
      <c r="G420" s="421" t="n"/>
      <c r="H420" s="269" t="n"/>
      <c r="I420" s="421" t="n"/>
      <c r="J420" s="421" t="n"/>
      <c r="K420" s="421" t="n"/>
      <c r="L420" s="421" t="n"/>
      <c r="M420" s="421" t="n"/>
      <c r="N420" s="421" t="n"/>
      <c r="O420" s="421" t="n"/>
      <c r="P420" s="421" t="n"/>
      <c r="Q420" s="421" t="n"/>
      <c r="R420" s="270" t="n"/>
      <c r="S420" s="421" t="n"/>
      <c r="T420" s="421" t="n"/>
      <c r="U420" s="421" t="n"/>
      <c r="V420" s="421" t="n"/>
      <c r="W420" s="421" t="n"/>
      <c r="X420" s="421" t="n"/>
      <c r="Y420" s="421" t="n"/>
      <c r="Z420" s="421" t="n"/>
      <c r="AA420" s="421" t="n"/>
      <c r="AB420" s="421" t="n"/>
      <c r="AC420" s="421" t="n"/>
      <c r="AD420" s="421" t="n"/>
      <c r="AE420" s="421" t="n"/>
      <c r="AF420" s="421" t="n"/>
      <c r="AG420" s="421" t="n"/>
      <c r="AH420" s="421" t="n"/>
      <c r="AI420" s="421" t="n"/>
      <c r="AJ420" s="297" t="n"/>
      <c r="AK420" s="297" t="n"/>
      <c r="AL420" s="284" t="n"/>
      <c r="AM420" s="297" t="n"/>
      <c r="AN420" s="285" t="n"/>
      <c r="AO420" s="297" t="n"/>
      <c r="AP420" s="297" t="n"/>
      <c r="AQ420" s="297" t="n"/>
      <c r="AR420" s="297" t="n"/>
      <c r="AS420" s="297" t="n"/>
      <c r="AT420" s="285" t="inlineStr">
        <is>
          <t>0</t>
        </is>
      </c>
      <c r="AU420" s="297" t="inlineStr">
        <is>
          <t>0</t>
        </is>
      </c>
      <c r="AV420" s="297" t="inlineStr">
        <is>
          <t>0</t>
        </is>
      </c>
      <c r="AW420" s="297" t="inlineStr">
        <is>
          <t>0</t>
        </is>
      </c>
      <c r="AX420" s="297" t="inlineStr">
        <is>
          <t>0</t>
        </is>
      </c>
      <c r="AY420" s="286" t="inlineStr">
        <is>
          <t>0</t>
        </is>
      </c>
      <c r="AZ420" s="286" t="inlineStr">
        <is>
          <t>0</t>
        </is>
      </c>
      <c r="BA420" s="287" t="inlineStr">
        <is>
          <t>0</t>
        </is>
      </c>
      <c r="BB420" s="286" t="inlineStr">
        <is>
          <t>0</t>
        </is>
      </c>
      <c r="BC420" s="286" t="inlineStr">
        <is>
          <t>0</t>
        </is>
      </c>
      <c r="BD420" s="286" t="inlineStr">
        <is>
          <t>0</t>
        </is>
      </c>
      <c r="BE420" s="286" t="inlineStr">
        <is>
          <t>0</t>
        </is>
      </c>
      <c r="BF420" s="286" t="inlineStr">
        <is>
          <t>0</t>
        </is>
      </c>
      <c r="BG420" s="286" t="inlineStr">
        <is>
          <t>0</t>
        </is>
      </c>
      <c r="BH420" s="297" t="inlineStr">
        <is>
          <t>0</t>
        </is>
      </c>
      <c r="BI420" s="297" t="inlineStr">
        <is>
          <t>0</t>
        </is>
      </c>
      <c r="BJ420" s="297" t="inlineStr">
        <is>
          <t>0</t>
        </is>
      </c>
      <c r="BK420" s="297" t="inlineStr">
        <is>
          <t>0</t>
        </is>
      </c>
      <c r="BL420" s="297" t="inlineStr">
        <is>
          <t>0</t>
        </is>
      </c>
      <c r="BM420" s="297" t="inlineStr">
        <is>
          <t>0</t>
        </is>
      </c>
      <c r="BN420" s="297" t="inlineStr">
        <is>
          <t>0</t>
        </is>
      </c>
      <c r="BO420" s="285" t="inlineStr">
        <is>
          <t>0</t>
        </is>
      </c>
      <c r="BP420" s="297" t="inlineStr">
        <is>
          <t>0</t>
        </is>
      </c>
      <c r="BQ420" s="297" t="inlineStr">
        <is>
          <t>0</t>
        </is>
      </c>
      <c r="BR420" s="297" t="inlineStr">
        <is>
          <t>0</t>
        </is>
      </c>
      <c r="BS420" s="297" t="inlineStr">
        <is>
          <t>0</t>
        </is>
      </c>
      <c r="BT420" s="297" t="inlineStr">
        <is>
          <t>0</t>
        </is>
      </c>
      <c r="BU420" s="297" t="inlineStr">
        <is>
          <t>0</t>
        </is>
      </c>
      <c r="BV420" s="297" t="inlineStr">
        <is>
          <t>0</t>
        </is>
      </c>
      <c r="BW420" s="288" t="inlineStr">
        <is>
          <t>0</t>
        </is>
      </c>
      <c r="BX420" s="276">
        <f>SUM(IF(COUNTIF(#REF!, "*1.*"), 2, 0), IF(COUNTIF(#REF!, "*2.*"), 2, 0), IF(COUNTIF(#REF!, "*3.*"), 2, 0), IF(COUNTIF(#REF!, "*4.*"), 2, 0), IF(COUNTIF(#REF!, "*5.*"), 2, 0), IF(COUNTIF(#REF!, "*6.*"), 2, 0))</f>
        <v/>
      </c>
      <c r="BY420" s="277">
        <f t="array" ref="BY420">SUM(VALUE(AT420),VALUE(AU420),VALUE(AV420),VALUE(AW420),VALUE(AX420),VALUE(AY420),VALUE(AZ420),VALUE(BB420),VALUE(BC420),VALUE(BD420),VALUE(BE420),VALUE(BF420),VALUE(BG420),VALUE(BH420),VALUE(BI420),VALUE(BJ420),VALUE(BK420),VALUE(BL420),VALUE(BM420),VALUE(BN420),VALUE(BO420),VALUE(BP420),VALUE(BQ420),VALUE(BR420),VALUE(BS420),VALUE(BT420),VALUE(BU420),VALUE(BV420),VALUE(BW420))</f>
        <v/>
      </c>
      <c r="BZ420" s="307" t="n"/>
      <c r="CA420" s="307" t="n"/>
      <c r="CB420" s="307" t="n"/>
      <c r="CC420" s="307" t="n"/>
      <c r="CD420" s="307" t="n"/>
      <c r="CE420" s="307" t="n"/>
      <c r="CF420" s="307" t="n"/>
      <c r="CG420" s="307" t="n"/>
      <c r="CH420" s="307" t="n"/>
      <c r="CI420" s="307" t="n"/>
      <c r="CJ420" s="307" t="n"/>
      <c r="CK420" s="307" t="n"/>
      <c r="CL420" s="307" t="n"/>
      <c r="CM420" s="307" t="n"/>
      <c r="CN420" s="307" t="n"/>
      <c r="CO420" s="307" t="n"/>
      <c r="CP420" s="307" t="n"/>
      <c r="CQ420" s="307" t="n"/>
      <c r="CR420" s="279" t="inlineStr"/>
      <c r="CS420" s="280">
        <f>AVERAGE(Value(BY420),value(CR420))</f>
        <v/>
      </c>
      <c r="CT420" s="421">
        <f>(IF(OR(MediaScorecard!BH421="x", MediaScorecard!BI421="x",MediaScorecard!BJ421="x",MediaScorecard!BK421="x",MediaScorecard!BL421="x"),1, 2))</f>
        <v/>
      </c>
      <c r="CU420" s="308" t="n"/>
      <c r="CV420" s="308" t="n"/>
      <c r="CW420" s="308" t="n"/>
      <c r="CX420" s="309" t="n"/>
      <c r="CY420" s="308" t="n"/>
      <c r="CZ420" s="308" t="n"/>
      <c r="DA420" s="308" t="n"/>
    </row>
    <row r="421" ht="21" customHeight="1" s="590">
      <c r="A421" s="421" t="n"/>
      <c r="B421" s="270" t="n"/>
      <c r="C421" s="266" t="n"/>
      <c r="D421" s="267" t="inlineStr"/>
      <c r="E421" s="267" t="inlineStr"/>
      <c r="F421" s="268" t="inlineStr"/>
      <c r="G421" s="421" t="n"/>
      <c r="H421" s="269" t="n"/>
      <c r="I421" s="421" t="n"/>
      <c r="J421" s="421" t="n"/>
      <c r="K421" s="421" t="n"/>
      <c r="L421" s="421" t="n"/>
      <c r="M421" s="421" t="n"/>
      <c r="N421" s="421" t="n"/>
      <c r="O421" s="421" t="n"/>
      <c r="P421" s="421" t="n"/>
      <c r="Q421" s="421" t="n"/>
      <c r="R421" s="270" t="n"/>
      <c r="S421" s="421" t="n"/>
      <c r="T421" s="421" t="n"/>
      <c r="U421" s="421" t="n"/>
      <c r="V421" s="421" t="n"/>
      <c r="W421" s="421" t="n"/>
      <c r="X421" s="421" t="n"/>
      <c r="Y421" s="421" t="n"/>
      <c r="Z421" s="421" t="n"/>
      <c r="AA421" s="421" t="n"/>
      <c r="AB421" s="421" t="n"/>
      <c r="AC421" s="421" t="n"/>
      <c r="AD421" s="421" t="n"/>
      <c r="AE421" s="421" t="n"/>
      <c r="AF421" s="421" t="n"/>
      <c r="AG421" s="421" t="n"/>
      <c r="AH421" s="421" t="n"/>
      <c r="AI421" s="421" t="n"/>
      <c r="AJ421" s="297" t="n"/>
      <c r="AK421" s="297" t="n"/>
      <c r="AL421" s="284" t="n"/>
      <c r="AM421" s="297" t="n"/>
      <c r="AN421" s="285" t="n"/>
      <c r="AO421" s="297" t="n"/>
      <c r="AP421" s="297" t="n"/>
      <c r="AQ421" s="297" t="n"/>
      <c r="AR421" s="297" t="n"/>
      <c r="AS421" s="297" t="n"/>
      <c r="AT421" s="285" t="inlineStr">
        <is>
          <t>0</t>
        </is>
      </c>
      <c r="AU421" s="297" t="inlineStr">
        <is>
          <t>0</t>
        </is>
      </c>
      <c r="AV421" s="297" t="inlineStr">
        <is>
          <t>0</t>
        </is>
      </c>
      <c r="AW421" s="297" t="inlineStr">
        <is>
          <t>0</t>
        </is>
      </c>
      <c r="AX421" s="297" t="inlineStr">
        <is>
          <t>0</t>
        </is>
      </c>
      <c r="AY421" s="286" t="inlineStr">
        <is>
          <t>0</t>
        </is>
      </c>
      <c r="AZ421" s="286" t="inlineStr">
        <is>
          <t>0</t>
        </is>
      </c>
      <c r="BA421" s="287" t="inlineStr">
        <is>
          <t>0</t>
        </is>
      </c>
      <c r="BB421" s="286" t="inlineStr">
        <is>
          <t>0</t>
        </is>
      </c>
      <c r="BC421" s="286" t="inlineStr">
        <is>
          <t>0</t>
        </is>
      </c>
      <c r="BD421" s="286" t="inlineStr">
        <is>
          <t>0</t>
        </is>
      </c>
      <c r="BE421" s="286" t="inlineStr">
        <is>
          <t>0</t>
        </is>
      </c>
      <c r="BF421" s="286" t="inlineStr">
        <is>
          <t>0</t>
        </is>
      </c>
      <c r="BG421" s="286" t="inlineStr">
        <is>
          <t>0</t>
        </is>
      </c>
      <c r="BH421" s="297" t="inlineStr">
        <is>
          <t>0</t>
        </is>
      </c>
      <c r="BI421" s="297" t="inlineStr">
        <is>
          <t>0</t>
        </is>
      </c>
      <c r="BJ421" s="297" t="inlineStr">
        <is>
          <t>0</t>
        </is>
      </c>
      <c r="BK421" s="297" t="inlineStr">
        <is>
          <t>0</t>
        </is>
      </c>
      <c r="BL421" s="297" t="inlineStr">
        <is>
          <t>0</t>
        </is>
      </c>
      <c r="BM421" s="297" t="inlineStr">
        <is>
          <t>0</t>
        </is>
      </c>
      <c r="BN421" s="297" t="inlineStr">
        <is>
          <t>0</t>
        </is>
      </c>
      <c r="BO421" s="285" t="inlineStr">
        <is>
          <t>0</t>
        </is>
      </c>
      <c r="BP421" s="297" t="inlineStr">
        <is>
          <t>0</t>
        </is>
      </c>
      <c r="BQ421" s="297" t="inlineStr">
        <is>
          <t>0</t>
        </is>
      </c>
      <c r="BR421" s="297" t="inlineStr">
        <is>
          <t>0</t>
        </is>
      </c>
      <c r="BS421" s="297" t="inlineStr">
        <is>
          <t>0</t>
        </is>
      </c>
      <c r="BT421" s="297" t="inlineStr">
        <is>
          <t>0</t>
        </is>
      </c>
      <c r="BU421" s="297" t="inlineStr">
        <is>
          <t>0</t>
        </is>
      </c>
      <c r="BV421" s="297" t="inlineStr">
        <is>
          <t>0</t>
        </is>
      </c>
      <c r="BW421" s="288" t="inlineStr">
        <is>
          <t>0</t>
        </is>
      </c>
      <c r="BX421" s="276">
        <f>SUM(IF(COUNTIF(#REF!, "*1.*"), 2, 0), IF(COUNTIF(#REF!, "*2.*"), 2, 0), IF(COUNTIF(#REF!, "*3.*"), 2, 0), IF(COUNTIF(#REF!, "*4.*"), 2, 0), IF(COUNTIF(#REF!, "*5.*"), 2, 0), IF(COUNTIF(#REF!, "*6.*"), 2, 0))</f>
        <v/>
      </c>
      <c r="BY421" s="277">
        <f t="array" ref="BY421">SUM(VALUE(AT421),VALUE(AU421),VALUE(AV421),VALUE(AW421),VALUE(AX421),VALUE(AY421),VALUE(AZ421),VALUE(BB421),VALUE(BC421),VALUE(BD421),VALUE(BE421),VALUE(BF421),VALUE(BG421),VALUE(BH421),VALUE(BI421),VALUE(BJ421),VALUE(BK421),VALUE(BL421),VALUE(BM421),VALUE(BN421),VALUE(BO421),VALUE(BP421),VALUE(BQ421),VALUE(BR421),VALUE(BS421),VALUE(BT421),VALUE(BU421),VALUE(BV421),VALUE(BW421))</f>
        <v/>
      </c>
      <c r="BZ421" s="307" t="n"/>
      <c r="CA421" s="307" t="n"/>
      <c r="CB421" s="307" t="n"/>
      <c r="CC421" s="307" t="n"/>
      <c r="CD421" s="307" t="n"/>
      <c r="CE421" s="307" t="n"/>
      <c r="CF421" s="307" t="n"/>
      <c r="CG421" s="307" t="n"/>
      <c r="CH421" s="307" t="n"/>
      <c r="CI421" s="307" t="n"/>
      <c r="CJ421" s="307" t="n"/>
      <c r="CK421" s="307" t="n"/>
      <c r="CL421" s="307" t="n"/>
      <c r="CM421" s="307" t="n"/>
      <c r="CN421" s="307" t="n"/>
      <c r="CO421" s="307" t="n"/>
      <c r="CP421" s="307" t="n"/>
      <c r="CQ421" s="307" t="n"/>
      <c r="CR421" s="279" t="inlineStr"/>
      <c r="CS421" s="280">
        <f>AVERAGE(Value(BY421),value(CR421))</f>
        <v/>
      </c>
      <c r="CT421" s="421">
        <f>(IF(OR(MediaScorecard!BH422="x", MediaScorecard!BI422="x",MediaScorecard!BJ422="x",MediaScorecard!BK422="x",MediaScorecard!BL422="x"),1, 2))</f>
        <v/>
      </c>
      <c r="CU421" s="308" t="n"/>
      <c r="CV421" s="308" t="n"/>
      <c r="CW421" s="308" t="n"/>
      <c r="CX421" s="309" t="n"/>
      <c r="CY421" s="308" t="n"/>
      <c r="CZ421" s="308" t="n"/>
      <c r="DA421" s="308" t="n"/>
    </row>
    <row r="422" ht="21" customHeight="1" s="590">
      <c r="A422" s="421" t="n"/>
      <c r="B422" s="270" t="n"/>
      <c r="C422" s="266" t="n"/>
      <c r="D422" s="267" t="inlineStr"/>
      <c r="E422" s="267" t="inlineStr"/>
      <c r="F422" s="268" t="inlineStr"/>
      <c r="G422" s="421" t="n"/>
      <c r="H422" s="269" t="n"/>
      <c r="I422" s="421" t="n"/>
      <c r="J422" s="421" t="n"/>
      <c r="K422" s="421" t="n"/>
      <c r="L422" s="421" t="n"/>
      <c r="M422" s="421" t="n"/>
      <c r="N422" s="421" t="n"/>
      <c r="O422" s="421" t="n"/>
      <c r="P422" s="421" t="n"/>
      <c r="Q422" s="421" t="n"/>
      <c r="R422" s="270" t="n"/>
      <c r="S422" s="421" t="n"/>
      <c r="T422" s="421" t="n"/>
      <c r="U422" s="421" t="n"/>
      <c r="V422" s="421" t="n"/>
      <c r="W422" s="421" t="n"/>
      <c r="X422" s="421" t="n"/>
      <c r="Y422" s="421" t="n"/>
      <c r="Z422" s="421" t="n"/>
      <c r="AA422" s="421" t="n"/>
      <c r="AB422" s="421" t="n"/>
      <c r="AC422" s="421" t="n"/>
      <c r="AD422" s="421" t="n"/>
      <c r="AE422" s="421" t="n"/>
      <c r="AF422" s="421" t="n"/>
      <c r="AG422" s="421" t="n"/>
      <c r="AH422" s="421" t="n"/>
      <c r="AI422" s="421" t="n"/>
      <c r="AJ422" s="297" t="n"/>
      <c r="AK422" s="297" t="n"/>
      <c r="AL422" s="284" t="n"/>
      <c r="AM422" s="297" t="n"/>
      <c r="AN422" s="285" t="n"/>
      <c r="AO422" s="297" t="n"/>
      <c r="AP422" s="297" t="n"/>
      <c r="AQ422" s="297" t="n"/>
      <c r="AR422" s="297" t="n"/>
      <c r="AS422" s="297" t="n"/>
      <c r="AT422" s="285" t="inlineStr">
        <is>
          <t>0</t>
        </is>
      </c>
      <c r="AU422" s="297" t="inlineStr">
        <is>
          <t>0</t>
        </is>
      </c>
      <c r="AV422" s="297" t="inlineStr">
        <is>
          <t>0</t>
        </is>
      </c>
      <c r="AW422" s="297" t="inlineStr">
        <is>
          <t>0</t>
        </is>
      </c>
      <c r="AX422" s="297" t="inlineStr">
        <is>
          <t>0</t>
        </is>
      </c>
      <c r="AY422" s="286" t="inlineStr">
        <is>
          <t>0</t>
        </is>
      </c>
      <c r="AZ422" s="286" t="inlineStr">
        <is>
          <t>0</t>
        </is>
      </c>
      <c r="BA422" s="287" t="inlineStr">
        <is>
          <t>0</t>
        </is>
      </c>
      <c r="BB422" s="286" t="inlineStr">
        <is>
          <t>0</t>
        </is>
      </c>
      <c r="BC422" s="286" t="inlineStr">
        <is>
          <t>0</t>
        </is>
      </c>
      <c r="BD422" s="286" t="inlineStr">
        <is>
          <t>0</t>
        </is>
      </c>
      <c r="BE422" s="286" t="inlineStr">
        <is>
          <t>0</t>
        </is>
      </c>
      <c r="BF422" s="286" t="inlineStr">
        <is>
          <t>0</t>
        </is>
      </c>
      <c r="BG422" s="286" t="inlineStr">
        <is>
          <t>0</t>
        </is>
      </c>
      <c r="BH422" s="297" t="inlineStr">
        <is>
          <t>0</t>
        </is>
      </c>
      <c r="BI422" s="297" t="inlineStr">
        <is>
          <t>0</t>
        </is>
      </c>
      <c r="BJ422" s="297" t="inlineStr">
        <is>
          <t>0</t>
        </is>
      </c>
      <c r="BK422" s="297" t="inlineStr">
        <is>
          <t>0</t>
        </is>
      </c>
      <c r="BL422" s="297" t="inlineStr">
        <is>
          <t>0</t>
        </is>
      </c>
      <c r="BM422" s="297" t="inlineStr">
        <is>
          <t>0</t>
        </is>
      </c>
      <c r="BN422" s="297" t="inlineStr">
        <is>
          <t>0</t>
        </is>
      </c>
      <c r="BO422" s="285" t="inlineStr">
        <is>
          <t>0</t>
        </is>
      </c>
      <c r="BP422" s="297" t="inlineStr">
        <is>
          <t>0</t>
        </is>
      </c>
      <c r="BQ422" s="297" t="inlineStr">
        <is>
          <t>0</t>
        </is>
      </c>
      <c r="BR422" s="297" t="inlineStr">
        <is>
          <t>0</t>
        </is>
      </c>
      <c r="BS422" s="297" t="inlineStr">
        <is>
          <t>0</t>
        </is>
      </c>
      <c r="BT422" s="297" t="inlineStr">
        <is>
          <t>0</t>
        </is>
      </c>
      <c r="BU422" s="297" t="inlineStr">
        <is>
          <t>0</t>
        </is>
      </c>
      <c r="BV422" s="297" t="inlineStr">
        <is>
          <t>0</t>
        </is>
      </c>
      <c r="BW422" s="288" t="inlineStr">
        <is>
          <t>0</t>
        </is>
      </c>
      <c r="BX422" s="276">
        <f>SUM(IF(COUNTIF(#REF!, "*1.*"), 2, 0), IF(COUNTIF(#REF!, "*2.*"), 2, 0), IF(COUNTIF(#REF!, "*3.*"), 2, 0), IF(COUNTIF(#REF!, "*4.*"), 2, 0), IF(COUNTIF(#REF!, "*5.*"), 2, 0), IF(COUNTIF(#REF!, "*6.*"), 2, 0))</f>
        <v/>
      </c>
      <c r="BY422" s="277">
        <f t="array" ref="BY422">SUM(VALUE(AT422),VALUE(AU422),VALUE(AV422),VALUE(AW422),VALUE(AX422),VALUE(AY422),VALUE(AZ422),VALUE(BB422),VALUE(BC422),VALUE(BD422),VALUE(BE422),VALUE(BF422),VALUE(BG422),VALUE(BH422),VALUE(BI422),VALUE(BJ422),VALUE(BK422),VALUE(BL422),VALUE(BM422),VALUE(BN422),VALUE(BO422),VALUE(BP422),VALUE(BQ422),VALUE(BR422),VALUE(BS422),VALUE(BT422),VALUE(BU422),VALUE(BV422),VALUE(BW422))</f>
        <v/>
      </c>
      <c r="BZ422" s="307" t="n"/>
      <c r="CA422" s="307" t="n"/>
      <c r="CB422" s="307" t="n"/>
      <c r="CC422" s="307" t="n"/>
      <c r="CD422" s="307" t="n"/>
      <c r="CE422" s="307" t="n"/>
      <c r="CF422" s="307" t="n"/>
      <c r="CG422" s="307" t="n"/>
      <c r="CH422" s="307" t="n"/>
      <c r="CI422" s="307" t="n"/>
      <c r="CJ422" s="307" t="n"/>
      <c r="CK422" s="307" t="n"/>
      <c r="CL422" s="307" t="n"/>
      <c r="CM422" s="307" t="n"/>
      <c r="CN422" s="307" t="n"/>
      <c r="CO422" s="307" t="n"/>
      <c r="CP422" s="307" t="n"/>
      <c r="CQ422" s="307" t="n"/>
      <c r="CR422" s="279" t="inlineStr"/>
      <c r="CS422" s="280">
        <f>AVERAGE(Value(BY422),value(CR422))</f>
        <v/>
      </c>
      <c r="CT422" s="421">
        <f>(IF(OR(MediaScorecard!BH423="x", MediaScorecard!BI423="x",MediaScorecard!BJ423="x",MediaScorecard!BK423="x",MediaScorecard!BL423="x"),1, 2))</f>
        <v/>
      </c>
      <c r="CU422" s="308" t="n"/>
      <c r="CV422" s="308" t="n"/>
      <c r="CW422" s="308" t="n"/>
      <c r="CX422" s="309" t="n"/>
      <c r="CY422" s="308" t="n"/>
      <c r="CZ422" s="308" t="n"/>
      <c r="DA422" s="308" t="n"/>
    </row>
    <row r="423" ht="21" customHeight="1" s="590">
      <c r="A423" s="421" t="n"/>
      <c r="B423" s="270" t="n"/>
      <c r="C423" s="266" t="n"/>
      <c r="D423" s="267" t="inlineStr"/>
      <c r="E423" s="267" t="inlineStr"/>
      <c r="F423" s="268" t="inlineStr"/>
      <c r="G423" s="421" t="n"/>
      <c r="H423" s="269" t="n"/>
      <c r="I423" s="421" t="n"/>
      <c r="J423" s="421" t="n"/>
      <c r="K423" s="421" t="n"/>
      <c r="L423" s="421" t="n"/>
      <c r="M423" s="421" t="n"/>
      <c r="N423" s="421" t="n"/>
      <c r="O423" s="421" t="n"/>
      <c r="P423" s="421" t="n"/>
      <c r="Q423" s="421" t="n"/>
      <c r="R423" s="270" t="n"/>
      <c r="S423" s="421" t="n"/>
      <c r="T423" s="421" t="n"/>
      <c r="U423" s="421" t="n"/>
      <c r="V423" s="421" t="n"/>
      <c r="W423" s="421" t="n"/>
      <c r="X423" s="421" t="n"/>
      <c r="Y423" s="421" t="n"/>
      <c r="Z423" s="421" t="n"/>
      <c r="AA423" s="421" t="n"/>
      <c r="AB423" s="421" t="n"/>
      <c r="AC423" s="421" t="n"/>
      <c r="AD423" s="421" t="n"/>
      <c r="AE423" s="421" t="n"/>
      <c r="AF423" s="421" t="n"/>
      <c r="AG423" s="421" t="n"/>
      <c r="AH423" s="421" t="n"/>
      <c r="AI423" s="421" t="n"/>
      <c r="AJ423" s="297" t="n"/>
      <c r="AK423" s="297" t="n"/>
      <c r="AL423" s="284" t="n"/>
      <c r="AM423" s="297" t="n"/>
      <c r="AN423" s="285" t="n"/>
      <c r="AO423" s="297" t="n"/>
      <c r="AP423" s="297" t="n"/>
      <c r="AQ423" s="297" t="n"/>
      <c r="AR423" s="297" t="n"/>
      <c r="AS423" s="297" t="n"/>
      <c r="AT423" s="285" t="inlineStr">
        <is>
          <t>0</t>
        </is>
      </c>
      <c r="AU423" s="297" t="inlineStr">
        <is>
          <t>0</t>
        </is>
      </c>
      <c r="AV423" s="297" t="inlineStr">
        <is>
          <t>0</t>
        </is>
      </c>
      <c r="AW423" s="297" t="inlineStr">
        <is>
          <t>0</t>
        </is>
      </c>
      <c r="AX423" s="297" t="inlineStr">
        <is>
          <t>0</t>
        </is>
      </c>
      <c r="AY423" s="286" t="inlineStr">
        <is>
          <t>0</t>
        </is>
      </c>
      <c r="AZ423" s="286" t="inlineStr">
        <is>
          <t>0</t>
        </is>
      </c>
      <c r="BA423" s="287" t="inlineStr">
        <is>
          <t>0</t>
        </is>
      </c>
      <c r="BB423" s="286" t="inlineStr">
        <is>
          <t>0</t>
        </is>
      </c>
      <c r="BC423" s="286" t="inlineStr">
        <is>
          <t>0</t>
        </is>
      </c>
      <c r="BD423" s="286" t="inlineStr">
        <is>
          <t>0</t>
        </is>
      </c>
      <c r="BE423" s="286" t="inlineStr">
        <is>
          <t>0</t>
        </is>
      </c>
      <c r="BF423" s="286" t="inlineStr">
        <is>
          <t>0</t>
        </is>
      </c>
      <c r="BG423" s="286" t="inlineStr">
        <is>
          <t>0</t>
        </is>
      </c>
      <c r="BH423" s="297" t="inlineStr">
        <is>
          <t>0</t>
        </is>
      </c>
      <c r="BI423" s="297" t="inlineStr">
        <is>
          <t>0</t>
        </is>
      </c>
      <c r="BJ423" s="297" t="inlineStr">
        <is>
          <t>0</t>
        </is>
      </c>
      <c r="BK423" s="297" t="inlineStr">
        <is>
          <t>0</t>
        </is>
      </c>
      <c r="BL423" s="297" t="inlineStr">
        <is>
          <t>0</t>
        </is>
      </c>
      <c r="BM423" s="297" t="inlineStr">
        <is>
          <t>0</t>
        </is>
      </c>
      <c r="BN423" s="297" t="inlineStr">
        <is>
          <t>0</t>
        </is>
      </c>
      <c r="BO423" s="285" t="inlineStr">
        <is>
          <t>0</t>
        </is>
      </c>
      <c r="BP423" s="297" t="inlineStr">
        <is>
          <t>0</t>
        </is>
      </c>
      <c r="BQ423" s="297" t="inlineStr">
        <is>
          <t>0</t>
        </is>
      </c>
      <c r="BR423" s="297" t="inlineStr">
        <is>
          <t>0</t>
        </is>
      </c>
      <c r="BS423" s="297" t="inlineStr">
        <is>
          <t>0</t>
        </is>
      </c>
      <c r="BT423" s="297" t="inlineStr">
        <is>
          <t>0</t>
        </is>
      </c>
      <c r="BU423" s="297" t="inlineStr">
        <is>
          <t>0</t>
        </is>
      </c>
      <c r="BV423" s="297" t="inlineStr">
        <is>
          <t>0</t>
        </is>
      </c>
      <c r="BW423" s="288" t="inlineStr">
        <is>
          <t>0</t>
        </is>
      </c>
      <c r="BX423" s="276">
        <f>SUM(IF(COUNTIF(#REF!, "*1.*"), 2, 0), IF(COUNTIF(#REF!, "*2.*"), 2, 0), IF(COUNTIF(#REF!, "*3.*"), 2, 0), IF(COUNTIF(#REF!, "*4.*"), 2, 0), IF(COUNTIF(#REF!, "*5.*"), 2, 0), IF(COUNTIF(#REF!, "*6.*"), 2, 0))</f>
        <v/>
      </c>
      <c r="BY423" s="277">
        <f t="array" ref="BY423">SUM(VALUE(AT423),VALUE(AU423),VALUE(AV423),VALUE(AW423),VALUE(AX423),VALUE(AY423),VALUE(AZ423),VALUE(BB423),VALUE(BC423),VALUE(BD423),VALUE(BE423),VALUE(BF423),VALUE(BG423),VALUE(BH423),VALUE(BI423),VALUE(BJ423),VALUE(BK423),VALUE(BL423),VALUE(BM423),VALUE(BN423),VALUE(BO423),VALUE(BP423),VALUE(BQ423),VALUE(BR423),VALUE(BS423),VALUE(BT423),VALUE(BU423),VALUE(BV423),VALUE(BW423))</f>
        <v/>
      </c>
      <c r="BZ423" s="307" t="n"/>
      <c r="CA423" s="307" t="n"/>
      <c r="CB423" s="307" t="n"/>
      <c r="CC423" s="307" t="n"/>
      <c r="CD423" s="307" t="n"/>
      <c r="CE423" s="307" t="n"/>
      <c r="CF423" s="307" t="n"/>
      <c r="CG423" s="307" t="n"/>
      <c r="CH423" s="307" t="n"/>
      <c r="CI423" s="307" t="n"/>
      <c r="CJ423" s="307" t="n"/>
      <c r="CK423" s="307" t="n"/>
      <c r="CL423" s="307" t="n"/>
      <c r="CM423" s="307" t="n"/>
      <c r="CN423" s="307" t="n"/>
      <c r="CO423" s="307" t="n"/>
      <c r="CP423" s="307" t="n"/>
      <c r="CQ423" s="307" t="n"/>
      <c r="CR423" s="279" t="inlineStr"/>
      <c r="CS423" s="280">
        <f>AVERAGE(Value(BY423),value(CR423))</f>
        <v/>
      </c>
      <c r="CT423" s="421">
        <f>(IF(OR(MediaScorecard!BH424="x", MediaScorecard!BI424="x",MediaScorecard!BJ424="x",MediaScorecard!BK424="x",MediaScorecard!BL424="x"),1, 2))</f>
        <v/>
      </c>
      <c r="CU423" s="308" t="n"/>
      <c r="CV423" s="308" t="n"/>
      <c r="CW423" s="308" t="n"/>
      <c r="CX423" s="309" t="n"/>
      <c r="CY423" s="308" t="n"/>
      <c r="CZ423" s="308" t="n"/>
      <c r="DA423" s="308" t="n"/>
    </row>
    <row r="424" ht="21" customHeight="1" s="590">
      <c r="A424" s="421" t="n"/>
      <c r="B424" s="270" t="n"/>
      <c r="C424" s="266" t="n"/>
      <c r="D424" s="267" t="inlineStr"/>
      <c r="E424" s="267" t="inlineStr"/>
      <c r="F424" s="268" t="inlineStr"/>
      <c r="G424" s="421" t="n"/>
      <c r="H424" s="269" t="n"/>
      <c r="I424" s="421" t="n"/>
      <c r="J424" s="421" t="n"/>
      <c r="K424" s="421" t="n"/>
      <c r="L424" s="421" t="n"/>
      <c r="M424" s="421" t="n"/>
      <c r="N424" s="421" t="n"/>
      <c r="O424" s="421" t="n"/>
      <c r="P424" s="421" t="n"/>
      <c r="Q424" s="421" t="n"/>
      <c r="R424" s="270" t="n"/>
      <c r="S424" s="421" t="n"/>
      <c r="T424" s="421" t="n"/>
      <c r="U424" s="421" t="n"/>
      <c r="V424" s="421" t="n"/>
      <c r="W424" s="421" t="n"/>
      <c r="X424" s="421" t="n"/>
      <c r="Y424" s="421" t="n"/>
      <c r="Z424" s="421" t="n"/>
      <c r="AA424" s="421" t="n"/>
      <c r="AB424" s="421" t="n"/>
      <c r="AC424" s="421" t="n"/>
      <c r="AD424" s="421" t="n"/>
      <c r="AE424" s="421" t="n"/>
      <c r="AF424" s="421" t="n"/>
      <c r="AG424" s="421" t="n"/>
      <c r="AH424" s="421" t="n"/>
      <c r="AI424" s="421" t="n"/>
      <c r="AJ424" s="297" t="n"/>
      <c r="AK424" s="297" t="n"/>
      <c r="AL424" s="284" t="n"/>
      <c r="AM424" s="297" t="n"/>
      <c r="AN424" s="285" t="n"/>
      <c r="AO424" s="297" t="n"/>
      <c r="AP424" s="297" t="n"/>
      <c r="AQ424" s="297" t="n"/>
      <c r="AR424" s="297" t="n"/>
      <c r="AS424" s="297" t="n"/>
      <c r="AT424" s="285" t="inlineStr">
        <is>
          <t>0</t>
        </is>
      </c>
      <c r="AU424" s="297" t="inlineStr">
        <is>
          <t>0</t>
        </is>
      </c>
      <c r="AV424" s="297" t="inlineStr">
        <is>
          <t>0</t>
        </is>
      </c>
      <c r="AW424" s="297" t="inlineStr">
        <is>
          <t>0</t>
        </is>
      </c>
      <c r="AX424" s="297" t="inlineStr">
        <is>
          <t>0</t>
        </is>
      </c>
      <c r="AY424" s="286" t="inlineStr">
        <is>
          <t>0</t>
        </is>
      </c>
      <c r="AZ424" s="286" t="inlineStr">
        <is>
          <t>0</t>
        </is>
      </c>
      <c r="BA424" s="287" t="inlineStr">
        <is>
          <t>0</t>
        </is>
      </c>
      <c r="BB424" s="286" t="inlineStr">
        <is>
          <t>0</t>
        </is>
      </c>
      <c r="BC424" s="286" t="inlineStr">
        <is>
          <t>0</t>
        </is>
      </c>
      <c r="BD424" s="286" t="inlineStr">
        <is>
          <t>0</t>
        </is>
      </c>
      <c r="BE424" s="286" t="inlineStr">
        <is>
          <t>0</t>
        </is>
      </c>
      <c r="BF424" s="286" t="inlineStr">
        <is>
          <t>0</t>
        </is>
      </c>
      <c r="BG424" s="286" t="inlineStr">
        <is>
          <t>0</t>
        </is>
      </c>
      <c r="BH424" s="297" t="inlineStr">
        <is>
          <t>0</t>
        </is>
      </c>
      <c r="BI424" s="297" t="inlineStr">
        <is>
          <t>0</t>
        </is>
      </c>
      <c r="BJ424" s="297" t="inlineStr">
        <is>
          <t>0</t>
        </is>
      </c>
      <c r="BK424" s="297" t="inlineStr">
        <is>
          <t>0</t>
        </is>
      </c>
      <c r="BL424" s="297" t="inlineStr">
        <is>
          <t>0</t>
        </is>
      </c>
      <c r="BM424" s="297" t="inlineStr">
        <is>
          <t>0</t>
        </is>
      </c>
      <c r="BN424" s="297" t="inlineStr">
        <is>
          <t>0</t>
        </is>
      </c>
      <c r="BO424" s="285" t="inlineStr">
        <is>
          <t>0</t>
        </is>
      </c>
      <c r="BP424" s="297" t="inlineStr">
        <is>
          <t>0</t>
        </is>
      </c>
      <c r="BQ424" s="297" t="inlineStr">
        <is>
          <t>0</t>
        </is>
      </c>
      <c r="BR424" s="297" t="inlineStr">
        <is>
          <t>0</t>
        </is>
      </c>
      <c r="BS424" s="297" t="inlineStr">
        <is>
          <t>0</t>
        </is>
      </c>
      <c r="BT424" s="297" t="inlineStr">
        <is>
          <t>0</t>
        </is>
      </c>
      <c r="BU424" s="297" t="inlineStr">
        <is>
          <t>0</t>
        </is>
      </c>
      <c r="BV424" s="297" t="inlineStr">
        <is>
          <t>0</t>
        </is>
      </c>
      <c r="BW424" s="288" t="inlineStr">
        <is>
          <t>0</t>
        </is>
      </c>
      <c r="BX424" s="276">
        <f>SUM(IF(COUNTIF(#REF!, "*1.*"), 2, 0), IF(COUNTIF(#REF!, "*2.*"), 2, 0), IF(COUNTIF(#REF!, "*3.*"), 2, 0), IF(COUNTIF(#REF!, "*4.*"), 2, 0), IF(COUNTIF(#REF!, "*5.*"), 2, 0), IF(COUNTIF(#REF!, "*6.*"), 2, 0))</f>
        <v/>
      </c>
      <c r="BY424" s="277">
        <f t="array" ref="BY424">SUM(VALUE(AT424),VALUE(AU424),VALUE(AV424),VALUE(AW424),VALUE(AX424),VALUE(AY424),VALUE(AZ424),VALUE(BB424),VALUE(BC424),VALUE(BD424),VALUE(BE424),VALUE(BF424),VALUE(BG424),VALUE(BH424),VALUE(BI424),VALUE(BJ424),VALUE(BK424),VALUE(BL424),VALUE(BM424),VALUE(BN424),VALUE(BO424),VALUE(BP424),VALUE(BQ424),VALUE(BR424),VALUE(BS424),VALUE(BT424),VALUE(BU424),VALUE(BV424),VALUE(BW424))</f>
        <v/>
      </c>
      <c r="BZ424" s="307" t="n"/>
      <c r="CA424" s="307" t="n"/>
      <c r="CB424" s="307" t="n"/>
      <c r="CC424" s="307" t="n"/>
      <c r="CD424" s="307" t="n"/>
      <c r="CE424" s="307" t="n"/>
      <c r="CF424" s="307" t="n"/>
      <c r="CG424" s="307" t="n"/>
      <c r="CH424" s="307" t="n"/>
      <c r="CI424" s="307" t="n"/>
      <c r="CJ424" s="307" t="n"/>
      <c r="CK424" s="307" t="n"/>
      <c r="CL424" s="307" t="n"/>
      <c r="CM424" s="307" t="n"/>
      <c r="CN424" s="307" t="n"/>
      <c r="CO424" s="307" t="n"/>
      <c r="CP424" s="307" t="n"/>
      <c r="CQ424" s="307" t="n"/>
      <c r="CR424" s="279" t="inlineStr"/>
      <c r="CS424" s="280">
        <f>AVERAGE(Value(BY424),value(CR424))</f>
        <v/>
      </c>
      <c r="CT424" s="421">
        <f>(IF(OR(MediaScorecard!BH425="x", MediaScorecard!BI425="x",MediaScorecard!BJ425="x",MediaScorecard!BK425="x",MediaScorecard!BL425="x"),1, 2))</f>
        <v/>
      </c>
      <c r="CU424" s="308" t="n"/>
      <c r="CV424" s="308" t="n"/>
      <c r="CW424" s="308" t="n"/>
      <c r="CX424" s="309" t="n"/>
      <c r="CY424" s="308" t="n"/>
      <c r="CZ424" s="308" t="n"/>
      <c r="DA424" s="308" t="n"/>
    </row>
    <row r="425" ht="21" customHeight="1" s="590">
      <c r="A425" s="421" t="n"/>
      <c r="B425" s="270" t="n"/>
      <c r="C425" s="266" t="n"/>
      <c r="D425" s="267" t="inlineStr"/>
      <c r="E425" s="267" t="inlineStr"/>
      <c r="F425" s="268" t="inlineStr"/>
      <c r="G425" s="421" t="n"/>
      <c r="H425" s="269" t="n"/>
      <c r="I425" s="421" t="n"/>
      <c r="J425" s="421" t="n"/>
      <c r="K425" s="421" t="n"/>
      <c r="L425" s="421" t="n"/>
      <c r="M425" s="421" t="n"/>
      <c r="N425" s="421" t="n"/>
      <c r="O425" s="421" t="n"/>
      <c r="P425" s="421" t="n"/>
      <c r="Q425" s="421" t="n"/>
      <c r="R425" s="270" t="n"/>
      <c r="S425" s="421" t="n"/>
      <c r="T425" s="421" t="n"/>
      <c r="U425" s="421" t="n"/>
      <c r="V425" s="421" t="n"/>
      <c r="W425" s="421" t="n"/>
      <c r="X425" s="421" t="n"/>
      <c r="Y425" s="421" t="n"/>
      <c r="Z425" s="421" t="n"/>
      <c r="AA425" s="421" t="n"/>
      <c r="AB425" s="421" t="n"/>
      <c r="AC425" s="421" t="n"/>
      <c r="AD425" s="421" t="n"/>
      <c r="AE425" s="421" t="n"/>
      <c r="AF425" s="421" t="n"/>
      <c r="AG425" s="421" t="n"/>
      <c r="AH425" s="421" t="n"/>
      <c r="AI425" s="421" t="n"/>
      <c r="AJ425" s="297" t="n"/>
      <c r="AK425" s="297" t="n"/>
      <c r="AL425" s="284" t="n"/>
      <c r="AM425" s="297" t="n"/>
      <c r="AN425" s="285" t="n"/>
      <c r="AO425" s="297" t="n"/>
      <c r="AP425" s="297" t="n"/>
      <c r="AQ425" s="297" t="n"/>
      <c r="AR425" s="297" t="n"/>
      <c r="AS425" s="297" t="n"/>
      <c r="AT425" s="285" t="inlineStr">
        <is>
          <t>0</t>
        </is>
      </c>
      <c r="AU425" s="297" t="inlineStr">
        <is>
          <t>0</t>
        </is>
      </c>
      <c r="AV425" s="297" t="inlineStr">
        <is>
          <t>0</t>
        </is>
      </c>
      <c r="AW425" s="297" t="inlineStr">
        <is>
          <t>0</t>
        </is>
      </c>
      <c r="AX425" s="297" t="inlineStr">
        <is>
          <t>0</t>
        </is>
      </c>
      <c r="AY425" s="286" t="inlineStr">
        <is>
          <t>0</t>
        </is>
      </c>
      <c r="AZ425" s="286" t="inlineStr">
        <is>
          <t>0</t>
        </is>
      </c>
      <c r="BA425" s="287" t="inlineStr">
        <is>
          <t>0</t>
        </is>
      </c>
      <c r="BB425" s="286" t="inlineStr">
        <is>
          <t>0</t>
        </is>
      </c>
      <c r="BC425" s="286" t="inlineStr">
        <is>
          <t>0</t>
        </is>
      </c>
      <c r="BD425" s="286" t="inlineStr">
        <is>
          <t>0</t>
        </is>
      </c>
      <c r="BE425" s="286" t="inlineStr">
        <is>
          <t>0</t>
        </is>
      </c>
      <c r="BF425" s="286" t="inlineStr">
        <is>
          <t>0</t>
        </is>
      </c>
      <c r="BG425" s="286" t="inlineStr">
        <is>
          <t>0</t>
        </is>
      </c>
      <c r="BH425" s="297" t="inlineStr">
        <is>
          <t>0</t>
        </is>
      </c>
      <c r="BI425" s="297" t="inlineStr">
        <is>
          <t>0</t>
        </is>
      </c>
      <c r="BJ425" s="297" t="inlineStr">
        <is>
          <t>0</t>
        </is>
      </c>
      <c r="BK425" s="297" t="inlineStr">
        <is>
          <t>0</t>
        </is>
      </c>
      <c r="BL425" s="297" t="inlineStr">
        <is>
          <t>0</t>
        </is>
      </c>
      <c r="BM425" s="297" t="inlineStr">
        <is>
          <t>0</t>
        </is>
      </c>
      <c r="BN425" s="297" t="inlineStr">
        <is>
          <t>0</t>
        </is>
      </c>
      <c r="BO425" s="285" t="inlineStr">
        <is>
          <t>0</t>
        </is>
      </c>
      <c r="BP425" s="297" t="inlineStr">
        <is>
          <t>0</t>
        </is>
      </c>
      <c r="BQ425" s="297" t="inlineStr">
        <is>
          <t>0</t>
        </is>
      </c>
      <c r="BR425" s="297" t="inlineStr">
        <is>
          <t>0</t>
        </is>
      </c>
      <c r="BS425" s="297" t="inlineStr">
        <is>
          <t>0</t>
        </is>
      </c>
      <c r="BT425" s="297" t="inlineStr">
        <is>
          <t>0</t>
        </is>
      </c>
      <c r="BU425" s="297" t="inlineStr">
        <is>
          <t>0</t>
        </is>
      </c>
      <c r="BV425" s="297" t="inlineStr">
        <is>
          <t>0</t>
        </is>
      </c>
      <c r="BW425" s="288" t="inlineStr">
        <is>
          <t>0</t>
        </is>
      </c>
      <c r="BX425" s="276">
        <f>SUM(IF(COUNTIF(#REF!, "*1.*"), 2, 0), IF(COUNTIF(#REF!, "*2.*"), 2, 0), IF(COUNTIF(#REF!, "*3.*"), 2, 0), IF(COUNTIF(#REF!, "*4.*"), 2, 0), IF(COUNTIF(#REF!, "*5.*"), 2, 0), IF(COUNTIF(#REF!, "*6.*"), 2, 0))</f>
        <v/>
      </c>
      <c r="BY425" s="277">
        <f t="array" ref="BY425">SUM(VALUE(AT425),VALUE(AU425),VALUE(AV425),VALUE(AW425),VALUE(AX425),VALUE(AY425),VALUE(AZ425),VALUE(BB425),VALUE(BC425),VALUE(BD425),VALUE(BE425),VALUE(BF425),VALUE(BG425),VALUE(BH425),VALUE(BI425),VALUE(BJ425),VALUE(BK425),VALUE(BL425),VALUE(BM425),VALUE(BN425),VALUE(BO425),VALUE(BP425),VALUE(BQ425),VALUE(BR425),VALUE(BS425),VALUE(BT425),VALUE(BU425),VALUE(BV425),VALUE(BW425))</f>
        <v/>
      </c>
      <c r="BZ425" s="307" t="n"/>
      <c r="CA425" s="307" t="n"/>
      <c r="CB425" s="307" t="n"/>
      <c r="CC425" s="307" t="n"/>
      <c r="CD425" s="307" t="n"/>
      <c r="CE425" s="307" t="n"/>
      <c r="CF425" s="307" t="n"/>
      <c r="CG425" s="307" t="n"/>
      <c r="CH425" s="307" t="n"/>
      <c r="CI425" s="307" t="n"/>
      <c r="CJ425" s="307" t="n"/>
      <c r="CK425" s="307" t="n"/>
      <c r="CL425" s="307" t="n"/>
      <c r="CM425" s="307" t="n"/>
      <c r="CN425" s="307" t="n"/>
      <c r="CO425" s="307" t="n"/>
      <c r="CP425" s="307" t="n"/>
      <c r="CQ425" s="307" t="n"/>
      <c r="CR425" s="279" t="inlineStr"/>
      <c r="CS425" s="280">
        <f>AVERAGE(Value(BY425),value(CR425))</f>
        <v/>
      </c>
      <c r="CT425" s="421">
        <f>(IF(OR(MediaScorecard!BH426="x", MediaScorecard!BI426="x",MediaScorecard!BJ426="x",MediaScorecard!BK426="x",MediaScorecard!BL426="x"),1, 2))</f>
        <v/>
      </c>
      <c r="CU425" s="308" t="n"/>
      <c r="CV425" s="308" t="n"/>
      <c r="CW425" s="308" t="n"/>
      <c r="CX425" s="309" t="n"/>
      <c r="CY425" s="308" t="n"/>
      <c r="CZ425" s="308" t="n"/>
      <c r="DA425" s="308" t="n"/>
    </row>
    <row r="426" ht="21" customHeight="1" s="590">
      <c r="A426" s="421" t="n"/>
      <c r="B426" s="270" t="n"/>
      <c r="C426" s="266" t="n"/>
      <c r="D426" s="267" t="inlineStr"/>
      <c r="E426" s="267" t="inlineStr"/>
      <c r="F426" s="268" t="inlineStr"/>
      <c r="G426" s="421" t="n"/>
      <c r="H426" s="269" t="n"/>
      <c r="I426" s="421" t="n"/>
      <c r="J426" s="421" t="n"/>
      <c r="K426" s="421" t="n"/>
      <c r="L426" s="421" t="n"/>
      <c r="M426" s="421" t="n"/>
      <c r="N426" s="421" t="n"/>
      <c r="O426" s="421" t="n"/>
      <c r="P426" s="421" t="n"/>
      <c r="Q426" s="421" t="n"/>
      <c r="R426" s="270" t="n"/>
      <c r="S426" s="421" t="n"/>
      <c r="T426" s="421" t="n"/>
      <c r="U426" s="421" t="n"/>
      <c r="V426" s="421" t="n"/>
      <c r="W426" s="421" t="n"/>
      <c r="X426" s="421" t="n"/>
      <c r="Y426" s="421" t="n"/>
      <c r="Z426" s="421" t="n"/>
      <c r="AA426" s="421" t="n"/>
      <c r="AB426" s="421" t="n"/>
      <c r="AC426" s="421" t="n"/>
      <c r="AD426" s="421" t="n"/>
      <c r="AE426" s="421" t="n"/>
      <c r="AF426" s="421" t="n"/>
      <c r="AG426" s="421" t="n"/>
      <c r="AH426" s="421" t="n"/>
      <c r="AI426" s="421" t="n"/>
      <c r="AJ426" s="297" t="n"/>
      <c r="AK426" s="297" t="n"/>
      <c r="AL426" s="284" t="n"/>
      <c r="AM426" s="297" t="n"/>
      <c r="AN426" s="285" t="n"/>
      <c r="AO426" s="297" t="n"/>
      <c r="AP426" s="297" t="n"/>
      <c r="AQ426" s="297" t="n"/>
      <c r="AR426" s="297" t="n"/>
      <c r="AS426" s="297" t="n"/>
      <c r="AT426" s="285" t="inlineStr">
        <is>
          <t>0</t>
        </is>
      </c>
      <c r="AU426" s="297" t="inlineStr">
        <is>
          <t>0</t>
        </is>
      </c>
      <c r="AV426" s="297" t="inlineStr">
        <is>
          <t>0</t>
        </is>
      </c>
      <c r="AW426" s="297" t="inlineStr">
        <is>
          <t>0</t>
        </is>
      </c>
      <c r="AX426" s="297" t="inlineStr">
        <is>
          <t>0</t>
        </is>
      </c>
      <c r="AY426" s="286" t="inlineStr">
        <is>
          <t>0</t>
        </is>
      </c>
      <c r="AZ426" s="286" t="inlineStr">
        <is>
          <t>0</t>
        </is>
      </c>
      <c r="BA426" s="287" t="inlineStr">
        <is>
          <t>0</t>
        </is>
      </c>
      <c r="BB426" s="286" t="inlineStr">
        <is>
          <t>0</t>
        </is>
      </c>
      <c r="BC426" s="286" t="inlineStr">
        <is>
          <t>0</t>
        </is>
      </c>
      <c r="BD426" s="286" t="inlineStr">
        <is>
          <t>0</t>
        </is>
      </c>
      <c r="BE426" s="286" t="inlineStr">
        <is>
          <t>0</t>
        </is>
      </c>
      <c r="BF426" s="286" t="inlineStr">
        <is>
          <t>0</t>
        </is>
      </c>
      <c r="BG426" s="286" t="inlineStr">
        <is>
          <t>0</t>
        </is>
      </c>
      <c r="BH426" s="297" t="inlineStr">
        <is>
          <t>0</t>
        </is>
      </c>
      <c r="BI426" s="297" t="inlineStr">
        <is>
          <t>0</t>
        </is>
      </c>
      <c r="BJ426" s="297" t="inlineStr">
        <is>
          <t>0</t>
        </is>
      </c>
      <c r="BK426" s="297" t="inlineStr">
        <is>
          <t>0</t>
        </is>
      </c>
      <c r="BL426" s="297" t="inlineStr">
        <is>
          <t>0</t>
        </is>
      </c>
      <c r="BM426" s="297" t="inlineStr">
        <is>
          <t>0</t>
        </is>
      </c>
      <c r="BN426" s="297" t="inlineStr">
        <is>
          <t>0</t>
        </is>
      </c>
      <c r="BO426" s="285" t="inlineStr">
        <is>
          <t>0</t>
        </is>
      </c>
      <c r="BP426" s="297" t="inlineStr">
        <is>
          <t>0</t>
        </is>
      </c>
      <c r="BQ426" s="297" t="inlineStr">
        <is>
          <t>0</t>
        </is>
      </c>
      <c r="BR426" s="297" t="inlineStr">
        <is>
          <t>0</t>
        </is>
      </c>
      <c r="BS426" s="297" t="inlineStr">
        <is>
          <t>0</t>
        </is>
      </c>
      <c r="BT426" s="297" t="inlineStr">
        <is>
          <t>0</t>
        </is>
      </c>
      <c r="BU426" s="297" t="inlineStr">
        <is>
          <t>0</t>
        </is>
      </c>
      <c r="BV426" s="297" t="inlineStr">
        <is>
          <t>0</t>
        </is>
      </c>
      <c r="BW426" s="288" t="inlineStr">
        <is>
          <t>0</t>
        </is>
      </c>
      <c r="BX426" s="276">
        <f>SUM(IF(COUNTIF(#REF!, "*1.*"), 2, 0), IF(COUNTIF(#REF!, "*2.*"), 2, 0), IF(COUNTIF(#REF!, "*3.*"), 2, 0), IF(COUNTIF(#REF!, "*4.*"), 2, 0), IF(COUNTIF(#REF!, "*5.*"), 2, 0), IF(COUNTIF(#REF!, "*6.*"), 2, 0))</f>
        <v/>
      </c>
      <c r="BY426" s="277">
        <f t="array" ref="BY426">SUM(VALUE(AT426),VALUE(AU426),VALUE(AV426),VALUE(AW426),VALUE(AX426),VALUE(AY426),VALUE(AZ426),VALUE(BB426),VALUE(BC426),VALUE(BD426),VALUE(BE426),VALUE(BF426),VALUE(BG426),VALUE(BH426),VALUE(BI426),VALUE(BJ426),VALUE(BK426),VALUE(BL426),VALUE(BM426),VALUE(BN426),VALUE(BO426),VALUE(BP426),VALUE(BQ426),VALUE(BR426),VALUE(BS426),VALUE(BT426),VALUE(BU426),VALUE(BV426),VALUE(BW426))</f>
        <v/>
      </c>
      <c r="BZ426" s="307" t="n"/>
      <c r="CA426" s="307" t="n"/>
      <c r="CB426" s="307" t="n"/>
      <c r="CC426" s="307" t="n"/>
      <c r="CD426" s="307" t="n"/>
      <c r="CE426" s="307" t="n"/>
      <c r="CF426" s="307" t="n"/>
      <c r="CG426" s="307" t="n"/>
      <c r="CH426" s="307" t="n"/>
      <c r="CI426" s="307" t="n"/>
      <c r="CJ426" s="307" t="n"/>
      <c r="CK426" s="307" t="n"/>
      <c r="CL426" s="307" t="n"/>
      <c r="CM426" s="307" t="n"/>
      <c r="CN426" s="307" t="n"/>
      <c r="CO426" s="307" t="n"/>
      <c r="CP426" s="307" t="n"/>
      <c r="CQ426" s="307" t="n"/>
      <c r="CR426" s="279" t="inlineStr"/>
      <c r="CS426" s="280">
        <f>AVERAGE(Value(BY426),value(CR426))</f>
        <v/>
      </c>
      <c r="CT426" s="421">
        <f>(IF(OR(MediaScorecard!BH427="x", MediaScorecard!BI427="x",MediaScorecard!BJ427="x",MediaScorecard!BK427="x",MediaScorecard!BL427="x"),1, 2))</f>
        <v/>
      </c>
      <c r="CU426" s="308" t="n"/>
      <c r="CV426" s="308" t="n"/>
      <c r="CW426" s="308" t="n"/>
      <c r="CX426" s="309" t="n"/>
      <c r="CY426" s="308" t="n"/>
      <c r="CZ426" s="308" t="n"/>
      <c r="DA426" s="308" t="n"/>
    </row>
    <row r="427" ht="21" customHeight="1" s="590">
      <c r="A427" s="421" t="n"/>
      <c r="B427" s="270" t="n"/>
      <c r="C427" s="266" t="n"/>
      <c r="D427" s="267" t="inlineStr"/>
      <c r="E427" s="267" t="inlineStr"/>
      <c r="F427" s="268" t="inlineStr"/>
      <c r="G427" s="421" t="n"/>
      <c r="H427" s="269" t="n"/>
      <c r="I427" s="421" t="n"/>
      <c r="J427" s="421" t="n"/>
      <c r="K427" s="421" t="n"/>
      <c r="L427" s="421" t="n"/>
      <c r="M427" s="421" t="n"/>
      <c r="N427" s="421" t="n"/>
      <c r="O427" s="421" t="n"/>
      <c r="P427" s="421" t="n"/>
      <c r="Q427" s="421" t="n"/>
      <c r="R427" s="270" t="n"/>
      <c r="S427" s="421" t="n"/>
      <c r="T427" s="421" t="n"/>
      <c r="U427" s="421" t="n"/>
      <c r="V427" s="421" t="n"/>
      <c r="W427" s="421" t="n"/>
      <c r="X427" s="421" t="n"/>
      <c r="Y427" s="421" t="n"/>
      <c r="Z427" s="421" t="n"/>
      <c r="AA427" s="421" t="n"/>
      <c r="AB427" s="421" t="n"/>
      <c r="AC427" s="421" t="n"/>
      <c r="AD427" s="421" t="n"/>
      <c r="AE427" s="421" t="n"/>
      <c r="AF427" s="421" t="n"/>
      <c r="AG427" s="421" t="n"/>
      <c r="AH427" s="421" t="n"/>
      <c r="AI427" s="421" t="n"/>
      <c r="AJ427" s="297" t="n"/>
      <c r="AK427" s="297" t="n"/>
      <c r="AL427" s="284" t="n"/>
      <c r="AM427" s="297" t="n"/>
      <c r="AN427" s="285" t="n"/>
      <c r="AO427" s="297" t="n"/>
      <c r="AP427" s="297" t="n"/>
      <c r="AQ427" s="297" t="n"/>
      <c r="AR427" s="297" t="n"/>
      <c r="AS427" s="297" t="n"/>
      <c r="AT427" s="285" t="inlineStr">
        <is>
          <t>0</t>
        </is>
      </c>
      <c r="AU427" s="297" t="inlineStr">
        <is>
          <t>0</t>
        </is>
      </c>
      <c r="AV427" s="297" t="inlineStr">
        <is>
          <t>0</t>
        </is>
      </c>
      <c r="AW427" s="297" t="inlineStr">
        <is>
          <t>0</t>
        </is>
      </c>
      <c r="AX427" s="297" t="inlineStr">
        <is>
          <t>0</t>
        </is>
      </c>
      <c r="AY427" s="286" t="inlineStr">
        <is>
          <t>0</t>
        </is>
      </c>
      <c r="AZ427" s="286" t="inlineStr">
        <is>
          <t>0</t>
        </is>
      </c>
      <c r="BA427" s="287" t="inlineStr">
        <is>
          <t>0</t>
        </is>
      </c>
      <c r="BB427" s="286" t="inlineStr">
        <is>
          <t>0</t>
        </is>
      </c>
      <c r="BC427" s="286" t="inlineStr">
        <is>
          <t>0</t>
        </is>
      </c>
      <c r="BD427" s="286" t="inlineStr">
        <is>
          <t>0</t>
        </is>
      </c>
      <c r="BE427" s="286" t="inlineStr">
        <is>
          <t>0</t>
        </is>
      </c>
      <c r="BF427" s="286" t="inlineStr">
        <is>
          <t>0</t>
        </is>
      </c>
      <c r="BG427" s="286" t="inlineStr">
        <is>
          <t>0</t>
        </is>
      </c>
      <c r="BH427" s="297" t="inlineStr">
        <is>
          <t>0</t>
        </is>
      </c>
      <c r="BI427" s="297" t="inlineStr">
        <is>
          <t>0</t>
        </is>
      </c>
      <c r="BJ427" s="297" t="inlineStr">
        <is>
          <t>0</t>
        </is>
      </c>
      <c r="BK427" s="297" t="inlineStr">
        <is>
          <t>0</t>
        </is>
      </c>
      <c r="BL427" s="297" t="inlineStr">
        <is>
          <t>0</t>
        </is>
      </c>
      <c r="BM427" s="297" t="inlineStr">
        <is>
          <t>0</t>
        </is>
      </c>
      <c r="BN427" s="297" t="inlineStr">
        <is>
          <t>0</t>
        </is>
      </c>
      <c r="BO427" s="285" t="inlineStr">
        <is>
          <t>0</t>
        </is>
      </c>
      <c r="BP427" s="297" t="inlineStr">
        <is>
          <t>0</t>
        </is>
      </c>
      <c r="BQ427" s="297" t="inlineStr">
        <is>
          <t>0</t>
        </is>
      </c>
      <c r="BR427" s="297" t="inlineStr">
        <is>
          <t>0</t>
        </is>
      </c>
      <c r="BS427" s="297" t="inlineStr">
        <is>
          <t>0</t>
        </is>
      </c>
      <c r="BT427" s="297" t="inlineStr">
        <is>
          <t>0</t>
        </is>
      </c>
      <c r="BU427" s="297" t="inlineStr">
        <is>
          <t>0</t>
        </is>
      </c>
      <c r="BV427" s="297" t="inlineStr">
        <is>
          <t>0</t>
        </is>
      </c>
      <c r="BW427" s="288" t="inlineStr">
        <is>
          <t>0</t>
        </is>
      </c>
      <c r="BX427" s="276">
        <f>SUM(IF(COUNTIF(#REF!, "*1.*"), 2, 0), IF(COUNTIF(#REF!, "*2.*"), 2, 0), IF(COUNTIF(#REF!, "*3.*"), 2, 0), IF(COUNTIF(#REF!, "*4.*"), 2, 0), IF(COUNTIF(#REF!, "*5.*"), 2, 0), IF(COUNTIF(#REF!, "*6.*"), 2, 0))</f>
        <v/>
      </c>
      <c r="BY427" s="277">
        <f t="array" ref="BY427">SUM(VALUE(AT427),VALUE(AU427),VALUE(AV427),VALUE(AW427),VALUE(AX427),VALUE(AY427),VALUE(AZ427),VALUE(BB427),VALUE(BC427),VALUE(BD427),VALUE(BE427),VALUE(BF427),VALUE(BG427),VALUE(BH427),VALUE(BI427),VALUE(BJ427),VALUE(BK427),VALUE(BL427),VALUE(BM427),VALUE(BN427),VALUE(BO427),VALUE(BP427),VALUE(BQ427),VALUE(BR427),VALUE(BS427),VALUE(BT427),VALUE(BU427),VALUE(BV427),VALUE(BW427))</f>
        <v/>
      </c>
      <c r="BZ427" s="307" t="n"/>
      <c r="CA427" s="307" t="n"/>
      <c r="CB427" s="307" t="n"/>
      <c r="CC427" s="307" t="n"/>
      <c r="CD427" s="307" t="n"/>
      <c r="CE427" s="307" t="n"/>
      <c r="CF427" s="307" t="n"/>
      <c r="CG427" s="307" t="n"/>
      <c r="CH427" s="307" t="n"/>
      <c r="CI427" s="307" t="n"/>
      <c r="CJ427" s="307" t="n"/>
      <c r="CK427" s="307" t="n"/>
      <c r="CL427" s="307" t="n"/>
      <c r="CM427" s="307" t="n"/>
      <c r="CN427" s="307" t="n"/>
      <c r="CO427" s="307" t="n"/>
      <c r="CP427" s="307" t="n"/>
      <c r="CQ427" s="307" t="n"/>
      <c r="CR427" s="279" t="inlineStr"/>
      <c r="CS427" s="280">
        <f>AVERAGE(Value(BY427),value(CR427))</f>
        <v/>
      </c>
      <c r="CT427" s="421">
        <f>(IF(OR(MediaScorecard!BH428="x", MediaScorecard!BI428="x",MediaScorecard!BJ428="x",MediaScorecard!BK428="x",MediaScorecard!BL428="x"),1, 2))</f>
        <v/>
      </c>
      <c r="CU427" s="308" t="n"/>
      <c r="CV427" s="308" t="n"/>
      <c r="CW427" s="308" t="n"/>
      <c r="CX427" s="309" t="n"/>
      <c r="CY427" s="308" t="n"/>
      <c r="CZ427" s="308" t="n"/>
      <c r="DA427" s="308" t="n"/>
    </row>
    <row r="428" ht="21" customHeight="1" s="590">
      <c r="A428" s="421" t="n"/>
      <c r="B428" s="270" t="n"/>
      <c r="C428" s="266" t="n"/>
      <c r="D428" s="267" t="inlineStr"/>
      <c r="E428" s="267" t="inlineStr"/>
      <c r="F428" s="268" t="inlineStr"/>
      <c r="G428" s="421" t="n"/>
      <c r="H428" s="269" t="n"/>
      <c r="I428" s="421" t="n"/>
      <c r="J428" s="421" t="n"/>
      <c r="K428" s="421" t="n"/>
      <c r="L428" s="421" t="n"/>
      <c r="M428" s="421" t="n"/>
      <c r="N428" s="421" t="n"/>
      <c r="O428" s="421" t="n"/>
      <c r="P428" s="421" t="n"/>
      <c r="Q428" s="421" t="n"/>
      <c r="R428" s="270" t="n"/>
      <c r="S428" s="421" t="n"/>
      <c r="T428" s="421" t="n"/>
      <c r="U428" s="421" t="n"/>
      <c r="V428" s="421" t="n"/>
      <c r="W428" s="421" t="n"/>
      <c r="X428" s="421" t="n"/>
      <c r="Y428" s="421" t="n"/>
      <c r="Z428" s="421" t="n"/>
      <c r="AA428" s="421" t="n"/>
      <c r="AB428" s="421" t="n"/>
      <c r="AC428" s="421" t="n"/>
      <c r="AD428" s="421" t="n"/>
      <c r="AE428" s="421" t="n"/>
      <c r="AF428" s="421" t="n"/>
      <c r="AG428" s="421" t="n"/>
      <c r="AH428" s="421" t="n"/>
      <c r="AI428" s="421" t="n"/>
      <c r="AJ428" s="297" t="n"/>
      <c r="AK428" s="297" t="n"/>
      <c r="AL428" s="284" t="n"/>
      <c r="AM428" s="297" t="n"/>
      <c r="AN428" s="285" t="n"/>
      <c r="AO428" s="297" t="n"/>
      <c r="AP428" s="297" t="n"/>
      <c r="AQ428" s="297" t="n"/>
      <c r="AR428" s="297" t="n"/>
      <c r="AS428" s="297" t="n"/>
      <c r="AT428" s="285" t="inlineStr">
        <is>
          <t>0</t>
        </is>
      </c>
      <c r="AU428" s="297" t="inlineStr">
        <is>
          <t>0</t>
        </is>
      </c>
      <c r="AV428" s="297" t="inlineStr">
        <is>
          <t>0</t>
        </is>
      </c>
      <c r="AW428" s="297" t="inlineStr">
        <is>
          <t>0</t>
        </is>
      </c>
      <c r="AX428" s="297" t="inlineStr">
        <is>
          <t>0</t>
        </is>
      </c>
      <c r="AY428" s="286" t="inlineStr">
        <is>
          <t>0</t>
        </is>
      </c>
      <c r="AZ428" s="286" t="inlineStr">
        <is>
          <t>0</t>
        </is>
      </c>
      <c r="BA428" s="287" t="inlineStr">
        <is>
          <t>0</t>
        </is>
      </c>
      <c r="BB428" s="286" t="inlineStr">
        <is>
          <t>0</t>
        </is>
      </c>
      <c r="BC428" s="286" t="inlineStr">
        <is>
          <t>0</t>
        </is>
      </c>
      <c r="BD428" s="286" t="inlineStr">
        <is>
          <t>0</t>
        </is>
      </c>
      <c r="BE428" s="286" t="inlineStr">
        <is>
          <t>0</t>
        </is>
      </c>
      <c r="BF428" s="286" t="inlineStr">
        <is>
          <t>0</t>
        </is>
      </c>
      <c r="BG428" s="286" t="inlineStr">
        <is>
          <t>0</t>
        </is>
      </c>
      <c r="BH428" s="297" t="inlineStr">
        <is>
          <t>0</t>
        </is>
      </c>
      <c r="BI428" s="297" t="inlineStr">
        <is>
          <t>0</t>
        </is>
      </c>
      <c r="BJ428" s="297" t="inlineStr">
        <is>
          <t>0</t>
        </is>
      </c>
      <c r="BK428" s="297" t="inlineStr">
        <is>
          <t>0</t>
        </is>
      </c>
      <c r="BL428" s="297" t="inlineStr">
        <is>
          <t>0</t>
        </is>
      </c>
      <c r="BM428" s="297" t="inlineStr">
        <is>
          <t>0</t>
        </is>
      </c>
      <c r="BN428" s="297" t="inlineStr">
        <is>
          <t>0</t>
        </is>
      </c>
      <c r="BO428" s="285" t="inlineStr">
        <is>
          <t>0</t>
        </is>
      </c>
      <c r="BP428" s="297" t="inlineStr">
        <is>
          <t>0</t>
        </is>
      </c>
      <c r="BQ428" s="297" t="inlineStr">
        <is>
          <t>0</t>
        </is>
      </c>
      <c r="BR428" s="297" t="inlineStr">
        <is>
          <t>0</t>
        </is>
      </c>
      <c r="BS428" s="297" t="inlineStr">
        <is>
          <t>0</t>
        </is>
      </c>
      <c r="BT428" s="297" t="inlineStr">
        <is>
          <t>0</t>
        </is>
      </c>
      <c r="BU428" s="297" t="inlineStr">
        <is>
          <t>0</t>
        </is>
      </c>
      <c r="BV428" s="297" t="inlineStr">
        <is>
          <t>0</t>
        </is>
      </c>
      <c r="BW428" s="288" t="inlineStr">
        <is>
          <t>0</t>
        </is>
      </c>
      <c r="BX428" s="276">
        <f>SUM(IF(COUNTIF(#REF!, "*1.*"), 2, 0), IF(COUNTIF(#REF!, "*2.*"), 2, 0), IF(COUNTIF(#REF!, "*3.*"), 2, 0), IF(COUNTIF(#REF!, "*4.*"), 2, 0), IF(COUNTIF(#REF!, "*5.*"), 2, 0), IF(COUNTIF(#REF!, "*6.*"), 2, 0))</f>
        <v/>
      </c>
      <c r="BY428" s="277">
        <f t="array" ref="BY428">SUM(VALUE(AT428),VALUE(AU428),VALUE(AV428),VALUE(AW428),VALUE(AX428),VALUE(AY428),VALUE(AZ428),VALUE(BB428),VALUE(BC428),VALUE(BD428),VALUE(BE428),VALUE(BF428),VALUE(BG428),VALUE(BH428),VALUE(BI428),VALUE(BJ428),VALUE(BK428),VALUE(BL428),VALUE(BM428),VALUE(BN428),VALUE(BO428),VALUE(BP428),VALUE(BQ428),VALUE(BR428),VALUE(BS428),VALUE(BT428),VALUE(BU428),VALUE(BV428),VALUE(BW428))</f>
        <v/>
      </c>
      <c r="BZ428" s="307" t="n"/>
      <c r="CA428" s="307" t="n"/>
      <c r="CB428" s="307" t="n"/>
      <c r="CC428" s="307" t="n"/>
      <c r="CD428" s="307" t="n"/>
      <c r="CE428" s="307" t="n"/>
      <c r="CF428" s="307" t="n"/>
      <c r="CG428" s="307" t="n"/>
      <c r="CH428" s="307" t="n"/>
      <c r="CI428" s="307" t="n"/>
      <c r="CJ428" s="307" t="n"/>
      <c r="CK428" s="307" t="n"/>
      <c r="CL428" s="307" t="n"/>
      <c r="CM428" s="307" t="n"/>
      <c r="CN428" s="307" t="n"/>
      <c r="CO428" s="307" t="n"/>
      <c r="CP428" s="307" t="n"/>
      <c r="CQ428" s="307" t="n"/>
      <c r="CR428" s="279" t="inlineStr"/>
      <c r="CS428" s="280">
        <f>AVERAGE(Value(BY428),value(CR428))</f>
        <v/>
      </c>
      <c r="CT428" s="421">
        <f>(IF(OR(MediaScorecard!BH429="x", MediaScorecard!BI429="x",MediaScorecard!BJ429="x",MediaScorecard!BK429="x",MediaScorecard!BL429="x"),1, 2))</f>
        <v/>
      </c>
      <c r="CU428" s="308" t="n"/>
      <c r="CV428" s="308" t="n"/>
      <c r="CW428" s="308" t="n"/>
      <c r="CX428" s="309" t="n"/>
      <c r="CY428" s="308" t="n"/>
      <c r="CZ428" s="308" t="n"/>
      <c r="DA428" s="308" t="n"/>
    </row>
    <row r="429" ht="21" customHeight="1" s="590">
      <c r="A429" s="421" t="n"/>
      <c r="B429" s="270" t="n"/>
      <c r="C429" s="266" t="n"/>
      <c r="D429" s="267" t="inlineStr"/>
      <c r="E429" s="267" t="inlineStr"/>
      <c r="F429" s="268" t="inlineStr"/>
      <c r="G429" s="421" t="n"/>
      <c r="H429" s="269" t="n"/>
      <c r="I429" s="421" t="n"/>
      <c r="J429" s="421" t="n"/>
      <c r="K429" s="421" t="n"/>
      <c r="L429" s="421" t="n"/>
      <c r="M429" s="421" t="n"/>
      <c r="N429" s="421" t="n"/>
      <c r="O429" s="421" t="n"/>
      <c r="P429" s="421" t="n"/>
      <c r="Q429" s="421" t="n"/>
      <c r="R429" s="270" t="n"/>
      <c r="S429" s="421" t="n"/>
      <c r="T429" s="421" t="n"/>
      <c r="U429" s="421" t="n"/>
      <c r="V429" s="421" t="n"/>
      <c r="W429" s="421" t="n"/>
      <c r="X429" s="421" t="n"/>
      <c r="Y429" s="421" t="n"/>
      <c r="Z429" s="421" t="n"/>
      <c r="AA429" s="421" t="n"/>
      <c r="AB429" s="421" t="n"/>
      <c r="AC429" s="421" t="n"/>
      <c r="AD429" s="421" t="n"/>
      <c r="AE429" s="421" t="n"/>
      <c r="AF429" s="421" t="n"/>
      <c r="AG429" s="421" t="n"/>
      <c r="AH429" s="421" t="n"/>
      <c r="AI429" s="421" t="n"/>
      <c r="AJ429" s="297" t="n"/>
      <c r="AK429" s="297" t="n"/>
      <c r="AL429" s="284" t="n"/>
      <c r="AM429" s="297" t="n"/>
      <c r="AN429" s="285" t="n"/>
      <c r="AO429" s="297" t="n"/>
      <c r="AP429" s="297" t="n"/>
      <c r="AQ429" s="297" t="n"/>
      <c r="AR429" s="297" t="n"/>
      <c r="AS429" s="297" t="n"/>
      <c r="AT429" s="285" t="inlineStr">
        <is>
          <t>0</t>
        </is>
      </c>
      <c r="AU429" s="297" t="inlineStr">
        <is>
          <t>0</t>
        </is>
      </c>
      <c r="AV429" s="297" t="inlineStr">
        <is>
          <t>0</t>
        </is>
      </c>
      <c r="AW429" s="297" t="inlineStr">
        <is>
          <t>0</t>
        </is>
      </c>
      <c r="AX429" s="297" t="inlineStr">
        <is>
          <t>0</t>
        </is>
      </c>
      <c r="AY429" s="286" t="inlineStr">
        <is>
          <t>0</t>
        </is>
      </c>
      <c r="AZ429" s="286" t="inlineStr">
        <is>
          <t>0</t>
        </is>
      </c>
      <c r="BA429" s="287" t="inlineStr">
        <is>
          <t>0</t>
        </is>
      </c>
      <c r="BB429" s="286" t="inlineStr">
        <is>
          <t>0</t>
        </is>
      </c>
      <c r="BC429" s="286" t="inlineStr">
        <is>
          <t>0</t>
        </is>
      </c>
      <c r="BD429" s="286" t="inlineStr">
        <is>
          <t>0</t>
        </is>
      </c>
      <c r="BE429" s="286" t="inlineStr">
        <is>
          <t>0</t>
        </is>
      </c>
      <c r="BF429" s="286" t="inlineStr">
        <is>
          <t>0</t>
        </is>
      </c>
      <c r="BG429" s="286" t="inlineStr">
        <is>
          <t>0</t>
        </is>
      </c>
      <c r="BH429" s="297" t="inlineStr">
        <is>
          <t>0</t>
        </is>
      </c>
      <c r="BI429" s="297" t="inlineStr">
        <is>
          <t>0</t>
        </is>
      </c>
      <c r="BJ429" s="297" t="inlineStr">
        <is>
          <t>0</t>
        </is>
      </c>
      <c r="BK429" s="297" t="inlineStr">
        <is>
          <t>0</t>
        </is>
      </c>
      <c r="BL429" s="297" t="inlineStr">
        <is>
          <t>0</t>
        </is>
      </c>
      <c r="BM429" s="297" t="inlineStr">
        <is>
          <t>0</t>
        </is>
      </c>
      <c r="BN429" s="297" t="inlineStr">
        <is>
          <t>0</t>
        </is>
      </c>
      <c r="BO429" s="285" t="inlineStr">
        <is>
          <t>0</t>
        </is>
      </c>
      <c r="BP429" s="297" t="inlineStr">
        <is>
          <t>0</t>
        </is>
      </c>
      <c r="BQ429" s="297" t="inlineStr">
        <is>
          <t>0</t>
        </is>
      </c>
      <c r="BR429" s="297" t="inlineStr">
        <is>
          <t>0</t>
        </is>
      </c>
      <c r="BS429" s="297" t="inlineStr">
        <is>
          <t>0</t>
        </is>
      </c>
      <c r="BT429" s="297" t="inlineStr">
        <is>
          <t>0</t>
        </is>
      </c>
      <c r="BU429" s="297" t="inlineStr">
        <is>
          <t>0</t>
        </is>
      </c>
      <c r="BV429" s="297" t="inlineStr">
        <is>
          <t>0</t>
        </is>
      </c>
      <c r="BW429" s="288" t="inlineStr">
        <is>
          <t>0</t>
        </is>
      </c>
      <c r="BX429" s="276">
        <f>SUM(IF(COUNTIF(#REF!, "*1.*"), 2, 0), IF(COUNTIF(#REF!, "*2.*"), 2, 0), IF(COUNTIF(#REF!, "*3.*"), 2, 0), IF(COUNTIF(#REF!, "*4.*"), 2, 0), IF(COUNTIF(#REF!, "*5.*"), 2, 0), IF(COUNTIF(#REF!, "*6.*"), 2, 0))</f>
        <v/>
      </c>
      <c r="BY429" s="277">
        <f t="array" ref="BY429">SUM(VALUE(AT429),VALUE(AU429),VALUE(AV429),VALUE(AW429),VALUE(AX429),VALUE(AY429),VALUE(AZ429),VALUE(BB429),VALUE(BC429),VALUE(BD429),VALUE(BE429),VALUE(BF429),VALUE(BG429),VALUE(BH429),VALUE(BI429),VALUE(BJ429),VALUE(BK429),VALUE(BL429),VALUE(BM429),VALUE(BN429),VALUE(BO429),VALUE(BP429),VALUE(BQ429),VALUE(BR429),VALUE(BS429),VALUE(BT429),VALUE(BU429),VALUE(BV429),VALUE(BW429))</f>
        <v/>
      </c>
      <c r="BZ429" s="307" t="n"/>
      <c r="CA429" s="307" t="n"/>
      <c r="CB429" s="307" t="n"/>
      <c r="CC429" s="307" t="n"/>
      <c r="CD429" s="307" t="n"/>
      <c r="CE429" s="307" t="n"/>
      <c r="CF429" s="307" t="n"/>
      <c r="CG429" s="307" t="n"/>
      <c r="CH429" s="307" t="n"/>
      <c r="CI429" s="307" t="n"/>
      <c r="CJ429" s="307" t="n"/>
      <c r="CK429" s="307" t="n"/>
      <c r="CL429" s="307" t="n"/>
      <c r="CM429" s="307" t="n"/>
      <c r="CN429" s="307" t="n"/>
      <c r="CO429" s="307" t="n"/>
      <c r="CP429" s="307" t="n"/>
      <c r="CQ429" s="307" t="n"/>
      <c r="CR429" s="279" t="inlineStr"/>
      <c r="CS429" s="280">
        <f>AVERAGE(Value(BY429),value(CR429))</f>
        <v/>
      </c>
      <c r="CT429" s="421">
        <f>(IF(OR(MediaScorecard!BH430="x", MediaScorecard!BI430="x",MediaScorecard!BJ430="x",MediaScorecard!BK430="x",MediaScorecard!BL430="x"),1, 2))</f>
        <v/>
      </c>
      <c r="CU429" s="308" t="n"/>
      <c r="CV429" s="308" t="n"/>
      <c r="CW429" s="308" t="n"/>
      <c r="CX429" s="309" t="n"/>
      <c r="CY429" s="308" t="n"/>
      <c r="CZ429" s="308" t="n"/>
      <c r="DA429" s="308" t="n"/>
    </row>
    <row r="430" ht="21" customHeight="1" s="590">
      <c r="A430" s="421" t="n"/>
      <c r="B430" s="270" t="n"/>
      <c r="C430" s="266" t="n"/>
      <c r="D430" s="267" t="inlineStr"/>
      <c r="E430" s="267" t="inlineStr"/>
      <c r="F430" s="268" t="inlineStr"/>
      <c r="G430" s="421" t="n"/>
      <c r="H430" s="269" t="n"/>
      <c r="I430" s="421" t="n"/>
      <c r="J430" s="421" t="n"/>
      <c r="K430" s="421" t="n"/>
      <c r="L430" s="421" t="n"/>
      <c r="M430" s="421" t="n"/>
      <c r="N430" s="421" t="n"/>
      <c r="O430" s="421" t="n"/>
      <c r="P430" s="421" t="n"/>
      <c r="Q430" s="421" t="n"/>
      <c r="R430" s="270" t="n"/>
      <c r="S430" s="421" t="n"/>
      <c r="T430" s="421" t="n"/>
      <c r="U430" s="421" t="n"/>
      <c r="V430" s="421" t="n"/>
      <c r="W430" s="421" t="n"/>
      <c r="X430" s="421" t="n"/>
      <c r="Y430" s="421" t="n"/>
      <c r="Z430" s="421" t="n"/>
      <c r="AA430" s="421" t="n"/>
      <c r="AB430" s="421" t="n"/>
      <c r="AC430" s="421" t="n"/>
      <c r="AD430" s="421" t="n"/>
      <c r="AE430" s="421" t="n"/>
      <c r="AF430" s="421" t="n"/>
      <c r="AG430" s="421" t="n"/>
      <c r="AH430" s="421" t="n"/>
      <c r="AI430" s="421" t="n"/>
      <c r="AJ430" s="297" t="n"/>
      <c r="AK430" s="297" t="n"/>
      <c r="AL430" s="284" t="n"/>
      <c r="AM430" s="297" t="n"/>
      <c r="AN430" s="285" t="n"/>
      <c r="AO430" s="297" t="n"/>
      <c r="AP430" s="297" t="n"/>
      <c r="AQ430" s="297" t="n"/>
      <c r="AR430" s="297" t="n"/>
      <c r="AS430" s="297" t="n"/>
      <c r="AT430" s="285" t="inlineStr">
        <is>
          <t>0</t>
        </is>
      </c>
      <c r="AU430" s="297" t="inlineStr">
        <is>
          <t>0</t>
        </is>
      </c>
      <c r="AV430" s="297" t="inlineStr">
        <is>
          <t>0</t>
        </is>
      </c>
      <c r="AW430" s="297" t="inlineStr">
        <is>
          <t>0</t>
        </is>
      </c>
      <c r="AX430" s="297" t="inlineStr">
        <is>
          <t>0</t>
        </is>
      </c>
      <c r="AY430" s="286" t="inlineStr">
        <is>
          <t>0</t>
        </is>
      </c>
      <c r="AZ430" s="286" t="inlineStr">
        <is>
          <t>0</t>
        </is>
      </c>
      <c r="BA430" s="287" t="inlineStr">
        <is>
          <t>0</t>
        </is>
      </c>
      <c r="BB430" s="286" t="inlineStr">
        <is>
          <t>0</t>
        </is>
      </c>
      <c r="BC430" s="286" t="inlineStr">
        <is>
          <t>0</t>
        </is>
      </c>
      <c r="BD430" s="286" t="inlineStr">
        <is>
          <t>0</t>
        </is>
      </c>
      <c r="BE430" s="286" t="inlineStr">
        <is>
          <t>0</t>
        </is>
      </c>
      <c r="BF430" s="286" t="inlineStr">
        <is>
          <t>0</t>
        </is>
      </c>
      <c r="BG430" s="286" t="inlineStr">
        <is>
          <t>0</t>
        </is>
      </c>
      <c r="BH430" s="297" t="inlineStr">
        <is>
          <t>0</t>
        </is>
      </c>
      <c r="BI430" s="297" t="inlineStr">
        <is>
          <t>0</t>
        </is>
      </c>
      <c r="BJ430" s="297" t="inlineStr">
        <is>
          <t>0</t>
        </is>
      </c>
      <c r="BK430" s="297" t="inlineStr">
        <is>
          <t>0</t>
        </is>
      </c>
      <c r="BL430" s="297" t="inlineStr">
        <is>
          <t>0</t>
        </is>
      </c>
      <c r="BM430" s="297" t="inlineStr">
        <is>
          <t>0</t>
        </is>
      </c>
      <c r="BN430" s="297" t="inlineStr">
        <is>
          <t>0</t>
        </is>
      </c>
      <c r="BO430" s="285" t="inlineStr">
        <is>
          <t>0</t>
        </is>
      </c>
      <c r="BP430" s="297" t="inlineStr">
        <is>
          <t>0</t>
        </is>
      </c>
      <c r="BQ430" s="297" t="inlineStr">
        <is>
          <t>0</t>
        </is>
      </c>
      <c r="BR430" s="297" t="inlineStr">
        <is>
          <t>0</t>
        </is>
      </c>
      <c r="BS430" s="297" t="inlineStr">
        <is>
          <t>0</t>
        </is>
      </c>
      <c r="BT430" s="297" t="inlineStr">
        <is>
          <t>0</t>
        </is>
      </c>
      <c r="BU430" s="297" t="inlineStr">
        <is>
          <t>0</t>
        </is>
      </c>
      <c r="BV430" s="297" t="inlineStr">
        <is>
          <t>0</t>
        </is>
      </c>
      <c r="BW430" s="288" t="inlineStr">
        <is>
          <t>0</t>
        </is>
      </c>
      <c r="BX430" s="276">
        <f>SUM(IF(COUNTIF(#REF!, "*1.*"), 2, 0), IF(COUNTIF(#REF!, "*2.*"), 2, 0), IF(COUNTIF(#REF!, "*3.*"), 2, 0), IF(COUNTIF(#REF!, "*4.*"), 2, 0), IF(COUNTIF(#REF!, "*5.*"), 2, 0), IF(COUNTIF(#REF!, "*6.*"), 2, 0))</f>
        <v/>
      </c>
      <c r="BY430" s="277">
        <f t="array" ref="BY430">SUM(VALUE(AT430),VALUE(AU430),VALUE(AV430),VALUE(AW430),VALUE(AX430),VALUE(AY430),VALUE(AZ430),VALUE(BB430),VALUE(BC430),VALUE(BD430),VALUE(BE430),VALUE(BF430),VALUE(BG430),VALUE(BH430),VALUE(BI430),VALUE(BJ430),VALUE(BK430),VALUE(BL430),VALUE(BM430),VALUE(BN430),VALUE(BO430),VALUE(BP430),VALUE(BQ430),VALUE(BR430),VALUE(BS430),VALUE(BT430),VALUE(BU430),VALUE(BV430),VALUE(BW430))</f>
        <v/>
      </c>
      <c r="BZ430" s="307" t="n"/>
      <c r="CA430" s="307" t="n"/>
      <c r="CB430" s="307" t="n"/>
      <c r="CC430" s="307" t="n"/>
      <c r="CD430" s="307" t="n"/>
      <c r="CE430" s="307" t="n"/>
      <c r="CF430" s="307" t="n"/>
      <c r="CG430" s="307" t="n"/>
      <c r="CH430" s="307" t="n"/>
      <c r="CI430" s="307" t="n"/>
      <c r="CJ430" s="307" t="n"/>
      <c r="CK430" s="307" t="n"/>
      <c r="CL430" s="307" t="n"/>
      <c r="CM430" s="307" t="n"/>
      <c r="CN430" s="307" t="n"/>
      <c r="CO430" s="307" t="n"/>
      <c r="CP430" s="307" t="n"/>
      <c r="CQ430" s="307" t="n"/>
      <c r="CR430" s="279" t="inlineStr"/>
      <c r="CS430" s="280">
        <f>AVERAGE(Value(BY430),value(CR430))</f>
        <v/>
      </c>
      <c r="CT430" s="421">
        <f>(IF(OR(MediaScorecard!BH431="x", MediaScorecard!BI431="x",MediaScorecard!BJ431="x",MediaScorecard!BK431="x",MediaScorecard!BL431="x"),1, 2))</f>
        <v/>
      </c>
      <c r="CU430" s="308" t="n"/>
      <c r="CV430" s="308" t="n"/>
      <c r="CW430" s="308" t="n"/>
      <c r="CX430" s="309" t="n"/>
      <c r="CY430" s="308" t="n"/>
      <c r="CZ430" s="308" t="n"/>
      <c r="DA430" s="308" t="n"/>
    </row>
    <row r="431" ht="21" customHeight="1" s="590">
      <c r="A431" s="421" t="n"/>
      <c r="B431" s="270" t="n"/>
      <c r="C431" s="266" t="n"/>
      <c r="D431" s="267" t="inlineStr"/>
      <c r="E431" s="267" t="inlineStr"/>
      <c r="F431" s="268" t="inlineStr"/>
      <c r="G431" s="421" t="n"/>
      <c r="H431" s="269" t="n"/>
      <c r="I431" s="421" t="n"/>
      <c r="J431" s="421" t="n"/>
      <c r="K431" s="421" t="n"/>
      <c r="L431" s="421" t="n"/>
      <c r="M431" s="421" t="n"/>
      <c r="N431" s="421" t="n"/>
      <c r="O431" s="421" t="n"/>
      <c r="P431" s="421" t="n"/>
      <c r="Q431" s="421" t="n"/>
      <c r="R431" s="270" t="n"/>
      <c r="S431" s="421" t="n"/>
      <c r="T431" s="421" t="n"/>
      <c r="U431" s="421" t="n"/>
      <c r="V431" s="421" t="n"/>
      <c r="W431" s="421" t="n"/>
      <c r="X431" s="421" t="n"/>
      <c r="Y431" s="421" t="n"/>
      <c r="Z431" s="421" t="n"/>
      <c r="AA431" s="421" t="n"/>
      <c r="AB431" s="421" t="n"/>
      <c r="AC431" s="421" t="n"/>
      <c r="AD431" s="421" t="n"/>
      <c r="AE431" s="421" t="n"/>
      <c r="AF431" s="421" t="n"/>
      <c r="AG431" s="421" t="n"/>
      <c r="AH431" s="421" t="n"/>
      <c r="AI431" s="421" t="n"/>
      <c r="AJ431" s="297" t="n"/>
      <c r="AK431" s="297" t="n"/>
      <c r="AL431" s="284" t="n"/>
      <c r="AM431" s="297" t="n"/>
      <c r="AN431" s="285" t="n"/>
      <c r="AO431" s="297" t="n"/>
      <c r="AP431" s="297" t="n"/>
      <c r="AQ431" s="297" t="n"/>
      <c r="AR431" s="297" t="n"/>
      <c r="AS431" s="297" t="n"/>
      <c r="AT431" s="285" t="inlineStr">
        <is>
          <t>0</t>
        </is>
      </c>
      <c r="AU431" s="297" t="inlineStr">
        <is>
          <t>0</t>
        </is>
      </c>
      <c r="AV431" s="297" t="inlineStr">
        <is>
          <t>0</t>
        </is>
      </c>
      <c r="AW431" s="297" t="inlineStr">
        <is>
          <t>0</t>
        </is>
      </c>
      <c r="AX431" s="297" t="inlineStr">
        <is>
          <t>0</t>
        </is>
      </c>
      <c r="AY431" s="286" t="inlineStr">
        <is>
          <t>0</t>
        </is>
      </c>
      <c r="AZ431" s="286" t="inlineStr">
        <is>
          <t>0</t>
        </is>
      </c>
      <c r="BA431" s="287" t="inlineStr">
        <is>
          <t>0</t>
        </is>
      </c>
      <c r="BB431" s="286" t="inlineStr">
        <is>
          <t>0</t>
        </is>
      </c>
      <c r="BC431" s="286" t="inlineStr">
        <is>
          <t>0</t>
        </is>
      </c>
      <c r="BD431" s="286" t="inlineStr">
        <is>
          <t>0</t>
        </is>
      </c>
      <c r="BE431" s="286" t="inlineStr">
        <is>
          <t>0</t>
        </is>
      </c>
      <c r="BF431" s="286" t="inlineStr">
        <is>
          <t>0</t>
        </is>
      </c>
      <c r="BG431" s="286" t="inlineStr">
        <is>
          <t>0</t>
        </is>
      </c>
      <c r="BH431" s="297" t="inlineStr">
        <is>
          <t>0</t>
        </is>
      </c>
      <c r="BI431" s="297" t="inlineStr">
        <is>
          <t>0</t>
        </is>
      </c>
      <c r="BJ431" s="297" t="inlineStr">
        <is>
          <t>0</t>
        </is>
      </c>
      <c r="BK431" s="297" t="inlineStr">
        <is>
          <t>0</t>
        </is>
      </c>
      <c r="BL431" s="297" t="inlineStr">
        <is>
          <t>0</t>
        </is>
      </c>
      <c r="BM431" s="297" t="inlineStr">
        <is>
          <t>0</t>
        </is>
      </c>
      <c r="BN431" s="297" t="inlineStr">
        <is>
          <t>0</t>
        </is>
      </c>
      <c r="BO431" s="285" t="inlineStr">
        <is>
          <t>0</t>
        </is>
      </c>
      <c r="BP431" s="297" t="inlineStr">
        <is>
          <t>0</t>
        </is>
      </c>
      <c r="BQ431" s="297" t="inlineStr">
        <is>
          <t>0</t>
        </is>
      </c>
      <c r="BR431" s="297" t="inlineStr">
        <is>
          <t>0</t>
        </is>
      </c>
      <c r="BS431" s="297" t="inlineStr">
        <is>
          <t>0</t>
        </is>
      </c>
      <c r="BT431" s="297" t="inlineStr">
        <is>
          <t>0</t>
        </is>
      </c>
      <c r="BU431" s="297" t="inlineStr">
        <is>
          <t>0</t>
        </is>
      </c>
      <c r="BV431" s="297" t="inlineStr">
        <is>
          <t>0</t>
        </is>
      </c>
      <c r="BW431" s="288" t="inlineStr">
        <is>
          <t>0</t>
        </is>
      </c>
      <c r="BX431" s="276">
        <f>SUM(IF(COUNTIF(#REF!, "*1.*"), 2, 0), IF(COUNTIF(#REF!, "*2.*"), 2, 0), IF(COUNTIF(#REF!, "*3.*"), 2, 0), IF(COUNTIF(#REF!, "*4.*"), 2, 0), IF(COUNTIF(#REF!, "*5.*"), 2, 0), IF(COUNTIF(#REF!, "*6.*"), 2, 0))</f>
        <v/>
      </c>
      <c r="BY431" s="277">
        <f t="array" ref="BY431">SUM(VALUE(AT431),VALUE(AU431),VALUE(AV431),VALUE(AW431),VALUE(AX431),VALUE(AY431),VALUE(AZ431),VALUE(BB431),VALUE(BC431),VALUE(BD431),VALUE(BE431),VALUE(BF431),VALUE(BG431),VALUE(BH431),VALUE(BI431),VALUE(BJ431),VALUE(BK431),VALUE(BL431),VALUE(BM431),VALUE(BN431),VALUE(BO431),VALUE(BP431),VALUE(BQ431),VALUE(BR431),VALUE(BS431),VALUE(BT431),VALUE(BU431),VALUE(BV431),VALUE(BW431))</f>
        <v/>
      </c>
      <c r="BZ431" s="307" t="n"/>
      <c r="CA431" s="307" t="n"/>
      <c r="CB431" s="307" t="n"/>
      <c r="CC431" s="307" t="n"/>
      <c r="CD431" s="307" t="n"/>
      <c r="CE431" s="307" t="n"/>
      <c r="CF431" s="307" t="n"/>
      <c r="CG431" s="307" t="n"/>
      <c r="CH431" s="307" t="n"/>
      <c r="CI431" s="307" t="n"/>
      <c r="CJ431" s="307" t="n"/>
      <c r="CK431" s="307" t="n"/>
      <c r="CL431" s="307" t="n"/>
      <c r="CM431" s="307" t="n"/>
      <c r="CN431" s="307" t="n"/>
      <c r="CO431" s="307" t="n"/>
      <c r="CP431" s="307" t="n"/>
      <c r="CQ431" s="307" t="n"/>
      <c r="CR431" s="279" t="inlineStr"/>
      <c r="CS431" s="280">
        <f>AVERAGE(Value(BY431),value(CR431))</f>
        <v/>
      </c>
      <c r="CT431" s="421">
        <f>(IF(OR(MediaScorecard!BH432="x", MediaScorecard!BI432="x",MediaScorecard!BJ432="x",MediaScorecard!BK432="x",MediaScorecard!BL432="x"),1, 2))</f>
        <v/>
      </c>
      <c r="CU431" s="308" t="n"/>
      <c r="CV431" s="308" t="n"/>
      <c r="CW431" s="308" t="n"/>
      <c r="CX431" s="309" t="n"/>
      <c r="CY431" s="308" t="n"/>
      <c r="CZ431" s="308" t="n"/>
      <c r="DA431" s="308" t="n"/>
    </row>
    <row r="432" ht="21" customHeight="1" s="590">
      <c r="A432" s="421" t="n"/>
      <c r="B432" s="270" t="n"/>
      <c r="C432" s="266" t="n"/>
      <c r="D432" s="267" t="inlineStr"/>
      <c r="E432" s="267" t="inlineStr"/>
      <c r="F432" s="268" t="inlineStr"/>
      <c r="G432" s="421" t="n"/>
      <c r="H432" s="269" t="n"/>
      <c r="I432" s="421" t="n"/>
      <c r="J432" s="421" t="n"/>
      <c r="K432" s="421" t="n"/>
      <c r="L432" s="421" t="n"/>
      <c r="M432" s="421" t="n"/>
      <c r="N432" s="421" t="n"/>
      <c r="O432" s="421" t="n"/>
      <c r="P432" s="421" t="n"/>
      <c r="Q432" s="421" t="n"/>
      <c r="R432" s="270" t="n"/>
      <c r="S432" s="421" t="n"/>
      <c r="T432" s="421" t="n"/>
      <c r="U432" s="421" t="n"/>
      <c r="V432" s="421" t="n"/>
      <c r="W432" s="421" t="n"/>
      <c r="X432" s="421" t="n"/>
      <c r="Y432" s="421" t="n"/>
      <c r="Z432" s="421" t="n"/>
      <c r="AA432" s="421" t="n"/>
      <c r="AB432" s="421" t="n"/>
      <c r="AC432" s="421" t="n"/>
      <c r="AD432" s="421" t="n"/>
      <c r="AE432" s="421" t="n"/>
      <c r="AF432" s="421" t="n"/>
      <c r="AG432" s="421" t="n"/>
      <c r="AH432" s="421" t="n"/>
      <c r="AI432" s="421" t="n"/>
      <c r="AJ432" s="297" t="n"/>
      <c r="AK432" s="297" t="n"/>
      <c r="AL432" s="284" t="n"/>
      <c r="AM432" s="297" t="n"/>
      <c r="AN432" s="285" t="n"/>
      <c r="AO432" s="297" t="n"/>
      <c r="AP432" s="297" t="n"/>
      <c r="AQ432" s="297" t="n"/>
      <c r="AR432" s="297" t="n"/>
      <c r="AS432" s="297" t="n"/>
      <c r="AT432" s="285" t="inlineStr">
        <is>
          <t>0</t>
        </is>
      </c>
      <c r="AU432" s="297" t="inlineStr">
        <is>
          <t>0</t>
        </is>
      </c>
      <c r="AV432" s="297" t="inlineStr">
        <is>
          <t>0</t>
        </is>
      </c>
      <c r="AW432" s="297" t="inlineStr">
        <is>
          <t>0</t>
        </is>
      </c>
      <c r="AX432" s="297" t="inlineStr">
        <is>
          <t>0</t>
        </is>
      </c>
      <c r="AY432" s="286" t="inlineStr">
        <is>
          <t>0</t>
        </is>
      </c>
      <c r="AZ432" s="286" t="inlineStr">
        <is>
          <t>0</t>
        </is>
      </c>
      <c r="BA432" s="287" t="inlineStr">
        <is>
          <t>0</t>
        </is>
      </c>
      <c r="BB432" s="286" t="inlineStr">
        <is>
          <t>0</t>
        </is>
      </c>
      <c r="BC432" s="286" t="inlineStr">
        <is>
          <t>0</t>
        </is>
      </c>
      <c r="BD432" s="286" t="inlineStr">
        <is>
          <t>0</t>
        </is>
      </c>
      <c r="BE432" s="286" t="inlineStr">
        <is>
          <t>0</t>
        </is>
      </c>
      <c r="BF432" s="286" t="inlineStr">
        <is>
          <t>0</t>
        </is>
      </c>
      <c r="BG432" s="286" t="inlineStr">
        <is>
          <t>0</t>
        </is>
      </c>
      <c r="BH432" s="297" t="inlineStr">
        <is>
          <t>0</t>
        </is>
      </c>
      <c r="BI432" s="297" t="inlineStr">
        <is>
          <t>0</t>
        </is>
      </c>
      <c r="BJ432" s="297" t="inlineStr">
        <is>
          <t>0</t>
        </is>
      </c>
      <c r="BK432" s="297" t="inlineStr">
        <is>
          <t>0</t>
        </is>
      </c>
      <c r="BL432" s="297" t="inlineStr">
        <is>
          <t>0</t>
        </is>
      </c>
      <c r="BM432" s="297" t="inlineStr">
        <is>
          <t>0</t>
        </is>
      </c>
      <c r="BN432" s="297" t="inlineStr">
        <is>
          <t>0</t>
        </is>
      </c>
      <c r="BO432" s="285" t="inlineStr">
        <is>
          <t>0</t>
        </is>
      </c>
      <c r="BP432" s="297" t="inlineStr">
        <is>
          <t>0</t>
        </is>
      </c>
      <c r="BQ432" s="297" t="inlineStr">
        <is>
          <t>0</t>
        </is>
      </c>
      <c r="BR432" s="297" t="inlineStr">
        <is>
          <t>0</t>
        </is>
      </c>
      <c r="BS432" s="297" t="inlineStr">
        <is>
          <t>0</t>
        </is>
      </c>
      <c r="BT432" s="297" t="inlineStr">
        <is>
          <t>0</t>
        </is>
      </c>
      <c r="BU432" s="297" t="inlineStr">
        <is>
          <t>0</t>
        </is>
      </c>
      <c r="BV432" s="297" t="inlineStr">
        <is>
          <t>0</t>
        </is>
      </c>
      <c r="BW432" s="288" t="inlineStr">
        <is>
          <t>0</t>
        </is>
      </c>
      <c r="BX432" s="276">
        <f>SUM(IF(COUNTIF(#REF!, "*1.*"), 2, 0), IF(COUNTIF(#REF!, "*2.*"), 2, 0), IF(COUNTIF(#REF!, "*3.*"), 2, 0), IF(COUNTIF(#REF!, "*4.*"), 2, 0), IF(COUNTIF(#REF!, "*5.*"), 2, 0), IF(COUNTIF(#REF!, "*6.*"), 2, 0))</f>
        <v/>
      </c>
      <c r="BY432" s="277">
        <f t="array" ref="BY432">SUM(VALUE(AT432),VALUE(AU432),VALUE(AV432),VALUE(AW432),VALUE(AX432),VALUE(AY432),VALUE(AZ432),VALUE(BB432),VALUE(BC432),VALUE(BD432),VALUE(BE432),VALUE(BF432),VALUE(BG432),VALUE(BH432),VALUE(BI432),VALUE(BJ432),VALUE(BK432),VALUE(BL432),VALUE(BM432),VALUE(BN432),VALUE(BO432),VALUE(BP432),VALUE(BQ432),VALUE(BR432),VALUE(BS432),VALUE(BT432),VALUE(BU432),VALUE(BV432),VALUE(BW432))</f>
        <v/>
      </c>
      <c r="BZ432" s="307" t="n"/>
      <c r="CA432" s="307" t="n"/>
      <c r="CB432" s="307" t="n"/>
      <c r="CC432" s="307" t="n"/>
      <c r="CD432" s="307" t="n"/>
      <c r="CE432" s="307" t="n"/>
      <c r="CF432" s="307" t="n"/>
      <c r="CG432" s="307" t="n"/>
      <c r="CH432" s="307" t="n"/>
      <c r="CI432" s="307" t="n"/>
      <c r="CJ432" s="307" t="n"/>
      <c r="CK432" s="307" t="n"/>
      <c r="CL432" s="307" t="n"/>
      <c r="CM432" s="307" t="n"/>
      <c r="CN432" s="307" t="n"/>
      <c r="CO432" s="307" t="n"/>
      <c r="CP432" s="307" t="n"/>
      <c r="CQ432" s="307" t="n"/>
      <c r="CR432" s="279" t="inlineStr"/>
      <c r="CS432" s="280">
        <f>AVERAGE(Value(BY432),value(CR432))</f>
        <v/>
      </c>
      <c r="CT432" s="421">
        <f>(IF(OR(MediaScorecard!BH433="x", MediaScorecard!BI433="x",MediaScorecard!BJ433="x",MediaScorecard!BK433="x",MediaScorecard!BL433="x"),1, 2))</f>
        <v/>
      </c>
      <c r="CU432" s="308" t="n"/>
      <c r="CV432" s="308" t="n"/>
      <c r="CW432" s="308" t="n"/>
      <c r="CX432" s="309" t="n"/>
      <c r="CY432" s="308" t="n"/>
      <c r="CZ432" s="308" t="n"/>
      <c r="DA432" s="308" t="n"/>
    </row>
    <row r="433" ht="21" customHeight="1" s="590">
      <c r="A433" s="421" t="n"/>
      <c r="B433" s="270" t="n"/>
      <c r="C433" s="266" t="n"/>
      <c r="D433" s="267" t="inlineStr"/>
      <c r="E433" s="267" t="inlineStr"/>
      <c r="F433" s="268" t="inlineStr"/>
      <c r="G433" s="421" t="n"/>
      <c r="H433" s="269" t="n"/>
      <c r="I433" s="421" t="n"/>
      <c r="J433" s="421" t="n"/>
      <c r="K433" s="421" t="n"/>
      <c r="L433" s="421" t="n"/>
      <c r="M433" s="421" t="n"/>
      <c r="N433" s="421" t="n"/>
      <c r="O433" s="421" t="n"/>
      <c r="P433" s="421" t="n"/>
      <c r="Q433" s="421" t="n"/>
      <c r="R433" s="270" t="n"/>
      <c r="S433" s="421" t="n"/>
      <c r="T433" s="421" t="n"/>
      <c r="U433" s="421" t="n"/>
      <c r="V433" s="421" t="n"/>
      <c r="W433" s="421" t="n"/>
      <c r="X433" s="421" t="n"/>
      <c r="Y433" s="421" t="n"/>
      <c r="Z433" s="421" t="n"/>
      <c r="AA433" s="421" t="n"/>
      <c r="AB433" s="421" t="n"/>
      <c r="AC433" s="421" t="n"/>
      <c r="AD433" s="421" t="n"/>
      <c r="AE433" s="421" t="n"/>
      <c r="AF433" s="421" t="n"/>
      <c r="AG433" s="421" t="n"/>
      <c r="AH433" s="421" t="n"/>
      <c r="AI433" s="421" t="n"/>
      <c r="AJ433" s="297" t="n"/>
      <c r="AK433" s="297" t="n"/>
      <c r="AL433" s="284" t="n"/>
      <c r="AM433" s="297" t="n"/>
      <c r="AN433" s="285" t="n"/>
      <c r="AO433" s="297" t="n"/>
      <c r="AP433" s="297" t="n"/>
      <c r="AQ433" s="297" t="n"/>
      <c r="AR433" s="297" t="n"/>
      <c r="AS433" s="297" t="n"/>
      <c r="AT433" s="285" t="inlineStr">
        <is>
          <t>0</t>
        </is>
      </c>
      <c r="AU433" s="297" t="inlineStr">
        <is>
          <t>0</t>
        </is>
      </c>
      <c r="AV433" s="297" t="inlineStr">
        <is>
          <t>0</t>
        </is>
      </c>
      <c r="AW433" s="297" t="inlineStr">
        <is>
          <t>0</t>
        </is>
      </c>
      <c r="AX433" s="297" t="inlineStr">
        <is>
          <t>0</t>
        </is>
      </c>
      <c r="AY433" s="286" t="inlineStr">
        <is>
          <t>0</t>
        </is>
      </c>
      <c r="AZ433" s="286" t="inlineStr">
        <is>
          <t>0</t>
        </is>
      </c>
      <c r="BA433" s="287" t="inlineStr">
        <is>
          <t>0</t>
        </is>
      </c>
      <c r="BB433" s="286" t="inlineStr">
        <is>
          <t>0</t>
        </is>
      </c>
      <c r="BC433" s="286" t="inlineStr">
        <is>
          <t>0</t>
        </is>
      </c>
      <c r="BD433" s="286" t="inlineStr">
        <is>
          <t>0</t>
        </is>
      </c>
      <c r="BE433" s="286" t="inlineStr">
        <is>
          <t>0</t>
        </is>
      </c>
      <c r="BF433" s="286" t="inlineStr">
        <is>
          <t>0</t>
        </is>
      </c>
      <c r="BG433" s="286" t="inlineStr">
        <is>
          <t>0</t>
        </is>
      </c>
      <c r="BH433" s="297" t="inlineStr">
        <is>
          <t>0</t>
        </is>
      </c>
      <c r="BI433" s="297" t="inlineStr">
        <is>
          <t>0</t>
        </is>
      </c>
      <c r="BJ433" s="297" t="inlineStr">
        <is>
          <t>0</t>
        </is>
      </c>
      <c r="BK433" s="297" t="inlineStr">
        <is>
          <t>0</t>
        </is>
      </c>
      <c r="BL433" s="297" t="inlineStr">
        <is>
          <t>0</t>
        </is>
      </c>
      <c r="BM433" s="297" t="inlineStr">
        <is>
          <t>0</t>
        </is>
      </c>
      <c r="BN433" s="297" t="inlineStr">
        <is>
          <t>0</t>
        </is>
      </c>
      <c r="BO433" s="285" t="inlineStr">
        <is>
          <t>0</t>
        </is>
      </c>
      <c r="BP433" s="297" t="inlineStr">
        <is>
          <t>0</t>
        </is>
      </c>
      <c r="BQ433" s="297" t="inlineStr">
        <is>
          <t>0</t>
        </is>
      </c>
      <c r="BR433" s="297" t="inlineStr">
        <is>
          <t>0</t>
        </is>
      </c>
      <c r="BS433" s="297" t="inlineStr">
        <is>
          <t>0</t>
        </is>
      </c>
      <c r="BT433" s="297" t="inlineStr">
        <is>
          <t>0</t>
        </is>
      </c>
      <c r="BU433" s="297" t="inlineStr">
        <is>
          <t>0</t>
        </is>
      </c>
      <c r="BV433" s="297" t="inlineStr">
        <is>
          <t>0</t>
        </is>
      </c>
      <c r="BW433" s="288" t="inlineStr">
        <is>
          <t>0</t>
        </is>
      </c>
      <c r="BX433" s="276">
        <f>SUM(IF(COUNTIF(#REF!, "*1.*"), 2, 0), IF(COUNTIF(#REF!, "*2.*"), 2, 0), IF(COUNTIF(#REF!, "*3.*"), 2, 0), IF(COUNTIF(#REF!, "*4.*"), 2, 0), IF(COUNTIF(#REF!, "*5.*"), 2, 0), IF(COUNTIF(#REF!, "*6.*"), 2, 0))</f>
        <v/>
      </c>
      <c r="BY433" s="277">
        <f t="array" ref="BY433">SUM(VALUE(AT433),VALUE(AU433),VALUE(AV433),VALUE(AW433),VALUE(AX433),VALUE(AY433),VALUE(AZ433),VALUE(BB433),VALUE(BC433),VALUE(BD433),VALUE(BE433),VALUE(BF433),VALUE(BG433),VALUE(BH433),VALUE(BI433),VALUE(BJ433),VALUE(BK433),VALUE(BL433),VALUE(BM433),VALUE(BN433),VALUE(BO433),VALUE(BP433),VALUE(BQ433),VALUE(BR433),VALUE(BS433),VALUE(BT433),VALUE(BU433),VALUE(BV433),VALUE(BW433))</f>
        <v/>
      </c>
      <c r="BZ433" s="307" t="n"/>
      <c r="CA433" s="307" t="n"/>
      <c r="CB433" s="307" t="n"/>
      <c r="CC433" s="307" t="n"/>
      <c r="CD433" s="307" t="n"/>
      <c r="CE433" s="307" t="n"/>
      <c r="CF433" s="307" t="n"/>
      <c r="CG433" s="307" t="n"/>
      <c r="CH433" s="307" t="n"/>
      <c r="CI433" s="307" t="n"/>
      <c r="CJ433" s="307" t="n"/>
      <c r="CK433" s="307" t="n"/>
      <c r="CL433" s="307" t="n"/>
      <c r="CM433" s="307" t="n"/>
      <c r="CN433" s="307" t="n"/>
      <c r="CO433" s="307" t="n"/>
      <c r="CP433" s="307" t="n"/>
      <c r="CQ433" s="307" t="n"/>
      <c r="CR433" s="279" t="inlineStr"/>
      <c r="CS433" s="280">
        <f>AVERAGE(Value(BY433),value(CR433))</f>
        <v/>
      </c>
      <c r="CT433" s="421">
        <f>(IF(OR(MediaScorecard!BH434="x", MediaScorecard!BI434="x",MediaScorecard!BJ434="x",MediaScorecard!BK434="x",MediaScorecard!BL434="x"),1, 2))</f>
        <v/>
      </c>
      <c r="CU433" s="308" t="n"/>
      <c r="CV433" s="308" t="n"/>
      <c r="CW433" s="308" t="n"/>
      <c r="CX433" s="309" t="n"/>
      <c r="CY433" s="308" t="n"/>
      <c r="CZ433" s="308" t="n"/>
      <c r="DA433" s="308" t="n"/>
    </row>
    <row r="434" ht="21" customHeight="1" s="590">
      <c r="A434" s="421" t="n"/>
      <c r="B434" s="270" t="n"/>
      <c r="C434" s="266" t="n"/>
      <c r="D434" s="267" t="inlineStr"/>
      <c r="E434" s="267" t="inlineStr"/>
      <c r="F434" s="268" t="inlineStr"/>
      <c r="G434" s="421" t="n"/>
      <c r="H434" s="269" t="n"/>
      <c r="I434" s="421" t="n"/>
      <c r="J434" s="421" t="n"/>
      <c r="K434" s="421" t="n"/>
      <c r="L434" s="421" t="n"/>
      <c r="M434" s="421" t="n"/>
      <c r="N434" s="421" t="n"/>
      <c r="O434" s="421" t="n"/>
      <c r="P434" s="421" t="n"/>
      <c r="Q434" s="421" t="n"/>
      <c r="R434" s="270" t="n"/>
      <c r="S434" s="421" t="n"/>
      <c r="T434" s="421" t="n"/>
      <c r="U434" s="421" t="n"/>
      <c r="V434" s="421" t="n"/>
      <c r="W434" s="421" t="n"/>
      <c r="X434" s="421" t="n"/>
      <c r="Y434" s="421" t="n"/>
      <c r="Z434" s="421" t="n"/>
      <c r="AA434" s="421" t="n"/>
      <c r="AB434" s="421" t="n"/>
      <c r="AC434" s="421" t="n"/>
      <c r="AD434" s="421" t="n"/>
      <c r="AE434" s="421" t="n"/>
      <c r="AF434" s="421" t="n"/>
      <c r="AG434" s="421" t="n"/>
      <c r="AH434" s="421" t="n"/>
      <c r="AI434" s="421" t="n"/>
      <c r="AJ434" s="297" t="n"/>
      <c r="AK434" s="297" t="n"/>
      <c r="AL434" s="284" t="n"/>
      <c r="AM434" s="297" t="n"/>
      <c r="AN434" s="285" t="n"/>
      <c r="AO434" s="297" t="n"/>
      <c r="AP434" s="297" t="n"/>
      <c r="AQ434" s="297" t="n"/>
      <c r="AR434" s="297" t="n"/>
      <c r="AS434" s="297" t="n"/>
      <c r="AT434" s="285" t="inlineStr">
        <is>
          <t>0</t>
        </is>
      </c>
      <c r="AU434" s="297" t="inlineStr">
        <is>
          <t>0</t>
        </is>
      </c>
      <c r="AV434" s="297" t="inlineStr">
        <is>
          <t>0</t>
        </is>
      </c>
      <c r="AW434" s="297" t="inlineStr">
        <is>
          <t>0</t>
        </is>
      </c>
      <c r="AX434" s="297" t="inlineStr">
        <is>
          <t>0</t>
        </is>
      </c>
      <c r="AY434" s="286" t="inlineStr">
        <is>
          <t>0</t>
        </is>
      </c>
      <c r="AZ434" s="286" t="inlineStr">
        <is>
          <t>0</t>
        </is>
      </c>
      <c r="BA434" s="287" t="inlineStr">
        <is>
          <t>0</t>
        </is>
      </c>
      <c r="BB434" s="286" t="inlineStr">
        <is>
          <t>0</t>
        </is>
      </c>
      <c r="BC434" s="286" t="inlineStr">
        <is>
          <t>0</t>
        </is>
      </c>
      <c r="BD434" s="286" t="inlineStr">
        <is>
          <t>0</t>
        </is>
      </c>
      <c r="BE434" s="286" t="inlineStr">
        <is>
          <t>0</t>
        </is>
      </c>
      <c r="BF434" s="286" t="inlineStr">
        <is>
          <t>0</t>
        </is>
      </c>
      <c r="BG434" s="286" t="inlineStr">
        <is>
          <t>0</t>
        </is>
      </c>
      <c r="BH434" s="297" t="inlineStr">
        <is>
          <t>0</t>
        </is>
      </c>
      <c r="BI434" s="297" t="inlineStr">
        <is>
          <t>0</t>
        </is>
      </c>
      <c r="BJ434" s="297" t="inlineStr">
        <is>
          <t>0</t>
        </is>
      </c>
      <c r="BK434" s="297" t="inlineStr">
        <is>
          <t>0</t>
        </is>
      </c>
      <c r="BL434" s="297" t="inlineStr">
        <is>
          <t>0</t>
        </is>
      </c>
      <c r="BM434" s="297" t="inlineStr">
        <is>
          <t>0</t>
        </is>
      </c>
      <c r="BN434" s="297" t="inlineStr">
        <is>
          <t>0</t>
        </is>
      </c>
      <c r="BO434" s="285" t="inlineStr">
        <is>
          <t>0</t>
        </is>
      </c>
      <c r="BP434" s="297" t="inlineStr">
        <is>
          <t>0</t>
        </is>
      </c>
      <c r="BQ434" s="297" t="inlineStr">
        <is>
          <t>0</t>
        </is>
      </c>
      <c r="BR434" s="297" t="inlineStr">
        <is>
          <t>0</t>
        </is>
      </c>
      <c r="BS434" s="297" t="inlineStr">
        <is>
          <t>0</t>
        </is>
      </c>
      <c r="BT434" s="297" t="inlineStr">
        <is>
          <t>0</t>
        </is>
      </c>
      <c r="BU434" s="297" t="inlineStr">
        <is>
          <t>0</t>
        </is>
      </c>
      <c r="BV434" s="297" t="inlineStr">
        <is>
          <t>0</t>
        </is>
      </c>
      <c r="BW434" s="288" t="inlineStr">
        <is>
          <t>0</t>
        </is>
      </c>
      <c r="BX434" s="276">
        <f>SUM(IF(COUNTIF(#REF!, "*1.*"), 2, 0), IF(COUNTIF(#REF!, "*2.*"), 2, 0), IF(COUNTIF(#REF!, "*3.*"), 2, 0), IF(COUNTIF(#REF!, "*4.*"), 2, 0), IF(COUNTIF(#REF!, "*5.*"), 2, 0), IF(COUNTIF(#REF!, "*6.*"), 2, 0))</f>
        <v/>
      </c>
      <c r="BY434" s="277">
        <f t="array" ref="BY434">SUM(VALUE(AT434),VALUE(AU434),VALUE(AV434),VALUE(AW434),VALUE(AX434),VALUE(AY434),VALUE(AZ434),VALUE(BB434),VALUE(BC434),VALUE(BD434),VALUE(BE434),VALUE(BF434),VALUE(BG434),VALUE(BH434),VALUE(BI434),VALUE(BJ434),VALUE(BK434),VALUE(BL434),VALUE(BM434),VALUE(BN434),VALUE(BO434),VALUE(BP434),VALUE(BQ434),VALUE(BR434),VALUE(BS434),VALUE(BT434),VALUE(BU434),VALUE(BV434),VALUE(BW434))</f>
        <v/>
      </c>
      <c r="BZ434" s="307" t="n"/>
      <c r="CA434" s="307" t="n"/>
      <c r="CB434" s="307" t="n"/>
      <c r="CC434" s="307" t="n"/>
      <c r="CD434" s="307" t="n"/>
      <c r="CE434" s="307" t="n"/>
      <c r="CF434" s="307" t="n"/>
      <c r="CG434" s="307" t="n"/>
      <c r="CH434" s="307" t="n"/>
      <c r="CI434" s="307" t="n"/>
      <c r="CJ434" s="307" t="n"/>
      <c r="CK434" s="307" t="n"/>
      <c r="CL434" s="307" t="n"/>
      <c r="CM434" s="307" t="n"/>
      <c r="CN434" s="307" t="n"/>
      <c r="CO434" s="307" t="n"/>
      <c r="CP434" s="307" t="n"/>
      <c r="CQ434" s="307" t="n"/>
      <c r="CR434" s="279" t="inlineStr"/>
      <c r="CS434" s="280">
        <f>AVERAGE(Value(BY434),value(CR434))</f>
        <v/>
      </c>
      <c r="CT434" s="421">
        <f>(IF(OR(MediaScorecard!BH435="x", MediaScorecard!BI435="x",MediaScorecard!BJ435="x",MediaScorecard!BK435="x",MediaScorecard!BL435="x"),1, 2))</f>
        <v/>
      </c>
      <c r="CU434" s="308" t="n"/>
      <c r="CV434" s="308" t="n"/>
      <c r="CW434" s="308" t="n"/>
      <c r="CX434" s="309" t="n"/>
      <c r="CY434" s="308" t="n"/>
      <c r="CZ434" s="308" t="n"/>
      <c r="DA434" s="308" t="n"/>
    </row>
    <row r="435" ht="21" customHeight="1" s="590">
      <c r="A435" s="421" t="n"/>
      <c r="B435" s="270" t="n"/>
      <c r="C435" s="266" t="n"/>
      <c r="D435" s="267" t="inlineStr"/>
      <c r="E435" s="267" t="inlineStr"/>
      <c r="F435" s="268" t="inlineStr"/>
      <c r="G435" s="421" t="n"/>
      <c r="H435" s="269" t="n"/>
      <c r="I435" s="421" t="n"/>
      <c r="J435" s="421" t="n"/>
      <c r="K435" s="421" t="n"/>
      <c r="L435" s="421" t="n"/>
      <c r="M435" s="421" t="n"/>
      <c r="N435" s="421" t="n"/>
      <c r="O435" s="421" t="n"/>
      <c r="P435" s="421" t="n"/>
      <c r="Q435" s="421" t="n"/>
      <c r="R435" s="270" t="n"/>
      <c r="S435" s="421" t="n"/>
      <c r="T435" s="421" t="n"/>
      <c r="U435" s="421" t="n"/>
      <c r="V435" s="421" t="n"/>
      <c r="W435" s="421" t="n"/>
      <c r="X435" s="421" t="n"/>
      <c r="Y435" s="421" t="n"/>
      <c r="Z435" s="421" t="n"/>
      <c r="AA435" s="421" t="n"/>
      <c r="AB435" s="421" t="n"/>
      <c r="AC435" s="421" t="n"/>
      <c r="AD435" s="421" t="n"/>
      <c r="AE435" s="421" t="n"/>
      <c r="AF435" s="421" t="n"/>
      <c r="AG435" s="421" t="n"/>
      <c r="AH435" s="421" t="n"/>
      <c r="AI435" s="421" t="n"/>
      <c r="AJ435" s="297" t="n"/>
      <c r="AK435" s="297" t="n"/>
      <c r="AL435" s="284" t="n"/>
      <c r="AM435" s="297" t="n"/>
      <c r="AN435" s="285" t="n"/>
      <c r="AO435" s="297" t="n"/>
      <c r="AP435" s="297" t="n"/>
      <c r="AQ435" s="297" t="n"/>
      <c r="AR435" s="297" t="n"/>
      <c r="AS435" s="297" t="n"/>
      <c r="AT435" s="285" t="inlineStr">
        <is>
          <t>0</t>
        </is>
      </c>
      <c r="AU435" s="297" t="inlineStr">
        <is>
          <t>0</t>
        </is>
      </c>
      <c r="AV435" s="297" t="inlineStr">
        <is>
          <t>0</t>
        </is>
      </c>
      <c r="AW435" s="297" t="inlineStr">
        <is>
          <t>0</t>
        </is>
      </c>
      <c r="AX435" s="297" t="inlineStr">
        <is>
          <t>0</t>
        </is>
      </c>
      <c r="AY435" s="286" t="inlineStr">
        <is>
          <t>0</t>
        </is>
      </c>
      <c r="AZ435" s="286" t="inlineStr">
        <is>
          <t>0</t>
        </is>
      </c>
      <c r="BA435" s="287" t="inlineStr">
        <is>
          <t>0</t>
        </is>
      </c>
      <c r="BB435" s="286" t="inlineStr">
        <is>
          <t>0</t>
        </is>
      </c>
      <c r="BC435" s="286" t="inlineStr">
        <is>
          <t>0</t>
        </is>
      </c>
      <c r="BD435" s="286" t="inlineStr">
        <is>
          <t>0</t>
        </is>
      </c>
      <c r="BE435" s="286" t="inlineStr">
        <is>
          <t>0</t>
        </is>
      </c>
      <c r="BF435" s="286" t="inlineStr">
        <is>
          <t>0</t>
        </is>
      </c>
      <c r="BG435" s="286" t="inlineStr">
        <is>
          <t>0</t>
        </is>
      </c>
      <c r="BH435" s="297" t="inlineStr">
        <is>
          <t>0</t>
        </is>
      </c>
      <c r="BI435" s="297" t="inlineStr">
        <is>
          <t>0</t>
        </is>
      </c>
      <c r="BJ435" s="297" t="inlineStr">
        <is>
          <t>0</t>
        </is>
      </c>
      <c r="BK435" s="297" t="inlineStr">
        <is>
          <t>0</t>
        </is>
      </c>
      <c r="BL435" s="297" t="inlineStr">
        <is>
          <t>0</t>
        </is>
      </c>
      <c r="BM435" s="297" t="inlineStr">
        <is>
          <t>0</t>
        </is>
      </c>
      <c r="BN435" s="297" t="inlineStr">
        <is>
          <t>0</t>
        </is>
      </c>
      <c r="BO435" s="285" t="inlineStr">
        <is>
          <t>0</t>
        </is>
      </c>
      <c r="BP435" s="297" t="inlineStr">
        <is>
          <t>0</t>
        </is>
      </c>
      <c r="BQ435" s="297" t="inlineStr">
        <is>
          <t>0</t>
        </is>
      </c>
      <c r="BR435" s="297" t="inlineStr">
        <is>
          <t>0</t>
        </is>
      </c>
      <c r="BS435" s="297" t="inlineStr">
        <is>
          <t>0</t>
        </is>
      </c>
      <c r="BT435" s="297" t="inlineStr">
        <is>
          <t>0</t>
        </is>
      </c>
      <c r="BU435" s="297" t="inlineStr">
        <is>
          <t>0</t>
        </is>
      </c>
      <c r="BV435" s="297" t="inlineStr">
        <is>
          <t>0</t>
        </is>
      </c>
      <c r="BW435" s="288" t="inlineStr">
        <is>
          <t>0</t>
        </is>
      </c>
      <c r="BX435" s="276">
        <f>SUM(IF(COUNTIF(#REF!, "*1.*"), 2, 0), IF(COUNTIF(#REF!, "*2.*"), 2, 0), IF(COUNTIF(#REF!, "*3.*"), 2, 0), IF(COUNTIF(#REF!, "*4.*"), 2, 0), IF(COUNTIF(#REF!, "*5.*"), 2, 0), IF(COUNTIF(#REF!, "*6.*"), 2, 0))</f>
        <v/>
      </c>
      <c r="BY435" s="277">
        <f t="array" ref="BY435">SUM(VALUE(AT435),VALUE(AU435),VALUE(AV435),VALUE(AW435),VALUE(AX435),VALUE(AY435),VALUE(AZ435),VALUE(BB435),VALUE(BC435),VALUE(BD435),VALUE(BE435),VALUE(BF435),VALUE(BG435),VALUE(BH435),VALUE(BI435),VALUE(BJ435),VALUE(BK435),VALUE(BL435),VALUE(BM435),VALUE(BN435),VALUE(BO435),VALUE(BP435),VALUE(BQ435),VALUE(BR435),VALUE(BS435),VALUE(BT435),VALUE(BU435),VALUE(BV435),VALUE(BW435))</f>
        <v/>
      </c>
      <c r="BZ435" s="307" t="n"/>
      <c r="CA435" s="307" t="n"/>
      <c r="CB435" s="307" t="n"/>
      <c r="CC435" s="307" t="n"/>
      <c r="CD435" s="307" t="n"/>
      <c r="CE435" s="307" t="n"/>
      <c r="CF435" s="307" t="n"/>
      <c r="CG435" s="307" t="n"/>
      <c r="CH435" s="307" t="n"/>
      <c r="CI435" s="307" t="n"/>
      <c r="CJ435" s="307" t="n"/>
      <c r="CK435" s="307" t="n"/>
      <c r="CL435" s="307" t="n"/>
      <c r="CM435" s="307" t="n"/>
      <c r="CN435" s="307" t="n"/>
      <c r="CO435" s="307" t="n"/>
      <c r="CP435" s="307" t="n"/>
      <c r="CQ435" s="307" t="n"/>
      <c r="CR435" s="279" t="inlineStr"/>
      <c r="CS435" s="280">
        <f>AVERAGE(Value(BY435),value(CR435))</f>
        <v/>
      </c>
      <c r="CT435" s="421">
        <f>(IF(OR(MediaScorecard!BH436="x", MediaScorecard!BI436="x",MediaScorecard!BJ436="x",MediaScorecard!BK436="x",MediaScorecard!BL436="x"),1, 2))</f>
        <v/>
      </c>
      <c r="CU435" s="308" t="n"/>
      <c r="CV435" s="308" t="n"/>
      <c r="CW435" s="308" t="n"/>
      <c r="CX435" s="309" t="n"/>
      <c r="CY435" s="308" t="n"/>
      <c r="CZ435" s="308" t="n"/>
      <c r="DA435" s="308" t="n"/>
    </row>
    <row r="436" ht="21" customHeight="1" s="590">
      <c r="A436" s="421" t="n"/>
      <c r="B436" s="270" t="n"/>
      <c r="C436" s="266" t="n"/>
      <c r="D436" s="267" t="inlineStr"/>
      <c r="E436" s="267" t="inlineStr"/>
      <c r="F436" s="268" t="inlineStr"/>
      <c r="G436" s="421" t="n"/>
      <c r="H436" s="269" t="n"/>
      <c r="I436" s="421" t="n"/>
      <c r="J436" s="421" t="n"/>
      <c r="K436" s="421" t="n"/>
      <c r="L436" s="421" t="n"/>
      <c r="M436" s="421" t="n"/>
      <c r="N436" s="421" t="n"/>
      <c r="O436" s="421" t="n"/>
      <c r="P436" s="421" t="n"/>
      <c r="Q436" s="421" t="n"/>
      <c r="R436" s="270" t="n"/>
      <c r="S436" s="421" t="n"/>
      <c r="T436" s="421" t="n"/>
      <c r="U436" s="421" t="n"/>
      <c r="V436" s="421" t="n"/>
      <c r="W436" s="421" t="n"/>
      <c r="X436" s="421" t="n"/>
      <c r="Y436" s="421" t="n"/>
      <c r="Z436" s="421" t="n"/>
      <c r="AA436" s="421" t="n"/>
      <c r="AB436" s="421" t="n"/>
      <c r="AC436" s="421" t="n"/>
      <c r="AD436" s="421" t="n"/>
      <c r="AE436" s="421" t="n"/>
      <c r="AF436" s="421" t="n"/>
      <c r="AG436" s="421" t="n"/>
      <c r="AH436" s="421" t="n"/>
      <c r="AI436" s="421" t="n"/>
      <c r="AJ436" s="297" t="n"/>
      <c r="AK436" s="297" t="n"/>
      <c r="AL436" s="284" t="n"/>
      <c r="AM436" s="297" t="n"/>
      <c r="AN436" s="285" t="n"/>
      <c r="AO436" s="297" t="n"/>
      <c r="AP436" s="297" t="n"/>
      <c r="AQ436" s="297" t="n"/>
      <c r="AR436" s="297" t="n"/>
      <c r="AS436" s="297" t="n"/>
      <c r="AT436" s="285" t="inlineStr">
        <is>
          <t>0</t>
        </is>
      </c>
      <c r="AU436" s="297" t="inlineStr">
        <is>
          <t>0</t>
        </is>
      </c>
      <c r="AV436" s="297" t="inlineStr">
        <is>
          <t>0</t>
        </is>
      </c>
      <c r="AW436" s="297" t="inlineStr">
        <is>
          <t>0</t>
        </is>
      </c>
      <c r="AX436" s="297" t="inlineStr">
        <is>
          <t>0</t>
        </is>
      </c>
      <c r="AY436" s="286" t="inlineStr">
        <is>
          <t>0</t>
        </is>
      </c>
      <c r="AZ436" s="286" t="inlineStr">
        <is>
          <t>0</t>
        </is>
      </c>
      <c r="BA436" s="287" t="inlineStr">
        <is>
          <t>0</t>
        </is>
      </c>
      <c r="BB436" s="286" t="inlineStr">
        <is>
          <t>0</t>
        </is>
      </c>
      <c r="BC436" s="286" t="inlineStr">
        <is>
          <t>0</t>
        </is>
      </c>
      <c r="BD436" s="286" t="inlineStr">
        <is>
          <t>0</t>
        </is>
      </c>
      <c r="BE436" s="286" t="inlineStr">
        <is>
          <t>0</t>
        </is>
      </c>
      <c r="BF436" s="286" t="inlineStr">
        <is>
          <t>0</t>
        </is>
      </c>
      <c r="BG436" s="286" t="inlineStr">
        <is>
          <t>0</t>
        </is>
      </c>
      <c r="BH436" s="297" t="inlineStr">
        <is>
          <t>0</t>
        </is>
      </c>
      <c r="BI436" s="297" t="inlineStr">
        <is>
          <t>0</t>
        </is>
      </c>
      <c r="BJ436" s="297" t="inlineStr">
        <is>
          <t>0</t>
        </is>
      </c>
      <c r="BK436" s="297" t="inlineStr">
        <is>
          <t>0</t>
        </is>
      </c>
      <c r="BL436" s="297" t="inlineStr">
        <is>
          <t>0</t>
        </is>
      </c>
      <c r="BM436" s="297" t="inlineStr">
        <is>
          <t>0</t>
        </is>
      </c>
      <c r="BN436" s="297" t="inlineStr">
        <is>
          <t>0</t>
        </is>
      </c>
      <c r="BO436" s="285" t="inlineStr">
        <is>
          <t>0</t>
        </is>
      </c>
      <c r="BP436" s="297" t="inlineStr">
        <is>
          <t>0</t>
        </is>
      </c>
      <c r="BQ436" s="297" t="inlineStr">
        <is>
          <t>0</t>
        </is>
      </c>
      <c r="BR436" s="297" t="inlineStr">
        <is>
          <t>0</t>
        </is>
      </c>
      <c r="BS436" s="297" t="inlineStr">
        <is>
          <t>0</t>
        </is>
      </c>
      <c r="BT436" s="297" t="inlineStr">
        <is>
          <t>0</t>
        </is>
      </c>
      <c r="BU436" s="297" t="inlineStr">
        <is>
          <t>0</t>
        </is>
      </c>
      <c r="BV436" s="297" t="inlineStr">
        <is>
          <t>0</t>
        </is>
      </c>
      <c r="BW436" s="288" t="inlineStr">
        <is>
          <t>0</t>
        </is>
      </c>
      <c r="BX436" s="276">
        <f>SUM(IF(COUNTIF(#REF!, "*1.*"), 2, 0), IF(COUNTIF(#REF!, "*2.*"), 2, 0), IF(COUNTIF(#REF!, "*3.*"), 2, 0), IF(COUNTIF(#REF!, "*4.*"), 2, 0), IF(COUNTIF(#REF!, "*5.*"), 2, 0), IF(COUNTIF(#REF!, "*6.*"), 2, 0))</f>
        <v/>
      </c>
      <c r="BY436" s="277">
        <f t="array" ref="BY436">SUM(VALUE(AT436),VALUE(AU436),VALUE(AV436),VALUE(AW436),VALUE(AX436),VALUE(AY436),VALUE(AZ436),VALUE(BB436),VALUE(BC436),VALUE(BD436),VALUE(BE436),VALUE(BF436),VALUE(BG436),VALUE(BH436),VALUE(BI436),VALUE(BJ436),VALUE(BK436),VALUE(BL436),VALUE(BM436),VALUE(BN436),VALUE(BO436),VALUE(BP436),VALUE(BQ436),VALUE(BR436),VALUE(BS436),VALUE(BT436),VALUE(BU436),VALUE(BV436),VALUE(BW436))</f>
        <v/>
      </c>
      <c r="BZ436" s="307" t="n"/>
      <c r="CA436" s="307" t="n"/>
      <c r="CB436" s="307" t="n"/>
      <c r="CC436" s="307" t="n"/>
      <c r="CD436" s="307" t="n"/>
      <c r="CE436" s="307" t="n"/>
      <c r="CF436" s="307" t="n"/>
      <c r="CG436" s="307" t="n"/>
      <c r="CH436" s="307" t="n"/>
      <c r="CI436" s="307" t="n"/>
      <c r="CJ436" s="307" t="n"/>
      <c r="CK436" s="307" t="n"/>
      <c r="CL436" s="307" t="n"/>
      <c r="CM436" s="307" t="n"/>
      <c r="CN436" s="307" t="n"/>
      <c r="CO436" s="307" t="n"/>
      <c r="CP436" s="307" t="n"/>
      <c r="CQ436" s="307" t="n"/>
      <c r="CR436" s="279" t="inlineStr"/>
      <c r="CS436" s="280">
        <f>AVERAGE(Value(BY436),value(CR436))</f>
        <v/>
      </c>
      <c r="CT436" s="421">
        <f>(IF(OR(MediaScorecard!BH437="x", MediaScorecard!BI437="x",MediaScorecard!BJ437="x",MediaScorecard!BK437="x",MediaScorecard!BL437="x"),1, 2))</f>
        <v/>
      </c>
      <c r="CU436" s="308" t="n"/>
      <c r="CV436" s="308" t="n"/>
      <c r="CW436" s="308" t="n"/>
      <c r="CX436" s="309" t="n"/>
      <c r="CY436" s="308" t="n"/>
      <c r="CZ436" s="308" t="n"/>
      <c r="DA436" s="308" t="n"/>
    </row>
    <row r="437" ht="21" customHeight="1" s="590">
      <c r="A437" s="421" t="n"/>
      <c r="B437" s="270" t="n"/>
      <c r="C437" s="266" t="n"/>
      <c r="D437" s="267" t="inlineStr"/>
      <c r="E437" s="267" t="inlineStr"/>
      <c r="F437" s="268" t="inlineStr"/>
      <c r="G437" s="421" t="n"/>
      <c r="H437" s="269" t="n"/>
      <c r="I437" s="421" t="n"/>
      <c r="J437" s="421" t="n"/>
      <c r="K437" s="421" t="n"/>
      <c r="L437" s="421" t="n"/>
      <c r="M437" s="421" t="n"/>
      <c r="N437" s="421" t="n"/>
      <c r="O437" s="421" t="n"/>
      <c r="P437" s="421" t="n"/>
      <c r="Q437" s="421" t="n"/>
      <c r="R437" s="270" t="n"/>
      <c r="S437" s="421" t="n"/>
      <c r="T437" s="421" t="n"/>
      <c r="U437" s="421" t="n"/>
      <c r="V437" s="421" t="n"/>
      <c r="W437" s="421" t="n"/>
      <c r="X437" s="421" t="n"/>
      <c r="Y437" s="421" t="n"/>
      <c r="Z437" s="421" t="n"/>
      <c r="AA437" s="421" t="n"/>
      <c r="AB437" s="421" t="n"/>
      <c r="AC437" s="421" t="n"/>
      <c r="AD437" s="421" t="n"/>
      <c r="AE437" s="421" t="n"/>
      <c r="AF437" s="421" t="n"/>
      <c r="AG437" s="421" t="n"/>
      <c r="AH437" s="421" t="n"/>
      <c r="AI437" s="421" t="n"/>
      <c r="AJ437" s="297" t="n"/>
      <c r="AK437" s="297" t="n"/>
      <c r="AL437" s="284" t="n"/>
      <c r="AM437" s="297" t="n"/>
      <c r="AN437" s="285" t="n"/>
      <c r="AO437" s="297" t="n"/>
      <c r="AP437" s="297" t="n"/>
      <c r="AQ437" s="297" t="n"/>
      <c r="AR437" s="297" t="n"/>
      <c r="AS437" s="297" t="n"/>
      <c r="AT437" s="285" t="inlineStr">
        <is>
          <t>0</t>
        </is>
      </c>
      <c r="AU437" s="297" t="inlineStr">
        <is>
          <t>0</t>
        </is>
      </c>
      <c r="AV437" s="297" t="inlineStr">
        <is>
          <t>0</t>
        </is>
      </c>
      <c r="AW437" s="297" t="inlineStr">
        <is>
          <t>0</t>
        </is>
      </c>
      <c r="AX437" s="297" t="inlineStr">
        <is>
          <t>0</t>
        </is>
      </c>
      <c r="AY437" s="286" t="inlineStr">
        <is>
          <t>0</t>
        </is>
      </c>
      <c r="AZ437" s="286" t="inlineStr">
        <is>
          <t>0</t>
        </is>
      </c>
      <c r="BA437" s="287" t="inlineStr">
        <is>
          <t>0</t>
        </is>
      </c>
      <c r="BB437" s="286" t="inlineStr">
        <is>
          <t>0</t>
        </is>
      </c>
      <c r="BC437" s="286" t="inlineStr">
        <is>
          <t>0</t>
        </is>
      </c>
      <c r="BD437" s="286" t="inlineStr">
        <is>
          <t>0</t>
        </is>
      </c>
      <c r="BE437" s="286" t="inlineStr">
        <is>
          <t>0</t>
        </is>
      </c>
      <c r="BF437" s="286" t="inlineStr">
        <is>
          <t>0</t>
        </is>
      </c>
      <c r="BG437" s="286" t="inlineStr">
        <is>
          <t>0</t>
        </is>
      </c>
      <c r="BH437" s="297" t="inlineStr">
        <is>
          <t>0</t>
        </is>
      </c>
      <c r="BI437" s="297" t="inlineStr">
        <is>
          <t>0</t>
        </is>
      </c>
      <c r="BJ437" s="297" t="inlineStr">
        <is>
          <t>0</t>
        </is>
      </c>
      <c r="BK437" s="297" t="inlineStr">
        <is>
          <t>0</t>
        </is>
      </c>
      <c r="BL437" s="297" t="inlineStr">
        <is>
          <t>0</t>
        </is>
      </c>
      <c r="BM437" s="297" t="inlineStr">
        <is>
          <t>0</t>
        </is>
      </c>
      <c r="BN437" s="297" t="inlineStr">
        <is>
          <t>0</t>
        </is>
      </c>
      <c r="BO437" s="285" t="inlineStr">
        <is>
          <t>0</t>
        </is>
      </c>
      <c r="BP437" s="297" t="inlineStr">
        <is>
          <t>0</t>
        </is>
      </c>
      <c r="BQ437" s="297" t="inlineStr">
        <is>
          <t>0</t>
        </is>
      </c>
      <c r="BR437" s="297" t="inlineStr">
        <is>
          <t>0</t>
        </is>
      </c>
      <c r="BS437" s="297" t="inlineStr">
        <is>
          <t>0</t>
        </is>
      </c>
      <c r="BT437" s="297" t="inlineStr">
        <is>
          <t>0</t>
        </is>
      </c>
      <c r="BU437" s="297" t="inlineStr">
        <is>
          <t>0</t>
        </is>
      </c>
      <c r="BV437" s="297" t="inlineStr">
        <is>
          <t>0</t>
        </is>
      </c>
      <c r="BW437" s="288" t="inlineStr">
        <is>
          <t>0</t>
        </is>
      </c>
      <c r="BX437" s="276">
        <f>SUM(IF(COUNTIF(#REF!, "*1.*"), 2, 0), IF(COUNTIF(#REF!, "*2.*"), 2, 0), IF(COUNTIF(#REF!, "*3.*"), 2, 0), IF(COUNTIF(#REF!, "*4.*"), 2, 0), IF(COUNTIF(#REF!, "*5.*"), 2, 0), IF(COUNTIF(#REF!, "*6.*"), 2, 0))</f>
        <v/>
      </c>
      <c r="BY437" s="277">
        <f t="array" ref="BY437">SUM(VALUE(AT437),VALUE(AU437),VALUE(AV437),VALUE(AW437),VALUE(AX437),VALUE(AY437),VALUE(AZ437),VALUE(BB437),VALUE(BC437),VALUE(BD437),VALUE(BE437),VALUE(BF437),VALUE(BG437),VALUE(BH437),VALUE(BI437),VALUE(BJ437),VALUE(BK437),VALUE(BL437),VALUE(BM437),VALUE(BN437),VALUE(BO437),VALUE(BP437),VALUE(BQ437),VALUE(BR437),VALUE(BS437),VALUE(BT437),VALUE(BU437),VALUE(BV437),VALUE(BW437))</f>
        <v/>
      </c>
      <c r="BZ437" s="307" t="n"/>
      <c r="CA437" s="307" t="n"/>
      <c r="CB437" s="307" t="n"/>
      <c r="CC437" s="307" t="n"/>
      <c r="CD437" s="307" t="n"/>
      <c r="CE437" s="307" t="n"/>
      <c r="CF437" s="307" t="n"/>
      <c r="CG437" s="307" t="n"/>
      <c r="CH437" s="307" t="n"/>
      <c r="CI437" s="307" t="n"/>
      <c r="CJ437" s="307" t="n"/>
      <c r="CK437" s="307" t="n"/>
      <c r="CL437" s="307" t="n"/>
      <c r="CM437" s="307" t="n"/>
      <c r="CN437" s="307" t="n"/>
      <c r="CO437" s="307" t="n"/>
      <c r="CP437" s="307" t="n"/>
      <c r="CQ437" s="307" t="n"/>
      <c r="CR437" s="279" t="inlineStr"/>
      <c r="CS437" s="280">
        <f>AVERAGE(Value(BY437),value(CR437))</f>
        <v/>
      </c>
      <c r="CT437" s="421">
        <f>(IF(OR(MediaScorecard!BH438="x", MediaScorecard!BI438="x",MediaScorecard!BJ438="x",MediaScorecard!BK438="x",MediaScorecard!BL438="x"),1, 2))</f>
        <v/>
      </c>
      <c r="CU437" s="308" t="n"/>
      <c r="CV437" s="308" t="n"/>
      <c r="CW437" s="308" t="n"/>
      <c r="CX437" s="309" t="n"/>
      <c r="CY437" s="308" t="n"/>
      <c r="CZ437" s="308" t="n"/>
      <c r="DA437" s="308" t="n"/>
    </row>
    <row r="438" ht="21" customHeight="1" s="590">
      <c r="A438" s="421" t="n"/>
      <c r="B438" s="270" t="n"/>
      <c r="C438" s="266" t="n"/>
      <c r="D438" s="267" t="inlineStr"/>
      <c r="E438" s="267" t="inlineStr"/>
      <c r="F438" s="268" t="inlineStr"/>
      <c r="G438" s="421" t="n"/>
      <c r="H438" s="269" t="n"/>
      <c r="I438" s="421" t="n"/>
      <c r="J438" s="421" t="n"/>
      <c r="K438" s="421" t="n"/>
      <c r="L438" s="421" t="n"/>
      <c r="M438" s="421" t="n"/>
      <c r="N438" s="421" t="n"/>
      <c r="O438" s="421" t="n"/>
      <c r="P438" s="421" t="n"/>
      <c r="Q438" s="421" t="n"/>
      <c r="R438" s="270" t="n"/>
      <c r="S438" s="421" t="n"/>
      <c r="T438" s="421" t="n"/>
      <c r="U438" s="421" t="n"/>
      <c r="V438" s="421" t="n"/>
      <c r="W438" s="421" t="n"/>
      <c r="X438" s="421" t="n"/>
      <c r="Y438" s="421" t="n"/>
      <c r="Z438" s="421" t="n"/>
      <c r="AA438" s="421" t="n"/>
      <c r="AB438" s="421" t="n"/>
      <c r="AC438" s="421" t="n"/>
      <c r="AD438" s="421" t="n"/>
      <c r="AE438" s="421" t="n"/>
      <c r="AF438" s="421" t="n"/>
      <c r="AG438" s="421" t="n"/>
      <c r="AH438" s="421" t="n"/>
      <c r="AI438" s="421" t="n"/>
      <c r="AJ438" s="297" t="n"/>
      <c r="AK438" s="297" t="n"/>
      <c r="AL438" s="284" t="n"/>
      <c r="AM438" s="297" t="n"/>
      <c r="AN438" s="285" t="n"/>
      <c r="AO438" s="297" t="n"/>
      <c r="AP438" s="297" t="n"/>
      <c r="AQ438" s="297" t="n"/>
      <c r="AR438" s="297" t="n"/>
      <c r="AS438" s="297" t="n"/>
      <c r="AT438" s="285" t="inlineStr">
        <is>
          <t>0</t>
        </is>
      </c>
      <c r="AU438" s="297" t="inlineStr">
        <is>
          <t>0</t>
        </is>
      </c>
      <c r="AV438" s="297" t="inlineStr">
        <is>
          <t>0</t>
        </is>
      </c>
      <c r="AW438" s="297" t="inlineStr">
        <is>
          <t>0</t>
        </is>
      </c>
      <c r="AX438" s="297" t="inlineStr">
        <is>
          <t>0</t>
        </is>
      </c>
      <c r="AY438" s="286" t="inlineStr">
        <is>
          <t>0</t>
        </is>
      </c>
      <c r="AZ438" s="286" t="inlineStr">
        <is>
          <t>0</t>
        </is>
      </c>
      <c r="BA438" s="287" t="inlineStr">
        <is>
          <t>0</t>
        </is>
      </c>
      <c r="BB438" s="286" t="inlineStr">
        <is>
          <t>0</t>
        </is>
      </c>
      <c r="BC438" s="286" t="inlineStr">
        <is>
          <t>0</t>
        </is>
      </c>
      <c r="BD438" s="286" t="inlineStr">
        <is>
          <t>0</t>
        </is>
      </c>
      <c r="BE438" s="286" t="inlineStr">
        <is>
          <t>0</t>
        </is>
      </c>
      <c r="BF438" s="286" t="inlineStr">
        <is>
          <t>0</t>
        </is>
      </c>
      <c r="BG438" s="286" t="inlineStr">
        <is>
          <t>0</t>
        </is>
      </c>
      <c r="BH438" s="297" t="inlineStr">
        <is>
          <t>0</t>
        </is>
      </c>
      <c r="BI438" s="297" t="inlineStr">
        <is>
          <t>0</t>
        </is>
      </c>
      <c r="BJ438" s="297" t="inlineStr">
        <is>
          <t>0</t>
        </is>
      </c>
      <c r="BK438" s="297" t="inlineStr">
        <is>
          <t>0</t>
        </is>
      </c>
      <c r="BL438" s="297" t="inlineStr">
        <is>
          <t>0</t>
        </is>
      </c>
      <c r="BM438" s="297" t="inlineStr">
        <is>
          <t>0</t>
        </is>
      </c>
      <c r="BN438" s="297" t="inlineStr">
        <is>
          <t>0</t>
        </is>
      </c>
      <c r="BO438" s="285" t="inlineStr">
        <is>
          <t>0</t>
        </is>
      </c>
      <c r="BP438" s="297" t="inlineStr">
        <is>
          <t>0</t>
        </is>
      </c>
      <c r="BQ438" s="297" t="inlineStr">
        <is>
          <t>0</t>
        </is>
      </c>
      <c r="BR438" s="297" t="inlineStr">
        <is>
          <t>0</t>
        </is>
      </c>
      <c r="BS438" s="297" t="inlineStr">
        <is>
          <t>0</t>
        </is>
      </c>
      <c r="BT438" s="297" t="inlineStr">
        <is>
          <t>0</t>
        </is>
      </c>
      <c r="BU438" s="297" t="inlineStr">
        <is>
          <t>0</t>
        </is>
      </c>
      <c r="BV438" s="297" t="inlineStr">
        <is>
          <t>0</t>
        </is>
      </c>
      <c r="BW438" s="288" t="inlineStr">
        <is>
          <t>0</t>
        </is>
      </c>
      <c r="BX438" s="276">
        <f>SUM(IF(COUNTIF(#REF!, "*1.*"), 2, 0), IF(COUNTIF(#REF!, "*2.*"), 2, 0), IF(COUNTIF(#REF!, "*3.*"), 2, 0), IF(COUNTIF(#REF!, "*4.*"), 2, 0), IF(COUNTIF(#REF!, "*5.*"), 2, 0), IF(COUNTIF(#REF!, "*6.*"), 2, 0))</f>
        <v/>
      </c>
      <c r="BY438" s="277">
        <f t="array" ref="BY438">SUM(VALUE(AT438),VALUE(AU438),VALUE(AV438),VALUE(AW438),VALUE(AX438),VALUE(AY438),VALUE(AZ438),VALUE(BB438),VALUE(BC438),VALUE(BD438),VALUE(BE438),VALUE(BF438),VALUE(BG438),VALUE(BH438),VALUE(BI438),VALUE(BJ438),VALUE(BK438),VALUE(BL438),VALUE(BM438),VALUE(BN438),VALUE(BO438),VALUE(BP438),VALUE(BQ438),VALUE(BR438),VALUE(BS438),VALUE(BT438),VALUE(BU438),VALUE(BV438),VALUE(BW438))</f>
        <v/>
      </c>
      <c r="BZ438" s="307" t="n"/>
      <c r="CA438" s="307" t="n"/>
      <c r="CB438" s="307" t="n"/>
      <c r="CC438" s="307" t="n"/>
      <c r="CD438" s="307" t="n"/>
      <c r="CE438" s="307" t="n"/>
      <c r="CF438" s="307" t="n"/>
      <c r="CG438" s="307" t="n"/>
      <c r="CH438" s="307" t="n"/>
      <c r="CI438" s="307" t="n"/>
      <c r="CJ438" s="307" t="n"/>
      <c r="CK438" s="307" t="n"/>
      <c r="CL438" s="307" t="n"/>
      <c r="CM438" s="307" t="n"/>
      <c r="CN438" s="307" t="n"/>
      <c r="CO438" s="307" t="n"/>
      <c r="CP438" s="307" t="n"/>
      <c r="CQ438" s="307" t="n"/>
      <c r="CR438" s="279" t="inlineStr"/>
      <c r="CS438" s="280">
        <f>AVERAGE(Value(BY438),value(CR438))</f>
        <v/>
      </c>
      <c r="CT438" s="421">
        <f>(IF(OR(MediaScorecard!BH439="x", MediaScorecard!BI439="x",MediaScorecard!BJ439="x",MediaScorecard!BK439="x",MediaScorecard!BL439="x"),1, 2))</f>
        <v/>
      </c>
      <c r="CU438" s="308" t="n"/>
      <c r="CV438" s="308" t="n"/>
      <c r="CW438" s="308" t="n"/>
      <c r="CX438" s="309" t="n"/>
      <c r="CY438" s="308" t="n"/>
      <c r="CZ438" s="308" t="n"/>
      <c r="DA438" s="308" t="n"/>
    </row>
    <row r="439" ht="21" customHeight="1" s="590">
      <c r="A439" s="421" t="n"/>
      <c r="B439" s="270" t="n"/>
      <c r="C439" s="266" t="n"/>
      <c r="D439" s="267" t="inlineStr"/>
      <c r="E439" s="267" t="inlineStr"/>
      <c r="F439" s="268" t="inlineStr"/>
      <c r="G439" s="421" t="n"/>
      <c r="H439" s="269" t="n"/>
      <c r="I439" s="421" t="n"/>
      <c r="J439" s="421" t="n"/>
      <c r="K439" s="421" t="n"/>
      <c r="L439" s="421" t="n"/>
      <c r="M439" s="421" t="n"/>
      <c r="N439" s="421" t="n"/>
      <c r="O439" s="421" t="n"/>
      <c r="P439" s="421" t="n"/>
      <c r="Q439" s="421" t="n"/>
      <c r="R439" s="270" t="n"/>
      <c r="S439" s="421" t="n"/>
      <c r="T439" s="421" t="n"/>
      <c r="U439" s="421" t="n"/>
      <c r="V439" s="421" t="n"/>
      <c r="W439" s="421" t="n"/>
      <c r="X439" s="421" t="n"/>
      <c r="Y439" s="421" t="n"/>
      <c r="Z439" s="421" t="n"/>
      <c r="AA439" s="421" t="n"/>
      <c r="AB439" s="421" t="n"/>
      <c r="AC439" s="421" t="n"/>
      <c r="AD439" s="421" t="n"/>
      <c r="AE439" s="421" t="n"/>
      <c r="AF439" s="421" t="n"/>
      <c r="AG439" s="421" t="n"/>
      <c r="AH439" s="421" t="n"/>
      <c r="AI439" s="421" t="n"/>
      <c r="AJ439" s="297" t="n"/>
      <c r="AK439" s="297" t="n"/>
      <c r="AL439" s="284" t="n"/>
      <c r="AM439" s="297" t="n"/>
      <c r="AN439" s="285" t="n"/>
      <c r="AO439" s="297" t="n"/>
      <c r="AP439" s="297" t="n"/>
      <c r="AQ439" s="297" t="n"/>
      <c r="AR439" s="297" t="n"/>
      <c r="AS439" s="297" t="n"/>
      <c r="AT439" s="285" t="inlineStr">
        <is>
          <t>0</t>
        </is>
      </c>
      <c r="AU439" s="297" t="inlineStr">
        <is>
          <t>0</t>
        </is>
      </c>
      <c r="AV439" s="297" t="inlineStr">
        <is>
          <t>0</t>
        </is>
      </c>
      <c r="AW439" s="297" t="inlineStr">
        <is>
          <t>0</t>
        </is>
      </c>
      <c r="AX439" s="297" t="inlineStr">
        <is>
          <t>0</t>
        </is>
      </c>
      <c r="AY439" s="286" t="inlineStr">
        <is>
          <t>0</t>
        </is>
      </c>
      <c r="AZ439" s="286" t="inlineStr">
        <is>
          <t>0</t>
        </is>
      </c>
      <c r="BA439" s="287" t="inlineStr">
        <is>
          <t>0</t>
        </is>
      </c>
      <c r="BB439" s="286" t="inlineStr">
        <is>
          <t>0</t>
        </is>
      </c>
      <c r="BC439" s="286" t="inlineStr">
        <is>
          <t>0</t>
        </is>
      </c>
      <c r="BD439" s="286" t="inlineStr">
        <is>
          <t>0</t>
        </is>
      </c>
      <c r="BE439" s="286" t="inlineStr">
        <is>
          <t>0</t>
        </is>
      </c>
      <c r="BF439" s="286" t="inlineStr">
        <is>
          <t>0</t>
        </is>
      </c>
      <c r="BG439" s="286" t="inlineStr">
        <is>
          <t>0</t>
        </is>
      </c>
      <c r="BH439" s="297" t="inlineStr">
        <is>
          <t>0</t>
        </is>
      </c>
      <c r="BI439" s="297" t="inlineStr">
        <is>
          <t>0</t>
        </is>
      </c>
      <c r="BJ439" s="297" t="inlineStr">
        <is>
          <t>0</t>
        </is>
      </c>
      <c r="BK439" s="297" t="inlineStr">
        <is>
          <t>0</t>
        </is>
      </c>
      <c r="BL439" s="297" t="inlineStr">
        <is>
          <t>0</t>
        </is>
      </c>
      <c r="BM439" s="297" t="inlineStr">
        <is>
          <t>0</t>
        </is>
      </c>
      <c r="BN439" s="297" t="inlineStr">
        <is>
          <t>0</t>
        </is>
      </c>
      <c r="BO439" s="285" t="inlineStr">
        <is>
          <t>0</t>
        </is>
      </c>
      <c r="BP439" s="297" t="inlineStr">
        <is>
          <t>0</t>
        </is>
      </c>
      <c r="BQ439" s="297" t="inlineStr">
        <is>
          <t>0</t>
        </is>
      </c>
      <c r="BR439" s="297" t="inlineStr">
        <is>
          <t>0</t>
        </is>
      </c>
      <c r="BS439" s="297" t="inlineStr">
        <is>
          <t>0</t>
        </is>
      </c>
      <c r="BT439" s="297" t="inlineStr">
        <is>
          <t>0</t>
        </is>
      </c>
      <c r="BU439" s="297" t="inlineStr">
        <is>
          <t>0</t>
        </is>
      </c>
      <c r="BV439" s="297" t="inlineStr">
        <is>
          <t>0</t>
        </is>
      </c>
      <c r="BW439" s="288" t="inlineStr">
        <is>
          <t>0</t>
        </is>
      </c>
      <c r="BX439" s="276">
        <f>SUM(IF(COUNTIF(#REF!, "*1.*"), 2, 0), IF(COUNTIF(#REF!, "*2.*"), 2, 0), IF(COUNTIF(#REF!, "*3.*"), 2, 0), IF(COUNTIF(#REF!, "*4.*"), 2, 0), IF(COUNTIF(#REF!, "*5.*"), 2, 0), IF(COUNTIF(#REF!, "*6.*"), 2, 0))</f>
        <v/>
      </c>
      <c r="BY439" s="277">
        <f t="array" ref="BY439">SUM(VALUE(AT439),VALUE(AU439),VALUE(AV439),VALUE(AW439),VALUE(AX439),VALUE(AY439),VALUE(AZ439),VALUE(BB439),VALUE(BC439),VALUE(BD439),VALUE(BE439),VALUE(BF439),VALUE(BG439),VALUE(BH439),VALUE(BI439),VALUE(BJ439),VALUE(BK439),VALUE(BL439),VALUE(BM439),VALUE(BN439),VALUE(BO439),VALUE(BP439),VALUE(BQ439),VALUE(BR439),VALUE(BS439),VALUE(BT439),VALUE(BU439),VALUE(BV439),VALUE(BW439))</f>
        <v/>
      </c>
      <c r="BZ439" s="307" t="n"/>
      <c r="CA439" s="307" t="n"/>
      <c r="CB439" s="307" t="n"/>
      <c r="CC439" s="307" t="n"/>
      <c r="CD439" s="307" t="n"/>
      <c r="CE439" s="307" t="n"/>
      <c r="CF439" s="307" t="n"/>
      <c r="CG439" s="307" t="n"/>
      <c r="CH439" s="307" t="n"/>
      <c r="CI439" s="307" t="n"/>
      <c r="CJ439" s="307" t="n"/>
      <c r="CK439" s="307" t="n"/>
      <c r="CL439" s="307" t="n"/>
      <c r="CM439" s="307" t="n"/>
      <c r="CN439" s="307" t="n"/>
      <c r="CO439" s="307" t="n"/>
      <c r="CP439" s="307" t="n"/>
      <c r="CQ439" s="307" t="n"/>
      <c r="CR439" s="279" t="inlineStr"/>
      <c r="CS439" s="280">
        <f>AVERAGE(Value(BY439),value(CR439))</f>
        <v/>
      </c>
      <c r="CT439" s="421">
        <f>(IF(OR(MediaScorecard!BH440="x", MediaScorecard!BI440="x",MediaScorecard!BJ440="x",MediaScorecard!BK440="x",MediaScorecard!BL440="x"),1, 2))</f>
        <v/>
      </c>
      <c r="CU439" s="308" t="n"/>
      <c r="CV439" s="308" t="n"/>
      <c r="CW439" s="308" t="n"/>
      <c r="CX439" s="309" t="n"/>
      <c r="CY439" s="308" t="n"/>
      <c r="CZ439" s="308" t="n"/>
      <c r="DA439" s="308" t="n"/>
    </row>
    <row r="440" ht="21" customHeight="1" s="590">
      <c r="A440" s="421" t="n"/>
      <c r="B440" s="270" t="n"/>
      <c r="C440" s="266" t="n"/>
      <c r="D440" s="267" t="inlineStr"/>
      <c r="E440" s="267" t="inlineStr"/>
      <c r="F440" s="268" t="inlineStr"/>
      <c r="G440" s="421" t="n"/>
      <c r="H440" s="269" t="n"/>
      <c r="I440" s="421" t="n"/>
      <c r="J440" s="421" t="n"/>
      <c r="K440" s="421" t="n"/>
      <c r="L440" s="421" t="n"/>
      <c r="M440" s="421" t="n"/>
      <c r="N440" s="421" t="n"/>
      <c r="O440" s="421" t="n"/>
      <c r="P440" s="421" t="n"/>
      <c r="Q440" s="421" t="n"/>
      <c r="R440" s="270" t="n"/>
      <c r="S440" s="421" t="n"/>
      <c r="T440" s="421" t="n"/>
      <c r="U440" s="421" t="n"/>
      <c r="V440" s="421" t="n"/>
      <c r="W440" s="421" t="n"/>
      <c r="X440" s="421" t="n"/>
      <c r="Y440" s="421" t="n"/>
      <c r="Z440" s="421" t="n"/>
      <c r="AA440" s="421" t="n"/>
      <c r="AB440" s="421" t="n"/>
      <c r="AC440" s="421" t="n"/>
      <c r="AD440" s="421" t="n"/>
      <c r="AE440" s="421" t="n"/>
      <c r="AF440" s="421" t="n"/>
      <c r="AG440" s="421" t="n"/>
      <c r="AH440" s="421" t="n"/>
      <c r="AI440" s="421" t="n"/>
      <c r="AJ440" s="297" t="n"/>
      <c r="AK440" s="297" t="n"/>
      <c r="AL440" s="284" t="n"/>
      <c r="AM440" s="297" t="n"/>
      <c r="AN440" s="285" t="n"/>
      <c r="AO440" s="297" t="n"/>
      <c r="AP440" s="297" t="n"/>
      <c r="AQ440" s="297" t="n"/>
      <c r="AR440" s="297" t="n"/>
      <c r="AS440" s="297" t="n"/>
      <c r="AT440" s="285" t="inlineStr">
        <is>
          <t>0</t>
        </is>
      </c>
      <c r="AU440" s="297" t="inlineStr">
        <is>
          <t>0</t>
        </is>
      </c>
      <c r="AV440" s="297" t="inlineStr">
        <is>
          <t>0</t>
        </is>
      </c>
      <c r="AW440" s="297" t="inlineStr">
        <is>
          <t>0</t>
        </is>
      </c>
      <c r="AX440" s="297" t="inlineStr">
        <is>
          <t>0</t>
        </is>
      </c>
      <c r="AY440" s="286" t="inlineStr">
        <is>
          <t>0</t>
        </is>
      </c>
      <c r="AZ440" s="286" t="inlineStr">
        <is>
          <t>0</t>
        </is>
      </c>
      <c r="BA440" s="287" t="inlineStr">
        <is>
          <t>0</t>
        </is>
      </c>
      <c r="BB440" s="286" t="inlineStr">
        <is>
          <t>0</t>
        </is>
      </c>
      <c r="BC440" s="286" t="inlineStr">
        <is>
          <t>0</t>
        </is>
      </c>
      <c r="BD440" s="286" t="inlineStr">
        <is>
          <t>0</t>
        </is>
      </c>
      <c r="BE440" s="286" t="inlineStr">
        <is>
          <t>0</t>
        </is>
      </c>
      <c r="BF440" s="286" t="inlineStr">
        <is>
          <t>0</t>
        </is>
      </c>
      <c r="BG440" s="286" t="inlineStr">
        <is>
          <t>0</t>
        </is>
      </c>
      <c r="BH440" s="297" t="inlineStr">
        <is>
          <t>0</t>
        </is>
      </c>
      <c r="BI440" s="297" t="inlineStr">
        <is>
          <t>0</t>
        </is>
      </c>
      <c r="BJ440" s="297" t="inlineStr">
        <is>
          <t>0</t>
        </is>
      </c>
      <c r="BK440" s="297" t="inlineStr">
        <is>
          <t>0</t>
        </is>
      </c>
      <c r="BL440" s="297" t="inlineStr">
        <is>
          <t>0</t>
        </is>
      </c>
      <c r="BM440" s="297" t="inlineStr">
        <is>
          <t>0</t>
        </is>
      </c>
      <c r="BN440" s="297" t="inlineStr">
        <is>
          <t>0</t>
        </is>
      </c>
      <c r="BO440" s="285" t="inlineStr">
        <is>
          <t>0</t>
        </is>
      </c>
      <c r="BP440" s="297" t="inlineStr">
        <is>
          <t>0</t>
        </is>
      </c>
      <c r="BQ440" s="297" t="inlineStr">
        <is>
          <t>0</t>
        </is>
      </c>
      <c r="BR440" s="297" t="inlineStr">
        <is>
          <t>0</t>
        </is>
      </c>
      <c r="BS440" s="297" t="inlineStr">
        <is>
          <t>0</t>
        </is>
      </c>
      <c r="BT440" s="297" t="inlineStr">
        <is>
          <t>0</t>
        </is>
      </c>
      <c r="BU440" s="297" t="inlineStr">
        <is>
          <t>0</t>
        </is>
      </c>
      <c r="BV440" s="297" t="inlineStr">
        <is>
          <t>0</t>
        </is>
      </c>
      <c r="BW440" s="288" t="inlineStr">
        <is>
          <t>0</t>
        </is>
      </c>
      <c r="BX440" s="276">
        <f>SUM(IF(COUNTIF(#REF!, "*1.*"), 2, 0), IF(COUNTIF(#REF!, "*2.*"), 2, 0), IF(COUNTIF(#REF!, "*3.*"), 2, 0), IF(COUNTIF(#REF!, "*4.*"), 2, 0), IF(COUNTIF(#REF!, "*5.*"), 2, 0), IF(COUNTIF(#REF!, "*6.*"), 2, 0))</f>
        <v/>
      </c>
      <c r="BY440" s="277">
        <f t="array" ref="BY440">SUM(VALUE(AT440),VALUE(AU440),VALUE(AV440),VALUE(AW440),VALUE(AX440),VALUE(AY440),VALUE(AZ440),VALUE(BB440),VALUE(BC440),VALUE(BD440),VALUE(BE440),VALUE(BF440),VALUE(BG440),VALUE(BH440),VALUE(BI440),VALUE(BJ440),VALUE(BK440),VALUE(BL440),VALUE(BM440),VALUE(BN440),VALUE(BO440),VALUE(BP440),VALUE(BQ440),VALUE(BR440),VALUE(BS440),VALUE(BT440),VALUE(BU440),VALUE(BV440),VALUE(BW440))</f>
        <v/>
      </c>
      <c r="BZ440" s="307" t="n"/>
      <c r="CA440" s="307" t="n"/>
      <c r="CB440" s="307" t="n"/>
      <c r="CC440" s="307" t="n"/>
      <c r="CD440" s="307" t="n"/>
      <c r="CE440" s="307" t="n"/>
      <c r="CF440" s="307" t="n"/>
      <c r="CG440" s="307" t="n"/>
      <c r="CH440" s="307" t="n"/>
      <c r="CI440" s="307" t="n"/>
      <c r="CJ440" s="307" t="n"/>
      <c r="CK440" s="307" t="n"/>
      <c r="CL440" s="307" t="n"/>
      <c r="CM440" s="307" t="n"/>
      <c r="CN440" s="307" t="n"/>
      <c r="CO440" s="307" t="n"/>
      <c r="CP440" s="307" t="n"/>
      <c r="CQ440" s="307" t="n"/>
      <c r="CR440" s="279" t="inlineStr"/>
      <c r="CS440" s="280">
        <f>AVERAGE(Value(BY440),value(CR440))</f>
        <v/>
      </c>
      <c r="CT440" s="421">
        <f>(IF(OR(MediaScorecard!BH441="x", MediaScorecard!BI441="x",MediaScorecard!BJ441="x",MediaScorecard!BK441="x",MediaScorecard!BL441="x"),1, 2))</f>
        <v/>
      </c>
      <c r="CU440" s="308" t="n"/>
      <c r="CV440" s="308" t="n"/>
      <c r="CW440" s="308" t="n"/>
      <c r="CX440" s="309" t="n"/>
      <c r="CY440" s="308" t="n"/>
      <c r="CZ440" s="308" t="n"/>
      <c r="DA440" s="308" t="n"/>
    </row>
    <row r="441" ht="21" customHeight="1" s="590">
      <c r="A441" s="421" t="n"/>
      <c r="B441" s="270" t="n"/>
      <c r="C441" s="266" t="n"/>
      <c r="D441" s="267" t="inlineStr"/>
      <c r="E441" s="267" t="inlineStr"/>
      <c r="F441" s="268" t="inlineStr"/>
      <c r="G441" s="421" t="n"/>
      <c r="H441" s="269" t="n"/>
      <c r="I441" s="421" t="n"/>
      <c r="J441" s="421" t="n"/>
      <c r="K441" s="421" t="n"/>
      <c r="L441" s="421" t="n"/>
      <c r="M441" s="421" t="n"/>
      <c r="N441" s="421" t="n"/>
      <c r="O441" s="421" t="n"/>
      <c r="P441" s="421" t="n"/>
      <c r="Q441" s="421" t="n"/>
      <c r="R441" s="270" t="n"/>
      <c r="S441" s="421" t="n"/>
      <c r="T441" s="421" t="n"/>
      <c r="U441" s="421" t="n"/>
      <c r="V441" s="421" t="n"/>
      <c r="W441" s="421" t="n"/>
      <c r="X441" s="421" t="n"/>
      <c r="Y441" s="421" t="n"/>
      <c r="Z441" s="421" t="n"/>
      <c r="AA441" s="421" t="n"/>
      <c r="AB441" s="421" t="n"/>
      <c r="AC441" s="421" t="n"/>
      <c r="AD441" s="421" t="n"/>
      <c r="AE441" s="421" t="n"/>
      <c r="AF441" s="421" t="n"/>
      <c r="AG441" s="421" t="n"/>
      <c r="AH441" s="421" t="n"/>
      <c r="AI441" s="421" t="n"/>
      <c r="AJ441" s="297" t="n"/>
      <c r="AK441" s="297" t="n"/>
      <c r="AL441" s="284" t="n"/>
      <c r="AM441" s="297" t="n"/>
      <c r="AN441" s="285" t="n"/>
      <c r="AO441" s="297" t="n"/>
      <c r="AP441" s="297" t="n"/>
      <c r="AQ441" s="297" t="n"/>
      <c r="AR441" s="297" t="n"/>
      <c r="AS441" s="297" t="n"/>
      <c r="AT441" s="285" t="inlineStr">
        <is>
          <t>0</t>
        </is>
      </c>
      <c r="AU441" s="297" t="inlineStr">
        <is>
          <t>0</t>
        </is>
      </c>
      <c r="AV441" s="297" t="inlineStr">
        <is>
          <t>0</t>
        </is>
      </c>
      <c r="AW441" s="297" t="inlineStr">
        <is>
          <t>0</t>
        </is>
      </c>
      <c r="AX441" s="297" t="inlineStr">
        <is>
          <t>0</t>
        </is>
      </c>
      <c r="AY441" s="286" t="inlineStr">
        <is>
          <t>0</t>
        </is>
      </c>
      <c r="AZ441" s="286" t="inlineStr">
        <is>
          <t>0</t>
        </is>
      </c>
      <c r="BA441" s="287" t="inlineStr">
        <is>
          <t>0</t>
        </is>
      </c>
      <c r="BB441" s="286" t="inlineStr">
        <is>
          <t>0</t>
        </is>
      </c>
      <c r="BC441" s="286" t="inlineStr">
        <is>
          <t>0</t>
        </is>
      </c>
      <c r="BD441" s="286" t="inlineStr">
        <is>
          <t>0</t>
        </is>
      </c>
      <c r="BE441" s="286" t="inlineStr">
        <is>
          <t>0</t>
        </is>
      </c>
      <c r="BF441" s="286" t="inlineStr">
        <is>
          <t>0</t>
        </is>
      </c>
      <c r="BG441" s="286" t="inlineStr">
        <is>
          <t>0</t>
        </is>
      </c>
      <c r="BH441" s="297" t="inlineStr">
        <is>
          <t>0</t>
        </is>
      </c>
      <c r="BI441" s="297" t="inlineStr">
        <is>
          <t>0</t>
        </is>
      </c>
      <c r="BJ441" s="297" t="inlineStr">
        <is>
          <t>0</t>
        </is>
      </c>
      <c r="BK441" s="297" t="inlineStr">
        <is>
          <t>0</t>
        </is>
      </c>
      <c r="BL441" s="297" t="inlineStr">
        <is>
          <t>0</t>
        </is>
      </c>
      <c r="BM441" s="297" t="inlineStr">
        <is>
          <t>0</t>
        </is>
      </c>
      <c r="BN441" s="297" t="inlineStr">
        <is>
          <t>0</t>
        </is>
      </c>
      <c r="BO441" s="285" t="inlineStr">
        <is>
          <t>0</t>
        </is>
      </c>
      <c r="BP441" s="297" t="inlineStr">
        <is>
          <t>0</t>
        </is>
      </c>
      <c r="BQ441" s="297" t="inlineStr">
        <is>
          <t>0</t>
        </is>
      </c>
      <c r="BR441" s="297" t="inlineStr">
        <is>
          <t>0</t>
        </is>
      </c>
      <c r="BS441" s="297" t="inlineStr">
        <is>
          <t>0</t>
        </is>
      </c>
      <c r="BT441" s="297" t="inlineStr">
        <is>
          <t>0</t>
        </is>
      </c>
      <c r="BU441" s="297" t="inlineStr">
        <is>
          <t>0</t>
        </is>
      </c>
      <c r="BV441" s="297" t="inlineStr">
        <is>
          <t>0</t>
        </is>
      </c>
      <c r="BW441" s="288" t="inlineStr">
        <is>
          <t>0</t>
        </is>
      </c>
      <c r="BX441" s="276">
        <f>SUM(IF(COUNTIF(#REF!, "*1.*"), 2, 0), IF(COUNTIF(#REF!, "*2.*"), 2, 0), IF(COUNTIF(#REF!, "*3.*"), 2, 0), IF(COUNTIF(#REF!, "*4.*"), 2, 0), IF(COUNTIF(#REF!, "*5.*"), 2, 0), IF(COUNTIF(#REF!, "*6.*"), 2, 0))</f>
        <v/>
      </c>
      <c r="BY441" s="277">
        <f t="array" ref="BY441">SUM(VALUE(AT441),VALUE(AU441),VALUE(AV441),VALUE(AW441),VALUE(AX441),VALUE(AY441),VALUE(AZ441),VALUE(BB441),VALUE(BC441),VALUE(BD441),VALUE(BE441),VALUE(BF441),VALUE(BG441),VALUE(BH441),VALUE(BI441),VALUE(BJ441),VALUE(BK441),VALUE(BL441),VALUE(BM441),VALUE(BN441),VALUE(BO441),VALUE(BP441),VALUE(BQ441),VALUE(BR441),VALUE(BS441),VALUE(BT441),VALUE(BU441),VALUE(BV441),VALUE(BW441))</f>
        <v/>
      </c>
      <c r="BZ441" s="307" t="n"/>
      <c r="CA441" s="307" t="n"/>
      <c r="CB441" s="307" t="n"/>
      <c r="CC441" s="307" t="n"/>
      <c r="CD441" s="307" t="n"/>
      <c r="CE441" s="307" t="n"/>
      <c r="CF441" s="307" t="n"/>
      <c r="CG441" s="307" t="n"/>
      <c r="CH441" s="307" t="n"/>
      <c r="CI441" s="307" t="n"/>
      <c r="CJ441" s="307" t="n"/>
      <c r="CK441" s="307" t="n"/>
      <c r="CL441" s="307" t="n"/>
      <c r="CM441" s="307" t="n"/>
      <c r="CN441" s="307" t="n"/>
      <c r="CO441" s="307" t="n"/>
      <c r="CP441" s="307" t="n"/>
      <c r="CQ441" s="307" t="n"/>
      <c r="CR441" s="279" t="inlineStr"/>
      <c r="CS441" s="280">
        <f>AVERAGE(Value(BY441),value(CR441))</f>
        <v/>
      </c>
      <c r="CT441" s="421">
        <f>(IF(OR(MediaScorecard!BH442="x", MediaScorecard!BI442="x",MediaScorecard!BJ442="x",MediaScorecard!BK442="x",MediaScorecard!BL442="x"),1, 2))</f>
        <v/>
      </c>
      <c r="CU441" s="308" t="n"/>
      <c r="CV441" s="308" t="n"/>
      <c r="CW441" s="308" t="n"/>
      <c r="CX441" s="309" t="n"/>
      <c r="CY441" s="308" t="n"/>
      <c r="CZ441" s="308" t="n"/>
      <c r="DA441" s="308" t="n"/>
    </row>
    <row r="442" ht="21" customHeight="1" s="590">
      <c r="A442" s="421" t="n"/>
      <c r="B442" s="270" t="n"/>
      <c r="C442" s="266" t="n"/>
      <c r="D442" s="267" t="inlineStr"/>
      <c r="E442" s="267" t="inlineStr"/>
      <c r="F442" s="268" t="inlineStr"/>
      <c r="G442" s="421" t="n"/>
      <c r="H442" s="269" t="n"/>
      <c r="I442" s="421" t="n"/>
      <c r="J442" s="421" t="n"/>
      <c r="K442" s="421" t="n"/>
      <c r="L442" s="421" t="n"/>
      <c r="M442" s="421" t="n"/>
      <c r="N442" s="421" t="n"/>
      <c r="O442" s="421" t="n"/>
      <c r="P442" s="421" t="n"/>
      <c r="Q442" s="421" t="n"/>
      <c r="R442" s="270" t="n"/>
      <c r="S442" s="421" t="n"/>
      <c r="T442" s="421" t="n"/>
      <c r="U442" s="421" t="n"/>
      <c r="V442" s="421" t="n"/>
      <c r="W442" s="421" t="n"/>
      <c r="X442" s="421" t="n"/>
      <c r="Y442" s="421" t="n"/>
      <c r="Z442" s="421" t="n"/>
      <c r="AA442" s="421" t="n"/>
      <c r="AB442" s="421" t="n"/>
      <c r="AC442" s="421" t="n"/>
      <c r="AD442" s="421" t="n"/>
      <c r="AE442" s="421" t="n"/>
      <c r="AF442" s="421" t="n"/>
      <c r="AG442" s="421" t="n"/>
      <c r="AH442" s="421" t="n"/>
      <c r="AI442" s="421" t="n"/>
      <c r="AJ442" s="297" t="n"/>
      <c r="AK442" s="297" t="n"/>
      <c r="AL442" s="284" t="n"/>
      <c r="AM442" s="297" t="n"/>
      <c r="AN442" s="285" t="n"/>
      <c r="AO442" s="297" t="n"/>
      <c r="AP442" s="297" t="n"/>
      <c r="AQ442" s="297" t="n"/>
      <c r="AR442" s="297" t="n"/>
      <c r="AS442" s="297" t="n"/>
      <c r="AT442" s="285" t="inlineStr">
        <is>
          <t>0</t>
        </is>
      </c>
      <c r="AU442" s="297" t="inlineStr">
        <is>
          <t>0</t>
        </is>
      </c>
      <c r="AV442" s="297" t="inlineStr">
        <is>
          <t>0</t>
        </is>
      </c>
      <c r="AW442" s="297" t="inlineStr">
        <is>
          <t>0</t>
        </is>
      </c>
      <c r="AX442" s="297" t="inlineStr">
        <is>
          <t>0</t>
        </is>
      </c>
      <c r="AY442" s="286" t="inlineStr">
        <is>
          <t>0</t>
        </is>
      </c>
      <c r="AZ442" s="286" t="inlineStr">
        <is>
          <t>0</t>
        </is>
      </c>
      <c r="BA442" s="287" t="inlineStr">
        <is>
          <t>0</t>
        </is>
      </c>
      <c r="BB442" s="286" t="inlineStr">
        <is>
          <t>0</t>
        </is>
      </c>
      <c r="BC442" s="286" t="inlineStr">
        <is>
          <t>0</t>
        </is>
      </c>
      <c r="BD442" s="286" t="inlineStr">
        <is>
          <t>0</t>
        </is>
      </c>
      <c r="BE442" s="286" t="inlineStr">
        <is>
          <t>0</t>
        </is>
      </c>
      <c r="BF442" s="286" t="inlineStr">
        <is>
          <t>0</t>
        </is>
      </c>
      <c r="BG442" s="286" t="inlineStr">
        <is>
          <t>0</t>
        </is>
      </c>
      <c r="BH442" s="297" t="inlineStr">
        <is>
          <t>0</t>
        </is>
      </c>
      <c r="BI442" s="297" t="inlineStr">
        <is>
          <t>0</t>
        </is>
      </c>
      <c r="BJ442" s="297" t="inlineStr">
        <is>
          <t>0</t>
        </is>
      </c>
      <c r="BK442" s="297" t="inlineStr">
        <is>
          <t>0</t>
        </is>
      </c>
      <c r="BL442" s="297" t="inlineStr">
        <is>
          <t>0</t>
        </is>
      </c>
      <c r="BM442" s="297" t="inlineStr">
        <is>
          <t>0</t>
        </is>
      </c>
      <c r="BN442" s="297" t="inlineStr">
        <is>
          <t>0</t>
        </is>
      </c>
      <c r="BO442" s="285" t="inlineStr">
        <is>
          <t>0</t>
        </is>
      </c>
      <c r="BP442" s="297" t="inlineStr">
        <is>
          <t>0</t>
        </is>
      </c>
      <c r="BQ442" s="297" t="inlineStr">
        <is>
          <t>0</t>
        </is>
      </c>
      <c r="BR442" s="297" t="inlineStr">
        <is>
          <t>0</t>
        </is>
      </c>
      <c r="BS442" s="297" t="inlineStr">
        <is>
          <t>0</t>
        </is>
      </c>
      <c r="BT442" s="297" t="inlineStr">
        <is>
          <t>0</t>
        </is>
      </c>
      <c r="BU442" s="297" t="inlineStr">
        <is>
          <t>0</t>
        </is>
      </c>
      <c r="BV442" s="297" t="inlineStr">
        <is>
          <t>0</t>
        </is>
      </c>
      <c r="BW442" s="288" t="inlineStr">
        <is>
          <t>0</t>
        </is>
      </c>
      <c r="BX442" s="276">
        <f>SUM(IF(COUNTIF(#REF!, "*1.*"), 2, 0), IF(COUNTIF(#REF!, "*2.*"), 2, 0), IF(COUNTIF(#REF!, "*3.*"), 2, 0), IF(COUNTIF(#REF!, "*4.*"), 2, 0), IF(COUNTIF(#REF!, "*5.*"), 2, 0), IF(COUNTIF(#REF!, "*6.*"), 2, 0))</f>
        <v/>
      </c>
      <c r="BY442" s="277">
        <f t="array" ref="BY442">SUM(VALUE(AT442),VALUE(AU442),VALUE(AV442),VALUE(AW442),VALUE(AX442),VALUE(AY442),VALUE(AZ442),VALUE(BB442),VALUE(BC442),VALUE(BD442),VALUE(BE442),VALUE(BF442),VALUE(BG442),VALUE(BH442),VALUE(BI442),VALUE(BJ442),VALUE(BK442),VALUE(BL442),VALUE(BM442),VALUE(BN442),VALUE(BO442),VALUE(BP442),VALUE(BQ442),VALUE(BR442),VALUE(BS442),VALUE(BT442),VALUE(BU442),VALUE(BV442),VALUE(BW442))</f>
        <v/>
      </c>
      <c r="BZ442" s="307" t="n"/>
      <c r="CA442" s="307" t="n"/>
      <c r="CB442" s="307" t="n"/>
      <c r="CC442" s="307" t="n"/>
      <c r="CD442" s="307" t="n"/>
      <c r="CE442" s="307" t="n"/>
      <c r="CF442" s="307" t="n"/>
      <c r="CG442" s="307" t="n"/>
      <c r="CH442" s="307" t="n"/>
      <c r="CI442" s="307" t="n"/>
      <c r="CJ442" s="307" t="n"/>
      <c r="CK442" s="307" t="n"/>
      <c r="CL442" s="307" t="n"/>
      <c r="CM442" s="307" t="n"/>
      <c r="CN442" s="307" t="n"/>
      <c r="CO442" s="307" t="n"/>
      <c r="CP442" s="307" t="n"/>
      <c r="CQ442" s="307" t="n"/>
      <c r="CR442" s="279" t="inlineStr"/>
      <c r="CS442" s="280">
        <f>AVERAGE(Value(BY442),value(CR442))</f>
        <v/>
      </c>
      <c r="CT442" s="421">
        <f>(IF(OR(MediaScorecard!BH443="x", MediaScorecard!BI443="x",MediaScorecard!BJ443="x",MediaScorecard!BK443="x",MediaScorecard!BL443="x"),1, 2))</f>
        <v/>
      </c>
      <c r="CU442" s="308" t="n"/>
      <c r="CV442" s="308" t="n"/>
      <c r="CW442" s="308" t="n"/>
      <c r="CX442" s="309" t="n"/>
      <c r="CY442" s="308" t="n"/>
      <c r="CZ442" s="308" t="n"/>
      <c r="DA442" s="308" t="n"/>
    </row>
    <row r="443" ht="21" customHeight="1" s="590">
      <c r="A443" s="421" t="n"/>
      <c r="B443" s="270" t="n"/>
      <c r="C443" s="266" t="n"/>
      <c r="D443" s="267" t="inlineStr"/>
      <c r="E443" s="267" t="inlineStr"/>
      <c r="F443" s="268" t="inlineStr"/>
      <c r="G443" s="421" t="n"/>
      <c r="H443" s="269" t="n"/>
      <c r="I443" s="421" t="n"/>
      <c r="J443" s="421" t="n"/>
      <c r="K443" s="421" t="n"/>
      <c r="L443" s="421" t="n"/>
      <c r="M443" s="421" t="n"/>
      <c r="N443" s="421" t="n"/>
      <c r="O443" s="421" t="n"/>
      <c r="P443" s="421" t="n"/>
      <c r="Q443" s="421" t="n"/>
      <c r="R443" s="270" t="n"/>
      <c r="S443" s="421" t="n"/>
      <c r="T443" s="421" t="n"/>
      <c r="U443" s="421" t="n"/>
      <c r="V443" s="421" t="n"/>
      <c r="W443" s="421" t="n"/>
      <c r="X443" s="421" t="n"/>
      <c r="Y443" s="421" t="n"/>
      <c r="Z443" s="421" t="n"/>
      <c r="AA443" s="421" t="n"/>
      <c r="AB443" s="421" t="n"/>
      <c r="AC443" s="421" t="n"/>
      <c r="AD443" s="421" t="n"/>
      <c r="AE443" s="421" t="n"/>
      <c r="AF443" s="421" t="n"/>
      <c r="AG443" s="421" t="n"/>
      <c r="AH443" s="421" t="n"/>
      <c r="AI443" s="421" t="n"/>
      <c r="AJ443" s="297" t="n"/>
      <c r="AK443" s="297" t="n"/>
      <c r="AL443" s="284" t="n"/>
      <c r="AM443" s="297" t="n"/>
      <c r="AN443" s="285" t="n"/>
      <c r="AO443" s="297" t="n"/>
      <c r="AP443" s="297" t="n"/>
      <c r="AQ443" s="297" t="n"/>
      <c r="AR443" s="297" t="n"/>
      <c r="AS443" s="297" t="n"/>
      <c r="AT443" s="285" t="inlineStr">
        <is>
          <t>0</t>
        </is>
      </c>
      <c r="AU443" s="297" t="inlineStr">
        <is>
          <t>0</t>
        </is>
      </c>
      <c r="AV443" s="297" t="inlineStr">
        <is>
          <t>0</t>
        </is>
      </c>
      <c r="AW443" s="297" t="inlineStr">
        <is>
          <t>0</t>
        </is>
      </c>
      <c r="AX443" s="297" t="inlineStr">
        <is>
          <t>0</t>
        </is>
      </c>
      <c r="AY443" s="286" t="inlineStr">
        <is>
          <t>0</t>
        </is>
      </c>
      <c r="AZ443" s="286" t="inlineStr">
        <is>
          <t>0</t>
        </is>
      </c>
      <c r="BA443" s="287" t="inlineStr">
        <is>
          <t>0</t>
        </is>
      </c>
      <c r="BB443" s="286" t="inlineStr">
        <is>
          <t>0</t>
        </is>
      </c>
      <c r="BC443" s="286" t="inlineStr">
        <is>
          <t>0</t>
        </is>
      </c>
      <c r="BD443" s="286" t="inlineStr">
        <is>
          <t>0</t>
        </is>
      </c>
      <c r="BE443" s="286" t="inlineStr">
        <is>
          <t>0</t>
        </is>
      </c>
      <c r="BF443" s="286" t="inlineStr">
        <is>
          <t>0</t>
        </is>
      </c>
      <c r="BG443" s="286" t="inlineStr">
        <is>
          <t>0</t>
        </is>
      </c>
      <c r="BH443" s="297" t="inlineStr">
        <is>
          <t>0</t>
        </is>
      </c>
      <c r="BI443" s="297" t="inlineStr">
        <is>
          <t>0</t>
        </is>
      </c>
      <c r="BJ443" s="297" t="inlineStr">
        <is>
          <t>0</t>
        </is>
      </c>
      <c r="BK443" s="297" t="inlineStr">
        <is>
          <t>0</t>
        </is>
      </c>
      <c r="BL443" s="297" t="inlineStr">
        <is>
          <t>0</t>
        </is>
      </c>
      <c r="BM443" s="297" t="inlineStr">
        <is>
          <t>0</t>
        </is>
      </c>
      <c r="BN443" s="297" t="inlineStr">
        <is>
          <t>0</t>
        </is>
      </c>
      <c r="BO443" s="285" t="inlineStr">
        <is>
          <t>0</t>
        </is>
      </c>
      <c r="BP443" s="297" t="inlineStr">
        <is>
          <t>0</t>
        </is>
      </c>
      <c r="BQ443" s="297" t="inlineStr">
        <is>
          <t>0</t>
        </is>
      </c>
      <c r="BR443" s="297" t="inlineStr">
        <is>
          <t>0</t>
        </is>
      </c>
      <c r="BS443" s="297" t="inlineStr">
        <is>
          <t>0</t>
        </is>
      </c>
      <c r="BT443" s="297" t="inlineStr">
        <is>
          <t>0</t>
        </is>
      </c>
      <c r="BU443" s="297" t="inlineStr">
        <is>
          <t>0</t>
        </is>
      </c>
      <c r="BV443" s="297" t="inlineStr">
        <is>
          <t>0</t>
        </is>
      </c>
      <c r="BW443" s="288" t="inlineStr">
        <is>
          <t>0</t>
        </is>
      </c>
      <c r="BX443" s="276">
        <f>SUM(IF(COUNTIF(#REF!, "*1.*"), 2, 0), IF(COUNTIF(#REF!, "*2.*"), 2, 0), IF(COUNTIF(#REF!, "*3.*"), 2, 0), IF(COUNTIF(#REF!, "*4.*"), 2, 0), IF(COUNTIF(#REF!, "*5.*"), 2, 0), IF(COUNTIF(#REF!, "*6.*"), 2, 0))</f>
        <v/>
      </c>
      <c r="BY443" s="277">
        <f t="array" ref="BY443">SUM(VALUE(AT443),VALUE(AU443),VALUE(AV443),VALUE(AW443),VALUE(AX443),VALUE(AY443),VALUE(AZ443),VALUE(BB443),VALUE(BC443),VALUE(BD443),VALUE(BE443),VALUE(BF443),VALUE(BG443),VALUE(BH443),VALUE(BI443),VALUE(BJ443),VALUE(BK443),VALUE(BL443),VALUE(BM443),VALUE(BN443),VALUE(BO443),VALUE(BP443),VALUE(BQ443),VALUE(BR443),VALUE(BS443),VALUE(BT443),VALUE(BU443),VALUE(BV443),VALUE(BW443))</f>
        <v/>
      </c>
      <c r="BZ443" s="307" t="n"/>
      <c r="CA443" s="307" t="n"/>
      <c r="CB443" s="307" t="n"/>
      <c r="CC443" s="307" t="n"/>
      <c r="CD443" s="307" t="n"/>
      <c r="CE443" s="307" t="n"/>
      <c r="CF443" s="307" t="n"/>
      <c r="CG443" s="307" t="n"/>
      <c r="CH443" s="307" t="n"/>
      <c r="CI443" s="307" t="n"/>
      <c r="CJ443" s="307" t="n"/>
      <c r="CK443" s="307" t="n"/>
      <c r="CL443" s="307" t="n"/>
      <c r="CM443" s="307" t="n"/>
      <c r="CN443" s="307" t="n"/>
      <c r="CO443" s="307" t="n"/>
      <c r="CP443" s="307" t="n"/>
      <c r="CQ443" s="307" t="n"/>
      <c r="CR443" s="279" t="inlineStr"/>
      <c r="CS443" s="280">
        <f>AVERAGE(Value(BY443),value(CR443))</f>
        <v/>
      </c>
      <c r="CT443" s="421">
        <f>(IF(OR(MediaScorecard!BH444="x", MediaScorecard!BI444="x",MediaScorecard!BJ444="x",MediaScorecard!BK444="x",MediaScorecard!BL444="x"),1, 2))</f>
        <v/>
      </c>
      <c r="CU443" s="308" t="n"/>
      <c r="CV443" s="308" t="n"/>
      <c r="CW443" s="308" t="n"/>
      <c r="CX443" s="309" t="n"/>
      <c r="CY443" s="308" t="n"/>
      <c r="CZ443" s="308" t="n"/>
      <c r="DA443" s="308" t="n"/>
    </row>
    <row r="444" ht="21" customHeight="1" s="590">
      <c r="A444" s="421" t="n"/>
      <c r="B444" s="270" t="n"/>
      <c r="C444" s="266" t="n"/>
      <c r="D444" s="267" t="inlineStr"/>
      <c r="E444" s="267" t="inlineStr"/>
      <c r="F444" s="268" t="inlineStr"/>
      <c r="G444" s="421" t="n"/>
      <c r="H444" s="269" t="n"/>
      <c r="I444" s="421" t="n"/>
      <c r="J444" s="421" t="n"/>
      <c r="K444" s="421" t="n"/>
      <c r="L444" s="421" t="n"/>
      <c r="M444" s="421" t="n"/>
      <c r="N444" s="421" t="n"/>
      <c r="O444" s="421" t="n"/>
      <c r="P444" s="421" t="n"/>
      <c r="Q444" s="421" t="n"/>
      <c r="R444" s="270" t="n"/>
      <c r="S444" s="421" t="n"/>
      <c r="T444" s="421" t="n"/>
      <c r="U444" s="421" t="n"/>
      <c r="V444" s="421" t="n"/>
      <c r="W444" s="421" t="n"/>
      <c r="X444" s="421" t="n"/>
      <c r="Y444" s="421" t="n"/>
      <c r="Z444" s="421" t="n"/>
      <c r="AA444" s="421" t="n"/>
      <c r="AB444" s="421" t="n"/>
      <c r="AC444" s="421" t="n"/>
      <c r="AD444" s="421" t="n"/>
      <c r="AE444" s="421" t="n"/>
      <c r="AF444" s="421" t="n"/>
      <c r="AG444" s="421" t="n"/>
      <c r="AH444" s="421" t="n"/>
      <c r="AI444" s="421" t="n"/>
      <c r="AJ444" s="297" t="n"/>
      <c r="AK444" s="297" t="n"/>
      <c r="AL444" s="284" t="n"/>
      <c r="AM444" s="297" t="n"/>
      <c r="AN444" s="285" t="n"/>
      <c r="AO444" s="297" t="n"/>
      <c r="AP444" s="297" t="n"/>
      <c r="AQ444" s="297" t="n"/>
      <c r="AR444" s="297" t="n"/>
      <c r="AS444" s="297" t="n"/>
      <c r="AT444" s="285" t="inlineStr">
        <is>
          <t>0</t>
        </is>
      </c>
      <c r="AU444" s="297" t="inlineStr">
        <is>
          <t>0</t>
        </is>
      </c>
      <c r="AV444" s="297" t="inlineStr">
        <is>
          <t>0</t>
        </is>
      </c>
      <c r="AW444" s="297" t="inlineStr">
        <is>
          <t>0</t>
        </is>
      </c>
      <c r="AX444" s="297" t="inlineStr">
        <is>
          <t>0</t>
        </is>
      </c>
      <c r="AY444" s="286" t="inlineStr">
        <is>
          <t>0</t>
        </is>
      </c>
      <c r="AZ444" s="286" t="inlineStr">
        <is>
          <t>0</t>
        </is>
      </c>
      <c r="BA444" s="287" t="inlineStr">
        <is>
          <t>0</t>
        </is>
      </c>
      <c r="BB444" s="286" t="inlineStr">
        <is>
          <t>0</t>
        </is>
      </c>
      <c r="BC444" s="286" t="inlineStr">
        <is>
          <t>0</t>
        </is>
      </c>
      <c r="BD444" s="286" t="inlineStr">
        <is>
          <t>0</t>
        </is>
      </c>
      <c r="BE444" s="286" t="inlineStr">
        <is>
          <t>0</t>
        </is>
      </c>
      <c r="BF444" s="286" t="inlineStr">
        <is>
          <t>0</t>
        </is>
      </c>
      <c r="BG444" s="286" t="inlineStr">
        <is>
          <t>0</t>
        </is>
      </c>
      <c r="BH444" s="297" t="inlineStr">
        <is>
          <t>0</t>
        </is>
      </c>
      <c r="BI444" s="297" t="inlineStr">
        <is>
          <t>0</t>
        </is>
      </c>
      <c r="BJ444" s="297" t="inlineStr">
        <is>
          <t>0</t>
        </is>
      </c>
      <c r="BK444" s="297" t="inlineStr">
        <is>
          <t>0</t>
        </is>
      </c>
      <c r="BL444" s="297" t="inlineStr">
        <is>
          <t>0</t>
        </is>
      </c>
      <c r="BM444" s="297" t="inlineStr">
        <is>
          <t>0</t>
        </is>
      </c>
      <c r="BN444" s="297" t="inlineStr">
        <is>
          <t>0</t>
        </is>
      </c>
      <c r="BO444" s="285" t="inlineStr">
        <is>
          <t>0</t>
        </is>
      </c>
      <c r="BP444" s="297" t="inlineStr">
        <is>
          <t>0</t>
        </is>
      </c>
      <c r="BQ444" s="297" t="inlineStr">
        <is>
          <t>0</t>
        </is>
      </c>
      <c r="BR444" s="297" t="inlineStr">
        <is>
          <t>0</t>
        </is>
      </c>
      <c r="BS444" s="297" t="inlineStr">
        <is>
          <t>0</t>
        </is>
      </c>
      <c r="BT444" s="297" t="inlineStr">
        <is>
          <t>0</t>
        </is>
      </c>
      <c r="BU444" s="297" t="inlineStr">
        <is>
          <t>0</t>
        </is>
      </c>
      <c r="BV444" s="297" t="inlineStr">
        <is>
          <t>0</t>
        </is>
      </c>
      <c r="BW444" s="288" t="inlineStr">
        <is>
          <t>0</t>
        </is>
      </c>
      <c r="BX444" s="276">
        <f>SUM(IF(COUNTIF(#REF!, "*1.*"), 2, 0), IF(COUNTIF(#REF!, "*2.*"), 2, 0), IF(COUNTIF(#REF!, "*3.*"), 2, 0), IF(COUNTIF(#REF!, "*4.*"), 2, 0), IF(COUNTIF(#REF!, "*5.*"), 2, 0), IF(COUNTIF(#REF!, "*6.*"), 2, 0))</f>
        <v/>
      </c>
      <c r="BY444" s="277">
        <f t="array" ref="BY444">SUM(VALUE(AT444),VALUE(AU444),VALUE(AV444),VALUE(AW444),VALUE(AX444),VALUE(AY444),VALUE(AZ444),VALUE(BB444),VALUE(BC444),VALUE(BD444),VALUE(BE444),VALUE(BF444),VALUE(BG444),VALUE(BH444),VALUE(BI444),VALUE(BJ444),VALUE(BK444),VALUE(BL444),VALUE(BM444),VALUE(BN444),VALUE(BO444),VALUE(BP444),VALUE(BQ444),VALUE(BR444),VALUE(BS444),VALUE(BT444),VALUE(BU444),VALUE(BV444),VALUE(BW444))</f>
        <v/>
      </c>
      <c r="BZ444" s="307" t="n"/>
      <c r="CA444" s="307" t="n"/>
      <c r="CB444" s="307" t="n"/>
      <c r="CC444" s="307" t="n"/>
      <c r="CD444" s="307" t="n"/>
      <c r="CE444" s="307" t="n"/>
      <c r="CF444" s="307" t="n"/>
      <c r="CG444" s="307" t="n"/>
      <c r="CH444" s="307" t="n"/>
      <c r="CI444" s="307" t="n"/>
      <c r="CJ444" s="307" t="n"/>
      <c r="CK444" s="307" t="n"/>
      <c r="CL444" s="307" t="n"/>
      <c r="CM444" s="307" t="n"/>
      <c r="CN444" s="307" t="n"/>
      <c r="CO444" s="307" t="n"/>
      <c r="CP444" s="307" t="n"/>
      <c r="CQ444" s="307" t="n"/>
      <c r="CR444" s="279" t="inlineStr"/>
      <c r="CS444" s="280">
        <f>AVERAGE(Value(BY444),value(CR444))</f>
        <v/>
      </c>
      <c r="CT444" s="421">
        <f>(IF(OR(MediaScorecard!BH445="x", MediaScorecard!BI445="x",MediaScorecard!BJ445="x",MediaScorecard!BK445="x",MediaScorecard!BL445="x"),1, 2))</f>
        <v/>
      </c>
      <c r="CU444" s="308" t="n"/>
      <c r="CV444" s="308" t="n"/>
      <c r="CW444" s="308" t="n"/>
      <c r="CX444" s="309" t="n"/>
      <c r="CY444" s="308" t="n"/>
      <c r="CZ444" s="308" t="n"/>
      <c r="DA444" s="308" t="n"/>
    </row>
    <row r="445" ht="21" customHeight="1" s="590">
      <c r="A445" s="421" t="n"/>
      <c r="B445" s="270" t="n"/>
      <c r="C445" s="266" t="n"/>
      <c r="D445" s="267" t="inlineStr"/>
      <c r="E445" s="267" t="inlineStr"/>
      <c r="F445" s="268" t="inlineStr"/>
      <c r="G445" s="421" t="n"/>
      <c r="H445" s="269" t="n"/>
      <c r="I445" s="421" t="n"/>
      <c r="J445" s="421" t="n"/>
      <c r="K445" s="421" t="n"/>
      <c r="L445" s="421" t="n"/>
      <c r="M445" s="421" t="n"/>
      <c r="N445" s="421" t="n"/>
      <c r="O445" s="421" t="n"/>
      <c r="P445" s="421" t="n"/>
      <c r="Q445" s="421" t="n"/>
      <c r="R445" s="270" t="n"/>
      <c r="S445" s="421" t="n"/>
      <c r="T445" s="421" t="n"/>
      <c r="U445" s="421" t="n"/>
      <c r="V445" s="421" t="n"/>
      <c r="W445" s="421" t="n"/>
      <c r="X445" s="421" t="n"/>
      <c r="Y445" s="421" t="n"/>
      <c r="Z445" s="421" t="n"/>
      <c r="AA445" s="421" t="n"/>
      <c r="AB445" s="421" t="n"/>
      <c r="AC445" s="421" t="n"/>
      <c r="AD445" s="421" t="n"/>
      <c r="AE445" s="421" t="n"/>
      <c r="AF445" s="421" t="n"/>
      <c r="AG445" s="421" t="n"/>
      <c r="AH445" s="421" t="n"/>
      <c r="AI445" s="421" t="n"/>
      <c r="AJ445" s="297" t="n"/>
      <c r="AK445" s="297" t="n"/>
      <c r="AL445" s="284" t="n"/>
      <c r="AM445" s="297" t="n"/>
      <c r="AN445" s="285" t="n"/>
      <c r="AO445" s="297" t="n"/>
      <c r="AP445" s="297" t="n"/>
      <c r="AQ445" s="297" t="n"/>
      <c r="AR445" s="297" t="n"/>
      <c r="AS445" s="297" t="n"/>
      <c r="AT445" s="285" t="inlineStr">
        <is>
          <t>0</t>
        </is>
      </c>
      <c r="AU445" s="297" t="inlineStr">
        <is>
          <t>0</t>
        </is>
      </c>
      <c r="AV445" s="297" t="inlineStr">
        <is>
          <t>0</t>
        </is>
      </c>
      <c r="AW445" s="297" t="inlineStr">
        <is>
          <t>0</t>
        </is>
      </c>
      <c r="AX445" s="297" t="inlineStr">
        <is>
          <t>0</t>
        </is>
      </c>
      <c r="AY445" s="286" t="inlineStr">
        <is>
          <t>0</t>
        </is>
      </c>
      <c r="AZ445" s="286" t="inlineStr">
        <is>
          <t>0</t>
        </is>
      </c>
      <c r="BA445" s="287" t="inlineStr">
        <is>
          <t>0</t>
        </is>
      </c>
      <c r="BB445" s="286" t="inlineStr">
        <is>
          <t>0</t>
        </is>
      </c>
      <c r="BC445" s="286" t="inlineStr">
        <is>
          <t>0</t>
        </is>
      </c>
      <c r="BD445" s="286" t="inlineStr">
        <is>
          <t>0</t>
        </is>
      </c>
      <c r="BE445" s="286" t="inlineStr">
        <is>
          <t>0</t>
        </is>
      </c>
      <c r="BF445" s="286" t="inlineStr">
        <is>
          <t>0</t>
        </is>
      </c>
      <c r="BG445" s="286" t="inlineStr">
        <is>
          <t>0</t>
        </is>
      </c>
      <c r="BH445" s="297" t="inlineStr">
        <is>
          <t>0</t>
        </is>
      </c>
      <c r="BI445" s="297" t="inlineStr">
        <is>
          <t>0</t>
        </is>
      </c>
      <c r="BJ445" s="297" t="inlineStr">
        <is>
          <t>0</t>
        </is>
      </c>
      <c r="BK445" s="297" t="inlineStr">
        <is>
          <t>0</t>
        </is>
      </c>
      <c r="BL445" s="297" t="inlineStr">
        <is>
          <t>0</t>
        </is>
      </c>
      <c r="BM445" s="297" t="inlineStr">
        <is>
          <t>0</t>
        </is>
      </c>
      <c r="BN445" s="297" t="inlineStr">
        <is>
          <t>0</t>
        </is>
      </c>
      <c r="BO445" s="285" t="inlineStr">
        <is>
          <t>0</t>
        </is>
      </c>
      <c r="BP445" s="297" t="inlineStr">
        <is>
          <t>0</t>
        </is>
      </c>
      <c r="BQ445" s="297" t="inlineStr">
        <is>
          <t>0</t>
        </is>
      </c>
      <c r="BR445" s="297" t="inlineStr">
        <is>
          <t>0</t>
        </is>
      </c>
      <c r="BS445" s="297" t="inlineStr">
        <is>
          <t>0</t>
        </is>
      </c>
      <c r="BT445" s="297" t="inlineStr">
        <is>
          <t>0</t>
        </is>
      </c>
      <c r="BU445" s="297" t="inlineStr">
        <is>
          <t>0</t>
        </is>
      </c>
      <c r="BV445" s="297" t="inlineStr">
        <is>
          <t>0</t>
        </is>
      </c>
      <c r="BW445" s="288" t="inlineStr">
        <is>
          <t>0</t>
        </is>
      </c>
      <c r="BX445" s="276">
        <f>SUM(IF(COUNTIF(#REF!, "*1.*"), 2, 0), IF(COUNTIF(#REF!, "*2.*"), 2, 0), IF(COUNTIF(#REF!, "*3.*"), 2, 0), IF(COUNTIF(#REF!, "*4.*"), 2, 0), IF(COUNTIF(#REF!, "*5.*"), 2, 0), IF(COUNTIF(#REF!, "*6.*"), 2, 0))</f>
        <v/>
      </c>
      <c r="BY445" s="277">
        <f t="array" ref="BY445">SUM(VALUE(AT445),VALUE(AU445),VALUE(AV445),VALUE(AW445),VALUE(AX445),VALUE(AY445),VALUE(AZ445),VALUE(BB445),VALUE(BC445),VALUE(BD445),VALUE(BE445),VALUE(BF445),VALUE(BG445),VALUE(BH445),VALUE(BI445),VALUE(BJ445),VALUE(BK445),VALUE(BL445),VALUE(BM445),VALUE(BN445),VALUE(BO445),VALUE(BP445),VALUE(BQ445),VALUE(BR445),VALUE(BS445),VALUE(BT445),VALUE(BU445),VALUE(BV445),VALUE(BW445))</f>
        <v/>
      </c>
      <c r="BZ445" s="303" t="n"/>
      <c r="CA445" s="303" t="n"/>
      <c r="CB445" s="303" t="n"/>
      <c r="CC445" s="303" t="n"/>
      <c r="CD445" s="303" t="n"/>
      <c r="CE445" s="303" t="n"/>
      <c r="CF445" s="303" t="n"/>
      <c r="CG445" s="303" t="n"/>
      <c r="CH445" s="303" t="n"/>
      <c r="CI445" s="303" t="n"/>
      <c r="CJ445" s="303" t="n"/>
      <c r="CK445" s="303" t="n"/>
      <c r="CL445" s="303" t="n"/>
      <c r="CM445" s="303" t="n"/>
      <c r="CN445" s="303" t="n"/>
      <c r="CO445" s="303" t="n"/>
      <c r="CP445" s="303" t="n"/>
      <c r="CQ445" s="303" t="n"/>
      <c r="CR445" s="279" t="inlineStr"/>
      <c r="CS445" s="280">
        <f>AVERAGE(Value(BY445),value(CR445))</f>
        <v/>
      </c>
      <c r="CT445" s="421">
        <f>(IF(OR(MediaScorecard!BH446="x", MediaScorecard!BI446="x",MediaScorecard!BJ446="x",MediaScorecard!BK446="x",MediaScorecard!BL446="x"),1, 2))</f>
        <v/>
      </c>
      <c r="CU445" s="304" t="n"/>
      <c r="CV445" s="304" t="n"/>
      <c r="CW445" s="304" t="n"/>
      <c r="CX445" s="305" t="n"/>
      <c r="CY445" s="304" t="n"/>
      <c r="CZ445" s="304" t="n"/>
      <c r="DA445" s="304" t="n"/>
    </row>
    <row r="446" ht="21" customHeight="1" s="590">
      <c r="A446" s="421" t="n"/>
      <c r="B446" s="270" t="n"/>
      <c r="C446" s="266" t="n"/>
      <c r="D446" s="267" t="inlineStr"/>
      <c r="E446" s="267" t="inlineStr"/>
      <c r="F446" s="268" t="inlineStr"/>
      <c r="G446" s="421" t="n"/>
      <c r="H446" s="269" t="n"/>
      <c r="I446" s="421" t="n"/>
      <c r="J446" s="421" t="n"/>
      <c r="K446" s="421" t="n"/>
      <c r="L446" s="421" t="n"/>
      <c r="M446" s="421" t="n"/>
      <c r="N446" s="421" t="n"/>
      <c r="O446" s="421" t="n"/>
      <c r="P446" s="421" t="n"/>
      <c r="Q446" s="421" t="n"/>
      <c r="R446" s="270" t="n"/>
      <c r="S446" s="421" t="n"/>
      <c r="T446" s="421" t="n"/>
      <c r="U446" s="421" t="n"/>
      <c r="V446" s="421" t="n"/>
      <c r="W446" s="421" t="n"/>
      <c r="X446" s="421" t="n"/>
      <c r="Y446" s="421" t="n"/>
      <c r="Z446" s="421" t="n"/>
      <c r="AA446" s="421" t="n"/>
      <c r="AB446" s="421" t="n"/>
      <c r="AC446" s="421" t="n"/>
      <c r="AD446" s="421" t="n"/>
      <c r="AE446" s="421" t="n"/>
      <c r="AF446" s="421" t="n"/>
      <c r="AG446" s="421" t="n"/>
      <c r="AH446" s="421" t="n"/>
      <c r="AI446" s="421" t="n"/>
      <c r="AJ446" s="297" t="n"/>
      <c r="AK446" s="297" t="n"/>
      <c r="AL446" s="284" t="n"/>
      <c r="AM446" s="297" t="n"/>
      <c r="AN446" s="285" t="n"/>
      <c r="AO446" s="297" t="n"/>
      <c r="AP446" s="297" t="n"/>
      <c r="AQ446" s="297" t="n"/>
      <c r="AR446" s="297" t="n"/>
      <c r="AS446" s="297" t="n"/>
      <c r="AT446" s="285" t="inlineStr">
        <is>
          <t>0</t>
        </is>
      </c>
      <c r="AU446" s="297" t="inlineStr">
        <is>
          <t>0</t>
        </is>
      </c>
      <c r="AV446" s="297" t="inlineStr">
        <is>
          <t>0</t>
        </is>
      </c>
      <c r="AW446" s="297" t="inlineStr">
        <is>
          <t>0</t>
        </is>
      </c>
      <c r="AX446" s="297" t="inlineStr">
        <is>
          <t>0</t>
        </is>
      </c>
      <c r="AY446" s="286" t="inlineStr">
        <is>
          <t>0</t>
        </is>
      </c>
      <c r="AZ446" s="286" t="inlineStr">
        <is>
          <t>0</t>
        </is>
      </c>
      <c r="BA446" s="287" t="inlineStr">
        <is>
          <t>0</t>
        </is>
      </c>
      <c r="BB446" s="286" t="inlineStr">
        <is>
          <t>0</t>
        </is>
      </c>
      <c r="BC446" s="286" t="inlineStr">
        <is>
          <t>0</t>
        </is>
      </c>
      <c r="BD446" s="286" t="inlineStr">
        <is>
          <t>0</t>
        </is>
      </c>
      <c r="BE446" s="286" t="inlineStr">
        <is>
          <t>0</t>
        </is>
      </c>
      <c r="BF446" s="286" t="inlineStr">
        <is>
          <t>0</t>
        </is>
      </c>
      <c r="BG446" s="286" t="inlineStr">
        <is>
          <t>0</t>
        </is>
      </c>
      <c r="BH446" s="297" t="inlineStr">
        <is>
          <t>0</t>
        </is>
      </c>
      <c r="BI446" s="297" t="inlineStr">
        <is>
          <t>0</t>
        </is>
      </c>
      <c r="BJ446" s="297" t="inlineStr">
        <is>
          <t>0</t>
        </is>
      </c>
      <c r="BK446" s="297" t="inlineStr">
        <is>
          <t>0</t>
        </is>
      </c>
      <c r="BL446" s="297" t="inlineStr">
        <is>
          <t>0</t>
        </is>
      </c>
      <c r="BM446" s="297" t="inlineStr">
        <is>
          <t>0</t>
        </is>
      </c>
      <c r="BN446" s="297" t="inlineStr">
        <is>
          <t>0</t>
        </is>
      </c>
      <c r="BO446" s="285" t="inlineStr">
        <is>
          <t>0</t>
        </is>
      </c>
      <c r="BP446" s="297" t="inlineStr">
        <is>
          <t>0</t>
        </is>
      </c>
      <c r="BQ446" s="297" t="inlineStr">
        <is>
          <t>0</t>
        </is>
      </c>
      <c r="BR446" s="297" t="inlineStr">
        <is>
          <t>0</t>
        </is>
      </c>
      <c r="BS446" s="297" t="inlineStr">
        <is>
          <t>0</t>
        </is>
      </c>
      <c r="BT446" s="297" t="inlineStr">
        <is>
          <t>0</t>
        </is>
      </c>
      <c r="BU446" s="297" t="inlineStr">
        <is>
          <t>0</t>
        </is>
      </c>
      <c r="BV446" s="297" t="inlineStr">
        <is>
          <t>0</t>
        </is>
      </c>
      <c r="BW446" s="288" t="inlineStr">
        <is>
          <t>0</t>
        </is>
      </c>
      <c r="BX446" s="276">
        <f>SUM(IF(COUNTIF(#REF!, "*1.*"), 2, 0), IF(COUNTIF(#REF!, "*2.*"), 2, 0), IF(COUNTIF(#REF!, "*3.*"), 2, 0), IF(COUNTIF(#REF!, "*4.*"), 2, 0), IF(COUNTIF(#REF!, "*5.*"), 2, 0), IF(COUNTIF(#REF!, "*6.*"), 2, 0))</f>
        <v/>
      </c>
      <c r="BY446" s="277">
        <f t="array" ref="BY446">SUM(VALUE(AT446),VALUE(AU446),VALUE(AV446),VALUE(AW446),VALUE(AX446),VALUE(AY446),VALUE(AZ446),VALUE(BB446),VALUE(BC446),VALUE(BD446),VALUE(BE446),VALUE(BF446),VALUE(BG446),VALUE(BH446),VALUE(BI446),VALUE(BJ446),VALUE(BK446),VALUE(BL446),VALUE(BM446),VALUE(BN446),VALUE(BO446),VALUE(BP446),VALUE(BQ446),VALUE(BR446),VALUE(BS446),VALUE(BT446),VALUE(BU446),VALUE(BV446),VALUE(BW446))</f>
        <v/>
      </c>
      <c r="BZ446" s="307" t="n"/>
      <c r="CA446" s="307" t="n"/>
      <c r="CB446" s="307" t="n"/>
      <c r="CC446" s="307" t="n"/>
      <c r="CD446" s="307" t="n"/>
      <c r="CE446" s="307" t="n"/>
      <c r="CF446" s="307" t="n"/>
      <c r="CG446" s="307" t="n"/>
      <c r="CH446" s="307" t="n"/>
      <c r="CI446" s="307" t="n"/>
      <c r="CJ446" s="307" t="n"/>
      <c r="CK446" s="307" t="n"/>
      <c r="CL446" s="307" t="n"/>
      <c r="CM446" s="307" t="n"/>
      <c r="CN446" s="307" t="n"/>
      <c r="CO446" s="307" t="n"/>
      <c r="CP446" s="307" t="n"/>
      <c r="CQ446" s="307" t="n"/>
      <c r="CR446" s="279" t="inlineStr"/>
      <c r="CS446" s="280">
        <f>AVERAGE(Value(BY446),value(CR446))</f>
        <v/>
      </c>
      <c r="CT446" s="421">
        <f>(IF(OR(MediaScorecard!BH447="x", MediaScorecard!BI447="x",MediaScorecard!BJ447="x",MediaScorecard!BK447="x",MediaScorecard!BL447="x"),1, 2))</f>
        <v/>
      </c>
      <c r="CU446" s="308" t="n"/>
      <c r="CV446" s="308" t="n"/>
      <c r="CW446" s="308" t="n"/>
      <c r="CX446" s="309" t="n"/>
      <c r="CY446" s="308" t="n"/>
      <c r="CZ446" s="308" t="n"/>
      <c r="DA446" s="308" t="n"/>
    </row>
    <row r="447" ht="21" customHeight="1" s="590">
      <c r="A447" s="421" t="n"/>
      <c r="B447" s="270" t="n"/>
      <c r="C447" s="266" t="n"/>
      <c r="D447" s="267" t="inlineStr"/>
      <c r="E447" s="267" t="inlineStr"/>
      <c r="F447" s="268" t="inlineStr"/>
      <c r="G447" s="421" t="n"/>
      <c r="H447" s="269" t="n"/>
      <c r="I447" s="421" t="n"/>
      <c r="J447" s="421" t="n"/>
      <c r="K447" s="421" t="n"/>
      <c r="L447" s="421" t="n"/>
      <c r="M447" s="421" t="n"/>
      <c r="N447" s="421" t="n"/>
      <c r="O447" s="421" t="n"/>
      <c r="P447" s="421" t="n"/>
      <c r="Q447" s="421" t="n"/>
      <c r="R447" s="270" t="n"/>
      <c r="S447" s="421" t="n"/>
      <c r="T447" s="421" t="n"/>
      <c r="U447" s="421" t="n"/>
      <c r="V447" s="421" t="n"/>
      <c r="W447" s="421" t="n"/>
      <c r="X447" s="421" t="n"/>
      <c r="Y447" s="421" t="n"/>
      <c r="Z447" s="421" t="n"/>
      <c r="AA447" s="421" t="n"/>
      <c r="AB447" s="421" t="n"/>
      <c r="AC447" s="421" t="n"/>
      <c r="AD447" s="421" t="n"/>
      <c r="AE447" s="421" t="n"/>
      <c r="AF447" s="421" t="n"/>
      <c r="AG447" s="421" t="n"/>
      <c r="AH447" s="421" t="n"/>
      <c r="AI447" s="421" t="n"/>
      <c r="AJ447" s="297" t="n"/>
      <c r="AK447" s="297" t="n"/>
      <c r="AL447" s="284" t="n"/>
      <c r="AM447" s="297" t="n"/>
      <c r="AN447" s="285" t="n"/>
      <c r="AO447" s="297" t="n"/>
      <c r="AP447" s="297" t="n"/>
      <c r="AQ447" s="297" t="n"/>
      <c r="AR447" s="297" t="n"/>
      <c r="AS447" s="297" t="n"/>
      <c r="AT447" s="285" t="inlineStr">
        <is>
          <t>0</t>
        </is>
      </c>
      <c r="AU447" s="297" t="inlineStr">
        <is>
          <t>0</t>
        </is>
      </c>
      <c r="AV447" s="297" t="inlineStr">
        <is>
          <t>0</t>
        </is>
      </c>
      <c r="AW447" s="297" t="inlineStr">
        <is>
          <t>0</t>
        </is>
      </c>
      <c r="AX447" s="297" t="inlineStr">
        <is>
          <t>0</t>
        </is>
      </c>
      <c r="AY447" s="286" t="inlineStr">
        <is>
          <t>0</t>
        </is>
      </c>
      <c r="AZ447" s="286" t="inlineStr">
        <is>
          <t>0</t>
        </is>
      </c>
      <c r="BA447" s="287" t="inlineStr">
        <is>
          <t>0</t>
        </is>
      </c>
      <c r="BB447" s="286" t="inlineStr">
        <is>
          <t>0</t>
        </is>
      </c>
      <c r="BC447" s="286" t="inlineStr">
        <is>
          <t>0</t>
        </is>
      </c>
      <c r="BD447" s="286" t="inlineStr">
        <is>
          <t>0</t>
        </is>
      </c>
      <c r="BE447" s="286" t="inlineStr">
        <is>
          <t>0</t>
        </is>
      </c>
      <c r="BF447" s="286" t="inlineStr">
        <is>
          <t>0</t>
        </is>
      </c>
      <c r="BG447" s="286" t="inlineStr">
        <is>
          <t>0</t>
        </is>
      </c>
      <c r="BH447" s="297" t="inlineStr">
        <is>
          <t>0</t>
        </is>
      </c>
      <c r="BI447" s="297" t="inlineStr">
        <is>
          <t>0</t>
        </is>
      </c>
      <c r="BJ447" s="297" t="inlineStr">
        <is>
          <t>0</t>
        </is>
      </c>
      <c r="BK447" s="297" t="inlineStr">
        <is>
          <t>0</t>
        </is>
      </c>
      <c r="BL447" s="297" t="inlineStr">
        <is>
          <t>0</t>
        </is>
      </c>
      <c r="BM447" s="297" t="inlineStr">
        <is>
          <t>0</t>
        </is>
      </c>
      <c r="BN447" s="297" t="inlineStr">
        <is>
          <t>0</t>
        </is>
      </c>
      <c r="BO447" s="285" t="inlineStr">
        <is>
          <t>0</t>
        </is>
      </c>
      <c r="BP447" s="297" t="inlineStr">
        <is>
          <t>0</t>
        </is>
      </c>
      <c r="BQ447" s="297" t="inlineStr">
        <is>
          <t>0</t>
        </is>
      </c>
      <c r="BR447" s="297" t="inlineStr">
        <is>
          <t>0</t>
        </is>
      </c>
      <c r="BS447" s="297" t="inlineStr">
        <is>
          <t>0</t>
        </is>
      </c>
      <c r="BT447" s="297" t="inlineStr">
        <is>
          <t>0</t>
        </is>
      </c>
      <c r="BU447" s="297" t="inlineStr">
        <is>
          <t>0</t>
        </is>
      </c>
      <c r="BV447" s="297" t="inlineStr">
        <is>
          <t>0</t>
        </is>
      </c>
      <c r="BW447" s="288" t="inlineStr">
        <is>
          <t>0</t>
        </is>
      </c>
      <c r="BX447" s="276">
        <f>SUM(IF(COUNTIF(#REF!, "*1.*"), 2, 0), IF(COUNTIF(#REF!, "*2.*"), 2, 0), IF(COUNTIF(#REF!, "*3.*"), 2, 0), IF(COUNTIF(#REF!, "*4.*"), 2, 0), IF(COUNTIF(#REF!, "*5.*"), 2, 0), IF(COUNTIF(#REF!, "*6.*"), 2, 0))</f>
        <v/>
      </c>
      <c r="BY447" s="277">
        <f t="array" ref="BY447">SUM(VALUE(AT447),VALUE(AU447),VALUE(AV447),VALUE(AW447),VALUE(AX447),VALUE(AY447),VALUE(AZ447),VALUE(BB447),VALUE(BC447),VALUE(BD447),VALUE(BE447),VALUE(BF447),VALUE(BG447),VALUE(BH447),VALUE(BI447),VALUE(BJ447),VALUE(BK447),VALUE(BL447),VALUE(BM447),VALUE(BN447),VALUE(BO447),VALUE(BP447),VALUE(BQ447),VALUE(BR447),VALUE(BS447),VALUE(BT447),VALUE(BU447),VALUE(BV447),VALUE(BW447))</f>
        <v/>
      </c>
      <c r="BZ447" s="307" t="n"/>
      <c r="CA447" s="307" t="n"/>
      <c r="CB447" s="307" t="n"/>
      <c r="CC447" s="307" t="n"/>
      <c r="CD447" s="307" t="n"/>
      <c r="CE447" s="307" t="n"/>
      <c r="CF447" s="307" t="n"/>
      <c r="CG447" s="307" t="n"/>
      <c r="CH447" s="307" t="n"/>
      <c r="CI447" s="307" t="n"/>
      <c r="CJ447" s="307" t="n"/>
      <c r="CK447" s="307" t="n"/>
      <c r="CL447" s="307" t="n"/>
      <c r="CM447" s="307" t="n"/>
      <c r="CN447" s="307" t="n"/>
      <c r="CO447" s="307" t="n"/>
      <c r="CP447" s="307" t="n"/>
      <c r="CQ447" s="307" t="n"/>
      <c r="CR447" s="279" t="inlineStr"/>
      <c r="CS447" s="280">
        <f>AVERAGE(Value(BY447),value(CR447))</f>
        <v/>
      </c>
      <c r="CT447" s="421">
        <f>(IF(OR(MediaScorecard!BH448="x", MediaScorecard!BI448="x",MediaScorecard!BJ448="x",MediaScorecard!BK448="x",MediaScorecard!BL448="x"),1, 2))</f>
        <v/>
      </c>
      <c r="CU447" s="308" t="n"/>
      <c r="CV447" s="308" t="n"/>
      <c r="CW447" s="308" t="n"/>
      <c r="CX447" s="309" t="n"/>
      <c r="CY447" s="308" t="n"/>
      <c r="CZ447" s="308" t="n"/>
      <c r="DA447" s="308" t="n"/>
    </row>
    <row r="448" ht="21" customHeight="1" s="590">
      <c r="A448" s="421" t="n"/>
      <c r="B448" s="270" t="n"/>
      <c r="C448" s="266" t="n"/>
      <c r="D448" s="267" t="inlineStr"/>
      <c r="E448" s="267" t="inlineStr"/>
      <c r="F448" s="268" t="inlineStr"/>
      <c r="G448" s="421" t="n"/>
      <c r="H448" s="269" t="n"/>
      <c r="I448" s="421" t="n"/>
      <c r="J448" s="421" t="n"/>
      <c r="K448" s="421" t="n"/>
      <c r="L448" s="421" t="n"/>
      <c r="M448" s="421" t="n"/>
      <c r="N448" s="421" t="n"/>
      <c r="O448" s="421" t="n"/>
      <c r="P448" s="421" t="n"/>
      <c r="Q448" s="421" t="n"/>
      <c r="R448" s="270" t="n"/>
      <c r="S448" s="421" t="n"/>
      <c r="T448" s="421" t="n"/>
      <c r="U448" s="421" t="n"/>
      <c r="V448" s="421" t="n"/>
      <c r="W448" s="421" t="n"/>
      <c r="X448" s="421" t="n"/>
      <c r="Y448" s="421" t="n"/>
      <c r="Z448" s="421" t="n"/>
      <c r="AA448" s="421" t="n"/>
      <c r="AB448" s="421" t="n"/>
      <c r="AC448" s="421" t="n"/>
      <c r="AD448" s="421" t="n"/>
      <c r="AE448" s="421" t="n"/>
      <c r="AF448" s="421" t="n"/>
      <c r="AG448" s="421" t="n"/>
      <c r="AH448" s="421" t="n"/>
      <c r="AI448" s="421" t="n"/>
      <c r="AJ448" s="297" t="n"/>
      <c r="AK448" s="297" t="n"/>
      <c r="AL448" s="284" t="n"/>
      <c r="AM448" s="297" t="n"/>
      <c r="AN448" s="285" t="n"/>
      <c r="AO448" s="297" t="n"/>
      <c r="AP448" s="297" t="n"/>
      <c r="AQ448" s="297" t="n"/>
      <c r="AR448" s="297" t="n"/>
      <c r="AS448" s="297" t="n"/>
      <c r="AT448" s="285" t="inlineStr">
        <is>
          <t>0</t>
        </is>
      </c>
      <c r="AU448" s="297" t="inlineStr">
        <is>
          <t>0</t>
        </is>
      </c>
      <c r="AV448" s="297" t="inlineStr">
        <is>
          <t>0</t>
        </is>
      </c>
      <c r="AW448" s="297" t="inlineStr">
        <is>
          <t>0</t>
        </is>
      </c>
      <c r="AX448" s="297" t="inlineStr">
        <is>
          <t>0</t>
        </is>
      </c>
      <c r="AY448" s="286" t="inlineStr">
        <is>
          <t>0</t>
        </is>
      </c>
      <c r="AZ448" s="286" t="inlineStr">
        <is>
          <t>0</t>
        </is>
      </c>
      <c r="BA448" s="287" t="inlineStr">
        <is>
          <t>0</t>
        </is>
      </c>
      <c r="BB448" s="286" t="inlineStr">
        <is>
          <t>0</t>
        </is>
      </c>
      <c r="BC448" s="286" t="inlineStr">
        <is>
          <t>0</t>
        </is>
      </c>
      <c r="BD448" s="286" t="inlineStr">
        <is>
          <t>0</t>
        </is>
      </c>
      <c r="BE448" s="286" t="inlineStr">
        <is>
          <t>0</t>
        </is>
      </c>
      <c r="BF448" s="286" t="inlineStr">
        <is>
          <t>0</t>
        </is>
      </c>
      <c r="BG448" s="286" t="inlineStr">
        <is>
          <t>0</t>
        </is>
      </c>
      <c r="BH448" s="297" t="inlineStr">
        <is>
          <t>0</t>
        </is>
      </c>
      <c r="BI448" s="297" t="inlineStr">
        <is>
          <t>0</t>
        </is>
      </c>
      <c r="BJ448" s="297" t="inlineStr">
        <is>
          <t>0</t>
        </is>
      </c>
      <c r="BK448" s="297" t="inlineStr">
        <is>
          <t>0</t>
        </is>
      </c>
      <c r="BL448" s="297" t="inlineStr">
        <is>
          <t>0</t>
        </is>
      </c>
      <c r="BM448" s="297" t="inlineStr">
        <is>
          <t>0</t>
        </is>
      </c>
      <c r="BN448" s="297" t="inlineStr">
        <is>
          <t>0</t>
        </is>
      </c>
      <c r="BO448" s="285" t="inlineStr">
        <is>
          <t>0</t>
        </is>
      </c>
      <c r="BP448" s="297" t="inlineStr">
        <is>
          <t>0</t>
        </is>
      </c>
      <c r="BQ448" s="297" t="inlineStr">
        <is>
          <t>0</t>
        </is>
      </c>
      <c r="BR448" s="297" t="inlineStr">
        <is>
          <t>0</t>
        </is>
      </c>
      <c r="BS448" s="297" t="inlineStr">
        <is>
          <t>0</t>
        </is>
      </c>
      <c r="BT448" s="297" t="inlineStr">
        <is>
          <t>0</t>
        </is>
      </c>
      <c r="BU448" s="297" t="inlineStr">
        <is>
          <t>0</t>
        </is>
      </c>
      <c r="BV448" s="297" t="inlineStr">
        <is>
          <t>0</t>
        </is>
      </c>
      <c r="BW448" s="288" t="inlineStr">
        <is>
          <t>0</t>
        </is>
      </c>
      <c r="BX448" s="276">
        <f>SUM(IF(COUNTIF(#REF!, "*1.*"), 2, 0), IF(COUNTIF(#REF!, "*2.*"), 2, 0), IF(COUNTIF(#REF!, "*3.*"), 2, 0), IF(COUNTIF(#REF!, "*4.*"), 2, 0), IF(COUNTIF(#REF!, "*5.*"), 2, 0), IF(COUNTIF(#REF!, "*6.*"), 2, 0))</f>
        <v/>
      </c>
      <c r="BY448" s="277">
        <f t="array" ref="BY448">SUM(VALUE(AT448),VALUE(AU448),VALUE(AV448),VALUE(AW448),VALUE(AX448),VALUE(AY448),VALUE(AZ448),VALUE(BB448),VALUE(BC448),VALUE(BD448),VALUE(BE448),VALUE(BF448),VALUE(BG448),VALUE(BH448),VALUE(BI448),VALUE(BJ448),VALUE(BK448),VALUE(BL448),VALUE(BM448),VALUE(BN448),VALUE(BO448),VALUE(BP448),VALUE(BQ448),VALUE(BR448),VALUE(BS448),VALUE(BT448),VALUE(BU448),VALUE(BV448),VALUE(BW448))</f>
        <v/>
      </c>
      <c r="BZ448" s="307" t="n"/>
      <c r="CA448" s="307" t="n"/>
      <c r="CB448" s="307" t="n"/>
      <c r="CC448" s="307" t="n"/>
      <c r="CD448" s="307" t="n"/>
      <c r="CE448" s="307" t="n"/>
      <c r="CF448" s="307" t="n"/>
      <c r="CG448" s="307" t="n"/>
      <c r="CH448" s="307" t="n"/>
      <c r="CI448" s="307" t="n"/>
      <c r="CJ448" s="307" t="n"/>
      <c r="CK448" s="307" t="n"/>
      <c r="CL448" s="307" t="n"/>
      <c r="CM448" s="307" t="n"/>
      <c r="CN448" s="307" t="n"/>
      <c r="CO448" s="307" t="n"/>
      <c r="CP448" s="307" t="n"/>
      <c r="CQ448" s="307" t="n"/>
      <c r="CR448" s="279" t="inlineStr"/>
      <c r="CS448" s="280">
        <f>AVERAGE(Value(BY448),value(CR448))</f>
        <v/>
      </c>
      <c r="CT448" s="421">
        <f>(IF(OR(MediaScorecard!BH449="x", MediaScorecard!BI449="x",MediaScorecard!BJ449="x",MediaScorecard!BK449="x",MediaScorecard!BL449="x"),1, 2))</f>
        <v/>
      </c>
      <c r="CU448" s="308" t="n"/>
      <c r="CV448" s="308" t="n"/>
      <c r="CW448" s="308" t="n"/>
      <c r="CX448" s="309" t="n"/>
      <c r="CY448" s="308" t="n"/>
      <c r="CZ448" s="308" t="n"/>
      <c r="DA448" s="308" t="n"/>
    </row>
    <row r="449" ht="21" customHeight="1" s="590">
      <c r="A449" s="421" t="n"/>
      <c r="B449" s="270" t="n"/>
      <c r="C449" s="266" t="n"/>
      <c r="D449" s="267" t="inlineStr"/>
      <c r="E449" s="267" t="inlineStr"/>
      <c r="F449" s="268" t="inlineStr"/>
      <c r="G449" s="421" t="n"/>
      <c r="H449" s="269" t="n"/>
      <c r="I449" s="421" t="n"/>
      <c r="J449" s="421" t="n"/>
      <c r="K449" s="421" t="n"/>
      <c r="L449" s="421" t="n"/>
      <c r="M449" s="421" t="n"/>
      <c r="N449" s="421" t="n"/>
      <c r="O449" s="421" t="n"/>
      <c r="P449" s="421" t="n"/>
      <c r="Q449" s="421" t="n"/>
      <c r="R449" s="270" t="n"/>
      <c r="S449" s="421" t="n"/>
      <c r="T449" s="421" t="n"/>
      <c r="U449" s="421" t="n"/>
      <c r="V449" s="421" t="n"/>
      <c r="W449" s="421" t="n"/>
      <c r="X449" s="421" t="n"/>
      <c r="Y449" s="421" t="n"/>
      <c r="Z449" s="421" t="n"/>
      <c r="AA449" s="421" t="n"/>
      <c r="AB449" s="421" t="n"/>
      <c r="AC449" s="421" t="n"/>
      <c r="AD449" s="421" t="n"/>
      <c r="AE449" s="421" t="n"/>
      <c r="AF449" s="421" t="n"/>
      <c r="AG449" s="421" t="n"/>
      <c r="AH449" s="421" t="n"/>
      <c r="AI449" s="421" t="n"/>
      <c r="AJ449" s="297" t="n"/>
      <c r="AK449" s="297" t="n"/>
      <c r="AL449" s="284" t="n"/>
      <c r="AM449" s="297" t="n"/>
      <c r="AN449" s="285" t="n"/>
      <c r="AO449" s="297" t="n"/>
      <c r="AP449" s="297" t="n"/>
      <c r="AQ449" s="297" t="n"/>
      <c r="AR449" s="297" t="n"/>
      <c r="AS449" s="297" t="n"/>
      <c r="AT449" s="285" t="inlineStr">
        <is>
          <t>0</t>
        </is>
      </c>
      <c r="AU449" s="297" t="inlineStr">
        <is>
          <t>0</t>
        </is>
      </c>
      <c r="AV449" s="297" t="inlineStr">
        <is>
          <t>0</t>
        </is>
      </c>
      <c r="AW449" s="297" t="inlineStr">
        <is>
          <t>0</t>
        </is>
      </c>
      <c r="AX449" s="297" t="inlineStr">
        <is>
          <t>0</t>
        </is>
      </c>
      <c r="AY449" s="286" t="inlineStr">
        <is>
          <t>0</t>
        </is>
      </c>
      <c r="AZ449" s="286" t="inlineStr">
        <is>
          <t>0</t>
        </is>
      </c>
      <c r="BA449" s="287" t="inlineStr">
        <is>
          <t>0</t>
        </is>
      </c>
      <c r="BB449" s="286" t="inlineStr">
        <is>
          <t>0</t>
        </is>
      </c>
      <c r="BC449" s="286" t="inlineStr">
        <is>
          <t>0</t>
        </is>
      </c>
      <c r="BD449" s="286" t="inlineStr">
        <is>
          <t>0</t>
        </is>
      </c>
      <c r="BE449" s="286" t="inlineStr">
        <is>
          <t>0</t>
        </is>
      </c>
      <c r="BF449" s="286" t="inlineStr">
        <is>
          <t>0</t>
        </is>
      </c>
      <c r="BG449" s="286" t="inlineStr">
        <is>
          <t>0</t>
        </is>
      </c>
      <c r="BH449" s="297" t="inlineStr">
        <is>
          <t>0</t>
        </is>
      </c>
      <c r="BI449" s="297" t="inlineStr">
        <is>
          <t>0</t>
        </is>
      </c>
      <c r="BJ449" s="297" t="inlineStr">
        <is>
          <t>0</t>
        </is>
      </c>
      <c r="BK449" s="297" t="inlineStr">
        <is>
          <t>0</t>
        </is>
      </c>
      <c r="BL449" s="297" t="inlineStr">
        <is>
          <t>0</t>
        </is>
      </c>
      <c r="BM449" s="297" t="inlineStr">
        <is>
          <t>0</t>
        </is>
      </c>
      <c r="BN449" s="297" t="inlineStr">
        <is>
          <t>0</t>
        </is>
      </c>
      <c r="BO449" s="285" t="inlineStr">
        <is>
          <t>0</t>
        </is>
      </c>
      <c r="BP449" s="297" t="inlineStr">
        <is>
          <t>0</t>
        </is>
      </c>
      <c r="BQ449" s="297" t="inlineStr">
        <is>
          <t>0</t>
        </is>
      </c>
      <c r="BR449" s="297" t="inlineStr">
        <is>
          <t>0</t>
        </is>
      </c>
      <c r="BS449" s="297" t="inlineStr">
        <is>
          <t>0</t>
        </is>
      </c>
      <c r="BT449" s="297" t="inlineStr">
        <is>
          <t>0</t>
        </is>
      </c>
      <c r="BU449" s="297" t="inlineStr">
        <is>
          <t>0</t>
        </is>
      </c>
      <c r="BV449" s="297" t="inlineStr">
        <is>
          <t>0</t>
        </is>
      </c>
      <c r="BW449" s="288" t="inlineStr">
        <is>
          <t>0</t>
        </is>
      </c>
      <c r="BX449" s="276">
        <f>SUM(IF(COUNTIF(#REF!, "*1.*"), 2, 0), IF(COUNTIF(#REF!, "*2.*"), 2, 0), IF(COUNTIF(#REF!, "*3.*"), 2, 0), IF(COUNTIF(#REF!, "*4.*"), 2, 0), IF(COUNTIF(#REF!, "*5.*"), 2, 0), IF(COUNTIF(#REF!, "*6.*"), 2, 0))</f>
        <v/>
      </c>
      <c r="BY449" s="277">
        <f t="array" ref="BY449">SUM(VALUE(AT449),VALUE(AU449),VALUE(AV449),VALUE(AW449),VALUE(AX449),VALUE(AY449),VALUE(AZ449),VALUE(BB449),VALUE(BC449),VALUE(BD449),VALUE(BE449),VALUE(BF449),VALUE(BG449),VALUE(BH449),VALUE(BI449),VALUE(BJ449),VALUE(BK449),VALUE(BL449),VALUE(BM449),VALUE(BN449),VALUE(BO449),VALUE(BP449),VALUE(BQ449),VALUE(BR449),VALUE(BS449),VALUE(BT449),VALUE(BU449),VALUE(BV449),VALUE(BW449))</f>
        <v/>
      </c>
      <c r="BZ449" s="307" t="n"/>
      <c r="CA449" s="307" t="n"/>
      <c r="CB449" s="307" t="n"/>
      <c r="CC449" s="307" t="n"/>
      <c r="CD449" s="307" t="n"/>
      <c r="CE449" s="307" t="n"/>
      <c r="CF449" s="307" t="n"/>
      <c r="CG449" s="307" t="n"/>
      <c r="CH449" s="307" t="n"/>
      <c r="CI449" s="307" t="n"/>
      <c r="CJ449" s="307" t="n"/>
      <c r="CK449" s="307" t="n"/>
      <c r="CL449" s="307" t="n"/>
      <c r="CM449" s="307" t="n"/>
      <c r="CN449" s="307" t="n"/>
      <c r="CO449" s="307" t="n"/>
      <c r="CP449" s="307" t="n"/>
      <c r="CQ449" s="307" t="n"/>
      <c r="CR449" s="279" t="inlineStr"/>
      <c r="CS449" s="280">
        <f>AVERAGE(Value(BY449),value(CR449))</f>
        <v/>
      </c>
      <c r="CT449" s="421">
        <f>(IF(OR(MediaScorecard!BH450="x", MediaScorecard!BI450="x",MediaScorecard!BJ450="x",MediaScorecard!BK450="x",MediaScorecard!BL450="x"),1, 2))</f>
        <v/>
      </c>
      <c r="CU449" s="308" t="n"/>
      <c r="CV449" s="308" t="n"/>
      <c r="CW449" s="308" t="n"/>
      <c r="CX449" s="309" t="n"/>
      <c r="CY449" s="308" t="n"/>
      <c r="CZ449" s="308" t="n"/>
      <c r="DA449" s="308" t="n"/>
    </row>
    <row r="450" ht="21" customHeight="1" s="590">
      <c r="A450" s="421" t="n"/>
      <c r="B450" s="270" t="n"/>
      <c r="C450" s="266" t="n"/>
      <c r="D450" s="267" t="inlineStr"/>
      <c r="E450" s="267" t="inlineStr"/>
      <c r="F450" s="268" t="inlineStr"/>
      <c r="G450" s="421" t="n"/>
      <c r="H450" s="269" t="n"/>
      <c r="I450" s="421" t="n"/>
      <c r="J450" s="421" t="n"/>
      <c r="K450" s="421" t="n"/>
      <c r="L450" s="421" t="n"/>
      <c r="M450" s="421" t="n"/>
      <c r="N450" s="421" t="n"/>
      <c r="O450" s="421" t="n"/>
      <c r="P450" s="421" t="n"/>
      <c r="Q450" s="421" t="n"/>
      <c r="R450" s="270" t="n"/>
      <c r="S450" s="421" t="n"/>
      <c r="T450" s="421" t="n"/>
      <c r="U450" s="421" t="n"/>
      <c r="V450" s="421" t="n"/>
      <c r="W450" s="421" t="n"/>
      <c r="X450" s="421" t="n"/>
      <c r="Y450" s="421" t="n"/>
      <c r="Z450" s="421" t="n"/>
      <c r="AA450" s="421" t="n"/>
      <c r="AB450" s="421" t="n"/>
      <c r="AC450" s="421" t="n"/>
      <c r="AD450" s="421" t="n"/>
      <c r="AE450" s="421" t="n"/>
      <c r="AF450" s="421" t="n"/>
      <c r="AG450" s="421" t="n"/>
      <c r="AH450" s="421" t="n"/>
      <c r="AI450" s="421" t="n"/>
      <c r="AJ450" s="297" t="n"/>
      <c r="AK450" s="297" t="n"/>
      <c r="AL450" s="284" t="n"/>
      <c r="AM450" s="297" t="n"/>
      <c r="AN450" s="285" t="n"/>
      <c r="AO450" s="297" t="n"/>
      <c r="AP450" s="297" t="n"/>
      <c r="AQ450" s="297" t="n"/>
      <c r="AR450" s="297" t="n"/>
      <c r="AS450" s="297" t="n"/>
      <c r="AT450" s="285" t="inlineStr">
        <is>
          <t>0</t>
        </is>
      </c>
      <c r="AU450" s="297" t="inlineStr">
        <is>
          <t>0</t>
        </is>
      </c>
      <c r="AV450" s="297" t="inlineStr">
        <is>
          <t>0</t>
        </is>
      </c>
      <c r="AW450" s="297" t="inlineStr">
        <is>
          <t>0</t>
        </is>
      </c>
      <c r="AX450" s="297" t="inlineStr">
        <is>
          <t>0</t>
        </is>
      </c>
      <c r="AY450" s="286" t="inlineStr">
        <is>
          <t>0</t>
        </is>
      </c>
      <c r="AZ450" s="286" t="inlineStr">
        <is>
          <t>0</t>
        </is>
      </c>
      <c r="BA450" s="287" t="inlineStr">
        <is>
          <t>0</t>
        </is>
      </c>
      <c r="BB450" s="286" t="inlineStr">
        <is>
          <t>0</t>
        </is>
      </c>
      <c r="BC450" s="286" t="inlineStr">
        <is>
          <t>0</t>
        </is>
      </c>
      <c r="BD450" s="286" t="inlineStr">
        <is>
          <t>0</t>
        </is>
      </c>
      <c r="BE450" s="286" t="inlineStr">
        <is>
          <t>0</t>
        </is>
      </c>
      <c r="BF450" s="286" t="inlineStr">
        <is>
          <t>0</t>
        </is>
      </c>
      <c r="BG450" s="286" t="inlineStr">
        <is>
          <t>0</t>
        </is>
      </c>
      <c r="BH450" s="297" t="inlineStr">
        <is>
          <t>0</t>
        </is>
      </c>
      <c r="BI450" s="297" t="inlineStr">
        <is>
          <t>0</t>
        </is>
      </c>
      <c r="BJ450" s="297" t="inlineStr">
        <is>
          <t>0</t>
        </is>
      </c>
      <c r="BK450" s="297" t="inlineStr">
        <is>
          <t>0</t>
        </is>
      </c>
      <c r="BL450" s="297" t="inlineStr">
        <is>
          <t>0</t>
        </is>
      </c>
      <c r="BM450" s="297" t="inlineStr">
        <is>
          <t>0</t>
        </is>
      </c>
      <c r="BN450" s="297" t="inlineStr">
        <is>
          <t>0</t>
        </is>
      </c>
      <c r="BO450" s="285" t="inlineStr">
        <is>
          <t>0</t>
        </is>
      </c>
      <c r="BP450" s="297" t="inlineStr">
        <is>
          <t>0</t>
        </is>
      </c>
      <c r="BQ450" s="297" t="inlineStr">
        <is>
          <t>0</t>
        </is>
      </c>
      <c r="BR450" s="297" t="inlineStr">
        <is>
          <t>0</t>
        </is>
      </c>
      <c r="BS450" s="297" t="inlineStr">
        <is>
          <t>0</t>
        </is>
      </c>
      <c r="BT450" s="297" t="inlineStr">
        <is>
          <t>0</t>
        </is>
      </c>
      <c r="BU450" s="297" t="inlineStr">
        <is>
          <t>0</t>
        </is>
      </c>
      <c r="BV450" s="297" t="inlineStr">
        <is>
          <t>0</t>
        </is>
      </c>
      <c r="BW450" s="288" t="inlineStr">
        <is>
          <t>0</t>
        </is>
      </c>
      <c r="BX450" s="276">
        <f>SUM(IF(COUNTIF(#REF!, "*1.*"), 2, 0), IF(COUNTIF(#REF!, "*2.*"), 2, 0), IF(COUNTIF(#REF!, "*3.*"), 2, 0), IF(COUNTIF(#REF!, "*4.*"), 2, 0), IF(COUNTIF(#REF!, "*5.*"), 2, 0), IF(COUNTIF(#REF!, "*6.*"), 2, 0))</f>
        <v/>
      </c>
      <c r="BY450" s="277">
        <f t="array" ref="BY450">SUM(VALUE(AT450),VALUE(AU450),VALUE(AV450),VALUE(AW450),VALUE(AX450),VALUE(AY450),VALUE(AZ450),VALUE(BB450),VALUE(BC450),VALUE(BD450),VALUE(BE450),VALUE(BF450),VALUE(BG450),VALUE(BH450),VALUE(BI450),VALUE(BJ450),VALUE(BK450),VALUE(BL450),VALUE(BM450),VALUE(BN450),VALUE(BO450),VALUE(BP450),VALUE(BQ450),VALUE(BR450),VALUE(BS450),VALUE(BT450),VALUE(BU450),VALUE(BV450),VALUE(BW450))</f>
        <v/>
      </c>
      <c r="BZ450" s="307" t="n"/>
      <c r="CA450" s="307" t="n"/>
      <c r="CB450" s="307" t="n"/>
      <c r="CC450" s="307" t="n"/>
      <c r="CD450" s="307" t="n"/>
      <c r="CE450" s="307" t="n"/>
      <c r="CF450" s="307" t="n"/>
      <c r="CG450" s="307" t="n"/>
      <c r="CH450" s="307" t="n"/>
      <c r="CI450" s="307" t="n"/>
      <c r="CJ450" s="307" t="n"/>
      <c r="CK450" s="307" t="n"/>
      <c r="CL450" s="307" t="n"/>
      <c r="CM450" s="307" t="n"/>
      <c r="CN450" s="307" t="n"/>
      <c r="CO450" s="307" t="n"/>
      <c r="CP450" s="307" t="n"/>
      <c r="CQ450" s="307" t="n"/>
      <c r="CR450" s="279" t="inlineStr"/>
      <c r="CS450" s="280">
        <f>AVERAGE(Value(BY450),value(CR450))</f>
        <v/>
      </c>
      <c r="CT450" s="421">
        <f>(IF(OR(MediaScorecard!BH451="x", MediaScorecard!BI451="x",MediaScorecard!BJ451="x",MediaScorecard!BK451="x",MediaScorecard!BL451="x"),1, 2))</f>
        <v/>
      </c>
      <c r="CU450" s="308" t="n"/>
      <c r="CV450" s="308" t="n"/>
      <c r="CW450" s="308" t="n"/>
      <c r="CX450" s="309" t="n"/>
      <c r="CY450" s="308" t="n"/>
      <c r="CZ450" s="308" t="n"/>
      <c r="DA450" s="308" t="n"/>
    </row>
    <row r="451" ht="21" customHeight="1" s="590">
      <c r="A451" s="421" t="n"/>
      <c r="B451" s="270" t="n"/>
      <c r="C451" s="266" t="n"/>
      <c r="D451" s="267" t="inlineStr"/>
      <c r="E451" s="267" t="inlineStr"/>
      <c r="F451" s="268" t="inlineStr"/>
      <c r="G451" s="421" t="n"/>
      <c r="H451" s="269" t="n"/>
      <c r="I451" s="421" t="n"/>
      <c r="J451" s="421" t="n"/>
      <c r="K451" s="421" t="n"/>
      <c r="L451" s="421" t="n"/>
      <c r="M451" s="421" t="n"/>
      <c r="N451" s="421" t="n"/>
      <c r="O451" s="421" t="n"/>
      <c r="P451" s="421" t="n"/>
      <c r="Q451" s="421" t="n"/>
      <c r="R451" s="270" t="n"/>
      <c r="S451" s="421" t="n"/>
      <c r="T451" s="421" t="n"/>
      <c r="U451" s="421" t="n"/>
      <c r="V451" s="421" t="n"/>
      <c r="W451" s="421" t="n"/>
      <c r="X451" s="421" t="n"/>
      <c r="Y451" s="421" t="n"/>
      <c r="Z451" s="421" t="n"/>
      <c r="AA451" s="421" t="n"/>
      <c r="AB451" s="421" t="n"/>
      <c r="AC451" s="421" t="n"/>
      <c r="AD451" s="421" t="n"/>
      <c r="AE451" s="421" t="n"/>
      <c r="AF451" s="421" t="n"/>
      <c r="AG451" s="421" t="n"/>
      <c r="AH451" s="421" t="n"/>
      <c r="AI451" s="421" t="n"/>
      <c r="AJ451" s="297" t="n"/>
      <c r="AK451" s="297" t="n"/>
      <c r="AL451" s="284" t="n"/>
      <c r="AM451" s="297" t="n"/>
      <c r="AN451" s="285" t="n"/>
      <c r="AO451" s="297" t="n"/>
      <c r="AP451" s="297" t="n"/>
      <c r="AQ451" s="297" t="n"/>
      <c r="AR451" s="297" t="n"/>
      <c r="AS451" s="297" t="n"/>
      <c r="AT451" s="285" t="inlineStr">
        <is>
          <t>0</t>
        </is>
      </c>
      <c r="AU451" s="297" t="inlineStr">
        <is>
          <t>0</t>
        </is>
      </c>
      <c r="AV451" s="297" t="inlineStr">
        <is>
          <t>0</t>
        </is>
      </c>
      <c r="AW451" s="297" t="inlineStr">
        <is>
          <t>0</t>
        </is>
      </c>
      <c r="AX451" s="297" t="inlineStr">
        <is>
          <t>0</t>
        </is>
      </c>
      <c r="AY451" s="286" t="inlineStr">
        <is>
          <t>0</t>
        </is>
      </c>
      <c r="AZ451" s="286" t="inlineStr">
        <is>
          <t>0</t>
        </is>
      </c>
      <c r="BA451" s="287" t="inlineStr">
        <is>
          <t>0</t>
        </is>
      </c>
      <c r="BB451" s="286" t="inlineStr">
        <is>
          <t>0</t>
        </is>
      </c>
      <c r="BC451" s="286" t="inlineStr">
        <is>
          <t>0</t>
        </is>
      </c>
      <c r="BD451" s="286" t="inlineStr">
        <is>
          <t>0</t>
        </is>
      </c>
      <c r="BE451" s="286" t="inlineStr">
        <is>
          <t>0</t>
        </is>
      </c>
      <c r="BF451" s="286" t="inlineStr">
        <is>
          <t>0</t>
        </is>
      </c>
      <c r="BG451" s="286" t="inlineStr">
        <is>
          <t>0</t>
        </is>
      </c>
      <c r="BH451" s="297" t="inlineStr">
        <is>
          <t>0</t>
        </is>
      </c>
      <c r="BI451" s="297" t="inlineStr">
        <is>
          <t>0</t>
        </is>
      </c>
      <c r="BJ451" s="297" t="inlineStr">
        <is>
          <t>0</t>
        </is>
      </c>
      <c r="BK451" s="297" t="inlineStr">
        <is>
          <t>0</t>
        </is>
      </c>
      <c r="BL451" s="297" t="inlineStr">
        <is>
          <t>0</t>
        </is>
      </c>
      <c r="BM451" s="297" t="inlineStr">
        <is>
          <t>0</t>
        </is>
      </c>
      <c r="BN451" s="297" t="inlineStr">
        <is>
          <t>0</t>
        </is>
      </c>
      <c r="BO451" s="285" t="inlineStr">
        <is>
          <t>0</t>
        </is>
      </c>
      <c r="BP451" s="297" t="inlineStr">
        <is>
          <t>0</t>
        </is>
      </c>
      <c r="BQ451" s="297" t="inlineStr">
        <is>
          <t>0</t>
        </is>
      </c>
      <c r="BR451" s="297" t="inlineStr">
        <is>
          <t>0</t>
        </is>
      </c>
      <c r="BS451" s="297" t="inlineStr">
        <is>
          <t>0</t>
        </is>
      </c>
      <c r="BT451" s="297" t="inlineStr">
        <is>
          <t>0</t>
        </is>
      </c>
      <c r="BU451" s="297" t="inlineStr">
        <is>
          <t>0</t>
        </is>
      </c>
      <c r="BV451" s="297" t="inlineStr">
        <is>
          <t>0</t>
        </is>
      </c>
      <c r="BW451" s="288" t="inlineStr">
        <is>
          <t>0</t>
        </is>
      </c>
      <c r="BX451" s="276">
        <f>SUM(IF(COUNTIF(#REF!, "*1.*"), 2, 0), IF(COUNTIF(#REF!, "*2.*"), 2, 0), IF(COUNTIF(#REF!, "*3.*"), 2, 0), IF(COUNTIF(#REF!, "*4.*"), 2, 0), IF(COUNTIF(#REF!, "*5.*"), 2, 0), IF(COUNTIF(#REF!, "*6.*"), 2, 0))</f>
        <v/>
      </c>
      <c r="BY451" s="277">
        <f t="array" ref="BY451">SUM(VALUE(AT451),VALUE(AU451),VALUE(AV451),VALUE(AW451),VALUE(AX451),VALUE(AY451),VALUE(AZ451),VALUE(BB451),VALUE(BC451),VALUE(BD451),VALUE(BE451),VALUE(BF451),VALUE(BG451),VALUE(BH451),VALUE(BI451),VALUE(BJ451),VALUE(BK451),VALUE(BL451),VALUE(BM451),VALUE(BN451),VALUE(BO451),VALUE(BP451),VALUE(BQ451),VALUE(BR451),VALUE(BS451),VALUE(BT451),VALUE(BU451),VALUE(BV451),VALUE(BW451))</f>
        <v/>
      </c>
      <c r="BZ451" s="307" t="n"/>
      <c r="CA451" s="307" t="n"/>
      <c r="CB451" s="307" t="n"/>
      <c r="CC451" s="307" t="n"/>
      <c r="CD451" s="307" t="n"/>
      <c r="CE451" s="307" t="n"/>
      <c r="CF451" s="307" t="n"/>
      <c r="CG451" s="307" t="n"/>
      <c r="CH451" s="307" t="n"/>
      <c r="CI451" s="307" t="n"/>
      <c r="CJ451" s="307" t="n"/>
      <c r="CK451" s="307" t="n"/>
      <c r="CL451" s="307" t="n"/>
      <c r="CM451" s="307" t="n"/>
      <c r="CN451" s="307" t="n"/>
      <c r="CO451" s="307" t="n"/>
      <c r="CP451" s="307" t="n"/>
      <c r="CQ451" s="307" t="n"/>
      <c r="CR451" s="279" t="inlineStr"/>
      <c r="CS451" s="280">
        <f>AVERAGE(Value(BY451),value(CR451))</f>
        <v/>
      </c>
      <c r="CT451" s="421">
        <f>(IF(OR(MediaScorecard!BH452="x", MediaScorecard!BI452="x",MediaScorecard!BJ452="x",MediaScorecard!BK452="x",MediaScorecard!BL452="x"),1, 2))</f>
        <v/>
      </c>
      <c r="CU451" s="308" t="n"/>
      <c r="CV451" s="308" t="n"/>
      <c r="CW451" s="308" t="n"/>
      <c r="CX451" s="309" t="n"/>
      <c r="CY451" s="308" t="n"/>
      <c r="CZ451" s="308" t="n"/>
      <c r="DA451" s="308" t="n"/>
    </row>
    <row r="452" ht="21" customHeight="1" s="590">
      <c r="A452" s="421" t="n"/>
      <c r="B452" s="270" t="n"/>
      <c r="C452" s="266" t="n"/>
      <c r="D452" s="267" t="inlineStr"/>
      <c r="E452" s="267" t="inlineStr"/>
      <c r="F452" s="268" t="inlineStr"/>
      <c r="G452" s="421" t="n"/>
      <c r="H452" s="269" t="n"/>
      <c r="I452" s="421" t="n"/>
      <c r="J452" s="421" t="n"/>
      <c r="K452" s="421" t="n"/>
      <c r="L452" s="421" t="n"/>
      <c r="M452" s="421" t="n"/>
      <c r="N452" s="421" t="n"/>
      <c r="O452" s="421" t="n"/>
      <c r="P452" s="421" t="n"/>
      <c r="Q452" s="421" t="n"/>
      <c r="R452" s="270" t="n"/>
      <c r="S452" s="421" t="n"/>
      <c r="T452" s="421" t="n"/>
      <c r="U452" s="421" t="n"/>
      <c r="V452" s="421" t="n"/>
      <c r="W452" s="421" t="n"/>
      <c r="X452" s="421" t="n"/>
      <c r="Y452" s="421" t="n"/>
      <c r="Z452" s="421" t="n"/>
      <c r="AA452" s="421" t="n"/>
      <c r="AB452" s="421" t="n"/>
      <c r="AC452" s="421" t="n"/>
      <c r="AD452" s="421" t="n"/>
      <c r="AE452" s="421" t="n"/>
      <c r="AF452" s="421" t="n"/>
      <c r="AG452" s="421" t="n"/>
      <c r="AH452" s="421" t="n"/>
      <c r="AI452" s="421" t="n"/>
      <c r="AJ452" s="297" t="n"/>
      <c r="AK452" s="297" t="n"/>
      <c r="AL452" s="284" t="n"/>
      <c r="AM452" s="297" t="n"/>
      <c r="AN452" s="285" t="n"/>
      <c r="AO452" s="297" t="n"/>
      <c r="AP452" s="297" t="n"/>
      <c r="AQ452" s="297" t="n"/>
      <c r="AR452" s="297" t="n"/>
      <c r="AS452" s="297" t="n"/>
      <c r="AT452" s="285" t="inlineStr">
        <is>
          <t>0</t>
        </is>
      </c>
      <c r="AU452" s="297" t="inlineStr">
        <is>
          <t>0</t>
        </is>
      </c>
      <c r="AV452" s="297" t="inlineStr">
        <is>
          <t>0</t>
        </is>
      </c>
      <c r="AW452" s="297" t="inlineStr">
        <is>
          <t>0</t>
        </is>
      </c>
      <c r="AX452" s="297" t="inlineStr">
        <is>
          <t>0</t>
        </is>
      </c>
      <c r="AY452" s="286" t="inlineStr">
        <is>
          <t>0</t>
        </is>
      </c>
      <c r="AZ452" s="286" t="inlineStr">
        <is>
          <t>0</t>
        </is>
      </c>
      <c r="BA452" s="287" t="inlineStr">
        <is>
          <t>0</t>
        </is>
      </c>
      <c r="BB452" s="286" t="inlineStr">
        <is>
          <t>0</t>
        </is>
      </c>
      <c r="BC452" s="286" t="inlineStr">
        <is>
          <t>0</t>
        </is>
      </c>
      <c r="BD452" s="286" t="inlineStr">
        <is>
          <t>0</t>
        </is>
      </c>
      <c r="BE452" s="286" t="inlineStr">
        <is>
          <t>0</t>
        </is>
      </c>
      <c r="BF452" s="286" t="inlineStr">
        <is>
          <t>0</t>
        </is>
      </c>
      <c r="BG452" s="286" t="inlineStr">
        <is>
          <t>0</t>
        </is>
      </c>
      <c r="BH452" s="297" t="inlineStr">
        <is>
          <t>0</t>
        </is>
      </c>
      <c r="BI452" s="297" t="inlineStr">
        <is>
          <t>0</t>
        </is>
      </c>
      <c r="BJ452" s="297" t="inlineStr">
        <is>
          <t>0</t>
        </is>
      </c>
      <c r="BK452" s="297" t="inlineStr">
        <is>
          <t>0</t>
        </is>
      </c>
      <c r="BL452" s="297" t="inlineStr">
        <is>
          <t>0</t>
        </is>
      </c>
      <c r="BM452" s="297" t="inlineStr">
        <is>
          <t>0</t>
        </is>
      </c>
      <c r="BN452" s="297" t="inlineStr">
        <is>
          <t>0</t>
        </is>
      </c>
      <c r="BO452" s="285" t="inlineStr">
        <is>
          <t>0</t>
        </is>
      </c>
      <c r="BP452" s="297" t="inlineStr">
        <is>
          <t>0</t>
        </is>
      </c>
      <c r="BQ452" s="297" t="inlineStr">
        <is>
          <t>0</t>
        </is>
      </c>
      <c r="BR452" s="297" t="inlineStr">
        <is>
          <t>0</t>
        </is>
      </c>
      <c r="BS452" s="297" t="inlineStr">
        <is>
          <t>0</t>
        </is>
      </c>
      <c r="BT452" s="297" t="inlineStr">
        <is>
          <t>0</t>
        </is>
      </c>
      <c r="BU452" s="297" t="inlineStr">
        <is>
          <t>0</t>
        </is>
      </c>
      <c r="BV452" s="297" t="inlineStr">
        <is>
          <t>0</t>
        </is>
      </c>
      <c r="BW452" s="288" t="inlineStr">
        <is>
          <t>0</t>
        </is>
      </c>
      <c r="BX452" s="276">
        <f>SUM(IF(COUNTIF(#REF!, "*1.*"), 2, 0), IF(COUNTIF(#REF!, "*2.*"), 2, 0), IF(COUNTIF(#REF!, "*3.*"), 2, 0), IF(COUNTIF(#REF!, "*4.*"), 2, 0), IF(COUNTIF(#REF!, "*5.*"), 2, 0), IF(COUNTIF(#REF!, "*6.*"), 2, 0))</f>
        <v/>
      </c>
      <c r="BY452" s="277">
        <f t="array" ref="BY452">SUM(VALUE(AT452),VALUE(AU452),VALUE(AV452),VALUE(AW452),VALUE(AX452),VALUE(AY452),VALUE(AZ452),VALUE(BB452),VALUE(BC452),VALUE(BD452),VALUE(BE452),VALUE(BF452),VALUE(BG452),VALUE(BH452),VALUE(BI452),VALUE(BJ452),VALUE(BK452),VALUE(BL452),VALUE(BM452),VALUE(BN452),VALUE(BO452),VALUE(BP452),VALUE(BQ452),VALUE(BR452),VALUE(BS452),VALUE(BT452),VALUE(BU452),VALUE(BV452),VALUE(BW452))</f>
        <v/>
      </c>
      <c r="BZ452" s="307" t="n"/>
      <c r="CA452" s="307" t="n"/>
      <c r="CB452" s="307" t="n"/>
      <c r="CC452" s="307" t="n"/>
      <c r="CD452" s="307" t="n"/>
      <c r="CE452" s="307" t="n"/>
      <c r="CF452" s="307" t="n"/>
      <c r="CG452" s="307" t="n"/>
      <c r="CH452" s="307" t="n"/>
      <c r="CI452" s="307" t="n"/>
      <c r="CJ452" s="307" t="n"/>
      <c r="CK452" s="307" t="n"/>
      <c r="CL452" s="307" t="n"/>
      <c r="CM452" s="307" t="n"/>
      <c r="CN452" s="307" t="n"/>
      <c r="CO452" s="307" t="n"/>
      <c r="CP452" s="307" t="n"/>
      <c r="CQ452" s="307" t="n"/>
      <c r="CR452" s="279" t="inlineStr"/>
      <c r="CS452" s="280">
        <f>AVERAGE(Value(BY452),value(CR452))</f>
        <v/>
      </c>
      <c r="CT452" s="421">
        <f>(IF(OR(MediaScorecard!BH453="x", MediaScorecard!BI453="x",MediaScorecard!BJ453="x",MediaScorecard!BK453="x",MediaScorecard!BL453="x"),1, 2))</f>
        <v/>
      </c>
      <c r="CU452" s="308" t="n"/>
      <c r="CV452" s="308" t="n"/>
      <c r="CW452" s="308" t="n"/>
      <c r="CX452" s="309" t="n"/>
      <c r="CY452" s="308" t="n"/>
      <c r="CZ452" s="308" t="n"/>
      <c r="DA452" s="308" t="n"/>
    </row>
    <row r="453" ht="21" customHeight="1" s="590">
      <c r="A453" s="421" t="n"/>
      <c r="B453" s="270" t="n"/>
      <c r="C453" s="266" t="n"/>
      <c r="D453" s="267" t="inlineStr"/>
      <c r="E453" s="267" t="inlineStr"/>
      <c r="F453" s="268" t="inlineStr"/>
      <c r="G453" s="421" t="n"/>
      <c r="H453" s="269" t="n"/>
      <c r="I453" s="421" t="n"/>
      <c r="J453" s="421" t="n"/>
      <c r="K453" s="421" t="n"/>
      <c r="L453" s="421" t="n"/>
      <c r="M453" s="421" t="n"/>
      <c r="N453" s="421" t="n"/>
      <c r="O453" s="421" t="n"/>
      <c r="P453" s="421" t="n"/>
      <c r="Q453" s="421" t="n"/>
      <c r="R453" s="270" t="n"/>
      <c r="S453" s="421" t="n"/>
      <c r="T453" s="421" t="n"/>
      <c r="U453" s="421" t="n"/>
      <c r="V453" s="421" t="n"/>
      <c r="W453" s="421" t="n"/>
      <c r="X453" s="421" t="n"/>
      <c r="Y453" s="421" t="n"/>
      <c r="Z453" s="421" t="n"/>
      <c r="AA453" s="421" t="n"/>
      <c r="AB453" s="421" t="n"/>
      <c r="AC453" s="421" t="n"/>
      <c r="AD453" s="421" t="n"/>
      <c r="AE453" s="421" t="n"/>
      <c r="AF453" s="421" t="n"/>
      <c r="AG453" s="421" t="n"/>
      <c r="AH453" s="421" t="n"/>
      <c r="AI453" s="421" t="n"/>
      <c r="AJ453" s="297" t="n"/>
      <c r="AK453" s="297" t="n"/>
      <c r="AL453" s="284" t="n"/>
      <c r="AM453" s="297" t="n"/>
      <c r="AN453" s="285" t="n"/>
      <c r="AO453" s="297" t="n"/>
      <c r="AP453" s="297" t="n"/>
      <c r="AQ453" s="297" t="n"/>
      <c r="AR453" s="297" t="n"/>
      <c r="AS453" s="297" t="n"/>
      <c r="AT453" s="285" t="inlineStr">
        <is>
          <t>0</t>
        </is>
      </c>
      <c r="AU453" s="297" t="inlineStr">
        <is>
          <t>0</t>
        </is>
      </c>
      <c r="AV453" s="297" t="inlineStr">
        <is>
          <t>0</t>
        </is>
      </c>
      <c r="AW453" s="297" t="inlineStr">
        <is>
          <t>0</t>
        </is>
      </c>
      <c r="AX453" s="297" t="inlineStr">
        <is>
          <t>0</t>
        </is>
      </c>
      <c r="AY453" s="286" t="inlineStr">
        <is>
          <t>0</t>
        </is>
      </c>
      <c r="AZ453" s="286" t="inlineStr">
        <is>
          <t>0</t>
        </is>
      </c>
      <c r="BA453" s="287" t="inlineStr">
        <is>
          <t>0</t>
        </is>
      </c>
      <c r="BB453" s="286" t="inlineStr">
        <is>
          <t>0</t>
        </is>
      </c>
      <c r="BC453" s="286" t="inlineStr">
        <is>
          <t>0</t>
        </is>
      </c>
      <c r="BD453" s="286" t="inlineStr">
        <is>
          <t>0</t>
        </is>
      </c>
      <c r="BE453" s="286" t="inlineStr">
        <is>
          <t>0</t>
        </is>
      </c>
      <c r="BF453" s="286" t="inlineStr">
        <is>
          <t>0</t>
        </is>
      </c>
      <c r="BG453" s="286" t="inlineStr">
        <is>
          <t>0</t>
        </is>
      </c>
      <c r="BH453" s="297" t="inlineStr">
        <is>
          <t>0</t>
        </is>
      </c>
      <c r="BI453" s="297" t="inlineStr">
        <is>
          <t>0</t>
        </is>
      </c>
      <c r="BJ453" s="297" t="inlineStr">
        <is>
          <t>0</t>
        </is>
      </c>
      <c r="BK453" s="297" t="inlineStr">
        <is>
          <t>0</t>
        </is>
      </c>
      <c r="BL453" s="297" t="inlineStr">
        <is>
          <t>0</t>
        </is>
      </c>
      <c r="BM453" s="297" t="inlineStr">
        <is>
          <t>0</t>
        </is>
      </c>
      <c r="BN453" s="297" t="inlineStr">
        <is>
          <t>0</t>
        </is>
      </c>
      <c r="BO453" s="285" t="inlineStr">
        <is>
          <t>0</t>
        </is>
      </c>
      <c r="BP453" s="297" t="inlineStr">
        <is>
          <t>0</t>
        </is>
      </c>
      <c r="BQ453" s="297" t="inlineStr">
        <is>
          <t>0</t>
        </is>
      </c>
      <c r="BR453" s="297" t="inlineStr">
        <is>
          <t>0</t>
        </is>
      </c>
      <c r="BS453" s="297" t="inlineStr">
        <is>
          <t>0</t>
        </is>
      </c>
      <c r="BT453" s="297" t="inlineStr">
        <is>
          <t>0</t>
        </is>
      </c>
      <c r="BU453" s="297" t="inlineStr">
        <is>
          <t>0</t>
        </is>
      </c>
      <c r="BV453" s="297" t="inlineStr">
        <is>
          <t>0</t>
        </is>
      </c>
      <c r="BW453" s="288" t="inlineStr">
        <is>
          <t>0</t>
        </is>
      </c>
      <c r="BX453" s="276">
        <f>SUM(IF(COUNTIF(#REF!, "*1.*"), 2, 0), IF(COUNTIF(#REF!, "*2.*"), 2, 0), IF(COUNTIF(#REF!, "*3.*"), 2, 0), IF(COUNTIF(#REF!, "*4.*"), 2, 0), IF(COUNTIF(#REF!, "*5.*"), 2, 0), IF(COUNTIF(#REF!, "*6.*"), 2, 0))</f>
        <v/>
      </c>
      <c r="BY453" s="277">
        <f t="array" ref="BY453">SUM(VALUE(AT453),VALUE(AU453),VALUE(AV453),VALUE(AW453),VALUE(AX453),VALUE(AY453),VALUE(AZ453),VALUE(BB453),VALUE(BC453),VALUE(BD453),VALUE(BE453),VALUE(BF453),VALUE(BG453),VALUE(BH453),VALUE(BI453),VALUE(BJ453),VALUE(BK453),VALUE(BL453),VALUE(BM453),VALUE(BN453),VALUE(BO453),VALUE(BP453),VALUE(BQ453),VALUE(BR453),VALUE(BS453),VALUE(BT453),VALUE(BU453),VALUE(BV453),VALUE(BW453))</f>
        <v/>
      </c>
      <c r="BZ453" s="307" t="n"/>
      <c r="CA453" s="307" t="n"/>
      <c r="CB453" s="307" t="n"/>
      <c r="CC453" s="307" t="n"/>
      <c r="CD453" s="307" t="n"/>
      <c r="CE453" s="307" t="n"/>
      <c r="CF453" s="307" t="n"/>
      <c r="CG453" s="307" t="n"/>
      <c r="CH453" s="307" t="n"/>
      <c r="CI453" s="307" t="n"/>
      <c r="CJ453" s="307" t="n"/>
      <c r="CK453" s="307" t="n"/>
      <c r="CL453" s="307" t="n"/>
      <c r="CM453" s="307" t="n"/>
      <c r="CN453" s="307" t="n"/>
      <c r="CO453" s="307" t="n"/>
      <c r="CP453" s="307" t="n"/>
      <c r="CQ453" s="307" t="n"/>
      <c r="CR453" s="279" t="inlineStr"/>
      <c r="CS453" s="280">
        <f>AVERAGE(Value(BY453),value(CR453))</f>
        <v/>
      </c>
      <c r="CT453" s="421">
        <f>(IF(OR(MediaScorecard!BH454="x", MediaScorecard!BI454="x",MediaScorecard!BJ454="x",MediaScorecard!BK454="x",MediaScorecard!BL454="x"),1, 2))</f>
        <v/>
      </c>
      <c r="CU453" s="308" t="n"/>
      <c r="CV453" s="308" t="n"/>
      <c r="CW453" s="308" t="n"/>
      <c r="CX453" s="309" t="n"/>
      <c r="CY453" s="308" t="n"/>
      <c r="CZ453" s="308" t="n"/>
      <c r="DA453" s="308" t="n"/>
    </row>
    <row r="454" ht="21" customHeight="1" s="590">
      <c r="A454" s="421" t="n"/>
      <c r="B454" s="270" t="n"/>
      <c r="C454" s="266" t="n"/>
      <c r="D454" s="267" t="inlineStr"/>
      <c r="E454" s="267" t="inlineStr"/>
      <c r="F454" s="268" t="inlineStr"/>
      <c r="G454" s="421" t="n"/>
      <c r="H454" s="269" t="n"/>
      <c r="I454" s="421" t="n"/>
      <c r="J454" s="421" t="n"/>
      <c r="K454" s="421" t="n"/>
      <c r="L454" s="421" t="n"/>
      <c r="M454" s="421" t="n"/>
      <c r="N454" s="421" t="n"/>
      <c r="O454" s="421" t="n"/>
      <c r="P454" s="421" t="n"/>
      <c r="Q454" s="421" t="n"/>
      <c r="R454" s="270" t="n"/>
      <c r="S454" s="421" t="n"/>
      <c r="T454" s="421" t="n"/>
      <c r="U454" s="421" t="n"/>
      <c r="V454" s="421" t="n"/>
      <c r="W454" s="421" t="n"/>
      <c r="X454" s="421" t="n"/>
      <c r="Y454" s="421" t="n"/>
      <c r="Z454" s="421" t="n"/>
      <c r="AA454" s="421" t="n"/>
      <c r="AB454" s="421" t="n"/>
      <c r="AC454" s="421" t="n"/>
      <c r="AD454" s="421" t="n"/>
      <c r="AE454" s="421" t="n"/>
      <c r="AF454" s="421" t="n"/>
      <c r="AG454" s="421" t="n"/>
      <c r="AH454" s="421" t="n"/>
      <c r="AI454" s="421" t="n"/>
      <c r="AJ454" s="297" t="n"/>
      <c r="AK454" s="297" t="n"/>
      <c r="AL454" s="284" t="n"/>
      <c r="AM454" s="297" t="n"/>
      <c r="AN454" s="285" t="n"/>
      <c r="AO454" s="297" t="n"/>
      <c r="AP454" s="297" t="n"/>
      <c r="AQ454" s="297" t="n"/>
      <c r="AR454" s="297" t="n"/>
      <c r="AS454" s="297" t="n"/>
      <c r="AT454" s="285" t="inlineStr">
        <is>
          <t>0</t>
        </is>
      </c>
      <c r="AU454" s="297" t="inlineStr">
        <is>
          <t>0</t>
        </is>
      </c>
      <c r="AV454" s="297" t="inlineStr">
        <is>
          <t>0</t>
        </is>
      </c>
      <c r="AW454" s="297" t="inlineStr">
        <is>
          <t>0</t>
        </is>
      </c>
      <c r="AX454" s="297" t="inlineStr">
        <is>
          <t>0</t>
        </is>
      </c>
      <c r="AY454" s="286" t="inlineStr">
        <is>
          <t>0</t>
        </is>
      </c>
      <c r="AZ454" s="286" t="inlineStr">
        <is>
          <t>0</t>
        </is>
      </c>
      <c r="BA454" s="287" t="inlineStr">
        <is>
          <t>0</t>
        </is>
      </c>
      <c r="BB454" s="286" t="inlineStr">
        <is>
          <t>0</t>
        </is>
      </c>
      <c r="BC454" s="286" t="inlineStr">
        <is>
          <t>0</t>
        </is>
      </c>
      <c r="BD454" s="286" t="inlineStr">
        <is>
          <t>0</t>
        </is>
      </c>
      <c r="BE454" s="286" t="inlineStr">
        <is>
          <t>0</t>
        </is>
      </c>
      <c r="BF454" s="286" t="inlineStr">
        <is>
          <t>0</t>
        </is>
      </c>
      <c r="BG454" s="286" t="inlineStr">
        <is>
          <t>0</t>
        </is>
      </c>
      <c r="BH454" s="297" t="inlineStr">
        <is>
          <t>0</t>
        </is>
      </c>
      <c r="BI454" s="297" t="inlineStr">
        <is>
          <t>0</t>
        </is>
      </c>
      <c r="BJ454" s="297" t="inlineStr">
        <is>
          <t>0</t>
        </is>
      </c>
      <c r="BK454" s="297" t="inlineStr">
        <is>
          <t>0</t>
        </is>
      </c>
      <c r="BL454" s="297" t="inlineStr">
        <is>
          <t>0</t>
        </is>
      </c>
      <c r="BM454" s="297" t="inlineStr">
        <is>
          <t>0</t>
        </is>
      </c>
      <c r="BN454" s="297" t="inlineStr">
        <is>
          <t>0</t>
        </is>
      </c>
      <c r="BO454" s="285" t="inlineStr">
        <is>
          <t>0</t>
        </is>
      </c>
      <c r="BP454" s="297" t="inlineStr">
        <is>
          <t>0</t>
        </is>
      </c>
      <c r="BQ454" s="297" t="inlineStr">
        <is>
          <t>0</t>
        </is>
      </c>
      <c r="BR454" s="297" t="inlineStr">
        <is>
          <t>0</t>
        </is>
      </c>
      <c r="BS454" s="297" t="inlineStr">
        <is>
          <t>0</t>
        </is>
      </c>
      <c r="BT454" s="297" t="inlineStr">
        <is>
          <t>0</t>
        </is>
      </c>
      <c r="BU454" s="297" t="inlineStr">
        <is>
          <t>0</t>
        </is>
      </c>
      <c r="BV454" s="297" t="inlineStr">
        <is>
          <t>0</t>
        </is>
      </c>
      <c r="BW454" s="288" t="inlineStr">
        <is>
          <t>0</t>
        </is>
      </c>
      <c r="BX454" s="276">
        <f>SUM(IF(COUNTIF(#REF!, "*1.*"), 2, 0), IF(COUNTIF(#REF!, "*2.*"), 2, 0), IF(COUNTIF(#REF!, "*3.*"), 2, 0), IF(COUNTIF(#REF!, "*4.*"), 2, 0), IF(COUNTIF(#REF!, "*5.*"), 2, 0), IF(COUNTIF(#REF!, "*6.*"), 2, 0))</f>
        <v/>
      </c>
      <c r="BY454" s="277">
        <f t="array" ref="BY454">SUM(VALUE(AT454),VALUE(AU454),VALUE(AV454),VALUE(AW454),VALUE(AX454),VALUE(AY454),VALUE(AZ454),VALUE(BB454),VALUE(BC454),VALUE(BD454),VALUE(BE454),VALUE(BF454),VALUE(BG454),VALUE(BH454),VALUE(BI454),VALUE(BJ454),VALUE(BK454),VALUE(BL454),VALUE(BM454),VALUE(BN454),VALUE(BO454),VALUE(BP454),VALUE(BQ454),VALUE(BR454),VALUE(BS454),VALUE(BT454),VALUE(BU454),VALUE(BV454),VALUE(BW454))</f>
        <v/>
      </c>
      <c r="BZ454" s="307" t="n"/>
      <c r="CA454" s="307" t="n"/>
      <c r="CB454" s="307" t="n"/>
      <c r="CC454" s="307" t="n"/>
      <c r="CD454" s="307" t="n"/>
      <c r="CE454" s="307" t="n"/>
      <c r="CF454" s="307" t="n"/>
      <c r="CG454" s="307" t="n"/>
      <c r="CH454" s="307" t="n"/>
      <c r="CI454" s="307" t="n"/>
      <c r="CJ454" s="307" t="n"/>
      <c r="CK454" s="307" t="n"/>
      <c r="CL454" s="307" t="n"/>
      <c r="CM454" s="307" t="n"/>
      <c r="CN454" s="307" t="n"/>
      <c r="CO454" s="307" t="n"/>
      <c r="CP454" s="307" t="n"/>
      <c r="CQ454" s="307" t="n"/>
      <c r="CR454" s="279" t="inlineStr"/>
      <c r="CS454" s="280">
        <f>AVERAGE(Value(BY454),value(CR454))</f>
        <v/>
      </c>
      <c r="CT454" s="421">
        <f>(IF(OR(MediaScorecard!BH455="x", MediaScorecard!BI455="x",MediaScorecard!BJ455="x",MediaScorecard!BK455="x",MediaScorecard!BL455="x"),1, 2))</f>
        <v/>
      </c>
      <c r="CU454" s="308" t="n"/>
      <c r="CV454" s="308" t="n"/>
      <c r="CW454" s="308" t="n"/>
      <c r="CX454" s="309" t="n"/>
      <c r="CY454" s="308" t="n"/>
      <c r="CZ454" s="308" t="n"/>
      <c r="DA454" s="308" t="n"/>
    </row>
    <row r="455" ht="21" customHeight="1" s="590">
      <c r="A455" s="421" t="n"/>
      <c r="B455" s="270" t="n"/>
      <c r="C455" s="266" t="n"/>
      <c r="D455" s="267" t="inlineStr"/>
      <c r="E455" s="267" t="inlineStr"/>
      <c r="F455" s="268" t="inlineStr"/>
      <c r="G455" s="421" t="n"/>
      <c r="H455" s="269" t="n"/>
      <c r="I455" s="421" t="n"/>
      <c r="J455" s="421" t="n"/>
      <c r="K455" s="421" t="n"/>
      <c r="L455" s="421" t="n"/>
      <c r="M455" s="421" t="n"/>
      <c r="N455" s="421" t="n"/>
      <c r="O455" s="421" t="n"/>
      <c r="P455" s="421" t="n"/>
      <c r="Q455" s="421" t="n"/>
      <c r="R455" s="270" t="n"/>
      <c r="S455" s="421" t="n"/>
      <c r="T455" s="421" t="n"/>
      <c r="U455" s="421" t="n"/>
      <c r="V455" s="421" t="n"/>
      <c r="W455" s="421" t="n"/>
      <c r="X455" s="421" t="n"/>
      <c r="Y455" s="421" t="n"/>
      <c r="Z455" s="421" t="n"/>
      <c r="AA455" s="421" t="n"/>
      <c r="AB455" s="421" t="n"/>
      <c r="AC455" s="421" t="n"/>
      <c r="AD455" s="421" t="n"/>
      <c r="AE455" s="421" t="n"/>
      <c r="AF455" s="421" t="n"/>
      <c r="AG455" s="421" t="n"/>
      <c r="AH455" s="421" t="n"/>
      <c r="AI455" s="421" t="n"/>
      <c r="AJ455" s="297" t="n"/>
      <c r="AK455" s="297" t="n"/>
      <c r="AL455" s="284" t="n"/>
      <c r="AM455" s="297" t="n"/>
      <c r="AN455" s="285" t="n"/>
      <c r="AO455" s="297" t="n"/>
      <c r="AP455" s="297" t="n"/>
      <c r="AQ455" s="297" t="n"/>
      <c r="AR455" s="297" t="n"/>
      <c r="AS455" s="297" t="n"/>
      <c r="AT455" s="285" t="inlineStr">
        <is>
          <t>0</t>
        </is>
      </c>
      <c r="AU455" s="297" t="inlineStr">
        <is>
          <t>0</t>
        </is>
      </c>
      <c r="AV455" s="297" t="inlineStr">
        <is>
          <t>0</t>
        </is>
      </c>
      <c r="AW455" s="297" t="inlineStr">
        <is>
          <t>0</t>
        </is>
      </c>
      <c r="AX455" s="297" t="inlineStr">
        <is>
          <t>0</t>
        </is>
      </c>
      <c r="AY455" s="286" t="inlineStr">
        <is>
          <t>0</t>
        </is>
      </c>
      <c r="AZ455" s="286" t="inlineStr">
        <is>
          <t>0</t>
        </is>
      </c>
      <c r="BA455" s="287" t="inlineStr">
        <is>
          <t>0</t>
        </is>
      </c>
      <c r="BB455" s="286" t="inlineStr">
        <is>
          <t>0</t>
        </is>
      </c>
      <c r="BC455" s="286" t="inlineStr">
        <is>
          <t>0</t>
        </is>
      </c>
      <c r="BD455" s="286" t="inlineStr">
        <is>
          <t>0</t>
        </is>
      </c>
      <c r="BE455" s="286" t="inlineStr">
        <is>
          <t>0</t>
        </is>
      </c>
      <c r="BF455" s="286" t="inlineStr">
        <is>
          <t>0</t>
        </is>
      </c>
      <c r="BG455" s="286" t="inlineStr">
        <is>
          <t>0</t>
        </is>
      </c>
      <c r="BH455" s="297" t="inlineStr">
        <is>
          <t>0</t>
        </is>
      </c>
      <c r="BI455" s="297" t="inlineStr">
        <is>
          <t>0</t>
        </is>
      </c>
      <c r="BJ455" s="297" t="inlineStr">
        <is>
          <t>0</t>
        </is>
      </c>
      <c r="BK455" s="297" t="inlineStr">
        <is>
          <t>0</t>
        </is>
      </c>
      <c r="BL455" s="297" t="inlineStr">
        <is>
          <t>0</t>
        </is>
      </c>
      <c r="BM455" s="297" t="inlineStr">
        <is>
          <t>0</t>
        </is>
      </c>
      <c r="BN455" s="297" t="inlineStr">
        <is>
          <t>0</t>
        </is>
      </c>
      <c r="BO455" s="285" t="inlineStr">
        <is>
          <t>0</t>
        </is>
      </c>
      <c r="BP455" s="297" t="inlineStr">
        <is>
          <t>0</t>
        </is>
      </c>
      <c r="BQ455" s="297" t="inlineStr">
        <is>
          <t>0</t>
        </is>
      </c>
      <c r="BR455" s="297" t="inlineStr">
        <is>
          <t>0</t>
        </is>
      </c>
      <c r="BS455" s="297" t="inlineStr">
        <is>
          <t>0</t>
        </is>
      </c>
      <c r="BT455" s="297" t="inlineStr">
        <is>
          <t>0</t>
        </is>
      </c>
      <c r="BU455" s="297" t="inlineStr">
        <is>
          <t>0</t>
        </is>
      </c>
      <c r="BV455" s="297" t="inlineStr">
        <is>
          <t>0</t>
        </is>
      </c>
      <c r="BW455" s="288" t="inlineStr">
        <is>
          <t>0</t>
        </is>
      </c>
      <c r="BX455" s="276">
        <f>SUM(IF(COUNTIF(#REF!, "*1.*"), 2, 0), IF(COUNTIF(#REF!, "*2.*"), 2, 0), IF(COUNTIF(#REF!, "*3.*"), 2, 0), IF(COUNTIF(#REF!, "*4.*"), 2, 0), IF(COUNTIF(#REF!, "*5.*"), 2, 0), IF(COUNTIF(#REF!, "*6.*"), 2, 0))</f>
        <v/>
      </c>
      <c r="BY455" s="277">
        <f t="array" ref="BY455">SUM(VALUE(AT455),VALUE(AU455),VALUE(AV455),VALUE(AW455),VALUE(AX455),VALUE(AY455),VALUE(AZ455),VALUE(BB455),VALUE(BC455),VALUE(BD455),VALUE(BE455),VALUE(BF455),VALUE(BG455),VALUE(BH455),VALUE(BI455),VALUE(BJ455),VALUE(BK455),VALUE(BL455),VALUE(BM455),VALUE(BN455),VALUE(BO455),VALUE(BP455),VALUE(BQ455),VALUE(BR455),VALUE(BS455),VALUE(BT455),VALUE(BU455),VALUE(BV455),VALUE(BW455))</f>
        <v/>
      </c>
      <c r="BZ455" s="303" t="n"/>
      <c r="CA455" s="303" t="n"/>
      <c r="CB455" s="303" t="n"/>
      <c r="CC455" s="303" t="n"/>
      <c r="CD455" s="303" t="n"/>
      <c r="CE455" s="303" t="n"/>
      <c r="CF455" s="303" t="n"/>
      <c r="CG455" s="303" t="n"/>
      <c r="CH455" s="303" t="n"/>
      <c r="CI455" s="303" t="n"/>
      <c r="CJ455" s="303" t="n"/>
      <c r="CK455" s="303" t="n"/>
      <c r="CL455" s="303" t="n"/>
      <c r="CM455" s="303" t="n"/>
      <c r="CN455" s="303" t="n"/>
      <c r="CO455" s="303" t="n"/>
      <c r="CP455" s="303" t="n"/>
      <c r="CQ455" s="303" t="n"/>
      <c r="CR455" s="279" t="inlineStr"/>
      <c r="CS455" s="280">
        <f>AVERAGE(Value(BY455),value(CR455))</f>
        <v/>
      </c>
      <c r="CT455" s="421">
        <f>(IF(OR(MediaScorecard!BH456="x", MediaScorecard!BI456="x",MediaScorecard!BJ456="x",MediaScorecard!BK456="x",MediaScorecard!BL456="x"),1, 2))</f>
        <v/>
      </c>
      <c r="CU455" s="304" t="n"/>
      <c r="CV455" s="304" t="n"/>
      <c r="CW455" s="304" t="n"/>
      <c r="CX455" s="305" t="n"/>
      <c r="CY455" s="304" t="n"/>
      <c r="CZ455" s="304" t="n"/>
      <c r="DA455" s="304" t="n"/>
    </row>
    <row r="456" ht="21" customHeight="1" s="590">
      <c r="A456" s="421" t="n"/>
      <c r="B456" s="270" t="n"/>
      <c r="C456" s="266" t="n"/>
      <c r="D456" s="267" t="inlineStr"/>
      <c r="E456" s="267" t="inlineStr"/>
      <c r="F456" s="268" t="inlineStr"/>
      <c r="G456" s="421" t="n"/>
      <c r="H456" s="269" t="n"/>
      <c r="I456" s="421" t="n"/>
      <c r="J456" s="421" t="n"/>
      <c r="K456" s="421" t="n"/>
      <c r="L456" s="421" t="n"/>
      <c r="M456" s="421" t="n"/>
      <c r="N456" s="421" t="n"/>
      <c r="O456" s="421" t="n"/>
      <c r="P456" s="421" t="n"/>
      <c r="Q456" s="421" t="n"/>
      <c r="R456" s="270" t="n"/>
      <c r="S456" s="421" t="n"/>
      <c r="T456" s="421" t="n"/>
      <c r="U456" s="421" t="n"/>
      <c r="V456" s="421" t="n"/>
      <c r="W456" s="421" t="n"/>
      <c r="X456" s="421" t="n"/>
      <c r="Y456" s="421" t="n"/>
      <c r="Z456" s="421" t="n"/>
      <c r="AA456" s="421" t="n"/>
      <c r="AB456" s="421" t="n"/>
      <c r="AC456" s="421" t="n"/>
      <c r="AD456" s="421" t="n"/>
      <c r="AE456" s="421" t="n"/>
      <c r="AF456" s="421" t="n"/>
      <c r="AG456" s="421" t="n"/>
      <c r="AH456" s="421" t="n"/>
      <c r="AI456" s="421" t="n"/>
      <c r="AJ456" s="297" t="n"/>
      <c r="AK456" s="297" t="n"/>
      <c r="AL456" s="284" t="n"/>
      <c r="AM456" s="297" t="n"/>
      <c r="AN456" s="285" t="n"/>
      <c r="AO456" s="297" t="n"/>
      <c r="AP456" s="297" t="n"/>
      <c r="AQ456" s="297" t="n"/>
      <c r="AR456" s="297" t="n"/>
      <c r="AS456" s="297" t="n"/>
      <c r="AT456" s="285" t="inlineStr">
        <is>
          <t>0</t>
        </is>
      </c>
      <c r="AU456" s="297" t="inlineStr">
        <is>
          <t>0</t>
        </is>
      </c>
      <c r="AV456" s="297" t="inlineStr">
        <is>
          <t>0</t>
        </is>
      </c>
      <c r="AW456" s="297" t="inlineStr">
        <is>
          <t>0</t>
        </is>
      </c>
      <c r="AX456" s="297" t="inlineStr">
        <is>
          <t>0</t>
        </is>
      </c>
      <c r="AY456" s="286" t="inlineStr">
        <is>
          <t>0</t>
        </is>
      </c>
      <c r="AZ456" s="286" t="inlineStr">
        <is>
          <t>0</t>
        </is>
      </c>
      <c r="BA456" s="287" t="inlineStr">
        <is>
          <t>0</t>
        </is>
      </c>
      <c r="BB456" s="286" t="inlineStr">
        <is>
          <t>0</t>
        </is>
      </c>
      <c r="BC456" s="286" t="inlineStr">
        <is>
          <t>0</t>
        </is>
      </c>
      <c r="BD456" s="286" t="inlineStr">
        <is>
          <t>0</t>
        </is>
      </c>
      <c r="BE456" s="286" t="inlineStr">
        <is>
          <t>0</t>
        </is>
      </c>
      <c r="BF456" s="286" t="inlineStr">
        <is>
          <t>0</t>
        </is>
      </c>
      <c r="BG456" s="286" t="inlineStr">
        <is>
          <t>0</t>
        </is>
      </c>
      <c r="BH456" s="297" t="inlineStr">
        <is>
          <t>0</t>
        </is>
      </c>
      <c r="BI456" s="297" t="inlineStr">
        <is>
          <t>0</t>
        </is>
      </c>
      <c r="BJ456" s="297" t="inlineStr">
        <is>
          <t>0</t>
        </is>
      </c>
      <c r="BK456" s="297" t="inlineStr">
        <is>
          <t>0</t>
        </is>
      </c>
      <c r="BL456" s="297" t="inlineStr">
        <is>
          <t>0</t>
        </is>
      </c>
      <c r="BM456" s="297" t="inlineStr">
        <is>
          <t>0</t>
        </is>
      </c>
      <c r="BN456" s="297" t="inlineStr">
        <is>
          <t>0</t>
        </is>
      </c>
      <c r="BO456" s="285" t="inlineStr">
        <is>
          <t>0</t>
        </is>
      </c>
      <c r="BP456" s="297" t="inlineStr">
        <is>
          <t>0</t>
        </is>
      </c>
      <c r="BQ456" s="297" t="inlineStr">
        <is>
          <t>0</t>
        </is>
      </c>
      <c r="BR456" s="297" t="inlineStr">
        <is>
          <t>0</t>
        </is>
      </c>
      <c r="BS456" s="297" t="inlineStr">
        <is>
          <t>0</t>
        </is>
      </c>
      <c r="BT456" s="297" t="inlineStr">
        <is>
          <t>0</t>
        </is>
      </c>
      <c r="BU456" s="297" t="inlineStr">
        <is>
          <t>0</t>
        </is>
      </c>
      <c r="BV456" s="297" t="inlineStr">
        <is>
          <t>0</t>
        </is>
      </c>
      <c r="BW456" s="288" t="inlineStr">
        <is>
          <t>0</t>
        </is>
      </c>
      <c r="BX456" s="276">
        <f>SUM(IF(COUNTIF(#REF!, "*1.*"), 2, 0), IF(COUNTIF(#REF!, "*2.*"), 2, 0), IF(COUNTIF(#REF!, "*3.*"), 2, 0), IF(COUNTIF(#REF!, "*4.*"), 2, 0), IF(COUNTIF(#REF!, "*5.*"), 2, 0), IF(COUNTIF(#REF!, "*6.*"), 2, 0))</f>
        <v/>
      </c>
      <c r="BY456" s="277">
        <f t="array" ref="BY456">SUM(VALUE(AT456),VALUE(AU456),VALUE(AV456),VALUE(AW456),VALUE(AX456),VALUE(AY456),VALUE(AZ456),VALUE(BB456),VALUE(BC456),VALUE(BD456),VALUE(BE456),VALUE(BF456),VALUE(BG456),VALUE(BH456),VALUE(BI456),VALUE(BJ456),VALUE(BK456),VALUE(BL456),VALUE(BM456),VALUE(BN456),VALUE(BO456),VALUE(BP456),VALUE(BQ456),VALUE(BR456),VALUE(BS456),VALUE(BT456),VALUE(BU456),VALUE(BV456),VALUE(BW456))</f>
        <v/>
      </c>
      <c r="BZ456" s="307" t="n"/>
      <c r="CA456" s="307" t="n"/>
      <c r="CB456" s="307" t="n"/>
      <c r="CC456" s="307" t="n"/>
      <c r="CD456" s="307" t="n"/>
      <c r="CE456" s="307" t="n"/>
      <c r="CF456" s="307" t="n"/>
      <c r="CG456" s="307" t="n"/>
      <c r="CH456" s="307" t="n"/>
      <c r="CI456" s="307" t="n"/>
      <c r="CJ456" s="307" t="n"/>
      <c r="CK456" s="307" t="n"/>
      <c r="CL456" s="307" t="n"/>
      <c r="CM456" s="307" t="n"/>
      <c r="CN456" s="307" t="n"/>
      <c r="CO456" s="307" t="n"/>
      <c r="CP456" s="307" t="n"/>
      <c r="CQ456" s="307" t="n"/>
      <c r="CR456" s="279" t="inlineStr"/>
      <c r="CS456" s="280">
        <f>AVERAGE(Value(BY456),value(CR456))</f>
        <v/>
      </c>
      <c r="CT456" s="421">
        <f>(IF(OR(MediaScorecard!BH457="x", MediaScorecard!BI457="x",MediaScorecard!BJ457="x",MediaScorecard!BK457="x",MediaScorecard!BL457="x"),1, 2))</f>
        <v/>
      </c>
      <c r="CU456" s="308" t="n"/>
      <c r="CV456" s="308" t="n"/>
      <c r="CW456" s="308" t="n"/>
      <c r="CX456" s="309" t="n"/>
      <c r="CY456" s="308" t="n"/>
      <c r="CZ456" s="308" t="n"/>
      <c r="DA456" s="308" t="n"/>
    </row>
    <row r="457" ht="21" customHeight="1" s="590">
      <c r="A457" s="421" t="n"/>
      <c r="B457" s="270" t="n"/>
      <c r="C457" s="266" t="n"/>
      <c r="D457" s="267" t="inlineStr"/>
      <c r="E457" s="267" t="inlineStr"/>
      <c r="F457" s="268" t="inlineStr"/>
      <c r="G457" s="421" t="n"/>
      <c r="H457" s="269" t="n"/>
      <c r="I457" s="421" t="n"/>
      <c r="J457" s="421" t="n"/>
      <c r="K457" s="421" t="n"/>
      <c r="L457" s="421" t="n"/>
      <c r="M457" s="421" t="n"/>
      <c r="N457" s="421" t="n"/>
      <c r="O457" s="421" t="n"/>
      <c r="P457" s="421" t="n"/>
      <c r="Q457" s="421" t="n"/>
      <c r="R457" s="270" t="n"/>
      <c r="S457" s="421" t="n"/>
      <c r="T457" s="421" t="n"/>
      <c r="U457" s="421" t="n"/>
      <c r="V457" s="421" t="n"/>
      <c r="W457" s="421" t="n"/>
      <c r="X457" s="421" t="n"/>
      <c r="Y457" s="421" t="n"/>
      <c r="Z457" s="421" t="n"/>
      <c r="AA457" s="421" t="n"/>
      <c r="AB457" s="421" t="n"/>
      <c r="AC457" s="421" t="n"/>
      <c r="AD457" s="421" t="n"/>
      <c r="AE457" s="421" t="n"/>
      <c r="AF457" s="421" t="n"/>
      <c r="AG457" s="421" t="n"/>
      <c r="AH457" s="421" t="n"/>
      <c r="AI457" s="421" t="n"/>
      <c r="AJ457" s="297" t="n"/>
      <c r="AK457" s="297" t="n"/>
      <c r="AL457" s="284" t="n"/>
      <c r="AM457" s="297" t="n"/>
      <c r="AN457" s="285" t="n"/>
      <c r="AO457" s="297" t="n"/>
      <c r="AP457" s="297" t="n"/>
      <c r="AQ457" s="297" t="n"/>
      <c r="AR457" s="297" t="n"/>
      <c r="AS457" s="297" t="n"/>
      <c r="AT457" s="285" t="inlineStr">
        <is>
          <t>0</t>
        </is>
      </c>
      <c r="AU457" s="297" t="inlineStr">
        <is>
          <t>0</t>
        </is>
      </c>
      <c r="AV457" s="297" t="inlineStr">
        <is>
          <t>0</t>
        </is>
      </c>
      <c r="AW457" s="297" t="inlineStr">
        <is>
          <t>0</t>
        </is>
      </c>
      <c r="AX457" s="297" t="inlineStr">
        <is>
          <t>0</t>
        </is>
      </c>
      <c r="AY457" s="286" t="inlineStr">
        <is>
          <t>0</t>
        </is>
      </c>
      <c r="AZ457" s="286" t="inlineStr">
        <is>
          <t>0</t>
        </is>
      </c>
      <c r="BA457" s="287" t="inlineStr">
        <is>
          <t>0</t>
        </is>
      </c>
      <c r="BB457" s="286" t="inlineStr">
        <is>
          <t>0</t>
        </is>
      </c>
      <c r="BC457" s="286" t="inlineStr">
        <is>
          <t>0</t>
        </is>
      </c>
      <c r="BD457" s="286" t="inlineStr">
        <is>
          <t>0</t>
        </is>
      </c>
      <c r="BE457" s="286" t="inlineStr">
        <is>
          <t>0</t>
        </is>
      </c>
      <c r="BF457" s="286" t="inlineStr">
        <is>
          <t>0</t>
        </is>
      </c>
      <c r="BG457" s="286" t="inlineStr">
        <is>
          <t>0</t>
        </is>
      </c>
      <c r="BH457" s="297" t="inlineStr">
        <is>
          <t>0</t>
        </is>
      </c>
      <c r="BI457" s="297" t="inlineStr">
        <is>
          <t>0</t>
        </is>
      </c>
      <c r="BJ457" s="297" t="inlineStr">
        <is>
          <t>0</t>
        </is>
      </c>
      <c r="BK457" s="297" t="inlineStr">
        <is>
          <t>0</t>
        </is>
      </c>
      <c r="BL457" s="297" t="inlineStr">
        <is>
          <t>0</t>
        </is>
      </c>
      <c r="BM457" s="297" t="inlineStr">
        <is>
          <t>0</t>
        </is>
      </c>
      <c r="BN457" s="297" t="inlineStr">
        <is>
          <t>0</t>
        </is>
      </c>
      <c r="BO457" s="285" t="inlineStr">
        <is>
          <t>0</t>
        </is>
      </c>
      <c r="BP457" s="297" t="inlineStr">
        <is>
          <t>0</t>
        </is>
      </c>
      <c r="BQ457" s="297" t="inlineStr">
        <is>
          <t>0</t>
        </is>
      </c>
      <c r="BR457" s="297" t="inlineStr">
        <is>
          <t>0</t>
        </is>
      </c>
      <c r="BS457" s="297" t="inlineStr">
        <is>
          <t>0</t>
        </is>
      </c>
      <c r="BT457" s="297" t="inlineStr">
        <is>
          <t>0</t>
        </is>
      </c>
      <c r="BU457" s="297" t="inlineStr">
        <is>
          <t>0</t>
        </is>
      </c>
      <c r="BV457" s="297" t="inlineStr">
        <is>
          <t>0</t>
        </is>
      </c>
      <c r="BW457" s="288" t="inlineStr">
        <is>
          <t>0</t>
        </is>
      </c>
      <c r="BX457" s="276">
        <f>SUM(IF(COUNTIF(#REF!, "*1.*"), 2, 0), IF(COUNTIF(#REF!, "*2.*"), 2, 0), IF(COUNTIF(#REF!, "*3.*"), 2, 0), IF(COUNTIF(#REF!, "*4.*"), 2, 0), IF(COUNTIF(#REF!, "*5.*"), 2, 0), IF(COUNTIF(#REF!, "*6.*"), 2, 0))</f>
        <v/>
      </c>
      <c r="BY457" s="277">
        <f t="array" ref="BY457">SUM(VALUE(AT457),VALUE(AU457),VALUE(AV457),VALUE(AW457),VALUE(AX457),VALUE(AY457),VALUE(AZ457),VALUE(BB457),VALUE(BC457),VALUE(BD457),VALUE(BE457),VALUE(BF457),VALUE(BG457),VALUE(BH457),VALUE(BI457),VALUE(BJ457),VALUE(BK457),VALUE(BL457),VALUE(BM457),VALUE(BN457),VALUE(BO457),VALUE(BP457),VALUE(BQ457),VALUE(BR457),VALUE(BS457),VALUE(BT457),VALUE(BU457),VALUE(BV457),VALUE(BW457))</f>
        <v/>
      </c>
      <c r="BZ457" s="307" t="n"/>
      <c r="CA457" s="307" t="n"/>
      <c r="CB457" s="307" t="n"/>
      <c r="CC457" s="307" t="n"/>
      <c r="CD457" s="307" t="n"/>
      <c r="CE457" s="307" t="n"/>
      <c r="CF457" s="307" t="n"/>
      <c r="CG457" s="307" t="n"/>
      <c r="CH457" s="307" t="n"/>
      <c r="CI457" s="307" t="n"/>
      <c r="CJ457" s="307" t="n"/>
      <c r="CK457" s="307" t="n"/>
      <c r="CL457" s="307" t="n"/>
      <c r="CM457" s="307" t="n"/>
      <c r="CN457" s="307" t="n"/>
      <c r="CO457" s="307" t="n"/>
      <c r="CP457" s="307" t="n"/>
      <c r="CQ457" s="307" t="n"/>
      <c r="CR457" s="279" t="inlineStr"/>
      <c r="CS457" s="280">
        <f>AVERAGE(Value(BY457),value(CR457))</f>
        <v/>
      </c>
      <c r="CT457" s="421">
        <f>(IF(OR(MediaScorecard!BH458="x", MediaScorecard!BI458="x",MediaScorecard!BJ458="x",MediaScorecard!BK458="x",MediaScorecard!BL458="x"),1, 2))</f>
        <v/>
      </c>
      <c r="CU457" s="308" t="n"/>
      <c r="CV457" s="308" t="n"/>
      <c r="CW457" s="308" t="n"/>
      <c r="CX457" s="309" t="n"/>
      <c r="CY457" s="308" t="n"/>
      <c r="CZ457" s="308" t="n"/>
      <c r="DA457" s="308" t="n"/>
    </row>
    <row r="458" ht="21" customHeight="1" s="590">
      <c r="A458" s="421" t="n"/>
      <c r="B458" s="270" t="n"/>
      <c r="C458" s="266" t="n"/>
      <c r="D458" s="267" t="inlineStr"/>
      <c r="E458" s="267" t="inlineStr"/>
      <c r="F458" s="268" t="inlineStr"/>
      <c r="G458" s="421" t="n"/>
      <c r="H458" s="269" t="n"/>
      <c r="I458" s="421" t="n"/>
      <c r="J458" s="421" t="n"/>
      <c r="K458" s="421" t="n"/>
      <c r="L458" s="421" t="n"/>
      <c r="M458" s="421" t="n"/>
      <c r="N458" s="421" t="n"/>
      <c r="O458" s="421" t="n"/>
      <c r="P458" s="421" t="n"/>
      <c r="Q458" s="421" t="n"/>
      <c r="R458" s="270" t="n"/>
      <c r="S458" s="421" t="n"/>
      <c r="T458" s="421" t="n"/>
      <c r="U458" s="421" t="n"/>
      <c r="V458" s="421" t="n"/>
      <c r="W458" s="421" t="n"/>
      <c r="X458" s="421" t="n"/>
      <c r="Y458" s="421" t="n"/>
      <c r="Z458" s="421" t="n"/>
      <c r="AA458" s="421" t="n"/>
      <c r="AB458" s="421" t="n"/>
      <c r="AC458" s="421" t="n"/>
      <c r="AD458" s="421" t="n"/>
      <c r="AE458" s="421" t="n"/>
      <c r="AF458" s="421" t="n"/>
      <c r="AG458" s="421" t="n"/>
      <c r="AH458" s="421" t="n"/>
      <c r="AI458" s="421" t="n"/>
      <c r="AJ458" s="297" t="n"/>
      <c r="AK458" s="297" t="n"/>
      <c r="AL458" s="284" t="n"/>
      <c r="AM458" s="297" t="n"/>
      <c r="AN458" s="285" t="n"/>
      <c r="AO458" s="297" t="n"/>
      <c r="AP458" s="297" t="n"/>
      <c r="AQ458" s="297" t="n"/>
      <c r="AR458" s="297" t="n"/>
      <c r="AS458" s="297" t="n"/>
      <c r="AT458" s="285" t="inlineStr">
        <is>
          <t>0</t>
        </is>
      </c>
      <c r="AU458" s="297" t="inlineStr">
        <is>
          <t>0</t>
        </is>
      </c>
      <c r="AV458" s="297" t="inlineStr">
        <is>
          <t>0</t>
        </is>
      </c>
      <c r="AW458" s="297" t="inlineStr">
        <is>
          <t>0</t>
        </is>
      </c>
      <c r="AX458" s="297" t="inlineStr">
        <is>
          <t>0</t>
        </is>
      </c>
      <c r="AY458" s="286" t="inlineStr">
        <is>
          <t>0</t>
        </is>
      </c>
      <c r="AZ458" s="286" t="inlineStr">
        <is>
          <t>0</t>
        </is>
      </c>
      <c r="BA458" s="287" t="inlineStr">
        <is>
          <t>0</t>
        </is>
      </c>
      <c r="BB458" s="286" t="inlineStr">
        <is>
          <t>0</t>
        </is>
      </c>
      <c r="BC458" s="286" t="inlineStr">
        <is>
          <t>0</t>
        </is>
      </c>
      <c r="BD458" s="286" t="inlineStr">
        <is>
          <t>0</t>
        </is>
      </c>
      <c r="BE458" s="286" t="inlineStr">
        <is>
          <t>0</t>
        </is>
      </c>
      <c r="BF458" s="286" t="inlineStr">
        <is>
          <t>0</t>
        </is>
      </c>
      <c r="BG458" s="286" t="inlineStr">
        <is>
          <t>0</t>
        </is>
      </c>
      <c r="BH458" s="297" t="inlineStr">
        <is>
          <t>0</t>
        </is>
      </c>
      <c r="BI458" s="297" t="inlineStr">
        <is>
          <t>0</t>
        </is>
      </c>
      <c r="BJ458" s="297" t="inlineStr">
        <is>
          <t>0</t>
        </is>
      </c>
      <c r="BK458" s="297" t="inlineStr">
        <is>
          <t>0</t>
        </is>
      </c>
      <c r="BL458" s="297" t="inlineStr">
        <is>
          <t>0</t>
        </is>
      </c>
      <c r="BM458" s="297" t="inlineStr">
        <is>
          <t>0</t>
        </is>
      </c>
      <c r="BN458" s="297" t="inlineStr">
        <is>
          <t>0</t>
        </is>
      </c>
      <c r="BO458" s="285" t="inlineStr">
        <is>
          <t>0</t>
        </is>
      </c>
      <c r="BP458" s="297" t="inlineStr">
        <is>
          <t>0</t>
        </is>
      </c>
      <c r="BQ458" s="297" t="inlineStr">
        <is>
          <t>0</t>
        </is>
      </c>
      <c r="BR458" s="297" t="inlineStr">
        <is>
          <t>0</t>
        </is>
      </c>
      <c r="BS458" s="297" t="inlineStr">
        <is>
          <t>0</t>
        </is>
      </c>
      <c r="BT458" s="297" t="inlineStr">
        <is>
          <t>0</t>
        </is>
      </c>
      <c r="BU458" s="297" t="inlineStr">
        <is>
          <t>0</t>
        </is>
      </c>
      <c r="BV458" s="297" t="inlineStr">
        <is>
          <t>0</t>
        </is>
      </c>
      <c r="BW458" s="288" t="inlineStr">
        <is>
          <t>0</t>
        </is>
      </c>
      <c r="BX458" s="276">
        <f>SUM(IF(COUNTIF(#REF!, "*1.*"), 2, 0), IF(COUNTIF(#REF!, "*2.*"), 2, 0), IF(COUNTIF(#REF!, "*3.*"), 2, 0), IF(COUNTIF(#REF!, "*4.*"), 2, 0), IF(COUNTIF(#REF!, "*5.*"), 2, 0), IF(COUNTIF(#REF!, "*6.*"), 2, 0))</f>
        <v/>
      </c>
      <c r="BY458" s="277">
        <f t="array" ref="BY458">SUM(VALUE(AT458),VALUE(AU458),VALUE(AV458),VALUE(AW458),VALUE(AX458),VALUE(AY458),VALUE(AZ458),VALUE(BB458),VALUE(BC458),VALUE(BD458),VALUE(BE458),VALUE(BF458),VALUE(BG458),VALUE(BH458),VALUE(BI458),VALUE(BJ458),VALUE(BK458),VALUE(BL458),VALUE(BM458),VALUE(BN458),VALUE(BO458),VALUE(BP458),VALUE(BQ458),VALUE(BR458),VALUE(BS458),VALUE(BT458),VALUE(BU458),VALUE(BV458),VALUE(BW458))</f>
        <v/>
      </c>
      <c r="BZ458" s="307" t="n"/>
      <c r="CA458" s="307" t="n"/>
      <c r="CB458" s="307" t="n"/>
      <c r="CC458" s="307" t="n"/>
      <c r="CD458" s="307" t="n"/>
      <c r="CE458" s="307" t="n"/>
      <c r="CF458" s="307" t="n"/>
      <c r="CG458" s="307" t="n"/>
      <c r="CH458" s="307" t="n"/>
      <c r="CI458" s="307" t="n"/>
      <c r="CJ458" s="307" t="n"/>
      <c r="CK458" s="307" t="n"/>
      <c r="CL458" s="307" t="n"/>
      <c r="CM458" s="307" t="n"/>
      <c r="CN458" s="307" t="n"/>
      <c r="CO458" s="307" t="n"/>
      <c r="CP458" s="307" t="n"/>
      <c r="CQ458" s="307" t="n"/>
      <c r="CR458" s="279" t="inlineStr"/>
      <c r="CS458" s="280">
        <f>AVERAGE(Value(BY458),value(CR458))</f>
        <v/>
      </c>
      <c r="CT458" s="421">
        <f>(IF(OR(MediaScorecard!BH459="x", MediaScorecard!BI459="x",MediaScorecard!BJ459="x",MediaScorecard!BK459="x",MediaScorecard!BL459="x"),1, 2))</f>
        <v/>
      </c>
      <c r="CU458" s="308" t="n"/>
      <c r="CV458" s="308" t="n"/>
      <c r="CW458" s="308" t="n"/>
      <c r="CX458" s="309" t="n"/>
      <c r="CY458" s="308" t="n"/>
      <c r="CZ458" s="308" t="n"/>
      <c r="DA458" s="308" t="n"/>
    </row>
    <row r="459" ht="21" customHeight="1" s="590">
      <c r="A459" s="421" t="n"/>
      <c r="B459" s="270" t="n"/>
      <c r="C459" s="266" t="n"/>
      <c r="D459" s="267" t="inlineStr"/>
      <c r="E459" s="267" t="inlineStr"/>
      <c r="F459" s="268" t="inlineStr"/>
      <c r="G459" s="421" t="n"/>
      <c r="H459" s="269" t="n"/>
      <c r="I459" s="421" t="n"/>
      <c r="J459" s="421" t="n"/>
      <c r="K459" s="421" t="n"/>
      <c r="L459" s="421" t="n"/>
      <c r="M459" s="421" t="n"/>
      <c r="N459" s="421" t="n"/>
      <c r="O459" s="421" t="n"/>
      <c r="P459" s="421" t="n"/>
      <c r="Q459" s="421" t="n"/>
      <c r="R459" s="270" t="n"/>
      <c r="S459" s="421" t="n"/>
      <c r="T459" s="421" t="n"/>
      <c r="U459" s="421" t="n"/>
      <c r="V459" s="421" t="n"/>
      <c r="W459" s="421" t="n"/>
      <c r="X459" s="421" t="n"/>
      <c r="Y459" s="421" t="n"/>
      <c r="Z459" s="421" t="n"/>
      <c r="AA459" s="421" t="n"/>
      <c r="AB459" s="421" t="n"/>
      <c r="AC459" s="421" t="n"/>
      <c r="AD459" s="421" t="n"/>
      <c r="AE459" s="421" t="n"/>
      <c r="AF459" s="421" t="n"/>
      <c r="AG459" s="421" t="n"/>
      <c r="AH459" s="421" t="n"/>
      <c r="AI459" s="421" t="n"/>
      <c r="AJ459" s="297" t="n"/>
      <c r="AK459" s="297" t="n"/>
      <c r="AL459" s="284" t="n"/>
      <c r="AM459" s="297" t="n"/>
      <c r="AN459" s="285" t="n"/>
      <c r="AO459" s="297" t="n"/>
      <c r="AP459" s="297" t="n"/>
      <c r="AQ459" s="297" t="n"/>
      <c r="AR459" s="297" t="n"/>
      <c r="AS459" s="297" t="n"/>
      <c r="AT459" s="285" t="inlineStr">
        <is>
          <t>0</t>
        </is>
      </c>
      <c r="AU459" s="297" t="inlineStr">
        <is>
          <t>0</t>
        </is>
      </c>
      <c r="AV459" s="297" t="inlineStr">
        <is>
          <t>0</t>
        </is>
      </c>
      <c r="AW459" s="297" t="inlineStr">
        <is>
          <t>0</t>
        </is>
      </c>
      <c r="AX459" s="297" t="inlineStr">
        <is>
          <t>0</t>
        </is>
      </c>
      <c r="AY459" s="286" t="inlineStr">
        <is>
          <t>0</t>
        </is>
      </c>
      <c r="AZ459" s="286" t="inlineStr">
        <is>
          <t>0</t>
        </is>
      </c>
      <c r="BA459" s="287" t="inlineStr">
        <is>
          <t>0</t>
        </is>
      </c>
      <c r="BB459" s="286" t="inlineStr">
        <is>
          <t>0</t>
        </is>
      </c>
      <c r="BC459" s="286" t="inlineStr">
        <is>
          <t>0</t>
        </is>
      </c>
      <c r="BD459" s="286" t="inlineStr">
        <is>
          <t>0</t>
        </is>
      </c>
      <c r="BE459" s="286" t="inlineStr">
        <is>
          <t>0</t>
        </is>
      </c>
      <c r="BF459" s="286" t="inlineStr">
        <is>
          <t>0</t>
        </is>
      </c>
      <c r="BG459" s="286" t="inlineStr">
        <is>
          <t>0</t>
        </is>
      </c>
      <c r="BH459" s="297" t="inlineStr">
        <is>
          <t>0</t>
        </is>
      </c>
      <c r="BI459" s="297" t="inlineStr">
        <is>
          <t>0</t>
        </is>
      </c>
      <c r="BJ459" s="297" t="inlineStr">
        <is>
          <t>0</t>
        </is>
      </c>
      <c r="BK459" s="297" t="inlineStr">
        <is>
          <t>0</t>
        </is>
      </c>
      <c r="BL459" s="297" t="inlineStr">
        <is>
          <t>0</t>
        </is>
      </c>
      <c r="BM459" s="297" t="inlineStr">
        <is>
          <t>0</t>
        </is>
      </c>
      <c r="BN459" s="297" t="inlineStr">
        <is>
          <t>0</t>
        </is>
      </c>
      <c r="BO459" s="285" t="inlineStr">
        <is>
          <t>0</t>
        </is>
      </c>
      <c r="BP459" s="297" t="inlineStr">
        <is>
          <t>0</t>
        </is>
      </c>
      <c r="BQ459" s="297" t="inlineStr">
        <is>
          <t>0</t>
        </is>
      </c>
      <c r="BR459" s="297" t="inlineStr">
        <is>
          <t>0</t>
        </is>
      </c>
      <c r="BS459" s="297" t="inlineStr">
        <is>
          <t>0</t>
        </is>
      </c>
      <c r="BT459" s="297" t="inlineStr">
        <is>
          <t>0</t>
        </is>
      </c>
      <c r="BU459" s="297" t="inlineStr">
        <is>
          <t>0</t>
        </is>
      </c>
      <c r="BV459" s="297" t="inlineStr">
        <is>
          <t>0</t>
        </is>
      </c>
      <c r="BW459" s="288" t="inlineStr">
        <is>
          <t>0</t>
        </is>
      </c>
      <c r="BX459" s="276">
        <f>SUM(IF(COUNTIF(#REF!, "*1.*"), 2, 0), IF(COUNTIF(#REF!, "*2.*"), 2, 0), IF(COUNTIF(#REF!, "*3.*"), 2, 0), IF(COUNTIF(#REF!, "*4.*"), 2, 0), IF(COUNTIF(#REF!, "*5.*"), 2, 0), IF(COUNTIF(#REF!, "*6.*"), 2, 0))</f>
        <v/>
      </c>
      <c r="BY459" s="277">
        <f t="array" ref="BY459">SUM(VALUE(AT459),VALUE(AU459),VALUE(AV459),VALUE(AW459),VALUE(AX459),VALUE(AY459),VALUE(AZ459),VALUE(BB459),VALUE(BC459),VALUE(BD459),VALUE(BE459),VALUE(BF459),VALUE(BG459),VALUE(BH459),VALUE(BI459),VALUE(BJ459),VALUE(BK459),VALUE(BL459),VALUE(BM459),VALUE(BN459),VALUE(BO459),VALUE(BP459),VALUE(BQ459),VALUE(BR459),VALUE(BS459),VALUE(BT459),VALUE(BU459),VALUE(BV459),VALUE(BW459))</f>
        <v/>
      </c>
      <c r="BZ459" s="307" t="n"/>
      <c r="CA459" s="307" t="n"/>
      <c r="CB459" s="307" t="n"/>
      <c r="CC459" s="307" t="n"/>
      <c r="CD459" s="307" t="n"/>
      <c r="CE459" s="307" t="n"/>
      <c r="CF459" s="307" t="n"/>
      <c r="CG459" s="307" t="n"/>
      <c r="CH459" s="307" t="n"/>
      <c r="CI459" s="307" t="n"/>
      <c r="CJ459" s="307" t="n"/>
      <c r="CK459" s="307" t="n"/>
      <c r="CL459" s="307" t="n"/>
      <c r="CM459" s="307" t="n"/>
      <c r="CN459" s="307" t="n"/>
      <c r="CO459" s="307" t="n"/>
      <c r="CP459" s="307" t="n"/>
      <c r="CQ459" s="307" t="n"/>
      <c r="CR459" s="279" t="inlineStr"/>
      <c r="CS459" s="280">
        <f>AVERAGE(Value(BY459),value(CR459))</f>
        <v/>
      </c>
      <c r="CT459" s="421">
        <f>(IF(OR(MediaScorecard!BH460="x", MediaScorecard!BI460="x",MediaScorecard!BJ460="x",MediaScorecard!BK460="x",MediaScorecard!BL460="x"),1, 2))</f>
        <v/>
      </c>
      <c r="CU459" s="308" t="n"/>
      <c r="CV459" s="308" t="n"/>
      <c r="CW459" s="308" t="n"/>
      <c r="CX459" s="309" t="n"/>
      <c r="CY459" s="308" t="n"/>
      <c r="CZ459" s="308" t="n"/>
      <c r="DA459" s="308" t="n"/>
    </row>
    <row r="460" ht="21" customHeight="1" s="590">
      <c r="A460" s="421" t="n"/>
      <c r="B460" s="270" t="n"/>
      <c r="C460" s="266" t="n"/>
      <c r="D460" s="267" t="inlineStr"/>
      <c r="E460" s="267" t="inlineStr"/>
      <c r="F460" s="268" t="inlineStr"/>
      <c r="G460" s="421" t="n"/>
      <c r="H460" s="269" t="n"/>
      <c r="I460" s="421" t="n"/>
      <c r="J460" s="421" t="n"/>
      <c r="K460" s="421" t="n"/>
      <c r="L460" s="421" t="n"/>
      <c r="M460" s="421" t="n"/>
      <c r="N460" s="421" t="n"/>
      <c r="O460" s="421" t="n"/>
      <c r="P460" s="421" t="n"/>
      <c r="Q460" s="421" t="n"/>
      <c r="R460" s="270" t="n"/>
      <c r="S460" s="421" t="n"/>
      <c r="T460" s="421" t="n"/>
      <c r="U460" s="421" t="n"/>
      <c r="V460" s="421" t="n"/>
      <c r="W460" s="421" t="n"/>
      <c r="X460" s="421" t="n"/>
      <c r="Y460" s="421" t="n"/>
      <c r="Z460" s="421" t="n"/>
      <c r="AA460" s="421" t="n"/>
      <c r="AB460" s="421" t="n"/>
      <c r="AC460" s="421" t="n"/>
      <c r="AD460" s="421" t="n"/>
      <c r="AE460" s="421" t="n"/>
      <c r="AF460" s="421" t="n"/>
      <c r="AG460" s="421" t="n"/>
      <c r="AH460" s="421" t="n"/>
      <c r="AI460" s="421" t="n"/>
      <c r="AJ460" s="297" t="n"/>
      <c r="AK460" s="297" t="n"/>
      <c r="AL460" s="284" t="n"/>
      <c r="AM460" s="297" t="n"/>
      <c r="AN460" s="285" t="n"/>
      <c r="AO460" s="297" t="n"/>
      <c r="AP460" s="297" t="n"/>
      <c r="AQ460" s="297" t="n"/>
      <c r="AR460" s="297" t="n"/>
      <c r="AS460" s="297" t="n"/>
      <c r="AT460" s="285" t="inlineStr">
        <is>
          <t>0</t>
        </is>
      </c>
      <c r="AU460" s="297" t="inlineStr">
        <is>
          <t>0</t>
        </is>
      </c>
      <c r="AV460" s="297" t="inlineStr">
        <is>
          <t>0</t>
        </is>
      </c>
      <c r="AW460" s="297" t="inlineStr">
        <is>
          <t>0</t>
        </is>
      </c>
      <c r="AX460" s="297" t="inlineStr">
        <is>
          <t>0</t>
        </is>
      </c>
      <c r="AY460" s="286" t="inlineStr">
        <is>
          <t>0</t>
        </is>
      </c>
      <c r="AZ460" s="286" t="inlineStr">
        <is>
          <t>0</t>
        </is>
      </c>
      <c r="BA460" s="287" t="inlineStr">
        <is>
          <t>0</t>
        </is>
      </c>
      <c r="BB460" s="286" t="inlineStr">
        <is>
          <t>0</t>
        </is>
      </c>
      <c r="BC460" s="286" t="inlineStr">
        <is>
          <t>0</t>
        </is>
      </c>
      <c r="BD460" s="286" t="inlineStr">
        <is>
          <t>0</t>
        </is>
      </c>
      <c r="BE460" s="286" t="inlineStr">
        <is>
          <t>0</t>
        </is>
      </c>
      <c r="BF460" s="286" t="inlineStr">
        <is>
          <t>0</t>
        </is>
      </c>
      <c r="BG460" s="286" t="inlineStr">
        <is>
          <t>0</t>
        </is>
      </c>
      <c r="BH460" s="297" t="inlineStr">
        <is>
          <t>0</t>
        </is>
      </c>
      <c r="BI460" s="297" t="inlineStr">
        <is>
          <t>0</t>
        </is>
      </c>
      <c r="BJ460" s="297" t="inlineStr">
        <is>
          <t>0</t>
        </is>
      </c>
      <c r="BK460" s="297" t="inlineStr">
        <is>
          <t>0</t>
        </is>
      </c>
      <c r="BL460" s="297" t="inlineStr">
        <is>
          <t>0</t>
        </is>
      </c>
      <c r="BM460" s="297" t="inlineStr">
        <is>
          <t>0</t>
        </is>
      </c>
      <c r="BN460" s="297" t="inlineStr">
        <is>
          <t>0</t>
        </is>
      </c>
      <c r="BO460" s="285" t="inlineStr">
        <is>
          <t>0</t>
        </is>
      </c>
      <c r="BP460" s="297" t="inlineStr">
        <is>
          <t>0</t>
        </is>
      </c>
      <c r="BQ460" s="297" t="inlineStr">
        <is>
          <t>0</t>
        </is>
      </c>
      <c r="BR460" s="297" t="inlineStr">
        <is>
          <t>0</t>
        </is>
      </c>
      <c r="BS460" s="297" t="inlineStr">
        <is>
          <t>0</t>
        </is>
      </c>
      <c r="BT460" s="297" t="inlineStr">
        <is>
          <t>0</t>
        </is>
      </c>
      <c r="BU460" s="297" t="inlineStr">
        <is>
          <t>0</t>
        </is>
      </c>
      <c r="BV460" s="297" t="inlineStr">
        <is>
          <t>0</t>
        </is>
      </c>
      <c r="BW460" s="288" t="inlineStr">
        <is>
          <t>0</t>
        </is>
      </c>
      <c r="BX460" s="276">
        <f>SUM(IF(COUNTIF(#REF!, "*1.*"), 2, 0), IF(COUNTIF(#REF!, "*2.*"), 2, 0), IF(COUNTIF(#REF!, "*3.*"), 2, 0), IF(COUNTIF(#REF!, "*4.*"), 2, 0), IF(COUNTIF(#REF!, "*5.*"), 2, 0), IF(COUNTIF(#REF!, "*6.*"), 2, 0))</f>
        <v/>
      </c>
      <c r="BY460" s="277">
        <f t="array" ref="BY460">SUM(VALUE(AT460),VALUE(AU460),VALUE(AV460),VALUE(AW460),VALUE(AX460),VALUE(AY460),VALUE(AZ460),VALUE(BB460),VALUE(BC460),VALUE(BD460),VALUE(BE460),VALUE(BF460),VALUE(BG460),VALUE(BH460),VALUE(BI460),VALUE(BJ460),VALUE(BK460),VALUE(BL460),VALUE(BM460),VALUE(BN460),VALUE(BO460),VALUE(BP460),VALUE(BQ460),VALUE(BR460),VALUE(BS460),VALUE(BT460),VALUE(BU460),VALUE(BV460),VALUE(BW460))</f>
        <v/>
      </c>
      <c r="BZ460" s="307" t="n"/>
      <c r="CA460" s="307" t="n"/>
      <c r="CB460" s="307" t="n"/>
      <c r="CC460" s="307" t="n"/>
      <c r="CD460" s="307" t="n"/>
      <c r="CE460" s="307" t="n"/>
      <c r="CF460" s="307" t="n"/>
      <c r="CG460" s="307" t="n"/>
      <c r="CH460" s="307" t="n"/>
      <c r="CI460" s="307" t="n"/>
      <c r="CJ460" s="307" t="n"/>
      <c r="CK460" s="307" t="n"/>
      <c r="CL460" s="307" t="n"/>
      <c r="CM460" s="307" t="n"/>
      <c r="CN460" s="307" t="n"/>
      <c r="CO460" s="307" t="n"/>
      <c r="CP460" s="307" t="n"/>
      <c r="CQ460" s="307" t="n"/>
      <c r="CR460" s="279" t="inlineStr"/>
      <c r="CS460" s="280">
        <f>AVERAGE(Value(BY460),value(CR460))</f>
        <v/>
      </c>
      <c r="CT460" s="421">
        <f>(IF(OR(MediaScorecard!BH461="x", MediaScorecard!BI461="x",MediaScorecard!BJ461="x",MediaScorecard!BK461="x",MediaScorecard!BL461="x"),1, 2))</f>
        <v/>
      </c>
      <c r="CU460" s="308" t="n"/>
      <c r="CV460" s="308" t="n"/>
      <c r="CW460" s="308" t="n"/>
      <c r="CX460" s="309" t="n"/>
      <c r="CY460" s="308" t="n"/>
      <c r="CZ460" s="308" t="n"/>
      <c r="DA460" s="308" t="n"/>
    </row>
    <row r="461" ht="21" customHeight="1" s="590">
      <c r="A461" s="421" t="n"/>
      <c r="B461" s="270" t="n"/>
      <c r="C461" s="266" t="n"/>
      <c r="D461" s="267" t="inlineStr"/>
      <c r="E461" s="267" t="inlineStr"/>
      <c r="F461" s="268" t="inlineStr"/>
      <c r="G461" s="421" t="n"/>
      <c r="H461" s="269" t="n"/>
      <c r="I461" s="421" t="n"/>
      <c r="J461" s="421" t="n"/>
      <c r="K461" s="421" t="n"/>
      <c r="L461" s="421" t="n"/>
      <c r="M461" s="421" t="n"/>
      <c r="N461" s="421" t="n"/>
      <c r="O461" s="421" t="n"/>
      <c r="P461" s="421" t="n"/>
      <c r="Q461" s="421" t="n"/>
      <c r="R461" s="270" t="n"/>
      <c r="S461" s="421" t="n"/>
      <c r="T461" s="421" t="n"/>
      <c r="U461" s="421" t="n"/>
      <c r="V461" s="421" t="n"/>
      <c r="W461" s="421" t="n"/>
      <c r="X461" s="421" t="n"/>
      <c r="Y461" s="421" t="n"/>
      <c r="Z461" s="421" t="n"/>
      <c r="AA461" s="421" t="n"/>
      <c r="AB461" s="421" t="n"/>
      <c r="AC461" s="421" t="n"/>
      <c r="AD461" s="421" t="n"/>
      <c r="AE461" s="421" t="n"/>
      <c r="AF461" s="421" t="n"/>
      <c r="AG461" s="421" t="n"/>
      <c r="AH461" s="421" t="n"/>
      <c r="AI461" s="421" t="n"/>
      <c r="AJ461" s="297" t="n"/>
      <c r="AK461" s="297" t="n"/>
      <c r="AL461" s="284" t="n"/>
      <c r="AM461" s="297" t="n"/>
      <c r="AN461" s="285" t="n"/>
      <c r="AO461" s="297" t="n"/>
      <c r="AP461" s="297" t="n"/>
      <c r="AQ461" s="297" t="n"/>
      <c r="AR461" s="297" t="n"/>
      <c r="AS461" s="297" t="n"/>
      <c r="AT461" s="285" t="inlineStr">
        <is>
          <t>0</t>
        </is>
      </c>
      <c r="AU461" s="297" t="inlineStr">
        <is>
          <t>0</t>
        </is>
      </c>
      <c r="AV461" s="297" t="inlineStr">
        <is>
          <t>0</t>
        </is>
      </c>
      <c r="AW461" s="297" t="inlineStr">
        <is>
          <t>0</t>
        </is>
      </c>
      <c r="AX461" s="297" t="inlineStr">
        <is>
          <t>0</t>
        </is>
      </c>
      <c r="AY461" s="286" t="inlineStr">
        <is>
          <t>0</t>
        </is>
      </c>
      <c r="AZ461" s="286" t="inlineStr">
        <is>
          <t>0</t>
        </is>
      </c>
      <c r="BA461" s="287" t="inlineStr">
        <is>
          <t>0</t>
        </is>
      </c>
      <c r="BB461" s="286" t="inlineStr">
        <is>
          <t>0</t>
        </is>
      </c>
      <c r="BC461" s="286" t="inlineStr">
        <is>
          <t>0</t>
        </is>
      </c>
      <c r="BD461" s="286" t="inlineStr">
        <is>
          <t>0</t>
        </is>
      </c>
      <c r="BE461" s="286" t="inlineStr">
        <is>
          <t>0</t>
        </is>
      </c>
      <c r="BF461" s="286" t="inlineStr">
        <is>
          <t>0</t>
        </is>
      </c>
      <c r="BG461" s="286" t="inlineStr">
        <is>
          <t>0</t>
        </is>
      </c>
      <c r="BH461" s="297" t="inlineStr">
        <is>
          <t>0</t>
        </is>
      </c>
      <c r="BI461" s="297" t="inlineStr">
        <is>
          <t>0</t>
        </is>
      </c>
      <c r="BJ461" s="297" t="inlineStr">
        <is>
          <t>0</t>
        </is>
      </c>
      <c r="BK461" s="297" t="inlineStr">
        <is>
          <t>0</t>
        </is>
      </c>
      <c r="BL461" s="297" t="inlineStr">
        <is>
          <t>0</t>
        </is>
      </c>
      <c r="BM461" s="297" t="inlineStr">
        <is>
          <t>0</t>
        </is>
      </c>
      <c r="BN461" s="297" t="inlineStr">
        <is>
          <t>0</t>
        </is>
      </c>
      <c r="BO461" s="285" t="inlineStr">
        <is>
          <t>0</t>
        </is>
      </c>
      <c r="BP461" s="297" t="inlineStr">
        <is>
          <t>0</t>
        </is>
      </c>
      <c r="BQ461" s="297" t="inlineStr">
        <is>
          <t>0</t>
        </is>
      </c>
      <c r="BR461" s="297" t="inlineStr">
        <is>
          <t>0</t>
        </is>
      </c>
      <c r="BS461" s="297" t="inlineStr">
        <is>
          <t>0</t>
        </is>
      </c>
      <c r="BT461" s="297" t="inlineStr">
        <is>
          <t>0</t>
        </is>
      </c>
      <c r="BU461" s="297" t="inlineStr">
        <is>
          <t>0</t>
        </is>
      </c>
      <c r="BV461" s="297" t="inlineStr">
        <is>
          <t>0</t>
        </is>
      </c>
      <c r="BW461" s="288" t="inlineStr">
        <is>
          <t>0</t>
        </is>
      </c>
      <c r="BX461" s="276">
        <f>SUM(IF(COUNTIF(#REF!, "*1.*"), 2, 0), IF(COUNTIF(#REF!, "*2.*"), 2, 0), IF(COUNTIF(#REF!, "*3.*"), 2, 0), IF(COUNTIF(#REF!, "*4.*"), 2, 0), IF(COUNTIF(#REF!, "*5.*"), 2, 0), IF(COUNTIF(#REF!, "*6.*"), 2, 0))</f>
        <v/>
      </c>
      <c r="BY461" s="277">
        <f t="array" ref="BY461">SUM(VALUE(AT461),VALUE(AU461),VALUE(AV461),VALUE(AW461),VALUE(AX461),VALUE(AY461),VALUE(AZ461),VALUE(BB461),VALUE(BC461),VALUE(BD461),VALUE(BE461),VALUE(BF461),VALUE(BG461),VALUE(BH461),VALUE(BI461),VALUE(BJ461),VALUE(BK461),VALUE(BL461),VALUE(BM461),VALUE(BN461),VALUE(BO461),VALUE(BP461),VALUE(BQ461),VALUE(BR461),VALUE(BS461),VALUE(BT461),VALUE(BU461),VALUE(BV461),VALUE(BW461))</f>
        <v/>
      </c>
      <c r="BZ461" s="307" t="n"/>
      <c r="CA461" s="307" t="n"/>
      <c r="CB461" s="307" t="n"/>
      <c r="CC461" s="307" t="n"/>
      <c r="CD461" s="307" t="n"/>
      <c r="CE461" s="307" t="n"/>
      <c r="CF461" s="307" t="n"/>
      <c r="CG461" s="307" t="n"/>
      <c r="CH461" s="307" t="n"/>
      <c r="CI461" s="307" t="n"/>
      <c r="CJ461" s="307" t="n"/>
      <c r="CK461" s="307" t="n"/>
      <c r="CL461" s="307" t="n"/>
      <c r="CM461" s="307" t="n"/>
      <c r="CN461" s="307" t="n"/>
      <c r="CO461" s="307" t="n"/>
      <c r="CP461" s="307" t="n"/>
      <c r="CQ461" s="307" t="n"/>
      <c r="CR461" s="279" t="inlineStr"/>
      <c r="CS461" s="280">
        <f>AVERAGE(Value(BY461),value(CR461))</f>
        <v/>
      </c>
      <c r="CT461" s="421">
        <f>(IF(OR(MediaScorecard!BH462="x", MediaScorecard!BI462="x",MediaScorecard!BJ462="x",MediaScorecard!BK462="x",MediaScorecard!BL462="x"),1, 2))</f>
        <v/>
      </c>
      <c r="CU461" s="308" t="n"/>
      <c r="CV461" s="308" t="n"/>
      <c r="CW461" s="308" t="n"/>
      <c r="CX461" s="309" t="n"/>
      <c r="CY461" s="308" t="n"/>
      <c r="CZ461" s="308" t="n"/>
      <c r="DA461" s="308" t="n"/>
    </row>
    <row r="462" ht="21" customHeight="1" s="590">
      <c r="A462" s="421" t="n"/>
      <c r="B462" s="270" t="n"/>
      <c r="C462" s="266" t="n"/>
      <c r="D462" s="267" t="inlineStr"/>
      <c r="E462" s="267" t="inlineStr"/>
      <c r="F462" s="268" t="inlineStr"/>
      <c r="G462" s="421" t="n"/>
      <c r="H462" s="269" t="n"/>
      <c r="I462" s="421" t="n"/>
      <c r="J462" s="421" t="n"/>
      <c r="K462" s="421" t="n"/>
      <c r="L462" s="421" t="n"/>
      <c r="M462" s="421" t="n"/>
      <c r="N462" s="421" t="n"/>
      <c r="O462" s="421" t="n"/>
      <c r="P462" s="421" t="n"/>
      <c r="Q462" s="421" t="n"/>
      <c r="R462" s="270" t="n"/>
      <c r="S462" s="421" t="n"/>
      <c r="T462" s="421" t="n"/>
      <c r="U462" s="421" t="n"/>
      <c r="V462" s="421" t="n"/>
      <c r="W462" s="421" t="n"/>
      <c r="X462" s="421" t="n"/>
      <c r="Y462" s="421" t="n"/>
      <c r="Z462" s="421" t="n"/>
      <c r="AA462" s="421" t="n"/>
      <c r="AB462" s="421" t="n"/>
      <c r="AC462" s="421" t="n"/>
      <c r="AD462" s="421" t="n"/>
      <c r="AE462" s="421" t="n"/>
      <c r="AF462" s="421" t="n"/>
      <c r="AG462" s="421" t="n"/>
      <c r="AH462" s="421" t="n"/>
      <c r="AI462" s="421" t="n"/>
      <c r="AJ462" s="297" t="n"/>
      <c r="AK462" s="297" t="n"/>
      <c r="AL462" s="284" t="n"/>
      <c r="AM462" s="297" t="n"/>
      <c r="AN462" s="285" t="n"/>
      <c r="AO462" s="297" t="n"/>
      <c r="AP462" s="297" t="n"/>
      <c r="AQ462" s="297" t="n"/>
      <c r="AR462" s="297" t="n"/>
      <c r="AS462" s="297" t="n"/>
      <c r="AT462" s="285" t="inlineStr">
        <is>
          <t>0</t>
        </is>
      </c>
      <c r="AU462" s="297" t="inlineStr">
        <is>
          <t>0</t>
        </is>
      </c>
      <c r="AV462" s="297" t="inlineStr">
        <is>
          <t>0</t>
        </is>
      </c>
      <c r="AW462" s="297" t="inlineStr">
        <is>
          <t>0</t>
        </is>
      </c>
      <c r="AX462" s="297" t="inlineStr">
        <is>
          <t>0</t>
        </is>
      </c>
      <c r="AY462" s="286" t="inlineStr">
        <is>
          <t>0</t>
        </is>
      </c>
      <c r="AZ462" s="286" t="inlineStr">
        <is>
          <t>0</t>
        </is>
      </c>
      <c r="BA462" s="287" t="inlineStr">
        <is>
          <t>0</t>
        </is>
      </c>
      <c r="BB462" s="286" t="inlineStr">
        <is>
          <t>0</t>
        </is>
      </c>
      <c r="BC462" s="286" t="inlineStr">
        <is>
          <t>0</t>
        </is>
      </c>
      <c r="BD462" s="286" t="inlineStr">
        <is>
          <t>0</t>
        </is>
      </c>
      <c r="BE462" s="286" t="inlineStr">
        <is>
          <t>0</t>
        </is>
      </c>
      <c r="BF462" s="286" t="inlineStr">
        <is>
          <t>0</t>
        </is>
      </c>
      <c r="BG462" s="286" t="inlineStr">
        <is>
          <t>0</t>
        </is>
      </c>
      <c r="BH462" s="297" t="inlineStr">
        <is>
          <t>0</t>
        </is>
      </c>
      <c r="BI462" s="297" t="inlineStr">
        <is>
          <t>0</t>
        </is>
      </c>
      <c r="BJ462" s="297" t="inlineStr">
        <is>
          <t>0</t>
        </is>
      </c>
      <c r="BK462" s="297" t="inlineStr">
        <is>
          <t>0</t>
        </is>
      </c>
      <c r="BL462" s="297" t="inlineStr">
        <is>
          <t>0</t>
        </is>
      </c>
      <c r="BM462" s="297" t="inlineStr">
        <is>
          <t>0</t>
        </is>
      </c>
      <c r="BN462" s="297" t="inlineStr">
        <is>
          <t>0</t>
        </is>
      </c>
      <c r="BO462" s="285" t="inlineStr">
        <is>
          <t>0</t>
        </is>
      </c>
      <c r="BP462" s="297" t="inlineStr">
        <is>
          <t>0</t>
        </is>
      </c>
      <c r="BQ462" s="297" t="inlineStr">
        <is>
          <t>0</t>
        </is>
      </c>
      <c r="BR462" s="297" t="inlineStr">
        <is>
          <t>0</t>
        </is>
      </c>
      <c r="BS462" s="297" t="inlineStr">
        <is>
          <t>0</t>
        </is>
      </c>
      <c r="BT462" s="297" t="inlineStr">
        <is>
          <t>0</t>
        </is>
      </c>
      <c r="BU462" s="297" t="inlineStr">
        <is>
          <t>0</t>
        </is>
      </c>
      <c r="BV462" s="297" t="inlineStr">
        <is>
          <t>0</t>
        </is>
      </c>
      <c r="BW462" s="288" t="inlineStr">
        <is>
          <t>0</t>
        </is>
      </c>
      <c r="BX462" s="276">
        <f>SUM(IF(COUNTIF(#REF!, "*1.*"), 2, 0), IF(COUNTIF(#REF!, "*2.*"), 2, 0), IF(COUNTIF(#REF!, "*3.*"), 2, 0), IF(COUNTIF(#REF!, "*4.*"), 2, 0), IF(COUNTIF(#REF!, "*5.*"), 2, 0), IF(COUNTIF(#REF!, "*6.*"), 2, 0))</f>
        <v/>
      </c>
      <c r="BY462" s="277">
        <f t="array" ref="BY462">SUM(VALUE(AT462),VALUE(AU462),VALUE(AV462),VALUE(AW462),VALUE(AX462),VALUE(AY462),VALUE(AZ462),VALUE(BB462),VALUE(BC462),VALUE(BD462),VALUE(BE462),VALUE(BF462),VALUE(BG462),VALUE(BH462),VALUE(BI462),VALUE(BJ462),VALUE(BK462),VALUE(BL462),VALUE(BM462),VALUE(BN462),VALUE(BO462),VALUE(BP462),VALUE(BQ462),VALUE(BR462),VALUE(BS462),VALUE(BT462),VALUE(BU462),VALUE(BV462),VALUE(BW462))</f>
        <v/>
      </c>
      <c r="BZ462" s="307" t="n"/>
      <c r="CA462" s="307" t="n"/>
      <c r="CB462" s="307" t="n"/>
      <c r="CC462" s="307" t="n"/>
      <c r="CD462" s="307" t="n"/>
      <c r="CE462" s="307" t="n"/>
      <c r="CF462" s="307" t="n"/>
      <c r="CG462" s="307" t="n"/>
      <c r="CH462" s="307" t="n"/>
      <c r="CI462" s="307" t="n"/>
      <c r="CJ462" s="307" t="n"/>
      <c r="CK462" s="307" t="n"/>
      <c r="CL462" s="307" t="n"/>
      <c r="CM462" s="307" t="n"/>
      <c r="CN462" s="307" t="n"/>
      <c r="CO462" s="307" t="n"/>
      <c r="CP462" s="307" t="n"/>
      <c r="CQ462" s="307" t="n"/>
      <c r="CR462" s="279" t="inlineStr"/>
      <c r="CS462" s="280">
        <f>AVERAGE(Value(BY462),value(CR462))</f>
        <v/>
      </c>
      <c r="CT462" s="421">
        <f>(IF(OR(MediaScorecard!BH463="x", MediaScorecard!BI463="x",MediaScorecard!BJ463="x",MediaScorecard!BK463="x",MediaScorecard!BL463="x"),1, 2))</f>
        <v/>
      </c>
      <c r="CU462" s="308" t="n"/>
      <c r="CV462" s="308" t="n"/>
      <c r="CW462" s="308" t="n"/>
      <c r="CX462" s="309" t="n"/>
      <c r="CY462" s="308" t="n"/>
      <c r="CZ462" s="308" t="n"/>
      <c r="DA462" s="308" t="n"/>
    </row>
    <row r="463" ht="21" customHeight="1" s="590">
      <c r="A463" s="421" t="n"/>
      <c r="B463" s="270" t="n"/>
      <c r="C463" s="266" t="n"/>
      <c r="D463" s="267" t="inlineStr"/>
      <c r="E463" s="267" t="inlineStr"/>
      <c r="F463" s="268" t="inlineStr"/>
      <c r="G463" s="421" t="n"/>
      <c r="H463" s="269" t="n"/>
      <c r="I463" s="421" t="n"/>
      <c r="J463" s="421" t="n"/>
      <c r="K463" s="421" t="n"/>
      <c r="L463" s="421" t="n"/>
      <c r="M463" s="421" t="n"/>
      <c r="N463" s="421" t="n"/>
      <c r="O463" s="421" t="n"/>
      <c r="P463" s="421" t="n"/>
      <c r="Q463" s="421" t="n"/>
      <c r="R463" s="270" t="n"/>
      <c r="S463" s="421" t="n"/>
      <c r="T463" s="421" t="n"/>
      <c r="U463" s="421" t="n"/>
      <c r="V463" s="421" t="n"/>
      <c r="W463" s="421" t="n"/>
      <c r="X463" s="421" t="n"/>
      <c r="Y463" s="421" t="n"/>
      <c r="Z463" s="421" t="n"/>
      <c r="AA463" s="421" t="n"/>
      <c r="AB463" s="421" t="n"/>
      <c r="AC463" s="421" t="n"/>
      <c r="AD463" s="421" t="n"/>
      <c r="AE463" s="421" t="n"/>
      <c r="AF463" s="421" t="n"/>
      <c r="AG463" s="421" t="n"/>
      <c r="AH463" s="421" t="n"/>
      <c r="AI463" s="421" t="n"/>
      <c r="AJ463" s="297" t="n"/>
      <c r="AK463" s="297" t="n"/>
      <c r="AL463" s="284" t="n"/>
      <c r="AM463" s="297" t="n"/>
      <c r="AN463" s="285" t="n"/>
      <c r="AO463" s="297" t="n"/>
      <c r="AP463" s="297" t="n"/>
      <c r="AQ463" s="297" t="n"/>
      <c r="AR463" s="297" t="n"/>
      <c r="AS463" s="297" t="n"/>
      <c r="AT463" s="285" t="inlineStr">
        <is>
          <t>0</t>
        </is>
      </c>
      <c r="AU463" s="297" t="inlineStr">
        <is>
          <t>0</t>
        </is>
      </c>
      <c r="AV463" s="297" t="inlineStr">
        <is>
          <t>0</t>
        </is>
      </c>
      <c r="AW463" s="297" t="inlineStr">
        <is>
          <t>0</t>
        </is>
      </c>
      <c r="AX463" s="297" t="inlineStr">
        <is>
          <t>0</t>
        </is>
      </c>
      <c r="AY463" s="286" t="inlineStr">
        <is>
          <t>0</t>
        </is>
      </c>
      <c r="AZ463" s="286" t="inlineStr">
        <is>
          <t>0</t>
        </is>
      </c>
      <c r="BA463" s="287" t="inlineStr">
        <is>
          <t>0</t>
        </is>
      </c>
      <c r="BB463" s="286" t="inlineStr">
        <is>
          <t>0</t>
        </is>
      </c>
      <c r="BC463" s="286" t="inlineStr">
        <is>
          <t>0</t>
        </is>
      </c>
      <c r="BD463" s="286" t="inlineStr">
        <is>
          <t>0</t>
        </is>
      </c>
      <c r="BE463" s="286" t="inlineStr">
        <is>
          <t>0</t>
        </is>
      </c>
      <c r="BF463" s="286" t="inlineStr">
        <is>
          <t>0</t>
        </is>
      </c>
      <c r="BG463" s="286" t="inlineStr">
        <is>
          <t>0</t>
        </is>
      </c>
      <c r="BH463" s="297" t="inlineStr">
        <is>
          <t>0</t>
        </is>
      </c>
      <c r="BI463" s="297" t="inlineStr">
        <is>
          <t>0</t>
        </is>
      </c>
      <c r="BJ463" s="297" t="inlineStr">
        <is>
          <t>0</t>
        </is>
      </c>
      <c r="BK463" s="297" t="inlineStr">
        <is>
          <t>0</t>
        </is>
      </c>
      <c r="BL463" s="297" t="inlineStr">
        <is>
          <t>0</t>
        </is>
      </c>
      <c r="BM463" s="297" t="inlineStr">
        <is>
          <t>0</t>
        </is>
      </c>
      <c r="BN463" s="297" t="inlineStr">
        <is>
          <t>0</t>
        </is>
      </c>
      <c r="BO463" s="285" t="inlineStr">
        <is>
          <t>0</t>
        </is>
      </c>
      <c r="BP463" s="297" t="inlineStr">
        <is>
          <t>0</t>
        </is>
      </c>
      <c r="BQ463" s="297" t="inlineStr">
        <is>
          <t>0</t>
        </is>
      </c>
      <c r="BR463" s="297" t="inlineStr">
        <is>
          <t>0</t>
        </is>
      </c>
      <c r="BS463" s="297" t="inlineStr">
        <is>
          <t>0</t>
        </is>
      </c>
      <c r="BT463" s="297" t="inlineStr">
        <is>
          <t>0</t>
        </is>
      </c>
      <c r="BU463" s="297" t="inlineStr">
        <is>
          <t>0</t>
        </is>
      </c>
      <c r="BV463" s="297" t="inlineStr">
        <is>
          <t>0</t>
        </is>
      </c>
      <c r="BW463" s="288" t="inlineStr">
        <is>
          <t>0</t>
        </is>
      </c>
      <c r="BX463" s="276">
        <f>SUM(IF(COUNTIF(#REF!, "*1.*"), 2, 0), IF(COUNTIF(#REF!, "*2.*"), 2, 0), IF(COUNTIF(#REF!, "*3.*"), 2, 0), IF(COUNTIF(#REF!, "*4.*"), 2, 0), IF(COUNTIF(#REF!, "*5.*"), 2, 0), IF(COUNTIF(#REF!, "*6.*"), 2, 0))</f>
        <v/>
      </c>
      <c r="BY463" s="277">
        <f t="array" ref="BY463">SUM(VALUE(AT463),VALUE(AU463),VALUE(AV463),VALUE(AW463),VALUE(AX463),VALUE(AY463),VALUE(AZ463),VALUE(BB463),VALUE(BC463),VALUE(BD463),VALUE(BE463),VALUE(BF463),VALUE(BG463),VALUE(BH463),VALUE(BI463),VALUE(BJ463),VALUE(BK463),VALUE(BL463),VALUE(BM463),VALUE(BN463),VALUE(BO463),VALUE(BP463),VALUE(BQ463),VALUE(BR463),VALUE(BS463),VALUE(BT463),VALUE(BU463),VALUE(BV463),VALUE(BW463))</f>
        <v/>
      </c>
      <c r="BZ463" s="307" t="n"/>
      <c r="CA463" s="307" t="n"/>
      <c r="CB463" s="307" t="n"/>
      <c r="CC463" s="307" t="n"/>
      <c r="CD463" s="307" t="n"/>
      <c r="CE463" s="307" t="n"/>
      <c r="CF463" s="307" t="n"/>
      <c r="CG463" s="307" t="n"/>
      <c r="CH463" s="307" t="n"/>
      <c r="CI463" s="307" t="n"/>
      <c r="CJ463" s="307" t="n"/>
      <c r="CK463" s="307" t="n"/>
      <c r="CL463" s="307" t="n"/>
      <c r="CM463" s="307" t="n"/>
      <c r="CN463" s="307" t="n"/>
      <c r="CO463" s="307" t="n"/>
      <c r="CP463" s="307" t="n"/>
      <c r="CQ463" s="307" t="n"/>
      <c r="CR463" s="279" t="inlineStr"/>
      <c r="CS463" s="280">
        <f>AVERAGE(Value(BY463),value(CR463))</f>
        <v/>
      </c>
      <c r="CT463" s="421">
        <f>(IF(OR(MediaScorecard!BH464="x", MediaScorecard!BI464="x",MediaScorecard!BJ464="x",MediaScorecard!BK464="x",MediaScorecard!BL464="x"),1, 2))</f>
        <v/>
      </c>
      <c r="CU463" s="308" t="n"/>
      <c r="CV463" s="308" t="n"/>
      <c r="CW463" s="308" t="n"/>
      <c r="CX463" s="309" t="n"/>
      <c r="CY463" s="308" t="n"/>
      <c r="CZ463" s="308" t="n"/>
      <c r="DA463" s="308" t="n"/>
    </row>
    <row r="464" ht="21" customHeight="1" s="590">
      <c r="A464" s="421" t="n"/>
      <c r="B464" s="270" t="n"/>
      <c r="C464" s="266" t="n"/>
      <c r="D464" s="267" t="inlineStr"/>
      <c r="E464" s="267" t="inlineStr"/>
      <c r="F464" s="268" t="inlineStr"/>
      <c r="G464" s="421" t="n"/>
      <c r="H464" s="269" t="n"/>
      <c r="I464" s="421" t="n"/>
      <c r="J464" s="421" t="n"/>
      <c r="K464" s="421" t="n"/>
      <c r="L464" s="421" t="n"/>
      <c r="M464" s="421" t="n"/>
      <c r="N464" s="421" t="n"/>
      <c r="O464" s="421" t="n"/>
      <c r="P464" s="421" t="n"/>
      <c r="Q464" s="421" t="n"/>
      <c r="R464" s="270" t="n"/>
      <c r="S464" s="421" t="n"/>
      <c r="T464" s="421" t="n"/>
      <c r="U464" s="421" t="n"/>
      <c r="V464" s="421" t="n"/>
      <c r="W464" s="421" t="n"/>
      <c r="X464" s="421" t="n"/>
      <c r="Y464" s="421" t="n"/>
      <c r="Z464" s="421" t="n"/>
      <c r="AA464" s="421" t="n"/>
      <c r="AB464" s="421" t="n"/>
      <c r="AC464" s="421" t="n"/>
      <c r="AD464" s="421" t="n"/>
      <c r="AE464" s="421" t="n"/>
      <c r="AF464" s="421" t="n"/>
      <c r="AG464" s="421" t="n"/>
      <c r="AH464" s="421" t="n"/>
      <c r="AI464" s="421" t="n"/>
      <c r="AJ464" s="297" t="n"/>
      <c r="AK464" s="297" t="n"/>
      <c r="AL464" s="284" t="n"/>
      <c r="AM464" s="297" t="n"/>
      <c r="AN464" s="285" t="n"/>
      <c r="AO464" s="297" t="n"/>
      <c r="AP464" s="297" t="n"/>
      <c r="AQ464" s="297" t="n"/>
      <c r="AR464" s="297" t="n"/>
      <c r="AS464" s="297" t="n"/>
      <c r="AT464" s="285" t="inlineStr">
        <is>
          <t>0</t>
        </is>
      </c>
      <c r="AU464" s="297" t="inlineStr">
        <is>
          <t>0</t>
        </is>
      </c>
      <c r="AV464" s="297" t="inlineStr">
        <is>
          <t>0</t>
        </is>
      </c>
      <c r="AW464" s="297" t="inlineStr">
        <is>
          <t>0</t>
        </is>
      </c>
      <c r="AX464" s="297" t="inlineStr">
        <is>
          <t>0</t>
        </is>
      </c>
      <c r="AY464" s="286" t="inlineStr">
        <is>
          <t>0</t>
        </is>
      </c>
      <c r="AZ464" s="286" t="inlineStr">
        <is>
          <t>0</t>
        </is>
      </c>
      <c r="BA464" s="287" t="inlineStr">
        <is>
          <t>0</t>
        </is>
      </c>
      <c r="BB464" s="286" t="inlineStr">
        <is>
          <t>0</t>
        </is>
      </c>
      <c r="BC464" s="286" t="inlineStr">
        <is>
          <t>0</t>
        </is>
      </c>
      <c r="BD464" s="286" t="inlineStr">
        <is>
          <t>0</t>
        </is>
      </c>
      <c r="BE464" s="286" t="inlineStr">
        <is>
          <t>0</t>
        </is>
      </c>
      <c r="BF464" s="286" t="inlineStr">
        <is>
          <t>0</t>
        </is>
      </c>
      <c r="BG464" s="286" t="inlineStr">
        <is>
          <t>0</t>
        </is>
      </c>
      <c r="BH464" s="297" t="inlineStr">
        <is>
          <t>0</t>
        </is>
      </c>
      <c r="BI464" s="297" t="inlineStr">
        <is>
          <t>0</t>
        </is>
      </c>
      <c r="BJ464" s="297" t="inlineStr">
        <is>
          <t>0</t>
        </is>
      </c>
      <c r="BK464" s="297" t="inlineStr">
        <is>
          <t>0</t>
        </is>
      </c>
      <c r="BL464" s="297" t="inlineStr">
        <is>
          <t>0</t>
        </is>
      </c>
      <c r="BM464" s="297" t="inlineStr">
        <is>
          <t>0</t>
        </is>
      </c>
      <c r="BN464" s="297" t="inlineStr">
        <is>
          <t>0</t>
        </is>
      </c>
      <c r="BO464" s="285" t="inlineStr">
        <is>
          <t>0</t>
        </is>
      </c>
      <c r="BP464" s="297" t="inlineStr">
        <is>
          <t>0</t>
        </is>
      </c>
      <c r="BQ464" s="297" t="inlineStr">
        <is>
          <t>0</t>
        </is>
      </c>
      <c r="BR464" s="297" t="inlineStr">
        <is>
          <t>0</t>
        </is>
      </c>
      <c r="BS464" s="297" t="inlineStr">
        <is>
          <t>0</t>
        </is>
      </c>
      <c r="BT464" s="297" t="inlineStr">
        <is>
          <t>0</t>
        </is>
      </c>
      <c r="BU464" s="297" t="inlineStr">
        <is>
          <t>0</t>
        </is>
      </c>
      <c r="BV464" s="297" t="inlineStr">
        <is>
          <t>0</t>
        </is>
      </c>
      <c r="BW464" s="288" t="inlineStr">
        <is>
          <t>0</t>
        </is>
      </c>
      <c r="BX464" s="276">
        <f>SUM(IF(COUNTIF(#REF!, "*1.*"), 2, 0), IF(COUNTIF(#REF!, "*2.*"), 2, 0), IF(COUNTIF(#REF!, "*3.*"), 2, 0), IF(COUNTIF(#REF!, "*4.*"), 2, 0), IF(COUNTIF(#REF!, "*5.*"), 2, 0), IF(COUNTIF(#REF!, "*6.*"), 2, 0))</f>
        <v/>
      </c>
      <c r="BY464" s="277">
        <f t="array" ref="BY464">SUM(VALUE(AT464),VALUE(AU464),VALUE(AV464),VALUE(AW464),VALUE(AX464),VALUE(AY464),VALUE(AZ464),VALUE(BB464),VALUE(BC464),VALUE(BD464),VALUE(BE464),VALUE(BF464),VALUE(BG464),VALUE(BH464),VALUE(BI464),VALUE(BJ464),VALUE(BK464),VALUE(BL464),VALUE(BM464),VALUE(BN464),VALUE(BO464),VALUE(BP464),VALUE(BQ464),VALUE(BR464),VALUE(BS464),VALUE(BT464),VALUE(BU464),VALUE(BV464),VALUE(BW464))</f>
        <v/>
      </c>
      <c r="BZ464" s="303" t="n"/>
      <c r="CA464" s="303" t="n"/>
      <c r="CB464" s="303" t="n"/>
      <c r="CC464" s="303" t="n"/>
      <c r="CD464" s="303" t="n"/>
      <c r="CE464" s="303" t="n"/>
      <c r="CF464" s="303" t="n"/>
      <c r="CG464" s="303" t="n"/>
      <c r="CH464" s="303" t="n"/>
      <c r="CI464" s="303" t="n"/>
      <c r="CJ464" s="303" t="n"/>
      <c r="CK464" s="303" t="n"/>
      <c r="CL464" s="303" t="n"/>
      <c r="CM464" s="303" t="n"/>
      <c r="CN464" s="303" t="n"/>
      <c r="CO464" s="303" t="n"/>
      <c r="CP464" s="303" t="n"/>
      <c r="CQ464" s="303" t="n"/>
      <c r="CR464" s="279" t="inlineStr"/>
      <c r="CS464" s="280">
        <f>AVERAGE(Value(BY464),value(CR464))</f>
        <v/>
      </c>
      <c r="CT464" s="421">
        <f>(IF(OR(MediaScorecard!BH465="x", MediaScorecard!BI465="x",MediaScorecard!BJ465="x",MediaScorecard!BK465="x",MediaScorecard!BL465="x"),1, 2))</f>
        <v/>
      </c>
      <c r="CU464" s="304" t="n"/>
      <c r="CV464" s="304" t="n"/>
      <c r="CW464" s="304" t="n"/>
      <c r="CX464" s="305" t="n"/>
      <c r="CY464" s="304" t="n"/>
      <c r="CZ464" s="304" t="n"/>
      <c r="DA464" s="304" t="n"/>
    </row>
    <row r="465" ht="21" customHeight="1" s="590">
      <c r="A465" s="421" t="n"/>
      <c r="B465" s="270" t="n"/>
      <c r="C465" s="266" t="n"/>
      <c r="D465" s="267" t="inlineStr"/>
      <c r="E465" s="267" t="inlineStr"/>
      <c r="F465" s="268" t="inlineStr"/>
      <c r="G465" s="421" t="n"/>
      <c r="H465" s="269" t="n"/>
      <c r="I465" s="421" t="n"/>
      <c r="J465" s="421" t="n"/>
      <c r="K465" s="421" t="n"/>
      <c r="L465" s="421" t="n"/>
      <c r="M465" s="421" t="n"/>
      <c r="N465" s="421" t="n"/>
      <c r="O465" s="421" t="n"/>
      <c r="P465" s="421" t="n"/>
      <c r="Q465" s="421" t="n"/>
      <c r="R465" s="270" t="n"/>
      <c r="S465" s="421" t="n"/>
      <c r="T465" s="421" t="n"/>
      <c r="U465" s="421" t="n"/>
      <c r="V465" s="421" t="n"/>
      <c r="W465" s="421" t="n"/>
      <c r="X465" s="421" t="n"/>
      <c r="Y465" s="421" t="n"/>
      <c r="Z465" s="421" t="n"/>
      <c r="AA465" s="421" t="n"/>
      <c r="AB465" s="421" t="n"/>
      <c r="AC465" s="421" t="n"/>
      <c r="AD465" s="421" t="n"/>
      <c r="AE465" s="421" t="n"/>
      <c r="AF465" s="421" t="n"/>
      <c r="AG465" s="421" t="n"/>
      <c r="AH465" s="421" t="n"/>
      <c r="AI465" s="421" t="n"/>
      <c r="AJ465" s="297" t="n"/>
      <c r="AK465" s="297" t="n"/>
      <c r="AL465" s="284" t="n"/>
      <c r="AM465" s="297" t="n"/>
      <c r="AN465" s="285" t="n"/>
      <c r="AO465" s="297" t="n"/>
      <c r="AP465" s="297" t="n"/>
      <c r="AQ465" s="297" t="n"/>
      <c r="AR465" s="297" t="n"/>
      <c r="AS465" s="297" t="n"/>
      <c r="AT465" s="285" t="inlineStr">
        <is>
          <t>0</t>
        </is>
      </c>
      <c r="AU465" s="297" t="inlineStr">
        <is>
          <t>0</t>
        </is>
      </c>
      <c r="AV465" s="297" t="inlineStr">
        <is>
          <t>0</t>
        </is>
      </c>
      <c r="AW465" s="297" t="inlineStr">
        <is>
          <t>0</t>
        </is>
      </c>
      <c r="AX465" s="297" t="inlineStr">
        <is>
          <t>0</t>
        </is>
      </c>
      <c r="AY465" s="286" t="inlineStr">
        <is>
          <t>0</t>
        </is>
      </c>
      <c r="AZ465" s="286" t="inlineStr">
        <is>
          <t>0</t>
        </is>
      </c>
      <c r="BA465" s="287" t="inlineStr">
        <is>
          <t>0</t>
        </is>
      </c>
      <c r="BB465" s="286" t="inlineStr">
        <is>
          <t>0</t>
        </is>
      </c>
      <c r="BC465" s="286" t="inlineStr">
        <is>
          <t>0</t>
        </is>
      </c>
      <c r="BD465" s="286" t="inlineStr">
        <is>
          <t>0</t>
        </is>
      </c>
      <c r="BE465" s="286" t="inlineStr">
        <is>
          <t>0</t>
        </is>
      </c>
      <c r="BF465" s="286" t="inlineStr">
        <is>
          <t>0</t>
        </is>
      </c>
      <c r="BG465" s="286" t="inlineStr">
        <is>
          <t>0</t>
        </is>
      </c>
      <c r="BH465" s="297" t="inlineStr">
        <is>
          <t>0</t>
        </is>
      </c>
      <c r="BI465" s="297" t="inlineStr">
        <is>
          <t>0</t>
        </is>
      </c>
      <c r="BJ465" s="297" t="inlineStr">
        <is>
          <t>0</t>
        </is>
      </c>
      <c r="BK465" s="297" t="inlineStr">
        <is>
          <t>0</t>
        </is>
      </c>
      <c r="BL465" s="297" t="inlineStr">
        <is>
          <t>0</t>
        </is>
      </c>
      <c r="BM465" s="297" t="inlineStr">
        <is>
          <t>0</t>
        </is>
      </c>
      <c r="BN465" s="297" t="inlineStr">
        <is>
          <t>0</t>
        </is>
      </c>
      <c r="BO465" s="285" t="inlineStr">
        <is>
          <t>0</t>
        </is>
      </c>
      <c r="BP465" s="297" t="inlineStr">
        <is>
          <t>0</t>
        </is>
      </c>
      <c r="BQ465" s="297" t="inlineStr">
        <is>
          <t>0</t>
        </is>
      </c>
      <c r="BR465" s="297" t="inlineStr">
        <is>
          <t>0</t>
        </is>
      </c>
      <c r="BS465" s="297" t="inlineStr">
        <is>
          <t>0</t>
        </is>
      </c>
      <c r="BT465" s="297" t="inlineStr">
        <is>
          <t>0</t>
        </is>
      </c>
      <c r="BU465" s="297" t="inlineStr">
        <is>
          <t>0</t>
        </is>
      </c>
      <c r="BV465" s="297" t="inlineStr">
        <is>
          <t>0</t>
        </is>
      </c>
      <c r="BW465" s="288" t="inlineStr">
        <is>
          <t>0</t>
        </is>
      </c>
      <c r="BX465" s="276">
        <f>SUM(IF(COUNTIF(#REF!, "*1.*"), 2, 0), IF(COUNTIF(#REF!, "*2.*"), 2, 0), IF(COUNTIF(#REF!, "*3.*"), 2, 0), IF(COUNTIF(#REF!, "*4.*"), 2, 0), IF(COUNTIF(#REF!, "*5.*"), 2, 0), IF(COUNTIF(#REF!, "*6.*"), 2, 0))</f>
        <v/>
      </c>
      <c r="BY465" s="277">
        <f t="array" ref="BY465">SUM(VALUE(AT465),VALUE(AU465),VALUE(AV465),VALUE(AW465),VALUE(AX465),VALUE(AY465),VALUE(AZ465),VALUE(BB465),VALUE(BC465),VALUE(BD465),VALUE(BE465),VALUE(BF465),VALUE(BG465),VALUE(BH465),VALUE(BI465),VALUE(BJ465),VALUE(BK465),VALUE(BL465),VALUE(BM465),VALUE(BN465),VALUE(BO465),VALUE(BP465),VALUE(BQ465),VALUE(BR465),VALUE(BS465),VALUE(BT465),VALUE(BU465),VALUE(BV465),VALUE(BW465))</f>
        <v/>
      </c>
      <c r="BZ465" s="307" t="n"/>
      <c r="CA465" s="307" t="n"/>
      <c r="CB465" s="307" t="n"/>
      <c r="CC465" s="307" t="n"/>
      <c r="CD465" s="307" t="n"/>
      <c r="CE465" s="307" t="n"/>
      <c r="CF465" s="307" t="n"/>
      <c r="CG465" s="307" t="n"/>
      <c r="CH465" s="307" t="n"/>
      <c r="CI465" s="307" t="n"/>
      <c r="CJ465" s="307" t="n"/>
      <c r="CK465" s="307" t="n"/>
      <c r="CL465" s="307" t="n"/>
      <c r="CM465" s="307" t="n"/>
      <c r="CN465" s="307" t="n"/>
      <c r="CO465" s="307" t="n"/>
      <c r="CP465" s="307" t="n"/>
      <c r="CQ465" s="307" t="n"/>
      <c r="CR465" s="279" t="inlineStr"/>
      <c r="CS465" s="280">
        <f>AVERAGE(Value(BY465),value(CR465))</f>
        <v/>
      </c>
      <c r="CT465" s="421">
        <f>(IF(OR(MediaScorecard!BH466="x", MediaScorecard!BI466="x",MediaScorecard!BJ466="x",MediaScorecard!BK466="x",MediaScorecard!BL466="x"),1, 2))</f>
        <v/>
      </c>
      <c r="CU465" s="308" t="n"/>
      <c r="CV465" s="308" t="n"/>
      <c r="CW465" s="308" t="n"/>
      <c r="CX465" s="309" t="n"/>
      <c r="CY465" s="308" t="n"/>
      <c r="CZ465" s="308" t="n"/>
      <c r="DA465" s="308" t="n"/>
    </row>
    <row r="466" ht="21" customHeight="1" s="590">
      <c r="A466" s="421" t="n"/>
      <c r="B466" s="270" t="n"/>
      <c r="C466" s="266" t="n"/>
      <c r="D466" s="267" t="inlineStr"/>
      <c r="E466" s="267" t="inlineStr"/>
      <c r="F466" s="268" t="inlineStr"/>
      <c r="G466" s="421" t="n"/>
      <c r="H466" s="269" t="n"/>
      <c r="I466" s="421" t="n"/>
      <c r="J466" s="421" t="n"/>
      <c r="K466" s="421" t="n"/>
      <c r="L466" s="421" t="n"/>
      <c r="M466" s="421" t="n"/>
      <c r="N466" s="421" t="n"/>
      <c r="O466" s="421" t="n"/>
      <c r="P466" s="421" t="n"/>
      <c r="Q466" s="421" t="n"/>
      <c r="R466" s="270" t="n"/>
      <c r="S466" s="421" t="n"/>
      <c r="T466" s="421" t="n"/>
      <c r="U466" s="421" t="n"/>
      <c r="V466" s="421" t="n"/>
      <c r="W466" s="421" t="n"/>
      <c r="X466" s="421" t="n"/>
      <c r="Y466" s="421" t="n"/>
      <c r="Z466" s="421" t="n"/>
      <c r="AA466" s="421" t="n"/>
      <c r="AB466" s="421" t="n"/>
      <c r="AC466" s="421" t="n"/>
      <c r="AD466" s="421" t="n"/>
      <c r="AE466" s="421" t="n"/>
      <c r="AF466" s="421" t="n"/>
      <c r="AG466" s="421" t="n"/>
      <c r="AH466" s="421" t="n"/>
      <c r="AI466" s="421" t="n"/>
      <c r="AJ466" s="297" t="n"/>
      <c r="AK466" s="297" t="n"/>
      <c r="AL466" s="284" t="n"/>
      <c r="AM466" s="297" t="n"/>
      <c r="AN466" s="285" t="n"/>
      <c r="AO466" s="297" t="n"/>
      <c r="AP466" s="297" t="n"/>
      <c r="AQ466" s="297" t="n"/>
      <c r="AR466" s="297" t="n"/>
      <c r="AS466" s="297" t="n"/>
      <c r="AT466" s="285" t="inlineStr">
        <is>
          <t>0</t>
        </is>
      </c>
      <c r="AU466" s="297" t="inlineStr">
        <is>
          <t>0</t>
        </is>
      </c>
      <c r="AV466" s="297" t="inlineStr">
        <is>
          <t>0</t>
        </is>
      </c>
      <c r="AW466" s="297" t="inlineStr">
        <is>
          <t>0</t>
        </is>
      </c>
      <c r="AX466" s="297" t="inlineStr">
        <is>
          <t>0</t>
        </is>
      </c>
      <c r="AY466" s="286" t="inlineStr">
        <is>
          <t>0</t>
        </is>
      </c>
      <c r="AZ466" s="286" t="inlineStr">
        <is>
          <t>0</t>
        </is>
      </c>
      <c r="BA466" s="287" t="inlineStr">
        <is>
          <t>0</t>
        </is>
      </c>
      <c r="BB466" s="286" t="inlineStr">
        <is>
          <t>0</t>
        </is>
      </c>
      <c r="BC466" s="286" t="inlineStr">
        <is>
          <t>0</t>
        </is>
      </c>
      <c r="BD466" s="286" t="inlineStr">
        <is>
          <t>0</t>
        </is>
      </c>
      <c r="BE466" s="286" t="inlineStr">
        <is>
          <t>0</t>
        </is>
      </c>
      <c r="BF466" s="286" t="inlineStr">
        <is>
          <t>0</t>
        </is>
      </c>
      <c r="BG466" s="286" t="inlineStr">
        <is>
          <t>0</t>
        </is>
      </c>
      <c r="BH466" s="297" t="inlineStr">
        <is>
          <t>0</t>
        </is>
      </c>
      <c r="BI466" s="297" t="inlineStr">
        <is>
          <t>0</t>
        </is>
      </c>
      <c r="BJ466" s="297" t="inlineStr">
        <is>
          <t>0</t>
        </is>
      </c>
      <c r="BK466" s="297" t="inlineStr">
        <is>
          <t>0</t>
        </is>
      </c>
      <c r="BL466" s="297" t="inlineStr">
        <is>
          <t>0</t>
        </is>
      </c>
      <c r="BM466" s="297" t="inlineStr">
        <is>
          <t>0</t>
        </is>
      </c>
      <c r="BN466" s="297" t="inlineStr">
        <is>
          <t>0</t>
        </is>
      </c>
      <c r="BO466" s="285" t="inlineStr">
        <is>
          <t>0</t>
        </is>
      </c>
      <c r="BP466" s="297" t="inlineStr">
        <is>
          <t>0</t>
        </is>
      </c>
      <c r="BQ466" s="297" t="inlineStr">
        <is>
          <t>0</t>
        </is>
      </c>
      <c r="BR466" s="297" t="inlineStr">
        <is>
          <t>0</t>
        </is>
      </c>
      <c r="BS466" s="297" t="inlineStr">
        <is>
          <t>0</t>
        </is>
      </c>
      <c r="BT466" s="297" t="inlineStr">
        <is>
          <t>0</t>
        </is>
      </c>
      <c r="BU466" s="297" t="inlineStr">
        <is>
          <t>0</t>
        </is>
      </c>
      <c r="BV466" s="297" t="inlineStr">
        <is>
          <t>0</t>
        </is>
      </c>
      <c r="BW466" s="288" t="inlineStr">
        <is>
          <t>0</t>
        </is>
      </c>
      <c r="BX466" s="276">
        <f>SUM(IF(COUNTIF(#REF!, "*1.*"), 2, 0), IF(COUNTIF(#REF!, "*2.*"), 2, 0), IF(COUNTIF(#REF!, "*3.*"), 2, 0), IF(COUNTIF(#REF!, "*4.*"), 2, 0), IF(COUNTIF(#REF!, "*5.*"), 2, 0), IF(COUNTIF(#REF!, "*6.*"), 2, 0))</f>
        <v/>
      </c>
      <c r="BY466" s="277">
        <f t="array" ref="BY466">SUM(VALUE(AT466),VALUE(AU466),VALUE(AV466),VALUE(AW466),VALUE(AX466),VALUE(AY466),VALUE(AZ466),VALUE(BB466),VALUE(BC466),VALUE(BD466),VALUE(BE466),VALUE(BF466),VALUE(BG466),VALUE(BH466),VALUE(BI466),VALUE(BJ466),VALUE(BK466),VALUE(BL466),VALUE(BM466),VALUE(BN466),VALUE(BO466),VALUE(BP466),VALUE(BQ466),VALUE(BR466),VALUE(BS466),VALUE(BT466),VALUE(BU466),VALUE(BV466),VALUE(BW466))</f>
        <v/>
      </c>
      <c r="BZ466" s="307" t="n"/>
      <c r="CA466" s="307" t="n"/>
      <c r="CB466" s="307" t="n"/>
      <c r="CC466" s="307" t="n"/>
      <c r="CD466" s="307" t="n"/>
      <c r="CE466" s="307" t="n"/>
      <c r="CF466" s="307" t="n"/>
      <c r="CG466" s="307" t="n"/>
      <c r="CH466" s="307" t="n"/>
      <c r="CI466" s="307" t="n"/>
      <c r="CJ466" s="307" t="n"/>
      <c r="CK466" s="307" t="n"/>
      <c r="CL466" s="307" t="n"/>
      <c r="CM466" s="307" t="n"/>
      <c r="CN466" s="307" t="n"/>
      <c r="CO466" s="307" t="n"/>
      <c r="CP466" s="307" t="n"/>
      <c r="CQ466" s="307" t="n"/>
      <c r="CR466" s="279" t="inlineStr"/>
      <c r="CS466" s="280">
        <f>AVERAGE(Value(BY466),value(CR466))</f>
        <v/>
      </c>
      <c r="CT466" s="421">
        <f>(IF(OR(MediaScorecard!BH467="x", MediaScorecard!BI467="x",MediaScorecard!BJ467="x",MediaScorecard!BK467="x",MediaScorecard!BL467="x"),1, 2))</f>
        <v/>
      </c>
      <c r="CU466" s="308" t="n"/>
      <c r="CV466" s="308" t="n"/>
      <c r="CW466" s="308" t="n"/>
      <c r="CX466" s="309" t="n"/>
      <c r="CY466" s="308" t="n"/>
      <c r="CZ466" s="308" t="n"/>
      <c r="DA466" s="308" t="n"/>
    </row>
    <row r="467" ht="21" customHeight="1" s="590">
      <c r="A467" s="421" t="n"/>
      <c r="B467" s="270" t="n"/>
      <c r="C467" s="266" t="n"/>
      <c r="D467" s="267" t="inlineStr"/>
      <c r="E467" s="267" t="inlineStr"/>
      <c r="F467" s="268" t="inlineStr"/>
      <c r="G467" s="421" t="n"/>
      <c r="H467" s="269" t="n"/>
      <c r="I467" s="421" t="n"/>
      <c r="J467" s="421" t="n"/>
      <c r="K467" s="421" t="n"/>
      <c r="L467" s="421" t="n"/>
      <c r="M467" s="421" t="n"/>
      <c r="N467" s="421" t="n"/>
      <c r="O467" s="421" t="n"/>
      <c r="P467" s="421" t="n"/>
      <c r="Q467" s="421" t="n"/>
      <c r="R467" s="270" t="n"/>
      <c r="S467" s="421" t="n"/>
      <c r="T467" s="421" t="n"/>
      <c r="U467" s="421" t="n"/>
      <c r="V467" s="421" t="n"/>
      <c r="W467" s="421" t="n"/>
      <c r="X467" s="421" t="n"/>
      <c r="Y467" s="421" t="n"/>
      <c r="Z467" s="421" t="n"/>
      <c r="AA467" s="421" t="n"/>
      <c r="AB467" s="421" t="n"/>
      <c r="AC467" s="421" t="n"/>
      <c r="AD467" s="421" t="n"/>
      <c r="AE467" s="421" t="n"/>
      <c r="AF467" s="421" t="n"/>
      <c r="AG467" s="421" t="n"/>
      <c r="AH467" s="421" t="n"/>
      <c r="AI467" s="421" t="n"/>
      <c r="AJ467" s="297" t="n"/>
      <c r="AK467" s="297" t="n"/>
      <c r="AL467" s="284" t="n"/>
      <c r="AM467" s="297" t="n"/>
      <c r="AN467" s="285" t="n"/>
      <c r="AO467" s="297" t="n"/>
      <c r="AP467" s="297" t="n"/>
      <c r="AQ467" s="297" t="n"/>
      <c r="AR467" s="297" t="n"/>
      <c r="AS467" s="297" t="n"/>
      <c r="AT467" s="285" t="inlineStr">
        <is>
          <t>0</t>
        </is>
      </c>
      <c r="AU467" s="297" t="inlineStr">
        <is>
          <t>0</t>
        </is>
      </c>
      <c r="AV467" s="297" t="inlineStr">
        <is>
          <t>0</t>
        </is>
      </c>
      <c r="AW467" s="297" t="inlineStr">
        <is>
          <t>0</t>
        </is>
      </c>
      <c r="AX467" s="297" t="inlineStr">
        <is>
          <t>0</t>
        </is>
      </c>
      <c r="AY467" s="286" t="inlineStr">
        <is>
          <t>0</t>
        </is>
      </c>
      <c r="AZ467" s="286" t="inlineStr">
        <is>
          <t>0</t>
        </is>
      </c>
      <c r="BA467" s="287" t="inlineStr">
        <is>
          <t>0</t>
        </is>
      </c>
      <c r="BB467" s="286" t="inlineStr">
        <is>
          <t>0</t>
        </is>
      </c>
      <c r="BC467" s="286" t="inlineStr">
        <is>
          <t>0</t>
        </is>
      </c>
      <c r="BD467" s="286" t="inlineStr">
        <is>
          <t>0</t>
        </is>
      </c>
      <c r="BE467" s="286" t="inlineStr">
        <is>
          <t>0</t>
        </is>
      </c>
      <c r="BF467" s="286" t="inlineStr">
        <is>
          <t>0</t>
        </is>
      </c>
      <c r="BG467" s="286" t="inlineStr">
        <is>
          <t>0</t>
        </is>
      </c>
      <c r="BH467" s="297" t="inlineStr">
        <is>
          <t>0</t>
        </is>
      </c>
      <c r="BI467" s="297" t="inlineStr">
        <is>
          <t>0</t>
        </is>
      </c>
      <c r="BJ467" s="297" t="inlineStr">
        <is>
          <t>0</t>
        </is>
      </c>
      <c r="BK467" s="297" t="inlineStr">
        <is>
          <t>0</t>
        </is>
      </c>
      <c r="BL467" s="297" t="inlineStr">
        <is>
          <t>0</t>
        </is>
      </c>
      <c r="BM467" s="297" t="inlineStr">
        <is>
          <t>0</t>
        </is>
      </c>
      <c r="BN467" s="297" t="inlineStr">
        <is>
          <t>0</t>
        </is>
      </c>
      <c r="BO467" s="285" t="inlineStr">
        <is>
          <t>0</t>
        </is>
      </c>
      <c r="BP467" s="297" t="inlineStr">
        <is>
          <t>0</t>
        </is>
      </c>
      <c r="BQ467" s="297" t="inlineStr">
        <is>
          <t>0</t>
        </is>
      </c>
      <c r="BR467" s="297" t="inlineStr">
        <is>
          <t>0</t>
        </is>
      </c>
      <c r="BS467" s="297" t="inlineStr">
        <is>
          <t>0</t>
        </is>
      </c>
      <c r="BT467" s="297" t="inlineStr">
        <is>
          <t>0</t>
        </is>
      </c>
      <c r="BU467" s="297" t="inlineStr">
        <is>
          <t>0</t>
        </is>
      </c>
      <c r="BV467" s="297" t="inlineStr">
        <is>
          <t>0</t>
        </is>
      </c>
      <c r="BW467" s="288" t="inlineStr">
        <is>
          <t>0</t>
        </is>
      </c>
      <c r="BX467" s="276">
        <f>SUM(IF(COUNTIF(#REF!, "*1.*"), 2, 0), IF(COUNTIF(#REF!, "*2.*"), 2, 0), IF(COUNTIF(#REF!, "*3.*"), 2, 0), IF(COUNTIF(#REF!, "*4.*"), 2, 0), IF(COUNTIF(#REF!, "*5.*"), 2, 0), IF(COUNTIF(#REF!, "*6.*"), 2, 0))</f>
        <v/>
      </c>
      <c r="BY467" s="277">
        <f t="array" ref="BY467">SUM(VALUE(AT467),VALUE(AU467),VALUE(AV467),VALUE(AW467),VALUE(AX467),VALUE(AY467),VALUE(AZ467),VALUE(BB467),VALUE(BC467),VALUE(BD467),VALUE(BE467),VALUE(BF467),VALUE(BG467),VALUE(BH467),VALUE(BI467),VALUE(BJ467),VALUE(BK467),VALUE(BL467),VALUE(BM467),VALUE(BN467),VALUE(BO467),VALUE(BP467),VALUE(BQ467),VALUE(BR467),VALUE(BS467),VALUE(BT467),VALUE(BU467),VALUE(BV467),VALUE(BW467))</f>
        <v/>
      </c>
      <c r="BZ467" s="307" t="n"/>
      <c r="CA467" s="307" t="n"/>
      <c r="CB467" s="307" t="n"/>
      <c r="CC467" s="307" t="n"/>
      <c r="CD467" s="307" t="n"/>
      <c r="CE467" s="307" t="n"/>
      <c r="CF467" s="307" t="n"/>
      <c r="CG467" s="307" t="n"/>
      <c r="CH467" s="307" t="n"/>
      <c r="CI467" s="307" t="n"/>
      <c r="CJ467" s="307" t="n"/>
      <c r="CK467" s="307" t="n"/>
      <c r="CL467" s="307" t="n"/>
      <c r="CM467" s="307" t="n"/>
      <c r="CN467" s="307" t="n"/>
      <c r="CO467" s="307" t="n"/>
      <c r="CP467" s="307" t="n"/>
      <c r="CQ467" s="307" t="n"/>
      <c r="CR467" s="279" t="inlineStr"/>
      <c r="CS467" s="280">
        <f>AVERAGE(Value(BY467),value(CR467))</f>
        <v/>
      </c>
      <c r="CT467" s="421">
        <f>(IF(OR(MediaScorecard!BH468="x", MediaScorecard!BI468="x",MediaScorecard!BJ468="x",MediaScorecard!BK468="x",MediaScorecard!BL468="x"),1, 2))</f>
        <v/>
      </c>
      <c r="CU467" s="308" t="n"/>
      <c r="CV467" s="308" t="n"/>
      <c r="CW467" s="308" t="n"/>
      <c r="CX467" s="309" t="n"/>
      <c r="CY467" s="308" t="n"/>
      <c r="CZ467" s="308" t="n"/>
      <c r="DA467" s="308" t="n"/>
    </row>
    <row r="468" ht="21" customHeight="1" s="590">
      <c r="A468" s="421" t="n"/>
      <c r="B468" s="270" t="n"/>
      <c r="C468" s="266" t="n"/>
      <c r="D468" s="267" t="inlineStr"/>
      <c r="E468" s="267" t="inlineStr"/>
      <c r="F468" s="268" t="inlineStr"/>
      <c r="G468" s="421" t="n"/>
      <c r="H468" s="269" t="n"/>
      <c r="I468" s="421" t="n"/>
      <c r="J468" s="421" t="n"/>
      <c r="K468" s="421" t="n"/>
      <c r="L468" s="421" t="n"/>
      <c r="M468" s="421" t="n"/>
      <c r="N468" s="421" t="n"/>
      <c r="O468" s="421" t="n"/>
      <c r="P468" s="421" t="n"/>
      <c r="Q468" s="421" t="n"/>
      <c r="R468" s="270" t="n"/>
      <c r="S468" s="421" t="n"/>
      <c r="T468" s="421" t="n"/>
      <c r="U468" s="421" t="n"/>
      <c r="V468" s="421" t="n"/>
      <c r="W468" s="421" t="n"/>
      <c r="X468" s="421" t="n"/>
      <c r="Y468" s="421" t="n"/>
      <c r="Z468" s="421" t="n"/>
      <c r="AA468" s="421" t="n"/>
      <c r="AB468" s="421" t="n"/>
      <c r="AC468" s="421" t="n"/>
      <c r="AD468" s="421" t="n"/>
      <c r="AE468" s="421" t="n"/>
      <c r="AF468" s="421" t="n"/>
      <c r="AG468" s="421" t="n"/>
      <c r="AH468" s="421" t="n"/>
      <c r="AI468" s="421" t="n"/>
      <c r="AJ468" s="297" t="n"/>
      <c r="AK468" s="297" t="n"/>
      <c r="AL468" s="284" t="n"/>
      <c r="AM468" s="297" t="n"/>
      <c r="AN468" s="285" t="n"/>
      <c r="AO468" s="297" t="n"/>
      <c r="AP468" s="297" t="n"/>
      <c r="AQ468" s="297" t="n"/>
      <c r="AR468" s="297" t="n"/>
      <c r="AS468" s="297" t="n"/>
      <c r="AT468" s="285" t="inlineStr">
        <is>
          <t>0</t>
        </is>
      </c>
      <c r="AU468" s="297" t="inlineStr">
        <is>
          <t>0</t>
        </is>
      </c>
      <c r="AV468" s="297" t="inlineStr">
        <is>
          <t>0</t>
        </is>
      </c>
      <c r="AW468" s="297" t="inlineStr">
        <is>
          <t>0</t>
        </is>
      </c>
      <c r="AX468" s="297" t="inlineStr">
        <is>
          <t>0</t>
        </is>
      </c>
      <c r="AY468" s="286" t="inlineStr">
        <is>
          <t>0</t>
        </is>
      </c>
      <c r="AZ468" s="286" t="inlineStr">
        <is>
          <t>0</t>
        </is>
      </c>
      <c r="BA468" s="287" t="inlineStr">
        <is>
          <t>0</t>
        </is>
      </c>
      <c r="BB468" s="286" t="inlineStr">
        <is>
          <t>0</t>
        </is>
      </c>
      <c r="BC468" s="286" t="inlineStr">
        <is>
          <t>0</t>
        </is>
      </c>
      <c r="BD468" s="286" t="inlineStr">
        <is>
          <t>0</t>
        </is>
      </c>
      <c r="BE468" s="286" t="inlineStr">
        <is>
          <t>0</t>
        </is>
      </c>
      <c r="BF468" s="286" t="inlineStr">
        <is>
          <t>0</t>
        </is>
      </c>
      <c r="BG468" s="286" t="inlineStr">
        <is>
          <t>0</t>
        </is>
      </c>
      <c r="BH468" s="297" t="inlineStr">
        <is>
          <t>0</t>
        </is>
      </c>
      <c r="BI468" s="297" t="inlineStr">
        <is>
          <t>0</t>
        </is>
      </c>
      <c r="BJ468" s="297" t="inlineStr">
        <is>
          <t>0</t>
        </is>
      </c>
      <c r="BK468" s="297" t="inlineStr">
        <is>
          <t>0</t>
        </is>
      </c>
      <c r="BL468" s="297" t="inlineStr">
        <is>
          <t>0</t>
        </is>
      </c>
      <c r="BM468" s="297" t="inlineStr">
        <is>
          <t>0</t>
        </is>
      </c>
      <c r="BN468" s="297" t="inlineStr">
        <is>
          <t>0</t>
        </is>
      </c>
      <c r="BO468" s="285" t="inlineStr">
        <is>
          <t>0</t>
        </is>
      </c>
      <c r="BP468" s="297" t="inlineStr">
        <is>
          <t>0</t>
        </is>
      </c>
      <c r="BQ468" s="297" t="inlineStr">
        <is>
          <t>0</t>
        </is>
      </c>
      <c r="BR468" s="297" t="inlineStr">
        <is>
          <t>0</t>
        </is>
      </c>
      <c r="BS468" s="297" t="inlineStr">
        <is>
          <t>0</t>
        </is>
      </c>
      <c r="BT468" s="297" t="inlineStr">
        <is>
          <t>0</t>
        </is>
      </c>
      <c r="BU468" s="297" t="inlineStr">
        <is>
          <t>0</t>
        </is>
      </c>
      <c r="BV468" s="297" t="inlineStr">
        <is>
          <t>0</t>
        </is>
      </c>
      <c r="BW468" s="288" t="inlineStr">
        <is>
          <t>0</t>
        </is>
      </c>
      <c r="BX468" s="276">
        <f>SUM(IF(COUNTIF(#REF!, "*1.*"), 2, 0), IF(COUNTIF(#REF!, "*2.*"), 2, 0), IF(COUNTIF(#REF!, "*3.*"), 2, 0), IF(COUNTIF(#REF!, "*4.*"), 2, 0), IF(COUNTIF(#REF!, "*5.*"), 2, 0), IF(COUNTIF(#REF!, "*6.*"), 2, 0))</f>
        <v/>
      </c>
      <c r="BY468" s="277">
        <f t="array" ref="BY468">SUM(VALUE(AT468),VALUE(AU468),VALUE(AV468),VALUE(AW468),VALUE(AX468),VALUE(AY468),VALUE(AZ468),VALUE(BB468),VALUE(BC468),VALUE(BD468),VALUE(BE468),VALUE(BF468),VALUE(BG468),VALUE(BH468),VALUE(BI468),VALUE(BJ468),VALUE(BK468),VALUE(BL468),VALUE(BM468),VALUE(BN468),VALUE(BO468),VALUE(BP468),VALUE(BQ468),VALUE(BR468),VALUE(BS468),VALUE(BT468),VALUE(BU468),VALUE(BV468),VALUE(BW468))</f>
        <v/>
      </c>
      <c r="BZ468" s="307" t="n"/>
      <c r="CA468" s="307" t="n"/>
      <c r="CB468" s="307" t="n"/>
      <c r="CC468" s="307" t="n"/>
      <c r="CD468" s="307" t="n"/>
      <c r="CE468" s="307" t="n"/>
      <c r="CF468" s="307" t="n"/>
      <c r="CG468" s="307" t="n"/>
      <c r="CH468" s="307" t="n"/>
      <c r="CI468" s="307" t="n"/>
      <c r="CJ468" s="307" t="n"/>
      <c r="CK468" s="307" t="n"/>
      <c r="CL468" s="307" t="n"/>
      <c r="CM468" s="307" t="n"/>
      <c r="CN468" s="307" t="n"/>
      <c r="CO468" s="307" t="n"/>
      <c r="CP468" s="307" t="n"/>
      <c r="CQ468" s="307" t="n"/>
      <c r="CR468" s="279" t="inlineStr"/>
      <c r="CS468" s="280">
        <f>AVERAGE(Value(BY468),value(CR468))</f>
        <v/>
      </c>
      <c r="CT468" s="421">
        <f>(IF(OR(MediaScorecard!BH469="x", MediaScorecard!BI469="x",MediaScorecard!BJ469="x",MediaScorecard!BK469="x",MediaScorecard!BL469="x"),1, 2))</f>
        <v/>
      </c>
      <c r="CU468" s="308" t="n"/>
      <c r="CV468" s="308" t="n"/>
      <c r="CW468" s="308" t="n"/>
      <c r="CX468" s="309" t="n"/>
      <c r="CY468" s="308" t="n"/>
      <c r="CZ468" s="308" t="n"/>
      <c r="DA468" s="308" t="n"/>
    </row>
    <row r="469" ht="21" customHeight="1" s="590">
      <c r="A469" s="421" t="n"/>
      <c r="B469" s="270" t="n"/>
      <c r="C469" s="266" t="n"/>
      <c r="D469" s="267" t="inlineStr"/>
      <c r="E469" s="267" t="inlineStr"/>
      <c r="F469" s="268" t="inlineStr"/>
      <c r="G469" s="421" t="n"/>
      <c r="H469" s="269" t="n"/>
      <c r="I469" s="421" t="n"/>
      <c r="J469" s="421" t="n"/>
      <c r="K469" s="421" t="n"/>
      <c r="L469" s="421" t="n"/>
      <c r="M469" s="421" t="n"/>
      <c r="N469" s="421" t="n"/>
      <c r="O469" s="421" t="n"/>
      <c r="P469" s="421" t="n"/>
      <c r="Q469" s="421" t="n"/>
      <c r="R469" s="270" t="n"/>
      <c r="S469" s="421" t="n"/>
      <c r="T469" s="421" t="n"/>
      <c r="U469" s="421" t="n"/>
      <c r="V469" s="421" t="n"/>
      <c r="W469" s="421" t="n"/>
      <c r="X469" s="421" t="n"/>
      <c r="Y469" s="421" t="n"/>
      <c r="Z469" s="421" t="n"/>
      <c r="AA469" s="421" t="n"/>
      <c r="AB469" s="421" t="n"/>
      <c r="AC469" s="421" t="n"/>
      <c r="AD469" s="421" t="n"/>
      <c r="AE469" s="421" t="n"/>
      <c r="AF469" s="421" t="n"/>
      <c r="AG469" s="421" t="n"/>
      <c r="AH469" s="421" t="n"/>
      <c r="AI469" s="421" t="n"/>
      <c r="AJ469" s="297" t="n"/>
      <c r="AK469" s="297" t="n"/>
      <c r="AL469" s="284" t="n"/>
      <c r="AM469" s="297" t="n"/>
      <c r="AN469" s="285" t="n"/>
      <c r="AO469" s="297" t="n"/>
      <c r="AP469" s="297" t="n"/>
      <c r="AQ469" s="297" t="n"/>
      <c r="AR469" s="297" t="n"/>
      <c r="AS469" s="297" t="n"/>
      <c r="AT469" s="285" t="inlineStr">
        <is>
          <t>0</t>
        </is>
      </c>
      <c r="AU469" s="297" t="inlineStr">
        <is>
          <t>0</t>
        </is>
      </c>
      <c r="AV469" s="297" t="inlineStr">
        <is>
          <t>0</t>
        </is>
      </c>
      <c r="AW469" s="297" t="inlineStr">
        <is>
          <t>0</t>
        </is>
      </c>
      <c r="AX469" s="297" t="inlineStr">
        <is>
          <t>0</t>
        </is>
      </c>
      <c r="AY469" s="286" t="inlineStr">
        <is>
          <t>0</t>
        </is>
      </c>
      <c r="AZ469" s="286" t="inlineStr">
        <is>
          <t>0</t>
        </is>
      </c>
      <c r="BA469" s="287" t="inlineStr">
        <is>
          <t>0</t>
        </is>
      </c>
      <c r="BB469" s="286" t="inlineStr">
        <is>
          <t>0</t>
        </is>
      </c>
      <c r="BC469" s="286" t="inlineStr">
        <is>
          <t>0</t>
        </is>
      </c>
      <c r="BD469" s="286" t="inlineStr">
        <is>
          <t>0</t>
        </is>
      </c>
      <c r="BE469" s="286" t="inlineStr">
        <is>
          <t>0</t>
        </is>
      </c>
      <c r="BF469" s="286" t="inlineStr">
        <is>
          <t>0</t>
        </is>
      </c>
      <c r="BG469" s="286" t="inlineStr">
        <is>
          <t>0</t>
        </is>
      </c>
      <c r="BH469" s="297" t="inlineStr">
        <is>
          <t>0</t>
        </is>
      </c>
      <c r="BI469" s="297" t="inlineStr">
        <is>
          <t>0</t>
        </is>
      </c>
      <c r="BJ469" s="297" t="inlineStr">
        <is>
          <t>0</t>
        </is>
      </c>
      <c r="BK469" s="297" t="inlineStr">
        <is>
          <t>0</t>
        </is>
      </c>
      <c r="BL469" s="297" t="inlineStr">
        <is>
          <t>0</t>
        </is>
      </c>
      <c r="BM469" s="297" t="inlineStr">
        <is>
          <t>0</t>
        </is>
      </c>
      <c r="BN469" s="297" t="inlineStr">
        <is>
          <t>0</t>
        </is>
      </c>
      <c r="BO469" s="285" t="inlineStr">
        <is>
          <t>0</t>
        </is>
      </c>
      <c r="BP469" s="297" t="inlineStr">
        <is>
          <t>0</t>
        </is>
      </c>
      <c r="BQ469" s="297" t="inlineStr">
        <is>
          <t>0</t>
        </is>
      </c>
      <c r="BR469" s="297" t="inlineStr">
        <is>
          <t>0</t>
        </is>
      </c>
      <c r="BS469" s="297" t="inlineStr">
        <is>
          <t>0</t>
        </is>
      </c>
      <c r="BT469" s="297" t="inlineStr">
        <is>
          <t>0</t>
        </is>
      </c>
      <c r="BU469" s="297" t="inlineStr">
        <is>
          <t>0</t>
        </is>
      </c>
      <c r="BV469" s="297" t="inlineStr">
        <is>
          <t>0</t>
        </is>
      </c>
      <c r="BW469" s="288" t="inlineStr">
        <is>
          <t>0</t>
        </is>
      </c>
      <c r="BX469" s="276">
        <f>SUM(IF(COUNTIF(#REF!, "*1.*"), 2, 0), IF(COUNTIF(#REF!, "*2.*"), 2, 0), IF(COUNTIF(#REF!, "*3.*"), 2, 0), IF(COUNTIF(#REF!, "*4.*"), 2, 0), IF(COUNTIF(#REF!, "*5.*"), 2, 0), IF(COUNTIF(#REF!, "*6.*"), 2, 0))</f>
        <v/>
      </c>
      <c r="BY469" s="277">
        <f t="array" ref="BY469">SUM(VALUE(AT469),VALUE(AU469),VALUE(AV469),VALUE(AW469),VALUE(AX469),VALUE(AY469),VALUE(AZ469),VALUE(BB469),VALUE(BC469),VALUE(BD469),VALUE(BE469),VALUE(BF469),VALUE(BG469),VALUE(BH469),VALUE(BI469),VALUE(BJ469),VALUE(BK469),VALUE(BL469),VALUE(BM469),VALUE(BN469),VALUE(BO469),VALUE(BP469),VALUE(BQ469),VALUE(BR469),VALUE(BS469),VALUE(BT469),VALUE(BU469),VALUE(BV469),VALUE(BW469))</f>
        <v/>
      </c>
      <c r="BZ469" s="307" t="n"/>
      <c r="CA469" s="307" t="n"/>
      <c r="CB469" s="307" t="n"/>
      <c r="CC469" s="307" t="n"/>
      <c r="CD469" s="307" t="n"/>
      <c r="CE469" s="307" t="n"/>
      <c r="CF469" s="307" t="n"/>
      <c r="CG469" s="307" t="n"/>
      <c r="CH469" s="307" t="n"/>
      <c r="CI469" s="307" t="n"/>
      <c r="CJ469" s="307" t="n"/>
      <c r="CK469" s="307" t="n"/>
      <c r="CL469" s="307" t="n"/>
      <c r="CM469" s="307" t="n"/>
      <c r="CN469" s="307" t="n"/>
      <c r="CO469" s="307" t="n"/>
      <c r="CP469" s="307" t="n"/>
      <c r="CQ469" s="307" t="n"/>
      <c r="CR469" s="279" t="inlineStr"/>
      <c r="CS469" s="280">
        <f>AVERAGE(Value(BY469),value(CR469))</f>
        <v/>
      </c>
      <c r="CT469" s="421">
        <f>(IF(OR(MediaScorecard!BH470="x", MediaScorecard!BI470="x",MediaScorecard!BJ470="x",MediaScorecard!BK470="x",MediaScorecard!BL470="x"),1, 2))</f>
        <v/>
      </c>
      <c r="CU469" s="308" t="n"/>
      <c r="CV469" s="308" t="n"/>
      <c r="CW469" s="308" t="n"/>
      <c r="CX469" s="309" t="n"/>
      <c r="CY469" s="308" t="n"/>
      <c r="CZ469" s="308" t="n"/>
      <c r="DA469" s="308" t="n"/>
    </row>
    <row r="470" ht="21" customHeight="1" s="590">
      <c r="A470" s="421" t="n"/>
      <c r="B470" s="270" t="n"/>
      <c r="C470" s="266" t="n"/>
      <c r="D470" s="267" t="inlineStr"/>
      <c r="E470" s="267" t="inlineStr"/>
      <c r="F470" s="268" t="inlineStr"/>
      <c r="G470" s="421" t="n"/>
      <c r="H470" s="269" t="n"/>
      <c r="I470" s="421" t="n"/>
      <c r="J470" s="421" t="n"/>
      <c r="K470" s="421" t="n"/>
      <c r="L470" s="421" t="n"/>
      <c r="M470" s="421" t="n"/>
      <c r="N470" s="421" t="n"/>
      <c r="O470" s="421" t="n"/>
      <c r="P470" s="421" t="n"/>
      <c r="Q470" s="421" t="n"/>
      <c r="R470" s="270" t="n"/>
      <c r="S470" s="421" t="n"/>
      <c r="T470" s="421" t="n"/>
      <c r="U470" s="421" t="n"/>
      <c r="V470" s="421" t="n"/>
      <c r="W470" s="421" t="n"/>
      <c r="X470" s="421" t="n"/>
      <c r="Y470" s="421" t="n"/>
      <c r="Z470" s="421" t="n"/>
      <c r="AA470" s="421" t="n"/>
      <c r="AB470" s="421" t="n"/>
      <c r="AC470" s="421" t="n"/>
      <c r="AD470" s="421" t="n"/>
      <c r="AE470" s="421" t="n"/>
      <c r="AF470" s="421" t="n"/>
      <c r="AG470" s="421" t="n"/>
      <c r="AH470" s="421" t="n"/>
      <c r="AI470" s="421" t="n"/>
      <c r="AJ470" s="297" t="n"/>
      <c r="AK470" s="297" t="n"/>
      <c r="AL470" s="284" t="n"/>
      <c r="AM470" s="297" t="n"/>
      <c r="AN470" s="285" t="n"/>
      <c r="AO470" s="297" t="n"/>
      <c r="AP470" s="297" t="n"/>
      <c r="AQ470" s="297" t="n"/>
      <c r="AR470" s="297" t="n"/>
      <c r="AS470" s="297" t="n"/>
      <c r="AT470" s="285" t="inlineStr">
        <is>
          <t>0</t>
        </is>
      </c>
      <c r="AU470" s="297" t="inlineStr">
        <is>
          <t>0</t>
        </is>
      </c>
      <c r="AV470" s="297" t="inlineStr">
        <is>
          <t>0</t>
        </is>
      </c>
      <c r="AW470" s="297" t="inlineStr">
        <is>
          <t>0</t>
        </is>
      </c>
      <c r="AX470" s="297" t="inlineStr">
        <is>
          <t>0</t>
        </is>
      </c>
      <c r="AY470" s="286" t="inlineStr">
        <is>
          <t>0</t>
        </is>
      </c>
      <c r="AZ470" s="286" t="inlineStr">
        <is>
          <t>0</t>
        </is>
      </c>
      <c r="BA470" s="287" t="inlineStr">
        <is>
          <t>0</t>
        </is>
      </c>
      <c r="BB470" s="286" t="inlineStr">
        <is>
          <t>0</t>
        </is>
      </c>
      <c r="BC470" s="286" t="inlineStr">
        <is>
          <t>0</t>
        </is>
      </c>
      <c r="BD470" s="286" t="inlineStr">
        <is>
          <t>0</t>
        </is>
      </c>
      <c r="BE470" s="286" t="inlineStr">
        <is>
          <t>0</t>
        </is>
      </c>
      <c r="BF470" s="286" t="inlineStr">
        <is>
          <t>0</t>
        </is>
      </c>
      <c r="BG470" s="286" t="inlineStr">
        <is>
          <t>0</t>
        </is>
      </c>
      <c r="BH470" s="297" t="inlineStr">
        <is>
          <t>0</t>
        </is>
      </c>
      <c r="BI470" s="297" t="inlineStr">
        <is>
          <t>0</t>
        </is>
      </c>
      <c r="BJ470" s="297" t="inlineStr">
        <is>
          <t>0</t>
        </is>
      </c>
      <c r="BK470" s="297" t="inlineStr">
        <is>
          <t>0</t>
        </is>
      </c>
      <c r="BL470" s="297" t="inlineStr">
        <is>
          <t>0</t>
        </is>
      </c>
      <c r="BM470" s="297" t="inlineStr">
        <is>
          <t>0</t>
        </is>
      </c>
      <c r="BN470" s="297" t="inlineStr">
        <is>
          <t>0</t>
        </is>
      </c>
      <c r="BO470" s="285" t="inlineStr">
        <is>
          <t>0</t>
        </is>
      </c>
      <c r="BP470" s="297" t="inlineStr">
        <is>
          <t>0</t>
        </is>
      </c>
      <c r="BQ470" s="297" t="inlineStr">
        <is>
          <t>0</t>
        </is>
      </c>
      <c r="BR470" s="297" t="inlineStr">
        <is>
          <t>0</t>
        </is>
      </c>
      <c r="BS470" s="297" t="inlineStr">
        <is>
          <t>0</t>
        </is>
      </c>
      <c r="BT470" s="297" t="inlineStr">
        <is>
          <t>0</t>
        </is>
      </c>
      <c r="BU470" s="297" t="inlineStr">
        <is>
          <t>0</t>
        </is>
      </c>
      <c r="BV470" s="297" t="inlineStr">
        <is>
          <t>0</t>
        </is>
      </c>
      <c r="BW470" s="288" t="inlineStr">
        <is>
          <t>0</t>
        </is>
      </c>
      <c r="BX470" s="276">
        <f>SUM(IF(COUNTIF(#REF!, "*1.*"), 2, 0), IF(COUNTIF(#REF!, "*2.*"), 2, 0), IF(COUNTIF(#REF!, "*3.*"), 2, 0), IF(COUNTIF(#REF!, "*4.*"), 2, 0), IF(COUNTIF(#REF!, "*5.*"), 2, 0), IF(COUNTIF(#REF!, "*6.*"), 2, 0))</f>
        <v/>
      </c>
      <c r="BY470" s="277">
        <f t="array" ref="BY470">SUM(VALUE(AT470),VALUE(AU470),VALUE(AV470),VALUE(AW470),VALUE(AX470),VALUE(AY470),VALUE(AZ470),VALUE(BB470),VALUE(BC470),VALUE(BD470),VALUE(BE470),VALUE(BF470),VALUE(BG470),VALUE(BH470),VALUE(BI470),VALUE(BJ470),VALUE(BK470),VALUE(BL470),VALUE(BM470),VALUE(BN470),VALUE(BO470),VALUE(BP470),VALUE(BQ470),VALUE(BR470),VALUE(BS470),VALUE(BT470),VALUE(BU470),VALUE(BV470),VALUE(BW470))</f>
        <v/>
      </c>
      <c r="BZ470" s="307" t="n"/>
      <c r="CA470" s="307" t="n"/>
      <c r="CB470" s="307" t="n"/>
      <c r="CC470" s="307" t="n"/>
      <c r="CD470" s="307" t="n"/>
      <c r="CE470" s="307" t="n"/>
      <c r="CF470" s="307" t="n"/>
      <c r="CG470" s="307" t="n"/>
      <c r="CH470" s="307" t="n"/>
      <c r="CI470" s="307" t="n"/>
      <c r="CJ470" s="307" t="n"/>
      <c r="CK470" s="307" t="n"/>
      <c r="CL470" s="307" t="n"/>
      <c r="CM470" s="307" t="n"/>
      <c r="CN470" s="307" t="n"/>
      <c r="CO470" s="307" t="n"/>
      <c r="CP470" s="307" t="n"/>
      <c r="CQ470" s="307" t="n"/>
      <c r="CR470" s="279" t="inlineStr"/>
      <c r="CS470" s="280">
        <f>AVERAGE(Value(BY470),value(CR470))</f>
        <v/>
      </c>
      <c r="CT470" s="421">
        <f>(IF(OR(MediaScorecard!BH471="x", MediaScorecard!BI471="x",MediaScorecard!BJ471="x",MediaScorecard!BK471="x",MediaScorecard!BL471="x"),1, 2))</f>
        <v/>
      </c>
      <c r="CU470" s="308" t="n"/>
      <c r="CV470" s="308" t="n"/>
      <c r="CW470" s="308" t="n"/>
      <c r="CX470" s="309" t="n"/>
      <c r="CY470" s="308" t="n"/>
      <c r="CZ470" s="308" t="n"/>
      <c r="DA470" s="308" t="n"/>
    </row>
    <row r="471" ht="21" customHeight="1" s="590">
      <c r="A471" s="421" t="n"/>
      <c r="B471" s="270" t="n"/>
      <c r="C471" s="266" t="n"/>
      <c r="D471" s="267" t="inlineStr"/>
      <c r="E471" s="267" t="inlineStr"/>
      <c r="F471" s="268" t="inlineStr"/>
      <c r="G471" s="421" t="n"/>
      <c r="H471" s="269" t="n"/>
      <c r="I471" s="421" t="n"/>
      <c r="J471" s="421" t="n"/>
      <c r="K471" s="421" t="n"/>
      <c r="L471" s="421" t="n"/>
      <c r="M471" s="421" t="n"/>
      <c r="N471" s="421" t="n"/>
      <c r="O471" s="421" t="n"/>
      <c r="P471" s="421" t="n"/>
      <c r="Q471" s="421" t="n"/>
      <c r="R471" s="270" t="n"/>
      <c r="S471" s="421" t="n"/>
      <c r="T471" s="421" t="n"/>
      <c r="U471" s="421" t="n"/>
      <c r="V471" s="421" t="n"/>
      <c r="W471" s="421" t="n"/>
      <c r="X471" s="421" t="n"/>
      <c r="Y471" s="421" t="n"/>
      <c r="Z471" s="421" t="n"/>
      <c r="AA471" s="421" t="n"/>
      <c r="AB471" s="421" t="n"/>
      <c r="AC471" s="421" t="n"/>
      <c r="AD471" s="421" t="n"/>
      <c r="AE471" s="421" t="n"/>
      <c r="AF471" s="421" t="n"/>
      <c r="AG471" s="421" t="n"/>
      <c r="AH471" s="421" t="n"/>
      <c r="AI471" s="421" t="n"/>
      <c r="AJ471" s="297" t="n"/>
      <c r="AK471" s="297" t="n"/>
      <c r="AL471" s="284" t="n"/>
      <c r="AM471" s="297" t="n"/>
      <c r="AN471" s="285" t="n"/>
      <c r="AO471" s="297" t="n"/>
      <c r="AP471" s="297" t="n"/>
      <c r="AQ471" s="297" t="n"/>
      <c r="AR471" s="297" t="n"/>
      <c r="AS471" s="297" t="n"/>
      <c r="AT471" s="285" t="inlineStr">
        <is>
          <t>0</t>
        </is>
      </c>
      <c r="AU471" s="297" t="inlineStr">
        <is>
          <t>0</t>
        </is>
      </c>
      <c r="AV471" s="297" t="inlineStr">
        <is>
          <t>0</t>
        </is>
      </c>
      <c r="AW471" s="297" t="inlineStr">
        <is>
          <t>0</t>
        </is>
      </c>
      <c r="AX471" s="297" t="inlineStr">
        <is>
          <t>0</t>
        </is>
      </c>
      <c r="AY471" s="286" t="inlineStr">
        <is>
          <t>0</t>
        </is>
      </c>
      <c r="AZ471" s="286" t="inlineStr">
        <is>
          <t>0</t>
        </is>
      </c>
      <c r="BA471" s="287" t="inlineStr">
        <is>
          <t>0</t>
        </is>
      </c>
      <c r="BB471" s="286" t="inlineStr">
        <is>
          <t>0</t>
        </is>
      </c>
      <c r="BC471" s="286" t="inlineStr">
        <is>
          <t>0</t>
        </is>
      </c>
      <c r="BD471" s="286" t="inlineStr">
        <is>
          <t>0</t>
        </is>
      </c>
      <c r="BE471" s="286" t="inlineStr">
        <is>
          <t>0</t>
        </is>
      </c>
      <c r="BF471" s="286" t="inlineStr">
        <is>
          <t>0</t>
        </is>
      </c>
      <c r="BG471" s="286" t="inlineStr">
        <is>
          <t>0</t>
        </is>
      </c>
      <c r="BH471" s="297" t="inlineStr">
        <is>
          <t>0</t>
        </is>
      </c>
      <c r="BI471" s="297" t="inlineStr">
        <is>
          <t>0</t>
        </is>
      </c>
      <c r="BJ471" s="297" t="inlineStr">
        <is>
          <t>0</t>
        </is>
      </c>
      <c r="BK471" s="297" t="inlineStr">
        <is>
          <t>0</t>
        </is>
      </c>
      <c r="BL471" s="297" t="inlineStr">
        <is>
          <t>0</t>
        </is>
      </c>
      <c r="BM471" s="297" t="inlineStr">
        <is>
          <t>0</t>
        </is>
      </c>
      <c r="BN471" s="297" t="inlineStr">
        <is>
          <t>0</t>
        </is>
      </c>
      <c r="BO471" s="285" t="inlineStr">
        <is>
          <t>0</t>
        </is>
      </c>
      <c r="BP471" s="297" t="inlineStr">
        <is>
          <t>0</t>
        </is>
      </c>
      <c r="BQ471" s="297" t="inlineStr">
        <is>
          <t>0</t>
        </is>
      </c>
      <c r="BR471" s="297" t="inlineStr">
        <is>
          <t>0</t>
        </is>
      </c>
      <c r="BS471" s="297" t="inlineStr">
        <is>
          <t>0</t>
        </is>
      </c>
      <c r="BT471" s="297" t="inlineStr">
        <is>
          <t>0</t>
        </is>
      </c>
      <c r="BU471" s="297" t="inlineStr">
        <is>
          <t>0</t>
        </is>
      </c>
      <c r="BV471" s="297" t="inlineStr">
        <is>
          <t>0</t>
        </is>
      </c>
      <c r="BW471" s="288" t="inlineStr">
        <is>
          <t>0</t>
        </is>
      </c>
      <c r="BX471" s="276">
        <f>SUM(IF(COUNTIF(#REF!, "*1.*"), 2, 0), IF(COUNTIF(#REF!, "*2.*"), 2, 0), IF(COUNTIF(#REF!, "*3.*"), 2, 0), IF(COUNTIF(#REF!, "*4.*"), 2, 0), IF(COUNTIF(#REF!, "*5.*"), 2, 0), IF(COUNTIF(#REF!, "*6.*"), 2, 0))</f>
        <v/>
      </c>
      <c r="BY471" s="277">
        <f t="array" ref="BY471">SUM(VALUE(AT471),VALUE(AU471),VALUE(AV471),VALUE(AW471),VALUE(AX471),VALUE(AY471),VALUE(AZ471),VALUE(BB471),VALUE(BC471),VALUE(BD471),VALUE(BE471),VALUE(BF471),VALUE(BG471),VALUE(BH471),VALUE(BI471),VALUE(BJ471),VALUE(BK471),VALUE(BL471),VALUE(BM471),VALUE(BN471),VALUE(BO471),VALUE(BP471),VALUE(BQ471),VALUE(BR471),VALUE(BS471),VALUE(BT471),VALUE(BU471),VALUE(BV471),VALUE(BW471))</f>
        <v/>
      </c>
      <c r="BZ471" s="303" t="n"/>
      <c r="CA471" s="303" t="n"/>
      <c r="CB471" s="303" t="n"/>
      <c r="CC471" s="303" t="n"/>
      <c r="CD471" s="303" t="n"/>
      <c r="CE471" s="303" t="n"/>
      <c r="CF471" s="303" t="n"/>
      <c r="CG471" s="303" t="n"/>
      <c r="CH471" s="303" t="n"/>
      <c r="CI471" s="303" t="n"/>
      <c r="CJ471" s="303" t="n"/>
      <c r="CK471" s="303" t="n"/>
      <c r="CL471" s="303" t="n"/>
      <c r="CM471" s="303" t="n"/>
      <c r="CN471" s="303" t="n"/>
      <c r="CO471" s="303" t="n"/>
      <c r="CP471" s="303" t="n"/>
      <c r="CQ471" s="303" t="n"/>
      <c r="CR471" s="279" t="inlineStr"/>
      <c r="CS471" s="280">
        <f>AVERAGE(Value(BY471),value(CR471))</f>
        <v/>
      </c>
      <c r="CT471" s="421">
        <f>(IF(OR(MediaScorecard!BH472="x", MediaScorecard!BI472="x",MediaScorecard!BJ472="x",MediaScorecard!BK472="x",MediaScorecard!BL472="x"),1, 2))</f>
        <v/>
      </c>
      <c r="CU471" s="304" t="n"/>
      <c r="CV471" s="304" t="n"/>
      <c r="CW471" s="304" t="n"/>
      <c r="CX471" s="305" t="n"/>
      <c r="CY471" s="304" t="n"/>
      <c r="CZ471" s="304" t="n"/>
      <c r="DA471" s="304" t="n"/>
    </row>
    <row r="472" ht="21" customHeight="1" s="590">
      <c r="A472" s="421" t="n"/>
      <c r="B472" s="270" t="n"/>
      <c r="C472" s="266" t="n"/>
      <c r="D472" s="267" t="inlineStr"/>
      <c r="E472" s="267" t="inlineStr"/>
      <c r="F472" s="268" t="inlineStr"/>
      <c r="G472" s="421" t="n"/>
      <c r="H472" s="269" t="n"/>
      <c r="I472" s="421" t="n"/>
      <c r="J472" s="421" t="n"/>
      <c r="K472" s="421" t="n"/>
      <c r="L472" s="421" t="n"/>
      <c r="M472" s="421" t="n"/>
      <c r="N472" s="421" t="n"/>
      <c r="O472" s="421" t="n"/>
      <c r="P472" s="421" t="n"/>
      <c r="Q472" s="421" t="n"/>
      <c r="R472" s="270" t="n"/>
      <c r="S472" s="421" t="n"/>
      <c r="T472" s="421" t="n"/>
      <c r="U472" s="421" t="n"/>
      <c r="V472" s="421" t="n"/>
      <c r="W472" s="421" t="n"/>
      <c r="X472" s="421" t="n"/>
      <c r="Y472" s="421" t="n"/>
      <c r="Z472" s="421" t="n"/>
      <c r="AA472" s="421" t="n"/>
      <c r="AB472" s="421" t="n"/>
      <c r="AC472" s="421" t="n"/>
      <c r="AD472" s="421" t="n"/>
      <c r="AE472" s="421" t="n"/>
      <c r="AF472" s="421" t="n"/>
      <c r="AG472" s="421" t="n"/>
      <c r="AH472" s="421" t="n"/>
      <c r="AI472" s="421" t="n"/>
      <c r="AJ472" s="297" t="n"/>
      <c r="AK472" s="297" t="n"/>
      <c r="AL472" s="284" t="n"/>
      <c r="AM472" s="297" t="n"/>
      <c r="AN472" s="285" t="n"/>
      <c r="AO472" s="297" t="n"/>
      <c r="AP472" s="297" t="n"/>
      <c r="AQ472" s="297" t="n"/>
      <c r="AR472" s="297" t="n"/>
      <c r="AS472" s="297" t="n"/>
      <c r="AT472" s="285" t="inlineStr">
        <is>
          <t>0</t>
        </is>
      </c>
      <c r="AU472" s="297" t="inlineStr">
        <is>
          <t>0</t>
        </is>
      </c>
      <c r="AV472" s="297" t="inlineStr">
        <is>
          <t>0</t>
        </is>
      </c>
      <c r="AW472" s="297" t="inlineStr">
        <is>
          <t>0</t>
        </is>
      </c>
      <c r="AX472" s="297" t="inlineStr">
        <is>
          <t>0</t>
        </is>
      </c>
      <c r="AY472" s="286" t="inlineStr">
        <is>
          <t>0</t>
        </is>
      </c>
      <c r="AZ472" s="286" t="inlineStr">
        <is>
          <t>0</t>
        </is>
      </c>
      <c r="BA472" s="287" t="inlineStr">
        <is>
          <t>0</t>
        </is>
      </c>
      <c r="BB472" s="286" t="inlineStr">
        <is>
          <t>0</t>
        </is>
      </c>
      <c r="BC472" s="286" t="inlineStr">
        <is>
          <t>0</t>
        </is>
      </c>
      <c r="BD472" s="286" t="inlineStr">
        <is>
          <t>0</t>
        </is>
      </c>
      <c r="BE472" s="286" t="inlineStr">
        <is>
          <t>0</t>
        </is>
      </c>
      <c r="BF472" s="286" t="inlineStr">
        <is>
          <t>0</t>
        </is>
      </c>
      <c r="BG472" s="286" t="inlineStr">
        <is>
          <t>0</t>
        </is>
      </c>
      <c r="BH472" s="297" t="inlineStr">
        <is>
          <t>0</t>
        </is>
      </c>
      <c r="BI472" s="297" t="inlineStr">
        <is>
          <t>0</t>
        </is>
      </c>
      <c r="BJ472" s="297" t="inlineStr">
        <is>
          <t>0</t>
        </is>
      </c>
      <c r="BK472" s="297" t="inlineStr">
        <is>
          <t>0</t>
        </is>
      </c>
      <c r="BL472" s="297" t="inlineStr">
        <is>
          <t>0</t>
        </is>
      </c>
      <c r="BM472" s="297" t="inlineStr">
        <is>
          <t>0</t>
        </is>
      </c>
      <c r="BN472" s="297" t="inlineStr">
        <is>
          <t>0</t>
        </is>
      </c>
      <c r="BO472" s="285" t="inlineStr">
        <is>
          <t>0</t>
        </is>
      </c>
      <c r="BP472" s="297" t="inlineStr">
        <is>
          <t>0</t>
        </is>
      </c>
      <c r="BQ472" s="297" t="inlineStr">
        <is>
          <t>0</t>
        </is>
      </c>
      <c r="BR472" s="297" t="inlineStr">
        <is>
          <t>0</t>
        </is>
      </c>
      <c r="BS472" s="297" t="inlineStr">
        <is>
          <t>0</t>
        </is>
      </c>
      <c r="BT472" s="297" t="inlineStr">
        <is>
          <t>0</t>
        </is>
      </c>
      <c r="BU472" s="297" t="inlineStr">
        <is>
          <t>0</t>
        </is>
      </c>
      <c r="BV472" s="297" t="inlineStr">
        <is>
          <t>0</t>
        </is>
      </c>
      <c r="BW472" s="288" t="inlineStr">
        <is>
          <t>0</t>
        </is>
      </c>
      <c r="BX472" s="276">
        <f>SUM(IF(COUNTIF(#REF!, "*1.*"), 2, 0), IF(COUNTIF(#REF!, "*2.*"), 2, 0), IF(COUNTIF(#REF!, "*3.*"), 2, 0), IF(COUNTIF(#REF!, "*4.*"), 2, 0), IF(COUNTIF(#REF!, "*5.*"), 2, 0), IF(COUNTIF(#REF!, "*6.*"), 2, 0))</f>
        <v/>
      </c>
      <c r="BY472" s="277">
        <f t="array" ref="BY472">SUM(VALUE(AT472),VALUE(AU472),VALUE(AV472),VALUE(AW472),VALUE(AX472),VALUE(AY472),VALUE(AZ472),VALUE(BB472),VALUE(BC472),VALUE(BD472),VALUE(BE472),VALUE(BF472),VALUE(BG472),VALUE(BH472),VALUE(BI472),VALUE(BJ472),VALUE(BK472),VALUE(BL472),VALUE(BM472),VALUE(BN472),VALUE(BO472),VALUE(BP472),VALUE(BQ472),VALUE(BR472),VALUE(BS472),VALUE(BT472),VALUE(BU472),VALUE(BV472),VALUE(BW472))</f>
        <v/>
      </c>
      <c r="BZ472" s="307" t="n"/>
      <c r="CA472" s="307" t="n"/>
      <c r="CB472" s="307" t="n"/>
      <c r="CC472" s="307" t="n"/>
      <c r="CD472" s="307" t="n"/>
      <c r="CE472" s="307" t="n"/>
      <c r="CF472" s="307" t="n"/>
      <c r="CG472" s="307" t="n"/>
      <c r="CH472" s="307" t="n"/>
      <c r="CI472" s="307" t="n"/>
      <c r="CJ472" s="307" t="n"/>
      <c r="CK472" s="307" t="n"/>
      <c r="CL472" s="307" t="n"/>
      <c r="CM472" s="307" t="n"/>
      <c r="CN472" s="307" t="n"/>
      <c r="CO472" s="307" t="n"/>
      <c r="CP472" s="307" t="n"/>
      <c r="CQ472" s="307" t="n"/>
      <c r="CR472" s="279" t="inlineStr"/>
      <c r="CS472" s="280">
        <f>AVERAGE(Value(BY472),value(CR472))</f>
        <v/>
      </c>
      <c r="CT472" s="421">
        <f>(IF(OR(MediaScorecard!BH473="x", MediaScorecard!BI473="x",MediaScorecard!BJ473="x",MediaScorecard!BK473="x",MediaScorecard!BL473="x"),1, 2))</f>
        <v/>
      </c>
      <c r="CU472" s="308" t="n"/>
      <c r="CV472" s="308" t="n"/>
      <c r="CW472" s="308" t="n"/>
      <c r="CX472" s="309" t="n"/>
      <c r="CY472" s="308" t="n"/>
      <c r="CZ472" s="308" t="n"/>
      <c r="DA472" s="308" t="n"/>
    </row>
    <row r="473" ht="21" customHeight="1" s="590">
      <c r="A473" s="421" t="n"/>
      <c r="B473" s="270" t="n"/>
      <c r="C473" s="266" t="n"/>
      <c r="D473" s="267" t="inlineStr"/>
      <c r="E473" s="267" t="inlineStr"/>
      <c r="F473" s="268" t="inlineStr"/>
      <c r="G473" s="421" t="n"/>
      <c r="H473" s="269" t="n"/>
      <c r="I473" s="421" t="n"/>
      <c r="J473" s="421" t="n"/>
      <c r="K473" s="421" t="n"/>
      <c r="L473" s="421" t="n"/>
      <c r="M473" s="421" t="n"/>
      <c r="N473" s="421" t="n"/>
      <c r="O473" s="421" t="n"/>
      <c r="P473" s="421" t="n"/>
      <c r="Q473" s="421" t="n"/>
      <c r="R473" s="270" t="n"/>
      <c r="S473" s="421" t="n"/>
      <c r="T473" s="421" t="n"/>
      <c r="U473" s="421" t="n"/>
      <c r="V473" s="421" t="n"/>
      <c r="W473" s="421" t="n"/>
      <c r="X473" s="421" t="n"/>
      <c r="Y473" s="421" t="n"/>
      <c r="Z473" s="421" t="n"/>
      <c r="AA473" s="421" t="n"/>
      <c r="AB473" s="421" t="n"/>
      <c r="AC473" s="421" t="n"/>
      <c r="AD473" s="421" t="n"/>
      <c r="AE473" s="421" t="n"/>
      <c r="AF473" s="421" t="n"/>
      <c r="AG473" s="421" t="n"/>
      <c r="AH473" s="421" t="n"/>
      <c r="AI473" s="421" t="n"/>
      <c r="AJ473" s="297" t="n"/>
      <c r="AK473" s="297" t="n"/>
      <c r="AL473" s="284" t="n"/>
      <c r="AM473" s="297" t="n"/>
      <c r="AN473" s="285" t="n"/>
      <c r="AO473" s="297" t="n"/>
      <c r="AP473" s="297" t="n"/>
      <c r="AQ473" s="297" t="n"/>
      <c r="AR473" s="297" t="n"/>
      <c r="AS473" s="297" t="n"/>
      <c r="AT473" s="285" t="inlineStr">
        <is>
          <t>0</t>
        </is>
      </c>
      <c r="AU473" s="297" t="inlineStr">
        <is>
          <t>0</t>
        </is>
      </c>
      <c r="AV473" s="297" t="inlineStr">
        <is>
          <t>0</t>
        </is>
      </c>
      <c r="AW473" s="297" t="inlineStr">
        <is>
          <t>0</t>
        </is>
      </c>
      <c r="AX473" s="297" t="inlineStr">
        <is>
          <t>0</t>
        </is>
      </c>
      <c r="AY473" s="286" t="inlineStr">
        <is>
          <t>0</t>
        </is>
      </c>
      <c r="AZ473" s="286" t="inlineStr">
        <is>
          <t>0</t>
        </is>
      </c>
      <c r="BA473" s="287" t="inlineStr">
        <is>
          <t>0</t>
        </is>
      </c>
      <c r="BB473" s="286" t="inlineStr">
        <is>
          <t>0</t>
        </is>
      </c>
      <c r="BC473" s="286" t="inlineStr">
        <is>
          <t>0</t>
        </is>
      </c>
      <c r="BD473" s="286" t="inlineStr">
        <is>
          <t>0</t>
        </is>
      </c>
      <c r="BE473" s="286" t="inlineStr">
        <is>
          <t>0</t>
        </is>
      </c>
      <c r="BF473" s="286" t="inlineStr">
        <is>
          <t>0</t>
        </is>
      </c>
      <c r="BG473" s="286" t="inlineStr">
        <is>
          <t>0</t>
        </is>
      </c>
      <c r="BH473" s="297" t="inlineStr">
        <is>
          <t>0</t>
        </is>
      </c>
      <c r="BI473" s="297" t="inlineStr">
        <is>
          <t>0</t>
        </is>
      </c>
      <c r="BJ473" s="297" t="inlineStr">
        <is>
          <t>0</t>
        </is>
      </c>
      <c r="BK473" s="297" t="inlineStr">
        <is>
          <t>0</t>
        </is>
      </c>
      <c r="BL473" s="297" t="inlineStr">
        <is>
          <t>0</t>
        </is>
      </c>
      <c r="BM473" s="297" t="inlineStr">
        <is>
          <t>0</t>
        </is>
      </c>
      <c r="BN473" s="297" t="inlineStr">
        <is>
          <t>0</t>
        </is>
      </c>
      <c r="BO473" s="285" t="inlineStr">
        <is>
          <t>0</t>
        </is>
      </c>
      <c r="BP473" s="297" t="inlineStr">
        <is>
          <t>0</t>
        </is>
      </c>
      <c r="BQ473" s="297" t="inlineStr">
        <is>
          <t>0</t>
        </is>
      </c>
      <c r="BR473" s="297" t="inlineStr">
        <is>
          <t>0</t>
        </is>
      </c>
      <c r="BS473" s="297" t="inlineStr">
        <is>
          <t>0</t>
        </is>
      </c>
      <c r="BT473" s="297" t="inlineStr">
        <is>
          <t>0</t>
        </is>
      </c>
      <c r="BU473" s="297" t="inlineStr">
        <is>
          <t>0</t>
        </is>
      </c>
      <c r="BV473" s="297" t="inlineStr">
        <is>
          <t>0</t>
        </is>
      </c>
      <c r="BW473" s="288" t="inlineStr">
        <is>
          <t>0</t>
        </is>
      </c>
      <c r="BX473" s="276">
        <f>SUM(IF(COUNTIF(#REF!, "*1.*"), 2, 0), IF(COUNTIF(#REF!, "*2.*"), 2, 0), IF(COUNTIF(#REF!, "*3.*"), 2, 0), IF(COUNTIF(#REF!, "*4.*"), 2, 0), IF(COUNTIF(#REF!, "*5.*"), 2, 0), IF(COUNTIF(#REF!, "*6.*"), 2, 0))</f>
        <v/>
      </c>
      <c r="BY473" s="277">
        <f t="array" ref="BY473">SUM(VALUE(AT473),VALUE(AU473),VALUE(AV473),VALUE(AW473),VALUE(AX473),VALUE(AY473),VALUE(AZ473),VALUE(BB473),VALUE(BC473),VALUE(BD473),VALUE(BE473),VALUE(BF473),VALUE(BG473),VALUE(BH473),VALUE(BI473),VALUE(BJ473),VALUE(BK473),VALUE(BL473),VALUE(BM473),VALUE(BN473),VALUE(BO473),VALUE(BP473),VALUE(BQ473),VALUE(BR473),VALUE(BS473),VALUE(BT473),VALUE(BU473),VALUE(BV473),VALUE(BW473))</f>
        <v/>
      </c>
      <c r="BZ473" s="307" t="n"/>
      <c r="CA473" s="307" t="n"/>
      <c r="CB473" s="307" t="n"/>
      <c r="CC473" s="307" t="n"/>
      <c r="CD473" s="307" t="n"/>
      <c r="CE473" s="307" t="n"/>
      <c r="CF473" s="307" t="n"/>
      <c r="CG473" s="307" t="n"/>
      <c r="CH473" s="307" t="n"/>
      <c r="CI473" s="307" t="n"/>
      <c r="CJ473" s="307" t="n"/>
      <c r="CK473" s="307" t="n"/>
      <c r="CL473" s="307" t="n"/>
      <c r="CM473" s="307" t="n"/>
      <c r="CN473" s="307" t="n"/>
      <c r="CO473" s="307" t="n"/>
      <c r="CP473" s="307" t="n"/>
      <c r="CQ473" s="307" t="n"/>
      <c r="CR473" s="279" t="inlineStr"/>
      <c r="CS473" s="280">
        <f>AVERAGE(Value(BY473),value(CR473))</f>
        <v/>
      </c>
      <c r="CT473" s="421">
        <f>(IF(OR(MediaScorecard!BH474="x", MediaScorecard!BI474="x",MediaScorecard!BJ474="x",MediaScorecard!BK474="x",MediaScorecard!BL474="x"),1, 2))</f>
        <v/>
      </c>
      <c r="CU473" s="308" t="n"/>
      <c r="CV473" s="308" t="n"/>
      <c r="CW473" s="308" t="n"/>
      <c r="CX473" s="309" t="n"/>
      <c r="CY473" s="308" t="n"/>
      <c r="CZ473" s="308" t="n"/>
      <c r="DA473" s="308" t="n"/>
    </row>
    <row r="474" ht="21" customHeight="1" s="590">
      <c r="A474" s="421" t="n"/>
      <c r="B474" s="270" t="n"/>
      <c r="C474" s="266" t="n"/>
      <c r="D474" s="267" t="inlineStr"/>
      <c r="E474" s="267" t="inlineStr"/>
      <c r="F474" s="268" t="inlineStr"/>
      <c r="G474" s="421" t="n"/>
      <c r="H474" s="269" t="n"/>
      <c r="I474" s="421" t="n"/>
      <c r="J474" s="421" t="n"/>
      <c r="K474" s="421" t="n"/>
      <c r="L474" s="421" t="n"/>
      <c r="M474" s="421" t="n"/>
      <c r="N474" s="421" t="n"/>
      <c r="O474" s="421" t="n"/>
      <c r="P474" s="421" t="n"/>
      <c r="Q474" s="421" t="n"/>
      <c r="R474" s="270" t="n"/>
      <c r="S474" s="421" t="n"/>
      <c r="T474" s="421" t="n"/>
      <c r="U474" s="421" t="n"/>
      <c r="V474" s="421" t="n"/>
      <c r="W474" s="421" t="n"/>
      <c r="X474" s="421" t="n"/>
      <c r="Y474" s="421" t="n"/>
      <c r="Z474" s="421" t="n"/>
      <c r="AA474" s="421" t="n"/>
      <c r="AB474" s="421" t="n"/>
      <c r="AC474" s="421" t="n"/>
      <c r="AD474" s="421" t="n"/>
      <c r="AE474" s="421" t="n"/>
      <c r="AF474" s="421" t="n"/>
      <c r="AG474" s="421" t="n"/>
      <c r="AH474" s="421" t="n"/>
      <c r="AI474" s="421" t="n"/>
      <c r="AJ474" s="297" t="n"/>
      <c r="AK474" s="297" t="n"/>
      <c r="AL474" s="284" t="n"/>
      <c r="AM474" s="297" t="n"/>
      <c r="AN474" s="285" t="n"/>
      <c r="AO474" s="297" t="n"/>
      <c r="AP474" s="297" t="n"/>
      <c r="AQ474" s="297" t="n"/>
      <c r="AR474" s="297" t="n"/>
      <c r="AS474" s="297" t="n"/>
      <c r="AT474" s="285" t="inlineStr">
        <is>
          <t>0</t>
        </is>
      </c>
      <c r="AU474" s="297" t="inlineStr">
        <is>
          <t>0</t>
        </is>
      </c>
      <c r="AV474" s="297" t="inlineStr">
        <is>
          <t>0</t>
        </is>
      </c>
      <c r="AW474" s="297" t="inlineStr">
        <is>
          <t>0</t>
        </is>
      </c>
      <c r="AX474" s="297" t="inlineStr">
        <is>
          <t>0</t>
        </is>
      </c>
      <c r="AY474" s="286" t="inlineStr">
        <is>
          <t>0</t>
        </is>
      </c>
      <c r="AZ474" s="286" t="inlineStr">
        <is>
          <t>0</t>
        </is>
      </c>
      <c r="BA474" s="287" t="inlineStr">
        <is>
          <t>0</t>
        </is>
      </c>
      <c r="BB474" s="286" t="inlineStr">
        <is>
          <t>0</t>
        </is>
      </c>
      <c r="BC474" s="286" t="inlineStr">
        <is>
          <t>0</t>
        </is>
      </c>
      <c r="BD474" s="286" t="inlineStr">
        <is>
          <t>0</t>
        </is>
      </c>
      <c r="BE474" s="286" t="inlineStr">
        <is>
          <t>0</t>
        </is>
      </c>
      <c r="BF474" s="286" t="inlineStr">
        <is>
          <t>0</t>
        </is>
      </c>
      <c r="BG474" s="286" t="inlineStr">
        <is>
          <t>0</t>
        </is>
      </c>
      <c r="BH474" s="297" t="inlineStr">
        <is>
          <t>0</t>
        </is>
      </c>
      <c r="BI474" s="297" t="inlineStr">
        <is>
          <t>0</t>
        </is>
      </c>
      <c r="BJ474" s="297" t="inlineStr">
        <is>
          <t>0</t>
        </is>
      </c>
      <c r="BK474" s="297" t="inlineStr">
        <is>
          <t>0</t>
        </is>
      </c>
      <c r="BL474" s="297" t="inlineStr">
        <is>
          <t>0</t>
        </is>
      </c>
      <c r="BM474" s="297" t="inlineStr">
        <is>
          <t>0</t>
        </is>
      </c>
      <c r="BN474" s="297" t="inlineStr">
        <is>
          <t>0</t>
        </is>
      </c>
      <c r="BO474" s="285" t="inlineStr">
        <is>
          <t>0</t>
        </is>
      </c>
      <c r="BP474" s="297" t="inlineStr">
        <is>
          <t>0</t>
        </is>
      </c>
      <c r="BQ474" s="297" t="inlineStr">
        <is>
          <t>0</t>
        </is>
      </c>
      <c r="BR474" s="297" t="inlineStr">
        <is>
          <t>0</t>
        </is>
      </c>
      <c r="BS474" s="297" t="inlineStr">
        <is>
          <t>0</t>
        </is>
      </c>
      <c r="BT474" s="297" t="inlineStr">
        <is>
          <t>0</t>
        </is>
      </c>
      <c r="BU474" s="297" t="inlineStr">
        <is>
          <t>0</t>
        </is>
      </c>
      <c r="BV474" s="297" t="inlineStr">
        <is>
          <t>0</t>
        </is>
      </c>
      <c r="BW474" s="288" t="inlineStr">
        <is>
          <t>0</t>
        </is>
      </c>
      <c r="BX474" s="276">
        <f>SUM(IF(COUNTIF(#REF!, "*1.*"), 2, 0), IF(COUNTIF(#REF!, "*2.*"), 2, 0), IF(COUNTIF(#REF!, "*3.*"), 2, 0), IF(COUNTIF(#REF!, "*4.*"), 2, 0), IF(COUNTIF(#REF!, "*5.*"), 2, 0), IF(COUNTIF(#REF!, "*6.*"), 2, 0))</f>
        <v/>
      </c>
      <c r="BY474" s="277">
        <f t="array" ref="BY474">SUM(VALUE(AT474),VALUE(AU474),VALUE(AV474),VALUE(AW474),VALUE(AX474),VALUE(AY474),VALUE(AZ474),VALUE(BB474),VALUE(BC474),VALUE(BD474),VALUE(BE474),VALUE(BF474),VALUE(BG474),VALUE(BH474),VALUE(BI474),VALUE(BJ474),VALUE(BK474),VALUE(BL474),VALUE(BM474),VALUE(BN474),VALUE(BO474),VALUE(BP474),VALUE(BQ474),VALUE(BR474),VALUE(BS474),VALUE(BT474),VALUE(BU474),VALUE(BV474),VALUE(BW474))</f>
        <v/>
      </c>
      <c r="BZ474" s="307" t="n"/>
      <c r="CA474" s="307" t="n"/>
      <c r="CB474" s="307" t="n"/>
      <c r="CC474" s="307" t="n"/>
      <c r="CD474" s="307" t="n"/>
      <c r="CE474" s="307" t="n"/>
      <c r="CF474" s="307" t="n"/>
      <c r="CG474" s="307" t="n"/>
      <c r="CH474" s="307" t="n"/>
      <c r="CI474" s="307" t="n"/>
      <c r="CJ474" s="307" t="n"/>
      <c r="CK474" s="307" t="n"/>
      <c r="CL474" s="307" t="n"/>
      <c r="CM474" s="307" t="n"/>
      <c r="CN474" s="307" t="n"/>
      <c r="CO474" s="307" t="n"/>
      <c r="CP474" s="307" t="n"/>
      <c r="CQ474" s="307" t="n"/>
      <c r="CR474" s="279" t="inlineStr"/>
      <c r="CS474" s="280">
        <f>AVERAGE(Value(BY474),value(CR474))</f>
        <v/>
      </c>
      <c r="CT474" s="421">
        <f>(IF(OR(MediaScorecard!BH475="x", MediaScorecard!BI475="x",MediaScorecard!BJ475="x",MediaScorecard!BK475="x",MediaScorecard!BL475="x"),1, 2))</f>
        <v/>
      </c>
      <c r="CU474" s="308" t="n"/>
      <c r="CV474" s="308" t="n"/>
      <c r="CW474" s="308" t="n"/>
      <c r="CX474" s="309" t="n"/>
      <c r="CY474" s="308" t="n"/>
      <c r="CZ474" s="308" t="n"/>
      <c r="DA474" s="308" t="n"/>
    </row>
    <row r="475" ht="21" customHeight="1" s="590">
      <c r="A475" s="421" t="n"/>
      <c r="B475" s="270" t="n"/>
      <c r="C475" s="266" t="n"/>
      <c r="D475" s="267" t="inlineStr"/>
      <c r="E475" s="267" t="inlineStr"/>
      <c r="F475" s="268" t="inlineStr"/>
      <c r="G475" s="421" t="n"/>
      <c r="H475" s="269" t="n"/>
      <c r="I475" s="421" t="n"/>
      <c r="J475" s="421" t="n"/>
      <c r="K475" s="421" t="n"/>
      <c r="L475" s="421" t="n"/>
      <c r="M475" s="421" t="n"/>
      <c r="N475" s="421" t="n"/>
      <c r="O475" s="421" t="n"/>
      <c r="P475" s="421" t="n"/>
      <c r="Q475" s="421" t="n"/>
      <c r="R475" s="270" t="n"/>
      <c r="S475" s="421" t="n"/>
      <c r="T475" s="421" t="n"/>
      <c r="U475" s="421" t="n"/>
      <c r="V475" s="421" t="n"/>
      <c r="W475" s="421" t="n"/>
      <c r="X475" s="421" t="n"/>
      <c r="Y475" s="421" t="n"/>
      <c r="Z475" s="421" t="n"/>
      <c r="AA475" s="421" t="n"/>
      <c r="AB475" s="421" t="n"/>
      <c r="AC475" s="421" t="n"/>
      <c r="AD475" s="421" t="n"/>
      <c r="AE475" s="421" t="n"/>
      <c r="AF475" s="421" t="n"/>
      <c r="AG475" s="421" t="n"/>
      <c r="AH475" s="421" t="n"/>
      <c r="AI475" s="421" t="n"/>
      <c r="AJ475" s="297" t="n"/>
      <c r="AK475" s="297" t="n"/>
      <c r="AL475" s="284" t="n"/>
      <c r="AM475" s="297" t="n"/>
      <c r="AN475" s="285" t="n"/>
      <c r="AO475" s="297" t="n"/>
      <c r="AP475" s="297" t="n"/>
      <c r="AQ475" s="297" t="n"/>
      <c r="AR475" s="297" t="n"/>
      <c r="AS475" s="297" t="n"/>
      <c r="AT475" s="285" t="inlineStr">
        <is>
          <t>0</t>
        </is>
      </c>
      <c r="AU475" s="297" t="inlineStr">
        <is>
          <t>0</t>
        </is>
      </c>
      <c r="AV475" s="297" t="inlineStr">
        <is>
          <t>0</t>
        </is>
      </c>
      <c r="AW475" s="297" t="inlineStr">
        <is>
          <t>0</t>
        </is>
      </c>
      <c r="AX475" s="297" t="inlineStr">
        <is>
          <t>0</t>
        </is>
      </c>
      <c r="AY475" s="286" t="inlineStr">
        <is>
          <t>0</t>
        </is>
      </c>
      <c r="AZ475" s="286" t="inlineStr">
        <is>
          <t>0</t>
        </is>
      </c>
      <c r="BA475" s="287" t="inlineStr">
        <is>
          <t>0</t>
        </is>
      </c>
      <c r="BB475" s="286" t="inlineStr">
        <is>
          <t>0</t>
        </is>
      </c>
      <c r="BC475" s="286" t="inlineStr">
        <is>
          <t>0</t>
        </is>
      </c>
      <c r="BD475" s="286" t="inlineStr">
        <is>
          <t>0</t>
        </is>
      </c>
      <c r="BE475" s="286" t="inlineStr">
        <is>
          <t>0</t>
        </is>
      </c>
      <c r="BF475" s="286" t="inlineStr">
        <is>
          <t>0</t>
        </is>
      </c>
      <c r="BG475" s="286" t="inlineStr">
        <is>
          <t>0</t>
        </is>
      </c>
      <c r="BH475" s="297" t="inlineStr">
        <is>
          <t>0</t>
        </is>
      </c>
      <c r="BI475" s="297" t="inlineStr">
        <is>
          <t>0</t>
        </is>
      </c>
      <c r="BJ475" s="297" t="inlineStr">
        <is>
          <t>0</t>
        </is>
      </c>
      <c r="BK475" s="297" t="inlineStr">
        <is>
          <t>0</t>
        </is>
      </c>
      <c r="BL475" s="297" t="inlineStr">
        <is>
          <t>0</t>
        </is>
      </c>
      <c r="BM475" s="297" t="inlineStr">
        <is>
          <t>0</t>
        </is>
      </c>
      <c r="BN475" s="297" t="inlineStr">
        <is>
          <t>0</t>
        </is>
      </c>
      <c r="BO475" s="285" t="inlineStr">
        <is>
          <t>0</t>
        </is>
      </c>
      <c r="BP475" s="297" t="inlineStr">
        <is>
          <t>0</t>
        </is>
      </c>
      <c r="BQ475" s="297" t="inlineStr">
        <is>
          <t>0</t>
        </is>
      </c>
      <c r="BR475" s="297" t="inlineStr">
        <is>
          <t>0</t>
        </is>
      </c>
      <c r="BS475" s="297" t="inlineStr">
        <is>
          <t>0</t>
        </is>
      </c>
      <c r="BT475" s="297" t="inlineStr">
        <is>
          <t>0</t>
        </is>
      </c>
      <c r="BU475" s="297" t="inlineStr">
        <is>
          <t>0</t>
        </is>
      </c>
      <c r="BV475" s="297" t="inlineStr">
        <is>
          <t>0</t>
        </is>
      </c>
      <c r="BW475" s="288" t="inlineStr">
        <is>
          <t>0</t>
        </is>
      </c>
      <c r="BX475" s="276">
        <f>SUM(IF(COUNTIF(#REF!, "*1.*"), 2, 0), IF(COUNTIF(#REF!, "*2.*"), 2, 0), IF(COUNTIF(#REF!, "*3.*"), 2, 0), IF(COUNTIF(#REF!, "*4.*"), 2, 0), IF(COUNTIF(#REF!, "*5.*"), 2, 0), IF(COUNTIF(#REF!, "*6.*"), 2, 0))</f>
        <v/>
      </c>
      <c r="BY475" s="277">
        <f t="array" ref="BY475">SUM(VALUE(AT475),VALUE(AU475),VALUE(AV475),VALUE(AW475),VALUE(AX475),VALUE(AY475),VALUE(AZ475),VALUE(BB475),VALUE(BC475),VALUE(BD475),VALUE(BE475),VALUE(BF475),VALUE(BG475),VALUE(BH475),VALUE(BI475),VALUE(BJ475),VALUE(BK475),VALUE(BL475),VALUE(BM475),VALUE(BN475),VALUE(BO475),VALUE(BP475),VALUE(BQ475),VALUE(BR475),VALUE(BS475),VALUE(BT475),VALUE(BU475),VALUE(BV475),VALUE(BW475))</f>
        <v/>
      </c>
      <c r="BZ475" s="307" t="n"/>
      <c r="CA475" s="307" t="n"/>
      <c r="CB475" s="307" t="n"/>
      <c r="CC475" s="307" t="n"/>
      <c r="CD475" s="307" t="n"/>
      <c r="CE475" s="307" t="n"/>
      <c r="CF475" s="307" t="n"/>
      <c r="CG475" s="307" t="n"/>
      <c r="CH475" s="307" t="n"/>
      <c r="CI475" s="307" t="n"/>
      <c r="CJ475" s="307" t="n"/>
      <c r="CK475" s="307" t="n"/>
      <c r="CL475" s="307" t="n"/>
      <c r="CM475" s="307" t="n"/>
      <c r="CN475" s="307" t="n"/>
      <c r="CO475" s="307" t="n"/>
      <c r="CP475" s="307" t="n"/>
      <c r="CQ475" s="307" t="n"/>
      <c r="CR475" s="279" t="inlineStr"/>
      <c r="CS475" s="280">
        <f>AVERAGE(Value(BY475),value(CR475))</f>
        <v/>
      </c>
      <c r="CT475" s="421">
        <f>(IF(OR(MediaScorecard!BH476="x", MediaScorecard!BI476="x",MediaScorecard!BJ476="x",MediaScorecard!BK476="x",MediaScorecard!BL476="x"),1, 2))</f>
        <v/>
      </c>
      <c r="CU475" s="308" t="n"/>
      <c r="CV475" s="308" t="n"/>
      <c r="CW475" s="308" t="n"/>
      <c r="CX475" s="309" t="n"/>
      <c r="CY475" s="308" t="n"/>
      <c r="CZ475" s="308" t="n"/>
      <c r="DA475" s="308" t="n"/>
    </row>
    <row r="476" ht="21" customHeight="1" s="590">
      <c r="A476" s="421" t="n"/>
      <c r="B476" s="270" t="n"/>
      <c r="C476" s="266" t="n"/>
      <c r="D476" s="267" t="inlineStr"/>
      <c r="E476" s="267" t="inlineStr"/>
      <c r="F476" s="268" t="inlineStr"/>
      <c r="G476" s="421" t="n"/>
      <c r="H476" s="269" t="n"/>
      <c r="I476" s="421" t="n"/>
      <c r="J476" s="421" t="n"/>
      <c r="K476" s="421" t="n"/>
      <c r="L476" s="421" t="n"/>
      <c r="M476" s="421" t="n"/>
      <c r="N476" s="421" t="n"/>
      <c r="O476" s="421" t="n"/>
      <c r="P476" s="421" t="n"/>
      <c r="Q476" s="421" t="n"/>
      <c r="R476" s="270" t="n"/>
      <c r="S476" s="421" t="n"/>
      <c r="T476" s="421" t="n"/>
      <c r="U476" s="421" t="n"/>
      <c r="V476" s="421" t="n"/>
      <c r="W476" s="421" t="n"/>
      <c r="X476" s="421" t="n"/>
      <c r="Y476" s="421" t="n"/>
      <c r="Z476" s="421" t="n"/>
      <c r="AA476" s="421" t="n"/>
      <c r="AB476" s="421" t="n"/>
      <c r="AC476" s="421" t="n"/>
      <c r="AD476" s="421" t="n"/>
      <c r="AE476" s="421" t="n"/>
      <c r="AF476" s="421" t="n"/>
      <c r="AG476" s="421" t="n"/>
      <c r="AH476" s="421" t="n"/>
      <c r="AI476" s="421" t="n"/>
      <c r="AJ476" s="297" t="n"/>
      <c r="AK476" s="297" t="n"/>
      <c r="AL476" s="284" t="n"/>
      <c r="AM476" s="297" t="n"/>
      <c r="AN476" s="285" t="n"/>
      <c r="AO476" s="297" t="n"/>
      <c r="AP476" s="297" t="n"/>
      <c r="AQ476" s="297" t="n"/>
      <c r="AR476" s="297" t="n"/>
      <c r="AS476" s="297" t="n"/>
      <c r="AT476" s="285" t="inlineStr">
        <is>
          <t>0</t>
        </is>
      </c>
      <c r="AU476" s="297" t="inlineStr">
        <is>
          <t>0</t>
        </is>
      </c>
      <c r="AV476" s="297" t="inlineStr">
        <is>
          <t>0</t>
        </is>
      </c>
      <c r="AW476" s="297" t="inlineStr">
        <is>
          <t>0</t>
        </is>
      </c>
      <c r="AX476" s="297" t="inlineStr">
        <is>
          <t>0</t>
        </is>
      </c>
      <c r="AY476" s="286" t="inlineStr">
        <is>
          <t>0</t>
        </is>
      </c>
      <c r="AZ476" s="286" t="inlineStr">
        <is>
          <t>0</t>
        </is>
      </c>
      <c r="BA476" s="287" t="inlineStr">
        <is>
          <t>0</t>
        </is>
      </c>
      <c r="BB476" s="286" t="inlineStr">
        <is>
          <t>0</t>
        </is>
      </c>
      <c r="BC476" s="286" t="inlineStr">
        <is>
          <t>0</t>
        </is>
      </c>
      <c r="BD476" s="286" t="inlineStr">
        <is>
          <t>0</t>
        </is>
      </c>
      <c r="BE476" s="286" t="inlineStr">
        <is>
          <t>0</t>
        </is>
      </c>
      <c r="BF476" s="286" t="inlineStr">
        <is>
          <t>0</t>
        </is>
      </c>
      <c r="BG476" s="286" t="inlineStr">
        <is>
          <t>0</t>
        </is>
      </c>
      <c r="BH476" s="297" t="inlineStr">
        <is>
          <t>0</t>
        </is>
      </c>
      <c r="BI476" s="297" t="inlineStr">
        <is>
          <t>0</t>
        </is>
      </c>
      <c r="BJ476" s="297" t="inlineStr">
        <is>
          <t>0</t>
        </is>
      </c>
      <c r="BK476" s="297" t="inlineStr">
        <is>
          <t>0</t>
        </is>
      </c>
      <c r="BL476" s="297" t="inlineStr">
        <is>
          <t>0</t>
        </is>
      </c>
      <c r="BM476" s="297" t="inlineStr">
        <is>
          <t>0</t>
        </is>
      </c>
      <c r="BN476" s="297" t="inlineStr">
        <is>
          <t>0</t>
        </is>
      </c>
      <c r="BO476" s="285" t="inlineStr">
        <is>
          <t>0</t>
        </is>
      </c>
      <c r="BP476" s="297" t="inlineStr">
        <is>
          <t>0</t>
        </is>
      </c>
      <c r="BQ476" s="297" t="inlineStr">
        <is>
          <t>0</t>
        </is>
      </c>
      <c r="BR476" s="297" t="inlineStr">
        <is>
          <t>0</t>
        </is>
      </c>
      <c r="BS476" s="297" t="inlineStr">
        <is>
          <t>0</t>
        </is>
      </c>
      <c r="BT476" s="297" t="inlineStr">
        <is>
          <t>0</t>
        </is>
      </c>
      <c r="BU476" s="297" t="inlineStr">
        <is>
          <t>0</t>
        </is>
      </c>
      <c r="BV476" s="297" t="inlineStr">
        <is>
          <t>0</t>
        </is>
      </c>
      <c r="BW476" s="288" t="inlineStr">
        <is>
          <t>0</t>
        </is>
      </c>
      <c r="BX476" s="276">
        <f>SUM(IF(COUNTIF(#REF!, "*1.*"), 2, 0), IF(COUNTIF(#REF!, "*2.*"), 2, 0), IF(COUNTIF(#REF!, "*3.*"), 2, 0), IF(COUNTIF(#REF!, "*4.*"), 2, 0), IF(COUNTIF(#REF!, "*5.*"), 2, 0), IF(COUNTIF(#REF!, "*6.*"), 2, 0))</f>
        <v/>
      </c>
      <c r="BY476" s="277">
        <f t="array" ref="BY476">SUM(VALUE(AT476),VALUE(AU476),VALUE(AV476),VALUE(AW476),VALUE(AX476),VALUE(AY476),VALUE(AZ476),VALUE(BB476),VALUE(BC476),VALUE(BD476),VALUE(BE476),VALUE(BF476),VALUE(BG476),VALUE(BH476),VALUE(BI476),VALUE(BJ476),VALUE(BK476),VALUE(BL476),VALUE(BM476),VALUE(BN476),VALUE(BO476),VALUE(BP476),VALUE(BQ476),VALUE(BR476),VALUE(BS476),VALUE(BT476),VALUE(BU476),VALUE(BV476),VALUE(BW476))</f>
        <v/>
      </c>
      <c r="BZ476" s="307" t="n"/>
      <c r="CA476" s="307" t="n"/>
      <c r="CB476" s="307" t="n"/>
      <c r="CC476" s="307" t="n"/>
      <c r="CD476" s="307" t="n"/>
      <c r="CE476" s="307" t="n"/>
      <c r="CF476" s="307" t="n"/>
      <c r="CG476" s="307" t="n"/>
      <c r="CH476" s="307" t="n"/>
      <c r="CI476" s="307" t="n"/>
      <c r="CJ476" s="307" t="n"/>
      <c r="CK476" s="307" t="n"/>
      <c r="CL476" s="307" t="n"/>
      <c r="CM476" s="307" t="n"/>
      <c r="CN476" s="307" t="n"/>
      <c r="CO476" s="307" t="n"/>
      <c r="CP476" s="307" t="n"/>
      <c r="CQ476" s="307" t="n"/>
      <c r="CR476" s="279" t="inlineStr"/>
      <c r="CS476" s="280">
        <f>AVERAGE(Value(BY476),value(CR476))</f>
        <v/>
      </c>
      <c r="CT476" s="421">
        <f>(IF(OR(MediaScorecard!BH477="x", MediaScorecard!BI477="x",MediaScorecard!BJ477="x",MediaScorecard!BK477="x",MediaScorecard!BL477="x"),1, 2))</f>
        <v/>
      </c>
      <c r="CU476" s="308" t="n"/>
      <c r="CV476" s="308" t="n"/>
      <c r="CW476" s="308" t="n"/>
      <c r="CX476" s="309" t="n"/>
      <c r="CY476" s="308" t="n"/>
      <c r="CZ476" s="308" t="n"/>
      <c r="DA476" s="308" t="n"/>
    </row>
    <row r="477" ht="21" customHeight="1" s="590">
      <c r="A477" s="421" t="n"/>
      <c r="B477" s="270" t="n"/>
      <c r="C477" s="266" t="n"/>
      <c r="D477" s="267" t="inlineStr"/>
      <c r="E477" s="267" t="inlineStr"/>
      <c r="F477" s="268" t="inlineStr"/>
      <c r="G477" s="421" t="n"/>
      <c r="H477" s="269" t="n"/>
      <c r="I477" s="421" t="n"/>
      <c r="J477" s="421" t="n"/>
      <c r="K477" s="421" t="n"/>
      <c r="L477" s="421" t="n"/>
      <c r="M477" s="421" t="n"/>
      <c r="N477" s="421" t="n"/>
      <c r="O477" s="421" t="n"/>
      <c r="P477" s="421" t="n"/>
      <c r="Q477" s="421" t="n"/>
      <c r="R477" s="270" t="n"/>
      <c r="S477" s="421" t="n"/>
      <c r="T477" s="421" t="n"/>
      <c r="U477" s="421" t="n"/>
      <c r="V477" s="421" t="n"/>
      <c r="W477" s="421" t="n"/>
      <c r="X477" s="421" t="n"/>
      <c r="Y477" s="421" t="n"/>
      <c r="Z477" s="421" t="n"/>
      <c r="AA477" s="421" t="n"/>
      <c r="AB477" s="421" t="n"/>
      <c r="AC477" s="421" t="n"/>
      <c r="AD477" s="421" t="n"/>
      <c r="AE477" s="421" t="n"/>
      <c r="AF477" s="421" t="n"/>
      <c r="AG477" s="421" t="n"/>
      <c r="AH477" s="421" t="n"/>
      <c r="AI477" s="421" t="n"/>
      <c r="AJ477" s="297" t="n"/>
      <c r="AK477" s="297" t="n"/>
      <c r="AL477" s="284" t="n"/>
      <c r="AM477" s="297" t="n"/>
      <c r="AN477" s="285" t="n"/>
      <c r="AO477" s="297" t="n"/>
      <c r="AP477" s="297" t="n"/>
      <c r="AQ477" s="297" t="n"/>
      <c r="AR477" s="297" t="n"/>
      <c r="AS477" s="297" t="n"/>
      <c r="AT477" s="285" t="inlineStr">
        <is>
          <t>0</t>
        </is>
      </c>
      <c r="AU477" s="297" t="inlineStr">
        <is>
          <t>0</t>
        </is>
      </c>
      <c r="AV477" s="297" t="inlineStr">
        <is>
          <t>0</t>
        </is>
      </c>
      <c r="AW477" s="297" t="inlineStr">
        <is>
          <t>0</t>
        </is>
      </c>
      <c r="AX477" s="297" t="inlineStr">
        <is>
          <t>0</t>
        </is>
      </c>
      <c r="AY477" s="286" t="inlineStr">
        <is>
          <t>0</t>
        </is>
      </c>
      <c r="AZ477" s="286" t="inlineStr">
        <is>
          <t>0</t>
        </is>
      </c>
      <c r="BA477" s="287" t="inlineStr">
        <is>
          <t>0</t>
        </is>
      </c>
      <c r="BB477" s="286" t="inlineStr">
        <is>
          <t>0</t>
        </is>
      </c>
      <c r="BC477" s="286" t="inlineStr">
        <is>
          <t>0</t>
        </is>
      </c>
      <c r="BD477" s="286" t="inlineStr">
        <is>
          <t>0</t>
        </is>
      </c>
      <c r="BE477" s="286" t="inlineStr">
        <is>
          <t>0</t>
        </is>
      </c>
      <c r="BF477" s="286" t="inlineStr">
        <is>
          <t>0</t>
        </is>
      </c>
      <c r="BG477" s="286" t="inlineStr">
        <is>
          <t>0</t>
        </is>
      </c>
      <c r="BH477" s="297" t="inlineStr">
        <is>
          <t>0</t>
        </is>
      </c>
      <c r="BI477" s="297" t="inlineStr">
        <is>
          <t>0</t>
        </is>
      </c>
      <c r="BJ477" s="297" t="inlineStr">
        <is>
          <t>0</t>
        </is>
      </c>
      <c r="BK477" s="297" t="inlineStr">
        <is>
          <t>0</t>
        </is>
      </c>
      <c r="BL477" s="297" t="inlineStr">
        <is>
          <t>0</t>
        </is>
      </c>
      <c r="BM477" s="297" t="inlineStr">
        <is>
          <t>0</t>
        </is>
      </c>
      <c r="BN477" s="297" t="inlineStr">
        <is>
          <t>0</t>
        </is>
      </c>
      <c r="BO477" s="285" t="inlineStr">
        <is>
          <t>0</t>
        </is>
      </c>
      <c r="BP477" s="297" t="inlineStr">
        <is>
          <t>0</t>
        </is>
      </c>
      <c r="BQ477" s="297" t="inlineStr">
        <is>
          <t>0</t>
        </is>
      </c>
      <c r="BR477" s="297" t="inlineStr">
        <is>
          <t>0</t>
        </is>
      </c>
      <c r="BS477" s="297" t="inlineStr">
        <is>
          <t>0</t>
        </is>
      </c>
      <c r="BT477" s="297" t="inlineStr">
        <is>
          <t>0</t>
        </is>
      </c>
      <c r="BU477" s="297" t="inlineStr">
        <is>
          <t>0</t>
        </is>
      </c>
      <c r="BV477" s="297" t="inlineStr">
        <is>
          <t>0</t>
        </is>
      </c>
      <c r="BW477" s="288" t="inlineStr">
        <is>
          <t>0</t>
        </is>
      </c>
      <c r="BX477" s="276">
        <f>SUM(IF(COUNTIF(#REF!, "*1.*"), 2, 0), IF(COUNTIF(#REF!, "*2.*"), 2, 0), IF(COUNTIF(#REF!, "*3.*"), 2, 0), IF(COUNTIF(#REF!, "*4.*"), 2, 0), IF(COUNTIF(#REF!, "*5.*"), 2, 0), IF(COUNTIF(#REF!, "*6.*"), 2, 0))</f>
        <v/>
      </c>
      <c r="BY477" s="277">
        <f t="array" ref="BY477">SUM(VALUE(AT477),VALUE(AU477),VALUE(AV477),VALUE(AW477),VALUE(AX477),VALUE(AY477),VALUE(AZ477),VALUE(BB477),VALUE(BC477),VALUE(BD477),VALUE(BE477),VALUE(BF477),VALUE(BG477),VALUE(BH477),VALUE(BI477),VALUE(BJ477),VALUE(BK477),VALUE(BL477),VALUE(BM477),VALUE(BN477),VALUE(BO477),VALUE(BP477),VALUE(BQ477),VALUE(BR477),VALUE(BS477),VALUE(BT477),VALUE(BU477),VALUE(BV477),VALUE(BW477))</f>
        <v/>
      </c>
      <c r="BZ477" s="307" t="n"/>
      <c r="CA477" s="307" t="n"/>
      <c r="CB477" s="307" t="n"/>
      <c r="CC477" s="307" t="n"/>
      <c r="CD477" s="307" t="n"/>
      <c r="CE477" s="307" t="n"/>
      <c r="CF477" s="307" t="n"/>
      <c r="CG477" s="307" t="n"/>
      <c r="CH477" s="307" t="n"/>
      <c r="CI477" s="307" t="n"/>
      <c r="CJ477" s="307" t="n"/>
      <c r="CK477" s="307" t="n"/>
      <c r="CL477" s="307" t="n"/>
      <c r="CM477" s="307" t="n"/>
      <c r="CN477" s="307" t="n"/>
      <c r="CO477" s="307" t="n"/>
      <c r="CP477" s="307" t="n"/>
      <c r="CQ477" s="307" t="n"/>
      <c r="CR477" s="279" t="inlineStr"/>
      <c r="CS477" s="280">
        <f>AVERAGE(Value(BY477),value(CR477))</f>
        <v/>
      </c>
      <c r="CT477" s="421">
        <f>(IF(OR(MediaScorecard!BH478="x", MediaScorecard!BI478="x",MediaScorecard!BJ478="x",MediaScorecard!BK478="x",MediaScorecard!BL478="x"),1, 2))</f>
        <v/>
      </c>
      <c r="CU477" s="308" t="n"/>
      <c r="CV477" s="308" t="n"/>
      <c r="CW477" s="308" t="n"/>
      <c r="CX477" s="309" t="n"/>
      <c r="CY477" s="308" t="n"/>
      <c r="CZ477" s="308" t="n"/>
      <c r="DA477" s="308" t="n"/>
    </row>
    <row r="478" ht="21" customHeight="1" s="590">
      <c r="A478" s="421" t="n"/>
      <c r="B478" s="270" t="n"/>
      <c r="C478" s="266" t="n"/>
      <c r="D478" s="267" t="inlineStr"/>
      <c r="E478" s="267" t="inlineStr"/>
      <c r="F478" s="268" t="inlineStr"/>
      <c r="G478" s="421" t="n"/>
      <c r="H478" s="269" t="n"/>
      <c r="I478" s="421" t="n"/>
      <c r="J478" s="421" t="n"/>
      <c r="K478" s="421" t="n"/>
      <c r="L478" s="421" t="n"/>
      <c r="M478" s="421" t="n"/>
      <c r="N478" s="421" t="n"/>
      <c r="O478" s="421" t="n"/>
      <c r="P478" s="421" t="n"/>
      <c r="Q478" s="421" t="n"/>
      <c r="R478" s="270" t="n"/>
      <c r="S478" s="421" t="n"/>
      <c r="T478" s="421" t="n"/>
      <c r="U478" s="421" t="n"/>
      <c r="V478" s="421" t="n"/>
      <c r="W478" s="421" t="n"/>
      <c r="X478" s="421" t="n"/>
      <c r="Y478" s="421" t="n"/>
      <c r="Z478" s="421" t="n"/>
      <c r="AA478" s="421" t="n"/>
      <c r="AB478" s="421" t="n"/>
      <c r="AC478" s="421" t="n"/>
      <c r="AD478" s="421" t="n"/>
      <c r="AE478" s="421" t="n"/>
      <c r="AF478" s="421" t="n"/>
      <c r="AG478" s="421" t="n"/>
      <c r="AH478" s="421" t="n"/>
      <c r="AI478" s="421" t="n"/>
      <c r="AJ478" s="297" t="n"/>
      <c r="AK478" s="297" t="n"/>
      <c r="AL478" s="284" t="n"/>
      <c r="AM478" s="297" t="n"/>
      <c r="AN478" s="285" t="n"/>
      <c r="AO478" s="297" t="n"/>
      <c r="AP478" s="297" t="n"/>
      <c r="AQ478" s="297" t="n"/>
      <c r="AR478" s="297" t="n"/>
      <c r="AS478" s="297" t="n"/>
      <c r="AT478" s="285" t="inlineStr">
        <is>
          <t>0</t>
        </is>
      </c>
      <c r="AU478" s="297" t="inlineStr">
        <is>
          <t>0</t>
        </is>
      </c>
      <c r="AV478" s="297" t="inlineStr">
        <is>
          <t>0</t>
        </is>
      </c>
      <c r="AW478" s="297" t="inlineStr">
        <is>
          <t>0</t>
        </is>
      </c>
      <c r="AX478" s="297" t="inlineStr">
        <is>
          <t>0</t>
        </is>
      </c>
      <c r="AY478" s="286" t="inlineStr">
        <is>
          <t>0</t>
        </is>
      </c>
      <c r="AZ478" s="286" t="inlineStr">
        <is>
          <t>0</t>
        </is>
      </c>
      <c r="BA478" s="287" t="inlineStr">
        <is>
          <t>0</t>
        </is>
      </c>
      <c r="BB478" s="286" t="inlineStr">
        <is>
          <t>0</t>
        </is>
      </c>
      <c r="BC478" s="286" t="inlineStr">
        <is>
          <t>0</t>
        </is>
      </c>
      <c r="BD478" s="286" t="inlineStr">
        <is>
          <t>0</t>
        </is>
      </c>
      <c r="BE478" s="286" t="inlineStr">
        <is>
          <t>0</t>
        </is>
      </c>
      <c r="BF478" s="286" t="inlineStr">
        <is>
          <t>0</t>
        </is>
      </c>
      <c r="BG478" s="286" t="inlineStr">
        <is>
          <t>0</t>
        </is>
      </c>
      <c r="BH478" s="297" t="inlineStr">
        <is>
          <t>0</t>
        </is>
      </c>
      <c r="BI478" s="297" t="inlineStr">
        <is>
          <t>0</t>
        </is>
      </c>
      <c r="BJ478" s="297" t="inlineStr">
        <is>
          <t>0</t>
        </is>
      </c>
      <c r="BK478" s="297" t="inlineStr">
        <is>
          <t>0</t>
        </is>
      </c>
      <c r="BL478" s="297" t="inlineStr">
        <is>
          <t>0</t>
        </is>
      </c>
      <c r="BM478" s="297" t="inlineStr">
        <is>
          <t>0</t>
        </is>
      </c>
      <c r="BN478" s="297" t="inlineStr">
        <is>
          <t>0</t>
        </is>
      </c>
      <c r="BO478" s="285" t="inlineStr">
        <is>
          <t>0</t>
        </is>
      </c>
      <c r="BP478" s="297" t="inlineStr">
        <is>
          <t>0</t>
        </is>
      </c>
      <c r="BQ478" s="297" t="inlineStr">
        <is>
          <t>0</t>
        </is>
      </c>
      <c r="BR478" s="297" t="inlineStr">
        <is>
          <t>0</t>
        </is>
      </c>
      <c r="BS478" s="297" t="inlineStr">
        <is>
          <t>0</t>
        </is>
      </c>
      <c r="BT478" s="297" t="inlineStr">
        <is>
          <t>0</t>
        </is>
      </c>
      <c r="BU478" s="297" t="inlineStr">
        <is>
          <t>0</t>
        </is>
      </c>
      <c r="BV478" s="297" t="inlineStr">
        <is>
          <t>0</t>
        </is>
      </c>
      <c r="BW478" s="288" t="inlineStr">
        <is>
          <t>0</t>
        </is>
      </c>
      <c r="BX478" s="276">
        <f>SUM(IF(COUNTIF(#REF!, "*1.*"), 2, 0), IF(COUNTIF(#REF!, "*2.*"), 2, 0), IF(COUNTIF(#REF!, "*3.*"), 2, 0), IF(COUNTIF(#REF!, "*4.*"), 2, 0), IF(COUNTIF(#REF!, "*5.*"), 2, 0), IF(COUNTIF(#REF!, "*6.*"), 2, 0))</f>
        <v/>
      </c>
      <c r="BY478" s="277">
        <f t="array" ref="BY478">SUM(VALUE(AT478),VALUE(AU478),VALUE(AV478),VALUE(AW478),VALUE(AX478),VALUE(AY478),VALUE(AZ478),VALUE(BB478),VALUE(BC478),VALUE(BD478),VALUE(BE478),VALUE(BF478),VALUE(BG478),VALUE(BH478),VALUE(BI478),VALUE(BJ478),VALUE(BK478),VALUE(BL478),VALUE(BM478),VALUE(BN478),VALUE(BO478),VALUE(BP478),VALUE(BQ478),VALUE(BR478),VALUE(BS478),VALUE(BT478),VALUE(BU478),VALUE(BV478),VALUE(BW478))</f>
        <v/>
      </c>
      <c r="BZ478" s="307" t="n"/>
      <c r="CA478" s="307" t="n"/>
      <c r="CB478" s="307" t="n"/>
      <c r="CC478" s="307" t="n"/>
      <c r="CD478" s="307" t="n"/>
      <c r="CE478" s="307" t="n"/>
      <c r="CF478" s="307" t="n"/>
      <c r="CG478" s="307" t="n"/>
      <c r="CH478" s="307" t="n"/>
      <c r="CI478" s="307" t="n"/>
      <c r="CJ478" s="307" t="n"/>
      <c r="CK478" s="307" t="n"/>
      <c r="CL478" s="307" t="n"/>
      <c r="CM478" s="307" t="n"/>
      <c r="CN478" s="307" t="n"/>
      <c r="CO478" s="307" t="n"/>
      <c r="CP478" s="307" t="n"/>
      <c r="CQ478" s="307" t="n"/>
      <c r="CR478" s="279" t="inlineStr"/>
      <c r="CS478" s="280">
        <f>AVERAGE(Value(BY478),value(CR478))</f>
        <v/>
      </c>
      <c r="CT478" s="421">
        <f>(IF(OR(MediaScorecard!BH479="x", MediaScorecard!BI479="x",MediaScorecard!BJ479="x",MediaScorecard!BK479="x",MediaScorecard!BL479="x"),1, 2))</f>
        <v/>
      </c>
      <c r="CU478" s="308" t="n"/>
      <c r="CV478" s="308" t="n"/>
      <c r="CW478" s="308" t="n"/>
      <c r="CX478" s="309" t="n"/>
      <c r="CY478" s="308" t="n"/>
      <c r="CZ478" s="308" t="n"/>
      <c r="DA478" s="308" t="n"/>
    </row>
    <row r="479" ht="21" customHeight="1" s="590">
      <c r="A479" s="421" t="n"/>
      <c r="B479" s="270" t="n"/>
      <c r="C479" s="266" t="n"/>
      <c r="D479" s="267" t="inlineStr"/>
      <c r="E479" s="267" t="inlineStr"/>
      <c r="F479" s="268" t="inlineStr"/>
      <c r="G479" s="421" t="n"/>
      <c r="H479" s="269" t="n"/>
      <c r="I479" s="421" t="n"/>
      <c r="J479" s="421" t="n"/>
      <c r="K479" s="421" t="n"/>
      <c r="L479" s="421" t="n"/>
      <c r="M479" s="421" t="n"/>
      <c r="N479" s="421" t="n"/>
      <c r="O479" s="421" t="n"/>
      <c r="P479" s="421" t="n"/>
      <c r="Q479" s="421" t="n"/>
      <c r="R479" s="270" t="n"/>
      <c r="S479" s="421" t="n"/>
      <c r="T479" s="421" t="n"/>
      <c r="U479" s="421" t="n"/>
      <c r="V479" s="421" t="n"/>
      <c r="W479" s="421" t="n"/>
      <c r="X479" s="421" t="n"/>
      <c r="Y479" s="421" t="n"/>
      <c r="Z479" s="421" t="n"/>
      <c r="AA479" s="421" t="n"/>
      <c r="AB479" s="421" t="n"/>
      <c r="AC479" s="421" t="n"/>
      <c r="AD479" s="421" t="n"/>
      <c r="AE479" s="421" t="n"/>
      <c r="AF479" s="421" t="n"/>
      <c r="AG479" s="421" t="n"/>
      <c r="AH479" s="421" t="n"/>
      <c r="AI479" s="421" t="n"/>
      <c r="AJ479" s="297" t="n"/>
      <c r="AK479" s="297" t="n"/>
      <c r="AL479" s="284" t="n"/>
      <c r="AM479" s="297" t="n"/>
      <c r="AN479" s="285" t="n"/>
      <c r="AO479" s="297" t="n"/>
      <c r="AP479" s="297" t="n"/>
      <c r="AQ479" s="297" t="n"/>
      <c r="AR479" s="297" t="n"/>
      <c r="AS479" s="297" t="n"/>
      <c r="AT479" s="285" t="inlineStr">
        <is>
          <t>0</t>
        </is>
      </c>
      <c r="AU479" s="297" t="inlineStr">
        <is>
          <t>0</t>
        </is>
      </c>
      <c r="AV479" s="297" t="inlineStr">
        <is>
          <t>0</t>
        </is>
      </c>
      <c r="AW479" s="297" t="inlineStr">
        <is>
          <t>0</t>
        </is>
      </c>
      <c r="AX479" s="297" t="inlineStr">
        <is>
          <t>0</t>
        </is>
      </c>
      <c r="AY479" s="286" t="inlineStr">
        <is>
          <t>0</t>
        </is>
      </c>
      <c r="AZ479" s="286" t="inlineStr">
        <is>
          <t>0</t>
        </is>
      </c>
      <c r="BA479" s="287" t="inlineStr">
        <is>
          <t>0</t>
        </is>
      </c>
      <c r="BB479" s="286" t="inlineStr">
        <is>
          <t>0</t>
        </is>
      </c>
      <c r="BC479" s="286" t="inlineStr">
        <is>
          <t>0</t>
        </is>
      </c>
      <c r="BD479" s="286" t="inlineStr">
        <is>
          <t>0</t>
        </is>
      </c>
      <c r="BE479" s="286" t="inlineStr">
        <is>
          <t>0</t>
        </is>
      </c>
      <c r="BF479" s="286" t="inlineStr">
        <is>
          <t>0</t>
        </is>
      </c>
      <c r="BG479" s="286" t="inlineStr">
        <is>
          <t>0</t>
        </is>
      </c>
      <c r="BH479" s="297" t="inlineStr">
        <is>
          <t>0</t>
        </is>
      </c>
      <c r="BI479" s="297" t="inlineStr">
        <is>
          <t>0</t>
        </is>
      </c>
      <c r="BJ479" s="297" t="inlineStr">
        <is>
          <t>0</t>
        </is>
      </c>
      <c r="BK479" s="297" t="inlineStr">
        <is>
          <t>0</t>
        </is>
      </c>
      <c r="BL479" s="297" t="inlineStr">
        <is>
          <t>0</t>
        </is>
      </c>
      <c r="BM479" s="297" t="inlineStr">
        <is>
          <t>0</t>
        </is>
      </c>
      <c r="BN479" s="297" t="inlineStr">
        <is>
          <t>0</t>
        </is>
      </c>
      <c r="BO479" s="285" t="inlineStr">
        <is>
          <t>0</t>
        </is>
      </c>
      <c r="BP479" s="297" t="inlineStr">
        <is>
          <t>0</t>
        </is>
      </c>
      <c r="BQ479" s="297" t="inlineStr">
        <is>
          <t>0</t>
        </is>
      </c>
      <c r="BR479" s="297" t="inlineStr">
        <is>
          <t>0</t>
        </is>
      </c>
      <c r="BS479" s="297" t="inlineStr">
        <is>
          <t>0</t>
        </is>
      </c>
      <c r="BT479" s="297" t="inlineStr">
        <is>
          <t>0</t>
        </is>
      </c>
      <c r="BU479" s="297" t="inlineStr">
        <is>
          <t>0</t>
        </is>
      </c>
      <c r="BV479" s="297" t="inlineStr">
        <is>
          <t>0</t>
        </is>
      </c>
      <c r="BW479" s="288" t="inlineStr">
        <is>
          <t>0</t>
        </is>
      </c>
      <c r="BX479" s="276">
        <f>SUM(IF(COUNTIF(#REF!, "*1.*"), 2, 0), IF(COUNTIF(#REF!, "*2.*"), 2, 0), IF(COUNTIF(#REF!, "*3.*"), 2, 0), IF(COUNTIF(#REF!, "*4.*"), 2, 0), IF(COUNTIF(#REF!, "*5.*"), 2, 0), IF(COUNTIF(#REF!, "*6.*"), 2, 0))</f>
        <v/>
      </c>
      <c r="BY479" s="277">
        <f t="array" ref="BY479">SUM(VALUE(AT479),VALUE(AU479),VALUE(AV479),VALUE(AW479),VALUE(AX479),VALUE(AY479),VALUE(AZ479),VALUE(BB479),VALUE(BC479),VALUE(BD479),VALUE(BE479),VALUE(BF479),VALUE(BG479),VALUE(BH479),VALUE(BI479),VALUE(BJ479),VALUE(BK479),VALUE(BL479),VALUE(BM479),VALUE(BN479),VALUE(BO479),VALUE(BP479),VALUE(BQ479),VALUE(BR479),VALUE(BS479),VALUE(BT479),VALUE(BU479),VALUE(BV479),VALUE(BW479))</f>
        <v/>
      </c>
      <c r="BZ479" s="307" t="n"/>
      <c r="CA479" s="307" t="n"/>
      <c r="CB479" s="307" t="n"/>
      <c r="CC479" s="307" t="n"/>
      <c r="CD479" s="307" t="n"/>
      <c r="CE479" s="307" t="n"/>
      <c r="CF479" s="307" t="n"/>
      <c r="CG479" s="307" t="n"/>
      <c r="CH479" s="307" t="n"/>
      <c r="CI479" s="307" t="n"/>
      <c r="CJ479" s="307" t="n"/>
      <c r="CK479" s="307" t="n"/>
      <c r="CL479" s="307" t="n"/>
      <c r="CM479" s="307" t="n"/>
      <c r="CN479" s="307" t="n"/>
      <c r="CO479" s="307" t="n"/>
      <c r="CP479" s="307" t="n"/>
      <c r="CQ479" s="307" t="n"/>
      <c r="CR479" s="279" t="inlineStr"/>
      <c r="CS479" s="280">
        <f>AVERAGE(Value(BY479),value(CR479))</f>
        <v/>
      </c>
      <c r="CT479" s="421">
        <f>(IF(OR(MediaScorecard!BH480="x", MediaScorecard!BI480="x",MediaScorecard!BJ480="x",MediaScorecard!BK480="x",MediaScorecard!BL480="x"),1, 2))</f>
        <v/>
      </c>
      <c r="CU479" s="308" t="n"/>
      <c r="CV479" s="308" t="n"/>
      <c r="CW479" s="308" t="n"/>
      <c r="CX479" s="309" t="n"/>
      <c r="CY479" s="308" t="n"/>
      <c r="CZ479" s="308" t="n"/>
      <c r="DA479" s="308" t="n"/>
    </row>
    <row r="480" ht="21" customHeight="1" s="590">
      <c r="A480" s="421" t="n"/>
      <c r="B480" s="270" t="n"/>
      <c r="C480" s="266" t="n"/>
      <c r="D480" s="267" t="inlineStr"/>
      <c r="E480" s="267" t="inlineStr"/>
      <c r="F480" s="268" t="inlineStr"/>
      <c r="G480" s="421" t="n"/>
      <c r="H480" s="269" t="n"/>
      <c r="I480" s="421" t="n"/>
      <c r="J480" s="421" t="n"/>
      <c r="K480" s="421" t="n"/>
      <c r="L480" s="421" t="n"/>
      <c r="M480" s="421" t="n"/>
      <c r="N480" s="421" t="n"/>
      <c r="O480" s="421" t="n"/>
      <c r="P480" s="421" t="n"/>
      <c r="Q480" s="421" t="n"/>
      <c r="R480" s="270" t="n"/>
      <c r="S480" s="421" t="n"/>
      <c r="T480" s="421" t="n"/>
      <c r="U480" s="421" t="n"/>
      <c r="V480" s="421" t="n"/>
      <c r="W480" s="421" t="n"/>
      <c r="X480" s="421" t="n"/>
      <c r="Y480" s="421" t="n"/>
      <c r="Z480" s="421" t="n"/>
      <c r="AA480" s="421" t="n"/>
      <c r="AB480" s="421" t="n"/>
      <c r="AC480" s="421" t="n"/>
      <c r="AD480" s="421" t="n"/>
      <c r="AE480" s="421" t="n"/>
      <c r="AF480" s="421" t="n"/>
      <c r="AG480" s="421" t="n"/>
      <c r="AH480" s="421" t="n"/>
      <c r="AI480" s="421" t="n"/>
      <c r="AJ480" s="297" t="n"/>
      <c r="AK480" s="297" t="n"/>
      <c r="AL480" s="284" t="n"/>
      <c r="AM480" s="297" t="n"/>
      <c r="AN480" s="285" t="n"/>
      <c r="AO480" s="297" t="n"/>
      <c r="AP480" s="297" t="n"/>
      <c r="AQ480" s="297" t="n"/>
      <c r="AR480" s="297" t="n"/>
      <c r="AS480" s="297" t="n"/>
      <c r="AT480" s="285" t="inlineStr">
        <is>
          <t>0</t>
        </is>
      </c>
      <c r="AU480" s="297" t="inlineStr">
        <is>
          <t>0</t>
        </is>
      </c>
      <c r="AV480" s="297" t="inlineStr">
        <is>
          <t>0</t>
        </is>
      </c>
      <c r="AW480" s="297" t="inlineStr">
        <is>
          <t>0</t>
        </is>
      </c>
      <c r="AX480" s="297" t="inlineStr">
        <is>
          <t>0</t>
        </is>
      </c>
      <c r="AY480" s="286" t="inlineStr">
        <is>
          <t>0</t>
        </is>
      </c>
      <c r="AZ480" s="286" t="inlineStr">
        <is>
          <t>0</t>
        </is>
      </c>
      <c r="BA480" s="287" t="inlineStr">
        <is>
          <t>0</t>
        </is>
      </c>
      <c r="BB480" s="286" t="inlineStr">
        <is>
          <t>0</t>
        </is>
      </c>
      <c r="BC480" s="286" t="inlineStr">
        <is>
          <t>0</t>
        </is>
      </c>
      <c r="BD480" s="286" t="inlineStr">
        <is>
          <t>0</t>
        </is>
      </c>
      <c r="BE480" s="286" t="inlineStr">
        <is>
          <t>0</t>
        </is>
      </c>
      <c r="BF480" s="286" t="inlineStr">
        <is>
          <t>0</t>
        </is>
      </c>
      <c r="BG480" s="286" t="inlineStr">
        <is>
          <t>0</t>
        </is>
      </c>
      <c r="BH480" s="297" t="inlineStr">
        <is>
          <t>0</t>
        </is>
      </c>
      <c r="BI480" s="297" t="inlineStr">
        <is>
          <t>0</t>
        </is>
      </c>
      <c r="BJ480" s="297" t="inlineStr">
        <is>
          <t>0</t>
        </is>
      </c>
      <c r="BK480" s="297" t="inlineStr">
        <is>
          <t>0</t>
        </is>
      </c>
      <c r="BL480" s="297" t="inlineStr">
        <is>
          <t>0</t>
        </is>
      </c>
      <c r="BM480" s="297" t="inlineStr">
        <is>
          <t>0</t>
        </is>
      </c>
      <c r="BN480" s="297" t="inlineStr">
        <is>
          <t>0</t>
        </is>
      </c>
      <c r="BO480" s="285" t="inlineStr">
        <is>
          <t>0</t>
        </is>
      </c>
      <c r="BP480" s="297" t="inlineStr">
        <is>
          <t>0</t>
        </is>
      </c>
      <c r="BQ480" s="297" t="inlineStr">
        <is>
          <t>0</t>
        </is>
      </c>
      <c r="BR480" s="297" t="inlineStr">
        <is>
          <t>0</t>
        </is>
      </c>
      <c r="BS480" s="297" t="inlineStr">
        <is>
          <t>0</t>
        </is>
      </c>
      <c r="BT480" s="297" t="inlineStr">
        <is>
          <t>0</t>
        </is>
      </c>
      <c r="BU480" s="297" t="inlineStr">
        <is>
          <t>0</t>
        </is>
      </c>
      <c r="BV480" s="297" t="inlineStr">
        <is>
          <t>0</t>
        </is>
      </c>
      <c r="BW480" s="288" t="inlineStr">
        <is>
          <t>0</t>
        </is>
      </c>
      <c r="BX480" s="276">
        <f>SUM(IF(COUNTIF(#REF!, "*1.*"), 2, 0), IF(COUNTIF(#REF!, "*2.*"), 2, 0), IF(COUNTIF(#REF!, "*3.*"), 2, 0), IF(COUNTIF(#REF!, "*4.*"), 2, 0), IF(COUNTIF(#REF!, "*5.*"), 2, 0), IF(COUNTIF(#REF!, "*6.*"), 2, 0))</f>
        <v/>
      </c>
      <c r="BY480" s="277">
        <f t="array" ref="BY480">SUM(VALUE(AT480),VALUE(AU480),VALUE(AV480),VALUE(AW480),VALUE(AX480),VALUE(AY480),VALUE(AZ480),VALUE(BB480),VALUE(BC480),VALUE(BD480),VALUE(BE480),VALUE(BF480),VALUE(BG480),VALUE(BH480),VALUE(BI480),VALUE(BJ480),VALUE(BK480),VALUE(BL480),VALUE(BM480),VALUE(BN480),VALUE(BO480),VALUE(BP480),VALUE(BQ480),VALUE(BR480),VALUE(BS480),VALUE(BT480),VALUE(BU480),VALUE(BV480),VALUE(BW480))</f>
        <v/>
      </c>
      <c r="BZ480" s="307" t="n"/>
      <c r="CA480" s="307" t="n"/>
      <c r="CB480" s="307" t="n"/>
      <c r="CC480" s="307" t="n"/>
      <c r="CD480" s="307" t="n"/>
      <c r="CE480" s="307" t="n"/>
      <c r="CF480" s="307" t="n"/>
      <c r="CG480" s="307" t="n"/>
      <c r="CH480" s="307" t="n"/>
      <c r="CI480" s="307" t="n"/>
      <c r="CJ480" s="307" t="n"/>
      <c r="CK480" s="307" t="n"/>
      <c r="CL480" s="307" t="n"/>
      <c r="CM480" s="307" t="n"/>
      <c r="CN480" s="307" t="n"/>
      <c r="CO480" s="307" t="n"/>
      <c r="CP480" s="307" t="n"/>
      <c r="CQ480" s="307" t="n"/>
      <c r="CR480" s="279" t="inlineStr"/>
      <c r="CS480" s="280">
        <f>AVERAGE(Value(BY480),value(CR480))</f>
        <v/>
      </c>
      <c r="CT480" s="421">
        <f>(IF(OR(MediaScorecard!BH481="x", MediaScorecard!BI481="x",MediaScorecard!BJ481="x",MediaScorecard!BK481="x",MediaScorecard!BL481="x"),1, 2))</f>
        <v/>
      </c>
      <c r="CU480" s="308" t="n"/>
      <c r="CV480" s="308" t="n"/>
      <c r="CW480" s="308" t="n"/>
      <c r="CX480" s="309" t="n"/>
      <c r="CY480" s="308" t="n"/>
      <c r="CZ480" s="308" t="n"/>
      <c r="DA480" s="308" t="n"/>
    </row>
    <row r="481" ht="21" customHeight="1" s="590">
      <c r="A481" s="421" t="n"/>
      <c r="B481" s="270" t="n"/>
      <c r="C481" s="266" t="n"/>
      <c r="D481" s="267" t="inlineStr"/>
      <c r="E481" s="267" t="inlineStr"/>
      <c r="F481" s="268" t="inlineStr"/>
      <c r="G481" s="421" t="n"/>
      <c r="H481" s="269" t="n"/>
      <c r="I481" s="421" t="n"/>
      <c r="J481" s="421" t="n"/>
      <c r="K481" s="421" t="n"/>
      <c r="L481" s="421" t="n"/>
      <c r="M481" s="421" t="n"/>
      <c r="N481" s="421" t="n"/>
      <c r="O481" s="421" t="n"/>
      <c r="P481" s="421" t="n"/>
      <c r="Q481" s="421" t="n"/>
      <c r="R481" s="270" t="n"/>
      <c r="S481" s="421" t="n"/>
      <c r="T481" s="421" t="n"/>
      <c r="U481" s="421" t="n"/>
      <c r="V481" s="421" t="n"/>
      <c r="W481" s="421" t="n"/>
      <c r="X481" s="421" t="n"/>
      <c r="Y481" s="421" t="n"/>
      <c r="Z481" s="421" t="n"/>
      <c r="AA481" s="421" t="n"/>
      <c r="AB481" s="421" t="n"/>
      <c r="AC481" s="421" t="n"/>
      <c r="AD481" s="421" t="n"/>
      <c r="AE481" s="421" t="n"/>
      <c r="AF481" s="421" t="n"/>
      <c r="AG481" s="421" t="n"/>
      <c r="AH481" s="421" t="n"/>
      <c r="AI481" s="421" t="n"/>
      <c r="AJ481" s="297" t="n"/>
      <c r="AK481" s="297" t="n"/>
      <c r="AL481" s="284" t="n"/>
      <c r="AM481" s="297" t="n"/>
      <c r="AN481" s="285" t="n"/>
      <c r="AO481" s="297" t="n"/>
      <c r="AP481" s="297" t="n"/>
      <c r="AQ481" s="297" t="n"/>
      <c r="AR481" s="297" t="n"/>
      <c r="AS481" s="297" t="n"/>
      <c r="AT481" s="285" t="inlineStr">
        <is>
          <t>0</t>
        </is>
      </c>
      <c r="AU481" s="297" t="inlineStr">
        <is>
          <t>0</t>
        </is>
      </c>
      <c r="AV481" s="297" t="inlineStr">
        <is>
          <t>0</t>
        </is>
      </c>
      <c r="AW481" s="297" t="inlineStr">
        <is>
          <t>0</t>
        </is>
      </c>
      <c r="AX481" s="297" t="inlineStr">
        <is>
          <t>0</t>
        </is>
      </c>
      <c r="AY481" s="286" t="inlineStr">
        <is>
          <t>0</t>
        </is>
      </c>
      <c r="AZ481" s="286" t="inlineStr">
        <is>
          <t>0</t>
        </is>
      </c>
      <c r="BA481" s="287" t="inlineStr">
        <is>
          <t>0</t>
        </is>
      </c>
      <c r="BB481" s="286" t="inlineStr">
        <is>
          <t>0</t>
        </is>
      </c>
      <c r="BC481" s="286" t="inlineStr">
        <is>
          <t>0</t>
        </is>
      </c>
      <c r="BD481" s="286" t="inlineStr">
        <is>
          <t>0</t>
        </is>
      </c>
      <c r="BE481" s="286" t="inlineStr">
        <is>
          <t>0</t>
        </is>
      </c>
      <c r="BF481" s="286" t="inlineStr">
        <is>
          <t>0</t>
        </is>
      </c>
      <c r="BG481" s="286" t="inlineStr">
        <is>
          <t>0</t>
        </is>
      </c>
      <c r="BH481" s="297" t="inlineStr">
        <is>
          <t>0</t>
        </is>
      </c>
      <c r="BI481" s="297" t="inlineStr">
        <is>
          <t>0</t>
        </is>
      </c>
      <c r="BJ481" s="297" t="inlineStr">
        <is>
          <t>0</t>
        </is>
      </c>
      <c r="BK481" s="297" t="inlineStr">
        <is>
          <t>0</t>
        </is>
      </c>
      <c r="BL481" s="297" t="inlineStr">
        <is>
          <t>0</t>
        </is>
      </c>
      <c r="BM481" s="297" t="inlineStr">
        <is>
          <t>0</t>
        </is>
      </c>
      <c r="BN481" s="297" t="inlineStr">
        <is>
          <t>0</t>
        </is>
      </c>
      <c r="BO481" s="285" t="inlineStr">
        <is>
          <t>0</t>
        </is>
      </c>
      <c r="BP481" s="297" t="inlineStr">
        <is>
          <t>0</t>
        </is>
      </c>
      <c r="BQ481" s="297" t="inlineStr">
        <is>
          <t>0</t>
        </is>
      </c>
      <c r="BR481" s="297" t="inlineStr">
        <is>
          <t>0</t>
        </is>
      </c>
      <c r="BS481" s="297" t="inlineStr">
        <is>
          <t>0</t>
        </is>
      </c>
      <c r="BT481" s="297" t="inlineStr">
        <is>
          <t>0</t>
        </is>
      </c>
      <c r="BU481" s="297" t="inlineStr">
        <is>
          <t>0</t>
        </is>
      </c>
      <c r="BV481" s="297" t="inlineStr">
        <is>
          <t>0</t>
        </is>
      </c>
      <c r="BW481" s="288" t="inlineStr">
        <is>
          <t>0</t>
        </is>
      </c>
      <c r="BX481" s="276">
        <f>SUM(IF(COUNTIF(#REF!, "*1.*"), 2, 0), IF(COUNTIF(#REF!, "*2.*"), 2, 0), IF(COUNTIF(#REF!, "*3.*"), 2, 0), IF(COUNTIF(#REF!, "*4.*"), 2, 0), IF(COUNTIF(#REF!, "*5.*"), 2, 0), IF(COUNTIF(#REF!, "*6.*"), 2, 0))</f>
        <v/>
      </c>
      <c r="BY481" s="277">
        <f t="array" ref="BY481">SUM(VALUE(AT481),VALUE(AU481),VALUE(AV481),VALUE(AW481),VALUE(AX481),VALUE(AY481),VALUE(AZ481),VALUE(BB481),VALUE(BC481),VALUE(BD481),VALUE(BE481),VALUE(BF481),VALUE(BG481),VALUE(BH481),VALUE(BI481),VALUE(BJ481),VALUE(BK481),VALUE(BL481),VALUE(BM481),VALUE(BN481),VALUE(BO481),VALUE(BP481),VALUE(BQ481),VALUE(BR481),VALUE(BS481),VALUE(BT481),VALUE(BU481),VALUE(BV481),VALUE(BW481))</f>
        <v/>
      </c>
      <c r="BZ481" s="303" t="n"/>
      <c r="CA481" s="303" t="n"/>
      <c r="CB481" s="303" t="n"/>
      <c r="CC481" s="303" t="n"/>
      <c r="CD481" s="303" t="n"/>
      <c r="CE481" s="303" t="n"/>
      <c r="CF481" s="303" t="n"/>
      <c r="CG481" s="303" t="n"/>
      <c r="CH481" s="303" t="n"/>
      <c r="CI481" s="303" t="n"/>
      <c r="CJ481" s="303" t="n"/>
      <c r="CK481" s="303" t="n"/>
      <c r="CL481" s="303" t="n"/>
      <c r="CM481" s="303" t="n"/>
      <c r="CN481" s="303" t="n"/>
      <c r="CO481" s="303" t="n"/>
      <c r="CP481" s="303" t="n"/>
      <c r="CQ481" s="303" t="n"/>
      <c r="CR481" s="279" t="inlineStr"/>
      <c r="CS481" s="280">
        <f>AVERAGE(Value(BY481),value(CR481))</f>
        <v/>
      </c>
      <c r="CT481" s="421">
        <f>(IF(OR(MediaScorecard!BH482="x", MediaScorecard!BI482="x",MediaScorecard!BJ482="x",MediaScorecard!BK482="x",MediaScorecard!BL482="x"),1, 2))</f>
        <v/>
      </c>
      <c r="CU481" s="304" t="n"/>
      <c r="CV481" s="304" t="n"/>
      <c r="CW481" s="304" t="n"/>
      <c r="CX481" s="305" t="n"/>
      <c r="CY481" s="304" t="n"/>
      <c r="CZ481" s="304" t="n"/>
      <c r="DA481" s="304" t="n"/>
    </row>
    <row r="482" ht="21" customHeight="1" s="590">
      <c r="A482" s="421" t="n"/>
      <c r="B482" s="270" t="n"/>
      <c r="C482" s="266" t="n"/>
      <c r="D482" s="267" t="inlineStr"/>
      <c r="E482" s="267" t="inlineStr"/>
      <c r="F482" s="268" t="inlineStr"/>
      <c r="G482" s="421" t="n"/>
      <c r="H482" s="269" t="n"/>
      <c r="I482" s="421" t="n"/>
      <c r="J482" s="421" t="n"/>
      <c r="K482" s="421" t="n"/>
      <c r="L482" s="421" t="n"/>
      <c r="M482" s="421" t="n"/>
      <c r="N482" s="421" t="n"/>
      <c r="O482" s="421" t="n"/>
      <c r="P482" s="421" t="n"/>
      <c r="Q482" s="421" t="n"/>
      <c r="R482" s="270" t="n"/>
      <c r="S482" s="421" t="n"/>
      <c r="T482" s="421" t="n"/>
      <c r="U482" s="421" t="n"/>
      <c r="V482" s="421" t="n"/>
      <c r="W482" s="421" t="n"/>
      <c r="X482" s="421" t="n"/>
      <c r="Y482" s="421" t="n"/>
      <c r="Z482" s="421" t="n"/>
      <c r="AA482" s="421" t="n"/>
      <c r="AB482" s="421" t="n"/>
      <c r="AC482" s="421" t="n"/>
      <c r="AD482" s="421" t="n"/>
      <c r="AE482" s="421" t="n"/>
      <c r="AF482" s="421" t="n"/>
      <c r="AG482" s="421" t="n"/>
      <c r="AH482" s="421" t="n"/>
      <c r="AI482" s="421" t="n"/>
      <c r="AJ482" s="297" t="n"/>
      <c r="AK482" s="297" t="n"/>
      <c r="AL482" s="284" t="n"/>
      <c r="AM482" s="297" t="n"/>
      <c r="AN482" s="285" t="n"/>
      <c r="AO482" s="297" t="n"/>
      <c r="AP482" s="297" t="n"/>
      <c r="AQ482" s="297" t="n"/>
      <c r="AR482" s="297" t="n"/>
      <c r="AS482" s="297" t="n"/>
      <c r="AT482" s="285" t="inlineStr">
        <is>
          <t>0</t>
        </is>
      </c>
      <c r="AU482" s="297" t="inlineStr">
        <is>
          <t>0</t>
        </is>
      </c>
      <c r="AV482" s="297" t="inlineStr">
        <is>
          <t>0</t>
        </is>
      </c>
      <c r="AW482" s="297" t="inlineStr">
        <is>
          <t>0</t>
        </is>
      </c>
      <c r="AX482" s="297" t="inlineStr">
        <is>
          <t>0</t>
        </is>
      </c>
      <c r="AY482" s="286" t="inlineStr">
        <is>
          <t>0</t>
        </is>
      </c>
      <c r="AZ482" s="286" t="inlineStr">
        <is>
          <t>0</t>
        </is>
      </c>
      <c r="BA482" s="287" t="inlineStr">
        <is>
          <t>0</t>
        </is>
      </c>
      <c r="BB482" s="286" t="inlineStr">
        <is>
          <t>0</t>
        </is>
      </c>
      <c r="BC482" s="286" t="inlineStr">
        <is>
          <t>0</t>
        </is>
      </c>
      <c r="BD482" s="286" t="inlineStr">
        <is>
          <t>0</t>
        </is>
      </c>
      <c r="BE482" s="286" t="inlineStr">
        <is>
          <t>0</t>
        </is>
      </c>
      <c r="BF482" s="286" t="inlineStr">
        <is>
          <t>0</t>
        </is>
      </c>
      <c r="BG482" s="286" t="inlineStr">
        <is>
          <t>0</t>
        </is>
      </c>
      <c r="BH482" s="297" t="inlineStr">
        <is>
          <t>0</t>
        </is>
      </c>
      <c r="BI482" s="297" t="inlineStr">
        <is>
          <t>0</t>
        </is>
      </c>
      <c r="BJ482" s="297" t="inlineStr">
        <is>
          <t>0</t>
        </is>
      </c>
      <c r="BK482" s="297" t="inlineStr">
        <is>
          <t>0</t>
        </is>
      </c>
      <c r="BL482" s="297" t="inlineStr">
        <is>
          <t>0</t>
        </is>
      </c>
      <c r="BM482" s="297" t="inlineStr">
        <is>
          <t>0</t>
        </is>
      </c>
      <c r="BN482" s="297" t="inlineStr">
        <is>
          <t>0</t>
        </is>
      </c>
      <c r="BO482" s="285" t="inlineStr">
        <is>
          <t>0</t>
        </is>
      </c>
      <c r="BP482" s="297" t="inlineStr">
        <is>
          <t>0</t>
        </is>
      </c>
      <c r="BQ482" s="297" t="inlineStr">
        <is>
          <t>0</t>
        </is>
      </c>
      <c r="BR482" s="297" t="inlineStr">
        <is>
          <t>0</t>
        </is>
      </c>
      <c r="BS482" s="297" t="inlineStr">
        <is>
          <t>0</t>
        </is>
      </c>
      <c r="BT482" s="297" t="inlineStr">
        <is>
          <t>0</t>
        </is>
      </c>
      <c r="BU482" s="297" t="inlineStr">
        <is>
          <t>0</t>
        </is>
      </c>
      <c r="BV482" s="297" t="inlineStr">
        <is>
          <t>0</t>
        </is>
      </c>
      <c r="BW482" s="288" t="inlineStr">
        <is>
          <t>0</t>
        </is>
      </c>
      <c r="BX482" s="276">
        <f>SUM(IF(COUNTIF(#REF!, "*1.*"), 2, 0), IF(COUNTIF(#REF!, "*2.*"), 2, 0), IF(COUNTIF(#REF!, "*3.*"), 2, 0), IF(COUNTIF(#REF!, "*4.*"), 2, 0), IF(COUNTIF(#REF!, "*5.*"), 2, 0), IF(COUNTIF(#REF!, "*6.*"), 2, 0))</f>
        <v/>
      </c>
      <c r="BY482" s="277">
        <f t="array" ref="BY482">SUM(VALUE(AT482),VALUE(AU482),VALUE(AV482),VALUE(AW482),VALUE(AX482),VALUE(AY482),VALUE(AZ482),VALUE(BB482),VALUE(BC482),VALUE(BD482),VALUE(BE482),VALUE(BF482),VALUE(BG482),VALUE(BH482),VALUE(BI482),VALUE(BJ482),VALUE(BK482),VALUE(BL482),VALUE(BM482),VALUE(BN482),VALUE(BO482),VALUE(BP482),VALUE(BQ482),VALUE(BR482),VALUE(BS482),VALUE(BT482),VALUE(BU482),VALUE(BV482),VALUE(BW482))</f>
        <v/>
      </c>
      <c r="BZ482" s="303" t="n"/>
      <c r="CA482" s="303" t="n"/>
      <c r="CB482" s="303" t="n"/>
      <c r="CC482" s="303" t="n"/>
      <c r="CD482" s="303" t="n"/>
      <c r="CE482" s="303" t="n"/>
      <c r="CF482" s="303" t="n"/>
      <c r="CG482" s="303" t="n"/>
      <c r="CH482" s="303" t="n"/>
      <c r="CI482" s="303" t="n"/>
      <c r="CJ482" s="303" t="n"/>
      <c r="CK482" s="303" t="n"/>
      <c r="CL482" s="303" t="n"/>
      <c r="CM482" s="303" t="n"/>
      <c r="CN482" s="303" t="n"/>
      <c r="CO482" s="303" t="n"/>
      <c r="CP482" s="303" t="n"/>
      <c r="CQ482" s="303" t="n"/>
      <c r="CR482" s="279" t="inlineStr"/>
      <c r="CS482" s="280">
        <f>AVERAGE(Value(BY482),value(CR482))</f>
        <v/>
      </c>
      <c r="CT482" s="421">
        <f>(IF(OR(MediaScorecard!BH483="x", MediaScorecard!BI483="x",MediaScorecard!BJ483="x",MediaScorecard!BK483="x",MediaScorecard!BL483="x"),1, 2))</f>
        <v/>
      </c>
      <c r="CU482" s="304" t="n"/>
      <c r="CV482" s="304" t="n"/>
      <c r="CW482" s="304" t="n"/>
      <c r="CX482" s="305" t="n"/>
      <c r="CY482" s="304" t="n"/>
      <c r="CZ482" s="304" t="n"/>
      <c r="DA482" s="304" t="n"/>
    </row>
    <row r="483" ht="21" customHeight="1" s="590">
      <c r="A483" s="421" t="n"/>
      <c r="B483" s="270" t="n"/>
      <c r="C483" s="266" t="n"/>
      <c r="D483" s="267" t="inlineStr"/>
      <c r="E483" s="267" t="inlineStr"/>
      <c r="F483" s="268" t="inlineStr"/>
      <c r="G483" s="421" t="n"/>
      <c r="H483" s="269" t="n"/>
      <c r="I483" s="421" t="n"/>
      <c r="J483" s="421" t="n"/>
      <c r="K483" s="421" t="n"/>
      <c r="L483" s="421" t="n"/>
      <c r="M483" s="421" t="n"/>
      <c r="N483" s="421" t="n"/>
      <c r="O483" s="421" t="n"/>
      <c r="P483" s="421" t="n"/>
      <c r="Q483" s="421" t="n"/>
      <c r="R483" s="270" t="n"/>
      <c r="S483" s="421" t="n"/>
      <c r="T483" s="421" t="n"/>
      <c r="U483" s="421" t="n"/>
      <c r="V483" s="421" t="n"/>
      <c r="W483" s="421" t="n"/>
      <c r="X483" s="421" t="n"/>
      <c r="Y483" s="421" t="n"/>
      <c r="Z483" s="421" t="n"/>
      <c r="AA483" s="421" t="n"/>
      <c r="AB483" s="421" t="n"/>
      <c r="AC483" s="421" t="n"/>
      <c r="AD483" s="421" t="n"/>
      <c r="AE483" s="421" t="n"/>
      <c r="AF483" s="421" t="n"/>
      <c r="AG483" s="421" t="n"/>
      <c r="AH483" s="421" t="n"/>
      <c r="AI483" s="421" t="n"/>
      <c r="AJ483" s="297" t="n"/>
      <c r="AK483" s="297" t="n"/>
      <c r="AL483" s="284" t="n"/>
      <c r="AM483" s="297" t="n"/>
      <c r="AN483" s="285" t="n"/>
      <c r="AO483" s="297" t="n"/>
      <c r="AP483" s="297" t="n"/>
      <c r="AQ483" s="297" t="n"/>
      <c r="AR483" s="297" t="n"/>
      <c r="AS483" s="297" t="n"/>
      <c r="AT483" s="285" t="inlineStr">
        <is>
          <t>0</t>
        </is>
      </c>
      <c r="AU483" s="297" t="inlineStr">
        <is>
          <t>0</t>
        </is>
      </c>
      <c r="AV483" s="297" t="inlineStr">
        <is>
          <t>0</t>
        </is>
      </c>
      <c r="AW483" s="297" t="inlineStr">
        <is>
          <t>0</t>
        </is>
      </c>
      <c r="AX483" s="297" t="inlineStr">
        <is>
          <t>0</t>
        </is>
      </c>
      <c r="AY483" s="286" t="inlineStr">
        <is>
          <t>0</t>
        </is>
      </c>
      <c r="AZ483" s="286" t="inlineStr">
        <is>
          <t>0</t>
        </is>
      </c>
      <c r="BA483" s="287" t="inlineStr">
        <is>
          <t>0</t>
        </is>
      </c>
      <c r="BB483" s="286" t="inlineStr">
        <is>
          <t>0</t>
        </is>
      </c>
      <c r="BC483" s="286" t="inlineStr">
        <is>
          <t>0</t>
        </is>
      </c>
      <c r="BD483" s="286" t="inlineStr">
        <is>
          <t>0</t>
        </is>
      </c>
      <c r="BE483" s="286" t="inlineStr">
        <is>
          <t>0</t>
        </is>
      </c>
      <c r="BF483" s="286" t="inlineStr">
        <is>
          <t>0</t>
        </is>
      </c>
      <c r="BG483" s="286" t="inlineStr">
        <is>
          <t>0</t>
        </is>
      </c>
      <c r="BH483" s="297" t="inlineStr">
        <is>
          <t>0</t>
        </is>
      </c>
      <c r="BI483" s="297" t="inlineStr">
        <is>
          <t>0</t>
        </is>
      </c>
      <c r="BJ483" s="297" t="inlineStr">
        <is>
          <t>0</t>
        </is>
      </c>
      <c r="BK483" s="297" t="inlineStr">
        <is>
          <t>0</t>
        </is>
      </c>
      <c r="BL483" s="297" t="inlineStr">
        <is>
          <t>0</t>
        </is>
      </c>
      <c r="BM483" s="297" t="inlineStr">
        <is>
          <t>0</t>
        </is>
      </c>
      <c r="BN483" s="297" t="inlineStr">
        <is>
          <t>0</t>
        </is>
      </c>
      <c r="BO483" s="285" t="inlineStr">
        <is>
          <t>0</t>
        </is>
      </c>
      <c r="BP483" s="297" t="inlineStr">
        <is>
          <t>0</t>
        </is>
      </c>
      <c r="BQ483" s="297" t="inlineStr">
        <is>
          <t>0</t>
        </is>
      </c>
      <c r="BR483" s="297" t="inlineStr">
        <is>
          <t>0</t>
        </is>
      </c>
      <c r="BS483" s="297" t="inlineStr">
        <is>
          <t>0</t>
        </is>
      </c>
      <c r="BT483" s="297" t="inlineStr">
        <is>
          <t>0</t>
        </is>
      </c>
      <c r="BU483" s="297" t="inlineStr">
        <is>
          <t>0</t>
        </is>
      </c>
      <c r="BV483" s="297" t="inlineStr">
        <is>
          <t>0</t>
        </is>
      </c>
      <c r="BW483" s="288" t="inlineStr">
        <is>
          <t>0</t>
        </is>
      </c>
      <c r="BX483" s="276">
        <f>SUM(IF(COUNTIF(#REF!, "*1.*"), 2, 0), IF(COUNTIF(#REF!, "*2.*"), 2, 0), IF(COUNTIF(#REF!, "*3.*"), 2, 0), IF(COUNTIF(#REF!, "*4.*"), 2, 0), IF(COUNTIF(#REF!, "*5.*"), 2, 0), IF(COUNTIF(#REF!, "*6.*"), 2, 0))</f>
        <v/>
      </c>
      <c r="BY483" s="277">
        <f t="array" ref="BY483">SUM(VALUE(AT483),VALUE(AU483),VALUE(AV483),VALUE(AW483),VALUE(AX483),VALUE(AY483),VALUE(AZ483),VALUE(BB483),VALUE(BC483),VALUE(BD483),VALUE(BE483),VALUE(BF483),VALUE(BG483),VALUE(BH483),VALUE(BI483),VALUE(BJ483),VALUE(BK483),VALUE(BL483),VALUE(BM483),VALUE(BN483),VALUE(BO483),VALUE(BP483),VALUE(BQ483),VALUE(BR483),VALUE(BS483),VALUE(BT483),VALUE(BU483),VALUE(BV483),VALUE(BW483))</f>
        <v/>
      </c>
      <c r="BZ483" s="307" t="n"/>
      <c r="CA483" s="307" t="n"/>
      <c r="CB483" s="307" t="n"/>
      <c r="CC483" s="307" t="n"/>
      <c r="CD483" s="307" t="n"/>
      <c r="CE483" s="307" t="n"/>
      <c r="CF483" s="307" t="n"/>
      <c r="CG483" s="307" t="n"/>
      <c r="CH483" s="307" t="n"/>
      <c r="CI483" s="307" t="n"/>
      <c r="CJ483" s="307" t="n"/>
      <c r="CK483" s="307" t="n"/>
      <c r="CL483" s="307" t="n"/>
      <c r="CM483" s="307" t="n"/>
      <c r="CN483" s="307" t="n"/>
      <c r="CO483" s="307" t="n"/>
      <c r="CP483" s="307" t="n"/>
      <c r="CQ483" s="307" t="n"/>
      <c r="CR483" s="279" t="inlineStr"/>
      <c r="CS483" s="280">
        <f>AVERAGE(Value(BY483),value(CR483))</f>
        <v/>
      </c>
      <c r="CT483" s="421">
        <f>(IF(OR(MediaScorecard!BH484="x", MediaScorecard!BI484="x",MediaScorecard!BJ484="x",MediaScorecard!BK484="x",MediaScorecard!BL484="x"),1, 2))</f>
        <v/>
      </c>
      <c r="CU483" s="308" t="n"/>
      <c r="CV483" s="308" t="n"/>
      <c r="CW483" s="308" t="n"/>
      <c r="CX483" s="309" t="n"/>
      <c r="CY483" s="308" t="n"/>
      <c r="CZ483" s="308" t="n"/>
      <c r="DA483" s="308" t="n"/>
    </row>
    <row r="484" ht="21" customHeight="1" s="590">
      <c r="A484" s="421" t="n"/>
      <c r="B484" s="270" t="n"/>
      <c r="C484" s="266" t="n"/>
      <c r="D484" s="267" t="inlineStr"/>
      <c r="E484" s="267" t="inlineStr"/>
      <c r="F484" s="268" t="inlineStr"/>
      <c r="G484" s="421" t="n"/>
      <c r="H484" s="269" t="n"/>
      <c r="I484" s="421" t="n"/>
      <c r="J484" s="421" t="n"/>
      <c r="K484" s="421" t="n"/>
      <c r="L484" s="421" t="n"/>
      <c r="M484" s="421" t="n"/>
      <c r="N484" s="421" t="n"/>
      <c r="O484" s="421" t="n"/>
      <c r="P484" s="421" t="n"/>
      <c r="Q484" s="421" t="n"/>
      <c r="R484" s="270" t="n"/>
      <c r="S484" s="421" t="n"/>
      <c r="T484" s="421" t="n"/>
      <c r="U484" s="421" t="n"/>
      <c r="V484" s="421" t="n"/>
      <c r="W484" s="421" t="n"/>
      <c r="X484" s="421" t="n"/>
      <c r="Y484" s="421" t="n"/>
      <c r="Z484" s="421" t="n"/>
      <c r="AA484" s="421" t="n"/>
      <c r="AB484" s="421" t="n"/>
      <c r="AC484" s="421" t="n"/>
      <c r="AD484" s="421" t="n"/>
      <c r="AE484" s="421" t="n"/>
      <c r="AF484" s="421" t="n"/>
      <c r="AG484" s="421" t="n"/>
      <c r="AH484" s="421" t="n"/>
      <c r="AI484" s="421" t="n"/>
      <c r="AJ484" s="297" t="n"/>
      <c r="AK484" s="297" t="n"/>
      <c r="AL484" s="284" t="n"/>
      <c r="AM484" s="297" t="n"/>
      <c r="AN484" s="285" t="n"/>
      <c r="AO484" s="297" t="n"/>
      <c r="AP484" s="297" t="n"/>
      <c r="AQ484" s="297" t="n"/>
      <c r="AR484" s="297" t="n"/>
      <c r="AS484" s="297" t="n"/>
      <c r="AT484" s="285" t="inlineStr">
        <is>
          <t>0</t>
        </is>
      </c>
      <c r="AU484" s="297" t="inlineStr">
        <is>
          <t>0</t>
        </is>
      </c>
      <c r="AV484" s="297" t="inlineStr">
        <is>
          <t>0</t>
        </is>
      </c>
      <c r="AW484" s="297" t="inlineStr">
        <is>
          <t>0</t>
        </is>
      </c>
      <c r="AX484" s="297" t="inlineStr">
        <is>
          <t>0</t>
        </is>
      </c>
      <c r="AY484" s="286" t="inlineStr">
        <is>
          <t>0</t>
        </is>
      </c>
      <c r="AZ484" s="286" t="inlineStr">
        <is>
          <t>0</t>
        </is>
      </c>
      <c r="BA484" s="287" t="inlineStr">
        <is>
          <t>0</t>
        </is>
      </c>
      <c r="BB484" s="286" t="inlineStr">
        <is>
          <t>0</t>
        </is>
      </c>
      <c r="BC484" s="286" t="inlineStr">
        <is>
          <t>0</t>
        </is>
      </c>
      <c r="BD484" s="286" t="inlineStr">
        <is>
          <t>0</t>
        </is>
      </c>
      <c r="BE484" s="286" t="inlineStr">
        <is>
          <t>0</t>
        </is>
      </c>
      <c r="BF484" s="286" t="inlineStr">
        <is>
          <t>0</t>
        </is>
      </c>
      <c r="BG484" s="286" t="inlineStr">
        <is>
          <t>0</t>
        </is>
      </c>
      <c r="BH484" s="297" t="inlineStr">
        <is>
          <t>0</t>
        </is>
      </c>
      <c r="BI484" s="297" t="inlineStr">
        <is>
          <t>0</t>
        </is>
      </c>
      <c r="BJ484" s="297" t="inlineStr">
        <is>
          <t>0</t>
        </is>
      </c>
      <c r="BK484" s="297" t="inlineStr">
        <is>
          <t>0</t>
        </is>
      </c>
      <c r="BL484" s="297" t="inlineStr">
        <is>
          <t>0</t>
        </is>
      </c>
      <c r="BM484" s="297" t="inlineStr">
        <is>
          <t>0</t>
        </is>
      </c>
      <c r="BN484" s="297" t="inlineStr">
        <is>
          <t>0</t>
        </is>
      </c>
      <c r="BO484" s="285" t="inlineStr">
        <is>
          <t>0</t>
        </is>
      </c>
      <c r="BP484" s="297" t="inlineStr">
        <is>
          <t>0</t>
        </is>
      </c>
      <c r="BQ484" s="297" t="inlineStr">
        <is>
          <t>0</t>
        </is>
      </c>
      <c r="BR484" s="297" t="inlineStr">
        <is>
          <t>0</t>
        </is>
      </c>
      <c r="BS484" s="297" t="inlineStr">
        <is>
          <t>0</t>
        </is>
      </c>
      <c r="BT484" s="297" t="inlineStr">
        <is>
          <t>0</t>
        </is>
      </c>
      <c r="BU484" s="297" t="inlineStr">
        <is>
          <t>0</t>
        </is>
      </c>
      <c r="BV484" s="297" t="inlineStr">
        <is>
          <t>0</t>
        </is>
      </c>
      <c r="BW484" s="288" t="inlineStr">
        <is>
          <t>0</t>
        </is>
      </c>
      <c r="BX484" s="276">
        <f>SUM(IF(COUNTIF(#REF!, "*1.*"), 2, 0), IF(COUNTIF(#REF!, "*2.*"), 2, 0), IF(COUNTIF(#REF!, "*3.*"), 2, 0), IF(COUNTIF(#REF!, "*4.*"), 2, 0), IF(COUNTIF(#REF!, "*5.*"), 2, 0), IF(COUNTIF(#REF!, "*6.*"), 2, 0))</f>
        <v/>
      </c>
      <c r="BY484" s="277">
        <f t="array" ref="BY484">SUM(VALUE(AT484),VALUE(AU484),VALUE(AV484),VALUE(AW484),VALUE(AX484),VALUE(AY484),VALUE(AZ484),VALUE(BB484),VALUE(BC484),VALUE(BD484),VALUE(BE484),VALUE(BF484),VALUE(BG484),VALUE(BH484),VALUE(BI484),VALUE(BJ484),VALUE(BK484),VALUE(BL484),VALUE(BM484),VALUE(BN484),VALUE(BO484),VALUE(BP484),VALUE(BQ484),VALUE(BR484),VALUE(BS484),VALUE(BT484),VALUE(BU484),VALUE(BV484),VALUE(BW484))</f>
        <v/>
      </c>
      <c r="BZ484" s="307" t="n"/>
      <c r="CA484" s="307" t="n"/>
      <c r="CB484" s="307" t="n"/>
      <c r="CC484" s="307" t="n"/>
      <c r="CD484" s="307" t="n"/>
      <c r="CE484" s="307" t="n"/>
      <c r="CF484" s="307" t="n"/>
      <c r="CG484" s="307" t="n"/>
      <c r="CH484" s="307" t="n"/>
      <c r="CI484" s="307" t="n"/>
      <c r="CJ484" s="307" t="n"/>
      <c r="CK484" s="307" t="n"/>
      <c r="CL484" s="307" t="n"/>
      <c r="CM484" s="307" t="n"/>
      <c r="CN484" s="307" t="n"/>
      <c r="CO484" s="307" t="n"/>
      <c r="CP484" s="307" t="n"/>
      <c r="CQ484" s="307" t="n"/>
      <c r="CR484" s="279" t="inlineStr"/>
      <c r="CS484" s="280">
        <f>AVERAGE(Value(BY484),value(CR484))</f>
        <v/>
      </c>
      <c r="CT484" s="421">
        <f>(IF(OR(MediaScorecard!BH485="x", MediaScorecard!BI485="x",MediaScorecard!BJ485="x",MediaScorecard!BK485="x",MediaScorecard!BL485="x"),1, 2))</f>
        <v/>
      </c>
      <c r="CU484" s="308" t="n"/>
      <c r="CV484" s="308" t="n"/>
      <c r="CW484" s="308" t="n"/>
      <c r="CX484" s="309" t="n"/>
      <c r="CY484" s="308" t="n"/>
      <c r="CZ484" s="308" t="n"/>
      <c r="DA484" s="308" t="n"/>
    </row>
    <row r="485" ht="21" customHeight="1" s="590">
      <c r="A485" s="421" t="n"/>
      <c r="B485" s="270" t="n"/>
      <c r="C485" s="266" t="n"/>
      <c r="D485" s="267" t="inlineStr"/>
      <c r="E485" s="267" t="inlineStr"/>
      <c r="F485" s="268" t="inlineStr"/>
      <c r="G485" s="421" t="n"/>
      <c r="H485" s="269" t="n"/>
      <c r="I485" s="421" t="n"/>
      <c r="J485" s="421" t="n"/>
      <c r="K485" s="421" t="n"/>
      <c r="L485" s="421" t="n"/>
      <c r="M485" s="421" t="n"/>
      <c r="N485" s="421" t="n"/>
      <c r="O485" s="421" t="n"/>
      <c r="P485" s="421" t="n"/>
      <c r="Q485" s="421" t="n"/>
      <c r="R485" s="270" t="n"/>
      <c r="S485" s="421" t="n"/>
      <c r="T485" s="421" t="n"/>
      <c r="U485" s="421" t="n"/>
      <c r="V485" s="421" t="n"/>
      <c r="W485" s="421" t="n"/>
      <c r="X485" s="421" t="n"/>
      <c r="Y485" s="421" t="n"/>
      <c r="Z485" s="421" t="n"/>
      <c r="AA485" s="421" t="n"/>
      <c r="AB485" s="421" t="n"/>
      <c r="AC485" s="421" t="n"/>
      <c r="AD485" s="421" t="n"/>
      <c r="AE485" s="421" t="n"/>
      <c r="AF485" s="421" t="n"/>
      <c r="AG485" s="421" t="n"/>
      <c r="AH485" s="421" t="n"/>
      <c r="AI485" s="421" t="n"/>
      <c r="AJ485" s="297" t="n"/>
      <c r="AK485" s="297" t="n"/>
      <c r="AL485" s="284" t="n"/>
      <c r="AM485" s="297" t="n"/>
      <c r="AN485" s="285" t="n"/>
      <c r="AO485" s="297" t="n"/>
      <c r="AP485" s="297" t="n"/>
      <c r="AQ485" s="297" t="n"/>
      <c r="AR485" s="297" t="n"/>
      <c r="AS485" s="297" t="n"/>
      <c r="AT485" s="285" t="inlineStr">
        <is>
          <t>0</t>
        </is>
      </c>
      <c r="AU485" s="297" t="inlineStr">
        <is>
          <t>0</t>
        </is>
      </c>
      <c r="AV485" s="297" t="inlineStr">
        <is>
          <t>0</t>
        </is>
      </c>
      <c r="AW485" s="297" t="inlineStr">
        <is>
          <t>0</t>
        </is>
      </c>
      <c r="AX485" s="297" t="inlineStr">
        <is>
          <t>0</t>
        </is>
      </c>
      <c r="AY485" s="286" t="inlineStr">
        <is>
          <t>0</t>
        </is>
      </c>
      <c r="AZ485" s="286" t="inlineStr">
        <is>
          <t>0</t>
        </is>
      </c>
      <c r="BA485" s="287" t="inlineStr">
        <is>
          <t>0</t>
        </is>
      </c>
      <c r="BB485" s="286" t="inlineStr">
        <is>
          <t>0</t>
        </is>
      </c>
      <c r="BC485" s="286" t="inlineStr">
        <is>
          <t>0</t>
        </is>
      </c>
      <c r="BD485" s="286" t="inlineStr">
        <is>
          <t>0</t>
        </is>
      </c>
      <c r="BE485" s="286" t="inlineStr">
        <is>
          <t>0</t>
        </is>
      </c>
      <c r="BF485" s="286" t="inlineStr">
        <is>
          <t>0</t>
        </is>
      </c>
      <c r="BG485" s="286" t="inlineStr">
        <is>
          <t>0</t>
        </is>
      </c>
      <c r="BH485" s="297" t="inlineStr">
        <is>
          <t>0</t>
        </is>
      </c>
      <c r="BI485" s="297" t="inlineStr">
        <is>
          <t>0</t>
        </is>
      </c>
      <c r="BJ485" s="297" t="inlineStr">
        <is>
          <t>0</t>
        </is>
      </c>
      <c r="BK485" s="297" t="inlineStr">
        <is>
          <t>0</t>
        </is>
      </c>
      <c r="BL485" s="297" t="inlineStr">
        <is>
          <t>0</t>
        </is>
      </c>
      <c r="BM485" s="297" t="inlineStr">
        <is>
          <t>0</t>
        </is>
      </c>
      <c r="BN485" s="297" t="inlineStr">
        <is>
          <t>0</t>
        </is>
      </c>
      <c r="BO485" s="285" t="inlineStr">
        <is>
          <t>0</t>
        </is>
      </c>
      <c r="BP485" s="297" t="inlineStr">
        <is>
          <t>0</t>
        </is>
      </c>
      <c r="BQ485" s="297" t="inlineStr">
        <is>
          <t>0</t>
        </is>
      </c>
      <c r="BR485" s="297" t="inlineStr">
        <is>
          <t>0</t>
        </is>
      </c>
      <c r="BS485" s="297" t="inlineStr">
        <is>
          <t>0</t>
        </is>
      </c>
      <c r="BT485" s="297" t="inlineStr">
        <is>
          <t>0</t>
        </is>
      </c>
      <c r="BU485" s="297" t="inlineStr">
        <is>
          <t>0</t>
        </is>
      </c>
      <c r="BV485" s="297" t="inlineStr">
        <is>
          <t>0</t>
        </is>
      </c>
      <c r="BW485" s="288" t="inlineStr">
        <is>
          <t>0</t>
        </is>
      </c>
      <c r="BX485" s="276">
        <f>SUM(IF(COUNTIF(#REF!, "*1.*"), 2, 0), IF(COUNTIF(#REF!, "*2.*"), 2, 0), IF(COUNTIF(#REF!, "*3.*"), 2, 0), IF(COUNTIF(#REF!, "*4.*"), 2, 0), IF(COUNTIF(#REF!, "*5.*"), 2, 0), IF(COUNTIF(#REF!, "*6.*"), 2, 0))</f>
        <v/>
      </c>
      <c r="BY485" s="277">
        <f t="array" ref="BY485">SUM(VALUE(AT485),VALUE(AU485),VALUE(AV485),VALUE(AW485),VALUE(AX485),VALUE(AY485),VALUE(AZ485),VALUE(BB485),VALUE(BC485),VALUE(BD485),VALUE(BE485),VALUE(BF485),VALUE(BG485),VALUE(BH485),VALUE(BI485),VALUE(BJ485),VALUE(BK485),VALUE(BL485),VALUE(BM485),VALUE(BN485),VALUE(BO485),VALUE(BP485),VALUE(BQ485),VALUE(BR485),VALUE(BS485),VALUE(BT485),VALUE(BU485),VALUE(BV485),VALUE(BW485))</f>
        <v/>
      </c>
      <c r="BZ485" s="307" t="n"/>
      <c r="CA485" s="307" t="n"/>
      <c r="CB485" s="307" t="n"/>
      <c r="CC485" s="307" t="n"/>
      <c r="CD485" s="307" t="n"/>
      <c r="CE485" s="307" t="n"/>
      <c r="CF485" s="307" t="n"/>
      <c r="CG485" s="307" t="n"/>
      <c r="CH485" s="307" t="n"/>
      <c r="CI485" s="307" t="n"/>
      <c r="CJ485" s="307" t="n"/>
      <c r="CK485" s="307" t="n"/>
      <c r="CL485" s="307" t="n"/>
      <c r="CM485" s="307" t="n"/>
      <c r="CN485" s="307" t="n"/>
      <c r="CO485" s="307" t="n"/>
      <c r="CP485" s="307" t="n"/>
      <c r="CQ485" s="307" t="n"/>
      <c r="CR485" s="279" t="inlineStr"/>
      <c r="CS485" s="280">
        <f>AVERAGE(Value(BY485),value(CR485))</f>
        <v/>
      </c>
      <c r="CT485" s="421">
        <f>(IF(OR(MediaScorecard!BH486="x", MediaScorecard!BI486="x",MediaScorecard!BJ486="x",MediaScorecard!BK486="x",MediaScorecard!BL486="x"),1, 2))</f>
        <v/>
      </c>
      <c r="CU485" s="308" t="n"/>
      <c r="CV485" s="308" t="n"/>
      <c r="CW485" s="308" t="n"/>
      <c r="CX485" s="309" t="n"/>
      <c r="CY485" s="308" t="n"/>
      <c r="CZ485" s="308" t="n"/>
      <c r="DA485" s="308" t="n"/>
    </row>
    <row r="486" ht="21" customHeight="1" s="590">
      <c r="A486" s="421" t="n"/>
      <c r="B486" s="270" t="n"/>
      <c r="C486" s="266" t="n"/>
      <c r="D486" s="267" t="inlineStr"/>
      <c r="E486" s="267" t="inlineStr"/>
      <c r="F486" s="268" t="inlineStr"/>
      <c r="G486" s="421" t="n"/>
      <c r="H486" s="269" t="n"/>
      <c r="I486" s="421" t="n"/>
      <c r="J486" s="421" t="n"/>
      <c r="K486" s="421" t="n"/>
      <c r="L486" s="421" t="n"/>
      <c r="M486" s="421" t="n"/>
      <c r="N486" s="421" t="n"/>
      <c r="O486" s="421" t="n"/>
      <c r="P486" s="421" t="n"/>
      <c r="Q486" s="421" t="n"/>
      <c r="R486" s="270" t="n"/>
      <c r="S486" s="421" t="n"/>
      <c r="T486" s="421" t="n"/>
      <c r="U486" s="421" t="n"/>
      <c r="V486" s="421" t="n"/>
      <c r="W486" s="421" t="n"/>
      <c r="X486" s="421" t="n"/>
      <c r="Y486" s="421" t="n"/>
      <c r="Z486" s="421" t="n"/>
      <c r="AA486" s="421" t="n"/>
      <c r="AB486" s="421" t="n"/>
      <c r="AC486" s="421" t="n"/>
      <c r="AD486" s="421" t="n"/>
      <c r="AE486" s="421" t="n"/>
      <c r="AF486" s="421" t="n"/>
      <c r="AG486" s="421" t="n"/>
      <c r="AH486" s="421" t="n"/>
      <c r="AI486" s="421" t="n"/>
      <c r="AJ486" s="297" t="n"/>
      <c r="AK486" s="297" t="n"/>
      <c r="AL486" s="284" t="n"/>
      <c r="AM486" s="297" t="n"/>
      <c r="AN486" s="285" t="n"/>
      <c r="AO486" s="297" t="n"/>
      <c r="AP486" s="297" t="n"/>
      <c r="AQ486" s="297" t="n"/>
      <c r="AR486" s="297" t="n"/>
      <c r="AS486" s="297" t="n"/>
      <c r="AT486" s="285" t="inlineStr">
        <is>
          <t>0</t>
        </is>
      </c>
      <c r="AU486" s="297" t="inlineStr">
        <is>
          <t>0</t>
        </is>
      </c>
      <c r="AV486" s="297" t="inlineStr">
        <is>
          <t>0</t>
        </is>
      </c>
      <c r="AW486" s="297" t="inlineStr">
        <is>
          <t>0</t>
        </is>
      </c>
      <c r="AX486" s="297" t="inlineStr">
        <is>
          <t>0</t>
        </is>
      </c>
      <c r="AY486" s="286" t="inlineStr">
        <is>
          <t>0</t>
        </is>
      </c>
      <c r="AZ486" s="286" t="inlineStr">
        <is>
          <t>0</t>
        </is>
      </c>
      <c r="BA486" s="287" t="inlineStr">
        <is>
          <t>0</t>
        </is>
      </c>
      <c r="BB486" s="286" t="inlineStr">
        <is>
          <t>0</t>
        </is>
      </c>
      <c r="BC486" s="286" t="inlineStr">
        <is>
          <t>0</t>
        </is>
      </c>
      <c r="BD486" s="286" t="inlineStr">
        <is>
          <t>0</t>
        </is>
      </c>
      <c r="BE486" s="286" t="inlineStr">
        <is>
          <t>0</t>
        </is>
      </c>
      <c r="BF486" s="286" t="inlineStr">
        <is>
          <t>0</t>
        </is>
      </c>
      <c r="BG486" s="286" t="inlineStr">
        <is>
          <t>0</t>
        </is>
      </c>
      <c r="BH486" s="297" t="inlineStr">
        <is>
          <t>0</t>
        </is>
      </c>
      <c r="BI486" s="297" t="inlineStr">
        <is>
          <t>0</t>
        </is>
      </c>
      <c r="BJ486" s="297" t="inlineStr">
        <is>
          <t>0</t>
        </is>
      </c>
      <c r="BK486" s="297" t="inlineStr">
        <is>
          <t>0</t>
        </is>
      </c>
      <c r="BL486" s="297" t="inlineStr">
        <is>
          <t>0</t>
        </is>
      </c>
      <c r="BM486" s="297" t="inlineStr">
        <is>
          <t>0</t>
        </is>
      </c>
      <c r="BN486" s="297" t="inlineStr">
        <is>
          <t>0</t>
        </is>
      </c>
      <c r="BO486" s="285" t="inlineStr">
        <is>
          <t>0</t>
        </is>
      </c>
      <c r="BP486" s="297" t="inlineStr">
        <is>
          <t>0</t>
        </is>
      </c>
      <c r="BQ486" s="297" t="inlineStr">
        <is>
          <t>0</t>
        </is>
      </c>
      <c r="BR486" s="297" t="inlineStr">
        <is>
          <t>0</t>
        </is>
      </c>
      <c r="BS486" s="297" t="inlineStr">
        <is>
          <t>0</t>
        </is>
      </c>
      <c r="BT486" s="297" t="inlineStr">
        <is>
          <t>0</t>
        </is>
      </c>
      <c r="BU486" s="297" t="inlineStr">
        <is>
          <t>0</t>
        </is>
      </c>
      <c r="BV486" s="297" t="inlineStr">
        <is>
          <t>0</t>
        </is>
      </c>
      <c r="BW486" s="288" t="inlineStr">
        <is>
          <t>0</t>
        </is>
      </c>
      <c r="BX486" s="276">
        <f>SUM(IF(COUNTIF(#REF!, "*1.*"), 2, 0), IF(COUNTIF(#REF!, "*2.*"), 2, 0), IF(COUNTIF(#REF!, "*3.*"), 2, 0), IF(COUNTIF(#REF!, "*4.*"), 2, 0), IF(COUNTIF(#REF!, "*5.*"), 2, 0), IF(COUNTIF(#REF!, "*6.*"), 2, 0))</f>
        <v/>
      </c>
      <c r="BY486" s="277">
        <f t="array" ref="BY486">SUM(VALUE(AT486),VALUE(AU486),VALUE(AV486),VALUE(AW486),VALUE(AX486),VALUE(AY486),VALUE(AZ486),VALUE(BB486),VALUE(BC486),VALUE(BD486),VALUE(BE486),VALUE(BF486),VALUE(BG486),VALUE(BH486),VALUE(BI486),VALUE(BJ486),VALUE(BK486),VALUE(BL486),VALUE(BM486),VALUE(BN486),VALUE(BO486),VALUE(BP486),VALUE(BQ486),VALUE(BR486),VALUE(BS486),VALUE(BT486),VALUE(BU486),VALUE(BV486),VALUE(BW486))</f>
        <v/>
      </c>
      <c r="BZ486" s="307" t="n"/>
      <c r="CA486" s="307" t="n"/>
      <c r="CB486" s="307" t="n"/>
      <c r="CC486" s="307" t="n"/>
      <c r="CD486" s="307" t="n"/>
      <c r="CE486" s="307" t="n"/>
      <c r="CF486" s="307" t="n"/>
      <c r="CG486" s="307" t="n"/>
      <c r="CH486" s="307" t="n"/>
      <c r="CI486" s="307" t="n"/>
      <c r="CJ486" s="307" t="n"/>
      <c r="CK486" s="307" t="n"/>
      <c r="CL486" s="307" t="n"/>
      <c r="CM486" s="307" t="n"/>
      <c r="CN486" s="307" t="n"/>
      <c r="CO486" s="307" t="n"/>
      <c r="CP486" s="307" t="n"/>
      <c r="CQ486" s="307" t="n"/>
      <c r="CR486" s="279" t="inlineStr"/>
      <c r="CS486" s="280">
        <f>AVERAGE(Value(BY486),value(CR486))</f>
        <v/>
      </c>
      <c r="CT486" s="421">
        <f>(IF(OR(MediaScorecard!BH487="x", MediaScorecard!BI487="x",MediaScorecard!BJ487="x",MediaScorecard!BK487="x",MediaScorecard!BL487="x"),1, 2))</f>
        <v/>
      </c>
      <c r="CU486" s="308" t="n"/>
      <c r="CV486" s="308" t="n"/>
      <c r="CW486" s="308" t="n"/>
      <c r="CX486" s="309" t="n"/>
      <c r="CY486" s="308" t="n"/>
      <c r="CZ486" s="308" t="n"/>
      <c r="DA486" s="308" t="n"/>
    </row>
    <row r="487" ht="21" customHeight="1" s="590">
      <c r="A487" s="421" t="n"/>
      <c r="B487" s="270" t="n"/>
      <c r="C487" s="266" t="n"/>
      <c r="D487" s="267" t="inlineStr"/>
      <c r="E487" s="267" t="inlineStr"/>
      <c r="F487" s="268" t="inlineStr"/>
      <c r="G487" s="421" t="n"/>
      <c r="H487" s="269" t="n"/>
      <c r="I487" s="421" t="n"/>
      <c r="J487" s="421" t="n"/>
      <c r="K487" s="421" t="n"/>
      <c r="L487" s="421" t="n"/>
      <c r="M487" s="421" t="n"/>
      <c r="N487" s="421" t="n"/>
      <c r="O487" s="421" t="n"/>
      <c r="P487" s="421" t="n"/>
      <c r="Q487" s="421" t="n"/>
      <c r="R487" s="270" t="n"/>
      <c r="S487" s="421" t="n"/>
      <c r="T487" s="421" t="n"/>
      <c r="U487" s="421" t="n"/>
      <c r="V487" s="421" t="n"/>
      <c r="W487" s="421" t="n"/>
      <c r="X487" s="421" t="n"/>
      <c r="Y487" s="421" t="n"/>
      <c r="Z487" s="421" t="n"/>
      <c r="AA487" s="421" t="n"/>
      <c r="AB487" s="421" t="n"/>
      <c r="AC487" s="421" t="n"/>
      <c r="AD487" s="421" t="n"/>
      <c r="AE487" s="421" t="n"/>
      <c r="AF487" s="421" t="n"/>
      <c r="AG487" s="421" t="n"/>
      <c r="AH487" s="421" t="n"/>
      <c r="AI487" s="421" t="n"/>
      <c r="AJ487" s="297" t="n"/>
      <c r="AK487" s="297" t="n"/>
      <c r="AL487" s="284" t="n"/>
      <c r="AM487" s="297" t="n"/>
      <c r="AN487" s="285" t="n"/>
      <c r="AO487" s="297" t="n"/>
      <c r="AP487" s="297" t="n"/>
      <c r="AQ487" s="297" t="n"/>
      <c r="AR487" s="297" t="n"/>
      <c r="AS487" s="297" t="n"/>
      <c r="AT487" s="285" t="inlineStr">
        <is>
          <t>0</t>
        </is>
      </c>
      <c r="AU487" s="297" t="inlineStr">
        <is>
          <t>0</t>
        </is>
      </c>
      <c r="AV487" s="297" t="inlineStr">
        <is>
          <t>0</t>
        </is>
      </c>
      <c r="AW487" s="297" t="inlineStr">
        <is>
          <t>0</t>
        </is>
      </c>
      <c r="AX487" s="297" t="inlineStr">
        <is>
          <t>0</t>
        </is>
      </c>
      <c r="AY487" s="286" t="inlineStr">
        <is>
          <t>0</t>
        </is>
      </c>
      <c r="AZ487" s="286" t="inlineStr">
        <is>
          <t>0</t>
        </is>
      </c>
      <c r="BA487" s="287" t="inlineStr">
        <is>
          <t>0</t>
        </is>
      </c>
      <c r="BB487" s="286" t="inlineStr">
        <is>
          <t>0</t>
        </is>
      </c>
      <c r="BC487" s="286" t="inlineStr">
        <is>
          <t>0</t>
        </is>
      </c>
      <c r="BD487" s="286" t="inlineStr">
        <is>
          <t>0</t>
        </is>
      </c>
      <c r="BE487" s="286" t="inlineStr">
        <is>
          <t>0</t>
        </is>
      </c>
      <c r="BF487" s="286" t="inlineStr">
        <is>
          <t>0</t>
        </is>
      </c>
      <c r="BG487" s="286" t="inlineStr">
        <is>
          <t>0</t>
        </is>
      </c>
      <c r="BH487" s="297" t="inlineStr">
        <is>
          <t>0</t>
        </is>
      </c>
      <c r="BI487" s="297" t="inlineStr">
        <is>
          <t>0</t>
        </is>
      </c>
      <c r="BJ487" s="297" t="inlineStr">
        <is>
          <t>0</t>
        </is>
      </c>
      <c r="BK487" s="297" t="inlineStr">
        <is>
          <t>0</t>
        </is>
      </c>
      <c r="BL487" s="297" t="inlineStr">
        <is>
          <t>0</t>
        </is>
      </c>
      <c r="BM487" s="297" t="inlineStr">
        <is>
          <t>0</t>
        </is>
      </c>
      <c r="BN487" s="297" t="inlineStr">
        <is>
          <t>0</t>
        </is>
      </c>
      <c r="BO487" s="285" t="inlineStr">
        <is>
          <t>0</t>
        </is>
      </c>
      <c r="BP487" s="297" t="inlineStr">
        <is>
          <t>0</t>
        </is>
      </c>
      <c r="BQ487" s="297" t="inlineStr">
        <is>
          <t>0</t>
        </is>
      </c>
      <c r="BR487" s="297" t="inlineStr">
        <is>
          <t>0</t>
        </is>
      </c>
      <c r="BS487" s="297" t="inlineStr">
        <is>
          <t>0</t>
        </is>
      </c>
      <c r="BT487" s="297" t="inlineStr">
        <is>
          <t>0</t>
        </is>
      </c>
      <c r="BU487" s="297" t="inlineStr">
        <is>
          <t>0</t>
        </is>
      </c>
      <c r="BV487" s="297" t="inlineStr">
        <is>
          <t>0</t>
        </is>
      </c>
      <c r="BW487" s="288" t="inlineStr">
        <is>
          <t>0</t>
        </is>
      </c>
      <c r="BX487" s="276">
        <f>SUM(IF(COUNTIF(#REF!, "*1.*"), 2, 0), IF(COUNTIF(#REF!, "*2.*"), 2, 0), IF(COUNTIF(#REF!, "*3.*"), 2, 0), IF(COUNTIF(#REF!, "*4.*"), 2, 0), IF(COUNTIF(#REF!, "*5.*"), 2, 0), IF(COUNTIF(#REF!, "*6.*"), 2, 0))</f>
        <v/>
      </c>
      <c r="BY487" s="277">
        <f t="array" ref="BY487">SUM(VALUE(AT487),VALUE(AU487),VALUE(AV487),VALUE(AW487),VALUE(AX487),VALUE(AY487),VALUE(AZ487),VALUE(BB487),VALUE(BC487),VALUE(BD487),VALUE(BE487),VALUE(BF487),VALUE(BG487),VALUE(BH487),VALUE(BI487),VALUE(BJ487),VALUE(BK487),VALUE(BL487),VALUE(BM487),VALUE(BN487),VALUE(BO487),VALUE(BP487),VALUE(BQ487),VALUE(BR487),VALUE(BS487),VALUE(BT487),VALUE(BU487),VALUE(BV487),VALUE(BW487))</f>
        <v/>
      </c>
      <c r="BZ487" s="307" t="n"/>
      <c r="CA487" s="307" t="n"/>
      <c r="CB487" s="307" t="n"/>
      <c r="CC487" s="307" t="n"/>
      <c r="CD487" s="307" t="n"/>
      <c r="CE487" s="307" t="n"/>
      <c r="CF487" s="307" t="n"/>
      <c r="CG487" s="307" t="n"/>
      <c r="CH487" s="307" t="n"/>
      <c r="CI487" s="307" t="n"/>
      <c r="CJ487" s="307" t="n"/>
      <c r="CK487" s="307" t="n"/>
      <c r="CL487" s="307" t="n"/>
      <c r="CM487" s="307" t="n"/>
      <c r="CN487" s="307" t="n"/>
      <c r="CO487" s="307" t="n"/>
      <c r="CP487" s="307" t="n"/>
      <c r="CQ487" s="307" t="n"/>
      <c r="CR487" s="279" t="inlineStr"/>
      <c r="CS487" s="280">
        <f>AVERAGE(Value(BY487),value(CR487))</f>
        <v/>
      </c>
      <c r="CT487" s="421">
        <f>(IF(OR(MediaScorecard!BH488="x", MediaScorecard!BI488="x",MediaScorecard!BJ488="x",MediaScorecard!BK488="x",MediaScorecard!BL488="x"),1, 2))</f>
        <v/>
      </c>
      <c r="CU487" s="308" t="n"/>
      <c r="CV487" s="308" t="n"/>
      <c r="CW487" s="308" t="n"/>
      <c r="CX487" s="309" t="n"/>
      <c r="CY487" s="308" t="n"/>
      <c r="CZ487" s="308" t="n"/>
      <c r="DA487" s="308" t="n"/>
    </row>
    <row r="488" ht="21" customHeight="1" s="590">
      <c r="A488" s="421" t="n"/>
      <c r="B488" s="270" t="n"/>
      <c r="C488" s="266" t="n"/>
      <c r="D488" s="267" t="inlineStr"/>
      <c r="E488" s="267" t="inlineStr"/>
      <c r="F488" s="268" t="inlineStr"/>
      <c r="G488" s="421" t="n"/>
      <c r="H488" s="269" t="n"/>
      <c r="I488" s="421" t="n"/>
      <c r="J488" s="421" t="n"/>
      <c r="K488" s="421" t="n"/>
      <c r="L488" s="421" t="n"/>
      <c r="M488" s="421" t="n"/>
      <c r="N488" s="421" t="n"/>
      <c r="O488" s="421" t="n"/>
      <c r="P488" s="421" t="n"/>
      <c r="Q488" s="421" t="n"/>
      <c r="R488" s="270" t="n"/>
      <c r="S488" s="421" t="n"/>
      <c r="T488" s="421" t="n"/>
      <c r="U488" s="421" t="n"/>
      <c r="V488" s="421" t="n"/>
      <c r="W488" s="421" t="n"/>
      <c r="X488" s="421" t="n"/>
      <c r="Y488" s="421" t="n"/>
      <c r="Z488" s="421" t="n"/>
      <c r="AA488" s="421" t="n"/>
      <c r="AB488" s="421" t="n"/>
      <c r="AC488" s="421" t="n"/>
      <c r="AD488" s="421" t="n"/>
      <c r="AE488" s="421" t="n"/>
      <c r="AF488" s="421" t="n"/>
      <c r="AG488" s="421" t="n"/>
      <c r="AH488" s="421" t="n"/>
      <c r="AI488" s="421" t="n"/>
      <c r="AJ488" s="297" t="n"/>
      <c r="AK488" s="297" t="n"/>
      <c r="AL488" s="284" t="n"/>
      <c r="AM488" s="297" t="n"/>
      <c r="AN488" s="285" t="n"/>
      <c r="AO488" s="297" t="n"/>
      <c r="AP488" s="297" t="n"/>
      <c r="AQ488" s="297" t="n"/>
      <c r="AR488" s="297" t="n"/>
      <c r="AS488" s="297" t="n"/>
      <c r="AT488" s="285" t="inlineStr">
        <is>
          <t>0</t>
        </is>
      </c>
      <c r="AU488" s="297" t="inlineStr">
        <is>
          <t>0</t>
        </is>
      </c>
      <c r="AV488" s="297" t="inlineStr">
        <is>
          <t>0</t>
        </is>
      </c>
      <c r="AW488" s="297" t="inlineStr">
        <is>
          <t>0</t>
        </is>
      </c>
      <c r="AX488" s="297" t="inlineStr">
        <is>
          <t>0</t>
        </is>
      </c>
      <c r="AY488" s="286" t="inlineStr">
        <is>
          <t>0</t>
        </is>
      </c>
      <c r="AZ488" s="286" t="inlineStr">
        <is>
          <t>0</t>
        </is>
      </c>
      <c r="BA488" s="287" t="inlineStr">
        <is>
          <t>0</t>
        </is>
      </c>
      <c r="BB488" s="286" t="inlineStr">
        <is>
          <t>0</t>
        </is>
      </c>
      <c r="BC488" s="286" t="inlineStr">
        <is>
          <t>0</t>
        </is>
      </c>
      <c r="BD488" s="286" t="inlineStr">
        <is>
          <t>0</t>
        </is>
      </c>
      <c r="BE488" s="286" t="inlineStr">
        <is>
          <t>0</t>
        </is>
      </c>
      <c r="BF488" s="286" t="inlineStr">
        <is>
          <t>0</t>
        </is>
      </c>
      <c r="BG488" s="286" t="inlineStr">
        <is>
          <t>0</t>
        </is>
      </c>
      <c r="BH488" s="297" t="inlineStr">
        <is>
          <t>0</t>
        </is>
      </c>
      <c r="BI488" s="297" t="inlineStr">
        <is>
          <t>0</t>
        </is>
      </c>
      <c r="BJ488" s="297" t="inlineStr">
        <is>
          <t>0</t>
        </is>
      </c>
      <c r="BK488" s="297" t="inlineStr">
        <is>
          <t>0</t>
        </is>
      </c>
      <c r="BL488" s="297" t="inlineStr">
        <is>
          <t>0</t>
        </is>
      </c>
      <c r="BM488" s="297" t="inlineStr">
        <is>
          <t>0</t>
        </is>
      </c>
      <c r="BN488" s="297" t="inlineStr">
        <is>
          <t>0</t>
        </is>
      </c>
      <c r="BO488" s="285" t="inlineStr">
        <is>
          <t>0</t>
        </is>
      </c>
      <c r="BP488" s="297" t="inlineStr">
        <is>
          <t>0</t>
        </is>
      </c>
      <c r="BQ488" s="297" t="inlineStr">
        <is>
          <t>0</t>
        </is>
      </c>
      <c r="BR488" s="297" t="inlineStr">
        <is>
          <t>0</t>
        </is>
      </c>
      <c r="BS488" s="297" t="inlineStr">
        <is>
          <t>0</t>
        </is>
      </c>
      <c r="BT488" s="297" t="inlineStr">
        <is>
          <t>0</t>
        </is>
      </c>
      <c r="BU488" s="297" t="inlineStr">
        <is>
          <t>0</t>
        </is>
      </c>
      <c r="BV488" s="297" t="inlineStr">
        <is>
          <t>0</t>
        </is>
      </c>
      <c r="BW488" s="288" t="inlineStr">
        <is>
          <t>0</t>
        </is>
      </c>
      <c r="BX488" s="276">
        <f>SUM(IF(COUNTIF(#REF!, "*1.*"), 2, 0), IF(COUNTIF(#REF!, "*2.*"), 2, 0), IF(COUNTIF(#REF!, "*3.*"), 2, 0), IF(COUNTIF(#REF!, "*4.*"), 2, 0), IF(COUNTIF(#REF!, "*5.*"), 2, 0), IF(COUNTIF(#REF!, "*6.*"), 2, 0))</f>
        <v/>
      </c>
      <c r="BY488" s="277">
        <f t="array" ref="BY488">SUM(VALUE(AT488),VALUE(AU488),VALUE(AV488),VALUE(AW488),VALUE(AX488),VALUE(AY488),VALUE(AZ488),VALUE(BB488),VALUE(BC488),VALUE(BD488),VALUE(BE488),VALUE(BF488),VALUE(BG488),VALUE(BH488),VALUE(BI488),VALUE(BJ488),VALUE(BK488),VALUE(BL488),VALUE(BM488),VALUE(BN488),VALUE(BO488),VALUE(BP488),VALUE(BQ488),VALUE(BR488),VALUE(BS488),VALUE(BT488),VALUE(BU488),VALUE(BV488),VALUE(BW488))</f>
        <v/>
      </c>
      <c r="BZ488" s="303" t="n"/>
      <c r="CA488" s="303" t="n"/>
      <c r="CB488" s="303" t="n"/>
      <c r="CC488" s="303" t="n"/>
      <c r="CD488" s="303" t="n"/>
      <c r="CE488" s="303" t="n"/>
      <c r="CF488" s="303" t="n"/>
      <c r="CG488" s="303" t="n"/>
      <c r="CH488" s="303" t="n"/>
      <c r="CI488" s="303" t="n"/>
      <c r="CJ488" s="303" t="n"/>
      <c r="CK488" s="303" t="n"/>
      <c r="CL488" s="303" t="n"/>
      <c r="CM488" s="303" t="n"/>
      <c r="CN488" s="303" t="n"/>
      <c r="CO488" s="303" t="n"/>
      <c r="CP488" s="303" t="n"/>
      <c r="CQ488" s="303" t="n"/>
      <c r="CR488" s="279" t="inlineStr"/>
      <c r="CS488" s="280">
        <f>AVERAGE(Value(BY488),value(CR488))</f>
        <v/>
      </c>
      <c r="CT488" s="421">
        <f>(IF(OR(MediaScorecard!BH489="x", MediaScorecard!BI489="x",MediaScorecard!BJ489="x",MediaScorecard!BK489="x",MediaScorecard!BL489="x"),1, 2))</f>
        <v/>
      </c>
      <c r="CU488" s="304" t="n"/>
      <c r="CV488" s="304" t="n"/>
      <c r="CW488" s="304" t="n"/>
      <c r="CX488" s="305" t="n"/>
      <c r="CY488" s="304" t="n"/>
      <c r="CZ488" s="304" t="n"/>
      <c r="DA488" s="304" t="n"/>
    </row>
    <row r="489" ht="21" customHeight="1" s="590">
      <c r="A489" s="421" t="n"/>
      <c r="B489" s="270" t="n"/>
      <c r="C489" s="266" t="n"/>
      <c r="D489" s="267" t="inlineStr"/>
      <c r="E489" s="267" t="inlineStr"/>
      <c r="F489" s="268" t="inlineStr"/>
      <c r="G489" s="421" t="n"/>
      <c r="H489" s="269" t="n"/>
      <c r="I489" s="421" t="n"/>
      <c r="J489" s="421" t="n"/>
      <c r="K489" s="421" t="n"/>
      <c r="L489" s="421" t="n"/>
      <c r="M489" s="421" t="n"/>
      <c r="N489" s="421" t="n"/>
      <c r="O489" s="421" t="n"/>
      <c r="P489" s="421" t="n"/>
      <c r="Q489" s="421" t="n"/>
      <c r="R489" s="270" t="n"/>
      <c r="S489" s="421" t="n"/>
      <c r="T489" s="421" t="n"/>
      <c r="U489" s="421" t="n"/>
      <c r="V489" s="421" t="n"/>
      <c r="W489" s="421" t="n"/>
      <c r="X489" s="421" t="n"/>
      <c r="Y489" s="421" t="n"/>
      <c r="Z489" s="421" t="n"/>
      <c r="AA489" s="421" t="n"/>
      <c r="AB489" s="421" t="n"/>
      <c r="AC489" s="421" t="n"/>
      <c r="AD489" s="421" t="n"/>
      <c r="AE489" s="421" t="n"/>
      <c r="AF489" s="421" t="n"/>
      <c r="AG489" s="421" t="n"/>
      <c r="AH489" s="421" t="n"/>
      <c r="AI489" s="421" t="n"/>
      <c r="AJ489" s="297" t="n"/>
      <c r="AK489" s="297" t="n"/>
      <c r="AL489" s="284" t="n"/>
      <c r="AM489" s="297" t="n"/>
      <c r="AN489" s="285" t="n"/>
      <c r="AO489" s="297" t="n"/>
      <c r="AP489" s="297" t="n"/>
      <c r="AQ489" s="297" t="n"/>
      <c r="AR489" s="297" t="n"/>
      <c r="AS489" s="297" t="n"/>
      <c r="AT489" s="285" t="inlineStr">
        <is>
          <t>0</t>
        </is>
      </c>
      <c r="AU489" s="297" t="inlineStr">
        <is>
          <t>0</t>
        </is>
      </c>
      <c r="AV489" s="297" t="inlineStr">
        <is>
          <t>0</t>
        </is>
      </c>
      <c r="AW489" s="297" t="inlineStr">
        <is>
          <t>0</t>
        </is>
      </c>
      <c r="AX489" s="297" t="inlineStr">
        <is>
          <t>0</t>
        </is>
      </c>
      <c r="AY489" s="286" t="inlineStr">
        <is>
          <t>0</t>
        </is>
      </c>
      <c r="AZ489" s="286" t="inlineStr">
        <is>
          <t>0</t>
        </is>
      </c>
      <c r="BA489" s="287" t="inlineStr">
        <is>
          <t>0</t>
        </is>
      </c>
      <c r="BB489" s="286" t="inlineStr">
        <is>
          <t>0</t>
        </is>
      </c>
      <c r="BC489" s="286" t="inlineStr">
        <is>
          <t>0</t>
        </is>
      </c>
      <c r="BD489" s="286" t="inlineStr">
        <is>
          <t>0</t>
        </is>
      </c>
      <c r="BE489" s="286" t="inlineStr">
        <is>
          <t>0</t>
        </is>
      </c>
      <c r="BF489" s="286" t="inlineStr">
        <is>
          <t>0</t>
        </is>
      </c>
      <c r="BG489" s="286" t="inlineStr">
        <is>
          <t>0</t>
        </is>
      </c>
      <c r="BH489" s="297" t="inlineStr">
        <is>
          <t>0</t>
        </is>
      </c>
      <c r="BI489" s="297" t="inlineStr">
        <is>
          <t>0</t>
        </is>
      </c>
      <c r="BJ489" s="297" t="inlineStr">
        <is>
          <t>0</t>
        </is>
      </c>
      <c r="BK489" s="297" t="inlineStr">
        <is>
          <t>0</t>
        </is>
      </c>
      <c r="BL489" s="297" t="inlineStr">
        <is>
          <t>0</t>
        </is>
      </c>
      <c r="BM489" s="297" t="inlineStr">
        <is>
          <t>0</t>
        </is>
      </c>
      <c r="BN489" s="297" t="inlineStr">
        <is>
          <t>0</t>
        </is>
      </c>
      <c r="BO489" s="285" t="inlineStr">
        <is>
          <t>0</t>
        </is>
      </c>
      <c r="BP489" s="297" t="inlineStr">
        <is>
          <t>0</t>
        </is>
      </c>
      <c r="BQ489" s="297" t="inlineStr">
        <is>
          <t>0</t>
        </is>
      </c>
      <c r="BR489" s="297" t="inlineStr">
        <is>
          <t>0</t>
        </is>
      </c>
      <c r="BS489" s="297" t="inlineStr">
        <is>
          <t>0</t>
        </is>
      </c>
      <c r="BT489" s="297" t="inlineStr">
        <is>
          <t>0</t>
        </is>
      </c>
      <c r="BU489" s="297" t="inlineStr">
        <is>
          <t>0</t>
        </is>
      </c>
      <c r="BV489" s="297" t="inlineStr">
        <is>
          <t>0</t>
        </is>
      </c>
      <c r="BW489" s="288" t="inlineStr">
        <is>
          <t>0</t>
        </is>
      </c>
      <c r="BX489" s="276">
        <f>SUM(IF(COUNTIF(#REF!, "*1.*"), 2, 0), IF(COUNTIF(#REF!, "*2.*"), 2, 0), IF(COUNTIF(#REF!, "*3.*"), 2, 0), IF(COUNTIF(#REF!, "*4.*"), 2, 0), IF(COUNTIF(#REF!, "*5.*"), 2, 0), IF(COUNTIF(#REF!, "*6.*"), 2, 0))</f>
        <v/>
      </c>
      <c r="BY489" s="277">
        <f t="array" ref="BY489">SUM(VALUE(AT489),VALUE(AU489),VALUE(AV489),VALUE(AW489),VALUE(AX489),VALUE(AY489),VALUE(AZ489),VALUE(BB489),VALUE(BC489),VALUE(BD489),VALUE(BE489),VALUE(BF489),VALUE(BG489),VALUE(BH489),VALUE(BI489),VALUE(BJ489),VALUE(BK489),VALUE(BL489),VALUE(BM489),VALUE(BN489),VALUE(BO489),VALUE(BP489),VALUE(BQ489),VALUE(BR489),VALUE(BS489),VALUE(BT489),VALUE(BU489),VALUE(BV489),VALUE(BW489))</f>
        <v/>
      </c>
      <c r="BZ489" s="307" t="n"/>
      <c r="CA489" s="307" t="n"/>
      <c r="CB489" s="307" t="n"/>
      <c r="CC489" s="307" t="n"/>
      <c r="CD489" s="307" t="n"/>
      <c r="CE489" s="307" t="n"/>
      <c r="CF489" s="307" t="n"/>
      <c r="CG489" s="307" t="n"/>
      <c r="CH489" s="307" t="n"/>
      <c r="CI489" s="307" t="n"/>
      <c r="CJ489" s="307" t="n"/>
      <c r="CK489" s="307" t="n"/>
      <c r="CL489" s="307" t="n"/>
      <c r="CM489" s="307" t="n"/>
      <c r="CN489" s="307" t="n"/>
      <c r="CO489" s="307" t="n"/>
      <c r="CP489" s="307" t="n"/>
      <c r="CQ489" s="307" t="n"/>
      <c r="CR489" s="279" t="inlineStr"/>
      <c r="CS489" s="280">
        <f>AVERAGE(Value(BY489),value(CR489))</f>
        <v/>
      </c>
      <c r="CT489" s="421">
        <f>(IF(OR(MediaScorecard!BH490="x", MediaScorecard!BI490="x",MediaScorecard!BJ490="x",MediaScorecard!BK490="x",MediaScorecard!BL490="x"),1, 2))</f>
        <v/>
      </c>
      <c r="CU489" s="308" t="n"/>
      <c r="CV489" s="308" t="n"/>
      <c r="CW489" s="308" t="n"/>
      <c r="CX489" s="309" t="n"/>
      <c r="CY489" s="308" t="n"/>
      <c r="CZ489" s="308" t="n"/>
      <c r="DA489" s="308" t="n"/>
    </row>
    <row r="490" ht="21" customHeight="1" s="590">
      <c r="A490" s="421" t="n"/>
      <c r="B490" s="270" t="n"/>
      <c r="C490" s="266" t="n"/>
      <c r="D490" s="267" t="inlineStr"/>
      <c r="E490" s="267" t="inlineStr"/>
      <c r="F490" s="268" t="inlineStr"/>
      <c r="G490" s="421" t="n"/>
      <c r="H490" s="269" t="n"/>
      <c r="I490" s="421" t="n"/>
      <c r="J490" s="421" t="n"/>
      <c r="K490" s="421" t="n"/>
      <c r="L490" s="421" t="n"/>
      <c r="M490" s="421" t="n"/>
      <c r="N490" s="421" t="n"/>
      <c r="O490" s="421" t="n"/>
      <c r="P490" s="421" t="n"/>
      <c r="Q490" s="421" t="n"/>
      <c r="R490" s="270" t="n"/>
      <c r="S490" s="421" t="n"/>
      <c r="T490" s="421" t="n"/>
      <c r="U490" s="421" t="n"/>
      <c r="V490" s="421" t="n"/>
      <c r="W490" s="421" t="n"/>
      <c r="X490" s="421" t="n"/>
      <c r="Y490" s="421" t="n"/>
      <c r="Z490" s="421" t="n"/>
      <c r="AA490" s="421" t="n"/>
      <c r="AB490" s="421" t="n"/>
      <c r="AC490" s="421" t="n"/>
      <c r="AD490" s="421" t="n"/>
      <c r="AE490" s="421" t="n"/>
      <c r="AF490" s="421" t="n"/>
      <c r="AG490" s="421" t="n"/>
      <c r="AH490" s="421" t="n"/>
      <c r="AI490" s="421" t="n"/>
      <c r="AJ490" s="297" t="n"/>
      <c r="AK490" s="297" t="n"/>
      <c r="AL490" s="284" t="n"/>
      <c r="AM490" s="297" t="n"/>
      <c r="AN490" s="285" t="n"/>
      <c r="AO490" s="297" t="n"/>
      <c r="AP490" s="297" t="n"/>
      <c r="AQ490" s="297" t="n"/>
      <c r="AR490" s="297" t="n"/>
      <c r="AS490" s="297" t="n"/>
      <c r="AT490" s="285" t="inlineStr">
        <is>
          <t>0</t>
        </is>
      </c>
      <c r="AU490" s="297" t="inlineStr">
        <is>
          <t>0</t>
        </is>
      </c>
      <c r="AV490" s="297" t="inlineStr">
        <is>
          <t>0</t>
        </is>
      </c>
      <c r="AW490" s="297" t="inlineStr">
        <is>
          <t>0</t>
        </is>
      </c>
      <c r="AX490" s="297" t="inlineStr">
        <is>
          <t>0</t>
        </is>
      </c>
      <c r="AY490" s="286" t="inlineStr">
        <is>
          <t>0</t>
        </is>
      </c>
      <c r="AZ490" s="286" t="inlineStr">
        <is>
          <t>0</t>
        </is>
      </c>
      <c r="BA490" s="287" t="inlineStr">
        <is>
          <t>0</t>
        </is>
      </c>
      <c r="BB490" s="286" t="inlineStr">
        <is>
          <t>0</t>
        </is>
      </c>
      <c r="BC490" s="286" t="inlineStr">
        <is>
          <t>0</t>
        </is>
      </c>
      <c r="BD490" s="286" t="inlineStr">
        <is>
          <t>0</t>
        </is>
      </c>
      <c r="BE490" s="286" t="inlineStr">
        <is>
          <t>0</t>
        </is>
      </c>
      <c r="BF490" s="286" t="inlineStr">
        <is>
          <t>0</t>
        </is>
      </c>
      <c r="BG490" s="286" t="inlineStr">
        <is>
          <t>0</t>
        </is>
      </c>
      <c r="BH490" s="297" t="inlineStr">
        <is>
          <t>0</t>
        </is>
      </c>
      <c r="BI490" s="297" t="inlineStr">
        <is>
          <t>0</t>
        </is>
      </c>
      <c r="BJ490" s="297" t="inlineStr">
        <is>
          <t>0</t>
        </is>
      </c>
      <c r="BK490" s="297" t="inlineStr">
        <is>
          <t>0</t>
        </is>
      </c>
      <c r="BL490" s="297" t="inlineStr">
        <is>
          <t>0</t>
        </is>
      </c>
      <c r="BM490" s="297" t="inlineStr">
        <is>
          <t>0</t>
        </is>
      </c>
      <c r="BN490" s="297" t="inlineStr">
        <is>
          <t>0</t>
        </is>
      </c>
      <c r="BO490" s="285" t="inlineStr">
        <is>
          <t>0</t>
        </is>
      </c>
      <c r="BP490" s="297" t="inlineStr">
        <is>
          <t>0</t>
        </is>
      </c>
      <c r="BQ490" s="297" t="inlineStr">
        <is>
          <t>0</t>
        </is>
      </c>
      <c r="BR490" s="297" t="inlineStr">
        <is>
          <t>0</t>
        </is>
      </c>
      <c r="BS490" s="297" t="inlineStr">
        <is>
          <t>0</t>
        </is>
      </c>
      <c r="BT490" s="297" t="inlineStr">
        <is>
          <t>0</t>
        </is>
      </c>
      <c r="BU490" s="297" t="inlineStr">
        <is>
          <t>0</t>
        </is>
      </c>
      <c r="BV490" s="297" t="inlineStr">
        <is>
          <t>0</t>
        </is>
      </c>
      <c r="BW490" s="288" t="inlineStr">
        <is>
          <t>0</t>
        </is>
      </c>
      <c r="BX490" s="276">
        <f>SUM(IF(COUNTIF(#REF!, "*1.*"), 2, 0), IF(COUNTIF(#REF!, "*2.*"), 2, 0), IF(COUNTIF(#REF!, "*3.*"), 2, 0), IF(COUNTIF(#REF!, "*4.*"), 2, 0), IF(COUNTIF(#REF!, "*5.*"), 2, 0), IF(COUNTIF(#REF!, "*6.*"), 2, 0))</f>
        <v/>
      </c>
      <c r="BY490" s="277">
        <f t="array" ref="BY490">SUM(VALUE(AT490),VALUE(AU490),VALUE(AV490),VALUE(AW490),VALUE(AX490),VALUE(AY490),VALUE(AZ490),VALUE(BB490),VALUE(BC490),VALUE(BD490),VALUE(BE490),VALUE(BF490),VALUE(BG490),VALUE(BH490),VALUE(BI490),VALUE(BJ490),VALUE(BK490),VALUE(BL490),VALUE(BM490),VALUE(BN490),VALUE(BO490),VALUE(BP490),VALUE(BQ490),VALUE(BR490),VALUE(BS490),VALUE(BT490),VALUE(BU490),VALUE(BV490),VALUE(BW490))</f>
        <v/>
      </c>
      <c r="BZ490" s="307" t="n"/>
      <c r="CA490" s="307" t="n"/>
      <c r="CB490" s="307" t="n"/>
      <c r="CC490" s="307" t="n"/>
      <c r="CD490" s="307" t="n"/>
      <c r="CE490" s="307" t="n"/>
      <c r="CF490" s="307" t="n"/>
      <c r="CG490" s="307" t="n"/>
      <c r="CH490" s="307" t="n"/>
      <c r="CI490" s="307" t="n"/>
      <c r="CJ490" s="307" t="n"/>
      <c r="CK490" s="307" t="n"/>
      <c r="CL490" s="307" t="n"/>
      <c r="CM490" s="307" t="n"/>
      <c r="CN490" s="307" t="n"/>
      <c r="CO490" s="307" t="n"/>
      <c r="CP490" s="307" t="n"/>
      <c r="CQ490" s="307" t="n"/>
      <c r="CR490" s="279" t="inlineStr"/>
      <c r="CS490" s="280">
        <f>AVERAGE(Value(BY490),value(CR490))</f>
        <v/>
      </c>
      <c r="CT490" s="421">
        <f>(IF(OR(MediaScorecard!BH491="x", MediaScorecard!BI491="x",MediaScorecard!BJ491="x",MediaScorecard!BK491="x",MediaScorecard!BL491="x"),1, 2))</f>
        <v/>
      </c>
      <c r="CU490" s="308" t="n"/>
      <c r="CV490" s="308" t="n"/>
      <c r="CW490" s="308" t="n"/>
      <c r="CX490" s="309" t="n"/>
      <c r="CY490" s="308" t="n"/>
      <c r="CZ490" s="308" t="n"/>
      <c r="DA490" s="308" t="n"/>
    </row>
    <row r="491" ht="21" customHeight="1" s="590">
      <c r="A491" s="421" t="n"/>
      <c r="B491" s="270" t="n"/>
      <c r="C491" s="266" t="n"/>
      <c r="D491" s="267" t="inlineStr"/>
      <c r="E491" s="267" t="inlineStr"/>
      <c r="F491" s="268" t="inlineStr"/>
      <c r="G491" s="421" t="n"/>
      <c r="H491" s="269" t="n"/>
      <c r="I491" s="421" t="n"/>
      <c r="J491" s="421" t="n"/>
      <c r="K491" s="421" t="n"/>
      <c r="L491" s="421" t="n"/>
      <c r="M491" s="421" t="n"/>
      <c r="N491" s="421" t="n"/>
      <c r="O491" s="421" t="n"/>
      <c r="P491" s="421" t="n"/>
      <c r="Q491" s="421" t="n"/>
      <c r="R491" s="270" t="n"/>
      <c r="S491" s="421" t="n"/>
      <c r="T491" s="421" t="n"/>
      <c r="U491" s="421" t="n"/>
      <c r="V491" s="421" t="n"/>
      <c r="W491" s="421" t="n"/>
      <c r="X491" s="421" t="n"/>
      <c r="Y491" s="421" t="n"/>
      <c r="Z491" s="421" t="n"/>
      <c r="AA491" s="421" t="n"/>
      <c r="AB491" s="421" t="n"/>
      <c r="AC491" s="421" t="n"/>
      <c r="AD491" s="421" t="n"/>
      <c r="AE491" s="421" t="n"/>
      <c r="AF491" s="421" t="n"/>
      <c r="AG491" s="421" t="n"/>
      <c r="AH491" s="421" t="n"/>
      <c r="AI491" s="421" t="n"/>
      <c r="AJ491" s="297" t="n"/>
      <c r="AK491" s="297" t="n"/>
      <c r="AL491" s="284" t="n"/>
      <c r="AM491" s="297" t="n"/>
      <c r="AN491" s="285" t="n"/>
      <c r="AO491" s="297" t="n"/>
      <c r="AP491" s="297" t="n"/>
      <c r="AQ491" s="297" t="n"/>
      <c r="AR491" s="297" t="n"/>
      <c r="AS491" s="297" t="n"/>
      <c r="AT491" s="285" t="inlineStr">
        <is>
          <t>0</t>
        </is>
      </c>
      <c r="AU491" s="297" t="inlineStr">
        <is>
          <t>0</t>
        </is>
      </c>
      <c r="AV491" s="297" t="inlineStr">
        <is>
          <t>0</t>
        </is>
      </c>
      <c r="AW491" s="297" t="inlineStr">
        <is>
          <t>0</t>
        </is>
      </c>
      <c r="AX491" s="297" t="inlineStr">
        <is>
          <t>0</t>
        </is>
      </c>
      <c r="AY491" s="286" t="inlineStr">
        <is>
          <t>0</t>
        </is>
      </c>
      <c r="AZ491" s="286" t="inlineStr">
        <is>
          <t>0</t>
        </is>
      </c>
      <c r="BA491" s="287" t="inlineStr">
        <is>
          <t>0</t>
        </is>
      </c>
      <c r="BB491" s="286" t="inlineStr">
        <is>
          <t>0</t>
        </is>
      </c>
      <c r="BC491" s="286" t="inlineStr">
        <is>
          <t>0</t>
        </is>
      </c>
      <c r="BD491" s="286" t="inlineStr">
        <is>
          <t>0</t>
        </is>
      </c>
      <c r="BE491" s="286" t="inlineStr">
        <is>
          <t>0</t>
        </is>
      </c>
      <c r="BF491" s="286" t="inlineStr">
        <is>
          <t>0</t>
        </is>
      </c>
      <c r="BG491" s="286" t="inlineStr">
        <is>
          <t>0</t>
        </is>
      </c>
      <c r="BH491" s="297" t="inlineStr">
        <is>
          <t>0</t>
        </is>
      </c>
      <c r="BI491" s="297" t="inlineStr">
        <is>
          <t>0</t>
        </is>
      </c>
      <c r="BJ491" s="297" t="inlineStr">
        <is>
          <t>0</t>
        </is>
      </c>
      <c r="BK491" s="297" t="inlineStr">
        <is>
          <t>0</t>
        </is>
      </c>
      <c r="BL491" s="297" t="inlineStr">
        <is>
          <t>0</t>
        </is>
      </c>
      <c r="BM491" s="297" t="inlineStr">
        <is>
          <t>0</t>
        </is>
      </c>
      <c r="BN491" s="297" t="inlineStr">
        <is>
          <t>0</t>
        </is>
      </c>
      <c r="BO491" s="285" t="inlineStr">
        <is>
          <t>0</t>
        </is>
      </c>
      <c r="BP491" s="297" t="inlineStr">
        <is>
          <t>0</t>
        </is>
      </c>
      <c r="BQ491" s="297" t="inlineStr">
        <is>
          <t>0</t>
        </is>
      </c>
      <c r="BR491" s="297" t="inlineStr">
        <is>
          <t>0</t>
        </is>
      </c>
      <c r="BS491" s="297" t="inlineStr">
        <is>
          <t>0</t>
        </is>
      </c>
      <c r="BT491" s="297" t="inlineStr">
        <is>
          <t>0</t>
        </is>
      </c>
      <c r="BU491" s="297" t="inlineStr">
        <is>
          <t>0</t>
        </is>
      </c>
      <c r="BV491" s="297" t="inlineStr">
        <is>
          <t>0</t>
        </is>
      </c>
      <c r="BW491" s="288" t="inlineStr">
        <is>
          <t>0</t>
        </is>
      </c>
      <c r="BX491" s="276">
        <f>SUM(IF(COUNTIF(#REF!, "*1.*"), 2, 0), IF(COUNTIF(#REF!, "*2.*"), 2, 0), IF(COUNTIF(#REF!, "*3.*"), 2, 0), IF(COUNTIF(#REF!, "*4.*"), 2, 0), IF(COUNTIF(#REF!, "*5.*"), 2, 0), IF(COUNTIF(#REF!, "*6.*"), 2, 0))</f>
        <v/>
      </c>
      <c r="BY491" s="277">
        <f t="array" ref="BY491">SUM(VALUE(AT491),VALUE(AU491),VALUE(AV491),VALUE(AW491),VALUE(AX491),VALUE(AY491),VALUE(AZ491),VALUE(BB491),VALUE(BC491),VALUE(BD491),VALUE(BE491),VALUE(BF491),VALUE(BG491),VALUE(BH491),VALUE(BI491),VALUE(BJ491),VALUE(BK491),VALUE(BL491),VALUE(BM491),VALUE(BN491),VALUE(BO491),VALUE(BP491),VALUE(BQ491),VALUE(BR491),VALUE(BS491),VALUE(BT491),VALUE(BU491),VALUE(BV491),VALUE(BW491))</f>
        <v/>
      </c>
      <c r="BZ491" s="307" t="n"/>
      <c r="CA491" s="307" t="n"/>
      <c r="CB491" s="307" t="n"/>
      <c r="CC491" s="307" t="n"/>
      <c r="CD491" s="307" t="n"/>
      <c r="CE491" s="307" t="n"/>
      <c r="CF491" s="307" t="n"/>
      <c r="CG491" s="307" t="n"/>
      <c r="CH491" s="307" t="n"/>
      <c r="CI491" s="307" t="n"/>
      <c r="CJ491" s="307" t="n"/>
      <c r="CK491" s="307" t="n"/>
      <c r="CL491" s="307" t="n"/>
      <c r="CM491" s="307" t="n"/>
      <c r="CN491" s="307" t="n"/>
      <c r="CO491" s="307" t="n"/>
      <c r="CP491" s="307" t="n"/>
      <c r="CQ491" s="307" t="n"/>
      <c r="CR491" s="279" t="inlineStr"/>
      <c r="CS491" s="280">
        <f>AVERAGE(Value(BY491),value(CR491))</f>
        <v/>
      </c>
      <c r="CT491" s="421">
        <f>(IF(OR(MediaScorecard!BH492="x", MediaScorecard!BI492="x",MediaScorecard!BJ492="x",MediaScorecard!BK492="x",MediaScorecard!BL492="x"),1, 2))</f>
        <v/>
      </c>
      <c r="CU491" s="308" t="n"/>
      <c r="CV491" s="308" t="n"/>
      <c r="CW491" s="308" t="n"/>
      <c r="CX491" s="309" t="n"/>
      <c r="CY491" s="308" t="n"/>
      <c r="CZ491" s="308" t="n"/>
      <c r="DA491" s="308" t="n"/>
    </row>
    <row r="492" ht="21" customHeight="1" s="590">
      <c r="A492" s="421" t="n"/>
      <c r="B492" s="270" t="n"/>
      <c r="C492" s="266" t="n"/>
      <c r="D492" s="267" t="inlineStr"/>
      <c r="E492" s="267" t="inlineStr"/>
      <c r="F492" s="268" t="inlineStr"/>
      <c r="G492" s="421" t="n"/>
      <c r="H492" s="269" t="n"/>
      <c r="I492" s="421" t="n"/>
      <c r="J492" s="421" t="n"/>
      <c r="K492" s="421" t="n"/>
      <c r="L492" s="421" t="n"/>
      <c r="M492" s="421" t="n"/>
      <c r="N492" s="421" t="n"/>
      <c r="O492" s="421" t="n"/>
      <c r="P492" s="421" t="n"/>
      <c r="Q492" s="421" t="n"/>
      <c r="R492" s="270" t="n"/>
      <c r="S492" s="421" t="n"/>
      <c r="T492" s="421" t="n"/>
      <c r="U492" s="421" t="n"/>
      <c r="V492" s="421" t="n"/>
      <c r="W492" s="421" t="n"/>
      <c r="X492" s="421" t="n"/>
      <c r="Y492" s="421" t="n"/>
      <c r="Z492" s="421" t="n"/>
      <c r="AA492" s="421" t="n"/>
      <c r="AB492" s="421" t="n"/>
      <c r="AC492" s="421" t="n"/>
      <c r="AD492" s="421" t="n"/>
      <c r="AE492" s="421" t="n"/>
      <c r="AF492" s="421" t="n"/>
      <c r="AG492" s="421" t="n"/>
      <c r="AH492" s="421" t="n"/>
      <c r="AI492" s="421" t="n"/>
      <c r="AJ492" s="297" t="n"/>
      <c r="AK492" s="297" t="n"/>
      <c r="AL492" s="284" t="n"/>
      <c r="AM492" s="297" t="n"/>
      <c r="AN492" s="285" t="n"/>
      <c r="AO492" s="297" t="n"/>
      <c r="AP492" s="297" t="n"/>
      <c r="AQ492" s="297" t="n"/>
      <c r="AR492" s="297" t="n"/>
      <c r="AS492" s="297" t="n"/>
      <c r="AT492" s="285" t="inlineStr">
        <is>
          <t>0</t>
        </is>
      </c>
      <c r="AU492" s="297" t="inlineStr">
        <is>
          <t>0</t>
        </is>
      </c>
      <c r="AV492" s="297" t="inlineStr">
        <is>
          <t>0</t>
        </is>
      </c>
      <c r="AW492" s="297" t="inlineStr">
        <is>
          <t>0</t>
        </is>
      </c>
      <c r="AX492" s="297" t="inlineStr">
        <is>
          <t>0</t>
        </is>
      </c>
      <c r="AY492" s="286" t="inlineStr">
        <is>
          <t>0</t>
        </is>
      </c>
      <c r="AZ492" s="286" t="inlineStr">
        <is>
          <t>0</t>
        </is>
      </c>
      <c r="BA492" s="287" t="inlineStr">
        <is>
          <t>0</t>
        </is>
      </c>
      <c r="BB492" s="286" t="inlineStr">
        <is>
          <t>0</t>
        </is>
      </c>
      <c r="BC492" s="286" t="inlineStr">
        <is>
          <t>0</t>
        </is>
      </c>
      <c r="BD492" s="286" t="inlineStr">
        <is>
          <t>0</t>
        </is>
      </c>
      <c r="BE492" s="286" t="inlineStr">
        <is>
          <t>0</t>
        </is>
      </c>
      <c r="BF492" s="286" t="inlineStr">
        <is>
          <t>0</t>
        </is>
      </c>
      <c r="BG492" s="286" t="inlineStr">
        <is>
          <t>0</t>
        </is>
      </c>
      <c r="BH492" s="297" t="inlineStr">
        <is>
          <t>0</t>
        </is>
      </c>
      <c r="BI492" s="297" t="inlineStr">
        <is>
          <t>0</t>
        </is>
      </c>
      <c r="BJ492" s="297" t="inlineStr">
        <is>
          <t>0</t>
        </is>
      </c>
      <c r="BK492" s="297" t="inlineStr">
        <is>
          <t>0</t>
        </is>
      </c>
      <c r="BL492" s="297" t="inlineStr">
        <is>
          <t>0</t>
        </is>
      </c>
      <c r="BM492" s="297" t="inlineStr">
        <is>
          <t>0</t>
        </is>
      </c>
      <c r="BN492" s="297" t="inlineStr">
        <is>
          <t>0</t>
        </is>
      </c>
      <c r="BO492" s="285" t="inlineStr">
        <is>
          <t>0</t>
        </is>
      </c>
      <c r="BP492" s="297" t="inlineStr">
        <is>
          <t>0</t>
        </is>
      </c>
      <c r="BQ492" s="297" t="inlineStr">
        <is>
          <t>0</t>
        </is>
      </c>
      <c r="BR492" s="297" t="inlineStr">
        <is>
          <t>0</t>
        </is>
      </c>
      <c r="BS492" s="297" t="inlineStr">
        <is>
          <t>0</t>
        </is>
      </c>
      <c r="BT492" s="297" t="inlineStr">
        <is>
          <t>0</t>
        </is>
      </c>
      <c r="BU492" s="297" t="inlineStr">
        <is>
          <t>0</t>
        </is>
      </c>
      <c r="BV492" s="297" t="inlineStr">
        <is>
          <t>0</t>
        </is>
      </c>
      <c r="BW492" s="288" t="inlineStr">
        <is>
          <t>0</t>
        </is>
      </c>
      <c r="BX492" s="276">
        <f>SUM(IF(COUNTIF(#REF!, "*1.*"), 2, 0), IF(COUNTIF(#REF!, "*2.*"), 2, 0), IF(COUNTIF(#REF!, "*3.*"), 2, 0), IF(COUNTIF(#REF!, "*4.*"), 2, 0), IF(COUNTIF(#REF!, "*5.*"), 2, 0), IF(COUNTIF(#REF!, "*6.*"), 2, 0))</f>
        <v/>
      </c>
      <c r="BY492" s="277">
        <f t="array" ref="BY492">SUM(VALUE(AT492),VALUE(AU492),VALUE(AV492),VALUE(AW492),VALUE(AX492),VALUE(AY492),VALUE(AZ492),VALUE(BB492),VALUE(BC492),VALUE(BD492),VALUE(BE492),VALUE(BF492),VALUE(BG492),VALUE(BH492),VALUE(BI492),VALUE(BJ492),VALUE(BK492),VALUE(BL492),VALUE(BM492),VALUE(BN492),VALUE(BO492),VALUE(BP492),VALUE(BQ492),VALUE(BR492),VALUE(BS492),VALUE(BT492),VALUE(BU492),VALUE(BV492),VALUE(BW492))</f>
        <v/>
      </c>
      <c r="BZ492" s="307" t="n"/>
      <c r="CA492" s="307" t="n"/>
      <c r="CB492" s="307" t="n"/>
      <c r="CC492" s="307" t="n"/>
      <c r="CD492" s="307" t="n"/>
      <c r="CE492" s="307" t="n"/>
      <c r="CF492" s="307" t="n"/>
      <c r="CG492" s="307" t="n"/>
      <c r="CH492" s="307" t="n"/>
      <c r="CI492" s="307" t="n"/>
      <c r="CJ492" s="307" t="n"/>
      <c r="CK492" s="307" t="n"/>
      <c r="CL492" s="307" t="n"/>
      <c r="CM492" s="307" t="n"/>
      <c r="CN492" s="307" t="n"/>
      <c r="CO492" s="307" t="n"/>
      <c r="CP492" s="307" t="n"/>
      <c r="CQ492" s="307" t="n"/>
      <c r="CR492" s="279" t="inlineStr"/>
      <c r="CS492" s="280">
        <f>AVERAGE(Value(BY492),value(CR492))</f>
        <v/>
      </c>
      <c r="CT492" s="421">
        <f>(IF(OR(MediaScorecard!BH493="x", MediaScorecard!BI493="x",MediaScorecard!BJ493="x",MediaScorecard!BK493="x",MediaScorecard!BL493="x"),1, 2))</f>
        <v/>
      </c>
      <c r="CU492" s="308" t="n"/>
      <c r="CV492" s="308" t="n"/>
      <c r="CW492" s="308" t="n"/>
      <c r="CX492" s="309" t="n"/>
      <c r="CY492" s="308" t="n"/>
      <c r="CZ492" s="308" t="n"/>
      <c r="DA492" s="308" t="n"/>
    </row>
    <row r="493" ht="21" customHeight="1" s="590">
      <c r="A493" s="421" t="n"/>
      <c r="B493" s="270" t="n"/>
      <c r="C493" s="266" t="n"/>
      <c r="D493" s="267" t="inlineStr"/>
      <c r="E493" s="267" t="inlineStr"/>
      <c r="F493" s="268" t="inlineStr"/>
      <c r="G493" s="421" t="n"/>
      <c r="H493" s="269" t="n"/>
      <c r="I493" s="421" t="n"/>
      <c r="J493" s="421" t="n"/>
      <c r="K493" s="421" t="n"/>
      <c r="L493" s="421" t="n"/>
      <c r="M493" s="421" t="n"/>
      <c r="N493" s="421" t="n"/>
      <c r="O493" s="421" t="n"/>
      <c r="P493" s="421" t="n"/>
      <c r="Q493" s="421" t="n"/>
      <c r="R493" s="270" t="n"/>
      <c r="S493" s="421" t="n"/>
      <c r="T493" s="421" t="n"/>
      <c r="U493" s="421" t="n"/>
      <c r="V493" s="421" t="n"/>
      <c r="W493" s="421" t="n"/>
      <c r="X493" s="421" t="n"/>
      <c r="Y493" s="421" t="n"/>
      <c r="Z493" s="421" t="n"/>
      <c r="AA493" s="421" t="n"/>
      <c r="AB493" s="421" t="n"/>
      <c r="AC493" s="421" t="n"/>
      <c r="AD493" s="421" t="n"/>
      <c r="AE493" s="421" t="n"/>
      <c r="AF493" s="421" t="n"/>
      <c r="AG493" s="421" t="n"/>
      <c r="AH493" s="421" t="n"/>
      <c r="AI493" s="421" t="n"/>
      <c r="AJ493" s="297" t="n"/>
      <c r="AK493" s="297" t="n"/>
      <c r="AL493" s="284" t="n"/>
      <c r="AM493" s="297" t="n"/>
      <c r="AN493" s="285" t="n"/>
      <c r="AO493" s="297" t="n"/>
      <c r="AP493" s="297" t="n"/>
      <c r="AQ493" s="297" t="n"/>
      <c r="AR493" s="297" t="n"/>
      <c r="AS493" s="297" t="n"/>
      <c r="AT493" s="285" t="inlineStr">
        <is>
          <t>0</t>
        </is>
      </c>
      <c r="AU493" s="297" t="inlineStr">
        <is>
          <t>0</t>
        </is>
      </c>
      <c r="AV493" s="297" t="inlineStr">
        <is>
          <t>0</t>
        </is>
      </c>
      <c r="AW493" s="297" t="inlineStr">
        <is>
          <t>0</t>
        </is>
      </c>
      <c r="AX493" s="297" t="inlineStr">
        <is>
          <t>0</t>
        </is>
      </c>
      <c r="AY493" s="286" t="inlineStr">
        <is>
          <t>0</t>
        </is>
      </c>
      <c r="AZ493" s="286" t="inlineStr">
        <is>
          <t>0</t>
        </is>
      </c>
      <c r="BA493" s="287" t="inlineStr">
        <is>
          <t>0</t>
        </is>
      </c>
      <c r="BB493" s="286" t="inlineStr">
        <is>
          <t>0</t>
        </is>
      </c>
      <c r="BC493" s="286" t="inlineStr">
        <is>
          <t>0</t>
        </is>
      </c>
      <c r="BD493" s="286" t="inlineStr">
        <is>
          <t>0</t>
        </is>
      </c>
      <c r="BE493" s="286" t="inlineStr">
        <is>
          <t>0</t>
        </is>
      </c>
      <c r="BF493" s="286" t="inlineStr">
        <is>
          <t>0</t>
        </is>
      </c>
      <c r="BG493" s="286" t="inlineStr">
        <is>
          <t>0</t>
        </is>
      </c>
      <c r="BH493" s="297" t="inlineStr">
        <is>
          <t>0</t>
        </is>
      </c>
      <c r="BI493" s="297" t="inlineStr">
        <is>
          <t>0</t>
        </is>
      </c>
      <c r="BJ493" s="297" t="inlineStr">
        <is>
          <t>0</t>
        </is>
      </c>
      <c r="BK493" s="297" t="inlineStr">
        <is>
          <t>0</t>
        </is>
      </c>
      <c r="BL493" s="297" t="inlineStr">
        <is>
          <t>0</t>
        </is>
      </c>
      <c r="BM493" s="297" t="inlineStr">
        <is>
          <t>0</t>
        </is>
      </c>
      <c r="BN493" s="297" t="inlineStr">
        <is>
          <t>0</t>
        </is>
      </c>
      <c r="BO493" s="285" t="inlineStr">
        <is>
          <t>0</t>
        </is>
      </c>
      <c r="BP493" s="297" t="inlineStr">
        <is>
          <t>0</t>
        </is>
      </c>
      <c r="BQ493" s="297" t="inlineStr">
        <is>
          <t>0</t>
        </is>
      </c>
      <c r="BR493" s="297" t="inlineStr">
        <is>
          <t>0</t>
        </is>
      </c>
      <c r="BS493" s="297" t="inlineStr">
        <is>
          <t>0</t>
        </is>
      </c>
      <c r="BT493" s="297" t="inlineStr">
        <is>
          <t>0</t>
        </is>
      </c>
      <c r="BU493" s="297" t="inlineStr">
        <is>
          <t>0</t>
        </is>
      </c>
      <c r="BV493" s="297" t="inlineStr">
        <is>
          <t>0</t>
        </is>
      </c>
      <c r="BW493" s="288" t="inlineStr">
        <is>
          <t>0</t>
        </is>
      </c>
      <c r="BX493" s="276">
        <f>SUM(IF(COUNTIF(#REF!, "*1.*"), 2, 0), IF(COUNTIF(#REF!, "*2.*"), 2, 0), IF(COUNTIF(#REF!, "*3.*"), 2, 0), IF(COUNTIF(#REF!, "*4.*"), 2, 0), IF(COUNTIF(#REF!, "*5.*"), 2, 0), IF(COUNTIF(#REF!, "*6.*"), 2, 0))</f>
        <v/>
      </c>
      <c r="BY493" s="277">
        <f t="array" ref="BY493">SUM(VALUE(AT493),VALUE(AU493),VALUE(AV493),VALUE(AW493),VALUE(AX493),VALUE(AY493),VALUE(AZ493),VALUE(BB493),VALUE(BC493),VALUE(BD493),VALUE(BE493),VALUE(BF493),VALUE(BG493),VALUE(BH493),VALUE(BI493),VALUE(BJ493),VALUE(BK493),VALUE(BL493),VALUE(BM493),VALUE(BN493),VALUE(BO493),VALUE(BP493),VALUE(BQ493),VALUE(BR493),VALUE(BS493),VALUE(BT493),VALUE(BU493),VALUE(BV493),VALUE(BW493))</f>
        <v/>
      </c>
      <c r="BZ493" s="307" t="n"/>
      <c r="CA493" s="307" t="n"/>
      <c r="CB493" s="307" t="n"/>
      <c r="CC493" s="307" t="n"/>
      <c r="CD493" s="307" t="n"/>
      <c r="CE493" s="307" t="n"/>
      <c r="CF493" s="307" t="n"/>
      <c r="CG493" s="307" t="n"/>
      <c r="CH493" s="307" t="n"/>
      <c r="CI493" s="307" t="n"/>
      <c r="CJ493" s="307" t="n"/>
      <c r="CK493" s="307" t="n"/>
      <c r="CL493" s="307" t="n"/>
      <c r="CM493" s="307" t="n"/>
      <c r="CN493" s="307" t="n"/>
      <c r="CO493" s="307" t="n"/>
      <c r="CP493" s="307" t="n"/>
      <c r="CQ493" s="307" t="n"/>
      <c r="CR493" s="279" t="inlineStr"/>
      <c r="CS493" s="280">
        <f>AVERAGE(Value(BY493),value(CR493))</f>
        <v/>
      </c>
      <c r="CT493" s="421">
        <f>(IF(OR(MediaScorecard!BH494="x", MediaScorecard!BI494="x",MediaScorecard!BJ494="x",MediaScorecard!BK494="x",MediaScorecard!BL494="x"),1, 2))</f>
        <v/>
      </c>
      <c r="CU493" s="308" t="n"/>
      <c r="CV493" s="308" t="n"/>
      <c r="CW493" s="308" t="n"/>
      <c r="CX493" s="309" t="n"/>
      <c r="CY493" s="308" t="n"/>
      <c r="CZ493" s="308" t="n"/>
      <c r="DA493" s="308" t="n"/>
    </row>
    <row r="494" ht="21" customHeight="1" s="590">
      <c r="A494" s="421" t="n"/>
      <c r="B494" s="270" t="n"/>
      <c r="C494" s="266" t="n"/>
      <c r="D494" s="267" t="inlineStr"/>
      <c r="E494" s="267" t="inlineStr"/>
      <c r="F494" s="268" t="inlineStr"/>
      <c r="G494" s="421" t="n"/>
      <c r="H494" s="269" t="n"/>
      <c r="I494" s="421" t="n"/>
      <c r="J494" s="421" t="n"/>
      <c r="K494" s="421" t="n"/>
      <c r="L494" s="421" t="n"/>
      <c r="M494" s="421" t="n"/>
      <c r="N494" s="421" t="n"/>
      <c r="O494" s="421" t="n"/>
      <c r="P494" s="421" t="n"/>
      <c r="Q494" s="421" t="n"/>
      <c r="R494" s="270" t="n"/>
      <c r="S494" s="421" t="n"/>
      <c r="T494" s="421" t="n"/>
      <c r="U494" s="421" t="n"/>
      <c r="V494" s="421" t="n"/>
      <c r="W494" s="421" t="n"/>
      <c r="X494" s="421" t="n"/>
      <c r="Y494" s="421" t="n"/>
      <c r="Z494" s="421" t="n"/>
      <c r="AA494" s="421" t="n"/>
      <c r="AB494" s="421" t="n"/>
      <c r="AC494" s="421" t="n"/>
      <c r="AD494" s="421" t="n"/>
      <c r="AE494" s="421" t="n"/>
      <c r="AF494" s="421" t="n"/>
      <c r="AG494" s="421" t="n"/>
      <c r="AH494" s="421" t="n"/>
      <c r="AI494" s="421" t="n"/>
      <c r="AJ494" s="297" t="n"/>
      <c r="AK494" s="297" t="n"/>
      <c r="AL494" s="284" t="n"/>
      <c r="AM494" s="297" t="n"/>
      <c r="AN494" s="285" t="n"/>
      <c r="AO494" s="297" t="n"/>
      <c r="AP494" s="297" t="n"/>
      <c r="AQ494" s="297" t="n"/>
      <c r="AR494" s="297" t="n"/>
      <c r="AS494" s="297" t="n"/>
      <c r="AT494" s="285" t="inlineStr">
        <is>
          <t>0</t>
        </is>
      </c>
      <c r="AU494" s="297" t="inlineStr">
        <is>
          <t>0</t>
        </is>
      </c>
      <c r="AV494" s="297" t="inlineStr">
        <is>
          <t>0</t>
        </is>
      </c>
      <c r="AW494" s="297" t="inlineStr">
        <is>
          <t>0</t>
        </is>
      </c>
      <c r="AX494" s="297" t="inlineStr">
        <is>
          <t>0</t>
        </is>
      </c>
      <c r="AY494" s="286" t="inlineStr">
        <is>
          <t>0</t>
        </is>
      </c>
      <c r="AZ494" s="286" t="inlineStr">
        <is>
          <t>0</t>
        </is>
      </c>
      <c r="BA494" s="287" t="inlineStr">
        <is>
          <t>0</t>
        </is>
      </c>
      <c r="BB494" s="286" t="inlineStr">
        <is>
          <t>0</t>
        </is>
      </c>
      <c r="BC494" s="286" t="inlineStr">
        <is>
          <t>0</t>
        </is>
      </c>
      <c r="BD494" s="286" t="inlineStr">
        <is>
          <t>0</t>
        </is>
      </c>
      <c r="BE494" s="286" t="inlineStr">
        <is>
          <t>0</t>
        </is>
      </c>
      <c r="BF494" s="286" t="inlineStr">
        <is>
          <t>0</t>
        </is>
      </c>
      <c r="BG494" s="286" t="inlineStr">
        <is>
          <t>0</t>
        </is>
      </c>
      <c r="BH494" s="297" t="inlineStr">
        <is>
          <t>0</t>
        </is>
      </c>
      <c r="BI494" s="297" t="inlineStr">
        <is>
          <t>0</t>
        </is>
      </c>
      <c r="BJ494" s="297" t="inlineStr">
        <is>
          <t>0</t>
        </is>
      </c>
      <c r="BK494" s="297" t="inlineStr">
        <is>
          <t>0</t>
        </is>
      </c>
      <c r="BL494" s="297" t="inlineStr">
        <is>
          <t>0</t>
        </is>
      </c>
      <c r="BM494" s="297" t="inlineStr">
        <is>
          <t>0</t>
        </is>
      </c>
      <c r="BN494" s="297" t="inlineStr">
        <is>
          <t>0</t>
        </is>
      </c>
      <c r="BO494" s="285" t="inlineStr">
        <is>
          <t>0</t>
        </is>
      </c>
      <c r="BP494" s="297" t="inlineStr">
        <is>
          <t>0</t>
        </is>
      </c>
      <c r="BQ494" s="297" t="inlineStr">
        <is>
          <t>0</t>
        </is>
      </c>
      <c r="BR494" s="297" t="inlineStr">
        <is>
          <t>0</t>
        </is>
      </c>
      <c r="BS494" s="297" t="inlineStr">
        <is>
          <t>0</t>
        </is>
      </c>
      <c r="BT494" s="297" t="inlineStr">
        <is>
          <t>0</t>
        </is>
      </c>
      <c r="BU494" s="297" t="inlineStr">
        <is>
          <t>0</t>
        </is>
      </c>
      <c r="BV494" s="297" t="inlineStr">
        <is>
          <t>0</t>
        </is>
      </c>
      <c r="BW494" s="288" t="inlineStr">
        <is>
          <t>0</t>
        </is>
      </c>
      <c r="BX494" s="276">
        <f>SUM(IF(COUNTIF(#REF!, "*1.*"), 2, 0), IF(COUNTIF(#REF!, "*2.*"), 2, 0), IF(COUNTIF(#REF!, "*3.*"), 2, 0), IF(COUNTIF(#REF!, "*4.*"), 2, 0), IF(COUNTIF(#REF!, "*5.*"), 2, 0), IF(COUNTIF(#REF!, "*6.*"), 2, 0))</f>
        <v/>
      </c>
      <c r="BY494" s="277">
        <f t="array" ref="BY494">SUM(VALUE(AT494),VALUE(AU494),VALUE(AV494),VALUE(AW494),VALUE(AX494),VALUE(AY494),VALUE(AZ494),VALUE(BB494),VALUE(BC494),VALUE(BD494),VALUE(BE494),VALUE(BF494),VALUE(BG494),VALUE(BH494),VALUE(BI494),VALUE(BJ494),VALUE(BK494),VALUE(BL494),VALUE(BM494),VALUE(BN494),VALUE(BO494),VALUE(BP494),VALUE(BQ494),VALUE(BR494),VALUE(BS494),VALUE(BT494),VALUE(BU494),VALUE(BV494),VALUE(BW494))</f>
        <v/>
      </c>
      <c r="BZ494" s="307" t="n"/>
      <c r="CA494" s="307" t="n"/>
      <c r="CB494" s="307" t="n"/>
      <c r="CC494" s="307" t="n"/>
      <c r="CD494" s="307" t="n"/>
      <c r="CE494" s="307" t="n"/>
      <c r="CF494" s="307" t="n"/>
      <c r="CG494" s="307" t="n"/>
      <c r="CH494" s="307" t="n"/>
      <c r="CI494" s="307" t="n"/>
      <c r="CJ494" s="307" t="n"/>
      <c r="CK494" s="307" t="n"/>
      <c r="CL494" s="307" t="n"/>
      <c r="CM494" s="307" t="n"/>
      <c r="CN494" s="307" t="n"/>
      <c r="CO494" s="307" t="n"/>
      <c r="CP494" s="307" t="n"/>
      <c r="CQ494" s="307" t="n"/>
      <c r="CR494" s="279" t="inlineStr"/>
      <c r="CS494" s="280">
        <f>AVERAGE(Value(BY494),value(CR494))</f>
        <v/>
      </c>
      <c r="CT494" s="421">
        <f>(IF(OR(MediaScorecard!BH495="x", MediaScorecard!BI495="x",MediaScorecard!BJ495="x",MediaScorecard!BK495="x",MediaScorecard!BL495="x"),1, 2))</f>
        <v/>
      </c>
      <c r="CU494" s="308" t="n"/>
      <c r="CV494" s="308" t="n"/>
      <c r="CW494" s="308" t="n"/>
      <c r="CX494" s="309" t="n"/>
      <c r="CY494" s="308" t="n"/>
      <c r="CZ494" s="308" t="n"/>
      <c r="DA494" s="308" t="n"/>
    </row>
    <row r="495" ht="21" customHeight="1" s="590">
      <c r="A495" s="421" t="n"/>
      <c r="B495" s="270" t="n"/>
      <c r="C495" s="266" t="n"/>
      <c r="D495" s="267" t="inlineStr"/>
      <c r="E495" s="267" t="inlineStr"/>
      <c r="F495" s="268" t="inlineStr"/>
      <c r="G495" s="421" t="n"/>
      <c r="H495" s="269" t="n"/>
      <c r="I495" s="421" t="n"/>
      <c r="J495" s="421" t="n"/>
      <c r="K495" s="421" t="n"/>
      <c r="L495" s="421" t="n"/>
      <c r="M495" s="421" t="n"/>
      <c r="N495" s="421" t="n"/>
      <c r="O495" s="421" t="n"/>
      <c r="P495" s="421" t="n"/>
      <c r="Q495" s="421" t="n"/>
      <c r="R495" s="270" t="n"/>
      <c r="S495" s="421" t="n"/>
      <c r="T495" s="421" t="n"/>
      <c r="U495" s="421" t="n"/>
      <c r="V495" s="421" t="n"/>
      <c r="W495" s="421" t="n"/>
      <c r="X495" s="421" t="n"/>
      <c r="Y495" s="421" t="n"/>
      <c r="Z495" s="421" t="n"/>
      <c r="AA495" s="421" t="n"/>
      <c r="AB495" s="421" t="n"/>
      <c r="AC495" s="421" t="n"/>
      <c r="AD495" s="421" t="n"/>
      <c r="AE495" s="421" t="n"/>
      <c r="AF495" s="421" t="n"/>
      <c r="AG495" s="421" t="n"/>
      <c r="AH495" s="421" t="n"/>
      <c r="AI495" s="421" t="n"/>
      <c r="AJ495" s="297" t="n"/>
      <c r="AK495" s="297" t="n"/>
      <c r="AL495" s="284" t="n"/>
      <c r="AM495" s="297" t="n"/>
      <c r="AN495" s="285" t="n"/>
      <c r="AO495" s="297" t="n"/>
      <c r="AP495" s="297" t="n"/>
      <c r="AQ495" s="297" t="n"/>
      <c r="AR495" s="297" t="n"/>
      <c r="AS495" s="297" t="n"/>
      <c r="AT495" s="285" t="inlineStr">
        <is>
          <t>0</t>
        </is>
      </c>
      <c r="AU495" s="297" t="inlineStr">
        <is>
          <t>0</t>
        </is>
      </c>
      <c r="AV495" s="297" t="inlineStr">
        <is>
          <t>0</t>
        </is>
      </c>
      <c r="AW495" s="297" t="inlineStr">
        <is>
          <t>0</t>
        </is>
      </c>
      <c r="AX495" s="297" t="inlineStr">
        <is>
          <t>0</t>
        </is>
      </c>
      <c r="AY495" s="286" t="inlineStr">
        <is>
          <t>0</t>
        </is>
      </c>
      <c r="AZ495" s="286" t="inlineStr">
        <is>
          <t>0</t>
        </is>
      </c>
      <c r="BA495" s="287" t="inlineStr">
        <is>
          <t>0</t>
        </is>
      </c>
      <c r="BB495" s="286" t="inlineStr">
        <is>
          <t>0</t>
        </is>
      </c>
      <c r="BC495" s="286" t="inlineStr">
        <is>
          <t>0</t>
        </is>
      </c>
      <c r="BD495" s="286" t="inlineStr">
        <is>
          <t>0</t>
        </is>
      </c>
      <c r="BE495" s="286" t="inlineStr">
        <is>
          <t>0</t>
        </is>
      </c>
      <c r="BF495" s="286" t="inlineStr">
        <is>
          <t>0</t>
        </is>
      </c>
      <c r="BG495" s="286" t="inlineStr">
        <is>
          <t>0</t>
        </is>
      </c>
      <c r="BH495" s="297" t="inlineStr">
        <is>
          <t>0</t>
        </is>
      </c>
      <c r="BI495" s="297" t="inlineStr">
        <is>
          <t>0</t>
        </is>
      </c>
      <c r="BJ495" s="297" t="inlineStr">
        <is>
          <t>0</t>
        </is>
      </c>
      <c r="BK495" s="297" t="inlineStr">
        <is>
          <t>0</t>
        </is>
      </c>
      <c r="BL495" s="297" t="inlineStr">
        <is>
          <t>0</t>
        </is>
      </c>
      <c r="BM495" s="297" t="inlineStr">
        <is>
          <t>0</t>
        </is>
      </c>
      <c r="BN495" s="297" t="inlineStr">
        <is>
          <t>0</t>
        </is>
      </c>
      <c r="BO495" s="285" t="inlineStr">
        <is>
          <t>0</t>
        </is>
      </c>
      <c r="BP495" s="297" t="inlineStr">
        <is>
          <t>0</t>
        </is>
      </c>
      <c r="BQ495" s="297" t="inlineStr">
        <is>
          <t>0</t>
        </is>
      </c>
      <c r="BR495" s="297" t="inlineStr">
        <is>
          <t>0</t>
        </is>
      </c>
      <c r="BS495" s="297" t="inlineStr">
        <is>
          <t>0</t>
        </is>
      </c>
      <c r="BT495" s="297" t="inlineStr">
        <is>
          <t>0</t>
        </is>
      </c>
      <c r="BU495" s="297" t="inlineStr">
        <is>
          <t>0</t>
        </is>
      </c>
      <c r="BV495" s="297" t="inlineStr">
        <is>
          <t>0</t>
        </is>
      </c>
      <c r="BW495" s="288" t="inlineStr">
        <is>
          <t>0</t>
        </is>
      </c>
      <c r="BX495" s="276">
        <f>SUM(IF(COUNTIF(#REF!, "*1.*"), 2, 0), IF(COUNTIF(#REF!, "*2.*"), 2, 0), IF(COUNTIF(#REF!, "*3.*"), 2, 0), IF(COUNTIF(#REF!, "*4.*"), 2, 0), IF(COUNTIF(#REF!, "*5.*"), 2, 0), IF(COUNTIF(#REF!, "*6.*"), 2, 0))</f>
        <v/>
      </c>
      <c r="BY495" s="277">
        <f t="array" ref="BY495">SUM(VALUE(AT495),VALUE(AU495),VALUE(AV495),VALUE(AW495),VALUE(AX495),VALUE(AY495),VALUE(AZ495),VALUE(BB495),VALUE(BC495),VALUE(BD495),VALUE(BE495),VALUE(BF495),VALUE(BG495),VALUE(BH495),VALUE(BI495),VALUE(BJ495),VALUE(BK495),VALUE(BL495),VALUE(BM495),VALUE(BN495),VALUE(BO495),VALUE(BP495),VALUE(BQ495),VALUE(BR495),VALUE(BS495),VALUE(BT495),VALUE(BU495),VALUE(BV495),VALUE(BW495))</f>
        <v/>
      </c>
      <c r="BZ495" s="307" t="n"/>
      <c r="CA495" s="307" t="n"/>
      <c r="CB495" s="307" t="n"/>
      <c r="CC495" s="307" t="n"/>
      <c r="CD495" s="307" t="n"/>
      <c r="CE495" s="307" t="n"/>
      <c r="CF495" s="307" t="n"/>
      <c r="CG495" s="307" t="n"/>
      <c r="CH495" s="307" t="n"/>
      <c r="CI495" s="307" t="n"/>
      <c r="CJ495" s="307" t="n"/>
      <c r="CK495" s="307" t="n"/>
      <c r="CL495" s="307" t="n"/>
      <c r="CM495" s="307" t="n"/>
      <c r="CN495" s="307" t="n"/>
      <c r="CO495" s="307" t="n"/>
      <c r="CP495" s="307" t="n"/>
      <c r="CQ495" s="307" t="n"/>
      <c r="CR495" s="279" t="inlineStr"/>
      <c r="CS495" s="280">
        <f>AVERAGE(Value(BY495),value(CR495))</f>
        <v/>
      </c>
      <c r="CT495" s="421">
        <f>(IF(OR(MediaScorecard!BH496="x", MediaScorecard!BI496="x",MediaScorecard!BJ496="x",MediaScorecard!BK496="x",MediaScorecard!BL496="x"),1, 2))</f>
        <v/>
      </c>
      <c r="CU495" s="308" t="n"/>
      <c r="CV495" s="308" t="n"/>
      <c r="CW495" s="308" t="n"/>
      <c r="CX495" s="309" t="n"/>
      <c r="CY495" s="308" t="n"/>
      <c r="CZ495" s="308" t="n"/>
      <c r="DA495" s="308" t="n"/>
    </row>
    <row r="496" ht="21" customHeight="1" s="590">
      <c r="A496" s="421" t="n"/>
      <c r="B496" s="270" t="n"/>
      <c r="C496" s="266" t="n"/>
      <c r="D496" s="267" t="inlineStr"/>
      <c r="E496" s="267" t="inlineStr"/>
      <c r="F496" s="268" t="inlineStr"/>
      <c r="G496" s="421" t="n"/>
      <c r="H496" s="269" t="n"/>
      <c r="I496" s="421" t="n"/>
      <c r="J496" s="421" t="n"/>
      <c r="K496" s="421" t="n"/>
      <c r="L496" s="421" t="n"/>
      <c r="M496" s="421" t="n"/>
      <c r="N496" s="421" t="n"/>
      <c r="O496" s="421" t="n"/>
      <c r="P496" s="421" t="n"/>
      <c r="Q496" s="421" t="n"/>
      <c r="R496" s="270" t="n"/>
      <c r="S496" s="421" t="n"/>
      <c r="T496" s="421" t="n"/>
      <c r="U496" s="421" t="n"/>
      <c r="V496" s="421" t="n"/>
      <c r="W496" s="421" t="n"/>
      <c r="X496" s="421" t="n"/>
      <c r="Y496" s="421" t="n"/>
      <c r="Z496" s="421" t="n"/>
      <c r="AA496" s="421" t="n"/>
      <c r="AB496" s="421" t="n"/>
      <c r="AC496" s="421" t="n"/>
      <c r="AD496" s="421" t="n"/>
      <c r="AE496" s="421" t="n"/>
      <c r="AF496" s="421" t="n"/>
      <c r="AG496" s="421" t="n"/>
      <c r="AH496" s="421" t="n"/>
      <c r="AI496" s="421" t="n"/>
      <c r="AJ496" s="297" t="n"/>
      <c r="AK496" s="297" t="n"/>
      <c r="AL496" s="284" t="n"/>
      <c r="AM496" s="297" t="n"/>
      <c r="AN496" s="285" t="n"/>
      <c r="AO496" s="297" t="n"/>
      <c r="AP496" s="297" t="n"/>
      <c r="AQ496" s="297" t="n"/>
      <c r="AR496" s="297" t="n"/>
      <c r="AS496" s="297" t="n"/>
      <c r="AT496" s="285" t="inlineStr">
        <is>
          <t>0</t>
        </is>
      </c>
      <c r="AU496" s="297" t="inlineStr">
        <is>
          <t>0</t>
        </is>
      </c>
      <c r="AV496" s="297" t="inlineStr">
        <is>
          <t>0</t>
        </is>
      </c>
      <c r="AW496" s="297" t="inlineStr">
        <is>
          <t>0</t>
        </is>
      </c>
      <c r="AX496" s="297" t="inlineStr">
        <is>
          <t>0</t>
        </is>
      </c>
      <c r="AY496" s="286" t="inlineStr">
        <is>
          <t>0</t>
        </is>
      </c>
      <c r="AZ496" s="286" t="inlineStr">
        <is>
          <t>0</t>
        </is>
      </c>
      <c r="BA496" s="287" t="inlineStr">
        <is>
          <t>0</t>
        </is>
      </c>
      <c r="BB496" s="286" t="inlineStr">
        <is>
          <t>0</t>
        </is>
      </c>
      <c r="BC496" s="286" t="inlineStr">
        <is>
          <t>0</t>
        </is>
      </c>
      <c r="BD496" s="286" t="inlineStr">
        <is>
          <t>0</t>
        </is>
      </c>
      <c r="BE496" s="286" t="inlineStr">
        <is>
          <t>0</t>
        </is>
      </c>
      <c r="BF496" s="286" t="inlineStr">
        <is>
          <t>0</t>
        </is>
      </c>
      <c r="BG496" s="286" t="inlineStr">
        <is>
          <t>0</t>
        </is>
      </c>
      <c r="BH496" s="297" t="inlineStr">
        <is>
          <t>0</t>
        </is>
      </c>
      <c r="BI496" s="297" t="inlineStr">
        <is>
          <t>0</t>
        </is>
      </c>
      <c r="BJ496" s="297" t="inlineStr">
        <is>
          <t>0</t>
        </is>
      </c>
      <c r="BK496" s="297" t="inlineStr">
        <is>
          <t>0</t>
        </is>
      </c>
      <c r="BL496" s="297" t="inlineStr">
        <is>
          <t>0</t>
        </is>
      </c>
      <c r="BM496" s="297" t="inlineStr">
        <is>
          <t>0</t>
        </is>
      </c>
      <c r="BN496" s="297" t="inlineStr">
        <is>
          <t>0</t>
        </is>
      </c>
      <c r="BO496" s="285" t="inlineStr">
        <is>
          <t>0</t>
        </is>
      </c>
      <c r="BP496" s="297" t="inlineStr">
        <is>
          <t>0</t>
        </is>
      </c>
      <c r="BQ496" s="297" t="inlineStr">
        <is>
          <t>0</t>
        </is>
      </c>
      <c r="BR496" s="297" t="inlineStr">
        <is>
          <t>0</t>
        </is>
      </c>
      <c r="BS496" s="297" t="inlineStr">
        <is>
          <t>0</t>
        </is>
      </c>
      <c r="BT496" s="297" t="inlineStr">
        <is>
          <t>0</t>
        </is>
      </c>
      <c r="BU496" s="297" t="inlineStr">
        <is>
          <t>0</t>
        </is>
      </c>
      <c r="BV496" s="297" t="inlineStr">
        <is>
          <t>0</t>
        </is>
      </c>
      <c r="BW496" s="288" t="inlineStr">
        <is>
          <t>0</t>
        </is>
      </c>
      <c r="BX496" s="276">
        <f>SUM(IF(COUNTIF(#REF!, "*1.*"), 2, 0), IF(COUNTIF(#REF!, "*2.*"), 2, 0), IF(COUNTIF(#REF!, "*3.*"), 2, 0), IF(COUNTIF(#REF!, "*4.*"), 2, 0), IF(COUNTIF(#REF!, "*5.*"), 2, 0), IF(COUNTIF(#REF!, "*6.*"), 2, 0))</f>
        <v/>
      </c>
      <c r="BY496" s="277">
        <f t="array" ref="BY496">SUM(VALUE(AT496),VALUE(AU496),VALUE(AV496),VALUE(AW496),VALUE(AX496),VALUE(AY496),VALUE(AZ496),VALUE(BB496),VALUE(BC496),VALUE(BD496),VALUE(BE496),VALUE(BF496),VALUE(BG496),VALUE(BH496),VALUE(BI496),VALUE(BJ496),VALUE(BK496),VALUE(BL496),VALUE(BM496),VALUE(BN496),VALUE(BO496),VALUE(BP496),VALUE(BQ496),VALUE(BR496),VALUE(BS496),VALUE(BT496),VALUE(BU496),VALUE(BV496),VALUE(BW496))</f>
        <v/>
      </c>
      <c r="BZ496" s="307" t="n"/>
      <c r="CA496" s="307" t="n"/>
      <c r="CB496" s="307" t="n"/>
      <c r="CC496" s="307" t="n"/>
      <c r="CD496" s="307" t="n"/>
      <c r="CE496" s="307" t="n"/>
      <c r="CF496" s="307" t="n"/>
      <c r="CG496" s="307" t="n"/>
      <c r="CH496" s="307" t="n"/>
      <c r="CI496" s="307" t="n"/>
      <c r="CJ496" s="307" t="n"/>
      <c r="CK496" s="307" t="n"/>
      <c r="CL496" s="307" t="n"/>
      <c r="CM496" s="307" t="n"/>
      <c r="CN496" s="307" t="n"/>
      <c r="CO496" s="307" t="n"/>
      <c r="CP496" s="307" t="n"/>
      <c r="CQ496" s="307" t="n"/>
      <c r="CR496" s="279" t="inlineStr"/>
      <c r="CS496" s="280">
        <f>AVERAGE(Value(BY496),value(CR496))</f>
        <v/>
      </c>
      <c r="CT496" s="421">
        <f>(IF(OR(MediaScorecard!BH497="x", MediaScorecard!BI497="x",MediaScorecard!BJ497="x",MediaScorecard!BK497="x",MediaScorecard!BL497="x"),1, 2))</f>
        <v/>
      </c>
      <c r="CU496" s="308" t="n"/>
      <c r="CV496" s="308" t="n"/>
      <c r="CW496" s="308" t="n"/>
      <c r="CX496" s="309" t="n"/>
      <c r="CY496" s="308" t="n"/>
      <c r="CZ496" s="308" t="n"/>
      <c r="DA496" s="308" t="n"/>
    </row>
    <row r="497" ht="21" customHeight="1" s="590">
      <c r="A497" s="421" t="n"/>
      <c r="B497" s="270" t="n"/>
      <c r="C497" s="266" t="n"/>
      <c r="D497" s="267" t="inlineStr"/>
      <c r="E497" s="267" t="inlineStr"/>
      <c r="F497" s="268" t="inlineStr"/>
      <c r="G497" s="421" t="n"/>
      <c r="H497" s="269" t="n"/>
      <c r="I497" s="421" t="n"/>
      <c r="J497" s="421" t="n"/>
      <c r="K497" s="421" t="n"/>
      <c r="L497" s="421" t="n"/>
      <c r="M497" s="421" t="n"/>
      <c r="N497" s="421" t="n"/>
      <c r="O497" s="421" t="n"/>
      <c r="P497" s="421" t="n"/>
      <c r="Q497" s="421" t="n"/>
      <c r="R497" s="270" t="n"/>
      <c r="S497" s="421" t="n"/>
      <c r="T497" s="421" t="n"/>
      <c r="U497" s="421" t="n"/>
      <c r="V497" s="421" t="n"/>
      <c r="W497" s="421" t="n"/>
      <c r="X497" s="421" t="n"/>
      <c r="Y497" s="421" t="n"/>
      <c r="Z497" s="421" t="n"/>
      <c r="AA497" s="421" t="n"/>
      <c r="AB497" s="421" t="n"/>
      <c r="AC497" s="421" t="n"/>
      <c r="AD497" s="421" t="n"/>
      <c r="AE497" s="421" t="n"/>
      <c r="AF497" s="421" t="n"/>
      <c r="AG497" s="421" t="n"/>
      <c r="AH497" s="421" t="n"/>
      <c r="AI497" s="421" t="n"/>
      <c r="AJ497" s="297" t="n"/>
      <c r="AK497" s="297" t="n"/>
      <c r="AL497" s="284" t="n"/>
      <c r="AM497" s="297" t="n"/>
      <c r="AN497" s="285" t="n"/>
      <c r="AO497" s="297" t="n"/>
      <c r="AP497" s="297" t="n"/>
      <c r="AQ497" s="297" t="n"/>
      <c r="AR497" s="297" t="n"/>
      <c r="AS497" s="297" t="n"/>
      <c r="AT497" s="285" t="inlineStr">
        <is>
          <t>0</t>
        </is>
      </c>
      <c r="AU497" s="297" t="inlineStr">
        <is>
          <t>0</t>
        </is>
      </c>
      <c r="AV497" s="297" t="inlineStr">
        <is>
          <t>0</t>
        </is>
      </c>
      <c r="AW497" s="297" t="inlineStr">
        <is>
          <t>0</t>
        </is>
      </c>
      <c r="AX497" s="297" t="inlineStr">
        <is>
          <t>0</t>
        </is>
      </c>
      <c r="AY497" s="286" t="inlineStr">
        <is>
          <t>0</t>
        </is>
      </c>
      <c r="AZ497" s="286" t="inlineStr">
        <is>
          <t>0</t>
        </is>
      </c>
      <c r="BA497" s="287" t="inlineStr">
        <is>
          <t>0</t>
        </is>
      </c>
      <c r="BB497" s="286" t="inlineStr">
        <is>
          <t>0</t>
        </is>
      </c>
      <c r="BC497" s="286" t="inlineStr">
        <is>
          <t>0</t>
        </is>
      </c>
      <c r="BD497" s="286" t="inlineStr">
        <is>
          <t>0</t>
        </is>
      </c>
      <c r="BE497" s="286" t="inlineStr">
        <is>
          <t>0</t>
        </is>
      </c>
      <c r="BF497" s="286" t="inlineStr">
        <is>
          <t>0</t>
        </is>
      </c>
      <c r="BG497" s="286" t="inlineStr">
        <is>
          <t>0</t>
        </is>
      </c>
      <c r="BH497" s="297" t="inlineStr">
        <is>
          <t>0</t>
        </is>
      </c>
      <c r="BI497" s="297" t="inlineStr">
        <is>
          <t>0</t>
        </is>
      </c>
      <c r="BJ497" s="297" t="inlineStr">
        <is>
          <t>0</t>
        </is>
      </c>
      <c r="BK497" s="297" t="inlineStr">
        <is>
          <t>0</t>
        </is>
      </c>
      <c r="BL497" s="297" t="inlineStr">
        <is>
          <t>0</t>
        </is>
      </c>
      <c r="BM497" s="297" t="inlineStr">
        <is>
          <t>0</t>
        </is>
      </c>
      <c r="BN497" s="297" t="inlineStr">
        <is>
          <t>0</t>
        </is>
      </c>
      <c r="BO497" s="285" t="inlineStr">
        <is>
          <t>0</t>
        </is>
      </c>
      <c r="BP497" s="297" t="inlineStr">
        <is>
          <t>0</t>
        </is>
      </c>
      <c r="BQ497" s="297" t="inlineStr">
        <is>
          <t>0</t>
        </is>
      </c>
      <c r="BR497" s="297" t="inlineStr">
        <is>
          <t>0</t>
        </is>
      </c>
      <c r="BS497" s="297" t="inlineStr">
        <is>
          <t>0</t>
        </is>
      </c>
      <c r="BT497" s="297" t="inlineStr">
        <is>
          <t>0</t>
        </is>
      </c>
      <c r="BU497" s="297" t="inlineStr">
        <is>
          <t>0</t>
        </is>
      </c>
      <c r="BV497" s="297" t="inlineStr">
        <is>
          <t>0</t>
        </is>
      </c>
      <c r="BW497" s="288" t="inlineStr">
        <is>
          <t>0</t>
        </is>
      </c>
      <c r="BX497" s="276">
        <f>SUM(IF(COUNTIF(#REF!, "*1.*"), 2, 0), IF(COUNTIF(#REF!, "*2.*"), 2, 0), IF(COUNTIF(#REF!, "*3.*"), 2, 0), IF(COUNTIF(#REF!, "*4.*"), 2, 0), IF(COUNTIF(#REF!, "*5.*"), 2, 0), IF(COUNTIF(#REF!, "*6.*"), 2, 0))</f>
        <v/>
      </c>
      <c r="BY497" s="277">
        <f t="array" ref="BY497">SUM(VALUE(AT497),VALUE(AU497),VALUE(AV497),VALUE(AW497),VALUE(AX497),VALUE(AY497),VALUE(AZ497),VALUE(BB497),VALUE(BC497),VALUE(BD497),VALUE(BE497),VALUE(BF497),VALUE(BG497),VALUE(BH497),VALUE(BI497),VALUE(BJ497),VALUE(BK497),VALUE(BL497),VALUE(BM497),VALUE(BN497),VALUE(BO497),VALUE(BP497),VALUE(BQ497),VALUE(BR497),VALUE(BS497),VALUE(BT497),VALUE(BU497),VALUE(BV497),VALUE(BW497))</f>
        <v/>
      </c>
      <c r="BZ497" s="307" t="n"/>
      <c r="CA497" s="307" t="n"/>
      <c r="CB497" s="307" t="n"/>
      <c r="CC497" s="307" t="n"/>
      <c r="CD497" s="307" t="n"/>
      <c r="CE497" s="307" t="n"/>
      <c r="CF497" s="307" t="n"/>
      <c r="CG497" s="307" t="n"/>
      <c r="CH497" s="307" t="n"/>
      <c r="CI497" s="307" t="n"/>
      <c r="CJ497" s="307" t="n"/>
      <c r="CK497" s="307" t="n"/>
      <c r="CL497" s="307" t="n"/>
      <c r="CM497" s="307" t="n"/>
      <c r="CN497" s="307" t="n"/>
      <c r="CO497" s="307" t="n"/>
      <c r="CP497" s="307" t="n"/>
      <c r="CQ497" s="307" t="n"/>
      <c r="CR497" s="279" t="inlineStr"/>
      <c r="CS497" s="280">
        <f>AVERAGE(Value(BY497),value(CR497))</f>
        <v/>
      </c>
      <c r="CT497" s="421">
        <f>(IF(OR(MediaScorecard!BH498="x", MediaScorecard!BI498="x",MediaScorecard!BJ498="x",MediaScorecard!BK498="x",MediaScorecard!BL498="x"),1, 2))</f>
        <v/>
      </c>
      <c r="CU497" s="308" t="n"/>
      <c r="CV497" s="308" t="n"/>
      <c r="CW497" s="308" t="n"/>
      <c r="CX497" s="309" t="n"/>
      <c r="CY497" s="308" t="n"/>
      <c r="CZ497" s="308" t="n"/>
      <c r="DA497" s="308" t="n"/>
    </row>
    <row r="498" ht="21" customHeight="1" s="590">
      <c r="A498" s="421" t="n"/>
      <c r="B498" s="270" t="n"/>
      <c r="C498" s="266" t="n"/>
      <c r="D498" s="267" t="inlineStr"/>
      <c r="E498" s="267" t="inlineStr"/>
      <c r="F498" s="268" t="inlineStr"/>
      <c r="G498" s="421" t="n"/>
      <c r="H498" s="269" t="n"/>
      <c r="I498" s="421" t="n"/>
      <c r="J498" s="421" t="n"/>
      <c r="K498" s="421" t="n"/>
      <c r="L498" s="421" t="n"/>
      <c r="M498" s="421" t="n"/>
      <c r="N498" s="421" t="n"/>
      <c r="O498" s="421" t="n"/>
      <c r="P498" s="421" t="n"/>
      <c r="Q498" s="421" t="n"/>
      <c r="R498" s="270" t="n"/>
      <c r="S498" s="421" t="n"/>
      <c r="T498" s="421" t="n"/>
      <c r="U498" s="421" t="n"/>
      <c r="V498" s="421" t="n"/>
      <c r="W498" s="421" t="n"/>
      <c r="X498" s="421" t="n"/>
      <c r="Y498" s="421" t="n"/>
      <c r="Z498" s="421" t="n"/>
      <c r="AA498" s="421" t="n"/>
      <c r="AB498" s="421" t="n"/>
      <c r="AC498" s="421" t="n"/>
      <c r="AD498" s="421" t="n"/>
      <c r="AE498" s="421" t="n"/>
      <c r="AF498" s="421" t="n"/>
      <c r="AG498" s="421" t="n"/>
      <c r="AH498" s="421" t="n"/>
      <c r="AI498" s="421" t="n"/>
      <c r="AJ498" s="297" t="n"/>
      <c r="AK498" s="297" t="n"/>
      <c r="AL498" s="284" t="n"/>
      <c r="AM498" s="297" t="n"/>
      <c r="AN498" s="285" t="n"/>
      <c r="AO498" s="297" t="n"/>
      <c r="AP498" s="297" t="n"/>
      <c r="AQ498" s="297" t="n"/>
      <c r="AR498" s="297" t="n"/>
      <c r="AS498" s="297" t="n"/>
      <c r="AT498" s="285" t="inlineStr">
        <is>
          <t>0</t>
        </is>
      </c>
      <c r="AU498" s="297" t="inlineStr">
        <is>
          <t>0</t>
        </is>
      </c>
      <c r="AV498" s="297" t="inlineStr">
        <is>
          <t>0</t>
        </is>
      </c>
      <c r="AW498" s="297" t="inlineStr">
        <is>
          <t>0</t>
        </is>
      </c>
      <c r="AX498" s="297" t="inlineStr">
        <is>
          <t>0</t>
        </is>
      </c>
      <c r="AY498" s="286" t="inlineStr">
        <is>
          <t>0</t>
        </is>
      </c>
      <c r="AZ498" s="286" t="inlineStr">
        <is>
          <t>0</t>
        </is>
      </c>
      <c r="BA498" s="287" t="inlineStr">
        <is>
          <t>0</t>
        </is>
      </c>
      <c r="BB498" s="286" t="inlineStr">
        <is>
          <t>0</t>
        </is>
      </c>
      <c r="BC498" s="286" t="inlineStr">
        <is>
          <t>0</t>
        </is>
      </c>
      <c r="BD498" s="286" t="inlineStr">
        <is>
          <t>0</t>
        </is>
      </c>
      <c r="BE498" s="286" t="inlineStr">
        <is>
          <t>0</t>
        </is>
      </c>
      <c r="BF498" s="286" t="inlineStr">
        <is>
          <t>0</t>
        </is>
      </c>
      <c r="BG498" s="286" t="inlineStr">
        <is>
          <t>0</t>
        </is>
      </c>
      <c r="BH498" s="297" t="inlineStr">
        <is>
          <t>0</t>
        </is>
      </c>
      <c r="BI498" s="297" t="inlineStr">
        <is>
          <t>0</t>
        </is>
      </c>
      <c r="BJ498" s="297" t="inlineStr">
        <is>
          <t>0</t>
        </is>
      </c>
      <c r="BK498" s="297" t="inlineStr">
        <is>
          <t>0</t>
        </is>
      </c>
      <c r="BL498" s="297" t="inlineStr">
        <is>
          <t>0</t>
        </is>
      </c>
      <c r="BM498" s="297" t="inlineStr">
        <is>
          <t>0</t>
        </is>
      </c>
      <c r="BN498" s="297" t="inlineStr">
        <is>
          <t>0</t>
        </is>
      </c>
      <c r="BO498" s="285" t="inlineStr">
        <is>
          <t>0</t>
        </is>
      </c>
      <c r="BP498" s="297" t="inlineStr">
        <is>
          <t>0</t>
        </is>
      </c>
      <c r="BQ498" s="297" t="inlineStr">
        <is>
          <t>0</t>
        </is>
      </c>
      <c r="BR498" s="297" t="inlineStr">
        <is>
          <t>0</t>
        </is>
      </c>
      <c r="BS498" s="297" t="inlineStr">
        <is>
          <t>0</t>
        </is>
      </c>
      <c r="BT498" s="297" t="inlineStr">
        <is>
          <t>0</t>
        </is>
      </c>
      <c r="BU498" s="297" t="inlineStr">
        <is>
          <t>0</t>
        </is>
      </c>
      <c r="BV498" s="297" t="inlineStr">
        <is>
          <t>0</t>
        </is>
      </c>
      <c r="BW498" s="288" t="inlineStr">
        <is>
          <t>0</t>
        </is>
      </c>
      <c r="BX498" s="276">
        <f>SUM(IF(COUNTIF(#REF!, "*1.*"), 2, 0), IF(COUNTIF(#REF!, "*2.*"), 2, 0), IF(COUNTIF(#REF!, "*3.*"), 2, 0), IF(COUNTIF(#REF!, "*4.*"), 2, 0), IF(COUNTIF(#REF!, "*5.*"), 2, 0), IF(COUNTIF(#REF!, "*6.*"), 2, 0))</f>
        <v/>
      </c>
      <c r="BY498" s="277">
        <f t="array" ref="BY498">SUM(VALUE(AT498),VALUE(AU498),VALUE(AV498),VALUE(AW498),VALUE(AX498),VALUE(AY498),VALUE(AZ498),VALUE(BB498),VALUE(BC498),VALUE(BD498),VALUE(BE498),VALUE(BF498),VALUE(BG498),VALUE(BH498),VALUE(BI498),VALUE(BJ498),VALUE(BK498),VALUE(BL498),VALUE(BM498),VALUE(BN498),VALUE(BO498),VALUE(BP498),VALUE(BQ498),VALUE(BR498),VALUE(BS498),VALUE(BT498),VALUE(BU498),VALUE(BV498),VALUE(BW498))</f>
        <v/>
      </c>
      <c r="BZ498" s="307" t="n"/>
      <c r="CA498" s="307" t="n"/>
      <c r="CB498" s="307" t="n"/>
      <c r="CC498" s="307" t="n"/>
      <c r="CD498" s="307" t="n"/>
      <c r="CE498" s="307" t="n"/>
      <c r="CF498" s="307" t="n"/>
      <c r="CG498" s="307" t="n"/>
      <c r="CH498" s="307" t="n"/>
      <c r="CI498" s="307" t="n"/>
      <c r="CJ498" s="307" t="n"/>
      <c r="CK498" s="307" t="n"/>
      <c r="CL498" s="307" t="n"/>
      <c r="CM498" s="307" t="n"/>
      <c r="CN498" s="307" t="n"/>
      <c r="CO498" s="307" t="n"/>
      <c r="CP498" s="307" t="n"/>
      <c r="CQ498" s="307" t="n"/>
      <c r="CR498" s="279" t="inlineStr"/>
      <c r="CS498" s="280">
        <f>AVERAGE(Value(BY498),value(CR498))</f>
        <v/>
      </c>
      <c r="CT498" s="421">
        <f>(IF(OR(MediaScorecard!BH499="x", MediaScorecard!BI499="x",MediaScorecard!BJ499="x",MediaScorecard!BK499="x",MediaScorecard!BL499="x"),1, 2))</f>
        <v/>
      </c>
      <c r="CU498" s="308" t="n"/>
      <c r="CV498" s="308" t="n"/>
      <c r="CW498" s="308" t="n"/>
      <c r="CX498" s="309" t="n"/>
      <c r="CY498" s="308" t="n"/>
      <c r="CZ498" s="308" t="n"/>
      <c r="DA498" s="308" t="n"/>
    </row>
    <row r="499" ht="21" customHeight="1" s="590">
      <c r="A499" s="421" t="n"/>
      <c r="B499" s="270" t="n"/>
      <c r="C499" s="266" t="n"/>
      <c r="D499" s="267" t="inlineStr"/>
      <c r="E499" s="267" t="inlineStr"/>
      <c r="F499" s="268" t="inlineStr"/>
      <c r="G499" s="421" t="n"/>
      <c r="H499" s="269" t="n"/>
      <c r="I499" s="421" t="n"/>
      <c r="J499" s="421" t="n"/>
      <c r="K499" s="421" t="n"/>
      <c r="L499" s="421" t="n"/>
      <c r="M499" s="421" t="n"/>
      <c r="N499" s="421" t="n"/>
      <c r="O499" s="421" t="n"/>
      <c r="P499" s="421" t="n"/>
      <c r="Q499" s="421" t="n"/>
      <c r="R499" s="270" t="n"/>
      <c r="S499" s="421" t="n"/>
      <c r="T499" s="421" t="n"/>
      <c r="U499" s="421" t="n"/>
      <c r="V499" s="421" t="n"/>
      <c r="W499" s="421" t="n"/>
      <c r="X499" s="421" t="n"/>
      <c r="Y499" s="421" t="n"/>
      <c r="Z499" s="421" t="n"/>
      <c r="AA499" s="421" t="n"/>
      <c r="AB499" s="421" t="n"/>
      <c r="AC499" s="421" t="n"/>
      <c r="AD499" s="421" t="n"/>
      <c r="AE499" s="421" t="n"/>
      <c r="AF499" s="421" t="n"/>
      <c r="AG499" s="421" t="n"/>
      <c r="AH499" s="421" t="n"/>
      <c r="AI499" s="421" t="n"/>
      <c r="AJ499" s="297" t="n"/>
      <c r="AK499" s="297" t="n"/>
      <c r="AL499" s="284" t="n"/>
      <c r="AM499" s="297" t="n"/>
      <c r="AN499" s="285" t="n"/>
      <c r="AO499" s="297" t="n"/>
      <c r="AP499" s="297" t="n"/>
      <c r="AQ499" s="297" t="n"/>
      <c r="AR499" s="297" t="n"/>
      <c r="AS499" s="297" t="n"/>
      <c r="AT499" s="285" t="inlineStr">
        <is>
          <t>0</t>
        </is>
      </c>
      <c r="AU499" s="297" t="inlineStr">
        <is>
          <t>0</t>
        </is>
      </c>
      <c r="AV499" s="297" t="inlineStr">
        <is>
          <t>0</t>
        </is>
      </c>
      <c r="AW499" s="297" t="inlineStr">
        <is>
          <t>0</t>
        </is>
      </c>
      <c r="AX499" s="297" t="inlineStr">
        <is>
          <t>0</t>
        </is>
      </c>
      <c r="AY499" s="286" t="inlineStr">
        <is>
          <t>0</t>
        </is>
      </c>
      <c r="AZ499" s="286" t="inlineStr">
        <is>
          <t>0</t>
        </is>
      </c>
      <c r="BA499" s="287" t="inlineStr">
        <is>
          <t>0</t>
        </is>
      </c>
      <c r="BB499" s="286" t="inlineStr">
        <is>
          <t>0</t>
        </is>
      </c>
      <c r="BC499" s="286" t="inlineStr">
        <is>
          <t>0</t>
        </is>
      </c>
      <c r="BD499" s="286" t="inlineStr">
        <is>
          <t>0</t>
        </is>
      </c>
      <c r="BE499" s="286" t="inlineStr">
        <is>
          <t>0</t>
        </is>
      </c>
      <c r="BF499" s="286" t="inlineStr">
        <is>
          <t>0</t>
        </is>
      </c>
      <c r="BG499" s="286" t="inlineStr">
        <is>
          <t>0</t>
        </is>
      </c>
      <c r="BH499" s="297" t="inlineStr">
        <is>
          <t>0</t>
        </is>
      </c>
      <c r="BI499" s="297" t="inlineStr">
        <is>
          <t>0</t>
        </is>
      </c>
      <c r="BJ499" s="297" t="inlineStr">
        <is>
          <t>0</t>
        </is>
      </c>
      <c r="BK499" s="297" t="inlineStr">
        <is>
          <t>0</t>
        </is>
      </c>
      <c r="BL499" s="297" t="inlineStr">
        <is>
          <t>0</t>
        </is>
      </c>
      <c r="BM499" s="297" t="inlineStr">
        <is>
          <t>0</t>
        </is>
      </c>
      <c r="BN499" s="297" t="inlineStr">
        <is>
          <t>0</t>
        </is>
      </c>
      <c r="BO499" s="285" t="inlineStr">
        <is>
          <t>0</t>
        </is>
      </c>
      <c r="BP499" s="297" t="inlineStr">
        <is>
          <t>0</t>
        </is>
      </c>
      <c r="BQ499" s="297" t="inlineStr">
        <is>
          <t>0</t>
        </is>
      </c>
      <c r="BR499" s="297" t="inlineStr">
        <is>
          <t>0</t>
        </is>
      </c>
      <c r="BS499" s="297" t="inlineStr">
        <is>
          <t>0</t>
        </is>
      </c>
      <c r="BT499" s="297" t="inlineStr">
        <is>
          <t>0</t>
        </is>
      </c>
      <c r="BU499" s="297" t="inlineStr">
        <is>
          <t>0</t>
        </is>
      </c>
      <c r="BV499" s="297" t="inlineStr">
        <is>
          <t>0</t>
        </is>
      </c>
      <c r="BW499" s="288" t="inlineStr">
        <is>
          <t>0</t>
        </is>
      </c>
      <c r="BX499" s="276">
        <f>SUM(IF(COUNTIF(#REF!, "*1.*"), 2, 0), IF(COUNTIF(#REF!, "*2.*"), 2, 0), IF(COUNTIF(#REF!, "*3.*"), 2, 0), IF(COUNTIF(#REF!, "*4.*"), 2, 0), IF(COUNTIF(#REF!, "*5.*"), 2, 0), IF(COUNTIF(#REF!, "*6.*"), 2, 0))</f>
        <v/>
      </c>
      <c r="BY499" s="277">
        <f t="array" ref="BY499">SUM(VALUE(AT499),VALUE(AU499),VALUE(AV499),VALUE(AW499),VALUE(AX499),VALUE(AY499),VALUE(AZ499),VALUE(BB499),VALUE(BC499),VALUE(BD499),VALUE(BE499),VALUE(BF499),VALUE(BG499),VALUE(BH499),VALUE(BI499),VALUE(BJ499),VALUE(BK499),VALUE(BL499),VALUE(BM499),VALUE(BN499),VALUE(BO499),VALUE(BP499),VALUE(BQ499),VALUE(BR499),VALUE(BS499),VALUE(BT499),VALUE(BU499),VALUE(BV499),VALUE(BW499))</f>
        <v/>
      </c>
      <c r="BZ499" s="307" t="n"/>
      <c r="CA499" s="307" t="n"/>
      <c r="CB499" s="307" t="n"/>
      <c r="CC499" s="307" t="n"/>
      <c r="CD499" s="307" t="n"/>
      <c r="CE499" s="307" t="n"/>
      <c r="CF499" s="307" t="n"/>
      <c r="CG499" s="307" t="n"/>
      <c r="CH499" s="307" t="n"/>
      <c r="CI499" s="307" t="n"/>
      <c r="CJ499" s="307" t="n"/>
      <c r="CK499" s="307" t="n"/>
      <c r="CL499" s="307" t="n"/>
      <c r="CM499" s="307" t="n"/>
      <c r="CN499" s="307" t="n"/>
      <c r="CO499" s="307" t="n"/>
      <c r="CP499" s="307" t="n"/>
      <c r="CQ499" s="307" t="n"/>
      <c r="CR499" s="279" t="inlineStr"/>
      <c r="CS499" s="280">
        <f>AVERAGE(Value(BY499),value(CR499))</f>
        <v/>
      </c>
      <c r="CT499" s="421">
        <f>(IF(OR(MediaScorecard!BH500="x", MediaScorecard!BI500="x",MediaScorecard!BJ500="x",MediaScorecard!BK500="x",MediaScorecard!BL500="x"),1, 2))</f>
        <v/>
      </c>
      <c r="CU499" s="308" t="n"/>
      <c r="CV499" s="308" t="n"/>
      <c r="CW499" s="308" t="n"/>
      <c r="CX499" s="309" t="n"/>
      <c r="CY499" s="308" t="n"/>
      <c r="CZ499" s="308" t="n"/>
      <c r="DA499" s="308" t="n"/>
    </row>
    <row r="500" ht="21" customHeight="1" s="590">
      <c r="A500" s="421" t="n"/>
      <c r="B500" s="270" t="n"/>
      <c r="C500" s="266" t="n"/>
      <c r="D500" s="267" t="inlineStr"/>
      <c r="E500" s="267" t="inlineStr"/>
      <c r="F500" s="268" t="inlineStr"/>
      <c r="G500" s="421" t="n"/>
      <c r="H500" s="269" t="n"/>
      <c r="I500" s="421" t="n"/>
      <c r="J500" s="421" t="n"/>
      <c r="K500" s="421" t="n"/>
      <c r="L500" s="421" t="n"/>
      <c r="M500" s="421" t="n"/>
      <c r="N500" s="421" t="n"/>
      <c r="O500" s="421" t="n"/>
      <c r="P500" s="421" t="n"/>
      <c r="Q500" s="421" t="n"/>
      <c r="R500" s="270" t="n"/>
      <c r="S500" s="421" t="n"/>
      <c r="T500" s="421" t="n"/>
      <c r="U500" s="421" t="n"/>
      <c r="V500" s="421" t="n"/>
      <c r="W500" s="421" t="n"/>
      <c r="X500" s="421" t="n"/>
      <c r="Y500" s="421" t="n"/>
      <c r="Z500" s="421" t="n"/>
      <c r="AA500" s="421" t="n"/>
      <c r="AB500" s="421" t="n"/>
      <c r="AC500" s="421" t="n"/>
      <c r="AD500" s="421" t="n"/>
      <c r="AE500" s="421" t="n"/>
      <c r="AF500" s="421" t="n"/>
      <c r="AG500" s="421" t="n"/>
      <c r="AH500" s="421" t="n"/>
      <c r="AI500" s="421" t="n"/>
      <c r="AJ500" s="297" t="n"/>
      <c r="AK500" s="297" t="n"/>
      <c r="AL500" s="284" t="n"/>
      <c r="AM500" s="297" t="n"/>
      <c r="AN500" s="285" t="n"/>
      <c r="AO500" s="297" t="n"/>
      <c r="AP500" s="297" t="n"/>
      <c r="AQ500" s="297" t="n"/>
      <c r="AR500" s="297" t="n"/>
      <c r="AS500" s="297" t="n"/>
      <c r="AT500" s="285" t="inlineStr">
        <is>
          <t>0</t>
        </is>
      </c>
      <c r="AU500" s="297" t="inlineStr">
        <is>
          <t>0</t>
        </is>
      </c>
      <c r="AV500" s="297" t="inlineStr">
        <is>
          <t>0</t>
        </is>
      </c>
      <c r="AW500" s="297" t="inlineStr">
        <is>
          <t>0</t>
        </is>
      </c>
      <c r="AX500" s="297" t="inlineStr">
        <is>
          <t>0</t>
        </is>
      </c>
      <c r="AY500" s="286" t="inlineStr">
        <is>
          <t>0</t>
        </is>
      </c>
      <c r="AZ500" s="286" t="inlineStr">
        <is>
          <t>0</t>
        </is>
      </c>
      <c r="BA500" s="287" t="inlineStr">
        <is>
          <t>0</t>
        </is>
      </c>
      <c r="BB500" s="286" t="inlineStr">
        <is>
          <t>0</t>
        </is>
      </c>
      <c r="BC500" s="286" t="inlineStr">
        <is>
          <t>0</t>
        </is>
      </c>
      <c r="BD500" s="286" t="inlineStr">
        <is>
          <t>0</t>
        </is>
      </c>
      <c r="BE500" s="286" t="inlineStr">
        <is>
          <t>0</t>
        </is>
      </c>
      <c r="BF500" s="286" t="inlineStr">
        <is>
          <t>0</t>
        </is>
      </c>
      <c r="BG500" s="286" t="inlineStr">
        <is>
          <t>0</t>
        </is>
      </c>
      <c r="BH500" s="297" t="inlineStr">
        <is>
          <t>0</t>
        </is>
      </c>
      <c r="BI500" s="297" t="inlineStr">
        <is>
          <t>0</t>
        </is>
      </c>
      <c r="BJ500" s="297" t="inlineStr">
        <is>
          <t>0</t>
        </is>
      </c>
      <c r="BK500" s="297" t="inlineStr">
        <is>
          <t>0</t>
        </is>
      </c>
      <c r="BL500" s="297" t="inlineStr">
        <is>
          <t>0</t>
        </is>
      </c>
      <c r="BM500" s="297" t="inlineStr">
        <is>
          <t>0</t>
        </is>
      </c>
      <c r="BN500" s="297" t="inlineStr">
        <is>
          <t>0</t>
        </is>
      </c>
      <c r="BO500" s="285" t="inlineStr">
        <is>
          <t>0</t>
        </is>
      </c>
      <c r="BP500" s="297" t="inlineStr">
        <is>
          <t>0</t>
        </is>
      </c>
      <c r="BQ500" s="297" t="inlineStr">
        <is>
          <t>0</t>
        </is>
      </c>
      <c r="BR500" s="297" t="inlineStr">
        <is>
          <t>0</t>
        </is>
      </c>
      <c r="BS500" s="297" t="inlineStr">
        <is>
          <t>0</t>
        </is>
      </c>
      <c r="BT500" s="297" t="inlineStr">
        <is>
          <t>0</t>
        </is>
      </c>
      <c r="BU500" s="297" t="inlineStr">
        <is>
          <t>0</t>
        </is>
      </c>
      <c r="BV500" s="297" t="inlineStr">
        <is>
          <t>0</t>
        </is>
      </c>
      <c r="BW500" s="288" t="inlineStr">
        <is>
          <t>0</t>
        </is>
      </c>
      <c r="BX500" s="276">
        <f>SUM(IF(COUNTIF(#REF!, "*1.*"), 2, 0), IF(COUNTIF(#REF!, "*2.*"), 2, 0), IF(COUNTIF(#REF!, "*3.*"), 2, 0), IF(COUNTIF(#REF!, "*4.*"), 2, 0), IF(COUNTIF(#REF!, "*5.*"), 2, 0), IF(COUNTIF(#REF!, "*6.*"), 2, 0))</f>
        <v/>
      </c>
      <c r="BY500" s="277">
        <f t="array" ref="BY500">SUM(VALUE(AT500),VALUE(AU500),VALUE(AV500),VALUE(AW500),VALUE(AX500),VALUE(AY500),VALUE(AZ500),VALUE(BB500),VALUE(BC500),VALUE(BD500),VALUE(BE500),VALUE(BF500),VALUE(BG500),VALUE(BH500),VALUE(BI500),VALUE(BJ500),VALUE(BK500),VALUE(BL500),VALUE(BM500),VALUE(BN500),VALUE(BO500),VALUE(BP500),VALUE(BQ500),VALUE(BR500),VALUE(BS500),VALUE(BT500),VALUE(BU500),VALUE(BV500),VALUE(BW500))</f>
        <v/>
      </c>
      <c r="BZ500" s="307" t="n"/>
      <c r="CA500" s="307" t="n"/>
      <c r="CB500" s="307" t="n"/>
      <c r="CC500" s="307" t="n"/>
      <c r="CD500" s="307" t="n"/>
      <c r="CE500" s="307" t="n"/>
      <c r="CF500" s="307" t="n"/>
      <c r="CG500" s="307" t="n"/>
      <c r="CH500" s="307" t="n"/>
      <c r="CI500" s="307" t="n"/>
      <c r="CJ500" s="307" t="n"/>
      <c r="CK500" s="307" t="n"/>
      <c r="CL500" s="307" t="n"/>
      <c r="CM500" s="307" t="n"/>
      <c r="CN500" s="307" t="n"/>
      <c r="CO500" s="307" t="n"/>
      <c r="CP500" s="307" t="n"/>
      <c r="CQ500" s="307" t="n"/>
      <c r="CR500" s="279" t="inlineStr"/>
      <c r="CS500" s="280">
        <f>AVERAGE(Value(BY500),value(CR500))</f>
        <v/>
      </c>
      <c r="CT500" s="421">
        <f>(IF(OR(MediaScorecard!BH501="x", MediaScorecard!BI501="x",MediaScorecard!BJ501="x",MediaScorecard!BK501="x",MediaScorecard!BL501="x"),1, 2))</f>
        <v/>
      </c>
      <c r="CU500" s="308" t="n"/>
      <c r="CV500" s="308" t="n"/>
      <c r="CW500" s="308" t="n"/>
      <c r="CX500" s="309" t="n"/>
      <c r="CY500" s="308" t="n"/>
      <c r="CZ500" s="308" t="n"/>
      <c r="DA500" s="308" t="n"/>
    </row>
    <row r="501" ht="21" customHeight="1" s="590">
      <c r="A501" s="421" t="n"/>
      <c r="B501" s="270" t="n"/>
      <c r="C501" s="266" t="n"/>
      <c r="D501" s="267" t="inlineStr"/>
      <c r="E501" s="267" t="inlineStr"/>
      <c r="F501" s="268" t="inlineStr"/>
      <c r="G501" s="421" t="n"/>
      <c r="H501" s="269" t="n"/>
      <c r="I501" s="421" t="n"/>
      <c r="J501" s="421" t="n"/>
      <c r="K501" s="421" t="n"/>
      <c r="L501" s="421" t="n"/>
      <c r="M501" s="421" t="n"/>
      <c r="N501" s="421" t="n"/>
      <c r="O501" s="421" t="n"/>
      <c r="P501" s="421" t="n"/>
      <c r="Q501" s="421" t="n"/>
      <c r="R501" s="270" t="n"/>
      <c r="S501" s="421" t="n"/>
      <c r="T501" s="421" t="n"/>
      <c r="U501" s="421" t="n"/>
      <c r="V501" s="421" t="n"/>
      <c r="W501" s="421" t="n"/>
      <c r="X501" s="421" t="n"/>
      <c r="Y501" s="421" t="n"/>
      <c r="Z501" s="421" t="n"/>
      <c r="AA501" s="421" t="n"/>
      <c r="AB501" s="421" t="n"/>
      <c r="AC501" s="421" t="n"/>
      <c r="AD501" s="421" t="n"/>
      <c r="AE501" s="421" t="n"/>
      <c r="AF501" s="421" t="n"/>
      <c r="AG501" s="421" t="n"/>
      <c r="AH501" s="421" t="n"/>
      <c r="AI501" s="421" t="n"/>
      <c r="AJ501" s="297" t="n"/>
      <c r="AK501" s="297" t="n"/>
      <c r="AL501" s="284" t="n"/>
      <c r="AM501" s="297" t="n"/>
      <c r="AN501" s="285" t="n"/>
      <c r="AO501" s="297" t="n"/>
      <c r="AP501" s="297" t="n"/>
      <c r="AQ501" s="297" t="n"/>
      <c r="AR501" s="297" t="n"/>
      <c r="AS501" s="297" t="n"/>
      <c r="AT501" s="285" t="inlineStr">
        <is>
          <t>0</t>
        </is>
      </c>
      <c r="AU501" s="297" t="inlineStr">
        <is>
          <t>0</t>
        </is>
      </c>
      <c r="AV501" s="297" t="inlineStr">
        <is>
          <t>0</t>
        </is>
      </c>
      <c r="AW501" s="297" t="inlineStr">
        <is>
          <t>0</t>
        </is>
      </c>
      <c r="AX501" s="297" t="inlineStr">
        <is>
          <t>0</t>
        </is>
      </c>
      <c r="AY501" s="286" t="inlineStr">
        <is>
          <t>0</t>
        </is>
      </c>
      <c r="AZ501" s="286" t="inlineStr">
        <is>
          <t>0</t>
        </is>
      </c>
      <c r="BA501" s="287" t="inlineStr">
        <is>
          <t>0</t>
        </is>
      </c>
      <c r="BB501" s="286" t="inlineStr">
        <is>
          <t>0</t>
        </is>
      </c>
      <c r="BC501" s="286" t="inlineStr">
        <is>
          <t>0</t>
        </is>
      </c>
      <c r="BD501" s="286" t="inlineStr">
        <is>
          <t>0</t>
        </is>
      </c>
      <c r="BE501" s="286" t="inlineStr">
        <is>
          <t>0</t>
        </is>
      </c>
      <c r="BF501" s="286" t="inlineStr">
        <is>
          <t>0</t>
        </is>
      </c>
      <c r="BG501" s="286" t="inlineStr">
        <is>
          <t>0</t>
        </is>
      </c>
      <c r="BH501" s="297" t="inlineStr">
        <is>
          <t>0</t>
        </is>
      </c>
      <c r="BI501" s="297" t="inlineStr">
        <is>
          <t>0</t>
        </is>
      </c>
      <c r="BJ501" s="297" t="inlineStr">
        <is>
          <t>0</t>
        </is>
      </c>
      <c r="BK501" s="297" t="inlineStr">
        <is>
          <t>0</t>
        </is>
      </c>
      <c r="BL501" s="297" t="inlineStr">
        <is>
          <t>0</t>
        </is>
      </c>
      <c r="BM501" s="297" t="inlineStr">
        <is>
          <t>0</t>
        </is>
      </c>
      <c r="BN501" s="297" t="inlineStr">
        <is>
          <t>0</t>
        </is>
      </c>
      <c r="BO501" s="285" t="inlineStr">
        <is>
          <t>0</t>
        </is>
      </c>
      <c r="BP501" s="297" t="inlineStr">
        <is>
          <t>0</t>
        </is>
      </c>
      <c r="BQ501" s="297" t="inlineStr">
        <is>
          <t>0</t>
        </is>
      </c>
      <c r="BR501" s="297" t="inlineStr">
        <is>
          <t>0</t>
        </is>
      </c>
      <c r="BS501" s="297" t="inlineStr">
        <is>
          <t>0</t>
        </is>
      </c>
      <c r="BT501" s="297" t="inlineStr">
        <is>
          <t>0</t>
        </is>
      </c>
      <c r="BU501" s="297" t="inlineStr">
        <is>
          <t>0</t>
        </is>
      </c>
      <c r="BV501" s="297" t="inlineStr">
        <is>
          <t>0</t>
        </is>
      </c>
      <c r="BW501" s="288" t="inlineStr">
        <is>
          <t>0</t>
        </is>
      </c>
      <c r="BX501" s="276">
        <f>SUM(IF(COUNTIF(#REF!, "*1.*"), 2, 0), IF(COUNTIF(#REF!, "*2.*"), 2, 0), IF(COUNTIF(#REF!, "*3.*"), 2, 0), IF(COUNTIF(#REF!, "*4.*"), 2, 0), IF(COUNTIF(#REF!, "*5.*"), 2, 0), IF(COUNTIF(#REF!, "*6.*"), 2, 0))</f>
        <v/>
      </c>
      <c r="BY501" s="277">
        <f t="array" ref="BY501">SUM(VALUE(AT501),VALUE(AU501),VALUE(AV501),VALUE(AW501),VALUE(AX501),VALUE(AY501),VALUE(AZ501),VALUE(BB501),VALUE(BC501),VALUE(BD501),VALUE(BE501),VALUE(BF501),VALUE(BG501),VALUE(BH501),VALUE(BI501),VALUE(BJ501),VALUE(BK501),VALUE(BL501),VALUE(BM501),VALUE(BN501),VALUE(BO501),VALUE(BP501),VALUE(BQ501),VALUE(BR501),VALUE(BS501),VALUE(BT501),VALUE(BU501),VALUE(BV501),VALUE(BW501))</f>
        <v/>
      </c>
      <c r="BZ501" s="307" t="n"/>
      <c r="CA501" s="307" t="n"/>
      <c r="CB501" s="307" t="n"/>
      <c r="CC501" s="307" t="n"/>
      <c r="CD501" s="307" t="n"/>
      <c r="CE501" s="307" t="n"/>
      <c r="CF501" s="307" t="n"/>
      <c r="CG501" s="307" t="n"/>
      <c r="CH501" s="307" t="n"/>
      <c r="CI501" s="307" t="n"/>
      <c r="CJ501" s="307" t="n"/>
      <c r="CK501" s="307" t="n"/>
      <c r="CL501" s="307" t="n"/>
      <c r="CM501" s="307" t="n"/>
      <c r="CN501" s="307" t="n"/>
      <c r="CO501" s="307" t="n"/>
      <c r="CP501" s="307" t="n"/>
      <c r="CQ501" s="307" t="n"/>
      <c r="CR501" s="279" t="inlineStr"/>
      <c r="CS501" s="280">
        <f>AVERAGE(Value(BY501),value(CR501))</f>
        <v/>
      </c>
      <c r="CT501" s="421">
        <f>(IF(OR(MediaScorecard!BH502="x", MediaScorecard!BI502="x",MediaScorecard!BJ502="x",MediaScorecard!BK502="x",MediaScorecard!BL502="x"),1, 2))</f>
        <v/>
      </c>
      <c r="CU501" s="308" t="n"/>
      <c r="CV501" s="308" t="n"/>
      <c r="CW501" s="308" t="n"/>
      <c r="CX501" s="309" t="n"/>
      <c r="CY501" s="308" t="n"/>
      <c r="CZ501" s="308" t="n"/>
      <c r="DA501" s="308" t="n"/>
    </row>
    <row r="502" ht="21" customHeight="1" s="590">
      <c r="A502" s="421" t="n"/>
      <c r="B502" s="270" t="n"/>
      <c r="C502" s="266" t="n"/>
      <c r="D502" s="267" t="inlineStr"/>
      <c r="E502" s="267" t="inlineStr"/>
      <c r="F502" s="268" t="inlineStr"/>
      <c r="G502" s="421" t="n"/>
      <c r="H502" s="269" t="n"/>
      <c r="I502" s="421" t="n"/>
      <c r="J502" s="421" t="n"/>
      <c r="K502" s="421" t="n"/>
      <c r="L502" s="421" t="n"/>
      <c r="M502" s="421" t="n"/>
      <c r="N502" s="421" t="n"/>
      <c r="O502" s="421" t="n"/>
      <c r="P502" s="421" t="n"/>
      <c r="Q502" s="421" t="n"/>
      <c r="R502" s="270" t="n"/>
      <c r="S502" s="421" t="n"/>
      <c r="T502" s="421" t="n"/>
      <c r="U502" s="421" t="n"/>
      <c r="V502" s="421" t="n"/>
      <c r="W502" s="421" t="n"/>
      <c r="X502" s="421" t="n"/>
      <c r="Y502" s="421" t="n"/>
      <c r="Z502" s="421" t="n"/>
      <c r="AA502" s="421" t="n"/>
      <c r="AB502" s="421" t="n"/>
      <c r="AC502" s="421" t="n"/>
      <c r="AD502" s="421" t="n"/>
      <c r="AE502" s="421" t="n"/>
      <c r="AF502" s="421" t="n"/>
      <c r="AG502" s="421" t="n"/>
      <c r="AH502" s="421" t="n"/>
      <c r="AI502" s="421" t="n"/>
      <c r="AJ502" s="297" t="n"/>
      <c r="AK502" s="297" t="n"/>
      <c r="AL502" s="284" t="n"/>
      <c r="AM502" s="297" t="n"/>
      <c r="AN502" s="285" t="n"/>
      <c r="AO502" s="297" t="n"/>
      <c r="AP502" s="297" t="n"/>
      <c r="AQ502" s="297" t="n"/>
      <c r="AR502" s="297" t="n"/>
      <c r="AS502" s="297" t="n"/>
      <c r="AT502" s="285" t="inlineStr">
        <is>
          <t>0</t>
        </is>
      </c>
      <c r="AU502" s="297" t="inlineStr">
        <is>
          <t>0</t>
        </is>
      </c>
      <c r="AV502" s="297" t="inlineStr">
        <is>
          <t>0</t>
        </is>
      </c>
      <c r="AW502" s="297" t="inlineStr">
        <is>
          <t>0</t>
        </is>
      </c>
      <c r="AX502" s="297" t="inlineStr">
        <is>
          <t>0</t>
        </is>
      </c>
      <c r="AY502" s="286" t="inlineStr">
        <is>
          <t>0</t>
        </is>
      </c>
      <c r="AZ502" s="286" t="inlineStr">
        <is>
          <t>0</t>
        </is>
      </c>
      <c r="BA502" s="287" t="inlineStr">
        <is>
          <t>0</t>
        </is>
      </c>
      <c r="BB502" s="286" t="inlineStr">
        <is>
          <t>0</t>
        </is>
      </c>
      <c r="BC502" s="286" t="inlineStr">
        <is>
          <t>0</t>
        </is>
      </c>
      <c r="BD502" s="286" t="inlineStr">
        <is>
          <t>0</t>
        </is>
      </c>
      <c r="BE502" s="286" t="inlineStr">
        <is>
          <t>0</t>
        </is>
      </c>
      <c r="BF502" s="286" t="inlineStr">
        <is>
          <t>0</t>
        </is>
      </c>
      <c r="BG502" s="286" t="inlineStr">
        <is>
          <t>0</t>
        </is>
      </c>
      <c r="BH502" s="297" t="inlineStr">
        <is>
          <t>0</t>
        </is>
      </c>
      <c r="BI502" s="297" t="inlineStr">
        <is>
          <t>0</t>
        </is>
      </c>
      <c r="BJ502" s="297" t="inlineStr">
        <is>
          <t>0</t>
        </is>
      </c>
      <c r="BK502" s="297" t="inlineStr">
        <is>
          <t>0</t>
        </is>
      </c>
      <c r="BL502" s="297" t="inlineStr">
        <is>
          <t>0</t>
        </is>
      </c>
      <c r="BM502" s="297" t="inlineStr">
        <is>
          <t>0</t>
        </is>
      </c>
      <c r="BN502" s="297" t="inlineStr">
        <is>
          <t>0</t>
        </is>
      </c>
      <c r="BO502" s="285" t="inlineStr">
        <is>
          <t>0</t>
        </is>
      </c>
      <c r="BP502" s="297" t="inlineStr">
        <is>
          <t>0</t>
        </is>
      </c>
      <c r="BQ502" s="297" t="inlineStr">
        <is>
          <t>0</t>
        </is>
      </c>
      <c r="BR502" s="297" t="inlineStr">
        <is>
          <t>0</t>
        </is>
      </c>
      <c r="BS502" s="297" t="inlineStr">
        <is>
          <t>0</t>
        </is>
      </c>
      <c r="BT502" s="297" t="inlineStr">
        <is>
          <t>0</t>
        </is>
      </c>
      <c r="BU502" s="297" t="inlineStr">
        <is>
          <t>0</t>
        </is>
      </c>
      <c r="BV502" s="297" t="inlineStr">
        <is>
          <t>0</t>
        </is>
      </c>
      <c r="BW502" s="288" t="inlineStr">
        <is>
          <t>0</t>
        </is>
      </c>
      <c r="BX502" s="276">
        <f>SUM(IF(COUNTIF(#REF!, "*1.*"), 2, 0), IF(COUNTIF(#REF!, "*2.*"), 2, 0), IF(COUNTIF(#REF!, "*3.*"), 2, 0), IF(COUNTIF(#REF!, "*4.*"), 2, 0), IF(COUNTIF(#REF!, "*5.*"), 2, 0), IF(COUNTIF(#REF!, "*6.*"), 2, 0))</f>
        <v/>
      </c>
      <c r="BY502" s="277">
        <f t="array" ref="BY502">SUM(VALUE(AT502),VALUE(AU502),VALUE(AV502),VALUE(AW502),VALUE(AX502),VALUE(AY502),VALUE(AZ502),VALUE(BB502),VALUE(BC502),VALUE(BD502),VALUE(BE502),VALUE(BF502),VALUE(BG502),VALUE(BH502),VALUE(BI502),VALUE(BJ502),VALUE(BK502),VALUE(BL502),VALUE(BM502),VALUE(BN502),VALUE(BO502),VALUE(BP502),VALUE(BQ502),VALUE(BR502),VALUE(BS502),VALUE(BT502),VALUE(BU502),VALUE(BV502),VALUE(BW502))</f>
        <v/>
      </c>
      <c r="BZ502" s="307" t="n"/>
      <c r="CA502" s="307" t="n"/>
      <c r="CB502" s="307" t="n"/>
      <c r="CC502" s="307" t="n"/>
      <c r="CD502" s="307" t="n"/>
      <c r="CE502" s="307" t="n"/>
      <c r="CF502" s="307" t="n"/>
      <c r="CG502" s="307" t="n"/>
      <c r="CH502" s="307" t="n"/>
      <c r="CI502" s="307" t="n"/>
      <c r="CJ502" s="307" t="n"/>
      <c r="CK502" s="307" t="n"/>
      <c r="CL502" s="307" t="n"/>
      <c r="CM502" s="307" t="n"/>
      <c r="CN502" s="307" t="n"/>
      <c r="CO502" s="307" t="n"/>
      <c r="CP502" s="307" t="n"/>
      <c r="CQ502" s="307" t="n"/>
      <c r="CR502" s="279" t="inlineStr"/>
      <c r="CS502" s="280">
        <f>AVERAGE(Value(BY502),value(CR502))</f>
        <v/>
      </c>
      <c r="CT502" s="421">
        <f>(IF(OR(MediaScorecard!BH503="x", MediaScorecard!BI503="x",MediaScorecard!BJ503="x",MediaScorecard!BK503="x",MediaScorecard!BL503="x"),1, 2))</f>
        <v/>
      </c>
      <c r="CU502" s="308" t="n"/>
      <c r="CV502" s="308" t="n"/>
      <c r="CW502" s="308" t="n"/>
      <c r="CX502" s="309" t="n"/>
      <c r="CY502" s="308" t="n"/>
      <c r="CZ502" s="308" t="n"/>
      <c r="DA502" s="308" t="n"/>
    </row>
    <row r="503" ht="21" customHeight="1" s="590">
      <c r="A503" s="421" t="n"/>
      <c r="B503" s="270" t="n"/>
      <c r="C503" s="266" t="n"/>
      <c r="D503" s="267" t="inlineStr"/>
      <c r="E503" s="267" t="inlineStr"/>
      <c r="F503" s="268" t="inlineStr"/>
      <c r="G503" s="421" t="n"/>
      <c r="H503" s="269" t="n"/>
      <c r="I503" s="421" t="n"/>
      <c r="J503" s="421" t="n"/>
      <c r="K503" s="421" t="n"/>
      <c r="L503" s="421" t="n"/>
      <c r="M503" s="421" t="n"/>
      <c r="N503" s="421" t="n"/>
      <c r="O503" s="421" t="n"/>
      <c r="P503" s="421" t="n"/>
      <c r="Q503" s="421" t="n"/>
      <c r="R503" s="270" t="n"/>
      <c r="S503" s="421" t="n"/>
      <c r="T503" s="421" t="n"/>
      <c r="U503" s="421" t="n"/>
      <c r="V503" s="421" t="n"/>
      <c r="W503" s="421" t="n"/>
      <c r="X503" s="421" t="n"/>
      <c r="Y503" s="421" t="n"/>
      <c r="Z503" s="421" t="n"/>
      <c r="AA503" s="421" t="n"/>
      <c r="AB503" s="421" t="n"/>
      <c r="AC503" s="421" t="n"/>
      <c r="AD503" s="421" t="n"/>
      <c r="AE503" s="421" t="n"/>
      <c r="AF503" s="421" t="n"/>
      <c r="AG503" s="421" t="n"/>
      <c r="AH503" s="421" t="n"/>
      <c r="AI503" s="421" t="n"/>
      <c r="AJ503" s="297" t="n"/>
      <c r="AK503" s="297" t="n"/>
      <c r="AL503" s="284" t="n"/>
      <c r="AM503" s="297" t="n"/>
      <c r="AN503" s="285" t="n"/>
      <c r="AO503" s="297" t="n"/>
      <c r="AP503" s="297" t="n"/>
      <c r="AQ503" s="297" t="n"/>
      <c r="AR503" s="297" t="n"/>
      <c r="AS503" s="297" t="n"/>
      <c r="AT503" s="285" t="inlineStr">
        <is>
          <t>0</t>
        </is>
      </c>
      <c r="AU503" s="297" t="inlineStr">
        <is>
          <t>0</t>
        </is>
      </c>
      <c r="AV503" s="297" t="inlineStr">
        <is>
          <t>0</t>
        </is>
      </c>
      <c r="AW503" s="297" t="inlineStr">
        <is>
          <t>0</t>
        </is>
      </c>
      <c r="AX503" s="297" t="inlineStr">
        <is>
          <t>0</t>
        </is>
      </c>
      <c r="AY503" s="286" t="inlineStr">
        <is>
          <t>0</t>
        </is>
      </c>
      <c r="AZ503" s="286" t="inlineStr">
        <is>
          <t>0</t>
        </is>
      </c>
      <c r="BA503" s="287" t="inlineStr">
        <is>
          <t>0</t>
        </is>
      </c>
      <c r="BB503" s="286" t="inlineStr">
        <is>
          <t>0</t>
        </is>
      </c>
      <c r="BC503" s="286" t="inlineStr">
        <is>
          <t>0</t>
        </is>
      </c>
      <c r="BD503" s="286" t="inlineStr">
        <is>
          <t>0</t>
        </is>
      </c>
      <c r="BE503" s="286" t="inlineStr">
        <is>
          <t>0</t>
        </is>
      </c>
      <c r="BF503" s="286" t="inlineStr">
        <is>
          <t>0</t>
        </is>
      </c>
      <c r="BG503" s="286" t="inlineStr">
        <is>
          <t>0</t>
        </is>
      </c>
      <c r="BH503" s="297" t="inlineStr">
        <is>
          <t>0</t>
        </is>
      </c>
      <c r="BI503" s="297" t="inlineStr">
        <is>
          <t>0</t>
        </is>
      </c>
      <c r="BJ503" s="297" t="inlineStr">
        <is>
          <t>0</t>
        </is>
      </c>
      <c r="BK503" s="297" t="inlineStr">
        <is>
          <t>0</t>
        </is>
      </c>
      <c r="BL503" s="297" t="inlineStr">
        <is>
          <t>0</t>
        </is>
      </c>
      <c r="BM503" s="297" t="inlineStr">
        <is>
          <t>0</t>
        </is>
      </c>
      <c r="BN503" s="297" t="inlineStr">
        <is>
          <t>0</t>
        </is>
      </c>
      <c r="BO503" s="285" t="inlineStr">
        <is>
          <t>0</t>
        </is>
      </c>
      <c r="BP503" s="297" t="inlineStr">
        <is>
          <t>0</t>
        </is>
      </c>
      <c r="BQ503" s="297" t="inlineStr">
        <is>
          <t>0</t>
        </is>
      </c>
      <c r="BR503" s="297" t="inlineStr">
        <is>
          <t>0</t>
        </is>
      </c>
      <c r="BS503" s="297" t="inlineStr">
        <is>
          <t>0</t>
        </is>
      </c>
      <c r="BT503" s="297" t="inlineStr">
        <is>
          <t>0</t>
        </is>
      </c>
      <c r="BU503" s="297" t="inlineStr">
        <is>
          <t>0</t>
        </is>
      </c>
      <c r="BV503" s="297" t="inlineStr">
        <is>
          <t>0</t>
        </is>
      </c>
      <c r="BW503" s="288" t="inlineStr">
        <is>
          <t>0</t>
        </is>
      </c>
      <c r="BX503" s="276">
        <f>SUM(IF(COUNTIF(#REF!, "*1.*"), 2, 0), IF(COUNTIF(#REF!, "*2.*"), 2, 0), IF(COUNTIF(#REF!, "*3.*"), 2, 0), IF(COUNTIF(#REF!, "*4.*"), 2, 0), IF(COUNTIF(#REF!, "*5.*"), 2, 0), IF(COUNTIF(#REF!, "*6.*"), 2, 0))</f>
        <v/>
      </c>
      <c r="BY503" s="277">
        <f t="array" ref="BY503">SUM(VALUE(AT503),VALUE(AU503),VALUE(AV503),VALUE(AW503),VALUE(AX503),VALUE(AY503),VALUE(AZ503),VALUE(BB503),VALUE(BC503),VALUE(BD503),VALUE(BE503),VALUE(BF503),VALUE(BG503),VALUE(BH503),VALUE(BI503),VALUE(BJ503),VALUE(BK503),VALUE(BL503),VALUE(BM503),VALUE(BN503),VALUE(BO503),VALUE(BP503),VALUE(BQ503),VALUE(BR503),VALUE(BS503),VALUE(BT503),VALUE(BU503),VALUE(BV503),VALUE(BW503))</f>
        <v/>
      </c>
      <c r="BZ503" s="307" t="n"/>
      <c r="CA503" s="307" t="n"/>
      <c r="CB503" s="307" t="n"/>
      <c r="CC503" s="307" t="n"/>
      <c r="CD503" s="307" t="n"/>
      <c r="CE503" s="307" t="n"/>
      <c r="CF503" s="307" t="n"/>
      <c r="CG503" s="307" t="n"/>
      <c r="CH503" s="307" t="n"/>
      <c r="CI503" s="307" t="n"/>
      <c r="CJ503" s="307" t="n"/>
      <c r="CK503" s="307" t="n"/>
      <c r="CL503" s="307" t="n"/>
      <c r="CM503" s="307" t="n"/>
      <c r="CN503" s="307" t="n"/>
      <c r="CO503" s="307" t="n"/>
      <c r="CP503" s="307" t="n"/>
      <c r="CQ503" s="307" t="n"/>
      <c r="CR503" s="279" t="inlineStr"/>
      <c r="CS503" s="280">
        <f>AVERAGE(Value(BY503),value(CR503))</f>
        <v/>
      </c>
      <c r="CT503" s="421">
        <f>(IF(OR(MediaScorecard!BH504="x", MediaScorecard!BI504="x",MediaScorecard!BJ504="x",MediaScorecard!BK504="x",MediaScorecard!BL504="x"),1, 2))</f>
        <v/>
      </c>
      <c r="CU503" s="308" t="n"/>
      <c r="CV503" s="308" t="n"/>
      <c r="CW503" s="308" t="n"/>
      <c r="CX503" s="309" t="n"/>
      <c r="CY503" s="308" t="n"/>
      <c r="CZ503" s="308" t="n"/>
      <c r="DA503" s="308" t="n"/>
    </row>
    <row r="504" ht="21" customHeight="1" s="590">
      <c r="A504" s="421" t="n"/>
      <c r="B504" s="270" t="n"/>
      <c r="C504" s="266" t="n"/>
      <c r="D504" s="267" t="inlineStr"/>
      <c r="E504" s="267" t="inlineStr"/>
      <c r="F504" s="268" t="inlineStr"/>
      <c r="G504" s="421" t="n"/>
      <c r="H504" s="269" t="n"/>
      <c r="I504" s="421" t="n"/>
      <c r="J504" s="421" t="n"/>
      <c r="K504" s="421" t="n"/>
      <c r="L504" s="421" t="n"/>
      <c r="M504" s="421" t="n"/>
      <c r="N504" s="421" t="n"/>
      <c r="O504" s="421" t="n"/>
      <c r="P504" s="421" t="n"/>
      <c r="Q504" s="421" t="n"/>
      <c r="R504" s="270" t="n"/>
      <c r="S504" s="421" t="n"/>
      <c r="T504" s="421" t="n"/>
      <c r="U504" s="421" t="n"/>
      <c r="V504" s="421" t="n"/>
      <c r="W504" s="421" t="n"/>
      <c r="X504" s="421" t="n"/>
      <c r="Y504" s="421" t="n"/>
      <c r="Z504" s="421" t="n"/>
      <c r="AA504" s="421" t="n"/>
      <c r="AB504" s="421" t="n"/>
      <c r="AC504" s="421" t="n"/>
      <c r="AD504" s="421" t="n"/>
      <c r="AE504" s="421" t="n"/>
      <c r="AF504" s="421" t="n"/>
      <c r="AG504" s="421" t="n"/>
      <c r="AH504" s="421" t="n"/>
      <c r="AI504" s="421" t="n"/>
      <c r="AJ504" s="297" t="n"/>
      <c r="AK504" s="297" t="n"/>
      <c r="AL504" s="284" t="n"/>
      <c r="AM504" s="297" t="n"/>
      <c r="AN504" s="285" t="n"/>
      <c r="AO504" s="297" t="n"/>
      <c r="AP504" s="297" t="n"/>
      <c r="AQ504" s="297" t="n"/>
      <c r="AR504" s="297" t="n"/>
      <c r="AS504" s="297" t="n"/>
      <c r="AT504" s="285" t="inlineStr">
        <is>
          <t>0</t>
        </is>
      </c>
      <c r="AU504" s="297" t="inlineStr">
        <is>
          <t>0</t>
        </is>
      </c>
      <c r="AV504" s="297" t="inlineStr">
        <is>
          <t>0</t>
        </is>
      </c>
      <c r="AW504" s="297" t="inlineStr">
        <is>
          <t>0</t>
        </is>
      </c>
      <c r="AX504" s="297" t="inlineStr">
        <is>
          <t>0</t>
        </is>
      </c>
      <c r="AY504" s="286" t="inlineStr">
        <is>
          <t>0</t>
        </is>
      </c>
      <c r="AZ504" s="286" t="inlineStr">
        <is>
          <t>0</t>
        </is>
      </c>
      <c r="BA504" s="287" t="inlineStr">
        <is>
          <t>0</t>
        </is>
      </c>
      <c r="BB504" s="286" t="inlineStr">
        <is>
          <t>0</t>
        </is>
      </c>
      <c r="BC504" s="286" t="inlineStr">
        <is>
          <t>0</t>
        </is>
      </c>
      <c r="BD504" s="286" t="inlineStr">
        <is>
          <t>0</t>
        </is>
      </c>
      <c r="BE504" s="286" t="inlineStr">
        <is>
          <t>0</t>
        </is>
      </c>
      <c r="BF504" s="286" t="inlineStr">
        <is>
          <t>0</t>
        </is>
      </c>
      <c r="BG504" s="286" t="inlineStr">
        <is>
          <t>0</t>
        </is>
      </c>
      <c r="BH504" s="297" t="inlineStr">
        <is>
          <t>0</t>
        </is>
      </c>
      <c r="BI504" s="297" t="inlineStr">
        <is>
          <t>0</t>
        </is>
      </c>
      <c r="BJ504" s="297" t="inlineStr">
        <is>
          <t>0</t>
        </is>
      </c>
      <c r="BK504" s="297" t="inlineStr">
        <is>
          <t>0</t>
        </is>
      </c>
      <c r="BL504" s="297" t="inlineStr">
        <is>
          <t>0</t>
        </is>
      </c>
      <c r="BM504" s="297" t="inlineStr">
        <is>
          <t>0</t>
        </is>
      </c>
      <c r="BN504" s="297" t="inlineStr">
        <is>
          <t>0</t>
        </is>
      </c>
      <c r="BO504" s="285" t="inlineStr">
        <is>
          <t>0</t>
        </is>
      </c>
      <c r="BP504" s="297" t="inlineStr">
        <is>
          <t>0</t>
        </is>
      </c>
      <c r="BQ504" s="297" t="inlineStr">
        <is>
          <t>0</t>
        </is>
      </c>
      <c r="BR504" s="297" t="inlineStr">
        <is>
          <t>0</t>
        </is>
      </c>
      <c r="BS504" s="297" t="inlineStr">
        <is>
          <t>0</t>
        </is>
      </c>
      <c r="BT504" s="297" t="inlineStr">
        <is>
          <t>0</t>
        </is>
      </c>
      <c r="BU504" s="297" t="inlineStr">
        <is>
          <t>0</t>
        </is>
      </c>
      <c r="BV504" s="297" t="inlineStr">
        <is>
          <t>0</t>
        </is>
      </c>
      <c r="BW504" s="288" t="inlineStr">
        <is>
          <t>0</t>
        </is>
      </c>
      <c r="BX504" s="276">
        <f>SUM(IF(COUNTIF(#REF!, "*1.*"), 2, 0), IF(COUNTIF(#REF!, "*2.*"), 2, 0), IF(COUNTIF(#REF!, "*3.*"), 2, 0), IF(COUNTIF(#REF!, "*4.*"), 2, 0), IF(COUNTIF(#REF!, "*5.*"), 2, 0), IF(COUNTIF(#REF!, "*6.*"), 2, 0))</f>
        <v/>
      </c>
      <c r="BY504" s="277">
        <f t="array" ref="BY504">SUM(VALUE(AT504),VALUE(AU504),VALUE(AV504),VALUE(AW504),VALUE(AX504),VALUE(AY504),VALUE(AZ504),VALUE(BB504),VALUE(BC504),VALUE(BD504),VALUE(BE504),VALUE(BF504),VALUE(BG504),VALUE(BH504),VALUE(BI504),VALUE(BJ504),VALUE(BK504),VALUE(BL504),VALUE(BM504),VALUE(BN504),VALUE(BO504),VALUE(BP504),VALUE(BQ504),VALUE(BR504),VALUE(BS504),VALUE(BT504),VALUE(BU504),VALUE(BV504),VALUE(BW504))</f>
        <v/>
      </c>
      <c r="BZ504" s="307" t="n"/>
      <c r="CA504" s="307" t="n"/>
      <c r="CB504" s="307" t="n"/>
      <c r="CC504" s="307" t="n"/>
      <c r="CD504" s="307" t="n"/>
      <c r="CE504" s="307" t="n"/>
      <c r="CF504" s="307" t="n"/>
      <c r="CG504" s="307" t="n"/>
      <c r="CH504" s="307" t="n"/>
      <c r="CI504" s="307" t="n"/>
      <c r="CJ504" s="307" t="n"/>
      <c r="CK504" s="307" t="n"/>
      <c r="CL504" s="307" t="n"/>
      <c r="CM504" s="307" t="n"/>
      <c r="CN504" s="307" t="n"/>
      <c r="CO504" s="307" t="n"/>
      <c r="CP504" s="307" t="n"/>
      <c r="CQ504" s="307" t="n"/>
      <c r="CR504" s="279" t="inlineStr"/>
      <c r="CS504" s="280">
        <f>AVERAGE(Value(BY504),value(CR504))</f>
        <v/>
      </c>
      <c r="CT504" s="421">
        <f>(IF(OR(MediaScorecard!BH505="x", MediaScorecard!BI505="x",MediaScorecard!BJ505="x",MediaScorecard!BK505="x",MediaScorecard!BL505="x"),1, 2))</f>
        <v/>
      </c>
      <c r="CU504" s="308" t="n"/>
      <c r="CV504" s="308" t="n"/>
      <c r="CW504" s="308" t="n"/>
      <c r="CX504" s="309" t="n"/>
      <c r="CY504" s="308" t="n"/>
      <c r="CZ504" s="308" t="n"/>
      <c r="DA504" s="308" t="n"/>
    </row>
    <row r="505" ht="21" customHeight="1" s="590">
      <c r="A505" s="421" t="n"/>
      <c r="B505" s="270" t="n"/>
      <c r="C505" s="266" t="n"/>
      <c r="D505" s="267" t="inlineStr"/>
      <c r="E505" s="267" t="inlineStr"/>
      <c r="F505" s="268" t="inlineStr"/>
      <c r="G505" s="421" t="n"/>
      <c r="H505" s="269" t="n"/>
      <c r="I505" s="421" t="n"/>
      <c r="J505" s="421" t="n"/>
      <c r="K505" s="421" t="n"/>
      <c r="L505" s="421" t="n"/>
      <c r="M505" s="421" t="n"/>
      <c r="N505" s="421" t="n"/>
      <c r="O505" s="421" t="n"/>
      <c r="P505" s="421" t="n"/>
      <c r="Q505" s="421" t="n"/>
      <c r="R505" s="270" t="n"/>
      <c r="S505" s="421" t="n"/>
      <c r="T505" s="421" t="n"/>
      <c r="U505" s="421" t="n"/>
      <c r="V505" s="421" t="n"/>
      <c r="W505" s="421" t="n"/>
      <c r="X505" s="421" t="n"/>
      <c r="Y505" s="421" t="n"/>
      <c r="Z505" s="421" t="n"/>
      <c r="AA505" s="421" t="n"/>
      <c r="AB505" s="421" t="n"/>
      <c r="AC505" s="421" t="n"/>
      <c r="AD505" s="421" t="n"/>
      <c r="AE505" s="421" t="n"/>
      <c r="AF505" s="421" t="n"/>
      <c r="AG505" s="421" t="n"/>
      <c r="AH505" s="421" t="n"/>
      <c r="AI505" s="421" t="n"/>
      <c r="AJ505" s="297" t="n"/>
      <c r="AK505" s="297" t="n"/>
      <c r="AL505" s="284" t="n"/>
      <c r="AM505" s="297" t="n"/>
      <c r="AN505" s="285" t="n"/>
      <c r="AO505" s="297" t="n"/>
      <c r="AP505" s="297" t="n"/>
      <c r="AQ505" s="297" t="n"/>
      <c r="AR505" s="297" t="n"/>
      <c r="AS505" s="297" t="n"/>
      <c r="AT505" s="285" t="inlineStr">
        <is>
          <t>0</t>
        </is>
      </c>
      <c r="AU505" s="297" t="inlineStr">
        <is>
          <t>0</t>
        </is>
      </c>
      <c r="AV505" s="297" t="inlineStr">
        <is>
          <t>0</t>
        </is>
      </c>
      <c r="AW505" s="297" t="inlineStr">
        <is>
          <t>0</t>
        </is>
      </c>
      <c r="AX505" s="297" t="inlineStr">
        <is>
          <t>0</t>
        </is>
      </c>
      <c r="AY505" s="286" t="inlineStr">
        <is>
          <t>0</t>
        </is>
      </c>
      <c r="AZ505" s="286" t="inlineStr">
        <is>
          <t>0</t>
        </is>
      </c>
      <c r="BA505" s="287" t="inlineStr">
        <is>
          <t>0</t>
        </is>
      </c>
      <c r="BB505" s="286" t="inlineStr">
        <is>
          <t>0</t>
        </is>
      </c>
      <c r="BC505" s="286" t="inlineStr">
        <is>
          <t>0</t>
        </is>
      </c>
      <c r="BD505" s="286" t="inlineStr">
        <is>
          <t>0</t>
        </is>
      </c>
      <c r="BE505" s="286" t="inlineStr">
        <is>
          <t>0</t>
        </is>
      </c>
      <c r="BF505" s="286" t="inlineStr">
        <is>
          <t>0</t>
        </is>
      </c>
      <c r="BG505" s="286" t="inlineStr">
        <is>
          <t>0</t>
        </is>
      </c>
      <c r="BH505" s="297" t="inlineStr">
        <is>
          <t>0</t>
        </is>
      </c>
      <c r="BI505" s="297" t="inlineStr">
        <is>
          <t>0</t>
        </is>
      </c>
      <c r="BJ505" s="297" t="inlineStr">
        <is>
          <t>0</t>
        </is>
      </c>
      <c r="BK505" s="297" t="inlineStr">
        <is>
          <t>0</t>
        </is>
      </c>
      <c r="BL505" s="297" t="inlineStr">
        <is>
          <t>0</t>
        </is>
      </c>
      <c r="BM505" s="297" t="inlineStr">
        <is>
          <t>0</t>
        </is>
      </c>
      <c r="BN505" s="297" t="inlineStr">
        <is>
          <t>0</t>
        </is>
      </c>
      <c r="BO505" s="285" t="inlineStr">
        <is>
          <t>0</t>
        </is>
      </c>
      <c r="BP505" s="297" t="inlineStr">
        <is>
          <t>0</t>
        </is>
      </c>
      <c r="BQ505" s="297" t="inlineStr">
        <is>
          <t>0</t>
        </is>
      </c>
      <c r="BR505" s="297" t="inlineStr">
        <is>
          <t>0</t>
        </is>
      </c>
      <c r="BS505" s="297" t="inlineStr">
        <is>
          <t>0</t>
        </is>
      </c>
      <c r="BT505" s="297" t="inlineStr">
        <is>
          <t>0</t>
        </is>
      </c>
      <c r="BU505" s="297" t="inlineStr">
        <is>
          <t>0</t>
        </is>
      </c>
      <c r="BV505" s="297" t="inlineStr">
        <is>
          <t>0</t>
        </is>
      </c>
      <c r="BW505" s="288" t="inlineStr">
        <is>
          <t>0</t>
        </is>
      </c>
      <c r="BX505" s="276">
        <f>SUM(IF(COUNTIF(#REF!, "*1.*"), 2, 0), IF(COUNTIF(#REF!, "*2.*"), 2, 0), IF(COUNTIF(#REF!, "*3.*"), 2, 0), IF(COUNTIF(#REF!, "*4.*"), 2, 0), IF(COUNTIF(#REF!, "*5.*"), 2, 0), IF(COUNTIF(#REF!, "*6.*"), 2, 0))</f>
        <v/>
      </c>
      <c r="BY505" s="277">
        <f t="array" ref="BY505">SUM(VALUE(AT505),VALUE(AU505),VALUE(AV505),VALUE(AW505),VALUE(AX505),VALUE(AY505),VALUE(AZ505),VALUE(BB505),VALUE(BC505),VALUE(BD505),VALUE(BE505),VALUE(BF505),VALUE(BG505),VALUE(BH505),VALUE(BI505),VALUE(BJ505),VALUE(BK505),VALUE(BL505),VALUE(BM505),VALUE(BN505),VALUE(BO505),VALUE(BP505),VALUE(BQ505),VALUE(BR505),VALUE(BS505),VALUE(BT505),VALUE(BU505),VALUE(BV505),VALUE(BW505))</f>
        <v/>
      </c>
      <c r="BZ505" s="307" t="n"/>
      <c r="CA505" s="307" t="n"/>
      <c r="CB505" s="307" t="n"/>
      <c r="CC505" s="307" t="n"/>
      <c r="CD505" s="307" t="n"/>
      <c r="CE505" s="307" t="n"/>
      <c r="CF505" s="307" t="n"/>
      <c r="CG505" s="307" t="n"/>
      <c r="CH505" s="307" t="n"/>
      <c r="CI505" s="307" t="n"/>
      <c r="CJ505" s="307" t="n"/>
      <c r="CK505" s="307" t="n"/>
      <c r="CL505" s="307" t="n"/>
      <c r="CM505" s="307" t="n"/>
      <c r="CN505" s="307" t="n"/>
      <c r="CO505" s="307" t="n"/>
      <c r="CP505" s="307" t="n"/>
      <c r="CQ505" s="307" t="n"/>
      <c r="CR505" s="279" t="inlineStr"/>
      <c r="CS505" s="280">
        <f>AVERAGE(Value(BY505),value(CR505))</f>
        <v/>
      </c>
      <c r="CT505" s="421">
        <f>(IF(OR(MediaScorecard!BH506="x", MediaScorecard!BI506="x",MediaScorecard!BJ506="x",MediaScorecard!BK506="x",MediaScorecard!BL506="x"),1, 2))</f>
        <v/>
      </c>
      <c r="CU505" s="308" t="n"/>
      <c r="CV505" s="308" t="n"/>
      <c r="CW505" s="308" t="n"/>
      <c r="CX505" s="309" t="n"/>
      <c r="CY505" s="308" t="n"/>
      <c r="CZ505" s="308" t="n"/>
      <c r="DA505" s="308" t="n"/>
    </row>
    <row r="506" ht="21" customHeight="1" s="590">
      <c r="A506" s="421" t="n"/>
      <c r="B506" s="270" t="n"/>
      <c r="C506" s="266" t="n"/>
      <c r="D506" s="267" t="inlineStr"/>
      <c r="E506" s="267" t="inlineStr"/>
      <c r="F506" s="268" t="inlineStr"/>
      <c r="G506" s="421" t="n"/>
      <c r="H506" s="269" t="n"/>
      <c r="I506" s="421" t="n"/>
      <c r="J506" s="421" t="n"/>
      <c r="K506" s="421" t="n"/>
      <c r="L506" s="421" t="n"/>
      <c r="M506" s="421" t="n"/>
      <c r="N506" s="421" t="n"/>
      <c r="O506" s="421" t="n"/>
      <c r="P506" s="421" t="n"/>
      <c r="Q506" s="421" t="n"/>
      <c r="R506" s="270" t="n"/>
      <c r="S506" s="421" t="n"/>
      <c r="T506" s="421" t="n"/>
      <c r="U506" s="421" t="n"/>
      <c r="V506" s="421" t="n"/>
      <c r="W506" s="421" t="n"/>
      <c r="X506" s="421" t="n"/>
      <c r="Y506" s="421" t="n"/>
      <c r="Z506" s="421" t="n"/>
      <c r="AA506" s="421" t="n"/>
      <c r="AB506" s="421" t="n"/>
      <c r="AC506" s="421" t="n"/>
      <c r="AD506" s="421" t="n"/>
      <c r="AE506" s="421" t="n"/>
      <c r="AF506" s="421" t="n"/>
      <c r="AG506" s="421" t="n"/>
      <c r="AH506" s="421" t="n"/>
      <c r="AI506" s="421" t="n"/>
      <c r="AJ506" s="297" t="n"/>
      <c r="AK506" s="297" t="n"/>
      <c r="AL506" s="284" t="n"/>
      <c r="AM506" s="297" t="n"/>
      <c r="AN506" s="285" t="n"/>
      <c r="AO506" s="297" t="n"/>
      <c r="AP506" s="297" t="n"/>
      <c r="AQ506" s="297" t="n"/>
      <c r="AR506" s="297" t="n"/>
      <c r="AS506" s="297" t="n"/>
      <c r="AT506" s="285" t="inlineStr">
        <is>
          <t>0</t>
        </is>
      </c>
      <c r="AU506" s="297" t="inlineStr">
        <is>
          <t>0</t>
        </is>
      </c>
      <c r="AV506" s="297" t="inlineStr">
        <is>
          <t>0</t>
        </is>
      </c>
      <c r="AW506" s="297" t="inlineStr">
        <is>
          <t>0</t>
        </is>
      </c>
      <c r="AX506" s="297" t="inlineStr">
        <is>
          <t>0</t>
        </is>
      </c>
      <c r="AY506" s="286" t="inlineStr">
        <is>
          <t>0</t>
        </is>
      </c>
      <c r="AZ506" s="286" t="inlineStr">
        <is>
          <t>0</t>
        </is>
      </c>
      <c r="BA506" s="287" t="inlineStr">
        <is>
          <t>0</t>
        </is>
      </c>
      <c r="BB506" s="286" t="inlineStr">
        <is>
          <t>0</t>
        </is>
      </c>
      <c r="BC506" s="286" t="inlineStr">
        <is>
          <t>0</t>
        </is>
      </c>
      <c r="BD506" s="286" t="inlineStr">
        <is>
          <t>0</t>
        </is>
      </c>
      <c r="BE506" s="286" t="inlineStr">
        <is>
          <t>0</t>
        </is>
      </c>
      <c r="BF506" s="286" t="inlineStr">
        <is>
          <t>0</t>
        </is>
      </c>
      <c r="BG506" s="286" t="inlineStr">
        <is>
          <t>0</t>
        </is>
      </c>
      <c r="BH506" s="297" t="inlineStr">
        <is>
          <t>0</t>
        </is>
      </c>
      <c r="BI506" s="297" t="inlineStr">
        <is>
          <t>0</t>
        </is>
      </c>
      <c r="BJ506" s="297" t="inlineStr">
        <is>
          <t>0</t>
        </is>
      </c>
      <c r="BK506" s="297" t="inlineStr">
        <is>
          <t>0</t>
        </is>
      </c>
      <c r="BL506" s="297" t="inlineStr">
        <is>
          <t>0</t>
        </is>
      </c>
      <c r="BM506" s="297" t="inlineStr">
        <is>
          <t>0</t>
        </is>
      </c>
      <c r="BN506" s="297" t="inlineStr">
        <is>
          <t>0</t>
        </is>
      </c>
      <c r="BO506" s="285" t="inlineStr">
        <is>
          <t>0</t>
        </is>
      </c>
      <c r="BP506" s="297" t="inlineStr">
        <is>
          <t>0</t>
        </is>
      </c>
      <c r="BQ506" s="297" t="inlineStr">
        <is>
          <t>0</t>
        </is>
      </c>
      <c r="BR506" s="297" t="inlineStr">
        <is>
          <t>0</t>
        </is>
      </c>
      <c r="BS506" s="297" t="inlineStr">
        <is>
          <t>0</t>
        </is>
      </c>
      <c r="BT506" s="297" t="inlineStr">
        <is>
          <t>0</t>
        </is>
      </c>
      <c r="BU506" s="297" t="inlineStr">
        <is>
          <t>0</t>
        </is>
      </c>
      <c r="BV506" s="297" t="inlineStr">
        <is>
          <t>0</t>
        </is>
      </c>
      <c r="BW506" s="288" t="inlineStr">
        <is>
          <t>0</t>
        </is>
      </c>
      <c r="BX506" s="276">
        <f>SUM(IF(COUNTIF(#REF!, "*1.*"), 2, 0), IF(COUNTIF(#REF!, "*2.*"), 2, 0), IF(COUNTIF(#REF!, "*3.*"), 2, 0), IF(COUNTIF(#REF!, "*4.*"), 2, 0), IF(COUNTIF(#REF!, "*5.*"), 2, 0), IF(COUNTIF(#REF!, "*6.*"), 2, 0))</f>
        <v/>
      </c>
      <c r="BY506" s="277">
        <f t="array" ref="BY506">SUM(VALUE(AT506),VALUE(AU506),VALUE(AV506),VALUE(AW506),VALUE(AX506),VALUE(AY506),VALUE(AZ506),VALUE(BB506),VALUE(BC506),VALUE(BD506),VALUE(BE506),VALUE(BF506),VALUE(BG506),VALUE(BH506),VALUE(BI506),VALUE(BJ506),VALUE(BK506),VALUE(BL506),VALUE(BM506),VALUE(BN506),VALUE(BO506),VALUE(BP506),VALUE(BQ506),VALUE(BR506),VALUE(BS506),VALUE(BT506),VALUE(BU506),VALUE(BV506),VALUE(BW506))</f>
        <v/>
      </c>
      <c r="BZ506" s="303" t="n"/>
      <c r="CA506" s="303" t="n"/>
      <c r="CB506" s="303" t="n"/>
      <c r="CC506" s="303" t="n"/>
      <c r="CD506" s="303" t="n"/>
      <c r="CE506" s="303" t="n"/>
      <c r="CF506" s="303" t="n"/>
      <c r="CG506" s="303" t="n"/>
      <c r="CH506" s="303" t="n"/>
      <c r="CI506" s="303" t="n"/>
      <c r="CJ506" s="303" t="n"/>
      <c r="CK506" s="303" t="n"/>
      <c r="CL506" s="303" t="n"/>
      <c r="CM506" s="303" t="n"/>
      <c r="CN506" s="303" t="n"/>
      <c r="CO506" s="303" t="n"/>
      <c r="CP506" s="303" t="n"/>
      <c r="CQ506" s="303" t="n"/>
      <c r="CR506" s="279" t="inlineStr"/>
      <c r="CS506" s="280">
        <f>AVERAGE(Value(BY506),value(CR506))</f>
        <v/>
      </c>
      <c r="CT506" s="421">
        <f>(IF(OR(MediaScorecard!BH507="x", MediaScorecard!BI507="x",MediaScorecard!BJ507="x",MediaScorecard!BK507="x",MediaScorecard!BL507="x"),1, 2))</f>
        <v/>
      </c>
      <c r="CU506" s="304" t="n"/>
      <c r="CV506" s="304" t="n"/>
      <c r="CW506" s="304" t="n"/>
      <c r="CX506" s="305" t="n"/>
      <c r="CY506" s="304" t="n"/>
      <c r="CZ506" s="304" t="n"/>
      <c r="DA506" s="304" t="n"/>
    </row>
    <row r="507" ht="21" customHeight="1" s="590">
      <c r="A507" s="421" t="n"/>
      <c r="B507" s="270" t="n"/>
      <c r="C507" s="266" t="n"/>
      <c r="D507" s="267" t="inlineStr"/>
      <c r="E507" s="267" t="inlineStr"/>
      <c r="F507" s="268" t="inlineStr"/>
      <c r="G507" s="421" t="n"/>
      <c r="H507" s="269" t="n"/>
      <c r="I507" s="421" t="n"/>
      <c r="J507" s="421" t="n"/>
      <c r="K507" s="421" t="n"/>
      <c r="L507" s="421" t="n"/>
      <c r="M507" s="421" t="n"/>
      <c r="N507" s="421" t="n"/>
      <c r="O507" s="421" t="n"/>
      <c r="P507" s="421" t="n"/>
      <c r="Q507" s="421" t="n"/>
      <c r="R507" s="270" t="n"/>
      <c r="S507" s="421" t="n"/>
      <c r="T507" s="421" t="n"/>
      <c r="U507" s="421" t="n"/>
      <c r="V507" s="421" t="n"/>
      <c r="W507" s="421" t="n"/>
      <c r="X507" s="421" t="n"/>
      <c r="Y507" s="421" t="n"/>
      <c r="Z507" s="421" t="n"/>
      <c r="AA507" s="421" t="n"/>
      <c r="AB507" s="421" t="n"/>
      <c r="AC507" s="421" t="n"/>
      <c r="AD507" s="421" t="n"/>
      <c r="AE507" s="421" t="n"/>
      <c r="AF507" s="421" t="n"/>
      <c r="AG507" s="421" t="n"/>
      <c r="AH507" s="421" t="n"/>
      <c r="AI507" s="421" t="n"/>
      <c r="AJ507" s="297" t="n"/>
      <c r="AK507" s="297" t="n"/>
      <c r="AL507" s="284" t="n"/>
      <c r="AM507" s="297" t="n"/>
      <c r="AN507" s="285" t="n"/>
      <c r="AO507" s="297" t="n"/>
      <c r="AP507" s="297" t="n"/>
      <c r="AQ507" s="297" t="n"/>
      <c r="AR507" s="297" t="n"/>
      <c r="AS507" s="297" t="n"/>
      <c r="AT507" s="285" t="inlineStr">
        <is>
          <t>0</t>
        </is>
      </c>
      <c r="AU507" s="297" t="inlineStr">
        <is>
          <t>0</t>
        </is>
      </c>
      <c r="AV507" s="297" t="inlineStr">
        <is>
          <t>0</t>
        </is>
      </c>
      <c r="AW507" s="297" t="inlineStr">
        <is>
          <t>0</t>
        </is>
      </c>
      <c r="AX507" s="297" t="inlineStr">
        <is>
          <t>0</t>
        </is>
      </c>
      <c r="AY507" s="286" t="inlineStr">
        <is>
          <t>0</t>
        </is>
      </c>
      <c r="AZ507" s="286" t="inlineStr">
        <is>
          <t>0</t>
        </is>
      </c>
      <c r="BA507" s="287" t="inlineStr">
        <is>
          <t>0</t>
        </is>
      </c>
      <c r="BB507" s="286" t="inlineStr">
        <is>
          <t>0</t>
        </is>
      </c>
      <c r="BC507" s="286" t="inlineStr">
        <is>
          <t>0</t>
        </is>
      </c>
      <c r="BD507" s="286" t="inlineStr">
        <is>
          <t>0</t>
        </is>
      </c>
      <c r="BE507" s="286" t="inlineStr">
        <is>
          <t>0</t>
        </is>
      </c>
      <c r="BF507" s="286" t="inlineStr">
        <is>
          <t>0</t>
        </is>
      </c>
      <c r="BG507" s="286" t="inlineStr">
        <is>
          <t>0</t>
        </is>
      </c>
      <c r="BH507" s="297" t="inlineStr">
        <is>
          <t>0</t>
        </is>
      </c>
      <c r="BI507" s="297" t="inlineStr">
        <is>
          <t>0</t>
        </is>
      </c>
      <c r="BJ507" s="297" t="inlineStr">
        <is>
          <t>0</t>
        </is>
      </c>
      <c r="BK507" s="297" t="inlineStr">
        <is>
          <t>0</t>
        </is>
      </c>
      <c r="BL507" s="297" t="inlineStr">
        <is>
          <t>0</t>
        </is>
      </c>
      <c r="BM507" s="297" t="inlineStr">
        <is>
          <t>0</t>
        </is>
      </c>
      <c r="BN507" s="297" t="inlineStr">
        <is>
          <t>0</t>
        </is>
      </c>
      <c r="BO507" s="285" t="inlineStr">
        <is>
          <t>0</t>
        </is>
      </c>
      <c r="BP507" s="297" t="inlineStr">
        <is>
          <t>0</t>
        </is>
      </c>
      <c r="BQ507" s="297" t="inlineStr">
        <is>
          <t>0</t>
        </is>
      </c>
      <c r="BR507" s="297" t="inlineStr">
        <is>
          <t>0</t>
        </is>
      </c>
      <c r="BS507" s="297" t="inlineStr">
        <is>
          <t>0</t>
        </is>
      </c>
      <c r="BT507" s="297" t="inlineStr">
        <is>
          <t>0</t>
        </is>
      </c>
      <c r="BU507" s="297" t="inlineStr">
        <is>
          <t>0</t>
        </is>
      </c>
      <c r="BV507" s="297" t="inlineStr">
        <is>
          <t>0</t>
        </is>
      </c>
      <c r="BW507" s="288" t="inlineStr">
        <is>
          <t>0</t>
        </is>
      </c>
      <c r="BX507" s="276">
        <f>SUM(IF(COUNTIF(#REF!, "*1.*"), 2, 0), IF(COUNTIF(#REF!, "*2.*"), 2, 0), IF(COUNTIF(#REF!, "*3.*"), 2, 0), IF(COUNTIF(#REF!, "*4.*"), 2, 0), IF(COUNTIF(#REF!, "*5.*"), 2, 0), IF(COUNTIF(#REF!, "*6.*"), 2, 0))</f>
        <v/>
      </c>
      <c r="BY507" s="277">
        <f t="array" ref="BY507">SUM(VALUE(AT507),VALUE(AU507),VALUE(AV507),VALUE(AW507),VALUE(AX507),VALUE(AY507),VALUE(AZ507),VALUE(BB507),VALUE(BC507),VALUE(BD507),VALUE(BE507),VALUE(BF507),VALUE(BG507),VALUE(BH507),VALUE(BI507),VALUE(BJ507),VALUE(BK507),VALUE(BL507),VALUE(BM507),VALUE(BN507),VALUE(BO507),VALUE(BP507),VALUE(BQ507),VALUE(BR507),VALUE(BS507),VALUE(BT507),VALUE(BU507),VALUE(BV507),VALUE(BW507))</f>
        <v/>
      </c>
      <c r="BZ507" s="303" t="n"/>
      <c r="CA507" s="303" t="n"/>
      <c r="CB507" s="303" t="n"/>
      <c r="CC507" s="303" t="n"/>
      <c r="CD507" s="303" t="n"/>
      <c r="CE507" s="303" t="n"/>
      <c r="CF507" s="303" t="n"/>
      <c r="CG507" s="303" t="n"/>
      <c r="CH507" s="303" t="n"/>
      <c r="CI507" s="303" t="n"/>
      <c r="CJ507" s="303" t="n"/>
      <c r="CK507" s="303" t="n"/>
      <c r="CL507" s="303" t="n"/>
      <c r="CM507" s="303" t="n"/>
      <c r="CN507" s="303" t="n"/>
      <c r="CO507" s="303" t="n"/>
      <c r="CP507" s="303" t="n"/>
      <c r="CQ507" s="303" t="n"/>
      <c r="CR507" s="279" t="inlineStr"/>
      <c r="CS507" s="280">
        <f>AVERAGE(Value(BY507),value(CR507))</f>
        <v/>
      </c>
      <c r="CT507" s="421">
        <f>(IF(OR(MediaScorecard!BH508="x", MediaScorecard!BI508="x",MediaScorecard!BJ508="x",MediaScorecard!BK508="x",MediaScorecard!BL508="x"),1, 2))</f>
        <v/>
      </c>
      <c r="CU507" s="304" t="n"/>
      <c r="CV507" s="304" t="n"/>
      <c r="CW507" s="304" t="n"/>
      <c r="CX507" s="305" t="n"/>
      <c r="CY507" s="304" t="n"/>
      <c r="CZ507" s="304" t="n"/>
      <c r="DA507" s="304" t="n"/>
    </row>
    <row r="508" ht="21" customHeight="1" s="590">
      <c r="A508" s="421" t="n"/>
      <c r="B508" s="270" t="n"/>
      <c r="C508" s="266" t="n"/>
      <c r="D508" s="267" t="inlineStr"/>
      <c r="E508" s="267" t="inlineStr"/>
      <c r="F508" s="268" t="inlineStr"/>
      <c r="G508" s="421" t="n"/>
      <c r="H508" s="269" t="n"/>
      <c r="I508" s="421" t="n"/>
      <c r="J508" s="421" t="n"/>
      <c r="K508" s="421" t="n"/>
      <c r="L508" s="421" t="n"/>
      <c r="M508" s="421" t="n"/>
      <c r="N508" s="421" t="n"/>
      <c r="O508" s="421" t="n"/>
      <c r="P508" s="421" t="n"/>
      <c r="Q508" s="421" t="n"/>
      <c r="R508" s="270" t="n"/>
      <c r="S508" s="421" t="n"/>
      <c r="T508" s="421" t="n"/>
      <c r="U508" s="421" t="n"/>
      <c r="V508" s="421" t="n"/>
      <c r="W508" s="421" t="n"/>
      <c r="X508" s="421" t="n"/>
      <c r="Y508" s="421" t="n"/>
      <c r="Z508" s="421" t="n"/>
      <c r="AA508" s="421" t="n"/>
      <c r="AB508" s="421" t="n"/>
      <c r="AC508" s="421" t="n"/>
      <c r="AD508" s="421" t="n"/>
      <c r="AE508" s="421" t="n"/>
      <c r="AF508" s="421" t="n"/>
      <c r="AG508" s="421" t="n"/>
      <c r="AH508" s="421" t="n"/>
      <c r="AI508" s="421" t="n"/>
      <c r="AJ508" s="297" t="n"/>
      <c r="AK508" s="297" t="n"/>
      <c r="AL508" s="284" t="n"/>
      <c r="AM508" s="297" t="n"/>
      <c r="AN508" s="285" t="n"/>
      <c r="AO508" s="297" t="n"/>
      <c r="AP508" s="297" t="n"/>
      <c r="AQ508" s="297" t="n"/>
      <c r="AR508" s="297" t="n"/>
      <c r="AS508" s="297" t="n"/>
      <c r="AT508" s="285" t="inlineStr">
        <is>
          <t>0</t>
        </is>
      </c>
      <c r="AU508" s="297" t="inlineStr">
        <is>
          <t>0</t>
        </is>
      </c>
      <c r="AV508" s="297" t="inlineStr">
        <is>
          <t>0</t>
        </is>
      </c>
      <c r="AW508" s="297" t="inlineStr">
        <is>
          <t>0</t>
        </is>
      </c>
      <c r="AX508" s="297" t="inlineStr">
        <is>
          <t>0</t>
        </is>
      </c>
      <c r="AY508" s="286" t="inlineStr">
        <is>
          <t>0</t>
        </is>
      </c>
      <c r="AZ508" s="286" t="inlineStr">
        <is>
          <t>0</t>
        </is>
      </c>
      <c r="BA508" s="287" t="inlineStr">
        <is>
          <t>0</t>
        </is>
      </c>
      <c r="BB508" s="286" t="inlineStr">
        <is>
          <t>0</t>
        </is>
      </c>
      <c r="BC508" s="286" t="inlineStr">
        <is>
          <t>0</t>
        </is>
      </c>
      <c r="BD508" s="286" t="inlineStr">
        <is>
          <t>0</t>
        </is>
      </c>
      <c r="BE508" s="286" t="inlineStr">
        <is>
          <t>0</t>
        </is>
      </c>
      <c r="BF508" s="286" t="inlineStr">
        <is>
          <t>0</t>
        </is>
      </c>
      <c r="BG508" s="286" t="inlineStr">
        <is>
          <t>0</t>
        </is>
      </c>
      <c r="BH508" s="297" t="inlineStr">
        <is>
          <t>0</t>
        </is>
      </c>
      <c r="BI508" s="297" t="inlineStr">
        <is>
          <t>0</t>
        </is>
      </c>
      <c r="BJ508" s="297" t="inlineStr">
        <is>
          <t>0</t>
        </is>
      </c>
      <c r="BK508" s="297" t="inlineStr">
        <is>
          <t>0</t>
        </is>
      </c>
      <c r="BL508" s="297" t="inlineStr">
        <is>
          <t>0</t>
        </is>
      </c>
      <c r="BM508" s="297" t="inlineStr">
        <is>
          <t>0</t>
        </is>
      </c>
      <c r="BN508" s="297" t="inlineStr">
        <is>
          <t>0</t>
        </is>
      </c>
      <c r="BO508" s="285" t="inlineStr">
        <is>
          <t>0</t>
        </is>
      </c>
      <c r="BP508" s="297" t="inlineStr">
        <is>
          <t>0</t>
        </is>
      </c>
      <c r="BQ508" s="297" t="inlineStr">
        <is>
          <t>0</t>
        </is>
      </c>
      <c r="BR508" s="297" t="inlineStr">
        <is>
          <t>0</t>
        </is>
      </c>
      <c r="BS508" s="297" t="inlineStr">
        <is>
          <t>0</t>
        </is>
      </c>
      <c r="BT508" s="297" t="inlineStr">
        <is>
          <t>0</t>
        </is>
      </c>
      <c r="BU508" s="297" t="inlineStr">
        <is>
          <t>0</t>
        </is>
      </c>
      <c r="BV508" s="297" t="inlineStr">
        <is>
          <t>0</t>
        </is>
      </c>
      <c r="BW508" s="288" t="inlineStr">
        <is>
          <t>0</t>
        </is>
      </c>
      <c r="BX508" s="276">
        <f>SUM(IF(COUNTIF(#REF!, "*1.*"), 2, 0), IF(COUNTIF(#REF!, "*2.*"), 2, 0), IF(COUNTIF(#REF!, "*3.*"), 2, 0), IF(COUNTIF(#REF!, "*4.*"), 2, 0), IF(COUNTIF(#REF!, "*5.*"), 2, 0), IF(COUNTIF(#REF!, "*6.*"), 2, 0))</f>
        <v/>
      </c>
      <c r="BY508" s="277">
        <f t="array" ref="BY508">SUM(VALUE(AT508),VALUE(AU508),VALUE(AV508),VALUE(AW508),VALUE(AX508),VALUE(AY508),VALUE(AZ508),VALUE(BB508),VALUE(BC508),VALUE(BD508),VALUE(BE508),VALUE(BF508),VALUE(BG508),VALUE(BH508),VALUE(BI508),VALUE(BJ508),VALUE(BK508),VALUE(BL508),VALUE(BM508),VALUE(BN508),VALUE(BO508),VALUE(BP508),VALUE(BQ508),VALUE(BR508),VALUE(BS508),VALUE(BT508),VALUE(BU508),VALUE(BV508),VALUE(BW508))</f>
        <v/>
      </c>
      <c r="BZ508" s="307" t="n"/>
      <c r="CA508" s="307" t="n"/>
      <c r="CB508" s="307" t="n"/>
      <c r="CC508" s="307" t="n"/>
      <c r="CD508" s="307" t="n"/>
      <c r="CE508" s="307" t="n"/>
      <c r="CF508" s="307" t="n"/>
      <c r="CG508" s="307" t="n"/>
      <c r="CH508" s="307" t="n"/>
      <c r="CI508" s="307" t="n"/>
      <c r="CJ508" s="307" t="n"/>
      <c r="CK508" s="307" t="n"/>
      <c r="CL508" s="307" t="n"/>
      <c r="CM508" s="307" t="n"/>
      <c r="CN508" s="307" t="n"/>
      <c r="CO508" s="307" t="n"/>
      <c r="CP508" s="307" t="n"/>
      <c r="CQ508" s="307" t="n"/>
      <c r="CR508" s="279" t="inlineStr"/>
      <c r="CS508" s="280">
        <f>AVERAGE(Value(BY508),value(CR508))</f>
        <v/>
      </c>
      <c r="CT508" s="421">
        <f>(IF(OR(MediaScorecard!BH509="x", MediaScorecard!BI509="x",MediaScorecard!BJ509="x",MediaScorecard!BK509="x",MediaScorecard!BL509="x"),1, 2))</f>
        <v/>
      </c>
      <c r="CU508" s="308" t="n"/>
      <c r="CV508" s="308" t="n"/>
      <c r="CW508" s="308" t="n"/>
      <c r="CX508" s="309" t="n"/>
      <c r="CY508" s="308" t="n"/>
      <c r="CZ508" s="308" t="n"/>
      <c r="DA508" s="308" t="n"/>
    </row>
    <row r="509" ht="21" customHeight="1" s="590">
      <c r="A509" s="421" t="n"/>
      <c r="B509" s="270" t="n"/>
      <c r="C509" s="266" t="n"/>
      <c r="D509" s="267" t="inlineStr"/>
      <c r="E509" s="267" t="inlineStr"/>
      <c r="F509" s="268" t="inlineStr"/>
      <c r="G509" s="421" t="n"/>
      <c r="H509" s="269" t="n"/>
      <c r="I509" s="421" t="n"/>
      <c r="J509" s="421" t="n"/>
      <c r="K509" s="421" t="n"/>
      <c r="L509" s="421" t="n"/>
      <c r="M509" s="421" t="n"/>
      <c r="N509" s="421" t="n"/>
      <c r="O509" s="421" t="n"/>
      <c r="P509" s="421" t="n"/>
      <c r="Q509" s="421" t="n"/>
      <c r="R509" s="270" t="n"/>
      <c r="S509" s="421" t="n"/>
      <c r="T509" s="421" t="n"/>
      <c r="U509" s="421" t="n"/>
      <c r="V509" s="421" t="n"/>
      <c r="W509" s="421" t="n"/>
      <c r="X509" s="421" t="n"/>
      <c r="Y509" s="421" t="n"/>
      <c r="Z509" s="421" t="n"/>
      <c r="AA509" s="421" t="n"/>
      <c r="AB509" s="421" t="n"/>
      <c r="AC509" s="421" t="n"/>
      <c r="AD509" s="421" t="n"/>
      <c r="AE509" s="421" t="n"/>
      <c r="AF509" s="421" t="n"/>
      <c r="AG509" s="421" t="n"/>
      <c r="AH509" s="421" t="n"/>
      <c r="AI509" s="421" t="n"/>
      <c r="AJ509" s="297" t="n"/>
      <c r="AK509" s="297" t="n"/>
      <c r="AL509" s="284" t="n"/>
      <c r="AM509" s="297" t="n"/>
      <c r="AN509" s="285" t="n"/>
      <c r="AO509" s="297" t="n"/>
      <c r="AP509" s="297" t="n"/>
      <c r="AQ509" s="297" t="n"/>
      <c r="AR509" s="297" t="n"/>
      <c r="AS509" s="297" t="n"/>
      <c r="AT509" s="285" t="inlineStr">
        <is>
          <t>0</t>
        </is>
      </c>
      <c r="AU509" s="297" t="inlineStr">
        <is>
          <t>0</t>
        </is>
      </c>
      <c r="AV509" s="297" t="inlineStr">
        <is>
          <t>0</t>
        </is>
      </c>
      <c r="AW509" s="297" t="inlineStr">
        <is>
          <t>0</t>
        </is>
      </c>
      <c r="AX509" s="297" t="inlineStr">
        <is>
          <t>0</t>
        </is>
      </c>
      <c r="AY509" s="286" t="inlineStr">
        <is>
          <t>0</t>
        </is>
      </c>
      <c r="AZ509" s="286" t="inlineStr">
        <is>
          <t>0</t>
        </is>
      </c>
      <c r="BA509" s="287" t="inlineStr">
        <is>
          <t>0</t>
        </is>
      </c>
      <c r="BB509" s="286" t="inlineStr">
        <is>
          <t>0</t>
        </is>
      </c>
      <c r="BC509" s="286" t="inlineStr">
        <is>
          <t>0</t>
        </is>
      </c>
      <c r="BD509" s="286" t="inlineStr">
        <is>
          <t>0</t>
        </is>
      </c>
      <c r="BE509" s="286" t="inlineStr">
        <is>
          <t>0</t>
        </is>
      </c>
      <c r="BF509" s="286" t="inlineStr">
        <is>
          <t>0</t>
        </is>
      </c>
      <c r="BG509" s="286" t="inlineStr">
        <is>
          <t>0</t>
        </is>
      </c>
      <c r="BH509" s="297" t="inlineStr">
        <is>
          <t>0</t>
        </is>
      </c>
      <c r="BI509" s="297" t="inlineStr">
        <is>
          <t>0</t>
        </is>
      </c>
      <c r="BJ509" s="297" t="inlineStr">
        <is>
          <t>0</t>
        </is>
      </c>
      <c r="BK509" s="297" t="inlineStr">
        <is>
          <t>0</t>
        </is>
      </c>
      <c r="BL509" s="297" t="inlineStr">
        <is>
          <t>0</t>
        </is>
      </c>
      <c r="BM509" s="297" t="inlineStr">
        <is>
          <t>0</t>
        </is>
      </c>
      <c r="BN509" s="297" t="inlineStr">
        <is>
          <t>0</t>
        </is>
      </c>
      <c r="BO509" s="285" t="inlineStr">
        <is>
          <t>0</t>
        </is>
      </c>
      <c r="BP509" s="297" t="inlineStr">
        <is>
          <t>0</t>
        </is>
      </c>
      <c r="BQ509" s="297" t="inlineStr">
        <is>
          <t>0</t>
        </is>
      </c>
      <c r="BR509" s="297" t="inlineStr">
        <is>
          <t>0</t>
        </is>
      </c>
      <c r="BS509" s="297" t="inlineStr">
        <is>
          <t>0</t>
        </is>
      </c>
      <c r="BT509" s="297" t="inlineStr">
        <is>
          <t>0</t>
        </is>
      </c>
      <c r="BU509" s="297" t="inlineStr">
        <is>
          <t>0</t>
        </is>
      </c>
      <c r="BV509" s="297" t="inlineStr">
        <is>
          <t>0</t>
        </is>
      </c>
      <c r="BW509" s="288" t="inlineStr">
        <is>
          <t>0</t>
        </is>
      </c>
      <c r="BX509" s="276">
        <f>SUM(IF(COUNTIF(#REF!, "*1.*"), 2, 0), IF(COUNTIF(#REF!, "*2.*"), 2, 0), IF(COUNTIF(#REF!, "*3.*"), 2, 0), IF(COUNTIF(#REF!, "*4.*"), 2, 0), IF(COUNTIF(#REF!, "*5.*"), 2, 0), IF(COUNTIF(#REF!, "*6.*"), 2, 0))</f>
        <v/>
      </c>
      <c r="BY509" s="277">
        <f t="array" ref="BY509">SUM(VALUE(AT509),VALUE(AU509),VALUE(AV509),VALUE(AW509),VALUE(AX509),VALUE(AY509),VALUE(AZ509),VALUE(BB509),VALUE(BC509),VALUE(BD509),VALUE(BE509),VALUE(BF509),VALUE(BG509),VALUE(BH509),VALUE(BI509),VALUE(BJ509),VALUE(BK509),VALUE(BL509),VALUE(BM509),VALUE(BN509),VALUE(BO509),VALUE(BP509),VALUE(BQ509),VALUE(BR509),VALUE(BS509),VALUE(BT509),VALUE(BU509),VALUE(BV509),VALUE(BW509))</f>
        <v/>
      </c>
      <c r="BZ509" s="307" t="n"/>
      <c r="CA509" s="307" t="n"/>
      <c r="CB509" s="307" t="n"/>
      <c r="CC509" s="307" t="n"/>
      <c r="CD509" s="307" t="n"/>
      <c r="CE509" s="307" t="n"/>
      <c r="CF509" s="307" t="n"/>
      <c r="CG509" s="307" t="n"/>
      <c r="CH509" s="307" t="n"/>
      <c r="CI509" s="307" t="n"/>
      <c r="CJ509" s="307" t="n"/>
      <c r="CK509" s="307" t="n"/>
      <c r="CL509" s="307" t="n"/>
      <c r="CM509" s="307" t="n"/>
      <c r="CN509" s="307" t="n"/>
      <c r="CO509" s="307" t="n"/>
      <c r="CP509" s="307" t="n"/>
      <c r="CQ509" s="307" t="n"/>
      <c r="CR509" s="279" t="inlineStr"/>
      <c r="CS509" s="280">
        <f>AVERAGE(Value(BY509),value(CR509))</f>
        <v/>
      </c>
      <c r="CT509" s="421">
        <f>(IF(OR(MediaScorecard!BH510="x", MediaScorecard!BI510="x",MediaScorecard!BJ510="x",MediaScorecard!BK510="x",MediaScorecard!BL510="x"),1, 2))</f>
        <v/>
      </c>
      <c r="CU509" s="308" t="n"/>
      <c r="CV509" s="308" t="n"/>
      <c r="CW509" s="308" t="n"/>
      <c r="CX509" s="309" t="n"/>
      <c r="CY509" s="308" t="n"/>
      <c r="CZ509" s="308" t="n"/>
      <c r="DA509" s="308" t="n"/>
    </row>
    <row r="510" ht="21" customHeight="1" s="590">
      <c r="A510" s="421" t="n"/>
      <c r="B510" s="270" t="n"/>
      <c r="C510" s="266" t="n"/>
      <c r="D510" s="267" t="inlineStr"/>
      <c r="E510" s="267" t="inlineStr"/>
      <c r="F510" s="268" t="inlineStr"/>
      <c r="G510" s="421" t="n"/>
      <c r="H510" s="269" t="n"/>
      <c r="I510" s="421" t="n"/>
      <c r="J510" s="421" t="n"/>
      <c r="K510" s="421" t="n"/>
      <c r="L510" s="421" t="n"/>
      <c r="M510" s="421" t="n"/>
      <c r="N510" s="421" t="n"/>
      <c r="O510" s="421" t="n"/>
      <c r="P510" s="421" t="n"/>
      <c r="Q510" s="421" t="n"/>
      <c r="R510" s="270" t="n"/>
      <c r="S510" s="421" t="n"/>
      <c r="T510" s="421" t="n"/>
      <c r="U510" s="421" t="n"/>
      <c r="V510" s="421" t="n"/>
      <c r="W510" s="421" t="n"/>
      <c r="X510" s="421" t="n"/>
      <c r="Y510" s="421" t="n"/>
      <c r="Z510" s="421" t="n"/>
      <c r="AA510" s="421" t="n"/>
      <c r="AB510" s="421" t="n"/>
      <c r="AC510" s="421" t="n"/>
      <c r="AD510" s="421" t="n"/>
      <c r="AE510" s="421" t="n"/>
      <c r="AF510" s="421" t="n"/>
      <c r="AG510" s="421" t="n"/>
      <c r="AH510" s="421" t="n"/>
      <c r="AI510" s="421" t="n"/>
      <c r="AJ510" s="297" t="n"/>
      <c r="AK510" s="297" t="n"/>
      <c r="AL510" s="284" t="n"/>
      <c r="AM510" s="297" t="n"/>
      <c r="AN510" s="285" t="n"/>
      <c r="AO510" s="297" t="n"/>
      <c r="AP510" s="297" t="n"/>
      <c r="AQ510" s="297" t="n"/>
      <c r="AR510" s="297" t="n"/>
      <c r="AS510" s="297" t="n"/>
      <c r="AT510" s="285" t="inlineStr">
        <is>
          <t>0</t>
        </is>
      </c>
      <c r="AU510" s="297" t="inlineStr">
        <is>
          <t>0</t>
        </is>
      </c>
      <c r="AV510" s="297" t="inlineStr">
        <is>
          <t>0</t>
        </is>
      </c>
      <c r="AW510" s="297" t="inlineStr">
        <is>
          <t>0</t>
        </is>
      </c>
      <c r="AX510" s="297" t="inlineStr">
        <is>
          <t>0</t>
        </is>
      </c>
      <c r="AY510" s="286" t="inlineStr">
        <is>
          <t>0</t>
        </is>
      </c>
      <c r="AZ510" s="286" t="inlineStr">
        <is>
          <t>0</t>
        </is>
      </c>
      <c r="BA510" s="287" t="inlineStr">
        <is>
          <t>0</t>
        </is>
      </c>
      <c r="BB510" s="286" t="inlineStr">
        <is>
          <t>0</t>
        </is>
      </c>
      <c r="BC510" s="286" t="inlineStr">
        <is>
          <t>0</t>
        </is>
      </c>
      <c r="BD510" s="286" t="inlineStr">
        <is>
          <t>0</t>
        </is>
      </c>
      <c r="BE510" s="286" t="inlineStr">
        <is>
          <t>0</t>
        </is>
      </c>
      <c r="BF510" s="286" t="inlineStr">
        <is>
          <t>0</t>
        </is>
      </c>
      <c r="BG510" s="286" t="inlineStr">
        <is>
          <t>0</t>
        </is>
      </c>
      <c r="BH510" s="297" t="inlineStr">
        <is>
          <t>0</t>
        </is>
      </c>
      <c r="BI510" s="297" t="inlineStr">
        <is>
          <t>0</t>
        </is>
      </c>
      <c r="BJ510" s="297" t="inlineStr">
        <is>
          <t>0</t>
        </is>
      </c>
      <c r="BK510" s="297" t="inlineStr">
        <is>
          <t>0</t>
        </is>
      </c>
      <c r="BL510" s="297" t="inlineStr">
        <is>
          <t>0</t>
        </is>
      </c>
      <c r="BM510" s="297" t="inlineStr">
        <is>
          <t>0</t>
        </is>
      </c>
      <c r="BN510" s="297" t="inlineStr">
        <is>
          <t>0</t>
        </is>
      </c>
      <c r="BO510" s="285" t="inlineStr">
        <is>
          <t>0</t>
        </is>
      </c>
      <c r="BP510" s="297" t="inlineStr">
        <is>
          <t>0</t>
        </is>
      </c>
      <c r="BQ510" s="297" t="inlineStr">
        <is>
          <t>0</t>
        </is>
      </c>
      <c r="BR510" s="297" t="inlineStr">
        <is>
          <t>0</t>
        </is>
      </c>
      <c r="BS510" s="297" t="inlineStr">
        <is>
          <t>0</t>
        </is>
      </c>
      <c r="BT510" s="297" t="inlineStr">
        <is>
          <t>0</t>
        </is>
      </c>
      <c r="BU510" s="297" t="inlineStr">
        <is>
          <t>0</t>
        </is>
      </c>
      <c r="BV510" s="297" t="inlineStr">
        <is>
          <t>0</t>
        </is>
      </c>
      <c r="BW510" s="288" t="inlineStr">
        <is>
          <t>0</t>
        </is>
      </c>
      <c r="BX510" s="276">
        <f>SUM(IF(COUNTIF(#REF!, "*1.*"), 2, 0), IF(COUNTIF(#REF!, "*2.*"), 2, 0), IF(COUNTIF(#REF!, "*3.*"), 2, 0), IF(COUNTIF(#REF!, "*4.*"), 2, 0), IF(COUNTIF(#REF!, "*5.*"), 2, 0), IF(COUNTIF(#REF!, "*6.*"), 2, 0))</f>
        <v/>
      </c>
      <c r="BY510" s="277">
        <f t="array" ref="BY510">SUM(VALUE(AT510),VALUE(AU510),VALUE(AV510),VALUE(AW510),VALUE(AX510),VALUE(AY510),VALUE(AZ510),VALUE(BB510),VALUE(BC510),VALUE(BD510),VALUE(BE510),VALUE(BF510),VALUE(BG510),VALUE(BH510),VALUE(BI510),VALUE(BJ510),VALUE(BK510),VALUE(BL510),VALUE(BM510),VALUE(BN510),VALUE(BO510),VALUE(BP510),VALUE(BQ510),VALUE(BR510),VALUE(BS510),VALUE(BT510),VALUE(BU510),VALUE(BV510),VALUE(BW510))</f>
        <v/>
      </c>
      <c r="BZ510" s="307" t="n"/>
      <c r="CA510" s="307" t="n"/>
      <c r="CB510" s="307" t="n"/>
      <c r="CC510" s="307" t="n"/>
      <c r="CD510" s="307" t="n"/>
      <c r="CE510" s="307" t="n"/>
      <c r="CF510" s="307" t="n"/>
      <c r="CG510" s="307" t="n"/>
      <c r="CH510" s="307" t="n"/>
      <c r="CI510" s="307" t="n"/>
      <c r="CJ510" s="307" t="n"/>
      <c r="CK510" s="307" t="n"/>
      <c r="CL510" s="307" t="n"/>
      <c r="CM510" s="307" t="n"/>
      <c r="CN510" s="307" t="n"/>
      <c r="CO510" s="307" t="n"/>
      <c r="CP510" s="307" t="n"/>
      <c r="CQ510" s="307" t="n"/>
      <c r="CR510" s="279" t="inlineStr"/>
      <c r="CS510" s="280">
        <f>AVERAGE(Value(BY510),value(CR510))</f>
        <v/>
      </c>
      <c r="CT510" s="421">
        <f>(IF(OR(MediaScorecard!BH511="x", MediaScorecard!BI511="x",MediaScorecard!BJ511="x",MediaScorecard!BK511="x",MediaScorecard!BL511="x"),1, 2))</f>
        <v/>
      </c>
      <c r="CU510" s="308" t="n"/>
      <c r="CV510" s="308" t="n"/>
      <c r="CW510" s="308" t="n"/>
      <c r="CX510" s="309" t="n"/>
      <c r="CY510" s="308" t="n"/>
      <c r="CZ510" s="308" t="n"/>
      <c r="DA510" s="308" t="n"/>
    </row>
    <row r="511" ht="21" customHeight="1" s="590">
      <c r="A511" s="421" t="n"/>
      <c r="B511" s="270" t="n"/>
      <c r="C511" s="266" t="n"/>
      <c r="D511" s="267" t="inlineStr"/>
      <c r="E511" s="267" t="inlineStr"/>
      <c r="F511" s="268" t="inlineStr"/>
      <c r="G511" s="421" t="n"/>
      <c r="H511" s="269" t="n"/>
      <c r="I511" s="421" t="n"/>
      <c r="J511" s="421" t="n"/>
      <c r="K511" s="421" t="n"/>
      <c r="L511" s="421" t="n"/>
      <c r="M511" s="421" t="n"/>
      <c r="N511" s="421" t="n"/>
      <c r="O511" s="421" t="n"/>
      <c r="P511" s="421" t="n"/>
      <c r="Q511" s="421" t="n"/>
      <c r="R511" s="270" t="n"/>
      <c r="S511" s="421" t="n"/>
      <c r="T511" s="421" t="n"/>
      <c r="U511" s="421" t="n"/>
      <c r="V511" s="421" t="n"/>
      <c r="W511" s="421" t="n"/>
      <c r="X511" s="421" t="n"/>
      <c r="Y511" s="421" t="n"/>
      <c r="Z511" s="421" t="n"/>
      <c r="AA511" s="421" t="n"/>
      <c r="AB511" s="421" t="n"/>
      <c r="AC511" s="421" t="n"/>
      <c r="AD511" s="421" t="n"/>
      <c r="AE511" s="421" t="n"/>
      <c r="AF511" s="421" t="n"/>
      <c r="AG511" s="421" t="n"/>
      <c r="AH511" s="421" t="n"/>
      <c r="AI511" s="421" t="n"/>
      <c r="AJ511" s="297" t="n"/>
      <c r="AK511" s="297" t="n"/>
      <c r="AL511" s="284" t="n"/>
      <c r="AM511" s="297" t="n"/>
      <c r="AN511" s="285" t="n"/>
      <c r="AO511" s="297" t="n"/>
      <c r="AP511" s="297" t="n"/>
      <c r="AQ511" s="297" t="n"/>
      <c r="AR511" s="297" t="n"/>
      <c r="AS511" s="297" t="n"/>
      <c r="AT511" s="285" t="inlineStr">
        <is>
          <t>0</t>
        </is>
      </c>
      <c r="AU511" s="297" t="inlineStr">
        <is>
          <t>0</t>
        </is>
      </c>
      <c r="AV511" s="297" t="inlineStr">
        <is>
          <t>0</t>
        </is>
      </c>
      <c r="AW511" s="297" t="inlineStr">
        <is>
          <t>0</t>
        </is>
      </c>
      <c r="AX511" s="297" t="inlineStr">
        <is>
          <t>0</t>
        </is>
      </c>
      <c r="AY511" s="286" t="inlineStr">
        <is>
          <t>0</t>
        </is>
      </c>
      <c r="AZ511" s="286" t="inlineStr">
        <is>
          <t>0</t>
        </is>
      </c>
      <c r="BA511" s="287" t="inlineStr">
        <is>
          <t>0</t>
        </is>
      </c>
      <c r="BB511" s="286" t="inlineStr">
        <is>
          <t>0</t>
        </is>
      </c>
      <c r="BC511" s="286" t="inlineStr">
        <is>
          <t>0</t>
        </is>
      </c>
      <c r="BD511" s="286" t="inlineStr">
        <is>
          <t>0</t>
        </is>
      </c>
      <c r="BE511" s="286" t="inlineStr">
        <is>
          <t>0</t>
        </is>
      </c>
      <c r="BF511" s="286" t="inlineStr">
        <is>
          <t>0</t>
        </is>
      </c>
      <c r="BG511" s="286" t="inlineStr">
        <is>
          <t>0</t>
        </is>
      </c>
      <c r="BH511" s="297" t="inlineStr">
        <is>
          <t>0</t>
        </is>
      </c>
      <c r="BI511" s="297" t="inlineStr">
        <is>
          <t>0</t>
        </is>
      </c>
      <c r="BJ511" s="297" t="inlineStr">
        <is>
          <t>0</t>
        </is>
      </c>
      <c r="BK511" s="297" t="inlineStr">
        <is>
          <t>0</t>
        </is>
      </c>
      <c r="BL511" s="297" t="inlineStr">
        <is>
          <t>0</t>
        </is>
      </c>
      <c r="BM511" s="297" t="inlineStr">
        <is>
          <t>0</t>
        </is>
      </c>
      <c r="BN511" s="297" t="inlineStr">
        <is>
          <t>0</t>
        </is>
      </c>
      <c r="BO511" s="285" t="inlineStr">
        <is>
          <t>0</t>
        </is>
      </c>
      <c r="BP511" s="297" t="inlineStr">
        <is>
          <t>0</t>
        </is>
      </c>
      <c r="BQ511" s="297" t="inlineStr">
        <is>
          <t>0</t>
        </is>
      </c>
      <c r="BR511" s="297" t="inlineStr">
        <is>
          <t>0</t>
        </is>
      </c>
      <c r="BS511" s="297" t="inlineStr">
        <is>
          <t>0</t>
        </is>
      </c>
      <c r="BT511" s="297" t="inlineStr">
        <is>
          <t>0</t>
        </is>
      </c>
      <c r="BU511" s="297" t="inlineStr">
        <is>
          <t>0</t>
        </is>
      </c>
      <c r="BV511" s="297" t="inlineStr">
        <is>
          <t>0</t>
        </is>
      </c>
      <c r="BW511" s="288" t="inlineStr">
        <is>
          <t>0</t>
        </is>
      </c>
      <c r="BX511" s="276">
        <f>SUM(IF(COUNTIF(#REF!, "*1.*"), 2, 0), IF(COUNTIF(#REF!, "*2.*"), 2, 0), IF(COUNTIF(#REF!, "*3.*"), 2, 0), IF(COUNTIF(#REF!, "*4.*"), 2, 0), IF(COUNTIF(#REF!, "*5.*"), 2, 0), IF(COUNTIF(#REF!, "*6.*"), 2, 0))</f>
        <v/>
      </c>
      <c r="BY511" s="277">
        <f t="array" ref="BY511">SUM(VALUE(AT511),VALUE(AU511),VALUE(AV511),VALUE(AW511),VALUE(AX511),VALUE(AY511),VALUE(AZ511),VALUE(BB511),VALUE(BC511),VALUE(BD511),VALUE(BE511),VALUE(BF511),VALUE(BG511),VALUE(BH511),VALUE(BI511),VALUE(BJ511),VALUE(BK511),VALUE(BL511),VALUE(BM511),VALUE(BN511),VALUE(BO511),VALUE(BP511),VALUE(BQ511),VALUE(BR511),VALUE(BS511),VALUE(BT511),VALUE(BU511),VALUE(BV511),VALUE(BW511))</f>
        <v/>
      </c>
      <c r="BZ511" s="307" t="n"/>
      <c r="CA511" s="307" t="n"/>
      <c r="CB511" s="307" t="n"/>
      <c r="CC511" s="307" t="n"/>
      <c r="CD511" s="307" t="n"/>
      <c r="CE511" s="307" t="n"/>
      <c r="CF511" s="307" t="n"/>
      <c r="CG511" s="307" t="n"/>
      <c r="CH511" s="307" t="n"/>
      <c r="CI511" s="307" t="n"/>
      <c r="CJ511" s="307" t="n"/>
      <c r="CK511" s="307" t="n"/>
      <c r="CL511" s="307" t="n"/>
      <c r="CM511" s="307" t="n"/>
      <c r="CN511" s="307" t="n"/>
      <c r="CO511" s="307" t="n"/>
      <c r="CP511" s="307" t="n"/>
      <c r="CQ511" s="307" t="n"/>
      <c r="CR511" s="279" t="inlineStr"/>
      <c r="CS511" s="280">
        <f>AVERAGE(Value(BY511),value(CR511))</f>
        <v/>
      </c>
      <c r="CT511" s="421">
        <f>(IF(OR(MediaScorecard!BH512="x", MediaScorecard!BI512="x",MediaScorecard!BJ512="x",MediaScorecard!BK512="x",MediaScorecard!BL512="x"),1, 2))</f>
        <v/>
      </c>
      <c r="CU511" s="308" t="n"/>
      <c r="CV511" s="308" t="n"/>
      <c r="CW511" s="308" t="n"/>
      <c r="CX511" s="309" t="n"/>
      <c r="CY511" s="308" t="n"/>
      <c r="CZ511" s="308" t="n"/>
      <c r="DA511" s="308" t="n"/>
    </row>
    <row r="512" ht="21" customHeight="1" s="590">
      <c r="A512" s="421" t="n"/>
      <c r="B512" s="270" t="n"/>
      <c r="C512" s="266" t="n"/>
      <c r="D512" s="267" t="inlineStr"/>
      <c r="E512" s="267" t="inlineStr"/>
      <c r="F512" s="268" t="inlineStr"/>
      <c r="G512" s="421" t="n"/>
      <c r="H512" s="269" t="n"/>
      <c r="I512" s="421" t="n"/>
      <c r="J512" s="421" t="n"/>
      <c r="K512" s="421" t="n"/>
      <c r="L512" s="421" t="n"/>
      <c r="M512" s="421" t="n"/>
      <c r="N512" s="421" t="n"/>
      <c r="O512" s="421" t="n"/>
      <c r="P512" s="421" t="n"/>
      <c r="Q512" s="421" t="n"/>
      <c r="R512" s="270" t="n"/>
      <c r="S512" s="421" t="n"/>
      <c r="T512" s="421" t="n"/>
      <c r="U512" s="421" t="n"/>
      <c r="V512" s="421" t="n"/>
      <c r="W512" s="421" t="n"/>
      <c r="X512" s="421" t="n"/>
      <c r="Y512" s="421" t="n"/>
      <c r="Z512" s="421" t="n"/>
      <c r="AA512" s="421" t="n"/>
      <c r="AB512" s="421" t="n"/>
      <c r="AC512" s="421" t="n"/>
      <c r="AD512" s="421" t="n"/>
      <c r="AE512" s="421" t="n"/>
      <c r="AF512" s="421" t="n"/>
      <c r="AG512" s="421" t="n"/>
      <c r="AH512" s="421" t="n"/>
      <c r="AI512" s="421" t="n"/>
      <c r="AJ512" s="297" t="n"/>
      <c r="AK512" s="297" t="n"/>
      <c r="AL512" s="284" t="n"/>
      <c r="AM512" s="297" t="n"/>
      <c r="AN512" s="285" t="n"/>
      <c r="AO512" s="297" t="n"/>
      <c r="AP512" s="297" t="n"/>
      <c r="AQ512" s="297" t="n"/>
      <c r="AR512" s="297" t="n"/>
      <c r="AS512" s="297" t="n"/>
      <c r="AT512" s="285" t="inlineStr">
        <is>
          <t>0</t>
        </is>
      </c>
      <c r="AU512" s="297" t="inlineStr">
        <is>
          <t>0</t>
        </is>
      </c>
      <c r="AV512" s="297" t="inlineStr">
        <is>
          <t>0</t>
        </is>
      </c>
      <c r="AW512" s="297" t="inlineStr">
        <is>
          <t>0</t>
        </is>
      </c>
      <c r="AX512" s="297" t="inlineStr">
        <is>
          <t>0</t>
        </is>
      </c>
      <c r="AY512" s="286" t="inlineStr">
        <is>
          <t>0</t>
        </is>
      </c>
      <c r="AZ512" s="286" t="inlineStr">
        <is>
          <t>0</t>
        </is>
      </c>
      <c r="BA512" s="287" t="inlineStr">
        <is>
          <t>0</t>
        </is>
      </c>
      <c r="BB512" s="286" t="inlineStr">
        <is>
          <t>0</t>
        </is>
      </c>
      <c r="BC512" s="286" t="inlineStr">
        <is>
          <t>0</t>
        </is>
      </c>
      <c r="BD512" s="286" t="inlineStr">
        <is>
          <t>0</t>
        </is>
      </c>
      <c r="BE512" s="286" t="inlineStr">
        <is>
          <t>0</t>
        </is>
      </c>
      <c r="BF512" s="286" t="inlineStr">
        <is>
          <t>0</t>
        </is>
      </c>
      <c r="BG512" s="286" t="inlineStr">
        <is>
          <t>0</t>
        </is>
      </c>
      <c r="BH512" s="297" t="inlineStr">
        <is>
          <t>0</t>
        </is>
      </c>
      <c r="BI512" s="297" t="inlineStr">
        <is>
          <t>0</t>
        </is>
      </c>
      <c r="BJ512" s="297" t="inlineStr">
        <is>
          <t>0</t>
        </is>
      </c>
      <c r="BK512" s="297" t="inlineStr">
        <is>
          <t>0</t>
        </is>
      </c>
      <c r="BL512" s="297" t="inlineStr">
        <is>
          <t>0</t>
        </is>
      </c>
      <c r="BM512" s="297" t="inlineStr">
        <is>
          <t>0</t>
        </is>
      </c>
      <c r="BN512" s="297" t="inlineStr">
        <is>
          <t>0</t>
        </is>
      </c>
      <c r="BO512" s="285" t="inlineStr">
        <is>
          <t>0</t>
        </is>
      </c>
      <c r="BP512" s="297" t="inlineStr">
        <is>
          <t>0</t>
        </is>
      </c>
      <c r="BQ512" s="297" t="inlineStr">
        <is>
          <t>0</t>
        </is>
      </c>
      <c r="BR512" s="297" t="inlineStr">
        <is>
          <t>0</t>
        </is>
      </c>
      <c r="BS512" s="297" t="inlineStr">
        <is>
          <t>0</t>
        </is>
      </c>
      <c r="BT512" s="297" t="inlineStr">
        <is>
          <t>0</t>
        </is>
      </c>
      <c r="BU512" s="297" t="inlineStr">
        <is>
          <t>0</t>
        </is>
      </c>
      <c r="BV512" s="297" t="inlineStr">
        <is>
          <t>0</t>
        </is>
      </c>
      <c r="BW512" s="288" t="inlineStr">
        <is>
          <t>0</t>
        </is>
      </c>
      <c r="BX512" s="276">
        <f>SUM(IF(COUNTIF(#REF!, "*1.*"), 2, 0), IF(COUNTIF(#REF!, "*2.*"), 2, 0), IF(COUNTIF(#REF!, "*3.*"), 2, 0), IF(COUNTIF(#REF!, "*4.*"), 2, 0), IF(COUNTIF(#REF!, "*5.*"), 2, 0), IF(COUNTIF(#REF!, "*6.*"), 2, 0))</f>
        <v/>
      </c>
      <c r="BY512" s="277">
        <f t="array" ref="BY512">SUM(VALUE(AT512),VALUE(AU512),VALUE(AV512),VALUE(AW512),VALUE(AX512),VALUE(AY512),VALUE(AZ512),VALUE(BB512),VALUE(BC512),VALUE(BD512),VALUE(BE512),VALUE(BF512),VALUE(BG512),VALUE(BH512),VALUE(BI512),VALUE(BJ512),VALUE(BK512),VALUE(BL512),VALUE(BM512),VALUE(BN512),VALUE(BO512),VALUE(BP512),VALUE(BQ512),VALUE(BR512),VALUE(BS512),VALUE(BT512),VALUE(BU512),VALUE(BV512),VALUE(BW512))</f>
        <v/>
      </c>
      <c r="BZ512" s="307" t="n"/>
      <c r="CA512" s="307" t="n"/>
      <c r="CB512" s="307" t="n"/>
      <c r="CC512" s="307" t="n"/>
      <c r="CD512" s="307" t="n"/>
      <c r="CE512" s="307" t="n"/>
      <c r="CF512" s="307" t="n"/>
      <c r="CG512" s="307" t="n"/>
      <c r="CH512" s="307" t="n"/>
      <c r="CI512" s="307" t="n"/>
      <c r="CJ512" s="307" t="n"/>
      <c r="CK512" s="307" t="n"/>
      <c r="CL512" s="307" t="n"/>
      <c r="CM512" s="307" t="n"/>
      <c r="CN512" s="307" t="n"/>
      <c r="CO512" s="307" t="n"/>
      <c r="CP512" s="307" t="n"/>
      <c r="CQ512" s="307" t="n"/>
      <c r="CR512" s="279" t="inlineStr"/>
      <c r="CS512" s="280">
        <f>AVERAGE(Value(BY512),value(CR512))</f>
        <v/>
      </c>
      <c r="CT512" s="421">
        <f>(IF(OR(MediaScorecard!BH513="x", MediaScorecard!BI513="x",MediaScorecard!BJ513="x",MediaScorecard!BK513="x",MediaScorecard!BL513="x"),1, 2))</f>
        <v/>
      </c>
      <c r="CU512" s="308" t="n"/>
      <c r="CV512" s="308" t="n"/>
      <c r="CW512" s="308" t="n"/>
      <c r="CX512" s="309" t="n"/>
      <c r="CY512" s="308" t="n"/>
      <c r="CZ512" s="308" t="n"/>
      <c r="DA512" s="308" t="n"/>
    </row>
    <row r="513" ht="21" customHeight="1" s="590">
      <c r="A513" s="421" t="n"/>
      <c r="B513" s="270" t="n"/>
      <c r="C513" s="266" t="n"/>
      <c r="D513" s="267" t="inlineStr"/>
      <c r="E513" s="267" t="inlineStr"/>
      <c r="F513" s="268" t="inlineStr"/>
      <c r="G513" s="421" t="n"/>
      <c r="H513" s="269" t="n"/>
      <c r="I513" s="421" t="n"/>
      <c r="J513" s="421" t="n"/>
      <c r="K513" s="421" t="n"/>
      <c r="L513" s="421" t="n"/>
      <c r="M513" s="421" t="n"/>
      <c r="N513" s="421" t="n"/>
      <c r="O513" s="421" t="n"/>
      <c r="P513" s="421" t="n"/>
      <c r="Q513" s="421" t="n"/>
      <c r="R513" s="270" t="n"/>
      <c r="S513" s="421" t="n"/>
      <c r="T513" s="421" t="n"/>
      <c r="U513" s="421" t="n"/>
      <c r="V513" s="421" t="n"/>
      <c r="W513" s="421" t="n"/>
      <c r="X513" s="421" t="n"/>
      <c r="Y513" s="421" t="n"/>
      <c r="Z513" s="421" t="n"/>
      <c r="AA513" s="421" t="n"/>
      <c r="AB513" s="421" t="n"/>
      <c r="AC513" s="421" t="n"/>
      <c r="AD513" s="421" t="n"/>
      <c r="AE513" s="421" t="n"/>
      <c r="AF513" s="421" t="n"/>
      <c r="AG513" s="421" t="n"/>
      <c r="AH513" s="421" t="n"/>
      <c r="AI513" s="421" t="n"/>
      <c r="AJ513" s="297" t="n"/>
      <c r="AK513" s="297" t="n"/>
      <c r="AL513" s="284" t="n"/>
      <c r="AM513" s="297" t="n"/>
      <c r="AN513" s="285" t="n"/>
      <c r="AO513" s="297" t="n"/>
      <c r="AP513" s="297" t="n"/>
      <c r="AQ513" s="297" t="n"/>
      <c r="AR513" s="297" t="n"/>
      <c r="AS513" s="297" t="n"/>
      <c r="AT513" s="285" t="inlineStr">
        <is>
          <t>0</t>
        </is>
      </c>
      <c r="AU513" s="297" t="inlineStr">
        <is>
          <t>0</t>
        </is>
      </c>
      <c r="AV513" s="297" t="inlineStr">
        <is>
          <t>0</t>
        </is>
      </c>
      <c r="AW513" s="297" t="inlineStr">
        <is>
          <t>0</t>
        </is>
      </c>
      <c r="AX513" s="297" t="inlineStr">
        <is>
          <t>0</t>
        </is>
      </c>
      <c r="AY513" s="286" t="inlineStr">
        <is>
          <t>0</t>
        </is>
      </c>
      <c r="AZ513" s="286" t="inlineStr">
        <is>
          <t>0</t>
        </is>
      </c>
      <c r="BA513" s="287" t="inlineStr">
        <is>
          <t>0</t>
        </is>
      </c>
      <c r="BB513" s="286" t="inlineStr">
        <is>
          <t>0</t>
        </is>
      </c>
      <c r="BC513" s="286" t="inlineStr">
        <is>
          <t>0</t>
        </is>
      </c>
      <c r="BD513" s="286" t="inlineStr">
        <is>
          <t>0</t>
        </is>
      </c>
      <c r="BE513" s="286" t="inlineStr">
        <is>
          <t>0</t>
        </is>
      </c>
      <c r="BF513" s="286" t="inlineStr">
        <is>
          <t>0</t>
        </is>
      </c>
      <c r="BG513" s="286" t="inlineStr">
        <is>
          <t>0</t>
        </is>
      </c>
      <c r="BH513" s="297" t="inlineStr">
        <is>
          <t>0</t>
        </is>
      </c>
      <c r="BI513" s="297" t="inlineStr">
        <is>
          <t>0</t>
        </is>
      </c>
      <c r="BJ513" s="297" t="inlineStr">
        <is>
          <t>0</t>
        </is>
      </c>
      <c r="BK513" s="297" t="inlineStr">
        <is>
          <t>0</t>
        </is>
      </c>
      <c r="BL513" s="297" t="inlineStr">
        <is>
          <t>0</t>
        </is>
      </c>
      <c r="BM513" s="297" t="inlineStr">
        <is>
          <t>0</t>
        </is>
      </c>
      <c r="BN513" s="297" t="inlineStr">
        <is>
          <t>0</t>
        </is>
      </c>
      <c r="BO513" s="285" t="inlineStr">
        <is>
          <t>0</t>
        </is>
      </c>
      <c r="BP513" s="297" t="inlineStr">
        <is>
          <t>0</t>
        </is>
      </c>
      <c r="BQ513" s="297" t="inlineStr">
        <is>
          <t>0</t>
        </is>
      </c>
      <c r="BR513" s="297" t="inlineStr">
        <is>
          <t>0</t>
        </is>
      </c>
      <c r="BS513" s="297" t="inlineStr">
        <is>
          <t>0</t>
        </is>
      </c>
      <c r="BT513" s="297" t="inlineStr">
        <is>
          <t>0</t>
        </is>
      </c>
      <c r="BU513" s="297" t="inlineStr">
        <is>
          <t>0</t>
        </is>
      </c>
      <c r="BV513" s="297" t="inlineStr">
        <is>
          <t>0</t>
        </is>
      </c>
      <c r="BW513" s="288" t="inlineStr">
        <is>
          <t>0</t>
        </is>
      </c>
      <c r="BX513" s="276">
        <f>SUM(IF(COUNTIF(#REF!, "*1.*"), 2, 0), IF(COUNTIF(#REF!, "*2.*"), 2, 0), IF(COUNTIF(#REF!, "*3.*"), 2, 0), IF(COUNTIF(#REF!, "*4.*"), 2, 0), IF(COUNTIF(#REF!, "*5.*"), 2, 0), IF(COUNTIF(#REF!, "*6.*"), 2, 0))</f>
        <v/>
      </c>
      <c r="BY513" s="277">
        <f t="array" ref="BY513">SUM(VALUE(AT513),VALUE(AU513),VALUE(AV513),VALUE(AW513),VALUE(AX513),VALUE(AY513),VALUE(AZ513),VALUE(BB513),VALUE(BC513),VALUE(BD513),VALUE(BE513),VALUE(BF513),VALUE(BG513),VALUE(BH513),VALUE(BI513),VALUE(BJ513),VALUE(BK513),VALUE(BL513),VALUE(BM513),VALUE(BN513),VALUE(BO513),VALUE(BP513),VALUE(BQ513),VALUE(BR513),VALUE(BS513),VALUE(BT513),VALUE(BU513),VALUE(BV513),VALUE(BW513))</f>
        <v/>
      </c>
      <c r="BZ513" s="307" t="n"/>
      <c r="CA513" s="307" t="n"/>
      <c r="CB513" s="307" t="n"/>
      <c r="CC513" s="307" t="n"/>
      <c r="CD513" s="307" t="n"/>
      <c r="CE513" s="307" t="n"/>
      <c r="CF513" s="307" t="n"/>
      <c r="CG513" s="307" t="n"/>
      <c r="CH513" s="307" t="n"/>
      <c r="CI513" s="307" t="n"/>
      <c r="CJ513" s="307" t="n"/>
      <c r="CK513" s="307" t="n"/>
      <c r="CL513" s="307" t="n"/>
      <c r="CM513" s="307" t="n"/>
      <c r="CN513" s="307" t="n"/>
      <c r="CO513" s="307" t="n"/>
      <c r="CP513" s="307" t="n"/>
      <c r="CQ513" s="307" t="n"/>
      <c r="CR513" s="279" t="inlineStr"/>
      <c r="CS513" s="280">
        <f>AVERAGE(Value(BY513),value(CR513))</f>
        <v/>
      </c>
      <c r="CT513" s="421">
        <f>(IF(OR(MediaScorecard!BH514="x", MediaScorecard!BI514="x",MediaScorecard!BJ514="x",MediaScorecard!BK514="x",MediaScorecard!BL514="x"),1, 2))</f>
        <v/>
      </c>
      <c r="CU513" s="308" t="n"/>
      <c r="CV513" s="308" t="n"/>
      <c r="CW513" s="308" t="n"/>
      <c r="CX513" s="309" t="n"/>
      <c r="CY513" s="308" t="n"/>
      <c r="CZ513" s="308" t="n"/>
      <c r="DA513" s="308" t="n"/>
    </row>
    <row r="514" ht="21" customHeight="1" s="590">
      <c r="A514" s="421" t="n"/>
      <c r="B514" s="270" t="n"/>
      <c r="C514" s="266" t="n"/>
      <c r="D514" s="267" t="inlineStr"/>
      <c r="E514" s="267" t="inlineStr"/>
      <c r="F514" s="268" t="inlineStr"/>
      <c r="G514" s="421" t="n"/>
      <c r="H514" s="269" t="n"/>
      <c r="I514" s="421" t="n"/>
      <c r="J514" s="421" t="n"/>
      <c r="K514" s="421" t="n"/>
      <c r="L514" s="421" t="n"/>
      <c r="M514" s="421" t="n"/>
      <c r="N514" s="421" t="n"/>
      <c r="O514" s="421" t="n"/>
      <c r="P514" s="421" t="n"/>
      <c r="Q514" s="421" t="n"/>
      <c r="R514" s="270" t="n"/>
      <c r="S514" s="421" t="n"/>
      <c r="T514" s="421" t="n"/>
      <c r="U514" s="421" t="n"/>
      <c r="V514" s="421" t="n"/>
      <c r="W514" s="421" t="n"/>
      <c r="X514" s="421" t="n"/>
      <c r="Y514" s="421" t="n"/>
      <c r="Z514" s="421" t="n"/>
      <c r="AA514" s="421" t="n"/>
      <c r="AB514" s="421" t="n"/>
      <c r="AC514" s="421" t="n"/>
      <c r="AD514" s="421" t="n"/>
      <c r="AE514" s="421" t="n"/>
      <c r="AF514" s="421" t="n"/>
      <c r="AG514" s="421" t="n"/>
      <c r="AH514" s="421" t="n"/>
      <c r="AI514" s="421" t="n"/>
      <c r="AJ514" s="297" t="n"/>
      <c r="AK514" s="297" t="n"/>
      <c r="AL514" s="284" t="n"/>
      <c r="AM514" s="297" t="n"/>
      <c r="AN514" s="285" t="n"/>
      <c r="AO514" s="297" t="n"/>
      <c r="AP514" s="297" t="n"/>
      <c r="AQ514" s="297" t="n"/>
      <c r="AR514" s="297" t="n"/>
      <c r="AS514" s="297" t="n"/>
      <c r="AT514" s="285" t="inlineStr">
        <is>
          <t>0</t>
        </is>
      </c>
      <c r="AU514" s="297" t="inlineStr">
        <is>
          <t>0</t>
        </is>
      </c>
      <c r="AV514" s="297" t="inlineStr">
        <is>
          <t>0</t>
        </is>
      </c>
      <c r="AW514" s="297" t="inlineStr">
        <is>
          <t>0</t>
        </is>
      </c>
      <c r="AX514" s="297" t="inlineStr">
        <is>
          <t>0</t>
        </is>
      </c>
      <c r="AY514" s="286" t="inlineStr">
        <is>
          <t>0</t>
        </is>
      </c>
      <c r="AZ514" s="286" t="inlineStr">
        <is>
          <t>0</t>
        </is>
      </c>
      <c r="BA514" s="287" t="inlineStr">
        <is>
          <t>0</t>
        </is>
      </c>
      <c r="BB514" s="286" t="inlineStr">
        <is>
          <t>0</t>
        </is>
      </c>
      <c r="BC514" s="286" t="inlineStr">
        <is>
          <t>0</t>
        </is>
      </c>
      <c r="BD514" s="286" t="inlineStr">
        <is>
          <t>0</t>
        </is>
      </c>
      <c r="BE514" s="286" t="inlineStr">
        <is>
          <t>0</t>
        </is>
      </c>
      <c r="BF514" s="286" t="inlineStr">
        <is>
          <t>0</t>
        </is>
      </c>
      <c r="BG514" s="286" t="inlineStr">
        <is>
          <t>0</t>
        </is>
      </c>
      <c r="BH514" s="297" t="inlineStr">
        <is>
          <t>0</t>
        </is>
      </c>
      <c r="BI514" s="297" t="inlineStr">
        <is>
          <t>0</t>
        </is>
      </c>
      <c r="BJ514" s="297" t="inlineStr">
        <is>
          <t>0</t>
        </is>
      </c>
      <c r="BK514" s="297" t="inlineStr">
        <is>
          <t>0</t>
        </is>
      </c>
      <c r="BL514" s="297" t="inlineStr">
        <is>
          <t>0</t>
        </is>
      </c>
      <c r="BM514" s="297" t="inlineStr">
        <is>
          <t>0</t>
        </is>
      </c>
      <c r="BN514" s="297" t="inlineStr">
        <is>
          <t>0</t>
        </is>
      </c>
      <c r="BO514" s="285" t="inlineStr">
        <is>
          <t>0</t>
        </is>
      </c>
      <c r="BP514" s="297" t="inlineStr">
        <is>
          <t>0</t>
        </is>
      </c>
      <c r="BQ514" s="297" t="inlineStr">
        <is>
          <t>0</t>
        </is>
      </c>
      <c r="BR514" s="297" t="inlineStr">
        <is>
          <t>0</t>
        </is>
      </c>
      <c r="BS514" s="297" t="inlineStr">
        <is>
          <t>0</t>
        </is>
      </c>
      <c r="BT514" s="297" t="inlineStr">
        <is>
          <t>0</t>
        </is>
      </c>
      <c r="BU514" s="297" t="inlineStr">
        <is>
          <t>0</t>
        </is>
      </c>
      <c r="BV514" s="297" t="inlineStr">
        <is>
          <t>0</t>
        </is>
      </c>
      <c r="BW514" s="288" t="inlineStr">
        <is>
          <t>0</t>
        </is>
      </c>
      <c r="BX514" s="276">
        <f>SUM(IF(COUNTIF(#REF!, "*1.*"), 2, 0), IF(COUNTIF(#REF!, "*2.*"), 2, 0), IF(COUNTIF(#REF!, "*3.*"), 2, 0), IF(COUNTIF(#REF!, "*4.*"), 2, 0), IF(COUNTIF(#REF!, "*5.*"), 2, 0), IF(COUNTIF(#REF!, "*6.*"), 2, 0))</f>
        <v/>
      </c>
      <c r="BY514" s="277">
        <f t="array" ref="BY514">SUM(VALUE(AT514),VALUE(AU514),VALUE(AV514),VALUE(AW514),VALUE(AX514),VALUE(AY514),VALUE(AZ514),VALUE(BB514),VALUE(BC514),VALUE(BD514),VALUE(BE514),VALUE(BF514),VALUE(BG514),VALUE(BH514),VALUE(BI514),VALUE(BJ514),VALUE(BK514),VALUE(BL514),VALUE(BM514),VALUE(BN514),VALUE(BO514),VALUE(BP514),VALUE(BQ514),VALUE(BR514),VALUE(BS514),VALUE(BT514),VALUE(BU514),VALUE(BV514),VALUE(BW514))</f>
        <v/>
      </c>
      <c r="BZ514" s="307" t="n"/>
      <c r="CA514" s="307" t="n"/>
      <c r="CB514" s="307" t="n"/>
      <c r="CC514" s="307" t="n"/>
      <c r="CD514" s="307" t="n"/>
      <c r="CE514" s="307" t="n"/>
      <c r="CF514" s="307" t="n"/>
      <c r="CG514" s="307" t="n"/>
      <c r="CH514" s="307" t="n"/>
      <c r="CI514" s="307" t="n"/>
      <c r="CJ514" s="307" t="n"/>
      <c r="CK514" s="307" t="n"/>
      <c r="CL514" s="307" t="n"/>
      <c r="CM514" s="307" t="n"/>
      <c r="CN514" s="307" t="n"/>
      <c r="CO514" s="307" t="n"/>
      <c r="CP514" s="307" t="n"/>
      <c r="CQ514" s="307" t="n"/>
      <c r="CR514" s="279" t="inlineStr"/>
      <c r="CS514" s="280">
        <f>AVERAGE(Value(BY514),value(CR514))</f>
        <v/>
      </c>
      <c r="CT514" s="421">
        <f>(IF(OR(MediaScorecard!BH515="x", MediaScorecard!BI515="x",MediaScorecard!BJ515="x",MediaScorecard!BK515="x",MediaScorecard!BL515="x"),1, 2))</f>
        <v/>
      </c>
      <c r="CU514" s="308" t="n"/>
      <c r="CV514" s="308" t="n"/>
      <c r="CW514" s="308" t="n"/>
      <c r="CX514" s="309" t="n"/>
      <c r="CY514" s="308" t="n"/>
      <c r="CZ514" s="308" t="n"/>
      <c r="DA514" s="308" t="n"/>
    </row>
    <row r="515" ht="21" customHeight="1" s="590">
      <c r="A515" s="421" t="n"/>
      <c r="B515" s="270" t="n"/>
      <c r="C515" s="266" t="n"/>
      <c r="D515" s="267" t="inlineStr"/>
      <c r="E515" s="267" t="inlineStr"/>
      <c r="F515" s="268" t="inlineStr"/>
      <c r="G515" s="421" t="n"/>
      <c r="H515" s="269" t="n"/>
      <c r="I515" s="421" t="n"/>
      <c r="J515" s="421" t="n"/>
      <c r="K515" s="421" t="n"/>
      <c r="L515" s="421" t="n"/>
      <c r="M515" s="421" t="n"/>
      <c r="N515" s="421" t="n"/>
      <c r="O515" s="421" t="n"/>
      <c r="P515" s="421" t="n"/>
      <c r="Q515" s="421" t="n"/>
      <c r="R515" s="270" t="n"/>
      <c r="S515" s="421" t="n"/>
      <c r="T515" s="421" t="n"/>
      <c r="U515" s="421" t="n"/>
      <c r="V515" s="421" t="n"/>
      <c r="W515" s="421" t="n"/>
      <c r="X515" s="421" t="n"/>
      <c r="Y515" s="421" t="n"/>
      <c r="Z515" s="421" t="n"/>
      <c r="AA515" s="421" t="n"/>
      <c r="AB515" s="421" t="n"/>
      <c r="AC515" s="421" t="n"/>
      <c r="AD515" s="421" t="n"/>
      <c r="AE515" s="421" t="n"/>
      <c r="AF515" s="421" t="n"/>
      <c r="AG515" s="421" t="n"/>
      <c r="AH515" s="421" t="n"/>
      <c r="AI515" s="421" t="n"/>
      <c r="AJ515" s="297" t="n"/>
      <c r="AK515" s="297" t="n"/>
      <c r="AL515" s="284" t="n"/>
      <c r="AM515" s="297" t="n"/>
      <c r="AN515" s="285" t="n"/>
      <c r="AO515" s="297" t="n"/>
      <c r="AP515" s="297" t="n"/>
      <c r="AQ515" s="297" t="n"/>
      <c r="AR515" s="297" t="n"/>
      <c r="AS515" s="297" t="n"/>
      <c r="AT515" s="285" t="inlineStr">
        <is>
          <t>0</t>
        </is>
      </c>
      <c r="AU515" s="297" t="inlineStr">
        <is>
          <t>0</t>
        </is>
      </c>
      <c r="AV515" s="297" t="inlineStr">
        <is>
          <t>0</t>
        </is>
      </c>
      <c r="AW515" s="297" t="inlineStr">
        <is>
          <t>0</t>
        </is>
      </c>
      <c r="AX515" s="297" t="inlineStr">
        <is>
          <t>0</t>
        </is>
      </c>
      <c r="AY515" s="286" t="inlineStr">
        <is>
          <t>0</t>
        </is>
      </c>
      <c r="AZ515" s="286" t="inlineStr">
        <is>
          <t>0</t>
        </is>
      </c>
      <c r="BA515" s="287" t="inlineStr">
        <is>
          <t>0</t>
        </is>
      </c>
      <c r="BB515" s="286" t="inlineStr">
        <is>
          <t>0</t>
        </is>
      </c>
      <c r="BC515" s="286" t="inlineStr">
        <is>
          <t>0</t>
        </is>
      </c>
      <c r="BD515" s="286" t="inlineStr">
        <is>
          <t>0</t>
        </is>
      </c>
      <c r="BE515" s="286" t="inlineStr">
        <is>
          <t>0</t>
        </is>
      </c>
      <c r="BF515" s="286" t="inlineStr">
        <is>
          <t>0</t>
        </is>
      </c>
      <c r="BG515" s="286" t="inlineStr">
        <is>
          <t>0</t>
        </is>
      </c>
      <c r="BH515" s="297" t="inlineStr">
        <is>
          <t>0</t>
        </is>
      </c>
      <c r="BI515" s="297" t="inlineStr">
        <is>
          <t>0</t>
        </is>
      </c>
      <c r="BJ515" s="297" t="inlineStr">
        <is>
          <t>0</t>
        </is>
      </c>
      <c r="BK515" s="297" t="inlineStr">
        <is>
          <t>0</t>
        </is>
      </c>
      <c r="BL515" s="297" t="inlineStr">
        <is>
          <t>0</t>
        </is>
      </c>
      <c r="BM515" s="297" t="inlineStr">
        <is>
          <t>0</t>
        </is>
      </c>
      <c r="BN515" s="297" t="inlineStr">
        <is>
          <t>0</t>
        </is>
      </c>
      <c r="BO515" s="285" t="inlineStr">
        <is>
          <t>0</t>
        </is>
      </c>
      <c r="BP515" s="297" t="inlineStr">
        <is>
          <t>0</t>
        </is>
      </c>
      <c r="BQ515" s="297" t="inlineStr">
        <is>
          <t>0</t>
        </is>
      </c>
      <c r="BR515" s="297" t="inlineStr">
        <is>
          <t>0</t>
        </is>
      </c>
      <c r="BS515" s="297" t="inlineStr">
        <is>
          <t>0</t>
        </is>
      </c>
      <c r="BT515" s="297" t="inlineStr">
        <is>
          <t>0</t>
        </is>
      </c>
      <c r="BU515" s="297" t="inlineStr">
        <is>
          <t>0</t>
        </is>
      </c>
      <c r="BV515" s="297" t="inlineStr">
        <is>
          <t>0</t>
        </is>
      </c>
      <c r="BW515" s="288" t="inlineStr">
        <is>
          <t>0</t>
        </is>
      </c>
      <c r="BX515" s="276">
        <f>SUM(IF(COUNTIF(#REF!, "*1.*"), 2, 0), IF(COUNTIF(#REF!, "*2.*"), 2, 0), IF(COUNTIF(#REF!, "*3.*"), 2, 0), IF(COUNTIF(#REF!, "*4.*"), 2, 0), IF(COUNTIF(#REF!, "*5.*"), 2, 0), IF(COUNTIF(#REF!, "*6.*"), 2, 0))</f>
        <v/>
      </c>
      <c r="BY515" s="277">
        <f t="array" ref="BY515">SUM(VALUE(AT515),VALUE(AU515),VALUE(AV515),VALUE(AW515),VALUE(AX515),VALUE(AY515),VALUE(AZ515),VALUE(BB515),VALUE(BC515),VALUE(BD515),VALUE(BE515),VALUE(BF515),VALUE(BG515),VALUE(BH515),VALUE(BI515),VALUE(BJ515),VALUE(BK515),VALUE(BL515),VALUE(BM515),VALUE(BN515),VALUE(BO515),VALUE(BP515),VALUE(BQ515),VALUE(BR515),VALUE(BS515),VALUE(BT515),VALUE(BU515),VALUE(BV515),VALUE(BW515))</f>
        <v/>
      </c>
      <c r="BZ515" s="307" t="n"/>
      <c r="CA515" s="307" t="n"/>
      <c r="CB515" s="307" t="n"/>
      <c r="CC515" s="307" t="n"/>
      <c r="CD515" s="307" t="n"/>
      <c r="CE515" s="307" t="n"/>
      <c r="CF515" s="307" t="n"/>
      <c r="CG515" s="307" t="n"/>
      <c r="CH515" s="307" t="n"/>
      <c r="CI515" s="307" t="n"/>
      <c r="CJ515" s="307" t="n"/>
      <c r="CK515" s="307" t="n"/>
      <c r="CL515" s="307" t="n"/>
      <c r="CM515" s="307" t="n"/>
      <c r="CN515" s="307" t="n"/>
      <c r="CO515" s="307" t="n"/>
      <c r="CP515" s="307" t="n"/>
      <c r="CQ515" s="307" t="n"/>
      <c r="CR515" s="279" t="inlineStr"/>
      <c r="CS515" s="280">
        <f>AVERAGE(Value(BY515),value(CR515))</f>
        <v/>
      </c>
      <c r="CT515" s="421">
        <f>(IF(OR(MediaScorecard!BH516="x", MediaScorecard!BI516="x",MediaScorecard!BJ516="x",MediaScorecard!BK516="x",MediaScorecard!BL516="x"),1, 2))</f>
        <v/>
      </c>
      <c r="CU515" s="308" t="n"/>
      <c r="CV515" s="308" t="n"/>
      <c r="CW515" s="308" t="n"/>
      <c r="CX515" s="309" t="n"/>
      <c r="CY515" s="308" t="n"/>
      <c r="CZ515" s="308" t="n"/>
      <c r="DA515" s="308" t="n"/>
    </row>
    <row r="516" ht="21" customHeight="1" s="590">
      <c r="A516" s="421" t="n"/>
      <c r="B516" s="270" t="n"/>
      <c r="C516" s="266" t="n"/>
      <c r="D516" s="267" t="inlineStr"/>
      <c r="E516" s="267" t="inlineStr"/>
      <c r="F516" s="268" t="inlineStr"/>
      <c r="G516" s="421" t="n"/>
      <c r="H516" s="269" t="n"/>
      <c r="I516" s="421" t="n"/>
      <c r="J516" s="421" t="n"/>
      <c r="K516" s="421" t="n"/>
      <c r="L516" s="421" t="n"/>
      <c r="M516" s="421" t="n"/>
      <c r="N516" s="421" t="n"/>
      <c r="O516" s="421" t="n"/>
      <c r="P516" s="421" t="n"/>
      <c r="Q516" s="421" t="n"/>
      <c r="R516" s="270" t="n"/>
      <c r="S516" s="421" t="n"/>
      <c r="T516" s="421" t="n"/>
      <c r="U516" s="421" t="n"/>
      <c r="V516" s="421" t="n"/>
      <c r="W516" s="421" t="n"/>
      <c r="X516" s="421" t="n"/>
      <c r="Y516" s="421" t="n"/>
      <c r="Z516" s="421" t="n"/>
      <c r="AA516" s="421" t="n"/>
      <c r="AB516" s="421" t="n"/>
      <c r="AC516" s="421" t="n"/>
      <c r="AD516" s="421" t="n"/>
      <c r="AE516" s="421" t="n"/>
      <c r="AF516" s="421" t="n"/>
      <c r="AG516" s="421" t="n"/>
      <c r="AH516" s="421" t="n"/>
      <c r="AI516" s="421" t="n"/>
      <c r="AJ516" s="297" t="n"/>
      <c r="AK516" s="297" t="n"/>
      <c r="AL516" s="284" t="n"/>
      <c r="AM516" s="297" t="n"/>
      <c r="AN516" s="285" t="n"/>
      <c r="AO516" s="297" t="n"/>
      <c r="AP516" s="297" t="n"/>
      <c r="AQ516" s="297" t="n"/>
      <c r="AR516" s="297" t="n"/>
      <c r="AS516" s="297" t="n"/>
      <c r="AT516" s="285" t="inlineStr">
        <is>
          <t>0</t>
        </is>
      </c>
      <c r="AU516" s="297" t="inlineStr">
        <is>
          <t>0</t>
        </is>
      </c>
      <c r="AV516" s="297" t="inlineStr">
        <is>
          <t>0</t>
        </is>
      </c>
      <c r="AW516" s="297" t="inlineStr">
        <is>
          <t>0</t>
        </is>
      </c>
      <c r="AX516" s="297" t="inlineStr">
        <is>
          <t>0</t>
        </is>
      </c>
      <c r="AY516" s="286" t="inlineStr">
        <is>
          <t>0</t>
        </is>
      </c>
      <c r="AZ516" s="286" t="inlineStr">
        <is>
          <t>0</t>
        </is>
      </c>
      <c r="BA516" s="287" t="inlineStr">
        <is>
          <t>0</t>
        </is>
      </c>
      <c r="BB516" s="286" t="inlineStr">
        <is>
          <t>0</t>
        </is>
      </c>
      <c r="BC516" s="286" t="inlineStr">
        <is>
          <t>0</t>
        </is>
      </c>
      <c r="BD516" s="286" t="inlineStr">
        <is>
          <t>0</t>
        </is>
      </c>
      <c r="BE516" s="286" t="inlineStr">
        <is>
          <t>0</t>
        </is>
      </c>
      <c r="BF516" s="286" t="inlineStr">
        <is>
          <t>0</t>
        </is>
      </c>
      <c r="BG516" s="286" t="inlineStr">
        <is>
          <t>0</t>
        </is>
      </c>
      <c r="BH516" s="297" t="inlineStr">
        <is>
          <t>0</t>
        </is>
      </c>
      <c r="BI516" s="297" t="inlineStr">
        <is>
          <t>0</t>
        </is>
      </c>
      <c r="BJ516" s="297" t="inlineStr">
        <is>
          <t>0</t>
        </is>
      </c>
      <c r="BK516" s="297" t="inlineStr">
        <is>
          <t>0</t>
        </is>
      </c>
      <c r="BL516" s="297" t="inlineStr">
        <is>
          <t>0</t>
        </is>
      </c>
      <c r="BM516" s="297" t="inlineStr">
        <is>
          <t>0</t>
        </is>
      </c>
      <c r="BN516" s="297" t="inlineStr">
        <is>
          <t>0</t>
        </is>
      </c>
      <c r="BO516" s="285" t="inlineStr">
        <is>
          <t>0</t>
        </is>
      </c>
      <c r="BP516" s="297" t="inlineStr">
        <is>
          <t>0</t>
        </is>
      </c>
      <c r="BQ516" s="297" t="inlineStr">
        <is>
          <t>0</t>
        </is>
      </c>
      <c r="BR516" s="297" t="inlineStr">
        <is>
          <t>0</t>
        </is>
      </c>
      <c r="BS516" s="297" t="inlineStr">
        <is>
          <t>0</t>
        </is>
      </c>
      <c r="BT516" s="297" t="inlineStr">
        <is>
          <t>0</t>
        </is>
      </c>
      <c r="BU516" s="297" t="inlineStr">
        <is>
          <t>0</t>
        </is>
      </c>
      <c r="BV516" s="297" t="inlineStr">
        <is>
          <t>0</t>
        </is>
      </c>
      <c r="BW516" s="288" t="inlineStr">
        <is>
          <t>0</t>
        </is>
      </c>
      <c r="BX516" s="276">
        <f>SUM(IF(COUNTIF(#REF!, "*1.*"), 2, 0), IF(COUNTIF(#REF!, "*2.*"), 2, 0), IF(COUNTIF(#REF!, "*3.*"), 2, 0), IF(COUNTIF(#REF!, "*4.*"), 2, 0), IF(COUNTIF(#REF!, "*5.*"), 2, 0), IF(COUNTIF(#REF!, "*6.*"), 2, 0))</f>
        <v/>
      </c>
      <c r="BY516" s="277">
        <f t="array" ref="BY516">SUM(VALUE(AT516),VALUE(AU516),VALUE(AV516),VALUE(AW516),VALUE(AX516),VALUE(AY516),VALUE(AZ516),VALUE(BB516),VALUE(BC516),VALUE(BD516),VALUE(BE516),VALUE(BF516),VALUE(BG516),VALUE(BH516),VALUE(BI516),VALUE(BJ516),VALUE(BK516),VALUE(BL516),VALUE(BM516),VALUE(BN516),VALUE(BO516),VALUE(BP516),VALUE(BQ516),VALUE(BR516),VALUE(BS516),VALUE(BT516),VALUE(BU516),VALUE(BV516),VALUE(BW516))</f>
        <v/>
      </c>
      <c r="BZ516" s="307" t="n"/>
      <c r="CA516" s="307" t="n"/>
      <c r="CB516" s="307" t="n"/>
      <c r="CC516" s="307" t="n"/>
      <c r="CD516" s="307" t="n"/>
      <c r="CE516" s="307" t="n"/>
      <c r="CF516" s="307" t="n"/>
      <c r="CG516" s="307" t="n"/>
      <c r="CH516" s="307" t="n"/>
      <c r="CI516" s="307" t="n"/>
      <c r="CJ516" s="307" t="n"/>
      <c r="CK516" s="307" t="n"/>
      <c r="CL516" s="307" t="n"/>
      <c r="CM516" s="307" t="n"/>
      <c r="CN516" s="307" t="n"/>
      <c r="CO516" s="307" t="n"/>
      <c r="CP516" s="307" t="n"/>
      <c r="CQ516" s="307" t="n"/>
      <c r="CR516" s="279" t="inlineStr"/>
      <c r="CS516" s="280">
        <f>AVERAGE(Value(BY516),value(CR516))</f>
        <v/>
      </c>
      <c r="CT516" s="421">
        <f>(IF(OR(MediaScorecard!BH517="x", MediaScorecard!BI517="x",MediaScorecard!BJ517="x",MediaScorecard!BK517="x",MediaScorecard!BL517="x"),1, 2))</f>
        <v/>
      </c>
      <c r="CU516" s="308" t="n"/>
      <c r="CV516" s="308" t="n"/>
      <c r="CW516" s="308" t="n"/>
      <c r="CX516" s="309" t="n"/>
      <c r="CY516" s="308" t="n"/>
      <c r="CZ516" s="308" t="n"/>
      <c r="DA516" s="308" t="n"/>
    </row>
    <row r="517" ht="21" customHeight="1" s="590">
      <c r="A517" s="421" t="n"/>
      <c r="B517" s="270" t="n"/>
      <c r="C517" s="266" t="n"/>
      <c r="D517" s="267" t="inlineStr"/>
      <c r="E517" s="267" t="inlineStr"/>
      <c r="F517" s="268" t="inlineStr"/>
      <c r="G517" s="421" t="n"/>
      <c r="H517" s="269" t="n"/>
      <c r="I517" s="421" t="n"/>
      <c r="J517" s="421" t="n"/>
      <c r="K517" s="421" t="n"/>
      <c r="L517" s="421" t="n"/>
      <c r="M517" s="421" t="n"/>
      <c r="N517" s="421" t="n"/>
      <c r="O517" s="421" t="n"/>
      <c r="P517" s="421" t="n"/>
      <c r="Q517" s="421" t="n"/>
      <c r="R517" s="270" t="n"/>
      <c r="S517" s="421" t="n"/>
      <c r="T517" s="421" t="n"/>
      <c r="U517" s="421" t="n"/>
      <c r="V517" s="421" t="n"/>
      <c r="W517" s="421" t="n"/>
      <c r="X517" s="421" t="n"/>
      <c r="Y517" s="421" t="n"/>
      <c r="Z517" s="421" t="n"/>
      <c r="AA517" s="421" t="n"/>
      <c r="AB517" s="421" t="n"/>
      <c r="AC517" s="421" t="n"/>
      <c r="AD517" s="421" t="n"/>
      <c r="AE517" s="421" t="n"/>
      <c r="AF517" s="421" t="n"/>
      <c r="AG517" s="421" t="n"/>
      <c r="AH517" s="421" t="n"/>
      <c r="AI517" s="421" t="n"/>
      <c r="AJ517" s="297" t="n"/>
      <c r="AK517" s="297" t="n"/>
      <c r="AL517" s="284" t="n"/>
      <c r="AM517" s="297" t="n"/>
      <c r="AN517" s="285" t="n"/>
      <c r="AO517" s="297" t="n"/>
      <c r="AP517" s="297" t="n"/>
      <c r="AQ517" s="297" t="n"/>
      <c r="AR517" s="297" t="n"/>
      <c r="AS517" s="297" t="n"/>
      <c r="AT517" s="285" t="inlineStr">
        <is>
          <t>0</t>
        </is>
      </c>
      <c r="AU517" s="297" t="inlineStr">
        <is>
          <t>0</t>
        </is>
      </c>
      <c r="AV517" s="297" t="inlineStr">
        <is>
          <t>0</t>
        </is>
      </c>
      <c r="AW517" s="297" t="inlineStr">
        <is>
          <t>0</t>
        </is>
      </c>
      <c r="AX517" s="297" t="inlineStr">
        <is>
          <t>0</t>
        </is>
      </c>
      <c r="AY517" s="286" t="inlineStr">
        <is>
          <t>0</t>
        </is>
      </c>
      <c r="AZ517" s="286" t="inlineStr">
        <is>
          <t>0</t>
        </is>
      </c>
      <c r="BA517" s="287" t="inlineStr">
        <is>
          <t>0</t>
        </is>
      </c>
      <c r="BB517" s="286" t="inlineStr">
        <is>
          <t>0</t>
        </is>
      </c>
      <c r="BC517" s="286" t="inlineStr">
        <is>
          <t>0</t>
        </is>
      </c>
      <c r="BD517" s="286" t="inlineStr">
        <is>
          <t>0</t>
        </is>
      </c>
      <c r="BE517" s="286" t="inlineStr">
        <is>
          <t>0</t>
        </is>
      </c>
      <c r="BF517" s="286" t="inlineStr">
        <is>
          <t>0</t>
        </is>
      </c>
      <c r="BG517" s="286" t="inlineStr">
        <is>
          <t>0</t>
        </is>
      </c>
      <c r="BH517" s="297" t="inlineStr">
        <is>
          <t>0</t>
        </is>
      </c>
      <c r="BI517" s="297" t="inlineStr">
        <is>
          <t>0</t>
        </is>
      </c>
      <c r="BJ517" s="297" t="inlineStr">
        <is>
          <t>0</t>
        </is>
      </c>
      <c r="BK517" s="297" t="inlineStr">
        <is>
          <t>0</t>
        </is>
      </c>
      <c r="BL517" s="297" t="inlineStr">
        <is>
          <t>0</t>
        </is>
      </c>
      <c r="BM517" s="297" t="inlineStr">
        <is>
          <t>0</t>
        </is>
      </c>
      <c r="BN517" s="297" t="inlineStr">
        <is>
          <t>0</t>
        </is>
      </c>
      <c r="BO517" s="285" t="inlineStr">
        <is>
          <t>0</t>
        </is>
      </c>
      <c r="BP517" s="297" t="inlineStr">
        <is>
          <t>0</t>
        </is>
      </c>
      <c r="BQ517" s="297" t="inlineStr">
        <is>
          <t>0</t>
        </is>
      </c>
      <c r="BR517" s="297" t="inlineStr">
        <is>
          <t>0</t>
        </is>
      </c>
      <c r="BS517" s="297" t="inlineStr">
        <is>
          <t>0</t>
        </is>
      </c>
      <c r="BT517" s="297" t="inlineStr">
        <is>
          <t>0</t>
        </is>
      </c>
      <c r="BU517" s="297" t="inlineStr">
        <is>
          <t>0</t>
        </is>
      </c>
      <c r="BV517" s="297" t="inlineStr">
        <is>
          <t>0</t>
        </is>
      </c>
      <c r="BW517" s="288" t="inlineStr">
        <is>
          <t>0</t>
        </is>
      </c>
      <c r="BX517" s="276">
        <f>SUM(IF(COUNTIF(#REF!, "*1.*"), 2, 0), IF(COUNTIF(#REF!, "*2.*"), 2, 0), IF(COUNTIF(#REF!, "*3.*"), 2, 0), IF(COUNTIF(#REF!, "*4.*"), 2, 0), IF(COUNTIF(#REF!, "*5.*"), 2, 0), IF(COUNTIF(#REF!, "*6.*"), 2, 0))</f>
        <v/>
      </c>
      <c r="BY517" s="277">
        <f t="array" ref="BY517">SUM(VALUE(AT517),VALUE(AU517),VALUE(AV517),VALUE(AW517),VALUE(AX517),VALUE(AY517),VALUE(AZ517),VALUE(BB517),VALUE(BC517),VALUE(BD517),VALUE(BE517),VALUE(BF517),VALUE(BG517),VALUE(BH517),VALUE(BI517),VALUE(BJ517),VALUE(BK517),VALUE(BL517),VALUE(BM517),VALUE(BN517),VALUE(BO517),VALUE(BP517),VALUE(BQ517),VALUE(BR517),VALUE(BS517),VALUE(BT517),VALUE(BU517),VALUE(BV517),VALUE(BW517))</f>
        <v/>
      </c>
      <c r="BZ517" s="307" t="n"/>
      <c r="CA517" s="307" t="n"/>
      <c r="CB517" s="307" t="n"/>
      <c r="CC517" s="307" t="n"/>
      <c r="CD517" s="307" t="n"/>
      <c r="CE517" s="307" t="n"/>
      <c r="CF517" s="307" t="n"/>
      <c r="CG517" s="307" t="n"/>
      <c r="CH517" s="307" t="n"/>
      <c r="CI517" s="307" t="n"/>
      <c r="CJ517" s="307" t="n"/>
      <c r="CK517" s="307" t="n"/>
      <c r="CL517" s="307" t="n"/>
      <c r="CM517" s="307" t="n"/>
      <c r="CN517" s="307" t="n"/>
      <c r="CO517" s="307" t="n"/>
      <c r="CP517" s="307" t="n"/>
      <c r="CQ517" s="307" t="n"/>
      <c r="CR517" s="279" t="inlineStr"/>
      <c r="CS517" s="280">
        <f>AVERAGE(Value(BY517),value(CR517))</f>
        <v/>
      </c>
      <c r="CT517" s="421">
        <f>(IF(OR(MediaScorecard!BH518="x", MediaScorecard!BI518="x",MediaScorecard!BJ518="x",MediaScorecard!BK518="x",MediaScorecard!BL518="x"),1, 2))</f>
        <v/>
      </c>
      <c r="CU517" s="308" t="n"/>
      <c r="CV517" s="308" t="n"/>
      <c r="CW517" s="308" t="n"/>
      <c r="CX517" s="309" t="n"/>
      <c r="CY517" s="308" t="n"/>
      <c r="CZ517" s="308" t="n"/>
      <c r="DA517" s="308" t="n"/>
    </row>
    <row r="518" ht="21" customHeight="1" s="590">
      <c r="A518" s="421" t="n"/>
      <c r="B518" s="270" t="n"/>
      <c r="C518" s="266" t="n"/>
      <c r="D518" s="267" t="inlineStr"/>
      <c r="E518" s="267" t="inlineStr"/>
      <c r="F518" s="268" t="inlineStr"/>
      <c r="G518" s="421" t="n"/>
      <c r="H518" s="269" t="n"/>
      <c r="I518" s="421" t="n"/>
      <c r="J518" s="421" t="n"/>
      <c r="K518" s="421" t="n"/>
      <c r="L518" s="421" t="n"/>
      <c r="M518" s="421" t="n"/>
      <c r="N518" s="421" t="n"/>
      <c r="O518" s="421" t="n"/>
      <c r="P518" s="421" t="n"/>
      <c r="Q518" s="421" t="n"/>
      <c r="R518" s="270" t="n"/>
      <c r="S518" s="421" t="n"/>
      <c r="T518" s="421" t="n"/>
      <c r="U518" s="421" t="n"/>
      <c r="V518" s="421" t="n"/>
      <c r="W518" s="421" t="n"/>
      <c r="X518" s="421" t="n"/>
      <c r="Y518" s="421" t="n"/>
      <c r="Z518" s="421" t="n"/>
      <c r="AA518" s="421" t="n"/>
      <c r="AB518" s="421" t="n"/>
      <c r="AC518" s="421" t="n"/>
      <c r="AD518" s="421" t="n"/>
      <c r="AE518" s="421" t="n"/>
      <c r="AF518" s="421" t="n"/>
      <c r="AG518" s="421" t="n"/>
      <c r="AH518" s="421" t="n"/>
      <c r="AI518" s="421" t="n"/>
      <c r="AJ518" s="297" t="n"/>
      <c r="AK518" s="297" t="n"/>
      <c r="AL518" s="284" t="n"/>
      <c r="AM518" s="297" t="n"/>
      <c r="AN518" s="285" t="n"/>
      <c r="AO518" s="297" t="n"/>
      <c r="AP518" s="297" t="n"/>
      <c r="AQ518" s="297" t="n"/>
      <c r="AR518" s="297" t="n"/>
      <c r="AS518" s="297" t="n"/>
      <c r="AT518" s="285" t="inlineStr">
        <is>
          <t>0</t>
        </is>
      </c>
      <c r="AU518" s="297" t="inlineStr">
        <is>
          <t>0</t>
        </is>
      </c>
      <c r="AV518" s="297" t="inlineStr">
        <is>
          <t>0</t>
        </is>
      </c>
      <c r="AW518" s="297" t="inlineStr">
        <is>
          <t>0</t>
        </is>
      </c>
      <c r="AX518" s="297" t="inlineStr">
        <is>
          <t>0</t>
        </is>
      </c>
      <c r="AY518" s="286" t="inlineStr">
        <is>
          <t>0</t>
        </is>
      </c>
      <c r="AZ518" s="286" t="inlineStr">
        <is>
          <t>0</t>
        </is>
      </c>
      <c r="BA518" s="287" t="inlineStr">
        <is>
          <t>0</t>
        </is>
      </c>
      <c r="BB518" s="286" t="inlineStr">
        <is>
          <t>0</t>
        </is>
      </c>
      <c r="BC518" s="286" t="inlineStr">
        <is>
          <t>0</t>
        </is>
      </c>
      <c r="BD518" s="286" t="inlineStr">
        <is>
          <t>0</t>
        </is>
      </c>
      <c r="BE518" s="286" t="inlineStr">
        <is>
          <t>0</t>
        </is>
      </c>
      <c r="BF518" s="286" t="inlineStr">
        <is>
          <t>0</t>
        </is>
      </c>
      <c r="BG518" s="286" t="inlineStr">
        <is>
          <t>0</t>
        </is>
      </c>
      <c r="BH518" s="297" t="inlineStr">
        <is>
          <t>0</t>
        </is>
      </c>
      <c r="BI518" s="297" t="inlineStr">
        <is>
          <t>0</t>
        </is>
      </c>
      <c r="BJ518" s="297" t="inlineStr">
        <is>
          <t>0</t>
        </is>
      </c>
      <c r="BK518" s="297" t="inlineStr">
        <is>
          <t>0</t>
        </is>
      </c>
      <c r="BL518" s="297" t="inlineStr">
        <is>
          <t>0</t>
        </is>
      </c>
      <c r="BM518" s="297" t="inlineStr">
        <is>
          <t>0</t>
        </is>
      </c>
      <c r="BN518" s="297" t="inlineStr">
        <is>
          <t>0</t>
        </is>
      </c>
      <c r="BO518" s="285" t="inlineStr">
        <is>
          <t>0</t>
        </is>
      </c>
      <c r="BP518" s="297" t="inlineStr">
        <is>
          <t>0</t>
        </is>
      </c>
      <c r="BQ518" s="297" t="inlineStr">
        <is>
          <t>0</t>
        </is>
      </c>
      <c r="BR518" s="297" t="inlineStr">
        <is>
          <t>0</t>
        </is>
      </c>
      <c r="BS518" s="297" t="inlineStr">
        <is>
          <t>0</t>
        </is>
      </c>
      <c r="BT518" s="297" t="inlineStr">
        <is>
          <t>0</t>
        </is>
      </c>
      <c r="BU518" s="297" t="inlineStr">
        <is>
          <t>0</t>
        </is>
      </c>
      <c r="BV518" s="297" t="inlineStr">
        <is>
          <t>0</t>
        </is>
      </c>
      <c r="BW518" s="288" t="inlineStr">
        <is>
          <t>0</t>
        </is>
      </c>
      <c r="BX518" s="276">
        <f>SUM(IF(COUNTIF(#REF!, "*1.*"), 2, 0), IF(COUNTIF(#REF!, "*2.*"), 2, 0), IF(COUNTIF(#REF!, "*3.*"), 2, 0), IF(COUNTIF(#REF!, "*4.*"), 2, 0), IF(COUNTIF(#REF!, "*5.*"), 2, 0), IF(COUNTIF(#REF!, "*6.*"), 2, 0))</f>
        <v/>
      </c>
      <c r="BY518" s="277">
        <f t="array" ref="BY518">SUM(VALUE(AT518),VALUE(AU518),VALUE(AV518),VALUE(AW518),VALUE(AX518),VALUE(AY518),VALUE(AZ518),VALUE(BB518),VALUE(BC518),VALUE(BD518),VALUE(BE518),VALUE(BF518),VALUE(BG518),VALUE(BH518),VALUE(BI518),VALUE(BJ518),VALUE(BK518),VALUE(BL518),VALUE(BM518),VALUE(BN518),VALUE(BO518),VALUE(BP518),VALUE(BQ518),VALUE(BR518),VALUE(BS518),VALUE(BT518),VALUE(BU518),VALUE(BV518),VALUE(BW518))</f>
        <v/>
      </c>
      <c r="BZ518" s="307" t="n"/>
      <c r="CA518" s="307" t="n"/>
      <c r="CB518" s="307" t="n"/>
      <c r="CC518" s="307" t="n"/>
      <c r="CD518" s="307" t="n"/>
      <c r="CE518" s="307" t="n"/>
      <c r="CF518" s="307" t="n"/>
      <c r="CG518" s="307" t="n"/>
      <c r="CH518" s="307" t="n"/>
      <c r="CI518" s="307" t="n"/>
      <c r="CJ518" s="307" t="n"/>
      <c r="CK518" s="307" t="n"/>
      <c r="CL518" s="307" t="n"/>
      <c r="CM518" s="307" t="n"/>
      <c r="CN518" s="307" t="n"/>
      <c r="CO518" s="307" t="n"/>
      <c r="CP518" s="307" t="n"/>
      <c r="CQ518" s="307" t="n"/>
      <c r="CR518" s="279" t="inlineStr"/>
      <c r="CS518" s="280">
        <f>AVERAGE(Value(BY518),value(CR518))</f>
        <v/>
      </c>
      <c r="CT518" s="421">
        <f>(IF(OR(MediaScorecard!BH519="x", MediaScorecard!BI519="x",MediaScorecard!BJ519="x",MediaScorecard!BK519="x",MediaScorecard!BL519="x"),1, 2))</f>
        <v/>
      </c>
      <c r="CU518" s="308" t="n"/>
      <c r="CV518" s="308" t="n"/>
      <c r="CW518" s="308" t="n"/>
      <c r="CX518" s="309" t="n"/>
      <c r="CY518" s="308" t="n"/>
      <c r="CZ518" s="308" t="n"/>
      <c r="DA518" s="308" t="n"/>
    </row>
    <row r="519" ht="21" customHeight="1" s="590">
      <c r="A519" s="421" t="n"/>
      <c r="B519" s="270" t="n"/>
      <c r="C519" s="266" t="n"/>
      <c r="D519" s="267" t="inlineStr"/>
      <c r="E519" s="267" t="inlineStr"/>
      <c r="F519" s="268" t="inlineStr"/>
      <c r="G519" s="421" t="n"/>
      <c r="H519" s="269" t="n"/>
      <c r="I519" s="421" t="n"/>
      <c r="J519" s="421" t="n"/>
      <c r="K519" s="421" t="n"/>
      <c r="L519" s="421" t="n"/>
      <c r="M519" s="421" t="n"/>
      <c r="N519" s="421" t="n"/>
      <c r="O519" s="421" t="n"/>
      <c r="P519" s="421" t="n"/>
      <c r="Q519" s="421" t="n"/>
      <c r="R519" s="270" t="n"/>
      <c r="S519" s="421" t="n"/>
      <c r="T519" s="421" t="n"/>
      <c r="U519" s="421" t="n"/>
      <c r="V519" s="421" t="n"/>
      <c r="W519" s="421" t="n"/>
      <c r="X519" s="421" t="n"/>
      <c r="Y519" s="421" t="n"/>
      <c r="Z519" s="421" t="n"/>
      <c r="AA519" s="421" t="n"/>
      <c r="AB519" s="421" t="n"/>
      <c r="AC519" s="421" t="n"/>
      <c r="AD519" s="421" t="n"/>
      <c r="AE519" s="421" t="n"/>
      <c r="AF519" s="421" t="n"/>
      <c r="AG519" s="421" t="n"/>
      <c r="AH519" s="421" t="n"/>
      <c r="AI519" s="421" t="n"/>
      <c r="AJ519" s="297" t="n"/>
      <c r="AK519" s="297" t="n"/>
      <c r="AL519" s="284" t="n"/>
      <c r="AM519" s="297" t="n"/>
      <c r="AN519" s="285" t="n"/>
      <c r="AO519" s="297" t="n"/>
      <c r="AP519" s="297" t="n"/>
      <c r="AQ519" s="297" t="n"/>
      <c r="AR519" s="297" t="n"/>
      <c r="AS519" s="297" t="n"/>
      <c r="AT519" s="285" t="inlineStr">
        <is>
          <t>0</t>
        </is>
      </c>
      <c r="AU519" s="297" t="inlineStr">
        <is>
          <t>0</t>
        </is>
      </c>
      <c r="AV519" s="297" t="inlineStr">
        <is>
          <t>0</t>
        </is>
      </c>
      <c r="AW519" s="297" t="inlineStr">
        <is>
          <t>0</t>
        </is>
      </c>
      <c r="AX519" s="297" t="inlineStr">
        <is>
          <t>0</t>
        </is>
      </c>
      <c r="AY519" s="286" t="inlineStr">
        <is>
          <t>0</t>
        </is>
      </c>
      <c r="AZ519" s="286" t="inlineStr">
        <is>
          <t>0</t>
        </is>
      </c>
      <c r="BA519" s="287" t="inlineStr">
        <is>
          <t>0</t>
        </is>
      </c>
      <c r="BB519" s="286" t="inlineStr">
        <is>
          <t>0</t>
        </is>
      </c>
      <c r="BC519" s="286" t="inlineStr">
        <is>
          <t>0</t>
        </is>
      </c>
      <c r="BD519" s="286" t="inlineStr">
        <is>
          <t>0</t>
        </is>
      </c>
      <c r="BE519" s="286" t="inlineStr">
        <is>
          <t>0</t>
        </is>
      </c>
      <c r="BF519" s="286" t="inlineStr">
        <is>
          <t>0</t>
        </is>
      </c>
      <c r="BG519" s="286" t="inlineStr">
        <is>
          <t>0</t>
        </is>
      </c>
      <c r="BH519" s="297" t="inlineStr">
        <is>
          <t>0</t>
        </is>
      </c>
      <c r="BI519" s="297" t="inlineStr">
        <is>
          <t>0</t>
        </is>
      </c>
      <c r="BJ519" s="297" t="inlineStr">
        <is>
          <t>0</t>
        </is>
      </c>
      <c r="BK519" s="297" t="inlineStr">
        <is>
          <t>0</t>
        </is>
      </c>
      <c r="BL519" s="297" t="inlineStr">
        <is>
          <t>0</t>
        </is>
      </c>
      <c r="BM519" s="297" t="inlineStr">
        <is>
          <t>0</t>
        </is>
      </c>
      <c r="BN519" s="297" t="inlineStr">
        <is>
          <t>0</t>
        </is>
      </c>
      <c r="BO519" s="285" t="inlineStr">
        <is>
          <t>0</t>
        </is>
      </c>
      <c r="BP519" s="297" t="inlineStr">
        <is>
          <t>0</t>
        </is>
      </c>
      <c r="BQ519" s="297" t="inlineStr">
        <is>
          <t>0</t>
        </is>
      </c>
      <c r="BR519" s="297" t="inlineStr">
        <is>
          <t>0</t>
        </is>
      </c>
      <c r="BS519" s="297" t="inlineStr">
        <is>
          <t>0</t>
        </is>
      </c>
      <c r="BT519" s="297" t="inlineStr">
        <is>
          <t>0</t>
        </is>
      </c>
      <c r="BU519" s="297" t="inlineStr">
        <is>
          <t>0</t>
        </is>
      </c>
      <c r="BV519" s="297" t="inlineStr">
        <is>
          <t>0</t>
        </is>
      </c>
      <c r="BW519" s="288" t="inlineStr">
        <is>
          <t>0</t>
        </is>
      </c>
      <c r="BX519" s="276">
        <f>SUM(IF(COUNTIF(#REF!, "*1.*"), 2, 0), IF(COUNTIF(#REF!, "*2.*"), 2, 0), IF(COUNTIF(#REF!, "*3.*"), 2, 0), IF(COUNTIF(#REF!, "*4.*"), 2, 0), IF(COUNTIF(#REF!, "*5.*"), 2, 0), IF(COUNTIF(#REF!, "*6.*"), 2, 0))</f>
        <v/>
      </c>
      <c r="BY519" s="277">
        <f t="array" ref="BY519">SUM(VALUE(AT519),VALUE(AU519),VALUE(AV519),VALUE(AW519),VALUE(AX519),VALUE(AY519),VALUE(AZ519),VALUE(BB519),VALUE(BC519),VALUE(BD519),VALUE(BE519),VALUE(BF519),VALUE(BG519),VALUE(BH519),VALUE(BI519),VALUE(BJ519),VALUE(BK519),VALUE(BL519),VALUE(BM519),VALUE(BN519),VALUE(BO519),VALUE(BP519),VALUE(BQ519),VALUE(BR519),VALUE(BS519),VALUE(BT519),VALUE(BU519),VALUE(BV519),VALUE(BW519))</f>
        <v/>
      </c>
      <c r="BZ519" s="307" t="n"/>
      <c r="CA519" s="307" t="n"/>
      <c r="CB519" s="307" t="n"/>
      <c r="CC519" s="307" t="n"/>
      <c r="CD519" s="307" t="n"/>
      <c r="CE519" s="307" t="n"/>
      <c r="CF519" s="307" t="n"/>
      <c r="CG519" s="307" t="n"/>
      <c r="CH519" s="307" t="n"/>
      <c r="CI519" s="307" t="n"/>
      <c r="CJ519" s="307" t="n"/>
      <c r="CK519" s="307" t="n"/>
      <c r="CL519" s="307" t="n"/>
      <c r="CM519" s="307" t="n"/>
      <c r="CN519" s="307" t="n"/>
      <c r="CO519" s="307" t="n"/>
      <c r="CP519" s="307" t="n"/>
      <c r="CQ519" s="307" t="n"/>
      <c r="CR519" s="279" t="inlineStr"/>
      <c r="CS519" s="280">
        <f>AVERAGE(Value(BY519),value(CR519))</f>
        <v/>
      </c>
      <c r="CT519" s="421">
        <f>(IF(OR(MediaScorecard!BH520="x", MediaScorecard!BI520="x",MediaScorecard!BJ520="x",MediaScorecard!BK520="x",MediaScorecard!BL520="x"),1, 2))</f>
        <v/>
      </c>
      <c r="CU519" s="308" t="n"/>
      <c r="CV519" s="308" t="n"/>
      <c r="CW519" s="308" t="n"/>
      <c r="CX519" s="309" t="n"/>
      <c r="CY519" s="308" t="n"/>
      <c r="CZ519" s="308" t="n"/>
      <c r="DA519" s="308" t="n"/>
    </row>
    <row r="520" ht="21" customHeight="1" s="590">
      <c r="A520" s="421" t="n"/>
      <c r="B520" s="270" t="n"/>
      <c r="C520" s="266" t="n"/>
      <c r="D520" s="267" t="inlineStr"/>
      <c r="E520" s="267" t="inlineStr"/>
      <c r="F520" s="268" t="inlineStr"/>
      <c r="G520" s="421" t="n"/>
      <c r="H520" s="269" t="n"/>
      <c r="I520" s="421" t="n"/>
      <c r="J520" s="421" t="n"/>
      <c r="K520" s="421" t="n"/>
      <c r="L520" s="421" t="n"/>
      <c r="M520" s="421" t="n"/>
      <c r="N520" s="421" t="n"/>
      <c r="O520" s="421" t="n"/>
      <c r="P520" s="421" t="n"/>
      <c r="Q520" s="421" t="n"/>
      <c r="R520" s="270" t="n"/>
      <c r="S520" s="421" t="n"/>
      <c r="T520" s="421" t="n"/>
      <c r="U520" s="421" t="n"/>
      <c r="V520" s="421" t="n"/>
      <c r="W520" s="421" t="n"/>
      <c r="X520" s="421" t="n"/>
      <c r="Y520" s="421" t="n"/>
      <c r="Z520" s="421" t="n"/>
      <c r="AA520" s="421" t="n"/>
      <c r="AB520" s="421" t="n"/>
      <c r="AC520" s="421" t="n"/>
      <c r="AD520" s="421" t="n"/>
      <c r="AE520" s="421" t="n"/>
      <c r="AF520" s="421" t="n"/>
      <c r="AG520" s="421" t="n"/>
      <c r="AH520" s="421" t="n"/>
      <c r="AI520" s="421" t="n"/>
      <c r="AJ520" s="297" t="n"/>
      <c r="AK520" s="297" t="n"/>
      <c r="AL520" s="284" t="n"/>
      <c r="AM520" s="297" t="n"/>
      <c r="AN520" s="285" t="n"/>
      <c r="AO520" s="297" t="n"/>
      <c r="AP520" s="297" t="n"/>
      <c r="AQ520" s="297" t="n"/>
      <c r="AR520" s="297" t="n"/>
      <c r="AS520" s="297" t="n"/>
      <c r="AT520" s="285" t="inlineStr">
        <is>
          <t>0</t>
        </is>
      </c>
      <c r="AU520" s="297" t="inlineStr">
        <is>
          <t>0</t>
        </is>
      </c>
      <c r="AV520" s="297" t="inlineStr">
        <is>
          <t>0</t>
        </is>
      </c>
      <c r="AW520" s="297" t="inlineStr">
        <is>
          <t>0</t>
        </is>
      </c>
      <c r="AX520" s="297" t="inlineStr">
        <is>
          <t>0</t>
        </is>
      </c>
      <c r="AY520" s="286" t="inlineStr">
        <is>
          <t>0</t>
        </is>
      </c>
      <c r="AZ520" s="286" t="inlineStr">
        <is>
          <t>0</t>
        </is>
      </c>
      <c r="BA520" s="287" t="inlineStr">
        <is>
          <t>0</t>
        </is>
      </c>
      <c r="BB520" s="286" t="inlineStr">
        <is>
          <t>0</t>
        </is>
      </c>
      <c r="BC520" s="286" t="inlineStr">
        <is>
          <t>0</t>
        </is>
      </c>
      <c r="BD520" s="286" t="inlineStr">
        <is>
          <t>0</t>
        </is>
      </c>
      <c r="BE520" s="286" t="inlineStr">
        <is>
          <t>0</t>
        </is>
      </c>
      <c r="BF520" s="286" t="inlineStr">
        <is>
          <t>0</t>
        </is>
      </c>
      <c r="BG520" s="286" t="inlineStr">
        <is>
          <t>0</t>
        </is>
      </c>
      <c r="BH520" s="297" t="inlineStr">
        <is>
          <t>0</t>
        </is>
      </c>
      <c r="BI520" s="297" t="inlineStr">
        <is>
          <t>0</t>
        </is>
      </c>
      <c r="BJ520" s="297" t="inlineStr">
        <is>
          <t>0</t>
        </is>
      </c>
      <c r="BK520" s="297" t="inlineStr">
        <is>
          <t>0</t>
        </is>
      </c>
      <c r="BL520" s="297" t="inlineStr">
        <is>
          <t>0</t>
        </is>
      </c>
      <c r="BM520" s="297" t="inlineStr">
        <is>
          <t>0</t>
        </is>
      </c>
      <c r="BN520" s="297" t="inlineStr">
        <is>
          <t>0</t>
        </is>
      </c>
      <c r="BO520" s="285" t="inlineStr">
        <is>
          <t>0</t>
        </is>
      </c>
      <c r="BP520" s="297" t="inlineStr">
        <is>
          <t>0</t>
        </is>
      </c>
      <c r="BQ520" s="297" t="inlineStr">
        <is>
          <t>0</t>
        </is>
      </c>
      <c r="BR520" s="297" t="inlineStr">
        <is>
          <t>0</t>
        </is>
      </c>
      <c r="BS520" s="297" t="inlineStr">
        <is>
          <t>0</t>
        </is>
      </c>
      <c r="BT520" s="297" t="inlineStr">
        <is>
          <t>0</t>
        </is>
      </c>
      <c r="BU520" s="297" t="inlineStr">
        <is>
          <t>0</t>
        </is>
      </c>
      <c r="BV520" s="297" t="inlineStr">
        <is>
          <t>0</t>
        </is>
      </c>
      <c r="BW520" s="288" t="inlineStr">
        <is>
          <t>0</t>
        </is>
      </c>
      <c r="BX520" s="276">
        <f>SUM(IF(COUNTIF(#REF!, "*1.*"), 2, 0), IF(COUNTIF(#REF!, "*2.*"), 2, 0), IF(COUNTIF(#REF!, "*3.*"), 2, 0), IF(COUNTIF(#REF!, "*4.*"), 2, 0), IF(COUNTIF(#REF!, "*5.*"), 2, 0), IF(COUNTIF(#REF!, "*6.*"), 2, 0))</f>
        <v/>
      </c>
      <c r="BY520" s="277">
        <f t="array" ref="BY520">SUM(VALUE(AT520),VALUE(AU520),VALUE(AV520),VALUE(AW520),VALUE(AX520),VALUE(AY520),VALUE(AZ520),VALUE(BB520),VALUE(BC520),VALUE(BD520),VALUE(BE520),VALUE(BF520),VALUE(BG520),VALUE(BH520),VALUE(BI520),VALUE(BJ520),VALUE(BK520),VALUE(BL520),VALUE(BM520),VALUE(BN520),VALUE(BO520),VALUE(BP520),VALUE(BQ520),VALUE(BR520),VALUE(BS520),VALUE(BT520),VALUE(BU520),VALUE(BV520),VALUE(BW520))</f>
        <v/>
      </c>
      <c r="BZ520" s="307" t="n"/>
      <c r="CA520" s="307" t="n"/>
      <c r="CB520" s="307" t="n"/>
      <c r="CC520" s="307" t="n"/>
      <c r="CD520" s="307" t="n"/>
      <c r="CE520" s="307" t="n"/>
      <c r="CF520" s="307" t="n"/>
      <c r="CG520" s="307" t="n"/>
      <c r="CH520" s="307" t="n"/>
      <c r="CI520" s="307" t="n"/>
      <c r="CJ520" s="307" t="n"/>
      <c r="CK520" s="307" t="n"/>
      <c r="CL520" s="307" t="n"/>
      <c r="CM520" s="307" t="n"/>
      <c r="CN520" s="307" t="n"/>
      <c r="CO520" s="307" t="n"/>
      <c r="CP520" s="307" t="n"/>
      <c r="CQ520" s="307" t="n"/>
      <c r="CR520" s="279" t="inlineStr"/>
      <c r="CS520" s="280">
        <f>AVERAGE(Value(BY520),value(CR520))</f>
        <v/>
      </c>
      <c r="CT520" s="421">
        <f>(IF(OR(MediaScorecard!BH521="x", MediaScorecard!BI521="x",MediaScorecard!BJ521="x",MediaScorecard!BK521="x",MediaScorecard!BL521="x"),1, 2))</f>
        <v/>
      </c>
      <c r="CU520" s="308" t="n"/>
      <c r="CV520" s="308" t="n"/>
      <c r="CW520" s="308" t="n"/>
      <c r="CX520" s="309" t="n"/>
      <c r="CY520" s="308" t="n"/>
      <c r="CZ520" s="308" t="n"/>
      <c r="DA520" s="308" t="n"/>
    </row>
    <row r="521" ht="21" customHeight="1" s="590">
      <c r="A521" s="421" t="n"/>
      <c r="B521" s="270" t="n"/>
      <c r="C521" s="266" t="n"/>
      <c r="D521" s="267" t="inlineStr"/>
      <c r="E521" s="267" t="inlineStr"/>
      <c r="F521" s="268" t="inlineStr"/>
      <c r="G521" s="421" t="n"/>
      <c r="H521" s="269" t="n"/>
      <c r="I521" s="421" t="n"/>
      <c r="J521" s="421" t="n"/>
      <c r="K521" s="421" t="n"/>
      <c r="L521" s="421" t="n"/>
      <c r="M521" s="421" t="n"/>
      <c r="N521" s="421" t="n"/>
      <c r="O521" s="421" t="n"/>
      <c r="P521" s="421" t="n"/>
      <c r="Q521" s="421" t="n"/>
      <c r="R521" s="270" t="n"/>
      <c r="S521" s="421" t="n"/>
      <c r="T521" s="421" t="n"/>
      <c r="U521" s="421" t="n"/>
      <c r="V521" s="421" t="n"/>
      <c r="W521" s="421" t="n"/>
      <c r="X521" s="421" t="n"/>
      <c r="Y521" s="421" t="n"/>
      <c r="Z521" s="421" t="n"/>
      <c r="AA521" s="421" t="n"/>
      <c r="AB521" s="421" t="n"/>
      <c r="AC521" s="421" t="n"/>
      <c r="AD521" s="421" t="n"/>
      <c r="AE521" s="421" t="n"/>
      <c r="AF521" s="421" t="n"/>
      <c r="AG521" s="421" t="n"/>
      <c r="AH521" s="421" t="n"/>
      <c r="AI521" s="421" t="n"/>
      <c r="AJ521" s="297" t="n"/>
      <c r="AK521" s="297" t="n"/>
      <c r="AL521" s="284" t="n"/>
      <c r="AM521" s="297" t="n"/>
      <c r="AN521" s="285" t="n"/>
      <c r="AO521" s="297" t="n"/>
      <c r="AP521" s="297" t="n"/>
      <c r="AQ521" s="297" t="n"/>
      <c r="AR521" s="297" t="n"/>
      <c r="AS521" s="297" t="n"/>
      <c r="AT521" s="285" t="inlineStr">
        <is>
          <t>0</t>
        </is>
      </c>
      <c r="AU521" s="297" t="inlineStr">
        <is>
          <t>0</t>
        </is>
      </c>
      <c r="AV521" s="297" t="inlineStr">
        <is>
          <t>0</t>
        </is>
      </c>
      <c r="AW521" s="297" t="inlineStr">
        <is>
          <t>0</t>
        </is>
      </c>
      <c r="AX521" s="297" t="inlineStr">
        <is>
          <t>0</t>
        </is>
      </c>
      <c r="AY521" s="286" t="inlineStr">
        <is>
          <t>0</t>
        </is>
      </c>
      <c r="AZ521" s="286" t="inlineStr">
        <is>
          <t>0</t>
        </is>
      </c>
      <c r="BA521" s="287" t="inlineStr">
        <is>
          <t>0</t>
        </is>
      </c>
      <c r="BB521" s="286" t="inlineStr">
        <is>
          <t>0</t>
        </is>
      </c>
      <c r="BC521" s="286" t="inlineStr">
        <is>
          <t>0</t>
        </is>
      </c>
      <c r="BD521" s="286" t="inlineStr">
        <is>
          <t>0</t>
        </is>
      </c>
      <c r="BE521" s="286" t="inlineStr">
        <is>
          <t>0</t>
        </is>
      </c>
      <c r="BF521" s="286" t="inlineStr">
        <is>
          <t>0</t>
        </is>
      </c>
      <c r="BG521" s="286" t="inlineStr">
        <is>
          <t>0</t>
        </is>
      </c>
      <c r="BH521" s="297" t="inlineStr">
        <is>
          <t>0</t>
        </is>
      </c>
      <c r="BI521" s="297" t="inlineStr">
        <is>
          <t>0</t>
        </is>
      </c>
      <c r="BJ521" s="297" t="inlineStr">
        <is>
          <t>0</t>
        </is>
      </c>
      <c r="BK521" s="297" t="inlineStr">
        <is>
          <t>0</t>
        </is>
      </c>
      <c r="BL521" s="297" t="inlineStr">
        <is>
          <t>0</t>
        </is>
      </c>
      <c r="BM521" s="297" t="inlineStr">
        <is>
          <t>0</t>
        </is>
      </c>
      <c r="BN521" s="297" t="inlineStr">
        <is>
          <t>0</t>
        </is>
      </c>
      <c r="BO521" s="285" t="inlineStr">
        <is>
          <t>0</t>
        </is>
      </c>
      <c r="BP521" s="297" t="inlineStr">
        <is>
          <t>0</t>
        </is>
      </c>
      <c r="BQ521" s="297" t="inlineStr">
        <is>
          <t>0</t>
        </is>
      </c>
      <c r="BR521" s="297" t="inlineStr">
        <is>
          <t>0</t>
        </is>
      </c>
      <c r="BS521" s="297" t="inlineStr">
        <is>
          <t>0</t>
        </is>
      </c>
      <c r="BT521" s="297" t="inlineStr">
        <is>
          <t>0</t>
        </is>
      </c>
      <c r="BU521" s="297" t="inlineStr">
        <is>
          <t>0</t>
        </is>
      </c>
      <c r="BV521" s="297" t="inlineStr">
        <is>
          <t>0</t>
        </is>
      </c>
      <c r="BW521" s="288" t="inlineStr">
        <is>
          <t>0</t>
        </is>
      </c>
      <c r="BX521" s="276">
        <f>SUM(IF(COUNTIF(#REF!, "*1.*"), 2, 0), IF(COUNTIF(#REF!, "*2.*"), 2, 0), IF(COUNTIF(#REF!, "*3.*"), 2, 0), IF(COUNTIF(#REF!, "*4.*"), 2, 0), IF(COUNTIF(#REF!, "*5.*"), 2, 0), IF(COUNTIF(#REF!, "*6.*"), 2, 0))</f>
        <v/>
      </c>
      <c r="BY521" s="277">
        <f t="array" ref="BY521">SUM(VALUE(AT521),VALUE(AU521),VALUE(AV521),VALUE(AW521),VALUE(AX521),VALUE(AY521),VALUE(AZ521),VALUE(BB521),VALUE(BC521),VALUE(BD521),VALUE(BE521),VALUE(BF521),VALUE(BG521),VALUE(BH521),VALUE(BI521),VALUE(BJ521),VALUE(BK521),VALUE(BL521),VALUE(BM521),VALUE(BN521),VALUE(BO521),VALUE(BP521),VALUE(BQ521),VALUE(BR521),VALUE(BS521),VALUE(BT521),VALUE(BU521),VALUE(BV521),VALUE(BW521))</f>
        <v/>
      </c>
      <c r="BZ521" s="307" t="n"/>
      <c r="CA521" s="307" t="n"/>
      <c r="CB521" s="307" t="n"/>
      <c r="CC521" s="307" t="n"/>
      <c r="CD521" s="307" t="n"/>
      <c r="CE521" s="307" t="n"/>
      <c r="CF521" s="307" t="n"/>
      <c r="CG521" s="307" t="n"/>
      <c r="CH521" s="307" t="n"/>
      <c r="CI521" s="307" t="n"/>
      <c r="CJ521" s="307" t="n"/>
      <c r="CK521" s="307" t="n"/>
      <c r="CL521" s="307" t="n"/>
      <c r="CM521" s="307" t="n"/>
      <c r="CN521" s="307" t="n"/>
      <c r="CO521" s="307" t="n"/>
      <c r="CP521" s="307" t="n"/>
      <c r="CQ521" s="307" t="n"/>
      <c r="CR521" s="279" t="inlineStr"/>
      <c r="CS521" s="280">
        <f>AVERAGE(Value(BY521),value(CR521))</f>
        <v/>
      </c>
      <c r="CT521" s="421">
        <f>(IF(OR(MediaScorecard!BH522="x", MediaScorecard!BI522="x",MediaScorecard!BJ522="x",MediaScorecard!BK522="x",MediaScorecard!BL522="x"),1, 2))</f>
        <v/>
      </c>
      <c r="CU521" s="308" t="n"/>
      <c r="CV521" s="308" t="n"/>
      <c r="CW521" s="308" t="n"/>
      <c r="CX521" s="309" t="n"/>
      <c r="CY521" s="308" t="n"/>
      <c r="CZ521" s="308" t="n"/>
      <c r="DA521" s="308" t="n"/>
    </row>
    <row r="522" ht="21" customHeight="1" s="590">
      <c r="A522" s="421" t="n"/>
      <c r="B522" s="270" t="n"/>
      <c r="C522" s="266" t="n"/>
      <c r="D522" s="267" t="inlineStr"/>
      <c r="E522" s="267" t="inlineStr"/>
      <c r="F522" s="268" t="inlineStr"/>
      <c r="G522" s="421" t="n"/>
      <c r="H522" s="269" t="n"/>
      <c r="I522" s="421" t="n"/>
      <c r="J522" s="421" t="n"/>
      <c r="K522" s="421" t="n"/>
      <c r="L522" s="421" t="n"/>
      <c r="M522" s="421" t="n"/>
      <c r="N522" s="421" t="n"/>
      <c r="O522" s="421" t="n"/>
      <c r="P522" s="421" t="n"/>
      <c r="Q522" s="421" t="n"/>
      <c r="R522" s="270" t="n"/>
      <c r="S522" s="421" t="n"/>
      <c r="T522" s="421" t="n"/>
      <c r="U522" s="421" t="n"/>
      <c r="V522" s="421" t="n"/>
      <c r="W522" s="421" t="n"/>
      <c r="X522" s="421" t="n"/>
      <c r="Y522" s="421" t="n"/>
      <c r="Z522" s="421" t="n"/>
      <c r="AA522" s="421" t="n"/>
      <c r="AB522" s="421" t="n"/>
      <c r="AC522" s="421" t="n"/>
      <c r="AD522" s="421" t="n"/>
      <c r="AE522" s="421" t="n"/>
      <c r="AF522" s="421" t="n"/>
      <c r="AG522" s="421" t="n"/>
      <c r="AH522" s="421" t="n"/>
      <c r="AI522" s="421" t="n"/>
      <c r="AJ522" s="297" t="n"/>
      <c r="AK522" s="297" t="n"/>
      <c r="AL522" s="284" t="n"/>
      <c r="AM522" s="297" t="n"/>
      <c r="AN522" s="285" t="n"/>
      <c r="AO522" s="297" t="n"/>
      <c r="AP522" s="297" t="n"/>
      <c r="AQ522" s="297" t="n"/>
      <c r="AR522" s="297" t="n"/>
      <c r="AS522" s="297" t="n"/>
      <c r="AT522" s="285" t="inlineStr">
        <is>
          <t>0</t>
        </is>
      </c>
      <c r="AU522" s="297" t="inlineStr">
        <is>
          <t>0</t>
        </is>
      </c>
      <c r="AV522" s="297" t="inlineStr">
        <is>
          <t>0</t>
        </is>
      </c>
      <c r="AW522" s="297" t="inlineStr">
        <is>
          <t>0</t>
        </is>
      </c>
      <c r="AX522" s="297" t="inlineStr">
        <is>
          <t>0</t>
        </is>
      </c>
      <c r="AY522" s="286" t="inlineStr">
        <is>
          <t>0</t>
        </is>
      </c>
      <c r="AZ522" s="286" t="inlineStr">
        <is>
          <t>0</t>
        </is>
      </c>
      <c r="BA522" s="287" t="inlineStr">
        <is>
          <t>0</t>
        </is>
      </c>
      <c r="BB522" s="286" t="inlineStr">
        <is>
          <t>0</t>
        </is>
      </c>
      <c r="BC522" s="286" t="inlineStr">
        <is>
          <t>0</t>
        </is>
      </c>
      <c r="BD522" s="286" t="inlineStr">
        <is>
          <t>0</t>
        </is>
      </c>
      <c r="BE522" s="286" t="inlineStr">
        <is>
          <t>0</t>
        </is>
      </c>
      <c r="BF522" s="286" t="inlineStr">
        <is>
          <t>0</t>
        </is>
      </c>
      <c r="BG522" s="286" t="inlineStr">
        <is>
          <t>0</t>
        </is>
      </c>
      <c r="BH522" s="297" t="inlineStr">
        <is>
          <t>0</t>
        </is>
      </c>
      <c r="BI522" s="297" t="inlineStr">
        <is>
          <t>0</t>
        </is>
      </c>
      <c r="BJ522" s="297" t="inlineStr">
        <is>
          <t>0</t>
        </is>
      </c>
      <c r="BK522" s="297" t="inlineStr">
        <is>
          <t>0</t>
        </is>
      </c>
      <c r="BL522" s="297" t="inlineStr">
        <is>
          <t>0</t>
        </is>
      </c>
      <c r="BM522" s="297" t="inlineStr">
        <is>
          <t>0</t>
        </is>
      </c>
      <c r="BN522" s="297" t="inlineStr">
        <is>
          <t>0</t>
        </is>
      </c>
      <c r="BO522" s="285" t="inlineStr">
        <is>
          <t>0</t>
        </is>
      </c>
      <c r="BP522" s="297" t="inlineStr">
        <is>
          <t>0</t>
        </is>
      </c>
      <c r="BQ522" s="297" t="inlineStr">
        <is>
          <t>0</t>
        </is>
      </c>
      <c r="BR522" s="297" t="inlineStr">
        <is>
          <t>0</t>
        </is>
      </c>
      <c r="BS522" s="297" t="inlineStr">
        <is>
          <t>0</t>
        </is>
      </c>
      <c r="BT522" s="297" t="inlineStr">
        <is>
          <t>0</t>
        </is>
      </c>
      <c r="BU522" s="297" t="inlineStr">
        <is>
          <t>0</t>
        </is>
      </c>
      <c r="BV522" s="297" t="inlineStr">
        <is>
          <t>0</t>
        </is>
      </c>
      <c r="BW522" s="288" t="inlineStr">
        <is>
          <t>0</t>
        </is>
      </c>
      <c r="BX522" s="276">
        <f>SUM(IF(COUNTIF(#REF!, "*1.*"), 2, 0), IF(COUNTIF(#REF!, "*2.*"), 2, 0), IF(COUNTIF(#REF!, "*3.*"), 2, 0), IF(COUNTIF(#REF!, "*4.*"), 2, 0), IF(COUNTIF(#REF!, "*5.*"), 2, 0), IF(COUNTIF(#REF!, "*6.*"), 2, 0))</f>
        <v/>
      </c>
      <c r="BY522" s="277">
        <f t="array" ref="BY522">SUM(VALUE(AT522),VALUE(AU522),VALUE(AV522),VALUE(AW522),VALUE(AX522),VALUE(AY522),VALUE(AZ522),VALUE(BB522),VALUE(BC522),VALUE(BD522),VALUE(BE522),VALUE(BF522),VALUE(BG522),VALUE(BH522),VALUE(BI522),VALUE(BJ522),VALUE(BK522),VALUE(BL522),VALUE(BM522),VALUE(BN522),VALUE(BO522),VALUE(BP522),VALUE(BQ522),VALUE(BR522),VALUE(BS522),VALUE(BT522),VALUE(BU522),VALUE(BV522),VALUE(BW522))</f>
        <v/>
      </c>
      <c r="BZ522" s="307" t="n"/>
      <c r="CA522" s="307" t="n"/>
      <c r="CB522" s="307" t="n"/>
      <c r="CC522" s="307" t="n"/>
      <c r="CD522" s="307" t="n"/>
      <c r="CE522" s="307" t="n"/>
      <c r="CF522" s="307" t="n"/>
      <c r="CG522" s="307" t="n"/>
      <c r="CH522" s="307" t="n"/>
      <c r="CI522" s="307" t="n"/>
      <c r="CJ522" s="307" t="n"/>
      <c r="CK522" s="307" t="n"/>
      <c r="CL522" s="307" t="n"/>
      <c r="CM522" s="307" t="n"/>
      <c r="CN522" s="307" t="n"/>
      <c r="CO522" s="307" t="n"/>
      <c r="CP522" s="307" t="n"/>
      <c r="CQ522" s="307" t="n"/>
      <c r="CR522" s="279" t="inlineStr"/>
      <c r="CS522" s="280">
        <f>AVERAGE(Value(BY522),value(CR522))</f>
        <v/>
      </c>
      <c r="CT522" s="421">
        <f>(IF(OR(MediaScorecard!BH523="x", MediaScorecard!BI523="x",MediaScorecard!BJ523="x",MediaScorecard!BK523="x",MediaScorecard!BL523="x"),1, 2))</f>
        <v/>
      </c>
      <c r="CU522" s="308" t="n"/>
      <c r="CV522" s="308" t="n"/>
      <c r="CW522" s="308" t="n"/>
      <c r="CX522" s="309" t="n"/>
      <c r="CY522" s="308" t="n"/>
      <c r="CZ522" s="308" t="n"/>
      <c r="DA522" s="308" t="n"/>
    </row>
    <row r="523" ht="21" customHeight="1" s="590">
      <c r="A523" s="421" t="n"/>
      <c r="B523" s="270" t="n"/>
      <c r="C523" s="266" t="n"/>
      <c r="D523" s="267" t="inlineStr"/>
      <c r="E523" s="267" t="inlineStr"/>
      <c r="F523" s="268" t="inlineStr"/>
      <c r="G523" s="421" t="n"/>
      <c r="H523" s="269" t="n"/>
      <c r="I523" s="421" t="n"/>
      <c r="J523" s="421" t="n"/>
      <c r="K523" s="421" t="n"/>
      <c r="L523" s="421" t="n"/>
      <c r="M523" s="421" t="n"/>
      <c r="N523" s="421" t="n"/>
      <c r="O523" s="421" t="n"/>
      <c r="P523" s="421" t="n"/>
      <c r="Q523" s="421" t="n"/>
      <c r="R523" s="270" t="n"/>
      <c r="S523" s="421" t="n"/>
      <c r="T523" s="421" t="n"/>
      <c r="U523" s="421" t="n"/>
      <c r="V523" s="421" t="n"/>
      <c r="W523" s="421" t="n"/>
      <c r="X523" s="421" t="n"/>
      <c r="Y523" s="421" t="n"/>
      <c r="Z523" s="421" t="n"/>
      <c r="AA523" s="421" t="n"/>
      <c r="AB523" s="421" t="n"/>
      <c r="AC523" s="421" t="n"/>
      <c r="AD523" s="421" t="n"/>
      <c r="AE523" s="421" t="n"/>
      <c r="AF523" s="421" t="n"/>
      <c r="AG523" s="421" t="n"/>
      <c r="AH523" s="421" t="n"/>
      <c r="AI523" s="421" t="n"/>
      <c r="AJ523" s="297" t="n"/>
      <c r="AK523" s="297" t="n"/>
      <c r="AL523" s="284" t="n"/>
      <c r="AM523" s="297" t="n"/>
      <c r="AN523" s="285" t="n"/>
      <c r="AO523" s="297" t="n"/>
      <c r="AP523" s="297" t="n"/>
      <c r="AQ523" s="297" t="n"/>
      <c r="AR523" s="297" t="n"/>
      <c r="AS523" s="297" t="n"/>
      <c r="AT523" s="285" t="inlineStr">
        <is>
          <t>0</t>
        </is>
      </c>
      <c r="AU523" s="297" t="inlineStr">
        <is>
          <t>0</t>
        </is>
      </c>
      <c r="AV523" s="297" t="inlineStr">
        <is>
          <t>0</t>
        </is>
      </c>
      <c r="AW523" s="297" t="inlineStr">
        <is>
          <t>0</t>
        </is>
      </c>
      <c r="AX523" s="297" t="inlineStr">
        <is>
          <t>0</t>
        </is>
      </c>
      <c r="AY523" s="286" t="inlineStr">
        <is>
          <t>0</t>
        </is>
      </c>
      <c r="AZ523" s="286" t="inlineStr">
        <is>
          <t>0</t>
        </is>
      </c>
      <c r="BA523" s="287" t="inlineStr">
        <is>
          <t>0</t>
        </is>
      </c>
      <c r="BB523" s="286" t="inlineStr">
        <is>
          <t>0</t>
        </is>
      </c>
      <c r="BC523" s="286" t="inlineStr">
        <is>
          <t>0</t>
        </is>
      </c>
      <c r="BD523" s="286" t="inlineStr">
        <is>
          <t>0</t>
        </is>
      </c>
      <c r="BE523" s="286" t="inlineStr">
        <is>
          <t>0</t>
        </is>
      </c>
      <c r="BF523" s="286" t="inlineStr">
        <is>
          <t>0</t>
        </is>
      </c>
      <c r="BG523" s="286" t="inlineStr">
        <is>
          <t>0</t>
        </is>
      </c>
      <c r="BH523" s="297" t="inlineStr">
        <is>
          <t>0</t>
        </is>
      </c>
      <c r="BI523" s="297" t="inlineStr">
        <is>
          <t>0</t>
        </is>
      </c>
      <c r="BJ523" s="297" t="inlineStr">
        <is>
          <t>0</t>
        </is>
      </c>
      <c r="BK523" s="297" t="inlineStr">
        <is>
          <t>0</t>
        </is>
      </c>
      <c r="BL523" s="297" t="inlineStr">
        <is>
          <t>0</t>
        </is>
      </c>
      <c r="BM523" s="297" t="inlineStr">
        <is>
          <t>0</t>
        </is>
      </c>
      <c r="BN523" s="297" t="inlineStr">
        <is>
          <t>0</t>
        </is>
      </c>
      <c r="BO523" s="285" t="inlineStr">
        <is>
          <t>0</t>
        </is>
      </c>
      <c r="BP523" s="297" t="inlineStr">
        <is>
          <t>0</t>
        </is>
      </c>
      <c r="BQ523" s="297" t="inlineStr">
        <is>
          <t>0</t>
        </is>
      </c>
      <c r="BR523" s="297" t="inlineStr">
        <is>
          <t>0</t>
        </is>
      </c>
      <c r="BS523" s="297" t="inlineStr">
        <is>
          <t>0</t>
        </is>
      </c>
      <c r="BT523" s="297" t="inlineStr">
        <is>
          <t>0</t>
        </is>
      </c>
      <c r="BU523" s="297" t="inlineStr">
        <is>
          <t>0</t>
        </is>
      </c>
      <c r="BV523" s="297" t="inlineStr">
        <is>
          <t>0</t>
        </is>
      </c>
      <c r="BW523" s="288" t="inlineStr">
        <is>
          <t>0</t>
        </is>
      </c>
      <c r="BX523" s="276">
        <f>SUM(IF(COUNTIF(#REF!, "*1.*"), 2, 0), IF(COUNTIF(#REF!, "*2.*"), 2, 0), IF(COUNTIF(#REF!, "*3.*"), 2, 0), IF(COUNTIF(#REF!, "*4.*"), 2, 0), IF(COUNTIF(#REF!, "*5.*"), 2, 0), IF(COUNTIF(#REF!, "*6.*"), 2, 0))</f>
        <v/>
      </c>
      <c r="BY523" s="277">
        <f t="array" ref="BY523">SUM(VALUE(AT523),VALUE(AU523),VALUE(AV523),VALUE(AW523),VALUE(AX523),VALUE(AY523),VALUE(AZ523),VALUE(BB523),VALUE(BC523),VALUE(BD523),VALUE(BE523),VALUE(BF523),VALUE(BG523),VALUE(BH523),VALUE(BI523),VALUE(BJ523),VALUE(BK523),VALUE(BL523),VALUE(BM523),VALUE(BN523),VALUE(BO523),VALUE(BP523),VALUE(BQ523),VALUE(BR523),VALUE(BS523),VALUE(BT523),VALUE(BU523),VALUE(BV523),VALUE(BW523))</f>
        <v/>
      </c>
      <c r="BZ523" s="307" t="n"/>
      <c r="CA523" s="307" t="n"/>
      <c r="CB523" s="307" t="n"/>
      <c r="CC523" s="307" t="n"/>
      <c r="CD523" s="307" t="n"/>
      <c r="CE523" s="307" t="n"/>
      <c r="CF523" s="307" t="n"/>
      <c r="CG523" s="307" t="n"/>
      <c r="CH523" s="307" t="n"/>
      <c r="CI523" s="307" t="n"/>
      <c r="CJ523" s="307" t="n"/>
      <c r="CK523" s="307" t="n"/>
      <c r="CL523" s="307" t="n"/>
      <c r="CM523" s="307" t="n"/>
      <c r="CN523" s="307" t="n"/>
      <c r="CO523" s="307" t="n"/>
      <c r="CP523" s="307" t="n"/>
      <c r="CQ523" s="307" t="n"/>
      <c r="CR523" s="279" t="inlineStr"/>
      <c r="CS523" s="280">
        <f>AVERAGE(Value(BY523),value(CR523))</f>
        <v/>
      </c>
      <c r="CT523" s="421">
        <f>(IF(OR(MediaScorecard!BH524="x", MediaScorecard!BI524="x",MediaScorecard!BJ524="x",MediaScorecard!BK524="x",MediaScorecard!BL524="x"),1, 2))</f>
        <v/>
      </c>
      <c r="CU523" s="308" t="n"/>
      <c r="CV523" s="308" t="n"/>
      <c r="CW523" s="308" t="n"/>
      <c r="CX523" s="309" t="n"/>
      <c r="CY523" s="308" t="n"/>
      <c r="CZ523" s="308" t="n"/>
      <c r="DA523" s="308" t="n"/>
    </row>
    <row r="524" ht="21" customHeight="1" s="590">
      <c r="A524" s="421" t="n"/>
      <c r="B524" s="270" t="n"/>
      <c r="C524" s="266" t="n"/>
      <c r="D524" s="267" t="inlineStr"/>
      <c r="E524" s="267" t="inlineStr"/>
      <c r="F524" s="268" t="inlineStr"/>
      <c r="G524" s="421" t="n"/>
      <c r="H524" s="269" t="n"/>
      <c r="I524" s="421" t="n"/>
      <c r="J524" s="421" t="n"/>
      <c r="K524" s="421" t="n"/>
      <c r="L524" s="421" t="n"/>
      <c r="M524" s="421" t="n"/>
      <c r="N524" s="421" t="n"/>
      <c r="O524" s="421" t="n"/>
      <c r="P524" s="421" t="n"/>
      <c r="Q524" s="421" t="n"/>
      <c r="R524" s="270" t="n"/>
      <c r="S524" s="421" t="n"/>
      <c r="T524" s="421" t="n"/>
      <c r="U524" s="421" t="n"/>
      <c r="V524" s="421" t="n"/>
      <c r="W524" s="421" t="n"/>
      <c r="X524" s="421" t="n"/>
      <c r="Y524" s="421" t="n"/>
      <c r="Z524" s="421" t="n"/>
      <c r="AA524" s="421" t="n"/>
      <c r="AB524" s="421" t="n"/>
      <c r="AC524" s="421" t="n"/>
      <c r="AD524" s="421" t="n"/>
      <c r="AE524" s="421" t="n"/>
      <c r="AF524" s="421" t="n"/>
      <c r="AG524" s="421" t="n"/>
      <c r="AH524" s="421" t="n"/>
      <c r="AI524" s="421" t="n"/>
      <c r="AJ524" s="297" t="n"/>
      <c r="AK524" s="297" t="n"/>
      <c r="AL524" s="284" t="n"/>
      <c r="AM524" s="297" t="n"/>
      <c r="AN524" s="285" t="n"/>
      <c r="AO524" s="297" t="n"/>
      <c r="AP524" s="297" t="n"/>
      <c r="AQ524" s="297" t="n"/>
      <c r="AR524" s="297" t="n"/>
      <c r="AS524" s="297" t="n"/>
      <c r="AT524" s="285" t="inlineStr">
        <is>
          <t>0</t>
        </is>
      </c>
      <c r="AU524" s="297" t="inlineStr">
        <is>
          <t>0</t>
        </is>
      </c>
      <c r="AV524" s="297" t="inlineStr">
        <is>
          <t>0</t>
        </is>
      </c>
      <c r="AW524" s="297" t="inlineStr">
        <is>
          <t>0</t>
        </is>
      </c>
      <c r="AX524" s="297" t="inlineStr">
        <is>
          <t>0</t>
        </is>
      </c>
      <c r="AY524" s="286" t="inlineStr">
        <is>
          <t>0</t>
        </is>
      </c>
      <c r="AZ524" s="286" t="inlineStr">
        <is>
          <t>0</t>
        </is>
      </c>
      <c r="BA524" s="287" t="inlineStr">
        <is>
          <t>0</t>
        </is>
      </c>
      <c r="BB524" s="286" t="inlineStr">
        <is>
          <t>0</t>
        </is>
      </c>
      <c r="BC524" s="286" t="inlineStr">
        <is>
          <t>0</t>
        </is>
      </c>
      <c r="BD524" s="286" t="inlineStr">
        <is>
          <t>0</t>
        </is>
      </c>
      <c r="BE524" s="286" t="inlineStr">
        <is>
          <t>0</t>
        </is>
      </c>
      <c r="BF524" s="286" t="inlineStr">
        <is>
          <t>0</t>
        </is>
      </c>
      <c r="BG524" s="286" t="inlineStr">
        <is>
          <t>0</t>
        </is>
      </c>
      <c r="BH524" s="297" t="inlineStr">
        <is>
          <t>0</t>
        </is>
      </c>
      <c r="BI524" s="297" t="inlineStr">
        <is>
          <t>0</t>
        </is>
      </c>
      <c r="BJ524" s="297" t="inlineStr">
        <is>
          <t>0</t>
        </is>
      </c>
      <c r="BK524" s="297" t="inlineStr">
        <is>
          <t>0</t>
        </is>
      </c>
      <c r="BL524" s="297" t="inlineStr">
        <is>
          <t>0</t>
        </is>
      </c>
      <c r="BM524" s="297" t="inlineStr">
        <is>
          <t>0</t>
        </is>
      </c>
      <c r="BN524" s="297" t="inlineStr">
        <is>
          <t>0</t>
        </is>
      </c>
      <c r="BO524" s="285" t="inlineStr">
        <is>
          <t>0</t>
        </is>
      </c>
      <c r="BP524" s="297" t="inlineStr">
        <is>
          <t>0</t>
        </is>
      </c>
      <c r="BQ524" s="297" t="inlineStr">
        <is>
          <t>0</t>
        </is>
      </c>
      <c r="BR524" s="297" t="inlineStr">
        <is>
          <t>0</t>
        </is>
      </c>
      <c r="BS524" s="297" t="inlineStr">
        <is>
          <t>0</t>
        </is>
      </c>
      <c r="BT524" s="297" t="inlineStr">
        <is>
          <t>0</t>
        </is>
      </c>
      <c r="BU524" s="297" t="inlineStr">
        <is>
          <t>0</t>
        </is>
      </c>
      <c r="BV524" s="297" t="inlineStr">
        <is>
          <t>0</t>
        </is>
      </c>
      <c r="BW524" s="288" t="inlineStr">
        <is>
          <t>0</t>
        </is>
      </c>
      <c r="BX524" s="276">
        <f>SUM(IF(COUNTIF(#REF!, "*1.*"), 2, 0), IF(COUNTIF(#REF!, "*2.*"), 2, 0), IF(COUNTIF(#REF!, "*3.*"), 2, 0), IF(COUNTIF(#REF!, "*4.*"), 2, 0), IF(COUNTIF(#REF!, "*5.*"), 2, 0), IF(COUNTIF(#REF!, "*6.*"), 2, 0))</f>
        <v/>
      </c>
      <c r="BY524" s="277">
        <f t="array" ref="BY524">SUM(VALUE(AT524),VALUE(AU524),VALUE(AV524),VALUE(AW524),VALUE(AX524),VALUE(AY524),VALUE(AZ524),VALUE(BB524),VALUE(BC524),VALUE(BD524),VALUE(BE524),VALUE(BF524),VALUE(BG524),VALUE(BH524),VALUE(BI524),VALUE(BJ524),VALUE(BK524),VALUE(BL524),VALUE(BM524),VALUE(BN524),VALUE(BO524),VALUE(BP524),VALUE(BQ524),VALUE(BR524),VALUE(BS524),VALUE(BT524),VALUE(BU524),VALUE(BV524),VALUE(BW524))</f>
        <v/>
      </c>
      <c r="BZ524" s="307" t="n"/>
      <c r="CA524" s="307" t="n"/>
      <c r="CB524" s="307" t="n"/>
      <c r="CC524" s="307" t="n"/>
      <c r="CD524" s="307" t="n"/>
      <c r="CE524" s="307" t="n"/>
      <c r="CF524" s="307" t="n"/>
      <c r="CG524" s="307" t="n"/>
      <c r="CH524" s="307" t="n"/>
      <c r="CI524" s="307" t="n"/>
      <c r="CJ524" s="307" t="n"/>
      <c r="CK524" s="307" t="n"/>
      <c r="CL524" s="307" t="n"/>
      <c r="CM524" s="307" t="n"/>
      <c r="CN524" s="307" t="n"/>
      <c r="CO524" s="307" t="n"/>
      <c r="CP524" s="307" t="n"/>
      <c r="CQ524" s="307" t="n"/>
      <c r="CR524" s="279" t="inlineStr"/>
      <c r="CS524" s="280">
        <f>AVERAGE(Value(BY524),value(CR524))</f>
        <v/>
      </c>
      <c r="CT524" s="421">
        <f>(IF(OR(MediaScorecard!BH525="x", MediaScorecard!BI525="x",MediaScorecard!BJ525="x",MediaScorecard!BK525="x",MediaScorecard!BL525="x"),1, 2))</f>
        <v/>
      </c>
      <c r="CU524" s="308" t="n"/>
      <c r="CV524" s="308" t="n"/>
      <c r="CW524" s="308" t="n"/>
      <c r="CX524" s="309" t="n"/>
      <c r="CY524" s="308" t="n"/>
      <c r="CZ524" s="308" t="n"/>
      <c r="DA524" s="308" t="n"/>
    </row>
    <row r="525" ht="21" customHeight="1" s="590">
      <c r="A525" s="421" t="n"/>
      <c r="B525" s="270" t="n"/>
      <c r="C525" s="266" t="n"/>
      <c r="D525" s="267" t="inlineStr"/>
      <c r="E525" s="267" t="inlineStr"/>
      <c r="F525" s="268" t="inlineStr"/>
      <c r="G525" s="421" t="n"/>
      <c r="H525" s="269" t="n"/>
      <c r="I525" s="421" t="n"/>
      <c r="J525" s="421" t="n"/>
      <c r="K525" s="421" t="n"/>
      <c r="L525" s="421" t="n"/>
      <c r="M525" s="421" t="n"/>
      <c r="N525" s="421" t="n"/>
      <c r="O525" s="421" t="n"/>
      <c r="P525" s="421" t="n"/>
      <c r="Q525" s="421" t="n"/>
      <c r="R525" s="270" t="n"/>
      <c r="S525" s="421" t="n"/>
      <c r="T525" s="421" t="n"/>
      <c r="U525" s="421" t="n"/>
      <c r="V525" s="421" t="n"/>
      <c r="W525" s="421" t="n"/>
      <c r="X525" s="421" t="n"/>
      <c r="Y525" s="421" t="n"/>
      <c r="Z525" s="421" t="n"/>
      <c r="AA525" s="421" t="n"/>
      <c r="AB525" s="421" t="n"/>
      <c r="AC525" s="421" t="n"/>
      <c r="AD525" s="421" t="n"/>
      <c r="AE525" s="421" t="n"/>
      <c r="AF525" s="421" t="n"/>
      <c r="AG525" s="421" t="n"/>
      <c r="AH525" s="421" t="n"/>
      <c r="AI525" s="421" t="n"/>
      <c r="AJ525" s="297" t="n"/>
      <c r="AK525" s="297" t="n"/>
      <c r="AL525" s="284" t="n"/>
      <c r="AM525" s="297" t="n"/>
      <c r="AN525" s="285" t="n"/>
      <c r="AO525" s="297" t="n"/>
      <c r="AP525" s="297" t="n"/>
      <c r="AQ525" s="297" t="n"/>
      <c r="AR525" s="297" t="n"/>
      <c r="AS525" s="297" t="n"/>
      <c r="AT525" s="285" t="inlineStr">
        <is>
          <t>0</t>
        </is>
      </c>
      <c r="AU525" s="297" t="inlineStr">
        <is>
          <t>0</t>
        </is>
      </c>
      <c r="AV525" s="297" t="inlineStr">
        <is>
          <t>0</t>
        </is>
      </c>
      <c r="AW525" s="297" t="inlineStr">
        <is>
          <t>0</t>
        </is>
      </c>
      <c r="AX525" s="297" t="inlineStr">
        <is>
          <t>0</t>
        </is>
      </c>
      <c r="AY525" s="286" t="inlineStr">
        <is>
          <t>0</t>
        </is>
      </c>
      <c r="AZ525" s="286" t="inlineStr">
        <is>
          <t>0</t>
        </is>
      </c>
      <c r="BA525" s="287" t="inlineStr">
        <is>
          <t>0</t>
        </is>
      </c>
      <c r="BB525" s="286" t="inlineStr">
        <is>
          <t>0</t>
        </is>
      </c>
      <c r="BC525" s="286" t="inlineStr">
        <is>
          <t>0</t>
        </is>
      </c>
      <c r="BD525" s="286" t="inlineStr">
        <is>
          <t>0</t>
        </is>
      </c>
      <c r="BE525" s="286" t="inlineStr">
        <is>
          <t>0</t>
        </is>
      </c>
      <c r="BF525" s="286" t="inlineStr">
        <is>
          <t>0</t>
        </is>
      </c>
      <c r="BG525" s="286" t="inlineStr">
        <is>
          <t>0</t>
        </is>
      </c>
      <c r="BH525" s="297" t="inlineStr">
        <is>
          <t>0</t>
        </is>
      </c>
      <c r="BI525" s="297" t="inlineStr">
        <is>
          <t>0</t>
        </is>
      </c>
      <c r="BJ525" s="297" t="inlineStr">
        <is>
          <t>0</t>
        </is>
      </c>
      <c r="BK525" s="297" t="inlineStr">
        <is>
          <t>0</t>
        </is>
      </c>
      <c r="BL525" s="297" t="inlineStr">
        <is>
          <t>0</t>
        </is>
      </c>
      <c r="BM525" s="297" t="inlineStr">
        <is>
          <t>0</t>
        </is>
      </c>
      <c r="BN525" s="297" t="inlineStr">
        <is>
          <t>0</t>
        </is>
      </c>
      <c r="BO525" s="285" t="inlineStr">
        <is>
          <t>0</t>
        </is>
      </c>
      <c r="BP525" s="297" t="inlineStr">
        <is>
          <t>0</t>
        </is>
      </c>
      <c r="BQ525" s="297" t="inlineStr">
        <is>
          <t>0</t>
        </is>
      </c>
      <c r="BR525" s="297" t="inlineStr">
        <is>
          <t>0</t>
        </is>
      </c>
      <c r="BS525" s="297" t="inlineStr">
        <is>
          <t>0</t>
        </is>
      </c>
      <c r="BT525" s="297" t="inlineStr">
        <is>
          <t>0</t>
        </is>
      </c>
      <c r="BU525" s="297" t="inlineStr">
        <is>
          <t>0</t>
        </is>
      </c>
      <c r="BV525" s="297" t="inlineStr">
        <is>
          <t>0</t>
        </is>
      </c>
      <c r="BW525" s="288" t="inlineStr">
        <is>
          <t>0</t>
        </is>
      </c>
      <c r="BX525" s="276">
        <f>SUM(IF(COUNTIF(#REF!, "*1.*"), 2, 0), IF(COUNTIF(#REF!, "*2.*"), 2, 0), IF(COUNTIF(#REF!, "*3.*"), 2, 0), IF(COUNTIF(#REF!, "*4.*"), 2, 0), IF(COUNTIF(#REF!, "*5.*"), 2, 0), IF(COUNTIF(#REF!, "*6.*"), 2, 0))</f>
        <v/>
      </c>
      <c r="BY525" s="277">
        <f t="array" ref="BY525">SUM(VALUE(AT525),VALUE(AU525),VALUE(AV525),VALUE(AW525),VALUE(AX525),VALUE(AY525),VALUE(AZ525),VALUE(BB525),VALUE(BC525),VALUE(BD525),VALUE(BE525),VALUE(BF525),VALUE(BG525),VALUE(BH525),VALUE(BI525),VALUE(BJ525),VALUE(BK525),VALUE(BL525),VALUE(BM525),VALUE(BN525),VALUE(BO525),VALUE(BP525),VALUE(BQ525),VALUE(BR525),VALUE(BS525),VALUE(BT525),VALUE(BU525),VALUE(BV525),VALUE(BW525))</f>
        <v/>
      </c>
      <c r="BZ525" s="307" t="n"/>
      <c r="CA525" s="307" t="n"/>
      <c r="CB525" s="307" t="n"/>
      <c r="CC525" s="307" t="n"/>
      <c r="CD525" s="307" t="n"/>
      <c r="CE525" s="307" t="n"/>
      <c r="CF525" s="307" t="n"/>
      <c r="CG525" s="307" t="n"/>
      <c r="CH525" s="307" t="n"/>
      <c r="CI525" s="307" t="n"/>
      <c r="CJ525" s="307" t="n"/>
      <c r="CK525" s="307" t="n"/>
      <c r="CL525" s="307" t="n"/>
      <c r="CM525" s="307" t="n"/>
      <c r="CN525" s="307" t="n"/>
      <c r="CO525" s="307" t="n"/>
      <c r="CP525" s="307" t="n"/>
      <c r="CQ525" s="307" t="n"/>
      <c r="CR525" s="279" t="inlineStr"/>
      <c r="CS525" s="280">
        <f>AVERAGE(Value(BY525),value(CR525))</f>
        <v/>
      </c>
      <c r="CT525" s="421">
        <f>(IF(OR(MediaScorecard!BH526="x", MediaScorecard!BI526="x",MediaScorecard!BJ526="x",MediaScorecard!BK526="x",MediaScorecard!BL526="x"),1, 2))</f>
        <v/>
      </c>
      <c r="CU525" s="308" t="n"/>
      <c r="CV525" s="308" t="n"/>
      <c r="CW525" s="308" t="n"/>
      <c r="CX525" s="309" t="n"/>
      <c r="CY525" s="308" t="n"/>
      <c r="CZ525" s="308" t="n"/>
      <c r="DA525" s="308" t="n"/>
    </row>
    <row r="526" ht="21" customHeight="1" s="590">
      <c r="A526" s="421" t="n"/>
      <c r="B526" s="270" t="n"/>
      <c r="C526" s="266" t="n"/>
      <c r="D526" s="267" t="inlineStr"/>
      <c r="E526" s="267" t="inlineStr"/>
      <c r="F526" s="268" t="inlineStr"/>
      <c r="G526" s="421" t="n"/>
      <c r="H526" s="269" t="n"/>
      <c r="I526" s="421" t="n"/>
      <c r="J526" s="421" t="n"/>
      <c r="K526" s="421" t="n"/>
      <c r="L526" s="421" t="n"/>
      <c r="M526" s="421" t="n"/>
      <c r="N526" s="421" t="n"/>
      <c r="O526" s="421" t="n"/>
      <c r="P526" s="421" t="n"/>
      <c r="Q526" s="421" t="n"/>
      <c r="R526" s="270" t="n"/>
      <c r="S526" s="421" t="n"/>
      <c r="T526" s="421" t="n"/>
      <c r="U526" s="421" t="n"/>
      <c r="V526" s="421" t="n"/>
      <c r="W526" s="421" t="n"/>
      <c r="X526" s="421" t="n"/>
      <c r="Y526" s="421" t="n"/>
      <c r="Z526" s="421" t="n"/>
      <c r="AA526" s="421" t="n"/>
      <c r="AB526" s="421" t="n"/>
      <c r="AC526" s="421" t="n"/>
      <c r="AD526" s="421" t="n"/>
      <c r="AE526" s="421" t="n"/>
      <c r="AF526" s="421" t="n"/>
      <c r="AG526" s="421" t="n"/>
      <c r="AH526" s="421" t="n"/>
      <c r="AI526" s="421" t="n"/>
      <c r="AJ526" s="297" t="n"/>
      <c r="AK526" s="297" t="n"/>
      <c r="AL526" s="284" t="n"/>
      <c r="AM526" s="297" t="n"/>
      <c r="AN526" s="285" t="n"/>
      <c r="AO526" s="297" t="n"/>
      <c r="AP526" s="297" t="n"/>
      <c r="AQ526" s="297" t="n"/>
      <c r="AR526" s="297" t="n"/>
      <c r="AS526" s="297" t="n"/>
      <c r="AT526" s="285" t="inlineStr">
        <is>
          <t>0</t>
        </is>
      </c>
      <c r="AU526" s="297" t="inlineStr">
        <is>
          <t>0</t>
        </is>
      </c>
      <c r="AV526" s="297" t="inlineStr">
        <is>
          <t>0</t>
        </is>
      </c>
      <c r="AW526" s="297" t="inlineStr">
        <is>
          <t>0</t>
        </is>
      </c>
      <c r="AX526" s="297" t="inlineStr">
        <is>
          <t>0</t>
        </is>
      </c>
      <c r="AY526" s="286" t="inlineStr">
        <is>
          <t>0</t>
        </is>
      </c>
      <c r="AZ526" s="286" t="inlineStr">
        <is>
          <t>0</t>
        </is>
      </c>
      <c r="BA526" s="287" t="inlineStr">
        <is>
          <t>0</t>
        </is>
      </c>
      <c r="BB526" s="286" t="inlineStr">
        <is>
          <t>0</t>
        </is>
      </c>
      <c r="BC526" s="286" t="inlineStr">
        <is>
          <t>0</t>
        </is>
      </c>
      <c r="BD526" s="286" t="inlineStr">
        <is>
          <t>0</t>
        </is>
      </c>
      <c r="BE526" s="286" t="inlineStr">
        <is>
          <t>0</t>
        </is>
      </c>
      <c r="BF526" s="286" t="inlineStr">
        <is>
          <t>0</t>
        </is>
      </c>
      <c r="BG526" s="286" t="inlineStr">
        <is>
          <t>0</t>
        </is>
      </c>
      <c r="BH526" s="297" t="inlineStr">
        <is>
          <t>0</t>
        </is>
      </c>
      <c r="BI526" s="297" t="inlineStr">
        <is>
          <t>0</t>
        </is>
      </c>
      <c r="BJ526" s="297" t="inlineStr">
        <is>
          <t>0</t>
        </is>
      </c>
      <c r="BK526" s="297" t="inlineStr">
        <is>
          <t>0</t>
        </is>
      </c>
      <c r="BL526" s="297" t="inlineStr">
        <is>
          <t>0</t>
        </is>
      </c>
      <c r="BM526" s="297" t="inlineStr">
        <is>
          <t>0</t>
        </is>
      </c>
      <c r="BN526" s="297" t="inlineStr">
        <is>
          <t>0</t>
        </is>
      </c>
      <c r="BO526" s="285" t="inlineStr">
        <is>
          <t>0</t>
        </is>
      </c>
      <c r="BP526" s="297" t="inlineStr">
        <is>
          <t>0</t>
        </is>
      </c>
      <c r="BQ526" s="297" t="inlineStr">
        <is>
          <t>0</t>
        </is>
      </c>
      <c r="BR526" s="297" t="inlineStr">
        <is>
          <t>0</t>
        </is>
      </c>
      <c r="BS526" s="297" t="inlineStr">
        <is>
          <t>0</t>
        </is>
      </c>
      <c r="BT526" s="297" t="inlineStr">
        <is>
          <t>0</t>
        </is>
      </c>
      <c r="BU526" s="297" t="inlineStr">
        <is>
          <t>0</t>
        </is>
      </c>
      <c r="BV526" s="297" t="inlineStr">
        <is>
          <t>0</t>
        </is>
      </c>
      <c r="BW526" s="288" t="inlineStr">
        <is>
          <t>0</t>
        </is>
      </c>
      <c r="BX526" s="276">
        <f>SUM(IF(COUNTIF(#REF!, "*1.*"), 2, 0), IF(COUNTIF(#REF!, "*2.*"), 2, 0), IF(COUNTIF(#REF!, "*3.*"), 2, 0), IF(COUNTIF(#REF!, "*4.*"), 2, 0), IF(COUNTIF(#REF!, "*5.*"), 2, 0), IF(COUNTIF(#REF!, "*6.*"), 2, 0))</f>
        <v/>
      </c>
      <c r="BY526" s="277">
        <f t="array" ref="BY526">SUM(VALUE(AT526),VALUE(AU526),VALUE(AV526),VALUE(AW526),VALUE(AX526),VALUE(AY526),VALUE(AZ526),VALUE(BB526),VALUE(BC526),VALUE(BD526),VALUE(BE526),VALUE(BF526),VALUE(BG526),VALUE(BH526),VALUE(BI526),VALUE(BJ526),VALUE(BK526),VALUE(BL526),VALUE(BM526),VALUE(BN526),VALUE(BO526),VALUE(BP526),VALUE(BQ526),VALUE(BR526),VALUE(BS526),VALUE(BT526),VALUE(BU526),VALUE(BV526),VALUE(BW526))</f>
        <v/>
      </c>
      <c r="BZ526" s="307" t="n"/>
      <c r="CA526" s="307" t="n"/>
      <c r="CB526" s="307" t="n"/>
      <c r="CC526" s="307" t="n"/>
      <c r="CD526" s="307" t="n"/>
      <c r="CE526" s="307" t="n"/>
      <c r="CF526" s="307" t="n"/>
      <c r="CG526" s="307" t="n"/>
      <c r="CH526" s="307" t="n"/>
      <c r="CI526" s="307" t="n"/>
      <c r="CJ526" s="307" t="n"/>
      <c r="CK526" s="307" t="n"/>
      <c r="CL526" s="307" t="n"/>
      <c r="CM526" s="307" t="n"/>
      <c r="CN526" s="307" t="n"/>
      <c r="CO526" s="307" t="n"/>
      <c r="CP526" s="307" t="n"/>
      <c r="CQ526" s="307" t="n"/>
      <c r="CR526" s="279" t="inlineStr"/>
      <c r="CS526" s="280">
        <f>AVERAGE(Value(BY526),value(CR526))</f>
        <v/>
      </c>
      <c r="CT526" s="421">
        <f>(IF(OR(MediaScorecard!BH527="x", MediaScorecard!BI527="x",MediaScorecard!BJ527="x",MediaScorecard!BK527="x",MediaScorecard!BL527="x"),1, 2))</f>
        <v/>
      </c>
      <c r="CU526" s="308" t="n"/>
      <c r="CV526" s="308" t="n"/>
      <c r="CW526" s="308" t="n"/>
      <c r="CX526" s="309" t="n"/>
      <c r="CY526" s="308" t="n"/>
      <c r="CZ526" s="308" t="n"/>
      <c r="DA526" s="308" t="n"/>
    </row>
    <row r="527" ht="21" customHeight="1" s="590">
      <c r="A527" s="421" t="n"/>
      <c r="B527" s="270" t="n"/>
      <c r="C527" s="266" t="n"/>
      <c r="D527" s="267" t="inlineStr"/>
      <c r="E527" s="267" t="inlineStr"/>
      <c r="F527" s="268" t="inlineStr"/>
      <c r="G527" s="421" t="n"/>
      <c r="H527" s="269" t="n"/>
      <c r="I527" s="421" t="n"/>
      <c r="J527" s="421" t="n"/>
      <c r="K527" s="421" t="n"/>
      <c r="L527" s="421" t="n"/>
      <c r="M527" s="421" t="n"/>
      <c r="N527" s="421" t="n"/>
      <c r="O527" s="421" t="n"/>
      <c r="P527" s="421" t="n"/>
      <c r="Q527" s="421" t="n"/>
      <c r="R527" s="270" t="n"/>
      <c r="S527" s="421" t="n"/>
      <c r="T527" s="421" t="n"/>
      <c r="U527" s="421" t="n"/>
      <c r="V527" s="421" t="n"/>
      <c r="W527" s="421" t="n"/>
      <c r="X527" s="421" t="n"/>
      <c r="Y527" s="421" t="n"/>
      <c r="Z527" s="421" t="n"/>
      <c r="AA527" s="421" t="n"/>
      <c r="AB527" s="421" t="n"/>
      <c r="AC527" s="421" t="n"/>
      <c r="AD527" s="421" t="n"/>
      <c r="AE527" s="421" t="n"/>
      <c r="AF527" s="421" t="n"/>
      <c r="AG527" s="421" t="n"/>
      <c r="AH527" s="421" t="n"/>
      <c r="AI527" s="421" t="n"/>
      <c r="AJ527" s="297" t="n"/>
      <c r="AK527" s="297" t="n"/>
      <c r="AL527" s="284" t="n"/>
      <c r="AM527" s="297" t="n"/>
      <c r="AN527" s="285" t="n"/>
      <c r="AO527" s="297" t="n"/>
      <c r="AP527" s="297" t="n"/>
      <c r="AQ527" s="297" t="n"/>
      <c r="AR527" s="297" t="n"/>
      <c r="AS527" s="297" t="n"/>
      <c r="AT527" s="285" t="inlineStr">
        <is>
          <t>0</t>
        </is>
      </c>
      <c r="AU527" s="297" t="inlineStr">
        <is>
          <t>0</t>
        </is>
      </c>
      <c r="AV527" s="297" t="inlineStr">
        <is>
          <t>0</t>
        </is>
      </c>
      <c r="AW527" s="297" t="inlineStr">
        <is>
          <t>0</t>
        </is>
      </c>
      <c r="AX527" s="297" t="inlineStr">
        <is>
          <t>0</t>
        </is>
      </c>
      <c r="AY527" s="286" t="inlineStr">
        <is>
          <t>0</t>
        </is>
      </c>
      <c r="AZ527" s="286" t="inlineStr">
        <is>
          <t>0</t>
        </is>
      </c>
      <c r="BA527" s="287" t="inlineStr">
        <is>
          <t>0</t>
        </is>
      </c>
      <c r="BB527" s="286" t="inlineStr">
        <is>
          <t>0</t>
        </is>
      </c>
      <c r="BC527" s="286" t="inlineStr">
        <is>
          <t>0</t>
        </is>
      </c>
      <c r="BD527" s="286" t="inlineStr">
        <is>
          <t>0</t>
        </is>
      </c>
      <c r="BE527" s="286" t="inlineStr">
        <is>
          <t>0</t>
        </is>
      </c>
      <c r="BF527" s="286" t="inlineStr">
        <is>
          <t>0</t>
        </is>
      </c>
      <c r="BG527" s="286" t="inlineStr">
        <is>
          <t>0</t>
        </is>
      </c>
      <c r="BH527" s="297" t="inlineStr">
        <is>
          <t>0</t>
        </is>
      </c>
      <c r="BI527" s="297" t="inlineStr">
        <is>
          <t>0</t>
        </is>
      </c>
      <c r="BJ527" s="297" t="inlineStr">
        <is>
          <t>0</t>
        </is>
      </c>
      <c r="BK527" s="297" t="inlineStr">
        <is>
          <t>0</t>
        </is>
      </c>
      <c r="BL527" s="297" t="inlineStr">
        <is>
          <t>0</t>
        </is>
      </c>
      <c r="BM527" s="297" t="inlineStr">
        <is>
          <t>0</t>
        </is>
      </c>
      <c r="BN527" s="297" t="inlineStr">
        <is>
          <t>0</t>
        </is>
      </c>
      <c r="BO527" s="285" t="inlineStr">
        <is>
          <t>0</t>
        </is>
      </c>
      <c r="BP527" s="297" t="inlineStr">
        <is>
          <t>0</t>
        </is>
      </c>
      <c r="BQ527" s="297" t="inlineStr">
        <is>
          <t>0</t>
        </is>
      </c>
      <c r="BR527" s="297" t="inlineStr">
        <is>
          <t>0</t>
        </is>
      </c>
      <c r="BS527" s="297" t="inlineStr">
        <is>
          <t>0</t>
        </is>
      </c>
      <c r="BT527" s="297" t="inlineStr">
        <is>
          <t>0</t>
        </is>
      </c>
      <c r="BU527" s="297" t="inlineStr">
        <is>
          <t>0</t>
        </is>
      </c>
      <c r="BV527" s="297" t="inlineStr">
        <is>
          <t>0</t>
        </is>
      </c>
      <c r="BW527" s="288" t="inlineStr">
        <is>
          <t>0</t>
        </is>
      </c>
      <c r="BX527" s="276">
        <f>SUM(IF(COUNTIF(#REF!, "*1.*"), 2, 0), IF(COUNTIF(#REF!, "*2.*"), 2, 0), IF(COUNTIF(#REF!, "*3.*"), 2, 0), IF(COUNTIF(#REF!, "*4.*"), 2, 0), IF(COUNTIF(#REF!, "*5.*"), 2, 0), IF(COUNTIF(#REF!, "*6.*"), 2, 0))</f>
        <v/>
      </c>
      <c r="BY527" s="277">
        <f t="array" ref="BY527">SUM(VALUE(AT527),VALUE(AU527),VALUE(AV527),VALUE(AW527),VALUE(AX527),VALUE(AY527),VALUE(AZ527),VALUE(BB527),VALUE(BC527),VALUE(BD527),VALUE(BE527),VALUE(BF527),VALUE(BG527),VALUE(BH527),VALUE(BI527),VALUE(BJ527),VALUE(BK527),VALUE(BL527),VALUE(BM527),VALUE(BN527),VALUE(BO527),VALUE(BP527),VALUE(BQ527),VALUE(BR527),VALUE(BS527),VALUE(BT527),VALUE(BU527),VALUE(BV527),VALUE(BW527))</f>
        <v/>
      </c>
      <c r="BZ527" s="307" t="n"/>
      <c r="CA527" s="307" t="n"/>
      <c r="CB527" s="307" t="n"/>
      <c r="CC527" s="307" t="n"/>
      <c r="CD527" s="307" t="n"/>
      <c r="CE527" s="307" t="n"/>
      <c r="CF527" s="307" t="n"/>
      <c r="CG527" s="307" t="n"/>
      <c r="CH527" s="307" t="n"/>
      <c r="CI527" s="307" t="n"/>
      <c r="CJ527" s="307" t="n"/>
      <c r="CK527" s="307" t="n"/>
      <c r="CL527" s="307" t="n"/>
      <c r="CM527" s="307" t="n"/>
      <c r="CN527" s="307" t="n"/>
      <c r="CO527" s="307" t="n"/>
      <c r="CP527" s="307" t="n"/>
      <c r="CQ527" s="307" t="n"/>
      <c r="CR527" s="279" t="inlineStr"/>
      <c r="CS527" s="280">
        <f>AVERAGE(Value(BY527),value(CR527))</f>
        <v/>
      </c>
      <c r="CT527" s="421">
        <f>(IF(OR(MediaScorecard!BH528="x", MediaScorecard!BI528="x",MediaScorecard!BJ528="x",MediaScorecard!BK528="x",MediaScorecard!BL528="x"),1, 2))</f>
        <v/>
      </c>
      <c r="CU527" s="308" t="n"/>
      <c r="CV527" s="308" t="n"/>
      <c r="CW527" s="308" t="n"/>
      <c r="CX527" s="309" t="n"/>
      <c r="CY527" s="308" t="n"/>
      <c r="CZ527" s="308" t="n"/>
      <c r="DA527" s="308" t="n"/>
    </row>
    <row r="528" ht="21" customHeight="1" s="590">
      <c r="A528" s="421" t="n"/>
      <c r="B528" s="270" t="n"/>
      <c r="C528" s="266" t="n"/>
      <c r="D528" s="267" t="inlineStr"/>
      <c r="E528" s="267" t="inlineStr"/>
      <c r="F528" s="268" t="inlineStr"/>
      <c r="G528" s="421" t="n"/>
      <c r="H528" s="269" t="n"/>
      <c r="I528" s="421" t="n"/>
      <c r="J528" s="421" t="n"/>
      <c r="K528" s="421" t="n"/>
      <c r="L528" s="421" t="n"/>
      <c r="M528" s="421" t="n"/>
      <c r="N528" s="421" t="n"/>
      <c r="O528" s="421" t="n"/>
      <c r="P528" s="421" t="n"/>
      <c r="Q528" s="421" t="n"/>
      <c r="R528" s="270" t="n"/>
      <c r="S528" s="421" t="n"/>
      <c r="T528" s="421" t="n"/>
      <c r="U528" s="421" t="n"/>
      <c r="V528" s="421" t="n"/>
      <c r="W528" s="421" t="n"/>
      <c r="X528" s="421" t="n"/>
      <c r="Y528" s="421" t="n"/>
      <c r="Z528" s="421" t="n"/>
      <c r="AA528" s="421" t="n"/>
      <c r="AB528" s="421" t="n"/>
      <c r="AC528" s="421" t="n"/>
      <c r="AD528" s="421" t="n"/>
      <c r="AE528" s="421" t="n"/>
      <c r="AF528" s="421" t="n"/>
      <c r="AG528" s="421" t="n"/>
      <c r="AH528" s="421" t="n"/>
      <c r="AI528" s="421" t="n"/>
      <c r="AJ528" s="297" t="n"/>
      <c r="AK528" s="297" t="n"/>
      <c r="AL528" s="284" t="n"/>
      <c r="AM528" s="297" t="n"/>
      <c r="AN528" s="285" t="n"/>
      <c r="AO528" s="297" t="n"/>
      <c r="AP528" s="297" t="n"/>
      <c r="AQ528" s="297" t="n"/>
      <c r="AR528" s="297" t="n"/>
      <c r="AS528" s="297" t="n"/>
      <c r="AT528" s="285" t="inlineStr">
        <is>
          <t>0</t>
        </is>
      </c>
      <c r="AU528" s="297" t="inlineStr">
        <is>
          <t>0</t>
        </is>
      </c>
      <c r="AV528" s="297" t="inlineStr">
        <is>
          <t>0</t>
        </is>
      </c>
      <c r="AW528" s="297" t="inlineStr">
        <is>
          <t>0</t>
        </is>
      </c>
      <c r="AX528" s="297" t="inlineStr">
        <is>
          <t>0</t>
        </is>
      </c>
      <c r="AY528" s="286" t="inlineStr">
        <is>
          <t>0</t>
        </is>
      </c>
      <c r="AZ528" s="286" t="inlineStr">
        <is>
          <t>0</t>
        </is>
      </c>
      <c r="BA528" s="287" t="inlineStr">
        <is>
          <t>0</t>
        </is>
      </c>
      <c r="BB528" s="286" t="inlineStr">
        <is>
          <t>0</t>
        </is>
      </c>
      <c r="BC528" s="286" t="inlineStr">
        <is>
          <t>0</t>
        </is>
      </c>
      <c r="BD528" s="286" t="inlineStr">
        <is>
          <t>0</t>
        </is>
      </c>
      <c r="BE528" s="286" t="inlineStr">
        <is>
          <t>0</t>
        </is>
      </c>
      <c r="BF528" s="286" t="inlineStr">
        <is>
          <t>0</t>
        </is>
      </c>
      <c r="BG528" s="286" t="inlineStr">
        <is>
          <t>0</t>
        </is>
      </c>
      <c r="BH528" s="297" t="inlineStr">
        <is>
          <t>0</t>
        </is>
      </c>
      <c r="BI528" s="297" t="inlineStr">
        <is>
          <t>0</t>
        </is>
      </c>
      <c r="BJ528" s="297" t="inlineStr">
        <is>
          <t>0</t>
        </is>
      </c>
      <c r="BK528" s="297" t="inlineStr">
        <is>
          <t>0</t>
        </is>
      </c>
      <c r="BL528" s="297" t="inlineStr">
        <is>
          <t>0</t>
        </is>
      </c>
      <c r="BM528" s="297" t="inlineStr">
        <is>
          <t>0</t>
        </is>
      </c>
      <c r="BN528" s="297" t="inlineStr">
        <is>
          <t>0</t>
        </is>
      </c>
      <c r="BO528" s="285" t="inlineStr">
        <is>
          <t>0</t>
        </is>
      </c>
      <c r="BP528" s="297" t="inlineStr">
        <is>
          <t>0</t>
        </is>
      </c>
      <c r="BQ528" s="297" t="inlineStr">
        <is>
          <t>0</t>
        </is>
      </c>
      <c r="BR528" s="297" t="inlineStr">
        <is>
          <t>0</t>
        </is>
      </c>
      <c r="BS528" s="297" t="inlineStr">
        <is>
          <t>0</t>
        </is>
      </c>
      <c r="BT528" s="297" t="inlineStr">
        <is>
          <t>0</t>
        </is>
      </c>
      <c r="BU528" s="297" t="inlineStr">
        <is>
          <t>0</t>
        </is>
      </c>
      <c r="BV528" s="297" t="inlineStr">
        <is>
          <t>0</t>
        </is>
      </c>
      <c r="BW528" s="288" t="inlineStr">
        <is>
          <t>0</t>
        </is>
      </c>
      <c r="BX528" s="276">
        <f>SUM(IF(COUNTIF(#REF!, "*1.*"), 2, 0), IF(COUNTIF(#REF!, "*2.*"), 2, 0), IF(COUNTIF(#REF!, "*3.*"), 2, 0), IF(COUNTIF(#REF!, "*4.*"), 2, 0), IF(COUNTIF(#REF!, "*5.*"), 2, 0), IF(COUNTIF(#REF!, "*6.*"), 2, 0))</f>
        <v/>
      </c>
      <c r="BY528" s="277">
        <f t="array" ref="BY528">SUM(VALUE(AT528),VALUE(AU528),VALUE(AV528),VALUE(AW528),VALUE(AX528),VALUE(AY528),VALUE(AZ528),VALUE(BB528),VALUE(BC528),VALUE(BD528),VALUE(BE528),VALUE(BF528),VALUE(BG528),VALUE(BH528),VALUE(BI528),VALUE(BJ528),VALUE(BK528),VALUE(BL528),VALUE(BM528),VALUE(BN528),VALUE(BO528),VALUE(BP528),VALUE(BQ528),VALUE(BR528),VALUE(BS528),VALUE(BT528),VALUE(BU528),VALUE(BV528),VALUE(BW528))</f>
        <v/>
      </c>
      <c r="BZ528" s="307" t="n"/>
      <c r="CA528" s="307" t="n"/>
      <c r="CB528" s="307" t="n"/>
      <c r="CC528" s="307" t="n"/>
      <c r="CD528" s="307" t="n"/>
      <c r="CE528" s="307" t="n"/>
      <c r="CF528" s="307" t="n"/>
      <c r="CG528" s="307" t="n"/>
      <c r="CH528" s="307" t="n"/>
      <c r="CI528" s="307" t="n"/>
      <c r="CJ528" s="307" t="n"/>
      <c r="CK528" s="307" t="n"/>
      <c r="CL528" s="307" t="n"/>
      <c r="CM528" s="307" t="n"/>
      <c r="CN528" s="307" t="n"/>
      <c r="CO528" s="307" t="n"/>
      <c r="CP528" s="307" t="n"/>
      <c r="CQ528" s="307" t="n"/>
      <c r="CR528" s="279" t="inlineStr"/>
      <c r="CS528" s="280">
        <f>AVERAGE(Value(BY528),value(CR528))</f>
        <v/>
      </c>
      <c r="CT528" s="421">
        <f>(IF(OR(MediaScorecard!BH529="x", MediaScorecard!BI529="x",MediaScorecard!BJ529="x",MediaScorecard!BK529="x",MediaScorecard!BL529="x"),1, 2))</f>
        <v/>
      </c>
      <c r="CU528" s="308" t="n"/>
      <c r="CV528" s="308" t="n"/>
      <c r="CW528" s="308" t="n"/>
      <c r="CX528" s="309" t="n"/>
      <c r="CY528" s="308" t="n"/>
      <c r="CZ528" s="308" t="n"/>
      <c r="DA528" s="308" t="n"/>
    </row>
    <row r="529" ht="21" customHeight="1" s="590">
      <c r="A529" s="421" t="n"/>
      <c r="B529" s="270" t="n"/>
      <c r="C529" s="266" t="n"/>
      <c r="D529" s="267" t="inlineStr"/>
      <c r="E529" s="267" t="inlineStr"/>
      <c r="F529" s="268" t="inlineStr"/>
      <c r="G529" s="421" t="n"/>
      <c r="H529" s="269" t="n"/>
      <c r="I529" s="421" t="n"/>
      <c r="J529" s="421" t="n"/>
      <c r="K529" s="421" t="n"/>
      <c r="L529" s="421" t="n"/>
      <c r="M529" s="421" t="n"/>
      <c r="N529" s="421" t="n"/>
      <c r="O529" s="421" t="n"/>
      <c r="P529" s="421" t="n"/>
      <c r="Q529" s="421" t="n"/>
      <c r="R529" s="270" t="n"/>
      <c r="S529" s="421" t="n"/>
      <c r="T529" s="421" t="n"/>
      <c r="U529" s="421" t="n"/>
      <c r="V529" s="421" t="n"/>
      <c r="W529" s="421" t="n"/>
      <c r="X529" s="421" t="n"/>
      <c r="Y529" s="421" t="n"/>
      <c r="Z529" s="421" t="n"/>
      <c r="AA529" s="421" t="n"/>
      <c r="AB529" s="421" t="n"/>
      <c r="AC529" s="421" t="n"/>
      <c r="AD529" s="421" t="n"/>
      <c r="AE529" s="421" t="n"/>
      <c r="AF529" s="421" t="n"/>
      <c r="AG529" s="421" t="n"/>
      <c r="AH529" s="421" t="n"/>
      <c r="AI529" s="421" t="n"/>
      <c r="AJ529" s="297" t="n"/>
      <c r="AK529" s="297" t="n"/>
      <c r="AL529" s="284" t="n"/>
      <c r="AM529" s="297" t="n"/>
      <c r="AN529" s="285" t="n"/>
      <c r="AO529" s="297" t="n"/>
      <c r="AP529" s="297" t="n"/>
      <c r="AQ529" s="297" t="n"/>
      <c r="AR529" s="297" t="n"/>
      <c r="AS529" s="297" t="n"/>
      <c r="AT529" s="285" t="inlineStr">
        <is>
          <t>0</t>
        </is>
      </c>
      <c r="AU529" s="297" t="inlineStr">
        <is>
          <t>0</t>
        </is>
      </c>
      <c r="AV529" s="297" t="inlineStr">
        <is>
          <t>0</t>
        </is>
      </c>
      <c r="AW529" s="297" t="inlineStr">
        <is>
          <t>0</t>
        </is>
      </c>
      <c r="AX529" s="297" t="inlineStr">
        <is>
          <t>0</t>
        </is>
      </c>
      <c r="AY529" s="286" t="inlineStr">
        <is>
          <t>0</t>
        </is>
      </c>
      <c r="AZ529" s="286" t="inlineStr">
        <is>
          <t>0</t>
        </is>
      </c>
      <c r="BA529" s="287" t="inlineStr">
        <is>
          <t>0</t>
        </is>
      </c>
      <c r="BB529" s="286" t="inlineStr">
        <is>
          <t>0</t>
        </is>
      </c>
      <c r="BC529" s="286" t="inlineStr">
        <is>
          <t>0</t>
        </is>
      </c>
      <c r="BD529" s="286" t="inlineStr">
        <is>
          <t>0</t>
        </is>
      </c>
      <c r="BE529" s="286" t="inlineStr">
        <is>
          <t>0</t>
        </is>
      </c>
      <c r="BF529" s="286" t="inlineStr">
        <is>
          <t>0</t>
        </is>
      </c>
      <c r="BG529" s="286" t="inlineStr">
        <is>
          <t>0</t>
        </is>
      </c>
      <c r="BH529" s="297" t="inlineStr">
        <is>
          <t>0</t>
        </is>
      </c>
      <c r="BI529" s="297" t="inlineStr">
        <is>
          <t>0</t>
        </is>
      </c>
      <c r="BJ529" s="297" t="inlineStr">
        <is>
          <t>0</t>
        </is>
      </c>
      <c r="BK529" s="297" t="inlineStr">
        <is>
          <t>0</t>
        </is>
      </c>
      <c r="BL529" s="297" t="inlineStr">
        <is>
          <t>0</t>
        </is>
      </c>
      <c r="BM529" s="297" t="inlineStr">
        <is>
          <t>0</t>
        </is>
      </c>
      <c r="BN529" s="297" t="inlineStr">
        <is>
          <t>0</t>
        </is>
      </c>
      <c r="BO529" s="285" t="inlineStr">
        <is>
          <t>0</t>
        </is>
      </c>
      <c r="BP529" s="297" t="inlineStr">
        <is>
          <t>0</t>
        </is>
      </c>
      <c r="BQ529" s="297" t="inlineStr">
        <is>
          <t>0</t>
        </is>
      </c>
      <c r="BR529" s="297" t="inlineStr">
        <is>
          <t>0</t>
        </is>
      </c>
      <c r="BS529" s="297" t="inlineStr">
        <is>
          <t>0</t>
        </is>
      </c>
      <c r="BT529" s="297" t="inlineStr">
        <is>
          <t>0</t>
        </is>
      </c>
      <c r="BU529" s="297" t="inlineStr">
        <is>
          <t>0</t>
        </is>
      </c>
      <c r="BV529" s="297" t="inlineStr">
        <is>
          <t>0</t>
        </is>
      </c>
      <c r="BW529" s="288" t="inlineStr">
        <is>
          <t>0</t>
        </is>
      </c>
      <c r="BX529" s="276">
        <f>SUM(IF(COUNTIF(#REF!, "*1.*"), 2, 0), IF(COUNTIF(#REF!, "*2.*"), 2, 0), IF(COUNTIF(#REF!, "*3.*"), 2, 0), IF(COUNTIF(#REF!, "*4.*"), 2, 0), IF(COUNTIF(#REF!, "*5.*"), 2, 0), IF(COUNTIF(#REF!, "*6.*"), 2, 0))</f>
        <v/>
      </c>
      <c r="BY529" s="277">
        <f t="array" ref="BY529">SUM(VALUE(AT529),VALUE(AU529),VALUE(AV529),VALUE(AW529),VALUE(AX529),VALUE(AY529),VALUE(AZ529),VALUE(BB529),VALUE(BC529),VALUE(BD529),VALUE(BE529),VALUE(BF529),VALUE(BG529),VALUE(BH529),VALUE(BI529),VALUE(BJ529),VALUE(BK529),VALUE(BL529),VALUE(BM529),VALUE(BN529),VALUE(BO529),VALUE(BP529),VALUE(BQ529),VALUE(BR529),VALUE(BS529),VALUE(BT529),VALUE(BU529),VALUE(BV529),VALUE(BW529))</f>
        <v/>
      </c>
      <c r="BZ529" s="307" t="n"/>
      <c r="CA529" s="307" t="n"/>
      <c r="CB529" s="307" t="n"/>
      <c r="CC529" s="307" t="n"/>
      <c r="CD529" s="307" t="n"/>
      <c r="CE529" s="307" t="n"/>
      <c r="CF529" s="307" t="n"/>
      <c r="CG529" s="307" t="n"/>
      <c r="CH529" s="307" t="n"/>
      <c r="CI529" s="307" t="n"/>
      <c r="CJ529" s="307" t="n"/>
      <c r="CK529" s="307" t="n"/>
      <c r="CL529" s="307" t="n"/>
      <c r="CM529" s="307" t="n"/>
      <c r="CN529" s="307" t="n"/>
      <c r="CO529" s="307" t="n"/>
      <c r="CP529" s="307" t="n"/>
      <c r="CQ529" s="307" t="n"/>
      <c r="CR529" s="279" t="inlineStr"/>
      <c r="CS529" s="280">
        <f>AVERAGE(Value(BY529),value(CR529))</f>
        <v/>
      </c>
      <c r="CT529" s="421">
        <f>(IF(OR(MediaScorecard!BH530="x", MediaScorecard!BI530="x",MediaScorecard!BJ530="x",MediaScorecard!BK530="x",MediaScorecard!BL530="x"),1, 2))</f>
        <v/>
      </c>
      <c r="CU529" s="308" t="n"/>
      <c r="CV529" s="308" t="n"/>
      <c r="CW529" s="308" t="n"/>
      <c r="CX529" s="309" t="n"/>
      <c r="CY529" s="308" t="n"/>
      <c r="CZ529" s="308" t="n"/>
      <c r="DA529" s="308" t="n"/>
    </row>
    <row r="530" ht="21" customHeight="1" s="590">
      <c r="A530" s="421" t="n"/>
      <c r="B530" s="270" t="n"/>
      <c r="C530" s="266" t="n"/>
      <c r="D530" s="267" t="inlineStr"/>
      <c r="E530" s="267" t="inlineStr"/>
      <c r="F530" s="268" t="inlineStr"/>
      <c r="G530" s="421" t="n"/>
      <c r="H530" s="269" t="n"/>
      <c r="I530" s="421" t="n"/>
      <c r="J530" s="421" t="n"/>
      <c r="K530" s="421" t="n"/>
      <c r="L530" s="421" t="n"/>
      <c r="M530" s="421" t="n"/>
      <c r="N530" s="421" t="n"/>
      <c r="O530" s="421" t="n"/>
      <c r="P530" s="421" t="n"/>
      <c r="Q530" s="421" t="n"/>
      <c r="R530" s="270" t="n"/>
      <c r="S530" s="421" t="n"/>
      <c r="T530" s="421" t="n"/>
      <c r="U530" s="421" t="n"/>
      <c r="V530" s="421" t="n"/>
      <c r="W530" s="421" t="n"/>
      <c r="X530" s="421" t="n"/>
      <c r="Y530" s="421" t="n"/>
      <c r="Z530" s="421" t="n"/>
      <c r="AA530" s="421" t="n"/>
      <c r="AB530" s="421" t="n"/>
      <c r="AC530" s="421" t="n"/>
      <c r="AD530" s="421" t="n"/>
      <c r="AE530" s="421" t="n"/>
      <c r="AF530" s="421" t="n"/>
      <c r="AG530" s="421" t="n"/>
      <c r="AH530" s="421" t="n"/>
      <c r="AI530" s="421" t="n"/>
      <c r="AJ530" s="297" t="n"/>
      <c r="AK530" s="297" t="n"/>
      <c r="AL530" s="284" t="n"/>
      <c r="AM530" s="297" t="n"/>
      <c r="AN530" s="285" t="n"/>
      <c r="AO530" s="297" t="n"/>
      <c r="AP530" s="297" t="n"/>
      <c r="AQ530" s="297" t="n"/>
      <c r="AR530" s="297" t="n"/>
      <c r="AS530" s="297" t="n"/>
      <c r="AT530" s="285" t="inlineStr">
        <is>
          <t>0</t>
        </is>
      </c>
      <c r="AU530" s="297" t="inlineStr">
        <is>
          <t>0</t>
        </is>
      </c>
      <c r="AV530" s="297" t="inlineStr">
        <is>
          <t>0</t>
        </is>
      </c>
      <c r="AW530" s="297" t="inlineStr">
        <is>
          <t>0</t>
        </is>
      </c>
      <c r="AX530" s="297" t="inlineStr">
        <is>
          <t>0</t>
        </is>
      </c>
      <c r="AY530" s="286" t="inlineStr">
        <is>
          <t>0</t>
        </is>
      </c>
      <c r="AZ530" s="286" t="inlineStr">
        <is>
          <t>0</t>
        </is>
      </c>
      <c r="BA530" s="287" t="inlineStr">
        <is>
          <t>0</t>
        </is>
      </c>
      <c r="BB530" s="286" t="inlineStr">
        <is>
          <t>0</t>
        </is>
      </c>
      <c r="BC530" s="286" t="inlineStr">
        <is>
          <t>0</t>
        </is>
      </c>
      <c r="BD530" s="286" t="inlineStr">
        <is>
          <t>0</t>
        </is>
      </c>
      <c r="BE530" s="286" t="inlineStr">
        <is>
          <t>0</t>
        </is>
      </c>
      <c r="BF530" s="286" t="inlineStr">
        <is>
          <t>0</t>
        </is>
      </c>
      <c r="BG530" s="286" t="inlineStr">
        <is>
          <t>0</t>
        </is>
      </c>
      <c r="BH530" s="297" t="inlineStr">
        <is>
          <t>0</t>
        </is>
      </c>
      <c r="BI530" s="297" t="inlineStr">
        <is>
          <t>0</t>
        </is>
      </c>
      <c r="BJ530" s="297" t="inlineStr">
        <is>
          <t>0</t>
        </is>
      </c>
      <c r="BK530" s="297" t="inlineStr">
        <is>
          <t>0</t>
        </is>
      </c>
      <c r="BL530" s="297" t="inlineStr">
        <is>
          <t>0</t>
        </is>
      </c>
      <c r="BM530" s="297" t="inlineStr">
        <is>
          <t>0</t>
        </is>
      </c>
      <c r="BN530" s="297" t="inlineStr">
        <is>
          <t>0</t>
        </is>
      </c>
      <c r="BO530" s="285" t="inlineStr">
        <is>
          <t>0</t>
        </is>
      </c>
      <c r="BP530" s="297" t="inlineStr">
        <is>
          <t>0</t>
        </is>
      </c>
      <c r="BQ530" s="297" t="inlineStr">
        <is>
          <t>0</t>
        </is>
      </c>
      <c r="BR530" s="297" t="inlineStr">
        <is>
          <t>0</t>
        </is>
      </c>
      <c r="BS530" s="297" t="inlineStr">
        <is>
          <t>0</t>
        </is>
      </c>
      <c r="BT530" s="297" t="inlineStr">
        <is>
          <t>0</t>
        </is>
      </c>
      <c r="BU530" s="297" t="inlineStr">
        <is>
          <t>0</t>
        </is>
      </c>
      <c r="BV530" s="297" t="inlineStr">
        <is>
          <t>0</t>
        </is>
      </c>
      <c r="BW530" s="288" t="inlineStr">
        <is>
          <t>0</t>
        </is>
      </c>
      <c r="BX530" s="276">
        <f>SUM(IF(COUNTIF(#REF!, "*1.*"), 2, 0), IF(COUNTIF(#REF!, "*2.*"), 2, 0), IF(COUNTIF(#REF!, "*3.*"), 2, 0), IF(COUNTIF(#REF!, "*4.*"), 2, 0), IF(COUNTIF(#REF!, "*5.*"), 2, 0), IF(COUNTIF(#REF!, "*6.*"), 2, 0))</f>
        <v/>
      </c>
      <c r="BY530" s="277">
        <f t="array" ref="BY530">SUM(VALUE(AT530),VALUE(AU530),VALUE(AV530),VALUE(AW530),VALUE(AX530),VALUE(AY530),VALUE(AZ530),VALUE(BB530),VALUE(BC530),VALUE(BD530),VALUE(BE530),VALUE(BF530),VALUE(BG530),VALUE(BH530),VALUE(BI530),VALUE(BJ530),VALUE(BK530),VALUE(BL530),VALUE(BM530),VALUE(BN530),VALUE(BO530),VALUE(BP530),VALUE(BQ530),VALUE(BR530),VALUE(BS530),VALUE(BT530),VALUE(BU530),VALUE(BV530),VALUE(BW530))</f>
        <v/>
      </c>
      <c r="BZ530" s="307" t="n"/>
      <c r="CA530" s="307" t="n"/>
      <c r="CB530" s="307" t="n"/>
      <c r="CC530" s="307" t="n"/>
      <c r="CD530" s="307" t="n"/>
      <c r="CE530" s="307" t="n"/>
      <c r="CF530" s="307" t="n"/>
      <c r="CG530" s="307" t="n"/>
      <c r="CH530" s="307" t="n"/>
      <c r="CI530" s="307" t="n"/>
      <c r="CJ530" s="307" t="n"/>
      <c r="CK530" s="307" t="n"/>
      <c r="CL530" s="307" t="n"/>
      <c r="CM530" s="307" t="n"/>
      <c r="CN530" s="307" t="n"/>
      <c r="CO530" s="307" t="n"/>
      <c r="CP530" s="307" t="n"/>
      <c r="CQ530" s="307" t="n"/>
      <c r="CR530" s="279" t="inlineStr"/>
      <c r="CS530" s="280">
        <f>AVERAGE(Value(BY530),value(CR530))</f>
        <v/>
      </c>
      <c r="CT530" s="421">
        <f>(IF(OR(MediaScorecard!BH531="x", MediaScorecard!BI531="x",MediaScorecard!BJ531="x",MediaScorecard!BK531="x",MediaScorecard!BL531="x"),1, 2))</f>
        <v/>
      </c>
      <c r="CU530" s="308" t="n"/>
      <c r="CV530" s="308" t="n"/>
      <c r="CW530" s="308" t="n"/>
      <c r="CX530" s="309" t="n"/>
      <c r="CY530" s="308" t="n"/>
      <c r="CZ530" s="308" t="n"/>
      <c r="DA530" s="308" t="n"/>
    </row>
    <row r="531" ht="21" customHeight="1" s="590">
      <c r="A531" s="421" t="n"/>
      <c r="B531" s="270" t="n"/>
      <c r="C531" s="266" t="n"/>
      <c r="D531" s="267" t="inlineStr"/>
      <c r="E531" s="267" t="inlineStr"/>
      <c r="F531" s="268" t="inlineStr"/>
      <c r="G531" s="421" t="n"/>
      <c r="H531" s="269" t="n"/>
      <c r="I531" s="421" t="n"/>
      <c r="J531" s="421" t="n"/>
      <c r="K531" s="421" t="n"/>
      <c r="L531" s="421" t="n"/>
      <c r="M531" s="421" t="n"/>
      <c r="N531" s="421" t="n"/>
      <c r="O531" s="421" t="n"/>
      <c r="P531" s="421" t="n"/>
      <c r="Q531" s="421" t="n"/>
      <c r="R531" s="270" t="n"/>
      <c r="S531" s="421" t="n"/>
      <c r="T531" s="421" t="n"/>
      <c r="U531" s="421" t="n"/>
      <c r="V531" s="421" t="n"/>
      <c r="W531" s="421" t="n"/>
      <c r="X531" s="421" t="n"/>
      <c r="Y531" s="421" t="n"/>
      <c r="Z531" s="421" t="n"/>
      <c r="AA531" s="421" t="n"/>
      <c r="AB531" s="421" t="n"/>
      <c r="AC531" s="421" t="n"/>
      <c r="AD531" s="421" t="n"/>
      <c r="AE531" s="421" t="n"/>
      <c r="AF531" s="421" t="n"/>
      <c r="AG531" s="421" t="n"/>
      <c r="AH531" s="421" t="n"/>
      <c r="AI531" s="421" t="n"/>
      <c r="AJ531" s="297" t="n"/>
      <c r="AK531" s="297" t="n"/>
      <c r="AL531" s="284" t="n"/>
      <c r="AM531" s="297" t="n"/>
      <c r="AN531" s="285" t="n"/>
      <c r="AO531" s="297" t="n"/>
      <c r="AP531" s="297" t="n"/>
      <c r="AQ531" s="297" t="n"/>
      <c r="AR531" s="297" t="n"/>
      <c r="AS531" s="297" t="n"/>
      <c r="AT531" s="285" t="inlineStr">
        <is>
          <t>0</t>
        </is>
      </c>
      <c r="AU531" s="297" t="inlineStr">
        <is>
          <t>0</t>
        </is>
      </c>
      <c r="AV531" s="297" t="inlineStr">
        <is>
          <t>0</t>
        </is>
      </c>
      <c r="AW531" s="297" t="inlineStr">
        <is>
          <t>0</t>
        </is>
      </c>
      <c r="AX531" s="297" t="inlineStr">
        <is>
          <t>0</t>
        </is>
      </c>
      <c r="AY531" s="286" t="inlineStr">
        <is>
          <t>0</t>
        </is>
      </c>
      <c r="AZ531" s="286" t="inlineStr">
        <is>
          <t>0</t>
        </is>
      </c>
      <c r="BA531" s="287" t="inlineStr">
        <is>
          <t>0</t>
        </is>
      </c>
      <c r="BB531" s="286" t="inlineStr">
        <is>
          <t>0</t>
        </is>
      </c>
      <c r="BC531" s="286" t="inlineStr">
        <is>
          <t>0</t>
        </is>
      </c>
      <c r="BD531" s="286" t="inlineStr">
        <is>
          <t>0</t>
        </is>
      </c>
      <c r="BE531" s="286" t="inlineStr">
        <is>
          <t>0</t>
        </is>
      </c>
      <c r="BF531" s="286" t="inlineStr">
        <is>
          <t>0</t>
        </is>
      </c>
      <c r="BG531" s="286" t="inlineStr">
        <is>
          <t>0</t>
        </is>
      </c>
      <c r="BH531" s="297" t="inlineStr">
        <is>
          <t>0</t>
        </is>
      </c>
      <c r="BI531" s="297" t="inlineStr">
        <is>
          <t>0</t>
        </is>
      </c>
      <c r="BJ531" s="297" t="inlineStr">
        <is>
          <t>0</t>
        </is>
      </c>
      <c r="BK531" s="297" t="inlineStr">
        <is>
          <t>0</t>
        </is>
      </c>
      <c r="BL531" s="297" t="inlineStr">
        <is>
          <t>0</t>
        </is>
      </c>
      <c r="BM531" s="297" t="inlineStr">
        <is>
          <t>0</t>
        </is>
      </c>
      <c r="BN531" s="297" t="inlineStr">
        <is>
          <t>0</t>
        </is>
      </c>
      <c r="BO531" s="285" t="inlineStr">
        <is>
          <t>0</t>
        </is>
      </c>
      <c r="BP531" s="297" t="inlineStr">
        <is>
          <t>0</t>
        </is>
      </c>
      <c r="BQ531" s="297" t="inlineStr">
        <is>
          <t>0</t>
        </is>
      </c>
      <c r="BR531" s="297" t="inlineStr">
        <is>
          <t>0</t>
        </is>
      </c>
      <c r="BS531" s="297" t="inlineStr">
        <is>
          <t>0</t>
        </is>
      </c>
      <c r="BT531" s="297" t="inlineStr">
        <is>
          <t>0</t>
        </is>
      </c>
      <c r="BU531" s="297" t="inlineStr">
        <is>
          <t>0</t>
        </is>
      </c>
      <c r="BV531" s="297" t="inlineStr">
        <is>
          <t>0</t>
        </is>
      </c>
      <c r="BW531" s="288" t="inlineStr">
        <is>
          <t>0</t>
        </is>
      </c>
      <c r="BX531" s="276">
        <f>SUM(IF(COUNTIF(#REF!, "*1.*"), 2, 0), IF(COUNTIF(#REF!, "*2.*"), 2, 0), IF(COUNTIF(#REF!, "*3.*"), 2, 0), IF(COUNTIF(#REF!, "*4.*"), 2, 0), IF(COUNTIF(#REF!, "*5.*"), 2, 0), IF(COUNTIF(#REF!, "*6.*"), 2, 0))</f>
        <v/>
      </c>
      <c r="BY531" s="277">
        <f t="array" ref="BY531">SUM(VALUE(AT531),VALUE(AU531),VALUE(AV531),VALUE(AW531),VALUE(AX531),VALUE(AY531),VALUE(AZ531),VALUE(BB531),VALUE(BC531),VALUE(BD531),VALUE(BE531),VALUE(BF531),VALUE(BG531),VALUE(BH531),VALUE(BI531),VALUE(BJ531),VALUE(BK531),VALUE(BL531),VALUE(BM531),VALUE(BN531),VALUE(BO531),VALUE(BP531),VALUE(BQ531),VALUE(BR531),VALUE(BS531),VALUE(BT531),VALUE(BU531),VALUE(BV531),VALUE(BW531))</f>
        <v/>
      </c>
      <c r="BZ531" s="307" t="n"/>
      <c r="CA531" s="307" t="n"/>
      <c r="CB531" s="307" t="n"/>
      <c r="CC531" s="307" t="n"/>
      <c r="CD531" s="307" t="n"/>
      <c r="CE531" s="307" t="n"/>
      <c r="CF531" s="307" t="n"/>
      <c r="CG531" s="307" t="n"/>
      <c r="CH531" s="307" t="n"/>
      <c r="CI531" s="307" t="n"/>
      <c r="CJ531" s="307" t="n"/>
      <c r="CK531" s="307" t="n"/>
      <c r="CL531" s="307" t="n"/>
      <c r="CM531" s="307" t="n"/>
      <c r="CN531" s="307" t="n"/>
      <c r="CO531" s="307" t="n"/>
      <c r="CP531" s="307" t="n"/>
      <c r="CQ531" s="307" t="n"/>
      <c r="CR531" s="279" t="inlineStr"/>
      <c r="CS531" s="280">
        <f>AVERAGE(Value(BY531),value(CR531))</f>
        <v/>
      </c>
      <c r="CT531" s="421">
        <f>(IF(OR(MediaScorecard!BH532="x", MediaScorecard!BI532="x",MediaScorecard!BJ532="x",MediaScorecard!BK532="x",MediaScorecard!BL532="x"),1, 2))</f>
        <v/>
      </c>
      <c r="CU531" s="308" t="n"/>
      <c r="CV531" s="308" t="n"/>
      <c r="CW531" s="308" t="n"/>
      <c r="CX531" s="309" t="n"/>
      <c r="CY531" s="308" t="n"/>
      <c r="CZ531" s="308" t="n"/>
      <c r="DA531" s="308" t="n"/>
    </row>
    <row r="532" ht="21" customHeight="1" s="590">
      <c r="A532" s="421" t="n"/>
      <c r="B532" s="270" t="n"/>
      <c r="C532" s="266" t="n"/>
      <c r="D532" s="267" t="inlineStr"/>
      <c r="E532" s="267" t="inlineStr"/>
      <c r="F532" s="268" t="inlineStr"/>
      <c r="G532" s="421" t="n"/>
      <c r="H532" s="269" t="n"/>
      <c r="I532" s="421" t="n"/>
      <c r="J532" s="421" t="n"/>
      <c r="K532" s="421" t="n"/>
      <c r="L532" s="421" t="n"/>
      <c r="M532" s="421" t="n"/>
      <c r="N532" s="421" t="n"/>
      <c r="O532" s="421" t="n"/>
      <c r="P532" s="421" t="n"/>
      <c r="Q532" s="421" t="n"/>
      <c r="R532" s="270" t="n"/>
      <c r="S532" s="421" t="n"/>
      <c r="T532" s="421" t="n"/>
      <c r="U532" s="421" t="n"/>
      <c r="V532" s="421" t="n"/>
      <c r="W532" s="421" t="n"/>
      <c r="X532" s="421" t="n"/>
      <c r="Y532" s="421" t="n"/>
      <c r="Z532" s="421" t="n"/>
      <c r="AA532" s="421" t="n"/>
      <c r="AB532" s="421" t="n"/>
      <c r="AC532" s="421" t="n"/>
      <c r="AD532" s="421" t="n"/>
      <c r="AE532" s="421" t="n"/>
      <c r="AF532" s="421" t="n"/>
      <c r="AG532" s="421" t="n"/>
      <c r="AH532" s="421" t="n"/>
      <c r="AI532" s="421" t="n"/>
      <c r="AJ532" s="297" t="n"/>
      <c r="AK532" s="297" t="n"/>
      <c r="AL532" s="284" t="n"/>
      <c r="AM532" s="297" t="n"/>
      <c r="AN532" s="285" t="n"/>
      <c r="AO532" s="297" t="n"/>
      <c r="AP532" s="297" t="n"/>
      <c r="AQ532" s="297" t="n"/>
      <c r="AR532" s="297" t="n"/>
      <c r="AS532" s="297" t="n"/>
      <c r="AT532" s="285" t="inlineStr">
        <is>
          <t>0</t>
        </is>
      </c>
      <c r="AU532" s="297" t="inlineStr">
        <is>
          <t>0</t>
        </is>
      </c>
      <c r="AV532" s="297" t="inlineStr">
        <is>
          <t>0</t>
        </is>
      </c>
      <c r="AW532" s="297" t="inlineStr">
        <is>
          <t>0</t>
        </is>
      </c>
      <c r="AX532" s="297" t="inlineStr">
        <is>
          <t>0</t>
        </is>
      </c>
      <c r="AY532" s="286" t="inlineStr">
        <is>
          <t>0</t>
        </is>
      </c>
      <c r="AZ532" s="286" t="inlineStr">
        <is>
          <t>0</t>
        </is>
      </c>
      <c r="BA532" s="287" t="inlineStr">
        <is>
          <t>0</t>
        </is>
      </c>
      <c r="BB532" s="286" t="inlineStr">
        <is>
          <t>0</t>
        </is>
      </c>
      <c r="BC532" s="286" t="inlineStr">
        <is>
          <t>0</t>
        </is>
      </c>
      <c r="BD532" s="286" t="inlineStr">
        <is>
          <t>0</t>
        </is>
      </c>
      <c r="BE532" s="286" t="inlineStr">
        <is>
          <t>0</t>
        </is>
      </c>
      <c r="BF532" s="286" t="inlineStr">
        <is>
          <t>0</t>
        </is>
      </c>
      <c r="BG532" s="286" t="inlineStr">
        <is>
          <t>0</t>
        </is>
      </c>
      <c r="BH532" s="297" t="inlineStr">
        <is>
          <t>0</t>
        </is>
      </c>
      <c r="BI532" s="297" t="inlineStr">
        <is>
          <t>0</t>
        </is>
      </c>
      <c r="BJ532" s="297" t="inlineStr">
        <is>
          <t>0</t>
        </is>
      </c>
      <c r="BK532" s="297" t="inlineStr">
        <is>
          <t>0</t>
        </is>
      </c>
      <c r="BL532" s="297" t="inlineStr">
        <is>
          <t>0</t>
        </is>
      </c>
      <c r="BM532" s="297" t="inlineStr">
        <is>
          <t>0</t>
        </is>
      </c>
      <c r="BN532" s="297" t="inlineStr">
        <is>
          <t>0</t>
        </is>
      </c>
      <c r="BO532" s="285" t="inlineStr">
        <is>
          <t>0</t>
        </is>
      </c>
      <c r="BP532" s="297" t="inlineStr">
        <is>
          <t>0</t>
        </is>
      </c>
      <c r="BQ532" s="297" t="inlineStr">
        <is>
          <t>0</t>
        </is>
      </c>
      <c r="BR532" s="297" t="inlineStr">
        <is>
          <t>0</t>
        </is>
      </c>
      <c r="BS532" s="297" t="inlineStr">
        <is>
          <t>0</t>
        </is>
      </c>
      <c r="BT532" s="297" t="inlineStr">
        <is>
          <t>0</t>
        </is>
      </c>
      <c r="BU532" s="297" t="inlineStr">
        <is>
          <t>0</t>
        </is>
      </c>
      <c r="BV532" s="297" t="inlineStr">
        <is>
          <t>0</t>
        </is>
      </c>
      <c r="BW532" s="288" t="inlineStr">
        <is>
          <t>0</t>
        </is>
      </c>
      <c r="BX532" s="276">
        <f>SUM(IF(COUNTIF(#REF!, "*1.*"), 2, 0), IF(COUNTIF(#REF!, "*2.*"), 2, 0), IF(COUNTIF(#REF!, "*3.*"), 2, 0), IF(COUNTIF(#REF!, "*4.*"), 2, 0), IF(COUNTIF(#REF!, "*5.*"), 2, 0), IF(COUNTIF(#REF!, "*6.*"), 2, 0))</f>
        <v/>
      </c>
      <c r="BY532" s="277">
        <f t="array" ref="BY532">SUM(VALUE(AT532),VALUE(AU532),VALUE(AV532),VALUE(AW532),VALUE(AX532),VALUE(AY532),VALUE(AZ532),VALUE(BB532),VALUE(BC532),VALUE(BD532),VALUE(BE532),VALUE(BF532),VALUE(BG532),VALUE(BH532),VALUE(BI532),VALUE(BJ532),VALUE(BK532),VALUE(BL532),VALUE(BM532),VALUE(BN532),VALUE(BO532),VALUE(BP532),VALUE(BQ532),VALUE(BR532),VALUE(BS532),VALUE(BT532),VALUE(BU532),VALUE(BV532),VALUE(BW532))</f>
        <v/>
      </c>
      <c r="BZ532" s="307" t="n"/>
      <c r="CA532" s="307" t="n"/>
      <c r="CB532" s="307" t="n"/>
      <c r="CC532" s="307" t="n"/>
      <c r="CD532" s="307" t="n"/>
      <c r="CE532" s="307" t="n"/>
      <c r="CF532" s="307" t="n"/>
      <c r="CG532" s="307" t="n"/>
      <c r="CH532" s="307" t="n"/>
      <c r="CI532" s="307" t="n"/>
      <c r="CJ532" s="307" t="n"/>
      <c r="CK532" s="307" t="n"/>
      <c r="CL532" s="307" t="n"/>
      <c r="CM532" s="307" t="n"/>
      <c r="CN532" s="307" t="n"/>
      <c r="CO532" s="307" t="n"/>
      <c r="CP532" s="307" t="n"/>
      <c r="CQ532" s="307" t="n"/>
      <c r="CR532" s="279" t="inlineStr"/>
      <c r="CS532" s="280">
        <f>AVERAGE(Value(BY532),value(CR532))</f>
        <v/>
      </c>
      <c r="CT532" s="421">
        <f>(IF(OR(MediaScorecard!BH533="x", MediaScorecard!BI533="x",MediaScorecard!BJ533="x",MediaScorecard!BK533="x",MediaScorecard!BL533="x"),1, 2))</f>
        <v/>
      </c>
      <c r="CU532" s="308" t="n"/>
      <c r="CV532" s="308" t="n"/>
      <c r="CW532" s="308" t="n"/>
      <c r="CX532" s="309" t="n"/>
      <c r="CY532" s="308" t="n"/>
      <c r="CZ532" s="308" t="n"/>
      <c r="DA532" s="308" t="n"/>
    </row>
    <row r="533" ht="21" customHeight="1" s="590">
      <c r="A533" s="421" t="n"/>
      <c r="B533" s="270" t="n"/>
      <c r="C533" s="266" t="n"/>
      <c r="D533" s="267" t="inlineStr"/>
      <c r="E533" s="267" t="inlineStr"/>
      <c r="F533" s="268" t="inlineStr"/>
      <c r="G533" s="421" t="n"/>
      <c r="H533" s="269" t="n"/>
      <c r="I533" s="421" t="n"/>
      <c r="J533" s="421" t="n"/>
      <c r="K533" s="421" t="n"/>
      <c r="L533" s="421" t="n"/>
      <c r="M533" s="421" t="n"/>
      <c r="N533" s="421" t="n"/>
      <c r="O533" s="421" t="n"/>
      <c r="P533" s="421" t="n"/>
      <c r="Q533" s="421" t="n"/>
      <c r="R533" s="270" t="n"/>
      <c r="S533" s="421" t="n"/>
      <c r="T533" s="421" t="n"/>
      <c r="U533" s="421" t="n"/>
      <c r="V533" s="421" t="n"/>
      <c r="W533" s="421" t="n"/>
      <c r="X533" s="421" t="n"/>
      <c r="Y533" s="421" t="n"/>
      <c r="Z533" s="421" t="n"/>
      <c r="AA533" s="421" t="n"/>
      <c r="AB533" s="421" t="n"/>
      <c r="AC533" s="421" t="n"/>
      <c r="AD533" s="421" t="n"/>
      <c r="AE533" s="421" t="n"/>
      <c r="AF533" s="421" t="n"/>
      <c r="AG533" s="421" t="n"/>
      <c r="AH533" s="421" t="n"/>
      <c r="AI533" s="421" t="n"/>
      <c r="AJ533" s="297" t="n"/>
      <c r="AK533" s="297" t="n"/>
      <c r="AL533" s="284" t="n"/>
      <c r="AM533" s="297" t="n"/>
      <c r="AN533" s="285" t="n"/>
      <c r="AO533" s="297" t="n"/>
      <c r="AP533" s="297" t="n"/>
      <c r="AQ533" s="297" t="n"/>
      <c r="AR533" s="297" t="n"/>
      <c r="AS533" s="297" t="n"/>
      <c r="AT533" s="285" t="inlineStr">
        <is>
          <t>0</t>
        </is>
      </c>
      <c r="AU533" s="297" t="inlineStr">
        <is>
          <t>0</t>
        </is>
      </c>
      <c r="AV533" s="297" t="inlineStr">
        <is>
          <t>0</t>
        </is>
      </c>
      <c r="AW533" s="297" t="inlineStr">
        <is>
          <t>0</t>
        </is>
      </c>
      <c r="AX533" s="297" t="inlineStr">
        <is>
          <t>0</t>
        </is>
      </c>
      <c r="AY533" s="286" t="inlineStr">
        <is>
          <t>0</t>
        </is>
      </c>
      <c r="AZ533" s="286" t="inlineStr">
        <is>
          <t>0</t>
        </is>
      </c>
      <c r="BA533" s="287" t="inlineStr">
        <is>
          <t>0</t>
        </is>
      </c>
      <c r="BB533" s="286" t="inlineStr">
        <is>
          <t>0</t>
        </is>
      </c>
      <c r="BC533" s="286" t="inlineStr">
        <is>
          <t>0</t>
        </is>
      </c>
      <c r="BD533" s="286" t="inlineStr">
        <is>
          <t>0</t>
        </is>
      </c>
      <c r="BE533" s="286" t="inlineStr">
        <is>
          <t>0</t>
        </is>
      </c>
      <c r="BF533" s="286" t="inlineStr">
        <is>
          <t>0</t>
        </is>
      </c>
      <c r="BG533" s="286" t="inlineStr">
        <is>
          <t>0</t>
        </is>
      </c>
      <c r="BH533" s="297" t="inlineStr">
        <is>
          <t>0</t>
        </is>
      </c>
      <c r="BI533" s="297" t="inlineStr">
        <is>
          <t>0</t>
        </is>
      </c>
      <c r="BJ533" s="297" t="inlineStr">
        <is>
          <t>0</t>
        </is>
      </c>
      <c r="BK533" s="297" t="inlineStr">
        <is>
          <t>0</t>
        </is>
      </c>
      <c r="BL533" s="297" t="inlineStr">
        <is>
          <t>0</t>
        </is>
      </c>
      <c r="BM533" s="297" t="inlineStr">
        <is>
          <t>0</t>
        </is>
      </c>
      <c r="BN533" s="297" t="inlineStr">
        <is>
          <t>0</t>
        </is>
      </c>
      <c r="BO533" s="285" t="inlineStr">
        <is>
          <t>0</t>
        </is>
      </c>
      <c r="BP533" s="297" t="inlineStr">
        <is>
          <t>0</t>
        </is>
      </c>
      <c r="BQ533" s="297" t="inlineStr">
        <is>
          <t>0</t>
        </is>
      </c>
      <c r="BR533" s="297" t="inlineStr">
        <is>
          <t>0</t>
        </is>
      </c>
      <c r="BS533" s="297" t="inlineStr">
        <is>
          <t>0</t>
        </is>
      </c>
      <c r="BT533" s="297" t="inlineStr">
        <is>
          <t>0</t>
        </is>
      </c>
      <c r="BU533" s="297" t="inlineStr">
        <is>
          <t>0</t>
        </is>
      </c>
      <c r="BV533" s="297" t="inlineStr">
        <is>
          <t>0</t>
        </is>
      </c>
      <c r="BW533" s="288" t="inlineStr">
        <is>
          <t>0</t>
        </is>
      </c>
      <c r="BX533" s="276">
        <f>SUM(IF(COUNTIF(#REF!, "*1.*"), 2, 0), IF(COUNTIF(#REF!, "*2.*"), 2, 0), IF(COUNTIF(#REF!, "*3.*"), 2, 0), IF(COUNTIF(#REF!, "*4.*"), 2, 0), IF(COUNTIF(#REF!, "*5.*"), 2, 0), IF(COUNTIF(#REF!, "*6.*"), 2, 0))</f>
        <v/>
      </c>
      <c r="BY533" s="277">
        <f t="array" ref="BY533">SUM(VALUE(AT533),VALUE(AU533),VALUE(AV533),VALUE(AW533),VALUE(AX533),VALUE(AY533),VALUE(AZ533),VALUE(BB533),VALUE(BC533),VALUE(BD533),VALUE(BE533),VALUE(BF533),VALUE(BG533),VALUE(BH533),VALUE(BI533),VALUE(BJ533),VALUE(BK533),VALUE(BL533),VALUE(BM533),VALUE(BN533),VALUE(BO533),VALUE(BP533),VALUE(BQ533),VALUE(BR533),VALUE(BS533),VALUE(BT533),VALUE(BU533),VALUE(BV533),VALUE(BW533))</f>
        <v/>
      </c>
      <c r="BZ533" s="307" t="n"/>
      <c r="CA533" s="307" t="n"/>
      <c r="CB533" s="307" t="n"/>
      <c r="CC533" s="307" t="n"/>
      <c r="CD533" s="307" t="n"/>
      <c r="CE533" s="307" t="n"/>
      <c r="CF533" s="307" t="n"/>
      <c r="CG533" s="307" t="n"/>
      <c r="CH533" s="307" t="n"/>
      <c r="CI533" s="307" t="n"/>
      <c r="CJ533" s="307" t="n"/>
      <c r="CK533" s="307" t="n"/>
      <c r="CL533" s="307" t="n"/>
      <c r="CM533" s="307" t="n"/>
      <c r="CN533" s="307" t="n"/>
      <c r="CO533" s="307" t="n"/>
      <c r="CP533" s="307" t="n"/>
      <c r="CQ533" s="307" t="n"/>
      <c r="CR533" s="279" t="inlineStr"/>
      <c r="CS533" s="280">
        <f>AVERAGE(Value(BY533),value(CR533))</f>
        <v/>
      </c>
      <c r="CT533" s="421">
        <f>(IF(OR(MediaScorecard!BH534="x", MediaScorecard!BI534="x",MediaScorecard!BJ534="x",MediaScorecard!BK534="x",MediaScorecard!BL534="x"),1, 2))</f>
        <v/>
      </c>
      <c r="CU533" s="308" t="n"/>
      <c r="CV533" s="308" t="n"/>
      <c r="CW533" s="308" t="n"/>
      <c r="CX533" s="309" t="n"/>
      <c r="CY533" s="308" t="n"/>
      <c r="CZ533" s="308" t="n"/>
      <c r="DA533" s="308" t="n"/>
    </row>
    <row r="534" ht="21" customHeight="1" s="590">
      <c r="A534" s="421" t="n"/>
      <c r="B534" s="270" t="n"/>
      <c r="C534" s="266" t="n"/>
      <c r="D534" s="267" t="inlineStr"/>
      <c r="E534" s="267" t="inlineStr"/>
      <c r="F534" s="268" t="inlineStr"/>
      <c r="G534" s="421" t="n"/>
      <c r="H534" s="269" t="n"/>
      <c r="I534" s="421" t="n"/>
      <c r="J534" s="421" t="n"/>
      <c r="K534" s="421" t="n"/>
      <c r="L534" s="421" t="n"/>
      <c r="M534" s="421" t="n"/>
      <c r="N534" s="421" t="n"/>
      <c r="O534" s="421" t="n"/>
      <c r="P534" s="421" t="n"/>
      <c r="Q534" s="421" t="n"/>
      <c r="R534" s="270" t="n"/>
      <c r="S534" s="421" t="n"/>
      <c r="T534" s="421" t="n"/>
      <c r="U534" s="421" t="n"/>
      <c r="V534" s="421" t="n"/>
      <c r="W534" s="421" t="n"/>
      <c r="X534" s="421" t="n"/>
      <c r="Y534" s="421" t="n"/>
      <c r="Z534" s="421" t="n"/>
      <c r="AA534" s="421" t="n"/>
      <c r="AB534" s="421" t="n"/>
      <c r="AC534" s="421" t="n"/>
      <c r="AD534" s="421" t="n"/>
      <c r="AE534" s="421" t="n"/>
      <c r="AF534" s="421" t="n"/>
      <c r="AG534" s="421" t="n"/>
      <c r="AH534" s="421" t="n"/>
      <c r="AI534" s="421" t="n"/>
      <c r="AJ534" s="297" t="n"/>
      <c r="AK534" s="297" t="n"/>
      <c r="AL534" s="284" t="n"/>
      <c r="AM534" s="297" t="n"/>
      <c r="AN534" s="285" t="n"/>
      <c r="AO534" s="297" t="n"/>
      <c r="AP534" s="297" t="n"/>
      <c r="AQ534" s="297" t="n"/>
      <c r="AR534" s="297" t="n"/>
      <c r="AS534" s="297" t="n"/>
      <c r="AT534" s="285" t="inlineStr">
        <is>
          <t>0</t>
        </is>
      </c>
      <c r="AU534" s="297" t="inlineStr">
        <is>
          <t>0</t>
        </is>
      </c>
      <c r="AV534" s="297" t="inlineStr">
        <is>
          <t>0</t>
        </is>
      </c>
      <c r="AW534" s="297" t="inlineStr">
        <is>
          <t>0</t>
        </is>
      </c>
      <c r="AX534" s="297" t="inlineStr">
        <is>
          <t>0</t>
        </is>
      </c>
      <c r="AY534" s="286" t="inlineStr">
        <is>
          <t>0</t>
        </is>
      </c>
      <c r="AZ534" s="286" t="inlineStr">
        <is>
          <t>0</t>
        </is>
      </c>
      <c r="BA534" s="287" t="inlineStr">
        <is>
          <t>0</t>
        </is>
      </c>
      <c r="BB534" s="286" t="inlineStr">
        <is>
          <t>0</t>
        </is>
      </c>
      <c r="BC534" s="286" t="inlineStr">
        <is>
          <t>0</t>
        </is>
      </c>
      <c r="BD534" s="286" t="inlineStr">
        <is>
          <t>0</t>
        </is>
      </c>
      <c r="BE534" s="286" t="inlineStr">
        <is>
          <t>0</t>
        </is>
      </c>
      <c r="BF534" s="286" t="inlineStr">
        <is>
          <t>0</t>
        </is>
      </c>
      <c r="BG534" s="286" t="inlineStr">
        <is>
          <t>0</t>
        </is>
      </c>
      <c r="BH534" s="297" t="inlineStr">
        <is>
          <t>0</t>
        </is>
      </c>
      <c r="BI534" s="297" t="inlineStr">
        <is>
          <t>0</t>
        </is>
      </c>
      <c r="BJ534" s="297" t="inlineStr">
        <is>
          <t>0</t>
        </is>
      </c>
      <c r="BK534" s="297" t="inlineStr">
        <is>
          <t>0</t>
        </is>
      </c>
      <c r="BL534" s="297" t="inlineStr">
        <is>
          <t>0</t>
        </is>
      </c>
      <c r="BM534" s="297" t="inlineStr">
        <is>
          <t>0</t>
        </is>
      </c>
      <c r="BN534" s="297" t="inlineStr">
        <is>
          <t>0</t>
        </is>
      </c>
      <c r="BO534" s="285" t="inlineStr">
        <is>
          <t>0</t>
        </is>
      </c>
      <c r="BP534" s="297" t="inlineStr">
        <is>
          <t>0</t>
        </is>
      </c>
      <c r="BQ534" s="297" t="inlineStr">
        <is>
          <t>0</t>
        </is>
      </c>
      <c r="BR534" s="297" t="inlineStr">
        <is>
          <t>0</t>
        </is>
      </c>
      <c r="BS534" s="297" t="inlineStr">
        <is>
          <t>0</t>
        </is>
      </c>
      <c r="BT534" s="297" t="inlineStr">
        <is>
          <t>0</t>
        </is>
      </c>
      <c r="BU534" s="297" t="inlineStr">
        <is>
          <t>0</t>
        </is>
      </c>
      <c r="BV534" s="297" t="inlineStr">
        <is>
          <t>0</t>
        </is>
      </c>
      <c r="BW534" s="288" t="inlineStr">
        <is>
          <t>0</t>
        </is>
      </c>
      <c r="BX534" s="276">
        <f>SUM(IF(COUNTIF(#REF!, "*1.*"), 2, 0), IF(COUNTIF(#REF!, "*2.*"), 2, 0), IF(COUNTIF(#REF!, "*3.*"), 2, 0), IF(COUNTIF(#REF!, "*4.*"), 2, 0), IF(COUNTIF(#REF!, "*5.*"), 2, 0), IF(COUNTIF(#REF!, "*6.*"), 2, 0))</f>
        <v/>
      </c>
      <c r="BY534" s="277">
        <f t="array" ref="BY534">SUM(VALUE(AT534),VALUE(AU534),VALUE(AV534),VALUE(AW534),VALUE(AX534),VALUE(AY534),VALUE(AZ534),VALUE(BB534),VALUE(BC534),VALUE(BD534),VALUE(BE534),VALUE(BF534),VALUE(BG534),VALUE(BH534),VALUE(BI534),VALUE(BJ534),VALUE(BK534),VALUE(BL534),VALUE(BM534),VALUE(BN534),VALUE(BO534),VALUE(BP534),VALUE(BQ534),VALUE(BR534),VALUE(BS534),VALUE(BT534),VALUE(BU534),VALUE(BV534),VALUE(BW534))</f>
        <v/>
      </c>
      <c r="BZ534" s="307" t="n"/>
      <c r="CA534" s="307" t="n"/>
      <c r="CB534" s="307" t="n"/>
      <c r="CC534" s="307" t="n"/>
      <c r="CD534" s="307" t="n"/>
      <c r="CE534" s="307" t="n"/>
      <c r="CF534" s="307" t="n"/>
      <c r="CG534" s="307" t="n"/>
      <c r="CH534" s="307" t="n"/>
      <c r="CI534" s="307" t="n"/>
      <c r="CJ534" s="307" t="n"/>
      <c r="CK534" s="307" t="n"/>
      <c r="CL534" s="307" t="n"/>
      <c r="CM534" s="307" t="n"/>
      <c r="CN534" s="307" t="n"/>
      <c r="CO534" s="307" t="n"/>
      <c r="CP534" s="307" t="n"/>
      <c r="CQ534" s="307" t="n"/>
      <c r="CR534" s="279" t="inlineStr"/>
      <c r="CS534" s="280">
        <f>AVERAGE(Value(BY534),value(CR534))</f>
        <v/>
      </c>
      <c r="CT534" s="421">
        <f>(IF(OR(MediaScorecard!BH535="x", MediaScorecard!BI535="x",MediaScorecard!BJ535="x",MediaScorecard!BK535="x",MediaScorecard!BL535="x"),1, 2))</f>
        <v/>
      </c>
      <c r="CU534" s="308" t="n"/>
      <c r="CV534" s="308" t="n"/>
      <c r="CW534" s="308" t="n"/>
      <c r="CX534" s="309" t="n"/>
      <c r="CY534" s="308" t="n"/>
      <c r="CZ534" s="308" t="n"/>
      <c r="DA534" s="308" t="n"/>
    </row>
    <row r="535" ht="21" customHeight="1" s="590">
      <c r="A535" s="421" t="n"/>
      <c r="B535" s="270" t="n"/>
      <c r="C535" s="266" t="n"/>
      <c r="D535" s="267" t="inlineStr"/>
      <c r="E535" s="267" t="inlineStr"/>
      <c r="F535" s="268" t="inlineStr"/>
      <c r="G535" s="421" t="n"/>
      <c r="H535" s="269" t="n"/>
      <c r="I535" s="421" t="n"/>
      <c r="J535" s="421" t="n"/>
      <c r="K535" s="421" t="n"/>
      <c r="L535" s="421" t="n"/>
      <c r="M535" s="421" t="n"/>
      <c r="N535" s="421" t="n"/>
      <c r="O535" s="421" t="n"/>
      <c r="P535" s="421" t="n"/>
      <c r="Q535" s="421" t="n"/>
      <c r="R535" s="270" t="n"/>
      <c r="S535" s="421" t="n"/>
      <c r="T535" s="421" t="n"/>
      <c r="U535" s="421" t="n"/>
      <c r="V535" s="421" t="n"/>
      <c r="W535" s="421" t="n"/>
      <c r="X535" s="421" t="n"/>
      <c r="Y535" s="421" t="n"/>
      <c r="Z535" s="421" t="n"/>
      <c r="AA535" s="421" t="n"/>
      <c r="AB535" s="421" t="n"/>
      <c r="AC535" s="421" t="n"/>
      <c r="AD535" s="421" t="n"/>
      <c r="AE535" s="421" t="n"/>
      <c r="AF535" s="421" t="n"/>
      <c r="AG535" s="421" t="n"/>
      <c r="AH535" s="421" t="n"/>
      <c r="AI535" s="421" t="n"/>
      <c r="AJ535" s="297" t="n"/>
      <c r="AK535" s="297" t="n"/>
      <c r="AL535" s="284" t="n"/>
      <c r="AM535" s="297" t="n"/>
      <c r="AN535" s="285" t="n"/>
      <c r="AO535" s="297" t="n"/>
      <c r="AP535" s="297" t="n"/>
      <c r="AQ535" s="297" t="n"/>
      <c r="AR535" s="297" t="n"/>
      <c r="AS535" s="297" t="n"/>
      <c r="AT535" s="285" t="inlineStr">
        <is>
          <t>0</t>
        </is>
      </c>
      <c r="AU535" s="297" t="inlineStr">
        <is>
          <t>0</t>
        </is>
      </c>
      <c r="AV535" s="297" t="inlineStr">
        <is>
          <t>0</t>
        </is>
      </c>
      <c r="AW535" s="297" t="inlineStr">
        <is>
          <t>0</t>
        </is>
      </c>
      <c r="AX535" s="297" t="inlineStr">
        <is>
          <t>0</t>
        </is>
      </c>
      <c r="AY535" s="286" t="inlineStr">
        <is>
          <t>0</t>
        </is>
      </c>
      <c r="AZ535" s="286" t="inlineStr">
        <is>
          <t>0</t>
        </is>
      </c>
      <c r="BA535" s="287" t="inlineStr">
        <is>
          <t>0</t>
        </is>
      </c>
      <c r="BB535" s="286" t="inlineStr">
        <is>
          <t>0</t>
        </is>
      </c>
      <c r="BC535" s="286" t="inlineStr">
        <is>
          <t>0</t>
        </is>
      </c>
      <c r="BD535" s="286" t="inlineStr">
        <is>
          <t>0</t>
        </is>
      </c>
      <c r="BE535" s="286" t="inlineStr">
        <is>
          <t>0</t>
        </is>
      </c>
      <c r="BF535" s="286" t="inlineStr">
        <is>
          <t>0</t>
        </is>
      </c>
      <c r="BG535" s="286" t="inlineStr">
        <is>
          <t>0</t>
        </is>
      </c>
      <c r="BH535" s="297" t="inlineStr">
        <is>
          <t>0</t>
        </is>
      </c>
      <c r="BI535" s="297" t="inlineStr">
        <is>
          <t>0</t>
        </is>
      </c>
      <c r="BJ535" s="297" t="inlineStr">
        <is>
          <t>0</t>
        </is>
      </c>
      <c r="BK535" s="297" t="inlineStr">
        <is>
          <t>0</t>
        </is>
      </c>
      <c r="BL535" s="297" t="inlineStr">
        <is>
          <t>0</t>
        </is>
      </c>
      <c r="BM535" s="297" t="inlineStr">
        <is>
          <t>0</t>
        </is>
      </c>
      <c r="BN535" s="297" t="inlineStr">
        <is>
          <t>0</t>
        </is>
      </c>
      <c r="BO535" s="285" t="inlineStr">
        <is>
          <t>0</t>
        </is>
      </c>
      <c r="BP535" s="297" t="inlineStr">
        <is>
          <t>0</t>
        </is>
      </c>
      <c r="BQ535" s="297" t="inlineStr">
        <is>
          <t>0</t>
        </is>
      </c>
      <c r="BR535" s="297" t="inlineStr">
        <is>
          <t>0</t>
        </is>
      </c>
      <c r="BS535" s="297" t="inlineStr">
        <is>
          <t>0</t>
        </is>
      </c>
      <c r="BT535" s="297" t="inlineStr">
        <is>
          <t>0</t>
        </is>
      </c>
      <c r="BU535" s="297" t="inlineStr">
        <is>
          <t>0</t>
        </is>
      </c>
      <c r="BV535" s="297" t="inlineStr">
        <is>
          <t>0</t>
        </is>
      </c>
      <c r="BW535" s="288" t="inlineStr">
        <is>
          <t>0</t>
        </is>
      </c>
      <c r="BX535" s="276">
        <f>SUM(IF(COUNTIF(#REF!, "*1.*"), 2, 0), IF(COUNTIF(#REF!, "*2.*"), 2, 0), IF(COUNTIF(#REF!, "*3.*"), 2, 0), IF(COUNTIF(#REF!, "*4.*"), 2, 0), IF(COUNTIF(#REF!, "*5.*"), 2, 0), IF(COUNTIF(#REF!, "*6.*"), 2, 0))</f>
        <v/>
      </c>
      <c r="BY535" s="277">
        <f t="array" ref="BY535">SUM(VALUE(AT535),VALUE(AU535),VALUE(AV535),VALUE(AW535),VALUE(AX535),VALUE(AY535),VALUE(AZ535),VALUE(BB535),VALUE(BC535),VALUE(BD535),VALUE(BE535),VALUE(BF535),VALUE(BG535),VALUE(BH535),VALUE(BI535),VALUE(BJ535),VALUE(BK535),VALUE(BL535),VALUE(BM535),VALUE(BN535),VALUE(BO535),VALUE(BP535),VALUE(BQ535),VALUE(BR535),VALUE(BS535),VALUE(BT535),VALUE(BU535),VALUE(BV535),VALUE(BW535))</f>
        <v/>
      </c>
      <c r="BZ535" s="303" t="n"/>
      <c r="CA535" s="303" t="n"/>
      <c r="CB535" s="303" t="n"/>
      <c r="CC535" s="303" t="n"/>
      <c r="CD535" s="303" t="n"/>
      <c r="CE535" s="303" t="n"/>
      <c r="CF535" s="303" t="n"/>
      <c r="CG535" s="303" t="n"/>
      <c r="CH535" s="303" t="n"/>
      <c r="CI535" s="303" t="n"/>
      <c r="CJ535" s="303" t="n"/>
      <c r="CK535" s="303" t="n"/>
      <c r="CL535" s="303" t="n"/>
      <c r="CM535" s="303" t="n"/>
      <c r="CN535" s="303" t="n"/>
      <c r="CO535" s="303" t="n"/>
      <c r="CP535" s="303" t="n"/>
      <c r="CQ535" s="303" t="n"/>
      <c r="CR535" s="279" t="inlineStr"/>
      <c r="CS535" s="280">
        <f>AVERAGE(Value(BY535),value(CR535))</f>
        <v/>
      </c>
      <c r="CT535" s="421">
        <f>(IF(OR(MediaScorecard!BH536="x", MediaScorecard!BI536="x",MediaScorecard!BJ536="x",MediaScorecard!BK536="x",MediaScorecard!BL536="x"),1, 2))</f>
        <v/>
      </c>
      <c r="CU535" s="304" t="n"/>
      <c r="CV535" s="304" t="n"/>
      <c r="CW535" s="304" t="n"/>
      <c r="CX535" s="305" t="n"/>
      <c r="CY535" s="304" t="n"/>
      <c r="CZ535" s="304" t="n"/>
      <c r="DA535" s="304" t="n"/>
    </row>
    <row r="536" ht="21" customHeight="1" s="590">
      <c r="A536" s="421" t="n"/>
      <c r="B536" s="270" t="n"/>
      <c r="C536" s="266" t="n"/>
      <c r="D536" s="267" t="inlineStr"/>
      <c r="E536" s="267" t="inlineStr"/>
      <c r="F536" s="268" t="inlineStr"/>
      <c r="G536" s="421" t="n"/>
      <c r="H536" s="269" t="n"/>
      <c r="I536" s="421" t="n"/>
      <c r="J536" s="421" t="n"/>
      <c r="K536" s="421" t="n"/>
      <c r="L536" s="421" t="n"/>
      <c r="M536" s="421" t="n"/>
      <c r="N536" s="421" t="n"/>
      <c r="O536" s="421" t="n"/>
      <c r="P536" s="421" t="n"/>
      <c r="Q536" s="421" t="n"/>
      <c r="R536" s="270" t="n"/>
      <c r="S536" s="421" t="n"/>
      <c r="T536" s="421" t="n"/>
      <c r="U536" s="421" t="n"/>
      <c r="V536" s="421" t="n"/>
      <c r="W536" s="421" t="n"/>
      <c r="X536" s="421" t="n"/>
      <c r="Y536" s="421" t="n"/>
      <c r="Z536" s="421" t="n"/>
      <c r="AA536" s="421" t="n"/>
      <c r="AB536" s="421" t="n"/>
      <c r="AC536" s="421" t="n"/>
      <c r="AD536" s="421" t="n"/>
      <c r="AE536" s="421" t="n"/>
      <c r="AF536" s="421" t="n"/>
      <c r="AG536" s="421" t="n"/>
      <c r="AH536" s="421" t="n"/>
      <c r="AI536" s="421" t="n"/>
      <c r="AJ536" s="297" t="n"/>
      <c r="AK536" s="297" t="n"/>
      <c r="AL536" s="284" t="n"/>
      <c r="AM536" s="297" t="n"/>
      <c r="AN536" s="285" t="n"/>
      <c r="AO536" s="297" t="n"/>
      <c r="AP536" s="297" t="n"/>
      <c r="AQ536" s="297" t="n"/>
      <c r="AR536" s="297" t="n"/>
      <c r="AS536" s="297" t="n"/>
      <c r="AT536" s="285" t="inlineStr">
        <is>
          <t>0</t>
        </is>
      </c>
      <c r="AU536" s="297" t="inlineStr">
        <is>
          <t>0</t>
        </is>
      </c>
      <c r="AV536" s="297" t="inlineStr">
        <is>
          <t>0</t>
        </is>
      </c>
      <c r="AW536" s="297" t="inlineStr">
        <is>
          <t>0</t>
        </is>
      </c>
      <c r="AX536" s="297" t="inlineStr">
        <is>
          <t>0</t>
        </is>
      </c>
      <c r="AY536" s="286" t="inlineStr">
        <is>
          <t>0</t>
        </is>
      </c>
      <c r="AZ536" s="286" t="inlineStr">
        <is>
          <t>0</t>
        </is>
      </c>
      <c r="BA536" s="287" t="inlineStr">
        <is>
          <t>0</t>
        </is>
      </c>
      <c r="BB536" s="286" t="inlineStr">
        <is>
          <t>0</t>
        </is>
      </c>
      <c r="BC536" s="286" t="inlineStr">
        <is>
          <t>0</t>
        </is>
      </c>
      <c r="BD536" s="286" t="inlineStr">
        <is>
          <t>0</t>
        </is>
      </c>
      <c r="BE536" s="286" t="inlineStr">
        <is>
          <t>0</t>
        </is>
      </c>
      <c r="BF536" s="286" t="inlineStr">
        <is>
          <t>0</t>
        </is>
      </c>
      <c r="BG536" s="286" t="inlineStr">
        <is>
          <t>0</t>
        </is>
      </c>
      <c r="BH536" s="297" t="inlineStr">
        <is>
          <t>0</t>
        </is>
      </c>
      <c r="BI536" s="297" t="inlineStr">
        <is>
          <t>0</t>
        </is>
      </c>
      <c r="BJ536" s="297" t="inlineStr">
        <is>
          <t>0</t>
        </is>
      </c>
      <c r="BK536" s="297" t="inlineStr">
        <is>
          <t>0</t>
        </is>
      </c>
      <c r="BL536" s="297" t="inlineStr">
        <is>
          <t>0</t>
        </is>
      </c>
      <c r="BM536" s="297" t="inlineStr">
        <is>
          <t>0</t>
        </is>
      </c>
      <c r="BN536" s="297" t="inlineStr">
        <is>
          <t>0</t>
        </is>
      </c>
      <c r="BO536" s="285" t="inlineStr">
        <is>
          <t>0</t>
        </is>
      </c>
      <c r="BP536" s="297" t="inlineStr">
        <is>
          <t>0</t>
        </is>
      </c>
      <c r="BQ536" s="297" t="inlineStr">
        <is>
          <t>0</t>
        </is>
      </c>
      <c r="BR536" s="297" t="inlineStr">
        <is>
          <t>0</t>
        </is>
      </c>
      <c r="BS536" s="297" t="inlineStr">
        <is>
          <t>0</t>
        </is>
      </c>
      <c r="BT536" s="297" t="inlineStr">
        <is>
          <t>0</t>
        </is>
      </c>
      <c r="BU536" s="297" t="inlineStr">
        <is>
          <t>0</t>
        </is>
      </c>
      <c r="BV536" s="297" t="inlineStr">
        <is>
          <t>0</t>
        </is>
      </c>
      <c r="BW536" s="288" t="inlineStr">
        <is>
          <t>0</t>
        </is>
      </c>
      <c r="BX536" s="276">
        <f>SUM(IF(COUNTIF(#REF!, "*1.*"), 2, 0), IF(COUNTIF(#REF!, "*2.*"), 2, 0), IF(COUNTIF(#REF!, "*3.*"), 2, 0), IF(COUNTIF(#REF!, "*4.*"), 2, 0), IF(COUNTIF(#REF!, "*5.*"), 2, 0), IF(COUNTIF(#REF!, "*6.*"), 2, 0))</f>
        <v/>
      </c>
      <c r="BY536" s="277">
        <f t="array" ref="BY536">SUM(VALUE(AT536),VALUE(AU536),VALUE(AV536),VALUE(AW536),VALUE(AX536),VALUE(AY536),VALUE(AZ536),VALUE(BB536),VALUE(BC536),VALUE(BD536),VALUE(BE536),VALUE(BF536),VALUE(BG536),VALUE(BH536),VALUE(BI536),VALUE(BJ536),VALUE(BK536),VALUE(BL536),VALUE(BM536),VALUE(BN536),VALUE(BO536),VALUE(BP536),VALUE(BQ536),VALUE(BR536),VALUE(BS536),VALUE(BT536),VALUE(BU536),VALUE(BV536),VALUE(BW536))</f>
        <v/>
      </c>
      <c r="BZ536" s="303" t="n"/>
      <c r="CA536" s="303" t="n"/>
      <c r="CB536" s="303" t="n"/>
      <c r="CC536" s="303" t="n"/>
      <c r="CD536" s="303" t="n"/>
      <c r="CE536" s="303" t="n"/>
      <c r="CF536" s="303" t="n"/>
      <c r="CG536" s="303" t="n"/>
      <c r="CH536" s="303" t="n"/>
      <c r="CI536" s="303" t="n"/>
      <c r="CJ536" s="303" t="n"/>
      <c r="CK536" s="303" t="n"/>
      <c r="CL536" s="303" t="n"/>
      <c r="CM536" s="303" t="n"/>
      <c r="CN536" s="303" t="n"/>
      <c r="CO536" s="303" t="n"/>
      <c r="CP536" s="303" t="n"/>
      <c r="CQ536" s="303" t="n"/>
      <c r="CR536" s="279" t="inlineStr"/>
      <c r="CS536" s="280">
        <f>AVERAGE(Value(BY536),value(CR536))</f>
        <v/>
      </c>
      <c r="CT536" s="421">
        <f>(IF(OR(MediaScorecard!BH537="x", MediaScorecard!BI537="x",MediaScorecard!BJ537="x",MediaScorecard!BK537="x",MediaScorecard!BL537="x"),1, 2))</f>
        <v/>
      </c>
      <c r="CU536" s="304" t="n"/>
      <c r="CV536" s="304" t="n"/>
      <c r="CW536" s="304" t="n"/>
      <c r="CX536" s="305" t="n"/>
      <c r="CY536" s="304" t="n"/>
      <c r="CZ536" s="304" t="n"/>
      <c r="DA536" s="304" t="n"/>
    </row>
    <row r="537" ht="21" customHeight="1" s="590">
      <c r="A537" s="421" t="n"/>
      <c r="B537" s="270" t="n"/>
      <c r="C537" s="266" t="n"/>
      <c r="D537" s="267" t="inlineStr"/>
      <c r="E537" s="267" t="inlineStr"/>
      <c r="F537" s="268" t="inlineStr"/>
      <c r="G537" s="421" t="n"/>
      <c r="H537" s="269" t="n"/>
      <c r="I537" s="421" t="n"/>
      <c r="J537" s="421" t="n"/>
      <c r="K537" s="421" t="n"/>
      <c r="L537" s="421" t="n"/>
      <c r="M537" s="421" t="n"/>
      <c r="N537" s="421" t="n"/>
      <c r="O537" s="421" t="n"/>
      <c r="P537" s="421" t="n"/>
      <c r="Q537" s="421" t="n"/>
      <c r="R537" s="270" t="n"/>
      <c r="S537" s="421" t="n"/>
      <c r="T537" s="421" t="n"/>
      <c r="U537" s="421" t="n"/>
      <c r="V537" s="421" t="n"/>
      <c r="W537" s="421" t="n"/>
      <c r="X537" s="421" t="n"/>
      <c r="Y537" s="421" t="n"/>
      <c r="Z537" s="421" t="n"/>
      <c r="AA537" s="421" t="n"/>
      <c r="AB537" s="421" t="n"/>
      <c r="AC537" s="421" t="n"/>
      <c r="AD537" s="421" t="n"/>
      <c r="AE537" s="421" t="n"/>
      <c r="AF537" s="421" t="n"/>
      <c r="AG537" s="421" t="n"/>
      <c r="AH537" s="421" t="n"/>
      <c r="AI537" s="421" t="n"/>
      <c r="AJ537" s="297" t="n"/>
      <c r="AK537" s="297" t="n"/>
      <c r="AL537" s="284" t="n"/>
      <c r="AM537" s="297" t="n"/>
      <c r="AN537" s="285" t="n"/>
      <c r="AO537" s="297" t="n"/>
      <c r="AP537" s="297" t="n"/>
      <c r="AQ537" s="297" t="n"/>
      <c r="AR537" s="297" t="n"/>
      <c r="AS537" s="297" t="n"/>
      <c r="AT537" s="285" t="inlineStr">
        <is>
          <t>0</t>
        </is>
      </c>
      <c r="AU537" s="297" t="inlineStr">
        <is>
          <t>0</t>
        </is>
      </c>
      <c r="AV537" s="297" t="inlineStr">
        <is>
          <t>0</t>
        </is>
      </c>
      <c r="AW537" s="297" t="inlineStr">
        <is>
          <t>0</t>
        </is>
      </c>
      <c r="AX537" s="297" t="inlineStr">
        <is>
          <t>0</t>
        </is>
      </c>
      <c r="AY537" s="286" t="inlineStr">
        <is>
          <t>0</t>
        </is>
      </c>
      <c r="AZ537" s="286" t="inlineStr">
        <is>
          <t>0</t>
        </is>
      </c>
      <c r="BA537" s="287" t="inlineStr">
        <is>
          <t>0</t>
        </is>
      </c>
      <c r="BB537" s="286" t="inlineStr">
        <is>
          <t>0</t>
        </is>
      </c>
      <c r="BC537" s="286" t="inlineStr">
        <is>
          <t>0</t>
        </is>
      </c>
      <c r="BD537" s="286" t="inlineStr">
        <is>
          <t>0</t>
        </is>
      </c>
      <c r="BE537" s="286" t="inlineStr">
        <is>
          <t>0</t>
        </is>
      </c>
      <c r="BF537" s="286" t="inlineStr">
        <is>
          <t>0</t>
        </is>
      </c>
      <c r="BG537" s="286" t="inlineStr">
        <is>
          <t>0</t>
        </is>
      </c>
      <c r="BH537" s="297" t="inlineStr">
        <is>
          <t>0</t>
        </is>
      </c>
      <c r="BI537" s="297" t="inlineStr">
        <is>
          <t>0</t>
        </is>
      </c>
      <c r="BJ537" s="297" t="inlineStr">
        <is>
          <t>0</t>
        </is>
      </c>
      <c r="BK537" s="297" t="inlineStr">
        <is>
          <t>0</t>
        </is>
      </c>
      <c r="BL537" s="297" t="inlineStr">
        <is>
          <t>0</t>
        </is>
      </c>
      <c r="BM537" s="297" t="inlineStr">
        <is>
          <t>0</t>
        </is>
      </c>
      <c r="BN537" s="297" t="inlineStr">
        <is>
          <t>0</t>
        </is>
      </c>
      <c r="BO537" s="285" t="inlineStr">
        <is>
          <t>0</t>
        </is>
      </c>
      <c r="BP537" s="297" t="inlineStr">
        <is>
          <t>0</t>
        </is>
      </c>
      <c r="BQ537" s="297" t="inlineStr">
        <is>
          <t>0</t>
        </is>
      </c>
      <c r="BR537" s="297" t="inlineStr">
        <is>
          <t>0</t>
        </is>
      </c>
      <c r="BS537" s="297" t="inlineStr">
        <is>
          <t>0</t>
        </is>
      </c>
      <c r="BT537" s="297" t="inlineStr">
        <is>
          <t>0</t>
        </is>
      </c>
      <c r="BU537" s="297" t="inlineStr">
        <is>
          <t>0</t>
        </is>
      </c>
      <c r="BV537" s="297" t="inlineStr">
        <is>
          <t>0</t>
        </is>
      </c>
      <c r="BW537" s="288" t="inlineStr">
        <is>
          <t>0</t>
        </is>
      </c>
      <c r="BX537" s="276">
        <f>SUM(IF(COUNTIF(#REF!, "*1.*"), 2, 0), IF(COUNTIF(#REF!, "*2.*"), 2, 0), IF(COUNTIF(#REF!, "*3.*"), 2, 0), IF(COUNTIF(#REF!, "*4.*"), 2, 0), IF(COUNTIF(#REF!, "*5.*"), 2, 0), IF(COUNTIF(#REF!, "*6.*"), 2, 0))</f>
        <v/>
      </c>
      <c r="BY537" s="277">
        <f t="array" ref="BY537">SUM(VALUE(AT537),VALUE(AU537),VALUE(AV537),VALUE(AW537),VALUE(AX537),VALUE(AY537),VALUE(AZ537),VALUE(BB537),VALUE(BC537),VALUE(BD537),VALUE(BE537),VALUE(BF537),VALUE(BG537),VALUE(BH537),VALUE(BI537),VALUE(BJ537),VALUE(BK537),VALUE(BL537),VALUE(BM537),VALUE(BN537),VALUE(BO537),VALUE(BP537),VALUE(BQ537),VALUE(BR537),VALUE(BS537),VALUE(BT537),VALUE(BU537),VALUE(BV537),VALUE(BW537))</f>
        <v/>
      </c>
      <c r="BZ537" s="307" t="n"/>
      <c r="CA537" s="307" t="n"/>
      <c r="CB537" s="307" t="n"/>
      <c r="CC537" s="307" t="n"/>
      <c r="CD537" s="307" t="n"/>
      <c r="CE537" s="307" t="n"/>
      <c r="CF537" s="307" t="n"/>
      <c r="CG537" s="307" t="n"/>
      <c r="CH537" s="307" t="n"/>
      <c r="CI537" s="307" t="n"/>
      <c r="CJ537" s="307" t="n"/>
      <c r="CK537" s="307" t="n"/>
      <c r="CL537" s="307" t="n"/>
      <c r="CM537" s="307" t="n"/>
      <c r="CN537" s="307" t="n"/>
      <c r="CO537" s="307" t="n"/>
      <c r="CP537" s="307" t="n"/>
      <c r="CQ537" s="307" t="n"/>
      <c r="CR537" s="279" t="inlineStr"/>
      <c r="CS537" s="280">
        <f>AVERAGE(Value(BY537),value(CR537))</f>
        <v/>
      </c>
      <c r="CT537" s="421">
        <f>(IF(OR(MediaScorecard!BH538="x", MediaScorecard!BI538="x",MediaScorecard!BJ538="x",MediaScorecard!BK538="x",MediaScorecard!BL538="x"),1, 2))</f>
        <v/>
      </c>
      <c r="CU537" s="308" t="n"/>
      <c r="CV537" s="308" t="n"/>
      <c r="CW537" s="308" t="n"/>
      <c r="CX537" s="309" t="n"/>
      <c r="CY537" s="308" t="n"/>
      <c r="CZ537" s="308" t="n"/>
      <c r="DA537" s="308" t="n"/>
    </row>
    <row r="538" ht="21" customHeight="1" s="590">
      <c r="A538" s="421" t="n"/>
      <c r="B538" s="270" t="n"/>
      <c r="C538" s="266" t="n"/>
      <c r="D538" s="267" t="inlineStr"/>
      <c r="E538" s="267" t="inlineStr"/>
      <c r="F538" s="268" t="inlineStr"/>
      <c r="G538" s="421" t="n"/>
      <c r="H538" s="269" t="n"/>
      <c r="I538" s="421" t="n"/>
      <c r="J538" s="421" t="n"/>
      <c r="K538" s="421" t="n"/>
      <c r="L538" s="421" t="n"/>
      <c r="M538" s="421" t="n"/>
      <c r="N538" s="421" t="n"/>
      <c r="O538" s="421" t="n"/>
      <c r="P538" s="421" t="n"/>
      <c r="Q538" s="421" t="n"/>
      <c r="R538" s="270" t="n"/>
      <c r="S538" s="421" t="n"/>
      <c r="T538" s="421" t="n"/>
      <c r="U538" s="421" t="n"/>
      <c r="V538" s="421" t="n"/>
      <c r="W538" s="421" t="n"/>
      <c r="X538" s="421" t="n"/>
      <c r="Y538" s="421" t="n"/>
      <c r="Z538" s="421" t="n"/>
      <c r="AA538" s="421" t="n"/>
      <c r="AB538" s="421" t="n"/>
      <c r="AC538" s="421" t="n"/>
      <c r="AD538" s="421" t="n"/>
      <c r="AE538" s="421" t="n"/>
      <c r="AF538" s="421" t="n"/>
      <c r="AG538" s="421" t="n"/>
      <c r="AH538" s="421" t="n"/>
      <c r="AI538" s="421" t="n"/>
      <c r="AJ538" s="297" t="n"/>
      <c r="AK538" s="297" t="n"/>
      <c r="AL538" s="284" t="n"/>
      <c r="AM538" s="297" t="n"/>
      <c r="AN538" s="285" t="n"/>
      <c r="AO538" s="297" t="n"/>
      <c r="AP538" s="297" t="n"/>
      <c r="AQ538" s="297" t="n"/>
      <c r="AR538" s="297" t="n"/>
      <c r="AS538" s="297" t="n"/>
      <c r="AT538" s="285" t="inlineStr">
        <is>
          <t>0</t>
        </is>
      </c>
      <c r="AU538" s="297" t="inlineStr">
        <is>
          <t>0</t>
        </is>
      </c>
      <c r="AV538" s="297" t="inlineStr">
        <is>
          <t>0</t>
        </is>
      </c>
      <c r="AW538" s="297" t="inlineStr">
        <is>
          <t>0</t>
        </is>
      </c>
      <c r="AX538" s="297" t="inlineStr">
        <is>
          <t>0</t>
        </is>
      </c>
      <c r="AY538" s="286" t="inlineStr">
        <is>
          <t>0</t>
        </is>
      </c>
      <c r="AZ538" s="286" t="inlineStr">
        <is>
          <t>0</t>
        </is>
      </c>
      <c r="BA538" s="287" t="inlineStr">
        <is>
          <t>0</t>
        </is>
      </c>
      <c r="BB538" s="286" t="inlineStr">
        <is>
          <t>0</t>
        </is>
      </c>
      <c r="BC538" s="286" t="inlineStr">
        <is>
          <t>0</t>
        </is>
      </c>
      <c r="BD538" s="286" t="inlineStr">
        <is>
          <t>0</t>
        </is>
      </c>
      <c r="BE538" s="286" t="inlineStr">
        <is>
          <t>0</t>
        </is>
      </c>
      <c r="BF538" s="286" t="inlineStr">
        <is>
          <t>0</t>
        </is>
      </c>
      <c r="BG538" s="286" t="inlineStr">
        <is>
          <t>0</t>
        </is>
      </c>
      <c r="BH538" s="297" t="inlineStr">
        <is>
          <t>0</t>
        </is>
      </c>
      <c r="BI538" s="297" t="inlineStr">
        <is>
          <t>0</t>
        </is>
      </c>
      <c r="BJ538" s="297" t="inlineStr">
        <is>
          <t>0</t>
        </is>
      </c>
      <c r="BK538" s="297" t="inlineStr">
        <is>
          <t>0</t>
        </is>
      </c>
      <c r="BL538" s="297" t="inlineStr">
        <is>
          <t>0</t>
        </is>
      </c>
      <c r="BM538" s="297" t="inlineStr">
        <is>
          <t>0</t>
        </is>
      </c>
      <c r="BN538" s="297" t="inlineStr">
        <is>
          <t>0</t>
        </is>
      </c>
      <c r="BO538" s="285" t="inlineStr">
        <is>
          <t>0</t>
        </is>
      </c>
      <c r="BP538" s="297" t="inlineStr">
        <is>
          <t>0</t>
        </is>
      </c>
      <c r="BQ538" s="297" t="inlineStr">
        <is>
          <t>0</t>
        </is>
      </c>
      <c r="BR538" s="297" t="inlineStr">
        <is>
          <t>0</t>
        </is>
      </c>
      <c r="BS538" s="297" t="inlineStr">
        <is>
          <t>0</t>
        </is>
      </c>
      <c r="BT538" s="297" t="inlineStr">
        <is>
          <t>0</t>
        </is>
      </c>
      <c r="BU538" s="297" t="inlineStr">
        <is>
          <t>0</t>
        </is>
      </c>
      <c r="BV538" s="297" t="inlineStr">
        <is>
          <t>0</t>
        </is>
      </c>
      <c r="BW538" s="288" t="inlineStr">
        <is>
          <t>0</t>
        </is>
      </c>
      <c r="BX538" s="276">
        <f>SUM(IF(COUNTIF(#REF!, "*1.*"), 2, 0), IF(COUNTIF(#REF!, "*2.*"), 2, 0), IF(COUNTIF(#REF!, "*3.*"), 2, 0), IF(COUNTIF(#REF!, "*4.*"), 2, 0), IF(COUNTIF(#REF!, "*5.*"), 2, 0), IF(COUNTIF(#REF!, "*6.*"), 2, 0))</f>
        <v/>
      </c>
      <c r="BY538" s="277">
        <f t="array" ref="BY538">SUM(VALUE(AT538),VALUE(AU538),VALUE(AV538),VALUE(AW538),VALUE(AX538),VALUE(AY538),VALUE(AZ538),VALUE(BB538),VALUE(BC538),VALUE(BD538),VALUE(BE538),VALUE(BF538),VALUE(BG538),VALUE(BH538),VALUE(BI538),VALUE(BJ538),VALUE(BK538),VALUE(BL538),VALUE(BM538),VALUE(BN538),VALUE(BO538),VALUE(BP538),VALUE(BQ538),VALUE(BR538),VALUE(BS538),VALUE(BT538),VALUE(BU538),VALUE(BV538),VALUE(BW538))</f>
        <v/>
      </c>
      <c r="BZ538" s="307" t="n"/>
      <c r="CA538" s="307" t="n"/>
      <c r="CB538" s="307" t="n"/>
      <c r="CC538" s="307" t="n"/>
      <c r="CD538" s="307" t="n"/>
      <c r="CE538" s="307" t="n"/>
      <c r="CF538" s="307" t="n"/>
      <c r="CG538" s="307" t="n"/>
      <c r="CH538" s="307" t="n"/>
      <c r="CI538" s="307" t="n"/>
      <c r="CJ538" s="307" t="n"/>
      <c r="CK538" s="307" t="n"/>
      <c r="CL538" s="307" t="n"/>
      <c r="CM538" s="307" t="n"/>
      <c r="CN538" s="307" t="n"/>
      <c r="CO538" s="307" t="n"/>
      <c r="CP538" s="307" t="n"/>
      <c r="CQ538" s="307" t="n"/>
      <c r="CR538" s="279" t="inlineStr"/>
      <c r="CS538" s="280">
        <f>AVERAGE(Value(BY538),value(CR538))</f>
        <v/>
      </c>
      <c r="CT538" s="421">
        <f>(IF(OR(MediaScorecard!BH539="x", MediaScorecard!BI539="x",MediaScorecard!BJ539="x",MediaScorecard!BK539="x",MediaScorecard!BL539="x"),1, 2))</f>
        <v/>
      </c>
      <c r="CU538" s="308" t="n"/>
      <c r="CV538" s="308" t="n"/>
      <c r="CW538" s="308" t="n"/>
      <c r="CX538" s="309" t="n"/>
      <c r="CY538" s="308" t="n"/>
      <c r="CZ538" s="308" t="n"/>
      <c r="DA538" s="308" t="n"/>
    </row>
    <row r="539" ht="21" customHeight="1" s="590">
      <c r="A539" s="421" t="n"/>
      <c r="B539" s="270" t="n"/>
      <c r="C539" s="266" t="n"/>
      <c r="D539" s="267" t="inlineStr"/>
      <c r="E539" s="267" t="inlineStr"/>
      <c r="F539" s="268" t="inlineStr"/>
      <c r="G539" s="421" t="n"/>
      <c r="H539" s="269" t="n"/>
      <c r="I539" s="421" t="n"/>
      <c r="J539" s="421" t="n"/>
      <c r="K539" s="421" t="n"/>
      <c r="L539" s="421" t="n"/>
      <c r="M539" s="421" t="n"/>
      <c r="N539" s="421" t="n"/>
      <c r="O539" s="421" t="n"/>
      <c r="P539" s="421" t="n"/>
      <c r="Q539" s="421" t="n"/>
      <c r="R539" s="270" t="n"/>
      <c r="S539" s="421" t="n"/>
      <c r="T539" s="421" t="n"/>
      <c r="U539" s="421" t="n"/>
      <c r="V539" s="421" t="n"/>
      <c r="W539" s="421" t="n"/>
      <c r="X539" s="421" t="n"/>
      <c r="Y539" s="421" t="n"/>
      <c r="Z539" s="421" t="n"/>
      <c r="AA539" s="421" t="n"/>
      <c r="AB539" s="421" t="n"/>
      <c r="AC539" s="421" t="n"/>
      <c r="AD539" s="421" t="n"/>
      <c r="AE539" s="421" t="n"/>
      <c r="AF539" s="421" t="n"/>
      <c r="AG539" s="421" t="n"/>
      <c r="AH539" s="421" t="n"/>
      <c r="AI539" s="421" t="n"/>
      <c r="AJ539" s="297" t="n"/>
      <c r="AK539" s="297" t="n"/>
      <c r="AL539" s="284" t="n"/>
      <c r="AM539" s="297" t="n"/>
      <c r="AN539" s="285" t="n"/>
      <c r="AO539" s="297" t="n"/>
      <c r="AP539" s="297" t="n"/>
      <c r="AQ539" s="297" t="n"/>
      <c r="AR539" s="297" t="n"/>
      <c r="AS539" s="297" t="n"/>
      <c r="AT539" s="285" t="inlineStr">
        <is>
          <t>0</t>
        </is>
      </c>
      <c r="AU539" s="297" t="inlineStr">
        <is>
          <t>0</t>
        </is>
      </c>
      <c r="AV539" s="297" t="inlineStr">
        <is>
          <t>0</t>
        </is>
      </c>
      <c r="AW539" s="297" t="inlineStr">
        <is>
          <t>0</t>
        </is>
      </c>
      <c r="AX539" s="297" t="inlineStr">
        <is>
          <t>0</t>
        </is>
      </c>
      <c r="AY539" s="286" t="inlineStr">
        <is>
          <t>0</t>
        </is>
      </c>
      <c r="AZ539" s="286" t="inlineStr">
        <is>
          <t>0</t>
        </is>
      </c>
      <c r="BA539" s="287" t="inlineStr">
        <is>
          <t>0</t>
        </is>
      </c>
      <c r="BB539" s="286" t="inlineStr">
        <is>
          <t>0</t>
        </is>
      </c>
      <c r="BC539" s="286" t="inlineStr">
        <is>
          <t>0</t>
        </is>
      </c>
      <c r="BD539" s="286" t="inlineStr">
        <is>
          <t>0</t>
        </is>
      </c>
      <c r="BE539" s="286" t="inlineStr">
        <is>
          <t>0</t>
        </is>
      </c>
      <c r="BF539" s="286" t="inlineStr">
        <is>
          <t>0</t>
        </is>
      </c>
      <c r="BG539" s="286" t="inlineStr">
        <is>
          <t>0</t>
        </is>
      </c>
      <c r="BH539" s="297" t="inlineStr">
        <is>
          <t>0</t>
        </is>
      </c>
      <c r="BI539" s="297" t="inlineStr">
        <is>
          <t>0</t>
        </is>
      </c>
      <c r="BJ539" s="297" t="inlineStr">
        <is>
          <t>0</t>
        </is>
      </c>
      <c r="BK539" s="297" t="inlineStr">
        <is>
          <t>0</t>
        </is>
      </c>
      <c r="BL539" s="297" t="inlineStr">
        <is>
          <t>0</t>
        </is>
      </c>
      <c r="BM539" s="297" t="inlineStr">
        <is>
          <t>0</t>
        </is>
      </c>
      <c r="BN539" s="297" t="inlineStr">
        <is>
          <t>0</t>
        </is>
      </c>
      <c r="BO539" s="285" t="inlineStr">
        <is>
          <t>0</t>
        </is>
      </c>
      <c r="BP539" s="297" t="inlineStr">
        <is>
          <t>0</t>
        </is>
      </c>
      <c r="BQ539" s="297" t="inlineStr">
        <is>
          <t>0</t>
        </is>
      </c>
      <c r="BR539" s="297" t="inlineStr">
        <is>
          <t>0</t>
        </is>
      </c>
      <c r="BS539" s="297" t="inlineStr">
        <is>
          <t>0</t>
        </is>
      </c>
      <c r="BT539" s="297" t="inlineStr">
        <is>
          <t>0</t>
        </is>
      </c>
      <c r="BU539" s="297" t="inlineStr">
        <is>
          <t>0</t>
        </is>
      </c>
      <c r="BV539" s="297" t="inlineStr">
        <is>
          <t>0</t>
        </is>
      </c>
      <c r="BW539" s="288" t="inlineStr">
        <is>
          <t>0</t>
        </is>
      </c>
      <c r="BX539" s="276">
        <f>SUM(IF(COUNTIF(#REF!, "*1.*"), 2, 0), IF(COUNTIF(#REF!, "*2.*"), 2, 0), IF(COUNTIF(#REF!, "*3.*"), 2, 0), IF(COUNTIF(#REF!, "*4.*"), 2, 0), IF(COUNTIF(#REF!, "*5.*"), 2, 0), IF(COUNTIF(#REF!, "*6.*"), 2, 0))</f>
        <v/>
      </c>
      <c r="BY539" s="277">
        <f t="array" ref="BY539">SUM(VALUE(AT539),VALUE(AU539),VALUE(AV539),VALUE(AW539),VALUE(AX539),VALUE(AY539),VALUE(AZ539),VALUE(BB539),VALUE(BC539),VALUE(BD539),VALUE(BE539),VALUE(BF539),VALUE(BG539),VALUE(BH539),VALUE(BI539),VALUE(BJ539),VALUE(BK539),VALUE(BL539),VALUE(BM539),VALUE(BN539),VALUE(BO539),VALUE(BP539),VALUE(BQ539),VALUE(BR539),VALUE(BS539),VALUE(BT539),VALUE(BU539),VALUE(BV539),VALUE(BW539))</f>
        <v/>
      </c>
      <c r="BZ539" s="307" t="n"/>
      <c r="CA539" s="307" t="n"/>
      <c r="CB539" s="307" t="n"/>
      <c r="CC539" s="307" t="n"/>
      <c r="CD539" s="307" t="n"/>
      <c r="CE539" s="307" t="n"/>
      <c r="CF539" s="307" t="n"/>
      <c r="CG539" s="307" t="n"/>
      <c r="CH539" s="307" t="n"/>
      <c r="CI539" s="307" t="n"/>
      <c r="CJ539" s="307" t="n"/>
      <c r="CK539" s="307" t="n"/>
      <c r="CL539" s="307" t="n"/>
      <c r="CM539" s="307" t="n"/>
      <c r="CN539" s="307" t="n"/>
      <c r="CO539" s="307" t="n"/>
      <c r="CP539" s="307" t="n"/>
      <c r="CQ539" s="307" t="n"/>
      <c r="CR539" s="279" t="inlineStr"/>
      <c r="CS539" s="280">
        <f>AVERAGE(Value(BY539),value(CR539))</f>
        <v/>
      </c>
      <c r="CT539" s="421">
        <f>(IF(OR(MediaScorecard!BH540="x", MediaScorecard!BI540="x",MediaScorecard!BJ540="x",MediaScorecard!BK540="x",MediaScorecard!BL540="x"),1, 2))</f>
        <v/>
      </c>
      <c r="CU539" s="308" t="n"/>
      <c r="CV539" s="308" t="n"/>
      <c r="CW539" s="308" t="n"/>
      <c r="CX539" s="309" t="n"/>
      <c r="CY539" s="308" t="n"/>
      <c r="CZ539" s="308" t="n"/>
      <c r="DA539" s="308" t="n"/>
    </row>
    <row r="540" ht="21" customHeight="1" s="590">
      <c r="A540" s="421" t="n"/>
      <c r="B540" s="270" t="n"/>
      <c r="C540" s="266" t="n"/>
      <c r="D540" s="267" t="inlineStr"/>
      <c r="E540" s="267" t="inlineStr"/>
      <c r="F540" s="268" t="inlineStr"/>
      <c r="G540" s="421" t="n"/>
      <c r="H540" s="269" t="n"/>
      <c r="I540" s="421" t="n"/>
      <c r="J540" s="421" t="n"/>
      <c r="K540" s="421" t="n"/>
      <c r="L540" s="421" t="n"/>
      <c r="M540" s="421" t="n"/>
      <c r="N540" s="421" t="n"/>
      <c r="O540" s="421" t="n"/>
      <c r="P540" s="421" t="n"/>
      <c r="Q540" s="421" t="n"/>
      <c r="R540" s="270" t="n"/>
      <c r="S540" s="421" t="n"/>
      <c r="T540" s="421" t="n"/>
      <c r="U540" s="421" t="n"/>
      <c r="V540" s="421" t="n"/>
      <c r="W540" s="421" t="n"/>
      <c r="X540" s="421" t="n"/>
      <c r="Y540" s="421" t="n"/>
      <c r="Z540" s="421" t="n"/>
      <c r="AA540" s="421" t="n"/>
      <c r="AB540" s="421" t="n"/>
      <c r="AC540" s="421" t="n"/>
      <c r="AD540" s="421" t="n"/>
      <c r="AE540" s="421" t="n"/>
      <c r="AF540" s="421" t="n"/>
      <c r="AG540" s="421" t="n"/>
      <c r="AH540" s="421" t="n"/>
      <c r="AI540" s="421" t="n"/>
      <c r="AJ540" s="297" t="n"/>
      <c r="AK540" s="297" t="n"/>
      <c r="AL540" s="284" t="n"/>
      <c r="AM540" s="297" t="n"/>
      <c r="AN540" s="285" t="n"/>
      <c r="AO540" s="297" t="n"/>
      <c r="AP540" s="297" t="n"/>
      <c r="AQ540" s="297" t="n"/>
      <c r="AR540" s="297" t="n"/>
      <c r="AS540" s="297" t="n"/>
      <c r="AT540" s="285" t="inlineStr">
        <is>
          <t>0</t>
        </is>
      </c>
      <c r="AU540" s="297" t="inlineStr">
        <is>
          <t>0</t>
        </is>
      </c>
      <c r="AV540" s="297" t="inlineStr">
        <is>
          <t>0</t>
        </is>
      </c>
      <c r="AW540" s="297" t="inlineStr">
        <is>
          <t>0</t>
        </is>
      </c>
      <c r="AX540" s="297" t="inlineStr">
        <is>
          <t>0</t>
        </is>
      </c>
      <c r="AY540" s="286" t="inlineStr">
        <is>
          <t>0</t>
        </is>
      </c>
      <c r="AZ540" s="286" t="inlineStr">
        <is>
          <t>0</t>
        </is>
      </c>
      <c r="BA540" s="287" t="inlineStr">
        <is>
          <t>0</t>
        </is>
      </c>
      <c r="BB540" s="286" t="inlineStr">
        <is>
          <t>0</t>
        </is>
      </c>
      <c r="BC540" s="286" t="inlineStr">
        <is>
          <t>0</t>
        </is>
      </c>
      <c r="BD540" s="286" t="inlineStr">
        <is>
          <t>0</t>
        </is>
      </c>
      <c r="BE540" s="286" t="inlineStr">
        <is>
          <t>0</t>
        </is>
      </c>
      <c r="BF540" s="286" t="inlineStr">
        <is>
          <t>0</t>
        </is>
      </c>
      <c r="BG540" s="286" t="inlineStr">
        <is>
          <t>0</t>
        </is>
      </c>
      <c r="BH540" s="297" t="inlineStr">
        <is>
          <t>0</t>
        </is>
      </c>
      <c r="BI540" s="297" t="inlineStr">
        <is>
          <t>0</t>
        </is>
      </c>
      <c r="BJ540" s="297" t="inlineStr">
        <is>
          <t>0</t>
        </is>
      </c>
      <c r="BK540" s="297" t="inlineStr">
        <is>
          <t>0</t>
        </is>
      </c>
      <c r="BL540" s="297" t="inlineStr">
        <is>
          <t>0</t>
        </is>
      </c>
      <c r="BM540" s="297" t="inlineStr">
        <is>
          <t>0</t>
        </is>
      </c>
      <c r="BN540" s="297" t="inlineStr">
        <is>
          <t>0</t>
        </is>
      </c>
      <c r="BO540" s="285" t="inlineStr">
        <is>
          <t>0</t>
        </is>
      </c>
      <c r="BP540" s="297" t="inlineStr">
        <is>
          <t>0</t>
        </is>
      </c>
      <c r="BQ540" s="297" t="inlineStr">
        <is>
          <t>0</t>
        </is>
      </c>
      <c r="BR540" s="297" t="inlineStr">
        <is>
          <t>0</t>
        </is>
      </c>
      <c r="BS540" s="297" t="inlineStr">
        <is>
          <t>0</t>
        </is>
      </c>
      <c r="BT540" s="297" t="inlineStr">
        <is>
          <t>0</t>
        </is>
      </c>
      <c r="BU540" s="297" t="inlineStr">
        <is>
          <t>0</t>
        </is>
      </c>
      <c r="BV540" s="297" t="inlineStr">
        <is>
          <t>0</t>
        </is>
      </c>
      <c r="BW540" s="288" t="inlineStr">
        <is>
          <t>0</t>
        </is>
      </c>
      <c r="BX540" s="276">
        <f>SUM(IF(COUNTIF(#REF!, "*1.*"), 2, 0), IF(COUNTIF(#REF!, "*2.*"), 2, 0), IF(COUNTIF(#REF!, "*3.*"), 2, 0), IF(COUNTIF(#REF!, "*4.*"), 2, 0), IF(COUNTIF(#REF!, "*5.*"), 2, 0), IF(COUNTIF(#REF!, "*6.*"), 2, 0))</f>
        <v/>
      </c>
      <c r="BY540" s="277">
        <f t="array" ref="BY540">SUM(VALUE(AT540),VALUE(AU540),VALUE(AV540),VALUE(AW540),VALUE(AX540),VALUE(AY540),VALUE(AZ540),VALUE(BB540),VALUE(BC540),VALUE(BD540),VALUE(BE540),VALUE(BF540),VALUE(BG540),VALUE(BH540),VALUE(BI540),VALUE(BJ540),VALUE(BK540),VALUE(BL540),VALUE(BM540),VALUE(BN540),VALUE(BO540),VALUE(BP540),VALUE(BQ540),VALUE(BR540),VALUE(BS540),VALUE(BT540),VALUE(BU540),VALUE(BV540),VALUE(BW540))</f>
        <v/>
      </c>
      <c r="BZ540" s="307" t="n"/>
      <c r="CA540" s="307" t="n"/>
      <c r="CB540" s="307" t="n"/>
      <c r="CC540" s="307" t="n"/>
      <c r="CD540" s="307" t="n"/>
      <c r="CE540" s="307" t="n"/>
      <c r="CF540" s="307" t="n"/>
      <c r="CG540" s="307" t="n"/>
      <c r="CH540" s="307" t="n"/>
      <c r="CI540" s="307" t="n"/>
      <c r="CJ540" s="307" t="n"/>
      <c r="CK540" s="307" t="n"/>
      <c r="CL540" s="307" t="n"/>
      <c r="CM540" s="307" t="n"/>
      <c r="CN540" s="307" t="n"/>
      <c r="CO540" s="307" t="n"/>
      <c r="CP540" s="307" t="n"/>
      <c r="CQ540" s="307" t="n"/>
      <c r="CR540" s="279" t="inlineStr"/>
      <c r="CS540" s="280">
        <f>AVERAGE(Value(BY540),value(CR540))</f>
        <v/>
      </c>
      <c r="CT540" s="421">
        <f>(IF(OR(MediaScorecard!BH541="x", MediaScorecard!BI541="x",MediaScorecard!BJ541="x",MediaScorecard!BK541="x",MediaScorecard!BL541="x"),1, 2))</f>
        <v/>
      </c>
      <c r="CU540" s="308" t="n"/>
      <c r="CV540" s="308" t="n"/>
      <c r="CW540" s="308" t="n"/>
      <c r="CX540" s="309" t="n"/>
      <c r="CY540" s="308" t="n"/>
      <c r="CZ540" s="308" t="n"/>
      <c r="DA540" s="308" t="n"/>
    </row>
    <row r="541" ht="21" customHeight="1" s="590">
      <c r="A541" s="421" t="n"/>
      <c r="B541" s="270" t="n"/>
      <c r="C541" s="266" t="n"/>
      <c r="D541" s="267" t="inlineStr"/>
      <c r="E541" s="267" t="inlineStr"/>
      <c r="F541" s="268" t="inlineStr"/>
      <c r="G541" s="421" t="n"/>
      <c r="H541" s="269" t="n"/>
      <c r="I541" s="421" t="n"/>
      <c r="J541" s="421" t="n"/>
      <c r="K541" s="421" t="n"/>
      <c r="L541" s="421" t="n"/>
      <c r="M541" s="421" t="n"/>
      <c r="N541" s="421" t="n"/>
      <c r="O541" s="421" t="n"/>
      <c r="P541" s="421" t="n"/>
      <c r="Q541" s="421" t="n"/>
      <c r="R541" s="270" t="n"/>
      <c r="S541" s="421" t="n"/>
      <c r="T541" s="421" t="n"/>
      <c r="U541" s="421" t="n"/>
      <c r="V541" s="421" t="n"/>
      <c r="W541" s="421" t="n"/>
      <c r="X541" s="421" t="n"/>
      <c r="Y541" s="421" t="n"/>
      <c r="Z541" s="421" t="n"/>
      <c r="AA541" s="421" t="n"/>
      <c r="AB541" s="421" t="n"/>
      <c r="AC541" s="421" t="n"/>
      <c r="AD541" s="421" t="n"/>
      <c r="AE541" s="421" t="n"/>
      <c r="AF541" s="421" t="n"/>
      <c r="AG541" s="421" t="n"/>
      <c r="AH541" s="421" t="n"/>
      <c r="AI541" s="421" t="n"/>
      <c r="AJ541" s="297" t="n"/>
      <c r="AK541" s="297" t="n"/>
      <c r="AL541" s="284" t="n"/>
      <c r="AM541" s="297" t="n"/>
      <c r="AN541" s="285" t="n"/>
      <c r="AO541" s="297" t="n"/>
      <c r="AP541" s="297" t="n"/>
      <c r="AQ541" s="297" t="n"/>
      <c r="AR541" s="297" t="n"/>
      <c r="AS541" s="297" t="n"/>
      <c r="AT541" s="285" t="inlineStr">
        <is>
          <t>0</t>
        </is>
      </c>
      <c r="AU541" s="297" t="inlineStr">
        <is>
          <t>0</t>
        </is>
      </c>
      <c r="AV541" s="297" t="inlineStr">
        <is>
          <t>0</t>
        </is>
      </c>
      <c r="AW541" s="297" t="inlineStr">
        <is>
          <t>0</t>
        </is>
      </c>
      <c r="AX541" s="297" t="inlineStr">
        <is>
          <t>0</t>
        </is>
      </c>
      <c r="AY541" s="286" t="inlineStr">
        <is>
          <t>0</t>
        </is>
      </c>
      <c r="AZ541" s="286" t="inlineStr">
        <is>
          <t>0</t>
        </is>
      </c>
      <c r="BA541" s="287" t="inlineStr">
        <is>
          <t>0</t>
        </is>
      </c>
      <c r="BB541" s="286" t="inlineStr">
        <is>
          <t>0</t>
        </is>
      </c>
      <c r="BC541" s="286" t="inlineStr">
        <is>
          <t>0</t>
        </is>
      </c>
      <c r="BD541" s="286" t="inlineStr">
        <is>
          <t>0</t>
        </is>
      </c>
      <c r="BE541" s="286" t="inlineStr">
        <is>
          <t>0</t>
        </is>
      </c>
      <c r="BF541" s="286" t="inlineStr">
        <is>
          <t>0</t>
        </is>
      </c>
      <c r="BG541" s="286" t="inlineStr">
        <is>
          <t>0</t>
        </is>
      </c>
      <c r="BH541" s="297" t="inlineStr">
        <is>
          <t>0</t>
        </is>
      </c>
      <c r="BI541" s="297" t="inlineStr">
        <is>
          <t>0</t>
        </is>
      </c>
      <c r="BJ541" s="297" t="inlineStr">
        <is>
          <t>0</t>
        </is>
      </c>
      <c r="BK541" s="297" t="inlineStr">
        <is>
          <t>0</t>
        </is>
      </c>
      <c r="BL541" s="297" t="inlineStr">
        <is>
          <t>0</t>
        </is>
      </c>
      <c r="BM541" s="297" t="inlineStr">
        <is>
          <t>0</t>
        </is>
      </c>
      <c r="BN541" s="297" t="inlineStr">
        <is>
          <t>0</t>
        </is>
      </c>
      <c r="BO541" s="285" t="inlineStr">
        <is>
          <t>0</t>
        </is>
      </c>
      <c r="BP541" s="297" t="inlineStr">
        <is>
          <t>0</t>
        </is>
      </c>
      <c r="BQ541" s="297" t="inlineStr">
        <is>
          <t>0</t>
        </is>
      </c>
      <c r="BR541" s="297" t="inlineStr">
        <is>
          <t>0</t>
        </is>
      </c>
      <c r="BS541" s="297" t="inlineStr">
        <is>
          <t>0</t>
        </is>
      </c>
      <c r="BT541" s="297" t="inlineStr">
        <is>
          <t>0</t>
        </is>
      </c>
      <c r="BU541" s="297" t="inlineStr">
        <is>
          <t>0</t>
        </is>
      </c>
      <c r="BV541" s="297" t="inlineStr">
        <is>
          <t>0</t>
        </is>
      </c>
      <c r="BW541" s="288" t="inlineStr">
        <is>
          <t>0</t>
        </is>
      </c>
      <c r="BX541" s="276">
        <f>SUM(IF(COUNTIF(#REF!, "*1.*"), 2, 0), IF(COUNTIF(#REF!, "*2.*"), 2, 0), IF(COUNTIF(#REF!, "*3.*"), 2, 0), IF(COUNTIF(#REF!, "*4.*"), 2, 0), IF(COUNTIF(#REF!, "*5.*"), 2, 0), IF(COUNTIF(#REF!, "*6.*"), 2, 0))</f>
        <v/>
      </c>
      <c r="BY541" s="277">
        <f t="array" ref="BY541">SUM(VALUE(AT541),VALUE(AU541),VALUE(AV541),VALUE(AW541),VALUE(AX541),VALUE(AY541),VALUE(AZ541),VALUE(BB541),VALUE(BC541),VALUE(BD541),VALUE(BE541),VALUE(BF541),VALUE(BG541),VALUE(BH541),VALUE(BI541),VALUE(BJ541),VALUE(BK541),VALUE(BL541),VALUE(BM541),VALUE(BN541),VALUE(BO541),VALUE(BP541),VALUE(BQ541),VALUE(BR541),VALUE(BS541),VALUE(BT541),VALUE(BU541),VALUE(BV541),VALUE(BW541))</f>
        <v/>
      </c>
      <c r="BZ541" s="307" t="n"/>
      <c r="CA541" s="307" t="n"/>
      <c r="CB541" s="307" t="n"/>
      <c r="CC541" s="307" t="n"/>
      <c r="CD541" s="307" t="n"/>
      <c r="CE541" s="307" t="n"/>
      <c r="CF541" s="307" t="n"/>
      <c r="CG541" s="307" t="n"/>
      <c r="CH541" s="307" t="n"/>
      <c r="CI541" s="307" t="n"/>
      <c r="CJ541" s="307" t="n"/>
      <c r="CK541" s="307" t="n"/>
      <c r="CL541" s="307" t="n"/>
      <c r="CM541" s="307" t="n"/>
      <c r="CN541" s="307" t="n"/>
      <c r="CO541" s="307" t="n"/>
      <c r="CP541" s="307" t="n"/>
      <c r="CQ541" s="307" t="n"/>
      <c r="CR541" s="279" t="inlineStr"/>
      <c r="CS541" s="280">
        <f>AVERAGE(Value(BY541),value(CR541))</f>
        <v/>
      </c>
      <c r="CT541" s="421">
        <f>(IF(OR(MediaScorecard!BH542="x", MediaScorecard!BI542="x",MediaScorecard!BJ542="x",MediaScorecard!BK542="x",MediaScorecard!BL542="x"),1, 2))</f>
        <v/>
      </c>
      <c r="CU541" s="308" t="n"/>
      <c r="CV541" s="308" t="n"/>
      <c r="CW541" s="308" t="n"/>
      <c r="CX541" s="309" t="n"/>
      <c r="CY541" s="308" t="n"/>
      <c r="CZ541" s="308" t="n"/>
      <c r="DA541" s="308" t="n"/>
    </row>
    <row r="542" ht="21" customHeight="1" s="590">
      <c r="A542" s="421" t="n"/>
      <c r="B542" s="270" t="n"/>
      <c r="C542" s="266" t="n"/>
      <c r="D542" s="267" t="inlineStr"/>
      <c r="E542" s="267" t="inlineStr"/>
      <c r="F542" s="268" t="inlineStr"/>
      <c r="G542" s="421" t="n"/>
      <c r="H542" s="269" t="n"/>
      <c r="I542" s="421" t="n"/>
      <c r="J542" s="421" t="n"/>
      <c r="K542" s="421" t="n"/>
      <c r="L542" s="421" t="n"/>
      <c r="M542" s="421" t="n"/>
      <c r="N542" s="421" t="n"/>
      <c r="O542" s="421" t="n"/>
      <c r="P542" s="421" t="n"/>
      <c r="Q542" s="421" t="n"/>
      <c r="R542" s="270" t="n"/>
      <c r="S542" s="421" t="n"/>
      <c r="T542" s="421" t="n"/>
      <c r="U542" s="421" t="n"/>
      <c r="V542" s="421" t="n"/>
      <c r="W542" s="421" t="n"/>
      <c r="X542" s="421" t="n"/>
      <c r="Y542" s="421" t="n"/>
      <c r="Z542" s="421" t="n"/>
      <c r="AA542" s="421" t="n"/>
      <c r="AB542" s="421" t="n"/>
      <c r="AC542" s="421" t="n"/>
      <c r="AD542" s="421" t="n"/>
      <c r="AE542" s="421" t="n"/>
      <c r="AF542" s="421" t="n"/>
      <c r="AG542" s="421" t="n"/>
      <c r="AH542" s="421" t="n"/>
      <c r="AI542" s="421" t="n"/>
      <c r="AJ542" s="297" t="n"/>
      <c r="AK542" s="297" t="n"/>
      <c r="AL542" s="284" t="n"/>
      <c r="AM542" s="297" t="n"/>
      <c r="AN542" s="285" t="n"/>
      <c r="AO542" s="297" t="n"/>
      <c r="AP542" s="297" t="n"/>
      <c r="AQ542" s="297" t="n"/>
      <c r="AR542" s="297" t="n"/>
      <c r="AS542" s="297" t="n"/>
      <c r="AT542" s="285" t="inlineStr">
        <is>
          <t>0</t>
        </is>
      </c>
      <c r="AU542" s="297" t="inlineStr">
        <is>
          <t>0</t>
        </is>
      </c>
      <c r="AV542" s="297" t="inlineStr">
        <is>
          <t>0</t>
        </is>
      </c>
      <c r="AW542" s="297" t="inlineStr">
        <is>
          <t>0</t>
        </is>
      </c>
      <c r="AX542" s="297" t="inlineStr">
        <is>
          <t>0</t>
        </is>
      </c>
      <c r="AY542" s="286" t="inlineStr">
        <is>
          <t>0</t>
        </is>
      </c>
      <c r="AZ542" s="286" t="inlineStr">
        <is>
          <t>0</t>
        </is>
      </c>
      <c r="BA542" s="287" t="inlineStr">
        <is>
          <t>0</t>
        </is>
      </c>
      <c r="BB542" s="286" t="inlineStr">
        <is>
          <t>0</t>
        </is>
      </c>
      <c r="BC542" s="286" t="inlineStr">
        <is>
          <t>0</t>
        </is>
      </c>
      <c r="BD542" s="286" t="inlineStr">
        <is>
          <t>0</t>
        </is>
      </c>
      <c r="BE542" s="286" t="inlineStr">
        <is>
          <t>0</t>
        </is>
      </c>
      <c r="BF542" s="286" t="inlineStr">
        <is>
          <t>0</t>
        </is>
      </c>
      <c r="BG542" s="286" t="inlineStr">
        <is>
          <t>0</t>
        </is>
      </c>
      <c r="BH542" s="297" t="inlineStr">
        <is>
          <t>0</t>
        </is>
      </c>
      <c r="BI542" s="297" t="inlineStr">
        <is>
          <t>0</t>
        </is>
      </c>
      <c r="BJ542" s="297" t="inlineStr">
        <is>
          <t>0</t>
        </is>
      </c>
      <c r="BK542" s="297" t="inlineStr">
        <is>
          <t>0</t>
        </is>
      </c>
      <c r="BL542" s="297" t="inlineStr">
        <is>
          <t>0</t>
        </is>
      </c>
      <c r="BM542" s="297" t="inlineStr">
        <is>
          <t>0</t>
        </is>
      </c>
      <c r="BN542" s="297" t="inlineStr">
        <is>
          <t>0</t>
        </is>
      </c>
      <c r="BO542" s="285" t="inlineStr">
        <is>
          <t>0</t>
        </is>
      </c>
      <c r="BP542" s="297" t="inlineStr">
        <is>
          <t>0</t>
        </is>
      </c>
      <c r="BQ542" s="297" t="inlineStr">
        <is>
          <t>0</t>
        </is>
      </c>
      <c r="BR542" s="297" t="inlineStr">
        <is>
          <t>0</t>
        </is>
      </c>
      <c r="BS542" s="297" t="inlineStr">
        <is>
          <t>0</t>
        </is>
      </c>
      <c r="BT542" s="297" t="inlineStr">
        <is>
          <t>0</t>
        </is>
      </c>
      <c r="BU542" s="297" t="inlineStr">
        <is>
          <t>0</t>
        </is>
      </c>
      <c r="BV542" s="297" t="inlineStr">
        <is>
          <t>0</t>
        </is>
      </c>
      <c r="BW542" s="288" t="inlineStr">
        <is>
          <t>0</t>
        </is>
      </c>
      <c r="BX542" s="276">
        <f>SUM(IF(COUNTIF(#REF!, "*1.*"), 2, 0), IF(COUNTIF(#REF!, "*2.*"), 2, 0), IF(COUNTIF(#REF!, "*3.*"), 2, 0), IF(COUNTIF(#REF!, "*4.*"), 2, 0), IF(COUNTIF(#REF!, "*5.*"), 2, 0), IF(COUNTIF(#REF!, "*6.*"), 2, 0))</f>
        <v/>
      </c>
      <c r="BY542" s="277">
        <f t="array" ref="BY542">SUM(VALUE(AT542),VALUE(AU542),VALUE(AV542),VALUE(AW542),VALUE(AX542),VALUE(AY542),VALUE(AZ542),VALUE(BB542),VALUE(BC542),VALUE(BD542),VALUE(BE542),VALUE(BF542),VALUE(BG542),VALUE(BH542),VALUE(BI542),VALUE(BJ542),VALUE(BK542),VALUE(BL542),VALUE(BM542),VALUE(BN542),VALUE(BO542),VALUE(BP542),VALUE(BQ542),VALUE(BR542),VALUE(BS542),VALUE(BT542),VALUE(BU542),VALUE(BV542),VALUE(BW542))</f>
        <v/>
      </c>
      <c r="BZ542" s="307" t="n"/>
      <c r="CA542" s="307" t="n"/>
      <c r="CB542" s="307" t="n"/>
      <c r="CC542" s="307" t="n"/>
      <c r="CD542" s="307" t="n"/>
      <c r="CE542" s="307" t="n"/>
      <c r="CF542" s="307" t="n"/>
      <c r="CG542" s="307" t="n"/>
      <c r="CH542" s="307" t="n"/>
      <c r="CI542" s="307" t="n"/>
      <c r="CJ542" s="307" t="n"/>
      <c r="CK542" s="307" t="n"/>
      <c r="CL542" s="307" t="n"/>
      <c r="CM542" s="307" t="n"/>
      <c r="CN542" s="307" t="n"/>
      <c r="CO542" s="307" t="n"/>
      <c r="CP542" s="307" t="n"/>
      <c r="CQ542" s="307" t="n"/>
      <c r="CR542" s="279" t="inlineStr"/>
      <c r="CS542" s="280">
        <f>AVERAGE(Value(BY542),value(CR542))</f>
        <v/>
      </c>
      <c r="CT542" s="421">
        <f>(IF(OR(MediaScorecard!BH543="x", MediaScorecard!BI543="x",MediaScorecard!BJ543="x",MediaScorecard!BK543="x",MediaScorecard!BL543="x"),1, 2))</f>
        <v/>
      </c>
      <c r="CU542" s="308" t="n"/>
      <c r="CV542" s="308" t="n"/>
      <c r="CW542" s="308" t="n"/>
      <c r="CX542" s="309" t="n"/>
      <c r="CY542" s="308" t="n"/>
      <c r="CZ542" s="308" t="n"/>
      <c r="DA542" s="308" t="n"/>
    </row>
    <row r="543" ht="21" customHeight="1" s="590">
      <c r="A543" s="421" t="n"/>
      <c r="B543" s="270" t="n"/>
      <c r="C543" s="266" t="n"/>
      <c r="D543" s="267" t="inlineStr"/>
      <c r="E543" s="267" t="inlineStr"/>
      <c r="F543" s="268" t="inlineStr"/>
      <c r="G543" s="421" t="n"/>
      <c r="H543" s="269" t="n"/>
      <c r="I543" s="421" t="n"/>
      <c r="J543" s="421" t="n"/>
      <c r="K543" s="421" t="n"/>
      <c r="L543" s="421" t="n"/>
      <c r="M543" s="421" t="n"/>
      <c r="N543" s="421" t="n"/>
      <c r="O543" s="421" t="n"/>
      <c r="P543" s="421" t="n"/>
      <c r="Q543" s="421" t="n"/>
      <c r="R543" s="270" t="n"/>
      <c r="S543" s="421" t="n"/>
      <c r="T543" s="421" t="n"/>
      <c r="U543" s="421" t="n"/>
      <c r="V543" s="421" t="n"/>
      <c r="W543" s="421" t="n"/>
      <c r="X543" s="421" t="n"/>
      <c r="Y543" s="421" t="n"/>
      <c r="Z543" s="421" t="n"/>
      <c r="AA543" s="421" t="n"/>
      <c r="AB543" s="421" t="n"/>
      <c r="AC543" s="421" t="n"/>
      <c r="AD543" s="421" t="n"/>
      <c r="AE543" s="421" t="n"/>
      <c r="AF543" s="421" t="n"/>
      <c r="AG543" s="421" t="n"/>
      <c r="AH543" s="421" t="n"/>
      <c r="AI543" s="421" t="n"/>
      <c r="AJ543" s="297" t="n"/>
      <c r="AK543" s="297" t="n"/>
      <c r="AL543" s="284" t="n"/>
      <c r="AM543" s="297" t="n"/>
      <c r="AN543" s="285" t="n"/>
      <c r="AO543" s="297" t="n"/>
      <c r="AP543" s="297" t="n"/>
      <c r="AQ543" s="297" t="n"/>
      <c r="AR543" s="297" t="n"/>
      <c r="AS543" s="297" t="n"/>
      <c r="AT543" s="285" t="inlineStr">
        <is>
          <t>0</t>
        </is>
      </c>
      <c r="AU543" s="297" t="inlineStr">
        <is>
          <t>0</t>
        </is>
      </c>
      <c r="AV543" s="297" t="inlineStr">
        <is>
          <t>0</t>
        </is>
      </c>
      <c r="AW543" s="297" t="inlineStr">
        <is>
          <t>0</t>
        </is>
      </c>
      <c r="AX543" s="297" t="inlineStr">
        <is>
          <t>0</t>
        </is>
      </c>
      <c r="AY543" s="286" t="inlineStr">
        <is>
          <t>0</t>
        </is>
      </c>
      <c r="AZ543" s="286" t="inlineStr">
        <is>
          <t>0</t>
        </is>
      </c>
      <c r="BA543" s="287" t="inlineStr">
        <is>
          <t>0</t>
        </is>
      </c>
      <c r="BB543" s="286" t="inlineStr">
        <is>
          <t>0</t>
        </is>
      </c>
      <c r="BC543" s="286" t="inlineStr">
        <is>
          <t>0</t>
        </is>
      </c>
      <c r="BD543" s="286" t="inlineStr">
        <is>
          <t>0</t>
        </is>
      </c>
      <c r="BE543" s="286" t="inlineStr">
        <is>
          <t>0</t>
        </is>
      </c>
      <c r="BF543" s="286" t="inlineStr">
        <is>
          <t>0</t>
        </is>
      </c>
      <c r="BG543" s="286" t="inlineStr">
        <is>
          <t>0</t>
        </is>
      </c>
      <c r="BH543" s="297" t="inlineStr">
        <is>
          <t>0</t>
        </is>
      </c>
      <c r="BI543" s="297" t="inlineStr">
        <is>
          <t>0</t>
        </is>
      </c>
      <c r="BJ543" s="297" t="inlineStr">
        <is>
          <t>0</t>
        </is>
      </c>
      <c r="BK543" s="297" t="inlineStr">
        <is>
          <t>0</t>
        </is>
      </c>
      <c r="BL543" s="297" t="inlineStr">
        <is>
          <t>0</t>
        </is>
      </c>
      <c r="BM543" s="297" t="inlineStr">
        <is>
          <t>0</t>
        </is>
      </c>
      <c r="BN543" s="297" t="inlineStr">
        <is>
          <t>0</t>
        </is>
      </c>
      <c r="BO543" s="285" t="inlineStr">
        <is>
          <t>0</t>
        </is>
      </c>
      <c r="BP543" s="297" t="inlineStr">
        <is>
          <t>0</t>
        </is>
      </c>
      <c r="BQ543" s="297" t="inlineStr">
        <is>
          <t>0</t>
        </is>
      </c>
      <c r="BR543" s="297" t="inlineStr">
        <is>
          <t>0</t>
        </is>
      </c>
      <c r="BS543" s="297" t="inlineStr">
        <is>
          <t>0</t>
        </is>
      </c>
      <c r="BT543" s="297" t="inlineStr">
        <is>
          <t>0</t>
        </is>
      </c>
      <c r="BU543" s="297" t="inlineStr">
        <is>
          <t>0</t>
        </is>
      </c>
      <c r="BV543" s="297" t="inlineStr">
        <is>
          <t>0</t>
        </is>
      </c>
      <c r="BW543" s="288" t="inlineStr">
        <is>
          <t>0</t>
        </is>
      </c>
      <c r="BX543" s="276">
        <f>SUM(IF(COUNTIF(#REF!, "*1.*"), 2, 0), IF(COUNTIF(#REF!, "*2.*"), 2, 0), IF(COUNTIF(#REF!, "*3.*"), 2, 0), IF(COUNTIF(#REF!, "*4.*"), 2, 0), IF(COUNTIF(#REF!, "*5.*"), 2, 0), IF(COUNTIF(#REF!, "*6.*"), 2, 0))</f>
        <v/>
      </c>
      <c r="BY543" s="277">
        <f t="array" ref="BY543">SUM(VALUE(AT543),VALUE(AU543),VALUE(AV543),VALUE(AW543),VALUE(AX543),VALUE(AY543),VALUE(AZ543),VALUE(BB543),VALUE(BC543),VALUE(BD543),VALUE(BE543),VALUE(BF543),VALUE(BG543),VALUE(BH543),VALUE(BI543),VALUE(BJ543),VALUE(BK543),VALUE(BL543),VALUE(BM543),VALUE(BN543),VALUE(BO543),VALUE(BP543),VALUE(BQ543),VALUE(BR543),VALUE(BS543),VALUE(BT543),VALUE(BU543),VALUE(BV543),VALUE(BW543))</f>
        <v/>
      </c>
      <c r="BZ543" s="307" t="n"/>
      <c r="CA543" s="307" t="n"/>
      <c r="CB543" s="307" t="n"/>
      <c r="CC543" s="307" t="n"/>
      <c r="CD543" s="307" t="n"/>
      <c r="CE543" s="307" t="n"/>
      <c r="CF543" s="307" t="n"/>
      <c r="CG543" s="307" t="n"/>
      <c r="CH543" s="307" t="n"/>
      <c r="CI543" s="307" t="n"/>
      <c r="CJ543" s="307" t="n"/>
      <c r="CK543" s="307" t="n"/>
      <c r="CL543" s="307" t="n"/>
      <c r="CM543" s="307" t="n"/>
      <c r="CN543" s="307" t="n"/>
      <c r="CO543" s="307" t="n"/>
      <c r="CP543" s="307" t="n"/>
      <c r="CQ543" s="307" t="n"/>
      <c r="CR543" s="279" t="inlineStr"/>
      <c r="CS543" s="280">
        <f>AVERAGE(Value(BY543),value(CR543))</f>
        <v/>
      </c>
      <c r="CT543" s="421">
        <f>(IF(OR(MediaScorecard!BH544="x", MediaScorecard!BI544="x",MediaScorecard!BJ544="x",MediaScorecard!BK544="x",MediaScorecard!BL544="x"),1, 2))</f>
        <v/>
      </c>
      <c r="CU543" s="308" t="n"/>
      <c r="CV543" s="308" t="n"/>
      <c r="CW543" s="308" t="n"/>
      <c r="CX543" s="309" t="n"/>
      <c r="CY543" s="308" t="n"/>
      <c r="CZ543" s="308" t="n"/>
      <c r="DA543" s="308" t="n"/>
    </row>
    <row r="544" ht="21" customHeight="1" s="590">
      <c r="A544" s="421" t="n"/>
      <c r="B544" s="270" t="n"/>
      <c r="C544" s="266" t="n"/>
      <c r="D544" s="267" t="inlineStr"/>
      <c r="E544" s="267" t="inlineStr"/>
      <c r="F544" s="268" t="inlineStr"/>
      <c r="G544" s="421" t="n"/>
      <c r="H544" s="269" t="n"/>
      <c r="I544" s="421" t="n"/>
      <c r="J544" s="421" t="n"/>
      <c r="K544" s="421" t="n"/>
      <c r="L544" s="421" t="n"/>
      <c r="M544" s="421" t="n"/>
      <c r="N544" s="421" t="n"/>
      <c r="O544" s="421" t="n"/>
      <c r="P544" s="421" t="n"/>
      <c r="Q544" s="421" t="n"/>
      <c r="R544" s="270" t="n"/>
      <c r="S544" s="421" t="n"/>
      <c r="T544" s="421" t="n"/>
      <c r="U544" s="421" t="n"/>
      <c r="V544" s="421" t="n"/>
      <c r="W544" s="421" t="n"/>
      <c r="X544" s="421" t="n"/>
      <c r="Y544" s="421" t="n"/>
      <c r="Z544" s="421" t="n"/>
      <c r="AA544" s="421" t="n"/>
      <c r="AB544" s="421" t="n"/>
      <c r="AC544" s="421" t="n"/>
      <c r="AD544" s="421" t="n"/>
      <c r="AE544" s="421" t="n"/>
      <c r="AF544" s="421" t="n"/>
      <c r="AG544" s="421" t="n"/>
      <c r="AH544" s="421" t="n"/>
      <c r="AI544" s="421" t="n"/>
      <c r="AJ544" s="297" t="n"/>
      <c r="AK544" s="297" t="n"/>
      <c r="AL544" s="284" t="n"/>
      <c r="AM544" s="297" t="n"/>
      <c r="AN544" s="285" t="n"/>
      <c r="AO544" s="297" t="n"/>
      <c r="AP544" s="297" t="n"/>
      <c r="AQ544" s="297" t="n"/>
      <c r="AR544" s="297" t="n"/>
      <c r="AS544" s="297" t="n"/>
      <c r="AT544" s="285" t="inlineStr">
        <is>
          <t>0</t>
        </is>
      </c>
      <c r="AU544" s="297" t="inlineStr">
        <is>
          <t>0</t>
        </is>
      </c>
      <c r="AV544" s="297" t="inlineStr">
        <is>
          <t>0</t>
        </is>
      </c>
      <c r="AW544" s="297" t="inlineStr">
        <is>
          <t>0</t>
        </is>
      </c>
      <c r="AX544" s="297" t="inlineStr">
        <is>
          <t>0</t>
        </is>
      </c>
      <c r="AY544" s="286" t="inlineStr">
        <is>
          <t>0</t>
        </is>
      </c>
      <c r="AZ544" s="286" t="inlineStr">
        <is>
          <t>0</t>
        </is>
      </c>
      <c r="BA544" s="287" t="inlineStr">
        <is>
          <t>0</t>
        </is>
      </c>
      <c r="BB544" s="286" t="inlineStr">
        <is>
          <t>0</t>
        </is>
      </c>
      <c r="BC544" s="286" t="inlineStr">
        <is>
          <t>0</t>
        </is>
      </c>
      <c r="BD544" s="286" t="inlineStr">
        <is>
          <t>0</t>
        </is>
      </c>
      <c r="BE544" s="286" t="inlineStr">
        <is>
          <t>0</t>
        </is>
      </c>
      <c r="BF544" s="286" t="inlineStr">
        <is>
          <t>0</t>
        </is>
      </c>
      <c r="BG544" s="286" t="inlineStr">
        <is>
          <t>0</t>
        </is>
      </c>
      <c r="BH544" s="297" t="inlineStr">
        <is>
          <t>0</t>
        </is>
      </c>
      <c r="BI544" s="297" t="inlineStr">
        <is>
          <t>0</t>
        </is>
      </c>
      <c r="BJ544" s="297" t="inlineStr">
        <is>
          <t>0</t>
        </is>
      </c>
      <c r="BK544" s="297" t="inlineStr">
        <is>
          <t>0</t>
        </is>
      </c>
      <c r="BL544" s="297" t="inlineStr">
        <is>
          <t>0</t>
        </is>
      </c>
      <c r="BM544" s="297" t="inlineStr">
        <is>
          <t>0</t>
        </is>
      </c>
      <c r="BN544" s="297" t="inlineStr">
        <is>
          <t>0</t>
        </is>
      </c>
      <c r="BO544" s="285" t="inlineStr">
        <is>
          <t>0</t>
        </is>
      </c>
      <c r="BP544" s="297" t="inlineStr">
        <is>
          <t>0</t>
        </is>
      </c>
      <c r="BQ544" s="297" t="inlineStr">
        <is>
          <t>0</t>
        </is>
      </c>
      <c r="BR544" s="297" t="inlineStr">
        <is>
          <t>0</t>
        </is>
      </c>
      <c r="BS544" s="297" t="inlineStr">
        <is>
          <t>0</t>
        </is>
      </c>
      <c r="BT544" s="297" t="inlineStr">
        <is>
          <t>0</t>
        </is>
      </c>
      <c r="BU544" s="297" t="inlineStr">
        <is>
          <t>0</t>
        </is>
      </c>
      <c r="BV544" s="297" t="inlineStr">
        <is>
          <t>0</t>
        </is>
      </c>
      <c r="BW544" s="288" t="inlineStr">
        <is>
          <t>0</t>
        </is>
      </c>
      <c r="BX544" s="276">
        <f>SUM(IF(COUNTIF(#REF!, "*1.*"), 2, 0), IF(COUNTIF(#REF!, "*2.*"), 2, 0), IF(COUNTIF(#REF!, "*3.*"), 2, 0), IF(COUNTIF(#REF!, "*4.*"), 2, 0), IF(COUNTIF(#REF!, "*5.*"), 2, 0), IF(COUNTIF(#REF!, "*6.*"), 2, 0))</f>
        <v/>
      </c>
      <c r="BY544" s="277">
        <f t="array" ref="BY544">SUM(VALUE(AT544),VALUE(AU544),VALUE(AV544),VALUE(AW544),VALUE(AX544),VALUE(AY544),VALUE(AZ544),VALUE(BB544),VALUE(BC544),VALUE(BD544),VALUE(BE544),VALUE(BF544),VALUE(BG544),VALUE(BH544),VALUE(BI544),VALUE(BJ544),VALUE(BK544),VALUE(BL544),VALUE(BM544),VALUE(BN544),VALUE(BO544),VALUE(BP544),VALUE(BQ544),VALUE(BR544),VALUE(BS544),VALUE(BT544),VALUE(BU544),VALUE(BV544),VALUE(BW544))</f>
        <v/>
      </c>
      <c r="BZ544" s="307" t="n"/>
      <c r="CA544" s="307" t="n"/>
      <c r="CB544" s="307" t="n"/>
      <c r="CC544" s="307" t="n"/>
      <c r="CD544" s="307" t="n"/>
      <c r="CE544" s="307" t="n"/>
      <c r="CF544" s="307" t="n"/>
      <c r="CG544" s="307" t="n"/>
      <c r="CH544" s="307" t="n"/>
      <c r="CI544" s="307" t="n"/>
      <c r="CJ544" s="307" t="n"/>
      <c r="CK544" s="307" t="n"/>
      <c r="CL544" s="307" t="n"/>
      <c r="CM544" s="307" t="n"/>
      <c r="CN544" s="307" t="n"/>
      <c r="CO544" s="307" t="n"/>
      <c r="CP544" s="307" t="n"/>
      <c r="CQ544" s="307" t="n"/>
      <c r="CR544" s="279" t="inlineStr"/>
      <c r="CS544" s="280">
        <f>AVERAGE(Value(BY544),value(CR544))</f>
        <v/>
      </c>
      <c r="CT544" s="421">
        <f>(IF(OR(MediaScorecard!BH545="x", MediaScorecard!BI545="x",MediaScorecard!BJ545="x",MediaScorecard!BK545="x",MediaScorecard!BL545="x"),1, 2))</f>
        <v/>
      </c>
      <c r="CU544" s="308" t="n"/>
      <c r="CV544" s="308" t="n"/>
      <c r="CW544" s="308" t="n"/>
      <c r="CX544" s="309" t="n"/>
      <c r="CY544" s="308" t="n"/>
      <c r="CZ544" s="308" t="n"/>
      <c r="DA544" s="308" t="n"/>
    </row>
    <row r="545" ht="21" customHeight="1" s="590">
      <c r="A545" s="421" t="n"/>
      <c r="B545" s="270" t="n"/>
      <c r="C545" s="266" t="n"/>
      <c r="D545" s="267" t="inlineStr"/>
      <c r="E545" s="267" t="inlineStr"/>
      <c r="F545" s="268" t="inlineStr"/>
      <c r="G545" s="421" t="n"/>
      <c r="H545" s="269" t="n"/>
      <c r="I545" s="421" t="n"/>
      <c r="J545" s="421" t="n"/>
      <c r="K545" s="421" t="n"/>
      <c r="L545" s="421" t="n"/>
      <c r="M545" s="421" t="n"/>
      <c r="N545" s="421" t="n"/>
      <c r="O545" s="421" t="n"/>
      <c r="P545" s="421" t="n"/>
      <c r="Q545" s="421" t="n"/>
      <c r="R545" s="270" t="n"/>
      <c r="S545" s="421" t="n"/>
      <c r="T545" s="421" t="n"/>
      <c r="U545" s="421" t="n"/>
      <c r="V545" s="421" t="n"/>
      <c r="W545" s="421" t="n"/>
      <c r="X545" s="421" t="n"/>
      <c r="Y545" s="421" t="n"/>
      <c r="Z545" s="421" t="n"/>
      <c r="AA545" s="421" t="n"/>
      <c r="AB545" s="421" t="n"/>
      <c r="AC545" s="421" t="n"/>
      <c r="AD545" s="421" t="n"/>
      <c r="AE545" s="421" t="n"/>
      <c r="AF545" s="421" t="n"/>
      <c r="AG545" s="421" t="n"/>
      <c r="AH545" s="421" t="n"/>
      <c r="AI545" s="421" t="n"/>
      <c r="AJ545" s="297" t="n"/>
      <c r="AK545" s="297" t="n"/>
      <c r="AL545" s="284" t="n"/>
      <c r="AM545" s="297" t="n"/>
      <c r="AN545" s="285" t="n"/>
      <c r="AO545" s="297" t="n"/>
      <c r="AP545" s="297" t="n"/>
      <c r="AQ545" s="297" t="n"/>
      <c r="AR545" s="297" t="n"/>
      <c r="AS545" s="297" t="n"/>
      <c r="AT545" s="285" t="inlineStr">
        <is>
          <t>0</t>
        </is>
      </c>
      <c r="AU545" s="297" t="inlineStr">
        <is>
          <t>0</t>
        </is>
      </c>
      <c r="AV545" s="297" t="inlineStr">
        <is>
          <t>0</t>
        </is>
      </c>
      <c r="AW545" s="297" t="inlineStr">
        <is>
          <t>0</t>
        </is>
      </c>
      <c r="AX545" s="297" t="inlineStr">
        <is>
          <t>0</t>
        </is>
      </c>
      <c r="AY545" s="286" t="inlineStr">
        <is>
          <t>0</t>
        </is>
      </c>
      <c r="AZ545" s="286" t="inlineStr">
        <is>
          <t>0</t>
        </is>
      </c>
      <c r="BA545" s="287" t="inlineStr">
        <is>
          <t>0</t>
        </is>
      </c>
      <c r="BB545" s="286" t="inlineStr">
        <is>
          <t>0</t>
        </is>
      </c>
      <c r="BC545" s="286" t="inlineStr">
        <is>
          <t>0</t>
        </is>
      </c>
      <c r="BD545" s="286" t="inlineStr">
        <is>
          <t>0</t>
        </is>
      </c>
      <c r="BE545" s="286" t="inlineStr">
        <is>
          <t>0</t>
        </is>
      </c>
      <c r="BF545" s="286" t="inlineStr">
        <is>
          <t>0</t>
        </is>
      </c>
      <c r="BG545" s="286" t="inlineStr">
        <is>
          <t>0</t>
        </is>
      </c>
      <c r="BH545" s="297" t="inlineStr">
        <is>
          <t>0</t>
        </is>
      </c>
      <c r="BI545" s="297" t="inlineStr">
        <is>
          <t>0</t>
        </is>
      </c>
      <c r="BJ545" s="297" t="inlineStr">
        <is>
          <t>0</t>
        </is>
      </c>
      <c r="BK545" s="297" t="inlineStr">
        <is>
          <t>0</t>
        </is>
      </c>
      <c r="BL545" s="297" t="inlineStr">
        <is>
          <t>0</t>
        </is>
      </c>
      <c r="BM545" s="297" t="inlineStr">
        <is>
          <t>0</t>
        </is>
      </c>
      <c r="BN545" s="297" t="inlineStr">
        <is>
          <t>0</t>
        </is>
      </c>
      <c r="BO545" s="285" t="inlineStr">
        <is>
          <t>0</t>
        </is>
      </c>
      <c r="BP545" s="297" t="inlineStr">
        <is>
          <t>0</t>
        </is>
      </c>
      <c r="BQ545" s="297" t="inlineStr">
        <is>
          <t>0</t>
        </is>
      </c>
      <c r="BR545" s="297" t="inlineStr">
        <is>
          <t>0</t>
        </is>
      </c>
      <c r="BS545" s="297" t="inlineStr">
        <is>
          <t>0</t>
        </is>
      </c>
      <c r="BT545" s="297" t="inlineStr">
        <is>
          <t>0</t>
        </is>
      </c>
      <c r="BU545" s="297" t="inlineStr">
        <is>
          <t>0</t>
        </is>
      </c>
      <c r="BV545" s="297" t="inlineStr">
        <is>
          <t>0</t>
        </is>
      </c>
      <c r="BW545" s="288" t="inlineStr">
        <is>
          <t>0</t>
        </is>
      </c>
      <c r="BX545" s="276">
        <f>SUM(IF(COUNTIF(#REF!, "*1.*"), 2, 0), IF(COUNTIF(#REF!, "*2.*"), 2, 0), IF(COUNTIF(#REF!, "*3.*"), 2, 0), IF(COUNTIF(#REF!, "*4.*"), 2, 0), IF(COUNTIF(#REF!, "*5.*"), 2, 0), IF(COUNTIF(#REF!, "*6.*"), 2, 0))</f>
        <v/>
      </c>
      <c r="BY545" s="277">
        <f t="array" ref="BY545">SUM(VALUE(AT545),VALUE(AU545),VALUE(AV545),VALUE(AW545),VALUE(AX545),VALUE(AY545),VALUE(AZ545),VALUE(BB545),VALUE(BC545),VALUE(BD545),VALUE(BE545),VALUE(BF545),VALUE(BG545),VALUE(BH545),VALUE(BI545),VALUE(BJ545),VALUE(BK545),VALUE(BL545),VALUE(BM545),VALUE(BN545),VALUE(BO545),VALUE(BP545),VALUE(BQ545),VALUE(BR545),VALUE(BS545),VALUE(BT545),VALUE(BU545),VALUE(BV545),VALUE(BW545))</f>
        <v/>
      </c>
      <c r="BZ545" s="307" t="n"/>
      <c r="CA545" s="307" t="n"/>
      <c r="CB545" s="307" t="n"/>
      <c r="CC545" s="307" t="n"/>
      <c r="CD545" s="307" t="n"/>
      <c r="CE545" s="307" t="n"/>
      <c r="CF545" s="307" t="n"/>
      <c r="CG545" s="307" t="n"/>
      <c r="CH545" s="307" t="n"/>
      <c r="CI545" s="307" t="n"/>
      <c r="CJ545" s="307" t="n"/>
      <c r="CK545" s="307" t="n"/>
      <c r="CL545" s="307" t="n"/>
      <c r="CM545" s="307" t="n"/>
      <c r="CN545" s="307" t="n"/>
      <c r="CO545" s="307" t="n"/>
      <c r="CP545" s="307" t="n"/>
      <c r="CQ545" s="307" t="n"/>
      <c r="CR545" s="279" t="inlineStr"/>
      <c r="CS545" s="280">
        <f>AVERAGE(Value(BY545),value(CR545))</f>
        <v/>
      </c>
      <c r="CT545" s="421">
        <f>(IF(OR(MediaScorecard!BH546="x", MediaScorecard!BI546="x",MediaScorecard!BJ546="x",MediaScorecard!BK546="x",MediaScorecard!BL546="x"),1, 2))</f>
        <v/>
      </c>
      <c r="CU545" s="308" t="n"/>
      <c r="CV545" s="308" t="n"/>
      <c r="CW545" s="308" t="n"/>
      <c r="CX545" s="309" t="n"/>
      <c r="CY545" s="308" t="n"/>
      <c r="CZ545" s="308" t="n"/>
      <c r="DA545" s="308" t="n"/>
    </row>
    <row r="546" ht="21" customHeight="1" s="590">
      <c r="A546" s="421" t="n"/>
      <c r="B546" s="270" t="n"/>
      <c r="C546" s="266" t="n"/>
      <c r="D546" s="267" t="inlineStr"/>
      <c r="E546" s="267" t="inlineStr"/>
      <c r="F546" s="268" t="inlineStr"/>
      <c r="G546" s="421" t="n"/>
      <c r="H546" s="269" t="n"/>
      <c r="I546" s="421" t="n"/>
      <c r="J546" s="421" t="n"/>
      <c r="K546" s="421" t="n"/>
      <c r="L546" s="421" t="n"/>
      <c r="M546" s="421" t="n"/>
      <c r="N546" s="421" t="n"/>
      <c r="O546" s="421" t="n"/>
      <c r="P546" s="421" t="n"/>
      <c r="Q546" s="421" t="n"/>
      <c r="R546" s="270" t="n"/>
      <c r="S546" s="421" t="n"/>
      <c r="T546" s="421" t="n"/>
      <c r="U546" s="421" t="n"/>
      <c r="V546" s="421" t="n"/>
      <c r="W546" s="421" t="n"/>
      <c r="X546" s="421" t="n"/>
      <c r="Y546" s="421" t="n"/>
      <c r="Z546" s="421" t="n"/>
      <c r="AA546" s="421" t="n"/>
      <c r="AB546" s="421" t="n"/>
      <c r="AC546" s="421" t="n"/>
      <c r="AD546" s="421" t="n"/>
      <c r="AE546" s="421" t="n"/>
      <c r="AF546" s="421" t="n"/>
      <c r="AG546" s="421" t="n"/>
      <c r="AH546" s="421" t="n"/>
      <c r="AI546" s="421" t="n"/>
      <c r="AJ546" s="297" t="n"/>
      <c r="AK546" s="297" t="n"/>
      <c r="AL546" s="284" t="n"/>
      <c r="AM546" s="297" t="n"/>
      <c r="AN546" s="285" t="n"/>
      <c r="AO546" s="297" t="n"/>
      <c r="AP546" s="297" t="n"/>
      <c r="AQ546" s="297" t="n"/>
      <c r="AR546" s="297" t="n"/>
      <c r="AS546" s="297" t="n"/>
      <c r="AT546" s="285" t="inlineStr">
        <is>
          <t>0</t>
        </is>
      </c>
      <c r="AU546" s="297" t="inlineStr">
        <is>
          <t>0</t>
        </is>
      </c>
      <c r="AV546" s="297" t="inlineStr">
        <is>
          <t>0</t>
        </is>
      </c>
      <c r="AW546" s="297" t="inlineStr">
        <is>
          <t>0</t>
        </is>
      </c>
      <c r="AX546" s="297" t="inlineStr">
        <is>
          <t>0</t>
        </is>
      </c>
      <c r="AY546" s="286" t="inlineStr">
        <is>
          <t>0</t>
        </is>
      </c>
      <c r="AZ546" s="286" t="inlineStr">
        <is>
          <t>0</t>
        </is>
      </c>
      <c r="BA546" s="287" t="inlineStr">
        <is>
          <t>0</t>
        </is>
      </c>
      <c r="BB546" s="286" t="inlineStr">
        <is>
          <t>0</t>
        </is>
      </c>
      <c r="BC546" s="286" t="inlineStr">
        <is>
          <t>0</t>
        </is>
      </c>
      <c r="BD546" s="286" t="inlineStr">
        <is>
          <t>0</t>
        </is>
      </c>
      <c r="BE546" s="286" t="inlineStr">
        <is>
          <t>0</t>
        </is>
      </c>
      <c r="BF546" s="286" t="inlineStr">
        <is>
          <t>0</t>
        </is>
      </c>
      <c r="BG546" s="286" t="inlineStr">
        <is>
          <t>0</t>
        </is>
      </c>
      <c r="BH546" s="297" t="inlineStr">
        <is>
          <t>0</t>
        </is>
      </c>
      <c r="BI546" s="297" t="inlineStr">
        <is>
          <t>0</t>
        </is>
      </c>
      <c r="BJ546" s="297" t="inlineStr">
        <is>
          <t>0</t>
        </is>
      </c>
      <c r="BK546" s="297" t="inlineStr">
        <is>
          <t>0</t>
        </is>
      </c>
      <c r="BL546" s="297" t="inlineStr">
        <is>
          <t>0</t>
        </is>
      </c>
      <c r="BM546" s="297" t="inlineStr">
        <is>
          <t>0</t>
        </is>
      </c>
      <c r="BN546" s="297" t="inlineStr">
        <is>
          <t>0</t>
        </is>
      </c>
      <c r="BO546" s="285" t="inlineStr">
        <is>
          <t>0</t>
        </is>
      </c>
      <c r="BP546" s="297" t="inlineStr">
        <is>
          <t>0</t>
        </is>
      </c>
      <c r="BQ546" s="297" t="inlineStr">
        <is>
          <t>0</t>
        </is>
      </c>
      <c r="BR546" s="297" t="inlineStr">
        <is>
          <t>0</t>
        </is>
      </c>
      <c r="BS546" s="297" t="inlineStr">
        <is>
          <t>0</t>
        </is>
      </c>
      <c r="BT546" s="297" t="inlineStr">
        <is>
          <t>0</t>
        </is>
      </c>
      <c r="BU546" s="297" t="inlineStr">
        <is>
          <t>0</t>
        </is>
      </c>
      <c r="BV546" s="297" t="inlineStr">
        <is>
          <t>0</t>
        </is>
      </c>
      <c r="BW546" s="288" t="inlineStr">
        <is>
          <t>0</t>
        </is>
      </c>
      <c r="BX546" s="276">
        <f>SUM(IF(COUNTIF(#REF!, "*1.*"), 2, 0), IF(COUNTIF(#REF!, "*2.*"), 2, 0), IF(COUNTIF(#REF!, "*3.*"), 2, 0), IF(COUNTIF(#REF!, "*4.*"), 2, 0), IF(COUNTIF(#REF!, "*5.*"), 2, 0), IF(COUNTIF(#REF!, "*6.*"), 2, 0))</f>
        <v/>
      </c>
      <c r="BY546" s="277">
        <f t="array" ref="BY546">SUM(VALUE(AT546),VALUE(AU546),VALUE(AV546),VALUE(AW546),VALUE(AX546),VALUE(AY546),VALUE(AZ546),VALUE(BB546),VALUE(BC546),VALUE(BD546),VALUE(BE546),VALUE(BF546),VALUE(BG546),VALUE(BH546),VALUE(BI546),VALUE(BJ546),VALUE(BK546),VALUE(BL546),VALUE(BM546),VALUE(BN546),VALUE(BO546),VALUE(BP546),VALUE(BQ546),VALUE(BR546),VALUE(BS546),VALUE(BT546),VALUE(BU546),VALUE(BV546),VALUE(BW546))</f>
        <v/>
      </c>
      <c r="BZ546" s="307" t="n"/>
      <c r="CA546" s="307" t="n"/>
      <c r="CB546" s="307" t="n"/>
      <c r="CC546" s="307" t="n"/>
      <c r="CD546" s="307" t="n"/>
      <c r="CE546" s="307" t="n"/>
      <c r="CF546" s="307" t="n"/>
      <c r="CG546" s="307" t="n"/>
      <c r="CH546" s="307" t="n"/>
      <c r="CI546" s="307" t="n"/>
      <c r="CJ546" s="307" t="n"/>
      <c r="CK546" s="307" t="n"/>
      <c r="CL546" s="307" t="n"/>
      <c r="CM546" s="307" t="n"/>
      <c r="CN546" s="307" t="n"/>
      <c r="CO546" s="307" t="n"/>
      <c r="CP546" s="307" t="n"/>
      <c r="CQ546" s="307" t="n"/>
      <c r="CR546" s="279" t="inlineStr"/>
      <c r="CS546" s="280">
        <f>AVERAGE(Value(BY546),value(CR546))</f>
        <v/>
      </c>
      <c r="CT546" s="421">
        <f>(IF(OR(MediaScorecard!BH547="x", MediaScorecard!BI547="x",MediaScorecard!BJ547="x",MediaScorecard!BK547="x",MediaScorecard!BL547="x"),1, 2))</f>
        <v/>
      </c>
      <c r="CU546" s="308" t="n"/>
      <c r="CV546" s="308" t="n"/>
      <c r="CW546" s="308" t="n"/>
      <c r="CX546" s="309" t="n"/>
      <c r="CY546" s="308" t="n"/>
      <c r="CZ546" s="308" t="n"/>
      <c r="DA546" s="308" t="n"/>
    </row>
    <row r="547" ht="21" customHeight="1" s="590">
      <c r="A547" s="421" t="n"/>
      <c r="B547" s="270" t="n"/>
      <c r="C547" s="266" t="n"/>
      <c r="D547" s="267" t="inlineStr"/>
      <c r="E547" s="267" t="inlineStr"/>
      <c r="F547" s="268" t="inlineStr"/>
      <c r="G547" s="421" t="n"/>
      <c r="H547" s="269" t="n"/>
      <c r="I547" s="421" t="n"/>
      <c r="J547" s="421" t="n"/>
      <c r="K547" s="421" t="n"/>
      <c r="L547" s="421" t="n"/>
      <c r="M547" s="421" t="n"/>
      <c r="N547" s="421" t="n"/>
      <c r="O547" s="421" t="n"/>
      <c r="P547" s="421" t="n"/>
      <c r="Q547" s="421" t="n"/>
      <c r="R547" s="270" t="n"/>
      <c r="S547" s="421" t="n"/>
      <c r="T547" s="421" t="n"/>
      <c r="U547" s="421" t="n"/>
      <c r="V547" s="421" t="n"/>
      <c r="W547" s="421" t="n"/>
      <c r="X547" s="421" t="n"/>
      <c r="Y547" s="421" t="n"/>
      <c r="Z547" s="421" t="n"/>
      <c r="AA547" s="421" t="n"/>
      <c r="AB547" s="421" t="n"/>
      <c r="AC547" s="421" t="n"/>
      <c r="AD547" s="421" t="n"/>
      <c r="AE547" s="421" t="n"/>
      <c r="AF547" s="421" t="n"/>
      <c r="AG547" s="421" t="n"/>
      <c r="AH547" s="421" t="n"/>
      <c r="AI547" s="421" t="n"/>
      <c r="AJ547" s="297" t="n"/>
      <c r="AK547" s="297" t="n"/>
      <c r="AL547" s="284" t="n"/>
      <c r="AM547" s="297" t="n"/>
      <c r="AN547" s="285" t="n"/>
      <c r="AO547" s="297" t="n"/>
      <c r="AP547" s="297" t="n"/>
      <c r="AQ547" s="297" t="n"/>
      <c r="AR547" s="297" t="n"/>
      <c r="AS547" s="297" t="n"/>
      <c r="AT547" s="285" t="inlineStr">
        <is>
          <t>0</t>
        </is>
      </c>
      <c r="AU547" s="297" t="inlineStr">
        <is>
          <t>0</t>
        </is>
      </c>
      <c r="AV547" s="297" t="inlineStr">
        <is>
          <t>0</t>
        </is>
      </c>
      <c r="AW547" s="297" t="inlineStr">
        <is>
          <t>0</t>
        </is>
      </c>
      <c r="AX547" s="297" t="inlineStr">
        <is>
          <t>0</t>
        </is>
      </c>
      <c r="AY547" s="286" t="inlineStr">
        <is>
          <t>0</t>
        </is>
      </c>
      <c r="AZ547" s="286" t="inlineStr">
        <is>
          <t>0</t>
        </is>
      </c>
      <c r="BA547" s="287" t="inlineStr">
        <is>
          <t>0</t>
        </is>
      </c>
      <c r="BB547" s="286" t="inlineStr">
        <is>
          <t>0</t>
        </is>
      </c>
      <c r="BC547" s="286" t="inlineStr">
        <is>
          <t>0</t>
        </is>
      </c>
      <c r="BD547" s="286" t="inlineStr">
        <is>
          <t>0</t>
        </is>
      </c>
      <c r="BE547" s="286" t="inlineStr">
        <is>
          <t>0</t>
        </is>
      </c>
      <c r="BF547" s="286" t="inlineStr">
        <is>
          <t>0</t>
        </is>
      </c>
      <c r="BG547" s="286" t="inlineStr">
        <is>
          <t>0</t>
        </is>
      </c>
      <c r="BH547" s="297" t="inlineStr">
        <is>
          <t>0</t>
        </is>
      </c>
      <c r="BI547" s="297" t="inlineStr">
        <is>
          <t>0</t>
        </is>
      </c>
      <c r="BJ547" s="297" t="inlineStr">
        <is>
          <t>0</t>
        </is>
      </c>
      <c r="BK547" s="297" t="inlineStr">
        <is>
          <t>0</t>
        </is>
      </c>
      <c r="BL547" s="297" t="inlineStr">
        <is>
          <t>0</t>
        </is>
      </c>
      <c r="BM547" s="297" t="inlineStr">
        <is>
          <t>0</t>
        </is>
      </c>
      <c r="BN547" s="297" t="inlineStr">
        <is>
          <t>0</t>
        </is>
      </c>
      <c r="BO547" s="285" t="inlineStr">
        <is>
          <t>0</t>
        </is>
      </c>
      <c r="BP547" s="297" t="inlineStr">
        <is>
          <t>0</t>
        </is>
      </c>
      <c r="BQ547" s="297" t="inlineStr">
        <is>
          <t>0</t>
        </is>
      </c>
      <c r="BR547" s="297" t="inlineStr">
        <is>
          <t>0</t>
        </is>
      </c>
      <c r="BS547" s="297" t="inlineStr">
        <is>
          <t>0</t>
        </is>
      </c>
      <c r="BT547" s="297" t="inlineStr">
        <is>
          <t>0</t>
        </is>
      </c>
      <c r="BU547" s="297" t="inlineStr">
        <is>
          <t>0</t>
        </is>
      </c>
      <c r="BV547" s="297" t="inlineStr">
        <is>
          <t>0</t>
        </is>
      </c>
      <c r="BW547" s="288" t="inlineStr">
        <is>
          <t>0</t>
        </is>
      </c>
      <c r="BX547" s="276">
        <f>SUM(IF(COUNTIF(#REF!, "*1.*"), 2, 0), IF(COUNTIF(#REF!, "*2.*"), 2, 0), IF(COUNTIF(#REF!, "*3.*"), 2, 0), IF(COUNTIF(#REF!, "*4.*"), 2, 0), IF(COUNTIF(#REF!, "*5.*"), 2, 0), IF(COUNTIF(#REF!, "*6.*"), 2, 0))</f>
        <v/>
      </c>
      <c r="BY547" s="277">
        <f t="array" ref="BY547">SUM(VALUE(AT547),VALUE(AU547),VALUE(AV547),VALUE(AW547),VALUE(AX547),VALUE(AY547),VALUE(AZ547),VALUE(BB547),VALUE(BC547),VALUE(BD547),VALUE(BE547),VALUE(BF547),VALUE(BG547),VALUE(BH547),VALUE(BI547),VALUE(BJ547),VALUE(BK547),VALUE(BL547),VALUE(BM547),VALUE(BN547),VALUE(BO547),VALUE(BP547),VALUE(BQ547),VALUE(BR547),VALUE(BS547),VALUE(BT547),VALUE(BU547),VALUE(BV547),VALUE(BW547))</f>
        <v/>
      </c>
      <c r="BZ547" s="307" t="n"/>
      <c r="CA547" s="307" t="n"/>
      <c r="CB547" s="307" t="n"/>
      <c r="CC547" s="307" t="n"/>
      <c r="CD547" s="307" t="n"/>
      <c r="CE547" s="307" t="n"/>
      <c r="CF547" s="307" t="n"/>
      <c r="CG547" s="307" t="n"/>
      <c r="CH547" s="307" t="n"/>
      <c r="CI547" s="307" t="n"/>
      <c r="CJ547" s="307" t="n"/>
      <c r="CK547" s="307" t="n"/>
      <c r="CL547" s="307" t="n"/>
      <c r="CM547" s="307" t="n"/>
      <c r="CN547" s="307" t="n"/>
      <c r="CO547" s="307" t="n"/>
      <c r="CP547" s="307" t="n"/>
      <c r="CQ547" s="307" t="n"/>
      <c r="CR547" s="279" t="inlineStr"/>
      <c r="CS547" s="280">
        <f>AVERAGE(Value(BY547),value(CR547))</f>
        <v/>
      </c>
      <c r="CT547" s="421">
        <f>(IF(OR(MediaScorecard!BH548="x", MediaScorecard!BI548="x",MediaScorecard!BJ548="x",MediaScorecard!BK548="x",MediaScorecard!BL548="x"),1, 2))</f>
        <v/>
      </c>
      <c r="CU547" s="308" t="n"/>
      <c r="CV547" s="308" t="n"/>
      <c r="CW547" s="308" t="n"/>
      <c r="CX547" s="309" t="n"/>
      <c r="CY547" s="308" t="n"/>
      <c r="CZ547" s="308" t="n"/>
      <c r="DA547" s="308" t="n"/>
    </row>
    <row r="548" ht="21" customHeight="1" s="590">
      <c r="A548" s="421" t="n"/>
      <c r="B548" s="270" t="n"/>
      <c r="C548" s="266" t="n"/>
      <c r="D548" s="267" t="inlineStr"/>
      <c r="E548" s="267" t="inlineStr"/>
      <c r="F548" s="268" t="inlineStr"/>
      <c r="G548" s="421" t="n"/>
      <c r="H548" s="269" t="n"/>
      <c r="I548" s="421" t="n"/>
      <c r="J548" s="421" t="n"/>
      <c r="K548" s="421" t="n"/>
      <c r="L548" s="421" t="n"/>
      <c r="M548" s="421" t="n"/>
      <c r="N548" s="421" t="n"/>
      <c r="O548" s="421" t="n"/>
      <c r="P548" s="421" t="n"/>
      <c r="Q548" s="421" t="n"/>
      <c r="R548" s="270" t="n"/>
      <c r="S548" s="421" t="n"/>
      <c r="T548" s="421" t="n"/>
      <c r="U548" s="421" t="n"/>
      <c r="V548" s="421" t="n"/>
      <c r="W548" s="421" t="n"/>
      <c r="X548" s="421" t="n"/>
      <c r="Y548" s="421" t="n"/>
      <c r="Z548" s="421" t="n"/>
      <c r="AA548" s="421" t="n"/>
      <c r="AB548" s="421" t="n"/>
      <c r="AC548" s="421" t="n"/>
      <c r="AD548" s="421" t="n"/>
      <c r="AE548" s="421" t="n"/>
      <c r="AF548" s="421" t="n"/>
      <c r="AG548" s="421" t="n"/>
      <c r="AH548" s="421" t="n"/>
      <c r="AI548" s="421" t="n"/>
      <c r="AJ548" s="297" t="n"/>
      <c r="AK548" s="297" t="n"/>
      <c r="AL548" s="284" t="n"/>
      <c r="AM548" s="297" t="n"/>
      <c r="AN548" s="285" t="n"/>
      <c r="AO548" s="297" t="n"/>
      <c r="AP548" s="297" t="n"/>
      <c r="AQ548" s="297" t="n"/>
      <c r="AR548" s="297" t="n"/>
      <c r="AS548" s="297" t="n"/>
      <c r="AT548" s="285" t="inlineStr">
        <is>
          <t>0</t>
        </is>
      </c>
      <c r="AU548" s="297" t="inlineStr">
        <is>
          <t>0</t>
        </is>
      </c>
      <c r="AV548" s="297" t="inlineStr">
        <is>
          <t>0</t>
        </is>
      </c>
      <c r="AW548" s="297" t="inlineStr">
        <is>
          <t>0</t>
        </is>
      </c>
      <c r="AX548" s="297" t="inlineStr">
        <is>
          <t>0</t>
        </is>
      </c>
      <c r="AY548" s="286" t="inlineStr">
        <is>
          <t>0</t>
        </is>
      </c>
      <c r="AZ548" s="286" t="inlineStr">
        <is>
          <t>0</t>
        </is>
      </c>
      <c r="BA548" s="287" t="inlineStr">
        <is>
          <t>0</t>
        </is>
      </c>
      <c r="BB548" s="286" t="inlineStr">
        <is>
          <t>0</t>
        </is>
      </c>
      <c r="BC548" s="286" t="inlineStr">
        <is>
          <t>0</t>
        </is>
      </c>
      <c r="BD548" s="286" t="inlineStr">
        <is>
          <t>0</t>
        </is>
      </c>
      <c r="BE548" s="286" t="inlineStr">
        <is>
          <t>0</t>
        </is>
      </c>
      <c r="BF548" s="286" t="inlineStr">
        <is>
          <t>0</t>
        </is>
      </c>
      <c r="BG548" s="286" t="inlineStr">
        <is>
          <t>0</t>
        </is>
      </c>
      <c r="BH548" s="297" t="inlineStr">
        <is>
          <t>0</t>
        </is>
      </c>
      <c r="BI548" s="297" t="inlineStr">
        <is>
          <t>0</t>
        </is>
      </c>
      <c r="BJ548" s="297" t="inlineStr">
        <is>
          <t>0</t>
        </is>
      </c>
      <c r="BK548" s="297" t="inlineStr">
        <is>
          <t>0</t>
        </is>
      </c>
      <c r="BL548" s="297" t="inlineStr">
        <is>
          <t>0</t>
        </is>
      </c>
      <c r="BM548" s="297" t="inlineStr">
        <is>
          <t>0</t>
        </is>
      </c>
      <c r="BN548" s="297" t="inlineStr">
        <is>
          <t>0</t>
        </is>
      </c>
      <c r="BO548" s="285" t="inlineStr">
        <is>
          <t>0</t>
        </is>
      </c>
      <c r="BP548" s="297" t="inlineStr">
        <is>
          <t>0</t>
        </is>
      </c>
      <c r="BQ548" s="297" t="inlineStr">
        <is>
          <t>0</t>
        </is>
      </c>
      <c r="BR548" s="297" t="inlineStr">
        <is>
          <t>0</t>
        </is>
      </c>
      <c r="BS548" s="297" t="inlineStr">
        <is>
          <t>0</t>
        </is>
      </c>
      <c r="BT548" s="297" t="inlineStr">
        <is>
          <t>0</t>
        </is>
      </c>
      <c r="BU548" s="297" t="inlineStr">
        <is>
          <t>0</t>
        </is>
      </c>
      <c r="BV548" s="297" t="inlineStr">
        <is>
          <t>0</t>
        </is>
      </c>
      <c r="BW548" s="288" t="inlineStr">
        <is>
          <t>0</t>
        </is>
      </c>
      <c r="BX548" s="276">
        <f>SUM(IF(COUNTIF(#REF!, "*1.*"), 2, 0), IF(COUNTIF(#REF!, "*2.*"), 2, 0), IF(COUNTIF(#REF!, "*3.*"), 2, 0), IF(COUNTIF(#REF!, "*4.*"), 2, 0), IF(COUNTIF(#REF!, "*5.*"), 2, 0), IF(COUNTIF(#REF!, "*6.*"), 2, 0))</f>
        <v/>
      </c>
      <c r="BY548" s="277">
        <f t="array" ref="BY548">SUM(VALUE(AT548),VALUE(AU548),VALUE(AV548),VALUE(AW548),VALUE(AX548),VALUE(AY548),VALUE(AZ548),VALUE(BB548),VALUE(BC548),VALUE(BD548),VALUE(BE548),VALUE(BF548),VALUE(BG548),VALUE(BH548),VALUE(BI548),VALUE(BJ548),VALUE(BK548),VALUE(BL548),VALUE(BM548),VALUE(BN548),VALUE(BO548),VALUE(BP548),VALUE(BQ548),VALUE(BR548),VALUE(BS548),VALUE(BT548),VALUE(BU548),VALUE(BV548),VALUE(BW548))</f>
        <v/>
      </c>
      <c r="BZ548" s="307" t="n"/>
      <c r="CA548" s="307" t="n"/>
      <c r="CB548" s="307" t="n"/>
      <c r="CC548" s="307" t="n"/>
      <c r="CD548" s="307" t="n"/>
      <c r="CE548" s="307" t="n"/>
      <c r="CF548" s="307" t="n"/>
      <c r="CG548" s="307" t="n"/>
      <c r="CH548" s="307" t="n"/>
      <c r="CI548" s="307" t="n"/>
      <c r="CJ548" s="307" t="n"/>
      <c r="CK548" s="307" t="n"/>
      <c r="CL548" s="307" t="n"/>
      <c r="CM548" s="307" t="n"/>
      <c r="CN548" s="307" t="n"/>
      <c r="CO548" s="307" t="n"/>
      <c r="CP548" s="307" t="n"/>
      <c r="CQ548" s="307" t="n"/>
      <c r="CR548" s="279" t="inlineStr"/>
      <c r="CS548" s="280">
        <f>AVERAGE(Value(BY548),value(CR548))</f>
        <v/>
      </c>
      <c r="CT548" s="421">
        <f>(IF(OR(MediaScorecard!BH549="x", MediaScorecard!BI549="x",MediaScorecard!BJ549="x",MediaScorecard!BK549="x",MediaScorecard!BL549="x"),1, 2))</f>
        <v/>
      </c>
      <c r="CU548" s="308" t="n"/>
      <c r="CV548" s="308" t="n"/>
      <c r="CW548" s="308" t="n"/>
      <c r="CX548" s="309" t="n"/>
      <c r="CY548" s="308" t="n"/>
      <c r="CZ548" s="308" t="n"/>
      <c r="DA548" s="308" t="n"/>
    </row>
    <row r="549" ht="21" customHeight="1" s="590">
      <c r="A549" s="421" t="n"/>
      <c r="B549" s="270" t="n"/>
      <c r="C549" s="266" t="n"/>
      <c r="D549" s="267" t="inlineStr"/>
      <c r="E549" s="267" t="inlineStr"/>
      <c r="F549" s="268" t="inlineStr"/>
      <c r="G549" s="421" t="n"/>
      <c r="H549" s="269" t="n"/>
      <c r="I549" s="421" t="n"/>
      <c r="J549" s="421" t="n"/>
      <c r="K549" s="421" t="n"/>
      <c r="L549" s="421" t="n"/>
      <c r="M549" s="421" t="n"/>
      <c r="N549" s="421" t="n"/>
      <c r="O549" s="421" t="n"/>
      <c r="P549" s="421" t="n"/>
      <c r="Q549" s="421" t="n"/>
      <c r="R549" s="270" t="n"/>
      <c r="S549" s="421" t="n"/>
      <c r="T549" s="421" t="n"/>
      <c r="U549" s="421" t="n"/>
      <c r="V549" s="421" t="n"/>
      <c r="W549" s="421" t="n"/>
      <c r="X549" s="421" t="n"/>
      <c r="Y549" s="421" t="n"/>
      <c r="Z549" s="421" t="n"/>
      <c r="AA549" s="421" t="n"/>
      <c r="AB549" s="421" t="n"/>
      <c r="AC549" s="421" t="n"/>
      <c r="AD549" s="421" t="n"/>
      <c r="AE549" s="421" t="n"/>
      <c r="AF549" s="421" t="n"/>
      <c r="AG549" s="421" t="n"/>
      <c r="AH549" s="421" t="n"/>
      <c r="AI549" s="421" t="n"/>
      <c r="AJ549" s="297" t="n"/>
      <c r="AK549" s="297" t="n"/>
      <c r="AL549" s="284" t="n"/>
      <c r="AM549" s="297" t="n"/>
      <c r="AN549" s="285" t="n"/>
      <c r="AO549" s="297" t="n"/>
      <c r="AP549" s="297" t="n"/>
      <c r="AQ549" s="297" t="n"/>
      <c r="AR549" s="297" t="n"/>
      <c r="AS549" s="297" t="n"/>
      <c r="AT549" s="285" t="inlineStr">
        <is>
          <t>0</t>
        </is>
      </c>
      <c r="AU549" s="297" t="inlineStr">
        <is>
          <t>0</t>
        </is>
      </c>
      <c r="AV549" s="297" t="inlineStr">
        <is>
          <t>0</t>
        </is>
      </c>
      <c r="AW549" s="297" t="inlineStr">
        <is>
          <t>0</t>
        </is>
      </c>
      <c r="AX549" s="297" t="inlineStr">
        <is>
          <t>0</t>
        </is>
      </c>
      <c r="AY549" s="286" t="inlineStr">
        <is>
          <t>0</t>
        </is>
      </c>
      <c r="AZ549" s="286" t="inlineStr">
        <is>
          <t>0</t>
        </is>
      </c>
      <c r="BA549" s="287" t="inlineStr">
        <is>
          <t>0</t>
        </is>
      </c>
      <c r="BB549" s="286" t="inlineStr">
        <is>
          <t>0</t>
        </is>
      </c>
      <c r="BC549" s="286" t="inlineStr">
        <is>
          <t>0</t>
        </is>
      </c>
      <c r="BD549" s="286" t="inlineStr">
        <is>
          <t>0</t>
        </is>
      </c>
      <c r="BE549" s="286" t="inlineStr">
        <is>
          <t>0</t>
        </is>
      </c>
      <c r="BF549" s="286" t="inlineStr">
        <is>
          <t>0</t>
        </is>
      </c>
      <c r="BG549" s="286" t="inlineStr">
        <is>
          <t>0</t>
        </is>
      </c>
      <c r="BH549" s="297" t="inlineStr">
        <is>
          <t>0</t>
        </is>
      </c>
      <c r="BI549" s="297" t="inlineStr">
        <is>
          <t>0</t>
        </is>
      </c>
      <c r="BJ549" s="297" t="inlineStr">
        <is>
          <t>0</t>
        </is>
      </c>
      <c r="BK549" s="297" t="inlineStr">
        <is>
          <t>0</t>
        </is>
      </c>
      <c r="BL549" s="297" t="inlineStr">
        <is>
          <t>0</t>
        </is>
      </c>
      <c r="BM549" s="297" t="inlineStr">
        <is>
          <t>0</t>
        </is>
      </c>
      <c r="BN549" s="297" t="inlineStr">
        <is>
          <t>0</t>
        </is>
      </c>
      <c r="BO549" s="285" t="inlineStr">
        <is>
          <t>0</t>
        </is>
      </c>
      <c r="BP549" s="297" t="inlineStr">
        <is>
          <t>0</t>
        </is>
      </c>
      <c r="BQ549" s="297" t="inlineStr">
        <is>
          <t>0</t>
        </is>
      </c>
      <c r="BR549" s="297" t="inlineStr">
        <is>
          <t>0</t>
        </is>
      </c>
      <c r="BS549" s="297" t="inlineStr">
        <is>
          <t>0</t>
        </is>
      </c>
      <c r="BT549" s="297" t="inlineStr">
        <is>
          <t>0</t>
        </is>
      </c>
      <c r="BU549" s="297" t="inlineStr">
        <is>
          <t>0</t>
        </is>
      </c>
      <c r="BV549" s="297" t="inlineStr">
        <is>
          <t>0</t>
        </is>
      </c>
      <c r="BW549" s="288" t="inlineStr">
        <is>
          <t>0</t>
        </is>
      </c>
      <c r="BX549" s="276">
        <f>SUM(IF(COUNTIF(#REF!, "*1.*"), 2, 0), IF(COUNTIF(#REF!, "*2.*"), 2, 0), IF(COUNTIF(#REF!, "*3.*"), 2, 0), IF(COUNTIF(#REF!, "*4.*"), 2, 0), IF(COUNTIF(#REF!, "*5.*"), 2, 0), IF(COUNTIF(#REF!, "*6.*"), 2, 0))</f>
        <v/>
      </c>
      <c r="BY549" s="277">
        <f t="array" ref="BY549">SUM(VALUE(AT549),VALUE(AU549),VALUE(AV549),VALUE(AW549),VALUE(AX549),VALUE(AY549),VALUE(AZ549),VALUE(BB549),VALUE(BC549),VALUE(BD549),VALUE(BE549),VALUE(BF549),VALUE(BG549),VALUE(BH549),VALUE(BI549),VALUE(BJ549),VALUE(BK549),VALUE(BL549),VALUE(BM549),VALUE(BN549),VALUE(BO549),VALUE(BP549),VALUE(BQ549),VALUE(BR549),VALUE(BS549),VALUE(BT549),VALUE(BU549),VALUE(BV549),VALUE(BW549))</f>
        <v/>
      </c>
      <c r="BZ549" s="307" t="n"/>
      <c r="CA549" s="307" t="n"/>
      <c r="CB549" s="307" t="n"/>
      <c r="CC549" s="307" t="n"/>
      <c r="CD549" s="307" t="n"/>
      <c r="CE549" s="307" t="n"/>
      <c r="CF549" s="307" t="n"/>
      <c r="CG549" s="307" t="n"/>
      <c r="CH549" s="307" t="n"/>
      <c r="CI549" s="307" t="n"/>
      <c r="CJ549" s="307" t="n"/>
      <c r="CK549" s="307" t="n"/>
      <c r="CL549" s="307" t="n"/>
      <c r="CM549" s="307" t="n"/>
      <c r="CN549" s="307" t="n"/>
      <c r="CO549" s="307" t="n"/>
      <c r="CP549" s="307" t="n"/>
      <c r="CQ549" s="307" t="n"/>
      <c r="CR549" s="279" t="inlineStr"/>
      <c r="CS549" s="280">
        <f>AVERAGE(Value(BY549),value(CR549))</f>
        <v/>
      </c>
      <c r="CT549" s="421">
        <f>(IF(OR(MediaScorecard!BH550="x", MediaScorecard!BI550="x",MediaScorecard!BJ550="x",MediaScorecard!BK550="x",MediaScorecard!BL550="x"),1, 2))</f>
        <v/>
      </c>
      <c r="CU549" s="308" t="n"/>
      <c r="CV549" s="308" t="n"/>
      <c r="CW549" s="308" t="n"/>
      <c r="CX549" s="309" t="n"/>
      <c r="CY549" s="308" t="n"/>
      <c r="CZ549" s="308" t="n"/>
      <c r="DA549" s="308" t="n"/>
    </row>
    <row r="550" ht="21" customHeight="1" s="590">
      <c r="A550" s="421" t="n"/>
      <c r="B550" s="270" t="n"/>
      <c r="C550" s="266" t="n"/>
      <c r="D550" s="267" t="inlineStr"/>
      <c r="E550" s="267" t="inlineStr"/>
      <c r="F550" s="268" t="inlineStr"/>
      <c r="G550" s="421" t="n"/>
      <c r="H550" s="269" t="n"/>
      <c r="I550" s="421" t="n"/>
      <c r="J550" s="421" t="n"/>
      <c r="K550" s="421" t="n"/>
      <c r="L550" s="421" t="n"/>
      <c r="M550" s="421" t="n"/>
      <c r="N550" s="421" t="n"/>
      <c r="O550" s="421" t="n"/>
      <c r="P550" s="421" t="n"/>
      <c r="Q550" s="421" t="n"/>
      <c r="R550" s="270" t="n"/>
      <c r="S550" s="421" t="n"/>
      <c r="T550" s="421" t="n"/>
      <c r="U550" s="421" t="n"/>
      <c r="V550" s="421" t="n"/>
      <c r="W550" s="421" t="n"/>
      <c r="X550" s="421" t="n"/>
      <c r="Y550" s="421" t="n"/>
      <c r="Z550" s="421" t="n"/>
      <c r="AA550" s="421" t="n"/>
      <c r="AB550" s="421" t="n"/>
      <c r="AC550" s="421" t="n"/>
      <c r="AD550" s="421" t="n"/>
      <c r="AE550" s="421" t="n"/>
      <c r="AF550" s="421" t="n"/>
      <c r="AG550" s="421" t="n"/>
      <c r="AH550" s="421" t="n"/>
      <c r="AI550" s="421" t="n"/>
      <c r="AJ550" s="297" t="n"/>
      <c r="AK550" s="297" t="n"/>
      <c r="AL550" s="284" t="n"/>
      <c r="AM550" s="297" t="n"/>
      <c r="AN550" s="285" t="n"/>
      <c r="AO550" s="297" t="n"/>
      <c r="AP550" s="297" t="n"/>
      <c r="AQ550" s="297" t="n"/>
      <c r="AR550" s="297" t="n"/>
      <c r="AS550" s="297" t="n"/>
      <c r="AT550" s="285" t="inlineStr">
        <is>
          <t>0</t>
        </is>
      </c>
      <c r="AU550" s="297" t="inlineStr">
        <is>
          <t>0</t>
        </is>
      </c>
      <c r="AV550" s="297" t="inlineStr">
        <is>
          <t>0</t>
        </is>
      </c>
      <c r="AW550" s="297" t="inlineStr">
        <is>
          <t>0</t>
        </is>
      </c>
      <c r="AX550" s="297" t="inlineStr">
        <is>
          <t>0</t>
        </is>
      </c>
      <c r="AY550" s="286" t="inlineStr">
        <is>
          <t>0</t>
        </is>
      </c>
      <c r="AZ550" s="286" t="inlineStr">
        <is>
          <t>0</t>
        </is>
      </c>
      <c r="BA550" s="287" t="inlineStr">
        <is>
          <t>0</t>
        </is>
      </c>
      <c r="BB550" s="286" t="inlineStr">
        <is>
          <t>0</t>
        </is>
      </c>
      <c r="BC550" s="286" t="inlineStr">
        <is>
          <t>0</t>
        </is>
      </c>
      <c r="BD550" s="286" t="inlineStr">
        <is>
          <t>0</t>
        </is>
      </c>
      <c r="BE550" s="286" t="inlineStr">
        <is>
          <t>0</t>
        </is>
      </c>
      <c r="BF550" s="286" t="inlineStr">
        <is>
          <t>0</t>
        </is>
      </c>
      <c r="BG550" s="286" t="inlineStr">
        <is>
          <t>0</t>
        </is>
      </c>
      <c r="BH550" s="297" t="inlineStr">
        <is>
          <t>0</t>
        </is>
      </c>
      <c r="BI550" s="297" t="inlineStr">
        <is>
          <t>0</t>
        </is>
      </c>
      <c r="BJ550" s="297" t="inlineStr">
        <is>
          <t>0</t>
        </is>
      </c>
      <c r="BK550" s="297" t="inlineStr">
        <is>
          <t>0</t>
        </is>
      </c>
      <c r="BL550" s="297" t="inlineStr">
        <is>
          <t>0</t>
        </is>
      </c>
      <c r="BM550" s="297" t="inlineStr">
        <is>
          <t>0</t>
        </is>
      </c>
      <c r="BN550" s="297" t="inlineStr">
        <is>
          <t>0</t>
        </is>
      </c>
      <c r="BO550" s="285" t="inlineStr">
        <is>
          <t>0</t>
        </is>
      </c>
      <c r="BP550" s="297" t="inlineStr">
        <is>
          <t>0</t>
        </is>
      </c>
      <c r="BQ550" s="297" t="inlineStr">
        <is>
          <t>0</t>
        </is>
      </c>
      <c r="BR550" s="297" t="inlineStr">
        <is>
          <t>0</t>
        </is>
      </c>
      <c r="BS550" s="297" t="inlineStr">
        <is>
          <t>0</t>
        </is>
      </c>
      <c r="BT550" s="297" t="inlineStr">
        <is>
          <t>0</t>
        </is>
      </c>
      <c r="BU550" s="297" t="inlineStr">
        <is>
          <t>0</t>
        </is>
      </c>
      <c r="BV550" s="297" t="inlineStr">
        <is>
          <t>0</t>
        </is>
      </c>
      <c r="BW550" s="288" t="inlineStr">
        <is>
          <t>0</t>
        </is>
      </c>
      <c r="BX550" s="276">
        <f>SUM(IF(COUNTIF(#REF!, "*1.*"), 2, 0), IF(COUNTIF(#REF!, "*2.*"), 2, 0), IF(COUNTIF(#REF!, "*3.*"), 2, 0), IF(COUNTIF(#REF!, "*4.*"), 2, 0), IF(COUNTIF(#REF!, "*5.*"), 2, 0), IF(COUNTIF(#REF!, "*6.*"), 2, 0))</f>
        <v/>
      </c>
      <c r="BY550" s="277">
        <f t="array" ref="BY550">SUM(VALUE(AT550),VALUE(AU550),VALUE(AV550),VALUE(AW550),VALUE(AX550),VALUE(AY550),VALUE(AZ550),VALUE(BB550),VALUE(BC550),VALUE(BD550),VALUE(BE550),VALUE(BF550),VALUE(BG550),VALUE(BH550),VALUE(BI550),VALUE(BJ550),VALUE(BK550),VALUE(BL550),VALUE(BM550),VALUE(BN550),VALUE(BO550),VALUE(BP550),VALUE(BQ550),VALUE(BR550),VALUE(BS550),VALUE(BT550),VALUE(BU550),VALUE(BV550),VALUE(BW550))</f>
        <v/>
      </c>
      <c r="BZ550" s="307" t="n"/>
      <c r="CA550" s="307" t="n"/>
      <c r="CB550" s="307" t="n"/>
      <c r="CC550" s="307" t="n"/>
      <c r="CD550" s="307" t="n"/>
      <c r="CE550" s="307" t="n"/>
      <c r="CF550" s="307" t="n"/>
      <c r="CG550" s="307" t="n"/>
      <c r="CH550" s="307" t="n"/>
      <c r="CI550" s="307" t="n"/>
      <c r="CJ550" s="307" t="n"/>
      <c r="CK550" s="307" t="n"/>
      <c r="CL550" s="307" t="n"/>
      <c r="CM550" s="307" t="n"/>
      <c r="CN550" s="307" t="n"/>
      <c r="CO550" s="307" t="n"/>
      <c r="CP550" s="307" t="n"/>
      <c r="CQ550" s="307" t="n"/>
      <c r="CR550" s="279" t="inlineStr"/>
      <c r="CS550" s="280">
        <f>AVERAGE(Value(BY550),value(CR550))</f>
        <v/>
      </c>
      <c r="CT550" s="421">
        <f>(IF(OR(MediaScorecard!BH551="x", MediaScorecard!BI551="x",MediaScorecard!BJ551="x",MediaScorecard!BK551="x",MediaScorecard!BL551="x"),1, 2))</f>
        <v/>
      </c>
      <c r="CU550" s="308" t="n"/>
      <c r="CV550" s="308" t="n"/>
      <c r="CW550" s="308" t="n"/>
      <c r="CX550" s="309" t="n"/>
      <c r="CY550" s="308" t="n"/>
      <c r="CZ550" s="308" t="n"/>
      <c r="DA550" s="308" t="n"/>
    </row>
    <row r="551" ht="21" customHeight="1" s="590">
      <c r="A551" s="421" t="n"/>
      <c r="B551" s="270" t="n"/>
      <c r="C551" s="266" t="n"/>
      <c r="D551" s="267" t="inlineStr"/>
      <c r="E551" s="267" t="inlineStr"/>
      <c r="F551" s="268" t="inlineStr"/>
      <c r="G551" s="421" t="n"/>
      <c r="H551" s="269" t="n"/>
      <c r="I551" s="421" t="n"/>
      <c r="J551" s="421" t="n"/>
      <c r="K551" s="421" t="n"/>
      <c r="L551" s="421" t="n"/>
      <c r="M551" s="421" t="n"/>
      <c r="N551" s="421" t="n"/>
      <c r="O551" s="421" t="n"/>
      <c r="P551" s="421" t="n"/>
      <c r="Q551" s="421" t="n"/>
      <c r="R551" s="270" t="n"/>
      <c r="S551" s="421" t="n"/>
      <c r="T551" s="421" t="n"/>
      <c r="U551" s="421" t="n"/>
      <c r="V551" s="421" t="n"/>
      <c r="W551" s="421" t="n"/>
      <c r="X551" s="421" t="n"/>
      <c r="Y551" s="421" t="n"/>
      <c r="Z551" s="421" t="n"/>
      <c r="AA551" s="421" t="n"/>
      <c r="AB551" s="421" t="n"/>
      <c r="AC551" s="421" t="n"/>
      <c r="AD551" s="421" t="n"/>
      <c r="AE551" s="421" t="n"/>
      <c r="AF551" s="421" t="n"/>
      <c r="AG551" s="421" t="n"/>
      <c r="AH551" s="421" t="n"/>
      <c r="AI551" s="421" t="n"/>
      <c r="AJ551" s="297" t="n"/>
      <c r="AK551" s="297" t="n"/>
      <c r="AL551" s="284" t="n"/>
      <c r="AM551" s="297" t="n"/>
      <c r="AN551" s="285" t="n"/>
      <c r="AO551" s="297" t="n"/>
      <c r="AP551" s="297" t="n"/>
      <c r="AQ551" s="297" t="n"/>
      <c r="AR551" s="297" t="n"/>
      <c r="AS551" s="297" t="n"/>
      <c r="AT551" s="285" t="inlineStr">
        <is>
          <t>0</t>
        </is>
      </c>
      <c r="AU551" s="297" t="inlineStr">
        <is>
          <t>0</t>
        </is>
      </c>
      <c r="AV551" s="297" t="inlineStr">
        <is>
          <t>0</t>
        </is>
      </c>
      <c r="AW551" s="297" t="inlineStr">
        <is>
          <t>0</t>
        </is>
      </c>
      <c r="AX551" s="297" t="inlineStr">
        <is>
          <t>0</t>
        </is>
      </c>
      <c r="AY551" s="286" t="inlineStr">
        <is>
          <t>0</t>
        </is>
      </c>
      <c r="AZ551" s="286" t="inlineStr">
        <is>
          <t>0</t>
        </is>
      </c>
      <c r="BA551" s="287" t="inlineStr">
        <is>
          <t>0</t>
        </is>
      </c>
      <c r="BB551" s="286" t="inlineStr">
        <is>
          <t>0</t>
        </is>
      </c>
      <c r="BC551" s="286" t="inlineStr">
        <is>
          <t>0</t>
        </is>
      </c>
      <c r="BD551" s="286" t="inlineStr">
        <is>
          <t>0</t>
        </is>
      </c>
      <c r="BE551" s="286" t="inlineStr">
        <is>
          <t>0</t>
        </is>
      </c>
      <c r="BF551" s="286" t="inlineStr">
        <is>
          <t>0</t>
        </is>
      </c>
      <c r="BG551" s="286" t="inlineStr">
        <is>
          <t>0</t>
        </is>
      </c>
      <c r="BH551" s="297" t="inlineStr">
        <is>
          <t>0</t>
        </is>
      </c>
      <c r="BI551" s="297" t="inlineStr">
        <is>
          <t>0</t>
        </is>
      </c>
      <c r="BJ551" s="297" t="inlineStr">
        <is>
          <t>0</t>
        </is>
      </c>
      <c r="BK551" s="297" t="inlineStr">
        <is>
          <t>0</t>
        </is>
      </c>
      <c r="BL551" s="297" t="inlineStr">
        <is>
          <t>0</t>
        </is>
      </c>
      <c r="BM551" s="297" t="inlineStr">
        <is>
          <t>0</t>
        </is>
      </c>
      <c r="BN551" s="297" t="inlineStr">
        <is>
          <t>0</t>
        </is>
      </c>
      <c r="BO551" s="285" t="inlineStr">
        <is>
          <t>0</t>
        </is>
      </c>
      <c r="BP551" s="297" t="inlineStr">
        <is>
          <t>0</t>
        </is>
      </c>
      <c r="BQ551" s="297" t="inlineStr">
        <is>
          <t>0</t>
        </is>
      </c>
      <c r="BR551" s="297" t="inlineStr">
        <is>
          <t>0</t>
        </is>
      </c>
      <c r="BS551" s="297" t="inlineStr">
        <is>
          <t>0</t>
        </is>
      </c>
      <c r="BT551" s="297" t="inlineStr">
        <is>
          <t>0</t>
        </is>
      </c>
      <c r="BU551" s="297" t="inlineStr">
        <is>
          <t>0</t>
        </is>
      </c>
      <c r="BV551" s="297" t="inlineStr">
        <is>
          <t>0</t>
        </is>
      </c>
      <c r="BW551" s="288" t="inlineStr">
        <is>
          <t>0</t>
        </is>
      </c>
      <c r="BX551" s="276">
        <f>SUM(IF(COUNTIF(#REF!, "*1.*"), 2, 0), IF(COUNTIF(#REF!, "*2.*"), 2, 0), IF(COUNTIF(#REF!, "*3.*"), 2, 0), IF(COUNTIF(#REF!, "*4.*"), 2, 0), IF(COUNTIF(#REF!, "*5.*"), 2, 0), IF(COUNTIF(#REF!, "*6.*"), 2, 0))</f>
        <v/>
      </c>
      <c r="BY551" s="277">
        <f t="array" ref="BY551">SUM(VALUE(AT551),VALUE(AU551),VALUE(AV551),VALUE(AW551),VALUE(AX551),VALUE(AY551),VALUE(AZ551),VALUE(BB551),VALUE(BC551),VALUE(BD551),VALUE(BE551),VALUE(BF551),VALUE(BG551),VALUE(BH551),VALUE(BI551),VALUE(BJ551),VALUE(BK551),VALUE(BL551),VALUE(BM551),VALUE(BN551),VALUE(BO551),VALUE(BP551),VALUE(BQ551),VALUE(BR551),VALUE(BS551),VALUE(BT551),VALUE(BU551),VALUE(BV551),VALUE(BW551))</f>
        <v/>
      </c>
      <c r="BZ551" s="307" t="n"/>
      <c r="CA551" s="307" t="n"/>
      <c r="CB551" s="307" t="n"/>
      <c r="CC551" s="307" t="n"/>
      <c r="CD551" s="307" t="n"/>
      <c r="CE551" s="307" t="n"/>
      <c r="CF551" s="307" t="n"/>
      <c r="CG551" s="307" t="n"/>
      <c r="CH551" s="307" t="n"/>
      <c r="CI551" s="307" t="n"/>
      <c r="CJ551" s="307" t="n"/>
      <c r="CK551" s="307" t="n"/>
      <c r="CL551" s="307" t="n"/>
      <c r="CM551" s="307" t="n"/>
      <c r="CN551" s="307" t="n"/>
      <c r="CO551" s="307" t="n"/>
      <c r="CP551" s="307" t="n"/>
      <c r="CQ551" s="307" t="n"/>
      <c r="CR551" s="279" t="inlineStr"/>
      <c r="CS551" s="280">
        <f>AVERAGE(Value(BY551),value(CR551))</f>
        <v/>
      </c>
      <c r="CT551" s="421">
        <f>(IF(OR(MediaScorecard!BH552="x", MediaScorecard!BI552="x",MediaScorecard!BJ552="x",MediaScorecard!BK552="x",MediaScorecard!BL552="x"),1, 2))</f>
        <v/>
      </c>
      <c r="CU551" s="308" t="n"/>
      <c r="CV551" s="308" t="n"/>
      <c r="CW551" s="308" t="n"/>
      <c r="CX551" s="309" t="n"/>
      <c r="CY551" s="308" t="n"/>
      <c r="CZ551" s="308" t="n"/>
      <c r="DA551" s="308" t="n"/>
    </row>
    <row r="552" ht="21" customHeight="1" s="590">
      <c r="A552" s="421" t="n"/>
      <c r="B552" s="270" t="n"/>
      <c r="C552" s="266" t="n"/>
      <c r="D552" s="267" t="inlineStr"/>
      <c r="E552" s="267" t="inlineStr"/>
      <c r="F552" s="268" t="inlineStr"/>
      <c r="G552" s="421" t="n"/>
      <c r="H552" s="269" t="n"/>
      <c r="I552" s="421" t="n"/>
      <c r="J552" s="421" t="n"/>
      <c r="K552" s="421" t="n"/>
      <c r="L552" s="421" t="n"/>
      <c r="M552" s="421" t="n"/>
      <c r="N552" s="421" t="n"/>
      <c r="O552" s="421" t="n"/>
      <c r="P552" s="421" t="n"/>
      <c r="Q552" s="421" t="n"/>
      <c r="R552" s="270" t="n"/>
      <c r="S552" s="421" t="n"/>
      <c r="T552" s="421" t="n"/>
      <c r="U552" s="421" t="n"/>
      <c r="V552" s="421" t="n"/>
      <c r="W552" s="421" t="n"/>
      <c r="X552" s="421" t="n"/>
      <c r="Y552" s="421" t="n"/>
      <c r="Z552" s="421" t="n"/>
      <c r="AA552" s="421" t="n"/>
      <c r="AB552" s="421" t="n"/>
      <c r="AC552" s="421" t="n"/>
      <c r="AD552" s="421" t="n"/>
      <c r="AE552" s="421" t="n"/>
      <c r="AF552" s="421" t="n"/>
      <c r="AG552" s="421" t="n"/>
      <c r="AH552" s="421" t="n"/>
      <c r="AI552" s="421" t="n"/>
      <c r="AJ552" s="297" t="n"/>
      <c r="AK552" s="297" t="n"/>
      <c r="AL552" s="284" t="n"/>
      <c r="AM552" s="297" t="n"/>
      <c r="AN552" s="285" t="n"/>
      <c r="AO552" s="297" t="n"/>
      <c r="AP552" s="297" t="n"/>
      <c r="AQ552" s="297" t="n"/>
      <c r="AR552" s="297" t="n"/>
      <c r="AS552" s="297" t="n"/>
      <c r="AT552" s="285" t="inlineStr">
        <is>
          <t>0</t>
        </is>
      </c>
      <c r="AU552" s="297" t="inlineStr">
        <is>
          <t>0</t>
        </is>
      </c>
      <c r="AV552" s="297" t="inlineStr">
        <is>
          <t>0</t>
        </is>
      </c>
      <c r="AW552" s="297" t="inlineStr">
        <is>
          <t>0</t>
        </is>
      </c>
      <c r="AX552" s="297" t="inlineStr">
        <is>
          <t>0</t>
        </is>
      </c>
      <c r="AY552" s="286" t="inlineStr">
        <is>
          <t>0</t>
        </is>
      </c>
      <c r="AZ552" s="286" t="inlineStr">
        <is>
          <t>0</t>
        </is>
      </c>
      <c r="BA552" s="287" t="inlineStr">
        <is>
          <t>0</t>
        </is>
      </c>
      <c r="BB552" s="286" t="inlineStr">
        <is>
          <t>0</t>
        </is>
      </c>
      <c r="BC552" s="286" t="inlineStr">
        <is>
          <t>0</t>
        </is>
      </c>
      <c r="BD552" s="286" t="inlineStr">
        <is>
          <t>0</t>
        </is>
      </c>
      <c r="BE552" s="286" t="inlineStr">
        <is>
          <t>0</t>
        </is>
      </c>
      <c r="BF552" s="286" t="inlineStr">
        <is>
          <t>0</t>
        </is>
      </c>
      <c r="BG552" s="286" t="inlineStr">
        <is>
          <t>0</t>
        </is>
      </c>
      <c r="BH552" s="297" t="inlineStr">
        <is>
          <t>0</t>
        </is>
      </c>
      <c r="BI552" s="297" t="inlineStr">
        <is>
          <t>0</t>
        </is>
      </c>
      <c r="BJ552" s="297" t="inlineStr">
        <is>
          <t>0</t>
        </is>
      </c>
      <c r="BK552" s="297" t="inlineStr">
        <is>
          <t>0</t>
        </is>
      </c>
      <c r="BL552" s="297" t="inlineStr">
        <is>
          <t>0</t>
        </is>
      </c>
      <c r="BM552" s="297" t="inlineStr">
        <is>
          <t>0</t>
        </is>
      </c>
      <c r="BN552" s="297" t="inlineStr">
        <is>
          <t>0</t>
        </is>
      </c>
      <c r="BO552" s="285" t="inlineStr">
        <is>
          <t>0</t>
        </is>
      </c>
      <c r="BP552" s="297" t="inlineStr">
        <is>
          <t>0</t>
        </is>
      </c>
      <c r="BQ552" s="297" t="inlineStr">
        <is>
          <t>0</t>
        </is>
      </c>
      <c r="BR552" s="297" t="inlineStr">
        <is>
          <t>0</t>
        </is>
      </c>
      <c r="BS552" s="297" t="inlineStr">
        <is>
          <t>0</t>
        </is>
      </c>
      <c r="BT552" s="297" t="inlineStr">
        <is>
          <t>0</t>
        </is>
      </c>
      <c r="BU552" s="297" t="inlineStr">
        <is>
          <t>0</t>
        </is>
      </c>
      <c r="BV552" s="297" t="inlineStr">
        <is>
          <t>0</t>
        </is>
      </c>
      <c r="BW552" s="288" t="inlineStr">
        <is>
          <t>0</t>
        </is>
      </c>
      <c r="BX552" s="276">
        <f>SUM(IF(COUNTIF(#REF!, "*1.*"), 2, 0), IF(COUNTIF(#REF!, "*2.*"), 2, 0), IF(COUNTIF(#REF!, "*3.*"), 2, 0), IF(COUNTIF(#REF!, "*4.*"), 2, 0), IF(COUNTIF(#REF!, "*5.*"), 2, 0), IF(COUNTIF(#REF!, "*6.*"), 2, 0))</f>
        <v/>
      </c>
      <c r="BY552" s="277">
        <f t="array" ref="BY552">SUM(VALUE(AT552),VALUE(AU552),VALUE(AV552),VALUE(AW552),VALUE(AX552),VALUE(AY552),VALUE(AZ552),VALUE(BB552),VALUE(BC552),VALUE(BD552),VALUE(BE552),VALUE(BF552),VALUE(BG552),VALUE(BH552),VALUE(BI552),VALUE(BJ552),VALUE(BK552),VALUE(BL552),VALUE(BM552),VALUE(BN552),VALUE(BO552),VALUE(BP552),VALUE(BQ552),VALUE(BR552),VALUE(BS552),VALUE(BT552),VALUE(BU552),VALUE(BV552),VALUE(BW552))</f>
        <v/>
      </c>
      <c r="BZ552" s="303" t="n"/>
      <c r="CA552" s="303" t="n"/>
      <c r="CB552" s="303" t="n"/>
      <c r="CC552" s="303" t="n"/>
      <c r="CD552" s="303" t="n"/>
      <c r="CE552" s="303" t="n"/>
      <c r="CF552" s="303" t="n"/>
      <c r="CG552" s="303" t="n"/>
      <c r="CH552" s="303" t="n"/>
      <c r="CI552" s="303" t="n"/>
      <c r="CJ552" s="303" t="n"/>
      <c r="CK552" s="303" t="n"/>
      <c r="CL552" s="303" t="n"/>
      <c r="CM552" s="303" t="n"/>
      <c r="CN552" s="303" t="n"/>
      <c r="CO552" s="303" t="n"/>
      <c r="CP552" s="303" t="n"/>
      <c r="CQ552" s="303" t="n"/>
      <c r="CR552" s="279" t="inlineStr"/>
      <c r="CS552" s="280">
        <f>AVERAGE(Value(BY552),value(CR552))</f>
        <v/>
      </c>
      <c r="CT552" s="421">
        <f>(IF(OR(MediaScorecard!BH553="x", MediaScorecard!BI553="x",MediaScorecard!BJ553="x",MediaScorecard!BK553="x",MediaScorecard!BL553="x"),1, 2))</f>
        <v/>
      </c>
      <c r="CU552" s="304" t="n"/>
      <c r="CV552" s="304" t="n"/>
      <c r="CW552" s="304" t="n"/>
      <c r="CX552" s="305" t="n"/>
      <c r="CY552" s="304" t="n"/>
      <c r="CZ552" s="304" t="n"/>
      <c r="DA552" s="304" t="n"/>
    </row>
    <row r="553" ht="21" customHeight="1" s="590">
      <c r="A553" s="421" t="n"/>
      <c r="B553" s="270" t="n"/>
      <c r="C553" s="266" t="n"/>
      <c r="D553" s="267" t="inlineStr"/>
      <c r="E553" s="267" t="inlineStr"/>
      <c r="F553" s="268" t="inlineStr"/>
      <c r="G553" s="421" t="n"/>
      <c r="H553" s="269" t="n"/>
      <c r="I553" s="421" t="n"/>
      <c r="J553" s="421" t="n"/>
      <c r="K553" s="421" t="n"/>
      <c r="L553" s="421" t="n"/>
      <c r="M553" s="421" t="n"/>
      <c r="N553" s="421" t="n"/>
      <c r="O553" s="421" t="n"/>
      <c r="P553" s="421" t="n"/>
      <c r="Q553" s="421" t="n"/>
      <c r="R553" s="270" t="n"/>
      <c r="S553" s="421" t="n"/>
      <c r="T553" s="421" t="n"/>
      <c r="U553" s="421" t="n"/>
      <c r="V553" s="421" t="n"/>
      <c r="W553" s="421" t="n"/>
      <c r="X553" s="421" t="n"/>
      <c r="Y553" s="421" t="n"/>
      <c r="Z553" s="421" t="n"/>
      <c r="AA553" s="421" t="n"/>
      <c r="AB553" s="421" t="n"/>
      <c r="AC553" s="421" t="n"/>
      <c r="AD553" s="421" t="n"/>
      <c r="AE553" s="421" t="n"/>
      <c r="AF553" s="421" t="n"/>
      <c r="AG553" s="421" t="n"/>
      <c r="AH553" s="421" t="n"/>
      <c r="AI553" s="421" t="n"/>
      <c r="AJ553" s="297" t="n"/>
      <c r="AK553" s="297" t="n"/>
      <c r="AL553" s="284" t="n"/>
      <c r="AM553" s="297" t="n"/>
      <c r="AN553" s="285" t="n"/>
      <c r="AO553" s="297" t="n"/>
      <c r="AP553" s="297" t="n"/>
      <c r="AQ553" s="297" t="n"/>
      <c r="AR553" s="297" t="n"/>
      <c r="AS553" s="297" t="n"/>
      <c r="AT553" s="285" t="inlineStr">
        <is>
          <t>0</t>
        </is>
      </c>
      <c r="AU553" s="297" t="inlineStr">
        <is>
          <t>0</t>
        </is>
      </c>
      <c r="AV553" s="297" t="inlineStr">
        <is>
          <t>0</t>
        </is>
      </c>
      <c r="AW553" s="297" t="inlineStr">
        <is>
          <t>0</t>
        </is>
      </c>
      <c r="AX553" s="297" t="inlineStr">
        <is>
          <t>0</t>
        </is>
      </c>
      <c r="AY553" s="286" t="inlineStr">
        <is>
          <t>0</t>
        </is>
      </c>
      <c r="AZ553" s="286" t="inlineStr">
        <is>
          <t>0</t>
        </is>
      </c>
      <c r="BA553" s="287" t="inlineStr">
        <is>
          <t>0</t>
        </is>
      </c>
      <c r="BB553" s="286" t="inlineStr">
        <is>
          <t>0</t>
        </is>
      </c>
      <c r="BC553" s="286" t="inlineStr">
        <is>
          <t>0</t>
        </is>
      </c>
      <c r="BD553" s="286" t="inlineStr">
        <is>
          <t>0</t>
        </is>
      </c>
      <c r="BE553" s="286" t="inlineStr">
        <is>
          <t>0</t>
        </is>
      </c>
      <c r="BF553" s="286" t="inlineStr">
        <is>
          <t>0</t>
        </is>
      </c>
      <c r="BG553" s="286" t="inlineStr">
        <is>
          <t>0</t>
        </is>
      </c>
      <c r="BH553" s="297" t="inlineStr">
        <is>
          <t>0</t>
        </is>
      </c>
      <c r="BI553" s="297" t="inlineStr">
        <is>
          <t>0</t>
        </is>
      </c>
      <c r="BJ553" s="297" t="inlineStr">
        <is>
          <t>0</t>
        </is>
      </c>
      <c r="BK553" s="297" t="inlineStr">
        <is>
          <t>0</t>
        </is>
      </c>
      <c r="BL553" s="297" t="inlineStr">
        <is>
          <t>0</t>
        </is>
      </c>
      <c r="BM553" s="297" t="inlineStr">
        <is>
          <t>0</t>
        </is>
      </c>
      <c r="BN553" s="297" t="inlineStr">
        <is>
          <t>0</t>
        </is>
      </c>
      <c r="BO553" s="285" t="inlineStr">
        <is>
          <t>0</t>
        </is>
      </c>
      <c r="BP553" s="297" t="inlineStr">
        <is>
          <t>0</t>
        </is>
      </c>
      <c r="BQ553" s="297" t="inlineStr">
        <is>
          <t>0</t>
        </is>
      </c>
      <c r="BR553" s="297" t="inlineStr">
        <is>
          <t>0</t>
        </is>
      </c>
      <c r="BS553" s="297" t="inlineStr">
        <is>
          <t>0</t>
        </is>
      </c>
      <c r="BT553" s="297" t="inlineStr">
        <is>
          <t>0</t>
        </is>
      </c>
      <c r="BU553" s="297" t="inlineStr">
        <is>
          <t>0</t>
        </is>
      </c>
      <c r="BV553" s="297" t="inlineStr">
        <is>
          <t>0</t>
        </is>
      </c>
      <c r="BW553" s="288" t="inlineStr">
        <is>
          <t>0</t>
        </is>
      </c>
      <c r="BX553" s="276">
        <f>SUM(IF(COUNTIF(#REF!, "*1.*"), 2, 0), IF(COUNTIF(#REF!, "*2.*"), 2, 0), IF(COUNTIF(#REF!, "*3.*"), 2, 0), IF(COUNTIF(#REF!, "*4.*"), 2, 0), IF(COUNTIF(#REF!, "*5.*"), 2, 0), IF(COUNTIF(#REF!, "*6.*"), 2, 0))</f>
        <v/>
      </c>
      <c r="BY553" s="277">
        <f t="array" ref="BY553">SUM(VALUE(AT553),VALUE(AU553),VALUE(AV553),VALUE(AW553),VALUE(AX553),VALUE(AY553),VALUE(AZ553),VALUE(BB553),VALUE(BC553),VALUE(BD553),VALUE(BE553),VALUE(BF553),VALUE(BG553),VALUE(BH553),VALUE(BI553),VALUE(BJ553),VALUE(BK553),VALUE(BL553),VALUE(BM553),VALUE(BN553),VALUE(BO553),VALUE(BP553),VALUE(BQ553),VALUE(BR553),VALUE(BS553),VALUE(BT553),VALUE(BU553),VALUE(BV553),VALUE(BW553))</f>
        <v/>
      </c>
      <c r="BZ553" s="303" t="n"/>
      <c r="CA553" s="303" t="n"/>
      <c r="CB553" s="303" t="n"/>
      <c r="CC553" s="303" t="n"/>
      <c r="CD553" s="303" t="n"/>
      <c r="CE553" s="303" t="n"/>
      <c r="CF553" s="303" t="n"/>
      <c r="CG553" s="303" t="n"/>
      <c r="CH553" s="303" t="n"/>
      <c r="CI553" s="303" t="n"/>
      <c r="CJ553" s="303" t="n"/>
      <c r="CK553" s="303" t="n"/>
      <c r="CL553" s="303" t="n"/>
      <c r="CM553" s="303" t="n"/>
      <c r="CN553" s="303" t="n"/>
      <c r="CO553" s="303" t="n"/>
      <c r="CP553" s="303" t="n"/>
      <c r="CQ553" s="303" t="n"/>
      <c r="CR553" s="279" t="inlineStr"/>
      <c r="CS553" s="280">
        <f>AVERAGE(Value(BY553),value(CR553))</f>
        <v/>
      </c>
      <c r="CT553" s="421">
        <f>(IF(OR(MediaScorecard!BH554="x", MediaScorecard!BI554="x",MediaScorecard!BJ554="x",MediaScorecard!BK554="x",MediaScorecard!BL554="x"),1, 2))</f>
        <v/>
      </c>
      <c r="CU553" s="304" t="n"/>
      <c r="CV553" s="304" t="n"/>
      <c r="CW553" s="304" t="n"/>
      <c r="CX553" s="305" t="n"/>
      <c r="CY553" s="304" t="n"/>
      <c r="CZ553" s="304" t="n"/>
      <c r="DA553" s="304" t="n"/>
    </row>
    <row r="554" ht="21" customHeight="1" s="590">
      <c r="A554" s="421" t="n"/>
      <c r="B554" s="270" t="n"/>
      <c r="C554" s="266" t="n"/>
      <c r="D554" s="267" t="inlineStr"/>
      <c r="E554" s="267" t="inlineStr"/>
      <c r="F554" s="268" t="inlineStr"/>
      <c r="G554" s="421" t="n"/>
      <c r="H554" s="269" t="n"/>
      <c r="I554" s="421" t="n"/>
      <c r="J554" s="421" t="n"/>
      <c r="K554" s="421" t="n"/>
      <c r="L554" s="421" t="n"/>
      <c r="M554" s="421" t="n"/>
      <c r="N554" s="421" t="n"/>
      <c r="O554" s="421" t="n"/>
      <c r="P554" s="421" t="n"/>
      <c r="Q554" s="421" t="n"/>
      <c r="R554" s="270" t="n"/>
      <c r="S554" s="421" t="n"/>
      <c r="T554" s="421" t="n"/>
      <c r="U554" s="421" t="n"/>
      <c r="V554" s="421" t="n"/>
      <c r="W554" s="421" t="n"/>
      <c r="X554" s="421" t="n"/>
      <c r="Y554" s="421" t="n"/>
      <c r="Z554" s="421" t="n"/>
      <c r="AA554" s="421" t="n"/>
      <c r="AB554" s="421" t="n"/>
      <c r="AC554" s="421" t="n"/>
      <c r="AD554" s="421" t="n"/>
      <c r="AE554" s="421" t="n"/>
      <c r="AF554" s="421" t="n"/>
      <c r="AG554" s="421" t="n"/>
      <c r="AH554" s="421" t="n"/>
      <c r="AI554" s="421" t="n"/>
      <c r="AJ554" s="297" t="n"/>
      <c r="AK554" s="297" t="n"/>
      <c r="AL554" s="284" t="n"/>
      <c r="AM554" s="297" t="n"/>
      <c r="AN554" s="285" t="n"/>
      <c r="AO554" s="297" t="n"/>
      <c r="AP554" s="297" t="n"/>
      <c r="AQ554" s="297" t="n"/>
      <c r="AR554" s="297" t="n"/>
      <c r="AS554" s="297" t="n"/>
      <c r="AT554" s="285" t="inlineStr">
        <is>
          <t>0</t>
        </is>
      </c>
      <c r="AU554" s="297" t="inlineStr">
        <is>
          <t>0</t>
        </is>
      </c>
      <c r="AV554" s="297" t="inlineStr">
        <is>
          <t>0</t>
        </is>
      </c>
      <c r="AW554" s="297" t="inlineStr">
        <is>
          <t>0</t>
        </is>
      </c>
      <c r="AX554" s="297" t="inlineStr">
        <is>
          <t>0</t>
        </is>
      </c>
      <c r="AY554" s="286" t="inlineStr">
        <is>
          <t>0</t>
        </is>
      </c>
      <c r="AZ554" s="286" t="inlineStr">
        <is>
          <t>0</t>
        </is>
      </c>
      <c r="BA554" s="287" t="inlineStr">
        <is>
          <t>0</t>
        </is>
      </c>
      <c r="BB554" s="286" t="inlineStr">
        <is>
          <t>0</t>
        </is>
      </c>
      <c r="BC554" s="286" t="inlineStr">
        <is>
          <t>0</t>
        </is>
      </c>
      <c r="BD554" s="286" t="inlineStr">
        <is>
          <t>0</t>
        </is>
      </c>
      <c r="BE554" s="286" t="inlineStr">
        <is>
          <t>0</t>
        </is>
      </c>
      <c r="BF554" s="286" t="inlineStr">
        <is>
          <t>0</t>
        </is>
      </c>
      <c r="BG554" s="286" t="inlineStr">
        <is>
          <t>0</t>
        </is>
      </c>
      <c r="BH554" s="297" t="inlineStr">
        <is>
          <t>0</t>
        </is>
      </c>
      <c r="BI554" s="297" t="inlineStr">
        <is>
          <t>0</t>
        </is>
      </c>
      <c r="BJ554" s="297" t="inlineStr">
        <is>
          <t>0</t>
        </is>
      </c>
      <c r="BK554" s="297" t="inlineStr">
        <is>
          <t>0</t>
        </is>
      </c>
      <c r="BL554" s="297" t="inlineStr">
        <is>
          <t>0</t>
        </is>
      </c>
      <c r="BM554" s="297" t="inlineStr">
        <is>
          <t>0</t>
        </is>
      </c>
      <c r="BN554" s="297" t="inlineStr">
        <is>
          <t>0</t>
        </is>
      </c>
      <c r="BO554" s="285" t="inlineStr">
        <is>
          <t>0</t>
        </is>
      </c>
      <c r="BP554" s="297" t="inlineStr">
        <is>
          <t>0</t>
        </is>
      </c>
      <c r="BQ554" s="297" t="inlineStr">
        <is>
          <t>0</t>
        </is>
      </c>
      <c r="BR554" s="297" t="inlineStr">
        <is>
          <t>0</t>
        </is>
      </c>
      <c r="BS554" s="297" t="inlineStr">
        <is>
          <t>0</t>
        </is>
      </c>
      <c r="BT554" s="297" t="inlineStr">
        <is>
          <t>0</t>
        </is>
      </c>
      <c r="BU554" s="297" t="inlineStr">
        <is>
          <t>0</t>
        </is>
      </c>
      <c r="BV554" s="297" t="inlineStr">
        <is>
          <t>0</t>
        </is>
      </c>
      <c r="BW554" s="288" t="inlineStr">
        <is>
          <t>0</t>
        </is>
      </c>
      <c r="BX554" s="276">
        <f>SUM(IF(COUNTIF(#REF!, "*1.*"), 2, 0), IF(COUNTIF(#REF!, "*2.*"), 2, 0), IF(COUNTIF(#REF!, "*3.*"), 2, 0), IF(COUNTIF(#REF!, "*4.*"), 2, 0), IF(COUNTIF(#REF!, "*5.*"), 2, 0), IF(COUNTIF(#REF!, "*6.*"), 2, 0))</f>
        <v/>
      </c>
      <c r="BY554" s="277">
        <f t="array" ref="BY554">SUM(VALUE(AT554),VALUE(AU554),VALUE(AV554),VALUE(AW554),VALUE(AX554),VALUE(AY554),VALUE(AZ554),VALUE(BB554),VALUE(BC554),VALUE(BD554),VALUE(BE554),VALUE(BF554),VALUE(BG554),VALUE(BH554),VALUE(BI554),VALUE(BJ554),VALUE(BK554),VALUE(BL554),VALUE(BM554),VALUE(BN554),VALUE(BO554),VALUE(BP554),VALUE(BQ554),VALUE(BR554),VALUE(BS554),VALUE(BT554),VALUE(BU554),VALUE(BV554),VALUE(BW554))</f>
        <v/>
      </c>
      <c r="BZ554" s="307" t="n"/>
      <c r="CA554" s="307" t="n"/>
      <c r="CB554" s="307" t="n"/>
      <c r="CC554" s="307" t="n"/>
      <c r="CD554" s="307" t="n"/>
      <c r="CE554" s="307" t="n"/>
      <c r="CF554" s="307" t="n"/>
      <c r="CG554" s="307" t="n"/>
      <c r="CH554" s="307" t="n"/>
      <c r="CI554" s="307" t="n"/>
      <c r="CJ554" s="307" t="n"/>
      <c r="CK554" s="307" t="n"/>
      <c r="CL554" s="307" t="n"/>
      <c r="CM554" s="307" t="n"/>
      <c r="CN554" s="307" t="n"/>
      <c r="CO554" s="307" t="n"/>
      <c r="CP554" s="307" t="n"/>
      <c r="CQ554" s="307" t="n"/>
      <c r="CR554" s="279" t="inlineStr"/>
      <c r="CS554" s="280">
        <f>AVERAGE(Value(BY554),value(CR554))</f>
        <v/>
      </c>
      <c r="CT554" s="421">
        <f>(IF(OR(MediaScorecard!BH555="x", MediaScorecard!BI555="x",MediaScorecard!BJ555="x",MediaScorecard!BK555="x",MediaScorecard!BL555="x"),1, 2))</f>
        <v/>
      </c>
      <c r="CU554" s="308" t="n"/>
      <c r="CV554" s="308" t="n"/>
      <c r="CW554" s="308" t="n"/>
      <c r="CX554" s="309" t="n"/>
      <c r="CY554" s="308" t="n"/>
      <c r="CZ554" s="308" t="n"/>
      <c r="DA554" s="308" t="n"/>
    </row>
    <row r="555" ht="21" customHeight="1" s="590">
      <c r="A555" s="421" t="n"/>
      <c r="B555" s="270" t="n"/>
      <c r="C555" s="266" t="n"/>
      <c r="D555" s="267" t="inlineStr"/>
      <c r="E555" s="267" t="inlineStr"/>
      <c r="F555" s="268" t="inlineStr"/>
      <c r="G555" s="421" t="n"/>
      <c r="H555" s="269" t="n"/>
      <c r="I555" s="421" t="n"/>
      <c r="J555" s="421" t="n"/>
      <c r="K555" s="421" t="n"/>
      <c r="L555" s="421" t="n"/>
      <c r="M555" s="421" t="n"/>
      <c r="N555" s="421" t="n"/>
      <c r="O555" s="421" t="n"/>
      <c r="P555" s="421" t="n"/>
      <c r="Q555" s="421" t="n"/>
      <c r="R555" s="270" t="n"/>
      <c r="S555" s="421" t="n"/>
      <c r="T555" s="421" t="n"/>
      <c r="U555" s="421" t="n"/>
      <c r="V555" s="421" t="n"/>
      <c r="W555" s="421" t="n"/>
      <c r="X555" s="421" t="n"/>
      <c r="Y555" s="421" t="n"/>
      <c r="Z555" s="421" t="n"/>
      <c r="AA555" s="421" t="n"/>
      <c r="AB555" s="421" t="n"/>
      <c r="AC555" s="421" t="n"/>
      <c r="AD555" s="421" t="n"/>
      <c r="AE555" s="421" t="n"/>
      <c r="AF555" s="421" t="n"/>
      <c r="AG555" s="421" t="n"/>
      <c r="AH555" s="421" t="n"/>
      <c r="AI555" s="421" t="n"/>
      <c r="AJ555" s="297" t="n"/>
      <c r="AK555" s="297" t="n"/>
      <c r="AL555" s="284" t="n"/>
      <c r="AM555" s="297" t="n"/>
      <c r="AN555" s="285" t="n"/>
      <c r="AO555" s="297" t="n"/>
      <c r="AP555" s="297" t="n"/>
      <c r="AQ555" s="297" t="n"/>
      <c r="AR555" s="297" t="n"/>
      <c r="AS555" s="297" t="n"/>
      <c r="AT555" s="285" t="inlineStr">
        <is>
          <t>0</t>
        </is>
      </c>
      <c r="AU555" s="297" t="inlineStr">
        <is>
          <t>0</t>
        </is>
      </c>
      <c r="AV555" s="297" t="inlineStr">
        <is>
          <t>0</t>
        </is>
      </c>
      <c r="AW555" s="297" t="inlineStr">
        <is>
          <t>0</t>
        </is>
      </c>
      <c r="AX555" s="297" t="inlineStr">
        <is>
          <t>0</t>
        </is>
      </c>
      <c r="AY555" s="286" t="inlineStr">
        <is>
          <t>0</t>
        </is>
      </c>
      <c r="AZ555" s="286" t="inlineStr">
        <is>
          <t>0</t>
        </is>
      </c>
      <c r="BA555" s="287" t="inlineStr">
        <is>
          <t>0</t>
        </is>
      </c>
      <c r="BB555" s="286" t="inlineStr">
        <is>
          <t>0</t>
        </is>
      </c>
      <c r="BC555" s="286" t="inlineStr">
        <is>
          <t>0</t>
        </is>
      </c>
      <c r="BD555" s="286" t="inlineStr">
        <is>
          <t>0</t>
        </is>
      </c>
      <c r="BE555" s="286" t="inlineStr">
        <is>
          <t>0</t>
        </is>
      </c>
      <c r="BF555" s="286" t="inlineStr">
        <is>
          <t>0</t>
        </is>
      </c>
      <c r="BG555" s="286" t="inlineStr">
        <is>
          <t>0</t>
        </is>
      </c>
      <c r="BH555" s="297" t="inlineStr">
        <is>
          <t>0</t>
        </is>
      </c>
      <c r="BI555" s="297" t="inlineStr">
        <is>
          <t>0</t>
        </is>
      </c>
      <c r="BJ555" s="297" t="inlineStr">
        <is>
          <t>0</t>
        </is>
      </c>
      <c r="BK555" s="297" t="inlineStr">
        <is>
          <t>0</t>
        </is>
      </c>
      <c r="BL555" s="297" t="inlineStr">
        <is>
          <t>0</t>
        </is>
      </c>
      <c r="BM555" s="297" t="inlineStr">
        <is>
          <t>0</t>
        </is>
      </c>
      <c r="BN555" s="297" t="inlineStr">
        <is>
          <t>0</t>
        </is>
      </c>
      <c r="BO555" s="285" t="inlineStr">
        <is>
          <t>0</t>
        </is>
      </c>
      <c r="BP555" s="297" t="inlineStr">
        <is>
          <t>0</t>
        </is>
      </c>
      <c r="BQ555" s="297" t="inlineStr">
        <is>
          <t>0</t>
        </is>
      </c>
      <c r="BR555" s="297" t="inlineStr">
        <is>
          <t>0</t>
        </is>
      </c>
      <c r="BS555" s="297" t="inlineStr">
        <is>
          <t>0</t>
        </is>
      </c>
      <c r="BT555" s="297" t="inlineStr">
        <is>
          <t>0</t>
        </is>
      </c>
      <c r="BU555" s="297" t="inlineStr">
        <is>
          <t>0</t>
        </is>
      </c>
      <c r="BV555" s="297" t="inlineStr">
        <is>
          <t>0</t>
        </is>
      </c>
      <c r="BW555" s="288" t="inlineStr">
        <is>
          <t>0</t>
        </is>
      </c>
      <c r="BX555" s="276">
        <f>SUM(IF(COUNTIF(#REF!, "*1.*"), 2, 0), IF(COUNTIF(#REF!, "*2.*"), 2, 0), IF(COUNTIF(#REF!, "*3.*"), 2, 0), IF(COUNTIF(#REF!, "*4.*"), 2, 0), IF(COUNTIF(#REF!, "*5.*"), 2, 0), IF(COUNTIF(#REF!, "*6.*"), 2, 0))</f>
        <v/>
      </c>
      <c r="BY555" s="277">
        <f t="array" ref="BY555">SUM(VALUE(AT555),VALUE(AU555),VALUE(AV555),VALUE(AW555),VALUE(AX555),VALUE(AY555),VALUE(AZ555),VALUE(BB555),VALUE(BC555),VALUE(BD555),VALUE(BE555),VALUE(BF555),VALUE(BG555),VALUE(BH555),VALUE(BI555),VALUE(BJ555),VALUE(BK555),VALUE(BL555),VALUE(BM555),VALUE(BN555),VALUE(BO555),VALUE(BP555),VALUE(BQ555),VALUE(BR555),VALUE(BS555),VALUE(BT555),VALUE(BU555),VALUE(BV555),VALUE(BW555))</f>
        <v/>
      </c>
      <c r="BZ555" s="307" t="n"/>
      <c r="CA555" s="307" t="n"/>
      <c r="CB555" s="307" t="n"/>
      <c r="CC555" s="307" t="n"/>
      <c r="CD555" s="307" t="n"/>
      <c r="CE555" s="307" t="n"/>
      <c r="CF555" s="307" t="n"/>
      <c r="CG555" s="307" t="n"/>
      <c r="CH555" s="307" t="n"/>
      <c r="CI555" s="307" t="n"/>
      <c r="CJ555" s="307" t="n"/>
      <c r="CK555" s="307" t="n"/>
      <c r="CL555" s="307" t="n"/>
      <c r="CM555" s="307" t="n"/>
      <c r="CN555" s="307" t="n"/>
      <c r="CO555" s="307" t="n"/>
      <c r="CP555" s="307" t="n"/>
      <c r="CQ555" s="307" t="n"/>
      <c r="CR555" s="279" t="inlineStr"/>
      <c r="CS555" s="280">
        <f>AVERAGE(Value(BY555),value(CR555))</f>
        <v/>
      </c>
      <c r="CT555" s="421">
        <f>(IF(OR(MediaScorecard!BH556="x", MediaScorecard!BI556="x",MediaScorecard!BJ556="x",MediaScorecard!BK556="x",MediaScorecard!BL556="x"),1, 2))</f>
        <v/>
      </c>
      <c r="CU555" s="308" t="n"/>
      <c r="CV555" s="308" t="n"/>
      <c r="CW555" s="308" t="n"/>
      <c r="CX555" s="309" t="n"/>
      <c r="CY555" s="308" t="n"/>
      <c r="CZ555" s="308" t="n"/>
      <c r="DA555" s="308" t="n"/>
    </row>
    <row r="556" ht="21" customHeight="1" s="590">
      <c r="A556" s="421" t="n"/>
      <c r="B556" s="270" t="n"/>
      <c r="C556" s="266" t="n"/>
      <c r="D556" s="267" t="inlineStr"/>
      <c r="E556" s="267" t="inlineStr"/>
      <c r="F556" s="268" t="inlineStr"/>
      <c r="G556" s="421" t="n"/>
      <c r="H556" s="269" t="n"/>
      <c r="I556" s="421" t="n"/>
      <c r="J556" s="421" t="n"/>
      <c r="K556" s="421" t="n"/>
      <c r="L556" s="421" t="n"/>
      <c r="M556" s="421" t="n"/>
      <c r="N556" s="421" t="n"/>
      <c r="O556" s="421" t="n"/>
      <c r="P556" s="421" t="n"/>
      <c r="Q556" s="421" t="n"/>
      <c r="R556" s="270" t="n"/>
      <c r="S556" s="421" t="n"/>
      <c r="T556" s="421" t="n"/>
      <c r="U556" s="421" t="n"/>
      <c r="V556" s="421" t="n"/>
      <c r="W556" s="421" t="n"/>
      <c r="X556" s="421" t="n"/>
      <c r="Y556" s="421" t="n"/>
      <c r="Z556" s="421" t="n"/>
      <c r="AA556" s="421" t="n"/>
      <c r="AB556" s="421" t="n"/>
      <c r="AC556" s="421" t="n"/>
      <c r="AD556" s="421" t="n"/>
      <c r="AE556" s="421" t="n"/>
      <c r="AF556" s="421" t="n"/>
      <c r="AG556" s="421" t="n"/>
      <c r="AH556" s="421" t="n"/>
      <c r="AI556" s="421" t="n"/>
      <c r="AJ556" s="297" t="n"/>
      <c r="AK556" s="297" t="n"/>
      <c r="AL556" s="284" t="n"/>
      <c r="AM556" s="297" t="n"/>
      <c r="AN556" s="285" t="n"/>
      <c r="AO556" s="297" t="n"/>
      <c r="AP556" s="297" t="n"/>
      <c r="AQ556" s="297" t="n"/>
      <c r="AR556" s="297" t="n"/>
      <c r="AS556" s="297" t="n"/>
      <c r="AT556" s="285" t="inlineStr">
        <is>
          <t>0</t>
        </is>
      </c>
      <c r="AU556" s="297" t="inlineStr">
        <is>
          <t>0</t>
        </is>
      </c>
      <c r="AV556" s="297" t="inlineStr">
        <is>
          <t>0</t>
        </is>
      </c>
      <c r="AW556" s="297" t="inlineStr">
        <is>
          <t>0</t>
        </is>
      </c>
      <c r="AX556" s="297" t="inlineStr">
        <is>
          <t>0</t>
        </is>
      </c>
      <c r="AY556" s="286" t="inlineStr">
        <is>
          <t>0</t>
        </is>
      </c>
      <c r="AZ556" s="286" t="inlineStr">
        <is>
          <t>0</t>
        </is>
      </c>
      <c r="BA556" s="287" t="inlineStr">
        <is>
          <t>0</t>
        </is>
      </c>
      <c r="BB556" s="286" t="inlineStr">
        <is>
          <t>0</t>
        </is>
      </c>
      <c r="BC556" s="286" t="inlineStr">
        <is>
          <t>0</t>
        </is>
      </c>
      <c r="BD556" s="286" t="inlineStr">
        <is>
          <t>0</t>
        </is>
      </c>
      <c r="BE556" s="286" t="inlineStr">
        <is>
          <t>0</t>
        </is>
      </c>
      <c r="BF556" s="286" t="inlineStr">
        <is>
          <t>0</t>
        </is>
      </c>
      <c r="BG556" s="286" t="inlineStr">
        <is>
          <t>0</t>
        </is>
      </c>
      <c r="BH556" s="297" t="inlineStr">
        <is>
          <t>0</t>
        </is>
      </c>
      <c r="BI556" s="297" t="inlineStr">
        <is>
          <t>0</t>
        </is>
      </c>
      <c r="BJ556" s="297" t="inlineStr">
        <is>
          <t>0</t>
        </is>
      </c>
      <c r="BK556" s="297" t="inlineStr">
        <is>
          <t>0</t>
        </is>
      </c>
      <c r="BL556" s="297" t="inlineStr">
        <is>
          <t>0</t>
        </is>
      </c>
      <c r="BM556" s="297" t="inlineStr">
        <is>
          <t>0</t>
        </is>
      </c>
      <c r="BN556" s="297" t="inlineStr">
        <is>
          <t>0</t>
        </is>
      </c>
      <c r="BO556" s="285" t="inlineStr">
        <is>
          <t>0</t>
        </is>
      </c>
      <c r="BP556" s="297" t="inlineStr">
        <is>
          <t>0</t>
        </is>
      </c>
      <c r="BQ556" s="297" t="inlineStr">
        <is>
          <t>0</t>
        </is>
      </c>
      <c r="BR556" s="297" t="inlineStr">
        <is>
          <t>0</t>
        </is>
      </c>
      <c r="BS556" s="297" t="inlineStr">
        <is>
          <t>0</t>
        </is>
      </c>
      <c r="BT556" s="297" t="inlineStr">
        <is>
          <t>0</t>
        </is>
      </c>
      <c r="BU556" s="297" t="inlineStr">
        <is>
          <t>0</t>
        </is>
      </c>
      <c r="BV556" s="297" t="inlineStr">
        <is>
          <t>0</t>
        </is>
      </c>
      <c r="BW556" s="288" t="inlineStr">
        <is>
          <t>0</t>
        </is>
      </c>
      <c r="BX556" s="276">
        <f>SUM(IF(COUNTIF(#REF!, "*1.*"), 2, 0), IF(COUNTIF(#REF!, "*2.*"), 2, 0), IF(COUNTIF(#REF!, "*3.*"), 2, 0), IF(COUNTIF(#REF!, "*4.*"), 2, 0), IF(COUNTIF(#REF!, "*5.*"), 2, 0), IF(COUNTIF(#REF!, "*6.*"), 2, 0))</f>
        <v/>
      </c>
      <c r="BY556" s="277">
        <f t="array" ref="BY556">SUM(VALUE(AT556),VALUE(AU556),VALUE(AV556),VALUE(AW556),VALUE(AX556),VALUE(AY556),VALUE(AZ556),VALUE(BB556),VALUE(BC556),VALUE(BD556),VALUE(BE556),VALUE(BF556),VALUE(BG556),VALUE(BH556),VALUE(BI556),VALUE(BJ556),VALUE(BK556),VALUE(BL556),VALUE(BM556),VALUE(BN556),VALUE(BO556),VALUE(BP556),VALUE(BQ556),VALUE(BR556),VALUE(BS556),VALUE(BT556),VALUE(BU556),VALUE(BV556),VALUE(BW556))</f>
        <v/>
      </c>
      <c r="BZ556" s="307" t="n"/>
      <c r="CA556" s="307" t="n"/>
      <c r="CB556" s="307" t="n"/>
      <c r="CC556" s="307" t="n"/>
      <c r="CD556" s="307" t="n"/>
      <c r="CE556" s="307" t="n"/>
      <c r="CF556" s="307" t="n"/>
      <c r="CG556" s="307" t="n"/>
      <c r="CH556" s="307" t="n"/>
      <c r="CI556" s="307" t="n"/>
      <c r="CJ556" s="307" t="n"/>
      <c r="CK556" s="307" t="n"/>
      <c r="CL556" s="307" t="n"/>
      <c r="CM556" s="307" t="n"/>
      <c r="CN556" s="307" t="n"/>
      <c r="CO556" s="307" t="n"/>
      <c r="CP556" s="307" t="n"/>
      <c r="CQ556" s="307" t="n"/>
      <c r="CR556" s="279" t="inlineStr"/>
      <c r="CS556" s="280">
        <f>AVERAGE(Value(BY556),value(CR556))</f>
        <v/>
      </c>
      <c r="CT556" s="421">
        <f>(IF(OR(MediaScorecard!BH557="x", MediaScorecard!BI557="x",MediaScorecard!BJ557="x",MediaScorecard!BK557="x",MediaScorecard!BL557="x"),1, 2))</f>
        <v/>
      </c>
      <c r="CU556" s="308" t="n"/>
      <c r="CV556" s="308" t="n"/>
      <c r="CW556" s="308" t="n"/>
      <c r="CX556" s="309" t="n"/>
      <c r="CY556" s="308" t="n"/>
      <c r="CZ556" s="308" t="n"/>
      <c r="DA556" s="308" t="n"/>
    </row>
    <row r="557" ht="21" customHeight="1" s="590">
      <c r="A557" s="421" t="n"/>
      <c r="B557" s="270" t="n"/>
      <c r="C557" s="266" t="n"/>
      <c r="D557" s="267" t="inlineStr"/>
      <c r="E557" s="267" t="inlineStr"/>
      <c r="F557" s="268" t="inlineStr"/>
      <c r="G557" s="421" t="n"/>
      <c r="H557" s="269" t="n"/>
      <c r="I557" s="421" t="n"/>
      <c r="J557" s="421" t="n"/>
      <c r="K557" s="421" t="n"/>
      <c r="L557" s="421" t="n"/>
      <c r="M557" s="421" t="n"/>
      <c r="N557" s="421" t="n"/>
      <c r="O557" s="421" t="n"/>
      <c r="P557" s="421" t="n"/>
      <c r="Q557" s="421" t="n"/>
      <c r="R557" s="270" t="n"/>
      <c r="S557" s="421" t="n"/>
      <c r="T557" s="421" t="n"/>
      <c r="U557" s="421" t="n"/>
      <c r="V557" s="421" t="n"/>
      <c r="W557" s="421" t="n"/>
      <c r="X557" s="421" t="n"/>
      <c r="Y557" s="421" t="n"/>
      <c r="Z557" s="421" t="n"/>
      <c r="AA557" s="421" t="n"/>
      <c r="AB557" s="421" t="n"/>
      <c r="AC557" s="421" t="n"/>
      <c r="AD557" s="421" t="n"/>
      <c r="AE557" s="421" t="n"/>
      <c r="AF557" s="421" t="n"/>
      <c r="AG557" s="421" t="n"/>
      <c r="AH557" s="421" t="n"/>
      <c r="AI557" s="421" t="n"/>
      <c r="AJ557" s="297" t="n"/>
      <c r="AK557" s="297" t="n"/>
      <c r="AL557" s="284" t="n"/>
      <c r="AM557" s="297" t="n"/>
      <c r="AN557" s="285" t="n"/>
      <c r="AO557" s="297" t="n"/>
      <c r="AP557" s="297" t="n"/>
      <c r="AQ557" s="297" t="n"/>
      <c r="AR557" s="297" t="n"/>
      <c r="AS557" s="297" t="n"/>
      <c r="AT557" s="285" t="inlineStr">
        <is>
          <t>0</t>
        </is>
      </c>
      <c r="AU557" s="297" t="inlineStr">
        <is>
          <t>0</t>
        </is>
      </c>
      <c r="AV557" s="297" t="inlineStr">
        <is>
          <t>0</t>
        </is>
      </c>
      <c r="AW557" s="297" t="inlineStr">
        <is>
          <t>0</t>
        </is>
      </c>
      <c r="AX557" s="297" t="inlineStr">
        <is>
          <t>0</t>
        </is>
      </c>
      <c r="AY557" s="286" t="inlineStr">
        <is>
          <t>0</t>
        </is>
      </c>
      <c r="AZ557" s="286" t="inlineStr">
        <is>
          <t>0</t>
        </is>
      </c>
      <c r="BA557" s="287" t="inlineStr">
        <is>
          <t>0</t>
        </is>
      </c>
      <c r="BB557" s="286" t="inlineStr">
        <is>
          <t>0</t>
        </is>
      </c>
      <c r="BC557" s="286" t="inlineStr">
        <is>
          <t>0</t>
        </is>
      </c>
      <c r="BD557" s="286" t="inlineStr">
        <is>
          <t>0</t>
        </is>
      </c>
      <c r="BE557" s="286" t="inlineStr">
        <is>
          <t>0</t>
        </is>
      </c>
      <c r="BF557" s="286" t="inlineStr">
        <is>
          <t>0</t>
        </is>
      </c>
      <c r="BG557" s="286" t="inlineStr">
        <is>
          <t>0</t>
        </is>
      </c>
      <c r="BH557" s="297" t="inlineStr">
        <is>
          <t>0</t>
        </is>
      </c>
      <c r="BI557" s="297" t="inlineStr">
        <is>
          <t>0</t>
        </is>
      </c>
      <c r="BJ557" s="297" t="inlineStr">
        <is>
          <t>0</t>
        </is>
      </c>
      <c r="BK557" s="297" t="inlineStr">
        <is>
          <t>0</t>
        </is>
      </c>
      <c r="BL557" s="297" t="inlineStr">
        <is>
          <t>0</t>
        </is>
      </c>
      <c r="BM557" s="297" t="inlineStr">
        <is>
          <t>0</t>
        </is>
      </c>
      <c r="BN557" s="297" t="inlineStr">
        <is>
          <t>0</t>
        </is>
      </c>
      <c r="BO557" s="285" t="inlineStr">
        <is>
          <t>0</t>
        </is>
      </c>
      <c r="BP557" s="297" t="inlineStr">
        <is>
          <t>0</t>
        </is>
      </c>
      <c r="BQ557" s="297" t="inlineStr">
        <is>
          <t>0</t>
        </is>
      </c>
      <c r="BR557" s="297" t="inlineStr">
        <is>
          <t>0</t>
        </is>
      </c>
      <c r="BS557" s="297" t="inlineStr">
        <is>
          <t>0</t>
        </is>
      </c>
      <c r="BT557" s="297" t="inlineStr">
        <is>
          <t>0</t>
        </is>
      </c>
      <c r="BU557" s="297" t="inlineStr">
        <is>
          <t>0</t>
        </is>
      </c>
      <c r="BV557" s="297" t="inlineStr">
        <is>
          <t>0</t>
        </is>
      </c>
      <c r="BW557" s="288" t="inlineStr">
        <is>
          <t>0</t>
        </is>
      </c>
      <c r="BX557" s="276">
        <f>SUM(IF(COUNTIF(#REF!, "*1.*"), 2, 0), IF(COUNTIF(#REF!, "*2.*"), 2, 0), IF(COUNTIF(#REF!, "*3.*"), 2, 0), IF(COUNTIF(#REF!, "*4.*"), 2, 0), IF(COUNTIF(#REF!, "*5.*"), 2, 0), IF(COUNTIF(#REF!, "*6.*"), 2, 0))</f>
        <v/>
      </c>
      <c r="BY557" s="277">
        <f t="array" ref="BY557">SUM(VALUE(AT557),VALUE(AU557),VALUE(AV557),VALUE(AW557),VALUE(AX557),VALUE(AY557),VALUE(AZ557),VALUE(BB557),VALUE(BC557),VALUE(BD557),VALUE(BE557),VALUE(BF557),VALUE(BG557),VALUE(BH557),VALUE(BI557),VALUE(BJ557),VALUE(BK557),VALUE(BL557),VALUE(BM557),VALUE(BN557),VALUE(BO557),VALUE(BP557),VALUE(BQ557),VALUE(BR557),VALUE(BS557),VALUE(BT557),VALUE(BU557),VALUE(BV557),VALUE(BW557))</f>
        <v/>
      </c>
      <c r="BZ557" s="307" t="n"/>
      <c r="CA557" s="307" t="n"/>
      <c r="CB557" s="307" t="n"/>
      <c r="CC557" s="307" t="n"/>
      <c r="CD557" s="307" t="n"/>
      <c r="CE557" s="307" t="n"/>
      <c r="CF557" s="307" t="n"/>
      <c r="CG557" s="307" t="n"/>
      <c r="CH557" s="307" t="n"/>
      <c r="CI557" s="307" t="n"/>
      <c r="CJ557" s="307" t="n"/>
      <c r="CK557" s="307" t="n"/>
      <c r="CL557" s="307" t="n"/>
      <c r="CM557" s="307" t="n"/>
      <c r="CN557" s="307" t="n"/>
      <c r="CO557" s="307" t="n"/>
      <c r="CP557" s="307" t="n"/>
      <c r="CQ557" s="307" t="n"/>
      <c r="CR557" s="279" t="inlineStr"/>
      <c r="CS557" s="280">
        <f>AVERAGE(Value(BY557),value(CR557))</f>
        <v/>
      </c>
      <c r="CT557" s="421">
        <f>(IF(OR(MediaScorecard!BH558="x", MediaScorecard!BI558="x",MediaScorecard!BJ558="x",MediaScorecard!BK558="x",MediaScorecard!BL558="x"),1, 2))</f>
        <v/>
      </c>
      <c r="CU557" s="308" t="n"/>
      <c r="CV557" s="308" t="n"/>
      <c r="CW557" s="308" t="n"/>
      <c r="CX557" s="309" t="n"/>
      <c r="CY557" s="308" t="n"/>
      <c r="CZ557" s="308" t="n"/>
      <c r="DA557" s="308" t="n"/>
    </row>
    <row r="558" ht="21" customHeight="1" s="590">
      <c r="A558" s="421" t="n"/>
      <c r="B558" s="270" t="n"/>
      <c r="C558" s="266" t="n"/>
      <c r="D558" s="267" t="inlineStr"/>
      <c r="E558" s="267" t="inlineStr"/>
      <c r="F558" s="268" t="inlineStr"/>
      <c r="G558" s="421" t="n"/>
      <c r="H558" s="269" t="n"/>
      <c r="I558" s="421" t="n"/>
      <c r="J558" s="421" t="n"/>
      <c r="K558" s="421" t="n"/>
      <c r="L558" s="421" t="n"/>
      <c r="M558" s="421" t="n"/>
      <c r="N558" s="421" t="n"/>
      <c r="O558" s="421" t="n"/>
      <c r="P558" s="421" t="n"/>
      <c r="Q558" s="421" t="n"/>
      <c r="R558" s="270" t="n"/>
      <c r="S558" s="421" t="n"/>
      <c r="T558" s="421" t="n"/>
      <c r="U558" s="421" t="n"/>
      <c r="V558" s="421" t="n"/>
      <c r="W558" s="421" t="n"/>
      <c r="X558" s="421" t="n"/>
      <c r="Y558" s="421" t="n"/>
      <c r="Z558" s="421" t="n"/>
      <c r="AA558" s="421" t="n"/>
      <c r="AB558" s="421" t="n"/>
      <c r="AC558" s="421" t="n"/>
      <c r="AD558" s="421" t="n"/>
      <c r="AE558" s="421" t="n"/>
      <c r="AF558" s="421" t="n"/>
      <c r="AG558" s="421" t="n"/>
      <c r="AH558" s="421" t="n"/>
      <c r="AI558" s="421" t="n"/>
      <c r="AJ558" s="297" t="n"/>
      <c r="AK558" s="297" t="n"/>
      <c r="AL558" s="284" t="n"/>
      <c r="AM558" s="297" t="n"/>
      <c r="AN558" s="285" t="n"/>
      <c r="AO558" s="297" t="n"/>
      <c r="AP558" s="297" t="n"/>
      <c r="AQ558" s="297" t="n"/>
      <c r="AR558" s="297" t="n"/>
      <c r="AS558" s="297" t="n"/>
      <c r="AT558" s="285" t="inlineStr">
        <is>
          <t>0</t>
        </is>
      </c>
      <c r="AU558" s="297" t="inlineStr">
        <is>
          <t>0</t>
        </is>
      </c>
      <c r="AV558" s="297" t="inlineStr">
        <is>
          <t>0</t>
        </is>
      </c>
      <c r="AW558" s="297" t="inlineStr">
        <is>
          <t>0</t>
        </is>
      </c>
      <c r="AX558" s="297" t="inlineStr">
        <is>
          <t>0</t>
        </is>
      </c>
      <c r="AY558" s="286" t="inlineStr">
        <is>
          <t>0</t>
        </is>
      </c>
      <c r="AZ558" s="286" t="inlineStr">
        <is>
          <t>0</t>
        </is>
      </c>
      <c r="BA558" s="287" t="inlineStr">
        <is>
          <t>0</t>
        </is>
      </c>
      <c r="BB558" s="286" t="inlineStr">
        <is>
          <t>0</t>
        </is>
      </c>
      <c r="BC558" s="286" t="inlineStr">
        <is>
          <t>0</t>
        </is>
      </c>
      <c r="BD558" s="286" t="inlineStr">
        <is>
          <t>0</t>
        </is>
      </c>
      <c r="BE558" s="286" t="inlineStr">
        <is>
          <t>0</t>
        </is>
      </c>
      <c r="BF558" s="286" t="inlineStr">
        <is>
          <t>0</t>
        </is>
      </c>
      <c r="BG558" s="286" t="inlineStr">
        <is>
          <t>0</t>
        </is>
      </c>
      <c r="BH558" s="297" t="inlineStr">
        <is>
          <t>0</t>
        </is>
      </c>
      <c r="BI558" s="297" t="inlineStr">
        <is>
          <t>0</t>
        </is>
      </c>
      <c r="BJ558" s="297" t="inlineStr">
        <is>
          <t>0</t>
        </is>
      </c>
      <c r="BK558" s="297" t="inlineStr">
        <is>
          <t>0</t>
        </is>
      </c>
      <c r="BL558" s="297" t="inlineStr">
        <is>
          <t>0</t>
        </is>
      </c>
      <c r="BM558" s="297" t="inlineStr">
        <is>
          <t>0</t>
        </is>
      </c>
      <c r="BN558" s="297" t="inlineStr">
        <is>
          <t>0</t>
        </is>
      </c>
      <c r="BO558" s="285" t="inlineStr">
        <is>
          <t>0</t>
        </is>
      </c>
      <c r="BP558" s="297" t="inlineStr">
        <is>
          <t>0</t>
        </is>
      </c>
      <c r="BQ558" s="297" t="inlineStr">
        <is>
          <t>0</t>
        </is>
      </c>
      <c r="BR558" s="297" t="inlineStr">
        <is>
          <t>0</t>
        </is>
      </c>
      <c r="BS558" s="297" t="inlineStr">
        <is>
          <t>0</t>
        </is>
      </c>
      <c r="BT558" s="297" t="inlineStr">
        <is>
          <t>0</t>
        </is>
      </c>
      <c r="BU558" s="297" t="inlineStr">
        <is>
          <t>0</t>
        </is>
      </c>
      <c r="BV558" s="297" t="inlineStr">
        <is>
          <t>0</t>
        </is>
      </c>
      <c r="BW558" s="288" t="inlineStr">
        <is>
          <t>0</t>
        </is>
      </c>
      <c r="BX558" s="276">
        <f>SUM(IF(COUNTIF(#REF!, "*1.*"), 2, 0), IF(COUNTIF(#REF!, "*2.*"), 2, 0), IF(COUNTIF(#REF!, "*3.*"), 2, 0), IF(COUNTIF(#REF!, "*4.*"), 2, 0), IF(COUNTIF(#REF!, "*5.*"), 2, 0), IF(COUNTIF(#REF!, "*6.*"), 2, 0))</f>
        <v/>
      </c>
      <c r="BY558" s="277">
        <f t="array" ref="BY558">SUM(VALUE(AT558),VALUE(AU558),VALUE(AV558),VALUE(AW558),VALUE(AX558),VALUE(AY558),VALUE(AZ558),VALUE(BB558),VALUE(BC558),VALUE(BD558),VALUE(BE558),VALUE(BF558),VALUE(BG558),VALUE(BH558),VALUE(BI558),VALUE(BJ558),VALUE(BK558),VALUE(BL558),VALUE(BM558),VALUE(BN558),VALUE(BO558),VALUE(BP558),VALUE(BQ558),VALUE(BR558),VALUE(BS558),VALUE(BT558),VALUE(BU558),VALUE(BV558),VALUE(BW558))</f>
        <v/>
      </c>
      <c r="BZ558" s="307" t="n"/>
      <c r="CA558" s="307" t="n"/>
      <c r="CB558" s="307" t="n"/>
      <c r="CC558" s="307" t="n"/>
      <c r="CD558" s="307" t="n"/>
      <c r="CE558" s="307" t="n"/>
      <c r="CF558" s="307" t="n"/>
      <c r="CG558" s="307" t="n"/>
      <c r="CH558" s="307" t="n"/>
      <c r="CI558" s="307" t="n"/>
      <c r="CJ558" s="307" t="n"/>
      <c r="CK558" s="307" t="n"/>
      <c r="CL558" s="307" t="n"/>
      <c r="CM558" s="307" t="n"/>
      <c r="CN558" s="307" t="n"/>
      <c r="CO558" s="307" t="n"/>
      <c r="CP558" s="307" t="n"/>
      <c r="CQ558" s="307" t="n"/>
      <c r="CR558" s="279" t="inlineStr"/>
      <c r="CS558" s="280">
        <f>AVERAGE(Value(BY558),value(CR558))</f>
        <v/>
      </c>
      <c r="CT558" s="421">
        <f>(IF(OR(MediaScorecard!BH559="x", MediaScorecard!BI559="x",MediaScorecard!BJ559="x",MediaScorecard!BK559="x",MediaScorecard!BL559="x"),1, 2))</f>
        <v/>
      </c>
      <c r="CU558" s="308" t="n"/>
      <c r="CV558" s="308" t="n"/>
      <c r="CW558" s="308" t="n"/>
      <c r="CX558" s="309" t="n"/>
      <c r="CY558" s="308" t="n"/>
      <c r="CZ558" s="308" t="n"/>
      <c r="DA558" s="308" t="n"/>
    </row>
    <row r="559" ht="21" customHeight="1" s="590">
      <c r="A559" s="421" t="n"/>
      <c r="B559" s="270" t="n"/>
      <c r="C559" s="266" t="n"/>
      <c r="D559" s="267" t="inlineStr"/>
      <c r="E559" s="267" t="inlineStr"/>
      <c r="F559" s="268" t="inlineStr"/>
      <c r="G559" s="421" t="n"/>
      <c r="H559" s="269" t="n"/>
      <c r="I559" s="421" t="n"/>
      <c r="J559" s="421" t="n"/>
      <c r="K559" s="421" t="n"/>
      <c r="L559" s="421" t="n"/>
      <c r="M559" s="421" t="n"/>
      <c r="N559" s="421" t="n"/>
      <c r="O559" s="421" t="n"/>
      <c r="P559" s="421" t="n"/>
      <c r="Q559" s="421" t="n"/>
      <c r="R559" s="270" t="n"/>
      <c r="S559" s="421" t="n"/>
      <c r="T559" s="421" t="n"/>
      <c r="U559" s="421" t="n"/>
      <c r="V559" s="421" t="n"/>
      <c r="W559" s="421" t="n"/>
      <c r="X559" s="421" t="n"/>
      <c r="Y559" s="421" t="n"/>
      <c r="Z559" s="421" t="n"/>
      <c r="AA559" s="421" t="n"/>
      <c r="AB559" s="421" t="n"/>
      <c r="AC559" s="421" t="n"/>
      <c r="AD559" s="421" t="n"/>
      <c r="AE559" s="421" t="n"/>
      <c r="AF559" s="421" t="n"/>
      <c r="AG559" s="421" t="n"/>
      <c r="AH559" s="421" t="n"/>
      <c r="AI559" s="421" t="n"/>
      <c r="AJ559" s="297" t="n"/>
      <c r="AK559" s="297" t="n"/>
      <c r="AL559" s="284" t="n"/>
      <c r="AM559" s="297" t="n"/>
      <c r="AN559" s="285" t="n"/>
      <c r="AO559" s="297" t="n"/>
      <c r="AP559" s="297" t="n"/>
      <c r="AQ559" s="297" t="n"/>
      <c r="AR559" s="297" t="n"/>
      <c r="AS559" s="297" t="n"/>
      <c r="AT559" s="285" t="inlineStr">
        <is>
          <t>0</t>
        </is>
      </c>
      <c r="AU559" s="297" t="inlineStr">
        <is>
          <t>0</t>
        </is>
      </c>
      <c r="AV559" s="297" t="inlineStr">
        <is>
          <t>0</t>
        </is>
      </c>
      <c r="AW559" s="297" t="inlineStr">
        <is>
          <t>0</t>
        </is>
      </c>
      <c r="AX559" s="297" t="inlineStr">
        <is>
          <t>0</t>
        </is>
      </c>
      <c r="AY559" s="286" t="inlineStr">
        <is>
          <t>0</t>
        </is>
      </c>
      <c r="AZ559" s="286" t="inlineStr">
        <is>
          <t>0</t>
        </is>
      </c>
      <c r="BA559" s="287" t="inlineStr">
        <is>
          <t>0</t>
        </is>
      </c>
      <c r="BB559" s="286" t="inlineStr">
        <is>
          <t>0</t>
        </is>
      </c>
      <c r="BC559" s="286" t="inlineStr">
        <is>
          <t>0</t>
        </is>
      </c>
      <c r="BD559" s="286" t="inlineStr">
        <is>
          <t>0</t>
        </is>
      </c>
      <c r="BE559" s="286" t="inlineStr">
        <is>
          <t>0</t>
        </is>
      </c>
      <c r="BF559" s="286" t="inlineStr">
        <is>
          <t>0</t>
        </is>
      </c>
      <c r="BG559" s="286" t="inlineStr">
        <is>
          <t>0</t>
        </is>
      </c>
      <c r="BH559" s="297" t="inlineStr">
        <is>
          <t>0</t>
        </is>
      </c>
      <c r="BI559" s="297" t="inlineStr">
        <is>
          <t>0</t>
        </is>
      </c>
      <c r="BJ559" s="297" t="inlineStr">
        <is>
          <t>0</t>
        </is>
      </c>
      <c r="BK559" s="297" t="inlineStr">
        <is>
          <t>0</t>
        </is>
      </c>
      <c r="BL559" s="297" t="inlineStr">
        <is>
          <t>0</t>
        </is>
      </c>
      <c r="BM559" s="297" t="inlineStr">
        <is>
          <t>0</t>
        </is>
      </c>
      <c r="BN559" s="297" t="inlineStr">
        <is>
          <t>0</t>
        </is>
      </c>
      <c r="BO559" s="285" t="inlineStr">
        <is>
          <t>0</t>
        </is>
      </c>
      <c r="BP559" s="297" t="inlineStr">
        <is>
          <t>0</t>
        </is>
      </c>
      <c r="BQ559" s="297" t="inlineStr">
        <is>
          <t>0</t>
        </is>
      </c>
      <c r="BR559" s="297" t="inlineStr">
        <is>
          <t>0</t>
        </is>
      </c>
      <c r="BS559" s="297" t="inlineStr">
        <is>
          <t>0</t>
        </is>
      </c>
      <c r="BT559" s="297" t="inlineStr">
        <is>
          <t>0</t>
        </is>
      </c>
      <c r="BU559" s="297" t="inlineStr">
        <is>
          <t>0</t>
        </is>
      </c>
      <c r="BV559" s="297" t="inlineStr">
        <is>
          <t>0</t>
        </is>
      </c>
      <c r="BW559" s="288" t="inlineStr">
        <is>
          <t>0</t>
        </is>
      </c>
      <c r="BX559" s="276">
        <f>SUM(IF(COUNTIF(#REF!, "*1.*"), 2, 0), IF(COUNTIF(#REF!, "*2.*"), 2, 0), IF(COUNTIF(#REF!, "*3.*"), 2, 0), IF(COUNTIF(#REF!, "*4.*"), 2, 0), IF(COUNTIF(#REF!, "*5.*"), 2, 0), IF(COUNTIF(#REF!, "*6.*"), 2, 0))</f>
        <v/>
      </c>
      <c r="BY559" s="277">
        <f t="array" ref="BY559">SUM(VALUE(AT559),VALUE(AU559),VALUE(AV559),VALUE(AW559),VALUE(AX559),VALUE(AY559),VALUE(AZ559),VALUE(BB559),VALUE(BC559),VALUE(BD559),VALUE(BE559),VALUE(BF559),VALUE(BG559),VALUE(BH559),VALUE(BI559),VALUE(BJ559),VALUE(BK559),VALUE(BL559),VALUE(BM559),VALUE(BN559),VALUE(BO559),VALUE(BP559),VALUE(BQ559),VALUE(BR559),VALUE(BS559),VALUE(BT559),VALUE(BU559),VALUE(BV559),VALUE(BW559))</f>
        <v/>
      </c>
      <c r="BZ559" s="307" t="n"/>
      <c r="CA559" s="307" t="n"/>
      <c r="CB559" s="307" t="n"/>
      <c r="CC559" s="307" t="n"/>
      <c r="CD559" s="307" t="n"/>
      <c r="CE559" s="307" t="n"/>
      <c r="CF559" s="307" t="n"/>
      <c r="CG559" s="307" t="n"/>
      <c r="CH559" s="307" t="n"/>
      <c r="CI559" s="307" t="n"/>
      <c r="CJ559" s="307" t="n"/>
      <c r="CK559" s="307" t="n"/>
      <c r="CL559" s="307" t="n"/>
      <c r="CM559" s="307" t="n"/>
      <c r="CN559" s="307" t="n"/>
      <c r="CO559" s="307" t="n"/>
      <c r="CP559" s="307" t="n"/>
      <c r="CQ559" s="307" t="n"/>
      <c r="CR559" s="279" t="inlineStr"/>
      <c r="CS559" s="280">
        <f>AVERAGE(Value(BY559),value(CR559))</f>
        <v/>
      </c>
      <c r="CT559" s="421">
        <f>(IF(OR(MediaScorecard!BH560="x", MediaScorecard!BI560="x",MediaScorecard!BJ560="x",MediaScorecard!BK560="x",MediaScorecard!BL560="x"),1, 2))</f>
        <v/>
      </c>
      <c r="CU559" s="308" t="n"/>
      <c r="CV559" s="308" t="n"/>
      <c r="CW559" s="308" t="n"/>
      <c r="CX559" s="309" t="n"/>
      <c r="CY559" s="308" t="n"/>
      <c r="CZ559" s="308" t="n"/>
      <c r="DA559" s="308" t="n"/>
    </row>
    <row r="560" ht="21" customHeight="1" s="590">
      <c r="A560" s="421" t="n"/>
      <c r="B560" s="270" t="n"/>
      <c r="C560" s="266" t="n"/>
      <c r="D560" s="267" t="inlineStr"/>
      <c r="E560" s="267" t="inlineStr"/>
      <c r="F560" s="268" t="inlineStr"/>
      <c r="G560" s="421" t="n"/>
      <c r="H560" s="269" t="n"/>
      <c r="I560" s="421" t="n"/>
      <c r="J560" s="421" t="n"/>
      <c r="K560" s="421" t="n"/>
      <c r="L560" s="421" t="n"/>
      <c r="M560" s="421" t="n"/>
      <c r="N560" s="421" t="n"/>
      <c r="O560" s="421" t="n"/>
      <c r="P560" s="421" t="n"/>
      <c r="Q560" s="421" t="n"/>
      <c r="R560" s="270" t="n"/>
      <c r="S560" s="421" t="n"/>
      <c r="T560" s="421" t="n"/>
      <c r="U560" s="421" t="n"/>
      <c r="V560" s="421" t="n"/>
      <c r="W560" s="421" t="n"/>
      <c r="X560" s="421" t="n"/>
      <c r="Y560" s="421" t="n"/>
      <c r="Z560" s="421" t="n"/>
      <c r="AA560" s="421" t="n"/>
      <c r="AB560" s="421" t="n"/>
      <c r="AC560" s="421" t="n"/>
      <c r="AD560" s="421" t="n"/>
      <c r="AE560" s="421" t="n"/>
      <c r="AF560" s="421" t="n"/>
      <c r="AG560" s="421" t="n"/>
      <c r="AH560" s="421" t="n"/>
      <c r="AI560" s="421" t="n"/>
      <c r="AJ560" s="297" t="n"/>
      <c r="AK560" s="297" t="n"/>
      <c r="AL560" s="284" t="n"/>
      <c r="AM560" s="297" t="n"/>
      <c r="AN560" s="285" t="n"/>
      <c r="AO560" s="297" t="n"/>
      <c r="AP560" s="297" t="n"/>
      <c r="AQ560" s="297" t="n"/>
      <c r="AR560" s="297" t="n"/>
      <c r="AS560" s="297" t="n"/>
      <c r="AT560" s="285" t="inlineStr">
        <is>
          <t>0</t>
        </is>
      </c>
      <c r="AU560" s="297" t="inlineStr">
        <is>
          <t>0</t>
        </is>
      </c>
      <c r="AV560" s="297" t="inlineStr">
        <is>
          <t>0</t>
        </is>
      </c>
      <c r="AW560" s="297" t="inlineStr">
        <is>
          <t>0</t>
        </is>
      </c>
      <c r="AX560" s="297" t="inlineStr">
        <is>
          <t>0</t>
        </is>
      </c>
      <c r="AY560" s="286" t="inlineStr">
        <is>
          <t>0</t>
        </is>
      </c>
      <c r="AZ560" s="286" t="inlineStr">
        <is>
          <t>0</t>
        </is>
      </c>
      <c r="BA560" s="287" t="inlineStr">
        <is>
          <t>0</t>
        </is>
      </c>
      <c r="BB560" s="286" t="inlineStr">
        <is>
          <t>0</t>
        </is>
      </c>
      <c r="BC560" s="286" t="inlineStr">
        <is>
          <t>0</t>
        </is>
      </c>
      <c r="BD560" s="286" t="inlineStr">
        <is>
          <t>0</t>
        </is>
      </c>
      <c r="BE560" s="286" t="inlineStr">
        <is>
          <t>0</t>
        </is>
      </c>
      <c r="BF560" s="286" t="inlineStr">
        <is>
          <t>0</t>
        </is>
      </c>
      <c r="BG560" s="286" t="inlineStr">
        <is>
          <t>0</t>
        </is>
      </c>
      <c r="BH560" s="297" t="inlineStr">
        <is>
          <t>0</t>
        </is>
      </c>
      <c r="BI560" s="297" t="inlineStr">
        <is>
          <t>0</t>
        </is>
      </c>
      <c r="BJ560" s="297" t="inlineStr">
        <is>
          <t>0</t>
        </is>
      </c>
      <c r="BK560" s="297" t="inlineStr">
        <is>
          <t>0</t>
        </is>
      </c>
      <c r="BL560" s="297" t="inlineStr">
        <is>
          <t>0</t>
        </is>
      </c>
      <c r="BM560" s="297" t="inlineStr">
        <is>
          <t>0</t>
        </is>
      </c>
      <c r="BN560" s="297" t="inlineStr">
        <is>
          <t>0</t>
        </is>
      </c>
      <c r="BO560" s="285" t="inlineStr">
        <is>
          <t>0</t>
        </is>
      </c>
      <c r="BP560" s="297" t="inlineStr">
        <is>
          <t>0</t>
        </is>
      </c>
      <c r="BQ560" s="297" t="inlineStr">
        <is>
          <t>0</t>
        </is>
      </c>
      <c r="BR560" s="297" t="inlineStr">
        <is>
          <t>0</t>
        </is>
      </c>
      <c r="BS560" s="297" t="inlineStr">
        <is>
          <t>0</t>
        </is>
      </c>
      <c r="BT560" s="297" t="inlineStr">
        <is>
          <t>0</t>
        </is>
      </c>
      <c r="BU560" s="297" t="inlineStr">
        <is>
          <t>0</t>
        </is>
      </c>
      <c r="BV560" s="297" t="inlineStr">
        <is>
          <t>0</t>
        </is>
      </c>
      <c r="BW560" s="288" t="inlineStr">
        <is>
          <t>0</t>
        </is>
      </c>
      <c r="BX560" s="276">
        <f>SUM(IF(COUNTIF(#REF!, "*1.*"), 2, 0), IF(COUNTIF(#REF!, "*2.*"), 2, 0), IF(COUNTIF(#REF!, "*3.*"), 2, 0), IF(COUNTIF(#REF!, "*4.*"), 2, 0), IF(COUNTIF(#REF!, "*5.*"), 2, 0), IF(COUNTIF(#REF!, "*6.*"), 2, 0))</f>
        <v/>
      </c>
      <c r="BY560" s="277">
        <f t="array" ref="BY560">SUM(VALUE(AT560),VALUE(AU560),VALUE(AV560),VALUE(AW560),VALUE(AX560),VALUE(AY560),VALUE(AZ560),VALUE(BB560),VALUE(BC560),VALUE(BD560),VALUE(BE560),VALUE(BF560),VALUE(BG560),VALUE(BH560),VALUE(BI560),VALUE(BJ560),VALUE(BK560),VALUE(BL560),VALUE(BM560),VALUE(BN560),VALUE(BO560),VALUE(BP560),VALUE(BQ560),VALUE(BR560),VALUE(BS560),VALUE(BT560),VALUE(BU560),VALUE(BV560),VALUE(BW560))</f>
        <v/>
      </c>
      <c r="BZ560" s="307" t="n"/>
      <c r="CA560" s="307" t="n"/>
      <c r="CB560" s="307" t="n"/>
      <c r="CC560" s="307" t="n"/>
      <c r="CD560" s="307" t="n"/>
      <c r="CE560" s="307" t="n"/>
      <c r="CF560" s="307" t="n"/>
      <c r="CG560" s="307" t="n"/>
      <c r="CH560" s="307" t="n"/>
      <c r="CI560" s="307" t="n"/>
      <c r="CJ560" s="307" t="n"/>
      <c r="CK560" s="307" t="n"/>
      <c r="CL560" s="307" t="n"/>
      <c r="CM560" s="307" t="n"/>
      <c r="CN560" s="307" t="n"/>
      <c r="CO560" s="307" t="n"/>
      <c r="CP560" s="307" t="n"/>
      <c r="CQ560" s="307" t="n"/>
      <c r="CR560" s="279" t="inlineStr"/>
      <c r="CS560" s="280">
        <f>AVERAGE(Value(BY560),value(CR560))</f>
        <v/>
      </c>
      <c r="CT560" s="421">
        <f>(IF(OR(MediaScorecard!BH561="x", MediaScorecard!BI561="x",MediaScorecard!BJ561="x",MediaScorecard!BK561="x",MediaScorecard!BL561="x"),1, 2))</f>
        <v/>
      </c>
      <c r="CU560" s="308" t="n"/>
      <c r="CV560" s="308" t="n"/>
      <c r="CW560" s="308" t="n"/>
      <c r="CX560" s="309" t="n"/>
      <c r="CY560" s="308" t="n"/>
      <c r="CZ560" s="308" t="n"/>
      <c r="DA560" s="308" t="n"/>
    </row>
    <row r="561" ht="21" customHeight="1" s="590">
      <c r="A561" s="421" t="n"/>
      <c r="B561" s="270" t="n"/>
      <c r="C561" s="266" t="n"/>
      <c r="D561" s="267" t="inlineStr"/>
      <c r="E561" s="267" t="inlineStr"/>
      <c r="F561" s="268" t="inlineStr"/>
      <c r="G561" s="421" t="n"/>
      <c r="H561" s="269" t="n"/>
      <c r="I561" s="421" t="n"/>
      <c r="J561" s="421" t="n"/>
      <c r="K561" s="421" t="n"/>
      <c r="L561" s="421" t="n"/>
      <c r="M561" s="421" t="n"/>
      <c r="N561" s="421" t="n"/>
      <c r="O561" s="421" t="n"/>
      <c r="P561" s="421" t="n"/>
      <c r="Q561" s="421" t="n"/>
      <c r="R561" s="270" t="n"/>
      <c r="S561" s="421" t="n"/>
      <c r="T561" s="421" t="n"/>
      <c r="U561" s="421" t="n"/>
      <c r="V561" s="421" t="n"/>
      <c r="W561" s="421" t="n"/>
      <c r="X561" s="421" t="n"/>
      <c r="Y561" s="421" t="n"/>
      <c r="Z561" s="421" t="n"/>
      <c r="AA561" s="421" t="n"/>
      <c r="AB561" s="421" t="n"/>
      <c r="AC561" s="421" t="n"/>
      <c r="AD561" s="421" t="n"/>
      <c r="AE561" s="421" t="n"/>
      <c r="AF561" s="421" t="n"/>
      <c r="AG561" s="421" t="n"/>
      <c r="AH561" s="421" t="n"/>
      <c r="AI561" s="421" t="n"/>
      <c r="AJ561" s="297" t="n"/>
      <c r="AK561" s="297" t="n"/>
      <c r="AL561" s="284" t="n"/>
      <c r="AM561" s="297" t="n"/>
      <c r="AN561" s="285" t="n"/>
      <c r="AO561" s="297" t="n"/>
      <c r="AP561" s="297" t="n"/>
      <c r="AQ561" s="297" t="n"/>
      <c r="AR561" s="297" t="n"/>
      <c r="AS561" s="297" t="n"/>
      <c r="AT561" s="285" t="inlineStr">
        <is>
          <t>0</t>
        </is>
      </c>
      <c r="AU561" s="297" t="inlineStr">
        <is>
          <t>0</t>
        </is>
      </c>
      <c r="AV561" s="297" t="inlineStr">
        <is>
          <t>0</t>
        </is>
      </c>
      <c r="AW561" s="297" t="inlineStr">
        <is>
          <t>0</t>
        </is>
      </c>
      <c r="AX561" s="297" t="inlineStr">
        <is>
          <t>0</t>
        </is>
      </c>
      <c r="AY561" s="286" t="inlineStr">
        <is>
          <t>0</t>
        </is>
      </c>
      <c r="AZ561" s="286" t="inlineStr">
        <is>
          <t>0</t>
        </is>
      </c>
      <c r="BA561" s="287" t="inlineStr">
        <is>
          <t>0</t>
        </is>
      </c>
      <c r="BB561" s="286" t="inlineStr">
        <is>
          <t>0</t>
        </is>
      </c>
      <c r="BC561" s="286" t="inlineStr">
        <is>
          <t>0</t>
        </is>
      </c>
      <c r="BD561" s="286" t="inlineStr">
        <is>
          <t>0</t>
        </is>
      </c>
      <c r="BE561" s="286" t="inlineStr">
        <is>
          <t>0</t>
        </is>
      </c>
      <c r="BF561" s="286" t="inlineStr">
        <is>
          <t>0</t>
        </is>
      </c>
      <c r="BG561" s="286" t="inlineStr">
        <is>
          <t>0</t>
        </is>
      </c>
      <c r="BH561" s="297" t="inlineStr">
        <is>
          <t>0</t>
        </is>
      </c>
      <c r="BI561" s="297" t="inlineStr">
        <is>
          <t>0</t>
        </is>
      </c>
      <c r="BJ561" s="297" t="inlineStr">
        <is>
          <t>0</t>
        </is>
      </c>
      <c r="BK561" s="297" t="inlineStr">
        <is>
          <t>0</t>
        </is>
      </c>
      <c r="BL561" s="297" t="inlineStr">
        <is>
          <t>0</t>
        </is>
      </c>
      <c r="BM561" s="297" t="inlineStr">
        <is>
          <t>0</t>
        </is>
      </c>
      <c r="BN561" s="297" t="inlineStr">
        <is>
          <t>0</t>
        </is>
      </c>
      <c r="BO561" s="285" t="inlineStr">
        <is>
          <t>0</t>
        </is>
      </c>
      <c r="BP561" s="297" t="inlineStr">
        <is>
          <t>0</t>
        </is>
      </c>
      <c r="BQ561" s="297" t="inlineStr">
        <is>
          <t>0</t>
        </is>
      </c>
      <c r="BR561" s="297" t="inlineStr">
        <is>
          <t>0</t>
        </is>
      </c>
      <c r="BS561" s="297" t="inlineStr">
        <is>
          <t>0</t>
        </is>
      </c>
      <c r="BT561" s="297" t="inlineStr">
        <is>
          <t>0</t>
        </is>
      </c>
      <c r="BU561" s="297" t="inlineStr">
        <is>
          <t>0</t>
        </is>
      </c>
      <c r="BV561" s="297" t="inlineStr">
        <is>
          <t>0</t>
        </is>
      </c>
      <c r="BW561" s="288" t="inlineStr">
        <is>
          <t>0</t>
        </is>
      </c>
      <c r="BX561" s="276">
        <f>SUM(IF(COUNTIF(#REF!, "*1.*"), 2, 0), IF(COUNTIF(#REF!, "*2.*"), 2, 0), IF(COUNTIF(#REF!, "*3.*"), 2, 0), IF(COUNTIF(#REF!, "*4.*"), 2, 0), IF(COUNTIF(#REF!, "*5.*"), 2, 0), IF(COUNTIF(#REF!, "*6.*"), 2, 0))</f>
        <v/>
      </c>
      <c r="BY561" s="277">
        <f t="array" ref="BY561">SUM(VALUE(AT561),VALUE(AU561),VALUE(AV561),VALUE(AW561),VALUE(AX561),VALUE(AY561),VALUE(AZ561),VALUE(BB561),VALUE(BC561),VALUE(BD561),VALUE(BE561),VALUE(BF561),VALUE(BG561),VALUE(BH561),VALUE(BI561),VALUE(BJ561),VALUE(BK561),VALUE(BL561),VALUE(BM561),VALUE(BN561),VALUE(BO561),VALUE(BP561),VALUE(BQ561),VALUE(BR561),VALUE(BS561),VALUE(BT561),VALUE(BU561),VALUE(BV561),VALUE(BW561))</f>
        <v/>
      </c>
      <c r="BZ561" s="307" t="n"/>
      <c r="CA561" s="307" t="n"/>
      <c r="CB561" s="307" t="n"/>
      <c r="CC561" s="307" t="n"/>
      <c r="CD561" s="307" t="n"/>
      <c r="CE561" s="307" t="n"/>
      <c r="CF561" s="307" t="n"/>
      <c r="CG561" s="307" t="n"/>
      <c r="CH561" s="307" t="n"/>
      <c r="CI561" s="307" t="n"/>
      <c r="CJ561" s="307" t="n"/>
      <c r="CK561" s="307" t="n"/>
      <c r="CL561" s="307" t="n"/>
      <c r="CM561" s="307" t="n"/>
      <c r="CN561" s="307" t="n"/>
      <c r="CO561" s="307" t="n"/>
      <c r="CP561" s="307" t="n"/>
      <c r="CQ561" s="307" t="n"/>
      <c r="CR561" s="279" t="inlineStr"/>
      <c r="CS561" s="280">
        <f>AVERAGE(Value(BY561),value(CR561))</f>
        <v/>
      </c>
      <c r="CT561" s="421">
        <f>(IF(OR(MediaScorecard!BH562="x", MediaScorecard!BI562="x",MediaScorecard!BJ562="x",MediaScorecard!BK562="x",MediaScorecard!BL562="x"),1, 2))</f>
        <v/>
      </c>
      <c r="CU561" s="308" t="n"/>
      <c r="CV561" s="308" t="n"/>
      <c r="CW561" s="308" t="n"/>
      <c r="CX561" s="309" t="n"/>
      <c r="CY561" s="308" t="n"/>
      <c r="CZ561" s="308" t="n"/>
      <c r="DA561" s="308" t="n"/>
    </row>
    <row r="562" ht="21" customHeight="1" s="590">
      <c r="A562" s="421" t="n"/>
      <c r="B562" s="270" t="n"/>
      <c r="C562" s="266" t="n"/>
      <c r="D562" s="267" t="inlineStr"/>
      <c r="E562" s="267" t="inlineStr"/>
      <c r="F562" s="268" t="inlineStr"/>
      <c r="G562" s="421" t="n"/>
      <c r="H562" s="269" t="n"/>
      <c r="I562" s="421" t="n"/>
      <c r="J562" s="421" t="n"/>
      <c r="K562" s="421" t="n"/>
      <c r="L562" s="421" t="n"/>
      <c r="M562" s="421" t="n"/>
      <c r="N562" s="421" t="n"/>
      <c r="O562" s="421" t="n"/>
      <c r="P562" s="421" t="n"/>
      <c r="Q562" s="421" t="n"/>
      <c r="R562" s="270" t="n"/>
      <c r="S562" s="421" t="n"/>
      <c r="T562" s="421" t="n"/>
      <c r="U562" s="421" t="n"/>
      <c r="V562" s="421" t="n"/>
      <c r="W562" s="421" t="n"/>
      <c r="X562" s="421" t="n"/>
      <c r="Y562" s="421" t="n"/>
      <c r="Z562" s="421" t="n"/>
      <c r="AA562" s="421" t="n"/>
      <c r="AB562" s="421" t="n"/>
      <c r="AC562" s="421" t="n"/>
      <c r="AD562" s="421" t="n"/>
      <c r="AE562" s="421" t="n"/>
      <c r="AF562" s="421" t="n"/>
      <c r="AG562" s="421" t="n"/>
      <c r="AH562" s="421" t="n"/>
      <c r="AI562" s="421" t="n"/>
      <c r="AJ562" s="297" t="n"/>
      <c r="AK562" s="297" t="n"/>
      <c r="AL562" s="284" t="n"/>
      <c r="AM562" s="297" t="n"/>
      <c r="AN562" s="285" t="n"/>
      <c r="AO562" s="297" t="n"/>
      <c r="AP562" s="297" t="n"/>
      <c r="AQ562" s="297" t="n"/>
      <c r="AR562" s="297" t="n"/>
      <c r="AS562" s="297" t="n"/>
      <c r="AT562" s="285" t="inlineStr">
        <is>
          <t>0</t>
        </is>
      </c>
      <c r="AU562" s="297" t="inlineStr">
        <is>
          <t>0</t>
        </is>
      </c>
      <c r="AV562" s="297" t="inlineStr">
        <is>
          <t>0</t>
        </is>
      </c>
      <c r="AW562" s="297" t="inlineStr">
        <is>
          <t>0</t>
        </is>
      </c>
      <c r="AX562" s="297" t="inlineStr">
        <is>
          <t>0</t>
        </is>
      </c>
      <c r="AY562" s="286" t="inlineStr">
        <is>
          <t>0</t>
        </is>
      </c>
      <c r="AZ562" s="286" t="inlineStr">
        <is>
          <t>0</t>
        </is>
      </c>
      <c r="BA562" s="287" t="inlineStr">
        <is>
          <t>0</t>
        </is>
      </c>
      <c r="BB562" s="286" t="inlineStr">
        <is>
          <t>0</t>
        </is>
      </c>
      <c r="BC562" s="286" t="inlineStr">
        <is>
          <t>0</t>
        </is>
      </c>
      <c r="BD562" s="286" t="inlineStr">
        <is>
          <t>0</t>
        </is>
      </c>
      <c r="BE562" s="286" t="inlineStr">
        <is>
          <t>0</t>
        </is>
      </c>
      <c r="BF562" s="286" t="inlineStr">
        <is>
          <t>0</t>
        </is>
      </c>
      <c r="BG562" s="286" t="inlineStr">
        <is>
          <t>0</t>
        </is>
      </c>
      <c r="BH562" s="297" t="inlineStr">
        <is>
          <t>0</t>
        </is>
      </c>
      <c r="BI562" s="297" t="inlineStr">
        <is>
          <t>0</t>
        </is>
      </c>
      <c r="BJ562" s="297" t="inlineStr">
        <is>
          <t>0</t>
        </is>
      </c>
      <c r="BK562" s="297" t="inlineStr">
        <is>
          <t>0</t>
        </is>
      </c>
      <c r="BL562" s="297" t="inlineStr">
        <is>
          <t>0</t>
        </is>
      </c>
      <c r="BM562" s="297" t="inlineStr">
        <is>
          <t>0</t>
        </is>
      </c>
      <c r="BN562" s="297" t="inlineStr">
        <is>
          <t>0</t>
        </is>
      </c>
      <c r="BO562" s="285" t="inlineStr">
        <is>
          <t>0</t>
        </is>
      </c>
      <c r="BP562" s="297" t="inlineStr">
        <is>
          <t>0</t>
        </is>
      </c>
      <c r="BQ562" s="297" t="inlineStr">
        <is>
          <t>0</t>
        </is>
      </c>
      <c r="BR562" s="297" t="inlineStr">
        <is>
          <t>0</t>
        </is>
      </c>
      <c r="BS562" s="297" t="inlineStr">
        <is>
          <t>0</t>
        </is>
      </c>
      <c r="BT562" s="297" t="inlineStr">
        <is>
          <t>0</t>
        </is>
      </c>
      <c r="BU562" s="297" t="inlineStr">
        <is>
          <t>0</t>
        </is>
      </c>
      <c r="BV562" s="297" t="inlineStr">
        <is>
          <t>0</t>
        </is>
      </c>
      <c r="BW562" s="288" t="inlineStr">
        <is>
          <t>0</t>
        </is>
      </c>
      <c r="BX562" s="276">
        <f>SUM(IF(COUNTIF(#REF!, "*1.*"), 2, 0), IF(COUNTIF(#REF!, "*2.*"), 2, 0), IF(COUNTIF(#REF!, "*3.*"), 2, 0), IF(COUNTIF(#REF!, "*4.*"), 2, 0), IF(COUNTIF(#REF!, "*5.*"), 2, 0), IF(COUNTIF(#REF!, "*6.*"), 2, 0))</f>
        <v/>
      </c>
      <c r="BY562" s="277">
        <f t="array" ref="BY562">SUM(VALUE(AT562),VALUE(AU562),VALUE(AV562),VALUE(AW562),VALUE(AX562),VALUE(AY562),VALUE(AZ562),VALUE(BB562),VALUE(BC562),VALUE(BD562),VALUE(BE562),VALUE(BF562),VALUE(BG562),VALUE(BH562),VALUE(BI562),VALUE(BJ562),VALUE(BK562),VALUE(BL562),VALUE(BM562),VALUE(BN562),VALUE(BO562),VALUE(BP562),VALUE(BQ562),VALUE(BR562),VALUE(BS562),VALUE(BT562),VALUE(BU562),VALUE(BV562),VALUE(BW562))</f>
        <v/>
      </c>
      <c r="BZ562" s="307" t="n"/>
      <c r="CA562" s="307" t="n"/>
      <c r="CB562" s="307" t="n"/>
      <c r="CC562" s="307" t="n"/>
      <c r="CD562" s="307" t="n"/>
      <c r="CE562" s="307" t="n"/>
      <c r="CF562" s="307" t="n"/>
      <c r="CG562" s="307" t="n"/>
      <c r="CH562" s="307" t="n"/>
      <c r="CI562" s="307" t="n"/>
      <c r="CJ562" s="307" t="n"/>
      <c r="CK562" s="307" t="n"/>
      <c r="CL562" s="307" t="n"/>
      <c r="CM562" s="307" t="n"/>
      <c r="CN562" s="307" t="n"/>
      <c r="CO562" s="307" t="n"/>
      <c r="CP562" s="307" t="n"/>
      <c r="CQ562" s="307" t="n"/>
      <c r="CR562" s="279" t="inlineStr"/>
      <c r="CS562" s="280">
        <f>AVERAGE(Value(BY562),value(CR562))</f>
        <v/>
      </c>
      <c r="CT562" s="421">
        <f>(IF(OR(MediaScorecard!BH563="x", MediaScorecard!BI563="x",MediaScorecard!BJ563="x",MediaScorecard!BK563="x",MediaScorecard!BL563="x"),1, 2))</f>
        <v/>
      </c>
      <c r="CU562" s="308" t="n"/>
      <c r="CV562" s="308" t="n"/>
      <c r="CW562" s="308" t="n"/>
      <c r="CX562" s="309" t="n"/>
      <c r="CY562" s="308" t="n"/>
      <c r="CZ562" s="308" t="n"/>
      <c r="DA562" s="308" t="n"/>
    </row>
    <row r="563" ht="21" customHeight="1" s="590">
      <c r="A563" s="421" t="n"/>
      <c r="B563" s="270" t="n"/>
      <c r="C563" s="266" t="n"/>
      <c r="D563" s="267" t="inlineStr"/>
      <c r="E563" s="267" t="inlineStr"/>
      <c r="F563" s="268" t="inlineStr"/>
      <c r="G563" s="421" t="n"/>
      <c r="H563" s="269" t="n"/>
      <c r="I563" s="421" t="n"/>
      <c r="J563" s="421" t="n"/>
      <c r="K563" s="421" t="n"/>
      <c r="L563" s="421" t="n"/>
      <c r="M563" s="421" t="n"/>
      <c r="N563" s="421" t="n"/>
      <c r="O563" s="421" t="n"/>
      <c r="P563" s="421" t="n"/>
      <c r="Q563" s="421" t="n"/>
      <c r="R563" s="270" t="n"/>
      <c r="S563" s="421" t="n"/>
      <c r="T563" s="421" t="n"/>
      <c r="U563" s="421" t="n"/>
      <c r="V563" s="421" t="n"/>
      <c r="W563" s="421" t="n"/>
      <c r="X563" s="421" t="n"/>
      <c r="Y563" s="421" t="n"/>
      <c r="Z563" s="421" t="n"/>
      <c r="AA563" s="421" t="n"/>
      <c r="AB563" s="421" t="n"/>
      <c r="AC563" s="421" t="n"/>
      <c r="AD563" s="421" t="n"/>
      <c r="AE563" s="421" t="n"/>
      <c r="AF563" s="421" t="n"/>
      <c r="AG563" s="421" t="n"/>
      <c r="AH563" s="421" t="n"/>
      <c r="AI563" s="421" t="n"/>
      <c r="AJ563" s="297" t="n"/>
      <c r="AK563" s="297" t="n"/>
      <c r="AL563" s="284" t="n"/>
      <c r="AM563" s="297" t="n"/>
      <c r="AN563" s="285" t="n"/>
      <c r="AO563" s="297" t="n"/>
      <c r="AP563" s="297" t="n"/>
      <c r="AQ563" s="297" t="n"/>
      <c r="AR563" s="297" t="n"/>
      <c r="AS563" s="297" t="n"/>
      <c r="AT563" s="285" t="inlineStr">
        <is>
          <t>0</t>
        </is>
      </c>
      <c r="AU563" s="297" t="inlineStr">
        <is>
          <t>0</t>
        </is>
      </c>
      <c r="AV563" s="297" t="inlineStr">
        <is>
          <t>0</t>
        </is>
      </c>
      <c r="AW563" s="297" t="inlineStr">
        <is>
          <t>0</t>
        </is>
      </c>
      <c r="AX563" s="297" t="inlineStr">
        <is>
          <t>0</t>
        </is>
      </c>
      <c r="AY563" s="286" t="inlineStr">
        <is>
          <t>0</t>
        </is>
      </c>
      <c r="AZ563" s="286" t="inlineStr">
        <is>
          <t>0</t>
        </is>
      </c>
      <c r="BA563" s="287" t="inlineStr">
        <is>
          <t>0</t>
        </is>
      </c>
      <c r="BB563" s="286" t="inlineStr">
        <is>
          <t>0</t>
        </is>
      </c>
      <c r="BC563" s="286" t="inlineStr">
        <is>
          <t>0</t>
        </is>
      </c>
      <c r="BD563" s="286" t="inlineStr">
        <is>
          <t>0</t>
        </is>
      </c>
      <c r="BE563" s="286" t="inlineStr">
        <is>
          <t>0</t>
        </is>
      </c>
      <c r="BF563" s="286" t="inlineStr">
        <is>
          <t>0</t>
        </is>
      </c>
      <c r="BG563" s="286" t="inlineStr">
        <is>
          <t>0</t>
        </is>
      </c>
      <c r="BH563" s="297" t="inlineStr">
        <is>
          <t>0</t>
        </is>
      </c>
      <c r="BI563" s="297" t="inlineStr">
        <is>
          <t>0</t>
        </is>
      </c>
      <c r="BJ563" s="297" t="inlineStr">
        <is>
          <t>0</t>
        </is>
      </c>
      <c r="BK563" s="297" t="inlineStr">
        <is>
          <t>0</t>
        </is>
      </c>
      <c r="BL563" s="297" t="inlineStr">
        <is>
          <t>0</t>
        </is>
      </c>
      <c r="BM563" s="297" t="inlineStr">
        <is>
          <t>0</t>
        </is>
      </c>
      <c r="BN563" s="297" t="inlineStr">
        <is>
          <t>0</t>
        </is>
      </c>
      <c r="BO563" s="285" t="inlineStr">
        <is>
          <t>0</t>
        </is>
      </c>
      <c r="BP563" s="297" t="inlineStr">
        <is>
          <t>0</t>
        </is>
      </c>
      <c r="BQ563" s="297" t="inlineStr">
        <is>
          <t>0</t>
        </is>
      </c>
      <c r="BR563" s="297" t="inlineStr">
        <is>
          <t>0</t>
        </is>
      </c>
      <c r="BS563" s="297" t="inlineStr">
        <is>
          <t>0</t>
        </is>
      </c>
      <c r="BT563" s="297" t="inlineStr">
        <is>
          <t>0</t>
        </is>
      </c>
      <c r="BU563" s="297" t="inlineStr">
        <is>
          <t>0</t>
        </is>
      </c>
      <c r="BV563" s="297" t="inlineStr">
        <is>
          <t>0</t>
        </is>
      </c>
      <c r="BW563" s="288" t="inlineStr">
        <is>
          <t>0</t>
        </is>
      </c>
      <c r="BX563" s="276">
        <f>SUM(IF(COUNTIF(#REF!, "*1.*"), 2, 0), IF(COUNTIF(#REF!, "*2.*"), 2, 0), IF(COUNTIF(#REF!, "*3.*"), 2, 0), IF(COUNTIF(#REF!, "*4.*"), 2, 0), IF(COUNTIF(#REF!, "*5.*"), 2, 0), IF(COUNTIF(#REF!, "*6.*"), 2, 0))</f>
        <v/>
      </c>
      <c r="BY563" s="277">
        <f t="array" ref="BY563">SUM(VALUE(AT563),VALUE(AU563),VALUE(AV563),VALUE(AW563),VALUE(AX563),VALUE(AY563),VALUE(AZ563),VALUE(BB563),VALUE(BC563),VALUE(BD563),VALUE(BE563),VALUE(BF563),VALUE(BG563),VALUE(BH563),VALUE(BI563),VALUE(BJ563),VALUE(BK563),VALUE(BL563),VALUE(BM563),VALUE(BN563),VALUE(BO563),VALUE(BP563),VALUE(BQ563),VALUE(BR563),VALUE(BS563),VALUE(BT563),VALUE(BU563),VALUE(BV563),VALUE(BW563))</f>
        <v/>
      </c>
      <c r="BZ563" s="307" t="n"/>
      <c r="CA563" s="307" t="n"/>
      <c r="CB563" s="307" t="n"/>
      <c r="CC563" s="307" t="n"/>
      <c r="CD563" s="307" t="n"/>
      <c r="CE563" s="307" t="n"/>
      <c r="CF563" s="307" t="n"/>
      <c r="CG563" s="307" t="n"/>
      <c r="CH563" s="307" t="n"/>
      <c r="CI563" s="307" t="n"/>
      <c r="CJ563" s="307" t="n"/>
      <c r="CK563" s="307" t="n"/>
      <c r="CL563" s="307" t="n"/>
      <c r="CM563" s="307" t="n"/>
      <c r="CN563" s="307" t="n"/>
      <c r="CO563" s="307" t="n"/>
      <c r="CP563" s="307" t="n"/>
      <c r="CQ563" s="307" t="n"/>
      <c r="CR563" s="279" t="inlineStr"/>
      <c r="CS563" s="280">
        <f>AVERAGE(Value(BY563),value(CR563))</f>
        <v/>
      </c>
      <c r="CT563" s="421">
        <f>(IF(OR(MediaScorecard!BH564="x", MediaScorecard!BI564="x",MediaScorecard!BJ564="x",MediaScorecard!BK564="x",MediaScorecard!BL564="x"),1, 2))</f>
        <v/>
      </c>
      <c r="CU563" s="308" t="n"/>
      <c r="CV563" s="308" t="n"/>
      <c r="CW563" s="308" t="n"/>
      <c r="CX563" s="309" t="n"/>
      <c r="CY563" s="308" t="n"/>
      <c r="CZ563" s="308" t="n"/>
      <c r="DA563" s="308" t="n"/>
    </row>
    <row r="564" ht="21" customHeight="1" s="590">
      <c r="A564" s="421" t="n"/>
      <c r="B564" s="270" t="n"/>
      <c r="C564" s="266" t="n"/>
      <c r="D564" s="267" t="inlineStr"/>
      <c r="E564" s="267" t="inlineStr"/>
      <c r="F564" s="268" t="inlineStr"/>
      <c r="G564" s="421" t="n"/>
      <c r="H564" s="269" t="n"/>
      <c r="I564" s="421" t="n"/>
      <c r="J564" s="421" t="n"/>
      <c r="K564" s="421" t="n"/>
      <c r="L564" s="421" t="n"/>
      <c r="M564" s="421" t="n"/>
      <c r="N564" s="421" t="n"/>
      <c r="O564" s="421" t="n"/>
      <c r="P564" s="421" t="n"/>
      <c r="Q564" s="421" t="n"/>
      <c r="R564" s="270" t="n"/>
      <c r="S564" s="421" t="n"/>
      <c r="T564" s="421" t="n"/>
      <c r="U564" s="421" t="n"/>
      <c r="V564" s="421" t="n"/>
      <c r="W564" s="421" t="n"/>
      <c r="X564" s="421" t="n"/>
      <c r="Y564" s="421" t="n"/>
      <c r="Z564" s="421" t="n"/>
      <c r="AA564" s="421" t="n"/>
      <c r="AB564" s="421" t="n"/>
      <c r="AC564" s="421" t="n"/>
      <c r="AD564" s="421" t="n"/>
      <c r="AE564" s="421" t="n"/>
      <c r="AF564" s="421" t="n"/>
      <c r="AG564" s="421" t="n"/>
      <c r="AH564" s="421" t="n"/>
      <c r="AI564" s="421" t="n"/>
      <c r="AJ564" s="297" t="n"/>
      <c r="AK564" s="297" t="n"/>
      <c r="AL564" s="284" t="n"/>
      <c r="AM564" s="297" t="n"/>
      <c r="AN564" s="285" t="n"/>
      <c r="AO564" s="297" t="n"/>
      <c r="AP564" s="297" t="n"/>
      <c r="AQ564" s="297" t="n"/>
      <c r="AR564" s="297" t="n"/>
      <c r="AS564" s="297" t="n"/>
      <c r="AT564" s="285" t="inlineStr">
        <is>
          <t>0</t>
        </is>
      </c>
      <c r="AU564" s="297" t="inlineStr">
        <is>
          <t>0</t>
        </is>
      </c>
      <c r="AV564" s="297" t="inlineStr">
        <is>
          <t>0</t>
        </is>
      </c>
      <c r="AW564" s="297" t="inlineStr">
        <is>
          <t>0</t>
        </is>
      </c>
      <c r="AX564" s="297" t="inlineStr">
        <is>
          <t>0</t>
        </is>
      </c>
      <c r="AY564" s="286" t="inlineStr">
        <is>
          <t>0</t>
        </is>
      </c>
      <c r="AZ564" s="286" t="inlineStr">
        <is>
          <t>0</t>
        </is>
      </c>
      <c r="BA564" s="287" t="inlineStr">
        <is>
          <t>0</t>
        </is>
      </c>
      <c r="BB564" s="286" t="inlineStr">
        <is>
          <t>0</t>
        </is>
      </c>
      <c r="BC564" s="286" t="inlineStr">
        <is>
          <t>0</t>
        </is>
      </c>
      <c r="BD564" s="286" t="inlineStr">
        <is>
          <t>0</t>
        </is>
      </c>
      <c r="BE564" s="286" t="inlineStr">
        <is>
          <t>0</t>
        </is>
      </c>
      <c r="BF564" s="286" t="inlineStr">
        <is>
          <t>0</t>
        </is>
      </c>
      <c r="BG564" s="286" t="inlineStr">
        <is>
          <t>0</t>
        </is>
      </c>
      <c r="BH564" s="297" t="inlineStr">
        <is>
          <t>0</t>
        </is>
      </c>
      <c r="BI564" s="297" t="inlineStr">
        <is>
          <t>0</t>
        </is>
      </c>
      <c r="BJ564" s="297" t="inlineStr">
        <is>
          <t>0</t>
        </is>
      </c>
      <c r="BK564" s="297" t="inlineStr">
        <is>
          <t>0</t>
        </is>
      </c>
      <c r="BL564" s="297" t="inlineStr">
        <is>
          <t>0</t>
        </is>
      </c>
      <c r="BM564" s="297" t="inlineStr">
        <is>
          <t>0</t>
        </is>
      </c>
      <c r="BN564" s="297" t="inlineStr">
        <is>
          <t>0</t>
        </is>
      </c>
      <c r="BO564" s="285" t="inlineStr">
        <is>
          <t>0</t>
        </is>
      </c>
      <c r="BP564" s="297" t="inlineStr">
        <is>
          <t>0</t>
        </is>
      </c>
      <c r="BQ564" s="297" t="inlineStr">
        <is>
          <t>0</t>
        </is>
      </c>
      <c r="BR564" s="297" t="inlineStr">
        <is>
          <t>0</t>
        </is>
      </c>
      <c r="BS564" s="297" t="inlineStr">
        <is>
          <t>0</t>
        </is>
      </c>
      <c r="BT564" s="297" t="inlineStr">
        <is>
          <t>0</t>
        </is>
      </c>
      <c r="BU564" s="297" t="inlineStr">
        <is>
          <t>0</t>
        </is>
      </c>
      <c r="BV564" s="297" t="inlineStr">
        <is>
          <t>0</t>
        </is>
      </c>
      <c r="BW564" s="288" t="inlineStr">
        <is>
          <t>0</t>
        </is>
      </c>
      <c r="BX564" s="276">
        <f>SUM(IF(COUNTIF(#REF!, "*1.*"), 2, 0), IF(COUNTIF(#REF!, "*2.*"), 2, 0), IF(COUNTIF(#REF!, "*3.*"), 2, 0), IF(COUNTIF(#REF!, "*4.*"), 2, 0), IF(COUNTIF(#REF!, "*5.*"), 2, 0), IF(COUNTIF(#REF!, "*6.*"), 2, 0))</f>
        <v/>
      </c>
      <c r="BY564" s="277">
        <f t="array" ref="BY564">SUM(VALUE(AT564),VALUE(AU564),VALUE(AV564),VALUE(AW564),VALUE(AX564),VALUE(AY564),VALUE(AZ564),VALUE(BB564),VALUE(BC564),VALUE(BD564),VALUE(BE564),VALUE(BF564),VALUE(BG564),VALUE(BH564),VALUE(BI564),VALUE(BJ564),VALUE(BK564),VALUE(BL564),VALUE(BM564),VALUE(BN564),VALUE(BO564),VALUE(BP564),VALUE(BQ564),VALUE(BR564),VALUE(BS564),VALUE(BT564),VALUE(BU564),VALUE(BV564),VALUE(BW564))</f>
        <v/>
      </c>
      <c r="BZ564" s="307" t="n"/>
      <c r="CA564" s="307" t="n"/>
      <c r="CB564" s="307" t="n"/>
      <c r="CC564" s="307" t="n"/>
      <c r="CD564" s="307" t="n"/>
      <c r="CE564" s="307" t="n"/>
      <c r="CF564" s="307" t="n"/>
      <c r="CG564" s="307" t="n"/>
      <c r="CH564" s="307" t="n"/>
      <c r="CI564" s="307" t="n"/>
      <c r="CJ564" s="307" t="n"/>
      <c r="CK564" s="307" t="n"/>
      <c r="CL564" s="307" t="n"/>
      <c r="CM564" s="307" t="n"/>
      <c r="CN564" s="307" t="n"/>
      <c r="CO564" s="307" t="n"/>
      <c r="CP564" s="307" t="n"/>
      <c r="CQ564" s="307" t="n"/>
      <c r="CR564" s="279" t="inlineStr"/>
      <c r="CS564" s="280">
        <f>AVERAGE(Value(BY564),value(CR564))</f>
        <v/>
      </c>
      <c r="CT564" s="421">
        <f>(IF(OR(MediaScorecard!BH565="x", MediaScorecard!BI565="x",MediaScorecard!BJ565="x",MediaScorecard!BK565="x",MediaScorecard!BL565="x"),1, 2))</f>
        <v/>
      </c>
      <c r="CU564" s="308" t="n"/>
      <c r="CV564" s="308" t="n"/>
      <c r="CW564" s="308" t="n"/>
      <c r="CX564" s="309" t="n"/>
      <c r="CY564" s="308" t="n"/>
      <c r="CZ564" s="308" t="n"/>
      <c r="DA564" s="308" t="n"/>
    </row>
    <row r="565" ht="21" customHeight="1" s="590">
      <c r="A565" s="421" t="n"/>
      <c r="B565" s="270" t="n"/>
      <c r="C565" s="266" t="n"/>
      <c r="D565" s="267" t="inlineStr"/>
      <c r="E565" s="267" t="inlineStr"/>
      <c r="F565" s="268" t="inlineStr"/>
      <c r="G565" s="421" t="n"/>
      <c r="H565" s="269" t="n"/>
      <c r="I565" s="421" t="n"/>
      <c r="J565" s="421" t="n"/>
      <c r="K565" s="421" t="n"/>
      <c r="L565" s="421" t="n"/>
      <c r="M565" s="421" t="n"/>
      <c r="N565" s="421" t="n"/>
      <c r="O565" s="421" t="n"/>
      <c r="P565" s="421" t="n"/>
      <c r="Q565" s="421" t="n"/>
      <c r="R565" s="270" t="n"/>
      <c r="S565" s="421" t="n"/>
      <c r="T565" s="421" t="n"/>
      <c r="U565" s="421" t="n"/>
      <c r="V565" s="421" t="n"/>
      <c r="W565" s="421" t="n"/>
      <c r="X565" s="421" t="n"/>
      <c r="Y565" s="421" t="n"/>
      <c r="Z565" s="421" t="n"/>
      <c r="AA565" s="421" t="n"/>
      <c r="AB565" s="421" t="n"/>
      <c r="AC565" s="421" t="n"/>
      <c r="AD565" s="421" t="n"/>
      <c r="AE565" s="421" t="n"/>
      <c r="AF565" s="421" t="n"/>
      <c r="AG565" s="421" t="n"/>
      <c r="AH565" s="421" t="n"/>
      <c r="AI565" s="421" t="n"/>
      <c r="AJ565" s="297" t="n"/>
      <c r="AK565" s="297" t="n"/>
      <c r="AL565" s="284" t="n"/>
      <c r="AM565" s="297" t="n"/>
      <c r="AN565" s="285" t="n"/>
      <c r="AO565" s="297" t="n"/>
      <c r="AP565" s="297" t="n"/>
      <c r="AQ565" s="297" t="n"/>
      <c r="AR565" s="297" t="n"/>
      <c r="AS565" s="297" t="n"/>
      <c r="AT565" s="285" t="inlineStr">
        <is>
          <t>0</t>
        </is>
      </c>
      <c r="AU565" s="297" t="inlineStr">
        <is>
          <t>0</t>
        </is>
      </c>
      <c r="AV565" s="297" t="inlineStr">
        <is>
          <t>0</t>
        </is>
      </c>
      <c r="AW565" s="297" t="inlineStr">
        <is>
          <t>0</t>
        </is>
      </c>
      <c r="AX565" s="297" t="inlineStr">
        <is>
          <t>0</t>
        </is>
      </c>
      <c r="AY565" s="286" t="inlineStr">
        <is>
          <t>0</t>
        </is>
      </c>
      <c r="AZ565" s="286" t="inlineStr">
        <is>
          <t>0</t>
        </is>
      </c>
      <c r="BA565" s="287" t="inlineStr">
        <is>
          <t>0</t>
        </is>
      </c>
      <c r="BB565" s="286" t="inlineStr">
        <is>
          <t>0</t>
        </is>
      </c>
      <c r="BC565" s="286" t="inlineStr">
        <is>
          <t>0</t>
        </is>
      </c>
      <c r="BD565" s="286" t="inlineStr">
        <is>
          <t>0</t>
        </is>
      </c>
      <c r="BE565" s="286" t="inlineStr">
        <is>
          <t>0</t>
        </is>
      </c>
      <c r="BF565" s="286" t="inlineStr">
        <is>
          <t>0</t>
        </is>
      </c>
      <c r="BG565" s="286" t="inlineStr">
        <is>
          <t>0</t>
        </is>
      </c>
      <c r="BH565" s="297" t="inlineStr">
        <is>
          <t>0</t>
        </is>
      </c>
      <c r="BI565" s="297" t="inlineStr">
        <is>
          <t>0</t>
        </is>
      </c>
      <c r="BJ565" s="297" t="inlineStr">
        <is>
          <t>0</t>
        </is>
      </c>
      <c r="BK565" s="297" t="inlineStr">
        <is>
          <t>0</t>
        </is>
      </c>
      <c r="BL565" s="297" t="inlineStr">
        <is>
          <t>0</t>
        </is>
      </c>
      <c r="BM565" s="297" t="inlineStr">
        <is>
          <t>0</t>
        </is>
      </c>
      <c r="BN565" s="297" t="inlineStr">
        <is>
          <t>0</t>
        </is>
      </c>
      <c r="BO565" s="285" t="inlineStr">
        <is>
          <t>0</t>
        </is>
      </c>
      <c r="BP565" s="297" t="inlineStr">
        <is>
          <t>0</t>
        </is>
      </c>
      <c r="BQ565" s="297" t="inlineStr">
        <is>
          <t>0</t>
        </is>
      </c>
      <c r="BR565" s="297" t="inlineStr">
        <is>
          <t>0</t>
        </is>
      </c>
      <c r="BS565" s="297" t="inlineStr">
        <is>
          <t>0</t>
        </is>
      </c>
      <c r="BT565" s="297" t="inlineStr">
        <is>
          <t>0</t>
        </is>
      </c>
      <c r="BU565" s="297" t="inlineStr">
        <is>
          <t>0</t>
        </is>
      </c>
      <c r="BV565" s="297" t="inlineStr">
        <is>
          <t>0</t>
        </is>
      </c>
      <c r="BW565" s="288" t="inlineStr">
        <is>
          <t>0</t>
        </is>
      </c>
      <c r="BX565" s="276">
        <f>SUM(IF(COUNTIF(#REF!, "*1.*"), 2, 0), IF(COUNTIF(#REF!, "*2.*"), 2, 0), IF(COUNTIF(#REF!, "*3.*"), 2, 0), IF(COUNTIF(#REF!, "*4.*"), 2, 0), IF(COUNTIF(#REF!, "*5.*"), 2, 0), IF(COUNTIF(#REF!, "*6.*"), 2, 0))</f>
        <v/>
      </c>
      <c r="BY565" s="277">
        <f t="array" ref="BY565">SUM(VALUE(AT565),VALUE(AU565),VALUE(AV565),VALUE(AW565),VALUE(AX565),VALUE(AY565),VALUE(AZ565),VALUE(BB565),VALUE(BC565),VALUE(BD565),VALUE(BE565),VALUE(BF565),VALUE(BG565),VALUE(BH565),VALUE(BI565),VALUE(BJ565),VALUE(BK565),VALUE(BL565),VALUE(BM565),VALUE(BN565),VALUE(BO565),VALUE(BP565),VALUE(BQ565),VALUE(BR565),VALUE(BS565),VALUE(BT565),VALUE(BU565),VALUE(BV565),VALUE(BW565))</f>
        <v/>
      </c>
      <c r="BZ565" s="307" t="n"/>
      <c r="CA565" s="307" t="n"/>
      <c r="CB565" s="307" t="n"/>
      <c r="CC565" s="307" t="n"/>
      <c r="CD565" s="307" t="n"/>
      <c r="CE565" s="307" t="n"/>
      <c r="CF565" s="307" t="n"/>
      <c r="CG565" s="307" t="n"/>
      <c r="CH565" s="307" t="n"/>
      <c r="CI565" s="307" t="n"/>
      <c r="CJ565" s="307" t="n"/>
      <c r="CK565" s="307" t="n"/>
      <c r="CL565" s="307" t="n"/>
      <c r="CM565" s="307" t="n"/>
      <c r="CN565" s="307" t="n"/>
      <c r="CO565" s="307" t="n"/>
      <c r="CP565" s="307" t="n"/>
      <c r="CQ565" s="307" t="n"/>
      <c r="CR565" s="279" t="inlineStr"/>
      <c r="CS565" s="280">
        <f>AVERAGE(Value(BY565),value(CR565))</f>
        <v/>
      </c>
      <c r="CT565" s="421">
        <f>(IF(OR(MediaScorecard!BH566="x", MediaScorecard!BI566="x",MediaScorecard!BJ566="x",MediaScorecard!BK566="x",MediaScorecard!BL566="x"),1, 2))</f>
        <v/>
      </c>
      <c r="CU565" s="308" t="n"/>
      <c r="CV565" s="308" t="n"/>
      <c r="CW565" s="308" t="n"/>
      <c r="CX565" s="309" t="n"/>
      <c r="CY565" s="308" t="n"/>
      <c r="CZ565" s="308" t="n"/>
      <c r="DA565" s="308" t="n"/>
    </row>
    <row r="566" ht="21" customHeight="1" s="590">
      <c r="A566" s="421" t="n"/>
      <c r="B566" s="270" t="n"/>
      <c r="C566" s="266" t="n"/>
      <c r="D566" s="267" t="inlineStr"/>
      <c r="E566" s="267" t="inlineStr"/>
      <c r="F566" s="268" t="inlineStr"/>
      <c r="G566" s="421" t="n"/>
      <c r="H566" s="269" t="n"/>
      <c r="I566" s="421" t="n"/>
      <c r="J566" s="421" t="n"/>
      <c r="K566" s="421" t="n"/>
      <c r="L566" s="421" t="n"/>
      <c r="M566" s="421" t="n"/>
      <c r="N566" s="421" t="n"/>
      <c r="O566" s="421" t="n"/>
      <c r="P566" s="421" t="n"/>
      <c r="Q566" s="421" t="n"/>
      <c r="R566" s="270" t="n"/>
      <c r="S566" s="421" t="n"/>
      <c r="T566" s="421" t="n"/>
      <c r="U566" s="421" t="n"/>
      <c r="V566" s="421" t="n"/>
      <c r="W566" s="421" t="n"/>
      <c r="X566" s="421" t="n"/>
      <c r="Y566" s="421" t="n"/>
      <c r="Z566" s="421" t="n"/>
      <c r="AA566" s="421" t="n"/>
      <c r="AB566" s="421" t="n"/>
      <c r="AC566" s="421" t="n"/>
      <c r="AD566" s="421" t="n"/>
      <c r="AE566" s="421" t="n"/>
      <c r="AF566" s="421" t="n"/>
      <c r="AG566" s="421" t="n"/>
      <c r="AH566" s="421" t="n"/>
      <c r="AI566" s="421" t="n"/>
      <c r="AJ566" s="297" t="n"/>
      <c r="AK566" s="297" t="n"/>
      <c r="AL566" s="284" t="n"/>
      <c r="AM566" s="297" t="n"/>
      <c r="AN566" s="285" t="n"/>
      <c r="AO566" s="297" t="n"/>
      <c r="AP566" s="297" t="n"/>
      <c r="AQ566" s="297" t="n"/>
      <c r="AR566" s="297" t="n"/>
      <c r="AS566" s="297" t="n"/>
      <c r="AT566" s="285" t="inlineStr">
        <is>
          <t>0</t>
        </is>
      </c>
      <c r="AU566" s="297" t="inlineStr">
        <is>
          <t>0</t>
        </is>
      </c>
      <c r="AV566" s="297" t="inlineStr">
        <is>
          <t>0</t>
        </is>
      </c>
      <c r="AW566" s="297" t="inlineStr">
        <is>
          <t>0</t>
        </is>
      </c>
      <c r="AX566" s="297" t="inlineStr">
        <is>
          <t>0</t>
        </is>
      </c>
      <c r="AY566" s="286" t="inlineStr">
        <is>
          <t>0</t>
        </is>
      </c>
      <c r="AZ566" s="286" t="inlineStr">
        <is>
          <t>0</t>
        </is>
      </c>
      <c r="BA566" s="287" t="inlineStr">
        <is>
          <t>0</t>
        </is>
      </c>
      <c r="BB566" s="286" t="inlineStr">
        <is>
          <t>0</t>
        </is>
      </c>
      <c r="BC566" s="286" t="inlineStr">
        <is>
          <t>0</t>
        </is>
      </c>
      <c r="BD566" s="286" t="inlineStr">
        <is>
          <t>0</t>
        </is>
      </c>
      <c r="BE566" s="286" t="inlineStr">
        <is>
          <t>0</t>
        </is>
      </c>
      <c r="BF566" s="286" t="inlineStr">
        <is>
          <t>0</t>
        </is>
      </c>
      <c r="BG566" s="286" t="inlineStr">
        <is>
          <t>0</t>
        </is>
      </c>
      <c r="BH566" s="297" t="inlineStr">
        <is>
          <t>0</t>
        </is>
      </c>
      <c r="BI566" s="297" t="inlineStr">
        <is>
          <t>0</t>
        </is>
      </c>
      <c r="BJ566" s="297" t="inlineStr">
        <is>
          <t>0</t>
        </is>
      </c>
      <c r="BK566" s="297" t="inlineStr">
        <is>
          <t>0</t>
        </is>
      </c>
      <c r="BL566" s="297" t="inlineStr">
        <is>
          <t>0</t>
        </is>
      </c>
      <c r="BM566" s="297" t="inlineStr">
        <is>
          <t>0</t>
        </is>
      </c>
      <c r="BN566" s="297" t="inlineStr">
        <is>
          <t>0</t>
        </is>
      </c>
      <c r="BO566" s="285" t="inlineStr">
        <is>
          <t>0</t>
        </is>
      </c>
      <c r="BP566" s="297" t="inlineStr">
        <is>
          <t>0</t>
        </is>
      </c>
      <c r="BQ566" s="297" t="inlineStr">
        <is>
          <t>0</t>
        </is>
      </c>
      <c r="BR566" s="297" t="inlineStr">
        <is>
          <t>0</t>
        </is>
      </c>
      <c r="BS566" s="297" t="inlineStr">
        <is>
          <t>0</t>
        </is>
      </c>
      <c r="BT566" s="297" t="inlineStr">
        <is>
          <t>0</t>
        </is>
      </c>
      <c r="BU566" s="297" t="inlineStr">
        <is>
          <t>0</t>
        </is>
      </c>
      <c r="BV566" s="297" t="inlineStr">
        <is>
          <t>0</t>
        </is>
      </c>
      <c r="BW566" s="288" t="inlineStr">
        <is>
          <t>0</t>
        </is>
      </c>
      <c r="BX566" s="276">
        <f>SUM(IF(COUNTIF(#REF!, "*1.*"), 2, 0), IF(COUNTIF(#REF!, "*2.*"), 2, 0), IF(COUNTIF(#REF!, "*3.*"), 2, 0), IF(COUNTIF(#REF!, "*4.*"), 2, 0), IF(COUNTIF(#REF!, "*5.*"), 2, 0), IF(COUNTIF(#REF!, "*6.*"), 2, 0))</f>
        <v/>
      </c>
      <c r="BY566" s="277">
        <f t="array" ref="BY566">SUM(VALUE(AT566),VALUE(AU566),VALUE(AV566),VALUE(AW566),VALUE(AX566),VALUE(AY566),VALUE(AZ566),VALUE(BB566),VALUE(BC566),VALUE(BD566),VALUE(BE566),VALUE(BF566),VALUE(BG566),VALUE(BH566),VALUE(BI566),VALUE(BJ566),VALUE(BK566),VALUE(BL566),VALUE(BM566),VALUE(BN566),VALUE(BO566),VALUE(BP566),VALUE(BQ566),VALUE(BR566),VALUE(BS566),VALUE(BT566),VALUE(BU566),VALUE(BV566),VALUE(BW566))</f>
        <v/>
      </c>
      <c r="BZ566" s="303" t="n"/>
      <c r="CA566" s="303" t="n"/>
      <c r="CB566" s="303" t="n"/>
      <c r="CC566" s="303" t="n"/>
      <c r="CD566" s="303" t="n"/>
      <c r="CE566" s="303" t="n"/>
      <c r="CF566" s="303" t="n"/>
      <c r="CG566" s="303" t="n"/>
      <c r="CH566" s="303" t="n"/>
      <c r="CI566" s="303" t="n"/>
      <c r="CJ566" s="303" t="n"/>
      <c r="CK566" s="303" t="n"/>
      <c r="CL566" s="303" t="n"/>
      <c r="CM566" s="303" t="n"/>
      <c r="CN566" s="303" t="n"/>
      <c r="CO566" s="303" t="n"/>
      <c r="CP566" s="303" t="n"/>
      <c r="CQ566" s="303" t="n"/>
      <c r="CR566" s="279" t="inlineStr"/>
      <c r="CS566" s="280">
        <f>AVERAGE(Value(BY566),value(CR566))</f>
        <v/>
      </c>
      <c r="CT566" s="421">
        <f>(IF(OR(MediaScorecard!BH567="x", MediaScorecard!BI567="x",MediaScorecard!BJ567="x",MediaScorecard!BK567="x",MediaScorecard!BL567="x"),1, 2))</f>
        <v/>
      </c>
      <c r="CU566" s="304" t="n"/>
      <c r="CV566" s="304" t="n"/>
      <c r="CW566" s="304" t="n"/>
      <c r="CX566" s="305" t="n"/>
      <c r="CY566" s="304" t="n"/>
      <c r="CZ566" s="304" t="n"/>
      <c r="DA566" s="304" t="n"/>
    </row>
    <row r="567" ht="21" customHeight="1" s="590">
      <c r="A567" s="421" t="n"/>
      <c r="B567" s="270" t="n"/>
      <c r="C567" s="266" t="n"/>
      <c r="D567" s="267" t="inlineStr"/>
      <c r="E567" s="267" t="inlineStr"/>
      <c r="F567" s="268" t="inlineStr"/>
      <c r="G567" s="421" t="n"/>
      <c r="H567" s="269" t="n"/>
      <c r="I567" s="421" t="n"/>
      <c r="J567" s="421" t="n"/>
      <c r="K567" s="421" t="n"/>
      <c r="L567" s="421" t="n"/>
      <c r="M567" s="421" t="n"/>
      <c r="N567" s="421" t="n"/>
      <c r="O567" s="421" t="n"/>
      <c r="P567" s="421" t="n"/>
      <c r="Q567" s="421" t="n"/>
      <c r="R567" s="270" t="n"/>
      <c r="S567" s="421" t="n"/>
      <c r="T567" s="421" t="n"/>
      <c r="U567" s="421" t="n"/>
      <c r="V567" s="421" t="n"/>
      <c r="W567" s="421" t="n"/>
      <c r="X567" s="421" t="n"/>
      <c r="Y567" s="421" t="n"/>
      <c r="Z567" s="421" t="n"/>
      <c r="AA567" s="421" t="n"/>
      <c r="AB567" s="421" t="n"/>
      <c r="AC567" s="421" t="n"/>
      <c r="AD567" s="421" t="n"/>
      <c r="AE567" s="421" t="n"/>
      <c r="AF567" s="421" t="n"/>
      <c r="AG567" s="421" t="n"/>
      <c r="AH567" s="421" t="n"/>
      <c r="AI567" s="421" t="n"/>
      <c r="AJ567" s="297" t="n"/>
      <c r="AK567" s="297" t="n"/>
      <c r="AL567" s="284" t="n"/>
      <c r="AM567" s="297" t="n"/>
      <c r="AN567" s="285" t="n"/>
      <c r="AO567" s="297" t="n"/>
      <c r="AP567" s="297" t="n"/>
      <c r="AQ567" s="297" t="n"/>
      <c r="AR567" s="297" t="n"/>
      <c r="AS567" s="297" t="n"/>
      <c r="AT567" s="285" t="inlineStr">
        <is>
          <t>0</t>
        </is>
      </c>
      <c r="AU567" s="297" t="inlineStr">
        <is>
          <t>0</t>
        </is>
      </c>
      <c r="AV567" s="297" t="inlineStr">
        <is>
          <t>0</t>
        </is>
      </c>
      <c r="AW567" s="297" t="inlineStr">
        <is>
          <t>0</t>
        </is>
      </c>
      <c r="AX567" s="297" t="inlineStr">
        <is>
          <t>0</t>
        </is>
      </c>
      <c r="AY567" s="286" t="inlineStr">
        <is>
          <t>0</t>
        </is>
      </c>
      <c r="AZ567" s="286" t="inlineStr">
        <is>
          <t>0</t>
        </is>
      </c>
      <c r="BA567" s="287" t="inlineStr">
        <is>
          <t>0</t>
        </is>
      </c>
      <c r="BB567" s="286" t="inlineStr">
        <is>
          <t>0</t>
        </is>
      </c>
      <c r="BC567" s="286" t="inlineStr">
        <is>
          <t>0</t>
        </is>
      </c>
      <c r="BD567" s="286" t="inlineStr">
        <is>
          <t>0</t>
        </is>
      </c>
      <c r="BE567" s="286" t="inlineStr">
        <is>
          <t>0</t>
        </is>
      </c>
      <c r="BF567" s="286" t="inlineStr">
        <is>
          <t>0</t>
        </is>
      </c>
      <c r="BG567" s="286" t="inlineStr">
        <is>
          <t>0</t>
        </is>
      </c>
      <c r="BH567" s="297" t="inlineStr">
        <is>
          <t>0</t>
        </is>
      </c>
      <c r="BI567" s="297" t="inlineStr">
        <is>
          <t>0</t>
        </is>
      </c>
      <c r="BJ567" s="297" t="inlineStr">
        <is>
          <t>0</t>
        </is>
      </c>
      <c r="BK567" s="297" t="inlineStr">
        <is>
          <t>0</t>
        </is>
      </c>
      <c r="BL567" s="297" t="inlineStr">
        <is>
          <t>0</t>
        </is>
      </c>
      <c r="BM567" s="297" t="inlineStr">
        <is>
          <t>0</t>
        </is>
      </c>
      <c r="BN567" s="297" t="inlineStr">
        <is>
          <t>0</t>
        </is>
      </c>
      <c r="BO567" s="285" t="inlineStr">
        <is>
          <t>0</t>
        </is>
      </c>
      <c r="BP567" s="297" t="inlineStr">
        <is>
          <t>0</t>
        </is>
      </c>
      <c r="BQ567" s="297" t="inlineStr">
        <is>
          <t>0</t>
        </is>
      </c>
      <c r="BR567" s="297" t="inlineStr">
        <is>
          <t>0</t>
        </is>
      </c>
      <c r="BS567" s="297" t="inlineStr">
        <is>
          <t>0</t>
        </is>
      </c>
      <c r="BT567" s="297" t="inlineStr">
        <is>
          <t>0</t>
        </is>
      </c>
      <c r="BU567" s="297" t="inlineStr">
        <is>
          <t>0</t>
        </is>
      </c>
      <c r="BV567" s="297" t="inlineStr">
        <is>
          <t>0</t>
        </is>
      </c>
      <c r="BW567" s="288" t="inlineStr">
        <is>
          <t>0</t>
        </is>
      </c>
      <c r="BX567" s="276">
        <f>SUM(IF(COUNTIF(#REF!, "*1.*"), 2, 0), IF(COUNTIF(#REF!, "*2.*"), 2, 0), IF(COUNTIF(#REF!, "*3.*"), 2, 0), IF(COUNTIF(#REF!, "*4.*"), 2, 0), IF(COUNTIF(#REF!, "*5.*"), 2, 0), IF(COUNTIF(#REF!, "*6.*"), 2, 0))</f>
        <v/>
      </c>
      <c r="BY567" s="277">
        <f t="array" ref="BY567">SUM(VALUE(AT567),VALUE(AU567),VALUE(AV567),VALUE(AW567),VALUE(AX567),VALUE(AY567),VALUE(AZ567),VALUE(BB567),VALUE(BC567),VALUE(BD567),VALUE(BE567),VALUE(BF567),VALUE(BG567),VALUE(BH567),VALUE(BI567),VALUE(BJ567),VALUE(BK567),VALUE(BL567),VALUE(BM567),VALUE(BN567),VALUE(BO567),VALUE(BP567),VALUE(BQ567),VALUE(BR567),VALUE(BS567),VALUE(BT567),VALUE(BU567),VALUE(BV567),VALUE(BW567))</f>
        <v/>
      </c>
      <c r="BZ567" s="307" t="n"/>
      <c r="CA567" s="307" t="n"/>
      <c r="CB567" s="307" t="n"/>
      <c r="CC567" s="307" t="n"/>
      <c r="CD567" s="307" t="n"/>
      <c r="CE567" s="307" t="n"/>
      <c r="CF567" s="307" t="n"/>
      <c r="CG567" s="307" t="n"/>
      <c r="CH567" s="307" t="n"/>
      <c r="CI567" s="307" t="n"/>
      <c r="CJ567" s="307" t="n"/>
      <c r="CK567" s="307" t="n"/>
      <c r="CL567" s="307" t="n"/>
      <c r="CM567" s="307" t="n"/>
      <c r="CN567" s="307" t="n"/>
      <c r="CO567" s="307" t="n"/>
      <c r="CP567" s="307" t="n"/>
      <c r="CQ567" s="307" t="n"/>
      <c r="CR567" s="279" t="inlineStr"/>
      <c r="CS567" s="280">
        <f>AVERAGE(Value(BY567),value(CR567))</f>
        <v/>
      </c>
      <c r="CT567" s="421">
        <f>(IF(OR(MediaScorecard!BH568="x", MediaScorecard!BI568="x",MediaScorecard!BJ568="x",MediaScorecard!BK568="x",MediaScorecard!BL568="x"),1, 2))</f>
        <v/>
      </c>
      <c r="CU567" s="308" t="n"/>
      <c r="CV567" s="308" t="n"/>
      <c r="CW567" s="308" t="n"/>
      <c r="CX567" s="309" t="n"/>
      <c r="CY567" s="308" t="n"/>
      <c r="CZ567" s="308" t="n"/>
      <c r="DA567" s="308" t="n"/>
    </row>
    <row r="568" ht="21" customHeight="1" s="590">
      <c r="A568" s="421" t="n"/>
      <c r="B568" s="270" t="n"/>
      <c r="C568" s="266" t="n"/>
      <c r="D568" s="267" t="inlineStr"/>
      <c r="E568" s="267" t="inlineStr"/>
      <c r="F568" s="268" t="inlineStr"/>
      <c r="G568" s="421" t="n"/>
      <c r="H568" s="269" t="n"/>
      <c r="I568" s="421" t="n"/>
      <c r="J568" s="421" t="n"/>
      <c r="K568" s="421" t="n"/>
      <c r="L568" s="421" t="n"/>
      <c r="M568" s="421" t="n"/>
      <c r="N568" s="421" t="n"/>
      <c r="O568" s="421" t="n"/>
      <c r="P568" s="421" t="n"/>
      <c r="Q568" s="421" t="n"/>
      <c r="R568" s="270" t="n"/>
      <c r="S568" s="421" t="n"/>
      <c r="T568" s="421" t="n"/>
      <c r="U568" s="421" t="n"/>
      <c r="V568" s="421" t="n"/>
      <c r="W568" s="421" t="n"/>
      <c r="X568" s="421" t="n"/>
      <c r="Y568" s="421" t="n"/>
      <c r="Z568" s="421" t="n"/>
      <c r="AA568" s="421" t="n"/>
      <c r="AB568" s="421" t="n"/>
      <c r="AC568" s="421" t="n"/>
      <c r="AD568" s="421" t="n"/>
      <c r="AE568" s="421" t="n"/>
      <c r="AF568" s="421" t="n"/>
      <c r="AG568" s="421" t="n"/>
      <c r="AH568" s="421" t="n"/>
      <c r="AI568" s="421" t="n"/>
      <c r="AJ568" s="297" t="n"/>
      <c r="AK568" s="297" t="n"/>
      <c r="AL568" s="284" t="n"/>
      <c r="AM568" s="297" t="n"/>
      <c r="AN568" s="285" t="n"/>
      <c r="AO568" s="297" t="n"/>
      <c r="AP568" s="297" t="n"/>
      <c r="AQ568" s="297" t="n"/>
      <c r="AR568" s="297" t="n"/>
      <c r="AS568" s="297" t="n"/>
      <c r="AT568" s="285" t="inlineStr">
        <is>
          <t>0</t>
        </is>
      </c>
      <c r="AU568" s="297" t="inlineStr">
        <is>
          <t>0</t>
        </is>
      </c>
      <c r="AV568" s="297" t="inlineStr">
        <is>
          <t>0</t>
        </is>
      </c>
      <c r="AW568" s="297" t="inlineStr">
        <is>
          <t>0</t>
        </is>
      </c>
      <c r="AX568" s="297" t="inlineStr">
        <is>
          <t>0</t>
        </is>
      </c>
      <c r="AY568" s="286" t="inlineStr">
        <is>
          <t>0</t>
        </is>
      </c>
      <c r="AZ568" s="286" t="inlineStr">
        <is>
          <t>0</t>
        </is>
      </c>
      <c r="BA568" s="287" t="inlineStr">
        <is>
          <t>0</t>
        </is>
      </c>
      <c r="BB568" s="286" t="inlineStr">
        <is>
          <t>0</t>
        </is>
      </c>
      <c r="BC568" s="286" t="inlineStr">
        <is>
          <t>0</t>
        </is>
      </c>
      <c r="BD568" s="286" t="inlineStr">
        <is>
          <t>0</t>
        </is>
      </c>
      <c r="BE568" s="286" t="inlineStr">
        <is>
          <t>0</t>
        </is>
      </c>
      <c r="BF568" s="286" t="inlineStr">
        <is>
          <t>0</t>
        </is>
      </c>
      <c r="BG568" s="286" t="inlineStr">
        <is>
          <t>0</t>
        </is>
      </c>
      <c r="BH568" s="297" t="inlineStr">
        <is>
          <t>0</t>
        </is>
      </c>
      <c r="BI568" s="297" t="inlineStr">
        <is>
          <t>0</t>
        </is>
      </c>
      <c r="BJ568" s="297" t="inlineStr">
        <is>
          <t>0</t>
        </is>
      </c>
      <c r="BK568" s="297" t="inlineStr">
        <is>
          <t>0</t>
        </is>
      </c>
      <c r="BL568" s="297" t="inlineStr">
        <is>
          <t>0</t>
        </is>
      </c>
      <c r="BM568" s="297" t="inlineStr">
        <is>
          <t>0</t>
        </is>
      </c>
      <c r="BN568" s="297" t="inlineStr">
        <is>
          <t>0</t>
        </is>
      </c>
      <c r="BO568" s="285" t="inlineStr">
        <is>
          <t>0</t>
        </is>
      </c>
      <c r="BP568" s="297" t="inlineStr">
        <is>
          <t>0</t>
        </is>
      </c>
      <c r="BQ568" s="297" t="inlineStr">
        <is>
          <t>0</t>
        </is>
      </c>
      <c r="BR568" s="297" t="inlineStr">
        <is>
          <t>0</t>
        </is>
      </c>
      <c r="BS568" s="297" t="inlineStr">
        <is>
          <t>0</t>
        </is>
      </c>
      <c r="BT568" s="297" t="inlineStr">
        <is>
          <t>0</t>
        </is>
      </c>
      <c r="BU568" s="297" t="inlineStr">
        <is>
          <t>0</t>
        </is>
      </c>
      <c r="BV568" s="297" t="inlineStr">
        <is>
          <t>0</t>
        </is>
      </c>
      <c r="BW568" s="288" t="inlineStr">
        <is>
          <t>0</t>
        </is>
      </c>
      <c r="BX568" s="276">
        <f>SUM(IF(COUNTIF(#REF!, "*1.*"), 2, 0), IF(COUNTIF(#REF!, "*2.*"), 2, 0), IF(COUNTIF(#REF!, "*3.*"), 2, 0), IF(COUNTIF(#REF!, "*4.*"), 2, 0), IF(COUNTIF(#REF!, "*5.*"), 2, 0), IF(COUNTIF(#REF!, "*6.*"), 2, 0))</f>
        <v/>
      </c>
      <c r="BY568" s="277">
        <f t="array" ref="BY568">SUM(VALUE(AT568),VALUE(AU568),VALUE(AV568),VALUE(AW568),VALUE(AX568),VALUE(AY568),VALUE(AZ568),VALUE(BB568),VALUE(BC568),VALUE(BD568),VALUE(BE568),VALUE(BF568),VALUE(BG568),VALUE(BH568),VALUE(BI568),VALUE(BJ568),VALUE(BK568),VALUE(BL568),VALUE(BM568),VALUE(BN568),VALUE(BO568),VALUE(BP568),VALUE(BQ568),VALUE(BR568),VALUE(BS568),VALUE(BT568),VALUE(BU568),VALUE(BV568),VALUE(BW568))</f>
        <v/>
      </c>
      <c r="BZ568" s="307" t="n"/>
      <c r="CA568" s="307" t="n"/>
      <c r="CB568" s="307" t="n"/>
      <c r="CC568" s="307" t="n"/>
      <c r="CD568" s="307" t="n"/>
      <c r="CE568" s="307" t="n"/>
      <c r="CF568" s="307" t="n"/>
      <c r="CG568" s="307" t="n"/>
      <c r="CH568" s="307" t="n"/>
      <c r="CI568" s="307" t="n"/>
      <c r="CJ568" s="307" t="n"/>
      <c r="CK568" s="307" t="n"/>
      <c r="CL568" s="307" t="n"/>
      <c r="CM568" s="307" t="n"/>
      <c r="CN568" s="307" t="n"/>
      <c r="CO568" s="307" t="n"/>
      <c r="CP568" s="307" t="n"/>
      <c r="CQ568" s="307" t="n"/>
      <c r="CR568" s="279" t="inlineStr"/>
      <c r="CS568" s="280">
        <f>AVERAGE(Value(BY568),value(CR568))</f>
        <v/>
      </c>
      <c r="CT568" s="421">
        <f>(IF(OR(MediaScorecard!BH569="x", MediaScorecard!BI569="x",MediaScorecard!BJ569="x",MediaScorecard!BK569="x",MediaScorecard!BL569="x"),1, 2))</f>
        <v/>
      </c>
      <c r="CU568" s="308" t="n"/>
      <c r="CV568" s="308" t="n"/>
      <c r="CW568" s="308" t="n"/>
      <c r="CX568" s="309" t="n"/>
      <c r="CY568" s="308" t="n"/>
      <c r="CZ568" s="308" t="n"/>
      <c r="DA568" s="308" t="n"/>
    </row>
    <row r="569" ht="21" customHeight="1" s="590">
      <c r="A569" s="421" t="n"/>
      <c r="B569" s="270" t="n"/>
      <c r="C569" s="266" t="n"/>
      <c r="D569" s="267" t="inlineStr"/>
      <c r="E569" s="267" t="inlineStr"/>
      <c r="F569" s="268" t="inlineStr"/>
      <c r="G569" s="421" t="n"/>
      <c r="H569" s="269" t="n"/>
      <c r="I569" s="421" t="n"/>
      <c r="J569" s="421" t="n"/>
      <c r="K569" s="421" t="n"/>
      <c r="L569" s="421" t="n"/>
      <c r="M569" s="421" t="n"/>
      <c r="N569" s="421" t="n"/>
      <c r="O569" s="421" t="n"/>
      <c r="P569" s="421" t="n"/>
      <c r="Q569" s="421" t="n"/>
      <c r="R569" s="270" t="n"/>
      <c r="S569" s="421" t="n"/>
      <c r="T569" s="421" t="n"/>
      <c r="U569" s="421" t="n"/>
      <c r="V569" s="421" t="n"/>
      <c r="W569" s="421" t="n"/>
      <c r="X569" s="421" t="n"/>
      <c r="Y569" s="421" t="n"/>
      <c r="Z569" s="421" t="n"/>
      <c r="AA569" s="421" t="n"/>
      <c r="AB569" s="421" t="n"/>
      <c r="AC569" s="421" t="n"/>
      <c r="AD569" s="421" t="n"/>
      <c r="AE569" s="421" t="n"/>
      <c r="AF569" s="421" t="n"/>
      <c r="AG569" s="421" t="n"/>
      <c r="AH569" s="421" t="n"/>
      <c r="AI569" s="421" t="n"/>
      <c r="AJ569" s="297" t="n"/>
      <c r="AK569" s="297" t="n"/>
      <c r="AL569" s="284" t="n"/>
      <c r="AM569" s="297" t="n"/>
      <c r="AN569" s="285" t="n"/>
      <c r="AO569" s="297" t="n"/>
      <c r="AP569" s="297" t="n"/>
      <c r="AQ569" s="297" t="n"/>
      <c r="AR569" s="297" t="n"/>
      <c r="AS569" s="297" t="n"/>
      <c r="AT569" s="285" t="inlineStr">
        <is>
          <t>0</t>
        </is>
      </c>
      <c r="AU569" s="297" t="inlineStr">
        <is>
          <t>0</t>
        </is>
      </c>
      <c r="AV569" s="297" t="inlineStr">
        <is>
          <t>0</t>
        </is>
      </c>
      <c r="AW569" s="297" t="inlineStr">
        <is>
          <t>0</t>
        </is>
      </c>
      <c r="AX569" s="297" t="inlineStr">
        <is>
          <t>0</t>
        </is>
      </c>
      <c r="AY569" s="286" t="inlineStr">
        <is>
          <t>0</t>
        </is>
      </c>
      <c r="AZ569" s="286" t="inlineStr">
        <is>
          <t>0</t>
        </is>
      </c>
      <c r="BA569" s="287" t="inlineStr">
        <is>
          <t>0</t>
        </is>
      </c>
      <c r="BB569" s="286" t="inlineStr">
        <is>
          <t>0</t>
        </is>
      </c>
      <c r="BC569" s="286" t="inlineStr">
        <is>
          <t>0</t>
        </is>
      </c>
      <c r="BD569" s="286" t="inlineStr">
        <is>
          <t>0</t>
        </is>
      </c>
      <c r="BE569" s="286" t="inlineStr">
        <is>
          <t>0</t>
        </is>
      </c>
      <c r="BF569" s="286" t="inlineStr">
        <is>
          <t>0</t>
        </is>
      </c>
      <c r="BG569" s="286" t="inlineStr">
        <is>
          <t>0</t>
        </is>
      </c>
      <c r="BH569" s="297" t="inlineStr">
        <is>
          <t>0</t>
        </is>
      </c>
      <c r="BI569" s="297" t="inlineStr">
        <is>
          <t>0</t>
        </is>
      </c>
      <c r="BJ569" s="297" t="inlineStr">
        <is>
          <t>0</t>
        </is>
      </c>
      <c r="BK569" s="297" t="inlineStr">
        <is>
          <t>0</t>
        </is>
      </c>
      <c r="BL569" s="297" t="inlineStr">
        <is>
          <t>0</t>
        </is>
      </c>
      <c r="BM569" s="297" t="inlineStr">
        <is>
          <t>0</t>
        </is>
      </c>
      <c r="BN569" s="297" t="inlineStr">
        <is>
          <t>0</t>
        </is>
      </c>
      <c r="BO569" s="285" t="inlineStr">
        <is>
          <t>0</t>
        </is>
      </c>
      <c r="BP569" s="297" t="inlineStr">
        <is>
          <t>0</t>
        </is>
      </c>
      <c r="BQ569" s="297" t="inlineStr">
        <is>
          <t>0</t>
        </is>
      </c>
      <c r="BR569" s="297" t="inlineStr">
        <is>
          <t>0</t>
        </is>
      </c>
      <c r="BS569" s="297" t="inlineStr">
        <is>
          <t>0</t>
        </is>
      </c>
      <c r="BT569" s="297" t="inlineStr">
        <is>
          <t>0</t>
        </is>
      </c>
      <c r="BU569" s="297" t="inlineStr">
        <is>
          <t>0</t>
        </is>
      </c>
      <c r="BV569" s="297" t="inlineStr">
        <is>
          <t>0</t>
        </is>
      </c>
      <c r="BW569" s="288" t="inlineStr">
        <is>
          <t>0</t>
        </is>
      </c>
      <c r="BX569" s="276">
        <f>SUM(IF(COUNTIF(#REF!, "*1.*"), 2, 0), IF(COUNTIF(#REF!, "*2.*"), 2, 0), IF(COUNTIF(#REF!, "*3.*"), 2, 0), IF(COUNTIF(#REF!, "*4.*"), 2, 0), IF(COUNTIF(#REF!, "*5.*"), 2, 0), IF(COUNTIF(#REF!, "*6.*"), 2, 0))</f>
        <v/>
      </c>
      <c r="BY569" s="277">
        <f t="array" ref="BY569">SUM(VALUE(AT569),VALUE(AU569),VALUE(AV569),VALUE(AW569),VALUE(AX569),VALUE(AY569),VALUE(AZ569),VALUE(BB569),VALUE(BC569),VALUE(BD569),VALUE(BE569),VALUE(BF569),VALUE(BG569),VALUE(BH569),VALUE(BI569),VALUE(BJ569),VALUE(BK569),VALUE(BL569),VALUE(BM569),VALUE(BN569),VALUE(BO569),VALUE(BP569),VALUE(BQ569),VALUE(BR569),VALUE(BS569),VALUE(BT569),VALUE(BU569),VALUE(BV569),VALUE(BW569))</f>
        <v/>
      </c>
      <c r="BZ569" s="307" t="n"/>
      <c r="CA569" s="307" t="n"/>
      <c r="CB569" s="307" t="n"/>
      <c r="CC569" s="307" t="n"/>
      <c r="CD569" s="307" t="n"/>
      <c r="CE569" s="307" t="n"/>
      <c r="CF569" s="307" t="n"/>
      <c r="CG569" s="307" t="n"/>
      <c r="CH569" s="307" t="n"/>
      <c r="CI569" s="307" t="n"/>
      <c r="CJ569" s="307" t="n"/>
      <c r="CK569" s="307" t="n"/>
      <c r="CL569" s="307" t="n"/>
      <c r="CM569" s="307" t="n"/>
      <c r="CN569" s="307" t="n"/>
      <c r="CO569" s="307" t="n"/>
      <c r="CP569" s="307" t="n"/>
      <c r="CQ569" s="307" t="n"/>
      <c r="CR569" s="279" t="inlineStr"/>
      <c r="CS569" s="280">
        <f>AVERAGE(Value(BY569),value(CR569))</f>
        <v/>
      </c>
      <c r="CT569" s="421">
        <f>(IF(OR(MediaScorecard!BH570="x", MediaScorecard!BI570="x",MediaScorecard!BJ570="x",MediaScorecard!BK570="x",MediaScorecard!BL570="x"),1, 2))</f>
        <v/>
      </c>
      <c r="CU569" s="308" t="n"/>
      <c r="CV569" s="308" t="n"/>
      <c r="CW569" s="308" t="n"/>
      <c r="CX569" s="309" t="n"/>
      <c r="CY569" s="308" t="n"/>
      <c r="CZ569" s="308" t="n"/>
      <c r="DA569" s="308" t="n"/>
    </row>
    <row r="570" ht="21" customHeight="1" s="590">
      <c r="A570" s="421" t="n"/>
      <c r="B570" s="270" t="n"/>
      <c r="C570" s="266" t="n"/>
      <c r="D570" s="267" t="inlineStr"/>
      <c r="E570" s="267" t="inlineStr"/>
      <c r="F570" s="268" t="inlineStr"/>
      <c r="G570" s="421" t="n"/>
      <c r="H570" s="269" t="n"/>
      <c r="I570" s="421" t="n"/>
      <c r="J570" s="421" t="n"/>
      <c r="K570" s="421" t="n"/>
      <c r="L570" s="421" t="n"/>
      <c r="M570" s="421" t="n"/>
      <c r="N570" s="421" t="n"/>
      <c r="O570" s="421" t="n"/>
      <c r="P570" s="421" t="n"/>
      <c r="Q570" s="421" t="n"/>
      <c r="R570" s="270" t="n"/>
      <c r="S570" s="421" t="n"/>
      <c r="T570" s="421" t="n"/>
      <c r="U570" s="421" t="n"/>
      <c r="V570" s="421" t="n"/>
      <c r="W570" s="421" t="n"/>
      <c r="X570" s="421" t="n"/>
      <c r="Y570" s="421" t="n"/>
      <c r="Z570" s="421" t="n"/>
      <c r="AA570" s="421" t="n"/>
      <c r="AB570" s="421" t="n"/>
      <c r="AC570" s="421" t="n"/>
      <c r="AD570" s="421" t="n"/>
      <c r="AE570" s="421" t="n"/>
      <c r="AF570" s="421" t="n"/>
      <c r="AG570" s="421" t="n"/>
      <c r="AH570" s="421" t="n"/>
      <c r="AI570" s="421" t="n"/>
      <c r="AJ570" s="297" t="n"/>
      <c r="AK570" s="297" t="n"/>
      <c r="AL570" s="284" t="n"/>
      <c r="AM570" s="297" t="n"/>
      <c r="AN570" s="285" t="n"/>
      <c r="AO570" s="297" t="n"/>
      <c r="AP570" s="297" t="n"/>
      <c r="AQ570" s="297" t="n"/>
      <c r="AR570" s="297" t="n"/>
      <c r="AS570" s="297" t="n"/>
      <c r="AT570" s="285" t="inlineStr">
        <is>
          <t>0</t>
        </is>
      </c>
      <c r="AU570" s="297" t="inlineStr">
        <is>
          <t>0</t>
        </is>
      </c>
      <c r="AV570" s="297" t="inlineStr">
        <is>
          <t>0</t>
        </is>
      </c>
      <c r="AW570" s="297" t="inlineStr">
        <is>
          <t>0</t>
        </is>
      </c>
      <c r="AX570" s="297" t="inlineStr">
        <is>
          <t>0</t>
        </is>
      </c>
      <c r="AY570" s="286" t="inlineStr">
        <is>
          <t>0</t>
        </is>
      </c>
      <c r="AZ570" s="286" t="inlineStr">
        <is>
          <t>0</t>
        </is>
      </c>
      <c r="BA570" s="287" t="inlineStr">
        <is>
          <t>0</t>
        </is>
      </c>
      <c r="BB570" s="286" t="inlineStr">
        <is>
          <t>0</t>
        </is>
      </c>
      <c r="BC570" s="286" t="inlineStr">
        <is>
          <t>0</t>
        </is>
      </c>
      <c r="BD570" s="286" t="inlineStr">
        <is>
          <t>0</t>
        </is>
      </c>
      <c r="BE570" s="286" t="inlineStr">
        <is>
          <t>0</t>
        </is>
      </c>
      <c r="BF570" s="286" t="inlineStr">
        <is>
          <t>0</t>
        </is>
      </c>
      <c r="BG570" s="286" t="inlineStr">
        <is>
          <t>0</t>
        </is>
      </c>
      <c r="BH570" s="297" t="inlineStr">
        <is>
          <t>0</t>
        </is>
      </c>
      <c r="BI570" s="297" t="inlineStr">
        <is>
          <t>0</t>
        </is>
      </c>
      <c r="BJ570" s="297" t="inlineStr">
        <is>
          <t>0</t>
        </is>
      </c>
      <c r="BK570" s="297" t="inlineStr">
        <is>
          <t>0</t>
        </is>
      </c>
      <c r="BL570" s="297" t="inlineStr">
        <is>
          <t>0</t>
        </is>
      </c>
      <c r="BM570" s="297" t="inlineStr">
        <is>
          <t>0</t>
        </is>
      </c>
      <c r="BN570" s="297" t="inlineStr">
        <is>
          <t>0</t>
        </is>
      </c>
      <c r="BO570" s="285" t="inlineStr">
        <is>
          <t>0</t>
        </is>
      </c>
      <c r="BP570" s="297" t="inlineStr">
        <is>
          <t>0</t>
        </is>
      </c>
      <c r="BQ570" s="297" t="inlineStr">
        <is>
          <t>0</t>
        </is>
      </c>
      <c r="BR570" s="297" t="inlineStr">
        <is>
          <t>0</t>
        </is>
      </c>
      <c r="BS570" s="297" t="inlineStr">
        <is>
          <t>0</t>
        </is>
      </c>
      <c r="BT570" s="297" t="inlineStr">
        <is>
          <t>0</t>
        </is>
      </c>
      <c r="BU570" s="297" t="inlineStr">
        <is>
          <t>0</t>
        </is>
      </c>
      <c r="BV570" s="297" t="inlineStr">
        <is>
          <t>0</t>
        </is>
      </c>
      <c r="BW570" s="288" t="inlineStr">
        <is>
          <t>0</t>
        </is>
      </c>
      <c r="BX570" s="276">
        <f>SUM(IF(COUNTIF(#REF!, "*1.*"), 2, 0), IF(COUNTIF(#REF!, "*2.*"), 2, 0), IF(COUNTIF(#REF!, "*3.*"), 2, 0), IF(COUNTIF(#REF!, "*4.*"), 2, 0), IF(COUNTIF(#REF!, "*5.*"), 2, 0), IF(COUNTIF(#REF!, "*6.*"), 2, 0))</f>
        <v/>
      </c>
      <c r="BY570" s="277">
        <f t="array" ref="BY570">SUM(VALUE(AT570),VALUE(AU570),VALUE(AV570),VALUE(AW570),VALUE(AX570),VALUE(AY570),VALUE(AZ570),VALUE(BB570),VALUE(BC570),VALUE(BD570),VALUE(BE570),VALUE(BF570),VALUE(BG570),VALUE(BH570),VALUE(BI570),VALUE(BJ570),VALUE(BK570),VALUE(BL570),VALUE(BM570),VALUE(BN570),VALUE(BO570),VALUE(BP570),VALUE(BQ570),VALUE(BR570),VALUE(BS570),VALUE(BT570),VALUE(BU570),VALUE(BV570),VALUE(BW570))</f>
        <v/>
      </c>
      <c r="BZ570" s="307" t="n"/>
      <c r="CA570" s="307" t="n"/>
      <c r="CB570" s="307" t="n"/>
      <c r="CC570" s="307" t="n"/>
      <c r="CD570" s="307" t="n"/>
      <c r="CE570" s="307" t="n"/>
      <c r="CF570" s="307" t="n"/>
      <c r="CG570" s="307" t="n"/>
      <c r="CH570" s="307" t="n"/>
      <c r="CI570" s="307" t="n"/>
      <c r="CJ570" s="307" t="n"/>
      <c r="CK570" s="307" t="n"/>
      <c r="CL570" s="307" t="n"/>
      <c r="CM570" s="307" t="n"/>
      <c r="CN570" s="307" t="n"/>
      <c r="CO570" s="307" t="n"/>
      <c r="CP570" s="307" t="n"/>
      <c r="CQ570" s="307" t="n"/>
      <c r="CR570" s="279" t="inlineStr"/>
      <c r="CS570" s="280">
        <f>AVERAGE(Value(BY570),value(CR570))</f>
        <v/>
      </c>
      <c r="CT570" s="421">
        <f>(IF(OR(MediaScorecard!BH571="x", MediaScorecard!BI571="x",MediaScorecard!BJ571="x",MediaScorecard!BK571="x",MediaScorecard!BL571="x"),1, 2))</f>
        <v/>
      </c>
      <c r="CU570" s="308" t="n"/>
      <c r="CV570" s="308" t="n"/>
      <c r="CW570" s="308" t="n"/>
      <c r="CX570" s="309" t="n"/>
      <c r="CY570" s="308" t="n"/>
      <c r="CZ570" s="308" t="n"/>
      <c r="DA570" s="308" t="n"/>
    </row>
    <row r="571" ht="21" customHeight="1" s="590">
      <c r="A571" s="421" t="n"/>
      <c r="B571" s="270" t="n"/>
      <c r="C571" s="266" t="n"/>
      <c r="D571" s="267" t="inlineStr"/>
      <c r="E571" s="267" t="inlineStr"/>
      <c r="F571" s="268" t="inlineStr"/>
      <c r="G571" s="421" t="n"/>
      <c r="H571" s="269" t="n"/>
      <c r="I571" s="421" t="n"/>
      <c r="J571" s="421" t="n"/>
      <c r="K571" s="421" t="n"/>
      <c r="L571" s="421" t="n"/>
      <c r="M571" s="421" t="n"/>
      <c r="N571" s="421" t="n"/>
      <c r="O571" s="421" t="n"/>
      <c r="P571" s="421" t="n"/>
      <c r="Q571" s="421" t="n"/>
      <c r="R571" s="270" t="n"/>
      <c r="S571" s="421" t="n"/>
      <c r="T571" s="421" t="n"/>
      <c r="U571" s="421" t="n"/>
      <c r="V571" s="421" t="n"/>
      <c r="W571" s="421" t="n"/>
      <c r="X571" s="421" t="n"/>
      <c r="Y571" s="421" t="n"/>
      <c r="Z571" s="421" t="n"/>
      <c r="AA571" s="421" t="n"/>
      <c r="AB571" s="421" t="n"/>
      <c r="AC571" s="421" t="n"/>
      <c r="AD571" s="421" t="n"/>
      <c r="AE571" s="421" t="n"/>
      <c r="AF571" s="421" t="n"/>
      <c r="AG571" s="421" t="n"/>
      <c r="AH571" s="421" t="n"/>
      <c r="AI571" s="421" t="n"/>
      <c r="AJ571" s="297" t="n"/>
      <c r="AK571" s="297" t="n"/>
      <c r="AL571" s="284" t="n"/>
      <c r="AM571" s="297" t="n"/>
      <c r="AN571" s="285" t="n"/>
      <c r="AO571" s="297" t="n"/>
      <c r="AP571" s="297" t="n"/>
      <c r="AQ571" s="297" t="n"/>
      <c r="AR571" s="297" t="n"/>
      <c r="AS571" s="297" t="n"/>
      <c r="AT571" s="285" t="inlineStr">
        <is>
          <t>0</t>
        </is>
      </c>
      <c r="AU571" s="297" t="inlineStr">
        <is>
          <t>0</t>
        </is>
      </c>
      <c r="AV571" s="297" t="inlineStr">
        <is>
          <t>0</t>
        </is>
      </c>
      <c r="AW571" s="297" t="inlineStr">
        <is>
          <t>0</t>
        </is>
      </c>
      <c r="AX571" s="297" t="inlineStr">
        <is>
          <t>0</t>
        </is>
      </c>
      <c r="AY571" s="286" t="inlineStr">
        <is>
          <t>0</t>
        </is>
      </c>
      <c r="AZ571" s="286" t="inlineStr">
        <is>
          <t>0</t>
        </is>
      </c>
      <c r="BA571" s="287" t="inlineStr">
        <is>
          <t>0</t>
        </is>
      </c>
      <c r="BB571" s="286" t="inlineStr">
        <is>
          <t>0</t>
        </is>
      </c>
      <c r="BC571" s="286" t="inlineStr">
        <is>
          <t>0</t>
        </is>
      </c>
      <c r="BD571" s="286" t="inlineStr">
        <is>
          <t>0</t>
        </is>
      </c>
      <c r="BE571" s="286" t="inlineStr">
        <is>
          <t>0</t>
        </is>
      </c>
      <c r="BF571" s="286" t="inlineStr">
        <is>
          <t>0</t>
        </is>
      </c>
      <c r="BG571" s="286" t="inlineStr">
        <is>
          <t>0</t>
        </is>
      </c>
      <c r="BH571" s="297" t="inlineStr">
        <is>
          <t>0</t>
        </is>
      </c>
      <c r="BI571" s="297" t="inlineStr">
        <is>
          <t>0</t>
        </is>
      </c>
      <c r="BJ571" s="297" t="inlineStr">
        <is>
          <t>0</t>
        </is>
      </c>
      <c r="BK571" s="297" t="inlineStr">
        <is>
          <t>0</t>
        </is>
      </c>
      <c r="BL571" s="297" t="inlineStr">
        <is>
          <t>0</t>
        </is>
      </c>
      <c r="BM571" s="297" t="inlineStr">
        <is>
          <t>0</t>
        </is>
      </c>
      <c r="BN571" s="297" t="inlineStr">
        <is>
          <t>0</t>
        </is>
      </c>
      <c r="BO571" s="285" t="inlineStr">
        <is>
          <t>0</t>
        </is>
      </c>
      <c r="BP571" s="297" t="inlineStr">
        <is>
          <t>0</t>
        </is>
      </c>
      <c r="BQ571" s="297" t="inlineStr">
        <is>
          <t>0</t>
        </is>
      </c>
      <c r="BR571" s="297" t="inlineStr">
        <is>
          <t>0</t>
        </is>
      </c>
      <c r="BS571" s="297" t="inlineStr">
        <is>
          <t>0</t>
        </is>
      </c>
      <c r="BT571" s="297" t="inlineStr">
        <is>
          <t>0</t>
        </is>
      </c>
      <c r="BU571" s="297" t="inlineStr">
        <is>
          <t>0</t>
        </is>
      </c>
      <c r="BV571" s="297" t="inlineStr">
        <is>
          <t>0</t>
        </is>
      </c>
      <c r="BW571" s="288" t="inlineStr">
        <is>
          <t>0</t>
        </is>
      </c>
      <c r="BX571" s="276">
        <f>SUM(IF(COUNTIF(#REF!, "*1.*"), 2, 0), IF(COUNTIF(#REF!, "*2.*"), 2, 0), IF(COUNTIF(#REF!, "*3.*"), 2, 0), IF(COUNTIF(#REF!, "*4.*"), 2, 0), IF(COUNTIF(#REF!, "*5.*"), 2, 0), IF(COUNTIF(#REF!, "*6.*"), 2, 0))</f>
        <v/>
      </c>
      <c r="BY571" s="277">
        <f t="array" ref="BY571">SUM(VALUE(AT571),VALUE(AU571),VALUE(AV571),VALUE(AW571),VALUE(AX571),VALUE(AY571),VALUE(AZ571),VALUE(BB571),VALUE(BC571),VALUE(BD571),VALUE(BE571),VALUE(BF571),VALUE(BG571),VALUE(BH571),VALUE(BI571),VALUE(BJ571),VALUE(BK571),VALUE(BL571),VALUE(BM571),VALUE(BN571),VALUE(BO571),VALUE(BP571),VALUE(BQ571),VALUE(BR571),VALUE(BS571),VALUE(BT571),VALUE(BU571),VALUE(BV571),VALUE(BW571))</f>
        <v/>
      </c>
      <c r="BZ571" s="307" t="n"/>
      <c r="CA571" s="307" t="n"/>
      <c r="CB571" s="307" t="n"/>
      <c r="CC571" s="307" t="n"/>
      <c r="CD571" s="307" t="n"/>
      <c r="CE571" s="307" t="n"/>
      <c r="CF571" s="307" t="n"/>
      <c r="CG571" s="307" t="n"/>
      <c r="CH571" s="307" t="n"/>
      <c r="CI571" s="307" t="n"/>
      <c r="CJ571" s="307" t="n"/>
      <c r="CK571" s="307" t="n"/>
      <c r="CL571" s="307" t="n"/>
      <c r="CM571" s="307" t="n"/>
      <c r="CN571" s="307" t="n"/>
      <c r="CO571" s="307" t="n"/>
      <c r="CP571" s="307" t="n"/>
      <c r="CQ571" s="307" t="n"/>
      <c r="CR571" s="279" t="inlineStr"/>
      <c r="CS571" s="280">
        <f>AVERAGE(Value(BY571),value(CR571))</f>
        <v/>
      </c>
      <c r="CT571" s="421">
        <f>(IF(OR(MediaScorecard!BH572="x", MediaScorecard!BI572="x",MediaScorecard!BJ572="x",MediaScorecard!BK572="x",MediaScorecard!BL572="x"),1, 2))</f>
        <v/>
      </c>
      <c r="CU571" s="308" t="n"/>
      <c r="CV571" s="308" t="n"/>
      <c r="CW571" s="308" t="n"/>
      <c r="CX571" s="309" t="n"/>
      <c r="CY571" s="308" t="n"/>
      <c r="CZ571" s="308" t="n"/>
      <c r="DA571" s="308" t="n"/>
    </row>
    <row r="572" ht="21" customHeight="1" s="590">
      <c r="A572" s="421" t="n"/>
      <c r="B572" s="270" t="n"/>
      <c r="C572" s="266" t="n"/>
      <c r="D572" s="267" t="inlineStr"/>
      <c r="E572" s="267" t="inlineStr"/>
      <c r="F572" s="268" t="inlineStr"/>
      <c r="G572" s="421" t="n"/>
      <c r="H572" s="269" t="n"/>
      <c r="I572" s="421" t="n"/>
      <c r="J572" s="421" t="n"/>
      <c r="K572" s="421" t="n"/>
      <c r="L572" s="421" t="n"/>
      <c r="M572" s="421" t="n"/>
      <c r="N572" s="421" t="n"/>
      <c r="O572" s="421" t="n"/>
      <c r="P572" s="421" t="n"/>
      <c r="Q572" s="421" t="n"/>
      <c r="R572" s="270" t="n"/>
      <c r="S572" s="421" t="n"/>
      <c r="T572" s="421" t="n"/>
      <c r="U572" s="421" t="n"/>
      <c r="V572" s="421" t="n"/>
      <c r="W572" s="421" t="n"/>
      <c r="X572" s="421" t="n"/>
      <c r="Y572" s="421" t="n"/>
      <c r="Z572" s="421" t="n"/>
      <c r="AA572" s="421" t="n"/>
      <c r="AB572" s="421" t="n"/>
      <c r="AC572" s="421" t="n"/>
      <c r="AD572" s="421" t="n"/>
      <c r="AE572" s="421" t="n"/>
      <c r="AF572" s="421" t="n"/>
      <c r="AG572" s="421" t="n"/>
      <c r="AH572" s="421" t="n"/>
      <c r="AI572" s="421" t="n"/>
      <c r="AJ572" s="297" t="n"/>
      <c r="AK572" s="297" t="n"/>
      <c r="AL572" s="284" t="n"/>
      <c r="AM572" s="297" t="n"/>
      <c r="AN572" s="285" t="n"/>
      <c r="AO572" s="297" t="n"/>
      <c r="AP572" s="297" t="n"/>
      <c r="AQ572" s="297" t="n"/>
      <c r="AR572" s="297" t="n"/>
      <c r="AS572" s="297" t="n"/>
      <c r="AT572" s="285" t="inlineStr">
        <is>
          <t>0</t>
        </is>
      </c>
      <c r="AU572" s="297" t="inlineStr">
        <is>
          <t>0</t>
        </is>
      </c>
      <c r="AV572" s="297" t="inlineStr">
        <is>
          <t>0</t>
        </is>
      </c>
      <c r="AW572" s="297" t="inlineStr">
        <is>
          <t>0</t>
        </is>
      </c>
      <c r="AX572" s="297" t="inlineStr">
        <is>
          <t>0</t>
        </is>
      </c>
      <c r="AY572" s="286" t="inlineStr">
        <is>
          <t>0</t>
        </is>
      </c>
      <c r="AZ572" s="286" t="inlineStr">
        <is>
          <t>0</t>
        </is>
      </c>
      <c r="BA572" s="287" t="inlineStr">
        <is>
          <t>0</t>
        </is>
      </c>
      <c r="BB572" s="286" t="inlineStr">
        <is>
          <t>0</t>
        </is>
      </c>
      <c r="BC572" s="286" t="inlineStr">
        <is>
          <t>0</t>
        </is>
      </c>
      <c r="BD572" s="286" t="inlineStr">
        <is>
          <t>0</t>
        </is>
      </c>
      <c r="BE572" s="286" t="inlineStr">
        <is>
          <t>0</t>
        </is>
      </c>
      <c r="BF572" s="286" t="inlineStr">
        <is>
          <t>0</t>
        </is>
      </c>
      <c r="BG572" s="286" t="inlineStr">
        <is>
          <t>0</t>
        </is>
      </c>
      <c r="BH572" s="297" t="inlineStr">
        <is>
          <t>0</t>
        </is>
      </c>
      <c r="BI572" s="297" t="inlineStr">
        <is>
          <t>0</t>
        </is>
      </c>
      <c r="BJ572" s="297" t="inlineStr">
        <is>
          <t>0</t>
        </is>
      </c>
      <c r="BK572" s="297" t="inlineStr">
        <is>
          <t>0</t>
        </is>
      </c>
      <c r="BL572" s="297" t="inlineStr">
        <is>
          <t>0</t>
        </is>
      </c>
      <c r="BM572" s="297" t="inlineStr">
        <is>
          <t>0</t>
        </is>
      </c>
      <c r="BN572" s="297" t="inlineStr">
        <is>
          <t>0</t>
        </is>
      </c>
      <c r="BO572" s="285" t="inlineStr">
        <is>
          <t>0</t>
        </is>
      </c>
      <c r="BP572" s="297" t="inlineStr">
        <is>
          <t>0</t>
        </is>
      </c>
      <c r="BQ572" s="297" t="inlineStr">
        <is>
          <t>0</t>
        </is>
      </c>
      <c r="BR572" s="297" t="inlineStr">
        <is>
          <t>0</t>
        </is>
      </c>
      <c r="BS572" s="297" t="inlineStr">
        <is>
          <t>0</t>
        </is>
      </c>
      <c r="BT572" s="297" t="inlineStr">
        <is>
          <t>0</t>
        </is>
      </c>
      <c r="BU572" s="297" t="inlineStr">
        <is>
          <t>0</t>
        </is>
      </c>
      <c r="BV572" s="297" t="inlineStr">
        <is>
          <t>0</t>
        </is>
      </c>
      <c r="BW572" s="288" t="inlineStr">
        <is>
          <t>0</t>
        </is>
      </c>
      <c r="BX572" s="276">
        <f>SUM(IF(COUNTIF(#REF!, "*1.*"), 2, 0), IF(COUNTIF(#REF!, "*2.*"), 2, 0), IF(COUNTIF(#REF!, "*3.*"), 2, 0), IF(COUNTIF(#REF!, "*4.*"), 2, 0), IF(COUNTIF(#REF!, "*5.*"), 2, 0), IF(COUNTIF(#REF!, "*6.*"), 2, 0))</f>
        <v/>
      </c>
      <c r="BY572" s="277">
        <f t="array" ref="BY572">SUM(VALUE(AT572),VALUE(AU572),VALUE(AV572),VALUE(AW572),VALUE(AX572),VALUE(AY572),VALUE(AZ572),VALUE(BB572),VALUE(BC572),VALUE(BD572),VALUE(BE572),VALUE(BF572),VALUE(BG572),VALUE(BH572),VALUE(BI572),VALUE(BJ572),VALUE(BK572),VALUE(BL572),VALUE(BM572),VALUE(BN572),VALUE(BO572),VALUE(BP572),VALUE(BQ572),VALUE(BR572),VALUE(BS572),VALUE(BT572),VALUE(BU572),VALUE(BV572),VALUE(BW572))</f>
        <v/>
      </c>
      <c r="BZ572" s="307" t="n"/>
      <c r="CA572" s="307" t="n"/>
      <c r="CB572" s="307" t="n"/>
      <c r="CC572" s="307" t="n"/>
      <c r="CD572" s="307" t="n"/>
      <c r="CE572" s="307" t="n"/>
      <c r="CF572" s="307" t="n"/>
      <c r="CG572" s="307" t="n"/>
      <c r="CH572" s="307" t="n"/>
      <c r="CI572" s="307" t="n"/>
      <c r="CJ572" s="307" t="n"/>
      <c r="CK572" s="307" t="n"/>
      <c r="CL572" s="307" t="n"/>
      <c r="CM572" s="307" t="n"/>
      <c r="CN572" s="307" t="n"/>
      <c r="CO572" s="307" t="n"/>
      <c r="CP572" s="307" t="n"/>
      <c r="CQ572" s="307" t="n"/>
      <c r="CR572" s="279" t="inlineStr"/>
      <c r="CS572" s="280">
        <f>AVERAGE(Value(BY572),value(CR572))</f>
        <v/>
      </c>
      <c r="CT572" s="421">
        <f>(IF(OR(MediaScorecard!BH573="x", MediaScorecard!BI573="x",MediaScorecard!BJ573="x",MediaScorecard!BK573="x",MediaScorecard!BL573="x"),1, 2))</f>
        <v/>
      </c>
      <c r="CU572" s="308" t="n"/>
      <c r="CV572" s="308" t="n"/>
      <c r="CW572" s="308" t="n"/>
      <c r="CX572" s="309" t="n"/>
      <c r="CY572" s="308" t="n"/>
      <c r="CZ572" s="308" t="n"/>
      <c r="DA572" s="308" t="n"/>
    </row>
    <row r="573" ht="21" customHeight="1" s="590">
      <c r="A573" s="421" t="n"/>
      <c r="B573" s="270" t="n"/>
      <c r="C573" s="266" t="n"/>
      <c r="D573" s="267" t="inlineStr"/>
      <c r="E573" s="267" t="inlineStr"/>
      <c r="F573" s="268" t="inlineStr"/>
      <c r="G573" s="421" t="n"/>
      <c r="H573" s="269" t="n"/>
      <c r="I573" s="421" t="n"/>
      <c r="J573" s="421" t="n"/>
      <c r="K573" s="421" t="n"/>
      <c r="L573" s="421" t="n"/>
      <c r="M573" s="421" t="n"/>
      <c r="N573" s="421" t="n"/>
      <c r="O573" s="421" t="n"/>
      <c r="P573" s="421" t="n"/>
      <c r="Q573" s="421" t="n"/>
      <c r="R573" s="270" t="n"/>
      <c r="S573" s="421" t="n"/>
      <c r="T573" s="421" t="n"/>
      <c r="U573" s="421" t="n"/>
      <c r="V573" s="421" t="n"/>
      <c r="W573" s="421" t="n"/>
      <c r="X573" s="421" t="n"/>
      <c r="Y573" s="421" t="n"/>
      <c r="Z573" s="421" t="n"/>
      <c r="AA573" s="421" t="n"/>
      <c r="AB573" s="421" t="n"/>
      <c r="AC573" s="421" t="n"/>
      <c r="AD573" s="421" t="n"/>
      <c r="AE573" s="421" t="n"/>
      <c r="AF573" s="421" t="n"/>
      <c r="AG573" s="421" t="n"/>
      <c r="AH573" s="421" t="n"/>
      <c r="AI573" s="421" t="n"/>
      <c r="AJ573" s="297" t="n"/>
      <c r="AK573" s="297" t="n"/>
      <c r="AL573" s="284" t="n"/>
      <c r="AM573" s="297" t="n"/>
      <c r="AN573" s="285" t="n"/>
      <c r="AO573" s="297" t="n"/>
      <c r="AP573" s="297" t="n"/>
      <c r="AQ573" s="297" t="n"/>
      <c r="AR573" s="297" t="n"/>
      <c r="AS573" s="297" t="n"/>
      <c r="AT573" s="285" t="inlineStr">
        <is>
          <t>0</t>
        </is>
      </c>
      <c r="AU573" s="297" t="inlineStr">
        <is>
          <t>0</t>
        </is>
      </c>
      <c r="AV573" s="297" t="inlineStr">
        <is>
          <t>0</t>
        </is>
      </c>
      <c r="AW573" s="297" t="inlineStr">
        <is>
          <t>0</t>
        </is>
      </c>
      <c r="AX573" s="297" t="inlineStr">
        <is>
          <t>0</t>
        </is>
      </c>
      <c r="AY573" s="286" t="inlineStr">
        <is>
          <t>0</t>
        </is>
      </c>
      <c r="AZ573" s="286" t="inlineStr">
        <is>
          <t>0</t>
        </is>
      </c>
      <c r="BA573" s="287" t="inlineStr">
        <is>
          <t>0</t>
        </is>
      </c>
      <c r="BB573" s="286" t="inlineStr">
        <is>
          <t>0</t>
        </is>
      </c>
      <c r="BC573" s="286" t="inlineStr">
        <is>
          <t>0</t>
        </is>
      </c>
      <c r="BD573" s="286" t="inlineStr">
        <is>
          <t>0</t>
        </is>
      </c>
      <c r="BE573" s="286" t="inlineStr">
        <is>
          <t>0</t>
        </is>
      </c>
      <c r="BF573" s="286" t="inlineStr">
        <is>
          <t>0</t>
        </is>
      </c>
      <c r="BG573" s="286" t="inlineStr">
        <is>
          <t>0</t>
        </is>
      </c>
      <c r="BH573" s="297" t="inlineStr">
        <is>
          <t>0</t>
        </is>
      </c>
      <c r="BI573" s="297" t="inlineStr">
        <is>
          <t>0</t>
        </is>
      </c>
      <c r="BJ573" s="297" t="inlineStr">
        <is>
          <t>0</t>
        </is>
      </c>
      <c r="BK573" s="297" t="inlineStr">
        <is>
          <t>0</t>
        </is>
      </c>
      <c r="BL573" s="297" t="inlineStr">
        <is>
          <t>0</t>
        </is>
      </c>
      <c r="BM573" s="297" t="inlineStr">
        <is>
          <t>0</t>
        </is>
      </c>
      <c r="BN573" s="297" t="inlineStr">
        <is>
          <t>0</t>
        </is>
      </c>
      <c r="BO573" s="285" t="inlineStr">
        <is>
          <t>0</t>
        </is>
      </c>
      <c r="BP573" s="297" t="inlineStr">
        <is>
          <t>0</t>
        </is>
      </c>
      <c r="BQ573" s="297" t="inlineStr">
        <is>
          <t>0</t>
        </is>
      </c>
      <c r="BR573" s="297" t="inlineStr">
        <is>
          <t>0</t>
        </is>
      </c>
      <c r="BS573" s="297" t="inlineStr">
        <is>
          <t>0</t>
        </is>
      </c>
      <c r="BT573" s="297" t="inlineStr">
        <is>
          <t>0</t>
        </is>
      </c>
      <c r="BU573" s="297" t="inlineStr">
        <is>
          <t>0</t>
        </is>
      </c>
      <c r="BV573" s="297" t="inlineStr">
        <is>
          <t>0</t>
        </is>
      </c>
      <c r="BW573" s="288" t="inlineStr">
        <is>
          <t>0</t>
        </is>
      </c>
      <c r="BX573" s="276">
        <f>SUM(IF(COUNTIF(#REF!, "*1.*"), 2, 0), IF(COUNTIF(#REF!, "*2.*"), 2, 0), IF(COUNTIF(#REF!, "*3.*"), 2, 0), IF(COUNTIF(#REF!, "*4.*"), 2, 0), IF(COUNTIF(#REF!, "*5.*"), 2, 0), IF(COUNTIF(#REF!, "*6.*"), 2, 0))</f>
        <v/>
      </c>
      <c r="BY573" s="277">
        <f t="array" ref="BY573">SUM(VALUE(AT573),VALUE(AU573),VALUE(AV573),VALUE(AW573),VALUE(AX573),VALUE(AY573),VALUE(AZ573),VALUE(BB573),VALUE(BC573),VALUE(BD573),VALUE(BE573),VALUE(BF573),VALUE(BG573),VALUE(BH573),VALUE(BI573),VALUE(BJ573),VALUE(BK573),VALUE(BL573),VALUE(BM573),VALUE(BN573),VALUE(BO573),VALUE(BP573),VALUE(BQ573),VALUE(BR573),VALUE(BS573),VALUE(BT573),VALUE(BU573),VALUE(BV573),VALUE(BW573))</f>
        <v/>
      </c>
      <c r="BZ573" s="303" t="n"/>
      <c r="CA573" s="303" t="n"/>
      <c r="CB573" s="303" t="n"/>
      <c r="CC573" s="303" t="n"/>
      <c r="CD573" s="303" t="n"/>
      <c r="CE573" s="303" t="n"/>
      <c r="CF573" s="303" t="n"/>
      <c r="CG573" s="303" t="n"/>
      <c r="CH573" s="303" t="n"/>
      <c r="CI573" s="303" t="n"/>
      <c r="CJ573" s="303" t="n"/>
      <c r="CK573" s="303" t="n"/>
      <c r="CL573" s="303" t="n"/>
      <c r="CM573" s="303" t="n"/>
      <c r="CN573" s="303" t="n"/>
      <c r="CO573" s="303" t="n"/>
      <c r="CP573" s="303" t="n"/>
      <c r="CQ573" s="303" t="n"/>
      <c r="CR573" s="279" t="inlineStr"/>
      <c r="CS573" s="280">
        <f>AVERAGE(Value(BY573),value(CR573))</f>
        <v/>
      </c>
      <c r="CT573" s="421">
        <f>(IF(OR(MediaScorecard!BH574="x", MediaScorecard!BI574="x",MediaScorecard!BJ574="x",MediaScorecard!BK574="x",MediaScorecard!BL574="x"),1, 2))</f>
        <v/>
      </c>
      <c r="CU573" s="304" t="n"/>
      <c r="CV573" s="304" t="n"/>
      <c r="CW573" s="304" t="n"/>
      <c r="CX573" s="305" t="n"/>
      <c r="CY573" s="304" t="n"/>
      <c r="CZ573" s="304" t="n"/>
      <c r="DA573" s="304" t="n"/>
    </row>
    <row r="574" ht="21" customHeight="1" s="590">
      <c r="A574" s="421" t="n"/>
      <c r="B574" s="270" t="n"/>
      <c r="C574" s="266" t="n"/>
      <c r="D574" s="267" t="inlineStr"/>
      <c r="E574" s="267" t="inlineStr"/>
      <c r="F574" s="268" t="inlineStr"/>
      <c r="G574" s="421" t="n"/>
      <c r="H574" s="269" t="n"/>
      <c r="I574" s="421" t="n"/>
      <c r="J574" s="421" t="n"/>
      <c r="K574" s="421" t="n"/>
      <c r="L574" s="421" t="n"/>
      <c r="M574" s="421" t="n"/>
      <c r="N574" s="421" t="n"/>
      <c r="O574" s="421" t="n"/>
      <c r="P574" s="421" t="n"/>
      <c r="Q574" s="421" t="n"/>
      <c r="R574" s="270" t="n"/>
      <c r="S574" s="421" t="n"/>
      <c r="T574" s="421" t="n"/>
      <c r="U574" s="421" t="n"/>
      <c r="V574" s="421" t="n"/>
      <c r="W574" s="421" t="n"/>
      <c r="X574" s="421" t="n"/>
      <c r="Y574" s="421" t="n"/>
      <c r="Z574" s="421" t="n"/>
      <c r="AA574" s="421" t="n"/>
      <c r="AB574" s="421" t="n"/>
      <c r="AC574" s="421" t="n"/>
      <c r="AD574" s="421" t="n"/>
      <c r="AE574" s="421" t="n"/>
      <c r="AF574" s="421" t="n"/>
      <c r="AG574" s="421" t="n"/>
      <c r="AH574" s="421" t="n"/>
      <c r="AI574" s="421" t="n"/>
      <c r="AJ574" s="297" t="n"/>
      <c r="AK574" s="297" t="n"/>
      <c r="AL574" s="284" t="n"/>
      <c r="AM574" s="297" t="n"/>
      <c r="AN574" s="285" t="n"/>
      <c r="AO574" s="297" t="n"/>
      <c r="AP574" s="297" t="n"/>
      <c r="AQ574" s="297" t="n"/>
      <c r="AR574" s="297" t="n"/>
      <c r="AS574" s="297" t="n"/>
      <c r="AT574" s="285" t="inlineStr">
        <is>
          <t>0</t>
        </is>
      </c>
      <c r="AU574" s="297" t="inlineStr">
        <is>
          <t>0</t>
        </is>
      </c>
      <c r="AV574" s="297" t="inlineStr">
        <is>
          <t>0</t>
        </is>
      </c>
      <c r="AW574" s="297" t="inlineStr">
        <is>
          <t>0</t>
        </is>
      </c>
      <c r="AX574" s="297" t="inlineStr">
        <is>
          <t>0</t>
        </is>
      </c>
      <c r="AY574" s="286" t="inlineStr">
        <is>
          <t>0</t>
        </is>
      </c>
      <c r="AZ574" s="286" t="inlineStr">
        <is>
          <t>0</t>
        </is>
      </c>
      <c r="BA574" s="287" t="inlineStr">
        <is>
          <t>0</t>
        </is>
      </c>
      <c r="BB574" s="286" t="inlineStr">
        <is>
          <t>0</t>
        </is>
      </c>
      <c r="BC574" s="286" t="inlineStr">
        <is>
          <t>0</t>
        </is>
      </c>
      <c r="BD574" s="286" t="inlineStr">
        <is>
          <t>0</t>
        </is>
      </c>
      <c r="BE574" s="286" t="inlineStr">
        <is>
          <t>0</t>
        </is>
      </c>
      <c r="BF574" s="286" t="inlineStr">
        <is>
          <t>0</t>
        </is>
      </c>
      <c r="BG574" s="286" t="inlineStr">
        <is>
          <t>0</t>
        </is>
      </c>
      <c r="BH574" s="297" t="inlineStr">
        <is>
          <t>0</t>
        </is>
      </c>
      <c r="BI574" s="297" t="inlineStr">
        <is>
          <t>0</t>
        </is>
      </c>
      <c r="BJ574" s="297" t="inlineStr">
        <is>
          <t>0</t>
        </is>
      </c>
      <c r="BK574" s="297" t="inlineStr">
        <is>
          <t>0</t>
        </is>
      </c>
      <c r="BL574" s="297" t="inlineStr">
        <is>
          <t>0</t>
        </is>
      </c>
      <c r="BM574" s="297" t="inlineStr">
        <is>
          <t>0</t>
        </is>
      </c>
      <c r="BN574" s="297" t="inlineStr">
        <is>
          <t>0</t>
        </is>
      </c>
      <c r="BO574" s="285" t="inlineStr">
        <is>
          <t>0</t>
        </is>
      </c>
      <c r="BP574" s="297" t="inlineStr">
        <is>
          <t>0</t>
        </is>
      </c>
      <c r="BQ574" s="297" t="inlineStr">
        <is>
          <t>0</t>
        </is>
      </c>
      <c r="BR574" s="297" t="inlineStr">
        <is>
          <t>0</t>
        </is>
      </c>
      <c r="BS574" s="297" t="inlineStr">
        <is>
          <t>0</t>
        </is>
      </c>
      <c r="BT574" s="297" t="inlineStr">
        <is>
          <t>0</t>
        </is>
      </c>
      <c r="BU574" s="297" t="inlineStr">
        <is>
          <t>0</t>
        </is>
      </c>
      <c r="BV574" s="297" t="inlineStr">
        <is>
          <t>0</t>
        </is>
      </c>
      <c r="BW574" s="288" t="inlineStr">
        <is>
          <t>0</t>
        </is>
      </c>
      <c r="BX574" s="276">
        <f>SUM(IF(COUNTIF(#REF!, "*1.*"), 2, 0), IF(COUNTIF(#REF!, "*2.*"), 2, 0), IF(COUNTIF(#REF!, "*3.*"), 2, 0), IF(COUNTIF(#REF!, "*4.*"), 2, 0), IF(COUNTIF(#REF!, "*5.*"), 2, 0), IF(COUNTIF(#REF!, "*6.*"), 2, 0))</f>
        <v/>
      </c>
      <c r="BY574" s="277">
        <f t="array" ref="BY574">SUM(VALUE(AT574),VALUE(AU574),VALUE(AV574),VALUE(AW574),VALUE(AX574),VALUE(AY574),VALUE(AZ574),VALUE(BB574),VALUE(BC574),VALUE(BD574),VALUE(BE574),VALUE(BF574),VALUE(BG574),VALUE(BH574),VALUE(BI574),VALUE(BJ574),VALUE(BK574),VALUE(BL574),VALUE(BM574),VALUE(BN574),VALUE(BO574),VALUE(BP574),VALUE(BQ574),VALUE(BR574),VALUE(BS574),VALUE(BT574),VALUE(BU574),VALUE(BV574),VALUE(BW574))</f>
        <v/>
      </c>
      <c r="BZ574" s="307" t="n"/>
      <c r="CA574" s="307" t="n"/>
      <c r="CB574" s="307" t="n"/>
      <c r="CC574" s="307" t="n"/>
      <c r="CD574" s="307" t="n"/>
      <c r="CE574" s="307" t="n"/>
      <c r="CF574" s="307" t="n"/>
      <c r="CG574" s="307" t="n"/>
      <c r="CH574" s="307" t="n"/>
      <c r="CI574" s="307" t="n"/>
      <c r="CJ574" s="307" t="n"/>
      <c r="CK574" s="307" t="n"/>
      <c r="CL574" s="307" t="n"/>
      <c r="CM574" s="307" t="n"/>
      <c r="CN574" s="307" t="n"/>
      <c r="CO574" s="307" t="n"/>
      <c r="CP574" s="307" t="n"/>
      <c r="CQ574" s="307" t="n"/>
      <c r="CR574" s="279" t="inlineStr"/>
      <c r="CS574" s="280">
        <f>AVERAGE(Value(BY574),value(CR574))</f>
        <v/>
      </c>
      <c r="CT574" s="421">
        <f>(IF(OR(MediaScorecard!BH575="x", MediaScorecard!BI575="x",MediaScorecard!BJ575="x",MediaScorecard!BK575="x",MediaScorecard!BL575="x"),1, 2))</f>
        <v/>
      </c>
      <c r="CU574" s="308" t="n"/>
      <c r="CV574" s="308" t="n"/>
      <c r="CW574" s="308" t="n"/>
      <c r="CX574" s="309" t="n"/>
      <c r="CY574" s="308" t="n"/>
      <c r="CZ574" s="308" t="n"/>
      <c r="DA574" s="308" t="n"/>
    </row>
    <row r="575" ht="21" customHeight="1" s="590">
      <c r="A575" s="421" t="n"/>
      <c r="B575" s="270" t="n"/>
      <c r="C575" s="266" t="n"/>
      <c r="D575" s="267" t="inlineStr"/>
      <c r="E575" s="267" t="inlineStr"/>
      <c r="F575" s="268" t="inlineStr"/>
      <c r="G575" s="421" t="n"/>
      <c r="H575" s="269" t="n"/>
      <c r="I575" s="421" t="n"/>
      <c r="J575" s="421" t="n"/>
      <c r="K575" s="421" t="n"/>
      <c r="L575" s="421" t="n"/>
      <c r="M575" s="421" t="n"/>
      <c r="N575" s="421" t="n"/>
      <c r="O575" s="421" t="n"/>
      <c r="P575" s="421" t="n"/>
      <c r="Q575" s="421" t="n"/>
      <c r="R575" s="270" t="n"/>
      <c r="S575" s="421" t="n"/>
      <c r="T575" s="421" t="n"/>
      <c r="U575" s="421" t="n"/>
      <c r="V575" s="421" t="n"/>
      <c r="W575" s="421" t="n"/>
      <c r="X575" s="421" t="n"/>
      <c r="Y575" s="421" t="n"/>
      <c r="Z575" s="421" t="n"/>
      <c r="AA575" s="421" t="n"/>
      <c r="AB575" s="421" t="n"/>
      <c r="AC575" s="421" t="n"/>
      <c r="AD575" s="421" t="n"/>
      <c r="AE575" s="421" t="n"/>
      <c r="AF575" s="421" t="n"/>
      <c r="AG575" s="421" t="n"/>
      <c r="AH575" s="421" t="n"/>
      <c r="AI575" s="421" t="n"/>
      <c r="AJ575" s="297" t="n"/>
      <c r="AK575" s="297" t="n"/>
      <c r="AL575" s="284" t="n"/>
      <c r="AM575" s="297" t="n"/>
      <c r="AN575" s="285" t="n"/>
      <c r="AO575" s="297" t="n"/>
      <c r="AP575" s="297" t="n"/>
      <c r="AQ575" s="297" t="n"/>
      <c r="AR575" s="297" t="n"/>
      <c r="AS575" s="297" t="n"/>
      <c r="AT575" s="285" t="inlineStr">
        <is>
          <t>0</t>
        </is>
      </c>
      <c r="AU575" s="297" t="inlineStr">
        <is>
          <t>0</t>
        </is>
      </c>
      <c r="AV575" s="297" t="inlineStr">
        <is>
          <t>0</t>
        </is>
      </c>
      <c r="AW575" s="297" t="inlineStr">
        <is>
          <t>0</t>
        </is>
      </c>
      <c r="AX575" s="297" t="inlineStr">
        <is>
          <t>0</t>
        </is>
      </c>
      <c r="AY575" s="286" t="inlineStr">
        <is>
          <t>0</t>
        </is>
      </c>
      <c r="AZ575" s="286" t="inlineStr">
        <is>
          <t>0</t>
        </is>
      </c>
      <c r="BA575" s="287" t="inlineStr">
        <is>
          <t>0</t>
        </is>
      </c>
      <c r="BB575" s="286" t="inlineStr">
        <is>
          <t>0</t>
        </is>
      </c>
      <c r="BC575" s="286" t="inlineStr">
        <is>
          <t>0</t>
        </is>
      </c>
      <c r="BD575" s="286" t="inlineStr">
        <is>
          <t>0</t>
        </is>
      </c>
      <c r="BE575" s="286" t="inlineStr">
        <is>
          <t>0</t>
        </is>
      </c>
      <c r="BF575" s="286" t="inlineStr">
        <is>
          <t>0</t>
        </is>
      </c>
      <c r="BG575" s="286" t="inlineStr">
        <is>
          <t>0</t>
        </is>
      </c>
      <c r="BH575" s="297" t="inlineStr">
        <is>
          <t>0</t>
        </is>
      </c>
      <c r="BI575" s="297" t="inlineStr">
        <is>
          <t>0</t>
        </is>
      </c>
      <c r="BJ575" s="297" t="inlineStr">
        <is>
          <t>0</t>
        </is>
      </c>
      <c r="BK575" s="297" t="inlineStr">
        <is>
          <t>0</t>
        </is>
      </c>
      <c r="BL575" s="297" t="inlineStr">
        <is>
          <t>0</t>
        </is>
      </c>
      <c r="BM575" s="297" t="inlineStr">
        <is>
          <t>0</t>
        </is>
      </c>
      <c r="BN575" s="297" t="inlineStr">
        <is>
          <t>0</t>
        </is>
      </c>
      <c r="BO575" s="285" t="inlineStr">
        <is>
          <t>0</t>
        </is>
      </c>
      <c r="BP575" s="297" t="inlineStr">
        <is>
          <t>0</t>
        </is>
      </c>
      <c r="BQ575" s="297" t="inlineStr">
        <is>
          <t>0</t>
        </is>
      </c>
      <c r="BR575" s="297" t="inlineStr">
        <is>
          <t>0</t>
        </is>
      </c>
      <c r="BS575" s="297" t="inlineStr">
        <is>
          <t>0</t>
        </is>
      </c>
      <c r="BT575" s="297" t="inlineStr">
        <is>
          <t>0</t>
        </is>
      </c>
      <c r="BU575" s="297" t="inlineStr">
        <is>
          <t>0</t>
        </is>
      </c>
      <c r="BV575" s="297" t="inlineStr">
        <is>
          <t>0</t>
        </is>
      </c>
      <c r="BW575" s="288" t="inlineStr">
        <is>
          <t>0</t>
        </is>
      </c>
      <c r="BX575" s="276">
        <f>SUM(IF(COUNTIF(#REF!, "*1.*"), 2, 0), IF(COUNTIF(#REF!, "*2.*"), 2, 0), IF(COUNTIF(#REF!, "*3.*"), 2, 0), IF(COUNTIF(#REF!, "*4.*"), 2, 0), IF(COUNTIF(#REF!, "*5.*"), 2, 0), IF(COUNTIF(#REF!, "*6.*"), 2, 0))</f>
        <v/>
      </c>
      <c r="BY575" s="277">
        <f t="array" ref="BY575">SUM(VALUE(AT575),VALUE(AU575),VALUE(AV575),VALUE(AW575),VALUE(AX575),VALUE(AY575),VALUE(AZ575),VALUE(BB575),VALUE(BC575),VALUE(BD575),VALUE(BE575),VALUE(BF575),VALUE(BG575),VALUE(BH575),VALUE(BI575),VALUE(BJ575),VALUE(BK575),VALUE(BL575),VALUE(BM575),VALUE(BN575),VALUE(BO575),VALUE(BP575),VALUE(BQ575),VALUE(BR575),VALUE(BS575),VALUE(BT575),VALUE(BU575),VALUE(BV575),VALUE(BW575))</f>
        <v/>
      </c>
      <c r="BZ575" s="307" t="n"/>
      <c r="CA575" s="307" t="n"/>
      <c r="CB575" s="307" t="n"/>
      <c r="CC575" s="307" t="n"/>
      <c r="CD575" s="307" t="n"/>
      <c r="CE575" s="307" t="n"/>
      <c r="CF575" s="307" t="n"/>
      <c r="CG575" s="307" t="n"/>
      <c r="CH575" s="307" t="n"/>
      <c r="CI575" s="307" t="n"/>
      <c r="CJ575" s="307" t="n"/>
      <c r="CK575" s="307" t="n"/>
      <c r="CL575" s="307" t="n"/>
      <c r="CM575" s="307" t="n"/>
      <c r="CN575" s="307" t="n"/>
      <c r="CO575" s="307" t="n"/>
      <c r="CP575" s="307" t="n"/>
      <c r="CQ575" s="307" t="n"/>
      <c r="CR575" s="279" t="inlineStr"/>
      <c r="CS575" s="280">
        <f>AVERAGE(Value(BY575),value(CR575))</f>
        <v/>
      </c>
      <c r="CT575" s="421">
        <f>(IF(OR(MediaScorecard!BH576="x", MediaScorecard!BI576="x",MediaScorecard!BJ576="x",MediaScorecard!BK576="x",MediaScorecard!BL576="x"),1, 2))</f>
        <v/>
      </c>
      <c r="CU575" s="308" t="n"/>
      <c r="CV575" s="308" t="n"/>
      <c r="CW575" s="308" t="n"/>
      <c r="CX575" s="309" t="n"/>
      <c r="CY575" s="308" t="n"/>
      <c r="CZ575" s="308" t="n"/>
      <c r="DA575" s="308" t="n"/>
    </row>
    <row r="576" ht="21" customHeight="1" s="590">
      <c r="A576" s="421" t="n"/>
      <c r="B576" s="270" t="n"/>
      <c r="C576" s="266" t="n"/>
      <c r="D576" s="267" t="inlineStr"/>
      <c r="E576" s="267" t="inlineStr"/>
      <c r="F576" s="268" t="inlineStr"/>
      <c r="G576" s="421" t="n"/>
      <c r="H576" s="269" t="n"/>
      <c r="I576" s="421" t="n"/>
      <c r="J576" s="421" t="n"/>
      <c r="K576" s="421" t="n"/>
      <c r="L576" s="421" t="n"/>
      <c r="M576" s="421" t="n"/>
      <c r="N576" s="421" t="n"/>
      <c r="O576" s="421" t="n"/>
      <c r="P576" s="421" t="n"/>
      <c r="Q576" s="421" t="n"/>
      <c r="R576" s="270" t="n"/>
      <c r="S576" s="421" t="n"/>
      <c r="T576" s="421" t="n"/>
      <c r="U576" s="421" t="n"/>
      <c r="V576" s="421" t="n"/>
      <c r="W576" s="421" t="n"/>
      <c r="X576" s="421" t="n"/>
      <c r="Y576" s="421" t="n"/>
      <c r="Z576" s="421" t="n"/>
      <c r="AA576" s="421" t="n"/>
      <c r="AB576" s="421" t="n"/>
      <c r="AC576" s="421" t="n"/>
      <c r="AD576" s="421" t="n"/>
      <c r="AE576" s="421" t="n"/>
      <c r="AF576" s="421" t="n"/>
      <c r="AG576" s="421" t="n"/>
      <c r="AH576" s="421" t="n"/>
      <c r="AI576" s="421" t="n"/>
      <c r="AJ576" s="297" t="n"/>
      <c r="AK576" s="297" t="n"/>
      <c r="AL576" s="284" t="n"/>
      <c r="AM576" s="297" t="n"/>
      <c r="AN576" s="285" t="n"/>
      <c r="AO576" s="297" t="n"/>
      <c r="AP576" s="297" t="n"/>
      <c r="AQ576" s="297" t="n"/>
      <c r="AR576" s="297" t="n"/>
      <c r="AS576" s="297" t="n"/>
      <c r="AT576" s="285" t="inlineStr">
        <is>
          <t>0</t>
        </is>
      </c>
      <c r="AU576" s="297" t="inlineStr">
        <is>
          <t>0</t>
        </is>
      </c>
      <c r="AV576" s="297" t="inlineStr">
        <is>
          <t>0</t>
        </is>
      </c>
      <c r="AW576" s="297" t="inlineStr">
        <is>
          <t>0</t>
        </is>
      </c>
      <c r="AX576" s="297" t="inlineStr">
        <is>
          <t>0</t>
        </is>
      </c>
      <c r="AY576" s="286" t="inlineStr">
        <is>
          <t>0</t>
        </is>
      </c>
      <c r="AZ576" s="286" t="inlineStr">
        <is>
          <t>0</t>
        </is>
      </c>
      <c r="BA576" s="287" t="inlineStr">
        <is>
          <t>0</t>
        </is>
      </c>
      <c r="BB576" s="286" t="inlineStr">
        <is>
          <t>0</t>
        </is>
      </c>
      <c r="BC576" s="286" t="inlineStr">
        <is>
          <t>0</t>
        </is>
      </c>
      <c r="BD576" s="286" t="inlineStr">
        <is>
          <t>0</t>
        </is>
      </c>
      <c r="BE576" s="286" t="inlineStr">
        <is>
          <t>0</t>
        </is>
      </c>
      <c r="BF576" s="286" t="inlineStr">
        <is>
          <t>0</t>
        </is>
      </c>
      <c r="BG576" s="286" t="inlineStr">
        <is>
          <t>0</t>
        </is>
      </c>
      <c r="BH576" s="297" t="inlineStr">
        <is>
          <t>0</t>
        </is>
      </c>
      <c r="BI576" s="297" t="inlineStr">
        <is>
          <t>0</t>
        </is>
      </c>
      <c r="BJ576" s="297" t="inlineStr">
        <is>
          <t>0</t>
        </is>
      </c>
      <c r="BK576" s="297" t="inlineStr">
        <is>
          <t>0</t>
        </is>
      </c>
      <c r="BL576" s="297" t="inlineStr">
        <is>
          <t>0</t>
        </is>
      </c>
      <c r="BM576" s="297" t="inlineStr">
        <is>
          <t>0</t>
        </is>
      </c>
      <c r="BN576" s="297" t="inlineStr">
        <is>
          <t>0</t>
        </is>
      </c>
      <c r="BO576" s="285" t="inlineStr">
        <is>
          <t>0</t>
        </is>
      </c>
      <c r="BP576" s="297" t="inlineStr">
        <is>
          <t>0</t>
        </is>
      </c>
      <c r="BQ576" s="297" t="inlineStr">
        <is>
          <t>0</t>
        </is>
      </c>
      <c r="BR576" s="297" t="inlineStr">
        <is>
          <t>0</t>
        </is>
      </c>
      <c r="BS576" s="297" t="inlineStr">
        <is>
          <t>0</t>
        </is>
      </c>
      <c r="BT576" s="297" t="inlineStr">
        <is>
          <t>0</t>
        </is>
      </c>
      <c r="BU576" s="297" t="inlineStr">
        <is>
          <t>0</t>
        </is>
      </c>
      <c r="BV576" s="297" t="inlineStr">
        <is>
          <t>0</t>
        </is>
      </c>
      <c r="BW576" s="288" t="inlineStr">
        <is>
          <t>0</t>
        </is>
      </c>
      <c r="BX576" s="276">
        <f>SUM(IF(COUNTIF(#REF!, "*1.*"), 2, 0), IF(COUNTIF(#REF!, "*2.*"), 2, 0), IF(COUNTIF(#REF!, "*3.*"), 2, 0), IF(COUNTIF(#REF!, "*4.*"), 2, 0), IF(COUNTIF(#REF!, "*5.*"), 2, 0), IF(COUNTIF(#REF!, "*6.*"), 2, 0))</f>
        <v/>
      </c>
      <c r="BY576" s="277">
        <f t="array" ref="BY576">SUM(VALUE(AT576),VALUE(AU576),VALUE(AV576),VALUE(AW576),VALUE(AX576),VALUE(AY576),VALUE(AZ576),VALUE(BB576),VALUE(BC576),VALUE(BD576),VALUE(BE576),VALUE(BF576),VALUE(BG576),VALUE(BH576),VALUE(BI576),VALUE(BJ576),VALUE(BK576),VALUE(BL576),VALUE(BM576),VALUE(BN576),VALUE(BO576),VALUE(BP576),VALUE(BQ576),VALUE(BR576),VALUE(BS576),VALUE(BT576),VALUE(BU576),VALUE(BV576),VALUE(BW576))</f>
        <v/>
      </c>
      <c r="BZ576" s="307" t="n"/>
      <c r="CA576" s="307" t="n"/>
      <c r="CB576" s="307" t="n"/>
      <c r="CC576" s="307" t="n"/>
      <c r="CD576" s="307" t="n"/>
      <c r="CE576" s="307" t="n"/>
      <c r="CF576" s="307" t="n"/>
      <c r="CG576" s="307" t="n"/>
      <c r="CH576" s="307" t="n"/>
      <c r="CI576" s="307" t="n"/>
      <c r="CJ576" s="307" t="n"/>
      <c r="CK576" s="307" t="n"/>
      <c r="CL576" s="307" t="n"/>
      <c r="CM576" s="307" t="n"/>
      <c r="CN576" s="307" t="n"/>
      <c r="CO576" s="307" t="n"/>
      <c r="CP576" s="307" t="n"/>
      <c r="CQ576" s="307" t="n"/>
      <c r="CR576" s="279" t="inlineStr"/>
      <c r="CS576" s="280">
        <f>AVERAGE(Value(BY576),value(CR576))</f>
        <v/>
      </c>
      <c r="CT576" s="421">
        <f>(IF(OR(MediaScorecard!BH577="x", MediaScorecard!BI577="x",MediaScorecard!BJ577="x",MediaScorecard!BK577="x",MediaScorecard!BL577="x"),1, 2))</f>
        <v/>
      </c>
      <c r="CU576" s="308" t="n"/>
      <c r="CV576" s="308" t="n"/>
      <c r="CW576" s="308" t="n"/>
      <c r="CX576" s="309" t="n"/>
      <c r="CY576" s="308" t="n"/>
      <c r="CZ576" s="308" t="n"/>
      <c r="DA576" s="308" t="n"/>
    </row>
    <row r="577" ht="21" customHeight="1" s="590">
      <c r="A577" s="421" t="n"/>
      <c r="B577" s="270" t="n"/>
      <c r="C577" s="266" t="n"/>
      <c r="D577" s="267" t="inlineStr"/>
      <c r="E577" s="267" t="inlineStr"/>
      <c r="F577" s="268" t="inlineStr"/>
      <c r="G577" s="421" t="n"/>
      <c r="H577" s="269" t="n"/>
      <c r="I577" s="421" t="n"/>
      <c r="J577" s="421" t="n"/>
      <c r="K577" s="421" t="n"/>
      <c r="L577" s="421" t="n"/>
      <c r="M577" s="421" t="n"/>
      <c r="N577" s="421" t="n"/>
      <c r="O577" s="421" t="n"/>
      <c r="P577" s="421" t="n"/>
      <c r="Q577" s="421" t="n"/>
      <c r="R577" s="270" t="n"/>
      <c r="S577" s="421" t="n"/>
      <c r="T577" s="421" t="n"/>
      <c r="U577" s="421" t="n"/>
      <c r="V577" s="421" t="n"/>
      <c r="W577" s="421" t="n"/>
      <c r="X577" s="421" t="n"/>
      <c r="Y577" s="421" t="n"/>
      <c r="Z577" s="421" t="n"/>
      <c r="AA577" s="421" t="n"/>
      <c r="AB577" s="421" t="n"/>
      <c r="AC577" s="421" t="n"/>
      <c r="AD577" s="421" t="n"/>
      <c r="AE577" s="421" t="n"/>
      <c r="AF577" s="421" t="n"/>
      <c r="AG577" s="421" t="n"/>
      <c r="AH577" s="421" t="n"/>
      <c r="AI577" s="421" t="n"/>
      <c r="AJ577" s="297" t="n"/>
      <c r="AK577" s="297" t="n"/>
      <c r="AL577" s="284" t="n"/>
      <c r="AM577" s="297" t="n"/>
      <c r="AN577" s="285" t="n"/>
      <c r="AO577" s="297" t="n"/>
      <c r="AP577" s="297" t="n"/>
      <c r="AQ577" s="297" t="n"/>
      <c r="AR577" s="297" t="n"/>
      <c r="AS577" s="297" t="n"/>
      <c r="AT577" s="285" t="inlineStr">
        <is>
          <t>0</t>
        </is>
      </c>
      <c r="AU577" s="297" t="inlineStr">
        <is>
          <t>0</t>
        </is>
      </c>
      <c r="AV577" s="297" t="inlineStr">
        <is>
          <t>0</t>
        </is>
      </c>
      <c r="AW577" s="297" t="inlineStr">
        <is>
          <t>0</t>
        </is>
      </c>
      <c r="AX577" s="297" t="inlineStr">
        <is>
          <t>0</t>
        </is>
      </c>
      <c r="AY577" s="286" t="inlineStr">
        <is>
          <t>0</t>
        </is>
      </c>
      <c r="AZ577" s="286" t="inlineStr">
        <is>
          <t>0</t>
        </is>
      </c>
      <c r="BA577" s="287" t="inlineStr">
        <is>
          <t>0</t>
        </is>
      </c>
      <c r="BB577" s="286" t="inlineStr">
        <is>
          <t>0</t>
        </is>
      </c>
      <c r="BC577" s="286" t="inlineStr">
        <is>
          <t>0</t>
        </is>
      </c>
      <c r="BD577" s="286" t="inlineStr">
        <is>
          <t>0</t>
        </is>
      </c>
      <c r="BE577" s="286" t="inlineStr">
        <is>
          <t>0</t>
        </is>
      </c>
      <c r="BF577" s="286" t="inlineStr">
        <is>
          <t>0</t>
        </is>
      </c>
      <c r="BG577" s="286" t="inlineStr">
        <is>
          <t>0</t>
        </is>
      </c>
      <c r="BH577" s="297" t="inlineStr">
        <is>
          <t>0</t>
        </is>
      </c>
      <c r="BI577" s="297" t="inlineStr">
        <is>
          <t>0</t>
        </is>
      </c>
      <c r="BJ577" s="297" t="inlineStr">
        <is>
          <t>0</t>
        </is>
      </c>
      <c r="BK577" s="297" t="inlineStr">
        <is>
          <t>0</t>
        </is>
      </c>
      <c r="BL577" s="297" t="inlineStr">
        <is>
          <t>0</t>
        </is>
      </c>
      <c r="BM577" s="297" t="inlineStr">
        <is>
          <t>0</t>
        </is>
      </c>
      <c r="BN577" s="297" t="inlineStr">
        <is>
          <t>0</t>
        </is>
      </c>
      <c r="BO577" s="285" t="inlineStr">
        <is>
          <t>0</t>
        </is>
      </c>
      <c r="BP577" s="297" t="inlineStr">
        <is>
          <t>0</t>
        </is>
      </c>
      <c r="BQ577" s="297" t="inlineStr">
        <is>
          <t>0</t>
        </is>
      </c>
      <c r="BR577" s="297" t="inlineStr">
        <is>
          <t>0</t>
        </is>
      </c>
      <c r="BS577" s="297" t="inlineStr">
        <is>
          <t>0</t>
        </is>
      </c>
      <c r="BT577" s="297" t="inlineStr">
        <is>
          <t>0</t>
        </is>
      </c>
      <c r="BU577" s="297" t="inlineStr">
        <is>
          <t>0</t>
        </is>
      </c>
      <c r="BV577" s="297" t="inlineStr">
        <is>
          <t>0</t>
        </is>
      </c>
      <c r="BW577" s="288" t="inlineStr">
        <is>
          <t>0</t>
        </is>
      </c>
      <c r="BX577" s="276">
        <f>SUM(IF(COUNTIF(#REF!, "*1.*"), 2, 0), IF(COUNTIF(#REF!, "*2.*"), 2, 0), IF(COUNTIF(#REF!, "*3.*"), 2, 0), IF(COUNTIF(#REF!, "*4.*"), 2, 0), IF(COUNTIF(#REF!, "*5.*"), 2, 0), IF(COUNTIF(#REF!, "*6.*"), 2, 0))</f>
        <v/>
      </c>
      <c r="BY577" s="277">
        <f t="array" ref="BY577">SUM(VALUE(AT577),VALUE(AU577),VALUE(AV577),VALUE(AW577),VALUE(AX577),VALUE(AY577),VALUE(AZ577),VALUE(BB577),VALUE(BC577),VALUE(BD577),VALUE(BE577),VALUE(BF577),VALUE(BG577),VALUE(BH577),VALUE(BI577),VALUE(BJ577),VALUE(BK577),VALUE(BL577),VALUE(BM577),VALUE(BN577),VALUE(BO577),VALUE(BP577),VALUE(BQ577),VALUE(BR577),VALUE(BS577),VALUE(BT577),VALUE(BU577),VALUE(BV577),VALUE(BW577))</f>
        <v/>
      </c>
      <c r="BZ577" s="307" t="n"/>
      <c r="CA577" s="307" t="n"/>
      <c r="CB577" s="307" t="n"/>
      <c r="CC577" s="307" t="n"/>
      <c r="CD577" s="307" t="n"/>
      <c r="CE577" s="307" t="n"/>
      <c r="CF577" s="307" t="n"/>
      <c r="CG577" s="307" t="n"/>
      <c r="CH577" s="307" t="n"/>
      <c r="CI577" s="307" t="n"/>
      <c r="CJ577" s="307" t="n"/>
      <c r="CK577" s="307" t="n"/>
      <c r="CL577" s="307" t="n"/>
      <c r="CM577" s="307" t="n"/>
      <c r="CN577" s="307" t="n"/>
      <c r="CO577" s="307" t="n"/>
      <c r="CP577" s="307" t="n"/>
      <c r="CQ577" s="307" t="n"/>
      <c r="CR577" s="279" t="inlineStr"/>
      <c r="CS577" s="280">
        <f>AVERAGE(Value(BY577),value(CR577))</f>
        <v/>
      </c>
      <c r="CT577" s="421">
        <f>(IF(OR(MediaScorecard!BH578="x", MediaScorecard!BI578="x",MediaScorecard!BJ578="x",MediaScorecard!BK578="x",MediaScorecard!BL578="x"),1, 2))</f>
        <v/>
      </c>
      <c r="CU577" s="308" t="n"/>
      <c r="CV577" s="308" t="n"/>
      <c r="CW577" s="308" t="n"/>
      <c r="CX577" s="309" t="n"/>
      <c r="CY577" s="308" t="n"/>
      <c r="CZ577" s="308" t="n"/>
      <c r="DA577" s="308" t="n"/>
    </row>
    <row r="578" ht="21" customHeight="1" s="590">
      <c r="A578" s="421" t="n"/>
      <c r="B578" s="270" t="n"/>
      <c r="C578" s="266" t="n"/>
      <c r="D578" s="267" t="inlineStr"/>
      <c r="E578" s="267" t="inlineStr"/>
      <c r="F578" s="268" t="inlineStr"/>
      <c r="G578" s="421" t="n"/>
      <c r="H578" s="269" t="n"/>
      <c r="I578" s="421" t="n"/>
      <c r="J578" s="421" t="n"/>
      <c r="K578" s="421" t="n"/>
      <c r="L578" s="421" t="n"/>
      <c r="M578" s="421" t="n"/>
      <c r="N578" s="421" t="n"/>
      <c r="O578" s="421" t="n"/>
      <c r="P578" s="421" t="n"/>
      <c r="Q578" s="421" t="n"/>
      <c r="R578" s="270" t="n"/>
      <c r="S578" s="421" t="n"/>
      <c r="T578" s="421" t="n"/>
      <c r="U578" s="421" t="n"/>
      <c r="V578" s="421" t="n"/>
      <c r="W578" s="421" t="n"/>
      <c r="X578" s="421" t="n"/>
      <c r="Y578" s="421" t="n"/>
      <c r="Z578" s="421" t="n"/>
      <c r="AA578" s="421" t="n"/>
      <c r="AB578" s="421" t="n"/>
      <c r="AC578" s="421" t="n"/>
      <c r="AD578" s="421" t="n"/>
      <c r="AE578" s="421" t="n"/>
      <c r="AF578" s="421" t="n"/>
      <c r="AG578" s="421" t="n"/>
      <c r="AH578" s="421" t="n"/>
      <c r="AI578" s="421" t="n"/>
      <c r="AJ578" s="297" t="n"/>
      <c r="AK578" s="297" t="n"/>
      <c r="AL578" s="284" t="n"/>
      <c r="AM578" s="297" t="n"/>
      <c r="AN578" s="285" t="n"/>
      <c r="AO578" s="297" t="n"/>
      <c r="AP578" s="297" t="n"/>
      <c r="AQ578" s="297" t="n"/>
      <c r="AR578" s="297" t="n"/>
      <c r="AS578" s="297" t="n"/>
      <c r="AT578" s="285" t="inlineStr">
        <is>
          <t>0</t>
        </is>
      </c>
      <c r="AU578" s="297" t="inlineStr">
        <is>
          <t>0</t>
        </is>
      </c>
      <c r="AV578" s="297" t="inlineStr">
        <is>
          <t>0</t>
        </is>
      </c>
      <c r="AW578" s="297" t="inlineStr">
        <is>
          <t>0</t>
        </is>
      </c>
      <c r="AX578" s="297" t="inlineStr">
        <is>
          <t>0</t>
        </is>
      </c>
      <c r="AY578" s="286" t="inlineStr">
        <is>
          <t>0</t>
        </is>
      </c>
      <c r="AZ578" s="286" t="inlineStr">
        <is>
          <t>0</t>
        </is>
      </c>
      <c r="BA578" s="287" t="inlineStr">
        <is>
          <t>0</t>
        </is>
      </c>
      <c r="BB578" s="286" t="inlineStr">
        <is>
          <t>0</t>
        </is>
      </c>
      <c r="BC578" s="286" t="inlineStr">
        <is>
          <t>0</t>
        </is>
      </c>
      <c r="BD578" s="286" t="inlineStr">
        <is>
          <t>0</t>
        </is>
      </c>
      <c r="BE578" s="286" t="inlineStr">
        <is>
          <t>0</t>
        </is>
      </c>
      <c r="BF578" s="286" t="inlineStr">
        <is>
          <t>0</t>
        </is>
      </c>
      <c r="BG578" s="286" t="inlineStr">
        <is>
          <t>0</t>
        </is>
      </c>
      <c r="BH578" s="297" t="inlineStr">
        <is>
          <t>0</t>
        </is>
      </c>
      <c r="BI578" s="297" t="inlineStr">
        <is>
          <t>0</t>
        </is>
      </c>
      <c r="BJ578" s="297" t="inlineStr">
        <is>
          <t>0</t>
        </is>
      </c>
      <c r="BK578" s="297" t="inlineStr">
        <is>
          <t>0</t>
        </is>
      </c>
      <c r="BL578" s="297" t="inlineStr">
        <is>
          <t>0</t>
        </is>
      </c>
      <c r="BM578" s="297" t="inlineStr">
        <is>
          <t>0</t>
        </is>
      </c>
      <c r="BN578" s="297" t="inlineStr">
        <is>
          <t>0</t>
        </is>
      </c>
      <c r="BO578" s="285" t="inlineStr">
        <is>
          <t>0</t>
        </is>
      </c>
      <c r="BP578" s="297" t="inlineStr">
        <is>
          <t>0</t>
        </is>
      </c>
      <c r="BQ578" s="297" t="inlineStr">
        <is>
          <t>0</t>
        </is>
      </c>
      <c r="BR578" s="297" t="inlineStr">
        <is>
          <t>0</t>
        </is>
      </c>
      <c r="BS578" s="297" t="inlineStr">
        <is>
          <t>0</t>
        </is>
      </c>
      <c r="BT578" s="297" t="inlineStr">
        <is>
          <t>0</t>
        </is>
      </c>
      <c r="BU578" s="297" t="inlineStr">
        <is>
          <t>0</t>
        </is>
      </c>
      <c r="BV578" s="297" t="inlineStr">
        <is>
          <t>0</t>
        </is>
      </c>
      <c r="BW578" s="288" t="inlineStr">
        <is>
          <t>0</t>
        </is>
      </c>
      <c r="BX578" s="276">
        <f>SUM(IF(COUNTIF(#REF!, "*1.*"), 2, 0), IF(COUNTIF(#REF!, "*2.*"), 2, 0), IF(COUNTIF(#REF!, "*3.*"), 2, 0), IF(COUNTIF(#REF!, "*4.*"), 2, 0), IF(COUNTIF(#REF!, "*5.*"), 2, 0), IF(COUNTIF(#REF!, "*6.*"), 2, 0))</f>
        <v/>
      </c>
      <c r="BY578" s="277">
        <f t="array" ref="BY578">SUM(VALUE(AT578),VALUE(AU578),VALUE(AV578),VALUE(AW578),VALUE(AX578),VALUE(AY578),VALUE(AZ578),VALUE(BB578),VALUE(BC578),VALUE(BD578),VALUE(BE578),VALUE(BF578),VALUE(BG578),VALUE(BH578),VALUE(BI578),VALUE(BJ578),VALUE(BK578),VALUE(BL578),VALUE(BM578),VALUE(BN578),VALUE(BO578),VALUE(BP578),VALUE(BQ578),VALUE(BR578),VALUE(BS578),VALUE(BT578),VALUE(BU578),VALUE(BV578),VALUE(BW578))</f>
        <v/>
      </c>
      <c r="BZ578" s="307" t="n"/>
      <c r="CA578" s="307" t="n"/>
      <c r="CB578" s="307" t="n"/>
      <c r="CC578" s="307" t="n"/>
      <c r="CD578" s="307" t="n"/>
      <c r="CE578" s="307" t="n"/>
      <c r="CF578" s="307" t="n"/>
      <c r="CG578" s="307" t="n"/>
      <c r="CH578" s="307" t="n"/>
      <c r="CI578" s="307" t="n"/>
      <c r="CJ578" s="307" t="n"/>
      <c r="CK578" s="307" t="n"/>
      <c r="CL578" s="307" t="n"/>
      <c r="CM578" s="307" t="n"/>
      <c r="CN578" s="307" t="n"/>
      <c r="CO578" s="307" t="n"/>
      <c r="CP578" s="307" t="n"/>
      <c r="CQ578" s="307" t="n"/>
      <c r="CR578" s="279" t="inlineStr"/>
      <c r="CS578" s="280">
        <f>AVERAGE(Value(BY578),value(CR578))</f>
        <v/>
      </c>
      <c r="CT578" s="421">
        <f>(IF(OR(MediaScorecard!BH579="x", MediaScorecard!BI579="x",MediaScorecard!BJ579="x",MediaScorecard!BK579="x",MediaScorecard!BL579="x"),1, 2))</f>
        <v/>
      </c>
      <c r="CU578" s="308" t="n"/>
      <c r="CV578" s="308" t="n"/>
      <c r="CW578" s="308" t="n"/>
      <c r="CX578" s="309" t="n"/>
      <c r="CY578" s="308" t="n"/>
      <c r="CZ578" s="308" t="n"/>
      <c r="DA578" s="308" t="n"/>
    </row>
    <row r="579" ht="21" customHeight="1" s="590">
      <c r="A579" s="421" t="n"/>
      <c r="B579" s="270" t="n"/>
      <c r="C579" s="266" t="n"/>
      <c r="D579" s="267" t="inlineStr"/>
      <c r="E579" s="267" t="inlineStr"/>
      <c r="F579" s="268" t="inlineStr"/>
      <c r="G579" s="421" t="n"/>
      <c r="H579" s="269" t="n"/>
      <c r="I579" s="421" t="n"/>
      <c r="J579" s="421" t="n"/>
      <c r="K579" s="421" t="n"/>
      <c r="L579" s="421" t="n"/>
      <c r="M579" s="421" t="n"/>
      <c r="N579" s="421" t="n"/>
      <c r="O579" s="421" t="n"/>
      <c r="P579" s="421" t="n"/>
      <c r="Q579" s="421" t="n"/>
      <c r="R579" s="270" t="n"/>
      <c r="S579" s="421" t="n"/>
      <c r="T579" s="421" t="n"/>
      <c r="U579" s="421" t="n"/>
      <c r="V579" s="421" t="n"/>
      <c r="W579" s="421" t="n"/>
      <c r="X579" s="421" t="n"/>
      <c r="Y579" s="421" t="n"/>
      <c r="Z579" s="421" t="n"/>
      <c r="AA579" s="421" t="n"/>
      <c r="AB579" s="421" t="n"/>
      <c r="AC579" s="421" t="n"/>
      <c r="AD579" s="421" t="n"/>
      <c r="AE579" s="421" t="n"/>
      <c r="AF579" s="421" t="n"/>
      <c r="AG579" s="421" t="n"/>
      <c r="AH579" s="421" t="n"/>
      <c r="AI579" s="421" t="n"/>
      <c r="AJ579" s="297" t="n"/>
      <c r="AK579" s="297" t="n"/>
      <c r="AL579" s="284" t="n"/>
      <c r="AM579" s="297" t="n"/>
      <c r="AN579" s="285" t="n"/>
      <c r="AO579" s="297" t="n"/>
      <c r="AP579" s="297" t="n"/>
      <c r="AQ579" s="297" t="n"/>
      <c r="AR579" s="297" t="n"/>
      <c r="AS579" s="297" t="n"/>
      <c r="AT579" s="285" t="inlineStr">
        <is>
          <t>0</t>
        </is>
      </c>
      <c r="AU579" s="297" t="inlineStr">
        <is>
          <t>0</t>
        </is>
      </c>
      <c r="AV579" s="297" t="inlineStr">
        <is>
          <t>0</t>
        </is>
      </c>
      <c r="AW579" s="297" t="inlineStr">
        <is>
          <t>0</t>
        </is>
      </c>
      <c r="AX579" s="297" t="inlineStr">
        <is>
          <t>0</t>
        </is>
      </c>
      <c r="AY579" s="286" t="inlineStr">
        <is>
          <t>0</t>
        </is>
      </c>
      <c r="AZ579" s="286" t="inlineStr">
        <is>
          <t>0</t>
        </is>
      </c>
      <c r="BA579" s="287" t="inlineStr">
        <is>
          <t>0</t>
        </is>
      </c>
      <c r="BB579" s="286" t="inlineStr">
        <is>
          <t>0</t>
        </is>
      </c>
      <c r="BC579" s="286" t="inlineStr">
        <is>
          <t>0</t>
        </is>
      </c>
      <c r="BD579" s="286" t="inlineStr">
        <is>
          <t>0</t>
        </is>
      </c>
      <c r="BE579" s="286" t="inlineStr">
        <is>
          <t>0</t>
        </is>
      </c>
      <c r="BF579" s="286" t="inlineStr">
        <is>
          <t>0</t>
        </is>
      </c>
      <c r="BG579" s="286" t="inlineStr">
        <is>
          <t>0</t>
        </is>
      </c>
      <c r="BH579" s="297" t="inlineStr">
        <is>
          <t>0</t>
        </is>
      </c>
      <c r="BI579" s="297" t="inlineStr">
        <is>
          <t>0</t>
        </is>
      </c>
      <c r="BJ579" s="297" t="inlineStr">
        <is>
          <t>0</t>
        </is>
      </c>
      <c r="BK579" s="297" t="inlineStr">
        <is>
          <t>0</t>
        </is>
      </c>
      <c r="BL579" s="297" t="inlineStr">
        <is>
          <t>0</t>
        </is>
      </c>
      <c r="BM579" s="297" t="inlineStr">
        <is>
          <t>0</t>
        </is>
      </c>
      <c r="BN579" s="297" t="inlineStr">
        <is>
          <t>0</t>
        </is>
      </c>
      <c r="BO579" s="285" t="inlineStr">
        <is>
          <t>0</t>
        </is>
      </c>
      <c r="BP579" s="297" t="inlineStr">
        <is>
          <t>0</t>
        </is>
      </c>
      <c r="BQ579" s="297" t="inlineStr">
        <is>
          <t>0</t>
        </is>
      </c>
      <c r="BR579" s="297" t="inlineStr">
        <is>
          <t>0</t>
        </is>
      </c>
      <c r="BS579" s="297" t="inlineStr">
        <is>
          <t>0</t>
        </is>
      </c>
      <c r="BT579" s="297" t="inlineStr">
        <is>
          <t>0</t>
        </is>
      </c>
      <c r="BU579" s="297" t="inlineStr">
        <is>
          <t>0</t>
        </is>
      </c>
      <c r="BV579" s="297" t="inlineStr">
        <is>
          <t>0</t>
        </is>
      </c>
      <c r="BW579" s="288" t="inlineStr">
        <is>
          <t>0</t>
        </is>
      </c>
      <c r="BX579" s="276">
        <f>SUM(IF(COUNTIF(#REF!, "*1.*"), 2, 0), IF(COUNTIF(#REF!, "*2.*"), 2, 0), IF(COUNTIF(#REF!, "*3.*"), 2, 0), IF(COUNTIF(#REF!, "*4.*"), 2, 0), IF(COUNTIF(#REF!, "*5.*"), 2, 0), IF(COUNTIF(#REF!, "*6.*"), 2, 0))</f>
        <v/>
      </c>
      <c r="BY579" s="277">
        <f t="array" ref="BY579">SUM(VALUE(AT579),VALUE(AU579),VALUE(AV579),VALUE(AW579),VALUE(AX579),VALUE(AY579),VALUE(AZ579),VALUE(BB579),VALUE(BC579),VALUE(BD579),VALUE(BE579),VALUE(BF579),VALUE(BG579),VALUE(BH579),VALUE(BI579),VALUE(BJ579),VALUE(BK579),VALUE(BL579),VALUE(BM579),VALUE(BN579),VALUE(BO579),VALUE(BP579),VALUE(BQ579),VALUE(BR579),VALUE(BS579),VALUE(BT579),VALUE(BU579),VALUE(BV579),VALUE(BW579))</f>
        <v/>
      </c>
      <c r="BZ579" s="307" t="n"/>
      <c r="CA579" s="307" t="n"/>
      <c r="CB579" s="307" t="n"/>
      <c r="CC579" s="307" t="n"/>
      <c r="CD579" s="307" t="n"/>
      <c r="CE579" s="307" t="n"/>
      <c r="CF579" s="307" t="n"/>
      <c r="CG579" s="307" t="n"/>
      <c r="CH579" s="307" t="n"/>
      <c r="CI579" s="307" t="n"/>
      <c r="CJ579" s="307" t="n"/>
      <c r="CK579" s="307" t="n"/>
      <c r="CL579" s="307" t="n"/>
      <c r="CM579" s="307" t="n"/>
      <c r="CN579" s="307" t="n"/>
      <c r="CO579" s="307" t="n"/>
      <c r="CP579" s="307" t="n"/>
      <c r="CQ579" s="307" t="n"/>
      <c r="CR579" s="279" t="inlineStr"/>
      <c r="CS579" s="280">
        <f>AVERAGE(Value(BY579),value(CR579))</f>
        <v/>
      </c>
      <c r="CT579" s="421">
        <f>(IF(OR(MediaScorecard!BH580="x", MediaScorecard!BI580="x",MediaScorecard!BJ580="x",MediaScorecard!BK580="x",MediaScorecard!BL580="x"),1, 2))</f>
        <v/>
      </c>
      <c r="CU579" s="308" t="n"/>
      <c r="CV579" s="308" t="n"/>
      <c r="CW579" s="308" t="n"/>
      <c r="CX579" s="309" t="n"/>
      <c r="CY579" s="308" t="n"/>
      <c r="CZ579" s="308" t="n"/>
      <c r="DA579" s="308" t="n"/>
    </row>
    <row r="580" ht="21" customHeight="1" s="590">
      <c r="A580" s="421" t="n"/>
      <c r="B580" s="270" t="n"/>
      <c r="C580" s="266" t="n"/>
      <c r="D580" s="267" t="inlineStr"/>
      <c r="E580" s="267" t="inlineStr"/>
      <c r="F580" s="268" t="inlineStr"/>
      <c r="G580" s="421" t="n"/>
      <c r="H580" s="269" t="n"/>
      <c r="I580" s="421" t="n"/>
      <c r="J580" s="421" t="n"/>
      <c r="K580" s="421" t="n"/>
      <c r="L580" s="421" t="n"/>
      <c r="M580" s="421" t="n"/>
      <c r="N580" s="421" t="n"/>
      <c r="O580" s="421" t="n"/>
      <c r="P580" s="421" t="n"/>
      <c r="Q580" s="421" t="n"/>
      <c r="R580" s="270" t="n"/>
      <c r="S580" s="421" t="n"/>
      <c r="T580" s="421" t="n"/>
      <c r="U580" s="421" t="n"/>
      <c r="V580" s="421" t="n"/>
      <c r="W580" s="421" t="n"/>
      <c r="X580" s="421" t="n"/>
      <c r="Y580" s="421" t="n"/>
      <c r="Z580" s="421" t="n"/>
      <c r="AA580" s="421" t="n"/>
      <c r="AB580" s="421" t="n"/>
      <c r="AC580" s="421" t="n"/>
      <c r="AD580" s="421" t="n"/>
      <c r="AE580" s="421" t="n"/>
      <c r="AF580" s="421" t="n"/>
      <c r="AG580" s="421" t="n"/>
      <c r="AH580" s="421" t="n"/>
      <c r="AI580" s="421" t="n"/>
      <c r="AJ580" s="297" t="n"/>
      <c r="AK580" s="297" t="n"/>
      <c r="AL580" s="284" t="n"/>
      <c r="AM580" s="297" t="n"/>
      <c r="AN580" s="285" t="n"/>
      <c r="AO580" s="297" t="n"/>
      <c r="AP580" s="297" t="n"/>
      <c r="AQ580" s="297" t="n"/>
      <c r="AR580" s="297" t="n"/>
      <c r="AS580" s="297" t="n"/>
      <c r="AT580" s="285" t="inlineStr">
        <is>
          <t>0</t>
        </is>
      </c>
      <c r="AU580" s="297" t="inlineStr">
        <is>
          <t>0</t>
        </is>
      </c>
      <c r="AV580" s="297" t="inlineStr">
        <is>
          <t>0</t>
        </is>
      </c>
      <c r="AW580" s="297" t="inlineStr">
        <is>
          <t>0</t>
        </is>
      </c>
      <c r="AX580" s="297" t="inlineStr">
        <is>
          <t>0</t>
        </is>
      </c>
      <c r="AY580" s="286" t="inlineStr">
        <is>
          <t>0</t>
        </is>
      </c>
      <c r="AZ580" s="286" t="inlineStr">
        <is>
          <t>0</t>
        </is>
      </c>
      <c r="BA580" s="287" t="inlineStr">
        <is>
          <t>0</t>
        </is>
      </c>
      <c r="BB580" s="286" t="inlineStr">
        <is>
          <t>0</t>
        </is>
      </c>
      <c r="BC580" s="286" t="inlineStr">
        <is>
          <t>0</t>
        </is>
      </c>
      <c r="BD580" s="286" t="inlineStr">
        <is>
          <t>0</t>
        </is>
      </c>
      <c r="BE580" s="286" t="inlineStr">
        <is>
          <t>0</t>
        </is>
      </c>
      <c r="BF580" s="286" t="inlineStr">
        <is>
          <t>0</t>
        </is>
      </c>
      <c r="BG580" s="286" t="inlineStr">
        <is>
          <t>0</t>
        </is>
      </c>
      <c r="BH580" s="297" t="inlineStr">
        <is>
          <t>0</t>
        </is>
      </c>
      <c r="BI580" s="297" t="inlineStr">
        <is>
          <t>0</t>
        </is>
      </c>
      <c r="BJ580" s="297" t="inlineStr">
        <is>
          <t>0</t>
        </is>
      </c>
      <c r="BK580" s="297" t="inlineStr">
        <is>
          <t>0</t>
        </is>
      </c>
      <c r="BL580" s="297" t="inlineStr">
        <is>
          <t>0</t>
        </is>
      </c>
      <c r="BM580" s="297" t="inlineStr">
        <is>
          <t>0</t>
        </is>
      </c>
      <c r="BN580" s="297" t="inlineStr">
        <is>
          <t>0</t>
        </is>
      </c>
      <c r="BO580" s="285" t="inlineStr">
        <is>
          <t>0</t>
        </is>
      </c>
      <c r="BP580" s="297" t="inlineStr">
        <is>
          <t>0</t>
        </is>
      </c>
      <c r="BQ580" s="297" t="inlineStr">
        <is>
          <t>0</t>
        </is>
      </c>
      <c r="BR580" s="297" t="inlineStr">
        <is>
          <t>0</t>
        </is>
      </c>
      <c r="BS580" s="297" t="inlineStr">
        <is>
          <t>0</t>
        </is>
      </c>
      <c r="BT580" s="297" t="inlineStr">
        <is>
          <t>0</t>
        </is>
      </c>
      <c r="BU580" s="297" t="inlineStr">
        <is>
          <t>0</t>
        </is>
      </c>
      <c r="BV580" s="297" t="inlineStr">
        <is>
          <t>0</t>
        </is>
      </c>
      <c r="BW580" s="288" t="inlineStr">
        <is>
          <t>0</t>
        </is>
      </c>
      <c r="BX580" s="276">
        <f>SUM(IF(COUNTIF(#REF!, "*1.*"), 2, 0), IF(COUNTIF(#REF!, "*2.*"), 2, 0), IF(COUNTIF(#REF!, "*3.*"), 2, 0), IF(COUNTIF(#REF!, "*4.*"), 2, 0), IF(COUNTIF(#REF!, "*5.*"), 2, 0), IF(COUNTIF(#REF!, "*6.*"), 2, 0))</f>
        <v/>
      </c>
      <c r="BY580" s="277">
        <f t="array" ref="BY580">SUM(VALUE(AT580),VALUE(AU580),VALUE(AV580),VALUE(AW580),VALUE(AX580),VALUE(AY580),VALUE(AZ580),VALUE(BB580),VALUE(BC580),VALUE(BD580),VALUE(BE580),VALUE(BF580),VALUE(BG580),VALUE(BH580),VALUE(BI580),VALUE(BJ580),VALUE(BK580),VALUE(BL580),VALUE(BM580),VALUE(BN580),VALUE(BO580),VALUE(BP580),VALUE(BQ580),VALUE(BR580),VALUE(BS580),VALUE(BT580),VALUE(BU580),VALUE(BV580),VALUE(BW580))</f>
        <v/>
      </c>
      <c r="BZ580" s="307" t="n"/>
      <c r="CA580" s="307" t="n"/>
      <c r="CB580" s="307" t="n"/>
      <c r="CC580" s="307" t="n"/>
      <c r="CD580" s="307" t="n"/>
      <c r="CE580" s="307" t="n"/>
      <c r="CF580" s="307" t="n"/>
      <c r="CG580" s="307" t="n"/>
      <c r="CH580" s="307" t="n"/>
      <c r="CI580" s="307" t="n"/>
      <c r="CJ580" s="307" t="n"/>
      <c r="CK580" s="307" t="n"/>
      <c r="CL580" s="307" t="n"/>
      <c r="CM580" s="307" t="n"/>
      <c r="CN580" s="307" t="n"/>
      <c r="CO580" s="307" t="n"/>
      <c r="CP580" s="307" t="n"/>
      <c r="CQ580" s="307" t="n"/>
      <c r="CR580" s="279" t="inlineStr"/>
      <c r="CS580" s="280">
        <f>AVERAGE(Value(BY580),value(CR580))</f>
        <v/>
      </c>
      <c r="CT580" s="421">
        <f>(IF(OR(MediaScorecard!BH581="x", MediaScorecard!BI581="x",MediaScorecard!BJ581="x",MediaScorecard!BK581="x",MediaScorecard!BL581="x"),1, 2))</f>
        <v/>
      </c>
      <c r="CU580" s="308" t="n"/>
      <c r="CV580" s="308" t="n"/>
      <c r="CW580" s="308" t="n"/>
      <c r="CX580" s="309" t="n"/>
      <c r="CY580" s="308" t="n"/>
      <c r="CZ580" s="308" t="n"/>
      <c r="DA580" s="308" t="n"/>
    </row>
    <row r="581" ht="21" customHeight="1" s="590">
      <c r="A581" s="421" t="n"/>
      <c r="B581" s="270" t="n"/>
      <c r="C581" s="266" t="n"/>
      <c r="D581" s="267" t="inlineStr"/>
      <c r="E581" s="267" t="inlineStr"/>
      <c r="F581" s="268" t="inlineStr"/>
      <c r="G581" s="421" t="n"/>
      <c r="H581" s="269" t="n"/>
      <c r="I581" s="421" t="n"/>
      <c r="J581" s="421" t="n"/>
      <c r="K581" s="421" t="n"/>
      <c r="L581" s="421" t="n"/>
      <c r="M581" s="421" t="n"/>
      <c r="N581" s="421" t="n"/>
      <c r="O581" s="421" t="n"/>
      <c r="P581" s="421" t="n"/>
      <c r="Q581" s="421" t="n"/>
      <c r="R581" s="270" t="n"/>
      <c r="S581" s="421" t="n"/>
      <c r="T581" s="421" t="n"/>
      <c r="U581" s="421" t="n"/>
      <c r="V581" s="421" t="n"/>
      <c r="W581" s="421" t="n"/>
      <c r="X581" s="421" t="n"/>
      <c r="Y581" s="421" t="n"/>
      <c r="Z581" s="421" t="n"/>
      <c r="AA581" s="421" t="n"/>
      <c r="AB581" s="421" t="n"/>
      <c r="AC581" s="421" t="n"/>
      <c r="AD581" s="421" t="n"/>
      <c r="AE581" s="421" t="n"/>
      <c r="AF581" s="421" t="n"/>
      <c r="AG581" s="421" t="n"/>
      <c r="AH581" s="421" t="n"/>
      <c r="AI581" s="421" t="n"/>
      <c r="AJ581" s="297" t="n"/>
      <c r="AK581" s="297" t="n"/>
      <c r="AL581" s="284" t="n"/>
      <c r="AM581" s="297" t="n"/>
      <c r="AN581" s="285" t="n"/>
      <c r="AO581" s="297" t="n"/>
      <c r="AP581" s="297" t="n"/>
      <c r="AQ581" s="297" t="n"/>
      <c r="AR581" s="297" t="n"/>
      <c r="AS581" s="297" t="n"/>
      <c r="AT581" s="285" t="inlineStr">
        <is>
          <t>0</t>
        </is>
      </c>
      <c r="AU581" s="297" t="inlineStr">
        <is>
          <t>0</t>
        </is>
      </c>
      <c r="AV581" s="297" t="inlineStr">
        <is>
          <t>0</t>
        </is>
      </c>
      <c r="AW581" s="297" t="inlineStr">
        <is>
          <t>0</t>
        </is>
      </c>
      <c r="AX581" s="297" t="inlineStr">
        <is>
          <t>0</t>
        </is>
      </c>
      <c r="AY581" s="286" t="inlineStr">
        <is>
          <t>0</t>
        </is>
      </c>
      <c r="AZ581" s="286" t="inlineStr">
        <is>
          <t>0</t>
        </is>
      </c>
      <c r="BA581" s="287" t="inlineStr">
        <is>
          <t>0</t>
        </is>
      </c>
      <c r="BB581" s="286" t="inlineStr">
        <is>
          <t>0</t>
        </is>
      </c>
      <c r="BC581" s="286" t="inlineStr">
        <is>
          <t>0</t>
        </is>
      </c>
      <c r="BD581" s="286" t="inlineStr">
        <is>
          <t>0</t>
        </is>
      </c>
      <c r="BE581" s="286" t="inlineStr">
        <is>
          <t>0</t>
        </is>
      </c>
      <c r="BF581" s="286" t="inlineStr">
        <is>
          <t>0</t>
        </is>
      </c>
      <c r="BG581" s="286" t="inlineStr">
        <is>
          <t>0</t>
        </is>
      </c>
      <c r="BH581" s="297" t="inlineStr">
        <is>
          <t>0</t>
        </is>
      </c>
      <c r="BI581" s="297" t="inlineStr">
        <is>
          <t>0</t>
        </is>
      </c>
      <c r="BJ581" s="297" t="inlineStr">
        <is>
          <t>0</t>
        </is>
      </c>
      <c r="BK581" s="297" t="inlineStr">
        <is>
          <t>0</t>
        </is>
      </c>
      <c r="BL581" s="297" t="inlineStr">
        <is>
          <t>0</t>
        </is>
      </c>
      <c r="BM581" s="297" t="inlineStr">
        <is>
          <t>0</t>
        </is>
      </c>
      <c r="BN581" s="297" t="inlineStr">
        <is>
          <t>0</t>
        </is>
      </c>
      <c r="BO581" s="285" t="inlineStr">
        <is>
          <t>0</t>
        </is>
      </c>
      <c r="BP581" s="297" t="inlineStr">
        <is>
          <t>0</t>
        </is>
      </c>
      <c r="BQ581" s="297" t="inlineStr">
        <is>
          <t>0</t>
        </is>
      </c>
      <c r="BR581" s="297" t="inlineStr">
        <is>
          <t>0</t>
        </is>
      </c>
      <c r="BS581" s="297" t="inlineStr">
        <is>
          <t>0</t>
        </is>
      </c>
      <c r="BT581" s="297" t="inlineStr">
        <is>
          <t>0</t>
        </is>
      </c>
      <c r="BU581" s="297" t="inlineStr">
        <is>
          <t>0</t>
        </is>
      </c>
      <c r="BV581" s="297" t="inlineStr">
        <is>
          <t>0</t>
        </is>
      </c>
      <c r="BW581" s="288" t="inlineStr">
        <is>
          <t>0</t>
        </is>
      </c>
      <c r="BX581" s="276">
        <f>SUM(IF(COUNTIF(#REF!, "*1.*"), 2, 0), IF(COUNTIF(#REF!, "*2.*"), 2, 0), IF(COUNTIF(#REF!, "*3.*"), 2, 0), IF(COUNTIF(#REF!, "*4.*"), 2, 0), IF(COUNTIF(#REF!, "*5.*"), 2, 0), IF(COUNTIF(#REF!, "*6.*"), 2, 0))</f>
        <v/>
      </c>
      <c r="BY581" s="277">
        <f t="array" ref="BY581">SUM(VALUE(AT581),VALUE(AU581),VALUE(AV581),VALUE(AW581),VALUE(AX581),VALUE(AY581),VALUE(AZ581),VALUE(BB581),VALUE(BC581),VALUE(BD581),VALUE(BE581),VALUE(BF581),VALUE(BG581),VALUE(BH581),VALUE(BI581),VALUE(BJ581),VALUE(BK581),VALUE(BL581),VALUE(BM581),VALUE(BN581),VALUE(BO581),VALUE(BP581),VALUE(BQ581),VALUE(BR581),VALUE(BS581),VALUE(BT581),VALUE(BU581),VALUE(BV581),VALUE(BW581))</f>
        <v/>
      </c>
      <c r="BZ581" s="307" t="n"/>
      <c r="CA581" s="307" t="n"/>
      <c r="CB581" s="307" t="n"/>
      <c r="CC581" s="307" t="n"/>
      <c r="CD581" s="307" t="n"/>
      <c r="CE581" s="307" t="n"/>
      <c r="CF581" s="307" t="n"/>
      <c r="CG581" s="307" t="n"/>
      <c r="CH581" s="307" t="n"/>
      <c r="CI581" s="307" t="n"/>
      <c r="CJ581" s="307" t="n"/>
      <c r="CK581" s="307" t="n"/>
      <c r="CL581" s="307" t="n"/>
      <c r="CM581" s="307" t="n"/>
      <c r="CN581" s="307" t="n"/>
      <c r="CO581" s="307" t="n"/>
      <c r="CP581" s="307" t="n"/>
      <c r="CQ581" s="307" t="n"/>
      <c r="CR581" s="279" t="inlineStr"/>
      <c r="CS581" s="280">
        <f>AVERAGE(Value(BY581),value(CR581))</f>
        <v/>
      </c>
      <c r="CT581" s="421">
        <f>(IF(OR(MediaScorecard!BH582="x", MediaScorecard!BI582="x",MediaScorecard!BJ582="x",MediaScorecard!BK582="x",MediaScorecard!BL582="x"),1, 2))</f>
        <v/>
      </c>
      <c r="CU581" s="308" t="n"/>
      <c r="CV581" s="308" t="n"/>
      <c r="CW581" s="308" t="n"/>
      <c r="CX581" s="309" t="n"/>
      <c r="CY581" s="308" t="n"/>
      <c r="CZ581" s="308" t="n"/>
      <c r="DA581" s="308" t="n"/>
    </row>
    <row r="582" ht="21" customHeight="1" s="590">
      <c r="A582" s="421" t="n"/>
      <c r="B582" s="270" t="n"/>
      <c r="C582" s="266" t="n"/>
      <c r="D582" s="267" t="inlineStr"/>
      <c r="E582" s="267" t="inlineStr"/>
      <c r="F582" s="268" t="inlineStr"/>
      <c r="G582" s="421" t="n"/>
      <c r="H582" s="269" t="n"/>
      <c r="I582" s="421" t="n"/>
      <c r="J582" s="421" t="n"/>
      <c r="K582" s="421" t="n"/>
      <c r="L582" s="421" t="n"/>
      <c r="M582" s="421" t="n"/>
      <c r="N582" s="421" t="n"/>
      <c r="O582" s="421" t="n"/>
      <c r="P582" s="421" t="n"/>
      <c r="Q582" s="421" t="n"/>
      <c r="R582" s="270" t="n"/>
      <c r="S582" s="421" t="n"/>
      <c r="T582" s="421" t="n"/>
      <c r="U582" s="421" t="n"/>
      <c r="V582" s="421" t="n"/>
      <c r="W582" s="421" t="n"/>
      <c r="X582" s="421" t="n"/>
      <c r="Y582" s="421" t="n"/>
      <c r="Z582" s="421" t="n"/>
      <c r="AA582" s="421" t="n"/>
      <c r="AB582" s="421" t="n"/>
      <c r="AC582" s="421" t="n"/>
      <c r="AD582" s="421" t="n"/>
      <c r="AE582" s="421" t="n"/>
      <c r="AF582" s="421" t="n"/>
      <c r="AG582" s="421" t="n"/>
      <c r="AH582" s="421" t="n"/>
      <c r="AI582" s="421" t="n"/>
      <c r="AJ582" s="297" t="n"/>
      <c r="AK582" s="297" t="n"/>
      <c r="AL582" s="284" t="n"/>
      <c r="AM582" s="297" t="n"/>
      <c r="AN582" s="285" t="n"/>
      <c r="AO582" s="297" t="n"/>
      <c r="AP582" s="297" t="n"/>
      <c r="AQ582" s="297" t="n"/>
      <c r="AR582" s="297" t="n"/>
      <c r="AS582" s="297" t="n"/>
      <c r="AT582" s="285" t="inlineStr">
        <is>
          <t>0</t>
        </is>
      </c>
      <c r="AU582" s="297" t="inlineStr">
        <is>
          <t>0</t>
        </is>
      </c>
      <c r="AV582" s="297" t="inlineStr">
        <is>
          <t>0</t>
        </is>
      </c>
      <c r="AW582" s="297" t="inlineStr">
        <is>
          <t>0</t>
        </is>
      </c>
      <c r="AX582" s="297" t="inlineStr">
        <is>
          <t>0</t>
        </is>
      </c>
      <c r="AY582" s="286" t="inlineStr">
        <is>
          <t>0</t>
        </is>
      </c>
      <c r="AZ582" s="286" t="inlineStr">
        <is>
          <t>0</t>
        </is>
      </c>
      <c r="BA582" s="287" t="inlineStr">
        <is>
          <t>0</t>
        </is>
      </c>
      <c r="BB582" s="286" t="inlineStr">
        <is>
          <t>0</t>
        </is>
      </c>
      <c r="BC582" s="286" t="inlineStr">
        <is>
          <t>0</t>
        </is>
      </c>
      <c r="BD582" s="286" t="inlineStr">
        <is>
          <t>0</t>
        </is>
      </c>
      <c r="BE582" s="286" t="inlineStr">
        <is>
          <t>0</t>
        </is>
      </c>
      <c r="BF582" s="286" t="inlineStr">
        <is>
          <t>0</t>
        </is>
      </c>
      <c r="BG582" s="286" t="inlineStr">
        <is>
          <t>0</t>
        </is>
      </c>
      <c r="BH582" s="297" t="inlineStr">
        <is>
          <t>0</t>
        </is>
      </c>
      <c r="BI582" s="297" t="inlineStr">
        <is>
          <t>0</t>
        </is>
      </c>
      <c r="BJ582" s="297" t="inlineStr">
        <is>
          <t>0</t>
        </is>
      </c>
      <c r="BK582" s="297" t="inlineStr">
        <is>
          <t>0</t>
        </is>
      </c>
      <c r="BL582" s="297" t="inlineStr">
        <is>
          <t>0</t>
        </is>
      </c>
      <c r="BM582" s="297" t="inlineStr">
        <is>
          <t>0</t>
        </is>
      </c>
      <c r="BN582" s="297" t="inlineStr">
        <is>
          <t>0</t>
        </is>
      </c>
      <c r="BO582" s="285" t="inlineStr">
        <is>
          <t>0</t>
        </is>
      </c>
      <c r="BP582" s="297" t="inlineStr">
        <is>
          <t>0</t>
        </is>
      </c>
      <c r="BQ582" s="297" t="inlineStr">
        <is>
          <t>0</t>
        </is>
      </c>
      <c r="BR582" s="297" t="inlineStr">
        <is>
          <t>0</t>
        </is>
      </c>
      <c r="BS582" s="297" t="inlineStr">
        <is>
          <t>0</t>
        </is>
      </c>
      <c r="BT582" s="297" t="inlineStr">
        <is>
          <t>0</t>
        </is>
      </c>
      <c r="BU582" s="297" t="inlineStr">
        <is>
          <t>0</t>
        </is>
      </c>
      <c r="BV582" s="297" t="inlineStr">
        <is>
          <t>0</t>
        </is>
      </c>
      <c r="BW582" s="288" t="inlineStr">
        <is>
          <t>0</t>
        </is>
      </c>
      <c r="BX582" s="276">
        <f>SUM(IF(COUNTIF(#REF!, "*1.*"), 2, 0), IF(COUNTIF(#REF!, "*2.*"), 2, 0), IF(COUNTIF(#REF!, "*3.*"), 2, 0), IF(COUNTIF(#REF!, "*4.*"), 2, 0), IF(COUNTIF(#REF!, "*5.*"), 2, 0), IF(COUNTIF(#REF!, "*6.*"), 2, 0))</f>
        <v/>
      </c>
      <c r="BY582" s="277">
        <f t="array" ref="BY582">SUM(VALUE(AT582),VALUE(AU582),VALUE(AV582),VALUE(AW582),VALUE(AX582),VALUE(AY582),VALUE(AZ582),VALUE(BB582),VALUE(BC582),VALUE(BD582),VALUE(BE582),VALUE(BF582),VALUE(BG582),VALUE(BH582),VALUE(BI582),VALUE(BJ582),VALUE(BK582),VALUE(BL582),VALUE(BM582),VALUE(BN582),VALUE(BO582),VALUE(BP582),VALUE(BQ582),VALUE(BR582),VALUE(BS582),VALUE(BT582),VALUE(BU582),VALUE(BV582),VALUE(BW582))</f>
        <v/>
      </c>
      <c r="BZ582" s="307" t="n"/>
      <c r="CA582" s="307" t="n"/>
      <c r="CB582" s="307" t="n"/>
      <c r="CC582" s="307" t="n"/>
      <c r="CD582" s="307" t="n"/>
      <c r="CE582" s="307" t="n"/>
      <c r="CF582" s="307" t="n"/>
      <c r="CG582" s="307" t="n"/>
      <c r="CH582" s="307" t="n"/>
      <c r="CI582" s="307" t="n"/>
      <c r="CJ582" s="307" t="n"/>
      <c r="CK582" s="307" t="n"/>
      <c r="CL582" s="307" t="n"/>
      <c r="CM582" s="307" t="n"/>
      <c r="CN582" s="307" t="n"/>
      <c r="CO582" s="307" t="n"/>
      <c r="CP582" s="307" t="n"/>
      <c r="CQ582" s="307" t="n"/>
      <c r="CR582" s="279" t="inlineStr"/>
      <c r="CS582" s="280">
        <f>AVERAGE(Value(BY582),value(CR582))</f>
        <v/>
      </c>
      <c r="CT582" s="421">
        <f>(IF(OR(MediaScorecard!BH583="x", MediaScorecard!BI583="x",MediaScorecard!BJ583="x",MediaScorecard!BK583="x",MediaScorecard!BL583="x"),1, 2))</f>
        <v/>
      </c>
      <c r="CU582" s="308" t="n"/>
      <c r="CV582" s="308" t="n"/>
      <c r="CW582" s="308" t="n"/>
      <c r="CX582" s="309" t="n"/>
      <c r="CY582" s="308" t="n"/>
      <c r="CZ582" s="308" t="n"/>
      <c r="DA582" s="308" t="n"/>
    </row>
    <row r="583" ht="21" customHeight="1" s="590">
      <c r="A583" s="421" t="n"/>
      <c r="B583" s="270" t="n"/>
      <c r="C583" s="266" t="n"/>
      <c r="D583" s="267" t="inlineStr"/>
      <c r="E583" s="267" t="inlineStr"/>
      <c r="F583" s="268" t="inlineStr"/>
      <c r="G583" s="421" t="n"/>
      <c r="H583" s="269" t="n"/>
      <c r="I583" s="421" t="n"/>
      <c r="J583" s="421" t="n"/>
      <c r="K583" s="421" t="n"/>
      <c r="L583" s="421" t="n"/>
      <c r="M583" s="421" t="n"/>
      <c r="N583" s="421" t="n"/>
      <c r="O583" s="421" t="n"/>
      <c r="P583" s="421" t="n"/>
      <c r="Q583" s="421" t="n"/>
      <c r="R583" s="270" t="n"/>
      <c r="S583" s="421" t="n"/>
      <c r="T583" s="421" t="n"/>
      <c r="U583" s="421" t="n"/>
      <c r="V583" s="421" t="n"/>
      <c r="W583" s="421" t="n"/>
      <c r="X583" s="421" t="n"/>
      <c r="Y583" s="421" t="n"/>
      <c r="Z583" s="421" t="n"/>
      <c r="AA583" s="421" t="n"/>
      <c r="AB583" s="421" t="n"/>
      <c r="AC583" s="421" t="n"/>
      <c r="AD583" s="421" t="n"/>
      <c r="AE583" s="421" t="n"/>
      <c r="AF583" s="421" t="n"/>
      <c r="AG583" s="421" t="n"/>
      <c r="AH583" s="421" t="n"/>
      <c r="AI583" s="421" t="n"/>
      <c r="AJ583" s="297" t="n"/>
      <c r="AK583" s="297" t="n"/>
      <c r="AL583" s="284" t="n"/>
      <c r="AM583" s="297" t="n"/>
      <c r="AN583" s="285" t="n"/>
      <c r="AO583" s="297" t="n"/>
      <c r="AP583" s="297" t="n"/>
      <c r="AQ583" s="297" t="n"/>
      <c r="AR583" s="297" t="n"/>
      <c r="AS583" s="297" t="n"/>
      <c r="AT583" s="285" t="inlineStr">
        <is>
          <t>0</t>
        </is>
      </c>
      <c r="AU583" s="297" t="inlineStr">
        <is>
          <t>0</t>
        </is>
      </c>
      <c r="AV583" s="297" t="inlineStr">
        <is>
          <t>0</t>
        </is>
      </c>
      <c r="AW583" s="297" t="inlineStr">
        <is>
          <t>0</t>
        </is>
      </c>
      <c r="AX583" s="297" t="inlineStr">
        <is>
          <t>0</t>
        </is>
      </c>
      <c r="AY583" s="286" t="inlineStr">
        <is>
          <t>0</t>
        </is>
      </c>
      <c r="AZ583" s="286" t="inlineStr">
        <is>
          <t>0</t>
        </is>
      </c>
      <c r="BA583" s="287" t="inlineStr">
        <is>
          <t>0</t>
        </is>
      </c>
      <c r="BB583" s="286" t="inlineStr">
        <is>
          <t>0</t>
        </is>
      </c>
      <c r="BC583" s="286" t="inlineStr">
        <is>
          <t>0</t>
        </is>
      </c>
      <c r="BD583" s="286" t="inlineStr">
        <is>
          <t>0</t>
        </is>
      </c>
      <c r="BE583" s="286" t="inlineStr">
        <is>
          <t>0</t>
        </is>
      </c>
      <c r="BF583" s="286" t="inlineStr">
        <is>
          <t>0</t>
        </is>
      </c>
      <c r="BG583" s="286" t="inlineStr">
        <is>
          <t>0</t>
        </is>
      </c>
      <c r="BH583" s="297" t="inlineStr">
        <is>
          <t>0</t>
        </is>
      </c>
      <c r="BI583" s="297" t="inlineStr">
        <is>
          <t>0</t>
        </is>
      </c>
      <c r="BJ583" s="297" t="inlineStr">
        <is>
          <t>0</t>
        </is>
      </c>
      <c r="BK583" s="297" t="inlineStr">
        <is>
          <t>0</t>
        </is>
      </c>
      <c r="BL583" s="297" t="inlineStr">
        <is>
          <t>0</t>
        </is>
      </c>
      <c r="BM583" s="297" t="inlineStr">
        <is>
          <t>0</t>
        </is>
      </c>
      <c r="BN583" s="297" t="inlineStr">
        <is>
          <t>0</t>
        </is>
      </c>
      <c r="BO583" s="285" t="inlineStr">
        <is>
          <t>0</t>
        </is>
      </c>
      <c r="BP583" s="297" t="inlineStr">
        <is>
          <t>0</t>
        </is>
      </c>
      <c r="BQ583" s="297" t="inlineStr">
        <is>
          <t>0</t>
        </is>
      </c>
      <c r="BR583" s="297" t="inlineStr">
        <is>
          <t>0</t>
        </is>
      </c>
      <c r="BS583" s="297" t="inlineStr">
        <is>
          <t>0</t>
        </is>
      </c>
      <c r="BT583" s="297" t="inlineStr">
        <is>
          <t>0</t>
        </is>
      </c>
      <c r="BU583" s="297" t="inlineStr">
        <is>
          <t>0</t>
        </is>
      </c>
      <c r="BV583" s="297" t="inlineStr">
        <is>
          <t>0</t>
        </is>
      </c>
      <c r="BW583" s="288" t="inlineStr">
        <is>
          <t>0</t>
        </is>
      </c>
      <c r="BX583" s="276">
        <f>SUM(IF(COUNTIF(#REF!, "*1.*"), 2, 0), IF(COUNTIF(#REF!, "*2.*"), 2, 0), IF(COUNTIF(#REF!, "*3.*"), 2, 0), IF(COUNTIF(#REF!, "*4.*"), 2, 0), IF(COUNTIF(#REF!, "*5.*"), 2, 0), IF(COUNTIF(#REF!, "*6.*"), 2, 0))</f>
        <v/>
      </c>
      <c r="BY583" s="277">
        <f t="array" ref="BY583">SUM(VALUE(AT583),VALUE(AU583),VALUE(AV583),VALUE(AW583),VALUE(AX583),VALUE(AY583),VALUE(AZ583),VALUE(BB583),VALUE(BC583),VALUE(BD583),VALUE(BE583),VALUE(BF583),VALUE(BG583),VALUE(BH583),VALUE(BI583),VALUE(BJ583),VALUE(BK583),VALUE(BL583),VALUE(BM583),VALUE(BN583),VALUE(BO583),VALUE(BP583),VALUE(BQ583),VALUE(BR583),VALUE(BS583),VALUE(BT583),VALUE(BU583),VALUE(BV583),VALUE(BW583))</f>
        <v/>
      </c>
      <c r="BZ583" s="307" t="n"/>
      <c r="CA583" s="307" t="n"/>
      <c r="CB583" s="307" t="n"/>
      <c r="CC583" s="307" t="n"/>
      <c r="CD583" s="307" t="n"/>
      <c r="CE583" s="307" t="n"/>
      <c r="CF583" s="307" t="n"/>
      <c r="CG583" s="307" t="n"/>
      <c r="CH583" s="307" t="n"/>
      <c r="CI583" s="307" t="n"/>
      <c r="CJ583" s="307" t="n"/>
      <c r="CK583" s="307" t="n"/>
      <c r="CL583" s="307" t="n"/>
      <c r="CM583" s="307" t="n"/>
      <c r="CN583" s="307" t="n"/>
      <c r="CO583" s="307" t="n"/>
      <c r="CP583" s="307" t="n"/>
      <c r="CQ583" s="307" t="n"/>
      <c r="CR583" s="279" t="inlineStr"/>
      <c r="CS583" s="280">
        <f>AVERAGE(Value(BY583),value(CR583))</f>
        <v/>
      </c>
      <c r="CT583" s="421">
        <f>(IF(OR(MediaScorecard!BH584="x", MediaScorecard!BI584="x",MediaScorecard!BJ584="x",MediaScorecard!BK584="x",MediaScorecard!BL584="x"),1, 2))</f>
        <v/>
      </c>
      <c r="CU583" s="308" t="n"/>
      <c r="CV583" s="308" t="n"/>
      <c r="CW583" s="308" t="n"/>
      <c r="CX583" s="309" t="n"/>
      <c r="CY583" s="308" t="n"/>
      <c r="CZ583" s="308" t="n"/>
      <c r="DA583" s="308" t="n"/>
    </row>
    <row r="584" ht="21" customHeight="1" s="590">
      <c r="A584" s="421" t="n"/>
      <c r="B584" s="270" t="n"/>
      <c r="C584" s="266" t="n"/>
      <c r="D584" s="267" t="inlineStr"/>
      <c r="E584" s="267" t="inlineStr"/>
      <c r="F584" s="268" t="inlineStr"/>
      <c r="G584" s="421" t="n"/>
      <c r="H584" s="269" t="n"/>
      <c r="I584" s="421" t="n"/>
      <c r="J584" s="421" t="n"/>
      <c r="K584" s="421" t="n"/>
      <c r="L584" s="421" t="n"/>
      <c r="M584" s="421" t="n"/>
      <c r="N584" s="421" t="n"/>
      <c r="O584" s="421" t="n"/>
      <c r="P584" s="421" t="n"/>
      <c r="Q584" s="421" t="n"/>
      <c r="R584" s="270" t="n"/>
      <c r="S584" s="421" t="n"/>
      <c r="T584" s="421" t="n"/>
      <c r="U584" s="421" t="n"/>
      <c r="V584" s="421" t="n"/>
      <c r="W584" s="421" t="n"/>
      <c r="X584" s="421" t="n"/>
      <c r="Y584" s="421" t="n"/>
      <c r="Z584" s="421" t="n"/>
      <c r="AA584" s="421" t="n"/>
      <c r="AB584" s="421" t="n"/>
      <c r="AC584" s="421" t="n"/>
      <c r="AD584" s="421" t="n"/>
      <c r="AE584" s="421" t="n"/>
      <c r="AF584" s="421" t="n"/>
      <c r="AG584" s="421" t="n"/>
      <c r="AH584" s="421" t="n"/>
      <c r="AI584" s="421" t="n"/>
      <c r="AJ584" s="297" t="n"/>
      <c r="AK584" s="297" t="n"/>
      <c r="AL584" s="284" t="n"/>
      <c r="AM584" s="297" t="n"/>
      <c r="AN584" s="285" t="n"/>
      <c r="AO584" s="297" t="n"/>
      <c r="AP584" s="297" t="n"/>
      <c r="AQ584" s="297" t="n"/>
      <c r="AR584" s="297" t="n"/>
      <c r="AS584" s="297" t="n"/>
      <c r="AT584" s="285" t="inlineStr">
        <is>
          <t>0</t>
        </is>
      </c>
      <c r="AU584" s="297" t="inlineStr">
        <is>
          <t>0</t>
        </is>
      </c>
      <c r="AV584" s="297" t="inlineStr">
        <is>
          <t>0</t>
        </is>
      </c>
      <c r="AW584" s="297" t="inlineStr">
        <is>
          <t>0</t>
        </is>
      </c>
      <c r="AX584" s="297" t="inlineStr">
        <is>
          <t>0</t>
        </is>
      </c>
      <c r="AY584" s="286" t="inlineStr">
        <is>
          <t>0</t>
        </is>
      </c>
      <c r="AZ584" s="286" t="inlineStr">
        <is>
          <t>0</t>
        </is>
      </c>
      <c r="BA584" s="287" t="inlineStr">
        <is>
          <t>0</t>
        </is>
      </c>
      <c r="BB584" s="286" t="inlineStr">
        <is>
          <t>0</t>
        </is>
      </c>
      <c r="BC584" s="286" t="inlineStr">
        <is>
          <t>0</t>
        </is>
      </c>
      <c r="BD584" s="286" t="inlineStr">
        <is>
          <t>0</t>
        </is>
      </c>
      <c r="BE584" s="286" t="inlineStr">
        <is>
          <t>0</t>
        </is>
      </c>
      <c r="BF584" s="286" t="inlineStr">
        <is>
          <t>0</t>
        </is>
      </c>
      <c r="BG584" s="286" t="inlineStr">
        <is>
          <t>0</t>
        </is>
      </c>
      <c r="BH584" s="297" t="inlineStr">
        <is>
          <t>0</t>
        </is>
      </c>
      <c r="BI584" s="297" t="inlineStr">
        <is>
          <t>0</t>
        </is>
      </c>
      <c r="BJ584" s="297" t="inlineStr">
        <is>
          <t>0</t>
        </is>
      </c>
      <c r="BK584" s="297" t="inlineStr">
        <is>
          <t>0</t>
        </is>
      </c>
      <c r="BL584" s="297" t="inlineStr">
        <is>
          <t>0</t>
        </is>
      </c>
      <c r="BM584" s="297" t="inlineStr">
        <is>
          <t>0</t>
        </is>
      </c>
      <c r="BN584" s="297" t="inlineStr">
        <is>
          <t>0</t>
        </is>
      </c>
      <c r="BO584" s="285" t="inlineStr">
        <is>
          <t>0</t>
        </is>
      </c>
      <c r="BP584" s="297" t="inlineStr">
        <is>
          <t>0</t>
        </is>
      </c>
      <c r="BQ584" s="297" t="inlineStr">
        <is>
          <t>0</t>
        </is>
      </c>
      <c r="BR584" s="297" t="inlineStr">
        <is>
          <t>0</t>
        </is>
      </c>
      <c r="BS584" s="297" t="inlineStr">
        <is>
          <t>0</t>
        </is>
      </c>
      <c r="BT584" s="297" t="inlineStr">
        <is>
          <t>0</t>
        </is>
      </c>
      <c r="BU584" s="297" t="inlineStr">
        <is>
          <t>0</t>
        </is>
      </c>
      <c r="BV584" s="297" t="inlineStr">
        <is>
          <t>0</t>
        </is>
      </c>
      <c r="BW584" s="288" t="inlineStr">
        <is>
          <t>0</t>
        </is>
      </c>
      <c r="BX584" s="276">
        <f>SUM(IF(COUNTIF(#REF!, "*1.*"), 2, 0), IF(COUNTIF(#REF!, "*2.*"), 2, 0), IF(COUNTIF(#REF!, "*3.*"), 2, 0), IF(COUNTIF(#REF!, "*4.*"), 2, 0), IF(COUNTIF(#REF!, "*5.*"), 2, 0), IF(COUNTIF(#REF!, "*6.*"), 2, 0))</f>
        <v/>
      </c>
      <c r="BY584" s="277">
        <f t="array" ref="BY584">SUM(VALUE(AT584),VALUE(AU584),VALUE(AV584),VALUE(AW584),VALUE(AX584),VALUE(AY584),VALUE(AZ584),VALUE(BB584),VALUE(BC584),VALUE(BD584),VALUE(BE584),VALUE(BF584),VALUE(BG584),VALUE(BH584),VALUE(BI584),VALUE(BJ584),VALUE(BK584),VALUE(BL584),VALUE(BM584),VALUE(BN584),VALUE(BO584),VALUE(BP584),VALUE(BQ584),VALUE(BR584),VALUE(BS584),VALUE(BT584),VALUE(BU584),VALUE(BV584),VALUE(BW584))</f>
        <v/>
      </c>
      <c r="BZ584" s="303" t="n"/>
      <c r="CA584" s="303" t="n"/>
      <c r="CB584" s="303" t="n"/>
      <c r="CC584" s="303" t="n"/>
      <c r="CD584" s="303" t="n"/>
      <c r="CE584" s="303" t="n"/>
      <c r="CF584" s="303" t="n"/>
      <c r="CG584" s="303" t="n"/>
      <c r="CH584" s="303" t="n"/>
      <c r="CI584" s="303" t="n"/>
      <c r="CJ584" s="303" t="n"/>
      <c r="CK584" s="303" t="n"/>
      <c r="CL584" s="303" t="n"/>
      <c r="CM584" s="303" t="n"/>
      <c r="CN584" s="303" t="n"/>
      <c r="CO584" s="303" t="n"/>
      <c r="CP584" s="303" t="n"/>
      <c r="CQ584" s="303" t="n"/>
      <c r="CR584" s="279" t="inlineStr"/>
      <c r="CS584" s="280">
        <f>AVERAGE(Value(BY584),value(CR584))</f>
        <v/>
      </c>
      <c r="CT584" s="421">
        <f>(IF(OR(MediaScorecard!BH585="x", MediaScorecard!BI585="x",MediaScorecard!BJ585="x",MediaScorecard!BK585="x",MediaScorecard!BL585="x"),1, 2))</f>
        <v/>
      </c>
      <c r="CU584" s="304" t="n"/>
      <c r="CV584" s="304" t="n"/>
      <c r="CW584" s="304" t="n"/>
      <c r="CX584" s="305" t="n"/>
      <c r="CY584" s="304" t="n"/>
      <c r="CZ584" s="304" t="n"/>
      <c r="DA584" s="304" t="n"/>
    </row>
    <row r="585" ht="21" customHeight="1" s="590">
      <c r="A585" s="421" t="n"/>
      <c r="B585" s="270" t="n"/>
      <c r="C585" s="266" t="n"/>
      <c r="D585" s="267" t="inlineStr"/>
      <c r="E585" s="267" t="inlineStr"/>
      <c r="F585" s="268" t="inlineStr"/>
      <c r="G585" s="421" t="n"/>
      <c r="H585" s="269" t="n"/>
      <c r="I585" s="421" t="n"/>
      <c r="J585" s="421" t="n"/>
      <c r="K585" s="421" t="n"/>
      <c r="L585" s="421" t="n"/>
      <c r="M585" s="421" t="n"/>
      <c r="N585" s="421" t="n"/>
      <c r="O585" s="421" t="n"/>
      <c r="P585" s="421" t="n"/>
      <c r="Q585" s="421" t="n"/>
      <c r="R585" s="270" t="n"/>
      <c r="S585" s="421" t="n"/>
      <c r="T585" s="421" t="n"/>
      <c r="U585" s="421" t="n"/>
      <c r="V585" s="421" t="n"/>
      <c r="W585" s="421" t="n"/>
      <c r="X585" s="421" t="n"/>
      <c r="Y585" s="421" t="n"/>
      <c r="Z585" s="421" t="n"/>
      <c r="AA585" s="421" t="n"/>
      <c r="AB585" s="421" t="n"/>
      <c r="AC585" s="421" t="n"/>
      <c r="AD585" s="421" t="n"/>
      <c r="AE585" s="421" t="n"/>
      <c r="AF585" s="421" t="n"/>
      <c r="AG585" s="421" t="n"/>
      <c r="AH585" s="421" t="n"/>
      <c r="AI585" s="421" t="n"/>
      <c r="AJ585" s="297" t="n"/>
      <c r="AK585" s="297" t="n"/>
      <c r="AL585" s="284" t="n"/>
      <c r="AM585" s="297" t="n"/>
      <c r="AN585" s="285" t="n"/>
      <c r="AO585" s="297" t="n"/>
      <c r="AP585" s="297" t="n"/>
      <c r="AQ585" s="297" t="n"/>
      <c r="AR585" s="297" t="n"/>
      <c r="AS585" s="297" t="n"/>
      <c r="AT585" s="285" t="inlineStr">
        <is>
          <t>0</t>
        </is>
      </c>
      <c r="AU585" s="297" t="inlineStr">
        <is>
          <t>0</t>
        </is>
      </c>
      <c r="AV585" s="297" t="inlineStr">
        <is>
          <t>0</t>
        </is>
      </c>
      <c r="AW585" s="297" t="inlineStr">
        <is>
          <t>0</t>
        </is>
      </c>
      <c r="AX585" s="297" t="inlineStr">
        <is>
          <t>0</t>
        </is>
      </c>
      <c r="AY585" s="286" t="inlineStr">
        <is>
          <t>0</t>
        </is>
      </c>
      <c r="AZ585" s="286" t="inlineStr">
        <is>
          <t>0</t>
        </is>
      </c>
      <c r="BA585" s="287" t="inlineStr">
        <is>
          <t>0</t>
        </is>
      </c>
      <c r="BB585" s="286" t="inlineStr">
        <is>
          <t>0</t>
        </is>
      </c>
      <c r="BC585" s="286" t="inlineStr">
        <is>
          <t>0</t>
        </is>
      </c>
      <c r="BD585" s="286" t="inlineStr">
        <is>
          <t>0</t>
        </is>
      </c>
      <c r="BE585" s="286" t="inlineStr">
        <is>
          <t>0</t>
        </is>
      </c>
      <c r="BF585" s="286" t="inlineStr">
        <is>
          <t>0</t>
        </is>
      </c>
      <c r="BG585" s="286" t="inlineStr">
        <is>
          <t>0</t>
        </is>
      </c>
      <c r="BH585" s="297" t="inlineStr">
        <is>
          <t>0</t>
        </is>
      </c>
      <c r="BI585" s="297" t="inlineStr">
        <is>
          <t>0</t>
        </is>
      </c>
      <c r="BJ585" s="297" t="inlineStr">
        <is>
          <t>0</t>
        </is>
      </c>
      <c r="BK585" s="297" t="inlineStr">
        <is>
          <t>0</t>
        </is>
      </c>
      <c r="BL585" s="297" t="inlineStr">
        <is>
          <t>0</t>
        </is>
      </c>
      <c r="BM585" s="297" t="inlineStr">
        <is>
          <t>0</t>
        </is>
      </c>
      <c r="BN585" s="297" t="inlineStr">
        <is>
          <t>0</t>
        </is>
      </c>
      <c r="BO585" s="285" t="inlineStr">
        <is>
          <t>0</t>
        </is>
      </c>
      <c r="BP585" s="297" t="inlineStr">
        <is>
          <t>0</t>
        </is>
      </c>
      <c r="BQ585" s="297" t="inlineStr">
        <is>
          <t>0</t>
        </is>
      </c>
      <c r="BR585" s="297" t="inlineStr">
        <is>
          <t>0</t>
        </is>
      </c>
      <c r="BS585" s="297" t="inlineStr">
        <is>
          <t>0</t>
        </is>
      </c>
      <c r="BT585" s="297" t="inlineStr">
        <is>
          <t>0</t>
        </is>
      </c>
      <c r="BU585" s="297" t="inlineStr">
        <is>
          <t>0</t>
        </is>
      </c>
      <c r="BV585" s="297" t="inlineStr">
        <is>
          <t>0</t>
        </is>
      </c>
      <c r="BW585" s="288" t="inlineStr">
        <is>
          <t>0</t>
        </is>
      </c>
      <c r="BX585" s="276">
        <f>SUM(IF(COUNTIF(#REF!, "*1.*"), 2, 0), IF(COUNTIF(#REF!, "*2.*"), 2, 0), IF(COUNTIF(#REF!, "*3.*"), 2, 0), IF(COUNTIF(#REF!, "*4.*"), 2, 0), IF(COUNTIF(#REF!, "*5.*"), 2, 0), IF(COUNTIF(#REF!, "*6.*"), 2, 0))</f>
        <v/>
      </c>
      <c r="BY585" s="277">
        <f t="array" ref="BY585">SUM(VALUE(AT585),VALUE(AU585),VALUE(AV585),VALUE(AW585),VALUE(AX585),VALUE(AY585),VALUE(AZ585),VALUE(BB585),VALUE(BC585),VALUE(BD585),VALUE(BE585),VALUE(BF585),VALUE(BG585),VALUE(BH585),VALUE(BI585),VALUE(BJ585),VALUE(BK585),VALUE(BL585),VALUE(BM585),VALUE(BN585),VALUE(BO585),VALUE(BP585),VALUE(BQ585),VALUE(BR585),VALUE(BS585),VALUE(BT585),VALUE(BU585),VALUE(BV585),VALUE(BW585))</f>
        <v/>
      </c>
      <c r="BZ585" s="303" t="n"/>
      <c r="CA585" s="303" t="n"/>
      <c r="CB585" s="303" t="n"/>
      <c r="CC585" s="303" t="n"/>
      <c r="CD585" s="303" t="n"/>
      <c r="CE585" s="303" t="n"/>
      <c r="CF585" s="303" t="n"/>
      <c r="CG585" s="303" t="n"/>
      <c r="CH585" s="303" t="n"/>
      <c r="CI585" s="303" t="n"/>
      <c r="CJ585" s="303" t="n"/>
      <c r="CK585" s="303" t="n"/>
      <c r="CL585" s="303" t="n"/>
      <c r="CM585" s="303" t="n"/>
      <c r="CN585" s="303" t="n"/>
      <c r="CO585" s="303" t="n"/>
      <c r="CP585" s="303" t="n"/>
      <c r="CQ585" s="303" t="n"/>
      <c r="CR585" s="279" t="inlineStr"/>
      <c r="CS585" s="280">
        <f>AVERAGE(Value(BY585),value(CR585))</f>
        <v/>
      </c>
      <c r="CT585" s="421">
        <f>(IF(OR(MediaScorecard!BH586="x", MediaScorecard!BI586="x",MediaScorecard!BJ586="x",MediaScorecard!BK586="x",MediaScorecard!BL586="x"),1, 2))</f>
        <v/>
      </c>
      <c r="CU585" s="304" t="n"/>
      <c r="CV585" s="304" t="n"/>
      <c r="CW585" s="304" t="n"/>
      <c r="CX585" s="305" t="n"/>
      <c r="CY585" s="304" t="n"/>
      <c r="CZ585" s="304" t="n"/>
      <c r="DA585" s="304" t="n"/>
    </row>
    <row r="586" ht="21" customHeight="1" s="590">
      <c r="A586" s="421" t="n"/>
      <c r="B586" s="270" t="n"/>
      <c r="C586" s="266" t="n"/>
      <c r="D586" s="267" t="inlineStr"/>
      <c r="E586" s="267" t="inlineStr"/>
      <c r="F586" s="268" t="inlineStr"/>
      <c r="G586" s="421" t="n"/>
      <c r="H586" s="269" t="n"/>
      <c r="I586" s="421" t="n"/>
      <c r="J586" s="421" t="n"/>
      <c r="K586" s="421" t="n"/>
      <c r="L586" s="421" t="n"/>
      <c r="M586" s="421" t="n"/>
      <c r="N586" s="421" t="n"/>
      <c r="O586" s="421" t="n"/>
      <c r="P586" s="421" t="n"/>
      <c r="Q586" s="421" t="n"/>
      <c r="R586" s="270" t="n"/>
      <c r="S586" s="421" t="n"/>
      <c r="T586" s="421" t="n"/>
      <c r="U586" s="421" t="n"/>
      <c r="V586" s="421" t="n"/>
      <c r="W586" s="421" t="n"/>
      <c r="X586" s="421" t="n"/>
      <c r="Y586" s="421" t="n"/>
      <c r="Z586" s="421" t="n"/>
      <c r="AA586" s="421" t="n"/>
      <c r="AB586" s="421" t="n"/>
      <c r="AC586" s="421" t="n"/>
      <c r="AD586" s="421" t="n"/>
      <c r="AE586" s="421" t="n"/>
      <c r="AF586" s="421" t="n"/>
      <c r="AG586" s="421" t="n"/>
      <c r="AH586" s="421" t="n"/>
      <c r="AI586" s="421" t="n"/>
      <c r="AJ586" s="297" t="n"/>
      <c r="AK586" s="297" t="n"/>
      <c r="AL586" s="284" t="n"/>
      <c r="AM586" s="297" t="n"/>
      <c r="AN586" s="285" t="n"/>
      <c r="AO586" s="297" t="n"/>
      <c r="AP586" s="297" t="n"/>
      <c r="AQ586" s="297" t="n"/>
      <c r="AR586" s="297" t="n"/>
      <c r="AS586" s="297" t="n"/>
      <c r="AT586" s="285" t="inlineStr">
        <is>
          <t>0</t>
        </is>
      </c>
      <c r="AU586" s="297" t="inlineStr">
        <is>
          <t>0</t>
        </is>
      </c>
      <c r="AV586" s="297" t="inlineStr">
        <is>
          <t>0</t>
        </is>
      </c>
      <c r="AW586" s="297" t="inlineStr">
        <is>
          <t>0</t>
        </is>
      </c>
      <c r="AX586" s="297" t="inlineStr">
        <is>
          <t>0</t>
        </is>
      </c>
      <c r="AY586" s="286" t="inlineStr">
        <is>
          <t>0</t>
        </is>
      </c>
      <c r="AZ586" s="286" t="inlineStr">
        <is>
          <t>0</t>
        </is>
      </c>
      <c r="BA586" s="287" t="inlineStr">
        <is>
          <t>0</t>
        </is>
      </c>
      <c r="BB586" s="286" t="inlineStr">
        <is>
          <t>0</t>
        </is>
      </c>
      <c r="BC586" s="286" t="inlineStr">
        <is>
          <t>0</t>
        </is>
      </c>
      <c r="BD586" s="286" t="inlineStr">
        <is>
          <t>0</t>
        </is>
      </c>
      <c r="BE586" s="286" t="inlineStr">
        <is>
          <t>0</t>
        </is>
      </c>
      <c r="BF586" s="286" t="inlineStr">
        <is>
          <t>0</t>
        </is>
      </c>
      <c r="BG586" s="286" t="inlineStr">
        <is>
          <t>0</t>
        </is>
      </c>
      <c r="BH586" s="297" t="inlineStr">
        <is>
          <t>0</t>
        </is>
      </c>
      <c r="BI586" s="297" t="inlineStr">
        <is>
          <t>0</t>
        </is>
      </c>
      <c r="BJ586" s="297" t="inlineStr">
        <is>
          <t>0</t>
        </is>
      </c>
      <c r="BK586" s="297" t="inlineStr">
        <is>
          <t>0</t>
        </is>
      </c>
      <c r="BL586" s="297" t="inlineStr">
        <is>
          <t>0</t>
        </is>
      </c>
      <c r="BM586" s="297" t="inlineStr">
        <is>
          <t>0</t>
        </is>
      </c>
      <c r="BN586" s="297" t="inlineStr">
        <is>
          <t>0</t>
        </is>
      </c>
      <c r="BO586" s="285" t="inlineStr">
        <is>
          <t>0</t>
        </is>
      </c>
      <c r="BP586" s="297" t="inlineStr">
        <is>
          <t>0</t>
        </is>
      </c>
      <c r="BQ586" s="297" t="inlineStr">
        <is>
          <t>0</t>
        </is>
      </c>
      <c r="BR586" s="297" t="inlineStr">
        <is>
          <t>0</t>
        </is>
      </c>
      <c r="BS586" s="297" t="inlineStr">
        <is>
          <t>0</t>
        </is>
      </c>
      <c r="BT586" s="297" t="inlineStr">
        <is>
          <t>0</t>
        </is>
      </c>
      <c r="BU586" s="297" t="inlineStr">
        <is>
          <t>0</t>
        </is>
      </c>
      <c r="BV586" s="297" t="inlineStr">
        <is>
          <t>0</t>
        </is>
      </c>
      <c r="BW586" s="288" t="inlineStr">
        <is>
          <t>0</t>
        </is>
      </c>
      <c r="BX586" s="276">
        <f>SUM(IF(COUNTIF(#REF!, "*1.*"), 2, 0), IF(COUNTIF(#REF!, "*2.*"), 2, 0), IF(COUNTIF(#REF!, "*3.*"), 2, 0), IF(COUNTIF(#REF!, "*4.*"), 2, 0), IF(COUNTIF(#REF!, "*5.*"), 2, 0), IF(COUNTIF(#REF!, "*6.*"), 2, 0))</f>
        <v/>
      </c>
      <c r="BY586" s="277">
        <f t="array" ref="BY586">SUM(VALUE(AT586),VALUE(AU586),VALUE(AV586),VALUE(AW586),VALUE(AX586),VALUE(AY586),VALUE(AZ586),VALUE(BB586),VALUE(BC586),VALUE(BD586),VALUE(BE586),VALUE(BF586),VALUE(BG586),VALUE(BH586),VALUE(BI586),VALUE(BJ586),VALUE(BK586),VALUE(BL586),VALUE(BM586),VALUE(BN586),VALUE(BO586),VALUE(BP586),VALUE(BQ586),VALUE(BR586),VALUE(BS586),VALUE(BT586),VALUE(BU586),VALUE(BV586),VALUE(BW586))</f>
        <v/>
      </c>
      <c r="BZ586" s="307" t="n"/>
      <c r="CA586" s="307" t="n"/>
      <c r="CB586" s="307" t="n"/>
      <c r="CC586" s="307" t="n"/>
      <c r="CD586" s="307" t="n"/>
      <c r="CE586" s="307" t="n"/>
      <c r="CF586" s="307" t="n"/>
      <c r="CG586" s="307" t="n"/>
      <c r="CH586" s="307" t="n"/>
      <c r="CI586" s="307" t="n"/>
      <c r="CJ586" s="307" t="n"/>
      <c r="CK586" s="307" t="n"/>
      <c r="CL586" s="307" t="n"/>
      <c r="CM586" s="307" t="n"/>
      <c r="CN586" s="307" t="n"/>
      <c r="CO586" s="307" t="n"/>
      <c r="CP586" s="307" t="n"/>
      <c r="CQ586" s="307" t="n"/>
      <c r="CR586" s="279" t="inlineStr"/>
      <c r="CS586" s="280">
        <f>AVERAGE(Value(BY586),value(CR586))</f>
        <v/>
      </c>
      <c r="CT586" s="421">
        <f>(IF(OR(MediaScorecard!BH587="x", MediaScorecard!BI587="x",MediaScorecard!BJ587="x",MediaScorecard!BK587="x",MediaScorecard!BL587="x"),1, 2))</f>
        <v/>
      </c>
      <c r="CU586" s="308" t="n"/>
      <c r="CV586" s="308" t="n"/>
      <c r="CW586" s="308" t="n"/>
      <c r="CX586" s="309" t="n"/>
      <c r="CY586" s="308" t="n"/>
      <c r="CZ586" s="308" t="n"/>
      <c r="DA586" s="308" t="n"/>
    </row>
    <row r="587" ht="21" customHeight="1" s="590">
      <c r="A587" s="421" t="n"/>
      <c r="B587" s="270" t="n"/>
      <c r="C587" s="266" t="n"/>
      <c r="D587" s="267" t="inlineStr"/>
      <c r="E587" s="267" t="inlineStr"/>
      <c r="F587" s="268" t="inlineStr"/>
      <c r="G587" s="421" t="n"/>
      <c r="H587" s="269" t="n"/>
      <c r="I587" s="421" t="n"/>
      <c r="J587" s="421" t="n"/>
      <c r="K587" s="421" t="n"/>
      <c r="L587" s="421" t="n"/>
      <c r="M587" s="421" t="n"/>
      <c r="N587" s="421" t="n"/>
      <c r="O587" s="421" t="n"/>
      <c r="P587" s="421" t="n"/>
      <c r="Q587" s="421" t="n"/>
      <c r="R587" s="270" t="n"/>
      <c r="S587" s="421" t="n"/>
      <c r="T587" s="421" t="n"/>
      <c r="U587" s="421" t="n"/>
      <c r="V587" s="421" t="n"/>
      <c r="W587" s="421" t="n"/>
      <c r="X587" s="421" t="n"/>
      <c r="Y587" s="421" t="n"/>
      <c r="Z587" s="421" t="n"/>
      <c r="AA587" s="421" t="n"/>
      <c r="AB587" s="421" t="n"/>
      <c r="AC587" s="421" t="n"/>
      <c r="AD587" s="421" t="n"/>
      <c r="AE587" s="421" t="n"/>
      <c r="AF587" s="421" t="n"/>
      <c r="AG587" s="421" t="n"/>
      <c r="AH587" s="421" t="n"/>
      <c r="AI587" s="421" t="n"/>
      <c r="AJ587" s="297" t="n"/>
      <c r="AK587" s="297" t="n"/>
      <c r="AL587" s="284" t="n"/>
      <c r="AM587" s="297" t="n"/>
      <c r="AN587" s="285" t="n"/>
      <c r="AO587" s="297" t="n"/>
      <c r="AP587" s="297" t="n"/>
      <c r="AQ587" s="297" t="n"/>
      <c r="AR587" s="297" t="n"/>
      <c r="AS587" s="297" t="n"/>
      <c r="AT587" s="285" t="inlineStr">
        <is>
          <t>0</t>
        </is>
      </c>
      <c r="AU587" s="297" t="inlineStr">
        <is>
          <t>0</t>
        </is>
      </c>
      <c r="AV587" s="297" t="inlineStr">
        <is>
          <t>0</t>
        </is>
      </c>
      <c r="AW587" s="297" t="inlineStr">
        <is>
          <t>0</t>
        </is>
      </c>
      <c r="AX587" s="297" t="inlineStr">
        <is>
          <t>0</t>
        </is>
      </c>
      <c r="AY587" s="286" t="inlineStr">
        <is>
          <t>0</t>
        </is>
      </c>
      <c r="AZ587" s="286" t="inlineStr">
        <is>
          <t>0</t>
        </is>
      </c>
      <c r="BA587" s="287" t="inlineStr">
        <is>
          <t>0</t>
        </is>
      </c>
      <c r="BB587" s="286" t="inlineStr">
        <is>
          <t>0</t>
        </is>
      </c>
      <c r="BC587" s="286" t="inlineStr">
        <is>
          <t>0</t>
        </is>
      </c>
      <c r="BD587" s="286" t="inlineStr">
        <is>
          <t>0</t>
        </is>
      </c>
      <c r="BE587" s="286" t="inlineStr">
        <is>
          <t>0</t>
        </is>
      </c>
      <c r="BF587" s="286" t="inlineStr">
        <is>
          <t>0</t>
        </is>
      </c>
      <c r="BG587" s="286" t="inlineStr">
        <is>
          <t>0</t>
        </is>
      </c>
      <c r="BH587" s="297" t="inlineStr">
        <is>
          <t>0</t>
        </is>
      </c>
      <c r="BI587" s="297" t="inlineStr">
        <is>
          <t>0</t>
        </is>
      </c>
      <c r="BJ587" s="297" t="inlineStr">
        <is>
          <t>0</t>
        </is>
      </c>
      <c r="BK587" s="297" t="inlineStr">
        <is>
          <t>0</t>
        </is>
      </c>
      <c r="BL587" s="297" t="inlineStr">
        <is>
          <t>0</t>
        </is>
      </c>
      <c r="BM587" s="297" t="inlineStr">
        <is>
          <t>0</t>
        </is>
      </c>
      <c r="BN587" s="297" t="inlineStr">
        <is>
          <t>0</t>
        </is>
      </c>
      <c r="BO587" s="285" t="inlineStr">
        <is>
          <t>0</t>
        </is>
      </c>
      <c r="BP587" s="297" t="inlineStr">
        <is>
          <t>0</t>
        </is>
      </c>
      <c r="BQ587" s="297" t="inlineStr">
        <is>
          <t>0</t>
        </is>
      </c>
      <c r="BR587" s="297" t="inlineStr">
        <is>
          <t>0</t>
        </is>
      </c>
      <c r="BS587" s="297" t="inlineStr">
        <is>
          <t>0</t>
        </is>
      </c>
      <c r="BT587" s="297" t="inlineStr">
        <is>
          <t>0</t>
        </is>
      </c>
      <c r="BU587" s="297" t="inlineStr">
        <is>
          <t>0</t>
        </is>
      </c>
      <c r="BV587" s="297" t="inlineStr">
        <is>
          <t>0</t>
        </is>
      </c>
      <c r="BW587" s="288" t="inlineStr">
        <is>
          <t>0</t>
        </is>
      </c>
      <c r="BX587" s="276">
        <f>SUM(IF(COUNTIF(#REF!, "*1.*"), 2, 0), IF(COUNTIF(#REF!, "*2.*"), 2, 0), IF(COUNTIF(#REF!, "*3.*"), 2, 0), IF(COUNTIF(#REF!, "*4.*"), 2, 0), IF(COUNTIF(#REF!, "*5.*"), 2, 0), IF(COUNTIF(#REF!, "*6.*"), 2, 0))</f>
        <v/>
      </c>
      <c r="BY587" s="277">
        <f t="array" ref="BY587">SUM(VALUE(AT587),VALUE(AU587),VALUE(AV587),VALUE(AW587),VALUE(AX587),VALUE(AY587),VALUE(AZ587),VALUE(BB587),VALUE(BC587),VALUE(BD587),VALUE(BE587),VALUE(BF587),VALUE(BG587),VALUE(BH587),VALUE(BI587),VALUE(BJ587),VALUE(BK587),VALUE(BL587),VALUE(BM587),VALUE(BN587),VALUE(BO587),VALUE(BP587),VALUE(BQ587),VALUE(BR587),VALUE(BS587),VALUE(BT587),VALUE(BU587),VALUE(BV587),VALUE(BW587))</f>
        <v/>
      </c>
      <c r="BZ587" s="307" t="n"/>
      <c r="CA587" s="307" t="n"/>
      <c r="CB587" s="307" t="n"/>
      <c r="CC587" s="307" t="n"/>
      <c r="CD587" s="307" t="n"/>
      <c r="CE587" s="307" t="n"/>
      <c r="CF587" s="307" t="n"/>
      <c r="CG587" s="307" t="n"/>
      <c r="CH587" s="307" t="n"/>
      <c r="CI587" s="307" t="n"/>
      <c r="CJ587" s="307" t="n"/>
      <c r="CK587" s="307" t="n"/>
      <c r="CL587" s="307" t="n"/>
      <c r="CM587" s="307" t="n"/>
      <c r="CN587" s="307" t="n"/>
      <c r="CO587" s="307" t="n"/>
      <c r="CP587" s="307" t="n"/>
      <c r="CQ587" s="307" t="n"/>
      <c r="CR587" s="279" t="inlineStr"/>
      <c r="CS587" s="280">
        <f>AVERAGE(Value(BY587),value(CR587))</f>
        <v/>
      </c>
      <c r="CT587" s="421">
        <f>(IF(OR(MediaScorecard!BH588="x", MediaScorecard!BI588="x",MediaScorecard!BJ588="x",MediaScorecard!BK588="x",MediaScorecard!BL588="x"),1, 2))</f>
        <v/>
      </c>
      <c r="CU587" s="308" t="n"/>
      <c r="CV587" s="308" t="n"/>
      <c r="CW587" s="308" t="n"/>
      <c r="CX587" s="309" t="n"/>
      <c r="CY587" s="308" t="n"/>
      <c r="CZ587" s="308" t="n"/>
      <c r="DA587" s="308" t="n"/>
    </row>
    <row r="588" ht="21" customHeight="1" s="590">
      <c r="A588" s="421" t="n"/>
      <c r="B588" s="270" t="n"/>
      <c r="C588" s="266" t="n"/>
      <c r="D588" s="267" t="inlineStr"/>
      <c r="E588" s="267" t="inlineStr"/>
      <c r="F588" s="268" t="inlineStr"/>
      <c r="G588" s="421" t="n"/>
      <c r="H588" s="269" t="n"/>
      <c r="I588" s="421" t="n"/>
      <c r="J588" s="421" t="n"/>
      <c r="K588" s="421" t="n"/>
      <c r="L588" s="421" t="n"/>
      <c r="M588" s="421" t="n"/>
      <c r="N588" s="421" t="n"/>
      <c r="O588" s="421" t="n"/>
      <c r="P588" s="421" t="n"/>
      <c r="Q588" s="421" t="n"/>
      <c r="R588" s="270" t="n"/>
      <c r="S588" s="421" t="n"/>
      <c r="T588" s="421" t="n"/>
      <c r="U588" s="421" t="n"/>
      <c r="V588" s="421" t="n"/>
      <c r="W588" s="421" t="n"/>
      <c r="X588" s="421" t="n"/>
      <c r="Y588" s="421" t="n"/>
      <c r="Z588" s="421" t="n"/>
      <c r="AA588" s="421" t="n"/>
      <c r="AB588" s="421" t="n"/>
      <c r="AC588" s="421" t="n"/>
      <c r="AD588" s="421" t="n"/>
      <c r="AE588" s="421" t="n"/>
      <c r="AF588" s="421" t="n"/>
      <c r="AG588" s="421" t="n"/>
      <c r="AH588" s="421" t="n"/>
      <c r="AI588" s="421" t="n"/>
      <c r="AJ588" s="297" t="n"/>
      <c r="AK588" s="297" t="n"/>
      <c r="AL588" s="284" t="n"/>
      <c r="AM588" s="297" t="n"/>
      <c r="AN588" s="285" t="n"/>
      <c r="AO588" s="297" t="n"/>
      <c r="AP588" s="297" t="n"/>
      <c r="AQ588" s="297" t="n"/>
      <c r="AR588" s="297" t="n"/>
      <c r="AS588" s="297" t="n"/>
      <c r="AT588" s="285" t="inlineStr">
        <is>
          <t>0</t>
        </is>
      </c>
      <c r="AU588" s="297" t="inlineStr">
        <is>
          <t>0</t>
        </is>
      </c>
      <c r="AV588" s="297" t="inlineStr">
        <is>
          <t>0</t>
        </is>
      </c>
      <c r="AW588" s="297" t="inlineStr">
        <is>
          <t>0</t>
        </is>
      </c>
      <c r="AX588" s="297" t="inlineStr">
        <is>
          <t>0</t>
        </is>
      </c>
      <c r="AY588" s="286" t="inlineStr">
        <is>
          <t>0</t>
        </is>
      </c>
      <c r="AZ588" s="286" t="inlineStr">
        <is>
          <t>0</t>
        </is>
      </c>
      <c r="BA588" s="287" t="inlineStr">
        <is>
          <t>0</t>
        </is>
      </c>
      <c r="BB588" s="286" t="inlineStr">
        <is>
          <t>0</t>
        </is>
      </c>
      <c r="BC588" s="286" t="inlineStr">
        <is>
          <t>0</t>
        </is>
      </c>
      <c r="BD588" s="286" t="inlineStr">
        <is>
          <t>0</t>
        </is>
      </c>
      <c r="BE588" s="286" t="inlineStr">
        <is>
          <t>0</t>
        </is>
      </c>
      <c r="BF588" s="286" t="inlineStr">
        <is>
          <t>0</t>
        </is>
      </c>
      <c r="BG588" s="286" t="inlineStr">
        <is>
          <t>0</t>
        </is>
      </c>
      <c r="BH588" s="297" t="inlineStr">
        <is>
          <t>0</t>
        </is>
      </c>
      <c r="BI588" s="297" t="inlineStr">
        <is>
          <t>0</t>
        </is>
      </c>
      <c r="BJ588" s="297" t="inlineStr">
        <is>
          <t>0</t>
        </is>
      </c>
      <c r="BK588" s="297" t="inlineStr">
        <is>
          <t>0</t>
        </is>
      </c>
      <c r="BL588" s="297" t="inlineStr">
        <is>
          <t>0</t>
        </is>
      </c>
      <c r="BM588" s="297" t="inlineStr">
        <is>
          <t>0</t>
        </is>
      </c>
      <c r="BN588" s="297" t="inlineStr">
        <is>
          <t>0</t>
        </is>
      </c>
      <c r="BO588" s="285" t="inlineStr">
        <is>
          <t>0</t>
        </is>
      </c>
      <c r="BP588" s="297" t="inlineStr">
        <is>
          <t>0</t>
        </is>
      </c>
      <c r="BQ588" s="297" t="inlineStr">
        <is>
          <t>0</t>
        </is>
      </c>
      <c r="BR588" s="297" t="inlineStr">
        <is>
          <t>0</t>
        </is>
      </c>
      <c r="BS588" s="297" t="inlineStr">
        <is>
          <t>0</t>
        </is>
      </c>
      <c r="BT588" s="297" t="inlineStr">
        <is>
          <t>0</t>
        </is>
      </c>
      <c r="BU588" s="297" t="inlineStr">
        <is>
          <t>0</t>
        </is>
      </c>
      <c r="BV588" s="297" t="inlineStr">
        <is>
          <t>0</t>
        </is>
      </c>
      <c r="BW588" s="288" t="inlineStr">
        <is>
          <t>0</t>
        </is>
      </c>
      <c r="BX588" s="276">
        <f>SUM(IF(COUNTIF(#REF!, "*1.*"), 2, 0), IF(COUNTIF(#REF!, "*2.*"), 2, 0), IF(COUNTIF(#REF!, "*3.*"), 2, 0), IF(COUNTIF(#REF!, "*4.*"), 2, 0), IF(COUNTIF(#REF!, "*5.*"), 2, 0), IF(COUNTIF(#REF!, "*6.*"), 2, 0))</f>
        <v/>
      </c>
      <c r="BY588" s="277">
        <f t="array" ref="BY588">SUM(VALUE(AT588),VALUE(AU588),VALUE(AV588),VALUE(AW588),VALUE(AX588),VALUE(AY588),VALUE(AZ588),VALUE(BB588),VALUE(BC588),VALUE(BD588),VALUE(BE588),VALUE(BF588),VALUE(BG588),VALUE(BH588),VALUE(BI588),VALUE(BJ588),VALUE(BK588),VALUE(BL588),VALUE(BM588),VALUE(BN588),VALUE(BO588),VALUE(BP588),VALUE(BQ588),VALUE(BR588),VALUE(BS588),VALUE(BT588),VALUE(BU588),VALUE(BV588),VALUE(BW588))</f>
        <v/>
      </c>
      <c r="BZ588" s="307" t="n"/>
      <c r="CA588" s="307" t="n"/>
      <c r="CB588" s="307" t="n"/>
      <c r="CC588" s="307" t="n"/>
      <c r="CD588" s="307" t="n"/>
      <c r="CE588" s="307" t="n"/>
      <c r="CF588" s="307" t="n"/>
      <c r="CG588" s="307" t="n"/>
      <c r="CH588" s="307" t="n"/>
      <c r="CI588" s="307" t="n"/>
      <c r="CJ588" s="307" t="n"/>
      <c r="CK588" s="307" t="n"/>
      <c r="CL588" s="307" t="n"/>
      <c r="CM588" s="307" t="n"/>
      <c r="CN588" s="307" t="n"/>
      <c r="CO588" s="307" t="n"/>
      <c r="CP588" s="307" t="n"/>
      <c r="CQ588" s="307" t="n"/>
      <c r="CR588" s="279" t="inlineStr"/>
      <c r="CS588" s="280">
        <f>AVERAGE(Value(BY588),value(CR588))</f>
        <v/>
      </c>
      <c r="CT588" s="421">
        <f>(IF(OR(MediaScorecard!BH589="x", MediaScorecard!BI589="x",MediaScorecard!BJ589="x",MediaScorecard!BK589="x",MediaScorecard!BL589="x"),1, 2))</f>
        <v/>
      </c>
      <c r="CU588" s="308" t="n"/>
      <c r="CV588" s="308" t="n"/>
      <c r="CW588" s="308" t="n"/>
      <c r="CX588" s="309" t="n"/>
      <c r="CY588" s="308" t="n"/>
      <c r="CZ588" s="308" t="n"/>
      <c r="DA588" s="308" t="n"/>
    </row>
    <row r="589" ht="21" customHeight="1" s="590">
      <c r="A589" s="421" t="n"/>
      <c r="B589" s="270" t="n"/>
      <c r="C589" s="266" t="n"/>
      <c r="D589" s="267" t="inlineStr"/>
      <c r="E589" s="267" t="inlineStr"/>
      <c r="F589" s="268" t="inlineStr"/>
      <c r="G589" s="421" t="n"/>
      <c r="H589" s="269" t="n"/>
      <c r="I589" s="421" t="n"/>
      <c r="J589" s="421" t="n"/>
      <c r="K589" s="421" t="n"/>
      <c r="L589" s="421" t="n"/>
      <c r="M589" s="421" t="n"/>
      <c r="N589" s="421" t="n"/>
      <c r="O589" s="421" t="n"/>
      <c r="P589" s="421" t="n"/>
      <c r="Q589" s="421" t="n"/>
      <c r="R589" s="270" t="n"/>
      <c r="S589" s="421" t="n"/>
      <c r="T589" s="421" t="n"/>
      <c r="U589" s="421" t="n"/>
      <c r="V589" s="421" t="n"/>
      <c r="W589" s="421" t="n"/>
      <c r="X589" s="421" t="n"/>
      <c r="Y589" s="421" t="n"/>
      <c r="Z589" s="421" t="n"/>
      <c r="AA589" s="421" t="n"/>
      <c r="AB589" s="421" t="n"/>
      <c r="AC589" s="421" t="n"/>
      <c r="AD589" s="421" t="n"/>
      <c r="AE589" s="421" t="n"/>
      <c r="AF589" s="421" t="n"/>
      <c r="AG589" s="421" t="n"/>
      <c r="AH589" s="421" t="n"/>
      <c r="AI589" s="421" t="n"/>
      <c r="AJ589" s="297" t="n"/>
      <c r="AK589" s="297" t="n"/>
      <c r="AL589" s="284" t="n"/>
      <c r="AM589" s="297" t="n"/>
      <c r="AN589" s="285" t="n"/>
      <c r="AO589" s="297" t="n"/>
      <c r="AP589" s="297" t="n"/>
      <c r="AQ589" s="297" t="n"/>
      <c r="AR589" s="297" t="n"/>
      <c r="AS589" s="297" t="n"/>
      <c r="AT589" s="285" t="inlineStr">
        <is>
          <t>0</t>
        </is>
      </c>
      <c r="AU589" s="297" t="inlineStr">
        <is>
          <t>0</t>
        </is>
      </c>
      <c r="AV589" s="297" t="inlineStr">
        <is>
          <t>0</t>
        </is>
      </c>
      <c r="AW589" s="297" t="inlineStr">
        <is>
          <t>0</t>
        </is>
      </c>
      <c r="AX589" s="297" t="inlineStr">
        <is>
          <t>0</t>
        </is>
      </c>
      <c r="AY589" s="286" t="inlineStr">
        <is>
          <t>0</t>
        </is>
      </c>
      <c r="AZ589" s="286" t="inlineStr">
        <is>
          <t>0</t>
        </is>
      </c>
      <c r="BA589" s="287" t="inlineStr">
        <is>
          <t>0</t>
        </is>
      </c>
      <c r="BB589" s="286" t="inlineStr">
        <is>
          <t>0</t>
        </is>
      </c>
      <c r="BC589" s="286" t="inlineStr">
        <is>
          <t>0</t>
        </is>
      </c>
      <c r="BD589" s="286" t="inlineStr">
        <is>
          <t>0</t>
        </is>
      </c>
      <c r="BE589" s="286" t="inlineStr">
        <is>
          <t>0</t>
        </is>
      </c>
      <c r="BF589" s="286" t="inlineStr">
        <is>
          <t>0</t>
        </is>
      </c>
      <c r="BG589" s="286" t="inlineStr">
        <is>
          <t>0</t>
        </is>
      </c>
      <c r="BH589" s="297" t="inlineStr">
        <is>
          <t>0</t>
        </is>
      </c>
      <c r="BI589" s="297" t="inlineStr">
        <is>
          <t>0</t>
        </is>
      </c>
      <c r="BJ589" s="297" t="inlineStr">
        <is>
          <t>0</t>
        </is>
      </c>
      <c r="BK589" s="297" t="inlineStr">
        <is>
          <t>0</t>
        </is>
      </c>
      <c r="BL589" s="297" t="inlineStr">
        <is>
          <t>0</t>
        </is>
      </c>
      <c r="BM589" s="297" t="inlineStr">
        <is>
          <t>0</t>
        </is>
      </c>
      <c r="BN589" s="297" t="inlineStr">
        <is>
          <t>0</t>
        </is>
      </c>
      <c r="BO589" s="285" t="inlineStr">
        <is>
          <t>0</t>
        </is>
      </c>
      <c r="BP589" s="297" t="inlineStr">
        <is>
          <t>0</t>
        </is>
      </c>
      <c r="BQ589" s="297" t="inlineStr">
        <is>
          <t>0</t>
        </is>
      </c>
      <c r="BR589" s="297" t="inlineStr">
        <is>
          <t>0</t>
        </is>
      </c>
      <c r="BS589" s="297" t="inlineStr">
        <is>
          <t>0</t>
        </is>
      </c>
      <c r="BT589" s="297" t="inlineStr">
        <is>
          <t>0</t>
        </is>
      </c>
      <c r="BU589" s="297" t="inlineStr">
        <is>
          <t>0</t>
        </is>
      </c>
      <c r="BV589" s="297" t="inlineStr">
        <is>
          <t>0</t>
        </is>
      </c>
      <c r="BW589" s="288" t="inlineStr">
        <is>
          <t>0</t>
        </is>
      </c>
      <c r="BX589" s="276">
        <f>SUM(IF(COUNTIF(#REF!, "*1.*"), 2, 0), IF(COUNTIF(#REF!, "*2.*"), 2, 0), IF(COUNTIF(#REF!, "*3.*"), 2, 0), IF(COUNTIF(#REF!, "*4.*"), 2, 0), IF(COUNTIF(#REF!, "*5.*"), 2, 0), IF(COUNTIF(#REF!, "*6.*"), 2, 0))</f>
        <v/>
      </c>
      <c r="BY589" s="277">
        <f t="array" ref="BY589">SUM(VALUE(AT589),VALUE(AU589),VALUE(AV589),VALUE(AW589),VALUE(AX589),VALUE(AY589),VALUE(AZ589),VALUE(BB589),VALUE(BC589),VALUE(BD589),VALUE(BE589),VALUE(BF589),VALUE(BG589),VALUE(BH589),VALUE(BI589),VALUE(BJ589),VALUE(BK589),VALUE(BL589),VALUE(BM589),VALUE(BN589),VALUE(BO589),VALUE(BP589),VALUE(BQ589),VALUE(BR589),VALUE(BS589),VALUE(BT589),VALUE(BU589),VALUE(BV589),VALUE(BW589))</f>
        <v/>
      </c>
      <c r="BZ589" s="307" t="n"/>
      <c r="CA589" s="307" t="n"/>
      <c r="CB589" s="307" t="n"/>
      <c r="CC589" s="307" t="n"/>
      <c r="CD589" s="307" t="n"/>
      <c r="CE589" s="307" t="n"/>
      <c r="CF589" s="307" t="n"/>
      <c r="CG589" s="307" t="n"/>
      <c r="CH589" s="307" t="n"/>
      <c r="CI589" s="307" t="n"/>
      <c r="CJ589" s="307" t="n"/>
      <c r="CK589" s="307" t="n"/>
      <c r="CL589" s="307" t="n"/>
      <c r="CM589" s="307" t="n"/>
      <c r="CN589" s="307" t="n"/>
      <c r="CO589" s="307" t="n"/>
      <c r="CP589" s="307" t="n"/>
      <c r="CQ589" s="307" t="n"/>
      <c r="CR589" s="279" t="inlineStr"/>
      <c r="CS589" s="280">
        <f>AVERAGE(Value(BY589),value(CR589))</f>
        <v/>
      </c>
      <c r="CT589" s="421">
        <f>(IF(OR(MediaScorecard!BH590="x", MediaScorecard!BI590="x",MediaScorecard!BJ590="x",MediaScorecard!BK590="x",MediaScorecard!BL590="x"),1, 2))</f>
        <v/>
      </c>
      <c r="CU589" s="308" t="n"/>
      <c r="CV589" s="308" t="n"/>
      <c r="CW589" s="308" t="n"/>
      <c r="CX589" s="309" t="n"/>
      <c r="CY589" s="308" t="n"/>
      <c r="CZ589" s="308" t="n"/>
      <c r="DA589" s="308" t="n"/>
    </row>
    <row r="590" ht="21" customHeight="1" s="590">
      <c r="A590" s="421" t="n"/>
      <c r="B590" s="270" t="n"/>
      <c r="C590" s="266" t="n"/>
      <c r="D590" s="267" t="inlineStr"/>
      <c r="E590" s="267" t="inlineStr"/>
      <c r="F590" s="268" t="inlineStr"/>
      <c r="G590" s="421" t="n"/>
      <c r="H590" s="269" t="n"/>
      <c r="I590" s="421" t="n"/>
      <c r="J590" s="421" t="n"/>
      <c r="K590" s="421" t="n"/>
      <c r="L590" s="421" t="n"/>
      <c r="M590" s="421" t="n"/>
      <c r="N590" s="421" t="n"/>
      <c r="O590" s="421" t="n"/>
      <c r="P590" s="421" t="n"/>
      <c r="Q590" s="421" t="n"/>
      <c r="R590" s="270" t="n"/>
      <c r="S590" s="421" t="n"/>
      <c r="T590" s="421" t="n"/>
      <c r="U590" s="421" t="n"/>
      <c r="V590" s="421" t="n"/>
      <c r="W590" s="421" t="n"/>
      <c r="X590" s="421" t="n"/>
      <c r="Y590" s="421" t="n"/>
      <c r="Z590" s="421" t="n"/>
      <c r="AA590" s="421" t="n"/>
      <c r="AB590" s="421" t="n"/>
      <c r="AC590" s="421" t="n"/>
      <c r="AD590" s="421" t="n"/>
      <c r="AE590" s="421" t="n"/>
      <c r="AF590" s="421" t="n"/>
      <c r="AG590" s="421" t="n"/>
      <c r="AH590" s="421" t="n"/>
      <c r="AI590" s="421" t="n"/>
      <c r="AJ590" s="297" t="n"/>
      <c r="AK590" s="297" t="n"/>
      <c r="AL590" s="284" t="n"/>
      <c r="AM590" s="297" t="n"/>
      <c r="AN590" s="285" t="n"/>
      <c r="AO590" s="297" t="n"/>
      <c r="AP590" s="297" t="n"/>
      <c r="AQ590" s="297" t="n"/>
      <c r="AR590" s="297" t="n"/>
      <c r="AS590" s="297" t="n"/>
      <c r="AT590" s="285" t="inlineStr">
        <is>
          <t>0</t>
        </is>
      </c>
      <c r="AU590" s="297" t="inlineStr">
        <is>
          <t>0</t>
        </is>
      </c>
      <c r="AV590" s="297" t="inlineStr">
        <is>
          <t>0</t>
        </is>
      </c>
      <c r="AW590" s="297" t="inlineStr">
        <is>
          <t>0</t>
        </is>
      </c>
      <c r="AX590" s="297" t="inlineStr">
        <is>
          <t>0</t>
        </is>
      </c>
      <c r="AY590" s="286" t="inlineStr">
        <is>
          <t>0</t>
        </is>
      </c>
      <c r="AZ590" s="286" t="inlineStr">
        <is>
          <t>0</t>
        </is>
      </c>
      <c r="BA590" s="287" t="inlineStr">
        <is>
          <t>0</t>
        </is>
      </c>
      <c r="BB590" s="286" t="inlineStr">
        <is>
          <t>0</t>
        </is>
      </c>
      <c r="BC590" s="286" t="inlineStr">
        <is>
          <t>0</t>
        </is>
      </c>
      <c r="BD590" s="286" t="inlineStr">
        <is>
          <t>0</t>
        </is>
      </c>
      <c r="BE590" s="286" t="inlineStr">
        <is>
          <t>0</t>
        </is>
      </c>
      <c r="BF590" s="286" t="inlineStr">
        <is>
          <t>0</t>
        </is>
      </c>
      <c r="BG590" s="286" t="inlineStr">
        <is>
          <t>0</t>
        </is>
      </c>
      <c r="BH590" s="297" t="inlineStr">
        <is>
          <t>0</t>
        </is>
      </c>
      <c r="BI590" s="297" t="inlineStr">
        <is>
          <t>0</t>
        </is>
      </c>
      <c r="BJ590" s="297" t="inlineStr">
        <is>
          <t>0</t>
        </is>
      </c>
      <c r="BK590" s="297" t="inlineStr">
        <is>
          <t>0</t>
        </is>
      </c>
      <c r="BL590" s="297" t="inlineStr">
        <is>
          <t>0</t>
        </is>
      </c>
      <c r="BM590" s="297" t="inlineStr">
        <is>
          <t>0</t>
        </is>
      </c>
      <c r="BN590" s="297" t="inlineStr">
        <is>
          <t>0</t>
        </is>
      </c>
      <c r="BO590" s="285" t="inlineStr">
        <is>
          <t>0</t>
        </is>
      </c>
      <c r="BP590" s="297" t="inlineStr">
        <is>
          <t>0</t>
        </is>
      </c>
      <c r="BQ590" s="297" t="inlineStr">
        <is>
          <t>0</t>
        </is>
      </c>
      <c r="BR590" s="297" t="inlineStr">
        <is>
          <t>0</t>
        </is>
      </c>
      <c r="BS590" s="297" t="inlineStr">
        <is>
          <t>0</t>
        </is>
      </c>
      <c r="BT590" s="297" t="inlineStr">
        <is>
          <t>0</t>
        </is>
      </c>
      <c r="BU590" s="297" t="inlineStr">
        <is>
          <t>0</t>
        </is>
      </c>
      <c r="BV590" s="297" t="inlineStr">
        <is>
          <t>0</t>
        </is>
      </c>
      <c r="BW590" s="288" t="inlineStr">
        <is>
          <t>0</t>
        </is>
      </c>
      <c r="BX590" s="276">
        <f>SUM(IF(COUNTIF(#REF!, "*1.*"), 2, 0), IF(COUNTIF(#REF!, "*2.*"), 2, 0), IF(COUNTIF(#REF!, "*3.*"), 2, 0), IF(COUNTIF(#REF!, "*4.*"), 2, 0), IF(COUNTIF(#REF!, "*5.*"), 2, 0), IF(COUNTIF(#REF!, "*6.*"), 2, 0))</f>
        <v/>
      </c>
      <c r="BY590" s="277">
        <f t="array" ref="BY590">SUM(VALUE(AT590),VALUE(AU590),VALUE(AV590),VALUE(AW590),VALUE(AX590),VALUE(AY590),VALUE(AZ590),VALUE(BB590),VALUE(BC590),VALUE(BD590),VALUE(BE590),VALUE(BF590),VALUE(BG590),VALUE(BH590),VALUE(BI590),VALUE(BJ590),VALUE(BK590),VALUE(BL590),VALUE(BM590),VALUE(BN590),VALUE(BO590),VALUE(BP590),VALUE(BQ590),VALUE(BR590),VALUE(BS590),VALUE(BT590),VALUE(BU590),VALUE(BV590),VALUE(BW590))</f>
        <v/>
      </c>
      <c r="BZ590" s="307" t="n"/>
      <c r="CA590" s="307" t="n"/>
      <c r="CB590" s="307" t="n"/>
      <c r="CC590" s="307" t="n"/>
      <c r="CD590" s="307" t="n"/>
      <c r="CE590" s="307" t="n"/>
      <c r="CF590" s="307" t="n"/>
      <c r="CG590" s="307" t="n"/>
      <c r="CH590" s="307" t="n"/>
      <c r="CI590" s="307" t="n"/>
      <c r="CJ590" s="307" t="n"/>
      <c r="CK590" s="307" t="n"/>
      <c r="CL590" s="307" t="n"/>
      <c r="CM590" s="307" t="n"/>
      <c r="CN590" s="307" t="n"/>
      <c r="CO590" s="307" t="n"/>
      <c r="CP590" s="307" t="n"/>
      <c r="CQ590" s="307" t="n"/>
      <c r="CR590" s="279" t="inlineStr"/>
      <c r="CS590" s="280">
        <f>AVERAGE(Value(BY590),value(CR590))</f>
        <v/>
      </c>
      <c r="CT590" s="421">
        <f>(IF(OR(MediaScorecard!BH591="x", MediaScorecard!BI591="x",MediaScorecard!BJ591="x",MediaScorecard!BK591="x",MediaScorecard!BL591="x"),1, 2))</f>
        <v/>
      </c>
      <c r="CU590" s="308" t="n"/>
      <c r="CV590" s="308" t="n"/>
      <c r="CW590" s="308" t="n"/>
      <c r="CX590" s="309" t="n"/>
      <c r="CY590" s="308" t="n"/>
      <c r="CZ590" s="308" t="n"/>
      <c r="DA590" s="308" t="n"/>
    </row>
    <row r="591" ht="21" customHeight="1" s="590">
      <c r="A591" s="421" t="n"/>
      <c r="B591" s="270" t="n"/>
      <c r="C591" s="266" t="n"/>
      <c r="D591" s="267" t="inlineStr"/>
      <c r="E591" s="267" t="inlineStr"/>
      <c r="F591" s="268" t="inlineStr"/>
      <c r="G591" s="421" t="n"/>
      <c r="H591" s="269" t="n"/>
      <c r="I591" s="421" t="n"/>
      <c r="J591" s="421" t="n"/>
      <c r="K591" s="421" t="n"/>
      <c r="L591" s="421" t="n"/>
      <c r="M591" s="421" t="n"/>
      <c r="N591" s="421" t="n"/>
      <c r="O591" s="421" t="n"/>
      <c r="P591" s="421" t="n"/>
      <c r="Q591" s="421" t="n"/>
      <c r="R591" s="270" t="n"/>
      <c r="S591" s="421" t="n"/>
      <c r="T591" s="421" t="n"/>
      <c r="U591" s="421" t="n"/>
      <c r="V591" s="421" t="n"/>
      <c r="W591" s="421" t="n"/>
      <c r="X591" s="421" t="n"/>
      <c r="Y591" s="421" t="n"/>
      <c r="Z591" s="421" t="n"/>
      <c r="AA591" s="421" t="n"/>
      <c r="AB591" s="421" t="n"/>
      <c r="AC591" s="421" t="n"/>
      <c r="AD591" s="421" t="n"/>
      <c r="AE591" s="421" t="n"/>
      <c r="AF591" s="421" t="n"/>
      <c r="AG591" s="421" t="n"/>
      <c r="AH591" s="421" t="n"/>
      <c r="AI591" s="421" t="n"/>
      <c r="AJ591" s="297" t="n"/>
      <c r="AK591" s="297" t="n"/>
      <c r="AL591" s="284" t="n"/>
      <c r="AM591" s="297" t="n"/>
      <c r="AN591" s="285" t="n"/>
      <c r="AO591" s="297" t="n"/>
      <c r="AP591" s="297" t="n"/>
      <c r="AQ591" s="297" t="n"/>
      <c r="AR591" s="297" t="n"/>
      <c r="AS591" s="297" t="n"/>
      <c r="AT591" s="285" t="inlineStr">
        <is>
          <t>0</t>
        </is>
      </c>
      <c r="AU591" s="297" t="inlineStr">
        <is>
          <t>0</t>
        </is>
      </c>
      <c r="AV591" s="297" t="inlineStr">
        <is>
          <t>0</t>
        </is>
      </c>
      <c r="AW591" s="297" t="inlineStr">
        <is>
          <t>0</t>
        </is>
      </c>
      <c r="AX591" s="297" t="inlineStr">
        <is>
          <t>0</t>
        </is>
      </c>
      <c r="AY591" s="286" t="inlineStr">
        <is>
          <t>0</t>
        </is>
      </c>
      <c r="AZ591" s="286" t="inlineStr">
        <is>
          <t>0</t>
        </is>
      </c>
      <c r="BA591" s="287" t="inlineStr">
        <is>
          <t>0</t>
        </is>
      </c>
      <c r="BB591" s="286" t="inlineStr">
        <is>
          <t>0</t>
        </is>
      </c>
      <c r="BC591" s="286" t="inlineStr">
        <is>
          <t>0</t>
        </is>
      </c>
      <c r="BD591" s="286" t="inlineStr">
        <is>
          <t>0</t>
        </is>
      </c>
      <c r="BE591" s="286" t="inlineStr">
        <is>
          <t>0</t>
        </is>
      </c>
      <c r="BF591" s="286" t="inlineStr">
        <is>
          <t>0</t>
        </is>
      </c>
      <c r="BG591" s="286" t="inlineStr">
        <is>
          <t>0</t>
        </is>
      </c>
      <c r="BH591" s="297" t="inlineStr">
        <is>
          <t>0</t>
        </is>
      </c>
      <c r="BI591" s="297" t="inlineStr">
        <is>
          <t>0</t>
        </is>
      </c>
      <c r="BJ591" s="297" t="inlineStr">
        <is>
          <t>0</t>
        </is>
      </c>
      <c r="BK591" s="297" t="inlineStr">
        <is>
          <t>0</t>
        </is>
      </c>
      <c r="BL591" s="297" t="inlineStr">
        <is>
          <t>0</t>
        </is>
      </c>
      <c r="BM591" s="297" t="inlineStr">
        <is>
          <t>0</t>
        </is>
      </c>
      <c r="BN591" s="297" t="inlineStr">
        <is>
          <t>0</t>
        </is>
      </c>
      <c r="BO591" s="285" t="inlineStr">
        <is>
          <t>0</t>
        </is>
      </c>
      <c r="BP591" s="297" t="inlineStr">
        <is>
          <t>0</t>
        </is>
      </c>
      <c r="BQ591" s="297" t="inlineStr">
        <is>
          <t>0</t>
        </is>
      </c>
      <c r="BR591" s="297" t="inlineStr">
        <is>
          <t>0</t>
        </is>
      </c>
      <c r="BS591" s="297" t="inlineStr">
        <is>
          <t>0</t>
        </is>
      </c>
      <c r="BT591" s="297" t="inlineStr">
        <is>
          <t>0</t>
        </is>
      </c>
      <c r="BU591" s="297" t="inlineStr">
        <is>
          <t>0</t>
        </is>
      </c>
      <c r="BV591" s="297" t="inlineStr">
        <is>
          <t>0</t>
        </is>
      </c>
      <c r="BW591" s="288" t="inlineStr">
        <is>
          <t>0</t>
        </is>
      </c>
      <c r="BX591" s="276">
        <f>SUM(IF(COUNTIF(#REF!, "*1.*"), 2, 0), IF(COUNTIF(#REF!, "*2.*"), 2, 0), IF(COUNTIF(#REF!, "*3.*"), 2, 0), IF(COUNTIF(#REF!, "*4.*"), 2, 0), IF(COUNTIF(#REF!, "*5.*"), 2, 0), IF(COUNTIF(#REF!, "*6.*"), 2, 0))</f>
        <v/>
      </c>
      <c r="BY591" s="277">
        <f t="array" ref="BY591">SUM(VALUE(AT591),VALUE(AU591),VALUE(AV591),VALUE(AW591),VALUE(AX591),VALUE(AY591),VALUE(AZ591),VALUE(BB591),VALUE(BC591),VALUE(BD591),VALUE(BE591),VALUE(BF591),VALUE(BG591),VALUE(BH591),VALUE(BI591),VALUE(BJ591),VALUE(BK591),VALUE(BL591),VALUE(BM591),VALUE(BN591),VALUE(BO591),VALUE(BP591),VALUE(BQ591),VALUE(BR591),VALUE(BS591),VALUE(BT591),VALUE(BU591),VALUE(BV591),VALUE(BW591))</f>
        <v/>
      </c>
      <c r="BZ591" s="307" t="n"/>
      <c r="CA591" s="307" t="n"/>
      <c r="CB591" s="307" t="n"/>
      <c r="CC591" s="307" t="n"/>
      <c r="CD591" s="307" t="n"/>
      <c r="CE591" s="307" t="n"/>
      <c r="CF591" s="307" t="n"/>
      <c r="CG591" s="307" t="n"/>
      <c r="CH591" s="307" t="n"/>
      <c r="CI591" s="307" t="n"/>
      <c r="CJ591" s="307" t="n"/>
      <c r="CK591" s="307" t="n"/>
      <c r="CL591" s="307" t="n"/>
      <c r="CM591" s="307" t="n"/>
      <c r="CN591" s="307" t="n"/>
      <c r="CO591" s="307" t="n"/>
      <c r="CP591" s="307" t="n"/>
      <c r="CQ591" s="307" t="n"/>
      <c r="CR591" s="279" t="inlineStr"/>
      <c r="CS591" s="280">
        <f>AVERAGE(Value(BY591),value(CR591))</f>
        <v/>
      </c>
      <c r="CT591" s="421">
        <f>(IF(OR(MediaScorecard!BH592="x", MediaScorecard!BI592="x",MediaScorecard!BJ592="x",MediaScorecard!BK592="x",MediaScorecard!BL592="x"),1, 2))</f>
        <v/>
      </c>
      <c r="CU591" s="308" t="n"/>
      <c r="CV591" s="308" t="n"/>
      <c r="CW591" s="308" t="n"/>
      <c r="CX591" s="309" t="n"/>
      <c r="CY591" s="308" t="n"/>
      <c r="CZ591" s="308" t="n"/>
      <c r="DA591" s="308" t="n"/>
    </row>
    <row r="592" ht="21" customHeight="1" s="590">
      <c r="A592" s="421" t="n"/>
      <c r="B592" s="270" t="n"/>
      <c r="C592" s="266" t="n"/>
      <c r="D592" s="267" t="inlineStr"/>
      <c r="E592" s="267" t="inlineStr"/>
      <c r="F592" s="268" t="inlineStr"/>
      <c r="G592" s="421" t="n"/>
      <c r="H592" s="269" t="n"/>
      <c r="I592" s="421" t="n"/>
      <c r="J592" s="421" t="n"/>
      <c r="K592" s="421" t="n"/>
      <c r="L592" s="421" t="n"/>
      <c r="M592" s="421" t="n"/>
      <c r="N592" s="421" t="n"/>
      <c r="O592" s="421" t="n"/>
      <c r="P592" s="421" t="n"/>
      <c r="Q592" s="421" t="n"/>
      <c r="R592" s="270" t="n"/>
      <c r="S592" s="421" t="n"/>
      <c r="T592" s="421" t="n"/>
      <c r="U592" s="421" t="n"/>
      <c r="V592" s="421" t="n"/>
      <c r="W592" s="421" t="n"/>
      <c r="X592" s="421" t="n"/>
      <c r="Y592" s="421" t="n"/>
      <c r="Z592" s="421" t="n"/>
      <c r="AA592" s="421" t="n"/>
      <c r="AB592" s="421" t="n"/>
      <c r="AC592" s="421" t="n"/>
      <c r="AD592" s="421" t="n"/>
      <c r="AE592" s="421" t="n"/>
      <c r="AF592" s="421" t="n"/>
      <c r="AG592" s="421" t="n"/>
      <c r="AH592" s="421" t="n"/>
      <c r="AI592" s="421" t="n"/>
      <c r="AJ592" s="297" t="n"/>
      <c r="AK592" s="297" t="n"/>
      <c r="AL592" s="284" t="n"/>
      <c r="AM592" s="297" t="n"/>
      <c r="AN592" s="285" t="n"/>
      <c r="AO592" s="297" t="n"/>
      <c r="AP592" s="297" t="n"/>
      <c r="AQ592" s="297" t="n"/>
      <c r="AR592" s="297" t="n"/>
      <c r="AS592" s="297" t="n"/>
      <c r="AT592" s="285" t="inlineStr">
        <is>
          <t>0</t>
        </is>
      </c>
      <c r="AU592" s="297" t="inlineStr">
        <is>
          <t>0</t>
        </is>
      </c>
      <c r="AV592" s="297" t="inlineStr">
        <is>
          <t>0</t>
        </is>
      </c>
      <c r="AW592" s="297" t="inlineStr">
        <is>
          <t>0</t>
        </is>
      </c>
      <c r="AX592" s="297" t="inlineStr">
        <is>
          <t>0</t>
        </is>
      </c>
      <c r="AY592" s="286" t="inlineStr">
        <is>
          <t>0</t>
        </is>
      </c>
      <c r="AZ592" s="286" t="inlineStr">
        <is>
          <t>0</t>
        </is>
      </c>
      <c r="BA592" s="287" t="inlineStr">
        <is>
          <t>0</t>
        </is>
      </c>
      <c r="BB592" s="286" t="inlineStr">
        <is>
          <t>0</t>
        </is>
      </c>
      <c r="BC592" s="286" t="inlineStr">
        <is>
          <t>0</t>
        </is>
      </c>
      <c r="BD592" s="286" t="inlineStr">
        <is>
          <t>0</t>
        </is>
      </c>
      <c r="BE592" s="286" t="inlineStr">
        <is>
          <t>0</t>
        </is>
      </c>
      <c r="BF592" s="286" t="inlineStr">
        <is>
          <t>0</t>
        </is>
      </c>
      <c r="BG592" s="286" t="inlineStr">
        <is>
          <t>0</t>
        </is>
      </c>
      <c r="BH592" s="297" t="inlineStr">
        <is>
          <t>0</t>
        </is>
      </c>
      <c r="BI592" s="297" t="inlineStr">
        <is>
          <t>0</t>
        </is>
      </c>
      <c r="BJ592" s="297" t="inlineStr">
        <is>
          <t>0</t>
        </is>
      </c>
      <c r="BK592" s="297" t="inlineStr">
        <is>
          <t>0</t>
        </is>
      </c>
      <c r="BL592" s="297" t="inlineStr">
        <is>
          <t>0</t>
        </is>
      </c>
      <c r="BM592" s="297" t="inlineStr">
        <is>
          <t>0</t>
        </is>
      </c>
      <c r="BN592" s="297" t="inlineStr">
        <is>
          <t>0</t>
        </is>
      </c>
      <c r="BO592" s="285" t="inlineStr">
        <is>
          <t>0</t>
        </is>
      </c>
      <c r="BP592" s="297" t="inlineStr">
        <is>
          <t>0</t>
        </is>
      </c>
      <c r="BQ592" s="297" t="inlineStr">
        <is>
          <t>0</t>
        </is>
      </c>
      <c r="BR592" s="297" t="inlineStr">
        <is>
          <t>0</t>
        </is>
      </c>
      <c r="BS592" s="297" t="inlineStr">
        <is>
          <t>0</t>
        </is>
      </c>
      <c r="BT592" s="297" t="inlineStr">
        <is>
          <t>0</t>
        </is>
      </c>
      <c r="BU592" s="297" t="inlineStr">
        <is>
          <t>0</t>
        </is>
      </c>
      <c r="BV592" s="297" t="inlineStr">
        <is>
          <t>0</t>
        </is>
      </c>
      <c r="BW592" s="288" t="inlineStr">
        <is>
          <t>0</t>
        </is>
      </c>
      <c r="BX592" s="276">
        <f>SUM(IF(COUNTIF(#REF!, "*1.*"), 2, 0), IF(COUNTIF(#REF!, "*2.*"), 2, 0), IF(COUNTIF(#REF!, "*3.*"), 2, 0), IF(COUNTIF(#REF!, "*4.*"), 2, 0), IF(COUNTIF(#REF!, "*5.*"), 2, 0), IF(COUNTIF(#REF!, "*6.*"), 2, 0))</f>
        <v/>
      </c>
      <c r="BY592" s="277">
        <f t="array" ref="BY592">SUM(VALUE(AT592),VALUE(AU592),VALUE(AV592),VALUE(AW592),VALUE(AX592),VALUE(AY592),VALUE(AZ592),VALUE(BB592),VALUE(BC592),VALUE(BD592),VALUE(BE592),VALUE(BF592),VALUE(BG592),VALUE(BH592),VALUE(BI592),VALUE(BJ592),VALUE(BK592),VALUE(BL592),VALUE(BM592),VALUE(BN592),VALUE(BO592),VALUE(BP592),VALUE(BQ592),VALUE(BR592),VALUE(BS592),VALUE(BT592),VALUE(BU592),VALUE(BV592),VALUE(BW592))</f>
        <v/>
      </c>
      <c r="BZ592" s="307" t="n"/>
      <c r="CA592" s="307" t="n"/>
      <c r="CB592" s="307" t="n"/>
      <c r="CC592" s="307" t="n"/>
      <c r="CD592" s="307" t="n"/>
      <c r="CE592" s="307" t="n"/>
      <c r="CF592" s="307" t="n"/>
      <c r="CG592" s="307" t="n"/>
      <c r="CH592" s="307" t="n"/>
      <c r="CI592" s="307" t="n"/>
      <c r="CJ592" s="307" t="n"/>
      <c r="CK592" s="307" t="n"/>
      <c r="CL592" s="307" t="n"/>
      <c r="CM592" s="307" t="n"/>
      <c r="CN592" s="307" t="n"/>
      <c r="CO592" s="307" t="n"/>
      <c r="CP592" s="307" t="n"/>
      <c r="CQ592" s="307" t="n"/>
      <c r="CR592" s="279" t="inlineStr"/>
      <c r="CS592" s="280">
        <f>AVERAGE(Value(BY592),value(CR592))</f>
        <v/>
      </c>
      <c r="CT592" s="421">
        <f>(IF(OR(MediaScorecard!BH593="x", MediaScorecard!BI593="x",MediaScorecard!BJ593="x",MediaScorecard!BK593="x",MediaScorecard!BL593="x"),1, 2))</f>
        <v/>
      </c>
      <c r="CU592" s="308" t="n"/>
      <c r="CV592" s="308" t="n"/>
      <c r="CW592" s="308" t="n"/>
      <c r="CX592" s="309" t="n"/>
      <c r="CY592" s="308" t="n"/>
      <c r="CZ592" s="308" t="n"/>
      <c r="DA592" s="308" t="n"/>
    </row>
    <row r="593" ht="21" customHeight="1" s="590">
      <c r="A593" s="421" t="n"/>
      <c r="B593" s="270" t="n"/>
      <c r="C593" s="266" t="n"/>
      <c r="D593" s="267" t="inlineStr"/>
      <c r="E593" s="267" t="inlineStr"/>
      <c r="F593" s="268" t="inlineStr"/>
      <c r="G593" s="421" t="n"/>
      <c r="H593" s="269" t="n"/>
      <c r="I593" s="421" t="n"/>
      <c r="J593" s="421" t="n"/>
      <c r="K593" s="421" t="n"/>
      <c r="L593" s="421" t="n"/>
      <c r="M593" s="421" t="n"/>
      <c r="N593" s="421" t="n"/>
      <c r="O593" s="421" t="n"/>
      <c r="P593" s="421" t="n"/>
      <c r="Q593" s="421" t="n"/>
      <c r="R593" s="270" t="n"/>
      <c r="S593" s="421" t="n"/>
      <c r="T593" s="421" t="n"/>
      <c r="U593" s="421" t="n"/>
      <c r="V593" s="421" t="n"/>
      <c r="W593" s="421" t="n"/>
      <c r="X593" s="421" t="n"/>
      <c r="Y593" s="421" t="n"/>
      <c r="Z593" s="421" t="n"/>
      <c r="AA593" s="421" t="n"/>
      <c r="AB593" s="421" t="n"/>
      <c r="AC593" s="421" t="n"/>
      <c r="AD593" s="421" t="n"/>
      <c r="AE593" s="421" t="n"/>
      <c r="AF593" s="421" t="n"/>
      <c r="AG593" s="421" t="n"/>
      <c r="AH593" s="421" t="n"/>
      <c r="AI593" s="421" t="n"/>
      <c r="AJ593" s="297" t="n"/>
      <c r="AK593" s="297" t="n"/>
      <c r="AL593" s="284" t="n"/>
      <c r="AM593" s="297" t="n"/>
      <c r="AN593" s="285" t="n"/>
      <c r="AO593" s="297" t="n"/>
      <c r="AP593" s="297" t="n"/>
      <c r="AQ593" s="297" t="n"/>
      <c r="AR593" s="297" t="n"/>
      <c r="AS593" s="297" t="n"/>
      <c r="AT593" s="285" t="inlineStr">
        <is>
          <t>0</t>
        </is>
      </c>
      <c r="AU593" s="297" t="inlineStr">
        <is>
          <t>0</t>
        </is>
      </c>
      <c r="AV593" s="297" t="inlineStr">
        <is>
          <t>0</t>
        </is>
      </c>
      <c r="AW593" s="297" t="inlineStr">
        <is>
          <t>0</t>
        </is>
      </c>
      <c r="AX593" s="297" t="inlineStr">
        <is>
          <t>0</t>
        </is>
      </c>
      <c r="AY593" s="286" t="inlineStr">
        <is>
          <t>0</t>
        </is>
      </c>
      <c r="AZ593" s="286" t="inlineStr">
        <is>
          <t>0</t>
        </is>
      </c>
      <c r="BA593" s="287" t="inlineStr">
        <is>
          <t>0</t>
        </is>
      </c>
      <c r="BB593" s="286" t="inlineStr">
        <is>
          <t>0</t>
        </is>
      </c>
      <c r="BC593" s="286" t="inlineStr">
        <is>
          <t>0</t>
        </is>
      </c>
      <c r="BD593" s="286" t="inlineStr">
        <is>
          <t>0</t>
        </is>
      </c>
      <c r="BE593" s="286" t="inlineStr">
        <is>
          <t>0</t>
        </is>
      </c>
      <c r="BF593" s="286" t="inlineStr">
        <is>
          <t>0</t>
        </is>
      </c>
      <c r="BG593" s="286" t="inlineStr">
        <is>
          <t>0</t>
        </is>
      </c>
      <c r="BH593" s="297" t="inlineStr">
        <is>
          <t>0</t>
        </is>
      </c>
      <c r="BI593" s="297" t="inlineStr">
        <is>
          <t>0</t>
        </is>
      </c>
      <c r="BJ593" s="297" t="inlineStr">
        <is>
          <t>0</t>
        </is>
      </c>
      <c r="BK593" s="297" t="inlineStr">
        <is>
          <t>0</t>
        </is>
      </c>
      <c r="BL593" s="297" t="inlineStr">
        <is>
          <t>0</t>
        </is>
      </c>
      <c r="BM593" s="297" t="inlineStr">
        <is>
          <t>0</t>
        </is>
      </c>
      <c r="BN593" s="297" t="inlineStr">
        <is>
          <t>0</t>
        </is>
      </c>
      <c r="BO593" s="285" t="inlineStr">
        <is>
          <t>0</t>
        </is>
      </c>
      <c r="BP593" s="297" t="inlineStr">
        <is>
          <t>0</t>
        </is>
      </c>
      <c r="BQ593" s="297" t="inlineStr">
        <is>
          <t>0</t>
        </is>
      </c>
      <c r="BR593" s="297" t="inlineStr">
        <is>
          <t>0</t>
        </is>
      </c>
      <c r="BS593" s="297" t="inlineStr">
        <is>
          <t>0</t>
        </is>
      </c>
      <c r="BT593" s="297" t="inlineStr">
        <is>
          <t>0</t>
        </is>
      </c>
      <c r="BU593" s="297" t="inlineStr">
        <is>
          <t>0</t>
        </is>
      </c>
      <c r="BV593" s="297" t="inlineStr">
        <is>
          <t>0</t>
        </is>
      </c>
      <c r="BW593" s="288" t="inlineStr">
        <is>
          <t>0</t>
        </is>
      </c>
      <c r="BX593" s="276">
        <f>SUM(IF(COUNTIF(#REF!, "*1.*"), 2, 0), IF(COUNTIF(#REF!, "*2.*"), 2, 0), IF(COUNTIF(#REF!, "*3.*"), 2, 0), IF(COUNTIF(#REF!, "*4.*"), 2, 0), IF(COUNTIF(#REF!, "*5.*"), 2, 0), IF(COUNTIF(#REF!, "*6.*"), 2, 0))</f>
        <v/>
      </c>
      <c r="BY593" s="277">
        <f t="array" ref="BY593">SUM(VALUE(AT593),VALUE(AU593),VALUE(AV593),VALUE(AW593),VALUE(AX593),VALUE(AY593),VALUE(AZ593),VALUE(BB593),VALUE(BC593),VALUE(BD593),VALUE(BE593),VALUE(BF593),VALUE(BG593),VALUE(BH593),VALUE(BI593),VALUE(BJ593),VALUE(BK593),VALUE(BL593),VALUE(BM593),VALUE(BN593),VALUE(BO593),VALUE(BP593),VALUE(BQ593),VALUE(BR593),VALUE(BS593),VALUE(BT593),VALUE(BU593),VALUE(BV593),VALUE(BW593))</f>
        <v/>
      </c>
      <c r="BZ593" s="307" t="n"/>
      <c r="CA593" s="307" t="n"/>
      <c r="CB593" s="307" t="n"/>
      <c r="CC593" s="307" t="n"/>
      <c r="CD593" s="307" t="n"/>
      <c r="CE593" s="307" t="n"/>
      <c r="CF593" s="307" t="n"/>
      <c r="CG593" s="307" t="n"/>
      <c r="CH593" s="307" t="n"/>
      <c r="CI593" s="307" t="n"/>
      <c r="CJ593" s="307" t="n"/>
      <c r="CK593" s="307" t="n"/>
      <c r="CL593" s="307" t="n"/>
      <c r="CM593" s="307" t="n"/>
      <c r="CN593" s="307" t="n"/>
      <c r="CO593" s="307" t="n"/>
      <c r="CP593" s="307" t="n"/>
      <c r="CQ593" s="307" t="n"/>
      <c r="CR593" s="279" t="inlineStr"/>
      <c r="CS593" s="280">
        <f>AVERAGE(Value(BY593),value(CR593))</f>
        <v/>
      </c>
      <c r="CT593" s="421">
        <f>(IF(OR(MediaScorecard!BH594="x", MediaScorecard!BI594="x",MediaScorecard!BJ594="x",MediaScorecard!BK594="x",MediaScorecard!BL594="x"),1, 2))</f>
        <v/>
      </c>
      <c r="CU593" s="308" t="n"/>
      <c r="CV593" s="308" t="n"/>
      <c r="CW593" s="308" t="n"/>
      <c r="CX593" s="309" t="n"/>
      <c r="CY593" s="308" t="n"/>
      <c r="CZ593" s="308" t="n"/>
      <c r="DA593" s="308" t="n"/>
    </row>
    <row r="594" ht="21" customHeight="1" s="590">
      <c r="A594" s="421" t="n"/>
      <c r="B594" s="270" t="n"/>
      <c r="C594" s="266" t="n"/>
      <c r="D594" s="267" t="inlineStr"/>
      <c r="E594" s="267" t="inlineStr"/>
      <c r="F594" s="268" t="inlineStr"/>
      <c r="G594" s="421" t="n"/>
      <c r="H594" s="269" t="n"/>
      <c r="I594" s="421" t="n"/>
      <c r="J594" s="421" t="n"/>
      <c r="K594" s="421" t="n"/>
      <c r="L594" s="421" t="n"/>
      <c r="M594" s="421" t="n"/>
      <c r="N594" s="421" t="n"/>
      <c r="O594" s="421" t="n"/>
      <c r="P594" s="421" t="n"/>
      <c r="Q594" s="421" t="n"/>
      <c r="R594" s="270" t="n"/>
      <c r="S594" s="421" t="n"/>
      <c r="T594" s="421" t="n"/>
      <c r="U594" s="421" t="n"/>
      <c r="V594" s="421" t="n"/>
      <c r="W594" s="421" t="n"/>
      <c r="X594" s="421" t="n"/>
      <c r="Y594" s="421" t="n"/>
      <c r="Z594" s="421" t="n"/>
      <c r="AA594" s="421" t="n"/>
      <c r="AB594" s="421" t="n"/>
      <c r="AC594" s="421" t="n"/>
      <c r="AD594" s="421" t="n"/>
      <c r="AE594" s="421" t="n"/>
      <c r="AF594" s="421" t="n"/>
      <c r="AG594" s="421" t="n"/>
      <c r="AH594" s="421" t="n"/>
      <c r="AI594" s="421" t="n"/>
      <c r="AJ594" s="297" t="n"/>
      <c r="AK594" s="297" t="n"/>
      <c r="AL594" s="284" t="n"/>
      <c r="AM594" s="297" t="n"/>
      <c r="AN594" s="285" t="n"/>
      <c r="AO594" s="297" t="n"/>
      <c r="AP594" s="297" t="n"/>
      <c r="AQ594" s="297" t="n"/>
      <c r="AR594" s="297" t="n"/>
      <c r="AS594" s="297" t="n"/>
      <c r="AT594" s="285" t="inlineStr">
        <is>
          <t>0</t>
        </is>
      </c>
      <c r="AU594" s="297" t="inlineStr">
        <is>
          <t>0</t>
        </is>
      </c>
      <c r="AV594" s="297" t="inlineStr">
        <is>
          <t>0</t>
        </is>
      </c>
      <c r="AW594" s="297" t="inlineStr">
        <is>
          <t>0</t>
        </is>
      </c>
      <c r="AX594" s="297" t="inlineStr">
        <is>
          <t>0</t>
        </is>
      </c>
      <c r="AY594" s="286" t="inlineStr">
        <is>
          <t>0</t>
        </is>
      </c>
      <c r="AZ594" s="286" t="inlineStr">
        <is>
          <t>0</t>
        </is>
      </c>
      <c r="BA594" s="287" t="inlineStr">
        <is>
          <t>0</t>
        </is>
      </c>
      <c r="BB594" s="286" t="inlineStr">
        <is>
          <t>0</t>
        </is>
      </c>
      <c r="BC594" s="286" t="inlineStr">
        <is>
          <t>0</t>
        </is>
      </c>
      <c r="BD594" s="286" t="inlineStr">
        <is>
          <t>0</t>
        </is>
      </c>
      <c r="BE594" s="286" t="inlineStr">
        <is>
          <t>0</t>
        </is>
      </c>
      <c r="BF594" s="286" t="inlineStr">
        <is>
          <t>0</t>
        </is>
      </c>
      <c r="BG594" s="286" t="inlineStr">
        <is>
          <t>0</t>
        </is>
      </c>
      <c r="BH594" s="297" t="inlineStr">
        <is>
          <t>0</t>
        </is>
      </c>
      <c r="BI594" s="297" t="inlineStr">
        <is>
          <t>0</t>
        </is>
      </c>
      <c r="BJ594" s="297" t="inlineStr">
        <is>
          <t>0</t>
        </is>
      </c>
      <c r="BK594" s="297" t="inlineStr">
        <is>
          <t>0</t>
        </is>
      </c>
      <c r="BL594" s="297" t="inlineStr">
        <is>
          <t>0</t>
        </is>
      </c>
      <c r="BM594" s="297" t="inlineStr">
        <is>
          <t>0</t>
        </is>
      </c>
      <c r="BN594" s="297" t="inlineStr">
        <is>
          <t>0</t>
        </is>
      </c>
      <c r="BO594" s="285" t="inlineStr">
        <is>
          <t>0</t>
        </is>
      </c>
      <c r="BP594" s="297" t="inlineStr">
        <is>
          <t>0</t>
        </is>
      </c>
      <c r="BQ594" s="297" t="inlineStr">
        <is>
          <t>0</t>
        </is>
      </c>
      <c r="BR594" s="297" t="inlineStr">
        <is>
          <t>0</t>
        </is>
      </c>
      <c r="BS594" s="297" t="inlineStr">
        <is>
          <t>0</t>
        </is>
      </c>
      <c r="BT594" s="297" t="inlineStr">
        <is>
          <t>0</t>
        </is>
      </c>
      <c r="BU594" s="297" t="inlineStr">
        <is>
          <t>0</t>
        </is>
      </c>
      <c r="BV594" s="297" t="inlineStr">
        <is>
          <t>0</t>
        </is>
      </c>
      <c r="BW594" s="288" t="inlineStr">
        <is>
          <t>0</t>
        </is>
      </c>
      <c r="BX594" s="276">
        <f>SUM(IF(COUNTIF(#REF!, "*1.*"), 2, 0), IF(COUNTIF(#REF!, "*2.*"), 2, 0), IF(COUNTIF(#REF!, "*3.*"), 2, 0), IF(COUNTIF(#REF!, "*4.*"), 2, 0), IF(COUNTIF(#REF!, "*5.*"), 2, 0), IF(COUNTIF(#REF!, "*6.*"), 2, 0))</f>
        <v/>
      </c>
      <c r="BY594" s="277">
        <f t="array" ref="BY594">SUM(VALUE(AT594),VALUE(AU594),VALUE(AV594),VALUE(AW594),VALUE(AX594),VALUE(AY594),VALUE(AZ594),VALUE(BB594),VALUE(BC594),VALUE(BD594),VALUE(BE594),VALUE(BF594),VALUE(BG594),VALUE(BH594),VALUE(BI594),VALUE(BJ594),VALUE(BK594),VALUE(BL594),VALUE(BM594),VALUE(BN594),VALUE(BO594),VALUE(BP594),VALUE(BQ594),VALUE(BR594),VALUE(BS594),VALUE(BT594),VALUE(BU594),VALUE(BV594),VALUE(BW594))</f>
        <v/>
      </c>
      <c r="BZ594" s="307" t="n"/>
      <c r="CA594" s="307" t="n"/>
      <c r="CB594" s="307" t="n"/>
      <c r="CC594" s="307" t="n"/>
      <c r="CD594" s="307" t="n"/>
      <c r="CE594" s="307" t="n"/>
      <c r="CF594" s="307" t="n"/>
      <c r="CG594" s="307" t="n"/>
      <c r="CH594" s="307" t="n"/>
      <c r="CI594" s="307" t="n"/>
      <c r="CJ594" s="307" t="n"/>
      <c r="CK594" s="307" t="n"/>
      <c r="CL594" s="307" t="n"/>
      <c r="CM594" s="307" t="n"/>
      <c r="CN594" s="307" t="n"/>
      <c r="CO594" s="307" t="n"/>
      <c r="CP594" s="307" t="n"/>
      <c r="CQ594" s="307" t="n"/>
      <c r="CR594" s="279" t="inlineStr"/>
      <c r="CS594" s="280">
        <f>AVERAGE(Value(BY594),value(CR594))</f>
        <v/>
      </c>
      <c r="CT594" s="421">
        <f>(IF(OR(MediaScorecard!BH595="x", MediaScorecard!BI595="x",MediaScorecard!BJ595="x",MediaScorecard!BK595="x",MediaScorecard!BL595="x"),1, 2))</f>
        <v/>
      </c>
      <c r="CU594" s="308" t="n"/>
      <c r="CV594" s="308" t="n"/>
      <c r="CW594" s="308" t="n"/>
      <c r="CX594" s="309" t="n"/>
      <c r="CY594" s="308" t="n"/>
      <c r="CZ594" s="308" t="n"/>
      <c r="DA594" s="308" t="n"/>
    </row>
    <row r="595" ht="21" customHeight="1" s="590">
      <c r="A595" s="421" t="n"/>
      <c r="B595" s="270" t="n"/>
      <c r="C595" s="266" t="n"/>
      <c r="D595" s="267" t="inlineStr"/>
      <c r="E595" s="267" t="inlineStr"/>
      <c r="F595" s="268" t="inlineStr"/>
      <c r="G595" s="421" t="n"/>
      <c r="H595" s="269" t="n"/>
      <c r="I595" s="421" t="n"/>
      <c r="J595" s="421" t="n"/>
      <c r="K595" s="421" t="n"/>
      <c r="L595" s="421" t="n"/>
      <c r="M595" s="421" t="n"/>
      <c r="N595" s="421" t="n"/>
      <c r="O595" s="421" t="n"/>
      <c r="P595" s="421" t="n"/>
      <c r="Q595" s="421" t="n"/>
      <c r="R595" s="270" t="n"/>
      <c r="S595" s="421" t="n"/>
      <c r="T595" s="421" t="n"/>
      <c r="U595" s="421" t="n"/>
      <c r="V595" s="421" t="n"/>
      <c r="W595" s="421" t="n"/>
      <c r="X595" s="421" t="n"/>
      <c r="Y595" s="421" t="n"/>
      <c r="Z595" s="421" t="n"/>
      <c r="AA595" s="421" t="n"/>
      <c r="AB595" s="421" t="n"/>
      <c r="AC595" s="421" t="n"/>
      <c r="AD595" s="421" t="n"/>
      <c r="AE595" s="421" t="n"/>
      <c r="AF595" s="421" t="n"/>
      <c r="AG595" s="421" t="n"/>
      <c r="AH595" s="421" t="n"/>
      <c r="AI595" s="421" t="n"/>
      <c r="AJ595" s="297" t="n"/>
      <c r="AK595" s="297" t="n"/>
      <c r="AL595" s="284" t="n"/>
      <c r="AM595" s="297" t="n"/>
      <c r="AN595" s="285" t="n"/>
      <c r="AO595" s="297" t="n"/>
      <c r="AP595" s="297" t="n"/>
      <c r="AQ595" s="297" t="n"/>
      <c r="AR595" s="297" t="n"/>
      <c r="AS595" s="297" t="n"/>
      <c r="AT595" s="285" t="inlineStr">
        <is>
          <t>0</t>
        </is>
      </c>
      <c r="AU595" s="297" t="inlineStr">
        <is>
          <t>0</t>
        </is>
      </c>
      <c r="AV595" s="297" t="inlineStr">
        <is>
          <t>0</t>
        </is>
      </c>
      <c r="AW595" s="297" t="inlineStr">
        <is>
          <t>0</t>
        </is>
      </c>
      <c r="AX595" s="297" t="inlineStr">
        <is>
          <t>0</t>
        </is>
      </c>
      <c r="AY595" s="286" t="inlineStr">
        <is>
          <t>0</t>
        </is>
      </c>
      <c r="AZ595" s="286" t="inlineStr">
        <is>
          <t>0</t>
        </is>
      </c>
      <c r="BA595" s="287" t="inlineStr">
        <is>
          <t>0</t>
        </is>
      </c>
      <c r="BB595" s="286" t="inlineStr">
        <is>
          <t>0</t>
        </is>
      </c>
      <c r="BC595" s="286" t="inlineStr">
        <is>
          <t>0</t>
        </is>
      </c>
      <c r="BD595" s="286" t="inlineStr">
        <is>
          <t>0</t>
        </is>
      </c>
      <c r="BE595" s="286" t="inlineStr">
        <is>
          <t>0</t>
        </is>
      </c>
      <c r="BF595" s="286" t="inlineStr">
        <is>
          <t>0</t>
        </is>
      </c>
      <c r="BG595" s="286" t="inlineStr">
        <is>
          <t>0</t>
        </is>
      </c>
      <c r="BH595" s="297" t="inlineStr">
        <is>
          <t>0</t>
        </is>
      </c>
      <c r="BI595" s="297" t="inlineStr">
        <is>
          <t>0</t>
        </is>
      </c>
      <c r="BJ595" s="297" t="inlineStr">
        <is>
          <t>0</t>
        </is>
      </c>
      <c r="BK595" s="297" t="inlineStr">
        <is>
          <t>0</t>
        </is>
      </c>
      <c r="BL595" s="297" t="inlineStr">
        <is>
          <t>0</t>
        </is>
      </c>
      <c r="BM595" s="297" t="inlineStr">
        <is>
          <t>0</t>
        </is>
      </c>
      <c r="BN595" s="297" t="inlineStr">
        <is>
          <t>0</t>
        </is>
      </c>
      <c r="BO595" s="285" t="inlineStr">
        <is>
          <t>0</t>
        </is>
      </c>
      <c r="BP595" s="297" t="inlineStr">
        <is>
          <t>0</t>
        </is>
      </c>
      <c r="BQ595" s="297" t="inlineStr">
        <is>
          <t>0</t>
        </is>
      </c>
      <c r="BR595" s="297" t="inlineStr">
        <is>
          <t>0</t>
        </is>
      </c>
      <c r="BS595" s="297" t="inlineStr">
        <is>
          <t>0</t>
        </is>
      </c>
      <c r="BT595" s="297" t="inlineStr">
        <is>
          <t>0</t>
        </is>
      </c>
      <c r="BU595" s="297" t="inlineStr">
        <is>
          <t>0</t>
        </is>
      </c>
      <c r="BV595" s="297" t="inlineStr">
        <is>
          <t>0</t>
        </is>
      </c>
      <c r="BW595" s="288" t="inlineStr">
        <is>
          <t>0</t>
        </is>
      </c>
      <c r="BX595" s="276">
        <f>SUM(IF(COUNTIF(#REF!, "*1.*"), 2, 0), IF(COUNTIF(#REF!, "*2.*"), 2, 0), IF(COUNTIF(#REF!, "*3.*"), 2, 0), IF(COUNTIF(#REF!, "*4.*"), 2, 0), IF(COUNTIF(#REF!, "*5.*"), 2, 0), IF(COUNTIF(#REF!, "*6.*"), 2, 0))</f>
        <v/>
      </c>
      <c r="BY595" s="277">
        <f t="array" ref="BY595">SUM(VALUE(AT595),VALUE(AU595),VALUE(AV595),VALUE(AW595),VALUE(AX595),VALUE(AY595),VALUE(AZ595),VALUE(BB595),VALUE(BC595),VALUE(BD595),VALUE(BE595),VALUE(BF595),VALUE(BG595),VALUE(BH595),VALUE(BI595),VALUE(BJ595),VALUE(BK595),VALUE(BL595),VALUE(BM595),VALUE(BN595),VALUE(BO595),VALUE(BP595),VALUE(BQ595),VALUE(BR595),VALUE(BS595),VALUE(BT595),VALUE(BU595),VALUE(BV595),VALUE(BW595))</f>
        <v/>
      </c>
      <c r="BZ595" s="307" t="n"/>
      <c r="CA595" s="307" t="n"/>
      <c r="CB595" s="307" t="n"/>
      <c r="CC595" s="307" t="n"/>
      <c r="CD595" s="307" t="n"/>
      <c r="CE595" s="307" t="n"/>
      <c r="CF595" s="307" t="n"/>
      <c r="CG595" s="307" t="n"/>
      <c r="CH595" s="307" t="n"/>
      <c r="CI595" s="307" t="n"/>
      <c r="CJ595" s="307" t="n"/>
      <c r="CK595" s="307" t="n"/>
      <c r="CL595" s="307" t="n"/>
      <c r="CM595" s="307" t="n"/>
      <c r="CN595" s="307" t="n"/>
      <c r="CO595" s="307" t="n"/>
      <c r="CP595" s="307" t="n"/>
      <c r="CQ595" s="307" t="n"/>
      <c r="CR595" s="279" t="inlineStr"/>
      <c r="CS595" s="280">
        <f>AVERAGE(Value(BY595),value(CR595))</f>
        <v/>
      </c>
      <c r="CT595" s="421">
        <f>(IF(OR(MediaScorecard!BH596="x", MediaScorecard!BI596="x",MediaScorecard!BJ596="x",MediaScorecard!BK596="x",MediaScorecard!BL596="x"),1, 2))</f>
        <v/>
      </c>
      <c r="CU595" s="308" t="n"/>
      <c r="CV595" s="308" t="n"/>
      <c r="CW595" s="308" t="n"/>
      <c r="CX595" s="309" t="n"/>
      <c r="CY595" s="308" t="n"/>
      <c r="CZ595" s="308" t="n"/>
      <c r="DA595" s="308" t="n"/>
    </row>
    <row r="596" ht="21" customHeight="1" s="590">
      <c r="A596" s="421" t="n"/>
      <c r="B596" s="270" t="n"/>
      <c r="C596" s="266" t="n"/>
      <c r="D596" s="267" t="inlineStr"/>
      <c r="E596" s="267" t="inlineStr"/>
      <c r="F596" s="268" t="inlineStr"/>
      <c r="G596" s="421" t="n"/>
      <c r="H596" s="269" t="n"/>
      <c r="I596" s="421" t="n"/>
      <c r="J596" s="421" t="n"/>
      <c r="K596" s="421" t="n"/>
      <c r="L596" s="421" t="n"/>
      <c r="M596" s="421" t="n"/>
      <c r="N596" s="421" t="n"/>
      <c r="O596" s="421" t="n"/>
      <c r="P596" s="421" t="n"/>
      <c r="Q596" s="421" t="n"/>
      <c r="R596" s="270" t="n"/>
      <c r="S596" s="421" t="n"/>
      <c r="T596" s="421" t="n"/>
      <c r="U596" s="421" t="n"/>
      <c r="V596" s="421" t="n"/>
      <c r="W596" s="421" t="n"/>
      <c r="X596" s="421" t="n"/>
      <c r="Y596" s="421" t="n"/>
      <c r="Z596" s="421" t="n"/>
      <c r="AA596" s="421" t="n"/>
      <c r="AB596" s="421" t="n"/>
      <c r="AC596" s="421" t="n"/>
      <c r="AD596" s="421" t="n"/>
      <c r="AE596" s="421" t="n"/>
      <c r="AF596" s="421" t="n"/>
      <c r="AG596" s="421" t="n"/>
      <c r="AH596" s="421" t="n"/>
      <c r="AI596" s="421" t="n"/>
      <c r="AJ596" s="297" t="n"/>
      <c r="AK596" s="297" t="n"/>
      <c r="AL596" s="284" t="n"/>
      <c r="AM596" s="297" t="n"/>
      <c r="AN596" s="285" t="n"/>
      <c r="AO596" s="297" t="n"/>
      <c r="AP596" s="297" t="n"/>
      <c r="AQ596" s="297" t="n"/>
      <c r="AR596" s="297" t="n"/>
      <c r="AS596" s="297" t="n"/>
      <c r="AT596" s="285" t="inlineStr">
        <is>
          <t>0</t>
        </is>
      </c>
      <c r="AU596" s="297" t="inlineStr">
        <is>
          <t>0</t>
        </is>
      </c>
      <c r="AV596" s="297" t="inlineStr">
        <is>
          <t>0</t>
        </is>
      </c>
      <c r="AW596" s="297" t="inlineStr">
        <is>
          <t>0</t>
        </is>
      </c>
      <c r="AX596" s="297" t="inlineStr">
        <is>
          <t>0</t>
        </is>
      </c>
      <c r="AY596" s="286" t="inlineStr">
        <is>
          <t>0</t>
        </is>
      </c>
      <c r="AZ596" s="286" t="inlineStr">
        <is>
          <t>0</t>
        </is>
      </c>
      <c r="BA596" s="287" t="inlineStr">
        <is>
          <t>0</t>
        </is>
      </c>
      <c r="BB596" s="286" t="inlineStr">
        <is>
          <t>0</t>
        </is>
      </c>
      <c r="BC596" s="286" t="inlineStr">
        <is>
          <t>0</t>
        </is>
      </c>
      <c r="BD596" s="286" t="inlineStr">
        <is>
          <t>0</t>
        </is>
      </c>
      <c r="BE596" s="286" t="inlineStr">
        <is>
          <t>0</t>
        </is>
      </c>
      <c r="BF596" s="286" t="inlineStr">
        <is>
          <t>0</t>
        </is>
      </c>
      <c r="BG596" s="286" t="inlineStr">
        <is>
          <t>0</t>
        </is>
      </c>
      <c r="BH596" s="297" t="inlineStr">
        <is>
          <t>0</t>
        </is>
      </c>
      <c r="BI596" s="297" t="inlineStr">
        <is>
          <t>0</t>
        </is>
      </c>
      <c r="BJ596" s="297" t="inlineStr">
        <is>
          <t>0</t>
        </is>
      </c>
      <c r="BK596" s="297" t="inlineStr">
        <is>
          <t>0</t>
        </is>
      </c>
      <c r="BL596" s="297" t="inlineStr">
        <is>
          <t>0</t>
        </is>
      </c>
      <c r="BM596" s="297" t="inlineStr">
        <is>
          <t>0</t>
        </is>
      </c>
      <c r="BN596" s="297" t="inlineStr">
        <is>
          <t>0</t>
        </is>
      </c>
      <c r="BO596" s="285" t="inlineStr">
        <is>
          <t>0</t>
        </is>
      </c>
      <c r="BP596" s="297" t="inlineStr">
        <is>
          <t>0</t>
        </is>
      </c>
      <c r="BQ596" s="297" t="inlineStr">
        <is>
          <t>0</t>
        </is>
      </c>
      <c r="BR596" s="297" t="inlineStr">
        <is>
          <t>0</t>
        </is>
      </c>
      <c r="BS596" s="297" t="inlineStr">
        <is>
          <t>0</t>
        </is>
      </c>
      <c r="BT596" s="297" t="inlineStr">
        <is>
          <t>0</t>
        </is>
      </c>
      <c r="BU596" s="297" t="inlineStr">
        <is>
          <t>0</t>
        </is>
      </c>
      <c r="BV596" s="297" t="inlineStr">
        <is>
          <t>0</t>
        </is>
      </c>
      <c r="BW596" s="288" t="inlineStr">
        <is>
          <t>0</t>
        </is>
      </c>
      <c r="BX596" s="276">
        <f>SUM(IF(COUNTIF(#REF!, "*1.*"), 2, 0), IF(COUNTIF(#REF!, "*2.*"), 2, 0), IF(COUNTIF(#REF!, "*3.*"), 2, 0), IF(COUNTIF(#REF!, "*4.*"), 2, 0), IF(COUNTIF(#REF!, "*5.*"), 2, 0), IF(COUNTIF(#REF!, "*6.*"), 2, 0))</f>
        <v/>
      </c>
      <c r="BY596" s="277">
        <f t="array" ref="BY596">SUM(VALUE(AT596),VALUE(AU596),VALUE(AV596),VALUE(AW596),VALUE(AX596),VALUE(AY596),VALUE(AZ596),VALUE(BB596),VALUE(BC596),VALUE(BD596),VALUE(BE596),VALUE(BF596),VALUE(BG596),VALUE(BH596),VALUE(BI596),VALUE(BJ596),VALUE(BK596),VALUE(BL596),VALUE(BM596),VALUE(BN596),VALUE(BO596),VALUE(BP596),VALUE(BQ596),VALUE(BR596),VALUE(BS596),VALUE(BT596),VALUE(BU596),VALUE(BV596),VALUE(BW596))</f>
        <v/>
      </c>
      <c r="BZ596" s="307" t="n"/>
      <c r="CA596" s="307" t="n"/>
      <c r="CB596" s="307" t="n"/>
      <c r="CC596" s="307" t="n"/>
      <c r="CD596" s="307" t="n"/>
      <c r="CE596" s="307" t="n"/>
      <c r="CF596" s="307" t="n"/>
      <c r="CG596" s="307" t="n"/>
      <c r="CH596" s="307" t="n"/>
      <c r="CI596" s="307" t="n"/>
      <c r="CJ596" s="307" t="n"/>
      <c r="CK596" s="307" t="n"/>
      <c r="CL596" s="307" t="n"/>
      <c r="CM596" s="307" t="n"/>
      <c r="CN596" s="307" t="n"/>
      <c r="CO596" s="307" t="n"/>
      <c r="CP596" s="307" t="n"/>
      <c r="CQ596" s="307" t="n"/>
      <c r="CR596" s="279" t="inlineStr"/>
      <c r="CS596" s="280">
        <f>AVERAGE(Value(BY596),value(CR596))</f>
        <v/>
      </c>
      <c r="CT596" s="421">
        <f>(IF(OR(MediaScorecard!BH597="x", MediaScorecard!BI597="x",MediaScorecard!BJ597="x",MediaScorecard!BK597="x",MediaScorecard!BL597="x"),1, 2))</f>
        <v/>
      </c>
      <c r="CU596" s="308" t="n"/>
      <c r="CV596" s="308" t="n"/>
      <c r="CW596" s="308" t="n"/>
      <c r="CX596" s="309" t="n"/>
      <c r="CY596" s="308" t="n"/>
      <c r="CZ596" s="308" t="n"/>
      <c r="DA596" s="308" t="n"/>
    </row>
    <row r="597" ht="21" customHeight="1" s="590">
      <c r="A597" s="421" t="n"/>
      <c r="B597" s="270" t="n"/>
      <c r="C597" s="266" t="n"/>
      <c r="D597" s="267" t="inlineStr"/>
      <c r="E597" s="267" t="inlineStr"/>
      <c r="F597" s="268" t="inlineStr"/>
      <c r="G597" s="421" t="n"/>
      <c r="H597" s="269" t="n"/>
      <c r="I597" s="421" t="n"/>
      <c r="J597" s="421" t="n"/>
      <c r="K597" s="421" t="n"/>
      <c r="L597" s="421" t="n"/>
      <c r="M597" s="421" t="n"/>
      <c r="N597" s="421" t="n"/>
      <c r="O597" s="421" t="n"/>
      <c r="P597" s="421" t="n"/>
      <c r="Q597" s="421" t="n"/>
      <c r="R597" s="270" t="n"/>
      <c r="S597" s="421" t="n"/>
      <c r="T597" s="421" t="n"/>
      <c r="U597" s="421" t="n"/>
      <c r="V597" s="421" t="n"/>
      <c r="W597" s="421" t="n"/>
      <c r="X597" s="421" t="n"/>
      <c r="Y597" s="421" t="n"/>
      <c r="Z597" s="421" t="n"/>
      <c r="AA597" s="421" t="n"/>
      <c r="AB597" s="421" t="n"/>
      <c r="AC597" s="421" t="n"/>
      <c r="AD597" s="421" t="n"/>
      <c r="AE597" s="421" t="n"/>
      <c r="AF597" s="421" t="n"/>
      <c r="AG597" s="421" t="n"/>
      <c r="AH597" s="421" t="n"/>
      <c r="AI597" s="421" t="n"/>
      <c r="AJ597" s="297" t="n"/>
      <c r="AK597" s="297" t="n"/>
      <c r="AL597" s="284" t="n"/>
      <c r="AM597" s="297" t="n"/>
      <c r="AN597" s="285" t="n"/>
      <c r="AO597" s="297" t="n"/>
      <c r="AP597" s="297" t="n"/>
      <c r="AQ597" s="297" t="n"/>
      <c r="AR597" s="297" t="n"/>
      <c r="AS597" s="297" t="n"/>
      <c r="AT597" s="285" t="inlineStr">
        <is>
          <t>0</t>
        </is>
      </c>
      <c r="AU597" s="297" t="inlineStr">
        <is>
          <t>0</t>
        </is>
      </c>
      <c r="AV597" s="297" t="inlineStr">
        <is>
          <t>0</t>
        </is>
      </c>
      <c r="AW597" s="297" t="inlineStr">
        <is>
          <t>0</t>
        </is>
      </c>
      <c r="AX597" s="297" t="inlineStr">
        <is>
          <t>0</t>
        </is>
      </c>
      <c r="AY597" s="286" t="inlineStr">
        <is>
          <t>0</t>
        </is>
      </c>
      <c r="AZ597" s="286" t="inlineStr">
        <is>
          <t>0</t>
        </is>
      </c>
      <c r="BA597" s="287" t="inlineStr">
        <is>
          <t>0</t>
        </is>
      </c>
      <c r="BB597" s="286" t="inlineStr">
        <is>
          <t>0</t>
        </is>
      </c>
      <c r="BC597" s="286" t="inlineStr">
        <is>
          <t>0</t>
        </is>
      </c>
      <c r="BD597" s="286" t="inlineStr">
        <is>
          <t>0</t>
        </is>
      </c>
      <c r="BE597" s="286" t="inlineStr">
        <is>
          <t>0</t>
        </is>
      </c>
      <c r="BF597" s="286" t="inlineStr">
        <is>
          <t>0</t>
        </is>
      </c>
      <c r="BG597" s="286" t="inlineStr">
        <is>
          <t>0</t>
        </is>
      </c>
      <c r="BH597" s="297" t="inlineStr">
        <is>
          <t>0</t>
        </is>
      </c>
      <c r="BI597" s="297" t="inlineStr">
        <is>
          <t>0</t>
        </is>
      </c>
      <c r="BJ597" s="297" t="inlineStr">
        <is>
          <t>0</t>
        </is>
      </c>
      <c r="BK597" s="297" t="inlineStr">
        <is>
          <t>0</t>
        </is>
      </c>
      <c r="BL597" s="297" t="inlineStr">
        <is>
          <t>0</t>
        </is>
      </c>
      <c r="BM597" s="297" t="inlineStr">
        <is>
          <t>0</t>
        </is>
      </c>
      <c r="BN597" s="297" t="inlineStr">
        <is>
          <t>0</t>
        </is>
      </c>
      <c r="BO597" s="285" t="inlineStr">
        <is>
          <t>0</t>
        </is>
      </c>
      <c r="BP597" s="297" t="inlineStr">
        <is>
          <t>0</t>
        </is>
      </c>
      <c r="BQ597" s="297" t="inlineStr">
        <is>
          <t>0</t>
        </is>
      </c>
      <c r="BR597" s="297" t="inlineStr">
        <is>
          <t>0</t>
        </is>
      </c>
      <c r="BS597" s="297" t="inlineStr">
        <is>
          <t>0</t>
        </is>
      </c>
      <c r="BT597" s="297" t="inlineStr">
        <is>
          <t>0</t>
        </is>
      </c>
      <c r="BU597" s="297" t="inlineStr">
        <is>
          <t>0</t>
        </is>
      </c>
      <c r="BV597" s="297" t="inlineStr">
        <is>
          <t>0</t>
        </is>
      </c>
      <c r="BW597" s="288" t="inlineStr">
        <is>
          <t>0</t>
        </is>
      </c>
      <c r="BX597" s="276">
        <f>SUM(IF(COUNTIF(#REF!, "*1.*"), 2, 0), IF(COUNTIF(#REF!, "*2.*"), 2, 0), IF(COUNTIF(#REF!, "*3.*"), 2, 0), IF(COUNTIF(#REF!, "*4.*"), 2, 0), IF(COUNTIF(#REF!, "*5.*"), 2, 0), IF(COUNTIF(#REF!, "*6.*"), 2, 0))</f>
        <v/>
      </c>
      <c r="BY597" s="277">
        <f t="array" ref="BY597">SUM(VALUE(AT597),VALUE(AU597),VALUE(AV597),VALUE(AW597),VALUE(AX597),VALUE(AY597),VALUE(AZ597),VALUE(BB597),VALUE(BC597),VALUE(BD597),VALUE(BE597),VALUE(BF597),VALUE(BG597),VALUE(BH597),VALUE(BI597),VALUE(BJ597),VALUE(BK597),VALUE(BL597),VALUE(BM597),VALUE(BN597),VALUE(BO597),VALUE(BP597),VALUE(BQ597),VALUE(BR597),VALUE(BS597),VALUE(BT597),VALUE(BU597),VALUE(BV597),VALUE(BW597))</f>
        <v/>
      </c>
      <c r="BZ597" s="307" t="n"/>
      <c r="CA597" s="307" t="n"/>
      <c r="CB597" s="307" t="n"/>
      <c r="CC597" s="307" t="n"/>
      <c r="CD597" s="307" t="n"/>
      <c r="CE597" s="307" t="n"/>
      <c r="CF597" s="307" t="n"/>
      <c r="CG597" s="307" t="n"/>
      <c r="CH597" s="307" t="n"/>
      <c r="CI597" s="307" t="n"/>
      <c r="CJ597" s="307" t="n"/>
      <c r="CK597" s="307" t="n"/>
      <c r="CL597" s="307" t="n"/>
      <c r="CM597" s="307" t="n"/>
      <c r="CN597" s="307" t="n"/>
      <c r="CO597" s="307" t="n"/>
      <c r="CP597" s="307" t="n"/>
      <c r="CQ597" s="307" t="n"/>
      <c r="CR597" s="279" t="inlineStr"/>
      <c r="CS597" s="280">
        <f>AVERAGE(Value(BY597),value(CR597))</f>
        <v/>
      </c>
      <c r="CT597" s="421">
        <f>(IF(OR(MediaScorecard!BH598="x", MediaScorecard!BI598="x",MediaScorecard!BJ598="x",MediaScorecard!BK598="x",MediaScorecard!BL598="x"),1, 2))</f>
        <v/>
      </c>
      <c r="CU597" s="308" t="n"/>
      <c r="CV597" s="308" t="n"/>
      <c r="CW597" s="308" t="n"/>
      <c r="CX597" s="309" t="n"/>
      <c r="CY597" s="308" t="n"/>
      <c r="CZ597" s="308" t="n"/>
      <c r="DA597" s="308" t="n"/>
    </row>
    <row r="598" ht="21" customHeight="1" s="590">
      <c r="A598" s="421" t="n"/>
      <c r="B598" s="270" t="n"/>
      <c r="C598" s="266" t="n"/>
      <c r="D598" s="267" t="inlineStr"/>
      <c r="E598" s="267" t="inlineStr"/>
      <c r="F598" s="268" t="inlineStr"/>
      <c r="G598" s="421" t="n"/>
      <c r="H598" s="269" t="n"/>
      <c r="I598" s="421" t="n"/>
      <c r="J598" s="421" t="n"/>
      <c r="K598" s="421" t="n"/>
      <c r="L598" s="421" t="n"/>
      <c r="M598" s="421" t="n"/>
      <c r="N598" s="421" t="n"/>
      <c r="O598" s="421" t="n"/>
      <c r="P598" s="421" t="n"/>
      <c r="Q598" s="421" t="n"/>
      <c r="R598" s="270" t="n"/>
      <c r="S598" s="421" t="n"/>
      <c r="T598" s="421" t="n"/>
      <c r="U598" s="421" t="n"/>
      <c r="V598" s="421" t="n"/>
      <c r="W598" s="421" t="n"/>
      <c r="X598" s="421" t="n"/>
      <c r="Y598" s="421" t="n"/>
      <c r="Z598" s="421" t="n"/>
      <c r="AA598" s="421" t="n"/>
      <c r="AB598" s="421" t="n"/>
      <c r="AC598" s="421" t="n"/>
      <c r="AD598" s="421" t="n"/>
      <c r="AE598" s="421" t="n"/>
      <c r="AF598" s="421" t="n"/>
      <c r="AG598" s="421" t="n"/>
      <c r="AH598" s="421" t="n"/>
      <c r="AI598" s="421" t="n"/>
      <c r="AJ598" s="297" t="n"/>
      <c r="AK598" s="297" t="n"/>
      <c r="AL598" s="284" t="n"/>
      <c r="AM598" s="297" t="n"/>
      <c r="AN598" s="285" t="n"/>
      <c r="AO598" s="297" t="n"/>
      <c r="AP598" s="297" t="n"/>
      <c r="AQ598" s="297" t="n"/>
      <c r="AR598" s="297" t="n"/>
      <c r="AS598" s="297" t="n"/>
      <c r="AT598" s="285" t="inlineStr">
        <is>
          <t>0</t>
        </is>
      </c>
      <c r="AU598" s="297" t="inlineStr">
        <is>
          <t>0</t>
        </is>
      </c>
      <c r="AV598" s="297" t="inlineStr">
        <is>
          <t>0</t>
        </is>
      </c>
      <c r="AW598" s="297" t="inlineStr">
        <is>
          <t>0</t>
        </is>
      </c>
      <c r="AX598" s="297" t="inlineStr">
        <is>
          <t>0</t>
        </is>
      </c>
      <c r="AY598" s="286" t="inlineStr">
        <is>
          <t>0</t>
        </is>
      </c>
      <c r="AZ598" s="286" t="inlineStr">
        <is>
          <t>0</t>
        </is>
      </c>
      <c r="BA598" s="287" t="inlineStr">
        <is>
          <t>0</t>
        </is>
      </c>
      <c r="BB598" s="286" t="inlineStr">
        <is>
          <t>0</t>
        </is>
      </c>
      <c r="BC598" s="286" t="inlineStr">
        <is>
          <t>0</t>
        </is>
      </c>
      <c r="BD598" s="286" t="inlineStr">
        <is>
          <t>0</t>
        </is>
      </c>
      <c r="BE598" s="286" t="inlineStr">
        <is>
          <t>0</t>
        </is>
      </c>
      <c r="BF598" s="286" t="inlineStr">
        <is>
          <t>0</t>
        </is>
      </c>
      <c r="BG598" s="286" t="inlineStr">
        <is>
          <t>0</t>
        </is>
      </c>
      <c r="BH598" s="297" t="inlineStr">
        <is>
          <t>0</t>
        </is>
      </c>
      <c r="BI598" s="297" t="inlineStr">
        <is>
          <t>0</t>
        </is>
      </c>
      <c r="BJ598" s="297" t="inlineStr">
        <is>
          <t>0</t>
        </is>
      </c>
      <c r="BK598" s="297" t="inlineStr">
        <is>
          <t>0</t>
        </is>
      </c>
      <c r="BL598" s="297" t="inlineStr">
        <is>
          <t>0</t>
        </is>
      </c>
      <c r="BM598" s="297" t="inlineStr">
        <is>
          <t>0</t>
        </is>
      </c>
      <c r="BN598" s="297" t="inlineStr">
        <is>
          <t>0</t>
        </is>
      </c>
      <c r="BO598" s="285" t="inlineStr">
        <is>
          <t>0</t>
        </is>
      </c>
      <c r="BP598" s="297" t="inlineStr">
        <is>
          <t>0</t>
        </is>
      </c>
      <c r="BQ598" s="297" t="inlineStr">
        <is>
          <t>0</t>
        </is>
      </c>
      <c r="BR598" s="297" t="inlineStr">
        <is>
          <t>0</t>
        </is>
      </c>
      <c r="BS598" s="297" t="inlineStr">
        <is>
          <t>0</t>
        </is>
      </c>
      <c r="BT598" s="297" t="inlineStr">
        <is>
          <t>0</t>
        </is>
      </c>
      <c r="BU598" s="297" t="inlineStr">
        <is>
          <t>0</t>
        </is>
      </c>
      <c r="BV598" s="297" t="inlineStr">
        <is>
          <t>0</t>
        </is>
      </c>
      <c r="BW598" s="288" t="inlineStr">
        <is>
          <t>0</t>
        </is>
      </c>
      <c r="BX598" s="276">
        <f>SUM(IF(COUNTIF(#REF!, "*1.*"), 2, 0), IF(COUNTIF(#REF!, "*2.*"), 2, 0), IF(COUNTIF(#REF!, "*3.*"), 2, 0), IF(COUNTIF(#REF!, "*4.*"), 2, 0), IF(COUNTIF(#REF!, "*5.*"), 2, 0), IF(COUNTIF(#REF!, "*6.*"), 2, 0))</f>
        <v/>
      </c>
      <c r="BY598" s="277">
        <f t="array" ref="BY598">SUM(VALUE(AT598),VALUE(AU598),VALUE(AV598),VALUE(AW598),VALUE(AX598),VALUE(AY598),VALUE(AZ598),VALUE(BB598),VALUE(BC598),VALUE(BD598),VALUE(BE598),VALUE(BF598),VALUE(BG598),VALUE(BH598),VALUE(BI598),VALUE(BJ598),VALUE(BK598),VALUE(BL598),VALUE(BM598),VALUE(BN598),VALUE(BO598),VALUE(BP598),VALUE(BQ598),VALUE(BR598),VALUE(BS598),VALUE(BT598),VALUE(BU598),VALUE(BV598),VALUE(BW598))</f>
        <v/>
      </c>
      <c r="BZ598" s="307" t="n"/>
      <c r="CA598" s="307" t="n"/>
      <c r="CB598" s="307" t="n"/>
      <c r="CC598" s="307" t="n"/>
      <c r="CD598" s="307" t="n"/>
      <c r="CE598" s="307" t="n"/>
      <c r="CF598" s="307" t="n"/>
      <c r="CG598" s="307" t="n"/>
      <c r="CH598" s="307" t="n"/>
      <c r="CI598" s="307" t="n"/>
      <c r="CJ598" s="307" t="n"/>
      <c r="CK598" s="307" t="n"/>
      <c r="CL598" s="307" t="n"/>
      <c r="CM598" s="307" t="n"/>
      <c r="CN598" s="307" t="n"/>
      <c r="CO598" s="307" t="n"/>
      <c r="CP598" s="307" t="n"/>
      <c r="CQ598" s="307" t="n"/>
      <c r="CR598" s="279" t="inlineStr"/>
      <c r="CS598" s="280">
        <f>AVERAGE(Value(BY598),value(CR598))</f>
        <v/>
      </c>
      <c r="CT598" s="421">
        <f>(IF(OR(MediaScorecard!BH599="x", MediaScorecard!BI599="x",MediaScorecard!BJ599="x",MediaScorecard!BK599="x",MediaScorecard!BL599="x"),1, 2))</f>
        <v/>
      </c>
      <c r="CU598" s="308" t="n"/>
      <c r="CV598" s="308" t="n"/>
      <c r="CW598" s="308" t="n"/>
      <c r="CX598" s="309" t="n"/>
      <c r="CY598" s="308" t="n"/>
      <c r="CZ598" s="308" t="n"/>
      <c r="DA598" s="308" t="n"/>
    </row>
    <row r="599" ht="21" customHeight="1" s="590">
      <c r="A599" s="421" t="n"/>
      <c r="B599" s="270" t="n"/>
      <c r="C599" s="266" t="n"/>
      <c r="D599" s="267" t="inlineStr"/>
      <c r="E599" s="267" t="inlineStr"/>
      <c r="F599" s="268" t="inlineStr"/>
      <c r="G599" s="421" t="n"/>
      <c r="H599" s="269" t="n"/>
      <c r="I599" s="421" t="n"/>
      <c r="J599" s="421" t="n"/>
      <c r="K599" s="421" t="n"/>
      <c r="L599" s="421" t="n"/>
      <c r="M599" s="421" t="n"/>
      <c r="N599" s="421" t="n"/>
      <c r="O599" s="421" t="n"/>
      <c r="P599" s="421" t="n"/>
      <c r="Q599" s="421" t="n"/>
      <c r="R599" s="270" t="n"/>
      <c r="S599" s="421" t="n"/>
      <c r="T599" s="421" t="n"/>
      <c r="U599" s="421" t="n"/>
      <c r="V599" s="421" t="n"/>
      <c r="W599" s="421" t="n"/>
      <c r="X599" s="421" t="n"/>
      <c r="Y599" s="421" t="n"/>
      <c r="Z599" s="421" t="n"/>
      <c r="AA599" s="421" t="n"/>
      <c r="AB599" s="421" t="n"/>
      <c r="AC599" s="421" t="n"/>
      <c r="AD599" s="421" t="n"/>
      <c r="AE599" s="421" t="n"/>
      <c r="AF599" s="421" t="n"/>
      <c r="AG599" s="421" t="n"/>
      <c r="AH599" s="421" t="n"/>
      <c r="AI599" s="421" t="n"/>
      <c r="AJ599" s="297" t="n"/>
      <c r="AK599" s="297" t="n"/>
      <c r="AL599" s="284" t="n"/>
      <c r="AM599" s="297" t="n"/>
      <c r="AN599" s="285" t="n"/>
      <c r="AO599" s="297" t="n"/>
      <c r="AP599" s="297" t="n"/>
      <c r="AQ599" s="297" t="n"/>
      <c r="AR599" s="297" t="n"/>
      <c r="AS599" s="297" t="n"/>
      <c r="AT599" s="285" t="inlineStr">
        <is>
          <t>0</t>
        </is>
      </c>
      <c r="AU599" s="297" t="inlineStr">
        <is>
          <t>0</t>
        </is>
      </c>
      <c r="AV599" s="297" t="inlineStr">
        <is>
          <t>0</t>
        </is>
      </c>
      <c r="AW599" s="297" t="inlineStr">
        <is>
          <t>0</t>
        </is>
      </c>
      <c r="AX599" s="297" t="inlineStr">
        <is>
          <t>0</t>
        </is>
      </c>
      <c r="AY599" s="286" t="inlineStr">
        <is>
          <t>0</t>
        </is>
      </c>
      <c r="AZ599" s="286" t="inlineStr">
        <is>
          <t>0</t>
        </is>
      </c>
      <c r="BA599" s="287" t="inlineStr">
        <is>
          <t>0</t>
        </is>
      </c>
      <c r="BB599" s="286" t="inlineStr">
        <is>
          <t>0</t>
        </is>
      </c>
      <c r="BC599" s="286" t="inlineStr">
        <is>
          <t>0</t>
        </is>
      </c>
      <c r="BD599" s="286" t="inlineStr">
        <is>
          <t>0</t>
        </is>
      </c>
      <c r="BE599" s="286" t="inlineStr">
        <is>
          <t>0</t>
        </is>
      </c>
      <c r="BF599" s="286" t="inlineStr">
        <is>
          <t>0</t>
        </is>
      </c>
      <c r="BG599" s="286" t="inlineStr">
        <is>
          <t>0</t>
        </is>
      </c>
      <c r="BH599" s="297" t="inlineStr">
        <is>
          <t>0</t>
        </is>
      </c>
      <c r="BI599" s="297" t="inlineStr">
        <is>
          <t>0</t>
        </is>
      </c>
      <c r="BJ599" s="297" t="inlineStr">
        <is>
          <t>0</t>
        </is>
      </c>
      <c r="BK599" s="297" t="inlineStr">
        <is>
          <t>0</t>
        </is>
      </c>
      <c r="BL599" s="297" t="inlineStr">
        <is>
          <t>0</t>
        </is>
      </c>
      <c r="BM599" s="297" t="inlineStr">
        <is>
          <t>0</t>
        </is>
      </c>
      <c r="BN599" s="297" t="inlineStr">
        <is>
          <t>0</t>
        </is>
      </c>
      <c r="BO599" s="285" t="inlineStr">
        <is>
          <t>0</t>
        </is>
      </c>
      <c r="BP599" s="297" t="inlineStr">
        <is>
          <t>0</t>
        </is>
      </c>
      <c r="BQ599" s="297" t="inlineStr">
        <is>
          <t>0</t>
        </is>
      </c>
      <c r="BR599" s="297" t="inlineStr">
        <is>
          <t>0</t>
        </is>
      </c>
      <c r="BS599" s="297" t="inlineStr">
        <is>
          <t>0</t>
        </is>
      </c>
      <c r="BT599" s="297" t="inlineStr">
        <is>
          <t>0</t>
        </is>
      </c>
      <c r="BU599" s="297" t="inlineStr">
        <is>
          <t>0</t>
        </is>
      </c>
      <c r="BV599" s="297" t="inlineStr">
        <is>
          <t>0</t>
        </is>
      </c>
      <c r="BW599" s="288" t="inlineStr">
        <is>
          <t>0</t>
        </is>
      </c>
      <c r="BX599" s="276">
        <f>SUM(IF(COUNTIF(#REF!, "*1.*"), 2, 0), IF(COUNTIF(#REF!, "*2.*"), 2, 0), IF(COUNTIF(#REF!, "*3.*"), 2, 0), IF(COUNTIF(#REF!, "*4.*"), 2, 0), IF(COUNTIF(#REF!, "*5.*"), 2, 0), IF(COUNTIF(#REF!, "*6.*"), 2, 0))</f>
        <v/>
      </c>
      <c r="BY599" s="277">
        <f t="array" ref="BY599">SUM(VALUE(AT599),VALUE(AU599),VALUE(AV599),VALUE(AW599),VALUE(AX599),VALUE(AY599),VALUE(AZ599),VALUE(BB599),VALUE(BC599),VALUE(BD599),VALUE(BE599),VALUE(BF599),VALUE(BG599),VALUE(BH599),VALUE(BI599),VALUE(BJ599),VALUE(BK599),VALUE(BL599),VALUE(BM599),VALUE(BN599),VALUE(BO599),VALUE(BP599),VALUE(BQ599),VALUE(BR599),VALUE(BS599),VALUE(BT599),VALUE(BU599),VALUE(BV599),VALUE(BW599))</f>
        <v/>
      </c>
      <c r="BZ599" s="307" t="n"/>
      <c r="CA599" s="307" t="n"/>
      <c r="CB599" s="307" t="n"/>
      <c r="CC599" s="307" t="n"/>
      <c r="CD599" s="307" t="n"/>
      <c r="CE599" s="307" t="n"/>
      <c r="CF599" s="307" t="n"/>
      <c r="CG599" s="307" t="n"/>
      <c r="CH599" s="307" t="n"/>
      <c r="CI599" s="307" t="n"/>
      <c r="CJ599" s="307" t="n"/>
      <c r="CK599" s="307" t="n"/>
      <c r="CL599" s="307" t="n"/>
      <c r="CM599" s="307" t="n"/>
      <c r="CN599" s="307" t="n"/>
      <c r="CO599" s="307" t="n"/>
      <c r="CP599" s="307" t="n"/>
      <c r="CQ599" s="307" t="n"/>
      <c r="CR599" s="279" t="inlineStr"/>
      <c r="CS599" s="280">
        <f>AVERAGE(Value(BY599),value(CR599))</f>
        <v/>
      </c>
      <c r="CT599" s="421">
        <f>(IF(OR(MediaScorecard!BH600="x", MediaScorecard!BI600="x",MediaScorecard!BJ600="x",MediaScorecard!BK600="x",MediaScorecard!BL600="x"),1, 2))</f>
        <v/>
      </c>
      <c r="CU599" s="308" t="n"/>
      <c r="CV599" s="308" t="n"/>
      <c r="CW599" s="308" t="n"/>
      <c r="CX599" s="309" t="n"/>
      <c r="CY599" s="308" t="n"/>
      <c r="CZ599" s="308" t="n"/>
      <c r="DA599" s="308" t="n"/>
    </row>
    <row r="600" ht="21" customHeight="1" s="590">
      <c r="A600" s="421" t="n"/>
      <c r="B600" s="270" t="n"/>
      <c r="C600" s="266" t="n"/>
      <c r="D600" s="267" t="inlineStr"/>
      <c r="E600" s="267" t="inlineStr"/>
      <c r="F600" s="268" t="inlineStr"/>
      <c r="G600" s="421" t="n"/>
      <c r="H600" s="269" t="n"/>
      <c r="I600" s="421" t="n"/>
      <c r="J600" s="421" t="n"/>
      <c r="K600" s="421" t="n"/>
      <c r="L600" s="421" t="n"/>
      <c r="M600" s="421" t="n"/>
      <c r="N600" s="421" t="n"/>
      <c r="O600" s="421" t="n"/>
      <c r="P600" s="421" t="n"/>
      <c r="Q600" s="421" t="n"/>
      <c r="R600" s="270" t="n"/>
      <c r="S600" s="421" t="n"/>
      <c r="T600" s="421" t="n"/>
      <c r="U600" s="421" t="n"/>
      <c r="V600" s="421" t="n"/>
      <c r="W600" s="421" t="n"/>
      <c r="X600" s="421" t="n"/>
      <c r="Y600" s="421" t="n"/>
      <c r="Z600" s="421" t="n"/>
      <c r="AA600" s="421" t="n"/>
      <c r="AB600" s="421" t="n"/>
      <c r="AC600" s="421" t="n"/>
      <c r="AD600" s="421" t="n"/>
      <c r="AE600" s="421" t="n"/>
      <c r="AF600" s="421" t="n"/>
      <c r="AG600" s="421" t="n"/>
      <c r="AH600" s="421" t="n"/>
      <c r="AI600" s="421" t="n"/>
      <c r="AJ600" s="297" t="n"/>
      <c r="AK600" s="297" t="n"/>
      <c r="AL600" s="284" t="n"/>
      <c r="AM600" s="297" t="n"/>
      <c r="AN600" s="285" t="n"/>
      <c r="AO600" s="297" t="n"/>
      <c r="AP600" s="297" t="n"/>
      <c r="AQ600" s="297" t="n"/>
      <c r="AR600" s="297" t="n"/>
      <c r="AS600" s="297" t="n"/>
      <c r="AT600" s="285" t="inlineStr">
        <is>
          <t>0</t>
        </is>
      </c>
      <c r="AU600" s="297" t="inlineStr">
        <is>
          <t>0</t>
        </is>
      </c>
      <c r="AV600" s="297" t="inlineStr">
        <is>
          <t>0</t>
        </is>
      </c>
      <c r="AW600" s="297" t="inlineStr">
        <is>
          <t>0</t>
        </is>
      </c>
      <c r="AX600" s="297" t="inlineStr">
        <is>
          <t>0</t>
        </is>
      </c>
      <c r="AY600" s="286" t="inlineStr">
        <is>
          <t>0</t>
        </is>
      </c>
      <c r="AZ600" s="286" t="inlineStr">
        <is>
          <t>0</t>
        </is>
      </c>
      <c r="BA600" s="287" t="inlineStr">
        <is>
          <t>0</t>
        </is>
      </c>
      <c r="BB600" s="286" t="inlineStr">
        <is>
          <t>0</t>
        </is>
      </c>
      <c r="BC600" s="286" t="inlineStr">
        <is>
          <t>0</t>
        </is>
      </c>
      <c r="BD600" s="286" t="inlineStr">
        <is>
          <t>0</t>
        </is>
      </c>
      <c r="BE600" s="286" t="inlineStr">
        <is>
          <t>0</t>
        </is>
      </c>
      <c r="BF600" s="286" t="inlineStr">
        <is>
          <t>0</t>
        </is>
      </c>
      <c r="BG600" s="286" t="inlineStr">
        <is>
          <t>0</t>
        </is>
      </c>
      <c r="BH600" s="297" t="inlineStr">
        <is>
          <t>0</t>
        </is>
      </c>
      <c r="BI600" s="297" t="inlineStr">
        <is>
          <t>0</t>
        </is>
      </c>
      <c r="BJ600" s="297" t="inlineStr">
        <is>
          <t>0</t>
        </is>
      </c>
      <c r="BK600" s="297" t="inlineStr">
        <is>
          <t>0</t>
        </is>
      </c>
      <c r="BL600" s="297" t="inlineStr">
        <is>
          <t>0</t>
        </is>
      </c>
      <c r="BM600" s="297" t="inlineStr">
        <is>
          <t>0</t>
        </is>
      </c>
      <c r="BN600" s="297" t="inlineStr">
        <is>
          <t>0</t>
        </is>
      </c>
      <c r="BO600" s="285" t="inlineStr">
        <is>
          <t>0</t>
        </is>
      </c>
      <c r="BP600" s="297" t="inlineStr">
        <is>
          <t>0</t>
        </is>
      </c>
      <c r="BQ600" s="297" t="inlineStr">
        <is>
          <t>0</t>
        </is>
      </c>
      <c r="BR600" s="297" t="inlineStr">
        <is>
          <t>0</t>
        </is>
      </c>
      <c r="BS600" s="297" t="inlineStr">
        <is>
          <t>0</t>
        </is>
      </c>
      <c r="BT600" s="297" t="inlineStr">
        <is>
          <t>0</t>
        </is>
      </c>
      <c r="BU600" s="297" t="inlineStr">
        <is>
          <t>0</t>
        </is>
      </c>
      <c r="BV600" s="297" t="inlineStr">
        <is>
          <t>0</t>
        </is>
      </c>
      <c r="BW600" s="288" t="inlineStr">
        <is>
          <t>0</t>
        </is>
      </c>
      <c r="BX600" s="276">
        <f>SUM(IF(COUNTIF(#REF!, "*1.*"), 2, 0), IF(COUNTIF(#REF!, "*2.*"), 2, 0), IF(COUNTIF(#REF!, "*3.*"), 2, 0), IF(COUNTIF(#REF!, "*4.*"), 2, 0), IF(COUNTIF(#REF!, "*5.*"), 2, 0), IF(COUNTIF(#REF!, "*6.*"), 2, 0))</f>
        <v/>
      </c>
      <c r="BY600" s="277">
        <f t="array" ref="BY600">SUM(VALUE(AT600),VALUE(AU600),VALUE(AV600),VALUE(AW600),VALUE(AX600),VALUE(AY600),VALUE(AZ600),VALUE(BB600),VALUE(BC600),VALUE(BD600),VALUE(BE600),VALUE(BF600),VALUE(BG600),VALUE(BH600),VALUE(BI600),VALUE(BJ600),VALUE(BK600),VALUE(BL600),VALUE(BM600),VALUE(BN600),VALUE(BO600),VALUE(BP600),VALUE(BQ600),VALUE(BR600),VALUE(BS600),VALUE(BT600),VALUE(BU600),VALUE(BV600),VALUE(BW600))</f>
        <v/>
      </c>
      <c r="BZ600" s="307" t="n"/>
      <c r="CA600" s="307" t="n"/>
      <c r="CB600" s="307" t="n"/>
      <c r="CC600" s="307" t="n"/>
      <c r="CD600" s="307" t="n"/>
      <c r="CE600" s="307" t="n"/>
      <c r="CF600" s="307" t="n"/>
      <c r="CG600" s="307" t="n"/>
      <c r="CH600" s="307" t="n"/>
      <c r="CI600" s="307" t="n"/>
      <c r="CJ600" s="307" t="n"/>
      <c r="CK600" s="307" t="n"/>
      <c r="CL600" s="307" t="n"/>
      <c r="CM600" s="307" t="n"/>
      <c r="CN600" s="307" t="n"/>
      <c r="CO600" s="307" t="n"/>
      <c r="CP600" s="307" t="n"/>
      <c r="CQ600" s="307" t="n"/>
      <c r="CR600" s="279" t="inlineStr"/>
      <c r="CS600" s="280">
        <f>AVERAGE(Value(BY600),value(CR600))</f>
        <v/>
      </c>
      <c r="CT600" s="421">
        <f>(IF(OR(MediaScorecard!BH601="x", MediaScorecard!BI601="x",MediaScorecard!BJ601="x",MediaScorecard!BK601="x",MediaScorecard!BL601="x"),1, 2))</f>
        <v/>
      </c>
      <c r="CU600" s="308" t="n"/>
      <c r="CV600" s="308" t="n"/>
      <c r="CW600" s="308" t="n"/>
      <c r="CX600" s="309" t="n"/>
      <c r="CY600" s="308" t="n"/>
      <c r="CZ600" s="308" t="n"/>
      <c r="DA600" s="308" t="n"/>
    </row>
    <row r="601" ht="21" customHeight="1" s="590">
      <c r="A601" s="421" t="n"/>
      <c r="B601" s="270" t="n"/>
      <c r="C601" s="266" t="n"/>
      <c r="D601" s="267" t="inlineStr"/>
      <c r="E601" s="267" t="inlineStr"/>
      <c r="F601" s="268" t="inlineStr"/>
      <c r="G601" s="421" t="n"/>
      <c r="H601" s="269" t="n"/>
      <c r="I601" s="421" t="n"/>
      <c r="J601" s="421" t="n"/>
      <c r="K601" s="421" t="n"/>
      <c r="L601" s="421" t="n"/>
      <c r="M601" s="421" t="n"/>
      <c r="N601" s="421" t="n"/>
      <c r="O601" s="421" t="n"/>
      <c r="P601" s="421" t="n"/>
      <c r="Q601" s="421" t="n"/>
      <c r="R601" s="270" t="n"/>
      <c r="S601" s="421" t="n"/>
      <c r="T601" s="421" t="n"/>
      <c r="U601" s="421" t="n"/>
      <c r="V601" s="421" t="n"/>
      <c r="W601" s="421" t="n"/>
      <c r="X601" s="421" t="n"/>
      <c r="Y601" s="421" t="n"/>
      <c r="Z601" s="421" t="n"/>
      <c r="AA601" s="421" t="n"/>
      <c r="AB601" s="421" t="n"/>
      <c r="AC601" s="421" t="n"/>
      <c r="AD601" s="421" t="n"/>
      <c r="AE601" s="421" t="n"/>
      <c r="AF601" s="421" t="n"/>
      <c r="AG601" s="421" t="n"/>
      <c r="AH601" s="421" t="n"/>
      <c r="AI601" s="421" t="n"/>
      <c r="AJ601" s="297" t="n"/>
      <c r="AK601" s="297" t="n"/>
      <c r="AL601" s="284" t="n"/>
      <c r="AM601" s="297" t="n"/>
      <c r="AN601" s="285" t="n"/>
      <c r="AO601" s="297" t="n"/>
      <c r="AP601" s="297" t="n"/>
      <c r="AQ601" s="297" t="n"/>
      <c r="AR601" s="297" t="n"/>
      <c r="AS601" s="297" t="n"/>
      <c r="AT601" s="285" t="inlineStr">
        <is>
          <t>0</t>
        </is>
      </c>
      <c r="AU601" s="297" t="inlineStr">
        <is>
          <t>0</t>
        </is>
      </c>
      <c r="AV601" s="297" t="inlineStr">
        <is>
          <t>0</t>
        </is>
      </c>
      <c r="AW601" s="297" t="inlineStr">
        <is>
          <t>0</t>
        </is>
      </c>
      <c r="AX601" s="297" t="inlineStr">
        <is>
          <t>0</t>
        </is>
      </c>
      <c r="AY601" s="286" t="inlineStr">
        <is>
          <t>0</t>
        </is>
      </c>
      <c r="AZ601" s="286" t="inlineStr">
        <is>
          <t>0</t>
        </is>
      </c>
      <c r="BA601" s="287" t="inlineStr">
        <is>
          <t>0</t>
        </is>
      </c>
      <c r="BB601" s="286" t="inlineStr">
        <is>
          <t>0</t>
        </is>
      </c>
      <c r="BC601" s="286" t="inlineStr">
        <is>
          <t>0</t>
        </is>
      </c>
      <c r="BD601" s="286" t="inlineStr">
        <is>
          <t>0</t>
        </is>
      </c>
      <c r="BE601" s="286" t="inlineStr">
        <is>
          <t>0</t>
        </is>
      </c>
      <c r="BF601" s="286" t="inlineStr">
        <is>
          <t>0</t>
        </is>
      </c>
      <c r="BG601" s="286" t="inlineStr">
        <is>
          <t>0</t>
        </is>
      </c>
      <c r="BH601" s="297" t="inlineStr">
        <is>
          <t>0</t>
        </is>
      </c>
      <c r="BI601" s="297" t="inlineStr">
        <is>
          <t>0</t>
        </is>
      </c>
      <c r="BJ601" s="297" t="inlineStr">
        <is>
          <t>0</t>
        </is>
      </c>
      <c r="BK601" s="297" t="inlineStr">
        <is>
          <t>0</t>
        </is>
      </c>
      <c r="BL601" s="297" t="inlineStr">
        <is>
          <t>0</t>
        </is>
      </c>
      <c r="BM601" s="297" t="inlineStr">
        <is>
          <t>0</t>
        </is>
      </c>
      <c r="BN601" s="297" t="inlineStr">
        <is>
          <t>0</t>
        </is>
      </c>
      <c r="BO601" s="285" t="inlineStr">
        <is>
          <t>0</t>
        </is>
      </c>
      <c r="BP601" s="297" t="inlineStr">
        <is>
          <t>0</t>
        </is>
      </c>
      <c r="BQ601" s="297" t="inlineStr">
        <is>
          <t>0</t>
        </is>
      </c>
      <c r="BR601" s="297" t="inlineStr">
        <is>
          <t>0</t>
        </is>
      </c>
      <c r="BS601" s="297" t="inlineStr">
        <is>
          <t>0</t>
        </is>
      </c>
      <c r="BT601" s="297" t="inlineStr">
        <is>
          <t>0</t>
        </is>
      </c>
      <c r="BU601" s="297" t="inlineStr">
        <is>
          <t>0</t>
        </is>
      </c>
      <c r="BV601" s="297" t="inlineStr">
        <is>
          <t>0</t>
        </is>
      </c>
      <c r="BW601" s="288" t="inlineStr">
        <is>
          <t>0</t>
        </is>
      </c>
      <c r="BX601" s="276">
        <f>SUM(IF(COUNTIF(#REF!, "*1.*"), 2, 0), IF(COUNTIF(#REF!, "*2.*"), 2, 0), IF(COUNTIF(#REF!, "*3.*"), 2, 0), IF(COUNTIF(#REF!, "*4.*"), 2, 0), IF(COUNTIF(#REF!, "*5.*"), 2, 0), IF(COUNTIF(#REF!, "*6.*"), 2, 0))</f>
        <v/>
      </c>
      <c r="BY601" s="277">
        <f t="array" ref="BY601">SUM(VALUE(AT601),VALUE(AU601),VALUE(AV601),VALUE(AW601),VALUE(AX601),VALUE(AY601),VALUE(AZ601),VALUE(BB601),VALUE(BC601),VALUE(BD601),VALUE(BE601),VALUE(BF601),VALUE(BG601),VALUE(BH601),VALUE(BI601),VALUE(BJ601),VALUE(BK601),VALUE(BL601),VALUE(BM601),VALUE(BN601),VALUE(BO601),VALUE(BP601),VALUE(BQ601),VALUE(BR601),VALUE(BS601),VALUE(BT601),VALUE(BU601),VALUE(BV601),VALUE(BW601))</f>
        <v/>
      </c>
      <c r="BZ601" s="307" t="n"/>
      <c r="CA601" s="307" t="n"/>
      <c r="CB601" s="307" t="n"/>
      <c r="CC601" s="307" t="n"/>
      <c r="CD601" s="307" t="n"/>
      <c r="CE601" s="307" t="n"/>
      <c r="CF601" s="307" t="n"/>
      <c r="CG601" s="307" t="n"/>
      <c r="CH601" s="307" t="n"/>
      <c r="CI601" s="307" t="n"/>
      <c r="CJ601" s="307" t="n"/>
      <c r="CK601" s="307" t="n"/>
      <c r="CL601" s="307" t="n"/>
      <c r="CM601" s="307" t="n"/>
      <c r="CN601" s="307" t="n"/>
      <c r="CO601" s="307" t="n"/>
      <c r="CP601" s="307" t="n"/>
      <c r="CQ601" s="307" t="n"/>
      <c r="CR601" s="279" t="inlineStr"/>
      <c r="CS601" s="280">
        <f>AVERAGE(Value(BY601),value(CR601))</f>
        <v/>
      </c>
      <c r="CT601" s="421">
        <f>(IF(OR(MediaScorecard!BH602="x", MediaScorecard!BI602="x",MediaScorecard!BJ602="x",MediaScorecard!BK602="x",MediaScorecard!BL602="x"),1, 2))</f>
        <v/>
      </c>
      <c r="CU601" s="308" t="n"/>
      <c r="CV601" s="308" t="n"/>
      <c r="CW601" s="308" t="n"/>
      <c r="CX601" s="309" t="n"/>
      <c r="CY601" s="308" t="n"/>
      <c r="CZ601" s="308" t="n"/>
      <c r="DA601" s="308" t="n"/>
    </row>
    <row r="602" ht="21" customHeight="1" s="590">
      <c r="A602" s="421" t="n"/>
      <c r="B602" s="270" t="n"/>
      <c r="C602" s="266" t="n"/>
      <c r="D602" s="267" t="inlineStr"/>
      <c r="E602" s="267" t="inlineStr"/>
      <c r="F602" s="268" t="inlineStr"/>
      <c r="G602" s="421" t="n"/>
      <c r="H602" s="269" t="n"/>
      <c r="I602" s="421" t="n"/>
      <c r="J602" s="421" t="n"/>
      <c r="K602" s="421" t="n"/>
      <c r="L602" s="421" t="n"/>
      <c r="M602" s="421" t="n"/>
      <c r="N602" s="421" t="n"/>
      <c r="O602" s="421" t="n"/>
      <c r="P602" s="421" t="n"/>
      <c r="Q602" s="421" t="n"/>
      <c r="R602" s="270" t="n"/>
      <c r="S602" s="421" t="n"/>
      <c r="T602" s="421" t="n"/>
      <c r="U602" s="421" t="n"/>
      <c r="V602" s="421" t="n"/>
      <c r="W602" s="421" t="n"/>
      <c r="X602" s="421" t="n"/>
      <c r="Y602" s="421" t="n"/>
      <c r="Z602" s="421" t="n"/>
      <c r="AA602" s="421" t="n"/>
      <c r="AB602" s="421" t="n"/>
      <c r="AC602" s="421" t="n"/>
      <c r="AD602" s="421" t="n"/>
      <c r="AE602" s="421" t="n"/>
      <c r="AF602" s="421" t="n"/>
      <c r="AG602" s="421" t="n"/>
      <c r="AH602" s="421" t="n"/>
      <c r="AI602" s="421" t="n"/>
      <c r="AJ602" s="297" t="n"/>
      <c r="AK602" s="297" t="n"/>
      <c r="AL602" s="284" t="n"/>
      <c r="AM602" s="297" t="n"/>
      <c r="AN602" s="285" t="n"/>
      <c r="AO602" s="297" t="n"/>
      <c r="AP602" s="297" t="n"/>
      <c r="AQ602" s="297" t="n"/>
      <c r="AR602" s="297" t="n"/>
      <c r="AS602" s="297" t="n"/>
      <c r="AT602" s="285" t="inlineStr">
        <is>
          <t>0</t>
        </is>
      </c>
      <c r="AU602" s="297" t="inlineStr">
        <is>
          <t>0</t>
        </is>
      </c>
      <c r="AV602" s="297" t="inlineStr">
        <is>
          <t>0</t>
        </is>
      </c>
      <c r="AW602" s="297" t="inlineStr">
        <is>
          <t>0</t>
        </is>
      </c>
      <c r="AX602" s="297" t="inlineStr">
        <is>
          <t>0</t>
        </is>
      </c>
      <c r="AY602" s="286" t="inlineStr">
        <is>
          <t>0</t>
        </is>
      </c>
      <c r="AZ602" s="286" t="inlineStr">
        <is>
          <t>0</t>
        </is>
      </c>
      <c r="BA602" s="287" t="inlineStr">
        <is>
          <t>0</t>
        </is>
      </c>
      <c r="BB602" s="286" t="inlineStr">
        <is>
          <t>0</t>
        </is>
      </c>
      <c r="BC602" s="286" t="inlineStr">
        <is>
          <t>0</t>
        </is>
      </c>
      <c r="BD602" s="286" t="inlineStr">
        <is>
          <t>0</t>
        </is>
      </c>
      <c r="BE602" s="286" t="inlineStr">
        <is>
          <t>0</t>
        </is>
      </c>
      <c r="BF602" s="286" t="inlineStr">
        <is>
          <t>0</t>
        </is>
      </c>
      <c r="BG602" s="286" t="inlineStr">
        <is>
          <t>0</t>
        </is>
      </c>
      <c r="BH602" s="297" t="inlineStr">
        <is>
          <t>0</t>
        </is>
      </c>
      <c r="BI602" s="297" t="inlineStr">
        <is>
          <t>0</t>
        </is>
      </c>
      <c r="BJ602" s="297" t="inlineStr">
        <is>
          <t>0</t>
        </is>
      </c>
      <c r="BK602" s="297" t="inlineStr">
        <is>
          <t>0</t>
        </is>
      </c>
      <c r="BL602" s="297" t="inlineStr">
        <is>
          <t>0</t>
        </is>
      </c>
      <c r="BM602" s="297" t="inlineStr">
        <is>
          <t>0</t>
        </is>
      </c>
      <c r="BN602" s="297" t="inlineStr">
        <is>
          <t>0</t>
        </is>
      </c>
      <c r="BO602" s="285" t="inlineStr">
        <is>
          <t>0</t>
        </is>
      </c>
      <c r="BP602" s="297" t="inlineStr">
        <is>
          <t>0</t>
        </is>
      </c>
      <c r="BQ602" s="297" t="inlineStr">
        <is>
          <t>0</t>
        </is>
      </c>
      <c r="BR602" s="297" t="inlineStr">
        <is>
          <t>0</t>
        </is>
      </c>
      <c r="BS602" s="297" t="inlineStr">
        <is>
          <t>0</t>
        </is>
      </c>
      <c r="BT602" s="297" t="inlineStr">
        <is>
          <t>0</t>
        </is>
      </c>
      <c r="BU602" s="297" t="inlineStr">
        <is>
          <t>0</t>
        </is>
      </c>
      <c r="BV602" s="297" t="inlineStr">
        <is>
          <t>0</t>
        </is>
      </c>
      <c r="BW602" s="288" t="inlineStr">
        <is>
          <t>0</t>
        </is>
      </c>
      <c r="BX602" s="276">
        <f>SUM(IF(COUNTIF(#REF!, "*1.*"), 2, 0), IF(COUNTIF(#REF!, "*2.*"), 2, 0), IF(COUNTIF(#REF!, "*3.*"), 2, 0), IF(COUNTIF(#REF!, "*4.*"), 2, 0), IF(COUNTIF(#REF!, "*5.*"), 2, 0), IF(COUNTIF(#REF!, "*6.*"), 2, 0))</f>
        <v/>
      </c>
      <c r="BY602" s="277">
        <f t="array" ref="BY602">SUM(VALUE(AT602),VALUE(AU602),VALUE(AV602),VALUE(AW602),VALUE(AX602),VALUE(AY602),VALUE(AZ602),VALUE(BB602),VALUE(BC602),VALUE(BD602),VALUE(BE602),VALUE(BF602),VALUE(BG602),VALUE(BH602),VALUE(BI602),VALUE(BJ602),VALUE(BK602),VALUE(BL602),VALUE(BM602),VALUE(BN602),VALUE(BO602),VALUE(BP602),VALUE(BQ602),VALUE(BR602),VALUE(BS602),VALUE(BT602),VALUE(BU602),VALUE(BV602),VALUE(BW602))</f>
        <v/>
      </c>
      <c r="BZ602" s="307" t="n"/>
      <c r="CA602" s="307" t="n"/>
      <c r="CB602" s="307" t="n"/>
      <c r="CC602" s="307" t="n"/>
      <c r="CD602" s="307" t="n"/>
      <c r="CE602" s="307" t="n"/>
      <c r="CF602" s="307" t="n"/>
      <c r="CG602" s="307" t="n"/>
      <c r="CH602" s="307" t="n"/>
      <c r="CI602" s="307" t="n"/>
      <c r="CJ602" s="307" t="n"/>
      <c r="CK602" s="307" t="n"/>
      <c r="CL602" s="307" t="n"/>
      <c r="CM602" s="307" t="n"/>
      <c r="CN602" s="307" t="n"/>
      <c r="CO602" s="307" t="n"/>
      <c r="CP602" s="307" t="n"/>
      <c r="CQ602" s="307" t="n"/>
      <c r="CR602" s="279" t="inlineStr"/>
      <c r="CS602" s="280">
        <f>AVERAGE(Value(BY602),value(CR602))</f>
        <v/>
      </c>
      <c r="CT602" s="421">
        <f>(IF(OR(MediaScorecard!BH603="x", MediaScorecard!BI603="x",MediaScorecard!BJ603="x",MediaScorecard!BK603="x",MediaScorecard!BL603="x"),1, 2))</f>
        <v/>
      </c>
      <c r="CU602" s="308" t="n"/>
      <c r="CV602" s="308" t="n"/>
      <c r="CW602" s="308" t="n"/>
      <c r="CX602" s="309" t="n"/>
      <c r="CY602" s="308" t="n"/>
      <c r="CZ602" s="308" t="n"/>
      <c r="DA602" s="308" t="n"/>
    </row>
    <row r="603" ht="21" customHeight="1" s="590">
      <c r="A603" s="421" t="n"/>
      <c r="B603" s="270" t="n"/>
      <c r="C603" s="266" t="n"/>
      <c r="D603" s="267" t="inlineStr"/>
      <c r="E603" s="267" t="inlineStr"/>
      <c r="F603" s="268" t="inlineStr"/>
      <c r="G603" s="421" t="n"/>
      <c r="H603" s="269" t="n"/>
      <c r="I603" s="421" t="n"/>
      <c r="J603" s="421" t="n"/>
      <c r="K603" s="421" t="n"/>
      <c r="L603" s="421" t="n"/>
      <c r="M603" s="421" t="n"/>
      <c r="N603" s="421" t="n"/>
      <c r="O603" s="421" t="n"/>
      <c r="P603" s="421" t="n"/>
      <c r="Q603" s="421" t="n"/>
      <c r="R603" s="270" t="n"/>
      <c r="S603" s="421" t="n"/>
      <c r="T603" s="421" t="n"/>
      <c r="U603" s="421" t="n"/>
      <c r="V603" s="421" t="n"/>
      <c r="W603" s="421" t="n"/>
      <c r="X603" s="421" t="n"/>
      <c r="Y603" s="421" t="n"/>
      <c r="Z603" s="421" t="n"/>
      <c r="AA603" s="421" t="n"/>
      <c r="AB603" s="421" t="n"/>
      <c r="AC603" s="421" t="n"/>
      <c r="AD603" s="421" t="n"/>
      <c r="AE603" s="421" t="n"/>
      <c r="AF603" s="421" t="n"/>
      <c r="AG603" s="421" t="n"/>
      <c r="AH603" s="421" t="n"/>
      <c r="AI603" s="421" t="n"/>
      <c r="AJ603" s="297" t="n"/>
      <c r="AK603" s="297" t="n"/>
      <c r="AL603" s="284" t="n"/>
      <c r="AM603" s="297" t="n"/>
      <c r="AN603" s="285" t="n"/>
      <c r="AO603" s="297" t="n"/>
      <c r="AP603" s="297" t="n"/>
      <c r="AQ603" s="297" t="n"/>
      <c r="AR603" s="297" t="n"/>
      <c r="AS603" s="297" t="n"/>
      <c r="AT603" s="285" t="inlineStr">
        <is>
          <t>0</t>
        </is>
      </c>
      <c r="AU603" s="297" t="inlineStr">
        <is>
          <t>0</t>
        </is>
      </c>
      <c r="AV603" s="297" t="inlineStr">
        <is>
          <t>0</t>
        </is>
      </c>
      <c r="AW603" s="297" t="inlineStr">
        <is>
          <t>0</t>
        </is>
      </c>
      <c r="AX603" s="297" t="inlineStr">
        <is>
          <t>0</t>
        </is>
      </c>
      <c r="AY603" s="286" t="inlineStr">
        <is>
          <t>0</t>
        </is>
      </c>
      <c r="AZ603" s="286" t="inlineStr">
        <is>
          <t>0</t>
        </is>
      </c>
      <c r="BA603" s="287" t="inlineStr">
        <is>
          <t>0</t>
        </is>
      </c>
      <c r="BB603" s="286" t="inlineStr">
        <is>
          <t>0</t>
        </is>
      </c>
      <c r="BC603" s="286" t="inlineStr">
        <is>
          <t>0</t>
        </is>
      </c>
      <c r="BD603" s="286" t="inlineStr">
        <is>
          <t>0</t>
        </is>
      </c>
      <c r="BE603" s="286" t="inlineStr">
        <is>
          <t>0</t>
        </is>
      </c>
      <c r="BF603" s="286" t="inlineStr">
        <is>
          <t>0</t>
        </is>
      </c>
      <c r="BG603" s="286" t="inlineStr">
        <is>
          <t>0</t>
        </is>
      </c>
      <c r="BH603" s="297" t="inlineStr">
        <is>
          <t>0</t>
        </is>
      </c>
      <c r="BI603" s="297" t="inlineStr">
        <is>
          <t>0</t>
        </is>
      </c>
      <c r="BJ603" s="297" t="inlineStr">
        <is>
          <t>0</t>
        </is>
      </c>
      <c r="BK603" s="297" t="inlineStr">
        <is>
          <t>0</t>
        </is>
      </c>
      <c r="BL603" s="297" t="inlineStr">
        <is>
          <t>0</t>
        </is>
      </c>
      <c r="BM603" s="297" t="inlineStr">
        <is>
          <t>0</t>
        </is>
      </c>
      <c r="BN603" s="297" t="inlineStr">
        <is>
          <t>0</t>
        </is>
      </c>
      <c r="BO603" s="285" t="inlineStr">
        <is>
          <t>0</t>
        </is>
      </c>
      <c r="BP603" s="297" t="inlineStr">
        <is>
          <t>0</t>
        </is>
      </c>
      <c r="BQ603" s="297" t="inlineStr">
        <is>
          <t>0</t>
        </is>
      </c>
      <c r="BR603" s="297" t="inlineStr">
        <is>
          <t>0</t>
        </is>
      </c>
      <c r="BS603" s="297" t="inlineStr">
        <is>
          <t>0</t>
        </is>
      </c>
      <c r="BT603" s="297" t="inlineStr">
        <is>
          <t>0</t>
        </is>
      </c>
      <c r="BU603" s="297" t="inlineStr">
        <is>
          <t>0</t>
        </is>
      </c>
      <c r="BV603" s="297" t="inlineStr">
        <is>
          <t>0</t>
        </is>
      </c>
      <c r="BW603" s="288" t="inlineStr">
        <is>
          <t>0</t>
        </is>
      </c>
      <c r="BX603" s="276">
        <f>SUM(IF(COUNTIF(#REF!, "*1.*"), 2, 0), IF(COUNTIF(#REF!, "*2.*"), 2, 0), IF(COUNTIF(#REF!, "*3.*"), 2, 0), IF(COUNTIF(#REF!, "*4.*"), 2, 0), IF(COUNTIF(#REF!, "*5.*"), 2, 0), IF(COUNTIF(#REF!, "*6.*"), 2, 0))</f>
        <v/>
      </c>
      <c r="BY603" s="277">
        <f t="array" ref="BY603">SUM(VALUE(AT603),VALUE(AU603),VALUE(AV603),VALUE(AW603),VALUE(AX603),VALUE(AY603),VALUE(AZ603),VALUE(BB603),VALUE(BC603),VALUE(BD603),VALUE(BE603),VALUE(BF603),VALUE(BG603),VALUE(BH603),VALUE(BI603),VALUE(BJ603),VALUE(BK603),VALUE(BL603),VALUE(BM603),VALUE(BN603),VALUE(BO603),VALUE(BP603),VALUE(BQ603),VALUE(BR603),VALUE(BS603),VALUE(BT603),VALUE(BU603),VALUE(BV603),VALUE(BW603))</f>
        <v/>
      </c>
      <c r="BZ603" s="307" t="n"/>
      <c r="CA603" s="307" t="n"/>
      <c r="CB603" s="307" t="n"/>
      <c r="CC603" s="307" t="n"/>
      <c r="CD603" s="307" t="n"/>
      <c r="CE603" s="307" t="n"/>
      <c r="CF603" s="307" t="n"/>
      <c r="CG603" s="307" t="n"/>
      <c r="CH603" s="307" t="n"/>
      <c r="CI603" s="307" t="n"/>
      <c r="CJ603" s="307" t="n"/>
      <c r="CK603" s="307" t="n"/>
      <c r="CL603" s="307" t="n"/>
      <c r="CM603" s="307" t="n"/>
      <c r="CN603" s="307" t="n"/>
      <c r="CO603" s="307" t="n"/>
      <c r="CP603" s="307" t="n"/>
      <c r="CQ603" s="307" t="n"/>
      <c r="CR603" s="279" t="inlineStr"/>
      <c r="CS603" s="280">
        <f>AVERAGE(Value(BY603),value(CR603))</f>
        <v/>
      </c>
      <c r="CT603" s="421">
        <f>(IF(OR(MediaScorecard!BH604="x", MediaScorecard!BI604="x",MediaScorecard!BJ604="x",MediaScorecard!BK604="x",MediaScorecard!BL604="x"),1, 2))</f>
        <v/>
      </c>
      <c r="CU603" s="308" t="n"/>
      <c r="CV603" s="308" t="n"/>
      <c r="CW603" s="308" t="n"/>
      <c r="CX603" s="309" t="n"/>
      <c r="CY603" s="308" t="n"/>
      <c r="CZ603" s="308" t="n"/>
      <c r="DA603" s="308" t="n"/>
    </row>
    <row r="604" ht="21" customHeight="1" s="590">
      <c r="A604" s="421" t="n"/>
      <c r="B604" s="270" t="n"/>
      <c r="C604" s="266" t="n"/>
      <c r="D604" s="267" t="inlineStr"/>
      <c r="E604" s="267" t="inlineStr"/>
      <c r="F604" s="268" t="inlineStr"/>
      <c r="G604" s="421" t="n"/>
      <c r="H604" s="269" t="n"/>
      <c r="I604" s="421" t="n"/>
      <c r="J604" s="421" t="n"/>
      <c r="K604" s="421" t="n"/>
      <c r="L604" s="421" t="n"/>
      <c r="M604" s="421" t="n"/>
      <c r="N604" s="421" t="n"/>
      <c r="O604" s="421" t="n"/>
      <c r="P604" s="421" t="n"/>
      <c r="Q604" s="421" t="n"/>
      <c r="R604" s="270" t="n"/>
      <c r="S604" s="421" t="n"/>
      <c r="T604" s="421" t="n"/>
      <c r="U604" s="421" t="n"/>
      <c r="V604" s="421" t="n"/>
      <c r="W604" s="421" t="n"/>
      <c r="X604" s="421" t="n"/>
      <c r="Y604" s="421" t="n"/>
      <c r="Z604" s="421" t="n"/>
      <c r="AA604" s="421" t="n"/>
      <c r="AB604" s="421" t="n"/>
      <c r="AC604" s="421" t="n"/>
      <c r="AD604" s="421" t="n"/>
      <c r="AE604" s="421" t="n"/>
      <c r="AF604" s="421" t="n"/>
      <c r="AG604" s="421" t="n"/>
      <c r="AH604" s="421" t="n"/>
      <c r="AI604" s="421" t="n"/>
      <c r="AJ604" s="297" t="n"/>
      <c r="AK604" s="297" t="n"/>
      <c r="AL604" s="284" t="n"/>
      <c r="AM604" s="297" t="n"/>
      <c r="AN604" s="285" t="n"/>
      <c r="AO604" s="297" t="n"/>
      <c r="AP604" s="297" t="n"/>
      <c r="AQ604" s="297" t="n"/>
      <c r="AR604" s="297" t="n"/>
      <c r="AS604" s="297" t="n"/>
      <c r="AT604" s="285" t="inlineStr">
        <is>
          <t>0</t>
        </is>
      </c>
      <c r="AU604" s="297" t="inlineStr">
        <is>
          <t>0</t>
        </is>
      </c>
      <c r="AV604" s="297" t="inlineStr">
        <is>
          <t>0</t>
        </is>
      </c>
      <c r="AW604" s="297" t="inlineStr">
        <is>
          <t>0</t>
        </is>
      </c>
      <c r="AX604" s="297" t="inlineStr">
        <is>
          <t>0</t>
        </is>
      </c>
      <c r="AY604" s="286" t="inlineStr">
        <is>
          <t>0</t>
        </is>
      </c>
      <c r="AZ604" s="286" t="inlineStr">
        <is>
          <t>0</t>
        </is>
      </c>
      <c r="BA604" s="287" t="inlineStr">
        <is>
          <t>0</t>
        </is>
      </c>
      <c r="BB604" s="286" t="inlineStr">
        <is>
          <t>0</t>
        </is>
      </c>
      <c r="BC604" s="286" t="inlineStr">
        <is>
          <t>0</t>
        </is>
      </c>
      <c r="BD604" s="286" t="inlineStr">
        <is>
          <t>0</t>
        </is>
      </c>
      <c r="BE604" s="286" t="inlineStr">
        <is>
          <t>0</t>
        </is>
      </c>
      <c r="BF604" s="286" t="inlineStr">
        <is>
          <t>0</t>
        </is>
      </c>
      <c r="BG604" s="286" t="inlineStr">
        <is>
          <t>0</t>
        </is>
      </c>
      <c r="BH604" s="297" t="inlineStr">
        <is>
          <t>0</t>
        </is>
      </c>
      <c r="BI604" s="297" t="inlineStr">
        <is>
          <t>0</t>
        </is>
      </c>
      <c r="BJ604" s="297" t="inlineStr">
        <is>
          <t>0</t>
        </is>
      </c>
      <c r="BK604" s="297" t="inlineStr">
        <is>
          <t>0</t>
        </is>
      </c>
      <c r="BL604" s="297" t="inlineStr">
        <is>
          <t>0</t>
        </is>
      </c>
      <c r="BM604" s="297" t="inlineStr">
        <is>
          <t>0</t>
        </is>
      </c>
      <c r="BN604" s="297" t="inlineStr">
        <is>
          <t>0</t>
        </is>
      </c>
      <c r="BO604" s="285" t="inlineStr">
        <is>
          <t>0</t>
        </is>
      </c>
      <c r="BP604" s="297" t="inlineStr">
        <is>
          <t>0</t>
        </is>
      </c>
      <c r="BQ604" s="297" t="inlineStr">
        <is>
          <t>0</t>
        </is>
      </c>
      <c r="BR604" s="297" t="inlineStr">
        <is>
          <t>0</t>
        </is>
      </c>
      <c r="BS604" s="297" t="inlineStr">
        <is>
          <t>0</t>
        </is>
      </c>
      <c r="BT604" s="297" t="inlineStr">
        <is>
          <t>0</t>
        </is>
      </c>
      <c r="BU604" s="297" t="inlineStr">
        <is>
          <t>0</t>
        </is>
      </c>
      <c r="BV604" s="297" t="inlineStr">
        <is>
          <t>0</t>
        </is>
      </c>
      <c r="BW604" s="288" t="inlineStr">
        <is>
          <t>0</t>
        </is>
      </c>
      <c r="BX604" s="276">
        <f>SUM(IF(COUNTIF(#REF!, "*1.*"), 2, 0), IF(COUNTIF(#REF!, "*2.*"), 2, 0), IF(COUNTIF(#REF!, "*3.*"), 2, 0), IF(COUNTIF(#REF!, "*4.*"), 2, 0), IF(COUNTIF(#REF!, "*5.*"), 2, 0), IF(COUNTIF(#REF!, "*6.*"), 2, 0))</f>
        <v/>
      </c>
      <c r="BY604" s="277">
        <f t="array" ref="BY604">SUM(VALUE(AT604),VALUE(AU604),VALUE(AV604),VALUE(AW604),VALUE(AX604),VALUE(AY604),VALUE(AZ604),VALUE(BB604),VALUE(BC604),VALUE(BD604),VALUE(BE604),VALUE(BF604),VALUE(BG604),VALUE(BH604),VALUE(BI604),VALUE(BJ604),VALUE(BK604),VALUE(BL604),VALUE(BM604),VALUE(BN604),VALUE(BO604),VALUE(BP604),VALUE(BQ604),VALUE(BR604),VALUE(BS604),VALUE(BT604),VALUE(BU604),VALUE(BV604),VALUE(BW604))</f>
        <v/>
      </c>
      <c r="BZ604" s="307" t="n"/>
      <c r="CA604" s="307" t="n"/>
      <c r="CB604" s="307" t="n"/>
      <c r="CC604" s="307" t="n"/>
      <c r="CD604" s="307" t="n"/>
      <c r="CE604" s="307" t="n"/>
      <c r="CF604" s="307" t="n"/>
      <c r="CG604" s="307" t="n"/>
      <c r="CH604" s="307" t="n"/>
      <c r="CI604" s="307" t="n"/>
      <c r="CJ604" s="307" t="n"/>
      <c r="CK604" s="307" t="n"/>
      <c r="CL604" s="307" t="n"/>
      <c r="CM604" s="307" t="n"/>
      <c r="CN604" s="307" t="n"/>
      <c r="CO604" s="307" t="n"/>
      <c r="CP604" s="307" t="n"/>
      <c r="CQ604" s="307" t="n"/>
      <c r="CR604" s="279" t="inlineStr"/>
      <c r="CS604" s="280">
        <f>AVERAGE(Value(BY604),value(CR604))</f>
        <v/>
      </c>
      <c r="CT604" s="421">
        <f>(IF(OR(MediaScorecard!BH605="x", MediaScorecard!BI605="x",MediaScorecard!BJ605="x",MediaScorecard!BK605="x",MediaScorecard!BL605="x"),1, 2))</f>
        <v/>
      </c>
      <c r="CU604" s="308" t="n"/>
      <c r="CV604" s="308" t="n"/>
      <c r="CW604" s="308" t="n"/>
      <c r="CX604" s="309" t="n"/>
      <c r="CY604" s="308" t="n"/>
      <c r="CZ604" s="308" t="n"/>
      <c r="DA604" s="308" t="n"/>
    </row>
    <row r="605" ht="21" customHeight="1" s="590">
      <c r="A605" s="421" t="n"/>
      <c r="B605" s="270" t="n"/>
      <c r="C605" s="266" t="n"/>
      <c r="D605" s="267" t="inlineStr"/>
      <c r="E605" s="267" t="inlineStr"/>
      <c r="F605" s="268" t="inlineStr"/>
      <c r="G605" s="421" t="n"/>
      <c r="H605" s="269" t="n"/>
      <c r="I605" s="421" t="n"/>
      <c r="J605" s="421" t="n"/>
      <c r="K605" s="421" t="n"/>
      <c r="L605" s="421" t="n"/>
      <c r="M605" s="421" t="n"/>
      <c r="N605" s="421" t="n"/>
      <c r="O605" s="421" t="n"/>
      <c r="P605" s="421" t="n"/>
      <c r="Q605" s="421" t="n"/>
      <c r="R605" s="270" t="n"/>
      <c r="S605" s="421" t="n"/>
      <c r="T605" s="421" t="n"/>
      <c r="U605" s="421" t="n"/>
      <c r="V605" s="421" t="n"/>
      <c r="W605" s="421" t="n"/>
      <c r="X605" s="421" t="n"/>
      <c r="Y605" s="421" t="n"/>
      <c r="Z605" s="421" t="n"/>
      <c r="AA605" s="421" t="n"/>
      <c r="AB605" s="421" t="n"/>
      <c r="AC605" s="421" t="n"/>
      <c r="AD605" s="421" t="n"/>
      <c r="AE605" s="421" t="n"/>
      <c r="AF605" s="421" t="n"/>
      <c r="AG605" s="421" t="n"/>
      <c r="AH605" s="421" t="n"/>
      <c r="AI605" s="421" t="n"/>
      <c r="AJ605" s="297" t="n"/>
      <c r="AK605" s="297" t="n"/>
      <c r="AL605" s="284" t="n"/>
      <c r="AM605" s="297" t="n"/>
      <c r="AN605" s="285" t="n"/>
      <c r="AO605" s="297" t="n"/>
      <c r="AP605" s="297" t="n"/>
      <c r="AQ605" s="297" t="n"/>
      <c r="AR605" s="297" t="n"/>
      <c r="AS605" s="297" t="n"/>
      <c r="AT605" s="285" t="inlineStr">
        <is>
          <t>0</t>
        </is>
      </c>
      <c r="AU605" s="297" t="inlineStr">
        <is>
          <t>0</t>
        </is>
      </c>
      <c r="AV605" s="297" t="inlineStr">
        <is>
          <t>0</t>
        </is>
      </c>
      <c r="AW605" s="297" t="inlineStr">
        <is>
          <t>0</t>
        </is>
      </c>
      <c r="AX605" s="297" t="inlineStr">
        <is>
          <t>0</t>
        </is>
      </c>
      <c r="AY605" s="286" t="inlineStr">
        <is>
          <t>0</t>
        </is>
      </c>
      <c r="AZ605" s="286" t="inlineStr">
        <is>
          <t>0</t>
        </is>
      </c>
      <c r="BA605" s="287" t="inlineStr">
        <is>
          <t>0</t>
        </is>
      </c>
      <c r="BB605" s="286" t="inlineStr">
        <is>
          <t>0</t>
        </is>
      </c>
      <c r="BC605" s="286" t="inlineStr">
        <is>
          <t>0</t>
        </is>
      </c>
      <c r="BD605" s="286" t="inlineStr">
        <is>
          <t>0</t>
        </is>
      </c>
      <c r="BE605" s="286" t="inlineStr">
        <is>
          <t>0</t>
        </is>
      </c>
      <c r="BF605" s="286" t="inlineStr">
        <is>
          <t>0</t>
        </is>
      </c>
      <c r="BG605" s="286" t="inlineStr">
        <is>
          <t>0</t>
        </is>
      </c>
      <c r="BH605" s="297" t="inlineStr">
        <is>
          <t>0</t>
        </is>
      </c>
      <c r="BI605" s="297" t="inlineStr">
        <is>
          <t>0</t>
        </is>
      </c>
      <c r="BJ605" s="297" t="inlineStr">
        <is>
          <t>0</t>
        </is>
      </c>
      <c r="BK605" s="297" t="inlineStr">
        <is>
          <t>0</t>
        </is>
      </c>
      <c r="BL605" s="297" t="inlineStr">
        <is>
          <t>0</t>
        </is>
      </c>
      <c r="BM605" s="297" t="inlineStr">
        <is>
          <t>0</t>
        </is>
      </c>
      <c r="BN605" s="297" t="inlineStr">
        <is>
          <t>0</t>
        </is>
      </c>
      <c r="BO605" s="285" t="inlineStr">
        <is>
          <t>0</t>
        </is>
      </c>
      <c r="BP605" s="297" t="inlineStr">
        <is>
          <t>0</t>
        </is>
      </c>
      <c r="BQ605" s="297" t="inlineStr">
        <is>
          <t>0</t>
        </is>
      </c>
      <c r="BR605" s="297" t="inlineStr">
        <is>
          <t>0</t>
        </is>
      </c>
      <c r="BS605" s="297" t="inlineStr">
        <is>
          <t>0</t>
        </is>
      </c>
      <c r="BT605" s="297" t="inlineStr">
        <is>
          <t>0</t>
        </is>
      </c>
      <c r="BU605" s="297" t="inlineStr">
        <is>
          <t>0</t>
        </is>
      </c>
      <c r="BV605" s="297" t="inlineStr">
        <is>
          <t>0</t>
        </is>
      </c>
      <c r="BW605" s="288" t="inlineStr">
        <is>
          <t>0</t>
        </is>
      </c>
      <c r="BX605" s="276">
        <f>SUM(IF(COUNTIF(#REF!, "*1.*"), 2, 0), IF(COUNTIF(#REF!, "*2.*"), 2, 0), IF(COUNTIF(#REF!, "*3.*"), 2, 0), IF(COUNTIF(#REF!, "*4.*"), 2, 0), IF(COUNTIF(#REF!, "*5.*"), 2, 0), IF(COUNTIF(#REF!, "*6.*"), 2, 0))</f>
        <v/>
      </c>
      <c r="BY605" s="277">
        <f t="array" ref="BY605">SUM(VALUE(AT605),VALUE(AU605),VALUE(AV605),VALUE(AW605),VALUE(AX605),VALUE(AY605),VALUE(AZ605),VALUE(BB605),VALUE(BC605),VALUE(BD605),VALUE(BE605),VALUE(BF605),VALUE(BG605),VALUE(BH605),VALUE(BI605),VALUE(BJ605),VALUE(BK605),VALUE(BL605),VALUE(BM605),VALUE(BN605),VALUE(BO605),VALUE(BP605),VALUE(BQ605),VALUE(BR605),VALUE(BS605),VALUE(BT605),VALUE(BU605),VALUE(BV605),VALUE(BW605))</f>
        <v/>
      </c>
      <c r="BZ605" s="307" t="n"/>
      <c r="CA605" s="307" t="n"/>
      <c r="CB605" s="307" t="n"/>
      <c r="CC605" s="307" t="n"/>
      <c r="CD605" s="307" t="n"/>
      <c r="CE605" s="307" t="n"/>
      <c r="CF605" s="307" t="n"/>
      <c r="CG605" s="307" t="n"/>
      <c r="CH605" s="307" t="n"/>
      <c r="CI605" s="307" t="n"/>
      <c r="CJ605" s="307" t="n"/>
      <c r="CK605" s="307" t="n"/>
      <c r="CL605" s="307" t="n"/>
      <c r="CM605" s="307" t="n"/>
      <c r="CN605" s="307" t="n"/>
      <c r="CO605" s="307" t="n"/>
      <c r="CP605" s="307" t="n"/>
      <c r="CQ605" s="307" t="n"/>
      <c r="CR605" s="279" t="inlineStr"/>
      <c r="CS605" s="280">
        <f>AVERAGE(Value(BY605),value(CR605))</f>
        <v/>
      </c>
      <c r="CT605" s="421">
        <f>(IF(OR(MediaScorecard!BH606="x", MediaScorecard!BI606="x",MediaScorecard!BJ606="x",MediaScorecard!BK606="x",MediaScorecard!BL606="x"),1, 2))</f>
        <v/>
      </c>
      <c r="CU605" s="308" t="n"/>
      <c r="CV605" s="308" t="n"/>
      <c r="CW605" s="308" t="n"/>
      <c r="CX605" s="309" t="n"/>
      <c r="CY605" s="308" t="n"/>
      <c r="CZ605" s="308" t="n"/>
      <c r="DA605" s="308" t="n"/>
    </row>
    <row r="606" ht="21" customHeight="1" s="590">
      <c r="A606" s="421" t="n"/>
      <c r="B606" s="270" t="n"/>
      <c r="C606" s="266" t="n"/>
      <c r="D606" s="267" t="inlineStr"/>
      <c r="E606" s="267" t="inlineStr"/>
      <c r="F606" s="268" t="inlineStr"/>
      <c r="G606" s="421" t="n"/>
      <c r="H606" s="269" t="n"/>
      <c r="I606" s="421" t="n"/>
      <c r="J606" s="421" t="n"/>
      <c r="K606" s="421" t="n"/>
      <c r="L606" s="421" t="n"/>
      <c r="M606" s="421" t="n"/>
      <c r="N606" s="421" t="n"/>
      <c r="O606" s="421" t="n"/>
      <c r="P606" s="421" t="n"/>
      <c r="Q606" s="421" t="n"/>
      <c r="R606" s="270" t="n"/>
      <c r="S606" s="421" t="n"/>
      <c r="T606" s="421" t="n"/>
      <c r="U606" s="421" t="n"/>
      <c r="V606" s="421" t="n"/>
      <c r="W606" s="421" t="n"/>
      <c r="X606" s="421" t="n"/>
      <c r="Y606" s="421" t="n"/>
      <c r="Z606" s="421" t="n"/>
      <c r="AA606" s="421" t="n"/>
      <c r="AB606" s="421" t="n"/>
      <c r="AC606" s="421" t="n"/>
      <c r="AD606" s="421" t="n"/>
      <c r="AE606" s="421" t="n"/>
      <c r="AF606" s="421" t="n"/>
      <c r="AG606" s="421" t="n"/>
      <c r="AH606" s="421" t="n"/>
      <c r="AI606" s="421" t="n"/>
      <c r="AJ606" s="297" t="n"/>
      <c r="AK606" s="297" t="n"/>
      <c r="AL606" s="284" t="n"/>
      <c r="AM606" s="297" t="n"/>
      <c r="AN606" s="285" t="n"/>
      <c r="AO606" s="297" t="n"/>
      <c r="AP606" s="297" t="n"/>
      <c r="AQ606" s="297" t="n"/>
      <c r="AR606" s="297" t="n"/>
      <c r="AS606" s="297" t="n"/>
      <c r="AT606" s="285" t="inlineStr">
        <is>
          <t>0</t>
        </is>
      </c>
      <c r="AU606" s="297" t="inlineStr">
        <is>
          <t>0</t>
        </is>
      </c>
      <c r="AV606" s="297" t="inlineStr">
        <is>
          <t>0</t>
        </is>
      </c>
      <c r="AW606" s="297" t="inlineStr">
        <is>
          <t>0</t>
        </is>
      </c>
      <c r="AX606" s="297" t="inlineStr">
        <is>
          <t>0</t>
        </is>
      </c>
      <c r="AY606" s="286" t="inlineStr">
        <is>
          <t>0</t>
        </is>
      </c>
      <c r="AZ606" s="286" t="inlineStr">
        <is>
          <t>0</t>
        </is>
      </c>
      <c r="BA606" s="287" t="inlineStr">
        <is>
          <t>0</t>
        </is>
      </c>
      <c r="BB606" s="286" t="inlineStr">
        <is>
          <t>0</t>
        </is>
      </c>
      <c r="BC606" s="286" t="inlineStr">
        <is>
          <t>0</t>
        </is>
      </c>
      <c r="BD606" s="286" t="inlineStr">
        <is>
          <t>0</t>
        </is>
      </c>
      <c r="BE606" s="286" t="inlineStr">
        <is>
          <t>0</t>
        </is>
      </c>
      <c r="BF606" s="286" t="inlineStr">
        <is>
          <t>0</t>
        </is>
      </c>
      <c r="BG606" s="286" t="inlineStr">
        <is>
          <t>0</t>
        </is>
      </c>
      <c r="BH606" s="297" t="inlineStr">
        <is>
          <t>0</t>
        </is>
      </c>
      <c r="BI606" s="297" t="inlineStr">
        <is>
          <t>0</t>
        </is>
      </c>
      <c r="BJ606" s="297" t="inlineStr">
        <is>
          <t>0</t>
        </is>
      </c>
      <c r="BK606" s="297" t="inlineStr">
        <is>
          <t>0</t>
        </is>
      </c>
      <c r="BL606" s="297" t="inlineStr">
        <is>
          <t>0</t>
        </is>
      </c>
      <c r="BM606" s="297" t="inlineStr">
        <is>
          <t>0</t>
        </is>
      </c>
      <c r="BN606" s="297" t="inlineStr">
        <is>
          <t>0</t>
        </is>
      </c>
      <c r="BO606" s="285" t="inlineStr">
        <is>
          <t>0</t>
        </is>
      </c>
      <c r="BP606" s="297" t="inlineStr">
        <is>
          <t>0</t>
        </is>
      </c>
      <c r="BQ606" s="297" t="inlineStr">
        <is>
          <t>0</t>
        </is>
      </c>
      <c r="BR606" s="297" t="inlineStr">
        <is>
          <t>0</t>
        </is>
      </c>
      <c r="BS606" s="297" t="inlineStr">
        <is>
          <t>0</t>
        </is>
      </c>
      <c r="BT606" s="297" t="inlineStr">
        <is>
          <t>0</t>
        </is>
      </c>
      <c r="BU606" s="297" t="inlineStr">
        <is>
          <t>0</t>
        </is>
      </c>
      <c r="BV606" s="297" t="inlineStr">
        <is>
          <t>0</t>
        </is>
      </c>
      <c r="BW606" s="288" t="inlineStr">
        <is>
          <t>0</t>
        </is>
      </c>
      <c r="BX606" s="276">
        <f>SUM(IF(COUNTIF(#REF!, "*1.*"), 2, 0), IF(COUNTIF(#REF!, "*2.*"), 2, 0), IF(COUNTIF(#REF!, "*3.*"), 2, 0), IF(COUNTIF(#REF!, "*4.*"), 2, 0), IF(COUNTIF(#REF!, "*5.*"), 2, 0), IF(COUNTIF(#REF!, "*6.*"), 2, 0))</f>
        <v/>
      </c>
      <c r="BY606" s="277">
        <f t="array" ref="BY606">SUM(VALUE(AT606),VALUE(AU606),VALUE(AV606),VALUE(AW606),VALUE(AX606),VALUE(AY606),VALUE(AZ606),VALUE(BB606),VALUE(BC606),VALUE(BD606),VALUE(BE606),VALUE(BF606),VALUE(BG606),VALUE(BH606),VALUE(BI606),VALUE(BJ606),VALUE(BK606),VALUE(BL606),VALUE(BM606),VALUE(BN606),VALUE(BO606),VALUE(BP606),VALUE(BQ606),VALUE(BR606),VALUE(BS606),VALUE(BT606),VALUE(BU606),VALUE(BV606),VALUE(BW606))</f>
        <v/>
      </c>
      <c r="BZ606" s="303" t="n"/>
      <c r="CA606" s="303" t="n"/>
      <c r="CB606" s="303" t="n"/>
      <c r="CC606" s="303" t="n"/>
      <c r="CD606" s="303" t="n"/>
      <c r="CE606" s="303" t="n"/>
      <c r="CF606" s="303" t="n"/>
      <c r="CG606" s="303" t="n"/>
      <c r="CH606" s="303" t="n"/>
      <c r="CI606" s="303" t="n"/>
      <c r="CJ606" s="303" t="n"/>
      <c r="CK606" s="303" t="n"/>
      <c r="CL606" s="303" t="n"/>
      <c r="CM606" s="303" t="n"/>
      <c r="CN606" s="303" t="n"/>
      <c r="CO606" s="303" t="n"/>
      <c r="CP606" s="303" t="n"/>
      <c r="CQ606" s="303" t="n"/>
      <c r="CR606" s="279" t="inlineStr"/>
      <c r="CS606" s="280">
        <f>AVERAGE(Value(BY606),value(CR606))</f>
        <v/>
      </c>
      <c r="CT606" s="421">
        <f>(IF(OR(MediaScorecard!BH607="x", MediaScorecard!BI607="x",MediaScorecard!BJ607="x",MediaScorecard!BK607="x",MediaScorecard!BL607="x"),1, 2))</f>
        <v/>
      </c>
      <c r="CU606" s="304" t="n"/>
      <c r="CV606" s="304" t="n"/>
      <c r="CW606" s="304" t="n"/>
      <c r="CX606" s="305" t="n"/>
      <c r="CY606" s="304" t="n"/>
      <c r="CZ606" s="304" t="n"/>
      <c r="DA606" s="304" t="n"/>
    </row>
    <row r="607" ht="21" customHeight="1" s="590">
      <c r="A607" s="421" t="n"/>
      <c r="B607" s="270" t="n"/>
      <c r="C607" s="266" t="n"/>
      <c r="D607" s="267" t="inlineStr"/>
      <c r="E607" s="267" t="inlineStr"/>
      <c r="F607" s="268" t="inlineStr"/>
      <c r="G607" s="421" t="n"/>
      <c r="H607" s="269" t="n"/>
      <c r="I607" s="421" t="n"/>
      <c r="J607" s="421" t="n"/>
      <c r="K607" s="421" t="n"/>
      <c r="L607" s="421" t="n"/>
      <c r="M607" s="421" t="n"/>
      <c r="N607" s="421" t="n"/>
      <c r="O607" s="421" t="n"/>
      <c r="P607" s="421" t="n"/>
      <c r="Q607" s="421" t="n"/>
      <c r="R607" s="270" t="n"/>
      <c r="S607" s="421" t="n"/>
      <c r="T607" s="421" t="n"/>
      <c r="U607" s="421" t="n"/>
      <c r="V607" s="421" t="n"/>
      <c r="W607" s="421" t="n"/>
      <c r="X607" s="421" t="n"/>
      <c r="Y607" s="421" t="n"/>
      <c r="Z607" s="421" t="n"/>
      <c r="AA607" s="421" t="n"/>
      <c r="AB607" s="421" t="n"/>
      <c r="AC607" s="421" t="n"/>
      <c r="AD607" s="421" t="n"/>
      <c r="AE607" s="421" t="n"/>
      <c r="AF607" s="421" t="n"/>
      <c r="AG607" s="421" t="n"/>
      <c r="AH607" s="421" t="n"/>
      <c r="AI607" s="421" t="n"/>
      <c r="AJ607" s="297" t="n"/>
      <c r="AK607" s="297" t="n"/>
      <c r="AL607" s="284" t="n"/>
      <c r="AM607" s="297" t="n"/>
      <c r="AN607" s="285" t="n"/>
      <c r="AO607" s="297" t="n"/>
      <c r="AP607" s="297" t="n"/>
      <c r="AQ607" s="297" t="n"/>
      <c r="AR607" s="297" t="n"/>
      <c r="AS607" s="297" t="n"/>
      <c r="AT607" s="285" t="inlineStr">
        <is>
          <t>0</t>
        </is>
      </c>
      <c r="AU607" s="297" t="inlineStr">
        <is>
          <t>0</t>
        </is>
      </c>
      <c r="AV607" s="297" t="inlineStr">
        <is>
          <t>0</t>
        </is>
      </c>
      <c r="AW607" s="297" t="inlineStr">
        <is>
          <t>0</t>
        </is>
      </c>
      <c r="AX607" s="297" t="inlineStr">
        <is>
          <t>0</t>
        </is>
      </c>
      <c r="AY607" s="286" t="inlineStr">
        <is>
          <t>0</t>
        </is>
      </c>
      <c r="AZ607" s="286" t="inlineStr">
        <is>
          <t>0</t>
        </is>
      </c>
      <c r="BA607" s="287" t="inlineStr">
        <is>
          <t>0</t>
        </is>
      </c>
      <c r="BB607" s="286" t="inlineStr">
        <is>
          <t>0</t>
        </is>
      </c>
      <c r="BC607" s="286" t="inlineStr">
        <is>
          <t>0</t>
        </is>
      </c>
      <c r="BD607" s="286" t="inlineStr">
        <is>
          <t>0</t>
        </is>
      </c>
      <c r="BE607" s="286" t="inlineStr">
        <is>
          <t>0</t>
        </is>
      </c>
      <c r="BF607" s="286" t="inlineStr">
        <is>
          <t>0</t>
        </is>
      </c>
      <c r="BG607" s="286" t="inlineStr">
        <is>
          <t>0</t>
        </is>
      </c>
      <c r="BH607" s="297" t="inlineStr">
        <is>
          <t>0</t>
        </is>
      </c>
      <c r="BI607" s="297" t="inlineStr">
        <is>
          <t>0</t>
        </is>
      </c>
      <c r="BJ607" s="297" t="inlineStr">
        <is>
          <t>0</t>
        </is>
      </c>
      <c r="BK607" s="297" t="inlineStr">
        <is>
          <t>0</t>
        </is>
      </c>
      <c r="BL607" s="297" t="inlineStr">
        <is>
          <t>0</t>
        </is>
      </c>
      <c r="BM607" s="297" t="inlineStr">
        <is>
          <t>0</t>
        </is>
      </c>
      <c r="BN607" s="297" t="inlineStr">
        <is>
          <t>0</t>
        </is>
      </c>
      <c r="BO607" s="285" t="inlineStr">
        <is>
          <t>0</t>
        </is>
      </c>
      <c r="BP607" s="297" t="inlineStr">
        <is>
          <t>0</t>
        </is>
      </c>
      <c r="BQ607" s="297" t="inlineStr">
        <is>
          <t>0</t>
        </is>
      </c>
      <c r="BR607" s="297" t="inlineStr">
        <is>
          <t>0</t>
        </is>
      </c>
      <c r="BS607" s="297" t="inlineStr">
        <is>
          <t>0</t>
        </is>
      </c>
      <c r="BT607" s="297" t="inlineStr">
        <is>
          <t>0</t>
        </is>
      </c>
      <c r="BU607" s="297" t="inlineStr">
        <is>
          <t>0</t>
        </is>
      </c>
      <c r="BV607" s="297" t="inlineStr">
        <is>
          <t>0</t>
        </is>
      </c>
      <c r="BW607" s="288" t="inlineStr">
        <is>
          <t>0</t>
        </is>
      </c>
      <c r="BX607" s="276">
        <f>SUM(IF(COUNTIF(#REF!, "*1.*"), 2, 0), IF(COUNTIF(#REF!, "*2.*"), 2, 0), IF(COUNTIF(#REF!, "*3.*"), 2, 0), IF(COUNTIF(#REF!, "*4.*"), 2, 0), IF(COUNTIF(#REF!, "*5.*"), 2, 0), IF(COUNTIF(#REF!, "*6.*"), 2, 0))</f>
        <v/>
      </c>
      <c r="BY607" s="277">
        <f t="array" ref="BY607">SUM(VALUE(AT607),VALUE(AU607),VALUE(AV607),VALUE(AW607),VALUE(AX607),VALUE(AY607),VALUE(AZ607),VALUE(BB607),VALUE(BC607),VALUE(BD607),VALUE(BE607),VALUE(BF607),VALUE(BG607),VALUE(BH607),VALUE(BI607),VALUE(BJ607),VALUE(BK607),VALUE(BL607),VALUE(BM607),VALUE(BN607),VALUE(BO607),VALUE(BP607),VALUE(BQ607),VALUE(BR607),VALUE(BS607),VALUE(BT607),VALUE(BU607),VALUE(BV607),VALUE(BW607))</f>
        <v/>
      </c>
      <c r="BZ607" s="307" t="n"/>
      <c r="CA607" s="307" t="n"/>
      <c r="CB607" s="307" t="n"/>
      <c r="CC607" s="307" t="n"/>
      <c r="CD607" s="307" t="n"/>
      <c r="CE607" s="307" t="n"/>
      <c r="CF607" s="307" t="n"/>
      <c r="CG607" s="307" t="n"/>
      <c r="CH607" s="307" t="n"/>
      <c r="CI607" s="307" t="n"/>
      <c r="CJ607" s="307" t="n"/>
      <c r="CK607" s="307" t="n"/>
      <c r="CL607" s="307" t="n"/>
      <c r="CM607" s="307" t="n"/>
      <c r="CN607" s="307" t="n"/>
      <c r="CO607" s="307" t="n"/>
      <c r="CP607" s="307" t="n"/>
      <c r="CQ607" s="307" t="n"/>
      <c r="CR607" s="279" t="inlineStr"/>
      <c r="CS607" s="280">
        <f>AVERAGE(Value(BY607),value(CR607))</f>
        <v/>
      </c>
      <c r="CT607" s="421">
        <f>(IF(OR(MediaScorecard!BH608="x", MediaScorecard!BI608="x",MediaScorecard!BJ608="x",MediaScorecard!BK608="x",MediaScorecard!BL608="x"),1, 2))</f>
        <v/>
      </c>
      <c r="CU607" s="308" t="n"/>
      <c r="CV607" s="308" t="n"/>
      <c r="CW607" s="308" t="n"/>
      <c r="CX607" s="309" t="n"/>
      <c r="CY607" s="308" t="n"/>
      <c r="CZ607" s="308" t="n"/>
      <c r="DA607" s="308" t="n"/>
    </row>
    <row r="608" ht="21" customHeight="1" s="590">
      <c r="A608" s="421" t="n"/>
      <c r="B608" s="270" t="n"/>
      <c r="C608" s="266" t="n"/>
      <c r="D608" s="267" t="inlineStr"/>
      <c r="E608" s="267" t="inlineStr"/>
      <c r="F608" s="268" t="inlineStr"/>
      <c r="G608" s="421" t="n"/>
      <c r="H608" s="269" t="n"/>
      <c r="I608" s="421" t="n"/>
      <c r="J608" s="421" t="n"/>
      <c r="K608" s="421" t="n"/>
      <c r="L608" s="421" t="n"/>
      <c r="M608" s="421" t="n"/>
      <c r="N608" s="421" t="n"/>
      <c r="O608" s="421" t="n"/>
      <c r="P608" s="421" t="n"/>
      <c r="Q608" s="421" t="n"/>
      <c r="R608" s="270" t="n"/>
      <c r="S608" s="421" t="n"/>
      <c r="T608" s="421" t="n"/>
      <c r="U608" s="421" t="n"/>
      <c r="V608" s="421" t="n"/>
      <c r="W608" s="421" t="n"/>
      <c r="X608" s="421" t="n"/>
      <c r="Y608" s="421" t="n"/>
      <c r="Z608" s="421" t="n"/>
      <c r="AA608" s="421" t="n"/>
      <c r="AB608" s="421" t="n"/>
      <c r="AC608" s="421" t="n"/>
      <c r="AD608" s="421" t="n"/>
      <c r="AE608" s="421" t="n"/>
      <c r="AF608" s="421" t="n"/>
      <c r="AG608" s="421" t="n"/>
      <c r="AH608" s="421" t="n"/>
      <c r="AI608" s="421" t="n"/>
      <c r="AJ608" s="297" t="n"/>
      <c r="AK608" s="297" t="n"/>
      <c r="AL608" s="284" t="n"/>
      <c r="AM608" s="297" t="n"/>
      <c r="AN608" s="285" t="n"/>
      <c r="AO608" s="297" t="n"/>
      <c r="AP608" s="297" t="n"/>
      <c r="AQ608" s="297" t="n"/>
      <c r="AR608" s="297" t="n"/>
      <c r="AS608" s="297" t="n"/>
      <c r="AT608" s="285" t="inlineStr">
        <is>
          <t>0</t>
        </is>
      </c>
      <c r="AU608" s="297" t="inlineStr">
        <is>
          <t>0</t>
        </is>
      </c>
      <c r="AV608" s="297" t="inlineStr">
        <is>
          <t>0</t>
        </is>
      </c>
      <c r="AW608" s="297" t="inlineStr">
        <is>
          <t>0</t>
        </is>
      </c>
      <c r="AX608" s="297" t="inlineStr">
        <is>
          <t>0</t>
        </is>
      </c>
      <c r="AY608" s="286" t="inlineStr">
        <is>
          <t>0</t>
        </is>
      </c>
      <c r="AZ608" s="286" t="inlineStr">
        <is>
          <t>0</t>
        </is>
      </c>
      <c r="BA608" s="287" t="inlineStr">
        <is>
          <t>0</t>
        </is>
      </c>
      <c r="BB608" s="286" t="inlineStr">
        <is>
          <t>0</t>
        </is>
      </c>
      <c r="BC608" s="286" t="inlineStr">
        <is>
          <t>0</t>
        </is>
      </c>
      <c r="BD608" s="286" t="inlineStr">
        <is>
          <t>0</t>
        </is>
      </c>
      <c r="BE608" s="286" t="inlineStr">
        <is>
          <t>0</t>
        </is>
      </c>
      <c r="BF608" s="286" t="inlineStr">
        <is>
          <t>0</t>
        </is>
      </c>
      <c r="BG608" s="286" t="inlineStr">
        <is>
          <t>0</t>
        </is>
      </c>
      <c r="BH608" s="297" t="inlineStr">
        <is>
          <t>0</t>
        </is>
      </c>
      <c r="BI608" s="297" t="inlineStr">
        <is>
          <t>0</t>
        </is>
      </c>
      <c r="BJ608" s="297" t="inlineStr">
        <is>
          <t>0</t>
        </is>
      </c>
      <c r="BK608" s="297" t="inlineStr">
        <is>
          <t>0</t>
        </is>
      </c>
      <c r="BL608" s="297" t="inlineStr">
        <is>
          <t>0</t>
        </is>
      </c>
      <c r="BM608" s="297" t="inlineStr">
        <is>
          <t>0</t>
        </is>
      </c>
      <c r="BN608" s="297" t="inlineStr">
        <is>
          <t>0</t>
        </is>
      </c>
      <c r="BO608" s="285" t="inlineStr">
        <is>
          <t>0</t>
        </is>
      </c>
      <c r="BP608" s="297" t="inlineStr">
        <is>
          <t>0</t>
        </is>
      </c>
      <c r="BQ608" s="297" t="inlineStr">
        <is>
          <t>0</t>
        </is>
      </c>
      <c r="BR608" s="297" t="inlineStr">
        <is>
          <t>0</t>
        </is>
      </c>
      <c r="BS608" s="297" t="inlineStr">
        <is>
          <t>0</t>
        </is>
      </c>
      <c r="BT608" s="297" t="inlineStr">
        <is>
          <t>0</t>
        </is>
      </c>
      <c r="BU608" s="297" t="inlineStr">
        <is>
          <t>0</t>
        </is>
      </c>
      <c r="BV608" s="297" t="inlineStr">
        <is>
          <t>0</t>
        </is>
      </c>
      <c r="BW608" s="288" t="inlineStr">
        <is>
          <t>0</t>
        </is>
      </c>
      <c r="BX608" s="276">
        <f>SUM(IF(COUNTIF(#REF!, "*1.*"), 2, 0), IF(COUNTIF(#REF!, "*2.*"), 2, 0), IF(COUNTIF(#REF!, "*3.*"), 2, 0), IF(COUNTIF(#REF!, "*4.*"), 2, 0), IF(COUNTIF(#REF!, "*5.*"), 2, 0), IF(COUNTIF(#REF!, "*6.*"), 2, 0))</f>
        <v/>
      </c>
      <c r="BY608" s="277">
        <f t="array" ref="BY608">SUM(VALUE(AT608),VALUE(AU608),VALUE(AV608),VALUE(AW608),VALUE(AX608),VALUE(AY608),VALUE(AZ608),VALUE(BB608),VALUE(BC608),VALUE(BD608),VALUE(BE608),VALUE(BF608),VALUE(BG608),VALUE(BH608),VALUE(BI608),VALUE(BJ608),VALUE(BK608),VALUE(BL608),VALUE(BM608),VALUE(BN608),VALUE(BO608),VALUE(BP608),VALUE(BQ608),VALUE(BR608),VALUE(BS608),VALUE(BT608),VALUE(BU608),VALUE(BV608),VALUE(BW608))</f>
        <v/>
      </c>
      <c r="BZ608" s="307" t="n"/>
      <c r="CA608" s="307" t="n"/>
      <c r="CB608" s="307" t="n"/>
      <c r="CC608" s="307" t="n"/>
      <c r="CD608" s="307" t="n"/>
      <c r="CE608" s="307" t="n"/>
      <c r="CF608" s="307" t="n"/>
      <c r="CG608" s="307" t="n"/>
      <c r="CH608" s="307" t="n"/>
      <c r="CI608" s="307" t="n"/>
      <c r="CJ608" s="307" t="n"/>
      <c r="CK608" s="307" t="n"/>
      <c r="CL608" s="307" t="n"/>
      <c r="CM608" s="307" t="n"/>
      <c r="CN608" s="307" t="n"/>
      <c r="CO608" s="307" t="n"/>
      <c r="CP608" s="307" t="n"/>
      <c r="CQ608" s="307" t="n"/>
      <c r="CR608" s="279" t="inlineStr"/>
      <c r="CS608" s="280">
        <f>AVERAGE(Value(BY608),value(CR608))</f>
        <v/>
      </c>
      <c r="CT608" s="421">
        <f>(IF(OR(MediaScorecard!BH609="x", MediaScorecard!BI609="x",MediaScorecard!BJ609="x",MediaScorecard!BK609="x",MediaScorecard!BL609="x"),1, 2))</f>
        <v/>
      </c>
      <c r="CU608" s="308" t="n"/>
      <c r="CV608" s="308" t="n"/>
      <c r="CW608" s="308" t="n"/>
      <c r="CX608" s="309" t="n"/>
      <c r="CY608" s="308" t="n"/>
      <c r="CZ608" s="308" t="n"/>
      <c r="DA608" s="308" t="n"/>
    </row>
    <row r="609" ht="21" customHeight="1" s="590">
      <c r="A609" s="421" t="n"/>
      <c r="B609" s="270" t="n"/>
      <c r="C609" s="266" t="n"/>
      <c r="D609" s="267" t="inlineStr"/>
      <c r="E609" s="267" t="inlineStr"/>
      <c r="F609" s="268" t="inlineStr"/>
      <c r="G609" s="421" t="n"/>
      <c r="H609" s="269" t="n"/>
      <c r="I609" s="421" t="n"/>
      <c r="J609" s="421" t="n"/>
      <c r="K609" s="421" t="n"/>
      <c r="L609" s="421" t="n"/>
      <c r="M609" s="421" t="n"/>
      <c r="N609" s="421" t="n"/>
      <c r="O609" s="421" t="n"/>
      <c r="P609" s="421" t="n"/>
      <c r="Q609" s="421" t="n"/>
      <c r="R609" s="270" t="n"/>
      <c r="S609" s="421" t="n"/>
      <c r="T609" s="421" t="n"/>
      <c r="U609" s="421" t="n"/>
      <c r="V609" s="421" t="n"/>
      <c r="W609" s="421" t="n"/>
      <c r="X609" s="421" t="n"/>
      <c r="Y609" s="421" t="n"/>
      <c r="Z609" s="421" t="n"/>
      <c r="AA609" s="421" t="n"/>
      <c r="AB609" s="421" t="n"/>
      <c r="AC609" s="421" t="n"/>
      <c r="AD609" s="421" t="n"/>
      <c r="AE609" s="421" t="n"/>
      <c r="AF609" s="421" t="n"/>
      <c r="AG609" s="421" t="n"/>
      <c r="AH609" s="421" t="n"/>
      <c r="AI609" s="421" t="n"/>
      <c r="AJ609" s="297" t="n"/>
      <c r="AK609" s="297" t="n"/>
      <c r="AL609" s="284" t="n"/>
      <c r="AM609" s="297" t="n"/>
      <c r="AN609" s="285" t="n"/>
      <c r="AO609" s="297" t="n"/>
      <c r="AP609" s="297" t="n"/>
      <c r="AQ609" s="297" t="n"/>
      <c r="AR609" s="297" t="n"/>
      <c r="AS609" s="297" t="n"/>
      <c r="AT609" s="285" t="inlineStr">
        <is>
          <t>0</t>
        </is>
      </c>
      <c r="AU609" s="297" t="inlineStr">
        <is>
          <t>0</t>
        </is>
      </c>
      <c r="AV609" s="297" t="inlineStr">
        <is>
          <t>0</t>
        </is>
      </c>
      <c r="AW609" s="297" t="inlineStr">
        <is>
          <t>0</t>
        </is>
      </c>
      <c r="AX609" s="297" t="inlineStr">
        <is>
          <t>0</t>
        </is>
      </c>
      <c r="AY609" s="286" t="inlineStr">
        <is>
          <t>0</t>
        </is>
      </c>
      <c r="AZ609" s="286" t="inlineStr">
        <is>
          <t>0</t>
        </is>
      </c>
      <c r="BA609" s="287" t="inlineStr">
        <is>
          <t>0</t>
        </is>
      </c>
      <c r="BB609" s="286" t="inlineStr">
        <is>
          <t>0</t>
        </is>
      </c>
      <c r="BC609" s="286" t="inlineStr">
        <is>
          <t>0</t>
        </is>
      </c>
      <c r="BD609" s="286" t="inlineStr">
        <is>
          <t>0</t>
        </is>
      </c>
      <c r="BE609" s="286" t="inlineStr">
        <is>
          <t>0</t>
        </is>
      </c>
      <c r="BF609" s="286" t="inlineStr">
        <is>
          <t>0</t>
        </is>
      </c>
      <c r="BG609" s="286" t="inlineStr">
        <is>
          <t>0</t>
        </is>
      </c>
      <c r="BH609" s="297" t="inlineStr">
        <is>
          <t>0</t>
        </is>
      </c>
      <c r="BI609" s="297" t="inlineStr">
        <is>
          <t>0</t>
        </is>
      </c>
      <c r="BJ609" s="297" t="inlineStr">
        <is>
          <t>0</t>
        </is>
      </c>
      <c r="BK609" s="297" t="inlineStr">
        <is>
          <t>0</t>
        </is>
      </c>
      <c r="BL609" s="297" t="inlineStr">
        <is>
          <t>0</t>
        </is>
      </c>
      <c r="BM609" s="297" t="inlineStr">
        <is>
          <t>0</t>
        </is>
      </c>
      <c r="BN609" s="297" t="inlineStr">
        <is>
          <t>0</t>
        </is>
      </c>
      <c r="BO609" s="285" t="inlineStr">
        <is>
          <t>0</t>
        </is>
      </c>
      <c r="BP609" s="297" t="inlineStr">
        <is>
          <t>0</t>
        </is>
      </c>
      <c r="BQ609" s="297" t="inlineStr">
        <is>
          <t>0</t>
        </is>
      </c>
      <c r="BR609" s="297" t="inlineStr">
        <is>
          <t>0</t>
        </is>
      </c>
      <c r="BS609" s="297" t="inlineStr">
        <is>
          <t>0</t>
        </is>
      </c>
      <c r="BT609" s="297" t="inlineStr">
        <is>
          <t>0</t>
        </is>
      </c>
      <c r="BU609" s="297" t="inlineStr">
        <is>
          <t>0</t>
        </is>
      </c>
      <c r="BV609" s="297" t="inlineStr">
        <is>
          <t>0</t>
        </is>
      </c>
      <c r="BW609" s="288" t="inlineStr">
        <is>
          <t>0</t>
        </is>
      </c>
      <c r="BX609" s="276">
        <f>SUM(IF(COUNTIF(#REF!, "*1.*"), 2, 0), IF(COUNTIF(#REF!, "*2.*"), 2, 0), IF(COUNTIF(#REF!, "*3.*"), 2, 0), IF(COUNTIF(#REF!, "*4.*"), 2, 0), IF(COUNTIF(#REF!, "*5.*"), 2, 0), IF(COUNTIF(#REF!, "*6.*"), 2, 0))</f>
        <v/>
      </c>
      <c r="BY609" s="277">
        <f t="array" ref="BY609">SUM(VALUE(AT609),VALUE(AU609),VALUE(AV609),VALUE(AW609),VALUE(AX609),VALUE(AY609),VALUE(AZ609),VALUE(BB609),VALUE(BC609),VALUE(BD609),VALUE(BE609),VALUE(BF609),VALUE(BG609),VALUE(BH609),VALUE(BI609),VALUE(BJ609),VALUE(BK609),VALUE(BL609),VALUE(BM609),VALUE(BN609),VALUE(BO609),VALUE(BP609),VALUE(BQ609),VALUE(BR609),VALUE(BS609),VALUE(BT609),VALUE(BU609),VALUE(BV609),VALUE(BW609))</f>
        <v/>
      </c>
      <c r="BZ609" s="307" t="n"/>
      <c r="CA609" s="307" t="n"/>
      <c r="CB609" s="307" t="n"/>
      <c r="CC609" s="307" t="n"/>
      <c r="CD609" s="307" t="n"/>
      <c r="CE609" s="307" t="n"/>
      <c r="CF609" s="307" t="n"/>
      <c r="CG609" s="307" t="n"/>
      <c r="CH609" s="307" t="n"/>
      <c r="CI609" s="307" t="n"/>
      <c r="CJ609" s="307" t="n"/>
      <c r="CK609" s="307" t="n"/>
      <c r="CL609" s="307" t="n"/>
      <c r="CM609" s="307" t="n"/>
      <c r="CN609" s="307" t="n"/>
      <c r="CO609" s="307" t="n"/>
      <c r="CP609" s="307" t="n"/>
      <c r="CQ609" s="307" t="n"/>
      <c r="CR609" s="279" t="inlineStr"/>
      <c r="CS609" s="280">
        <f>AVERAGE(Value(BY609),value(CR609))</f>
        <v/>
      </c>
      <c r="CT609" s="421">
        <f>(IF(OR(MediaScorecard!BH610="x", MediaScorecard!BI610="x",MediaScorecard!BJ610="x",MediaScorecard!BK610="x",MediaScorecard!BL610="x"),1, 2))</f>
        <v/>
      </c>
      <c r="CU609" s="308" t="n"/>
      <c r="CV609" s="308" t="n"/>
      <c r="CW609" s="308" t="n"/>
      <c r="CX609" s="309" t="n"/>
      <c r="CY609" s="308" t="n"/>
      <c r="CZ609" s="308" t="n"/>
      <c r="DA609" s="308" t="n"/>
    </row>
    <row r="610" ht="21" customHeight="1" s="590">
      <c r="A610" s="421" t="n"/>
      <c r="B610" s="270" t="n"/>
      <c r="C610" s="266" t="n"/>
      <c r="D610" s="267" t="inlineStr"/>
      <c r="E610" s="267" t="inlineStr"/>
      <c r="F610" s="268" t="inlineStr"/>
      <c r="G610" s="421" t="n"/>
      <c r="H610" s="269" t="n"/>
      <c r="I610" s="421" t="n"/>
      <c r="J610" s="421" t="n"/>
      <c r="K610" s="421" t="n"/>
      <c r="L610" s="421" t="n"/>
      <c r="M610" s="421" t="n"/>
      <c r="N610" s="421" t="n"/>
      <c r="O610" s="421" t="n"/>
      <c r="P610" s="421" t="n"/>
      <c r="Q610" s="421" t="n"/>
      <c r="R610" s="270" t="n"/>
      <c r="S610" s="421" t="n"/>
      <c r="T610" s="421" t="n"/>
      <c r="U610" s="421" t="n"/>
      <c r="V610" s="421" t="n"/>
      <c r="W610" s="421" t="n"/>
      <c r="X610" s="421" t="n"/>
      <c r="Y610" s="421" t="n"/>
      <c r="Z610" s="421" t="n"/>
      <c r="AA610" s="421" t="n"/>
      <c r="AB610" s="421" t="n"/>
      <c r="AC610" s="421" t="n"/>
      <c r="AD610" s="421" t="n"/>
      <c r="AE610" s="421" t="n"/>
      <c r="AF610" s="421" t="n"/>
      <c r="AG610" s="421" t="n"/>
      <c r="AH610" s="421" t="n"/>
      <c r="AI610" s="421" t="n"/>
      <c r="AJ610" s="297" t="n"/>
      <c r="AK610" s="297" t="n"/>
      <c r="AL610" s="284" t="n"/>
      <c r="AM610" s="297" t="n"/>
      <c r="AN610" s="285" t="n"/>
      <c r="AO610" s="297" t="n"/>
      <c r="AP610" s="297" t="n"/>
      <c r="AQ610" s="297" t="n"/>
      <c r="AR610" s="297" t="n"/>
      <c r="AS610" s="297" t="n"/>
      <c r="AT610" s="285" t="inlineStr">
        <is>
          <t>0</t>
        </is>
      </c>
      <c r="AU610" s="297" t="inlineStr">
        <is>
          <t>0</t>
        </is>
      </c>
      <c r="AV610" s="297" t="inlineStr">
        <is>
          <t>0</t>
        </is>
      </c>
      <c r="AW610" s="297" t="inlineStr">
        <is>
          <t>0</t>
        </is>
      </c>
      <c r="AX610" s="297" t="inlineStr">
        <is>
          <t>0</t>
        </is>
      </c>
      <c r="AY610" s="286" t="inlineStr">
        <is>
          <t>0</t>
        </is>
      </c>
      <c r="AZ610" s="286" t="inlineStr">
        <is>
          <t>0</t>
        </is>
      </c>
      <c r="BA610" s="287" t="inlineStr">
        <is>
          <t>0</t>
        </is>
      </c>
      <c r="BB610" s="286" t="inlineStr">
        <is>
          <t>0</t>
        </is>
      </c>
      <c r="BC610" s="286" t="inlineStr">
        <is>
          <t>0</t>
        </is>
      </c>
      <c r="BD610" s="286" t="inlineStr">
        <is>
          <t>0</t>
        </is>
      </c>
      <c r="BE610" s="286" t="inlineStr">
        <is>
          <t>0</t>
        </is>
      </c>
      <c r="BF610" s="286" t="inlineStr">
        <is>
          <t>0</t>
        </is>
      </c>
      <c r="BG610" s="286" t="inlineStr">
        <is>
          <t>0</t>
        </is>
      </c>
      <c r="BH610" s="297" t="inlineStr">
        <is>
          <t>0</t>
        </is>
      </c>
      <c r="BI610" s="297" t="inlineStr">
        <is>
          <t>0</t>
        </is>
      </c>
      <c r="BJ610" s="297" t="inlineStr">
        <is>
          <t>0</t>
        </is>
      </c>
      <c r="BK610" s="297" t="inlineStr">
        <is>
          <t>0</t>
        </is>
      </c>
      <c r="BL610" s="297" t="inlineStr">
        <is>
          <t>0</t>
        </is>
      </c>
      <c r="BM610" s="297" t="inlineStr">
        <is>
          <t>0</t>
        </is>
      </c>
      <c r="BN610" s="297" t="inlineStr">
        <is>
          <t>0</t>
        </is>
      </c>
      <c r="BO610" s="285" t="inlineStr">
        <is>
          <t>0</t>
        </is>
      </c>
      <c r="BP610" s="297" t="inlineStr">
        <is>
          <t>0</t>
        </is>
      </c>
      <c r="BQ610" s="297" t="inlineStr">
        <is>
          <t>0</t>
        </is>
      </c>
      <c r="BR610" s="297" t="inlineStr">
        <is>
          <t>0</t>
        </is>
      </c>
      <c r="BS610" s="297" t="inlineStr">
        <is>
          <t>0</t>
        </is>
      </c>
      <c r="BT610" s="297" t="inlineStr">
        <is>
          <t>0</t>
        </is>
      </c>
      <c r="BU610" s="297" t="inlineStr">
        <is>
          <t>0</t>
        </is>
      </c>
      <c r="BV610" s="297" t="inlineStr">
        <is>
          <t>0</t>
        </is>
      </c>
      <c r="BW610" s="288" t="inlineStr">
        <is>
          <t>0</t>
        </is>
      </c>
      <c r="BX610" s="276">
        <f>SUM(IF(COUNTIF(#REF!, "*1.*"), 2, 0), IF(COUNTIF(#REF!, "*2.*"), 2, 0), IF(COUNTIF(#REF!, "*3.*"), 2, 0), IF(COUNTIF(#REF!, "*4.*"), 2, 0), IF(COUNTIF(#REF!, "*5.*"), 2, 0), IF(COUNTIF(#REF!, "*6.*"), 2, 0))</f>
        <v/>
      </c>
      <c r="BY610" s="277">
        <f t="array" ref="BY610">SUM(VALUE(AT610),VALUE(AU610),VALUE(AV610),VALUE(AW610),VALUE(AX610),VALUE(AY610),VALUE(AZ610),VALUE(BB610),VALUE(BC610),VALUE(BD610),VALUE(BE610),VALUE(BF610),VALUE(BG610),VALUE(BH610),VALUE(BI610),VALUE(BJ610),VALUE(BK610),VALUE(BL610),VALUE(BM610),VALUE(BN610),VALUE(BO610),VALUE(BP610),VALUE(BQ610),VALUE(BR610),VALUE(BS610),VALUE(BT610),VALUE(BU610),VALUE(BV610),VALUE(BW610))</f>
        <v/>
      </c>
      <c r="BZ610" s="307" t="n"/>
      <c r="CA610" s="307" t="n"/>
      <c r="CB610" s="307" t="n"/>
      <c r="CC610" s="307" t="n"/>
      <c r="CD610" s="307" t="n"/>
      <c r="CE610" s="307" t="n"/>
      <c r="CF610" s="307" t="n"/>
      <c r="CG610" s="307" t="n"/>
      <c r="CH610" s="307" t="n"/>
      <c r="CI610" s="307" t="n"/>
      <c r="CJ610" s="307" t="n"/>
      <c r="CK610" s="307" t="n"/>
      <c r="CL610" s="307" t="n"/>
      <c r="CM610" s="307" t="n"/>
      <c r="CN610" s="307" t="n"/>
      <c r="CO610" s="307" t="n"/>
      <c r="CP610" s="307" t="n"/>
      <c r="CQ610" s="307" t="n"/>
      <c r="CR610" s="279" t="inlineStr"/>
      <c r="CS610" s="280">
        <f>AVERAGE(Value(BY610),value(CR610))</f>
        <v/>
      </c>
      <c r="CT610" s="421">
        <f>(IF(OR(MediaScorecard!BH611="x", MediaScorecard!BI611="x",MediaScorecard!BJ611="x",MediaScorecard!BK611="x",MediaScorecard!BL611="x"),1, 2))</f>
        <v/>
      </c>
      <c r="CU610" s="308" t="n"/>
      <c r="CV610" s="308" t="n"/>
      <c r="CW610" s="308" t="n"/>
      <c r="CX610" s="309" t="n"/>
      <c r="CY610" s="308" t="n"/>
      <c r="CZ610" s="308" t="n"/>
      <c r="DA610" s="308" t="n"/>
    </row>
    <row r="611" ht="21" customHeight="1" s="590">
      <c r="A611" s="421" t="n"/>
      <c r="B611" s="270" t="n"/>
      <c r="C611" s="266" t="n"/>
      <c r="D611" s="267" t="inlineStr"/>
      <c r="E611" s="267" t="inlineStr"/>
      <c r="F611" s="268" t="inlineStr"/>
      <c r="G611" s="421" t="n"/>
      <c r="H611" s="269" t="n"/>
      <c r="I611" s="421" t="n"/>
      <c r="J611" s="421" t="n"/>
      <c r="K611" s="421" t="n"/>
      <c r="L611" s="421" t="n"/>
      <c r="M611" s="421" t="n"/>
      <c r="N611" s="421" t="n"/>
      <c r="O611" s="421" t="n"/>
      <c r="P611" s="421" t="n"/>
      <c r="Q611" s="421" t="n"/>
      <c r="R611" s="270" t="n"/>
      <c r="S611" s="421" t="n"/>
      <c r="T611" s="421" t="n"/>
      <c r="U611" s="421" t="n"/>
      <c r="V611" s="421" t="n"/>
      <c r="W611" s="421" t="n"/>
      <c r="X611" s="421" t="n"/>
      <c r="Y611" s="421" t="n"/>
      <c r="Z611" s="421" t="n"/>
      <c r="AA611" s="421" t="n"/>
      <c r="AB611" s="421" t="n"/>
      <c r="AC611" s="421" t="n"/>
      <c r="AD611" s="421" t="n"/>
      <c r="AE611" s="421" t="n"/>
      <c r="AF611" s="421" t="n"/>
      <c r="AG611" s="421" t="n"/>
      <c r="AH611" s="421" t="n"/>
      <c r="AI611" s="421" t="n"/>
      <c r="AJ611" s="297" t="n"/>
      <c r="AK611" s="297" t="n"/>
      <c r="AL611" s="284" t="n"/>
      <c r="AM611" s="297" t="n"/>
      <c r="AN611" s="285" t="n"/>
      <c r="AO611" s="297" t="n"/>
      <c r="AP611" s="297" t="n"/>
      <c r="AQ611" s="297" t="n"/>
      <c r="AR611" s="297" t="n"/>
      <c r="AS611" s="297" t="n"/>
      <c r="AT611" s="285" t="inlineStr">
        <is>
          <t>0</t>
        </is>
      </c>
      <c r="AU611" s="297" t="inlineStr">
        <is>
          <t>0</t>
        </is>
      </c>
      <c r="AV611" s="297" t="inlineStr">
        <is>
          <t>0</t>
        </is>
      </c>
      <c r="AW611" s="297" t="inlineStr">
        <is>
          <t>0</t>
        </is>
      </c>
      <c r="AX611" s="297" t="inlineStr">
        <is>
          <t>0</t>
        </is>
      </c>
      <c r="AY611" s="286" t="inlineStr">
        <is>
          <t>0</t>
        </is>
      </c>
      <c r="AZ611" s="286" t="inlineStr">
        <is>
          <t>0</t>
        </is>
      </c>
      <c r="BA611" s="287" t="inlineStr">
        <is>
          <t>0</t>
        </is>
      </c>
      <c r="BB611" s="286" t="inlineStr">
        <is>
          <t>0</t>
        </is>
      </c>
      <c r="BC611" s="286" t="inlineStr">
        <is>
          <t>0</t>
        </is>
      </c>
      <c r="BD611" s="286" t="inlineStr">
        <is>
          <t>0</t>
        </is>
      </c>
      <c r="BE611" s="286" t="inlineStr">
        <is>
          <t>0</t>
        </is>
      </c>
      <c r="BF611" s="286" t="inlineStr">
        <is>
          <t>0</t>
        </is>
      </c>
      <c r="BG611" s="286" t="inlineStr">
        <is>
          <t>0</t>
        </is>
      </c>
      <c r="BH611" s="297" t="inlineStr">
        <is>
          <t>0</t>
        </is>
      </c>
      <c r="BI611" s="297" t="inlineStr">
        <is>
          <t>0</t>
        </is>
      </c>
      <c r="BJ611" s="297" t="inlineStr">
        <is>
          <t>0</t>
        </is>
      </c>
      <c r="BK611" s="297" t="inlineStr">
        <is>
          <t>0</t>
        </is>
      </c>
      <c r="BL611" s="297" t="inlineStr">
        <is>
          <t>0</t>
        </is>
      </c>
      <c r="BM611" s="297" t="inlineStr">
        <is>
          <t>0</t>
        </is>
      </c>
      <c r="BN611" s="297" t="inlineStr">
        <is>
          <t>0</t>
        </is>
      </c>
      <c r="BO611" s="285" t="inlineStr">
        <is>
          <t>0</t>
        </is>
      </c>
      <c r="BP611" s="297" t="inlineStr">
        <is>
          <t>0</t>
        </is>
      </c>
      <c r="BQ611" s="297" t="inlineStr">
        <is>
          <t>0</t>
        </is>
      </c>
      <c r="BR611" s="297" t="inlineStr">
        <is>
          <t>0</t>
        </is>
      </c>
      <c r="BS611" s="297" t="inlineStr">
        <is>
          <t>0</t>
        </is>
      </c>
      <c r="BT611" s="297" t="inlineStr">
        <is>
          <t>0</t>
        </is>
      </c>
      <c r="BU611" s="297" t="inlineStr">
        <is>
          <t>0</t>
        </is>
      </c>
      <c r="BV611" s="297" t="inlineStr">
        <is>
          <t>0</t>
        </is>
      </c>
      <c r="BW611" s="288" t="inlineStr">
        <is>
          <t>0</t>
        </is>
      </c>
      <c r="BX611" s="276">
        <f>SUM(IF(COUNTIF(#REF!, "*1.*"), 2, 0), IF(COUNTIF(#REF!, "*2.*"), 2, 0), IF(COUNTIF(#REF!, "*3.*"), 2, 0), IF(COUNTIF(#REF!, "*4.*"), 2, 0), IF(COUNTIF(#REF!, "*5.*"), 2, 0), IF(COUNTIF(#REF!, "*6.*"), 2, 0))</f>
        <v/>
      </c>
      <c r="BY611" s="277">
        <f t="array" ref="BY611">SUM(VALUE(AT611),VALUE(AU611),VALUE(AV611),VALUE(AW611),VALUE(AX611),VALUE(AY611),VALUE(AZ611),VALUE(BB611),VALUE(BC611),VALUE(BD611),VALUE(BE611),VALUE(BF611),VALUE(BG611),VALUE(BH611),VALUE(BI611),VALUE(BJ611),VALUE(BK611),VALUE(BL611),VALUE(BM611),VALUE(BN611),VALUE(BO611),VALUE(BP611),VALUE(BQ611),VALUE(BR611),VALUE(BS611),VALUE(BT611),VALUE(BU611),VALUE(BV611),VALUE(BW611))</f>
        <v/>
      </c>
      <c r="BZ611" s="307" t="n"/>
      <c r="CA611" s="307" t="n"/>
      <c r="CB611" s="307" t="n"/>
      <c r="CC611" s="307" t="n"/>
      <c r="CD611" s="307" t="n"/>
      <c r="CE611" s="307" t="n"/>
      <c r="CF611" s="307" t="n"/>
      <c r="CG611" s="307" t="n"/>
      <c r="CH611" s="307" t="n"/>
      <c r="CI611" s="307" t="n"/>
      <c r="CJ611" s="307" t="n"/>
      <c r="CK611" s="307" t="n"/>
      <c r="CL611" s="307" t="n"/>
      <c r="CM611" s="307" t="n"/>
      <c r="CN611" s="307" t="n"/>
      <c r="CO611" s="307" t="n"/>
      <c r="CP611" s="307" t="n"/>
      <c r="CQ611" s="307" t="n"/>
      <c r="CR611" s="279" t="inlineStr"/>
      <c r="CS611" s="280">
        <f>AVERAGE(Value(BY611),value(CR611))</f>
        <v/>
      </c>
      <c r="CT611" s="421">
        <f>(IF(OR(MediaScorecard!BH612="x", MediaScorecard!BI612="x",MediaScorecard!BJ612="x",MediaScorecard!BK612="x",MediaScorecard!BL612="x"),1, 2))</f>
        <v/>
      </c>
      <c r="CU611" s="308" t="n"/>
      <c r="CV611" s="308" t="n"/>
      <c r="CW611" s="308" t="n"/>
      <c r="CX611" s="309" t="n"/>
      <c r="CY611" s="308" t="n"/>
      <c r="CZ611" s="308" t="n"/>
      <c r="DA611" s="308" t="n"/>
    </row>
    <row r="612" ht="21" customHeight="1" s="590">
      <c r="A612" s="421" t="n"/>
      <c r="B612" s="270" t="n"/>
      <c r="C612" s="266" t="n"/>
      <c r="D612" s="267" t="inlineStr"/>
      <c r="E612" s="267" t="inlineStr"/>
      <c r="F612" s="268" t="inlineStr"/>
      <c r="G612" s="421" t="n"/>
      <c r="H612" s="269" t="n"/>
      <c r="I612" s="421" t="n"/>
      <c r="J612" s="421" t="n"/>
      <c r="K612" s="421" t="n"/>
      <c r="L612" s="421" t="n"/>
      <c r="M612" s="421" t="n"/>
      <c r="N612" s="421" t="n"/>
      <c r="O612" s="421" t="n"/>
      <c r="P612" s="421" t="n"/>
      <c r="Q612" s="421" t="n"/>
      <c r="R612" s="270" t="n"/>
      <c r="S612" s="421" t="n"/>
      <c r="T612" s="421" t="n"/>
      <c r="U612" s="421" t="n"/>
      <c r="V612" s="421" t="n"/>
      <c r="W612" s="421" t="n"/>
      <c r="X612" s="421" t="n"/>
      <c r="Y612" s="421" t="n"/>
      <c r="Z612" s="421" t="n"/>
      <c r="AA612" s="421" t="n"/>
      <c r="AB612" s="421" t="n"/>
      <c r="AC612" s="421" t="n"/>
      <c r="AD612" s="421" t="n"/>
      <c r="AE612" s="421" t="n"/>
      <c r="AF612" s="421" t="n"/>
      <c r="AG612" s="421" t="n"/>
      <c r="AH612" s="421" t="n"/>
      <c r="AI612" s="421" t="n"/>
      <c r="AJ612" s="297" t="n"/>
      <c r="AK612" s="297" t="n"/>
      <c r="AL612" s="284" t="n"/>
      <c r="AM612" s="297" t="n"/>
      <c r="AN612" s="285" t="n"/>
      <c r="AO612" s="297" t="n"/>
      <c r="AP612" s="297" t="n"/>
      <c r="AQ612" s="297" t="n"/>
      <c r="AR612" s="297" t="n"/>
      <c r="AS612" s="297" t="n"/>
      <c r="AT612" s="285" t="inlineStr">
        <is>
          <t>0</t>
        </is>
      </c>
      <c r="AU612" s="297" t="inlineStr">
        <is>
          <t>0</t>
        </is>
      </c>
      <c r="AV612" s="297" t="inlineStr">
        <is>
          <t>0</t>
        </is>
      </c>
      <c r="AW612" s="297" t="inlineStr">
        <is>
          <t>0</t>
        </is>
      </c>
      <c r="AX612" s="297" t="inlineStr">
        <is>
          <t>0</t>
        </is>
      </c>
      <c r="AY612" s="286" t="inlineStr">
        <is>
          <t>0</t>
        </is>
      </c>
      <c r="AZ612" s="286" t="inlineStr">
        <is>
          <t>0</t>
        </is>
      </c>
      <c r="BA612" s="287" t="inlineStr">
        <is>
          <t>0</t>
        </is>
      </c>
      <c r="BB612" s="286" t="inlineStr">
        <is>
          <t>0</t>
        </is>
      </c>
      <c r="BC612" s="286" t="inlineStr">
        <is>
          <t>0</t>
        </is>
      </c>
      <c r="BD612" s="286" t="inlineStr">
        <is>
          <t>0</t>
        </is>
      </c>
      <c r="BE612" s="286" t="inlineStr">
        <is>
          <t>0</t>
        </is>
      </c>
      <c r="BF612" s="286" t="inlineStr">
        <is>
          <t>0</t>
        </is>
      </c>
      <c r="BG612" s="286" t="inlineStr">
        <is>
          <t>0</t>
        </is>
      </c>
      <c r="BH612" s="297" t="inlineStr">
        <is>
          <t>0</t>
        </is>
      </c>
      <c r="BI612" s="297" t="inlineStr">
        <is>
          <t>0</t>
        </is>
      </c>
      <c r="BJ612" s="297" t="inlineStr">
        <is>
          <t>0</t>
        </is>
      </c>
      <c r="BK612" s="297" t="inlineStr">
        <is>
          <t>0</t>
        </is>
      </c>
      <c r="BL612" s="297" t="inlineStr">
        <is>
          <t>0</t>
        </is>
      </c>
      <c r="BM612" s="297" t="inlineStr">
        <is>
          <t>0</t>
        </is>
      </c>
      <c r="BN612" s="297" t="inlineStr">
        <is>
          <t>0</t>
        </is>
      </c>
      <c r="BO612" s="285" t="inlineStr">
        <is>
          <t>0</t>
        </is>
      </c>
      <c r="BP612" s="297" t="inlineStr">
        <is>
          <t>0</t>
        </is>
      </c>
      <c r="BQ612" s="297" t="inlineStr">
        <is>
          <t>0</t>
        </is>
      </c>
      <c r="BR612" s="297" t="inlineStr">
        <is>
          <t>0</t>
        </is>
      </c>
      <c r="BS612" s="297" t="inlineStr">
        <is>
          <t>0</t>
        </is>
      </c>
      <c r="BT612" s="297" t="inlineStr">
        <is>
          <t>0</t>
        </is>
      </c>
      <c r="BU612" s="297" t="inlineStr">
        <is>
          <t>0</t>
        </is>
      </c>
      <c r="BV612" s="297" t="inlineStr">
        <is>
          <t>0</t>
        </is>
      </c>
      <c r="BW612" s="288" t="inlineStr">
        <is>
          <t>0</t>
        </is>
      </c>
      <c r="BX612" s="276">
        <f>SUM(IF(COUNTIF(#REF!, "*1.*"), 2, 0), IF(COUNTIF(#REF!, "*2.*"), 2, 0), IF(COUNTIF(#REF!, "*3.*"), 2, 0), IF(COUNTIF(#REF!, "*4.*"), 2, 0), IF(COUNTIF(#REF!, "*5.*"), 2, 0), IF(COUNTIF(#REF!, "*6.*"), 2, 0))</f>
        <v/>
      </c>
      <c r="BY612" s="277">
        <f t="array" ref="BY612">SUM(VALUE(AT612),VALUE(AU612),VALUE(AV612),VALUE(AW612),VALUE(AX612),VALUE(AY612),VALUE(AZ612),VALUE(BB612),VALUE(BC612),VALUE(BD612),VALUE(BE612),VALUE(BF612),VALUE(BG612),VALUE(BH612),VALUE(BI612),VALUE(BJ612),VALUE(BK612),VALUE(BL612),VALUE(BM612),VALUE(BN612),VALUE(BO612),VALUE(BP612),VALUE(BQ612),VALUE(BR612),VALUE(BS612),VALUE(BT612),VALUE(BU612),VALUE(BV612),VALUE(BW612))</f>
        <v/>
      </c>
      <c r="BZ612" s="303" t="n"/>
      <c r="CA612" s="303" t="n"/>
      <c r="CB612" s="303" t="n"/>
      <c r="CC612" s="303" t="n"/>
      <c r="CD612" s="303" t="n"/>
      <c r="CE612" s="303" t="n"/>
      <c r="CF612" s="303" t="n"/>
      <c r="CG612" s="303" t="n"/>
      <c r="CH612" s="303" t="n"/>
      <c r="CI612" s="303" t="n"/>
      <c r="CJ612" s="303" t="n"/>
      <c r="CK612" s="303" t="n"/>
      <c r="CL612" s="303" t="n"/>
      <c r="CM612" s="303" t="n"/>
      <c r="CN612" s="303" t="n"/>
      <c r="CO612" s="303" t="n"/>
      <c r="CP612" s="303" t="n"/>
      <c r="CQ612" s="303" t="n"/>
      <c r="CR612" s="279" t="inlineStr"/>
      <c r="CS612" s="280">
        <f>AVERAGE(Value(BY612),value(CR612))</f>
        <v/>
      </c>
      <c r="CT612" s="421">
        <f>(IF(OR(MediaScorecard!BH613="x", MediaScorecard!BI613="x",MediaScorecard!BJ613="x",MediaScorecard!BK613="x",MediaScorecard!BL613="x"),1, 2))</f>
        <v/>
      </c>
      <c r="CU612" s="304" t="n"/>
      <c r="CV612" s="304" t="n"/>
      <c r="CW612" s="304" t="n"/>
      <c r="CX612" s="305" t="n"/>
      <c r="CY612" s="304" t="n"/>
      <c r="CZ612" s="304" t="n"/>
      <c r="DA612" s="304" t="n"/>
    </row>
    <row r="613" ht="21" customHeight="1" s="590">
      <c r="A613" s="421" t="n"/>
      <c r="B613" s="270" t="n"/>
      <c r="C613" s="266" t="n"/>
      <c r="D613" s="267" t="inlineStr"/>
      <c r="E613" s="267" t="inlineStr"/>
      <c r="F613" s="268" t="inlineStr"/>
      <c r="G613" s="421" t="n"/>
      <c r="H613" s="269" t="n"/>
      <c r="I613" s="421" t="n"/>
      <c r="J613" s="421" t="n"/>
      <c r="K613" s="421" t="n"/>
      <c r="L613" s="421" t="n"/>
      <c r="M613" s="421" t="n"/>
      <c r="N613" s="421" t="n"/>
      <c r="O613" s="421" t="n"/>
      <c r="P613" s="421" t="n"/>
      <c r="Q613" s="421" t="n"/>
      <c r="R613" s="270" t="n"/>
      <c r="S613" s="421" t="n"/>
      <c r="T613" s="421" t="n"/>
      <c r="U613" s="421" t="n"/>
      <c r="V613" s="421" t="n"/>
      <c r="W613" s="421" t="n"/>
      <c r="X613" s="421" t="n"/>
      <c r="Y613" s="421" t="n"/>
      <c r="Z613" s="421" t="n"/>
      <c r="AA613" s="421" t="n"/>
      <c r="AB613" s="421" t="n"/>
      <c r="AC613" s="421" t="n"/>
      <c r="AD613" s="421" t="n"/>
      <c r="AE613" s="421" t="n"/>
      <c r="AF613" s="421" t="n"/>
      <c r="AG613" s="421" t="n"/>
      <c r="AH613" s="421" t="n"/>
      <c r="AI613" s="421" t="n"/>
      <c r="AJ613" s="297" t="n"/>
      <c r="AK613" s="297" t="n"/>
      <c r="AL613" s="284" t="n"/>
      <c r="AM613" s="297" t="n"/>
      <c r="AN613" s="285" t="n"/>
      <c r="AO613" s="297" t="n"/>
      <c r="AP613" s="297" t="n"/>
      <c r="AQ613" s="297" t="n"/>
      <c r="AR613" s="297" t="n"/>
      <c r="AS613" s="297" t="n"/>
      <c r="AT613" s="285" t="inlineStr">
        <is>
          <t>0</t>
        </is>
      </c>
      <c r="AU613" s="297" t="inlineStr">
        <is>
          <t>0</t>
        </is>
      </c>
      <c r="AV613" s="297" t="inlineStr">
        <is>
          <t>0</t>
        </is>
      </c>
      <c r="AW613" s="297" t="inlineStr">
        <is>
          <t>0</t>
        </is>
      </c>
      <c r="AX613" s="297" t="inlineStr">
        <is>
          <t>0</t>
        </is>
      </c>
      <c r="AY613" s="286" t="inlineStr">
        <is>
          <t>0</t>
        </is>
      </c>
      <c r="AZ613" s="286" t="inlineStr">
        <is>
          <t>0</t>
        </is>
      </c>
      <c r="BA613" s="287" t="inlineStr">
        <is>
          <t>0</t>
        </is>
      </c>
      <c r="BB613" s="286" t="inlineStr">
        <is>
          <t>0</t>
        </is>
      </c>
      <c r="BC613" s="286" t="inlineStr">
        <is>
          <t>0</t>
        </is>
      </c>
      <c r="BD613" s="286" t="inlineStr">
        <is>
          <t>0</t>
        </is>
      </c>
      <c r="BE613" s="286" t="inlineStr">
        <is>
          <t>0</t>
        </is>
      </c>
      <c r="BF613" s="286" t="inlineStr">
        <is>
          <t>0</t>
        </is>
      </c>
      <c r="BG613" s="286" t="inlineStr">
        <is>
          <t>0</t>
        </is>
      </c>
      <c r="BH613" s="297" t="inlineStr">
        <is>
          <t>0</t>
        </is>
      </c>
      <c r="BI613" s="297" t="inlineStr">
        <is>
          <t>0</t>
        </is>
      </c>
      <c r="BJ613" s="297" t="inlineStr">
        <is>
          <t>0</t>
        </is>
      </c>
      <c r="BK613" s="297" t="inlineStr">
        <is>
          <t>0</t>
        </is>
      </c>
      <c r="BL613" s="297" t="inlineStr">
        <is>
          <t>0</t>
        </is>
      </c>
      <c r="BM613" s="297" t="inlineStr">
        <is>
          <t>0</t>
        </is>
      </c>
      <c r="BN613" s="297" t="inlineStr">
        <is>
          <t>0</t>
        </is>
      </c>
      <c r="BO613" s="285" t="inlineStr">
        <is>
          <t>0</t>
        </is>
      </c>
      <c r="BP613" s="297" t="inlineStr">
        <is>
          <t>0</t>
        </is>
      </c>
      <c r="BQ613" s="297" t="inlineStr">
        <is>
          <t>0</t>
        </is>
      </c>
      <c r="BR613" s="297" t="inlineStr">
        <is>
          <t>0</t>
        </is>
      </c>
      <c r="BS613" s="297" t="inlineStr">
        <is>
          <t>0</t>
        </is>
      </c>
      <c r="BT613" s="297" t="inlineStr">
        <is>
          <t>0</t>
        </is>
      </c>
      <c r="BU613" s="297" t="inlineStr">
        <is>
          <t>0</t>
        </is>
      </c>
      <c r="BV613" s="297" t="inlineStr">
        <is>
          <t>0</t>
        </is>
      </c>
      <c r="BW613" s="288" t="inlineStr">
        <is>
          <t>0</t>
        </is>
      </c>
      <c r="BX613" s="276">
        <f>SUM(IF(COUNTIF(#REF!, "*1.*"), 2, 0), IF(COUNTIF(#REF!, "*2.*"), 2, 0), IF(COUNTIF(#REF!, "*3.*"), 2, 0), IF(COUNTIF(#REF!, "*4.*"), 2, 0), IF(COUNTIF(#REF!, "*5.*"), 2, 0), IF(COUNTIF(#REF!, "*6.*"), 2, 0))</f>
        <v/>
      </c>
      <c r="BY613" s="277">
        <f t="array" ref="BY613">SUM(VALUE(AT613),VALUE(AU613),VALUE(AV613),VALUE(AW613),VALUE(AX613),VALUE(AY613),VALUE(AZ613),VALUE(BB613),VALUE(BC613),VALUE(BD613),VALUE(BE613),VALUE(BF613),VALUE(BG613),VALUE(BH613),VALUE(BI613),VALUE(BJ613),VALUE(BK613),VALUE(BL613),VALUE(BM613),VALUE(BN613),VALUE(BO613),VALUE(BP613),VALUE(BQ613),VALUE(BR613),VALUE(BS613),VALUE(BT613),VALUE(BU613),VALUE(BV613),VALUE(BW613))</f>
        <v/>
      </c>
      <c r="BZ613" s="303" t="n"/>
      <c r="CA613" s="303" t="n"/>
      <c r="CB613" s="303" t="n"/>
      <c r="CC613" s="303" t="n"/>
      <c r="CD613" s="303" t="n"/>
      <c r="CE613" s="303" t="n"/>
      <c r="CF613" s="303" t="n"/>
      <c r="CG613" s="303" t="n"/>
      <c r="CH613" s="303" t="n"/>
      <c r="CI613" s="303" t="n"/>
      <c r="CJ613" s="303" t="n"/>
      <c r="CK613" s="303" t="n"/>
      <c r="CL613" s="303" t="n"/>
      <c r="CM613" s="303" t="n"/>
      <c r="CN613" s="303" t="n"/>
      <c r="CO613" s="303" t="n"/>
      <c r="CP613" s="303" t="n"/>
      <c r="CQ613" s="303" t="n"/>
      <c r="CR613" s="279" t="inlineStr"/>
      <c r="CS613" s="280">
        <f>AVERAGE(Value(BY613),value(CR613))</f>
        <v/>
      </c>
      <c r="CT613" s="421">
        <f>(IF(OR(MediaScorecard!BH614="x", MediaScorecard!BI614="x",MediaScorecard!BJ614="x",MediaScorecard!BK614="x",MediaScorecard!BL614="x"),1, 2))</f>
        <v/>
      </c>
      <c r="CU613" s="304" t="n"/>
      <c r="CV613" s="304" t="n"/>
      <c r="CW613" s="304" t="n"/>
      <c r="CX613" s="305" t="n"/>
      <c r="CY613" s="304" t="n"/>
      <c r="CZ613" s="304" t="n"/>
      <c r="DA613" s="304" t="n"/>
    </row>
    <row r="614" ht="21" customHeight="1" s="590">
      <c r="A614" s="421" t="n"/>
      <c r="B614" s="270" t="n"/>
      <c r="C614" s="266" t="n"/>
      <c r="D614" s="267" t="inlineStr"/>
      <c r="E614" s="267" t="inlineStr"/>
      <c r="F614" s="268" t="inlineStr"/>
      <c r="G614" s="421" t="n"/>
      <c r="H614" s="269" t="n"/>
      <c r="I614" s="421" t="n"/>
      <c r="J614" s="421" t="n"/>
      <c r="K614" s="421" t="n"/>
      <c r="L614" s="421" t="n"/>
      <c r="M614" s="421" t="n"/>
      <c r="N614" s="421" t="n"/>
      <c r="O614" s="421" t="n"/>
      <c r="P614" s="421" t="n"/>
      <c r="Q614" s="421" t="n"/>
      <c r="R614" s="270" t="n"/>
      <c r="S614" s="421" t="n"/>
      <c r="T614" s="421" t="n"/>
      <c r="U614" s="421" t="n"/>
      <c r="V614" s="421" t="n"/>
      <c r="W614" s="421" t="n"/>
      <c r="X614" s="421" t="n"/>
      <c r="Y614" s="421" t="n"/>
      <c r="Z614" s="421" t="n"/>
      <c r="AA614" s="421" t="n"/>
      <c r="AB614" s="421" t="n"/>
      <c r="AC614" s="421" t="n"/>
      <c r="AD614" s="421" t="n"/>
      <c r="AE614" s="421" t="n"/>
      <c r="AF614" s="421" t="n"/>
      <c r="AG614" s="421" t="n"/>
      <c r="AH614" s="421" t="n"/>
      <c r="AI614" s="421" t="n"/>
      <c r="AJ614" s="297" t="n"/>
      <c r="AK614" s="297" t="n"/>
      <c r="AL614" s="284" t="n"/>
      <c r="AM614" s="297" t="n"/>
      <c r="AN614" s="285" t="n"/>
      <c r="AO614" s="297" t="n"/>
      <c r="AP614" s="297" t="n"/>
      <c r="AQ614" s="297" t="n"/>
      <c r="AR614" s="297" t="n"/>
      <c r="AS614" s="297" t="n"/>
      <c r="AT614" s="285" t="inlineStr">
        <is>
          <t>0</t>
        </is>
      </c>
      <c r="AU614" s="297" t="inlineStr">
        <is>
          <t>0</t>
        </is>
      </c>
      <c r="AV614" s="297" t="inlineStr">
        <is>
          <t>0</t>
        </is>
      </c>
      <c r="AW614" s="297" t="inlineStr">
        <is>
          <t>0</t>
        </is>
      </c>
      <c r="AX614" s="297" t="inlineStr">
        <is>
          <t>0</t>
        </is>
      </c>
      <c r="AY614" s="286" t="inlineStr">
        <is>
          <t>0</t>
        </is>
      </c>
      <c r="AZ614" s="286" t="inlineStr">
        <is>
          <t>0</t>
        </is>
      </c>
      <c r="BA614" s="287" t="inlineStr">
        <is>
          <t>0</t>
        </is>
      </c>
      <c r="BB614" s="286" t="inlineStr">
        <is>
          <t>0</t>
        </is>
      </c>
      <c r="BC614" s="286" t="inlineStr">
        <is>
          <t>0</t>
        </is>
      </c>
      <c r="BD614" s="286" t="inlineStr">
        <is>
          <t>0</t>
        </is>
      </c>
      <c r="BE614" s="286" t="inlineStr">
        <is>
          <t>0</t>
        </is>
      </c>
      <c r="BF614" s="286" t="inlineStr">
        <is>
          <t>0</t>
        </is>
      </c>
      <c r="BG614" s="286" t="inlineStr">
        <is>
          <t>0</t>
        </is>
      </c>
      <c r="BH614" s="297" t="inlineStr">
        <is>
          <t>0</t>
        </is>
      </c>
      <c r="BI614" s="297" t="inlineStr">
        <is>
          <t>0</t>
        </is>
      </c>
      <c r="BJ614" s="297" t="inlineStr">
        <is>
          <t>0</t>
        </is>
      </c>
      <c r="BK614" s="297" t="inlineStr">
        <is>
          <t>0</t>
        </is>
      </c>
      <c r="BL614" s="297" t="inlineStr">
        <is>
          <t>0</t>
        </is>
      </c>
      <c r="BM614" s="297" t="inlineStr">
        <is>
          <t>0</t>
        </is>
      </c>
      <c r="BN614" s="297" t="inlineStr">
        <is>
          <t>0</t>
        </is>
      </c>
      <c r="BO614" s="285" t="inlineStr">
        <is>
          <t>0</t>
        </is>
      </c>
      <c r="BP614" s="297" t="inlineStr">
        <is>
          <t>0</t>
        </is>
      </c>
      <c r="BQ614" s="297" t="inlineStr">
        <is>
          <t>0</t>
        </is>
      </c>
      <c r="BR614" s="297" t="inlineStr">
        <is>
          <t>0</t>
        </is>
      </c>
      <c r="BS614" s="297" t="inlineStr">
        <is>
          <t>0</t>
        </is>
      </c>
      <c r="BT614" s="297" t="inlineStr">
        <is>
          <t>0</t>
        </is>
      </c>
      <c r="BU614" s="297" t="inlineStr">
        <is>
          <t>0</t>
        </is>
      </c>
      <c r="BV614" s="297" t="inlineStr">
        <is>
          <t>0</t>
        </is>
      </c>
      <c r="BW614" s="288" t="inlineStr">
        <is>
          <t>0</t>
        </is>
      </c>
      <c r="BX614" s="276">
        <f>SUM(IF(COUNTIF(#REF!, "*1.*"), 2, 0), IF(COUNTIF(#REF!, "*2.*"), 2, 0), IF(COUNTIF(#REF!, "*3.*"), 2, 0), IF(COUNTIF(#REF!, "*4.*"), 2, 0), IF(COUNTIF(#REF!, "*5.*"), 2, 0), IF(COUNTIF(#REF!, "*6.*"), 2, 0))</f>
        <v/>
      </c>
      <c r="BY614" s="277">
        <f t="array" ref="BY614">SUM(VALUE(AT614),VALUE(AU614),VALUE(AV614),VALUE(AW614),VALUE(AX614),VALUE(AY614),VALUE(AZ614),VALUE(BB614),VALUE(BC614),VALUE(BD614),VALUE(BE614),VALUE(BF614),VALUE(BG614),VALUE(BH614),VALUE(BI614),VALUE(BJ614),VALUE(BK614),VALUE(BL614),VALUE(BM614),VALUE(BN614),VALUE(BO614),VALUE(BP614),VALUE(BQ614),VALUE(BR614),VALUE(BS614),VALUE(BT614),VALUE(BU614),VALUE(BV614),VALUE(BW614))</f>
        <v/>
      </c>
      <c r="BZ614" s="303" t="n"/>
      <c r="CA614" s="303" t="n"/>
      <c r="CB614" s="303" t="n"/>
      <c r="CC614" s="303" t="n"/>
      <c r="CD614" s="303" t="n"/>
      <c r="CE614" s="303" t="n"/>
      <c r="CF614" s="303" t="n"/>
      <c r="CG614" s="303" t="n"/>
      <c r="CH614" s="303" t="n"/>
      <c r="CI614" s="303" t="n"/>
      <c r="CJ614" s="303" t="n"/>
      <c r="CK614" s="303" t="n"/>
      <c r="CL614" s="303" t="n"/>
      <c r="CM614" s="303" t="n"/>
      <c r="CN614" s="303" t="n"/>
      <c r="CO614" s="303" t="n"/>
      <c r="CP614" s="303" t="n"/>
      <c r="CQ614" s="303" t="n"/>
      <c r="CR614" s="279" t="inlineStr"/>
      <c r="CS614" s="280">
        <f>AVERAGE(Value(BY614),value(CR614))</f>
        <v/>
      </c>
      <c r="CT614" s="421">
        <f>(IF(OR(MediaScorecard!BH615="x", MediaScorecard!BI615="x",MediaScorecard!BJ615="x",MediaScorecard!BK615="x",MediaScorecard!BL615="x"),1, 2))</f>
        <v/>
      </c>
      <c r="CU614" s="304" t="n"/>
      <c r="CV614" s="304" t="n"/>
      <c r="CW614" s="304" t="n"/>
      <c r="CX614" s="305" t="n"/>
      <c r="CY614" s="304" t="n"/>
      <c r="CZ614" s="304" t="n"/>
      <c r="DA614" s="304" t="n"/>
    </row>
    <row r="615" ht="21" customHeight="1" s="590">
      <c r="A615" s="421" t="n"/>
      <c r="B615" s="270" t="n"/>
      <c r="C615" s="266" t="n"/>
      <c r="D615" s="267" t="inlineStr"/>
      <c r="E615" s="267" t="inlineStr"/>
      <c r="F615" s="268" t="inlineStr"/>
      <c r="G615" s="421" t="n"/>
      <c r="H615" s="269" t="n"/>
      <c r="I615" s="421" t="n"/>
      <c r="J615" s="421" t="n"/>
      <c r="K615" s="421" t="n"/>
      <c r="L615" s="421" t="n"/>
      <c r="M615" s="421" t="n"/>
      <c r="N615" s="421" t="n"/>
      <c r="O615" s="421" t="n"/>
      <c r="P615" s="421" t="n"/>
      <c r="Q615" s="421" t="n"/>
      <c r="R615" s="270" t="n"/>
      <c r="S615" s="421" t="n"/>
      <c r="T615" s="421" t="n"/>
      <c r="U615" s="421" t="n"/>
      <c r="V615" s="421" t="n"/>
      <c r="W615" s="421" t="n"/>
      <c r="X615" s="421" t="n"/>
      <c r="Y615" s="421" t="n"/>
      <c r="Z615" s="421" t="n"/>
      <c r="AA615" s="421" t="n"/>
      <c r="AB615" s="421" t="n"/>
      <c r="AC615" s="421" t="n"/>
      <c r="AD615" s="421" t="n"/>
      <c r="AE615" s="421" t="n"/>
      <c r="AF615" s="421" t="n"/>
      <c r="AG615" s="421" t="n"/>
      <c r="AH615" s="421" t="n"/>
      <c r="AI615" s="421" t="n"/>
      <c r="AJ615" s="297" t="n"/>
      <c r="AK615" s="297" t="n"/>
      <c r="AL615" s="284" t="n"/>
      <c r="AM615" s="297" t="n"/>
      <c r="AN615" s="285" t="n"/>
      <c r="AO615" s="297" t="n"/>
      <c r="AP615" s="297" t="n"/>
      <c r="AQ615" s="297" t="n"/>
      <c r="AR615" s="297" t="n"/>
      <c r="AS615" s="297" t="n"/>
      <c r="AT615" s="285" t="inlineStr">
        <is>
          <t>0</t>
        </is>
      </c>
      <c r="AU615" s="297" t="inlineStr">
        <is>
          <t>0</t>
        </is>
      </c>
      <c r="AV615" s="297" t="inlineStr">
        <is>
          <t>0</t>
        </is>
      </c>
      <c r="AW615" s="297" t="inlineStr">
        <is>
          <t>0</t>
        </is>
      </c>
      <c r="AX615" s="297" t="inlineStr">
        <is>
          <t>0</t>
        </is>
      </c>
      <c r="AY615" s="286" t="inlineStr">
        <is>
          <t>0</t>
        </is>
      </c>
      <c r="AZ615" s="286" t="inlineStr">
        <is>
          <t>0</t>
        </is>
      </c>
      <c r="BA615" s="287" t="inlineStr">
        <is>
          <t>0</t>
        </is>
      </c>
      <c r="BB615" s="286" t="inlineStr">
        <is>
          <t>0</t>
        </is>
      </c>
      <c r="BC615" s="286" t="inlineStr">
        <is>
          <t>0</t>
        </is>
      </c>
      <c r="BD615" s="286" t="inlineStr">
        <is>
          <t>0</t>
        </is>
      </c>
      <c r="BE615" s="286" t="inlineStr">
        <is>
          <t>0</t>
        </is>
      </c>
      <c r="BF615" s="286" t="inlineStr">
        <is>
          <t>0</t>
        </is>
      </c>
      <c r="BG615" s="286" t="inlineStr">
        <is>
          <t>0</t>
        </is>
      </c>
      <c r="BH615" s="297" t="inlineStr">
        <is>
          <t>0</t>
        </is>
      </c>
      <c r="BI615" s="297" t="inlineStr">
        <is>
          <t>0</t>
        </is>
      </c>
      <c r="BJ615" s="297" t="inlineStr">
        <is>
          <t>0</t>
        </is>
      </c>
      <c r="BK615" s="297" t="inlineStr">
        <is>
          <t>0</t>
        </is>
      </c>
      <c r="BL615" s="297" t="inlineStr">
        <is>
          <t>0</t>
        </is>
      </c>
      <c r="BM615" s="297" t="inlineStr">
        <is>
          <t>0</t>
        </is>
      </c>
      <c r="BN615" s="297" t="inlineStr">
        <is>
          <t>0</t>
        </is>
      </c>
      <c r="BO615" s="285" t="inlineStr">
        <is>
          <t>0</t>
        </is>
      </c>
      <c r="BP615" s="297" t="inlineStr">
        <is>
          <t>0</t>
        </is>
      </c>
      <c r="BQ615" s="297" t="inlineStr">
        <is>
          <t>0</t>
        </is>
      </c>
      <c r="BR615" s="297" t="inlineStr">
        <is>
          <t>0</t>
        </is>
      </c>
      <c r="BS615" s="297" t="inlineStr">
        <is>
          <t>0</t>
        </is>
      </c>
      <c r="BT615" s="297" t="inlineStr">
        <is>
          <t>0</t>
        </is>
      </c>
      <c r="BU615" s="297" t="inlineStr">
        <is>
          <t>0</t>
        </is>
      </c>
      <c r="BV615" s="297" t="inlineStr">
        <is>
          <t>0</t>
        </is>
      </c>
      <c r="BW615" s="288" t="inlineStr">
        <is>
          <t>0</t>
        </is>
      </c>
      <c r="BX615" s="276">
        <f>SUM(IF(COUNTIF(#REF!, "*1.*"), 2, 0), IF(COUNTIF(#REF!, "*2.*"), 2, 0), IF(COUNTIF(#REF!, "*3.*"), 2, 0), IF(COUNTIF(#REF!, "*4.*"), 2, 0), IF(COUNTIF(#REF!, "*5.*"), 2, 0), IF(COUNTIF(#REF!, "*6.*"), 2, 0))</f>
        <v/>
      </c>
      <c r="BY615" s="277">
        <f t="array" ref="BY615">SUM(VALUE(AT615),VALUE(AU615),VALUE(AV615),VALUE(AW615),VALUE(AX615),VALUE(AY615),VALUE(AZ615),VALUE(BB615),VALUE(BC615),VALUE(BD615),VALUE(BE615),VALUE(BF615),VALUE(BG615),VALUE(BH615),VALUE(BI615),VALUE(BJ615),VALUE(BK615),VALUE(BL615),VALUE(BM615),VALUE(BN615),VALUE(BO615),VALUE(BP615),VALUE(BQ615),VALUE(BR615),VALUE(BS615),VALUE(BT615),VALUE(BU615),VALUE(BV615),VALUE(BW615))</f>
        <v/>
      </c>
      <c r="BZ615" s="303" t="n"/>
      <c r="CA615" s="303" t="n"/>
      <c r="CB615" s="303" t="n"/>
      <c r="CC615" s="303" t="n"/>
      <c r="CD615" s="303" t="n"/>
      <c r="CE615" s="303" t="n"/>
      <c r="CF615" s="303" t="n"/>
      <c r="CG615" s="303" t="n"/>
      <c r="CH615" s="303" t="n"/>
      <c r="CI615" s="303" t="n"/>
      <c r="CJ615" s="303" t="n"/>
      <c r="CK615" s="303" t="n"/>
      <c r="CL615" s="303" t="n"/>
      <c r="CM615" s="303" t="n"/>
      <c r="CN615" s="303" t="n"/>
      <c r="CO615" s="303" t="n"/>
      <c r="CP615" s="303" t="n"/>
      <c r="CQ615" s="303" t="n"/>
      <c r="CR615" s="279" t="inlineStr"/>
      <c r="CS615" s="280">
        <f>AVERAGE(Value(BY615),value(CR615))</f>
        <v/>
      </c>
      <c r="CT615" s="421">
        <f>(IF(OR(MediaScorecard!BH616="x", MediaScorecard!BI616="x",MediaScorecard!BJ616="x",MediaScorecard!BK616="x",MediaScorecard!BL616="x"),1, 2))</f>
        <v/>
      </c>
      <c r="CU615" s="304" t="n"/>
      <c r="CV615" s="304" t="n"/>
      <c r="CW615" s="304" t="n"/>
      <c r="CX615" s="305" t="n"/>
      <c r="CY615" s="304" t="n"/>
      <c r="CZ615" s="304" t="n"/>
      <c r="DA615" s="304" t="n"/>
    </row>
    <row r="616" ht="21" customHeight="1" s="590">
      <c r="A616" s="421" t="n"/>
      <c r="B616" s="270" t="n"/>
      <c r="C616" s="266" t="n"/>
      <c r="D616" s="267" t="inlineStr"/>
      <c r="E616" s="267" t="inlineStr"/>
      <c r="F616" s="268" t="inlineStr"/>
      <c r="G616" s="421" t="n"/>
      <c r="H616" s="269" t="n"/>
      <c r="I616" s="421" t="n"/>
      <c r="J616" s="421" t="n"/>
      <c r="K616" s="421" t="n"/>
      <c r="L616" s="421" t="n"/>
      <c r="M616" s="421" t="n"/>
      <c r="N616" s="421" t="n"/>
      <c r="O616" s="421" t="n"/>
      <c r="P616" s="421" t="n"/>
      <c r="Q616" s="421" t="n"/>
      <c r="R616" s="270" t="n"/>
      <c r="S616" s="421" t="n"/>
      <c r="T616" s="421" t="n"/>
      <c r="U616" s="421" t="n"/>
      <c r="V616" s="421" t="n"/>
      <c r="W616" s="421" t="n"/>
      <c r="X616" s="421" t="n"/>
      <c r="Y616" s="421" t="n"/>
      <c r="Z616" s="421" t="n"/>
      <c r="AA616" s="421" t="n"/>
      <c r="AB616" s="421" t="n"/>
      <c r="AC616" s="421" t="n"/>
      <c r="AD616" s="421" t="n"/>
      <c r="AE616" s="421" t="n"/>
      <c r="AF616" s="421" t="n"/>
      <c r="AG616" s="421" t="n"/>
      <c r="AH616" s="421" t="n"/>
      <c r="AI616" s="421" t="n"/>
      <c r="AJ616" s="297" t="n"/>
      <c r="AK616" s="297" t="n"/>
      <c r="AL616" s="284" t="n"/>
      <c r="AM616" s="297" t="n"/>
      <c r="AN616" s="285" t="n"/>
      <c r="AO616" s="297" t="n"/>
      <c r="AP616" s="297" t="n"/>
      <c r="AQ616" s="297" t="n"/>
      <c r="AR616" s="297" t="n"/>
      <c r="AS616" s="297" t="n"/>
      <c r="AT616" s="285" t="inlineStr">
        <is>
          <t>0</t>
        </is>
      </c>
      <c r="AU616" s="297" t="inlineStr">
        <is>
          <t>0</t>
        </is>
      </c>
      <c r="AV616" s="297" t="inlineStr">
        <is>
          <t>0</t>
        </is>
      </c>
      <c r="AW616" s="297" t="inlineStr">
        <is>
          <t>0</t>
        </is>
      </c>
      <c r="AX616" s="297" t="inlineStr">
        <is>
          <t>0</t>
        </is>
      </c>
      <c r="AY616" s="286" t="inlineStr">
        <is>
          <t>0</t>
        </is>
      </c>
      <c r="AZ616" s="286" t="inlineStr">
        <is>
          <t>0</t>
        </is>
      </c>
      <c r="BA616" s="287" t="inlineStr">
        <is>
          <t>0</t>
        </is>
      </c>
      <c r="BB616" s="286" t="inlineStr">
        <is>
          <t>0</t>
        </is>
      </c>
      <c r="BC616" s="286" t="inlineStr">
        <is>
          <t>0</t>
        </is>
      </c>
      <c r="BD616" s="286" t="inlineStr">
        <is>
          <t>0</t>
        </is>
      </c>
      <c r="BE616" s="286" t="inlineStr">
        <is>
          <t>0</t>
        </is>
      </c>
      <c r="BF616" s="286" t="inlineStr">
        <is>
          <t>0</t>
        </is>
      </c>
      <c r="BG616" s="286" t="inlineStr">
        <is>
          <t>0</t>
        </is>
      </c>
      <c r="BH616" s="297" t="inlineStr">
        <is>
          <t>0</t>
        </is>
      </c>
      <c r="BI616" s="297" t="inlineStr">
        <is>
          <t>0</t>
        </is>
      </c>
      <c r="BJ616" s="297" t="inlineStr">
        <is>
          <t>0</t>
        </is>
      </c>
      <c r="BK616" s="297" t="inlineStr">
        <is>
          <t>0</t>
        </is>
      </c>
      <c r="BL616" s="297" t="inlineStr">
        <is>
          <t>0</t>
        </is>
      </c>
      <c r="BM616" s="297" t="inlineStr">
        <is>
          <t>0</t>
        </is>
      </c>
      <c r="BN616" s="297" t="inlineStr">
        <is>
          <t>0</t>
        </is>
      </c>
      <c r="BO616" s="285" t="inlineStr">
        <is>
          <t>0</t>
        </is>
      </c>
      <c r="BP616" s="297" t="inlineStr">
        <is>
          <t>0</t>
        </is>
      </c>
      <c r="BQ616" s="297" t="inlineStr">
        <is>
          <t>0</t>
        </is>
      </c>
      <c r="BR616" s="297" t="inlineStr">
        <is>
          <t>0</t>
        </is>
      </c>
      <c r="BS616" s="297" t="inlineStr">
        <is>
          <t>0</t>
        </is>
      </c>
      <c r="BT616" s="297" t="inlineStr">
        <is>
          <t>0</t>
        </is>
      </c>
      <c r="BU616" s="297" t="inlineStr">
        <is>
          <t>0</t>
        </is>
      </c>
      <c r="BV616" s="297" t="inlineStr">
        <is>
          <t>0</t>
        </is>
      </c>
      <c r="BW616" s="288" t="inlineStr">
        <is>
          <t>0</t>
        </is>
      </c>
      <c r="BX616" s="276">
        <f>SUM(IF(COUNTIF(#REF!, "*1.*"), 2, 0), IF(COUNTIF(#REF!, "*2.*"), 2, 0), IF(COUNTIF(#REF!, "*3.*"), 2, 0), IF(COUNTIF(#REF!, "*4.*"), 2, 0), IF(COUNTIF(#REF!, "*5.*"), 2, 0), IF(COUNTIF(#REF!, "*6.*"), 2, 0))</f>
        <v/>
      </c>
      <c r="BY616" s="277">
        <f t="array" ref="BY616">SUM(VALUE(AT616),VALUE(AU616),VALUE(AV616),VALUE(AW616),VALUE(AX616),VALUE(AY616),VALUE(AZ616),VALUE(BB616),VALUE(BC616),VALUE(BD616),VALUE(BE616),VALUE(BF616),VALUE(BG616),VALUE(BH616),VALUE(BI616),VALUE(BJ616),VALUE(BK616),VALUE(BL616),VALUE(BM616),VALUE(BN616),VALUE(BO616),VALUE(BP616),VALUE(BQ616),VALUE(BR616),VALUE(BS616),VALUE(BT616),VALUE(BU616),VALUE(BV616),VALUE(BW616))</f>
        <v/>
      </c>
      <c r="BZ616" s="303" t="n"/>
      <c r="CA616" s="303" t="n"/>
      <c r="CB616" s="303" t="n"/>
      <c r="CC616" s="303" t="n"/>
      <c r="CD616" s="303" t="n"/>
      <c r="CE616" s="303" t="n"/>
      <c r="CF616" s="303" t="n"/>
      <c r="CG616" s="303" t="n"/>
      <c r="CH616" s="303" t="n"/>
      <c r="CI616" s="303" t="n"/>
      <c r="CJ616" s="303" t="n"/>
      <c r="CK616" s="303" t="n"/>
      <c r="CL616" s="303" t="n"/>
      <c r="CM616" s="303" t="n"/>
      <c r="CN616" s="303" t="n"/>
      <c r="CO616" s="303" t="n"/>
      <c r="CP616" s="303" t="n"/>
      <c r="CQ616" s="303" t="n"/>
      <c r="CR616" s="279" t="inlineStr"/>
      <c r="CS616" s="280">
        <f>AVERAGE(Value(BY616),value(CR616))</f>
        <v/>
      </c>
      <c r="CT616" s="421">
        <f>(IF(OR(MediaScorecard!BH617="x", MediaScorecard!BI617="x",MediaScorecard!BJ617="x",MediaScorecard!BK617="x",MediaScorecard!BL617="x"),1, 2))</f>
        <v/>
      </c>
      <c r="CU616" s="304" t="n"/>
      <c r="CV616" s="304" t="n"/>
      <c r="CW616" s="304" t="n"/>
      <c r="CX616" s="305" t="n"/>
      <c r="CY616" s="304" t="n"/>
      <c r="CZ616" s="304" t="n"/>
      <c r="DA616" s="304" t="n"/>
    </row>
    <row r="617" ht="21" customHeight="1" s="590">
      <c r="A617" s="421" t="n"/>
      <c r="B617" s="270" t="n"/>
      <c r="C617" s="266" t="n"/>
      <c r="D617" s="267" t="inlineStr"/>
      <c r="E617" s="267" t="inlineStr"/>
      <c r="F617" s="268" t="inlineStr"/>
      <c r="G617" s="421" t="n"/>
      <c r="H617" s="269" t="n"/>
      <c r="I617" s="421" t="n"/>
      <c r="J617" s="421" t="n"/>
      <c r="K617" s="421" t="n"/>
      <c r="L617" s="421" t="n"/>
      <c r="M617" s="421" t="n"/>
      <c r="N617" s="421" t="n"/>
      <c r="O617" s="421" t="n"/>
      <c r="P617" s="421" t="n"/>
      <c r="Q617" s="421" t="n"/>
      <c r="R617" s="270" t="n"/>
      <c r="S617" s="421" t="n"/>
      <c r="T617" s="421" t="n"/>
      <c r="U617" s="421" t="n"/>
      <c r="V617" s="421" t="n"/>
      <c r="W617" s="421" t="n"/>
      <c r="X617" s="421" t="n"/>
      <c r="Y617" s="421" t="n"/>
      <c r="Z617" s="421" t="n"/>
      <c r="AA617" s="421" t="n"/>
      <c r="AB617" s="421" t="n"/>
      <c r="AC617" s="421" t="n"/>
      <c r="AD617" s="421" t="n"/>
      <c r="AE617" s="421" t="n"/>
      <c r="AF617" s="421" t="n"/>
      <c r="AG617" s="421" t="n"/>
      <c r="AH617" s="421" t="n"/>
      <c r="AI617" s="421" t="n"/>
      <c r="AJ617" s="297" t="n"/>
      <c r="AK617" s="297" t="n"/>
      <c r="AL617" s="284" t="n"/>
      <c r="AM617" s="297" t="n"/>
      <c r="AN617" s="285" t="n"/>
      <c r="AO617" s="297" t="n"/>
      <c r="AP617" s="297" t="n"/>
      <c r="AQ617" s="297" t="n"/>
      <c r="AR617" s="297" t="n"/>
      <c r="AS617" s="297" t="n"/>
      <c r="AT617" s="285" t="inlineStr">
        <is>
          <t>0</t>
        </is>
      </c>
      <c r="AU617" s="297" t="inlineStr">
        <is>
          <t>0</t>
        </is>
      </c>
      <c r="AV617" s="297" t="inlineStr">
        <is>
          <t>0</t>
        </is>
      </c>
      <c r="AW617" s="297" t="inlineStr">
        <is>
          <t>0</t>
        </is>
      </c>
      <c r="AX617" s="297" t="inlineStr">
        <is>
          <t>0</t>
        </is>
      </c>
      <c r="AY617" s="286" t="inlineStr">
        <is>
          <t>0</t>
        </is>
      </c>
      <c r="AZ617" s="286" t="inlineStr">
        <is>
          <t>0</t>
        </is>
      </c>
      <c r="BA617" s="287" t="inlineStr">
        <is>
          <t>0</t>
        </is>
      </c>
      <c r="BB617" s="286" t="inlineStr">
        <is>
          <t>0</t>
        </is>
      </c>
      <c r="BC617" s="286" t="inlineStr">
        <is>
          <t>0</t>
        </is>
      </c>
      <c r="BD617" s="286" t="inlineStr">
        <is>
          <t>0</t>
        </is>
      </c>
      <c r="BE617" s="286" t="inlineStr">
        <is>
          <t>0</t>
        </is>
      </c>
      <c r="BF617" s="286" t="inlineStr">
        <is>
          <t>0</t>
        </is>
      </c>
      <c r="BG617" s="286" t="inlineStr">
        <is>
          <t>0</t>
        </is>
      </c>
      <c r="BH617" s="297" t="inlineStr">
        <is>
          <t>0</t>
        </is>
      </c>
      <c r="BI617" s="297" t="inlineStr">
        <is>
          <t>0</t>
        </is>
      </c>
      <c r="BJ617" s="297" t="inlineStr">
        <is>
          <t>0</t>
        </is>
      </c>
      <c r="BK617" s="297" t="inlineStr">
        <is>
          <t>0</t>
        </is>
      </c>
      <c r="BL617" s="297" t="inlineStr">
        <is>
          <t>0</t>
        </is>
      </c>
      <c r="BM617" s="297" t="inlineStr">
        <is>
          <t>0</t>
        </is>
      </c>
      <c r="BN617" s="297" t="inlineStr">
        <is>
          <t>0</t>
        </is>
      </c>
      <c r="BO617" s="285" t="inlineStr">
        <is>
          <t>0</t>
        </is>
      </c>
      <c r="BP617" s="297" t="inlineStr">
        <is>
          <t>0</t>
        </is>
      </c>
      <c r="BQ617" s="297" t="inlineStr">
        <is>
          <t>0</t>
        </is>
      </c>
      <c r="BR617" s="297" t="inlineStr">
        <is>
          <t>0</t>
        </is>
      </c>
      <c r="BS617" s="297" t="inlineStr">
        <is>
          <t>0</t>
        </is>
      </c>
      <c r="BT617" s="297" t="inlineStr">
        <is>
          <t>0</t>
        </is>
      </c>
      <c r="BU617" s="297" t="inlineStr">
        <is>
          <t>0</t>
        </is>
      </c>
      <c r="BV617" s="297" t="inlineStr">
        <is>
          <t>0</t>
        </is>
      </c>
      <c r="BW617" s="288" t="inlineStr">
        <is>
          <t>0</t>
        </is>
      </c>
      <c r="BX617" s="276">
        <f>SUM(IF(COUNTIF(#REF!, "*1.*"), 2, 0), IF(COUNTIF(#REF!, "*2.*"), 2, 0), IF(COUNTIF(#REF!, "*3.*"), 2, 0), IF(COUNTIF(#REF!, "*4.*"), 2, 0), IF(COUNTIF(#REF!, "*5.*"), 2, 0), IF(COUNTIF(#REF!, "*6.*"), 2, 0))</f>
        <v/>
      </c>
      <c r="BY617" s="277">
        <f t="array" ref="BY617">SUM(VALUE(AT617),VALUE(AU617),VALUE(AV617),VALUE(AW617),VALUE(AX617),VALUE(AY617),VALUE(AZ617),VALUE(BB617),VALUE(BC617),VALUE(BD617),VALUE(BE617),VALUE(BF617),VALUE(BG617),VALUE(BH617),VALUE(BI617),VALUE(BJ617),VALUE(BK617),VALUE(BL617),VALUE(BM617),VALUE(BN617),VALUE(BO617),VALUE(BP617),VALUE(BQ617),VALUE(BR617),VALUE(BS617),VALUE(BT617),VALUE(BU617),VALUE(BV617),VALUE(BW617))</f>
        <v/>
      </c>
      <c r="BZ617" s="307" t="n"/>
      <c r="CA617" s="307" t="n"/>
      <c r="CB617" s="307" t="n"/>
      <c r="CC617" s="307" t="n"/>
      <c r="CD617" s="307" t="n"/>
      <c r="CE617" s="307" t="n"/>
      <c r="CF617" s="307" t="n"/>
      <c r="CG617" s="307" t="n"/>
      <c r="CH617" s="307" t="n"/>
      <c r="CI617" s="307" t="n"/>
      <c r="CJ617" s="307" t="n"/>
      <c r="CK617" s="307" t="n"/>
      <c r="CL617" s="307" t="n"/>
      <c r="CM617" s="307" t="n"/>
      <c r="CN617" s="307" t="n"/>
      <c r="CO617" s="307" t="n"/>
      <c r="CP617" s="307" t="n"/>
      <c r="CQ617" s="307" t="n"/>
      <c r="CR617" s="279" t="inlineStr"/>
      <c r="CS617" s="280">
        <f>AVERAGE(Value(BY617),value(CR617))</f>
        <v/>
      </c>
      <c r="CT617" s="421">
        <f>(IF(OR(MediaScorecard!BH618="x", MediaScorecard!BI618="x",MediaScorecard!BJ618="x",MediaScorecard!BK618="x",MediaScorecard!BL618="x"),1, 2))</f>
        <v/>
      </c>
      <c r="CU617" s="308" t="n"/>
      <c r="CV617" s="308" t="n"/>
      <c r="CW617" s="308" t="n"/>
      <c r="CX617" s="309" t="n"/>
      <c r="CY617" s="308" t="n"/>
      <c r="CZ617" s="308" t="n"/>
      <c r="DA617" s="308" t="n"/>
    </row>
    <row r="618" ht="21" customHeight="1" s="590">
      <c r="A618" s="421" t="n"/>
      <c r="B618" s="270" t="n"/>
      <c r="C618" s="266" t="n"/>
      <c r="D618" s="267" t="inlineStr"/>
      <c r="E618" s="267" t="inlineStr"/>
      <c r="F618" s="268" t="inlineStr"/>
      <c r="G618" s="421" t="n"/>
      <c r="H618" s="269" t="n"/>
      <c r="I618" s="421" t="n"/>
      <c r="J618" s="421" t="n"/>
      <c r="K618" s="421" t="n"/>
      <c r="L618" s="421" t="n"/>
      <c r="M618" s="421" t="n"/>
      <c r="N618" s="421" t="n"/>
      <c r="O618" s="421" t="n"/>
      <c r="P618" s="421" t="n"/>
      <c r="Q618" s="421" t="n"/>
      <c r="R618" s="270" t="n"/>
      <c r="S618" s="421" t="n"/>
      <c r="T618" s="421" t="n"/>
      <c r="U618" s="421" t="n"/>
      <c r="V618" s="421" t="n"/>
      <c r="W618" s="421" t="n"/>
      <c r="X618" s="421" t="n"/>
      <c r="Y618" s="421" t="n"/>
      <c r="Z618" s="421" t="n"/>
      <c r="AA618" s="421" t="n"/>
      <c r="AB618" s="421" t="n"/>
      <c r="AC618" s="421" t="n"/>
      <c r="AD618" s="421" t="n"/>
      <c r="AE618" s="421" t="n"/>
      <c r="AF618" s="421" t="n"/>
      <c r="AG618" s="421" t="n"/>
      <c r="AH618" s="421" t="n"/>
      <c r="AI618" s="421" t="n"/>
      <c r="AJ618" s="297" t="n"/>
      <c r="AK618" s="297" t="n"/>
      <c r="AL618" s="284" t="n"/>
      <c r="AM618" s="297" t="n"/>
      <c r="AN618" s="285" t="n"/>
      <c r="AO618" s="297" t="n"/>
      <c r="AP618" s="297" t="n"/>
      <c r="AQ618" s="297" t="n"/>
      <c r="AR618" s="297" t="n"/>
      <c r="AS618" s="297" t="n"/>
      <c r="AT618" s="285" t="inlineStr">
        <is>
          <t>0</t>
        </is>
      </c>
      <c r="AU618" s="297" t="inlineStr">
        <is>
          <t>0</t>
        </is>
      </c>
      <c r="AV618" s="297" t="inlineStr">
        <is>
          <t>0</t>
        </is>
      </c>
      <c r="AW618" s="297" t="inlineStr">
        <is>
          <t>0</t>
        </is>
      </c>
      <c r="AX618" s="297" t="inlineStr">
        <is>
          <t>0</t>
        </is>
      </c>
      <c r="AY618" s="286" t="inlineStr">
        <is>
          <t>0</t>
        </is>
      </c>
      <c r="AZ618" s="286" t="inlineStr">
        <is>
          <t>0</t>
        </is>
      </c>
      <c r="BA618" s="287" t="inlineStr">
        <is>
          <t>0</t>
        </is>
      </c>
      <c r="BB618" s="286" t="inlineStr">
        <is>
          <t>0</t>
        </is>
      </c>
      <c r="BC618" s="286" t="inlineStr">
        <is>
          <t>0</t>
        </is>
      </c>
      <c r="BD618" s="286" t="inlineStr">
        <is>
          <t>0</t>
        </is>
      </c>
      <c r="BE618" s="286" t="inlineStr">
        <is>
          <t>0</t>
        </is>
      </c>
      <c r="BF618" s="286" t="inlineStr">
        <is>
          <t>0</t>
        </is>
      </c>
      <c r="BG618" s="286" t="inlineStr">
        <is>
          <t>0</t>
        </is>
      </c>
      <c r="BH618" s="297" t="inlineStr">
        <is>
          <t>0</t>
        </is>
      </c>
      <c r="BI618" s="297" t="inlineStr">
        <is>
          <t>0</t>
        </is>
      </c>
      <c r="BJ618" s="297" t="inlineStr">
        <is>
          <t>0</t>
        </is>
      </c>
      <c r="BK618" s="297" t="inlineStr">
        <is>
          <t>0</t>
        </is>
      </c>
      <c r="BL618" s="297" t="inlineStr">
        <is>
          <t>0</t>
        </is>
      </c>
      <c r="BM618" s="297" t="inlineStr">
        <is>
          <t>0</t>
        </is>
      </c>
      <c r="BN618" s="297" t="inlineStr">
        <is>
          <t>0</t>
        </is>
      </c>
      <c r="BO618" s="285" t="inlineStr">
        <is>
          <t>0</t>
        </is>
      </c>
      <c r="BP618" s="297" t="inlineStr">
        <is>
          <t>0</t>
        </is>
      </c>
      <c r="BQ618" s="297" t="inlineStr">
        <is>
          <t>0</t>
        </is>
      </c>
      <c r="BR618" s="297" t="inlineStr">
        <is>
          <t>0</t>
        </is>
      </c>
      <c r="BS618" s="297" t="inlineStr">
        <is>
          <t>0</t>
        </is>
      </c>
      <c r="BT618" s="297" t="inlineStr">
        <is>
          <t>0</t>
        </is>
      </c>
      <c r="BU618" s="297" t="inlineStr">
        <is>
          <t>0</t>
        </is>
      </c>
      <c r="BV618" s="297" t="inlineStr">
        <is>
          <t>0</t>
        </is>
      </c>
      <c r="BW618" s="288" t="inlineStr">
        <is>
          <t>0</t>
        </is>
      </c>
      <c r="BX618" s="276">
        <f>SUM(IF(COUNTIF(#REF!, "*1.*"), 2, 0), IF(COUNTIF(#REF!, "*2.*"), 2, 0), IF(COUNTIF(#REF!, "*3.*"), 2, 0), IF(COUNTIF(#REF!, "*4.*"), 2, 0), IF(COUNTIF(#REF!, "*5.*"), 2, 0), IF(COUNTIF(#REF!, "*6.*"), 2, 0))</f>
        <v/>
      </c>
      <c r="BY618" s="277">
        <f t="array" ref="BY618">SUM(VALUE(AT618),VALUE(AU618),VALUE(AV618),VALUE(AW618),VALUE(AX618),VALUE(AY618),VALUE(AZ618),VALUE(BB618),VALUE(BC618),VALUE(BD618),VALUE(BE618),VALUE(BF618),VALUE(BG618),VALUE(BH618),VALUE(BI618),VALUE(BJ618),VALUE(BK618),VALUE(BL618),VALUE(BM618),VALUE(BN618),VALUE(BO618),VALUE(BP618),VALUE(BQ618),VALUE(BR618),VALUE(BS618),VALUE(BT618),VALUE(BU618),VALUE(BV618),VALUE(BW618))</f>
        <v/>
      </c>
      <c r="BZ618" s="307" t="n"/>
      <c r="CA618" s="307" t="n"/>
      <c r="CB618" s="307" t="n"/>
      <c r="CC618" s="307" t="n"/>
      <c r="CD618" s="307" t="n"/>
      <c r="CE618" s="307" t="n"/>
      <c r="CF618" s="307" t="n"/>
      <c r="CG618" s="307" t="n"/>
      <c r="CH618" s="307" t="n"/>
      <c r="CI618" s="307" t="n"/>
      <c r="CJ618" s="307" t="n"/>
      <c r="CK618" s="307" t="n"/>
      <c r="CL618" s="307" t="n"/>
      <c r="CM618" s="307" t="n"/>
      <c r="CN618" s="307" t="n"/>
      <c r="CO618" s="307" t="n"/>
      <c r="CP618" s="307" t="n"/>
      <c r="CQ618" s="307" t="n"/>
      <c r="CR618" s="279" t="inlineStr"/>
      <c r="CS618" s="280">
        <f>AVERAGE(Value(BY618),value(CR618))</f>
        <v/>
      </c>
      <c r="CT618" s="421">
        <f>(IF(OR(MediaScorecard!BH619="x", MediaScorecard!BI619="x",MediaScorecard!BJ619="x",MediaScorecard!BK619="x",MediaScorecard!BL619="x"),1, 2))</f>
        <v/>
      </c>
      <c r="CU618" s="308" t="n"/>
      <c r="CV618" s="308" t="n"/>
      <c r="CW618" s="308" t="n"/>
      <c r="CX618" s="309" t="n"/>
      <c r="CY618" s="308" t="n"/>
      <c r="CZ618" s="308" t="n"/>
      <c r="DA618" s="308" t="n"/>
    </row>
    <row r="619" ht="21" customHeight="1" s="590">
      <c r="A619" s="421" t="n"/>
      <c r="B619" s="270" t="n"/>
      <c r="C619" s="266" t="n"/>
      <c r="D619" s="267" t="inlineStr"/>
      <c r="E619" s="267" t="inlineStr"/>
      <c r="F619" s="268" t="inlineStr"/>
      <c r="G619" s="421" t="n"/>
      <c r="H619" s="269" t="n"/>
      <c r="I619" s="421" t="n"/>
      <c r="J619" s="421" t="n"/>
      <c r="K619" s="421" t="n"/>
      <c r="L619" s="421" t="n"/>
      <c r="M619" s="421" t="n"/>
      <c r="N619" s="421" t="n"/>
      <c r="O619" s="421" t="n"/>
      <c r="P619" s="421" t="n"/>
      <c r="Q619" s="421" t="n"/>
      <c r="R619" s="270" t="n"/>
      <c r="S619" s="421" t="n"/>
      <c r="T619" s="421" t="n"/>
      <c r="U619" s="421" t="n"/>
      <c r="V619" s="421" t="n"/>
      <c r="W619" s="421" t="n"/>
      <c r="X619" s="421" t="n"/>
      <c r="Y619" s="421" t="n"/>
      <c r="Z619" s="421" t="n"/>
      <c r="AA619" s="421" t="n"/>
      <c r="AB619" s="421" t="n"/>
      <c r="AC619" s="421" t="n"/>
      <c r="AD619" s="421" t="n"/>
      <c r="AE619" s="421" t="n"/>
      <c r="AF619" s="421" t="n"/>
      <c r="AG619" s="421" t="n"/>
      <c r="AH619" s="421" t="n"/>
      <c r="AI619" s="421" t="n"/>
      <c r="AJ619" s="297" t="n"/>
      <c r="AK619" s="297" t="n"/>
      <c r="AL619" s="284" t="n"/>
      <c r="AM619" s="297" t="n"/>
      <c r="AN619" s="285" t="n"/>
      <c r="AO619" s="297" t="n"/>
      <c r="AP619" s="297" t="n"/>
      <c r="AQ619" s="297" t="n"/>
      <c r="AR619" s="297" t="n"/>
      <c r="AS619" s="297" t="n"/>
      <c r="AT619" s="285" t="inlineStr">
        <is>
          <t>0</t>
        </is>
      </c>
      <c r="AU619" s="297" t="inlineStr">
        <is>
          <t>0</t>
        </is>
      </c>
      <c r="AV619" s="297" t="inlineStr">
        <is>
          <t>0</t>
        </is>
      </c>
      <c r="AW619" s="297" t="inlineStr">
        <is>
          <t>0</t>
        </is>
      </c>
      <c r="AX619" s="297" t="inlineStr">
        <is>
          <t>0</t>
        </is>
      </c>
      <c r="AY619" s="286" t="inlineStr">
        <is>
          <t>0</t>
        </is>
      </c>
      <c r="AZ619" s="286" t="inlineStr">
        <is>
          <t>0</t>
        </is>
      </c>
      <c r="BA619" s="287" t="inlineStr">
        <is>
          <t>0</t>
        </is>
      </c>
      <c r="BB619" s="286" t="inlineStr">
        <is>
          <t>0</t>
        </is>
      </c>
      <c r="BC619" s="286" t="inlineStr">
        <is>
          <t>0</t>
        </is>
      </c>
      <c r="BD619" s="286" t="inlineStr">
        <is>
          <t>0</t>
        </is>
      </c>
      <c r="BE619" s="286" t="inlineStr">
        <is>
          <t>0</t>
        </is>
      </c>
      <c r="BF619" s="286" t="inlineStr">
        <is>
          <t>0</t>
        </is>
      </c>
      <c r="BG619" s="286" t="inlineStr">
        <is>
          <t>0</t>
        </is>
      </c>
      <c r="BH619" s="297" t="inlineStr">
        <is>
          <t>0</t>
        </is>
      </c>
      <c r="BI619" s="297" t="inlineStr">
        <is>
          <t>0</t>
        </is>
      </c>
      <c r="BJ619" s="297" t="inlineStr">
        <is>
          <t>0</t>
        </is>
      </c>
      <c r="BK619" s="297" t="inlineStr">
        <is>
          <t>0</t>
        </is>
      </c>
      <c r="BL619" s="297" t="inlineStr">
        <is>
          <t>0</t>
        </is>
      </c>
      <c r="BM619" s="297" t="inlineStr">
        <is>
          <t>0</t>
        </is>
      </c>
      <c r="BN619" s="297" t="inlineStr">
        <is>
          <t>0</t>
        </is>
      </c>
      <c r="BO619" s="285" t="inlineStr">
        <is>
          <t>0</t>
        </is>
      </c>
      <c r="BP619" s="297" t="inlineStr">
        <is>
          <t>0</t>
        </is>
      </c>
      <c r="BQ619" s="297" t="inlineStr">
        <is>
          <t>0</t>
        </is>
      </c>
      <c r="BR619" s="297" t="inlineStr">
        <is>
          <t>0</t>
        </is>
      </c>
      <c r="BS619" s="297" t="inlineStr">
        <is>
          <t>0</t>
        </is>
      </c>
      <c r="BT619" s="297" t="inlineStr">
        <is>
          <t>0</t>
        </is>
      </c>
      <c r="BU619" s="297" t="inlineStr">
        <is>
          <t>0</t>
        </is>
      </c>
      <c r="BV619" s="297" t="inlineStr">
        <is>
          <t>0</t>
        </is>
      </c>
      <c r="BW619" s="288" t="inlineStr">
        <is>
          <t>0</t>
        </is>
      </c>
      <c r="BX619" s="276">
        <f>SUM(IF(COUNTIF(#REF!, "*1.*"), 2, 0), IF(COUNTIF(#REF!, "*2.*"), 2, 0), IF(COUNTIF(#REF!, "*3.*"), 2, 0), IF(COUNTIF(#REF!, "*4.*"), 2, 0), IF(COUNTIF(#REF!, "*5.*"), 2, 0), IF(COUNTIF(#REF!, "*6.*"), 2, 0))</f>
        <v/>
      </c>
      <c r="BY619" s="277">
        <f t="array" ref="BY619">SUM(VALUE(AT619),VALUE(AU619),VALUE(AV619),VALUE(AW619),VALUE(AX619),VALUE(AY619),VALUE(AZ619),VALUE(BB619),VALUE(BC619),VALUE(BD619),VALUE(BE619),VALUE(BF619),VALUE(BG619),VALUE(BH619),VALUE(BI619),VALUE(BJ619),VALUE(BK619),VALUE(BL619),VALUE(BM619),VALUE(BN619),VALUE(BO619),VALUE(BP619),VALUE(BQ619),VALUE(BR619),VALUE(BS619),VALUE(BT619),VALUE(BU619),VALUE(BV619),VALUE(BW619))</f>
        <v/>
      </c>
      <c r="BZ619" s="307" t="n"/>
      <c r="CA619" s="307" t="n"/>
      <c r="CB619" s="307" t="n"/>
      <c r="CC619" s="307" t="n"/>
      <c r="CD619" s="307" t="n"/>
      <c r="CE619" s="307" t="n"/>
      <c r="CF619" s="307" t="n"/>
      <c r="CG619" s="307" t="n"/>
      <c r="CH619" s="307" t="n"/>
      <c r="CI619" s="307" t="n"/>
      <c r="CJ619" s="307" t="n"/>
      <c r="CK619" s="307" t="n"/>
      <c r="CL619" s="307" t="n"/>
      <c r="CM619" s="307" t="n"/>
      <c r="CN619" s="307" t="n"/>
      <c r="CO619" s="307" t="n"/>
      <c r="CP619" s="307" t="n"/>
      <c r="CQ619" s="307" t="n"/>
      <c r="CR619" s="279" t="inlineStr"/>
      <c r="CS619" s="280">
        <f>AVERAGE(Value(BY619),value(CR619))</f>
        <v/>
      </c>
      <c r="CT619" s="421">
        <f>(IF(OR(MediaScorecard!BH620="x", MediaScorecard!BI620="x",MediaScorecard!BJ620="x",MediaScorecard!BK620="x",MediaScorecard!BL620="x"),1, 2))</f>
        <v/>
      </c>
      <c r="CU619" s="308" t="n"/>
      <c r="CV619" s="308" t="n"/>
      <c r="CW619" s="308" t="n"/>
      <c r="CX619" s="309" t="n"/>
      <c r="CY619" s="308" t="n"/>
      <c r="CZ619" s="308" t="n"/>
      <c r="DA619" s="308" t="n"/>
    </row>
    <row r="620" ht="21" customHeight="1" s="590">
      <c r="A620" s="421" t="n"/>
      <c r="B620" s="270" t="n"/>
      <c r="C620" s="266" t="n"/>
      <c r="D620" s="267" t="inlineStr"/>
      <c r="E620" s="267" t="inlineStr"/>
      <c r="F620" s="268" t="inlineStr"/>
      <c r="G620" s="421" t="n"/>
      <c r="H620" s="269" t="n"/>
      <c r="I620" s="421" t="n"/>
      <c r="J620" s="421" t="n"/>
      <c r="K620" s="421" t="n"/>
      <c r="L620" s="421" t="n"/>
      <c r="M620" s="421" t="n"/>
      <c r="N620" s="421" t="n"/>
      <c r="O620" s="421" t="n"/>
      <c r="P620" s="421" t="n"/>
      <c r="Q620" s="421" t="n"/>
      <c r="R620" s="270" t="n"/>
      <c r="S620" s="421" t="n"/>
      <c r="T620" s="421" t="n"/>
      <c r="U620" s="421" t="n"/>
      <c r="V620" s="421" t="n"/>
      <c r="W620" s="421" t="n"/>
      <c r="X620" s="421" t="n"/>
      <c r="Y620" s="421" t="n"/>
      <c r="Z620" s="421" t="n"/>
      <c r="AA620" s="421" t="n"/>
      <c r="AB620" s="421" t="n"/>
      <c r="AC620" s="421" t="n"/>
      <c r="AD620" s="421" t="n"/>
      <c r="AE620" s="421" t="n"/>
      <c r="AF620" s="421" t="n"/>
      <c r="AG620" s="421" t="n"/>
      <c r="AH620" s="421" t="n"/>
      <c r="AI620" s="421" t="n"/>
      <c r="AJ620" s="297" t="n"/>
      <c r="AK620" s="297" t="n"/>
      <c r="AL620" s="284" t="n"/>
      <c r="AM620" s="297" t="n"/>
      <c r="AN620" s="285" t="n"/>
      <c r="AO620" s="297" t="n"/>
      <c r="AP620" s="297" t="n"/>
      <c r="AQ620" s="297" t="n"/>
      <c r="AR620" s="297" t="n"/>
      <c r="AS620" s="297" t="n"/>
      <c r="AT620" s="285" t="inlineStr">
        <is>
          <t>0</t>
        </is>
      </c>
      <c r="AU620" s="297" t="inlineStr">
        <is>
          <t>0</t>
        </is>
      </c>
      <c r="AV620" s="297" t="inlineStr">
        <is>
          <t>0</t>
        </is>
      </c>
      <c r="AW620" s="297" t="inlineStr">
        <is>
          <t>0</t>
        </is>
      </c>
      <c r="AX620" s="297" t="inlineStr">
        <is>
          <t>0</t>
        </is>
      </c>
      <c r="AY620" s="286" t="inlineStr">
        <is>
          <t>0</t>
        </is>
      </c>
      <c r="AZ620" s="286" t="inlineStr">
        <is>
          <t>0</t>
        </is>
      </c>
      <c r="BA620" s="287" t="inlineStr">
        <is>
          <t>0</t>
        </is>
      </c>
      <c r="BB620" s="286" t="inlineStr">
        <is>
          <t>0</t>
        </is>
      </c>
      <c r="BC620" s="286" t="inlineStr">
        <is>
          <t>0</t>
        </is>
      </c>
      <c r="BD620" s="286" t="inlineStr">
        <is>
          <t>0</t>
        </is>
      </c>
      <c r="BE620" s="286" t="inlineStr">
        <is>
          <t>0</t>
        </is>
      </c>
      <c r="BF620" s="286" t="inlineStr">
        <is>
          <t>0</t>
        </is>
      </c>
      <c r="BG620" s="286" t="inlineStr">
        <is>
          <t>0</t>
        </is>
      </c>
      <c r="BH620" s="297" t="inlineStr">
        <is>
          <t>0</t>
        </is>
      </c>
      <c r="BI620" s="297" t="inlineStr">
        <is>
          <t>0</t>
        </is>
      </c>
      <c r="BJ620" s="297" t="inlineStr">
        <is>
          <t>0</t>
        </is>
      </c>
      <c r="BK620" s="297" t="inlineStr">
        <is>
          <t>0</t>
        </is>
      </c>
      <c r="BL620" s="297" t="inlineStr">
        <is>
          <t>0</t>
        </is>
      </c>
      <c r="BM620" s="297" t="inlineStr">
        <is>
          <t>0</t>
        </is>
      </c>
      <c r="BN620" s="297" t="inlineStr">
        <is>
          <t>0</t>
        </is>
      </c>
      <c r="BO620" s="285" t="inlineStr">
        <is>
          <t>0</t>
        </is>
      </c>
      <c r="BP620" s="297" t="inlineStr">
        <is>
          <t>0</t>
        </is>
      </c>
      <c r="BQ620" s="297" t="inlineStr">
        <is>
          <t>0</t>
        </is>
      </c>
      <c r="BR620" s="297" t="inlineStr">
        <is>
          <t>0</t>
        </is>
      </c>
      <c r="BS620" s="297" t="inlineStr">
        <is>
          <t>0</t>
        </is>
      </c>
      <c r="BT620" s="297" t="inlineStr">
        <is>
          <t>0</t>
        </is>
      </c>
      <c r="BU620" s="297" t="inlineStr">
        <is>
          <t>0</t>
        </is>
      </c>
      <c r="BV620" s="297" t="inlineStr">
        <is>
          <t>0</t>
        </is>
      </c>
      <c r="BW620" s="288" t="inlineStr">
        <is>
          <t>0</t>
        </is>
      </c>
      <c r="BX620" s="276">
        <f>SUM(IF(COUNTIF(#REF!, "*1.*"), 2, 0), IF(COUNTIF(#REF!, "*2.*"), 2, 0), IF(COUNTIF(#REF!, "*3.*"), 2, 0), IF(COUNTIF(#REF!, "*4.*"), 2, 0), IF(COUNTIF(#REF!, "*5.*"), 2, 0), IF(COUNTIF(#REF!, "*6.*"), 2, 0))</f>
        <v/>
      </c>
      <c r="BY620" s="277">
        <f t="array" ref="BY620">SUM(VALUE(AT620),VALUE(AU620),VALUE(AV620),VALUE(AW620),VALUE(AX620),VALUE(AY620),VALUE(AZ620),VALUE(BB620),VALUE(BC620),VALUE(BD620),VALUE(BE620),VALUE(BF620),VALUE(BG620),VALUE(BH620),VALUE(BI620),VALUE(BJ620),VALUE(BK620),VALUE(BL620),VALUE(BM620),VALUE(BN620),VALUE(BO620),VALUE(BP620),VALUE(BQ620),VALUE(BR620),VALUE(BS620),VALUE(BT620),VALUE(BU620),VALUE(BV620),VALUE(BW620))</f>
        <v/>
      </c>
      <c r="BZ620" s="307" t="n"/>
      <c r="CA620" s="307" t="n"/>
      <c r="CB620" s="307" t="n"/>
      <c r="CC620" s="307" t="n"/>
      <c r="CD620" s="307" t="n"/>
      <c r="CE620" s="307" t="n"/>
      <c r="CF620" s="307" t="n"/>
      <c r="CG620" s="307" t="n"/>
      <c r="CH620" s="307" t="n"/>
      <c r="CI620" s="307" t="n"/>
      <c r="CJ620" s="307" t="n"/>
      <c r="CK620" s="307" t="n"/>
      <c r="CL620" s="307" t="n"/>
      <c r="CM620" s="307" t="n"/>
      <c r="CN620" s="307" t="n"/>
      <c r="CO620" s="307" t="n"/>
      <c r="CP620" s="307" t="n"/>
      <c r="CQ620" s="307" t="n"/>
      <c r="CR620" s="279" t="inlineStr"/>
      <c r="CS620" s="280">
        <f>AVERAGE(Value(BY620),value(CR620))</f>
        <v/>
      </c>
      <c r="CT620" s="421">
        <f>(IF(OR(MediaScorecard!BH621="x", MediaScorecard!BI621="x",MediaScorecard!BJ621="x",MediaScorecard!BK621="x",MediaScorecard!BL621="x"),1, 2))</f>
        <v/>
      </c>
      <c r="CU620" s="308" t="n"/>
      <c r="CV620" s="308" t="n"/>
      <c r="CW620" s="308" t="n"/>
      <c r="CX620" s="309" t="n"/>
      <c r="CY620" s="308" t="n"/>
      <c r="CZ620" s="308" t="n"/>
      <c r="DA620" s="308" t="n"/>
    </row>
    <row r="621" ht="21" customHeight="1" s="590">
      <c r="A621" s="421" t="n"/>
      <c r="B621" s="270" t="n"/>
      <c r="C621" s="266" t="n"/>
      <c r="D621" s="267" t="inlineStr"/>
      <c r="E621" s="267" t="inlineStr"/>
      <c r="F621" s="268" t="inlineStr"/>
      <c r="G621" s="421" t="n"/>
      <c r="H621" s="269" t="n"/>
      <c r="I621" s="421" t="n"/>
      <c r="J621" s="421" t="n"/>
      <c r="K621" s="421" t="n"/>
      <c r="L621" s="421" t="n"/>
      <c r="M621" s="421" t="n"/>
      <c r="N621" s="421" t="n"/>
      <c r="O621" s="421" t="n"/>
      <c r="P621" s="421" t="n"/>
      <c r="Q621" s="421" t="n"/>
      <c r="R621" s="270" t="n"/>
      <c r="S621" s="421" t="n"/>
      <c r="T621" s="421" t="n"/>
      <c r="U621" s="421" t="n"/>
      <c r="V621" s="421" t="n"/>
      <c r="W621" s="421" t="n"/>
      <c r="X621" s="421" t="n"/>
      <c r="Y621" s="421" t="n"/>
      <c r="Z621" s="421" t="n"/>
      <c r="AA621" s="421" t="n"/>
      <c r="AB621" s="421" t="n"/>
      <c r="AC621" s="421" t="n"/>
      <c r="AD621" s="421" t="n"/>
      <c r="AE621" s="421" t="n"/>
      <c r="AF621" s="421" t="n"/>
      <c r="AG621" s="421" t="n"/>
      <c r="AH621" s="421" t="n"/>
      <c r="AI621" s="421" t="n"/>
      <c r="AJ621" s="297" t="n"/>
      <c r="AK621" s="297" t="n"/>
      <c r="AL621" s="284" t="n"/>
      <c r="AM621" s="297" t="n"/>
      <c r="AN621" s="285" t="n"/>
      <c r="AO621" s="297" t="n"/>
      <c r="AP621" s="297" t="n"/>
      <c r="AQ621" s="297" t="n"/>
      <c r="AR621" s="297" t="n"/>
      <c r="AS621" s="297" t="n"/>
      <c r="AT621" s="285" t="inlineStr">
        <is>
          <t>0</t>
        </is>
      </c>
      <c r="AU621" s="297" t="inlineStr">
        <is>
          <t>0</t>
        </is>
      </c>
      <c r="AV621" s="297" t="inlineStr">
        <is>
          <t>0</t>
        </is>
      </c>
      <c r="AW621" s="297" t="inlineStr">
        <is>
          <t>0</t>
        </is>
      </c>
      <c r="AX621" s="297" t="inlineStr">
        <is>
          <t>0</t>
        </is>
      </c>
      <c r="AY621" s="286" t="inlineStr">
        <is>
          <t>0</t>
        </is>
      </c>
      <c r="AZ621" s="286" t="inlineStr">
        <is>
          <t>0</t>
        </is>
      </c>
      <c r="BA621" s="287" t="inlineStr">
        <is>
          <t>0</t>
        </is>
      </c>
      <c r="BB621" s="286" t="inlineStr">
        <is>
          <t>0</t>
        </is>
      </c>
      <c r="BC621" s="286" t="inlineStr">
        <is>
          <t>0</t>
        </is>
      </c>
      <c r="BD621" s="286" t="inlineStr">
        <is>
          <t>0</t>
        </is>
      </c>
      <c r="BE621" s="286" t="inlineStr">
        <is>
          <t>0</t>
        </is>
      </c>
      <c r="BF621" s="286" t="inlineStr">
        <is>
          <t>0</t>
        </is>
      </c>
      <c r="BG621" s="286" t="inlineStr">
        <is>
          <t>0</t>
        </is>
      </c>
      <c r="BH621" s="297" t="inlineStr">
        <is>
          <t>0</t>
        </is>
      </c>
      <c r="BI621" s="297" t="inlineStr">
        <is>
          <t>0</t>
        </is>
      </c>
      <c r="BJ621" s="297" t="inlineStr">
        <is>
          <t>0</t>
        </is>
      </c>
      <c r="BK621" s="297" t="inlineStr">
        <is>
          <t>0</t>
        </is>
      </c>
      <c r="BL621" s="297" t="inlineStr">
        <is>
          <t>0</t>
        </is>
      </c>
      <c r="BM621" s="297" t="inlineStr">
        <is>
          <t>0</t>
        </is>
      </c>
      <c r="BN621" s="297" t="inlineStr">
        <is>
          <t>0</t>
        </is>
      </c>
      <c r="BO621" s="285" t="inlineStr">
        <is>
          <t>0</t>
        </is>
      </c>
      <c r="BP621" s="297" t="inlineStr">
        <is>
          <t>0</t>
        </is>
      </c>
      <c r="BQ621" s="297" t="inlineStr">
        <is>
          <t>0</t>
        </is>
      </c>
      <c r="BR621" s="297" t="inlineStr">
        <is>
          <t>0</t>
        </is>
      </c>
      <c r="BS621" s="297" t="inlineStr">
        <is>
          <t>0</t>
        </is>
      </c>
      <c r="BT621" s="297" t="inlineStr">
        <is>
          <t>0</t>
        </is>
      </c>
      <c r="BU621" s="297" t="inlineStr">
        <is>
          <t>0</t>
        </is>
      </c>
      <c r="BV621" s="297" t="inlineStr">
        <is>
          <t>0</t>
        </is>
      </c>
      <c r="BW621" s="288" t="inlineStr">
        <is>
          <t>0</t>
        </is>
      </c>
      <c r="BX621" s="276">
        <f>SUM(IF(COUNTIF(#REF!, "*1.*"), 2, 0), IF(COUNTIF(#REF!, "*2.*"), 2, 0), IF(COUNTIF(#REF!, "*3.*"), 2, 0), IF(COUNTIF(#REF!, "*4.*"), 2, 0), IF(COUNTIF(#REF!, "*5.*"), 2, 0), IF(COUNTIF(#REF!, "*6.*"), 2, 0))</f>
        <v/>
      </c>
      <c r="BY621" s="277">
        <f t="array" ref="BY621">SUM(VALUE(AT621),VALUE(AU621),VALUE(AV621),VALUE(AW621),VALUE(AX621),VALUE(AY621),VALUE(AZ621),VALUE(BB621),VALUE(BC621),VALUE(BD621),VALUE(BE621),VALUE(BF621),VALUE(BG621),VALUE(BH621),VALUE(BI621),VALUE(BJ621),VALUE(BK621),VALUE(BL621),VALUE(BM621),VALUE(BN621),VALUE(BO621),VALUE(BP621),VALUE(BQ621),VALUE(BR621),VALUE(BS621),VALUE(BT621),VALUE(BU621),VALUE(BV621),VALUE(BW621))</f>
        <v/>
      </c>
      <c r="BZ621" s="307" t="n"/>
      <c r="CA621" s="307" t="n"/>
      <c r="CB621" s="307" t="n"/>
      <c r="CC621" s="307" t="n"/>
      <c r="CD621" s="307" t="n"/>
      <c r="CE621" s="307" t="n"/>
      <c r="CF621" s="307" t="n"/>
      <c r="CG621" s="307" t="n"/>
      <c r="CH621" s="307" t="n"/>
      <c r="CI621" s="307" t="n"/>
      <c r="CJ621" s="307" t="n"/>
      <c r="CK621" s="307" t="n"/>
      <c r="CL621" s="307" t="n"/>
      <c r="CM621" s="307" t="n"/>
      <c r="CN621" s="307" t="n"/>
      <c r="CO621" s="307" t="n"/>
      <c r="CP621" s="307" t="n"/>
      <c r="CQ621" s="307" t="n"/>
      <c r="CR621" s="279" t="inlineStr"/>
      <c r="CS621" s="280">
        <f>AVERAGE(Value(BY621),value(CR621))</f>
        <v/>
      </c>
      <c r="CT621" s="421">
        <f>(IF(OR(MediaScorecard!BH622="x", MediaScorecard!BI622="x",MediaScorecard!BJ622="x",MediaScorecard!BK622="x",MediaScorecard!BL622="x"),1, 2))</f>
        <v/>
      </c>
      <c r="CU621" s="308" t="n"/>
      <c r="CV621" s="308" t="n"/>
      <c r="CW621" s="308" t="n"/>
      <c r="CX621" s="309" t="n"/>
      <c r="CY621" s="308" t="n"/>
      <c r="CZ621" s="308" t="n"/>
      <c r="DA621" s="308" t="n"/>
    </row>
    <row r="622" ht="21" customHeight="1" s="590">
      <c r="A622" s="421" t="n"/>
      <c r="B622" s="270" t="n"/>
      <c r="C622" s="266" t="n"/>
      <c r="D622" s="267" t="inlineStr"/>
      <c r="E622" s="267" t="inlineStr"/>
      <c r="F622" s="268" t="inlineStr"/>
      <c r="G622" s="421" t="n"/>
      <c r="H622" s="269" t="n"/>
      <c r="I622" s="421" t="n"/>
      <c r="J622" s="421" t="n"/>
      <c r="K622" s="421" t="n"/>
      <c r="L622" s="421" t="n"/>
      <c r="M622" s="421" t="n"/>
      <c r="N622" s="421" t="n"/>
      <c r="O622" s="421" t="n"/>
      <c r="P622" s="421" t="n"/>
      <c r="Q622" s="421" t="n"/>
      <c r="R622" s="270" t="n"/>
      <c r="S622" s="421" t="n"/>
      <c r="T622" s="421" t="n"/>
      <c r="U622" s="421" t="n"/>
      <c r="V622" s="421" t="n"/>
      <c r="W622" s="421" t="n"/>
      <c r="X622" s="421" t="n"/>
      <c r="Y622" s="421" t="n"/>
      <c r="Z622" s="421" t="n"/>
      <c r="AA622" s="421" t="n"/>
      <c r="AB622" s="421" t="n"/>
      <c r="AC622" s="421" t="n"/>
      <c r="AD622" s="421" t="n"/>
      <c r="AE622" s="421" t="n"/>
      <c r="AF622" s="421" t="n"/>
      <c r="AG622" s="421" t="n"/>
      <c r="AH622" s="421" t="n"/>
      <c r="AI622" s="421" t="n"/>
      <c r="AJ622" s="297" t="n"/>
      <c r="AK622" s="297" t="n"/>
      <c r="AL622" s="284" t="n"/>
      <c r="AM622" s="297" t="n"/>
      <c r="AN622" s="285" t="n"/>
      <c r="AO622" s="297" t="n"/>
      <c r="AP622" s="297" t="n"/>
      <c r="AQ622" s="297" t="n"/>
      <c r="AR622" s="297" t="n"/>
      <c r="AS622" s="297" t="n"/>
      <c r="AT622" s="285" t="inlineStr">
        <is>
          <t>0</t>
        </is>
      </c>
      <c r="AU622" s="297" t="inlineStr">
        <is>
          <t>0</t>
        </is>
      </c>
      <c r="AV622" s="297" t="inlineStr">
        <is>
          <t>0</t>
        </is>
      </c>
      <c r="AW622" s="297" t="inlineStr">
        <is>
          <t>0</t>
        </is>
      </c>
      <c r="AX622" s="297" t="inlineStr">
        <is>
          <t>0</t>
        </is>
      </c>
      <c r="AY622" s="286" t="inlineStr">
        <is>
          <t>0</t>
        </is>
      </c>
      <c r="AZ622" s="286" t="inlineStr">
        <is>
          <t>0</t>
        </is>
      </c>
      <c r="BA622" s="287" t="inlineStr">
        <is>
          <t>0</t>
        </is>
      </c>
      <c r="BB622" s="286" t="inlineStr">
        <is>
          <t>0</t>
        </is>
      </c>
      <c r="BC622" s="286" t="inlineStr">
        <is>
          <t>0</t>
        </is>
      </c>
      <c r="BD622" s="286" t="inlineStr">
        <is>
          <t>0</t>
        </is>
      </c>
      <c r="BE622" s="286" t="inlineStr">
        <is>
          <t>0</t>
        </is>
      </c>
      <c r="BF622" s="286" t="inlineStr">
        <is>
          <t>0</t>
        </is>
      </c>
      <c r="BG622" s="286" t="inlineStr">
        <is>
          <t>0</t>
        </is>
      </c>
      <c r="BH622" s="297" t="inlineStr">
        <is>
          <t>0</t>
        </is>
      </c>
      <c r="BI622" s="297" t="inlineStr">
        <is>
          <t>0</t>
        </is>
      </c>
      <c r="BJ622" s="297" t="inlineStr">
        <is>
          <t>0</t>
        </is>
      </c>
      <c r="BK622" s="297" t="inlineStr">
        <is>
          <t>0</t>
        </is>
      </c>
      <c r="BL622" s="297" t="inlineStr">
        <is>
          <t>0</t>
        </is>
      </c>
      <c r="BM622" s="297" t="inlineStr">
        <is>
          <t>0</t>
        </is>
      </c>
      <c r="BN622" s="297" t="inlineStr">
        <is>
          <t>0</t>
        </is>
      </c>
      <c r="BO622" s="285" t="inlineStr">
        <is>
          <t>0</t>
        </is>
      </c>
      <c r="BP622" s="297" t="inlineStr">
        <is>
          <t>0</t>
        </is>
      </c>
      <c r="BQ622" s="297" t="inlineStr">
        <is>
          <t>0</t>
        </is>
      </c>
      <c r="BR622" s="297" t="inlineStr">
        <is>
          <t>0</t>
        </is>
      </c>
      <c r="BS622" s="297" t="inlineStr">
        <is>
          <t>0</t>
        </is>
      </c>
      <c r="BT622" s="297" t="inlineStr">
        <is>
          <t>0</t>
        </is>
      </c>
      <c r="BU622" s="297" t="inlineStr">
        <is>
          <t>0</t>
        </is>
      </c>
      <c r="BV622" s="297" t="inlineStr">
        <is>
          <t>0</t>
        </is>
      </c>
      <c r="BW622" s="288" t="inlineStr">
        <is>
          <t>0</t>
        </is>
      </c>
      <c r="BX622" s="276">
        <f>SUM(IF(COUNTIF(#REF!, "*1.*"), 2, 0), IF(COUNTIF(#REF!, "*2.*"), 2, 0), IF(COUNTIF(#REF!, "*3.*"), 2, 0), IF(COUNTIF(#REF!, "*4.*"), 2, 0), IF(COUNTIF(#REF!, "*5.*"), 2, 0), IF(COUNTIF(#REF!, "*6.*"), 2, 0))</f>
        <v/>
      </c>
      <c r="BY622" s="277">
        <f t="array" ref="BY622">SUM(VALUE(AT622),VALUE(AU622),VALUE(AV622),VALUE(AW622),VALUE(AX622),VALUE(AY622),VALUE(AZ622),VALUE(BB622),VALUE(BC622),VALUE(BD622),VALUE(BE622),VALUE(BF622),VALUE(BG622),VALUE(BH622),VALUE(BI622),VALUE(BJ622),VALUE(BK622),VALUE(BL622),VALUE(BM622),VALUE(BN622),VALUE(BO622),VALUE(BP622),VALUE(BQ622),VALUE(BR622),VALUE(BS622),VALUE(BT622),VALUE(BU622),VALUE(BV622),VALUE(BW622))</f>
        <v/>
      </c>
      <c r="BZ622" s="307" t="n"/>
      <c r="CA622" s="307" t="n"/>
      <c r="CB622" s="307" t="n"/>
      <c r="CC622" s="307" t="n"/>
      <c r="CD622" s="307" t="n"/>
      <c r="CE622" s="307" t="n"/>
      <c r="CF622" s="307" t="n"/>
      <c r="CG622" s="307" t="n"/>
      <c r="CH622" s="307" t="n"/>
      <c r="CI622" s="307" t="n"/>
      <c r="CJ622" s="307" t="n"/>
      <c r="CK622" s="307" t="n"/>
      <c r="CL622" s="307" t="n"/>
      <c r="CM622" s="307" t="n"/>
      <c r="CN622" s="307" t="n"/>
      <c r="CO622" s="307" t="n"/>
      <c r="CP622" s="307" t="n"/>
      <c r="CQ622" s="307" t="n"/>
      <c r="CR622" s="279" t="inlineStr"/>
      <c r="CS622" s="280">
        <f>AVERAGE(Value(BY622),value(CR622))</f>
        <v/>
      </c>
      <c r="CT622" s="421">
        <f>(IF(OR(MediaScorecard!BH623="x", MediaScorecard!BI623="x",MediaScorecard!BJ623="x",MediaScorecard!BK623="x",MediaScorecard!BL623="x"),1, 2))</f>
        <v/>
      </c>
      <c r="CU622" s="308" t="n"/>
      <c r="CV622" s="308" t="n"/>
      <c r="CW622" s="308" t="n"/>
      <c r="CX622" s="309" t="n"/>
      <c r="CY622" s="308" t="n"/>
      <c r="CZ622" s="308" t="n"/>
      <c r="DA622" s="308" t="n"/>
    </row>
    <row r="623" ht="21" customHeight="1" s="590">
      <c r="A623" s="421" t="n"/>
      <c r="B623" s="270" t="n"/>
      <c r="C623" s="266" t="n"/>
      <c r="D623" s="267" t="inlineStr"/>
      <c r="E623" s="267" t="inlineStr"/>
      <c r="F623" s="268" t="inlineStr"/>
      <c r="G623" s="421" t="n"/>
      <c r="H623" s="269" t="n"/>
      <c r="I623" s="421" t="n"/>
      <c r="J623" s="421" t="n"/>
      <c r="K623" s="421" t="n"/>
      <c r="L623" s="421" t="n"/>
      <c r="M623" s="421" t="n"/>
      <c r="N623" s="421" t="n"/>
      <c r="O623" s="421" t="n"/>
      <c r="P623" s="421" t="n"/>
      <c r="Q623" s="421" t="n"/>
      <c r="R623" s="270" t="n"/>
      <c r="S623" s="421" t="n"/>
      <c r="T623" s="421" t="n"/>
      <c r="U623" s="421" t="n"/>
      <c r="V623" s="421" t="n"/>
      <c r="W623" s="421" t="n"/>
      <c r="X623" s="421" t="n"/>
      <c r="Y623" s="421" t="n"/>
      <c r="Z623" s="421" t="n"/>
      <c r="AA623" s="421" t="n"/>
      <c r="AB623" s="421" t="n"/>
      <c r="AC623" s="421" t="n"/>
      <c r="AD623" s="421" t="n"/>
      <c r="AE623" s="421" t="n"/>
      <c r="AF623" s="421" t="n"/>
      <c r="AG623" s="421" t="n"/>
      <c r="AH623" s="421" t="n"/>
      <c r="AI623" s="421" t="n"/>
      <c r="AJ623" s="297" t="n"/>
      <c r="AK623" s="297" t="n"/>
      <c r="AL623" s="284" t="n"/>
      <c r="AM623" s="297" t="n"/>
      <c r="AN623" s="285" t="n"/>
      <c r="AO623" s="297" t="n"/>
      <c r="AP623" s="297" t="n"/>
      <c r="AQ623" s="297" t="n"/>
      <c r="AR623" s="297" t="n"/>
      <c r="AS623" s="297" t="n"/>
      <c r="AT623" s="285" t="inlineStr">
        <is>
          <t>0</t>
        </is>
      </c>
      <c r="AU623" s="297" t="inlineStr">
        <is>
          <t>0</t>
        </is>
      </c>
      <c r="AV623" s="297" t="inlineStr">
        <is>
          <t>0</t>
        </is>
      </c>
      <c r="AW623" s="297" t="inlineStr">
        <is>
          <t>0</t>
        </is>
      </c>
      <c r="AX623" s="297" t="inlineStr">
        <is>
          <t>0</t>
        </is>
      </c>
      <c r="AY623" s="286" t="inlineStr">
        <is>
          <t>0</t>
        </is>
      </c>
      <c r="AZ623" s="286" t="inlineStr">
        <is>
          <t>0</t>
        </is>
      </c>
      <c r="BA623" s="287" t="inlineStr">
        <is>
          <t>0</t>
        </is>
      </c>
      <c r="BB623" s="286" t="inlineStr">
        <is>
          <t>0</t>
        </is>
      </c>
      <c r="BC623" s="286" t="inlineStr">
        <is>
          <t>0</t>
        </is>
      </c>
      <c r="BD623" s="286" t="inlineStr">
        <is>
          <t>0</t>
        </is>
      </c>
      <c r="BE623" s="286" t="inlineStr">
        <is>
          <t>0</t>
        </is>
      </c>
      <c r="BF623" s="286" t="inlineStr">
        <is>
          <t>0</t>
        </is>
      </c>
      <c r="BG623" s="286" t="inlineStr">
        <is>
          <t>0</t>
        </is>
      </c>
      <c r="BH623" s="297" t="inlineStr">
        <is>
          <t>0</t>
        </is>
      </c>
      <c r="BI623" s="297" t="inlineStr">
        <is>
          <t>0</t>
        </is>
      </c>
      <c r="BJ623" s="297" t="inlineStr">
        <is>
          <t>0</t>
        </is>
      </c>
      <c r="BK623" s="297" t="inlineStr">
        <is>
          <t>0</t>
        </is>
      </c>
      <c r="BL623" s="297" t="inlineStr">
        <is>
          <t>0</t>
        </is>
      </c>
      <c r="BM623" s="297" t="inlineStr">
        <is>
          <t>0</t>
        </is>
      </c>
      <c r="BN623" s="297" t="inlineStr">
        <is>
          <t>0</t>
        </is>
      </c>
      <c r="BO623" s="285" t="inlineStr">
        <is>
          <t>0</t>
        </is>
      </c>
      <c r="BP623" s="297" t="inlineStr">
        <is>
          <t>0</t>
        </is>
      </c>
      <c r="BQ623" s="297" t="inlineStr">
        <is>
          <t>0</t>
        </is>
      </c>
      <c r="BR623" s="297" t="inlineStr">
        <is>
          <t>0</t>
        </is>
      </c>
      <c r="BS623" s="297" t="inlineStr">
        <is>
          <t>0</t>
        </is>
      </c>
      <c r="BT623" s="297" t="inlineStr">
        <is>
          <t>0</t>
        </is>
      </c>
      <c r="BU623" s="297" t="inlineStr">
        <is>
          <t>0</t>
        </is>
      </c>
      <c r="BV623" s="297" t="inlineStr">
        <is>
          <t>0</t>
        </is>
      </c>
      <c r="BW623" s="288" t="inlineStr">
        <is>
          <t>0</t>
        </is>
      </c>
      <c r="BX623" s="276">
        <f>SUM(IF(COUNTIF(#REF!, "*1.*"), 2, 0), IF(COUNTIF(#REF!, "*2.*"), 2, 0), IF(COUNTIF(#REF!, "*3.*"), 2, 0), IF(COUNTIF(#REF!, "*4.*"), 2, 0), IF(COUNTIF(#REF!, "*5.*"), 2, 0), IF(COUNTIF(#REF!, "*6.*"), 2, 0))</f>
        <v/>
      </c>
      <c r="BY623" s="277">
        <f t="array" ref="BY623">SUM(VALUE(AT623),VALUE(AU623),VALUE(AV623),VALUE(AW623),VALUE(AX623),VALUE(AY623),VALUE(AZ623),VALUE(BB623),VALUE(BC623),VALUE(BD623),VALUE(BE623),VALUE(BF623),VALUE(BG623),VALUE(BH623),VALUE(BI623),VALUE(BJ623),VALUE(BK623),VALUE(BL623),VALUE(BM623),VALUE(BN623),VALUE(BO623),VALUE(BP623),VALUE(BQ623),VALUE(BR623),VALUE(BS623),VALUE(BT623),VALUE(BU623),VALUE(BV623),VALUE(BW623))</f>
        <v/>
      </c>
      <c r="BZ623" s="307" t="n"/>
      <c r="CA623" s="307" t="n"/>
      <c r="CB623" s="307" t="n"/>
      <c r="CC623" s="307" t="n"/>
      <c r="CD623" s="307" t="n"/>
      <c r="CE623" s="307" t="n"/>
      <c r="CF623" s="307" t="n"/>
      <c r="CG623" s="307" t="n"/>
      <c r="CH623" s="307" t="n"/>
      <c r="CI623" s="307" t="n"/>
      <c r="CJ623" s="307" t="n"/>
      <c r="CK623" s="307" t="n"/>
      <c r="CL623" s="307" t="n"/>
      <c r="CM623" s="307" t="n"/>
      <c r="CN623" s="307" t="n"/>
      <c r="CO623" s="307" t="n"/>
      <c r="CP623" s="307" t="n"/>
      <c r="CQ623" s="307" t="n"/>
      <c r="CR623" s="279" t="inlineStr"/>
      <c r="CS623" s="280">
        <f>AVERAGE(Value(BY623),value(CR623))</f>
        <v/>
      </c>
      <c r="CT623" s="421">
        <f>(IF(OR(MediaScorecard!BH624="x", MediaScorecard!BI624="x",MediaScorecard!BJ624="x",MediaScorecard!BK624="x",MediaScorecard!BL624="x"),1, 2))</f>
        <v/>
      </c>
      <c r="CU623" s="308" t="n"/>
      <c r="CV623" s="308" t="n"/>
      <c r="CW623" s="308" t="n"/>
      <c r="CX623" s="309" t="n"/>
      <c r="CY623" s="308" t="n"/>
      <c r="CZ623" s="308" t="n"/>
      <c r="DA623" s="308" t="n"/>
    </row>
    <row r="624" ht="21" customHeight="1" s="590">
      <c r="A624" s="421" t="n"/>
      <c r="B624" s="270" t="n"/>
      <c r="C624" s="266" t="n"/>
      <c r="D624" s="267" t="inlineStr"/>
      <c r="E624" s="267" t="inlineStr"/>
      <c r="F624" s="268" t="inlineStr"/>
      <c r="G624" s="421" t="n"/>
      <c r="H624" s="269" t="n"/>
      <c r="I624" s="421" t="n"/>
      <c r="J624" s="421" t="n"/>
      <c r="K624" s="421" t="n"/>
      <c r="L624" s="421" t="n"/>
      <c r="M624" s="421" t="n"/>
      <c r="N624" s="421" t="n"/>
      <c r="O624" s="421" t="n"/>
      <c r="P624" s="421" t="n"/>
      <c r="Q624" s="421" t="n"/>
      <c r="R624" s="270" t="n"/>
      <c r="S624" s="421" t="n"/>
      <c r="T624" s="421" t="n"/>
      <c r="U624" s="421" t="n"/>
      <c r="V624" s="421" t="n"/>
      <c r="W624" s="421" t="n"/>
      <c r="X624" s="421" t="n"/>
      <c r="Y624" s="421" t="n"/>
      <c r="Z624" s="421" t="n"/>
      <c r="AA624" s="421" t="n"/>
      <c r="AB624" s="421" t="n"/>
      <c r="AC624" s="421" t="n"/>
      <c r="AD624" s="421" t="n"/>
      <c r="AE624" s="421" t="n"/>
      <c r="AF624" s="421" t="n"/>
      <c r="AG624" s="421" t="n"/>
      <c r="AH624" s="421" t="n"/>
      <c r="AI624" s="421" t="n"/>
      <c r="AJ624" s="297" t="n"/>
      <c r="AK624" s="297" t="n"/>
      <c r="AL624" s="284" t="n"/>
      <c r="AM624" s="297" t="n"/>
      <c r="AN624" s="285" t="n"/>
      <c r="AO624" s="297" t="n"/>
      <c r="AP624" s="297" t="n"/>
      <c r="AQ624" s="297" t="n"/>
      <c r="AR624" s="297" t="n"/>
      <c r="AS624" s="297" t="n"/>
      <c r="AT624" s="285" t="inlineStr">
        <is>
          <t>0</t>
        </is>
      </c>
      <c r="AU624" s="297" t="inlineStr">
        <is>
          <t>0</t>
        </is>
      </c>
      <c r="AV624" s="297" t="inlineStr">
        <is>
          <t>0</t>
        </is>
      </c>
      <c r="AW624" s="297" t="inlineStr">
        <is>
          <t>0</t>
        </is>
      </c>
      <c r="AX624" s="297" t="inlineStr">
        <is>
          <t>0</t>
        </is>
      </c>
      <c r="AY624" s="286" t="inlineStr">
        <is>
          <t>0</t>
        </is>
      </c>
      <c r="AZ624" s="286" t="inlineStr">
        <is>
          <t>0</t>
        </is>
      </c>
      <c r="BA624" s="287" t="inlineStr">
        <is>
          <t>0</t>
        </is>
      </c>
      <c r="BB624" s="286" t="inlineStr">
        <is>
          <t>0</t>
        </is>
      </c>
      <c r="BC624" s="286" t="inlineStr">
        <is>
          <t>0</t>
        </is>
      </c>
      <c r="BD624" s="286" t="inlineStr">
        <is>
          <t>0</t>
        </is>
      </c>
      <c r="BE624" s="286" t="inlineStr">
        <is>
          <t>0</t>
        </is>
      </c>
      <c r="BF624" s="286" t="inlineStr">
        <is>
          <t>0</t>
        </is>
      </c>
      <c r="BG624" s="286" t="inlineStr">
        <is>
          <t>0</t>
        </is>
      </c>
      <c r="BH624" s="297" t="inlineStr">
        <is>
          <t>0</t>
        </is>
      </c>
      <c r="BI624" s="297" t="inlineStr">
        <is>
          <t>0</t>
        </is>
      </c>
      <c r="BJ624" s="297" t="inlineStr">
        <is>
          <t>0</t>
        </is>
      </c>
      <c r="BK624" s="297" t="inlineStr">
        <is>
          <t>0</t>
        </is>
      </c>
      <c r="BL624" s="297" t="inlineStr">
        <is>
          <t>0</t>
        </is>
      </c>
      <c r="BM624" s="297" t="inlineStr">
        <is>
          <t>0</t>
        </is>
      </c>
      <c r="BN624" s="297" t="inlineStr">
        <is>
          <t>0</t>
        </is>
      </c>
      <c r="BO624" s="285" t="inlineStr">
        <is>
          <t>0</t>
        </is>
      </c>
      <c r="BP624" s="297" t="inlineStr">
        <is>
          <t>0</t>
        </is>
      </c>
      <c r="BQ624" s="297" t="inlineStr">
        <is>
          <t>0</t>
        </is>
      </c>
      <c r="BR624" s="297" t="inlineStr">
        <is>
          <t>0</t>
        </is>
      </c>
      <c r="BS624" s="297" t="inlineStr">
        <is>
          <t>0</t>
        </is>
      </c>
      <c r="BT624" s="297" t="inlineStr">
        <is>
          <t>0</t>
        </is>
      </c>
      <c r="BU624" s="297" t="inlineStr">
        <is>
          <t>0</t>
        </is>
      </c>
      <c r="BV624" s="297" t="inlineStr">
        <is>
          <t>0</t>
        </is>
      </c>
      <c r="BW624" s="288" t="inlineStr">
        <is>
          <t>0</t>
        </is>
      </c>
      <c r="BX624" s="276">
        <f>SUM(IF(COUNTIF(#REF!, "*1.*"), 2, 0), IF(COUNTIF(#REF!, "*2.*"), 2, 0), IF(COUNTIF(#REF!, "*3.*"), 2, 0), IF(COUNTIF(#REF!, "*4.*"), 2, 0), IF(COUNTIF(#REF!, "*5.*"), 2, 0), IF(COUNTIF(#REF!, "*6.*"), 2, 0))</f>
        <v/>
      </c>
      <c r="BY624" s="277">
        <f t="array" ref="BY624">SUM(VALUE(AT624),VALUE(AU624),VALUE(AV624),VALUE(AW624),VALUE(AX624),VALUE(AY624),VALUE(AZ624),VALUE(BB624),VALUE(BC624),VALUE(BD624),VALUE(BE624),VALUE(BF624),VALUE(BG624),VALUE(BH624),VALUE(BI624),VALUE(BJ624),VALUE(BK624),VALUE(BL624),VALUE(BM624),VALUE(BN624),VALUE(BO624),VALUE(BP624),VALUE(BQ624),VALUE(BR624),VALUE(BS624),VALUE(BT624),VALUE(BU624),VALUE(BV624),VALUE(BW624))</f>
        <v/>
      </c>
      <c r="BZ624" s="303" t="n"/>
      <c r="CA624" s="303" t="n"/>
      <c r="CB624" s="303" t="n"/>
      <c r="CC624" s="303" t="n"/>
      <c r="CD624" s="303" t="n"/>
      <c r="CE624" s="303" t="n"/>
      <c r="CF624" s="303" t="n"/>
      <c r="CG624" s="303" t="n"/>
      <c r="CH624" s="303" t="n"/>
      <c r="CI624" s="303" t="n"/>
      <c r="CJ624" s="303" t="n"/>
      <c r="CK624" s="303" t="n"/>
      <c r="CL624" s="303" t="n"/>
      <c r="CM624" s="303" t="n"/>
      <c r="CN624" s="303" t="n"/>
      <c r="CO624" s="303" t="n"/>
      <c r="CP624" s="303" t="n"/>
      <c r="CQ624" s="303" t="n"/>
      <c r="CR624" s="279" t="inlineStr"/>
      <c r="CS624" s="280">
        <f>AVERAGE(Value(BY624),value(CR624))</f>
        <v/>
      </c>
      <c r="CT624" s="421">
        <f>(IF(OR(MediaScorecard!BH625="x", MediaScorecard!BI625="x",MediaScorecard!BJ625="x",MediaScorecard!BK625="x",MediaScorecard!BL625="x"),1, 2))</f>
        <v/>
      </c>
      <c r="CU624" s="304" t="n"/>
      <c r="CV624" s="304" t="n"/>
      <c r="CW624" s="304" t="n"/>
      <c r="CX624" s="305" t="n"/>
      <c r="CY624" s="304" t="n"/>
      <c r="CZ624" s="304" t="n"/>
      <c r="DA624" s="304" t="n"/>
    </row>
    <row r="625" ht="21" customHeight="1" s="590">
      <c r="A625" s="421" t="n"/>
      <c r="B625" s="270" t="n"/>
      <c r="C625" s="266" t="n"/>
      <c r="D625" s="267" t="inlineStr"/>
      <c r="E625" s="267" t="inlineStr"/>
      <c r="F625" s="268" t="inlineStr"/>
      <c r="G625" s="421" t="n"/>
      <c r="H625" s="269" t="n"/>
      <c r="I625" s="421" t="n"/>
      <c r="J625" s="421" t="n"/>
      <c r="K625" s="421" t="n"/>
      <c r="L625" s="421" t="n"/>
      <c r="M625" s="421" t="n"/>
      <c r="N625" s="421" t="n"/>
      <c r="O625" s="421" t="n"/>
      <c r="P625" s="421" t="n"/>
      <c r="Q625" s="421" t="n"/>
      <c r="R625" s="270" t="n"/>
      <c r="S625" s="421" t="n"/>
      <c r="T625" s="421" t="n"/>
      <c r="U625" s="421" t="n"/>
      <c r="V625" s="421" t="n"/>
      <c r="W625" s="421" t="n"/>
      <c r="X625" s="421" t="n"/>
      <c r="Y625" s="421" t="n"/>
      <c r="Z625" s="421" t="n"/>
      <c r="AA625" s="421" t="n"/>
      <c r="AB625" s="421" t="n"/>
      <c r="AC625" s="421" t="n"/>
      <c r="AD625" s="421" t="n"/>
      <c r="AE625" s="421" t="n"/>
      <c r="AF625" s="421" t="n"/>
      <c r="AG625" s="421" t="n"/>
      <c r="AH625" s="421" t="n"/>
      <c r="AI625" s="421" t="n"/>
      <c r="AJ625" s="297" t="n"/>
      <c r="AK625" s="297" t="n"/>
      <c r="AL625" s="284" t="n"/>
      <c r="AM625" s="297" t="n"/>
      <c r="AN625" s="285" t="n"/>
      <c r="AO625" s="297" t="n"/>
      <c r="AP625" s="297" t="n"/>
      <c r="AQ625" s="297" t="n"/>
      <c r="AR625" s="297" t="n"/>
      <c r="AS625" s="297" t="n"/>
      <c r="AT625" s="285" t="inlineStr">
        <is>
          <t>0</t>
        </is>
      </c>
      <c r="AU625" s="297" t="inlineStr">
        <is>
          <t>0</t>
        </is>
      </c>
      <c r="AV625" s="297" t="inlineStr">
        <is>
          <t>0</t>
        </is>
      </c>
      <c r="AW625" s="297" t="inlineStr">
        <is>
          <t>0</t>
        </is>
      </c>
      <c r="AX625" s="297" t="inlineStr">
        <is>
          <t>0</t>
        </is>
      </c>
      <c r="AY625" s="286" t="inlineStr">
        <is>
          <t>0</t>
        </is>
      </c>
      <c r="AZ625" s="286" t="inlineStr">
        <is>
          <t>0</t>
        </is>
      </c>
      <c r="BA625" s="287" t="inlineStr">
        <is>
          <t>0</t>
        </is>
      </c>
      <c r="BB625" s="286" t="inlineStr">
        <is>
          <t>0</t>
        </is>
      </c>
      <c r="BC625" s="286" t="inlineStr">
        <is>
          <t>0</t>
        </is>
      </c>
      <c r="BD625" s="286" t="inlineStr">
        <is>
          <t>0</t>
        </is>
      </c>
      <c r="BE625" s="286" t="inlineStr">
        <is>
          <t>0</t>
        </is>
      </c>
      <c r="BF625" s="286" t="inlineStr">
        <is>
          <t>0</t>
        </is>
      </c>
      <c r="BG625" s="286" t="inlineStr">
        <is>
          <t>0</t>
        </is>
      </c>
      <c r="BH625" s="297" t="inlineStr">
        <is>
          <t>0</t>
        </is>
      </c>
      <c r="BI625" s="297" t="inlineStr">
        <is>
          <t>0</t>
        </is>
      </c>
      <c r="BJ625" s="297" t="inlineStr">
        <is>
          <t>0</t>
        </is>
      </c>
      <c r="BK625" s="297" t="inlineStr">
        <is>
          <t>0</t>
        </is>
      </c>
      <c r="BL625" s="297" t="inlineStr">
        <is>
          <t>0</t>
        </is>
      </c>
      <c r="BM625" s="297" t="inlineStr">
        <is>
          <t>0</t>
        </is>
      </c>
      <c r="BN625" s="297" t="inlineStr">
        <is>
          <t>0</t>
        </is>
      </c>
      <c r="BO625" s="285" t="inlineStr">
        <is>
          <t>0</t>
        </is>
      </c>
      <c r="BP625" s="297" t="inlineStr">
        <is>
          <t>0</t>
        </is>
      </c>
      <c r="BQ625" s="297" t="inlineStr">
        <is>
          <t>0</t>
        </is>
      </c>
      <c r="BR625" s="297" t="inlineStr">
        <is>
          <t>0</t>
        </is>
      </c>
      <c r="BS625" s="297" t="inlineStr">
        <is>
          <t>0</t>
        </is>
      </c>
      <c r="BT625" s="297" t="inlineStr">
        <is>
          <t>0</t>
        </is>
      </c>
      <c r="BU625" s="297" t="inlineStr">
        <is>
          <t>0</t>
        </is>
      </c>
      <c r="BV625" s="297" t="inlineStr">
        <is>
          <t>0</t>
        </is>
      </c>
      <c r="BW625" s="288" t="inlineStr">
        <is>
          <t>0</t>
        </is>
      </c>
      <c r="BX625" s="276">
        <f>SUM(IF(COUNTIF(#REF!, "*1.*"), 2, 0), IF(COUNTIF(#REF!, "*2.*"), 2, 0), IF(COUNTIF(#REF!, "*3.*"), 2, 0), IF(COUNTIF(#REF!, "*4.*"), 2, 0), IF(COUNTIF(#REF!, "*5.*"), 2, 0), IF(COUNTIF(#REF!, "*6.*"), 2, 0))</f>
        <v/>
      </c>
      <c r="BY625" s="277">
        <f t="array" ref="BY625">SUM(VALUE(AT625),VALUE(AU625),VALUE(AV625),VALUE(AW625),VALUE(AX625),VALUE(AY625),VALUE(AZ625),VALUE(BB625),VALUE(BC625),VALUE(BD625),VALUE(BE625),VALUE(BF625),VALUE(BG625),VALUE(BH625),VALUE(BI625),VALUE(BJ625),VALUE(BK625),VALUE(BL625),VALUE(BM625),VALUE(BN625),VALUE(BO625),VALUE(BP625),VALUE(BQ625),VALUE(BR625),VALUE(BS625),VALUE(BT625),VALUE(BU625),VALUE(BV625),VALUE(BW625))</f>
        <v/>
      </c>
      <c r="BZ625" s="307" t="n"/>
      <c r="CA625" s="307" t="n"/>
      <c r="CB625" s="307" t="n"/>
      <c r="CC625" s="307" t="n"/>
      <c r="CD625" s="307" t="n"/>
      <c r="CE625" s="307" t="n"/>
      <c r="CF625" s="307" t="n"/>
      <c r="CG625" s="307" t="n"/>
      <c r="CH625" s="307" t="n"/>
      <c r="CI625" s="307" t="n"/>
      <c r="CJ625" s="307" t="n"/>
      <c r="CK625" s="307" t="n"/>
      <c r="CL625" s="307" t="n"/>
      <c r="CM625" s="307" t="n"/>
      <c r="CN625" s="307" t="n"/>
      <c r="CO625" s="307" t="n"/>
      <c r="CP625" s="307" t="n"/>
      <c r="CQ625" s="307" t="n"/>
      <c r="CR625" s="279" t="inlineStr"/>
      <c r="CS625" s="280">
        <f>AVERAGE(Value(BY625),value(CR625))</f>
        <v/>
      </c>
      <c r="CT625" s="421">
        <f>(IF(OR(MediaScorecard!BH626="x", MediaScorecard!BI626="x",MediaScorecard!BJ626="x",MediaScorecard!BK626="x",MediaScorecard!BL626="x"),1, 2))</f>
        <v/>
      </c>
      <c r="CU625" s="308" t="n"/>
      <c r="CV625" s="308" t="n"/>
      <c r="CW625" s="308" t="n"/>
      <c r="CX625" s="309" t="n"/>
      <c r="CY625" s="308" t="n"/>
      <c r="CZ625" s="308" t="n"/>
      <c r="DA625" s="308" t="n"/>
    </row>
    <row r="626" ht="21" customHeight="1" s="590">
      <c r="A626" s="421" t="n"/>
      <c r="B626" s="270" t="n"/>
      <c r="C626" s="266" t="n"/>
      <c r="D626" s="267" t="inlineStr"/>
      <c r="E626" s="267" t="inlineStr"/>
      <c r="F626" s="268" t="inlineStr"/>
      <c r="G626" s="421" t="n"/>
      <c r="H626" s="269" t="n"/>
      <c r="I626" s="421" t="n"/>
      <c r="J626" s="421" t="n"/>
      <c r="K626" s="421" t="n"/>
      <c r="L626" s="421" t="n"/>
      <c r="M626" s="421" t="n"/>
      <c r="N626" s="421" t="n"/>
      <c r="O626" s="421" t="n"/>
      <c r="P626" s="421" t="n"/>
      <c r="Q626" s="421" t="n"/>
      <c r="R626" s="270" t="n"/>
      <c r="S626" s="421" t="n"/>
      <c r="T626" s="421" t="n"/>
      <c r="U626" s="421" t="n"/>
      <c r="V626" s="421" t="n"/>
      <c r="W626" s="421" t="n"/>
      <c r="X626" s="421" t="n"/>
      <c r="Y626" s="421" t="n"/>
      <c r="Z626" s="421" t="n"/>
      <c r="AA626" s="421" t="n"/>
      <c r="AB626" s="421" t="n"/>
      <c r="AC626" s="421" t="n"/>
      <c r="AD626" s="421" t="n"/>
      <c r="AE626" s="421" t="n"/>
      <c r="AF626" s="421" t="n"/>
      <c r="AG626" s="421" t="n"/>
      <c r="AH626" s="421" t="n"/>
      <c r="AI626" s="421" t="n"/>
      <c r="AJ626" s="297" t="n"/>
      <c r="AK626" s="297" t="n"/>
      <c r="AL626" s="284" t="n"/>
      <c r="AM626" s="297" t="n"/>
      <c r="AN626" s="285" t="n"/>
      <c r="AO626" s="297" t="n"/>
      <c r="AP626" s="297" t="n"/>
      <c r="AQ626" s="297" t="n"/>
      <c r="AR626" s="297" t="n"/>
      <c r="AS626" s="297" t="n"/>
      <c r="AT626" s="285" t="inlineStr">
        <is>
          <t>0</t>
        </is>
      </c>
      <c r="AU626" s="297" t="inlineStr">
        <is>
          <t>0</t>
        </is>
      </c>
      <c r="AV626" s="297" t="inlineStr">
        <is>
          <t>0</t>
        </is>
      </c>
      <c r="AW626" s="297" t="inlineStr">
        <is>
          <t>0</t>
        </is>
      </c>
      <c r="AX626" s="297" t="inlineStr">
        <is>
          <t>0</t>
        </is>
      </c>
      <c r="AY626" s="286" t="inlineStr">
        <is>
          <t>0</t>
        </is>
      </c>
      <c r="AZ626" s="286" t="inlineStr">
        <is>
          <t>0</t>
        </is>
      </c>
      <c r="BA626" s="287" t="inlineStr">
        <is>
          <t>0</t>
        </is>
      </c>
      <c r="BB626" s="286" t="inlineStr">
        <is>
          <t>0</t>
        </is>
      </c>
      <c r="BC626" s="286" t="inlineStr">
        <is>
          <t>0</t>
        </is>
      </c>
      <c r="BD626" s="286" t="inlineStr">
        <is>
          <t>0</t>
        </is>
      </c>
      <c r="BE626" s="286" t="inlineStr">
        <is>
          <t>0</t>
        </is>
      </c>
      <c r="BF626" s="286" t="inlineStr">
        <is>
          <t>0</t>
        </is>
      </c>
      <c r="BG626" s="286" t="inlineStr">
        <is>
          <t>0</t>
        </is>
      </c>
      <c r="BH626" s="297" t="inlineStr">
        <is>
          <t>0</t>
        </is>
      </c>
      <c r="BI626" s="297" t="inlineStr">
        <is>
          <t>0</t>
        </is>
      </c>
      <c r="BJ626" s="297" t="inlineStr">
        <is>
          <t>0</t>
        </is>
      </c>
      <c r="BK626" s="297" t="inlineStr">
        <is>
          <t>0</t>
        </is>
      </c>
      <c r="BL626" s="297" t="inlineStr">
        <is>
          <t>0</t>
        </is>
      </c>
      <c r="BM626" s="297" t="inlineStr">
        <is>
          <t>0</t>
        </is>
      </c>
      <c r="BN626" s="297" t="inlineStr">
        <is>
          <t>0</t>
        </is>
      </c>
      <c r="BO626" s="285" t="inlineStr">
        <is>
          <t>0</t>
        </is>
      </c>
      <c r="BP626" s="297" t="inlineStr">
        <is>
          <t>0</t>
        </is>
      </c>
      <c r="BQ626" s="297" t="inlineStr">
        <is>
          <t>0</t>
        </is>
      </c>
      <c r="BR626" s="297" t="inlineStr">
        <is>
          <t>0</t>
        </is>
      </c>
      <c r="BS626" s="297" t="inlineStr">
        <is>
          <t>0</t>
        </is>
      </c>
      <c r="BT626" s="297" t="inlineStr">
        <is>
          <t>0</t>
        </is>
      </c>
      <c r="BU626" s="297" t="inlineStr">
        <is>
          <t>0</t>
        </is>
      </c>
      <c r="BV626" s="297" t="inlineStr">
        <is>
          <t>0</t>
        </is>
      </c>
      <c r="BW626" s="288" t="inlineStr">
        <is>
          <t>0</t>
        </is>
      </c>
      <c r="BX626" s="276">
        <f>SUM(IF(COUNTIF(#REF!, "*1.*"), 2, 0), IF(COUNTIF(#REF!, "*2.*"), 2, 0), IF(COUNTIF(#REF!, "*3.*"), 2, 0), IF(COUNTIF(#REF!, "*4.*"), 2, 0), IF(COUNTIF(#REF!, "*5.*"), 2, 0), IF(COUNTIF(#REF!, "*6.*"), 2, 0))</f>
        <v/>
      </c>
      <c r="BY626" s="277">
        <f t="array" ref="BY626">SUM(VALUE(AT626),VALUE(AU626),VALUE(AV626),VALUE(AW626),VALUE(AX626),VALUE(AY626),VALUE(AZ626),VALUE(BB626),VALUE(BC626),VALUE(BD626),VALUE(BE626),VALUE(BF626),VALUE(BG626),VALUE(BH626),VALUE(BI626),VALUE(BJ626),VALUE(BK626),VALUE(BL626),VALUE(BM626),VALUE(BN626),VALUE(BO626),VALUE(BP626),VALUE(BQ626),VALUE(BR626),VALUE(BS626),VALUE(BT626),VALUE(BU626),VALUE(BV626),VALUE(BW626))</f>
        <v/>
      </c>
      <c r="BZ626" s="307" t="n"/>
      <c r="CA626" s="307" t="n"/>
      <c r="CB626" s="307" t="n"/>
      <c r="CC626" s="307" t="n"/>
      <c r="CD626" s="307" t="n"/>
      <c r="CE626" s="307" t="n"/>
      <c r="CF626" s="307" t="n"/>
      <c r="CG626" s="307" t="n"/>
      <c r="CH626" s="307" t="n"/>
      <c r="CI626" s="307" t="n"/>
      <c r="CJ626" s="307" t="n"/>
      <c r="CK626" s="307" t="n"/>
      <c r="CL626" s="307" t="n"/>
      <c r="CM626" s="307" t="n"/>
      <c r="CN626" s="307" t="n"/>
      <c r="CO626" s="307" t="n"/>
      <c r="CP626" s="307" t="n"/>
      <c r="CQ626" s="307" t="n"/>
      <c r="CR626" s="279" t="inlineStr"/>
      <c r="CS626" s="280">
        <f>AVERAGE(Value(BY626),value(CR626))</f>
        <v/>
      </c>
      <c r="CT626" s="421">
        <f>(IF(OR(MediaScorecard!BH627="x", MediaScorecard!BI627="x",MediaScorecard!BJ627="x",MediaScorecard!BK627="x",MediaScorecard!BL627="x"),1, 2))</f>
        <v/>
      </c>
      <c r="CU626" s="308" t="n"/>
      <c r="CV626" s="308" t="n"/>
      <c r="CW626" s="308" t="n"/>
      <c r="CX626" s="309" t="n"/>
      <c r="CY626" s="308" t="n"/>
      <c r="CZ626" s="308" t="n"/>
      <c r="DA626" s="308" t="n"/>
    </row>
    <row r="627" ht="21" customHeight="1" s="590">
      <c r="A627" s="421" t="n"/>
      <c r="B627" s="270" t="n"/>
      <c r="C627" s="266" t="n"/>
      <c r="D627" s="267" t="inlineStr"/>
      <c r="E627" s="267" t="inlineStr"/>
      <c r="F627" s="268" t="inlineStr"/>
      <c r="G627" s="421" t="n"/>
      <c r="H627" s="269" t="n"/>
      <c r="I627" s="421" t="n"/>
      <c r="J627" s="421" t="n"/>
      <c r="K627" s="421" t="n"/>
      <c r="L627" s="421" t="n"/>
      <c r="M627" s="421" t="n"/>
      <c r="N627" s="421" t="n"/>
      <c r="O627" s="421" t="n"/>
      <c r="P627" s="421" t="n"/>
      <c r="Q627" s="421" t="n"/>
      <c r="R627" s="270" t="n"/>
      <c r="S627" s="421" t="n"/>
      <c r="T627" s="421" t="n"/>
      <c r="U627" s="421" t="n"/>
      <c r="V627" s="421" t="n"/>
      <c r="W627" s="421" t="n"/>
      <c r="X627" s="421" t="n"/>
      <c r="Y627" s="421" t="n"/>
      <c r="Z627" s="421" t="n"/>
      <c r="AA627" s="421" t="n"/>
      <c r="AB627" s="421" t="n"/>
      <c r="AC627" s="421" t="n"/>
      <c r="AD627" s="421" t="n"/>
      <c r="AE627" s="421" t="n"/>
      <c r="AF627" s="421" t="n"/>
      <c r="AG627" s="421" t="n"/>
      <c r="AH627" s="421" t="n"/>
      <c r="AI627" s="421" t="n"/>
      <c r="AJ627" s="297" t="n"/>
      <c r="AK627" s="297" t="n"/>
      <c r="AL627" s="284" t="n"/>
      <c r="AM627" s="297" t="n"/>
      <c r="AN627" s="285" t="n"/>
      <c r="AO627" s="297" t="n"/>
      <c r="AP627" s="297" t="n"/>
      <c r="AQ627" s="297" t="n"/>
      <c r="AR627" s="297" t="n"/>
      <c r="AS627" s="297" t="n"/>
      <c r="AT627" s="285" t="inlineStr">
        <is>
          <t>0</t>
        </is>
      </c>
      <c r="AU627" s="297" t="inlineStr">
        <is>
          <t>0</t>
        </is>
      </c>
      <c r="AV627" s="297" t="inlineStr">
        <is>
          <t>0</t>
        </is>
      </c>
      <c r="AW627" s="297" t="inlineStr">
        <is>
          <t>0</t>
        </is>
      </c>
      <c r="AX627" s="297" t="inlineStr">
        <is>
          <t>0</t>
        </is>
      </c>
      <c r="AY627" s="286" t="inlineStr">
        <is>
          <t>0</t>
        </is>
      </c>
      <c r="AZ627" s="286" t="inlineStr">
        <is>
          <t>0</t>
        </is>
      </c>
      <c r="BA627" s="287" t="inlineStr">
        <is>
          <t>0</t>
        </is>
      </c>
      <c r="BB627" s="286" t="inlineStr">
        <is>
          <t>0</t>
        </is>
      </c>
      <c r="BC627" s="286" t="inlineStr">
        <is>
          <t>0</t>
        </is>
      </c>
      <c r="BD627" s="286" t="inlineStr">
        <is>
          <t>0</t>
        </is>
      </c>
      <c r="BE627" s="286" t="inlineStr">
        <is>
          <t>0</t>
        </is>
      </c>
      <c r="BF627" s="286" t="inlineStr">
        <is>
          <t>0</t>
        </is>
      </c>
      <c r="BG627" s="286" t="inlineStr">
        <is>
          <t>0</t>
        </is>
      </c>
      <c r="BH627" s="297" t="inlineStr">
        <is>
          <t>0</t>
        </is>
      </c>
      <c r="BI627" s="297" t="inlineStr">
        <is>
          <t>0</t>
        </is>
      </c>
      <c r="BJ627" s="297" t="inlineStr">
        <is>
          <t>0</t>
        </is>
      </c>
      <c r="BK627" s="297" t="inlineStr">
        <is>
          <t>0</t>
        </is>
      </c>
      <c r="BL627" s="297" t="inlineStr">
        <is>
          <t>0</t>
        </is>
      </c>
      <c r="BM627" s="297" t="inlineStr">
        <is>
          <t>0</t>
        </is>
      </c>
      <c r="BN627" s="297" t="inlineStr">
        <is>
          <t>0</t>
        </is>
      </c>
      <c r="BO627" s="285" t="inlineStr">
        <is>
          <t>0</t>
        </is>
      </c>
      <c r="BP627" s="297" t="inlineStr">
        <is>
          <t>0</t>
        </is>
      </c>
      <c r="BQ627" s="297" t="inlineStr">
        <is>
          <t>0</t>
        </is>
      </c>
      <c r="BR627" s="297" t="inlineStr">
        <is>
          <t>0</t>
        </is>
      </c>
      <c r="BS627" s="297" t="inlineStr">
        <is>
          <t>0</t>
        </is>
      </c>
      <c r="BT627" s="297" t="inlineStr">
        <is>
          <t>0</t>
        </is>
      </c>
      <c r="BU627" s="297" t="inlineStr">
        <is>
          <t>0</t>
        </is>
      </c>
      <c r="BV627" s="297" t="inlineStr">
        <is>
          <t>0</t>
        </is>
      </c>
      <c r="BW627" s="288" t="inlineStr">
        <is>
          <t>0</t>
        </is>
      </c>
      <c r="BX627" s="276">
        <f>SUM(IF(COUNTIF(#REF!, "*1.*"), 2, 0), IF(COUNTIF(#REF!, "*2.*"), 2, 0), IF(COUNTIF(#REF!, "*3.*"), 2, 0), IF(COUNTIF(#REF!, "*4.*"), 2, 0), IF(COUNTIF(#REF!, "*5.*"), 2, 0), IF(COUNTIF(#REF!, "*6.*"), 2, 0))</f>
        <v/>
      </c>
      <c r="BY627" s="277">
        <f t="array" ref="BY627">SUM(VALUE(AT627),VALUE(AU627),VALUE(AV627),VALUE(AW627),VALUE(AX627),VALUE(AY627),VALUE(AZ627),VALUE(BB627),VALUE(BC627),VALUE(BD627),VALUE(BE627),VALUE(BF627),VALUE(BG627),VALUE(BH627),VALUE(BI627),VALUE(BJ627),VALUE(BK627),VALUE(BL627),VALUE(BM627),VALUE(BN627),VALUE(BO627),VALUE(BP627),VALUE(BQ627),VALUE(BR627),VALUE(BS627),VALUE(BT627),VALUE(BU627),VALUE(BV627),VALUE(BW627))</f>
        <v/>
      </c>
      <c r="BZ627" s="307" t="n"/>
      <c r="CA627" s="307" t="n"/>
      <c r="CB627" s="307" t="n"/>
      <c r="CC627" s="307" t="n"/>
      <c r="CD627" s="307" t="n"/>
      <c r="CE627" s="307" t="n"/>
      <c r="CF627" s="307" t="n"/>
      <c r="CG627" s="307" t="n"/>
      <c r="CH627" s="307" t="n"/>
      <c r="CI627" s="307" t="n"/>
      <c r="CJ627" s="307" t="n"/>
      <c r="CK627" s="307" t="n"/>
      <c r="CL627" s="307" t="n"/>
      <c r="CM627" s="307" t="n"/>
      <c r="CN627" s="307" t="n"/>
      <c r="CO627" s="307" t="n"/>
      <c r="CP627" s="307" t="n"/>
      <c r="CQ627" s="307" t="n"/>
      <c r="CR627" s="279" t="inlineStr"/>
      <c r="CS627" s="280">
        <f>AVERAGE(Value(BY627),value(CR627))</f>
        <v/>
      </c>
      <c r="CT627" s="421">
        <f>(IF(OR(MediaScorecard!BH628="x", MediaScorecard!BI628="x",MediaScorecard!BJ628="x",MediaScorecard!BK628="x",MediaScorecard!BL628="x"),1, 2))</f>
        <v/>
      </c>
      <c r="CU627" s="308" t="n"/>
      <c r="CV627" s="308" t="n"/>
      <c r="CW627" s="308" t="n"/>
      <c r="CX627" s="309" t="n"/>
      <c r="CY627" s="308" t="n"/>
      <c r="CZ627" s="308" t="n"/>
      <c r="DA627" s="308" t="n"/>
    </row>
    <row r="628" ht="21" customHeight="1" s="590">
      <c r="A628" s="421" t="n"/>
      <c r="B628" s="270" t="n"/>
      <c r="C628" s="266" t="n"/>
      <c r="D628" s="267" t="inlineStr"/>
      <c r="E628" s="267" t="inlineStr"/>
      <c r="F628" s="268" t="inlineStr"/>
      <c r="G628" s="421" t="n"/>
      <c r="H628" s="269" t="n"/>
      <c r="I628" s="421" t="n"/>
      <c r="J628" s="421" t="n"/>
      <c r="K628" s="421" t="n"/>
      <c r="L628" s="421" t="n"/>
      <c r="M628" s="421" t="n"/>
      <c r="N628" s="421" t="n"/>
      <c r="O628" s="421" t="n"/>
      <c r="P628" s="421" t="n"/>
      <c r="Q628" s="421" t="n"/>
      <c r="R628" s="270" t="n"/>
      <c r="S628" s="421" t="n"/>
      <c r="T628" s="421" t="n"/>
      <c r="U628" s="421" t="n"/>
      <c r="V628" s="421" t="n"/>
      <c r="W628" s="421" t="n"/>
      <c r="X628" s="421" t="n"/>
      <c r="Y628" s="421" t="n"/>
      <c r="Z628" s="421" t="n"/>
      <c r="AA628" s="421" t="n"/>
      <c r="AB628" s="421" t="n"/>
      <c r="AC628" s="421" t="n"/>
      <c r="AD628" s="421" t="n"/>
      <c r="AE628" s="421" t="n"/>
      <c r="AF628" s="421" t="n"/>
      <c r="AG628" s="421" t="n"/>
      <c r="AH628" s="421" t="n"/>
      <c r="AI628" s="421" t="n"/>
      <c r="AJ628" s="297" t="n"/>
      <c r="AK628" s="297" t="n"/>
      <c r="AL628" s="284" t="n"/>
      <c r="AM628" s="297" t="n"/>
      <c r="AN628" s="285" t="n"/>
      <c r="AO628" s="297" t="n"/>
      <c r="AP628" s="297" t="n"/>
      <c r="AQ628" s="297" t="n"/>
      <c r="AR628" s="297" t="n"/>
      <c r="AS628" s="297" t="n"/>
      <c r="AT628" s="285" t="inlineStr">
        <is>
          <t>0</t>
        </is>
      </c>
      <c r="AU628" s="297" t="inlineStr">
        <is>
          <t>0</t>
        </is>
      </c>
      <c r="AV628" s="297" t="inlineStr">
        <is>
          <t>0</t>
        </is>
      </c>
      <c r="AW628" s="297" t="inlineStr">
        <is>
          <t>0</t>
        </is>
      </c>
      <c r="AX628" s="297" t="inlineStr">
        <is>
          <t>0</t>
        </is>
      </c>
      <c r="AY628" s="286" t="inlineStr">
        <is>
          <t>0</t>
        </is>
      </c>
      <c r="AZ628" s="286" t="inlineStr">
        <is>
          <t>0</t>
        </is>
      </c>
      <c r="BA628" s="287" t="inlineStr">
        <is>
          <t>0</t>
        </is>
      </c>
      <c r="BB628" s="286" t="inlineStr">
        <is>
          <t>0</t>
        </is>
      </c>
      <c r="BC628" s="286" t="inlineStr">
        <is>
          <t>0</t>
        </is>
      </c>
      <c r="BD628" s="286" t="inlineStr">
        <is>
          <t>0</t>
        </is>
      </c>
      <c r="BE628" s="286" t="inlineStr">
        <is>
          <t>0</t>
        </is>
      </c>
      <c r="BF628" s="286" t="inlineStr">
        <is>
          <t>0</t>
        </is>
      </c>
      <c r="BG628" s="286" t="inlineStr">
        <is>
          <t>0</t>
        </is>
      </c>
      <c r="BH628" s="297" t="inlineStr">
        <is>
          <t>0</t>
        </is>
      </c>
      <c r="BI628" s="297" t="inlineStr">
        <is>
          <t>0</t>
        </is>
      </c>
      <c r="BJ628" s="297" t="inlineStr">
        <is>
          <t>0</t>
        </is>
      </c>
      <c r="BK628" s="297" t="inlineStr">
        <is>
          <t>0</t>
        </is>
      </c>
      <c r="BL628" s="297" t="inlineStr">
        <is>
          <t>0</t>
        </is>
      </c>
      <c r="BM628" s="297" t="inlineStr">
        <is>
          <t>0</t>
        </is>
      </c>
      <c r="BN628" s="297" t="inlineStr">
        <is>
          <t>0</t>
        </is>
      </c>
      <c r="BO628" s="285" t="inlineStr">
        <is>
          <t>0</t>
        </is>
      </c>
      <c r="BP628" s="297" t="inlineStr">
        <is>
          <t>0</t>
        </is>
      </c>
      <c r="BQ628" s="297" t="inlineStr">
        <is>
          <t>0</t>
        </is>
      </c>
      <c r="BR628" s="297" t="inlineStr">
        <is>
          <t>0</t>
        </is>
      </c>
      <c r="BS628" s="297" t="inlineStr">
        <is>
          <t>0</t>
        </is>
      </c>
      <c r="BT628" s="297" t="inlineStr">
        <is>
          <t>0</t>
        </is>
      </c>
      <c r="BU628" s="297" t="inlineStr">
        <is>
          <t>0</t>
        </is>
      </c>
      <c r="BV628" s="297" t="inlineStr">
        <is>
          <t>0</t>
        </is>
      </c>
      <c r="BW628" s="288" t="inlineStr">
        <is>
          <t>0</t>
        </is>
      </c>
      <c r="BX628" s="276">
        <f>SUM(IF(COUNTIF(#REF!, "*1.*"), 2, 0), IF(COUNTIF(#REF!, "*2.*"), 2, 0), IF(COUNTIF(#REF!, "*3.*"), 2, 0), IF(COUNTIF(#REF!, "*4.*"), 2, 0), IF(COUNTIF(#REF!, "*5.*"), 2, 0), IF(COUNTIF(#REF!, "*6.*"), 2, 0))</f>
        <v/>
      </c>
      <c r="BY628" s="277">
        <f t="array" ref="BY628">SUM(VALUE(AT628),VALUE(AU628),VALUE(AV628),VALUE(AW628),VALUE(AX628),VALUE(AY628),VALUE(AZ628),VALUE(BB628),VALUE(BC628),VALUE(BD628),VALUE(BE628),VALUE(BF628),VALUE(BG628),VALUE(BH628),VALUE(BI628),VALUE(BJ628),VALUE(BK628),VALUE(BL628),VALUE(BM628),VALUE(BN628),VALUE(BO628),VALUE(BP628),VALUE(BQ628),VALUE(BR628),VALUE(BS628),VALUE(BT628),VALUE(BU628),VALUE(BV628),VALUE(BW628))</f>
        <v/>
      </c>
      <c r="BZ628" s="307" t="n"/>
      <c r="CA628" s="307" t="n"/>
      <c r="CB628" s="307" t="n"/>
      <c r="CC628" s="307" t="n"/>
      <c r="CD628" s="307" t="n"/>
      <c r="CE628" s="307" t="n"/>
      <c r="CF628" s="307" t="n"/>
      <c r="CG628" s="307" t="n"/>
      <c r="CH628" s="307" t="n"/>
      <c r="CI628" s="307" t="n"/>
      <c r="CJ628" s="307" t="n"/>
      <c r="CK628" s="307" t="n"/>
      <c r="CL628" s="307" t="n"/>
      <c r="CM628" s="307" t="n"/>
      <c r="CN628" s="307" t="n"/>
      <c r="CO628" s="307" t="n"/>
      <c r="CP628" s="307" t="n"/>
      <c r="CQ628" s="307" t="n"/>
      <c r="CR628" s="279" t="inlineStr"/>
      <c r="CS628" s="280">
        <f>AVERAGE(Value(BY628),value(CR628))</f>
        <v/>
      </c>
      <c r="CT628" s="421">
        <f>(IF(OR(MediaScorecard!BH629="x", MediaScorecard!BI629="x",MediaScorecard!BJ629="x",MediaScorecard!BK629="x",MediaScorecard!BL629="x"),1, 2))</f>
        <v/>
      </c>
      <c r="CU628" s="308" t="n"/>
      <c r="CV628" s="308" t="n"/>
      <c r="CW628" s="308" t="n"/>
      <c r="CX628" s="309" t="n"/>
      <c r="CY628" s="308" t="n"/>
      <c r="CZ628" s="308" t="n"/>
      <c r="DA628" s="308" t="n"/>
    </row>
    <row r="629" ht="21" customHeight="1" s="590">
      <c r="A629" s="421" t="n"/>
      <c r="B629" s="270" t="n"/>
      <c r="C629" s="266" t="n"/>
      <c r="D629" s="267" t="inlineStr"/>
      <c r="E629" s="267" t="inlineStr"/>
      <c r="F629" s="268" t="inlineStr"/>
      <c r="G629" s="421" t="n"/>
      <c r="H629" s="269" t="n"/>
      <c r="I629" s="421" t="n"/>
      <c r="J629" s="421" t="n"/>
      <c r="K629" s="421" t="n"/>
      <c r="L629" s="421" t="n"/>
      <c r="M629" s="421" t="n"/>
      <c r="N629" s="421" t="n"/>
      <c r="O629" s="421" t="n"/>
      <c r="P629" s="421" t="n"/>
      <c r="Q629" s="421" t="n"/>
      <c r="R629" s="270" t="n"/>
      <c r="S629" s="421" t="n"/>
      <c r="T629" s="421" t="n"/>
      <c r="U629" s="421" t="n"/>
      <c r="V629" s="421" t="n"/>
      <c r="W629" s="421" t="n"/>
      <c r="X629" s="421" t="n"/>
      <c r="Y629" s="421" t="n"/>
      <c r="Z629" s="421" t="n"/>
      <c r="AA629" s="421" t="n"/>
      <c r="AB629" s="421" t="n"/>
      <c r="AC629" s="421" t="n"/>
      <c r="AD629" s="421" t="n"/>
      <c r="AE629" s="421" t="n"/>
      <c r="AF629" s="421" t="n"/>
      <c r="AG629" s="421" t="n"/>
      <c r="AH629" s="421" t="n"/>
      <c r="AI629" s="421" t="n"/>
      <c r="AJ629" s="297" t="n"/>
      <c r="AK629" s="297" t="n"/>
      <c r="AL629" s="284" t="n"/>
      <c r="AM629" s="297" t="n"/>
      <c r="AN629" s="285" t="n"/>
      <c r="AO629" s="297" t="n"/>
      <c r="AP629" s="297" t="n"/>
      <c r="AQ629" s="297" t="n"/>
      <c r="AR629" s="297" t="n"/>
      <c r="AS629" s="297" t="n"/>
      <c r="AT629" s="285" t="inlineStr">
        <is>
          <t>0</t>
        </is>
      </c>
      <c r="AU629" s="297" t="inlineStr">
        <is>
          <t>0</t>
        </is>
      </c>
      <c r="AV629" s="297" t="inlineStr">
        <is>
          <t>0</t>
        </is>
      </c>
      <c r="AW629" s="297" t="inlineStr">
        <is>
          <t>0</t>
        </is>
      </c>
      <c r="AX629" s="297" t="inlineStr">
        <is>
          <t>0</t>
        </is>
      </c>
      <c r="AY629" s="286" t="inlineStr">
        <is>
          <t>0</t>
        </is>
      </c>
      <c r="AZ629" s="286" t="inlineStr">
        <is>
          <t>0</t>
        </is>
      </c>
      <c r="BA629" s="287" t="inlineStr">
        <is>
          <t>0</t>
        </is>
      </c>
      <c r="BB629" s="286" t="inlineStr">
        <is>
          <t>0</t>
        </is>
      </c>
      <c r="BC629" s="286" t="inlineStr">
        <is>
          <t>0</t>
        </is>
      </c>
      <c r="BD629" s="286" t="inlineStr">
        <is>
          <t>0</t>
        </is>
      </c>
      <c r="BE629" s="286" t="inlineStr">
        <is>
          <t>0</t>
        </is>
      </c>
      <c r="BF629" s="286" t="inlineStr">
        <is>
          <t>0</t>
        </is>
      </c>
      <c r="BG629" s="286" t="inlineStr">
        <is>
          <t>0</t>
        </is>
      </c>
      <c r="BH629" s="297" t="inlineStr">
        <is>
          <t>0</t>
        </is>
      </c>
      <c r="BI629" s="297" t="inlineStr">
        <is>
          <t>0</t>
        </is>
      </c>
      <c r="BJ629" s="297" t="inlineStr">
        <is>
          <t>0</t>
        </is>
      </c>
      <c r="BK629" s="297" t="inlineStr">
        <is>
          <t>0</t>
        </is>
      </c>
      <c r="BL629" s="297" t="inlineStr">
        <is>
          <t>0</t>
        </is>
      </c>
      <c r="BM629" s="297" t="inlineStr">
        <is>
          <t>0</t>
        </is>
      </c>
      <c r="BN629" s="297" t="inlineStr">
        <is>
          <t>0</t>
        </is>
      </c>
      <c r="BO629" s="285" t="inlineStr">
        <is>
          <t>0</t>
        </is>
      </c>
      <c r="BP629" s="297" t="inlineStr">
        <is>
          <t>0</t>
        </is>
      </c>
      <c r="BQ629" s="297" t="inlineStr">
        <is>
          <t>0</t>
        </is>
      </c>
      <c r="BR629" s="297" t="inlineStr">
        <is>
          <t>0</t>
        </is>
      </c>
      <c r="BS629" s="297" t="inlineStr">
        <is>
          <t>0</t>
        </is>
      </c>
      <c r="BT629" s="297" t="inlineStr">
        <is>
          <t>0</t>
        </is>
      </c>
      <c r="BU629" s="297" t="inlineStr">
        <is>
          <t>0</t>
        </is>
      </c>
      <c r="BV629" s="297" t="inlineStr">
        <is>
          <t>0</t>
        </is>
      </c>
      <c r="BW629" s="288" t="inlineStr">
        <is>
          <t>0</t>
        </is>
      </c>
      <c r="BX629" s="276">
        <f>SUM(IF(COUNTIF(#REF!, "*1.*"), 2, 0), IF(COUNTIF(#REF!, "*2.*"), 2, 0), IF(COUNTIF(#REF!, "*3.*"), 2, 0), IF(COUNTIF(#REF!, "*4.*"), 2, 0), IF(COUNTIF(#REF!, "*5.*"), 2, 0), IF(COUNTIF(#REF!, "*6.*"), 2, 0))</f>
        <v/>
      </c>
      <c r="BY629" s="277">
        <f t="array" ref="BY629">SUM(VALUE(AT629),VALUE(AU629),VALUE(AV629),VALUE(AW629),VALUE(AX629),VALUE(AY629),VALUE(AZ629),VALUE(BB629),VALUE(BC629),VALUE(BD629),VALUE(BE629),VALUE(BF629),VALUE(BG629),VALUE(BH629),VALUE(BI629),VALUE(BJ629),VALUE(BK629),VALUE(BL629),VALUE(BM629),VALUE(BN629),VALUE(BO629),VALUE(BP629),VALUE(BQ629),VALUE(BR629),VALUE(BS629),VALUE(BT629),VALUE(BU629),VALUE(BV629),VALUE(BW629))</f>
        <v/>
      </c>
      <c r="BZ629" s="307" t="n"/>
      <c r="CA629" s="307" t="n"/>
      <c r="CB629" s="307" t="n"/>
      <c r="CC629" s="307" t="n"/>
      <c r="CD629" s="307" t="n"/>
      <c r="CE629" s="307" t="n"/>
      <c r="CF629" s="307" t="n"/>
      <c r="CG629" s="307" t="n"/>
      <c r="CH629" s="307" t="n"/>
      <c r="CI629" s="307" t="n"/>
      <c r="CJ629" s="307" t="n"/>
      <c r="CK629" s="307" t="n"/>
      <c r="CL629" s="307" t="n"/>
      <c r="CM629" s="307" t="n"/>
      <c r="CN629" s="307" t="n"/>
      <c r="CO629" s="307" t="n"/>
      <c r="CP629" s="307" t="n"/>
      <c r="CQ629" s="307" t="n"/>
      <c r="CR629" s="279" t="inlineStr"/>
      <c r="CS629" s="280">
        <f>AVERAGE(Value(BY629),value(CR629))</f>
        <v/>
      </c>
      <c r="CT629" s="421">
        <f>(IF(OR(MediaScorecard!BH630="x", MediaScorecard!BI630="x",MediaScorecard!BJ630="x",MediaScorecard!BK630="x",MediaScorecard!BL630="x"),1, 2))</f>
        <v/>
      </c>
      <c r="CU629" s="308" t="n"/>
      <c r="CV629" s="308" t="n"/>
      <c r="CW629" s="308" t="n"/>
      <c r="CX629" s="309" t="n"/>
      <c r="CY629" s="308" t="n"/>
      <c r="CZ629" s="308" t="n"/>
      <c r="DA629" s="308" t="n"/>
    </row>
    <row r="630" ht="21" customHeight="1" s="590">
      <c r="A630" s="421" t="n"/>
      <c r="B630" s="270" t="n"/>
      <c r="C630" s="266" t="n"/>
      <c r="D630" s="267" t="inlineStr"/>
      <c r="E630" s="267" t="inlineStr"/>
      <c r="F630" s="268" t="inlineStr"/>
      <c r="G630" s="421" t="n"/>
      <c r="H630" s="269" t="n"/>
      <c r="I630" s="421" t="n"/>
      <c r="J630" s="421" t="n"/>
      <c r="K630" s="421" t="n"/>
      <c r="L630" s="421" t="n"/>
      <c r="M630" s="421" t="n"/>
      <c r="N630" s="421" t="n"/>
      <c r="O630" s="421" t="n"/>
      <c r="P630" s="421" t="n"/>
      <c r="Q630" s="421" t="n"/>
      <c r="R630" s="270" t="n"/>
      <c r="S630" s="421" t="n"/>
      <c r="T630" s="421" t="n"/>
      <c r="U630" s="421" t="n"/>
      <c r="V630" s="421" t="n"/>
      <c r="W630" s="421" t="n"/>
      <c r="X630" s="421" t="n"/>
      <c r="Y630" s="421" t="n"/>
      <c r="Z630" s="421" t="n"/>
      <c r="AA630" s="421" t="n"/>
      <c r="AB630" s="421" t="n"/>
      <c r="AC630" s="421" t="n"/>
      <c r="AD630" s="421" t="n"/>
      <c r="AE630" s="421" t="n"/>
      <c r="AF630" s="421" t="n"/>
      <c r="AG630" s="421" t="n"/>
      <c r="AH630" s="421" t="n"/>
      <c r="AI630" s="421" t="n"/>
      <c r="AJ630" s="297" t="n"/>
      <c r="AK630" s="297" t="n"/>
      <c r="AL630" s="284" t="n"/>
      <c r="AM630" s="297" t="n"/>
      <c r="AN630" s="285" t="n"/>
      <c r="AO630" s="297" t="n"/>
      <c r="AP630" s="297" t="n"/>
      <c r="AQ630" s="297" t="n"/>
      <c r="AR630" s="297" t="n"/>
      <c r="AS630" s="297" t="n"/>
      <c r="AT630" s="285" t="inlineStr">
        <is>
          <t>0</t>
        </is>
      </c>
      <c r="AU630" s="297" t="inlineStr">
        <is>
          <t>0</t>
        </is>
      </c>
      <c r="AV630" s="297" t="inlineStr">
        <is>
          <t>0</t>
        </is>
      </c>
      <c r="AW630" s="297" t="inlineStr">
        <is>
          <t>0</t>
        </is>
      </c>
      <c r="AX630" s="297" t="inlineStr">
        <is>
          <t>0</t>
        </is>
      </c>
      <c r="AY630" s="286" t="inlineStr">
        <is>
          <t>0</t>
        </is>
      </c>
      <c r="AZ630" s="286" t="inlineStr">
        <is>
          <t>0</t>
        </is>
      </c>
      <c r="BA630" s="287" t="inlineStr">
        <is>
          <t>0</t>
        </is>
      </c>
      <c r="BB630" s="286" t="inlineStr">
        <is>
          <t>0</t>
        </is>
      </c>
      <c r="BC630" s="286" t="inlineStr">
        <is>
          <t>0</t>
        </is>
      </c>
      <c r="BD630" s="286" t="inlineStr">
        <is>
          <t>0</t>
        </is>
      </c>
      <c r="BE630" s="286" t="inlineStr">
        <is>
          <t>0</t>
        </is>
      </c>
      <c r="BF630" s="286" t="inlineStr">
        <is>
          <t>0</t>
        </is>
      </c>
      <c r="BG630" s="286" t="inlineStr">
        <is>
          <t>0</t>
        </is>
      </c>
      <c r="BH630" s="297" t="inlineStr">
        <is>
          <t>0</t>
        </is>
      </c>
      <c r="BI630" s="297" t="inlineStr">
        <is>
          <t>0</t>
        </is>
      </c>
      <c r="BJ630" s="297" t="inlineStr">
        <is>
          <t>0</t>
        </is>
      </c>
      <c r="BK630" s="297" t="inlineStr">
        <is>
          <t>0</t>
        </is>
      </c>
      <c r="BL630" s="297" t="inlineStr">
        <is>
          <t>0</t>
        </is>
      </c>
      <c r="BM630" s="297" t="inlineStr">
        <is>
          <t>0</t>
        </is>
      </c>
      <c r="BN630" s="297" t="inlineStr">
        <is>
          <t>0</t>
        </is>
      </c>
      <c r="BO630" s="285" t="inlineStr">
        <is>
          <t>0</t>
        </is>
      </c>
      <c r="BP630" s="297" t="inlineStr">
        <is>
          <t>0</t>
        </is>
      </c>
      <c r="BQ630" s="297" t="inlineStr">
        <is>
          <t>0</t>
        </is>
      </c>
      <c r="BR630" s="297" t="inlineStr">
        <is>
          <t>0</t>
        </is>
      </c>
      <c r="BS630" s="297" t="inlineStr">
        <is>
          <t>0</t>
        </is>
      </c>
      <c r="BT630" s="297" t="inlineStr">
        <is>
          <t>0</t>
        </is>
      </c>
      <c r="BU630" s="297" t="inlineStr">
        <is>
          <t>0</t>
        </is>
      </c>
      <c r="BV630" s="297" t="inlineStr">
        <is>
          <t>0</t>
        </is>
      </c>
      <c r="BW630" s="288" t="inlineStr">
        <is>
          <t>0</t>
        </is>
      </c>
      <c r="BX630" s="276">
        <f>SUM(IF(COUNTIF(#REF!, "*1.*"), 2, 0), IF(COUNTIF(#REF!, "*2.*"), 2, 0), IF(COUNTIF(#REF!, "*3.*"), 2, 0), IF(COUNTIF(#REF!, "*4.*"), 2, 0), IF(COUNTIF(#REF!, "*5.*"), 2, 0), IF(COUNTIF(#REF!, "*6.*"), 2, 0))</f>
        <v/>
      </c>
      <c r="BY630" s="277">
        <f t="array" ref="BY630">SUM(VALUE(AT630),VALUE(AU630),VALUE(AV630),VALUE(AW630),VALUE(AX630),VALUE(AY630),VALUE(AZ630),VALUE(BB630),VALUE(BC630),VALUE(BD630),VALUE(BE630),VALUE(BF630),VALUE(BG630),VALUE(BH630),VALUE(BI630),VALUE(BJ630),VALUE(BK630),VALUE(BL630),VALUE(BM630),VALUE(BN630),VALUE(BO630),VALUE(BP630),VALUE(BQ630),VALUE(BR630),VALUE(BS630),VALUE(BT630),VALUE(BU630),VALUE(BV630),VALUE(BW630))</f>
        <v/>
      </c>
      <c r="BZ630" s="307" t="n"/>
      <c r="CA630" s="307" t="n"/>
      <c r="CB630" s="307" t="n"/>
      <c r="CC630" s="307" t="n"/>
      <c r="CD630" s="307" t="n"/>
      <c r="CE630" s="307" t="n"/>
      <c r="CF630" s="307" t="n"/>
      <c r="CG630" s="307" t="n"/>
      <c r="CH630" s="307" t="n"/>
      <c r="CI630" s="307" t="n"/>
      <c r="CJ630" s="307" t="n"/>
      <c r="CK630" s="307" t="n"/>
      <c r="CL630" s="307" t="n"/>
      <c r="CM630" s="307" t="n"/>
      <c r="CN630" s="307" t="n"/>
      <c r="CO630" s="307" t="n"/>
      <c r="CP630" s="307" t="n"/>
      <c r="CQ630" s="307" t="n"/>
      <c r="CR630" s="279" t="inlineStr"/>
      <c r="CS630" s="280">
        <f>AVERAGE(Value(BY630),value(CR630))</f>
        <v/>
      </c>
      <c r="CT630" s="421">
        <f>(IF(OR(MediaScorecard!BH631="x", MediaScorecard!BI631="x",MediaScorecard!BJ631="x",MediaScorecard!BK631="x",MediaScorecard!BL631="x"),1, 2))</f>
        <v/>
      </c>
      <c r="CU630" s="308" t="n"/>
      <c r="CV630" s="308" t="n"/>
      <c r="CW630" s="308" t="n"/>
      <c r="CX630" s="309" t="n"/>
      <c r="CY630" s="308" t="n"/>
      <c r="CZ630" s="308" t="n"/>
      <c r="DA630" s="308" t="n"/>
    </row>
    <row r="631" ht="21" customHeight="1" s="590">
      <c r="A631" s="421" t="n"/>
      <c r="B631" s="270" t="n"/>
      <c r="C631" s="266" t="n"/>
      <c r="D631" s="267" t="inlineStr"/>
      <c r="E631" s="267" t="inlineStr"/>
      <c r="F631" s="268" t="inlineStr"/>
      <c r="G631" s="421" t="n"/>
      <c r="H631" s="269" t="n"/>
      <c r="I631" s="421" t="n"/>
      <c r="J631" s="421" t="n"/>
      <c r="K631" s="421" t="n"/>
      <c r="L631" s="421" t="n"/>
      <c r="M631" s="421" t="n"/>
      <c r="N631" s="421" t="n"/>
      <c r="O631" s="421" t="n"/>
      <c r="P631" s="421" t="n"/>
      <c r="Q631" s="421" t="n"/>
      <c r="R631" s="270" t="n"/>
      <c r="S631" s="421" t="n"/>
      <c r="T631" s="421" t="n"/>
      <c r="U631" s="421" t="n"/>
      <c r="V631" s="421" t="n"/>
      <c r="W631" s="421" t="n"/>
      <c r="X631" s="421" t="n"/>
      <c r="Y631" s="421" t="n"/>
      <c r="Z631" s="421" t="n"/>
      <c r="AA631" s="421" t="n"/>
      <c r="AB631" s="421" t="n"/>
      <c r="AC631" s="421" t="n"/>
      <c r="AD631" s="421" t="n"/>
      <c r="AE631" s="421" t="n"/>
      <c r="AF631" s="421" t="n"/>
      <c r="AG631" s="421" t="n"/>
      <c r="AH631" s="421" t="n"/>
      <c r="AI631" s="421" t="n"/>
      <c r="AJ631" s="297" t="n"/>
      <c r="AK631" s="297" t="n"/>
      <c r="AL631" s="284" t="n"/>
      <c r="AM631" s="297" t="n"/>
      <c r="AN631" s="285" t="n"/>
      <c r="AO631" s="297" t="n"/>
      <c r="AP631" s="297" t="n"/>
      <c r="AQ631" s="297" t="n"/>
      <c r="AR631" s="297" t="n"/>
      <c r="AS631" s="297" t="n"/>
      <c r="AT631" s="285" t="inlineStr">
        <is>
          <t>0</t>
        </is>
      </c>
      <c r="AU631" s="297" t="inlineStr">
        <is>
          <t>0</t>
        </is>
      </c>
      <c r="AV631" s="297" t="inlineStr">
        <is>
          <t>0</t>
        </is>
      </c>
      <c r="AW631" s="297" t="inlineStr">
        <is>
          <t>0</t>
        </is>
      </c>
      <c r="AX631" s="297" t="inlineStr">
        <is>
          <t>0</t>
        </is>
      </c>
      <c r="AY631" s="286" t="inlineStr">
        <is>
          <t>0</t>
        </is>
      </c>
      <c r="AZ631" s="286" t="inlineStr">
        <is>
          <t>0</t>
        </is>
      </c>
      <c r="BA631" s="287" t="inlineStr">
        <is>
          <t>0</t>
        </is>
      </c>
      <c r="BB631" s="286" t="inlineStr">
        <is>
          <t>0</t>
        </is>
      </c>
      <c r="BC631" s="286" t="inlineStr">
        <is>
          <t>0</t>
        </is>
      </c>
      <c r="BD631" s="286" t="inlineStr">
        <is>
          <t>0</t>
        </is>
      </c>
      <c r="BE631" s="286" t="inlineStr">
        <is>
          <t>0</t>
        </is>
      </c>
      <c r="BF631" s="286" t="inlineStr">
        <is>
          <t>0</t>
        </is>
      </c>
      <c r="BG631" s="286" t="inlineStr">
        <is>
          <t>0</t>
        </is>
      </c>
      <c r="BH631" s="297" t="inlineStr">
        <is>
          <t>0</t>
        </is>
      </c>
      <c r="BI631" s="297" t="inlineStr">
        <is>
          <t>0</t>
        </is>
      </c>
      <c r="BJ631" s="297" t="inlineStr">
        <is>
          <t>0</t>
        </is>
      </c>
      <c r="BK631" s="297" t="inlineStr">
        <is>
          <t>0</t>
        </is>
      </c>
      <c r="BL631" s="297" t="inlineStr">
        <is>
          <t>0</t>
        </is>
      </c>
      <c r="BM631" s="297" t="inlineStr">
        <is>
          <t>0</t>
        </is>
      </c>
      <c r="BN631" s="297" t="inlineStr">
        <is>
          <t>0</t>
        </is>
      </c>
      <c r="BO631" s="285" t="inlineStr">
        <is>
          <t>0</t>
        </is>
      </c>
      <c r="BP631" s="297" t="inlineStr">
        <is>
          <t>0</t>
        </is>
      </c>
      <c r="BQ631" s="297" t="inlineStr">
        <is>
          <t>0</t>
        </is>
      </c>
      <c r="BR631" s="297" t="inlineStr">
        <is>
          <t>0</t>
        </is>
      </c>
      <c r="BS631" s="297" t="inlineStr">
        <is>
          <t>0</t>
        </is>
      </c>
      <c r="BT631" s="297" t="inlineStr">
        <is>
          <t>0</t>
        </is>
      </c>
      <c r="BU631" s="297" t="inlineStr">
        <is>
          <t>0</t>
        </is>
      </c>
      <c r="BV631" s="297" t="inlineStr">
        <is>
          <t>0</t>
        </is>
      </c>
      <c r="BW631" s="288" t="inlineStr">
        <is>
          <t>0</t>
        </is>
      </c>
      <c r="BX631" s="276">
        <f>SUM(IF(COUNTIF(#REF!, "*1.*"), 2, 0), IF(COUNTIF(#REF!, "*2.*"), 2, 0), IF(COUNTIF(#REF!, "*3.*"), 2, 0), IF(COUNTIF(#REF!, "*4.*"), 2, 0), IF(COUNTIF(#REF!, "*5.*"), 2, 0), IF(COUNTIF(#REF!, "*6.*"), 2, 0))</f>
        <v/>
      </c>
      <c r="BY631" s="277">
        <f t="array" ref="BY631">SUM(VALUE(AT631),VALUE(AU631),VALUE(AV631),VALUE(AW631),VALUE(AX631),VALUE(AY631),VALUE(AZ631),VALUE(BB631),VALUE(BC631),VALUE(BD631),VALUE(BE631),VALUE(BF631),VALUE(BG631),VALUE(BH631),VALUE(BI631),VALUE(BJ631),VALUE(BK631),VALUE(BL631),VALUE(BM631),VALUE(BN631),VALUE(BO631),VALUE(BP631),VALUE(BQ631),VALUE(BR631),VALUE(BS631),VALUE(BT631),VALUE(BU631),VALUE(BV631),VALUE(BW631))</f>
        <v/>
      </c>
      <c r="BZ631" s="307" t="n"/>
      <c r="CA631" s="307" t="n"/>
      <c r="CB631" s="307" t="n"/>
      <c r="CC631" s="307" t="n"/>
      <c r="CD631" s="307" t="n"/>
      <c r="CE631" s="307" t="n"/>
      <c r="CF631" s="307" t="n"/>
      <c r="CG631" s="307" t="n"/>
      <c r="CH631" s="307" t="n"/>
      <c r="CI631" s="307" t="n"/>
      <c r="CJ631" s="307" t="n"/>
      <c r="CK631" s="307" t="n"/>
      <c r="CL631" s="307" t="n"/>
      <c r="CM631" s="307" t="n"/>
      <c r="CN631" s="307" t="n"/>
      <c r="CO631" s="307" t="n"/>
      <c r="CP631" s="307" t="n"/>
      <c r="CQ631" s="307" t="n"/>
      <c r="CR631" s="279" t="inlineStr"/>
      <c r="CS631" s="280">
        <f>AVERAGE(Value(BY631),value(CR631))</f>
        <v/>
      </c>
      <c r="CT631" s="421">
        <f>(IF(OR(MediaScorecard!BH632="x", MediaScorecard!BI632="x",MediaScorecard!BJ632="x",MediaScorecard!BK632="x",MediaScorecard!BL632="x"),1, 2))</f>
        <v/>
      </c>
      <c r="CU631" s="308" t="n"/>
      <c r="CV631" s="308" t="n"/>
      <c r="CW631" s="308" t="n"/>
      <c r="CX631" s="309" t="n"/>
      <c r="CY631" s="308" t="n"/>
      <c r="CZ631" s="308" t="n"/>
      <c r="DA631" s="308" t="n"/>
    </row>
    <row r="632" ht="21" customHeight="1" s="590">
      <c r="A632" s="421" t="n"/>
      <c r="B632" s="270" t="n"/>
      <c r="C632" s="266" t="n"/>
      <c r="D632" s="267" t="inlineStr"/>
      <c r="E632" s="267" t="inlineStr"/>
      <c r="F632" s="268" t="inlineStr"/>
      <c r="G632" s="421" t="n"/>
      <c r="H632" s="269" t="n"/>
      <c r="I632" s="421" t="n"/>
      <c r="J632" s="421" t="n"/>
      <c r="K632" s="421" t="n"/>
      <c r="L632" s="421" t="n"/>
      <c r="M632" s="421" t="n"/>
      <c r="N632" s="421" t="n"/>
      <c r="O632" s="421" t="n"/>
      <c r="P632" s="421" t="n"/>
      <c r="Q632" s="421" t="n"/>
      <c r="R632" s="270" t="n"/>
      <c r="S632" s="421" t="n"/>
      <c r="T632" s="421" t="n"/>
      <c r="U632" s="421" t="n"/>
      <c r="V632" s="421" t="n"/>
      <c r="W632" s="421" t="n"/>
      <c r="X632" s="421" t="n"/>
      <c r="Y632" s="421" t="n"/>
      <c r="Z632" s="421" t="n"/>
      <c r="AA632" s="421" t="n"/>
      <c r="AB632" s="421" t="n"/>
      <c r="AC632" s="421" t="n"/>
      <c r="AD632" s="421" t="n"/>
      <c r="AE632" s="421" t="n"/>
      <c r="AF632" s="421" t="n"/>
      <c r="AG632" s="421" t="n"/>
      <c r="AH632" s="421" t="n"/>
      <c r="AI632" s="421" t="n"/>
      <c r="AJ632" s="297" t="n"/>
      <c r="AK632" s="297" t="n"/>
      <c r="AL632" s="284" t="n"/>
      <c r="AM632" s="297" t="n"/>
      <c r="AN632" s="285" t="n"/>
      <c r="AO632" s="297" t="n"/>
      <c r="AP632" s="297" t="n"/>
      <c r="AQ632" s="297" t="n"/>
      <c r="AR632" s="297" t="n"/>
      <c r="AS632" s="297" t="n"/>
      <c r="AT632" s="285" t="inlineStr">
        <is>
          <t>0</t>
        </is>
      </c>
      <c r="AU632" s="297" t="inlineStr">
        <is>
          <t>0</t>
        </is>
      </c>
      <c r="AV632" s="297" t="inlineStr">
        <is>
          <t>0</t>
        </is>
      </c>
      <c r="AW632" s="297" t="inlineStr">
        <is>
          <t>0</t>
        </is>
      </c>
      <c r="AX632" s="297" t="inlineStr">
        <is>
          <t>0</t>
        </is>
      </c>
      <c r="AY632" s="286" t="inlineStr">
        <is>
          <t>0</t>
        </is>
      </c>
      <c r="AZ632" s="286" t="inlineStr">
        <is>
          <t>0</t>
        </is>
      </c>
      <c r="BA632" s="287" t="inlineStr">
        <is>
          <t>0</t>
        </is>
      </c>
      <c r="BB632" s="286" t="inlineStr">
        <is>
          <t>0</t>
        </is>
      </c>
      <c r="BC632" s="286" t="inlineStr">
        <is>
          <t>0</t>
        </is>
      </c>
      <c r="BD632" s="286" t="inlineStr">
        <is>
          <t>0</t>
        </is>
      </c>
      <c r="BE632" s="286" t="inlineStr">
        <is>
          <t>0</t>
        </is>
      </c>
      <c r="BF632" s="286" t="inlineStr">
        <is>
          <t>0</t>
        </is>
      </c>
      <c r="BG632" s="286" t="inlineStr">
        <is>
          <t>0</t>
        </is>
      </c>
      <c r="BH632" s="297" t="inlineStr">
        <is>
          <t>0</t>
        </is>
      </c>
      <c r="BI632" s="297" t="inlineStr">
        <is>
          <t>0</t>
        </is>
      </c>
      <c r="BJ632" s="297" t="inlineStr">
        <is>
          <t>0</t>
        </is>
      </c>
      <c r="BK632" s="297" t="inlineStr">
        <is>
          <t>0</t>
        </is>
      </c>
      <c r="BL632" s="297" t="inlineStr">
        <is>
          <t>0</t>
        </is>
      </c>
      <c r="BM632" s="297" t="inlineStr">
        <is>
          <t>0</t>
        </is>
      </c>
      <c r="BN632" s="297" t="inlineStr">
        <is>
          <t>0</t>
        </is>
      </c>
      <c r="BO632" s="285" t="inlineStr">
        <is>
          <t>0</t>
        </is>
      </c>
      <c r="BP632" s="297" t="inlineStr">
        <is>
          <t>0</t>
        </is>
      </c>
      <c r="BQ632" s="297" t="inlineStr">
        <is>
          <t>0</t>
        </is>
      </c>
      <c r="BR632" s="297" t="inlineStr">
        <is>
          <t>0</t>
        </is>
      </c>
      <c r="BS632" s="297" t="inlineStr">
        <is>
          <t>0</t>
        </is>
      </c>
      <c r="BT632" s="297" t="inlineStr">
        <is>
          <t>0</t>
        </is>
      </c>
      <c r="BU632" s="297" t="inlineStr">
        <is>
          <t>0</t>
        </is>
      </c>
      <c r="BV632" s="297" t="inlineStr">
        <is>
          <t>0</t>
        </is>
      </c>
      <c r="BW632" s="288" t="inlineStr">
        <is>
          <t>0</t>
        </is>
      </c>
      <c r="BX632" s="276">
        <f>SUM(IF(COUNTIF(#REF!, "*1.*"), 2, 0), IF(COUNTIF(#REF!, "*2.*"), 2, 0), IF(COUNTIF(#REF!, "*3.*"), 2, 0), IF(COUNTIF(#REF!, "*4.*"), 2, 0), IF(COUNTIF(#REF!, "*5.*"), 2, 0), IF(COUNTIF(#REF!, "*6.*"), 2, 0))</f>
        <v/>
      </c>
      <c r="BY632" s="277">
        <f t="array" ref="BY632">SUM(VALUE(AT632),VALUE(AU632),VALUE(AV632),VALUE(AW632),VALUE(AX632),VALUE(AY632),VALUE(AZ632),VALUE(BB632),VALUE(BC632),VALUE(BD632),VALUE(BE632),VALUE(BF632),VALUE(BG632),VALUE(BH632),VALUE(BI632),VALUE(BJ632),VALUE(BK632),VALUE(BL632),VALUE(BM632),VALUE(BN632),VALUE(BO632),VALUE(BP632),VALUE(BQ632),VALUE(BR632),VALUE(BS632),VALUE(BT632),VALUE(BU632),VALUE(BV632),VALUE(BW632))</f>
        <v/>
      </c>
      <c r="BZ632" s="303" t="n"/>
      <c r="CA632" s="303" t="n"/>
      <c r="CB632" s="303" t="n"/>
      <c r="CC632" s="303" t="n"/>
      <c r="CD632" s="303" t="n"/>
      <c r="CE632" s="303" t="n"/>
      <c r="CF632" s="303" t="n"/>
      <c r="CG632" s="303" t="n"/>
      <c r="CH632" s="303" t="n"/>
      <c r="CI632" s="303" t="n"/>
      <c r="CJ632" s="303" t="n"/>
      <c r="CK632" s="303" t="n"/>
      <c r="CL632" s="303" t="n"/>
      <c r="CM632" s="303" t="n"/>
      <c r="CN632" s="303" t="n"/>
      <c r="CO632" s="303" t="n"/>
      <c r="CP632" s="303" t="n"/>
      <c r="CQ632" s="303" t="n"/>
      <c r="CR632" s="279" t="inlineStr"/>
      <c r="CS632" s="280">
        <f>AVERAGE(Value(BY632),value(CR632))</f>
        <v/>
      </c>
      <c r="CT632" s="421">
        <f>(IF(OR(MediaScorecard!BH633="x", MediaScorecard!BI633="x",MediaScorecard!BJ633="x",MediaScorecard!BK633="x",MediaScorecard!BL633="x"),1, 2))</f>
        <v/>
      </c>
      <c r="CU632" s="304" t="n"/>
      <c r="CV632" s="304" t="n"/>
      <c r="CW632" s="304" t="n"/>
      <c r="CX632" s="305" t="n"/>
      <c r="CY632" s="304" t="n"/>
      <c r="CZ632" s="304" t="n"/>
      <c r="DA632" s="304" t="n"/>
    </row>
    <row r="633" ht="21" customHeight="1" s="590">
      <c r="A633" s="421" t="n"/>
      <c r="B633" s="270" t="n"/>
      <c r="C633" s="266" t="n"/>
      <c r="D633" s="267" t="inlineStr"/>
      <c r="E633" s="267" t="inlineStr"/>
      <c r="F633" s="268" t="inlineStr"/>
      <c r="G633" s="421" t="n"/>
      <c r="H633" s="269" t="n"/>
      <c r="I633" s="421" t="n"/>
      <c r="J633" s="421" t="n"/>
      <c r="K633" s="421" t="n"/>
      <c r="L633" s="421" t="n"/>
      <c r="M633" s="421" t="n"/>
      <c r="N633" s="421" t="n"/>
      <c r="O633" s="421" t="n"/>
      <c r="P633" s="421" t="n"/>
      <c r="Q633" s="421" t="n"/>
      <c r="R633" s="270" t="n"/>
      <c r="S633" s="421" t="n"/>
      <c r="T633" s="421" t="n"/>
      <c r="U633" s="421" t="n"/>
      <c r="V633" s="421" t="n"/>
      <c r="W633" s="421" t="n"/>
      <c r="X633" s="421" t="n"/>
      <c r="Y633" s="421" t="n"/>
      <c r="Z633" s="421" t="n"/>
      <c r="AA633" s="421" t="n"/>
      <c r="AB633" s="421" t="n"/>
      <c r="AC633" s="421" t="n"/>
      <c r="AD633" s="421" t="n"/>
      <c r="AE633" s="421" t="n"/>
      <c r="AF633" s="421" t="n"/>
      <c r="AG633" s="421" t="n"/>
      <c r="AH633" s="421" t="n"/>
      <c r="AI633" s="421" t="n"/>
      <c r="AJ633" s="297" t="n"/>
      <c r="AK633" s="297" t="n"/>
      <c r="AL633" s="284" t="n"/>
      <c r="AM633" s="297" t="n"/>
      <c r="AN633" s="285" t="n"/>
      <c r="AO633" s="297" t="n"/>
      <c r="AP633" s="297" t="n"/>
      <c r="AQ633" s="297" t="n"/>
      <c r="AR633" s="297" t="n"/>
      <c r="AS633" s="297" t="n"/>
      <c r="AT633" s="285" t="inlineStr">
        <is>
          <t>0</t>
        </is>
      </c>
      <c r="AU633" s="297" t="inlineStr">
        <is>
          <t>0</t>
        </is>
      </c>
      <c r="AV633" s="297" t="inlineStr">
        <is>
          <t>0</t>
        </is>
      </c>
      <c r="AW633" s="297" t="inlineStr">
        <is>
          <t>0</t>
        </is>
      </c>
      <c r="AX633" s="297" t="inlineStr">
        <is>
          <t>0</t>
        </is>
      </c>
      <c r="AY633" s="286" t="inlineStr">
        <is>
          <t>0</t>
        </is>
      </c>
      <c r="AZ633" s="286" t="inlineStr">
        <is>
          <t>0</t>
        </is>
      </c>
      <c r="BA633" s="287" t="inlineStr">
        <is>
          <t>0</t>
        </is>
      </c>
      <c r="BB633" s="286" t="inlineStr">
        <is>
          <t>0</t>
        </is>
      </c>
      <c r="BC633" s="286" t="inlineStr">
        <is>
          <t>0</t>
        </is>
      </c>
      <c r="BD633" s="286" t="inlineStr">
        <is>
          <t>0</t>
        </is>
      </c>
      <c r="BE633" s="286" t="inlineStr">
        <is>
          <t>0</t>
        </is>
      </c>
      <c r="BF633" s="286" t="inlineStr">
        <is>
          <t>0</t>
        </is>
      </c>
      <c r="BG633" s="286" t="inlineStr">
        <is>
          <t>0</t>
        </is>
      </c>
      <c r="BH633" s="297" t="inlineStr">
        <is>
          <t>0</t>
        </is>
      </c>
      <c r="BI633" s="297" t="inlineStr">
        <is>
          <t>0</t>
        </is>
      </c>
      <c r="BJ633" s="297" t="inlineStr">
        <is>
          <t>0</t>
        </is>
      </c>
      <c r="BK633" s="297" t="inlineStr">
        <is>
          <t>0</t>
        </is>
      </c>
      <c r="BL633" s="297" t="inlineStr">
        <is>
          <t>0</t>
        </is>
      </c>
      <c r="BM633" s="297" t="inlineStr">
        <is>
          <t>0</t>
        </is>
      </c>
      <c r="BN633" s="297" t="inlineStr">
        <is>
          <t>0</t>
        </is>
      </c>
      <c r="BO633" s="285" t="inlineStr">
        <is>
          <t>0</t>
        </is>
      </c>
      <c r="BP633" s="297" t="inlineStr">
        <is>
          <t>0</t>
        </is>
      </c>
      <c r="BQ633" s="297" t="inlineStr">
        <is>
          <t>0</t>
        </is>
      </c>
      <c r="BR633" s="297" t="inlineStr">
        <is>
          <t>0</t>
        </is>
      </c>
      <c r="BS633" s="297" t="inlineStr">
        <is>
          <t>0</t>
        </is>
      </c>
      <c r="BT633" s="297" t="inlineStr">
        <is>
          <t>0</t>
        </is>
      </c>
      <c r="BU633" s="297" t="inlineStr">
        <is>
          <t>0</t>
        </is>
      </c>
      <c r="BV633" s="297" t="inlineStr">
        <is>
          <t>0</t>
        </is>
      </c>
      <c r="BW633" s="288" t="inlineStr">
        <is>
          <t>0</t>
        </is>
      </c>
      <c r="BX633" s="276">
        <f>SUM(IF(COUNTIF(#REF!, "*1.*"), 2, 0), IF(COUNTIF(#REF!, "*2.*"), 2, 0), IF(COUNTIF(#REF!, "*3.*"), 2, 0), IF(COUNTIF(#REF!, "*4.*"), 2, 0), IF(COUNTIF(#REF!, "*5.*"), 2, 0), IF(COUNTIF(#REF!, "*6.*"), 2, 0))</f>
        <v/>
      </c>
      <c r="BY633" s="277">
        <f t="array" ref="BY633">SUM(VALUE(AT633),VALUE(AU633),VALUE(AV633),VALUE(AW633),VALUE(AX633),VALUE(AY633),VALUE(AZ633),VALUE(BB633),VALUE(BC633),VALUE(BD633),VALUE(BE633),VALUE(BF633),VALUE(BG633),VALUE(BH633),VALUE(BI633),VALUE(BJ633),VALUE(BK633),VALUE(BL633),VALUE(BM633),VALUE(BN633),VALUE(BO633),VALUE(BP633),VALUE(BQ633),VALUE(BR633),VALUE(BS633),VALUE(BT633),VALUE(BU633),VALUE(BV633),VALUE(BW633))</f>
        <v/>
      </c>
      <c r="BZ633" s="307" t="n"/>
      <c r="CA633" s="307" t="n"/>
      <c r="CB633" s="307" t="n"/>
      <c r="CC633" s="307" t="n"/>
      <c r="CD633" s="307" t="n"/>
      <c r="CE633" s="307" t="n"/>
      <c r="CF633" s="307" t="n"/>
      <c r="CG633" s="307" t="n"/>
      <c r="CH633" s="307" t="n"/>
      <c r="CI633" s="307" t="n"/>
      <c r="CJ633" s="307" t="n"/>
      <c r="CK633" s="307" t="n"/>
      <c r="CL633" s="307" t="n"/>
      <c r="CM633" s="307" t="n"/>
      <c r="CN633" s="307" t="n"/>
      <c r="CO633" s="307" t="n"/>
      <c r="CP633" s="307" t="n"/>
      <c r="CQ633" s="307" t="n"/>
      <c r="CR633" s="279" t="inlineStr"/>
      <c r="CS633" s="280">
        <f>AVERAGE(Value(BY633),value(CR633))</f>
        <v/>
      </c>
      <c r="CT633" s="421">
        <f>(IF(OR(MediaScorecard!BH634="x", MediaScorecard!BI634="x",MediaScorecard!BJ634="x",MediaScorecard!BK634="x",MediaScorecard!BL634="x"),1, 2))</f>
        <v/>
      </c>
      <c r="CU633" s="308" t="n"/>
      <c r="CV633" s="308" t="n"/>
      <c r="CW633" s="308" t="n"/>
      <c r="CX633" s="309" t="n"/>
      <c r="CY633" s="308" t="n"/>
      <c r="CZ633" s="308" t="n"/>
      <c r="DA633" s="308" t="n"/>
    </row>
    <row r="634" ht="21" customHeight="1" s="590">
      <c r="A634" s="421" t="n"/>
      <c r="B634" s="270" t="n"/>
      <c r="C634" s="266" t="n"/>
      <c r="D634" s="267" t="inlineStr"/>
      <c r="E634" s="267" t="inlineStr"/>
      <c r="F634" s="268" t="inlineStr"/>
      <c r="G634" s="421" t="n"/>
      <c r="H634" s="269" t="n"/>
      <c r="I634" s="421" t="n"/>
      <c r="J634" s="421" t="n"/>
      <c r="K634" s="421" t="n"/>
      <c r="L634" s="421" t="n"/>
      <c r="M634" s="421" t="n"/>
      <c r="N634" s="421" t="n"/>
      <c r="O634" s="421" t="n"/>
      <c r="P634" s="421" t="n"/>
      <c r="Q634" s="421" t="n"/>
      <c r="R634" s="270" t="n"/>
      <c r="S634" s="421" t="n"/>
      <c r="T634" s="421" t="n"/>
      <c r="U634" s="421" t="n"/>
      <c r="V634" s="421" t="n"/>
      <c r="W634" s="421" t="n"/>
      <c r="X634" s="421" t="n"/>
      <c r="Y634" s="421" t="n"/>
      <c r="Z634" s="421" t="n"/>
      <c r="AA634" s="421" t="n"/>
      <c r="AB634" s="421" t="n"/>
      <c r="AC634" s="421" t="n"/>
      <c r="AD634" s="421" t="n"/>
      <c r="AE634" s="421" t="n"/>
      <c r="AF634" s="421" t="n"/>
      <c r="AG634" s="421" t="n"/>
      <c r="AH634" s="421" t="n"/>
      <c r="AI634" s="421" t="n"/>
      <c r="AJ634" s="297" t="n"/>
      <c r="AK634" s="297" t="n"/>
      <c r="AL634" s="284" t="n"/>
      <c r="AM634" s="297" t="n"/>
      <c r="AN634" s="285" t="n"/>
      <c r="AO634" s="297" t="n"/>
      <c r="AP634" s="297" t="n"/>
      <c r="AQ634" s="297" t="n"/>
      <c r="AR634" s="297" t="n"/>
      <c r="AS634" s="297" t="n"/>
      <c r="AT634" s="285" t="inlineStr">
        <is>
          <t>0</t>
        </is>
      </c>
      <c r="AU634" s="297" t="inlineStr">
        <is>
          <t>0</t>
        </is>
      </c>
      <c r="AV634" s="297" t="inlineStr">
        <is>
          <t>0</t>
        </is>
      </c>
      <c r="AW634" s="297" t="inlineStr">
        <is>
          <t>0</t>
        </is>
      </c>
      <c r="AX634" s="297" t="inlineStr">
        <is>
          <t>0</t>
        </is>
      </c>
      <c r="AY634" s="286" t="inlineStr">
        <is>
          <t>0</t>
        </is>
      </c>
      <c r="AZ634" s="286" t="inlineStr">
        <is>
          <t>0</t>
        </is>
      </c>
      <c r="BA634" s="287" t="inlineStr">
        <is>
          <t>0</t>
        </is>
      </c>
      <c r="BB634" s="286" t="inlineStr">
        <is>
          <t>0</t>
        </is>
      </c>
      <c r="BC634" s="286" t="inlineStr">
        <is>
          <t>0</t>
        </is>
      </c>
      <c r="BD634" s="286" t="inlineStr">
        <is>
          <t>0</t>
        </is>
      </c>
      <c r="BE634" s="286" t="inlineStr">
        <is>
          <t>0</t>
        </is>
      </c>
      <c r="BF634" s="286" t="inlineStr">
        <is>
          <t>0</t>
        </is>
      </c>
      <c r="BG634" s="286" t="inlineStr">
        <is>
          <t>0</t>
        </is>
      </c>
      <c r="BH634" s="297" t="inlineStr">
        <is>
          <t>0</t>
        </is>
      </c>
      <c r="BI634" s="297" t="inlineStr">
        <is>
          <t>0</t>
        </is>
      </c>
      <c r="BJ634" s="297" t="inlineStr">
        <is>
          <t>0</t>
        </is>
      </c>
      <c r="BK634" s="297" t="inlineStr">
        <is>
          <t>0</t>
        </is>
      </c>
      <c r="BL634" s="297" t="inlineStr">
        <is>
          <t>0</t>
        </is>
      </c>
      <c r="BM634" s="297" t="inlineStr">
        <is>
          <t>0</t>
        </is>
      </c>
      <c r="BN634" s="297" t="inlineStr">
        <is>
          <t>0</t>
        </is>
      </c>
      <c r="BO634" s="285" t="inlineStr">
        <is>
          <t>0</t>
        </is>
      </c>
      <c r="BP634" s="297" t="inlineStr">
        <is>
          <t>0</t>
        </is>
      </c>
      <c r="BQ634" s="297" t="inlineStr">
        <is>
          <t>0</t>
        </is>
      </c>
      <c r="BR634" s="297" t="inlineStr">
        <is>
          <t>0</t>
        </is>
      </c>
      <c r="BS634" s="297" t="inlineStr">
        <is>
          <t>0</t>
        </is>
      </c>
      <c r="BT634" s="297" t="inlineStr">
        <is>
          <t>0</t>
        </is>
      </c>
      <c r="BU634" s="297" t="inlineStr">
        <is>
          <t>0</t>
        </is>
      </c>
      <c r="BV634" s="297" t="inlineStr">
        <is>
          <t>0</t>
        </is>
      </c>
      <c r="BW634" s="288" t="inlineStr">
        <is>
          <t>0</t>
        </is>
      </c>
      <c r="BX634" s="276">
        <f>SUM(IF(COUNTIF(#REF!, "*1.*"), 2, 0), IF(COUNTIF(#REF!, "*2.*"), 2, 0), IF(COUNTIF(#REF!, "*3.*"), 2, 0), IF(COUNTIF(#REF!, "*4.*"), 2, 0), IF(COUNTIF(#REF!, "*5.*"), 2, 0), IF(COUNTIF(#REF!, "*6.*"), 2, 0))</f>
        <v/>
      </c>
      <c r="BY634" s="277">
        <f t="array" ref="BY634">SUM(VALUE(AT634),VALUE(AU634),VALUE(AV634),VALUE(AW634),VALUE(AX634),VALUE(AY634),VALUE(AZ634),VALUE(BB634),VALUE(BC634),VALUE(BD634),VALUE(BE634),VALUE(BF634),VALUE(BG634),VALUE(BH634),VALUE(BI634),VALUE(BJ634),VALUE(BK634),VALUE(BL634),VALUE(BM634),VALUE(BN634),VALUE(BO634),VALUE(BP634),VALUE(BQ634),VALUE(BR634),VALUE(BS634),VALUE(BT634),VALUE(BU634),VALUE(BV634),VALUE(BW634))</f>
        <v/>
      </c>
      <c r="BZ634" s="307" t="n"/>
      <c r="CA634" s="307" t="n"/>
      <c r="CB634" s="307" t="n"/>
      <c r="CC634" s="307" t="n"/>
      <c r="CD634" s="307" t="n"/>
      <c r="CE634" s="307" t="n"/>
      <c r="CF634" s="307" t="n"/>
      <c r="CG634" s="307" t="n"/>
      <c r="CH634" s="307" t="n"/>
      <c r="CI634" s="307" t="n"/>
      <c r="CJ634" s="307" t="n"/>
      <c r="CK634" s="307" t="n"/>
      <c r="CL634" s="307" t="n"/>
      <c r="CM634" s="307" t="n"/>
      <c r="CN634" s="307" t="n"/>
      <c r="CO634" s="307" t="n"/>
      <c r="CP634" s="307" t="n"/>
      <c r="CQ634" s="307" t="n"/>
      <c r="CR634" s="279" t="inlineStr"/>
      <c r="CS634" s="280">
        <f>AVERAGE(Value(BY634),value(CR634))</f>
        <v/>
      </c>
      <c r="CT634" s="421">
        <f>(IF(OR(MediaScorecard!BH635="x", MediaScorecard!BI635="x",MediaScorecard!BJ635="x",MediaScorecard!BK635="x",MediaScorecard!BL635="x"),1, 2))</f>
        <v/>
      </c>
      <c r="CU634" s="308" t="n"/>
      <c r="CV634" s="308" t="n"/>
      <c r="CW634" s="308" t="n"/>
      <c r="CX634" s="309" t="n"/>
      <c r="CY634" s="308" t="n"/>
      <c r="CZ634" s="308" t="n"/>
      <c r="DA634" s="308" t="n"/>
    </row>
    <row r="635" ht="21" customHeight="1" s="590">
      <c r="A635" s="421" t="n"/>
      <c r="B635" s="270" t="n"/>
      <c r="C635" s="266" t="n"/>
      <c r="D635" s="267" t="inlineStr"/>
      <c r="E635" s="267" t="inlineStr"/>
      <c r="F635" s="268" t="inlineStr"/>
      <c r="G635" s="421" t="n"/>
      <c r="H635" s="269" t="n"/>
      <c r="I635" s="421" t="n"/>
      <c r="J635" s="421" t="n"/>
      <c r="K635" s="421" t="n"/>
      <c r="L635" s="421" t="n"/>
      <c r="M635" s="421" t="n"/>
      <c r="N635" s="421" t="n"/>
      <c r="O635" s="421" t="n"/>
      <c r="P635" s="421" t="n"/>
      <c r="Q635" s="421" t="n"/>
      <c r="R635" s="270" t="n"/>
      <c r="S635" s="421" t="n"/>
      <c r="T635" s="421" t="n"/>
      <c r="U635" s="421" t="n"/>
      <c r="V635" s="421" t="n"/>
      <c r="W635" s="421" t="n"/>
      <c r="X635" s="421" t="n"/>
      <c r="Y635" s="421" t="n"/>
      <c r="Z635" s="421" t="n"/>
      <c r="AA635" s="421" t="n"/>
      <c r="AB635" s="421" t="n"/>
      <c r="AC635" s="421" t="n"/>
      <c r="AD635" s="421" t="n"/>
      <c r="AE635" s="421" t="n"/>
      <c r="AF635" s="421" t="n"/>
      <c r="AG635" s="421" t="n"/>
      <c r="AH635" s="421" t="n"/>
      <c r="AI635" s="421" t="n"/>
      <c r="AJ635" s="297" t="n"/>
      <c r="AK635" s="297" t="n"/>
      <c r="AL635" s="284" t="n"/>
      <c r="AM635" s="297" t="n"/>
      <c r="AN635" s="285" t="n"/>
      <c r="AO635" s="297" t="n"/>
      <c r="AP635" s="297" t="n"/>
      <c r="AQ635" s="297" t="n"/>
      <c r="AR635" s="297" t="n"/>
      <c r="AS635" s="297" t="n"/>
      <c r="AT635" s="285" t="inlineStr">
        <is>
          <t>0</t>
        </is>
      </c>
      <c r="AU635" s="297" t="inlineStr">
        <is>
          <t>0</t>
        </is>
      </c>
      <c r="AV635" s="297" t="inlineStr">
        <is>
          <t>0</t>
        </is>
      </c>
      <c r="AW635" s="297" t="inlineStr">
        <is>
          <t>0</t>
        </is>
      </c>
      <c r="AX635" s="297" t="inlineStr">
        <is>
          <t>0</t>
        </is>
      </c>
      <c r="AY635" s="286" t="inlineStr">
        <is>
          <t>0</t>
        </is>
      </c>
      <c r="AZ635" s="286" t="inlineStr">
        <is>
          <t>0</t>
        </is>
      </c>
      <c r="BA635" s="287" t="inlineStr">
        <is>
          <t>0</t>
        </is>
      </c>
      <c r="BB635" s="286" t="inlineStr">
        <is>
          <t>0</t>
        </is>
      </c>
      <c r="BC635" s="286" t="inlineStr">
        <is>
          <t>0</t>
        </is>
      </c>
      <c r="BD635" s="286" t="inlineStr">
        <is>
          <t>0</t>
        </is>
      </c>
      <c r="BE635" s="286" t="inlineStr">
        <is>
          <t>0</t>
        </is>
      </c>
      <c r="BF635" s="286" t="inlineStr">
        <is>
          <t>0</t>
        </is>
      </c>
      <c r="BG635" s="286" t="inlineStr">
        <is>
          <t>0</t>
        </is>
      </c>
      <c r="BH635" s="297" t="inlineStr">
        <is>
          <t>0</t>
        </is>
      </c>
      <c r="BI635" s="297" t="inlineStr">
        <is>
          <t>0</t>
        </is>
      </c>
      <c r="BJ635" s="297" t="inlineStr">
        <is>
          <t>0</t>
        </is>
      </c>
      <c r="BK635" s="297" t="inlineStr">
        <is>
          <t>0</t>
        </is>
      </c>
      <c r="BL635" s="297" t="inlineStr">
        <is>
          <t>0</t>
        </is>
      </c>
      <c r="BM635" s="297" t="inlineStr">
        <is>
          <t>0</t>
        </is>
      </c>
      <c r="BN635" s="297" t="inlineStr">
        <is>
          <t>0</t>
        </is>
      </c>
      <c r="BO635" s="285" t="inlineStr">
        <is>
          <t>0</t>
        </is>
      </c>
      <c r="BP635" s="297" t="inlineStr">
        <is>
          <t>0</t>
        </is>
      </c>
      <c r="BQ635" s="297" t="inlineStr">
        <is>
          <t>0</t>
        </is>
      </c>
      <c r="BR635" s="297" t="inlineStr">
        <is>
          <t>0</t>
        </is>
      </c>
      <c r="BS635" s="297" t="inlineStr">
        <is>
          <t>0</t>
        </is>
      </c>
      <c r="BT635" s="297" t="inlineStr">
        <is>
          <t>0</t>
        </is>
      </c>
      <c r="BU635" s="297" t="inlineStr">
        <is>
          <t>0</t>
        </is>
      </c>
      <c r="BV635" s="297" t="inlineStr">
        <is>
          <t>0</t>
        </is>
      </c>
      <c r="BW635" s="288" t="inlineStr">
        <is>
          <t>0</t>
        </is>
      </c>
      <c r="BX635" s="276">
        <f>SUM(IF(COUNTIF(#REF!, "*1.*"), 2, 0), IF(COUNTIF(#REF!, "*2.*"), 2, 0), IF(COUNTIF(#REF!, "*3.*"), 2, 0), IF(COUNTIF(#REF!, "*4.*"), 2, 0), IF(COUNTIF(#REF!, "*5.*"), 2, 0), IF(COUNTIF(#REF!, "*6.*"), 2, 0))</f>
        <v/>
      </c>
      <c r="BY635" s="277">
        <f t="array" ref="BY635">SUM(VALUE(AT635),VALUE(AU635),VALUE(AV635),VALUE(AW635),VALUE(AX635),VALUE(AY635),VALUE(AZ635),VALUE(BB635),VALUE(BC635),VALUE(BD635),VALUE(BE635),VALUE(BF635),VALUE(BG635),VALUE(BH635),VALUE(BI635),VALUE(BJ635),VALUE(BK635),VALUE(BL635),VALUE(BM635),VALUE(BN635),VALUE(BO635),VALUE(BP635),VALUE(BQ635),VALUE(BR635),VALUE(BS635),VALUE(BT635),VALUE(BU635),VALUE(BV635),VALUE(BW635))</f>
        <v/>
      </c>
      <c r="BZ635" s="307" t="n"/>
      <c r="CA635" s="307" t="n"/>
      <c r="CB635" s="307" t="n"/>
      <c r="CC635" s="307" t="n"/>
      <c r="CD635" s="307" t="n"/>
      <c r="CE635" s="307" t="n"/>
      <c r="CF635" s="307" t="n"/>
      <c r="CG635" s="307" t="n"/>
      <c r="CH635" s="307" t="n"/>
      <c r="CI635" s="307" t="n"/>
      <c r="CJ635" s="307" t="n"/>
      <c r="CK635" s="307" t="n"/>
      <c r="CL635" s="307" t="n"/>
      <c r="CM635" s="307" t="n"/>
      <c r="CN635" s="307" t="n"/>
      <c r="CO635" s="307" t="n"/>
      <c r="CP635" s="307" t="n"/>
      <c r="CQ635" s="307" t="n"/>
      <c r="CR635" s="279" t="inlineStr"/>
      <c r="CS635" s="280">
        <f>AVERAGE(Value(BY635),value(CR635))</f>
        <v/>
      </c>
      <c r="CT635" s="421">
        <f>(IF(OR(MediaScorecard!BH636="x", MediaScorecard!BI636="x",MediaScorecard!BJ636="x",MediaScorecard!BK636="x",MediaScorecard!BL636="x"),1, 2))</f>
        <v/>
      </c>
      <c r="CU635" s="308" t="n"/>
      <c r="CV635" s="308" t="n"/>
      <c r="CW635" s="308" t="n"/>
      <c r="CX635" s="309" t="n"/>
      <c r="CY635" s="308" t="n"/>
      <c r="CZ635" s="308" t="n"/>
      <c r="DA635" s="308" t="n"/>
    </row>
    <row r="636" ht="21" customHeight="1" s="590">
      <c r="A636" s="421" t="n"/>
      <c r="B636" s="270" t="n"/>
      <c r="C636" s="266" t="n"/>
      <c r="D636" s="267" t="inlineStr"/>
      <c r="E636" s="267" t="inlineStr"/>
      <c r="F636" s="268" t="inlineStr"/>
      <c r="G636" s="421" t="n"/>
      <c r="H636" s="269" t="n"/>
      <c r="I636" s="421" t="n"/>
      <c r="J636" s="421" t="n"/>
      <c r="K636" s="421" t="n"/>
      <c r="L636" s="421" t="n"/>
      <c r="M636" s="421" t="n"/>
      <c r="N636" s="421" t="n"/>
      <c r="O636" s="421" t="n"/>
      <c r="P636" s="421" t="n"/>
      <c r="Q636" s="421" t="n"/>
      <c r="R636" s="270" t="n"/>
      <c r="S636" s="421" t="n"/>
      <c r="T636" s="421" t="n"/>
      <c r="U636" s="421" t="n"/>
      <c r="V636" s="421" t="n"/>
      <c r="W636" s="421" t="n"/>
      <c r="X636" s="421" t="n"/>
      <c r="Y636" s="421" t="n"/>
      <c r="Z636" s="421" t="n"/>
      <c r="AA636" s="421" t="n"/>
      <c r="AB636" s="421" t="n"/>
      <c r="AC636" s="421" t="n"/>
      <c r="AD636" s="421" t="n"/>
      <c r="AE636" s="421" t="n"/>
      <c r="AF636" s="421" t="n"/>
      <c r="AG636" s="421" t="n"/>
      <c r="AH636" s="421" t="n"/>
      <c r="AI636" s="421" t="n"/>
      <c r="AJ636" s="297" t="n"/>
      <c r="AK636" s="297" t="n"/>
      <c r="AL636" s="284" t="n"/>
      <c r="AM636" s="297" t="n"/>
      <c r="AN636" s="285" t="n"/>
      <c r="AO636" s="297" t="n"/>
      <c r="AP636" s="297" t="n"/>
      <c r="AQ636" s="297" t="n"/>
      <c r="AR636" s="297" t="n"/>
      <c r="AS636" s="297" t="n"/>
      <c r="AT636" s="285" t="inlineStr">
        <is>
          <t>0</t>
        </is>
      </c>
      <c r="AU636" s="297" t="inlineStr">
        <is>
          <t>0</t>
        </is>
      </c>
      <c r="AV636" s="297" t="inlineStr">
        <is>
          <t>0</t>
        </is>
      </c>
      <c r="AW636" s="297" t="inlineStr">
        <is>
          <t>0</t>
        </is>
      </c>
      <c r="AX636" s="297" t="inlineStr">
        <is>
          <t>0</t>
        </is>
      </c>
      <c r="AY636" s="286" t="inlineStr">
        <is>
          <t>0</t>
        </is>
      </c>
      <c r="AZ636" s="286" t="inlineStr">
        <is>
          <t>0</t>
        </is>
      </c>
      <c r="BA636" s="287" t="inlineStr">
        <is>
          <t>0</t>
        </is>
      </c>
      <c r="BB636" s="286" t="inlineStr">
        <is>
          <t>0</t>
        </is>
      </c>
      <c r="BC636" s="286" t="inlineStr">
        <is>
          <t>0</t>
        </is>
      </c>
      <c r="BD636" s="286" t="inlineStr">
        <is>
          <t>0</t>
        </is>
      </c>
      <c r="BE636" s="286" t="inlineStr">
        <is>
          <t>0</t>
        </is>
      </c>
      <c r="BF636" s="286" t="inlineStr">
        <is>
          <t>0</t>
        </is>
      </c>
      <c r="BG636" s="286" t="inlineStr">
        <is>
          <t>0</t>
        </is>
      </c>
      <c r="BH636" s="297" t="inlineStr">
        <is>
          <t>0</t>
        </is>
      </c>
      <c r="BI636" s="297" t="inlineStr">
        <is>
          <t>0</t>
        </is>
      </c>
      <c r="BJ636" s="297" t="inlineStr">
        <is>
          <t>0</t>
        </is>
      </c>
      <c r="BK636" s="297" t="inlineStr">
        <is>
          <t>0</t>
        </is>
      </c>
      <c r="BL636" s="297" t="inlineStr">
        <is>
          <t>0</t>
        </is>
      </c>
      <c r="BM636" s="297" t="inlineStr">
        <is>
          <t>0</t>
        </is>
      </c>
      <c r="BN636" s="297" t="inlineStr">
        <is>
          <t>0</t>
        </is>
      </c>
      <c r="BO636" s="285" t="inlineStr">
        <is>
          <t>0</t>
        </is>
      </c>
      <c r="BP636" s="297" t="inlineStr">
        <is>
          <t>0</t>
        </is>
      </c>
      <c r="BQ636" s="297" t="inlineStr">
        <is>
          <t>0</t>
        </is>
      </c>
      <c r="BR636" s="297" t="inlineStr">
        <is>
          <t>0</t>
        </is>
      </c>
      <c r="BS636" s="297" t="inlineStr">
        <is>
          <t>0</t>
        </is>
      </c>
      <c r="BT636" s="297" t="inlineStr">
        <is>
          <t>0</t>
        </is>
      </c>
      <c r="BU636" s="297" t="inlineStr">
        <is>
          <t>0</t>
        </is>
      </c>
      <c r="BV636" s="297" t="inlineStr">
        <is>
          <t>0</t>
        </is>
      </c>
      <c r="BW636" s="288" t="inlineStr">
        <is>
          <t>0</t>
        </is>
      </c>
      <c r="BX636" s="276">
        <f>SUM(IF(COUNTIF(#REF!, "*1.*"), 2, 0), IF(COUNTIF(#REF!, "*2.*"), 2, 0), IF(COUNTIF(#REF!, "*3.*"), 2, 0), IF(COUNTIF(#REF!, "*4.*"), 2, 0), IF(COUNTIF(#REF!, "*5.*"), 2, 0), IF(COUNTIF(#REF!, "*6.*"), 2, 0))</f>
        <v/>
      </c>
      <c r="BY636" s="277">
        <f t="array" ref="BY636">SUM(VALUE(AT636),VALUE(AU636),VALUE(AV636),VALUE(AW636),VALUE(AX636),VALUE(AY636),VALUE(AZ636),VALUE(BB636),VALUE(BC636),VALUE(BD636),VALUE(BE636),VALUE(BF636),VALUE(BG636),VALUE(BH636),VALUE(BI636),VALUE(BJ636),VALUE(BK636),VALUE(BL636),VALUE(BM636),VALUE(BN636),VALUE(BO636),VALUE(BP636),VALUE(BQ636),VALUE(BR636),VALUE(BS636),VALUE(BT636),VALUE(BU636),VALUE(BV636),VALUE(BW636))</f>
        <v/>
      </c>
      <c r="BZ636" s="307" t="n"/>
      <c r="CA636" s="307" t="n"/>
      <c r="CB636" s="307" t="n"/>
      <c r="CC636" s="307" t="n"/>
      <c r="CD636" s="307" t="n"/>
      <c r="CE636" s="307" t="n"/>
      <c r="CF636" s="307" t="n"/>
      <c r="CG636" s="307" t="n"/>
      <c r="CH636" s="307" t="n"/>
      <c r="CI636" s="307" t="n"/>
      <c r="CJ636" s="307" t="n"/>
      <c r="CK636" s="307" t="n"/>
      <c r="CL636" s="307" t="n"/>
      <c r="CM636" s="307" t="n"/>
      <c r="CN636" s="307" t="n"/>
      <c r="CO636" s="307" t="n"/>
      <c r="CP636" s="307" t="n"/>
      <c r="CQ636" s="307" t="n"/>
      <c r="CR636" s="279" t="inlineStr"/>
      <c r="CS636" s="280">
        <f>AVERAGE(Value(BY636),value(CR636))</f>
        <v/>
      </c>
      <c r="CT636" s="421">
        <f>(IF(OR(MediaScorecard!BH637="x", MediaScorecard!BI637="x",MediaScorecard!BJ637="x",MediaScorecard!BK637="x",MediaScorecard!BL637="x"),1, 2))</f>
        <v/>
      </c>
      <c r="CU636" s="308" t="n"/>
      <c r="CV636" s="308" t="n"/>
      <c r="CW636" s="308" t="n"/>
      <c r="CX636" s="309" t="n"/>
      <c r="CY636" s="308" t="n"/>
      <c r="CZ636" s="308" t="n"/>
      <c r="DA636" s="308" t="n"/>
    </row>
    <row r="637" ht="21" customHeight="1" s="590">
      <c r="A637" s="421" t="n"/>
      <c r="B637" s="270" t="n"/>
      <c r="C637" s="266" t="n"/>
      <c r="D637" s="267" t="inlineStr"/>
      <c r="E637" s="267" t="inlineStr"/>
      <c r="F637" s="268" t="inlineStr"/>
      <c r="G637" s="421" t="n"/>
      <c r="H637" s="269" t="n"/>
      <c r="I637" s="421" t="n"/>
      <c r="J637" s="421" t="n"/>
      <c r="K637" s="421" t="n"/>
      <c r="L637" s="421" t="n"/>
      <c r="M637" s="421" t="n"/>
      <c r="N637" s="421" t="n"/>
      <c r="O637" s="421" t="n"/>
      <c r="P637" s="421" t="n"/>
      <c r="Q637" s="421" t="n"/>
      <c r="R637" s="270" t="n"/>
      <c r="S637" s="421" t="n"/>
      <c r="T637" s="421" t="n"/>
      <c r="U637" s="421" t="n"/>
      <c r="V637" s="421" t="n"/>
      <c r="W637" s="421" t="n"/>
      <c r="X637" s="421" t="n"/>
      <c r="Y637" s="421" t="n"/>
      <c r="Z637" s="421" t="n"/>
      <c r="AA637" s="421" t="n"/>
      <c r="AB637" s="421" t="n"/>
      <c r="AC637" s="421" t="n"/>
      <c r="AD637" s="421" t="n"/>
      <c r="AE637" s="421" t="n"/>
      <c r="AF637" s="421" t="n"/>
      <c r="AG637" s="421" t="n"/>
      <c r="AH637" s="421" t="n"/>
      <c r="AI637" s="421" t="n"/>
      <c r="AJ637" s="297" t="n"/>
      <c r="AK637" s="297" t="n"/>
      <c r="AL637" s="284" t="n"/>
      <c r="AM637" s="297" t="n"/>
      <c r="AN637" s="285" t="n"/>
      <c r="AO637" s="297" t="n"/>
      <c r="AP637" s="297" t="n"/>
      <c r="AQ637" s="297" t="n"/>
      <c r="AR637" s="297" t="n"/>
      <c r="AS637" s="297" t="n"/>
      <c r="AT637" s="285" t="inlineStr">
        <is>
          <t>0</t>
        </is>
      </c>
      <c r="AU637" s="297" t="inlineStr">
        <is>
          <t>0</t>
        </is>
      </c>
      <c r="AV637" s="297" t="inlineStr">
        <is>
          <t>0</t>
        </is>
      </c>
      <c r="AW637" s="297" t="inlineStr">
        <is>
          <t>0</t>
        </is>
      </c>
      <c r="AX637" s="297" t="inlineStr">
        <is>
          <t>0</t>
        </is>
      </c>
      <c r="AY637" s="286" t="inlineStr">
        <is>
          <t>0</t>
        </is>
      </c>
      <c r="AZ637" s="286" t="inlineStr">
        <is>
          <t>0</t>
        </is>
      </c>
      <c r="BA637" s="287" t="inlineStr">
        <is>
          <t>0</t>
        </is>
      </c>
      <c r="BB637" s="286" t="inlineStr">
        <is>
          <t>0</t>
        </is>
      </c>
      <c r="BC637" s="286" t="inlineStr">
        <is>
          <t>0</t>
        </is>
      </c>
      <c r="BD637" s="286" t="inlineStr">
        <is>
          <t>0</t>
        </is>
      </c>
      <c r="BE637" s="286" t="inlineStr">
        <is>
          <t>0</t>
        </is>
      </c>
      <c r="BF637" s="286" t="inlineStr">
        <is>
          <t>0</t>
        </is>
      </c>
      <c r="BG637" s="286" t="inlineStr">
        <is>
          <t>0</t>
        </is>
      </c>
      <c r="BH637" s="297" t="inlineStr">
        <is>
          <t>0</t>
        </is>
      </c>
      <c r="BI637" s="297" t="inlineStr">
        <is>
          <t>0</t>
        </is>
      </c>
      <c r="BJ637" s="297" t="inlineStr">
        <is>
          <t>0</t>
        </is>
      </c>
      <c r="BK637" s="297" t="inlineStr">
        <is>
          <t>0</t>
        </is>
      </c>
      <c r="BL637" s="297" t="inlineStr">
        <is>
          <t>0</t>
        </is>
      </c>
      <c r="BM637" s="297" t="inlineStr">
        <is>
          <t>0</t>
        </is>
      </c>
      <c r="BN637" s="297" t="inlineStr">
        <is>
          <t>0</t>
        </is>
      </c>
      <c r="BO637" s="285" t="inlineStr">
        <is>
          <t>0</t>
        </is>
      </c>
      <c r="BP637" s="297" t="inlineStr">
        <is>
          <t>0</t>
        </is>
      </c>
      <c r="BQ637" s="297" t="inlineStr">
        <is>
          <t>0</t>
        </is>
      </c>
      <c r="BR637" s="297" t="inlineStr">
        <is>
          <t>0</t>
        </is>
      </c>
      <c r="BS637" s="297" t="inlineStr">
        <is>
          <t>0</t>
        </is>
      </c>
      <c r="BT637" s="297" t="inlineStr">
        <is>
          <t>0</t>
        </is>
      </c>
      <c r="BU637" s="297" t="inlineStr">
        <is>
          <t>0</t>
        </is>
      </c>
      <c r="BV637" s="297" t="inlineStr">
        <is>
          <t>0</t>
        </is>
      </c>
      <c r="BW637" s="288" t="inlineStr">
        <is>
          <t>0</t>
        </is>
      </c>
      <c r="BX637" s="276">
        <f>SUM(IF(COUNTIF(#REF!, "*1.*"), 2, 0), IF(COUNTIF(#REF!, "*2.*"), 2, 0), IF(COUNTIF(#REF!, "*3.*"), 2, 0), IF(COUNTIF(#REF!, "*4.*"), 2, 0), IF(COUNTIF(#REF!, "*5.*"), 2, 0), IF(COUNTIF(#REF!, "*6.*"), 2, 0))</f>
        <v/>
      </c>
      <c r="BY637" s="277">
        <f t="array" ref="BY637">SUM(VALUE(AT637),VALUE(AU637),VALUE(AV637),VALUE(AW637),VALUE(AX637),VALUE(AY637),VALUE(AZ637),VALUE(BB637),VALUE(BC637),VALUE(BD637),VALUE(BE637),VALUE(BF637),VALUE(BG637),VALUE(BH637),VALUE(BI637),VALUE(BJ637),VALUE(BK637),VALUE(BL637),VALUE(BM637),VALUE(BN637),VALUE(BO637),VALUE(BP637),VALUE(BQ637),VALUE(BR637),VALUE(BS637),VALUE(BT637),VALUE(BU637),VALUE(BV637),VALUE(BW637))</f>
        <v/>
      </c>
      <c r="BZ637" s="307" t="n"/>
      <c r="CA637" s="307" t="n"/>
      <c r="CB637" s="307" t="n"/>
      <c r="CC637" s="307" t="n"/>
      <c r="CD637" s="307" t="n"/>
      <c r="CE637" s="307" t="n"/>
      <c r="CF637" s="307" t="n"/>
      <c r="CG637" s="307" t="n"/>
      <c r="CH637" s="307" t="n"/>
      <c r="CI637" s="307" t="n"/>
      <c r="CJ637" s="307" t="n"/>
      <c r="CK637" s="307" t="n"/>
      <c r="CL637" s="307" t="n"/>
      <c r="CM637" s="307" t="n"/>
      <c r="CN637" s="307" t="n"/>
      <c r="CO637" s="307" t="n"/>
      <c r="CP637" s="307" t="n"/>
      <c r="CQ637" s="307" t="n"/>
      <c r="CR637" s="279" t="inlineStr"/>
      <c r="CS637" s="280">
        <f>AVERAGE(Value(BY637),value(CR637))</f>
        <v/>
      </c>
      <c r="CT637" s="421">
        <f>(IF(OR(MediaScorecard!BH638="x", MediaScorecard!BI638="x",MediaScorecard!BJ638="x",MediaScorecard!BK638="x",MediaScorecard!BL638="x"),1, 2))</f>
        <v/>
      </c>
      <c r="CU637" s="308" t="n"/>
      <c r="CV637" s="308" t="n"/>
      <c r="CW637" s="308" t="n"/>
      <c r="CX637" s="309" t="n"/>
      <c r="CY637" s="308" t="n"/>
      <c r="CZ637" s="308" t="n"/>
      <c r="DA637" s="308" t="n"/>
    </row>
    <row r="638" ht="21" customHeight="1" s="590">
      <c r="A638" s="421" t="n"/>
      <c r="B638" s="270" t="n"/>
      <c r="C638" s="266" t="n"/>
      <c r="D638" s="267" t="inlineStr"/>
      <c r="E638" s="267" t="inlineStr"/>
      <c r="F638" s="268" t="inlineStr"/>
      <c r="G638" s="421" t="n"/>
      <c r="H638" s="269" t="n"/>
      <c r="I638" s="421" t="n"/>
      <c r="J638" s="421" t="n"/>
      <c r="K638" s="421" t="n"/>
      <c r="L638" s="421" t="n"/>
      <c r="M638" s="421" t="n"/>
      <c r="N638" s="421" t="n"/>
      <c r="O638" s="421" t="n"/>
      <c r="P638" s="421" t="n"/>
      <c r="Q638" s="421" t="n"/>
      <c r="R638" s="270" t="n"/>
      <c r="S638" s="421" t="n"/>
      <c r="T638" s="421" t="n"/>
      <c r="U638" s="421" t="n"/>
      <c r="V638" s="421" t="n"/>
      <c r="W638" s="421" t="n"/>
      <c r="X638" s="421" t="n"/>
      <c r="Y638" s="421" t="n"/>
      <c r="Z638" s="421" t="n"/>
      <c r="AA638" s="421" t="n"/>
      <c r="AB638" s="421" t="n"/>
      <c r="AC638" s="421" t="n"/>
      <c r="AD638" s="421" t="n"/>
      <c r="AE638" s="421" t="n"/>
      <c r="AF638" s="421" t="n"/>
      <c r="AG638" s="421" t="n"/>
      <c r="AH638" s="421" t="n"/>
      <c r="AI638" s="421" t="n"/>
      <c r="AJ638" s="297" t="n"/>
      <c r="AK638" s="297" t="n"/>
      <c r="AL638" s="284" t="n"/>
      <c r="AM638" s="297" t="n"/>
      <c r="AN638" s="285" t="n"/>
      <c r="AO638" s="297" t="n"/>
      <c r="AP638" s="297" t="n"/>
      <c r="AQ638" s="297" t="n"/>
      <c r="AR638" s="297" t="n"/>
      <c r="AS638" s="297" t="n"/>
      <c r="AT638" s="285" t="inlineStr">
        <is>
          <t>0</t>
        </is>
      </c>
      <c r="AU638" s="297" t="inlineStr">
        <is>
          <t>0</t>
        </is>
      </c>
      <c r="AV638" s="297" t="inlineStr">
        <is>
          <t>0</t>
        </is>
      </c>
      <c r="AW638" s="297" t="inlineStr">
        <is>
          <t>0</t>
        </is>
      </c>
      <c r="AX638" s="297" t="inlineStr">
        <is>
          <t>0</t>
        </is>
      </c>
      <c r="AY638" s="286" t="inlineStr">
        <is>
          <t>0</t>
        </is>
      </c>
      <c r="AZ638" s="286" t="inlineStr">
        <is>
          <t>0</t>
        </is>
      </c>
      <c r="BA638" s="287" t="inlineStr">
        <is>
          <t>0</t>
        </is>
      </c>
      <c r="BB638" s="286" t="inlineStr">
        <is>
          <t>0</t>
        </is>
      </c>
      <c r="BC638" s="286" t="inlineStr">
        <is>
          <t>0</t>
        </is>
      </c>
      <c r="BD638" s="286" t="inlineStr">
        <is>
          <t>0</t>
        </is>
      </c>
      <c r="BE638" s="286" t="inlineStr">
        <is>
          <t>0</t>
        </is>
      </c>
      <c r="BF638" s="286" t="inlineStr">
        <is>
          <t>0</t>
        </is>
      </c>
      <c r="BG638" s="286" t="inlineStr">
        <is>
          <t>0</t>
        </is>
      </c>
      <c r="BH638" s="297" t="inlineStr">
        <is>
          <t>0</t>
        </is>
      </c>
      <c r="BI638" s="297" t="inlineStr">
        <is>
          <t>0</t>
        </is>
      </c>
      <c r="BJ638" s="297" t="inlineStr">
        <is>
          <t>0</t>
        </is>
      </c>
      <c r="BK638" s="297" t="inlineStr">
        <is>
          <t>0</t>
        </is>
      </c>
      <c r="BL638" s="297" t="inlineStr">
        <is>
          <t>0</t>
        </is>
      </c>
      <c r="BM638" s="297" t="inlineStr">
        <is>
          <t>0</t>
        </is>
      </c>
      <c r="BN638" s="297" t="inlineStr">
        <is>
          <t>0</t>
        </is>
      </c>
      <c r="BO638" s="285" t="inlineStr">
        <is>
          <t>0</t>
        </is>
      </c>
      <c r="BP638" s="297" t="inlineStr">
        <is>
          <t>0</t>
        </is>
      </c>
      <c r="BQ638" s="297" t="inlineStr">
        <is>
          <t>0</t>
        </is>
      </c>
      <c r="BR638" s="297" t="inlineStr">
        <is>
          <t>0</t>
        </is>
      </c>
      <c r="BS638" s="297" t="inlineStr">
        <is>
          <t>0</t>
        </is>
      </c>
      <c r="BT638" s="297" t="inlineStr">
        <is>
          <t>0</t>
        </is>
      </c>
      <c r="BU638" s="297" t="inlineStr">
        <is>
          <t>0</t>
        </is>
      </c>
      <c r="BV638" s="297" t="inlineStr">
        <is>
          <t>0</t>
        </is>
      </c>
      <c r="BW638" s="288" t="inlineStr">
        <is>
          <t>0</t>
        </is>
      </c>
      <c r="BX638" s="276">
        <f>SUM(IF(COUNTIF(#REF!, "*1.*"), 2, 0), IF(COUNTIF(#REF!, "*2.*"), 2, 0), IF(COUNTIF(#REF!, "*3.*"), 2, 0), IF(COUNTIF(#REF!, "*4.*"), 2, 0), IF(COUNTIF(#REF!, "*5.*"), 2, 0), IF(COUNTIF(#REF!, "*6.*"), 2, 0))</f>
        <v/>
      </c>
      <c r="BY638" s="277">
        <f t="array" ref="BY638">SUM(VALUE(AT638),VALUE(AU638),VALUE(AV638),VALUE(AW638),VALUE(AX638),VALUE(AY638),VALUE(AZ638),VALUE(BB638),VALUE(BC638),VALUE(BD638),VALUE(BE638),VALUE(BF638),VALUE(BG638),VALUE(BH638),VALUE(BI638),VALUE(BJ638),VALUE(BK638),VALUE(BL638),VALUE(BM638),VALUE(BN638),VALUE(BO638),VALUE(BP638),VALUE(BQ638),VALUE(BR638),VALUE(BS638),VALUE(BT638),VALUE(BU638),VALUE(BV638),VALUE(BW638))</f>
        <v/>
      </c>
      <c r="BZ638" s="307" t="n"/>
      <c r="CA638" s="307" t="n"/>
      <c r="CB638" s="307" t="n"/>
      <c r="CC638" s="307" t="n"/>
      <c r="CD638" s="307" t="n"/>
      <c r="CE638" s="307" t="n"/>
      <c r="CF638" s="307" t="n"/>
      <c r="CG638" s="307" t="n"/>
      <c r="CH638" s="307" t="n"/>
      <c r="CI638" s="307" t="n"/>
      <c r="CJ638" s="307" t="n"/>
      <c r="CK638" s="307" t="n"/>
      <c r="CL638" s="307" t="n"/>
      <c r="CM638" s="307" t="n"/>
      <c r="CN638" s="307" t="n"/>
      <c r="CO638" s="307" t="n"/>
      <c r="CP638" s="307" t="n"/>
      <c r="CQ638" s="307" t="n"/>
      <c r="CR638" s="279" t="inlineStr"/>
      <c r="CS638" s="280">
        <f>AVERAGE(Value(BY638),value(CR638))</f>
        <v/>
      </c>
      <c r="CT638" s="421">
        <f>(IF(OR(MediaScorecard!BH639="x", MediaScorecard!BI639="x",MediaScorecard!BJ639="x",MediaScorecard!BK639="x",MediaScorecard!BL639="x"),1, 2))</f>
        <v/>
      </c>
      <c r="CU638" s="308" t="n"/>
      <c r="CV638" s="308" t="n"/>
      <c r="CW638" s="308" t="n"/>
      <c r="CX638" s="309" t="n"/>
      <c r="CY638" s="308" t="n"/>
      <c r="CZ638" s="308" t="n"/>
      <c r="DA638" s="308" t="n"/>
    </row>
    <row r="639" ht="21" customHeight="1" s="590">
      <c r="A639" s="421" t="n"/>
      <c r="B639" s="270" t="n"/>
      <c r="C639" s="266" t="n"/>
      <c r="D639" s="267" t="inlineStr"/>
      <c r="E639" s="267" t="inlineStr"/>
      <c r="F639" s="268" t="inlineStr"/>
      <c r="G639" s="421" t="n"/>
      <c r="H639" s="269" t="n"/>
      <c r="I639" s="421" t="n"/>
      <c r="J639" s="421" t="n"/>
      <c r="K639" s="421" t="n"/>
      <c r="L639" s="421" t="n"/>
      <c r="M639" s="421" t="n"/>
      <c r="N639" s="421" t="n"/>
      <c r="O639" s="421" t="n"/>
      <c r="P639" s="421" t="n"/>
      <c r="Q639" s="421" t="n"/>
      <c r="R639" s="270" t="n"/>
      <c r="S639" s="421" t="n"/>
      <c r="T639" s="421" t="n"/>
      <c r="U639" s="421" t="n"/>
      <c r="V639" s="421" t="n"/>
      <c r="W639" s="421" t="n"/>
      <c r="X639" s="421" t="n"/>
      <c r="Y639" s="421" t="n"/>
      <c r="Z639" s="421" t="n"/>
      <c r="AA639" s="421" t="n"/>
      <c r="AB639" s="421" t="n"/>
      <c r="AC639" s="421" t="n"/>
      <c r="AD639" s="421" t="n"/>
      <c r="AE639" s="421" t="n"/>
      <c r="AF639" s="421" t="n"/>
      <c r="AG639" s="421" t="n"/>
      <c r="AH639" s="421" t="n"/>
      <c r="AI639" s="421" t="n"/>
      <c r="AJ639" s="297" t="n"/>
      <c r="AK639" s="297" t="n"/>
      <c r="AL639" s="284" t="n"/>
      <c r="AM639" s="297" t="n"/>
      <c r="AN639" s="285" t="n"/>
      <c r="AO639" s="297" t="n"/>
      <c r="AP639" s="297" t="n"/>
      <c r="AQ639" s="297" t="n"/>
      <c r="AR639" s="297" t="n"/>
      <c r="AS639" s="297" t="n"/>
      <c r="AT639" s="285" t="inlineStr">
        <is>
          <t>0</t>
        </is>
      </c>
      <c r="AU639" s="297" t="inlineStr">
        <is>
          <t>0</t>
        </is>
      </c>
      <c r="AV639" s="297" t="inlineStr">
        <is>
          <t>0</t>
        </is>
      </c>
      <c r="AW639" s="297" t="inlineStr">
        <is>
          <t>0</t>
        </is>
      </c>
      <c r="AX639" s="297" t="inlineStr">
        <is>
          <t>0</t>
        </is>
      </c>
      <c r="AY639" s="286" t="inlineStr">
        <is>
          <t>0</t>
        </is>
      </c>
      <c r="AZ639" s="286" t="inlineStr">
        <is>
          <t>0</t>
        </is>
      </c>
      <c r="BA639" s="287" t="inlineStr">
        <is>
          <t>0</t>
        </is>
      </c>
      <c r="BB639" s="286" t="inlineStr">
        <is>
          <t>0</t>
        </is>
      </c>
      <c r="BC639" s="286" t="inlineStr">
        <is>
          <t>0</t>
        </is>
      </c>
      <c r="BD639" s="286" t="inlineStr">
        <is>
          <t>0</t>
        </is>
      </c>
      <c r="BE639" s="286" t="inlineStr">
        <is>
          <t>0</t>
        </is>
      </c>
      <c r="BF639" s="286" t="inlineStr">
        <is>
          <t>0</t>
        </is>
      </c>
      <c r="BG639" s="286" t="inlineStr">
        <is>
          <t>0</t>
        </is>
      </c>
      <c r="BH639" s="297" t="inlineStr">
        <is>
          <t>0</t>
        </is>
      </c>
      <c r="BI639" s="297" t="inlineStr">
        <is>
          <t>0</t>
        </is>
      </c>
      <c r="BJ639" s="297" t="inlineStr">
        <is>
          <t>0</t>
        </is>
      </c>
      <c r="BK639" s="297" t="inlineStr">
        <is>
          <t>0</t>
        </is>
      </c>
      <c r="BL639" s="297" t="inlineStr">
        <is>
          <t>0</t>
        </is>
      </c>
      <c r="BM639" s="297" t="inlineStr">
        <is>
          <t>0</t>
        </is>
      </c>
      <c r="BN639" s="297" t="inlineStr">
        <is>
          <t>0</t>
        </is>
      </c>
      <c r="BO639" s="285" t="inlineStr">
        <is>
          <t>0</t>
        </is>
      </c>
      <c r="BP639" s="297" t="inlineStr">
        <is>
          <t>0</t>
        </is>
      </c>
      <c r="BQ639" s="297" t="inlineStr">
        <is>
          <t>0</t>
        </is>
      </c>
      <c r="BR639" s="297" t="inlineStr">
        <is>
          <t>0</t>
        </is>
      </c>
      <c r="BS639" s="297" t="inlineStr">
        <is>
          <t>0</t>
        </is>
      </c>
      <c r="BT639" s="297" t="inlineStr">
        <is>
          <t>0</t>
        </is>
      </c>
      <c r="BU639" s="297" t="inlineStr">
        <is>
          <t>0</t>
        </is>
      </c>
      <c r="BV639" s="297" t="inlineStr">
        <is>
          <t>0</t>
        </is>
      </c>
      <c r="BW639" s="288" t="inlineStr">
        <is>
          <t>0</t>
        </is>
      </c>
      <c r="BX639" s="276">
        <f>SUM(IF(COUNTIF(#REF!, "*1.*"), 2, 0), IF(COUNTIF(#REF!, "*2.*"), 2, 0), IF(COUNTIF(#REF!, "*3.*"), 2, 0), IF(COUNTIF(#REF!, "*4.*"), 2, 0), IF(COUNTIF(#REF!, "*5.*"), 2, 0), IF(COUNTIF(#REF!, "*6.*"), 2, 0))</f>
        <v/>
      </c>
      <c r="BY639" s="277">
        <f t="array" ref="BY639">SUM(VALUE(AT639),VALUE(AU639),VALUE(AV639),VALUE(AW639),VALUE(AX639),VALUE(AY639),VALUE(AZ639),VALUE(BB639),VALUE(BC639),VALUE(BD639),VALUE(BE639),VALUE(BF639),VALUE(BG639),VALUE(BH639),VALUE(BI639),VALUE(BJ639),VALUE(BK639),VALUE(BL639),VALUE(BM639),VALUE(BN639),VALUE(BO639),VALUE(BP639),VALUE(BQ639),VALUE(BR639),VALUE(BS639),VALUE(BT639),VALUE(BU639),VALUE(BV639),VALUE(BW639))</f>
        <v/>
      </c>
      <c r="BZ639" s="307" t="n"/>
      <c r="CA639" s="307" t="n"/>
      <c r="CB639" s="307" t="n"/>
      <c r="CC639" s="307" t="n"/>
      <c r="CD639" s="307" t="n"/>
      <c r="CE639" s="307" t="n"/>
      <c r="CF639" s="307" t="n"/>
      <c r="CG639" s="307" t="n"/>
      <c r="CH639" s="307" t="n"/>
      <c r="CI639" s="307" t="n"/>
      <c r="CJ639" s="307" t="n"/>
      <c r="CK639" s="307" t="n"/>
      <c r="CL639" s="307" t="n"/>
      <c r="CM639" s="307" t="n"/>
      <c r="CN639" s="307" t="n"/>
      <c r="CO639" s="307" t="n"/>
      <c r="CP639" s="307" t="n"/>
      <c r="CQ639" s="307" t="n"/>
      <c r="CR639" s="279" t="inlineStr"/>
      <c r="CS639" s="280">
        <f>AVERAGE(Value(BY639),value(CR639))</f>
        <v/>
      </c>
      <c r="CT639" s="421">
        <f>(IF(OR(MediaScorecard!BH640="x", MediaScorecard!BI640="x",MediaScorecard!BJ640="x",MediaScorecard!BK640="x",MediaScorecard!BL640="x"),1, 2))</f>
        <v/>
      </c>
      <c r="CU639" s="308" t="n"/>
      <c r="CV639" s="308" t="n"/>
      <c r="CW639" s="308" t="n"/>
      <c r="CX639" s="309" t="n"/>
      <c r="CY639" s="308" t="n"/>
      <c r="CZ639" s="308" t="n"/>
      <c r="DA639" s="308" t="n"/>
    </row>
    <row r="640" ht="21" customHeight="1" s="590">
      <c r="A640" s="421" t="n"/>
      <c r="B640" s="270" t="n"/>
      <c r="C640" s="266" t="n"/>
      <c r="D640" s="267" t="inlineStr"/>
      <c r="E640" s="267" t="inlineStr"/>
      <c r="F640" s="268" t="inlineStr"/>
      <c r="G640" s="421" t="n"/>
      <c r="H640" s="269" t="n"/>
      <c r="I640" s="421" t="n"/>
      <c r="J640" s="421" t="n"/>
      <c r="K640" s="421" t="n"/>
      <c r="L640" s="421" t="n"/>
      <c r="M640" s="421" t="n"/>
      <c r="N640" s="421" t="n"/>
      <c r="O640" s="421" t="n"/>
      <c r="P640" s="421" t="n"/>
      <c r="Q640" s="421" t="n"/>
      <c r="R640" s="270" t="n"/>
      <c r="S640" s="421" t="n"/>
      <c r="T640" s="421" t="n"/>
      <c r="U640" s="421" t="n"/>
      <c r="V640" s="421" t="n"/>
      <c r="W640" s="421" t="n"/>
      <c r="X640" s="421" t="n"/>
      <c r="Y640" s="421" t="n"/>
      <c r="Z640" s="421" t="n"/>
      <c r="AA640" s="421" t="n"/>
      <c r="AB640" s="421" t="n"/>
      <c r="AC640" s="421" t="n"/>
      <c r="AD640" s="421" t="n"/>
      <c r="AE640" s="421" t="n"/>
      <c r="AF640" s="421" t="n"/>
      <c r="AG640" s="421" t="n"/>
      <c r="AH640" s="421" t="n"/>
      <c r="AI640" s="421" t="n"/>
      <c r="AJ640" s="297" t="n"/>
      <c r="AK640" s="297" t="n"/>
      <c r="AL640" s="284" t="n"/>
      <c r="AM640" s="297" t="n"/>
      <c r="AN640" s="285" t="n"/>
      <c r="AO640" s="297" t="n"/>
      <c r="AP640" s="297" t="n"/>
      <c r="AQ640" s="297" t="n"/>
      <c r="AR640" s="297" t="n"/>
      <c r="AS640" s="297" t="n"/>
      <c r="AT640" s="285" t="inlineStr">
        <is>
          <t>0</t>
        </is>
      </c>
      <c r="AU640" s="297" t="inlineStr">
        <is>
          <t>0</t>
        </is>
      </c>
      <c r="AV640" s="297" t="inlineStr">
        <is>
          <t>0</t>
        </is>
      </c>
      <c r="AW640" s="297" t="inlineStr">
        <is>
          <t>0</t>
        </is>
      </c>
      <c r="AX640" s="297" t="inlineStr">
        <is>
          <t>0</t>
        </is>
      </c>
      <c r="AY640" s="286" t="inlineStr">
        <is>
          <t>0</t>
        </is>
      </c>
      <c r="AZ640" s="286" t="inlineStr">
        <is>
          <t>0</t>
        </is>
      </c>
      <c r="BA640" s="287" t="inlineStr">
        <is>
          <t>0</t>
        </is>
      </c>
      <c r="BB640" s="286" t="inlineStr">
        <is>
          <t>0</t>
        </is>
      </c>
      <c r="BC640" s="286" t="inlineStr">
        <is>
          <t>0</t>
        </is>
      </c>
      <c r="BD640" s="286" t="inlineStr">
        <is>
          <t>0</t>
        </is>
      </c>
      <c r="BE640" s="286" t="inlineStr">
        <is>
          <t>0</t>
        </is>
      </c>
      <c r="BF640" s="286" t="inlineStr">
        <is>
          <t>0</t>
        </is>
      </c>
      <c r="BG640" s="286" t="inlineStr">
        <is>
          <t>0</t>
        </is>
      </c>
      <c r="BH640" s="297" t="inlineStr">
        <is>
          <t>0</t>
        </is>
      </c>
      <c r="BI640" s="297" t="inlineStr">
        <is>
          <t>0</t>
        </is>
      </c>
      <c r="BJ640" s="297" t="inlineStr">
        <is>
          <t>0</t>
        </is>
      </c>
      <c r="BK640" s="297" t="inlineStr">
        <is>
          <t>0</t>
        </is>
      </c>
      <c r="BL640" s="297" t="inlineStr">
        <is>
          <t>0</t>
        </is>
      </c>
      <c r="BM640" s="297" t="inlineStr">
        <is>
          <t>0</t>
        </is>
      </c>
      <c r="BN640" s="297" t="inlineStr">
        <is>
          <t>0</t>
        </is>
      </c>
      <c r="BO640" s="285" t="inlineStr">
        <is>
          <t>0</t>
        </is>
      </c>
      <c r="BP640" s="297" t="inlineStr">
        <is>
          <t>0</t>
        </is>
      </c>
      <c r="BQ640" s="297" t="inlineStr">
        <is>
          <t>0</t>
        </is>
      </c>
      <c r="BR640" s="297" t="inlineStr">
        <is>
          <t>0</t>
        </is>
      </c>
      <c r="BS640" s="297" t="inlineStr">
        <is>
          <t>0</t>
        </is>
      </c>
      <c r="BT640" s="297" t="inlineStr">
        <is>
          <t>0</t>
        </is>
      </c>
      <c r="BU640" s="297" t="inlineStr">
        <is>
          <t>0</t>
        </is>
      </c>
      <c r="BV640" s="297" t="inlineStr">
        <is>
          <t>0</t>
        </is>
      </c>
      <c r="BW640" s="288" t="inlineStr">
        <is>
          <t>0</t>
        </is>
      </c>
      <c r="BX640" s="276">
        <f>SUM(IF(COUNTIF(#REF!, "*1.*"), 2, 0), IF(COUNTIF(#REF!, "*2.*"), 2, 0), IF(COUNTIF(#REF!, "*3.*"), 2, 0), IF(COUNTIF(#REF!, "*4.*"), 2, 0), IF(COUNTIF(#REF!, "*5.*"), 2, 0), IF(COUNTIF(#REF!, "*6.*"), 2, 0))</f>
        <v/>
      </c>
      <c r="BY640" s="277">
        <f t="array" ref="BY640">SUM(VALUE(AT640),VALUE(AU640),VALUE(AV640),VALUE(AW640),VALUE(AX640),VALUE(AY640),VALUE(AZ640),VALUE(BB640),VALUE(BC640),VALUE(BD640),VALUE(BE640),VALUE(BF640),VALUE(BG640),VALUE(BH640),VALUE(BI640),VALUE(BJ640),VALUE(BK640),VALUE(BL640),VALUE(BM640),VALUE(BN640),VALUE(BO640),VALUE(BP640),VALUE(BQ640),VALUE(BR640),VALUE(BS640),VALUE(BT640),VALUE(BU640),VALUE(BV640),VALUE(BW640))</f>
        <v/>
      </c>
      <c r="BZ640" s="307" t="n"/>
      <c r="CA640" s="307" t="n"/>
      <c r="CB640" s="307" t="n"/>
      <c r="CC640" s="307" t="n"/>
      <c r="CD640" s="307" t="n"/>
      <c r="CE640" s="307" t="n"/>
      <c r="CF640" s="307" t="n"/>
      <c r="CG640" s="307" t="n"/>
      <c r="CH640" s="307" t="n"/>
      <c r="CI640" s="307" t="n"/>
      <c r="CJ640" s="307" t="n"/>
      <c r="CK640" s="307" t="n"/>
      <c r="CL640" s="307" t="n"/>
      <c r="CM640" s="307" t="n"/>
      <c r="CN640" s="307" t="n"/>
      <c r="CO640" s="307" t="n"/>
      <c r="CP640" s="307" t="n"/>
      <c r="CQ640" s="307" t="n"/>
      <c r="CR640" s="279" t="inlineStr"/>
      <c r="CS640" s="280">
        <f>AVERAGE(Value(BY640),value(CR640))</f>
        <v/>
      </c>
      <c r="CT640" s="421">
        <f>(IF(OR(MediaScorecard!BH641="x", MediaScorecard!BI641="x",MediaScorecard!BJ641="x",MediaScorecard!BK641="x",MediaScorecard!BL641="x"),1, 2))</f>
        <v/>
      </c>
      <c r="CU640" s="308" t="n"/>
      <c r="CV640" s="308" t="n"/>
      <c r="CW640" s="308" t="n"/>
      <c r="CX640" s="309" t="n"/>
      <c r="CY640" s="308" t="n"/>
      <c r="CZ640" s="308" t="n"/>
      <c r="DA640" s="308" t="n"/>
    </row>
    <row r="641" ht="21" customHeight="1" s="590">
      <c r="A641" s="421" t="n"/>
      <c r="B641" s="270" t="n"/>
      <c r="C641" s="266" t="n"/>
      <c r="D641" s="267" t="inlineStr"/>
      <c r="E641" s="267" t="inlineStr"/>
      <c r="F641" s="268" t="inlineStr"/>
      <c r="G641" s="421" t="n"/>
      <c r="H641" s="269" t="n"/>
      <c r="I641" s="421" t="n"/>
      <c r="J641" s="421" t="n"/>
      <c r="K641" s="421" t="n"/>
      <c r="L641" s="421" t="n"/>
      <c r="M641" s="421" t="n"/>
      <c r="N641" s="421" t="n"/>
      <c r="O641" s="421" t="n"/>
      <c r="P641" s="421" t="n"/>
      <c r="Q641" s="421" t="n"/>
      <c r="R641" s="270" t="n"/>
      <c r="S641" s="421" t="n"/>
      <c r="T641" s="421" t="n"/>
      <c r="U641" s="421" t="n"/>
      <c r="V641" s="421" t="n"/>
      <c r="W641" s="421" t="n"/>
      <c r="X641" s="421" t="n"/>
      <c r="Y641" s="421" t="n"/>
      <c r="Z641" s="421" t="n"/>
      <c r="AA641" s="421" t="n"/>
      <c r="AB641" s="421" t="n"/>
      <c r="AC641" s="421" t="n"/>
      <c r="AD641" s="421" t="n"/>
      <c r="AE641" s="421" t="n"/>
      <c r="AF641" s="421" t="n"/>
      <c r="AG641" s="421" t="n"/>
      <c r="AH641" s="421" t="n"/>
      <c r="AI641" s="421" t="n"/>
      <c r="AJ641" s="297" t="n"/>
      <c r="AK641" s="297" t="n"/>
      <c r="AL641" s="284" t="n"/>
      <c r="AM641" s="297" t="n"/>
      <c r="AN641" s="285" t="n"/>
      <c r="AO641" s="297" t="n"/>
      <c r="AP641" s="297" t="n"/>
      <c r="AQ641" s="297" t="n"/>
      <c r="AR641" s="297" t="n"/>
      <c r="AS641" s="297" t="n"/>
      <c r="AT641" s="285" t="inlineStr">
        <is>
          <t>0</t>
        </is>
      </c>
      <c r="AU641" s="297" t="inlineStr">
        <is>
          <t>0</t>
        </is>
      </c>
      <c r="AV641" s="297" t="inlineStr">
        <is>
          <t>0</t>
        </is>
      </c>
      <c r="AW641" s="297" t="inlineStr">
        <is>
          <t>0</t>
        </is>
      </c>
      <c r="AX641" s="297" t="inlineStr">
        <is>
          <t>0</t>
        </is>
      </c>
      <c r="AY641" s="286" t="inlineStr">
        <is>
          <t>0</t>
        </is>
      </c>
      <c r="AZ641" s="286" t="inlineStr">
        <is>
          <t>0</t>
        </is>
      </c>
      <c r="BA641" s="287" t="inlineStr">
        <is>
          <t>0</t>
        </is>
      </c>
      <c r="BB641" s="286" t="inlineStr">
        <is>
          <t>0</t>
        </is>
      </c>
      <c r="BC641" s="286" t="inlineStr">
        <is>
          <t>0</t>
        </is>
      </c>
      <c r="BD641" s="286" t="inlineStr">
        <is>
          <t>0</t>
        </is>
      </c>
      <c r="BE641" s="286" t="inlineStr">
        <is>
          <t>0</t>
        </is>
      </c>
      <c r="BF641" s="286" t="inlineStr">
        <is>
          <t>0</t>
        </is>
      </c>
      <c r="BG641" s="286" t="inlineStr">
        <is>
          <t>0</t>
        </is>
      </c>
      <c r="BH641" s="297" t="inlineStr">
        <is>
          <t>0</t>
        </is>
      </c>
      <c r="BI641" s="297" t="inlineStr">
        <is>
          <t>0</t>
        </is>
      </c>
      <c r="BJ641" s="297" t="inlineStr">
        <is>
          <t>0</t>
        </is>
      </c>
      <c r="BK641" s="297" t="inlineStr">
        <is>
          <t>0</t>
        </is>
      </c>
      <c r="BL641" s="297" t="inlineStr">
        <is>
          <t>0</t>
        </is>
      </c>
      <c r="BM641" s="297" t="inlineStr">
        <is>
          <t>0</t>
        </is>
      </c>
      <c r="BN641" s="297" t="inlineStr">
        <is>
          <t>0</t>
        </is>
      </c>
      <c r="BO641" s="285" t="inlineStr">
        <is>
          <t>0</t>
        </is>
      </c>
      <c r="BP641" s="297" t="inlineStr">
        <is>
          <t>0</t>
        </is>
      </c>
      <c r="BQ641" s="297" t="inlineStr">
        <is>
          <t>0</t>
        </is>
      </c>
      <c r="BR641" s="297" t="inlineStr">
        <is>
          <t>0</t>
        </is>
      </c>
      <c r="BS641" s="297" t="inlineStr">
        <is>
          <t>0</t>
        </is>
      </c>
      <c r="BT641" s="297" t="inlineStr">
        <is>
          <t>0</t>
        </is>
      </c>
      <c r="BU641" s="297" t="inlineStr">
        <is>
          <t>0</t>
        </is>
      </c>
      <c r="BV641" s="297" t="inlineStr">
        <is>
          <t>0</t>
        </is>
      </c>
      <c r="BW641" s="288" t="inlineStr">
        <is>
          <t>0</t>
        </is>
      </c>
      <c r="BX641" s="276">
        <f>SUM(IF(COUNTIF(#REF!, "*1.*"), 2, 0), IF(COUNTIF(#REF!, "*2.*"), 2, 0), IF(COUNTIF(#REF!, "*3.*"), 2, 0), IF(COUNTIF(#REF!, "*4.*"), 2, 0), IF(COUNTIF(#REF!, "*5.*"), 2, 0), IF(COUNTIF(#REF!, "*6.*"), 2, 0))</f>
        <v/>
      </c>
      <c r="BY641" s="277">
        <f t="array" ref="BY641">SUM(VALUE(AT641),VALUE(AU641),VALUE(AV641),VALUE(AW641),VALUE(AX641),VALUE(AY641),VALUE(AZ641),VALUE(BB641),VALUE(BC641),VALUE(BD641),VALUE(BE641),VALUE(BF641),VALUE(BG641),VALUE(BH641),VALUE(BI641),VALUE(BJ641),VALUE(BK641),VALUE(BL641),VALUE(BM641),VALUE(BN641),VALUE(BO641),VALUE(BP641),VALUE(BQ641),VALUE(BR641),VALUE(BS641),VALUE(BT641),VALUE(BU641),VALUE(BV641),VALUE(BW641))</f>
        <v/>
      </c>
      <c r="BZ641" s="307" t="n"/>
      <c r="CA641" s="307" t="n"/>
      <c r="CB641" s="307" t="n"/>
      <c r="CC641" s="307" t="n"/>
      <c r="CD641" s="307" t="n"/>
      <c r="CE641" s="307" t="n"/>
      <c r="CF641" s="307" t="n"/>
      <c r="CG641" s="307" t="n"/>
      <c r="CH641" s="307" t="n"/>
      <c r="CI641" s="307" t="n"/>
      <c r="CJ641" s="307" t="n"/>
      <c r="CK641" s="307" t="n"/>
      <c r="CL641" s="307" t="n"/>
      <c r="CM641" s="307" t="n"/>
      <c r="CN641" s="307" t="n"/>
      <c r="CO641" s="307" t="n"/>
      <c r="CP641" s="307" t="n"/>
      <c r="CQ641" s="307" t="n"/>
      <c r="CR641" s="279" t="inlineStr"/>
      <c r="CS641" s="280">
        <f>AVERAGE(Value(BY641),value(CR641))</f>
        <v/>
      </c>
      <c r="CT641" s="421">
        <f>(IF(OR(MediaScorecard!BH642="x", MediaScorecard!BI642="x",MediaScorecard!BJ642="x",MediaScorecard!BK642="x",MediaScorecard!BL642="x"),1, 2))</f>
        <v/>
      </c>
      <c r="CU641" s="308" t="n"/>
      <c r="CV641" s="308" t="n"/>
      <c r="CW641" s="308" t="n"/>
      <c r="CX641" s="309" t="n"/>
      <c r="CY641" s="308" t="n"/>
      <c r="CZ641" s="308" t="n"/>
      <c r="DA641" s="308" t="n"/>
    </row>
    <row r="642" ht="21" customHeight="1" s="590">
      <c r="A642" s="421" t="n"/>
      <c r="B642" s="270" t="n"/>
      <c r="C642" s="266" t="n"/>
      <c r="D642" s="267" t="inlineStr"/>
      <c r="E642" s="267" t="inlineStr"/>
      <c r="F642" s="268" t="inlineStr"/>
      <c r="G642" s="421" t="n"/>
      <c r="H642" s="269" t="n"/>
      <c r="I642" s="421" t="n"/>
      <c r="J642" s="421" t="n"/>
      <c r="K642" s="421" t="n"/>
      <c r="L642" s="421" t="n"/>
      <c r="M642" s="421" t="n"/>
      <c r="N642" s="421" t="n"/>
      <c r="O642" s="421" t="n"/>
      <c r="P642" s="421" t="n"/>
      <c r="Q642" s="421" t="n"/>
      <c r="R642" s="270" t="n"/>
      <c r="S642" s="421" t="n"/>
      <c r="T642" s="421" t="n"/>
      <c r="U642" s="421" t="n"/>
      <c r="V642" s="421" t="n"/>
      <c r="W642" s="421" t="n"/>
      <c r="X642" s="421" t="n"/>
      <c r="Y642" s="421" t="n"/>
      <c r="Z642" s="421" t="n"/>
      <c r="AA642" s="421" t="n"/>
      <c r="AB642" s="421" t="n"/>
      <c r="AC642" s="421" t="n"/>
      <c r="AD642" s="421" t="n"/>
      <c r="AE642" s="421" t="n"/>
      <c r="AF642" s="421" t="n"/>
      <c r="AG642" s="421" t="n"/>
      <c r="AH642" s="421" t="n"/>
      <c r="AI642" s="421" t="n"/>
      <c r="AJ642" s="297" t="n"/>
      <c r="AK642" s="297" t="n"/>
      <c r="AL642" s="284" t="n"/>
      <c r="AM642" s="297" t="n"/>
      <c r="AN642" s="285" t="n"/>
      <c r="AO642" s="297" t="n"/>
      <c r="AP642" s="297" t="n"/>
      <c r="AQ642" s="297" t="n"/>
      <c r="AR642" s="297" t="n"/>
      <c r="AS642" s="297" t="n"/>
      <c r="AT642" s="285" t="inlineStr">
        <is>
          <t>0</t>
        </is>
      </c>
      <c r="AU642" s="297" t="inlineStr">
        <is>
          <t>0</t>
        </is>
      </c>
      <c r="AV642" s="297" t="inlineStr">
        <is>
          <t>0</t>
        </is>
      </c>
      <c r="AW642" s="297" t="inlineStr">
        <is>
          <t>0</t>
        </is>
      </c>
      <c r="AX642" s="297" t="inlineStr">
        <is>
          <t>0</t>
        </is>
      </c>
      <c r="AY642" s="286" t="inlineStr">
        <is>
          <t>0</t>
        </is>
      </c>
      <c r="AZ642" s="286" t="inlineStr">
        <is>
          <t>0</t>
        </is>
      </c>
      <c r="BA642" s="287" t="inlineStr">
        <is>
          <t>0</t>
        </is>
      </c>
      <c r="BB642" s="286" t="inlineStr">
        <is>
          <t>0</t>
        </is>
      </c>
      <c r="BC642" s="286" t="inlineStr">
        <is>
          <t>0</t>
        </is>
      </c>
      <c r="BD642" s="286" t="inlineStr">
        <is>
          <t>0</t>
        </is>
      </c>
      <c r="BE642" s="286" t="inlineStr">
        <is>
          <t>0</t>
        </is>
      </c>
      <c r="BF642" s="286" t="inlineStr">
        <is>
          <t>0</t>
        </is>
      </c>
      <c r="BG642" s="286" t="inlineStr">
        <is>
          <t>0</t>
        </is>
      </c>
      <c r="BH642" s="297" t="inlineStr">
        <is>
          <t>0</t>
        </is>
      </c>
      <c r="BI642" s="297" t="inlineStr">
        <is>
          <t>0</t>
        </is>
      </c>
      <c r="BJ642" s="297" t="inlineStr">
        <is>
          <t>0</t>
        </is>
      </c>
      <c r="BK642" s="297" t="inlineStr">
        <is>
          <t>0</t>
        </is>
      </c>
      <c r="BL642" s="297" t="inlineStr">
        <is>
          <t>0</t>
        </is>
      </c>
      <c r="BM642" s="297" t="inlineStr">
        <is>
          <t>0</t>
        </is>
      </c>
      <c r="BN642" s="297" t="inlineStr">
        <is>
          <t>0</t>
        </is>
      </c>
      <c r="BO642" s="285" t="inlineStr">
        <is>
          <t>0</t>
        </is>
      </c>
      <c r="BP642" s="297" t="inlineStr">
        <is>
          <t>0</t>
        </is>
      </c>
      <c r="BQ642" s="297" t="inlineStr">
        <is>
          <t>0</t>
        </is>
      </c>
      <c r="BR642" s="297" t="inlineStr">
        <is>
          <t>0</t>
        </is>
      </c>
      <c r="BS642" s="297" t="inlineStr">
        <is>
          <t>0</t>
        </is>
      </c>
      <c r="BT642" s="297" t="inlineStr">
        <is>
          <t>0</t>
        </is>
      </c>
      <c r="BU642" s="297" t="inlineStr">
        <is>
          <t>0</t>
        </is>
      </c>
      <c r="BV642" s="297" t="inlineStr">
        <is>
          <t>0</t>
        </is>
      </c>
      <c r="BW642" s="288" t="inlineStr">
        <is>
          <t>0</t>
        </is>
      </c>
      <c r="BX642" s="276">
        <f>SUM(IF(COUNTIF(#REF!, "*1.*"), 2, 0), IF(COUNTIF(#REF!, "*2.*"), 2, 0), IF(COUNTIF(#REF!, "*3.*"), 2, 0), IF(COUNTIF(#REF!, "*4.*"), 2, 0), IF(COUNTIF(#REF!, "*5.*"), 2, 0), IF(COUNTIF(#REF!, "*6.*"), 2, 0))</f>
        <v/>
      </c>
      <c r="BY642" s="277">
        <f t="array" ref="BY642">SUM(VALUE(AT642),VALUE(AU642),VALUE(AV642),VALUE(AW642),VALUE(AX642),VALUE(AY642),VALUE(AZ642),VALUE(BB642),VALUE(BC642),VALUE(BD642),VALUE(BE642),VALUE(BF642),VALUE(BG642),VALUE(BH642),VALUE(BI642),VALUE(BJ642),VALUE(BK642),VALUE(BL642),VALUE(BM642),VALUE(BN642),VALUE(BO642),VALUE(BP642),VALUE(BQ642),VALUE(BR642),VALUE(BS642),VALUE(BT642),VALUE(BU642),VALUE(BV642),VALUE(BW642))</f>
        <v/>
      </c>
      <c r="BZ642" s="307" t="n"/>
      <c r="CA642" s="307" t="n"/>
      <c r="CB642" s="307" t="n"/>
      <c r="CC642" s="307" t="n"/>
      <c r="CD642" s="307" t="n"/>
      <c r="CE642" s="307" t="n"/>
      <c r="CF642" s="307" t="n"/>
      <c r="CG642" s="307" t="n"/>
      <c r="CH642" s="307" t="n"/>
      <c r="CI642" s="307" t="n"/>
      <c r="CJ642" s="307" t="n"/>
      <c r="CK642" s="307" t="n"/>
      <c r="CL642" s="307" t="n"/>
      <c r="CM642" s="307" t="n"/>
      <c r="CN642" s="307" t="n"/>
      <c r="CO642" s="307" t="n"/>
      <c r="CP642" s="307" t="n"/>
      <c r="CQ642" s="307" t="n"/>
      <c r="CR642" s="279" t="inlineStr"/>
      <c r="CS642" s="280">
        <f>AVERAGE(Value(BY642),value(CR642))</f>
        <v/>
      </c>
      <c r="CT642" s="421">
        <f>(IF(OR(MediaScorecard!BH643="x", MediaScorecard!BI643="x",MediaScorecard!BJ643="x",MediaScorecard!BK643="x",MediaScorecard!BL643="x"),1, 2))</f>
        <v/>
      </c>
      <c r="CU642" s="308" t="n"/>
      <c r="CV642" s="308" t="n"/>
      <c r="CW642" s="308" t="n"/>
      <c r="CX642" s="309" t="n"/>
      <c r="CY642" s="308" t="n"/>
      <c r="CZ642" s="308" t="n"/>
      <c r="DA642" s="308" t="n"/>
    </row>
    <row r="643" ht="21" customHeight="1" s="590">
      <c r="A643" s="421" t="n"/>
      <c r="B643" s="270" t="n"/>
      <c r="C643" s="266" t="n"/>
      <c r="D643" s="267" t="inlineStr"/>
      <c r="E643" s="267" t="inlineStr"/>
      <c r="F643" s="268" t="inlineStr"/>
      <c r="G643" s="421" t="n"/>
      <c r="H643" s="269" t="n"/>
      <c r="I643" s="421" t="n"/>
      <c r="J643" s="421" t="n"/>
      <c r="K643" s="421" t="n"/>
      <c r="L643" s="421" t="n"/>
      <c r="M643" s="421" t="n"/>
      <c r="N643" s="421" t="n"/>
      <c r="O643" s="421" t="n"/>
      <c r="P643" s="421" t="n"/>
      <c r="Q643" s="421" t="n"/>
      <c r="R643" s="270" t="n"/>
      <c r="S643" s="421" t="n"/>
      <c r="T643" s="421" t="n"/>
      <c r="U643" s="421" t="n"/>
      <c r="V643" s="421" t="n"/>
      <c r="W643" s="421" t="n"/>
      <c r="X643" s="421" t="n"/>
      <c r="Y643" s="421" t="n"/>
      <c r="Z643" s="421" t="n"/>
      <c r="AA643" s="421" t="n"/>
      <c r="AB643" s="421" t="n"/>
      <c r="AC643" s="421" t="n"/>
      <c r="AD643" s="421" t="n"/>
      <c r="AE643" s="421" t="n"/>
      <c r="AF643" s="421" t="n"/>
      <c r="AG643" s="421" t="n"/>
      <c r="AH643" s="421" t="n"/>
      <c r="AI643" s="421" t="n"/>
      <c r="AJ643" s="297" t="n"/>
      <c r="AK643" s="297" t="n"/>
      <c r="AL643" s="284" t="n"/>
      <c r="AM643" s="297" t="n"/>
      <c r="AN643" s="285" t="n"/>
      <c r="AO643" s="297" t="n"/>
      <c r="AP643" s="297" t="n"/>
      <c r="AQ643" s="297" t="n"/>
      <c r="AR643" s="297" t="n"/>
      <c r="AS643" s="297" t="n"/>
      <c r="AT643" s="285" t="inlineStr">
        <is>
          <t>0</t>
        </is>
      </c>
      <c r="AU643" s="297" t="inlineStr">
        <is>
          <t>0</t>
        </is>
      </c>
      <c r="AV643" s="297" t="inlineStr">
        <is>
          <t>0</t>
        </is>
      </c>
      <c r="AW643" s="297" t="inlineStr">
        <is>
          <t>0</t>
        </is>
      </c>
      <c r="AX643" s="297" t="inlineStr">
        <is>
          <t>0</t>
        </is>
      </c>
      <c r="AY643" s="286" t="inlineStr">
        <is>
          <t>0</t>
        </is>
      </c>
      <c r="AZ643" s="286" t="inlineStr">
        <is>
          <t>0</t>
        </is>
      </c>
      <c r="BA643" s="287" t="inlineStr">
        <is>
          <t>0</t>
        </is>
      </c>
      <c r="BB643" s="286" t="inlineStr">
        <is>
          <t>0</t>
        </is>
      </c>
      <c r="BC643" s="286" t="inlineStr">
        <is>
          <t>0</t>
        </is>
      </c>
      <c r="BD643" s="286" t="inlineStr">
        <is>
          <t>0</t>
        </is>
      </c>
      <c r="BE643" s="286" t="inlineStr">
        <is>
          <t>0</t>
        </is>
      </c>
      <c r="BF643" s="286" t="inlineStr">
        <is>
          <t>0</t>
        </is>
      </c>
      <c r="BG643" s="286" t="inlineStr">
        <is>
          <t>0</t>
        </is>
      </c>
      <c r="BH643" s="297" t="inlineStr">
        <is>
          <t>0</t>
        </is>
      </c>
      <c r="BI643" s="297" t="inlineStr">
        <is>
          <t>0</t>
        </is>
      </c>
      <c r="BJ643" s="297" t="inlineStr">
        <is>
          <t>0</t>
        </is>
      </c>
      <c r="BK643" s="297" t="inlineStr">
        <is>
          <t>0</t>
        </is>
      </c>
      <c r="BL643" s="297" t="inlineStr">
        <is>
          <t>0</t>
        </is>
      </c>
      <c r="BM643" s="297" t="inlineStr">
        <is>
          <t>0</t>
        </is>
      </c>
      <c r="BN643" s="297" t="inlineStr">
        <is>
          <t>0</t>
        </is>
      </c>
      <c r="BO643" s="285" t="inlineStr">
        <is>
          <t>0</t>
        </is>
      </c>
      <c r="BP643" s="297" t="inlineStr">
        <is>
          <t>0</t>
        </is>
      </c>
      <c r="BQ643" s="297" t="inlineStr">
        <is>
          <t>0</t>
        </is>
      </c>
      <c r="BR643" s="297" t="inlineStr">
        <is>
          <t>0</t>
        </is>
      </c>
      <c r="BS643" s="297" t="inlineStr">
        <is>
          <t>0</t>
        </is>
      </c>
      <c r="BT643" s="297" t="inlineStr">
        <is>
          <t>0</t>
        </is>
      </c>
      <c r="BU643" s="297" t="inlineStr">
        <is>
          <t>0</t>
        </is>
      </c>
      <c r="BV643" s="297" t="inlineStr">
        <is>
          <t>0</t>
        </is>
      </c>
      <c r="BW643" s="288" t="inlineStr">
        <is>
          <t>0</t>
        </is>
      </c>
      <c r="BX643" s="276">
        <f>SUM(IF(COUNTIF(#REF!, "*1.*"), 2, 0), IF(COUNTIF(#REF!, "*2.*"), 2, 0), IF(COUNTIF(#REF!, "*3.*"), 2, 0), IF(COUNTIF(#REF!, "*4.*"), 2, 0), IF(COUNTIF(#REF!, "*5.*"), 2, 0), IF(COUNTIF(#REF!, "*6.*"), 2, 0))</f>
        <v/>
      </c>
      <c r="BY643" s="277">
        <f t="array" ref="BY643">SUM(VALUE(AT643),VALUE(AU643),VALUE(AV643),VALUE(AW643),VALUE(AX643),VALUE(AY643),VALUE(AZ643),VALUE(BB643),VALUE(BC643),VALUE(BD643),VALUE(BE643),VALUE(BF643),VALUE(BG643),VALUE(BH643),VALUE(BI643),VALUE(BJ643),VALUE(BK643),VALUE(BL643),VALUE(BM643),VALUE(BN643),VALUE(BO643),VALUE(BP643),VALUE(BQ643),VALUE(BR643),VALUE(BS643),VALUE(BT643),VALUE(BU643),VALUE(BV643),VALUE(BW643))</f>
        <v/>
      </c>
      <c r="BZ643" s="303" t="n"/>
      <c r="CA643" s="303" t="n"/>
      <c r="CB643" s="303" t="n"/>
      <c r="CC643" s="303" t="n"/>
      <c r="CD643" s="303" t="n"/>
      <c r="CE643" s="303" t="n"/>
      <c r="CF643" s="303" t="n"/>
      <c r="CG643" s="303" t="n"/>
      <c r="CH643" s="303" t="n"/>
      <c r="CI643" s="303" t="n"/>
      <c r="CJ643" s="303" t="n"/>
      <c r="CK643" s="303" t="n"/>
      <c r="CL643" s="303" t="n"/>
      <c r="CM643" s="303" t="n"/>
      <c r="CN643" s="303" t="n"/>
      <c r="CO643" s="303" t="n"/>
      <c r="CP643" s="303" t="n"/>
      <c r="CQ643" s="303" t="n"/>
      <c r="CR643" s="279" t="inlineStr"/>
      <c r="CS643" s="280">
        <f>AVERAGE(Value(BY643),value(CR643))</f>
        <v/>
      </c>
      <c r="CT643" s="421">
        <f>(IF(OR(MediaScorecard!BH644="x", MediaScorecard!BI644="x",MediaScorecard!BJ644="x",MediaScorecard!BK644="x",MediaScorecard!BL644="x"),1, 2))</f>
        <v/>
      </c>
      <c r="CU643" s="304" t="n"/>
      <c r="CV643" s="304" t="n"/>
      <c r="CW643" s="304" t="n"/>
      <c r="CX643" s="305" t="n"/>
      <c r="CY643" s="304" t="n"/>
      <c r="CZ643" s="304" t="n"/>
      <c r="DA643" s="304" t="n"/>
    </row>
    <row r="644" ht="21" customHeight="1" s="590">
      <c r="A644" s="421" t="n"/>
      <c r="B644" s="270" t="n"/>
      <c r="C644" s="266" t="n"/>
      <c r="D644" s="267" t="inlineStr"/>
      <c r="E644" s="267" t="inlineStr"/>
      <c r="F644" s="268" t="inlineStr"/>
      <c r="G644" s="421" t="n"/>
      <c r="H644" s="269" t="n"/>
      <c r="I644" s="421" t="n"/>
      <c r="J644" s="421" t="n"/>
      <c r="K644" s="421" t="n"/>
      <c r="L644" s="421" t="n"/>
      <c r="M644" s="421" t="n"/>
      <c r="N644" s="421" t="n"/>
      <c r="O644" s="421" t="n"/>
      <c r="P644" s="421" t="n"/>
      <c r="Q644" s="421" t="n"/>
      <c r="R644" s="270" t="n"/>
      <c r="S644" s="421" t="n"/>
      <c r="T644" s="421" t="n"/>
      <c r="U644" s="421" t="n"/>
      <c r="V644" s="421" t="n"/>
      <c r="W644" s="421" t="n"/>
      <c r="X644" s="421" t="n"/>
      <c r="Y644" s="421" t="n"/>
      <c r="Z644" s="421" t="n"/>
      <c r="AA644" s="421" t="n"/>
      <c r="AB644" s="421" t="n"/>
      <c r="AC644" s="421" t="n"/>
      <c r="AD644" s="421" t="n"/>
      <c r="AE644" s="421" t="n"/>
      <c r="AF644" s="421" t="n"/>
      <c r="AG644" s="421" t="n"/>
      <c r="AH644" s="421" t="n"/>
      <c r="AI644" s="421" t="n"/>
      <c r="AJ644" s="297" t="n"/>
      <c r="AK644" s="297" t="n"/>
      <c r="AL644" s="284" t="n"/>
      <c r="AM644" s="297" t="n"/>
      <c r="AN644" s="285" t="n"/>
      <c r="AO644" s="297" t="n"/>
      <c r="AP644" s="297" t="n"/>
      <c r="AQ644" s="297" t="n"/>
      <c r="AR644" s="297" t="n"/>
      <c r="AS644" s="297" t="n"/>
      <c r="AT644" s="285" t="inlineStr">
        <is>
          <t>0</t>
        </is>
      </c>
      <c r="AU644" s="297" t="inlineStr">
        <is>
          <t>0</t>
        </is>
      </c>
      <c r="AV644" s="297" t="inlineStr">
        <is>
          <t>0</t>
        </is>
      </c>
      <c r="AW644" s="297" t="inlineStr">
        <is>
          <t>0</t>
        </is>
      </c>
      <c r="AX644" s="297" t="inlineStr">
        <is>
          <t>0</t>
        </is>
      </c>
      <c r="AY644" s="286" t="inlineStr">
        <is>
          <t>0</t>
        </is>
      </c>
      <c r="AZ644" s="286" t="inlineStr">
        <is>
          <t>0</t>
        </is>
      </c>
      <c r="BA644" s="287" t="inlineStr">
        <is>
          <t>0</t>
        </is>
      </c>
      <c r="BB644" s="286" t="inlineStr">
        <is>
          <t>0</t>
        </is>
      </c>
      <c r="BC644" s="286" t="inlineStr">
        <is>
          <t>0</t>
        </is>
      </c>
      <c r="BD644" s="286" t="inlineStr">
        <is>
          <t>0</t>
        </is>
      </c>
      <c r="BE644" s="286" t="inlineStr">
        <is>
          <t>0</t>
        </is>
      </c>
      <c r="BF644" s="286" t="inlineStr">
        <is>
          <t>0</t>
        </is>
      </c>
      <c r="BG644" s="286" t="inlineStr">
        <is>
          <t>0</t>
        </is>
      </c>
      <c r="BH644" s="297" t="inlineStr">
        <is>
          <t>0</t>
        </is>
      </c>
      <c r="BI644" s="297" t="inlineStr">
        <is>
          <t>0</t>
        </is>
      </c>
      <c r="BJ644" s="297" t="inlineStr">
        <is>
          <t>0</t>
        </is>
      </c>
      <c r="BK644" s="297" t="inlineStr">
        <is>
          <t>0</t>
        </is>
      </c>
      <c r="BL644" s="297" t="inlineStr">
        <is>
          <t>0</t>
        </is>
      </c>
      <c r="BM644" s="297" t="inlineStr">
        <is>
          <t>0</t>
        </is>
      </c>
      <c r="BN644" s="297" t="inlineStr">
        <is>
          <t>0</t>
        </is>
      </c>
      <c r="BO644" s="285" t="inlineStr">
        <is>
          <t>0</t>
        </is>
      </c>
      <c r="BP644" s="297" t="inlineStr">
        <is>
          <t>0</t>
        </is>
      </c>
      <c r="BQ644" s="297" t="inlineStr">
        <is>
          <t>0</t>
        </is>
      </c>
      <c r="BR644" s="297" t="inlineStr">
        <is>
          <t>0</t>
        </is>
      </c>
      <c r="BS644" s="297" t="inlineStr">
        <is>
          <t>0</t>
        </is>
      </c>
      <c r="BT644" s="297" t="inlineStr">
        <is>
          <t>0</t>
        </is>
      </c>
      <c r="BU644" s="297" t="inlineStr">
        <is>
          <t>0</t>
        </is>
      </c>
      <c r="BV644" s="297" t="inlineStr">
        <is>
          <t>0</t>
        </is>
      </c>
      <c r="BW644" s="288" t="inlineStr">
        <is>
          <t>0</t>
        </is>
      </c>
      <c r="BX644" s="276">
        <f>SUM(IF(COUNTIF(#REF!, "*1.*"), 2, 0), IF(COUNTIF(#REF!, "*2.*"), 2, 0), IF(COUNTIF(#REF!, "*3.*"), 2, 0), IF(COUNTIF(#REF!, "*4.*"), 2, 0), IF(COUNTIF(#REF!, "*5.*"), 2, 0), IF(COUNTIF(#REF!, "*6.*"), 2, 0))</f>
        <v/>
      </c>
      <c r="BY644" s="277">
        <f t="array" ref="BY644">SUM(VALUE(AT644),VALUE(AU644),VALUE(AV644),VALUE(AW644),VALUE(AX644),VALUE(AY644),VALUE(AZ644),VALUE(BB644),VALUE(BC644),VALUE(BD644),VALUE(BE644),VALUE(BF644),VALUE(BG644),VALUE(BH644),VALUE(BI644),VALUE(BJ644),VALUE(BK644),VALUE(BL644),VALUE(BM644),VALUE(BN644),VALUE(BO644),VALUE(BP644),VALUE(BQ644),VALUE(BR644),VALUE(BS644),VALUE(BT644),VALUE(BU644),VALUE(BV644),VALUE(BW644))</f>
        <v/>
      </c>
      <c r="BZ644" s="303" t="n"/>
      <c r="CA644" s="303" t="n"/>
      <c r="CB644" s="303" t="n"/>
      <c r="CC644" s="303" t="n"/>
      <c r="CD644" s="303" t="n"/>
      <c r="CE644" s="303" t="n"/>
      <c r="CF644" s="303" t="n"/>
      <c r="CG644" s="303" t="n"/>
      <c r="CH644" s="303" t="n"/>
      <c r="CI644" s="303" t="n"/>
      <c r="CJ644" s="303" t="n"/>
      <c r="CK644" s="303" t="n"/>
      <c r="CL644" s="303" t="n"/>
      <c r="CM644" s="303" t="n"/>
      <c r="CN644" s="303" t="n"/>
      <c r="CO644" s="303" t="n"/>
      <c r="CP644" s="303" t="n"/>
      <c r="CQ644" s="303" t="n"/>
      <c r="CR644" s="279" t="inlineStr"/>
      <c r="CS644" s="280">
        <f>AVERAGE(Value(BY644),value(CR644))</f>
        <v/>
      </c>
      <c r="CT644" s="421">
        <f>(IF(OR(MediaScorecard!BH645="x", MediaScorecard!BI645="x",MediaScorecard!BJ645="x",MediaScorecard!BK645="x",MediaScorecard!BL645="x"),1, 2))</f>
        <v/>
      </c>
      <c r="CU644" s="304" t="n"/>
      <c r="CV644" s="304" t="n"/>
      <c r="CW644" s="304" t="n"/>
      <c r="CX644" s="305" t="n"/>
      <c r="CY644" s="304" t="n"/>
      <c r="CZ644" s="304" t="n"/>
      <c r="DA644" s="304" t="n"/>
    </row>
    <row r="645" ht="21" customHeight="1" s="590">
      <c r="A645" s="421" t="n"/>
      <c r="B645" s="270" t="n"/>
      <c r="C645" s="266" t="n"/>
      <c r="D645" s="267" t="inlineStr"/>
      <c r="E645" s="267" t="inlineStr"/>
      <c r="F645" s="268" t="inlineStr"/>
      <c r="G645" s="421" t="n"/>
      <c r="H645" s="269" t="n"/>
      <c r="I645" s="421" t="n"/>
      <c r="J645" s="421" t="n"/>
      <c r="K645" s="421" t="n"/>
      <c r="L645" s="421" t="n"/>
      <c r="M645" s="421" t="n"/>
      <c r="N645" s="421" t="n"/>
      <c r="O645" s="421" t="n"/>
      <c r="P645" s="421" t="n"/>
      <c r="Q645" s="421" t="n"/>
      <c r="R645" s="270" t="n"/>
      <c r="S645" s="421" t="n"/>
      <c r="T645" s="421" t="n"/>
      <c r="U645" s="421" t="n"/>
      <c r="V645" s="421" t="n"/>
      <c r="W645" s="421" t="n"/>
      <c r="X645" s="421" t="n"/>
      <c r="Y645" s="421" t="n"/>
      <c r="Z645" s="421" t="n"/>
      <c r="AA645" s="421" t="n"/>
      <c r="AB645" s="421" t="n"/>
      <c r="AC645" s="421" t="n"/>
      <c r="AD645" s="421" t="n"/>
      <c r="AE645" s="421" t="n"/>
      <c r="AF645" s="421" t="n"/>
      <c r="AG645" s="421" t="n"/>
      <c r="AH645" s="421" t="n"/>
      <c r="AI645" s="421" t="n"/>
      <c r="AJ645" s="297" t="n"/>
      <c r="AK645" s="297" t="n"/>
      <c r="AL645" s="284" t="n"/>
      <c r="AM645" s="297" t="n"/>
      <c r="AN645" s="285" t="n"/>
      <c r="AO645" s="297" t="n"/>
      <c r="AP645" s="297" t="n"/>
      <c r="AQ645" s="297" t="n"/>
      <c r="AR645" s="297" t="n"/>
      <c r="AS645" s="297" t="n"/>
      <c r="AT645" s="285" t="inlineStr">
        <is>
          <t>0</t>
        </is>
      </c>
      <c r="AU645" s="297" t="inlineStr">
        <is>
          <t>0</t>
        </is>
      </c>
      <c r="AV645" s="297" t="inlineStr">
        <is>
          <t>0</t>
        </is>
      </c>
      <c r="AW645" s="297" t="inlineStr">
        <is>
          <t>0</t>
        </is>
      </c>
      <c r="AX645" s="297" t="inlineStr">
        <is>
          <t>0</t>
        </is>
      </c>
      <c r="AY645" s="286" t="inlineStr">
        <is>
          <t>0</t>
        </is>
      </c>
      <c r="AZ645" s="286" t="inlineStr">
        <is>
          <t>0</t>
        </is>
      </c>
      <c r="BA645" s="287" t="inlineStr">
        <is>
          <t>0</t>
        </is>
      </c>
      <c r="BB645" s="286" t="inlineStr">
        <is>
          <t>0</t>
        </is>
      </c>
      <c r="BC645" s="286" t="inlineStr">
        <is>
          <t>0</t>
        </is>
      </c>
      <c r="BD645" s="286" t="inlineStr">
        <is>
          <t>0</t>
        </is>
      </c>
      <c r="BE645" s="286" t="inlineStr">
        <is>
          <t>0</t>
        </is>
      </c>
      <c r="BF645" s="286" t="inlineStr">
        <is>
          <t>0</t>
        </is>
      </c>
      <c r="BG645" s="286" t="inlineStr">
        <is>
          <t>0</t>
        </is>
      </c>
      <c r="BH645" s="297" t="inlineStr">
        <is>
          <t>0</t>
        </is>
      </c>
      <c r="BI645" s="297" t="inlineStr">
        <is>
          <t>0</t>
        </is>
      </c>
      <c r="BJ645" s="297" t="inlineStr">
        <is>
          <t>0</t>
        </is>
      </c>
      <c r="BK645" s="297" t="inlineStr">
        <is>
          <t>0</t>
        </is>
      </c>
      <c r="BL645" s="297" t="inlineStr">
        <is>
          <t>0</t>
        </is>
      </c>
      <c r="BM645" s="297" t="inlineStr">
        <is>
          <t>0</t>
        </is>
      </c>
      <c r="BN645" s="297" t="inlineStr">
        <is>
          <t>0</t>
        </is>
      </c>
      <c r="BO645" s="285" t="inlineStr">
        <is>
          <t>0</t>
        </is>
      </c>
      <c r="BP645" s="297" t="inlineStr">
        <is>
          <t>0</t>
        </is>
      </c>
      <c r="BQ645" s="297" t="inlineStr">
        <is>
          <t>0</t>
        </is>
      </c>
      <c r="BR645" s="297" t="inlineStr">
        <is>
          <t>0</t>
        </is>
      </c>
      <c r="BS645" s="297" t="inlineStr">
        <is>
          <t>0</t>
        </is>
      </c>
      <c r="BT645" s="297" t="inlineStr">
        <is>
          <t>0</t>
        </is>
      </c>
      <c r="BU645" s="297" t="inlineStr">
        <is>
          <t>0</t>
        </is>
      </c>
      <c r="BV645" s="297" t="inlineStr">
        <is>
          <t>0</t>
        </is>
      </c>
      <c r="BW645" s="288" t="inlineStr">
        <is>
          <t>0</t>
        </is>
      </c>
      <c r="BX645" s="276">
        <f>SUM(IF(COUNTIF(#REF!, "*1.*"), 2, 0), IF(COUNTIF(#REF!, "*2.*"), 2, 0), IF(COUNTIF(#REF!, "*3.*"), 2, 0), IF(COUNTIF(#REF!, "*4.*"), 2, 0), IF(COUNTIF(#REF!, "*5.*"), 2, 0), IF(COUNTIF(#REF!, "*6.*"), 2, 0))</f>
        <v/>
      </c>
      <c r="BY645" s="277">
        <f t="array" ref="BY645">SUM(VALUE(AT645),VALUE(AU645),VALUE(AV645),VALUE(AW645),VALUE(AX645),VALUE(AY645),VALUE(AZ645),VALUE(BB645),VALUE(BC645),VALUE(BD645),VALUE(BE645),VALUE(BF645),VALUE(BG645),VALUE(BH645),VALUE(BI645),VALUE(BJ645),VALUE(BK645),VALUE(BL645),VALUE(BM645),VALUE(BN645),VALUE(BO645),VALUE(BP645),VALUE(BQ645),VALUE(BR645),VALUE(BS645),VALUE(BT645),VALUE(BU645),VALUE(BV645),VALUE(BW645))</f>
        <v/>
      </c>
      <c r="BZ645" s="307" t="n"/>
      <c r="CA645" s="307" t="n"/>
      <c r="CB645" s="307" t="n"/>
      <c r="CC645" s="307" t="n"/>
      <c r="CD645" s="307" t="n"/>
      <c r="CE645" s="307" t="n"/>
      <c r="CF645" s="307" t="n"/>
      <c r="CG645" s="307" t="n"/>
      <c r="CH645" s="307" t="n"/>
      <c r="CI645" s="307" t="n"/>
      <c r="CJ645" s="307" t="n"/>
      <c r="CK645" s="307" t="n"/>
      <c r="CL645" s="307" t="n"/>
      <c r="CM645" s="307" t="n"/>
      <c r="CN645" s="307" t="n"/>
      <c r="CO645" s="307" t="n"/>
      <c r="CP645" s="307" t="n"/>
      <c r="CQ645" s="307" t="n"/>
      <c r="CR645" s="279" t="inlineStr"/>
      <c r="CS645" s="280">
        <f>AVERAGE(Value(BY645),value(CR645))</f>
        <v/>
      </c>
      <c r="CT645" s="421">
        <f>(IF(OR(MediaScorecard!BH646="x", MediaScorecard!BI646="x",MediaScorecard!BJ646="x",MediaScorecard!BK646="x",MediaScorecard!BL646="x"),1, 2))</f>
        <v/>
      </c>
      <c r="CU645" s="308" t="n"/>
      <c r="CV645" s="308" t="n"/>
      <c r="CW645" s="308" t="n"/>
      <c r="CX645" s="309" t="n"/>
      <c r="CY645" s="308" t="n"/>
      <c r="CZ645" s="308" t="n"/>
      <c r="DA645" s="308" t="n"/>
    </row>
    <row r="646" ht="21" customHeight="1" s="590">
      <c r="A646" s="421" t="n"/>
      <c r="B646" s="270" t="n"/>
      <c r="C646" s="266" t="n"/>
      <c r="D646" s="267" t="inlineStr"/>
      <c r="E646" s="267" t="inlineStr"/>
      <c r="F646" s="268" t="inlineStr"/>
      <c r="G646" s="421" t="n"/>
      <c r="H646" s="269" t="n"/>
      <c r="I646" s="421" t="n"/>
      <c r="J646" s="421" t="n"/>
      <c r="K646" s="421" t="n"/>
      <c r="L646" s="421" t="n"/>
      <c r="M646" s="421" t="n"/>
      <c r="N646" s="421" t="n"/>
      <c r="O646" s="421" t="n"/>
      <c r="P646" s="421" t="n"/>
      <c r="Q646" s="421" t="n"/>
      <c r="R646" s="270" t="n"/>
      <c r="S646" s="421" t="n"/>
      <c r="T646" s="421" t="n"/>
      <c r="U646" s="421" t="n"/>
      <c r="V646" s="421" t="n"/>
      <c r="W646" s="421" t="n"/>
      <c r="X646" s="421" t="n"/>
      <c r="Y646" s="421" t="n"/>
      <c r="Z646" s="421" t="n"/>
      <c r="AA646" s="421" t="n"/>
      <c r="AB646" s="421" t="n"/>
      <c r="AC646" s="421" t="n"/>
      <c r="AD646" s="421" t="n"/>
      <c r="AE646" s="421" t="n"/>
      <c r="AF646" s="421" t="n"/>
      <c r="AG646" s="421" t="n"/>
      <c r="AH646" s="421" t="n"/>
      <c r="AI646" s="421" t="n"/>
      <c r="AJ646" s="297" t="n"/>
      <c r="AK646" s="297" t="n"/>
      <c r="AL646" s="284" t="n"/>
      <c r="AM646" s="297" t="n"/>
      <c r="AN646" s="285" t="n"/>
      <c r="AO646" s="297" t="n"/>
      <c r="AP646" s="297" t="n"/>
      <c r="AQ646" s="297" t="n"/>
      <c r="AR646" s="297" t="n"/>
      <c r="AS646" s="297" t="n"/>
      <c r="AT646" s="285" t="inlineStr">
        <is>
          <t>0</t>
        </is>
      </c>
      <c r="AU646" s="297" t="inlineStr">
        <is>
          <t>0</t>
        </is>
      </c>
      <c r="AV646" s="297" t="inlineStr">
        <is>
          <t>0</t>
        </is>
      </c>
      <c r="AW646" s="297" t="inlineStr">
        <is>
          <t>0</t>
        </is>
      </c>
      <c r="AX646" s="297" t="inlineStr">
        <is>
          <t>0</t>
        </is>
      </c>
      <c r="AY646" s="286" t="inlineStr">
        <is>
          <t>0</t>
        </is>
      </c>
      <c r="AZ646" s="286" t="inlineStr">
        <is>
          <t>0</t>
        </is>
      </c>
      <c r="BA646" s="287" t="inlineStr">
        <is>
          <t>0</t>
        </is>
      </c>
      <c r="BB646" s="286" t="inlineStr">
        <is>
          <t>0</t>
        </is>
      </c>
      <c r="BC646" s="286" t="inlineStr">
        <is>
          <t>0</t>
        </is>
      </c>
      <c r="BD646" s="286" t="inlineStr">
        <is>
          <t>0</t>
        </is>
      </c>
      <c r="BE646" s="286" t="inlineStr">
        <is>
          <t>0</t>
        </is>
      </c>
      <c r="BF646" s="286" t="inlineStr">
        <is>
          <t>0</t>
        </is>
      </c>
      <c r="BG646" s="286" t="inlineStr">
        <is>
          <t>0</t>
        </is>
      </c>
      <c r="BH646" s="297" t="inlineStr">
        <is>
          <t>0</t>
        </is>
      </c>
      <c r="BI646" s="297" t="inlineStr">
        <is>
          <t>0</t>
        </is>
      </c>
      <c r="BJ646" s="297" t="inlineStr">
        <is>
          <t>0</t>
        </is>
      </c>
      <c r="BK646" s="297" t="inlineStr">
        <is>
          <t>0</t>
        </is>
      </c>
      <c r="BL646" s="297" t="inlineStr">
        <is>
          <t>0</t>
        </is>
      </c>
      <c r="BM646" s="297" t="inlineStr">
        <is>
          <t>0</t>
        </is>
      </c>
      <c r="BN646" s="297" t="inlineStr">
        <is>
          <t>0</t>
        </is>
      </c>
      <c r="BO646" s="285" t="inlineStr">
        <is>
          <t>0</t>
        </is>
      </c>
      <c r="BP646" s="297" t="inlineStr">
        <is>
          <t>0</t>
        </is>
      </c>
      <c r="BQ646" s="297" t="inlineStr">
        <is>
          <t>0</t>
        </is>
      </c>
      <c r="BR646" s="297" t="inlineStr">
        <is>
          <t>0</t>
        </is>
      </c>
      <c r="BS646" s="297" t="inlineStr">
        <is>
          <t>0</t>
        </is>
      </c>
      <c r="BT646" s="297" t="inlineStr">
        <is>
          <t>0</t>
        </is>
      </c>
      <c r="BU646" s="297" t="inlineStr">
        <is>
          <t>0</t>
        </is>
      </c>
      <c r="BV646" s="297" t="inlineStr">
        <is>
          <t>0</t>
        </is>
      </c>
      <c r="BW646" s="288" t="inlineStr">
        <is>
          <t>0</t>
        </is>
      </c>
      <c r="BX646" s="276">
        <f>SUM(IF(COUNTIF(#REF!, "*1.*"), 2, 0), IF(COUNTIF(#REF!, "*2.*"), 2, 0), IF(COUNTIF(#REF!, "*3.*"), 2, 0), IF(COUNTIF(#REF!, "*4.*"), 2, 0), IF(COUNTIF(#REF!, "*5.*"), 2, 0), IF(COUNTIF(#REF!, "*6.*"), 2, 0))</f>
        <v/>
      </c>
      <c r="BY646" s="277">
        <f t="array" ref="BY646">SUM(VALUE(AT646),VALUE(AU646),VALUE(AV646),VALUE(AW646),VALUE(AX646),VALUE(AY646),VALUE(AZ646),VALUE(BB646),VALUE(BC646),VALUE(BD646),VALUE(BE646),VALUE(BF646),VALUE(BG646),VALUE(BH646),VALUE(BI646),VALUE(BJ646),VALUE(BK646),VALUE(BL646),VALUE(BM646),VALUE(BN646),VALUE(BO646),VALUE(BP646),VALUE(BQ646),VALUE(BR646),VALUE(BS646),VALUE(BT646),VALUE(BU646),VALUE(BV646),VALUE(BW646))</f>
        <v/>
      </c>
      <c r="BZ646" s="307" t="n"/>
      <c r="CA646" s="307" t="n"/>
      <c r="CB646" s="307" t="n"/>
      <c r="CC646" s="307" t="n"/>
      <c r="CD646" s="307" t="n"/>
      <c r="CE646" s="307" t="n"/>
      <c r="CF646" s="307" t="n"/>
      <c r="CG646" s="307" t="n"/>
      <c r="CH646" s="307" t="n"/>
      <c r="CI646" s="307" t="n"/>
      <c r="CJ646" s="307" t="n"/>
      <c r="CK646" s="307" t="n"/>
      <c r="CL646" s="307" t="n"/>
      <c r="CM646" s="307" t="n"/>
      <c r="CN646" s="307" t="n"/>
      <c r="CO646" s="307" t="n"/>
      <c r="CP646" s="307" t="n"/>
      <c r="CQ646" s="307" t="n"/>
      <c r="CR646" s="279" t="inlineStr"/>
      <c r="CS646" s="280">
        <f>AVERAGE(Value(BY646),value(CR646))</f>
        <v/>
      </c>
      <c r="CT646" s="421">
        <f>(IF(OR(MediaScorecard!BH647="x", MediaScorecard!BI647="x",MediaScorecard!BJ647="x",MediaScorecard!BK647="x",MediaScorecard!BL647="x"),1, 2))</f>
        <v/>
      </c>
      <c r="CU646" s="308" t="n"/>
      <c r="CV646" s="308" t="n"/>
      <c r="CW646" s="308" t="n"/>
      <c r="CX646" s="309" t="n"/>
      <c r="CY646" s="308" t="n"/>
      <c r="CZ646" s="308" t="n"/>
      <c r="DA646" s="308" t="n"/>
    </row>
    <row r="647" ht="21" customHeight="1" s="590">
      <c r="A647" s="421" t="n"/>
      <c r="B647" s="270" t="n"/>
      <c r="C647" s="266" t="n"/>
      <c r="D647" s="267" t="inlineStr"/>
      <c r="E647" s="267" t="inlineStr"/>
      <c r="F647" s="268" t="inlineStr"/>
      <c r="G647" s="421" t="n"/>
      <c r="H647" s="269" t="n"/>
      <c r="I647" s="421" t="n"/>
      <c r="J647" s="421" t="n"/>
      <c r="K647" s="421" t="n"/>
      <c r="L647" s="421" t="n"/>
      <c r="M647" s="421" t="n"/>
      <c r="N647" s="421" t="n"/>
      <c r="O647" s="421" t="n"/>
      <c r="P647" s="421" t="n"/>
      <c r="Q647" s="421" t="n"/>
      <c r="R647" s="270" t="n"/>
      <c r="S647" s="421" t="n"/>
      <c r="T647" s="421" t="n"/>
      <c r="U647" s="421" t="n"/>
      <c r="V647" s="421" t="n"/>
      <c r="W647" s="421" t="n"/>
      <c r="X647" s="421" t="n"/>
      <c r="Y647" s="421" t="n"/>
      <c r="Z647" s="421" t="n"/>
      <c r="AA647" s="421" t="n"/>
      <c r="AB647" s="421" t="n"/>
      <c r="AC647" s="421" t="n"/>
      <c r="AD647" s="421" t="n"/>
      <c r="AE647" s="421" t="n"/>
      <c r="AF647" s="421" t="n"/>
      <c r="AG647" s="421" t="n"/>
      <c r="AH647" s="421" t="n"/>
      <c r="AI647" s="421" t="n"/>
      <c r="AJ647" s="297" t="n"/>
      <c r="AK647" s="297" t="n"/>
      <c r="AL647" s="284" t="n"/>
      <c r="AM647" s="297" t="n"/>
      <c r="AN647" s="285" t="n"/>
      <c r="AO647" s="297" t="n"/>
      <c r="AP647" s="297" t="n"/>
      <c r="AQ647" s="297" t="n"/>
      <c r="AR647" s="297" t="n"/>
      <c r="AS647" s="297" t="n"/>
      <c r="AT647" s="285" t="inlineStr">
        <is>
          <t>0</t>
        </is>
      </c>
      <c r="AU647" s="297" t="inlineStr">
        <is>
          <t>0</t>
        </is>
      </c>
      <c r="AV647" s="297" t="inlineStr">
        <is>
          <t>0</t>
        </is>
      </c>
      <c r="AW647" s="297" t="inlineStr">
        <is>
          <t>0</t>
        </is>
      </c>
      <c r="AX647" s="297" t="inlineStr">
        <is>
          <t>0</t>
        </is>
      </c>
      <c r="AY647" s="286" t="inlineStr">
        <is>
          <t>0</t>
        </is>
      </c>
      <c r="AZ647" s="286" t="inlineStr">
        <is>
          <t>0</t>
        </is>
      </c>
      <c r="BA647" s="287" t="inlineStr">
        <is>
          <t>0</t>
        </is>
      </c>
      <c r="BB647" s="286" t="inlineStr">
        <is>
          <t>0</t>
        </is>
      </c>
      <c r="BC647" s="286" t="inlineStr">
        <is>
          <t>0</t>
        </is>
      </c>
      <c r="BD647" s="286" t="inlineStr">
        <is>
          <t>0</t>
        </is>
      </c>
      <c r="BE647" s="286" t="inlineStr">
        <is>
          <t>0</t>
        </is>
      </c>
      <c r="BF647" s="286" t="inlineStr">
        <is>
          <t>0</t>
        </is>
      </c>
      <c r="BG647" s="286" t="inlineStr">
        <is>
          <t>0</t>
        </is>
      </c>
      <c r="BH647" s="297" t="inlineStr">
        <is>
          <t>0</t>
        </is>
      </c>
      <c r="BI647" s="297" t="inlineStr">
        <is>
          <t>0</t>
        </is>
      </c>
      <c r="BJ647" s="297" t="inlineStr">
        <is>
          <t>0</t>
        </is>
      </c>
      <c r="BK647" s="297" t="inlineStr">
        <is>
          <t>0</t>
        </is>
      </c>
      <c r="BL647" s="297" t="inlineStr">
        <is>
          <t>0</t>
        </is>
      </c>
      <c r="BM647" s="297" t="inlineStr">
        <is>
          <t>0</t>
        </is>
      </c>
      <c r="BN647" s="297" t="inlineStr">
        <is>
          <t>0</t>
        </is>
      </c>
      <c r="BO647" s="285" t="inlineStr">
        <is>
          <t>0</t>
        </is>
      </c>
      <c r="BP647" s="297" t="inlineStr">
        <is>
          <t>0</t>
        </is>
      </c>
      <c r="BQ647" s="297" t="inlineStr">
        <is>
          <t>0</t>
        </is>
      </c>
      <c r="BR647" s="297" t="inlineStr">
        <is>
          <t>0</t>
        </is>
      </c>
      <c r="BS647" s="297" t="inlineStr">
        <is>
          <t>0</t>
        </is>
      </c>
      <c r="BT647" s="297" t="inlineStr">
        <is>
          <t>0</t>
        </is>
      </c>
      <c r="BU647" s="297" t="inlineStr">
        <is>
          <t>0</t>
        </is>
      </c>
      <c r="BV647" s="297" t="inlineStr">
        <is>
          <t>0</t>
        </is>
      </c>
      <c r="BW647" s="288" t="inlineStr">
        <is>
          <t>0</t>
        </is>
      </c>
      <c r="BX647" s="276">
        <f>SUM(IF(COUNTIF(#REF!, "*1.*"), 2, 0), IF(COUNTIF(#REF!, "*2.*"), 2, 0), IF(COUNTIF(#REF!, "*3.*"), 2, 0), IF(COUNTIF(#REF!, "*4.*"), 2, 0), IF(COUNTIF(#REF!, "*5.*"), 2, 0), IF(COUNTIF(#REF!, "*6.*"), 2, 0))</f>
        <v/>
      </c>
      <c r="BY647" s="277">
        <f t="array" ref="BY647">SUM(VALUE(AT647),VALUE(AU647),VALUE(AV647),VALUE(AW647),VALUE(AX647),VALUE(AY647),VALUE(AZ647),VALUE(BB647),VALUE(BC647),VALUE(BD647),VALUE(BE647),VALUE(BF647),VALUE(BG647),VALUE(BH647),VALUE(BI647),VALUE(BJ647),VALUE(BK647),VALUE(BL647),VALUE(BM647),VALUE(BN647),VALUE(BO647),VALUE(BP647),VALUE(BQ647),VALUE(BR647),VALUE(BS647),VALUE(BT647),VALUE(BU647),VALUE(BV647),VALUE(BW647))</f>
        <v/>
      </c>
      <c r="BZ647" s="303" t="n"/>
      <c r="CA647" s="303" t="n"/>
      <c r="CB647" s="303" t="n"/>
      <c r="CC647" s="303" t="n"/>
      <c r="CD647" s="303" t="n"/>
      <c r="CE647" s="303" t="n"/>
      <c r="CF647" s="303" t="n"/>
      <c r="CG647" s="303" t="n"/>
      <c r="CH647" s="303" t="n"/>
      <c r="CI647" s="303" t="n"/>
      <c r="CJ647" s="303" t="n"/>
      <c r="CK647" s="303" t="n"/>
      <c r="CL647" s="303" t="n"/>
      <c r="CM647" s="303" t="n"/>
      <c r="CN647" s="303" t="n"/>
      <c r="CO647" s="303" t="n"/>
      <c r="CP647" s="303" t="n"/>
      <c r="CQ647" s="303" t="n"/>
      <c r="CR647" s="279" t="inlineStr"/>
      <c r="CS647" s="280">
        <f>AVERAGE(Value(BY647),value(CR647))</f>
        <v/>
      </c>
      <c r="CT647" s="421">
        <f>(IF(OR(MediaScorecard!BH648="x", MediaScorecard!BI648="x",MediaScorecard!BJ648="x",MediaScorecard!BK648="x",MediaScorecard!BL648="x"),1, 2))</f>
        <v/>
      </c>
      <c r="CU647" s="304" t="n"/>
      <c r="CV647" s="304" t="n"/>
      <c r="CW647" s="304" t="n"/>
      <c r="CX647" s="305" t="n"/>
      <c r="CY647" s="304" t="n"/>
      <c r="CZ647" s="304" t="n"/>
      <c r="DA647" s="304" t="n"/>
    </row>
    <row r="648" ht="21" customHeight="1" s="590">
      <c r="A648" s="421" t="n"/>
      <c r="B648" s="270" t="n"/>
      <c r="C648" s="266" t="n"/>
      <c r="D648" s="267" t="inlineStr"/>
      <c r="E648" s="267" t="inlineStr"/>
      <c r="F648" s="268" t="inlineStr"/>
      <c r="G648" s="421" t="n"/>
      <c r="H648" s="269" t="n"/>
      <c r="I648" s="421" t="n"/>
      <c r="J648" s="421" t="n"/>
      <c r="K648" s="421" t="n"/>
      <c r="L648" s="421" t="n"/>
      <c r="M648" s="421" t="n"/>
      <c r="N648" s="421" t="n"/>
      <c r="O648" s="421" t="n"/>
      <c r="P648" s="421" t="n"/>
      <c r="Q648" s="421" t="n"/>
      <c r="R648" s="270" t="n"/>
      <c r="S648" s="421" t="n"/>
      <c r="T648" s="421" t="n"/>
      <c r="U648" s="421" t="n"/>
      <c r="V648" s="421" t="n"/>
      <c r="W648" s="421" t="n"/>
      <c r="X648" s="421" t="n"/>
      <c r="Y648" s="421" t="n"/>
      <c r="Z648" s="421" t="n"/>
      <c r="AA648" s="421" t="n"/>
      <c r="AB648" s="421" t="n"/>
      <c r="AC648" s="421" t="n"/>
      <c r="AD648" s="421" t="n"/>
      <c r="AE648" s="421" t="n"/>
      <c r="AF648" s="421" t="n"/>
      <c r="AG648" s="421" t="n"/>
      <c r="AH648" s="421" t="n"/>
      <c r="AI648" s="421" t="n"/>
      <c r="AJ648" s="297" t="n"/>
      <c r="AK648" s="297" t="n"/>
      <c r="AL648" s="284" t="n"/>
      <c r="AM648" s="297" t="n"/>
      <c r="AN648" s="285" t="n"/>
      <c r="AO648" s="297" t="n"/>
      <c r="AP648" s="297" t="n"/>
      <c r="AQ648" s="297" t="n"/>
      <c r="AR648" s="297" t="n"/>
      <c r="AS648" s="297" t="n"/>
      <c r="AT648" s="285" t="inlineStr">
        <is>
          <t>0</t>
        </is>
      </c>
      <c r="AU648" s="297" t="inlineStr">
        <is>
          <t>0</t>
        </is>
      </c>
      <c r="AV648" s="297" t="inlineStr">
        <is>
          <t>0</t>
        </is>
      </c>
      <c r="AW648" s="297" t="inlineStr">
        <is>
          <t>0</t>
        </is>
      </c>
      <c r="AX648" s="297" t="inlineStr">
        <is>
          <t>0</t>
        </is>
      </c>
      <c r="AY648" s="286" t="inlineStr">
        <is>
          <t>0</t>
        </is>
      </c>
      <c r="AZ648" s="286" t="inlineStr">
        <is>
          <t>0</t>
        </is>
      </c>
      <c r="BA648" s="287" t="inlineStr">
        <is>
          <t>0</t>
        </is>
      </c>
      <c r="BB648" s="286" t="inlineStr">
        <is>
          <t>0</t>
        </is>
      </c>
      <c r="BC648" s="286" t="inlineStr">
        <is>
          <t>0</t>
        </is>
      </c>
      <c r="BD648" s="286" t="inlineStr">
        <is>
          <t>0</t>
        </is>
      </c>
      <c r="BE648" s="286" t="inlineStr">
        <is>
          <t>0</t>
        </is>
      </c>
      <c r="BF648" s="286" t="inlineStr">
        <is>
          <t>0</t>
        </is>
      </c>
      <c r="BG648" s="286" t="inlineStr">
        <is>
          <t>0</t>
        </is>
      </c>
      <c r="BH648" s="297" t="inlineStr">
        <is>
          <t>0</t>
        </is>
      </c>
      <c r="BI648" s="297" t="inlineStr">
        <is>
          <t>0</t>
        </is>
      </c>
      <c r="BJ648" s="297" t="inlineStr">
        <is>
          <t>0</t>
        </is>
      </c>
      <c r="BK648" s="297" t="inlineStr">
        <is>
          <t>0</t>
        </is>
      </c>
      <c r="BL648" s="297" t="inlineStr">
        <is>
          <t>0</t>
        </is>
      </c>
      <c r="BM648" s="297" t="inlineStr">
        <is>
          <t>0</t>
        </is>
      </c>
      <c r="BN648" s="297" t="inlineStr">
        <is>
          <t>0</t>
        </is>
      </c>
      <c r="BO648" s="285" t="inlineStr">
        <is>
          <t>0</t>
        </is>
      </c>
      <c r="BP648" s="297" t="inlineStr">
        <is>
          <t>0</t>
        </is>
      </c>
      <c r="BQ648" s="297" t="inlineStr">
        <is>
          <t>0</t>
        </is>
      </c>
      <c r="BR648" s="297" t="inlineStr">
        <is>
          <t>0</t>
        </is>
      </c>
      <c r="BS648" s="297" t="inlineStr">
        <is>
          <t>0</t>
        </is>
      </c>
      <c r="BT648" s="297" t="inlineStr">
        <is>
          <t>0</t>
        </is>
      </c>
      <c r="BU648" s="297" t="inlineStr">
        <is>
          <t>0</t>
        </is>
      </c>
      <c r="BV648" s="297" t="inlineStr">
        <is>
          <t>0</t>
        </is>
      </c>
      <c r="BW648" s="288" t="inlineStr">
        <is>
          <t>0</t>
        </is>
      </c>
      <c r="BX648" s="276">
        <f>SUM(IF(COUNTIF(#REF!, "*1.*"), 2, 0), IF(COUNTIF(#REF!, "*2.*"), 2, 0), IF(COUNTIF(#REF!, "*3.*"), 2, 0), IF(COUNTIF(#REF!, "*4.*"), 2, 0), IF(COUNTIF(#REF!, "*5.*"), 2, 0), IF(COUNTIF(#REF!, "*6.*"), 2, 0))</f>
        <v/>
      </c>
      <c r="BY648" s="277">
        <f t="array" ref="BY648">SUM(VALUE(AT648),VALUE(AU648),VALUE(AV648),VALUE(AW648),VALUE(AX648),VALUE(AY648),VALUE(AZ648),VALUE(BB648),VALUE(BC648),VALUE(BD648),VALUE(BE648),VALUE(BF648),VALUE(BG648),VALUE(BH648),VALUE(BI648),VALUE(BJ648),VALUE(BK648),VALUE(BL648),VALUE(BM648),VALUE(BN648),VALUE(BO648),VALUE(BP648),VALUE(BQ648),VALUE(BR648),VALUE(BS648),VALUE(BT648),VALUE(BU648),VALUE(BV648),VALUE(BW648))</f>
        <v/>
      </c>
      <c r="BZ648" s="307" t="n"/>
      <c r="CA648" s="307" t="n"/>
      <c r="CB648" s="307" t="n"/>
      <c r="CC648" s="307" t="n"/>
      <c r="CD648" s="307" t="n"/>
      <c r="CE648" s="307" t="n"/>
      <c r="CF648" s="307" t="n"/>
      <c r="CG648" s="307" t="n"/>
      <c r="CH648" s="307" t="n"/>
      <c r="CI648" s="307" t="n"/>
      <c r="CJ648" s="307" t="n"/>
      <c r="CK648" s="307" t="n"/>
      <c r="CL648" s="307" t="n"/>
      <c r="CM648" s="307" t="n"/>
      <c r="CN648" s="307" t="n"/>
      <c r="CO648" s="307" t="n"/>
      <c r="CP648" s="307" t="n"/>
      <c r="CQ648" s="307" t="n"/>
      <c r="CR648" s="279" t="inlineStr"/>
      <c r="CS648" s="280">
        <f>AVERAGE(Value(BY648),value(CR648))</f>
        <v/>
      </c>
      <c r="CT648" s="421">
        <f>(IF(OR(MediaScorecard!BH649="x", MediaScorecard!BI649="x",MediaScorecard!BJ649="x",MediaScorecard!BK649="x",MediaScorecard!BL649="x"),1, 2))</f>
        <v/>
      </c>
      <c r="CU648" s="308" t="n"/>
      <c r="CV648" s="308" t="n"/>
      <c r="CW648" s="308" t="n"/>
      <c r="CX648" s="309" t="n"/>
      <c r="CY648" s="308" t="n"/>
      <c r="CZ648" s="308" t="n"/>
      <c r="DA648" s="308" t="n"/>
    </row>
    <row r="649" ht="21" customHeight="1" s="590">
      <c r="A649" s="421" t="n"/>
      <c r="B649" s="270" t="n"/>
      <c r="C649" s="266" t="n"/>
      <c r="D649" s="267" t="inlineStr"/>
      <c r="E649" s="267" t="inlineStr"/>
      <c r="F649" s="268" t="inlineStr"/>
      <c r="G649" s="421" t="n"/>
      <c r="H649" s="269" t="n"/>
      <c r="I649" s="421" t="n"/>
      <c r="J649" s="421" t="n"/>
      <c r="K649" s="421" t="n"/>
      <c r="L649" s="421" t="n"/>
      <c r="M649" s="421" t="n"/>
      <c r="N649" s="421" t="n"/>
      <c r="O649" s="421" t="n"/>
      <c r="P649" s="421" t="n"/>
      <c r="Q649" s="421" t="n"/>
      <c r="R649" s="270" t="n"/>
      <c r="S649" s="421" t="n"/>
      <c r="T649" s="421" t="n"/>
      <c r="U649" s="421" t="n"/>
      <c r="V649" s="421" t="n"/>
      <c r="W649" s="421" t="n"/>
      <c r="X649" s="421" t="n"/>
      <c r="Y649" s="421" t="n"/>
      <c r="Z649" s="421" t="n"/>
      <c r="AA649" s="421" t="n"/>
      <c r="AB649" s="421" t="n"/>
      <c r="AC649" s="421" t="n"/>
      <c r="AD649" s="421" t="n"/>
      <c r="AE649" s="421" t="n"/>
      <c r="AF649" s="421" t="n"/>
      <c r="AG649" s="421" t="n"/>
      <c r="AH649" s="421" t="n"/>
      <c r="AI649" s="421" t="n"/>
      <c r="AJ649" s="297" t="n"/>
      <c r="AK649" s="297" t="n"/>
      <c r="AL649" s="284" t="n"/>
      <c r="AM649" s="297" t="n"/>
      <c r="AN649" s="285" t="n"/>
      <c r="AO649" s="297" t="n"/>
      <c r="AP649" s="297" t="n"/>
      <c r="AQ649" s="297" t="n"/>
      <c r="AR649" s="297" t="n"/>
      <c r="AS649" s="297" t="n"/>
      <c r="AT649" s="285" t="inlineStr">
        <is>
          <t>0</t>
        </is>
      </c>
      <c r="AU649" s="297" t="inlineStr">
        <is>
          <t>0</t>
        </is>
      </c>
      <c r="AV649" s="297" t="inlineStr">
        <is>
          <t>0</t>
        </is>
      </c>
      <c r="AW649" s="297" t="inlineStr">
        <is>
          <t>0</t>
        </is>
      </c>
      <c r="AX649" s="297" t="inlineStr">
        <is>
          <t>0</t>
        </is>
      </c>
      <c r="AY649" s="286" t="inlineStr">
        <is>
          <t>0</t>
        </is>
      </c>
      <c r="AZ649" s="286" t="inlineStr">
        <is>
          <t>0</t>
        </is>
      </c>
      <c r="BA649" s="287" t="inlineStr">
        <is>
          <t>0</t>
        </is>
      </c>
      <c r="BB649" s="286" t="inlineStr">
        <is>
          <t>0</t>
        </is>
      </c>
      <c r="BC649" s="286" t="inlineStr">
        <is>
          <t>0</t>
        </is>
      </c>
      <c r="BD649" s="286" t="inlineStr">
        <is>
          <t>0</t>
        </is>
      </c>
      <c r="BE649" s="286" t="inlineStr">
        <is>
          <t>0</t>
        </is>
      </c>
      <c r="BF649" s="286" t="inlineStr">
        <is>
          <t>0</t>
        </is>
      </c>
      <c r="BG649" s="286" t="inlineStr">
        <is>
          <t>0</t>
        </is>
      </c>
      <c r="BH649" s="297" t="inlineStr">
        <is>
          <t>0</t>
        </is>
      </c>
      <c r="BI649" s="297" t="inlineStr">
        <is>
          <t>0</t>
        </is>
      </c>
      <c r="BJ649" s="297" t="inlineStr">
        <is>
          <t>0</t>
        </is>
      </c>
      <c r="BK649" s="297" t="inlineStr">
        <is>
          <t>0</t>
        </is>
      </c>
      <c r="BL649" s="297" t="inlineStr">
        <is>
          <t>0</t>
        </is>
      </c>
      <c r="BM649" s="297" t="inlineStr">
        <is>
          <t>0</t>
        </is>
      </c>
      <c r="BN649" s="297" t="inlineStr">
        <is>
          <t>0</t>
        </is>
      </c>
      <c r="BO649" s="285" t="inlineStr">
        <is>
          <t>0</t>
        </is>
      </c>
      <c r="BP649" s="297" t="inlineStr">
        <is>
          <t>0</t>
        </is>
      </c>
      <c r="BQ649" s="297" t="inlineStr">
        <is>
          <t>0</t>
        </is>
      </c>
      <c r="BR649" s="297" t="inlineStr">
        <is>
          <t>0</t>
        </is>
      </c>
      <c r="BS649" s="297" t="inlineStr">
        <is>
          <t>0</t>
        </is>
      </c>
      <c r="BT649" s="297" t="inlineStr">
        <is>
          <t>0</t>
        </is>
      </c>
      <c r="BU649" s="297" t="inlineStr">
        <is>
          <t>0</t>
        </is>
      </c>
      <c r="BV649" s="297" t="inlineStr">
        <is>
          <t>0</t>
        </is>
      </c>
      <c r="BW649" s="288" t="inlineStr">
        <is>
          <t>0</t>
        </is>
      </c>
      <c r="BX649" s="276">
        <f>SUM(IF(COUNTIF(#REF!, "*1.*"), 2, 0), IF(COUNTIF(#REF!, "*2.*"), 2, 0), IF(COUNTIF(#REF!, "*3.*"), 2, 0), IF(COUNTIF(#REF!, "*4.*"), 2, 0), IF(COUNTIF(#REF!, "*5.*"), 2, 0), IF(COUNTIF(#REF!, "*6.*"), 2, 0))</f>
        <v/>
      </c>
      <c r="BY649" s="277">
        <f t="array" ref="BY649">SUM(VALUE(AT649),VALUE(AU649),VALUE(AV649),VALUE(AW649),VALUE(AX649),VALUE(AY649),VALUE(AZ649),VALUE(BB649),VALUE(BC649),VALUE(BD649),VALUE(BE649),VALUE(BF649),VALUE(BG649),VALUE(BH649),VALUE(BI649),VALUE(BJ649),VALUE(BK649),VALUE(BL649),VALUE(BM649),VALUE(BN649),VALUE(BO649),VALUE(BP649),VALUE(BQ649),VALUE(BR649),VALUE(BS649),VALUE(BT649),VALUE(BU649),VALUE(BV649),VALUE(BW649))</f>
        <v/>
      </c>
      <c r="BZ649" s="307" t="n"/>
      <c r="CA649" s="307" t="n"/>
      <c r="CB649" s="307" t="n"/>
      <c r="CC649" s="307" t="n"/>
      <c r="CD649" s="307" t="n"/>
      <c r="CE649" s="307" t="n"/>
      <c r="CF649" s="307" t="n"/>
      <c r="CG649" s="307" t="n"/>
      <c r="CH649" s="307" t="n"/>
      <c r="CI649" s="307" t="n"/>
      <c r="CJ649" s="307" t="n"/>
      <c r="CK649" s="307" t="n"/>
      <c r="CL649" s="307" t="n"/>
      <c r="CM649" s="307" t="n"/>
      <c r="CN649" s="307" t="n"/>
      <c r="CO649" s="307" t="n"/>
      <c r="CP649" s="307" t="n"/>
      <c r="CQ649" s="307" t="n"/>
      <c r="CR649" s="279" t="inlineStr"/>
      <c r="CS649" s="280">
        <f>AVERAGE(Value(BY649),value(CR649))</f>
        <v/>
      </c>
      <c r="CT649" s="421">
        <f>(IF(OR(MediaScorecard!BH650="x", MediaScorecard!BI650="x",MediaScorecard!BJ650="x",MediaScorecard!BK650="x",MediaScorecard!BL650="x"),1, 2))</f>
        <v/>
      </c>
      <c r="CU649" s="308" t="n"/>
      <c r="CV649" s="308" t="n"/>
      <c r="CW649" s="308" t="n"/>
      <c r="CX649" s="309" t="n"/>
      <c r="CY649" s="308" t="n"/>
      <c r="CZ649" s="308" t="n"/>
      <c r="DA649" s="308" t="n"/>
    </row>
    <row r="650" ht="21" customHeight="1" s="590">
      <c r="A650" s="421" t="n"/>
      <c r="B650" s="270" t="n"/>
      <c r="C650" s="266" t="n"/>
      <c r="D650" s="267" t="inlineStr"/>
      <c r="E650" s="267" t="inlineStr"/>
      <c r="F650" s="268" t="inlineStr"/>
      <c r="G650" s="421" t="n"/>
      <c r="H650" s="269" t="n"/>
      <c r="I650" s="421" t="n"/>
      <c r="J650" s="421" t="n"/>
      <c r="K650" s="421" t="n"/>
      <c r="L650" s="421" t="n"/>
      <c r="M650" s="421" t="n"/>
      <c r="N650" s="421" t="n"/>
      <c r="O650" s="421" t="n"/>
      <c r="P650" s="421" t="n"/>
      <c r="Q650" s="421" t="n"/>
      <c r="R650" s="270" t="n"/>
      <c r="S650" s="421" t="n"/>
      <c r="T650" s="421" t="n"/>
      <c r="U650" s="421" t="n"/>
      <c r="V650" s="421" t="n"/>
      <c r="W650" s="421" t="n"/>
      <c r="X650" s="421" t="n"/>
      <c r="Y650" s="421" t="n"/>
      <c r="Z650" s="421" t="n"/>
      <c r="AA650" s="421" t="n"/>
      <c r="AB650" s="421" t="n"/>
      <c r="AC650" s="421" t="n"/>
      <c r="AD650" s="421" t="n"/>
      <c r="AE650" s="421" t="n"/>
      <c r="AF650" s="421" t="n"/>
      <c r="AG650" s="421" t="n"/>
      <c r="AH650" s="421" t="n"/>
      <c r="AI650" s="421" t="n"/>
      <c r="AJ650" s="297" t="n"/>
      <c r="AK650" s="297" t="n"/>
      <c r="AL650" s="284" t="n"/>
      <c r="AM650" s="297" t="n"/>
      <c r="AN650" s="285" t="n"/>
      <c r="AO650" s="297" t="n"/>
      <c r="AP650" s="297" t="n"/>
      <c r="AQ650" s="297" t="n"/>
      <c r="AR650" s="297" t="n"/>
      <c r="AS650" s="297" t="n"/>
      <c r="AT650" s="285" t="inlineStr">
        <is>
          <t>0</t>
        </is>
      </c>
      <c r="AU650" s="297" t="inlineStr">
        <is>
          <t>0</t>
        </is>
      </c>
      <c r="AV650" s="297" t="inlineStr">
        <is>
          <t>0</t>
        </is>
      </c>
      <c r="AW650" s="297" t="inlineStr">
        <is>
          <t>0</t>
        </is>
      </c>
      <c r="AX650" s="297" t="inlineStr">
        <is>
          <t>0</t>
        </is>
      </c>
      <c r="AY650" s="286" t="inlineStr">
        <is>
          <t>0</t>
        </is>
      </c>
      <c r="AZ650" s="286" t="inlineStr">
        <is>
          <t>0</t>
        </is>
      </c>
      <c r="BA650" s="287" t="inlineStr">
        <is>
          <t>0</t>
        </is>
      </c>
      <c r="BB650" s="286" t="inlineStr">
        <is>
          <t>0</t>
        </is>
      </c>
      <c r="BC650" s="286" t="inlineStr">
        <is>
          <t>0</t>
        </is>
      </c>
      <c r="BD650" s="286" t="inlineStr">
        <is>
          <t>0</t>
        </is>
      </c>
      <c r="BE650" s="286" t="inlineStr">
        <is>
          <t>0</t>
        </is>
      </c>
      <c r="BF650" s="286" t="inlineStr">
        <is>
          <t>0</t>
        </is>
      </c>
      <c r="BG650" s="286" t="inlineStr">
        <is>
          <t>0</t>
        </is>
      </c>
      <c r="BH650" s="297" t="inlineStr">
        <is>
          <t>0</t>
        </is>
      </c>
      <c r="BI650" s="297" t="inlineStr">
        <is>
          <t>0</t>
        </is>
      </c>
      <c r="BJ650" s="297" t="inlineStr">
        <is>
          <t>0</t>
        </is>
      </c>
      <c r="BK650" s="297" t="inlineStr">
        <is>
          <t>0</t>
        </is>
      </c>
      <c r="BL650" s="297" t="inlineStr">
        <is>
          <t>0</t>
        </is>
      </c>
      <c r="BM650" s="297" t="inlineStr">
        <is>
          <t>0</t>
        </is>
      </c>
      <c r="BN650" s="297" t="inlineStr">
        <is>
          <t>0</t>
        </is>
      </c>
      <c r="BO650" s="285" t="inlineStr">
        <is>
          <t>0</t>
        </is>
      </c>
      <c r="BP650" s="297" t="inlineStr">
        <is>
          <t>0</t>
        </is>
      </c>
      <c r="BQ650" s="297" t="inlineStr">
        <is>
          <t>0</t>
        </is>
      </c>
      <c r="BR650" s="297" t="inlineStr">
        <is>
          <t>0</t>
        </is>
      </c>
      <c r="BS650" s="297" t="inlineStr">
        <is>
          <t>0</t>
        </is>
      </c>
      <c r="BT650" s="297" t="inlineStr">
        <is>
          <t>0</t>
        </is>
      </c>
      <c r="BU650" s="297" t="inlineStr">
        <is>
          <t>0</t>
        </is>
      </c>
      <c r="BV650" s="297" t="inlineStr">
        <is>
          <t>0</t>
        </is>
      </c>
      <c r="BW650" s="288" t="inlineStr">
        <is>
          <t>0</t>
        </is>
      </c>
      <c r="BX650" s="276">
        <f>SUM(IF(COUNTIF(#REF!, "*1.*"), 2, 0), IF(COUNTIF(#REF!, "*2.*"), 2, 0), IF(COUNTIF(#REF!, "*3.*"), 2, 0), IF(COUNTIF(#REF!, "*4.*"), 2, 0), IF(COUNTIF(#REF!, "*5.*"), 2, 0), IF(COUNTIF(#REF!, "*6.*"), 2, 0))</f>
        <v/>
      </c>
      <c r="BY650" s="277">
        <f t="array" ref="BY650">SUM(VALUE(AT650),VALUE(AU650),VALUE(AV650),VALUE(AW650),VALUE(AX650),VALUE(AY650),VALUE(AZ650),VALUE(BB650),VALUE(BC650),VALUE(BD650),VALUE(BE650),VALUE(BF650),VALUE(BG650),VALUE(BH650),VALUE(BI650),VALUE(BJ650),VALUE(BK650),VALUE(BL650),VALUE(BM650),VALUE(BN650),VALUE(BO650),VALUE(BP650),VALUE(BQ650),VALUE(BR650),VALUE(BS650),VALUE(BT650),VALUE(BU650),VALUE(BV650),VALUE(BW650))</f>
        <v/>
      </c>
      <c r="BZ650" s="307" t="n"/>
      <c r="CA650" s="307" t="n"/>
      <c r="CB650" s="307" t="n"/>
      <c r="CC650" s="307" t="n"/>
      <c r="CD650" s="307" t="n"/>
      <c r="CE650" s="307" t="n"/>
      <c r="CF650" s="307" t="n"/>
      <c r="CG650" s="307" t="n"/>
      <c r="CH650" s="307" t="n"/>
      <c r="CI650" s="307" t="n"/>
      <c r="CJ650" s="307" t="n"/>
      <c r="CK650" s="307" t="n"/>
      <c r="CL650" s="307" t="n"/>
      <c r="CM650" s="307" t="n"/>
      <c r="CN650" s="307" t="n"/>
      <c r="CO650" s="307" t="n"/>
      <c r="CP650" s="307" t="n"/>
      <c r="CQ650" s="307" t="n"/>
      <c r="CR650" s="279" t="inlineStr"/>
      <c r="CS650" s="280">
        <f>AVERAGE(Value(BY650),value(CR650))</f>
        <v/>
      </c>
      <c r="CT650" s="421">
        <f>(IF(OR(MediaScorecard!BH651="x", MediaScorecard!BI651="x",MediaScorecard!BJ651="x",MediaScorecard!BK651="x",MediaScorecard!BL651="x"),1, 2))</f>
        <v/>
      </c>
      <c r="CU650" s="308" t="n"/>
      <c r="CV650" s="308" t="n"/>
      <c r="CW650" s="308" t="n"/>
      <c r="CX650" s="309" t="n"/>
      <c r="CY650" s="308" t="n"/>
      <c r="CZ650" s="308" t="n"/>
      <c r="DA650" s="308" t="n"/>
    </row>
    <row r="651" ht="21" customHeight="1" s="590">
      <c r="A651" s="421" t="n"/>
      <c r="B651" s="270" t="n"/>
      <c r="C651" s="266" t="n"/>
      <c r="D651" s="267" t="inlineStr"/>
      <c r="E651" s="267" t="inlineStr"/>
      <c r="F651" s="268" t="inlineStr"/>
      <c r="G651" s="421" t="n"/>
      <c r="H651" s="269" t="n"/>
      <c r="I651" s="421" t="n"/>
      <c r="J651" s="421" t="n"/>
      <c r="K651" s="421" t="n"/>
      <c r="L651" s="421" t="n"/>
      <c r="M651" s="421" t="n"/>
      <c r="N651" s="421" t="n"/>
      <c r="O651" s="421" t="n"/>
      <c r="P651" s="421" t="n"/>
      <c r="Q651" s="421" t="n"/>
      <c r="R651" s="270" t="n"/>
      <c r="S651" s="421" t="n"/>
      <c r="T651" s="421" t="n"/>
      <c r="U651" s="421" t="n"/>
      <c r="V651" s="421" t="n"/>
      <c r="W651" s="421" t="n"/>
      <c r="X651" s="421" t="n"/>
      <c r="Y651" s="421" t="n"/>
      <c r="Z651" s="421" t="n"/>
      <c r="AA651" s="421" t="n"/>
      <c r="AB651" s="421" t="n"/>
      <c r="AC651" s="421" t="n"/>
      <c r="AD651" s="421" t="n"/>
      <c r="AE651" s="421" t="n"/>
      <c r="AF651" s="421" t="n"/>
      <c r="AG651" s="421" t="n"/>
      <c r="AH651" s="421" t="n"/>
      <c r="AI651" s="421" t="n"/>
      <c r="AJ651" s="297" t="n"/>
      <c r="AK651" s="297" t="n"/>
      <c r="AL651" s="284" t="n"/>
      <c r="AM651" s="297" t="n"/>
      <c r="AN651" s="285" t="n"/>
      <c r="AO651" s="297" t="n"/>
      <c r="AP651" s="297" t="n"/>
      <c r="AQ651" s="297" t="n"/>
      <c r="AR651" s="297" t="n"/>
      <c r="AS651" s="297" t="n"/>
      <c r="AT651" s="285" t="inlineStr">
        <is>
          <t>0</t>
        </is>
      </c>
      <c r="AU651" s="297" t="inlineStr">
        <is>
          <t>0</t>
        </is>
      </c>
      <c r="AV651" s="297" t="inlineStr">
        <is>
          <t>0</t>
        </is>
      </c>
      <c r="AW651" s="297" t="inlineStr">
        <is>
          <t>0</t>
        </is>
      </c>
      <c r="AX651" s="297" t="inlineStr">
        <is>
          <t>0</t>
        </is>
      </c>
      <c r="AY651" s="286" t="inlineStr">
        <is>
          <t>0</t>
        </is>
      </c>
      <c r="AZ651" s="286" t="inlineStr">
        <is>
          <t>0</t>
        </is>
      </c>
      <c r="BA651" s="287" t="inlineStr">
        <is>
          <t>0</t>
        </is>
      </c>
      <c r="BB651" s="286" t="inlineStr">
        <is>
          <t>0</t>
        </is>
      </c>
      <c r="BC651" s="286" t="inlineStr">
        <is>
          <t>0</t>
        </is>
      </c>
      <c r="BD651" s="286" t="inlineStr">
        <is>
          <t>0</t>
        </is>
      </c>
      <c r="BE651" s="286" t="inlineStr">
        <is>
          <t>0</t>
        </is>
      </c>
      <c r="BF651" s="286" t="inlineStr">
        <is>
          <t>0</t>
        </is>
      </c>
      <c r="BG651" s="286" t="inlineStr">
        <is>
          <t>0</t>
        </is>
      </c>
      <c r="BH651" s="297" t="inlineStr">
        <is>
          <t>0</t>
        </is>
      </c>
      <c r="BI651" s="297" t="inlineStr">
        <is>
          <t>0</t>
        </is>
      </c>
      <c r="BJ651" s="297" t="inlineStr">
        <is>
          <t>0</t>
        </is>
      </c>
      <c r="BK651" s="297" t="inlineStr">
        <is>
          <t>0</t>
        </is>
      </c>
      <c r="BL651" s="297" t="inlineStr">
        <is>
          <t>0</t>
        </is>
      </c>
      <c r="BM651" s="297" t="inlineStr">
        <is>
          <t>0</t>
        </is>
      </c>
      <c r="BN651" s="297" t="inlineStr">
        <is>
          <t>0</t>
        </is>
      </c>
      <c r="BO651" s="285" t="inlineStr">
        <is>
          <t>0</t>
        </is>
      </c>
      <c r="BP651" s="297" t="inlineStr">
        <is>
          <t>0</t>
        </is>
      </c>
      <c r="BQ651" s="297" t="inlineStr">
        <is>
          <t>0</t>
        </is>
      </c>
      <c r="BR651" s="297" t="inlineStr">
        <is>
          <t>0</t>
        </is>
      </c>
      <c r="BS651" s="297" t="inlineStr">
        <is>
          <t>0</t>
        </is>
      </c>
      <c r="BT651" s="297" t="inlineStr">
        <is>
          <t>0</t>
        </is>
      </c>
      <c r="BU651" s="297" t="inlineStr">
        <is>
          <t>0</t>
        </is>
      </c>
      <c r="BV651" s="297" t="inlineStr">
        <is>
          <t>0</t>
        </is>
      </c>
      <c r="BW651" s="288" t="inlineStr">
        <is>
          <t>0</t>
        </is>
      </c>
      <c r="BX651" s="276">
        <f>SUM(IF(COUNTIF(#REF!, "*1.*"), 2, 0), IF(COUNTIF(#REF!, "*2.*"), 2, 0), IF(COUNTIF(#REF!, "*3.*"), 2, 0), IF(COUNTIF(#REF!, "*4.*"), 2, 0), IF(COUNTIF(#REF!, "*5.*"), 2, 0), IF(COUNTIF(#REF!, "*6.*"), 2, 0))</f>
        <v/>
      </c>
      <c r="BY651" s="277">
        <f t="array" ref="BY651">SUM(VALUE(AT651),VALUE(AU651),VALUE(AV651),VALUE(AW651),VALUE(AX651),VALUE(AY651),VALUE(AZ651),VALUE(BB651),VALUE(BC651),VALUE(BD651),VALUE(BE651),VALUE(BF651),VALUE(BG651),VALUE(BH651),VALUE(BI651),VALUE(BJ651),VALUE(BK651),VALUE(BL651),VALUE(BM651),VALUE(BN651),VALUE(BO651),VALUE(BP651),VALUE(BQ651),VALUE(BR651),VALUE(BS651),VALUE(BT651),VALUE(BU651),VALUE(BV651),VALUE(BW651))</f>
        <v/>
      </c>
      <c r="BZ651" s="303" t="n"/>
      <c r="CA651" s="303" t="n"/>
      <c r="CB651" s="303" t="n"/>
      <c r="CC651" s="303" t="n"/>
      <c r="CD651" s="303" t="n"/>
      <c r="CE651" s="303" t="n"/>
      <c r="CF651" s="303" t="n"/>
      <c r="CG651" s="303" t="n"/>
      <c r="CH651" s="303" t="n"/>
      <c r="CI651" s="303" t="n"/>
      <c r="CJ651" s="303" t="n"/>
      <c r="CK651" s="303" t="n"/>
      <c r="CL651" s="303" t="n"/>
      <c r="CM651" s="303" t="n"/>
      <c r="CN651" s="303" t="n"/>
      <c r="CO651" s="303" t="n"/>
      <c r="CP651" s="303" t="n"/>
      <c r="CQ651" s="303" t="n"/>
      <c r="CR651" s="279" t="inlineStr"/>
      <c r="CS651" s="280">
        <f>AVERAGE(Value(BY651),value(CR651))</f>
        <v/>
      </c>
      <c r="CT651" s="421">
        <f>(IF(OR(MediaScorecard!BH652="x", MediaScorecard!BI652="x",MediaScorecard!BJ652="x",MediaScorecard!BK652="x",MediaScorecard!BL652="x"),1, 2))</f>
        <v/>
      </c>
      <c r="CU651" s="304" t="n"/>
      <c r="CV651" s="304" t="n"/>
      <c r="CW651" s="304" t="n"/>
      <c r="CX651" s="305" t="n"/>
      <c r="CY651" s="304" t="n"/>
      <c r="CZ651" s="304" t="n"/>
      <c r="DA651" s="304" t="n"/>
    </row>
    <row r="652" ht="21" customHeight="1" s="590">
      <c r="A652" s="421" t="n"/>
      <c r="B652" s="270" t="n"/>
      <c r="C652" s="266" t="n"/>
      <c r="D652" s="267" t="inlineStr"/>
      <c r="E652" s="267" t="inlineStr"/>
      <c r="F652" s="268" t="inlineStr"/>
      <c r="G652" s="421" t="n"/>
      <c r="H652" s="269" t="n"/>
      <c r="I652" s="421" t="n"/>
      <c r="J652" s="421" t="n"/>
      <c r="K652" s="421" t="n"/>
      <c r="L652" s="421" t="n"/>
      <c r="M652" s="421" t="n"/>
      <c r="N652" s="421" t="n"/>
      <c r="O652" s="421" t="n"/>
      <c r="P652" s="421" t="n"/>
      <c r="Q652" s="421" t="n"/>
      <c r="R652" s="270" t="n"/>
      <c r="S652" s="421" t="n"/>
      <c r="T652" s="421" t="n"/>
      <c r="U652" s="421" t="n"/>
      <c r="V652" s="421" t="n"/>
      <c r="W652" s="421" t="n"/>
      <c r="X652" s="421" t="n"/>
      <c r="Y652" s="421" t="n"/>
      <c r="Z652" s="421" t="n"/>
      <c r="AA652" s="421" t="n"/>
      <c r="AB652" s="421" t="n"/>
      <c r="AC652" s="421" t="n"/>
      <c r="AD652" s="421" t="n"/>
      <c r="AE652" s="421" t="n"/>
      <c r="AF652" s="421" t="n"/>
      <c r="AG652" s="421" t="n"/>
      <c r="AH652" s="421" t="n"/>
      <c r="AI652" s="421" t="n"/>
      <c r="AJ652" s="297" t="n"/>
      <c r="AK652" s="297" t="n"/>
      <c r="AL652" s="284" t="n"/>
      <c r="AM652" s="297" t="n"/>
      <c r="AN652" s="285" t="n"/>
      <c r="AO652" s="297" t="n"/>
      <c r="AP652" s="297" t="n"/>
      <c r="AQ652" s="297" t="n"/>
      <c r="AR652" s="297" t="n"/>
      <c r="AS652" s="297" t="n"/>
      <c r="AT652" s="285" t="inlineStr">
        <is>
          <t>0</t>
        </is>
      </c>
      <c r="AU652" s="297" t="inlineStr">
        <is>
          <t>0</t>
        </is>
      </c>
      <c r="AV652" s="297" t="inlineStr">
        <is>
          <t>0</t>
        </is>
      </c>
      <c r="AW652" s="297" t="inlineStr">
        <is>
          <t>0</t>
        </is>
      </c>
      <c r="AX652" s="297" t="inlineStr">
        <is>
          <t>0</t>
        </is>
      </c>
      <c r="AY652" s="286" t="inlineStr">
        <is>
          <t>0</t>
        </is>
      </c>
      <c r="AZ652" s="286" t="inlineStr">
        <is>
          <t>0</t>
        </is>
      </c>
      <c r="BA652" s="287" t="inlineStr">
        <is>
          <t>0</t>
        </is>
      </c>
      <c r="BB652" s="286" t="inlineStr">
        <is>
          <t>0</t>
        </is>
      </c>
      <c r="BC652" s="286" t="inlineStr">
        <is>
          <t>0</t>
        </is>
      </c>
      <c r="BD652" s="286" t="inlineStr">
        <is>
          <t>0</t>
        </is>
      </c>
      <c r="BE652" s="286" t="inlineStr">
        <is>
          <t>0</t>
        </is>
      </c>
      <c r="BF652" s="286" t="inlineStr">
        <is>
          <t>0</t>
        </is>
      </c>
      <c r="BG652" s="286" t="inlineStr">
        <is>
          <t>0</t>
        </is>
      </c>
      <c r="BH652" s="297" t="inlineStr">
        <is>
          <t>0</t>
        </is>
      </c>
      <c r="BI652" s="297" t="inlineStr">
        <is>
          <t>0</t>
        </is>
      </c>
      <c r="BJ652" s="297" t="inlineStr">
        <is>
          <t>0</t>
        </is>
      </c>
      <c r="BK652" s="297" t="inlineStr">
        <is>
          <t>0</t>
        </is>
      </c>
      <c r="BL652" s="297" t="inlineStr">
        <is>
          <t>0</t>
        </is>
      </c>
      <c r="BM652" s="297" t="inlineStr">
        <is>
          <t>0</t>
        </is>
      </c>
      <c r="BN652" s="297" t="inlineStr">
        <is>
          <t>0</t>
        </is>
      </c>
      <c r="BO652" s="285" t="inlineStr">
        <is>
          <t>0</t>
        </is>
      </c>
      <c r="BP652" s="297" t="inlineStr">
        <is>
          <t>0</t>
        </is>
      </c>
      <c r="BQ652" s="297" t="inlineStr">
        <is>
          <t>0</t>
        </is>
      </c>
      <c r="BR652" s="297" t="inlineStr">
        <is>
          <t>0</t>
        </is>
      </c>
      <c r="BS652" s="297" t="inlineStr">
        <is>
          <t>0</t>
        </is>
      </c>
      <c r="BT652" s="297" t="inlineStr">
        <is>
          <t>0</t>
        </is>
      </c>
      <c r="BU652" s="297" t="inlineStr">
        <is>
          <t>0</t>
        </is>
      </c>
      <c r="BV652" s="297" t="inlineStr">
        <is>
          <t>0</t>
        </is>
      </c>
      <c r="BW652" s="288" t="inlineStr">
        <is>
          <t>0</t>
        </is>
      </c>
      <c r="BX652" s="276">
        <f>SUM(IF(COUNTIF(#REF!, "*1.*"), 2, 0), IF(COUNTIF(#REF!, "*2.*"), 2, 0), IF(COUNTIF(#REF!, "*3.*"), 2, 0), IF(COUNTIF(#REF!, "*4.*"), 2, 0), IF(COUNTIF(#REF!, "*5.*"), 2, 0), IF(COUNTIF(#REF!, "*6.*"), 2, 0))</f>
        <v/>
      </c>
      <c r="BY652" s="277">
        <f t="array" ref="BY652">SUM(VALUE(AT652),VALUE(AU652),VALUE(AV652),VALUE(AW652),VALUE(AX652),VALUE(AY652),VALUE(AZ652),VALUE(BB652),VALUE(BC652),VALUE(BD652),VALUE(BE652),VALUE(BF652),VALUE(BG652),VALUE(BH652),VALUE(BI652),VALUE(BJ652),VALUE(BK652),VALUE(BL652),VALUE(BM652),VALUE(BN652),VALUE(BO652),VALUE(BP652),VALUE(BQ652),VALUE(BR652),VALUE(BS652),VALUE(BT652),VALUE(BU652),VALUE(BV652),VALUE(BW652))</f>
        <v/>
      </c>
      <c r="BZ652" s="307" t="n"/>
      <c r="CA652" s="307" t="n"/>
      <c r="CB652" s="307" t="n"/>
      <c r="CC652" s="307" t="n"/>
      <c r="CD652" s="307" t="n"/>
      <c r="CE652" s="307" t="n"/>
      <c r="CF652" s="307" t="n"/>
      <c r="CG652" s="307" t="n"/>
      <c r="CH652" s="307" t="n"/>
      <c r="CI652" s="307" t="n"/>
      <c r="CJ652" s="307" t="n"/>
      <c r="CK652" s="307" t="n"/>
      <c r="CL652" s="307" t="n"/>
      <c r="CM652" s="307" t="n"/>
      <c r="CN652" s="307" t="n"/>
      <c r="CO652" s="307" t="n"/>
      <c r="CP652" s="307" t="n"/>
      <c r="CQ652" s="307" t="n"/>
      <c r="CR652" s="279" t="inlineStr"/>
      <c r="CS652" s="280">
        <f>AVERAGE(Value(BY652),value(CR652))</f>
        <v/>
      </c>
      <c r="CT652" s="421">
        <f>(IF(OR(MediaScorecard!BH653="x", MediaScorecard!BI653="x",MediaScorecard!BJ653="x",MediaScorecard!BK653="x",MediaScorecard!BL653="x"),1, 2))</f>
        <v/>
      </c>
      <c r="CU652" s="308" t="n"/>
      <c r="CV652" s="308" t="n"/>
      <c r="CW652" s="308" t="n"/>
      <c r="CX652" s="309" t="n"/>
      <c r="CY652" s="308" t="n"/>
      <c r="CZ652" s="308" t="n"/>
      <c r="DA652" s="308" t="n"/>
    </row>
    <row r="653" ht="21" customHeight="1" s="590">
      <c r="A653" s="421" t="n"/>
      <c r="B653" s="270" t="n"/>
      <c r="C653" s="266" t="n"/>
      <c r="D653" s="267" t="inlineStr"/>
      <c r="E653" s="267" t="inlineStr"/>
      <c r="F653" s="268" t="inlineStr"/>
      <c r="G653" s="421" t="n"/>
      <c r="H653" s="269" t="n"/>
      <c r="I653" s="421" t="n"/>
      <c r="J653" s="421" t="n"/>
      <c r="K653" s="421" t="n"/>
      <c r="L653" s="421" t="n"/>
      <c r="M653" s="421" t="n"/>
      <c r="N653" s="421" t="n"/>
      <c r="O653" s="421" t="n"/>
      <c r="P653" s="421" t="n"/>
      <c r="Q653" s="421" t="n"/>
      <c r="R653" s="270" t="n"/>
      <c r="S653" s="421" t="n"/>
      <c r="T653" s="421" t="n"/>
      <c r="U653" s="421" t="n"/>
      <c r="V653" s="421" t="n"/>
      <c r="W653" s="421" t="n"/>
      <c r="X653" s="421" t="n"/>
      <c r="Y653" s="421" t="n"/>
      <c r="Z653" s="421" t="n"/>
      <c r="AA653" s="421" t="n"/>
      <c r="AB653" s="421" t="n"/>
      <c r="AC653" s="421" t="n"/>
      <c r="AD653" s="421" t="n"/>
      <c r="AE653" s="421" t="n"/>
      <c r="AF653" s="421" t="n"/>
      <c r="AG653" s="421" t="n"/>
      <c r="AH653" s="421" t="n"/>
      <c r="AI653" s="421" t="n"/>
      <c r="AJ653" s="297" t="n"/>
      <c r="AK653" s="297" t="n"/>
      <c r="AL653" s="284" t="n"/>
      <c r="AM653" s="297" t="n"/>
      <c r="AN653" s="285" t="n"/>
      <c r="AO653" s="297" t="n"/>
      <c r="AP653" s="297" t="n"/>
      <c r="AQ653" s="297" t="n"/>
      <c r="AR653" s="297" t="n"/>
      <c r="AS653" s="297" t="n"/>
      <c r="AT653" s="285" t="inlineStr">
        <is>
          <t>0</t>
        </is>
      </c>
      <c r="AU653" s="297" t="inlineStr">
        <is>
          <t>0</t>
        </is>
      </c>
      <c r="AV653" s="297" t="inlineStr">
        <is>
          <t>0</t>
        </is>
      </c>
      <c r="AW653" s="297" t="inlineStr">
        <is>
          <t>0</t>
        </is>
      </c>
      <c r="AX653" s="297" t="inlineStr">
        <is>
          <t>0</t>
        </is>
      </c>
      <c r="AY653" s="286" t="inlineStr">
        <is>
          <t>0</t>
        </is>
      </c>
      <c r="AZ653" s="286" t="inlineStr">
        <is>
          <t>0</t>
        </is>
      </c>
      <c r="BA653" s="287" t="inlineStr">
        <is>
          <t>0</t>
        </is>
      </c>
      <c r="BB653" s="286" t="inlineStr">
        <is>
          <t>0</t>
        </is>
      </c>
      <c r="BC653" s="286" t="inlineStr">
        <is>
          <t>0</t>
        </is>
      </c>
      <c r="BD653" s="286" t="inlineStr">
        <is>
          <t>0</t>
        </is>
      </c>
      <c r="BE653" s="286" t="inlineStr">
        <is>
          <t>0</t>
        </is>
      </c>
      <c r="BF653" s="286" t="inlineStr">
        <is>
          <t>0</t>
        </is>
      </c>
      <c r="BG653" s="286" t="inlineStr">
        <is>
          <t>0</t>
        </is>
      </c>
      <c r="BH653" s="297" t="inlineStr">
        <is>
          <t>0</t>
        </is>
      </c>
      <c r="BI653" s="297" t="inlineStr">
        <is>
          <t>0</t>
        </is>
      </c>
      <c r="BJ653" s="297" t="inlineStr">
        <is>
          <t>0</t>
        </is>
      </c>
      <c r="BK653" s="297" t="inlineStr">
        <is>
          <t>0</t>
        </is>
      </c>
      <c r="BL653" s="297" t="inlineStr">
        <is>
          <t>0</t>
        </is>
      </c>
      <c r="BM653" s="297" t="inlineStr">
        <is>
          <t>0</t>
        </is>
      </c>
      <c r="BN653" s="297" t="inlineStr">
        <is>
          <t>0</t>
        </is>
      </c>
      <c r="BO653" s="285" t="inlineStr">
        <is>
          <t>0</t>
        </is>
      </c>
      <c r="BP653" s="297" t="inlineStr">
        <is>
          <t>0</t>
        </is>
      </c>
      <c r="BQ653" s="297" t="inlineStr">
        <is>
          <t>0</t>
        </is>
      </c>
      <c r="BR653" s="297" t="inlineStr">
        <is>
          <t>0</t>
        </is>
      </c>
      <c r="BS653" s="297" t="inlineStr">
        <is>
          <t>0</t>
        </is>
      </c>
      <c r="BT653" s="297" t="inlineStr">
        <is>
          <t>0</t>
        </is>
      </c>
      <c r="BU653" s="297" t="inlineStr">
        <is>
          <t>0</t>
        </is>
      </c>
      <c r="BV653" s="297" t="inlineStr">
        <is>
          <t>0</t>
        </is>
      </c>
      <c r="BW653" s="288" t="inlineStr">
        <is>
          <t>0</t>
        </is>
      </c>
      <c r="BX653" s="276">
        <f>SUM(IF(COUNTIF(#REF!, "*1.*"), 2, 0), IF(COUNTIF(#REF!, "*2.*"), 2, 0), IF(COUNTIF(#REF!, "*3.*"), 2, 0), IF(COUNTIF(#REF!, "*4.*"), 2, 0), IF(COUNTIF(#REF!, "*5.*"), 2, 0), IF(COUNTIF(#REF!, "*6.*"), 2, 0))</f>
        <v/>
      </c>
      <c r="BY653" s="277">
        <f t="array" ref="BY653">SUM(VALUE(AT653),VALUE(AU653),VALUE(AV653),VALUE(AW653),VALUE(AX653),VALUE(AY653),VALUE(AZ653),VALUE(BB653),VALUE(BC653),VALUE(BD653),VALUE(BE653),VALUE(BF653),VALUE(BG653),VALUE(BH653),VALUE(BI653),VALUE(BJ653),VALUE(BK653),VALUE(BL653),VALUE(BM653),VALUE(BN653),VALUE(BO653),VALUE(BP653),VALUE(BQ653),VALUE(BR653),VALUE(BS653),VALUE(BT653),VALUE(BU653),VALUE(BV653),VALUE(BW653))</f>
        <v/>
      </c>
      <c r="BZ653" s="307" t="n"/>
      <c r="CA653" s="307" t="n"/>
      <c r="CB653" s="307" t="n"/>
      <c r="CC653" s="307" t="n"/>
      <c r="CD653" s="307" t="n"/>
      <c r="CE653" s="307" t="n"/>
      <c r="CF653" s="307" t="n"/>
      <c r="CG653" s="307" t="n"/>
      <c r="CH653" s="307" t="n"/>
      <c r="CI653" s="307" t="n"/>
      <c r="CJ653" s="307" t="n"/>
      <c r="CK653" s="307" t="n"/>
      <c r="CL653" s="307" t="n"/>
      <c r="CM653" s="307" t="n"/>
      <c r="CN653" s="307" t="n"/>
      <c r="CO653" s="307" t="n"/>
      <c r="CP653" s="307" t="n"/>
      <c r="CQ653" s="307" t="n"/>
      <c r="CR653" s="279" t="inlineStr"/>
      <c r="CS653" s="280">
        <f>AVERAGE(Value(BY653),value(CR653))</f>
        <v/>
      </c>
      <c r="CT653" s="421">
        <f>(IF(OR(MediaScorecard!BH654="x", MediaScorecard!BI654="x",MediaScorecard!BJ654="x",MediaScorecard!BK654="x",MediaScorecard!BL654="x"),1, 2))</f>
        <v/>
      </c>
      <c r="CU653" s="308" t="n"/>
      <c r="CV653" s="308" t="n"/>
      <c r="CW653" s="308" t="n"/>
      <c r="CX653" s="309" t="n"/>
      <c r="CY653" s="308" t="n"/>
      <c r="CZ653" s="308" t="n"/>
      <c r="DA653" s="308" t="n"/>
    </row>
    <row r="654" ht="21" customHeight="1" s="590">
      <c r="A654" s="421" t="n"/>
      <c r="B654" s="270" t="n"/>
      <c r="C654" s="266" t="n"/>
      <c r="D654" s="267" t="inlineStr"/>
      <c r="E654" s="267" t="inlineStr"/>
      <c r="F654" s="268" t="inlineStr"/>
      <c r="G654" s="421" t="n"/>
      <c r="H654" s="269" t="n"/>
      <c r="I654" s="421" t="n"/>
      <c r="J654" s="421" t="n"/>
      <c r="K654" s="421" t="n"/>
      <c r="L654" s="421" t="n"/>
      <c r="M654" s="421" t="n"/>
      <c r="N654" s="421" t="n"/>
      <c r="O654" s="421" t="n"/>
      <c r="P654" s="421" t="n"/>
      <c r="Q654" s="421" t="n"/>
      <c r="R654" s="270" t="n"/>
      <c r="S654" s="421" t="n"/>
      <c r="T654" s="421" t="n"/>
      <c r="U654" s="421" t="n"/>
      <c r="V654" s="421" t="n"/>
      <c r="W654" s="421" t="n"/>
      <c r="X654" s="421" t="n"/>
      <c r="Y654" s="421" t="n"/>
      <c r="Z654" s="421" t="n"/>
      <c r="AA654" s="421" t="n"/>
      <c r="AB654" s="421" t="n"/>
      <c r="AC654" s="421" t="n"/>
      <c r="AD654" s="421" t="n"/>
      <c r="AE654" s="421" t="n"/>
      <c r="AF654" s="421" t="n"/>
      <c r="AG654" s="421" t="n"/>
      <c r="AH654" s="421" t="n"/>
      <c r="AI654" s="421" t="n"/>
      <c r="AJ654" s="297" t="n"/>
      <c r="AK654" s="297" t="n"/>
      <c r="AL654" s="284" t="n"/>
      <c r="AM654" s="297" t="n"/>
      <c r="AN654" s="285" t="n"/>
      <c r="AO654" s="297" t="n"/>
      <c r="AP654" s="297" t="n"/>
      <c r="AQ654" s="297" t="n"/>
      <c r="AR654" s="297" t="n"/>
      <c r="AS654" s="297" t="n"/>
      <c r="AT654" s="285" t="inlineStr">
        <is>
          <t>0</t>
        </is>
      </c>
      <c r="AU654" s="297" t="inlineStr">
        <is>
          <t>0</t>
        </is>
      </c>
      <c r="AV654" s="297" t="inlineStr">
        <is>
          <t>0</t>
        </is>
      </c>
      <c r="AW654" s="297" t="inlineStr">
        <is>
          <t>0</t>
        </is>
      </c>
      <c r="AX654" s="297" t="inlineStr">
        <is>
          <t>0</t>
        </is>
      </c>
      <c r="AY654" s="286" t="inlineStr">
        <is>
          <t>0</t>
        </is>
      </c>
      <c r="AZ654" s="286" t="inlineStr">
        <is>
          <t>0</t>
        </is>
      </c>
      <c r="BA654" s="287" t="inlineStr">
        <is>
          <t>0</t>
        </is>
      </c>
      <c r="BB654" s="286" t="inlineStr">
        <is>
          <t>0</t>
        </is>
      </c>
      <c r="BC654" s="286" t="inlineStr">
        <is>
          <t>0</t>
        </is>
      </c>
      <c r="BD654" s="286" t="inlineStr">
        <is>
          <t>0</t>
        </is>
      </c>
      <c r="BE654" s="286" t="inlineStr">
        <is>
          <t>0</t>
        </is>
      </c>
      <c r="BF654" s="286" t="inlineStr">
        <is>
          <t>0</t>
        </is>
      </c>
      <c r="BG654" s="286" t="inlineStr">
        <is>
          <t>0</t>
        </is>
      </c>
      <c r="BH654" s="297" t="inlineStr">
        <is>
          <t>0</t>
        </is>
      </c>
      <c r="BI654" s="297" t="inlineStr">
        <is>
          <t>0</t>
        </is>
      </c>
      <c r="BJ654" s="297" t="inlineStr">
        <is>
          <t>0</t>
        </is>
      </c>
      <c r="BK654" s="297" t="inlineStr">
        <is>
          <t>0</t>
        </is>
      </c>
      <c r="BL654" s="297" t="inlineStr">
        <is>
          <t>0</t>
        </is>
      </c>
      <c r="BM654" s="297" t="inlineStr">
        <is>
          <t>0</t>
        </is>
      </c>
      <c r="BN654" s="297" t="inlineStr">
        <is>
          <t>0</t>
        </is>
      </c>
      <c r="BO654" s="285" t="inlineStr">
        <is>
          <t>0</t>
        </is>
      </c>
      <c r="BP654" s="297" t="inlineStr">
        <is>
          <t>0</t>
        </is>
      </c>
      <c r="BQ654" s="297" t="inlineStr">
        <is>
          <t>0</t>
        </is>
      </c>
      <c r="BR654" s="297" t="inlineStr">
        <is>
          <t>0</t>
        </is>
      </c>
      <c r="BS654" s="297" t="inlineStr">
        <is>
          <t>0</t>
        </is>
      </c>
      <c r="BT654" s="297" t="inlineStr">
        <is>
          <t>0</t>
        </is>
      </c>
      <c r="BU654" s="297" t="inlineStr">
        <is>
          <t>0</t>
        </is>
      </c>
      <c r="BV654" s="297" t="inlineStr">
        <is>
          <t>0</t>
        </is>
      </c>
      <c r="BW654" s="288" t="inlineStr">
        <is>
          <t>0</t>
        </is>
      </c>
      <c r="BX654" s="276">
        <f>SUM(IF(COUNTIF(#REF!, "*1.*"), 2, 0), IF(COUNTIF(#REF!, "*2.*"), 2, 0), IF(COUNTIF(#REF!, "*3.*"), 2, 0), IF(COUNTIF(#REF!, "*4.*"), 2, 0), IF(COUNTIF(#REF!, "*5.*"), 2, 0), IF(COUNTIF(#REF!, "*6.*"), 2, 0))</f>
        <v/>
      </c>
      <c r="BY654" s="277">
        <f t="array" ref="BY654">SUM(VALUE(AT654),VALUE(AU654),VALUE(AV654),VALUE(AW654),VALUE(AX654),VALUE(AY654),VALUE(AZ654),VALUE(BB654),VALUE(BC654),VALUE(BD654),VALUE(BE654),VALUE(BF654),VALUE(BG654),VALUE(BH654),VALUE(BI654),VALUE(BJ654),VALUE(BK654),VALUE(BL654),VALUE(BM654),VALUE(BN654),VALUE(BO654),VALUE(BP654),VALUE(BQ654),VALUE(BR654),VALUE(BS654),VALUE(BT654),VALUE(BU654),VALUE(BV654),VALUE(BW654))</f>
        <v/>
      </c>
      <c r="BZ654" s="307" t="n"/>
      <c r="CA654" s="307" t="n"/>
      <c r="CB654" s="307" t="n"/>
      <c r="CC654" s="307" t="n"/>
      <c r="CD654" s="307" t="n"/>
      <c r="CE654" s="307" t="n"/>
      <c r="CF654" s="307" t="n"/>
      <c r="CG654" s="307" t="n"/>
      <c r="CH654" s="307" t="n"/>
      <c r="CI654" s="307" t="n"/>
      <c r="CJ654" s="307" t="n"/>
      <c r="CK654" s="307" t="n"/>
      <c r="CL654" s="307" t="n"/>
      <c r="CM654" s="307" t="n"/>
      <c r="CN654" s="307" t="n"/>
      <c r="CO654" s="307" t="n"/>
      <c r="CP654" s="307" t="n"/>
      <c r="CQ654" s="307" t="n"/>
      <c r="CR654" s="279" t="inlineStr"/>
      <c r="CS654" s="280">
        <f>AVERAGE(Value(BY654),value(CR654))</f>
        <v/>
      </c>
      <c r="CT654" s="421">
        <f>(IF(OR(MediaScorecard!BH655="x", MediaScorecard!BI655="x",MediaScorecard!BJ655="x",MediaScorecard!BK655="x",MediaScorecard!BL655="x"),1, 2))</f>
        <v/>
      </c>
      <c r="CU654" s="308" t="n"/>
      <c r="CV654" s="308" t="n"/>
      <c r="CW654" s="308" t="n"/>
      <c r="CX654" s="309" t="n"/>
      <c r="CY654" s="308" t="n"/>
      <c r="CZ654" s="308" t="n"/>
      <c r="DA654" s="308" t="n"/>
    </row>
    <row r="655" ht="21" customHeight="1" s="590">
      <c r="A655" s="421" t="n"/>
      <c r="B655" s="270" t="n"/>
      <c r="C655" s="266" t="n"/>
      <c r="D655" s="267" t="inlineStr"/>
      <c r="E655" s="267" t="inlineStr"/>
      <c r="F655" s="268" t="inlineStr"/>
      <c r="G655" s="421" t="n"/>
      <c r="H655" s="269" t="n"/>
      <c r="I655" s="421" t="n"/>
      <c r="J655" s="421" t="n"/>
      <c r="K655" s="421" t="n"/>
      <c r="L655" s="421" t="n"/>
      <c r="M655" s="421" t="n"/>
      <c r="N655" s="421" t="n"/>
      <c r="O655" s="421" t="n"/>
      <c r="P655" s="421" t="n"/>
      <c r="Q655" s="421" t="n"/>
      <c r="R655" s="270" t="n"/>
      <c r="S655" s="421" t="n"/>
      <c r="T655" s="421" t="n"/>
      <c r="U655" s="421" t="n"/>
      <c r="V655" s="421" t="n"/>
      <c r="W655" s="421" t="n"/>
      <c r="X655" s="421" t="n"/>
      <c r="Y655" s="421" t="n"/>
      <c r="Z655" s="421" t="n"/>
      <c r="AA655" s="421" t="n"/>
      <c r="AB655" s="421" t="n"/>
      <c r="AC655" s="421" t="n"/>
      <c r="AD655" s="421" t="n"/>
      <c r="AE655" s="421" t="n"/>
      <c r="AF655" s="421" t="n"/>
      <c r="AG655" s="421" t="n"/>
      <c r="AH655" s="421" t="n"/>
      <c r="AI655" s="421" t="n"/>
      <c r="AJ655" s="297" t="n"/>
      <c r="AK655" s="297" t="n"/>
      <c r="AL655" s="284" t="n"/>
      <c r="AM655" s="297" t="n"/>
      <c r="AN655" s="285" t="n"/>
      <c r="AO655" s="297" t="n"/>
      <c r="AP655" s="297" t="n"/>
      <c r="AQ655" s="297" t="n"/>
      <c r="AR655" s="297" t="n"/>
      <c r="AS655" s="297" t="n"/>
      <c r="AT655" s="285" t="inlineStr">
        <is>
          <t>0</t>
        </is>
      </c>
      <c r="AU655" s="297" t="inlineStr">
        <is>
          <t>0</t>
        </is>
      </c>
      <c r="AV655" s="297" t="inlineStr">
        <is>
          <t>0</t>
        </is>
      </c>
      <c r="AW655" s="297" t="inlineStr">
        <is>
          <t>0</t>
        </is>
      </c>
      <c r="AX655" s="297" t="inlineStr">
        <is>
          <t>0</t>
        </is>
      </c>
      <c r="AY655" s="286" t="inlineStr">
        <is>
          <t>0</t>
        </is>
      </c>
      <c r="AZ655" s="286" t="inlineStr">
        <is>
          <t>0</t>
        </is>
      </c>
      <c r="BA655" s="287" t="inlineStr">
        <is>
          <t>0</t>
        </is>
      </c>
      <c r="BB655" s="286" t="inlineStr">
        <is>
          <t>0</t>
        </is>
      </c>
      <c r="BC655" s="286" t="inlineStr">
        <is>
          <t>0</t>
        </is>
      </c>
      <c r="BD655" s="286" t="inlineStr">
        <is>
          <t>0</t>
        </is>
      </c>
      <c r="BE655" s="286" t="inlineStr">
        <is>
          <t>0</t>
        </is>
      </c>
      <c r="BF655" s="286" t="inlineStr">
        <is>
          <t>0</t>
        </is>
      </c>
      <c r="BG655" s="286" t="inlineStr">
        <is>
          <t>0</t>
        </is>
      </c>
      <c r="BH655" s="297" t="inlineStr">
        <is>
          <t>0</t>
        </is>
      </c>
      <c r="BI655" s="297" t="inlineStr">
        <is>
          <t>0</t>
        </is>
      </c>
      <c r="BJ655" s="297" t="inlineStr">
        <is>
          <t>0</t>
        </is>
      </c>
      <c r="BK655" s="297" t="inlineStr">
        <is>
          <t>0</t>
        </is>
      </c>
      <c r="BL655" s="297" t="inlineStr">
        <is>
          <t>0</t>
        </is>
      </c>
      <c r="BM655" s="297" t="inlineStr">
        <is>
          <t>0</t>
        </is>
      </c>
      <c r="BN655" s="297" t="inlineStr">
        <is>
          <t>0</t>
        </is>
      </c>
      <c r="BO655" s="285" t="inlineStr">
        <is>
          <t>0</t>
        </is>
      </c>
      <c r="BP655" s="297" t="inlineStr">
        <is>
          <t>0</t>
        </is>
      </c>
      <c r="BQ655" s="297" t="inlineStr">
        <is>
          <t>0</t>
        </is>
      </c>
      <c r="BR655" s="297" t="inlineStr">
        <is>
          <t>0</t>
        </is>
      </c>
      <c r="BS655" s="297" t="inlineStr">
        <is>
          <t>0</t>
        </is>
      </c>
      <c r="BT655" s="297" t="inlineStr">
        <is>
          <t>0</t>
        </is>
      </c>
      <c r="BU655" s="297" t="inlineStr">
        <is>
          <t>0</t>
        </is>
      </c>
      <c r="BV655" s="297" t="inlineStr">
        <is>
          <t>0</t>
        </is>
      </c>
      <c r="BW655" s="288" t="inlineStr">
        <is>
          <t>0</t>
        </is>
      </c>
      <c r="BX655" s="276">
        <f>SUM(IF(COUNTIF(#REF!, "*1.*"), 2, 0), IF(COUNTIF(#REF!, "*2.*"), 2, 0), IF(COUNTIF(#REF!, "*3.*"), 2, 0), IF(COUNTIF(#REF!, "*4.*"), 2, 0), IF(COUNTIF(#REF!, "*5.*"), 2, 0), IF(COUNTIF(#REF!, "*6.*"), 2, 0))</f>
        <v/>
      </c>
      <c r="BY655" s="277">
        <f t="array" ref="BY655">SUM(VALUE(AT655),VALUE(AU655),VALUE(AV655),VALUE(AW655),VALUE(AX655),VALUE(AY655),VALUE(AZ655),VALUE(BB655),VALUE(BC655),VALUE(BD655),VALUE(BE655),VALUE(BF655),VALUE(BG655),VALUE(BH655),VALUE(BI655),VALUE(BJ655),VALUE(BK655),VALUE(BL655),VALUE(BM655),VALUE(BN655),VALUE(BO655),VALUE(BP655),VALUE(BQ655),VALUE(BR655),VALUE(BS655),VALUE(BT655),VALUE(BU655),VALUE(BV655),VALUE(BW655))</f>
        <v/>
      </c>
      <c r="BZ655" s="307" t="n"/>
      <c r="CA655" s="307" t="n"/>
      <c r="CB655" s="307" t="n"/>
      <c r="CC655" s="307" t="n"/>
      <c r="CD655" s="307" t="n"/>
      <c r="CE655" s="307" t="n"/>
      <c r="CF655" s="307" t="n"/>
      <c r="CG655" s="307" t="n"/>
      <c r="CH655" s="307" t="n"/>
      <c r="CI655" s="307" t="n"/>
      <c r="CJ655" s="307" t="n"/>
      <c r="CK655" s="307" t="n"/>
      <c r="CL655" s="307" t="n"/>
      <c r="CM655" s="307" t="n"/>
      <c r="CN655" s="307" t="n"/>
      <c r="CO655" s="307" t="n"/>
      <c r="CP655" s="307" t="n"/>
      <c r="CQ655" s="307" t="n"/>
      <c r="CR655" s="279" t="inlineStr"/>
      <c r="CS655" s="280">
        <f>AVERAGE(Value(BY655),value(CR655))</f>
        <v/>
      </c>
      <c r="CT655" s="421">
        <f>(IF(OR(MediaScorecard!BH656="x", MediaScorecard!BI656="x",MediaScorecard!BJ656="x",MediaScorecard!BK656="x",MediaScorecard!BL656="x"),1, 2))</f>
        <v/>
      </c>
      <c r="CU655" s="308" t="n"/>
      <c r="CV655" s="308" t="n"/>
      <c r="CW655" s="308" t="n"/>
      <c r="CX655" s="309" t="n"/>
      <c r="CY655" s="308" t="n"/>
      <c r="CZ655" s="308" t="n"/>
      <c r="DA655" s="308" t="n"/>
    </row>
    <row r="656" ht="21" customHeight="1" s="590">
      <c r="A656" s="421" t="n"/>
      <c r="B656" s="270" t="n"/>
      <c r="C656" s="266" t="n"/>
      <c r="D656" s="267" t="inlineStr"/>
      <c r="E656" s="267" t="inlineStr"/>
      <c r="F656" s="268" t="inlineStr"/>
      <c r="G656" s="421" t="n"/>
      <c r="H656" s="269" t="n"/>
      <c r="I656" s="421" t="n"/>
      <c r="J656" s="421" t="n"/>
      <c r="K656" s="421" t="n"/>
      <c r="L656" s="421" t="n"/>
      <c r="M656" s="421" t="n"/>
      <c r="N656" s="421" t="n"/>
      <c r="O656" s="421" t="n"/>
      <c r="P656" s="421" t="n"/>
      <c r="Q656" s="421" t="n"/>
      <c r="R656" s="270" t="n"/>
      <c r="S656" s="421" t="n"/>
      <c r="T656" s="421" t="n"/>
      <c r="U656" s="421" t="n"/>
      <c r="V656" s="421" t="n"/>
      <c r="W656" s="421" t="n"/>
      <c r="X656" s="421" t="n"/>
      <c r="Y656" s="421" t="n"/>
      <c r="Z656" s="421" t="n"/>
      <c r="AA656" s="421" t="n"/>
      <c r="AB656" s="421" t="n"/>
      <c r="AC656" s="421" t="n"/>
      <c r="AD656" s="421" t="n"/>
      <c r="AE656" s="421" t="n"/>
      <c r="AF656" s="421" t="n"/>
      <c r="AG656" s="421" t="n"/>
      <c r="AH656" s="421" t="n"/>
      <c r="AI656" s="421" t="n"/>
      <c r="AJ656" s="297" t="n"/>
      <c r="AK656" s="297" t="n"/>
      <c r="AL656" s="284" t="n"/>
      <c r="AM656" s="297" t="n"/>
      <c r="AN656" s="285" t="n"/>
      <c r="AO656" s="297" t="n"/>
      <c r="AP656" s="297" t="n"/>
      <c r="AQ656" s="297" t="n"/>
      <c r="AR656" s="297" t="n"/>
      <c r="AS656" s="297" t="n"/>
      <c r="AT656" s="285" t="inlineStr">
        <is>
          <t>0</t>
        </is>
      </c>
      <c r="AU656" s="297" t="inlineStr">
        <is>
          <t>0</t>
        </is>
      </c>
      <c r="AV656" s="297" t="inlineStr">
        <is>
          <t>0</t>
        </is>
      </c>
      <c r="AW656" s="297" t="inlineStr">
        <is>
          <t>0</t>
        </is>
      </c>
      <c r="AX656" s="297" t="inlineStr">
        <is>
          <t>0</t>
        </is>
      </c>
      <c r="AY656" s="286" t="inlineStr">
        <is>
          <t>0</t>
        </is>
      </c>
      <c r="AZ656" s="286" t="inlineStr">
        <is>
          <t>0</t>
        </is>
      </c>
      <c r="BA656" s="287" t="inlineStr">
        <is>
          <t>0</t>
        </is>
      </c>
      <c r="BB656" s="286" t="inlineStr">
        <is>
          <t>0</t>
        </is>
      </c>
      <c r="BC656" s="286" t="inlineStr">
        <is>
          <t>0</t>
        </is>
      </c>
      <c r="BD656" s="286" t="inlineStr">
        <is>
          <t>0</t>
        </is>
      </c>
      <c r="BE656" s="286" t="inlineStr">
        <is>
          <t>0</t>
        </is>
      </c>
      <c r="BF656" s="286" t="inlineStr">
        <is>
          <t>0</t>
        </is>
      </c>
      <c r="BG656" s="286" t="inlineStr">
        <is>
          <t>0</t>
        </is>
      </c>
      <c r="BH656" s="297" t="inlineStr">
        <is>
          <t>0</t>
        </is>
      </c>
      <c r="BI656" s="297" t="inlineStr">
        <is>
          <t>0</t>
        </is>
      </c>
      <c r="BJ656" s="297" t="inlineStr">
        <is>
          <t>0</t>
        </is>
      </c>
      <c r="BK656" s="297" t="inlineStr">
        <is>
          <t>0</t>
        </is>
      </c>
      <c r="BL656" s="297" t="inlineStr">
        <is>
          <t>0</t>
        </is>
      </c>
      <c r="BM656" s="297" t="inlineStr">
        <is>
          <t>0</t>
        </is>
      </c>
      <c r="BN656" s="297" t="inlineStr">
        <is>
          <t>0</t>
        </is>
      </c>
      <c r="BO656" s="285" t="inlineStr">
        <is>
          <t>0</t>
        </is>
      </c>
      <c r="BP656" s="297" t="inlineStr">
        <is>
          <t>0</t>
        </is>
      </c>
      <c r="BQ656" s="297" t="inlineStr">
        <is>
          <t>0</t>
        </is>
      </c>
      <c r="BR656" s="297" t="inlineStr">
        <is>
          <t>0</t>
        </is>
      </c>
      <c r="BS656" s="297" t="inlineStr">
        <is>
          <t>0</t>
        </is>
      </c>
      <c r="BT656" s="297" t="inlineStr">
        <is>
          <t>0</t>
        </is>
      </c>
      <c r="BU656" s="297" t="inlineStr">
        <is>
          <t>0</t>
        </is>
      </c>
      <c r="BV656" s="297" t="inlineStr">
        <is>
          <t>0</t>
        </is>
      </c>
      <c r="BW656" s="288" t="inlineStr">
        <is>
          <t>0</t>
        </is>
      </c>
      <c r="BX656" s="276">
        <f>SUM(IF(COUNTIF(#REF!, "*1.*"), 2, 0), IF(COUNTIF(#REF!, "*2.*"), 2, 0), IF(COUNTIF(#REF!, "*3.*"), 2, 0), IF(COUNTIF(#REF!, "*4.*"), 2, 0), IF(COUNTIF(#REF!, "*5.*"), 2, 0), IF(COUNTIF(#REF!, "*6.*"), 2, 0))</f>
        <v/>
      </c>
      <c r="BY656" s="277">
        <f t="array" ref="BY656">SUM(VALUE(AT656),VALUE(AU656),VALUE(AV656),VALUE(AW656),VALUE(AX656),VALUE(AY656),VALUE(AZ656),VALUE(BB656),VALUE(BC656),VALUE(BD656),VALUE(BE656),VALUE(BF656),VALUE(BG656),VALUE(BH656),VALUE(BI656),VALUE(BJ656),VALUE(BK656),VALUE(BL656),VALUE(BM656),VALUE(BN656),VALUE(BO656),VALUE(BP656),VALUE(BQ656),VALUE(BR656),VALUE(BS656),VALUE(BT656),VALUE(BU656),VALUE(BV656),VALUE(BW656))</f>
        <v/>
      </c>
      <c r="BZ656" s="307" t="n"/>
      <c r="CA656" s="307" t="n"/>
      <c r="CB656" s="307" t="n"/>
      <c r="CC656" s="307" t="n"/>
      <c r="CD656" s="307" t="n"/>
      <c r="CE656" s="307" t="n"/>
      <c r="CF656" s="307" t="n"/>
      <c r="CG656" s="307" t="n"/>
      <c r="CH656" s="307" t="n"/>
      <c r="CI656" s="307" t="n"/>
      <c r="CJ656" s="307" t="n"/>
      <c r="CK656" s="307" t="n"/>
      <c r="CL656" s="307" t="n"/>
      <c r="CM656" s="307" t="n"/>
      <c r="CN656" s="307" t="n"/>
      <c r="CO656" s="307" t="n"/>
      <c r="CP656" s="307" t="n"/>
      <c r="CQ656" s="307" t="n"/>
      <c r="CR656" s="279" t="inlineStr"/>
      <c r="CS656" s="280">
        <f>AVERAGE(Value(BY656),value(CR656))</f>
        <v/>
      </c>
      <c r="CT656" s="421">
        <f>(IF(OR(MediaScorecard!BH657="x", MediaScorecard!BI657="x",MediaScorecard!BJ657="x",MediaScorecard!BK657="x",MediaScorecard!BL657="x"),1, 2))</f>
        <v/>
      </c>
      <c r="CU656" s="308" t="n"/>
      <c r="CV656" s="308" t="n"/>
      <c r="CW656" s="308" t="n"/>
      <c r="CX656" s="309" t="n"/>
      <c r="CY656" s="308" t="n"/>
      <c r="CZ656" s="308" t="n"/>
      <c r="DA656" s="308" t="n"/>
    </row>
    <row r="657" ht="21" customHeight="1" s="590">
      <c r="A657" s="421" t="n"/>
      <c r="B657" s="270" t="n"/>
      <c r="C657" s="266" t="n"/>
      <c r="D657" s="267" t="inlineStr"/>
      <c r="E657" s="267" t="inlineStr"/>
      <c r="F657" s="268" t="inlineStr"/>
      <c r="G657" s="421" t="n"/>
      <c r="H657" s="269" t="n"/>
      <c r="I657" s="421" t="n"/>
      <c r="J657" s="421" t="n"/>
      <c r="K657" s="421" t="n"/>
      <c r="L657" s="421" t="n"/>
      <c r="M657" s="421" t="n"/>
      <c r="N657" s="421" t="n"/>
      <c r="O657" s="421" t="n"/>
      <c r="P657" s="421" t="n"/>
      <c r="Q657" s="421" t="n"/>
      <c r="R657" s="270" t="n"/>
      <c r="S657" s="421" t="n"/>
      <c r="T657" s="421" t="n"/>
      <c r="U657" s="421" t="n"/>
      <c r="V657" s="421" t="n"/>
      <c r="W657" s="421" t="n"/>
      <c r="X657" s="421" t="n"/>
      <c r="Y657" s="421" t="n"/>
      <c r="Z657" s="421" t="n"/>
      <c r="AA657" s="421" t="n"/>
      <c r="AB657" s="421" t="n"/>
      <c r="AC657" s="421" t="n"/>
      <c r="AD657" s="421" t="n"/>
      <c r="AE657" s="421" t="n"/>
      <c r="AF657" s="421" t="n"/>
      <c r="AG657" s="421" t="n"/>
      <c r="AH657" s="421" t="n"/>
      <c r="AI657" s="421" t="n"/>
      <c r="AJ657" s="297" t="n"/>
      <c r="AK657" s="297" t="n"/>
      <c r="AL657" s="284" t="n"/>
      <c r="AM657" s="297" t="n"/>
      <c r="AN657" s="285" t="n"/>
      <c r="AO657" s="297" t="n"/>
      <c r="AP657" s="297" t="n"/>
      <c r="AQ657" s="297" t="n"/>
      <c r="AR657" s="297" t="n"/>
      <c r="AS657" s="297" t="n"/>
      <c r="AT657" s="285" t="inlineStr">
        <is>
          <t>0</t>
        </is>
      </c>
      <c r="AU657" s="297" t="inlineStr">
        <is>
          <t>0</t>
        </is>
      </c>
      <c r="AV657" s="297" t="inlineStr">
        <is>
          <t>0</t>
        </is>
      </c>
      <c r="AW657" s="297" t="inlineStr">
        <is>
          <t>0</t>
        </is>
      </c>
      <c r="AX657" s="297" t="inlineStr">
        <is>
          <t>0</t>
        </is>
      </c>
      <c r="AY657" s="286" t="inlineStr">
        <is>
          <t>0</t>
        </is>
      </c>
      <c r="AZ657" s="286" t="inlineStr">
        <is>
          <t>0</t>
        </is>
      </c>
      <c r="BA657" s="287" t="inlineStr">
        <is>
          <t>0</t>
        </is>
      </c>
      <c r="BB657" s="286" t="inlineStr">
        <is>
          <t>0</t>
        </is>
      </c>
      <c r="BC657" s="286" t="inlineStr">
        <is>
          <t>0</t>
        </is>
      </c>
      <c r="BD657" s="286" t="inlineStr">
        <is>
          <t>0</t>
        </is>
      </c>
      <c r="BE657" s="286" t="inlineStr">
        <is>
          <t>0</t>
        </is>
      </c>
      <c r="BF657" s="286" t="inlineStr">
        <is>
          <t>0</t>
        </is>
      </c>
      <c r="BG657" s="286" t="inlineStr">
        <is>
          <t>0</t>
        </is>
      </c>
      <c r="BH657" s="297" t="inlineStr">
        <is>
          <t>0</t>
        </is>
      </c>
      <c r="BI657" s="297" t="inlineStr">
        <is>
          <t>0</t>
        </is>
      </c>
      <c r="BJ657" s="297" t="inlineStr">
        <is>
          <t>0</t>
        </is>
      </c>
      <c r="BK657" s="297" t="inlineStr">
        <is>
          <t>0</t>
        </is>
      </c>
      <c r="BL657" s="297" t="inlineStr">
        <is>
          <t>0</t>
        </is>
      </c>
      <c r="BM657" s="297" t="inlineStr">
        <is>
          <t>0</t>
        </is>
      </c>
      <c r="BN657" s="297" t="inlineStr">
        <is>
          <t>0</t>
        </is>
      </c>
      <c r="BO657" s="285" t="inlineStr">
        <is>
          <t>0</t>
        </is>
      </c>
      <c r="BP657" s="297" t="inlineStr">
        <is>
          <t>0</t>
        </is>
      </c>
      <c r="BQ657" s="297" t="inlineStr">
        <is>
          <t>0</t>
        </is>
      </c>
      <c r="BR657" s="297" t="inlineStr">
        <is>
          <t>0</t>
        </is>
      </c>
      <c r="BS657" s="297" t="inlineStr">
        <is>
          <t>0</t>
        </is>
      </c>
      <c r="BT657" s="297" t="inlineStr">
        <is>
          <t>0</t>
        </is>
      </c>
      <c r="BU657" s="297" t="inlineStr">
        <is>
          <t>0</t>
        </is>
      </c>
      <c r="BV657" s="297" t="inlineStr">
        <is>
          <t>0</t>
        </is>
      </c>
      <c r="BW657" s="288" t="inlineStr">
        <is>
          <t>0</t>
        </is>
      </c>
      <c r="BX657" s="276">
        <f>SUM(IF(COUNTIF(#REF!, "*1.*"), 2, 0), IF(COUNTIF(#REF!, "*2.*"), 2, 0), IF(COUNTIF(#REF!, "*3.*"), 2, 0), IF(COUNTIF(#REF!, "*4.*"), 2, 0), IF(COUNTIF(#REF!, "*5.*"), 2, 0), IF(COUNTIF(#REF!, "*6.*"), 2, 0))</f>
        <v/>
      </c>
      <c r="BY657" s="277">
        <f t="array" ref="BY657">SUM(VALUE(AT657),VALUE(AU657),VALUE(AV657),VALUE(AW657),VALUE(AX657),VALUE(AY657),VALUE(AZ657),VALUE(BB657),VALUE(BC657),VALUE(BD657),VALUE(BE657),VALUE(BF657),VALUE(BG657),VALUE(BH657),VALUE(BI657),VALUE(BJ657),VALUE(BK657),VALUE(BL657),VALUE(BM657),VALUE(BN657),VALUE(BO657),VALUE(BP657),VALUE(BQ657),VALUE(BR657),VALUE(BS657),VALUE(BT657),VALUE(BU657),VALUE(BV657),VALUE(BW657))</f>
        <v/>
      </c>
      <c r="BZ657" s="307" t="n"/>
      <c r="CA657" s="307" t="n"/>
      <c r="CB657" s="307" t="n"/>
      <c r="CC657" s="307" t="n"/>
      <c r="CD657" s="307" t="n"/>
      <c r="CE657" s="307" t="n"/>
      <c r="CF657" s="307" t="n"/>
      <c r="CG657" s="307" t="n"/>
      <c r="CH657" s="307" t="n"/>
      <c r="CI657" s="307" t="n"/>
      <c r="CJ657" s="307" t="n"/>
      <c r="CK657" s="307" t="n"/>
      <c r="CL657" s="307" t="n"/>
      <c r="CM657" s="307" t="n"/>
      <c r="CN657" s="307" t="n"/>
      <c r="CO657" s="307" t="n"/>
      <c r="CP657" s="307" t="n"/>
      <c r="CQ657" s="307" t="n"/>
      <c r="CR657" s="279" t="inlineStr"/>
      <c r="CS657" s="280">
        <f>AVERAGE(Value(BY657),value(CR657))</f>
        <v/>
      </c>
      <c r="CT657" s="421">
        <f>(IF(OR(MediaScorecard!BH658="x", MediaScorecard!BI658="x",MediaScorecard!BJ658="x",MediaScorecard!BK658="x",MediaScorecard!BL658="x"),1, 2))</f>
        <v/>
      </c>
      <c r="CU657" s="308" t="n"/>
      <c r="CV657" s="308" t="n"/>
      <c r="CW657" s="308" t="n"/>
      <c r="CX657" s="309" t="n"/>
      <c r="CY657" s="308" t="n"/>
      <c r="CZ657" s="308" t="n"/>
      <c r="DA657" s="308" t="n"/>
    </row>
    <row r="658" ht="21" customHeight="1" s="590">
      <c r="A658" s="421" t="n"/>
      <c r="B658" s="270" t="n"/>
      <c r="C658" s="266" t="n"/>
      <c r="D658" s="267" t="inlineStr"/>
      <c r="E658" s="267" t="inlineStr"/>
      <c r="F658" s="268" t="inlineStr"/>
      <c r="G658" s="421" t="n"/>
      <c r="H658" s="269" t="n"/>
      <c r="I658" s="421" t="n"/>
      <c r="J658" s="421" t="n"/>
      <c r="K658" s="421" t="n"/>
      <c r="L658" s="421" t="n"/>
      <c r="M658" s="421" t="n"/>
      <c r="N658" s="421" t="n"/>
      <c r="O658" s="421" t="n"/>
      <c r="P658" s="421" t="n"/>
      <c r="Q658" s="421" t="n"/>
      <c r="R658" s="270" t="n"/>
      <c r="S658" s="421" t="n"/>
      <c r="T658" s="421" t="n"/>
      <c r="U658" s="421" t="n"/>
      <c r="V658" s="421" t="n"/>
      <c r="W658" s="421" t="n"/>
      <c r="X658" s="421" t="n"/>
      <c r="Y658" s="421" t="n"/>
      <c r="Z658" s="421" t="n"/>
      <c r="AA658" s="421" t="n"/>
      <c r="AB658" s="421" t="n"/>
      <c r="AC658" s="421" t="n"/>
      <c r="AD658" s="421" t="n"/>
      <c r="AE658" s="421" t="n"/>
      <c r="AF658" s="421" t="n"/>
      <c r="AG658" s="421" t="n"/>
      <c r="AH658" s="421" t="n"/>
      <c r="AI658" s="421" t="n"/>
      <c r="AJ658" s="297" t="n"/>
      <c r="AK658" s="297" t="n"/>
      <c r="AL658" s="284" t="n"/>
      <c r="AM658" s="297" t="n"/>
      <c r="AN658" s="285" t="n"/>
      <c r="AO658" s="297" t="n"/>
      <c r="AP658" s="297" t="n"/>
      <c r="AQ658" s="297" t="n"/>
      <c r="AR658" s="297" t="n"/>
      <c r="AS658" s="297" t="n"/>
      <c r="AT658" s="285" t="inlineStr">
        <is>
          <t>0</t>
        </is>
      </c>
      <c r="AU658" s="297" t="inlineStr">
        <is>
          <t>0</t>
        </is>
      </c>
      <c r="AV658" s="297" t="inlineStr">
        <is>
          <t>0</t>
        </is>
      </c>
      <c r="AW658" s="297" t="inlineStr">
        <is>
          <t>0</t>
        </is>
      </c>
      <c r="AX658" s="297" t="inlineStr">
        <is>
          <t>0</t>
        </is>
      </c>
      <c r="AY658" s="286" t="inlineStr">
        <is>
          <t>0</t>
        </is>
      </c>
      <c r="AZ658" s="286" t="inlineStr">
        <is>
          <t>0</t>
        </is>
      </c>
      <c r="BA658" s="287" t="inlineStr">
        <is>
          <t>0</t>
        </is>
      </c>
      <c r="BB658" s="286" t="inlineStr">
        <is>
          <t>0</t>
        </is>
      </c>
      <c r="BC658" s="286" t="inlineStr">
        <is>
          <t>0</t>
        </is>
      </c>
      <c r="BD658" s="286" t="inlineStr">
        <is>
          <t>0</t>
        </is>
      </c>
      <c r="BE658" s="286" t="inlineStr">
        <is>
          <t>0</t>
        </is>
      </c>
      <c r="BF658" s="286" t="inlineStr">
        <is>
          <t>0</t>
        </is>
      </c>
      <c r="BG658" s="286" t="inlineStr">
        <is>
          <t>0</t>
        </is>
      </c>
      <c r="BH658" s="297" t="inlineStr">
        <is>
          <t>0</t>
        </is>
      </c>
      <c r="BI658" s="297" t="inlineStr">
        <is>
          <t>0</t>
        </is>
      </c>
      <c r="BJ658" s="297" t="inlineStr">
        <is>
          <t>0</t>
        </is>
      </c>
      <c r="BK658" s="297" t="inlineStr">
        <is>
          <t>0</t>
        </is>
      </c>
      <c r="BL658" s="297" t="inlineStr">
        <is>
          <t>0</t>
        </is>
      </c>
      <c r="BM658" s="297" t="inlineStr">
        <is>
          <t>0</t>
        </is>
      </c>
      <c r="BN658" s="297" t="inlineStr">
        <is>
          <t>0</t>
        </is>
      </c>
      <c r="BO658" s="285" t="inlineStr">
        <is>
          <t>0</t>
        </is>
      </c>
      <c r="BP658" s="297" t="inlineStr">
        <is>
          <t>0</t>
        </is>
      </c>
      <c r="BQ658" s="297" t="inlineStr">
        <is>
          <t>0</t>
        </is>
      </c>
      <c r="BR658" s="297" t="inlineStr">
        <is>
          <t>0</t>
        </is>
      </c>
      <c r="BS658" s="297" t="inlineStr">
        <is>
          <t>0</t>
        </is>
      </c>
      <c r="BT658" s="297" t="inlineStr">
        <is>
          <t>0</t>
        </is>
      </c>
      <c r="BU658" s="297" t="inlineStr">
        <is>
          <t>0</t>
        </is>
      </c>
      <c r="BV658" s="297" t="inlineStr">
        <is>
          <t>0</t>
        </is>
      </c>
      <c r="BW658" s="288" t="inlineStr">
        <is>
          <t>0</t>
        </is>
      </c>
      <c r="BX658" s="276">
        <f>SUM(IF(COUNTIF(#REF!, "*1.*"), 2, 0), IF(COUNTIF(#REF!, "*2.*"), 2, 0), IF(COUNTIF(#REF!, "*3.*"), 2, 0), IF(COUNTIF(#REF!, "*4.*"), 2, 0), IF(COUNTIF(#REF!, "*5.*"), 2, 0), IF(COUNTIF(#REF!, "*6.*"), 2, 0))</f>
        <v/>
      </c>
      <c r="BY658" s="277">
        <f t="array" ref="BY658">SUM(VALUE(AT658),VALUE(AU658),VALUE(AV658),VALUE(AW658),VALUE(AX658),VALUE(AY658),VALUE(AZ658),VALUE(BB658),VALUE(BC658),VALUE(BD658),VALUE(BE658),VALUE(BF658),VALUE(BG658),VALUE(BH658),VALUE(BI658),VALUE(BJ658),VALUE(BK658),VALUE(BL658),VALUE(BM658),VALUE(BN658),VALUE(BO658),VALUE(BP658),VALUE(BQ658),VALUE(BR658),VALUE(BS658),VALUE(BT658),VALUE(BU658),VALUE(BV658),VALUE(BW658))</f>
        <v/>
      </c>
      <c r="BZ658" s="307" t="n"/>
      <c r="CA658" s="307" t="n"/>
      <c r="CB658" s="307" t="n"/>
      <c r="CC658" s="307" t="n"/>
      <c r="CD658" s="307" t="n"/>
      <c r="CE658" s="307" t="n"/>
      <c r="CF658" s="307" t="n"/>
      <c r="CG658" s="307" t="n"/>
      <c r="CH658" s="307" t="n"/>
      <c r="CI658" s="307" t="n"/>
      <c r="CJ658" s="307" t="n"/>
      <c r="CK658" s="307" t="n"/>
      <c r="CL658" s="307" t="n"/>
      <c r="CM658" s="307" t="n"/>
      <c r="CN658" s="307" t="n"/>
      <c r="CO658" s="307" t="n"/>
      <c r="CP658" s="307" t="n"/>
      <c r="CQ658" s="307" t="n"/>
      <c r="CR658" s="279" t="inlineStr"/>
      <c r="CS658" s="280">
        <f>AVERAGE(Value(BY658),value(CR658))</f>
        <v/>
      </c>
      <c r="CT658" s="421">
        <f>(IF(OR(MediaScorecard!BH659="x", MediaScorecard!BI659="x",MediaScorecard!BJ659="x",MediaScorecard!BK659="x",MediaScorecard!BL659="x"),1, 2))</f>
        <v/>
      </c>
      <c r="CU658" s="308" t="n"/>
      <c r="CV658" s="308" t="n"/>
      <c r="CW658" s="308" t="n"/>
      <c r="CX658" s="309" t="n"/>
      <c r="CY658" s="308" t="n"/>
      <c r="CZ658" s="308" t="n"/>
      <c r="DA658" s="308" t="n"/>
    </row>
    <row r="659" ht="21" customHeight="1" s="590">
      <c r="A659" s="421" t="n"/>
      <c r="B659" s="270" t="n"/>
      <c r="C659" s="266" t="n"/>
      <c r="D659" s="267" t="inlineStr"/>
      <c r="E659" s="267" t="inlineStr"/>
      <c r="F659" s="268" t="inlineStr"/>
      <c r="G659" s="421" t="n"/>
      <c r="H659" s="269" t="n"/>
      <c r="I659" s="421" t="n"/>
      <c r="J659" s="421" t="n"/>
      <c r="K659" s="421" t="n"/>
      <c r="L659" s="421" t="n"/>
      <c r="M659" s="421" t="n"/>
      <c r="N659" s="421" t="n"/>
      <c r="O659" s="421" t="n"/>
      <c r="P659" s="421" t="n"/>
      <c r="Q659" s="421" t="n"/>
      <c r="R659" s="270" t="n"/>
      <c r="S659" s="421" t="n"/>
      <c r="T659" s="421" t="n"/>
      <c r="U659" s="421" t="n"/>
      <c r="V659" s="421" t="n"/>
      <c r="W659" s="421" t="n"/>
      <c r="X659" s="421" t="n"/>
      <c r="Y659" s="421" t="n"/>
      <c r="Z659" s="421" t="n"/>
      <c r="AA659" s="421" t="n"/>
      <c r="AB659" s="421" t="n"/>
      <c r="AC659" s="421" t="n"/>
      <c r="AD659" s="421" t="n"/>
      <c r="AE659" s="421" t="n"/>
      <c r="AF659" s="421" t="n"/>
      <c r="AG659" s="421" t="n"/>
      <c r="AH659" s="421" t="n"/>
      <c r="AI659" s="421" t="n"/>
      <c r="AJ659" s="297" t="n"/>
      <c r="AK659" s="297" t="n"/>
      <c r="AL659" s="284" t="n"/>
      <c r="AM659" s="297" t="n"/>
      <c r="AN659" s="285" t="n"/>
      <c r="AO659" s="297" t="n"/>
      <c r="AP659" s="297" t="n"/>
      <c r="AQ659" s="297" t="n"/>
      <c r="AR659" s="297" t="n"/>
      <c r="AS659" s="297" t="n"/>
      <c r="AT659" s="285" t="inlineStr">
        <is>
          <t>0</t>
        </is>
      </c>
      <c r="AU659" s="297" t="inlineStr">
        <is>
          <t>0</t>
        </is>
      </c>
      <c r="AV659" s="297" t="inlineStr">
        <is>
          <t>0</t>
        </is>
      </c>
      <c r="AW659" s="297" t="inlineStr">
        <is>
          <t>0</t>
        </is>
      </c>
      <c r="AX659" s="297" t="inlineStr">
        <is>
          <t>0</t>
        </is>
      </c>
      <c r="AY659" s="286" t="inlineStr">
        <is>
          <t>0</t>
        </is>
      </c>
      <c r="AZ659" s="286" t="inlineStr">
        <is>
          <t>0</t>
        </is>
      </c>
      <c r="BA659" s="287" t="inlineStr">
        <is>
          <t>0</t>
        </is>
      </c>
      <c r="BB659" s="286" t="inlineStr">
        <is>
          <t>0</t>
        </is>
      </c>
      <c r="BC659" s="286" t="inlineStr">
        <is>
          <t>0</t>
        </is>
      </c>
      <c r="BD659" s="286" t="inlineStr">
        <is>
          <t>0</t>
        </is>
      </c>
      <c r="BE659" s="286" t="inlineStr">
        <is>
          <t>0</t>
        </is>
      </c>
      <c r="BF659" s="286" t="inlineStr">
        <is>
          <t>0</t>
        </is>
      </c>
      <c r="BG659" s="286" t="inlineStr">
        <is>
          <t>0</t>
        </is>
      </c>
      <c r="BH659" s="297" t="inlineStr">
        <is>
          <t>0</t>
        </is>
      </c>
      <c r="BI659" s="297" t="inlineStr">
        <is>
          <t>0</t>
        </is>
      </c>
      <c r="BJ659" s="297" t="inlineStr">
        <is>
          <t>0</t>
        </is>
      </c>
      <c r="BK659" s="297" t="inlineStr">
        <is>
          <t>0</t>
        </is>
      </c>
      <c r="BL659" s="297" t="inlineStr">
        <is>
          <t>0</t>
        </is>
      </c>
      <c r="BM659" s="297" t="inlineStr">
        <is>
          <t>0</t>
        </is>
      </c>
      <c r="BN659" s="297" t="inlineStr">
        <is>
          <t>0</t>
        </is>
      </c>
      <c r="BO659" s="285" t="inlineStr">
        <is>
          <t>0</t>
        </is>
      </c>
      <c r="BP659" s="297" t="inlineStr">
        <is>
          <t>0</t>
        </is>
      </c>
      <c r="BQ659" s="297" t="inlineStr">
        <is>
          <t>0</t>
        </is>
      </c>
      <c r="BR659" s="297" t="inlineStr">
        <is>
          <t>0</t>
        </is>
      </c>
      <c r="BS659" s="297" t="inlineStr">
        <is>
          <t>0</t>
        </is>
      </c>
      <c r="BT659" s="297" t="inlineStr">
        <is>
          <t>0</t>
        </is>
      </c>
      <c r="BU659" s="297" t="inlineStr">
        <is>
          <t>0</t>
        </is>
      </c>
      <c r="BV659" s="297" t="inlineStr">
        <is>
          <t>0</t>
        </is>
      </c>
      <c r="BW659" s="288" t="inlineStr">
        <is>
          <t>0</t>
        </is>
      </c>
      <c r="BX659" s="276">
        <f>SUM(IF(COUNTIF(#REF!, "*1.*"), 2, 0), IF(COUNTIF(#REF!, "*2.*"), 2, 0), IF(COUNTIF(#REF!, "*3.*"), 2, 0), IF(COUNTIF(#REF!, "*4.*"), 2, 0), IF(COUNTIF(#REF!, "*5.*"), 2, 0), IF(COUNTIF(#REF!, "*6.*"), 2, 0))</f>
        <v/>
      </c>
      <c r="BY659" s="277">
        <f t="array" ref="BY659">SUM(VALUE(AT659),VALUE(AU659),VALUE(AV659),VALUE(AW659),VALUE(AX659),VALUE(AY659),VALUE(AZ659),VALUE(BB659),VALUE(BC659),VALUE(BD659),VALUE(BE659),VALUE(BF659),VALUE(BG659),VALUE(BH659),VALUE(BI659),VALUE(BJ659),VALUE(BK659),VALUE(BL659),VALUE(BM659),VALUE(BN659),VALUE(BO659),VALUE(BP659),VALUE(BQ659),VALUE(BR659),VALUE(BS659),VALUE(BT659),VALUE(BU659),VALUE(BV659),VALUE(BW659))</f>
        <v/>
      </c>
      <c r="BZ659" s="303" t="n"/>
      <c r="CA659" s="303" t="n"/>
      <c r="CB659" s="303" t="n"/>
      <c r="CC659" s="303" t="n"/>
      <c r="CD659" s="303" t="n"/>
      <c r="CE659" s="303" t="n"/>
      <c r="CF659" s="303" t="n"/>
      <c r="CG659" s="303" t="n"/>
      <c r="CH659" s="303" t="n"/>
      <c r="CI659" s="303" t="n"/>
      <c r="CJ659" s="303" t="n"/>
      <c r="CK659" s="303" t="n"/>
      <c r="CL659" s="303" t="n"/>
      <c r="CM659" s="303" t="n"/>
      <c r="CN659" s="303" t="n"/>
      <c r="CO659" s="303" t="n"/>
      <c r="CP659" s="303" t="n"/>
      <c r="CQ659" s="303" t="n"/>
      <c r="CR659" s="279" t="inlineStr"/>
      <c r="CS659" s="280">
        <f>AVERAGE(Value(BY659),value(CR659))</f>
        <v/>
      </c>
      <c r="CT659" s="421">
        <f>(IF(OR(MediaScorecard!BH660="x", MediaScorecard!BI660="x",MediaScorecard!BJ660="x",MediaScorecard!BK660="x",MediaScorecard!BL660="x"),1, 2))</f>
        <v/>
      </c>
      <c r="CU659" s="304" t="n"/>
      <c r="CV659" s="304" t="n"/>
      <c r="CW659" s="304" t="n"/>
      <c r="CX659" s="305" t="n"/>
      <c r="CY659" s="304" t="n"/>
      <c r="CZ659" s="304" t="n"/>
      <c r="DA659" s="304" t="n"/>
    </row>
    <row r="660" ht="21" customHeight="1" s="590">
      <c r="A660" s="421" t="n"/>
      <c r="B660" s="270" t="n"/>
      <c r="C660" s="266" t="n"/>
      <c r="D660" s="267" t="inlineStr"/>
      <c r="E660" s="267" t="inlineStr"/>
      <c r="F660" s="268" t="inlineStr"/>
      <c r="G660" s="421" t="n"/>
      <c r="H660" s="269" t="n"/>
      <c r="I660" s="421" t="n"/>
      <c r="J660" s="421" t="n"/>
      <c r="K660" s="421" t="n"/>
      <c r="L660" s="421" t="n"/>
      <c r="M660" s="421" t="n"/>
      <c r="N660" s="421" t="n"/>
      <c r="O660" s="421" t="n"/>
      <c r="P660" s="421" t="n"/>
      <c r="Q660" s="421" t="n"/>
      <c r="R660" s="270" t="n"/>
      <c r="S660" s="421" t="n"/>
      <c r="T660" s="421" t="n"/>
      <c r="U660" s="421" t="n"/>
      <c r="V660" s="421" t="n"/>
      <c r="W660" s="421" t="n"/>
      <c r="X660" s="421" t="n"/>
      <c r="Y660" s="421" t="n"/>
      <c r="Z660" s="421" t="n"/>
      <c r="AA660" s="421" t="n"/>
      <c r="AB660" s="421" t="n"/>
      <c r="AC660" s="421" t="n"/>
      <c r="AD660" s="421" t="n"/>
      <c r="AE660" s="421" t="n"/>
      <c r="AF660" s="421" t="n"/>
      <c r="AG660" s="421" t="n"/>
      <c r="AH660" s="421" t="n"/>
      <c r="AI660" s="421" t="n"/>
      <c r="AJ660" s="297" t="n"/>
      <c r="AK660" s="297" t="n"/>
      <c r="AL660" s="284" t="n"/>
      <c r="AM660" s="297" t="n"/>
      <c r="AN660" s="285" t="n"/>
      <c r="AO660" s="297" t="n"/>
      <c r="AP660" s="297" t="n"/>
      <c r="AQ660" s="297" t="n"/>
      <c r="AR660" s="297" t="n"/>
      <c r="AS660" s="297" t="n"/>
      <c r="AT660" s="285" t="inlineStr">
        <is>
          <t>0</t>
        </is>
      </c>
      <c r="AU660" s="297" t="inlineStr">
        <is>
          <t>0</t>
        </is>
      </c>
      <c r="AV660" s="297" t="inlineStr">
        <is>
          <t>0</t>
        </is>
      </c>
      <c r="AW660" s="297" t="inlineStr">
        <is>
          <t>0</t>
        </is>
      </c>
      <c r="AX660" s="297" t="inlineStr">
        <is>
          <t>0</t>
        </is>
      </c>
      <c r="AY660" s="286" t="inlineStr">
        <is>
          <t>0</t>
        </is>
      </c>
      <c r="AZ660" s="286" t="inlineStr">
        <is>
          <t>0</t>
        </is>
      </c>
      <c r="BA660" s="287" t="inlineStr">
        <is>
          <t>0</t>
        </is>
      </c>
      <c r="BB660" s="286" t="inlineStr">
        <is>
          <t>0</t>
        </is>
      </c>
      <c r="BC660" s="286" t="inlineStr">
        <is>
          <t>0</t>
        </is>
      </c>
      <c r="BD660" s="286" t="inlineStr">
        <is>
          <t>0</t>
        </is>
      </c>
      <c r="BE660" s="286" t="inlineStr">
        <is>
          <t>0</t>
        </is>
      </c>
      <c r="BF660" s="286" t="inlineStr">
        <is>
          <t>0</t>
        </is>
      </c>
      <c r="BG660" s="286" t="inlineStr">
        <is>
          <t>0</t>
        </is>
      </c>
      <c r="BH660" s="297" t="inlineStr">
        <is>
          <t>0</t>
        </is>
      </c>
      <c r="BI660" s="297" t="inlineStr">
        <is>
          <t>0</t>
        </is>
      </c>
      <c r="BJ660" s="297" t="inlineStr">
        <is>
          <t>0</t>
        </is>
      </c>
      <c r="BK660" s="297" t="inlineStr">
        <is>
          <t>0</t>
        </is>
      </c>
      <c r="BL660" s="297" t="inlineStr">
        <is>
          <t>0</t>
        </is>
      </c>
      <c r="BM660" s="297" t="inlineStr">
        <is>
          <t>0</t>
        </is>
      </c>
      <c r="BN660" s="297" t="inlineStr">
        <is>
          <t>0</t>
        </is>
      </c>
      <c r="BO660" s="285" t="inlineStr">
        <is>
          <t>0</t>
        </is>
      </c>
      <c r="BP660" s="297" t="inlineStr">
        <is>
          <t>0</t>
        </is>
      </c>
      <c r="BQ660" s="297" t="inlineStr">
        <is>
          <t>0</t>
        </is>
      </c>
      <c r="BR660" s="297" t="inlineStr">
        <is>
          <t>0</t>
        </is>
      </c>
      <c r="BS660" s="297" t="inlineStr">
        <is>
          <t>0</t>
        </is>
      </c>
      <c r="BT660" s="297" t="inlineStr">
        <is>
          <t>0</t>
        </is>
      </c>
      <c r="BU660" s="297" t="inlineStr">
        <is>
          <t>0</t>
        </is>
      </c>
      <c r="BV660" s="297" t="inlineStr">
        <is>
          <t>0</t>
        </is>
      </c>
      <c r="BW660" s="288" t="inlineStr">
        <is>
          <t>0</t>
        </is>
      </c>
      <c r="BX660" s="276">
        <f>SUM(IF(COUNTIF(#REF!, "*1.*"), 2, 0), IF(COUNTIF(#REF!, "*2.*"), 2, 0), IF(COUNTIF(#REF!, "*3.*"), 2, 0), IF(COUNTIF(#REF!, "*4.*"), 2, 0), IF(COUNTIF(#REF!, "*5.*"), 2, 0), IF(COUNTIF(#REF!, "*6.*"), 2, 0))</f>
        <v/>
      </c>
      <c r="BY660" s="277">
        <f t="array" ref="BY660">SUM(VALUE(AT660),VALUE(AU660),VALUE(AV660),VALUE(AW660),VALUE(AX660),VALUE(AY660),VALUE(AZ660),VALUE(BB660),VALUE(BC660),VALUE(BD660),VALUE(BE660),VALUE(BF660),VALUE(BG660),VALUE(BH660),VALUE(BI660),VALUE(BJ660),VALUE(BK660),VALUE(BL660),VALUE(BM660),VALUE(BN660),VALUE(BO660),VALUE(BP660),VALUE(BQ660),VALUE(BR660),VALUE(BS660),VALUE(BT660),VALUE(BU660),VALUE(BV660),VALUE(BW660))</f>
        <v/>
      </c>
      <c r="BZ660" s="307" t="n"/>
      <c r="CA660" s="307" t="n"/>
      <c r="CB660" s="307" t="n"/>
      <c r="CC660" s="307" t="n"/>
      <c r="CD660" s="307" t="n"/>
      <c r="CE660" s="307" t="n"/>
      <c r="CF660" s="307" t="n"/>
      <c r="CG660" s="307" t="n"/>
      <c r="CH660" s="307" t="n"/>
      <c r="CI660" s="307" t="n"/>
      <c r="CJ660" s="307" t="n"/>
      <c r="CK660" s="307" t="n"/>
      <c r="CL660" s="307" t="n"/>
      <c r="CM660" s="307" t="n"/>
      <c r="CN660" s="307" t="n"/>
      <c r="CO660" s="307" t="n"/>
      <c r="CP660" s="307" t="n"/>
      <c r="CQ660" s="307" t="n"/>
      <c r="CR660" s="279" t="inlineStr"/>
      <c r="CS660" s="280">
        <f>AVERAGE(Value(BY660),value(CR660))</f>
        <v/>
      </c>
      <c r="CT660" s="421">
        <f>(IF(OR(MediaScorecard!BH661="x", MediaScorecard!BI661="x",MediaScorecard!BJ661="x",MediaScorecard!BK661="x",MediaScorecard!BL661="x"),1, 2))</f>
        <v/>
      </c>
      <c r="CU660" s="308" t="n"/>
      <c r="CV660" s="308" t="n"/>
      <c r="CW660" s="308" t="n"/>
      <c r="CX660" s="309" t="n"/>
      <c r="CY660" s="308" t="n"/>
      <c r="CZ660" s="308" t="n"/>
      <c r="DA660" s="308" t="n"/>
    </row>
    <row r="661" ht="21" customHeight="1" s="590">
      <c r="A661" s="421" t="n"/>
      <c r="B661" s="270" t="n"/>
      <c r="C661" s="266" t="n"/>
      <c r="D661" s="267" t="inlineStr"/>
      <c r="E661" s="267" t="inlineStr"/>
      <c r="F661" s="268" t="inlineStr"/>
      <c r="G661" s="421" t="n"/>
      <c r="H661" s="269" t="n"/>
      <c r="I661" s="421" t="n"/>
      <c r="J661" s="421" t="n"/>
      <c r="K661" s="421" t="n"/>
      <c r="L661" s="421" t="n"/>
      <c r="M661" s="421" t="n"/>
      <c r="N661" s="421" t="n"/>
      <c r="O661" s="421" t="n"/>
      <c r="P661" s="421" t="n"/>
      <c r="Q661" s="421" t="n"/>
      <c r="R661" s="270" t="n"/>
      <c r="S661" s="421" t="n"/>
      <c r="T661" s="421" t="n"/>
      <c r="U661" s="421" t="n"/>
      <c r="V661" s="421" t="n"/>
      <c r="W661" s="421" t="n"/>
      <c r="X661" s="421" t="n"/>
      <c r="Y661" s="421" t="n"/>
      <c r="Z661" s="421" t="n"/>
      <c r="AA661" s="421" t="n"/>
      <c r="AB661" s="421" t="n"/>
      <c r="AC661" s="421" t="n"/>
      <c r="AD661" s="421" t="n"/>
      <c r="AE661" s="421" t="n"/>
      <c r="AF661" s="421" t="n"/>
      <c r="AG661" s="421" t="n"/>
      <c r="AH661" s="421" t="n"/>
      <c r="AI661" s="421" t="n"/>
      <c r="AJ661" s="297" t="n"/>
      <c r="AK661" s="297" t="n"/>
      <c r="AL661" s="284" t="n"/>
      <c r="AM661" s="297" t="n"/>
      <c r="AN661" s="285" t="n"/>
      <c r="AO661" s="297" t="n"/>
      <c r="AP661" s="297" t="n"/>
      <c r="AQ661" s="297" t="n"/>
      <c r="AR661" s="297" t="n"/>
      <c r="AS661" s="297" t="n"/>
      <c r="AT661" s="285" t="inlineStr">
        <is>
          <t>0</t>
        </is>
      </c>
      <c r="AU661" s="297" t="inlineStr">
        <is>
          <t>0</t>
        </is>
      </c>
      <c r="AV661" s="297" t="inlineStr">
        <is>
          <t>0</t>
        </is>
      </c>
      <c r="AW661" s="297" t="inlineStr">
        <is>
          <t>0</t>
        </is>
      </c>
      <c r="AX661" s="297" t="inlineStr">
        <is>
          <t>0</t>
        </is>
      </c>
      <c r="AY661" s="286" t="inlineStr">
        <is>
          <t>0</t>
        </is>
      </c>
      <c r="AZ661" s="286" t="inlineStr">
        <is>
          <t>0</t>
        </is>
      </c>
      <c r="BA661" s="287" t="inlineStr">
        <is>
          <t>0</t>
        </is>
      </c>
      <c r="BB661" s="286" t="inlineStr">
        <is>
          <t>0</t>
        </is>
      </c>
      <c r="BC661" s="286" t="inlineStr">
        <is>
          <t>0</t>
        </is>
      </c>
      <c r="BD661" s="286" t="inlineStr">
        <is>
          <t>0</t>
        </is>
      </c>
      <c r="BE661" s="286" t="inlineStr">
        <is>
          <t>0</t>
        </is>
      </c>
      <c r="BF661" s="286" t="inlineStr">
        <is>
          <t>0</t>
        </is>
      </c>
      <c r="BG661" s="286" t="inlineStr">
        <is>
          <t>0</t>
        </is>
      </c>
      <c r="BH661" s="297" t="inlineStr">
        <is>
          <t>0</t>
        </is>
      </c>
      <c r="BI661" s="297" t="inlineStr">
        <is>
          <t>0</t>
        </is>
      </c>
      <c r="BJ661" s="297" t="inlineStr">
        <is>
          <t>0</t>
        </is>
      </c>
      <c r="BK661" s="297" t="inlineStr">
        <is>
          <t>0</t>
        </is>
      </c>
      <c r="BL661" s="297" t="inlineStr">
        <is>
          <t>0</t>
        </is>
      </c>
      <c r="BM661" s="297" t="inlineStr">
        <is>
          <t>0</t>
        </is>
      </c>
      <c r="BN661" s="297" t="inlineStr">
        <is>
          <t>0</t>
        </is>
      </c>
      <c r="BO661" s="285" t="inlineStr">
        <is>
          <t>0</t>
        </is>
      </c>
      <c r="BP661" s="297" t="inlineStr">
        <is>
          <t>0</t>
        </is>
      </c>
      <c r="BQ661" s="297" t="inlineStr">
        <is>
          <t>0</t>
        </is>
      </c>
      <c r="BR661" s="297" t="inlineStr">
        <is>
          <t>0</t>
        </is>
      </c>
      <c r="BS661" s="297" t="inlineStr">
        <is>
          <t>0</t>
        </is>
      </c>
      <c r="BT661" s="297" t="inlineStr">
        <is>
          <t>0</t>
        </is>
      </c>
      <c r="BU661" s="297" t="inlineStr">
        <is>
          <t>0</t>
        </is>
      </c>
      <c r="BV661" s="297" t="inlineStr">
        <is>
          <t>0</t>
        </is>
      </c>
      <c r="BW661" s="288" t="inlineStr">
        <is>
          <t>0</t>
        </is>
      </c>
      <c r="BX661" s="276">
        <f>SUM(IF(COUNTIF(#REF!, "*1.*"), 2, 0), IF(COUNTIF(#REF!, "*2.*"), 2, 0), IF(COUNTIF(#REF!, "*3.*"), 2, 0), IF(COUNTIF(#REF!, "*4.*"), 2, 0), IF(COUNTIF(#REF!, "*5.*"), 2, 0), IF(COUNTIF(#REF!, "*6.*"), 2, 0))</f>
        <v/>
      </c>
      <c r="BY661" s="277">
        <f t="array" ref="BY661">SUM(VALUE(AT661),VALUE(AU661),VALUE(AV661),VALUE(AW661),VALUE(AX661),VALUE(AY661),VALUE(AZ661),VALUE(BB661),VALUE(BC661),VALUE(BD661),VALUE(BE661),VALUE(BF661),VALUE(BG661),VALUE(BH661),VALUE(BI661),VALUE(BJ661),VALUE(BK661),VALUE(BL661),VALUE(BM661),VALUE(BN661),VALUE(BO661),VALUE(BP661),VALUE(BQ661),VALUE(BR661),VALUE(BS661),VALUE(BT661),VALUE(BU661),VALUE(BV661),VALUE(BW661))</f>
        <v/>
      </c>
      <c r="BZ661" s="307" t="n"/>
      <c r="CA661" s="307" t="n"/>
      <c r="CB661" s="307" t="n"/>
      <c r="CC661" s="307" t="n"/>
      <c r="CD661" s="307" t="n"/>
      <c r="CE661" s="307" t="n"/>
      <c r="CF661" s="307" t="n"/>
      <c r="CG661" s="307" t="n"/>
      <c r="CH661" s="307" t="n"/>
      <c r="CI661" s="307" t="n"/>
      <c r="CJ661" s="307" t="n"/>
      <c r="CK661" s="307" t="n"/>
      <c r="CL661" s="307" t="n"/>
      <c r="CM661" s="307" t="n"/>
      <c r="CN661" s="307" t="n"/>
      <c r="CO661" s="307" t="n"/>
      <c r="CP661" s="307" t="n"/>
      <c r="CQ661" s="307" t="n"/>
      <c r="CR661" s="279" t="inlineStr"/>
      <c r="CS661" s="280">
        <f>AVERAGE(Value(BY661),value(CR661))</f>
        <v/>
      </c>
      <c r="CT661" s="421">
        <f>(IF(OR(MediaScorecard!BH662="x", MediaScorecard!BI662="x",MediaScorecard!BJ662="x",MediaScorecard!BK662="x",MediaScorecard!BL662="x"),1, 2))</f>
        <v/>
      </c>
      <c r="CU661" s="308" t="n"/>
      <c r="CV661" s="308" t="n"/>
      <c r="CW661" s="308" t="n"/>
      <c r="CX661" s="309" t="n"/>
      <c r="CY661" s="308" t="n"/>
      <c r="CZ661" s="308" t="n"/>
      <c r="DA661" s="308" t="n"/>
    </row>
    <row r="662" ht="21" customHeight="1" s="590">
      <c r="A662" s="421" t="n"/>
      <c r="B662" s="270" t="n"/>
      <c r="C662" s="266" t="n"/>
      <c r="D662" s="267" t="inlineStr"/>
      <c r="E662" s="267" t="inlineStr"/>
      <c r="F662" s="268" t="inlineStr"/>
      <c r="G662" s="421" t="n"/>
      <c r="H662" s="269" t="n"/>
      <c r="I662" s="421" t="n"/>
      <c r="J662" s="421" t="n"/>
      <c r="K662" s="421" t="n"/>
      <c r="L662" s="421" t="n"/>
      <c r="M662" s="421" t="n"/>
      <c r="N662" s="421" t="n"/>
      <c r="O662" s="421" t="n"/>
      <c r="P662" s="421" t="n"/>
      <c r="Q662" s="421" t="n"/>
      <c r="R662" s="270" t="n"/>
      <c r="S662" s="421" t="n"/>
      <c r="T662" s="421" t="n"/>
      <c r="U662" s="421" t="n"/>
      <c r="V662" s="421" t="n"/>
      <c r="W662" s="421" t="n"/>
      <c r="X662" s="421" t="n"/>
      <c r="Y662" s="421" t="n"/>
      <c r="Z662" s="421" t="n"/>
      <c r="AA662" s="421" t="n"/>
      <c r="AB662" s="421" t="n"/>
      <c r="AC662" s="421" t="n"/>
      <c r="AD662" s="421" t="n"/>
      <c r="AE662" s="421" t="n"/>
      <c r="AF662" s="421" t="n"/>
      <c r="AG662" s="421" t="n"/>
      <c r="AH662" s="421" t="n"/>
      <c r="AI662" s="421" t="n"/>
      <c r="AJ662" s="297" t="n"/>
      <c r="AK662" s="297" t="n"/>
      <c r="AL662" s="284" t="n"/>
      <c r="AM662" s="297" t="n"/>
      <c r="AN662" s="285" t="n"/>
      <c r="AO662" s="297" t="n"/>
      <c r="AP662" s="297" t="n"/>
      <c r="AQ662" s="297" t="n"/>
      <c r="AR662" s="297" t="n"/>
      <c r="AS662" s="297" t="n"/>
      <c r="AT662" s="285" t="inlineStr">
        <is>
          <t>0</t>
        </is>
      </c>
      <c r="AU662" s="297" t="inlineStr">
        <is>
          <t>0</t>
        </is>
      </c>
      <c r="AV662" s="297" t="inlineStr">
        <is>
          <t>0</t>
        </is>
      </c>
      <c r="AW662" s="297" t="inlineStr">
        <is>
          <t>0</t>
        </is>
      </c>
      <c r="AX662" s="297" t="inlineStr">
        <is>
          <t>0</t>
        </is>
      </c>
      <c r="AY662" s="286" t="inlineStr">
        <is>
          <t>0</t>
        </is>
      </c>
      <c r="AZ662" s="286" t="inlineStr">
        <is>
          <t>0</t>
        </is>
      </c>
      <c r="BA662" s="287" t="inlineStr">
        <is>
          <t>0</t>
        </is>
      </c>
      <c r="BB662" s="286" t="inlineStr">
        <is>
          <t>0</t>
        </is>
      </c>
      <c r="BC662" s="286" t="inlineStr">
        <is>
          <t>0</t>
        </is>
      </c>
      <c r="BD662" s="286" t="inlineStr">
        <is>
          <t>0</t>
        </is>
      </c>
      <c r="BE662" s="286" t="inlineStr">
        <is>
          <t>0</t>
        </is>
      </c>
      <c r="BF662" s="286" t="inlineStr">
        <is>
          <t>0</t>
        </is>
      </c>
      <c r="BG662" s="286" t="inlineStr">
        <is>
          <t>0</t>
        </is>
      </c>
      <c r="BH662" s="297" t="inlineStr">
        <is>
          <t>0</t>
        </is>
      </c>
      <c r="BI662" s="297" t="inlineStr">
        <is>
          <t>0</t>
        </is>
      </c>
      <c r="BJ662" s="297" t="inlineStr">
        <is>
          <t>0</t>
        </is>
      </c>
      <c r="BK662" s="297" t="inlineStr">
        <is>
          <t>0</t>
        </is>
      </c>
      <c r="BL662" s="297" t="inlineStr">
        <is>
          <t>0</t>
        </is>
      </c>
      <c r="BM662" s="297" t="inlineStr">
        <is>
          <t>0</t>
        </is>
      </c>
      <c r="BN662" s="297" t="inlineStr">
        <is>
          <t>0</t>
        </is>
      </c>
      <c r="BO662" s="285" t="inlineStr">
        <is>
          <t>0</t>
        </is>
      </c>
      <c r="BP662" s="297" t="inlineStr">
        <is>
          <t>0</t>
        </is>
      </c>
      <c r="BQ662" s="297" t="inlineStr">
        <is>
          <t>0</t>
        </is>
      </c>
      <c r="BR662" s="297" t="inlineStr">
        <is>
          <t>0</t>
        </is>
      </c>
      <c r="BS662" s="297" t="inlineStr">
        <is>
          <t>0</t>
        </is>
      </c>
      <c r="BT662" s="297" t="inlineStr">
        <is>
          <t>0</t>
        </is>
      </c>
      <c r="BU662" s="297" t="inlineStr">
        <is>
          <t>0</t>
        </is>
      </c>
      <c r="BV662" s="297" t="inlineStr">
        <is>
          <t>0</t>
        </is>
      </c>
      <c r="BW662" s="288" t="inlineStr">
        <is>
          <t>0</t>
        </is>
      </c>
      <c r="BX662" s="276">
        <f>SUM(IF(COUNTIF(#REF!, "*1.*"), 2, 0), IF(COUNTIF(#REF!, "*2.*"), 2, 0), IF(COUNTIF(#REF!, "*3.*"), 2, 0), IF(COUNTIF(#REF!, "*4.*"), 2, 0), IF(COUNTIF(#REF!, "*5.*"), 2, 0), IF(COUNTIF(#REF!, "*6.*"), 2, 0))</f>
        <v/>
      </c>
      <c r="BY662" s="277">
        <f t="array" ref="BY662">SUM(VALUE(AT662),VALUE(AU662),VALUE(AV662),VALUE(AW662),VALUE(AX662),VALUE(AY662),VALUE(AZ662),VALUE(BB662),VALUE(BC662),VALUE(BD662),VALUE(BE662),VALUE(BF662),VALUE(BG662),VALUE(BH662),VALUE(BI662),VALUE(BJ662),VALUE(BK662),VALUE(BL662),VALUE(BM662),VALUE(BN662),VALUE(BO662),VALUE(BP662),VALUE(BQ662),VALUE(BR662),VALUE(BS662),VALUE(BT662),VALUE(BU662),VALUE(BV662),VALUE(BW662))</f>
        <v/>
      </c>
      <c r="BZ662" s="303" t="n"/>
      <c r="CA662" s="303" t="n"/>
      <c r="CB662" s="303" t="n"/>
      <c r="CC662" s="303" t="n"/>
      <c r="CD662" s="303" t="n"/>
      <c r="CE662" s="303" t="n"/>
      <c r="CF662" s="303" t="n"/>
      <c r="CG662" s="303" t="n"/>
      <c r="CH662" s="303" t="n"/>
      <c r="CI662" s="303" t="n"/>
      <c r="CJ662" s="303" t="n"/>
      <c r="CK662" s="303" t="n"/>
      <c r="CL662" s="303" t="n"/>
      <c r="CM662" s="303" t="n"/>
      <c r="CN662" s="303" t="n"/>
      <c r="CO662" s="303" t="n"/>
      <c r="CP662" s="303" t="n"/>
      <c r="CQ662" s="303" t="n"/>
      <c r="CR662" s="279" t="inlineStr"/>
      <c r="CS662" s="280">
        <f>AVERAGE(Value(BY662),value(CR662))</f>
        <v/>
      </c>
      <c r="CT662" s="421">
        <f>(IF(OR(MediaScorecard!BH663="x", MediaScorecard!BI663="x",MediaScorecard!BJ663="x",MediaScorecard!BK663="x",MediaScorecard!BL663="x"),1, 2))</f>
        <v/>
      </c>
      <c r="CU662" s="304" t="n"/>
      <c r="CV662" s="304" t="n"/>
      <c r="CW662" s="304" t="n"/>
      <c r="CX662" s="305" t="n"/>
      <c r="CY662" s="304" t="n"/>
      <c r="CZ662" s="304" t="n"/>
      <c r="DA662" s="304" t="n"/>
    </row>
    <row r="663" ht="21" customHeight="1" s="590">
      <c r="A663" s="421" t="n"/>
      <c r="B663" s="270" t="n"/>
      <c r="C663" s="266" t="n"/>
      <c r="D663" s="267" t="inlineStr"/>
      <c r="E663" s="267" t="inlineStr"/>
      <c r="F663" s="268" t="inlineStr"/>
      <c r="G663" s="421" t="n"/>
      <c r="H663" s="269" t="n"/>
      <c r="I663" s="421" t="n"/>
      <c r="J663" s="421" t="n"/>
      <c r="K663" s="421" t="n"/>
      <c r="L663" s="421" t="n"/>
      <c r="M663" s="421" t="n"/>
      <c r="N663" s="421" t="n"/>
      <c r="O663" s="421" t="n"/>
      <c r="P663" s="421" t="n"/>
      <c r="Q663" s="421" t="n"/>
      <c r="R663" s="270" t="n"/>
      <c r="S663" s="421" t="n"/>
      <c r="T663" s="421" t="n"/>
      <c r="U663" s="421" t="n"/>
      <c r="V663" s="421" t="n"/>
      <c r="W663" s="421" t="n"/>
      <c r="X663" s="421" t="n"/>
      <c r="Y663" s="421" t="n"/>
      <c r="Z663" s="421" t="n"/>
      <c r="AA663" s="421" t="n"/>
      <c r="AB663" s="421" t="n"/>
      <c r="AC663" s="421" t="n"/>
      <c r="AD663" s="421" t="n"/>
      <c r="AE663" s="421" t="n"/>
      <c r="AF663" s="421" t="n"/>
      <c r="AG663" s="421" t="n"/>
      <c r="AH663" s="421" t="n"/>
      <c r="AI663" s="421" t="n"/>
      <c r="AJ663" s="297" t="n"/>
      <c r="AK663" s="297" t="n"/>
      <c r="AL663" s="284" t="n"/>
      <c r="AM663" s="297" t="n"/>
      <c r="AN663" s="285" t="n"/>
      <c r="AO663" s="297" t="n"/>
      <c r="AP663" s="297" t="n"/>
      <c r="AQ663" s="297" t="n"/>
      <c r="AR663" s="297" t="n"/>
      <c r="AS663" s="297" t="n"/>
      <c r="AT663" s="285" t="inlineStr">
        <is>
          <t>0</t>
        </is>
      </c>
      <c r="AU663" s="297" t="inlineStr">
        <is>
          <t>0</t>
        </is>
      </c>
      <c r="AV663" s="297" t="inlineStr">
        <is>
          <t>0</t>
        </is>
      </c>
      <c r="AW663" s="297" t="inlineStr">
        <is>
          <t>0</t>
        </is>
      </c>
      <c r="AX663" s="297" t="inlineStr">
        <is>
          <t>0</t>
        </is>
      </c>
      <c r="AY663" s="286" t="inlineStr">
        <is>
          <t>0</t>
        </is>
      </c>
      <c r="AZ663" s="286" t="inlineStr">
        <is>
          <t>0</t>
        </is>
      </c>
      <c r="BA663" s="287" t="inlineStr">
        <is>
          <t>0</t>
        </is>
      </c>
      <c r="BB663" s="286" t="inlineStr">
        <is>
          <t>0</t>
        </is>
      </c>
      <c r="BC663" s="286" t="inlineStr">
        <is>
          <t>0</t>
        </is>
      </c>
      <c r="BD663" s="286" t="inlineStr">
        <is>
          <t>0</t>
        </is>
      </c>
      <c r="BE663" s="286" t="inlineStr">
        <is>
          <t>0</t>
        </is>
      </c>
      <c r="BF663" s="286" t="inlineStr">
        <is>
          <t>0</t>
        </is>
      </c>
      <c r="BG663" s="286" t="inlineStr">
        <is>
          <t>0</t>
        </is>
      </c>
      <c r="BH663" s="297" t="inlineStr">
        <is>
          <t>0</t>
        </is>
      </c>
      <c r="BI663" s="297" t="inlineStr">
        <is>
          <t>0</t>
        </is>
      </c>
      <c r="BJ663" s="297" t="inlineStr">
        <is>
          <t>0</t>
        </is>
      </c>
      <c r="BK663" s="297" t="inlineStr">
        <is>
          <t>0</t>
        </is>
      </c>
      <c r="BL663" s="297" t="inlineStr">
        <is>
          <t>0</t>
        </is>
      </c>
      <c r="BM663" s="297" t="inlineStr">
        <is>
          <t>0</t>
        </is>
      </c>
      <c r="BN663" s="297" t="inlineStr">
        <is>
          <t>0</t>
        </is>
      </c>
      <c r="BO663" s="285" t="inlineStr">
        <is>
          <t>0</t>
        </is>
      </c>
      <c r="BP663" s="297" t="inlineStr">
        <is>
          <t>0</t>
        </is>
      </c>
      <c r="BQ663" s="297" t="inlineStr">
        <is>
          <t>0</t>
        </is>
      </c>
      <c r="BR663" s="297" t="inlineStr">
        <is>
          <t>0</t>
        </is>
      </c>
      <c r="BS663" s="297" t="inlineStr">
        <is>
          <t>0</t>
        </is>
      </c>
      <c r="BT663" s="297" t="inlineStr">
        <is>
          <t>0</t>
        </is>
      </c>
      <c r="BU663" s="297" t="inlineStr">
        <is>
          <t>0</t>
        </is>
      </c>
      <c r="BV663" s="297" t="inlineStr">
        <is>
          <t>0</t>
        </is>
      </c>
      <c r="BW663" s="288" t="inlineStr">
        <is>
          <t>0</t>
        </is>
      </c>
      <c r="BX663" s="276">
        <f>SUM(IF(COUNTIF(#REF!, "*1.*"), 2, 0), IF(COUNTIF(#REF!, "*2.*"), 2, 0), IF(COUNTIF(#REF!, "*3.*"), 2, 0), IF(COUNTIF(#REF!, "*4.*"), 2, 0), IF(COUNTIF(#REF!, "*5.*"), 2, 0), IF(COUNTIF(#REF!, "*6.*"), 2, 0))</f>
        <v/>
      </c>
      <c r="BY663" s="277">
        <f t="array" ref="BY663">SUM(VALUE(AT663),VALUE(AU663),VALUE(AV663),VALUE(AW663),VALUE(AX663),VALUE(AY663),VALUE(AZ663),VALUE(BB663),VALUE(BC663),VALUE(BD663),VALUE(BE663),VALUE(BF663),VALUE(BG663),VALUE(BH663),VALUE(BI663),VALUE(BJ663),VALUE(BK663),VALUE(BL663),VALUE(BM663),VALUE(BN663),VALUE(BO663),VALUE(BP663),VALUE(BQ663),VALUE(BR663),VALUE(BS663),VALUE(BT663),VALUE(BU663),VALUE(BV663),VALUE(BW663))</f>
        <v/>
      </c>
      <c r="BZ663" s="303" t="n"/>
      <c r="CA663" s="303" t="n"/>
      <c r="CB663" s="303" t="n"/>
      <c r="CC663" s="303" t="n"/>
      <c r="CD663" s="303" t="n"/>
      <c r="CE663" s="303" t="n"/>
      <c r="CF663" s="303" t="n"/>
      <c r="CG663" s="303" t="n"/>
      <c r="CH663" s="303" t="n"/>
      <c r="CI663" s="303" t="n"/>
      <c r="CJ663" s="303" t="n"/>
      <c r="CK663" s="303" t="n"/>
      <c r="CL663" s="303" t="n"/>
      <c r="CM663" s="303" t="n"/>
      <c r="CN663" s="303" t="n"/>
      <c r="CO663" s="303" t="n"/>
      <c r="CP663" s="303" t="n"/>
      <c r="CQ663" s="303" t="n"/>
      <c r="CR663" s="279" t="inlineStr"/>
      <c r="CS663" s="280">
        <f>AVERAGE(Value(BY663),value(CR663))</f>
        <v/>
      </c>
      <c r="CT663" s="421">
        <f>(IF(OR(MediaScorecard!BH664="x", MediaScorecard!BI664="x",MediaScorecard!BJ664="x",MediaScorecard!BK664="x",MediaScorecard!BL664="x"),1, 2))</f>
        <v/>
      </c>
      <c r="CU663" s="304" t="n"/>
      <c r="CV663" s="304" t="n"/>
      <c r="CW663" s="304" t="n"/>
      <c r="CX663" s="305" t="n"/>
      <c r="CY663" s="304" t="n"/>
      <c r="CZ663" s="304" t="n"/>
      <c r="DA663" s="304" t="n"/>
    </row>
    <row r="664" ht="21" customHeight="1" s="590">
      <c r="A664" s="421" t="n"/>
      <c r="B664" s="270" t="n"/>
      <c r="C664" s="266" t="n"/>
      <c r="D664" s="267" t="inlineStr"/>
      <c r="E664" s="267" t="inlineStr"/>
      <c r="F664" s="268" t="inlineStr"/>
      <c r="G664" s="421" t="n"/>
      <c r="H664" s="269" t="n"/>
      <c r="I664" s="421" t="n"/>
      <c r="J664" s="421" t="n"/>
      <c r="K664" s="421" t="n"/>
      <c r="L664" s="421" t="n"/>
      <c r="M664" s="421" t="n"/>
      <c r="N664" s="421" t="n"/>
      <c r="O664" s="421" t="n"/>
      <c r="P664" s="421" t="n"/>
      <c r="Q664" s="421" t="n"/>
      <c r="R664" s="270" t="n"/>
      <c r="S664" s="421" t="n"/>
      <c r="T664" s="421" t="n"/>
      <c r="U664" s="421" t="n"/>
      <c r="V664" s="421" t="n"/>
      <c r="W664" s="421" t="n"/>
      <c r="X664" s="421" t="n"/>
      <c r="Y664" s="421" t="n"/>
      <c r="Z664" s="421" t="n"/>
      <c r="AA664" s="421" t="n"/>
      <c r="AB664" s="421" t="n"/>
      <c r="AC664" s="421" t="n"/>
      <c r="AD664" s="421" t="n"/>
      <c r="AE664" s="421" t="n"/>
      <c r="AF664" s="421" t="n"/>
      <c r="AG664" s="421" t="n"/>
      <c r="AH664" s="421" t="n"/>
      <c r="AI664" s="421" t="n"/>
      <c r="AJ664" s="297" t="n"/>
      <c r="AK664" s="297" t="n"/>
      <c r="AL664" s="284" t="n"/>
      <c r="AM664" s="297" t="n"/>
      <c r="AN664" s="285" t="n"/>
      <c r="AO664" s="297" t="n"/>
      <c r="AP664" s="297" t="n"/>
      <c r="AQ664" s="297" t="n"/>
      <c r="AR664" s="297" t="n"/>
      <c r="AS664" s="297" t="n"/>
      <c r="AT664" s="285" t="inlineStr">
        <is>
          <t>0</t>
        </is>
      </c>
      <c r="AU664" s="297" t="inlineStr">
        <is>
          <t>0</t>
        </is>
      </c>
      <c r="AV664" s="297" t="inlineStr">
        <is>
          <t>0</t>
        </is>
      </c>
      <c r="AW664" s="297" t="inlineStr">
        <is>
          <t>0</t>
        </is>
      </c>
      <c r="AX664" s="297" t="inlineStr">
        <is>
          <t>0</t>
        </is>
      </c>
      <c r="AY664" s="286" t="inlineStr">
        <is>
          <t>0</t>
        </is>
      </c>
      <c r="AZ664" s="286" t="inlineStr">
        <is>
          <t>0</t>
        </is>
      </c>
      <c r="BA664" s="287" t="inlineStr">
        <is>
          <t>0</t>
        </is>
      </c>
      <c r="BB664" s="286" t="inlineStr">
        <is>
          <t>0</t>
        </is>
      </c>
      <c r="BC664" s="286" t="inlineStr">
        <is>
          <t>0</t>
        </is>
      </c>
      <c r="BD664" s="286" t="inlineStr">
        <is>
          <t>0</t>
        </is>
      </c>
      <c r="BE664" s="286" t="inlineStr">
        <is>
          <t>0</t>
        </is>
      </c>
      <c r="BF664" s="286" t="inlineStr">
        <is>
          <t>0</t>
        </is>
      </c>
      <c r="BG664" s="286" t="inlineStr">
        <is>
          <t>0</t>
        </is>
      </c>
      <c r="BH664" s="297" t="inlineStr">
        <is>
          <t>0</t>
        </is>
      </c>
      <c r="BI664" s="297" t="inlineStr">
        <is>
          <t>0</t>
        </is>
      </c>
      <c r="BJ664" s="297" t="inlineStr">
        <is>
          <t>0</t>
        </is>
      </c>
      <c r="BK664" s="297" t="inlineStr">
        <is>
          <t>0</t>
        </is>
      </c>
      <c r="BL664" s="297" t="inlineStr">
        <is>
          <t>0</t>
        </is>
      </c>
      <c r="BM664" s="297" t="inlineStr">
        <is>
          <t>0</t>
        </is>
      </c>
      <c r="BN664" s="297" t="inlineStr">
        <is>
          <t>0</t>
        </is>
      </c>
      <c r="BO664" s="285" t="inlineStr">
        <is>
          <t>0</t>
        </is>
      </c>
      <c r="BP664" s="297" t="inlineStr">
        <is>
          <t>0</t>
        </is>
      </c>
      <c r="BQ664" s="297" t="inlineStr">
        <is>
          <t>0</t>
        </is>
      </c>
      <c r="BR664" s="297" t="inlineStr">
        <is>
          <t>0</t>
        </is>
      </c>
      <c r="BS664" s="297" t="inlineStr">
        <is>
          <t>0</t>
        </is>
      </c>
      <c r="BT664" s="297" t="inlineStr">
        <is>
          <t>0</t>
        </is>
      </c>
      <c r="BU664" s="297" t="inlineStr">
        <is>
          <t>0</t>
        </is>
      </c>
      <c r="BV664" s="297" t="inlineStr">
        <is>
          <t>0</t>
        </is>
      </c>
      <c r="BW664" s="288" t="inlineStr">
        <is>
          <t>0</t>
        </is>
      </c>
      <c r="BX664" s="276">
        <f>SUM(IF(COUNTIF(#REF!, "*1.*"), 2, 0), IF(COUNTIF(#REF!, "*2.*"), 2, 0), IF(COUNTIF(#REF!, "*3.*"), 2, 0), IF(COUNTIF(#REF!, "*4.*"), 2, 0), IF(COUNTIF(#REF!, "*5.*"), 2, 0), IF(COUNTIF(#REF!, "*6.*"), 2, 0))</f>
        <v/>
      </c>
      <c r="BY664" s="277">
        <f t="array" ref="BY664">SUM(VALUE(AT664),VALUE(AU664),VALUE(AV664),VALUE(AW664),VALUE(AX664),VALUE(AY664),VALUE(AZ664),VALUE(BB664),VALUE(BC664),VALUE(BD664),VALUE(BE664),VALUE(BF664),VALUE(BG664),VALUE(BH664),VALUE(BI664),VALUE(BJ664),VALUE(BK664),VALUE(BL664),VALUE(BM664),VALUE(BN664),VALUE(BO664),VALUE(BP664),VALUE(BQ664),VALUE(BR664),VALUE(BS664),VALUE(BT664),VALUE(BU664),VALUE(BV664),VALUE(BW664))</f>
        <v/>
      </c>
      <c r="BZ664" s="307" t="n"/>
      <c r="CA664" s="307" t="n"/>
      <c r="CB664" s="307" t="n"/>
      <c r="CC664" s="307" t="n"/>
      <c r="CD664" s="307" t="n"/>
      <c r="CE664" s="307" t="n"/>
      <c r="CF664" s="307" t="n"/>
      <c r="CG664" s="307" t="n"/>
      <c r="CH664" s="307" t="n"/>
      <c r="CI664" s="307" t="n"/>
      <c r="CJ664" s="307" t="n"/>
      <c r="CK664" s="307" t="n"/>
      <c r="CL664" s="307" t="n"/>
      <c r="CM664" s="307" t="n"/>
      <c r="CN664" s="307" t="n"/>
      <c r="CO664" s="307" t="n"/>
      <c r="CP664" s="307" t="n"/>
      <c r="CQ664" s="307" t="n"/>
      <c r="CR664" s="279" t="inlineStr"/>
      <c r="CS664" s="280">
        <f>AVERAGE(Value(BY664),value(CR664))</f>
        <v/>
      </c>
      <c r="CT664" s="421">
        <f>(IF(OR(MediaScorecard!BH665="x", MediaScorecard!BI665="x",MediaScorecard!BJ665="x",MediaScorecard!BK665="x",MediaScorecard!BL665="x"),1, 2))</f>
        <v/>
      </c>
      <c r="CU664" s="308" t="n"/>
      <c r="CV664" s="308" t="n"/>
      <c r="CW664" s="308" t="n"/>
      <c r="CX664" s="309" t="n"/>
      <c r="CY664" s="308" t="n"/>
      <c r="CZ664" s="308" t="n"/>
      <c r="DA664" s="308" t="n"/>
    </row>
    <row r="665" ht="21" customHeight="1" s="590">
      <c r="A665" s="421" t="n"/>
      <c r="B665" s="270" t="n"/>
      <c r="C665" s="266" t="n"/>
      <c r="D665" s="267" t="inlineStr"/>
      <c r="E665" s="267" t="inlineStr"/>
      <c r="F665" s="268" t="inlineStr"/>
      <c r="G665" s="421" t="n"/>
      <c r="H665" s="269" t="n"/>
      <c r="I665" s="421" t="n"/>
      <c r="J665" s="421" t="n"/>
      <c r="K665" s="421" t="n"/>
      <c r="L665" s="421" t="n"/>
      <c r="M665" s="421" t="n"/>
      <c r="N665" s="421" t="n"/>
      <c r="O665" s="421" t="n"/>
      <c r="P665" s="421" t="n"/>
      <c r="Q665" s="421" t="n"/>
      <c r="R665" s="270" t="n"/>
      <c r="S665" s="421" t="n"/>
      <c r="T665" s="421" t="n"/>
      <c r="U665" s="421" t="n"/>
      <c r="V665" s="421" t="n"/>
      <c r="W665" s="421" t="n"/>
      <c r="X665" s="421" t="n"/>
      <c r="Y665" s="421" t="n"/>
      <c r="Z665" s="421" t="n"/>
      <c r="AA665" s="421" t="n"/>
      <c r="AB665" s="421" t="n"/>
      <c r="AC665" s="421" t="n"/>
      <c r="AD665" s="421" t="n"/>
      <c r="AE665" s="421" t="n"/>
      <c r="AF665" s="421" t="n"/>
      <c r="AG665" s="421" t="n"/>
      <c r="AH665" s="421" t="n"/>
      <c r="AI665" s="421" t="n"/>
      <c r="AJ665" s="297" t="n"/>
      <c r="AK665" s="297" t="n"/>
      <c r="AL665" s="284" t="n"/>
      <c r="AM665" s="297" t="n"/>
      <c r="AN665" s="285" t="n"/>
      <c r="AO665" s="297" t="n"/>
      <c r="AP665" s="297" t="n"/>
      <c r="AQ665" s="297" t="n"/>
      <c r="AR665" s="297" t="n"/>
      <c r="AS665" s="297" t="n"/>
      <c r="AT665" s="285" t="inlineStr">
        <is>
          <t>0</t>
        </is>
      </c>
      <c r="AU665" s="297" t="inlineStr">
        <is>
          <t>0</t>
        </is>
      </c>
      <c r="AV665" s="297" t="inlineStr">
        <is>
          <t>0</t>
        </is>
      </c>
      <c r="AW665" s="297" t="inlineStr">
        <is>
          <t>0</t>
        </is>
      </c>
      <c r="AX665" s="297" t="inlineStr">
        <is>
          <t>0</t>
        </is>
      </c>
      <c r="AY665" s="286" t="inlineStr">
        <is>
          <t>0</t>
        </is>
      </c>
      <c r="AZ665" s="286" t="inlineStr">
        <is>
          <t>0</t>
        </is>
      </c>
      <c r="BA665" s="287" t="inlineStr">
        <is>
          <t>0</t>
        </is>
      </c>
      <c r="BB665" s="286" t="inlineStr">
        <is>
          <t>0</t>
        </is>
      </c>
      <c r="BC665" s="286" t="inlineStr">
        <is>
          <t>0</t>
        </is>
      </c>
      <c r="BD665" s="286" t="inlineStr">
        <is>
          <t>0</t>
        </is>
      </c>
      <c r="BE665" s="286" t="inlineStr">
        <is>
          <t>0</t>
        </is>
      </c>
      <c r="BF665" s="286" t="inlineStr">
        <is>
          <t>0</t>
        </is>
      </c>
      <c r="BG665" s="286" t="inlineStr">
        <is>
          <t>0</t>
        </is>
      </c>
      <c r="BH665" s="297" t="inlineStr">
        <is>
          <t>0</t>
        </is>
      </c>
      <c r="BI665" s="297" t="inlineStr">
        <is>
          <t>0</t>
        </is>
      </c>
      <c r="BJ665" s="297" t="inlineStr">
        <is>
          <t>0</t>
        </is>
      </c>
      <c r="BK665" s="297" t="inlineStr">
        <is>
          <t>0</t>
        </is>
      </c>
      <c r="BL665" s="297" t="inlineStr">
        <is>
          <t>0</t>
        </is>
      </c>
      <c r="BM665" s="297" t="inlineStr">
        <is>
          <t>0</t>
        </is>
      </c>
      <c r="BN665" s="297" t="inlineStr">
        <is>
          <t>0</t>
        </is>
      </c>
      <c r="BO665" s="285" t="inlineStr">
        <is>
          <t>0</t>
        </is>
      </c>
      <c r="BP665" s="297" t="inlineStr">
        <is>
          <t>0</t>
        </is>
      </c>
      <c r="BQ665" s="297" t="inlineStr">
        <is>
          <t>0</t>
        </is>
      </c>
      <c r="BR665" s="297" t="inlineStr">
        <is>
          <t>0</t>
        </is>
      </c>
      <c r="BS665" s="297" t="inlineStr">
        <is>
          <t>0</t>
        </is>
      </c>
      <c r="BT665" s="297" t="inlineStr">
        <is>
          <t>0</t>
        </is>
      </c>
      <c r="BU665" s="297" t="inlineStr">
        <is>
          <t>0</t>
        </is>
      </c>
      <c r="BV665" s="297" t="inlineStr">
        <is>
          <t>0</t>
        </is>
      </c>
      <c r="BW665" s="288" t="inlineStr">
        <is>
          <t>0</t>
        </is>
      </c>
      <c r="BX665" s="276">
        <f>SUM(IF(COUNTIF(#REF!, "*1.*"), 2, 0), IF(COUNTIF(#REF!, "*2.*"), 2, 0), IF(COUNTIF(#REF!, "*3.*"), 2, 0), IF(COUNTIF(#REF!, "*4.*"), 2, 0), IF(COUNTIF(#REF!, "*5.*"), 2, 0), IF(COUNTIF(#REF!, "*6.*"), 2, 0))</f>
        <v/>
      </c>
      <c r="BY665" s="277">
        <f t="array" ref="BY665">SUM(VALUE(AT665),VALUE(AU665),VALUE(AV665),VALUE(AW665),VALUE(AX665),VALUE(AY665),VALUE(AZ665),VALUE(BB665),VALUE(BC665),VALUE(BD665),VALUE(BE665),VALUE(BF665),VALUE(BG665),VALUE(BH665),VALUE(BI665),VALUE(BJ665),VALUE(BK665),VALUE(BL665),VALUE(BM665),VALUE(BN665),VALUE(BO665),VALUE(BP665),VALUE(BQ665),VALUE(BR665),VALUE(BS665),VALUE(BT665),VALUE(BU665),VALUE(BV665),VALUE(BW665))</f>
        <v/>
      </c>
      <c r="BZ665" s="307" t="n"/>
      <c r="CA665" s="307" t="n"/>
      <c r="CB665" s="307" t="n"/>
      <c r="CC665" s="307" t="n"/>
      <c r="CD665" s="307" t="n"/>
      <c r="CE665" s="307" t="n"/>
      <c r="CF665" s="307" t="n"/>
      <c r="CG665" s="307" t="n"/>
      <c r="CH665" s="307" t="n"/>
      <c r="CI665" s="307" t="n"/>
      <c r="CJ665" s="307" t="n"/>
      <c r="CK665" s="307" t="n"/>
      <c r="CL665" s="307" t="n"/>
      <c r="CM665" s="307" t="n"/>
      <c r="CN665" s="307" t="n"/>
      <c r="CO665" s="307" t="n"/>
      <c r="CP665" s="307" t="n"/>
      <c r="CQ665" s="307" t="n"/>
      <c r="CR665" s="279" t="inlineStr"/>
      <c r="CS665" s="280">
        <f>AVERAGE(Value(BY665),value(CR665))</f>
        <v/>
      </c>
      <c r="CT665" s="421">
        <f>(IF(OR(MediaScorecard!BH666="x", MediaScorecard!BI666="x",MediaScorecard!BJ666="x",MediaScorecard!BK666="x",MediaScorecard!BL666="x"),1, 2))</f>
        <v/>
      </c>
      <c r="CU665" s="308" t="n"/>
      <c r="CV665" s="308" t="n"/>
      <c r="CW665" s="308" t="n"/>
      <c r="CX665" s="309" t="n"/>
      <c r="CY665" s="308" t="n"/>
      <c r="CZ665" s="308" t="n"/>
      <c r="DA665" s="308" t="n"/>
    </row>
    <row r="666" ht="21" customHeight="1" s="590">
      <c r="A666" s="421" t="n"/>
      <c r="B666" s="270" t="n"/>
      <c r="C666" s="266" t="n"/>
      <c r="D666" s="267" t="inlineStr"/>
      <c r="E666" s="267" t="inlineStr"/>
      <c r="F666" s="268" t="inlineStr"/>
      <c r="G666" s="421" t="n"/>
      <c r="H666" s="269" t="n"/>
      <c r="I666" s="421" t="n"/>
      <c r="J666" s="421" t="n"/>
      <c r="K666" s="421" t="n"/>
      <c r="L666" s="421" t="n"/>
      <c r="M666" s="421" t="n"/>
      <c r="N666" s="421" t="n"/>
      <c r="O666" s="421" t="n"/>
      <c r="P666" s="421" t="n"/>
      <c r="Q666" s="421" t="n"/>
      <c r="R666" s="270" t="n"/>
      <c r="S666" s="421" t="n"/>
      <c r="T666" s="421" t="n"/>
      <c r="U666" s="421" t="n"/>
      <c r="V666" s="421" t="n"/>
      <c r="W666" s="421" t="n"/>
      <c r="X666" s="421" t="n"/>
      <c r="Y666" s="421" t="n"/>
      <c r="Z666" s="421" t="n"/>
      <c r="AA666" s="421" t="n"/>
      <c r="AB666" s="421" t="n"/>
      <c r="AC666" s="421" t="n"/>
      <c r="AD666" s="421" t="n"/>
      <c r="AE666" s="421" t="n"/>
      <c r="AF666" s="421" t="n"/>
      <c r="AG666" s="421" t="n"/>
      <c r="AH666" s="421" t="n"/>
      <c r="AI666" s="421" t="n"/>
      <c r="AJ666" s="297" t="n"/>
      <c r="AK666" s="297" t="n"/>
      <c r="AL666" s="284" t="n"/>
      <c r="AM666" s="297" t="n"/>
      <c r="AN666" s="285" t="n"/>
      <c r="AO666" s="297" t="n"/>
      <c r="AP666" s="297" t="n"/>
      <c r="AQ666" s="297" t="n"/>
      <c r="AR666" s="297" t="n"/>
      <c r="AS666" s="297" t="n"/>
      <c r="AT666" s="285" t="inlineStr">
        <is>
          <t>0</t>
        </is>
      </c>
      <c r="AU666" s="297" t="inlineStr">
        <is>
          <t>0</t>
        </is>
      </c>
      <c r="AV666" s="297" t="inlineStr">
        <is>
          <t>0</t>
        </is>
      </c>
      <c r="AW666" s="297" t="inlineStr">
        <is>
          <t>0</t>
        </is>
      </c>
      <c r="AX666" s="297" t="inlineStr">
        <is>
          <t>0</t>
        </is>
      </c>
      <c r="AY666" s="286" t="inlineStr">
        <is>
          <t>0</t>
        </is>
      </c>
      <c r="AZ666" s="286" t="inlineStr">
        <is>
          <t>0</t>
        </is>
      </c>
      <c r="BA666" s="287" t="inlineStr">
        <is>
          <t>0</t>
        </is>
      </c>
      <c r="BB666" s="286" t="inlineStr">
        <is>
          <t>0</t>
        </is>
      </c>
      <c r="BC666" s="286" t="inlineStr">
        <is>
          <t>0</t>
        </is>
      </c>
      <c r="BD666" s="286" t="inlineStr">
        <is>
          <t>0</t>
        </is>
      </c>
      <c r="BE666" s="286" t="inlineStr">
        <is>
          <t>0</t>
        </is>
      </c>
      <c r="BF666" s="286" t="inlineStr">
        <is>
          <t>0</t>
        </is>
      </c>
      <c r="BG666" s="286" t="inlineStr">
        <is>
          <t>0</t>
        </is>
      </c>
      <c r="BH666" s="297" t="inlineStr">
        <is>
          <t>0</t>
        </is>
      </c>
      <c r="BI666" s="297" t="inlineStr">
        <is>
          <t>0</t>
        </is>
      </c>
      <c r="BJ666" s="297" t="inlineStr">
        <is>
          <t>0</t>
        </is>
      </c>
      <c r="BK666" s="297" t="inlineStr">
        <is>
          <t>0</t>
        </is>
      </c>
      <c r="BL666" s="297" t="inlineStr">
        <is>
          <t>0</t>
        </is>
      </c>
      <c r="BM666" s="297" t="inlineStr">
        <is>
          <t>0</t>
        </is>
      </c>
      <c r="BN666" s="297" t="inlineStr">
        <is>
          <t>0</t>
        </is>
      </c>
      <c r="BO666" s="285" t="inlineStr">
        <is>
          <t>0</t>
        </is>
      </c>
      <c r="BP666" s="297" t="inlineStr">
        <is>
          <t>0</t>
        </is>
      </c>
      <c r="BQ666" s="297" t="inlineStr">
        <is>
          <t>0</t>
        </is>
      </c>
      <c r="BR666" s="297" t="inlineStr">
        <is>
          <t>0</t>
        </is>
      </c>
      <c r="BS666" s="297" t="inlineStr">
        <is>
          <t>0</t>
        </is>
      </c>
      <c r="BT666" s="297" t="inlineStr">
        <is>
          <t>0</t>
        </is>
      </c>
      <c r="BU666" s="297" t="inlineStr">
        <is>
          <t>0</t>
        </is>
      </c>
      <c r="BV666" s="297" t="inlineStr">
        <is>
          <t>0</t>
        </is>
      </c>
      <c r="BW666" s="288" t="inlineStr">
        <is>
          <t>0</t>
        </is>
      </c>
      <c r="BX666" s="276">
        <f>SUM(IF(COUNTIF(#REF!, "*1.*"), 2, 0), IF(COUNTIF(#REF!, "*2.*"), 2, 0), IF(COUNTIF(#REF!, "*3.*"), 2, 0), IF(COUNTIF(#REF!, "*4.*"), 2, 0), IF(COUNTIF(#REF!, "*5.*"), 2, 0), IF(COUNTIF(#REF!, "*6.*"), 2, 0))</f>
        <v/>
      </c>
      <c r="BY666" s="277">
        <f t="array" ref="BY666">SUM(VALUE(AT666),VALUE(AU666),VALUE(AV666),VALUE(AW666),VALUE(AX666),VALUE(AY666),VALUE(AZ666),VALUE(BB666),VALUE(BC666),VALUE(BD666),VALUE(BE666),VALUE(BF666),VALUE(BG666),VALUE(BH666),VALUE(BI666),VALUE(BJ666),VALUE(BK666),VALUE(BL666),VALUE(BM666),VALUE(BN666),VALUE(BO666),VALUE(BP666),VALUE(BQ666),VALUE(BR666),VALUE(BS666),VALUE(BT666),VALUE(BU666),VALUE(BV666),VALUE(BW666))</f>
        <v/>
      </c>
      <c r="BZ666" s="303" t="n"/>
      <c r="CA666" s="303" t="n"/>
      <c r="CB666" s="303" t="n"/>
      <c r="CC666" s="303" t="n"/>
      <c r="CD666" s="303" t="n"/>
      <c r="CE666" s="303" t="n"/>
      <c r="CF666" s="303" t="n"/>
      <c r="CG666" s="303" t="n"/>
      <c r="CH666" s="303" t="n"/>
      <c r="CI666" s="303" t="n"/>
      <c r="CJ666" s="303" t="n"/>
      <c r="CK666" s="303" t="n"/>
      <c r="CL666" s="303" t="n"/>
      <c r="CM666" s="303" t="n"/>
      <c r="CN666" s="303" t="n"/>
      <c r="CO666" s="303" t="n"/>
      <c r="CP666" s="303" t="n"/>
      <c r="CQ666" s="303" t="n"/>
      <c r="CR666" s="279" t="inlineStr"/>
      <c r="CS666" s="280">
        <f>AVERAGE(Value(BY666),value(CR666))</f>
        <v/>
      </c>
      <c r="CT666" s="421">
        <f>(IF(OR(MediaScorecard!BH667="x", MediaScorecard!BI667="x",MediaScorecard!BJ667="x",MediaScorecard!BK667="x",MediaScorecard!BL667="x"),1, 2))</f>
        <v/>
      </c>
      <c r="CU666" s="304" t="n"/>
      <c r="CV666" s="304" t="n"/>
      <c r="CW666" s="304" t="n"/>
      <c r="CX666" s="305" t="n"/>
      <c r="CY666" s="304" t="n"/>
      <c r="CZ666" s="304" t="n"/>
      <c r="DA666" s="304" t="n"/>
    </row>
    <row r="667" ht="21" customHeight="1" s="590">
      <c r="A667" s="421" t="n"/>
      <c r="B667" s="270" t="n"/>
      <c r="C667" s="266" t="n"/>
      <c r="D667" s="267" t="inlineStr"/>
      <c r="E667" s="267" t="inlineStr"/>
      <c r="F667" s="268" t="inlineStr"/>
      <c r="G667" s="421" t="n"/>
      <c r="H667" s="269" t="n"/>
      <c r="I667" s="421" t="n"/>
      <c r="J667" s="421" t="n"/>
      <c r="K667" s="421" t="n"/>
      <c r="L667" s="421" t="n"/>
      <c r="M667" s="421" t="n"/>
      <c r="N667" s="421" t="n"/>
      <c r="O667" s="421" t="n"/>
      <c r="P667" s="421" t="n"/>
      <c r="Q667" s="421" t="n"/>
      <c r="R667" s="270" t="n"/>
      <c r="S667" s="421" t="n"/>
      <c r="T667" s="421" t="n"/>
      <c r="U667" s="421" t="n"/>
      <c r="V667" s="421" t="n"/>
      <c r="W667" s="421" t="n"/>
      <c r="X667" s="421" t="n"/>
      <c r="Y667" s="421" t="n"/>
      <c r="Z667" s="421" t="n"/>
      <c r="AA667" s="421" t="n"/>
      <c r="AB667" s="421" t="n"/>
      <c r="AC667" s="421" t="n"/>
      <c r="AD667" s="421" t="n"/>
      <c r="AE667" s="421" t="n"/>
      <c r="AF667" s="421" t="n"/>
      <c r="AG667" s="421" t="n"/>
      <c r="AH667" s="421" t="n"/>
      <c r="AI667" s="421" t="n"/>
      <c r="AJ667" s="297" t="n"/>
      <c r="AK667" s="297" t="n"/>
      <c r="AL667" s="284" t="n"/>
      <c r="AM667" s="297" t="n"/>
      <c r="AN667" s="285" t="n"/>
      <c r="AO667" s="297" t="n"/>
      <c r="AP667" s="297" t="n"/>
      <c r="AQ667" s="297" t="n"/>
      <c r="AR667" s="297" t="n"/>
      <c r="AS667" s="297" t="n"/>
      <c r="AT667" s="285" t="inlineStr">
        <is>
          <t>0</t>
        </is>
      </c>
      <c r="AU667" s="297" t="inlineStr">
        <is>
          <t>0</t>
        </is>
      </c>
      <c r="AV667" s="297" t="inlineStr">
        <is>
          <t>0</t>
        </is>
      </c>
      <c r="AW667" s="297" t="inlineStr">
        <is>
          <t>0</t>
        </is>
      </c>
      <c r="AX667" s="297" t="inlineStr">
        <is>
          <t>0</t>
        </is>
      </c>
      <c r="AY667" s="286" t="inlineStr">
        <is>
          <t>0</t>
        </is>
      </c>
      <c r="AZ667" s="286" t="inlineStr">
        <is>
          <t>0</t>
        </is>
      </c>
      <c r="BA667" s="287" t="inlineStr">
        <is>
          <t>0</t>
        </is>
      </c>
      <c r="BB667" s="286" t="inlineStr">
        <is>
          <t>0</t>
        </is>
      </c>
      <c r="BC667" s="286" t="inlineStr">
        <is>
          <t>0</t>
        </is>
      </c>
      <c r="BD667" s="286" t="inlineStr">
        <is>
          <t>0</t>
        </is>
      </c>
      <c r="BE667" s="286" t="inlineStr">
        <is>
          <t>0</t>
        </is>
      </c>
      <c r="BF667" s="286" t="inlineStr">
        <is>
          <t>0</t>
        </is>
      </c>
      <c r="BG667" s="286" t="inlineStr">
        <is>
          <t>0</t>
        </is>
      </c>
      <c r="BH667" s="297" t="inlineStr">
        <is>
          <t>0</t>
        </is>
      </c>
      <c r="BI667" s="297" t="inlineStr">
        <is>
          <t>0</t>
        </is>
      </c>
      <c r="BJ667" s="297" t="inlineStr">
        <is>
          <t>0</t>
        </is>
      </c>
      <c r="BK667" s="297" t="inlineStr">
        <is>
          <t>0</t>
        </is>
      </c>
      <c r="BL667" s="297" t="inlineStr">
        <is>
          <t>0</t>
        </is>
      </c>
      <c r="BM667" s="297" t="inlineStr">
        <is>
          <t>0</t>
        </is>
      </c>
      <c r="BN667" s="297" t="inlineStr">
        <is>
          <t>0</t>
        </is>
      </c>
      <c r="BO667" s="285" t="inlineStr">
        <is>
          <t>0</t>
        </is>
      </c>
      <c r="BP667" s="297" t="inlineStr">
        <is>
          <t>0</t>
        </is>
      </c>
      <c r="BQ667" s="297" t="inlineStr">
        <is>
          <t>0</t>
        </is>
      </c>
      <c r="BR667" s="297" t="inlineStr">
        <is>
          <t>0</t>
        </is>
      </c>
      <c r="BS667" s="297" t="inlineStr">
        <is>
          <t>0</t>
        </is>
      </c>
      <c r="BT667" s="297" t="inlineStr">
        <is>
          <t>0</t>
        </is>
      </c>
      <c r="BU667" s="297" t="inlineStr">
        <is>
          <t>0</t>
        </is>
      </c>
      <c r="BV667" s="297" t="inlineStr">
        <is>
          <t>0</t>
        </is>
      </c>
      <c r="BW667" s="288" t="inlineStr">
        <is>
          <t>0</t>
        </is>
      </c>
      <c r="BX667" s="276">
        <f>SUM(IF(COUNTIF(#REF!, "*1.*"), 2, 0), IF(COUNTIF(#REF!, "*2.*"), 2, 0), IF(COUNTIF(#REF!, "*3.*"), 2, 0), IF(COUNTIF(#REF!, "*4.*"), 2, 0), IF(COUNTIF(#REF!, "*5.*"), 2, 0), IF(COUNTIF(#REF!, "*6.*"), 2, 0))</f>
        <v/>
      </c>
      <c r="BY667" s="277">
        <f t="array" ref="BY667">SUM(VALUE(AT667),VALUE(AU667),VALUE(AV667),VALUE(AW667),VALUE(AX667),VALUE(AY667),VALUE(AZ667),VALUE(BB667),VALUE(BC667),VALUE(BD667),VALUE(BE667),VALUE(BF667),VALUE(BG667),VALUE(BH667),VALUE(BI667),VALUE(BJ667),VALUE(BK667),VALUE(BL667),VALUE(BM667),VALUE(BN667),VALUE(BO667),VALUE(BP667),VALUE(BQ667),VALUE(BR667),VALUE(BS667),VALUE(BT667),VALUE(BU667),VALUE(BV667),VALUE(BW667))</f>
        <v/>
      </c>
      <c r="BZ667" s="303" t="n"/>
      <c r="CA667" s="303" t="n"/>
      <c r="CB667" s="303" t="n"/>
      <c r="CC667" s="303" t="n"/>
      <c r="CD667" s="303" t="n"/>
      <c r="CE667" s="303" t="n"/>
      <c r="CF667" s="303" t="n"/>
      <c r="CG667" s="303" t="n"/>
      <c r="CH667" s="303" t="n"/>
      <c r="CI667" s="303" t="n"/>
      <c r="CJ667" s="303" t="n"/>
      <c r="CK667" s="303" t="n"/>
      <c r="CL667" s="303" t="n"/>
      <c r="CM667" s="303" t="n"/>
      <c r="CN667" s="303" t="n"/>
      <c r="CO667" s="303" t="n"/>
      <c r="CP667" s="303" t="n"/>
      <c r="CQ667" s="303" t="n"/>
      <c r="CR667" s="279" t="inlineStr"/>
      <c r="CS667" s="280">
        <f>AVERAGE(Value(BY667),value(CR667))</f>
        <v/>
      </c>
      <c r="CT667" s="421">
        <f>(IF(OR(MediaScorecard!BH668="x", MediaScorecard!BI668="x",MediaScorecard!BJ668="x",MediaScorecard!BK668="x",MediaScorecard!BL668="x"),1, 2))</f>
        <v/>
      </c>
      <c r="CU667" s="304" t="n"/>
      <c r="CV667" s="304" t="n"/>
      <c r="CW667" s="304" t="n"/>
      <c r="CX667" s="305" t="n"/>
      <c r="CY667" s="304" t="n"/>
      <c r="CZ667" s="304" t="n"/>
      <c r="DA667" s="304" t="n"/>
    </row>
    <row r="668" ht="21" customHeight="1" s="590">
      <c r="A668" s="421" t="n"/>
      <c r="B668" s="270" t="n"/>
      <c r="C668" s="266" t="n"/>
      <c r="D668" s="267" t="inlineStr"/>
      <c r="E668" s="267" t="inlineStr"/>
      <c r="F668" s="268" t="inlineStr"/>
      <c r="G668" s="421" t="n"/>
      <c r="H668" s="269" t="n"/>
      <c r="I668" s="421" t="n"/>
      <c r="J668" s="421" t="n"/>
      <c r="K668" s="421" t="n"/>
      <c r="L668" s="421" t="n"/>
      <c r="M668" s="421" t="n"/>
      <c r="N668" s="421" t="n"/>
      <c r="O668" s="421" t="n"/>
      <c r="P668" s="421" t="n"/>
      <c r="Q668" s="421" t="n"/>
      <c r="R668" s="270" t="n"/>
      <c r="S668" s="421" t="n"/>
      <c r="T668" s="421" t="n"/>
      <c r="U668" s="421" t="n"/>
      <c r="V668" s="421" t="n"/>
      <c r="W668" s="421" t="n"/>
      <c r="X668" s="421" t="n"/>
      <c r="Y668" s="421" t="n"/>
      <c r="Z668" s="421" t="n"/>
      <c r="AA668" s="421" t="n"/>
      <c r="AB668" s="421" t="n"/>
      <c r="AC668" s="421" t="n"/>
      <c r="AD668" s="421" t="n"/>
      <c r="AE668" s="421" t="n"/>
      <c r="AF668" s="421" t="n"/>
      <c r="AG668" s="421" t="n"/>
      <c r="AH668" s="421" t="n"/>
      <c r="AI668" s="421" t="n"/>
      <c r="AJ668" s="297" t="n"/>
      <c r="AK668" s="297" t="n"/>
      <c r="AL668" s="284" t="n"/>
      <c r="AM668" s="297" t="n"/>
      <c r="AN668" s="285" t="n"/>
      <c r="AO668" s="297" t="n"/>
      <c r="AP668" s="297" t="n"/>
      <c r="AQ668" s="297" t="n"/>
      <c r="AR668" s="297" t="n"/>
      <c r="AS668" s="297" t="n"/>
      <c r="AT668" s="285" t="inlineStr">
        <is>
          <t>0</t>
        </is>
      </c>
      <c r="AU668" s="297" t="inlineStr">
        <is>
          <t>0</t>
        </is>
      </c>
      <c r="AV668" s="297" t="inlineStr">
        <is>
          <t>0</t>
        </is>
      </c>
      <c r="AW668" s="297" t="inlineStr">
        <is>
          <t>0</t>
        </is>
      </c>
      <c r="AX668" s="297" t="inlineStr">
        <is>
          <t>0</t>
        </is>
      </c>
      <c r="AY668" s="286" t="inlineStr">
        <is>
          <t>0</t>
        </is>
      </c>
      <c r="AZ668" s="286" t="inlineStr">
        <is>
          <t>0</t>
        </is>
      </c>
      <c r="BA668" s="287" t="inlineStr">
        <is>
          <t>0</t>
        </is>
      </c>
      <c r="BB668" s="286" t="inlineStr">
        <is>
          <t>0</t>
        </is>
      </c>
      <c r="BC668" s="286" t="inlineStr">
        <is>
          <t>0</t>
        </is>
      </c>
      <c r="BD668" s="286" t="inlineStr">
        <is>
          <t>0</t>
        </is>
      </c>
      <c r="BE668" s="286" t="inlineStr">
        <is>
          <t>0</t>
        </is>
      </c>
      <c r="BF668" s="286" t="inlineStr">
        <is>
          <t>0</t>
        </is>
      </c>
      <c r="BG668" s="286" t="inlineStr">
        <is>
          <t>0</t>
        </is>
      </c>
      <c r="BH668" s="297" t="inlineStr">
        <is>
          <t>0</t>
        </is>
      </c>
      <c r="BI668" s="297" t="inlineStr">
        <is>
          <t>0</t>
        </is>
      </c>
      <c r="BJ668" s="297" t="inlineStr">
        <is>
          <t>0</t>
        </is>
      </c>
      <c r="BK668" s="297" t="inlineStr">
        <is>
          <t>0</t>
        </is>
      </c>
      <c r="BL668" s="297" t="inlineStr">
        <is>
          <t>0</t>
        </is>
      </c>
      <c r="BM668" s="297" t="inlineStr">
        <is>
          <t>0</t>
        </is>
      </c>
      <c r="BN668" s="297" t="inlineStr">
        <is>
          <t>0</t>
        </is>
      </c>
      <c r="BO668" s="285" t="inlineStr">
        <is>
          <t>0</t>
        </is>
      </c>
      <c r="BP668" s="297" t="inlineStr">
        <is>
          <t>0</t>
        </is>
      </c>
      <c r="BQ668" s="297" t="inlineStr">
        <is>
          <t>0</t>
        </is>
      </c>
      <c r="BR668" s="297" t="inlineStr">
        <is>
          <t>0</t>
        </is>
      </c>
      <c r="BS668" s="297" t="inlineStr">
        <is>
          <t>0</t>
        </is>
      </c>
      <c r="BT668" s="297" t="inlineStr">
        <is>
          <t>0</t>
        </is>
      </c>
      <c r="BU668" s="297" t="inlineStr">
        <is>
          <t>0</t>
        </is>
      </c>
      <c r="BV668" s="297" t="inlineStr">
        <is>
          <t>0</t>
        </is>
      </c>
      <c r="BW668" s="288" t="inlineStr">
        <is>
          <t>0</t>
        </is>
      </c>
      <c r="BX668" s="276">
        <f>SUM(IF(COUNTIF(#REF!, "*1.*"), 2, 0), IF(COUNTIF(#REF!, "*2.*"), 2, 0), IF(COUNTIF(#REF!, "*3.*"), 2, 0), IF(COUNTIF(#REF!, "*4.*"), 2, 0), IF(COUNTIF(#REF!, "*5.*"), 2, 0), IF(COUNTIF(#REF!, "*6.*"), 2, 0))</f>
        <v/>
      </c>
      <c r="BY668" s="277">
        <f t="array" ref="BY668">SUM(VALUE(AT668),VALUE(AU668),VALUE(AV668),VALUE(AW668),VALUE(AX668),VALUE(AY668),VALUE(AZ668),VALUE(BB668),VALUE(BC668),VALUE(BD668),VALUE(BE668),VALUE(BF668),VALUE(BG668),VALUE(BH668),VALUE(BI668),VALUE(BJ668),VALUE(BK668),VALUE(BL668),VALUE(BM668),VALUE(BN668),VALUE(BO668),VALUE(BP668),VALUE(BQ668),VALUE(BR668),VALUE(BS668),VALUE(BT668),VALUE(BU668),VALUE(BV668),VALUE(BW668))</f>
        <v/>
      </c>
      <c r="BZ668" s="303" t="n"/>
      <c r="CA668" s="303" t="n"/>
      <c r="CB668" s="303" t="n"/>
      <c r="CC668" s="303" t="n"/>
      <c r="CD668" s="303" t="n"/>
      <c r="CE668" s="303" t="n"/>
      <c r="CF668" s="303" t="n"/>
      <c r="CG668" s="303" t="n"/>
      <c r="CH668" s="303" t="n"/>
      <c r="CI668" s="303" t="n"/>
      <c r="CJ668" s="303" t="n"/>
      <c r="CK668" s="303" t="n"/>
      <c r="CL668" s="303" t="n"/>
      <c r="CM668" s="303" t="n"/>
      <c r="CN668" s="303" t="n"/>
      <c r="CO668" s="303" t="n"/>
      <c r="CP668" s="303" t="n"/>
      <c r="CQ668" s="303" t="n"/>
      <c r="CR668" s="279" t="inlineStr"/>
      <c r="CS668" s="280">
        <f>AVERAGE(Value(BY668),value(CR668))</f>
        <v/>
      </c>
      <c r="CT668" s="421">
        <f>(IF(OR(MediaScorecard!BH669="x", MediaScorecard!BI669="x",MediaScorecard!BJ669="x",MediaScorecard!BK669="x",MediaScorecard!BL669="x"),1, 2))</f>
        <v/>
      </c>
      <c r="CU668" s="304" t="n"/>
      <c r="CV668" s="304" t="n"/>
      <c r="CW668" s="304" t="n"/>
      <c r="CX668" s="305" t="n"/>
      <c r="CY668" s="304" t="n"/>
      <c r="CZ668" s="304" t="n"/>
      <c r="DA668" s="304" t="n"/>
    </row>
    <row r="669" ht="21" customHeight="1" s="590">
      <c r="A669" s="421" t="n"/>
      <c r="B669" s="270" t="n"/>
      <c r="C669" s="266" t="n"/>
      <c r="D669" s="267" t="inlineStr"/>
      <c r="E669" s="267" t="inlineStr"/>
      <c r="F669" s="268" t="inlineStr"/>
      <c r="G669" s="421" t="n"/>
      <c r="H669" s="269" t="n"/>
      <c r="I669" s="421" t="n"/>
      <c r="J669" s="421" t="n"/>
      <c r="K669" s="421" t="n"/>
      <c r="L669" s="421" t="n"/>
      <c r="M669" s="421" t="n"/>
      <c r="N669" s="421" t="n"/>
      <c r="O669" s="421" t="n"/>
      <c r="P669" s="421" t="n"/>
      <c r="Q669" s="421" t="n"/>
      <c r="R669" s="270" t="n"/>
      <c r="S669" s="421" t="n"/>
      <c r="T669" s="421" t="n"/>
      <c r="U669" s="421" t="n"/>
      <c r="V669" s="421" t="n"/>
      <c r="W669" s="421" t="n"/>
      <c r="X669" s="421" t="n"/>
      <c r="Y669" s="421" t="n"/>
      <c r="Z669" s="421" t="n"/>
      <c r="AA669" s="421" t="n"/>
      <c r="AB669" s="421" t="n"/>
      <c r="AC669" s="421" t="n"/>
      <c r="AD669" s="421" t="n"/>
      <c r="AE669" s="421" t="n"/>
      <c r="AF669" s="421" t="n"/>
      <c r="AG669" s="421" t="n"/>
      <c r="AH669" s="421" t="n"/>
      <c r="AI669" s="421" t="n"/>
      <c r="AJ669" s="297" t="n"/>
      <c r="AK669" s="297" t="n"/>
      <c r="AL669" s="284" t="n"/>
      <c r="AM669" s="297" t="n"/>
      <c r="AN669" s="285" t="n"/>
      <c r="AO669" s="297" t="n"/>
      <c r="AP669" s="297" t="n"/>
      <c r="AQ669" s="297" t="n"/>
      <c r="AR669" s="297" t="n"/>
      <c r="AS669" s="297" t="n"/>
      <c r="AT669" s="285" t="inlineStr">
        <is>
          <t>0</t>
        </is>
      </c>
      <c r="AU669" s="297" t="inlineStr">
        <is>
          <t>0</t>
        </is>
      </c>
      <c r="AV669" s="297" t="inlineStr">
        <is>
          <t>0</t>
        </is>
      </c>
      <c r="AW669" s="297" t="inlineStr">
        <is>
          <t>0</t>
        </is>
      </c>
      <c r="AX669" s="297" t="inlineStr">
        <is>
          <t>0</t>
        </is>
      </c>
      <c r="AY669" s="286" t="inlineStr">
        <is>
          <t>0</t>
        </is>
      </c>
      <c r="AZ669" s="286" t="inlineStr">
        <is>
          <t>0</t>
        </is>
      </c>
      <c r="BA669" s="287" t="inlineStr">
        <is>
          <t>0</t>
        </is>
      </c>
      <c r="BB669" s="286" t="inlineStr">
        <is>
          <t>0</t>
        </is>
      </c>
      <c r="BC669" s="286" t="inlineStr">
        <is>
          <t>0</t>
        </is>
      </c>
      <c r="BD669" s="286" t="inlineStr">
        <is>
          <t>0</t>
        </is>
      </c>
      <c r="BE669" s="286" t="inlineStr">
        <is>
          <t>0</t>
        </is>
      </c>
      <c r="BF669" s="286" t="inlineStr">
        <is>
          <t>0</t>
        </is>
      </c>
      <c r="BG669" s="286" t="inlineStr">
        <is>
          <t>0</t>
        </is>
      </c>
      <c r="BH669" s="297" t="inlineStr">
        <is>
          <t>0</t>
        </is>
      </c>
      <c r="BI669" s="297" t="inlineStr">
        <is>
          <t>0</t>
        </is>
      </c>
      <c r="BJ669" s="297" t="inlineStr">
        <is>
          <t>0</t>
        </is>
      </c>
      <c r="BK669" s="297" t="inlineStr">
        <is>
          <t>0</t>
        </is>
      </c>
      <c r="BL669" s="297" t="inlineStr">
        <is>
          <t>0</t>
        </is>
      </c>
      <c r="BM669" s="297" t="inlineStr">
        <is>
          <t>0</t>
        </is>
      </c>
      <c r="BN669" s="297" t="inlineStr">
        <is>
          <t>0</t>
        </is>
      </c>
      <c r="BO669" s="285" t="inlineStr">
        <is>
          <t>0</t>
        </is>
      </c>
      <c r="BP669" s="297" t="inlineStr">
        <is>
          <t>0</t>
        </is>
      </c>
      <c r="BQ669" s="297" t="inlineStr">
        <is>
          <t>0</t>
        </is>
      </c>
      <c r="BR669" s="297" t="inlineStr">
        <is>
          <t>0</t>
        </is>
      </c>
      <c r="BS669" s="297" t="inlineStr">
        <is>
          <t>0</t>
        </is>
      </c>
      <c r="BT669" s="297" t="inlineStr">
        <is>
          <t>0</t>
        </is>
      </c>
      <c r="BU669" s="297" t="inlineStr">
        <is>
          <t>0</t>
        </is>
      </c>
      <c r="BV669" s="297" t="inlineStr">
        <is>
          <t>0</t>
        </is>
      </c>
      <c r="BW669" s="288" t="inlineStr">
        <is>
          <t>0</t>
        </is>
      </c>
      <c r="BX669" s="276">
        <f>SUM(IF(COUNTIF(#REF!, "*1.*"), 2, 0), IF(COUNTIF(#REF!, "*2.*"), 2, 0), IF(COUNTIF(#REF!, "*3.*"), 2, 0), IF(COUNTIF(#REF!, "*4.*"), 2, 0), IF(COUNTIF(#REF!, "*5.*"), 2, 0), IF(COUNTIF(#REF!, "*6.*"), 2, 0))</f>
        <v/>
      </c>
      <c r="BY669" s="277">
        <f t="array" ref="BY669">SUM(VALUE(AT669),VALUE(AU669),VALUE(AV669),VALUE(AW669),VALUE(AX669),VALUE(AY669),VALUE(AZ669),VALUE(BB669),VALUE(BC669),VALUE(BD669),VALUE(BE669),VALUE(BF669),VALUE(BG669),VALUE(BH669),VALUE(BI669),VALUE(BJ669),VALUE(BK669),VALUE(BL669),VALUE(BM669),VALUE(BN669),VALUE(BO669),VALUE(BP669),VALUE(BQ669),VALUE(BR669),VALUE(BS669),VALUE(BT669),VALUE(BU669),VALUE(BV669),VALUE(BW669))</f>
        <v/>
      </c>
      <c r="BZ669" s="307" t="n"/>
      <c r="CA669" s="307" t="n"/>
      <c r="CB669" s="307" t="n"/>
      <c r="CC669" s="307" t="n"/>
      <c r="CD669" s="307" t="n"/>
      <c r="CE669" s="307" t="n"/>
      <c r="CF669" s="307" t="n"/>
      <c r="CG669" s="307" t="n"/>
      <c r="CH669" s="307" t="n"/>
      <c r="CI669" s="307" t="n"/>
      <c r="CJ669" s="307" t="n"/>
      <c r="CK669" s="307" t="n"/>
      <c r="CL669" s="307" t="n"/>
      <c r="CM669" s="307" t="n"/>
      <c r="CN669" s="307" t="n"/>
      <c r="CO669" s="307" t="n"/>
      <c r="CP669" s="307" t="n"/>
      <c r="CQ669" s="307" t="n"/>
      <c r="CR669" s="279" t="inlineStr"/>
      <c r="CS669" s="280">
        <f>AVERAGE(Value(BY669),value(CR669))</f>
        <v/>
      </c>
      <c r="CT669" s="421">
        <f>(IF(OR(MediaScorecard!BH670="x", MediaScorecard!BI670="x",MediaScorecard!BJ670="x",MediaScorecard!BK670="x",MediaScorecard!BL670="x"),1, 2))</f>
        <v/>
      </c>
      <c r="CU669" s="308" t="n"/>
      <c r="CV669" s="308" t="n"/>
      <c r="CW669" s="308" t="n"/>
      <c r="CX669" s="309" t="n"/>
      <c r="CY669" s="308" t="n"/>
      <c r="CZ669" s="308" t="n"/>
      <c r="DA669" s="308" t="n"/>
    </row>
    <row r="670" ht="21" customHeight="1" s="590">
      <c r="A670" s="421" t="n"/>
      <c r="B670" s="270" t="n"/>
      <c r="C670" s="266" t="n"/>
      <c r="D670" s="267" t="inlineStr"/>
      <c r="E670" s="267" t="inlineStr"/>
      <c r="F670" s="268" t="inlineStr"/>
      <c r="G670" s="421" t="n"/>
      <c r="H670" s="269" t="n"/>
      <c r="I670" s="421" t="n"/>
      <c r="J670" s="421" t="n"/>
      <c r="K670" s="421" t="n"/>
      <c r="L670" s="421" t="n"/>
      <c r="M670" s="421" t="n"/>
      <c r="N670" s="421" t="n"/>
      <c r="O670" s="421" t="n"/>
      <c r="P670" s="421" t="n"/>
      <c r="Q670" s="421" t="n"/>
      <c r="R670" s="270" t="n"/>
      <c r="S670" s="421" t="n"/>
      <c r="T670" s="421" t="n"/>
      <c r="U670" s="421" t="n"/>
      <c r="V670" s="421" t="n"/>
      <c r="W670" s="421" t="n"/>
      <c r="X670" s="421" t="n"/>
      <c r="Y670" s="421" t="n"/>
      <c r="Z670" s="421" t="n"/>
      <c r="AA670" s="421" t="n"/>
      <c r="AB670" s="421" t="n"/>
      <c r="AC670" s="421" t="n"/>
      <c r="AD670" s="421" t="n"/>
      <c r="AE670" s="421" t="n"/>
      <c r="AF670" s="421" t="n"/>
      <c r="AG670" s="421" t="n"/>
      <c r="AH670" s="421" t="n"/>
      <c r="AI670" s="421" t="n"/>
      <c r="AJ670" s="297" t="n"/>
      <c r="AK670" s="297" t="n"/>
      <c r="AL670" s="284" t="n"/>
      <c r="AM670" s="297" t="n"/>
      <c r="AN670" s="285" t="n"/>
      <c r="AO670" s="297" t="n"/>
      <c r="AP670" s="297" t="n"/>
      <c r="AQ670" s="297" t="n"/>
      <c r="AR670" s="297" t="n"/>
      <c r="AS670" s="297" t="n"/>
      <c r="AT670" s="285" t="inlineStr">
        <is>
          <t>0</t>
        </is>
      </c>
      <c r="AU670" s="297" t="inlineStr">
        <is>
          <t>0</t>
        </is>
      </c>
      <c r="AV670" s="297" t="inlineStr">
        <is>
          <t>0</t>
        </is>
      </c>
      <c r="AW670" s="297" t="inlineStr">
        <is>
          <t>0</t>
        </is>
      </c>
      <c r="AX670" s="297" t="inlineStr">
        <is>
          <t>0</t>
        </is>
      </c>
      <c r="AY670" s="286" t="inlineStr">
        <is>
          <t>0</t>
        </is>
      </c>
      <c r="AZ670" s="286" t="inlineStr">
        <is>
          <t>0</t>
        </is>
      </c>
      <c r="BA670" s="287" t="inlineStr">
        <is>
          <t>0</t>
        </is>
      </c>
      <c r="BB670" s="286" t="inlineStr">
        <is>
          <t>0</t>
        </is>
      </c>
      <c r="BC670" s="286" t="inlineStr">
        <is>
          <t>0</t>
        </is>
      </c>
      <c r="BD670" s="286" t="inlineStr">
        <is>
          <t>0</t>
        </is>
      </c>
      <c r="BE670" s="286" t="inlineStr">
        <is>
          <t>0</t>
        </is>
      </c>
      <c r="BF670" s="286" t="inlineStr">
        <is>
          <t>0</t>
        </is>
      </c>
      <c r="BG670" s="286" t="inlineStr">
        <is>
          <t>0</t>
        </is>
      </c>
      <c r="BH670" s="297" t="inlineStr">
        <is>
          <t>0</t>
        </is>
      </c>
      <c r="BI670" s="297" t="inlineStr">
        <is>
          <t>0</t>
        </is>
      </c>
      <c r="BJ670" s="297" t="inlineStr">
        <is>
          <t>0</t>
        </is>
      </c>
      <c r="BK670" s="297" t="inlineStr">
        <is>
          <t>0</t>
        </is>
      </c>
      <c r="BL670" s="297" t="inlineStr">
        <is>
          <t>0</t>
        </is>
      </c>
      <c r="BM670" s="297" t="inlineStr">
        <is>
          <t>0</t>
        </is>
      </c>
      <c r="BN670" s="297" t="inlineStr">
        <is>
          <t>0</t>
        </is>
      </c>
      <c r="BO670" s="285" t="inlineStr">
        <is>
          <t>0</t>
        </is>
      </c>
      <c r="BP670" s="297" t="inlineStr">
        <is>
          <t>0</t>
        </is>
      </c>
      <c r="BQ670" s="297" t="inlineStr">
        <is>
          <t>0</t>
        </is>
      </c>
      <c r="BR670" s="297" t="inlineStr">
        <is>
          <t>0</t>
        </is>
      </c>
      <c r="BS670" s="297" t="inlineStr">
        <is>
          <t>0</t>
        </is>
      </c>
      <c r="BT670" s="297" t="inlineStr">
        <is>
          <t>0</t>
        </is>
      </c>
      <c r="BU670" s="297" t="inlineStr">
        <is>
          <t>0</t>
        </is>
      </c>
      <c r="BV670" s="297" t="inlineStr">
        <is>
          <t>0</t>
        </is>
      </c>
      <c r="BW670" s="288" t="inlineStr">
        <is>
          <t>0</t>
        </is>
      </c>
      <c r="BX670" s="276">
        <f>SUM(IF(COUNTIF(#REF!, "*1.*"), 2, 0), IF(COUNTIF(#REF!, "*2.*"), 2, 0), IF(COUNTIF(#REF!, "*3.*"), 2, 0), IF(COUNTIF(#REF!, "*4.*"), 2, 0), IF(COUNTIF(#REF!, "*5.*"), 2, 0), IF(COUNTIF(#REF!, "*6.*"), 2, 0))</f>
        <v/>
      </c>
      <c r="BY670" s="277">
        <f t="array" ref="BY670">SUM(VALUE(AT670),VALUE(AU670),VALUE(AV670),VALUE(AW670),VALUE(AX670),VALUE(AY670),VALUE(AZ670),VALUE(BB670),VALUE(BC670),VALUE(BD670),VALUE(BE670),VALUE(BF670),VALUE(BG670),VALUE(BH670),VALUE(BI670),VALUE(BJ670),VALUE(BK670),VALUE(BL670),VALUE(BM670),VALUE(BN670),VALUE(BO670),VALUE(BP670),VALUE(BQ670),VALUE(BR670),VALUE(BS670),VALUE(BT670),VALUE(BU670),VALUE(BV670),VALUE(BW670))</f>
        <v/>
      </c>
      <c r="BZ670" s="307" t="n"/>
      <c r="CA670" s="307" t="n"/>
      <c r="CB670" s="307" t="n"/>
      <c r="CC670" s="307" t="n"/>
      <c r="CD670" s="307" t="n"/>
      <c r="CE670" s="307" t="n"/>
      <c r="CF670" s="307" t="n"/>
      <c r="CG670" s="307" t="n"/>
      <c r="CH670" s="307" t="n"/>
      <c r="CI670" s="307" t="n"/>
      <c r="CJ670" s="307" t="n"/>
      <c r="CK670" s="307" t="n"/>
      <c r="CL670" s="307" t="n"/>
      <c r="CM670" s="307" t="n"/>
      <c r="CN670" s="307" t="n"/>
      <c r="CO670" s="307" t="n"/>
      <c r="CP670" s="307" t="n"/>
      <c r="CQ670" s="307" t="n"/>
      <c r="CR670" s="279" t="inlineStr"/>
      <c r="CS670" s="280">
        <f>AVERAGE(Value(BY670),value(CR670))</f>
        <v/>
      </c>
      <c r="CT670" s="421">
        <f>(IF(OR(MediaScorecard!BH671="x", MediaScorecard!BI671="x",MediaScorecard!BJ671="x",MediaScorecard!BK671="x",MediaScorecard!BL671="x"),1, 2))</f>
        <v/>
      </c>
      <c r="CU670" s="308" t="n"/>
      <c r="CV670" s="308" t="n"/>
      <c r="CW670" s="308" t="n"/>
      <c r="CX670" s="309" t="n"/>
      <c r="CY670" s="308" t="n"/>
      <c r="CZ670" s="308" t="n"/>
      <c r="DA670" s="308" t="n"/>
    </row>
    <row r="671" ht="21" customHeight="1" s="590">
      <c r="A671" s="421" t="n"/>
      <c r="B671" s="270" t="n"/>
      <c r="C671" s="266" t="n"/>
      <c r="D671" s="267" t="inlineStr"/>
      <c r="E671" s="267" t="inlineStr"/>
      <c r="F671" s="268" t="inlineStr"/>
      <c r="G671" s="421" t="n"/>
      <c r="H671" s="269" t="n"/>
      <c r="I671" s="421" t="n"/>
      <c r="J671" s="421" t="n"/>
      <c r="K671" s="421" t="n"/>
      <c r="L671" s="421" t="n"/>
      <c r="M671" s="421" t="n"/>
      <c r="N671" s="421" t="n"/>
      <c r="O671" s="421" t="n"/>
      <c r="P671" s="421" t="n"/>
      <c r="Q671" s="421" t="n"/>
      <c r="R671" s="270" t="n"/>
      <c r="S671" s="421" t="n"/>
      <c r="T671" s="421" t="n"/>
      <c r="U671" s="421" t="n"/>
      <c r="V671" s="421" t="n"/>
      <c r="W671" s="421" t="n"/>
      <c r="X671" s="421" t="n"/>
      <c r="Y671" s="421" t="n"/>
      <c r="Z671" s="421" t="n"/>
      <c r="AA671" s="421" t="n"/>
      <c r="AB671" s="421" t="n"/>
      <c r="AC671" s="421" t="n"/>
      <c r="AD671" s="421" t="n"/>
      <c r="AE671" s="421" t="n"/>
      <c r="AF671" s="421" t="n"/>
      <c r="AG671" s="421" t="n"/>
      <c r="AH671" s="421" t="n"/>
      <c r="AI671" s="421" t="n"/>
      <c r="AJ671" s="297" t="n"/>
      <c r="AK671" s="297" t="n"/>
      <c r="AL671" s="284" t="n"/>
      <c r="AM671" s="297" t="n"/>
      <c r="AN671" s="285" t="n"/>
      <c r="AO671" s="297" t="n"/>
      <c r="AP671" s="297" t="n"/>
      <c r="AQ671" s="297" t="n"/>
      <c r="AR671" s="297" t="n"/>
      <c r="AS671" s="297" t="n"/>
      <c r="AT671" s="285" t="inlineStr">
        <is>
          <t>0</t>
        </is>
      </c>
      <c r="AU671" s="297" t="inlineStr">
        <is>
          <t>0</t>
        </is>
      </c>
      <c r="AV671" s="297" t="inlineStr">
        <is>
          <t>0</t>
        </is>
      </c>
      <c r="AW671" s="297" t="inlineStr">
        <is>
          <t>0</t>
        </is>
      </c>
      <c r="AX671" s="297" t="inlineStr">
        <is>
          <t>0</t>
        </is>
      </c>
      <c r="AY671" s="286" t="inlineStr">
        <is>
          <t>0</t>
        </is>
      </c>
      <c r="AZ671" s="286" t="inlineStr">
        <is>
          <t>0</t>
        </is>
      </c>
      <c r="BA671" s="287" t="inlineStr">
        <is>
          <t>0</t>
        </is>
      </c>
      <c r="BB671" s="286" t="inlineStr">
        <is>
          <t>0</t>
        </is>
      </c>
      <c r="BC671" s="286" t="inlineStr">
        <is>
          <t>0</t>
        </is>
      </c>
      <c r="BD671" s="286" t="inlineStr">
        <is>
          <t>0</t>
        </is>
      </c>
      <c r="BE671" s="286" t="inlineStr">
        <is>
          <t>0</t>
        </is>
      </c>
      <c r="BF671" s="286" t="inlineStr">
        <is>
          <t>0</t>
        </is>
      </c>
      <c r="BG671" s="286" t="inlineStr">
        <is>
          <t>0</t>
        </is>
      </c>
      <c r="BH671" s="297" t="inlineStr">
        <is>
          <t>0</t>
        </is>
      </c>
      <c r="BI671" s="297" t="inlineStr">
        <is>
          <t>0</t>
        </is>
      </c>
      <c r="BJ671" s="297" t="inlineStr">
        <is>
          <t>0</t>
        </is>
      </c>
      <c r="BK671" s="297" t="inlineStr">
        <is>
          <t>0</t>
        </is>
      </c>
      <c r="BL671" s="297" t="inlineStr">
        <is>
          <t>0</t>
        </is>
      </c>
      <c r="BM671" s="297" t="inlineStr">
        <is>
          <t>0</t>
        </is>
      </c>
      <c r="BN671" s="297" t="inlineStr">
        <is>
          <t>0</t>
        </is>
      </c>
      <c r="BO671" s="285" t="inlineStr">
        <is>
          <t>0</t>
        </is>
      </c>
      <c r="BP671" s="297" t="inlineStr">
        <is>
          <t>0</t>
        </is>
      </c>
      <c r="BQ671" s="297" t="inlineStr">
        <is>
          <t>0</t>
        </is>
      </c>
      <c r="BR671" s="297" t="inlineStr">
        <is>
          <t>0</t>
        </is>
      </c>
      <c r="BS671" s="297" t="inlineStr">
        <is>
          <t>0</t>
        </is>
      </c>
      <c r="BT671" s="297" t="inlineStr">
        <is>
          <t>0</t>
        </is>
      </c>
      <c r="BU671" s="297" t="inlineStr">
        <is>
          <t>0</t>
        </is>
      </c>
      <c r="BV671" s="297" t="inlineStr">
        <is>
          <t>0</t>
        </is>
      </c>
      <c r="BW671" s="288" t="inlineStr">
        <is>
          <t>0</t>
        </is>
      </c>
      <c r="BX671" s="276">
        <f>SUM(IF(COUNTIF(#REF!, "*1.*"), 2, 0), IF(COUNTIF(#REF!, "*2.*"), 2, 0), IF(COUNTIF(#REF!, "*3.*"), 2, 0), IF(COUNTIF(#REF!, "*4.*"), 2, 0), IF(COUNTIF(#REF!, "*5.*"), 2, 0), IF(COUNTIF(#REF!, "*6.*"), 2, 0))</f>
        <v/>
      </c>
      <c r="BY671" s="277">
        <f t="array" ref="BY671">SUM(VALUE(AT671),VALUE(AU671),VALUE(AV671),VALUE(AW671),VALUE(AX671),VALUE(AY671),VALUE(AZ671),VALUE(BB671),VALUE(BC671),VALUE(BD671),VALUE(BE671),VALUE(BF671),VALUE(BG671),VALUE(BH671),VALUE(BI671),VALUE(BJ671),VALUE(BK671),VALUE(BL671),VALUE(BM671),VALUE(BN671),VALUE(BO671),VALUE(BP671),VALUE(BQ671),VALUE(BR671),VALUE(BS671),VALUE(BT671),VALUE(BU671),VALUE(BV671),VALUE(BW671))</f>
        <v/>
      </c>
      <c r="BZ671" s="307" t="n"/>
      <c r="CA671" s="307" t="n"/>
      <c r="CB671" s="307" t="n"/>
      <c r="CC671" s="307" t="n"/>
      <c r="CD671" s="307" t="n"/>
      <c r="CE671" s="307" t="n"/>
      <c r="CF671" s="307" t="n"/>
      <c r="CG671" s="307" t="n"/>
      <c r="CH671" s="307" t="n"/>
      <c r="CI671" s="307" t="n"/>
      <c r="CJ671" s="307" t="n"/>
      <c r="CK671" s="307" t="n"/>
      <c r="CL671" s="307" t="n"/>
      <c r="CM671" s="307" t="n"/>
      <c r="CN671" s="307" t="n"/>
      <c r="CO671" s="307" t="n"/>
      <c r="CP671" s="307" t="n"/>
      <c r="CQ671" s="307" t="n"/>
      <c r="CR671" s="279" t="inlineStr"/>
      <c r="CS671" s="280">
        <f>AVERAGE(Value(BY671),value(CR671))</f>
        <v/>
      </c>
      <c r="CT671" s="421">
        <f>(IF(OR(MediaScorecard!BH672="x", MediaScorecard!BI672="x",MediaScorecard!BJ672="x",MediaScorecard!BK672="x",MediaScorecard!BL672="x"),1, 2))</f>
        <v/>
      </c>
      <c r="CU671" s="308" t="n"/>
      <c r="CV671" s="308" t="n"/>
      <c r="CW671" s="308" t="n"/>
      <c r="CX671" s="309" t="n"/>
      <c r="CY671" s="308" t="n"/>
      <c r="CZ671" s="308" t="n"/>
      <c r="DA671" s="308" t="n"/>
    </row>
    <row r="672" ht="21" customHeight="1" s="590">
      <c r="A672" s="421" t="n"/>
      <c r="B672" s="270" t="n"/>
      <c r="C672" s="266" t="n"/>
      <c r="D672" s="267" t="inlineStr"/>
      <c r="E672" s="267" t="inlineStr"/>
      <c r="F672" s="268" t="inlineStr"/>
      <c r="G672" s="421" t="n"/>
      <c r="H672" s="269" t="n"/>
      <c r="I672" s="421" t="n"/>
      <c r="J672" s="421" t="n"/>
      <c r="K672" s="421" t="n"/>
      <c r="L672" s="421" t="n"/>
      <c r="M672" s="421" t="n"/>
      <c r="N672" s="421" t="n"/>
      <c r="O672" s="421" t="n"/>
      <c r="P672" s="421" t="n"/>
      <c r="Q672" s="421" t="n"/>
      <c r="R672" s="270" t="n"/>
      <c r="S672" s="421" t="n"/>
      <c r="T672" s="421" t="n"/>
      <c r="U672" s="421" t="n"/>
      <c r="V672" s="421" t="n"/>
      <c r="W672" s="421" t="n"/>
      <c r="X672" s="421" t="n"/>
      <c r="Y672" s="421" t="n"/>
      <c r="Z672" s="421" t="n"/>
      <c r="AA672" s="421" t="n"/>
      <c r="AB672" s="421" t="n"/>
      <c r="AC672" s="421" t="n"/>
      <c r="AD672" s="421" t="n"/>
      <c r="AE672" s="421" t="n"/>
      <c r="AF672" s="421" t="n"/>
      <c r="AG672" s="421" t="n"/>
      <c r="AH672" s="421" t="n"/>
      <c r="AI672" s="421" t="n"/>
      <c r="AJ672" s="297" t="n"/>
      <c r="AK672" s="297" t="n"/>
      <c r="AL672" s="284" t="n"/>
      <c r="AM672" s="297" t="n"/>
      <c r="AN672" s="285" t="n"/>
      <c r="AO672" s="297" t="n"/>
      <c r="AP672" s="297" t="n"/>
      <c r="AQ672" s="297" t="n"/>
      <c r="AR672" s="297" t="n"/>
      <c r="AS672" s="297" t="n"/>
      <c r="AT672" s="285" t="inlineStr">
        <is>
          <t>0</t>
        </is>
      </c>
      <c r="AU672" s="297" t="inlineStr">
        <is>
          <t>0</t>
        </is>
      </c>
      <c r="AV672" s="297" t="inlineStr">
        <is>
          <t>0</t>
        </is>
      </c>
      <c r="AW672" s="297" t="inlineStr">
        <is>
          <t>0</t>
        </is>
      </c>
      <c r="AX672" s="297" t="inlineStr">
        <is>
          <t>0</t>
        </is>
      </c>
      <c r="AY672" s="286" t="inlineStr">
        <is>
          <t>0</t>
        </is>
      </c>
      <c r="AZ672" s="286" t="inlineStr">
        <is>
          <t>0</t>
        </is>
      </c>
      <c r="BA672" s="287" t="inlineStr">
        <is>
          <t>0</t>
        </is>
      </c>
      <c r="BB672" s="286" t="inlineStr">
        <is>
          <t>0</t>
        </is>
      </c>
      <c r="BC672" s="286" t="inlineStr">
        <is>
          <t>0</t>
        </is>
      </c>
      <c r="BD672" s="286" t="inlineStr">
        <is>
          <t>0</t>
        </is>
      </c>
      <c r="BE672" s="286" t="inlineStr">
        <is>
          <t>0</t>
        </is>
      </c>
      <c r="BF672" s="286" t="inlineStr">
        <is>
          <t>0</t>
        </is>
      </c>
      <c r="BG672" s="286" t="inlineStr">
        <is>
          <t>0</t>
        </is>
      </c>
      <c r="BH672" s="297" t="inlineStr">
        <is>
          <t>0</t>
        </is>
      </c>
      <c r="BI672" s="297" t="inlineStr">
        <is>
          <t>0</t>
        </is>
      </c>
      <c r="BJ672" s="297" t="inlineStr">
        <is>
          <t>0</t>
        </is>
      </c>
      <c r="BK672" s="297" t="inlineStr">
        <is>
          <t>0</t>
        </is>
      </c>
      <c r="BL672" s="297" t="inlineStr">
        <is>
          <t>0</t>
        </is>
      </c>
      <c r="BM672" s="297" t="inlineStr">
        <is>
          <t>0</t>
        </is>
      </c>
      <c r="BN672" s="297" t="inlineStr">
        <is>
          <t>0</t>
        </is>
      </c>
      <c r="BO672" s="285" t="inlineStr">
        <is>
          <t>0</t>
        </is>
      </c>
      <c r="BP672" s="297" t="inlineStr">
        <is>
          <t>0</t>
        </is>
      </c>
      <c r="BQ672" s="297" t="inlineStr">
        <is>
          <t>0</t>
        </is>
      </c>
      <c r="BR672" s="297" t="inlineStr">
        <is>
          <t>0</t>
        </is>
      </c>
      <c r="BS672" s="297" t="inlineStr">
        <is>
          <t>0</t>
        </is>
      </c>
      <c r="BT672" s="297" t="inlineStr">
        <is>
          <t>0</t>
        </is>
      </c>
      <c r="BU672" s="297" t="inlineStr">
        <is>
          <t>0</t>
        </is>
      </c>
      <c r="BV672" s="297" t="inlineStr">
        <is>
          <t>0</t>
        </is>
      </c>
      <c r="BW672" s="288" t="inlineStr">
        <is>
          <t>0</t>
        </is>
      </c>
      <c r="BX672" s="276">
        <f>SUM(IF(COUNTIF(#REF!, "*1.*"), 2, 0), IF(COUNTIF(#REF!, "*2.*"), 2, 0), IF(COUNTIF(#REF!, "*3.*"), 2, 0), IF(COUNTIF(#REF!, "*4.*"), 2, 0), IF(COUNTIF(#REF!, "*5.*"), 2, 0), IF(COUNTIF(#REF!, "*6.*"), 2, 0))</f>
        <v/>
      </c>
      <c r="BY672" s="277">
        <f t="array" ref="BY672">SUM(VALUE(AT672),VALUE(AU672),VALUE(AV672),VALUE(AW672),VALUE(AX672),VALUE(AY672),VALUE(AZ672),VALUE(BB672),VALUE(BC672),VALUE(BD672),VALUE(BE672),VALUE(BF672),VALUE(BG672),VALUE(BH672),VALUE(BI672),VALUE(BJ672),VALUE(BK672),VALUE(BL672),VALUE(BM672),VALUE(BN672),VALUE(BO672),VALUE(BP672),VALUE(BQ672),VALUE(BR672),VALUE(BS672),VALUE(BT672),VALUE(BU672),VALUE(BV672),VALUE(BW672))</f>
        <v/>
      </c>
      <c r="BZ672" s="307" t="n"/>
      <c r="CA672" s="307" t="n"/>
      <c r="CB672" s="307" t="n"/>
      <c r="CC672" s="307" t="n"/>
      <c r="CD672" s="307" t="n"/>
      <c r="CE672" s="307" t="n"/>
      <c r="CF672" s="307" t="n"/>
      <c r="CG672" s="307" t="n"/>
      <c r="CH672" s="307" t="n"/>
      <c r="CI672" s="307" t="n"/>
      <c r="CJ672" s="307" t="n"/>
      <c r="CK672" s="307" t="n"/>
      <c r="CL672" s="307" t="n"/>
      <c r="CM672" s="307" t="n"/>
      <c r="CN672" s="307" t="n"/>
      <c r="CO672" s="307" t="n"/>
      <c r="CP672" s="307" t="n"/>
      <c r="CQ672" s="307" t="n"/>
      <c r="CR672" s="279" t="inlineStr"/>
      <c r="CS672" s="280">
        <f>AVERAGE(Value(BY672),value(CR672))</f>
        <v/>
      </c>
      <c r="CT672" s="421">
        <f>(IF(OR(MediaScorecard!BH673="x", MediaScorecard!BI673="x",MediaScorecard!BJ673="x",MediaScorecard!BK673="x",MediaScorecard!BL673="x"),1, 2))</f>
        <v/>
      </c>
      <c r="CU672" s="308" t="n"/>
      <c r="CV672" s="308" t="n"/>
      <c r="CW672" s="308" t="n"/>
      <c r="CX672" s="309" t="n"/>
      <c r="CY672" s="308" t="n"/>
      <c r="CZ672" s="308" t="n"/>
      <c r="DA672" s="308" t="n"/>
    </row>
    <row r="673" ht="21" customHeight="1" s="590">
      <c r="A673" s="421" t="n"/>
      <c r="B673" s="270" t="n"/>
      <c r="C673" s="266" t="n"/>
      <c r="D673" s="267" t="inlineStr"/>
      <c r="E673" s="267" t="inlineStr"/>
      <c r="F673" s="268" t="inlineStr"/>
      <c r="G673" s="421" t="n"/>
      <c r="H673" s="269" t="n"/>
      <c r="I673" s="421" t="n"/>
      <c r="J673" s="421" t="n"/>
      <c r="K673" s="421" t="n"/>
      <c r="L673" s="421" t="n"/>
      <c r="M673" s="421" t="n"/>
      <c r="N673" s="421" t="n"/>
      <c r="O673" s="421" t="n"/>
      <c r="P673" s="421" t="n"/>
      <c r="Q673" s="421" t="n"/>
      <c r="R673" s="270" t="n"/>
      <c r="S673" s="421" t="n"/>
      <c r="T673" s="421" t="n"/>
      <c r="U673" s="421" t="n"/>
      <c r="V673" s="421" t="n"/>
      <c r="W673" s="421" t="n"/>
      <c r="X673" s="421" t="n"/>
      <c r="Y673" s="421" t="n"/>
      <c r="Z673" s="421" t="n"/>
      <c r="AA673" s="421" t="n"/>
      <c r="AB673" s="421" t="n"/>
      <c r="AC673" s="421" t="n"/>
      <c r="AD673" s="421" t="n"/>
      <c r="AE673" s="421" t="n"/>
      <c r="AF673" s="421" t="n"/>
      <c r="AG673" s="421" t="n"/>
      <c r="AH673" s="421" t="n"/>
      <c r="AI673" s="421" t="n"/>
      <c r="AJ673" s="297" t="n"/>
      <c r="AK673" s="297" t="n"/>
      <c r="AL673" s="284" t="n"/>
      <c r="AM673" s="297" t="n"/>
      <c r="AN673" s="285" t="n"/>
      <c r="AO673" s="297" t="n"/>
      <c r="AP673" s="297" t="n"/>
      <c r="AQ673" s="297" t="n"/>
      <c r="AR673" s="297" t="n"/>
      <c r="AS673" s="297" t="n"/>
      <c r="AT673" s="285" t="inlineStr">
        <is>
          <t>0</t>
        </is>
      </c>
      <c r="AU673" s="297" t="inlineStr">
        <is>
          <t>0</t>
        </is>
      </c>
      <c r="AV673" s="297" t="inlineStr">
        <is>
          <t>0</t>
        </is>
      </c>
      <c r="AW673" s="297" t="inlineStr">
        <is>
          <t>0</t>
        </is>
      </c>
      <c r="AX673" s="297" t="inlineStr">
        <is>
          <t>0</t>
        </is>
      </c>
      <c r="AY673" s="286" t="inlineStr">
        <is>
          <t>0</t>
        </is>
      </c>
      <c r="AZ673" s="286" t="inlineStr">
        <is>
          <t>0</t>
        </is>
      </c>
      <c r="BA673" s="287" t="inlineStr">
        <is>
          <t>0</t>
        </is>
      </c>
      <c r="BB673" s="286" t="inlineStr">
        <is>
          <t>0</t>
        </is>
      </c>
      <c r="BC673" s="286" t="inlineStr">
        <is>
          <t>0</t>
        </is>
      </c>
      <c r="BD673" s="286" t="inlineStr">
        <is>
          <t>0</t>
        </is>
      </c>
      <c r="BE673" s="286" t="inlineStr">
        <is>
          <t>0</t>
        </is>
      </c>
      <c r="BF673" s="286" t="inlineStr">
        <is>
          <t>0</t>
        </is>
      </c>
      <c r="BG673" s="286" t="inlineStr">
        <is>
          <t>0</t>
        </is>
      </c>
      <c r="BH673" s="297" t="inlineStr">
        <is>
          <t>0</t>
        </is>
      </c>
      <c r="BI673" s="297" t="inlineStr">
        <is>
          <t>0</t>
        </is>
      </c>
      <c r="BJ673" s="297" t="inlineStr">
        <is>
          <t>0</t>
        </is>
      </c>
      <c r="BK673" s="297" t="inlineStr">
        <is>
          <t>0</t>
        </is>
      </c>
      <c r="BL673" s="297" t="inlineStr">
        <is>
          <t>0</t>
        </is>
      </c>
      <c r="BM673" s="297" t="inlineStr">
        <is>
          <t>0</t>
        </is>
      </c>
      <c r="BN673" s="297" t="inlineStr">
        <is>
          <t>0</t>
        </is>
      </c>
      <c r="BO673" s="285" t="inlineStr">
        <is>
          <t>0</t>
        </is>
      </c>
      <c r="BP673" s="297" t="inlineStr">
        <is>
          <t>0</t>
        </is>
      </c>
      <c r="BQ673" s="297" t="inlineStr">
        <is>
          <t>0</t>
        </is>
      </c>
      <c r="BR673" s="297" t="inlineStr">
        <is>
          <t>0</t>
        </is>
      </c>
      <c r="BS673" s="297" t="inlineStr">
        <is>
          <t>0</t>
        </is>
      </c>
      <c r="BT673" s="297" t="inlineStr">
        <is>
          <t>0</t>
        </is>
      </c>
      <c r="BU673" s="297" t="inlineStr">
        <is>
          <t>0</t>
        </is>
      </c>
      <c r="BV673" s="297" t="inlineStr">
        <is>
          <t>0</t>
        </is>
      </c>
      <c r="BW673" s="288" t="inlineStr">
        <is>
          <t>0</t>
        </is>
      </c>
      <c r="BX673" s="276">
        <f>SUM(IF(COUNTIF(#REF!, "*1.*"), 2, 0), IF(COUNTIF(#REF!, "*2.*"), 2, 0), IF(COUNTIF(#REF!, "*3.*"), 2, 0), IF(COUNTIF(#REF!, "*4.*"), 2, 0), IF(COUNTIF(#REF!, "*5.*"), 2, 0), IF(COUNTIF(#REF!, "*6.*"), 2, 0))</f>
        <v/>
      </c>
      <c r="BY673" s="277">
        <f t="array" ref="BY673">SUM(VALUE(AT673),VALUE(AU673),VALUE(AV673),VALUE(AW673),VALUE(AX673),VALUE(AY673),VALUE(AZ673),VALUE(BB673),VALUE(BC673),VALUE(BD673),VALUE(BE673),VALUE(BF673),VALUE(BG673),VALUE(BH673),VALUE(BI673),VALUE(BJ673),VALUE(BK673),VALUE(BL673),VALUE(BM673),VALUE(BN673),VALUE(BO673),VALUE(BP673),VALUE(BQ673),VALUE(BR673),VALUE(BS673),VALUE(BT673),VALUE(BU673),VALUE(BV673),VALUE(BW673))</f>
        <v/>
      </c>
      <c r="BZ673" s="307" t="n"/>
      <c r="CA673" s="307" t="n"/>
      <c r="CB673" s="307" t="n"/>
      <c r="CC673" s="307" t="n"/>
      <c r="CD673" s="307" t="n"/>
      <c r="CE673" s="307" t="n"/>
      <c r="CF673" s="307" t="n"/>
      <c r="CG673" s="307" t="n"/>
      <c r="CH673" s="307" t="n"/>
      <c r="CI673" s="307" t="n"/>
      <c r="CJ673" s="307" t="n"/>
      <c r="CK673" s="307" t="n"/>
      <c r="CL673" s="307" t="n"/>
      <c r="CM673" s="307" t="n"/>
      <c r="CN673" s="307" t="n"/>
      <c r="CO673" s="307" t="n"/>
      <c r="CP673" s="307" t="n"/>
      <c r="CQ673" s="307" t="n"/>
      <c r="CR673" s="279" t="inlineStr"/>
      <c r="CS673" s="280">
        <f>AVERAGE(Value(BY673),value(CR673))</f>
        <v/>
      </c>
      <c r="CT673" s="421">
        <f>(IF(OR(MediaScorecard!BH674="x", MediaScorecard!BI674="x",MediaScorecard!BJ674="x",MediaScorecard!BK674="x",MediaScorecard!BL674="x"),1, 2))</f>
        <v/>
      </c>
      <c r="CU673" s="308" t="n"/>
      <c r="CV673" s="308" t="n"/>
      <c r="CW673" s="308" t="n"/>
      <c r="CX673" s="309" t="n"/>
      <c r="CY673" s="308" t="n"/>
      <c r="CZ673" s="308" t="n"/>
      <c r="DA673" s="308" t="n"/>
    </row>
    <row r="674" ht="21" customHeight="1" s="590">
      <c r="A674" s="421" t="n"/>
      <c r="B674" s="270" t="n"/>
      <c r="C674" s="266" t="n"/>
      <c r="D674" s="267" t="inlineStr"/>
      <c r="E674" s="267" t="inlineStr"/>
      <c r="F674" s="268" t="inlineStr"/>
      <c r="G674" s="421" t="n"/>
      <c r="H674" s="269" t="n"/>
      <c r="I674" s="421" t="n"/>
      <c r="J674" s="421" t="n"/>
      <c r="K674" s="421" t="n"/>
      <c r="L674" s="421" t="n"/>
      <c r="M674" s="421" t="n"/>
      <c r="N674" s="421" t="n"/>
      <c r="O674" s="421" t="n"/>
      <c r="P674" s="421" t="n"/>
      <c r="Q674" s="421" t="n"/>
      <c r="R674" s="270" t="n"/>
      <c r="S674" s="421" t="n"/>
      <c r="T674" s="421" t="n"/>
      <c r="U674" s="421" t="n"/>
      <c r="V674" s="421" t="n"/>
      <c r="W674" s="421" t="n"/>
      <c r="X674" s="421" t="n"/>
      <c r="Y674" s="421" t="n"/>
      <c r="Z674" s="421" t="n"/>
      <c r="AA674" s="421" t="n"/>
      <c r="AB674" s="421" t="n"/>
      <c r="AC674" s="421" t="n"/>
      <c r="AD674" s="421" t="n"/>
      <c r="AE674" s="421" t="n"/>
      <c r="AF674" s="421" t="n"/>
      <c r="AG674" s="421" t="n"/>
      <c r="AH674" s="421" t="n"/>
      <c r="AI674" s="421" t="n"/>
      <c r="AJ674" s="297" t="n"/>
      <c r="AK674" s="297" t="n"/>
      <c r="AL674" s="284" t="n"/>
      <c r="AM674" s="297" t="n"/>
      <c r="AN674" s="285" t="n"/>
      <c r="AO674" s="297" t="n"/>
      <c r="AP674" s="297" t="n"/>
      <c r="AQ674" s="297" t="n"/>
      <c r="AR674" s="297" t="n"/>
      <c r="AS674" s="297" t="n"/>
      <c r="AT674" s="285" t="inlineStr">
        <is>
          <t>0</t>
        </is>
      </c>
      <c r="AU674" s="297" t="inlineStr">
        <is>
          <t>0</t>
        </is>
      </c>
      <c r="AV674" s="297" t="inlineStr">
        <is>
          <t>0</t>
        </is>
      </c>
      <c r="AW674" s="297" t="inlineStr">
        <is>
          <t>0</t>
        </is>
      </c>
      <c r="AX674" s="297" t="inlineStr">
        <is>
          <t>0</t>
        </is>
      </c>
      <c r="AY674" s="286" t="inlineStr">
        <is>
          <t>0</t>
        </is>
      </c>
      <c r="AZ674" s="286" t="inlineStr">
        <is>
          <t>0</t>
        </is>
      </c>
      <c r="BA674" s="287" t="inlineStr">
        <is>
          <t>0</t>
        </is>
      </c>
      <c r="BB674" s="286" t="inlineStr">
        <is>
          <t>0</t>
        </is>
      </c>
      <c r="BC674" s="286" t="inlineStr">
        <is>
          <t>0</t>
        </is>
      </c>
      <c r="BD674" s="286" t="inlineStr">
        <is>
          <t>0</t>
        </is>
      </c>
      <c r="BE674" s="286" t="inlineStr">
        <is>
          <t>0</t>
        </is>
      </c>
      <c r="BF674" s="286" t="inlineStr">
        <is>
          <t>0</t>
        </is>
      </c>
      <c r="BG674" s="286" t="inlineStr">
        <is>
          <t>0</t>
        </is>
      </c>
      <c r="BH674" s="297" t="inlineStr">
        <is>
          <t>0</t>
        </is>
      </c>
      <c r="BI674" s="297" t="inlineStr">
        <is>
          <t>0</t>
        </is>
      </c>
      <c r="BJ674" s="297" t="inlineStr">
        <is>
          <t>0</t>
        </is>
      </c>
      <c r="BK674" s="297" t="inlineStr">
        <is>
          <t>0</t>
        </is>
      </c>
      <c r="BL674" s="297" t="inlineStr">
        <is>
          <t>0</t>
        </is>
      </c>
      <c r="BM674" s="297" t="inlineStr">
        <is>
          <t>0</t>
        </is>
      </c>
      <c r="BN674" s="297" t="inlineStr">
        <is>
          <t>0</t>
        </is>
      </c>
      <c r="BO674" s="285" t="inlineStr">
        <is>
          <t>0</t>
        </is>
      </c>
      <c r="BP674" s="297" t="inlineStr">
        <is>
          <t>0</t>
        </is>
      </c>
      <c r="BQ674" s="297" t="inlineStr">
        <is>
          <t>0</t>
        </is>
      </c>
      <c r="BR674" s="297" t="inlineStr">
        <is>
          <t>0</t>
        </is>
      </c>
      <c r="BS674" s="297" t="inlineStr">
        <is>
          <t>0</t>
        </is>
      </c>
      <c r="BT674" s="297" t="inlineStr">
        <is>
          <t>0</t>
        </is>
      </c>
      <c r="BU674" s="297" t="inlineStr">
        <is>
          <t>0</t>
        </is>
      </c>
      <c r="BV674" s="297" t="inlineStr">
        <is>
          <t>0</t>
        </is>
      </c>
      <c r="BW674" s="288" t="inlineStr">
        <is>
          <t>0</t>
        </is>
      </c>
      <c r="BX674" s="276">
        <f>SUM(IF(COUNTIF(#REF!, "*1.*"), 2, 0), IF(COUNTIF(#REF!, "*2.*"), 2, 0), IF(COUNTIF(#REF!, "*3.*"), 2, 0), IF(COUNTIF(#REF!, "*4.*"), 2, 0), IF(COUNTIF(#REF!, "*5.*"), 2, 0), IF(COUNTIF(#REF!, "*6.*"), 2, 0))</f>
        <v/>
      </c>
      <c r="BY674" s="277">
        <f t="array" ref="BY674">SUM(VALUE(AT674),VALUE(AU674),VALUE(AV674),VALUE(AW674),VALUE(AX674),VALUE(AY674),VALUE(AZ674),VALUE(BB674),VALUE(BC674),VALUE(BD674),VALUE(BE674),VALUE(BF674),VALUE(BG674),VALUE(BH674),VALUE(BI674),VALUE(BJ674),VALUE(BK674),VALUE(BL674),VALUE(BM674),VALUE(BN674),VALUE(BO674),VALUE(BP674),VALUE(BQ674),VALUE(BR674),VALUE(BS674),VALUE(BT674),VALUE(BU674),VALUE(BV674),VALUE(BW674))</f>
        <v/>
      </c>
      <c r="BZ674" s="307" t="n"/>
      <c r="CA674" s="307" t="n"/>
      <c r="CB674" s="307" t="n"/>
      <c r="CC674" s="307" t="n"/>
      <c r="CD674" s="307" t="n"/>
      <c r="CE674" s="307" t="n"/>
      <c r="CF674" s="307" t="n"/>
      <c r="CG674" s="307" t="n"/>
      <c r="CH674" s="307" t="n"/>
      <c r="CI674" s="307" t="n"/>
      <c r="CJ674" s="307" t="n"/>
      <c r="CK674" s="307" t="n"/>
      <c r="CL674" s="307" t="n"/>
      <c r="CM674" s="307" t="n"/>
      <c r="CN674" s="307" t="n"/>
      <c r="CO674" s="307" t="n"/>
      <c r="CP674" s="307" t="n"/>
      <c r="CQ674" s="307" t="n"/>
      <c r="CR674" s="279" t="inlineStr"/>
      <c r="CS674" s="280">
        <f>AVERAGE(Value(BY674),value(CR674))</f>
        <v/>
      </c>
      <c r="CT674" s="421">
        <f>(IF(OR(MediaScorecard!BH675="x", MediaScorecard!BI675="x",MediaScorecard!BJ675="x",MediaScorecard!BK675="x",MediaScorecard!BL675="x"),1, 2))</f>
        <v/>
      </c>
      <c r="CU674" s="308" t="n"/>
      <c r="CV674" s="308" t="n"/>
      <c r="CW674" s="308" t="n"/>
      <c r="CX674" s="309" t="n"/>
      <c r="CY674" s="308" t="n"/>
      <c r="CZ674" s="308" t="n"/>
      <c r="DA674" s="308" t="n"/>
    </row>
    <row r="675" ht="21" customHeight="1" s="590">
      <c r="A675" s="421" t="n"/>
      <c r="B675" s="270" t="n"/>
      <c r="C675" s="266" t="n"/>
      <c r="D675" s="267" t="inlineStr"/>
      <c r="E675" s="267" t="inlineStr"/>
      <c r="F675" s="268" t="inlineStr"/>
      <c r="G675" s="421" t="n"/>
      <c r="H675" s="269" t="n"/>
      <c r="I675" s="421" t="n"/>
      <c r="J675" s="421" t="n"/>
      <c r="K675" s="421" t="n"/>
      <c r="L675" s="421" t="n"/>
      <c r="M675" s="421" t="n"/>
      <c r="N675" s="421" t="n"/>
      <c r="O675" s="421" t="n"/>
      <c r="P675" s="421" t="n"/>
      <c r="Q675" s="421" t="n"/>
      <c r="R675" s="270" t="n"/>
      <c r="S675" s="421" t="n"/>
      <c r="T675" s="421" t="n"/>
      <c r="U675" s="421" t="n"/>
      <c r="V675" s="421" t="n"/>
      <c r="W675" s="421" t="n"/>
      <c r="X675" s="421" t="n"/>
      <c r="Y675" s="421" t="n"/>
      <c r="Z675" s="421" t="n"/>
      <c r="AA675" s="421" t="n"/>
      <c r="AB675" s="421" t="n"/>
      <c r="AC675" s="421" t="n"/>
      <c r="AD675" s="421" t="n"/>
      <c r="AE675" s="421" t="n"/>
      <c r="AF675" s="421" t="n"/>
      <c r="AG675" s="421" t="n"/>
      <c r="AH675" s="421" t="n"/>
      <c r="AI675" s="421" t="n"/>
      <c r="AJ675" s="297" t="n"/>
      <c r="AK675" s="297" t="n"/>
      <c r="AL675" s="284" t="n"/>
      <c r="AM675" s="297" t="n"/>
      <c r="AN675" s="285" t="n"/>
      <c r="AO675" s="297" t="n"/>
      <c r="AP675" s="297" t="n"/>
      <c r="AQ675" s="297" t="n"/>
      <c r="AR675" s="297" t="n"/>
      <c r="AS675" s="297" t="n"/>
      <c r="AT675" s="285" t="inlineStr">
        <is>
          <t>0</t>
        </is>
      </c>
      <c r="AU675" s="297" t="inlineStr">
        <is>
          <t>0</t>
        </is>
      </c>
      <c r="AV675" s="297" t="inlineStr">
        <is>
          <t>0</t>
        </is>
      </c>
      <c r="AW675" s="297" t="inlineStr">
        <is>
          <t>0</t>
        </is>
      </c>
      <c r="AX675" s="297" t="inlineStr">
        <is>
          <t>0</t>
        </is>
      </c>
      <c r="AY675" s="286" t="inlineStr">
        <is>
          <t>0</t>
        </is>
      </c>
      <c r="AZ675" s="286" t="inlineStr">
        <is>
          <t>0</t>
        </is>
      </c>
      <c r="BA675" s="287" t="inlineStr">
        <is>
          <t>0</t>
        </is>
      </c>
      <c r="BB675" s="286" t="inlineStr">
        <is>
          <t>0</t>
        </is>
      </c>
      <c r="BC675" s="286" t="inlineStr">
        <is>
          <t>0</t>
        </is>
      </c>
      <c r="BD675" s="286" t="inlineStr">
        <is>
          <t>0</t>
        </is>
      </c>
      <c r="BE675" s="286" t="inlineStr">
        <is>
          <t>0</t>
        </is>
      </c>
      <c r="BF675" s="286" t="inlineStr">
        <is>
          <t>0</t>
        </is>
      </c>
      <c r="BG675" s="286" t="inlineStr">
        <is>
          <t>0</t>
        </is>
      </c>
      <c r="BH675" s="297" t="inlineStr">
        <is>
          <t>0</t>
        </is>
      </c>
      <c r="BI675" s="297" t="inlineStr">
        <is>
          <t>0</t>
        </is>
      </c>
      <c r="BJ675" s="297" t="inlineStr">
        <is>
          <t>0</t>
        </is>
      </c>
      <c r="BK675" s="297" t="inlineStr">
        <is>
          <t>0</t>
        </is>
      </c>
      <c r="BL675" s="297" t="inlineStr">
        <is>
          <t>0</t>
        </is>
      </c>
      <c r="BM675" s="297" t="inlineStr">
        <is>
          <t>0</t>
        </is>
      </c>
      <c r="BN675" s="297" t="inlineStr">
        <is>
          <t>0</t>
        </is>
      </c>
      <c r="BO675" s="285" t="inlineStr">
        <is>
          <t>0</t>
        </is>
      </c>
      <c r="BP675" s="297" t="inlineStr">
        <is>
          <t>0</t>
        </is>
      </c>
      <c r="BQ675" s="297" t="inlineStr">
        <is>
          <t>0</t>
        </is>
      </c>
      <c r="BR675" s="297" t="inlineStr">
        <is>
          <t>0</t>
        </is>
      </c>
      <c r="BS675" s="297" t="inlineStr">
        <is>
          <t>0</t>
        </is>
      </c>
      <c r="BT675" s="297" t="inlineStr">
        <is>
          <t>0</t>
        </is>
      </c>
      <c r="BU675" s="297" t="inlineStr">
        <is>
          <t>0</t>
        </is>
      </c>
      <c r="BV675" s="297" t="inlineStr">
        <is>
          <t>0</t>
        </is>
      </c>
      <c r="BW675" s="288" t="inlineStr">
        <is>
          <t>0</t>
        </is>
      </c>
      <c r="BX675" s="276">
        <f>SUM(IF(COUNTIF(#REF!, "*1.*"), 2, 0), IF(COUNTIF(#REF!, "*2.*"), 2, 0), IF(COUNTIF(#REF!, "*3.*"), 2, 0), IF(COUNTIF(#REF!, "*4.*"), 2, 0), IF(COUNTIF(#REF!, "*5.*"), 2, 0), IF(COUNTIF(#REF!, "*6.*"), 2, 0))</f>
        <v/>
      </c>
      <c r="BY675" s="277">
        <f t="array" ref="BY675">SUM(VALUE(AT675),VALUE(AU675),VALUE(AV675),VALUE(AW675),VALUE(AX675),VALUE(AY675),VALUE(AZ675),VALUE(BB675),VALUE(BC675),VALUE(BD675),VALUE(BE675),VALUE(BF675),VALUE(BG675),VALUE(BH675),VALUE(BI675),VALUE(BJ675),VALUE(BK675),VALUE(BL675),VALUE(BM675),VALUE(BN675),VALUE(BO675),VALUE(BP675),VALUE(BQ675),VALUE(BR675),VALUE(BS675),VALUE(BT675),VALUE(BU675),VALUE(BV675),VALUE(BW675))</f>
        <v/>
      </c>
      <c r="BZ675" s="307" t="n"/>
      <c r="CA675" s="307" t="n"/>
      <c r="CB675" s="307" t="n"/>
      <c r="CC675" s="307" t="n"/>
      <c r="CD675" s="307" t="n"/>
      <c r="CE675" s="307" t="n"/>
      <c r="CF675" s="307" t="n"/>
      <c r="CG675" s="307" t="n"/>
      <c r="CH675" s="307" t="n"/>
      <c r="CI675" s="307" t="n"/>
      <c r="CJ675" s="307" t="n"/>
      <c r="CK675" s="307" t="n"/>
      <c r="CL675" s="307" t="n"/>
      <c r="CM675" s="307" t="n"/>
      <c r="CN675" s="307" t="n"/>
      <c r="CO675" s="307" t="n"/>
      <c r="CP675" s="307" t="n"/>
      <c r="CQ675" s="307" t="n"/>
      <c r="CR675" s="279" t="inlineStr"/>
      <c r="CS675" s="280">
        <f>AVERAGE(Value(BY675),value(CR675))</f>
        <v/>
      </c>
      <c r="CT675" s="421">
        <f>(IF(OR(MediaScorecard!BH676="x", MediaScorecard!BI676="x",MediaScorecard!BJ676="x",MediaScorecard!BK676="x",MediaScorecard!BL676="x"),1, 2))</f>
        <v/>
      </c>
      <c r="CU675" s="308" t="n"/>
      <c r="CV675" s="308" t="n"/>
      <c r="CW675" s="308" t="n"/>
      <c r="CX675" s="309" t="n"/>
      <c r="CY675" s="308" t="n"/>
      <c r="CZ675" s="308" t="n"/>
      <c r="DA675" s="308" t="n"/>
    </row>
    <row r="676" ht="21" customHeight="1" s="590">
      <c r="A676" s="421" t="n"/>
      <c r="B676" s="270" t="n"/>
      <c r="C676" s="266" t="n"/>
      <c r="D676" s="267" t="inlineStr"/>
      <c r="E676" s="267" t="inlineStr"/>
      <c r="F676" s="268" t="inlineStr"/>
      <c r="G676" s="421" t="n"/>
      <c r="H676" s="269" t="n"/>
      <c r="I676" s="421" t="n"/>
      <c r="J676" s="421" t="n"/>
      <c r="K676" s="421" t="n"/>
      <c r="L676" s="421" t="n"/>
      <c r="M676" s="421" t="n"/>
      <c r="N676" s="421" t="n"/>
      <c r="O676" s="421" t="n"/>
      <c r="P676" s="421" t="n"/>
      <c r="Q676" s="421" t="n"/>
      <c r="R676" s="270" t="n"/>
      <c r="S676" s="421" t="n"/>
      <c r="T676" s="421" t="n"/>
      <c r="U676" s="421" t="n"/>
      <c r="V676" s="421" t="n"/>
      <c r="W676" s="421" t="n"/>
      <c r="X676" s="421" t="n"/>
      <c r="Y676" s="421" t="n"/>
      <c r="Z676" s="421" t="n"/>
      <c r="AA676" s="421" t="n"/>
      <c r="AB676" s="421" t="n"/>
      <c r="AC676" s="421" t="n"/>
      <c r="AD676" s="421" t="n"/>
      <c r="AE676" s="421" t="n"/>
      <c r="AF676" s="421" t="n"/>
      <c r="AG676" s="421" t="n"/>
      <c r="AH676" s="421" t="n"/>
      <c r="AI676" s="421" t="n"/>
      <c r="AJ676" s="297" t="n"/>
      <c r="AK676" s="297" t="n"/>
      <c r="AL676" s="284" t="n"/>
      <c r="AM676" s="297" t="n"/>
      <c r="AN676" s="285" t="n"/>
      <c r="AO676" s="297" t="n"/>
      <c r="AP676" s="297" t="n"/>
      <c r="AQ676" s="297" t="n"/>
      <c r="AR676" s="297" t="n"/>
      <c r="AS676" s="297" t="n"/>
      <c r="AT676" s="285" t="inlineStr">
        <is>
          <t>0</t>
        </is>
      </c>
      <c r="AU676" s="297" t="inlineStr">
        <is>
          <t>0</t>
        </is>
      </c>
      <c r="AV676" s="297" t="inlineStr">
        <is>
          <t>0</t>
        </is>
      </c>
      <c r="AW676" s="297" t="inlineStr">
        <is>
          <t>0</t>
        </is>
      </c>
      <c r="AX676" s="297" t="inlineStr">
        <is>
          <t>0</t>
        </is>
      </c>
      <c r="AY676" s="286" t="inlineStr">
        <is>
          <t>0</t>
        </is>
      </c>
      <c r="AZ676" s="286" t="inlineStr">
        <is>
          <t>0</t>
        </is>
      </c>
      <c r="BA676" s="287" t="inlineStr">
        <is>
          <t>0</t>
        </is>
      </c>
      <c r="BB676" s="286" t="inlineStr">
        <is>
          <t>0</t>
        </is>
      </c>
      <c r="BC676" s="286" t="inlineStr">
        <is>
          <t>0</t>
        </is>
      </c>
      <c r="BD676" s="286" t="inlineStr">
        <is>
          <t>0</t>
        </is>
      </c>
      <c r="BE676" s="286" t="inlineStr">
        <is>
          <t>0</t>
        </is>
      </c>
      <c r="BF676" s="286" t="inlineStr">
        <is>
          <t>0</t>
        </is>
      </c>
      <c r="BG676" s="286" t="inlineStr">
        <is>
          <t>0</t>
        </is>
      </c>
      <c r="BH676" s="297" t="inlineStr">
        <is>
          <t>0</t>
        </is>
      </c>
      <c r="BI676" s="297" t="inlineStr">
        <is>
          <t>0</t>
        </is>
      </c>
      <c r="BJ676" s="297" t="inlineStr">
        <is>
          <t>0</t>
        </is>
      </c>
      <c r="BK676" s="297" t="inlineStr">
        <is>
          <t>0</t>
        </is>
      </c>
      <c r="BL676" s="297" t="inlineStr">
        <is>
          <t>0</t>
        </is>
      </c>
      <c r="BM676" s="297" t="inlineStr">
        <is>
          <t>0</t>
        </is>
      </c>
      <c r="BN676" s="297" t="inlineStr">
        <is>
          <t>0</t>
        </is>
      </c>
      <c r="BO676" s="285" t="inlineStr">
        <is>
          <t>0</t>
        </is>
      </c>
      <c r="BP676" s="297" t="inlineStr">
        <is>
          <t>0</t>
        </is>
      </c>
      <c r="BQ676" s="297" t="inlineStr">
        <is>
          <t>0</t>
        </is>
      </c>
      <c r="BR676" s="297" t="inlineStr">
        <is>
          <t>0</t>
        </is>
      </c>
      <c r="BS676" s="297" t="inlineStr">
        <is>
          <t>0</t>
        </is>
      </c>
      <c r="BT676" s="297" t="inlineStr">
        <is>
          <t>0</t>
        </is>
      </c>
      <c r="BU676" s="297" t="inlineStr">
        <is>
          <t>0</t>
        </is>
      </c>
      <c r="BV676" s="297" t="inlineStr">
        <is>
          <t>0</t>
        </is>
      </c>
      <c r="BW676" s="288" t="inlineStr">
        <is>
          <t>0</t>
        </is>
      </c>
      <c r="BX676" s="276">
        <f>SUM(IF(COUNTIF(#REF!, "*1.*"), 2, 0), IF(COUNTIF(#REF!, "*2.*"), 2, 0), IF(COUNTIF(#REF!, "*3.*"), 2, 0), IF(COUNTIF(#REF!, "*4.*"), 2, 0), IF(COUNTIF(#REF!, "*5.*"), 2, 0), IF(COUNTIF(#REF!, "*6.*"), 2, 0))</f>
        <v/>
      </c>
      <c r="BY676" s="277">
        <f t="array" ref="BY676">SUM(VALUE(AT676),VALUE(AU676),VALUE(AV676),VALUE(AW676),VALUE(AX676),VALUE(AY676),VALUE(AZ676),VALUE(BB676),VALUE(BC676),VALUE(BD676),VALUE(BE676),VALUE(BF676),VALUE(BG676),VALUE(BH676),VALUE(BI676),VALUE(BJ676),VALUE(BK676),VALUE(BL676),VALUE(BM676),VALUE(BN676),VALUE(BO676),VALUE(BP676),VALUE(BQ676),VALUE(BR676),VALUE(BS676),VALUE(BT676),VALUE(BU676),VALUE(BV676),VALUE(BW676))</f>
        <v/>
      </c>
      <c r="BZ676" s="307" t="n"/>
      <c r="CA676" s="307" t="n"/>
      <c r="CB676" s="307" t="n"/>
      <c r="CC676" s="307" t="n"/>
      <c r="CD676" s="307" t="n"/>
      <c r="CE676" s="307" t="n"/>
      <c r="CF676" s="307" t="n"/>
      <c r="CG676" s="307" t="n"/>
      <c r="CH676" s="307" t="n"/>
      <c r="CI676" s="307" t="n"/>
      <c r="CJ676" s="307" t="n"/>
      <c r="CK676" s="307" t="n"/>
      <c r="CL676" s="307" t="n"/>
      <c r="CM676" s="307" t="n"/>
      <c r="CN676" s="307" t="n"/>
      <c r="CO676" s="307" t="n"/>
      <c r="CP676" s="307" t="n"/>
      <c r="CQ676" s="307" t="n"/>
      <c r="CR676" s="279" t="inlineStr"/>
      <c r="CS676" s="280">
        <f>AVERAGE(Value(BY676),value(CR676))</f>
        <v/>
      </c>
      <c r="CT676" s="421">
        <f>(IF(OR(MediaScorecard!BH677="x", MediaScorecard!BI677="x",MediaScorecard!BJ677="x",MediaScorecard!BK677="x",MediaScorecard!BL677="x"),1, 2))</f>
        <v/>
      </c>
      <c r="CU676" s="308" t="n"/>
      <c r="CV676" s="308" t="n"/>
      <c r="CW676" s="308" t="n"/>
      <c r="CX676" s="309" t="n"/>
      <c r="CY676" s="308" t="n"/>
      <c r="CZ676" s="308" t="n"/>
      <c r="DA676" s="308" t="n"/>
    </row>
    <row r="677" ht="21" customHeight="1" s="590">
      <c r="A677" s="421" t="n"/>
      <c r="B677" s="270" t="n"/>
      <c r="C677" s="266" t="n"/>
      <c r="D677" s="267" t="inlineStr"/>
      <c r="E677" s="267" t="inlineStr"/>
      <c r="F677" s="268" t="inlineStr"/>
      <c r="G677" s="421" t="n"/>
      <c r="H677" s="269" t="n"/>
      <c r="I677" s="421" t="n"/>
      <c r="J677" s="421" t="n"/>
      <c r="K677" s="421" t="n"/>
      <c r="L677" s="421" t="n"/>
      <c r="M677" s="421" t="n"/>
      <c r="N677" s="421" t="n"/>
      <c r="O677" s="421" t="n"/>
      <c r="P677" s="421" t="n"/>
      <c r="Q677" s="421" t="n"/>
      <c r="R677" s="270" t="n"/>
      <c r="S677" s="421" t="n"/>
      <c r="T677" s="421" t="n"/>
      <c r="U677" s="421" t="n"/>
      <c r="V677" s="421" t="n"/>
      <c r="W677" s="421" t="n"/>
      <c r="X677" s="421" t="n"/>
      <c r="Y677" s="421" t="n"/>
      <c r="Z677" s="421" t="n"/>
      <c r="AA677" s="421" t="n"/>
      <c r="AB677" s="421" t="n"/>
      <c r="AC677" s="421" t="n"/>
      <c r="AD677" s="421" t="n"/>
      <c r="AE677" s="421" t="n"/>
      <c r="AF677" s="421" t="n"/>
      <c r="AG677" s="421" t="n"/>
      <c r="AH677" s="421" t="n"/>
      <c r="AI677" s="421" t="n"/>
      <c r="AJ677" s="297" t="n"/>
      <c r="AK677" s="297" t="n"/>
      <c r="AL677" s="284" t="n"/>
      <c r="AM677" s="297" t="n"/>
      <c r="AN677" s="285" t="n"/>
      <c r="AO677" s="297" t="n"/>
      <c r="AP677" s="297" t="n"/>
      <c r="AQ677" s="297" t="n"/>
      <c r="AR677" s="297" t="n"/>
      <c r="AS677" s="297" t="n"/>
      <c r="AT677" s="285" t="inlineStr">
        <is>
          <t>0</t>
        </is>
      </c>
      <c r="AU677" s="297" t="inlineStr">
        <is>
          <t>0</t>
        </is>
      </c>
      <c r="AV677" s="297" t="inlineStr">
        <is>
          <t>0</t>
        </is>
      </c>
      <c r="AW677" s="297" t="inlineStr">
        <is>
          <t>0</t>
        </is>
      </c>
      <c r="AX677" s="297" t="inlineStr">
        <is>
          <t>0</t>
        </is>
      </c>
      <c r="AY677" s="286" t="inlineStr">
        <is>
          <t>0</t>
        </is>
      </c>
      <c r="AZ677" s="286" t="inlineStr">
        <is>
          <t>0</t>
        </is>
      </c>
      <c r="BA677" s="287" t="inlineStr">
        <is>
          <t>0</t>
        </is>
      </c>
      <c r="BB677" s="286" t="inlineStr">
        <is>
          <t>0</t>
        </is>
      </c>
      <c r="BC677" s="286" t="inlineStr">
        <is>
          <t>0</t>
        </is>
      </c>
      <c r="BD677" s="286" t="inlineStr">
        <is>
          <t>0</t>
        </is>
      </c>
      <c r="BE677" s="286" t="inlineStr">
        <is>
          <t>0</t>
        </is>
      </c>
      <c r="BF677" s="286" t="inlineStr">
        <is>
          <t>0</t>
        </is>
      </c>
      <c r="BG677" s="286" t="inlineStr">
        <is>
          <t>0</t>
        </is>
      </c>
      <c r="BH677" s="297" t="inlineStr">
        <is>
          <t>0</t>
        </is>
      </c>
      <c r="BI677" s="297" t="inlineStr">
        <is>
          <t>0</t>
        </is>
      </c>
      <c r="BJ677" s="297" t="inlineStr">
        <is>
          <t>0</t>
        </is>
      </c>
      <c r="BK677" s="297" t="inlineStr">
        <is>
          <t>0</t>
        </is>
      </c>
      <c r="BL677" s="297" t="inlineStr">
        <is>
          <t>0</t>
        </is>
      </c>
      <c r="BM677" s="297" t="inlineStr">
        <is>
          <t>0</t>
        </is>
      </c>
      <c r="BN677" s="297" t="inlineStr">
        <is>
          <t>0</t>
        </is>
      </c>
      <c r="BO677" s="285" t="inlineStr">
        <is>
          <t>0</t>
        </is>
      </c>
      <c r="BP677" s="297" t="inlineStr">
        <is>
          <t>0</t>
        </is>
      </c>
      <c r="BQ677" s="297" t="inlineStr">
        <is>
          <t>0</t>
        </is>
      </c>
      <c r="BR677" s="297" t="inlineStr">
        <is>
          <t>0</t>
        </is>
      </c>
      <c r="BS677" s="297" t="inlineStr">
        <is>
          <t>0</t>
        </is>
      </c>
      <c r="BT677" s="297" t="inlineStr">
        <is>
          <t>0</t>
        </is>
      </c>
      <c r="BU677" s="297" t="inlineStr">
        <is>
          <t>0</t>
        </is>
      </c>
      <c r="BV677" s="297" t="inlineStr">
        <is>
          <t>0</t>
        </is>
      </c>
      <c r="BW677" s="288" t="inlineStr">
        <is>
          <t>0</t>
        </is>
      </c>
      <c r="BX677" s="276">
        <f>SUM(IF(COUNTIF(#REF!, "*1.*"), 2, 0), IF(COUNTIF(#REF!, "*2.*"), 2, 0), IF(COUNTIF(#REF!, "*3.*"), 2, 0), IF(COUNTIF(#REF!, "*4.*"), 2, 0), IF(COUNTIF(#REF!, "*5.*"), 2, 0), IF(COUNTIF(#REF!, "*6.*"), 2, 0))</f>
        <v/>
      </c>
      <c r="BY677" s="277">
        <f t="array" ref="BY677">SUM(VALUE(AT677),VALUE(AU677),VALUE(AV677),VALUE(AW677),VALUE(AX677),VALUE(AY677),VALUE(AZ677),VALUE(BB677),VALUE(BC677),VALUE(BD677),VALUE(BE677),VALUE(BF677),VALUE(BG677),VALUE(BH677),VALUE(BI677),VALUE(BJ677),VALUE(BK677),VALUE(BL677),VALUE(BM677),VALUE(BN677),VALUE(BO677),VALUE(BP677),VALUE(BQ677),VALUE(BR677),VALUE(BS677),VALUE(BT677),VALUE(BU677),VALUE(BV677),VALUE(BW677))</f>
        <v/>
      </c>
      <c r="BZ677" s="307" t="n"/>
      <c r="CA677" s="307" t="n"/>
      <c r="CB677" s="307" t="n"/>
      <c r="CC677" s="307" t="n"/>
      <c r="CD677" s="307" t="n"/>
      <c r="CE677" s="307" t="n"/>
      <c r="CF677" s="307" t="n"/>
      <c r="CG677" s="307" t="n"/>
      <c r="CH677" s="307" t="n"/>
      <c r="CI677" s="307" t="n"/>
      <c r="CJ677" s="307" t="n"/>
      <c r="CK677" s="307" t="n"/>
      <c r="CL677" s="307" t="n"/>
      <c r="CM677" s="307" t="n"/>
      <c r="CN677" s="307" t="n"/>
      <c r="CO677" s="307" t="n"/>
      <c r="CP677" s="307" t="n"/>
      <c r="CQ677" s="307" t="n"/>
      <c r="CR677" s="279" t="inlineStr"/>
      <c r="CS677" s="280">
        <f>AVERAGE(Value(BY677),value(CR677))</f>
        <v/>
      </c>
      <c r="CT677" s="421">
        <f>(IF(OR(MediaScorecard!BH678="x", MediaScorecard!BI678="x",MediaScorecard!BJ678="x",MediaScorecard!BK678="x",MediaScorecard!BL678="x"),1, 2))</f>
        <v/>
      </c>
      <c r="CU677" s="308" t="n"/>
      <c r="CV677" s="308" t="n"/>
      <c r="CW677" s="308" t="n"/>
      <c r="CX677" s="309" t="n"/>
      <c r="CY677" s="308" t="n"/>
      <c r="CZ677" s="308" t="n"/>
      <c r="DA677" s="308" t="n"/>
    </row>
    <row r="678" ht="21" customHeight="1" s="590">
      <c r="A678" s="421" t="n"/>
      <c r="B678" s="270" t="n"/>
      <c r="C678" s="266" t="n"/>
      <c r="D678" s="267" t="inlineStr"/>
      <c r="E678" s="267" t="inlineStr"/>
      <c r="F678" s="268" t="inlineStr"/>
      <c r="G678" s="421" t="n"/>
      <c r="H678" s="269" t="n"/>
      <c r="I678" s="421" t="n"/>
      <c r="J678" s="421" t="n"/>
      <c r="K678" s="421" t="n"/>
      <c r="L678" s="421" t="n"/>
      <c r="M678" s="421" t="n"/>
      <c r="N678" s="421" t="n"/>
      <c r="O678" s="421" t="n"/>
      <c r="P678" s="421" t="n"/>
      <c r="Q678" s="421" t="n"/>
      <c r="R678" s="270" t="n"/>
      <c r="S678" s="421" t="n"/>
      <c r="T678" s="421" t="n"/>
      <c r="U678" s="421" t="n"/>
      <c r="V678" s="421" t="n"/>
      <c r="W678" s="421" t="n"/>
      <c r="X678" s="421" t="n"/>
      <c r="Y678" s="421" t="n"/>
      <c r="Z678" s="421" t="n"/>
      <c r="AA678" s="421" t="n"/>
      <c r="AB678" s="421" t="n"/>
      <c r="AC678" s="421" t="n"/>
      <c r="AD678" s="421" t="n"/>
      <c r="AE678" s="421" t="n"/>
      <c r="AF678" s="421" t="n"/>
      <c r="AG678" s="421" t="n"/>
      <c r="AH678" s="421" t="n"/>
      <c r="AI678" s="421" t="n"/>
      <c r="AJ678" s="297" t="n"/>
      <c r="AK678" s="297" t="n"/>
      <c r="AL678" s="284" t="n"/>
      <c r="AM678" s="297" t="n"/>
      <c r="AN678" s="285" t="n"/>
      <c r="AO678" s="297" t="n"/>
      <c r="AP678" s="297" t="n"/>
      <c r="AQ678" s="297" t="n"/>
      <c r="AR678" s="297" t="n"/>
      <c r="AS678" s="297" t="n"/>
      <c r="AT678" s="285" t="inlineStr">
        <is>
          <t>0</t>
        </is>
      </c>
      <c r="AU678" s="297" t="inlineStr">
        <is>
          <t>0</t>
        </is>
      </c>
      <c r="AV678" s="297" t="inlineStr">
        <is>
          <t>0</t>
        </is>
      </c>
      <c r="AW678" s="297" t="inlineStr">
        <is>
          <t>0</t>
        </is>
      </c>
      <c r="AX678" s="297" t="inlineStr">
        <is>
          <t>0</t>
        </is>
      </c>
      <c r="AY678" s="286" t="inlineStr">
        <is>
          <t>0</t>
        </is>
      </c>
      <c r="AZ678" s="286" t="inlineStr">
        <is>
          <t>0</t>
        </is>
      </c>
      <c r="BA678" s="287" t="inlineStr">
        <is>
          <t>0</t>
        </is>
      </c>
      <c r="BB678" s="286" t="inlineStr">
        <is>
          <t>0</t>
        </is>
      </c>
      <c r="BC678" s="286" t="inlineStr">
        <is>
          <t>0</t>
        </is>
      </c>
      <c r="BD678" s="286" t="inlineStr">
        <is>
          <t>0</t>
        </is>
      </c>
      <c r="BE678" s="286" t="inlineStr">
        <is>
          <t>0</t>
        </is>
      </c>
      <c r="BF678" s="286" t="inlineStr">
        <is>
          <t>0</t>
        </is>
      </c>
      <c r="BG678" s="286" t="inlineStr">
        <is>
          <t>0</t>
        </is>
      </c>
      <c r="BH678" s="297" t="inlineStr">
        <is>
          <t>0</t>
        </is>
      </c>
      <c r="BI678" s="297" t="inlineStr">
        <is>
          <t>0</t>
        </is>
      </c>
      <c r="BJ678" s="297" t="inlineStr">
        <is>
          <t>0</t>
        </is>
      </c>
      <c r="BK678" s="297" t="inlineStr">
        <is>
          <t>0</t>
        </is>
      </c>
      <c r="BL678" s="297" t="inlineStr">
        <is>
          <t>0</t>
        </is>
      </c>
      <c r="BM678" s="297" t="inlineStr">
        <is>
          <t>0</t>
        </is>
      </c>
      <c r="BN678" s="297" t="inlineStr">
        <is>
          <t>0</t>
        </is>
      </c>
      <c r="BO678" s="285" t="inlineStr">
        <is>
          <t>0</t>
        </is>
      </c>
      <c r="BP678" s="297" t="inlineStr">
        <is>
          <t>0</t>
        </is>
      </c>
      <c r="BQ678" s="297" t="inlineStr">
        <is>
          <t>0</t>
        </is>
      </c>
      <c r="BR678" s="297" t="inlineStr">
        <is>
          <t>0</t>
        </is>
      </c>
      <c r="BS678" s="297" t="inlineStr">
        <is>
          <t>0</t>
        </is>
      </c>
      <c r="BT678" s="297" t="inlineStr">
        <is>
          <t>0</t>
        </is>
      </c>
      <c r="BU678" s="297" t="inlineStr">
        <is>
          <t>0</t>
        </is>
      </c>
      <c r="BV678" s="297" t="inlineStr">
        <is>
          <t>0</t>
        </is>
      </c>
      <c r="BW678" s="288" t="inlineStr">
        <is>
          <t>0</t>
        </is>
      </c>
      <c r="BX678" s="276">
        <f>SUM(IF(COUNTIF(#REF!, "*1.*"), 2, 0), IF(COUNTIF(#REF!, "*2.*"), 2, 0), IF(COUNTIF(#REF!, "*3.*"), 2, 0), IF(COUNTIF(#REF!, "*4.*"), 2, 0), IF(COUNTIF(#REF!, "*5.*"), 2, 0), IF(COUNTIF(#REF!, "*6.*"), 2, 0))</f>
        <v/>
      </c>
      <c r="BY678" s="277">
        <f t="array" ref="BY678">SUM(VALUE(AT678),VALUE(AU678),VALUE(AV678),VALUE(AW678),VALUE(AX678),VALUE(AY678),VALUE(AZ678),VALUE(BB678),VALUE(BC678),VALUE(BD678),VALUE(BE678),VALUE(BF678),VALUE(BG678),VALUE(BH678),VALUE(BI678),VALUE(BJ678),VALUE(BK678),VALUE(BL678),VALUE(BM678),VALUE(BN678),VALUE(BO678),VALUE(BP678),VALUE(BQ678),VALUE(BR678),VALUE(BS678),VALUE(BT678),VALUE(BU678),VALUE(BV678),VALUE(BW678))</f>
        <v/>
      </c>
      <c r="BZ678" s="303" t="n"/>
      <c r="CA678" s="303" t="n"/>
      <c r="CB678" s="303" t="n"/>
      <c r="CC678" s="303" t="n"/>
      <c r="CD678" s="303" t="n"/>
      <c r="CE678" s="303" t="n"/>
      <c r="CF678" s="303" t="n"/>
      <c r="CG678" s="303" t="n"/>
      <c r="CH678" s="303" t="n"/>
      <c r="CI678" s="303" t="n"/>
      <c r="CJ678" s="303" t="n"/>
      <c r="CK678" s="303" t="n"/>
      <c r="CL678" s="303" t="n"/>
      <c r="CM678" s="303" t="n"/>
      <c r="CN678" s="303" t="n"/>
      <c r="CO678" s="303" t="n"/>
      <c r="CP678" s="303" t="n"/>
      <c r="CQ678" s="303" t="n"/>
      <c r="CR678" s="279" t="inlineStr"/>
      <c r="CS678" s="280">
        <f>AVERAGE(Value(BY678),value(CR678))</f>
        <v/>
      </c>
      <c r="CT678" s="421">
        <f>(IF(OR(MediaScorecard!BH679="x", MediaScorecard!BI679="x",MediaScorecard!BJ679="x",MediaScorecard!BK679="x",MediaScorecard!BL679="x"),1, 2))</f>
        <v/>
      </c>
      <c r="CU678" s="304" t="n"/>
      <c r="CV678" s="304" t="n"/>
      <c r="CW678" s="304" t="n"/>
      <c r="CX678" s="305" t="n"/>
      <c r="CY678" s="304" t="n"/>
      <c r="CZ678" s="304" t="n"/>
      <c r="DA678" s="304" t="n"/>
    </row>
    <row r="679" ht="21" customHeight="1" s="590">
      <c r="A679" s="421" t="n"/>
      <c r="B679" s="270" t="n"/>
      <c r="C679" s="266" t="n"/>
      <c r="D679" s="267" t="inlineStr"/>
      <c r="E679" s="267" t="inlineStr"/>
      <c r="F679" s="268" t="inlineStr"/>
      <c r="G679" s="421" t="n"/>
      <c r="H679" s="269" t="n"/>
      <c r="I679" s="421" t="n"/>
      <c r="J679" s="421" t="n"/>
      <c r="K679" s="421" t="n"/>
      <c r="L679" s="421" t="n"/>
      <c r="M679" s="421" t="n"/>
      <c r="N679" s="421" t="n"/>
      <c r="O679" s="421" t="n"/>
      <c r="P679" s="421" t="n"/>
      <c r="Q679" s="421" t="n"/>
      <c r="R679" s="270" t="n"/>
      <c r="S679" s="421" t="n"/>
      <c r="T679" s="421" t="n"/>
      <c r="U679" s="421" t="n"/>
      <c r="V679" s="421" t="n"/>
      <c r="W679" s="421" t="n"/>
      <c r="X679" s="421" t="n"/>
      <c r="Y679" s="421" t="n"/>
      <c r="Z679" s="421" t="n"/>
      <c r="AA679" s="421" t="n"/>
      <c r="AB679" s="421" t="n"/>
      <c r="AC679" s="421" t="n"/>
      <c r="AD679" s="421" t="n"/>
      <c r="AE679" s="421" t="n"/>
      <c r="AF679" s="421" t="n"/>
      <c r="AG679" s="421" t="n"/>
      <c r="AH679" s="421" t="n"/>
      <c r="AI679" s="421" t="n"/>
      <c r="AJ679" s="297" t="n"/>
      <c r="AK679" s="297" t="n"/>
      <c r="AL679" s="284" t="n"/>
      <c r="AM679" s="297" t="n"/>
      <c r="AN679" s="285" t="n"/>
      <c r="AO679" s="297" t="n"/>
      <c r="AP679" s="297" t="n"/>
      <c r="AQ679" s="297" t="n"/>
      <c r="AR679" s="297" t="n"/>
      <c r="AS679" s="297" t="n"/>
      <c r="AT679" s="285" t="inlineStr">
        <is>
          <t>0</t>
        </is>
      </c>
      <c r="AU679" s="297" t="inlineStr">
        <is>
          <t>0</t>
        </is>
      </c>
      <c r="AV679" s="297" t="inlineStr">
        <is>
          <t>0</t>
        </is>
      </c>
      <c r="AW679" s="297" t="inlineStr">
        <is>
          <t>0</t>
        </is>
      </c>
      <c r="AX679" s="297" t="inlineStr">
        <is>
          <t>0</t>
        </is>
      </c>
      <c r="AY679" s="286" t="inlineStr">
        <is>
          <t>0</t>
        </is>
      </c>
      <c r="AZ679" s="286" t="inlineStr">
        <is>
          <t>0</t>
        </is>
      </c>
      <c r="BA679" s="287" t="inlineStr">
        <is>
          <t>0</t>
        </is>
      </c>
      <c r="BB679" s="286" t="inlineStr">
        <is>
          <t>0</t>
        </is>
      </c>
      <c r="BC679" s="286" t="inlineStr">
        <is>
          <t>0</t>
        </is>
      </c>
      <c r="BD679" s="286" t="inlineStr">
        <is>
          <t>0</t>
        </is>
      </c>
      <c r="BE679" s="286" t="inlineStr">
        <is>
          <t>0</t>
        </is>
      </c>
      <c r="BF679" s="286" t="inlineStr">
        <is>
          <t>0</t>
        </is>
      </c>
      <c r="BG679" s="286" t="inlineStr">
        <is>
          <t>0</t>
        </is>
      </c>
      <c r="BH679" s="297" t="inlineStr">
        <is>
          <t>0</t>
        </is>
      </c>
      <c r="BI679" s="297" t="inlineStr">
        <is>
          <t>0</t>
        </is>
      </c>
      <c r="BJ679" s="297" t="inlineStr">
        <is>
          <t>0</t>
        </is>
      </c>
      <c r="BK679" s="297" t="inlineStr">
        <is>
          <t>0</t>
        </is>
      </c>
      <c r="BL679" s="297" t="inlineStr">
        <is>
          <t>0</t>
        </is>
      </c>
      <c r="BM679" s="297" t="inlineStr">
        <is>
          <t>0</t>
        </is>
      </c>
      <c r="BN679" s="297" t="inlineStr">
        <is>
          <t>0</t>
        </is>
      </c>
      <c r="BO679" s="285" t="inlineStr">
        <is>
          <t>0</t>
        </is>
      </c>
      <c r="BP679" s="297" t="inlineStr">
        <is>
          <t>0</t>
        </is>
      </c>
      <c r="BQ679" s="297" t="inlineStr">
        <is>
          <t>0</t>
        </is>
      </c>
      <c r="BR679" s="297" t="inlineStr">
        <is>
          <t>0</t>
        </is>
      </c>
      <c r="BS679" s="297" t="inlineStr">
        <is>
          <t>0</t>
        </is>
      </c>
      <c r="BT679" s="297" t="inlineStr">
        <is>
          <t>0</t>
        </is>
      </c>
      <c r="BU679" s="297" t="inlineStr">
        <is>
          <t>0</t>
        </is>
      </c>
      <c r="BV679" s="297" t="inlineStr">
        <is>
          <t>0</t>
        </is>
      </c>
      <c r="BW679" s="288" t="inlineStr">
        <is>
          <t>0</t>
        </is>
      </c>
      <c r="BX679" s="276">
        <f>SUM(IF(COUNTIF(#REF!, "*1.*"), 2, 0), IF(COUNTIF(#REF!, "*2.*"), 2, 0), IF(COUNTIF(#REF!, "*3.*"), 2, 0), IF(COUNTIF(#REF!, "*4.*"), 2, 0), IF(COUNTIF(#REF!, "*5.*"), 2, 0), IF(COUNTIF(#REF!, "*6.*"), 2, 0))</f>
        <v/>
      </c>
      <c r="BY679" s="277">
        <f t="array" ref="BY679">SUM(VALUE(AT679),VALUE(AU679),VALUE(AV679),VALUE(AW679),VALUE(AX679),VALUE(AY679),VALUE(AZ679),VALUE(BB679),VALUE(BC679),VALUE(BD679),VALUE(BE679),VALUE(BF679),VALUE(BG679),VALUE(BH679),VALUE(BI679),VALUE(BJ679),VALUE(BK679),VALUE(BL679),VALUE(BM679),VALUE(BN679),VALUE(BO679),VALUE(BP679),VALUE(BQ679),VALUE(BR679),VALUE(BS679),VALUE(BT679),VALUE(BU679),VALUE(BV679),VALUE(BW679))</f>
        <v/>
      </c>
      <c r="BZ679" s="303" t="n"/>
      <c r="CA679" s="303" t="n"/>
      <c r="CB679" s="303" t="n"/>
      <c r="CC679" s="303" t="n"/>
      <c r="CD679" s="303" t="n"/>
      <c r="CE679" s="303" t="n"/>
      <c r="CF679" s="303" t="n"/>
      <c r="CG679" s="303" t="n"/>
      <c r="CH679" s="303" t="n"/>
      <c r="CI679" s="303" t="n"/>
      <c r="CJ679" s="303" t="n"/>
      <c r="CK679" s="303" t="n"/>
      <c r="CL679" s="303" t="n"/>
      <c r="CM679" s="303" t="n"/>
      <c r="CN679" s="303" t="n"/>
      <c r="CO679" s="303" t="n"/>
      <c r="CP679" s="303" t="n"/>
      <c r="CQ679" s="303" t="n"/>
      <c r="CR679" s="279" t="inlineStr"/>
      <c r="CS679" s="280">
        <f>AVERAGE(Value(BY679),value(CR679))</f>
        <v/>
      </c>
      <c r="CT679" s="421">
        <f>(IF(OR(MediaScorecard!BH680="x", MediaScorecard!BI680="x",MediaScorecard!BJ680="x",MediaScorecard!BK680="x",MediaScorecard!BL680="x"),1, 2))</f>
        <v/>
      </c>
      <c r="CU679" s="304" t="n"/>
      <c r="CV679" s="304" t="n"/>
      <c r="CW679" s="304" t="n"/>
      <c r="CX679" s="305" t="n"/>
      <c r="CY679" s="304" t="n"/>
      <c r="CZ679" s="304" t="n"/>
      <c r="DA679" s="304" t="n"/>
    </row>
    <row r="680" ht="21" customHeight="1" s="590">
      <c r="A680" s="421" t="n"/>
      <c r="B680" s="270" t="n"/>
      <c r="C680" s="266" t="n"/>
      <c r="D680" s="267" t="inlineStr"/>
      <c r="E680" s="267" t="inlineStr"/>
      <c r="F680" s="268" t="inlineStr"/>
      <c r="G680" s="421" t="n"/>
      <c r="H680" s="269" t="n"/>
      <c r="I680" s="421" t="n"/>
      <c r="J680" s="421" t="n"/>
      <c r="K680" s="421" t="n"/>
      <c r="L680" s="421" t="n"/>
      <c r="M680" s="421" t="n"/>
      <c r="N680" s="421" t="n"/>
      <c r="O680" s="421" t="n"/>
      <c r="P680" s="421" t="n"/>
      <c r="Q680" s="421" t="n"/>
      <c r="R680" s="270" t="n"/>
      <c r="S680" s="421" t="n"/>
      <c r="T680" s="421" t="n"/>
      <c r="U680" s="421" t="n"/>
      <c r="V680" s="421" t="n"/>
      <c r="W680" s="421" t="n"/>
      <c r="X680" s="421" t="n"/>
      <c r="Y680" s="421" t="n"/>
      <c r="Z680" s="421" t="n"/>
      <c r="AA680" s="421" t="n"/>
      <c r="AB680" s="421" t="n"/>
      <c r="AC680" s="421" t="n"/>
      <c r="AD680" s="421" t="n"/>
      <c r="AE680" s="421" t="n"/>
      <c r="AF680" s="421" t="n"/>
      <c r="AG680" s="421" t="n"/>
      <c r="AH680" s="421" t="n"/>
      <c r="AI680" s="421" t="n"/>
      <c r="AJ680" s="297" t="n"/>
      <c r="AK680" s="297" t="n"/>
      <c r="AL680" s="284" t="n"/>
      <c r="AM680" s="297" t="n"/>
      <c r="AN680" s="285" t="n"/>
      <c r="AO680" s="297" t="n"/>
      <c r="AP680" s="297" t="n"/>
      <c r="AQ680" s="297" t="n"/>
      <c r="AR680" s="297" t="n"/>
      <c r="AS680" s="297" t="n"/>
      <c r="AT680" s="285" t="inlineStr">
        <is>
          <t>0</t>
        </is>
      </c>
      <c r="AU680" s="297" t="inlineStr">
        <is>
          <t>0</t>
        </is>
      </c>
      <c r="AV680" s="297" t="inlineStr">
        <is>
          <t>0</t>
        </is>
      </c>
      <c r="AW680" s="297" t="inlineStr">
        <is>
          <t>0</t>
        </is>
      </c>
      <c r="AX680" s="297" t="inlineStr">
        <is>
          <t>0</t>
        </is>
      </c>
      <c r="AY680" s="286" t="inlineStr">
        <is>
          <t>0</t>
        </is>
      </c>
      <c r="AZ680" s="286" t="inlineStr">
        <is>
          <t>0</t>
        </is>
      </c>
      <c r="BA680" s="287" t="inlineStr">
        <is>
          <t>0</t>
        </is>
      </c>
      <c r="BB680" s="286" t="inlineStr">
        <is>
          <t>0</t>
        </is>
      </c>
      <c r="BC680" s="286" t="inlineStr">
        <is>
          <t>0</t>
        </is>
      </c>
      <c r="BD680" s="286" t="inlineStr">
        <is>
          <t>0</t>
        </is>
      </c>
      <c r="BE680" s="286" t="inlineStr">
        <is>
          <t>0</t>
        </is>
      </c>
      <c r="BF680" s="286" t="inlineStr">
        <is>
          <t>0</t>
        </is>
      </c>
      <c r="BG680" s="286" t="inlineStr">
        <is>
          <t>0</t>
        </is>
      </c>
      <c r="BH680" s="297" t="inlineStr">
        <is>
          <t>0</t>
        </is>
      </c>
      <c r="BI680" s="297" t="inlineStr">
        <is>
          <t>0</t>
        </is>
      </c>
      <c r="BJ680" s="297" t="inlineStr">
        <is>
          <t>0</t>
        </is>
      </c>
      <c r="BK680" s="297" t="inlineStr">
        <is>
          <t>0</t>
        </is>
      </c>
      <c r="BL680" s="297" t="inlineStr">
        <is>
          <t>0</t>
        </is>
      </c>
      <c r="BM680" s="297" t="inlineStr">
        <is>
          <t>0</t>
        </is>
      </c>
      <c r="BN680" s="297" t="inlineStr">
        <is>
          <t>0</t>
        </is>
      </c>
      <c r="BO680" s="285" t="inlineStr">
        <is>
          <t>0</t>
        </is>
      </c>
      <c r="BP680" s="297" t="inlineStr">
        <is>
          <t>0</t>
        </is>
      </c>
      <c r="BQ680" s="297" t="inlineStr">
        <is>
          <t>0</t>
        </is>
      </c>
      <c r="BR680" s="297" t="inlineStr">
        <is>
          <t>0</t>
        </is>
      </c>
      <c r="BS680" s="297" t="inlineStr">
        <is>
          <t>0</t>
        </is>
      </c>
      <c r="BT680" s="297" t="inlineStr">
        <is>
          <t>0</t>
        </is>
      </c>
      <c r="BU680" s="297" t="inlineStr">
        <is>
          <t>0</t>
        </is>
      </c>
      <c r="BV680" s="297" t="inlineStr">
        <is>
          <t>0</t>
        </is>
      </c>
      <c r="BW680" s="288" t="inlineStr">
        <is>
          <t>0</t>
        </is>
      </c>
      <c r="BX680" s="276">
        <f>SUM(IF(COUNTIF(#REF!, "*1.*"), 2, 0), IF(COUNTIF(#REF!, "*2.*"), 2, 0), IF(COUNTIF(#REF!, "*3.*"), 2, 0), IF(COUNTIF(#REF!, "*4.*"), 2, 0), IF(COUNTIF(#REF!, "*5.*"), 2, 0), IF(COUNTIF(#REF!, "*6.*"), 2, 0))</f>
        <v/>
      </c>
      <c r="BY680" s="277">
        <f t="array" ref="BY680">SUM(VALUE(AT680),VALUE(AU680),VALUE(AV680),VALUE(AW680),VALUE(AX680),VALUE(AY680),VALUE(AZ680),VALUE(BB680),VALUE(BC680),VALUE(BD680),VALUE(BE680),VALUE(BF680),VALUE(BG680),VALUE(BH680),VALUE(BI680),VALUE(BJ680),VALUE(BK680),VALUE(BL680),VALUE(BM680),VALUE(BN680),VALUE(BO680),VALUE(BP680),VALUE(BQ680),VALUE(BR680),VALUE(BS680),VALUE(BT680),VALUE(BU680),VALUE(BV680),VALUE(BW680))</f>
        <v/>
      </c>
      <c r="BZ680" s="303" t="n"/>
      <c r="CA680" s="303" t="n"/>
      <c r="CB680" s="303" t="n"/>
      <c r="CC680" s="303" t="n"/>
      <c r="CD680" s="303" t="n"/>
      <c r="CE680" s="303" t="n"/>
      <c r="CF680" s="303" t="n"/>
      <c r="CG680" s="303" t="n"/>
      <c r="CH680" s="303" t="n"/>
      <c r="CI680" s="303" t="n"/>
      <c r="CJ680" s="303" t="n"/>
      <c r="CK680" s="303" t="n"/>
      <c r="CL680" s="303" t="n"/>
      <c r="CM680" s="303" t="n"/>
      <c r="CN680" s="303" t="n"/>
      <c r="CO680" s="303" t="n"/>
      <c r="CP680" s="303" t="n"/>
      <c r="CQ680" s="303" t="n"/>
      <c r="CR680" s="279" t="inlineStr"/>
      <c r="CS680" s="280">
        <f>AVERAGE(Value(BY680),value(CR680))</f>
        <v/>
      </c>
      <c r="CT680" s="421">
        <f>(IF(OR(MediaScorecard!BH681="x", MediaScorecard!BI681="x",MediaScorecard!BJ681="x",MediaScorecard!BK681="x",MediaScorecard!BL681="x"),1, 2))</f>
        <v/>
      </c>
      <c r="CU680" s="304" t="n"/>
      <c r="CV680" s="304" t="n"/>
      <c r="CW680" s="304" t="n"/>
      <c r="CX680" s="305" t="n"/>
      <c r="CY680" s="304" t="n"/>
      <c r="CZ680" s="304" t="n"/>
      <c r="DA680" s="304" t="n"/>
    </row>
    <row r="681" ht="21" customHeight="1" s="590">
      <c r="A681" s="421" t="n"/>
      <c r="B681" s="270" t="n"/>
      <c r="C681" s="266" t="n"/>
      <c r="D681" s="267" t="inlineStr"/>
      <c r="E681" s="267" t="inlineStr"/>
      <c r="F681" s="268" t="inlineStr"/>
      <c r="G681" s="421" t="n"/>
      <c r="H681" s="269" t="n"/>
      <c r="I681" s="421" t="n"/>
      <c r="J681" s="421" t="n"/>
      <c r="K681" s="421" t="n"/>
      <c r="L681" s="421" t="n"/>
      <c r="M681" s="421" t="n"/>
      <c r="N681" s="421" t="n"/>
      <c r="O681" s="421" t="n"/>
      <c r="P681" s="421" t="n"/>
      <c r="Q681" s="421" t="n"/>
      <c r="R681" s="270" t="n"/>
      <c r="S681" s="421" t="n"/>
      <c r="T681" s="421" t="n"/>
      <c r="U681" s="421" t="n"/>
      <c r="V681" s="421" t="n"/>
      <c r="W681" s="421" t="n"/>
      <c r="X681" s="421" t="n"/>
      <c r="Y681" s="421" t="n"/>
      <c r="Z681" s="421" t="n"/>
      <c r="AA681" s="421" t="n"/>
      <c r="AB681" s="421" t="n"/>
      <c r="AC681" s="421" t="n"/>
      <c r="AD681" s="421" t="n"/>
      <c r="AE681" s="421" t="n"/>
      <c r="AF681" s="421" t="n"/>
      <c r="AG681" s="421" t="n"/>
      <c r="AH681" s="421" t="n"/>
      <c r="AI681" s="421" t="n"/>
      <c r="AJ681" s="297" t="n"/>
      <c r="AK681" s="297" t="n"/>
      <c r="AL681" s="284" t="n"/>
      <c r="AM681" s="297" t="n"/>
      <c r="AN681" s="285" t="n"/>
      <c r="AO681" s="297" t="n"/>
      <c r="AP681" s="297" t="n"/>
      <c r="AQ681" s="297" t="n"/>
      <c r="AR681" s="297" t="n"/>
      <c r="AS681" s="297" t="n"/>
      <c r="AT681" s="285" t="inlineStr">
        <is>
          <t>0</t>
        </is>
      </c>
      <c r="AU681" s="297" t="inlineStr">
        <is>
          <t>0</t>
        </is>
      </c>
      <c r="AV681" s="297" t="inlineStr">
        <is>
          <t>0</t>
        </is>
      </c>
      <c r="AW681" s="297" t="inlineStr">
        <is>
          <t>0</t>
        </is>
      </c>
      <c r="AX681" s="297" t="inlineStr">
        <is>
          <t>0</t>
        </is>
      </c>
      <c r="AY681" s="286" t="inlineStr">
        <is>
          <t>0</t>
        </is>
      </c>
      <c r="AZ681" s="286" t="inlineStr">
        <is>
          <t>0</t>
        </is>
      </c>
      <c r="BA681" s="287" t="inlineStr">
        <is>
          <t>0</t>
        </is>
      </c>
      <c r="BB681" s="286" t="inlineStr">
        <is>
          <t>0</t>
        </is>
      </c>
      <c r="BC681" s="286" t="inlineStr">
        <is>
          <t>0</t>
        </is>
      </c>
      <c r="BD681" s="286" t="inlineStr">
        <is>
          <t>0</t>
        </is>
      </c>
      <c r="BE681" s="286" t="inlineStr">
        <is>
          <t>0</t>
        </is>
      </c>
      <c r="BF681" s="286" t="inlineStr">
        <is>
          <t>0</t>
        </is>
      </c>
      <c r="BG681" s="286" t="inlineStr">
        <is>
          <t>0</t>
        </is>
      </c>
      <c r="BH681" s="297" t="inlineStr">
        <is>
          <t>0</t>
        </is>
      </c>
      <c r="BI681" s="297" t="inlineStr">
        <is>
          <t>0</t>
        </is>
      </c>
      <c r="BJ681" s="297" t="inlineStr">
        <is>
          <t>0</t>
        </is>
      </c>
      <c r="BK681" s="297" t="inlineStr">
        <is>
          <t>0</t>
        </is>
      </c>
      <c r="BL681" s="297" t="inlineStr">
        <is>
          <t>0</t>
        </is>
      </c>
      <c r="BM681" s="297" t="inlineStr">
        <is>
          <t>0</t>
        </is>
      </c>
      <c r="BN681" s="297" t="inlineStr">
        <is>
          <t>0</t>
        </is>
      </c>
      <c r="BO681" s="285" t="inlineStr">
        <is>
          <t>0</t>
        </is>
      </c>
      <c r="BP681" s="297" t="inlineStr">
        <is>
          <t>0</t>
        </is>
      </c>
      <c r="BQ681" s="297" t="inlineStr">
        <is>
          <t>0</t>
        </is>
      </c>
      <c r="BR681" s="297" t="inlineStr">
        <is>
          <t>0</t>
        </is>
      </c>
      <c r="BS681" s="297" t="inlineStr">
        <is>
          <t>0</t>
        </is>
      </c>
      <c r="BT681" s="297" t="inlineStr">
        <is>
          <t>0</t>
        </is>
      </c>
      <c r="BU681" s="297" t="inlineStr">
        <is>
          <t>0</t>
        </is>
      </c>
      <c r="BV681" s="297" t="inlineStr">
        <is>
          <t>0</t>
        </is>
      </c>
      <c r="BW681" s="288" t="inlineStr">
        <is>
          <t>0</t>
        </is>
      </c>
      <c r="BX681" s="276">
        <f>SUM(IF(COUNTIF(#REF!, "*1.*"), 2, 0), IF(COUNTIF(#REF!, "*2.*"), 2, 0), IF(COUNTIF(#REF!, "*3.*"), 2, 0), IF(COUNTIF(#REF!, "*4.*"), 2, 0), IF(COUNTIF(#REF!, "*5.*"), 2, 0), IF(COUNTIF(#REF!, "*6.*"), 2, 0))</f>
        <v/>
      </c>
      <c r="BY681" s="277">
        <f t="array" ref="BY681">SUM(VALUE(AT681),VALUE(AU681),VALUE(AV681),VALUE(AW681),VALUE(AX681),VALUE(AY681),VALUE(AZ681),VALUE(BB681),VALUE(BC681),VALUE(BD681),VALUE(BE681),VALUE(BF681),VALUE(BG681),VALUE(BH681),VALUE(BI681),VALUE(BJ681),VALUE(BK681),VALUE(BL681),VALUE(BM681),VALUE(BN681),VALUE(BO681),VALUE(BP681),VALUE(BQ681),VALUE(BR681),VALUE(BS681),VALUE(BT681),VALUE(BU681),VALUE(BV681),VALUE(BW681))</f>
        <v/>
      </c>
      <c r="BZ681" s="307" t="n"/>
      <c r="CA681" s="307" t="n"/>
      <c r="CB681" s="307" t="n"/>
      <c r="CC681" s="307" t="n"/>
      <c r="CD681" s="307" t="n"/>
      <c r="CE681" s="307" t="n"/>
      <c r="CF681" s="307" t="n"/>
      <c r="CG681" s="307" t="n"/>
      <c r="CH681" s="307" t="n"/>
      <c r="CI681" s="307" t="n"/>
      <c r="CJ681" s="307" t="n"/>
      <c r="CK681" s="307" t="n"/>
      <c r="CL681" s="307" t="n"/>
      <c r="CM681" s="307" t="n"/>
      <c r="CN681" s="307" t="n"/>
      <c r="CO681" s="307" t="n"/>
      <c r="CP681" s="307" t="n"/>
      <c r="CQ681" s="307" t="n"/>
      <c r="CR681" s="279" t="inlineStr"/>
      <c r="CS681" s="280">
        <f>AVERAGE(Value(BY681),value(CR681))</f>
        <v/>
      </c>
      <c r="CT681" s="421">
        <f>(IF(OR(MediaScorecard!BH682="x", MediaScorecard!BI682="x",MediaScorecard!BJ682="x",MediaScorecard!BK682="x",MediaScorecard!BL682="x"),1, 2))</f>
        <v/>
      </c>
      <c r="CU681" s="308" t="n"/>
      <c r="CV681" s="308" t="n"/>
      <c r="CW681" s="308" t="n"/>
      <c r="CX681" s="309" t="n"/>
      <c r="CY681" s="308" t="n"/>
      <c r="CZ681" s="308" t="n"/>
      <c r="DA681" s="308" t="n"/>
    </row>
    <row r="682" ht="21" customHeight="1" s="590">
      <c r="A682" s="421" t="n"/>
      <c r="B682" s="270" t="n"/>
      <c r="C682" s="266" t="n"/>
      <c r="D682" s="267" t="inlineStr"/>
      <c r="E682" s="267" t="inlineStr"/>
      <c r="F682" s="268" t="inlineStr"/>
      <c r="G682" s="421" t="n"/>
      <c r="H682" s="269" t="n"/>
      <c r="I682" s="421" t="n"/>
      <c r="J682" s="421" t="n"/>
      <c r="K682" s="421" t="n"/>
      <c r="L682" s="421" t="n"/>
      <c r="M682" s="421" t="n"/>
      <c r="N682" s="421" t="n"/>
      <c r="O682" s="421" t="n"/>
      <c r="P682" s="421" t="n"/>
      <c r="Q682" s="421" t="n"/>
      <c r="R682" s="270" t="n"/>
      <c r="S682" s="421" t="n"/>
      <c r="T682" s="421" t="n"/>
      <c r="U682" s="421" t="n"/>
      <c r="V682" s="421" t="n"/>
      <c r="W682" s="421" t="n"/>
      <c r="X682" s="421" t="n"/>
      <c r="Y682" s="421" t="n"/>
      <c r="Z682" s="421" t="n"/>
      <c r="AA682" s="421" t="n"/>
      <c r="AB682" s="421" t="n"/>
      <c r="AC682" s="421" t="n"/>
      <c r="AD682" s="421" t="n"/>
      <c r="AE682" s="421" t="n"/>
      <c r="AF682" s="421" t="n"/>
      <c r="AG682" s="421" t="n"/>
      <c r="AH682" s="421" t="n"/>
      <c r="AI682" s="421" t="n"/>
      <c r="AJ682" s="297" t="n"/>
      <c r="AK682" s="297" t="n"/>
      <c r="AL682" s="284" t="n"/>
      <c r="AM682" s="297" t="n"/>
      <c r="AN682" s="285" t="n"/>
      <c r="AO682" s="297" t="n"/>
      <c r="AP682" s="297" t="n"/>
      <c r="AQ682" s="297" t="n"/>
      <c r="AR682" s="297" t="n"/>
      <c r="AS682" s="297" t="n"/>
      <c r="AT682" s="285" t="inlineStr">
        <is>
          <t>0</t>
        </is>
      </c>
      <c r="AU682" s="297" t="inlineStr">
        <is>
          <t>0</t>
        </is>
      </c>
      <c r="AV682" s="297" t="inlineStr">
        <is>
          <t>0</t>
        </is>
      </c>
      <c r="AW682" s="297" t="inlineStr">
        <is>
          <t>0</t>
        </is>
      </c>
      <c r="AX682" s="297" t="inlineStr">
        <is>
          <t>0</t>
        </is>
      </c>
      <c r="AY682" s="286" t="inlineStr">
        <is>
          <t>0</t>
        </is>
      </c>
      <c r="AZ682" s="286" t="inlineStr">
        <is>
          <t>0</t>
        </is>
      </c>
      <c r="BA682" s="287" t="inlineStr">
        <is>
          <t>0</t>
        </is>
      </c>
      <c r="BB682" s="286" t="inlineStr">
        <is>
          <t>0</t>
        </is>
      </c>
      <c r="BC682" s="286" t="inlineStr">
        <is>
          <t>0</t>
        </is>
      </c>
      <c r="BD682" s="286" t="inlineStr">
        <is>
          <t>0</t>
        </is>
      </c>
      <c r="BE682" s="286" t="inlineStr">
        <is>
          <t>0</t>
        </is>
      </c>
      <c r="BF682" s="286" t="inlineStr">
        <is>
          <t>0</t>
        </is>
      </c>
      <c r="BG682" s="286" t="inlineStr">
        <is>
          <t>0</t>
        </is>
      </c>
      <c r="BH682" s="297" t="inlineStr">
        <is>
          <t>0</t>
        </is>
      </c>
      <c r="BI682" s="297" t="inlineStr">
        <is>
          <t>0</t>
        </is>
      </c>
      <c r="BJ682" s="297" t="inlineStr">
        <is>
          <t>0</t>
        </is>
      </c>
      <c r="BK682" s="297" t="inlineStr">
        <is>
          <t>0</t>
        </is>
      </c>
      <c r="BL682" s="297" t="inlineStr">
        <is>
          <t>0</t>
        </is>
      </c>
      <c r="BM682" s="297" t="inlineStr">
        <is>
          <t>0</t>
        </is>
      </c>
      <c r="BN682" s="297" t="inlineStr">
        <is>
          <t>0</t>
        </is>
      </c>
      <c r="BO682" s="285" t="inlineStr">
        <is>
          <t>0</t>
        </is>
      </c>
      <c r="BP682" s="297" t="inlineStr">
        <is>
          <t>0</t>
        </is>
      </c>
      <c r="BQ682" s="297" t="inlineStr">
        <is>
          <t>0</t>
        </is>
      </c>
      <c r="BR682" s="297" t="inlineStr">
        <is>
          <t>0</t>
        </is>
      </c>
      <c r="BS682" s="297" t="inlineStr">
        <is>
          <t>0</t>
        </is>
      </c>
      <c r="BT682" s="297" t="inlineStr">
        <is>
          <t>0</t>
        </is>
      </c>
      <c r="BU682" s="297" t="inlineStr">
        <is>
          <t>0</t>
        </is>
      </c>
      <c r="BV682" s="297" t="inlineStr">
        <is>
          <t>0</t>
        </is>
      </c>
      <c r="BW682" s="288" t="inlineStr">
        <is>
          <t>0</t>
        </is>
      </c>
      <c r="BX682" s="276">
        <f>SUM(IF(COUNTIF(#REF!, "*1.*"), 2, 0), IF(COUNTIF(#REF!, "*2.*"), 2, 0), IF(COUNTIF(#REF!, "*3.*"), 2, 0), IF(COUNTIF(#REF!, "*4.*"), 2, 0), IF(COUNTIF(#REF!, "*5.*"), 2, 0), IF(COUNTIF(#REF!, "*6.*"), 2, 0))</f>
        <v/>
      </c>
      <c r="BY682" s="277">
        <f t="array" ref="BY682">SUM(VALUE(AT682),VALUE(AU682),VALUE(AV682),VALUE(AW682),VALUE(AX682),VALUE(AY682),VALUE(AZ682),VALUE(BB682),VALUE(BC682),VALUE(BD682),VALUE(BE682),VALUE(BF682),VALUE(BG682),VALUE(BH682),VALUE(BI682),VALUE(BJ682),VALUE(BK682),VALUE(BL682),VALUE(BM682),VALUE(BN682),VALUE(BO682),VALUE(BP682),VALUE(BQ682),VALUE(BR682),VALUE(BS682),VALUE(BT682),VALUE(BU682),VALUE(BV682),VALUE(BW682))</f>
        <v/>
      </c>
      <c r="BZ682" s="307" t="n"/>
      <c r="CA682" s="307" t="n"/>
      <c r="CB682" s="307" t="n"/>
      <c r="CC682" s="307" t="n"/>
      <c r="CD682" s="307" t="n"/>
      <c r="CE682" s="307" t="n"/>
      <c r="CF682" s="307" t="n"/>
      <c r="CG682" s="307" t="n"/>
      <c r="CH682" s="307" t="n"/>
      <c r="CI682" s="307" t="n"/>
      <c r="CJ682" s="307" t="n"/>
      <c r="CK682" s="307" t="n"/>
      <c r="CL682" s="307" t="n"/>
      <c r="CM682" s="307" t="n"/>
      <c r="CN682" s="307" t="n"/>
      <c r="CO682" s="307" t="n"/>
      <c r="CP682" s="307" t="n"/>
      <c r="CQ682" s="307" t="n"/>
      <c r="CR682" s="279" t="inlineStr"/>
      <c r="CS682" s="280">
        <f>AVERAGE(Value(BY682),value(CR682))</f>
        <v/>
      </c>
      <c r="CT682" s="421">
        <f>(IF(OR(MediaScorecard!BH683="x", MediaScorecard!BI683="x",MediaScorecard!BJ683="x",MediaScorecard!BK683="x",MediaScorecard!BL683="x"),1, 2))</f>
        <v/>
      </c>
      <c r="CU682" s="308" t="n"/>
      <c r="CV682" s="308" t="n"/>
      <c r="CW682" s="308" t="n"/>
      <c r="CX682" s="309" t="n"/>
      <c r="CY682" s="308" t="n"/>
      <c r="CZ682" s="308" t="n"/>
      <c r="DA682" s="308" t="n"/>
    </row>
    <row r="683" ht="21" customHeight="1" s="590">
      <c r="A683" s="421" t="n"/>
      <c r="B683" s="270" t="n"/>
      <c r="C683" s="266" t="n"/>
      <c r="D683" s="267" t="inlineStr"/>
      <c r="E683" s="267" t="inlineStr"/>
      <c r="F683" s="268" t="inlineStr"/>
      <c r="G683" s="421" t="n"/>
      <c r="H683" s="269" t="n"/>
      <c r="I683" s="421" t="n"/>
      <c r="J683" s="421" t="n"/>
      <c r="K683" s="421" t="n"/>
      <c r="L683" s="421" t="n"/>
      <c r="M683" s="421" t="n"/>
      <c r="N683" s="421" t="n"/>
      <c r="O683" s="421" t="n"/>
      <c r="P683" s="421" t="n"/>
      <c r="Q683" s="421" t="n"/>
      <c r="R683" s="270" t="n"/>
      <c r="S683" s="421" t="n"/>
      <c r="T683" s="421" t="n"/>
      <c r="U683" s="421" t="n"/>
      <c r="V683" s="421" t="n"/>
      <c r="W683" s="421" t="n"/>
      <c r="X683" s="421" t="n"/>
      <c r="Y683" s="421" t="n"/>
      <c r="Z683" s="421" t="n"/>
      <c r="AA683" s="421" t="n"/>
      <c r="AB683" s="421" t="n"/>
      <c r="AC683" s="421" t="n"/>
      <c r="AD683" s="421" t="n"/>
      <c r="AE683" s="421" t="n"/>
      <c r="AF683" s="421" t="n"/>
      <c r="AG683" s="421" t="n"/>
      <c r="AH683" s="421" t="n"/>
      <c r="AI683" s="421" t="n"/>
      <c r="AJ683" s="297" t="n"/>
      <c r="AK683" s="297" t="n"/>
      <c r="AL683" s="284" t="n"/>
      <c r="AM683" s="297" t="n"/>
      <c r="AN683" s="285" t="n"/>
      <c r="AO683" s="297" t="n"/>
      <c r="AP683" s="297" t="n"/>
      <c r="AQ683" s="297" t="n"/>
      <c r="AR683" s="297" t="n"/>
      <c r="AS683" s="297" t="n"/>
      <c r="AT683" s="285" t="inlineStr">
        <is>
          <t>0</t>
        </is>
      </c>
      <c r="AU683" s="297" t="inlineStr">
        <is>
          <t>0</t>
        </is>
      </c>
      <c r="AV683" s="297" t="inlineStr">
        <is>
          <t>0</t>
        </is>
      </c>
      <c r="AW683" s="297" t="inlineStr">
        <is>
          <t>0</t>
        </is>
      </c>
      <c r="AX683" s="297" t="inlineStr">
        <is>
          <t>0</t>
        </is>
      </c>
      <c r="AY683" s="286" t="inlineStr">
        <is>
          <t>0</t>
        </is>
      </c>
      <c r="AZ683" s="286" t="inlineStr">
        <is>
          <t>0</t>
        </is>
      </c>
      <c r="BA683" s="287" t="inlineStr">
        <is>
          <t>0</t>
        </is>
      </c>
      <c r="BB683" s="286" t="inlineStr">
        <is>
          <t>0</t>
        </is>
      </c>
      <c r="BC683" s="286" t="inlineStr">
        <is>
          <t>0</t>
        </is>
      </c>
      <c r="BD683" s="286" t="inlineStr">
        <is>
          <t>0</t>
        </is>
      </c>
      <c r="BE683" s="286" t="inlineStr">
        <is>
          <t>0</t>
        </is>
      </c>
      <c r="BF683" s="286" t="inlineStr">
        <is>
          <t>0</t>
        </is>
      </c>
      <c r="BG683" s="286" t="inlineStr">
        <is>
          <t>0</t>
        </is>
      </c>
      <c r="BH683" s="297" t="inlineStr">
        <is>
          <t>0</t>
        </is>
      </c>
      <c r="BI683" s="297" t="inlineStr">
        <is>
          <t>0</t>
        </is>
      </c>
      <c r="BJ683" s="297" t="inlineStr">
        <is>
          <t>0</t>
        </is>
      </c>
      <c r="BK683" s="297" t="inlineStr">
        <is>
          <t>0</t>
        </is>
      </c>
      <c r="BL683" s="297" t="inlineStr">
        <is>
          <t>0</t>
        </is>
      </c>
      <c r="BM683" s="297" t="inlineStr">
        <is>
          <t>0</t>
        </is>
      </c>
      <c r="BN683" s="297" t="inlineStr">
        <is>
          <t>0</t>
        </is>
      </c>
      <c r="BO683" s="285" t="inlineStr">
        <is>
          <t>0</t>
        </is>
      </c>
      <c r="BP683" s="297" t="inlineStr">
        <is>
          <t>0</t>
        </is>
      </c>
      <c r="BQ683" s="297" t="inlineStr">
        <is>
          <t>0</t>
        </is>
      </c>
      <c r="BR683" s="297" t="inlineStr">
        <is>
          <t>0</t>
        </is>
      </c>
      <c r="BS683" s="297" t="inlineStr">
        <is>
          <t>0</t>
        </is>
      </c>
      <c r="BT683" s="297" t="inlineStr">
        <is>
          <t>0</t>
        </is>
      </c>
      <c r="BU683" s="297" t="inlineStr">
        <is>
          <t>0</t>
        </is>
      </c>
      <c r="BV683" s="297" t="inlineStr">
        <is>
          <t>0</t>
        </is>
      </c>
      <c r="BW683" s="288" t="inlineStr">
        <is>
          <t>0</t>
        </is>
      </c>
      <c r="BX683" s="276">
        <f>SUM(IF(COUNTIF(#REF!, "*1.*"), 2, 0), IF(COUNTIF(#REF!, "*2.*"), 2, 0), IF(COUNTIF(#REF!, "*3.*"), 2, 0), IF(COUNTIF(#REF!, "*4.*"), 2, 0), IF(COUNTIF(#REF!, "*5.*"), 2, 0), IF(COUNTIF(#REF!, "*6.*"), 2, 0))</f>
        <v/>
      </c>
      <c r="BY683" s="277">
        <f t="array" ref="BY683">SUM(VALUE(AT683),VALUE(AU683),VALUE(AV683),VALUE(AW683),VALUE(AX683),VALUE(AY683),VALUE(AZ683),VALUE(BB683),VALUE(BC683),VALUE(BD683),VALUE(BE683),VALUE(BF683),VALUE(BG683),VALUE(BH683),VALUE(BI683),VALUE(BJ683),VALUE(BK683),VALUE(BL683),VALUE(BM683),VALUE(BN683),VALUE(BO683),VALUE(BP683),VALUE(BQ683),VALUE(BR683),VALUE(BS683),VALUE(BT683),VALUE(BU683),VALUE(BV683),VALUE(BW683))</f>
        <v/>
      </c>
      <c r="BZ683" s="303" t="n"/>
      <c r="CA683" s="303" t="n"/>
      <c r="CB683" s="303" t="n"/>
      <c r="CC683" s="303" t="n"/>
      <c r="CD683" s="303" t="n"/>
      <c r="CE683" s="303" t="n"/>
      <c r="CF683" s="303" t="n"/>
      <c r="CG683" s="303" t="n"/>
      <c r="CH683" s="303" t="n"/>
      <c r="CI683" s="303" t="n"/>
      <c r="CJ683" s="303" t="n"/>
      <c r="CK683" s="303" t="n"/>
      <c r="CL683" s="303" t="n"/>
      <c r="CM683" s="303" t="n"/>
      <c r="CN683" s="303" t="n"/>
      <c r="CO683" s="303" t="n"/>
      <c r="CP683" s="303" t="n"/>
      <c r="CQ683" s="303" t="n"/>
      <c r="CR683" s="279" t="inlineStr"/>
      <c r="CS683" s="280">
        <f>AVERAGE(Value(BY683),value(CR683))</f>
        <v/>
      </c>
      <c r="CT683" s="421">
        <f>(IF(OR(MediaScorecard!BH684="x", MediaScorecard!BI684="x",MediaScorecard!BJ684="x",MediaScorecard!BK684="x",MediaScorecard!BL684="x"),1, 2))</f>
        <v/>
      </c>
      <c r="CU683" s="304" t="n"/>
      <c r="CV683" s="304" t="n"/>
      <c r="CW683" s="304" t="n"/>
      <c r="CX683" s="305" t="n"/>
      <c r="CY683" s="304" t="n"/>
      <c r="CZ683" s="304" t="n"/>
      <c r="DA683" s="304" t="n"/>
    </row>
    <row r="684" ht="21" customHeight="1" s="590">
      <c r="A684" s="421" t="n"/>
      <c r="B684" s="270" t="n"/>
      <c r="C684" s="266" t="n"/>
      <c r="D684" s="267" t="inlineStr"/>
      <c r="E684" s="267" t="inlineStr"/>
      <c r="F684" s="268" t="inlineStr"/>
      <c r="G684" s="421" t="n"/>
      <c r="H684" s="269" t="n"/>
      <c r="I684" s="421" t="n"/>
      <c r="J684" s="421" t="n"/>
      <c r="K684" s="421" t="n"/>
      <c r="L684" s="421" t="n"/>
      <c r="M684" s="421" t="n"/>
      <c r="N684" s="421" t="n"/>
      <c r="O684" s="421" t="n"/>
      <c r="P684" s="421" t="n"/>
      <c r="Q684" s="421" t="n"/>
      <c r="R684" s="270" t="n"/>
      <c r="S684" s="421" t="n"/>
      <c r="T684" s="421" t="n"/>
      <c r="U684" s="421" t="n"/>
      <c r="V684" s="421" t="n"/>
      <c r="W684" s="421" t="n"/>
      <c r="X684" s="421" t="n"/>
      <c r="Y684" s="421" t="n"/>
      <c r="Z684" s="421" t="n"/>
      <c r="AA684" s="421" t="n"/>
      <c r="AB684" s="421" t="n"/>
      <c r="AC684" s="421" t="n"/>
      <c r="AD684" s="421" t="n"/>
      <c r="AE684" s="421" t="n"/>
      <c r="AF684" s="421" t="n"/>
      <c r="AG684" s="421" t="n"/>
      <c r="AH684" s="421" t="n"/>
      <c r="AI684" s="421" t="n"/>
      <c r="AJ684" s="297" t="n"/>
      <c r="AK684" s="297" t="n"/>
      <c r="AL684" s="284" t="n"/>
      <c r="AM684" s="297" t="n"/>
      <c r="AN684" s="285" t="n"/>
      <c r="AO684" s="297" t="n"/>
      <c r="AP684" s="297" t="n"/>
      <c r="AQ684" s="297" t="n"/>
      <c r="AR684" s="297" t="n"/>
      <c r="AS684" s="297" t="n"/>
      <c r="AT684" s="285" t="inlineStr">
        <is>
          <t>0</t>
        </is>
      </c>
      <c r="AU684" s="297" t="inlineStr">
        <is>
          <t>0</t>
        </is>
      </c>
      <c r="AV684" s="297" t="inlineStr">
        <is>
          <t>0</t>
        </is>
      </c>
      <c r="AW684" s="297" t="inlineStr">
        <is>
          <t>0</t>
        </is>
      </c>
      <c r="AX684" s="297" t="inlineStr">
        <is>
          <t>0</t>
        </is>
      </c>
      <c r="AY684" s="286" t="inlineStr">
        <is>
          <t>0</t>
        </is>
      </c>
      <c r="AZ684" s="286" t="inlineStr">
        <is>
          <t>0</t>
        </is>
      </c>
      <c r="BA684" s="287" t="inlineStr">
        <is>
          <t>0</t>
        </is>
      </c>
      <c r="BB684" s="286" t="inlineStr">
        <is>
          <t>0</t>
        </is>
      </c>
      <c r="BC684" s="286" t="inlineStr">
        <is>
          <t>0</t>
        </is>
      </c>
      <c r="BD684" s="286" t="inlineStr">
        <is>
          <t>0</t>
        </is>
      </c>
      <c r="BE684" s="286" t="inlineStr">
        <is>
          <t>0</t>
        </is>
      </c>
      <c r="BF684" s="286" t="inlineStr">
        <is>
          <t>0</t>
        </is>
      </c>
      <c r="BG684" s="286" t="inlineStr">
        <is>
          <t>0</t>
        </is>
      </c>
      <c r="BH684" s="297" t="inlineStr">
        <is>
          <t>0</t>
        </is>
      </c>
      <c r="BI684" s="297" t="inlineStr">
        <is>
          <t>0</t>
        </is>
      </c>
      <c r="BJ684" s="297" t="inlineStr">
        <is>
          <t>0</t>
        </is>
      </c>
      <c r="BK684" s="297" t="inlineStr">
        <is>
          <t>0</t>
        </is>
      </c>
      <c r="BL684" s="297" t="inlineStr">
        <is>
          <t>0</t>
        </is>
      </c>
      <c r="BM684" s="297" t="inlineStr">
        <is>
          <t>0</t>
        </is>
      </c>
      <c r="BN684" s="297" t="inlineStr">
        <is>
          <t>0</t>
        </is>
      </c>
      <c r="BO684" s="285" t="inlineStr">
        <is>
          <t>0</t>
        </is>
      </c>
      <c r="BP684" s="297" t="inlineStr">
        <is>
          <t>0</t>
        </is>
      </c>
      <c r="BQ684" s="297" t="inlineStr">
        <is>
          <t>0</t>
        </is>
      </c>
      <c r="BR684" s="297" t="inlineStr">
        <is>
          <t>0</t>
        </is>
      </c>
      <c r="BS684" s="297" t="inlineStr">
        <is>
          <t>0</t>
        </is>
      </c>
      <c r="BT684" s="297" t="inlineStr">
        <is>
          <t>0</t>
        </is>
      </c>
      <c r="BU684" s="297" t="inlineStr">
        <is>
          <t>0</t>
        </is>
      </c>
      <c r="BV684" s="297" t="inlineStr">
        <is>
          <t>0</t>
        </is>
      </c>
      <c r="BW684" s="288" t="inlineStr">
        <is>
          <t>0</t>
        </is>
      </c>
      <c r="BX684" s="276">
        <f>SUM(IF(COUNTIF(#REF!, "*1.*"), 2, 0), IF(COUNTIF(#REF!, "*2.*"), 2, 0), IF(COUNTIF(#REF!, "*3.*"), 2, 0), IF(COUNTIF(#REF!, "*4.*"), 2, 0), IF(COUNTIF(#REF!, "*5.*"), 2, 0), IF(COUNTIF(#REF!, "*6.*"), 2, 0))</f>
        <v/>
      </c>
      <c r="BY684" s="277">
        <f t="array" ref="BY684">SUM(VALUE(AT684),VALUE(AU684),VALUE(AV684),VALUE(AW684),VALUE(AX684),VALUE(AY684),VALUE(AZ684),VALUE(BB684),VALUE(BC684),VALUE(BD684),VALUE(BE684),VALUE(BF684),VALUE(BG684),VALUE(BH684),VALUE(BI684),VALUE(BJ684),VALUE(BK684),VALUE(BL684),VALUE(BM684),VALUE(BN684),VALUE(BO684),VALUE(BP684),VALUE(BQ684),VALUE(BR684),VALUE(BS684),VALUE(BT684),VALUE(BU684),VALUE(BV684),VALUE(BW684))</f>
        <v/>
      </c>
      <c r="BZ684" s="307" t="n"/>
      <c r="CA684" s="307" t="n"/>
      <c r="CB684" s="307" t="n"/>
      <c r="CC684" s="307" t="n"/>
      <c r="CD684" s="307" t="n"/>
      <c r="CE684" s="307" t="n"/>
      <c r="CF684" s="307" t="n"/>
      <c r="CG684" s="307" t="n"/>
      <c r="CH684" s="307" t="n"/>
      <c r="CI684" s="307" t="n"/>
      <c r="CJ684" s="307" t="n"/>
      <c r="CK684" s="307" t="n"/>
      <c r="CL684" s="307" t="n"/>
      <c r="CM684" s="307" t="n"/>
      <c r="CN684" s="307" t="n"/>
      <c r="CO684" s="307" t="n"/>
      <c r="CP684" s="307" t="n"/>
      <c r="CQ684" s="307" t="n"/>
      <c r="CR684" s="279" t="inlineStr"/>
      <c r="CS684" s="280">
        <f>AVERAGE(Value(BY684),value(CR684))</f>
        <v/>
      </c>
      <c r="CT684" s="421">
        <f>(IF(OR(MediaScorecard!BH685="x", MediaScorecard!BI685="x",MediaScorecard!BJ685="x",MediaScorecard!BK685="x",MediaScorecard!BL685="x"),1, 2))</f>
        <v/>
      </c>
      <c r="CU684" s="308" t="n"/>
      <c r="CV684" s="308" t="n"/>
      <c r="CW684" s="308" t="n"/>
      <c r="CX684" s="309" t="n"/>
      <c r="CY684" s="308" t="n"/>
      <c r="CZ684" s="308" t="n"/>
      <c r="DA684" s="308" t="n"/>
    </row>
    <row r="685" ht="21" customHeight="1" s="590">
      <c r="A685" s="421" t="n"/>
      <c r="B685" s="270" t="n"/>
      <c r="C685" s="266" t="n"/>
      <c r="D685" s="267" t="inlineStr"/>
      <c r="E685" s="267" t="inlineStr"/>
      <c r="F685" s="268" t="inlineStr"/>
      <c r="G685" s="421" t="n"/>
      <c r="H685" s="269" t="n"/>
      <c r="I685" s="421" t="n"/>
      <c r="J685" s="421" t="n"/>
      <c r="K685" s="421" t="n"/>
      <c r="L685" s="421" t="n"/>
      <c r="M685" s="421" t="n"/>
      <c r="N685" s="421" t="n"/>
      <c r="O685" s="421" t="n"/>
      <c r="P685" s="421" t="n"/>
      <c r="Q685" s="421" t="n"/>
      <c r="R685" s="270" t="n"/>
      <c r="S685" s="421" t="n"/>
      <c r="T685" s="421" t="n"/>
      <c r="U685" s="421" t="n"/>
      <c r="V685" s="421" t="n"/>
      <c r="W685" s="421" t="n"/>
      <c r="X685" s="421" t="n"/>
      <c r="Y685" s="421" t="n"/>
      <c r="Z685" s="421" t="n"/>
      <c r="AA685" s="421" t="n"/>
      <c r="AB685" s="421" t="n"/>
      <c r="AC685" s="421" t="n"/>
      <c r="AD685" s="421" t="n"/>
      <c r="AE685" s="421" t="n"/>
      <c r="AF685" s="421" t="n"/>
      <c r="AG685" s="421" t="n"/>
      <c r="AH685" s="421" t="n"/>
      <c r="AI685" s="421" t="n"/>
      <c r="AJ685" s="297" t="n"/>
      <c r="AK685" s="297" t="n"/>
      <c r="AL685" s="284" t="n"/>
      <c r="AM685" s="297" t="n"/>
      <c r="AN685" s="285" t="n"/>
      <c r="AO685" s="297" t="n"/>
      <c r="AP685" s="297" t="n"/>
      <c r="AQ685" s="297" t="n"/>
      <c r="AR685" s="297" t="n"/>
      <c r="AS685" s="297" t="n"/>
      <c r="AT685" s="285" t="inlineStr">
        <is>
          <t>0</t>
        </is>
      </c>
      <c r="AU685" s="297" t="inlineStr">
        <is>
          <t>0</t>
        </is>
      </c>
      <c r="AV685" s="297" t="inlineStr">
        <is>
          <t>0</t>
        </is>
      </c>
      <c r="AW685" s="297" t="inlineStr">
        <is>
          <t>0</t>
        </is>
      </c>
      <c r="AX685" s="297" t="inlineStr">
        <is>
          <t>0</t>
        </is>
      </c>
      <c r="AY685" s="286" t="inlineStr">
        <is>
          <t>0</t>
        </is>
      </c>
      <c r="AZ685" s="286" t="inlineStr">
        <is>
          <t>0</t>
        </is>
      </c>
      <c r="BA685" s="287" t="inlineStr">
        <is>
          <t>0</t>
        </is>
      </c>
      <c r="BB685" s="286" t="inlineStr">
        <is>
          <t>0</t>
        </is>
      </c>
      <c r="BC685" s="286" t="inlineStr">
        <is>
          <t>0</t>
        </is>
      </c>
      <c r="BD685" s="286" t="inlineStr">
        <is>
          <t>0</t>
        </is>
      </c>
      <c r="BE685" s="286" t="inlineStr">
        <is>
          <t>0</t>
        </is>
      </c>
      <c r="BF685" s="286" t="inlineStr">
        <is>
          <t>0</t>
        </is>
      </c>
      <c r="BG685" s="286" t="inlineStr">
        <is>
          <t>0</t>
        </is>
      </c>
      <c r="BH685" s="297" t="inlineStr">
        <is>
          <t>0</t>
        </is>
      </c>
      <c r="BI685" s="297" t="inlineStr">
        <is>
          <t>0</t>
        </is>
      </c>
      <c r="BJ685" s="297" t="inlineStr">
        <is>
          <t>0</t>
        </is>
      </c>
      <c r="BK685" s="297" t="inlineStr">
        <is>
          <t>0</t>
        </is>
      </c>
      <c r="BL685" s="297" t="inlineStr">
        <is>
          <t>0</t>
        </is>
      </c>
      <c r="BM685" s="297" t="inlineStr">
        <is>
          <t>0</t>
        </is>
      </c>
      <c r="BN685" s="297" t="inlineStr">
        <is>
          <t>0</t>
        </is>
      </c>
      <c r="BO685" s="285" t="inlineStr">
        <is>
          <t>0</t>
        </is>
      </c>
      <c r="BP685" s="297" t="inlineStr">
        <is>
          <t>0</t>
        </is>
      </c>
      <c r="BQ685" s="297" t="inlineStr">
        <is>
          <t>0</t>
        </is>
      </c>
      <c r="BR685" s="297" t="inlineStr">
        <is>
          <t>0</t>
        </is>
      </c>
      <c r="BS685" s="297" t="inlineStr">
        <is>
          <t>0</t>
        </is>
      </c>
      <c r="BT685" s="297" t="inlineStr">
        <is>
          <t>0</t>
        </is>
      </c>
      <c r="BU685" s="297" t="inlineStr">
        <is>
          <t>0</t>
        </is>
      </c>
      <c r="BV685" s="297" t="inlineStr">
        <is>
          <t>0</t>
        </is>
      </c>
      <c r="BW685" s="288" t="inlineStr">
        <is>
          <t>0</t>
        </is>
      </c>
      <c r="BX685" s="276">
        <f>SUM(IF(COUNTIF(#REF!, "*1.*"), 2, 0), IF(COUNTIF(#REF!, "*2.*"), 2, 0), IF(COUNTIF(#REF!, "*3.*"), 2, 0), IF(COUNTIF(#REF!, "*4.*"), 2, 0), IF(COUNTIF(#REF!, "*5.*"), 2, 0), IF(COUNTIF(#REF!, "*6.*"), 2, 0))</f>
        <v/>
      </c>
      <c r="BY685" s="277">
        <f t="array" ref="BY685">SUM(VALUE(AT685),VALUE(AU685),VALUE(AV685),VALUE(AW685),VALUE(AX685),VALUE(AY685),VALUE(AZ685),VALUE(BB685),VALUE(BC685),VALUE(BD685),VALUE(BE685),VALUE(BF685),VALUE(BG685),VALUE(BH685),VALUE(BI685),VALUE(BJ685),VALUE(BK685),VALUE(BL685),VALUE(BM685),VALUE(BN685),VALUE(BO685),VALUE(BP685),VALUE(BQ685),VALUE(BR685),VALUE(BS685),VALUE(BT685),VALUE(BU685),VALUE(BV685),VALUE(BW685))</f>
        <v/>
      </c>
      <c r="BZ685" s="307" t="n"/>
      <c r="CA685" s="307" t="n"/>
      <c r="CB685" s="307" t="n"/>
      <c r="CC685" s="307" t="n"/>
      <c r="CD685" s="307" t="n"/>
      <c r="CE685" s="307" t="n"/>
      <c r="CF685" s="307" t="n"/>
      <c r="CG685" s="307" t="n"/>
      <c r="CH685" s="307" t="n"/>
      <c r="CI685" s="307" t="n"/>
      <c r="CJ685" s="307" t="n"/>
      <c r="CK685" s="307" t="n"/>
      <c r="CL685" s="307" t="n"/>
      <c r="CM685" s="307" t="n"/>
      <c r="CN685" s="307" t="n"/>
      <c r="CO685" s="307" t="n"/>
      <c r="CP685" s="307" t="n"/>
      <c r="CQ685" s="307" t="n"/>
      <c r="CR685" s="279" t="inlineStr"/>
      <c r="CS685" s="280">
        <f>AVERAGE(Value(BY685),value(CR685))</f>
        <v/>
      </c>
      <c r="CT685" s="421">
        <f>(IF(OR(MediaScorecard!BH686="x", MediaScorecard!BI686="x",MediaScorecard!BJ686="x",MediaScorecard!BK686="x",MediaScorecard!BL686="x"),1, 2))</f>
        <v/>
      </c>
      <c r="CU685" s="308" t="n"/>
      <c r="CV685" s="308" t="n"/>
      <c r="CW685" s="308" t="n"/>
      <c r="CX685" s="309" t="n"/>
      <c r="CY685" s="308" t="n"/>
      <c r="CZ685" s="308" t="n"/>
      <c r="DA685" s="308" t="n"/>
    </row>
    <row r="686" ht="21" customHeight="1" s="590">
      <c r="A686" s="421" t="n"/>
      <c r="B686" s="270" t="n"/>
      <c r="C686" s="266" t="n"/>
      <c r="D686" s="267" t="inlineStr"/>
      <c r="E686" s="267" t="inlineStr"/>
      <c r="F686" s="268" t="inlineStr"/>
      <c r="G686" s="421" t="n"/>
      <c r="H686" s="269" t="n"/>
      <c r="I686" s="421" t="n"/>
      <c r="J686" s="421" t="n"/>
      <c r="K686" s="421" t="n"/>
      <c r="L686" s="421" t="n"/>
      <c r="M686" s="421" t="n"/>
      <c r="N686" s="421" t="n"/>
      <c r="O686" s="421" t="n"/>
      <c r="P686" s="421" t="n"/>
      <c r="Q686" s="421" t="n"/>
      <c r="R686" s="270" t="n"/>
      <c r="S686" s="421" t="n"/>
      <c r="T686" s="421" t="n"/>
      <c r="U686" s="421" t="n"/>
      <c r="V686" s="421" t="n"/>
      <c r="W686" s="421" t="n"/>
      <c r="X686" s="421" t="n"/>
      <c r="Y686" s="421" t="n"/>
      <c r="Z686" s="421" t="n"/>
      <c r="AA686" s="421" t="n"/>
      <c r="AB686" s="421" t="n"/>
      <c r="AC686" s="421" t="n"/>
      <c r="AD686" s="421" t="n"/>
      <c r="AE686" s="421" t="n"/>
      <c r="AF686" s="421" t="n"/>
      <c r="AG686" s="421" t="n"/>
      <c r="AH686" s="421" t="n"/>
      <c r="AI686" s="421" t="n"/>
      <c r="AJ686" s="297" t="n"/>
      <c r="AK686" s="297" t="n"/>
      <c r="AL686" s="284" t="n"/>
      <c r="AM686" s="297" t="n"/>
      <c r="AN686" s="285" t="n"/>
      <c r="AO686" s="297" t="n"/>
      <c r="AP686" s="297" t="n"/>
      <c r="AQ686" s="297" t="n"/>
      <c r="AR686" s="297" t="n"/>
      <c r="AS686" s="297" t="n"/>
      <c r="AT686" s="285" t="inlineStr">
        <is>
          <t>0</t>
        </is>
      </c>
      <c r="AU686" s="297" t="inlineStr">
        <is>
          <t>0</t>
        </is>
      </c>
      <c r="AV686" s="297" t="inlineStr">
        <is>
          <t>0</t>
        </is>
      </c>
      <c r="AW686" s="297" t="inlineStr">
        <is>
          <t>0</t>
        </is>
      </c>
      <c r="AX686" s="297" t="inlineStr">
        <is>
          <t>0</t>
        </is>
      </c>
      <c r="AY686" s="286" t="inlineStr">
        <is>
          <t>0</t>
        </is>
      </c>
      <c r="AZ686" s="286" t="inlineStr">
        <is>
          <t>0</t>
        </is>
      </c>
      <c r="BA686" s="287" t="inlineStr">
        <is>
          <t>0</t>
        </is>
      </c>
      <c r="BB686" s="286" t="inlineStr">
        <is>
          <t>0</t>
        </is>
      </c>
      <c r="BC686" s="286" t="inlineStr">
        <is>
          <t>0</t>
        </is>
      </c>
      <c r="BD686" s="286" t="inlineStr">
        <is>
          <t>0</t>
        </is>
      </c>
      <c r="BE686" s="286" t="inlineStr">
        <is>
          <t>0</t>
        </is>
      </c>
      <c r="BF686" s="286" t="inlineStr">
        <is>
          <t>0</t>
        </is>
      </c>
      <c r="BG686" s="286" t="inlineStr">
        <is>
          <t>0</t>
        </is>
      </c>
      <c r="BH686" s="297" t="inlineStr">
        <is>
          <t>0</t>
        </is>
      </c>
      <c r="BI686" s="297" t="inlineStr">
        <is>
          <t>0</t>
        </is>
      </c>
      <c r="BJ686" s="297" t="inlineStr">
        <is>
          <t>0</t>
        </is>
      </c>
      <c r="BK686" s="297" t="inlineStr">
        <is>
          <t>0</t>
        </is>
      </c>
      <c r="BL686" s="297" t="inlineStr">
        <is>
          <t>0</t>
        </is>
      </c>
      <c r="BM686" s="297" t="inlineStr">
        <is>
          <t>0</t>
        </is>
      </c>
      <c r="BN686" s="297" t="inlineStr">
        <is>
          <t>0</t>
        </is>
      </c>
      <c r="BO686" s="285" t="inlineStr">
        <is>
          <t>0</t>
        </is>
      </c>
      <c r="BP686" s="297" t="inlineStr">
        <is>
          <t>0</t>
        </is>
      </c>
      <c r="BQ686" s="297" t="inlineStr">
        <is>
          <t>0</t>
        </is>
      </c>
      <c r="BR686" s="297" t="inlineStr">
        <is>
          <t>0</t>
        </is>
      </c>
      <c r="BS686" s="297" t="inlineStr">
        <is>
          <t>0</t>
        </is>
      </c>
      <c r="BT686" s="297" t="inlineStr">
        <is>
          <t>0</t>
        </is>
      </c>
      <c r="BU686" s="297" t="inlineStr">
        <is>
          <t>0</t>
        </is>
      </c>
      <c r="BV686" s="297" t="inlineStr">
        <is>
          <t>0</t>
        </is>
      </c>
      <c r="BW686" s="288" t="inlineStr">
        <is>
          <t>0</t>
        </is>
      </c>
      <c r="BX686" s="276">
        <f>SUM(IF(COUNTIF(#REF!, "*1.*"), 2, 0), IF(COUNTIF(#REF!, "*2.*"), 2, 0), IF(COUNTIF(#REF!, "*3.*"), 2, 0), IF(COUNTIF(#REF!, "*4.*"), 2, 0), IF(COUNTIF(#REF!, "*5.*"), 2, 0), IF(COUNTIF(#REF!, "*6.*"), 2, 0))</f>
        <v/>
      </c>
      <c r="BY686" s="277">
        <f t="array" ref="BY686">SUM(VALUE(AT686),VALUE(AU686),VALUE(AV686),VALUE(AW686),VALUE(AX686),VALUE(AY686),VALUE(AZ686),VALUE(BB686),VALUE(BC686),VALUE(BD686),VALUE(BE686),VALUE(BF686),VALUE(BG686),VALUE(BH686),VALUE(BI686),VALUE(BJ686),VALUE(BK686),VALUE(BL686),VALUE(BM686),VALUE(BN686),VALUE(BO686),VALUE(BP686),VALUE(BQ686),VALUE(BR686),VALUE(BS686),VALUE(BT686),VALUE(BU686),VALUE(BV686),VALUE(BW686))</f>
        <v/>
      </c>
      <c r="BZ686" s="307" t="n"/>
      <c r="CA686" s="307" t="n"/>
      <c r="CB686" s="307" t="n"/>
      <c r="CC686" s="307" t="n"/>
      <c r="CD686" s="307" t="n"/>
      <c r="CE686" s="307" t="n"/>
      <c r="CF686" s="307" t="n"/>
      <c r="CG686" s="307" t="n"/>
      <c r="CH686" s="307" t="n"/>
      <c r="CI686" s="307" t="n"/>
      <c r="CJ686" s="307" t="n"/>
      <c r="CK686" s="307" t="n"/>
      <c r="CL686" s="307" t="n"/>
      <c r="CM686" s="307" t="n"/>
      <c r="CN686" s="307" t="n"/>
      <c r="CO686" s="307" t="n"/>
      <c r="CP686" s="307" t="n"/>
      <c r="CQ686" s="307" t="n"/>
      <c r="CR686" s="279" t="inlineStr"/>
      <c r="CS686" s="280">
        <f>AVERAGE(Value(BY686),value(CR686))</f>
        <v/>
      </c>
      <c r="CT686" s="421">
        <f>(IF(OR(MediaScorecard!BH687="x", MediaScorecard!BI687="x",MediaScorecard!BJ687="x",MediaScorecard!BK687="x",MediaScorecard!BL687="x"),1, 2))</f>
        <v/>
      </c>
      <c r="CU686" s="308" t="n"/>
      <c r="CV686" s="308" t="n"/>
      <c r="CW686" s="308" t="n"/>
      <c r="CX686" s="309" t="n"/>
      <c r="CY686" s="308" t="n"/>
      <c r="CZ686" s="308" t="n"/>
      <c r="DA686" s="308" t="n"/>
    </row>
    <row r="687" ht="21" customHeight="1" s="590">
      <c r="A687" s="421" t="n"/>
      <c r="B687" s="270" t="n"/>
      <c r="C687" s="266" t="n"/>
      <c r="D687" s="267" t="inlineStr"/>
      <c r="E687" s="267" t="inlineStr"/>
      <c r="F687" s="268" t="inlineStr"/>
      <c r="G687" s="421" t="n"/>
      <c r="H687" s="269" t="n"/>
      <c r="I687" s="421" t="n"/>
      <c r="J687" s="421" t="n"/>
      <c r="K687" s="421" t="n"/>
      <c r="L687" s="421" t="n"/>
      <c r="M687" s="421" t="n"/>
      <c r="N687" s="421" t="n"/>
      <c r="O687" s="421" t="n"/>
      <c r="P687" s="421" t="n"/>
      <c r="Q687" s="421" t="n"/>
      <c r="R687" s="270" t="n"/>
      <c r="S687" s="421" t="n"/>
      <c r="T687" s="421" t="n"/>
      <c r="U687" s="421" t="n"/>
      <c r="V687" s="421" t="n"/>
      <c r="W687" s="421" t="n"/>
      <c r="X687" s="421" t="n"/>
      <c r="Y687" s="421" t="n"/>
      <c r="Z687" s="421" t="n"/>
      <c r="AA687" s="421" t="n"/>
      <c r="AB687" s="421" t="n"/>
      <c r="AC687" s="421" t="n"/>
      <c r="AD687" s="421" t="n"/>
      <c r="AE687" s="421" t="n"/>
      <c r="AF687" s="421" t="n"/>
      <c r="AG687" s="421" t="n"/>
      <c r="AH687" s="421" t="n"/>
      <c r="AI687" s="421" t="n"/>
      <c r="AJ687" s="297" t="n"/>
      <c r="AK687" s="297" t="n"/>
      <c r="AL687" s="284" t="n"/>
      <c r="AM687" s="297" t="n"/>
      <c r="AN687" s="285" t="n"/>
      <c r="AO687" s="297" t="n"/>
      <c r="AP687" s="297" t="n"/>
      <c r="AQ687" s="297" t="n"/>
      <c r="AR687" s="297" t="n"/>
      <c r="AS687" s="297" t="n"/>
      <c r="AT687" s="285" t="inlineStr">
        <is>
          <t>0</t>
        </is>
      </c>
      <c r="AU687" s="297" t="inlineStr">
        <is>
          <t>0</t>
        </is>
      </c>
      <c r="AV687" s="297" t="inlineStr">
        <is>
          <t>0</t>
        </is>
      </c>
      <c r="AW687" s="297" t="inlineStr">
        <is>
          <t>0</t>
        </is>
      </c>
      <c r="AX687" s="297" t="inlineStr">
        <is>
          <t>0</t>
        </is>
      </c>
      <c r="AY687" s="286" t="inlineStr">
        <is>
          <t>0</t>
        </is>
      </c>
      <c r="AZ687" s="286" t="inlineStr">
        <is>
          <t>0</t>
        </is>
      </c>
      <c r="BA687" s="287" t="inlineStr">
        <is>
          <t>0</t>
        </is>
      </c>
      <c r="BB687" s="286" t="inlineStr">
        <is>
          <t>0</t>
        </is>
      </c>
      <c r="BC687" s="286" t="inlineStr">
        <is>
          <t>0</t>
        </is>
      </c>
      <c r="BD687" s="286" t="inlineStr">
        <is>
          <t>0</t>
        </is>
      </c>
      <c r="BE687" s="286" t="inlineStr">
        <is>
          <t>0</t>
        </is>
      </c>
      <c r="BF687" s="286" t="inlineStr">
        <is>
          <t>0</t>
        </is>
      </c>
      <c r="BG687" s="286" t="inlineStr">
        <is>
          <t>0</t>
        </is>
      </c>
      <c r="BH687" s="297" t="inlineStr">
        <is>
          <t>0</t>
        </is>
      </c>
      <c r="BI687" s="297" t="inlineStr">
        <is>
          <t>0</t>
        </is>
      </c>
      <c r="BJ687" s="297" t="inlineStr">
        <is>
          <t>0</t>
        </is>
      </c>
      <c r="BK687" s="297" t="inlineStr">
        <is>
          <t>0</t>
        </is>
      </c>
      <c r="BL687" s="297" t="inlineStr">
        <is>
          <t>0</t>
        </is>
      </c>
      <c r="BM687" s="297" t="inlineStr">
        <is>
          <t>0</t>
        </is>
      </c>
      <c r="BN687" s="297" t="inlineStr">
        <is>
          <t>0</t>
        </is>
      </c>
      <c r="BO687" s="285" t="inlineStr">
        <is>
          <t>0</t>
        </is>
      </c>
      <c r="BP687" s="297" t="inlineStr">
        <is>
          <t>0</t>
        </is>
      </c>
      <c r="BQ687" s="297" t="inlineStr">
        <is>
          <t>0</t>
        </is>
      </c>
      <c r="BR687" s="297" t="inlineStr">
        <is>
          <t>0</t>
        </is>
      </c>
      <c r="BS687" s="297" t="inlineStr">
        <is>
          <t>0</t>
        </is>
      </c>
      <c r="BT687" s="297" t="inlineStr">
        <is>
          <t>0</t>
        </is>
      </c>
      <c r="BU687" s="297" t="inlineStr">
        <is>
          <t>0</t>
        </is>
      </c>
      <c r="BV687" s="297" t="inlineStr">
        <is>
          <t>0</t>
        </is>
      </c>
      <c r="BW687" s="288" t="inlineStr">
        <is>
          <t>0</t>
        </is>
      </c>
      <c r="BX687" s="276">
        <f>SUM(IF(COUNTIF(#REF!, "*1.*"), 2, 0), IF(COUNTIF(#REF!, "*2.*"), 2, 0), IF(COUNTIF(#REF!, "*3.*"), 2, 0), IF(COUNTIF(#REF!, "*4.*"), 2, 0), IF(COUNTIF(#REF!, "*5.*"), 2, 0), IF(COUNTIF(#REF!, "*6.*"), 2, 0))</f>
        <v/>
      </c>
      <c r="BY687" s="277">
        <f t="array" ref="BY687">SUM(VALUE(AT687),VALUE(AU687),VALUE(AV687),VALUE(AW687),VALUE(AX687),VALUE(AY687),VALUE(AZ687),VALUE(BB687),VALUE(BC687),VALUE(BD687),VALUE(BE687),VALUE(BF687),VALUE(BG687),VALUE(BH687),VALUE(BI687),VALUE(BJ687),VALUE(BK687),VALUE(BL687),VALUE(BM687),VALUE(BN687),VALUE(BO687),VALUE(BP687),VALUE(BQ687),VALUE(BR687),VALUE(BS687),VALUE(BT687),VALUE(BU687),VALUE(BV687),VALUE(BW687))</f>
        <v/>
      </c>
      <c r="BZ687" s="307" t="n"/>
      <c r="CA687" s="307" t="n"/>
      <c r="CB687" s="307" t="n"/>
      <c r="CC687" s="307" t="n"/>
      <c r="CD687" s="307" t="n"/>
      <c r="CE687" s="307" t="n"/>
      <c r="CF687" s="307" t="n"/>
      <c r="CG687" s="307" t="n"/>
      <c r="CH687" s="307" t="n"/>
      <c r="CI687" s="307" t="n"/>
      <c r="CJ687" s="307" t="n"/>
      <c r="CK687" s="307" t="n"/>
      <c r="CL687" s="307" t="n"/>
      <c r="CM687" s="307" t="n"/>
      <c r="CN687" s="307" t="n"/>
      <c r="CO687" s="307" t="n"/>
      <c r="CP687" s="307" t="n"/>
      <c r="CQ687" s="307" t="n"/>
      <c r="CR687" s="279" t="inlineStr"/>
      <c r="CS687" s="280">
        <f>AVERAGE(Value(BY687),value(CR687))</f>
        <v/>
      </c>
      <c r="CT687" s="421">
        <f>(IF(OR(MediaScorecard!BH688="x", MediaScorecard!BI688="x",MediaScorecard!BJ688="x",MediaScorecard!BK688="x",MediaScorecard!BL688="x"),1, 2))</f>
        <v/>
      </c>
      <c r="CU687" s="308" t="n"/>
      <c r="CV687" s="308" t="n"/>
      <c r="CW687" s="308" t="n"/>
      <c r="CX687" s="309" t="n"/>
      <c r="CY687" s="308" t="n"/>
      <c r="CZ687" s="308" t="n"/>
      <c r="DA687" s="308" t="n"/>
    </row>
    <row r="688" ht="21" customHeight="1" s="590">
      <c r="A688" s="421" t="n"/>
      <c r="B688" s="270" t="n"/>
      <c r="C688" s="266" t="n"/>
      <c r="D688" s="267" t="inlineStr"/>
      <c r="E688" s="267" t="inlineStr"/>
      <c r="F688" s="268" t="inlineStr"/>
      <c r="G688" s="421" t="n"/>
      <c r="H688" s="269" t="n"/>
      <c r="I688" s="421" t="n"/>
      <c r="J688" s="421" t="n"/>
      <c r="K688" s="421" t="n"/>
      <c r="L688" s="421" t="n"/>
      <c r="M688" s="421" t="n"/>
      <c r="N688" s="421" t="n"/>
      <c r="O688" s="421" t="n"/>
      <c r="P688" s="421" t="n"/>
      <c r="Q688" s="421" t="n"/>
      <c r="R688" s="270" t="n"/>
      <c r="S688" s="421" t="n"/>
      <c r="T688" s="421" t="n"/>
      <c r="U688" s="421" t="n"/>
      <c r="V688" s="421" t="n"/>
      <c r="W688" s="421" t="n"/>
      <c r="X688" s="421" t="n"/>
      <c r="Y688" s="421" t="n"/>
      <c r="Z688" s="421" t="n"/>
      <c r="AA688" s="421" t="n"/>
      <c r="AB688" s="421" t="n"/>
      <c r="AC688" s="421" t="n"/>
      <c r="AD688" s="421" t="n"/>
      <c r="AE688" s="421" t="n"/>
      <c r="AF688" s="421" t="n"/>
      <c r="AG688" s="421" t="n"/>
      <c r="AH688" s="421" t="n"/>
      <c r="AI688" s="421" t="n"/>
      <c r="AJ688" s="297" t="n"/>
      <c r="AK688" s="297" t="n"/>
      <c r="AL688" s="284" t="n"/>
      <c r="AM688" s="297" t="n"/>
      <c r="AN688" s="285" t="n"/>
      <c r="AO688" s="297" t="n"/>
      <c r="AP688" s="297" t="n"/>
      <c r="AQ688" s="297" t="n"/>
      <c r="AR688" s="297" t="n"/>
      <c r="AS688" s="297" t="n"/>
      <c r="AT688" s="285" t="inlineStr">
        <is>
          <t>0</t>
        </is>
      </c>
      <c r="AU688" s="297" t="inlineStr">
        <is>
          <t>0</t>
        </is>
      </c>
      <c r="AV688" s="297" t="inlineStr">
        <is>
          <t>0</t>
        </is>
      </c>
      <c r="AW688" s="297" t="inlineStr">
        <is>
          <t>0</t>
        </is>
      </c>
      <c r="AX688" s="297" t="inlineStr">
        <is>
          <t>0</t>
        </is>
      </c>
      <c r="AY688" s="286" t="inlineStr">
        <is>
          <t>0</t>
        </is>
      </c>
      <c r="AZ688" s="286" t="inlineStr">
        <is>
          <t>0</t>
        </is>
      </c>
      <c r="BA688" s="287" t="inlineStr">
        <is>
          <t>0</t>
        </is>
      </c>
      <c r="BB688" s="286" t="inlineStr">
        <is>
          <t>0</t>
        </is>
      </c>
      <c r="BC688" s="286" t="inlineStr">
        <is>
          <t>0</t>
        </is>
      </c>
      <c r="BD688" s="286" t="inlineStr">
        <is>
          <t>0</t>
        </is>
      </c>
      <c r="BE688" s="286" t="inlineStr">
        <is>
          <t>0</t>
        </is>
      </c>
      <c r="BF688" s="286" t="inlineStr">
        <is>
          <t>0</t>
        </is>
      </c>
      <c r="BG688" s="286" t="inlineStr">
        <is>
          <t>0</t>
        </is>
      </c>
      <c r="BH688" s="297" t="inlineStr">
        <is>
          <t>0</t>
        </is>
      </c>
      <c r="BI688" s="297" t="inlineStr">
        <is>
          <t>0</t>
        </is>
      </c>
      <c r="BJ688" s="297" t="inlineStr">
        <is>
          <t>0</t>
        </is>
      </c>
      <c r="BK688" s="297" t="inlineStr">
        <is>
          <t>0</t>
        </is>
      </c>
      <c r="BL688" s="297" t="inlineStr">
        <is>
          <t>0</t>
        </is>
      </c>
      <c r="BM688" s="297" t="inlineStr">
        <is>
          <t>0</t>
        </is>
      </c>
      <c r="BN688" s="297" t="inlineStr">
        <is>
          <t>0</t>
        </is>
      </c>
      <c r="BO688" s="285" t="inlineStr">
        <is>
          <t>0</t>
        </is>
      </c>
      <c r="BP688" s="297" t="inlineStr">
        <is>
          <t>0</t>
        </is>
      </c>
      <c r="BQ688" s="297" t="inlineStr">
        <is>
          <t>0</t>
        </is>
      </c>
      <c r="BR688" s="297" t="inlineStr">
        <is>
          <t>0</t>
        </is>
      </c>
      <c r="BS688" s="297" t="inlineStr">
        <is>
          <t>0</t>
        </is>
      </c>
      <c r="BT688" s="297" t="inlineStr">
        <is>
          <t>0</t>
        </is>
      </c>
      <c r="BU688" s="297" t="inlineStr">
        <is>
          <t>0</t>
        </is>
      </c>
      <c r="BV688" s="297" t="inlineStr">
        <is>
          <t>0</t>
        </is>
      </c>
      <c r="BW688" s="288" t="inlineStr">
        <is>
          <t>0</t>
        </is>
      </c>
      <c r="BX688" s="276">
        <f>SUM(IF(COUNTIF(#REF!, "*1.*"), 2, 0), IF(COUNTIF(#REF!, "*2.*"), 2, 0), IF(COUNTIF(#REF!, "*3.*"), 2, 0), IF(COUNTIF(#REF!, "*4.*"), 2, 0), IF(COUNTIF(#REF!, "*5.*"), 2, 0), IF(COUNTIF(#REF!, "*6.*"), 2, 0))</f>
        <v/>
      </c>
      <c r="BY688" s="277">
        <f t="array" ref="BY688">SUM(VALUE(AT688),VALUE(AU688),VALUE(AV688),VALUE(AW688),VALUE(AX688),VALUE(AY688),VALUE(AZ688),VALUE(BB688),VALUE(BC688),VALUE(BD688),VALUE(BE688),VALUE(BF688),VALUE(BG688),VALUE(BH688),VALUE(BI688),VALUE(BJ688),VALUE(BK688),VALUE(BL688),VALUE(BM688),VALUE(BN688),VALUE(BO688),VALUE(BP688),VALUE(BQ688),VALUE(BR688),VALUE(BS688),VALUE(BT688),VALUE(BU688),VALUE(BV688),VALUE(BW688))</f>
        <v/>
      </c>
      <c r="BZ688" s="307" t="n"/>
      <c r="CA688" s="307" t="n"/>
      <c r="CB688" s="307" t="n"/>
      <c r="CC688" s="307" t="n"/>
      <c r="CD688" s="307" t="n"/>
      <c r="CE688" s="307" t="n"/>
      <c r="CF688" s="307" t="n"/>
      <c r="CG688" s="307" t="n"/>
      <c r="CH688" s="307" t="n"/>
      <c r="CI688" s="307" t="n"/>
      <c r="CJ688" s="307" t="n"/>
      <c r="CK688" s="307" t="n"/>
      <c r="CL688" s="307" t="n"/>
      <c r="CM688" s="307" t="n"/>
      <c r="CN688" s="307" t="n"/>
      <c r="CO688" s="307" t="n"/>
      <c r="CP688" s="307" t="n"/>
      <c r="CQ688" s="307" t="n"/>
      <c r="CR688" s="279" t="inlineStr"/>
      <c r="CS688" s="280">
        <f>AVERAGE(Value(BY688),value(CR688))</f>
        <v/>
      </c>
      <c r="CT688" s="421">
        <f>(IF(OR(MediaScorecard!BH689="x", MediaScorecard!BI689="x",MediaScorecard!BJ689="x",MediaScorecard!BK689="x",MediaScorecard!BL689="x"),1, 2))</f>
        <v/>
      </c>
      <c r="CU688" s="308" t="n"/>
      <c r="CV688" s="308" t="n"/>
      <c r="CW688" s="308" t="n"/>
      <c r="CX688" s="309" t="n"/>
      <c r="CY688" s="308" t="n"/>
      <c r="CZ688" s="308" t="n"/>
      <c r="DA688" s="308" t="n"/>
    </row>
    <row r="689" ht="21" customHeight="1" s="590">
      <c r="A689" s="421" t="n"/>
      <c r="B689" s="270" t="n"/>
      <c r="C689" s="266" t="n"/>
      <c r="D689" s="267" t="inlineStr"/>
      <c r="E689" s="267" t="inlineStr"/>
      <c r="F689" s="268" t="inlineStr"/>
      <c r="G689" s="421" t="n"/>
      <c r="H689" s="269" t="n"/>
      <c r="I689" s="421" t="n"/>
      <c r="J689" s="421" t="n"/>
      <c r="K689" s="421" t="n"/>
      <c r="L689" s="421" t="n"/>
      <c r="M689" s="421" t="n"/>
      <c r="N689" s="421" t="n"/>
      <c r="O689" s="421" t="n"/>
      <c r="P689" s="421" t="n"/>
      <c r="Q689" s="421" t="n"/>
      <c r="R689" s="270" t="n"/>
      <c r="S689" s="421" t="n"/>
      <c r="T689" s="421" t="n"/>
      <c r="U689" s="421" t="n"/>
      <c r="V689" s="421" t="n"/>
      <c r="W689" s="421" t="n"/>
      <c r="X689" s="421" t="n"/>
      <c r="Y689" s="421" t="n"/>
      <c r="Z689" s="421" t="n"/>
      <c r="AA689" s="421" t="n"/>
      <c r="AB689" s="421" t="n"/>
      <c r="AC689" s="421" t="n"/>
      <c r="AD689" s="421" t="n"/>
      <c r="AE689" s="421" t="n"/>
      <c r="AF689" s="421" t="n"/>
      <c r="AG689" s="421" t="n"/>
      <c r="AH689" s="421" t="n"/>
      <c r="AI689" s="421" t="n"/>
      <c r="AJ689" s="297" t="n"/>
      <c r="AK689" s="297" t="n"/>
      <c r="AL689" s="284" t="n"/>
      <c r="AM689" s="297" t="n"/>
      <c r="AN689" s="285" t="n"/>
      <c r="AO689" s="297" t="n"/>
      <c r="AP689" s="297" t="n"/>
      <c r="AQ689" s="297" t="n"/>
      <c r="AR689" s="297" t="n"/>
      <c r="AS689" s="297" t="n"/>
      <c r="AT689" s="285" t="inlineStr">
        <is>
          <t>0</t>
        </is>
      </c>
      <c r="AU689" s="297" t="inlineStr">
        <is>
          <t>0</t>
        </is>
      </c>
      <c r="AV689" s="297" t="inlineStr">
        <is>
          <t>0</t>
        </is>
      </c>
      <c r="AW689" s="297" t="inlineStr">
        <is>
          <t>0</t>
        </is>
      </c>
      <c r="AX689" s="297" t="inlineStr">
        <is>
          <t>0</t>
        </is>
      </c>
      <c r="AY689" s="286" t="inlineStr">
        <is>
          <t>0</t>
        </is>
      </c>
      <c r="AZ689" s="286" t="inlineStr">
        <is>
          <t>0</t>
        </is>
      </c>
      <c r="BA689" s="287" t="inlineStr">
        <is>
          <t>0</t>
        </is>
      </c>
      <c r="BB689" s="286" t="inlineStr">
        <is>
          <t>0</t>
        </is>
      </c>
      <c r="BC689" s="286" t="inlineStr">
        <is>
          <t>0</t>
        </is>
      </c>
      <c r="BD689" s="286" t="inlineStr">
        <is>
          <t>0</t>
        </is>
      </c>
      <c r="BE689" s="286" t="inlineStr">
        <is>
          <t>0</t>
        </is>
      </c>
      <c r="BF689" s="286" t="inlineStr">
        <is>
          <t>0</t>
        </is>
      </c>
      <c r="BG689" s="286" t="inlineStr">
        <is>
          <t>0</t>
        </is>
      </c>
      <c r="BH689" s="297" t="inlineStr">
        <is>
          <t>0</t>
        </is>
      </c>
      <c r="BI689" s="297" t="inlineStr">
        <is>
          <t>0</t>
        </is>
      </c>
      <c r="BJ689" s="297" t="inlineStr">
        <is>
          <t>0</t>
        </is>
      </c>
      <c r="BK689" s="297" t="inlineStr">
        <is>
          <t>0</t>
        </is>
      </c>
      <c r="BL689" s="297" t="inlineStr">
        <is>
          <t>0</t>
        </is>
      </c>
      <c r="BM689" s="297" t="inlineStr">
        <is>
          <t>0</t>
        </is>
      </c>
      <c r="BN689" s="297" t="inlineStr">
        <is>
          <t>0</t>
        </is>
      </c>
      <c r="BO689" s="285" t="inlineStr">
        <is>
          <t>0</t>
        </is>
      </c>
      <c r="BP689" s="297" t="inlineStr">
        <is>
          <t>0</t>
        </is>
      </c>
      <c r="BQ689" s="297" t="inlineStr">
        <is>
          <t>0</t>
        </is>
      </c>
      <c r="BR689" s="297" t="inlineStr">
        <is>
          <t>0</t>
        </is>
      </c>
      <c r="BS689" s="297" t="inlineStr">
        <is>
          <t>0</t>
        </is>
      </c>
      <c r="BT689" s="297" t="inlineStr">
        <is>
          <t>0</t>
        </is>
      </c>
      <c r="BU689" s="297" t="inlineStr">
        <is>
          <t>0</t>
        </is>
      </c>
      <c r="BV689" s="297" t="inlineStr">
        <is>
          <t>0</t>
        </is>
      </c>
      <c r="BW689" s="288" t="inlineStr">
        <is>
          <t>0</t>
        </is>
      </c>
      <c r="BX689" s="276">
        <f>SUM(IF(COUNTIF(#REF!, "*1.*"), 2, 0), IF(COUNTIF(#REF!, "*2.*"), 2, 0), IF(COUNTIF(#REF!, "*3.*"), 2, 0), IF(COUNTIF(#REF!, "*4.*"), 2, 0), IF(COUNTIF(#REF!, "*5.*"), 2, 0), IF(COUNTIF(#REF!, "*6.*"), 2, 0))</f>
        <v/>
      </c>
      <c r="BY689" s="277">
        <f t="array" ref="BY689">SUM(VALUE(AT689),VALUE(AU689),VALUE(AV689),VALUE(AW689),VALUE(AX689),VALUE(AY689),VALUE(AZ689),VALUE(BB689),VALUE(BC689),VALUE(BD689),VALUE(BE689),VALUE(BF689),VALUE(BG689),VALUE(BH689),VALUE(BI689),VALUE(BJ689),VALUE(BK689),VALUE(BL689),VALUE(BM689),VALUE(BN689),VALUE(BO689),VALUE(BP689),VALUE(BQ689),VALUE(BR689),VALUE(BS689),VALUE(BT689),VALUE(BU689),VALUE(BV689),VALUE(BW689))</f>
        <v/>
      </c>
      <c r="BZ689" s="307" t="n"/>
      <c r="CA689" s="307" t="n"/>
      <c r="CB689" s="307" t="n"/>
      <c r="CC689" s="307" t="n"/>
      <c r="CD689" s="307" t="n"/>
      <c r="CE689" s="307" t="n"/>
      <c r="CF689" s="307" t="n"/>
      <c r="CG689" s="307" t="n"/>
      <c r="CH689" s="307" t="n"/>
      <c r="CI689" s="307" t="n"/>
      <c r="CJ689" s="307" t="n"/>
      <c r="CK689" s="307" t="n"/>
      <c r="CL689" s="307" t="n"/>
      <c r="CM689" s="307" t="n"/>
      <c r="CN689" s="307" t="n"/>
      <c r="CO689" s="307" t="n"/>
      <c r="CP689" s="307" t="n"/>
      <c r="CQ689" s="307" t="n"/>
      <c r="CR689" s="279" t="inlineStr"/>
      <c r="CS689" s="280">
        <f>AVERAGE(Value(BY689),value(CR689))</f>
        <v/>
      </c>
      <c r="CT689" s="421">
        <f>(IF(OR(MediaScorecard!BH690="x", MediaScorecard!BI690="x",MediaScorecard!BJ690="x",MediaScorecard!BK690="x",MediaScorecard!BL690="x"),1, 2))</f>
        <v/>
      </c>
      <c r="CU689" s="308" t="n"/>
      <c r="CV689" s="308" t="n"/>
      <c r="CW689" s="308" t="n"/>
      <c r="CX689" s="309" t="n"/>
      <c r="CY689" s="308" t="n"/>
      <c r="CZ689" s="308" t="n"/>
      <c r="DA689" s="308" t="n"/>
    </row>
    <row r="690" ht="21" customHeight="1" s="590">
      <c r="A690" s="421" t="n"/>
      <c r="B690" s="270" t="n"/>
      <c r="C690" s="266" t="n"/>
      <c r="D690" s="267" t="inlineStr"/>
      <c r="E690" s="267" t="inlineStr"/>
      <c r="F690" s="268" t="inlineStr"/>
      <c r="G690" s="421" t="n"/>
      <c r="H690" s="269" t="n"/>
      <c r="I690" s="421" t="n"/>
      <c r="J690" s="421" t="n"/>
      <c r="K690" s="421" t="n"/>
      <c r="L690" s="421" t="n"/>
      <c r="M690" s="421" t="n"/>
      <c r="N690" s="421" t="n"/>
      <c r="O690" s="421" t="n"/>
      <c r="P690" s="421" t="n"/>
      <c r="Q690" s="421" t="n"/>
      <c r="R690" s="270" t="n"/>
      <c r="S690" s="421" t="n"/>
      <c r="T690" s="421" t="n"/>
      <c r="U690" s="421" t="n"/>
      <c r="V690" s="421" t="n"/>
      <c r="W690" s="421" t="n"/>
      <c r="X690" s="421" t="n"/>
      <c r="Y690" s="421" t="n"/>
      <c r="Z690" s="421" t="n"/>
      <c r="AA690" s="421" t="n"/>
      <c r="AB690" s="421" t="n"/>
      <c r="AC690" s="421" t="n"/>
      <c r="AD690" s="421" t="n"/>
      <c r="AE690" s="421" t="n"/>
      <c r="AF690" s="421" t="n"/>
      <c r="AG690" s="421" t="n"/>
      <c r="AH690" s="421" t="n"/>
      <c r="AI690" s="421" t="n"/>
      <c r="AJ690" s="297" t="n"/>
      <c r="AK690" s="297" t="n"/>
      <c r="AL690" s="284" t="n"/>
      <c r="AM690" s="297" t="n"/>
      <c r="AN690" s="285" t="n"/>
      <c r="AO690" s="297" t="n"/>
      <c r="AP690" s="297" t="n"/>
      <c r="AQ690" s="297" t="n"/>
      <c r="AR690" s="297" t="n"/>
      <c r="AS690" s="297" t="n"/>
      <c r="AT690" s="285" t="inlineStr">
        <is>
          <t>0</t>
        </is>
      </c>
      <c r="AU690" s="297" t="inlineStr">
        <is>
          <t>0</t>
        </is>
      </c>
      <c r="AV690" s="297" t="inlineStr">
        <is>
          <t>0</t>
        </is>
      </c>
      <c r="AW690" s="297" t="inlineStr">
        <is>
          <t>0</t>
        </is>
      </c>
      <c r="AX690" s="297" t="inlineStr">
        <is>
          <t>0</t>
        </is>
      </c>
      <c r="AY690" s="286" t="inlineStr">
        <is>
          <t>0</t>
        </is>
      </c>
      <c r="AZ690" s="286" t="inlineStr">
        <is>
          <t>0</t>
        </is>
      </c>
      <c r="BA690" s="287" t="inlineStr">
        <is>
          <t>0</t>
        </is>
      </c>
      <c r="BB690" s="286" t="inlineStr">
        <is>
          <t>0</t>
        </is>
      </c>
      <c r="BC690" s="286" t="inlineStr">
        <is>
          <t>0</t>
        </is>
      </c>
      <c r="BD690" s="286" t="inlineStr">
        <is>
          <t>0</t>
        </is>
      </c>
      <c r="BE690" s="286" t="inlineStr">
        <is>
          <t>0</t>
        </is>
      </c>
      <c r="BF690" s="286" t="inlineStr">
        <is>
          <t>0</t>
        </is>
      </c>
      <c r="BG690" s="286" t="inlineStr">
        <is>
          <t>0</t>
        </is>
      </c>
      <c r="BH690" s="297" t="inlineStr">
        <is>
          <t>0</t>
        </is>
      </c>
      <c r="BI690" s="297" t="inlineStr">
        <is>
          <t>0</t>
        </is>
      </c>
      <c r="BJ690" s="297" t="inlineStr">
        <is>
          <t>0</t>
        </is>
      </c>
      <c r="BK690" s="297" t="inlineStr">
        <is>
          <t>0</t>
        </is>
      </c>
      <c r="BL690" s="297" t="inlineStr">
        <is>
          <t>0</t>
        </is>
      </c>
      <c r="BM690" s="297" t="inlineStr">
        <is>
          <t>0</t>
        </is>
      </c>
      <c r="BN690" s="297" t="inlineStr">
        <is>
          <t>0</t>
        </is>
      </c>
      <c r="BO690" s="285" t="inlineStr">
        <is>
          <t>0</t>
        </is>
      </c>
      <c r="BP690" s="297" t="inlineStr">
        <is>
          <t>0</t>
        </is>
      </c>
      <c r="BQ690" s="297" t="inlineStr">
        <is>
          <t>0</t>
        </is>
      </c>
      <c r="BR690" s="297" t="inlineStr">
        <is>
          <t>0</t>
        </is>
      </c>
      <c r="BS690" s="297" t="inlineStr">
        <is>
          <t>0</t>
        </is>
      </c>
      <c r="BT690" s="297" t="inlineStr">
        <is>
          <t>0</t>
        </is>
      </c>
      <c r="BU690" s="297" t="inlineStr">
        <is>
          <t>0</t>
        </is>
      </c>
      <c r="BV690" s="297" t="inlineStr">
        <is>
          <t>0</t>
        </is>
      </c>
      <c r="BW690" s="288" t="inlineStr">
        <is>
          <t>0</t>
        </is>
      </c>
      <c r="BX690" s="276">
        <f>SUM(IF(COUNTIF(#REF!, "*1.*"), 2, 0), IF(COUNTIF(#REF!, "*2.*"), 2, 0), IF(COUNTIF(#REF!, "*3.*"), 2, 0), IF(COUNTIF(#REF!, "*4.*"), 2, 0), IF(COUNTIF(#REF!, "*5.*"), 2, 0), IF(COUNTIF(#REF!, "*6.*"), 2, 0))</f>
        <v/>
      </c>
      <c r="BY690" s="277">
        <f t="array" ref="BY690">SUM(VALUE(AT690),VALUE(AU690),VALUE(AV690),VALUE(AW690),VALUE(AX690),VALUE(AY690),VALUE(AZ690),VALUE(BB690),VALUE(BC690),VALUE(BD690),VALUE(BE690),VALUE(BF690),VALUE(BG690),VALUE(BH690),VALUE(BI690),VALUE(BJ690),VALUE(BK690),VALUE(BL690),VALUE(BM690),VALUE(BN690),VALUE(BO690),VALUE(BP690),VALUE(BQ690),VALUE(BR690),VALUE(BS690),VALUE(BT690),VALUE(BU690),VALUE(BV690),VALUE(BW690))</f>
        <v/>
      </c>
      <c r="BZ690" s="307" t="n"/>
      <c r="CA690" s="307" t="n"/>
      <c r="CB690" s="307" t="n"/>
      <c r="CC690" s="307" t="n"/>
      <c r="CD690" s="307" t="n"/>
      <c r="CE690" s="307" t="n"/>
      <c r="CF690" s="307" t="n"/>
      <c r="CG690" s="307" t="n"/>
      <c r="CH690" s="307" t="n"/>
      <c r="CI690" s="307" t="n"/>
      <c r="CJ690" s="307" t="n"/>
      <c r="CK690" s="307" t="n"/>
      <c r="CL690" s="307" t="n"/>
      <c r="CM690" s="307" t="n"/>
      <c r="CN690" s="307" t="n"/>
      <c r="CO690" s="307" t="n"/>
      <c r="CP690" s="307" t="n"/>
      <c r="CQ690" s="307" t="n"/>
      <c r="CR690" s="279" t="inlineStr"/>
      <c r="CS690" s="280">
        <f>AVERAGE(Value(BY690),value(CR690))</f>
        <v/>
      </c>
      <c r="CT690" s="421">
        <f>(IF(OR(MediaScorecard!BH691="x", MediaScorecard!BI691="x",MediaScorecard!BJ691="x",MediaScorecard!BK691="x",MediaScorecard!BL691="x"),1, 2))</f>
        <v/>
      </c>
      <c r="CU690" s="308" t="n"/>
      <c r="CV690" s="308" t="n"/>
      <c r="CW690" s="308" t="n"/>
      <c r="CX690" s="309" t="n"/>
      <c r="CY690" s="308" t="n"/>
      <c r="CZ690" s="308" t="n"/>
      <c r="DA690" s="308" t="n"/>
    </row>
    <row r="691" ht="21" customHeight="1" s="590">
      <c r="A691" s="421" t="n"/>
      <c r="B691" s="270" t="n"/>
      <c r="C691" s="266" t="n"/>
      <c r="D691" s="267" t="inlineStr"/>
      <c r="E691" s="267" t="inlineStr"/>
      <c r="F691" s="268" t="inlineStr"/>
      <c r="G691" s="421" t="n"/>
      <c r="H691" s="269" t="n"/>
      <c r="I691" s="421" t="n"/>
      <c r="J691" s="421" t="n"/>
      <c r="K691" s="421" t="n"/>
      <c r="L691" s="421" t="n"/>
      <c r="M691" s="421" t="n"/>
      <c r="N691" s="421" t="n"/>
      <c r="O691" s="421" t="n"/>
      <c r="P691" s="421" t="n"/>
      <c r="Q691" s="421" t="n"/>
      <c r="R691" s="270" t="n"/>
      <c r="S691" s="421" t="n"/>
      <c r="T691" s="421" t="n"/>
      <c r="U691" s="421" t="n"/>
      <c r="V691" s="421" t="n"/>
      <c r="W691" s="421" t="n"/>
      <c r="X691" s="421" t="n"/>
      <c r="Y691" s="421" t="n"/>
      <c r="Z691" s="421" t="n"/>
      <c r="AA691" s="421" t="n"/>
      <c r="AB691" s="421" t="n"/>
      <c r="AC691" s="421" t="n"/>
      <c r="AD691" s="421" t="n"/>
      <c r="AE691" s="421" t="n"/>
      <c r="AF691" s="421" t="n"/>
      <c r="AG691" s="421" t="n"/>
      <c r="AH691" s="421" t="n"/>
      <c r="AI691" s="421" t="n"/>
      <c r="AJ691" s="297" t="n"/>
      <c r="AK691" s="297" t="n"/>
      <c r="AL691" s="284" t="n"/>
      <c r="AM691" s="297" t="n"/>
      <c r="AN691" s="285" t="n"/>
      <c r="AO691" s="297" t="n"/>
      <c r="AP691" s="297" t="n"/>
      <c r="AQ691" s="297" t="n"/>
      <c r="AR691" s="297" t="n"/>
      <c r="AS691" s="297" t="n"/>
      <c r="AT691" s="285" t="inlineStr">
        <is>
          <t>0</t>
        </is>
      </c>
      <c r="AU691" s="297" t="inlineStr">
        <is>
          <t>0</t>
        </is>
      </c>
      <c r="AV691" s="297" t="inlineStr">
        <is>
          <t>0</t>
        </is>
      </c>
      <c r="AW691" s="297" t="inlineStr">
        <is>
          <t>0</t>
        </is>
      </c>
      <c r="AX691" s="297" t="inlineStr">
        <is>
          <t>0</t>
        </is>
      </c>
      <c r="AY691" s="286" t="inlineStr">
        <is>
          <t>0</t>
        </is>
      </c>
      <c r="AZ691" s="286" t="inlineStr">
        <is>
          <t>0</t>
        </is>
      </c>
      <c r="BA691" s="287" t="inlineStr">
        <is>
          <t>0</t>
        </is>
      </c>
      <c r="BB691" s="286" t="inlineStr">
        <is>
          <t>0</t>
        </is>
      </c>
      <c r="BC691" s="286" t="inlineStr">
        <is>
          <t>0</t>
        </is>
      </c>
      <c r="BD691" s="286" t="inlineStr">
        <is>
          <t>0</t>
        </is>
      </c>
      <c r="BE691" s="286" t="inlineStr">
        <is>
          <t>0</t>
        </is>
      </c>
      <c r="BF691" s="286" t="inlineStr">
        <is>
          <t>0</t>
        </is>
      </c>
      <c r="BG691" s="286" t="inlineStr">
        <is>
          <t>0</t>
        </is>
      </c>
      <c r="BH691" s="297" t="inlineStr">
        <is>
          <t>0</t>
        </is>
      </c>
      <c r="BI691" s="297" t="inlineStr">
        <is>
          <t>0</t>
        </is>
      </c>
      <c r="BJ691" s="297" t="inlineStr">
        <is>
          <t>0</t>
        </is>
      </c>
      <c r="BK691" s="297" t="inlineStr">
        <is>
          <t>0</t>
        </is>
      </c>
      <c r="BL691" s="297" t="inlineStr">
        <is>
          <t>0</t>
        </is>
      </c>
      <c r="BM691" s="297" t="inlineStr">
        <is>
          <t>0</t>
        </is>
      </c>
      <c r="BN691" s="297" t="inlineStr">
        <is>
          <t>0</t>
        </is>
      </c>
      <c r="BO691" s="285" t="inlineStr">
        <is>
          <t>0</t>
        </is>
      </c>
      <c r="BP691" s="297" t="inlineStr">
        <is>
          <t>0</t>
        </is>
      </c>
      <c r="BQ691" s="297" t="inlineStr">
        <is>
          <t>0</t>
        </is>
      </c>
      <c r="BR691" s="297" t="inlineStr">
        <is>
          <t>0</t>
        </is>
      </c>
      <c r="BS691" s="297" t="inlineStr">
        <is>
          <t>0</t>
        </is>
      </c>
      <c r="BT691" s="297" t="inlineStr">
        <is>
          <t>0</t>
        </is>
      </c>
      <c r="BU691" s="297" t="inlineStr">
        <is>
          <t>0</t>
        </is>
      </c>
      <c r="BV691" s="297" t="inlineStr">
        <is>
          <t>0</t>
        </is>
      </c>
      <c r="BW691" s="288" t="inlineStr">
        <is>
          <t>0</t>
        </is>
      </c>
      <c r="BX691" s="276">
        <f>SUM(IF(COUNTIF(#REF!, "*1.*"), 2, 0), IF(COUNTIF(#REF!, "*2.*"), 2, 0), IF(COUNTIF(#REF!, "*3.*"), 2, 0), IF(COUNTIF(#REF!, "*4.*"), 2, 0), IF(COUNTIF(#REF!, "*5.*"), 2, 0), IF(COUNTIF(#REF!, "*6.*"), 2, 0))</f>
        <v/>
      </c>
      <c r="BY691" s="277">
        <f t="array" ref="BY691">SUM(VALUE(AT691),VALUE(AU691),VALUE(AV691),VALUE(AW691),VALUE(AX691),VALUE(AY691),VALUE(AZ691),VALUE(BB691),VALUE(BC691),VALUE(BD691),VALUE(BE691),VALUE(BF691),VALUE(BG691),VALUE(BH691),VALUE(BI691),VALUE(BJ691),VALUE(BK691),VALUE(BL691),VALUE(BM691),VALUE(BN691),VALUE(BO691),VALUE(BP691),VALUE(BQ691),VALUE(BR691),VALUE(BS691),VALUE(BT691),VALUE(BU691),VALUE(BV691),VALUE(BW691))</f>
        <v/>
      </c>
      <c r="BZ691" s="307" t="n"/>
      <c r="CA691" s="307" t="n"/>
      <c r="CB691" s="307" t="n"/>
      <c r="CC691" s="307" t="n"/>
      <c r="CD691" s="307" t="n"/>
      <c r="CE691" s="307" t="n"/>
      <c r="CF691" s="307" t="n"/>
      <c r="CG691" s="307" t="n"/>
      <c r="CH691" s="307" t="n"/>
      <c r="CI691" s="307" t="n"/>
      <c r="CJ691" s="307" t="n"/>
      <c r="CK691" s="307" t="n"/>
      <c r="CL691" s="307" t="n"/>
      <c r="CM691" s="307" t="n"/>
      <c r="CN691" s="307" t="n"/>
      <c r="CO691" s="307" t="n"/>
      <c r="CP691" s="307" t="n"/>
      <c r="CQ691" s="307" t="n"/>
      <c r="CR691" s="279" t="inlineStr"/>
      <c r="CS691" s="280">
        <f>AVERAGE(Value(BY691),value(CR691))</f>
        <v/>
      </c>
      <c r="CT691" s="421">
        <f>(IF(OR(MediaScorecard!BH692="x", MediaScorecard!BI692="x",MediaScorecard!BJ692="x",MediaScorecard!BK692="x",MediaScorecard!BL692="x"),1, 2))</f>
        <v/>
      </c>
      <c r="CU691" s="308" t="n"/>
      <c r="CV691" s="308" t="n"/>
      <c r="CW691" s="308" t="n"/>
      <c r="CX691" s="309" t="n"/>
      <c r="CY691" s="308" t="n"/>
      <c r="CZ691" s="308" t="n"/>
      <c r="DA691" s="308" t="n"/>
    </row>
    <row r="692" ht="21" customHeight="1" s="590">
      <c r="A692" s="421" t="n"/>
      <c r="B692" s="270" t="n"/>
      <c r="C692" s="266" t="n"/>
      <c r="D692" s="267" t="inlineStr"/>
      <c r="E692" s="267" t="inlineStr"/>
      <c r="F692" s="268" t="inlineStr"/>
      <c r="G692" s="421" t="n"/>
      <c r="H692" s="269" t="n"/>
      <c r="I692" s="421" t="n"/>
      <c r="J692" s="421" t="n"/>
      <c r="K692" s="421" t="n"/>
      <c r="L692" s="421" t="n"/>
      <c r="M692" s="421" t="n"/>
      <c r="N692" s="421" t="n"/>
      <c r="O692" s="421" t="n"/>
      <c r="P692" s="421" t="n"/>
      <c r="Q692" s="421" t="n"/>
      <c r="R692" s="270" t="n"/>
      <c r="S692" s="421" t="n"/>
      <c r="T692" s="421" t="n"/>
      <c r="U692" s="421" t="n"/>
      <c r="V692" s="421" t="n"/>
      <c r="W692" s="421" t="n"/>
      <c r="X692" s="421" t="n"/>
      <c r="Y692" s="421" t="n"/>
      <c r="Z692" s="421" t="n"/>
      <c r="AA692" s="421" t="n"/>
      <c r="AB692" s="421" t="n"/>
      <c r="AC692" s="421" t="n"/>
      <c r="AD692" s="421" t="n"/>
      <c r="AE692" s="421" t="n"/>
      <c r="AF692" s="421" t="n"/>
      <c r="AG692" s="421" t="n"/>
      <c r="AH692" s="421" t="n"/>
      <c r="AI692" s="421" t="n"/>
      <c r="AJ692" s="297" t="n"/>
      <c r="AK692" s="297" t="n"/>
      <c r="AL692" s="284" t="n"/>
      <c r="AM692" s="297" t="n"/>
      <c r="AN692" s="285" t="n"/>
      <c r="AO692" s="297" t="n"/>
      <c r="AP692" s="297" t="n"/>
      <c r="AQ692" s="297" t="n"/>
      <c r="AR692" s="297" t="n"/>
      <c r="AS692" s="297" t="n"/>
      <c r="AT692" s="285" t="inlineStr">
        <is>
          <t>0</t>
        </is>
      </c>
      <c r="AU692" s="297" t="inlineStr">
        <is>
          <t>0</t>
        </is>
      </c>
      <c r="AV692" s="297" t="inlineStr">
        <is>
          <t>0</t>
        </is>
      </c>
      <c r="AW692" s="297" t="inlineStr">
        <is>
          <t>0</t>
        </is>
      </c>
      <c r="AX692" s="297" t="inlineStr">
        <is>
          <t>0</t>
        </is>
      </c>
      <c r="AY692" s="286" t="inlineStr">
        <is>
          <t>0</t>
        </is>
      </c>
      <c r="AZ692" s="286" t="inlineStr">
        <is>
          <t>0</t>
        </is>
      </c>
      <c r="BA692" s="287" t="inlineStr">
        <is>
          <t>0</t>
        </is>
      </c>
      <c r="BB692" s="286" t="inlineStr">
        <is>
          <t>0</t>
        </is>
      </c>
      <c r="BC692" s="286" t="inlineStr">
        <is>
          <t>0</t>
        </is>
      </c>
      <c r="BD692" s="286" t="inlineStr">
        <is>
          <t>0</t>
        </is>
      </c>
      <c r="BE692" s="286" t="inlineStr">
        <is>
          <t>0</t>
        </is>
      </c>
      <c r="BF692" s="286" t="inlineStr">
        <is>
          <t>0</t>
        </is>
      </c>
      <c r="BG692" s="286" t="inlineStr">
        <is>
          <t>0</t>
        </is>
      </c>
      <c r="BH692" s="297" t="inlineStr">
        <is>
          <t>0</t>
        </is>
      </c>
      <c r="BI692" s="297" t="inlineStr">
        <is>
          <t>0</t>
        </is>
      </c>
      <c r="BJ692" s="297" t="inlineStr">
        <is>
          <t>0</t>
        </is>
      </c>
      <c r="BK692" s="297" t="inlineStr">
        <is>
          <t>0</t>
        </is>
      </c>
      <c r="BL692" s="297" t="inlineStr">
        <is>
          <t>0</t>
        </is>
      </c>
      <c r="BM692" s="297" t="inlineStr">
        <is>
          <t>0</t>
        </is>
      </c>
      <c r="BN692" s="297" t="inlineStr">
        <is>
          <t>0</t>
        </is>
      </c>
      <c r="BO692" s="285" t="inlineStr">
        <is>
          <t>0</t>
        </is>
      </c>
      <c r="BP692" s="297" t="inlineStr">
        <is>
          <t>0</t>
        </is>
      </c>
      <c r="BQ692" s="297" t="inlineStr">
        <is>
          <t>0</t>
        </is>
      </c>
      <c r="BR692" s="297" t="inlineStr">
        <is>
          <t>0</t>
        </is>
      </c>
      <c r="BS692" s="297" t="inlineStr">
        <is>
          <t>0</t>
        </is>
      </c>
      <c r="BT692" s="297" t="inlineStr">
        <is>
          <t>0</t>
        </is>
      </c>
      <c r="BU692" s="297" t="inlineStr">
        <is>
          <t>0</t>
        </is>
      </c>
      <c r="BV692" s="297" t="inlineStr">
        <is>
          <t>0</t>
        </is>
      </c>
      <c r="BW692" s="288" t="inlineStr">
        <is>
          <t>0</t>
        </is>
      </c>
      <c r="BX692" s="276">
        <f>SUM(IF(COUNTIF(#REF!, "*1.*"), 2, 0), IF(COUNTIF(#REF!, "*2.*"), 2, 0), IF(COUNTIF(#REF!, "*3.*"), 2, 0), IF(COUNTIF(#REF!, "*4.*"), 2, 0), IF(COUNTIF(#REF!, "*5.*"), 2, 0), IF(COUNTIF(#REF!, "*6.*"), 2, 0))</f>
        <v/>
      </c>
      <c r="BY692" s="277">
        <f t="array" ref="BY692">SUM(VALUE(AT692),VALUE(AU692),VALUE(AV692),VALUE(AW692),VALUE(AX692),VALUE(AY692),VALUE(AZ692),VALUE(BB692),VALUE(BC692),VALUE(BD692),VALUE(BE692),VALUE(BF692),VALUE(BG692),VALUE(BH692),VALUE(BI692),VALUE(BJ692),VALUE(BK692),VALUE(BL692),VALUE(BM692),VALUE(BN692),VALUE(BO692),VALUE(BP692),VALUE(BQ692),VALUE(BR692),VALUE(BS692),VALUE(BT692),VALUE(BU692),VALUE(BV692),VALUE(BW692))</f>
        <v/>
      </c>
      <c r="BZ692" s="307" t="n"/>
      <c r="CA692" s="307" t="n"/>
      <c r="CB692" s="307" t="n"/>
      <c r="CC692" s="307" t="n"/>
      <c r="CD692" s="307" t="n"/>
      <c r="CE692" s="307" t="n"/>
      <c r="CF692" s="307" t="n"/>
      <c r="CG692" s="307" t="n"/>
      <c r="CH692" s="307" t="n"/>
      <c r="CI692" s="307" t="n"/>
      <c r="CJ692" s="307" t="n"/>
      <c r="CK692" s="307" t="n"/>
      <c r="CL692" s="307" t="n"/>
      <c r="CM692" s="307" t="n"/>
      <c r="CN692" s="307" t="n"/>
      <c r="CO692" s="307" t="n"/>
      <c r="CP692" s="307" t="n"/>
      <c r="CQ692" s="307" t="n"/>
      <c r="CR692" s="279" t="inlineStr"/>
      <c r="CS692" s="280">
        <f>AVERAGE(Value(BY692),value(CR692))</f>
        <v/>
      </c>
      <c r="CT692" s="421">
        <f>(IF(OR(MediaScorecard!BH693="x", MediaScorecard!BI693="x",MediaScorecard!BJ693="x",MediaScorecard!BK693="x",MediaScorecard!BL693="x"),1, 2))</f>
        <v/>
      </c>
      <c r="CU692" s="308" t="n"/>
      <c r="CV692" s="308" t="n"/>
      <c r="CW692" s="308" t="n"/>
      <c r="CX692" s="309" t="n"/>
      <c r="CY692" s="308" t="n"/>
      <c r="CZ692" s="308" t="n"/>
      <c r="DA692" s="308" t="n"/>
    </row>
    <row r="693" ht="21" customHeight="1" s="590">
      <c r="A693" s="421" t="n"/>
      <c r="B693" s="270" t="n"/>
      <c r="C693" s="266" t="n"/>
      <c r="D693" s="267" t="inlineStr"/>
      <c r="E693" s="267" t="inlineStr"/>
      <c r="F693" s="268" t="inlineStr"/>
      <c r="G693" s="421" t="n"/>
      <c r="H693" s="269" t="n"/>
      <c r="I693" s="421" t="n"/>
      <c r="J693" s="421" t="n"/>
      <c r="K693" s="421" t="n"/>
      <c r="L693" s="421" t="n"/>
      <c r="M693" s="421" t="n"/>
      <c r="N693" s="421" t="n"/>
      <c r="O693" s="421" t="n"/>
      <c r="P693" s="421" t="n"/>
      <c r="Q693" s="421" t="n"/>
      <c r="R693" s="270" t="n"/>
      <c r="S693" s="421" t="n"/>
      <c r="T693" s="421" t="n"/>
      <c r="U693" s="421" t="n"/>
      <c r="V693" s="421" t="n"/>
      <c r="W693" s="421" t="n"/>
      <c r="X693" s="421" t="n"/>
      <c r="Y693" s="421" t="n"/>
      <c r="Z693" s="421" t="n"/>
      <c r="AA693" s="421" t="n"/>
      <c r="AB693" s="421" t="n"/>
      <c r="AC693" s="421" t="n"/>
      <c r="AD693" s="421" t="n"/>
      <c r="AE693" s="421" t="n"/>
      <c r="AF693" s="421" t="n"/>
      <c r="AG693" s="421" t="n"/>
      <c r="AH693" s="421" t="n"/>
      <c r="AI693" s="421" t="n"/>
      <c r="AJ693" s="297" t="n"/>
      <c r="AK693" s="297" t="n"/>
      <c r="AL693" s="284" t="n"/>
      <c r="AM693" s="297" t="n"/>
      <c r="AN693" s="285" t="n"/>
      <c r="AO693" s="297" t="n"/>
      <c r="AP693" s="297" t="n"/>
      <c r="AQ693" s="297" t="n"/>
      <c r="AR693" s="297" t="n"/>
      <c r="AS693" s="297" t="n"/>
      <c r="AT693" s="285" t="inlineStr">
        <is>
          <t>0</t>
        </is>
      </c>
      <c r="AU693" s="297" t="inlineStr">
        <is>
          <t>0</t>
        </is>
      </c>
      <c r="AV693" s="297" t="inlineStr">
        <is>
          <t>0</t>
        </is>
      </c>
      <c r="AW693" s="297" t="inlineStr">
        <is>
          <t>0</t>
        </is>
      </c>
      <c r="AX693" s="297" t="inlineStr">
        <is>
          <t>0</t>
        </is>
      </c>
      <c r="AY693" s="286" t="inlineStr">
        <is>
          <t>0</t>
        </is>
      </c>
      <c r="AZ693" s="286" t="inlineStr">
        <is>
          <t>0</t>
        </is>
      </c>
      <c r="BA693" s="287" t="inlineStr">
        <is>
          <t>0</t>
        </is>
      </c>
      <c r="BB693" s="286" t="inlineStr">
        <is>
          <t>0</t>
        </is>
      </c>
      <c r="BC693" s="286" t="inlineStr">
        <is>
          <t>0</t>
        </is>
      </c>
      <c r="BD693" s="286" t="inlineStr">
        <is>
          <t>0</t>
        </is>
      </c>
      <c r="BE693" s="286" t="inlineStr">
        <is>
          <t>0</t>
        </is>
      </c>
      <c r="BF693" s="286" t="inlineStr">
        <is>
          <t>0</t>
        </is>
      </c>
      <c r="BG693" s="286" t="inlineStr">
        <is>
          <t>0</t>
        </is>
      </c>
      <c r="BH693" s="297" t="inlineStr">
        <is>
          <t>0</t>
        </is>
      </c>
      <c r="BI693" s="297" t="inlineStr">
        <is>
          <t>0</t>
        </is>
      </c>
      <c r="BJ693" s="297" t="inlineStr">
        <is>
          <t>0</t>
        </is>
      </c>
      <c r="BK693" s="297" t="inlineStr">
        <is>
          <t>0</t>
        </is>
      </c>
      <c r="BL693" s="297" t="inlineStr">
        <is>
          <t>0</t>
        </is>
      </c>
      <c r="BM693" s="297" t="inlineStr">
        <is>
          <t>0</t>
        </is>
      </c>
      <c r="BN693" s="297" t="inlineStr">
        <is>
          <t>0</t>
        </is>
      </c>
      <c r="BO693" s="285" t="inlineStr">
        <is>
          <t>0</t>
        </is>
      </c>
      <c r="BP693" s="297" t="inlineStr">
        <is>
          <t>0</t>
        </is>
      </c>
      <c r="BQ693" s="297" t="inlineStr">
        <is>
          <t>0</t>
        </is>
      </c>
      <c r="BR693" s="297" t="inlineStr">
        <is>
          <t>0</t>
        </is>
      </c>
      <c r="BS693" s="297" t="inlineStr">
        <is>
          <t>0</t>
        </is>
      </c>
      <c r="BT693" s="297" t="inlineStr">
        <is>
          <t>0</t>
        </is>
      </c>
      <c r="BU693" s="297" t="inlineStr">
        <is>
          <t>0</t>
        </is>
      </c>
      <c r="BV693" s="297" t="inlineStr">
        <is>
          <t>0</t>
        </is>
      </c>
      <c r="BW693" s="288" t="inlineStr">
        <is>
          <t>0</t>
        </is>
      </c>
      <c r="BX693" s="276">
        <f>SUM(IF(COUNTIF(#REF!, "*1.*"), 2, 0), IF(COUNTIF(#REF!, "*2.*"), 2, 0), IF(COUNTIF(#REF!, "*3.*"), 2, 0), IF(COUNTIF(#REF!, "*4.*"), 2, 0), IF(COUNTIF(#REF!, "*5.*"), 2, 0), IF(COUNTIF(#REF!, "*6.*"), 2, 0))</f>
        <v/>
      </c>
      <c r="BY693" s="277">
        <f t="array" ref="BY693">SUM(VALUE(AT693),VALUE(AU693),VALUE(AV693),VALUE(AW693),VALUE(AX693),VALUE(AY693),VALUE(AZ693),VALUE(BB693),VALUE(BC693),VALUE(BD693),VALUE(BE693),VALUE(BF693),VALUE(BG693),VALUE(BH693),VALUE(BI693),VALUE(BJ693),VALUE(BK693),VALUE(BL693),VALUE(BM693),VALUE(BN693),VALUE(BO693),VALUE(BP693),VALUE(BQ693),VALUE(BR693),VALUE(BS693),VALUE(BT693),VALUE(BU693),VALUE(BV693),VALUE(BW693))</f>
        <v/>
      </c>
      <c r="BZ693" s="307" t="n"/>
      <c r="CA693" s="307" t="n"/>
      <c r="CB693" s="307" t="n"/>
      <c r="CC693" s="307" t="n"/>
      <c r="CD693" s="307" t="n"/>
      <c r="CE693" s="307" t="n"/>
      <c r="CF693" s="307" t="n"/>
      <c r="CG693" s="307" t="n"/>
      <c r="CH693" s="307" t="n"/>
      <c r="CI693" s="307" t="n"/>
      <c r="CJ693" s="307" t="n"/>
      <c r="CK693" s="307" t="n"/>
      <c r="CL693" s="307" t="n"/>
      <c r="CM693" s="307" t="n"/>
      <c r="CN693" s="307" t="n"/>
      <c r="CO693" s="307" t="n"/>
      <c r="CP693" s="307" t="n"/>
      <c r="CQ693" s="307" t="n"/>
      <c r="CR693" s="279" t="inlineStr"/>
      <c r="CS693" s="280">
        <f>AVERAGE(Value(BY693),value(CR693))</f>
        <v/>
      </c>
      <c r="CT693" s="421">
        <f>(IF(OR(MediaScorecard!BH694="x", MediaScorecard!BI694="x",MediaScorecard!BJ694="x",MediaScorecard!BK694="x",MediaScorecard!BL694="x"),1, 2))</f>
        <v/>
      </c>
      <c r="CU693" s="308" t="n"/>
      <c r="CV693" s="308" t="n"/>
      <c r="CW693" s="308" t="n"/>
      <c r="CX693" s="309" t="n"/>
      <c r="CY693" s="308" t="n"/>
      <c r="CZ693" s="308" t="n"/>
      <c r="DA693" s="308" t="n"/>
    </row>
    <row r="694" ht="21" customHeight="1" s="590">
      <c r="A694" s="421" t="n"/>
      <c r="B694" s="270" t="n"/>
      <c r="C694" s="266" t="n"/>
      <c r="D694" s="267" t="inlineStr"/>
      <c r="E694" s="267" t="inlineStr"/>
      <c r="F694" s="268" t="inlineStr"/>
      <c r="G694" s="421" t="n"/>
      <c r="H694" s="269" t="n"/>
      <c r="I694" s="421" t="n"/>
      <c r="J694" s="421" t="n"/>
      <c r="K694" s="421" t="n"/>
      <c r="L694" s="421" t="n"/>
      <c r="M694" s="421" t="n"/>
      <c r="N694" s="421" t="n"/>
      <c r="O694" s="421" t="n"/>
      <c r="P694" s="421" t="n"/>
      <c r="Q694" s="421" t="n"/>
      <c r="R694" s="270" t="n"/>
      <c r="S694" s="421" t="n"/>
      <c r="T694" s="421" t="n"/>
      <c r="U694" s="421" t="n"/>
      <c r="V694" s="421" t="n"/>
      <c r="W694" s="421" t="n"/>
      <c r="X694" s="421" t="n"/>
      <c r="Y694" s="421" t="n"/>
      <c r="Z694" s="421" t="n"/>
      <c r="AA694" s="421" t="n"/>
      <c r="AB694" s="421" t="n"/>
      <c r="AC694" s="421" t="n"/>
      <c r="AD694" s="421" t="n"/>
      <c r="AE694" s="421" t="n"/>
      <c r="AF694" s="421" t="n"/>
      <c r="AG694" s="421" t="n"/>
      <c r="AH694" s="421" t="n"/>
      <c r="AI694" s="421" t="n"/>
      <c r="AJ694" s="297" t="n"/>
      <c r="AK694" s="297" t="n"/>
      <c r="AL694" s="284" t="n"/>
      <c r="AM694" s="297" t="n"/>
      <c r="AN694" s="285" t="n"/>
      <c r="AO694" s="297" t="n"/>
      <c r="AP694" s="297" t="n"/>
      <c r="AQ694" s="297" t="n"/>
      <c r="AR694" s="297" t="n"/>
      <c r="AS694" s="297" t="n"/>
      <c r="AT694" s="285" t="inlineStr">
        <is>
          <t>0</t>
        </is>
      </c>
      <c r="AU694" s="297" t="inlineStr">
        <is>
          <t>0</t>
        </is>
      </c>
      <c r="AV694" s="297" t="inlineStr">
        <is>
          <t>0</t>
        </is>
      </c>
      <c r="AW694" s="297" t="inlineStr">
        <is>
          <t>0</t>
        </is>
      </c>
      <c r="AX694" s="297" t="inlineStr">
        <is>
          <t>0</t>
        </is>
      </c>
      <c r="AY694" s="286" t="inlineStr">
        <is>
          <t>0</t>
        </is>
      </c>
      <c r="AZ694" s="286" t="inlineStr">
        <is>
          <t>0</t>
        </is>
      </c>
      <c r="BA694" s="287" t="inlineStr">
        <is>
          <t>0</t>
        </is>
      </c>
      <c r="BB694" s="286" t="inlineStr">
        <is>
          <t>0</t>
        </is>
      </c>
      <c r="BC694" s="286" t="inlineStr">
        <is>
          <t>0</t>
        </is>
      </c>
      <c r="BD694" s="286" t="inlineStr">
        <is>
          <t>0</t>
        </is>
      </c>
      <c r="BE694" s="286" t="inlineStr">
        <is>
          <t>0</t>
        </is>
      </c>
      <c r="BF694" s="286" t="inlineStr">
        <is>
          <t>0</t>
        </is>
      </c>
      <c r="BG694" s="286" t="inlineStr">
        <is>
          <t>0</t>
        </is>
      </c>
      <c r="BH694" s="297" t="inlineStr">
        <is>
          <t>0</t>
        </is>
      </c>
      <c r="BI694" s="297" t="inlineStr">
        <is>
          <t>0</t>
        </is>
      </c>
      <c r="BJ694" s="297" t="inlineStr">
        <is>
          <t>0</t>
        </is>
      </c>
      <c r="BK694" s="297" t="inlineStr">
        <is>
          <t>0</t>
        </is>
      </c>
      <c r="BL694" s="297" t="inlineStr">
        <is>
          <t>0</t>
        </is>
      </c>
      <c r="BM694" s="297" t="inlineStr">
        <is>
          <t>0</t>
        </is>
      </c>
      <c r="BN694" s="297" t="inlineStr">
        <is>
          <t>0</t>
        </is>
      </c>
      <c r="BO694" s="285" t="inlineStr">
        <is>
          <t>0</t>
        </is>
      </c>
      <c r="BP694" s="297" t="inlineStr">
        <is>
          <t>0</t>
        </is>
      </c>
      <c r="BQ694" s="297" t="inlineStr">
        <is>
          <t>0</t>
        </is>
      </c>
      <c r="BR694" s="297" t="inlineStr">
        <is>
          <t>0</t>
        </is>
      </c>
      <c r="BS694" s="297" t="inlineStr">
        <is>
          <t>0</t>
        </is>
      </c>
      <c r="BT694" s="297" t="inlineStr">
        <is>
          <t>0</t>
        </is>
      </c>
      <c r="BU694" s="297" t="inlineStr">
        <is>
          <t>0</t>
        </is>
      </c>
      <c r="BV694" s="297" t="inlineStr">
        <is>
          <t>0</t>
        </is>
      </c>
      <c r="BW694" s="288" t="inlineStr">
        <is>
          <t>0</t>
        </is>
      </c>
      <c r="BX694" s="276">
        <f>SUM(IF(COUNTIF(#REF!, "*1.*"), 2, 0), IF(COUNTIF(#REF!, "*2.*"), 2, 0), IF(COUNTIF(#REF!, "*3.*"), 2, 0), IF(COUNTIF(#REF!, "*4.*"), 2, 0), IF(COUNTIF(#REF!, "*5.*"), 2, 0), IF(COUNTIF(#REF!, "*6.*"), 2, 0))</f>
        <v/>
      </c>
      <c r="BY694" s="277">
        <f t="array" ref="BY694">SUM(VALUE(AT694),VALUE(AU694),VALUE(AV694),VALUE(AW694),VALUE(AX694),VALUE(AY694),VALUE(AZ694),VALUE(BB694),VALUE(BC694),VALUE(BD694),VALUE(BE694),VALUE(BF694),VALUE(BG694),VALUE(BH694),VALUE(BI694),VALUE(BJ694),VALUE(BK694),VALUE(BL694),VALUE(BM694),VALUE(BN694),VALUE(BO694),VALUE(BP694),VALUE(BQ694),VALUE(BR694),VALUE(BS694),VALUE(BT694),VALUE(BU694),VALUE(BV694),VALUE(BW694))</f>
        <v/>
      </c>
      <c r="BZ694" s="307" t="n"/>
      <c r="CA694" s="307" t="n"/>
      <c r="CB694" s="307" t="n"/>
      <c r="CC694" s="307" t="n"/>
      <c r="CD694" s="307" t="n"/>
      <c r="CE694" s="307" t="n"/>
      <c r="CF694" s="307" t="n"/>
      <c r="CG694" s="307" t="n"/>
      <c r="CH694" s="307" t="n"/>
      <c r="CI694" s="307" t="n"/>
      <c r="CJ694" s="307" t="n"/>
      <c r="CK694" s="307" t="n"/>
      <c r="CL694" s="307" t="n"/>
      <c r="CM694" s="307" t="n"/>
      <c r="CN694" s="307" t="n"/>
      <c r="CO694" s="307" t="n"/>
      <c r="CP694" s="307" t="n"/>
      <c r="CQ694" s="307" t="n"/>
      <c r="CR694" s="279" t="inlineStr"/>
      <c r="CS694" s="280">
        <f>AVERAGE(Value(BY694),value(CR694))</f>
        <v/>
      </c>
      <c r="CT694" s="421">
        <f>(IF(OR(MediaScorecard!BH695="x", MediaScorecard!BI695="x",MediaScorecard!BJ695="x",MediaScorecard!BK695="x",MediaScorecard!BL695="x"),1, 2))</f>
        <v/>
      </c>
      <c r="CU694" s="308" t="n"/>
      <c r="CV694" s="308" t="n"/>
      <c r="CW694" s="308" t="n"/>
      <c r="CX694" s="309" t="n"/>
      <c r="CY694" s="308" t="n"/>
      <c r="CZ694" s="308" t="n"/>
      <c r="DA694" s="308" t="n"/>
    </row>
    <row r="695" ht="21" customHeight="1" s="590">
      <c r="A695" s="421" t="n"/>
      <c r="B695" s="270" t="n"/>
      <c r="C695" s="266" t="n"/>
      <c r="D695" s="267" t="inlineStr"/>
      <c r="E695" s="267" t="inlineStr"/>
      <c r="F695" s="268" t="inlineStr"/>
      <c r="G695" s="421" t="n"/>
      <c r="H695" s="269" t="n"/>
      <c r="I695" s="421" t="n"/>
      <c r="J695" s="421" t="n"/>
      <c r="K695" s="421" t="n"/>
      <c r="L695" s="421" t="n"/>
      <c r="M695" s="421" t="n"/>
      <c r="N695" s="421" t="n"/>
      <c r="O695" s="421" t="n"/>
      <c r="P695" s="421" t="n"/>
      <c r="Q695" s="421" t="n"/>
      <c r="R695" s="270" t="n"/>
      <c r="S695" s="421" t="n"/>
      <c r="T695" s="421" t="n"/>
      <c r="U695" s="421" t="n"/>
      <c r="V695" s="421" t="n"/>
      <c r="W695" s="421" t="n"/>
      <c r="X695" s="421" t="n"/>
      <c r="Y695" s="421" t="n"/>
      <c r="Z695" s="421" t="n"/>
      <c r="AA695" s="421" t="n"/>
      <c r="AB695" s="421" t="n"/>
      <c r="AC695" s="421" t="n"/>
      <c r="AD695" s="421" t="n"/>
      <c r="AE695" s="421" t="n"/>
      <c r="AF695" s="421" t="n"/>
      <c r="AG695" s="421" t="n"/>
      <c r="AH695" s="421" t="n"/>
      <c r="AI695" s="421" t="n"/>
      <c r="AJ695" s="297" t="n"/>
      <c r="AK695" s="297" t="n"/>
      <c r="AL695" s="284" t="n"/>
      <c r="AM695" s="297" t="n"/>
      <c r="AN695" s="285" t="n"/>
      <c r="AO695" s="297" t="n"/>
      <c r="AP695" s="297" t="n"/>
      <c r="AQ695" s="297" t="n"/>
      <c r="AR695" s="297" t="n"/>
      <c r="AS695" s="297" t="n"/>
      <c r="AT695" s="285" t="inlineStr">
        <is>
          <t>0</t>
        </is>
      </c>
      <c r="AU695" s="297" t="inlineStr">
        <is>
          <t>0</t>
        </is>
      </c>
      <c r="AV695" s="297" t="inlineStr">
        <is>
          <t>0</t>
        </is>
      </c>
      <c r="AW695" s="297" t="inlineStr">
        <is>
          <t>0</t>
        </is>
      </c>
      <c r="AX695" s="297" t="inlineStr">
        <is>
          <t>0</t>
        </is>
      </c>
      <c r="AY695" s="286" t="inlineStr">
        <is>
          <t>0</t>
        </is>
      </c>
      <c r="AZ695" s="286" t="inlineStr">
        <is>
          <t>0</t>
        </is>
      </c>
      <c r="BA695" s="287" t="inlineStr">
        <is>
          <t>0</t>
        </is>
      </c>
      <c r="BB695" s="286" t="inlineStr">
        <is>
          <t>0</t>
        </is>
      </c>
      <c r="BC695" s="286" t="inlineStr">
        <is>
          <t>0</t>
        </is>
      </c>
      <c r="BD695" s="286" t="inlineStr">
        <is>
          <t>0</t>
        </is>
      </c>
      <c r="BE695" s="286" t="inlineStr">
        <is>
          <t>0</t>
        </is>
      </c>
      <c r="BF695" s="286" t="inlineStr">
        <is>
          <t>0</t>
        </is>
      </c>
      <c r="BG695" s="286" t="inlineStr">
        <is>
          <t>0</t>
        </is>
      </c>
      <c r="BH695" s="297" t="inlineStr">
        <is>
          <t>0</t>
        </is>
      </c>
      <c r="BI695" s="297" t="inlineStr">
        <is>
          <t>0</t>
        </is>
      </c>
      <c r="BJ695" s="297" t="inlineStr">
        <is>
          <t>0</t>
        </is>
      </c>
      <c r="BK695" s="297" t="inlineStr">
        <is>
          <t>0</t>
        </is>
      </c>
      <c r="BL695" s="297" t="inlineStr">
        <is>
          <t>0</t>
        </is>
      </c>
      <c r="BM695" s="297" t="inlineStr">
        <is>
          <t>0</t>
        </is>
      </c>
      <c r="BN695" s="297" t="inlineStr">
        <is>
          <t>0</t>
        </is>
      </c>
      <c r="BO695" s="285" t="inlineStr">
        <is>
          <t>0</t>
        </is>
      </c>
      <c r="BP695" s="297" t="inlineStr">
        <is>
          <t>0</t>
        </is>
      </c>
      <c r="BQ695" s="297" t="inlineStr">
        <is>
          <t>0</t>
        </is>
      </c>
      <c r="BR695" s="297" t="inlineStr">
        <is>
          <t>0</t>
        </is>
      </c>
      <c r="BS695" s="297" t="inlineStr">
        <is>
          <t>0</t>
        </is>
      </c>
      <c r="BT695" s="297" t="inlineStr">
        <is>
          <t>0</t>
        </is>
      </c>
      <c r="BU695" s="297" t="inlineStr">
        <is>
          <t>0</t>
        </is>
      </c>
      <c r="BV695" s="297" t="inlineStr">
        <is>
          <t>0</t>
        </is>
      </c>
      <c r="BW695" s="288" t="inlineStr">
        <is>
          <t>0</t>
        </is>
      </c>
      <c r="BX695" s="276">
        <f>SUM(IF(COUNTIF(#REF!, "*1.*"), 2, 0), IF(COUNTIF(#REF!, "*2.*"), 2, 0), IF(COUNTIF(#REF!, "*3.*"), 2, 0), IF(COUNTIF(#REF!, "*4.*"), 2, 0), IF(COUNTIF(#REF!, "*5.*"), 2, 0), IF(COUNTIF(#REF!, "*6.*"), 2, 0))</f>
        <v/>
      </c>
      <c r="BY695" s="277">
        <f t="array" ref="BY695">SUM(VALUE(AT695),VALUE(AU695),VALUE(AV695),VALUE(AW695),VALUE(AX695),VALUE(AY695),VALUE(AZ695),VALUE(BB695),VALUE(BC695),VALUE(BD695),VALUE(BE695),VALUE(BF695),VALUE(BG695),VALUE(BH695),VALUE(BI695),VALUE(BJ695),VALUE(BK695),VALUE(BL695),VALUE(BM695),VALUE(BN695),VALUE(BO695),VALUE(BP695),VALUE(BQ695),VALUE(BR695),VALUE(BS695),VALUE(BT695),VALUE(BU695),VALUE(BV695),VALUE(BW695))</f>
        <v/>
      </c>
      <c r="BZ695" s="307" t="n"/>
      <c r="CA695" s="307" t="n"/>
      <c r="CB695" s="307" t="n"/>
      <c r="CC695" s="307" t="n"/>
      <c r="CD695" s="307" t="n"/>
      <c r="CE695" s="307" t="n"/>
      <c r="CF695" s="307" t="n"/>
      <c r="CG695" s="307" t="n"/>
      <c r="CH695" s="307" t="n"/>
      <c r="CI695" s="307" t="n"/>
      <c r="CJ695" s="307" t="n"/>
      <c r="CK695" s="307" t="n"/>
      <c r="CL695" s="307" t="n"/>
      <c r="CM695" s="307" t="n"/>
      <c r="CN695" s="307" t="n"/>
      <c r="CO695" s="307" t="n"/>
      <c r="CP695" s="307" t="n"/>
      <c r="CQ695" s="307" t="n"/>
      <c r="CR695" s="279" t="inlineStr"/>
      <c r="CS695" s="280">
        <f>AVERAGE(Value(BY695),value(CR695))</f>
        <v/>
      </c>
      <c r="CT695" s="421">
        <f>(IF(OR(MediaScorecard!BH696="x", MediaScorecard!BI696="x",MediaScorecard!BJ696="x",MediaScorecard!BK696="x",MediaScorecard!BL696="x"),1, 2))</f>
        <v/>
      </c>
      <c r="CU695" s="308" t="n"/>
      <c r="CV695" s="308" t="n"/>
      <c r="CW695" s="308" t="n"/>
      <c r="CX695" s="309" t="n"/>
      <c r="CY695" s="308" t="n"/>
      <c r="CZ695" s="308" t="n"/>
      <c r="DA695" s="308" t="n"/>
    </row>
    <row r="696" ht="21" customHeight="1" s="590">
      <c r="A696" s="421" t="n"/>
      <c r="B696" s="270" t="n"/>
      <c r="C696" s="266" t="n"/>
      <c r="D696" s="267" t="inlineStr"/>
      <c r="E696" s="267" t="inlineStr"/>
      <c r="F696" s="268" t="inlineStr"/>
      <c r="G696" s="421" t="n"/>
      <c r="H696" s="269" t="n"/>
      <c r="I696" s="421" t="n"/>
      <c r="J696" s="421" t="n"/>
      <c r="K696" s="421" t="n"/>
      <c r="L696" s="421" t="n"/>
      <c r="M696" s="421" t="n"/>
      <c r="N696" s="421" t="n"/>
      <c r="O696" s="421" t="n"/>
      <c r="P696" s="421" t="n"/>
      <c r="Q696" s="421" t="n"/>
      <c r="R696" s="270" t="n"/>
      <c r="S696" s="421" t="n"/>
      <c r="T696" s="421" t="n"/>
      <c r="U696" s="421" t="n"/>
      <c r="V696" s="421" t="n"/>
      <c r="W696" s="421" t="n"/>
      <c r="X696" s="421" t="n"/>
      <c r="Y696" s="421" t="n"/>
      <c r="Z696" s="421" t="n"/>
      <c r="AA696" s="421" t="n"/>
      <c r="AB696" s="421" t="n"/>
      <c r="AC696" s="421" t="n"/>
      <c r="AD696" s="421" t="n"/>
      <c r="AE696" s="421" t="n"/>
      <c r="AF696" s="421" t="n"/>
      <c r="AG696" s="421" t="n"/>
      <c r="AH696" s="421" t="n"/>
      <c r="AI696" s="421" t="n"/>
      <c r="AJ696" s="297" t="n"/>
      <c r="AK696" s="297" t="n"/>
      <c r="AL696" s="284" t="n"/>
      <c r="AM696" s="297" t="n"/>
      <c r="AN696" s="285" t="n"/>
      <c r="AO696" s="297" t="n"/>
      <c r="AP696" s="297" t="n"/>
      <c r="AQ696" s="297" t="n"/>
      <c r="AR696" s="297" t="n"/>
      <c r="AS696" s="297" t="n"/>
      <c r="AT696" s="285" t="inlineStr">
        <is>
          <t>0</t>
        </is>
      </c>
      <c r="AU696" s="297" t="inlineStr">
        <is>
          <t>0</t>
        </is>
      </c>
      <c r="AV696" s="297" t="inlineStr">
        <is>
          <t>0</t>
        </is>
      </c>
      <c r="AW696" s="297" t="inlineStr">
        <is>
          <t>0</t>
        </is>
      </c>
      <c r="AX696" s="297" t="inlineStr">
        <is>
          <t>0</t>
        </is>
      </c>
      <c r="AY696" s="286" t="inlineStr">
        <is>
          <t>0</t>
        </is>
      </c>
      <c r="AZ696" s="286" t="inlineStr">
        <is>
          <t>0</t>
        </is>
      </c>
      <c r="BA696" s="287" t="inlineStr">
        <is>
          <t>0</t>
        </is>
      </c>
      <c r="BB696" s="286" t="inlineStr">
        <is>
          <t>0</t>
        </is>
      </c>
      <c r="BC696" s="286" t="inlineStr">
        <is>
          <t>0</t>
        </is>
      </c>
      <c r="BD696" s="286" t="inlineStr">
        <is>
          <t>0</t>
        </is>
      </c>
      <c r="BE696" s="286" t="inlineStr">
        <is>
          <t>0</t>
        </is>
      </c>
      <c r="BF696" s="286" t="inlineStr">
        <is>
          <t>0</t>
        </is>
      </c>
      <c r="BG696" s="286" t="inlineStr">
        <is>
          <t>0</t>
        </is>
      </c>
      <c r="BH696" s="297" t="inlineStr">
        <is>
          <t>0</t>
        </is>
      </c>
      <c r="BI696" s="297" t="inlineStr">
        <is>
          <t>0</t>
        </is>
      </c>
      <c r="BJ696" s="297" t="inlineStr">
        <is>
          <t>0</t>
        </is>
      </c>
      <c r="BK696" s="297" t="inlineStr">
        <is>
          <t>0</t>
        </is>
      </c>
      <c r="BL696" s="297" t="inlineStr">
        <is>
          <t>0</t>
        </is>
      </c>
      <c r="BM696" s="297" t="inlineStr">
        <is>
          <t>0</t>
        </is>
      </c>
      <c r="BN696" s="297" t="inlineStr">
        <is>
          <t>0</t>
        </is>
      </c>
      <c r="BO696" s="285" t="inlineStr">
        <is>
          <t>0</t>
        </is>
      </c>
      <c r="BP696" s="297" t="inlineStr">
        <is>
          <t>0</t>
        </is>
      </c>
      <c r="BQ696" s="297" t="inlineStr">
        <is>
          <t>0</t>
        </is>
      </c>
      <c r="BR696" s="297" t="inlineStr">
        <is>
          <t>0</t>
        </is>
      </c>
      <c r="BS696" s="297" t="inlineStr">
        <is>
          <t>0</t>
        </is>
      </c>
      <c r="BT696" s="297" t="inlineStr">
        <is>
          <t>0</t>
        </is>
      </c>
      <c r="BU696" s="297" t="inlineStr">
        <is>
          <t>0</t>
        </is>
      </c>
      <c r="BV696" s="297" t="inlineStr">
        <is>
          <t>0</t>
        </is>
      </c>
      <c r="BW696" s="288" t="inlineStr">
        <is>
          <t>0</t>
        </is>
      </c>
      <c r="BX696" s="276">
        <f>SUM(IF(COUNTIF(#REF!, "*1.*"), 2, 0), IF(COUNTIF(#REF!, "*2.*"), 2, 0), IF(COUNTIF(#REF!, "*3.*"), 2, 0), IF(COUNTIF(#REF!, "*4.*"), 2, 0), IF(COUNTIF(#REF!, "*5.*"), 2, 0), IF(COUNTIF(#REF!, "*6.*"), 2, 0))</f>
        <v/>
      </c>
      <c r="BY696" s="277">
        <f t="array" ref="BY696">SUM(VALUE(AT696),VALUE(AU696),VALUE(AV696),VALUE(AW696),VALUE(AX696),VALUE(AY696),VALUE(AZ696),VALUE(BB696),VALUE(BC696),VALUE(BD696),VALUE(BE696),VALUE(BF696),VALUE(BG696),VALUE(BH696),VALUE(BI696),VALUE(BJ696),VALUE(BK696),VALUE(BL696),VALUE(BM696),VALUE(BN696),VALUE(BO696),VALUE(BP696),VALUE(BQ696),VALUE(BR696),VALUE(BS696),VALUE(BT696),VALUE(BU696),VALUE(BV696),VALUE(BW696))</f>
        <v/>
      </c>
      <c r="BZ696" s="307" t="n"/>
      <c r="CA696" s="307" t="n"/>
      <c r="CB696" s="307" t="n"/>
      <c r="CC696" s="307" t="n"/>
      <c r="CD696" s="307" t="n"/>
      <c r="CE696" s="307" t="n"/>
      <c r="CF696" s="307" t="n"/>
      <c r="CG696" s="307" t="n"/>
      <c r="CH696" s="307" t="n"/>
      <c r="CI696" s="307" t="n"/>
      <c r="CJ696" s="307" t="n"/>
      <c r="CK696" s="307" t="n"/>
      <c r="CL696" s="307" t="n"/>
      <c r="CM696" s="307" t="n"/>
      <c r="CN696" s="307" t="n"/>
      <c r="CO696" s="307" t="n"/>
      <c r="CP696" s="307" t="n"/>
      <c r="CQ696" s="307" t="n"/>
      <c r="CR696" s="279" t="inlineStr"/>
      <c r="CS696" s="280">
        <f>AVERAGE(Value(BY696),value(CR696))</f>
        <v/>
      </c>
      <c r="CT696" s="421">
        <f>(IF(OR(MediaScorecard!BH697="x", MediaScorecard!BI697="x",MediaScorecard!BJ697="x",MediaScorecard!BK697="x",MediaScorecard!BL697="x"),1, 2))</f>
        <v/>
      </c>
      <c r="CU696" s="308" t="n"/>
      <c r="CV696" s="308" t="n"/>
      <c r="CW696" s="308" t="n"/>
      <c r="CX696" s="309" t="n"/>
      <c r="CY696" s="308" t="n"/>
      <c r="CZ696" s="308" t="n"/>
      <c r="DA696" s="308" t="n"/>
    </row>
    <row r="697" ht="21" customHeight="1" s="590">
      <c r="A697" s="421" t="n"/>
      <c r="B697" s="270" t="n"/>
      <c r="C697" s="266" t="n"/>
      <c r="D697" s="267" t="inlineStr"/>
      <c r="E697" s="267" t="inlineStr"/>
      <c r="F697" s="268" t="inlineStr"/>
      <c r="G697" s="421" t="n"/>
      <c r="H697" s="269" t="n"/>
      <c r="I697" s="421" t="n"/>
      <c r="J697" s="421" t="n"/>
      <c r="K697" s="421" t="n"/>
      <c r="L697" s="421" t="n"/>
      <c r="M697" s="421" t="n"/>
      <c r="N697" s="421" t="n"/>
      <c r="O697" s="421" t="n"/>
      <c r="P697" s="421" t="n"/>
      <c r="Q697" s="421" t="n"/>
      <c r="R697" s="270" t="n"/>
      <c r="S697" s="421" t="n"/>
      <c r="T697" s="421" t="n"/>
      <c r="U697" s="421" t="n"/>
      <c r="V697" s="421" t="n"/>
      <c r="W697" s="421" t="n"/>
      <c r="X697" s="421" t="n"/>
      <c r="Y697" s="421" t="n"/>
      <c r="Z697" s="421" t="n"/>
      <c r="AA697" s="421" t="n"/>
      <c r="AB697" s="421" t="n"/>
      <c r="AC697" s="421" t="n"/>
      <c r="AD697" s="421" t="n"/>
      <c r="AE697" s="421" t="n"/>
      <c r="AF697" s="421" t="n"/>
      <c r="AG697" s="421" t="n"/>
      <c r="AH697" s="421" t="n"/>
      <c r="AI697" s="421" t="n"/>
      <c r="AJ697" s="297" t="n"/>
      <c r="AK697" s="297" t="n"/>
      <c r="AL697" s="284" t="n"/>
      <c r="AM697" s="297" t="n"/>
      <c r="AN697" s="285" t="n"/>
      <c r="AO697" s="297" t="n"/>
      <c r="AP697" s="297" t="n"/>
      <c r="AQ697" s="297" t="n"/>
      <c r="AR697" s="297" t="n"/>
      <c r="AS697" s="297" t="n"/>
      <c r="AT697" s="285" t="inlineStr">
        <is>
          <t>0</t>
        </is>
      </c>
      <c r="AU697" s="297" t="inlineStr">
        <is>
          <t>0</t>
        </is>
      </c>
      <c r="AV697" s="297" t="inlineStr">
        <is>
          <t>0</t>
        </is>
      </c>
      <c r="AW697" s="297" t="inlineStr">
        <is>
          <t>0</t>
        </is>
      </c>
      <c r="AX697" s="297" t="inlineStr">
        <is>
          <t>0</t>
        </is>
      </c>
      <c r="AY697" s="286" t="inlineStr">
        <is>
          <t>0</t>
        </is>
      </c>
      <c r="AZ697" s="286" t="inlineStr">
        <is>
          <t>0</t>
        </is>
      </c>
      <c r="BA697" s="287" t="inlineStr">
        <is>
          <t>0</t>
        </is>
      </c>
      <c r="BB697" s="286" t="inlineStr">
        <is>
          <t>0</t>
        </is>
      </c>
      <c r="BC697" s="286" t="inlineStr">
        <is>
          <t>0</t>
        </is>
      </c>
      <c r="BD697" s="286" t="inlineStr">
        <is>
          <t>0</t>
        </is>
      </c>
      <c r="BE697" s="286" t="inlineStr">
        <is>
          <t>0</t>
        </is>
      </c>
      <c r="BF697" s="286" t="inlineStr">
        <is>
          <t>0</t>
        </is>
      </c>
      <c r="BG697" s="286" t="inlineStr">
        <is>
          <t>0</t>
        </is>
      </c>
      <c r="BH697" s="297" t="inlineStr">
        <is>
          <t>0</t>
        </is>
      </c>
      <c r="BI697" s="297" t="inlineStr">
        <is>
          <t>0</t>
        </is>
      </c>
      <c r="BJ697" s="297" t="inlineStr">
        <is>
          <t>0</t>
        </is>
      </c>
      <c r="BK697" s="297" t="inlineStr">
        <is>
          <t>0</t>
        </is>
      </c>
      <c r="BL697" s="297" t="inlineStr">
        <is>
          <t>0</t>
        </is>
      </c>
      <c r="BM697" s="297" t="inlineStr">
        <is>
          <t>0</t>
        </is>
      </c>
      <c r="BN697" s="297" t="inlineStr">
        <is>
          <t>0</t>
        </is>
      </c>
      <c r="BO697" s="285" t="inlineStr">
        <is>
          <t>0</t>
        </is>
      </c>
      <c r="BP697" s="297" t="inlineStr">
        <is>
          <t>0</t>
        </is>
      </c>
      <c r="BQ697" s="297" t="inlineStr">
        <is>
          <t>0</t>
        </is>
      </c>
      <c r="BR697" s="297" t="inlineStr">
        <is>
          <t>0</t>
        </is>
      </c>
      <c r="BS697" s="297" t="inlineStr">
        <is>
          <t>0</t>
        </is>
      </c>
      <c r="BT697" s="297" t="inlineStr">
        <is>
          <t>0</t>
        </is>
      </c>
      <c r="BU697" s="297" t="inlineStr">
        <is>
          <t>0</t>
        </is>
      </c>
      <c r="BV697" s="297" t="inlineStr">
        <is>
          <t>0</t>
        </is>
      </c>
      <c r="BW697" s="288" t="inlineStr">
        <is>
          <t>0</t>
        </is>
      </c>
      <c r="BX697" s="276">
        <f>SUM(IF(COUNTIF(#REF!, "*1.*"), 2, 0), IF(COUNTIF(#REF!, "*2.*"), 2, 0), IF(COUNTIF(#REF!, "*3.*"), 2, 0), IF(COUNTIF(#REF!, "*4.*"), 2, 0), IF(COUNTIF(#REF!, "*5.*"), 2, 0), IF(COUNTIF(#REF!, "*6.*"), 2, 0))</f>
        <v/>
      </c>
      <c r="BY697" s="277">
        <f t="array" ref="BY697">SUM(VALUE(AT697),VALUE(AU697),VALUE(AV697),VALUE(AW697),VALUE(AX697),VALUE(AY697),VALUE(AZ697),VALUE(BB697),VALUE(BC697),VALUE(BD697),VALUE(BE697),VALUE(BF697),VALUE(BG697),VALUE(BH697),VALUE(BI697),VALUE(BJ697),VALUE(BK697),VALUE(BL697),VALUE(BM697),VALUE(BN697),VALUE(BO697),VALUE(BP697),VALUE(BQ697),VALUE(BR697),VALUE(BS697),VALUE(BT697),VALUE(BU697),VALUE(BV697),VALUE(BW697))</f>
        <v/>
      </c>
      <c r="BZ697" s="307" t="n"/>
      <c r="CA697" s="307" t="n"/>
      <c r="CB697" s="307" t="n"/>
      <c r="CC697" s="307" t="n"/>
      <c r="CD697" s="307" t="n"/>
      <c r="CE697" s="307" t="n"/>
      <c r="CF697" s="307" t="n"/>
      <c r="CG697" s="307" t="n"/>
      <c r="CH697" s="307" t="n"/>
      <c r="CI697" s="307" t="n"/>
      <c r="CJ697" s="307" t="n"/>
      <c r="CK697" s="307" t="n"/>
      <c r="CL697" s="307" t="n"/>
      <c r="CM697" s="307" t="n"/>
      <c r="CN697" s="307" t="n"/>
      <c r="CO697" s="307" t="n"/>
      <c r="CP697" s="307" t="n"/>
      <c r="CQ697" s="307" t="n"/>
      <c r="CR697" s="279" t="inlineStr"/>
      <c r="CS697" s="280">
        <f>AVERAGE(Value(BY697),value(CR697))</f>
        <v/>
      </c>
      <c r="CT697" s="421">
        <f>(IF(OR(MediaScorecard!BH698="x", MediaScorecard!BI698="x",MediaScorecard!BJ698="x",MediaScorecard!BK698="x",MediaScorecard!BL698="x"),1, 2))</f>
        <v/>
      </c>
      <c r="CU697" s="308" t="n"/>
      <c r="CV697" s="308" t="n"/>
      <c r="CW697" s="308" t="n"/>
      <c r="CX697" s="309" t="n"/>
      <c r="CY697" s="308" t="n"/>
      <c r="CZ697" s="308" t="n"/>
      <c r="DA697" s="308" t="n"/>
    </row>
    <row r="698" ht="21" customHeight="1" s="590">
      <c r="A698" s="421" t="n"/>
      <c r="B698" s="270" t="n"/>
      <c r="C698" s="266" t="n"/>
      <c r="D698" s="267" t="inlineStr"/>
      <c r="E698" s="267" t="inlineStr"/>
      <c r="F698" s="268" t="inlineStr"/>
      <c r="G698" s="421" t="n"/>
      <c r="H698" s="269" t="n"/>
      <c r="I698" s="421" t="n"/>
      <c r="J698" s="421" t="n"/>
      <c r="K698" s="421" t="n"/>
      <c r="L698" s="421" t="n"/>
      <c r="M698" s="421" t="n"/>
      <c r="N698" s="421" t="n"/>
      <c r="O698" s="421" t="n"/>
      <c r="P698" s="421" t="n"/>
      <c r="Q698" s="421" t="n"/>
      <c r="R698" s="270" t="n"/>
      <c r="S698" s="421" t="n"/>
      <c r="T698" s="421" t="n"/>
      <c r="U698" s="421" t="n"/>
      <c r="V698" s="421" t="n"/>
      <c r="W698" s="421" t="n"/>
      <c r="X698" s="421" t="n"/>
      <c r="Y698" s="421" t="n"/>
      <c r="Z698" s="421" t="n"/>
      <c r="AA698" s="421" t="n"/>
      <c r="AB698" s="421" t="n"/>
      <c r="AC698" s="421" t="n"/>
      <c r="AD698" s="421" t="n"/>
      <c r="AE698" s="421" t="n"/>
      <c r="AF698" s="421" t="n"/>
      <c r="AG698" s="421" t="n"/>
      <c r="AH698" s="421" t="n"/>
      <c r="AI698" s="421" t="n"/>
      <c r="AJ698" s="297" t="n"/>
      <c r="AK698" s="297" t="n"/>
      <c r="AL698" s="284" t="n"/>
      <c r="AM698" s="297" t="n"/>
      <c r="AN698" s="285" t="n"/>
      <c r="AO698" s="297" t="n"/>
      <c r="AP698" s="297" t="n"/>
      <c r="AQ698" s="297" t="n"/>
      <c r="AR698" s="297" t="n"/>
      <c r="AS698" s="297" t="n"/>
      <c r="AT698" s="285" t="inlineStr">
        <is>
          <t>0</t>
        </is>
      </c>
      <c r="AU698" s="297" t="inlineStr">
        <is>
          <t>0</t>
        </is>
      </c>
      <c r="AV698" s="297" t="inlineStr">
        <is>
          <t>0</t>
        </is>
      </c>
      <c r="AW698" s="297" t="inlineStr">
        <is>
          <t>0</t>
        </is>
      </c>
      <c r="AX698" s="297" t="inlineStr">
        <is>
          <t>0</t>
        </is>
      </c>
      <c r="AY698" s="286" t="inlineStr">
        <is>
          <t>0</t>
        </is>
      </c>
      <c r="AZ698" s="286" t="inlineStr">
        <is>
          <t>0</t>
        </is>
      </c>
      <c r="BA698" s="287" t="inlineStr">
        <is>
          <t>0</t>
        </is>
      </c>
      <c r="BB698" s="286" t="inlineStr">
        <is>
          <t>0</t>
        </is>
      </c>
      <c r="BC698" s="286" t="inlineStr">
        <is>
          <t>0</t>
        </is>
      </c>
      <c r="BD698" s="286" t="inlineStr">
        <is>
          <t>0</t>
        </is>
      </c>
      <c r="BE698" s="286" t="inlineStr">
        <is>
          <t>0</t>
        </is>
      </c>
      <c r="BF698" s="286" t="inlineStr">
        <is>
          <t>0</t>
        </is>
      </c>
      <c r="BG698" s="286" t="inlineStr">
        <is>
          <t>0</t>
        </is>
      </c>
      <c r="BH698" s="297" t="inlineStr">
        <is>
          <t>0</t>
        </is>
      </c>
      <c r="BI698" s="297" t="inlineStr">
        <is>
          <t>0</t>
        </is>
      </c>
      <c r="BJ698" s="297" t="inlineStr">
        <is>
          <t>0</t>
        </is>
      </c>
      <c r="BK698" s="297" t="inlineStr">
        <is>
          <t>0</t>
        </is>
      </c>
      <c r="BL698" s="297" t="inlineStr">
        <is>
          <t>0</t>
        </is>
      </c>
      <c r="BM698" s="297" t="inlineStr">
        <is>
          <t>0</t>
        </is>
      </c>
      <c r="BN698" s="297" t="inlineStr">
        <is>
          <t>0</t>
        </is>
      </c>
      <c r="BO698" s="285" t="inlineStr">
        <is>
          <t>0</t>
        </is>
      </c>
      <c r="BP698" s="297" t="inlineStr">
        <is>
          <t>0</t>
        </is>
      </c>
      <c r="BQ698" s="297" t="inlineStr">
        <is>
          <t>0</t>
        </is>
      </c>
      <c r="BR698" s="297" t="inlineStr">
        <is>
          <t>0</t>
        </is>
      </c>
      <c r="BS698" s="297" t="inlineStr">
        <is>
          <t>0</t>
        </is>
      </c>
      <c r="BT698" s="297" t="inlineStr">
        <is>
          <t>0</t>
        </is>
      </c>
      <c r="BU698" s="297" t="inlineStr">
        <is>
          <t>0</t>
        </is>
      </c>
      <c r="BV698" s="297" t="inlineStr">
        <is>
          <t>0</t>
        </is>
      </c>
      <c r="BW698" s="288" t="inlineStr">
        <is>
          <t>0</t>
        </is>
      </c>
      <c r="BX698" s="276">
        <f>SUM(IF(COUNTIF(#REF!, "*1.*"), 2, 0), IF(COUNTIF(#REF!, "*2.*"), 2, 0), IF(COUNTIF(#REF!, "*3.*"), 2, 0), IF(COUNTIF(#REF!, "*4.*"), 2, 0), IF(COUNTIF(#REF!, "*5.*"), 2, 0), IF(COUNTIF(#REF!, "*6.*"), 2, 0))</f>
        <v/>
      </c>
      <c r="BY698" s="277">
        <f t="array" ref="BY698">SUM(VALUE(AT698),VALUE(AU698),VALUE(AV698),VALUE(AW698),VALUE(AX698),VALUE(AY698),VALUE(AZ698),VALUE(BB698),VALUE(BC698),VALUE(BD698),VALUE(BE698),VALUE(BF698),VALUE(BG698),VALUE(BH698),VALUE(BI698),VALUE(BJ698),VALUE(BK698),VALUE(BL698),VALUE(BM698),VALUE(BN698),VALUE(BO698),VALUE(BP698),VALUE(BQ698),VALUE(BR698),VALUE(BS698),VALUE(BT698),VALUE(BU698),VALUE(BV698),VALUE(BW698))</f>
        <v/>
      </c>
      <c r="BZ698" s="307" t="n"/>
      <c r="CA698" s="307" t="n"/>
      <c r="CB698" s="307" t="n"/>
      <c r="CC698" s="307" t="n"/>
      <c r="CD698" s="307" t="n"/>
      <c r="CE698" s="307" t="n"/>
      <c r="CF698" s="307" t="n"/>
      <c r="CG698" s="307" t="n"/>
      <c r="CH698" s="307" t="n"/>
      <c r="CI698" s="307" t="n"/>
      <c r="CJ698" s="307" t="n"/>
      <c r="CK698" s="307" t="n"/>
      <c r="CL698" s="307" t="n"/>
      <c r="CM698" s="307" t="n"/>
      <c r="CN698" s="307" t="n"/>
      <c r="CO698" s="307" t="n"/>
      <c r="CP698" s="307" t="n"/>
      <c r="CQ698" s="307" t="n"/>
      <c r="CR698" s="279" t="inlineStr"/>
      <c r="CS698" s="280">
        <f>AVERAGE(Value(BY698),value(CR698))</f>
        <v/>
      </c>
      <c r="CT698" s="421">
        <f>(IF(OR(MediaScorecard!BH699="x", MediaScorecard!BI699="x",MediaScorecard!BJ699="x",MediaScorecard!BK699="x",MediaScorecard!BL699="x"),1, 2))</f>
        <v/>
      </c>
      <c r="CU698" s="308" t="n"/>
      <c r="CV698" s="308" t="n"/>
      <c r="CW698" s="308" t="n"/>
      <c r="CX698" s="309" t="n"/>
      <c r="CY698" s="308" t="n"/>
      <c r="CZ698" s="308" t="n"/>
      <c r="DA698" s="308" t="n"/>
    </row>
    <row r="699" ht="21" customHeight="1" s="590">
      <c r="A699" s="421" t="n"/>
      <c r="B699" s="270" t="n"/>
      <c r="C699" s="266" t="n"/>
      <c r="D699" s="267" t="inlineStr"/>
      <c r="E699" s="267" t="inlineStr"/>
      <c r="F699" s="268" t="inlineStr"/>
      <c r="G699" s="421" t="n"/>
      <c r="H699" s="269" t="n"/>
      <c r="I699" s="421" t="n"/>
      <c r="J699" s="421" t="n"/>
      <c r="K699" s="421" t="n"/>
      <c r="L699" s="421" t="n"/>
      <c r="M699" s="421" t="n"/>
      <c r="N699" s="421" t="n"/>
      <c r="O699" s="421" t="n"/>
      <c r="P699" s="421" t="n"/>
      <c r="Q699" s="421" t="n"/>
      <c r="R699" s="270" t="n"/>
      <c r="S699" s="421" t="n"/>
      <c r="T699" s="421" t="n"/>
      <c r="U699" s="421" t="n"/>
      <c r="V699" s="421" t="n"/>
      <c r="W699" s="421" t="n"/>
      <c r="X699" s="421" t="n"/>
      <c r="Y699" s="421" t="n"/>
      <c r="Z699" s="421" t="n"/>
      <c r="AA699" s="421" t="n"/>
      <c r="AB699" s="421" t="n"/>
      <c r="AC699" s="421" t="n"/>
      <c r="AD699" s="421" t="n"/>
      <c r="AE699" s="421" t="n"/>
      <c r="AF699" s="421" t="n"/>
      <c r="AG699" s="421" t="n"/>
      <c r="AH699" s="421" t="n"/>
      <c r="AI699" s="421" t="n"/>
      <c r="AJ699" s="297" t="n"/>
      <c r="AK699" s="297" t="n"/>
      <c r="AL699" s="284" t="n"/>
      <c r="AM699" s="297" t="n"/>
      <c r="AN699" s="285" t="n"/>
      <c r="AO699" s="297" t="n"/>
      <c r="AP699" s="297" t="n"/>
      <c r="AQ699" s="297" t="n"/>
      <c r="AR699" s="297" t="n"/>
      <c r="AS699" s="297" t="n"/>
      <c r="AT699" s="285" t="inlineStr">
        <is>
          <t>0</t>
        </is>
      </c>
      <c r="AU699" s="297" t="inlineStr">
        <is>
          <t>0</t>
        </is>
      </c>
      <c r="AV699" s="297" t="inlineStr">
        <is>
          <t>0</t>
        </is>
      </c>
      <c r="AW699" s="297" t="inlineStr">
        <is>
          <t>0</t>
        </is>
      </c>
      <c r="AX699" s="297" t="inlineStr">
        <is>
          <t>0</t>
        </is>
      </c>
      <c r="AY699" s="286" t="inlineStr">
        <is>
          <t>0</t>
        </is>
      </c>
      <c r="AZ699" s="286" t="inlineStr">
        <is>
          <t>0</t>
        </is>
      </c>
      <c r="BA699" s="287" t="inlineStr">
        <is>
          <t>0</t>
        </is>
      </c>
      <c r="BB699" s="286" t="inlineStr">
        <is>
          <t>0</t>
        </is>
      </c>
      <c r="BC699" s="286" t="inlineStr">
        <is>
          <t>0</t>
        </is>
      </c>
      <c r="BD699" s="286" t="inlineStr">
        <is>
          <t>0</t>
        </is>
      </c>
      <c r="BE699" s="286" t="inlineStr">
        <is>
          <t>0</t>
        </is>
      </c>
      <c r="BF699" s="286" t="inlineStr">
        <is>
          <t>0</t>
        </is>
      </c>
      <c r="BG699" s="286" t="inlineStr">
        <is>
          <t>0</t>
        </is>
      </c>
      <c r="BH699" s="297" t="inlineStr">
        <is>
          <t>0</t>
        </is>
      </c>
      <c r="BI699" s="297" t="inlineStr">
        <is>
          <t>0</t>
        </is>
      </c>
      <c r="BJ699" s="297" t="inlineStr">
        <is>
          <t>0</t>
        </is>
      </c>
      <c r="BK699" s="297" t="inlineStr">
        <is>
          <t>0</t>
        </is>
      </c>
      <c r="BL699" s="297" t="inlineStr">
        <is>
          <t>0</t>
        </is>
      </c>
      <c r="BM699" s="297" t="inlineStr">
        <is>
          <t>0</t>
        </is>
      </c>
      <c r="BN699" s="297" t="inlineStr">
        <is>
          <t>0</t>
        </is>
      </c>
      <c r="BO699" s="285" t="inlineStr">
        <is>
          <t>0</t>
        </is>
      </c>
      <c r="BP699" s="297" t="inlineStr">
        <is>
          <t>0</t>
        </is>
      </c>
      <c r="BQ699" s="297" t="inlineStr">
        <is>
          <t>0</t>
        </is>
      </c>
      <c r="BR699" s="297" t="inlineStr">
        <is>
          <t>0</t>
        </is>
      </c>
      <c r="BS699" s="297" t="inlineStr">
        <is>
          <t>0</t>
        </is>
      </c>
      <c r="BT699" s="297" t="inlineStr">
        <is>
          <t>0</t>
        </is>
      </c>
      <c r="BU699" s="297" t="inlineStr">
        <is>
          <t>0</t>
        </is>
      </c>
      <c r="BV699" s="297" t="inlineStr">
        <is>
          <t>0</t>
        </is>
      </c>
      <c r="BW699" s="288" t="inlineStr">
        <is>
          <t>0</t>
        </is>
      </c>
      <c r="BX699" s="276">
        <f>SUM(IF(COUNTIF(#REF!, "*1.*"), 2, 0), IF(COUNTIF(#REF!, "*2.*"), 2, 0), IF(COUNTIF(#REF!, "*3.*"), 2, 0), IF(COUNTIF(#REF!, "*4.*"), 2, 0), IF(COUNTIF(#REF!, "*5.*"), 2, 0), IF(COUNTIF(#REF!, "*6.*"), 2, 0))</f>
        <v/>
      </c>
      <c r="BY699" s="277">
        <f t="array" ref="BY699">SUM(VALUE(AT699),VALUE(AU699),VALUE(AV699),VALUE(AW699),VALUE(AX699),VALUE(AY699),VALUE(AZ699),VALUE(BB699),VALUE(BC699),VALUE(BD699),VALUE(BE699),VALUE(BF699),VALUE(BG699),VALUE(BH699),VALUE(BI699),VALUE(BJ699),VALUE(BK699),VALUE(BL699),VALUE(BM699),VALUE(BN699),VALUE(BO699),VALUE(BP699),VALUE(BQ699),VALUE(BR699),VALUE(BS699),VALUE(BT699),VALUE(BU699),VALUE(BV699),VALUE(BW699))</f>
        <v/>
      </c>
      <c r="BZ699" s="307" t="n"/>
      <c r="CA699" s="307" t="n"/>
      <c r="CB699" s="307" t="n"/>
      <c r="CC699" s="307" t="n"/>
      <c r="CD699" s="307" t="n"/>
      <c r="CE699" s="307" t="n"/>
      <c r="CF699" s="307" t="n"/>
      <c r="CG699" s="307" t="n"/>
      <c r="CH699" s="307" t="n"/>
      <c r="CI699" s="307" t="n"/>
      <c r="CJ699" s="307" t="n"/>
      <c r="CK699" s="307" t="n"/>
      <c r="CL699" s="307" t="n"/>
      <c r="CM699" s="307" t="n"/>
      <c r="CN699" s="307" t="n"/>
      <c r="CO699" s="307" t="n"/>
      <c r="CP699" s="307" t="n"/>
      <c r="CQ699" s="307" t="n"/>
      <c r="CR699" s="279" t="inlineStr"/>
      <c r="CS699" s="280">
        <f>AVERAGE(Value(BY699),value(CR699))</f>
        <v/>
      </c>
      <c r="CT699" s="421">
        <f>(IF(OR(MediaScorecard!BH700="x", MediaScorecard!BI700="x",MediaScorecard!BJ700="x",MediaScorecard!BK700="x",MediaScorecard!BL700="x"),1, 2))</f>
        <v/>
      </c>
      <c r="CU699" s="308" t="n"/>
      <c r="CV699" s="308" t="n"/>
      <c r="CW699" s="308" t="n"/>
      <c r="CX699" s="309" t="n"/>
      <c r="CY699" s="308" t="n"/>
      <c r="CZ699" s="308" t="n"/>
      <c r="DA699" s="308" t="n"/>
    </row>
    <row r="700" ht="21" customHeight="1" s="590">
      <c r="A700" s="421" t="n"/>
      <c r="B700" s="270" t="n"/>
      <c r="C700" s="266" t="n"/>
      <c r="D700" s="267" t="inlineStr"/>
      <c r="E700" s="267" t="inlineStr"/>
      <c r="F700" s="268" t="inlineStr"/>
      <c r="G700" s="421" t="n"/>
      <c r="H700" s="269" t="n"/>
      <c r="I700" s="421" t="n"/>
      <c r="J700" s="421" t="n"/>
      <c r="K700" s="421" t="n"/>
      <c r="L700" s="421" t="n"/>
      <c r="M700" s="421" t="n"/>
      <c r="N700" s="421" t="n"/>
      <c r="O700" s="421" t="n"/>
      <c r="P700" s="421" t="n"/>
      <c r="Q700" s="421" t="n"/>
      <c r="R700" s="270" t="n"/>
      <c r="S700" s="421" t="n"/>
      <c r="T700" s="421" t="n"/>
      <c r="U700" s="421" t="n"/>
      <c r="V700" s="421" t="n"/>
      <c r="W700" s="421" t="n"/>
      <c r="X700" s="421" t="n"/>
      <c r="Y700" s="421" t="n"/>
      <c r="Z700" s="421" t="n"/>
      <c r="AA700" s="421" t="n"/>
      <c r="AB700" s="421" t="n"/>
      <c r="AC700" s="421" t="n"/>
      <c r="AD700" s="421" t="n"/>
      <c r="AE700" s="421" t="n"/>
      <c r="AF700" s="421" t="n"/>
      <c r="AG700" s="421" t="n"/>
      <c r="AH700" s="421" t="n"/>
      <c r="AI700" s="421" t="n"/>
      <c r="AJ700" s="297" t="n"/>
      <c r="AK700" s="297" t="n"/>
      <c r="AL700" s="284" t="n"/>
      <c r="AM700" s="297" t="n"/>
      <c r="AN700" s="285" t="n"/>
      <c r="AO700" s="297" t="n"/>
      <c r="AP700" s="297" t="n"/>
      <c r="AQ700" s="297" t="n"/>
      <c r="AR700" s="297" t="n"/>
      <c r="AS700" s="297" t="n"/>
      <c r="AT700" s="285" t="inlineStr">
        <is>
          <t>0</t>
        </is>
      </c>
      <c r="AU700" s="297" t="inlineStr">
        <is>
          <t>0</t>
        </is>
      </c>
      <c r="AV700" s="297" t="inlineStr">
        <is>
          <t>0</t>
        </is>
      </c>
      <c r="AW700" s="297" t="inlineStr">
        <is>
          <t>0</t>
        </is>
      </c>
      <c r="AX700" s="297" t="inlineStr">
        <is>
          <t>0</t>
        </is>
      </c>
      <c r="AY700" s="286" t="inlineStr">
        <is>
          <t>0</t>
        </is>
      </c>
      <c r="AZ700" s="286" t="inlineStr">
        <is>
          <t>0</t>
        </is>
      </c>
      <c r="BA700" s="287" t="inlineStr">
        <is>
          <t>0</t>
        </is>
      </c>
      <c r="BB700" s="286" t="inlineStr">
        <is>
          <t>0</t>
        </is>
      </c>
      <c r="BC700" s="286" t="inlineStr">
        <is>
          <t>0</t>
        </is>
      </c>
      <c r="BD700" s="286" t="inlineStr">
        <is>
          <t>0</t>
        </is>
      </c>
      <c r="BE700" s="286" t="inlineStr">
        <is>
          <t>0</t>
        </is>
      </c>
      <c r="BF700" s="286" t="inlineStr">
        <is>
          <t>0</t>
        </is>
      </c>
      <c r="BG700" s="286" t="inlineStr">
        <is>
          <t>0</t>
        </is>
      </c>
      <c r="BH700" s="297" t="inlineStr">
        <is>
          <t>0</t>
        </is>
      </c>
      <c r="BI700" s="297" t="inlineStr">
        <is>
          <t>0</t>
        </is>
      </c>
      <c r="BJ700" s="297" t="inlineStr">
        <is>
          <t>0</t>
        </is>
      </c>
      <c r="BK700" s="297" t="inlineStr">
        <is>
          <t>0</t>
        </is>
      </c>
      <c r="BL700" s="297" t="inlineStr">
        <is>
          <t>0</t>
        </is>
      </c>
      <c r="BM700" s="297" t="inlineStr">
        <is>
          <t>0</t>
        </is>
      </c>
      <c r="BN700" s="297" t="inlineStr">
        <is>
          <t>0</t>
        </is>
      </c>
      <c r="BO700" s="285" t="inlineStr">
        <is>
          <t>0</t>
        </is>
      </c>
      <c r="BP700" s="297" t="inlineStr">
        <is>
          <t>0</t>
        </is>
      </c>
      <c r="BQ700" s="297" t="inlineStr">
        <is>
          <t>0</t>
        </is>
      </c>
      <c r="BR700" s="297" t="inlineStr">
        <is>
          <t>0</t>
        </is>
      </c>
      <c r="BS700" s="297" t="inlineStr">
        <is>
          <t>0</t>
        </is>
      </c>
      <c r="BT700" s="297" t="inlineStr">
        <is>
          <t>0</t>
        </is>
      </c>
      <c r="BU700" s="297" t="inlineStr">
        <is>
          <t>0</t>
        </is>
      </c>
      <c r="BV700" s="297" t="inlineStr">
        <is>
          <t>0</t>
        </is>
      </c>
      <c r="BW700" s="288" t="inlineStr">
        <is>
          <t>0</t>
        </is>
      </c>
      <c r="BX700" s="276">
        <f>SUM(IF(COUNTIF(#REF!, "*1.*"), 2, 0), IF(COUNTIF(#REF!, "*2.*"), 2, 0), IF(COUNTIF(#REF!, "*3.*"), 2, 0), IF(COUNTIF(#REF!, "*4.*"), 2, 0), IF(COUNTIF(#REF!, "*5.*"), 2, 0), IF(COUNTIF(#REF!, "*6.*"), 2, 0))</f>
        <v/>
      </c>
      <c r="BY700" s="277">
        <f t="array" ref="BY700">SUM(VALUE(AT700),VALUE(AU700),VALUE(AV700),VALUE(AW700),VALUE(AX700),VALUE(AY700),VALUE(AZ700),VALUE(BB700),VALUE(BC700),VALUE(BD700),VALUE(BE700),VALUE(BF700),VALUE(BG700),VALUE(BH700),VALUE(BI700),VALUE(BJ700),VALUE(BK700),VALUE(BL700),VALUE(BM700),VALUE(BN700),VALUE(BO700),VALUE(BP700),VALUE(BQ700),VALUE(BR700),VALUE(BS700),VALUE(BT700),VALUE(BU700),VALUE(BV700),VALUE(BW700))</f>
        <v/>
      </c>
      <c r="BZ700" s="307" t="n"/>
      <c r="CA700" s="307" t="n"/>
      <c r="CB700" s="307" t="n"/>
      <c r="CC700" s="307" t="n"/>
      <c r="CD700" s="307" t="n"/>
      <c r="CE700" s="307" t="n"/>
      <c r="CF700" s="307" t="n"/>
      <c r="CG700" s="307" t="n"/>
      <c r="CH700" s="307" t="n"/>
      <c r="CI700" s="307" t="n"/>
      <c r="CJ700" s="307" t="n"/>
      <c r="CK700" s="307" t="n"/>
      <c r="CL700" s="307" t="n"/>
      <c r="CM700" s="307" t="n"/>
      <c r="CN700" s="307" t="n"/>
      <c r="CO700" s="307" t="n"/>
      <c r="CP700" s="307" t="n"/>
      <c r="CQ700" s="307" t="n"/>
      <c r="CR700" s="279" t="inlineStr"/>
      <c r="CS700" s="280">
        <f>AVERAGE(Value(BY700),value(CR700))</f>
        <v/>
      </c>
      <c r="CT700" s="421">
        <f>(IF(OR(MediaScorecard!BH701="x", MediaScorecard!BI701="x",MediaScorecard!BJ701="x",MediaScorecard!BK701="x",MediaScorecard!BL701="x"),1, 2))</f>
        <v/>
      </c>
      <c r="CU700" s="308" t="n"/>
      <c r="CV700" s="308" t="n"/>
      <c r="CW700" s="308" t="n"/>
      <c r="CX700" s="309" t="n"/>
      <c r="CY700" s="308" t="n"/>
      <c r="CZ700" s="308" t="n"/>
      <c r="DA700" s="308" t="n"/>
    </row>
    <row r="701" ht="21" customHeight="1" s="590">
      <c r="A701" s="421" t="n"/>
      <c r="B701" s="270" t="n"/>
      <c r="C701" s="266" t="n"/>
      <c r="D701" s="267" t="inlineStr"/>
      <c r="E701" s="267" t="inlineStr"/>
      <c r="F701" s="268" t="inlineStr"/>
      <c r="G701" s="421" t="n"/>
      <c r="H701" s="269" t="n"/>
      <c r="I701" s="421" t="n"/>
      <c r="J701" s="421" t="n"/>
      <c r="K701" s="421" t="n"/>
      <c r="L701" s="421" t="n"/>
      <c r="M701" s="421" t="n"/>
      <c r="N701" s="421" t="n"/>
      <c r="O701" s="421" t="n"/>
      <c r="P701" s="421" t="n"/>
      <c r="Q701" s="421" t="n"/>
      <c r="R701" s="270" t="n"/>
      <c r="S701" s="421" t="n"/>
      <c r="T701" s="421" t="n"/>
      <c r="U701" s="421" t="n"/>
      <c r="V701" s="421" t="n"/>
      <c r="W701" s="421" t="n"/>
      <c r="X701" s="421" t="n"/>
      <c r="Y701" s="421" t="n"/>
      <c r="Z701" s="421" t="n"/>
      <c r="AA701" s="421" t="n"/>
      <c r="AB701" s="421" t="n"/>
      <c r="AC701" s="421" t="n"/>
      <c r="AD701" s="421" t="n"/>
      <c r="AE701" s="421" t="n"/>
      <c r="AF701" s="421" t="n"/>
      <c r="AG701" s="421" t="n"/>
      <c r="AH701" s="421" t="n"/>
      <c r="AI701" s="421" t="n"/>
      <c r="AJ701" s="297" t="n"/>
      <c r="AK701" s="297" t="n"/>
      <c r="AL701" s="284" t="n"/>
      <c r="AM701" s="297" t="n"/>
      <c r="AN701" s="285" t="n"/>
      <c r="AO701" s="297" t="n"/>
      <c r="AP701" s="297" t="n"/>
      <c r="AQ701" s="297" t="n"/>
      <c r="AR701" s="297" t="n"/>
      <c r="AS701" s="297" t="n"/>
      <c r="AT701" s="285" t="inlineStr">
        <is>
          <t>0</t>
        </is>
      </c>
      <c r="AU701" s="297" t="inlineStr">
        <is>
          <t>0</t>
        </is>
      </c>
      <c r="AV701" s="297" t="inlineStr">
        <is>
          <t>0</t>
        </is>
      </c>
      <c r="AW701" s="297" t="inlineStr">
        <is>
          <t>0</t>
        </is>
      </c>
      <c r="AX701" s="297" t="inlineStr">
        <is>
          <t>0</t>
        </is>
      </c>
      <c r="AY701" s="286" t="inlineStr">
        <is>
          <t>0</t>
        </is>
      </c>
      <c r="AZ701" s="286" t="inlineStr">
        <is>
          <t>0</t>
        </is>
      </c>
      <c r="BA701" s="287" t="inlineStr">
        <is>
          <t>0</t>
        </is>
      </c>
      <c r="BB701" s="286" t="inlineStr">
        <is>
          <t>0</t>
        </is>
      </c>
      <c r="BC701" s="286" t="inlineStr">
        <is>
          <t>0</t>
        </is>
      </c>
      <c r="BD701" s="286" t="inlineStr">
        <is>
          <t>0</t>
        </is>
      </c>
      <c r="BE701" s="286" t="inlineStr">
        <is>
          <t>0</t>
        </is>
      </c>
      <c r="BF701" s="286" t="inlineStr">
        <is>
          <t>0</t>
        </is>
      </c>
      <c r="BG701" s="286" t="inlineStr">
        <is>
          <t>0</t>
        </is>
      </c>
      <c r="BH701" s="297" t="inlineStr">
        <is>
          <t>0</t>
        </is>
      </c>
      <c r="BI701" s="297" t="inlineStr">
        <is>
          <t>0</t>
        </is>
      </c>
      <c r="BJ701" s="297" t="inlineStr">
        <is>
          <t>0</t>
        </is>
      </c>
      <c r="BK701" s="297" t="inlineStr">
        <is>
          <t>0</t>
        </is>
      </c>
      <c r="BL701" s="297" t="inlineStr">
        <is>
          <t>0</t>
        </is>
      </c>
      <c r="BM701" s="297" t="inlineStr">
        <is>
          <t>0</t>
        </is>
      </c>
      <c r="BN701" s="297" t="inlineStr">
        <is>
          <t>0</t>
        </is>
      </c>
      <c r="BO701" s="285" t="inlineStr">
        <is>
          <t>0</t>
        </is>
      </c>
      <c r="BP701" s="297" t="inlineStr">
        <is>
          <t>0</t>
        </is>
      </c>
      <c r="BQ701" s="297" t="inlineStr">
        <is>
          <t>0</t>
        </is>
      </c>
      <c r="BR701" s="297" t="inlineStr">
        <is>
          <t>0</t>
        </is>
      </c>
      <c r="BS701" s="297" t="inlineStr">
        <is>
          <t>0</t>
        </is>
      </c>
      <c r="BT701" s="297" t="inlineStr">
        <is>
          <t>0</t>
        </is>
      </c>
      <c r="BU701" s="297" t="inlineStr">
        <is>
          <t>0</t>
        </is>
      </c>
      <c r="BV701" s="297" t="inlineStr">
        <is>
          <t>0</t>
        </is>
      </c>
      <c r="BW701" s="288" t="inlineStr">
        <is>
          <t>0</t>
        </is>
      </c>
      <c r="BX701" s="276">
        <f>SUM(IF(COUNTIF(#REF!, "*1.*"), 2, 0), IF(COUNTIF(#REF!, "*2.*"), 2, 0), IF(COUNTIF(#REF!, "*3.*"), 2, 0), IF(COUNTIF(#REF!, "*4.*"), 2, 0), IF(COUNTIF(#REF!, "*5.*"), 2, 0), IF(COUNTIF(#REF!, "*6.*"), 2, 0))</f>
        <v/>
      </c>
      <c r="BY701" s="277">
        <f t="array" ref="BY701">SUM(VALUE(AT701),VALUE(AU701),VALUE(AV701),VALUE(AW701),VALUE(AX701),VALUE(AY701),VALUE(AZ701),VALUE(BB701),VALUE(BC701),VALUE(BD701),VALUE(BE701),VALUE(BF701),VALUE(BG701),VALUE(BH701),VALUE(BI701),VALUE(BJ701),VALUE(BK701),VALUE(BL701),VALUE(BM701),VALUE(BN701),VALUE(BO701),VALUE(BP701),VALUE(BQ701),VALUE(BR701),VALUE(BS701),VALUE(BT701),VALUE(BU701),VALUE(BV701),VALUE(BW701))</f>
        <v/>
      </c>
      <c r="BZ701" s="307" t="n"/>
      <c r="CA701" s="307" t="n"/>
      <c r="CB701" s="307" t="n"/>
      <c r="CC701" s="307" t="n"/>
      <c r="CD701" s="307" t="n"/>
      <c r="CE701" s="307" t="n"/>
      <c r="CF701" s="307" t="n"/>
      <c r="CG701" s="307" t="n"/>
      <c r="CH701" s="307" t="n"/>
      <c r="CI701" s="307" t="n"/>
      <c r="CJ701" s="307" t="n"/>
      <c r="CK701" s="307" t="n"/>
      <c r="CL701" s="307" t="n"/>
      <c r="CM701" s="307" t="n"/>
      <c r="CN701" s="307" t="n"/>
      <c r="CO701" s="307" t="n"/>
      <c r="CP701" s="307" t="n"/>
      <c r="CQ701" s="307" t="n"/>
      <c r="CR701" s="279" t="inlineStr"/>
      <c r="CS701" s="280">
        <f>AVERAGE(Value(BY701),value(CR701))</f>
        <v/>
      </c>
      <c r="CT701" s="421">
        <f>(IF(OR(MediaScorecard!BH702="x", MediaScorecard!BI702="x",MediaScorecard!BJ702="x",MediaScorecard!BK702="x",MediaScorecard!BL702="x"),1, 2))</f>
        <v/>
      </c>
      <c r="CU701" s="308" t="n"/>
      <c r="CV701" s="308" t="n"/>
      <c r="CW701" s="308" t="n"/>
      <c r="CX701" s="309" t="n"/>
      <c r="CY701" s="308" t="n"/>
      <c r="CZ701" s="308" t="n"/>
      <c r="DA701" s="308" t="n"/>
    </row>
    <row r="702" ht="21" customHeight="1" s="590">
      <c r="A702" s="421" t="n"/>
      <c r="B702" s="270" t="n"/>
      <c r="C702" s="266" t="n"/>
      <c r="D702" s="267" t="inlineStr"/>
      <c r="E702" s="267" t="inlineStr"/>
      <c r="F702" s="268" t="inlineStr"/>
      <c r="G702" s="421" t="n"/>
      <c r="H702" s="269" t="n"/>
      <c r="I702" s="421" t="n"/>
      <c r="J702" s="421" t="n"/>
      <c r="K702" s="421" t="n"/>
      <c r="L702" s="421" t="n"/>
      <c r="M702" s="421" t="n"/>
      <c r="N702" s="421" t="n"/>
      <c r="O702" s="421" t="n"/>
      <c r="P702" s="421" t="n"/>
      <c r="Q702" s="421" t="n"/>
      <c r="R702" s="270" t="n"/>
      <c r="S702" s="421" t="n"/>
      <c r="T702" s="421" t="n"/>
      <c r="U702" s="421" t="n"/>
      <c r="V702" s="421" t="n"/>
      <c r="W702" s="421" t="n"/>
      <c r="X702" s="421" t="n"/>
      <c r="Y702" s="421" t="n"/>
      <c r="Z702" s="421" t="n"/>
      <c r="AA702" s="421" t="n"/>
      <c r="AB702" s="421" t="n"/>
      <c r="AC702" s="421" t="n"/>
      <c r="AD702" s="421" t="n"/>
      <c r="AE702" s="421" t="n"/>
      <c r="AF702" s="421" t="n"/>
      <c r="AG702" s="421" t="n"/>
      <c r="AH702" s="421" t="n"/>
      <c r="AI702" s="421" t="n"/>
      <c r="AJ702" s="297" t="n"/>
      <c r="AK702" s="297" t="n"/>
      <c r="AL702" s="284" t="n"/>
      <c r="AM702" s="297" t="n"/>
      <c r="AN702" s="285" t="n"/>
      <c r="AO702" s="297" t="n"/>
      <c r="AP702" s="297" t="n"/>
      <c r="AQ702" s="297" t="n"/>
      <c r="AR702" s="297" t="n"/>
      <c r="AS702" s="297" t="n"/>
      <c r="AT702" s="285" t="inlineStr">
        <is>
          <t>0</t>
        </is>
      </c>
      <c r="AU702" s="297" t="inlineStr">
        <is>
          <t>0</t>
        </is>
      </c>
      <c r="AV702" s="297" t="inlineStr">
        <is>
          <t>0</t>
        </is>
      </c>
      <c r="AW702" s="297" t="inlineStr">
        <is>
          <t>0</t>
        </is>
      </c>
      <c r="AX702" s="297" t="inlineStr">
        <is>
          <t>0</t>
        </is>
      </c>
      <c r="AY702" s="286" t="inlineStr">
        <is>
          <t>0</t>
        </is>
      </c>
      <c r="AZ702" s="286" t="inlineStr">
        <is>
          <t>0</t>
        </is>
      </c>
      <c r="BA702" s="287" t="inlineStr">
        <is>
          <t>0</t>
        </is>
      </c>
      <c r="BB702" s="286" t="inlineStr">
        <is>
          <t>0</t>
        </is>
      </c>
      <c r="BC702" s="286" t="inlineStr">
        <is>
          <t>0</t>
        </is>
      </c>
      <c r="BD702" s="286" t="inlineStr">
        <is>
          <t>0</t>
        </is>
      </c>
      <c r="BE702" s="286" t="inlineStr">
        <is>
          <t>0</t>
        </is>
      </c>
      <c r="BF702" s="286" t="inlineStr">
        <is>
          <t>0</t>
        </is>
      </c>
      <c r="BG702" s="286" t="inlineStr">
        <is>
          <t>0</t>
        </is>
      </c>
      <c r="BH702" s="297" t="inlineStr">
        <is>
          <t>0</t>
        </is>
      </c>
      <c r="BI702" s="297" t="inlineStr">
        <is>
          <t>0</t>
        </is>
      </c>
      <c r="BJ702" s="297" t="inlineStr">
        <is>
          <t>0</t>
        </is>
      </c>
      <c r="BK702" s="297" t="inlineStr">
        <is>
          <t>0</t>
        </is>
      </c>
      <c r="BL702" s="297" t="inlineStr">
        <is>
          <t>0</t>
        </is>
      </c>
      <c r="BM702" s="297" t="inlineStr">
        <is>
          <t>0</t>
        </is>
      </c>
      <c r="BN702" s="297" t="inlineStr">
        <is>
          <t>0</t>
        </is>
      </c>
      <c r="BO702" s="285" t="inlineStr">
        <is>
          <t>0</t>
        </is>
      </c>
      <c r="BP702" s="297" t="inlineStr">
        <is>
          <t>0</t>
        </is>
      </c>
      <c r="BQ702" s="297" t="inlineStr">
        <is>
          <t>0</t>
        </is>
      </c>
      <c r="BR702" s="297" t="inlineStr">
        <is>
          <t>0</t>
        </is>
      </c>
      <c r="BS702" s="297" t="inlineStr">
        <is>
          <t>0</t>
        </is>
      </c>
      <c r="BT702" s="297" t="inlineStr">
        <is>
          <t>0</t>
        </is>
      </c>
      <c r="BU702" s="297" t="inlineStr">
        <is>
          <t>0</t>
        </is>
      </c>
      <c r="BV702" s="297" t="inlineStr">
        <is>
          <t>0</t>
        </is>
      </c>
      <c r="BW702" s="288" t="inlineStr">
        <is>
          <t>0</t>
        </is>
      </c>
      <c r="BX702" s="276">
        <f>SUM(IF(COUNTIF(#REF!, "*1.*"), 2, 0), IF(COUNTIF(#REF!, "*2.*"), 2, 0), IF(COUNTIF(#REF!, "*3.*"), 2, 0), IF(COUNTIF(#REF!, "*4.*"), 2, 0), IF(COUNTIF(#REF!, "*5.*"), 2, 0), IF(COUNTIF(#REF!, "*6.*"), 2, 0))</f>
        <v/>
      </c>
      <c r="BY702" s="277">
        <f t="array" ref="BY702">SUM(VALUE(AT702),VALUE(AU702),VALUE(AV702),VALUE(AW702),VALUE(AX702),VALUE(AY702),VALUE(AZ702),VALUE(BB702),VALUE(BC702),VALUE(BD702),VALUE(BE702),VALUE(BF702),VALUE(BG702),VALUE(BH702),VALUE(BI702),VALUE(BJ702),VALUE(BK702),VALUE(BL702),VALUE(BM702),VALUE(BN702),VALUE(BO702),VALUE(BP702),VALUE(BQ702),VALUE(BR702),VALUE(BS702),VALUE(BT702),VALUE(BU702),VALUE(BV702),VALUE(BW702))</f>
        <v/>
      </c>
      <c r="BZ702" s="307" t="n"/>
      <c r="CA702" s="307" t="n"/>
      <c r="CB702" s="307" t="n"/>
      <c r="CC702" s="307" t="n"/>
      <c r="CD702" s="307" t="n"/>
      <c r="CE702" s="307" t="n"/>
      <c r="CF702" s="307" t="n"/>
      <c r="CG702" s="307" t="n"/>
      <c r="CH702" s="307" t="n"/>
      <c r="CI702" s="307" t="n"/>
      <c r="CJ702" s="307" t="n"/>
      <c r="CK702" s="307" t="n"/>
      <c r="CL702" s="307" t="n"/>
      <c r="CM702" s="307" t="n"/>
      <c r="CN702" s="307" t="n"/>
      <c r="CO702" s="307" t="n"/>
      <c r="CP702" s="307" t="n"/>
      <c r="CQ702" s="307" t="n"/>
      <c r="CR702" s="279" t="inlineStr"/>
      <c r="CS702" s="280">
        <f>AVERAGE(Value(BY702),value(CR702))</f>
        <v/>
      </c>
      <c r="CT702" s="421">
        <f>(IF(OR(MediaScorecard!BH703="x", MediaScorecard!BI703="x",MediaScorecard!BJ703="x",MediaScorecard!BK703="x",MediaScorecard!BL703="x"),1, 2))</f>
        <v/>
      </c>
      <c r="CU702" s="308" t="n"/>
      <c r="CV702" s="308" t="n"/>
      <c r="CW702" s="308" t="n"/>
      <c r="CX702" s="309" t="n"/>
      <c r="CY702" s="308" t="n"/>
      <c r="CZ702" s="308" t="n"/>
      <c r="DA702" s="308" t="n"/>
    </row>
    <row r="703" ht="21" customHeight="1" s="590">
      <c r="A703" s="421" t="n"/>
      <c r="B703" s="270" t="n"/>
      <c r="C703" s="266" t="n"/>
      <c r="D703" s="267" t="inlineStr"/>
      <c r="E703" s="267" t="inlineStr"/>
      <c r="F703" s="268" t="inlineStr"/>
      <c r="G703" s="421" t="n"/>
      <c r="H703" s="269" t="n"/>
      <c r="I703" s="421" t="n"/>
      <c r="J703" s="421" t="n"/>
      <c r="K703" s="421" t="n"/>
      <c r="L703" s="421" t="n"/>
      <c r="M703" s="421" t="n"/>
      <c r="N703" s="421" t="n"/>
      <c r="O703" s="421" t="n"/>
      <c r="P703" s="421" t="n"/>
      <c r="Q703" s="421" t="n"/>
      <c r="R703" s="270" t="n"/>
      <c r="S703" s="421" t="n"/>
      <c r="T703" s="421" t="n"/>
      <c r="U703" s="421" t="n"/>
      <c r="V703" s="421" t="n"/>
      <c r="W703" s="421" t="n"/>
      <c r="X703" s="421" t="n"/>
      <c r="Y703" s="421" t="n"/>
      <c r="Z703" s="421" t="n"/>
      <c r="AA703" s="421" t="n"/>
      <c r="AB703" s="421" t="n"/>
      <c r="AC703" s="421" t="n"/>
      <c r="AD703" s="421" t="n"/>
      <c r="AE703" s="421" t="n"/>
      <c r="AF703" s="421" t="n"/>
      <c r="AG703" s="421" t="n"/>
      <c r="AH703" s="421" t="n"/>
      <c r="AI703" s="421" t="n"/>
      <c r="AJ703" s="297" t="n"/>
      <c r="AK703" s="297" t="n"/>
      <c r="AL703" s="284" t="n"/>
      <c r="AM703" s="297" t="n"/>
      <c r="AN703" s="285" t="n"/>
      <c r="AO703" s="297" t="n"/>
      <c r="AP703" s="297" t="n"/>
      <c r="AQ703" s="297" t="n"/>
      <c r="AR703" s="297" t="n"/>
      <c r="AS703" s="297" t="n"/>
      <c r="AT703" s="285" t="inlineStr">
        <is>
          <t>0</t>
        </is>
      </c>
      <c r="AU703" s="297" t="inlineStr">
        <is>
          <t>0</t>
        </is>
      </c>
      <c r="AV703" s="297" t="inlineStr">
        <is>
          <t>0</t>
        </is>
      </c>
      <c r="AW703" s="297" t="inlineStr">
        <is>
          <t>0</t>
        </is>
      </c>
      <c r="AX703" s="297" t="inlineStr">
        <is>
          <t>0</t>
        </is>
      </c>
      <c r="AY703" s="286" t="inlineStr">
        <is>
          <t>0</t>
        </is>
      </c>
      <c r="AZ703" s="286" t="inlineStr">
        <is>
          <t>0</t>
        </is>
      </c>
      <c r="BA703" s="287" t="inlineStr">
        <is>
          <t>0</t>
        </is>
      </c>
      <c r="BB703" s="286" t="inlineStr">
        <is>
          <t>0</t>
        </is>
      </c>
      <c r="BC703" s="286" t="inlineStr">
        <is>
          <t>0</t>
        </is>
      </c>
      <c r="BD703" s="286" t="inlineStr">
        <is>
          <t>0</t>
        </is>
      </c>
      <c r="BE703" s="286" t="inlineStr">
        <is>
          <t>0</t>
        </is>
      </c>
      <c r="BF703" s="286" t="inlineStr">
        <is>
          <t>0</t>
        </is>
      </c>
      <c r="BG703" s="286" t="inlineStr">
        <is>
          <t>0</t>
        </is>
      </c>
      <c r="BH703" s="297" t="inlineStr">
        <is>
          <t>0</t>
        </is>
      </c>
      <c r="BI703" s="297" t="inlineStr">
        <is>
          <t>0</t>
        </is>
      </c>
      <c r="BJ703" s="297" t="inlineStr">
        <is>
          <t>0</t>
        </is>
      </c>
      <c r="BK703" s="297" t="inlineStr">
        <is>
          <t>0</t>
        </is>
      </c>
      <c r="BL703" s="297" t="inlineStr">
        <is>
          <t>0</t>
        </is>
      </c>
      <c r="BM703" s="297" t="inlineStr">
        <is>
          <t>0</t>
        </is>
      </c>
      <c r="BN703" s="297" t="inlineStr">
        <is>
          <t>0</t>
        </is>
      </c>
      <c r="BO703" s="285" t="inlineStr">
        <is>
          <t>0</t>
        </is>
      </c>
      <c r="BP703" s="297" t="inlineStr">
        <is>
          <t>0</t>
        </is>
      </c>
      <c r="BQ703" s="297" t="inlineStr">
        <is>
          <t>0</t>
        </is>
      </c>
      <c r="BR703" s="297" t="inlineStr">
        <is>
          <t>0</t>
        </is>
      </c>
      <c r="BS703" s="297" t="inlineStr">
        <is>
          <t>0</t>
        </is>
      </c>
      <c r="BT703" s="297" t="inlineStr">
        <is>
          <t>0</t>
        </is>
      </c>
      <c r="BU703" s="297" t="inlineStr">
        <is>
          <t>0</t>
        </is>
      </c>
      <c r="BV703" s="297" t="inlineStr">
        <is>
          <t>0</t>
        </is>
      </c>
      <c r="BW703" s="288" t="inlineStr">
        <is>
          <t>0</t>
        </is>
      </c>
      <c r="BX703" s="276">
        <f>SUM(IF(COUNTIF(#REF!, "*1.*"), 2, 0), IF(COUNTIF(#REF!, "*2.*"), 2, 0), IF(COUNTIF(#REF!, "*3.*"), 2, 0), IF(COUNTIF(#REF!, "*4.*"), 2, 0), IF(COUNTIF(#REF!, "*5.*"), 2, 0), IF(COUNTIF(#REF!, "*6.*"), 2, 0))</f>
        <v/>
      </c>
      <c r="BY703" s="277">
        <f t="array" ref="BY703">SUM(VALUE(AT703),VALUE(AU703),VALUE(AV703),VALUE(AW703),VALUE(AX703),VALUE(AY703),VALUE(AZ703),VALUE(BB703),VALUE(BC703),VALUE(BD703),VALUE(BE703),VALUE(BF703),VALUE(BG703),VALUE(BH703),VALUE(BI703),VALUE(BJ703),VALUE(BK703),VALUE(BL703),VALUE(BM703),VALUE(BN703),VALUE(BO703),VALUE(BP703),VALUE(BQ703),VALUE(BR703),VALUE(BS703),VALUE(BT703),VALUE(BU703),VALUE(BV703),VALUE(BW703))</f>
        <v/>
      </c>
      <c r="BZ703" s="307" t="n"/>
      <c r="CA703" s="307" t="n"/>
      <c r="CB703" s="307" t="n"/>
      <c r="CC703" s="307" t="n"/>
      <c r="CD703" s="307" t="n"/>
      <c r="CE703" s="307" t="n"/>
      <c r="CF703" s="307" t="n"/>
      <c r="CG703" s="307" t="n"/>
      <c r="CH703" s="307" t="n"/>
      <c r="CI703" s="307" t="n"/>
      <c r="CJ703" s="307" t="n"/>
      <c r="CK703" s="307" t="n"/>
      <c r="CL703" s="307" t="n"/>
      <c r="CM703" s="307" t="n"/>
      <c r="CN703" s="307" t="n"/>
      <c r="CO703" s="307" t="n"/>
      <c r="CP703" s="307" t="n"/>
      <c r="CQ703" s="307" t="n"/>
      <c r="CR703" s="279" t="inlineStr"/>
      <c r="CS703" s="280">
        <f>AVERAGE(Value(BY703),value(CR703))</f>
        <v/>
      </c>
      <c r="CT703" s="421">
        <f>(IF(OR(MediaScorecard!BH704="x", MediaScorecard!BI704="x",MediaScorecard!BJ704="x",MediaScorecard!BK704="x",MediaScorecard!BL704="x"),1, 2))</f>
        <v/>
      </c>
      <c r="CU703" s="308" t="n"/>
      <c r="CV703" s="308" t="n"/>
      <c r="CW703" s="308" t="n"/>
      <c r="CX703" s="309" t="n"/>
      <c r="CY703" s="308" t="n"/>
      <c r="CZ703" s="308" t="n"/>
      <c r="DA703" s="308" t="n"/>
    </row>
    <row r="704" ht="21" customHeight="1" s="590">
      <c r="A704" s="421" t="n"/>
      <c r="B704" s="270" t="n"/>
      <c r="C704" s="266" t="n"/>
      <c r="D704" s="267" t="inlineStr"/>
      <c r="E704" s="267" t="inlineStr"/>
      <c r="F704" s="268" t="inlineStr"/>
      <c r="G704" s="421" t="n"/>
      <c r="H704" s="269" t="n"/>
      <c r="I704" s="421" t="n"/>
      <c r="J704" s="421" t="n"/>
      <c r="K704" s="421" t="n"/>
      <c r="L704" s="421" t="n"/>
      <c r="M704" s="421" t="n"/>
      <c r="N704" s="421" t="n"/>
      <c r="O704" s="421" t="n"/>
      <c r="P704" s="421" t="n"/>
      <c r="Q704" s="421" t="n"/>
      <c r="R704" s="270" t="n"/>
      <c r="S704" s="421" t="n"/>
      <c r="T704" s="421" t="n"/>
      <c r="U704" s="421" t="n"/>
      <c r="V704" s="421" t="n"/>
      <c r="W704" s="421" t="n"/>
      <c r="X704" s="421" t="n"/>
      <c r="Y704" s="421" t="n"/>
      <c r="Z704" s="421" t="n"/>
      <c r="AA704" s="421" t="n"/>
      <c r="AB704" s="421" t="n"/>
      <c r="AC704" s="421" t="n"/>
      <c r="AD704" s="421" t="n"/>
      <c r="AE704" s="421" t="n"/>
      <c r="AF704" s="421" t="n"/>
      <c r="AG704" s="421" t="n"/>
      <c r="AH704" s="421" t="n"/>
      <c r="AI704" s="421" t="n"/>
      <c r="AJ704" s="297" t="n"/>
      <c r="AK704" s="297" t="n"/>
      <c r="AL704" s="284" t="n"/>
      <c r="AM704" s="297" t="n"/>
      <c r="AN704" s="285" t="n"/>
      <c r="AO704" s="297" t="n"/>
      <c r="AP704" s="297" t="n"/>
      <c r="AQ704" s="297" t="n"/>
      <c r="AR704" s="297" t="n"/>
      <c r="AS704" s="297" t="n"/>
      <c r="AT704" s="285" t="inlineStr">
        <is>
          <t>0</t>
        </is>
      </c>
      <c r="AU704" s="297" t="inlineStr">
        <is>
          <t>0</t>
        </is>
      </c>
      <c r="AV704" s="297" t="inlineStr">
        <is>
          <t>0</t>
        </is>
      </c>
      <c r="AW704" s="297" t="inlineStr">
        <is>
          <t>0</t>
        </is>
      </c>
      <c r="AX704" s="297" t="inlineStr">
        <is>
          <t>0</t>
        </is>
      </c>
      <c r="AY704" s="286" t="inlineStr">
        <is>
          <t>0</t>
        </is>
      </c>
      <c r="AZ704" s="286" t="inlineStr">
        <is>
          <t>0</t>
        </is>
      </c>
      <c r="BA704" s="287" t="inlineStr">
        <is>
          <t>0</t>
        </is>
      </c>
      <c r="BB704" s="286" t="inlineStr">
        <is>
          <t>0</t>
        </is>
      </c>
      <c r="BC704" s="286" t="inlineStr">
        <is>
          <t>0</t>
        </is>
      </c>
      <c r="BD704" s="286" t="inlineStr">
        <is>
          <t>0</t>
        </is>
      </c>
      <c r="BE704" s="286" t="inlineStr">
        <is>
          <t>0</t>
        </is>
      </c>
      <c r="BF704" s="286" t="inlineStr">
        <is>
          <t>0</t>
        </is>
      </c>
      <c r="BG704" s="286" t="inlineStr">
        <is>
          <t>0</t>
        </is>
      </c>
      <c r="BH704" s="297" t="inlineStr">
        <is>
          <t>0</t>
        </is>
      </c>
      <c r="BI704" s="297" t="inlineStr">
        <is>
          <t>0</t>
        </is>
      </c>
      <c r="BJ704" s="297" t="inlineStr">
        <is>
          <t>0</t>
        </is>
      </c>
      <c r="BK704" s="297" t="inlineStr">
        <is>
          <t>0</t>
        </is>
      </c>
      <c r="BL704" s="297" t="inlineStr">
        <is>
          <t>0</t>
        </is>
      </c>
      <c r="BM704" s="297" t="inlineStr">
        <is>
          <t>0</t>
        </is>
      </c>
      <c r="BN704" s="297" t="inlineStr">
        <is>
          <t>0</t>
        </is>
      </c>
      <c r="BO704" s="285" t="inlineStr">
        <is>
          <t>0</t>
        </is>
      </c>
      <c r="BP704" s="297" t="inlineStr">
        <is>
          <t>0</t>
        </is>
      </c>
      <c r="BQ704" s="297" t="inlineStr">
        <is>
          <t>0</t>
        </is>
      </c>
      <c r="BR704" s="297" t="inlineStr">
        <is>
          <t>0</t>
        </is>
      </c>
      <c r="BS704" s="297" t="inlineStr">
        <is>
          <t>0</t>
        </is>
      </c>
      <c r="BT704" s="297" t="inlineStr">
        <is>
          <t>0</t>
        </is>
      </c>
      <c r="BU704" s="297" t="inlineStr">
        <is>
          <t>0</t>
        </is>
      </c>
      <c r="BV704" s="297" t="inlineStr">
        <is>
          <t>0</t>
        </is>
      </c>
      <c r="BW704" s="288" t="inlineStr">
        <is>
          <t>0</t>
        </is>
      </c>
      <c r="BX704" s="276">
        <f>SUM(IF(COUNTIF(#REF!, "*1.*"), 2, 0), IF(COUNTIF(#REF!, "*2.*"), 2, 0), IF(COUNTIF(#REF!, "*3.*"), 2, 0), IF(COUNTIF(#REF!, "*4.*"), 2, 0), IF(COUNTIF(#REF!, "*5.*"), 2, 0), IF(COUNTIF(#REF!, "*6.*"), 2, 0))</f>
        <v/>
      </c>
      <c r="BY704" s="277">
        <f t="array" ref="BY704">SUM(VALUE(AT704),VALUE(AU704),VALUE(AV704),VALUE(AW704),VALUE(AX704),VALUE(AY704),VALUE(AZ704),VALUE(BB704),VALUE(BC704),VALUE(BD704),VALUE(BE704),VALUE(BF704),VALUE(BG704),VALUE(BH704),VALUE(BI704),VALUE(BJ704),VALUE(BK704),VALUE(BL704),VALUE(BM704),VALUE(BN704),VALUE(BO704),VALUE(BP704),VALUE(BQ704),VALUE(BR704),VALUE(BS704),VALUE(BT704),VALUE(BU704),VALUE(BV704),VALUE(BW704))</f>
        <v/>
      </c>
      <c r="BZ704" s="307" t="n"/>
      <c r="CA704" s="307" t="n"/>
      <c r="CB704" s="307" t="n"/>
      <c r="CC704" s="307" t="n"/>
      <c r="CD704" s="307" t="n"/>
      <c r="CE704" s="307" t="n"/>
      <c r="CF704" s="307" t="n"/>
      <c r="CG704" s="307" t="n"/>
      <c r="CH704" s="307" t="n"/>
      <c r="CI704" s="307" t="n"/>
      <c r="CJ704" s="307" t="n"/>
      <c r="CK704" s="307" t="n"/>
      <c r="CL704" s="307" t="n"/>
      <c r="CM704" s="307" t="n"/>
      <c r="CN704" s="307" t="n"/>
      <c r="CO704" s="307" t="n"/>
      <c r="CP704" s="307" t="n"/>
      <c r="CQ704" s="307" t="n"/>
      <c r="CR704" s="279" t="inlineStr"/>
      <c r="CS704" s="280">
        <f>AVERAGE(Value(BY704),value(CR704))</f>
        <v/>
      </c>
      <c r="CT704" s="421">
        <f>(IF(OR(MediaScorecard!BH705="x", MediaScorecard!BI705="x",MediaScorecard!BJ705="x",MediaScorecard!BK705="x",MediaScorecard!BL705="x"),1, 2))</f>
        <v/>
      </c>
      <c r="CU704" s="308" t="n"/>
      <c r="CV704" s="308" t="n"/>
      <c r="CW704" s="308" t="n"/>
      <c r="CX704" s="309" t="n"/>
      <c r="CY704" s="308" t="n"/>
      <c r="CZ704" s="308" t="n"/>
      <c r="DA704" s="308" t="n"/>
    </row>
    <row r="705" ht="21" customHeight="1" s="590">
      <c r="A705" s="421" t="n"/>
      <c r="B705" s="270" t="n"/>
      <c r="C705" s="266" t="n"/>
      <c r="D705" s="267" t="inlineStr"/>
      <c r="E705" s="267" t="inlineStr"/>
      <c r="F705" s="268" t="inlineStr"/>
      <c r="G705" s="421" t="n"/>
      <c r="H705" s="269" t="n"/>
      <c r="I705" s="421" t="n"/>
      <c r="J705" s="421" t="n"/>
      <c r="K705" s="421" t="n"/>
      <c r="L705" s="421" t="n"/>
      <c r="M705" s="421" t="n"/>
      <c r="N705" s="421" t="n"/>
      <c r="O705" s="421" t="n"/>
      <c r="P705" s="421" t="n"/>
      <c r="Q705" s="421" t="n"/>
      <c r="R705" s="270" t="n"/>
      <c r="S705" s="421" t="n"/>
      <c r="T705" s="421" t="n"/>
      <c r="U705" s="421" t="n"/>
      <c r="V705" s="421" t="n"/>
      <c r="W705" s="421" t="n"/>
      <c r="X705" s="421" t="n"/>
      <c r="Y705" s="421" t="n"/>
      <c r="Z705" s="421" t="n"/>
      <c r="AA705" s="421" t="n"/>
      <c r="AB705" s="421" t="n"/>
      <c r="AC705" s="421" t="n"/>
      <c r="AD705" s="421" t="n"/>
      <c r="AE705" s="421" t="n"/>
      <c r="AF705" s="421" t="n"/>
      <c r="AG705" s="421" t="n"/>
      <c r="AH705" s="421" t="n"/>
      <c r="AI705" s="421" t="n"/>
      <c r="AJ705" s="297" t="n"/>
      <c r="AK705" s="297" t="n"/>
      <c r="AL705" s="284" t="n"/>
      <c r="AM705" s="297" t="n"/>
      <c r="AN705" s="285" t="n"/>
      <c r="AO705" s="297" t="n"/>
      <c r="AP705" s="297" t="n"/>
      <c r="AQ705" s="297" t="n"/>
      <c r="AR705" s="297" t="n"/>
      <c r="AS705" s="297" t="n"/>
      <c r="AT705" s="285" t="inlineStr">
        <is>
          <t>0</t>
        </is>
      </c>
      <c r="AU705" s="297" t="inlineStr">
        <is>
          <t>0</t>
        </is>
      </c>
      <c r="AV705" s="297" t="inlineStr">
        <is>
          <t>0</t>
        </is>
      </c>
      <c r="AW705" s="297" t="inlineStr">
        <is>
          <t>0</t>
        </is>
      </c>
      <c r="AX705" s="297" t="inlineStr">
        <is>
          <t>0</t>
        </is>
      </c>
      <c r="AY705" s="286" t="inlineStr">
        <is>
          <t>0</t>
        </is>
      </c>
      <c r="AZ705" s="286" t="inlineStr">
        <is>
          <t>0</t>
        </is>
      </c>
      <c r="BA705" s="287" t="inlineStr">
        <is>
          <t>0</t>
        </is>
      </c>
      <c r="BB705" s="286" t="inlineStr">
        <is>
          <t>0</t>
        </is>
      </c>
      <c r="BC705" s="286" t="inlineStr">
        <is>
          <t>0</t>
        </is>
      </c>
      <c r="BD705" s="286" t="inlineStr">
        <is>
          <t>0</t>
        </is>
      </c>
      <c r="BE705" s="286" t="inlineStr">
        <is>
          <t>0</t>
        </is>
      </c>
      <c r="BF705" s="286" t="inlineStr">
        <is>
          <t>0</t>
        </is>
      </c>
      <c r="BG705" s="286" t="inlineStr">
        <is>
          <t>0</t>
        </is>
      </c>
      <c r="BH705" s="297" t="inlineStr">
        <is>
          <t>0</t>
        </is>
      </c>
      <c r="BI705" s="297" t="inlineStr">
        <is>
          <t>0</t>
        </is>
      </c>
      <c r="BJ705" s="297" t="inlineStr">
        <is>
          <t>0</t>
        </is>
      </c>
      <c r="BK705" s="297" t="inlineStr">
        <is>
          <t>0</t>
        </is>
      </c>
      <c r="BL705" s="297" t="inlineStr">
        <is>
          <t>0</t>
        </is>
      </c>
      <c r="BM705" s="297" t="inlineStr">
        <is>
          <t>0</t>
        </is>
      </c>
      <c r="BN705" s="297" t="inlineStr">
        <is>
          <t>0</t>
        </is>
      </c>
      <c r="BO705" s="285" t="inlineStr">
        <is>
          <t>0</t>
        </is>
      </c>
      <c r="BP705" s="297" t="inlineStr">
        <is>
          <t>0</t>
        </is>
      </c>
      <c r="BQ705" s="297" t="inlineStr">
        <is>
          <t>0</t>
        </is>
      </c>
      <c r="BR705" s="297" t="inlineStr">
        <is>
          <t>0</t>
        </is>
      </c>
      <c r="BS705" s="297" t="inlineStr">
        <is>
          <t>0</t>
        </is>
      </c>
      <c r="BT705" s="297" t="inlineStr">
        <is>
          <t>0</t>
        </is>
      </c>
      <c r="BU705" s="297" t="inlineStr">
        <is>
          <t>0</t>
        </is>
      </c>
      <c r="BV705" s="297" t="inlineStr">
        <is>
          <t>0</t>
        </is>
      </c>
      <c r="BW705" s="288" t="inlineStr">
        <is>
          <t>0</t>
        </is>
      </c>
      <c r="BX705" s="276">
        <f>SUM(IF(COUNTIF(#REF!, "*1.*"), 2, 0), IF(COUNTIF(#REF!, "*2.*"), 2, 0), IF(COUNTIF(#REF!, "*3.*"), 2, 0), IF(COUNTIF(#REF!, "*4.*"), 2, 0), IF(COUNTIF(#REF!, "*5.*"), 2, 0), IF(COUNTIF(#REF!, "*6.*"), 2, 0))</f>
        <v/>
      </c>
      <c r="BY705" s="277">
        <f t="array" ref="BY705">SUM(VALUE(AT705),VALUE(AU705),VALUE(AV705),VALUE(AW705),VALUE(AX705),VALUE(AY705),VALUE(AZ705),VALUE(BB705),VALUE(BC705),VALUE(BD705),VALUE(BE705),VALUE(BF705),VALUE(BG705),VALUE(BH705),VALUE(BI705),VALUE(BJ705),VALUE(BK705),VALUE(BL705),VALUE(BM705),VALUE(BN705),VALUE(BO705),VALUE(BP705),VALUE(BQ705),VALUE(BR705),VALUE(BS705),VALUE(BT705),VALUE(BU705),VALUE(BV705),VALUE(BW705))</f>
        <v/>
      </c>
      <c r="BZ705" s="307" t="n"/>
      <c r="CA705" s="307" t="n"/>
      <c r="CB705" s="307" t="n"/>
      <c r="CC705" s="307" t="n"/>
      <c r="CD705" s="307" t="n"/>
      <c r="CE705" s="307" t="n"/>
      <c r="CF705" s="307" t="n"/>
      <c r="CG705" s="307" t="n"/>
      <c r="CH705" s="307" t="n"/>
      <c r="CI705" s="307" t="n"/>
      <c r="CJ705" s="307" t="n"/>
      <c r="CK705" s="307" t="n"/>
      <c r="CL705" s="307" t="n"/>
      <c r="CM705" s="307" t="n"/>
      <c r="CN705" s="307" t="n"/>
      <c r="CO705" s="307" t="n"/>
      <c r="CP705" s="307" t="n"/>
      <c r="CQ705" s="307" t="n"/>
      <c r="CR705" s="279" t="inlineStr"/>
      <c r="CS705" s="280">
        <f>AVERAGE(Value(BY705),value(CR705))</f>
        <v/>
      </c>
      <c r="CT705" s="421">
        <f>(IF(OR(MediaScorecard!BH706="x", MediaScorecard!BI706="x",MediaScorecard!BJ706="x",MediaScorecard!BK706="x",MediaScorecard!BL706="x"),1, 2))</f>
        <v/>
      </c>
      <c r="CU705" s="308" t="n"/>
      <c r="CV705" s="308" t="n"/>
      <c r="CW705" s="308" t="n"/>
      <c r="CX705" s="309" t="n"/>
      <c r="CY705" s="308" t="n"/>
      <c r="CZ705" s="308" t="n"/>
      <c r="DA705" s="308" t="n"/>
    </row>
    <row r="706" ht="21" customHeight="1" s="590">
      <c r="A706" s="421" t="n"/>
      <c r="B706" s="270" t="n"/>
      <c r="C706" s="266" t="n"/>
      <c r="D706" s="267" t="inlineStr"/>
      <c r="E706" s="267" t="inlineStr"/>
      <c r="F706" s="268" t="inlineStr"/>
      <c r="G706" s="421" t="n"/>
      <c r="H706" s="269" t="n"/>
      <c r="I706" s="421" t="n"/>
      <c r="J706" s="421" t="n"/>
      <c r="K706" s="421" t="n"/>
      <c r="L706" s="421" t="n"/>
      <c r="M706" s="421" t="n"/>
      <c r="N706" s="421" t="n"/>
      <c r="O706" s="421" t="n"/>
      <c r="P706" s="421" t="n"/>
      <c r="Q706" s="421" t="n"/>
      <c r="R706" s="270" t="n"/>
      <c r="S706" s="421" t="n"/>
      <c r="T706" s="421" t="n"/>
      <c r="U706" s="421" t="n"/>
      <c r="V706" s="421" t="n"/>
      <c r="W706" s="421" t="n"/>
      <c r="X706" s="421" t="n"/>
      <c r="Y706" s="421" t="n"/>
      <c r="Z706" s="421" t="n"/>
      <c r="AA706" s="421" t="n"/>
      <c r="AB706" s="421" t="n"/>
      <c r="AC706" s="421" t="n"/>
      <c r="AD706" s="421" t="n"/>
      <c r="AE706" s="421" t="n"/>
      <c r="AF706" s="421" t="n"/>
      <c r="AG706" s="421" t="n"/>
      <c r="AH706" s="421" t="n"/>
      <c r="AI706" s="421" t="n"/>
      <c r="AJ706" s="297" t="n"/>
      <c r="AK706" s="297" t="n"/>
      <c r="AL706" s="284" t="n"/>
      <c r="AM706" s="297" t="n"/>
      <c r="AN706" s="285" t="n"/>
      <c r="AO706" s="297" t="n"/>
      <c r="AP706" s="297" t="n"/>
      <c r="AQ706" s="297" t="n"/>
      <c r="AR706" s="297" t="n"/>
      <c r="AS706" s="297" t="n"/>
      <c r="AT706" s="285" t="inlineStr">
        <is>
          <t>0</t>
        </is>
      </c>
      <c r="AU706" s="297" t="inlineStr">
        <is>
          <t>0</t>
        </is>
      </c>
      <c r="AV706" s="297" t="inlineStr">
        <is>
          <t>0</t>
        </is>
      </c>
      <c r="AW706" s="297" t="inlineStr">
        <is>
          <t>0</t>
        </is>
      </c>
      <c r="AX706" s="297" t="inlineStr">
        <is>
          <t>0</t>
        </is>
      </c>
      <c r="AY706" s="286" t="inlineStr">
        <is>
          <t>0</t>
        </is>
      </c>
      <c r="AZ706" s="286" t="inlineStr">
        <is>
          <t>0</t>
        </is>
      </c>
      <c r="BA706" s="287" t="inlineStr">
        <is>
          <t>0</t>
        </is>
      </c>
      <c r="BB706" s="286" t="inlineStr">
        <is>
          <t>0</t>
        </is>
      </c>
      <c r="BC706" s="286" t="inlineStr">
        <is>
          <t>0</t>
        </is>
      </c>
      <c r="BD706" s="286" t="inlineStr">
        <is>
          <t>0</t>
        </is>
      </c>
      <c r="BE706" s="286" t="inlineStr">
        <is>
          <t>0</t>
        </is>
      </c>
      <c r="BF706" s="286" t="inlineStr">
        <is>
          <t>0</t>
        </is>
      </c>
      <c r="BG706" s="286" t="inlineStr">
        <is>
          <t>0</t>
        </is>
      </c>
      <c r="BH706" s="297" t="inlineStr">
        <is>
          <t>0</t>
        </is>
      </c>
      <c r="BI706" s="297" t="inlineStr">
        <is>
          <t>0</t>
        </is>
      </c>
      <c r="BJ706" s="297" t="inlineStr">
        <is>
          <t>0</t>
        </is>
      </c>
      <c r="BK706" s="297" t="inlineStr">
        <is>
          <t>0</t>
        </is>
      </c>
      <c r="BL706" s="297" t="inlineStr">
        <is>
          <t>0</t>
        </is>
      </c>
      <c r="BM706" s="297" t="inlineStr">
        <is>
          <t>0</t>
        </is>
      </c>
      <c r="BN706" s="297" t="inlineStr">
        <is>
          <t>0</t>
        </is>
      </c>
      <c r="BO706" s="285" t="inlineStr">
        <is>
          <t>0</t>
        </is>
      </c>
      <c r="BP706" s="297" t="inlineStr">
        <is>
          <t>0</t>
        </is>
      </c>
      <c r="BQ706" s="297" t="inlineStr">
        <is>
          <t>0</t>
        </is>
      </c>
      <c r="BR706" s="297" t="inlineStr">
        <is>
          <t>0</t>
        </is>
      </c>
      <c r="BS706" s="297" t="inlineStr">
        <is>
          <t>0</t>
        </is>
      </c>
      <c r="BT706" s="297" t="inlineStr">
        <is>
          <t>0</t>
        </is>
      </c>
      <c r="BU706" s="297" t="inlineStr">
        <is>
          <t>0</t>
        </is>
      </c>
      <c r="BV706" s="297" t="inlineStr">
        <is>
          <t>0</t>
        </is>
      </c>
      <c r="BW706" s="288" t="inlineStr">
        <is>
          <t>0</t>
        </is>
      </c>
      <c r="BX706" s="276">
        <f>SUM(IF(COUNTIF(#REF!, "*1.*"), 2, 0), IF(COUNTIF(#REF!, "*2.*"), 2, 0), IF(COUNTIF(#REF!, "*3.*"), 2, 0), IF(COUNTIF(#REF!, "*4.*"), 2, 0), IF(COUNTIF(#REF!, "*5.*"), 2, 0), IF(COUNTIF(#REF!, "*6.*"), 2, 0))</f>
        <v/>
      </c>
      <c r="BY706" s="277">
        <f t="array" ref="BY706">SUM(VALUE(AT706),VALUE(AU706),VALUE(AV706),VALUE(AW706),VALUE(AX706),VALUE(AY706),VALUE(AZ706),VALUE(BB706),VALUE(BC706),VALUE(BD706),VALUE(BE706),VALUE(BF706),VALUE(BG706),VALUE(BH706),VALUE(BI706),VALUE(BJ706),VALUE(BK706),VALUE(BL706),VALUE(BM706),VALUE(BN706),VALUE(BO706),VALUE(BP706),VALUE(BQ706),VALUE(BR706),VALUE(BS706),VALUE(BT706),VALUE(BU706),VALUE(BV706),VALUE(BW706))</f>
        <v/>
      </c>
      <c r="BZ706" s="307" t="n"/>
      <c r="CA706" s="307" t="n"/>
      <c r="CB706" s="307" t="n"/>
      <c r="CC706" s="307" t="n"/>
      <c r="CD706" s="307" t="n"/>
      <c r="CE706" s="307" t="n"/>
      <c r="CF706" s="307" t="n"/>
      <c r="CG706" s="307" t="n"/>
      <c r="CH706" s="307" t="n"/>
      <c r="CI706" s="307" t="n"/>
      <c r="CJ706" s="307" t="n"/>
      <c r="CK706" s="307" t="n"/>
      <c r="CL706" s="307" t="n"/>
      <c r="CM706" s="307" t="n"/>
      <c r="CN706" s="307" t="n"/>
      <c r="CO706" s="307" t="n"/>
      <c r="CP706" s="307" t="n"/>
      <c r="CQ706" s="307" t="n"/>
      <c r="CR706" s="279" t="inlineStr"/>
      <c r="CS706" s="280">
        <f>AVERAGE(Value(BY706),value(CR706))</f>
        <v/>
      </c>
      <c r="CT706" s="421">
        <f>(IF(OR(MediaScorecard!BH707="x", MediaScorecard!BI707="x",MediaScorecard!BJ707="x",MediaScorecard!BK707="x",MediaScorecard!BL707="x"),1, 2))</f>
        <v/>
      </c>
      <c r="CU706" s="308" t="n"/>
      <c r="CV706" s="308" t="n"/>
      <c r="CW706" s="308" t="n"/>
      <c r="CX706" s="309" t="n"/>
      <c r="CY706" s="308" t="n"/>
      <c r="CZ706" s="308" t="n"/>
      <c r="DA706" s="308" t="n"/>
    </row>
    <row r="707" ht="21" customHeight="1" s="590">
      <c r="A707" s="421" t="n"/>
      <c r="B707" s="270" t="n"/>
      <c r="C707" s="266" t="n"/>
      <c r="D707" s="267" t="inlineStr"/>
      <c r="E707" s="267" t="inlineStr"/>
      <c r="F707" s="268" t="inlineStr"/>
      <c r="G707" s="421" t="n"/>
      <c r="H707" s="269" t="n"/>
      <c r="I707" s="421" t="n"/>
      <c r="J707" s="421" t="n"/>
      <c r="K707" s="421" t="n"/>
      <c r="L707" s="421" t="n"/>
      <c r="M707" s="421" t="n"/>
      <c r="N707" s="421" t="n"/>
      <c r="O707" s="421" t="n"/>
      <c r="P707" s="421" t="n"/>
      <c r="Q707" s="421" t="n"/>
      <c r="R707" s="270" t="n"/>
      <c r="S707" s="421" t="n"/>
      <c r="T707" s="421" t="n"/>
      <c r="U707" s="421" t="n"/>
      <c r="V707" s="421" t="n"/>
      <c r="W707" s="421" t="n"/>
      <c r="X707" s="421" t="n"/>
      <c r="Y707" s="421" t="n"/>
      <c r="Z707" s="421" t="n"/>
      <c r="AA707" s="421" t="n"/>
      <c r="AB707" s="421" t="n"/>
      <c r="AC707" s="421" t="n"/>
      <c r="AD707" s="421" t="n"/>
      <c r="AE707" s="421" t="n"/>
      <c r="AF707" s="421" t="n"/>
      <c r="AG707" s="421" t="n"/>
      <c r="AH707" s="421" t="n"/>
      <c r="AI707" s="421" t="n"/>
      <c r="AJ707" s="297" t="n"/>
      <c r="AK707" s="297" t="n"/>
      <c r="AL707" s="284" t="n"/>
      <c r="AM707" s="297" t="n"/>
      <c r="AN707" s="285" t="n"/>
      <c r="AO707" s="297" t="n"/>
      <c r="AP707" s="297" t="n"/>
      <c r="AQ707" s="297" t="n"/>
      <c r="AR707" s="297" t="n"/>
      <c r="AS707" s="297" t="n"/>
      <c r="AT707" s="285" t="inlineStr">
        <is>
          <t>0</t>
        </is>
      </c>
      <c r="AU707" s="297" t="inlineStr">
        <is>
          <t>0</t>
        </is>
      </c>
      <c r="AV707" s="297" t="inlineStr">
        <is>
          <t>0</t>
        </is>
      </c>
      <c r="AW707" s="297" t="inlineStr">
        <is>
          <t>0</t>
        </is>
      </c>
      <c r="AX707" s="297" t="inlineStr">
        <is>
          <t>0</t>
        </is>
      </c>
      <c r="AY707" s="286" t="inlineStr">
        <is>
          <t>0</t>
        </is>
      </c>
      <c r="AZ707" s="286" t="inlineStr">
        <is>
          <t>0</t>
        </is>
      </c>
      <c r="BA707" s="287" t="inlineStr">
        <is>
          <t>0</t>
        </is>
      </c>
      <c r="BB707" s="286" t="inlineStr">
        <is>
          <t>0</t>
        </is>
      </c>
      <c r="BC707" s="286" t="inlineStr">
        <is>
          <t>0</t>
        </is>
      </c>
      <c r="BD707" s="286" t="inlineStr">
        <is>
          <t>0</t>
        </is>
      </c>
      <c r="BE707" s="286" t="inlineStr">
        <is>
          <t>0</t>
        </is>
      </c>
      <c r="BF707" s="286" t="inlineStr">
        <is>
          <t>0</t>
        </is>
      </c>
      <c r="BG707" s="286" t="inlineStr">
        <is>
          <t>0</t>
        </is>
      </c>
      <c r="BH707" s="297" t="inlineStr">
        <is>
          <t>0</t>
        </is>
      </c>
      <c r="BI707" s="297" t="inlineStr">
        <is>
          <t>0</t>
        </is>
      </c>
      <c r="BJ707" s="297" t="inlineStr">
        <is>
          <t>0</t>
        </is>
      </c>
      <c r="BK707" s="297" t="inlineStr">
        <is>
          <t>0</t>
        </is>
      </c>
      <c r="BL707" s="297" t="inlineStr">
        <is>
          <t>0</t>
        </is>
      </c>
      <c r="BM707" s="297" t="inlineStr">
        <is>
          <t>0</t>
        </is>
      </c>
      <c r="BN707" s="297" t="inlineStr">
        <is>
          <t>0</t>
        </is>
      </c>
      <c r="BO707" s="285" t="inlineStr">
        <is>
          <t>0</t>
        </is>
      </c>
      <c r="BP707" s="297" t="inlineStr">
        <is>
          <t>0</t>
        </is>
      </c>
      <c r="BQ707" s="297" t="inlineStr">
        <is>
          <t>0</t>
        </is>
      </c>
      <c r="BR707" s="297" t="inlineStr">
        <is>
          <t>0</t>
        </is>
      </c>
      <c r="BS707" s="297" t="inlineStr">
        <is>
          <t>0</t>
        </is>
      </c>
      <c r="BT707" s="297" t="inlineStr">
        <is>
          <t>0</t>
        </is>
      </c>
      <c r="BU707" s="297" t="inlineStr">
        <is>
          <t>0</t>
        </is>
      </c>
      <c r="BV707" s="297" t="inlineStr">
        <is>
          <t>0</t>
        </is>
      </c>
      <c r="BW707" s="288" t="inlineStr">
        <is>
          <t>0</t>
        </is>
      </c>
      <c r="BX707" s="276">
        <f>SUM(IF(COUNTIF(#REF!, "*1.*"), 2, 0), IF(COUNTIF(#REF!, "*2.*"), 2, 0), IF(COUNTIF(#REF!, "*3.*"), 2, 0), IF(COUNTIF(#REF!, "*4.*"), 2, 0), IF(COUNTIF(#REF!, "*5.*"), 2, 0), IF(COUNTIF(#REF!, "*6.*"), 2, 0))</f>
        <v/>
      </c>
      <c r="BY707" s="277">
        <f t="array" ref="BY707">SUM(VALUE(AT707),VALUE(AU707),VALUE(AV707),VALUE(AW707),VALUE(AX707),VALUE(AY707),VALUE(AZ707),VALUE(BB707),VALUE(BC707),VALUE(BD707),VALUE(BE707),VALUE(BF707),VALUE(BG707),VALUE(BH707),VALUE(BI707),VALUE(BJ707),VALUE(BK707),VALUE(BL707),VALUE(BM707),VALUE(BN707),VALUE(BO707),VALUE(BP707),VALUE(BQ707),VALUE(BR707),VALUE(BS707),VALUE(BT707),VALUE(BU707),VALUE(BV707),VALUE(BW707))</f>
        <v/>
      </c>
      <c r="BZ707" s="307" t="n"/>
      <c r="CA707" s="307" t="n"/>
      <c r="CB707" s="307" t="n"/>
      <c r="CC707" s="307" t="n"/>
      <c r="CD707" s="307" t="n"/>
      <c r="CE707" s="307" t="n"/>
      <c r="CF707" s="307" t="n"/>
      <c r="CG707" s="307" t="n"/>
      <c r="CH707" s="307" t="n"/>
      <c r="CI707" s="307" t="n"/>
      <c r="CJ707" s="307" t="n"/>
      <c r="CK707" s="307" t="n"/>
      <c r="CL707" s="307" t="n"/>
      <c r="CM707" s="307" t="n"/>
      <c r="CN707" s="307" t="n"/>
      <c r="CO707" s="307" t="n"/>
      <c r="CP707" s="307" t="n"/>
      <c r="CQ707" s="307" t="n"/>
      <c r="CR707" s="279" t="inlineStr"/>
      <c r="CS707" s="280">
        <f>AVERAGE(Value(BY707),value(CR707))</f>
        <v/>
      </c>
      <c r="CT707" s="421">
        <f>(IF(OR(MediaScorecard!BH708="x", MediaScorecard!BI708="x",MediaScorecard!BJ708="x",MediaScorecard!BK708="x",MediaScorecard!BL708="x"),1, 2))</f>
        <v/>
      </c>
      <c r="CU707" s="308" t="n"/>
      <c r="CV707" s="308" t="n"/>
      <c r="CW707" s="308" t="n"/>
      <c r="CX707" s="309" t="n"/>
      <c r="CY707" s="308" t="n"/>
      <c r="CZ707" s="308" t="n"/>
      <c r="DA707" s="308" t="n"/>
    </row>
    <row r="708" ht="21" customHeight="1" s="590">
      <c r="A708" s="421" t="n"/>
      <c r="B708" s="270" t="n"/>
      <c r="C708" s="266" t="n"/>
      <c r="D708" s="267" t="inlineStr"/>
      <c r="E708" s="267" t="inlineStr"/>
      <c r="F708" s="268" t="inlineStr"/>
      <c r="G708" s="421" t="n"/>
      <c r="H708" s="269" t="n"/>
      <c r="I708" s="421" t="n"/>
      <c r="J708" s="421" t="n"/>
      <c r="K708" s="421" t="n"/>
      <c r="L708" s="421" t="n"/>
      <c r="M708" s="421" t="n"/>
      <c r="N708" s="421" t="n"/>
      <c r="O708" s="421" t="n"/>
      <c r="P708" s="421" t="n"/>
      <c r="Q708" s="421" t="n"/>
      <c r="R708" s="270" t="n"/>
      <c r="S708" s="421" t="n"/>
      <c r="T708" s="421" t="n"/>
      <c r="U708" s="421" t="n"/>
      <c r="V708" s="421" t="n"/>
      <c r="W708" s="421" t="n"/>
      <c r="X708" s="421" t="n"/>
      <c r="Y708" s="421" t="n"/>
      <c r="Z708" s="421" t="n"/>
      <c r="AA708" s="421" t="n"/>
      <c r="AB708" s="421" t="n"/>
      <c r="AC708" s="421" t="n"/>
      <c r="AD708" s="421" t="n"/>
      <c r="AE708" s="421" t="n"/>
      <c r="AF708" s="421" t="n"/>
      <c r="AG708" s="421" t="n"/>
      <c r="AH708" s="421" t="n"/>
      <c r="AI708" s="421" t="n"/>
      <c r="AJ708" s="297" t="n"/>
      <c r="AK708" s="297" t="n"/>
      <c r="AL708" s="284" t="n"/>
      <c r="AM708" s="297" t="n"/>
      <c r="AN708" s="285" t="n"/>
      <c r="AO708" s="297" t="n"/>
      <c r="AP708" s="297" t="n"/>
      <c r="AQ708" s="297" t="n"/>
      <c r="AR708" s="297" t="n"/>
      <c r="AS708" s="297" t="n"/>
      <c r="AT708" s="285" t="inlineStr">
        <is>
          <t>0</t>
        </is>
      </c>
      <c r="AU708" s="297" t="inlineStr">
        <is>
          <t>0</t>
        </is>
      </c>
      <c r="AV708" s="297" t="inlineStr">
        <is>
          <t>0</t>
        </is>
      </c>
      <c r="AW708" s="297" t="inlineStr">
        <is>
          <t>0</t>
        </is>
      </c>
      <c r="AX708" s="297" t="inlineStr">
        <is>
          <t>0</t>
        </is>
      </c>
      <c r="AY708" s="286" t="inlineStr">
        <is>
          <t>0</t>
        </is>
      </c>
      <c r="AZ708" s="286" t="inlineStr">
        <is>
          <t>0</t>
        </is>
      </c>
      <c r="BA708" s="287" t="inlineStr">
        <is>
          <t>0</t>
        </is>
      </c>
      <c r="BB708" s="286" t="inlineStr">
        <is>
          <t>0</t>
        </is>
      </c>
      <c r="BC708" s="286" t="inlineStr">
        <is>
          <t>0</t>
        </is>
      </c>
      <c r="BD708" s="286" t="inlineStr">
        <is>
          <t>0</t>
        </is>
      </c>
      <c r="BE708" s="286" t="inlineStr">
        <is>
          <t>0</t>
        </is>
      </c>
      <c r="BF708" s="286" t="inlineStr">
        <is>
          <t>0</t>
        </is>
      </c>
      <c r="BG708" s="286" t="inlineStr">
        <is>
          <t>0</t>
        </is>
      </c>
      <c r="BH708" s="297" t="inlineStr">
        <is>
          <t>0</t>
        </is>
      </c>
      <c r="BI708" s="297" t="inlineStr">
        <is>
          <t>0</t>
        </is>
      </c>
      <c r="BJ708" s="297" t="inlineStr">
        <is>
          <t>0</t>
        </is>
      </c>
      <c r="BK708" s="297" t="inlineStr">
        <is>
          <t>0</t>
        </is>
      </c>
      <c r="BL708" s="297" t="inlineStr">
        <is>
          <t>0</t>
        </is>
      </c>
      <c r="BM708" s="297" t="inlineStr">
        <is>
          <t>0</t>
        </is>
      </c>
      <c r="BN708" s="297" t="inlineStr">
        <is>
          <t>0</t>
        </is>
      </c>
      <c r="BO708" s="285" t="inlineStr">
        <is>
          <t>0</t>
        </is>
      </c>
      <c r="BP708" s="297" t="inlineStr">
        <is>
          <t>0</t>
        </is>
      </c>
      <c r="BQ708" s="297" t="inlineStr">
        <is>
          <t>0</t>
        </is>
      </c>
      <c r="BR708" s="297" t="inlineStr">
        <is>
          <t>0</t>
        </is>
      </c>
      <c r="BS708" s="297" t="inlineStr">
        <is>
          <t>0</t>
        </is>
      </c>
      <c r="BT708" s="297" t="inlineStr">
        <is>
          <t>0</t>
        </is>
      </c>
      <c r="BU708" s="297" t="inlineStr">
        <is>
          <t>0</t>
        </is>
      </c>
      <c r="BV708" s="297" t="inlineStr">
        <is>
          <t>0</t>
        </is>
      </c>
      <c r="BW708" s="288" t="inlineStr">
        <is>
          <t>0</t>
        </is>
      </c>
      <c r="BX708" s="276">
        <f>SUM(IF(COUNTIF(#REF!, "*1.*"), 2, 0), IF(COUNTIF(#REF!, "*2.*"), 2, 0), IF(COUNTIF(#REF!, "*3.*"), 2, 0), IF(COUNTIF(#REF!, "*4.*"), 2, 0), IF(COUNTIF(#REF!, "*5.*"), 2, 0), IF(COUNTIF(#REF!, "*6.*"), 2, 0))</f>
        <v/>
      </c>
      <c r="BY708" s="277">
        <f t="array" ref="BY708">SUM(VALUE(AT708),VALUE(AU708),VALUE(AV708),VALUE(AW708),VALUE(AX708),VALUE(AY708),VALUE(AZ708),VALUE(BB708),VALUE(BC708),VALUE(BD708),VALUE(BE708),VALUE(BF708),VALUE(BG708),VALUE(BH708),VALUE(BI708),VALUE(BJ708),VALUE(BK708),VALUE(BL708),VALUE(BM708),VALUE(BN708),VALUE(BO708),VALUE(BP708),VALUE(BQ708),VALUE(BR708),VALUE(BS708),VALUE(BT708),VALUE(BU708),VALUE(BV708),VALUE(BW708))</f>
        <v/>
      </c>
      <c r="BZ708" s="303" t="n"/>
      <c r="CA708" s="303" t="n"/>
      <c r="CB708" s="303" t="n"/>
      <c r="CC708" s="303" t="n"/>
      <c r="CD708" s="303" t="n"/>
      <c r="CE708" s="303" t="n"/>
      <c r="CF708" s="303" t="n"/>
      <c r="CG708" s="303" t="n"/>
      <c r="CH708" s="303" t="n"/>
      <c r="CI708" s="303" t="n"/>
      <c r="CJ708" s="303" t="n"/>
      <c r="CK708" s="303" t="n"/>
      <c r="CL708" s="303" t="n"/>
      <c r="CM708" s="303" t="n"/>
      <c r="CN708" s="303" t="n"/>
      <c r="CO708" s="303" t="n"/>
      <c r="CP708" s="303" t="n"/>
      <c r="CQ708" s="303" t="n"/>
      <c r="CR708" s="279" t="inlineStr"/>
      <c r="CS708" s="280">
        <f>AVERAGE(Value(BY708),value(CR708))</f>
        <v/>
      </c>
      <c r="CT708" s="421">
        <f>(IF(OR(MediaScorecard!BH709="x", MediaScorecard!BI709="x",MediaScorecard!BJ709="x",MediaScorecard!BK709="x",MediaScorecard!BL709="x"),1, 2))</f>
        <v/>
      </c>
      <c r="CU708" s="304" t="n"/>
      <c r="CV708" s="304" t="n"/>
      <c r="CW708" s="304" t="n"/>
      <c r="CX708" s="305" t="n"/>
      <c r="CY708" s="304" t="n"/>
      <c r="CZ708" s="304" t="n"/>
      <c r="DA708" s="304" t="n"/>
    </row>
    <row r="709" ht="21" customHeight="1" s="590">
      <c r="A709" s="421" t="n"/>
      <c r="B709" s="270" t="n"/>
      <c r="C709" s="266" t="n"/>
      <c r="D709" s="267" t="inlineStr"/>
      <c r="E709" s="267" t="inlineStr"/>
      <c r="F709" s="268" t="inlineStr"/>
      <c r="G709" s="421" t="n"/>
      <c r="H709" s="269" t="n"/>
      <c r="I709" s="421" t="n"/>
      <c r="J709" s="421" t="n"/>
      <c r="K709" s="421" t="n"/>
      <c r="L709" s="421" t="n"/>
      <c r="M709" s="421" t="n"/>
      <c r="N709" s="421" t="n"/>
      <c r="O709" s="421" t="n"/>
      <c r="P709" s="421" t="n"/>
      <c r="Q709" s="421" t="n"/>
      <c r="R709" s="270" t="n"/>
      <c r="S709" s="421" t="n"/>
      <c r="T709" s="421" t="n"/>
      <c r="U709" s="421" t="n"/>
      <c r="V709" s="421" t="n"/>
      <c r="W709" s="421" t="n"/>
      <c r="X709" s="421" t="n"/>
      <c r="Y709" s="421" t="n"/>
      <c r="Z709" s="421" t="n"/>
      <c r="AA709" s="421" t="n"/>
      <c r="AB709" s="421" t="n"/>
      <c r="AC709" s="421" t="n"/>
      <c r="AD709" s="421" t="n"/>
      <c r="AE709" s="421" t="n"/>
      <c r="AF709" s="421" t="n"/>
      <c r="AG709" s="421" t="n"/>
      <c r="AH709" s="421" t="n"/>
      <c r="AI709" s="421" t="n"/>
      <c r="AJ709" s="297" t="n"/>
      <c r="AK709" s="297" t="n"/>
      <c r="AL709" s="284" t="n"/>
      <c r="AM709" s="297" t="n"/>
      <c r="AN709" s="285" t="n"/>
      <c r="AO709" s="297" t="n"/>
      <c r="AP709" s="297" t="n"/>
      <c r="AQ709" s="297" t="n"/>
      <c r="AR709" s="297" t="n"/>
      <c r="AS709" s="297" t="n"/>
      <c r="AT709" s="285" t="inlineStr">
        <is>
          <t>0</t>
        </is>
      </c>
      <c r="AU709" s="297" t="inlineStr">
        <is>
          <t>0</t>
        </is>
      </c>
      <c r="AV709" s="297" t="inlineStr">
        <is>
          <t>0</t>
        </is>
      </c>
      <c r="AW709" s="297" t="inlineStr">
        <is>
          <t>0</t>
        </is>
      </c>
      <c r="AX709" s="297" t="inlineStr">
        <is>
          <t>0</t>
        </is>
      </c>
      <c r="AY709" s="286" t="inlineStr">
        <is>
          <t>0</t>
        </is>
      </c>
      <c r="AZ709" s="286" t="inlineStr">
        <is>
          <t>0</t>
        </is>
      </c>
      <c r="BA709" s="287" t="inlineStr">
        <is>
          <t>0</t>
        </is>
      </c>
      <c r="BB709" s="286" t="inlineStr">
        <is>
          <t>0</t>
        </is>
      </c>
      <c r="BC709" s="286" t="inlineStr">
        <is>
          <t>0</t>
        </is>
      </c>
      <c r="BD709" s="286" t="inlineStr">
        <is>
          <t>0</t>
        </is>
      </c>
      <c r="BE709" s="286" t="inlineStr">
        <is>
          <t>0</t>
        </is>
      </c>
      <c r="BF709" s="286" t="inlineStr">
        <is>
          <t>0</t>
        </is>
      </c>
      <c r="BG709" s="286" t="inlineStr">
        <is>
          <t>0</t>
        </is>
      </c>
      <c r="BH709" s="297" t="inlineStr">
        <is>
          <t>0</t>
        </is>
      </c>
      <c r="BI709" s="297" t="inlineStr">
        <is>
          <t>0</t>
        </is>
      </c>
      <c r="BJ709" s="297" t="inlineStr">
        <is>
          <t>0</t>
        </is>
      </c>
      <c r="BK709" s="297" t="inlineStr">
        <is>
          <t>0</t>
        </is>
      </c>
      <c r="BL709" s="297" t="inlineStr">
        <is>
          <t>0</t>
        </is>
      </c>
      <c r="BM709" s="297" t="inlineStr">
        <is>
          <t>0</t>
        </is>
      </c>
      <c r="BN709" s="297" t="inlineStr">
        <is>
          <t>0</t>
        </is>
      </c>
      <c r="BO709" s="285" t="inlineStr">
        <is>
          <t>0</t>
        </is>
      </c>
      <c r="BP709" s="297" t="inlineStr">
        <is>
          <t>0</t>
        </is>
      </c>
      <c r="BQ709" s="297" t="inlineStr">
        <is>
          <t>0</t>
        </is>
      </c>
      <c r="BR709" s="297" t="inlineStr">
        <is>
          <t>0</t>
        </is>
      </c>
      <c r="BS709" s="297" t="inlineStr">
        <is>
          <t>0</t>
        </is>
      </c>
      <c r="BT709" s="297" t="inlineStr">
        <is>
          <t>0</t>
        </is>
      </c>
      <c r="BU709" s="297" t="inlineStr">
        <is>
          <t>0</t>
        </is>
      </c>
      <c r="BV709" s="297" t="inlineStr">
        <is>
          <t>0</t>
        </is>
      </c>
      <c r="BW709" s="288" t="inlineStr">
        <is>
          <t>0</t>
        </is>
      </c>
      <c r="BX709" s="276">
        <f>SUM(IF(COUNTIF(#REF!, "*1.*"), 2, 0), IF(COUNTIF(#REF!, "*2.*"), 2, 0), IF(COUNTIF(#REF!, "*3.*"), 2, 0), IF(COUNTIF(#REF!, "*4.*"), 2, 0), IF(COUNTIF(#REF!, "*5.*"), 2, 0), IF(COUNTIF(#REF!, "*6.*"), 2, 0))</f>
        <v/>
      </c>
      <c r="BY709" s="277">
        <f t="array" ref="BY709">SUM(VALUE(AT709),VALUE(AU709),VALUE(AV709),VALUE(AW709),VALUE(AX709),VALUE(AY709),VALUE(AZ709),VALUE(BB709),VALUE(BC709),VALUE(BD709),VALUE(BE709),VALUE(BF709),VALUE(BG709),VALUE(BH709),VALUE(BI709),VALUE(BJ709),VALUE(BK709),VALUE(BL709),VALUE(BM709),VALUE(BN709),VALUE(BO709),VALUE(BP709),VALUE(BQ709),VALUE(BR709),VALUE(BS709),VALUE(BT709),VALUE(BU709),VALUE(BV709),VALUE(BW709))</f>
        <v/>
      </c>
      <c r="BZ709" s="307" t="n"/>
      <c r="CA709" s="307" t="n"/>
      <c r="CB709" s="307" t="n"/>
      <c r="CC709" s="307" t="n"/>
      <c r="CD709" s="307" t="n"/>
      <c r="CE709" s="307" t="n"/>
      <c r="CF709" s="307" t="n"/>
      <c r="CG709" s="307" t="n"/>
      <c r="CH709" s="307" t="n"/>
      <c r="CI709" s="307" t="n"/>
      <c r="CJ709" s="307" t="n"/>
      <c r="CK709" s="307" t="n"/>
      <c r="CL709" s="307" t="n"/>
      <c r="CM709" s="307" t="n"/>
      <c r="CN709" s="307" t="n"/>
      <c r="CO709" s="307" t="n"/>
      <c r="CP709" s="307" t="n"/>
      <c r="CQ709" s="307" t="n"/>
      <c r="CR709" s="279" t="inlineStr"/>
      <c r="CS709" s="280">
        <f>AVERAGE(Value(BY709),value(CR709))</f>
        <v/>
      </c>
      <c r="CT709" s="421">
        <f>(IF(OR(MediaScorecard!BH710="x", MediaScorecard!BI710="x",MediaScorecard!BJ710="x",MediaScorecard!BK710="x",MediaScorecard!BL710="x"),1, 2))</f>
        <v/>
      </c>
      <c r="CU709" s="308" t="n"/>
      <c r="CV709" s="308" t="n"/>
      <c r="CW709" s="308" t="n"/>
      <c r="CX709" s="309" t="n"/>
      <c r="CY709" s="308" t="n"/>
      <c r="CZ709" s="308" t="n"/>
      <c r="DA709" s="308" t="n"/>
    </row>
    <row r="710" ht="21" customHeight="1" s="590">
      <c r="A710" s="421" t="n"/>
      <c r="B710" s="270" t="n"/>
      <c r="C710" s="266" t="n"/>
      <c r="D710" s="267" t="inlineStr"/>
      <c r="E710" s="267" t="inlineStr"/>
      <c r="F710" s="268" t="inlineStr"/>
      <c r="G710" s="421" t="n"/>
      <c r="H710" s="269" t="n"/>
      <c r="I710" s="421" t="n"/>
      <c r="J710" s="421" t="n"/>
      <c r="K710" s="421" t="n"/>
      <c r="L710" s="421" t="n"/>
      <c r="M710" s="421" t="n"/>
      <c r="N710" s="421" t="n"/>
      <c r="O710" s="421" t="n"/>
      <c r="P710" s="421" t="n"/>
      <c r="Q710" s="421" t="n"/>
      <c r="R710" s="270" t="n"/>
      <c r="S710" s="421" t="n"/>
      <c r="T710" s="421" t="n"/>
      <c r="U710" s="421" t="n"/>
      <c r="V710" s="421" t="n"/>
      <c r="W710" s="421" t="n"/>
      <c r="X710" s="421" t="n"/>
      <c r="Y710" s="421" t="n"/>
      <c r="Z710" s="421" t="n"/>
      <c r="AA710" s="421" t="n"/>
      <c r="AB710" s="421" t="n"/>
      <c r="AC710" s="421" t="n"/>
      <c r="AD710" s="421" t="n"/>
      <c r="AE710" s="421" t="n"/>
      <c r="AF710" s="421" t="n"/>
      <c r="AG710" s="421" t="n"/>
      <c r="AH710" s="421" t="n"/>
      <c r="AI710" s="421" t="n"/>
      <c r="AJ710" s="297" t="n"/>
      <c r="AK710" s="297" t="n"/>
      <c r="AL710" s="284" t="n"/>
      <c r="AM710" s="297" t="n"/>
      <c r="AN710" s="285" t="n"/>
      <c r="AO710" s="297" t="n"/>
      <c r="AP710" s="297" t="n"/>
      <c r="AQ710" s="297" t="n"/>
      <c r="AR710" s="297" t="n"/>
      <c r="AS710" s="297" t="n"/>
      <c r="AT710" s="285" t="inlineStr">
        <is>
          <t>0</t>
        </is>
      </c>
      <c r="AU710" s="297" t="inlineStr">
        <is>
          <t>0</t>
        </is>
      </c>
      <c r="AV710" s="297" t="inlineStr">
        <is>
          <t>0</t>
        </is>
      </c>
      <c r="AW710" s="297" t="inlineStr">
        <is>
          <t>0</t>
        </is>
      </c>
      <c r="AX710" s="297" t="inlineStr">
        <is>
          <t>0</t>
        </is>
      </c>
      <c r="AY710" s="286" t="inlineStr">
        <is>
          <t>0</t>
        </is>
      </c>
      <c r="AZ710" s="286" t="inlineStr">
        <is>
          <t>0</t>
        </is>
      </c>
      <c r="BA710" s="287" t="inlineStr">
        <is>
          <t>0</t>
        </is>
      </c>
      <c r="BB710" s="286" t="inlineStr">
        <is>
          <t>0</t>
        </is>
      </c>
      <c r="BC710" s="286" t="inlineStr">
        <is>
          <t>0</t>
        </is>
      </c>
      <c r="BD710" s="286" t="inlineStr">
        <is>
          <t>0</t>
        </is>
      </c>
      <c r="BE710" s="286" t="inlineStr">
        <is>
          <t>0</t>
        </is>
      </c>
      <c r="BF710" s="286" t="inlineStr">
        <is>
          <t>0</t>
        </is>
      </c>
      <c r="BG710" s="286" t="inlineStr">
        <is>
          <t>0</t>
        </is>
      </c>
      <c r="BH710" s="297" t="inlineStr">
        <is>
          <t>0</t>
        </is>
      </c>
      <c r="BI710" s="297" t="inlineStr">
        <is>
          <t>0</t>
        </is>
      </c>
      <c r="BJ710" s="297" t="inlineStr">
        <is>
          <t>0</t>
        </is>
      </c>
      <c r="BK710" s="297" t="inlineStr">
        <is>
          <t>0</t>
        </is>
      </c>
      <c r="BL710" s="297" t="inlineStr">
        <is>
          <t>0</t>
        </is>
      </c>
      <c r="BM710" s="297" t="inlineStr">
        <is>
          <t>0</t>
        </is>
      </c>
      <c r="BN710" s="297" t="inlineStr">
        <is>
          <t>0</t>
        </is>
      </c>
      <c r="BO710" s="285" t="inlineStr">
        <is>
          <t>0</t>
        </is>
      </c>
      <c r="BP710" s="297" t="inlineStr">
        <is>
          <t>0</t>
        </is>
      </c>
      <c r="BQ710" s="297" t="inlineStr">
        <is>
          <t>0</t>
        </is>
      </c>
      <c r="BR710" s="297" t="inlineStr">
        <is>
          <t>0</t>
        </is>
      </c>
      <c r="BS710" s="297" t="inlineStr">
        <is>
          <t>0</t>
        </is>
      </c>
      <c r="BT710" s="297" t="inlineStr">
        <is>
          <t>0</t>
        </is>
      </c>
      <c r="BU710" s="297" t="inlineStr">
        <is>
          <t>0</t>
        </is>
      </c>
      <c r="BV710" s="297" t="inlineStr">
        <is>
          <t>0</t>
        </is>
      </c>
      <c r="BW710" s="288" t="inlineStr">
        <is>
          <t>0</t>
        </is>
      </c>
      <c r="BX710" s="276">
        <f>SUM(IF(COUNTIF(#REF!, "*1.*"), 2, 0), IF(COUNTIF(#REF!, "*2.*"), 2, 0), IF(COUNTIF(#REF!, "*3.*"), 2, 0), IF(COUNTIF(#REF!, "*4.*"), 2, 0), IF(COUNTIF(#REF!, "*5.*"), 2, 0), IF(COUNTIF(#REF!, "*6.*"), 2, 0))</f>
        <v/>
      </c>
      <c r="BY710" s="277">
        <f t="array" ref="BY710">SUM(VALUE(AT710),VALUE(AU710),VALUE(AV710),VALUE(AW710),VALUE(AX710),VALUE(AY710),VALUE(AZ710),VALUE(BB710),VALUE(BC710),VALUE(BD710),VALUE(BE710),VALUE(BF710),VALUE(BG710),VALUE(BH710),VALUE(BI710),VALUE(BJ710),VALUE(BK710),VALUE(BL710),VALUE(BM710),VALUE(BN710),VALUE(BO710),VALUE(BP710),VALUE(BQ710),VALUE(BR710),VALUE(BS710),VALUE(BT710),VALUE(BU710),VALUE(BV710),VALUE(BW710))</f>
        <v/>
      </c>
      <c r="BZ710" s="307" t="n"/>
      <c r="CA710" s="307" t="n"/>
      <c r="CB710" s="307" t="n"/>
      <c r="CC710" s="307" t="n"/>
      <c r="CD710" s="307" t="n"/>
      <c r="CE710" s="307" t="n"/>
      <c r="CF710" s="307" t="n"/>
      <c r="CG710" s="307" t="n"/>
      <c r="CH710" s="307" t="n"/>
      <c r="CI710" s="307" t="n"/>
      <c r="CJ710" s="307" t="n"/>
      <c r="CK710" s="307" t="n"/>
      <c r="CL710" s="307" t="n"/>
      <c r="CM710" s="307" t="n"/>
      <c r="CN710" s="307" t="n"/>
      <c r="CO710" s="307" t="n"/>
      <c r="CP710" s="307" t="n"/>
      <c r="CQ710" s="307" t="n"/>
      <c r="CR710" s="279" t="inlineStr"/>
      <c r="CS710" s="280">
        <f>AVERAGE(Value(BY710),value(CR710))</f>
        <v/>
      </c>
      <c r="CT710" s="421">
        <f>(IF(OR(MediaScorecard!BH711="x", MediaScorecard!BI711="x",MediaScorecard!BJ711="x",MediaScorecard!BK711="x",MediaScorecard!BL711="x"),1, 2))</f>
        <v/>
      </c>
      <c r="CU710" s="308" t="n"/>
      <c r="CV710" s="308" t="n"/>
      <c r="CW710" s="308" t="n"/>
      <c r="CX710" s="309" t="n"/>
      <c r="CY710" s="308" t="n"/>
      <c r="CZ710" s="308" t="n"/>
      <c r="DA710" s="308" t="n"/>
    </row>
    <row r="711" ht="21" customHeight="1" s="590">
      <c r="A711" s="421" t="n"/>
      <c r="B711" s="270" t="n"/>
      <c r="C711" s="266" t="n"/>
      <c r="D711" s="267" t="inlineStr"/>
      <c r="E711" s="267" t="inlineStr"/>
      <c r="F711" s="268" t="inlineStr"/>
      <c r="G711" s="421" t="n"/>
      <c r="H711" s="269" t="n"/>
      <c r="I711" s="421" t="n"/>
      <c r="J711" s="421" t="n"/>
      <c r="K711" s="421" t="n"/>
      <c r="L711" s="421" t="n"/>
      <c r="M711" s="421" t="n"/>
      <c r="N711" s="421" t="n"/>
      <c r="O711" s="421" t="n"/>
      <c r="P711" s="421" t="n"/>
      <c r="Q711" s="421" t="n"/>
      <c r="R711" s="270" t="n"/>
      <c r="S711" s="421" t="n"/>
      <c r="T711" s="421" t="n"/>
      <c r="U711" s="421" t="n"/>
      <c r="V711" s="421" t="n"/>
      <c r="W711" s="421" t="n"/>
      <c r="X711" s="421" t="n"/>
      <c r="Y711" s="421" t="n"/>
      <c r="Z711" s="421" t="n"/>
      <c r="AA711" s="421" t="n"/>
      <c r="AB711" s="421" t="n"/>
      <c r="AC711" s="421" t="n"/>
      <c r="AD711" s="421" t="n"/>
      <c r="AE711" s="421" t="n"/>
      <c r="AF711" s="421" t="n"/>
      <c r="AG711" s="421" t="n"/>
      <c r="AH711" s="421" t="n"/>
      <c r="AI711" s="421" t="n"/>
      <c r="AJ711" s="297" t="n"/>
      <c r="AK711" s="297" t="n"/>
      <c r="AL711" s="284" t="n"/>
      <c r="AM711" s="297" t="n"/>
      <c r="AN711" s="285" t="n"/>
      <c r="AO711" s="297" t="n"/>
      <c r="AP711" s="297" t="n"/>
      <c r="AQ711" s="297" t="n"/>
      <c r="AR711" s="297" t="n"/>
      <c r="AS711" s="297" t="n"/>
      <c r="AT711" s="285" t="inlineStr">
        <is>
          <t>0</t>
        </is>
      </c>
      <c r="AU711" s="297" t="inlineStr">
        <is>
          <t>0</t>
        </is>
      </c>
      <c r="AV711" s="297" t="inlineStr">
        <is>
          <t>0</t>
        </is>
      </c>
      <c r="AW711" s="297" t="inlineStr">
        <is>
          <t>0</t>
        </is>
      </c>
      <c r="AX711" s="297" t="inlineStr">
        <is>
          <t>0</t>
        </is>
      </c>
      <c r="AY711" s="286" t="inlineStr">
        <is>
          <t>0</t>
        </is>
      </c>
      <c r="AZ711" s="286" t="inlineStr">
        <is>
          <t>0</t>
        </is>
      </c>
      <c r="BA711" s="287" t="inlineStr">
        <is>
          <t>0</t>
        </is>
      </c>
      <c r="BB711" s="286" t="inlineStr">
        <is>
          <t>0</t>
        </is>
      </c>
      <c r="BC711" s="286" t="inlineStr">
        <is>
          <t>0</t>
        </is>
      </c>
      <c r="BD711" s="286" t="inlineStr">
        <is>
          <t>0</t>
        </is>
      </c>
      <c r="BE711" s="286" t="inlineStr">
        <is>
          <t>0</t>
        </is>
      </c>
      <c r="BF711" s="286" t="inlineStr">
        <is>
          <t>0</t>
        </is>
      </c>
      <c r="BG711" s="286" t="inlineStr">
        <is>
          <t>0</t>
        </is>
      </c>
      <c r="BH711" s="297" t="inlineStr">
        <is>
          <t>0</t>
        </is>
      </c>
      <c r="BI711" s="297" t="inlineStr">
        <is>
          <t>0</t>
        </is>
      </c>
      <c r="BJ711" s="297" t="inlineStr">
        <is>
          <t>0</t>
        </is>
      </c>
      <c r="BK711" s="297" t="inlineStr">
        <is>
          <t>0</t>
        </is>
      </c>
      <c r="BL711" s="297" t="inlineStr">
        <is>
          <t>0</t>
        </is>
      </c>
      <c r="BM711" s="297" t="inlineStr">
        <is>
          <t>0</t>
        </is>
      </c>
      <c r="BN711" s="297" t="inlineStr">
        <is>
          <t>0</t>
        </is>
      </c>
      <c r="BO711" s="285" t="inlineStr">
        <is>
          <t>0</t>
        </is>
      </c>
      <c r="BP711" s="297" t="inlineStr">
        <is>
          <t>0</t>
        </is>
      </c>
      <c r="BQ711" s="297" t="inlineStr">
        <is>
          <t>0</t>
        </is>
      </c>
      <c r="BR711" s="297" t="inlineStr">
        <is>
          <t>0</t>
        </is>
      </c>
      <c r="BS711" s="297" t="inlineStr">
        <is>
          <t>0</t>
        </is>
      </c>
      <c r="BT711" s="297" t="inlineStr">
        <is>
          <t>0</t>
        </is>
      </c>
      <c r="BU711" s="297" t="inlineStr">
        <is>
          <t>0</t>
        </is>
      </c>
      <c r="BV711" s="297" t="inlineStr">
        <is>
          <t>0</t>
        </is>
      </c>
      <c r="BW711" s="288" t="inlineStr">
        <is>
          <t>0</t>
        </is>
      </c>
      <c r="BX711" s="276">
        <f>SUM(IF(COUNTIF(#REF!, "*1.*"), 2, 0), IF(COUNTIF(#REF!, "*2.*"), 2, 0), IF(COUNTIF(#REF!, "*3.*"), 2, 0), IF(COUNTIF(#REF!, "*4.*"), 2, 0), IF(COUNTIF(#REF!, "*5.*"), 2, 0), IF(COUNTIF(#REF!, "*6.*"), 2, 0))</f>
        <v/>
      </c>
      <c r="BY711" s="277">
        <f t="array" ref="BY711">SUM(VALUE(AT711),VALUE(AU711),VALUE(AV711),VALUE(AW711),VALUE(AX711),VALUE(AY711),VALUE(AZ711),VALUE(BB711),VALUE(BC711),VALUE(BD711),VALUE(BE711),VALUE(BF711),VALUE(BG711),VALUE(BH711),VALUE(BI711),VALUE(BJ711),VALUE(BK711),VALUE(BL711),VALUE(BM711),VALUE(BN711),VALUE(BO711),VALUE(BP711),VALUE(BQ711),VALUE(BR711),VALUE(BS711),VALUE(BT711),VALUE(BU711),VALUE(BV711),VALUE(BW711))</f>
        <v/>
      </c>
      <c r="BZ711" s="303" t="n"/>
      <c r="CA711" s="303" t="n"/>
      <c r="CB711" s="303" t="n"/>
      <c r="CC711" s="303" t="n"/>
      <c r="CD711" s="303" t="n"/>
      <c r="CE711" s="303" t="n"/>
      <c r="CF711" s="303" t="n"/>
      <c r="CG711" s="303" t="n"/>
      <c r="CH711" s="303" t="n"/>
      <c r="CI711" s="303" t="n"/>
      <c r="CJ711" s="303" t="n"/>
      <c r="CK711" s="303" t="n"/>
      <c r="CL711" s="303" t="n"/>
      <c r="CM711" s="303" t="n"/>
      <c r="CN711" s="303" t="n"/>
      <c r="CO711" s="303" t="n"/>
      <c r="CP711" s="303" t="n"/>
      <c r="CQ711" s="303" t="n"/>
      <c r="CR711" s="279" t="inlineStr"/>
      <c r="CS711" s="280">
        <f>AVERAGE(Value(BY711),value(CR711))</f>
        <v/>
      </c>
      <c r="CT711" s="421">
        <f>(IF(OR(MediaScorecard!BH712="x", MediaScorecard!BI712="x",MediaScorecard!BJ712="x",MediaScorecard!BK712="x",MediaScorecard!BL712="x"),1, 2))</f>
        <v/>
      </c>
      <c r="CU711" s="304" t="n"/>
      <c r="CV711" s="304" t="n"/>
      <c r="CW711" s="304" t="n"/>
      <c r="CX711" s="305" t="n"/>
      <c r="CY711" s="304" t="n"/>
      <c r="CZ711" s="304" t="n"/>
      <c r="DA711" s="304" t="n"/>
    </row>
    <row r="712" ht="21" customHeight="1" s="590">
      <c r="A712" s="421" t="n"/>
      <c r="B712" s="270" t="n"/>
      <c r="C712" s="266" t="n"/>
      <c r="D712" s="267" t="inlineStr"/>
      <c r="E712" s="267" t="inlineStr"/>
      <c r="F712" s="268" t="inlineStr"/>
      <c r="G712" s="421" t="n"/>
      <c r="H712" s="269" t="n"/>
      <c r="I712" s="421" t="n"/>
      <c r="J712" s="421" t="n"/>
      <c r="K712" s="421" t="n"/>
      <c r="L712" s="421" t="n"/>
      <c r="M712" s="421" t="n"/>
      <c r="N712" s="421" t="n"/>
      <c r="O712" s="421" t="n"/>
      <c r="P712" s="421" t="n"/>
      <c r="Q712" s="421" t="n"/>
      <c r="R712" s="270" t="n"/>
      <c r="S712" s="421" t="n"/>
      <c r="T712" s="421" t="n"/>
      <c r="U712" s="421" t="n"/>
      <c r="V712" s="421" t="n"/>
      <c r="W712" s="421" t="n"/>
      <c r="X712" s="421" t="n"/>
      <c r="Y712" s="421" t="n"/>
      <c r="Z712" s="421" t="n"/>
      <c r="AA712" s="421" t="n"/>
      <c r="AB712" s="421" t="n"/>
      <c r="AC712" s="421" t="n"/>
      <c r="AD712" s="421" t="n"/>
      <c r="AE712" s="421" t="n"/>
      <c r="AF712" s="421" t="n"/>
      <c r="AG712" s="421" t="n"/>
      <c r="AH712" s="421" t="n"/>
      <c r="AI712" s="421" t="n"/>
      <c r="AJ712" s="297" t="n"/>
      <c r="AK712" s="297" t="n"/>
      <c r="AL712" s="284" t="n"/>
      <c r="AM712" s="297" t="n"/>
      <c r="AN712" s="285" t="n"/>
      <c r="AO712" s="297" t="n"/>
      <c r="AP712" s="297" t="n"/>
      <c r="AQ712" s="297" t="n"/>
      <c r="AR712" s="297" t="n"/>
      <c r="AS712" s="297" t="n"/>
      <c r="AT712" s="285" t="inlineStr">
        <is>
          <t>0</t>
        </is>
      </c>
      <c r="AU712" s="297" t="inlineStr">
        <is>
          <t>0</t>
        </is>
      </c>
      <c r="AV712" s="297" t="inlineStr">
        <is>
          <t>0</t>
        </is>
      </c>
      <c r="AW712" s="297" t="inlineStr">
        <is>
          <t>0</t>
        </is>
      </c>
      <c r="AX712" s="297" t="inlineStr">
        <is>
          <t>0</t>
        </is>
      </c>
      <c r="AY712" s="286" t="inlineStr">
        <is>
          <t>0</t>
        </is>
      </c>
      <c r="AZ712" s="286" t="inlineStr">
        <is>
          <t>0</t>
        </is>
      </c>
      <c r="BA712" s="287" t="inlineStr">
        <is>
          <t>0</t>
        </is>
      </c>
      <c r="BB712" s="286" t="inlineStr">
        <is>
          <t>0</t>
        </is>
      </c>
      <c r="BC712" s="286" t="inlineStr">
        <is>
          <t>0</t>
        </is>
      </c>
      <c r="BD712" s="286" t="inlineStr">
        <is>
          <t>0</t>
        </is>
      </c>
      <c r="BE712" s="286" t="inlineStr">
        <is>
          <t>0</t>
        </is>
      </c>
      <c r="BF712" s="286" t="inlineStr">
        <is>
          <t>0</t>
        </is>
      </c>
      <c r="BG712" s="286" t="inlineStr">
        <is>
          <t>0</t>
        </is>
      </c>
      <c r="BH712" s="297" t="inlineStr">
        <is>
          <t>0</t>
        </is>
      </c>
      <c r="BI712" s="297" t="inlineStr">
        <is>
          <t>0</t>
        </is>
      </c>
      <c r="BJ712" s="297" t="inlineStr">
        <is>
          <t>0</t>
        </is>
      </c>
      <c r="BK712" s="297" t="inlineStr">
        <is>
          <t>0</t>
        </is>
      </c>
      <c r="BL712" s="297" t="inlineStr">
        <is>
          <t>0</t>
        </is>
      </c>
      <c r="BM712" s="297" t="inlineStr">
        <is>
          <t>0</t>
        </is>
      </c>
      <c r="BN712" s="297" t="inlineStr">
        <is>
          <t>0</t>
        </is>
      </c>
      <c r="BO712" s="285" t="inlineStr">
        <is>
          <t>0</t>
        </is>
      </c>
      <c r="BP712" s="297" t="inlineStr">
        <is>
          <t>0</t>
        </is>
      </c>
      <c r="BQ712" s="297" t="inlineStr">
        <is>
          <t>0</t>
        </is>
      </c>
      <c r="BR712" s="297" t="inlineStr">
        <is>
          <t>0</t>
        </is>
      </c>
      <c r="BS712" s="297" t="inlineStr">
        <is>
          <t>0</t>
        </is>
      </c>
      <c r="BT712" s="297" t="inlineStr">
        <is>
          <t>0</t>
        </is>
      </c>
      <c r="BU712" s="297" t="inlineStr">
        <is>
          <t>0</t>
        </is>
      </c>
      <c r="BV712" s="297" t="inlineStr">
        <is>
          <t>0</t>
        </is>
      </c>
      <c r="BW712" s="288" t="inlineStr">
        <is>
          <t>0</t>
        </is>
      </c>
      <c r="BX712" s="276">
        <f>SUM(IF(COUNTIF(#REF!, "*1.*"), 2, 0), IF(COUNTIF(#REF!, "*2.*"), 2, 0), IF(COUNTIF(#REF!, "*3.*"), 2, 0), IF(COUNTIF(#REF!, "*4.*"), 2, 0), IF(COUNTIF(#REF!, "*5.*"), 2, 0), IF(COUNTIF(#REF!, "*6.*"), 2, 0))</f>
        <v/>
      </c>
      <c r="BY712" s="277">
        <f t="array" ref="BY712">SUM(VALUE(AT712),VALUE(AU712),VALUE(AV712),VALUE(AW712),VALUE(AX712),VALUE(AY712),VALUE(AZ712),VALUE(BB712),VALUE(BC712),VALUE(BD712),VALUE(BE712),VALUE(BF712),VALUE(BG712),VALUE(BH712),VALUE(BI712),VALUE(BJ712),VALUE(BK712),VALUE(BL712),VALUE(BM712),VALUE(BN712),VALUE(BO712),VALUE(BP712),VALUE(BQ712),VALUE(BR712),VALUE(BS712),VALUE(BT712),VALUE(BU712),VALUE(BV712),VALUE(BW712))</f>
        <v/>
      </c>
      <c r="BZ712" s="307" t="n"/>
      <c r="CA712" s="307" t="n"/>
      <c r="CB712" s="307" t="n"/>
      <c r="CC712" s="307" t="n"/>
      <c r="CD712" s="307" t="n"/>
      <c r="CE712" s="307" t="n"/>
      <c r="CF712" s="307" t="n"/>
      <c r="CG712" s="307" t="n"/>
      <c r="CH712" s="307" t="n"/>
      <c r="CI712" s="307" t="n"/>
      <c r="CJ712" s="307" t="n"/>
      <c r="CK712" s="307" t="n"/>
      <c r="CL712" s="307" t="n"/>
      <c r="CM712" s="307" t="n"/>
      <c r="CN712" s="307" t="n"/>
      <c r="CO712" s="307" t="n"/>
      <c r="CP712" s="307" t="n"/>
      <c r="CQ712" s="307" t="n"/>
      <c r="CR712" s="279" t="inlineStr"/>
      <c r="CS712" s="280">
        <f>AVERAGE(Value(BY712),value(CR712))</f>
        <v/>
      </c>
      <c r="CT712" s="421">
        <f>(IF(OR(MediaScorecard!BH713="x", MediaScorecard!BI713="x",MediaScorecard!BJ713="x",MediaScorecard!BK713="x",MediaScorecard!BL713="x"),1, 2))</f>
        <v/>
      </c>
      <c r="CU712" s="308" t="n"/>
      <c r="CV712" s="308" t="n"/>
      <c r="CW712" s="308" t="n"/>
      <c r="CX712" s="309" t="n"/>
      <c r="CY712" s="308" t="n"/>
      <c r="CZ712" s="308" t="n"/>
      <c r="DA712" s="308" t="n"/>
    </row>
    <row r="713" ht="21" customHeight="1" s="590">
      <c r="A713" s="421" t="n"/>
      <c r="B713" s="270" t="n"/>
      <c r="C713" s="266" t="n"/>
      <c r="D713" s="267" t="inlineStr"/>
      <c r="E713" s="267" t="inlineStr"/>
      <c r="F713" s="268" t="inlineStr"/>
      <c r="G713" s="421" t="n"/>
      <c r="H713" s="269" t="n"/>
      <c r="I713" s="421" t="n"/>
      <c r="J713" s="421" t="n"/>
      <c r="K713" s="421" t="n"/>
      <c r="L713" s="421" t="n"/>
      <c r="M713" s="421" t="n"/>
      <c r="N713" s="421" t="n"/>
      <c r="O713" s="421" t="n"/>
      <c r="P713" s="421" t="n"/>
      <c r="Q713" s="421" t="n"/>
      <c r="R713" s="270" t="n"/>
      <c r="S713" s="421" t="n"/>
      <c r="T713" s="421" t="n"/>
      <c r="U713" s="421" t="n"/>
      <c r="V713" s="421" t="n"/>
      <c r="W713" s="421" t="n"/>
      <c r="X713" s="421" t="n"/>
      <c r="Y713" s="421" t="n"/>
      <c r="Z713" s="421" t="n"/>
      <c r="AA713" s="421" t="n"/>
      <c r="AB713" s="421" t="n"/>
      <c r="AC713" s="421" t="n"/>
      <c r="AD713" s="421" t="n"/>
      <c r="AE713" s="421" t="n"/>
      <c r="AF713" s="421" t="n"/>
      <c r="AG713" s="421" t="n"/>
      <c r="AH713" s="421" t="n"/>
      <c r="AI713" s="421" t="n"/>
      <c r="AJ713" s="297" t="n"/>
      <c r="AK713" s="297" t="n"/>
      <c r="AL713" s="284" t="n"/>
      <c r="AM713" s="297" t="n"/>
      <c r="AN713" s="285" t="n"/>
      <c r="AO713" s="297" t="n"/>
      <c r="AP713" s="297" t="n"/>
      <c r="AQ713" s="297" t="n"/>
      <c r="AR713" s="297" t="n"/>
      <c r="AS713" s="297" t="n"/>
      <c r="AT713" s="285" t="inlineStr">
        <is>
          <t>0</t>
        </is>
      </c>
      <c r="AU713" s="297" t="inlineStr">
        <is>
          <t>0</t>
        </is>
      </c>
      <c r="AV713" s="297" t="inlineStr">
        <is>
          <t>0</t>
        </is>
      </c>
      <c r="AW713" s="297" t="inlineStr">
        <is>
          <t>0</t>
        </is>
      </c>
      <c r="AX713" s="297" t="inlineStr">
        <is>
          <t>0</t>
        </is>
      </c>
      <c r="AY713" s="286" t="inlineStr">
        <is>
          <t>0</t>
        </is>
      </c>
      <c r="AZ713" s="286" t="inlineStr">
        <is>
          <t>0</t>
        </is>
      </c>
      <c r="BA713" s="287" t="inlineStr">
        <is>
          <t>0</t>
        </is>
      </c>
      <c r="BB713" s="286" t="inlineStr">
        <is>
          <t>0</t>
        </is>
      </c>
      <c r="BC713" s="286" t="inlineStr">
        <is>
          <t>0</t>
        </is>
      </c>
      <c r="BD713" s="286" t="inlineStr">
        <is>
          <t>0</t>
        </is>
      </c>
      <c r="BE713" s="286" t="inlineStr">
        <is>
          <t>0</t>
        </is>
      </c>
      <c r="BF713" s="286" t="inlineStr">
        <is>
          <t>0</t>
        </is>
      </c>
      <c r="BG713" s="286" t="inlineStr">
        <is>
          <t>0</t>
        </is>
      </c>
      <c r="BH713" s="297" t="inlineStr">
        <is>
          <t>0</t>
        </is>
      </c>
      <c r="BI713" s="297" t="inlineStr">
        <is>
          <t>0</t>
        </is>
      </c>
      <c r="BJ713" s="297" t="inlineStr">
        <is>
          <t>0</t>
        </is>
      </c>
      <c r="BK713" s="297" t="inlineStr">
        <is>
          <t>0</t>
        </is>
      </c>
      <c r="BL713" s="297" t="inlineStr">
        <is>
          <t>0</t>
        </is>
      </c>
      <c r="BM713" s="297" t="inlineStr">
        <is>
          <t>0</t>
        </is>
      </c>
      <c r="BN713" s="297" t="inlineStr">
        <is>
          <t>0</t>
        </is>
      </c>
      <c r="BO713" s="285" t="inlineStr">
        <is>
          <t>0</t>
        </is>
      </c>
      <c r="BP713" s="297" t="inlineStr">
        <is>
          <t>0</t>
        </is>
      </c>
      <c r="BQ713" s="297" t="inlineStr">
        <is>
          <t>0</t>
        </is>
      </c>
      <c r="BR713" s="297" t="inlineStr">
        <is>
          <t>0</t>
        </is>
      </c>
      <c r="BS713" s="297" t="inlineStr">
        <is>
          <t>0</t>
        </is>
      </c>
      <c r="BT713" s="297" t="inlineStr">
        <is>
          <t>0</t>
        </is>
      </c>
      <c r="BU713" s="297" t="inlineStr">
        <is>
          <t>0</t>
        </is>
      </c>
      <c r="BV713" s="297" t="inlineStr">
        <is>
          <t>0</t>
        </is>
      </c>
      <c r="BW713" s="288" t="inlineStr">
        <is>
          <t>0</t>
        </is>
      </c>
      <c r="BX713" s="276">
        <f>SUM(IF(COUNTIF(#REF!, "*1.*"), 2, 0), IF(COUNTIF(#REF!, "*2.*"), 2, 0), IF(COUNTIF(#REF!, "*3.*"), 2, 0), IF(COUNTIF(#REF!, "*4.*"), 2, 0), IF(COUNTIF(#REF!, "*5.*"), 2, 0), IF(COUNTIF(#REF!, "*6.*"), 2, 0))</f>
        <v/>
      </c>
      <c r="BY713" s="277">
        <f t="array" ref="BY713">SUM(VALUE(AT713),VALUE(AU713),VALUE(AV713),VALUE(AW713),VALUE(AX713),VALUE(AY713),VALUE(AZ713),VALUE(BB713),VALUE(BC713),VALUE(BD713),VALUE(BE713),VALUE(BF713),VALUE(BG713),VALUE(BH713),VALUE(BI713),VALUE(BJ713),VALUE(BK713),VALUE(BL713),VALUE(BM713),VALUE(BN713),VALUE(BO713),VALUE(BP713),VALUE(BQ713),VALUE(BR713),VALUE(BS713),VALUE(BT713),VALUE(BU713),VALUE(BV713),VALUE(BW713))</f>
        <v/>
      </c>
      <c r="BZ713" s="307" t="n"/>
      <c r="CA713" s="307" t="n"/>
      <c r="CB713" s="307" t="n"/>
      <c r="CC713" s="307" t="n"/>
      <c r="CD713" s="307" t="n"/>
      <c r="CE713" s="307" t="n"/>
      <c r="CF713" s="307" t="n"/>
      <c r="CG713" s="307" t="n"/>
      <c r="CH713" s="307" t="n"/>
      <c r="CI713" s="307" t="n"/>
      <c r="CJ713" s="307" t="n"/>
      <c r="CK713" s="307" t="n"/>
      <c r="CL713" s="307" t="n"/>
      <c r="CM713" s="307" t="n"/>
      <c r="CN713" s="307" t="n"/>
      <c r="CO713" s="307" t="n"/>
      <c r="CP713" s="307" t="n"/>
      <c r="CQ713" s="307" t="n"/>
      <c r="CR713" s="279" t="inlineStr"/>
      <c r="CS713" s="280">
        <f>AVERAGE(Value(BY713),value(CR713))</f>
        <v/>
      </c>
      <c r="CT713" s="421">
        <f>(IF(OR(MediaScorecard!BH714="x", MediaScorecard!BI714="x",MediaScorecard!BJ714="x",MediaScorecard!BK714="x",MediaScorecard!BL714="x"),1, 2))</f>
        <v/>
      </c>
      <c r="CU713" s="308" t="n"/>
      <c r="CV713" s="308" t="n"/>
      <c r="CW713" s="308" t="n"/>
      <c r="CX713" s="309" t="n"/>
      <c r="CY713" s="308" t="n"/>
      <c r="CZ713" s="308" t="n"/>
      <c r="DA713" s="308" t="n"/>
    </row>
    <row r="714" ht="21" customHeight="1" s="590">
      <c r="A714" s="421" t="n"/>
      <c r="B714" s="270" t="n"/>
      <c r="C714" s="266" t="n"/>
      <c r="D714" s="267" t="inlineStr"/>
      <c r="E714" s="267" t="inlineStr"/>
      <c r="F714" s="268" t="inlineStr"/>
      <c r="G714" s="421" t="n"/>
      <c r="H714" s="269" t="n"/>
      <c r="I714" s="421" t="n"/>
      <c r="J714" s="421" t="n"/>
      <c r="K714" s="421" t="n"/>
      <c r="L714" s="421" t="n"/>
      <c r="M714" s="421" t="n"/>
      <c r="N714" s="421" t="n"/>
      <c r="O714" s="421" t="n"/>
      <c r="P714" s="421" t="n"/>
      <c r="Q714" s="421" t="n"/>
      <c r="R714" s="270" t="n"/>
      <c r="S714" s="421" t="n"/>
      <c r="T714" s="421" t="n"/>
      <c r="U714" s="421" t="n"/>
      <c r="V714" s="421" t="n"/>
      <c r="W714" s="421" t="n"/>
      <c r="X714" s="421" t="n"/>
      <c r="Y714" s="421" t="n"/>
      <c r="Z714" s="421" t="n"/>
      <c r="AA714" s="421" t="n"/>
      <c r="AB714" s="421" t="n"/>
      <c r="AC714" s="421" t="n"/>
      <c r="AD714" s="421" t="n"/>
      <c r="AE714" s="421" t="n"/>
      <c r="AF714" s="421" t="n"/>
      <c r="AG714" s="421" t="n"/>
      <c r="AH714" s="421" t="n"/>
      <c r="AI714" s="421" t="n"/>
      <c r="AJ714" s="297" t="n"/>
      <c r="AK714" s="297" t="n"/>
      <c r="AL714" s="284" t="n"/>
      <c r="AM714" s="297" t="n"/>
      <c r="AN714" s="285" t="n"/>
      <c r="AO714" s="297" t="n"/>
      <c r="AP714" s="297" t="n"/>
      <c r="AQ714" s="297" t="n"/>
      <c r="AR714" s="297" t="n"/>
      <c r="AS714" s="297" t="n"/>
      <c r="AT714" s="285" t="inlineStr">
        <is>
          <t>0</t>
        </is>
      </c>
      <c r="AU714" s="297" t="inlineStr">
        <is>
          <t>0</t>
        </is>
      </c>
      <c r="AV714" s="297" t="inlineStr">
        <is>
          <t>0</t>
        </is>
      </c>
      <c r="AW714" s="297" t="inlineStr">
        <is>
          <t>0</t>
        </is>
      </c>
      <c r="AX714" s="297" t="inlineStr">
        <is>
          <t>0</t>
        </is>
      </c>
      <c r="AY714" s="286" t="inlineStr">
        <is>
          <t>0</t>
        </is>
      </c>
      <c r="AZ714" s="286" t="inlineStr">
        <is>
          <t>0</t>
        </is>
      </c>
      <c r="BA714" s="287" t="inlineStr">
        <is>
          <t>0</t>
        </is>
      </c>
      <c r="BB714" s="286" t="inlineStr">
        <is>
          <t>0</t>
        </is>
      </c>
      <c r="BC714" s="286" t="inlineStr">
        <is>
          <t>0</t>
        </is>
      </c>
      <c r="BD714" s="286" t="inlineStr">
        <is>
          <t>0</t>
        </is>
      </c>
      <c r="BE714" s="286" t="inlineStr">
        <is>
          <t>0</t>
        </is>
      </c>
      <c r="BF714" s="286" t="inlineStr">
        <is>
          <t>0</t>
        </is>
      </c>
      <c r="BG714" s="286" t="inlineStr">
        <is>
          <t>0</t>
        </is>
      </c>
      <c r="BH714" s="297" t="inlineStr">
        <is>
          <t>0</t>
        </is>
      </c>
      <c r="BI714" s="297" t="inlineStr">
        <is>
          <t>0</t>
        </is>
      </c>
      <c r="BJ714" s="297" t="inlineStr">
        <is>
          <t>0</t>
        </is>
      </c>
      <c r="BK714" s="297" t="inlineStr">
        <is>
          <t>0</t>
        </is>
      </c>
      <c r="BL714" s="297" t="inlineStr">
        <is>
          <t>0</t>
        </is>
      </c>
      <c r="BM714" s="297" t="inlineStr">
        <is>
          <t>0</t>
        </is>
      </c>
      <c r="BN714" s="297" t="inlineStr">
        <is>
          <t>0</t>
        </is>
      </c>
      <c r="BO714" s="285" t="inlineStr">
        <is>
          <t>0</t>
        </is>
      </c>
      <c r="BP714" s="297" t="inlineStr">
        <is>
          <t>0</t>
        </is>
      </c>
      <c r="BQ714" s="297" t="inlineStr">
        <is>
          <t>0</t>
        </is>
      </c>
      <c r="BR714" s="297" t="inlineStr">
        <is>
          <t>0</t>
        </is>
      </c>
      <c r="BS714" s="297" t="inlineStr">
        <is>
          <t>0</t>
        </is>
      </c>
      <c r="BT714" s="297" t="inlineStr">
        <is>
          <t>0</t>
        </is>
      </c>
      <c r="BU714" s="297" t="inlineStr">
        <is>
          <t>0</t>
        </is>
      </c>
      <c r="BV714" s="297" t="inlineStr">
        <is>
          <t>0</t>
        </is>
      </c>
      <c r="BW714" s="288" t="inlineStr">
        <is>
          <t>0</t>
        </is>
      </c>
      <c r="BX714" s="276">
        <f>SUM(IF(COUNTIF(#REF!, "*1.*"), 2, 0), IF(COUNTIF(#REF!, "*2.*"), 2, 0), IF(COUNTIF(#REF!, "*3.*"), 2, 0), IF(COUNTIF(#REF!, "*4.*"), 2, 0), IF(COUNTIF(#REF!, "*5.*"), 2, 0), IF(COUNTIF(#REF!, "*6.*"), 2, 0))</f>
        <v/>
      </c>
      <c r="BY714" s="277">
        <f t="array" ref="BY714">SUM(VALUE(AT714),VALUE(AU714),VALUE(AV714),VALUE(AW714),VALUE(AX714),VALUE(AY714),VALUE(AZ714),VALUE(BB714),VALUE(BC714),VALUE(BD714),VALUE(BE714),VALUE(BF714),VALUE(BG714),VALUE(BH714),VALUE(BI714),VALUE(BJ714),VALUE(BK714),VALUE(BL714),VALUE(BM714),VALUE(BN714),VALUE(BO714),VALUE(BP714),VALUE(BQ714),VALUE(BR714),VALUE(BS714),VALUE(BT714),VALUE(BU714),VALUE(BV714),VALUE(BW714))</f>
        <v/>
      </c>
      <c r="BZ714" s="307" t="n"/>
      <c r="CA714" s="307" t="n"/>
      <c r="CB714" s="307" t="n"/>
      <c r="CC714" s="307" t="n"/>
      <c r="CD714" s="307" t="n"/>
      <c r="CE714" s="307" t="n"/>
      <c r="CF714" s="307" t="n"/>
      <c r="CG714" s="307" t="n"/>
      <c r="CH714" s="307" t="n"/>
      <c r="CI714" s="307" t="n"/>
      <c r="CJ714" s="307" t="n"/>
      <c r="CK714" s="307" t="n"/>
      <c r="CL714" s="307" t="n"/>
      <c r="CM714" s="307" t="n"/>
      <c r="CN714" s="307" t="n"/>
      <c r="CO714" s="307" t="n"/>
      <c r="CP714" s="307" t="n"/>
      <c r="CQ714" s="307" t="n"/>
      <c r="CR714" s="279" t="inlineStr"/>
      <c r="CS714" s="280">
        <f>AVERAGE(Value(BY714),value(CR714))</f>
        <v/>
      </c>
      <c r="CT714" s="421">
        <f>(IF(OR(MediaScorecard!BH715="x", MediaScorecard!BI715="x",MediaScorecard!BJ715="x",MediaScorecard!BK715="x",MediaScorecard!BL715="x"),1, 2))</f>
        <v/>
      </c>
      <c r="CU714" s="308" t="n"/>
      <c r="CV714" s="308" t="n"/>
      <c r="CW714" s="308" t="n"/>
      <c r="CX714" s="309" t="n"/>
      <c r="CY714" s="308" t="n"/>
      <c r="CZ714" s="308" t="n"/>
      <c r="DA714" s="308" t="n"/>
    </row>
    <row r="715" ht="21" customHeight="1" s="590">
      <c r="A715" s="421" t="n"/>
      <c r="B715" s="270" t="n"/>
      <c r="C715" s="266" t="n"/>
      <c r="D715" s="267" t="inlineStr"/>
      <c r="E715" s="267" t="inlineStr"/>
      <c r="F715" s="268" t="inlineStr"/>
      <c r="G715" s="421" t="n"/>
      <c r="H715" s="269" t="n"/>
      <c r="I715" s="421" t="n"/>
      <c r="J715" s="421" t="n"/>
      <c r="K715" s="421" t="n"/>
      <c r="L715" s="421" t="n"/>
      <c r="M715" s="421" t="n"/>
      <c r="N715" s="421" t="n"/>
      <c r="O715" s="421" t="n"/>
      <c r="P715" s="421" t="n"/>
      <c r="Q715" s="421" t="n"/>
      <c r="R715" s="270" t="n"/>
      <c r="S715" s="421" t="n"/>
      <c r="T715" s="421" t="n"/>
      <c r="U715" s="421" t="n"/>
      <c r="V715" s="421" t="n"/>
      <c r="W715" s="421" t="n"/>
      <c r="X715" s="421" t="n"/>
      <c r="Y715" s="421" t="n"/>
      <c r="Z715" s="421" t="n"/>
      <c r="AA715" s="421" t="n"/>
      <c r="AB715" s="421" t="n"/>
      <c r="AC715" s="421" t="n"/>
      <c r="AD715" s="421" t="n"/>
      <c r="AE715" s="421" t="n"/>
      <c r="AF715" s="421" t="n"/>
      <c r="AG715" s="421" t="n"/>
      <c r="AH715" s="421" t="n"/>
      <c r="AI715" s="421" t="n"/>
      <c r="AJ715" s="297" t="n"/>
      <c r="AK715" s="297" t="n"/>
      <c r="AL715" s="284" t="n"/>
      <c r="AM715" s="297" t="n"/>
      <c r="AN715" s="285" t="n"/>
      <c r="AO715" s="297" t="n"/>
      <c r="AP715" s="297" t="n"/>
      <c r="AQ715" s="297" t="n"/>
      <c r="AR715" s="297" t="n"/>
      <c r="AS715" s="297" t="n"/>
      <c r="AT715" s="285" t="inlineStr">
        <is>
          <t>0</t>
        </is>
      </c>
      <c r="AU715" s="297" t="inlineStr">
        <is>
          <t>0</t>
        </is>
      </c>
      <c r="AV715" s="297" t="inlineStr">
        <is>
          <t>0</t>
        </is>
      </c>
      <c r="AW715" s="297" t="inlineStr">
        <is>
          <t>0</t>
        </is>
      </c>
      <c r="AX715" s="297" t="inlineStr">
        <is>
          <t>0</t>
        </is>
      </c>
      <c r="AY715" s="286" t="inlineStr">
        <is>
          <t>0</t>
        </is>
      </c>
      <c r="AZ715" s="286" t="inlineStr">
        <is>
          <t>0</t>
        </is>
      </c>
      <c r="BA715" s="287" t="inlineStr">
        <is>
          <t>0</t>
        </is>
      </c>
      <c r="BB715" s="286" t="inlineStr">
        <is>
          <t>0</t>
        </is>
      </c>
      <c r="BC715" s="286" t="inlineStr">
        <is>
          <t>0</t>
        </is>
      </c>
      <c r="BD715" s="286" t="inlineStr">
        <is>
          <t>0</t>
        </is>
      </c>
      <c r="BE715" s="286" t="inlineStr">
        <is>
          <t>0</t>
        </is>
      </c>
      <c r="BF715" s="286" t="inlineStr">
        <is>
          <t>0</t>
        </is>
      </c>
      <c r="BG715" s="286" t="inlineStr">
        <is>
          <t>0</t>
        </is>
      </c>
      <c r="BH715" s="297" t="inlineStr">
        <is>
          <t>0</t>
        </is>
      </c>
      <c r="BI715" s="297" t="inlineStr">
        <is>
          <t>0</t>
        </is>
      </c>
      <c r="BJ715" s="297" t="inlineStr">
        <is>
          <t>0</t>
        </is>
      </c>
      <c r="BK715" s="297" t="inlineStr">
        <is>
          <t>0</t>
        </is>
      </c>
      <c r="BL715" s="297" t="inlineStr">
        <is>
          <t>0</t>
        </is>
      </c>
      <c r="BM715" s="297" t="inlineStr">
        <is>
          <t>0</t>
        </is>
      </c>
      <c r="BN715" s="297" t="inlineStr">
        <is>
          <t>0</t>
        </is>
      </c>
      <c r="BO715" s="285" t="inlineStr">
        <is>
          <t>0</t>
        </is>
      </c>
      <c r="BP715" s="297" t="inlineStr">
        <is>
          <t>0</t>
        </is>
      </c>
      <c r="BQ715" s="297" t="inlineStr">
        <is>
          <t>0</t>
        </is>
      </c>
      <c r="BR715" s="297" t="inlineStr">
        <is>
          <t>0</t>
        </is>
      </c>
      <c r="BS715" s="297" t="inlineStr">
        <is>
          <t>0</t>
        </is>
      </c>
      <c r="BT715" s="297" t="inlineStr">
        <is>
          <t>0</t>
        </is>
      </c>
      <c r="BU715" s="297" t="inlineStr">
        <is>
          <t>0</t>
        </is>
      </c>
      <c r="BV715" s="297" t="inlineStr">
        <is>
          <t>0</t>
        </is>
      </c>
      <c r="BW715" s="288" t="inlineStr">
        <is>
          <t>0</t>
        </is>
      </c>
      <c r="BX715" s="276">
        <f>SUM(IF(COUNTIF(#REF!, "*1.*"), 2, 0), IF(COUNTIF(#REF!, "*2.*"), 2, 0), IF(COUNTIF(#REF!, "*3.*"), 2, 0), IF(COUNTIF(#REF!, "*4.*"), 2, 0), IF(COUNTIF(#REF!, "*5.*"), 2, 0), IF(COUNTIF(#REF!, "*6.*"), 2, 0))</f>
        <v/>
      </c>
      <c r="BY715" s="277">
        <f t="array" ref="BY715">SUM(VALUE(AT715),VALUE(AU715),VALUE(AV715),VALUE(AW715),VALUE(AX715),VALUE(AY715),VALUE(AZ715),VALUE(BB715),VALUE(BC715),VALUE(BD715),VALUE(BE715),VALUE(BF715),VALUE(BG715),VALUE(BH715),VALUE(BI715),VALUE(BJ715),VALUE(BK715),VALUE(BL715),VALUE(BM715),VALUE(BN715),VALUE(BO715),VALUE(BP715),VALUE(BQ715),VALUE(BR715),VALUE(BS715),VALUE(BT715),VALUE(BU715),VALUE(BV715),VALUE(BW715))</f>
        <v/>
      </c>
      <c r="BZ715" s="307" t="n"/>
      <c r="CA715" s="307" t="n"/>
      <c r="CB715" s="307" t="n"/>
      <c r="CC715" s="307" t="n"/>
      <c r="CD715" s="307" t="n"/>
      <c r="CE715" s="307" t="n"/>
      <c r="CF715" s="307" t="n"/>
      <c r="CG715" s="307" t="n"/>
      <c r="CH715" s="307" t="n"/>
      <c r="CI715" s="307" t="n"/>
      <c r="CJ715" s="307" t="n"/>
      <c r="CK715" s="307" t="n"/>
      <c r="CL715" s="307" t="n"/>
      <c r="CM715" s="307" t="n"/>
      <c r="CN715" s="307" t="n"/>
      <c r="CO715" s="307" t="n"/>
      <c r="CP715" s="307" t="n"/>
      <c r="CQ715" s="307" t="n"/>
      <c r="CR715" s="279" t="inlineStr"/>
      <c r="CS715" s="280">
        <f>AVERAGE(Value(BY715),value(CR715))</f>
        <v/>
      </c>
      <c r="CT715" s="421">
        <f>(IF(OR(MediaScorecard!BH716="x", MediaScorecard!BI716="x",MediaScorecard!BJ716="x",MediaScorecard!BK716="x",MediaScorecard!BL716="x"),1, 2))</f>
        <v/>
      </c>
      <c r="CU715" s="308" t="n"/>
      <c r="CV715" s="308" t="n"/>
      <c r="CW715" s="308" t="n"/>
      <c r="CX715" s="309" t="n"/>
      <c r="CY715" s="308" t="n"/>
      <c r="CZ715" s="308" t="n"/>
      <c r="DA715" s="308" t="n"/>
    </row>
    <row r="716" ht="21" customHeight="1" s="590">
      <c r="A716" s="421" t="n"/>
      <c r="B716" s="270" t="n"/>
      <c r="C716" s="266" t="n"/>
      <c r="D716" s="267" t="inlineStr"/>
      <c r="E716" s="267" t="inlineStr"/>
      <c r="F716" s="268" t="inlineStr"/>
      <c r="G716" s="421" t="n"/>
      <c r="H716" s="269" t="n"/>
      <c r="I716" s="421" t="n"/>
      <c r="J716" s="421" t="n"/>
      <c r="K716" s="421" t="n"/>
      <c r="L716" s="421" t="n"/>
      <c r="M716" s="421" t="n"/>
      <c r="N716" s="421" t="n"/>
      <c r="O716" s="421" t="n"/>
      <c r="P716" s="421" t="n"/>
      <c r="Q716" s="421" t="n"/>
      <c r="R716" s="270" t="n"/>
      <c r="S716" s="421" t="n"/>
      <c r="T716" s="421" t="n"/>
      <c r="U716" s="421" t="n"/>
      <c r="V716" s="421" t="n"/>
      <c r="W716" s="421" t="n"/>
      <c r="X716" s="421" t="n"/>
      <c r="Y716" s="421" t="n"/>
      <c r="Z716" s="421" t="n"/>
      <c r="AA716" s="421" t="n"/>
      <c r="AB716" s="421" t="n"/>
      <c r="AC716" s="421" t="n"/>
      <c r="AD716" s="421" t="n"/>
      <c r="AE716" s="421" t="n"/>
      <c r="AF716" s="421" t="n"/>
      <c r="AG716" s="421" t="n"/>
      <c r="AH716" s="421" t="n"/>
      <c r="AI716" s="421" t="n"/>
      <c r="AJ716" s="297" t="n"/>
      <c r="AK716" s="297" t="n"/>
      <c r="AL716" s="284" t="n"/>
      <c r="AM716" s="297" t="n"/>
      <c r="AN716" s="285" t="n"/>
      <c r="AO716" s="297" t="n"/>
      <c r="AP716" s="297" t="n"/>
      <c r="AQ716" s="297" t="n"/>
      <c r="AR716" s="297" t="n"/>
      <c r="AS716" s="297" t="n"/>
      <c r="AT716" s="285" t="inlineStr">
        <is>
          <t>0</t>
        </is>
      </c>
      <c r="AU716" s="297" t="inlineStr">
        <is>
          <t>0</t>
        </is>
      </c>
      <c r="AV716" s="297" t="inlineStr">
        <is>
          <t>0</t>
        </is>
      </c>
      <c r="AW716" s="297" t="inlineStr">
        <is>
          <t>0</t>
        </is>
      </c>
      <c r="AX716" s="297" t="inlineStr">
        <is>
          <t>0</t>
        </is>
      </c>
      <c r="AY716" s="286" t="inlineStr">
        <is>
          <t>0</t>
        </is>
      </c>
      <c r="AZ716" s="286" t="inlineStr">
        <is>
          <t>0</t>
        </is>
      </c>
      <c r="BA716" s="287" t="inlineStr">
        <is>
          <t>0</t>
        </is>
      </c>
      <c r="BB716" s="286" t="inlineStr">
        <is>
          <t>0</t>
        </is>
      </c>
      <c r="BC716" s="286" t="inlineStr">
        <is>
          <t>0</t>
        </is>
      </c>
      <c r="BD716" s="286" t="inlineStr">
        <is>
          <t>0</t>
        </is>
      </c>
      <c r="BE716" s="286" t="inlineStr">
        <is>
          <t>0</t>
        </is>
      </c>
      <c r="BF716" s="286" t="inlineStr">
        <is>
          <t>0</t>
        </is>
      </c>
      <c r="BG716" s="286" t="inlineStr">
        <is>
          <t>0</t>
        </is>
      </c>
      <c r="BH716" s="297" t="inlineStr">
        <is>
          <t>0</t>
        </is>
      </c>
      <c r="BI716" s="297" t="inlineStr">
        <is>
          <t>0</t>
        </is>
      </c>
      <c r="BJ716" s="297" t="inlineStr">
        <is>
          <t>0</t>
        </is>
      </c>
      <c r="BK716" s="297" t="inlineStr">
        <is>
          <t>0</t>
        </is>
      </c>
      <c r="BL716" s="297" t="inlineStr">
        <is>
          <t>0</t>
        </is>
      </c>
      <c r="BM716" s="297" t="inlineStr">
        <is>
          <t>0</t>
        </is>
      </c>
      <c r="BN716" s="297" t="inlineStr">
        <is>
          <t>0</t>
        </is>
      </c>
      <c r="BO716" s="285" t="inlineStr">
        <is>
          <t>0</t>
        </is>
      </c>
      <c r="BP716" s="297" t="inlineStr">
        <is>
          <t>0</t>
        </is>
      </c>
      <c r="BQ716" s="297" t="inlineStr">
        <is>
          <t>0</t>
        </is>
      </c>
      <c r="BR716" s="297" t="inlineStr">
        <is>
          <t>0</t>
        </is>
      </c>
      <c r="BS716" s="297" t="inlineStr">
        <is>
          <t>0</t>
        </is>
      </c>
      <c r="BT716" s="297" t="inlineStr">
        <is>
          <t>0</t>
        </is>
      </c>
      <c r="BU716" s="297" t="inlineStr">
        <is>
          <t>0</t>
        </is>
      </c>
      <c r="BV716" s="297" t="inlineStr">
        <is>
          <t>0</t>
        </is>
      </c>
      <c r="BW716" s="288" t="inlineStr">
        <is>
          <t>0</t>
        </is>
      </c>
      <c r="BX716" s="276">
        <f>SUM(IF(COUNTIF(#REF!, "*1.*"), 2, 0), IF(COUNTIF(#REF!, "*2.*"), 2, 0), IF(COUNTIF(#REF!, "*3.*"), 2, 0), IF(COUNTIF(#REF!, "*4.*"), 2, 0), IF(COUNTIF(#REF!, "*5.*"), 2, 0), IF(COUNTIF(#REF!, "*6.*"), 2, 0))</f>
        <v/>
      </c>
      <c r="BY716" s="277">
        <f t="array" ref="BY716">SUM(VALUE(AT716),VALUE(AU716),VALUE(AV716),VALUE(AW716),VALUE(AX716),VALUE(AY716),VALUE(AZ716),VALUE(BB716),VALUE(BC716),VALUE(BD716),VALUE(BE716),VALUE(BF716),VALUE(BG716),VALUE(BH716),VALUE(BI716),VALUE(BJ716),VALUE(BK716),VALUE(BL716),VALUE(BM716),VALUE(BN716),VALUE(BO716),VALUE(BP716),VALUE(BQ716),VALUE(BR716),VALUE(BS716),VALUE(BT716),VALUE(BU716),VALUE(BV716),VALUE(BW716))</f>
        <v/>
      </c>
      <c r="BZ716" s="307" t="n"/>
      <c r="CA716" s="307" t="n"/>
      <c r="CB716" s="307" t="n"/>
      <c r="CC716" s="307" t="n"/>
      <c r="CD716" s="307" t="n"/>
      <c r="CE716" s="307" t="n"/>
      <c r="CF716" s="307" t="n"/>
      <c r="CG716" s="307" t="n"/>
      <c r="CH716" s="307" t="n"/>
      <c r="CI716" s="307" t="n"/>
      <c r="CJ716" s="307" t="n"/>
      <c r="CK716" s="307" t="n"/>
      <c r="CL716" s="307" t="n"/>
      <c r="CM716" s="307" t="n"/>
      <c r="CN716" s="307" t="n"/>
      <c r="CO716" s="307" t="n"/>
      <c r="CP716" s="307" t="n"/>
      <c r="CQ716" s="307" t="n"/>
      <c r="CR716" s="279" t="inlineStr"/>
      <c r="CS716" s="280">
        <f>AVERAGE(Value(BY716),value(CR716))</f>
        <v/>
      </c>
      <c r="CT716" s="421">
        <f>(IF(OR(MediaScorecard!BH717="x", MediaScorecard!BI717="x",MediaScorecard!BJ717="x",MediaScorecard!BK717="x",MediaScorecard!BL717="x"),1, 2))</f>
        <v/>
      </c>
      <c r="CU716" s="308" t="n"/>
      <c r="CV716" s="308" t="n"/>
      <c r="CW716" s="308" t="n"/>
      <c r="CX716" s="309" t="n"/>
      <c r="CY716" s="308" t="n"/>
      <c r="CZ716" s="308" t="n"/>
      <c r="DA716" s="308" t="n"/>
    </row>
    <row r="717" ht="21" customHeight="1" s="590">
      <c r="A717" s="421" t="n"/>
      <c r="B717" s="270" t="n"/>
      <c r="C717" s="266" t="n"/>
      <c r="D717" s="267" t="inlineStr"/>
      <c r="E717" s="267" t="inlineStr"/>
      <c r="F717" s="268" t="inlineStr"/>
      <c r="G717" s="421" t="n"/>
      <c r="H717" s="269" t="n"/>
      <c r="I717" s="421" t="n"/>
      <c r="J717" s="421" t="n"/>
      <c r="K717" s="421" t="n"/>
      <c r="L717" s="421" t="n"/>
      <c r="M717" s="421" t="n"/>
      <c r="N717" s="421" t="n"/>
      <c r="O717" s="421" t="n"/>
      <c r="P717" s="421" t="n"/>
      <c r="Q717" s="421" t="n"/>
      <c r="R717" s="270" t="n"/>
      <c r="S717" s="421" t="n"/>
      <c r="T717" s="421" t="n"/>
      <c r="U717" s="421" t="n"/>
      <c r="V717" s="421" t="n"/>
      <c r="W717" s="421" t="n"/>
      <c r="X717" s="421" t="n"/>
      <c r="Y717" s="421" t="n"/>
      <c r="Z717" s="421" t="n"/>
      <c r="AA717" s="421" t="n"/>
      <c r="AB717" s="421" t="n"/>
      <c r="AC717" s="421" t="n"/>
      <c r="AD717" s="421" t="n"/>
      <c r="AE717" s="421" t="n"/>
      <c r="AF717" s="421" t="n"/>
      <c r="AG717" s="421" t="n"/>
      <c r="AH717" s="421" t="n"/>
      <c r="AI717" s="421" t="n"/>
      <c r="AJ717" s="297" t="n"/>
      <c r="AK717" s="297" t="n"/>
      <c r="AL717" s="284" t="n"/>
      <c r="AM717" s="297" t="n"/>
      <c r="AN717" s="285" t="n"/>
      <c r="AO717" s="297" t="n"/>
      <c r="AP717" s="297" t="n"/>
      <c r="AQ717" s="297" t="n"/>
      <c r="AR717" s="297" t="n"/>
      <c r="AS717" s="297" t="n"/>
      <c r="AT717" s="285" t="inlineStr">
        <is>
          <t>0</t>
        </is>
      </c>
      <c r="AU717" s="297" t="inlineStr">
        <is>
          <t>0</t>
        </is>
      </c>
      <c r="AV717" s="297" t="inlineStr">
        <is>
          <t>0</t>
        </is>
      </c>
      <c r="AW717" s="297" t="inlineStr">
        <is>
          <t>0</t>
        </is>
      </c>
      <c r="AX717" s="297" t="inlineStr">
        <is>
          <t>0</t>
        </is>
      </c>
      <c r="AY717" s="286" t="inlineStr">
        <is>
          <t>0</t>
        </is>
      </c>
      <c r="AZ717" s="286" t="inlineStr">
        <is>
          <t>0</t>
        </is>
      </c>
      <c r="BA717" s="287" t="inlineStr">
        <is>
          <t>0</t>
        </is>
      </c>
      <c r="BB717" s="286" t="inlineStr">
        <is>
          <t>0</t>
        </is>
      </c>
      <c r="BC717" s="286" t="inlineStr">
        <is>
          <t>0</t>
        </is>
      </c>
      <c r="BD717" s="286" t="inlineStr">
        <is>
          <t>0</t>
        </is>
      </c>
      <c r="BE717" s="286" t="inlineStr">
        <is>
          <t>0</t>
        </is>
      </c>
      <c r="BF717" s="286" t="inlineStr">
        <is>
          <t>0</t>
        </is>
      </c>
      <c r="BG717" s="286" t="inlineStr">
        <is>
          <t>0</t>
        </is>
      </c>
      <c r="BH717" s="297" t="inlineStr">
        <is>
          <t>0</t>
        </is>
      </c>
      <c r="BI717" s="297" t="inlineStr">
        <is>
          <t>0</t>
        </is>
      </c>
      <c r="BJ717" s="297" t="inlineStr">
        <is>
          <t>0</t>
        </is>
      </c>
      <c r="BK717" s="297" t="inlineStr">
        <is>
          <t>0</t>
        </is>
      </c>
      <c r="BL717" s="297" t="inlineStr">
        <is>
          <t>0</t>
        </is>
      </c>
      <c r="BM717" s="297" t="inlineStr">
        <is>
          <t>0</t>
        </is>
      </c>
      <c r="BN717" s="297" t="inlineStr">
        <is>
          <t>0</t>
        </is>
      </c>
      <c r="BO717" s="285" t="inlineStr">
        <is>
          <t>0</t>
        </is>
      </c>
      <c r="BP717" s="297" t="inlineStr">
        <is>
          <t>0</t>
        </is>
      </c>
      <c r="BQ717" s="297" t="inlineStr">
        <is>
          <t>0</t>
        </is>
      </c>
      <c r="BR717" s="297" t="inlineStr">
        <is>
          <t>0</t>
        </is>
      </c>
      <c r="BS717" s="297" t="inlineStr">
        <is>
          <t>0</t>
        </is>
      </c>
      <c r="BT717" s="297" t="inlineStr">
        <is>
          <t>0</t>
        </is>
      </c>
      <c r="BU717" s="297" t="inlineStr">
        <is>
          <t>0</t>
        </is>
      </c>
      <c r="BV717" s="297" t="inlineStr">
        <is>
          <t>0</t>
        </is>
      </c>
      <c r="BW717" s="288" t="inlineStr">
        <is>
          <t>0</t>
        </is>
      </c>
      <c r="BX717" s="276">
        <f>SUM(IF(COUNTIF(#REF!, "*1.*"), 2, 0), IF(COUNTIF(#REF!, "*2.*"), 2, 0), IF(COUNTIF(#REF!, "*3.*"), 2, 0), IF(COUNTIF(#REF!, "*4.*"), 2, 0), IF(COUNTIF(#REF!, "*5.*"), 2, 0), IF(COUNTIF(#REF!, "*6.*"), 2, 0))</f>
        <v/>
      </c>
      <c r="BY717" s="277">
        <f t="array" ref="BY717">SUM(VALUE(AT717),VALUE(AU717),VALUE(AV717),VALUE(AW717),VALUE(AX717),VALUE(AY717),VALUE(AZ717),VALUE(BB717),VALUE(BC717),VALUE(BD717),VALUE(BE717),VALUE(BF717),VALUE(BG717),VALUE(BH717),VALUE(BI717),VALUE(BJ717),VALUE(BK717),VALUE(BL717),VALUE(BM717),VALUE(BN717),VALUE(BO717),VALUE(BP717),VALUE(BQ717),VALUE(BR717),VALUE(BS717),VALUE(BT717),VALUE(BU717),VALUE(BV717),VALUE(BW717))</f>
        <v/>
      </c>
      <c r="BZ717" s="307" t="n"/>
      <c r="CA717" s="307" t="n"/>
      <c r="CB717" s="307" t="n"/>
      <c r="CC717" s="307" t="n"/>
      <c r="CD717" s="307" t="n"/>
      <c r="CE717" s="307" t="n"/>
      <c r="CF717" s="307" t="n"/>
      <c r="CG717" s="307" t="n"/>
      <c r="CH717" s="307" t="n"/>
      <c r="CI717" s="307" t="n"/>
      <c r="CJ717" s="307" t="n"/>
      <c r="CK717" s="307" t="n"/>
      <c r="CL717" s="307" t="n"/>
      <c r="CM717" s="307" t="n"/>
      <c r="CN717" s="307" t="n"/>
      <c r="CO717" s="307" t="n"/>
      <c r="CP717" s="307" t="n"/>
      <c r="CQ717" s="307" t="n"/>
      <c r="CR717" s="279" t="inlineStr"/>
      <c r="CS717" s="280">
        <f>AVERAGE(Value(BY717),value(CR717))</f>
        <v/>
      </c>
      <c r="CT717" s="421">
        <f>(IF(OR(MediaScorecard!BH718="x", MediaScorecard!BI718="x",MediaScorecard!BJ718="x",MediaScorecard!BK718="x",MediaScorecard!BL718="x"),1, 2))</f>
        <v/>
      </c>
      <c r="CU717" s="308" t="n"/>
      <c r="CV717" s="308" t="n"/>
      <c r="CW717" s="308" t="n"/>
      <c r="CX717" s="309" t="n"/>
      <c r="CY717" s="308" t="n"/>
      <c r="CZ717" s="308" t="n"/>
      <c r="DA717" s="308" t="n"/>
    </row>
    <row r="718" ht="21" customHeight="1" s="590">
      <c r="A718" s="421" t="n"/>
      <c r="B718" s="270" t="n"/>
      <c r="C718" s="266" t="n"/>
      <c r="D718" s="267" t="inlineStr"/>
      <c r="E718" s="267" t="inlineStr"/>
      <c r="F718" s="268" t="inlineStr"/>
      <c r="G718" s="421" t="n"/>
      <c r="H718" s="269" t="n"/>
      <c r="I718" s="421" t="n"/>
      <c r="J718" s="421" t="n"/>
      <c r="K718" s="421" t="n"/>
      <c r="L718" s="421" t="n"/>
      <c r="M718" s="421" t="n"/>
      <c r="N718" s="421" t="n"/>
      <c r="O718" s="421" t="n"/>
      <c r="P718" s="421" t="n"/>
      <c r="Q718" s="421" t="n"/>
      <c r="R718" s="270" t="n"/>
      <c r="S718" s="421" t="n"/>
      <c r="T718" s="421" t="n"/>
      <c r="U718" s="421" t="n"/>
      <c r="V718" s="421" t="n"/>
      <c r="W718" s="421" t="n"/>
      <c r="X718" s="421" t="n"/>
      <c r="Y718" s="421" t="n"/>
      <c r="Z718" s="421" t="n"/>
      <c r="AA718" s="421" t="n"/>
      <c r="AB718" s="421" t="n"/>
      <c r="AC718" s="421" t="n"/>
      <c r="AD718" s="421" t="n"/>
      <c r="AE718" s="421" t="n"/>
      <c r="AF718" s="421" t="n"/>
      <c r="AG718" s="421" t="n"/>
      <c r="AH718" s="421" t="n"/>
      <c r="AI718" s="421" t="n"/>
      <c r="AJ718" s="297" t="n"/>
      <c r="AK718" s="297" t="n"/>
      <c r="AL718" s="284" t="n"/>
      <c r="AM718" s="297" t="n"/>
      <c r="AN718" s="285" t="n"/>
      <c r="AO718" s="297" t="n"/>
      <c r="AP718" s="297" t="n"/>
      <c r="AQ718" s="297" t="n"/>
      <c r="AR718" s="297" t="n"/>
      <c r="AS718" s="297" t="n"/>
      <c r="AT718" s="285" t="inlineStr">
        <is>
          <t>0</t>
        </is>
      </c>
      <c r="AU718" s="297" t="inlineStr">
        <is>
          <t>0</t>
        </is>
      </c>
      <c r="AV718" s="297" t="inlineStr">
        <is>
          <t>0</t>
        </is>
      </c>
      <c r="AW718" s="297" t="inlineStr">
        <is>
          <t>0</t>
        </is>
      </c>
      <c r="AX718" s="297" t="inlineStr">
        <is>
          <t>0</t>
        </is>
      </c>
      <c r="AY718" s="286" t="inlineStr">
        <is>
          <t>0</t>
        </is>
      </c>
      <c r="AZ718" s="286" t="inlineStr">
        <is>
          <t>0</t>
        </is>
      </c>
      <c r="BA718" s="287" t="inlineStr">
        <is>
          <t>0</t>
        </is>
      </c>
      <c r="BB718" s="286" t="inlineStr">
        <is>
          <t>0</t>
        </is>
      </c>
      <c r="BC718" s="286" t="inlineStr">
        <is>
          <t>0</t>
        </is>
      </c>
      <c r="BD718" s="286" t="inlineStr">
        <is>
          <t>0</t>
        </is>
      </c>
      <c r="BE718" s="286" t="inlineStr">
        <is>
          <t>0</t>
        </is>
      </c>
      <c r="BF718" s="286" t="inlineStr">
        <is>
          <t>0</t>
        </is>
      </c>
      <c r="BG718" s="286" t="inlineStr">
        <is>
          <t>0</t>
        </is>
      </c>
      <c r="BH718" s="297" t="inlineStr">
        <is>
          <t>0</t>
        </is>
      </c>
      <c r="BI718" s="297" t="inlineStr">
        <is>
          <t>0</t>
        </is>
      </c>
      <c r="BJ718" s="297" t="inlineStr">
        <is>
          <t>0</t>
        </is>
      </c>
      <c r="BK718" s="297" t="inlineStr">
        <is>
          <t>0</t>
        </is>
      </c>
      <c r="BL718" s="297" t="inlineStr">
        <is>
          <t>0</t>
        </is>
      </c>
      <c r="BM718" s="297" t="inlineStr">
        <is>
          <t>0</t>
        </is>
      </c>
      <c r="BN718" s="297" t="inlineStr">
        <is>
          <t>0</t>
        </is>
      </c>
      <c r="BO718" s="285" t="inlineStr">
        <is>
          <t>0</t>
        </is>
      </c>
      <c r="BP718" s="297" t="inlineStr">
        <is>
          <t>0</t>
        </is>
      </c>
      <c r="BQ718" s="297" t="inlineStr">
        <is>
          <t>0</t>
        </is>
      </c>
      <c r="BR718" s="297" t="inlineStr">
        <is>
          <t>0</t>
        </is>
      </c>
      <c r="BS718" s="297" t="inlineStr">
        <is>
          <t>0</t>
        </is>
      </c>
      <c r="BT718" s="297" t="inlineStr">
        <is>
          <t>0</t>
        </is>
      </c>
      <c r="BU718" s="297" t="inlineStr">
        <is>
          <t>0</t>
        </is>
      </c>
      <c r="BV718" s="297" t="inlineStr">
        <is>
          <t>0</t>
        </is>
      </c>
      <c r="BW718" s="288" t="inlineStr">
        <is>
          <t>0</t>
        </is>
      </c>
      <c r="BX718" s="276">
        <f>SUM(IF(COUNTIF(#REF!, "*1.*"), 2, 0), IF(COUNTIF(#REF!, "*2.*"), 2, 0), IF(COUNTIF(#REF!, "*3.*"), 2, 0), IF(COUNTIF(#REF!, "*4.*"), 2, 0), IF(COUNTIF(#REF!, "*5.*"), 2, 0), IF(COUNTIF(#REF!, "*6.*"), 2, 0))</f>
        <v/>
      </c>
      <c r="BY718" s="277">
        <f t="array" ref="BY718">SUM(VALUE(AT718),VALUE(AU718),VALUE(AV718),VALUE(AW718),VALUE(AX718),VALUE(AY718),VALUE(AZ718),VALUE(BB718),VALUE(BC718),VALUE(BD718),VALUE(BE718),VALUE(BF718),VALUE(BG718),VALUE(BH718),VALUE(BI718),VALUE(BJ718),VALUE(BK718),VALUE(BL718),VALUE(BM718),VALUE(BN718),VALUE(BO718),VALUE(BP718),VALUE(BQ718),VALUE(BR718),VALUE(BS718),VALUE(BT718),VALUE(BU718),VALUE(BV718),VALUE(BW718))</f>
        <v/>
      </c>
      <c r="BZ718" s="307" t="n"/>
      <c r="CA718" s="307" t="n"/>
      <c r="CB718" s="307" t="n"/>
      <c r="CC718" s="307" t="n"/>
      <c r="CD718" s="307" t="n"/>
      <c r="CE718" s="307" t="n"/>
      <c r="CF718" s="307" t="n"/>
      <c r="CG718" s="307" t="n"/>
      <c r="CH718" s="307" t="n"/>
      <c r="CI718" s="307" t="n"/>
      <c r="CJ718" s="307" t="n"/>
      <c r="CK718" s="307" t="n"/>
      <c r="CL718" s="307" t="n"/>
      <c r="CM718" s="307" t="n"/>
      <c r="CN718" s="307" t="n"/>
      <c r="CO718" s="307" t="n"/>
      <c r="CP718" s="307" t="n"/>
      <c r="CQ718" s="307" t="n"/>
      <c r="CR718" s="279" t="inlineStr"/>
      <c r="CS718" s="280">
        <f>AVERAGE(Value(BY718),value(CR718))</f>
        <v/>
      </c>
      <c r="CT718" s="421">
        <f>(IF(OR(MediaScorecard!BH719="x", MediaScorecard!BI719="x",MediaScorecard!BJ719="x",MediaScorecard!BK719="x",MediaScorecard!BL719="x"),1, 2))</f>
        <v/>
      </c>
      <c r="CU718" s="308" t="n"/>
      <c r="CV718" s="308" t="n"/>
      <c r="CW718" s="308" t="n"/>
      <c r="CX718" s="309" t="n"/>
      <c r="CY718" s="308" t="n"/>
      <c r="CZ718" s="308" t="n"/>
      <c r="DA718" s="308" t="n"/>
    </row>
    <row r="719" ht="21" customHeight="1" s="590">
      <c r="A719" s="421" t="n"/>
      <c r="B719" s="270" t="n"/>
      <c r="C719" s="266" t="n"/>
      <c r="D719" s="267" t="inlineStr"/>
      <c r="E719" s="267" t="inlineStr"/>
      <c r="F719" s="268" t="inlineStr"/>
      <c r="G719" s="421" t="n"/>
      <c r="H719" s="269" t="n"/>
      <c r="I719" s="421" t="n"/>
      <c r="J719" s="421" t="n"/>
      <c r="K719" s="421" t="n"/>
      <c r="L719" s="421" t="n"/>
      <c r="M719" s="421" t="n"/>
      <c r="N719" s="421" t="n"/>
      <c r="O719" s="421" t="n"/>
      <c r="P719" s="421" t="n"/>
      <c r="Q719" s="421" t="n"/>
      <c r="R719" s="270" t="n"/>
      <c r="S719" s="421" t="n"/>
      <c r="T719" s="421" t="n"/>
      <c r="U719" s="421" t="n"/>
      <c r="V719" s="421" t="n"/>
      <c r="W719" s="421" t="n"/>
      <c r="X719" s="421" t="n"/>
      <c r="Y719" s="421" t="n"/>
      <c r="Z719" s="421" t="n"/>
      <c r="AA719" s="421" t="n"/>
      <c r="AB719" s="421" t="n"/>
      <c r="AC719" s="421" t="n"/>
      <c r="AD719" s="421" t="n"/>
      <c r="AE719" s="421" t="n"/>
      <c r="AF719" s="421" t="n"/>
      <c r="AG719" s="421" t="n"/>
      <c r="AH719" s="421" t="n"/>
      <c r="AI719" s="421" t="n"/>
      <c r="AJ719" s="297" t="n"/>
      <c r="AK719" s="297" t="n"/>
      <c r="AL719" s="284" t="n"/>
      <c r="AM719" s="297" t="n"/>
      <c r="AN719" s="285" t="n"/>
      <c r="AO719" s="297" t="n"/>
      <c r="AP719" s="297" t="n"/>
      <c r="AQ719" s="297" t="n"/>
      <c r="AR719" s="297" t="n"/>
      <c r="AS719" s="297" t="n"/>
      <c r="AT719" s="285" t="inlineStr">
        <is>
          <t>0</t>
        </is>
      </c>
      <c r="AU719" s="297" t="inlineStr">
        <is>
          <t>0</t>
        </is>
      </c>
      <c r="AV719" s="297" t="inlineStr">
        <is>
          <t>0</t>
        </is>
      </c>
      <c r="AW719" s="297" t="inlineStr">
        <is>
          <t>0</t>
        </is>
      </c>
      <c r="AX719" s="297" t="inlineStr">
        <is>
          <t>0</t>
        </is>
      </c>
      <c r="AY719" s="286" t="inlineStr">
        <is>
          <t>0</t>
        </is>
      </c>
      <c r="AZ719" s="286" t="inlineStr">
        <is>
          <t>0</t>
        </is>
      </c>
      <c r="BA719" s="287" t="inlineStr">
        <is>
          <t>0</t>
        </is>
      </c>
      <c r="BB719" s="286" t="inlineStr">
        <is>
          <t>0</t>
        </is>
      </c>
      <c r="BC719" s="286" t="inlineStr">
        <is>
          <t>0</t>
        </is>
      </c>
      <c r="BD719" s="286" t="inlineStr">
        <is>
          <t>0</t>
        </is>
      </c>
      <c r="BE719" s="286" t="inlineStr">
        <is>
          <t>0</t>
        </is>
      </c>
      <c r="BF719" s="286" t="inlineStr">
        <is>
          <t>0</t>
        </is>
      </c>
      <c r="BG719" s="286" t="inlineStr">
        <is>
          <t>0</t>
        </is>
      </c>
      <c r="BH719" s="297" t="inlineStr">
        <is>
          <t>0</t>
        </is>
      </c>
      <c r="BI719" s="297" t="inlineStr">
        <is>
          <t>0</t>
        </is>
      </c>
      <c r="BJ719" s="297" t="inlineStr">
        <is>
          <t>0</t>
        </is>
      </c>
      <c r="BK719" s="297" t="inlineStr">
        <is>
          <t>0</t>
        </is>
      </c>
      <c r="BL719" s="297" t="inlineStr">
        <is>
          <t>0</t>
        </is>
      </c>
      <c r="BM719" s="297" t="inlineStr">
        <is>
          <t>0</t>
        </is>
      </c>
      <c r="BN719" s="297" t="inlineStr">
        <is>
          <t>0</t>
        </is>
      </c>
      <c r="BO719" s="285" t="inlineStr">
        <is>
          <t>0</t>
        </is>
      </c>
      <c r="BP719" s="297" t="inlineStr">
        <is>
          <t>0</t>
        </is>
      </c>
      <c r="BQ719" s="297" t="inlineStr">
        <is>
          <t>0</t>
        </is>
      </c>
      <c r="BR719" s="297" t="inlineStr">
        <is>
          <t>0</t>
        </is>
      </c>
      <c r="BS719" s="297" t="inlineStr">
        <is>
          <t>0</t>
        </is>
      </c>
      <c r="BT719" s="297" t="inlineStr">
        <is>
          <t>0</t>
        </is>
      </c>
      <c r="BU719" s="297" t="inlineStr">
        <is>
          <t>0</t>
        </is>
      </c>
      <c r="BV719" s="297" t="inlineStr">
        <is>
          <t>0</t>
        </is>
      </c>
      <c r="BW719" s="288" t="inlineStr">
        <is>
          <t>0</t>
        </is>
      </c>
      <c r="BX719" s="276">
        <f>SUM(IF(COUNTIF(#REF!, "*1.*"), 2, 0), IF(COUNTIF(#REF!, "*2.*"), 2, 0), IF(COUNTIF(#REF!, "*3.*"), 2, 0), IF(COUNTIF(#REF!, "*4.*"), 2, 0), IF(COUNTIF(#REF!, "*5.*"), 2, 0), IF(COUNTIF(#REF!, "*6.*"), 2, 0))</f>
        <v/>
      </c>
      <c r="BY719" s="277">
        <f t="array" ref="BY719">SUM(VALUE(AT719),VALUE(AU719),VALUE(AV719),VALUE(AW719),VALUE(AX719),VALUE(AY719),VALUE(AZ719),VALUE(BB719),VALUE(BC719),VALUE(BD719),VALUE(BE719),VALUE(BF719),VALUE(BG719),VALUE(BH719),VALUE(BI719),VALUE(BJ719),VALUE(BK719),VALUE(BL719),VALUE(BM719),VALUE(BN719),VALUE(BO719),VALUE(BP719),VALUE(BQ719),VALUE(BR719),VALUE(BS719),VALUE(BT719),VALUE(BU719),VALUE(BV719),VALUE(BW719))</f>
        <v/>
      </c>
      <c r="BZ719" s="303" t="n"/>
      <c r="CA719" s="303" t="n"/>
      <c r="CB719" s="303" t="n"/>
      <c r="CC719" s="303" t="n"/>
      <c r="CD719" s="303" t="n"/>
      <c r="CE719" s="303" t="n"/>
      <c r="CF719" s="303" t="n"/>
      <c r="CG719" s="303" t="n"/>
      <c r="CH719" s="303" t="n"/>
      <c r="CI719" s="303" t="n"/>
      <c r="CJ719" s="303" t="n"/>
      <c r="CK719" s="303" t="n"/>
      <c r="CL719" s="303" t="n"/>
      <c r="CM719" s="303" t="n"/>
      <c r="CN719" s="303" t="n"/>
      <c r="CO719" s="303" t="n"/>
      <c r="CP719" s="303" t="n"/>
      <c r="CQ719" s="303" t="n"/>
      <c r="CR719" s="279" t="inlineStr"/>
      <c r="CS719" s="280">
        <f>AVERAGE(Value(BY719),value(CR719))</f>
        <v/>
      </c>
      <c r="CT719" s="421">
        <f>(IF(OR(MediaScorecard!BH720="x", MediaScorecard!BI720="x",MediaScorecard!BJ720="x",MediaScorecard!BK720="x",MediaScorecard!BL720="x"),1, 2))</f>
        <v/>
      </c>
      <c r="CU719" s="304" t="n"/>
      <c r="CV719" s="304" t="n"/>
      <c r="CW719" s="304" t="n"/>
      <c r="CX719" s="305" t="n"/>
      <c r="CY719" s="304" t="n"/>
      <c r="CZ719" s="304" t="n"/>
      <c r="DA719" s="304" t="n"/>
    </row>
    <row r="720" ht="21" customHeight="1" s="590">
      <c r="A720" s="421" t="n"/>
      <c r="B720" s="270" t="n"/>
      <c r="C720" s="266" t="n"/>
      <c r="D720" s="267" t="inlineStr"/>
      <c r="E720" s="267" t="inlineStr"/>
      <c r="F720" s="268" t="inlineStr"/>
      <c r="G720" s="421" t="n"/>
      <c r="H720" s="269" t="n"/>
      <c r="I720" s="421" t="n"/>
      <c r="J720" s="421" t="n"/>
      <c r="K720" s="421" t="n"/>
      <c r="L720" s="421" t="n"/>
      <c r="M720" s="421" t="n"/>
      <c r="N720" s="421" t="n"/>
      <c r="O720" s="421" t="n"/>
      <c r="P720" s="421" t="n"/>
      <c r="Q720" s="421" t="n"/>
      <c r="R720" s="270" t="n"/>
      <c r="S720" s="421" t="n"/>
      <c r="T720" s="421" t="n"/>
      <c r="U720" s="421" t="n"/>
      <c r="V720" s="421" t="n"/>
      <c r="W720" s="421" t="n"/>
      <c r="X720" s="421" t="n"/>
      <c r="Y720" s="421" t="n"/>
      <c r="Z720" s="421" t="n"/>
      <c r="AA720" s="421" t="n"/>
      <c r="AB720" s="421" t="n"/>
      <c r="AC720" s="421" t="n"/>
      <c r="AD720" s="421" t="n"/>
      <c r="AE720" s="421" t="n"/>
      <c r="AF720" s="421" t="n"/>
      <c r="AG720" s="421" t="n"/>
      <c r="AH720" s="421" t="n"/>
      <c r="AI720" s="421" t="n"/>
      <c r="AJ720" s="297" t="n"/>
      <c r="AK720" s="297" t="n"/>
      <c r="AL720" s="284" t="n"/>
      <c r="AM720" s="297" t="n"/>
      <c r="AN720" s="285" t="n"/>
      <c r="AO720" s="297" t="n"/>
      <c r="AP720" s="297" t="n"/>
      <c r="AQ720" s="297" t="n"/>
      <c r="AR720" s="297" t="n"/>
      <c r="AS720" s="297" t="n"/>
      <c r="AT720" s="285" t="inlineStr">
        <is>
          <t>0</t>
        </is>
      </c>
      <c r="AU720" s="297" t="inlineStr">
        <is>
          <t>0</t>
        </is>
      </c>
      <c r="AV720" s="297" t="inlineStr">
        <is>
          <t>0</t>
        </is>
      </c>
      <c r="AW720" s="297" t="inlineStr">
        <is>
          <t>0</t>
        </is>
      </c>
      <c r="AX720" s="297" t="inlineStr">
        <is>
          <t>0</t>
        </is>
      </c>
      <c r="AY720" s="286" t="inlineStr">
        <is>
          <t>0</t>
        </is>
      </c>
      <c r="AZ720" s="286" t="inlineStr">
        <is>
          <t>0</t>
        </is>
      </c>
      <c r="BA720" s="287" t="inlineStr">
        <is>
          <t>0</t>
        </is>
      </c>
      <c r="BB720" s="286" t="inlineStr">
        <is>
          <t>0</t>
        </is>
      </c>
      <c r="BC720" s="286" t="inlineStr">
        <is>
          <t>0</t>
        </is>
      </c>
      <c r="BD720" s="286" t="inlineStr">
        <is>
          <t>0</t>
        </is>
      </c>
      <c r="BE720" s="286" t="inlineStr">
        <is>
          <t>0</t>
        </is>
      </c>
      <c r="BF720" s="286" t="inlineStr">
        <is>
          <t>0</t>
        </is>
      </c>
      <c r="BG720" s="286" t="inlineStr">
        <is>
          <t>0</t>
        </is>
      </c>
      <c r="BH720" s="297" t="inlineStr">
        <is>
          <t>0</t>
        </is>
      </c>
      <c r="BI720" s="297" t="inlineStr">
        <is>
          <t>0</t>
        </is>
      </c>
      <c r="BJ720" s="297" t="inlineStr">
        <is>
          <t>0</t>
        </is>
      </c>
      <c r="BK720" s="297" t="inlineStr">
        <is>
          <t>0</t>
        </is>
      </c>
      <c r="BL720" s="297" t="inlineStr">
        <is>
          <t>0</t>
        </is>
      </c>
      <c r="BM720" s="297" t="inlineStr">
        <is>
          <t>0</t>
        </is>
      </c>
      <c r="BN720" s="297" t="inlineStr">
        <is>
          <t>0</t>
        </is>
      </c>
      <c r="BO720" s="285" t="inlineStr">
        <is>
          <t>0</t>
        </is>
      </c>
      <c r="BP720" s="297" t="inlineStr">
        <is>
          <t>0</t>
        </is>
      </c>
      <c r="BQ720" s="297" t="inlineStr">
        <is>
          <t>0</t>
        </is>
      </c>
      <c r="BR720" s="297" t="inlineStr">
        <is>
          <t>0</t>
        </is>
      </c>
      <c r="BS720" s="297" t="inlineStr">
        <is>
          <t>0</t>
        </is>
      </c>
      <c r="BT720" s="297" t="inlineStr">
        <is>
          <t>0</t>
        </is>
      </c>
      <c r="BU720" s="297" t="inlineStr">
        <is>
          <t>0</t>
        </is>
      </c>
      <c r="BV720" s="297" t="inlineStr">
        <is>
          <t>0</t>
        </is>
      </c>
      <c r="BW720" s="288" t="inlineStr">
        <is>
          <t>0</t>
        </is>
      </c>
      <c r="BX720" s="276">
        <f>SUM(IF(COUNTIF(#REF!, "*1.*"), 2, 0), IF(COUNTIF(#REF!, "*2.*"), 2, 0), IF(COUNTIF(#REF!, "*3.*"), 2, 0), IF(COUNTIF(#REF!, "*4.*"), 2, 0), IF(COUNTIF(#REF!, "*5.*"), 2, 0), IF(COUNTIF(#REF!, "*6.*"), 2, 0))</f>
        <v/>
      </c>
      <c r="BY720" s="277">
        <f t="array" ref="BY720">SUM(VALUE(AT720),VALUE(AU720),VALUE(AV720),VALUE(AW720),VALUE(AX720),VALUE(AY720),VALUE(AZ720),VALUE(BB720),VALUE(BC720),VALUE(BD720),VALUE(BE720),VALUE(BF720),VALUE(BG720),VALUE(BH720),VALUE(BI720),VALUE(BJ720),VALUE(BK720),VALUE(BL720),VALUE(BM720),VALUE(BN720),VALUE(BO720),VALUE(BP720),VALUE(BQ720),VALUE(BR720),VALUE(BS720),VALUE(BT720),VALUE(BU720),VALUE(BV720),VALUE(BW720))</f>
        <v/>
      </c>
      <c r="BZ720" s="303" t="n"/>
      <c r="CA720" s="303" t="n"/>
      <c r="CB720" s="303" t="n"/>
      <c r="CC720" s="303" t="n"/>
      <c r="CD720" s="303" t="n"/>
      <c r="CE720" s="303" t="n"/>
      <c r="CF720" s="303" t="n"/>
      <c r="CG720" s="303" t="n"/>
      <c r="CH720" s="303" t="n"/>
      <c r="CI720" s="303" t="n"/>
      <c r="CJ720" s="303" t="n"/>
      <c r="CK720" s="303" t="n"/>
      <c r="CL720" s="303" t="n"/>
      <c r="CM720" s="303" t="n"/>
      <c r="CN720" s="303" t="n"/>
      <c r="CO720" s="303" t="n"/>
      <c r="CP720" s="303" t="n"/>
      <c r="CQ720" s="303" t="n"/>
      <c r="CR720" s="279" t="inlineStr"/>
      <c r="CS720" s="280">
        <f>AVERAGE(Value(BY720),value(CR720))</f>
        <v/>
      </c>
      <c r="CT720" s="421">
        <f>(IF(OR(MediaScorecard!BH721="x", MediaScorecard!BI721="x",MediaScorecard!BJ721="x",MediaScorecard!BK721="x",MediaScorecard!BL721="x"),1, 2))</f>
        <v/>
      </c>
      <c r="CU720" s="304" t="n"/>
      <c r="CV720" s="304" t="n"/>
      <c r="CW720" s="304" t="n"/>
      <c r="CX720" s="305" t="n"/>
      <c r="CY720" s="304" t="n"/>
      <c r="CZ720" s="304" t="n"/>
      <c r="DA720" s="304" t="n"/>
    </row>
    <row r="721" ht="21" customHeight="1" s="590">
      <c r="A721" s="421" t="n"/>
      <c r="B721" s="270" t="n"/>
      <c r="C721" s="266" t="n"/>
      <c r="D721" s="267" t="inlineStr"/>
      <c r="E721" s="267" t="inlineStr"/>
      <c r="F721" s="268" t="inlineStr"/>
      <c r="G721" s="421" t="n"/>
      <c r="H721" s="269" t="n"/>
      <c r="I721" s="421" t="n"/>
      <c r="J721" s="421" t="n"/>
      <c r="K721" s="421" t="n"/>
      <c r="L721" s="421" t="n"/>
      <c r="M721" s="421" t="n"/>
      <c r="N721" s="421" t="n"/>
      <c r="O721" s="421" t="n"/>
      <c r="P721" s="421" t="n"/>
      <c r="Q721" s="421" t="n"/>
      <c r="R721" s="270" t="n"/>
      <c r="S721" s="421" t="n"/>
      <c r="T721" s="421" t="n"/>
      <c r="U721" s="421" t="n"/>
      <c r="V721" s="421" t="n"/>
      <c r="W721" s="421" t="n"/>
      <c r="X721" s="421" t="n"/>
      <c r="Y721" s="421" t="n"/>
      <c r="Z721" s="421" t="n"/>
      <c r="AA721" s="421" t="n"/>
      <c r="AB721" s="421" t="n"/>
      <c r="AC721" s="421" t="n"/>
      <c r="AD721" s="421" t="n"/>
      <c r="AE721" s="421" t="n"/>
      <c r="AF721" s="421" t="n"/>
      <c r="AG721" s="421" t="n"/>
      <c r="AH721" s="421" t="n"/>
      <c r="AI721" s="421" t="n"/>
      <c r="AJ721" s="297" t="n"/>
      <c r="AK721" s="297" t="n"/>
      <c r="AL721" s="284" t="n"/>
      <c r="AM721" s="297" t="n"/>
      <c r="AN721" s="285" t="n"/>
      <c r="AO721" s="297" t="n"/>
      <c r="AP721" s="297" t="n"/>
      <c r="AQ721" s="297" t="n"/>
      <c r="AR721" s="297" t="n"/>
      <c r="AS721" s="297" t="n"/>
      <c r="AT721" s="285" t="inlineStr">
        <is>
          <t>0</t>
        </is>
      </c>
      <c r="AU721" s="297" t="inlineStr">
        <is>
          <t>0</t>
        </is>
      </c>
      <c r="AV721" s="297" t="inlineStr">
        <is>
          <t>0</t>
        </is>
      </c>
      <c r="AW721" s="297" t="inlineStr">
        <is>
          <t>0</t>
        </is>
      </c>
      <c r="AX721" s="297" t="inlineStr">
        <is>
          <t>0</t>
        </is>
      </c>
      <c r="AY721" s="286" t="inlineStr">
        <is>
          <t>0</t>
        </is>
      </c>
      <c r="AZ721" s="286" t="inlineStr">
        <is>
          <t>0</t>
        </is>
      </c>
      <c r="BA721" s="287" t="inlineStr">
        <is>
          <t>0</t>
        </is>
      </c>
      <c r="BB721" s="286" t="inlineStr">
        <is>
          <t>0</t>
        </is>
      </c>
      <c r="BC721" s="286" t="inlineStr">
        <is>
          <t>0</t>
        </is>
      </c>
      <c r="BD721" s="286" t="inlineStr">
        <is>
          <t>0</t>
        </is>
      </c>
      <c r="BE721" s="286" t="inlineStr">
        <is>
          <t>0</t>
        </is>
      </c>
      <c r="BF721" s="286" t="inlineStr">
        <is>
          <t>0</t>
        </is>
      </c>
      <c r="BG721" s="286" t="inlineStr">
        <is>
          <t>0</t>
        </is>
      </c>
      <c r="BH721" s="297" t="inlineStr">
        <is>
          <t>0</t>
        </is>
      </c>
      <c r="BI721" s="297" t="inlineStr">
        <is>
          <t>0</t>
        </is>
      </c>
      <c r="BJ721" s="297" t="inlineStr">
        <is>
          <t>0</t>
        </is>
      </c>
      <c r="BK721" s="297" t="inlineStr">
        <is>
          <t>0</t>
        </is>
      </c>
      <c r="BL721" s="297" t="inlineStr">
        <is>
          <t>0</t>
        </is>
      </c>
      <c r="BM721" s="297" t="inlineStr">
        <is>
          <t>0</t>
        </is>
      </c>
      <c r="BN721" s="297" t="inlineStr">
        <is>
          <t>0</t>
        </is>
      </c>
      <c r="BO721" s="285" t="inlineStr">
        <is>
          <t>0</t>
        </is>
      </c>
      <c r="BP721" s="297" t="inlineStr">
        <is>
          <t>0</t>
        </is>
      </c>
      <c r="BQ721" s="297" t="inlineStr">
        <is>
          <t>0</t>
        </is>
      </c>
      <c r="BR721" s="297" t="inlineStr">
        <is>
          <t>0</t>
        </is>
      </c>
      <c r="BS721" s="297" t="inlineStr">
        <is>
          <t>0</t>
        </is>
      </c>
      <c r="BT721" s="297" t="inlineStr">
        <is>
          <t>0</t>
        </is>
      </c>
      <c r="BU721" s="297" t="inlineStr">
        <is>
          <t>0</t>
        </is>
      </c>
      <c r="BV721" s="297" t="inlineStr">
        <is>
          <t>0</t>
        </is>
      </c>
      <c r="BW721" s="288" t="inlineStr">
        <is>
          <t>0</t>
        </is>
      </c>
      <c r="BX721" s="276">
        <f>SUM(IF(COUNTIF(#REF!, "*1.*"), 2, 0), IF(COUNTIF(#REF!, "*2.*"), 2, 0), IF(COUNTIF(#REF!, "*3.*"), 2, 0), IF(COUNTIF(#REF!, "*4.*"), 2, 0), IF(COUNTIF(#REF!, "*5.*"), 2, 0), IF(COUNTIF(#REF!, "*6.*"), 2, 0))</f>
        <v/>
      </c>
      <c r="BY721" s="277">
        <f t="array" ref="BY721">SUM(VALUE(AT721),VALUE(AU721),VALUE(AV721),VALUE(AW721),VALUE(AX721),VALUE(AY721),VALUE(AZ721),VALUE(BB721),VALUE(BC721),VALUE(BD721),VALUE(BE721),VALUE(BF721),VALUE(BG721),VALUE(BH721),VALUE(BI721),VALUE(BJ721),VALUE(BK721),VALUE(BL721),VALUE(BM721),VALUE(BN721),VALUE(BO721),VALUE(BP721),VALUE(BQ721),VALUE(BR721),VALUE(BS721),VALUE(BT721),VALUE(BU721),VALUE(BV721),VALUE(BW721))</f>
        <v/>
      </c>
      <c r="BZ721" s="307" t="n"/>
      <c r="CA721" s="307" t="n"/>
      <c r="CB721" s="307" t="n"/>
      <c r="CC721" s="307" t="n"/>
      <c r="CD721" s="307" t="n"/>
      <c r="CE721" s="307" t="n"/>
      <c r="CF721" s="307" t="n"/>
      <c r="CG721" s="307" t="n"/>
      <c r="CH721" s="307" t="n"/>
      <c r="CI721" s="307" t="n"/>
      <c r="CJ721" s="307" t="n"/>
      <c r="CK721" s="307" t="n"/>
      <c r="CL721" s="307" t="n"/>
      <c r="CM721" s="307" t="n"/>
      <c r="CN721" s="307" t="n"/>
      <c r="CO721" s="307" t="n"/>
      <c r="CP721" s="307" t="n"/>
      <c r="CQ721" s="307" t="n"/>
      <c r="CR721" s="279" t="inlineStr"/>
      <c r="CS721" s="280">
        <f>AVERAGE(Value(BY721),value(CR721))</f>
        <v/>
      </c>
      <c r="CT721" s="421">
        <f>(IF(OR(MediaScorecard!BH722="x", MediaScorecard!BI722="x",MediaScorecard!BJ722="x",MediaScorecard!BK722="x",MediaScorecard!BL722="x"),1, 2))</f>
        <v/>
      </c>
      <c r="CU721" s="308" t="n"/>
      <c r="CV721" s="308" t="n"/>
      <c r="CW721" s="308" t="n"/>
      <c r="CX721" s="309" t="n"/>
      <c r="CY721" s="308" t="n"/>
      <c r="CZ721" s="308" t="n"/>
      <c r="DA721" s="308" t="n"/>
    </row>
    <row r="722" ht="21" customHeight="1" s="590">
      <c r="A722" s="421" t="n"/>
      <c r="B722" s="270" t="n"/>
      <c r="C722" s="266" t="n"/>
      <c r="D722" s="267" t="inlineStr"/>
      <c r="E722" s="267" t="inlineStr"/>
      <c r="F722" s="268" t="inlineStr"/>
      <c r="G722" s="421" t="n"/>
      <c r="H722" s="269" t="n"/>
      <c r="I722" s="421" t="n"/>
      <c r="J722" s="421" t="n"/>
      <c r="K722" s="421" t="n"/>
      <c r="L722" s="421" t="n"/>
      <c r="M722" s="421" t="n"/>
      <c r="N722" s="421" t="n"/>
      <c r="O722" s="421" t="n"/>
      <c r="P722" s="421" t="n"/>
      <c r="Q722" s="421" t="n"/>
      <c r="R722" s="270" t="n"/>
      <c r="S722" s="421" t="n"/>
      <c r="T722" s="421" t="n"/>
      <c r="U722" s="421" t="n"/>
      <c r="V722" s="421" t="n"/>
      <c r="W722" s="421" t="n"/>
      <c r="X722" s="421" t="n"/>
      <c r="Y722" s="421" t="n"/>
      <c r="Z722" s="421" t="n"/>
      <c r="AA722" s="421" t="n"/>
      <c r="AB722" s="421" t="n"/>
      <c r="AC722" s="421" t="n"/>
      <c r="AD722" s="421" t="n"/>
      <c r="AE722" s="421" t="n"/>
      <c r="AF722" s="421" t="n"/>
      <c r="AG722" s="421" t="n"/>
      <c r="AH722" s="421" t="n"/>
      <c r="AI722" s="421" t="n"/>
      <c r="AJ722" s="297" t="n"/>
      <c r="AK722" s="297" t="n"/>
      <c r="AL722" s="284" t="n"/>
      <c r="AM722" s="297" t="n"/>
      <c r="AN722" s="285" t="n"/>
      <c r="AO722" s="297" t="n"/>
      <c r="AP722" s="297" t="n"/>
      <c r="AQ722" s="297" t="n"/>
      <c r="AR722" s="297" t="n"/>
      <c r="AS722" s="297" t="n"/>
      <c r="AT722" s="285" t="inlineStr">
        <is>
          <t>0</t>
        </is>
      </c>
      <c r="AU722" s="297" t="inlineStr">
        <is>
          <t>0</t>
        </is>
      </c>
      <c r="AV722" s="297" t="inlineStr">
        <is>
          <t>0</t>
        </is>
      </c>
      <c r="AW722" s="297" t="inlineStr">
        <is>
          <t>0</t>
        </is>
      </c>
      <c r="AX722" s="297" t="inlineStr">
        <is>
          <t>0</t>
        </is>
      </c>
      <c r="AY722" s="286" t="inlineStr">
        <is>
          <t>0</t>
        </is>
      </c>
      <c r="AZ722" s="286" t="inlineStr">
        <is>
          <t>0</t>
        </is>
      </c>
      <c r="BA722" s="287" t="inlineStr">
        <is>
          <t>0</t>
        </is>
      </c>
      <c r="BB722" s="286" t="inlineStr">
        <is>
          <t>0</t>
        </is>
      </c>
      <c r="BC722" s="286" t="inlineStr">
        <is>
          <t>0</t>
        </is>
      </c>
      <c r="BD722" s="286" t="inlineStr">
        <is>
          <t>0</t>
        </is>
      </c>
      <c r="BE722" s="286" t="inlineStr">
        <is>
          <t>0</t>
        </is>
      </c>
      <c r="BF722" s="286" t="inlineStr">
        <is>
          <t>0</t>
        </is>
      </c>
      <c r="BG722" s="286" t="inlineStr">
        <is>
          <t>0</t>
        </is>
      </c>
      <c r="BH722" s="297" t="inlineStr">
        <is>
          <t>0</t>
        </is>
      </c>
      <c r="BI722" s="297" t="inlineStr">
        <is>
          <t>0</t>
        </is>
      </c>
      <c r="BJ722" s="297" t="inlineStr">
        <is>
          <t>0</t>
        </is>
      </c>
      <c r="BK722" s="297" t="inlineStr">
        <is>
          <t>0</t>
        </is>
      </c>
      <c r="BL722" s="297" t="inlineStr">
        <is>
          <t>0</t>
        </is>
      </c>
      <c r="BM722" s="297" t="inlineStr">
        <is>
          <t>0</t>
        </is>
      </c>
      <c r="BN722" s="297" t="inlineStr">
        <is>
          <t>0</t>
        </is>
      </c>
      <c r="BO722" s="285" t="inlineStr">
        <is>
          <t>0</t>
        </is>
      </c>
      <c r="BP722" s="297" t="inlineStr">
        <is>
          <t>0</t>
        </is>
      </c>
      <c r="BQ722" s="297" t="inlineStr">
        <is>
          <t>0</t>
        </is>
      </c>
      <c r="BR722" s="297" t="inlineStr">
        <is>
          <t>0</t>
        </is>
      </c>
      <c r="BS722" s="297" t="inlineStr">
        <is>
          <t>0</t>
        </is>
      </c>
      <c r="BT722" s="297" t="inlineStr">
        <is>
          <t>0</t>
        </is>
      </c>
      <c r="BU722" s="297" t="inlineStr">
        <is>
          <t>0</t>
        </is>
      </c>
      <c r="BV722" s="297" t="inlineStr">
        <is>
          <t>0</t>
        </is>
      </c>
      <c r="BW722" s="288" t="inlineStr">
        <is>
          <t>0</t>
        </is>
      </c>
      <c r="BX722" s="276">
        <f>SUM(IF(COUNTIF(#REF!, "*1.*"), 2, 0), IF(COUNTIF(#REF!, "*2.*"), 2, 0), IF(COUNTIF(#REF!, "*3.*"), 2, 0), IF(COUNTIF(#REF!, "*4.*"), 2, 0), IF(COUNTIF(#REF!, "*5.*"), 2, 0), IF(COUNTIF(#REF!, "*6.*"), 2, 0))</f>
        <v/>
      </c>
      <c r="BY722" s="277">
        <f t="array" ref="BY722">SUM(VALUE(AT722),VALUE(AU722),VALUE(AV722),VALUE(AW722),VALUE(AX722),VALUE(AY722),VALUE(AZ722),VALUE(BB722),VALUE(BC722),VALUE(BD722),VALUE(BE722),VALUE(BF722),VALUE(BG722),VALUE(BH722),VALUE(BI722),VALUE(BJ722),VALUE(BK722),VALUE(BL722),VALUE(BM722),VALUE(BN722),VALUE(BO722),VALUE(BP722),VALUE(BQ722),VALUE(BR722),VALUE(BS722),VALUE(BT722),VALUE(BU722),VALUE(BV722),VALUE(BW722))</f>
        <v/>
      </c>
      <c r="BZ722" s="307" t="n"/>
      <c r="CA722" s="307" t="n"/>
      <c r="CB722" s="307" t="n"/>
      <c r="CC722" s="307" t="n"/>
      <c r="CD722" s="307" t="n"/>
      <c r="CE722" s="307" t="n"/>
      <c r="CF722" s="307" t="n"/>
      <c r="CG722" s="307" t="n"/>
      <c r="CH722" s="307" t="n"/>
      <c r="CI722" s="307" t="n"/>
      <c r="CJ722" s="307" t="n"/>
      <c r="CK722" s="307" t="n"/>
      <c r="CL722" s="307" t="n"/>
      <c r="CM722" s="307" t="n"/>
      <c r="CN722" s="307" t="n"/>
      <c r="CO722" s="307" t="n"/>
      <c r="CP722" s="307" t="n"/>
      <c r="CQ722" s="307" t="n"/>
      <c r="CR722" s="279" t="inlineStr"/>
      <c r="CS722" s="280">
        <f>AVERAGE(Value(BY722),value(CR722))</f>
        <v/>
      </c>
      <c r="CT722" s="421">
        <f>(IF(OR(MediaScorecard!BH723="x", MediaScorecard!BI723="x",MediaScorecard!BJ723="x",MediaScorecard!BK723="x",MediaScorecard!BL723="x"),1, 2))</f>
        <v/>
      </c>
      <c r="CU722" s="308" t="n"/>
      <c r="CV722" s="308" t="n"/>
      <c r="CW722" s="308" t="n"/>
      <c r="CX722" s="309" t="n"/>
      <c r="CY722" s="308" t="n"/>
      <c r="CZ722" s="308" t="n"/>
      <c r="DA722" s="308" t="n"/>
    </row>
    <row r="723" ht="21" customHeight="1" s="590">
      <c r="A723" s="421" t="n"/>
      <c r="B723" s="270" t="n"/>
      <c r="C723" s="266" t="n"/>
      <c r="D723" s="267" t="inlineStr"/>
      <c r="E723" s="267" t="inlineStr"/>
      <c r="F723" s="268" t="inlineStr"/>
      <c r="G723" s="421" t="n"/>
      <c r="H723" s="269" t="n"/>
      <c r="I723" s="421" t="n"/>
      <c r="J723" s="421" t="n"/>
      <c r="K723" s="421" t="n"/>
      <c r="L723" s="421" t="n"/>
      <c r="M723" s="421" t="n"/>
      <c r="N723" s="421" t="n"/>
      <c r="O723" s="421" t="n"/>
      <c r="P723" s="421" t="n"/>
      <c r="Q723" s="421" t="n"/>
      <c r="R723" s="270" t="n"/>
      <c r="S723" s="421" t="n"/>
      <c r="T723" s="421" t="n"/>
      <c r="U723" s="421" t="n"/>
      <c r="V723" s="421" t="n"/>
      <c r="W723" s="421" t="n"/>
      <c r="X723" s="421" t="n"/>
      <c r="Y723" s="421" t="n"/>
      <c r="Z723" s="421" t="n"/>
      <c r="AA723" s="421" t="n"/>
      <c r="AB723" s="421" t="n"/>
      <c r="AC723" s="421" t="n"/>
      <c r="AD723" s="421" t="n"/>
      <c r="AE723" s="421" t="n"/>
      <c r="AF723" s="421" t="n"/>
      <c r="AG723" s="421" t="n"/>
      <c r="AH723" s="421" t="n"/>
      <c r="AI723" s="421" t="n"/>
      <c r="AJ723" s="297" t="n"/>
      <c r="AK723" s="297" t="n"/>
      <c r="AL723" s="284" t="n"/>
      <c r="AM723" s="297" t="n"/>
      <c r="AN723" s="285" t="n"/>
      <c r="AO723" s="297" t="n"/>
      <c r="AP723" s="297" t="n"/>
      <c r="AQ723" s="297" t="n"/>
      <c r="AR723" s="297" t="n"/>
      <c r="AS723" s="297" t="n"/>
      <c r="AT723" s="285" t="inlineStr">
        <is>
          <t>0</t>
        </is>
      </c>
      <c r="AU723" s="297" t="inlineStr">
        <is>
          <t>0</t>
        </is>
      </c>
      <c r="AV723" s="297" t="inlineStr">
        <is>
          <t>0</t>
        </is>
      </c>
      <c r="AW723" s="297" t="inlineStr">
        <is>
          <t>0</t>
        </is>
      </c>
      <c r="AX723" s="297" t="inlineStr">
        <is>
          <t>0</t>
        </is>
      </c>
      <c r="AY723" s="286" t="inlineStr">
        <is>
          <t>0</t>
        </is>
      </c>
      <c r="AZ723" s="286" t="inlineStr">
        <is>
          <t>0</t>
        </is>
      </c>
      <c r="BA723" s="287" t="inlineStr">
        <is>
          <t>0</t>
        </is>
      </c>
      <c r="BB723" s="286" t="inlineStr">
        <is>
          <t>0</t>
        </is>
      </c>
      <c r="BC723" s="286" t="inlineStr">
        <is>
          <t>0</t>
        </is>
      </c>
      <c r="BD723" s="286" t="inlineStr">
        <is>
          <t>0</t>
        </is>
      </c>
      <c r="BE723" s="286" t="inlineStr">
        <is>
          <t>0</t>
        </is>
      </c>
      <c r="BF723" s="286" t="inlineStr">
        <is>
          <t>0</t>
        </is>
      </c>
      <c r="BG723" s="286" t="inlineStr">
        <is>
          <t>0</t>
        </is>
      </c>
      <c r="BH723" s="297" t="inlineStr">
        <is>
          <t>0</t>
        </is>
      </c>
      <c r="BI723" s="297" t="inlineStr">
        <is>
          <t>0</t>
        </is>
      </c>
      <c r="BJ723" s="297" t="inlineStr">
        <is>
          <t>0</t>
        </is>
      </c>
      <c r="BK723" s="297" t="inlineStr">
        <is>
          <t>0</t>
        </is>
      </c>
      <c r="BL723" s="297" t="inlineStr">
        <is>
          <t>0</t>
        </is>
      </c>
      <c r="BM723" s="297" t="inlineStr">
        <is>
          <t>0</t>
        </is>
      </c>
      <c r="BN723" s="297" t="inlineStr">
        <is>
          <t>0</t>
        </is>
      </c>
      <c r="BO723" s="285" t="inlineStr">
        <is>
          <t>0</t>
        </is>
      </c>
      <c r="BP723" s="297" t="inlineStr">
        <is>
          <t>0</t>
        </is>
      </c>
      <c r="BQ723" s="297" t="inlineStr">
        <is>
          <t>0</t>
        </is>
      </c>
      <c r="BR723" s="297" t="inlineStr">
        <is>
          <t>0</t>
        </is>
      </c>
      <c r="BS723" s="297" t="inlineStr">
        <is>
          <t>0</t>
        </is>
      </c>
      <c r="BT723" s="297" t="inlineStr">
        <is>
          <t>0</t>
        </is>
      </c>
      <c r="BU723" s="297" t="inlineStr">
        <is>
          <t>0</t>
        </is>
      </c>
      <c r="BV723" s="297" t="inlineStr">
        <is>
          <t>0</t>
        </is>
      </c>
      <c r="BW723" s="288" t="inlineStr">
        <is>
          <t>0</t>
        </is>
      </c>
      <c r="BX723" s="276">
        <f>SUM(IF(COUNTIF(#REF!, "*1.*"), 2, 0), IF(COUNTIF(#REF!, "*2.*"), 2, 0), IF(COUNTIF(#REF!, "*3.*"), 2, 0), IF(COUNTIF(#REF!, "*4.*"), 2, 0), IF(COUNTIF(#REF!, "*5.*"), 2, 0), IF(COUNTIF(#REF!, "*6.*"), 2, 0))</f>
        <v/>
      </c>
      <c r="BY723" s="277">
        <f t="array" ref="BY723">SUM(VALUE(AT723),VALUE(AU723),VALUE(AV723),VALUE(AW723),VALUE(AX723),VALUE(AY723),VALUE(AZ723),VALUE(BB723),VALUE(BC723),VALUE(BD723),VALUE(BE723),VALUE(BF723),VALUE(BG723),VALUE(BH723),VALUE(BI723),VALUE(BJ723),VALUE(BK723),VALUE(BL723),VALUE(BM723),VALUE(BN723),VALUE(BO723),VALUE(BP723),VALUE(BQ723),VALUE(BR723),VALUE(BS723),VALUE(BT723),VALUE(BU723),VALUE(BV723),VALUE(BW723))</f>
        <v/>
      </c>
      <c r="BZ723" s="307" t="n"/>
      <c r="CA723" s="307" t="n"/>
      <c r="CB723" s="307" t="n"/>
      <c r="CC723" s="307" t="n"/>
      <c r="CD723" s="307" t="n"/>
      <c r="CE723" s="307" t="n"/>
      <c r="CF723" s="307" t="n"/>
      <c r="CG723" s="307" t="n"/>
      <c r="CH723" s="307" t="n"/>
      <c r="CI723" s="307" t="n"/>
      <c r="CJ723" s="307" t="n"/>
      <c r="CK723" s="307" t="n"/>
      <c r="CL723" s="307" t="n"/>
      <c r="CM723" s="307" t="n"/>
      <c r="CN723" s="307" t="n"/>
      <c r="CO723" s="307" t="n"/>
      <c r="CP723" s="307" t="n"/>
      <c r="CQ723" s="307" t="n"/>
      <c r="CR723" s="279" t="inlineStr"/>
      <c r="CS723" s="280">
        <f>AVERAGE(Value(BY723),value(CR723))</f>
        <v/>
      </c>
      <c r="CT723" s="421">
        <f>(IF(OR(MediaScorecard!BH724="x", MediaScorecard!BI724="x",MediaScorecard!BJ724="x",MediaScorecard!BK724="x",MediaScorecard!BL724="x"),1, 2))</f>
        <v/>
      </c>
      <c r="CU723" s="308" t="n"/>
      <c r="CV723" s="308" t="n"/>
      <c r="CW723" s="308" t="n"/>
      <c r="CX723" s="309" t="n"/>
      <c r="CY723" s="308" t="n"/>
      <c r="CZ723" s="308" t="n"/>
      <c r="DA723" s="308" t="n"/>
    </row>
    <row r="724" ht="21" customHeight="1" s="590">
      <c r="A724" s="421" t="n"/>
      <c r="B724" s="270" t="n"/>
      <c r="C724" s="266" t="n"/>
      <c r="D724" s="267" t="inlineStr"/>
      <c r="E724" s="267" t="inlineStr"/>
      <c r="F724" s="268" t="inlineStr"/>
      <c r="G724" s="421" t="n"/>
      <c r="H724" s="269" t="n"/>
      <c r="I724" s="421" t="n"/>
      <c r="J724" s="421" t="n"/>
      <c r="K724" s="421" t="n"/>
      <c r="L724" s="421" t="n"/>
      <c r="M724" s="421" t="n"/>
      <c r="N724" s="421" t="n"/>
      <c r="O724" s="421" t="n"/>
      <c r="P724" s="421" t="n"/>
      <c r="Q724" s="421" t="n"/>
      <c r="R724" s="270" t="n"/>
      <c r="S724" s="421" t="n"/>
      <c r="T724" s="421" t="n"/>
      <c r="U724" s="421" t="n"/>
      <c r="V724" s="421" t="n"/>
      <c r="W724" s="421" t="n"/>
      <c r="X724" s="421" t="n"/>
      <c r="Y724" s="421" t="n"/>
      <c r="Z724" s="421" t="n"/>
      <c r="AA724" s="421" t="n"/>
      <c r="AB724" s="421" t="n"/>
      <c r="AC724" s="421" t="n"/>
      <c r="AD724" s="421" t="n"/>
      <c r="AE724" s="421" t="n"/>
      <c r="AF724" s="421" t="n"/>
      <c r="AG724" s="421" t="n"/>
      <c r="AH724" s="421" t="n"/>
      <c r="AI724" s="421" t="n"/>
      <c r="AJ724" s="297" t="n"/>
      <c r="AK724" s="297" t="n"/>
      <c r="AL724" s="284" t="n"/>
      <c r="AM724" s="297" t="n"/>
      <c r="AN724" s="285" t="n"/>
      <c r="AO724" s="297" t="n"/>
      <c r="AP724" s="297" t="n"/>
      <c r="AQ724" s="297" t="n"/>
      <c r="AR724" s="297" t="n"/>
      <c r="AS724" s="297" t="n"/>
      <c r="AT724" s="285" t="inlineStr">
        <is>
          <t>0</t>
        </is>
      </c>
      <c r="AU724" s="297" t="inlineStr">
        <is>
          <t>0</t>
        </is>
      </c>
      <c r="AV724" s="297" t="inlineStr">
        <is>
          <t>0</t>
        </is>
      </c>
      <c r="AW724" s="297" t="inlineStr">
        <is>
          <t>0</t>
        </is>
      </c>
      <c r="AX724" s="297" t="inlineStr">
        <is>
          <t>0</t>
        </is>
      </c>
      <c r="AY724" s="286" t="inlineStr">
        <is>
          <t>0</t>
        </is>
      </c>
      <c r="AZ724" s="286" t="inlineStr">
        <is>
          <t>0</t>
        </is>
      </c>
      <c r="BA724" s="287" t="inlineStr">
        <is>
          <t>0</t>
        </is>
      </c>
      <c r="BB724" s="286" t="inlineStr">
        <is>
          <t>0</t>
        </is>
      </c>
      <c r="BC724" s="286" t="inlineStr">
        <is>
          <t>0</t>
        </is>
      </c>
      <c r="BD724" s="286" t="inlineStr">
        <is>
          <t>0</t>
        </is>
      </c>
      <c r="BE724" s="286" t="inlineStr">
        <is>
          <t>0</t>
        </is>
      </c>
      <c r="BF724" s="286" t="inlineStr">
        <is>
          <t>0</t>
        </is>
      </c>
      <c r="BG724" s="286" t="inlineStr">
        <is>
          <t>0</t>
        </is>
      </c>
      <c r="BH724" s="297" t="inlineStr">
        <is>
          <t>0</t>
        </is>
      </c>
      <c r="BI724" s="297" t="inlineStr">
        <is>
          <t>0</t>
        </is>
      </c>
      <c r="BJ724" s="297" t="inlineStr">
        <is>
          <t>0</t>
        </is>
      </c>
      <c r="BK724" s="297" t="inlineStr">
        <is>
          <t>0</t>
        </is>
      </c>
      <c r="BL724" s="297" t="inlineStr">
        <is>
          <t>0</t>
        </is>
      </c>
      <c r="BM724" s="297" t="inlineStr">
        <is>
          <t>0</t>
        </is>
      </c>
      <c r="BN724" s="297" t="inlineStr">
        <is>
          <t>0</t>
        </is>
      </c>
      <c r="BO724" s="285" t="inlineStr">
        <is>
          <t>0</t>
        </is>
      </c>
      <c r="BP724" s="297" t="inlineStr">
        <is>
          <t>0</t>
        </is>
      </c>
      <c r="BQ724" s="297" t="inlineStr">
        <is>
          <t>0</t>
        </is>
      </c>
      <c r="BR724" s="297" t="inlineStr">
        <is>
          <t>0</t>
        </is>
      </c>
      <c r="BS724" s="297" t="inlineStr">
        <is>
          <t>0</t>
        </is>
      </c>
      <c r="BT724" s="297" t="inlineStr">
        <is>
          <t>0</t>
        </is>
      </c>
      <c r="BU724" s="297" t="inlineStr">
        <is>
          <t>0</t>
        </is>
      </c>
      <c r="BV724" s="297" t="inlineStr">
        <is>
          <t>0</t>
        </is>
      </c>
      <c r="BW724" s="288" t="inlineStr">
        <is>
          <t>0</t>
        </is>
      </c>
      <c r="BX724" s="276">
        <f>SUM(IF(COUNTIF(#REF!, "*1.*"), 2, 0), IF(COUNTIF(#REF!, "*2.*"), 2, 0), IF(COUNTIF(#REF!, "*3.*"), 2, 0), IF(COUNTIF(#REF!, "*4.*"), 2, 0), IF(COUNTIF(#REF!, "*5.*"), 2, 0), IF(COUNTIF(#REF!, "*6.*"), 2, 0))</f>
        <v/>
      </c>
      <c r="BY724" s="277">
        <f t="array" ref="BY724">SUM(VALUE(AT724),VALUE(AU724),VALUE(AV724),VALUE(AW724),VALUE(AX724),VALUE(AY724),VALUE(AZ724),VALUE(BB724),VALUE(BC724),VALUE(BD724),VALUE(BE724),VALUE(BF724),VALUE(BG724),VALUE(BH724),VALUE(BI724),VALUE(BJ724),VALUE(BK724),VALUE(BL724),VALUE(BM724),VALUE(BN724),VALUE(BO724),VALUE(BP724),VALUE(BQ724),VALUE(BR724),VALUE(BS724),VALUE(BT724),VALUE(BU724),VALUE(BV724),VALUE(BW724))</f>
        <v/>
      </c>
      <c r="BZ724" s="307" t="n"/>
      <c r="CA724" s="307" t="n"/>
      <c r="CB724" s="307" t="n"/>
      <c r="CC724" s="307" t="n"/>
      <c r="CD724" s="307" t="n"/>
      <c r="CE724" s="307" t="n"/>
      <c r="CF724" s="307" t="n"/>
      <c r="CG724" s="307" t="n"/>
      <c r="CH724" s="307" t="n"/>
      <c r="CI724" s="307" t="n"/>
      <c r="CJ724" s="307" t="n"/>
      <c r="CK724" s="307" t="n"/>
      <c r="CL724" s="307" t="n"/>
      <c r="CM724" s="307" t="n"/>
      <c r="CN724" s="307" t="n"/>
      <c r="CO724" s="307" t="n"/>
      <c r="CP724" s="307" t="n"/>
      <c r="CQ724" s="307" t="n"/>
      <c r="CR724" s="279" t="inlineStr"/>
      <c r="CS724" s="280">
        <f>AVERAGE(Value(BY724),value(CR724))</f>
        <v/>
      </c>
      <c r="CT724" s="421">
        <f>(IF(OR(MediaScorecard!BH725="x", MediaScorecard!BI725="x",MediaScorecard!BJ725="x",MediaScorecard!BK725="x",MediaScorecard!BL725="x"),1, 2))</f>
        <v/>
      </c>
      <c r="CU724" s="308" t="n"/>
      <c r="CV724" s="308" t="n"/>
      <c r="CW724" s="308" t="n"/>
      <c r="CX724" s="309" t="n"/>
      <c r="CY724" s="308" t="n"/>
      <c r="CZ724" s="308" t="n"/>
      <c r="DA724" s="308" t="n"/>
    </row>
    <row r="725" ht="21" customHeight="1" s="590">
      <c r="A725" s="421" t="n"/>
      <c r="B725" s="270" t="n"/>
      <c r="C725" s="266" t="n"/>
      <c r="D725" s="267" t="inlineStr"/>
      <c r="E725" s="267" t="inlineStr"/>
      <c r="F725" s="268" t="inlineStr"/>
      <c r="G725" s="421" t="n"/>
      <c r="H725" s="269" t="n"/>
      <c r="I725" s="421" t="n"/>
      <c r="J725" s="421" t="n"/>
      <c r="K725" s="421" t="n"/>
      <c r="L725" s="421" t="n"/>
      <c r="M725" s="421" t="n"/>
      <c r="N725" s="421" t="n"/>
      <c r="O725" s="421" t="n"/>
      <c r="P725" s="421" t="n"/>
      <c r="Q725" s="421" t="n"/>
      <c r="R725" s="270" t="n"/>
      <c r="S725" s="421" t="n"/>
      <c r="T725" s="421" t="n"/>
      <c r="U725" s="421" t="n"/>
      <c r="V725" s="421" t="n"/>
      <c r="W725" s="421" t="n"/>
      <c r="X725" s="421" t="n"/>
      <c r="Y725" s="421" t="n"/>
      <c r="Z725" s="421" t="n"/>
      <c r="AA725" s="421" t="n"/>
      <c r="AB725" s="421" t="n"/>
      <c r="AC725" s="421" t="n"/>
      <c r="AD725" s="421" t="n"/>
      <c r="AE725" s="421" t="n"/>
      <c r="AF725" s="421" t="n"/>
      <c r="AG725" s="421" t="n"/>
      <c r="AH725" s="421" t="n"/>
      <c r="AI725" s="421" t="n"/>
      <c r="AJ725" s="297" t="n"/>
      <c r="AK725" s="297" t="n"/>
      <c r="AL725" s="284" t="n"/>
      <c r="AM725" s="297" t="n"/>
      <c r="AN725" s="285" t="n"/>
      <c r="AO725" s="297" t="n"/>
      <c r="AP725" s="297" t="n"/>
      <c r="AQ725" s="297" t="n"/>
      <c r="AR725" s="297" t="n"/>
      <c r="AS725" s="297" t="n"/>
      <c r="AT725" s="285" t="inlineStr">
        <is>
          <t>0</t>
        </is>
      </c>
      <c r="AU725" s="297" t="inlineStr">
        <is>
          <t>0</t>
        </is>
      </c>
      <c r="AV725" s="297" t="inlineStr">
        <is>
          <t>0</t>
        </is>
      </c>
      <c r="AW725" s="297" t="inlineStr">
        <is>
          <t>0</t>
        </is>
      </c>
      <c r="AX725" s="297" t="inlineStr">
        <is>
          <t>0</t>
        </is>
      </c>
      <c r="AY725" s="286" t="inlineStr">
        <is>
          <t>0</t>
        </is>
      </c>
      <c r="AZ725" s="286" t="inlineStr">
        <is>
          <t>0</t>
        </is>
      </c>
      <c r="BA725" s="287" t="inlineStr">
        <is>
          <t>0</t>
        </is>
      </c>
      <c r="BB725" s="286" t="inlineStr">
        <is>
          <t>0</t>
        </is>
      </c>
      <c r="BC725" s="286" t="inlineStr">
        <is>
          <t>0</t>
        </is>
      </c>
      <c r="BD725" s="286" t="inlineStr">
        <is>
          <t>0</t>
        </is>
      </c>
      <c r="BE725" s="286" t="inlineStr">
        <is>
          <t>0</t>
        </is>
      </c>
      <c r="BF725" s="286" t="inlineStr">
        <is>
          <t>0</t>
        </is>
      </c>
      <c r="BG725" s="286" t="inlineStr">
        <is>
          <t>0</t>
        </is>
      </c>
      <c r="BH725" s="297" t="inlineStr">
        <is>
          <t>0</t>
        </is>
      </c>
      <c r="BI725" s="297" t="inlineStr">
        <is>
          <t>0</t>
        </is>
      </c>
      <c r="BJ725" s="297" t="inlineStr">
        <is>
          <t>0</t>
        </is>
      </c>
      <c r="BK725" s="297" t="inlineStr">
        <is>
          <t>0</t>
        </is>
      </c>
      <c r="BL725" s="297" t="inlineStr">
        <is>
          <t>0</t>
        </is>
      </c>
      <c r="BM725" s="297" t="inlineStr">
        <is>
          <t>0</t>
        </is>
      </c>
      <c r="BN725" s="297" t="inlineStr">
        <is>
          <t>0</t>
        </is>
      </c>
      <c r="BO725" s="285" t="inlineStr">
        <is>
          <t>0</t>
        </is>
      </c>
      <c r="BP725" s="297" t="inlineStr">
        <is>
          <t>0</t>
        </is>
      </c>
      <c r="BQ725" s="297" t="inlineStr">
        <is>
          <t>0</t>
        </is>
      </c>
      <c r="BR725" s="297" t="inlineStr">
        <is>
          <t>0</t>
        </is>
      </c>
      <c r="BS725" s="297" t="inlineStr">
        <is>
          <t>0</t>
        </is>
      </c>
      <c r="BT725" s="297" t="inlineStr">
        <is>
          <t>0</t>
        </is>
      </c>
      <c r="BU725" s="297" t="inlineStr">
        <is>
          <t>0</t>
        </is>
      </c>
      <c r="BV725" s="297" t="inlineStr">
        <is>
          <t>0</t>
        </is>
      </c>
      <c r="BW725" s="288" t="inlineStr">
        <is>
          <t>0</t>
        </is>
      </c>
      <c r="BX725" s="276">
        <f>SUM(IF(COUNTIF(#REF!, "*1.*"), 2, 0), IF(COUNTIF(#REF!, "*2.*"), 2, 0), IF(COUNTIF(#REF!, "*3.*"), 2, 0), IF(COUNTIF(#REF!, "*4.*"), 2, 0), IF(COUNTIF(#REF!, "*5.*"), 2, 0), IF(COUNTIF(#REF!, "*6.*"), 2, 0))</f>
        <v/>
      </c>
      <c r="BY725" s="277">
        <f t="array" ref="BY725">SUM(VALUE(AT725),VALUE(AU725),VALUE(AV725),VALUE(AW725),VALUE(AX725),VALUE(AY725),VALUE(AZ725),VALUE(BB725),VALUE(BC725),VALUE(BD725),VALUE(BE725),VALUE(BF725),VALUE(BG725),VALUE(BH725),VALUE(BI725),VALUE(BJ725),VALUE(BK725),VALUE(BL725),VALUE(BM725),VALUE(BN725),VALUE(BO725),VALUE(BP725),VALUE(BQ725),VALUE(BR725),VALUE(BS725),VALUE(BT725),VALUE(BU725),VALUE(BV725),VALUE(BW725))</f>
        <v/>
      </c>
      <c r="BZ725" s="307" t="n"/>
      <c r="CA725" s="307" t="n"/>
      <c r="CB725" s="307" t="n"/>
      <c r="CC725" s="307" t="n"/>
      <c r="CD725" s="307" t="n"/>
      <c r="CE725" s="307" t="n"/>
      <c r="CF725" s="307" t="n"/>
      <c r="CG725" s="307" t="n"/>
      <c r="CH725" s="307" t="n"/>
      <c r="CI725" s="307" t="n"/>
      <c r="CJ725" s="307" t="n"/>
      <c r="CK725" s="307" t="n"/>
      <c r="CL725" s="307" t="n"/>
      <c r="CM725" s="307" t="n"/>
      <c r="CN725" s="307" t="n"/>
      <c r="CO725" s="307" t="n"/>
      <c r="CP725" s="307" t="n"/>
      <c r="CQ725" s="307" t="n"/>
      <c r="CR725" s="279" t="inlineStr"/>
      <c r="CS725" s="280">
        <f>AVERAGE(Value(BY725),value(CR725))</f>
        <v/>
      </c>
      <c r="CT725" s="421">
        <f>(IF(OR(MediaScorecard!BH726="x", MediaScorecard!BI726="x",MediaScorecard!BJ726="x",MediaScorecard!BK726="x",MediaScorecard!BL726="x"),1, 2))</f>
        <v/>
      </c>
      <c r="CU725" s="308" t="n"/>
      <c r="CV725" s="308" t="n"/>
      <c r="CW725" s="308" t="n"/>
      <c r="CX725" s="309" t="n"/>
      <c r="CY725" s="308" t="n"/>
      <c r="CZ725" s="308" t="n"/>
      <c r="DA725" s="308" t="n"/>
    </row>
    <row r="726" ht="21" customHeight="1" s="590">
      <c r="A726" s="421" t="n"/>
      <c r="B726" s="270" t="n"/>
      <c r="C726" s="266" t="n"/>
      <c r="D726" s="267" t="inlineStr"/>
      <c r="E726" s="267" t="inlineStr"/>
      <c r="F726" s="268" t="inlineStr"/>
      <c r="G726" s="421" t="n"/>
      <c r="H726" s="269" t="n"/>
      <c r="I726" s="421" t="n"/>
      <c r="J726" s="421" t="n"/>
      <c r="K726" s="421" t="n"/>
      <c r="L726" s="421" t="n"/>
      <c r="M726" s="421" t="n"/>
      <c r="N726" s="421" t="n"/>
      <c r="O726" s="421" t="n"/>
      <c r="P726" s="421" t="n"/>
      <c r="Q726" s="421" t="n"/>
      <c r="R726" s="270" t="n"/>
      <c r="S726" s="421" t="n"/>
      <c r="T726" s="421" t="n"/>
      <c r="U726" s="421" t="n"/>
      <c r="V726" s="421" t="n"/>
      <c r="W726" s="421" t="n"/>
      <c r="X726" s="421" t="n"/>
      <c r="Y726" s="421" t="n"/>
      <c r="Z726" s="421" t="n"/>
      <c r="AA726" s="421" t="n"/>
      <c r="AB726" s="421" t="n"/>
      <c r="AC726" s="421" t="n"/>
      <c r="AD726" s="421" t="n"/>
      <c r="AE726" s="421" t="n"/>
      <c r="AF726" s="421" t="n"/>
      <c r="AG726" s="421" t="n"/>
      <c r="AH726" s="421" t="n"/>
      <c r="AI726" s="421" t="n"/>
      <c r="AJ726" s="297" t="n"/>
      <c r="AK726" s="297" t="n"/>
      <c r="AL726" s="284" t="n"/>
      <c r="AM726" s="297" t="n"/>
      <c r="AN726" s="285" t="n"/>
      <c r="AO726" s="297" t="n"/>
      <c r="AP726" s="297" t="n"/>
      <c r="AQ726" s="297" t="n"/>
      <c r="AR726" s="297" t="n"/>
      <c r="AS726" s="297" t="n"/>
      <c r="AT726" s="285" t="inlineStr">
        <is>
          <t>0</t>
        </is>
      </c>
      <c r="AU726" s="297" t="inlineStr">
        <is>
          <t>0</t>
        </is>
      </c>
      <c r="AV726" s="297" t="inlineStr">
        <is>
          <t>0</t>
        </is>
      </c>
      <c r="AW726" s="297" t="inlineStr">
        <is>
          <t>0</t>
        </is>
      </c>
      <c r="AX726" s="297" t="inlineStr">
        <is>
          <t>0</t>
        </is>
      </c>
      <c r="AY726" s="286" t="inlineStr">
        <is>
          <t>0</t>
        </is>
      </c>
      <c r="AZ726" s="286" t="inlineStr">
        <is>
          <t>0</t>
        </is>
      </c>
      <c r="BA726" s="287" t="inlineStr">
        <is>
          <t>0</t>
        </is>
      </c>
      <c r="BB726" s="286" t="inlineStr">
        <is>
          <t>0</t>
        </is>
      </c>
      <c r="BC726" s="286" t="inlineStr">
        <is>
          <t>0</t>
        </is>
      </c>
      <c r="BD726" s="286" t="inlineStr">
        <is>
          <t>0</t>
        </is>
      </c>
      <c r="BE726" s="286" t="inlineStr">
        <is>
          <t>0</t>
        </is>
      </c>
      <c r="BF726" s="286" t="inlineStr">
        <is>
          <t>0</t>
        </is>
      </c>
      <c r="BG726" s="286" t="inlineStr">
        <is>
          <t>0</t>
        </is>
      </c>
      <c r="BH726" s="297" t="inlineStr">
        <is>
          <t>0</t>
        </is>
      </c>
      <c r="BI726" s="297" t="inlineStr">
        <is>
          <t>0</t>
        </is>
      </c>
      <c r="BJ726" s="297" t="inlineStr">
        <is>
          <t>0</t>
        </is>
      </c>
      <c r="BK726" s="297" t="inlineStr">
        <is>
          <t>0</t>
        </is>
      </c>
      <c r="BL726" s="297" t="inlineStr">
        <is>
          <t>0</t>
        </is>
      </c>
      <c r="BM726" s="297" t="inlineStr">
        <is>
          <t>0</t>
        </is>
      </c>
      <c r="BN726" s="297" t="inlineStr">
        <is>
          <t>0</t>
        </is>
      </c>
      <c r="BO726" s="285" t="inlineStr">
        <is>
          <t>0</t>
        </is>
      </c>
      <c r="BP726" s="297" t="inlineStr">
        <is>
          <t>0</t>
        </is>
      </c>
      <c r="BQ726" s="297" t="inlineStr">
        <is>
          <t>0</t>
        </is>
      </c>
      <c r="BR726" s="297" t="inlineStr">
        <is>
          <t>0</t>
        </is>
      </c>
      <c r="BS726" s="297" t="inlineStr">
        <is>
          <t>0</t>
        </is>
      </c>
      <c r="BT726" s="297" t="inlineStr">
        <is>
          <t>0</t>
        </is>
      </c>
      <c r="BU726" s="297" t="inlineStr">
        <is>
          <t>0</t>
        </is>
      </c>
      <c r="BV726" s="297" t="inlineStr">
        <is>
          <t>0</t>
        </is>
      </c>
      <c r="BW726" s="288" t="inlineStr">
        <is>
          <t>0</t>
        </is>
      </c>
      <c r="BX726" s="276">
        <f>SUM(IF(COUNTIF(#REF!, "*1.*"), 2, 0), IF(COUNTIF(#REF!, "*2.*"), 2, 0), IF(COUNTIF(#REF!, "*3.*"), 2, 0), IF(COUNTIF(#REF!, "*4.*"), 2, 0), IF(COUNTIF(#REF!, "*5.*"), 2, 0), IF(COUNTIF(#REF!, "*6.*"), 2, 0))</f>
        <v/>
      </c>
      <c r="BY726" s="277">
        <f t="array" ref="BY726">SUM(VALUE(AT726),VALUE(AU726),VALUE(AV726),VALUE(AW726),VALUE(AX726),VALUE(AY726),VALUE(AZ726),VALUE(BB726),VALUE(BC726),VALUE(BD726),VALUE(BE726),VALUE(BF726),VALUE(BG726),VALUE(BH726),VALUE(BI726),VALUE(BJ726),VALUE(BK726),VALUE(BL726),VALUE(BM726),VALUE(BN726),VALUE(BO726),VALUE(BP726),VALUE(BQ726),VALUE(BR726),VALUE(BS726),VALUE(BT726),VALUE(BU726),VALUE(BV726),VALUE(BW726))</f>
        <v/>
      </c>
      <c r="BZ726" s="307" t="n"/>
      <c r="CA726" s="307" t="n"/>
      <c r="CB726" s="307" t="n"/>
      <c r="CC726" s="307" t="n"/>
      <c r="CD726" s="307" t="n"/>
      <c r="CE726" s="307" t="n"/>
      <c r="CF726" s="307" t="n"/>
      <c r="CG726" s="307" t="n"/>
      <c r="CH726" s="307" t="n"/>
      <c r="CI726" s="307" t="n"/>
      <c r="CJ726" s="307" t="n"/>
      <c r="CK726" s="307" t="n"/>
      <c r="CL726" s="307" t="n"/>
      <c r="CM726" s="307" t="n"/>
      <c r="CN726" s="307" t="n"/>
      <c r="CO726" s="307" t="n"/>
      <c r="CP726" s="307" t="n"/>
      <c r="CQ726" s="307" t="n"/>
      <c r="CR726" s="279" t="inlineStr"/>
      <c r="CS726" s="280">
        <f>AVERAGE(Value(BY726),value(CR726))</f>
        <v/>
      </c>
      <c r="CT726" s="421">
        <f>(IF(OR(MediaScorecard!BH727="x", MediaScorecard!BI727="x",MediaScorecard!BJ727="x",MediaScorecard!BK727="x",MediaScorecard!BL727="x"),1, 2))</f>
        <v/>
      </c>
      <c r="CU726" s="308" t="n"/>
      <c r="CV726" s="308" t="n"/>
      <c r="CW726" s="308" t="n"/>
      <c r="CX726" s="309" t="n"/>
      <c r="CY726" s="308" t="n"/>
      <c r="CZ726" s="308" t="n"/>
      <c r="DA726" s="308" t="n"/>
    </row>
    <row r="727" ht="21" customHeight="1" s="590">
      <c r="A727" s="421" t="n"/>
      <c r="B727" s="270" t="n"/>
      <c r="C727" s="266" t="n"/>
      <c r="D727" s="267" t="inlineStr"/>
      <c r="E727" s="267" t="inlineStr"/>
      <c r="F727" s="268" t="inlineStr"/>
      <c r="G727" s="421" t="n"/>
      <c r="H727" s="269" t="n"/>
      <c r="I727" s="421" t="n"/>
      <c r="J727" s="421" t="n"/>
      <c r="K727" s="421" t="n"/>
      <c r="L727" s="421" t="n"/>
      <c r="M727" s="421" t="n"/>
      <c r="N727" s="421" t="n"/>
      <c r="O727" s="421" t="n"/>
      <c r="P727" s="421" t="n"/>
      <c r="Q727" s="421" t="n"/>
      <c r="R727" s="270" t="n"/>
      <c r="S727" s="421" t="n"/>
      <c r="T727" s="421" t="n"/>
      <c r="U727" s="421" t="n"/>
      <c r="V727" s="421" t="n"/>
      <c r="W727" s="421" t="n"/>
      <c r="X727" s="421" t="n"/>
      <c r="Y727" s="421" t="n"/>
      <c r="Z727" s="421" t="n"/>
      <c r="AA727" s="421" t="n"/>
      <c r="AB727" s="421" t="n"/>
      <c r="AC727" s="421" t="n"/>
      <c r="AD727" s="421" t="n"/>
      <c r="AE727" s="421" t="n"/>
      <c r="AF727" s="421" t="n"/>
      <c r="AG727" s="421" t="n"/>
      <c r="AH727" s="421" t="n"/>
      <c r="AI727" s="421" t="n"/>
      <c r="AJ727" s="297" t="n"/>
      <c r="AK727" s="297" t="n"/>
      <c r="AL727" s="284" t="n"/>
      <c r="AM727" s="297" t="n"/>
      <c r="AN727" s="285" t="n"/>
      <c r="AO727" s="297" t="n"/>
      <c r="AP727" s="297" t="n"/>
      <c r="AQ727" s="297" t="n"/>
      <c r="AR727" s="297" t="n"/>
      <c r="AS727" s="297" t="n"/>
      <c r="AT727" s="285" t="inlineStr">
        <is>
          <t>0</t>
        </is>
      </c>
      <c r="AU727" s="297" t="inlineStr">
        <is>
          <t>0</t>
        </is>
      </c>
      <c r="AV727" s="297" t="inlineStr">
        <is>
          <t>0</t>
        </is>
      </c>
      <c r="AW727" s="297" t="inlineStr">
        <is>
          <t>0</t>
        </is>
      </c>
      <c r="AX727" s="297" t="inlineStr">
        <is>
          <t>0</t>
        </is>
      </c>
      <c r="AY727" s="286" t="inlineStr">
        <is>
          <t>0</t>
        </is>
      </c>
      <c r="AZ727" s="286" t="inlineStr">
        <is>
          <t>0</t>
        </is>
      </c>
      <c r="BA727" s="287" t="inlineStr">
        <is>
          <t>0</t>
        </is>
      </c>
      <c r="BB727" s="286" t="inlineStr">
        <is>
          <t>0</t>
        </is>
      </c>
      <c r="BC727" s="286" t="inlineStr">
        <is>
          <t>0</t>
        </is>
      </c>
      <c r="BD727" s="286" t="inlineStr">
        <is>
          <t>0</t>
        </is>
      </c>
      <c r="BE727" s="286" t="inlineStr">
        <is>
          <t>0</t>
        </is>
      </c>
      <c r="BF727" s="286" t="inlineStr">
        <is>
          <t>0</t>
        </is>
      </c>
      <c r="BG727" s="286" t="inlineStr">
        <is>
          <t>0</t>
        </is>
      </c>
      <c r="BH727" s="297" t="inlineStr">
        <is>
          <t>0</t>
        </is>
      </c>
      <c r="BI727" s="297" t="inlineStr">
        <is>
          <t>0</t>
        </is>
      </c>
      <c r="BJ727" s="297" t="inlineStr">
        <is>
          <t>0</t>
        </is>
      </c>
      <c r="BK727" s="297" t="inlineStr">
        <is>
          <t>0</t>
        </is>
      </c>
      <c r="BL727" s="297" t="inlineStr">
        <is>
          <t>0</t>
        </is>
      </c>
      <c r="BM727" s="297" t="inlineStr">
        <is>
          <t>0</t>
        </is>
      </c>
      <c r="BN727" s="297" t="inlineStr">
        <is>
          <t>0</t>
        </is>
      </c>
      <c r="BO727" s="285" t="inlineStr">
        <is>
          <t>0</t>
        </is>
      </c>
      <c r="BP727" s="297" t="inlineStr">
        <is>
          <t>0</t>
        </is>
      </c>
      <c r="BQ727" s="297" t="inlineStr">
        <is>
          <t>0</t>
        </is>
      </c>
      <c r="BR727" s="297" t="inlineStr">
        <is>
          <t>0</t>
        </is>
      </c>
      <c r="BS727" s="297" t="inlineStr">
        <is>
          <t>0</t>
        </is>
      </c>
      <c r="BT727" s="297" t="inlineStr">
        <is>
          <t>0</t>
        </is>
      </c>
      <c r="BU727" s="297" t="inlineStr">
        <is>
          <t>0</t>
        </is>
      </c>
      <c r="BV727" s="297" t="inlineStr">
        <is>
          <t>0</t>
        </is>
      </c>
      <c r="BW727" s="288" t="inlineStr">
        <is>
          <t>0</t>
        </is>
      </c>
      <c r="BX727" s="276">
        <f>SUM(IF(COUNTIF(#REF!, "*1.*"), 2, 0), IF(COUNTIF(#REF!, "*2.*"), 2, 0), IF(COUNTIF(#REF!, "*3.*"), 2, 0), IF(COUNTIF(#REF!, "*4.*"), 2, 0), IF(COUNTIF(#REF!, "*5.*"), 2, 0), IF(COUNTIF(#REF!, "*6.*"), 2, 0))</f>
        <v/>
      </c>
      <c r="BY727" s="277">
        <f t="array" ref="BY727">SUM(VALUE(AT727),VALUE(AU727),VALUE(AV727),VALUE(AW727),VALUE(AX727),VALUE(AY727),VALUE(AZ727),VALUE(BB727),VALUE(BC727),VALUE(BD727),VALUE(BE727),VALUE(BF727),VALUE(BG727),VALUE(BH727),VALUE(BI727),VALUE(BJ727),VALUE(BK727),VALUE(BL727),VALUE(BM727),VALUE(BN727),VALUE(BO727),VALUE(BP727),VALUE(BQ727),VALUE(BR727),VALUE(BS727),VALUE(BT727),VALUE(BU727),VALUE(BV727),VALUE(BW727))</f>
        <v/>
      </c>
      <c r="BZ727" s="307" t="n"/>
      <c r="CA727" s="307" t="n"/>
      <c r="CB727" s="307" t="n"/>
      <c r="CC727" s="307" t="n"/>
      <c r="CD727" s="307" t="n"/>
      <c r="CE727" s="307" t="n"/>
      <c r="CF727" s="307" t="n"/>
      <c r="CG727" s="307" t="n"/>
      <c r="CH727" s="307" t="n"/>
      <c r="CI727" s="307" t="n"/>
      <c r="CJ727" s="307" t="n"/>
      <c r="CK727" s="307" t="n"/>
      <c r="CL727" s="307" t="n"/>
      <c r="CM727" s="307" t="n"/>
      <c r="CN727" s="307" t="n"/>
      <c r="CO727" s="307" t="n"/>
      <c r="CP727" s="307" t="n"/>
      <c r="CQ727" s="307" t="n"/>
      <c r="CR727" s="279" t="inlineStr"/>
      <c r="CS727" s="280">
        <f>AVERAGE(Value(BY727),value(CR727))</f>
        <v/>
      </c>
      <c r="CT727" s="421">
        <f>(IF(OR(MediaScorecard!BH728="x", MediaScorecard!BI728="x",MediaScorecard!BJ728="x",MediaScorecard!BK728="x",MediaScorecard!BL728="x"),1, 2))</f>
        <v/>
      </c>
      <c r="CU727" s="308" t="n"/>
      <c r="CV727" s="308" t="n"/>
      <c r="CW727" s="308" t="n"/>
      <c r="CX727" s="309" t="n"/>
      <c r="CY727" s="308" t="n"/>
      <c r="CZ727" s="308" t="n"/>
      <c r="DA727" s="308" t="n"/>
    </row>
    <row r="728" ht="21" customHeight="1" s="590">
      <c r="A728" s="421" t="n"/>
      <c r="B728" s="270" t="n"/>
      <c r="C728" s="266" t="n"/>
      <c r="D728" s="267" t="inlineStr"/>
      <c r="E728" s="267" t="inlineStr"/>
      <c r="F728" s="268" t="inlineStr"/>
      <c r="G728" s="421" t="n"/>
      <c r="H728" s="269" t="n"/>
      <c r="I728" s="421" t="n"/>
      <c r="J728" s="421" t="n"/>
      <c r="K728" s="421" t="n"/>
      <c r="L728" s="421" t="n"/>
      <c r="M728" s="421" t="n"/>
      <c r="N728" s="421" t="n"/>
      <c r="O728" s="421" t="n"/>
      <c r="P728" s="421" t="n"/>
      <c r="Q728" s="421" t="n"/>
      <c r="R728" s="270" t="n"/>
      <c r="S728" s="421" t="n"/>
      <c r="T728" s="421" t="n"/>
      <c r="U728" s="421" t="n"/>
      <c r="V728" s="421" t="n"/>
      <c r="W728" s="421" t="n"/>
      <c r="X728" s="421" t="n"/>
      <c r="Y728" s="421" t="n"/>
      <c r="Z728" s="421" t="n"/>
      <c r="AA728" s="421" t="n"/>
      <c r="AB728" s="421" t="n"/>
      <c r="AC728" s="421" t="n"/>
      <c r="AD728" s="421" t="n"/>
      <c r="AE728" s="421" t="n"/>
      <c r="AF728" s="421" t="n"/>
      <c r="AG728" s="421" t="n"/>
      <c r="AH728" s="421" t="n"/>
      <c r="AI728" s="421" t="n"/>
      <c r="AJ728" s="297" t="n"/>
      <c r="AK728" s="297" t="n"/>
      <c r="AL728" s="284" t="n"/>
      <c r="AM728" s="297" t="n"/>
      <c r="AN728" s="285" t="n"/>
      <c r="AO728" s="297" t="n"/>
      <c r="AP728" s="297" t="n"/>
      <c r="AQ728" s="297" t="n"/>
      <c r="AR728" s="297" t="n"/>
      <c r="AS728" s="297" t="n"/>
      <c r="AT728" s="285" t="inlineStr">
        <is>
          <t>0</t>
        </is>
      </c>
      <c r="AU728" s="297" t="inlineStr">
        <is>
          <t>0</t>
        </is>
      </c>
      <c r="AV728" s="297" t="inlineStr">
        <is>
          <t>0</t>
        </is>
      </c>
      <c r="AW728" s="297" t="inlineStr">
        <is>
          <t>0</t>
        </is>
      </c>
      <c r="AX728" s="297" t="inlineStr">
        <is>
          <t>0</t>
        </is>
      </c>
      <c r="AY728" s="286" t="inlineStr">
        <is>
          <t>0</t>
        </is>
      </c>
      <c r="AZ728" s="286" t="inlineStr">
        <is>
          <t>0</t>
        </is>
      </c>
      <c r="BA728" s="287" t="inlineStr">
        <is>
          <t>0</t>
        </is>
      </c>
      <c r="BB728" s="286" t="inlineStr">
        <is>
          <t>0</t>
        </is>
      </c>
      <c r="BC728" s="286" t="inlineStr">
        <is>
          <t>0</t>
        </is>
      </c>
      <c r="BD728" s="286" t="inlineStr">
        <is>
          <t>0</t>
        </is>
      </c>
      <c r="BE728" s="286" t="inlineStr">
        <is>
          <t>0</t>
        </is>
      </c>
      <c r="BF728" s="286" t="inlineStr">
        <is>
          <t>0</t>
        </is>
      </c>
      <c r="BG728" s="286" t="inlineStr">
        <is>
          <t>0</t>
        </is>
      </c>
      <c r="BH728" s="297" t="inlineStr">
        <is>
          <t>0</t>
        </is>
      </c>
      <c r="BI728" s="297" t="inlineStr">
        <is>
          <t>0</t>
        </is>
      </c>
      <c r="BJ728" s="297" t="inlineStr">
        <is>
          <t>0</t>
        </is>
      </c>
      <c r="BK728" s="297" t="inlineStr">
        <is>
          <t>0</t>
        </is>
      </c>
      <c r="BL728" s="297" t="inlineStr">
        <is>
          <t>0</t>
        </is>
      </c>
      <c r="BM728" s="297" t="inlineStr">
        <is>
          <t>0</t>
        </is>
      </c>
      <c r="BN728" s="297" t="inlineStr">
        <is>
          <t>0</t>
        </is>
      </c>
      <c r="BO728" s="285" t="inlineStr">
        <is>
          <t>0</t>
        </is>
      </c>
      <c r="BP728" s="297" t="inlineStr">
        <is>
          <t>0</t>
        </is>
      </c>
      <c r="BQ728" s="297" t="inlineStr">
        <is>
          <t>0</t>
        </is>
      </c>
      <c r="BR728" s="297" t="inlineStr">
        <is>
          <t>0</t>
        </is>
      </c>
      <c r="BS728" s="297" t="inlineStr">
        <is>
          <t>0</t>
        </is>
      </c>
      <c r="BT728" s="297" t="inlineStr">
        <is>
          <t>0</t>
        </is>
      </c>
      <c r="BU728" s="297" t="inlineStr">
        <is>
          <t>0</t>
        </is>
      </c>
      <c r="BV728" s="297" t="inlineStr">
        <is>
          <t>0</t>
        </is>
      </c>
      <c r="BW728" s="288" t="inlineStr">
        <is>
          <t>0</t>
        </is>
      </c>
      <c r="BX728" s="276">
        <f>SUM(IF(COUNTIF(#REF!, "*1.*"), 2, 0), IF(COUNTIF(#REF!, "*2.*"), 2, 0), IF(COUNTIF(#REF!, "*3.*"), 2, 0), IF(COUNTIF(#REF!, "*4.*"), 2, 0), IF(COUNTIF(#REF!, "*5.*"), 2, 0), IF(COUNTIF(#REF!, "*6.*"), 2, 0))</f>
        <v/>
      </c>
      <c r="BY728" s="277">
        <f t="array" ref="BY728">SUM(VALUE(AT728),VALUE(AU728),VALUE(AV728),VALUE(AW728),VALUE(AX728),VALUE(AY728),VALUE(AZ728),VALUE(BB728),VALUE(BC728),VALUE(BD728),VALUE(BE728),VALUE(BF728),VALUE(BG728),VALUE(BH728),VALUE(BI728),VALUE(BJ728),VALUE(BK728),VALUE(BL728),VALUE(BM728),VALUE(BN728),VALUE(BO728),VALUE(BP728),VALUE(BQ728),VALUE(BR728),VALUE(BS728),VALUE(BT728),VALUE(BU728),VALUE(BV728),VALUE(BW728))</f>
        <v/>
      </c>
      <c r="BZ728" s="307" t="n"/>
      <c r="CA728" s="307" t="n"/>
      <c r="CB728" s="307" t="n"/>
      <c r="CC728" s="307" t="n"/>
      <c r="CD728" s="307" t="n"/>
      <c r="CE728" s="307" t="n"/>
      <c r="CF728" s="307" t="n"/>
      <c r="CG728" s="307" t="n"/>
      <c r="CH728" s="307" t="n"/>
      <c r="CI728" s="307" t="n"/>
      <c r="CJ728" s="307" t="n"/>
      <c r="CK728" s="307" t="n"/>
      <c r="CL728" s="307" t="n"/>
      <c r="CM728" s="307" t="n"/>
      <c r="CN728" s="307" t="n"/>
      <c r="CO728" s="307" t="n"/>
      <c r="CP728" s="307" t="n"/>
      <c r="CQ728" s="307" t="n"/>
      <c r="CR728" s="279" t="inlineStr"/>
      <c r="CS728" s="280">
        <f>AVERAGE(Value(BY728),value(CR728))</f>
        <v/>
      </c>
      <c r="CT728" s="421">
        <f>(IF(OR(MediaScorecard!BH729="x", MediaScorecard!BI729="x",MediaScorecard!BJ729="x",MediaScorecard!BK729="x",MediaScorecard!BL729="x"),1, 2))</f>
        <v/>
      </c>
      <c r="CU728" s="308" t="n"/>
      <c r="CV728" s="308" t="n"/>
      <c r="CW728" s="308" t="n"/>
      <c r="CX728" s="309" t="n"/>
      <c r="CY728" s="308" t="n"/>
      <c r="CZ728" s="308" t="n"/>
      <c r="DA728" s="308" t="n"/>
    </row>
    <row r="729" ht="21" customHeight="1" s="590">
      <c r="A729" s="421" t="n"/>
      <c r="B729" s="270" t="n"/>
      <c r="C729" s="266" t="n"/>
      <c r="D729" s="267" t="inlineStr"/>
      <c r="E729" s="267" t="inlineStr"/>
      <c r="F729" s="268" t="inlineStr"/>
      <c r="G729" s="421" t="n"/>
      <c r="H729" s="269" t="n"/>
      <c r="I729" s="421" t="n"/>
      <c r="J729" s="421" t="n"/>
      <c r="K729" s="421" t="n"/>
      <c r="L729" s="421" t="n"/>
      <c r="M729" s="421" t="n"/>
      <c r="N729" s="421" t="n"/>
      <c r="O729" s="421" t="n"/>
      <c r="P729" s="421" t="n"/>
      <c r="Q729" s="421" t="n"/>
      <c r="R729" s="270" t="n"/>
      <c r="S729" s="421" t="n"/>
      <c r="T729" s="421" t="n"/>
      <c r="U729" s="421" t="n"/>
      <c r="V729" s="421" t="n"/>
      <c r="W729" s="421" t="n"/>
      <c r="X729" s="421" t="n"/>
      <c r="Y729" s="421" t="n"/>
      <c r="Z729" s="421" t="n"/>
      <c r="AA729" s="421" t="n"/>
      <c r="AB729" s="421" t="n"/>
      <c r="AC729" s="421" t="n"/>
      <c r="AD729" s="421" t="n"/>
      <c r="AE729" s="421" t="n"/>
      <c r="AF729" s="421" t="n"/>
      <c r="AG729" s="421" t="n"/>
      <c r="AH729" s="421" t="n"/>
      <c r="AI729" s="421" t="n"/>
      <c r="AJ729" s="297" t="n"/>
      <c r="AK729" s="297" t="n"/>
      <c r="AL729" s="284" t="n"/>
      <c r="AM729" s="297" t="n"/>
      <c r="AN729" s="285" t="n"/>
      <c r="AO729" s="297" t="n"/>
      <c r="AP729" s="297" t="n"/>
      <c r="AQ729" s="297" t="n"/>
      <c r="AR729" s="297" t="n"/>
      <c r="AS729" s="297" t="n"/>
      <c r="AT729" s="285" t="inlineStr">
        <is>
          <t>0</t>
        </is>
      </c>
      <c r="AU729" s="297" t="inlineStr">
        <is>
          <t>0</t>
        </is>
      </c>
      <c r="AV729" s="297" t="inlineStr">
        <is>
          <t>0</t>
        </is>
      </c>
      <c r="AW729" s="297" t="inlineStr">
        <is>
          <t>0</t>
        </is>
      </c>
      <c r="AX729" s="297" t="inlineStr">
        <is>
          <t>0</t>
        </is>
      </c>
      <c r="AY729" s="286" t="inlineStr">
        <is>
          <t>0</t>
        </is>
      </c>
      <c r="AZ729" s="286" t="inlineStr">
        <is>
          <t>0</t>
        </is>
      </c>
      <c r="BA729" s="287" t="inlineStr">
        <is>
          <t>0</t>
        </is>
      </c>
      <c r="BB729" s="286" t="inlineStr">
        <is>
          <t>0</t>
        </is>
      </c>
      <c r="BC729" s="286" t="inlineStr">
        <is>
          <t>0</t>
        </is>
      </c>
      <c r="BD729" s="286" t="inlineStr">
        <is>
          <t>0</t>
        </is>
      </c>
      <c r="BE729" s="286" t="inlineStr">
        <is>
          <t>0</t>
        </is>
      </c>
      <c r="BF729" s="286" t="inlineStr">
        <is>
          <t>0</t>
        </is>
      </c>
      <c r="BG729" s="286" t="inlineStr">
        <is>
          <t>0</t>
        </is>
      </c>
      <c r="BH729" s="297" t="inlineStr">
        <is>
          <t>0</t>
        </is>
      </c>
      <c r="BI729" s="297" t="inlineStr">
        <is>
          <t>0</t>
        </is>
      </c>
      <c r="BJ729" s="297" t="inlineStr">
        <is>
          <t>0</t>
        </is>
      </c>
      <c r="BK729" s="297" t="inlineStr">
        <is>
          <t>0</t>
        </is>
      </c>
      <c r="BL729" s="297" t="inlineStr">
        <is>
          <t>0</t>
        </is>
      </c>
      <c r="BM729" s="297" t="inlineStr">
        <is>
          <t>0</t>
        </is>
      </c>
      <c r="BN729" s="297" t="inlineStr">
        <is>
          <t>0</t>
        </is>
      </c>
      <c r="BO729" s="285" t="inlineStr">
        <is>
          <t>0</t>
        </is>
      </c>
      <c r="BP729" s="297" t="inlineStr">
        <is>
          <t>0</t>
        </is>
      </c>
      <c r="BQ729" s="297" t="inlineStr">
        <is>
          <t>0</t>
        </is>
      </c>
      <c r="BR729" s="297" t="inlineStr">
        <is>
          <t>0</t>
        </is>
      </c>
      <c r="BS729" s="297" t="inlineStr">
        <is>
          <t>0</t>
        </is>
      </c>
      <c r="BT729" s="297" t="inlineStr">
        <is>
          <t>0</t>
        </is>
      </c>
      <c r="BU729" s="297" t="inlineStr">
        <is>
          <t>0</t>
        </is>
      </c>
      <c r="BV729" s="297" t="inlineStr">
        <is>
          <t>0</t>
        </is>
      </c>
      <c r="BW729" s="288" t="inlineStr">
        <is>
          <t>0</t>
        </is>
      </c>
      <c r="BX729" s="276">
        <f>SUM(IF(COUNTIF(#REF!, "*1.*"), 2, 0), IF(COUNTIF(#REF!, "*2.*"), 2, 0), IF(COUNTIF(#REF!, "*3.*"), 2, 0), IF(COUNTIF(#REF!, "*4.*"), 2, 0), IF(COUNTIF(#REF!, "*5.*"), 2, 0), IF(COUNTIF(#REF!, "*6.*"), 2, 0))</f>
        <v/>
      </c>
      <c r="BY729" s="277">
        <f t="array" ref="BY729">SUM(VALUE(AT729),VALUE(AU729),VALUE(AV729),VALUE(AW729),VALUE(AX729),VALUE(AY729),VALUE(AZ729),VALUE(BB729),VALUE(BC729),VALUE(BD729),VALUE(BE729),VALUE(BF729),VALUE(BG729),VALUE(BH729),VALUE(BI729),VALUE(BJ729),VALUE(BK729),VALUE(BL729),VALUE(BM729),VALUE(BN729),VALUE(BO729),VALUE(BP729),VALUE(BQ729),VALUE(BR729),VALUE(BS729),VALUE(BT729),VALUE(BU729),VALUE(BV729),VALUE(BW729))</f>
        <v/>
      </c>
      <c r="BZ729" s="307" t="n"/>
      <c r="CA729" s="307" t="n"/>
      <c r="CB729" s="307" t="n"/>
      <c r="CC729" s="307" t="n"/>
      <c r="CD729" s="307" t="n"/>
      <c r="CE729" s="307" t="n"/>
      <c r="CF729" s="307" t="n"/>
      <c r="CG729" s="307" t="n"/>
      <c r="CH729" s="307" t="n"/>
      <c r="CI729" s="307" t="n"/>
      <c r="CJ729" s="307" t="n"/>
      <c r="CK729" s="307" t="n"/>
      <c r="CL729" s="307" t="n"/>
      <c r="CM729" s="307" t="n"/>
      <c r="CN729" s="307" t="n"/>
      <c r="CO729" s="307" t="n"/>
      <c r="CP729" s="307" t="n"/>
      <c r="CQ729" s="307" t="n"/>
      <c r="CR729" s="279" t="inlineStr"/>
      <c r="CS729" s="280">
        <f>AVERAGE(Value(BY729),value(CR729))</f>
        <v/>
      </c>
      <c r="CT729" s="421">
        <f>(IF(OR(MediaScorecard!BH730="x", MediaScorecard!BI730="x",MediaScorecard!BJ730="x",MediaScorecard!BK730="x",MediaScorecard!BL730="x"),1, 2))</f>
        <v/>
      </c>
      <c r="CU729" s="308" t="n"/>
      <c r="CV729" s="308" t="n"/>
      <c r="CW729" s="308" t="n"/>
      <c r="CX729" s="309" t="n"/>
      <c r="CY729" s="308" t="n"/>
      <c r="CZ729" s="308" t="n"/>
      <c r="DA729" s="308" t="n"/>
    </row>
    <row r="730" ht="21" customHeight="1" s="590">
      <c r="A730" s="421" t="n"/>
      <c r="B730" s="270" t="n"/>
      <c r="C730" s="266" t="n"/>
      <c r="D730" s="267" t="inlineStr"/>
      <c r="E730" s="267" t="inlineStr"/>
      <c r="F730" s="268" t="inlineStr"/>
      <c r="G730" s="421" t="n"/>
      <c r="H730" s="269" t="n"/>
      <c r="I730" s="421" t="n"/>
      <c r="J730" s="421" t="n"/>
      <c r="K730" s="421" t="n"/>
      <c r="L730" s="421" t="n"/>
      <c r="M730" s="421" t="n"/>
      <c r="N730" s="421" t="n"/>
      <c r="O730" s="421" t="n"/>
      <c r="P730" s="421" t="n"/>
      <c r="Q730" s="421" t="n"/>
      <c r="R730" s="270" t="n"/>
      <c r="S730" s="421" t="n"/>
      <c r="T730" s="421" t="n"/>
      <c r="U730" s="421" t="n"/>
      <c r="V730" s="421" t="n"/>
      <c r="W730" s="421" t="n"/>
      <c r="X730" s="421" t="n"/>
      <c r="Y730" s="421" t="n"/>
      <c r="Z730" s="421" t="n"/>
      <c r="AA730" s="421" t="n"/>
      <c r="AB730" s="421" t="n"/>
      <c r="AC730" s="421" t="n"/>
      <c r="AD730" s="421" t="n"/>
      <c r="AE730" s="421" t="n"/>
      <c r="AF730" s="421" t="n"/>
      <c r="AG730" s="421" t="n"/>
      <c r="AH730" s="421" t="n"/>
      <c r="AI730" s="421" t="n"/>
      <c r="AJ730" s="297" t="n"/>
      <c r="AK730" s="297" t="n"/>
      <c r="AL730" s="284" t="n"/>
      <c r="AM730" s="297" t="n"/>
      <c r="AN730" s="285" t="n"/>
      <c r="AO730" s="297" t="n"/>
      <c r="AP730" s="297" t="n"/>
      <c r="AQ730" s="297" t="n"/>
      <c r="AR730" s="297" t="n"/>
      <c r="AS730" s="297" t="n"/>
      <c r="AT730" s="285" t="inlineStr">
        <is>
          <t>0</t>
        </is>
      </c>
      <c r="AU730" s="297" t="inlineStr">
        <is>
          <t>0</t>
        </is>
      </c>
      <c r="AV730" s="297" t="inlineStr">
        <is>
          <t>0</t>
        </is>
      </c>
      <c r="AW730" s="297" t="inlineStr">
        <is>
          <t>0</t>
        </is>
      </c>
      <c r="AX730" s="297" t="inlineStr">
        <is>
          <t>0</t>
        </is>
      </c>
      <c r="AY730" s="286" t="inlineStr">
        <is>
          <t>0</t>
        </is>
      </c>
      <c r="AZ730" s="286" t="inlineStr">
        <is>
          <t>0</t>
        </is>
      </c>
      <c r="BA730" s="287" t="inlineStr">
        <is>
          <t>0</t>
        </is>
      </c>
      <c r="BB730" s="286" t="inlineStr">
        <is>
          <t>0</t>
        </is>
      </c>
      <c r="BC730" s="286" t="inlineStr">
        <is>
          <t>0</t>
        </is>
      </c>
      <c r="BD730" s="286" t="inlineStr">
        <is>
          <t>0</t>
        </is>
      </c>
      <c r="BE730" s="286" t="inlineStr">
        <is>
          <t>0</t>
        </is>
      </c>
      <c r="BF730" s="286" t="inlineStr">
        <is>
          <t>0</t>
        </is>
      </c>
      <c r="BG730" s="286" t="inlineStr">
        <is>
          <t>0</t>
        </is>
      </c>
      <c r="BH730" s="297" t="inlineStr">
        <is>
          <t>0</t>
        </is>
      </c>
      <c r="BI730" s="297" t="inlineStr">
        <is>
          <t>0</t>
        </is>
      </c>
      <c r="BJ730" s="297" t="inlineStr">
        <is>
          <t>0</t>
        </is>
      </c>
      <c r="BK730" s="297" t="inlineStr">
        <is>
          <t>0</t>
        </is>
      </c>
      <c r="BL730" s="297" t="inlineStr">
        <is>
          <t>0</t>
        </is>
      </c>
      <c r="BM730" s="297" t="inlineStr">
        <is>
          <t>0</t>
        </is>
      </c>
      <c r="BN730" s="297" t="inlineStr">
        <is>
          <t>0</t>
        </is>
      </c>
      <c r="BO730" s="285" t="inlineStr">
        <is>
          <t>0</t>
        </is>
      </c>
      <c r="BP730" s="297" t="inlineStr">
        <is>
          <t>0</t>
        </is>
      </c>
      <c r="BQ730" s="297" t="inlineStr">
        <is>
          <t>0</t>
        </is>
      </c>
      <c r="BR730" s="297" t="inlineStr">
        <is>
          <t>0</t>
        </is>
      </c>
      <c r="BS730" s="297" t="inlineStr">
        <is>
          <t>0</t>
        </is>
      </c>
      <c r="BT730" s="297" t="inlineStr">
        <is>
          <t>0</t>
        </is>
      </c>
      <c r="BU730" s="297" t="inlineStr">
        <is>
          <t>0</t>
        </is>
      </c>
      <c r="BV730" s="297" t="inlineStr">
        <is>
          <t>0</t>
        </is>
      </c>
      <c r="BW730" s="288" t="inlineStr">
        <is>
          <t>0</t>
        </is>
      </c>
      <c r="BX730" s="276">
        <f>SUM(IF(COUNTIF(#REF!, "*1.*"), 2, 0), IF(COUNTIF(#REF!, "*2.*"), 2, 0), IF(COUNTIF(#REF!, "*3.*"), 2, 0), IF(COUNTIF(#REF!, "*4.*"), 2, 0), IF(COUNTIF(#REF!, "*5.*"), 2, 0), IF(COUNTIF(#REF!, "*6.*"), 2, 0))</f>
        <v/>
      </c>
      <c r="BY730" s="277">
        <f t="array" ref="BY730">SUM(VALUE(AT730),VALUE(AU730),VALUE(AV730),VALUE(AW730),VALUE(AX730),VALUE(AY730),VALUE(AZ730),VALUE(BB730),VALUE(BC730),VALUE(BD730),VALUE(BE730),VALUE(BF730),VALUE(BG730),VALUE(BH730),VALUE(BI730),VALUE(BJ730),VALUE(BK730),VALUE(BL730),VALUE(BM730),VALUE(BN730),VALUE(BO730),VALUE(BP730),VALUE(BQ730),VALUE(BR730),VALUE(BS730),VALUE(BT730),VALUE(BU730),VALUE(BV730),VALUE(BW730))</f>
        <v/>
      </c>
      <c r="BZ730" s="307" t="n"/>
      <c r="CA730" s="307" t="n"/>
      <c r="CB730" s="307" t="n"/>
      <c r="CC730" s="307" t="n"/>
      <c r="CD730" s="307" t="n"/>
      <c r="CE730" s="307" t="n"/>
      <c r="CF730" s="307" t="n"/>
      <c r="CG730" s="307" t="n"/>
      <c r="CH730" s="307" t="n"/>
      <c r="CI730" s="307" t="n"/>
      <c r="CJ730" s="307" t="n"/>
      <c r="CK730" s="307" t="n"/>
      <c r="CL730" s="307" t="n"/>
      <c r="CM730" s="307" t="n"/>
      <c r="CN730" s="307" t="n"/>
      <c r="CO730" s="307" t="n"/>
      <c r="CP730" s="307" t="n"/>
      <c r="CQ730" s="307" t="n"/>
      <c r="CR730" s="279" t="inlineStr"/>
      <c r="CS730" s="280">
        <f>AVERAGE(Value(BY730),value(CR730))</f>
        <v/>
      </c>
      <c r="CT730" s="421">
        <f>(IF(OR(MediaScorecard!BH731="x", MediaScorecard!BI731="x",MediaScorecard!BJ731="x",MediaScorecard!BK731="x",MediaScorecard!BL731="x"),1, 2))</f>
        <v/>
      </c>
      <c r="CU730" s="308" t="n"/>
      <c r="CV730" s="308" t="n"/>
      <c r="CW730" s="308" t="n"/>
      <c r="CX730" s="309" t="n"/>
      <c r="CY730" s="308" t="n"/>
      <c r="CZ730" s="308" t="n"/>
      <c r="DA730" s="308" t="n"/>
    </row>
    <row r="731" ht="21" customHeight="1" s="590">
      <c r="A731" s="421" t="n"/>
      <c r="B731" s="270" t="n"/>
      <c r="C731" s="266" t="n"/>
      <c r="D731" s="267" t="inlineStr"/>
      <c r="E731" s="267" t="inlineStr"/>
      <c r="F731" s="268" t="inlineStr"/>
      <c r="G731" s="421" t="n"/>
      <c r="H731" s="269" t="n"/>
      <c r="I731" s="421" t="n"/>
      <c r="J731" s="421" t="n"/>
      <c r="K731" s="421" t="n"/>
      <c r="L731" s="421" t="n"/>
      <c r="M731" s="421" t="n"/>
      <c r="N731" s="421" t="n"/>
      <c r="O731" s="421" t="n"/>
      <c r="P731" s="421" t="n"/>
      <c r="Q731" s="421" t="n"/>
      <c r="R731" s="270" t="n"/>
      <c r="S731" s="421" t="n"/>
      <c r="T731" s="421" t="n"/>
      <c r="U731" s="421" t="n"/>
      <c r="V731" s="421" t="n"/>
      <c r="W731" s="421" t="n"/>
      <c r="X731" s="421" t="n"/>
      <c r="Y731" s="421" t="n"/>
      <c r="Z731" s="421" t="n"/>
      <c r="AA731" s="421" t="n"/>
      <c r="AB731" s="421" t="n"/>
      <c r="AC731" s="421" t="n"/>
      <c r="AD731" s="421" t="n"/>
      <c r="AE731" s="421" t="n"/>
      <c r="AF731" s="421" t="n"/>
      <c r="AG731" s="421" t="n"/>
      <c r="AH731" s="421" t="n"/>
      <c r="AI731" s="421" t="n"/>
      <c r="AJ731" s="297" t="n"/>
      <c r="AK731" s="297" t="n"/>
      <c r="AL731" s="284" t="n"/>
      <c r="AM731" s="297" t="n"/>
      <c r="AN731" s="285" t="n"/>
      <c r="AO731" s="297" t="n"/>
      <c r="AP731" s="297" t="n"/>
      <c r="AQ731" s="297" t="n"/>
      <c r="AR731" s="297" t="n"/>
      <c r="AS731" s="297" t="n"/>
      <c r="AT731" s="285" t="inlineStr">
        <is>
          <t>0</t>
        </is>
      </c>
      <c r="AU731" s="297" t="inlineStr">
        <is>
          <t>0</t>
        </is>
      </c>
      <c r="AV731" s="297" t="inlineStr">
        <is>
          <t>0</t>
        </is>
      </c>
      <c r="AW731" s="297" t="inlineStr">
        <is>
          <t>0</t>
        </is>
      </c>
      <c r="AX731" s="297" t="inlineStr">
        <is>
          <t>0</t>
        </is>
      </c>
      <c r="AY731" s="286" t="inlineStr">
        <is>
          <t>0</t>
        </is>
      </c>
      <c r="AZ731" s="286" t="inlineStr">
        <is>
          <t>0</t>
        </is>
      </c>
      <c r="BA731" s="287" t="inlineStr">
        <is>
          <t>0</t>
        </is>
      </c>
      <c r="BB731" s="286" t="inlineStr">
        <is>
          <t>0</t>
        </is>
      </c>
      <c r="BC731" s="286" t="inlineStr">
        <is>
          <t>0</t>
        </is>
      </c>
      <c r="BD731" s="286" t="inlineStr">
        <is>
          <t>0</t>
        </is>
      </c>
      <c r="BE731" s="286" t="inlineStr">
        <is>
          <t>0</t>
        </is>
      </c>
      <c r="BF731" s="286" t="inlineStr">
        <is>
          <t>0</t>
        </is>
      </c>
      <c r="BG731" s="286" t="inlineStr">
        <is>
          <t>0</t>
        </is>
      </c>
      <c r="BH731" s="297" t="inlineStr">
        <is>
          <t>0</t>
        </is>
      </c>
      <c r="BI731" s="297" t="inlineStr">
        <is>
          <t>0</t>
        </is>
      </c>
      <c r="BJ731" s="297" t="inlineStr">
        <is>
          <t>0</t>
        </is>
      </c>
      <c r="BK731" s="297" t="inlineStr">
        <is>
          <t>0</t>
        </is>
      </c>
      <c r="BL731" s="297" t="inlineStr">
        <is>
          <t>0</t>
        </is>
      </c>
      <c r="BM731" s="297" t="inlineStr">
        <is>
          <t>0</t>
        </is>
      </c>
      <c r="BN731" s="297" t="inlineStr">
        <is>
          <t>0</t>
        </is>
      </c>
      <c r="BO731" s="285" t="inlineStr">
        <is>
          <t>0</t>
        </is>
      </c>
      <c r="BP731" s="297" t="inlineStr">
        <is>
          <t>0</t>
        </is>
      </c>
      <c r="BQ731" s="297" t="inlineStr">
        <is>
          <t>0</t>
        </is>
      </c>
      <c r="BR731" s="297" t="inlineStr">
        <is>
          <t>0</t>
        </is>
      </c>
      <c r="BS731" s="297" t="inlineStr">
        <is>
          <t>0</t>
        </is>
      </c>
      <c r="BT731" s="297" t="inlineStr">
        <is>
          <t>0</t>
        </is>
      </c>
      <c r="BU731" s="297" t="inlineStr">
        <is>
          <t>0</t>
        </is>
      </c>
      <c r="BV731" s="297" t="inlineStr">
        <is>
          <t>0</t>
        </is>
      </c>
      <c r="BW731" s="288" t="inlineStr">
        <is>
          <t>0</t>
        </is>
      </c>
      <c r="BX731" s="276">
        <f>SUM(IF(COUNTIF(#REF!, "*1.*"), 2, 0), IF(COUNTIF(#REF!, "*2.*"), 2, 0), IF(COUNTIF(#REF!, "*3.*"), 2, 0), IF(COUNTIF(#REF!, "*4.*"), 2, 0), IF(COUNTIF(#REF!, "*5.*"), 2, 0), IF(COUNTIF(#REF!, "*6.*"), 2, 0))</f>
        <v/>
      </c>
      <c r="BY731" s="277">
        <f t="array" ref="BY731">SUM(VALUE(AT731),VALUE(AU731),VALUE(AV731),VALUE(AW731),VALUE(AX731),VALUE(AY731),VALUE(AZ731),VALUE(BB731),VALUE(BC731),VALUE(BD731),VALUE(BE731),VALUE(BF731),VALUE(BG731),VALUE(BH731),VALUE(BI731),VALUE(BJ731),VALUE(BK731),VALUE(BL731),VALUE(BM731),VALUE(BN731),VALUE(BO731),VALUE(BP731),VALUE(BQ731),VALUE(BR731),VALUE(BS731),VALUE(BT731),VALUE(BU731),VALUE(BV731),VALUE(BW731))</f>
        <v/>
      </c>
      <c r="BZ731" s="307" t="n"/>
      <c r="CA731" s="307" t="n"/>
      <c r="CB731" s="307" t="n"/>
      <c r="CC731" s="307" t="n"/>
      <c r="CD731" s="307" t="n"/>
      <c r="CE731" s="307" t="n"/>
      <c r="CF731" s="307" t="n"/>
      <c r="CG731" s="307" t="n"/>
      <c r="CH731" s="307" t="n"/>
      <c r="CI731" s="307" t="n"/>
      <c r="CJ731" s="307" t="n"/>
      <c r="CK731" s="307" t="n"/>
      <c r="CL731" s="307" t="n"/>
      <c r="CM731" s="307" t="n"/>
      <c r="CN731" s="307" t="n"/>
      <c r="CO731" s="307" t="n"/>
      <c r="CP731" s="307" t="n"/>
      <c r="CQ731" s="307" t="n"/>
      <c r="CR731" s="279" t="inlineStr"/>
      <c r="CS731" s="280">
        <f>AVERAGE(Value(BY731),value(CR731))</f>
        <v/>
      </c>
      <c r="CT731" s="421">
        <f>(IF(OR(MediaScorecard!BH732="x", MediaScorecard!BI732="x",MediaScorecard!BJ732="x",MediaScorecard!BK732="x",MediaScorecard!BL732="x"),1, 2))</f>
        <v/>
      </c>
      <c r="CU731" s="308" t="n"/>
      <c r="CV731" s="308" t="n"/>
      <c r="CW731" s="308" t="n"/>
      <c r="CX731" s="309" t="n"/>
      <c r="CY731" s="308" t="n"/>
      <c r="CZ731" s="308" t="n"/>
      <c r="DA731" s="308" t="n"/>
    </row>
    <row r="732" ht="21" customHeight="1" s="590">
      <c r="A732" s="421" t="n"/>
      <c r="B732" s="270" t="n"/>
      <c r="C732" s="266" t="n"/>
      <c r="D732" s="267" t="inlineStr"/>
      <c r="E732" s="267" t="inlineStr"/>
      <c r="F732" s="268" t="inlineStr"/>
      <c r="G732" s="421" t="n"/>
      <c r="H732" s="269" t="n"/>
      <c r="I732" s="421" t="n"/>
      <c r="J732" s="421" t="n"/>
      <c r="K732" s="421" t="n"/>
      <c r="L732" s="421" t="n"/>
      <c r="M732" s="421" t="n"/>
      <c r="N732" s="421" t="n"/>
      <c r="O732" s="421" t="n"/>
      <c r="P732" s="421" t="n"/>
      <c r="Q732" s="421" t="n"/>
      <c r="R732" s="270" t="n"/>
      <c r="S732" s="421" t="n"/>
      <c r="T732" s="421" t="n"/>
      <c r="U732" s="421" t="n"/>
      <c r="V732" s="421" t="n"/>
      <c r="W732" s="421" t="n"/>
      <c r="X732" s="421" t="n"/>
      <c r="Y732" s="421" t="n"/>
      <c r="Z732" s="421" t="n"/>
      <c r="AA732" s="421" t="n"/>
      <c r="AB732" s="421" t="n"/>
      <c r="AC732" s="421" t="n"/>
      <c r="AD732" s="421" t="n"/>
      <c r="AE732" s="421" t="n"/>
      <c r="AF732" s="421" t="n"/>
      <c r="AG732" s="421" t="n"/>
      <c r="AH732" s="421" t="n"/>
      <c r="AI732" s="421" t="n"/>
      <c r="AJ732" s="297" t="n"/>
      <c r="AK732" s="297" t="n"/>
      <c r="AL732" s="284" t="n"/>
      <c r="AM732" s="297" t="n"/>
      <c r="AN732" s="285" t="n"/>
      <c r="AO732" s="297" t="n"/>
      <c r="AP732" s="297" t="n"/>
      <c r="AQ732" s="297" t="n"/>
      <c r="AR732" s="297" t="n"/>
      <c r="AS732" s="297" t="n"/>
      <c r="AT732" s="285" t="inlineStr">
        <is>
          <t>0</t>
        </is>
      </c>
      <c r="AU732" s="297" t="inlineStr">
        <is>
          <t>0</t>
        </is>
      </c>
      <c r="AV732" s="297" t="inlineStr">
        <is>
          <t>0</t>
        </is>
      </c>
      <c r="AW732" s="297" t="inlineStr">
        <is>
          <t>0</t>
        </is>
      </c>
      <c r="AX732" s="297" t="inlineStr">
        <is>
          <t>0</t>
        </is>
      </c>
      <c r="AY732" s="286" t="inlineStr">
        <is>
          <t>0</t>
        </is>
      </c>
      <c r="AZ732" s="286" t="inlineStr">
        <is>
          <t>0</t>
        </is>
      </c>
      <c r="BA732" s="287" t="inlineStr">
        <is>
          <t>0</t>
        </is>
      </c>
      <c r="BB732" s="286" t="inlineStr">
        <is>
          <t>0</t>
        </is>
      </c>
      <c r="BC732" s="286" t="inlineStr">
        <is>
          <t>0</t>
        </is>
      </c>
      <c r="BD732" s="286" t="inlineStr">
        <is>
          <t>0</t>
        </is>
      </c>
      <c r="BE732" s="286" t="inlineStr">
        <is>
          <t>0</t>
        </is>
      </c>
      <c r="BF732" s="286" t="inlineStr">
        <is>
          <t>0</t>
        </is>
      </c>
      <c r="BG732" s="286" t="inlineStr">
        <is>
          <t>0</t>
        </is>
      </c>
      <c r="BH732" s="297" t="inlineStr">
        <is>
          <t>0</t>
        </is>
      </c>
      <c r="BI732" s="297" t="inlineStr">
        <is>
          <t>0</t>
        </is>
      </c>
      <c r="BJ732" s="297" t="inlineStr">
        <is>
          <t>0</t>
        </is>
      </c>
      <c r="BK732" s="297" t="inlineStr">
        <is>
          <t>0</t>
        </is>
      </c>
      <c r="BL732" s="297" t="inlineStr">
        <is>
          <t>0</t>
        </is>
      </c>
      <c r="BM732" s="297" t="inlineStr">
        <is>
          <t>0</t>
        </is>
      </c>
      <c r="BN732" s="297" t="inlineStr">
        <is>
          <t>0</t>
        </is>
      </c>
      <c r="BO732" s="285" t="inlineStr">
        <is>
          <t>0</t>
        </is>
      </c>
      <c r="BP732" s="297" t="inlineStr">
        <is>
          <t>0</t>
        </is>
      </c>
      <c r="BQ732" s="297" t="inlineStr">
        <is>
          <t>0</t>
        </is>
      </c>
      <c r="BR732" s="297" t="inlineStr">
        <is>
          <t>0</t>
        </is>
      </c>
      <c r="BS732" s="297" t="inlineStr">
        <is>
          <t>0</t>
        </is>
      </c>
      <c r="BT732" s="297" t="inlineStr">
        <is>
          <t>0</t>
        </is>
      </c>
      <c r="BU732" s="297" t="inlineStr">
        <is>
          <t>0</t>
        </is>
      </c>
      <c r="BV732" s="297" t="inlineStr">
        <is>
          <t>0</t>
        </is>
      </c>
      <c r="BW732" s="288" t="inlineStr">
        <is>
          <t>0</t>
        </is>
      </c>
      <c r="BX732" s="276">
        <f>SUM(IF(COUNTIF(#REF!, "*1.*"), 2, 0), IF(COUNTIF(#REF!, "*2.*"), 2, 0), IF(COUNTIF(#REF!, "*3.*"), 2, 0), IF(COUNTIF(#REF!, "*4.*"), 2, 0), IF(COUNTIF(#REF!, "*5.*"), 2, 0), IF(COUNTIF(#REF!, "*6.*"), 2, 0))</f>
        <v/>
      </c>
      <c r="BY732" s="277">
        <f t="array" ref="BY732">SUM(VALUE(AT732),VALUE(AU732),VALUE(AV732),VALUE(AW732),VALUE(AX732),VALUE(AY732),VALUE(AZ732),VALUE(BB732),VALUE(BC732),VALUE(BD732),VALUE(BE732),VALUE(BF732),VALUE(BG732),VALUE(BH732),VALUE(BI732),VALUE(BJ732),VALUE(BK732),VALUE(BL732),VALUE(BM732),VALUE(BN732),VALUE(BO732),VALUE(BP732),VALUE(BQ732),VALUE(BR732),VALUE(BS732),VALUE(BT732),VALUE(BU732),VALUE(BV732),VALUE(BW732))</f>
        <v/>
      </c>
      <c r="BZ732" s="307" t="n"/>
      <c r="CA732" s="307" t="n"/>
      <c r="CB732" s="307" t="n"/>
      <c r="CC732" s="307" t="n"/>
      <c r="CD732" s="307" t="n"/>
      <c r="CE732" s="307" t="n"/>
      <c r="CF732" s="307" t="n"/>
      <c r="CG732" s="307" t="n"/>
      <c r="CH732" s="307" t="n"/>
      <c r="CI732" s="307" t="n"/>
      <c r="CJ732" s="307" t="n"/>
      <c r="CK732" s="307" t="n"/>
      <c r="CL732" s="307" t="n"/>
      <c r="CM732" s="307" t="n"/>
      <c r="CN732" s="307" t="n"/>
      <c r="CO732" s="307" t="n"/>
      <c r="CP732" s="307" t="n"/>
      <c r="CQ732" s="307" t="n"/>
      <c r="CR732" s="279" t="inlineStr"/>
      <c r="CS732" s="280">
        <f>AVERAGE(Value(BY732),value(CR732))</f>
        <v/>
      </c>
      <c r="CT732" s="421">
        <f>(IF(OR(MediaScorecard!BH733="x", MediaScorecard!BI733="x",MediaScorecard!BJ733="x",MediaScorecard!BK733="x",MediaScorecard!BL733="x"),1, 2))</f>
        <v/>
      </c>
      <c r="CU732" s="308" t="n"/>
      <c r="CV732" s="308" t="n"/>
      <c r="CW732" s="308" t="n"/>
      <c r="CX732" s="309" t="n"/>
      <c r="CY732" s="308" t="n"/>
      <c r="CZ732" s="308" t="n"/>
      <c r="DA732" s="308" t="n"/>
    </row>
    <row r="733" ht="21" customHeight="1" s="590">
      <c r="A733" s="421" t="n"/>
      <c r="B733" s="270" t="n"/>
      <c r="C733" s="266" t="n"/>
      <c r="D733" s="267" t="inlineStr"/>
      <c r="E733" s="267" t="inlineStr"/>
      <c r="F733" s="268" t="inlineStr"/>
      <c r="G733" s="421" t="n"/>
      <c r="H733" s="269" t="n"/>
      <c r="I733" s="421" t="n"/>
      <c r="J733" s="421" t="n"/>
      <c r="K733" s="421" t="n"/>
      <c r="L733" s="421" t="n"/>
      <c r="M733" s="421" t="n"/>
      <c r="N733" s="421" t="n"/>
      <c r="O733" s="421" t="n"/>
      <c r="P733" s="421" t="n"/>
      <c r="Q733" s="421" t="n"/>
      <c r="R733" s="270" t="n"/>
      <c r="S733" s="421" t="n"/>
      <c r="T733" s="421" t="n"/>
      <c r="U733" s="421" t="n"/>
      <c r="V733" s="421" t="n"/>
      <c r="W733" s="421" t="n"/>
      <c r="X733" s="421" t="n"/>
      <c r="Y733" s="421" t="n"/>
      <c r="Z733" s="421" t="n"/>
      <c r="AA733" s="421" t="n"/>
      <c r="AB733" s="421" t="n"/>
      <c r="AC733" s="421" t="n"/>
      <c r="AD733" s="421" t="n"/>
      <c r="AE733" s="421" t="n"/>
      <c r="AF733" s="421" t="n"/>
      <c r="AG733" s="421" t="n"/>
      <c r="AH733" s="421" t="n"/>
      <c r="AI733" s="421" t="n"/>
      <c r="AJ733" s="297" t="n"/>
      <c r="AK733" s="297" t="n"/>
      <c r="AL733" s="284" t="n"/>
      <c r="AM733" s="297" t="n"/>
      <c r="AN733" s="285" t="n"/>
      <c r="AO733" s="297" t="n"/>
      <c r="AP733" s="297" t="n"/>
      <c r="AQ733" s="297" t="n"/>
      <c r="AR733" s="297" t="n"/>
      <c r="AS733" s="297" t="n"/>
      <c r="AT733" s="285" t="inlineStr">
        <is>
          <t>0</t>
        </is>
      </c>
      <c r="AU733" s="297" t="inlineStr">
        <is>
          <t>0</t>
        </is>
      </c>
      <c r="AV733" s="297" t="inlineStr">
        <is>
          <t>0</t>
        </is>
      </c>
      <c r="AW733" s="297" t="inlineStr">
        <is>
          <t>0</t>
        </is>
      </c>
      <c r="AX733" s="297" t="inlineStr">
        <is>
          <t>0</t>
        </is>
      </c>
      <c r="AY733" s="286" t="inlineStr">
        <is>
          <t>0</t>
        </is>
      </c>
      <c r="AZ733" s="286" t="inlineStr">
        <is>
          <t>0</t>
        </is>
      </c>
      <c r="BA733" s="287" t="inlineStr">
        <is>
          <t>0</t>
        </is>
      </c>
      <c r="BB733" s="286" t="inlineStr">
        <is>
          <t>0</t>
        </is>
      </c>
      <c r="BC733" s="286" t="inlineStr">
        <is>
          <t>0</t>
        </is>
      </c>
      <c r="BD733" s="286" t="inlineStr">
        <is>
          <t>0</t>
        </is>
      </c>
      <c r="BE733" s="286" t="inlineStr">
        <is>
          <t>0</t>
        </is>
      </c>
      <c r="BF733" s="286" t="inlineStr">
        <is>
          <t>0</t>
        </is>
      </c>
      <c r="BG733" s="286" t="inlineStr">
        <is>
          <t>0</t>
        </is>
      </c>
      <c r="BH733" s="297" t="inlineStr">
        <is>
          <t>0</t>
        </is>
      </c>
      <c r="BI733" s="297" t="inlineStr">
        <is>
          <t>0</t>
        </is>
      </c>
      <c r="BJ733" s="297" t="inlineStr">
        <is>
          <t>0</t>
        </is>
      </c>
      <c r="BK733" s="297" t="inlineStr">
        <is>
          <t>0</t>
        </is>
      </c>
      <c r="BL733" s="297" t="inlineStr">
        <is>
          <t>0</t>
        </is>
      </c>
      <c r="BM733" s="297" t="inlineStr">
        <is>
          <t>0</t>
        </is>
      </c>
      <c r="BN733" s="297" t="inlineStr">
        <is>
          <t>0</t>
        </is>
      </c>
      <c r="BO733" s="285" t="inlineStr">
        <is>
          <t>0</t>
        </is>
      </c>
      <c r="BP733" s="297" t="inlineStr">
        <is>
          <t>0</t>
        </is>
      </c>
      <c r="BQ733" s="297" t="inlineStr">
        <is>
          <t>0</t>
        </is>
      </c>
      <c r="BR733" s="297" t="inlineStr">
        <is>
          <t>0</t>
        </is>
      </c>
      <c r="BS733" s="297" t="inlineStr">
        <is>
          <t>0</t>
        </is>
      </c>
      <c r="BT733" s="297" t="inlineStr">
        <is>
          <t>0</t>
        </is>
      </c>
      <c r="BU733" s="297" t="inlineStr">
        <is>
          <t>0</t>
        </is>
      </c>
      <c r="BV733" s="297" t="inlineStr">
        <is>
          <t>0</t>
        </is>
      </c>
      <c r="BW733" s="288" t="inlineStr">
        <is>
          <t>0</t>
        </is>
      </c>
      <c r="BX733" s="276">
        <f>SUM(IF(COUNTIF(#REF!, "*1.*"), 2, 0), IF(COUNTIF(#REF!, "*2.*"), 2, 0), IF(COUNTIF(#REF!, "*3.*"), 2, 0), IF(COUNTIF(#REF!, "*4.*"), 2, 0), IF(COUNTIF(#REF!, "*5.*"), 2, 0), IF(COUNTIF(#REF!, "*6.*"), 2, 0))</f>
        <v/>
      </c>
      <c r="BY733" s="277">
        <f t="array" ref="BY733">SUM(VALUE(AT733),VALUE(AU733),VALUE(AV733),VALUE(AW733),VALUE(AX733),VALUE(AY733),VALUE(AZ733),VALUE(BB733),VALUE(BC733),VALUE(BD733),VALUE(BE733),VALUE(BF733),VALUE(BG733),VALUE(BH733),VALUE(BI733),VALUE(BJ733),VALUE(BK733),VALUE(BL733),VALUE(BM733),VALUE(BN733),VALUE(BO733),VALUE(BP733),VALUE(BQ733),VALUE(BR733),VALUE(BS733),VALUE(BT733),VALUE(BU733),VALUE(BV733),VALUE(BW733))</f>
        <v/>
      </c>
      <c r="BZ733" s="307" t="n"/>
      <c r="CA733" s="307" t="n"/>
      <c r="CB733" s="307" t="n"/>
      <c r="CC733" s="307" t="n"/>
      <c r="CD733" s="307" t="n"/>
      <c r="CE733" s="307" t="n"/>
      <c r="CF733" s="307" t="n"/>
      <c r="CG733" s="307" t="n"/>
      <c r="CH733" s="307" t="n"/>
      <c r="CI733" s="307" t="n"/>
      <c r="CJ733" s="307" t="n"/>
      <c r="CK733" s="307" t="n"/>
      <c r="CL733" s="307" t="n"/>
      <c r="CM733" s="307" t="n"/>
      <c r="CN733" s="307" t="n"/>
      <c r="CO733" s="307" t="n"/>
      <c r="CP733" s="307" t="n"/>
      <c r="CQ733" s="307" t="n"/>
      <c r="CR733" s="279" t="inlineStr"/>
      <c r="CS733" s="280">
        <f>AVERAGE(Value(BY733),value(CR733))</f>
        <v/>
      </c>
      <c r="CT733" s="421">
        <f>(IF(OR(MediaScorecard!BH734="x", MediaScorecard!BI734="x",MediaScorecard!BJ734="x",MediaScorecard!BK734="x",MediaScorecard!BL734="x"),1, 2))</f>
        <v/>
      </c>
      <c r="CU733" s="308" t="n"/>
      <c r="CV733" s="308" t="n"/>
      <c r="CW733" s="308" t="n"/>
      <c r="CX733" s="309" t="n"/>
      <c r="CY733" s="308" t="n"/>
      <c r="CZ733" s="308" t="n"/>
      <c r="DA733" s="308" t="n"/>
    </row>
    <row r="734" ht="21" customHeight="1" s="590">
      <c r="A734" s="421" t="n"/>
      <c r="B734" s="270" t="n"/>
      <c r="C734" s="266" t="n"/>
      <c r="D734" s="267" t="inlineStr"/>
      <c r="E734" s="267" t="inlineStr"/>
      <c r="F734" s="268" t="inlineStr"/>
      <c r="G734" s="421" t="n"/>
      <c r="H734" s="269" t="n"/>
      <c r="I734" s="421" t="n"/>
      <c r="J734" s="421" t="n"/>
      <c r="K734" s="421" t="n"/>
      <c r="L734" s="421" t="n"/>
      <c r="M734" s="421" t="n"/>
      <c r="N734" s="421" t="n"/>
      <c r="O734" s="421" t="n"/>
      <c r="P734" s="421" t="n"/>
      <c r="Q734" s="421" t="n"/>
      <c r="R734" s="270" t="n"/>
      <c r="S734" s="421" t="n"/>
      <c r="T734" s="421" t="n"/>
      <c r="U734" s="421" t="n"/>
      <c r="V734" s="421" t="n"/>
      <c r="W734" s="421" t="n"/>
      <c r="X734" s="421" t="n"/>
      <c r="Y734" s="421" t="n"/>
      <c r="Z734" s="421" t="n"/>
      <c r="AA734" s="421" t="n"/>
      <c r="AB734" s="421" t="n"/>
      <c r="AC734" s="421" t="n"/>
      <c r="AD734" s="421" t="n"/>
      <c r="AE734" s="421" t="n"/>
      <c r="AF734" s="421" t="n"/>
      <c r="AG734" s="421" t="n"/>
      <c r="AH734" s="421" t="n"/>
      <c r="AI734" s="421" t="n"/>
      <c r="AJ734" s="297" t="n"/>
      <c r="AK734" s="297" t="n"/>
      <c r="AL734" s="284" t="n"/>
      <c r="AM734" s="297" t="n"/>
      <c r="AN734" s="285" t="n"/>
      <c r="AO734" s="297" t="n"/>
      <c r="AP734" s="297" t="n"/>
      <c r="AQ734" s="297" t="n"/>
      <c r="AR734" s="297" t="n"/>
      <c r="AS734" s="297" t="n"/>
      <c r="AT734" s="285" t="inlineStr">
        <is>
          <t>0</t>
        </is>
      </c>
      <c r="AU734" s="297" t="inlineStr">
        <is>
          <t>0</t>
        </is>
      </c>
      <c r="AV734" s="297" t="inlineStr">
        <is>
          <t>0</t>
        </is>
      </c>
      <c r="AW734" s="297" t="inlineStr">
        <is>
          <t>0</t>
        </is>
      </c>
      <c r="AX734" s="297" t="inlineStr">
        <is>
          <t>0</t>
        </is>
      </c>
      <c r="AY734" s="286" t="inlineStr">
        <is>
          <t>0</t>
        </is>
      </c>
      <c r="AZ734" s="286" t="inlineStr">
        <is>
          <t>0</t>
        </is>
      </c>
      <c r="BA734" s="287" t="inlineStr">
        <is>
          <t>0</t>
        </is>
      </c>
      <c r="BB734" s="286" t="inlineStr">
        <is>
          <t>0</t>
        </is>
      </c>
      <c r="BC734" s="286" t="inlineStr">
        <is>
          <t>0</t>
        </is>
      </c>
      <c r="BD734" s="286" t="inlineStr">
        <is>
          <t>0</t>
        </is>
      </c>
      <c r="BE734" s="286" t="inlineStr">
        <is>
          <t>0</t>
        </is>
      </c>
      <c r="BF734" s="286" t="inlineStr">
        <is>
          <t>0</t>
        </is>
      </c>
      <c r="BG734" s="286" t="inlineStr">
        <is>
          <t>0</t>
        </is>
      </c>
      <c r="BH734" s="297" t="inlineStr">
        <is>
          <t>0</t>
        </is>
      </c>
      <c r="BI734" s="297" t="inlineStr">
        <is>
          <t>0</t>
        </is>
      </c>
      <c r="BJ734" s="297" t="inlineStr">
        <is>
          <t>0</t>
        </is>
      </c>
      <c r="BK734" s="297" t="inlineStr">
        <is>
          <t>0</t>
        </is>
      </c>
      <c r="BL734" s="297" t="inlineStr">
        <is>
          <t>0</t>
        </is>
      </c>
      <c r="BM734" s="297" t="inlineStr">
        <is>
          <t>0</t>
        </is>
      </c>
      <c r="BN734" s="297" t="inlineStr">
        <is>
          <t>0</t>
        </is>
      </c>
      <c r="BO734" s="285" t="inlineStr">
        <is>
          <t>0</t>
        </is>
      </c>
      <c r="BP734" s="297" t="inlineStr">
        <is>
          <t>0</t>
        </is>
      </c>
      <c r="BQ734" s="297" t="inlineStr">
        <is>
          <t>0</t>
        </is>
      </c>
      <c r="BR734" s="297" t="inlineStr">
        <is>
          <t>0</t>
        </is>
      </c>
      <c r="BS734" s="297" t="inlineStr">
        <is>
          <t>0</t>
        </is>
      </c>
      <c r="BT734" s="297" t="inlineStr">
        <is>
          <t>0</t>
        </is>
      </c>
      <c r="BU734" s="297" t="inlineStr">
        <is>
          <t>0</t>
        </is>
      </c>
      <c r="BV734" s="297" t="inlineStr">
        <is>
          <t>0</t>
        </is>
      </c>
      <c r="BW734" s="288" t="inlineStr">
        <is>
          <t>0</t>
        </is>
      </c>
      <c r="BX734" s="276">
        <f>SUM(IF(COUNTIF(#REF!, "*1.*"), 2, 0), IF(COUNTIF(#REF!, "*2.*"), 2, 0), IF(COUNTIF(#REF!, "*3.*"), 2, 0), IF(COUNTIF(#REF!, "*4.*"), 2, 0), IF(COUNTIF(#REF!, "*5.*"), 2, 0), IF(COUNTIF(#REF!, "*6.*"), 2, 0))</f>
        <v/>
      </c>
      <c r="BY734" s="277">
        <f t="array" ref="BY734">SUM(VALUE(AT734),VALUE(AU734),VALUE(AV734),VALUE(AW734),VALUE(AX734),VALUE(AY734),VALUE(AZ734),VALUE(BB734),VALUE(BC734),VALUE(BD734),VALUE(BE734),VALUE(BF734),VALUE(BG734),VALUE(BH734),VALUE(BI734),VALUE(BJ734),VALUE(BK734),VALUE(BL734),VALUE(BM734),VALUE(BN734),VALUE(BO734),VALUE(BP734),VALUE(BQ734),VALUE(BR734),VALUE(BS734),VALUE(BT734),VALUE(BU734),VALUE(BV734),VALUE(BW734))</f>
        <v/>
      </c>
      <c r="BZ734" s="307" t="n"/>
      <c r="CA734" s="307" t="n"/>
      <c r="CB734" s="307" t="n"/>
      <c r="CC734" s="307" t="n"/>
      <c r="CD734" s="307" t="n"/>
      <c r="CE734" s="307" t="n"/>
      <c r="CF734" s="307" t="n"/>
      <c r="CG734" s="307" t="n"/>
      <c r="CH734" s="307" t="n"/>
      <c r="CI734" s="307" t="n"/>
      <c r="CJ734" s="307" t="n"/>
      <c r="CK734" s="307" t="n"/>
      <c r="CL734" s="307" t="n"/>
      <c r="CM734" s="307" t="n"/>
      <c r="CN734" s="307" t="n"/>
      <c r="CO734" s="307" t="n"/>
      <c r="CP734" s="307" t="n"/>
      <c r="CQ734" s="307" t="n"/>
      <c r="CR734" s="279" t="inlineStr"/>
      <c r="CS734" s="280">
        <f>AVERAGE(Value(BY734),value(CR734))</f>
        <v/>
      </c>
      <c r="CT734" s="421">
        <f>(IF(OR(MediaScorecard!BH735="x", MediaScorecard!BI735="x",MediaScorecard!BJ735="x",MediaScorecard!BK735="x",MediaScorecard!BL735="x"),1, 2))</f>
        <v/>
      </c>
      <c r="CU734" s="308" t="n"/>
      <c r="CV734" s="308" t="n"/>
      <c r="CW734" s="308" t="n"/>
      <c r="CX734" s="309" t="n"/>
      <c r="CY734" s="308" t="n"/>
      <c r="CZ734" s="308" t="n"/>
      <c r="DA734" s="308" t="n"/>
    </row>
    <row r="735" ht="21" customHeight="1" s="590">
      <c r="A735" s="421" t="n"/>
      <c r="B735" s="270" t="n"/>
      <c r="C735" s="266" t="n"/>
      <c r="D735" s="267" t="inlineStr"/>
      <c r="E735" s="267" t="inlineStr"/>
      <c r="F735" s="268" t="inlineStr"/>
      <c r="G735" s="421" t="n"/>
      <c r="H735" s="269" t="n"/>
      <c r="I735" s="421" t="n"/>
      <c r="J735" s="421" t="n"/>
      <c r="K735" s="421" t="n"/>
      <c r="L735" s="421" t="n"/>
      <c r="M735" s="421" t="n"/>
      <c r="N735" s="421" t="n"/>
      <c r="O735" s="421" t="n"/>
      <c r="P735" s="421" t="n"/>
      <c r="Q735" s="421" t="n"/>
      <c r="R735" s="270" t="n"/>
      <c r="S735" s="421" t="n"/>
      <c r="T735" s="421" t="n"/>
      <c r="U735" s="421" t="n"/>
      <c r="V735" s="421" t="n"/>
      <c r="W735" s="421" t="n"/>
      <c r="X735" s="421" t="n"/>
      <c r="Y735" s="421" t="n"/>
      <c r="Z735" s="421" t="n"/>
      <c r="AA735" s="421" t="n"/>
      <c r="AB735" s="421" t="n"/>
      <c r="AC735" s="421" t="n"/>
      <c r="AD735" s="421" t="n"/>
      <c r="AE735" s="421" t="n"/>
      <c r="AF735" s="421" t="n"/>
      <c r="AG735" s="421" t="n"/>
      <c r="AH735" s="421" t="n"/>
      <c r="AI735" s="421" t="n"/>
      <c r="AJ735" s="297" t="n"/>
      <c r="AK735" s="297" t="n"/>
      <c r="AL735" s="284" t="n"/>
      <c r="AM735" s="297" t="n"/>
      <c r="AN735" s="285" t="n"/>
      <c r="AO735" s="297" t="n"/>
      <c r="AP735" s="297" t="n"/>
      <c r="AQ735" s="297" t="n"/>
      <c r="AR735" s="297" t="n"/>
      <c r="AS735" s="297" t="n"/>
      <c r="AT735" s="285" t="inlineStr">
        <is>
          <t>0</t>
        </is>
      </c>
      <c r="AU735" s="297" t="inlineStr">
        <is>
          <t>0</t>
        </is>
      </c>
      <c r="AV735" s="297" t="inlineStr">
        <is>
          <t>0</t>
        </is>
      </c>
      <c r="AW735" s="297" t="inlineStr">
        <is>
          <t>0</t>
        </is>
      </c>
      <c r="AX735" s="297" t="inlineStr">
        <is>
          <t>0</t>
        </is>
      </c>
      <c r="AY735" s="286" t="inlineStr">
        <is>
          <t>0</t>
        </is>
      </c>
      <c r="AZ735" s="286" t="inlineStr">
        <is>
          <t>0</t>
        </is>
      </c>
      <c r="BA735" s="287" t="inlineStr">
        <is>
          <t>0</t>
        </is>
      </c>
      <c r="BB735" s="286" t="inlineStr">
        <is>
          <t>0</t>
        </is>
      </c>
      <c r="BC735" s="286" t="inlineStr">
        <is>
          <t>0</t>
        </is>
      </c>
      <c r="BD735" s="286" t="inlineStr">
        <is>
          <t>0</t>
        </is>
      </c>
      <c r="BE735" s="286" t="inlineStr">
        <is>
          <t>0</t>
        </is>
      </c>
      <c r="BF735" s="286" t="inlineStr">
        <is>
          <t>0</t>
        </is>
      </c>
      <c r="BG735" s="286" t="inlineStr">
        <is>
          <t>0</t>
        </is>
      </c>
      <c r="BH735" s="297" t="inlineStr">
        <is>
          <t>0</t>
        </is>
      </c>
      <c r="BI735" s="297" t="inlineStr">
        <is>
          <t>0</t>
        </is>
      </c>
      <c r="BJ735" s="297" t="inlineStr">
        <is>
          <t>0</t>
        </is>
      </c>
      <c r="BK735" s="297" t="inlineStr">
        <is>
          <t>0</t>
        </is>
      </c>
      <c r="BL735" s="297" t="inlineStr">
        <is>
          <t>0</t>
        </is>
      </c>
      <c r="BM735" s="297" t="inlineStr">
        <is>
          <t>0</t>
        </is>
      </c>
      <c r="BN735" s="297" t="inlineStr">
        <is>
          <t>0</t>
        </is>
      </c>
      <c r="BO735" s="285" t="inlineStr">
        <is>
          <t>0</t>
        </is>
      </c>
      <c r="BP735" s="297" t="inlineStr">
        <is>
          <t>0</t>
        </is>
      </c>
      <c r="BQ735" s="297" t="inlineStr">
        <is>
          <t>0</t>
        </is>
      </c>
      <c r="BR735" s="297" t="inlineStr">
        <is>
          <t>0</t>
        </is>
      </c>
      <c r="BS735" s="297" t="inlineStr">
        <is>
          <t>0</t>
        </is>
      </c>
      <c r="BT735" s="297" t="inlineStr">
        <is>
          <t>0</t>
        </is>
      </c>
      <c r="BU735" s="297" t="inlineStr">
        <is>
          <t>0</t>
        </is>
      </c>
      <c r="BV735" s="297" t="inlineStr">
        <is>
          <t>0</t>
        </is>
      </c>
      <c r="BW735" s="288" t="inlineStr">
        <is>
          <t>0</t>
        </is>
      </c>
      <c r="BX735" s="276">
        <f>SUM(IF(COUNTIF(#REF!, "*1.*"), 2, 0), IF(COUNTIF(#REF!, "*2.*"), 2, 0), IF(COUNTIF(#REF!, "*3.*"), 2, 0), IF(COUNTIF(#REF!, "*4.*"), 2, 0), IF(COUNTIF(#REF!, "*5.*"), 2, 0), IF(COUNTIF(#REF!, "*6.*"), 2, 0))</f>
        <v/>
      </c>
      <c r="BY735" s="277">
        <f t="array" ref="BY735">SUM(VALUE(AT735),VALUE(AU735),VALUE(AV735),VALUE(AW735),VALUE(AX735),VALUE(AY735),VALUE(AZ735),VALUE(BB735),VALUE(BC735),VALUE(BD735),VALUE(BE735),VALUE(BF735),VALUE(BG735),VALUE(BH735),VALUE(BI735),VALUE(BJ735),VALUE(BK735),VALUE(BL735),VALUE(BM735),VALUE(BN735),VALUE(BO735),VALUE(BP735),VALUE(BQ735),VALUE(BR735),VALUE(BS735),VALUE(BT735),VALUE(BU735),VALUE(BV735),VALUE(BW735))</f>
        <v/>
      </c>
      <c r="BZ735" s="307" t="n"/>
      <c r="CA735" s="307" t="n"/>
      <c r="CB735" s="307" t="n"/>
      <c r="CC735" s="307" t="n"/>
      <c r="CD735" s="307" t="n"/>
      <c r="CE735" s="307" t="n"/>
      <c r="CF735" s="307" t="n"/>
      <c r="CG735" s="307" t="n"/>
      <c r="CH735" s="307" t="n"/>
      <c r="CI735" s="307" t="n"/>
      <c r="CJ735" s="307" t="n"/>
      <c r="CK735" s="307" t="n"/>
      <c r="CL735" s="307" t="n"/>
      <c r="CM735" s="307" t="n"/>
      <c r="CN735" s="307" t="n"/>
      <c r="CO735" s="307" t="n"/>
      <c r="CP735" s="307" t="n"/>
      <c r="CQ735" s="307" t="n"/>
      <c r="CR735" s="279" t="inlineStr"/>
      <c r="CS735" s="280">
        <f>AVERAGE(Value(BY735),value(CR735))</f>
        <v/>
      </c>
      <c r="CT735" s="421">
        <f>(IF(OR(MediaScorecard!BH736="x", MediaScorecard!BI736="x",MediaScorecard!BJ736="x",MediaScorecard!BK736="x",MediaScorecard!BL736="x"),1, 2))</f>
        <v/>
      </c>
      <c r="CU735" s="308" t="n"/>
      <c r="CV735" s="308" t="n"/>
      <c r="CW735" s="308" t="n"/>
      <c r="CX735" s="309" t="n"/>
      <c r="CY735" s="308" t="n"/>
      <c r="CZ735" s="308" t="n"/>
      <c r="DA735" s="308" t="n"/>
    </row>
    <row r="736" ht="21" customHeight="1" s="590">
      <c r="A736" s="421" t="n"/>
      <c r="B736" s="270" t="n"/>
      <c r="C736" s="266" t="n"/>
      <c r="D736" s="267" t="inlineStr"/>
      <c r="E736" s="267" t="inlineStr"/>
      <c r="F736" s="268" t="inlineStr"/>
      <c r="G736" s="421" t="n"/>
      <c r="H736" s="269" t="n"/>
      <c r="I736" s="421" t="n"/>
      <c r="J736" s="421" t="n"/>
      <c r="K736" s="421" t="n"/>
      <c r="L736" s="421" t="n"/>
      <c r="M736" s="421" t="n"/>
      <c r="N736" s="421" t="n"/>
      <c r="O736" s="421" t="n"/>
      <c r="P736" s="421" t="n"/>
      <c r="Q736" s="421" t="n"/>
      <c r="R736" s="270" t="n"/>
      <c r="S736" s="421" t="n"/>
      <c r="T736" s="421" t="n"/>
      <c r="U736" s="421" t="n"/>
      <c r="V736" s="421" t="n"/>
      <c r="W736" s="421" t="n"/>
      <c r="X736" s="421" t="n"/>
      <c r="Y736" s="421" t="n"/>
      <c r="Z736" s="421" t="n"/>
      <c r="AA736" s="421" t="n"/>
      <c r="AB736" s="421" t="n"/>
      <c r="AC736" s="421" t="n"/>
      <c r="AD736" s="421" t="n"/>
      <c r="AE736" s="421" t="n"/>
      <c r="AF736" s="421" t="n"/>
      <c r="AG736" s="421" t="n"/>
      <c r="AH736" s="421" t="n"/>
      <c r="AI736" s="421" t="n"/>
      <c r="AJ736" s="297" t="n"/>
      <c r="AK736" s="297" t="n"/>
      <c r="AL736" s="284" t="n"/>
      <c r="AM736" s="297" t="n"/>
      <c r="AN736" s="285" t="n"/>
      <c r="AO736" s="297" t="n"/>
      <c r="AP736" s="297" t="n"/>
      <c r="AQ736" s="297" t="n"/>
      <c r="AR736" s="297" t="n"/>
      <c r="AS736" s="297" t="n"/>
      <c r="AT736" s="285" t="inlineStr">
        <is>
          <t>0</t>
        </is>
      </c>
      <c r="AU736" s="297" t="inlineStr">
        <is>
          <t>0</t>
        </is>
      </c>
      <c r="AV736" s="297" t="inlineStr">
        <is>
          <t>0</t>
        </is>
      </c>
      <c r="AW736" s="297" t="inlineStr">
        <is>
          <t>0</t>
        </is>
      </c>
      <c r="AX736" s="297" t="inlineStr">
        <is>
          <t>0</t>
        </is>
      </c>
      <c r="AY736" s="286" t="inlineStr">
        <is>
          <t>0</t>
        </is>
      </c>
      <c r="AZ736" s="286" t="inlineStr">
        <is>
          <t>0</t>
        </is>
      </c>
      <c r="BA736" s="287" t="inlineStr">
        <is>
          <t>0</t>
        </is>
      </c>
      <c r="BB736" s="286" t="inlineStr">
        <is>
          <t>0</t>
        </is>
      </c>
      <c r="BC736" s="286" t="inlineStr">
        <is>
          <t>0</t>
        </is>
      </c>
      <c r="BD736" s="286" t="inlineStr">
        <is>
          <t>0</t>
        </is>
      </c>
      <c r="BE736" s="286" t="inlineStr">
        <is>
          <t>0</t>
        </is>
      </c>
      <c r="BF736" s="286" t="inlineStr">
        <is>
          <t>0</t>
        </is>
      </c>
      <c r="BG736" s="286" t="inlineStr">
        <is>
          <t>0</t>
        </is>
      </c>
      <c r="BH736" s="297" t="inlineStr">
        <is>
          <t>0</t>
        </is>
      </c>
      <c r="BI736" s="297" t="inlineStr">
        <is>
          <t>0</t>
        </is>
      </c>
      <c r="BJ736" s="297" t="inlineStr">
        <is>
          <t>0</t>
        </is>
      </c>
      <c r="BK736" s="297" t="inlineStr">
        <is>
          <t>0</t>
        </is>
      </c>
      <c r="BL736" s="297" t="inlineStr">
        <is>
          <t>0</t>
        </is>
      </c>
      <c r="BM736" s="297" t="inlineStr">
        <is>
          <t>0</t>
        </is>
      </c>
      <c r="BN736" s="297" t="inlineStr">
        <is>
          <t>0</t>
        </is>
      </c>
      <c r="BO736" s="285" t="inlineStr">
        <is>
          <t>0</t>
        </is>
      </c>
      <c r="BP736" s="297" t="inlineStr">
        <is>
          <t>0</t>
        </is>
      </c>
      <c r="BQ736" s="297" t="inlineStr">
        <is>
          <t>0</t>
        </is>
      </c>
      <c r="BR736" s="297" t="inlineStr">
        <is>
          <t>0</t>
        </is>
      </c>
      <c r="BS736" s="297" t="inlineStr">
        <is>
          <t>0</t>
        </is>
      </c>
      <c r="BT736" s="297" t="inlineStr">
        <is>
          <t>0</t>
        </is>
      </c>
      <c r="BU736" s="297" t="inlineStr">
        <is>
          <t>0</t>
        </is>
      </c>
      <c r="BV736" s="297" t="inlineStr">
        <is>
          <t>0</t>
        </is>
      </c>
      <c r="BW736" s="288" t="inlineStr">
        <is>
          <t>0</t>
        </is>
      </c>
      <c r="BX736" s="276">
        <f>SUM(IF(COUNTIF(#REF!, "*1.*"), 2, 0), IF(COUNTIF(#REF!, "*2.*"), 2, 0), IF(COUNTIF(#REF!, "*3.*"), 2, 0), IF(COUNTIF(#REF!, "*4.*"), 2, 0), IF(COUNTIF(#REF!, "*5.*"), 2, 0), IF(COUNTIF(#REF!, "*6.*"), 2, 0))</f>
        <v/>
      </c>
      <c r="BY736" s="277">
        <f t="array" ref="BY736">SUM(VALUE(AT736),VALUE(AU736),VALUE(AV736),VALUE(AW736),VALUE(AX736),VALUE(AY736),VALUE(AZ736),VALUE(BB736),VALUE(BC736),VALUE(BD736),VALUE(BE736),VALUE(BF736),VALUE(BG736),VALUE(BH736),VALUE(BI736),VALUE(BJ736),VALUE(BK736),VALUE(BL736),VALUE(BM736),VALUE(BN736),VALUE(BO736),VALUE(BP736),VALUE(BQ736),VALUE(BR736),VALUE(BS736),VALUE(BT736),VALUE(BU736),VALUE(BV736),VALUE(BW736))</f>
        <v/>
      </c>
      <c r="BZ736" s="307" t="n"/>
      <c r="CA736" s="307" t="n"/>
      <c r="CB736" s="307" t="n"/>
      <c r="CC736" s="307" t="n"/>
      <c r="CD736" s="307" t="n"/>
      <c r="CE736" s="307" t="n"/>
      <c r="CF736" s="307" t="n"/>
      <c r="CG736" s="307" t="n"/>
      <c r="CH736" s="307" t="n"/>
      <c r="CI736" s="307" t="n"/>
      <c r="CJ736" s="307" t="n"/>
      <c r="CK736" s="307" t="n"/>
      <c r="CL736" s="307" t="n"/>
      <c r="CM736" s="307" t="n"/>
      <c r="CN736" s="307" t="n"/>
      <c r="CO736" s="307" t="n"/>
      <c r="CP736" s="307" t="n"/>
      <c r="CQ736" s="307" t="n"/>
      <c r="CR736" s="279" t="inlineStr"/>
      <c r="CS736" s="280">
        <f>AVERAGE(Value(BY736),value(CR736))</f>
        <v/>
      </c>
      <c r="CT736" s="421">
        <f>(IF(OR(MediaScorecard!BH737="x", MediaScorecard!BI737="x",MediaScorecard!BJ737="x",MediaScorecard!BK737="x",MediaScorecard!BL737="x"),1, 2))</f>
        <v/>
      </c>
      <c r="CU736" s="308" t="n"/>
      <c r="CV736" s="308" t="n"/>
      <c r="CW736" s="308" t="n"/>
      <c r="CX736" s="309" t="n"/>
      <c r="CY736" s="308" t="n"/>
      <c r="CZ736" s="308" t="n"/>
      <c r="DA736" s="308" t="n"/>
    </row>
    <row r="737" ht="21" customHeight="1" s="590">
      <c r="A737" s="421" t="n"/>
      <c r="B737" s="270" t="n"/>
      <c r="C737" s="266" t="n"/>
      <c r="D737" s="267" t="inlineStr"/>
      <c r="E737" s="267" t="inlineStr"/>
      <c r="F737" s="268" t="inlineStr"/>
      <c r="G737" s="421" t="n"/>
      <c r="H737" s="269" t="n"/>
      <c r="I737" s="421" t="n"/>
      <c r="J737" s="421" t="n"/>
      <c r="K737" s="421" t="n"/>
      <c r="L737" s="421" t="n"/>
      <c r="M737" s="421" t="n"/>
      <c r="N737" s="421" t="n"/>
      <c r="O737" s="421" t="n"/>
      <c r="P737" s="421" t="n"/>
      <c r="Q737" s="421" t="n"/>
      <c r="R737" s="270" t="n"/>
      <c r="S737" s="421" t="n"/>
      <c r="T737" s="421" t="n"/>
      <c r="U737" s="421" t="n"/>
      <c r="V737" s="421" t="n"/>
      <c r="W737" s="421" t="n"/>
      <c r="X737" s="421" t="n"/>
      <c r="Y737" s="421" t="n"/>
      <c r="Z737" s="421" t="n"/>
      <c r="AA737" s="421" t="n"/>
      <c r="AB737" s="421" t="n"/>
      <c r="AC737" s="421" t="n"/>
      <c r="AD737" s="421" t="n"/>
      <c r="AE737" s="421" t="n"/>
      <c r="AF737" s="421" t="n"/>
      <c r="AG737" s="421" t="n"/>
      <c r="AH737" s="421" t="n"/>
      <c r="AI737" s="421" t="n"/>
      <c r="AJ737" s="297" t="n"/>
      <c r="AK737" s="297" t="n"/>
      <c r="AL737" s="284" t="n"/>
      <c r="AM737" s="297" t="n"/>
      <c r="AN737" s="285" t="n"/>
      <c r="AO737" s="297" t="n"/>
      <c r="AP737" s="297" t="n"/>
      <c r="AQ737" s="297" t="n"/>
      <c r="AR737" s="297" t="n"/>
      <c r="AS737" s="297" t="n"/>
      <c r="AT737" s="285" t="inlineStr">
        <is>
          <t>0</t>
        </is>
      </c>
      <c r="AU737" s="297" t="inlineStr">
        <is>
          <t>0</t>
        </is>
      </c>
      <c r="AV737" s="297" t="inlineStr">
        <is>
          <t>0</t>
        </is>
      </c>
      <c r="AW737" s="297" t="inlineStr">
        <is>
          <t>0</t>
        </is>
      </c>
      <c r="AX737" s="297" t="inlineStr">
        <is>
          <t>0</t>
        </is>
      </c>
      <c r="AY737" s="286" t="inlineStr">
        <is>
          <t>0</t>
        </is>
      </c>
      <c r="AZ737" s="286" t="inlineStr">
        <is>
          <t>0</t>
        </is>
      </c>
      <c r="BA737" s="287" t="inlineStr">
        <is>
          <t>0</t>
        </is>
      </c>
      <c r="BB737" s="286" t="inlineStr">
        <is>
          <t>0</t>
        </is>
      </c>
      <c r="BC737" s="286" t="inlineStr">
        <is>
          <t>0</t>
        </is>
      </c>
      <c r="BD737" s="286" t="inlineStr">
        <is>
          <t>0</t>
        </is>
      </c>
      <c r="BE737" s="286" t="inlineStr">
        <is>
          <t>0</t>
        </is>
      </c>
      <c r="BF737" s="286" t="inlineStr">
        <is>
          <t>0</t>
        </is>
      </c>
      <c r="BG737" s="286" t="inlineStr">
        <is>
          <t>0</t>
        </is>
      </c>
      <c r="BH737" s="297" t="inlineStr">
        <is>
          <t>0</t>
        </is>
      </c>
      <c r="BI737" s="297" t="inlineStr">
        <is>
          <t>0</t>
        </is>
      </c>
      <c r="BJ737" s="297" t="inlineStr">
        <is>
          <t>0</t>
        </is>
      </c>
      <c r="BK737" s="297" t="inlineStr">
        <is>
          <t>0</t>
        </is>
      </c>
      <c r="BL737" s="297" t="inlineStr">
        <is>
          <t>0</t>
        </is>
      </c>
      <c r="BM737" s="297" t="inlineStr">
        <is>
          <t>0</t>
        </is>
      </c>
      <c r="BN737" s="297" t="inlineStr">
        <is>
          <t>0</t>
        </is>
      </c>
      <c r="BO737" s="285" t="inlineStr">
        <is>
          <t>0</t>
        </is>
      </c>
      <c r="BP737" s="297" t="inlineStr">
        <is>
          <t>0</t>
        </is>
      </c>
      <c r="BQ737" s="297" t="inlineStr">
        <is>
          <t>0</t>
        </is>
      </c>
      <c r="BR737" s="297" t="inlineStr">
        <is>
          <t>0</t>
        </is>
      </c>
      <c r="BS737" s="297" t="inlineStr">
        <is>
          <t>0</t>
        </is>
      </c>
      <c r="BT737" s="297" t="inlineStr">
        <is>
          <t>0</t>
        </is>
      </c>
      <c r="BU737" s="297" t="inlineStr">
        <is>
          <t>0</t>
        </is>
      </c>
      <c r="BV737" s="297" t="inlineStr">
        <is>
          <t>0</t>
        </is>
      </c>
      <c r="BW737" s="288" t="inlineStr">
        <is>
          <t>0</t>
        </is>
      </c>
      <c r="BX737" s="276">
        <f>SUM(IF(COUNTIF(#REF!, "*1.*"), 2, 0), IF(COUNTIF(#REF!, "*2.*"), 2, 0), IF(COUNTIF(#REF!, "*3.*"), 2, 0), IF(COUNTIF(#REF!, "*4.*"), 2, 0), IF(COUNTIF(#REF!, "*5.*"), 2, 0), IF(COUNTIF(#REF!, "*6.*"), 2, 0))</f>
        <v/>
      </c>
      <c r="BY737" s="277">
        <f t="array" ref="BY737">SUM(VALUE(AT737),VALUE(AU737),VALUE(AV737),VALUE(AW737),VALUE(AX737),VALUE(AY737),VALUE(AZ737),VALUE(BB737),VALUE(BC737),VALUE(BD737),VALUE(BE737),VALUE(BF737),VALUE(BG737),VALUE(BH737),VALUE(BI737),VALUE(BJ737),VALUE(BK737),VALUE(BL737),VALUE(BM737),VALUE(BN737),VALUE(BO737),VALUE(BP737),VALUE(BQ737),VALUE(BR737),VALUE(BS737),VALUE(BT737),VALUE(BU737),VALUE(BV737),VALUE(BW737))</f>
        <v/>
      </c>
      <c r="BZ737" s="307" t="n"/>
      <c r="CA737" s="307" t="n"/>
      <c r="CB737" s="307" t="n"/>
      <c r="CC737" s="307" t="n"/>
      <c r="CD737" s="307" t="n"/>
      <c r="CE737" s="307" t="n"/>
      <c r="CF737" s="307" t="n"/>
      <c r="CG737" s="307" t="n"/>
      <c r="CH737" s="307" t="n"/>
      <c r="CI737" s="307" t="n"/>
      <c r="CJ737" s="307" t="n"/>
      <c r="CK737" s="307" t="n"/>
      <c r="CL737" s="307" t="n"/>
      <c r="CM737" s="307" t="n"/>
      <c r="CN737" s="307" t="n"/>
      <c r="CO737" s="307" t="n"/>
      <c r="CP737" s="307" t="n"/>
      <c r="CQ737" s="307" t="n"/>
      <c r="CR737" s="279" t="inlineStr"/>
      <c r="CS737" s="280">
        <f>AVERAGE(Value(BY737),value(CR737))</f>
        <v/>
      </c>
      <c r="CT737" s="421">
        <f>(IF(OR(MediaScorecard!BH738="x", MediaScorecard!BI738="x",MediaScorecard!BJ738="x",MediaScorecard!BK738="x",MediaScorecard!BL738="x"),1, 2))</f>
        <v/>
      </c>
      <c r="CU737" s="308" t="n"/>
      <c r="CV737" s="308" t="n"/>
      <c r="CW737" s="308" t="n"/>
      <c r="CX737" s="309" t="n"/>
      <c r="CY737" s="308" t="n"/>
      <c r="CZ737" s="308" t="n"/>
      <c r="DA737" s="308" t="n"/>
    </row>
    <row r="738" ht="21" customHeight="1" s="590">
      <c r="A738" s="421" t="n"/>
      <c r="B738" s="270" t="n"/>
      <c r="C738" s="266" t="n"/>
      <c r="D738" s="267" t="inlineStr"/>
      <c r="E738" s="267" t="inlineStr"/>
      <c r="F738" s="268" t="inlineStr"/>
      <c r="G738" s="421" t="n"/>
      <c r="H738" s="269" t="n"/>
      <c r="I738" s="421" t="n"/>
      <c r="J738" s="421" t="n"/>
      <c r="K738" s="421" t="n"/>
      <c r="L738" s="421" t="n"/>
      <c r="M738" s="421" t="n"/>
      <c r="N738" s="421" t="n"/>
      <c r="O738" s="421" t="n"/>
      <c r="P738" s="421" t="n"/>
      <c r="Q738" s="421" t="n"/>
      <c r="R738" s="270" t="n"/>
      <c r="S738" s="421" t="n"/>
      <c r="T738" s="421" t="n"/>
      <c r="U738" s="421" t="n"/>
      <c r="V738" s="421" t="n"/>
      <c r="W738" s="421" t="n"/>
      <c r="X738" s="421" t="n"/>
      <c r="Y738" s="421" t="n"/>
      <c r="Z738" s="421" t="n"/>
      <c r="AA738" s="421" t="n"/>
      <c r="AB738" s="421" t="n"/>
      <c r="AC738" s="421" t="n"/>
      <c r="AD738" s="421" t="n"/>
      <c r="AE738" s="421" t="n"/>
      <c r="AF738" s="421" t="n"/>
      <c r="AG738" s="421" t="n"/>
      <c r="AH738" s="421" t="n"/>
      <c r="AI738" s="421" t="n"/>
      <c r="AJ738" s="297" t="n"/>
      <c r="AK738" s="297" t="n"/>
      <c r="AL738" s="284" t="n"/>
      <c r="AM738" s="297" t="n"/>
      <c r="AN738" s="285" t="n"/>
      <c r="AO738" s="297" t="n"/>
      <c r="AP738" s="297" t="n"/>
      <c r="AQ738" s="297" t="n"/>
      <c r="AR738" s="297" t="n"/>
      <c r="AS738" s="297" t="n"/>
      <c r="AT738" s="285" t="inlineStr">
        <is>
          <t>0</t>
        </is>
      </c>
      <c r="AU738" s="297" t="inlineStr">
        <is>
          <t>0</t>
        </is>
      </c>
      <c r="AV738" s="297" t="inlineStr">
        <is>
          <t>0</t>
        </is>
      </c>
      <c r="AW738" s="297" t="inlineStr">
        <is>
          <t>0</t>
        </is>
      </c>
      <c r="AX738" s="297" t="inlineStr">
        <is>
          <t>0</t>
        </is>
      </c>
      <c r="AY738" s="286" t="inlineStr">
        <is>
          <t>0</t>
        </is>
      </c>
      <c r="AZ738" s="286" t="inlineStr">
        <is>
          <t>0</t>
        </is>
      </c>
      <c r="BA738" s="287" t="inlineStr">
        <is>
          <t>0</t>
        </is>
      </c>
      <c r="BB738" s="286" t="inlineStr">
        <is>
          <t>0</t>
        </is>
      </c>
      <c r="BC738" s="286" t="inlineStr">
        <is>
          <t>0</t>
        </is>
      </c>
      <c r="BD738" s="286" t="inlineStr">
        <is>
          <t>0</t>
        </is>
      </c>
      <c r="BE738" s="286" t="inlineStr">
        <is>
          <t>0</t>
        </is>
      </c>
      <c r="BF738" s="286" t="inlineStr">
        <is>
          <t>0</t>
        </is>
      </c>
      <c r="BG738" s="286" t="inlineStr">
        <is>
          <t>0</t>
        </is>
      </c>
      <c r="BH738" s="297" t="inlineStr">
        <is>
          <t>0</t>
        </is>
      </c>
      <c r="BI738" s="297" t="inlineStr">
        <is>
          <t>0</t>
        </is>
      </c>
      <c r="BJ738" s="297" t="inlineStr">
        <is>
          <t>0</t>
        </is>
      </c>
      <c r="BK738" s="297" t="inlineStr">
        <is>
          <t>0</t>
        </is>
      </c>
      <c r="BL738" s="297" t="inlineStr">
        <is>
          <t>0</t>
        </is>
      </c>
      <c r="BM738" s="297" t="inlineStr">
        <is>
          <t>0</t>
        </is>
      </c>
      <c r="BN738" s="297" t="inlineStr">
        <is>
          <t>0</t>
        </is>
      </c>
      <c r="BO738" s="285" t="inlineStr">
        <is>
          <t>0</t>
        </is>
      </c>
      <c r="BP738" s="297" t="inlineStr">
        <is>
          <t>0</t>
        </is>
      </c>
      <c r="BQ738" s="297" t="inlineStr">
        <is>
          <t>0</t>
        </is>
      </c>
      <c r="BR738" s="297" t="inlineStr">
        <is>
          <t>0</t>
        </is>
      </c>
      <c r="BS738" s="297" t="inlineStr">
        <is>
          <t>0</t>
        </is>
      </c>
      <c r="BT738" s="297" t="inlineStr">
        <is>
          <t>0</t>
        </is>
      </c>
      <c r="BU738" s="297" t="inlineStr">
        <is>
          <t>0</t>
        </is>
      </c>
      <c r="BV738" s="297" t="inlineStr">
        <is>
          <t>0</t>
        </is>
      </c>
      <c r="BW738" s="288" t="inlineStr">
        <is>
          <t>0</t>
        </is>
      </c>
      <c r="BX738" s="276">
        <f>SUM(IF(COUNTIF(#REF!, "*1.*"), 2, 0), IF(COUNTIF(#REF!, "*2.*"), 2, 0), IF(COUNTIF(#REF!, "*3.*"), 2, 0), IF(COUNTIF(#REF!, "*4.*"), 2, 0), IF(COUNTIF(#REF!, "*5.*"), 2, 0), IF(COUNTIF(#REF!, "*6.*"), 2, 0))</f>
        <v/>
      </c>
      <c r="BY738" s="277">
        <f t="array" ref="BY738">SUM(VALUE(AT738),VALUE(AU738),VALUE(AV738),VALUE(AW738),VALUE(AX738),VALUE(AY738),VALUE(AZ738),VALUE(BB738),VALUE(BC738),VALUE(BD738),VALUE(BE738),VALUE(BF738),VALUE(BG738),VALUE(BH738),VALUE(BI738),VALUE(BJ738),VALUE(BK738),VALUE(BL738),VALUE(BM738),VALUE(BN738),VALUE(BO738),VALUE(BP738),VALUE(BQ738),VALUE(BR738),VALUE(BS738),VALUE(BT738),VALUE(BU738),VALUE(BV738),VALUE(BW738))</f>
        <v/>
      </c>
      <c r="BZ738" s="307" t="n"/>
      <c r="CA738" s="307" t="n"/>
      <c r="CB738" s="307" t="n"/>
      <c r="CC738" s="307" t="n"/>
      <c r="CD738" s="307" t="n"/>
      <c r="CE738" s="307" t="n"/>
      <c r="CF738" s="307" t="n"/>
      <c r="CG738" s="307" t="n"/>
      <c r="CH738" s="307" t="n"/>
      <c r="CI738" s="307" t="n"/>
      <c r="CJ738" s="307" t="n"/>
      <c r="CK738" s="307" t="n"/>
      <c r="CL738" s="307" t="n"/>
      <c r="CM738" s="307" t="n"/>
      <c r="CN738" s="307" t="n"/>
      <c r="CO738" s="307" t="n"/>
      <c r="CP738" s="307" t="n"/>
      <c r="CQ738" s="307" t="n"/>
      <c r="CR738" s="279" t="inlineStr"/>
      <c r="CS738" s="280">
        <f>AVERAGE(Value(BY738),value(CR738))</f>
        <v/>
      </c>
      <c r="CT738" s="421">
        <f>(IF(OR(MediaScorecard!BH739="x", MediaScorecard!BI739="x",MediaScorecard!BJ739="x",MediaScorecard!BK739="x",MediaScorecard!BL739="x"),1, 2))</f>
        <v/>
      </c>
      <c r="CU738" s="308" t="n"/>
      <c r="CV738" s="308" t="n"/>
      <c r="CW738" s="308" t="n"/>
      <c r="CX738" s="309" t="n"/>
      <c r="CY738" s="308" t="n"/>
      <c r="CZ738" s="308" t="n"/>
      <c r="DA738" s="308" t="n"/>
    </row>
    <row r="739" ht="21" customHeight="1" s="590">
      <c r="A739" s="421" t="n"/>
      <c r="B739" s="270" t="n"/>
      <c r="C739" s="266" t="n"/>
      <c r="D739" s="267" t="inlineStr"/>
      <c r="E739" s="267" t="inlineStr"/>
      <c r="F739" s="268" t="inlineStr"/>
      <c r="G739" s="421" t="n"/>
      <c r="H739" s="269" t="n"/>
      <c r="I739" s="421" t="n"/>
      <c r="J739" s="421" t="n"/>
      <c r="K739" s="421" t="n"/>
      <c r="L739" s="421" t="n"/>
      <c r="M739" s="421" t="n"/>
      <c r="N739" s="421" t="n"/>
      <c r="O739" s="421" t="n"/>
      <c r="P739" s="421" t="n"/>
      <c r="Q739" s="421" t="n"/>
      <c r="R739" s="270" t="n"/>
      <c r="S739" s="421" t="n"/>
      <c r="T739" s="421" t="n"/>
      <c r="U739" s="421" t="n"/>
      <c r="V739" s="421" t="n"/>
      <c r="W739" s="421" t="n"/>
      <c r="X739" s="421" t="n"/>
      <c r="Y739" s="421" t="n"/>
      <c r="Z739" s="421" t="n"/>
      <c r="AA739" s="421" t="n"/>
      <c r="AB739" s="421" t="n"/>
      <c r="AC739" s="421" t="n"/>
      <c r="AD739" s="421" t="n"/>
      <c r="AE739" s="421" t="n"/>
      <c r="AF739" s="421" t="n"/>
      <c r="AG739" s="421" t="n"/>
      <c r="AH739" s="421" t="n"/>
      <c r="AI739" s="421" t="n"/>
      <c r="AJ739" s="297" t="n"/>
      <c r="AK739" s="297" t="n"/>
      <c r="AL739" s="284" t="n"/>
      <c r="AM739" s="297" t="n"/>
      <c r="AN739" s="285" t="n"/>
      <c r="AO739" s="297" t="n"/>
      <c r="AP739" s="297" t="n"/>
      <c r="AQ739" s="297" t="n"/>
      <c r="AR739" s="297" t="n"/>
      <c r="AS739" s="297" t="n"/>
      <c r="AT739" s="285" t="inlineStr">
        <is>
          <t>0</t>
        </is>
      </c>
      <c r="AU739" s="297" t="inlineStr">
        <is>
          <t>0</t>
        </is>
      </c>
      <c r="AV739" s="297" t="inlineStr">
        <is>
          <t>0</t>
        </is>
      </c>
      <c r="AW739" s="297" t="inlineStr">
        <is>
          <t>0</t>
        </is>
      </c>
      <c r="AX739" s="297" t="inlineStr">
        <is>
          <t>0</t>
        </is>
      </c>
      <c r="AY739" s="286" t="inlineStr">
        <is>
          <t>0</t>
        </is>
      </c>
      <c r="AZ739" s="286" t="inlineStr">
        <is>
          <t>0</t>
        </is>
      </c>
      <c r="BA739" s="287" t="inlineStr">
        <is>
          <t>0</t>
        </is>
      </c>
      <c r="BB739" s="286" t="inlineStr">
        <is>
          <t>0</t>
        </is>
      </c>
      <c r="BC739" s="286" t="inlineStr">
        <is>
          <t>0</t>
        </is>
      </c>
      <c r="BD739" s="286" t="inlineStr">
        <is>
          <t>0</t>
        </is>
      </c>
      <c r="BE739" s="286" t="inlineStr">
        <is>
          <t>0</t>
        </is>
      </c>
      <c r="BF739" s="286" t="inlineStr">
        <is>
          <t>0</t>
        </is>
      </c>
      <c r="BG739" s="286" t="inlineStr">
        <is>
          <t>0</t>
        </is>
      </c>
      <c r="BH739" s="297" t="inlineStr">
        <is>
          <t>0</t>
        </is>
      </c>
      <c r="BI739" s="297" t="inlineStr">
        <is>
          <t>0</t>
        </is>
      </c>
      <c r="BJ739" s="297" t="inlineStr">
        <is>
          <t>0</t>
        </is>
      </c>
      <c r="BK739" s="297" t="inlineStr">
        <is>
          <t>0</t>
        </is>
      </c>
      <c r="BL739" s="297" t="inlineStr">
        <is>
          <t>0</t>
        </is>
      </c>
      <c r="BM739" s="297" t="inlineStr">
        <is>
          <t>0</t>
        </is>
      </c>
      <c r="BN739" s="297" t="inlineStr">
        <is>
          <t>0</t>
        </is>
      </c>
      <c r="BO739" s="285" t="inlineStr">
        <is>
          <t>0</t>
        </is>
      </c>
      <c r="BP739" s="297" t="inlineStr">
        <is>
          <t>0</t>
        </is>
      </c>
      <c r="BQ739" s="297" t="inlineStr">
        <is>
          <t>0</t>
        </is>
      </c>
      <c r="BR739" s="297" t="inlineStr">
        <is>
          <t>0</t>
        </is>
      </c>
      <c r="BS739" s="297" t="inlineStr">
        <is>
          <t>0</t>
        </is>
      </c>
      <c r="BT739" s="297" t="inlineStr">
        <is>
          <t>0</t>
        </is>
      </c>
      <c r="BU739" s="297" t="inlineStr">
        <is>
          <t>0</t>
        </is>
      </c>
      <c r="BV739" s="297" t="inlineStr">
        <is>
          <t>0</t>
        </is>
      </c>
      <c r="BW739" s="288" t="inlineStr">
        <is>
          <t>0</t>
        </is>
      </c>
      <c r="BX739" s="276">
        <f>SUM(IF(COUNTIF(#REF!, "*1.*"), 2, 0), IF(COUNTIF(#REF!, "*2.*"), 2, 0), IF(COUNTIF(#REF!, "*3.*"), 2, 0), IF(COUNTIF(#REF!, "*4.*"), 2, 0), IF(COUNTIF(#REF!, "*5.*"), 2, 0), IF(COUNTIF(#REF!, "*6.*"), 2, 0))</f>
        <v/>
      </c>
      <c r="BY739" s="277">
        <f t="array" ref="BY739">SUM(VALUE(AT739),VALUE(AU739),VALUE(AV739),VALUE(AW739),VALUE(AX739),VALUE(AY739),VALUE(AZ739),VALUE(BB739),VALUE(BC739),VALUE(BD739),VALUE(BE739),VALUE(BF739),VALUE(BG739),VALUE(BH739),VALUE(BI739),VALUE(BJ739),VALUE(BK739),VALUE(BL739),VALUE(BM739),VALUE(BN739),VALUE(BO739),VALUE(BP739),VALUE(BQ739),VALUE(BR739),VALUE(BS739),VALUE(BT739),VALUE(BU739),VALUE(BV739),VALUE(BW739))</f>
        <v/>
      </c>
      <c r="BZ739" s="307" t="n"/>
      <c r="CA739" s="307" t="n"/>
      <c r="CB739" s="307" t="n"/>
      <c r="CC739" s="307" t="n"/>
      <c r="CD739" s="307" t="n"/>
      <c r="CE739" s="307" t="n"/>
      <c r="CF739" s="307" t="n"/>
      <c r="CG739" s="307" t="n"/>
      <c r="CH739" s="307" t="n"/>
      <c r="CI739" s="307" t="n"/>
      <c r="CJ739" s="307" t="n"/>
      <c r="CK739" s="307" t="n"/>
      <c r="CL739" s="307" t="n"/>
      <c r="CM739" s="307" t="n"/>
      <c r="CN739" s="307" t="n"/>
      <c r="CO739" s="307" t="n"/>
      <c r="CP739" s="307" t="n"/>
      <c r="CQ739" s="307" t="n"/>
      <c r="CR739" s="279" t="inlineStr"/>
      <c r="CS739" s="280">
        <f>AVERAGE(Value(BY739),value(CR739))</f>
        <v/>
      </c>
      <c r="CT739" s="421">
        <f>(IF(OR(MediaScorecard!BH740="x", MediaScorecard!BI740="x",MediaScorecard!BJ740="x",MediaScorecard!BK740="x",MediaScorecard!BL740="x"),1, 2))</f>
        <v/>
      </c>
      <c r="CU739" s="308" t="n"/>
      <c r="CV739" s="308" t="n"/>
      <c r="CW739" s="308" t="n"/>
      <c r="CX739" s="309" t="n"/>
      <c r="CY739" s="308" t="n"/>
      <c r="CZ739" s="308" t="n"/>
      <c r="DA739" s="308" t="n"/>
    </row>
    <row r="740" ht="21" customHeight="1" s="590">
      <c r="A740" s="421" t="n"/>
      <c r="B740" s="270" t="n"/>
      <c r="C740" s="266" t="n"/>
      <c r="D740" s="267" t="inlineStr"/>
      <c r="E740" s="267" t="inlineStr"/>
      <c r="F740" s="268" t="inlineStr"/>
      <c r="G740" s="421" t="n"/>
      <c r="H740" s="269" t="n"/>
      <c r="I740" s="421" t="n"/>
      <c r="J740" s="421" t="n"/>
      <c r="K740" s="421" t="n"/>
      <c r="L740" s="421" t="n"/>
      <c r="M740" s="421" t="n"/>
      <c r="N740" s="421" t="n"/>
      <c r="O740" s="421" t="n"/>
      <c r="P740" s="421" t="n"/>
      <c r="Q740" s="421" t="n"/>
      <c r="R740" s="270" t="n"/>
      <c r="S740" s="421" t="n"/>
      <c r="T740" s="421" t="n"/>
      <c r="U740" s="421" t="n"/>
      <c r="V740" s="421" t="n"/>
      <c r="W740" s="421" t="n"/>
      <c r="X740" s="421" t="n"/>
      <c r="Y740" s="421" t="n"/>
      <c r="Z740" s="421" t="n"/>
      <c r="AA740" s="421" t="n"/>
      <c r="AB740" s="421" t="n"/>
      <c r="AC740" s="421" t="n"/>
      <c r="AD740" s="421" t="n"/>
      <c r="AE740" s="421" t="n"/>
      <c r="AF740" s="421" t="n"/>
      <c r="AG740" s="421" t="n"/>
      <c r="AH740" s="421" t="n"/>
      <c r="AI740" s="421" t="n"/>
      <c r="AJ740" s="297" t="n"/>
      <c r="AK740" s="297" t="n"/>
      <c r="AL740" s="284" t="n"/>
      <c r="AM740" s="297" t="n"/>
      <c r="AN740" s="285" t="n"/>
      <c r="AO740" s="297" t="n"/>
      <c r="AP740" s="297" t="n"/>
      <c r="AQ740" s="297" t="n"/>
      <c r="AR740" s="297" t="n"/>
      <c r="AS740" s="297" t="n"/>
      <c r="AT740" s="285" t="inlineStr">
        <is>
          <t>0</t>
        </is>
      </c>
      <c r="AU740" s="297" t="inlineStr">
        <is>
          <t>0</t>
        </is>
      </c>
      <c r="AV740" s="297" t="inlineStr">
        <is>
          <t>0</t>
        </is>
      </c>
      <c r="AW740" s="297" t="inlineStr">
        <is>
          <t>0</t>
        </is>
      </c>
      <c r="AX740" s="297" t="inlineStr">
        <is>
          <t>0</t>
        </is>
      </c>
      <c r="AY740" s="286" t="inlineStr">
        <is>
          <t>0</t>
        </is>
      </c>
      <c r="AZ740" s="286" t="inlineStr">
        <is>
          <t>0</t>
        </is>
      </c>
      <c r="BA740" s="287" t="inlineStr">
        <is>
          <t>0</t>
        </is>
      </c>
      <c r="BB740" s="286" t="inlineStr">
        <is>
          <t>0</t>
        </is>
      </c>
      <c r="BC740" s="286" t="inlineStr">
        <is>
          <t>0</t>
        </is>
      </c>
      <c r="BD740" s="286" t="inlineStr">
        <is>
          <t>0</t>
        </is>
      </c>
      <c r="BE740" s="286" t="inlineStr">
        <is>
          <t>0</t>
        </is>
      </c>
      <c r="BF740" s="286" t="inlineStr">
        <is>
          <t>0</t>
        </is>
      </c>
      <c r="BG740" s="286" t="inlineStr">
        <is>
          <t>0</t>
        </is>
      </c>
      <c r="BH740" s="297" t="inlineStr">
        <is>
          <t>0</t>
        </is>
      </c>
      <c r="BI740" s="297" t="inlineStr">
        <is>
          <t>0</t>
        </is>
      </c>
      <c r="BJ740" s="297" t="inlineStr">
        <is>
          <t>0</t>
        </is>
      </c>
      <c r="BK740" s="297" t="inlineStr">
        <is>
          <t>0</t>
        </is>
      </c>
      <c r="BL740" s="297" t="inlineStr">
        <is>
          <t>0</t>
        </is>
      </c>
      <c r="BM740" s="297" t="inlineStr">
        <is>
          <t>0</t>
        </is>
      </c>
      <c r="BN740" s="297" t="inlineStr">
        <is>
          <t>0</t>
        </is>
      </c>
      <c r="BO740" s="285" t="inlineStr">
        <is>
          <t>0</t>
        </is>
      </c>
      <c r="BP740" s="297" t="inlineStr">
        <is>
          <t>0</t>
        </is>
      </c>
      <c r="BQ740" s="297" t="inlineStr">
        <is>
          <t>0</t>
        </is>
      </c>
      <c r="BR740" s="297" t="inlineStr">
        <is>
          <t>0</t>
        </is>
      </c>
      <c r="BS740" s="297" t="inlineStr">
        <is>
          <t>0</t>
        </is>
      </c>
      <c r="BT740" s="297" t="inlineStr">
        <is>
          <t>0</t>
        </is>
      </c>
      <c r="BU740" s="297" t="inlineStr">
        <is>
          <t>0</t>
        </is>
      </c>
      <c r="BV740" s="297" t="inlineStr">
        <is>
          <t>0</t>
        </is>
      </c>
      <c r="BW740" s="288" t="inlineStr">
        <is>
          <t>0</t>
        </is>
      </c>
      <c r="BX740" s="276">
        <f>SUM(IF(COUNTIF(#REF!, "*1.*"), 2, 0), IF(COUNTIF(#REF!, "*2.*"), 2, 0), IF(COUNTIF(#REF!, "*3.*"), 2, 0), IF(COUNTIF(#REF!, "*4.*"), 2, 0), IF(COUNTIF(#REF!, "*5.*"), 2, 0), IF(COUNTIF(#REF!, "*6.*"), 2, 0))</f>
        <v/>
      </c>
      <c r="BY740" s="277">
        <f t="array" ref="BY740">SUM(VALUE(AT740),VALUE(AU740),VALUE(AV740),VALUE(AW740),VALUE(AX740),VALUE(AY740),VALUE(AZ740),VALUE(BB740),VALUE(BC740),VALUE(BD740),VALUE(BE740),VALUE(BF740),VALUE(BG740),VALUE(BH740),VALUE(BI740),VALUE(BJ740),VALUE(BK740),VALUE(BL740),VALUE(BM740),VALUE(BN740),VALUE(BO740),VALUE(BP740),VALUE(BQ740),VALUE(BR740),VALUE(BS740),VALUE(BT740),VALUE(BU740),VALUE(BV740),VALUE(BW740))</f>
        <v/>
      </c>
      <c r="BZ740" s="307" t="n"/>
      <c r="CA740" s="307" t="n"/>
      <c r="CB740" s="307" t="n"/>
      <c r="CC740" s="307" t="n"/>
      <c r="CD740" s="307" t="n"/>
      <c r="CE740" s="307" t="n"/>
      <c r="CF740" s="307" t="n"/>
      <c r="CG740" s="307" t="n"/>
      <c r="CH740" s="307" t="n"/>
      <c r="CI740" s="307" t="n"/>
      <c r="CJ740" s="307" t="n"/>
      <c r="CK740" s="307" t="n"/>
      <c r="CL740" s="307" t="n"/>
      <c r="CM740" s="307" t="n"/>
      <c r="CN740" s="307" t="n"/>
      <c r="CO740" s="307" t="n"/>
      <c r="CP740" s="307" t="n"/>
      <c r="CQ740" s="307" t="n"/>
      <c r="CR740" s="279" t="inlineStr"/>
      <c r="CS740" s="280">
        <f>AVERAGE(Value(BY740),value(CR740))</f>
        <v/>
      </c>
      <c r="CT740" s="421">
        <f>(IF(OR(MediaScorecard!BH741="x", MediaScorecard!BI741="x",MediaScorecard!BJ741="x",MediaScorecard!BK741="x",MediaScorecard!BL741="x"),1, 2))</f>
        <v/>
      </c>
      <c r="CU740" s="308" t="n"/>
      <c r="CV740" s="308" t="n"/>
      <c r="CW740" s="308" t="n"/>
      <c r="CX740" s="309" t="n"/>
      <c r="CY740" s="308" t="n"/>
      <c r="CZ740" s="308" t="n"/>
      <c r="DA740" s="308" t="n"/>
    </row>
    <row r="741" ht="21" customHeight="1" s="590">
      <c r="A741" s="421" t="n"/>
      <c r="B741" s="270" t="n"/>
      <c r="C741" s="266" t="n"/>
      <c r="D741" s="267" t="inlineStr"/>
      <c r="E741" s="267" t="inlineStr"/>
      <c r="F741" s="268" t="inlineStr"/>
      <c r="G741" s="421" t="n"/>
      <c r="H741" s="269" t="n"/>
      <c r="I741" s="421" t="n"/>
      <c r="J741" s="421" t="n"/>
      <c r="K741" s="421" t="n"/>
      <c r="L741" s="421" t="n"/>
      <c r="M741" s="421" t="n"/>
      <c r="N741" s="421" t="n"/>
      <c r="O741" s="421" t="n"/>
      <c r="P741" s="421" t="n"/>
      <c r="Q741" s="421" t="n"/>
      <c r="R741" s="270" t="n"/>
      <c r="S741" s="421" t="n"/>
      <c r="T741" s="421" t="n"/>
      <c r="U741" s="421" t="n"/>
      <c r="V741" s="421" t="n"/>
      <c r="W741" s="421" t="n"/>
      <c r="X741" s="421" t="n"/>
      <c r="Y741" s="421" t="n"/>
      <c r="Z741" s="421" t="n"/>
      <c r="AA741" s="421" t="n"/>
      <c r="AB741" s="421" t="n"/>
      <c r="AC741" s="421" t="n"/>
      <c r="AD741" s="421" t="n"/>
      <c r="AE741" s="421" t="n"/>
      <c r="AF741" s="421" t="n"/>
      <c r="AG741" s="421" t="n"/>
      <c r="AH741" s="421" t="n"/>
      <c r="AI741" s="421" t="n"/>
      <c r="AJ741" s="297" t="n"/>
      <c r="AK741" s="297" t="n"/>
      <c r="AL741" s="284" t="n"/>
      <c r="AM741" s="297" t="n"/>
      <c r="AN741" s="285" t="n"/>
      <c r="AO741" s="297" t="n"/>
      <c r="AP741" s="297" t="n"/>
      <c r="AQ741" s="297" t="n"/>
      <c r="AR741" s="297" t="n"/>
      <c r="AS741" s="297" t="n"/>
      <c r="AT741" s="285" t="inlineStr">
        <is>
          <t>0</t>
        </is>
      </c>
      <c r="AU741" s="297" t="inlineStr">
        <is>
          <t>0</t>
        </is>
      </c>
      <c r="AV741" s="297" t="inlineStr">
        <is>
          <t>0</t>
        </is>
      </c>
      <c r="AW741" s="297" t="inlineStr">
        <is>
          <t>0</t>
        </is>
      </c>
      <c r="AX741" s="297" t="inlineStr">
        <is>
          <t>0</t>
        </is>
      </c>
      <c r="AY741" s="286" t="inlineStr">
        <is>
          <t>0</t>
        </is>
      </c>
      <c r="AZ741" s="286" t="inlineStr">
        <is>
          <t>0</t>
        </is>
      </c>
      <c r="BA741" s="287" t="inlineStr">
        <is>
          <t>0</t>
        </is>
      </c>
      <c r="BB741" s="286" t="inlineStr">
        <is>
          <t>0</t>
        </is>
      </c>
      <c r="BC741" s="286" t="inlineStr">
        <is>
          <t>0</t>
        </is>
      </c>
      <c r="BD741" s="286" t="inlineStr">
        <is>
          <t>0</t>
        </is>
      </c>
      <c r="BE741" s="286" t="inlineStr">
        <is>
          <t>0</t>
        </is>
      </c>
      <c r="BF741" s="286" t="inlineStr">
        <is>
          <t>0</t>
        </is>
      </c>
      <c r="BG741" s="286" t="inlineStr">
        <is>
          <t>0</t>
        </is>
      </c>
      <c r="BH741" s="297" t="inlineStr">
        <is>
          <t>0</t>
        </is>
      </c>
      <c r="BI741" s="297" t="inlineStr">
        <is>
          <t>0</t>
        </is>
      </c>
      <c r="BJ741" s="297" t="inlineStr">
        <is>
          <t>0</t>
        </is>
      </c>
      <c r="BK741" s="297" t="inlineStr">
        <is>
          <t>0</t>
        </is>
      </c>
      <c r="BL741" s="297" t="inlineStr">
        <is>
          <t>0</t>
        </is>
      </c>
      <c r="BM741" s="297" t="inlineStr">
        <is>
          <t>0</t>
        </is>
      </c>
      <c r="BN741" s="297" t="inlineStr">
        <is>
          <t>0</t>
        </is>
      </c>
      <c r="BO741" s="285" t="inlineStr">
        <is>
          <t>0</t>
        </is>
      </c>
      <c r="BP741" s="297" t="inlineStr">
        <is>
          <t>0</t>
        </is>
      </c>
      <c r="BQ741" s="297" t="inlineStr">
        <is>
          <t>0</t>
        </is>
      </c>
      <c r="BR741" s="297" t="inlineStr">
        <is>
          <t>0</t>
        </is>
      </c>
      <c r="BS741" s="297" t="inlineStr">
        <is>
          <t>0</t>
        </is>
      </c>
      <c r="BT741" s="297" t="inlineStr">
        <is>
          <t>0</t>
        </is>
      </c>
      <c r="BU741" s="297" t="inlineStr">
        <is>
          <t>0</t>
        </is>
      </c>
      <c r="BV741" s="297" t="inlineStr">
        <is>
          <t>0</t>
        </is>
      </c>
      <c r="BW741" s="288" t="inlineStr">
        <is>
          <t>0</t>
        </is>
      </c>
      <c r="BX741" s="276">
        <f>SUM(IF(COUNTIF(#REF!, "*1.*"), 2, 0), IF(COUNTIF(#REF!, "*2.*"), 2, 0), IF(COUNTIF(#REF!, "*3.*"), 2, 0), IF(COUNTIF(#REF!, "*4.*"), 2, 0), IF(COUNTIF(#REF!, "*5.*"), 2, 0), IF(COUNTIF(#REF!, "*6.*"), 2, 0))</f>
        <v/>
      </c>
      <c r="BY741" s="277">
        <f t="array" ref="BY741">SUM(VALUE(AT741),VALUE(AU741),VALUE(AV741),VALUE(AW741),VALUE(AX741),VALUE(AY741),VALUE(AZ741),VALUE(BB741),VALUE(BC741),VALUE(BD741),VALUE(BE741),VALUE(BF741),VALUE(BG741),VALUE(BH741),VALUE(BI741),VALUE(BJ741),VALUE(BK741),VALUE(BL741),VALUE(BM741),VALUE(BN741),VALUE(BO741),VALUE(BP741),VALUE(BQ741),VALUE(BR741),VALUE(BS741),VALUE(BT741),VALUE(BU741),VALUE(BV741),VALUE(BW741))</f>
        <v/>
      </c>
      <c r="BZ741" s="303" t="n"/>
      <c r="CA741" s="303" t="n"/>
      <c r="CB741" s="303" t="n"/>
      <c r="CC741" s="303" t="n"/>
      <c r="CD741" s="303" t="n"/>
      <c r="CE741" s="303" t="n"/>
      <c r="CF741" s="303" t="n"/>
      <c r="CG741" s="303" t="n"/>
      <c r="CH741" s="303" t="n"/>
      <c r="CI741" s="303" t="n"/>
      <c r="CJ741" s="303" t="n"/>
      <c r="CK741" s="303" t="n"/>
      <c r="CL741" s="303" t="n"/>
      <c r="CM741" s="303" t="n"/>
      <c r="CN741" s="303" t="n"/>
      <c r="CO741" s="303" t="n"/>
      <c r="CP741" s="303" t="n"/>
      <c r="CQ741" s="303" t="n"/>
      <c r="CR741" s="279" t="inlineStr"/>
      <c r="CS741" s="280">
        <f>AVERAGE(Value(BY741),value(CR741))</f>
        <v/>
      </c>
      <c r="CT741" s="421">
        <f>(IF(OR(MediaScorecard!BH742="x", MediaScorecard!BI742="x",MediaScorecard!BJ742="x",MediaScorecard!BK742="x",MediaScorecard!BL742="x"),1, 2))</f>
        <v/>
      </c>
      <c r="CU741" s="304" t="n"/>
      <c r="CV741" s="304" t="n"/>
      <c r="CW741" s="304" t="n"/>
      <c r="CX741" s="305" t="n"/>
      <c r="CY741" s="304" t="n"/>
      <c r="CZ741" s="304" t="n"/>
      <c r="DA741" s="304" t="n"/>
    </row>
    <row r="742" ht="21" customHeight="1" s="590">
      <c r="A742" s="421" t="n"/>
      <c r="B742" s="270" t="n"/>
      <c r="C742" s="266" t="n"/>
      <c r="D742" s="267" t="inlineStr"/>
      <c r="E742" s="267" t="inlineStr"/>
      <c r="F742" s="268" t="inlineStr"/>
      <c r="G742" s="421" t="n"/>
      <c r="H742" s="269" t="n"/>
      <c r="I742" s="421" t="n"/>
      <c r="J742" s="421" t="n"/>
      <c r="K742" s="421" t="n"/>
      <c r="L742" s="421" t="n"/>
      <c r="M742" s="421" t="n"/>
      <c r="N742" s="421" t="n"/>
      <c r="O742" s="421" t="n"/>
      <c r="P742" s="421" t="n"/>
      <c r="Q742" s="421" t="n"/>
      <c r="R742" s="270" t="n"/>
      <c r="S742" s="421" t="n"/>
      <c r="T742" s="421" t="n"/>
      <c r="U742" s="421" t="n"/>
      <c r="V742" s="421" t="n"/>
      <c r="W742" s="421" t="n"/>
      <c r="X742" s="421" t="n"/>
      <c r="Y742" s="421" t="n"/>
      <c r="Z742" s="421" t="n"/>
      <c r="AA742" s="421" t="n"/>
      <c r="AB742" s="421" t="n"/>
      <c r="AC742" s="421" t="n"/>
      <c r="AD742" s="421" t="n"/>
      <c r="AE742" s="421" t="n"/>
      <c r="AF742" s="421" t="n"/>
      <c r="AG742" s="421" t="n"/>
      <c r="AH742" s="421" t="n"/>
      <c r="AI742" s="421" t="n"/>
      <c r="AJ742" s="297" t="n"/>
      <c r="AK742" s="297" t="n"/>
      <c r="AL742" s="284" t="n"/>
      <c r="AM742" s="297" t="n"/>
      <c r="AN742" s="285" t="n"/>
      <c r="AO742" s="297" t="n"/>
      <c r="AP742" s="297" t="n"/>
      <c r="AQ742" s="297" t="n"/>
      <c r="AR742" s="297" t="n"/>
      <c r="AS742" s="297" t="n"/>
      <c r="AT742" s="285" t="inlineStr">
        <is>
          <t>0</t>
        </is>
      </c>
      <c r="AU742" s="297" t="inlineStr">
        <is>
          <t>0</t>
        </is>
      </c>
      <c r="AV742" s="297" t="inlineStr">
        <is>
          <t>0</t>
        </is>
      </c>
      <c r="AW742" s="297" t="inlineStr">
        <is>
          <t>0</t>
        </is>
      </c>
      <c r="AX742" s="297" t="inlineStr">
        <is>
          <t>0</t>
        </is>
      </c>
      <c r="AY742" s="286" t="inlineStr">
        <is>
          <t>0</t>
        </is>
      </c>
      <c r="AZ742" s="286" t="inlineStr">
        <is>
          <t>0</t>
        </is>
      </c>
      <c r="BA742" s="287" t="inlineStr">
        <is>
          <t>0</t>
        </is>
      </c>
      <c r="BB742" s="286" t="inlineStr">
        <is>
          <t>0</t>
        </is>
      </c>
      <c r="BC742" s="286" t="inlineStr">
        <is>
          <t>0</t>
        </is>
      </c>
      <c r="BD742" s="286" t="inlineStr">
        <is>
          <t>0</t>
        </is>
      </c>
      <c r="BE742" s="286" t="inlineStr">
        <is>
          <t>0</t>
        </is>
      </c>
      <c r="BF742" s="286" t="inlineStr">
        <is>
          <t>0</t>
        </is>
      </c>
      <c r="BG742" s="286" t="inlineStr">
        <is>
          <t>0</t>
        </is>
      </c>
      <c r="BH742" s="297" t="inlineStr">
        <is>
          <t>0</t>
        </is>
      </c>
      <c r="BI742" s="297" t="inlineStr">
        <is>
          <t>0</t>
        </is>
      </c>
      <c r="BJ742" s="297" t="inlineStr">
        <is>
          <t>0</t>
        </is>
      </c>
      <c r="BK742" s="297" t="inlineStr">
        <is>
          <t>0</t>
        </is>
      </c>
      <c r="BL742" s="297" t="inlineStr">
        <is>
          <t>0</t>
        </is>
      </c>
      <c r="BM742" s="297" t="inlineStr">
        <is>
          <t>0</t>
        </is>
      </c>
      <c r="BN742" s="297" t="inlineStr">
        <is>
          <t>0</t>
        </is>
      </c>
      <c r="BO742" s="285" t="inlineStr">
        <is>
          <t>0</t>
        </is>
      </c>
      <c r="BP742" s="297" t="inlineStr">
        <is>
          <t>0</t>
        </is>
      </c>
      <c r="BQ742" s="297" t="inlineStr">
        <is>
          <t>0</t>
        </is>
      </c>
      <c r="BR742" s="297" t="inlineStr">
        <is>
          <t>0</t>
        </is>
      </c>
      <c r="BS742" s="297" t="inlineStr">
        <is>
          <t>0</t>
        </is>
      </c>
      <c r="BT742" s="297" t="inlineStr">
        <is>
          <t>0</t>
        </is>
      </c>
      <c r="BU742" s="297" t="inlineStr">
        <is>
          <t>0</t>
        </is>
      </c>
      <c r="BV742" s="297" t="inlineStr">
        <is>
          <t>0</t>
        </is>
      </c>
      <c r="BW742" s="288" t="inlineStr">
        <is>
          <t>0</t>
        </is>
      </c>
      <c r="BX742" s="276">
        <f>SUM(IF(COUNTIF(#REF!, "*1.*"), 2, 0), IF(COUNTIF(#REF!, "*2.*"), 2, 0), IF(COUNTIF(#REF!, "*3.*"), 2, 0), IF(COUNTIF(#REF!, "*4.*"), 2, 0), IF(COUNTIF(#REF!, "*5.*"), 2, 0), IF(COUNTIF(#REF!, "*6.*"), 2, 0))</f>
        <v/>
      </c>
      <c r="BY742" s="277">
        <f t="array" ref="BY742">SUM(VALUE(AT742),VALUE(AU742),VALUE(AV742),VALUE(AW742),VALUE(AX742),VALUE(AY742),VALUE(AZ742),VALUE(BB742),VALUE(BC742),VALUE(BD742),VALUE(BE742),VALUE(BF742),VALUE(BG742),VALUE(BH742),VALUE(BI742),VALUE(BJ742),VALUE(BK742),VALUE(BL742),VALUE(BM742),VALUE(BN742),VALUE(BO742),VALUE(BP742),VALUE(BQ742),VALUE(BR742),VALUE(BS742),VALUE(BT742),VALUE(BU742),VALUE(BV742),VALUE(BW742))</f>
        <v/>
      </c>
      <c r="BZ742" s="303" t="n"/>
      <c r="CA742" s="303" t="n"/>
      <c r="CB742" s="303" t="n"/>
      <c r="CC742" s="303" t="n"/>
      <c r="CD742" s="303" t="n"/>
      <c r="CE742" s="303" t="n"/>
      <c r="CF742" s="303" t="n"/>
      <c r="CG742" s="303" t="n"/>
      <c r="CH742" s="303" t="n"/>
      <c r="CI742" s="303" t="n"/>
      <c r="CJ742" s="303" t="n"/>
      <c r="CK742" s="303" t="n"/>
      <c r="CL742" s="303" t="n"/>
      <c r="CM742" s="303" t="n"/>
      <c r="CN742" s="303" t="n"/>
      <c r="CO742" s="303" t="n"/>
      <c r="CP742" s="303" t="n"/>
      <c r="CQ742" s="303" t="n"/>
      <c r="CR742" s="279" t="inlineStr"/>
      <c r="CS742" s="280">
        <f>AVERAGE(Value(BY742),value(CR742))</f>
        <v/>
      </c>
      <c r="CT742" s="421">
        <f>(IF(OR(MediaScorecard!BH743="x", MediaScorecard!BI743="x",MediaScorecard!BJ743="x",MediaScorecard!BK743="x",MediaScorecard!BL743="x"),1, 2))</f>
        <v/>
      </c>
      <c r="CU742" s="304" t="n"/>
      <c r="CV742" s="304" t="n"/>
      <c r="CW742" s="304" t="n"/>
      <c r="CX742" s="305" t="n"/>
      <c r="CY742" s="304" t="n"/>
      <c r="CZ742" s="304" t="n"/>
      <c r="DA742" s="304" t="n"/>
    </row>
    <row r="743" ht="21" customHeight="1" s="590">
      <c r="A743" s="421" t="n"/>
      <c r="B743" s="270" t="n"/>
      <c r="C743" s="266" t="n"/>
      <c r="D743" s="267" t="inlineStr"/>
      <c r="E743" s="267" t="inlineStr"/>
      <c r="F743" s="268" t="inlineStr"/>
      <c r="G743" s="421" t="n"/>
      <c r="H743" s="269" t="n"/>
      <c r="I743" s="421" t="n"/>
      <c r="J743" s="421" t="n"/>
      <c r="K743" s="421" t="n"/>
      <c r="L743" s="421" t="n"/>
      <c r="M743" s="421" t="n"/>
      <c r="N743" s="421" t="n"/>
      <c r="O743" s="421" t="n"/>
      <c r="P743" s="421" t="n"/>
      <c r="Q743" s="421" t="n"/>
      <c r="R743" s="270" t="n"/>
      <c r="S743" s="421" t="n"/>
      <c r="T743" s="421" t="n"/>
      <c r="U743" s="421" t="n"/>
      <c r="V743" s="421" t="n"/>
      <c r="W743" s="421" t="n"/>
      <c r="X743" s="421" t="n"/>
      <c r="Y743" s="421" t="n"/>
      <c r="Z743" s="421" t="n"/>
      <c r="AA743" s="421" t="n"/>
      <c r="AB743" s="421" t="n"/>
      <c r="AC743" s="421" t="n"/>
      <c r="AD743" s="421" t="n"/>
      <c r="AE743" s="421" t="n"/>
      <c r="AF743" s="421" t="n"/>
      <c r="AG743" s="421" t="n"/>
      <c r="AH743" s="421" t="n"/>
      <c r="AI743" s="421" t="n"/>
      <c r="AJ743" s="297" t="n"/>
      <c r="AK743" s="297" t="n"/>
      <c r="AL743" s="284" t="n"/>
      <c r="AM743" s="297" t="n"/>
      <c r="AN743" s="285" t="n"/>
      <c r="AO743" s="297" t="n"/>
      <c r="AP743" s="297" t="n"/>
      <c r="AQ743" s="297" t="n"/>
      <c r="AR743" s="297" t="n"/>
      <c r="AS743" s="297" t="n"/>
      <c r="AT743" s="285" t="inlineStr">
        <is>
          <t>0</t>
        </is>
      </c>
      <c r="AU743" s="297" t="inlineStr">
        <is>
          <t>0</t>
        </is>
      </c>
      <c r="AV743" s="297" t="inlineStr">
        <is>
          <t>0</t>
        </is>
      </c>
      <c r="AW743" s="297" t="inlineStr">
        <is>
          <t>0</t>
        </is>
      </c>
      <c r="AX743" s="297" t="inlineStr">
        <is>
          <t>0</t>
        </is>
      </c>
      <c r="AY743" s="286" t="inlineStr">
        <is>
          <t>0</t>
        </is>
      </c>
      <c r="AZ743" s="286" t="inlineStr">
        <is>
          <t>0</t>
        </is>
      </c>
      <c r="BA743" s="287" t="inlineStr">
        <is>
          <t>0</t>
        </is>
      </c>
      <c r="BB743" s="286" t="inlineStr">
        <is>
          <t>0</t>
        </is>
      </c>
      <c r="BC743" s="286" t="inlineStr">
        <is>
          <t>0</t>
        </is>
      </c>
      <c r="BD743" s="286" t="inlineStr">
        <is>
          <t>0</t>
        </is>
      </c>
      <c r="BE743" s="286" t="inlineStr">
        <is>
          <t>0</t>
        </is>
      </c>
      <c r="BF743" s="286" t="inlineStr">
        <is>
          <t>0</t>
        </is>
      </c>
      <c r="BG743" s="286" t="inlineStr">
        <is>
          <t>0</t>
        </is>
      </c>
      <c r="BH743" s="297" t="inlineStr">
        <is>
          <t>0</t>
        </is>
      </c>
      <c r="BI743" s="297" t="inlineStr">
        <is>
          <t>0</t>
        </is>
      </c>
      <c r="BJ743" s="297" t="inlineStr">
        <is>
          <t>0</t>
        </is>
      </c>
      <c r="BK743" s="297" t="inlineStr">
        <is>
          <t>0</t>
        </is>
      </c>
      <c r="BL743" s="297" t="inlineStr">
        <is>
          <t>0</t>
        </is>
      </c>
      <c r="BM743" s="297" t="inlineStr">
        <is>
          <t>0</t>
        </is>
      </c>
      <c r="BN743" s="297" t="inlineStr">
        <is>
          <t>0</t>
        </is>
      </c>
      <c r="BO743" s="285" t="inlineStr">
        <is>
          <t>0</t>
        </is>
      </c>
      <c r="BP743" s="297" t="inlineStr">
        <is>
          <t>0</t>
        </is>
      </c>
      <c r="BQ743" s="297" t="inlineStr">
        <is>
          <t>0</t>
        </is>
      </c>
      <c r="BR743" s="297" t="inlineStr">
        <is>
          <t>0</t>
        </is>
      </c>
      <c r="BS743" s="297" t="inlineStr">
        <is>
          <t>0</t>
        </is>
      </c>
      <c r="BT743" s="297" t="inlineStr">
        <is>
          <t>0</t>
        </is>
      </c>
      <c r="BU743" s="297" t="inlineStr">
        <is>
          <t>0</t>
        </is>
      </c>
      <c r="BV743" s="297" t="inlineStr">
        <is>
          <t>0</t>
        </is>
      </c>
      <c r="BW743" s="288" t="inlineStr">
        <is>
          <t>0</t>
        </is>
      </c>
      <c r="BX743" s="276">
        <f>SUM(IF(COUNTIF(#REF!, "*1.*"), 2, 0), IF(COUNTIF(#REF!, "*2.*"), 2, 0), IF(COUNTIF(#REF!, "*3.*"), 2, 0), IF(COUNTIF(#REF!, "*4.*"), 2, 0), IF(COUNTIF(#REF!, "*5.*"), 2, 0), IF(COUNTIF(#REF!, "*6.*"), 2, 0))</f>
        <v/>
      </c>
      <c r="BY743" s="277">
        <f t="array" ref="BY743">SUM(VALUE(AT743),VALUE(AU743),VALUE(AV743),VALUE(AW743),VALUE(AX743),VALUE(AY743),VALUE(AZ743),VALUE(BB743),VALUE(BC743),VALUE(BD743),VALUE(BE743),VALUE(BF743),VALUE(BG743),VALUE(BH743),VALUE(BI743),VALUE(BJ743),VALUE(BK743),VALUE(BL743),VALUE(BM743),VALUE(BN743),VALUE(BO743),VALUE(BP743),VALUE(BQ743),VALUE(BR743),VALUE(BS743),VALUE(BT743),VALUE(BU743),VALUE(BV743),VALUE(BW743))</f>
        <v/>
      </c>
      <c r="BZ743" s="303" t="n"/>
      <c r="CA743" s="303" t="n"/>
      <c r="CB743" s="303" t="n"/>
      <c r="CC743" s="303" t="n"/>
      <c r="CD743" s="303" t="n"/>
      <c r="CE743" s="303" t="n"/>
      <c r="CF743" s="303" t="n"/>
      <c r="CG743" s="303" t="n"/>
      <c r="CH743" s="303" t="n"/>
      <c r="CI743" s="303" t="n"/>
      <c r="CJ743" s="303" t="n"/>
      <c r="CK743" s="303" t="n"/>
      <c r="CL743" s="303" t="n"/>
      <c r="CM743" s="303" t="n"/>
      <c r="CN743" s="303" t="n"/>
      <c r="CO743" s="303" t="n"/>
      <c r="CP743" s="303" t="n"/>
      <c r="CQ743" s="303" t="n"/>
      <c r="CR743" s="279" t="inlineStr"/>
      <c r="CS743" s="280">
        <f>AVERAGE(Value(BY743),value(CR743))</f>
        <v/>
      </c>
      <c r="CT743" s="421">
        <f>(IF(OR(MediaScorecard!BH744="x", MediaScorecard!BI744="x",MediaScorecard!BJ744="x",MediaScorecard!BK744="x",MediaScorecard!BL744="x"),1, 2))</f>
        <v/>
      </c>
      <c r="CU743" s="304" t="n"/>
      <c r="CV743" s="304" t="n"/>
      <c r="CW743" s="304" t="n"/>
      <c r="CX743" s="305" t="n"/>
      <c r="CY743" s="304" t="n"/>
      <c r="CZ743" s="304" t="n"/>
      <c r="DA743" s="304" t="n"/>
    </row>
    <row r="744" ht="21" customHeight="1" s="590">
      <c r="A744" s="421" t="n"/>
      <c r="B744" s="270" t="n"/>
      <c r="C744" s="266" t="n"/>
      <c r="D744" s="267" t="inlineStr"/>
      <c r="E744" s="267" t="inlineStr"/>
      <c r="F744" s="268" t="inlineStr"/>
      <c r="G744" s="421" t="n"/>
      <c r="H744" s="269" t="n"/>
      <c r="I744" s="421" t="n"/>
      <c r="J744" s="421" t="n"/>
      <c r="K744" s="421" t="n"/>
      <c r="L744" s="421" t="n"/>
      <c r="M744" s="421" t="n"/>
      <c r="N744" s="421" t="n"/>
      <c r="O744" s="421" t="n"/>
      <c r="P744" s="421" t="n"/>
      <c r="Q744" s="421" t="n"/>
      <c r="R744" s="270" t="n"/>
      <c r="S744" s="421" t="n"/>
      <c r="T744" s="421" t="n"/>
      <c r="U744" s="421" t="n"/>
      <c r="V744" s="421" t="n"/>
      <c r="W744" s="421" t="n"/>
      <c r="X744" s="421" t="n"/>
      <c r="Y744" s="421" t="n"/>
      <c r="Z744" s="421" t="n"/>
      <c r="AA744" s="421" t="n"/>
      <c r="AB744" s="421" t="n"/>
      <c r="AC744" s="421" t="n"/>
      <c r="AD744" s="421" t="n"/>
      <c r="AE744" s="421" t="n"/>
      <c r="AF744" s="421" t="n"/>
      <c r="AG744" s="421" t="n"/>
      <c r="AH744" s="421" t="n"/>
      <c r="AI744" s="421" t="n"/>
      <c r="AJ744" s="297" t="n"/>
      <c r="AK744" s="297" t="n"/>
      <c r="AL744" s="284" t="n"/>
      <c r="AM744" s="297" t="n"/>
      <c r="AN744" s="285" t="n"/>
      <c r="AO744" s="297" t="n"/>
      <c r="AP744" s="297" t="n"/>
      <c r="AQ744" s="297" t="n"/>
      <c r="AR744" s="297" t="n"/>
      <c r="AS744" s="297" t="n"/>
      <c r="AT744" s="285" t="inlineStr">
        <is>
          <t>0</t>
        </is>
      </c>
      <c r="AU744" s="297" t="inlineStr">
        <is>
          <t>0</t>
        </is>
      </c>
      <c r="AV744" s="297" t="inlineStr">
        <is>
          <t>0</t>
        </is>
      </c>
      <c r="AW744" s="297" t="inlineStr">
        <is>
          <t>0</t>
        </is>
      </c>
      <c r="AX744" s="297" t="inlineStr">
        <is>
          <t>0</t>
        </is>
      </c>
      <c r="AY744" s="286" t="inlineStr">
        <is>
          <t>0</t>
        </is>
      </c>
      <c r="AZ744" s="286" t="inlineStr">
        <is>
          <t>0</t>
        </is>
      </c>
      <c r="BA744" s="287" t="inlineStr">
        <is>
          <t>0</t>
        </is>
      </c>
      <c r="BB744" s="286" t="inlineStr">
        <is>
          <t>0</t>
        </is>
      </c>
      <c r="BC744" s="286" t="inlineStr">
        <is>
          <t>0</t>
        </is>
      </c>
      <c r="BD744" s="286" t="inlineStr">
        <is>
          <t>0</t>
        </is>
      </c>
      <c r="BE744" s="286" t="inlineStr">
        <is>
          <t>0</t>
        </is>
      </c>
      <c r="BF744" s="286" t="inlineStr">
        <is>
          <t>0</t>
        </is>
      </c>
      <c r="BG744" s="286" t="inlineStr">
        <is>
          <t>0</t>
        </is>
      </c>
      <c r="BH744" s="297" t="inlineStr">
        <is>
          <t>0</t>
        </is>
      </c>
      <c r="BI744" s="297" t="inlineStr">
        <is>
          <t>0</t>
        </is>
      </c>
      <c r="BJ744" s="297" t="inlineStr">
        <is>
          <t>0</t>
        </is>
      </c>
      <c r="BK744" s="297" t="inlineStr">
        <is>
          <t>0</t>
        </is>
      </c>
      <c r="BL744" s="297" t="inlineStr">
        <is>
          <t>0</t>
        </is>
      </c>
      <c r="BM744" s="297" t="inlineStr">
        <is>
          <t>0</t>
        </is>
      </c>
      <c r="BN744" s="297" t="inlineStr">
        <is>
          <t>0</t>
        </is>
      </c>
      <c r="BO744" s="285" t="inlineStr">
        <is>
          <t>0</t>
        </is>
      </c>
      <c r="BP744" s="297" t="inlineStr">
        <is>
          <t>0</t>
        </is>
      </c>
      <c r="BQ744" s="297" t="inlineStr">
        <is>
          <t>0</t>
        </is>
      </c>
      <c r="BR744" s="297" t="inlineStr">
        <is>
          <t>0</t>
        </is>
      </c>
      <c r="BS744" s="297" t="inlineStr">
        <is>
          <t>0</t>
        </is>
      </c>
      <c r="BT744" s="297" t="inlineStr">
        <is>
          <t>0</t>
        </is>
      </c>
      <c r="BU744" s="297" t="inlineStr">
        <is>
          <t>0</t>
        </is>
      </c>
      <c r="BV744" s="297" t="inlineStr">
        <is>
          <t>0</t>
        </is>
      </c>
      <c r="BW744" s="288" t="inlineStr">
        <is>
          <t>0</t>
        </is>
      </c>
      <c r="BX744" s="276">
        <f>SUM(IF(COUNTIF(#REF!, "*1.*"), 2, 0), IF(COUNTIF(#REF!, "*2.*"), 2, 0), IF(COUNTIF(#REF!, "*3.*"), 2, 0), IF(COUNTIF(#REF!, "*4.*"), 2, 0), IF(COUNTIF(#REF!, "*5.*"), 2, 0), IF(COUNTIF(#REF!, "*6.*"), 2, 0))</f>
        <v/>
      </c>
      <c r="BY744" s="277">
        <f t="array" ref="BY744">SUM(VALUE(AT744),VALUE(AU744),VALUE(AV744),VALUE(AW744),VALUE(AX744),VALUE(AY744),VALUE(AZ744),VALUE(BB744),VALUE(BC744),VALUE(BD744),VALUE(BE744),VALUE(BF744),VALUE(BG744),VALUE(BH744),VALUE(BI744),VALUE(BJ744),VALUE(BK744),VALUE(BL744),VALUE(BM744),VALUE(BN744),VALUE(BO744),VALUE(BP744),VALUE(BQ744),VALUE(BR744),VALUE(BS744),VALUE(BT744),VALUE(BU744),VALUE(BV744),VALUE(BW744))</f>
        <v/>
      </c>
      <c r="BZ744" s="303" t="n"/>
      <c r="CA744" s="303" t="n"/>
      <c r="CB744" s="303" t="n"/>
      <c r="CC744" s="303" t="n"/>
      <c r="CD744" s="303" t="n"/>
      <c r="CE744" s="303" t="n"/>
      <c r="CF744" s="303" t="n"/>
      <c r="CG744" s="303" t="n"/>
      <c r="CH744" s="303" t="n"/>
      <c r="CI744" s="303" t="n"/>
      <c r="CJ744" s="303" t="n"/>
      <c r="CK744" s="303" t="n"/>
      <c r="CL744" s="303" t="n"/>
      <c r="CM744" s="303" t="n"/>
      <c r="CN744" s="303" t="n"/>
      <c r="CO744" s="303" t="n"/>
      <c r="CP744" s="303" t="n"/>
      <c r="CQ744" s="303" t="n"/>
      <c r="CR744" s="279" t="inlineStr"/>
      <c r="CS744" s="280">
        <f>AVERAGE(Value(BY744),value(CR744))</f>
        <v/>
      </c>
      <c r="CT744" s="421">
        <f>(IF(OR(MediaScorecard!BH745="x", MediaScorecard!BI745="x",MediaScorecard!BJ745="x",MediaScorecard!BK745="x",MediaScorecard!BL745="x"),1, 2))</f>
        <v/>
      </c>
      <c r="CU744" s="304" t="n"/>
      <c r="CV744" s="304" t="n"/>
      <c r="CW744" s="304" t="n"/>
      <c r="CX744" s="305" t="n"/>
      <c r="CY744" s="304" t="n"/>
      <c r="CZ744" s="304" t="n"/>
      <c r="DA744" s="304" t="n"/>
    </row>
    <row r="745" ht="21" customHeight="1" s="590">
      <c r="A745" s="421" t="n"/>
      <c r="B745" s="270" t="n"/>
      <c r="C745" s="266" t="n"/>
      <c r="D745" s="267" t="inlineStr"/>
      <c r="E745" s="267" t="inlineStr"/>
      <c r="F745" s="268" t="inlineStr"/>
      <c r="G745" s="421" t="n"/>
      <c r="H745" s="269" t="n"/>
      <c r="I745" s="421" t="n"/>
      <c r="J745" s="421" t="n"/>
      <c r="K745" s="421" t="n"/>
      <c r="L745" s="421" t="n"/>
      <c r="M745" s="421" t="n"/>
      <c r="N745" s="421" t="n"/>
      <c r="O745" s="421" t="n"/>
      <c r="P745" s="421" t="n"/>
      <c r="Q745" s="421" t="n"/>
      <c r="R745" s="270" t="n"/>
      <c r="S745" s="421" t="n"/>
      <c r="T745" s="421" t="n"/>
      <c r="U745" s="421" t="n"/>
      <c r="V745" s="421" t="n"/>
      <c r="W745" s="421" t="n"/>
      <c r="X745" s="421" t="n"/>
      <c r="Y745" s="421" t="n"/>
      <c r="Z745" s="421" t="n"/>
      <c r="AA745" s="421" t="n"/>
      <c r="AB745" s="421" t="n"/>
      <c r="AC745" s="421" t="n"/>
      <c r="AD745" s="421" t="n"/>
      <c r="AE745" s="421" t="n"/>
      <c r="AF745" s="421" t="n"/>
      <c r="AG745" s="421" t="n"/>
      <c r="AH745" s="421" t="n"/>
      <c r="AI745" s="421" t="n"/>
      <c r="AJ745" s="297" t="n"/>
      <c r="AK745" s="297" t="n"/>
      <c r="AL745" s="284" t="n"/>
      <c r="AM745" s="297" t="n"/>
      <c r="AN745" s="285" t="n"/>
      <c r="AO745" s="297" t="n"/>
      <c r="AP745" s="297" t="n"/>
      <c r="AQ745" s="297" t="n"/>
      <c r="AR745" s="297" t="n"/>
      <c r="AS745" s="297" t="n"/>
      <c r="AT745" s="285" t="inlineStr">
        <is>
          <t>0</t>
        </is>
      </c>
      <c r="AU745" s="297" t="inlineStr">
        <is>
          <t>0</t>
        </is>
      </c>
      <c r="AV745" s="297" t="inlineStr">
        <is>
          <t>0</t>
        </is>
      </c>
      <c r="AW745" s="297" t="inlineStr">
        <is>
          <t>0</t>
        </is>
      </c>
      <c r="AX745" s="297" t="inlineStr">
        <is>
          <t>0</t>
        </is>
      </c>
      <c r="AY745" s="286" t="inlineStr">
        <is>
          <t>0</t>
        </is>
      </c>
      <c r="AZ745" s="286" t="inlineStr">
        <is>
          <t>0</t>
        </is>
      </c>
      <c r="BA745" s="287" t="inlineStr">
        <is>
          <t>0</t>
        </is>
      </c>
      <c r="BB745" s="286" t="inlineStr">
        <is>
          <t>0</t>
        </is>
      </c>
      <c r="BC745" s="286" t="inlineStr">
        <is>
          <t>0</t>
        </is>
      </c>
      <c r="BD745" s="286" t="inlineStr">
        <is>
          <t>0</t>
        </is>
      </c>
      <c r="BE745" s="286" t="inlineStr">
        <is>
          <t>0</t>
        </is>
      </c>
      <c r="BF745" s="286" t="inlineStr">
        <is>
          <t>0</t>
        </is>
      </c>
      <c r="BG745" s="286" t="inlineStr">
        <is>
          <t>0</t>
        </is>
      </c>
      <c r="BH745" s="297" t="inlineStr">
        <is>
          <t>0</t>
        </is>
      </c>
      <c r="BI745" s="297" t="inlineStr">
        <is>
          <t>0</t>
        </is>
      </c>
      <c r="BJ745" s="297" t="inlineStr">
        <is>
          <t>0</t>
        </is>
      </c>
      <c r="BK745" s="297" t="inlineStr">
        <is>
          <t>0</t>
        </is>
      </c>
      <c r="BL745" s="297" t="inlineStr">
        <is>
          <t>0</t>
        </is>
      </c>
      <c r="BM745" s="297" t="inlineStr">
        <is>
          <t>0</t>
        </is>
      </c>
      <c r="BN745" s="297" t="inlineStr">
        <is>
          <t>0</t>
        </is>
      </c>
      <c r="BO745" s="285" t="inlineStr">
        <is>
          <t>0</t>
        </is>
      </c>
      <c r="BP745" s="297" t="inlineStr">
        <is>
          <t>0</t>
        </is>
      </c>
      <c r="BQ745" s="297" t="inlineStr">
        <is>
          <t>0</t>
        </is>
      </c>
      <c r="BR745" s="297" t="inlineStr">
        <is>
          <t>0</t>
        </is>
      </c>
      <c r="BS745" s="297" t="inlineStr">
        <is>
          <t>0</t>
        </is>
      </c>
      <c r="BT745" s="297" t="inlineStr">
        <is>
          <t>0</t>
        </is>
      </c>
      <c r="BU745" s="297" t="inlineStr">
        <is>
          <t>0</t>
        </is>
      </c>
      <c r="BV745" s="297" t="inlineStr">
        <is>
          <t>0</t>
        </is>
      </c>
      <c r="BW745" s="288" t="inlineStr">
        <is>
          <t>0</t>
        </is>
      </c>
      <c r="BX745" s="276">
        <f>SUM(IF(COUNTIF(#REF!, "*1.*"), 2, 0), IF(COUNTIF(#REF!, "*2.*"), 2, 0), IF(COUNTIF(#REF!, "*3.*"), 2, 0), IF(COUNTIF(#REF!, "*4.*"), 2, 0), IF(COUNTIF(#REF!, "*5.*"), 2, 0), IF(COUNTIF(#REF!, "*6.*"), 2, 0))</f>
        <v/>
      </c>
      <c r="BY745" s="277">
        <f t="array" ref="BY745">SUM(VALUE(AT745),VALUE(AU745),VALUE(AV745),VALUE(AW745),VALUE(AX745),VALUE(AY745),VALUE(AZ745),VALUE(BB745),VALUE(BC745),VALUE(BD745),VALUE(BE745),VALUE(BF745),VALUE(BG745),VALUE(BH745),VALUE(BI745),VALUE(BJ745),VALUE(BK745),VALUE(BL745),VALUE(BM745),VALUE(BN745),VALUE(BO745),VALUE(BP745),VALUE(BQ745),VALUE(BR745),VALUE(BS745),VALUE(BT745),VALUE(BU745),VALUE(BV745),VALUE(BW745))</f>
        <v/>
      </c>
      <c r="BZ745" s="307" t="n"/>
      <c r="CA745" s="307" t="n"/>
      <c r="CB745" s="307" t="n"/>
      <c r="CC745" s="307" t="n"/>
      <c r="CD745" s="307" t="n"/>
      <c r="CE745" s="307" t="n"/>
      <c r="CF745" s="307" t="n"/>
      <c r="CG745" s="307" t="n"/>
      <c r="CH745" s="307" t="n"/>
      <c r="CI745" s="307" t="n"/>
      <c r="CJ745" s="307" t="n"/>
      <c r="CK745" s="307" t="n"/>
      <c r="CL745" s="307" t="n"/>
      <c r="CM745" s="307" t="n"/>
      <c r="CN745" s="307" t="n"/>
      <c r="CO745" s="307" t="n"/>
      <c r="CP745" s="307" t="n"/>
      <c r="CQ745" s="307" t="n"/>
      <c r="CR745" s="279" t="inlineStr"/>
      <c r="CS745" s="280">
        <f>AVERAGE(Value(BY745),value(CR745))</f>
        <v/>
      </c>
      <c r="CT745" s="421">
        <f>(IF(OR(MediaScorecard!BH746="x", MediaScorecard!BI746="x",MediaScorecard!BJ746="x",MediaScorecard!BK746="x",MediaScorecard!BL746="x"),1, 2))</f>
        <v/>
      </c>
      <c r="CU745" s="308" t="n"/>
      <c r="CV745" s="308" t="n"/>
      <c r="CW745" s="308" t="n"/>
      <c r="CX745" s="309" t="n"/>
      <c r="CY745" s="308" t="n"/>
      <c r="CZ745" s="308" t="n"/>
      <c r="DA745" s="308" t="n"/>
    </row>
    <row r="746" ht="21" customHeight="1" s="590">
      <c r="A746" s="421" t="n"/>
      <c r="B746" s="270" t="n"/>
      <c r="C746" s="266" t="n"/>
      <c r="D746" s="267" t="inlineStr"/>
      <c r="E746" s="267" t="inlineStr"/>
      <c r="F746" s="268" t="inlineStr"/>
      <c r="G746" s="421" t="n"/>
      <c r="H746" s="269" t="n"/>
      <c r="I746" s="421" t="n"/>
      <c r="J746" s="421" t="n"/>
      <c r="K746" s="421" t="n"/>
      <c r="L746" s="421" t="n"/>
      <c r="M746" s="421" t="n"/>
      <c r="N746" s="421" t="n"/>
      <c r="O746" s="421" t="n"/>
      <c r="P746" s="421" t="n"/>
      <c r="Q746" s="421" t="n"/>
      <c r="R746" s="270" t="n"/>
      <c r="S746" s="421" t="n"/>
      <c r="T746" s="421" t="n"/>
      <c r="U746" s="421" t="n"/>
      <c r="V746" s="421" t="n"/>
      <c r="W746" s="421" t="n"/>
      <c r="X746" s="421" t="n"/>
      <c r="Y746" s="421" t="n"/>
      <c r="Z746" s="421" t="n"/>
      <c r="AA746" s="421" t="n"/>
      <c r="AB746" s="421" t="n"/>
      <c r="AC746" s="421" t="n"/>
      <c r="AD746" s="421" t="n"/>
      <c r="AE746" s="421" t="n"/>
      <c r="AF746" s="421" t="n"/>
      <c r="AG746" s="421" t="n"/>
      <c r="AH746" s="421" t="n"/>
      <c r="AI746" s="421" t="n"/>
      <c r="AJ746" s="297" t="n"/>
      <c r="AK746" s="297" t="n"/>
      <c r="AL746" s="284" t="n"/>
      <c r="AM746" s="297" t="n"/>
      <c r="AN746" s="285" t="n"/>
      <c r="AO746" s="297" t="n"/>
      <c r="AP746" s="297" t="n"/>
      <c r="AQ746" s="297" t="n"/>
      <c r="AR746" s="297" t="n"/>
      <c r="AS746" s="297" t="n"/>
      <c r="AT746" s="285" t="inlineStr">
        <is>
          <t>0</t>
        </is>
      </c>
      <c r="AU746" s="297" t="inlineStr">
        <is>
          <t>0</t>
        </is>
      </c>
      <c r="AV746" s="297" t="inlineStr">
        <is>
          <t>0</t>
        </is>
      </c>
      <c r="AW746" s="297" t="inlineStr">
        <is>
          <t>0</t>
        </is>
      </c>
      <c r="AX746" s="297" t="inlineStr">
        <is>
          <t>0</t>
        </is>
      </c>
      <c r="AY746" s="286" t="inlineStr">
        <is>
          <t>0</t>
        </is>
      </c>
      <c r="AZ746" s="286" t="inlineStr">
        <is>
          <t>0</t>
        </is>
      </c>
      <c r="BA746" s="287" t="inlineStr">
        <is>
          <t>0</t>
        </is>
      </c>
      <c r="BB746" s="286" t="inlineStr">
        <is>
          <t>0</t>
        </is>
      </c>
      <c r="BC746" s="286" t="inlineStr">
        <is>
          <t>0</t>
        </is>
      </c>
      <c r="BD746" s="286" t="inlineStr">
        <is>
          <t>0</t>
        </is>
      </c>
      <c r="BE746" s="286" t="inlineStr">
        <is>
          <t>0</t>
        </is>
      </c>
      <c r="BF746" s="286" t="inlineStr">
        <is>
          <t>0</t>
        </is>
      </c>
      <c r="BG746" s="286" t="inlineStr">
        <is>
          <t>0</t>
        </is>
      </c>
      <c r="BH746" s="297" t="inlineStr">
        <is>
          <t>0</t>
        </is>
      </c>
      <c r="BI746" s="297" t="inlineStr">
        <is>
          <t>0</t>
        </is>
      </c>
      <c r="BJ746" s="297" t="inlineStr">
        <is>
          <t>0</t>
        </is>
      </c>
      <c r="BK746" s="297" t="inlineStr">
        <is>
          <t>0</t>
        </is>
      </c>
      <c r="BL746" s="297" t="inlineStr">
        <is>
          <t>0</t>
        </is>
      </c>
      <c r="BM746" s="297" t="inlineStr">
        <is>
          <t>0</t>
        </is>
      </c>
      <c r="BN746" s="297" t="inlineStr">
        <is>
          <t>0</t>
        </is>
      </c>
      <c r="BO746" s="285" t="inlineStr">
        <is>
          <t>0</t>
        </is>
      </c>
      <c r="BP746" s="297" t="inlineStr">
        <is>
          <t>0</t>
        </is>
      </c>
      <c r="BQ746" s="297" t="inlineStr">
        <is>
          <t>0</t>
        </is>
      </c>
      <c r="BR746" s="297" t="inlineStr">
        <is>
          <t>0</t>
        </is>
      </c>
      <c r="BS746" s="297" t="inlineStr">
        <is>
          <t>0</t>
        </is>
      </c>
      <c r="BT746" s="297" t="inlineStr">
        <is>
          <t>0</t>
        </is>
      </c>
      <c r="BU746" s="297" t="inlineStr">
        <is>
          <t>0</t>
        </is>
      </c>
      <c r="BV746" s="297" t="inlineStr">
        <is>
          <t>0</t>
        </is>
      </c>
      <c r="BW746" s="288" t="inlineStr">
        <is>
          <t>0</t>
        </is>
      </c>
      <c r="BX746" s="276">
        <f>SUM(IF(COUNTIF(#REF!, "*1.*"), 2, 0), IF(COUNTIF(#REF!, "*2.*"), 2, 0), IF(COUNTIF(#REF!, "*3.*"), 2, 0), IF(COUNTIF(#REF!, "*4.*"), 2, 0), IF(COUNTIF(#REF!, "*5.*"), 2, 0), IF(COUNTIF(#REF!, "*6.*"), 2, 0))</f>
        <v/>
      </c>
      <c r="BY746" s="277">
        <f t="array" ref="BY746">SUM(VALUE(AT746),VALUE(AU746),VALUE(AV746),VALUE(AW746),VALUE(AX746),VALUE(AY746),VALUE(AZ746),VALUE(BB746),VALUE(BC746),VALUE(BD746),VALUE(BE746),VALUE(BF746),VALUE(BG746),VALUE(BH746),VALUE(BI746),VALUE(BJ746),VALUE(BK746),VALUE(BL746),VALUE(BM746),VALUE(BN746),VALUE(BO746),VALUE(BP746),VALUE(BQ746),VALUE(BR746),VALUE(BS746),VALUE(BT746),VALUE(BU746),VALUE(BV746),VALUE(BW746))</f>
        <v/>
      </c>
      <c r="BZ746" s="307" t="n"/>
      <c r="CA746" s="307" t="n"/>
      <c r="CB746" s="307" t="n"/>
      <c r="CC746" s="307" t="n"/>
      <c r="CD746" s="307" t="n"/>
      <c r="CE746" s="307" t="n"/>
      <c r="CF746" s="307" t="n"/>
      <c r="CG746" s="307" t="n"/>
      <c r="CH746" s="307" t="n"/>
      <c r="CI746" s="307" t="n"/>
      <c r="CJ746" s="307" t="n"/>
      <c r="CK746" s="307" t="n"/>
      <c r="CL746" s="307" t="n"/>
      <c r="CM746" s="307" t="n"/>
      <c r="CN746" s="307" t="n"/>
      <c r="CO746" s="307" t="n"/>
      <c r="CP746" s="307" t="n"/>
      <c r="CQ746" s="307" t="n"/>
      <c r="CR746" s="279" t="inlineStr"/>
      <c r="CS746" s="280">
        <f>AVERAGE(Value(BY746),value(CR746))</f>
        <v/>
      </c>
      <c r="CT746" s="421">
        <f>(IF(OR(MediaScorecard!BH747="x", MediaScorecard!BI747="x",MediaScorecard!BJ747="x",MediaScorecard!BK747="x",MediaScorecard!BL747="x"),1, 2))</f>
        <v/>
      </c>
      <c r="CU746" s="308" t="n"/>
      <c r="CV746" s="308" t="n"/>
      <c r="CW746" s="308" t="n"/>
      <c r="CX746" s="309" t="n"/>
      <c r="CY746" s="308" t="n"/>
      <c r="CZ746" s="308" t="n"/>
      <c r="DA746" s="308" t="n"/>
    </row>
    <row r="747" ht="21" customHeight="1" s="590">
      <c r="A747" s="421" t="n"/>
      <c r="B747" s="270" t="n"/>
      <c r="C747" s="266" t="n"/>
      <c r="D747" s="267" t="inlineStr"/>
      <c r="E747" s="267" t="inlineStr"/>
      <c r="F747" s="268" t="inlineStr"/>
      <c r="G747" s="421" t="n"/>
      <c r="H747" s="269" t="n"/>
      <c r="I747" s="421" t="n"/>
      <c r="J747" s="421" t="n"/>
      <c r="K747" s="421" t="n"/>
      <c r="L747" s="421" t="n"/>
      <c r="M747" s="421" t="n"/>
      <c r="N747" s="421" t="n"/>
      <c r="O747" s="421" t="n"/>
      <c r="P747" s="421" t="n"/>
      <c r="Q747" s="421" t="n"/>
      <c r="R747" s="270" t="n"/>
      <c r="S747" s="421" t="n"/>
      <c r="T747" s="421" t="n"/>
      <c r="U747" s="421" t="n"/>
      <c r="V747" s="421" t="n"/>
      <c r="W747" s="421" t="n"/>
      <c r="X747" s="421" t="n"/>
      <c r="Y747" s="421" t="n"/>
      <c r="Z747" s="421" t="n"/>
      <c r="AA747" s="421" t="n"/>
      <c r="AB747" s="421" t="n"/>
      <c r="AC747" s="421" t="n"/>
      <c r="AD747" s="421" t="n"/>
      <c r="AE747" s="421" t="n"/>
      <c r="AF747" s="421" t="n"/>
      <c r="AG747" s="421" t="n"/>
      <c r="AH747" s="421" t="n"/>
      <c r="AI747" s="421" t="n"/>
      <c r="AJ747" s="297" t="n"/>
      <c r="AK747" s="297" t="n"/>
      <c r="AL747" s="284" t="n"/>
      <c r="AM747" s="297" t="n"/>
      <c r="AN747" s="285" t="n"/>
      <c r="AO747" s="297" t="n"/>
      <c r="AP747" s="297" t="n"/>
      <c r="AQ747" s="297" t="n"/>
      <c r="AR747" s="297" t="n"/>
      <c r="AS747" s="297" t="n"/>
      <c r="AT747" s="285" t="inlineStr">
        <is>
          <t>0</t>
        </is>
      </c>
      <c r="AU747" s="297" t="inlineStr">
        <is>
          <t>0</t>
        </is>
      </c>
      <c r="AV747" s="297" t="inlineStr">
        <is>
          <t>0</t>
        </is>
      </c>
      <c r="AW747" s="297" t="inlineStr">
        <is>
          <t>0</t>
        </is>
      </c>
      <c r="AX747" s="297" t="inlineStr">
        <is>
          <t>0</t>
        </is>
      </c>
      <c r="AY747" s="286" t="inlineStr">
        <is>
          <t>0</t>
        </is>
      </c>
      <c r="AZ747" s="286" t="inlineStr">
        <is>
          <t>0</t>
        </is>
      </c>
      <c r="BA747" s="287" t="inlineStr">
        <is>
          <t>0</t>
        </is>
      </c>
      <c r="BB747" s="286" t="inlineStr">
        <is>
          <t>0</t>
        </is>
      </c>
      <c r="BC747" s="286" t="inlineStr">
        <is>
          <t>0</t>
        </is>
      </c>
      <c r="BD747" s="286" t="inlineStr">
        <is>
          <t>0</t>
        </is>
      </c>
      <c r="BE747" s="286" t="inlineStr">
        <is>
          <t>0</t>
        </is>
      </c>
      <c r="BF747" s="286" t="inlineStr">
        <is>
          <t>0</t>
        </is>
      </c>
      <c r="BG747" s="286" t="inlineStr">
        <is>
          <t>0</t>
        </is>
      </c>
      <c r="BH747" s="297" t="inlineStr">
        <is>
          <t>0</t>
        </is>
      </c>
      <c r="BI747" s="297" t="inlineStr">
        <is>
          <t>0</t>
        </is>
      </c>
      <c r="BJ747" s="297" t="inlineStr">
        <is>
          <t>0</t>
        </is>
      </c>
      <c r="BK747" s="297" t="inlineStr">
        <is>
          <t>0</t>
        </is>
      </c>
      <c r="BL747" s="297" t="inlineStr">
        <is>
          <t>0</t>
        </is>
      </c>
      <c r="BM747" s="297" t="inlineStr">
        <is>
          <t>0</t>
        </is>
      </c>
      <c r="BN747" s="297" t="inlineStr">
        <is>
          <t>0</t>
        </is>
      </c>
      <c r="BO747" s="285" t="inlineStr">
        <is>
          <t>0</t>
        </is>
      </c>
      <c r="BP747" s="297" t="inlineStr">
        <is>
          <t>0</t>
        </is>
      </c>
      <c r="BQ747" s="297" t="inlineStr">
        <is>
          <t>0</t>
        </is>
      </c>
      <c r="BR747" s="297" t="inlineStr">
        <is>
          <t>0</t>
        </is>
      </c>
      <c r="BS747" s="297" t="inlineStr">
        <is>
          <t>0</t>
        </is>
      </c>
      <c r="BT747" s="297" t="inlineStr">
        <is>
          <t>0</t>
        </is>
      </c>
      <c r="BU747" s="297" t="inlineStr">
        <is>
          <t>0</t>
        </is>
      </c>
      <c r="BV747" s="297" t="inlineStr">
        <is>
          <t>0</t>
        </is>
      </c>
      <c r="BW747" s="288" t="inlineStr">
        <is>
          <t>0</t>
        </is>
      </c>
      <c r="BX747" s="276">
        <f>SUM(IF(COUNTIF(#REF!, "*1.*"), 2, 0), IF(COUNTIF(#REF!, "*2.*"), 2, 0), IF(COUNTIF(#REF!, "*3.*"), 2, 0), IF(COUNTIF(#REF!, "*4.*"), 2, 0), IF(COUNTIF(#REF!, "*5.*"), 2, 0), IF(COUNTIF(#REF!, "*6.*"), 2, 0))</f>
        <v/>
      </c>
      <c r="BY747" s="277">
        <f t="array" ref="BY747">SUM(VALUE(AT747),VALUE(AU747),VALUE(AV747),VALUE(AW747),VALUE(AX747),VALUE(AY747),VALUE(AZ747),VALUE(BB747),VALUE(BC747),VALUE(BD747),VALUE(BE747),VALUE(BF747),VALUE(BG747),VALUE(BH747),VALUE(BI747),VALUE(BJ747),VALUE(BK747),VALUE(BL747),VALUE(BM747),VALUE(BN747),VALUE(BO747),VALUE(BP747),VALUE(BQ747),VALUE(BR747),VALUE(BS747),VALUE(BT747),VALUE(BU747),VALUE(BV747),VALUE(BW747))</f>
        <v/>
      </c>
      <c r="BZ747" s="307" t="n"/>
      <c r="CA747" s="307" t="n"/>
      <c r="CB747" s="307" t="n"/>
      <c r="CC747" s="307" t="n"/>
      <c r="CD747" s="307" t="n"/>
      <c r="CE747" s="307" t="n"/>
      <c r="CF747" s="307" t="n"/>
      <c r="CG747" s="307" t="n"/>
      <c r="CH747" s="307" t="n"/>
      <c r="CI747" s="307" t="n"/>
      <c r="CJ747" s="307" t="n"/>
      <c r="CK747" s="307" t="n"/>
      <c r="CL747" s="307" t="n"/>
      <c r="CM747" s="307" t="n"/>
      <c r="CN747" s="307" t="n"/>
      <c r="CO747" s="307" t="n"/>
      <c r="CP747" s="307" t="n"/>
      <c r="CQ747" s="307" t="n"/>
      <c r="CR747" s="279" t="inlineStr"/>
      <c r="CS747" s="280">
        <f>AVERAGE(Value(BY747),value(CR747))</f>
        <v/>
      </c>
      <c r="CT747" s="421">
        <f>(IF(OR(MediaScorecard!BH748="x", MediaScorecard!BI748="x",MediaScorecard!BJ748="x",MediaScorecard!BK748="x",MediaScorecard!BL748="x"),1, 2))</f>
        <v/>
      </c>
      <c r="CU747" s="308" t="n"/>
      <c r="CV747" s="308" t="n"/>
      <c r="CW747" s="308" t="n"/>
      <c r="CX747" s="309" t="n"/>
      <c r="CY747" s="308" t="n"/>
      <c r="CZ747" s="308" t="n"/>
      <c r="DA747" s="308" t="n"/>
    </row>
    <row r="748" ht="21" customHeight="1" s="590">
      <c r="A748" s="421" t="n"/>
      <c r="B748" s="270" t="n"/>
      <c r="C748" s="266" t="n"/>
      <c r="D748" s="267" t="inlineStr"/>
      <c r="E748" s="267" t="inlineStr"/>
      <c r="F748" s="268" t="inlineStr"/>
      <c r="G748" s="421" t="n"/>
      <c r="H748" s="269" t="n"/>
      <c r="I748" s="421" t="n"/>
      <c r="J748" s="421" t="n"/>
      <c r="K748" s="421" t="n"/>
      <c r="L748" s="421" t="n"/>
      <c r="M748" s="421" t="n"/>
      <c r="N748" s="421" t="n"/>
      <c r="O748" s="421" t="n"/>
      <c r="P748" s="421" t="n"/>
      <c r="Q748" s="421" t="n"/>
      <c r="R748" s="270" t="n"/>
      <c r="S748" s="421" t="n"/>
      <c r="T748" s="421" t="n"/>
      <c r="U748" s="421" t="n"/>
      <c r="V748" s="421" t="n"/>
      <c r="W748" s="421" t="n"/>
      <c r="X748" s="421" t="n"/>
      <c r="Y748" s="421" t="n"/>
      <c r="Z748" s="421" t="n"/>
      <c r="AA748" s="421" t="n"/>
      <c r="AB748" s="421" t="n"/>
      <c r="AC748" s="421" t="n"/>
      <c r="AD748" s="421" t="n"/>
      <c r="AE748" s="421" t="n"/>
      <c r="AF748" s="421" t="n"/>
      <c r="AG748" s="421" t="n"/>
      <c r="AH748" s="421" t="n"/>
      <c r="AI748" s="421" t="n"/>
      <c r="AJ748" s="297" t="n"/>
      <c r="AK748" s="297" t="n"/>
      <c r="AL748" s="284" t="n"/>
      <c r="AM748" s="297" t="n"/>
      <c r="AN748" s="285" t="n"/>
      <c r="AO748" s="297" t="n"/>
      <c r="AP748" s="297" t="n"/>
      <c r="AQ748" s="297" t="n"/>
      <c r="AR748" s="297" t="n"/>
      <c r="AS748" s="297" t="n"/>
      <c r="AT748" s="285" t="inlineStr">
        <is>
          <t>0</t>
        </is>
      </c>
      <c r="AU748" s="297" t="inlineStr">
        <is>
          <t>0</t>
        </is>
      </c>
      <c r="AV748" s="297" t="inlineStr">
        <is>
          <t>0</t>
        </is>
      </c>
      <c r="AW748" s="297" t="inlineStr">
        <is>
          <t>0</t>
        </is>
      </c>
      <c r="AX748" s="297" t="inlineStr">
        <is>
          <t>0</t>
        </is>
      </c>
      <c r="AY748" s="286" t="inlineStr">
        <is>
          <t>0</t>
        </is>
      </c>
      <c r="AZ748" s="286" t="inlineStr">
        <is>
          <t>0</t>
        </is>
      </c>
      <c r="BA748" s="287" t="inlineStr">
        <is>
          <t>0</t>
        </is>
      </c>
      <c r="BB748" s="286" t="inlineStr">
        <is>
          <t>0</t>
        </is>
      </c>
      <c r="BC748" s="286" t="inlineStr">
        <is>
          <t>0</t>
        </is>
      </c>
      <c r="BD748" s="286" t="inlineStr">
        <is>
          <t>0</t>
        </is>
      </c>
      <c r="BE748" s="286" t="inlineStr">
        <is>
          <t>0</t>
        </is>
      </c>
      <c r="BF748" s="286" t="inlineStr">
        <is>
          <t>0</t>
        </is>
      </c>
      <c r="BG748" s="286" t="inlineStr">
        <is>
          <t>0</t>
        </is>
      </c>
      <c r="BH748" s="297" t="inlineStr">
        <is>
          <t>0</t>
        </is>
      </c>
      <c r="BI748" s="297" t="inlineStr">
        <is>
          <t>0</t>
        </is>
      </c>
      <c r="BJ748" s="297" t="inlineStr">
        <is>
          <t>0</t>
        </is>
      </c>
      <c r="BK748" s="297" t="inlineStr">
        <is>
          <t>0</t>
        </is>
      </c>
      <c r="BL748" s="297" t="inlineStr">
        <is>
          <t>0</t>
        </is>
      </c>
      <c r="BM748" s="297" t="inlineStr">
        <is>
          <t>0</t>
        </is>
      </c>
      <c r="BN748" s="297" t="inlineStr">
        <is>
          <t>0</t>
        </is>
      </c>
      <c r="BO748" s="285" t="inlineStr">
        <is>
          <t>0</t>
        </is>
      </c>
      <c r="BP748" s="297" t="inlineStr">
        <is>
          <t>0</t>
        </is>
      </c>
      <c r="BQ748" s="297" t="inlineStr">
        <is>
          <t>0</t>
        </is>
      </c>
      <c r="BR748" s="297" t="inlineStr">
        <is>
          <t>0</t>
        </is>
      </c>
      <c r="BS748" s="297" t="inlineStr">
        <is>
          <t>0</t>
        </is>
      </c>
      <c r="BT748" s="297" t="inlineStr">
        <is>
          <t>0</t>
        </is>
      </c>
      <c r="BU748" s="297" t="inlineStr">
        <is>
          <t>0</t>
        </is>
      </c>
      <c r="BV748" s="297" t="inlineStr">
        <is>
          <t>0</t>
        </is>
      </c>
      <c r="BW748" s="288" t="inlineStr">
        <is>
          <t>0</t>
        </is>
      </c>
      <c r="BX748" s="276">
        <f>SUM(IF(COUNTIF(#REF!, "*1.*"), 2, 0), IF(COUNTIF(#REF!, "*2.*"), 2, 0), IF(COUNTIF(#REF!, "*3.*"), 2, 0), IF(COUNTIF(#REF!, "*4.*"), 2, 0), IF(COUNTIF(#REF!, "*5.*"), 2, 0), IF(COUNTIF(#REF!, "*6.*"), 2, 0))</f>
        <v/>
      </c>
      <c r="BY748" s="277">
        <f t="array" ref="BY748">SUM(VALUE(AT748),VALUE(AU748),VALUE(AV748),VALUE(AW748),VALUE(AX748),VALUE(AY748),VALUE(AZ748),VALUE(BB748),VALUE(BC748),VALUE(BD748),VALUE(BE748),VALUE(BF748),VALUE(BG748),VALUE(BH748),VALUE(BI748),VALUE(BJ748),VALUE(BK748),VALUE(BL748),VALUE(BM748),VALUE(BN748),VALUE(BO748),VALUE(BP748),VALUE(BQ748),VALUE(BR748),VALUE(BS748),VALUE(BT748),VALUE(BU748),VALUE(BV748),VALUE(BW748))</f>
        <v/>
      </c>
      <c r="BZ748" s="307" t="n"/>
      <c r="CA748" s="307" t="n"/>
      <c r="CB748" s="307" t="n"/>
      <c r="CC748" s="307" t="n"/>
      <c r="CD748" s="307" t="n"/>
      <c r="CE748" s="307" t="n"/>
      <c r="CF748" s="307" t="n"/>
      <c r="CG748" s="307" t="n"/>
      <c r="CH748" s="307" t="n"/>
      <c r="CI748" s="307" t="n"/>
      <c r="CJ748" s="307" t="n"/>
      <c r="CK748" s="307" t="n"/>
      <c r="CL748" s="307" t="n"/>
      <c r="CM748" s="307" t="n"/>
      <c r="CN748" s="307" t="n"/>
      <c r="CO748" s="307" t="n"/>
      <c r="CP748" s="307" t="n"/>
      <c r="CQ748" s="307" t="n"/>
      <c r="CR748" s="279" t="inlineStr"/>
      <c r="CS748" s="280">
        <f>AVERAGE(Value(BY748),value(CR748))</f>
        <v/>
      </c>
      <c r="CT748" s="421">
        <f>(IF(OR(MediaScorecard!BH749="x", MediaScorecard!BI749="x",MediaScorecard!BJ749="x",MediaScorecard!BK749="x",MediaScorecard!BL749="x"),1, 2))</f>
        <v/>
      </c>
      <c r="CU748" s="308" t="n"/>
      <c r="CV748" s="308" t="n"/>
      <c r="CW748" s="308" t="n"/>
      <c r="CX748" s="309" t="n"/>
      <c r="CY748" s="308" t="n"/>
      <c r="CZ748" s="308" t="n"/>
      <c r="DA748" s="308" t="n"/>
    </row>
    <row r="749" ht="21" customHeight="1" s="590">
      <c r="A749" s="421" t="n"/>
      <c r="B749" s="270" t="n"/>
      <c r="C749" s="266" t="n"/>
      <c r="D749" s="267" t="inlineStr"/>
      <c r="E749" s="267" t="inlineStr"/>
      <c r="F749" s="268" t="inlineStr"/>
      <c r="G749" s="421" t="n"/>
      <c r="H749" s="269" t="n"/>
      <c r="I749" s="421" t="n"/>
      <c r="J749" s="421" t="n"/>
      <c r="K749" s="421" t="n"/>
      <c r="L749" s="421" t="n"/>
      <c r="M749" s="421" t="n"/>
      <c r="N749" s="421" t="n"/>
      <c r="O749" s="421" t="n"/>
      <c r="P749" s="421" t="n"/>
      <c r="Q749" s="421" t="n"/>
      <c r="R749" s="270" t="n"/>
      <c r="S749" s="421" t="n"/>
      <c r="T749" s="421" t="n"/>
      <c r="U749" s="421" t="n"/>
      <c r="V749" s="421" t="n"/>
      <c r="W749" s="421" t="n"/>
      <c r="X749" s="421" t="n"/>
      <c r="Y749" s="421" t="n"/>
      <c r="Z749" s="421" t="n"/>
      <c r="AA749" s="421" t="n"/>
      <c r="AB749" s="421" t="n"/>
      <c r="AC749" s="421" t="n"/>
      <c r="AD749" s="421" t="n"/>
      <c r="AE749" s="421" t="n"/>
      <c r="AF749" s="421" t="n"/>
      <c r="AG749" s="421" t="n"/>
      <c r="AH749" s="421" t="n"/>
      <c r="AI749" s="421" t="n"/>
      <c r="AJ749" s="297" t="n"/>
      <c r="AK749" s="297" t="n"/>
      <c r="AL749" s="284" t="n"/>
      <c r="AM749" s="297" t="n"/>
      <c r="AN749" s="285" t="n"/>
      <c r="AO749" s="297" t="n"/>
      <c r="AP749" s="297" t="n"/>
      <c r="AQ749" s="297" t="n"/>
      <c r="AR749" s="297" t="n"/>
      <c r="AS749" s="297" t="n"/>
      <c r="AT749" s="285" t="inlineStr">
        <is>
          <t>0</t>
        </is>
      </c>
      <c r="AU749" s="297" t="inlineStr">
        <is>
          <t>0</t>
        </is>
      </c>
      <c r="AV749" s="297" t="inlineStr">
        <is>
          <t>0</t>
        </is>
      </c>
      <c r="AW749" s="297" t="inlineStr">
        <is>
          <t>0</t>
        </is>
      </c>
      <c r="AX749" s="297" t="inlineStr">
        <is>
          <t>0</t>
        </is>
      </c>
      <c r="AY749" s="286" t="inlineStr">
        <is>
          <t>0</t>
        </is>
      </c>
      <c r="AZ749" s="286" t="inlineStr">
        <is>
          <t>0</t>
        </is>
      </c>
      <c r="BA749" s="287" t="inlineStr">
        <is>
          <t>0</t>
        </is>
      </c>
      <c r="BB749" s="286" t="inlineStr">
        <is>
          <t>0</t>
        </is>
      </c>
      <c r="BC749" s="286" t="inlineStr">
        <is>
          <t>0</t>
        </is>
      </c>
      <c r="BD749" s="286" t="inlineStr">
        <is>
          <t>0</t>
        </is>
      </c>
      <c r="BE749" s="286" t="inlineStr">
        <is>
          <t>0</t>
        </is>
      </c>
      <c r="BF749" s="286" t="inlineStr">
        <is>
          <t>0</t>
        </is>
      </c>
      <c r="BG749" s="286" t="inlineStr">
        <is>
          <t>0</t>
        </is>
      </c>
      <c r="BH749" s="297" t="inlineStr">
        <is>
          <t>0</t>
        </is>
      </c>
      <c r="BI749" s="297" t="inlineStr">
        <is>
          <t>0</t>
        </is>
      </c>
      <c r="BJ749" s="297" t="inlineStr">
        <is>
          <t>0</t>
        </is>
      </c>
      <c r="BK749" s="297" t="inlineStr">
        <is>
          <t>0</t>
        </is>
      </c>
      <c r="BL749" s="297" t="inlineStr">
        <is>
          <t>0</t>
        </is>
      </c>
      <c r="BM749" s="297" t="inlineStr">
        <is>
          <t>0</t>
        </is>
      </c>
      <c r="BN749" s="297" t="inlineStr">
        <is>
          <t>0</t>
        </is>
      </c>
      <c r="BO749" s="285" t="inlineStr">
        <is>
          <t>0</t>
        </is>
      </c>
      <c r="BP749" s="297" t="inlineStr">
        <is>
          <t>0</t>
        </is>
      </c>
      <c r="BQ749" s="297" t="inlineStr">
        <is>
          <t>0</t>
        </is>
      </c>
      <c r="BR749" s="297" t="inlineStr">
        <is>
          <t>0</t>
        </is>
      </c>
      <c r="BS749" s="297" t="inlineStr">
        <is>
          <t>0</t>
        </is>
      </c>
      <c r="BT749" s="297" t="inlineStr">
        <is>
          <t>0</t>
        </is>
      </c>
      <c r="BU749" s="297" t="inlineStr">
        <is>
          <t>0</t>
        </is>
      </c>
      <c r="BV749" s="297" t="inlineStr">
        <is>
          <t>0</t>
        </is>
      </c>
      <c r="BW749" s="288" t="inlineStr">
        <is>
          <t>0</t>
        </is>
      </c>
      <c r="BX749" s="276">
        <f>SUM(IF(COUNTIF(#REF!, "*1.*"), 2, 0), IF(COUNTIF(#REF!, "*2.*"), 2, 0), IF(COUNTIF(#REF!, "*3.*"), 2, 0), IF(COUNTIF(#REF!, "*4.*"), 2, 0), IF(COUNTIF(#REF!, "*5.*"), 2, 0), IF(COUNTIF(#REF!, "*6.*"), 2, 0))</f>
        <v/>
      </c>
      <c r="BY749" s="277">
        <f t="array" ref="BY749">SUM(VALUE(AT749),VALUE(AU749),VALUE(AV749),VALUE(AW749),VALUE(AX749),VALUE(AY749),VALUE(AZ749),VALUE(BB749),VALUE(BC749),VALUE(BD749),VALUE(BE749),VALUE(BF749),VALUE(BG749),VALUE(BH749),VALUE(BI749),VALUE(BJ749),VALUE(BK749),VALUE(BL749),VALUE(BM749),VALUE(BN749),VALUE(BO749),VALUE(BP749),VALUE(BQ749),VALUE(BR749),VALUE(BS749),VALUE(BT749),VALUE(BU749),VALUE(BV749),VALUE(BW749))</f>
        <v/>
      </c>
      <c r="BZ749" s="307" t="n"/>
      <c r="CA749" s="307" t="n"/>
      <c r="CB749" s="307" t="n"/>
      <c r="CC749" s="307" t="n"/>
      <c r="CD749" s="307" t="n"/>
      <c r="CE749" s="307" t="n"/>
      <c r="CF749" s="307" t="n"/>
      <c r="CG749" s="307" t="n"/>
      <c r="CH749" s="307" t="n"/>
      <c r="CI749" s="307" t="n"/>
      <c r="CJ749" s="307" t="n"/>
      <c r="CK749" s="307" t="n"/>
      <c r="CL749" s="307" t="n"/>
      <c r="CM749" s="307" t="n"/>
      <c r="CN749" s="307" t="n"/>
      <c r="CO749" s="307" t="n"/>
      <c r="CP749" s="307" t="n"/>
      <c r="CQ749" s="307" t="n"/>
      <c r="CR749" s="279" t="inlineStr"/>
      <c r="CS749" s="280">
        <f>AVERAGE(Value(BY749),value(CR749))</f>
        <v/>
      </c>
      <c r="CT749" s="421">
        <f>(IF(OR(MediaScorecard!BH750="x", MediaScorecard!BI750="x",MediaScorecard!BJ750="x",MediaScorecard!BK750="x",MediaScorecard!BL750="x"),1, 2))</f>
        <v/>
      </c>
      <c r="CU749" s="308" t="n"/>
      <c r="CV749" s="308" t="n"/>
      <c r="CW749" s="308" t="n"/>
      <c r="CX749" s="309" t="n"/>
      <c r="CY749" s="308" t="n"/>
      <c r="CZ749" s="308" t="n"/>
      <c r="DA749" s="308" t="n"/>
    </row>
    <row r="750" ht="21" customHeight="1" s="590">
      <c r="A750" s="421" t="n"/>
      <c r="B750" s="270" t="n"/>
      <c r="C750" s="266" t="n"/>
      <c r="D750" s="267" t="inlineStr"/>
      <c r="E750" s="267" t="inlineStr"/>
      <c r="F750" s="268" t="inlineStr"/>
      <c r="G750" s="421" t="n"/>
      <c r="H750" s="269" t="n"/>
      <c r="I750" s="421" t="n"/>
      <c r="J750" s="421" t="n"/>
      <c r="K750" s="421" t="n"/>
      <c r="L750" s="421" t="n"/>
      <c r="M750" s="421" t="n"/>
      <c r="N750" s="421" t="n"/>
      <c r="O750" s="421" t="n"/>
      <c r="P750" s="421" t="n"/>
      <c r="Q750" s="421" t="n"/>
      <c r="R750" s="270" t="n"/>
      <c r="S750" s="421" t="n"/>
      <c r="T750" s="421" t="n"/>
      <c r="U750" s="421" t="n"/>
      <c r="V750" s="421" t="n"/>
      <c r="W750" s="421" t="n"/>
      <c r="X750" s="421" t="n"/>
      <c r="Y750" s="421" t="n"/>
      <c r="Z750" s="421" t="n"/>
      <c r="AA750" s="421" t="n"/>
      <c r="AB750" s="421" t="n"/>
      <c r="AC750" s="421" t="n"/>
      <c r="AD750" s="421" t="n"/>
      <c r="AE750" s="421" t="n"/>
      <c r="AF750" s="421" t="n"/>
      <c r="AG750" s="421" t="n"/>
      <c r="AH750" s="421" t="n"/>
      <c r="AI750" s="421" t="n"/>
      <c r="AJ750" s="297" t="n"/>
      <c r="AK750" s="297" t="n"/>
      <c r="AL750" s="284" t="n"/>
      <c r="AM750" s="297" t="n"/>
      <c r="AN750" s="285" t="n"/>
      <c r="AO750" s="297" t="n"/>
      <c r="AP750" s="297" t="n"/>
      <c r="AQ750" s="297" t="n"/>
      <c r="AR750" s="297" t="n"/>
      <c r="AS750" s="297" t="n"/>
      <c r="AT750" s="285" t="inlineStr">
        <is>
          <t>0</t>
        </is>
      </c>
      <c r="AU750" s="297" t="inlineStr">
        <is>
          <t>0</t>
        </is>
      </c>
      <c r="AV750" s="297" t="inlineStr">
        <is>
          <t>0</t>
        </is>
      </c>
      <c r="AW750" s="297" t="inlineStr">
        <is>
          <t>0</t>
        </is>
      </c>
      <c r="AX750" s="297" t="inlineStr">
        <is>
          <t>0</t>
        </is>
      </c>
      <c r="AY750" s="286" t="inlineStr">
        <is>
          <t>0</t>
        </is>
      </c>
      <c r="AZ750" s="286" t="inlineStr">
        <is>
          <t>0</t>
        </is>
      </c>
      <c r="BA750" s="287" t="inlineStr">
        <is>
          <t>0</t>
        </is>
      </c>
      <c r="BB750" s="286" t="inlineStr">
        <is>
          <t>0</t>
        </is>
      </c>
      <c r="BC750" s="286" t="inlineStr">
        <is>
          <t>0</t>
        </is>
      </c>
      <c r="BD750" s="286" t="inlineStr">
        <is>
          <t>0</t>
        </is>
      </c>
      <c r="BE750" s="286" t="inlineStr">
        <is>
          <t>0</t>
        </is>
      </c>
      <c r="BF750" s="286" t="inlineStr">
        <is>
          <t>0</t>
        </is>
      </c>
      <c r="BG750" s="286" t="inlineStr">
        <is>
          <t>0</t>
        </is>
      </c>
      <c r="BH750" s="297" t="inlineStr">
        <is>
          <t>0</t>
        </is>
      </c>
      <c r="BI750" s="297" t="inlineStr">
        <is>
          <t>0</t>
        </is>
      </c>
      <c r="BJ750" s="297" t="inlineStr">
        <is>
          <t>0</t>
        </is>
      </c>
      <c r="BK750" s="297" t="inlineStr">
        <is>
          <t>0</t>
        </is>
      </c>
      <c r="BL750" s="297" t="inlineStr">
        <is>
          <t>0</t>
        </is>
      </c>
      <c r="BM750" s="297" t="inlineStr">
        <is>
          <t>0</t>
        </is>
      </c>
      <c r="BN750" s="297" t="inlineStr">
        <is>
          <t>0</t>
        </is>
      </c>
      <c r="BO750" s="285" t="inlineStr">
        <is>
          <t>0</t>
        </is>
      </c>
      <c r="BP750" s="297" t="inlineStr">
        <is>
          <t>0</t>
        </is>
      </c>
      <c r="BQ750" s="297" t="inlineStr">
        <is>
          <t>0</t>
        </is>
      </c>
      <c r="BR750" s="297" t="inlineStr">
        <is>
          <t>0</t>
        </is>
      </c>
      <c r="BS750" s="297" t="inlineStr">
        <is>
          <t>0</t>
        </is>
      </c>
      <c r="BT750" s="297" t="inlineStr">
        <is>
          <t>0</t>
        </is>
      </c>
      <c r="BU750" s="297" t="inlineStr">
        <is>
          <t>0</t>
        </is>
      </c>
      <c r="BV750" s="297" t="inlineStr">
        <is>
          <t>0</t>
        </is>
      </c>
      <c r="BW750" s="288" t="inlineStr">
        <is>
          <t>0</t>
        </is>
      </c>
      <c r="BX750" s="276">
        <f>SUM(IF(COUNTIF(#REF!, "*1.*"), 2, 0), IF(COUNTIF(#REF!, "*2.*"), 2, 0), IF(COUNTIF(#REF!, "*3.*"), 2, 0), IF(COUNTIF(#REF!, "*4.*"), 2, 0), IF(COUNTIF(#REF!, "*5.*"), 2, 0), IF(COUNTIF(#REF!, "*6.*"), 2, 0))</f>
        <v/>
      </c>
      <c r="BY750" s="277">
        <f t="array" ref="BY750">SUM(VALUE(AT750),VALUE(AU750),VALUE(AV750),VALUE(AW750),VALUE(AX750),VALUE(AY750),VALUE(AZ750),VALUE(BB750),VALUE(BC750),VALUE(BD750),VALUE(BE750),VALUE(BF750),VALUE(BG750),VALUE(BH750),VALUE(BI750),VALUE(BJ750),VALUE(BK750),VALUE(BL750),VALUE(BM750),VALUE(BN750),VALUE(BO750),VALUE(BP750),VALUE(BQ750),VALUE(BR750),VALUE(BS750),VALUE(BT750),VALUE(BU750),VALUE(BV750),VALUE(BW750))</f>
        <v/>
      </c>
      <c r="BZ750" s="307" t="n"/>
      <c r="CA750" s="307" t="n"/>
      <c r="CB750" s="307" t="n"/>
      <c r="CC750" s="307" t="n"/>
      <c r="CD750" s="307" t="n"/>
      <c r="CE750" s="307" t="n"/>
      <c r="CF750" s="307" t="n"/>
      <c r="CG750" s="307" t="n"/>
      <c r="CH750" s="307" t="n"/>
      <c r="CI750" s="307" t="n"/>
      <c r="CJ750" s="307" t="n"/>
      <c r="CK750" s="307" t="n"/>
      <c r="CL750" s="307" t="n"/>
      <c r="CM750" s="307" t="n"/>
      <c r="CN750" s="307" t="n"/>
      <c r="CO750" s="307" t="n"/>
      <c r="CP750" s="307" t="n"/>
      <c r="CQ750" s="307" t="n"/>
      <c r="CR750" s="279" t="inlineStr"/>
      <c r="CS750" s="280">
        <f>AVERAGE(Value(BY750),value(CR750))</f>
        <v/>
      </c>
      <c r="CT750" s="421">
        <f>(IF(OR(MediaScorecard!BH751="x", MediaScorecard!BI751="x",MediaScorecard!BJ751="x",MediaScorecard!BK751="x",MediaScorecard!BL751="x"),1, 2))</f>
        <v/>
      </c>
      <c r="CU750" s="308" t="n"/>
      <c r="CV750" s="308" t="n"/>
      <c r="CW750" s="308" t="n"/>
      <c r="CX750" s="309" t="n"/>
      <c r="CY750" s="308" t="n"/>
      <c r="CZ750" s="308" t="n"/>
      <c r="DA750" s="308" t="n"/>
    </row>
    <row r="751" ht="21" customHeight="1" s="590">
      <c r="A751" s="421" t="n"/>
      <c r="B751" s="270" t="n"/>
      <c r="C751" s="266" t="n"/>
      <c r="D751" s="267" t="inlineStr"/>
      <c r="E751" s="267" t="inlineStr"/>
      <c r="F751" s="268" t="inlineStr"/>
      <c r="G751" s="421" t="n"/>
      <c r="H751" s="269" t="n"/>
      <c r="I751" s="421" t="n"/>
      <c r="J751" s="421" t="n"/>
      <c r="K751" s="421" t="n"/>
      <c r="L751" s="421" t="n"/>
      <c r="M751" s="421" t="n"/>
      <c r="N751" s="421" t="n"/>
      <c r="O751" s="421" t="n"/>
      <c r="P751" s="421" t="n"/>
      <c r="Q751" s="421" t="n"/>
      <c r="R751" s="270" t="n"/>
      <c r="S751" s="421" t="n"/>
      <c r="T751" s="421" t="n"/>
      <c r="U751" s="421" t="n"/>
      <c r="V751" s="421" t="n"/>
      <c r="W751" s="421" t="n"/>
      <c r="X751" s="421" t="n"/>
      <c r="Y751" s="421" t="n"/>
      <c r="Z751" s="421" t="n"/>
      <c r="AA751" s="421" t="n"/>
      <c r="AB751" s="421" t="n"/>
      <c r="AC751" s="421" t="n"/>
      <c r="AD751" s="421" t="n"/>
      <c r="AE751" s="421" t="n"/>
      <c r="AF751" s="421" t="n"/>
      <c r="AG751" s="421" t="n"/>
      <c r="AH751" s="421" t="n"/>
      <c r="AI751" s="421" t="n"/>
      <c r="AJ751" s="297" t="n"/>
      <c r="AK751" s="297" t="n"/>
      <c r="AL751" s="284" t="n"/>
      <c r="AM751" s="297" t="n"/>
      <c r="AN751" s="285" t="n"/>
      <c r="AO751" s="297" t="n"/>
      <c r="AP751" s="297" t="n"/>
      <c r="AQ751" s="297" t="n"/>
      <c r="AR751" s="297" t="n"/>
      <c r="AS751" s="297" t="n"/>
      <c r="AT751" s="285" t="inlineStr">
        <is>
          <t>0</t>
        </is>
      </c>
      <c r="AU751" s="297" t="inlineStr">
        <is>
          <t>0</t>
        </is>
      </c>
      <c r="AV751" s="297" t="inlineStr">
        <is>
          <t>0</t>
        </is>
      </c>
      <c r="AW751" s="297" t="inlineStr">
        <is>
          <t>0</t>
        </is>
      </c>
      <c r="AX751" s="297" t="inlineStr">
        <is>
          <t>0</t>
        </is>
      </c>
      <c r="AY751" s="286" t="inlineStr">
        <is>
          <t>0</t>
        </is>
      </c>
      <c r="AZ751" s="286" t="inlineStr">
        <is>
          <t>0</t>
        </is>
      </c>
      <c r="BA751" s="287" t="inlineStr">
        <is>
          <t>0</t>
        </is>
      </c>
      <c r="BB751" s="286" t="inlineStr">
        <is>
          <t>0</t>
        </is>
      </c>
      <c r="BC751" s="286" t="inlineStr">
        <is>
          <t>0</t>
        </is>
      </c>
      <c r="BD751" s="286" t="inlineStr">
        <is>
          <t>0</t>
        </is>
      </c>
      <c r="BE751" s="286" t="inlineStr">
        <is>
          <t>0</t>
        </is>
      </c>
      <c r="BF751" s="286" t="inlineStr">
        <is>
          <t>0</t>
        </is>
      </c>
      <c r="BG751" s="286" t="inlineStr">
        <is>
          <t>0</t>
        </is>
      </c>
      <c r="BH751" s="297" t="inlineStr">
        <is>
          <t>0</t>
        </is>
      </c>
      <c r="BI751" s="297" t="inlineStr">
        <is>
          <t>0</t>
        </is>
      </c>
      <c r="BJ751" s="297" t="inlineStr">
        <is>
          <t>0</t>
        </is>
      </c>
      <c r="BK751" s="297" t="inlineStr">
        <is>
          <t>0</t>
        </is>
      </c>
      <c r="BL751" s="297" t="inlineStr">
        <is>
          <t>0</t>
        </is>
      </c>
      <c r="BM751" s="297" t="inlineStr">
        <is>
          <t>0</t>
        </is>
      </c>
      <c r="BN751" s="297" t="inlineStr">
        <is>
          <t>0</t>
        </is>
      </c>
      <c r="BO751" s="285" t="inlineStr">
        <is>
          <t>0</t>
        </is>
      </c>
      <c r="BP751" s="297" t="inlineStr">
        <is>
          <t>0</t>
        </is>
      </c>
      <c r="BQ751" s="297" t="inlineStr">
        <is>
          <t>0</t>
        </is>
      </c>
      <c r="BR751" s="297" t="inlineStr">
        <is>
          <t>0</t>
        </is>
      </c>
      <c r="BS751" s="297" t="inlineStr">
        <is>
          <t>0</t>
        </is>
      </c>
      <c r="BT751" s="297" t="inlineStr">
        <is>
          <t>0</t>
        </is>
      </c>
      <c r="BU751" s="297" t="inlineStr">
        <is>
          <t>0</t>
        </is>
      </c>
      <c r="BV751" s="297" t="inlineStr">
        <is>
          <t>0</t>
        </is>
      </c>
      <c r="BW751" s="288" t="inlineStr">
        <is>
          <t>0</t>
        </is>
      </c>
      <c r="BX751" s="276">
        <f>SUM(IF(COUNTIF(#REF!, "*1.*"), 2, 0), IF(COUNTIF(#REF!, "*2.*"), 2, 0), IF(COUNTIF(#REF!, "*3.*"), 2, 0), IF(COUNTIF(#REF!, "*4.*"), 2, 0), IF(COUNTIF(#REF!, "*5.*"), 2, 0), IF(COUNTIF(#REF!, "*6.*"), 2, 0))</f>
        <v/>
      </c>
      <c r="BY751" s="277">
        <f t="array" ref="BY751">SUM(VALUE(AT751),VALUE(AU751),VALUE(AV751),VALUE(AW751),VALUE(AX751),VALUE(AY751),VALUE(AZ751),VALUE(BB751),VALUE(BC751),VALUE(BD751),VALUE(BE751),VALUE(BF751),VALUE(BG751),VALUE(BH751),VALUE(BI751),VALUE(BJ751),VALUE(BK751),VALUE(BL751),VALUE(BM751),VALUE(BN751),VALUE(BO751),VALUE(BP751),VALUE(BQ751),VALUE(BR751),VALUE(BS751),VALUE(BT751),VALUE(BU751),VALUE(BV751),VALUE(BW751))</f>
        <v/>
      </c>
      <c r="BZ751" s="307" t="n"/>
      <c r="CA751" s="307" t="n"/>
      <c r="CB751" s="307" t="n"/>
      <c r="CC751" s="307" t="n"/>
      <c r="CD751" s="307" t="n"/>
      <c r="CE751" s="307" t="n"/>
      <c r="CF751" s="307" t="n"/>
      <c r="CG751" s="307" t="n"/>
      <c r="CH751" s="307" t="n"/>
      <c r="CI751" s="307" t="n"/>
      <c r="CJ751" s="307" t="n"/>
      <c r="CK751" s="307" t="n"/>
      <c r="CL751" s="307" t="n"/>
      <c r="CM751" s="307" t="n"/>
      <c r="CN751" s="307" t="n"/>
      <c r="CO751" s="307" t="n"/>
      <c r="CP751" s="307" t="n"/>
      <c r="CQ751" s="307" t="n"/>
      <c r="CR751" s="279" t="inlineStr"/>
      <c r="CS751" s="280">
        <f>AVERAGE(Value(BY751),value(CR751))</f>
        <v/>
      </c>
      <c r="CT751" s="421">
        <f>(IF(OR(MediaScorecard!BH752="x", MediaScorecard!BI752="x",MediaScorecard!BJ752="x",MediaScorecard!BK752="x",MediaScorecard!BL752="x"),1, 2))</f>
        <v/>
      </c>
      <c r="CU751" s="308" t="n"/>
      <c r="CV751" s="308" t="n"/>
      <c r="CW751" s="308" t="n"/>
      <c r="CX751" s="309" t="n"/>
      <c r="CY751" s="308" t="n"/>
      <c r="CZ751" s="308" t="n"/>
      <c r="DA751" s="308" t="n"/>
    </row>
    <row r="752" ht="21" customHeight="1" s="590">
      <c r="A752" s="421" t="n"/>
      <c r="B752" s="270" t="n"/>
      <c r="C752" s="266" t="n"/>
      <c r="D752" s="267" t="inlineStr"/>
      <c r="E752" s="267" t="inlineStr"/>
      <c r="F752" s="268" t="inlineStr"/>
      <c r="G752" s="421" t="n"/>
      <c r="H752" s="269" t="n"/>
      <c r="I752" s="421" t="n"/>
      <c r="J752" s="421" t="n"/>
      <c r="K752" s="421" t="n"/>
      <c r="L752" s="421" t="n"/>
      <c r="M752" s="421" t="n"/>
      <c r="N752" s="421" t="n"/>
      <c r="O752" s="421" t="n"/>
      <c r="P752" s="421" t="n"/>
      <c r="Q752" s="421" t="n"/>
      <c r="R752" s="270" t="n"/>
      <c r="S752" s="421" t="n"/>
      <c r="T752" s="421" t="n"/>
      <c r="U752" s="421" t="n"/>
      <c r="V752" s="421" t="n"/>
      <c r="W752" s="421" t="n"/>
      <c r="X752" s="421" t="n"/>
      <c r="Y752" s="421" t="n"/>
      <c r="Z752" s="421" t="n"/>
      <c r="AA752" s="421" t="n"/>
      <c r="AB752" s="421" t="n"/>
      <c r="AC752" s="421" t="n"/>
      <c r="AD752" s="421" t="n"/>
      <c r="AE752" s="421" t="n"/>
      <c r="AF752" s="421" t="n"/>
      <c r="AG752" s="421" t="n"/>
      <c r="AH752" s="421" t="n"/>
      <c r="AI752" s="421" t="n"/>
      <c r="AJ752" s="297" t="n"/>
      <c r="AK752" s="297" t="n"/>
      <c r="AL752" s="284" t="n"/>
      <c r="AM752" s="297" t="n"/>
      <c r="AN752" s="285" t="n"/>
      <c r="AO752" s="297" t="n"/>
      <c r="AP752" s="297" t="n"/>
      <c r="AQ752" s="297" t="n"/>
      <c r="AR752" s="297" t="n"/>
      <c r="AS752" s="297" t="n"/>
      <c r="AT752" s="285" t="inlineStr">
        <is>
          <t>0</t>
        </is>
      </c>
      <c r="AU752" s="297" t="inlineStr">
        <is>
          <t>0</t>
        </is>
      </c>
      <c r="AV752" s="297" t="inlineStr">
        <is>
          <t>0</t>
        </is>
      </c>
      <c r="AW752" s="297" t="inlineStr">
        <is>
          <t>0</t>
        </is>
      </c>
      <c r="AX752" s="297" t="inlineStr">
        <is>
          <t>0</t>
        </is>
      </c>
      <c r="AY752" s="286" t="inlineStr">
        <is>
          <t>0</t>
        </is>
      </c>
      <c r="AZ752" s="286" t="inlineStr">
        <is>
          <t>0</t>
        </is>
      </c>
      <c r="BA752" s="287" t="inlineStr">
        <is>
          <t>0</t>
        </is>
      </c>
      <c r="BB752" s="286" t="inlineStr">
        <is>
          <t>0</t>
        </is>
      </c>
      <c r="BC752" s="286" t="inlineStr">
        <is>
          <t>0</t>
        </is>
      </c>
      <c r="BD752" s="286" t="inlineStr">
        <is>
          <t>0</t>
        </is>
      </c>
      <c r="BE752" s="286" t="inlineStr">
        <is>
          <t>0</t>
        </is>
      </c>
      <c r="BF752" s="286" t="inlineStr">
        <is>
          <t>0</t>
        </is>
      </c>
      <c r="BG752" s="286" t="inlineStr">
        <is>
          <t>0</t>
        </is>
      </c>
      <c r="BH752" s="297" t="inlineStr">
        <is>
          <t>0</t>
        </is>
      </c>
      <c r="BI752" s="297" t="inlineStr">
        <is>
          <t>0</t>
        </is>
      </c>
      <c r="BJ752" s="297" t="inlineStr">
        <is>
          <t>0</t>
        </is>
      </c>
      <c r="BK752" s="297" t="inlineStr">
        <is>
          <t>0</t>
        </is>
      </c>
      <c r="BL752" s="297" t="inlineStr">
        <is>
          <t>0</t>
        </is>
      </c>
      <c r="BM752" s="297" t="inlineStr">
        <is>
          <t>0</t>
        </is>
      </c>
      <c r="BN752" s="297" t="inlineStr">
        <is>
          <t>0</t>
        </is>
      </c>
      <c r="BO752" s="285" t="inlineStr">
        <is>
          <t>0</t>
        </is>
      </c>
      <c r="BP752" s="297" t="inlineStr">
        <is>
          <t>0</t>
        </is>
      </c>
      <c r="BQ752" s="297" t="inlineStr">
        <is>
          <t>0</t>
        </is>
      </c>
      <c r="BR752" s="297" t="inlineStr">
        <is>
          <t>0</t>
        </is>
      </c>
      <c r="BS752" s="297" t="inlineStr">
        <is>
          <t>0</t>
        </is>
      </c>
      <c r="BT752" s="297" t="inlineStr">
        <is>
          <t>0</t>
        </is>
      </c>
      <c r="BU752" s="297" t="inlineStr">
        <is>
          <t>0</t>
        </is>
      </c>
      <c r="BV752" s="297" t="inlineStr">
        <is>
          <t>0</t>
        </is>
      </c>
      <c r="BW752" s="288" t="inlineStr">
        <is>
          <t>0</t>
        </is>
      </c>
      <c r="BX752" s="276">
        <f>SUM(IF(COUNTIF(#REF!, "*1.*"), 2, 0), IF(COUNTIF(#REF!, "*2.*"), 2, 0), IF(COUNTIF(#REF!, "*3.*"), 2, 0), IF(COUNTIF(#REF!, "*4.*"), 2, 0), IF(COUNTIF(#REF!, "*5.*"), 2, 0), IF(COUNTIF(#REF!, "*6.*"), 2, 0))</f>
        <v/>
      </c>
      <c r="BY752" s="277">
        <f t="array" ref="BY752">SUM(VALUE(AT752),VALUE(AU752),VALUE(AV752),VALUE(AW752),VALUE(AX752),VALUE(AY752),VALUE(AZ752),VALUE(BB752),VALUE(BC752),VALUE(BD752),VALUE(BE752),VALUE(BF752),VALUE(BG752),VALUE(BH752),VALUE(BI752),VALUE(BJ752),VALUE(BK752),VALUE(BL752),VALUE(BM752),VALUE(BN752),VALUE(BO752),VALUE(BP752),VALUE(BQ752),VALUE(BR752),VALUE(BS752),VALUE(BT752),VALUE(BU752),VALUE(BV752),VALUE(BW752))</f>
        <v/>
      </c>
      <c r="BZ752" s="307" t="n"/>
      <c r="CA752" s="307" t="n"/>
      <c r="CB752" s="307" t="n"/>
      <c r="CC752" s="307" t="n"/>
      <c r="CD752" s="307" t="n"/>
      <c r="CE752" s="307" t="n"/>
      <c r="CF752" s="307" t="n"/>
      <c r="CG752" s="307" t="n"/>
      <c r="CH752" s="307" t="n"/>
      <c r="CI752" s="307" t="n"/>
      <c r="CJ752" s="307" t="n"/>
      <c r="CK752" s="307" t="n"/>
      <c r="CL752" s="307" t="n"/>
      <c r="CM752" s="307" t="n"/>
      <c r="CN752" s="307" t="n"/>
      <c r="CO752" s="307" t="n"/>
      <c r="CP752" s="307" t="n"/>
      <c r="CQ752" s="307" t="n"/>
      <c r="CR752" s="279" t="inlineStr"/>
      <c r="CS752" s="280">
        <f>AVERAGE(Value(BY752),value(CR752))</f>
        <v/>
      </c>
      <c r="CT752" s="421">
        <f>(IF(OR(MediaScorecard!BH753="x", MediaScorecard!BI753="x",MediaScorecard!BJ753="x",MediaScorecard!BK753="x",MediaScorecard!BL753="x"),1, 2))</f>
        <v/>
      </c>
      <c r="CU752" s="308" t="n"/>
      <c r="CV752" s="308" t="n"/>
      <c r="CW752" s="308" t="n"/>
      <c r="CX752" s="309" t="n"/>
      <c r="CY752" s="308" t="n"/>
      <c r="CZ752" s="308" t="n"/>
      <c r="DA752" s="308" t="n"/>
    </row>
    <row r="753" ht="21" customHeight="1" s="590">
      <c r="A753" s="421" t="n"/>
      <c r="B753" s="270" t="n"/>
      <c r="C753" s="266" t="n"/>
      <c r="D753" s="267" t="inlineStr"/>
      <c r="E753" s="267" t="inlineStr"/>
      <c r="F753" s="268" t="inlineStr"/>
      <c r="G753" s="421" t="n"/>
      <c r="H753" s="269" t="n"/>
      <c r="I753" s="421" t="n"/>
      <c r="J753" s="421" t="n"/>
      <c r="K753" s="421" t="n"/>
      <c r="L753" s="421" t="n"/>
      <c r="M753" s="421" t="n"/>
      <c r="N753" s="421" t="n"/>
      <c r="O753" s="421" t="n"/>
      <c r="P753" s="421" t="n"/>
      <c r="Q753" s="421" t="n"/>
      <c r="R753" s="270" t="n"/>
      <c r="S753" s="421" t="n"/>
      <c r="T753" s="421" t="n"/>
      <c r="U753" s="421" t="n"/>
      <c r="V753" s="421" t="n"/>
      <c r="W753" s="421" t="n"/>
      <c r="X753" s="421" t="n"/>
      <c r="Y753" s="421" t="n"/>
      <c r="Z753" s="421" t="n"/>
      <c r="AA753" s="421" t="n"/>
      <c r="AB753" s="421" t="n"/>
      <c r="AC753" s="421" t="n"/>
      <c r="AD753" s="421" t="n"/>
      <c r="AE753" s="421" t="n"/>
      <c r="AF753" s="421" t="n"/>
      <c r="AG753" s="421" t="n"/>
      <c r="AH753" s="421" t="n"/>
      <c r="AI753" s="421" t="n"/>
      <c r="AJ753" s="297" t="n"/>
      <c r="AK753" s="297" t="n"/>
      <c r="AL753" s="284" t="n"/>
      <c r="AM753" s="297" t="n"/>
      <c r="AN753" s="285" t="n"/>
      <c r="AO753" s="297" t="n"/>
      <c r="AP753" s="297" t="n"/>
      <c r="AQ753" s="297" t="n"/>
      <c r="AR753" s="297" t="n"/>
      <c r="AS753" s="297" t="n"/>
      <c r="AT753" s="285" t="inlineStr">
        <is>
          <t>0</t>
        </is>
      </c>
      <c r="AU753" s="297" t="inlineStr">
        <is>
          <t>0</t>
        </is>
      </c>
      <c r="AV753" s="297" t="inlineStr">
        <is>
          <t>0</t>
        </is>
      </c>
      <c r="AW753" s="297" t="inlineStr">
        <is>
          <t>0</t>
        </is>
      </c>
      <c r="AX753" s="297" t="inlineStr">
        <is>
          <t>0</t>
        </is>
      </c>
      <c r="AY753" s="286" t="inlineStr">
        <is>
          <t>0</t>
        </is>
      </c>
      <c r="AZ753" s="286" t="inlineStr">
        <is>
          <t>0</t>
        </is>
      </c>
      <c r="BA753" s="287" t="inlineStr">
        <is>
          <t>0</t>
        </is>
      </c>
      <c r="BB753" s="286" t="inlineStr">
        <is>
          <t>0</t>
        </is>
      </c>
      <c r="BC753" s="286" t="inlineStr">
        <is>
          <t>0</t>
        </is>
      </c>
      <c r="BD753" s="286" t="inlineStr">
        <is>
          <t>0</t>
        </is>
      </c>
      <c r="BE753" s="286" t="inlineStr">
        <is>
          <t>0</t>
        </is>
      </c>
      <c r="BF753" s="286" t="inlineStr">
        <is>
          <t>0</t>
        </is>
      </c>
      <c r="BG753" s="286" t="inlineStr">
        <is>
          <t>0</t>
        </is>
      </c>
      <c r="BH753" s="297" t="inlineStr">
        <is>
          <t>0</t>
        </is>
      </c>
      <c r="BI753" s="297" t="inlineStr">
        <is>
          <t>0</t>
        </is>
      </c>
      <c r="BJ753" s="297" t="inlineStr">
        <is>
          <t>0</t>
        </is>
      </c>
      <c r="BK753" s="297" t="inlineStr">
        <is>
          <t>0</t>
        </is>
      </c>
      <c r="BL753" s="297" t="inlineStr">
        <is>
          <t>0</t>
        </is>
      </c>
      <c r="BM753" s="297" t="inlineStr">
        <is>
          <t>0</t>
        </is>
      </c>
      <c r="BN753" s="297" t="inlineStr">
        <is>
          <t>0</t>
        </is>
      </c>
      <c r="BO753" s="285" t="inlineStr">
        <is>
          <t>0</t>
        </is>
      </c>
      <c r="BP753" s="297" t="inlineStr">
        <is>
          <t>0</t>
        </is>
      </c>
      <c r="BQ753" s="297" t="inlineStr">
        <is>
          <t>0</t>
        </is>
      </c>
      <c r="BR753" s="297" t="inlineStr">
        <is>
          <t>0</t>
        </is>
      </c>
      <c r="BS753" s="297" t="inlineStr">
        <is>
          <t>0</t>
        </is>
      </c>
      <c r="BT753" s="297" t="inlineStr">
        <is>
          <t>0</t>
        </is>
      </c>
      <c r="BU753" s="297" t="inlineStr">
        <is>
          <t>0</t>
        </is>
      </c>
      <c r="BV753" s="297" t="inlineStr">
        <is>
          <t>0</t>
        </is>
      </c>
      <c r="BW753" s="288" t="inlineStr">
        <is>
          <t>0</t>
        </is>
      </c>
      <c r="BX753" s="276">
        <f>SUM(IF(COUNTIF(#REF!, "*1.*"), 2, 0), IF(COUNTIF(#REF!, "*2.*"), 2, 0), IF(COUNTIF(#REF!, "*3.*"), 2, 0), IF(COUNTIF(#REF!, "*4.*"), 2, 0), IF(COUNTIF(#REF!, "*5.*"), 2, 0), IF(COUNTIF(#REF!, "*6.*"), 2, 0))</f>
        <v/>
      </c>
      <c r="BY753" s="277">
        <f t="array" ref="BY753">SUM(VALUE(AT753),VALUE(AU753),VALUE(AV753),VALUE(AW753),VALUE(AX753),VALUE(AY753),VALUE(AZ753),VALUE(BB753),VALUE(BC753),VALUE(BD753),VALUE(BE753),VALUE(BF753),VALUE(BG753),VALUE(BH753),VALUE(BI753),VALUE(BJ753),VALUE(BK753),VALUE(BL753),VALUE(BM753),VALUE(BN753),VALUE(BO753),VALUE(BP753),VALUE(BQ753),VALUE(BR753),VALUE(BS753),VALUE(BT753),VALUE(BU753),VALUE(BV753),VALUE(BW753))</f>
        <v/>
      </c>
      <c r="BZ753" s="307" t="n"/>
      <c r="CA753" s="307" t="n"/>
      <c r="CB753" s="307" t="n"/>
      <c r="CC753" s="307" t="n"/>
      <c r="CD753" s="307" t="n"/>
      <c r="CE753" s="307" t="n"/>
      <c r="CF753" s="307" t="n"/>
      <c r="CG753" s="307" t="n"/>
      <c r="CH753" s="307" t="n"/>
      <c r="CI753" s="307" t="n"/>
      <c r="CJ753" s="307" t="n"/>
      <c r="CK753" s="307" t="n"/>
      <c r="CL753" s="307" t="n"/>
      <c r="CM753" s="307" t="n"/>
      <c r="CN753" s="307" t="n"/>
      <c r="CO753" s="307" t="n"/>
      <c r="CP753" s="307" t="n"/>
      <c r="CQ753" s="307" t="n"/>
      <c r="CR753" s="279" t="inlineStr"/>
      <c r="CS753" s="280">
        <f>AVERAGE(Value(BY753),value(CR753))</f>
        <v/>
      </c>
      <c r="CT753" s="421">
        <f>(IF(OR(MediaScorecard!BH754="x", MediaScorecard!BI754="x",MediaScorecard!BJ754="x",MediaScorecard!BK754="x",MediaScorecard!BL754="x"),1, 2))</f>
        <v/>
      </c>
      <c r="CU753" s="308" t="n"/>
      <c r="CV753" s="308" t="n"/>
      <c r="CW753" s="308" t="n"/>
      <c r="CX753" s="309" t="n"/>
      <c r="CY753" s="308" t="n"/>
      <c r="CZ753" s="308" t="n"/>
      <c r="DA753" s="308" t="n"/>
    </row>
    <row r="754" ht="21" customHeight="1" s="590">
      <c r="A754" s="421" t="n"/>
      <c r="B754" s="270" t="n"/>
      <c r="C754" s="266" t="n"/>
      <c r="D754" s="267" t="inlineStr"/>
      <c r="E754" s="267" t="inlineStr"/>
      <c r="F754" s="268" t="inlineStr"/>
      <c r="G754" s="421" t="n"/>
      <c r="H754" s="269" t="n"/>
      <c r="I754" s="421" t="n"/>
      <c r="J754" s="421" t="n"/>
      <c r="K754" s="421" t="n"/>
      <c r="L754" s="421" t="n"/>
      <c r="M754" s="421" t="n"/>
      <c r="N754" s="421" t="n"/>
      <c r="O754" s="421" t="n"/>
      <c r="P754" s="421" t="n"/>
      <c r="Q754" s="421" t="n"/>
      <c r="R754" s="270" t="n"/>
      <c r="S754" s="421" t="n"/>
      <c r="T754" s="421" t="n"/>
      <c r="U754" s="421" t="n"/>
      <c r="V754" s="421" t="n"/>
      <c r="W754" s="421" t="n"/>
      <c r="X754" s="421" t="n"/>
      <c r="Y754" s="421" t="n"/>
      <c r="Z754" s="421" t="n"/>
      <c r="AA754" s="421" t="n"/>
      <c r="AB754" s="421" t="n"/>
      <c r="AC754" s="421" t="n"/>
      <c r="AD754" s="421" t="n"/>
      <c r="AE754" s="421" t="n"/>
      <c r="AF754" s="421" t="n"/>
      <c r="AG754" s="421" t="n"/>
      <c r="AH754" s="421" t="n"/>
      <c r="AI754" s="421" t="n"/>
      <c r="AJ754" s="297" t="n"/>
      <c r="AK754" s="297" t="n"/>
      <c r="AL754" s="284" t="n"/>
      <c r="AM754" s="297" t="n"/>
      <c r="AN754" s="285" t="n"/>
      <c r="AO754" s="297" t="n"/>
      <c r="AP754" s="297" t="n"/>
      <c r="AQ754" s="297" t="n"/>
      <c r="AR754" s="297" t="n"/>
      <c r="AS754" s="297" t="n"/>
      <c r="AT754" s="285" t="inlineStr">
        <is>
          <t>0</t>
        </is>
      </c>
      <c r="AU754" s="297" t="inlineStr">
        <is>
          <t>0</t>
        </is>
      </c>
      <c r="AV754" s="297" t="inlineStr">
        <is>
          <t>0</t>
        </is>
      </c>
      <c r="AW754" s="297" t="inlineStr">
        <is>
          <t>0</t>
        </is>
      </c>
      <c r="AX754" s="297" t="inlineStr">
        <is>
          <t>0</t>
        </is>
      </c>
      <c r="AY754" s="286" t="inlineStr">
        <is>
          <t>0</t>
        </is>
      </c>
      <c r="AZ754" s="286" t="inlineStr">
        <is>
          <t>0</t>
        </is>
      </c>
      <c r="BA754" s="287" t="inlineStr">
        <is>
          <t>0</t>
        </is>
      </c>
      <c r="BB754" s="286" t="inlineStr">
        <is>
          <t>0</t>
        </is>
      </c>
      <c r="BC754" s="286" t="inlineStr">
        <is>
          <t>0</t>
        </is>
      </c>
      <c r="BD754" s="286" t="inlineStr">
        <is>
          <t>0</t>
        </is>
      </c>
      <c r="BE754" s="286" t="inlineStr">
        <is>
          <t>0</t>
        </is>
      </c>
      <c r="BF754" s="286" t="inlineStr">
        <is>
          <t>0</t>
        </is>
      </c>
      <c r="BG754" s="286" t="inlineStr">
        <is>
          <t>0</t>
        </is>
      </c>
      <c r="BH754" s="297" t="inlineStr">
        <is>
          <t>0</t>
        </is>
      </c>
      <c r="BI754" s="297" t="inlineStr">
        <is>
          <t>0</t>
        </is>
      </c>
      <c r="BJ754" s="297" t="inlineStr">
        <is>
          <t>0</t>
        </is>
      </c>
      <c r="BK754" s="297" t="inlineStr">
        <is>
          <t>0</t>
        </is>
      </c>
      <c r="BL754" s="297" t="inlineStr">
        <is>
          <t>0</t>
        </is>
      </c>
      <c r="BM754" s="297" t="inlineStr">
        <is>
          <t>0</t>
        </is>
      </c>
      <c r="BN754" s="297" t="inlineStr">
        <is>
          <t>0</t>
        </is>
      </c>
      <c r="BO754" s="285" t="inlineStr">
        <is>
          <t>0</t>
        </is>
      </c>
      <c r="BP754" s="297" t="inlineStr">
        <is>
          <t>0</t>
        </is>
      </c>
      <c r="BQ754" s="297" t="inlineStr">
        <is>
          <t>0</t>
        </is>
      </c>
      <c r="BR754" s="297" t="inlineStr">
        <is>
          <t>0</t>
        </is>
      </c>
      <c r="BS754" s="297" t="inlineStr">
        <is>
          <t>0</t>
        </is>
      </c>
      <c r="BT754" s="297" t="inlineStr">
        <is>
          <t>0</t>
        </is>
      </c>
      <c r="BU754" s="297" t="inlineStr">
        <is>
          <t>0</t>
        </is>
      </c>
      <c r="BV754" s="297" t="inlineStr">
        <is>
          <t>0</t>
        </is>
      </c>
      <c r="BW754" s="288" t="inlineStr">
        <is>
          <t>0</t>
        </is>
      </c>
      <c r="BX754" s="276">
        <f>SUM(IF(COUNTIF(#REF!, "*1.*"), 2, 0), IF(COUNTIF(#REF!, "*2.*"), 2, 0), IF(COUNTIF(#REF!, "*3.*"), 2, 0), IF(COUNTIF(#REF!, "*4.*"), 2, 0), IF(COUNTIF(#REF!, "*5.*"), 2, 0), IF(COUNTIF(#REF!, "*6.*"), 2, 0))</f>
        <v/>
      </c>
      <c r="BY754" s="277">
        <f t="array" ref="BY754">SUM(VALUE(AT754),VALUE(AU754),VALUE(AV754),VALUE(AW754),VALUE(AX754),VALUE(AY754),VALUE(AZ754),VALUE(BB754),VALUE(BC754),VALUE(BD754),VALUE(BE754),VALUE(BF754),VALUE(BG754),VALUE(BH754),VALUE(BI754),VALUE(BJ754),VALUE(BK754),VALUE(BL754),VALUE(BM754),VALUE(BN754),VALUE(BO754),VALUE(BP754),VALUE(BQ754),VALUE(BR754),VALUE(BS754),VALUE(BT754),VALUE(BU754),VALUE(BV754),VALUE(BW754))</f>
        <v/>
      </c>
      <c r="BZ754" s="307" t="n"/>
      <c r="CA754" s="307" t="n"/>
      <c r="CB754" s="307" t="n"/>
      <c r="CC754" s="307" t="n"/>
      <c r="CD754" s="307" t="n"/>
      <c r="CE754" s="307" t="n"/>
      <c r="CF754" s="307" t="n"/>
      <c r="CG754" s="307" t="n"/>
      <c r="CH754" s="307" t="n"/>
      <c r="CI754" s="307" t="n"/>
      <c r="CJ754" s="307" t="n"/>
      <c r="CK754" s="307" t="n"/>
      <c r="CL754" s="307" t="n"/>
      <c r="CM754" s="307" t="n"/>
      <c r="CN754" s="307" t="n"/>
      <c r="CO754" s="307" t="n"/>
      <c r="CP754" s="307" t="n"/>
      <c r="CQ754" s="307" t="n"/>
      <c r="CR754" s="279" t="inlineStr"/>
      <c r="CS754" s="280">
        <f>AVERAGE(Value(BY754),value(CR754))</f>
        <v/>
      </c>
      <c r="CT754" s="421">
        <f>(IF(OR(MediaScorecard!BH755="x", MediaScorecard!BI755="x",MediaScorecard!BJ755="x",MediaScorecard!BK755="x",MediaScorecard!BL755="x"),1, 2))</f>
        <v/>
      </c>
      <c r="CU754" s="308" t="n"/>
      <c r="CV754" s="308" t="n"/>
      <c r="CW754" s="308" t="n"/>
      <c r="CX754" s="309" t="n"/>
      <c r="CY754" s="308" t="n"/>
      <c r="CZ754" s="308" t="n"/>
      <c r="DA754" s="308" t="n"/>
    </row>
    <row r="755" ht="21" customHeight="1" s="590">
      <c r="A755" s="421" t="n"/>
      <c r="B755" s="270" t="n"/>
      <c r="C755" s="266" t="n"/>
      <c r="D755" s="267" t="inlineStr"/>
      <c r="E755" s="267" t="inlineStr"/>
      <c r="F755" s="268" t="inlineStr"/>
      <c r="G755" s="421" t="n"/>
      <c r="H755" s="269" t="n"/>
      <c r="I755" s="421" t="n"/>
      <c r="J755" s="421" t="n"/>
      <c r="K755" s="421" t="n"/>
      <c r="L755" s="421" t="n"/>
      <c r="M755" s="421" t="n"/>
      <c r="N755" s="421" t="n"/>
      <c r="O755" s="421" t="n"/>
      <c r="P755" s="421" t="n"/>
      <c r="Q755" s="421" t="n"/>
      <c r="R755" s="270" t="n"/>
      <c r="S755" s="421" t="n"/>
      <c r="T755" s="421" t="n"/>
      <c r="U755" s="421" t="n"/>
      <c r="V755" s="421" t="n"/>
      <c r="W755" s="421" t="n"/>
      <c r="X755" s="421" t="n"/>
      <c r="Y755" s="421" t="n"/>
      <c r="Z755" s="421" t="n"/>
      <c r="AA755" s="421" t="n"/>
      <c r="AB755" s="421" t="n"/>
      <c r="AC755" s="421" t="n"/>
      <c r="AD755" s="421" t="n"/>
      <c r="AE755" s="421" t="n"/>
      <c r="AF755" s="421" t="n"/>
      <c r="AG755" s="421" t="n"/>
      <c r="AH755" s="421" t="n"/>
      <c r="AI755" s="421" t="n"/>
      <c r="AJ755" s="297" t="n"/>
      <c r="AK755" s="297" t="n"/>
      <c r="AL755" s="284" t="n"/>
      <c r="AM755" s="297" t="n"/>
      <c r="AN755" s="285" t="n"/>
      <c r="AO755" s="297" t="n"/>
      <c r="AP755" s="297" t="n"/>
      <c r="AQ755" s="297" t="n"/>
      <c r="AR755" s="297" t="n"/>
      <c r="AS755" s="297" t="n"/>
      <c r="AT755" s="285" t="inlineStr">
        <is>
          <t>0</t>
        </is>
      </c>
      <c r="AU755" s="297" t="inlineStr">
        <is>
          <t>0</t>
        </is>
      </c>
      <c r="AV755" s="297" t="inlineStr">
        <is>
          <t>0</t>
        </is>
      </c>
      <c r="AW755" s="297" t="inlineStr">
        <is>
          <t>0</t>
        </is>
      </c>
      <c r="AX755" s="297" t="inlineStr">
        <is>
          <t>0</t>
        </is>
      </c>
      <c r="AY755" s="286" t="inlineStr">
        <is>
          <t>0</t>
        </is>
      </c>
      <c r="AZ755" s="286" t="inlineStr">
        <is>
          <t>0</t>
        </is>
      </c>
      <c r="BA755" s="287" t="inlineStr">
        <is>
          <t>0</t>
        </is>
      </c>
      <c r="BB755" s="286" t="inlineStr">
        <is>
          <t>0</t>
        </is>
      </c>
      <c r="BC755" s="286" t="inlineStr">
        <is>
          <t>0</t>
        </is>
      </c>
      <c r="BD755" s="286" t="inlineStr">
        <is>
          <t>0</t>
        </is>
      </c>
      <c r="BE755" s="286" t="inlineStr">
        <is>
          <t>0</t>
        </is>
      </c>
      <c r="BF755" s="286" t="inlineStr">
        <is>
          <t>0</t>
        </is>
      </c>
      <c r="BG755" s="286" t="inlineStr">
        <is>
          <t>0</t>
        </is>
      </c>
      <c r="BH755" s="297" t="inlineStr">
        <is>
          <t>0</t>
        </is>
      </c>
      <c r="BI755" s="297" t="inlineStr">
        <is>
          <t>0</t>
        </is>
      </c>
      <c r="BJ755" s="297" t="inlineStr">
        <is>
          <t>0</t>
        </is>
      </c>
      <c r="BK755" s="297" t="inlineStr">
        <is>
          <t>0</t>
        </is>
      </c>
      <c r="BL755" s="297" t="inlineStr">
        <is>
          <t>0</t>
        </is>
      </c>
      <c r="BM755" s="297" t="inlineStr">
        <is>
          <t>0</t>
        </is>
      </c>
      <c r="BN755" s="297" t="inlineStr">
        <is>
          <t>0</t>
        </is>
      </c>
      <c r="BO755" s="285" t="inlineStr">
        <is>
          <t>0</t>
        </is>
      </c>
      <c r="BP755" s="297" t="inlineStr">
        <is>
          <t>0</t>
        </is>
      </c>
      <c r="BQ755" s="297" t="inlineStr">
        <is>
          <t>0</t>
        </is>
      </c>
      <c r="BR755" s="297" t="inlineStr">
        <is>
          <t>0</t>
        </is>
      </c>
      <c r="BS755" s="297" t="inlineStr">
        <is>
          <t>0</t>
        </is>
      </c>
      <c r="BT755" s="297" t="inlineStr">
        <is>
          <t>0</t>
        </is>
      </c>
      <c r="BU755" s="297" t="inlineStr">
        <is>
          <t>0</t>
        </is>
      </c>
      <c r="BV755" s="297" t="inlineStr">
        <is>
          <t>0</t>
        </is>
      </c>
      <c r="BW755" s="288" t="inlineStr">
        <is>
          <t>0</t>
        </is>
      </c>
      <c r="BX755" s="276">
        <f>SUM(IF(COUNTIF(#REF!, "*1.*"), 2, 0), IF(COUNTIF(#REF!, "*2.*"), 2, 0), IF(COUNTIF(#REF!, "*3.*"), 2, 0), IF(COUNTIF(#REF!, "*4.*"), 2, 0), IF(COUNTIF(#REF!, "*5.*"), 2, 0), IF(COUNTIF(#REF!, "*6.*"), 2, 0))</f>
        <v/>
      </c>
      <c r="BY755" s="277">
        <f t="array" ref="BY755">SUM(VALUE(AT755),VALUE(AU755),VALUE(AV755),VALUE(AW755),VALUE(AX755),VALUE(AY755),VALUE(AZ755),VALUE(BB755),VALUE(BC755),VALUE(BD755),VALUE(BE755),VALUE(BF755),VALUE(BG755),VALUE(BH755),VALUE(BI755),VALUE(BJ755),VALUE(BK755),VALUE(BL755),VALUE(BM755),VALUE(BN755),VALUE(BO755),VALUE(BP755),VALUE(BQ755),VALUE(BR755),VALUE(BS755),VALUE(BT755),VALUE(BU755),VALUE(BV755),VALUE(BW755))</f>
        <v/>
      </c>
      <c r="BZ755" s="307" t="n"/>
      <c r="CA755" s="307" t="n"/>
      <c r="CB755" s="307" t="n"/>
      <c r="CC755" s="307" t="n"/>
      <c r="CD755" s="307" t="n"/>
      <c r="CE755" s="307" t="n"/>
      <c r="CF755" s="307" t="n"/>
      <c r="CG755" s="307" t="n"/>
      <c r="CH755" s="307" t="n"/>
      <c r="CI755" s="307" t="n"/>
      <c r="CJ755" s="307" t="n"/>
      <c r="CK755" s="307" t="n"/>
      <c r="CL755" s="307" t="n"/>
      <c r="CM755" s="307" t="n"/>
      <c r="CN755" s="307" t="n"/>
      <c r="CO755" s="307" t="n"/>
      <c r="CP755" s="307" t="n"/>
      <c r="CQ755" s="307" t="n"/>
      <c r="CR755" s="279" t="inlineStr"/>
      <c r="CS755" s="280">
        <f>AVERAGE(Value(BY755),value(CR755))</f>
        <v/>
      </c>
      <c r="CT755" s="421">
        <f>(IF(OR(MediaScorecard!BH756="x", MediaScorecard!BI756="x",MediaScorecard!BJ756="x",MediaScorecard!BK756="x",MediaScorecard!BL756="x"),1, 2))</f>
        <v/>
      </c>
      <c r="CU755" s="308" t="n"/>
      <c r="CV755" s="308" t="n"/>
      <c r="CW755" s="308" t="n"/>
      <c r="CX755" s="309" t="n"/>
      <c r="CY755" s="308" t="n"/>
      <c r="CZ755" s="308" t="n"/>
      <c r="DA755" s="308" t="n"/>
    </row>
    <row r="756" ht="21" customHeight="1" s="590">
      <c r="A756" s="421" t="n"/>
      <c r="B756" s="270" t="n"/>
      <c r="C756" s="266" t="n"/>
      <c r="D756" s="267" t="inlineStr"/>
      <c r="E756" s="267" t="inlineStr"/>
      <c r="F756" s="268" t="inlineStr"/>
      <c r="G756" s="421" t="n"/>
      <c r="H756" s="269" t="n"/>
      <c r="I756" s="421" t="n"/>
      <c r="J756" s="421" t="n"/>
      <c r="K756" s="421" t="n"/>
      <c r="L756" s="421" t="n"/>
      <c r="M756" s="421" t="n"/>
      <c r="N756" s="421" t="n"/>
      <c r="O756" s="421" t="n"/>
      <c r="P756" s="421" t="n"/>
      <c r="Q756" s="421" t="n"/>
      <c r="R756" s="270" t="n"/>
      <c r="S756" s="421" t="n"/>
      <c r="T756" s="421" t="n"/>
      <c r="U756" s="421" t="n"/>
      <c r="V756" s="421" t="n"/>
      <c r="W756" s="421" t="n"/>
      <c r="X756" s="421" t="n"/>
      <c r="Y756" s="421" t="n"/>
      <c r="Z756" s="421" t="n"/>
      <c r="AA756" s="421" t="n"/>
      <c r="AB756" s="421" t="n"/>
      <c r="AC756" s="421" t="n"/>
      <c r="AD756" s="421" t="n"/>
      <c r="AE756" s="421" t="n"/>
      <c r="AF756" s="421" t="n"/>
      <c r="AG756" s="421" t="n"/>
      <c r="AH756" s="421" t="n"/>
      <c r="AI756" s="421" t="n"/>
      <c r="AJ756" s="297" t="n"/>
      <c r="AK756" s="297" t="n"/>
      <c r="AL756" s="284" t="n"/>
      <c r="AM756" s="297" t="n"/>
      <c r="AN756" s="285" t="n"/>
      <c r="AO756" s="297" t="n"/>
      <c r="AP756" s="297" t="n"/>
      <c r="AQ756" s="297" t="n"/>
      <c r="AR756" s="297" t="n"/>
      <c r="AS756" s="297" t="n"/>
      <c r="AT756" s="285" t="inlineStr">
        <is>
          <t>0</t>
        </is>
      </c>
      <c r="AU756" s="297" t="inlineStr">
        <is>
          <t>0</t>
        </is>
      </c>
      <c r="AV756" s="297" t="inlineStr">
        <is>
          <t>0</t>
        </is>
      </c>
      <c r="AW756" s="297" t="inlineStr">
        <is>
          <t>0</t>
        </is>
      </c>
      <c r="AX756" s="297" t="inlineStr">
        <is>
          <t>0</t>
        </is>
      </c>
      <c r="AY756" s="286" t="inlineStr">
        <is>
          <t>0</t>
        </is>
      </c>
      <c r="AZ756" s="286" t="inlineStr">
        <is>
          <t>0</t>
        </is>
      </c>
      <c r="BA756" s="287" t="inlineStr">
        <is>
          <t>0</t>
        </is>
      </c>
      <c r="BB756" s="286" t="inlineStr">
        <is>
          <t>0</t>
        </is>
      </c>
      <c r="BC756" s="286" t="inlineStr">
        <is>
          <t>0</t>
        </is>
      </c>
      <c r="BD756" s="286" t="inlineStr">
        <is>
          <t>0</t>
        </is>
      </c>
      <c r="BE756" s="286" t="inlineStr">
        <is>
          <t>0</t>
        </is>
      </c>
      <c r="BF756" s="286" t="inlineStr">
        <is>
          <t>0</t>
        </is>
      </c>
      <c r="BG756" s="286" t="inlineStr">
        <is>
          <t>0</t>
        </is>
      </c>
      <c r="BH756" s="297" t="inlineStr">
        <is>
          <t>0</t>
        </is>
      </c>
      <c r="BI756" s="297" t="inlineStr">
        <is>
          <t>0</t>
        </is>
      </c>
      <c r="BJ756" s="297" t="inlineStr">
        <is>
          <t>0</t>
        </is>
      </c>
      <c r="BK756" s="297" t="inlineStr">
        <is>
          <t>0</t>
        </is>
      </c>
      <c r="BL756" s="297" t="inlineStr">
        <is>
          <t>0</t>
        </is>
      </c>
      <c r="BM756" s="297" t="inlineStr">
        <is>
          <t>0</t>
        </is>
      </c>
      <c r="BN756" s="297" t="inlineStr">
        <is>
          <t>0</t>
        </is>
      </c>
      <c r="BO756" s="285" t="inlineStr">
        <is>
          <t>0</t>
        </is>
      </c>
      <c r="BP756" s="297" t="inlineStr">
        <is>
          <t>0</t>
        </is>
      </c>
      <c r="BQ756" s="297" t="inlineStr">
        <is>
          <t>0</t>
        </is>
      </c>
      <c r="BR756" s="297" t="inlineStr">
        <is>
          <t>0</t>
        </is>
      </c>
      <c r="BS756" s="297" t="inlineStr">
        <is>
          <t>0</t>
        </is>
      </c>
      <c r="BT756" s="297" t="inlineStr">
        <is>
          <t>0</t>
        </is>
      </c>
      <c r="BU756" s="297" t="inlineStr">
        <is>
          <t>0</t>
        </is>
      </c>
      <c r="BV756" s="297" t="inlineStr">
        <is>
          <t>0</t>
        </is>
      </c>
      <c r="BW756" s="288" t="inlineStr">
        <is>
          <t>0</t>
        </is>
      </c>
      <c r="BX756" s="276">
        <f>SUM(IF(COUNTIF(#REF!, "*1.*"), 2, 0), IF(COUNTIF(#REF!, "*2.*"), 2, 0), IF(COUNTIF(#REF!, "*3.*"), 2, 0), IF(COUNTIF(#REF!, "*4.*"), 2, 0), IF(COUNTIF(#REF!, "*5.*"), 2, 0), IF(COUNTIF(#REF!, "*6.*"), 2, 0))</f>
        <v/>
      </c>
      <c r="BY756" s="277">
        <f t="array" ref="BY756">SUM(VALUE(AT756),VALUE(AU756),VALUE(AV756),VALUE(AW756),VALUE(AX756),VALUE(AY756),VALUE(AZ756),VALUE(BB756),VALUE(BC756),VALUE(BD756),VALUE(BE756),VALUE(BF756),VALUE(BG756),VALUE(BH756),VALUE(BI756),VALUE(BJ756),VALUE(BK756),VALUE(BL756),VALUE(BM756),VALUE(BN756),VALUE(BO756),VALUE(BP756),VALUE(BQ756),VALUE(BR756),VALUE(BS756),VALUE(BT756),VALUE(BU756),VALUE(BV756),VALUE(BW756))</f>
        <v/>
      </c>
      <c r="BZ756" s="307" t="n"/>
      <c r="CA756" s="307" t="n"/>
      <c r="CB756" s="307" t="n"/>
      <c r="CC756" s="307" t="n"/>
      <c r="CD756" s="307" t="n"/>
      <c r="CE756" s="307" t="n"/>
      <c r="CF756" s="307" t="n"/>
      <c r="CG756" s="307" t="n"/>
      <c r="CH756" s="307" t="n"/>
      <c r="CI756" s="307" t="n"/>
      <c r="CJ756" s="307" t="n"/>
      <c r="CK756" s="307" t="n"/>
      <c r="CL756" s="307" t="n"/>
      <c r="CM756" s="307" t="n"/>
      <c r="CN756" s="307" t="n"/>
      <c r="CO756" s="307" t="n"/>
      <c r="CP756" s="307" t="n"/>
      <c r="CQ756" s="307" t="n"/>
      <c r="CR756" s="279" t="inlineStr"/>
      <c r="CS756" s="280">
        <f>AVERAGE(Value(BY756),value(CR756))</f>
        <v/>
      </c>
      <c r="CT756" s="421">
        <f>(IF(OR(MediaScorecard!BH757="x", MediaScorecard!BI757="x",MediaScorecard!BJ757="x",MediaScorecard!BK757="x",MediaScorecard!BL757="x"),1, 2))</f>
        <v/>
      </c>
      <c r="CU756" s="308" t="n"/>
      <c r="CV756" s="308" t="n"/>
      <c r="CW756" s="308" t="n"/>
      <c r="CX756" s="309" t="n"/>
      <c r="CY756" s="308" t="n"/>
      <c r="CZ756" s="308" t="n"/>
      <c r="DA756" s="308" t="n"/>
    </row>
    <row r="757" ht="21" customHeight="1" s="590">
      <c r="A757" s="421" t="n"/>
      <c r="B757" s="270" t="n"/>
      <c r="C757" s="266" t="n"/>
      <c r="D757" s="267" t="inlineStr"/>
      <c r="E757" s="267" t="inlineStr"/>
      <c r="F757" s="268" t="inlineStr"/>
      <c r="G757" s="421" t="n"/>
      <c r="H757" s="269" t="n"/>
      <c r="I757" s="421" t="n"/>
      <c r="J757" s="421" t="n"/>
      <c r="K757" s="421" t="n"/>
      <c r="L757" s="421" t="n"/>
      <c r="M757" s="421" t="n"/>
      <c r="N757" s="421" t="n"/>
      <c r="O757" s="421" t="n"/>
      <c r="P757" s="421" t="n"/>
      <c r="Q757" s="421" t="n"/>
      <c r="R757" s="270" t="n"/>
      <c r="S757" s="421" t="n"/>
      <c r="T757" s="421" t="n"/>
      <c r="U757" s="421" t="n"/>
      <c r="V757" s="421" t="n"/>
      <c r="W757" s="421" t="n"/>
      <c r="X757" s="421" t="n"/>
      <c r="Y757" s="421" t="n"/>
      <c r="Z757" s="421" t="n"/>
      <c r="AA757" s="421" t="n"/>
      <c r="AB757" s="421" t="n"/>
      <c r="AC757" s="421" t="n"/>
      <c r="AD757" s="421" t="n"/>
      <c r="AE757" s="421" t="n"/>
      <c r="AF757" s="421" t="n"/>
      <c r="AG757" s="421" t="n"/>
      <c r="AH757" s="421" t="n"/>
      <c r="AI757" s="421" t="n"/>
      <c r="AJ757" s="297" t="n"/>
      <c r="AK757" s="297" t="n"/>
      <c r="AL757" s="284" t="n"/>
      <c r="AM757" s="297" t="n"/>
      <c r="AN757" s="285" t="n"/>
      <c r="AO757" s="297" t="n"/>
      <c r="AP757" s="297" t="n"/>
      <c r="AQ757" s="297" t="n"/>
      <c r="AR757" s="297" t="n"/>
      <c r="AS757" s="297" t="n"/>
      <c r="AT757" s="285" t="inlineStr">
        <is>
          <t>0</t>
        </is>
      </c>
      <c r="AU757" s="297" t="inlineStr">
        <is>
          <t>0</t>
        </is>
      </c>
      <c r="AV757" s="297" t="inlineStr">
        <is>
          <t>0</t>
        </is>
      </c>
      <c r="AW757" s="297" t="inlineStr">
        <is>
          <t>0</t>
        </is>
      </c>
      <c r="AX757" s="297" t="inlineStr">
        <is>
          <t>0</t>
        </is>
      </c>
      <c r="AY757" s="286" t="inlineStr">
        <is>
          <t>0</t>
        </is>
      </c>
      <c r="AZ757" s="286" t="inlineStr">
        <is>
          <t>0</t>
        </is>
      </c>
      <c r="BA757" s="287" t="inlineStr">
        <is>
          <t>0</t>
        </is>
      </c>
      <c r="BB757" s="286" t="inlineStr">
        <is>
          <t>0</t>
        </is>
      </c>
      <c r="BC757" s="286" t="inlineStr">
        <is>
          <t>0</t>
        </is>
      </c>
      <c r="BD757" s="286" t="inlineStr">
        <is>
          <t>0</t>
        </is>
      </c>
      <c r="BE757" s="286" t="inlineStr">
        <is>
          <t>0</t>
        </is>
      </c>
      <c r="BF757" s="286" t="inlineStr">
        <is>
          <t>0</t>
        </is>
      </c>
      <c r="BG757" s="286" t="inlineStr">
        <is>
          <t>0</t>
        </is>
      </c>
      <c r="BH757" s="297" t="inlineStr">
        <is>
          <t>0</t>
        </is>
      </c>
      <c r="BI757" s="297" t="inlineStr">
        <is>
          <t>0</t>
        </is>
      </c>
      <c r="BJ757" s="297" t="inlineStr">
        <is>
          <t>0</t>
        </is>
      </c>
      <c r="BK757" s="297" t="inlineStr">
        <is>
          <t>0</t>
        </is>
      </c>
      <c r="BL757" s="297" t="inlineStr">
        <is>
          <t>0</t>
        </is>
      </c>
      <c r="BM757" s="297" t="inlineStr">
        <is>
          <t>0</t>
        </is>
      </c>
      <c r="BN757" s="297" t="inlineStr">
        <is>
          <t>0</t>
        </is>
      </c>
      <c r="BO757" s="285" t="inlineStr">
        <is>
          <t>0</t>
        </is>
      </c>
      <c r="BP757" s="297" t="inlineStr">
        <is>
          <t>0</t>
        </is>
      </c>
      <c r="BQ757" s="297" t="inlineStr">
        <is>
          <t>0</t>
        </is>
      </c>
      <c r="BR757" s="297" t="inlineStr">
        <is>
          <t>0</t>
        </is>
      </c>
      <c r="BS757" s="297" t="inlineStr">
        <is>
          <t>0</t>
        </is>
      </c>
      <c r="BT757" s="297" t="inlineStr">
        <is>
          <t>0</t>
        </is>
      </c>
      <c r="BU757" s="297" t="inlineStr">
        <is>
          <t>0</t>
        </is>
      </c>
      <c r="BV757" s="297" t="inlineStr">
        <is>
          <t>0</t>
        </is>
      </c>
      <c r="BW757" s="288" t="inlineStr">
        <is>
          <t>0</t>
        </is>
      </c>
      <c r="BX757" s="276">
        <f>SUM(IF(COUNTIF(#REF!, "*1.*"), 2, 0), IF(COUNTIF(#REF!, "*2.*"), 2, 0), IF(COUNTIF(#REF!, "*3.*"), 2, 0), IF(COUNTIF(#REF!, "*4.*"), 2, 0), IF(COUNTIF(#REF!, "*5.*"), 2, 0), IF(COUNTIF(#REF!, "*6.*"), 2, 0))</f>
        <v/>
      </c>
      <c r="BY757" s="277">
        <f t="array" ref="BY757">SUM(VALUE(AT757),VALUE(AU757),VALUE(AV757),VALUE(AW757),VALUE(AX757),VALUE(AY757),VALUE(AZ757),VALUE(BB757),VALUE(BC757),VALUE(BD757),VALUE(BE757),VALUE(BF757),VALUE(BG757),VALUE(BH757),VALUE(BI757),VALUE(BJ757),VALUE(BK757),VALUE(BL757),VALUE(BM757),VALUE(BN757),VALUE(BO757),VALUE(BP757),VALUE(BQ757),VALUE(BR757),VALUE(BS757),VALUE(BT757),VALUE(BU757),VALUE(BV757),VALUE(BW757))</f>
        <v/>
      </c>
      <c r="BZ757" s="307" t="n"/>
      <c r="CA757" s="307" t="n"/>
      <c r="CB757" s="307" t="n"/>
      <c r="CC757" s="307" t="n"/>
      <c r="CD757" s="307" t="n"/>
      <c r="CE757" s="307" t="n"/>
      <c r="CF757" s="307" t="n"/>
      <c r="CG757" s="307" t="n"/>
      <c r="CH757" s="307" t="n"/>
      <c r="CI757" s="307" t="n"/>
      <c r="CJ757" s="307" t="n"/>
      <c r="CK757" s="307" t="n"/>
      <c r="CL757" s="307" t="n"/>
      <c r="CM757" s="307" t="n"/>
      <c r="CN757" s="307" t="n"/>
      <c r="CO757" s="307" t="n"/>
      <c r="CP757" s="307" t="n"/>
      <c r="CQ757" s="307" t="n"/>
      <c r="CR757" s="279" t="inlineStr"/>
      <c r="CS757" s="280">
        <f>AVERAGE(Value(BY757),value(CR757))</f>
        <v/>
      </c>
      <c r="CT757" s="421">
        <f>(IF(OR(MediaScorecard!BH758="x", MediaScorecard!BI758="x",MediaScorecard!BJ758="x",MediaScorecard!BK758="x",MediaScorecard!BL758="x"),1, 2))</f>
        <v/>
      </c>
      <c r="CU757" s="308" t="n"/>
      <c r="CV757" s="308" t="n"/>
      <c r="CW757" s="308" t="n"/>
      <c r="CX757" s="309" t="n"/>
      <c r="CY757" s="308" t="n"/>
      <c r="CZ757" s="308" t="n"/>
      <c r="DA757" s="308" t="n"/>
    </row>
    <row r="758" ht="21" customHeight="1" s="590">
      <c r="A758" s="421" t="n"/>
      <c r="B758" s="270" t="n"/>
      <c r="C758" s="266" t="n"/>
      <c r="D758" s="267" t="inlineStr"/>
      <c r="E758" s="267" t="inlineStr"/>
      <c r="F758" s="268" t="inlineStr"/>
      <c r="G758" s="421" t="n"/>
      <c r="H758" s="269" t="n"/>
      <c r="I758" s="421" t="n"/>
      <c r="J758" s="421" t="n"/>
      <c r="K758" s="421" t="n"/>
      <c r="L758" s="421" t="n"/>
      <c r="M758" s="421" t="n"/>
      <c r="N758" s="421" t="n"/>
      <c r="O758" s="421" t="n"/>
      <c r="P758" s="421" t="n"/>
      <c r="Q758" s="421" t="n"/>
      <c r="R758" s="270" t="n"/>
      <c r="S758" s="421" t="n"/>
      <c r="T758" s="421" t="n"/>
      <c r="U758" s="421" t="n"/>
      <c r="V758" s="421" t="n"/>
      <c r="W758" s="421" t="n"/>
      <c r="X758" s="421" t="n"/>
      <c r="Y758" s="421" t="n"/>
      <c r="Z758" s="421" t="n"/>
      <c r="AA758" s="421" t="n"/>
      <c r="AB758" s="421" t="n"/>
      <c r="AC758" s="421" t="n"/>
      <c r="AD758" s="421" t="n"/>
      <c r="AE758" s="421" t="n"/>
      <c r="AF758" s="421" t="n"/>
      <c r="AG758" s="421" t="n"/>
      <c r="AH758" s="421" t="n"/>
      <c r="AI758" s="421" t="n"/>
      <c r="AJ758" s="297" t="n"/>
      <c r="AK758" s="297" t="n"/>
      <c r="AL758" s="284" t="n"/>
      <c r="AM758" s="297" t="n"/>
      <c r="AN758" s="285" t="n"/>
      <c r="AO758" s="297" t="n"/>
      <c r="AP758" s="297" t="n"/>
      <c r="AQ758" s="297" t="n"/>
      <c r="AR758" s="297" t="n"/>
      <c r="AS758" s="297" t="n"/>
      <c r="AT758" s="285" t="inlineStr">
        <is>
          <t>0</t>
        </is>
      </c>
      <c r="AU758" s="297" t="inlineStr">
        <is>
          <t>0</t>
        </is>
      </c>
      <c r="AV758" s="297" t="inlineStr">
        <is>
          <t>0</t>
        </is>
      </c>
      <c r="AW758" s="297" t="inlineStr">
        <is>
          <t>0</t>
        </is>
      </c>
      <c r="AX758" s="297" t="inlineStr">
        <is>
          <t>0</t>
        </is>
      </c>
      <c r="AY758" s="286" t="inlineStr">
        <is>
          <t>0</t>
        </is>
      </c>
      <c r="AZ758" s="286" t="inlineStr">
        <is>
          <t>0</t>
        </is>
      </c>
      <c r="BA758" s="287" t="inlineStr">
        <is>
          <t>0</t>
        </is>
      </c>
      <c r="BB758" s="286" t="inlineStr">
        <is>
          <t>0</t>
        </is>
      </c>
      <c r="BC758" s="286" t="inlineStr">
        <is>
          <t>0</t>
        </is>
      </c>
      <c r="BD758" s="286" t="inlineStr">
        <is>
          <t>0</t>
        </is>
      </c>
      <c r="BE758" s="286" t="inlineStr">
        <is>
          <t>0</t>
        </is>
      </c>
      <c r="BF758" s="286" t="inlineStr">
        <is>
          <t>0</t>
        </is>
      </c>
      <c r="BG758" s="286" t="inlineStr">
        <is>
          <t>0</t>
        </is>
      </c>
      <c r="BH758" s="297" t="inlineStr">
        <is>
          <t>0</t>
        </is>
      </c>
      <c r="BI758" s="297" t="inlineStr">
        <is>
          <t>0</t>
        </is>
      </c>
      <c r="BJ758" s="297" t="inlineStr">
        <is>
          <t>0</t>
        </is>
      </c>
      <c r="BK758" s="297" t="inlineStr">
        <is>
          <t>0</t>
        </is>
      </c>
      <c r="BL758" s="297" t="inlineStr">
        <is>
          <t>0</t>
        </is>
      </c>
      <c r="BM758" s="297" t="inlineStr">
        <is>
          <t>0</t>
        </is>
      </c>
      <c r="BN758" s="297" t="inlineStr">
        <is>
          <t>0</t>
        </is>
      </c>
      <c r="BO758" s="285" t="inlineStr">
        <is>
          <t>0</t>
        </is>
      </c>
      <c r="BP758" s="297" t="inlineStr">
        <is>
          <t>0</t>
        </is>
      </c>
      <c r="BQ758" s="297" t="inlineStr">
        <is>
          <t>0</t>
        </is>
      </c>
      <c r="BR758" s="297" t="inlineStr">
        <is>
          <t>0</t>
        </is>
      </c>
      <c r="BS758" s="297" t="inlineStr">
        <is>
          <t>0</t>
        </is>
      </c>
      <c r="BT758" s="297" t="inlineStr">
        <is>
          <t>0</t>
        </is>
      </c>
      <c r="BU758" s="297" t="inlineStr">
        <is>
          <t>0</t>
        </is>
      </c>
      <c r="BV758" s="297" t="inlineStr">
        <is>
          <t>0</t>
        </is>
      </c>
      <c r="BW758" s="288" t="inlineStr">
        <is>
          <t>0</t>
        </is>
      </c>
      <c r="BX758" s="276">
        <f>SUM(IF(COUNTIF(#REF!, "*1.*"), 2, 0), IF(COUNTIF(#REF!, "*2.*"), 2, 0), IF(COUNTIF(#REF!, "*3.*"), 2, 0), IF(COUNTIF(#REF!, "*4.*"), 2, 0), IF(COUNTIF(#REF!, "*5.*"), 2, 0), IF(COUNTIF(#REF!, "*6.*"), 2, 0))</f>
        <v/>
      </c>
      <c r="BY758" s="277">
        <f t="array" ref="BY758">SUM(VALUE(AT758),VALUE(AU758),VALUE(AV758),VALUE(AW758),VALUE(AX758),VALUE(AY758),VALUE(AZ758),VALUE(BB758),VALUE(BC758),VALUE(BD758),VALUE(BE758),VALUE(BF758),VALUE(BG758),VALUE(BH758),VALUE(BI758),VALUE(BJ758),VALUE(BK758),VALUE(BL758),VALUE(BM758),VALUE(BN758),VALUE(BO758),VALUE(BP758),VALUE(BQ758),VALUE(BR758),VALUE(BS758),VALUE(BT758),VALUE(BU758),VALUE(BV758),VALUE(BW758))</f>
        <v/>
      </c>
      <c r="BZ758" s="307" t="n"/>
      <c r="CA758" s="307" t="n"/>
      <c r="CB758" s="307" t="n"/>
      <c r="CC758" s="307" t="n"/>
      <c r="CD758" s="307" t="n"/>
      <c r="CE758" s="307" t="n"/>
      <c r="CF758" s="307" t="n"/>
      <c r="CG758" s="307" t="n"/>
      <c r="CH758" s="307" t="n"/>
      <c r="CI758" s="307" t="n"/>
      <c r="CJ758" s="307" t="n"/>
      <c r="CK758" s="307" t="n"/>
      <c r="CL758" s="307" t="n"/>
      <c r="CM758" s="307" t="n"/>
      <c r="CN758" s="307" t="n"/>
      <c r="CO758" s="307" t="n"/>
      <c r="CP758" s="307" t="n"/>
      <c r="CQ758" s="307" t="n"/>
      <c r="CR758" s="279" t="inlineStr"/>
      <c r="CS758" s="280">
        <f>AVERAGE(Value(BY758),value(CR758))</f>
        <v/>
      </c>
      <c r="CT758" s="421">
        <f>(IF(OR(MediaScorecard!BH759="x", MediaScorecard!BI759="x",MediaScorecard!BJ759="x",MediaScorecard!BK759="x",MediaScorecard!BL759="x"),1, 2))</f>
        <v/>
      </c>
      <c r="CU758" s="308" t="n"/>
      <c r="CV758" s="308" t="n"/>
      <c r="CW758" s="308" t="n"/>
      <c r="CX758" s="309" t="n"/>
      <c r="CY758" s="308" t="n"/>
      <c r="CZ758" s="308" t="n"/>
      <c r="DA758" s="308" t="n"/>
    </row>
    <row r="759" ht="21" customHeight="1" s="590">
      <c r="A759" s="421" t="n"/>
      <c r="B759" s="270" t="n"/>
      <c r="C759" s="266" t="n"/>
      <c r="D759" s="267" t="inlineStr"/>
      <c r="E759" s="267" t="inlineStr"/>
      <c r="F759" s="268" t="inlineStr"/>
      <c r="G759" s="421" t="n"/>
      <c r="H759" s="269" t="n"/>
      <c r="I759" s="421" t="n"/>
      <c r="J759" s="421" t="n"/>
      <c r="K759" s="421" t="n"/>
      <c r="L759" s="421" t="n"/>
      <c r="M759" s="421" t="n"/>
      <c r="N759" s="421" t="n"/>
      <c r="O759" s="421" t="n"/>
      <c r="P759" s="421" t="n"/>
      <c r="Q759" s="421" t="n"/>
      <c r="R759" s="270" t="n"/>
      <c r="S759" s="421" t="n"/>
      <c r="T759" s="421" t="n"/>
      <c r="U759" s="421" t="n"/>
      <c r="V759" s="421" t="n"/>
      <c r="W759" s="421" t="n"/>
      <c r="X759" s="421" t="n"/>
      <c r="Y759" s="421" t="n"/>
      <c r="Z759" s="421" t="n"/>
      <c r="AA759" s="421" t="n"/>
      <c r="AB759" s="421" t="n"/>
      <c r="AC759" s="421" t="n"/>
      <c r="AD759" s="421" t="n"/>
      <c r="AE759" s="421" t="n"/>
      <c r="AF759" s="421" t="n"/>
      <c r="AG759" s="421" t="n"/>
      <c r="AH759" s="421" t="n"/>
      <c r="AI759" s="421" t="n"/>
      <c r="AJ759" s="297" t="n"/>
      <c r="AK759" s="297" t="n"/>
      <c r="AL759" s="284" t="n"/>
      <c r="AM759" s="297" t="n"/>
      <c r="AN759" s="285" t="n"/>
      <c r="AO759" s="297" t="n"/>
      <c r="AP759" s="297" t="n"/>
      <c r="AQ759" s="297" t="n"/>
      <c r="AR759" s="297" t="n"/>
      <c r="AS759" s="297" t="n"/>
      <c r="AT759" s="285" t="inlineStr">
        <is>
          <t>0</t>
        </is>
      </c>
      <c r="AU759" s="297" t="inlineStr">
        <is>
          <t>0</t>
        </is>
      </c>
      <c r="AV759" s="297" t="inlineStr">
        <is>
          <t>0</t>
        </is>
      </c>
      <c r="AW759" s="297" t="inlineStr">
        <is>
          <t>0</t>
        </is>
      </c>
      <c r="AX759" s="297" t="inlineStr">
        <is>
          <t>0</t>
        </is>
      </c>
      <c r="AY759" s="286" t="inlineStr">
        <is>
          <t>0</t>
        </is>
      </c>
      <c r="AZ759" s="286" t="inlineStr">
        <is>
          <t>0</t>
        </is>
      </c>
      <c r="BA759" s="287" t="inlineStr">
        <is>
          <t>0</t>
        </is>
      </c>
      <c r="BB759" s="286" t="inlineStr">
        <is>
          <t>0</t>
        </is>
      </c>
      <c r="BC759" s="286" t="inlineStr">
        <is>
          <t>0</t>
        </is>
      </c>
      <c r="BD759" s="286" t="inlineStr">
        <is>
          <t>0</t>
        </is>
      </c>
      <c r="BE759" s="286" t="inlineStr">
        <is>
          <t>0</t>
        </is>
      </c>
      <c r="BF759" s="286" t="inlineStr">
        <is>
          <t>0</t>
        </is>
      </c>
      <c r="BG759" s="286" t="inlineStr">
        <is>
          <t>0</t>
        </is>
      </c>
      <c r="BH759" s="297" t="inlineStr">
        <is>
          <t>0</t>
        </is>
      </c>
      <c r="BI759" s="297" t="inlineStr">
        <is>
          <t>0</t>
        </is>
      </c>
      <c r="BJ759" s="297" t="inlineStr">
        <is>
          <t>0</t>
        </is>
      </c>
      <c r="BK759" s="297" t="inlineStr">
        <is>
          <t>0</t>
        </is>
      </c>
      <c r="BL759" s="297" t="inlineStr">
        <is>
          <t>0</t>
        </is>
      </c>
      <c r="BM759" s="297" t="inlineStr">
        <is>
          <t>0</t>
        </is>
      </c>
      <c r="BN759" s="297" t="inlineStr">
        <is>
          <t>0</t>
        </is>
      </c>
      <c r="BO759" s="285" t="inlineStr">
        <is>
          <t>0</t>
        </is>
      </c>
      <c r="BP759" s="297" t="inlineStr">
        <is>
          <t>0</t>
        </is>
      </c>
      <c r="BQ759" s="297" t="inlineStr">
        <is>
          <t>0</t>
        </is>
      </c>
      <c r="BR759" s="297" t="inlineStr">
        <is>
          <t>0</t>
        </is>
      </c>
      <c r="BS759" s="297" t="inlineStr">
        <is>
          <t>0</t>
        </is>
      </c>
      <c r="BT759" s="297" t="inlineStr">
        <is>
          <t>0</t>
        </is>
      </c>
      <c r="BU759" s="297" t="inlineStr">
        <is>
          <t>0</t>
        </is>
      </c>
      <c r="BV759" s="297" t="inlineStr">
        <is>
          <t>0</t>
        </is>
      </c>
      <c r="BW759" s="288" t="inlineStr">
        <is>
          <t>0</t>
        </is>
      </c>
      <c r="BX759" s="276">
        <f>SUM(IF(COUNTIF(#REF!, "*1.*"), 2, 0), IF(COUNTIF(#REF!, "*2.*"), 2, 0), IF(COUNTIF(#REF!, "*3.*"), 2, 0), IF(COUNTIF(#REF!, "*4.*"), 2, 0), IF(COUNTIF(#REF!, "*5.*"), 2, 0), IF(COUNTIF(#REF!, "*6.*"), 2, 0))</f>
        <v/>
      </c>
      <c r="BY759" s="277">
        <f t="array" ref="BY759">SUM(VALUE(AT759),VALUE(AU759),VALUE(AV759),VALUE(AW759),VALUE(AX759),VALUE(AY759),VALUE(AZ759),VALUE(BB759),VALUE(BC759),VALUE(BD759),VALUE(BE759),VALUE(BF759),VALUE(BG759),VALUE(BH759),VALUE(BI759),VALUE(BJ759),VALUE(BK759),VALUE(BL759),VALUE(BM759),VALUE(BN759),VALUE(BO759),VALUE(BP759),VALUE(BQ759),VALUE(BR759),VALUE(BS759),VALUE(BT759),VALUE(BU759),VALUE(BV759),VALUE(BW759))</f>
        <v/>
      </c>
      <c r="BZ759" s="307" t="n"/>
      <c r="CA759" s="307" t="n"/>
      <c r="CB759" s="307" t="n"/>
      <c r="CC759" s="307" t="n"/>
      <c r="CD759" s="307" t="n"/>
      <c r="CE759" s="307" t="n"/>
      <c r="CF759" s="307" t="n"/>
      <c r="CG759" s="307" t="n"/>
      <c r="CH759" s="307" t="n"/>
      <c r="CI759" s="307" t="n"/>
      <c r="CJ759" s="307" t="n"/>
      <c r="CK759" s="307" t="n"/>
      <c r="CL759" s="307" t="n"/>
      <c r="CM759" s="307" t="n"/>
      <c r="CN759" s="307" t="n"/>
      <c r="CO759" s="307" t="n"/>
      <c r="CP759" s="307" t="n"/>
      <c r="CQ759" s="307" t="n"/>
      <c r="CR759" s="279" t="inlineStr"/>
      <c r="CS759" s="280">
        <f>AVERAGE(Value(BY759),value(CR759))</f>
        <v/>
      </c>
      <c r="CT759" s="421">
        <f>(IF(OR(MediaScorecard!BH760="x", MediaScorecard!BI760="x",MediaScorecard!BJ760="x",MediaScorecard!BK760="x",MediaScorecard!BL760="x"),1, 2))</f>
        <v/>
      </c>
      <c r="CU759" s="308" t="n"/>
      <c r="CV759" s="308" t="n"/>
      <c r="CW759" s="308" t="n"/>
      <c r="CX759" s="309" t="n"/>
      <c r="CY759" s="308" t="n"/>
      <c r="CZ759" s="308" t="n"/>
      <c r="DA759" s="308" t="n"/>
    </row>
    <row r="760" ht="21" customHeight="1" s="590">
      <c r="A760" s="421" t="n"/>
      <c r="B760" s="270" t="n"/>
      <c r="C760" s="266" t="n"/>
      <c r="D760" s="267" t="inlineStr"/>
      <c r="E760" s="267" t="inlineStr"/>
      <c r="F760" s="268" t="inlineStr"/>
      <c r="G760" s="421" t="n"/>
      <c r="H760" s="269" t="n"/>
      <c r="I760" s="421" t="n"/>
      <c r="J760" s="421" t="n"/>
      <c r="K760" s="421" t="n"/>
      <c r="L760" s="421" t="n"/>
      <c r="M760" s="421" t="n"/>
      <c r="N760" s="421" t="n"/>
      <c r="O760" s="421" t="n"/>
      <c r="P760" s="421" t="n"/>
      <c r="Q760" s="421" t="n"/>
      <c r="R760" s="270" t="n"/>
      <c r="S760" s="421" t="n"/>
      <c r="T760" s="421" t="n"/>
      <c r="U760" s="421" t="n"/>
      <c r="V760" s="421" t="n"/>
      <c r="W760" s="421" t="n"/>
      <c r="X760" s="421" t="n"/>
      <c r="Y760" s="421" t="n"/>
      <c r="Z760" s="421" t="n"/>
      <c r="AA760" s="421" t="n"/>
      <c r="AB760" s="421" t="n"/>
      <c r="AC760" s="421" t="n"/>
      <c r="AD760" s="421" t="n"/>
      <c r="AE760" s="421" t="n"/>
      <c r="AF760" s="421" t="n"/>
      <c r="AG760" s="421" t="n"/>
      <c r="AH760" s="421" t="n"/>
      <c r="AI760" s="421" t="n"/>
      <c r="AJ760" s="297" t="n"/>
      <c r="AK760" s="297" t="n"/>
      <c r="AL760" s="284" t="n"/>
      <c r="AM760" s="297" t="n"/>
      <c r="AN760" s="285" t="n"/>
      <c r="AO760" s="297" t="n"/>
      <c r="AP760" s="297" t="n"/>
      <c r="AQ760" s="297" t="n"/>
      <c r="AR760" s="297" t="n"/>
      <c r="AS760" s="297" t="n"/>
      <c r="AT760" s="285" t="inlineStr">
        <is>
          <t>0</t>
        </is>
      </c>
      <c r="AU760" s="297" t="inlineStr">
        <is>
          <t>0</t>
        </is>
      </c>
      <c r="AV760" s="297" t="inlineStr">
        <is>
          <t>0</t>
        </is>
      </c>
      <c r="AW760" s="297" t="inlineStr">
        <is>
          <t>0</t>
        </is>
      </c>
      <c r="AX760" s="297" t="inlineStr">
        <is>
          <t>0</t>
        </is>
      </c>
      <c r="AY760" s="286" t="inlineStr">
        <is>
          <t>0</t>
        </is>
      </c>
      <c r="AZ760" s="286" t="inlineStr">
        <is>
          <t>0</t>
        </is>
      </c>
      <c r="BA760" s="287" t="inlineStr">
        <is>
          <t>0</t>
        </is>
      </c>
      <c r="BB760" s="286" t="inlineStr">
        <is>
          <t>0</t>
        </is>
      </c>
      <c r="BC760" s="286" t="inlineStr">
        <is>
          <t>0</t>
        </is>
      </c>
      <c r="BD760" s="286" t="inlineStr">
        <is>
          <t>0</t>
        </is>
      </c>
      <c r="BE760" s="286" t="inlineStr">
        <is>
          <t>0</t>
        </is>
      </c>
      <c r="BF760" s="286" t="inlineStr">
        <is>
          <t>0</t>
        </is>
      </c>
      <c r="BG760" s="286" t="inlineStr">
        <is>
          <t>0</t>
        </is>
      </c>
      <c r="BH760" s="297" t="inlineStr">
        <is>
          <t>0</t>
        </is>
      </c>
      <c r="BI760" s="297" t="inlineStr">
        <is>
          <t>0</t>
        </is>
      </c>
      <c r="BJ760" s="297" t="inlineStr">
        <is>
          <t>0</t>
        </is>
      </c>
      <c r="BK760" s="297" t="inlineStr">
        <is>
          <t>0</t>
        </is>
      </c>
      <c r="BL760" s="297" t="inlineStr">
        <is>
          <t>0</t>
        </is>
      </c>
      <c r="BM760" s="297" t="inlineStr">
        <is>
          <t>0</t>
        </is>
      </c>
      <c r="BN760" s="297" t="inlineStr">
        <is>
          <t>0</t>
        </is>
      </c>
      <c r="BO760" s="285" t="inlineStr">
        <is>
          <t>0</t>
        </is>
      </c>
      <c r="BP760" s="297" t="inlineStr">
        <is>
          <t>0</t>
        </is>
      </c>
      <c r="BQ760" s="297" t="inlineStr">
        <is>
          <t>0</t>
        </is>
      </c>
      <c r="BR760" s="297" t="inlineStr">
        <is>
          <t>0</t>
        </is>
      </c>
      <c r="BS760" s="297" t="inlineStr">
        <is>
          <t>0</t>
        </is>
      </c>
      <c r="BT760" s="297" t="inlineStr">
        <is>
          <t>0</t>
        </is>
      </c>
      <c r="BU760" s="297" t="inlineStr">
        <is>
          <t>0</t>
        </is>
      </c>
      <c r="BV760" s="297" t="inlineStr">
        <is>
          <t>0</t>
        </is>
      </c>
      <c r="BW760" s="288" t="inlineStr">
        <is>
          <t>0</t>
        </is>
      </c>
      <c r="BX760" s="276">
        <f>SUM(IF(COUNTIF(#REF!, "*1.*"), 2, 0), IF(COUNTIF(#REF!, "*2.*"), 2, 0), IF(COUNTIF(#REF!, "*3.*"), 2, 0), IF(COUNTIF(#REF!, "*4.*"), 2, 0), IF(COUNTIF(#REF!, "*5.*"), 2, 0), IF(COUNTIF(#REF!, "*6.*"), 2, 0))</f>
        <v/>
      </c>
      <c r="BY760" s="277">
        <f t="array" ref="BY760">SUM(VALUE(AT760),VALUE(AU760),VALUE(AV760),VALUE(AW760),VALUE(AX760),VALUE(AY760),VALUE(AZ760),VALUE(BB760),VALUE(BC760),VALUE(BD760),VALUE(BE760),VALUE(BF760),VALUE(BG760),VALUE(BH760),VALUE(BI760),VALUE(BJ760),VALUE(BK760),VALUE(BL760),VALUE(BM760),VALUE(BN760),VALUE(BO760),VALUE(BP760),VALUE(BQ760),VALUE(BR760),VALUE(BS760),VALUE(BT760),VALUE(BU760),VALUE(BV760),VALUE(BW760))</f>
        <v/>
      </c>
      <c r="BZ760" s="307" t="n"/>
      <c r="CA760" s="307" t="n"/>
      <c r="CB760" s="307" t="n"/>
      <c r="CC760" s="307" t="n"/>
      <c r="CD760" s="307" t="n"/>
      <c r="CE760" s="307" t="n"/>
      <c r="CF760" s="307" t="n"/>
      <c r="CG760" s="307" t="n"/>
      <c r="CH760" s="307" t="n"/>
      <c r="CI760" s="307" t="n"/>
      <c r="CJ760" s="307" t="n"/>
      <c r="CK760" s="307" t="n"/>
      <c r="CL760" s="307" t="n"/>
      <c r="CM760" s="307" t="n"/>
      <c r="CN760" s="307" t="n"/>
      <c r="CO760" s="307" t="n"/>
      <c r="CP760" s="307" t="n"/>
      <c r="CQ760" s="307" t="n"/>
      <c r="CR760" s="279" t="inlineStr"/>
      <c r="CS760" s="280">
        <f>AVERAGE(Value(BY760),value(CR760))</f>
        <v/>
      </c>
      <c r="CT760" s="421">
        <f>(IF(OR(MediaScorecard!BH761="x", MediaScorecard!BI761="x",MediaScorecard!BJ761="x",MediaScorecard!BK761="x",MediaScorecard!BL761="x"),1, 2))</f>
        <v/>
      </c>
      <c r="CU760" s="308" t="n"/>
      <c r="CV760" s="308" t="n"/>
      <c r="CW760" s="308" t="n"/>
      <c r="CX760" s="309" t="n"/>
      <c r="CY760" s="308" t="n"/>
      <c r="CZ760" s="308" t="n"/>
      <c r="DA760" s="308" t="n"/>
    </row>
    <row r="761" ht="21" customHeight="1" s="590">
      <c r="A761" s="421" t="n"/>
      <c r="B761" s="270" t="n"/>
      <c r="C761" s="266" t="n"/>
      <c r="D761" s="267" t="inlineStr"/>
      <c r="E761" s="267" t="inlineStr"/>
      <c r="F761" s="268" t="inlineStr"/>
      <c r="G761" s="421" t="n"/>
      <c r="H761" s="269" t="n"/>
      <c r="I761" s="421" t="n"/>
      <c r="J761" s="421" t="n"/>
      <c r="K761" s="421" t="n"/>
      <c r="L761" s="421" t="n"/>
      <c r="M761" s="421" t="n"/>
      <c r="N761" s="421" t="n"/>
      <c r="O761" s="421" t="n"/>
      <c r="P761" s="421" t="n"/>
      <c r="Q761" s="421" t="n"/>
      <c r="R761" s="270" t="n"/>
      <c r="S761" s="421" t="n"/>
      <c r="T761" s="421" t="n"/>
      <c r="U761" s="421" t="n"/>
      <c r="V761" s="421" t="n"/>
      <c r="W761" s="421" t="n"/>
      <c r="X761" s="421" t="n"/>
      <c r="Y761" s="421" t="n"/>
      <c r="Z761" s="421" t="n"/>
      <c r="AA761" s="421" t="n"/>
      <c r="AB761" s="421" t="n"/>
      <c r="AC761" s="421" t="n"/>
      <c r="AD761" s="421" t="n"/>
      <c r="AE761" s="421" t="n"/>
      <c r="AF761" s="421" t="n"/>
      <c r="AG761" s="421" t="n"/>
      <c r="AH761" s="421" t="n"/>
      <c r="AI761" s="421" t="n"/>
      <c r="AJ761" s="297" t="n"/>
      <c r="AK761" s="297" t="n"/>
      <c r="AL761" s="284" t="n"/>
      <c r="AM761" s="297" t="n"/>
      <c r="AN761" s="285" t="n"/>
      <c r="AO761" s="297" t="n"/>
      <c r="AP761" s="297" t="n"/>
      <c r="AQ761" s="297" t="n"/>
      <c r="AR761" s="297" t="n"/>
      <c r="AS761" s="297" t="n"/>
      <c r="AT761" s="285" t="inlineStr">
        <is>
          <t>0</t>
        </is>
      </c>
      <c r="AU761" s="297" t="inlineStr">
        <is>
          <t>0</t>
        </is>
      </c>
      <c r="AV761" s="297" t="inlineStr">
        <is>
          <t>0</t>
        </is>
      </c>
      <c r="AW761" s="297" t="inlineStr">
        <is>
          <t>0</t>
        </is>
      </c>
      <c r="AX761" s="297" t="inlineStr">
        <is>
          <t>0</t>
        </is>
      </c>
      <c r="AY761" s="286" t="inlineStr">
        <is>
          <t>0</t>
        </is>
      </c>
      <c r="AZ761" s="286" t="inlineStr">
        <is>
          <t>0</t>
        </is>
      </c>
      <c r="BA761" s="287" t="inlineStr">
        <is>
          <t>0</t>
        </is>
      </c>
      <c r="BB761" s="286" t="inlineStr">
        <is>
          <t>0</t>
        </is>
      </c>
      <c r="BC761" s="286" t="inlineStr">
        <is>
          <t>0</t>
        </is>
      </c>
      <c r="BD761" s="286" t="inlineStr">
        <is>
          <t>0</t>
        </is>
      </c>
      <c r="BE761" s="286" t="inlineStr">
        <is>
          <t>0</t>
        </is>
      </c>
      <c r="BF761" s="286" t="inlineStr">
        <is>
          <t>0</t>
        </is>
      </c>
      <c r="BG761" s="286" t="inlineStr">
        <is>
          <t>0</t>
        </is>
      </c>
      <c r="BH761" s="297" t="inlineStr">
        <is>
          <t>0</t>
        </is>
      </c>
      <c r="BI761" s="297" t="inlineStr">
        <is>
          <t>0</t>
        </is>
      </c>
      <c r="BJ761" s="297" t="inlineStr">
        <is>
          <t>0</t>
        </is>
      </c>
      <c r="BK761" s="297" t="inlineStr">
        <is>
          <t>0</t>
        </is>
      </c>
      <c r="BL761" s="297" t="inlineStr">
        <is>
          <t>0</t>
        </is>
      </c>
      <c r="BM761" s="297" t="inlineStr">
        <is>
          <t>0</t>
        </is>
      </c>
      <c r="BN761" s="297" t="inlineStr">
        <is>
          <t>0</t>
        </is>
      </c>
      <c r="BO761" s="285" t="inlineStr">
        <is>
          <t>0</t>
        </is>
      </c>
      <c r="BP761" s="297" t="inlineStr">
        <is>
          <t>0</t>
        </is>
      </c>
      <c r="BQ761" s="297" t="inlineStr">
        <is>
          <t>0</t>
        </is>
      </c>
      <c r="BR761" s="297" t="inlineStr">
        <is>
          <t>0</t>
        </is>
      </c>
      <c r="BS761" s="297" t="inlineStr">
        <is>
          <t>0</t>
        </is>
      </c>
      <c r="BT761" s="297" t="inlineStr">
        <is>
          <t>0</t>
        </is>
      </c>
      <c r="BU761" s="297" t="inlineStr">
        <is>
          <t>0</t>
        </is>
      </c>
      <c r="BV761" s="297" t="inlineStr">
        <is>
          <t>0</t>
        </is>
      </c>
      <c r="BW761" s="288" t="inlineStr">
        <is>
          <t>0</t>
        </is>
      </c>
      <c r="BX761" s="276">
        <f>SUM(IF(COUNTIF(#REF!, "*1.*"), 2, 0), IF(COUNTIF(#REF!, "*2.*"), 2, 0), IF(COUNTIF(#REF!, "*3.*"), 2, 0), IF(COUNTIF(#REF!, "*4.*"), 2, 0), IF(COUNTIF(#REF!, "*5.*"), 2, 0), IF(COUNTIF(#REF!, "*6.*"), 2, 0))</f>
        <v/>
      </c>
      <c r="BY761" s="277">
        <f t="array" ref="BY761">SUM(VALUE(AT761),VALUE(AU761),VALUE(AV761),VALUE(AW761),VALUE(AX761),VALUE(AY761),VALUE(AZ761),VALUE(BB761),VALUE(BC761),VALUE(BD761),VALUE(BE761),VALUE(BF761),VALUE(BG761),VALUE(BH761),VALUE(BI761),VALUE(BJ761),VALUE(BK761),VALUE(BL761),VALUE(BM761),VALUE(BN761),VALUE(BO761),VALUE(BP761),VALUE(BQ761),VALUE(BR761),VALUE(BS761),VALUE(BT761),VALUE(BU761),VALUE(BV761),VALUE(BW761))</f>
        <v/>
      </c>
      <c r="BZ761" s="307" t="n"/>
      <c r="CA761" s="307" t="n"/>
      <c r="CB761" s="307" t="n"/>
      <c r="CC761" s="307" t="n"/>
      <c r="CD761" s="307" t="n"/>
      <c r="CE761" s="307" t="n"/>
      <c r="CF761" s="307" t="n"/>
      <c r="CG761" s="307" t="n"/>
      <c r="CH761" s="307" t="n"/>
      <c r="CI761" s="307" t="n"/>
      <c r="CJ761" s="307" t="n"/>
      <c r="CK761" s="307" t="n"/>
      <c r="CL761" s="307" t="n"/>
      <c r="CM761" s="307" t="n"/>
      <c r="CN761" s="307" t="n"/>
      <c r="CO761" s="307" t="n"/>
      <c r="CP761" s="307" t="n"/>
      <c r="CQ761" s="307" t="n"/>
      <c r="CR761" s="279" t="inlineStr"/>
      <c r="CS761" s="280">
        <f>AVERAGE(Value(BY761),value(CR761))</f>
        <v/>
      </c>
      <c r="CT761" s="421">
        <f>(IF(OR(MediaScorecard!BH762="x", MediaScorecard!BI762="x",MediaScorecard!BJ762="x",MediaScorecard!BK762="x",MediaScorecard!BL762="x"),1, 2))</f>
        <v/>
      </c>
      <c r="CU761" s="308" t="n"/>
      <c r="CV761" s="308" t="n"/>
      <c r="CW761" s="308" t="n"/>
      <c r="CX761" s="309" t="n"/>
      <c r="CY761" s="308" t="n"/>
      <c r="CZ761" s="308" t="n"/>
      <c r="DA761" s="308" t="n"/>
    </row>
    <row r="762" ht="21" customHeight="1" s="590">
      <c r="A762" s="421" t="n"/>
      <c r="B762" s="270" t="n"/>
      <c r="C762" s="266" t="n"/>
      <c r="D762" s="267" t="inlineStr"/>
      <c r="E762" s="267" t="inlineStr"/>
      <c r="F762" s="268" t="inlineStr"/>
      <c r="G762" s="421" t="n"/>
      <c r="H762" s="269" t="n"/>
      <c r="I762" s="421" t="n"/>
      <c r="J762" s="421" t="n"/>
      <c r="K762" s="421" t="n"/>
      <c r="L762" s="421" t="n"/>
      <c r="M762" s="421" t="n"/>
      <c r="N762" s="421" t="n"/>
      <c r="O762" s="421" t="n"/>
      <c r="P762" s="421" t="n"/>
      <c r="Q762" s="421" t="n"/>
      <c r="R762" s="270" t="n"/>
      <c r="S762" s="421" t="n"/>
      <c r="T762" s="421" t="n"/>
      <c r="U762" s="421" t="n"/>
      <c r="V762" s="421" t="n"/>
      <c r="W762" s="421" t="n"/>
      <c r="X762" s="421" t="n"/>
      <c r="Y762" s="421" t="n"/>
      <c r="Z762" s="421" t="n"/>
      <c r="AA762" s="421" t="n"/>
      <c r="AB762" s="421" t="n"/>
      <c r="AC762" s="421" t="n"/>
      <c r="AD762" s="421" t="n"/>
      <c r="AE762" s="421" t="n"/>
      <c r="AF762" s="421" t="n"/>
      <c r="AG762" s="421" t="n"/>
      <c r="AH762" s="421" t="n"/>
      <c r="AI762" s="421" t="n"/>
      <c r="AJ762" s="297" t="n"/>
      <c r="AK762" s="297" t="n"/>
      <c r="AL762" s="284" t="n"/>
      <c r="AM762" s="297" t="n"/>
      <c r="AN762" s="285" t="n"/>
      <c r="AO762" s="297" t="n"/>
      <c r="AP762" s="297" t="n"/>
      <c r="AQ762" s="297" t="n"/>
      <c r="AR762" s="297" t="n"/>
      <c r="AS762" s="297" t="n"/>
      <c r="AT762" s="285" t="inlineStr">
        <is>
          <t>0</t>
        </is>
      </c>
      <c r="AU762" s="297" t="inlineStr">
        <is>
          <t>0</t>
        </is>
      </c>
      <c r="AV762" s="297" t="inlineStr">
        <is>
          <t>0</t>
        </is>
      </c>
      <c r="AW762" s="297" t="inlineStr">
        <is>
          <t>0</t>
        </is>
      </c>
      <c r="AX762" s="297" t="inlineStr">
        <is>
          <t>0</t>
        </is>
      </c>
      <c r="AY762" s="286" t="inlineStr">
        <is>
          <t>0</t>
        </is>
      </c>
      <c r="AZ762" s="286" t="inlineStr">
        <is>
          <t>0</t>
        </is>
      </c>
      <c r="BA762" s="287" t="inlineStr">
        <is>
          <t>0</t>
        </is>
      </c>
      <c r="BB762" s="286" t="inlineStr">
        <is>
          <t>0</t>
        </is>
      </c>
      <c r="BC762" s="286" t="inlineStr">
        <is>
          <t>0</t>
        </is>
      </c>
      <c r="BD762" s="286" t="inlineStr">
        <is>
          <t>0</t>
        </is>
      </c>
      <c r="BE762" s="286" t="inlineStr">
        <is>
          <t>0</t>
        </is>
      </c>
      <c r="BF762" s="286" t="inlineStr">
        <is>
          <t>0</t>
        </is>
      </c>
      <c r="BG762" s="286" t="inlineStr">
        <is>
          <t>0</t>
        </is>
      </c>
      <c r="BH762" s="297" t="inlineStr">
        <is>
          <t>0</t>
        </is>
      </c>
      <c r="BI762" s="297" t="inlineStr">
        <is>
          <t>0</t>
        </is>
      </c>
      <c r="BJ762" s="297" t="inlineStr">
        <is>
          <t>0</t>
        </is>
      </c>
      <c r="BK762" s="297" t="inlineStr">
        <is>
          <t>0</t>
        </is>
      </c>
      <c r="BL762" s="297" t="inlineStr">
        <is>
          <t>0</t>
        </is>
      </c>
      <c r="BM762" s="297" t="inlineStr">
        <is>
          <t>0</t>
        </is>
      </c>
      <c r="BN762" s="297" t="inlineStr">
        <is>
          <t>0</t>
        </is>
      </c>
      <c r="BO762" s="285" t="inlineStr">
        <is>
          <t>0</t>
        </is>
      </c>
      <c r="BP762" s="297" t="inlineStr">
        <is>
          <t>0</t>
        </is>
      </c>
      <c r="BQ762" s="297" t="inlineStr">
        <is>
          <t>0</t>
        </is>
      </c>
      <c r="BR762" s="297" t="inlineStr">
        <is>
          <t>0</t>
        </is>
      </c>
      <c r="BS762" s="297" t="inlineStr">
        <is>
          <t>0</t>
        </is>
      </c>
      <c r="BT762" s="297" t="inlineStr">
        <is>
          <t>0</t>
        </is>
      </c>
      <c r="BU762" s="297" t="inlineStr">
        <is>
          <t>0</t>
        </is>
      </c>
      <c r="BV762" s="297" t="inlineStr">
        <is>
          <t>0</t>
        </is>
      </c>
      <c r="BW762" s="288" t="inlineStr">
        <is>
          <t>0</t>
        </is>
      </c>
      <c r="BX762" s="276">
        <f>SUM(IF(COUNTIF(#REF!, "*1.*"), 2, 0), IF(COUNTIF(#REF!, "*2.*"), 2, 0), IF(COUNTIF(#REF!, "*3.*"), 2, 0), IF(COUNTIF(#REF!, "*4.*"), 2, 0), IF(COUNTIF(#REF!, "*5.*"), 2, 0), IF(COUNTIF(#REF!, "*6.*"), 2, 0))</f>
        <v/>
      </c>
      <c r="BY762" s="277">
        <f t="array" ref="BY762">SUM(VALUE(AT762),VALUE(AU762),VALUE(AV762),VALUE(AW762),VALUE(AX762),VALUE(AY762),VALUE(AZ762),VALUE(BB762),VALUE(BC762),VALUE(BD762),VALUE(BE762),VALUE(BF762),VALUE(BG762),VALUE(BH762),VALUE(BI762),VALUE(BJ762),VALUE(BK762),VALUE(BL762),VALUE(BM762),VALUE(BN762),VALUE(BO762),VALUE(BP762),VALUE(BQ762),VALUE(BR762),VALUE(BS762),VALUE(BT762),VALUE(BU762),VALUE(BV762),VALUE(BW762))</f>
        <v/>
      </c>
      <c r="BZ762" s="307" t="n"/>
      <c r="CA762" s="307" t="n"/>
      <c r="CB762" s="307" t="n"/>
      <c r="CC762" s="307" t="n"/>
      <c r="CD762" s="307" t="n"/>
      <c r="CE762" s="307" t="n"/>
      <c r="CF762" s="307" t="n"/>
      <c r="CG762" s="307" t="n"/>
      <c r="CH762" s="307" t="n"/>
      <c r="CI762" s="307" t="n"/>
      <c r="CJ762" s="307" t="n"/>
      <c r="CK762" s="307" t="n"/>
      <c r="CL762" s="307" t="n"/>
      <c r="CM762" s="307" t="n"/>
      <c r="CN762" s="307" t="n"/>
      <c r="CO762" s="307" t="n"/>
      <c r="CP762" s="307" t="n"/>
      <c r="CQ762" s="307" t="n"/>
      <c r="CR762" s="279" t="inlineStr"/>
      <c r="CS762" s="280">
        <f>AVERAGE(Value(BY762),value(CR762))</f>
        <v/>
      </c>
      <c r="CT762" s="421">
        <f>(IF(OR(MediaScorecard!BH763="x", MediaScorecard!BI763="x",MediaScorecard!BJ763="x",MediaScorecard!BK763="x",MediaScorecard!BL763="x"),1, 2))</f>
        <v/>
      </c>
      <c r="CU762" s="308" t="n"/>
      <c r="CV762" s="308" t="n"/>
      <c r="CW762" s="308" t="n"/>
      <c r="CX762" s="309" t="n"/>
      <c r="CY762" s="308" t="n"/>
      <c r="CZ762" s="308" t="n"/>
      <c r="DA762" s="308" t="n"/>
    </row>
    <row r="763" ht="21" customHeight="1" s="590">
      <c r="A763" s="421" t="n"/>
      <c r="B763" s="270" t="n"/>
      <c r="C763" s="266" t="n"/>
      <c r="D763" s="267" t="inlineStr"/>
      <c r="E763" s="267" t="inlineStr"/>
      <c r="F763" s="268" t="inlineStr"/>
      <c r="G763" s="421" t="n"/>
      <c r="H763" s="269" t="n"/>
      <c r="I763" s="421" t="n"/>
      <c r="J763" s="421" t="n"/>
      <c r="K763" s="421" t="n"/>
      <c r="L763" s="421" t="n"/>
      <c r="M763" s="421" t="n"/>
      <c r="N763" s="421" t="n"/>
      <c r="O763" s="421" t="n"/>
      <c r="P763" s="421" t="n"/>
      <c r="Q763" s="421" t="n"/>
      <c r="R763" s="270" t="n"/>
      <c r="S763" s="421" t="n"/>
      <c r="T763" s="421" t="n"/>
      <c r="U763" s="421" t="n"/>
      <c r="V763" s="421" t="n"/>
      <c r="W763" s="421" t="n"/>
      <c r="X763" s="421" t="n"/>
      <c r="Y763" s="421" t="n"/>
      <c r="Z763" s="421" t="n"/>
      <c r="AA763" s="421" t="n"/>
      <c r="AB763" s="421" t="n"/>
      <c r="AC763" s="421" t="n"/>
      <c r="AD763" s="421" t="n"/>
      <c r="AE763" s="421" t="n"/>
      <c r="AF763" s="421" t="n"/>
      <c r="AG763" s="421" t="n"/>
      <c r="AH763" s="421" t="n"/>
      <c r="AI763" s="421" t="n"/>
      <c r="AJ763" s="297" t="n"/>
      <c r="AK763" s="297" t="n"/>
      <c r="AL763" s="284" t="n"/>
      <c r="AM763" s="297" t="n"/>
      <c r="AN763" s="285" t="n"/>
      <c r="AO763" s="297" t="n"/>
      <c r="AP763" s="297" t="n"/>
      <c r="AQ763" s="297" t="n"/>
      <c r="AR763" s="297" t="n"/>
      <c r="AS763" s="297" t="n"/>
      <c r="AT763" s="285" t="inlineStr">
        <is>
          <t>0</t>
        </is>
      </c>
      <c r="AU763" s="297" t="inlineStr">
        <is>
          <t>0</t>
        </is>
      </c>
      <c r="AV763" s="297" t="inlineStr">
        <is>
          <t>0</t>
        </is>
      </c>
      <c r="AW763" s="297" t="inlineStr">
        <is>
          <t>0</t>
        </is>
      </c>
      <c r="AX763" s="297" t="inlineStr">
        <is>
          <t>0</t>
        </is>
      </c>
      <c r="AY763" s="286" t="inlineStr">
        <is>
          <t>0</t>
        </is>
      </c>
      <c r="AZ763" s="286" t="inlineStr">
        <is>
          <t>0</t>
        </is>
      </c>
      <c r="BA763" s="287" t="inlineStr">
        <is>
          <t>0</t>
        </is>
      </c>
      <c r="BB763" s="286" t="inlineStr">
        <is>
          <t>0</t>
        </is>
      </c>
      <c r="BC763" s="286" t="inlineStr">
        <is>
          <t>0</t>
        </is>
      </c>
      <c r="BD763" s="286" t="inlineStr">
        <is>
          <t>0</t>
        </is>
      </c>
      <c r="BE763" s="286" t="inlineStr">
        <is>
          <t>0</t>
        </is>
      </c>
      <c r="BF763" s="286" t="inlineStr">
        <is>
          <t>0</t>
        </is>
      </c>
      <c r="BG763" s="286" t="inlineStr">
        <is>
          <t>0</t>
        </is>
      </c>
      <c r="BH763" s="297" t="inlineStr">
        <is>
          <t>0</t>
        </is>
      </c>
      <c r="BI763" s="297" t="inlineStr">
        <is>
          <t>0</t>
        </is>
      </c>
      <c r="BJ763" s="297" t="inlineStr">
        <is>
          <t>0</t>
        </is>
      </c>
      <c r="BK763" s="297" t="inlineStr">
        <is>
          <t>0</t>
        </is>
      </c>
      <c r="BL763" s="297" t="inlineStr">
        <is>
          <t>0</t>
        </is>
      </c>
      <c r="BM763" s="297" t="inlineStr">
        <is>
          <t>0</t>
        </is>
      </c>
      <c r="BN763" s="297" t="inlineStr">
        <is>
          <t>0</t>
        </is>
      </c>
      <c r="BO763" s="285" t="inlineStr">
        <is>
          <t>0</t>
        </is>
      </c>
      <c r="BP763" s="297" t="inlineStr">
        <is>
          <t>0</t>
        </is>
      </c>
      <c r="BQ763" s="297" t="inlineStr">
        <is>
          <t>0</t>
        </is>
      </c>
      <c r="BR763" s="297" t="inlineStr">
        <is>
          <t>0</t>
        </is>
      </c>
      <c r="BS763" s="297" t="inlineStr">
        <is>
          <t>0</t>
        </is>
      </c>
      <c r="BT763" s="297" t="inlineStr">
        <is>
          <t>0</t>
        </is>
      </c>
      <c r="BU763" s="297" t="inlineStr">
        <is>
          <t>0</t>
        </is>
      </c>
      <c r="BV763" s="297" t="inlineStr">
        <is>
          <t>0</t>
        </is>
      </c>
      <c r="BW763" s="288" t="inlineStr">
        <is>
          <t>0</t>
        </is>
      </c>
      <c r="BX763" s="276">
        <f>SUM(IF(COUNTIF(#REF!, "*1.*"), 2, 0), IF(COUNTIF(#REF!, "*2.*"), 2, 0), IF(COUNTIF(#REF!, "*3.*"), 2, 0), IF(COUNTIF(#REF!, "*4.*"), 2, 0), IF(COUNTIF(#REF!, "*5.*"), 2, 0), IF(COUNTIF(#REF!, "*6.*"), 2, 0))</f>
        <v/>
      </c>
      <c r="BY763" s="277">
        <f t="array" ref="BY763">SUM(VALUE(AT763),VALUE(AU763),VALUE(AV763),VALUE(AW763),VALUE(AX763),VALUE(AY763),VALUE(AZ763),VALUE(BB763),VALUE(BC763),VALUE(BD763),VALUE(BE763),VALUE(BF763),VALUE(BG763),VALUE(BH763),VALUE(BI763),VALUE(BJ763),VALUE(BK763),VALUE(BL763),VALUE(BM763),VALUE(BN763),VALUE(BO763),VALUE(BP763),VALUE(BQ763),VALUE(BR763),VALUE(BS763),VALUE(BT763),VALUE(BU763),VALUE(BV763),VALUE(BW763))</f>
        <v/>
      </c>
      <c r="BZ763" s="307" t="n"/>
      <c r="CA763" s="307" t="n"/>
      <c r="CB763" s="307" t="n"/>
      <c r="CC763" s="307" t="n"/>
      <c r="CD763" s="307" t="n"/>
      <c r="CE763" s="307" t="n"/>
      <c r="CF763" s="307" t="n"/>
      <c r="CG763" s="307" t="n"/>
      <c r="CH763" s="307" t="n"/>
      <c r="CI763" s="307" t="n"/>
      <c r="CJ763" s="307" t="n"/>
      <c r="CK763" s="307" t="n"/>
      <c r="CL763" s="307" t="n"/>
      <c r="CM763" s="307" t="n"/>
      <c r="CN763" s="307" t="n"/>
      <c r="CO763" s="307" t="n"/>
      <c r="CP763" s="307" t="n"/>
      <c r="CQ763" s="307" t="n"/>
      <c r="CR763" s="279" t="inlineStr"/>
      <c r="CS763" s="280">
        <f>AVERAGE(Value(BY763),value(CR763))</f>
        <v/>
      </c>
      <c r="CT763" s="421">
        <f>(IF(OR(MediaScorecard!BH764="x", MediaScorecard!BI764="x",MediaScorecard!BJ764="x",MediaScorecard!BK764="x",MediaScorecard!BL764="x"),1, 2))</f>
        <v/>
      </c>
      <c r="CU763" s="308" t="n"/>
      <c r="CV763" s="308" t="n"/>
      <c r="CW763" s="308" t="n"/>
      <c r="CX763" s="309" t="n"/>
      <c r="CY763" s="308" t="n"/>
      <c r="CZ763" s="308" t="n"/>
      <c r="DA763" s="308" t="n"/>
    </row>
    <row r="764" ht="21" customHeight="1" s="590">
      <c r="A764" s="421" t="n"/>
      <c r="B764" s="270" t="n"/>
      <c r="C764" s="266" t="n"/>
      <c r="D764" s="267" t="inlineStr"/>
      <c r="E764" s="267" t="inlineStr"/>
      <c r="F764" s="268" t="inlineStr"/>
      <c r="G764" s="421" t="n"/>
      <c r="H764" s="269" t="n"/>
      <c r="I764" s="421" t="n"/>
      <c r="J764" s="421" t="n"/>
      <c r="K764" s="421" t="n"/>
      <c r="L764" s="421" t="n"/>
      <c r="M764" s="421" t="n"/>
      <c r="N764" s="421" t="n"/>
      <c r="O764" s="421" t="n"/>
      <c r="P764" s="421" t="n"/>
      <c r="Q764" s="421" t="n"/>
      <c r="R764" s="270" t="n"/>
      <c r="S764" s="421" t="n"/>
      <c r="T764" s="421" t="n"/>
      <c r="U764" s="421" t="n"/>
      <c r="V764" s="421" t="n"/>
      <c r="W764" s="421" t="n"/>
      <c r="X764" s="421" t="n"/>
      <c r="Y764" s="421" t="n"/>
      <c r="Z764" s="421" t="n"/>
      <c r="AA764" s="421" t="n"/>
      <c r="AB764" s="421" t="n"/>
      <c r="AC764" s="421" t="n"/>
      <c r="AD764" s="421" t="n"/>
      <c r="AE764" s="421" t="n"/>
      <c r="AF764" s="421" t="n"/>
      <c r="AG764" s="421" t="n"/>
      <c r="AH764" s="421" t="n"/>
      <c r="AI764" s="421" t="n"/>
      <c r="AJ764" s="297" t="n"/>
      <c r="AK764" s="297" t="n"/>
      <c r="AL764" s="284" t="n"/>
      <c r="AM764" s="297" t="n"/>
      <c r="AN764" s="285" t="n"/>
      <c r="AO764" s="297" t="n"/>
      <c r="AP764" s="297" t="n"/>
      <c r="AQ764" s="297" t="n"/>
      <c r="AR764" s="297" t="n"/>
      <c r="AS764" s="297" t="n"/>
      <c r="AT764" s="285" t="inlineStr">
        <is>
          <t>0</t>
        </is>
      </c>
      <c r="AU764" s="297" t="inlineStr">
        <is>
          <t>0</t>
        </is>
      </c>
      <c r="AV764" s="297" t="inlineStr">
        <is>
          <t>0</t>
        </is>
      </c>
      <c r="AW764" s="297" t="inlineStr">
        <is>
          <t>0</t>
        </is>
      </c>
      <c r="AX764" s="297" t="inlineStr">
        <is>
          <t>0</t>
        </is>
      </c>
      <c r="AY764" s="286" t="inlineStr">
        <is>
          <t>0</t>
        </is>
      </c>
      <c r="AZ764" s="286" t="inlineStr">
        <is>
          <t>0</t>
        </is>
      </c>
      <c r="BA764" s="287" t="inlineStr">
        <is>
          <t>0</t>
        </is>
      </c>
      <c r="BB764" s="286" t="inlineStr">
        <is>
          <t>0</t>
        </is>
      </c>
      <c r="BC764" s="286" t="inlineStr">
        <is>
          <t>0</t>
        </is>
      </c>
      <c r="BD764" s="286" t="inlineStr">
        <is>
          <t>0</t>
        </is>
      </c>
      <c r="BE764" s="286" t="inlineStr">
        <is>
          <t>0</t>
        </is>
      </c>
      <c r="BF764" s="286" t="inlineStr">
        <is>
          <t>0</t>
        </is>
      </c>
      <c r="BG764" s="286" t="inlineStr">
        <is>
          <t>0</t>
        </is>
      </c>
      <c r="BH764" s="297" t="inlineStr">
        <is>
          <t>0</t>
        </is>
      </c>
      <c r="BI764" s="297" t="inlineStr">
        <is>
          <t>0</t>
        </is>
      </c>
      <c r="BJ764" s="297" t="inlineStr">
        <is>
          <t>0</t>
        </is>
      </c>
      <c r="BK764" s="297" t="inlineStr">
        <is>
          <t>0</t>
        </is>
      </c>
      <c r="BL764" s="297" t="inlineStr">
        <is>
          <t>0</t>
        </is>
      </c>
      <c r="BM764" s="297" t="inlineStr">
        <is>
          <t>0</t>
        </is>
      </c>
      <c r="BN764" s="297" t="inlineStr">
        <is>
          <t>0</t>
        </is>
      </c>
      <c r="BO764" s="285" t="inlineStr">
        <is>
          <t>0</t>
        </is>
      </c>
      <c r="BP764" s="297" t="inlineStr">
        <is>
          <t>0</t>
        </is>
      </c>
      <c r="BQ764" s="297" t="inlineStr">
        <is>
          <t>0</t>
        </is>
      </c>
      <c r="BR764" s="297" t="inlineStr">
        <is>
          <t>0</t>
        </is>
      </c>
      <c r="BS764" s="297" t="inlineStr">
        <is>
          <t>0</t>
        </is>
      </c>
      <c r="BT764" s="297" t="inlineStr">
        <is>
          <t>0</t>
        </is>
      </c>
      <c r="BU764" s="297" t="inlineStr">
        <is>
          <t>0</t>
        </is>
      </c>
      <c r="BV764" s="297" t="inlineStr">
        <is>
          <t>0</t>
        </is>
      </c>
      <c r="BW764" s="288" t="inlineStr">
        <is>
          <t>0</t>
        </is>
      </c>
      <c r="BX764" s="276">
        <f>SUM(IF(COUNTIF(#REF!, "*1.*"), 2, 0), IF(COUNTIF(#REF!, "*2.*"), 2, 0), IF(COUNTIF(#REF!, "*3.*"), 2, 0), IF(COUNTIF(#REF!, "*4.*"), 2, 0), IF(COUNTIF(#REF!, "*5.*"), 2, 0), IF(COUNTIF(#REF!, "*6.*"), 2, 0))</f>
        <v/>
      </c>
      <c r="BY764" s="277">
        <f t="array" ref="BY764">SUM(VALUE(AT764),VALUE(AU764),VALUE(AV764),VALUE(AW764),VALUE(AX764),VALUE(AY764),VALUE(AZ764),VALUE(BB764),VALUE(BC764),VALUE(BD764),VALUE(BE764),VALUE(BF764),VALUE(BG764),VALUE(BH764),VALUE(BI764),VALUE(BJ764),VALUE(BK764),VALUE(BL764),VALUE(BM764),VALUE(BN764),VALUE(BO764),VALUE(BP764),VALUE(BQ764),VALUE(BR764),VALUE(BS764),VALUE(BT764),VALUE(BU764),VALUE(BV764),VALUE(BW764))</f>
        <v/>
      </c>
      <c r="BZ764" s="307" t="n"/>
      <c r="CA764" s="307" t="n"/>
      <c r="CB764" s="307" t="n"/>
      <c r="CC764" s="307" t="n"/>
      <c r="CD764" s="307" t="n"/>
      <c r="CE764" s="307" t="n"/>
      <c r="CF764" s="307" t="n"/>
      <c r="CG764" s="307" t="n"/>
      <c r="CH764" s="307" t="n"/>
      <c r="CI764" s="307" t="n"/>
      <c r="CJ764" s="307" t="n"/>
      <c r="CK764" s="307" t="n"/>
      <c r="CL764" s="307" t="n"/>
      <c r="CM764" s="307" t="n"/>
      <c r="CN764" s="307" t="n"/>
      <c r="CO764" s="307" t="n"/>
      <c r="CP764" s="307" t="n"/>
      <c r="CQ764" s="307" t="n"/>
      <c r="CR764" s="279" t="inlineStr"/>
      <c r="CS764" s="280">
        <f>AVERAGE(Value(BY764),value(CR764))</f>
        <v/>
      </c>
      <c r="CT764" s="421">
        <f>(IF(OR(MediaScorecard!BH765="x", MediaScorecard!BI765="x",MediaScorecard!BJ765="x",MediaScorecard!BK765="x",MediaScorecard!BL765="x"),1, 2))</f>
        <v/>
      </c>
      <c r="CU764" s="308" t="n"/>
      <c r="CV764" s="308" t="n"/>
      <c r="CW764" s="308" t="n"/>
      <c r="CX764" s="309" t="n"/>
      <c r="CY764" s="308" t="n"/>
      <c r="CZ764" s="308" t="n"/>
      <c r="DA764" s="308" t="n"/>
    </row>
    <row r="765" ht="21" customHeight="1" s="590">
      <c r="A765" s="421" t="n"/>
      <c r="B765" s="270" t="n"/>
      <c r="C765" s="266" t="n"/>
      <c r="D765" s="267" t="inlineStr"/>
      <c r="E765" s="267" t="inlineStr"/>
      <c r="F765" s="268" t="inlineStr"/>
      <c r="G765" s="421" t="n"/>
      <c r="H765" s="269" t="n"/>
      <c r="I765" s="421" t="n"/>
      <c r="J765" s="421" t="n"/>
      <c r="K765" s="421" t="n"/>
      <c r="L765" s="421" t="n"/>
      <c r="M765" s="421" t="n"/>
      <c r="N765" s="421" t="n"/>
      <c r="O765" s="421" t="n"/>
      <c r="P765" s="421" t="n"/>
      <c r="Q765" s="421" t="n"/>
      <c r="R765" s="270" t="n"/>
      <c r="S765" s="421" t="n"/>
      <c r="T765" s="421" t="n"/>
      <c r="U765" s="421" t="n"/>
      <c r="V765" s="421" t="n"/>
      <c r="W765" s="421" t="n"/>
      <c r="X765" s="421" t="n"/>
      <c r="Y765" s="421" t="n"/>
      <c r="Z765" s="421" t="n"/>
      <c r="AA765" s="421" t="n"/>
      <c r="AB765" s="421" t="n"/>
      <c r="AC765" s="421" t="n"/>
      <c r="AD765" s="421" t="n"/>
      <c r="AE765" s="421" t="n"/>
      <c r="AF765" s="421" t="n"/>
      <c r="AG765" s="421" t="n"/>
      <c r="AH765" s="421" t="n"/>
      <c r="AI765" s="421" t="n"/>
      <c r="AJ765" s="297" t="n"/>
      <c r="AK765" s="297" t="n"/>
      <c r="AL765" s="284" t="n"/>
      <c r="AM765" s="297" t="n"/>
      <c r="AN765" s="285" t="n"/>
      <c r="AO765" s="297" t="n"/>
      <c r="AP765" s="297" t="n"/>
      <c r="AQ765" s="297" t="n"/>
      <c r="AR765" s="297" t="n"/>
      <c r="AS765" s="297" t="n"/>
      <c r="AT765" s="285" t="inlineStr">
        <is>
          <t>0</t>
        </is>
      </c>
      <c r="AU765" s="297" t="inlineStr">
        <is>
          <t>0</t>
        </is>
      </c>
      <c r="AV765" s="297" t="inlineStr">
        <is>
          <t>0</t>
        </is>
      </c>
      <c r="AW765" s="297" t="inlineStr">
        <is>
          <t>0</t>
        </is>
      </c>
      <c r="AX765" s="297" t="inlineStr">
        <is>
          <t>0</t>
        </is>
      </c>
      <c r="AY765" s="286" t="inlineStr">
        <is>
          <t>0</t>
        </is>
      </c>
      <c r="AZ765" s="286" t="inlineStr">
        <is>
          <t>0</t>
        </is>
      </c>
      <c r="BA765" s="287" t="inlineStr">
        <is>
          <t>0</t>
        </is>
      </c>
      <c r="BB765" s="286" t="inlineStr">
        <is>
          <t>0</t>
        </is>
      </c>
      <c r="BC765" s="286" t="inlineStr">
        <is>
          <t>0</t>
        </is>
      </c>
      <c r="BD765" s="286" t="inlineStr">
        <is>
          <t>0</t>
        </is>
      </c>
      <c r="BE765" s="286" t="inlineStr">
        <is>
          <t>0</t>
        </is>
      </c>
      <c r="BF765" s="286" t="inlineStr">
        <is>
          <t>0</t>
        </is>
      </c>
      <c r="BG765" s="286" t="inlineStr">
        <is>
          <t>0</t>
        </is>
      </c>
      <c r="BH765" s="297" t="inlineStr">
        <is>
          <t>0</t>
        </is>
      </c>
      <c r="BI765" s="297" t="inlineStr">
        <is>
          <t>0</t>
        </is>
      </c>
      <c r="BJ765" s="297" t="inlineStr">
        <is>
          <t>0</t>
        </is>
      </c>
      <c r="BK765" s="297" t="inlineStr">
        <is>
          <t>0</t>
        </is>
      </c>
      <c r="BL765" s="297" t="inlineStr">
        <is>
          <t>0</t>
        </is>
      </c>
      <c r="BM765" s="297" t="inlineStr">
        <is>
          <t>0</t>
        </is>
      </c>
      <c r="BN765" s="297" t="inlineStr">
        <is>
          <t>0</t>
        </is>
      </c>
      <c r="BO765" s="285" t="inlineStr">
        <is>
          <t>0</t>
        </is>
      </c>
      <c r="BP765" s="297" t="inlineStr">
        <is>
          <t>0</t>
        </is>
      </c>
      <c r="BQ765" s="297" t="inlineStr">
        <is>
          <t>0</t>
        </is>
      </c>
      <c r="BR765" s="297" t="inlineStr">
        <is>
          <t>0</t>
        </is>
      </c>
      <c r="BS765" s="297" t="inlineStr">
        <is>
          <t>0</t>
        </is>
      </c>
      <c r="BT765" s="297" t="inlineStr">
        <is>
          <t>0</t>
        </is>
      </c>
      <c r="BU765" s="297" t="inlineStr">
        <is>
          <t>0</t>
        </is>
      </c>
      <c r="BV765" s="297" t="inlineStr">
        <is>
          <t>0</t>
        </is>
      </c>
      <c r="BW765" s="288" t="inlineStr">
        <is>
          <t>0</t>
        </is>
      </c>
      <c r="BX765" s="276">
        <f>SUM(IF(COUNTIF(#REF!, "*1.*"), 2, 0), IF(COUNTIF(#REF!, "*2.*"), 2, 0), IF(COUNTIF(#REF!, "*3.*"), 2, 0), IF(COUNTIF(#REF!, "*4.*"), 2, 0), IF(COUNTIF(#REF!, "*5.*"), 2, 0), IF(COUNTIF(#REF!, "*6.*"), 2, 0))</f>
        <v/>
      </c>
      <c r="BY765" s="277">
        <f t="array" ref="BY765">SUM(VALUE(AT765),VALUE(AU765),VALUE(AV765),VALUE(AW765),VALUE(AX765),VALUE(AY765),VALUE(AZ765),VALUE(BB765),VALUE(BC765),VALUE(BD765),VALUE(BE765),VALUE(BF765),VALUE(BG765),VALUE(BH765),VALUE(BI765),VALUE(BJ765),VALUE(BK765),VALUE(BL765),VALUE(BM765),VALUE(BN765),VALUE(BO765),VALUE(BP765),VALUE(BQ765),VALUE(BR765),VALUE(BS765),VALUE(BT765),VALUE(BU765),VALUE(BV765),VALUE(BW765))</f>
        <v/>
      </c>
      <c r="BZ765" s="307" t="n"/>
      <c r="CA765" s="307" t="n"/>
      <c r="CB765" s="307" t="n"/>
      <c r="CC765" s="307" t="n"/>
      <c r="CD765" s="307" t="n"/>
      <c r="CE765" s="307" t="n"/>
      <c r="CF765" s="307" t="n"/>
      <c r="CG765" s="307" t="n"/>
      <c r="CH765" s="307" t="n"/>
      <c r="CI765" s="307" t="n"/>
      <c r="CJ765" s="307" t="n"/>
      <c r="CK765" s="307" t="n"/>
      <c r="CL765" s="307" t="n"/>
      <c r="CM765" s="307" t="n"/>
      <c r="CN765" s="307" t="n"/>
      <c r="CO765" s="307" t="n"/>
      <c r="CP765" s="307" t="n"/>
      <c r="CQ765" s="307" t="n"/>
      <c r="CR765" s="279" t="inlineStr"/>
      <c r="CS765" s="280">
        <f>AVERAGE(Value(BY765),value(CR765))</f>
        <v/>
      </c>
      <c r="CT765" s="421">
        <f>(IF(OR(MediaScorecard!BH766="x", MediaScorecard!BI766="x",MediaScorecard!BJ766="x",MediaScorecard!BK766="x",MediaScorecard!BL766="x"),1, 2))</f>
        <v/>
      </c>
      <c r="CU765" s="308" t="n"/>
      <c r="CV765" s="308" t="n"/>
      <c r="CW765" s="308" t="n"/>
      <c r="CX765" s="309" t="n"/>
      <c r="CY765" s="308" t="n"/>
      <c r="CZ765" s="308" t="n"/>
      <c r="DA765" s="308" t="n"/>
    </row>
    <row r="766" ht="21" customHeight="1" s="590">
      <c r="A766" s="421" t="n"/>
      <c r="B766" s="270" t="n"/>
      <c r="C766" s="266" t="n"/>
      <c r="D766" s="267" t="inlineStr"/>
      <c r="E766" s="267" t="inlineStr"/>
      <c r="F766" s="268" t="inlineStr"/>
      <c r="G766" s="421" t="n"/>
      <c r="H766" s="269" t="n"/>
      <c r="I766" s="421" t="n"/>
      <c r="J766" s="421" t="n"/>
      <c r="K766" s="421" t="n"/>
      <c r="L766" s="421" t="n"/>
      <c r="M766" s="421" t="n"/>
      <c r="N766" s="421" t="n"/>
      <c r="O766" s="421" t="n"/>
      <c r="P766" s="421" t="n"/>
      <c r="Q766" s="421" t="n"/>
      <c r="R766" s="270" t="n"/>
      <c r="S766" s="421" t="n"/>
      <c r="T766" s="421" t="n"/>
      <c r="U766" s="421" t="n"/>
      <c r="V766" s="421" t="n"/>
      <c r="W766" s="421" t="n"/>
      <c r="X766" s="421" t="n"/>
      <c r="Y766" s="421" t="n"/>
      <c r="Z766" s="421" t="n"/>
      <c r="AA766" s="421" t="n"/>
      <c r="AB766" s="421" t="n"/>
      <c r="AC766" s="421" t="n"/>
      <c r="AD766" s="421" t="n"/>
      <c r="AE766" s="421" t="n"/>
      <c r="AF766" s="421" t="n"/>
      <c r="AG766" s="421" t="n"/>
      <c r="AH766" s="421" t="n"/>
      <c r="AI766" s="421" t="n"/>
      <c r="AJ766" s="297" t="n"/>
      <c r="AK766" s="297" t="n"/>
      <c r="AL766" s="284" t="n"/>
      <c r="AM766" s="297" t="n"/>
      <c r="AN766" s="285" t="n"/>
      <c r="AO766" s="297" t="n"/>
      <c r="AP766" s="297" t="n"/>
      <c r="AQ766" s="297" t="n"/>
      <c r="AR766" s="297" t="n"/>
      <c r="AS766" s="297" t="n"/>
      <c r="AT766" s="285" t="inlineStr">
        <is>
          <t>0</t>
        </is>
      </c>
      <c r="AU766" s="297" t="inlineStr">
        <is>
          <t>0</t>
        </is>
      </c>
      <c r="AV766" s="297" t="inlineStr">
        <is>
          <t>0</t>
        </is>
      </c>
      <c r="AW766" s="297" t="inlineStr">
        <is>
          <t>0</t>
        </is>
      </c>
      <c r="AX766" s="297" t="inlineStr">
        <is>
          <t>0</t>
        </is>
      </c>
      <c r="AY766" s="286" t="inlineStr">
        <is>
          <t>0</t>
        </is>
      </c>
      <c r="AZ766" s="286" t="inlineStr">
        <is>
          <t>0</t>
        </is>
      </c>
      <c r="BA766" s="287" t="inlineStr">
        <is>
          <t>0</t>
        </is>
      </c>
      <c r="BB766" s="286" t="inlineStr">
        <is>
          <t>0</t>
        </is>
      </c>
      <c r="BC766" s="286" t="inlineStr">
        <is>
          <t>0</t>
        </is>
      </c>
      <c r="BD766" s="286" t="inlineStr">
        <is>
          <t>0</t>
        </is>
      </c>
      <c r="BE766" s="286" t="inlineStr">
        <is>
          <t>0</t>
        </is>
      </c>
      <c r="BF766" s="286" t="inlineStr">
        <is>
          <t>0</t>
        </is>
      </c>
      <c r="BG766" s="286" t="inlineStr">
        <is>
          <t>0</t>
        </is>
      </c>
      <c r="BH766" s="297" t="inlineStr">
        <is>
          <t>0</t>
        </is>
      </c>
      <c r="BI766" s="297" t="inlineStr">
        <is>
          <t>0</t>
        </is>
      </c>
      <c r="BJ766" s="297" t="inlineStr">
        <is>
          <t>0</t>
        </is>
      </c>
      <c r="BK766" s="297" t="inlineStr">
        <is>
          <t>0</t>
        </is>
      </c>
      <c r="BL766" s="297" t="inlineStr">
        <is>
          <t>0</t>
        </is>
      </c>
      <c r="BM766" s="297" t="inlineStr">
        <is>
          <t>0</t>
        </is>
      </c>
      <c r="BN766" s="297" t="inlineStr">
        <is>
          <t>0</t>
        </is>
      </c>
      <c r="BO766" s="285" t="inlineStr">
        <is>
          <t>0</t>
        </is>
      </c>
      <c r="BP766" s="297" t="inlineStr">
        <is>
          <t>0</t>
        </is>
      </c>
      <c r="BQ766" s="297" t="inlineStr">
        <is>
          <t>0</t>
        </is>
      </c>
      <c r="BR766" s="297" t="inlineStr">
        <is>
          <t>0</t>
        </is>
      </c>
      <c r="BS766" s="297" t="inlineStr">
        <is>
          <t>0</t>
        </is>
      </c>
      <c r="BT766" s="297" t="inlineStr">
        <is>
          <t>0</t>
        </is>
      </c>
      <c r="BU766" s="297" t="inlineStr">
        <is>
          <t>0</t>
        </is>
      </c>
      <c r="BV766" s="297" t="inlineStr">
        <is>
          <t>0</t>
        </is>
      </c>
      <c r="BW766" s="288" t="inlineStr">
        <is>
          <t>0</t>
        </is>
      </c>
      <c r="BX766" s="276">
        <f>SUM(IF(COUNTIF(#REF!, "*1.*"), 2, 0), IF(COUNTIF(#REF!, "*2.*"), 2, 0), IF(COUNTIF(#REF!, "*3.*"), 2, 0), IF(COUNTIF(#REF!, "*4.*"), 2, 0), IF(COUNTIF(#REF!, "*5.*"), 2, 0), IF(COUNTIF(#REF!, "*6.*"), 2, 0))</f>
        <v/>
      </c>
      <c r="BY766" s="277">
        <f t="array" ref="BY766">SUM(VALUE(AT766),VALUE(AU766),VALUE(AV766),VALUE(AW766),VALUE(AX766),VALUE(AY766),VALUE(AZ766),VALUE(BB766),VALUE(BC766),VALUE(BD766),VALUE(BE766),VALUE(BF766),VALUE(BG766),VALUE(BH766),VALUE(BI766),VALUE(BJ766),VALUE(BK766),VALUE(BL766),VALUE(BM766),VALUE(BN766),VALUE(BO766),VALUE(BP766),VALUE(BQ766),VALUE(BR766),VALUE(BS766),VALUE(BT766),VALUE(BU766),VALUE(BV766),VALUE(BW766))</f>
        <v/>
      </c>
      <c r="BZ766" s="307" t="n"/>
      <c r="CA766" s="307" t="n"/>
      <c r="CB766" s="307" t="n"/>
      <c r="CC766" s="307" t="n"/>
      <c r="CD766" s="307" t="n"/>
      <c r="CE766" s="307" t="n"/>
      <c r="CF766" s="307" t="n"/>
      <c r="CG766" s="307" t="n"/>
      <c r="CH766" s="307" t="n"/>
      <c r="CI766" s="307" t="n"/>
      <c r="CJ766" s="307" t="n"/>
      <c r="CK766" s="307" t="n"/>
      <c r="CL766" s="307" t="n"/>
      <c r="CM766" s="307" t="n"/>
      <c r="CN766" s="307" t="n"/>
      <c r="CO766" s="307" t="n"/>
      <c r="CP766" s="307" t="n"/>
      <c r="CQ766" s="307" t="n"/>
      <c r="CR766" s="279" t="inlineStr"/>
      <c r="CS766" s="280">
        <f>AVERAGE(Value(BY766),value(CR766))</f>
        <v/>
      </c>
      <c r="CT766" s="421">
        <f>(IF(OR(MediaScorecard!BH767="x", MediaScorecard!BI767="x",MediaScorecard!BJ767="x",MediaScorecard!BK767="x",MediaScorecard!BL767="x"),1, 2))</f>
        <v/>
      </c>
      <c r="CU766" s="308" t="n"/>
      <c r="CV766" s="308" t="n"/>
      <c r="CW766" s="308" t="n"/>
      <c r="CX766" s="309" t="n"/>
      <c r="CY766" s="308" t="n"/>
      <c r="CZ766" s="308" t="n"/>
      <c r="DA766" s="308" t="n"/>
    </row>
    <row r="767" ht="21" customHeight="1" s="590">
      <c r="A767" s="421" t="n"/>
      <c r="B767" s="270" t="n"/>
      <c r="C767" s="266" t="n"/>
      <c r="D767" s="267" t="inlineStr"/>
      <c r="E767" s="267" t="inlineStr"/>
      <c r="F767" s="268" t="inlineStr"/>
      <c r="G767" s="421" t="n"/>
      <c r="H767" s="269" t="n"/>
      <c r="I767" s="421" t="n"/>
      <c r="J767" s="421" t="n"/>
      <c r="K767" s="421" t="n"/>
      <c r="L767" s="421" t="n"/>
      <c r="M767" s="421" t="n"/>
      <c r="N767" s="421" t="n"/>
      <c r="O767" s="421" t="n"/>
      <c r="P767" s="421" t="n"/>
      <c r="Q767" s="421" t="n"/>
      <c r="R767" s="270" t="n"/>
      <c r="S767" s="421" t="n"/>
      <c r="T767" s="421" t="n"/>
      <c r="U767" s="421" t="n"/>
      <c r="V767" s="421" t="n"/>
      <c r="W767" s="421" t="n"/>
      <c r="X767" s="421" t="n"/>
      <c r="Y767" s="421" t="n"/>
      <c r="Z767" s="421" t="n"/>
      <c r="AA767" s="421" t="n"/>
      <c r="AB767" s="421" t="n"/>
      <c r="AC767" s="421" t="n"/>
      <c r="AD767" s="421" t="n"/>
      <c r="AE767" s="421" t="n"/>
      <c r="AF767" s="421" t="n"/>
      <c r="AG767" s="421" t="n"/>
      <c r="AH767" s="421" t="n"/>
      <c r="AI767" s="421" t="n"/>
      <c r="AJ767" s="297" t="n"/>
      <c r="AK767" s="297" t="n"/>
      <c r="AL767" s="284" t="n"/>
      <c r="AM767" s="297" t="n"/>
      <c r="AN767" s="285" t="n"/>
      <c r="AO767" s="297" t="n"/>
      <c r="AP767" s="297" t="n"/>
      <c r="AQ767" s="297" t="n"/>
      <c r="AR767" s="297" t="n"/>
      <c r="AS767" s="297" t="n"/>
      <c r="AT767" s="285" t="inlineStr">
        <is>
          <t>0</t>
        </is>
      </c>
      <c r="AU767" s="297" t="inlineStr">
        <is>
          <t>0</t>
        </is>
      </c>
      <c r="AV767" s="297" t="inlineStr">
        <is>
          <t>0</t>
        </is>
      </c>
      <c r="AW767" s="297" t="inlineStr">
        <is>
          <t>0</t>
        </is>
      </c>
      <c r="AX767" s="297" t="inlineStr">
        <is>
          <t>0</t>
        </is>
      </c>
      <c r="AY767" s="286" t="inlineStr">
        <is>
          <t>0</t>
        </is>
      </c>
      <c r="AZ767" s="286" t="inlineStr">
        <is>
          <t>0</t>
        </is>
      </c>
      <c r="BA767" s="287" t="inlineStr">
        <is>
          <t>0</t>
        </is>
      </c>
      <c r="BB767" s="286" t="inlineStr">
        <is>
          <t>0</t>
        </is>
      </c>
      <c r="BC767" s="286" t="inlineStr">
        <is>
          <t>0</t>
        </is>
      </c>
      <c r="BD767" s="286" t="inlineStr">
        <is>
          <t>0</t>
        </is>
      </c>
      <c r="BE767" s="286" t="inlineStr">
        <is>
          <t>0</t>
        </is>
      </c>
      <c r="BF767" s="286" t="inlineStr">
        <is>
          <t>0</t>
        </is>
      </c>
      <c r="BG767" s="286" t="inlineStr">
        <is>
          <t>0</t>
        </is>
      </c>
      <c r="BH767" s="297" t="inlineStr">
        <is>
          <t>0</t>
        </is>
      </c>
      <c r="BI767" s="297" t="inlineStr">
        <is>
          <t>0</t>
        </is>
      </c>
      <c r="BJ767" s="297" t="inlineStr">
        <is>
          <t>0</t>
        </is>
      </c>
      <c r="BK767" s="297" t="inlineStr">
        <is>
          <t>0</t>
        </is>
      </c>
      <c r="BL767" s="297" t="inlineStr">
        <is>
          <t>0</t>
        </is>
      </c>
      <c r="BM767" s="297" t="inlineStr">
        <is>
          <t>0</t>
        </is>
      </c>
      <c r="BN767" s="297" t="inlineStr">
        <is>
          <t>0</t>
        </is>
      </c>
      <c r="BO767" s="285" t="inlineStr">
        <is>
          <t>0</t>
        </is>
      </c>
      <c r="BP767" s="297" t="inlineStr">
        <is>
          <t>0</t>
        </is>
      </c>
      <c r="BQ767" s="297" t="inlineStr">
        <is>
          <t>0</t>
        </is>
      </c>
      <c r="BR767" s="297" t="inlineStr">
        <is>
          <t>0</t>
        </is>
      </c>
      <c r="BS767" s="297" t="inlineStr">
        <is>
          <t>0</t>
        </is>
      </c>
      <c r="BT767" s="297" t="inlineStr">
        <is>
          <t>0</t>
        </is>
      </c>
      <c r="BU767" s="297" t="inlineStr">
        <is>
          <t>0</t>
        </is>
      </c>
      <c r="BV767" s="297" t="inlineStr">
        <is>
          <t>0</t>
        </is>
      </c>
      <c r="BW767" s="288" t="inlineStr">
        <is>
          <t>0</t>
        </is>
      </c>
      <c r="BX767" s="276">
        <f>SUM(IF(COUNTIF(#REF!, "*1.*"), 2, 0), IF(COUNTIF(#REF!, "*2.*"), 2, 0), IF(COUNTIF(#REF!, "*3.*"), 2, 0), IF(COUNTIF(#REF!, "*4.*"), 2, 0), IF(COUNTIF(#REF!, "*5.*"), 2, 0), IF(COUNTIF(#REF!, "*6.*"), 2, 0))</f>
        <v/>
      </c>
      <c r="BY767" s="277">
        <f t="array" ref="BY767">SUM(VALUE(AT767),VALUE(AU767),VALUE(AV767),VALUE(AW767),VALUE(AX767),VALUE(AY767),VALUE(AZ767),VALUE(BB767),VALUE(BC767),VALUE(BD767),VALUE(BE767),VALUE(BF767),VALUE(BG767),VALUE(BH767),VALUE(BI767),VALUE(BJ767),VALUE(BK767),VALUE(BL767),VALUE(BM767),VALUE(BN767),VALUE(BO767),VALUE(BP767),VALUE(BQ767),VALUE(BR767),VALUE(BS767),VALUE(BT767),VALUE(BU767),VALUE(BV767),VALUE(BW767))</f>
        <v/>
      </c>
      <c r="BZ767" s="307" t="n"/>
      <c r="CA767" s="307" t="n"/>
      <c r="CB767" s="307" t="n"/>
      <c r="CC767" s="307" t="n"/>
      <c r="CD767" s="307" t="n"/>
      <c r="CE767" s="307" t="n"/>
      <c r="CF767" s="307" t="n"/>
      <c r="CG767" s="307" t="n"/>
      <c r="CH767" s="307" t="n"/>
      <c r="CI767" s="307" t="n"/>
      <c r="CJ767" s="307" t="n"/>
      <c r="CK767" s="307" t="n"/>
      <c r="CL767" s="307" t="n"/>
      <c r="CM767" s="307" t="n"/>
      <c r="CN767" s="307" t="n"/>
      <c r="CO767" s="307" t="n"/>
      <c r="CP767" s="307" t="n"/>
      <c r="CQ767" s="307" t="n"/>
      <c r="CR767" s="279" t="inlineStr"/>
      <c r="CS767" s="280">
        <f>AVERAGE(Value(BY767),value(CR767))</f>
        <v/>
      </c>
      <c r="CT767" s="421">
        <f>(IF(OR(MediaScorecard!BH768="x", MediaScorecard!BI768="x",MediaScorecard!BJ768="x",MediaScorecard!BK768="x",MediaScorecard!BL768="x"),1, 2))</f>
        <v/>
      </c>
      <c r="CU767" s="308" t="n"/>
      <c r="CV767" s="308" t="n"/>
      <c r="CW767" s="308" t="n"/>
      <c r="CX767" s="309" t="n"/>
      <c r="CY767" s="308" t="n"/>
      <c r="CZ767" s="308" t="n"/>
      <c r="DA767" s="308" t="n"/>
    </row>
    <row r="768" ht="21" customHeight="1" s="590">
      <c r="A768" s="421" t="n"/>
      <c r="B768" s="270" t="n"/>
      <c r="C768" s="266" t="n"/>
      <c r="D768" s="267" t="inlineStr"/>
      <c r="E768" s="267" t="inlineStr"/>
      <c r="F768" s="268" t="inlineStr"/>
      <c r="G768" s="421" t="n"/>
      <c r="H768" s="269" t="n"/>
      <c r="I768" s="421" t="n"/>
      <c r="J768" s="421" t="n"/>
      <c r="K768" s="421" t="n"/>
      <c r="L768" s="421" t="n"/>
      <c r="M768" s="421" t="n"/>
      <c r="N768" s="421" t="n"/>
      <c r="O768" s="421" t="n"/>
      <c r="P768" s="421" t="n"/>
      <c r="Q768" s="421" t="n"/>
      <c r="R768" s="270" t="n"/>
      <c r="S768" s="421" t="n"/>
      <c r="T768" s="421" t="n"/>
      <c r="U768" s="421" t="n"/>
      <c r="V768" s="421" t="n"/>
      <c r="W768" s="421" t="n"/>
      <c r="X768" s="421" t="n"/>
      <c r="Y768" s="421" t="n"/>
      <c r="Z768" s="421" t="n"/>
      <c r="AA768" s="421" t="n"/>
      <c r="AB768" s="421" t="n"/>
      <c r="AC768" s="421" t="n"/>
      <c r="AD768" s="421" t="n"/>
      <c r="AE768" s="421" t="n"/>
      <c r="AF768" s="421" t="n"/>
      <c r="AG768" s="421" t="n"/>
      <c r="AH768" s="421" t="n"/>
      <c r="AI768" s="421" t="n"/>
      <c r="AJ768" s="297" t="n"/>
      <c r="AK768" s="297" t="n"/>
      <c r="AL768" s="284" t="n"/>
      <c r="AM768" s="297" t="n"/>
      <c r="AN768" s="285" t="n"/>
      <c r="AO768" s="297" t="n"/>
      <c r="AP768" s="297" t="n"/>
      <c r="AQ768" s="297" t="n"/>
      <c r="AR768" s="297" t="n"/>
      <c r="AS768" s="297" t="n"/>
      <c r="AT768" s="285" t="inlineStr">
        <is>
          <t>0</t>
        </is>
      </c>
      <c r="AU768" s="297" t="inlineStr">
        <is>
          <t>0</t>
        </is>
      </c>
      <c r="AV768" s="297" t="inlineStr">
        <is>
          <t>0</t>
        </is>
      </c>
      <c r="AW768" s="297" t="inlineStr">
        <is>
          <t>0</t>
        </is>
      </c>
      <c r="AX768" s="297" t="inlineStr">
        <is>
          <t>0</t>
        </is>
      </c>
      <c r="AY768" s="286" t="inlineStr">
        <is>
          <t>0</t>
        </is>
      </c>
      <c r="AZ768" s="286" t="inlineStr">
        <is>
          <t>0</t>
        </is>
      </c>
      <c r="BA768" s="287" t="inlineStr">
        <is>
          <t>0</t>
        </is>
      </c>
      <c r="BB768" s="286" t="inlineStr">
        <is>
          <t>0</t>
        </is>
      </c>
      <c r="BC768" s="286" t="inlineStr">
        <is>
          <t>0</t>
        </is>
      </c>
      <c r="BD768" s="286" t="inlineStr">
        <is>
          <t>0</t>
        </is>
      </c>
      <c r="BE768" s="286" t="inlineStr">
        <is>
          <t>0</t>
        </is>
      </c>
      <c r="BF768" s="286" t="inlineStr">
        <is>
          <t>0</t>
        </is>
      </c>
      <c r="BG768" s="286" t="inlineStr">
        <is>
          <t>0</t>
        </is>
      </c>
      <c r="BH768" s="297" t="inlineStr">
        <is>
          <t>0</t>
        </is>
      </c>
      <c r="BI768" s="297" t="inlineStr">
        <is>
          <t>0</t>
        </is>
      </c>
      <c r="BJ768" s="297" t="inlineStr">
        <is>
          <t>0</t>
        </is>
      </c>
      <c r="BK768" s="297" t="inlineStr">
        <is>
          <t>0</t>
        </is>
      </c>
      <c r="BL768" s="297" t="inlineStr">
        <is>
          <t>0</t>
        </is>
      </c>
      <c r="BM768" s="297" t="inlineStr">
        <is>
          <t>0</t>
        </is>
      </c>
      <c r="BN768" s="297" t="inlineStr">
        <is>
          <t>0</t>
        </is>
      </c>
      <c r="BO768" s="285" t="inlineStr">
        <is>
          <t>0</t>
        </is>
      </c>
      <c r="BP768" s="297" t="inlineStr">
        <is>
          <t>0</t>
        </is>
      </c>
      <c r="BQ768" s="297" t="inlineStr">
        <is>
          <t>0</t>
        </is>
      </c>
      <c r="BR768" s="297" t="inlineStr">
        <is>
          <t>0</t>
        </is>
      </c>
      <c r="BS768" s="297" t="inlineStr">
        <is>
          <t>0</t>
        </is>
      </c>
      <c r="BT768" s="297" t="inlineStr">
        <is>
          <t>0</t>
        </is>
      </c>
      <c r="BU768" s="297" t="inlineStr">
        <is>
          <t>0</t>
        </is>
      </c>
      <c r="BV768" s="297" t="inlineStr">
        <is>
          <t>0</t>
        </is>
      </c>
      <c r="BW768" s="288" t="inlineStr">
        <is>
          <t>0</t>
        </is>
      </c>
      <c r="BX768" s="276">
        <f>SUM(IF(COUNTIF(#REF!, "*1.*"), 2, 0), IF(COUNTIF(#REF!, "*2.*"), 2, 0), IF(COUNTIF(#REF!, "*3.*"), 2, 0), IF(COUNTIF(#REF!, "*4.*"), 2, 0), IF(COUNTIF(#REF!, "*5.*"), 2, 0), IF(COUNTIF(#REF!, "*6.*"), 2, 0))</f>
        <v/>
      </c>
      <c r="BY768" s="277">
        <f t="array" ref="BY768">SUM(VALUE(AT768),VALUE(AU768),VALUE(AV768),VALUE(AW768),VALUE(AX768),VALUE(AY768),VALUE(AZ768),VALUE(BB768),VALUE(BC768),VALUE(BD768),VALUE(BE768),VALUE(BF768),VALUE(BG768),VALUE(BH768),VALUE(BI768),VALUE(BJ768),VALUE(BK768),VALUE(BL768),VALUE(BM768),VALUE(BN768),VALUE(BO768),VALUE(BP768),VALUE(BQ768),VALUE(BR768),VALUE(BS768),VALUE(BT768),VALUE(BU768),VALUE(BV768),VALUE(BW768))</f>
        <v/>
      </c>
      <c r="BZ768" s="307" t="n"/>
      <c r="CA768" s="307" t="n"/>
      <c r="CB768" s="307" t="n"/>
      <c r="CC768" s="307" t="n"/>
      <c r="CD768" s="307" t="n"/>
      <c r="CE768" s="307" t="n"/>
      <c r="CF768" s="307" t="n"/>
      <c r="CG768" s="307" t="n"/>
      <c r="CH768" s="307" t="n"/>
      <c r="CI768" s="307" t="n"/>
      <c r="CJ768" s="307" t="n"/>
      <c r="CK768" s="307" t="n"/>
      <c r="CL768" s="307" t="n"/>
      <c r="CM768" s="307" t="n"/>
      <c r="CN768" s="307" t="n"/>
      <c r="CO768" s="307" t="n"/>
      <c r="CP768" s="307" t="n"/>
      <c r="CQ768" s="307" t="n"/>
      <c r="CR768" s="279" t="inlineStr"/>
      <c r="CS768" s="280">
        <f>AVERAGE(Value(BY768),value(CR768))</f>
        <v/>
      </c>
      <c r="CT768" s="421">
        <f>(IF(OR(MediaScorecard!BH769="x", MediaScorecard!BI769="x",MediaScorecard!BJ769="x",MediaScorecard!BK769="x",MediaScorecard!BL769="x"),1, 2))</f>
        <v/>
      </c>
      <c r="CU768" s="308" t="n"/>
      <c r="CV768" s="308" t="n"/>
      <c r="CW768" s="308" t="n"/>
      <c r="CX768" s="309" t="n"/>
      <c r="CY768" s="308" t="n"/>
      <c r="CZ768" s="308" t="n"/>
      <c r="DA768" s="308" t="n"/>
    </row>
    <row r="769" ht="21" customHeight="1" s="590">
      <c r="A769" s="421" t="n"/>
      <c r="B769" s="270" t="n"/>
      <c r="C769" s="266" t="n"/>
      <c r="D769" s="267" t="inlineStr"/>
      <c r="E769" s="267" t="inlineStr"/>
      <c r="F769" s="268" t="inlineStr"/>
      <c r="G769" s="421" t="n"/>
      <c r="H769" s="269" t="n"/>
      <c r="I769" s="421" t="n"/>
      <c r="J769" s="421" t="n"/>
      <c r="K769" s="421" t="n"/>
      <c r="L769" s="421" t="n"/>
      <c r="M769" s="421" t="n"/>
      <c r="N769" s="421" t="n"/>
      <c r="O769" s="421" t="n"/>
      <c r="P769" s="421" t="n"/>
      <c r="Q769" s="421" t="n"/>
      <c r="R769" s="270" t="n"/>
      <c r="S769" s="421" t="n"/>
      <c r="T769" s="421" t="n"/>
      <c r="U769" s="421" t="n"/>
      <c r="V769" s="421" t="n"/>
      <c r="W769" s="421" t="n"/>
      <c r="X769" s="421" t="n"/>
      <c r="Y769" s="421" t="n"/>
      <c r="Z769" s="421" t="n"/>
      <c r="AA769" s="421" t="n"/>
      <c r="AB769" s="421" t="n"/>
      <c r="AC769" s="421" t="n"/>
      <c r="AD769" s="421" t="n"/>
      <c r="AE769" s="421" t="n"/>
      <c r="AF769" s="421" t="n"/>
      <c r="AG769" s="421" t="n"/>
      <c r="AH769" s="421" t="n"/>
      <c r="AI769" s="421" t="n"/>
      <c r="AJ769" s="297" t="n"/>
      <c r="AK769" s="297" t="n"/>
      <c r="AL769" s="284" t="n"/>
      <c r="AM769" s="297" t="n"/>
      <c r="AN769" s="285" t="n"/>
      <c r="AO769" s="297" t="n"/>
      <c r="AP769" s="297" t="n"/>
      <c r="AQ769" s="297" t="n"/>
      <c r="AR769" s="297" t="n"/>
      <c r="AS769" s="297" t="n"/>
      <c r="AT769" s="285" t="inlineStr">
        <is>
          <t>0</t>
        </is>
      </c>
      <c r="AU769" s="297" t="inlineStr">
        <is>
          <t>0</t>
        </is>
      </c>
      <c r="AV769" s="297" t="inlineStr">
        <is>
          <t>0</t>
        </is>
      </c>
      <c r="AW769" s="297" t="inlineStr">
        <is>
          <t>0</t>
        </is>
      </c>
      <c r="AX769" s="297" t="inlineStr">
        <is>
          <t>0</t>
        </is>
      </c>
      <c r="AY769" s="286" t="inlineStr">
        <is>
          <t>0</t>
        </is>
      </c>
      <c r="AZ769" s="286" t="inlineStr">
        <is>
          <t>0</t>
        </is>
      </c>
      <c r="BA769" s="287" t="inlineStr">
        <is>
          <t>0</t>
        </is>
      </c>
      <c r="BB769" s="286" t="inlineStr">
        <is>
          <t>0</t>
        </is>
      </c>
      <c r="BC769" s="286" t="inlineStr">
        <is>
          <t>0</t>
        </is>
      </c>
      <c r="BD769" s="286" t="inlineStr">
        <is>
          <t>0</t>
        </is>
      </c>
      <c r="BE769" s="286" t="inlineStr">
        <is>
          <t>0</t>
        </is>
      </c>
      <c r="BF769" s="286" t="inlineStr">
        <is>
          <t>0</t>
        </is>
      </c>
      <c r="BG769" s="286" t="inlineStr">
        <is>
          <t>0</t>
        </is>
      </c>
      <c r="BH769" s="297" t="inlineStr">
        <is>
          <t>0</t>
        </is>
      </c>
      <c r="BI769" s="297" t="inlineStr">
        <is>
          <t>0</t>
        </is>
      </c>
      <c r="BJ769" s="297" t="inlineStr">
        <is>
          <t>0</t>
        </is>
      </c>
      <c r="BK769" s="297" t="inlineStr">
        <is>
          <t>0</t>
        </is>
      </c>
      <c r="BL769" s="297" t="inlineStr">
        <is>
          <t>0</t>
        </is>
      </c>
      <c r="BM769" s="297" t="inlineStr">
        <is>
          <t>0</t>
        </is>
      </c>
      <c r="BN769" s="297" t="inlineStr">
        <is>
          <t>0</t>
        </is>
      </c>
      <c r="BO769" s="285" t="inlineStr">
        <is>
          <t>0</t>
        </is>
      </c>
      <c r="BP769" s="297" t="inlineStr">
        <is>
          <t>0</t>
        </is>
      </c>
      <c r="BQ769" s="297" t="inlineStr">
        <is>
          <t>0</t>
        </is>
      </c>
      <c r="BR769" s="297" t="inlineStr">
        <is>
          <t>0</t>
        </is>
      </c>
      <c r="BS769" s="297" t="inlineStr">
        <is>
          <t>0</t>
        </is>
      </c>
      <c r="BT769" s="297" t="inlineStr">
        <is>
          <t>0</t>
        </is>
      </c>
      <c r="BU769" s="297" t="inlineStr">
        <is>
          <t>0</t>
        </is>
      </c>
      <c r="BV769" s="297" t="inlineStr">
        <is>
          <t>0</t>
        </is>
      </c>
      <c r="BW769" s="288" t="inlineStr">
        <is>
          <t>0</t>
        </is>
      </c>
      <c r="BX769" s="276">
        <f>SUM(IF(COUNTIF(#REF!, "*1.*"), 2, 0), IF(COUNTIF(#REF!, "*2.*"), 2, 0), IF(COUNTIF(#REF!, "*3.*"), 2, 0), IF(COUNTIF(#REF!, "*4.*"), 2, 0), IF(COUNTIF(#REF!, "*5.*"), 2, 0), IF(COUNTIF(#REF!, "*6.*"), 2, 0))</f>
        <v/>
      </c>
      <c r="BY769" s="277">
        <f t="array" ref="BY769">SUM(VALUE(AT769),VALUE(AU769),VALUE(AV769),VALUE(AW769),VALUE(AX769),VALUE(AY769),VALUE(AZ769),VALUE(BB769),VALUE(BC769),VALUE(BD769),VALUE(BE769),VALUE(BF769),VALUE(BG769),VALUE(BH769),VALUE(BI769),VALUE(BJ769),VALUE(BK769),VALUE(BL769),VALUE(BM769),VALUE(BN769),VALUE(BO769),VALUE(BP769),VALUE(BQ769),VALUE(BR769),VALUE(BS769),VALUE(BT769),VALUE(BU769),VALUE(BV769),VALUE(BW769))</f>
        <v/>
      </c>
      <c r="BZ769" s="303" t="n"/>
      <c r="CA769" s="303" t="n"/>
      <c r="CB769" s="303" t="n"/>
      <c r="CC769" s="303" t="n"/>
      <c r="CD769" s="303" t="n"/>
      <c r="CE769" s="303" t="n"/>
      <c r="CF769" s="303" t="n"/>
      <c r="CG769" s="303" t="n"/>
      <c r="CH769" s="303" t="n"/>
      <c r="CI769" s="303" t="n"/>
      <c r="CJ769" s="303" t="n"/>
      <c r="CK769" s="303" t="n"/>
      <c r="CL769" s="303" t="n"/>
      <c r="CM769" s="303" t="n"/>
      <c r="CN769" s="303" t="n"/>
      <c r="CO769" s="303" t="n"/>
      <c r="CP769" s="303" t="n"/>
      <c r="CQ769" s="303" t="n"/>
      <c r="CR769" s="279" t="inlineStr"/>
      <c r="CS769" s="280">
        <f>AVERAGE(Value(BY769),value(CR769))</f>
        <v/>
      </c>
      <c r="CT769" s="421">
        <f>(IF(OR(MediaScorecard!BH770="x", MediaScorecard!BI770="x",MediaScorecard!BJ770="x",MediaScorecard!BK770="x",MediaScorecard!BL770="x"),1, 2))</f>
        <v/>
      </c>
      <c r="CU769" s="304" t="n"/>
      <c r="CV769" s="304" t="n"/>
      <c r="CW769" s="304" t="n"/>
      <c r="CX769" s="305" t="n"/>
      <c r="CY769" s="304" t="n"/>
      <c r="CZ769" s="304" t="n"/>
      <c r="DA769" s="304" t="n"/>
    </row>
    <row r="770" ht="21" customHeight="1" s="590">
      <c r="A770" s="421" t="n"/>
      <c r="B770" s="270" t="n"/>
      <c r="C770" s="266" t="n"/>
      <c r="D770" s="267" t="inlineStr"/>
      <c r="E770" s="267" t="inlineStr"/>
      <c r="F770" s="268" t="inlineStr"/>
      <c r="G770" s="421" t="n"/>
      <c r="H770" s="269" t="n"/>
      <c r="I770" s="421" t="n"/>
      <c r="J770" s="421" t="n"/>
      <c r="K770" s="421" t="n"/>
      <c r="L770" s="421" t="n"/>
      <c r="M770" s="421" t="n"/>
      <c r="N770" s="421" t="n"/>
      <c r="O770" s="421" t="n"/>
      <c r="P770" s="421" t="n"/>
      <c r="Q770" s="421" t="n"/>
      <c r="R770" s="270" t="n"/>
      <c r="S770" s="421" t="n"/>
      <c r="T770" s="421" t="n"/>
      <c r="U770" s="421" t="n"/>
      <c r="V770" s="421" t="n"/>
      <c r="W770" s="421" t="n"/>
      <c r="X770" s="421" t="n"/>
      <c r="Y770" s="421" t="n"/>
      <c r="Z770" s="421" t="n"/>
      <c r="AA770" s="421" t="n"/>
      <c r="AB770" s="421" t="n"/>
      <c r="AC770" s="421" t="n"/>
      <c r="AD770" s="421" t="n"/>
      <c r="AE770" s="421" t="n"/>
      <c r="AF770" s="421" t="n"/>
      <c r="AG770" s="421" t="n"/>
      <c r="AH770" s="421" t="n"/>
      <c r="AI770" s="421" t="n"/>
      <c r="AJ770" s="297" t="n"/>
      <c r="AK770" s="297" t="n"/>
      <c r="AL770" s="284" t="n"/>
      <c r="AM770" s="297" t="n"/>
      <c r="AN770" s="285" t="n"/>
      <c r="AO770" s="297" t="n"/>
      <c r="AP770" s="297" t="n"/>
      <c r="AQ770" s="297" t="n"/>
      <c r="AR770" s="297" t="n"/>
      <c r="AS770" s="297" t="n"/>
      <c r="AT770" s="285" t="inlineStr">
        <is>
          <t>0</t>
        </is>
      </c>
      <c r="AU770" s="297" t="inlineStr">
        <is>
          <t>0</t>
        </is>
      </c>
      <c r="AV770" s="297" t="inlineStr">
        <is>
          <t>0</t>
        </is>
      </c>
      <c r="AW770" s="297" t="inlineStr">
        <is>
          <t>0</t>
        </is>
      </c>
      <c r="AX770" s="297" t="inlineStr">
        <is>
          <t>0</t>
        </is>
      </c>
      <c r="AY770" s="286" t="inlineStr">
        <is>
          <t>0</t>
        </is>
      </c>
      <c r="AZ770" s="286" t="inlineStr">
        <is>
          <t>0</t>
        </is>
      </c>
      <c r="BA770" s="287" t="inlineStr">
        <is>
          <t>0</t>
        </is>
      </c>
      <c r="BB770" s="286" t="inlineStr">
        <is>
          <t>0</t>
        </is>
      </c>
      <c r="BC770" s="286" t="inlineStr">
        <is>
          <t>0</t>
        </is>
      </c>
      <c r="BD770" s="286" t="inlineStr">
        <is>
          <t>0</t>
        </is>
      </c>
      <c r="BE770" s="286" t="inlineStr">
        <is>
          <t>0</t>
        </is>
      </c>
      <c r="BF770" s="286" t="inlineStr">
        <is>
          <t>0</t>
        </is>
      </c>
      <c r="BG770" s="286" t="inlineStr">
        <is>
          <t>0</t>
        </is>
      </c>
      <c r="BH770" s="297" t="inlineStr">
        <is>
          <t>0</t>
        </is>
      </c>
      <c r="BI770" s="297" t="inlineStr">
        <is>
          <t>0</t>
        </is>
      </c>
      <c r="BJ770" s="297" t="inlineStr">
        <is>
          <t>0</t>
        </is>
      </c>
      <c r="BK770" s="297" t="inlineStr">
        <is>
          <t>0</t>
        </is>
      </c>
      <c r="BL770" s="297" t="inlineStr">
        <is>
          <t>0</t>
        </is>
      </c>
      <c r="BM770" s="297" t="inlineStr">
        <is>
          <t>0</t>
        </is>
      </c>
      <c r="BN770" s="297" t="inlineStr">
        <is>
          <t>0</t>
        </is>
      </c>
      <c r="BO770" s="285" t="inlineStr">
        <is>
          <t>0</t>
        </is>
      </c>
      <c r="BP770" s="297" t="inlineStr">
        <is>
          <t>0</t>
        </is>
      </c>
      <c r="BQ770" s="297" t="inlineStr">
        <is>
          <t>0</t>
        </is>
      </c>
      <c r="BR770" s="297" t="inlineStr">
        <is>
          <t>0</t>
        </is>
      </c>
      <c r="BS770" s="297" t="inlineStr">
        <is>
          <t>0</t>
        </is>
      </c>
      <c r="BT770" s="297" t="inlineStr">
        <is>
          <t>0</t>
        </is>
      </c>
      <c r="BU770" s="297" t="inlineStr">
        <is>
          <t>0</t>
        </is>
      </c>
      <c r="BV770" s="297" t="inlineStr">
        <is>
          <t>0</t>
        </is>
      </c>
      <c r="BW770" s="288" t="inlineStr">
        <is>
          <t>0</t>
        </is>
      </c>
      <c r="BX770" s="276">
        <f>SUM(IF(COUNTIF(#REF!, "*1.*"), 2, 0), IF(COUNTIF(#REF!, "*2.*"), 2, 0), IF(COUNTIF(#REF!, "*3.*"), 2, 0), IF(COUNTIF(#REF!, "*4.*"), 2, 0), IF(COUNTIF(#REF!, "*5.*"), 2, 0), IF(COUNTIF(#REF!, "*6.*"), 2, 0))</f>
        <v/>
      </c>
      <c r="BY770" s="277">
        <f t="array" ref="BY770">SUM(VALUE(AT770),VALUE(AU770),VALUE(AV770),VALUE(AW770),VALUE(AX770),VALUE(AY770),VALUE(AZ770),VALUE(BB770),VALUE(BC770),VALUE(BD770),VALUE(BE770),VALUE(BF770),VALUE(BG770),VALUE(BH770),VALUE(BI770),VALUE(BJ770),VALUE(BK770),VALUE(BL770),VALUE(BM770),VALUE(BN770),VALUE(BO770),VALUE(BP770),VALUE(BQ770),VALUE(BR770),VALUE(BS770),VALUE(BT770),VALUE(BU770),VALUE(BV770),VALUE(BW770))</f>
        <v/>
      </c>
      <c r="BZ770" s="307" t="n"/>
      <c r="CA770" s="307" t="n"/>
      <c r="CB770" s="307" t="n"/>
      <c r="CC770" s="307" t="n"/>
      <c r="CD770" s="307" t="n"/>
      <c r="CE770" s="307" t="n"/>
      <c r="CF770" s="307" t="n"/>
      <c r="CG770" s="307" t="n"/>
      <c r="CH770" s="307" t="n"/>
      <c r="CI770" s="307" t="n"/>
      <c r="CJ770" s="307" t="n"/>
      <c r="CK770" s="307" t="n"/>
      <c r="CL770" s="307" t="n"/>
      <c r="CM770" s="307" t="n"/>
      <c r="CN770" s="307" t="n"/>
      <c r="CO770" s="307" t="n"/>
      <c r="CP770" s="307" t="n"/>
      <c r="CQ770" s="307" t="n"/>
      <c r="CR770" s="279" t="inlineStr"/>
      <c r="CS770" s="280">
        <f>AVERAGE(Value(BY770),value(CR770))</f>
        <v/>
      </c>
      <c r="CT770" s="421">
        <f>(IF(OR(MediaScorecard!BH771="x", MediaScorecard!BI771="x",MediaScorecard!BJ771="x",MediaScorecard!BK771="x",MediaScorecard!BL771="x"),1, 2))</f>
        <v/>
      </c>
      <c r="CU770" s="308" t="n"/>
      <c r="CV770" s="308" t="n"/>
      <c r="CW770" s="308" t="n"/>
      <c r="CX770" s="309" t="n"/>
      <c r="CY770" s="308" t="n"/>
      <c r="CZ770" s="308" t="n"/>
      <c r="DA770" s="308" t="n"/>
    </row>
    <row r="771" ht="21" customHeight="1" s="590">
      <c r="A771" s="421" t="n"/>
      <c r="B771" s="270" t="n"/>
      <c r="C771" s="266" t="n"/>
      <c r="D771" s="267" t="inlineStr"/>
      <c r="E771" s="267" t="inlineStr"/>
      <c r="F771" s="268" t="inlineStr"/>
      <c r="G771" s="421" t="n"/>
      <c r="H771" s="269" t="n"/>
      <c r="I771" s="421" t="n"/>
      <c r="J771" s="421" t="n"/>
      <c r="K771" s="421" t="n"/>
      <c r="L771" s="421" t="n"/>
      <c r="M771" s="421" t="n"/>
      <c r="N771" s="421" t="n"/>
      <c r="O771" s="421" t="n"/>
      <c r="P771" s="421" t="n"/>
      <c r="Q771" s="421" t="n"/>
      <c r="R771" s="270" t="n"/>
      <c r="S771" s="421" t="n"/>
      <c r="T771" s="421" t="n"/>
      <c r="U771" s="421" t="n"/>
      <c r="V771" s="421" t="n"/>
      <c r="W771" s="421" t="n"/>
      <c r="X771" s="421" t="n"/>
      <c r="Y771" s="421" t="n"/>
      <c r="Z771" s="421" t="n"/>
      <c r="AA771" s="421" t="n"/>
      <c r="AB771" s="421" t="n"/>
      <c r="AC771" s="421" t="n"/>
      <c r="AD771" s="421" t="n"/>
      <c r="AE771" s="421" t="n"/>
      <c r="AF771" s="421" t="n"/>
      <c r="AG771" s="421" t="n"/>
      <c r="AH771" s="421" t="n"/>
      <c r="AI771" s="421" t="n"/>
      <c r="AJ771" s="297" t="n"/>
      <c r="AK771" s="297" t="n"/>
      <c r="AL771" s="284" t="n"/>
      <c r="AM771" s="297" t="n"/>
      <c r="AN771" s="285" t="n"/>
      <c r="AO771" s="297" t="n"/>
      <c r="AP771" s="297" t="n"/>
      <c r="AQ771" s="297" t="n"/>
      <c r="AR771" s="297" t="n"/>
      <c r="AS771" s="297" t="n"/>
      <c r="AT771" s="285" t="inlineStr">
        <is>
          <t>0</t>
        </is>
      </c>
      <c r="AU771" s="297" t="inlineStr">
        <is>
          <t>0</t>
        </is>
      </c>
      <c r="AV771" s="297" t="inlineStr">
        <is>
          <t>0</t>
        </is>
      </c>
      <c r="AW771" s="297" t="inlineStr">
        <is>
          <t>0</t>
        </is>
      </c>
      <c r="AX771" s="297" t="inlineStr">
        <is>
          <t>0</t>
        </is>
      </c>
      <c r="AY771" s="286" t="inlineStr">
        <is>
          <t>0</t>
        </is>
      </c>
      <c r="AZ771" s="286" t="inlineStr">
        <is>
          <t>0</t>
        </is>
      </c>
      <c r="BA771" s="287" t="inlineStr">
        <is>
          <t>0</t>
        </is>
      </c>
      <c r="BB771" s="286" t="inlineStr">
        <is>
          <t>0</t>
        </is>
      </c>
      <c r="BC771" s="286" t="inlineStr">
        <is>
          <t>0</t>
        </is>
      </c>
      <c r="BD771" s="286" t="inlineStr">
        <is>
          <t>0</t>
        </is>
      </c>
      <c r="BE771" s="286" t="inlineStr">
        <is>
          <t>0</t>
        </is>
      </c>
      <c r="BF771" s="286" t="inlineStr">
        <is>
          <t>0</t>
        </is>
      </c>
      <c r="BG771" s="286" t="inlineStr">
        <is>
          <t>0</t>
        </is>
      </c>
      <c r="BH771" s="297" t="inlineStr">
        <is>
          <t>0</t>
        </is>
      </c>
      <c r="BI771" s="297" t="inlineStr">
        <is>
          <t>0</t>
        </is>
      </c>
      <c r="BJ771" s="297" t="inlineStr">
        <is>
          <t>0</t>
        </is>
      </c>
      <c r="BK771" s="297" t="inlineStr">
        <is>
          <t>0</t>
        </is>
      </c>
      <c r="BL771" s="297" t="inlineStr">
        <is>
          <t>0</t>
        </is>
      </c>
      <c r="BM771" s="297" t="inlineStr">
        <is>
          <t>0</t>
        </is>
      </c>
      <c r="BN771" s="297" t="inlineStr">
        <is>
          <t>0</t>
        </is>
      </c>
      <c r="BO771" s="285" t="inlineStr">
        <is>
          <t>0</t>
        </is>
      </c>
      <c r="BP771" s="297" t="inlineStr">
        <is>
          <t>0</t>
        </is>
      </c>
      <c r="BQ771" s="297" t="inlineStr">
        <is>
          <t>0</t>
        </is>
      </c>
      <c r="BR771" s="297" t="inlineStr">
        <is>
          <t>0</t>
        </is>
      </c>
      <c r="BS771" s="297" t="inlineStr">
        <is>
          <t>0</t>
        </is>
      </c>
      <c r="BT771" s="297" t="inlineStr">
        <is>
          <t>0</t>
        </is>
      </c>
      <c r="BU771" s="297" t="inlineStr">
        <is>
          <t>0</t>
        </is>
      </c>
      <c r="BV771" s="297" t="inlineStr">
        <is>
          <t>0</t>
        </is>
      </c>
      <c r="BW771" s="288" t="inlineStr">
        <is>
          <t>0</t>
        </is>
      </c>
      <c r="BX771" s="276">
        <f>SUM(IF(COUNTIF(#REF!, "*1.*"), 2, 0), IF(COUNTIF(#REF!, "*2.*"), 2, 0), IF(COUNTIF(#REF!, "*3.*"), 2, 0), IF(COUNTIF(#REF!, "*4.*"), 2, 0), IF(COUNTIF(#REF!, "*5.*"), 2, 0), IF(COUNTIF(#REF!, "*6.*"), 2, 0))</f>
        <v/>
      </c>
      <c r="BY771" s="277">
        <f t="array" ref="BY771">SUM(VALUE(AT771),VALUE(AU771),VALUE(AV771),VALUE(AW771),VALUE(AX771),VALUE(AY771),VALUE(AZ771),VALUE(BB771),VALUE(BC771),VALUE(BD771),VALUE(BE771),VALUE(BF771),VALUE(BG771),VALUE(BH771),VALUE(BI771),VALUE(BJ771),VALUE(BK771),VALUE(BL771),VALUE(BM771),VALUE(BN771),VALUE(BO771),VALUE(BP771),VALUE(BQ771),VALUE(BR771),VALUE(BS771),VALUE(BT771),VALUE(BU771),VALUE(BV771),VALUE(BW771))</f>
        <v/>
      </c>
      <c r="BZ771" s="307" t="n"/>
      <c r="CA771" s="307" t="n"/>
      <c r="CB771" s="307" t="n"/>
      <c r="CC771" s="307" t="n"/>
      <c r="CD771" s="307" t="n"/>
      <c r="CE771" s="307" t="n"/>
      <c r="CF771" s="307" t="n"/>
      <c r="CG771" s="307" t="n"/>
      <c r="CH771" s="307" t="n"/>
      <c r="CI771" s="307" t="n"/>
      <c r="CJ771" s="307" t="n"/>
      <c r="CK771" s="307" t="n"/>
      <c r="CL771" s="307" t="n"/>
      <c r="CM771" s="307" t="n"/>
      <c r="CN771" s="307" t="n"/>
      <c r="CO771" s="307" t="n"/>
      <c r="CP771" s="307" t="n"/>
      <c r="CQ771" s="307" t="n"/>
      <c r="CR771" s="279" t="inlineStr"/>
      <c r="CS771" s="280">
        <f>AVERAGE(Value(BY771),value(CR771))</f>
        <v/>
      </c>
      <c r="CT771" s="421">
        <f>(IF(OR(MediaScorecard!BH772="x", MediaScorecard!BI772="x",MediaScorecard!BJ772="x",MediaScorecard!BK772="x",MediaScorecard!BL772="x"),1, 2))</f>
        <v/>
      </c>
      <c r="CU771" s="308" t="n"/>
      <c r="CV771" s="308" t="n"/>
      <c r="CW771" s="308" t="n"/>
      <c r="CX771" s="309" t="n"/>
      <c r="CY771" s="308" t="n"/>
      <c r="CZ771" s="308" t="n"/>
      <c r="DA771" s="308" t="n"/>
    </row>
    <row r="772" ht="21" customHeight="1" s="590">
      <c r="A772" s="421" t="n"/>
      <c r="B772" s="270" t="n"/>
      <c r="C772" s="266" t="n"/>
      <c r="D772" s="267" t="inlineStr"/>
      <c r="E772" s="267" t="inlineStr"/>
      <c r="F772" s="268" t="inlineStr"/>
      <c r="G772" s="421" t="n"/>
      <c r="H772" s="269" t="n"/>
      <c r="I772" s="421" t="n"/>
      <c r="J772" s="421" t="n"/>
      <c r="K772" s="421" t="n"/>
      <c r="L772" s="421" t="n"/>
      <c r="M772" s="421" t="n"/>
      <c r="N772" s="421" t="n"/>
      <c r="O772" s="421" t="n"/>
      <c r="P772" s="421" t="n"/>
      <c r="Q772" s="421" t="n"/>
      <c r="R772" s="270" t="n"/>
      <c r="S772" s="421" t="n"/>
      <c r="T772" s="421" t="n"/>
      <c r="U772" s="421" t="n"/>
      <c r="V772" s="421" t="n"/>
      <c r="W772" s="421" t="n"/>
      <c r="X772" s="421" t="n"/>
      <c r="Y772" s="421" t="n"/>
      <c r="Z772" s="421" t="n"/>
      <c r="AA772" s="421" t="n"/>
      <c r="AB772" s="421" t="n"/>
      <c r="AC772" s="421" t="n"/>
      <c r="AD772" s="421" t="n"/>
      <c r="AE772" s="421" t="n"/>
      <c r="AF772" s="421" t="n"/>
      <c r="AG772" s="421" t="n"/>
      <c r="AH772" s="421" t="n"/>
      <c r="AI772" s="421" t="n"/>
      <c r="AJ772" s="297" t="n"/>
      <c r="AK772" s="297" t="n"/>
      <c r="AL772" s="284" t="n"/>
      <c r="AM772" s="297" t="n"/>
      <c r="AN772" s="285" t="n"/>
      <c r="AO772" s="297" t="n"/>
      <c r="AP772" s="297" t="n"/>
      <c r="AQ772" s="297" t="n"/>
      <c r="AR772" s="297" t="n"/>
      <c r="AS772" s="297" t="n"/>
      <c r="AT772" s="285" t="inlineStr">
        <is>
          <t>0</t>
        </is>
      </c>
      <c r="AU772" s="297" t="inlineStr">
        <is>
          <t>0</t>
        </is>
      </c>
      <c r="AV772" s="297" t="inlineStr">
        <is>
          <t>0</t>
        </is>
      </c>
      <c r="AW772" s="297" t="inlineStr">
        <is>
          <t>0</t>
        </is>
      </c>
      <c r="AX772" s="297" t="inlineStr">
        <is>
          <t>0</t>
        </is>
      </c>
      <c r="AY772" s="286" t="inlineStr">
        <is>
          <t>0</t>
        </is>
      </c>
      <c r="AZ772" s="286" t="inlineStr">
        <is>
          <t>0</t>
        </is>
      </c>
      <c r="BA772" s="287" t="inlineStr">
        <is>
          <t>0</t>
        </is>
      </c>
      <c r="BB772" s="286" t="inlineStr">
        <is>
          <t>0</t>
        </is>
      </c>
      <c r="BC772" s="286" t="inlineStr">
        <is>
          <t>0</t>
        </is>
      </c>
      <c r="BD772" s="286" t="inlineStr">
        <is>
          <t>0</t>
        </is>
      </c>
      <c r="BE772" s="286" t="inlineStr">
        <is>
          <t>0</t>
        </is>
      </c>
      <c r="BF772" s="286" t="inlineStr">
        <is>
          <t>0</t>
        </is>
      </c>
      <c r="BG772" s="286" t="inlineStr">
        <is>
          <t>0</t>
        </is>
      </c>
      <c r="BH772" s="297" t="inlineStr">
        <is>
          <t>0</t>
        </is>
      </c>
      <c r="BI772" s="297" t="inlineStr">
        <is>
          <t>0</t>
        </is>
      </c>
      <c r="BJ772" s="297" t="inlineStr">
        <is>
          <t>0</t>
        </is>
      </c>
      <c r="BK772" s="297" t="inlineStr">
        <is>
          <t>0</t>
        </is>
      </c>
      <c r="BL772" s="297" t="inlineStr">
        <is>
          <t>0</t>
        </is>
      </c>
      <c r="BM772" s="297" t="inlineStr">
        <is>
          <t>0</t>
        </is>
      </c>
      <c r="BN772" s="297" t="inlineStr">
        <is>
          <t>0</t>
        </is>
      </c>
      <c r="BO772" s="285" t="inlineStr">
        <is>
          <t>0</t>
        </is>
      </c>
      <c r="BP772" s="297" t="inlineStr">
        <is>
          <t>0</t>
        </is>
      </c>
      <c r="BQ772" s="297" t="inlineStr">
        <is>
          <t>0</t>
        </is>
      </c>
      <c r="BR772" s="297" t="inlineStr">
        <is>
          <t>0</t>
        </is>
      </c>
      <c r="BS772" s="297" t="inlineStr">
        <is>
          <t>0</t>
        </is>
      </c>
      <c r="BT772" s="297" t="inlineStr">
        <is>
          <t>0</t>
        </is>
      </c>
      <c r="BU772" s="297" t="inlineStr">
        <is>
          <t>0</t>
        </is>
      </c>
      <c r="BV772" s="297" t="inlineStr">
        <is>
          <t>0</t>
        </is>
      </c>
      <c r="BW772" s="288" t="inlineStr">
        <is>
          <t>0</t>
        </is>
      </c>
      <c r="BX772" s="276">
        <f>SUM(IF(COUNTIF(#REF!, "*1.*"), 2, 0), IF(COUNTIF(#REF!, "*2.*"), 2, 0), IF(COUNTIF(#REF!, "*3.*"), 2, 0), IF(COUNTIF(#REF!, "*4.*"), 2, 0), IF(COUNTIF(#REF!, "*5.*"), 2, 0), IF(COUNTIF(#REF!, "*6.*"), 2, 0))</f>
        <v/>
      </c>
      <c r="BY772" s="277">
        <f t="array" ref="BY772">SUM(VALUE(AT772),VALUE(AU772),VALUE(AV772),VALUE(AW772),VALUE(AX772),VALUE(AY772),VALUE(AZ772),VALUE(BB772),VALUE(BC772),VALUE(BD772),VALUE(BE772),VALUE(BF772),VALUE(BG772),VALUE(BH772),VALUE(BI772),VALUE(BJ772),VALUE(BK772),VALUE(BL772),VALUE(BM772),VALUE(BN772),VALUE(BO772),VALUE(BP772),VALUE(BQ772),VALUE(BR772),VALUE(BS772),VALUE(BT772),VALUE(BU772),VALUE(BV772),VALUE(BW772))</f>
        <v/>
      </c>
      <c r="BZ772" s="307" t="n"/>
      <c r="CA772" s="307" t="n"/>
      <c r="CB772" s="307" t="n"/>
      <c r="CC772" s="307" t="n"/>
      <c r="CD772" s="307" t="n"/>
      <c r="CE772" s="307" t="n"/>
      <c r="CF772" s="307" t="n"/>
      <c r="CG772" s="307" t="n"/>
      <c r="CH772" s="307" t="n"/>
      <c r="CI772" s="307" t="n"/>
      <c r="CJ772" s="307" t="n"/>
      <c r="CK772" s="307" t="n"/>
      <c r="CL772" s="307" t="n"/>
      <c r="CM772" s="307" t="n"/>
      <c r="CN772" s="307" t="n"/>
      <c r="CO772" s="307" t="n"/>
      <c r="CP772" s="307" t="n"/>
      <c r="CQ772" s="307" t="n"/>
      <c r="CR772" s="279" t="inlineStr"/>
      <c r="CS772" s="280">
        <f>AVERAGE(Value(BY772),value(CR772))</f>
        <v/>
      </c>
      <c r="CT772" s="421">
        <f>(IF(OR(MediaScorecard!BH773="x", MediaScorecard!BI773="x",MediaScorecard!BJ773="x",MediaScorecard!BK773="x",MediaScorecard!BL773="x"),1, 2))</f>
        <v/>
      </c>
      <c r="CU772" s="308" t="n"/>
      <c r="CV772" s="308" t="n"/>
      <c r="CW772" s="308" t="n"/>
      <c r="CX772" s="309" t="n"/>
      <c r="CY772" s="308" t="n"/>
      <c r="CZ772" s="308" t="n"/>
      <c r="DA772" s="308" t="n"/>
    </row>
    <row r="773" ht="21" customHeight="1" s="590">
      <c r="A773" s="421" t="n"/>
      <c r="B773" s="270" t="n"/>
      <c r="C773" s="266" t="n"/>
      <c r="D773" s="267" t="inlineStr"/>
      <c r="E773" s="267" t="inlineStr"/>
      <c r="F773" s="268" t="inlineStr"/>
      <c r="G773" s="421" t="n"/>
      <c r="H773" s="269" t="n"/>
      <c r="I773" s="421" t="n"/>
      <c r="J773" s="421" t="n"/>
      <c r="K773" s="421" t="n"/>
      <c r="L773" s="421" t="n"/>
      <c r="M773" s="421" t="n"/>
      <c r="N773" s="421" t="n"/>
      <c r="O773" s="421" t="n"/>
      <c r="P773" s="421" t="n"/>
      <c r="Q773" s="421" t="n"/>
      <c r="R773" s="270" t="n"/>
      <c r="S773" s="421" t="n"/>
      <c r="T773" s="421" t="n"/>
      <c r="U773" s="421" t="n"/>
      <c r="V773" s="421" t="n"/>
      <c r="W773" s="421" t="n"/>
      <c r="X773" s="421" t="n"/>
      <c r="Y773" s="421" t="n"/>
      <c r="Z773" s="421" t="n"/>
      <c r="AA773" s="421" t="n"/>
      <c r="AB773" s="421" t="n"/>
      <c r="AC773" s="421" t="n"/>
      <c r="AD773" s="421" t="n"/>
      <c r="AE773" s="421" t="n"/>
      <c r="AF773" s="421" t="n"/>
      <c r="AG773" s="421" t="n"/>
      <c r="AH773" s="421" t="n"/>
      <c r="AI773" s="421" t="n"/>
      <c r="AJ773" s="297" t="n"/>
      <c r="AK773" s="297" t="n"/>
      <c r="AL773" s="284" t="n"/>
      <c r="AM773" s="297" t="n"/>
      <c r="AN773" s="285" t="n"/>
      <c r="AO773" s="297" t="n"/>
      <c r="AP773" s="297" t="n"/>
      <c r="AQ773" s="297" t="n"/>
      <c r="AR773" s="297" t="n"/>
      <c r="AS773" s="297" t="n"/>
      <c r="AT773" s="285" t="inlineStr">
        <is>
          <t>0</t>
        </is>
      </c>
      <c r="AU773" s="297" t="inlineStr">
        <is>
          <t>0</t>
        </is>
      </c>
      <c r="AV773" s="297" t="inlineStr">
        <is>
          <t>0</t>
        </is>
      </c>
      <c r="AW773" s="297" t="inlineStr">
        <is>
          <t>0</t>
        </is>
      </c>
      <c r="AX773" s="297" t="inlineStr">
        <is>
          <t>0</t>
        </is>
      </c>
      <c r="AY773" s="286" t="inlineStr">
        <is>
          <t>0</t>
        </is>
      </c>
      <c r="AZ773" s="286" t="inlineStr">
        <is>
          <t>0</t>
        </is>
      </c>
      <c r="BA773" s="287" t="inlineStr">
        <is>
          <t>0</t>
        </is>
      </c>
      <c r="BB773" s="286" t="inlineStr">
        <is>
          <t>0</t>
        </is>
      </c>
      <c r="BC773" s="286" t="inlineStr">
        <is>
          <t>0</t>
        </is>
      </c>
      <c r="BD773" s="286" t="inlineStr">
        <is>
          <t>0</t>
        </is>
      </c>
      <c r="BE773" s="286" t="inlineStr">
        <is>
          <t>0</t>
        </is>
      </c>
      <c r="BF773" s="286" t="inlineStr">
        <is>
          <t>0</t>
        </is>
      </c>
      <c r="BG773" s="286" t="inlineStr">
        <is>
          <t>0</t>
        </is>
      </c>
      <c r="BH773" s="297" t="inlineStr">
        <is>
          <t>0</t>
        </is>
      </c>
      <c r="BI773" s="297" t="inlineStr">
        <is>
          <t>0</t>
        </is>
      </c>
      <c r="BJ773" s="297" t="inlineStr">
        <is>
          <t>0</t>
        </is>
      </c>
      <c r="BK773" s="297" t="inlineStr">
        <is>
          <t>0</t>
        </is>
      </c>
      <c r="BL773" s="297" t="inlineStr">
        <is>
          <t>0</t>
        </is>
      </c>
      <c r="BM773" s="297" t="inlineStr">
        <is>
          <t>0</t>
        </is>
      </c>
      <c r="BN773" s="297" t="inlineStr">
        <is>
          <t>0</t>
        </is>
      </c>
      <c r="BO773" s="285" t="inlineStr">
        <is>
          <t>0</t>
        </is>
      </c>
      <c r="BP773" s="297" t="inlineStr">
        <is>
          <t>0</t>
        </is>
      </c>
      <c r="BQ773" s="297" t="inlineStr">
        <is>
          <t>0</t>
        </is>
      </c>
      <c r="BR773" s="297" t="inlineStr">
        <is>
          <t>0</t>
        </is>
      </c>
      <c r="BS773" s="297" t="inlineStr">
        <is>
          <t>0</t>
        </is>
      </c>
      <c r="BT773" s="297" t="inlineStr">
        <is>
          <t>0</t>
        </is>
      </c>
      <c r="BU773" s="297" t="inlineStr">
        <is>
          <t>0</t>
        </is>
      </c>
      <c r="BV773" s="297" t="inlineStr">
        <is>
          <t>0</t>
        </is>
      </c>
      <c r="BW773" s="288" t="inlineStr">
        <is>
          <t>0</t>
        </is>
      </c>
      <c r="BX773" s="276">
        <f>SUM(IF(COUNTIF(#REF!, "*1.*"), 2, 0), IF(COUNTIF(#REF!, "*2.*"), 2, 0), IF(COUNTIF(#REF!, "*3.*"), 2, 0), IF(COUNTIF(#REF!, "*4.*"), 2, 0), IF(COUNTIF(#REF!, "*5.*"), 2, 0), IF(COUNTIF(#REF!, "*6.*"), 2, 0))</f>
        <v/>
      </c>
      <c r="BY773" s="277">
        <f t="array" ref="BY773">SUM(VALUE(AT773),VALUE(AU773),VALUE(AV773),VALUE(AW773),VALUE(AX773),VALUE(AY773),VALUE(AZ773),VALUE(BB773),VALUE(BC773),VALUE(BD773),VALUE(BE773),VALUE(BF773),VALUE(BG773),VALUE(BH773),VALUE(BI773),VALUE(BJ773),VALUE(BK773),VALUE(BL773),VALUE(BM773),VALUE(BN773),VALUE(BO773),VALUE(BP773),VALUE(BQ773),VALUE(BR773),VALUE(BS773),VALUE(BT773),VALUE(BU773),VALUE(BV773),VALUE(BW773))</f>
        <v/>
      </c>
      <c r="BZ773" s="307" t="n"/>
      <c r="CA773" s="307" t="n"/>
      <c r="CB773" s="307" t="n"/>
      <c r="CC773" s="307" t="n"/>
      <c r="CD773" s="307" t="n"/>
      <c r="CE773" s="307" t="n"/>
      <c r="CF773" s="307" t="n"/>
      <c r="CG773" s="307" t="n"/>
      <c r="CH773" s="307" t="n"/>
      <c r="CI773" s="307" t="n"/>
      <c r="CJ773" s="307" t="n"/>
      <c r="CK773" s="307" t="n"/>
      <c r="CL773" s="307" t="n"/>
      <c r="CM773" s="307" t="n"/>
      <c r="CN773" s="307" t="n"/>
      <c r="CO773" s="307" t="n"/>
      <c r="CP773" s="307" t="n"/>
      <c r="CQ773" s="307" t="n"/>
      <c r="CR773" s="279" t="inlineStr"/>
      <c r="CS773" s="280">
        <f>AVERAGE(Value(BY773),value(CR773))</f>
        <v/>
      </c>
      <c r="CT773" s="421">
        <f>(IF(OR(MediaScorecard!BH774="x", MediaScorecard!BI774="x",MediaScorecard!BJ774="x",MediaScorecard!BK774="x",MediaScorecard!BL774="x"),1, 2))</f>
        <v/>
      </c>
      <c r="CU773" s="308" t="n"/>
      <c r="CV773" s="308" t="n"/>
      <c r="CW773" s="308" t="n"/>
      <c r="CX773" s="309" t="n"/>
      <c r="CY773" s="308" t="n"/>
      <c r="CZ773" s="308" t="n"/>
      <c r="DA773" s="308" t="n"/>
    </row>
    <row r="774" ht="21" customHeight="1" s="590">
      <c r="A774" s="421" t="n"/>
      <c r="B774" s="270" t="n"/>
      <c r="C774" s="266" t="n"/>
      <c r="D774" s="267" t="inlineStr"/>
      <c r="E774" s="267" t="inlineStr"/>
      <c r="F774" s="268" t="inlineStr"/>
      <c r="G774" s="421" t="n"/>
      <c r="H774" s="269" t="n"/>
      <c r="I774" s="421" t="n"/>
      <c r="J774" s="421" t="n"/>
      <c r="K774" s="421" t="n"/>
      <c r="L774" s="421" t="n"/>
      <c r="M774" s="421" t="n"/>
      <c r="N774" s="421" t="n"/>
      <c r="O774" s="421" t="n"/>
      <c r="P774" s="421" t="n"/>
      <c r="Q774" s="421" t="n"/>
      <c r="R774" s="270" t="n"/>
      <c r="S774" s="421" t="n"/>
      <c r="T774" s="421" t="n"/>
      <c r="U774" s="421" t="n"/>
      <c r="V774" s="421" t="n"/>
      <c r="W774" s="421" t="n"/>
      <c r="X774" s="421" t="n"/>
      <c r="Y774" s="421" t="n"/>
      <c r="Z774" s="421" t="n"/>
      <c r="AA774" s="421" t="n"/>
      <c r="AB774" s="421" t="n"/>
      <c r="AC774" s="421" t="n"/>
      <c r="AD774" s="421" t="n"/>
      <c r="AE774" s="421" t="n"/>
      <c r="AF774" s="421" t="n"/>
      <c r="AG774" s="421" t="n"/>
      <c r="AH774" s="421" t="n"/>
      <c r="AI774" s="421" t="n"/>
      <c r="AJ774" s="297" t="n"/>
      <c r="AK774" s="297" t="n"/>
      <c r="AL774" s="284" t="n"/>
      <c r="AM774" s="297" t="n"/>
      <c r="AN774" s="285" t="n"/>
      <c r="AO774" s="297" t="n"/>
      <c r="AP774" s="297" t="n"/>
      <c r="AQ774" s="297" t="n"/>
      <c r="AR774" s="297" t="n"/>
      <c r="AS774" s="297" t="n"/>
      <c r="AT774" s="285" t="inlineStr">
        <is>
          <t>0</t>
        </is>
      </c>
      <c r="AU774" s="297" t="inlineStr">
        <is>
          <t>0</t>
        </is>
      </c>
      <c r="AV774" s="297" t="inlineStr">
        <is>
          <t>0</t>
        </is>
      </c>
      <c r="AW774" s="297" t="inlineStr">
        <is>
          <t>0</t>
        </is>
      </c>
      <c r="AX774" s="297" t="inlineStr">
        <is>
          <t>0</t>
        </is>
      </c>
      <c r="AY774" s="286" t="inlineStr">
        <is>
          <t>0</t>
        </is>
      </c>
      <c r="AZ774" s="286" t="inlineStr">
        <is>
          <t>0</t>
        </is>
      </c>
      <c r="BA774" s="287" t="inlineStr">
        <is>
          <t>0</t>
        </is>
      </c>
      <c r="BB774" s="286" t="inlineStr">
        <is>
          <t>0</t>
        </is>
      </c>
      <c r="BC774" s="286" t="inlineStr">
        <is>
          <t>0</t>
        </is>
      </c>
      <c r="BD774" s="286" t="inlineStr">
        <is>
          <t>0</t>
        </is>
      </c>
      <c r="BE774" s="286" t="inlineStr">
        <is>
          <t>0</t>
        </is>
      </c>
      <c r="BF774" s="286" t="inlineStr">
        <is>
          <t>0</t>
        </is>
      </c>
      <c r="BG774" s="286" t="inlineStr">
        <is>
          <t>0</t>
        </is>
      </c>
      <c r="BH774" s="297" t="inlineStr">
        <is>
          <t>0</t>
        </is>
      </c>
      <c r="BI774" s="297" t="inlineStr">
        <is>
          <t>0</t>
        </is>
      </c>
      <c r="BJ774" s="297" t="inlineStr">
        <is>
          <t>0</t>
        </is>
      </c>
      <c r="BK774" s="297" t="inlineStr">
        <is>
          <t>0</t>
        </is>
      </c>
      <c r="BL774" s="297" t="inlineStr">
        <is>
          <t>0</t>
        </is>
      </c>
      <c r="BM774" s="297" t="inlineStr">
        <is>
          <t>0</t>
        </is>
      </c>
      <c r="BN774" s="297" t="inlineStr">
        <is>
          <t>0</t>
        </is>
      </c>
      <c r="BO774" s="285" t="inlineStr">
        <is>
          <t>0</t>
        </is>
      </c>
      <c r="BP774" s="297" t="inlineStr">
        <is>
          <t>0</t>
        </is>
      </c>
      <c r="BQ774" s="297" t="inlineStr">
        <is>
          <t>0</t>
        </is>
      </c>
      <c r="BR774" s="297" t="inlineStr">
        <is>
          <t>0</t>
        </is>
      </c>
      <c r="BS774" s="297" t="inlineStr">
        <is>
          <t>0</t>
        </is>
      </c>
      <c r="BT774" s="297" t="inlineStr">
        <is>
          <t>0</t>
        </is>
      </c>
      <c r="BU774" s="297" t="inlineStr">
        <is>
          <t>0</t>
        </is>
      </c>
      <c r="BV774" s="297" t="inlineStr">
        <is>
          <t>0</t>
        </is>
      </c>
      <c r="BW774" s="288" t="inlineStr">
        <is>
          <t>0</t>
        </is>
      </c>
      <c r="BX774" s="276">
        <f>SUM(IF(COUNTIF(#REF!, "*1.*"), 2, 0), IF(COUNTIF(#REF!, "*2.*"), 2, 0), IF(COUNTIF(#REF!, "*3.*"), 2, 0), IF(COUNTIF(#REF!, "*4.*"), 2, 0), IF(COUNTIF(#REF!, "*5.*"), 2, 0), IF(COUNTIF(#REF!, "*6.*"), 2, 0))</f>
        <v/>
      </c>
      <c r="BY774" s="277">
        <f t="array" ref="BY774">SUM(VALUE(AT774),VALUE(AU774),VALUE(AV774),VALUE(AW774),VALUE(AX774),VALUE(AY774),VALUE(AZ774),VALUE(BB774),VALUE(BC774),VALUE(BD774),VALUE(BE774),VALUE(BF774),VALUE(BG774),VALUE(BH774),VALUE(BI774),VALUE(BJ774),VALUE(BK774),VALUE(BL774),VALUE(BM774),VALUE(BN774),VALUE(BO774),VALUE(BP774),VALUE(BQ774),VALUE(BR774),VALUE(BS774),VALUE(BT774),VALUE(BU774),VALUE(BV774),VALUE(BW774))</f>
        <v/>
      </c>
      <c r="BZ774" s="307" t="n"/>
      <c r="CA774" s="307" t="n"/>
      <c r="CB774" s="307" t="n"/>
      <c r="CC774" s="307" t="n"/>
      <c r="CD774" s="307" t="n"/>
      <c r="CE774" s="307" t="n"/>
      <c r="CF774" s="307" t="n"/>
      <c r="CG774" s="307" t="n"/>
      <c r="CH774" s="307" t="n"/>
      <c r="CI774" s="307" t="n"/>
      <c r="CJ774" s="307" t="n"/>
      <c r="CK774" s="307" t="n"/>
      <c r="CL774" s="307" t="n"/>
      <c r="CM774" s="307" t="n"/>
      <c r="CN774" s="307" t="n"/>
      <c r="CO774" s="307" t="n"/>
      <c r="CP774" s="307" t="n"/>
      <c r="CQ774" s="307" t="n"/>
      <c r="CR774" s="279" t="inlineStr"/>
      <c r="CS774" s="280">
        <f>AVERAGE(Value(BY774),value(CR774))</f>
        <v/>
      </c>
      <c r="CT774" s="421">
        <f>(IF(OR(MediaScorecard!BH775="x", MediaScorecard!BI775="x",MediaScorecard!BJ775="x",MediaScorecard!BK775="x",MediaScorecard!BL775="x"),1, 2))</f>
        <v/>
      </c>
      <c r="CU774" s="308" t="n"/>
      <c r="CV774" s="308" t="n"/>
      <c r="CW774" s="308" t="n"/>
      <c r="CX774" s="309" t="n"/>
      <c r="CY774" s="308" t="n"/>
      <c r="CZ774" s="308" t="n"/>
      <c r="DA774" s="308" t="n"/>
    </row>
    <row r="775" ht="21" customHeight="1" s="590">
      <c r="A775" s="421" t="n"/>
      <c r="B775" s="270" t="n"/>
      <c r="C775" s="266" t="n"/>
      <c r="D775" s="267" t="inlineStr"/>
      <c r="E775" s="267" t="inlineStr"/>
      <c r="F775" s="268" t="inlineStr"/>
      <c r="G775" s="421" t="n"/>
      <c r="H775" s="269" t="n"/>
      <c r="I775" s="421" t="n"/>
      <c r="J775" s="421" t="n"/>
      <c r="K775" s="421" t="n"/>
      <c r="L775" s="421" t="n"/>
      <c r="M775" s="421" t="n"/>
      <c r="N775" s="421" t="n"/>
      <c r="O775" s="421" t="n"/>
      <c r="P775" s="421" t="n"/>
      <c r="Q775" s="421" t="n"/>
      <c r="R775" s="270" t="n"/>
      <c r="S775" s="421" t="n"/>
      <c r="T775" s="421" t="n"/>
      <c r="U775" s="421" t="n"/>
      <c r="V775" s="421" t="n"/>
      <c r="W775" s="421" t="n"/>
      <c r="X775" s="421" t="n"/>
      <c r="Y775" s="421" t="n"/>
      <c r="Z775" s="421" t="n"/>
      <c r="AA775" s="421" t="n"/>
      <c r="AB775" s="421" t="n"/>
      <c r="AC775" s="421" t="n"/>
      <c r="AD775" s="421" t="n"/>
      <c r="AE775" s="421" t="n"/>
      <c r="AF775" s="421" t="n"/>
      <c r="AG775" s="421" t="n"/>
      <c r="AH775" s="421" t="n"/>
      <c r="AI775" s="421" t="n"/>
      <c r="AJ775" s="297" t="n"/>
      <c r="AK775" s="297" t="n"/>
      <c r="AL775" s="284" t="n"/>
      <c r="AM775" s="297" t="n"/>
      <c r="AN775" s="285" t="n"/>
      <c r="AO775" s="297" t="n"/>
      <c r="AP775" s="297" t="n"/>
      <c r="AQ775" s="297" t="n"/>
      <c r="AR775" s="297" t="n"/>
      <c r="AS775" s="297" t="n"/>
      <c r="AT775" s="285" t="inlineStr">
        <is>
          <t>0</t>
        </is>
      </c>
      <c r="AU775" s="297" t="inlineStr">
        <is>
          <t>0</t>
        </is>
      </c>
      <c r="AV775" s="297" t="inlineStr">
        <is>
          <t>0</t>
        </is>
      </c>
      <c r="AW775" s="297" t="inlineStr">
        <is>
          <t>0</t>
        </is>
      </c>
      <c r="AX775" s="297" t="inlineStr">
        <is>
          <t>0</t>
        </is>
      </c>
      <c r="AY775" s="286" t="inlineStr">
        <is>
          <t>0</t>
        </is>
      </c>
      <c r="AZ775" s="286" t="inlineStr">
        <is>
          <t>0</t>
        </is>
      </c>
      <c r="BA775" s="287" t="inlineStr">
        <is>
          <t>0</t>
        </is>
      </c>
      <c r="BB775" s="286" t="inlineStr">
        <is>
          <t>0</t>
        </is>
      </c>
      <c r="BC775" s="286" t="inlineStr">
        <is>
          <t>0</t>
        </is>
      </c>
      <c r="BD775" s="286" t="inlineStr">
        <is>
          <t>0</t>
        </is>
      </c>
      <c r="BE775" s="286" t="inlineStr">
        <is>
          <t>0</t>
        </is>
      </c>
      <c r="BF775" s="286" t="inlineStr">
        <is>
          <t>0</t>
        </is>
      </c>
      <c r="BG775" s="286" t="inlineStr">
        <is>
          <t>0</t>
        </is>
      </c>
      <c r="BH775" s="297" t="inlineStr">
        <is>
          <t>0</t>
        </is>
      </c>
      <c r="BI775" s="297" t="inlineStr">
        <is>
          <t>0</t>
        </is>
      </c>
      <c r="BJ775" s="297" t="inlineStr">
        <is>
          <t>0</t>
        </is>
      </c>
      <c r="BK775" s="297" t="inlineStr">
        <is>
          <t>0</t>
        </is>
      </c>
      <c r="BL775" s="297" t="inlineStr">
        <is>
          <t>0</t>
        </is>
      </c>
      <c r="BM775" s="297" t="inlineStr">
        <is>
          <t>0</t>
        </is>
      </c>
      <c r="BN775" s="297" t="inlineStr">
        <is>
          <t>0</t>
        </is>
      </c>
      <c r="BO775" s="285" t="inlineStr">
        <is>
          <t>0</t>
        </is>
      </c>
      <c r="BP775" s="297" t="inlineStr">
        <is>
          <t>0</t>
        </is>
      </c>
      <c r="BQ775" s="297" t="inlineStr">
        <is>
          <t>0</t>
        </is>
      </c>
      <c r="BR775" s="297" t="inlineStr">
        <is>
          <t>0</t>
        </is>
      </c>
      <c r="BS775" s="297" t="inlineStr">
        <is>
          <t>0</t>
        </is>
      </c>
      <c r="BT775" s="297" t="inlineStr">
        <is>
          <t>0</t>
        </is>
      </c>
      <c r="BU775" s="297" t="inlineStr">
        <is>
          <t>0</t>
        </is>
      </c>
      <c r="BV775" s="297" t="inlineStr">
        <is>
          <t>0</t>
        </is>
      </c>
      <c r="BW775" s="288" t="inlineStr">
        <is>
          <t>0</t>
        </is>
      </c>
      <c r="BX775" s="276">
        <f>SUM(IF(COUNTIF(#REF!, "*1.*"), 2, 0), IF(COUNTIF(#REF!, "*2.*"), 2, 0), IF(COUNTIF(#REF!, "*3.*"), 2, 0), IF(COUNTIF(#REF!, "*4.*"), 2, 0), IF(COUNTIF(#REF!, "*5.*"), 2, 0), IF(COUNTIF(#REF!, "*6.*"), 2, 0))</f>
        <v/>
      </c>
      <c r="BY775" s="277">
        <f t="array" ref="BY775">SUM(VALUE(AT775),VALUE(AU775),VALUE(AV775),VALUE(AW775),VALUE(AX775),VALUE(AY775),VALUE(AZ775),VALUE(BB775),VALUE(BC775),VALUE(BD775),VALUE(BE775),VALUE(BF775),VALUE(BG775),VALUE(BH775),VALUE(BI775),VALUE(BJ775),VALUE(BK775),VALUE(BL775),VALUE(BM775),VALUE(BN775),VALUE(BO775),VALUE(BP775),VALUE(BQ775),VALUE(BR775),VALUE(BS775),VALUE(BT775),VALUE(BU775),VALUE(BV775),VALUE(BW775))</f>
        <v/>
      </c>
      <c r="BZ775" s="307" t="n"/>
      <c r="CA775" s="307" t="n"/>
      <c r="CB775" s="307" t="n"/>
      <c r="CC775" s="307" t="n"/>
      <c r="CD775" s="307" t="n"/>
      <c r="CE775" s="307" t="n"/>
      <c r="CF775" s="307" t="n"/>
      <c r="CG775" s="307" t="n"/>
      <c r="CH775" s="307" t="n"/>
      <c r="CI775" s="307" t="n"/>
      <c r="CJ775" s="307" t="n"/>
      <c r="CK775" s="307" t="n"/>
      <c r="CL775" s="307" t="n"/>
      <c r="CM775" s="307" t="n"/>
      <c r="CN775" s="307" t="n"/>
      <c r="CO775" s="307" t="n"/>
      <c r="CP775" s="307" t="n"/>
      <c r="CQ775" s="307" t="n"/>
      <c r="CR775" s="279" t="inlineStr"/>
      <c r="CS775" s="280">
        <f>AVERAGE(Value(BY775),value(CR775))</f>
        <v/>
      </c>
      <c r="CT775" s="421">
        <f>(IF(OR(MediaScorecard!BH776="x", MediaScorecard!BI776="x",MediaScorecard!BJ776="x",MediaScorecard!BK776="x",MediaScorecard!BL776="x"),1, 2))</f>
        <v/>
      </c>
      <c r="CU775" s="308" t="n"/>
      <c r="CV775" s="308" t="n"/>
      <c r="CW775" s="308" t="n"/>
      <c r="CX775" s="309" t="n"/>
      <c r="CY775" s="308" t="n"/>
      <c r="CZ775" s="308" t="n"/>
      <c r="DA775" s="308" t="n"/>
    </row>
    <row r="776" ht="21" customHeight="1" s="590">
      <c r="A776" s="421" t="n"/>
      <c r="B776" s="270" t="n"/>
      <c r="C776" s="266" t="n"/>
      <c r="D776" s="267" t="inlineStr"/>
      <c r="E776" s="267" t="inlineStr"/>
      <c r="F776" s="268" t="inlineStr"/>
      <c r="G776" s="421" t="n"/>
      <c r="H776" s="269" t="n"/>
      <c r="I776" s="421" t="n"/>
      <c r="J776" s="421" t="n"/>
      <c r="K776" s="421" t="n"/>
      <c r="L776" s="421" t="n"/>
      <c r="M776" s="421" t="n"/>
      <c r="N776" s="421" t="n"/>
      <c r="O776" s="421" t="n"/>
      <c r="P776" s="421" t="n"/>
      <c r="Q776" s="421" t="n"/>
      <c r="R776" s="270" t="n"/>
      <c r="S776" s="421" t="n"/>
      <c r="T776" s="421" t="n"/>
      <c r="U776" s="421" t="n"/>
      <c r="V776" s="421" t="n"/>
      <c r="W776" s="421" t="n"/>
      <c r="X776" s="551" t="n"/>
      <c r="Y776" s="551" t="n"/>
      <c r="Z776" s="551" t="n"/>
      <c r="AA776" s="551" t="n"/>
      <c r="AB776" s="421" t="n"/>
      <c r="AC776" s="421" t="n"/>
      <c r="AD776" s="421" t="n"/>
      <c r="AE776" s="421" t="n"/>
      <c r="AF776" s="421" t="n"/>
      <c r="AG776" s="421" t="n"/>
      <c r="AH776" s="421" t="n"/>
      <c r="AI776" s="421" t="n"/>
      <c r="AJ776" s="297" t="n"/>
      <c r="AK776" s="297" t="n"/>
      <c r="AL776" s="284" t="n"/>
      <c r="AM776" s="297" t="n"/>
      <c r="AN776" s="285" t="n"/>
      <c r="AO776" s="297" t="n"/>
      <c r="AP776" s="297" t="n"/>
      <c r="AQ776" s="297" t="n"/>
      <c r="AR776" s="297" t="n"/>
      <c r="AS776" s="297" t="n"/>
      <c r="AT776" s="285" t="inlineStr">
        <is>
          <t>0</t>
        </is>
      </c>
      <c r="AU776" s="297" t="inlineStr">
        <is>
          <t>0</t>
        </is>
      </c>
      <c r="AV776" s="297" t="inlineStr">
        <is>
          <t>0</t>
        </is>
      </c>
      <c r="AW776" s="297" t="inlineStr">
        <is>
          <t>0</t>
        </is>
      </c>
      <c r="AX776" s="297" t="inlineStr">
        <is>
          <t>0</t>
        </is>
      </c>
      <c r="AY776" s="286" t="inlineStr">
        <is>
          <t>0</t>
        </is>
      </c>
      <c r="AZ776" s="286" t="inlineStr">
        <is>
          <t>0</t>
        </is>
      </c>
      <c r="BA776" s="287" t="inlineStr">
        <is>
          <t>0</t>
        </is>
      </c>
      <c r="BB776" s="286" t="inlineStr">
        <is>
          <t>0</t>
        </is>
      </c>
      <c r="BC776" s="286" t="inlineStr">
        <is>
          <t>0</t>
        </is>
      </c>
      <c r="BD776" s="286" t="inlineStr">
        <is>
          <t>0</t>
        </is>
      </c>
      <c r="BE776" s="286" t="inlineStr">
        <is>
          <t>0</t>
        </is>
      </c>
      <c r="BF776" s="286" t="inlineStr">
        <is>
          <t>0</t>
        </is>
      </c>
      <c r="BG776" s="286" t="inlineStr">
        <is>
          <t>0</t>
        </is>
      </c>
      <c r="BH776" s="297" t="inlineStr">
        <is>
          <t>0</t>
        </is>
      </c>
      <c r="BI776" s="297" t="inlineStr">
        <is>
          <t>0</t>
        </is>
      </c>
      <c r="BJ776" s="297" t="inlineStr">
        <is>
          <t>0</t>
        </is>
      </c>
      <c r="BK776" s="297" t="inlineStr">
        <is>
          <t>0</t>
        </is>
      </c>
      <c r="BL776" s="297" t="inlineStr">
        <is>
          <t>0</t>
        </is>
      </c>
      <c r="BM776" s="297" t="inlineStr">
        <is>
          <t>0</t>
        </is>
      </c>
      <c r="BN776" s="297" t="inlineStr">
        <is>
          <t>0</t>
        </is>
      </c>
      <c r="BO776" s="285" t="inlineStr">
        <is>
          <t>0</t>
        </is>
      </c>
      <c r="BP776" s="297" t="inlineStr">
        <is>
          <t>0</t>
        </is>
      </c>
      <c r="BQ776" s="297" t="inlineStr">
        <is>
          <t>0</t>
        </is>
      </c>
      <c r="BR776" s="297" t="inlineStr">
        <is>
          <t>0</t>
        </is>
      </c>
      <c r="BS776" s="297" t="inlineStr">
        <is>
          <t>0</t>
        </is>
      </c>
      <c r="BT776" s="297" t="inlineStr">
        <is>
          <t>0</t>
        </is>
      </c>
      <c r="BU776" s="297" t="inlineStr">
        <is>
          <t>0</t>
        </is>
      </c>
      <c r="BV776" s="297" t="inlineStr">
        <is>
          <t>0</t>
        </is>
      </c>
      <c r="BW776" s="288" t="inlineStr">
        <is>
          <t>0</t>
        </is>
      </c>
      <c r="BX776" s="276">
        <f>SUM(IF(COUNTIF(#REF!, "*1.*"), 2, 0), IF(COUNTIF(#REF!, "*2.*"), 2, 0), IF(COUNTIF(#REF!, "*3.*"), 2, 0), IF(COUNTIF(#REF!, "*4.*"), 2, 0), IF(COUNTIF(#REF!, "*5.*"), 2, 0), IF(COUNTIF(#REF!, "*6.*"), 2, 0))</f>
        <v/>
      </c>
      <c r="BY776" s="277">
        <f t="array" ref="BY776">SUM(VALUE(AT776),VALUE(AU776),VALUE(AV776),VALUE(AW776),VALUE(AX776),VALUE(AY776),VALUE(AZ776),VALUE(BB776),VALUE(BC776),VALUE(BD776),VALUE(BE776),VALUE(BF776),VALUE(BG776),VALUE(BH776),VALUE(BI776),VALUE(BJ776),VALUE(BK776),VALUE(BL776),VALUE(BM776),VALUE(BN776),VALUE(BO776),VALUE(BP776),VALUE(BQ776),VALUE(BR776),VALUE(BS776),VALUE(BT776),VALUE(BU776),VALUE(BV776),VALUE(BW776))</f>
        <v/>
      </c>
      <c r="BZ776" s="307" t="n"/>
      <c r="CA776" s="307" t="n"/>
      <c r="CB776" s="307" t="n"/>
      <c r="CC776" s="307" t="n"/>
      <c r="CD776" s="307" t="n"/>
      <c r="CE776" s="307" t="n"/>
      <c r="CF776" s="307" t="n"/>
      <c r="CG776" s="307" t="n"/>
      <c r="CH776" s="307" t="n"/>
      <c r="CI776" s="307" t="n"/>
      <c r="CJ776" s="307" t="n"/>
      <c r="CK776" s="307" t="n"/>
      <c r="CL776" s="307" t="n"/>
      <c r="CM776" s="307" t="n"/>
      <c r="CN776" s="307" t="n"/>
      <c r="CO776" s="307" t="n"/>
      <c r="CP776" s="307" t="n"/>
      <c r="CQ776" s="307" t="n"/>
      <c r="CR776" s="279" t="inlineStr"/>
      <c r="CS776" s="280">
        <f>AVERAGE(Value(BY776),value(CR776))</f>
        <v/>
      </c>
      <c r="CT776" s="421">
        <f>(IF(OR(MediaScorecard!BH777="x", MediaScorecard!BI777="x",MediaScorecard!BJ777="x",MediaScorecard!BK777="x",MediaScorecard!BL777="x"),1, 2))</f>
        <v/>
      </c>
      <c r="CU776" s="308" t="n"/>
      <c r="CV776" s="308" t="n"/>
      <c r="CW776" s="308" t="n"/>
      <c r="CX776" s="309" t="n"/>
      <c r="CY776" s="308" t="n"/>
      <c r="CZ776" s="308" t="n"/>
      <c r="DA776" s="308" t="n"/>
    </row>
    <row r="777" ht="21" customHeight="1" s="590">
      <c r="A777" s="421" t="n"/>
      <c r="B777" s="270" t="n"/>
      <c r="C777" s="266" t="n"/>
      <c r="D777" s="267" t="inlineStr"/>
      <c r="E777" s="267" t="inlineStr"/>
      <c r="F777" s="268" t="inlineStr"/>
      <c r="G777" s="421" t="n"/>
      <c r="H777" s="269" t="n"/>
      <c r="I777" s="421" t="n"/>
      <c r="J777" s="421" t="n"/>
      <c r="K777" s="421" t="n"/>
      <c r="L777" s="421" t="n"/>
      <c r="M777" s="421" t="n"/>
      <c r="N777" s="421" t="n"/>
      <c r="O777" s="421" t="n"/>
      <c r="P777" s="421" t="n"/>
      <c r="Q777" s="421" t="n"/>
      <c r="R777" s="270" t="n"/>
      <c r="S777" s="421" t="n"/>
      <c r="T777" s="421" t="n"/>
      <c r="U777" s="421" t="n"/>
      <c r="V777" s="421" t="n"/>
      <c r="W777" s="421" t="n"/>
      <c r="X777" s="421" t="n"/>
      <c r="Y777" s="421" t="n"/>
      <c r="Z777" s="421" t="n"/>
      <c r="AA777" s="421" t="n"/>
      <c r="AB777" s="421" t="n"/>
      <c r="AC777" s="421" t="n"/>
      <c r="AD777" s="421" t="n"/>
      <c r="AE777" s="421" t="n"/>
      <c r="AF777" s="421" t="n"/>
      <c r="AG777" s="421" t="n"/>
      <c r="AH777" s="421" t="n"/>
      <c r="AI777" s="421" t="n"/>
      <c r="AJ777" s="297" t="n"/>
      <c r="AK777" s="297" t="n"/>
      <c r="AL777" s="284" t="n"/>
      <c r="AM777" s="297" t="n"/>
      <c r="AN777" s="285" t="n"/>
      <c r="AO777" s="297" t="n"/>
      <c r="AP777" s="297" t="n"/>
      <c r="AQ777" s="297" t="n"/>
      <c r="AR777" s="297" t="n"/>
      <c r="AS777" s="297" t="n"/>
      <c r="AT777" s="285" t="inlineStr">
        <is>
          <t>0</t>
        </is>
      </c>
      <c r="AU777" s="297" t="inlineStr">
        <is>
          <t>0</t>
        </is>
      </c>
      <c r="AV777" s="297" t="inlineStr">
        <is>
          <t>0</t>
        </is>
      </c>
      <c r="AW777" s="297" t="inlineStr">
        <is>
          <t>0</t>
        </is>
      </c>
      <c r="AX777" s="297" t="inlineStr">
        <is>
          <t>0</t>
        </is>
      </c>
      <c r="AY777" s="286" t="inlineStr">
        <is>
          <t>0</t>
        </is>
      </c>
      <c r="AZ777" s="286" t="inlineStr">
        <is>
          <t>0</t>
        </is>
      </c>
      <c r="BA777" s="287" t="inlineStr">
        <is>
          <t>0</t>
        </is>
      </c>
      <c r="BB777" s="286" t="inlineStr">
        <is>
          <t>0</t>
        </is>
      </c>
      <c r="BC777" s="286" t="inlineStr">
        <is>
          <t>0</t>
        </is>
      </c>
      <c r="BD777" s="286" t="inlineStr">
        <is>
          <t>0</t>
        </is>
      </c>
      <c r="BE777" s="286" t="inlineStr">
        <is>
          <t>0</t>
        </is>
      </c>
      <c r="BF777" s="286" t="inlineStr">
        <is>
          <t>0</t>
        </is>
      </c>
      <c r="BG777" s="286" t="inlineStr">
        <is>
          <t>0</t>
        </is>
      </c>
      <c r="BH777" s="297" t="inlineStr">
        <is>
          <t>0</t>
        </is>
      </c>
      <c r="BI777" s="297" t="inlineStr">
        <is>
          <t>0</t>
        </is>
      </c>
      <c r="BJ777" s="297" t="inlineStr">
        <is>
          <t>0</t>
        </is>
      </c>
      <c r="BK777" s="297" t="inlineStr">
        <is>
          <t>0</t>
        </is>
      </c>
      <c r="BL777" s="297" t="inlineStr">
        <is>
          <t>0</t>
        </is>
      </c>
      <c r="BM777" s="297" t="inlineStr">
        <is>
          <t>0</t>
        </is>
      </c>
      <c r="BN777" s="297" t="inlineStr">
        <is>
          <t>0</t>
        </is>
      </c>
      <c r="BO777" s="285" t="inlineStr">
        <is>
          <t>0</t>
        </is>
      </c>
      <c r="BP777" s="297" t="inlineStr">
        <is>
          <t>0</t>
        </is>
      </c>
      <c r="BQ777" s="297" t="inlineStr">
        <is>
          <t>0</t>
        </is>
      </c>
      <c r="BR777" s="297" t="inlineStr">
        <is>
          <t>0</t>
        </is>
      </c>
      <c r="BS777" s="297" t="inlineStr">
        <is>
          <t>0</t>
        </is>
      </c>
      <c r="BT777" s="297" t="inlineStr">
        <is>
          <t>0</t>
        </is>
      </c>
      <c r="BU777" s="297" t="inlineStr">
        <is>
          <t>0</t>
        </is>
      </c>
      <c r="BV777" s="297" t="inlineStr">
        <is>
          <t>0</t>
        </is>
      </c>
      <c r="BW777" s="288" t="inlineStr">
        <is>
          <t>0</t>
        </is>
      </c>
      <c r="BX777" s="276">
        <f>SUM(IF(COUNTIF(#REF!, "*1.*"), 2, 0), IF(COUNTIF(#REF!, "*2.*"), 2, 0), IF(COUNTIF(#REF!, "*3.*"), 2, 0), IF(COUNTIF(#REF!, "*4.*"), 2, 0), IF(COUNTIF(#REF!, "*5.*"), 2, 0), IF(COUNTIF(#REF!, "*6.*"), 2, 0))</f>
        <v/>
      </c>
      <c r="BY777" s="277">
        <f t="array" ref="BY777">SUM(VALUE(AT777),VALUE(AU777),VALUE(AV777),VALUE(AW777),VALUE(AX777),VALUE(AY777),VALUE(AZ777),VALUE(BB777),VALUE(BC777),VALUE(BD777),VALUE(BE777),VALUE(BF777),VALUE(BG777),VALUE(BH777),VALUE(BI777),VALUE(BJ777),VALUE(BK777),VALUE(BL777),VALUE(BM777),VALUE(BN777),VALUE(BO777),VALUE(BP777),VALUE(BQ777),VALUE(BR777),VALUE(BS777),VALUE(BT777),VALUE(BU777),VALUE(BV777),VALUE(BW777))</f>
        <v/>
      </c>
      <c r="BZ777" s="307" t="n"/>
      <c r="CA777" s="307" t="n"/>
      <c r="CB777" s="307" t="n"/>
      <c r="CC777" s="307" t="n"/>
      <c r="CD777" s="307" t="n"/>
      <c r="CE777" s="307" t="n"/>
      <c r="CF777" s="307" t="n"/>
      <c r="CG777" s="307" t="n"/>
      <c r="CH777" s="307" t="n"/>
      <c r="CI777" s="307" t="n"/>
      <c r="CJ777" s="307" t="n"/>
      <c r="CK777" s="307" t="n"/>
      <c r="CL777" s="307" t="n"/>
      <c r="CM777" s="307" t="n"/>
      <c r="CN777" s="307" t="n"/>
      <c r="CO777" s="307" t="n"/>
      <c r="CP777" s="307" t="n"/>
      <c r="CQ777" s="307" t="n"/>
      <c r="CR777" s="279" t="inlineStr"/>
      <c r="CS777" s="280">
        <f>AVERAGE(Value(BY777),value(CR777))</f>
        <v/>
      </c>
      <c r="CT777" s="421">
        <f>(IF(OR(MediaScorecard!BH778="x", MediaScorecard!BI778="x",MediaScorecard!BJ778="x",MediaScorecard!BK778="x",MediaScorecard!BL778="x"),1, 2))</f>
        <v/>
      </c>
      <c r="CU777" s="308" t="n"/>
      <c r="CV777" s="308" t="n"/>
      <c r="CW777" s="308" t="n"/>
      <c r="CX777" s="309" t="n"/>
      <c r="CY777" s="308" t="n"/>
      <c r="CZ777" s="308" t="n"/>
      <c r="DA777" s="308" t="n"/>
    </row>
    <row r="778" ht="21" customHeight="1" s="590">
      <c r="A778" s="421" t="n"/>
      <c r="B778" s="270" t="n"/>
      <c r="C778" s="266" t="n"/>
      <c r="D778" s="267" t="inlineStr"/>
      <c r="E778" s="267" t="inlineStr"/>
      <c r="F778" s="268" t="inlineStr"/>
      <c r="G778" s="421" t="n"/>
      <c r="H778" s="269" t="n"/>
      <c r="I778" s="421" t="n"/>
      <c r="J778" s="421" t="n"/>
      <c r="K778" s="421" t="n"/>
      <c r="L778" s="421" t="n"/>
      <c r="M778" s="421" t="n"/>
      <c r="N778" s="421" t="n"/>
      <c r="O778" s="421" t="n"/>
      <c r="P778" s="421" t="n"/>
      <c r="Q778" s="421" t="n"/>
      <c r="R778" s="270" t="n"/>
      <c r="S778" s="421" t="n"/>
      <c r="T778" s="421" t="n"/>
      <c r="U778" s="421" t="n"/>
      <c r="V778" s="421" t="n"/>
      <c r="W778" s="421" t="n"/>
      <c r="X778" s="421" t="n"/>
      <c r="Y778" s="421" t="n"/>
      <c r="Z778" s="421" t="n"/>
      <c r="AA778" s="421" t="n"/>
      <c r="AB778" s="421" t="n"/>
      <c r="AC778" s="421" t="n"/>
      <c r="AD778" s="421" t="n"/>
      <c r="AE778" s="421" t="n"/>
      <c r="AF778" s="421" t="n"/>
      <c r="AG778" s="421" t="n"/>
      <c r="AH778" s="421" t="n"/>
      <c r="AI778" s="421" t="n"/>
      <c r="AJ778" s="297" t="n"/>
      <c r="AK778" s="297" t="n"/>
      <c r="AL778" s="284" t="n"/>
      <c r="AM778" s="297" t="n"/>
      <c r="AN778" s="285" t="n"/>
      <c r="AO778" s="297" t="n"/>
      <c r="AP778" s="297" t="n"/>
      <c r="AQ778" s="297" t="n"/>
      <c r="AR778" s="297" t="n"/>
      <c r="AS778" s="297" t="n"/>
      <c r="AT778" s="285" t="inlineStr">
        <is>
          <t>0</t>
        </is>
      </c>
      <c r="AU778" s="297" t="inlineStr">
        <is>
          <t>0</t>
        </is>
      </c>
      <c r="AV778" s="297" t="inlineStr">
        <is>
          <t>0</t>
        </is>
      </c>
      <c r="AW778" s="297" t="inlineStr">
        <is>
          <t>0</t>
        </is>
      </c>
      <c r="AX778" s="297" t="inlineStr">
        <is>
          <t>0</t>
        </is>
      </c>
      <c r="AY778" s="286" t="inlineStr">
        <is>
          <t>0</t>
        </is>
      </c>
      <c r="AZ778" s="286" t="inlineStr">
        <is>
          <t>0</t>
        </is>
      </c>
      <c r="BA778" s="287" t="inlineStr">
        <is>
          <t>0</t>
        </is>
      </c>
      <c r="BB778" s="286" t="inlineStr">
        <is>
          <t>0</t>
        </is>
      </c>
      <c r="BC778" s="286" t="inlineStr">
        <is>
          <t>0</t>
        </is>
      </c>
      <c r="BD778" s="286" t="inlineStr">
        <is>
          <t>0</t>
        </is>
      </c>
      <c r="BE778" s="286" t="inlineStr">
        <is>
          <t>0</t>
        </is>
      </c>
      <c r="BF778" s="286" t="inlineStr">
        <is>
          <t>0</t>
        </is>
      </c>
      <c r="BG778" s="286" t="inlineStr">
        <is>
          <t>0</t>
        </is>
      </c>
      <c r="BH778" s="297" t="inlineStr">
        <is>
          <t>0</t>
        </is>
      </c>
      <c r="BI778" s="297" t="inlineStr">
        <is>
          <t>0</t>
        </is>
      </c>
      <c r="BJ778" s="297" t="inlineStr">
        <is>
          <t>0</t>
        </is>
      </c>
      <c r="BK778" s="297" t="inlineStr">
        <is>
          <t>0</t>
        </is>
      </c>
      <c r="BL778" s="297" t="inlineStr">
        <is>
          <t>0</t>
        </is>
      </c>
      <c r="BM778" s="297" t="inlineStr">
        <is>
          <t>0</t>
        </is>
      </c>
      <c r="BN778" s="297" t="inlineStr">
        <is>
          <t>0</t>
        </is>
      </c>
      <c r="BO778" s="285" t="inlineStr">
        <is>
          <t>0</t>
        </is>
      </c>
      <c r="BP778" s="297" t="inlineStr">
        <is>
          <t>0</t>
        </is>
      </c>
      <c r="BQ778" s="297" t="inlineStr">
        <is>
          <t>0</t>
        </is>
      </c>
      <c r="BR778" s="297" t="inlineStr">
        <is>
          <t>0</t>
        </is>
      </c>
      <c r="BS778" s="297" t="inlineStr">
        <is>
          <t>0</t>
        </is>
      </c>
      <c r="BT778" s="297" t="inlineStr">
        <is>
          <t>0</t>
        </is>
      </c>
      <c r="BU778" s="297" t="inlineStr">
        <is>
          <t>0</t>
        </is>
      </c>
      <c r="BV778" s="297" t="inlineStr">
        <is>
          <t>0</t>
        </is>
      </c>
      <c r="BW778" s="288" t="inlineStr">
        <is>
          <t>0</t>
        </is>
      </c>
      <c r="BX778" s="276">
        <f>SUM(IF(COUNTIF(#REF!, "*1.*"), 2, 0), IF(COUNTIF(#REF!, "*2.*"), 2, 0), IF(COUNTIF(#REF!, "*3.*"), 2, 0), IF(COUNTIF(#REF!, "*4.*"), 2, 0), IF(COUNTIF(#REF!, "*5.*"), 2, 0), IF(COUNTIF(#REF!, "*6.*"), 2, 0))</f>
        <v/>
      </c>
      <c r="BY778" s="277">
        <f t="array" ref="BY778">SUM(VALUE(AT778),VALUE(AU778),VALUE(AV778),VALUE(AW778),VALUE(AX778),VALUE(AY778),VALUE(AZ778),VALUE(BB778),VALUE(BC778),VALUE(BD778),VALUE(BE778),VALUE(BF778),VALUE(BG778),VALUE(BH778),VALUE(BI778),VALUE(BJ778),VALUE(BK778),VALUE(BL778),VALUE(BM778),VALUE(BN778),VALUE(BO778),VALUE(BP778),VALUE(BQ778),VALUE(BR778),VALUE(BS778),VALUE(BT778),VALUE(BU778),VALUE(BV778),VALUE(BW778))</f>
        <v/>
      </c>
      <c r="BZ778" s="307" t="n"/>
      <c r="CA778" s="307" t="n"/>
      <c r="CB778" s="307" t="n"/>
      <c r="CC778" s="307" t="n"/>
      <c r="CD778" s="307" t="n"/>
      <c r="CE778" s="307" t="n"/>
      <c r="CF778" s="307" t="n"/>
      <c r="CG778" s="307" t="n"/>
      <c r="CH778" s="307" t="n"/>
      <c r="CI778" s="307" t="n"/>
      <c r="CJ778" s="307" t="n"/>
      <c r="CK778" s="307" t="n"/>
      <c r="CL778" s="307" t="n"/>
      <c r="CM778" s="307" t="n"/>
      <c r="CN778" s="307" t="n"/>
      <c r="CO778" s="307" t="n"/>
      <c r="CP778" s="307" t="n"/>
      <c r="CQ778" s="307" t="n"/>
      <c r="CR778" s="279" t="inlineStr"/>
      <c r="CS778" s="280">
        <f>AVERAGE(Value(BY778),value(CR778))</f>
        <v/>
      </c>
      <c r="CT778" s="421">
        <f>(IF(OR(MediaScorecard!BH779="x", MediaScorecard!BI779="x",MediaScorecard!BJ779="x",MediaScorecard!BK779="x",MediaScorecard!BL779="x"),1, 2))</f>
        <v/>
      </c>
      <c r="CU778" s="308" t="n"/>
      <c r="CV778" s="308" t="n"/>
      <c r="CW778" s="308" t="n"/>
      <c r="CX778" s="309" t="n"/>
      <c r="CY778" s="308" t="n"/>
      <c r="CZ778" s="308" t="n"/>
      <c r="DA778" s="308" t="n"/>
    </row>
    <row r="779" ht="21" customHeight="1" s="590">
      <c r="A779" s="421" t="n"/>
      <c r="B779" s="270" t="n"/>
      <c r="C779" s="266" t="n"/>
      <c r="D779" s="267" t="inlineStr"/>
      <c r="E779" s="267" t="inlineStr"/>
      <c r="F779" s="268" t="inlineStr"/>
      <c r="G779" s="421" t="n"/>
      <c r="H779" s="269" t="n"/>
      <c r="I779" s="421" t="n"/>
      <c r="J779" s="421" t="n"/>
      <c r="K779" s="421" t="n"/>
      <c r="L779" s="421" t="n"/>
      <c r="M779" s="421" t="n"/>
      <c r="N779" s="421" t="n"/>
      <c r="O779" s="421" t="n"/>
      <c r="P779" s="421" t="n"/>
      <c r="Q779" s="421" t="n"/>
      <c r="R779" s="270" t="n"/>
      <c r="S779" s="421" t="n"/>
      <c r="T779" s="421" t="n"/>
      <c r="U779" s="421" t="n"/>
      <c r="V779" s="421" t="n"/>
      <c r="W779" s="421" t="n"/>
      <c r="X779" s="421" t="n"/>
      <c r="Y779" s="421" t="n"/>
      <c r="Z779" s="421" t="n"/>
      <c r="AA779" s="421" t="n"/>
      <c r="AB779" s="421" t="n"/>
      <c r="AC779" s="421" t="n"/>
      <c r="AD779" s="421" t="n"/>
      <c r="AE779" s="421" t="n"/>
      <c r="AF779" s="421" t="n"/>
      <c r="AG779" s="421" t="n"/>
      <c r="AH779" s="421" t="n"/>
      <c r="AI779" s="421" t="n"/>
      <c r="AJ779" s="297" t="n"/>
      <c r="AK779" s="297" t="n"/>
      <c r="AL779" s="284" t="n"/>
      <c r="AM779" s="297" t="n"/>
      <c r="AN779" s="285" t="n"/>
      <c r="AO779" s="297" t="n"/>
      <c r="AP779" s="297" t="n"/>
      <c r="AQ779" s="297" t="n"/>
      <c r="AR779" s="297" t="n"/>
      <c r="AS779" s="297" t="n"/>
      <c r="AT779" s="285" t="inlineStr">
        <is>
          <t>0</t>
        </is>
      </c>
      <c r="AU779" s="297" t="inlineStr">
        <is>
          <t>0</t>
        </is>
      </c>
      <c r="AV779" s="297" t="inlineStr">
        <is>
          <t>0</t>
        </is>
      </c>
      <c r="AW779" s="297" t="inlineStr">
        <is>
          <t>0</t>
        </is>
      </c>
      <c r="AX779" s="297" t="inlineStr">
        <is>
          <t>0</t>
        </is>
      </c>
      <c r="AY779" s="286" t="inlineStr">
        <is>
          <t>0</t>
        </is>
      </c>
      <c r="AZ779" s="286" t="inlineStr">
        <is>
          <t>0</t>
        </is>
      </c>
      <c r="BA779" s="287" t="inlineStr">
        <is>
          <t>0</t>
        </is>
      </c>
      <c r="BB779" s="286" t="inlineStr">
        <is>
          <t>0</t>
        </is>
      </c>
      <c r="BC779" s="286" t="inlineStr">
        <is>
          <t>0</t>
        </is>
      </c>
      <c r="BD779" s="286" t="inlineStr">
        <is>
          <t>0</t>
        </is>
      </c>
      <c r="BE779" s="286" t="inlineStr">
        <is>
          <t>0</t>
        </is>
      </c>
      <c r="BF779" s="286" t="inlineStr">
        <is>
          <t>0</t>
        </is>
      </c>
      <c r="BG779" s="286" t="inlineStr">
        <is>
          <t>0</t>
        </is>
      </c>
      <c r="BH779" s="297" t="inlineStr">
        <is>
          <t>0</t>
        </is>
      </c>
      <c r="BI779" s="297" t="inlineStr">
        <is>
          <t>0</t>
        </is>
      </c>
      <c r="BJ779" s="297" t="inlineStr">
        <is>
          <t>0</t>
        </is>
      </c>
      <c r="BK779" s="297" t="inlineStr">
        <is>
          <t>0</t>
        </is>
      </c>
      <c r="BL779" s="297" t="inlineStr">
        <is>
          <t>0</t>
        </is>
      </c>
      <c r="BM779" s="297" t="inlineStr">
        <is>
          <t>0</t>
        </is>
      </c>
      <c r="BN779" s="297" t="inlineStr">
        <is>
          <t>0</t>
        </is>
      </c>
      <c r="BO779" s="285" t="inlineStr">
        <is>
          <t>0</t>
        </is>
      </c>
      <c r="BP779" s="297" t="inlineStr">
        <is>
          <t>0</t>
        </is>
      </c>
      <c r="BQ779" s="297" t="inlineStr">
        <is>
          <t>0</t>
        </is>
      </c>
      <c r="BR779" s="297" t="inlineStr">
        <is>
          <t>0</t>
        </is>
      </c>
      <c r="BS779" s="297" t="inlineStr">
        <is>
          <t>0</t>
        </is>
      </c>
      <c r="BT779" s="297" t="inlineStr">
        <is>
          <t>0</t>
        </is>
      </c>
      <c r="BU779" s="297" t="inlineStr">
        <is>
          <t>0</t>
        </is>
      </c>
      <c r="BV779" s="297" t="inlineStr">
        <is>
          <t>0</t>
        </is>
      </c>
      <c r="BW779" s="288" t="inlineStr">
        <is>
          <t>0</t>
        </is>
      </c>
      <c r="BX779" s="276">
        <f>SUM(IF(COUNTIF(#REF!, "*1.*"), 2, 0), IF(COUNTIF(#REF!, "*2.*"), 2, 0), IF(COUNTIF(#REF!, "*3.*"), 2, 0), IF(COUNTIF(#REF!, "*4.*"), 2, 0), IF(COUNTIF(#REF!, "*5.*"), 2, 0), IF(COUNTIF(#REF!, "*6.*"), 2, 0))</f>
        <v/>
      </c>
      <c r="BY779" s="277">
        <f t="array" ref="BY779">SUM(VALUE(AT779),VALUE(AU779),VALUE(AV779),VALUE(AW779),VALUE(AX779),VALUE(AY779),VALUE(AZ779),VALUE(BB779),VALUE(BC779),VALUE(BD779),VALUE(BE779),VALUE(BF779),VALUE(BG779),VALUE(BH779),VALUE(BI779),VALUE(BJ779),VALUE(BK779),VALUE(BL779),VALUE(BM779),VALUE(BN779),VALUE(BO779),VALUE(BP779),VALUE(BQ779),VALUE(BR779),VALUE(BS779),VALUE(BT779),VALUE(BU779),VALUE(BV779),VALUE(BW779))</f>
        <v/>
      </c>
      <c r="BZ779" s="307" t="n"/>
      <c r="CA779" s="307" t="n"/>
      <c r="CB779" s="307" t="n"/>
      <c r="CC779" s="307" t="n"/>
      <c r="CD779" s="307" t="n"/>
      <c r="CE779" s="307" t="n"/>
      <c r="CF779" s="307" t="n"/>
      <c r="CG779" s="307" t="n"/>
      <c r="CH779" s="307" t="n"/>
      <c r="CI779" s="307" t="n"/>
      <c r="CJ779" s="307" t="n"/>
      <c r="CK779" s="307" t="n"/>
      <c r="CL779" s="307" t="n"/>
      <c r="CM779" s="307" t="n"/>
      <c r="CN779" s="307" t="n"/>
      <c r="CO779" s="307" t="n"/>
      <c r="CP779" s="307" t="n"/>
      <c r="CQ779" s="307" t="n"/>
      <c r="CR779" s="279" t="inlineStr"/>
      <c r="CS779" s="280">
        <f>AVERAGE(Value(BY779),value(CR779))</f>
        <v/>
      </c>
      <c r="CT779" s="421">
        <f>(IF(OR(MediaScorecard!BH780="x", MediaScorecard!BI780="x",MediaScorecard!BJ780="x",MediaScorecard!BK780="x",MediaScorecard!BL780="x"),1, 2))</f>
        <v/>
      </c>
      <c r="CU779" s="308" t="n"/>
      <c r="CV779" s="308" t="n"/>
      <c r="CW779" s="308" t="n"/>
      <c r="CX779" s="309" t="n"/>
      <c r="CY779" s="308" t="n"/>
      <c r="CZ779" s="308" t="n"/>
      <c r="DA779" s="308" t="n"/>
    </row>
    <row r="780" ht="21" customHeight="1" s="590">
      <c r="A780" s="421" t="n"/>
      <c r="B780" s="270" t="n"/>
      <c r="C780" s="266" t="n"/>
      <c r="D780" s="267" t="inlineStr"/>
      <c r="E780" s="267" t="inlineStr"/>
      <c r="F780" s="268" t="inlineStr"/>
      <c r="G780" s="421" t="n"/>
      <c r="H780" s="269" t="n"/>
      <c r="I780" s="421" t="n"/>
      <c r="J780" s="421" t="n"/>
      <c r="K780" s="421" t="n"/>
      <c r="L780" s="421" t="n"/>
      <c r="M780" s="421" t="n"/>
      <c r="N780" s="421" t="n"/>
      <c r="O780" s="421" t="n"/>
      <c r="P780" s="421" t="n"/>
      <c r="Q780" s="421" t="n"/>
      <c r="R780" s="270" t="n"/>
      <c r="S780" s="421" t="n"/>
      <c r="T780" s="421" t="n"/>
      <c r="U780" s="421" t="n"/>
      <c r="V780" s="421" t="n"/>
      <c r="W780" s="421" t="n"/>
      <c r="X780" s="421" t="n"/>
      <c r="Y780" s="421" t="n"/>
      <c r="Z780" s="421" t="n"/>
      <c r="AA780" s="421" t="n"/>
      <c r="AB780" s="421" t="n"/>
      <c r="AC780" s="421" t="n"/>
      <c r="AD780" s="421" t="n"/>
      <c r="AE780" s="421" t="n"/>
      <c r="AF780" s="421" t="n"/>
      <c r="AG780" s="421" t="n"/>
      <c r="AH780" s="421" t="n"/>
      <c r="AI780" s="421" t="n"/>
      <c r="AJ780" s="297" t="n"/>
      <c r="AK780" s="297" t="n"/>
      <c r="AL780" s="284" t="n"/>
      <c r="AM780" s="297" t="n"/>
      <c r="AN780" s="285" t="n"/>
      <c r="AO780" s="297" t="n"/>
      <c r="AP780" s="297" t="n"/>
      <c r="AQ780" s="297" t="n"/>
      <c r="AR780" s="297" t="n"/>
      <c r="AS780" s="297" t="n"/>
      <c r="AT780" s="285" t="inlineStr">
        <is>
          <t>0</t>
        </is>
      </c>
      <c r="AU780" s="297" t="inlineStr">
        <is>
          <t>0</t>
        </is>
      </c>
      <c r="AV780" s="297" t="inlineStr">
        <is>
          <t>0</t>
        </is>
      </c>
      <c r="AW780" s="297" t="inlineStr">
        <is>
          <t>0</t>
        </is>
      </c>
      <c r="AX780" s="297" t="inlineStr">
        <is>
          <t>0</t>
        </is>
      </c>
      <c r="AY780" s="286" t="inlineStr">
        <is>
          <t>0</t>
        </is>
      </c>
      <c r="AZ780" s="286" t="inlineStr">
        <is>
          <t>0</t>
        </is>
      </c>
      <c r="BA780" s="287" t="inlineStr">
        <is>
          <t>0</t>
        </is>
      </c>
      <c r="BB780" s="286" t="inlineStr">
        <is>
          <t>0</t>
        </is>
      </c>
      <c r="BC780" s="286" t="inlineStr">
        <is>
          <t>0</t>
        </is>
      </c>
      <c r="BD780" s="286" t="inlineStr">
        <is>
          <t>0</t>
        </is>
      </c>
      <c r="BE780" s="286" t="inlineStr">
        <is>
          <t>0</t>
        </is>
      </c>
      <c r="BF780" s="286" t="inlineStr">
        <is>
          <t>0</t>
        </is>
      </c>
      <c r="BG780" s="286" t="inlineStr">
        <is>
          <t>0</t>
        </is>
      </c>
      <c r="BH780" s="297" t="inlineStr">
        <is>
          <t>0</t>
        </is>
      </c>
      <c r="BI780" s="297" t="inlineStr">
        <is>
          <t>0</t>
        </is>
      </c>
      <c r="BJ780" s="297" t="inlineStr">
        <is>
          <t>0</t>
        </is>
      </c>
      <c r="BK780" s="297" t="inlineStr">
        <is>
          <t>0</t>
        </is>
      </c>
      <c r="BL780" s="297" t="inlineStr">
        <is>
          <t>0</t>
        </is>
      </c>
      <c r="BM780" s="297" t="inlineStr">
        <is>
          <t>0</t>
        </is>
      </c>
      <c r="BN780" s="297" t="inlineStr">
        <is>
          <t>0</t>
        </is>
      </c>
      <c r="BO780" s="285" t="inlineStr">
        <is>
          <t>0</t>
        </is>
      </c>
      <c r="BP780" s="297" t="inlineStr">
        <is>
          <t>0</t>
        </is>
      </c>
      <c r="BQ780" s="297" t="inlineStr">
        <is>
          <t>0</t>
        </is>
      </c>
      <c r="BR780" s="297" t="inlineStr">
        <is>
          <t>0</t>
        </is>
      </c>
      <c r="BS780" s="297" t="inlineStr">
        <is>
          <t>0</t>
        </is>
      </c>
      <c r="BT780" s="297" t="inlineStr">
        <is>
          <t>0</t>
        </is>
      </c>
      <c r="BU780" s="297" t="inlineStr">
        <is>
          <t>0</t>
        </is>
      </c>
      <c r="BV780" s="297" t="inlineStr">
        <is>
          <t>0</t>
        </is>
      </c>
      <c r="BW780" s="288" t="inlineStr">
        <is>
          <t>0</t>
        </is>
      </c>
      <c r="BX780" s="276">
        <f>SUM(IF(COUNTIF(#REF!, "*1.*"), 2, 0), IF(COUNTIF(#REF!, "*2.*"), 2, 0), IF(COUNTIF(#REF!, "*3.*"), 2, 0), IF(COUNTIF(#REF!, "*4.*"), 2, 0), IF(COUNTIF(#REF!, "*5.*"), 2, 0), IF(COUNTIF(#REF!, "*6.*"), 2, 0))</f>
        <v/>
      </c>
      <c r="BY780" s="277">
        <f t="array" ref="BY780">SUM(VALUE(AT780),VALUE(AU780),VALUE(AV780),VALUE(AW780),VALUE(AX780),VALUE(AY780),VALUE(AZ780),VALUE(BB780),VALUE(BC780),VALUE(BD780),VALUE(BE780),VALUE(BF780),VALUE(BG780),VALUE(BH780),VALUE(BI780),VALUE(BJ780),VALUE(BK780),VALUE(BL780),VALUE(BM780),VALUE(BN780),VALUE(BO780),VALUE(BP780),VALUE(BQ780),VALUE(BR780),VALUE(BS780),VALUE(BT780),VALUE(BU780),VALUE(BV780),VALUE(BW780))</f>
        <v/>
      </c>
      <c r="BZ780" s="307" t="n"/>
      <c r="CA780" s="307" t="n"/>
      <c r="CB780" s="307" t="n"/>
      <c r="CC780" s="307" t="n"/>
      <c r="CD780" s="307" t="n"/>
      <c r="CE780" s="307" t="n"/>
      <c r="CF780" s="307" t="n"/>
      <c r="CG780" s="307" t="n"/>
      <c r="CH780" s="307" t="n"/>
      <c r="CI780" s="307" t="n"/>
      <c r="CJ780" s="307" t="n"/>
      <c r="CK780" s="307" t="n"/>
      <c r="CL780" s="307" t="n"/>
      <c r="CM780" s="307" t="n"/>
      <c r="CN780" s="307" t="n"/>
      <c r="CO780" s="307" t="n"/>
      <c r="CP780" s="307" t="n"/>
      <c r="CQ780" s="307" t="n"/>
      <c r="CR780" s="279" t="inlineStr"/>
      <c r="CS780" s="280">
        <f>AVERAGE(Value(BY780),value(CR780))</f>
        <v/>
      </c>
      <c r="CT780" s="421">
        <f>(IF(OR(MediaScorecard!BH781="x", MediaScorecard!BI781="x",MediaScorecard!BJ781="x",MediaScorecard!BK781="x",MediaScorecard!BL781="x"),1, 2))</f>
        <v/>
      </c>
      <c r="CU780" s="308" t="n"/>
      <c r="CV780" s="308" t="n"/>
      <c r="CW780" s="308" t="n"/>
      <c r="CX780" s="309" t="n"/>
      <c r="CY780" s="308" t="n"/>
      <c r="CZ780" s="308" t="n"/>
      <c r="DA780" s="308" t="n"/>
    </row>
    <row r="781" ht="21" customHeight="1" s="590">
      <c r="A781" s="421" t="n"/>
      <c r="B781" s="270" t="n"/>
      <c r="C781" s="266" t="n"/>
      <c r="D781" s="267" t="inlineStr"/>
      <c r="E781" s="267" t="inlineStr"/>
      <c r="F781" s="268" t="inlineStr"/>
      <c r="G781" s="421" t="n"/>
      <c r="H781" s="269" t="n"/>
      <c r="I781" s="421" t="n"/>
      <c r="J781" s="421" t="n"/>
      <c r="K781" s="421" t="n"/>
      <c r="L781" s="421" t="n"/>
      <c r="M781" s="421" t="n"/>
      <c r="N781" s="421" t="n"/>
      <c r="O781" s="421" t="n"/>
      <c r="P781" s="421" t="n"/>
      <c r="Q781" s="421" t="n"/>
      <c r="R781" s="270" t="n"/>
      <c r="S781" s="421" t="n"/>
      <c r="T781" s="421" t="n"/>
      <c r="U781" s="421" t="n"/>
      <c r="V781" s="421" t="n"/>
      <c r="W781" s="421" t="n"/>
      <c r="X781" s="421" t="n"/>
      <c r="Y781" s="421" t="n"/>
      <c r="Z781" s="421" t="n"/>
      <c r="AA781" s="421" t="n"/>
      <c r="AB781" s="421" t="n"/>
      <c r="AC781" s="421" t="n"/>
      <c r="AD781" s="421" t="n"/>
      <c r="AE781" s="421" t="n"/>
      <c r="AF781" s="421" t="n"/>
      <c r="AG781" s="421" t="n"/>
      <c r="AH781" s="421" t="n"/>
      <c r="AI781" s="421" t="n"/>
      <c r="AJ781" s="297" t="n"/>
      <c r="AK781" s="297" t="n"/>
      <c r="AL781" s="284" t="n"/>
      <c r="AM781" s="297" t="n"/>
      <c r="AN781" s="285" t="n"/>
      <c r="AO781" s="297" t="n"/>
      <c r="AP781" s="297" t="n"/>
      <c r="AQ781" s="297" t="n"/>
      <c r="AR781" s="297" t="n"/>
      <c r="AS781" s="297" t="n"/>
      <c r="AT781" s="285" t="inlineStr">
        <is>
          <t>0</t>
        </is>
      </c>
      <c r="AU781" s="297" t="inlineStr">
        <is>
          <t>0</t>
        </is>
      </c>
      <c r="AV781" s="297" t="inlineStr">
        <is>
          <t>0</t>
        </is>
      </c>
      <c r="AW781" s="297" t="inlineStr">
        <is>
          <t>0</t>
        </is>
      </c>
      <c r="AX781" s="297" t="inlineStr">
        <is>
          <t>0</t>
        </is>
      </c>
      <c r="AY781" s="286" t="inlineStr">
        <is>
          <t>0</t>
        </is>
      </c>
      <c r="AZ781" s="286" t="inlineStr">
        <is>
          <t>0</t>
        </is>
      </c>
      <c r="BA781" s="287" t="inlineStr">
        <is>
          <t>0</t>
        </is>
      </c>
      <c r="BB781" s="286" t="inlineStr">
        <is>
          <t>0</t>
        </is>
      </c>
      <c r="BC781" s="286" t="inlineStr">
        <is>
          <t>0</t>
        </is>
      </c>
      <c r="BD781" s="286" t="inlineStr">
        <is>
          <t>0</t>
        </is>
      </c>
      <c r="BE781" s="286" t="inlineStr">
        <is>
          <t>0</t>
        </is>
      </c>
      <c r="BF781" s="286" t="inlineStr">
        <is>
          <t>0</t>
        </is>
      </c>
      <c r="BG781" s="286" t="inlineStr">
        <is>
          <t>0</t>
        </is>
      </c>
      <c r="BH781" s="297" t="inlineStr">
        <is>
          <t>0</t>
        </is>
      </c>
      <c r="BI781" s="297" t="inlineStr">
        <is>
          <t>0</t>
        </is>
      </c>
      <c r="BJ781" s="297" t="inlineStr">
        <is>
          <t>0</t>
        </is>
      </c>
      <c r="BK781" s="297" t="inlineStr">
        <is>
          <t>0</t>
        </is>
      </c>
      <c r="BL781" s="297" t="inlineStr">
        <is>
          <t>0</t>
        </is>
      </c>
      <c r="BM781" s="297" t="inlineStr">
        <is>
          <t>0</t>
        </is>
      </c>
      <c r="BN781" s="297" t="inlineStr">
        <is>
          <t>0</t>
        </is>
      </c>
      <c r="BO781" s="285" t="inlineStr">
        <is>
          <t>0</t>
        </is>
      </c>
      <c r="BP781" s="297" t="inlineStr">
        <is>
          <t>0</t>
        </is>
      </c>
      <c r="BQ781" s="297" t="inlineStr">
        <is>
          <t>0</t>
        </is>
      </c>
      <c r="BR781" s="297" t="inlineStr">
        <is>
          <t>0</t>
        </is>
      </c>
      <c r="BS781" s="297" t="inlineStr">
        <is>
          <t>0</t>
        </is>
      </c>
      <c r="BT781" s="297" t="inlineStr">
        <is>
          <t>0</t>
        </is>
      </c>
      <c r="BU781" s="297" t="inlineStr">
        <is>
          <t>0</t>
        </is>
      </c>
      <c r="BV781" s="297" t="inlineStr">
        <is>
          <t>0</t>
        </is>
      </c>
      <c r="BW781" s="288" t="inlineStr">
        <is>
          <t>0</t>
        </is>
      </c>
      <c r="BX781" s="276">
        <f>SUM(IF(COUNTIF(#REF!, "*1.*"), 2, 0), IF(COUNTIF(#REF!, "*2.*"), 2, 0), IF(COUNTIF(#REF!, "*3.*"), 2, 0), IF(COUNTIF(#REF!, "*4.*"), 2, 0), IF(COUNTIF(#REF!, "*5.*"), 2, 0), IF(COUNTIF(#REF!, "*6.*"), 2, 0))</f>
        <v/>
      </c>
      <c r="BY781" s="277">
        <f t="array" ref="BY781">SUM(VALUE(AT781),VALUE(AU781),VALUE(AV781),VALUE(AW781),VALUE(AX781),VALUE(AY781),VALUE(AZ781),VALUE(BB781),VALUE(BC781),VALUE(BD781),VALUE(BE781),VALUE(BF781),VALUE(BG781),VALUE(BH781),VALUE(BI781),VALUE(BJ781),VALUE(BK781),VALUE(BL781),VALUE(BM781),VALUE(BN781),VALUE(BO781),VALUE(BP781),VALUE(BQ781),VALUE(BR781),VALUE(BS781),VALUE(BT781),VALUE(BU781),VALUE(BV781),VALUE(BW781))</f>
        <v/>
      </c>
      <c r="BZ781" s="307" t="n"/>
      <c r="CA781" s="307" t="n"/>
      <c r="CB781" s="307" t="n"/>
      <c r="CC781" s="307" t="n"/>
      <c r="CD781" s="307" t="n"/>
      <c r="CE781" s="307" t="n"/>
      <c r="CF781" s="307" t="n"/>
      <c r="CG781" s="307" t="n"/>
      <c r="CH781" s="307" t="n"/>
      <c r="CI781" s="307" t="n"/>
      <c r="CJ781" s="307" t="n"/>
      <c r="CK781" s="307" t="n"/>
      <c r="CL781" s="307" t="n"/>
      <c r="CM781" s="307" t="n"/>
      <c r="CN781" s="307" t="n"/>
      <c r="CO781" s="307" t="n"/>
      <c r="CP781" s="307" t="n"/>
      <c r="CQ781" s="307" t="n"/>
      <c r="CR781" s="279" t="inlineStr"/>
      <c r="CS781" s="280">
        <f>AVERAGE(Value(BY781),value(CR781))</f>
        <v/>
      </c>
      <c r="CT781" s="421">
        <f>(IF(OR(MediaScorecard!BH782="x", MediaScorecard!BI782="x",MediaScorecard!BJ782="x",MediaScorecard!BK782="x",MediaScorecard!BL782="x"),1, 2))</f>
        <v/>
      </c>
      <c r="CU781" s="308" t="n"/>
      <c r="CV781" s="308" t="n"/>
      <c r="CW781" s="308" t="n"/>
      <c r="CX781" s="309" t="n"/>
      <c r="CY781" s="308" t="n"/>
      <c r="CZ781" s="308" t="n"/>
      <c r="DA781" s="308" t="n"/>
    </row>
    <row r="782" ht="21" customHeight="1" s="590">
      <c r="A782" s="421" t="n"/>
      <c r="B782" s="270" t="n"/>
      <c r="C782" s="266" t="n"/>
      <c r="D782" s="267" t="inlineStr"/>
      <c r="E782" s="267" t="inlineStr"/>
      <c r="F782" s="268" t="inlineStr"/>
      <c r="G782" s="421" t="n"/>
      <c r="H782" s="269" t="n"/>
      <c r="I782" s="421" t="n"/>
      <c r="J782" s="421" t="n"/>
      <c r="K782" s="421" t="n"/>
      <c r="L782" s="421" t="n"/>
      <c r="M782" s="421" t="n"/>
      <c r="N782" s="421" t="n"/>
      <c r="O782" s="421" t="n"/>
      <c r="P782" s="421" t="n"/>
      <c r="Q782" s="421" t="n"/>
      <c r="R782" s="270" t="n"/>
      <c r="S782" s="421" t="n"/>
      <c r="T782" s="421" t="n"/>
      <c r="U782" s="421" t="n"/>
      <c r="V782" s="421" t="n"/>
      <c r="W782" s="421" t="n"/>
      <c r="X782" s="421" t="n"/>
      <c r="Y782" s="421" t="n"/>
      <c r="Z782" s="421" t="n"/>
      <c r="AA782" s="421" t="n"/>
      <c r="AB782" s="421" t="n"/>
      <c r="AC782" s="421" t="n"/>
      <c r="AD782" s="421" t="n"/>
      <c r="AE782" s="421" t="n"/>
      <c r="AF782" s="421" t="n"/>
      <c r="AG782" s="421" t="n"/>
      <c r="AH782" s="421" t="n"/>
      <c r="AI782" s="421" t="n"/>
      <c r="AJ782" s="297" t="n"/>
      <c r="AK782" s="297" t="n"/>
      <c r="AL782" s="284" t="n"/>
      <c r="AM782" s="297" t="n"/>
      <c r="AN782" s="285" t="n"/>
      <c r="AO782" s="297" t="n"/>
      <c r="AP782" s="297" t="n"/>
      <c r="AQ782" s="297" t="n"/>
      <c r="AR782" s="297" t="n"/>
      <c r="AS782" s="297" t="n"/>
      <c r="AT782" s="285" t="inlineStr">
        <is>
          <t>0</t>
        </is>
      </c>
      <c r="AU782" s="297" t="inlineStr">
        <is>
          <t>0</t>
        </is>
      </c>
      <c r="AV782" s="297" t="inlineStr">
        <is>
          <t>0</t>
        </is>
      </c>
      <c r="AW782" s="297" t="inlineStr">
        <is>
          <t>0</t>
        </is>
      </c>
      <c r="AX782" s="297" t="inlineStr">
        <is>
          <t>0</t>
        </is>
      </c>
      <c r="AY782" s="286" t="inlineStr">
        <is>
          <t>0</t>
        </is>
      </c>
      <c r="AZ782" s="286" t="inlineStr">
        <is>
          <t>0</t>
        </is>
      </c>
      <c r="BA782" s="287" t="inlineStr">
        <is>
          <t>0</t>
        </is>
      </c>
      <c r="BB782" s="286" t="inlineStr">
        <is>
          <t>0</t>
        </is>
      </c>
      <c r="BC782" s="286" t="inlineStr">
        <is>
          <t>0</t>
        </is>
      </c>
      <c r="BD782" s="286" t="inlineStr">
        <is>
          <t>0</t>
        </is>
      </c>
      <c r="BE782" s="286" t="inlineStr">
        <is>
          <t>0</t>
        </is>
      </c>
      <c r="BF782" s="286" t="inlineStr">
        <is>
          <t>0</t>
        </is>
      </c>
      <c r="BG782" s="286" t="inlineStr">
        <is>
          <t>0</t>
        </is>
      </c>
      <c r="BH782" s="297" t="inlineStr">
        <is>
          <t>0</t>
        </is>
      </c>
      <c r="BI782" s="297" t="inlineStr">
        <is>
          <t>0</t>
        </is>
      </c>
      <c r="BJ782" s="297" t="inlineStr">
        <is>
          <t>0</t>
        </is>
      </c>
      <c r="BK782" s="297" t="inlineStr">
        <is>
          <t>0</t>
        </is>
      </c>
      <c r="BL782" s="297" t="inlineStr">
        <is>
          <t>0</t>
        </is>
      </c>
      <c r="BM782" s="297" t="inlineStr">
        <is>
          <t>0</t>
        </is>
      </c>
      <c r="BN782" s="297" t="inlineStr">
        <is>
          <t>0</t>
        </is>
      </c>
      <c r="BO782" s="285" t="inlineStr">
        <is>
          <t>0</t>
        </is>
      </c>
      <c r="BP782" s="297" t="inlineStr">
        <is>
          <t>0</t>
        </is>
      </c>
      <c r="BQ782" s="297" t="inlineStr">
        <is>
          <t>0</t>
        </is>
      </c>
      <c r="BR782" s="297" t="inlineStr">
        <is>
          <t>0</t>
        </is>
      </c>
      <c r="BS782" s="297" t="inlineStr">
        <is>
          <t>0</t>
        </is>
      </c>
      <c r="BT782" s="297" t="inlineStr">
        <is>
          <t>0</t>
        </is>
      </c>
      <c r="BU782" s="297" t="inlineStr">
        <is>
          <t>0</t>
        </is>
      </c>
      <c r="BV782" s="297" t="inlineStr">
        <is>
          <t>0</t>
        </is>
      </c>
      <c r="BW782" s="288" t="inlineStr">
        <is>
          <t>0</t>
        </is>
      </c>
      <c r="BX782" s="276">
        <f>SUM(IF(COUNTIF(#REF!, "*1.*"), 2, 0), IF(COUNTIF(#REF!, "*2.*"), 2, 0), IF(COUNTIF(#REF!, "*3.*"), 2, 0), IF(COUNTIF(#REF!, "*4.*"), 2, 0), IF(COUNTIF(#REF!, "*5.*"), 2, 0), IF(COUNTIF(#REF!, "*6.*"), 2, 0))</f>
        <v/>
      </c>
      <c r="BY782" s="277">
        <f t="array" ref="BY782">SUM(VALUE(AT782),VALUE(AU782),VALUE(AV782),VALUE(AW782),VALUE(AX782),VALUE(AY782),VALUE(AZ782),VALUE(BB782),VALUE(BC782),VALUE(BD782),VALUE(BE782),VALUE(BF782),VALUE(BG782),VALUE(BH782),VALUE(BI782),VALUE(BJ782),VALUE(BK782),VALUE(BL782),VALUE(BM782),VALUE(BN782),VALUE(BO782),VALUE(BP782),VALUE(BQ782),VALUE(BR782),VALUE(BS782),VALUE(BT782),VALUE(BU782),VALUE(BV782),VALUE(BW782))</f>
        <v/>
      </c>
      <c r="BZ782" s="307" t="n"/>
      <c r="CA782" s="307" t="n"/>
      <c r="CB782" s="307" t="n"/>
      <c r="CC782" s="307" t="n"/>
      <c r="CD782" s="307" t="n"/>
      <c r="CE782" s="307" t="n"/>
      <c r="CF782" s="307" t="n"/>
      <c r="CG782" s="307" t="n"/>
      <c r="CH782" s="307" t="n"/>
      <c r="CI782" s="307" t="n"/>
      <c r="CJ782" s="307" t="n"/>
      <c r="CK782" s="307" t="n"/>
      <c r="CL782" s="307" t="n"/>
      <c r="CM782" s="307" t="n"/>
      <c r="CN782" s="307" t="n"/>
      <c r="CO782" s="307" t="n"/>
      <c r="CP782" s="307" t="n"/>
      <c r="CQ782" s="307" t="n"/>
      <c r="CR782" s="279" t="inlineStr"/>
      <c r="CS782" s="280">
        <f>AVERAGE(Value(BY782),value(CR782))</f>
        <v/>
      </c>
      <c r="CT782" s="421">
        <f>(IF(OR(MediaScorecard!BH783="x", MediaScorecard!BI783="x",MediaScorecard!BJ783="x",MediaScorecard!BK783="x",MediaScorecard!BL783="x"),1, 2))</f>
        <v/>
      </c>
      <c r="CU782" s="308" t="n"/>
      <c r="CV782" s="308" t="n"/>
      <c r="CW782" s="308" t="n"/>
      <c r="CX782" s="309" t="n"/>
      <c r="CY782" s="308" t="n"/>
      <c r="CZ782" s="308" t="n"/>
      <c r="DA782" s="308" t="n"/>
    </row>
    <row r="783" ht="21" customHeight="1" s="590">
      <c r="A783" s="421" t="n"/>
      <c r="B783" s="270" t="n"/>
      <c r="C783" s="266" t="n"/>
      <c r="D783" s="267" t="inlineStr"/>
      <c r="E783" s="267" t="inlineStr"/>
      <c r="F783" s="268" t="inlineStr"/>
      <c r="G783" s="421" t="n"/>
      <c r="H783" s="269" t="n"/>
      <c r="I783" s="421" t="n"/>
      <c r="J783" s="421" t="n"/>
      <c r="K783" s="421" t="n"/>
      <c r="L783" s="421" t="n"/>
      <c r="M783" s="421" t="n"/>
      <c r="N783" s="421" t="n"/>
      <c r="O783" s="421" t="n"/>
      <c r="P783" s="421" t="n"/>
      <c r="Q783" s="421" t="n"/>
      <c r="R783" s="270" t="n"/>
      <c r="S783" s="421" t="n"/>
      <c r="T783" s="421" t="n"/>
      <c r="U783" s="421" t="n"/>
      <c r="V783" s="421" t="n"/>
      <c r="W783" s="421" t="n"/>
      <c r="X783" s="421" t="n"/>
      <c r="Y783" s="421" t="n"/>
      <c r="Z783" s="421" t="n"/>
      <c r="AA783" s="421" t="n"/>
      <c r="AB783" s="421" t="n"/>
      <c r="AC783" s="421" t="n"/>
      <c r="AD783" s="421" t="n"/>
      <c r="AE783" s="421" t="n"/>
      <c r="AF783" s="421" t="n"/>
      <c r="AG783" s="421" t="n"/>
      <c r="AH783" s="421" t="n"/>
      <c r="AI783" s="421" t="n"/>
      <c r="AJ783" s="297" t="n"/>
      <c r="AK783" s="297" t="n"/>
      <c r="AL783" s="284" t="n"/>
      <c r="AM783" s="297" t="n"/>
      <c r="AN783" s="285" t="n"/>
      <c r="AO783" s="297" t="n"/>
      <c r="AP783" s="297" t="n"/>
      <c r="AQ783" s="297" t="n"/>
      <c r="AR783" s="297" t="n"/>
      <c r="AS783" s="297" t="n"/>
      <c r="AT783" s="285" t="inlineStr">
        <is>
          <t>0</t>
        </is>
      </c>
      <c r="AU783" s="297" t="inlineStr">
        <is>
          <t>0</t>
        </is>
      </c>
      <c r="AV783" s="297" t="inlineStr">
        <is>
          <t>0</t>
        </is>
      </c>
      <c r="AW783" s="297" t="inlineStr">
        <is>
          <t>0</t>
        </is>
      </c>
      <c r="AX783" s="297" t="inlineStr">
        <is>
          <t>0</t>
        </is>
      </c>
      <c r="AY783" s="286" t="inlineStr">
        <is>
          <t>0</t>
        </is>
      </c>
      <c r="AZ783" s="286" t="inlineStr">
        <is>
          <t>0</t>
        </is>
      </c>
      <c r="BA783" s="287" t="inlineStr">
        <is>
          <t>0</t>
        </is>
      </c>
      <c r="BB783" s="286" t="inlineStr">
        <is>
          <t>0</t>
        </is>
      </c>
      <c r="BC783" s="286" t="inlineStr">
        <is>
          <t>0</t>
        </is>
      </c>
      <c r="BD783" s="286" t="inlineStr">
        <is>
          <t>0</t>
        </is>
      </c>
      <c r="BE783" s="286" t="inlineStr">
        <is>
          <t>0</t>
        </is>
      </c>
      <c r="BF783" s="286" t="inlineStr">
        <is>
          <t>0</t>
        </is>
      </c>
      <c r="BG783" s="286" t="inlineStr">
        <is>
          <t>0</t>
        </is>
      </c>
      <c r="BH783" s="297" t="inlineStr">
        <is>
          <t>0</t>
        </is>
      </c>
      <c r="BI783" s="297" t="inlineStr">
        <is>
          <t>0</t>
        </is>
      </c>
      <c r="BJ783" s="297" t="inlineStr">
        <is>
          <t>0</t>
        </is>
      </c>
      <c r="BK783" s="297" t="inlineStr">
        <is>
          <t>0</t>
        </is>
      </c>
      <c r="BL783" s="297" t="inlineStr">
        <is>
          <t>0</t>
        </is>
      </c>
      <c r="BM783" s="297" t="inlineStr">
        <is>
          <t>0</t>
        </is>
      </c>
      <c r="BN783" s="297" t="inlineStr">
        <is>
          <t>0</t>
        </is>
      </c>
      <c r="BO783" s="285" t="inlineStr">
        <is>
          <t>0</t>
        </is>
      </c>
      <c r="BP783" s="297" t="inlineStr">
        <is>
          <t>0</t>
        </is>
      </c>
      <c r="BQ783" s="297" t="inlineStr">
        <is>
          <t>0</t>
        </is>
      </c>
      <c r="BR783" s="297" t="inlineStr">
        <is>
          <t>0</t>
        </is>
      </c>
      <c r="BS783" s="297" t="inlineStr">
        <is>
          <t>0</t>
        </is>
      </c>
      <c r="BT783" s="297" t="inlineStr">
        <is>
          <t>0</t>
        </is>
      </c>
      <c r="BU783" s="297" t="inlineStr">
        <is>
          <t>0</t>
        </is>
      </c>
      <c r="BV783" s="297" t="inlineStr">
        <is>
          <t>0</t>
        </is>
      </c>
      <c r="BW783" s="288" t="inlineStr">
        <is>
          <t>0</t>
        </is>
      </c>
      <c r="BX783" s="276">
        <f>SUM(IF(COUNTIF(#REF!, "*1.*"), 2, 0), IF(COUNTIF(#REF!, "*2.*"), 2, 0), IF(COUNTIF(#REF!, "*3.*"), 2, 0), IF(COUNTIF(#REF!, "*4.*"), 2, 0), IF(COUNTIF(#REF!, "*5.*"), 2, 0), IF(COUNTIF(#REF!, "*6.*"), 2, 0))</f>
        <v/>
      </c>
      <c r="BY783" s="277">
        <f t="array" ref="BY783">SUM(VALUE(AT783),VALUE(AU783),VALUE(AV783),VALUE(AW783),VALUE(AX783),VALUE(AY783),VALUE(AZ783),VALUE(BB783),VALUE(BC783),VALUE(BD783),VALUE(BE783),VALUE(BF783),VALUE(BG783),VALUE(BH783),VALUE(BI783),VALUE(BJ783),VALUE(BK783),VALUE(BL783),VALUE(BM783),VALUE(BN783),VALUE(BO783),VALUE(BP783),VALUE(BQ783),VALUE(BR783),VALUE(BS783),VALUE(BT783),VALUE(BU783),VALUE(BV783),VALUE(BW783))</f>
        <v/>
      </c>
      <c r="BZ783" s="307" t="n"/>
      <c r="CA783" s="307" t="n"/>
      <c r="CB783" s="307" t="n"/>
      <c r="CC783" s="307" t="n"/>
      <c r="CD783" s="307" t="n"/>
      <c r="CE783" s="307" t="n"/>
      <c r="CF783" s="307" t="n"/>
      <c r="CG783" s="307" t="n"/>
      <c r="CH783" s="307" t="n"/>
      <c r="CI783" s="307" t="n"/>
      <c r="CJ783" s="307" t="n"/>
      <c r="CK783" s="307" t="n"/>
      <c r="CL783" s="307" t="n"/>
      <c r="CM783" s="307" t="n"/>
      <c r="CN783" s="307" t="n"/>
      <c r="CO783" s="307" t="n"/>
      <c r="CP783" s="307" t="n"/>
      <c r="CQ783" s="307" t="n"/>
      <c r="CR783" s="279" t="inlineStr"/>
      <c r="CS783" s="280">
        <f>AVERAGE(Value(BY783),value(CR783))</f>
        <v/>
      </c>
      <c r="CT783" s="421">
        <f>(IF(OR(MediaScorecard!BH784="x", MediaScorecard!BI784="x",MediaScorecard!BJ784="x",MediaScorecard!BK784="x",MediaScorecard!BL784="x"),1, 2))</f>
        <v/>
      </c>
      <c r="CU783" s="308" t="n"/>
      <c r="CV783" s="308" t="n"/>
      <c r="CW783" s="308" t="n"/>
      <c r="CX783" s="309" t="n"/>
      <c r="CY783" s="308" t="n"/>
      <c r="CZ783" s="308" t="n"/>
      <c r="DA783" s="308" t="n"/>
    </row>
    <row r="784" ht="21" customHeight="1" s="590">
      <c r="A784" s="421" t="n"/>
      <c r="B784" s="270" t="n"/>
      <c r="C784" s="266" t="n"/>
      <c r="D784" s="267" t="inlineStr"/>
      <c r="E784" s="267" t="inlineStr"/>
      <c r="F784" s="268" t="inlineStr"/>
      <c r="G784" s="421" t="n"/>
      <c r="H784" s="269" t="n"/>
      <c r="I784" s="421" t="n"/>
      <c r="J784" s="421" t="n"/>
      <c r="K784" s="421" t="n"/>
      <c r="L784" s="421" t="n"/>
      <c r="M784" s="421" t="n"/>
      <c r="N784" s="421" t="n"/>
      <c r="O784" s="421" t="n"/>
      <c r="P784" s="421" t="n"/>
      <c r="Q784" s="421" t="n"/>
      <c r="R784" s="270" t="n"/>
      <c r="S784" s="421" t="n"/>
      <c r="T784" s="421" t="n"/>
      <c r="U784" s="421" t="n"/>
      <c r="V784" s="421" t="n"/>
      <c r="W784" s="421" t="n"/>
      <c r="X784" s="421" t="n"/>
      <c r="Y784" s="421" t="n"/>
      <c r="Z784" s="421" t="n"/>
      <c r="AA784" s="421" t="n"/>
      <c r="AB784" s="421" t="n"/>
      <c r="AC784" s="421" t="n"/>
      <c r="AD784" s="421" t="n"/>
      <c r="AE784" s="421" t="n"/>
      <c r="AF784" s="421" t="n"/>
      <c r="AG784" s="421" t="n"/>
      <c r="AH784" s="421" t="n"/>
      <c r="AI784" s="421" t="n"/>
      <c r="AJ784" s="297" t="n"/>
      <c r="AK784" s="297" t="n"/>
      <c r="AL784" s="284" t="n"/>
      <c r="AM784" s="297" t="n"/>
      <c r="AN784" s="285" t="n"/>
      <c r="AO784" s="297" t="n"/>
      <c r="AP784" s="297" t="n"/>
      <c r="AQ784" s="297" t="n"/>
      <c r="AR784" s="297" t="n"/>
      <c r="AS784" s="297" t="n"/>
      <c r="AT784" s="285" t="inlineStr">
        <is>
          <t>0</t>
        </is>
      </c>
      <c r="AU784" s="297" t="inlineStr">
        <is>
          <t>0</t>
        </is>
      </c>
      <c r="AV784" s="297" t="inlineStr">
        <is>
          <t>0</t>
        </is>
      </c>
      <c r="AW784" s="297" t="inlineStr">
        <is>
          <t>0</t>
        </is>
      </c>
      <c r="AX784" s="297" t="inlineStr">
        <is>
          <t>0</t>
        </is>
      </c>
      <c r="AY784" s="286" t="inlineStr">
        <is>
          <t>0</t>
        </is>
      </c>
      <c r="AZ784" s="286" t="inlineStr">
        <is>
          <t>0</t>
        </is>
      </c>
      <c r="BA784" s="287" t="inlineStr">
        <is>
          <t>0</t>
        </is>
      </c>
      <c r="BB784" s="286" t="inlineStr">
        <is>
          <t>0</t>
        </is>
      </c>
      <c r="BC784" s="286" t="inlineStr">
        <is>
          <t>0</t>
        </is>
      </c>
      <c r="BD784" s="286" t="inlineStr">
        <is>
          <t>0</t>
        </is>
      </c>
      <c r="BE784" s="286" t="inlineStr">
        <is>
          <t>0</t>
        </is>
      </c>
      <c r="BF784" s="286" t="inlineStr">
        <is>
          <t>0</t>
        </is>
      </c>
      <c r="BG784" s="286" t="inlineStr">
        <is>
          <t>0</t>
        </is>
      </c>
      <c r="BH784" s="297" t="inlineStr">
        <is>
          <t>0</t>
        </is>
      </c>
      <c r="BI784" s="297" t="inlineStr">
        <is>
          <t>0</t>
        </is>
      </c>
      <c r="BJ784" s="297" t="inlineStr">
        <is>
          <t>0</t>
        </is>
      </c>
      <c r="BK784" s="297" t="inlineStr">
        <is>
          <t>0</t>
        </is>
      </c>
      <c r="BL784" s="297" t="inlineStr">
        <is>
          <t>0</t>
        </is>
      </c>
      <c r="BM784" s="297" t="inlineStr">
        <is>
          <t>0</t>
        </is>
      </c>
      <c r="BN784" s="297" t="inlineStr">
        <is>
          <t>0</t>
        </is>
      </c>
      <c r="BO784" s="285" t="inlineStr">
        <is>
          <t>0</t>
        </is>
      </c>
      <c r="BP784" s="297" t="inlineStr">
        <is>
          <t>0</t>
        </is>
      </c>
      <c r="BQ784" s="297" t="inlineStr">
        <is>
          <t>0</t>
        </is>
      </c>
      <c r="BR784" s="297" t="inlineStr">
        <is>
          <t>0</t>
        </is>
      </c>
      <c r="BS784" s="297" t="inlineStr">
        <is>
          <t>0</t>
        </is>
      </c>
      <c r="BT784" s="297" t="inlineStr">
        <is>
          <t>0</t>
        </is>
      </c>
      <c r="BU784" s="297" t="inlineStr">
        <is>
          <t>0</t>
        </is>
      </c>
      <c r="BV784" s="297" t="inlineStr">
        <is>
          <t>0</t>
        </is>
      </c>
      <c r="BW784" s="288" t="inlineStr">
        <is>
          <t>0</t>
        </is>
      </c>
      <c r="BX784" s="276">
        <f>SUM(IF(COUNTIF(#REF!, "*1.*"), 2, 0), IF(COUNTIF(#REF!, "*2.*"), 2, 0), IF(COUNTIF(#REF!, "*3.*"), 2, 0), IF(COUNTIF(#REF!, "*4.*"), 2, 0), IF(COUNTIF(#REF!, "*5.*"), 2, 0), IF(COUNTIF(#REF!, "*6.*"), 2, 0))</f>
        <v/>
      </c>
      <c r="BY784" s="277">
        <f t="array" ref="BY784">SUM(VALUE(AT784),VALUE(AU784),VALUE(AV784),VALUE(AW784),VALUE(AX784),VALUE(AY784),VALUE(AZ784),VALUE(BB784),VALUE(BC784),VALUE(BD784),VALUE(BE784),VALUE(BF784),VALUE(BG784),VALUE(BH784),VALUE(BI784),VALUE(BJ784),VALUE(BK784),VALUE(BL784),VALUE(BM784),VALUE(BN784),VALUE(BO784),VALUE(BP784),VALUE(BQ784),VALUE(BR784),VALUE(BS784),VALUE(BT784),VALUE(BU784),VALUE(BV784),VALUE(BW784))</f>
        <v/>
      </c>
      <c r="BZ784" s="307" t="n"/>
      <c r="CA784" s="307" t="n"/>
      <c r="CB784" s="307" t="n"/>
      <c r="CC784" s="307" t="n"/>
      <c r="CD784" s="307" t="n"/>
      <c r="CE784" s="307" t="n"/>
      <c r="CF784" s="307" t="n"/>
      <c r="CG784" s="307" t="n"/>
      <c r="CH784" s="307" t="n"/>
      <c r="CI784" s="307" t="n"/>
      <c r="CJ784" s="307" t="n"/>
      <c r="CK784" s="307" t="n"/>
      <c r="CL784" s="307" t="n"/>
      <c r="CM784" s="307" t="n"/>
      <c r="CN784" s="307" t="n"/>
      <c r="CO784" s="307" t="n"/>
      <c r="CP784" s="307" t="n"/>
      <c r="CQ784" s="307" t="n"/>
      <c r="CR784" s="279" t="inlineStr"/>
      <c r="CS784" s="280">
        <f>AVERAGE(Value(BY784),value(CR784))</f>
        <v/>
      </c>
      <c r="CT784" s="421">
        <f>(IF(OR(MediaScorecard!BH785="x", MediaScorecard!BI785="x",MediaScorecard!BJ785="x",MediaScorecard!BK785="x",MediaScorecard!BL785="x"),1, 2))</f>
        <v/>
      </c>
      <c r="CU784" s="308" t="n"/>
      <c r="CV784" s="308" t="n"/>
      <c r="CW784" s="308" t="n"/>
      <c r="CX784" s="309" t="n"/>
      <c r="CY784" s="308" t="n"/>
      <c r="CZ784" s="308" t="n"/>
      <c r="DA784" s="308" t="n"/>
    </row>
    <row r="785" ht="21" customHeight="1" s="590">
      <c r="A785" s="421" t="n"/>
      <c r="B785" s="270" t="n"/>
      <c r="C785" s="266" t="n"/>
      <c r="D785" s="267" t="inlineStr"/>
      <c r="E785" s="267" t="inlineStr"/>
      <c r="F785" s="268" t="inlineStr"/>
      <c r="G785" s="421" t="n"/>
      <c r="H785" s="269" t="n"/>
      <c r="I785" s="421" t="n"/>
      <c r="J785" s="421" t="n"/>
      <c r="K785" s="421" t="n"/>
      <c r="L785" s="421" t="n"/>
      <c r="M785" s="421" t="n"/>
      <c r="N785" s="421" t="n"/>
      <c r="O785" s="421" t="n"/>
      <c r="P785" s="421" t="n"/>
      <c r="Q785" s="421" t="n"/>
      <c r="R785" s="270" t="n"/>
      <c r="S785" s="421" t="n"/>
      <c r="T785" s="421" t="n"/>
      <c r="U785" s="421" t="n"/>
      <c r="V785" s="421" t="n"/>
      <c r="W785" s="421" t="n"/>
      <c r="X785" s="421" t="n"/>
      <c r="Y785" s="421" t="n"/>
      <c r="Z785" s="421" t="n"/>
      <c r="AA785" s="421" t="n"/>
      <c r="AB785" s="421" t="n"/>
      <c r="AC785" s="421" t="n"/>
      <c r="AD785" s="421" t="n"/>
      <c r="AE785" s="421" t="n"/>
      <c r="AF785" s="421" t="n"/>
      <c r="AG785" s="421" t="n"/>
      <c r="AH785" s="421" t="n"/>
      <c r="AI785" s="421" t="n"/>
      <c r="AJ785" s="297" t="n"/>
      <c r="AK785" s="297" t="n"/>
      <c r="AL785" s="284" t="n"/>
      <c r="AM785" s="297" t="n"/>
      <c r="AN785" s="285" t="n"/>
      <c r="AO785" s="297" t="n"/>
      <c r="AP785" s="297" t="n"/>
      <c r="AQ785" s="297" t="n"/>
      <c r="AR785" s="297" t="n"/>
      <c r="AS785" s="297" t="n"/>
      <c r="AT785" s="285" t="inlineStr">
        <is>
          <t>0</t>
        </is>
      </c>
      <c r="AU785" s="297" t="inlineStr">
        <is>
          <t>0</t>
        </is>
      </c>
      <c r="AV785" s="297" t="inlineStr">
        <is>
          <t>0</t>
        </is>
      </c>
      <c r="AW785" s="297" t="inlineStr">
        <is>
          <t>0</t>
        </is>
      </c>
      <c r="AX785" s="297" t="inlineStr">
        <is>
          <t>0</t>
        </is>
      </c>
      <c r="AY785" s="286" t="inlineStr">
        <is>
          <t>0</t>
        </is>
      </c>
      <c r="AZ785" s="286" t="inlineStr">
        <is>
          <t>0</t>
        </is>
      </c>
      <c r="BA785" s="287" t="inlineStr">
        <is>
          <t>0</t>
        </is>
      </c>
      <c r="BB785" s="286" t="inlineStr">
        <is>
          <t>0</t>
        </is>
      </c>
      <c r="BC785" s="286" t="inlineStr">
        <is>
          <t>0</t>
        </is>
      </c>
      <c r="BD785" s="286" t="inlineStr">
        <is>
          <t>0</t>
        </is>
      </c>
      <c r="BE785" s="286" t="inlineStr">
        <is>
          <t>0</t>
        </is>
      </c>
      <c r="BF785" s="286" t="inlineStr">
        <is>
          <t>0</t>
        </is>
      </c>
      <c r="BG785" s="286" t="inlineStr">
        <is>
          <t>0</t>
        </is>
      </c>
      <c r="BH785" s="297" t="inlineStr">
        <is>
          <t>0</t>
        </is>
      </c>
      <c r="BI785" s="297" t="inlineStr">
        <is>
          <t>0</t>
        </is>
      </c>
      <c r="BJ785" s="297" t="inlineStr">
        <is>
          <t>0</t>
        </is>
      </c>
      <c r="BK785" s="297" t="inlineStr">
        <is>
          <t>0</t>
        </is>
      </c>
      <c r="BL785" s="297" t="inlineStr">
        <is>
          <t>0</t>
        </is>
      </c>
      <c r="BM785" s="297" t="inlineStr">
        <is>
          <t>0</t>
        </is>
      </c>
      <c r="BN785" s="297" t="inlineStr">
        <is>
          <t>0</t>
        </is>
      </c>
      <c r="BO785" s="285" t="inlineStr">
        <is>
          <t>0</t>
        </is>
      </c>
      <c r="BP785" s="297" t="inlineStr">
        <is>
          <t>0</t>
        </is>
      </c>
      <c r="BQ785" s="297" t="inlineStr">
        <is>
          <t>0</t>
        </is>
      </c>
      <c r="BR785" s="297" t="inlineStr">
        <is>
          <t>0</t>
        </is>
      </c>
      <c r="BS785" s="297" t="inlineStr">
        <is>
          <t>0</t>
        </is>
      </c>
      <c r="BT785" s="297" t="inlineStr">
        <is>
          <t>0</t>
        </is>
      </c>
      <c r="BU785" s="297" t="inlineStr">
        <is>
          <t>0</t>
        </is>
      </c>
      <c r="BV785" s="297" t="inlineStr">
        <is>
          <t>0</t>
        </is>
      </c>
      <c r="BW785" s="288" t="inlineStr">
        <is>
          <t>0</t>
        </is>
      </c>
      <c r="BX785" s="276">
        <f>SUM(IF(COUNTIF(#REF!, "*1.*"), 2, 0), IF(COUNTIF(#REF!, "*2.*"), 2, 0), IF(COUNTIF(#REF!, "*3.*"), 2, 0), IF(COUNTIF(#REF!, "*4.*"), 2, 0), IF(COUNTIF(#REF!, "*5.*"), 2, 0), IF(COUNTIF(#REF!, "*6.*"), 2, 0))</f>
        <v/>
      </c>
      <c r="BY785" s="277">
        <f t="array" ref="BY785">SUM(VALUE(AT785),VALUE(AU785),VALUE(AV785),VALUE(AW785),VALUE(AX785),VALUE(AY785),VALUE(AZ785),VALUE(BB785),VALUE(BC785),VALUE(BD785),VALUE(BE785),VALUE(BF785),VALUE(BG785),VALUE(BH785),VALUE(BI785),VALUE(BJ785),VALUE(BK785),VALUE(BL785),VALUE(BM785),VALUE(BN785),VALUE(BO785),VALUE(BP785),VALUE(BQ785),VALUE(BR785),VALUE(BS785),VALUE(BT785),VALUE(BU785),VALUE(BV785),VALUE(BW785))</f>
        <v/>
      </c>
      <c r="BZ785" s="307" t="n"/>
      <c r="CA785" s="307" t="n"/>
      <c r="CB785" s="307" t="n"/>
      <c r="CC785" s="307" t="n"/>
      <c r="CD785" s="307" t="n"/>
      <c r="CE785" s="307" t="n"/>
      <c r="CF785" s="307" t="n"/>
      <c r="CG785" s="307" t="n"/>
      <c r="CH785" s="307" t="n"/>
      <c r="CI785" s="307" t="n"/>
      <c r="CJ785" s="307" t="n"/>
      <c r="CK785" s="307" t="n"/>
      <c r="CL785" s="307" t="n"/>
      <c r="CM785" s="307" t="n"/>
      <c r="CN785" s="307" t="n"/>
      <c r="CO785" s="307" t="n"/>
      <c r="CP785" s="307" t="n"/>
      <c r="CQ785" s="307" t="n"/>
      <c r="CR785" s="279" t="inlineStr"/>
      <c r="CS785" s="280">
        <f>AVERAGE(Value(BY785),value(CR785))</f>
        <v/>
      </c>
      <c r="CT785" s="421">
        <f>(IF(OR(MediaScorecard!BH786="x", MediaScorecard!BI786="x",MediaScorecard!BJ786="x",MediaScorecard!BK786="x",MediaScorecard!BL786="x"),1, 2))</f>
        <v/>
      </c>
      <c r="CU785" s="308" t="n"/>
      <c r="CV785" s="308" t="n"/>
      <c r="CW785" s="308" t="n"/>
      <c r="CX785" s="309" t="n"/>
      <c r="CY785" s="308" t="n"/>
      <c r="CZ785" s="308" t="n"/>
      <c r="DA785" s="308" t="n"/>
    </row>
    <row r="786" ht="21" customHeight="1" s="590">
      <c r="A786" s="421" t="n"/>
      <c r="B786" s="270" t="n"/>
      <c r="C786" s="266" t="n"/>
      <c r="D786" s="267" t="inlineStr"/>
      <c r="E786" s="267" t="inlineStr"/>
      <c r="F786" s="268" t="inlineStr"/>
      <c r="G786" s="421" t="n"/>
      <c r="H786" s="269" t="n"/>
      <c r="I786" s="421" t="n"/>
      <c r="J786" s="421" t="n"/>
      <c r="K786" s="421" t="n"/>
      <c r="L786" s="421" t="n"/>
      <c r="M786" s="421" t="n"/>
      <c r="N786" s="421" t="n"/>
      <c r="O786" s="421" t="n"/>
      <c r="P786" s="421" t="n"/>
      <c r="Q786" s="421" t="n"/>
      <c r="R786" s="270" t="n"/>
      <c r="S786" s="421" t="n"/>
      <c r="T786" s="421" t="n"/>
      <c r="U786" s="421" t="n"/>
      <c r="V786" s="421" t="n"/>
      <c r="W786" s="421" t="n"/>
      <c r="X786" s="421" t="n"/>
      <c r="Y786" s="421" t="n"/>
      <c r="Z786" s="421" t="n"/>
      <c r="AA786" s="421" t="n"/>
      <c r="AB786" s="421" t="n"/>
      <c r="AC786" s="421" t="n"/>
      <c r="AD786" s="421" t="n"/>
      <c r="AE786" s="421" t="n"/>
      <c r="AF786" s="421" t="n"/>
      <c r="AG786" s="421" t="n"/>
      <c r="AH786" s="421" t="n"/>
      <c r="AI786" s="421" t="n"/>
      <c r="AJ786" s="297" t="n"/>
      <c r="AK786" s="297" t="n"/>
      <c r="AL786" s="284" t="n"/>
      <c r="AM786" s="297" t="n"/>
      <c r="AN786" s="285" t="n"/>
      <c r="AO786" s="297" t="n"/>
      <c r="AP786" s="297" t="n"/>
      <c r="AQ786" s="297" t="n"/>
      <c r="AR786" s="297" t="n"/>
      <c r="AS786" s="297" t="n"/>
      <c r="AT786" s="285" t="inlineStr">
        <is>
          <t>0</t>
        </is>
      </c>
      <c r="AU786" s="297" t="inlineStr">
        <is>
          <t>0</t>
        </is>
      </c>
      <c r="AV786" s="297" t="inlineStr">
        <is>
          <t>0</t>
        </is>
      </c>
      <c r="AW786" s="297" t="inlineStr">
        <is>
          <t>0</t>
        </is>
      </c>
      <c r="AX786" s="297" t="inlineStr">
        <is>
          <t>0</t>
        </is>
      </c>
      <c r="AY786" s="286" t="inlineStr">
        <is>
          <t>0</t>
        </is>
      </c>
      <c r="AZ786" s="286" t="inlineStr">
        <is>
          <t>0</t>
        </is>
      </c>
      <c r="BA786" s="287" t="inlineStr">
        <is>
          <t>0</t>
        </is>
      </c>
      <c r="BB786" s="286" t="inlineStr">
        <is>
          <t>0</t>
        </is>
      </c>
      <c r="BC786" s="286" t="inlineStr">
        <is>
          <t>0</t>
        </is>
      </c>
      <c r="BD786" s="286" t="inlineStr">
        <is>
          <t>0</t>
        </is>
      </c>
      <c r="BE786" s="286" t="inlineStr">
        <is>
          <t>0</t>
        </is>
      </c>
      <c r="BF786" s="286" t="inlineStr">
        <is>
          <t>0</t>
        </is>
      </c>
      <c r="BG786" s="286" t="inlineStr">
        <is>
          <t>0</t>
        </is>
      </c>
      <c r="BH786" s="297" t="inlineStr">
        <is>
          <t>0</t>
        </is>
      </c>
      <c r="BI786" s="297" t="inlineStr">
        <is>
          <t>0</t>
        </is>
      </c>
      <c r="BJ786" s="297" t="inlineStr">
        <is>
          <t>0</t>
        </is>
      </c>
      <c r="BK786" s="297" t="inlineStr">
        <is>
          <t>0</t>
        </is>
      </c>
      <c r="BL786" s="297" t="inlineStr">
        <is>
          <t>0</t>
        </is>
      </c>
      <c r="BM786" s="297" t="inlineStr">
        <is>
          <t>0</t>
        </is>
      </c>
      <c r="BN786" s="297" t="inlineStr">
        <is>
          <t>0</t>
        </is>
      </c>
      <c r="BO786" s="285" t="inlineStr">
        <is>
          <t>0</t>
        </is>
      </c>
      <c r="BP786" s="297" t="inlineStr">
        <is>
          <t>0</t>
        </is>
      </c>
      <c r="BQ786" s="297" t="inlineStr">
        <is>
          <t>0</t>
        </is>
      </c>
      <c r="BR786" s="297" t="inlineStr">
        <is>
          <t>0</t>
        </is>
      </c>
      <c r="BS786" s="297" t="inlineStr">
        <is>
          <t>0</t>
        </is>
      </c>
      <c r="BT786" s="297" t="inlineStr">
        <is>
          <t>0</t>
        </is>
      </c>
      <c r="BU786" s="297" t="inlineStr">
        <is>
          <t>0</t>
        </is>
      </c>
      <c r="BV786" s="297" t="inlineStr">
        <is>
          <t>0</t>
        </is>
      </c>
      <c r="BW786" s="288" t="inlineStr">
        <is>
          <t>0</t>
        </is>
      </c>
      <c r="BX786" s="276">
        <f>SUM(IF(COUNTIF(#REF!, "*1.*"), 2, 0), IF(COUNTIF(#REF!, "*2.*"), 2, 0), IF(COUNTIF(#REF!, "*3.*"), 2, 0), IF(COUNTIF(#REF!, "*4.*"), 2, 0), IF(COUNTIF(#REF!, "*5.*"), 2, 0), IF(COUNTIF(#REF!, "*6.*"), 2, 0))</f>
        <v/>
      </c>
      <c r="BY786" s="277">
        <f t="array" ref="BY786">SUM(VALUE(AT786),VALUE(AU786),VALUE(AV786),VALUE(AW786),VALUE(AX786),VALUE(AY786),VALUE(AZ786),VALUE(BB786),VALUE(BC786),VALUE(BD786),VALUE(BE786),VALUE(BF786),VALUE(BG786),VALUE(BH786),VALUE(BI786),VALUE(BJ786),VALUE(BK786),VALUE(BL786),VALUE(BM786),VALUE(BN786),VALUE(BO786),VALUE(BP786),VALUE(BQ786),VALUE(BR786),VALUE(BS786),VALUE(BT786),VALUE(BU786),VALUE(BV786),VALUE(BW786))</f>
        <v/>
      </c>
      <c r="BZ786" s="307" t="n"/>
      <c r="CA786" s="307" t="n"/>
      <c r="CB786" s="307" t="n"/>
      <c r="CC786" s="307" t="n"/>
      <c r="CD786" s="307" t="n"/>
      <c r="CE786" s="307" t="n"/>
      <c r="CF786" s="307" t="n"/>
      <c r="CG786" s="307" t="n"/>
      <c r="CH786" s="307" t="n"/>
      <c r="CI786" s="307" t="n"/>
      <c r="CJ786" s="307" t="n"/>
      <c r="CK786" s="307" t="n"/>
      <c r="CL786" s="307" t="n"/>
      <c r="CM786" s="307" t="n"/>
      <c r="CN786" s="307" t="n"/>
      <c r="CO786" s="307" t="n"/>
      <c r="CP786" s="307" t="n"/>
      <c r="CQ786" s="307" t="n"/>
      <c r="CR786" s="279" t="inlineStr"/>
      <c r="CS786" s="280">
        <f>AVERAGE(Value(BY786),value(CR786))</f>
        <v/>
      </c>
      <c r="CT786" s="421">
        <f>(IF(OR(MediaScorecard!BH787="x", MediaScorecard!BI787="x",MediaScorecard!BJ787="x",MediaScorecard!BK787="x",MediaScorecard!BL787="x"),1, 2))</f>
        <v/>
      </c>
      <c r="CU786" s="308" t="n"/>
      <c r="CV786" s="308" t="n"/>
      <c r="CW786" s="308" t="n"/>
      <c r="CX786" s="309" t="n"/>
      <c r="CY786" s="308" t="n"/>
      <c r="CZ786" s="308" t="n"/>
      <c r="DA786" s="308" t="n"/>
    </row>
    <row r="787" ht="21" customHeight="1" s="590">
      <c r="A787" s="421" t="n"/>
      <c r="B787" s="270" t="n"/>
      <c r="C787" s="266" t="n"/>
      <c r="D787" s="267" t="inlineStr"/>
      <c r="E787" s="267" t="inlineStr"/>
      <c r="F787" s="268" t="inlineStr"/>
      <c r="G787" s="421" t="n"/>
      <c r="H787" s="269" t="n"/>
      <c r="I787" s="421" t="n"/>
      <c r="J787" s="421" t="n"/>
      <c r="K787" s="421" t="n"/>
      <c r="L787" s="421" t="n"/>
      <c r="M787" s="421" t="n"/>
      <c r="N787" s="421" t="n"/>
      <c r="O787" s="421" t="n"/>
      <c r="P787" s="421" t="n"/>
      <c r="Q787" s="421" t="n"/>
      <c r="R787" s="270" t="n"/>
      <c r="S787" s="421" t="n"/>
      <c r="T787" s="421" t="n"/>
      <c r="U787" s="421" t="n"/>
      <c r="V787" s="421" t="n"/>
      <c r="W787" s="421" t="n"/>
      <c r="X787" s="421" t="n"/>
      <c r="Y787" s="421" t="n"/>
      <c r="Z787" s="421" t="n"/>
      <c r="AA787" s="421" t="n"/>
      <c r="AB787" s="421" t="n"/>
      <c r="AC787" s="421" t="n"/>
      <c r="AD787" s="421" t="n"/>
      <c r="AE787" s="421" t="n"/>
      <c r="AF787" s="421" t="n"/>
      <c r="AG787" s="421" t="n"/>
      <c r="AH787" s="421" t="n"/>
      <c r="AI787" s="421" t="n"/>
      <c r="AJ787" s="297" t="n"/>
      <c r="AK787" s="297" t="n"/>
      <c r="AL787" s="284" t="n"/>
      <c r="AM787" s="297" t="n"/>
      <c r="AN787" s="285" t="n"/>
      <c r="AO787" s="297" t="n"/>
      <c r="AP787" s="297" t="n"/>
      <c r="AQ787" s="297" t="n"/>
      <c r="AR787" s="297" t="n"/>
      <c r="AS787" s="297" t="n"/>
      <c r="AT787" s="285" t="inlineStr">
        <is>
          <t>0</t>
        </is>
      </c>
      <c r="AU787" s="297" t="inlineStr">
        <is>
          <t>0</t>
        </is>
      </c>
      <c r="AV787" s="297" t="inlineStr">
        <is>
          <t>0</t>
        </is>
      </c>
      <c r="AW787" s="297" t="inlineStr">
        <is>
          <t>0</t>
        </is>
      </c>
      <c r="AX787" s="297" t="inlineStr">
        <is>
          <t>0</t>
        </is>
      </c>
      <c r="AY787" s="286" t="inlineStr">
        <is>
          <t>0</t>
        </is>
      </c>
      <c r="AZ787" s="286" t="inlineStr">
        <is>
          <t>0</t>
        </is>
      </c>
      <c r="BA787" s="287" t="inlineStr">
        <is>
          <t>0</t>
        </is>
      </c>
      <c r="BB787" s="286" t="inlineStr">
        <is>
          <t>0</t>
        </is>
      </c>
      <c r="BC787" s="286" t="inlineStr">
        <is>
          <t>0</t>
        </is>
      </c>
      <c r="BD787" s="286" t="inlineStr">
        <is>
          <t>0</t>
        </is>
      </c>
      <c r="BE787" s="286" t="inlineStr">
        <is>
          <t>0</t>
        </is>
      </c>
      <c r="BF787" s="286" t="inlineStr">
        <is>
          <t>0</t>
        </is>
      </c>
      <c r="BG787" s="286" t="inlineStr">
        <is>
          <t>0</t>
        </is>
      </c>
      <c r="BH787" s="297" t="inlineStr">
        <is>
          <t>0</t>
        </is>
      </c>
      <c r="BI787" s="297" t="inlineStr">
        <is>
          <t>0</t>
        </is>
      </c>
      <c r="BJ787" s="297" t="inlineStr">
        <is>
          <t>0</t>
        </is>
      </c>
      <c r="BK787" s="297" t="inlineStr">
        <is>
          <t>0</t>
        </is>
      </c>
      <c r="BL787" s="297" t="inlineStr">
        <is>
          <t>0</t>
        </is>
      </c>
      <c r="BM787" s="297" t="inlineStr">
        <is>
          <t>0</t>
        </is>
      </c>
      <c r="BN787" s="297" t="inlineStr">
        <is>
          <t>0</t>
        </is>
      </c>
      <c r="BO787" s="285" t="inlineStr">
        <is>
          <t>0</t>
        </is>
      </c>
      <c r="BP787" s="297" t="inlineStr">
        <is>
          <t>0</t>
        </is>
      </c>
      <c r="BQ787" s="297" t="inlineStr">
        <is>
          <t>0</t>
        </is>
      </c>
      <c r="BR787" s="297" t="inlineStr">
        <is>
          <t>0</t>
        </is>
      </c>
      <c r="BS787" s="297" t="inlineStr">
        <is>
          <t>0</t>
        </is>
      </c>
      <c r="BT787" s="297" t="inlineStr">
        <is>
          <t>0</t>
        </is>
      </c>
      <c r="BU787" s="297" t="inlineStr">
        <is>
          <t>0</t>
        </is>
      </c>
      <c r="BV787" s="297" t="inlineStr">
        <is>
          <t>0</t>
        </is>
      </c>
      <c r="BW787" s="288" t="inlineStr">
        <is>
          <t>0</t>
        </is>
      </c>
      <c r="BX787" s="276">
        <f>SUM(IF(COUNTIF(#REF!, "*1.*"), 2, 0), IF(COUNTIF(#REF!, "*2.*"), 2, 0), IF(COUNTIF(#REF!, "*3.*"), 2, 0), IF(COUNTIF(#REF!, "*4.*"), 2, 0), IF(COUNTIF(#REF!, "*5.*"), 2, 0), IF(COUNTIF(#REF!, "*6.*"), 2, 0))</f>
        <v/>
      </c>
      <c r="BY787" s="277">
        <f t="array" ref="BY787">SUM(VALUE(AT787),VALUE(AU787),VALUE(AV787),VALUE(AW787),VALUE(AX787),VALUE(AY787),VALUE(AZ787),VALUE(BB787),VALUE(BC787),VALUE(BD787),VALUE(BE787),VALUE(BF787),VALUE(BG787),VALUE(BH787),VALUE(BI787),VALUE(BJ787),VALUE(BK787),VALUE(BL787),VALUE(BM787),VALUE(BN787),VALUE(BO787),VALUE(BP787),VALUE(BQ787),VALUE(BR787),VALUE(BS787),VALUE(BT787),VALUE(BU787),VALUE(BV787),VALUE(BW787))</f>
        <v/>
      </c>
      <c r="BZ787" s="307" t="n"/>
      <c r="CA787" s="307" t="n"/>
      <c r="CB787" s="307" t="n"/>
      <c r="CC787" s="307" t="n"/>
      <c r="CD787" s="307" t="n"/>
      <c r="CE787" s="307" t="n"/>
      <c r="CF787" s="307" t="n"/>
      <c r="CG787" s="307" t="n"/>
      <c r="CH787" s="307" t="n"/>
      <c r="CI787" s="307" t="n"/>
      <c r="CJ787" s="307" t="n"/>
      <c r="CK787" s="307" t="n"/>
      <c r="CL787" s="307" t="n"/>
      <c r="CM787" s="307" t="n"/>
      <c r="CN787" s="307" t="n"/>
      <c r="CO787" s="307" t="n"/>
      <c r="CP787" s="307" t="n"/>
      <c r="CQ787" s="307" t="n"/>
      <c r="CR787" s="279" t="inlineStr"/>
      <c r="CS787" s="280">
        <f>AVERAGE(Value(BY787),value(CR787))</f>
        <v/>
      </c>
      <c r="CT787" s="421">
        <f>(IF(OR(MediaScorecard!BH788="x", MediaScorecard!BI788="x",MediaScorecard!BJ788="x",MediaScorecard!BK788="x",MediaScorecard!BL788="x"),1, 2))</f>
        <v/>
      </c>
      <c r="CU787" s="308" t="n"/>
      <c r="CV787" s="308" t="n"/>
      <c r="CW787" s="308" t="n"/>
      <c r="CX787" s="309" t="n"/>
      <c r="CY787" s="308" t="n"/>
      <c r="CZ787" s="308" t="n"/>
      <c r="DA787" s="308" t="n"/>
    </row>
    <row r="788" ht="21" customHeight="1" s="590">
      <c r="A788" s="421" t="n"/>
      <c r="B788" s="270" t="n"/>
      <c r="C788" s="266" t="n"/>
      <c r="D788" s="267" t="inlineStr"/>
      <c r="E788" s="267" t="inlineStr"/>
      <c r="F788" s="268" t="inlineStr"/>
      <c r="G788" s="421" t="n"/>
      <c r="H788" s="269" t="n"/>
      <c r="I788" s="421" t="n"/>
      <c r="J788" s="421" t="n"/>
      <c r="K788" s="421" t="n"/>
      <c r="L788" s="421" t="n"/>
      <c r="M788" s="421" t="n"/>
      <c r="N788" s="421" t="n"/>
      <c r="O788" s="421" t="n"/>
      <c r="P788" s="421" t="n"/>
      <c r="Q788" s="421" t="n"/>
      <c r="R788" s="270" t="n"/>
      <c r="S788" s="421" t="n"/>
      <c r="T788" s="421" t="n"/>
      <c r="U788" s="421" t="n"/>
      <c r="V788" s="421" t="n"/>
      <c r="W788" s="421" t="n"/>
      <c r="X788" s="421" t="n"/>
      <c r="Y788" s="421" t="n"/>
      <c r="Z788" s="421" t="n"/>
      <c r="AA788" s="421" t="n"/>
      <c r="AB788" s="421" t="n"/>
      <c r="AC788" s="421" t="n"/>
      <c r="AD788" s="421" t="n"/>
      <c r="AE788" s="421" t="n"/>
      <c r="AF788" s="421" t="n"/>
      <c r="AG788" s="421" t="n"/>
      <c r="AH788" s="421" t="n"/>
      <c r="AI788" s="421" t="n"/>
      <c r="AJ788" s="297" t="n"/>
      <c r="AK788" s="297" t="n"/>
      <c r="AL788" s="284" t="n"/>
      <c r="AM788" s="297" t="n"/>
      <c r="AN788" s="285" t="n"/>
      <c r="AO788" s="297" t="n"/>
      <c r="AP788" s="297" t="n"/>
      <c r="AQ788" s="297" t="n"/>
      <c r="AR788" s="297" t="n"/>
      <c r="AS788" s="297" t="n"/>
      <c r="AT788" s="285" t="inlineStr">
        <is>
          <t>0</t>
        </is>
      </c>
      <c r="AU788" s="297" t="inlineStr">
        <is>
          <t>0</t>
        </is>
      </c>
      <c r="AV788" s="297" t="inlineStr">
        <is>
          <t>0</t>
        </is>
      </c>
      <c r="AW788" s="297" t="inlineStr">
        <is>
          <t>0</t>
        </is>
      </c>
      <c r="AX788" s="297" t="inlineStr">
        <is>
          <t>0</t>
        </is>
      </c>
      <c r="AY788" s="286" t="inlineStr">
        <is>
          <t>0</t>
        </is>
      </c>
      <c r="AZ788" s="286" t="inlineStr">
        <is>
          <t>0</t>
        </is>
      </c>
      <c r="BA788" s="287" t="inlineStr">
        <is>
          <t>0</t>
        </is>
      </c>
      <c r="BB788" s="286" t="inlineStr">
        <is>
          <t>0</t>
        </is>
      </c>
      <c r="BC788" s="286" t="inlineStr">
        <is>
          <t>0</t>
        </is>
      </c>
      <c r="BD788" s="286" t="inlineStr">
        <is>
          <t>0</t>
        </is>
      </c>
      <c r="BE788" s="286" t="inlineStr">
        <is>
          <t>0</t>
        </is>
      </c>
      <c r="BF788" s="286" t="inlineStr">
        <is>
          <t>0</t>
        </is>
      </c>
      <c r="BG788" s="286" t="inlineStr">
        <is>
          <t>0</t>
        </is>
      </c>
      <c r="BH788" s="297" t="inlineStr">
        <is>
          <t>0</t>
        </is>
      </c>
      <c r="BI788" s="297" t="inlineStr">
        <is>
          <t>0</t>
        </is>
      </c>
      <c r="BJ788" s="297" t="inlineStr">
        <is>
          <t>0</t>
        </is>
      </c>
      <c r="BK788" s="297" t="inlineStr">
        <is>
          <t>0</t>
        </is>
      </c>
      <c r="BL788" s="297" t="inlineStr">
        <is>
          <t>0</t>
        </is>
      </c>
      <c r="BM788" s="297" t="inlineStr">
        <is>
          <t>0</t>
        </is>
      </c>
      <c r="BN788" s="297" t="inlineStr">
        <is>
          <t>0</t>
        </is>
      </c>
      <c r="BO788" s="285" t="inlineStr">
        <is>
          <t>0</t>
        </is>
      </c>
      <c r="BP788" s="297" t="inlineStr">
        <is>
          <t>0</t>
        </is>
      </c>
      <c r="BQ788" s="297" t="inlineStr">
        <is>
          <t>0</t>
        </is>
      </c>
      <c r="BR788" s="297" t="inlineStr">
        <is>
          <t>0</t>
        </is>
      </c>
      <c r="BS788" s="297" t="inlineStr">
        <is>
          <t>0</t>
        </is>
      </c>
      <c r="BT788" s="297" t="inlineStr">
        <is>
          <t>0</t>
        </is>
      </c>
      <c r="BU788" s="297" t="inlineStr">
        <is>
          <t>0</t>
        </is>
      </c>
      <c r="BV788" s="297" t="inlineStr">
        <is>
          <t>0</t>
        </is>
      </c>
      <c r="BW788" s="288" t="inlineStr">
        <is>
          <t>0</t>
        </is>
      </c>
      <c r="BX788" s="276">
        <f>SUM(IF(COUNTIF(#REF!, "*1.*"), 2, 0), IF(COUNTIF(#REF!, "*2.*"), 2, 0), IF(COUNTIF(#REF!, "*3.*"), 2, 0), IF(COUNTIF(#REF!, "*4.*"), 2, 0), IF(COUNTIF(#REF!, "*5.*"), 2, 0), IF(COUNTIF(#REF!, "*6.*"), 2, 0))</f>
        <v/>
      </c>
      <c r="BY788" s="277">
        <f t="array" ref="BY788">SUM(VALUE(AT788),VALUE(AU788),VALUE(AV788),VALUE(AW788),VALUE(AX788),VALUE(AY788),VALUE(AZ788),VALUE(BB788),VALUE(BC788),VALUE(BD788),VALUE(BE788),VALUE(BF788),VALUE(BG788),VALUE(BH788),VALUE(BI788),VALUE(BJ788),VALUE(BK788),VALUE(BL788),VALUE(BM788),VALUE(BN788),VALUE(BO788),VALUE(BP788),VALUE(BQ788),VALUE(BR788),VALUE(BS788),VALUE(BT788),VALUE(BU788),VALUE(BV788),VALUE(BW788))</f>
        <v/>
      </c>
      <c r="BZ788" s="307" t="n"/>
      <c r="CA788" s="307" t="n"/>
      <c r="CB788" s="307" t="n"/>
      <c r="CC788" s="307" t="n"/>
      <c r="CD788" s="307" t="n"/>
      <c r="CE788" s="307" t="n"/>
      <c r="CF788" s="307" t="n"/>
      <c r="CG788" s="307" t="n"/>
      <c r="CH788" s="307" t="n"/>
      <c r="CI788" s="307" t="n"/>
      <c r="CJ788" s="307" t="n"/>
      <c r="CK788" s="307" t="n"/>
      <c r="CL788" s="307" t="n"/>
      <c r="CM788" s="307" t="n"/>
      <c r="CN788" s="307" t="n"/>
      <c r="CO788" s="307" t="n"/>
      <c r="CP788" s="307" t="n"/>
      <c r="CQ788" s="307" t="n"/>
      <c r="CR788" s="279" t="inlineStr"/>
      <c r="CS788" s="280">
        <f>AVERAGE(Value(BY788),value(CR788))</f>
        <v/>
      </c>
      <c r="CT788" s="421">
        <f>(IF(OR(MediaScorecard!BH789="x", MediaScorecard!BI789="x",MediaScorecard!BJ789="x",MediaScorecard!BK789="x",MediaScorecard!BL789="x"),1, 2))</f>
        <v/>
      </c>
      <c r="CU788" s="308" t="n"/>
      <c r="CV788" s="308" t="n"/>
      <c r="CW788" s="308" t="n"/>
      <c r="CX788" s="309" t="n"/>
      <c r="CY788" s="308" t="n"/>
      <c r="CZ788" s="308" t="n"/>
      <c r="DA788" s="308" t="n"/>
    </row>
    <row r="789" ht="21" customHeight="1" s="590">
      <c r="A789" s="421" t="n"/>
      <c r="B789" s="270" t="n"/>
      <c r="C789" s="266" t="n"/>
      <c r="D789" s="267" t="inlineStr"/>
      <c r="E789" s="267" t="inlineStr"/>
      <c r="F789" s="268" t="inlineStr"/>
      <c r="G789" s="421" t="n"/>
      <c r="H789" s="269" t="n"/>
      <c r="I789" s="421" t="n"/>
      <c r="J789" s="421" t="n"/>
      <c r="K789" s="421" t="n"/>
      <c r="L789" s="421" t="n"/>
      <c r="M789" s="421" t="n"/>
      <c r="N789" s="421" t="n"/>
      <c r="O789" s="421" t="n"/>
      <c r="P789" s="421" t="n"/>
      <c r="Q789" s="421" t="n"/>
      <c r="R789" s="270" t="n"/>
      <c r="S789" s="421" t="n"/>
      <c r="T789" s="421" t="n"/>
      <c r="U789" s="421" t="n"/>
      <c r="V789" s="421" t="n"/>
      <c r="W789" s="421" t="n"/>
      <c r="X789" s="421" t="n"/>
      <c r="Y789" s="421" t="n"/>
      <c r="Z789" s="421" t="n"/>
      <c r="AA789" s="421" t="n"/>
      <c r="AB789" s="421" t="n"/>
      <c r="AC789" s="421" t="n"/>
      <c r="AD789" s="421" t="n"/>
      <c r="AE789" s="421" t="n"/>
      <c r="AF789" s="421" t="n"/>
      <c r="AG789" s="421" t="n"/>
      <c r="AH789" s="421" t="n"/>
      <c r="AI789" s="421" t="n"/>
      <c r="AJ789" s="297" t="n"/>
      <c r="AK789" s="297" t="n"/>
      <c r="AL789" s="284" t="n"/>
      <c r="AM789" s="297" t="n"/>
      <c r="AN789" s="285" t="n"/>
      <c r="AO789" s="297" t="n"/>
      <c r="AP789" s="297" t="n"/>
      <c r="AQ789" s="297" t="n"/>
      <c r="AR789" s="297" t="n"/>
      <c r="AS789" s="297" t="n"/>
      <c r="AT789" s="285" t="inlineStr">
        <is>
          <t>0</t>
        </is>
      </c>
      <c r="AU789" s="297" t="inlineStr">
        <is>
          <t>0</t>
        </is>
      </c>
      <c r="AV789" s="297" t="inlineStr">
        <is>
          <t>0</t>
        </is>
      </c>
      <c r="AW789" s="297" t="inlineStr">
        <is>
          <t>0</t>
        </is>
      </c>
      <c r="AX789" s="297" t="inlineStr">
        <is>
          <t>0</t>
        </is>
      </c>
      <c r="AY789" s="286" t="inlineStr">
        <is>
          <t>0</t>
        </is>
      </c>
      <c r="AZ789" s="286" t="inlineStr">
        <is>
          <t>0</t>
        </is>
      </c>
      <c r="BA789" s="287" t="inlineStr">
        <is>
          <t>0</t>
        </is>
      </c>
      <c r="BB789" s="286" t="inlineStr">
        <is>
          <t>0</t>
        </is>
      </c>
      <c r="BC789" s="286" t="inlineStr">
        <is>
          <t>0</t>
        </is>
      </c>
      <c r="BD789" s="286" t="inlineStr">
        <is>
          <t>0</t>
        </is>
      </c>
      <c r="BE789" s="286" t="inlineStr">
        <is>
          <t>0</t>
        </is>
      </c>
      <c r="BF789" s="286" t="inlineStr">
        <is>
          <t>0</t>
        </is>
      </c>
      <c r="BG789" s="286" t="inlineStr">
        <is>
          <t>0</t>
        </is>
      </c>
      <c r="BH789" s="297" t="inlineStr">
        <is>
          <t>0</t>
        </is>
      </c>
      <c r="BI789" s="297" t="inlineStr">
        <is>
          <t>0</t>
        </is>
      </c>
      <c r="BJ789" s="297" t="inlineStr">
        <is>
          <t>0</t>
        </is>
      </c>
      <c r="BK789" s="297" t="inlineStr">
        <is>
          <t>0</t>
        </is>
      </c>
      <c r="BL789" s="297" t="inlineStr">
        <is>
          <t>0</t>
        </is>
      </c>
      <c r="BM789" s="297" t="inlineStr">
        <is>
          <t>0</t>
        </is>
      </c>
      <c r="BN789" s="297" t="inlineStr">
        <is>
          <t>0</t>
        </is>
      </c>
      <c r="BO789" s="285" t="inlineStr">
        <is>
          <t>0</t>
        </is>
      </c>
      <c r="BP789" s="297" t="inlineStr">
        <is>
          <t>0</t>
        </is>
      </c>
      <c r="BQ789" s="297" t="inlineStr">
        <is>
          <t>0</t>
        </is>
      </c>
      <c r="BR789" s="297" t="inlineStr">
        <is>
          <t>0</t>
        </is>
      </c>
      <c r="BS789" s="297" t="inlineStr">
        <is>
          <t>0</t>
        </is>
      </c>
      <c r="BT789" s="297" t="inlineStr">
        <is>
          <t>0</t>
        </is>
      </c>
      <c r="BU789" s="297" t="inlineStr">
        <is>
          <t>0</t>
        </is>
      </c>
      <c r="BV789" s="297" t="inlineStr">
        <is>
          <t>0</t>
        </is>
      </c>
      <c r="BW789" s="288" t="inlineStr">
        <is>
          <t>0</t>
        </is>
      </c>
      <c r="BX789" s="276">
        <f>SUM(IF(COUNTIF(#REF!, "*1.*"), 2, 0), IF(COUNTIF(#REF!, "*2.*"), 2, 0), IF(COUNTIF(#REF!, "*3.*"), 2, 0), IF(COUNTIF(#REF!, "*4.*"), 2, 0), IF(COUNTIF(#REF!, "*5.*"), 2, 0), IF(COUNTIF(#REF!, "*6.*"), 2, 0))</f>
        <v/>
      </c>
      <c r="BY789" s="277">
        <f t="array" ref="BY789">SUM(VALUE(AT789),VALUE(AU789),VALUE(AV789),VALUE(AW789),VALUE(AX789),VALUE(AY789),VALUE(AZ789),VALUE(BB789),VALUE(BC789),VALUE(BD789),VALUE(BE789),VALUE(BF789),VALUE(BG789),VALUE(BH789),VALUE(BI789),VALUE(BJ789),VALUE(BK789),VALUE(BL789),VALUE(BM789),VALUE(BN789),VALUE(BO789),VALUE(BP789),VALUE(BQ789),VALUE(BR789),VALUE(BS789),VALUE(BT789),VALUE(BU789),VALUE(BV789),VALUE(BW789))</f>
        <v/>
      </c>
      <c r="BZ789" s="307" t="n"/>
      <c r="CA789" s="307" t="n"/>
      <c r="CB789" s="307" t="n"/>
      <c r="CC789" s="307" t="n"/>
      <c r="CD789" s="307" t="n"/>
      <c r="CE789" s="307" t="n"/>
      <c r="CF789" s="307" t="n"/>
      <c r="CG789" s="307" t="n"/>
      <c r="CH789" s="307" t="n"/>
      <c r="CI789" s="307" t="n"/>
      <c r="CJ789" s="307" t="n"/>
      <c r="CK789" s="307" t="n"/>
      <c r="CL789" s="307" t="n"/>
      <c r="CM789" s="307" t="n"/>
      <c r="CN789" s="307" t="n"/>
      <c r="CO789" s="307" t="n"/>
      <c r="CP789" s="307" t="n"/>
      <c r="CQ789" s="307" t="n"/>
      <c r="CR789" s="279" t="inlineStr"/>
      <c r="CS789" s="280">
        <f>AVERAGE(Value(BY789),value(CR789))</f>
        <v/>
      </c>
      <c r="CT789" s="421">
        <f>(IF(OR(MediaScorecard!BH790="x", MediaScorecard!BI790="x",MediaScorecard!BJ790="x",MediaScorecard!BK790="x",MediaScorecard!BL790="x"),1, 2))</f>
        <v/>
      </c>
      <c r="CU789" s="308" t="n"/>
      <c r="CV789" s="308" t="n"/>
      <c r="CW789" s="308" t="n"/>
      <c r="CX789" s="309" t="n"/>
      <c r="CY789" s="308" t="n"/>
      <c r="CZ789" s="308" t="n"/>
      <c r="DA789" s="308" t="n"/>
    </row>
    <row r="790" ht="21" customHeight="1" s="590">
      <c r="A790" s="421" t="n"/>
      <c r="B790" s="270" t="n"/>
      <c r="C790" s="266" t="n"/>
      <c r="D790" s="267" t="inlineStr"/>
      <c r="E790" s="267" t="inlineStr"/>
      <c r="F790" s="268" t="inlineStr"/>
      <c r="G790" s="421" t="n"/>
      <c r="H790" s="269" t="n"/>
      <c r="I790" s="421" t="n"/>
      <c r="J790" s="421" t="n"/>
      <c r="K790" s="421" t="n"/>
      <c r="L790" s="421" t="n"/>
      <c r="M790" s="421" t="n"/>
      <c r="N790" s="421" t="n"/>
      <c r="O790" s="421" t="n"/>
      <c r="P790" s="421" t="n"/>
      <c r="Q790" s="421" t="n"/>
      <c r="R790" s="270" t="n"/>
      <c r="S790" s="421" t="n"/>
      <c r="T790" s="421" t="n"/>
      <c r="U790" s="421" t="n"/>
      <c r="V790" s="421" t="n"/>
      <c r="W790" s="421" t="n"/>
      <c r="X790" s="421" t="n"/>
      <c r="Y790" s="421" t="n"/>
      <c r="Z790" s="421" t="n"/>
      <c r="AA790" s="421" t="n"/>
      <c r="AB790" s="421" t="n"/>
      <c r="AC790" s="421" t="n"/>
      <c r="AD790" s="421" t="n"/>
      <c r="AE790" s="421" t="n"/>
      <c r="AF790" s="421" t="n"/>
      <c r="AG790" s="421" t="n"/>
      <c r="AH790" s="421" t="n"/>
      <c r="AI790" s="421" t="n"/>
      <c r="AJ790" s="297" t="n"/>
      <c r="AK790" s="297" t="n"/>
      <c r="AL790" s="284" t="n"/>
      <c r="AM790" s="297" t="n"/>
      <c r="AN790" s="285" t="n"/>
      <c r="AO790" s="297" t="n"/>
      <c r="AP790" s="297" t="n"/>
      <c r="AQ790" s="297" t="n"/>
      <c r="AR790" s="297" t="n"/>
      <c r="AS790" s="297" t="n"/>
      <c r="AT790" s="285" t="inlineStr">
        <is>
          <t>0</t>
        </is>
      </c>
      <c r="AU790" s="297" t="inlineStr">
        <is>
          <t>0</t>
        </is>
      </c>
      <c r="AV790" s="297" t="inlineStr">
        <is>
          <t>0</t>
        </is>
      </c>
      <c r="AW790" s="297" t="inlineStr">
        <is>
          <t>0</t>
        </is>
      </c>
      <c r="AX790" s="297" t="inlineStr">
        <is>
          <t>0</t>
        </is>
      </c>
      <c r="AY790" s="286" t="inlineStr">
        <is>
          <t>0</t>
        </is>
      </c>
      <c r="AZ790" s="286" t="inlineStr">
        <is>
          <t>0</t>
        </is>
      </c>
      <c r="BA790" s="287" t="inlineStr">
        <is>
          <t>0</t>
        </is>
      </c>
      <c r="BB790" s="286" t="inlineStr">
        <is>
          <t>0</t>
        </is>
      </c>
      <c r="BC790" s="286" t="inlineStr">
        <is>
          <t>0</t>
        </is>
      </c>
      <c r="BD790" s="286" t="inlineStr">
        <is>
          <t>0</t>
        </is>
      </c>
      <c r="BE790" s="286" t="inlineStr">
        <is>
          <t>0</t>
        </is>
      </c>
      <c r="BF790" s="286" t="inlineStr">
        <is>
          <t>0</t>
        </is>
      </c>
      <c r="BG790" s="286" t="inlineStr">
        <is>
          <t>0</t>
        </is>
      </c>
      <c r="BH790" s="297" t="inlineStr">
        <is>
          <t>0</t>
        </is>
      </c>
      <c r="BI790" s="297" t="inlineStr">
        <is>
          <t>0</t>
        </is>
      </c>
      <c r="BJ790" s="297" t="inlineStr">
        <is>
          <t>0</t>
        </is>
      </c>
      <c r="BK790" s="297" t="inlineStr">
        <is>
          <t>0</t>
        </is>
      </c>
      <c r="BL790" s="297" t="inlineStr">
        <is>
          <t>0</t>
        </is>
      </c>
      <c r="BM790" s="297" t="inlineStr">
        <is>
          <t>0</t>
        </is>
      </c>
      <c r="BN790" s="297" t="inlineStr">
        <is>
          <t>0</t>
        </is>
      </c>
      <c r="BO790" s="285" t="inlineStr">
        <is>
          <t>0</t>
        </is>
      </c>
      <c r="BP790" s="297" t="inlineStr">
        <is>
          <t>0</t>
        </is>
      </c>
      <c r="BQ790" s="297" t="inlineStr">
        <is>
          <t>0</t>
        </is>
      </c>
      <c r="BR790" s="297" t="inlineStr">
        <is>
          <t>0</t>
        </is>
      </c>
      <c r="BS790" s="297" t="inlineStr">
        <is>
          <t>0</t>
        </is>
      </c>
      <c r="BT790" s="297" t="inlineStr">
        <is>
          <t>0</t>
        </is>
      </c>
      <c r="BU790" s="297" t="inlineStr">
        <is>
          <t>0</t>
        </is>
      </c>
      <c r="BV790" s="297" t="inlineStr">
        <is>
          <t>0</t>
        </is>
      </c>
      <c r="BW790" s="288" t="inlineStr">
        <is>
          <t>0</t>
        </is>
      </c>
      <c r="BX790" s="276">
        <f>SUM(IF(COUNTIF(#REF!, "*1.*"), 2, 0), IF(COUNTIF(#REF!, "*2.*"), 2, 0), IF(COUNTIF(#REF!, "*3.*"), 2, 0), IF(COUNTIF(#REF!, "*4.*"), 2, 0), IF(COUNTIF(#REF!, "*5.*"), 2, 0), IF(COUNTIF(#REF!, "*6.*"), 2, 0))</f>
        <v/>
      </c>
      <c r="BY790" s="277">
        <f t="array" ref="BY790">SUM(VALUE(AT790),VALUE(AU790),VALUE(AV790),VALUE(AW790),VALUE(AX790),VALUE(AY790),VALUE(AZ790),VALUE(BB790),VALUE(BC790),VALUE(BD790),VALUE(BE790),VALUE(BF790),VALUE(BG790),VALUE(BH790),VALUE(BI790),VALUE(BJ790),VALUE(BK790),VALUE(BL790),VALUE(BM790),VALUE(BN790),VALUE(BO790),VALUE(BP790),VALUE(BQ790),VALUE(BR790),VALUE(BS790),VALUE(BT790),VALUE(BU790),VALUE(BV790),VALUE(BW790))</f>
        <v/>
      </c>
      <c r="BZ790" s="307" t="n"/>
      <c r="CA790" s="307" t="n"/>
      <c r="CB790" s="307" t="n"/>
      <c r="CC790" s="307" t="n"/>
      <c r="CD790" s="307" t="n"/>
      <c r="CE790" s="307" t="n"/>
      <c r="CF790" s="307" t="n"/>
      <c r="CG790" s="307" t="n"/>
      <c r="CH790" s="307" t="n"/>
      <c r="CI790" s="307" t="n"/>
      <c r="CJ790" s="307" t="n"/>
      <c r="CK790" s="307" t="n"/>
      <c r="CL790" s="307" t="n"/>
      <c r="CM790" s="307" t="n"/>
      <c r="CN790" s="307" t="n"/>
      <c r="CO790" s="307" t="n"/>
      <c r="CP790" s="307" t="n"/>
      <c r="CQ790" s="307" t="n"/>
      <c r="CR790" s="279" t="inlineStr"/>
      <c r="CS790" s="280">
        <f>AVERAGE(Value(BY790),value(CR790))</f>
        <v/>
      </c>
      <c r="CT790" s="421">
        <f>(IF(OR(MediaScorecard!BH791="x", MediaScorecard!BI791="x",MediaScorecard!BJ791="x",MediaScorecard!BK791="x",MediaScorecard!BL791="x"),1, 2))</f>
        <v/>
      </c>
      <c r="CU790" s="308" t="n"/>
      <c r="CV790" s="308" t="n"/>
      <c r="CW790" s="308" t="n"/>
      <c r="CX790" s="309" t="n"/>
      <c r="CY790" s="308" t="n"/>
      <c r="CZ790" s="308" t="n"/>
      <c r="DA790" s="308" t="n"/>
    </row>
    <row r="791" ht="21" customHeight="1" s="590">
      <c r="A791" s="421" t="n"/>
      <c r="B791" s="270" t="n"/>
      <c r="C791" s="266" t="n"/>
      <c r="D791" s="267" t="inlineStr"/>
      <c r="E791" s="267" t="inlineStr"/>
      <c r="F791" s="268" t="inlineStr"/>
      <c r="G791" s="421" t="n"/>
      <c r="H791" s="269" t="n"/>
      <c r="I791" s="421" t="n"/>
      <c r="J791" s="421" t="n"/>
      <c r="K791" s="421" t="n"/>
      <c r="L791" s="421" t="n"/>
      <c r="M791" s="421" t="n"/>
      <c r="N791" s="421" t="n"/>
      <c r="O791" s="421" t="n"/>
      <c r="P791" s="421" t="n"/>
      <c r="Q791" s="421" t="n"/>
      <c r="R791" s="270" t="n"/>
      <c r="S791" s="421" t="n"/>
      <c r="T791" s="421" t="n"/>
      <c r="U791" s="421" t="n"/>
      <c r="V791" s="421" t="n"/>
      <c r="W791" s="421" t="n"/>
      <c r="X791" s="421" t="n"/>
      <c r="Y791" s="421" t="n"/>
      <c r="Z791" s="421" t="n"/>
      <c r="AA791" s="421" t="n"/>
      <c r="AB791" s="421" t="n"/>
      <c r="AC791" s="421" t="n"/>
      <c r="AD791" s="421" t="n"/>
      <c r="AE791" s="421" t="n"/>
      <c r="AF791" s="421" t="n"/>
      <c r="AG791" s="421" t="n"/>
      <c r="AH791" s="421" t="n"/>
      <c r="AI791" s="421" t="n"/>
      <c r="AJ791" s="297" t="n"/>
      <c r="AK791" s="297" t="n"/>
      <c r="AL791" s="284" t="n"/>
      <c r="AM791" s="297" t="n"/>
      <c r="AN791" s="285" t="n"/>
      <c r="AO791" s="297" t="n"/>
      <c r="AP791" s="297" t="n"/>
      <c r="AQ791" s="297" t="n"/>
      <c r="AR791" s="297" t="n"/>
      <c r="AS791" s="297" t="n"/>
      <c r="AT791" s="285" t="inlineStr">
        <is>
          <t>0</t>
        </is>
      </c>
      <c r="AU791" s="297" t="inlineStr">
        <is>
          <t>0</t>
        </is>
      </c>
      <c r="AV791" s="297" t="inlineStr">
        <is>
          <t>0</t>
        </is>
      </c>
      <c r="AW791" s="297" t="inlineStr">
        <is>
          <t>0</t>
        </is>
      </c>
      <c r="AX791" s="297" t="inlineStr">
        <is>
          <t>0</t>
        </is>
      </c>
      <c r="AY791" s="286" t="inlineStr">
        <is>
          <t>0</t>
        </is>
      </c>
      <c r="AZ791" s="286" t="inlineStr">
        <is>
          <t>0</t>
        </is>
      </c>
      <c r="BA791" s="287" t="inlineStr">
        <is>
          <t>0</t>
        </is>
      </c>
      <c r="BB791" s="286" t="inlineStr">
        <is>
          <t>0</t>
        </is>
      </c>
      <c r="BC791" s="286" t="inlineStr">
        <is>
          <t>0</t>
        </is>
      </c>
      <c r="BD791" s="286" t="inlineStr">
        <is>
          <t>0</t>
        </is>
      </c>
      <c r="BE791" s="286" t="inlineStr">
        <is>
          <t>0</t>
        </is>
      </c>
      <c r="BF791" s="286" t="inlineStr">
        <is>
          <t>0</t>
        </is>
      </c>
      <c r="BG791" s="286" t="inlineStr">
        <is>
          <t>0</t>
        </is>
      </c>
      <c r="BH791" s="297" t="inlineStr">
        <is>
          <t>0</t>
        </is>
      </c>
      <c r="BI791" s="297" t="inlineStr">
        <is>
          <t>0</t>
        </is>
      </c>
      <c r="BJ791" s="297" t="inlineStr">
        <is>
          <t>0</t>
        </is>
      </c>
      <c r="BK791" s="297" t="inlineStr">
        <is>
          <t>0</t>
        </is>
      </c>
      <c r="BL791" s="297" t="inlineStr">
        <is>
          <t>0</t>
        </is>
      </c>
      <c r="BM791" s="297" t="inlineStr">
        <is>
          <t>0</t>
        </is>
      </c>
      <c r="BN791" s="297" t="inlineStr">
        <is>
          <t>0</t>
        </is>
      </c>
      <c r="BO791" s="285" t="inlineStr">
        <is>
          <t>0</t>
        </is>
      </c>
      <c r="BP791" s="297" t="inlineStr">
        <is>
          <t>0</t>
        </is>
      </c>
      <c r="BQ791" s="297" t="inlineStr">
        <is>
          <t>0</t>
        </is>
      </c>
      <c r="BR791" s="297" t="inlineStr">
        <is>
          <t>0</t>
        </is>
      </c>
      <c r="BS791" s="297" t="inlineStr">
        <is>
          <t>0</t>
        </is>
      </c>
      <c r="BT791" s="297" t="inlineStr">
        <is>
          <t>0</t>
        </is>
      </c>
      <c r="BU791" s="297" t="inlineStr">
        <is>
          <t>0</t>
        </is>
      </c>
      <c r="BV791" s="297" t="inlineStr">
        <is>
          <t>0</t>
        </is>
      </c>
      <c r="BW791" s="288" t="inlineStr">
        <is>
          <t>0</t>
        </is>
      </c>
      <c r="BX791" s="276">
        <f>SUM(IF(COUNTIF(#REF!, "*1.*"), 2, 0), IF(COUNTIF(#REF!, "*2.*"), 2, 0), IF(COUNTIF(#REF!, "*3.*"), 2, 0), IF(COUNTIF(#REF!, "*4.*"), 2, 0), IF(COUNTIF(#REF!, "*5.*"), 2, 0), IF(COUNTIF(#REF!, "*6.*"), 2, 0))</f>
        <v/>
      </c>
      <c r="BY791" s="277">
        <f t="array" ref="BY791">SUM(VALUE(AT791),VALUE(AU791),VALUE(AV791),VALUE(AW791),VALUE(AX791),VALUE(AY791),VALUE(AZ791),VALUE(BB791),VALUE(BC791),VALUE(BD791),VALUE(BE791),VALUE(BF791),VALUE(BG791),VALUE(BH791),VALUE(BI791),VALUE(BJ791),VALUE(BK791),VALUE(BL791),VALUE(BM791),VALUE(BN791),VALUE(BO791),VALUE(BP791),VALUE(BQ791),VALUE(BR791),VALUE(BS791),VALUE(BT791),VALUE(BU791),VALUE(BV791),VALUE(BW791))</f>
        <v/>
      </c>
      <c r="BZ791" s="307" t="n"/>
      <c r="CA791" s="307" t="n"/>
      <c r="CB791" s="307" t="n"/>
      <c r="CC791" s="307" t="n"/>
      <c r="CD791" s="307" t="n"/>
      <c r="CE791" s="307" t="n"/>
      <c r="CF791" s="307" t="n"/>
      <c r="CG791" s="307" t="n"/>
      <c r="CH791" s="307" t="n"/>
      <c r="CI791" s="307" t="n"/>
      <c r="CJ791" s="307" t="n"/>
      <c r="CK791" s="307" t="n"/>
      <c r="CL791" s="307" t="n"/>
      <c r="CM791" s="307" t="n"/>
      <c r="CN791" s="307" t="n"/>
      <c r="CO791" s="307" t="n"/>
      <c r="CP791" s="307" t="n"/>
      <c r="CQ791" s="307" t="n"/>
      <c r="CR791" s="279" t="inlineStr"/>
      <c r="CS791" s="280">
        <f>AVERAGE(Value(BY791),value(CR791))</f>
        <v/>
      </c>
      <c r="CT791" s="421">
        <f>(IF(OR(MediaScorecard!BH792="x", MediaScorecard!BI792="x",MediaScorecard!BJ792="x",MediaScorecard!BK792="x",MediaScorecard!BL792="x"),1, 2))</f>
        <v/>
      </c>
      <c r="CU791" s="308" t="n"/>
      <c r="CV791" s="308" t="n"/>
      <c r="CW791" s="308" t="n"/>
      <c r="CX791" s="309" t="n"/>
      <c r="CY791" s="308" t="n"/>
      <c r="CZ791" s="308" t="n"/>
      <c r="DA791" s="308" t="n"/>
    </row>
    <row r="792" ht="21" customHeight="1" s="590">
      <c r="A792" s="421" t="n"/>
      <c r="B792" s="270" t="n"/>
      <c r="C792" s="266" t="n"/>
      <c r="D792" s="267" t="inlineStr"/>
      <c r="E792" s="267" t="inlineStr"/>
      <c r="F792" s="268" t="inlineStr"/>
      <c r="G792" s="421" t="n"/>
      <c r="H792" s="269" t="n"/>
      <c r="I792" s="421" t="n"/>
      <c r="J792" s="421" t="n"/>
      <c r="K792" s="421" t="n"/>
      <c r="L792" s="421" t="n"/>
      <c r="M792" s="421" t="n"/>
      <c r="N792" s="421" t="n"/>
      <c r="O792" s="421" t="n"/>
      <c r="P792" s="421" t="n"/>
      <c r="Q792" s="421" t="n"/>
      <c r="R792" s="270" t="n"/>
      <c r="S792" s="421" t="n"/>
      <c r="T792" s="421" t="n"/>
      <c r="U792" s="421" t="n"/>
      <c r="V792" s="421" t="n"/>
      <c r="W792" s="421" t="n"/>
      <c r="X792" s="421" t="n"/>
      <c r="Y792" s="421" t="n"/>
      <c r="Z792" s="421" t="n"/>
      <c r="AA792" s="421" t="n"/>
      <c r="AB792" s="421" t="n"/>
      <c r="AC792" s="421" t="n"/>
      <c r="AD792" s="421" t="n"/>
      <c r="AE792" s="421" t="n"/>
      <c r="AF792" s="421" t="n"/>
      <c r="AG792" s="421" t="n"/>
      <c r="AH792" s="421" t="n"/>
      <c r="AI792" s="421" t="n"/>
      <c r="AJ792" s="297" t="n"/>
      <c r="AK792" s="297" t="n"/>
      <c r="AL792" s="284" t="n"/>
      <c r="AM792" s="297" t="n"/>
      <c r="AN792" s="285" t="n"/>
      <c r="AO792" s="297" t="n"/>
      <c r="AP792" s="297" t="n"/>
      <c r="AQ792" s="297" t="n"/>
      <c r="AR792" s="297" t="n"/>
      <c r="AS792" s="297" t="n"/>
      <c r="AT792" s="285" t="inlineStr">
        <is>
          <t>0</t>
        </is>
      </c>
      <c r="AU792" s="297" t="inlineStr">
        <is>
          <t>0</t>
        </is>
      </c>
      <c r="AV792" s="297" t="inlineStr">
        <is>
          <t>0</t>
        </is>
      </c>
      <c r="AW792" s="297" t="inlineStr">
        <is>
          <t>0</t>
        </is>
      </c>
      <c r="AX792" s="297" t="inlineStr">
        <is>
          <t>0</t>
        </is>
      </c>
      <c r="AY792" s="286" t="inlineStr">
        <is>
          <t>0</t>
        </is>
      </c>
      <c r="AZ792" s="286" t="inlineStr">
        <is>
          <t>0</t>
        </is>
      </c>
      <c r="BA792" s="287" t="inlineStr">
        <is>
          <t>0</t>
        </is>
      </c>
      <c r="BB792" s="286" t="inlineStr">
        <is>
          <t>0</t>
        </is>
      </c>
      <c r="BC792" s="286" t="inlineStr">
        <is>
          <t>0</t>
        </is>
      </c>
      <c r="BD792" s="286" t="inlineStr">
        <is>
          <t>0</t>
        </is>
      </c>
      <c r="BE792" s="286" t="inlineStr">
        <is>
          <t>0</t>
        </is>
      </c>
      <c r="BF792" s="286" t="inlineStr">
        <is>
          <t>0</t>
        </is>
      </c>
      <c r="BG792" s="286" t="inlineStr">
        <is>
          <t>0</t>
        </is>
      </c>
      <c r="BH792" s="297" t="inlineStr">
        <is>
          <t>0</t>
        </is>
      </c>
      <c r="BI792" s="297" t="inlineStr">
        <is>
          <t>0</t>
        </is>
      </c>
      <c r="BJ792" s="297" t="inlineStr">
        <is>
          <t>0</t>
        </is>
      </c>
      <c r="BK792" s="297" t="inlineStr">
        <is>
          <t>0</t>
        </is>
      </c>
      <c r="BL792" s="297" t="inlineStr">
        <is>
          <t>0</t>
        </is>
      </c>
      <c r="BM792" s="297" t="inlineStr">
        <is>
          <t>0</t>
        </is>
      </c>
      <c r="BN792" s="297" t="inlineStr">
        <is>
          <t>0</t>
        </is>
      </c>
      <c r="BO792" s="285" t="inlineStr">
        <is>
          <t>0</t>
        </is>
      </c>
      <c r="BP792" s="297" t="inlineStr">
        <is>
          <t>0</t>
        </is>
      </c>
      <c r="BQ792" s="297" t="inlineStr">
        <is>
          <t>0</t>
        </is>
      </c>
      <c r="BR792" s="297" t="inlineStr">
        <is>
          <t>0</t>
        </is>
      </c>
      <c r="BS792" s="297" t="inlineStr">
        <is>
          <t>0</t>
        </is>
      </c>
      <c r="BT792" s="297" t="inlineStr">
        <is>
          <t>0</t>
        </is>
      </c>
      <c r="BU792" s="297" t="inlineStr">
        <is>
          <t>0</t>
        </is>
      </c>
      <c r="BV792" s="297" t="inlineStr">
        <is>
          <t>0</t>
        </is>
      </c>
      <c r="BW792" s="288" t="inlineStr">
        <is>
          <t>0</t>
        </is>
      </c>
      <c r="BX792" s="276">
        <f>SUM(IF(COUNTIF(#REF!, "*1.*"), 2, 0), IF(COUNTIF(#REF!, "*2.*"), 2, 0), IF(COUNTIF(#REF!, "*3.*"), 2, 0), IF(COUNTIF(#REF!, "*4.*"), 2, 0), IF(COUNTIF(#REF!, "*5.*"), 2, 0), IF(COUNTIF(#REF!, "*6.*"), 2, 0))</f>
        <v/>
      </c>
      <c r="BY792" s="277">
        <f t="array" ref="BY792">SUM(VALUE(AT792),VALUE(AU792),VALUE(AV792),VALUE(AW792),VALUE(AX792),VALUE(AY792),VALUE(AZ792),VALUE(BB792),VALUE(BC792),VALUE(BD792),VALUE(BE792),VALUE(BF792),VALUE(BG792),VALUE(BH792),VALUE(BI792),VALUE(BJ792),VALUE(BK792),VALUE(BL792),VALUE(BM792),VALUE(BN792),VALUE(BO792),VALUE(BP792),VALUE(BQ792),VALUE(BR792),VALUE(BS792),VALUE(BT792),VALUE(BU792),VALUE(BV792),VALUE(BW792))</f>
        <v/>
      </c>
      <c r="BZ792" s="307" t="n"/>
      <c r="CA792" s="307" t="n"/>
      <c r="CB792" s="307" t="n"/>
      <c r="CC792" s="307" t="n"/>
      <c r="CD792" s="307" t="n"/>
      <c r="CE792" s="307" t="n"/>
      <c r="CF792" s="307" t="n"/>
      <c r="CG792" s="307" t="n"/>
      <c r="CH792" s="307" t="n"/>
      <c r="CI792" s="307" t="n"/>
      <c r="CJ792" s="307" t="n"/>
      <c r="CK792" s="307" t="n"/>
      <c r="CL792" s="307" t="n"/>
      <c r="CM792" s="307" t="n"/>
      <c r="CN792" s="307" t="n"/>
      <c r="CO792" s="307" t="n"/>
      <c r="CP792" s="307" t="n"/>
      <c r="CQ792" s="307" t="n"/>
      <c r="CR792" s="279" t="inlineStr"/>
      <c r="CS792" s="280">
        <f>AVERAGE(Value(BY792),value(CR792))</f>
        <v/>
      </c>
      <c r="CT792" s="421">
        <f>(IF(OR(MediaScorecard!BH793="x", MediaScorecard!BI793="x",MediaScorecard!BJ793="x",MediaScorecard!BK793="x",MediaScorecard!BL793="x"),1, 2))</f>
        <v/>
      </c>
      <c r="CU792" s="308" t="n"/>
      <c r="CV792" s="308" t="n"/>
      <c r="CW792" s="308" t="n"/>
      <c r="CX792" s="309" t="n"/>
      <c r="CY792" s="308" t="n"/>
      <c r="CZ792" s="308" t="n"/>
      <c r="DA792" s="308" t="n"/>
    </row>
    <row r="793" ht="21" customHeight="1" s="590">
      <c r="A793" s="421" t="n"/>
      <c r="B793" s="270" t="n"/>
      <c r="C793" s="266" t="n"/>
      <c r="D793" s="267" t="inlineStr"/>
      <c r="E793" s="267" t="inlineStr"/>
      <c r="F793" s="268" t="inlineStr"/>
      <c r="G793" s="421" t="n"/>
      <c r="H793" s="269" t="n"/>
      <c r="I793" s="421" t="n"/>
      <c r="J793" s="421" t="n"/>
      <c r="K793" s="421" t="n"/>
      <c r="L793" s="421" t="n"/>
      <c r="M793" s="421" t="n"/>
      <c r="N793" s="421" t="n"/>
      <c r="O793" s="421" t="n"/>
      <c r="P793" s="421" t="n"/>
      <c r="Q793" s="421" t="n"/>
      <c r="R793" s="270" t="n"/>
      <c r="S793" s="421" t="n"/>
      <c r="T793" s="421" t="n"/>
      <c r="U793" s="421" t="n"/>
      <c r="V793" s="421" t="n"/>
      <c r="W793" s="421" t="n"/>
      <c r="X793" s="421" t="n"/>
      <c r="Y793" s="421" t="n"/>
      <c r="Z793" s="421" t="n"/>
      <c r="AA793" s="421" t="n"/>
      <c r="AB793" s="421" t="n"/>
      <c r="AC793" s="421" t="n"/>
      <c r="AD793" s="421" t="n"/>
      <c r="AE793" s="421" t="n"/>
      <c r="AF793" s="421" t="n"/>
      <c r="AG793" s="421" t="n"/>
      <c r="AH793" s="421" t="n"/>
      <c r="AI793" s="421" t="n"/>
      <c r="AJ793" s="297" t="n"/>
      <c r="AK793" s="297" t="n"/>
      <c r="AL793" s="284" t="n"/>
      <c r="AM793" s="297" t="n"/>
      <c r="AN793" s="285" t="n"/>
      <c r="AO793" s="297" t="n"/>
      <c r="AP793" s="297" t="n"/>
      <c r="AQ793" s="297" t="n"/>
      <c r="AR793" s="297" t="n"/>
      <c r="AS793" s="297" t="n"/>
      <c r="AT793" s="285" t="inlineStr">
        <is>
          <t>0</t>
        </is>
      </c>
      <c r="AU793" s="297" t="inlineStr">
        <is>
          <t>0</t>
        </is>
      </c>
      <c r="AV793" s="297" t="inlineStr">
        <is>
          <t>0</t>
        </is>
      </c>
      <c r="AW793" s="297" t="inlineStr">
        <is>
          <t>0</t>
        </is>
      </c>
      <c r="AX793" s="297" t="inlineStr">
        <is>
          <t>0</t>
        </is>
      </c>
      <c r="AY793" s="286" t="inlineStr">
        <is>
          <t>0</t>
        </is>
      </c>
      <c r="AZ793" s="286" t="inlineStr">
        <is>
          <t>0</t>
        </is>
      </c>
      <c r="BA793" s="287" t="inlineStr">
        <is>
          <t>0</t>
        </is>
      </c>
      <c r="BB793" s="286" t="inlineStr">
        <is>
          <t>0</t>
        </is>
      </c>
      <c r="BC793" s="286" t="inlineStr">
        <is>
          <t>0</t>
        </is>
      </c>
      <c r="BD793" s="286" t="inlineStr">
        <is>
          <t>0</t>
        </is>
      </c>
      <c r="BE793" s="286" t="inlineStr">
        <is>
          <t>0</t>
        </is>
      </c>
      <c r="BF793" s="286" t="inlineStr">
        <is>
          <t>0</t>
        </is>
      </c>
      <c r="BG793" s="286" t="inlineStr">
        <is>
          <t>0</t>
        </is>
      </c>
      <c r="BH793" s="297" t="inlineStr">
        <is>
          <t>0</t>
        </is>
      </c>
      <c r="BI793" s="297" t="inlineStr">
        <is>
          <t>0</t>
        </is>
      </c>
      <c r="BJ793" s="297" t="inlineStr">
        <is>
          <t>0</t>
        </is>
      </c>
      <c r="BK793" s="297" t="inlineStr">
        <is>
          <t>0</t>
        </is>
      </c>
      <c r="BL793" s="297" t="inlineStr">
        <is>
          <t>0</t>
        </is>
      </c>
      <c r="BM793" s="297" t="inlineStr">
        <is>
          <t>0</t>
        </is>
      </c>
      <c r="BN793" s="297" t="inlineStr">
        <is>
          <t>0</t>
        </is>
      </c>
      <c r="BO793" s="285" t="inlineStr">
        <is>
          <t>0</t>
        </is>
      </c>
      <c r="BP793" s="297" t="inlineStr">
        <is>
          <t>0</t>
        </is>
      </c>
      <c r="BQ793" s="297" t="inlineStr">
        <is>
          <t>0</t>
        </is>
      </c>
      <c r="BR793" s="297" t="inlineStr">
        <is>
          <t>0</t>
        </is>
      </c>
      <c r="BS793" s="297" t="inlineStr">
        <is>
          <t>0</t>
        </is>
      </c>
      <c r="BT793" s="297" t="inlineStr">
        <is>
          <t>0</t>
        </is>
      </c>
      <c r="BU793" s="297" t="inlineStr">
        <is>
          <t>0</t>
        </is>
      </c>
      <c r="BV793" s="297" t="inlineStr">
        <is>
          <t>0</t>
        </is>
      </c>
      <c r="BW793" s="288" t="inlineStr">
        <is>
          <t>0</t>
        </is>
      </c>
      <c r="BX793" s="276">
        <f>SUM(IF(COUNTIF(#REF!, "*1.*"), 2, 0), IF(COUNTIF(#REF!, "*2.*"), 2, 0), IF(COUNTIF(#REF!, "*3.*"), 2, 0), IF(COUNTIF(#REF!, "*4.*"), 2, 0), IF(COUNTIF(#REF!, "*5.*"), 2, 0), IF(COUNTIF(#REF!, "*6.*"), 2, 0))</f>
        <v/>
      </c>
      <c r="BY793" s="277">
        <f t="array" ref="BY793">SUM(VALUE(AT793),VALUE(AU793),VALUE(AV793),VALUE(AW793),VALUE(AX793),VALUE(AY793),VALUE(AZ793),VALUE(BB793),VALUE(BC793),VALUE(BD793),VALUE(BE793),VALUE(BF793),VALUE(BG793),VALUE(BH793),VALUE(BI793),VALUE(BJ793),VALUE(BK793),VALUE(BL793),VALUE(BM793),VALUE(BN793),VALUE(BO793),VALUE(BP793),VALUE(BQ793),VALUE(BR793),VALUE(BS793),VALUE(BT793),VALUE(BU793),VALUE(BV793),VALUE(BW793))</f>
        <v/>
      </c>
      <c r="BZ793" s="307" t="n"/>
      <c r="CA793" s="307" t="n"/>
      <c r="CB793" s="307" t="n"/>
      <c r="CC793" s="307" t="n"/>
      <c r="CD793" s="307" t="n"/>
      <c r="CE793" s="307" t="n"/>
      <c r="CF793" s="307" t="n"/>
      <c r="CG793" s="307" t="n"/>
      <c r="CH793" s="307" t="n"/>
      <c r="CI793" s="307" t="n"/>
      <c r="CJ793" s="307" t="n"/>
      <c r="CK793" s="307" t="n"/>
      <c r="CL793" s="307" t="n"/>
      <c r="CM793" s="307" t="n"/>
      <c r="CN793" s="307" t="n"/>
      <c r="CO793" s="307" t="n"/>
      <c r="CP793" s="307" t="n"/>
      <c r="CQ793" s="307" t="n"/>
      <c r="CR793" s="279" t="inlineStr"/>
      <c r="CS793" s="280">
        <f>AVERAGE(Value(BY793),value(CR793))</f>
        <v/>
      </c>
      <c r="CT793" s="421">
        <f>(IF(OR(MediaScorecard!BH794="x", MediaScorecard!BI794="x",MediaScorecard!BJ794="x",MediaScorecard!BK794="x",MediaScorecard!BL794="x"),1, 2))</f>
        <v/>
      </c>
      <c r="CU793" s="308" t="n"/>
      <c r="CV793" s="308" t="n"/>
      <c r="CW793" s="308" t="n"/>
      <c r="CX793" s="309" t="n"/>
      <c r="CY793" s="308" t="n"/>
      <c r="CZ793" s="308" t="n"/>
      <c r="DA793" s="308" t="n"/>
    </row>
    <row r="794" ht="21" customHeight="1" s="590">
      <c r="A794" s="421" t="n"/>
      <c r="B794" s="270" t="n"/>
      <c r="C794" s="266" t="n"/>
      <c r="D794" s="267" t="inlineStr"/>
      <c r="E794" s="267" t="inlineStr"/>
      <c r="F794" s="268" t="inlineStr"/>
      <c r="G794" s="421" t="n"/>
      <c r="H794" s="269" t="n"/>
      <c r="I794" s="421" t="n"/>
      <c r="J794" s="421" t="n"/>
      <c r="K794" s="421" t="n"/>
      <c r="L794" s="421" t="n"/>
      <c r="M794" s="421" t="n"/>
      <c r="N794" s="421" t="n"/>
      <c r="O794" s="421" t="n"/>
      <c r="P794" s="421" t="n"/>
      <c r="Q794" s="421" t="n"/>
      <c r="R794" s="270" t="n"/>
      <c r="S794" s="421" t="n"/>
      <c r="T794" s="421" t="n"/>
      <c r="U794" s="421" t="n"/>
      <c r="V794" s="421" t="n"/>
      <c r="W794" s="421" t="n"/>
      <c r="X794" s="421" t="n"/>
      <c r="Y794" s="421" t="n"/>
      <c r="Z794" s="421" t="n"/>
      <c r="AA794" s="421" t="n"/>
      <c r="AB794" s="421" t="n"/>
      <c r="AC794" s="421" t="n"/>
      <c r="AD794" s="421" t="n"/>
      <c r="AE794" s="421" t="n"/>
      <c r="AF794" s="421" t="n"/>
      <c r="AG794" s="421" t="n"/>
      <c r="AH794" s="421" t="n"/>
      <c r="AI794" s="421" t="n"/>
      <c r="AJ794" s="297" t="n"/>
      <c r="AK794" s="297" t="n"/>
      <c r="AL794" s="284" t="n"/>
      <c r="AM794" s="297" t="n"/>
      <c r="AN794" s="285" t="n"/>
      <c r="AO794" s="297" t="n"/>
      <c r="AP794" s="297" t="n"/>
      <c r="AQ794" s="297" t="n"/>
      <c r="AR794" s="297" t="n"/>
      <c r="AS794" s="297" t="n"/>
      <c r="AT794" s="285" t="inlineStr">
        <is>
          <t>0</t>
        </is>
      </c>
      <c r="AU794" s="297" t="inlineStr">
        <is>
          <t>0</t>
        </is>
      </c>
      <c r="AV794" s="297" t="inlineStr">
        <is>
          <t>0</t>
        </is>
      </c>
      <c r="AW794" s="297" t="inlineStr">
        <is>
          <t>0</t>
        </is>
      </c>
      <c r="AX794" s="297" t="inlineStr">
        <is>
          <t>0</t>
        </is>
      </c>
      <c r="AY794" s="286" t="inlineStr">
        <is>
          <t>0</t>
        </is>
      </c>
      <c r="AZ794" s="286" t="inlineStr">
        <is>
          <t>0</t>
        </is>
      </c>
      <c r="BA794" s="287" t="inlineStr">
        <is>
          <t>0</t>
        </is>
      </c>
      <c r="BB794" s="286" t="inlineStr">
        <is>
          <t>0</t>
        </is>
      </c>
      <c r="BC794" s="286" t="inlineStr">
        <is>
          <t>0</t>
        </is>
      </c>
      <c r="BD794" s="286" t="inlineStr">
        <is>
          <t>0</t>
        </is>
      </c>
      <c r="BE794" s="286" t="inlineStr">
        <is>
          <t>0</t>
        </is>
      </c>
      <c r="BF794" s="286" t="inlineStr">
        <is>
          <t>0</t>
        </is>
      </c>
      <c r="BG794" s="286" t="inlineStr">
        <is>
          <t>0</t>
        </is>
      </c>
      <c r="BH794" s="297" t="inlineStr">
        <is>
          <t>0</t>
        </is>
      </c>
      <c r="BI794" s="297" t="inlineStr">
        <is>
          <t>0</t>
        </is>
      </c>
      <c r="BJ794" s="297" t="inlineStr">
        <is>
          <t>0</t>
        </is>
      </c>
      <c r="BK794" s="297" t="inlineStr">
        <is>
          <t>0</t>
        </is>
      </c>
      <c r="BL794" s="297" t="inlineStr">
        <is>
          <t>0</t>
        </is>
      </c>
      <c r="BM794" s="297" t="inlineStr">
        <is>
          <t>0</t>
        </is>
      </c>
      <c r="BN794" s="297" t="inlineStr">
        <is>
          <t>0</t>
        </is>
      </c>
      <c r="BO794" s="285" t="inlineStr">
        <is>
          <t>0</t>
        </is>
      </c>
      <c r="BP794" s="297" t="inlineStr">
        <is>
          <t>0</t>
        </is>
      </c>
      <c r="BQ794" s="297" t="inlineStr">
        <is>
          <t>0</t>
        </is>
      </c>
      <c r="BR794" s="297" t="inlineStr">
        <is>
          <t>0</t>
        </is>
      </c>
      <c r="BS794" s="297" t="inlineStr">
        <is>
          <t>0</t>
        </is>
      </c>
      <c r="BT794" s="297" t="inlineStr">
        <is>
          <t>0</t>
        </is>
      </c>
      <c r="BU794" s="297" t="inlineStr">
        <is>
          <t>0</t>
        </is>
      </c>
      <c r="BV794" s="297" t="inlineStr">
        <is>
          <t>0</t>
        </is>
      </c>
      <c r="BW794" s="288" t="inlineStr">
        <is>
          <t>0</t>
        </is>
      </c>
      <c r="BX794" s="276">
        <f>SUM(IF(COUNTIF(#REF!, "*1.*"), 2, 0), IF(COUNTIF(#REF!, "*2.*"), 2, 0), IF(COUNTIF(#REF!, "*3.*"), 2, 0), IF(COUNTIF(#REF!, "*4.*"), 2, 0), IF(COUNTIF(#REF!, "*5.*"), 2, 0), IF(COUNTIF(#REF!, "*6.*"), 2, 0))</f>
        <v/>
      </c>
      <c r="BY794" s="277">
        <f t="array" ref="BY794">SUM(VALUE(AT794),VALUE(AU794),VALUE(AV794),VALUE(AW794),VALUE(AX794),VALUE(AY794),VALUE(AZ794),VALUE(BB794),VALUE(BC794),VALUE(BD794),VALUE(BE794),VALUE(BF794),VALUE(BG794),VALUE(BH794),VALUE(BI794),VALUE(BJ794),VALUE(BK794),VALUE(BL794),VALUE(BM794),VALUE(BN794),VALUE(BO794),VALUE(BP794),VALUE(BQ794),VALUE(BR794),VALUE(BS794),VALUE(BT794),VALUE(BU794),VALUE(BV794),VALUE(BW794))</f>
        <v/>
      </c>
      <c r="BZ794" s="307" t="n"/>
      <c r="CA794" s="307" t="n"/>
      <c r="CB794" s="307" t="n"/>
      <c r="CC794" s="307" t="n"/>
      <c r="CD794" s="307" t="n"/>
      <c r="CE794" s="307" t="n"/>
      <c r="CF794" s="307" t="n"/>
      <c r="CG794" s="307" t="n"/>
      <c r="CH794" s="307" t="n"/>
      <c r="CI794" s="307" t="n"/>
      <c r="CJ794" s="307" t="n"/>
      <c r="CK794" s="307" t="n"/>
      <c r="CL794" s="307" t="n"/>
      <c r="CM794" s="307" t="n"/>
      <c r="CN794" s="307" t="n"/>
      <c r="CO794" s="307" t="n"/>
      <c r="CP794" s="307" t="n"/>
      <c r="CQ794" s="307" t="n"/>
      <c r="CR794" s="279" t="inlineStr"/>
      <c r="CS794" s="280">
        <f>AVERAGE(Value(BY794),value(CR794))</f>
        <v/>
      </c>
      <c r="CT794" s="421">
        <f>(IF(OR(MediaScorecard!BH795="x", MediaScorecard!BI795="x",MediaScorecard!BJ795="x",MediaScorecard!BK795="x",MediaScorecard!BL795="x"),1, 2))</f>
        <v/>
      </c>
      <c r="CU794" s="308" t="n"/>
      <c r="CV794" s="308" t="n"/>
      <c r="CW794" s="308" t="n"/>
      <c r="CX794" s="309" t="n"/>
      <c r="CY794" s="308" t="n"/>
      <c r="CZ794" s="308" t="n"/>
      <c r="DA794" s="308" t="n"/>
    </row>
    <row r="795" ht="21" customHeight="1" s="590">
      <c r="A795" s="421" t="n"/>
      <c r="B795" s="270" t="n"/>
      <c r="C795" s="266" t="n"/>
      <c r="D795" s="267" t="inlineStr"/>
      <c r="E795" s="267" t="inlineStr"/>
      <c r="F795" s="268" t="inlineStr"/>
      <c r="G795" s="421" t="n"/>
      <c r="H795" s="269" t="n"/>
      <c r="I795" s="421" t="n"/>
      <c r="J795" s="421" t="n"/>
      <c r="K795" s="421" t="n"/>
      <c r="L795" s="421" t="n"/>
      <c r="M795" s="421" t="n"/>
      <c r="N795" s="421" t="n"/>
      <c r="O795" s="421" t="n"/>
      <c r="P795" s="421" t="n"/>
      <c r="Q795" s="421" t="n"/>
      <c r="R795" s="270" t="n"/>
      <c r="S795" s="421" t="n"/>
      <c r="T795" s="421" t="n"/>
      <c r="U795" s="421" t="n"/>
      <c r="V795" s="421" t="n"/>
      <c r="W795" s="421" t="n"/>
      <c r="X795" s="421" t="n"/>
      <c r="Y795" s="421" t="n"/>
      <c r="Z795" s="421" t="n"/>
      <c r="AA795" s="421" t="n"/>
      <c r="AB795" s="421" t="n"/>
      <c r="AC795" s="421" t="n"/>
      <c r="AD795" s="421" t="n"/>
      <c r="AE795" s="421" t="n"/>
      <c r="AF795" s="421" t="n"/>
      <c r="AG795" s="421" t="n"/>
      <c r="AH795" s="421" t="n"/>
      <c r="AI795" s="421" t="n"/>
      <c r="AJ795" s="297" t="n"/>
      <c r="AK795" s="297" t="n"/>
      <c r="AL795" s="284" t="n"/>
      <c r="AM795" s="297" t="n"/>
      <c r="AN795" s="285" t="n"/>
      <c r="AO795" s="297" t="n"/>
      <c r="AP795" s="297" t="n"/>
      <c r="AQ795" s="297" t="n"/>
      <c r="AR795" s="297" t="n"/>
      <c r="AS795" s="297" t="n"/>
      <c r="AT795" s="285" t="inlineStr">
        <is>
          <t>0</t>
        </is>
      </c>
      <c r="AU795" s="297" t="inlineStr">
        <is>
          <t>0</t>
        </is>
      </c>
      <c r="AV795" s="297" t="inlineStr">
        <is>
          <t>0</t>
        </is>
      </c>
      <c r="AW795" s="297" t="inlineStr">
        <is>
          <t>0</t>
        </is>
      </c>
      <c r="AX795" s="297" t="inlineStr">
        <is>
          <t>0</t>
        </is>
      </c>
      <c r="AY795" s="286" t="inlineStr">
        <is>
          <t>0</t>
        </is>
      </c>
      <c r="AZ795" s="286" t="inlineStr">
        <is>
          <t>0</t>
        </is>
      </c>
      <c r="BA795" s="287" t="inlineStr">
        <is>
          <t>0</t>
        </is>
      </c>
      <c r="BB795" s="286" t="inlineStr">
        <is>
          <t>0</t>
        </is>
      </c>
      <c r="BC795" s="286" t="inlineStr">
        <is>
          <t>0</t>
        </is>
      </c>
      <c r="BD795" s="286" t="inlineStr">
        <is>
          <t>0</t>
        </is>
      </c>
      <c r="BE795" s="286" t="inlineStr">
        <is>
          <t>0</t>
        </is>
      </c>
      <c r="BF795" s="286" t="inlineStr">
        <is>
          <t>0</t>
        </is>
      </c>
      <c r="BG795" s="286" t="inlineStr">
        <is>
          <t>0</t>
        </is>
      </c>
      <c r="BH795" s="297" t="inlineStr">
        <is>
          <t>0</t>
        </is>
      </c>
      <c r="BI795" s="297" t="inlineStr">
        <is>
          <t>0</t>
        </is>
      </c>
      <c r="BJ795" s="297" t="inlineStr">
        <is>
          <t>0</t>
        </is>
      </c>
      <c r="BK795" s="297" t="inlineStr">
        <is>
          <t>0</t>
        </is>
      </c>
      <c r="BL795" s="297" t="inlineStr">
        <is>
          <t>0</t>
        </is>
      </c>
      <c r="BM795" s="297" t="inlineStr">
        <is>
          <t>0</t>
        </is>
      </c>
      <c r="BN795" s="297" t="inlineStr">
        <is>
          <t>0</t>
        </is>
      </c>
      <c r="BO795" s="285" t="inlineStr">
        <is>
          <t>0</t>
        </is>
      </c>
      <c r="BP795" s="297" t="inlineStr">
        <is>
          <t>0</t>
        </is>
      </c>
      <c r="BQ795" s="297" t="inlineStr">
        <is>
          <t>0</t>
        </is>
      </c>
      <c r="BR795" s="297" t="inlineStr">
        <is>
          <t>0</t>
        </is>
      </c>
      <c r="BS795" s="297" t="inlineStr">
        <is>
          <t>0</t>
        </is>
      </c>
      <c r="BT795" s="297" t="inlineStr">
        <is>
          <t>0</t>
        </is>
      </c>
      <c r="BU795" s="297" t="inlineStr">
        <is>
          <t>0</t>
        </is>
      </c>
      <c r="BV795" s="297" t="inlineStr">
        <is>
          <t>0</t>
        </is>
      </c>
      <c r="BW795" s="288" t="inlineStr">
        <is>
          <t>0</t>
        </is>
      </c>
      <c r="BX795" s="276">
        <f>SUM(IF(COUNTIF(#REF!, "*1.*"), 2, 0), IF(COUNTIF(#REF!, "*2.*"), 2, 0), IF(COUNTIF(#REF!, "*3.*"), 2, 0), IF(COUNTIF(#REF!, "*4.*"), 2, 0), IF(COUNTIF(#REF!, "*5.*"), 2, 0), IF(COUNTIF(#REF!, "*6.*"), 2, 0))</f>
        <v/>
      </c>
      <c r="BY795" s="277">
        <f t="array" ref="BY795">SUM(VALUE(AT795),VALUE(AU795),VALUE(AV795),VALUE(AW795),VALUE(AX795),VALUE(AY795),VALUE(AZ795),VALUE(BB795),VALUE(BC795),VALUE(BD795),VALUE(BE795),VALUE(BF795),VALUE(BG795),VALUE(BH795),VALUE(BI795),VALUE(BJ795),VALUE(BK795),VALUE(BL795),VALUE(BM795),VALUE(BN795),VALUE(BO795),VALUE(BP795),VALUE(BQ795),VALUE(BR795),VALUE(BS795),VALUE(BT795),VALUE(BU795),VALUE(BV795),VALUE(BW795))</f>
        <v/>
      </c>
      <c r="BZ795" s="307" t="n"/>
      <c r="CA795" s="307" t="n"/>
      <c r="CB795" s="307" t="n"/>
      <c r="CC795" s="307" t="n"/>
      <c r="CD795" s="307" t="n"/>
      <c r="CE795" s="307" t="n"/>
      <c r="CF795" s="307" t="n"/>
      <c r="CG795" s="307" t="n"/>
      <c r="CH795" s="307" t="n"/>
      <c r="CI795" s="307" t="n"/>
      <c r="CJ795" s="307" t="n"/>
      <c r="CK795" s="307" t="n"/>
      <c r="CL795" s="307" t="n"/>
      <c r="CM795" s="307" t="n"/>
      <c r="CN795" s="307" t="n"/>
      <c r="CO795" s="307" t="n"/>
      <c r="CP795" s="307" t="n"/>
      <c r="CQ795" s="307" t="n"/>
      <c r="CR795" s="279" t="inlineStr"/>
      <c r="CS795" s="280">
        <f>AVERAGE(Value(BY795),value(CR795))</f>
        <v/>
      </c>
      <c r="CT795" s="421">
        <f>(IF(OR(MediaScorecard!BH796="x", MediaScorecard!BI796="x",MediaScorecard!BJ796="x",MediaScorecard!BK796="x",MediaScorecard!BL796="x"),1, 2))</f>
        <v/>
      </c>
      <c r="CU795" s="308" t="n"/>
      <c r="CV795" s="308" t="n"/>
      <c r="CW795" s="308" t="n"/>
      <c r="CX795" s="309" t="n"/>
      <c r="CY795" s="308" t="n"/>
      <c r="CZ795" s="308" t="n"/>
      <c r="DA795" s="308" t="n"/>
    </row>
    <row r="796" ht="21" customHeight="1" s="590">
      <c r="A796" s="421" t="n"/>
      <c r="B796" s="270" t="n"/>
      <c r="C796" s="266" t="n"/>
      <c r="D796" s="267" t="inlineStr"/>
      <c r="E796" s="267" t="inlineStr"/>
      <c r="F796" s="268" t="inlineStr"/>
      <c r="G796" s="421" t="n"/>
      <c r="H796" s="269" t="n"/>
      <c r="I796" s="421" t="n"/>
      <c r="J796" s="421" t="n"/>
      <c r="K796" s="421" t="n"/>
      <c r="L796" s="421" t="n"/>
      <c r="M796" s="421" t="n"/>
      <c r="N796" s="421" t="n"/>
      <c r="O796" s="421" t="n"/>
      <c r="P796" s="421" t="n"/>
      <c r="Q796" s="421" t="n"/>
      <c r="R796" s="270" t="n"/>
      <c r="S796" s="421" t="n"/>
      <c r="T796" s="421" t="n"/>
      <c r="U796" s="421" t="n"/>
      <c r="V796" s="421" t="n"/>
      <c r="W796" s="421" t="n"/>
      <c r="X796" s="421" t="n"/>
      <c r="Y796" s="421" t="n"/>
      <c r="Z796" s="421" t="n"/>
      <c r="AA796" s="421" t="n"/>
      <c r="AB796" s="421" t="n"/>
      <c r="AC796" s="421" t="n"/>
      <c r="AD796" s="421" t="n"/>
      <c r="AE796" s="421" t="n"/>
      <c r="AF796" s="421" t="n"/>
      <c r="AG796" s="421" t="n"/>
      <c r="AH796" s="421" t="n"/>
      <c r="AI796" s="421" t="n"/>
      <c r="AJ796" s="297" t="n"/>
      <c r="AK796" s="297" t="n"/>
      <c r="AL796" s="284" t="n"/>
      <c r="AM796" s="297" t="n"/>
      <c r="AN796" s="285" t="n"/>
      <c r="AO796" s="297" t="n"/>
      <c r="AP796" s="297" t="n"/>
      <c r="AQ796" s="297" t="n"/>
      <c r="AR796" s="297" t="n"/>
      <c r="AS796" s="297" t="n"/>
      <c r="AT796" s="285" t="inlineStr">
        <is>
          <t>0</t>
        </is>
      </c>
      <c r="AU796" s="297" t="inlineStr">
        <is>
          <t>0</t>
        </is>
      </c>
      <c r="AV796" s="297" t="inlineStr">
        <is>
          <t>0</t>
        </is>
      </c>
      <c r="AW796" s="297" t="inlineStr">
        <is>
          <t>0</t>
        </is>
      </c>
      <c r="AX796" s="297" t="inlineStr">
        <is>
          <t>0</t>
        </is>
      </c>
      <c r="AY796" s="286" t="inlineStr">
        <is>
          <t>0</t>
        </is>
      </c>
      <c r="AZ796" s="286" t="inlineStr">
        <is>
          <t>0</t>
        </is>
      </c>
      <c r="BA796" s="287" t="inlineStr">
        <is>
          <t>0</t>
        </is>
      </c>
      <c r="BB796" s="286" t="inlineStr">
        <is>
          <t>0</t>
        </is>
      </c>
      <c r="BC796" s="286" t="inlineStr">
        <is>
          <t>0</t>
        </is>
      </c>
      <c r="BD796" s="286" t="inlineStr">
        <is>
          <t>0</t>
        </is>
      </c>
      <c r="BE796" s="286" t="inlineStr">
        <is>
          <t>0</t>
        </is>
      </c>
      <c r="BF796" s="286" t="inlineStr">
        <is>
          <t>0</t>
        </is>
      </c>
      <c r="BG796" s="286" t="inlineStr">
        <is>
          <t>0</t>
        </is>
      </c>
      <c r="BH796" s="297" t="inlineStr">
        <is>
          <t>0</t>
        </is>
      </c>
      <c r="BI796" s="297" t="inlineStr">
        <is>
          <t>0</t>
        </is>
      </c>
      <c r="BJ796" s="297" t="inlineStr">
        <is>
          <t>0</t>
        </is>
      </c>
      <c r="BK796" s="297" t="inlineStr">
        <is>
          <t>0</t>
        </is>
      </c>
      <c r="BL796" s="297" t="inlineStr">
        <is>
          <t>0</t>
        </is>
      </c>
      <c r="BM796" s="297" t="inlineStr">
        <is>
          <t>0</t>
        </is>
      </c>
      <c r="BN796" s="297" t="inlineStr">
        <is>
          <t>0</t>
        </is>
      </c>
      <c r="BO796" s="285" t="inlineStr">
        <is>
          <t>0</t>
        </is>
      </c>
      <c r="BP796" s="297" t="inlineStr">
        <is>
          <t>0</t>
        </is>
      </c>
      <c r="BQ796" s="297" t="inlineStr">
        <is>
          <t>0</t>
        </is>
      </c>
      <c r="BR796" s="297" t="inlineStr">
        <is>
          <t>0</t>
        </is>
      </c>
      <c r="BS796" s="297" t="inlineStr">
        <is>
          <t>0</t>
        </is>
      </c>
      <c r="BT796" s="297" t="inlineStr">
        <is>
          <t>0</t>
        </is>
      </c>
      <c r="BU796" s="297" t="inlineStr">
        <is>
          <t>0</t>
        </is>
      </c>
      <c r="BV796" s="297" t="inlineStr">
        <is>
          <t>0</t>
        </is>
      </c>
      <c r="BW796" s="288" t="inlineStr">
        <is>
          <t>0</t>
        </is>
      </c>
      <c r="BX796" s="276">
        <f>SUM(IF(COUNTIF(#REF!, "*1.*"), 2, 0), IF(COUNTIF(#REF!, "*2.*"), 2, 0), IF(COUNTIF(#REF!, "*3.*"), 2, 0), IF(COUNTIF(#REF!, "*4.*"), 2, 0), IF(COUNTIF(#REF!, "*5.*"), 2, 0), IF(COUNTIF(#REF!, "*6.*"), 2, 0))</f>
        <v/>
      </c>
      <c r="BY796" s="277">
        <f t="array" ref="BY796">SUM(VALUE(AT796),VALUE(AU796),VALUE(AV796),VALUE(AW796),VALUE(AX796),VALUE(AY796),VALUE(AZ796),VALUE(BB796),VALUE(BC796),VALUE(BD796),VALUE(BE796),VALUE(BF796),VALUE(BG796),VALUE(BH796),VALUE(BI796),VALUE(BJ796),VALUE(BK796),VALUE(BL796),VALUE(BM796),VALUE(BN796),VALUE(BO796),VALUE(BP796),VALUE(BQ796),VALUE(BR796),VALUE(BS796),VALUE(BT796),VALUE(BU796),VALUE(BV796),VALUE(BW796))</f>
        <v/>
      </c>
      <c r="BZ796" s="307" t="n"/>
      <c r="CA796" s="307" t="n"/>
      <c r="CB796" s="307" t="n"/>
      <c r="CC796" s="307" t="n"/>
      <c r="CD796" s="307" t="n"/>
      <c r="CE796" s="307" t="n"/>
      <c r="CF796" s="307" t="n"/>
      <c r="CG796" s="307" t="n"/>
      <c r="CH796" s="307" t="n"/>
      <c r="CI796" s="307" t="n"/>
      <c r="CJ796" s="307" t="n"/>
      <c r="CK796" s="307" t="n"/>
      <c r="CL796" s="307" t="n"/>
      <c r="CM796" s="307" t="n"/>
      <c r="CN796" s="307" t="n"/>
      <c r="CO796" s="307" t="n"/>
      <c r="CP796" s="307" t="n"/>
      <c r="CQ796" s="307" t="n"/>
      <c r="CR796" s="279" t="inlineStr"/>
      <c r="CS796" s="280">
        <f>AVERAGE(Value(BY796),value(CR796))</f>
        <v/>
      </c>
      <c r="CT796" s="421">
        <f>(IF(OR(MediaScorecard!BH797="x", MediaScorecard!BI797="x",MediaScorecard!BJ797="x",MediaScorecard!BK797="x",MediaScorecard!BL797="x"),1, 2))</f>
        <v/>
      </c>
      <c r="CU796" s="308" t="n"/>
      <c r="CV796" s="308" t="n"/>
      <c r="CW796" s="308" t="n"/>
      <c r="CX796" s="309" t="n"/>
      <c r="CY796" s="308" t="n"/>
      <c r="CZ796" s="308" t="n"/>
      <c r="DA796" s="308" t="n"/>
    </row>
    <row r="797" ht="21" customHeight="1" s="590">
      <c r="A797" s="421" t="n"/>
      <c r="B797" s="270" t="n"/>
      <c r="C797" s="266" t="n"/>
      <c r="D797" s="267" t="inlineStr"/>
      <c r="E797" s="267" t="inlineStr"/>
      <c r="F797" s="268" t="inlineStr"/>
      <c r="G797" s="421" t="n"/>
      <c r="H797" s="269" t="n"/>
      <c r="I797" s="421" t="n"/>
      <c r="J797" s="421" t="n"/>
      <c r="K797" s="421" t="n"/>
      <c r="L797" s="421" t="n"/>
      <c r="M797" s="421" t="n"/>
      <c r="N797" s="421" t="n"/>
      <c r="O797" s="421" t="n"/>
      <c r="P797" s="421" t="n"/>
      <c r="Q797" s="421" t="n"/>
      <c r="R797" s="270" t="n"/>
      <c r="S797" s="421" t="n"/>
      <c r="T797" s="421" t="n"/>
      <c r="U797" s="421" t="n"/>
      <c r="V797" s="421" t="n"/>
      <c r="W797" s="421" t="n"/>
      <c r="X797" s="421" t="n"/>
      <c r="Y797" s="421" t="n"/>
      <c r="Z797" s="421" t="n"/>
      <c r="AA797" s="421" t="n"/>
      <c r="AB797" s="421" t="n"/>
      <c r="AC797" s="421" t="n"/>
      <c r="AD797" s="421" t="n"/>
      <c r="AE797" s="421" t="n"/>
      <c r="AF797" s="421" t="n"/>
      <c r="AG797" s="421" t="n"/>
      <c r="AH797" s="421" t="n"/>
      <c r="AI797" s="421" t="n"/>
      <c r="AJ797" s="297" t="n"/>
      <c r="AK797" s="297" t="n"/>
      <c r="AL797" s="284" t="n"/>
      <c r="AM797" s="297" t="n"/>
      <c r="AN797" s="285" t="n"/>
      <c r="AO797" s="297" t="n"/>
      <c r="AP797" s="297" t="n"/>
      <c r="AQ797" s="297" t="n"/>
      <c r="AR797" s="297" t="n"/>
      <c r="AS797" s="297" t="n"/>
      <c r="AT797" s="285" t="inlineStr">
        <is>
          <t>0</t>
        </is>
      </c>
      <c r="AU797" s="297" t="inlineStr">
        <is>
          <t>0</t>
        </is>
      </c>
      <c r="AV797" s="297" t="inlineStr">
        <is>
          <t>0</t>
        </is>
      </c>
      <c r="AW797" s="297" t="inlineStr">
        <is>
          <t>0</t>
        </is>
      </c>
      <c r="AX797" s="297" t="inlineStr">
        <is>
          <t>0</t>
        </is>
      </c>
      <c r="AY797" s="286" t="inlineStr">
        <is>
          <t>0</t>
        </is>
      </c>
      <c r="AZ797" s="286" t="inlineStr">
        <is>
          <t>0</t>
        </is>
      </c>
      <c r="BA797" s="287" t="inlineStr">
        <is>
          <t>0</t>
        </is>
      </c>
      <c r="BB797" s="286" t="inlineStr">
        <is>
          <t>0</t>
        </is>
      </c>
      <c r="BC797" s="286" t="inlineStr">
        <is>
          <t>0</t>
        </is>
      </c>
      <c r="BD797" s="286" t="inlineStr">
        <is>
          <t>0</t>
        </is>
      </c>
      <c r="BE797" s="286" t="inlineStr">
        <is>
          <t>0</t>
        </is>
      </c>
      <c r="BF797" s="286" t="inlineStr">
        <is>
          <t>0</t>
        </is>
      </c>
      <c r="BG797" s="286" t="inlineStr">
        <is>
          <t>0</t>
        </is>
      </c>
      <c r="BH797" s="297" t="inlineStr">
        <is>
          <t>0</t>
        </is>
      </c>
      <c r="BI797" s="297" t="inlineStr">
        <is>
          <t>0</t>
        </is>
      </c>
      <c r="BJ797" s="297" t="inlineStr">
        <is>
          <t>0</t>
        </is>
      </c>
      <c r="BK797" s="297" t="inlineStr">
        <is>
          <t>0</t>
        </is>
      </c>
      <c r="BL797" s="297" t="inlineStr">
        <is>
          <t>0</t>
        </is>
      </c>
      <c r="BM797" s="297" t="inlineStr">
        <is>
          <t>0</t>
        </is>
      </c>
      <c r="BN797" s="297" t="inlineStr">
        <is>
          <t>0</t>
        </is>
      </c>
      <c r="BO797" s="285" t="inlineStr">
        <is>
          <t>0</t>
        </is>
      </c>
      <c r="BP797" s="297" t="inlineStr">
        <is>
          <t>0</t>
        </is>
      </c>
      <c r="BQ797" s="297" t="inlineStr">
        <is>
          <t>0</t>
        </is>
      </c>
      <c r="BR797" s="297" t="inlineStr">
        <is>
          <t>0</t>
        </is>
      </c>
      <c r="BS797" s="297" t="inlineStr">
        <is>
          <t>0</t>
        </is>
      </c>
      <c r="BT797" s="297" t="inlineStr">
        <is>
          <t>0</t>
        </is>
      </c>
      <c r="BU797" s="297" t="inlineStr">
        <is>
          <t>0</t>
        </is>
      </c>
      <c r="BV797" s="297" t="inlineStr">
        <is>
          <t>0</t>
        </is>
      </c>
      <c r="BW797" s="288" t="inlineStr">
        <is>
          <t>0</t>
        </is>
      </c>
      <c r="BX797" s="276">
        <f>SUM(IF(COUNTIF(#REF!, "*1.*"), 2, 0), IF(COUNTIF(#REF!, "*2.*"), 2, 0), IF(COUNTIF(#REF!, "*3.*"), 2, 0), IF(COUNTIF(#REF!, "*4.*"), 2, 0), IF(COUNTIF(#REF!, "*5.*"), 2, 0), IF(COUNTIF(#REF!, "*6.*"), 2, 0))</f>
        <v/>
      </c>
      <c r="BY797" s="277">
        <f t="array" ref="BY797">SUM(VALUE(AT797),VALUE(AU797),VALUE(AV797),VALUE(AW797),VALUE(AX797),VALUE(AY797),VALUE(AZ797),VALUE(BB797),VALUE(BC797),VALUE(BD797),VALUE(BE797),VALUE(BF797),VALUE(BG797),VALUE(BH797),VALUE(BI797),VALUE(BJ797),VALUE(BK797),VALUE(BL797),VALUE(BM797),VALUE(BN797),VALUE(BO797),VALUE(BP797),VALUE(BQ797),VALUE(BR797),VALUE(BS797),VALUE(BT797),VALUE(BU797),VALUE(BV797),VALUE(BW797))</f>
        <v/>
      </c>
      <c r="BZ797" s="307" t="n"/>
      <c r="CA797" s="307" t="n"/>
      <c r="CB797" s="307" t="n"/>
      <c r="CC797" s="307" t="n"/>
      <c r="CD797" s="307" t="n"/>
      <c r="CE797" s="307" t="n"/>
      <c r="CF797" s="307" t="n"/>
      <c r="CG797" s="307" t="n"/>
      <c r="CH797" s="307" t="n"/>
      <c r="CI797" s="307" t="n"/>
      <c r="CJ797" s="307" t="n"/>
      <c r="CK797" s="307" t="n"/>
      <c r="CL797" s="307" t="n"/>
      <c r="CM797" s="307" t="n"/>
      <c r="CN797" s="307" t="n"/>
      <c r="CO797" s="307" t="n"/>
      <c r="CP797" s="307" t="n"/>
      <c r="CQ797" s="307" t="n"/>
      <c r="CR797" s="279" t="inlineStr"/>
      <c r="CS797" s="280">
        <f>AVERAGE(Value(BY797),value(CR797))</f>
        <v/>
      </c>
      <c r="CT797" s="421">
        <f>(IF(OR(MediaScorecard!BH798="x", MediaScorecard!BI798="x",MediaScorecard!BJ798="x",MediaScorecard!BK798="x",MediaScorecard!BL798="x"),1, 2))</f>
        <v/>
      </c>
      <c r="CU797" s="308" t="n"/>
      <c r="CV797" s="308" t="n"/>
      <c r="CW797" s="308" t="n"/>
      <c r="CX797" s="309" t="n"/>
      <c r="CY797" s="308" t="n"/>
      <c r="CZ797" s="308" t="n"/>
      <c r="DA797" s="308" t="n"/>
    </row>
    <row r="798" ht="21" customHeight="1" s="590">
      <c r="A798" s="421" t="n"/>
      <c r="B798" s="270" t="n"/>
      <c r="C798" s="266" t="n"/>
      <c r="D798" s="267" t="inlineStr"/>
      <c r="E798" s="267" t="inlineStr"/>
      <c r="F798" s="268" t="inlineStr"/>
      <c r="G798" s="421" t="n"/>
      <c r="H798" s="269" t="n"/>
      <c r="I798" s="421" t="n"/>
      <c r="J798" s="421" t="n"/>
      <c r="K798" s="421" t="n"/>
      <c r="L798" s="421" t="n"/>
      <c r="M798" s="421" t="n"/>
      <c r="N798" s="421" t="n"/>
      <c r="O798" s="421" t="n"/>
      <c r="P798" s="421" t="n"/>
      <c r="Q798" s="421" t="n"/>
      <c r="R798" s="270" t="n"/>
      <c r="S798" s="421" t="n"/>
      <c r="T798" s="421" t="n"/>
      <c r="U798" s="421" t="n"/>
      <c r="V798" s="421" t="n"/>
      <c r="W798" s="421" t="n"/>
      <c r="X798" s="421" t="n"/>
      <c r="Y798" s="421" t="n"/>
      <c r="Z798" s="421" t="n"/>
      <c r="AA798" s="421" t="n"/>
      <c r="AB798" s="421" t="n"/>
      <c r="AC798" s="421" t="n"/>
      <c r="AD798" s="421" t="n"/>
      <c r="AE798" s="421" t="n"/>
      <c r="AF798" s="421" t="n"/>
      <c r="AG798" s="421" t="n"/>
      <c r="AH798" s="421" t="n"/>
      <c r="AI798" s="421" t="n"/>
      <c r="AJ798" s="297" t="n"/>
      <c r="AK798" s="297" t="n"/>
      <c r="AL798" s="284" t="n"/>
      <c r="AM798" s="297" t="n"/>
      <c r="AN798" s="285" t="n"/>
      <c r="AO798" s="297" t="n"/>
      <c r="AP798" s="297" t="n"/>
      <c r="AQ798" s="297" t="n"/>
      <c r="AR798" s="297" t="n"/>
      <c r="AS798" s="297" t="n"/>
      <c r="AT798" s="285" t="inlineStr">
        <is>
          <t>0</t>
        </is>
      </c>
      <c r="AU798" s="297" t="inlineStr">
        <is>
          <t>0</t>
        </is>
      </c>
      <c r="AV798" s="297" t="inlineStr">
        <is>
          <t>0</t>
        </is>
      </c>
      <c r="AW798" s="297" t="inlineStr">
        <is>
          <t>0</t>
        </is>
      </c>
      <c r="AX798" s="297" t="inlineStr">
        <is>
          <t>0</t>
        </is>
      </c>
      <c r="AY798" s="286" t="inlineStr">
        <is>
          <t>0</t>
        </is>
      </c>
      <c r="AZ798" s="286" t="inlineStr">
        <is>
          <t>0</t>
        </is>
      </c>
      <c r="BA798" s="287" t="inlineStr">
        <is>
          <t>0</t>
        </is>
      </c>
      <c r="BB798" s="286" t="inlineStr">
        <is>
          <t>0</t>
        </is>
      </c>
      <c r="BC798" s="286" t="inlineStr">
        <is>
          <t>0</t>
        </is>
      </c>
      <c r="BD798" s="286" t="inlineStr">
        <is>
          <t>0</t>
        </is>
      </c>
      <c r="BE798" s="286" t="inlineStr">
        <is>
          <t>0</t>
        </is>
      </c>
      <c r="BF798" s="286" t="inlineStr">
        <is>
          <t>0</t>
        </is>
      </c>
      <c r="BG798" s="286" t="inlineStr">
        <is>
          <t>0</t>
        </is>
      </c>
      <c r="BH798" s="297" t="inlineStr">
        <is>
          <t>0</t>
        </is>
      </c>
      <c r="BI798" s="297" t="inlineStr">
        <is>
          <t>0</t>
        </is>
      </c>
      <c r="BJ798" s="297" t="inlineStr">
        <is>
          <t>0</t>
        </is>
      </c>
      <c r="BK798" s="297" t="inlineStr">
        <is>
          <t>0</t>
        </is>
      </c>
      <c r="BL798" s="297" t="inlineStr">
        <is>
          <t>0</t>
        </is>
      </c>
      <c r="BM798" s="297" t="inlineStr">
        <is>
          <t>0</t>
        </is>
      </c>
      <c r="BN798" s="297" t="inlineStr">
        <is>
          <t>0</t>
        </is>
      </c>
      <c r="BO798" s="285" t="inlineStr">
        <is>
          <t>0</t>
        </is>
      </c>
      <c r="BP798" s="297" t="inlineStr">
        <is>
          <t>0</t>
        </is>
      </c>
      <c r="BQ798" s="297" t="inlineStr">
        <is>
          <t>0</t>
        </is>
      </c>
      <c r="BR798" s="297" t="inlineStr">
        <is>
          <t>0</t>
        </is>
      </c>
      <c r="BS798" s="297" t="inlineStr">
        <is>
          <t>0</t>
        </is>
      </c>
      <c r="BT798" s="297" t="inlineStr">
        <is>
          <t>0</t>
        </is>
      </c>
      <c r="BU798" s="297" t="inlineStr">
        <is>
          <t>0</t>
        </is>
      </c>
      <c r="BV798" s="297" t="inlineStr">
        <is>
          <t>0</t>
        </is>
      </c>
      <c r="BW798" s="288" t="inlineStr">
        <is>
          <t>0</t>
        </is>
      </c>
      <c r="BX798" s="276">
        <f>SUM(IF(COUNTIF(#REF!, "*1.*"), 2, 0), IF(COUNTIF(#REF!, "*2.*"), 2, 0), IF(COUNTIF(#REF!, "*3.*"), 2, 0), IF(COUNTIF(#REF!, "*4.*"), 2, 0), IF(COUNTIF(#REF!, "*5.*"), 2, 0), IF(COUNTIF(#REF!, "*6.*"), 2, 0))</f>
        <v/>
      </c>
      <c r="BY798" s="277">
        <f t="array" ref="BY798">SUM(VALUE(AT798),VALUE(AU798),VALUE(AV798),VALUE(AW798),VALUE(AX798),VALUE(AY798),VALUE(AZ798),VALUE(BB798),VALUE(BC798),VALUE(BD798),VALUE(BE798),VALUE(BF798),VALUE(BG798),VALUE(BH798),VALUE(BI798),VALUE(BJ798),VALUE(BK798),VALUE(BL798),VALUE(BM798),VALUE(BN798),VALUE(BO798),VALUE(BP798),VALUE(BQ798),VALUE(BR798),VALUE(BS798),VALUE(BT798),VALUE(BU798),VALUE(BV798),VALUE(BW798))</f>
        <v/>
      </c>
      <c r="BZ798" s="307" t="n"/>
      <c r="CA798" s="307" t="n"/>
      <c r="CB798" s="307" t="n"/>
      <c r="CC798" s="307" t="n"/>
      <c r="CD798" s="307" t="n"/>
      <c r="CE798" s="307" t="n"/>
      <c r="CF798" s="307" t="n"/>
      <c r="CG798" s="307" t="n"/>
      <c r="CH798" s="307" t="n"/>
      <c r="CI798" s="307" t="n"/>
      <c r="CJ798" s="307" t="n"/>
      <c r="CK798" s="307" t="n"/>
      <c r="CL798" s="307" t="n"/>
      <c r="CM798" s="307" t="n"/>
      <c r="CN798" s="307" t="n"/>
      <c r="CO798" s="307" t="n"/>
      <c r="CP798" s="307" t="n"/>
      <c r="CQ798" s="307" t="n"/>
      <c r="CR798" s="279" t="inlineStr"/>
      <c r="CS798" s="280">
        <f>AVERAGE(Value(BY798),value(CR798))</f>
        <v/>
      </c>
      <c r="CT798" s="421">
        <f>(IF(OR(MediaScorecard!BH799="x", MediaScorecard!BI799="x",MediaScorecard!BJ799="x",MediaScorecard!BK799="x",MediaScorecard!BL799="x"),1, 2))</f>
        <v/>
      </c>
      <c r="CU798" s="308" t="n"/>
      <c r="CV798" s="308" t="n"/>
      <c r="CW798" s="308" t="n"/>
      <c r="CX798" s="309" t="n"/>
      <c r="CY798" s="308" t="n"/>
      <c r="CZ798" s="308" t="n"/>
      <c r="DA798" s="308" t="n"/>
    </row>
    <row r="799" ht="21" customHeight="1" s="590">
      <c r="A799" s="421" t="n"/>
      <c r="B799" s="270" t="n"/>
      <c r="C799" s="266" t="n"/>
      <c r="D799" s="267" t="inlineStr"/>
      <c r="E799" s="267" t="inlineStr"/>
      <c r="F799" s="268" t="inlineStr"/>
      <c r="G799" s="421" t="n"/>
      <c r="H799" s="269" t="n"/>
      <c r="I799" s="421" t="n"/>
      <c r="J799" s="421" t="n"/>
      <c r="K799" s="421" t="n"/>
      <c r="L799" s="421" t="n"/>
      <c r="M799" s="421" t="n"/>
      <c r="N799" s="421" t="n"/>
      <c r="O799" s="421" t="n"/>
      <c r="P799" s="421" t="n"/>
      <c r="Q799" s="421" t="n"/>
      <c r="R799" s="270" t="n"/>
      <c r="S799" s="421" t="n"/>
      <c r="T799" s="421" t="n"/>
      <c r="U799" s="421" t="n"/>
      <c r="V799" s="421" t="n"/>
      <c r="W799" s="421" t="n"/>
      <c r="X799" s="421" t="n"/>
      <c r="Y799" s="421" t="n"/>
      <c r="Z799" s="421" t="n"/>
      <c r="AA799" s="421" t="n"/>
      <c r="AB799" s="421" t="n"/>
      <c r="AC799" s="421" t="n"/>
      <c r="AD799" s="421" t="n"/>
      <c r="AE799" s="421" t="n"/>
      <c r="AF799" s="421" t="n"/>
      <c r="AG799" s="421" t="n"/>
      <c r="AH799" s="421" t="n"/>
      <c r="AI799" s="421" t="n"/>
      <c r="AJ799" s="297" t="n"/>
      <c r="AK799" s="297" t="n"/>
      <c r="AL799" s="284" t="n"/>
      <c r="AM799" s="297" t="n"/>
      <c r="AN799" s="285" t="n"/>
      <c r="AO799" s="297" t="n"/>
      <c r="AP799" s="297" t="n"/>
      <c r="AQ799" s="297" t="n"/>
      <c r="AR799" s="297" t="n"/>
      <c r="AS799" s="297" t="n"/>
      <c r="AT799" s="285" t="inlineStr">
        <is>
          <t>0</t>
        </is>
      </c>
      <c r="AU799" s="297" t="inlineStr">
        <is>
          <t>0</t>
        </is>
      </c>
      <c r="AV799" s="297" t="inlineStr">
        <is>
          <t>0</t>
        </is>
      </c>
      <c r="AW799" s="297" t="inlineStr">
        <is>
          <t>0</t>
        </is>
      </c>
      <c r="AX799" s="297" t="inlineStr">
        <is>
          <t>0</t>
        </is>
      </c>
      <c r="AY799" s="286" t="inlineStr">
        <is>
          <t>0</t>
        </is>
      </c>
      <c r="AZ799" s="286" t="inlineStr">
        <is>
          <t>0</t>
        </is>
      </c>
      <c r="BA799" s="287" t="inlineStr">
        <is>
          <t>0</t>
        </is>
      </c>
      <c r="BB799" s="286" t="inlineStr">
        <is>
          <t>0</t>
        </is>
      </c>
      <c r="BC799" s="286" t="inlineStr">
        <is>
          <t>0</t>
        </is>
      </c>
      <c r="BD799" s="286" t="inlineStr">
        <is>
          <t>0</t>
        </is>
      </c>
      <c r="BE799" s="286" t="inlineStr">
        <is>
          <t>0</t>
        </is>
      </c>
      <c r="BF799" s="286" t="inlineStr">
        <is>
          <t>0</t>
        </is>
      </c>
      <c r="BG799" s="286" t="inlineStr">
        <is>
          <t>0</t>
        </is>
      </c>
      <c r="BH799" s="297" t="inlineStr">
        <is>
          <t>0</t>
        </is>
      </c>
      <c r="BI799" s="297" t="inlineStr">
        <is>
          <t>0</t>
        </is>
      </c>
      <c r="BJ799" s="297" t="inlineStr">
        <is>
          <t>0</t>
        </is>
      </c>
      <c r="BK799" s="297" t="inlineStr">
        <is>
          <t>0</t>
        </is>
      </c>
      <c r="BL799" s="297" t="inlineStr">
        <is>
          <t>0</t>
        </is>
      </c>
      <c r="BM799" s="297" t="inlineStr">
        <is>
          <t>0</t>
        </is>
      </c>
      <c r="BN799" s="297" t="inlineStr">
        <is>
          <t>0</t>
        </is>
      </c>
      <c r="BO799" s="285" t="inlineStr">
        <is>
          <t>0</t>
        </is>
      </c>
      <c r="BP799" s="297" t="inlineStr">
        <is>
          <t>0</t>
        </is>
      </c>
      <c r="BQ799" s="297" t="inlineStr">
        <is>
          <t>0</t>
        </is>
      </c>
      <c r="BR799" s="297" t="inlineStr">
        <is>
          <t>0</t>
        </is>
      </c>
      <c r="BS799" s="297" t="inlineStr">
        <is>
          <t>0</t>
        </is>
      </c>
      <c r="BT799" s="297" t="inlineStr">
        <is>
          <t>0</t>
        </is>
      </c>
      <c r="BU799" s="297" t="inlineStr">
        <is>
          <t>0</t>
        </is>
      </c>
      <c r="BV799" s="297" t="inlineStr">
        <is>
          <t>0</t>
        </is>
      </c>
      <c r="BW799" s="288" t="inlineStr">
        <is>
          <t>0</t>
        </is>
      </c>
      <c r="BX799" s="276">
        <f>SUM(IF(COUNTIF(#REF!, "*1.*"), 2, 0), IF(COUNTIF(#REF!, "*2.*"), 2, 0), IF(COUNTIF(#REF!, "*3.*"), 2, 0), IF(COUNTIF(#REF!, "*4.*"), 2, 0), IF(COUNTIF(#REF!, "*5.*"), 2, 0), IF(COUNTIF(#REF!, "*6.*"), 2, 0))</f>
        <v/>
      </c>
      <c r="BY799" s="277">
        <f t="array" ref="BY799">SUM(VALUE(AT799),VALUE(AU799),VALUE(AV799),VALUE(AW799),VALUE(AX799),VALUE(AY799),VALUE(AZ799),VALUE(BB799),VALUE(BC799),VALUE(BD799),VALUE(BE799),VALUE(BF799),VALUE(BG799),VALUE(BH799),VALUE(BI799),VALUE(BJ799),VALUE(BK799),VALUE(BL799),VALUE(BM799),VALUE(BN799),VALUE(BO799),VALUE(BP799),VALUE(BQ799),VALUE(BR799),VALUE(BS799),VALUE(BT799),VALUE(BU799),VALUE(BV799),VALUE(BW799))</f>
        <v/>
      </c>
      <c r="BZ799" s="307" t="n"/>
      <c r="CA799" s="307" t="n"/>
      <c r="CB799" s="307" t="n"/>
      <c r="CC799" s="307" t="n"/>
      <c r="CD799" s="307" t="n"/>
      <c r="CE799" s="307" t="n"/>
      <c r="CF799" s="307" t="n"/>
      <c r="CG799" s="307" t="n"/>
      <c r="CH799" s="307" t="n"/>
      <c r="CI799" s="307" t="n"/>
      <c r="CJ799" s="307" t="n"/>
      <c r="CK799" s="307" t="n"/>
      <c r="CL799" s="307" t="n"/>
      <c r="CM799" s="307" t="n"/>
      <c r="CN799" s="307" t="n"/>
      <c r="CO799" s="307" t="n"/>
      <c r="CP799" s="307" t="n"/>
      <c r="CQ799" s="307" t="n"/>
      <c r="CR799" s="279" t="inlineStr"/>
      <c r="CS799" s="280">
        <f>AVERAGE(Value(BY799),value(CR799))</f>
        <v/>
      </c>
      <c r="CT799" s="421">
        <f>(IF(OR(MediaScorecard!BH800="x", MediaScorecard!BI800="x",MediaScorecard!BJ800="x",MediaScorecard!BK800="x",MediaScorecard!BL800="x"),1, 2))</f>
        <v/>
      </c>
      <c r="CU799" s="308" t="n"/>
      <c r="CV799" s="308" t="n"/>
      <c r="CW799" s="308" t="n"/>
      <c r="CX799" s="309" t="n"/>
      <c r="CY799" s="308" t="n"/>
      <c r="CZ799" s="308" t="n"/>
      <c r="DA799" s="308" t="n"/>
    </row>
    <row r="800" ht="21" customHeight="1" s="590">
      <c r="A800" s="421" t="n"/>
      <c r="B800" s="270" t="n"/>
      <c r="C800" s="266" t="n"/>
      <c r="D800" s="267" t="inlineStr"/>
      <c r="E800" s="267" t="inlineStr"/>
      <c r="F800" s="268" t="inlineStr"/>
      <c r="G800" s="421" t="n"/>
      <c r="H800" s="269" t="n"/>
      <c r="I800" s="421" t="n"/>
      <c r="J800" s="421" t="n"/>
      <c r="K800" s="421" t="n"/>
      <c r="L800" s="421" t="n"/>
      <c r="M800" s="421" t="n"/>
      <c r="N800" s="421" t="n"/>
      <c r="O800" s="421" t="n"/>
      <c r="P800" s="421" t="n"/>
      <c r="Q800" s="421" t="n"/>
      <c r="R800" s="270" t="n"/>
      <c r="S800" s="421" t="n"/>
      <c r="T800" s="421" t="n"/>
      <c r="U800" s="421" t="n"/>
      <c r="V800" s="421" t="n"/>
      <c r="W800" s="421" t="n"/>
      <c r="X800" s="421" t="n"/>
      <c r="Y800" s="421" t="n"/>
      <c r="Z800" s="421" t="n"/>
      <c r="AA800" s="421" t="n"/>
      <c r="AB800" s="421" t="n"/>
      <c r="AC800" s="421" t="n"/>
      <c r="AD800" s="421" t="n"/>
      <c r="AE800" s="421" t="n"/>
      <c r="AF800" s="421" t="n"/>
      <c r="AG800" s="421" t="n"/>
      <c r="AH800" s="421" t="n"/>
      <c r="AI800" s="421" t="n"/>
      <c r="AJ800" s="297" t="n"/>
      <c r="AK800" s="297" t="n"/>
      <c r="AL800" s="284" t="n"/>
      <c r="AM800" s="297" t="n"/>
      <c r="AN800" s="285" t="n"/>
      <c r="AO800" s="297" t="n"/>
      <c r="AP800" s="297" t="n"/>
      <c r="AQ800" s="297" t="n"/>
      <c r="AR800" s="297" t="n"/>
      <c r="AS800" s="297" t="n"/>
      <c r="AT800" s="285" t="inlineStr">
        <is>
          <t>0</t>
        </is>
      </c>
      <c r="AU800" s="297" t="inlineStr">
        <is>
          <t>0</t>
        </is>
      </c>
      <c r="AV800" s="297" t="inlineStr">
        <is>
          <t>0</t>
        </is>
      </c>
      <c r="AW800" s="297" t="inlineStr">
        <is>
          <t>0</t>
        </is>
      </c>
      <c r="AX800" s="297" t="inlineStr">
        <is>
          <t>0</t>
        </is>
      </c>
      <c r="AY800" s="286" t="inlineStr">
        <is>
          <t>0</t>
        </is>
      </c>
      <c r="AZ800" s="286" t="inlineStr">
        <is>
          <t>0</t>
        </is>
      </c>
      <c r="BA800" s="287" t="inlineStr">
        <is>
          <t>0</t>
        </is>
      </c>
      <c r="BB800" s="286" t="inlineStr">
        <is>
          <t>0</t>
        </is>
      </c>
      <c r="BC800" s="286" t="inlineStr">
        <is>
          <t>0</t>
        </is>
      </c>
      <c r="BD800" s="286" t="inlineStr">
        <is>
          <t>0</t>
        </is>
      </c>
      <c r="BE800" s="286" t="inlineStr">
        <is>
          <t>0</t>
        </is>
      </c>
      <c r="BF800" s="286" t="inlineStr">
        <is>
          <t>0</t>
        </is>
      </c>
      <c r="BG800" s="286" t="inlineStr">
        <is>
          <t>0</t>
        </is>
      </c>
      <c r="BH800" s="297" t="inlineStr">
        <is>
          <t>0</t>
        </is>
      </c>
      <c r="BI800" s="297" t="inlineStr">
        <is>
          <t>0</t>
        </is>
      </c>
      <c r="BJ800" s="297" t="inlineStr">
        <is>
          <t>0</t>
        </is>
      </c>
      <c r="BK800" s="297" t="inlineStr">
        <is>
          <t>0</t>
        </is>
      </c>
      <c r="BL800" s="297" t="inlineStr">
        <is>
          <t>0</t>
        </is>
      </c>
      <c r="BM800" s="297" t="inlineStr">
        <is>
          <t>0</t>
        </is>
      </c>
      <c r="BN800" s="297" t="inlineStr">
        <is>
          <t>0</t>
        </is>
      </c>
      <c r="BO800" s="285" t="inlineStr">
        <is>
          <t>0</t>
        </is>
      </c>
      <c r="BP800" s="297" t="inlineStr">
        <is>
          <t>0</t>
        </is>
      </c>
      <c r="BQ800" s="297" t="inlineStr">
        <is>
          <t>0</t>
        </is>
      </c>
      <c r="BR800" s="297" t="inlineStr">
        <is>
          <t>0</t>
        </is>
      </c>
      <c r="BS800" s="297" t="inlineStr">
        <is>
          <t>0</t>
        </is>
      </c>
      <c r="BT800" s="297" t="inlineStr">
        <is>
          <t>0</t>
        </is>
      </c>
      <c r="BU800" s="297" t="inlineStr">
        <is>
          <t>0</t>
        </is>
      </c>
      <c r="BV800" s="297" t="inlineStr">
        <is>
          <t>0</t>
        </is>
      </c>
      <c r="BW800" s="288" t="inlineStr">
        <is>
          <t>0</t>
        </is>
      </c>
      <c r="BX800" s="276">
        <f>SUM(IF(COUNTIF(#REF!, "*1.*"), 2, 0), IF(COUNTIF(#REF!, "*2.*"), 2, 0), IF(COUNTIF(#REF!, "*3.*"), 2, 0), IF(COUNTIF(#REF!, "*4.*"), 2, 0), IF(COUNTIF(#REF!, "*5.*"), 2, 0), IF(COUNTIF(#REF!, "*6.*"), 2, 0))</f>
        <v/>
      </c>
      <c r="BY800" s="277">
        <f t="array" ref="BY800">SUM(VALUE(AT800),VALUE(AU800),VALUE(AV800),VALUE(AW800),VALUE(AX800),VALUE(AY800),VALUE(AZ800),VALUE(BB800),VALUE(BC800),VALUE(BD800),VALUE(BE800),VALUE(BF800),VALUE(BG800),VALUE(BH800),VALUE(BI800),VALUE(BJ800),VALUE(BK800),VALUE(BL800),VALUE(BM800),VALUE(BN800),VALUE(BO800),VALUE(BP800),VALUE(BQ800),VALUE(BR800),VALUE(BS800),VALUE(BT800),VALUE(BU800),VALUE(BV800),VALUE(BW800))</f>
        <v/>
      </c>
      <c r="BZ800" s="307" t="n"/>
      <c r="CA800" s="307" t="n"/>
      <c r="CB800" s="307" t="n"/>
      <c r="CC800" s="307" t="n"/>
      <c r="CD800" s="307" t="n"/>
      <c r="CE800" s="307" t="n"/>
      <c r="CF800" s="307" t="n"/>
      <c r="CG800" s="307" t="n"/>
      <c r="CH800" s="307" t="n"/>
      <c r="CI800" s="307" t="n"/>
      <c r="CJ800" s="307" t="n"/>
      <c r="CK800" s="307" t="n"/>
      <c r="CL800" s="307" t="n"/>
      <c r="CM800" s="307" t="n"/>
      <c r="CN800" s="307" t="n"/>
      <c r="CO800" s="307" t="n"/>
      <c r="CP800" s="307" t="n"/>
      <c r="CQ800" s="307" t="n"/>
      <c r="CR800" s="279" t="inlineStr"/>
      <c r="CS800" s="280">
        <f>AVERAGE(Value(BY800),value(CR800))</f>
        <v/>
      </c>
      <c r="CT800" s="421">
        <f>(IF(OR(MediaScorecard!BH801="x", MediaScorecard!BI801="x",MediaScorecard!BJ801="x",MediaScorecard!BK801="x",MediaScorecard!BL801="x"),1, 2))</f>
        <v/>
      </c>
      <c r="CU800" s="308" t="n"/>
      <c r="CV800" s="308" t="n"/>
      <c r="CW800" s="308" t="n"/>
      <c r="CX800" s="309" t="n"/>
      <c r="CY800" s="308" t="n"/>
      <c r="CZ800" s="308" t="n"/>
      <c r="DA800" s="308" t="n"/>
    </row>
    <row r="801" ht="21" customHeight="1" s="590">
      <c r="A801" s="421" t="n"/>
      <c r="B801" s="270" t="n"/>
      <c r="C801" s="266" t="n"/>
      <c r="D801" s="267" t="inlineStr"/>
      <c r="E801" s="267" t="inlineStr"/>
      <c r="F801" s="268" t="inlineStr"/>
      <c r="G801" s="421" t="n"/>
      <c r="H801" s="269" t="n"/>
      <c r="I801" s="421" t="n"/>
      <c r="J801" s="421" t="n"/>
      <c r="K801" s="421" t="n"/>
      <c r="L801" s="421" t="n"/>
      <c r="M801" s="421" t="n"/>
      <c r="N801" s="421" t="n"/>
      <c r="O801" s="421" t="n"/>
      <c r="P801" s="421" t="n"/>
      <c r="Q801" s="421" t="n"/>
      <c r="R801" s="270" t="n"/>
      <c r="S801" s="421" t="n"/>
      <c r="T801" s="421" t="n"/>
      <c r="U801" s="421" t="n"/>
      <c r="V801" s="421" t="n"/>
      <c r="W801" s="421" t="n"/>
      <c r="X801" s="421" t="n"/>
      <c r="Y801" s="421" t="n"/>
      <c r="Z801" s="421" t="n"/>
      <c r="AA801" s="421" t="n"/>
      <c r="AB801" s="421" t="n"/>
      <c r="AC801" s="421" t="n"/>
      <c r="AD801" s="421" t="n"/>
      <c r="AE801" s="421" t="n"/>
      <c r="AF801" s="421" t="n"/>
      <c r="AG801" s="421" t="n"/>
      <c r="AH801" s="421" t="n"/>
      <c r="AI801" s="421" t="n"/>
      <c r="AJ801" s="297" t="n"/>
      <c r="AK801" s="297" t="n"/>
      <c r="AL801" s="284" t="n"/>
      <c r="AM801" s="297" t="n"/>
      <c r="AN801" s="285" t="n"/>
      <c r="AO801" s="297" t="n"/>
      <c r="AP801" s="297" t="n"/>
      <c r="AQ801" s="297" t="n"/>
      <c r="AR801" s="297" t="n"/>
      <c r="AS801" s="297" t="n"/>
      <c r="AT801" s="285" t="inlineStr">
        <is>
          <t>0</t>
        </is>
      </c>
      <c r="AU801" s="297" t="inlineStr">
        <is>
          <t>0</t>
        </is>
      </c>
      <c r="AV801" s="297" t="inlineStr">
        <is>
          <t>0</t>
        </is>
      </c>
      <c r="AW801" s="297" t="inlineStr">
        <is>
          <t>0</t>
        </is>
      </c>
      <c r="AX801" s="297" t="inlineStr">
        <is>
          <t>0</t>
        </is>
      </c>
      <c r="AY801" s="286" t="inlineStr">
        <is>
          <t>0</t>
        </is>
      </c>
      <c r="AZ801" s="286" t="inlineStr">
        <is>
          <t>0</t>
        </is>
      </c>
      <c r="BA801" s="287" t="inlineStr">
        <is>
          <t>0</t>
        </is>
      </c>
      <c r="BB801" s="286" t="inlineStr">
        <is>
          <t>0</t>
        </is>
      </c>
      <c r="BC801" s="286" t="inlineStr">
        <is>
          <t>0</t>
        </is>
      </c>
      <c r="BD801" s="286" t="inlineStr">
        <is>
          <t>0</t>
        </is>
      </c>
      <c r="BE801" s="286" t="inlineStr">
        <is>
          <t>0</t>
        </is>
      </c>
      <c r="BF801" s="286" t="inlineStr">
        <is>
          <t>0</t>
        </is>
      </c>
      <c r="BG801" s="286" t="inlineStr">
        <is>
          <t>0</t>
        </is>
      </c>
      <c r="BH801" s="297" t="inlineStr">
        <is>
          <t>0</t>
        </is>
      </c>
      <c r="BI801" s="297" t="inlineStr">
        <is>
          <t>0</t>
        </is>
      </c>
      <c r="BJ801" s="297" t="inlineStr">
        <is>
          <t>0</t>
        </is>
      </c>
      <c r="BK801" s="297" t="inlineStr">
        <is>
          <t>0</t>
        </is>
      </c>
      <c r="BL801" s="297" t="inlineStr">
        <is>
          <t>0</t>
        </is>
      </c>
      <c r="BM801" s="297" t="inlineStr">
        <is>
          <t>0</t>
        </is>
      </c>
      <c r="BN801" s="297" t="inlineStr">
        <is>
          <t>0</t>
        </is>
      </c>
      <c r="BO801" s="285" t="inlineStr">
        <is>
          <t>0</t>
        </is>
      </c>
      <c r="BP801" s="297" t="inlineStr">
        <is>
          <t>0</t>
        </is>
      </c>
      <c r="BQ801" s="297" t="inlineStr">
        <is>
          <t>0</t>
        </is>
      </c>
      <c r="BR801" s="297" t="inlineStr">
        <is>
          <t>0</t>
        </is>
      </c>
      <c r="BS801" s="297" t="inlineStr">
        <is>
          <t>0</t>
        </is>
      </c>
      <c r="BT801" s="297" t="inlineStr">
        <is>
          <t>0</t>
        </is>
      </c>
      <c r="BU801" s="297" t="inlineStr">
        <is>
          <t>0</t>
        </is>
      </c>
      <c r="BV801" s="297" t="inlineStr">
        <is>
          <t>0</t>
        </is>
      </c>
      <c r="BW801" s="288" t="inlineStr">
        <is>
          <t>0</t>
        </is>
      </c>
      <c r="BX801" s="276">
        <f>SUM(IF(COUNTIF(#REF!, "*1.*"), 2, 0), IF(COUNTIF(#REF!, "*2.*"), 2, 0), IF(COUNTIF(#REF!, "*3.*"), 2, 0), IF(COUNTIF(#REF!, "*4.*"), 2, 0), IF(COUNTIF(#REF!, "*5.*"), 2, 0), IF(COUNTIF(#REF!, "*6.*"), 2, 0))</f>
        <v/>
      </c>
      <c r="BY801" s="277">
        <f t="array" ref="BY801">SUM(VALUE(AT801),VALUE(AU801),VALUE(AV801),VALUE(AW801),VALUE(AX801),VALUE(AY801),VALUE(AZ801),VALUE(BB801),VALUE(BC801),VALUE(BD801),VALUE(BE801),VALUE(BF801),VALUE(BG801),VALUE(BH801),VALUE(BI801),VALUE(BJ801),VALUE(BK801),VALUE(BL801),VALUE(BM801),VALUE(BN801),VALUE(BO801),VALUE(BP801),VALUE(BQ801),VALUE(BR801),VALUE(BS801),VALUE(BT801),VALUE(BU801),VALUE(BV801),VALUE(BW801))</f>
        <v/>
      </c>
      <c r="BZ801" s="307" t="n"/>
      <c r="CA801" s="307" t="n"/>
      <c r="CB801" s="307" t="n"/>
      <c r="CC801" s="307" t="n"/>
      <c r="CD801" s="307" t="n"/>
      <c r="CE801" s="307" t="n"/>
      <c r="CF801" s="307" t="n"/>
      <c r="CG801" s="307" t="n"/>
      <c r="CH801" s="307" t="n"/>
      <c r="CI801" s="307" t="n"/>
      <c r="CJ801" s="307" t="n"/>
      <c r="CK801" s="307" t="n"/>
      <c r="CL801" s="307" t="n"/>
      <c r="CM801" s="307" t="n"/>
      <c r="CN801" s="307" t="n"/>
      <c r="CO801" s="307" t="n"/>
      <c r="CP801" s="307" t="n"/>
      <c r="CQ801" s="307" t="n"/>
      <c r="CR801" s="279" t="inlineStr"/>
      <c r="CS801" s="280">
        <f>AVERAGE(Value(BY801),value(CR801))</f>
        <v/>
      </c>
      <c r="CT801" s="421">
        <f>(IF(OR(MediaScorecard!BH802="x", MediaScorecard!BI802="x",MediaScorecard!BJ802="x",MediaScorecard!BK802="x",MediaScorecard!BL802="x"),1, 2))</f>
        <v/>
      </c>
      <c r="CU801" s="308" t="n"/>
      <c r="CV801" s="308" t="n"/>
      <c r="CW801" s="308" t="n"/>
      <c r="CX801" s="309" t="n"/>
      <c r="CY801" s="308" t="n"/>
      <c r="CZ801" s="308" t="n"/>
      <c r="DA801" s="308" t="n"/>
    </row>
    <row r="802" ht="21" customHeight="1" s="590">
      <c r="A802" s="421" t="n"/>
      <c r="B802" s="270" t="n"/>
      <c r="C802" s="266" t="n"/>
      <c r="D802" s="267" t="inlineStr"/>
      <c r="E802" s="267" t="inlineStr"/>
      <c r="F802" s="268" t="inlineStr"/>
      <c r="G802" s="421" t="n"/>
      <c r="H802" s="269" t="n"/>
      <c r="I802" s="421" t="n"/>
      <c r="J802" s="421" t="n"/>
      <c r="K802" s="421" t="n"/>
      <c r="L802" s="421" t="n"/>
      <c r="M802" s="421" t="n"/>
      <c r="N802" s="421" t="n"/>
      <c r="O802" s="421" t="n"/>
      <c r="P802" s="421" t="n"/>
      <c r="Q802" s="421" t="n"/>
      <c r="R802" s="270" t="n"/>
      <c r="S802" s="421" t="n"/>
      <c r="T802" s="421" t="n"/>
      <c r="U802" s="421" t="n"/>
      <c r="V802" s="421" t="n"/>
      <c r="W802" s="421" t="n"/>
      <c r="X802" s="421" t="n"/>
      <c r="Y802" s="421" t="n"/>
      <c r="Z802" s="421" t="n"/>
      <c r="AA802" s="421" t="n"/>
      <c r="AB802" s="421" t="n"/>
      <c r="AC802" s="421" t="n"/>
      <c r="AD802" s="421" t="n"/>
      <c r="AE802" s="421" t="n"/>
      <c r="AF802" s="421" t="n"/>
      <c r="AG802" s="421" t="n"/>
      <c r="AH802" s="421" t="n"/>
      <c r="AI802" s="421" t="n"/>
      <c r="AJ802" s="297" t="n"/>
      <c r="AK802" s="297" t="n"/>
      <c r="AL802" s="284" t="n"/>
      <c r="AM802" s="297" t="n"/>
      <c r="AN802" s="285" t="n"/>
      <c r="AO802" s="297" t="n"/>
      <c r="AP802" s="297" t="n"/>
      <c r="AQ802" s="297" t="n"/>
      <c r="AR802" s="297" t="n"/>
      <c r="AS802" s="297" t="n"/>
      <c r="AT802" s="285" t="inlineStr">
        <is>
          <t>0</t>
        </is>
      </c>
      <c r="AU802" s="297" t="inlineStr">
        <is>
          <t>0</t>
        </is>
      </c>
      <c r="AV802" s="297" t="inlineStr">
        <is>
          <t>0</t>
        </is>
      </c>
      <c r="AW802" s="297" t="inlineStr">
        <is>
          <t>0</t>
        </is>
      </c>
      <c r="AX802" s="297" t="inlineStr">
        <is>
          <t>0</t>
        </is>
      </c>
      <c r="AY802" s="286" t="inlineStr">
        <is>
          <t>0</t>
        </is>
      </c>
      <c r="AZ802" s="286" t="inlineStr">
        <is>
          <t>0</t>
        </is>
      </c>
      <c r="BA802" s="287" t="inlineStr">
        <is>
          <t>0</t>
        </is>
      </c>
      <c r="BB802" s="286" t="inlineStr">
        <is>
          <t>0</t>
        </is>
      </c>
      <c r="BC802" s="286" t="inlineStr">
        <is>
          <t>0</t>
        </is>
      </c>
      <c r="BD802" s="286" t="inlineStr">
        <is>
          <t>0</t>
        </is>
      </c>
      <c r="BE802" s="286" t="inlineStr">
        <is>
          <t>0</t>
        </is>
      </c>
      <c r="BF802" s="286" t="inlineStr">
        <is>
          <t>0</t>
        </is>
      </c>
      <c r="BG802" s="286" t="inlineStr">
        <is>
          <t>0</t>
        </is>
      </c>
      <c r="BH802" s="297" t="inlineStr">
        <is>
          <t>0</t>
        </is>
      </c>
      <c r="BI802" s="297" t="inlineStr">
        <is>
          <t>0</t>
        </is>
      </c>
      <c r="BJ802" s="297" t="inlineStr">
        <is>
          <t>0</t>
        </is>
      </c>
      <c r="BK802" s="297" t="inlineStr">
        <is>
          <t>0</t>
        </is>
      </c>
      <c r="BL802" s="297" t="inlineStr">
        <is>
          <t>0</t>
        </is>
      </c>
      <c r="BM802" s="297" t="inlineStr">
        <is>
          <t>0</t>
        </is>
      </c>
      <c r="BN802" s="297" t="inlineStr">
        <is>
          <t>0</t>
        </is>
      </c>
      <c r="BO802" s="285" t="inlineStr">
        <is>
          <t>0</t>
        </is>
      </c>
      <c r="BP802" s="297" t="inlineStr">
        <is>
          <t>0</t>
        </is>
      </c>
      <c r="BQ802" s="297" t="inlineStr">
        <is>
          <t>0</t>
        </is>
      </c>
      <c r="BR802" s="297" t="inlineStr">
        <is>
          <t>0</t>
        </is>
      </c>
      <c r="BS802" s="297" t="inlineStr">
        <is>
          <t>0</t>
        </is>
      </c>
      <c r="BT802" s="297" t="inlineStr">
        <is>
          <t>0</t>
        </is>
      </c>
      <c r="BU802" s="297" t="inlineStr">
        <is>
          <t>0</t>
        </is>
      </c>
      <c r="BV802" s="297" t="inlineStr">
        <is>
          <t>0</t>
        </is>
      </c>
      <c r="BW802" s="288" t="inlineStr">
        <is>
          <t>0</t>
        </is>
      </c>
      <c r="BX802" s="276">
        <f>SUM(IF(COUNTIF(#REF!, "*1.*"), 2, 0), IF(COUNTIF(#REF!, "*2.*"), 2, 0), IF(COUNTIF(#REF!, "*3.*"), 2, 0), IF(COUNTIF(#REF!, "*4.*"), 2, 0), IF(COUNTIF(#REF!, "*5.*"), 2, 0), IF(COUNTIF(#REF!, "*6.*"), 2, 0))</f>
        <v/>
      </c>
      <c r="BY802" s="277">
        <f t="array" ref="BY802">SUM(VALUE(AT802),VALUE(AU802),VALUE(AV802),VALUE(AW802),VALUE(AX802),VALUE(AY802),VALUE(AZ802),VALUE(BB802),VALUE(BC802),VALUE(BD802),VALUE(BE802),VALUE(BF802),VALUE(BG802),VALUE(BH802),VALUE(BI802),VALUE(BJ802),VALUE(BK802),VALUE(BL802),VALUE(BM802),VALUE(BN802),VALUE(BO802),VALUE(BP802),VALUE(BQ802),VALUE(BR802),VALUE(BS802),VALUE(BT802),VALUE(BU802),VALUE(BV802),VALUE(BW802))</f>
        <v/>
      </c>
      <c r="BZ802" s="307" t="n"/>
      <c r="CA802" s="307" t="n"/>
      <c r="CB802" s="307" t="n"/>
      <c r="CC802" s="307" t="n"/>
      <c r="CD802" s="307" t="n"/>
      <c r="CE802" s="307" t="n"/>
      <c r="CF802" s="307" t="n"/>
      <c r="CG802" s="307" t="n"/>
      <c r="CH802" s="307" t="n"/>
      <c r="CI802" s="307" t="n"/>
      <c r="CJ802" s="307" t="n"/>
      <c r="CK802" s="307" t="n"/>
      <c r="CL802" s="307" t="n"/>
      <c r="CM802" s="307" t="n"/>
      <c r="CN802" s="307" t="n"/>
      <c r="CO802" s="307" t="n"/>
      <c r="CP802" s="307" t="n"/>
      <c r="CQ802" s="307" t="n"/>
      <c r="CR802" s="279" t="inlineStr"/>
      <c r="CS802" s="280">
        <f>AVERAGE(Value(BY802),value(CR802))</f>
        <v/>
      </c>
      <c r="CT802" s="421">
        <f>(IF(OR(MediaScorecard!BH803="x", MediaScorecard!BI803="x",MediaScorecard!BJ803="x",MediaScorecard!BK803="x",MediaScorecard!BL803="x"),1, 2))</f>
        <v/>
      </c>
      <c r="CU802" s="308" t="n"/>
      <c r="CV802" s="308" t="n"/>
      <c r="CW802" s="308" t="n"/>
      <c r="CX802" s="309" t="n"/>
      <c r="CY802" s="308" t="n"/>
      <c r="CZ802" s="308" t="n"/>
      <c r="DA802" s="308" t="n"/>
    </row>
    <row r="803" ht="21" customHeight="1" s="590">
      <c r="A803" s="421" t="n"/>
      <c r="B803" s="270" t="n"/>
      <c r="C803" s="266" t="n"/>
      <c r="D803" s="267" t="inlineStr"/>
      <c r="E803" s="267" t="inlineStr"/>
      <c r="F803" s="268" t="inlineStr"/>
      <c r="G803" s="421" t="n"/>
      <c r="H803" s="269" t="n"/>
      <c r="I803" s="421" t="n"/>
      <c r="J803" s="421" t="n"/>
      <c r="K803" s="421" t="n"/>
      <c r="L803" s="421" t="n"/>
      <c r="M803" s="421" t="n"/>
      <c r="N803" s="421" t="n"/>
      <c r="O803" s="421" t="n"/>
      <c r="P803" s="421" t="n"/>
      <c r="Q803" s="421" t="n"/>
      <c r="R803" s="270" t="n"/>
      <c r="S803" s="421" t="n"/>
      <c r="T803" s="421" t="n"/>
      <c r="U803" s="421" t="n"/>
      <c r="V803" s="421" t="n"/>
      <c r="W803" s="421" t="n"/>
      <c r="X803" s="421" t="n"/>
      <c r="Y803" s="421" t="n"/>
      <c r="Z803" s="421" t="n"/>
      <c r="AA803" s="421" t="n"/>
      <c r="AB803" s="421" t="n"/>
      <c r="AC803" s="421" t="n"/>
      <c r="AD803" s="421" t="n"/>
      <c r="AE803" s="421" t="n"/>
      <c r="AF803" s="421" t="n"/>
      <c r="AG803" s="421" t="n"/>
      <c r="AH803" s="421" t="n"/>
      <c r="AI803" s="421" t="n"/>
      <c r="AJ803" s="297" t="n"/>
      <c r="AK803" s="297" t="n"/>
      <c r="AL803" s="284" t="n"/>
      <c r="AM803" s="297" t="n"/>
      <c r="AN803" s="285" t="n"/>
      <c r="AO803" s="297" t="n"/>
      <c r="AP803" s="297" t="n"/>
      <c r="AQ803" s="297" t="n"/>
      <c r="AR803" s="297" t="n"/>
      <c r="AS803" s="297" t="n"/>
      <c r="AT803" s="285" t="inlineStr">
        <is>
          <t>0</t>
        </is>
      </c>
      <c r="AU803" s="297" t="inlineStr">
        <is>
          <t>0</t>
        </is>
      </c>
      <c r="AV803" s="297" t="inlineStr">
        <is>
          <t>0</t>
        </is>
      </c>
      <c r="AW803" s="297" t="inlineStr">
        <is>
          <t>0</t>
        </is>
      </c>
      <c r="AX803" s="297" t="inlineStr">
        <is>
          <t>0</t>
        </is>
      </c>
      <c r="AY803" s="286" t="inlineStr">
        <is>
          <t>0</t>
        </is>
      </c>
      <c r="AZ803" s="286" t="inlineStr">
        <is>
          <t>0</t>
        </is>
      </c>
      <c r="BA803" s="287" t="inlineStr">
        <is>
          <t>0</t>
        </is>
      </c>
      <c r="BB803" s="286" t="inlineStr">
        <is>
          <t>0</t>
        </is>
      </c>
      <c r="BC803" s="286" t="inlineStr">
        <is>
          <t>0</t>
        </is>
      </c>
      <c r="BD803" s="286" t="inlineStr">
        <is>
          <t>0</t>
        </is>
      </c>
      <c r="BE803" s="286" t="inlineStr">
        <is>
          <t>0</t>
        </is>
      </c>
      <c r="BF803" s="286" t="inlineStr">
        <is>
          <t>0</t>
        </is>
      </c>
      <c r="BG803" s="286" t="inlineStr">
        <is>
          <t>0</t>
        </is>
      </c>
      <c r="BH803" s="297" t="inlineStr">
        <is>
          <t>0</t>
        </is>
      </c>
      <c r="BI803" s="297" t="inlineStr">
        <is>
          <t>0</t>
        </is>
      </c>
      <c r="BJ803" s="297" t="inlineStr">
        <is>
          <t>0</t>
        </is>
      </c>
      <c r="BK803" s="297" t="inlineStr">
        <is>
          <t>0</t>
        </is>
      </c>
      <c r="BL803" s="297" t="inlineStr">
        <is>
          <t>0</t>
        </is>
      </c>
      <c r="BM803" s="297" t="inlineStr">
        <is>
          <t>0</t>
        </is>
      </c>
      <c r="BN803" s="297" t="inlineStr">
        <is>
          <t>0</t>
        </is>
      </c>
      <c r="BO803" s="285" t="inlineStr">
        <is>
          <t>0</t>
        </is>
      </c>
      <c r="BP803" s="297" t="inlineStr">
        <is>
          <t>0</t>
        </is>
      </c>
      <c r="BQ803" s="297" t="inlineStr">
        <is>
          <t>0</t>
        </is>
      </c>
      <c r="BR803" s="297" t="inlineStr">
        <is>
          <t>0</t>
        </is>
      </c>
      <c r="BS803" s="297" t="inlineStr">
        <is>
          <t>0</t>
        </is>
      </c>
      <c r="BT803" s="297" t="inlineStr">
        <is>
          <t>0</t>
        </is>
      </c>
      <c r="BU803" s="297" t="inlineStr">
        <is>
          <t>0</t>
        </is>
      </c>
      <c r="BV803" s="297" t="inlineStr">
        <is>
          <t>0</t>
        </is>
      </c>
      <c r="BW803" s="288" t="inlineStr">
        <is>
          <t>0</t>
        </is>
      </c>
      <c r="BX803" s="276">
        <f>SUM(IF(COUNTIF(#REF!, "*1.*"), 2, 0), IF(COUNTIF(#REF!, "*2.*"), 2, 0), IF(COUNTIF(#REF!, "*3.*"), 2, 0), IF(COUNTIF(#REF!, "*4.*"), 2, 0), IF(COUNTIF(#REF!, "*5.*"), 2, 0), IF(COUNTIF(#REF!, "*6.*"), 2, 0))</f>
        <v/>
      </c>
      <c r="BY803" s="277">
        <f t="array" ref="BY803">SUM(VALUE(AT803),VALUE(AU803),VALUE(AV803),VALUE(AW803),VALUE(AX803),VALUE(AY803),VALUE(AZ803),VALUE(BB803),VALUE(BC803),VALUE(BD803),VALUE(BE803),VALUE(BF803),VALUE(BG803),VALUE(BH803),VALUE(BI803),VALUE(BJ803),VALUE(BK803),VALUE(BL803),VALUE(BM803),VALUE(BN803),VALUE(BO803),VALUE(BP803),VALUE(BQ803),VALUE(BR803),VALUE(BS803),VALUE(BT803),VALUE(BU803),VALUE(BV803),VALUE(BW803))</f>
        <v/>
      </c>
      <c r="BZ803" s="307" t="n"/>
      <c r="CA803" s="307" t="n"/>
      <c r="CB803" s="307" t="n"/>
      <c r="CC803" s="307" t="n"/>
      <c r="CD803" s="307" t="n"/>
      <c r="CE803" s="307" t="n"/>
      <c r="CF803" s="307" t="n"/>
      <c r="CG803" s="307" t="n"/>
      <c r="CH803" s="307" t="n"/>
      <c r="CI803" s="307" t="n"/>
      <c r="CJ803" s="307" t="n"/>
      <c r="CK803" s="307" t="n"/>
      <c r="CL803" s="307" t="n"/>
      <c r="CM803" s="307" t="n"/>
      <c r="CN803" s="307" t="n"/>
      <c r="CO803" s="307" t="n"/>
      <c r="CP803" s="307" t="n"/>
      <c r="CQ803" s="307" t="n"/>
      <c r="CR803" s="279" t="inlineStr"/>
      <c r="CS803" s="280">
        <f>AVERAGE(Value(BY803),value(CR803))</f>
        <v/>
      </c>
      <c r="CT803" s="421">
        <f>(IF(OR(MediaScorecard!BH804="x", MediaScorecard!BI804="x",MediaScorecard!BJ804="x",MediaScorecard!BK804="x",MediaScorecard!BL804="x"),1, 2))</f>
        <v/>
      </c>
      <c r="CU803" s="308" t="n"/>
      <c r="CV803" s="308" t="n"/>
      <c r="CW803" s="308" t="n"/>
      <c r="CX803" s="309" t="n"/>
      <c r="CY803" s="308" t="n"/>
      <c r="CZ803" s="308" t="n"/>
      <c r="DA803" s="308" t="n"/>
    </row>
    <row r="804" ht="21" customHeight="1" s="590">
      <c r="A804" s="421" t="n"/>
      <c r="B804" s="270" t="n"/>
      <c r="C804" s="266" t="n"/>
      <c r="D804" s="267" t="inlineStr"/>
      <c r="E804" s="267" t="inlineStr"/>
      <c r="F804" s="268" t="inlineStr"/>
      <c r="G804" s="421" t="n"/>
      <c r="H804" s="269" t="n"/>
      <c r="I804" s="421" t="n"/>
      <c r="J804" s="421" t="n"/>
      <c r="K804" s="421" t="n"/>
      <c r="L804" s="421" t="n"/>
      <c r="M804" s="421" t="n"/>
      <c r="N804" s="421" t="n"/>
      <c r="O804" s="421" t="n"/>
      <c r="P804" s="421" t="n"/>
      <c r="Q804" s="421" t="n"/>
      <c r="R804" s="270" t="n"/>
      <c r="S804" s="421" t="n"/>
      <c r="T804" s="421" t="n"/>
      <c r="U804" s="421" t="n"/>
      <c r="V804" s="421" t="n"/>
      <c r="W804" s="421" t="n"/>
      <c r="X804" s="421" t="n"/>
      <c r="Y804" s="421" t="n"/>
      <c r="Z804" s="421" t="n"/>
      <c r="AA804" s="421" t="n"/>
      <c r="AB804" s="421" t="n"/>
      <c r="AC804" s="421" t="n"/>
      <c r="AD804" s="421" t="n"/>
      <c r="AE804" s="421" t="n"/>
      <c r="AF804" s="421" t="n"/>
      <c r="AG804" s="421" t="n"/>
      <c r="AH804" s="421" t="n"/>
      <c r="AI804" s="421" t="n"/>
      <c r="AJ804" s="297" t="n"/>
      <c r="AK804" s="297" t="n"/>
      <c r="AL804" s="284" t="n"/>
      <c r="AM804" s="297" t="n"/>
      <c r="AN804" s="285" t="n"/>
      <c r="AO804" s="297" t="n"/>
      <c r="AP804" s="297" t="n"/>
      <c r="AQ804" s="297" t="n"/>
      <c r="AR804" s="297" t="n"/>
      <c r="AS804" s="297" t="n"/>
      <c r="AT804" s="285" t="inlineStr">
        <is>
          <t>0</t>
        </is>
      </c>
      <c r="AU804" s="297" t="inlineStr">
        <is>
          <t>0</t>
        </is>
      </c>
      <c r="AV804" s="297" t="inlineStr">
        <is>
          <t>0</t>
        </is>
      </c>
      <c r="AW804" s="297" t="inlineStr">
        <is>
          <t>0</t>
        </is>
      </c>
      <c r="AX804" s="297" t="inlineStr">
        <is>
          <t>0</t>
        </is>
      </c>
      <c r="AY804" s="286" t="inlineStr">
        <is>
          <t>0</t>
        </is>
      </c>
      <c r="AZ804" s="286" t="inlineStr">
        <is>
          <t>0</t>
        </is>
      </c>
      <c r="BA804" s="287" t="inlineStr">
        <is>
          <t>0</t>
        </is>
      </c>
      <c r="BB804" s="286" t="inlineStr">
        <is>
          <t>0</t>
        </is>
      </c>
      <c r="BC804" s="286" t="inlineStr">
        <is>
          <t>0</t>
        </is>
      </c>
      <c r="BD804" s="286" t="inlineStr">
        <is>
          <t>0</t>
        </is>
      </c>
      <c r="BE804" s="286" t="inlineStr">
        <is>
          <t>0</t>
        </is>
      </c>
      <c r="BF804" s="286" t="inlineStr">
        <is>
          <t>0</t>
        </is>
      </c>
      <c r="BG804" s="286" t="inlineStr">
        <is>
          <t>0</t>
        </is>
      </c>
      <c r="BH804" s="297" t="inlineStr">
        <is>
          <t>0</t>
        </is>
      </c>
      <c r="BI804" s="297" t="inlineStr">
        <is>
          <t>0</t>
        </is>
      </c>
      <c r="BJ804" s="297" t="inlineStr">
        <is>
          <t>0</t>
        </is>
      </c>
      <c r="BK804" s="297" t="inlineStr">
        <is>
          <t>0</t>
        </is>
      </c>
      <c r="BL804" s="297" t="inlineStr">
        <is>
          <t>0</t>
        </is>
      </c>
      <c r="BM804" s="297" t="inlineStr">
        <is>
          <t>0</t>
        </is>
      </c>
      <c r="BN804" s="297" t="inlineStr">
        <is>
          <t>0</t>
        </is>
      </c>
      <c r="BO804" s="285" t="inlineStr">
        <is>
          <t>0</t>
        </is>
      </c>
      <c r="BP804" s="297" t="inlineStr">
        <is>
          <t>0</t>
        </is>
      </c>
      <c r="BQ804" s="297" t="inlineStr">
        <is>
          <t>0</t>
        </is>
      </c>
      <c r="BR804" s="297" t="inlineStr">
        <is>
          <t>0</t>
        </is>
      </c>
      <c r="BS804" s="297" t="inlineStr">
        <is>
          <t>0</t>
        </is>
      </c>
      <c r="BT804" s="297" t="inlineStr">
        <is>
          <t>0</t>
        </is>
      </c>
      <c r="BU804" s="297" t="inlineStr">
        <is>
          <t>0</t>
        </is>
      </c>
      <c r="BV804" s="297" t="inlineStr">
        <is>
          <t>0</t>
        </is>
      </c>
      <c r="BW804" s="288" t="inlineStr">
        <is>
          <t>0</t>
        </is>
      </c>
      <c r="BX804" s="276">
        <f>SUM(IF(COUNTIF(#REF!, "*1.*"), 2, 0), IF(COUNTIF(#REF!, "*2.*"), 2, 0), IF(COUNTIF(#REF!, "*3.*"), 2, 0), IF(COUNTIF(#REF!, "*4.*"), 2, 0), IF(COUNTIF(#REF!, "*5.*"), 2, 0), IF(COUNTIF(#REF!, "*6.*"), 2, 0))</f>
        <v/>
      </c>
      <c r="BY804" s="277">
        <f t="array" ref="BY804">SUM(VALUE(AT804),VALUE(AU804),VALUE(AV804),VALUE(AW804),VALUE(AX804),VALUE(AY804),VALUE(AZ804),VALUE(BB804),VALUE(BC804),VALUE(BD804),VALUE(BE804),VALUE(BF804),VALUE(BG804),VALUE(BH804),VALUE(BI804),VALUE(BJ804),VALUE(BK804),VALUE(BL804),VALUE(BM804),VALUE(BN804),VALUE(BO804),VALUE(BP804),VALUE(BQ804),VALUE(BR804),VALUE(BS804),VALUE(BT804),VALUE(BU804),VALUE(BV804),VALUE(BW804))</f>
        <v/>
      </c>
      <c r="BZ804" s="307" t="n"/>
      <c r="CA804" s="307" t="n"/>
      <c r="CB804" s="307" t="n"/>
      <c r="CC804" s="307" t="n"/>
      <c r="CD804" s="307" t="n"/>
      <c r="CE804" s="307" t="n"/>
      <c r="CF804" s="307" t="n"/>
      <c r="CG804" s="307" t="n"/>
      <c r="CH804" s="307" t="n"/>
      <c r="CI804" s="307" t="n"/>
      <c r="CJ804" s="307" t="n"/>
      <c r="CK804" s="307" t="n"/>
      <c r="CL804" s="307" t="n"/>
      <c r="CM804" s="307" t="n"/>
      <c r="CN804" s="307" t="n"/>
      <c r="CO804" s="307" t="n"/>
      <c r="CP804" s="307" t="n"/>
      <c r="CQ804" s="307" t="n"/>
      <c r="CR804" s="279" t="inlineStr"/>
      <c r="CS804" s="280">
        <f>AVERAGE(Value(BY804),value(CR804))</f>
        <v/>
      </c>
      <c r="CT804" s="421">
        <f>(IF(OR(MediaScorecard!BH805="x", MediaScorecard!BI805="x",MediaScorecard!BJ805="x",MediaScorecard!BK805="x",MediaScorecard!BL805="x"),1, 2))</f>
        <v/>
      </c>
      <c r="CU804" s="308" t="n"/>
      <c r="CV804" s="308" t="n"/>
      <c r="CW804" s="308" t="n"/>
      <c r="CX804" s="309" t="n"/>
      <c r="CY804" s="308" t="n"/>
      <c r="CZ804" s="308" t="n"/>
      <c r="DA804" s="308" t="n"/>
    </row>
    <row r="805" ht="21" customHeight="1" s="590">
      <c r="A805" s="421" t="n"/>
      <c r="B805" s="270" t="n"/>
      <c r="C805" s="266" t="n"/>
      <c r="D805" s="267" t="inlineStr"/>
      <c r="E805" s="267" t="inlineStr"/>
      <c r="F805" s="268" t="inlineStr"/>
      <c r="G805" s="421" t="n"/>
      <c r="H805" s="269" t="n"/>
      <c r="I805" s="421" t="n"/>
      <c r="J805" s="421" t="n"/>
      <c r="K805" s="421" t="n"/>
      <c r="L805" s="421" t="n"/>
      <c r="M805" s="421" t="n"/>
      <c r="N805" s="421" t="n"/>
      <c r="O805" s="421" t="n"/>
      <c r="P805" s="421" t="n"/>
      <c r="Q805" s="421" t="n"/>
      <c r="R805" s="270" t="n"/>
      <c r="S805" s="421" t="n"/>
      <c r="T805" s="421" t="n"/>
      <c r="U805" s="421" t="n"/>
      <c r="V805" s="421" t="n"/>
      <c r="W805" s="421" t="n"/>
      <c r="X805" s="421" t="n"/>
      <c r="Y805" s="421" t="n"/>
      <c r="Z805" s="421" t="n"/>
      <c r="AA805" s="421" t="n"/>
      <c r="AB805" s="421" t="n"/>
      <c r="AC805" s="421" t="n"/>
      <c r="AD805" s="421" t="n"/>
      <c r="AE805" s="421" t="n"/>
      <c r="AF805" s="421" t="n"/>
      <c r="AG805" s="421" t="n"/>
      <c r="AH805" s="421" t="n"/>
      <c r="AI805" s="421" t="n"/>
      <c r="AJ805" s="297" t="n"/>
      <c r="AK805" s="297" t="n"/>
      <c r="AL805" s="284" t="n"/>
      <c r="AM805" s="297" t="n"/>
      <c r="AN805" s="285" t="n"/>
      <c r="AO805" s="297" t="n"/>
      <c r="AP805" s="297" t="n"/>
      <c r="AQ805" s="297" t="n"/>
      <c r="AR805" s="297" t="n"/>
      <c r="AS805" s="297" t="n"/>
      <c r="AT805" s="285" t="inlineStr">
        <is>
          <t>0</t>
        </is>
      </c>
      <c r="AU805" s="297" t="inlineStr">
        <is>
          <t>0</t>
        </is>
      </c>
      <c r="AV805" s="297" t="inlineStr">
        <is>
          <t>0</t>
        </is>
      </c>
      <c r="AW805" s="297" t="inlineStr">
        <is>
          <t>0</t>
        </is>
      </c>
      <c r="AX805" s="297" t="inlineStr">
        <is>
          <t>0</t>
        </is>
      </c>
      <c r="AY805" s="286" t="inlineStr">
        <is>
          <t>0</t>
        </is>
      </c>
      <c r="AZ805" s="286" t="inlineStr">
        <is>
          <t>0</t>
        </is>
      </c>
      <c r="BA805" s="287" t="inlineStr">
        <is>
          <t>0</t>
        </is>
      </c>
      <c r="BB805" s="286" t="inlineStr">
        <is>
          <t>0</t>
        </is>
      </c>
      <c r="BC805" s="286" t="inlineStr">
        <is>
          <t>0</t>
        </is>
      </c>
      <c r="BD805" s="286" t="inlineStr">
        <is>
          <t>0</t>
        </is>
      </c>
      <c r="BE805" s="286" t="inlineStr">
        <is>
          <t>0</t>
        </is>
      </c>
      <c r="BF805" s="286" t="inlineStr">
        <is>
          <t>0</t>
        </is>
      </c>
      <c r="BG805" s="286" t="inlineStr">
        <is>
          <t>0</t>
        </is>
      </c>
      <c r="BH805" s="297" t="inlineStr">
        <is>
          <t>0</t>
        </is>
      </c>
      <c r="BI805" s="297" t="inlineStr">
        <is>
          <t>0</t>
        </is>
      </c>
      <c r="BJ805" s="297" t="inlineStr">
        <is>
          <t>0</t>
        </is>
      </c>
      <c r="BK805" s="297" t="inlineStr">
        <is>
          <t>0</t>
        </is>
      </c>
      <c r="BL805" s="297" t="inlineStr">
        <is>
          <t>0</t>
        </is>
      </c>
      <c r="BM805" s="297" t="inlineStr">
        <is>
          <t>0</t>
        </is>
      </c>
      <c r="BN805" s="297" t="inlineStr">
        <is>
          <t>0</t>
        </is>
      </c>
      <c r="BO805" s="285" t="inlineStr">
        <is>
          <t>0</t>
        </is>
      </c>
      <c r="BP805" s="297" t="inlineStr">
        <is>
          <t>0</t>
        </is>
      </c>
      <c r="BQ805" s="297" t="inlineStr">
        <is>
          <t>0</t>
        </is>
      </c>
      <c r="BR805" s="297" t="inlineStr">
        <is>
          <t>0</t>
        </is>
      </c>
      <c r="BS805" s="297" t="inlineStr">
        <is>
          <t>0</t>
        </is>
      </c>
      <c r="BT805" s="297" t="inlineStr">
        <is>
          <t>0</t>
        </is>
      </c>
      <c r="BU805" s="297" t="inlineStr">
        <is>
          <t>0</t>
        </is>
      </c>
      <c r="BV805" s="297" t="inlineStr">
        <is>
          <t>0</t>
        </is>
      </c>
      <c r="BW805" s="288" t="inlineStr">
        <is>
          <t>0</t>
        </is>
      </c>
      <c r="BX805" s="276">
        <f>SUM(IF(COUNTIF(#REF!, "*1.*"), 2, 0), IF(COUNTIF(#REF!, "*2.*"), 2, 0), IF(COUNTIF(#REF!, "*3.*"), 2, 0), IF(COUNTIF(#REF!, "*4.*"), 2, 0), IF(COUNTIF(#REF!, "*5.*"), 2, 0), IF(COUNTIF(#REF!, "*6.*"), 2, 0))</f>
        <v/>
      </c>
      <c r="BY805" s="277">
        <f t="array" ref="BY805">SUM(VALUE(AT805),VALUE(AU805),VALUE(AV805),VALUE(AW805),VALUE(AX805),VALUE(AY805),VALUE(AZ805),VALUE(BB805),VALUE(BC805),VALUE(BD805),VALUE(BE805),VALUE(BF805),VALUE(BG805),VALUE(BH805),VALUE(BI805),VALUE(BJ805),VALUE(BK805),VALUE(BL805),VALUE(BM805),VALUE(BN805),VALUE(BO805),VALUE(BP805),VALUE(BQ805),VALUE(BR805),VALUE(BS805),VALUE(BT805),VALUE(BU805),VALUE(BV805),VALUE(BW805))</f>
        <v/>
      </c>
      <c r="BZ805" s="307" t="n"/>
      <c r="CA805" s="307" t="n"/>
      <c r="CB805" s="307" t="n"/>
      <c r="CC805" s="307" t="n"/>
      <c r="CD805" s="307" t="n"/>
      <c r="CE805" s="307" t="n"/>
      <c r="CF805" s="307" t="n"/>
      <c r="CG805" s="307" t="n"/>
      <c r="CH805" s="307" t="n"/>
      <c r="CI805" s="307" t="n"/>
      <c r="CJ805" s="307" t="n"/>
      <c r="CK805" s="307" t="n"/>
      <c r="CL805" s="307" t="n"/>
      <c r="CM805" s="307" t="n"/>
      <c r="CN805" s="307" t="n"/>
      <c r="CO805" s="307" t="n"/>
      <c r="CP805" s="307" t="n"/>
      <c r="CQ805" s="307" t="n"/>
      <c r="CR805" s="279" t="inlineStr"/>
      <c r="CS805" s="280">
        <f>AVERAGE(Value(BY805),value(CR805))</f>
        <v/>
      </c>
      <c r="CT805" s="421">
        <f>(IF(OR(MediaScorecard!BH806="x", MediaScorecard!BI806="x",MediaScorecard!BJ806="x",MediaScorecard!BK806="x",MediaScorecard!BL806="x"),1, 2))</f>
        <v/>
      </c>
      <c r="CU805" s="308" t="n"/>
      <c r="CV805" s="308" t="n"/>
      <c r="CW805" s="308" t="n"/>
      <c r="CX805" s="309" t="n"/>
      <c r="CY805" s="308" t="n"/>
      <c r="CZ805" s="308" t="n"/>
      <c r="DA805" s="308" t="n"/>
    </row>
    <row r="806" ht="21" customHeight="1" s="590">
      <c r="A806" s="421" t="n"/>
      <c r="B806" s="270" t="n"/>
      <c r="C806" s="266" t="n"/>
      <c r="D806" s="267" t="inlineStr"/>
      <c r="E806" s="267" t="inlineStr"/>
      <c r="F806" s="268" t="inlineStr"/>
      <c r="G806" s="421" t="n"/>
      <c r="H806" s="269" t="n"/>
      <c r="I806" s="421" t="n"/>
      <c r="J806" s="421" t="n"/>
      <c r="K806" s="421" t="n"/>
      <c r="L806" s="421" t="n"/>
      <c r="M806" s="421" t="n"/>
      <c r="N806" s="421" t="n"/>
      <c r="O806" s="421" t="n"/>
      <c r="P806" s="421" t="n"/>
      <c r="Q806" s="421" t="n"/>
      <c r="R806" s="270" t="n"/>
      <c r="S806" s="421" t="n"/>
      <c r="T806" s="421" t="n"/>
      <c r="U806" s="421" t="n"/>
      <c r="V806" s="421" t="n"/>
      <c r="W806" s="421" t="n"/>
      <c r="X806" s="421" t="n"/>
      <c r="Y806" s="421" t="n"/>
      <c r="Z806" s="421" t="n"/>
      <c r="AA806" s="421" t="n"/>
      <c r="AB806" s="421" t="n"/>
      <c r="AC806" s="421" t="n"/>
      <c r="AD806" s="421" t="n"/>
      <c r="AE806" s="421" t="n"/>
      <c r="AF806" s="421" t="n"/>
      <c r="AG806" s="421" t="n"/>
      <c r="AH806" s="421" t="n"/>
      <c r="AI806" s="421" t="n"/>
      <c r="AJ806" s="297" t="n"/>
      <c r="AK806" s="297" t="n"/>
      <c r="AL806" s="284" t="n"/>
      <c r="AM806" s="297" t="n"/>
      <c r="AN806" s="285" t="n"/>
      <c r="AO806" s="297" t="n"/>
      <c r="AP806" s="297" t="n"/>
      <c r="AQ806" s="297" t="n"/>
      <c r="AR806" s="297" t="n"/>
      <c r="AS806" s="297" t="n"/>
      <c r="AT806" s="285" t="inlineStr">
        <is>
          <t>0</t>
        </is>
      </c>
      <c r="AU806" s="297" t="inlineStr">
        <is>
          <t>0</t>
        </is>
      </c>
      <c r="AV806" s="297" t="inlineStr">
        <is>
          <t>0</t>
        </is>
      </c>
      <c r="AW806" s="297" t="inlineStr">
        <is>
          <t>0</t>
        </is>
      </c>
      <c r="AX806" s="297" t="inlineStr">
        <is>
          <t>0</t>
        </is>
      </c>
      <c r="AY806" s="286" t="inlineStr">
        <is>
          <t>0</t>
        </is>
      </c>
      <c r="AZ806" s="286" t="inlineStr">
        <is>
          <t>0</t>
        </is>
      </c>
      <c r="BA806" s="287" t="inlineStr">
        <is>
          <t>0</t>
        </is>
      </c>
      <c r="BB806" s="286" t="inlineStr">
        <is>
          <t>0</t>
        </is>
      </c>
      <c r="BC806" s="286" t="inlineStr">
        <is>
          <t>0</t>
        </is>
      </c>
      <c r="BD806" s="286" t="inlineStr">
        <is>
          <t>0</t>
        </is>
      </c>
      <c r="BE806" s="286" t="inlineStr">
        <is>
          <t>0</t>
        </is>
      </c>
      <c r="BF806" s="286" t="inlineStr">
        <is>
          <t>0</t>
        </is>
      </c>
      <c r="BG806" s="286" t="inlineStr">
        <is>
          <t>0</t>
        </is>
      </c>
      <c r="BH806" s="297" t="inlineStr">
        <is>
          <t>0</t>
        </is>
      </c>
      <c r="BI806" s="297" t="inlineStr">
        <is>
          <t>0</t>
        </is>
      </c>
      <c r="BJ806" s="297" t="inlineStr">
        <is>
          <t>0</t>
        </is>
      </c>
      <c r="BK806" s="297" t="inlineStr">
        <is>
          <t>0</t>
        </is>
      </c>
      <c r="BL806" s="297" t="inlineStr">
        <is>
          <t>0</t>
        </is>
      </c>
      <c r="BM806" s="297" t="inlineStr">
        <is>
          <t>0</t>
        </is>
      </c>
      <c r="BN806" s="297" t="inlineStr">
        <is>
          <t>0</t>
        </is>
      </c>
      <c r="BO806" s="285" t="inlineStr">
        <is>
          <t>0</t>
        </is>
      </c>
      <c r="BP806" s="297" t="inlineStr">
        <is>
          <t>0</t>
        </is>
      </c>
      <c r="BQ806" s="297" t="inlineStr">
        <is>
          <t>0</t>
        </is>
      </c>
      <c r="BR806" s="297" t="inlineStr">
        <is>
          <t>0</t>
        </is>
      </c>
      <c r="BS806" s="297" t="inlineStr">
        <is>
          <t>0</t>
        </is>
      </c>
      <c r="BT806" s="297" t="inlineStr">
        <is>
          <t>0</t>
        </is>
      </c>
      <c r="BU806" s="297" t="inlineStr">
        <is>
          <t>0</t>
        </is>
      </c>
      <c r="BV806" s="297" t="inlineStr">
        <is>
          <t>0</t>
        </is>
      </c>
      <c r="BW806" s="288" t="inlineStr">
        <is>
          <t>0</t>
        </is>
      </c>
      <c r="BX806" s="276">
        <f>SUM(IF(COUNTIF(#REF!, "*1.*"), 2, 0), IF(COUNTIF(#REF!, "*2.*"), 2, 0), IF(COUNTIF(#REF!, "*3.*"), 2, 0), IF(COUNTIF(#REF!, "*4.*"), 2, 0), IF(COUNTIF(#REF!, "*5.*"), 2, 0), IF(COUNTIF(#REF!, "*6.*"), 2, 0))</f>
        <v/>
      </c>
      <c r="BY806" s="277">
        <f t="array" ref="BY806">SUM(VALUE(AT806),VALUE(AU806),VALUE(AV806),VALUE(AW806),VALUE(AX806),VALUE(AY806),VALUE(AZ806),VALUE(BB806),VALUE(BC806),VALUE(BD806),VALUE(BE806),VALUE(BF806),VALUE(BG806),VALUE(BH806),VALUE(BI806),VALUE(BJ806),VALUE(BK806),VALUE(BL806),VALUE(BM806),VALUE(BN806),VALUE(BO806),VALUE(BP806),VALUE(BQ806),VALUE(BR806),VALUE(BS806),VALUE(BT806),VALUE(BU806),VALUE(BV806),VALUE(BW806))</f>
        <v/>
      </c>
      <c r="BZ806" s="307" t="n"/>
      <c r="CA806" s="307" t="n"/>
      <c r="CB806" s="307" t="n"/>
      <c r="CC806" s="307" t="n"/>
      <c r="CD806" s="307" t="n"/>
      <c r="CE806" s="307" t="n"/>
      <c r="CF806" s="307" t="n"/>
      <c r="CG806" s="307" t="n"/>
      <c r="CH806" s="307" t="n"/>
      <c r="CI806" s="307" t="n"/>
      <c r="CJ806" s="307" t="n"/>
      <c r="CK806" s="307" t="n"/>
      <c r="CL806" s="307" t="n"/>
      <c r="CM806" s="307" t="n"/>
      <c r="CN806" s="307" t="n"/>
      <c r="CO806" s="307" t="n"/>
      <c r="CP806" s="307" t="n"/>
      <c r="CQ806" s="307" t="n"/>
      <c r="CR806" s="279" t="inlineStr"/>
      <c r="CS806" s="280">
        <f>AVERAGE(Value(BY806),value(CR806))</f>
        <v/>
      </c>
      <c r="CT806" s="421">
        <f>(IF(OR(MediaScorecard!BH807="x", MediaScorecard!BI807="x",MediaScorecard!BJ807="x",MediaScorecard!BK807="x",MediaScorecard!BL807="x"),1, 2))</f>
        <v/>
      </c>
      <c r="CU806" s="308" t="n"/>
      <c r="CV806" s="308" t="n"/>
      <c r="CW806" s="308" t="n"/>
      <c r="CX806" s="309" t="n"/>
      <c r="CY806" s="308" t="n"/>
      <c r="CZ806" s="308" t="n"/>
      <c r="DA806" s="308" t="n"/>
    </row>
    <row r="807" ht="21" customHeight="1" s="590">
      <c r="A807" s="421" t="n"/>
      <c r="B807" s="270" t="n"/>
      <c r="C807" s="266" t="n"/>
      <c r="D807" s="267" t="inlineStr"/>
      <c r="E807" s="267" t="inlineStr"/>
      <c r="F807" s="268" t="inlineStr"/>
      <c r="G807" s="421" t="n"/>
      <c r="H807" s="269" t="n"/>
      <c r="I807" s="421" t="n"/>
      <c r="J807" s="421" t="n"/>
      <c r="K807" s="421" t="n"/>
      <c r="L807" s="421" t="n"/>
      <c r="M807" s="421" t="n"/>
      <c r="N807" s="421" t="n"/>
      <c r="O807" s="421" t="n"/>
      <c r="P807" s="421" t="n"/>
      <c r="Q807" s="421" t="n"/>
      <c r="R807" s="270" t="n"/>
      <c r="S807" s="421" t="n"/>
      <c r="T807" s="421" t="n"/>
      <c r="U807" s="421" t="n"/>
      <c r="V807" s="421" t="n"/>
      <c r="W807" s="421" t="n"/>
      <c r="X807" s="421" t="n"/>
      <c r="Y807" s="421" t="n"/>
      <c r="Z807" s="421" t="n"/>
      <c r="AA807" s="421" t="n"/>
      <c r="AB807" s="421" t="n"/>
      <c r="AC807" s="421" t="n"/>
      <c r="AD807" s="421" t="n"/>
      <c r="AE807" s="421" t="n"/>
      <c r="AF807" s="421" t="n"/>
      <c r="AG807" s="421" t="n"/>
      <c r="AH807" s="421" t="n"/>
      <c r="AI807" s="421" t="n"/>
      <c r="AJ807" s="297" t="n"/>
      <c r="AK807" s="297" t="n"/>
      <c r="AL807" s="284" t="n"/>
      <c r="AM807" s="297" t="n"/>
      <c r="AN807" s="285" t="n"/>
      <c r="AO807" s="297" t="n"/>
      <c r="AP807" s="297" t="n"/>
      <c r="AQ807" s="297" t="n"/>
      <c r="AR807" s="297" t="n"/>
      <c r="AS807" s="297" t="n"/>
      <c r="AT807" s="285" t="inlineStr">
        <is>
          <t>0</t>
        </is>
      </c>
      <c r="AU807" s="297" t="inlineStr">
        <is>
          <t>0</t>
        </is>
      </c>
      <c r="AV807" s="297" t="inlineStr">
        <is>
          <t>0</t>
        </is>
      </c>
      <c r="AW807" s="297" t="inlineStr">
        <is>
          <t>0</t>
        </is>
      </c>
      <c r="AX807" s="297" t="inlineStr">
        <is>
          <t>0</t>
        </is>
      </c>
      <c r="AY807" s="286" t="inlineStr">
        <is>
          <t>0</t>
        </is>
      </c>
      <c r="AZ807" s="286" t="inlineStr">
        <is>
          <t>0</t>
        </is>
      </c>
      <c r="BA807" s="287" t="inlineStr">
        <is>
          <t>0</t>
        </is>
      </c>
      <c r="BB807" s="286" t="inlineStr">
        <is>
          <t>0</t>
        </is>
      </c>
      <c r="BC807" s="286" t="inlineStr">
        <is>
          <t>0</t>
        </is>
      </c>
      <c r="BD807" s="286" t="inlineStr">
        <is>
          <t>0</t>
        </is>
      </c>
      <c r="BE807" s="286" t="inlineStr">
        <is>
          <t>0</t>
        </is>
      </c>
      <c r="BF807" s="286" t="inlineStr">
        <is>
          <t>0</t>
        </is>
      </c>
      <c r="BG807" s="286" t="inlineStr">
        <is>
          <t>0</t>
        </is>
      </c>
      <c r="BH807" s="297" t="inlineStr">
        <is>
          <t>0</t>
        </is>
      </c>
      <c r="BI807" s="297" t="inlineStr">
        <is>
          <t>0</t>
        </is>
      </c>
      <c r="BJ807" s="297" t="inlineStr">
        <is>
          <t>0</t>
        </is>
      </c>
      <c r="BK807" s="297" t="inlineStr">
        <is>
          <t>0</t>
        </is>
      </c>
      <c r="BL807" s="297" t="inlineStr">
        <is>
          <t>0</t>
        </is>
      </c>
      <c r="BM807" s="297" t="inlineStr">
        <is>
          <t>0</t>
        </is>
      </c>
      <c r="BN807" s="297" t="inlineStr">
        <is>
          <t>0</t>
        </is>
      </c>
      <c r="BO807" s="285" t="inlineStr">
        <is>
          <t>0</t>
        </is>
      </c>
      <c r="BP807" s="297" t="inlineStr">
        <is>
          <t>0</t>
        </is>
      </c>
      <c r="BQ807" s="297" t="inlineStr">
        <is>
          <t>0</t>
        </is>
      </c>
      <c r="BR807" s="297" t="inlineStr">
        <is>
          <t>0</t>
        </is>
      </c>
      <c r="BS807" s="297" t="inlineStr">
        <is>
          <t>0</t>
        </is>
      </c>
      <c r="BT807" s="297" t="inlineStr">
        <is>
          <t>0</t>
        </is>
      </c>
      <c r="BU807" s="297" t="inlineStr">
        <is>
          <t>0</t>
        </is>
      </c>
      <c r="BV807" s="297" t="inlineStr">
        <is>
          <t>0</t>
        </is>
      </c>
      <c r="BW807" s="288" t="inlineStr">
        <is>
          <t>0</t>
        </is>
      </c>
      <c r="BX807" s="276">
        <f>SUM(IF(COUNTIF(#REF!, "*1.*"), 2, 0), IF(COUNTIF(#REF!, "*2.*"), 2, 0), IF(COUNTIF(#REF!, "*3.*"), 2, 0), IF(COUNTIF(#REF!, "*4.*"), 2, 0), IF(COUNTIF(#REF!, "*5.*"), 2, 0), IF(COUNTIF(#REF!, "*6.*"), 2, 0))</f>
        <v/>
      </c>
      <c r="BY807" s="277">
        <f t="array" ref="BY807">SUM(VALUE(AT807),VALUE(AU807),VALUE(AV807),VALUE(AW807),VALUE(AX807),VALUE(AY807),VALUE(AZ807),VALUE(BB807),VALUE(BC807),VALUE(BD807),VALUE(BE807),VALUE(BF807),VALUE(BG807),VALUE(BH807),VALUE(BI807),VALUE(BJ807),VALUE(BK807),VALUE(BL807),VALUE(BM807),VALUE(BN807),VALUE(BO807),VALUE(BP807),VALUE(BQ807),VALUE(BR807),VALUE(BS807),VALUE(BT807),VALUE(BU807),VALUE(BV807),VALUE(BW807))</f>
        <v/>
      </c>
      <c r="BZ807" s="307" t="n"/>
      <c r="CA807" s="307" t="n"/>
      <c r="CB807" s="307" t="n"/>
      <c r="CC807" s="307" t="n"/>
      <c r="CD807" s="307" t="n"/>
      <c r="CE807" s="307" t="n"/>
      <c r="CF807" s="307" t="n"/>
      <c r="CG807" s="307" t="n"/>
      <c r="CH807" s="307" t="n"/>
      <c r="CI807" s="307" t="n"/>
      <c r="CJ807" s="307" t="n"/>
      <c r="CK807" s="307" t="n"/>
      <c r="CL807" s="307" t="n"/>
      <c r="CM807" s="307" t="n"/>
      <c r="CN807" s="307" t="n"/>
      <c r="CO807" s="307" t="n"/>
      <c r="CP807" s="307" t="n"/>
      <c r="CQ807" s="307" t="n"/>
      <c r="CR807" s="279" t="inlineStr"/>
      <c r="CS807" s="280">
        <f>AVERAGE(Value(BY807),value(CR807))</f>
        <v/>
      </c>
      <c r="CT807" s="421">
        <f>(IF(OR(MediaScorecard!BH808="x", MediaScorecard!BI808="x",MediaScorecard!BJ808="x",MediaScorecard!BK808="x",MediaScorecard!BL808="x"),1, 2))</f>
        <v/>
      </c>
      <c r="CU807" s="308" t="n"/>
      <c r="CV807" s="308" t="n"/>
      <c r="CW807" s="308" t="n"/>
      <c r="CX807" s="309" t="n"/>
      <c r="CY807" s="308" t="n"/>
      <c r="CZ807" s="308" t="n"/>
      <c r="DA807" s="308" t="n"/>
    </row>
    <row r="808" ht="21" customHeight="1" s="590">
      <c r="A808" s="421" t="n"/>
      <c r="B808" s="270" t="n"/>
      <c r="C808" s="266" t="n"/>
      <c r="D808" s="267" t="inlineStr"/>
      <c r="E808" s="267" t="inlineStr"/>
      <c r="F808" s="268" t="inlineStr"/>
      <c r="G808" s="421" t="n"/>
      <c r="H808" s="269" t="n"/>
      <c r="I808" s="421" t="n"/>
      <c r="J808" s="421" t="n"/>
      <c r="K808" s="421" t="n"/>
      <c r="L808" s="421" t="n"/>
      <c r="M808" s="421" t="n"/>
      <c r="N808" s="421" t="n"/>
      <c r="O808" s="421" t="n"/>
      <c r="P808" s="421" t="n"/>
      <c r="Q808" s="421" t="n"/>
      <c r="R808" s="270" t="n"/>
      <c r="S808" s="421" t="n"/>
      <c r="T808" s="421" t="n"/>
      <c r="U808" s="421" t="n"/>
      <c r="V808" s="421" t="n"/>
      <c r="W808" s="421" t="n"/>
      <c r="X808" s="421" t="n"/>
      <c r="Y808" s="421" t="n"/>
      <c r="Z808" s="421" t="n"/>
      <c r="AA808" s="421" t="n"/>
      <c r="AB808" s="421" t="n"/>
      <c r="AC808" s="421" t="n"/>
      <c r="AD808" s="421" t="n"/>
      <c r="AE808" s="421" t="n"/>
      <c r="AF808" s="421" t="n"/>
      <c r="AG808" s="421" t="n"/>
      <c r="AH808" s="421" t="n"/>
      <c r="AI808" s="421" t="n"/>
      <c r="AJ808" s="297" t="n"/>
      <c r="AK808" s="297" t="n"/>
      <c r="AL808" s="284" t="n"/>
      <c r="AM808" s="297" t="n"/>
      <c r="AN808" s="285" t="n"/>
      <c r="AO808" s="297" t="n"/>
      <c r="AP808" s="297" t="n"/>
      <c r="AQ808" s="297" t="n"/>
      <c r="AR808" s="297" t="n"/>
      <c r="AS808" s="297" t="n"/>
      <c r="AT808" s="285" t="inlineStr">
        <is>
          <t>0</t>
        </is>
      </c>
      <c r="AU808" s="297" t="inlineStr">
        <is>
          <t>0</t>
        </is>
      </c>
      <c r="AV808" s="297" t="inlineStr">
        <is>
          <t>0</t>
        </is>
      </c>
      <c r="AW808" s="297" t="inlineStr">
        <is>
          <t>0</t>
        </is>
      </c>
      <c r="AX808" s="297" t="inlineStr">
        <is>
          <t>0</t>
        </is>
      </c>
      <c r="AY808" s="286" t="inlineStr">
        <is>
          <t>0</t>
        </is>
      </c>
      <c r="AZ808" s="286" t="inlineStr">
        <is>
          <t>0</t>
        </is>
      </c>
      <c r="BA808" s="287" t="inlineStr">
        <is>
          <t>0</t>
        </is>
      </c>
      <c r="BB808" s="286" t="inlineStr">
        <is>
          <t>0</t>
        </is>
      </c>
      <c r="BC808" s="286" t="inlineStr">
        <is>
          <t>0</t>
        </is>
      </c>
      <c r="BD808" s="286" t="inlineStr">
        <is>
          <t>0</t>
        </is>
      </c>
      <c r="BE808" s="286" t="inlineStr">
        <is>
          <t>0</t>
        </is>
      </c>
      <c r="BF808" s="286" t="inlineStr">
        <is>
          <t>0</t>
        </is>
      </c>
      <c r="BG808" s="286" t="inlineStr">
        <is>
          <t>0</t>
        </is>
      </c>
      <c r="BH808" s="297" t="inlineStr">
        <is>
          <t>0</t>
        </is>
      </c>
      <c r="BI808" s="297" t="inlineStr">
        <is>
          <t>0</t>
        </is>
      </c>
      <c r="BJ808" s="297" t="inlineStr">
        <is>
          <t>0</t>
        </is>
      </c>
      <c r="BK808" s="297" t="inlineStr">
        <is>
          <t>0</t>
        </is>
      </c>
      <c r="BL808" s="297" t="inlineStr">
        <is>
          <t>0</t>
        </is>
      </c>
      <c r="BM808" s="297" t="inlineStr">
        <is>
          <t>0</t>
        </is>
      </c>
      <c r="BN808" s="297" t="inlineStr">
        <is>
          <t>0</t>
        </is>
      </c>
      <c r="BO808" s="285" t="inlineStr">
        <is>
          <t>0</t>
        </is>
      </c>
      <c r="BP808" s="297" t="inlineStr">
        <is>
          <t>0</t>
        </is>
      </c>
      <c r="BQ808" s="297" t="inlineStr">
        <is>
          <t>0</t>
        </is>
      </c>
      <c r="BR808" s="297" t="inlineStr">
        <is>
          <t>0</t>
        </is>
      </c>
      <c r="BS808" s="297" t="inlineStr">
        <is>
          <t>0</t>
        </is>
      </c>
      <c r="BT808" s="297" t="inlineStr">
        <is>
          <t>0</t>
        </is>
      </c>
      <c r="BU808" s="297" t="inlineStr">
        <is>
          <t>0</t>
        </is>
      </c>
      <c r="BV808" s="297" t="inlineStr">
        <is>
          <t>0</t>
        </is>
      </c>
      <c r="BW808" s="288" t="inlineStr">
        <is>
          <t>0</t>
        </is>
      </c>
      <c r="BX808" s="276">
        <f>SUM(IF(COUNTIF(#REF!, "*1.*"), 2, 0), IF(COUNTIF(#REF!, "*2.*"), 2, 0), IF(COUNTIF(#REF!, "*3.*"), 2, 0), IF(COUNTIF(#REF!, "*4.*"), 2, 0), IF(COUNTIF(#REF!, "*5.*"), 2, 0), IF(COUNTIF(#REF!, "*6.*"), 2, 0))</f>
        <v/>
      </c>
      <c r="BY808" s="277">
        <f t="array" ref="BY808">SUM(VALUE(AT808),VALUE(AU808),VALUE(AV808),VALUE(AW808),VALUE(AX808),VALUE(AY808),VALUE(AZ808),VALUE(BB808),VALUE(BC808),VALUE(BD808),VALUE(BE808),VALUE(BF808),VALUE(BG808),VALUE(BH808),VALUE(BI808),VALUE(BJ808),VALUE(BK808),VALUE(BL808),VALUE(BM808),VALUE(BN808),VALUE(BO808),VALUE(BP808),VALUE(BQ808),VALUE(BR808),VALUE(BS808),VALUE(BT808),VALUE(BU808),VALUE(BV808),VALUE(BW808))</f>
        <v/>
      </c>
      <c r="BZ808" s="307" t="n"/>
      <c r="CA808" s="307" t="n"/>
      <c r="CB808" s="307" t="n"/>
      <c r="CC808" s="307" t="n"/>
      <c r="CD808" s="307" t="n"/>
      <c r="CE808" s="307" t="n"/>
      <c r="CF808" s="307" t="n"/>
      <c r="CG808" s="307" t="n"/>
      <c r="CH808" s="307" t="n"/>
      <c r="CI808" s="307" t="n"/>
      <c r="CJ808" s="307" t="n"/>
      <c r="CK808" s="307" t="n"/>
      <c r="CL808" s="307" t="n"/>
      <c r="CM808" s="307" t="n"/>
      <c r="CN808" s="307" t="n"/>
      <c r="CO808" s="307" t="n"/>
      <c r="CP808" s="307" t="n"/>
      <c r="CQ808" s="307" t="n"/>
      <c r="CR808" s="279" t="inlineStr"/>
      <c r="CS808" s="280">
        <f>AVERAGE(Value(BY808),value(CR808))</f>
        <v/>
      </c>
      <c r="CT808" s="421">
        <f>(IF(OR(MediaScorecard!BH809="x", MediaScorecard!BI809="x",MediaScorecard!BJ809="x",MediaScorecard!BK809="x",MediaScorecard!BL809="x"),1, 2))</f>
        <v/>
      </c>
      <c r="CU808" s="308" t="n"/>
      <c r="CV808" s="308" t="n"/>
      <c r="CW808" s="308" t="n"/>
      <c r="CX808" s="309" t="n"/>
      <c r="CY808" s="308" t="n"/>
      <c r="CZ808" s="308" t="n"/>
      <c r="DA808" s="308" t="n"/>
    </row>
    <row r="809" ht="21" customHeight="1" s="590">
      <c r="A809" s="421" t="n"/>
      <c r="B809" s="270" t="n"/>
      <c r="C809" s="266" t="n"/>
      <c r="D809" s="267" t="inlineStr"/>
      <c r="E809" s="267" t="inlineStr"/>
      <c r="F809" s="268" t="inlineStr"/>
      <c r="G809" s="421" t="n"/>
      <c r="H809" s="269" t="n"/>
      <c r="I809" s="421" t="n"/>
      <c r="J809" s="421" t="n"/>
      <c r="K809" s="421" t="n"/>
      <c r="L809" s="421" t="n"/>
      <c r="M809" s="421" t="n"/>
      <c r="N809" s="421" t="n"/>
      <c r="O809" s="421" t="n"/>
      <c r="P809" s="421" t="n"/>
      <c r="Q809" s="421" t="n"/>
      <c r="R809" s="270" t="n"/>
      <c r="S809" s="421" t="n"/>
      <c r="T809" s="421" t="n"/>
      <c r="U809" s="421" t="n"/>
      <c r="V809" s="421" t="n"/>
      <c r="W809" s="421" t="n"/>
      <c r="X809" s="421" t="n"/>
      <c r="Y809" s="421" t="n"/>
      <c r="Z809" s="421" t="n"/>
      <c r="AA809" s="421" t="n"/>
      <c r="AB809" s="421" t="n"/>
      <c r="AC809" s="421" t="n"/>
      <c r="AD809" s="421" t="n"/>
      <c r="AE809" s="421" t="n"/>
      <c r="AF809" s="421" t="n"/>
      <c r="AG809" s="421" t="n"/>
      <c r="AH809" s="421" t="n"/>
      <c r="AI809" s="421" t="n"/>
      <c r="AJ809" s="297" t="n"/>
      <c r="AK809" s="297" t="n"/>
      <c r="AL809" s="284" t="n"/>
      <c r="AM809" s="297" t="n"/>
      <c r="AN809" s="285" t="n"/>
      <c r="AO809" s="297" t="n"/>
      <c r="AP809" s="297" t="n"/>
      <c r="AQ809" s="297" t="n"/>
      <c r="AR809" s="297" t="n"/>
      <c r="AS809" s="297" t="n"/>
      <c r="AT809" s="285" t="inlineStr">
        <is>
          <t>0</t>
        </is>
      </c>
      <c r="AU809" s="297" t="inlineStr">
        <is>
          <t>0</t>
        </is>
      </c>
      <c r="AV809" s="297" t="inlineStr">
        <is>
          <t>0</t>
        </is>
      </c>
      <c r="AW809" s="297" t="inlineStr">
        <is>
          <t>0</t>
        </is>
      </c>
      <c r="AX809" s="297" t="inlineStr">
        <is>
          <t>0</t>
        </is>
      </c>
      <c r="AY809" s="286" t="inlineStr">
        <is>
          <t>0</t>
        </is>
      </c>
      <c r="AZ809" s="286" t="inlineStr">
        <is>
          <t>0</t>
        </is>
      </c>
      <c r="BA809" s="287" t="inlineStr">
        <is>
          <t>0</t>
        </is>
      </c>
      <c r="BB809" s="286" t="inlineStr">
        <is>
          <t>0</t>
        </is>
      </c>
      <c r="BC809" s="286" t="inlineStr">
        <is>
          <t>0</t>
        </is>
      </c>
      <c r="BD809" s="286" t="inlineStr">
        <is>
          <t>0</t>
        </is>
      </c>
      <c r="BE809" s="286" t="inlineStr">
        <is>
          <t>0</t>
        </is>
      </c>
      <c r="BF809" s="286" t="inlineStr">
        <is>
          <t>0</t>
        </is>
      </c>
      <c r="BG809" s="286" t="inlineStr">
        <is>
          <t>0</t>
        </is>
      </c>
      <c r="BH809" s="297" t="inlineStr">
        <is>
          <t>0</t>
        </is>
      </c>
      <c r="BI809" s="297" t="inlineStr">
        <is>
          <t>0</t>
        </is>
      </c>
      <c r="BJ809" s="297" t="inlineStr">
        <is>
          <t>0</t>
        </is>
      </c>
      <c r="BK809" s="297" t="inlineStr">
        <is>
          <t>0</t>
        </is>
      </c>
      <c r="BL809" s="297" t="inlineStr">
        <is>
          <t>0</t>
        </is>
      </c>
      <c r="BM809" s="297" t="inlineStr">
        <is>
          <t>0</t>
        </is>
      </c>
      <c r="BN809" s="297" t="inlineStr">
        <is>
          <t>0</t>
        </is>
      </c>
      <c r="BO809" s="285" t="inlineStr">
        <is>
          <t>0</t>
        </is>
      </c>
      <c r="BP809" s="297" t="inlineStr">
        <is>
          <t>0</t>
        </is>
      </c>
      <c r="BQ809" s="297" t="inlineStr">
        <is>
          <t>0</t>
        </is>
      </c>
      <c r="BR809" s="297" t="inlineStr">
        <is>
          <t>0</t>
        </is>
      </c>
      <c r="BS809" s="297" t="inlineStr">
        <is>
          <t>0</t>
        </is>
      </c>
      <c r="BT809" s="297" t="inlineStr">
        <is>
          <t>0</t>
        </is>
      </c>
      <c r="BU809" s="297" t="inlineStr">
        <is>
          <t>0</t>
        </is>
      </c>
      <c r="BV809" s="297" t="inlineStr">
        <is>
          <t>0</t>
        </is>
      </c>
      <c r="BW809" s="288" t="inlineStr">
        <is>
          <t>0</t>
        </is>
      </c>
      <c r="BX809" s="276">
        <f>SUM(IF(COUNTIF(#REF!, "*1.*"), 2, 0), IF(COUNTIF(#REF!, "*2.*"), 2, 0), IF(COUNTIF(#REF!, "*3.*"), 2, 0), IF(COUNTIF(#REF!, "*4.*"), 2, 0), IF(COUNTIF(#REF!, "*5.*"), 2, 0), IF(COUNTIF(#REF!, "*6.*"), 2, 0))</f>
        <v/>
      </c>
      <c r="BY809" s="277">
        <f t="array" ref="BY809">SUM(VALUE(AT809),VALUE(AU809),VALUE(AV809),VALUE(AW809),VALUE(AX809),VALUE(AY809),VALUE(AZ809),VALUE(BB809),VALUE(BC809),VALUE(BD809),VALUE(BE809),VALUE(BF809),VALUE(BG809),VALUE(BH809),VALUE(BI809),VALUE(BJ809),VALUE(BK809),VALUE(BL809),VALUE(BM809),VALUE(BN809),VALUE(BO809),VALUE(BP809),VALUE(BQ809),VALUE(BR809),VALUE(BS809),VALUE(BT809),VALUE(BU809),VALUE(BV809),VALUE(BW809))</f>
        <v/>
      </c>
      <c r="BZ809" s="307" t="n"/>
      <c r="CA809" s="307" t="n"/>
      <c r="CB809" s="307" t="n"/>
      <c r="CC809" s="307" t="n"/>
      <c r="CD809" s="307" t="n"/>
      <c r="CE809" s="307" t="n"/>
      <c r="CF809" s="307" t="n"/>
      <c r="CG809" s="307" t="n"/>
      <c r="CH809" s="307" t="n"/>
      <c r="CI809" s="307" t="n"/>
      <c r="CJ809" s="307" t="n"/>
      <c r="CK809" s="307" t="n"/>
      <c r="CL809" s="307" t="n"/>
      <c r="CM809" s="307" t="n"/>
      <c r="CN809" s="307" t="n"/>
      <c r="CO809" s="307" t="n"/>
      <c r="CP809" s="307" t="n"/>
      <c r="CQ809" s="307" t="n"/>
      <c r="CR809" s="279" t="inlineStr"/>
      <c r="CS809" s="280">
        <f>AVERAGE(Value(BY809),value(CR809))</f>
        <v/>
      </c>
      <c r="CT809" s="421">
        <f>(IF(OR(MediaScorecard!BH810="x", MediaScorecard!BI810="x",MediaScorecard!BJ810="x",MediaScorecard!BK810="x",MediaScorecard!BL810="x"),1, 2))</f>
        <v/>
      </c>
      <c r="CU809" s="308" t="n"/>
      <c r="CV809" s="308" t="n"/>
      <c r="CW809" s="308" t="n"/>
      <c r="CX809" s="309" t="n"/>
      <c r="CY809" s="308" t="n"/>
      <c r="CZ809" s="308" t="n"/>
      <c r="DA809" s="308" t="n"/>
    </row>
    <row r="810" ht="21" customHeight="1" s="590">
      <c r="A810" s="421" t="n"/>
      <c r="B810" s="270" t="n"/>
      <c r="C810" s="266" t="n"/>
      <c r="D810" s="267" t="inlineStr"/>
      <c r="E810" s="267" t="inlineStr"/>
      <c r="F810" s="268" t="inlineStr"/>
      <c r="G810" s="421" t="n"/>
      <c r="H810" s="269" t="n"/>
      <c r="I810" s="421" t="n"/>
      <c r="J810" s="421" t="n"/>
      <c r="K810" s="421" t="n"/>
      <c r="L810" s="421" t="n"/>
      <c r="M810" s="421" t="n"/>
      <c r="N810" s="421" t="n"/>
      <c r="O810" s="421" t="n"/>
      <c r="P810" s="421" t="n"/>
      <c r="Q810" s="421" t="n"/>
      <c r="R810" s="270" t="n"/>
      <c r="S810" s="421" t="n"/>
      <c r="T810" s="421" t="n"/>
      <c r="U810" s="421" t="n"/>
      <c r="V810" s="421" t="n"/>
      <c r="W810" s="421" t="n"/>
      <c r="X810" s="421" t="n"/>
      <c r="Y810" s="421" t="n"/>
      <c r="Z810" s="421" t="n"/>
      <c r="AA810" s="421" t="n"/>
      <c r="AB810" s="421" t="n"/>
      <c r="AC810" s="421" t="n"/>
      <c r="AD810" s="421" t="n"/>
      <c r="AE810" s="421" t="n"/>
      <c r="AF810" s="421" t="n"/>
      <c r="AG810" s="421" t="n"/>
      <c r="AH810" s="421" t="n"/>
      <c r="AI810" s="421" t="n"/>
      <c r="AJ810" s="297" t="n"/>
      <c r="AK810" s="297" t="n"/>
      <c r="AL810" s="284" t="n"/>
      <c r="AM810" s="297" t="n"/>
      <c r="AN810" s="285" t="n"/>
      <c r="AO810" s="297" t="n"/>
      <c r="AP810" s="297" t="n"/>
      <c r="AQ810" s="297" t="n"/>
      <c r="AR810" s="297" t="n"/>
      <c r="AS810" s="297" t="n"/>
      <c r="AT810" s="285" t="inlineStr">
        <is>
          <t>0</t>
        </is>
      </c>
      <c r="AU810" s="297" t="inlineStr">
        <is>
          <t>0</t>
        </is>
      </c>
      <c r="AV810" s="297" t="inlineStr">
        <is>
          <t>0</t>
        </is>
      </c>
      <c r="AW810" s="297" t="inlineStr">
        <is>
          <t>0</t>
        </is>
      </c>
      <c r="AX810" s="297" t="inlineStr">
        <is>
          <t>0</t>
        </is>
      </c>
      <c r="AY810" s="286" t="inlineStr">
        <is>
          <t>0</t>
        </is>
      </c>
      <c r="AZ810" s="286" t="inlineStr">
        <is>
          <t>0</t>
        </is>
      </c>
      <c r="BA810" s="287" t="inlineStr">
        <is>
          <t>0</t>
        </is>
      </c>
      <c r="BB810" s="286" t="inlineStr">
        <is>
          <t>0</t>
        </is>
      </c>
      <c r="BC810" s="286" t="inlineStr">
        <is>
          <t>0</t>
        </is>
      </c>
      <c r="BD810" s="286" t="inlineStr">
        <is>
          <t>0</t>
        </is>
      </c>
      <c r="BE810" s="286" t="inlineStr">
        <is>
          <t>0</t>
        </is>
      </c>
      <c r="BF810" s="286" t="inlineStr">
        <is>
          <t>0</t>
        </is>
      </c>
      <c r="BG810" s="286" t="inlineStr">
        <is>
          <t>0</t>
        </is>
      </c>
      <c r="BH810" s="297" t="inlineStr">
        <is>
          <t>0</t>
        </is>
      </c>
      <c r="BI810" s="297" t="inlineStr">
        <is>
          <t>0</t>
        </is>
      </c>
      <c r="BJ810" s="297" t="inlineStr">
        <is>
          <t>0</t>
        </is>
      </c>
      <c r="BK810" s="297" t="inlineStr">
        <is>
          <t>0</t>
        </is>
      </c>
      <c r="BL810" s="297" t="inlineStr">
        <is>
          <t>0</t>
        </is>
      </c>
      <c r="BM810" s="297" t="inlineStr">
        <is>
          <t>0</t>
        </is>
      </c>
      <c r="BN810" s="297" t="inlineStr">
        <is>
          <t>0</t>
        </is>
      </c>
      <c r="BO810" s="285" t="inlineStr">
        <is>
          <t>0</t>
        </is>
      </c>
      <c r="BP810" s="297" t="inlineStr">
        <is>
          <t>0</t>
        </is>
      </c>
      <c r="BQ810" s="297" t="inlineStr">
        <is>
          <t>0</t>
        </is>
      </c>
      <c r="BR810" s="297" t="inlineStr">
        <is>
          <t>0</t>
        </is>
      </c>
      <c r="BS810" s="297" t="inlineStr">
        <is>
          <t>0</t>
        </is>
      </c>
      <c r="BT810" s="297" t="inlineStr">
        <is>
          <t>0</t>
        </is>
      </c>
      <c r="BU810" s="297" t="inlineStr">
        <is>
          <t>0</t>
        </is>
      </c>
      <c r="BV810" s="297" t="inlineStr">
        <is>
          <t>0</t>
        </is>
      </c>
      <c r="BW810" s="288" t="inlineStr">
        <is>
          <t>0</t>
        </is>
      </c>
      <c r="BX810" s="276">
        <f>SUM(IF(COUNTIF(#REF!, "*1.*"), 2, 0), IF(COUNTIF(#REF!, "*2.*"), 2, 0), IF(COUNTIF(#REF!, "*3.*"), 2, 0), IF(COUNTIF(#REF!, "*4.*"), 2, 0), IF(COUNTIF(#REF!, "*5.*"), 2, 0), IF(COUNTIF(#REF!, "*6.*"), 2, 0))</f>
        <v/>
      </c>
      <c r="BY810" s="277">
        <f t="array" ref="BY810">SUM(VALUE(AT810),VALUE(AU810),VALUE(AV810),VALUE(AW810),VALUE(AX810),VALUE(AY810),VALUE(AZ810),VALUE(BB810),VALUE(BC810),VALUE(BD810),VALUE(BE810),VALUE(BF810),VALUE(BG810),VALUE(BH810),VALUE(BI810),VALUE(BJ810),VALUE(BK810),VALUE(BL810),VALUE(BM810),VALUE(BN810),VALUE(BO810),VALUE(BP810),VALUE(BQ810),VALUE(BR810),VALUE(BS810),VALUE(BT810),VALUE(BU810),VALUE(BV810),VALUE(BW810))</f>
        <v/>
      </c>
      <c r="BZ810" s="307" t="n"/>
      <c r="CA810" s="307" t="n"/>
      <c r="CB810" s="307" t="n"/>
      <c r="CC810" s="307" t="n"/>
      <c r="CD810" s="307" t="n"/>
      <c r="CE810" s="307" t="n"/>
      <c r="CF810" s="307" t="n"/>
      <c r="CG810" s="307" t="n"/>
      <c r="CH810" s="307" t="n"/>
      <c r="CI810" s="307" t="n"/>
      <c r="CJ810" s="307" t="n"/>
      <c r="CK810" s="307" t="n"/>
      <c r="CL810" s="307" t="n"/>
      <c r="CM810" s="307" t="n"/>
      <c r="CN810" s="307" t="n"/>
      <c r="CO810" s="307" t="n"/>
      <c r="CP810" s="307" t="n"/>
      <c r="CQ810" s="307" t="n"/>
      <c r="CR810" s="279" t="inlineStr"/>
      <c r="CS810" s="280">
        <f>AVERAGE(Value(BY810),value(CR810))</f>
        <v/>
      </c>
      <c r="CT810" s="421">
        <f>(IF(OR(MediaScorecard!BH811="x", MediaScorecard!BI811="x",MediaScorecard!BJ811="x",MediaScorecard!BK811="x",MediaScorecard!BL811="x"),1, 2))</f>
        <v/>
      </c>
      <c r="CU810" s="308" t="n"/>
      <c r="CV810" s="308" t="n"/>
      <c r="CW810" s="308" t="n"/>
      <c r="CX810" s="309" t="n"/>
      <c r="CY810" s="308" t="n"/>
      <c r="CZ810" s="308" t="n"/>
      <c r="DA810" s="308" t="n"/>
    </row>
    <row r="811" ht="21" customHeight="1" s="590">
      <c r="A811" s="421" t="n"/>
      <c r="B811" s="270" t="n"/>
      <c r="C811" s="266" t="n"/>
      <c r="D811" s="267" t="inlineStr"/>
      <c r="E811" s="267" t="inlineStr"/>
      <c r="F811" s="268" t="inlineStr"/>
      <c r="G811" s="421" t="n"/>
      <c r="H811" s="269" t="n"/>
      <c r="I811" s="421" t="n"/>
      <c r="J811" s="421" t="n"/>
      <c r="K811" s="421" t="n"/>
      <c r="L811" s="421" t="n"/>
      <c r="M811" s="421" t="n"/>
      <c r="N811" s="421" t="n"/>
      <c r="O811" s="421" t="n"/>
      <c r="P811" s="421" t="n"/>
      <c r="Q811" s="421" t="n"/>
      <c r="R811" s="270" t="n"/>
      <c r="S811" s="421" t="n"/>
      <c r="T811" s="421" t="n"/>
      <c r="U811" s="421" t="n"/>
      <c r="V811" s="421" t="n"/>
      <c r="W811" s="421" t="n"/>
      <c r="X811" s="421" t="n"/>
      <c r="Y811" s="421" t="n"/>
      <c r="Z811" s="421" t="n"/>
      <c r="AA811" s="421" t="n"/>
      <c r="AB811" s="421" t="n"/>
      <c r="AC811" s="421" t="n"/>
      <c r="AD811" s="421" t="n"/>
      <c r="AE811" s="421" t="n"/>
      <c r="AF811" s="421" t="n"/>
      <c r="AG811" s="421" t="n"/>
      <c r="AH811" s="421" t="n"/>
      <c r="AI811" s="421" t="n"/>
      <c r="AJ811" s="297" t="n"/>
      <c r="AK811" s="297" t="n"/>
      <c r="AL811" s="284" t="n"/>
      <c r="AM811" s="297" t="n"/>
      <c r="AN811" s="285" t="n"/>
      <c r="AO811" s="297" t="n"/>
      <c r="AP811" s="297" t="n"/>
      <c r="AQ811" s="297" t="n"/>
      <c r="AR811" s="297" t="n"/>
      <c r="AS811" s="297" t="n"/>
      <c r="AT811" s="285" t="inlineStr">
        <is>
          <t>0</t>
        </is>
      </c>
      <c r="AU811" s="297" t="inlineStr">
        <is>
          <t>0</t>
        </is>
      </c>
      <c r="AV811" s="297" t="inlineStr">
        <is>
          <t>0</t>
        </is>
      </c>
      <c r="AW811" s="297" t="inlineStr">
        <is>
          <t>0</t>
        </is>
      </c>
      <c r="AX811" s="297" t="inlineStr">
        <is>
          <t>0</t>
        </is>
      </c>
      <c r="AY811" s="286" t="inlineStr">
        <is>
          <t>0</t>
        </is>
      </c>
      <c r="AZ811" s="286" t="inlineStr">
        <is>
          <t>0</t>
        </is>
      </c>
      <c r="BA811" s="287" t="inlineStr">
        <is>
          <t>0</t>
        </is>
      </c>
      <c r="BB811" s="286" t="inlineStr">
        <is>
          <t>0</t>
        </is>
      </c>
      <c r="BC811" s="286" t="inlineStr">
        <is>
          <t>0</t>
        </is>
      </c>
      <c r="BD811" s="286" t="inlineStr">
        <is>
          <t>0</t>
        </is>
      </c>
      <c r="BE811" s="286" t="inlineStr">
        <is>
          <t>0</t>
        </is>
      </c>
      <c r="BF811" s="286" t="inlineStr">
        <is>
          <t>0</t>
        </is>
      </c>
      <c r="BG811" s="286" t="inlineStr">
        <is>
          <t>0</t>
        </is>
      </c>
      <c r="BH811" s="297" t="inlineStr">
        <is>
          <t>0</t>
        </is>
      </c>
      <c r="BI811" s="297" t="inlineStr">
        <is>
          <t>0</t>
        </is>
      </c>
      <c r="BJ811" s="297" t="inlineStr">
        <is>
          <t>0</t>
        </is>
      </c>
      <c r="BK811" s="297" t="inlineStr">
        <is>
          <t>0</t>
        </is>
      </c>
      <c r="BL811" s="297" t="inlineStr">
        <is>
          <t>0</t>
        </is>
      </c>
      <c r="BM811" s="297" t="inlineStr">
        <is>
          <t>0</t>
        </is>
      </c>
      <c r="BN811" s="297" t="inlineStr">
        <is>
          <t>0</t>
        </is>
      </c>
      <c r="BO811" s="285" t="inlineStr">
        <is>
          <t>0</t>
        </is>
      </c>
      <c r="BP811" s="297" t="inlineStr">
        <is>
          <t>0</t>
        </is>
      </c>
      <c r="BQ811" s="297" t="inlineStr">
        <is>
          <t>0</t>
        </is>
      </c>
      <c r="BR811" s="297" t="inlineStr">
        <is>
          <t>0</t>
        </is>
      </c>
      <c r="BS811" s="297" t="inlineStr">
        <is>
          <t>0</t>
        </is>
      </c>
      <c r="BT811" s="297" t="inlineStr">
        <is>
          <t>0</t>
        </is>
      </c>
      <c r="BU811" s="297" t="inlineStr">
        <is>
          <t>0</t>
        </is>
      </c>
      <c r="BV811" s="297" t="inlineStr">
        <is>
          <t>0</t>
        </is>
      </c>
      <c r="BW811" s="288" t="inlineStr">
        <is>
          <t>0</t>
        </is>
      </c>
      <c r="BX811" s="276">
        <f>SUM(IF(COUNTIF(#REF!, "*1.*"), 2, 0), IF(COUNTIF(#REF!, "*2.*"), 2, 0), IF(COUNTIF(#REF!, "*3.*"), 2, 0), IF(COUNTIF(#REF!, "*4.*"), 2, 0), IF(COUNTIF(#REF!, "*5.*"), 2, 0), IF(COUNTIF(#REF!, "*6.*"), 2, 0))</f>
        <v/>
      </c>
      <c r="BY811" s="277">
        <f t="array" ref="BY811">SUM(VALUE(AT811),VALUE(AU811),VALUE(AV811),VALUE(AW811),VALUE(AX811),VALUE(AY811),VALUE(AZ811),VALUE(BB811),VALUE(BC811),VALUE(BD811),VALUE(BE811),VALUE(BF811),VALUE(BG811),VALUE(BH811),VALUE(BI811),VALUE(BJ811),VALUE(BK811),VALUE(BL811),VALUE(BM811),VALUE(BN811),VALUE(BO811),VALUE(BP811),VALUE(BQ811),VALUE(BR811),VALUE(BS811),VALUE(BT811),VALUE(BU811),VALUE(BV811),VALUE(BW811))</f>
        <v/>
      </c>
      <c r="BZ811" s="307" t="n"/>
      <c r="CA811" s="307" t="n"/>
      <c r="CB811" s="307" t="n"/>
      <c r="CC811" s="307" t="n"/>
      <c r="CD811" s="307" t="n"/>
      <c r="CE811" s="307" t="n"/>
      <c r="CF811" s="307" t="n"/>
      <c r="CG811" s="307" t="n"/>
      <c r="CH811" s="307" t="n"/>
      <c r="CI811" s="307" t="n"/>
      <c r="CJ811" s="307" t="n"/>
      <c r="CK811" s="307" t="n"/>
      <c r="CL811" s="307" t="n"/>
      <c r="CM811" s="307" t="n"/>
      <c r="CN811" s="307" t="n"/>
      <c r="CO811" s="307" t="n"/>
      <c r="CP811" s="307" t="n"/>
      <c r="CQ811" s="307" t="n"/>
      <c r="CR811" s="279" t="inlineStr"/>
      <c r="CS811" s="280">
        <f>AVERAGE(Value(BY811),value(CR811))</f>
        <v/>
      </c>
      <c r="CT811" s="421">
        <f>(IF(OR(MediaScorecard!BH812="x", MediaScorecard!BI812="x",MediaScorecard!BJ812="x",MediaScorecard!BK812="x",MediaScorecard!BL812="x"),1, 2))</f>
        <v/>
      </c>
      <c r="CU811" s="308" t="n"/>
      <c r="CV811" s="308" t="n"/>
      <c r="CW811" s="308" t="n"/>
      <c r="CX811" s="309" t="n"/>
      <c r="CY811" s="308" t="n"/>
      <c r="CZ811" s="308" t="n"/>
      <c r="DA811" s="308" t="n"/>
    </row>
    <row r="812" ht="21" customHeight="1" s="590">
      <c r="A812" s="421" t="n"/>
      <c r="B812" s="270" t="n"/>
      <c r="C812" s="266" t="n"/>
      <c r="D812" s="267" t="inlineStr"/>
      <c r="E812" s="267" t="inlineStr"/>
      <c r="F812" s="268" t="inlineStr"/>
      <c r="G812" s="421" t="n"/>
      <c r="H812" s="269" t="n"/>
      <c r="I812" s="421" t="n"/>
      <c r="J812" s="421" t="n"/>
      <c r="K812" s="421" t="n"/>
      <c r="L812" s="421" t="n"/>
      <c r="M812" s="421" t="n"/>
      <c r="N812" s="421" t="n"/>
      <c r="O812" s="421" t="n"/>
      <c r="P812" s="421" t="n"/>
      <c r="Q812" s="421" t="n"/>
      <c r="R812" s="270" t="n"/>
      <c r="S812" s="421" t="n"/>
      <c r="T812" s="421" t="n"/>
      <c r="U812" s="421" t="n"/>
      <c r="V812" s="421" t="n"/>
      <c r="W812" s="421" t="n"/>
      <c r="X812" s="421" t="n"/>
      <c r="Y812" s="421" t="n"/>
      <c r="Z812" s="421" t="n"/>
      <c r="AA812" s="421" t="n"/>
      <c r="AB812" s="421" t="n"/>
      <c r="AC812" s="421" t="n"/>
      <c r="AD812" s="421" t="n"/>
      <c r="AE812" s="421" t="n"/>
      <c r="AF812" s="421" t="n"/>
      <c r="AG812" s="421" t="n"/>
      <c r="AH812" s="421" t="n"/>
      <c r="AI812" s="421" t="n"/>
      <c r="AJ812" s="297" t="n"/>
      <c r="AK812" s="297" t="n"/>
      <c r="AL812" s="284" t="n"/>
      <c r="AM812" s="297" t="n"/>
      <c r="AN812" s="285" t="n"/>
      <c r="AO812" s="297" t="n"/>
      <c r="AP812" s="297" t="n"/>
      <c r="AQ812" s="297" t="n"/>
      <c r="AR812" s="297" t="n"/>
      <c r="AS812" s="297" t="n"/>
      <c r="AT812" s="285" t="inlineStr">
        <is>
          <t>0</t>
        </is>
      </c>
      <c r="AU812" s="297" t="inlineStr">
        <is>
          <t>0</t>
        </is>
      </c>
      <c r="AV812" s="297" t="inlineStr">
        <is>
          <t>0</t>
        </is>
      </c>
      <c r="AW812" s="297" t="inlineStr">
        <is>
          <t>0</t>
        </is>
      </c>
      <c r="AX812" s="297" t="inlineStr">
        <is>
          <t>0</t>
        </is>
      </c>
      <c r="AY812" s="286" t="inlineStr">
        <is>
          <t>0</t>
        </is>
      </c>
      <c r="AZ812" s="286" t="inlineStr">
        <is>
          <t>0</t>
        </is>
      </c>
      <c r="BA812" s="287" t="inlineStr">
        <is>
          <t>0</t>
        </is>
      </c>
      <c r="BB812" s="286" t="inlineStr">
        <is>
          <t>0</t>
        </is>
      </c>
      <c r="BC812" s="286" t="inlineStr">
        <is>
          <t>0</t>
        </is>
      </c>
      <c r="BD812" s="286" t="inlineStr">
        <is>
          <t>0</t>
        </is>
      </c>
      <c r="BE812" s="286" t="inlineStr">
        <is>
          <t>0</t>
        </is>
      </c>
      <c r="BF812" s="286" t="inlineStr">
        <is>
          <t>0</t>
        </is>
      </c>
      <c r="BG812" s="286" t="inlineStr">
        <is>
          <t>0</t>
        </is>
      </c>
      <c r="BH812" s="297" t="inlineStr">
        <is>
          <t>0</t>
        </is>
      </c>
      <c r="BI812" s="297" t="inlineStr">
        <is>
          <t>0</t>
        </is>
      </c>
      <c r="BJ812" s="297" t="inlineStr">
        <is>
          <t>0</t>
        </is>
      </c>
      <c r="BK812" s="297" t="inlineStr">
        <is>
          <t>0</t>
        </is>
      </c>
      <c r="BL812" s="297" t="inlineStr">
        <is>
          <t>0</t>
        </is>
      </c>
      <c r="BM812" s="297" t="inlineStr">
        <is>
          <t>0</t>
        </is>
      </c>
      <c r="BN812" s="297" t="inlineStr">
        <is>
          <t>0</t>
        </is>
      </c>
      <c r="BO812" s="285" t="inlineStr">
        <is>
          <t>0</t>
        </is>
      </c>
      <c r="BP812" s="297" t="inlineStr">
        <is>
          <t>0</t>
        </is>
      </c>
      <c r="BQ812" s="297" t="inlineStr">
        <is>
          <t>0</t>
        </is>
      </c>
      <c r="BR812" s="297" t="inlineStr">
        <is>
          <t>0</t>
        </is>
      </c>
      <c r="BS812" s="297" t="inlineStr">
        <is>
          <t>0</t>
        </is>
      </c>
      <c r="BT812" s="297" t="inlineStr">
        <is>
          <t>0</t>
        </is>
      </c>
      <c r="BU812" s="297" t="inlineStr">
        <is>
          <t>0</t>
        </is>
      </c>
      <c r="BV812" s="297" t="inlineStr">
        <is>
          <t>0</t>
        </is>
      </c>
      <c r="BW812" s="288" t="inlineStr">
        <is>
          <t>0</t>
        </is>
      </c>
      <c r="BX812" s="276">
        <f>SUM(IF(COUNTIF(#REF!, "*1.*"), 2, 0), IF(COUNTIF(#REF!, "*2.*"), 2, 0), IF(COUNTIF(#REF!, "*3.*"), 2, 0), IF(COUNTIF(#REF!, "*4.*"), 2, 0), IF(COUNTIF(#REF!, "*5.*"), 2, 0), IF(COUNTIF(#REF!, "*6.*"), 2, 0))</f>
        <v/>
      </c>
      <c r="BY812" s="277">
        <f t="array" ref="BY812">SUM(VALUE(AT812),VALUE(AU812),VALUE(AV812),VALUE(AW812),VALUE(AX812),VALUE(AY812),VALUE(AZ812),VALUE(BB812),VALUE(BC812),VALUE(BD812),VALUE(BE812),VALUE(BF812),VALUE(BG812),VALUE(BH812),VALUE(BI812),VALUE(BJ812),VALUE(BK812),VALUE(BL812),VALUE(BM812),VALUE(BN812),VALUE(BO812),VALUE(BP812),VALUE(BQ812),VALUE(BR812),VALUE(BS812),VALUE(BT812),VALUE(BU812),VALUE(BV812),VALUE(BW812))</f>
        <v/>
      </c>
      <c r="BZ812" s="307" t="n"/>
      <c r="CA812" s="307" t="n"/>
      <c r="CB812" s="307" t="n"/>
      <c r="CC812" s="307" t="n"/>
      <c r="CD812" s="307" t="n"/>
      <c r="CE812" s="307" t="n"/>
      <c r="CF812" s="307" t="n"/>
      <c r="CG812" s="307" t="n"/>
      <c r="CH812" s="307" t="n"/>
      <c r="CI812" s="307" t="n"/>
      <c r="CJ812" s="307" t="n"/>
      <c r="CK812" s="307" t="n"/>
      <c r="CL812" s="307" t="n"/>
      <c r="CM812" s="307" t="n"/>
      <c r="CN812" s="307" t="n"/>
      <c r="CO812" s="307" t="n"/>
      <c r="CP812" s="307" t="n"/>
      <c r="CQ812" s="307" t="n"/>
      <c r="CR812" s="279" t="inlineStr"/>
      <c r="CS812" s="280">
        <f>AVERAGE(Value(BY812),value(CR812))</f>
        <v/>
      </c>
      <c r="CT812" s="421">
        <f>(IF(OR(MediaScorecard!BH813="x", MediaScorecard!BI813="x",MediaScorecard!BJ813="x",MediaScorecard!BK813="x",MediaScorecard!BL813="x"),1, 2))</f>
        <v/>
      </c>
      <c r="CU812" s="308" t="n"/>
      <c r="CV812" s="308" t="n"/>
      <c r="CW812" s="308" t="n"/>
      <c r="CX812" s="309" t="n"/>
      <c r="CY812" s="308" t="n"/>
      <c r="CZ812" s="308" t="n"/>
      <c r="DA812" s="308" t="n"/>
    </row>
    <row r="813" ht="21" customHeight="1" s="590">
      <c r="A813" s="421" t="n"/>
      <c r="B813" s="270" t="n"/>
      <c r="C813" s="266" t="n"/>
      <c r="D813" s="267" t="inlineStr"/>
      <c r="E813" s="267" t="inlineStr"/>
      <c r="F813" s="268" t="inlineStr"/>
      <c r="G813" s="421" t="n"/>
      <c r="H813" s="269" t="n"/>
      <c r="I813" s="421" t="n"/>
      <c r="J813" s="421" t="n"/>
      <c r="K813" s="421" t="n"/>
      <c r="L813" s="421" t="n"/>
      <c r="M813" s="421" t="n"/>
      <c r="N813" s="421" t="n"/>
      <c r="O813" s="421" t="n"/>
      <c r="P813" s="421" t="n"/>
      <c r="Q813" s="421" t="n"/>
      <c r="R813" s="270" t="n"/>
      <c r="S813" s="421" t="n"/>
      <c r="T813" s="421" t="n"/>
      <c r="U813" s="421" t="n"/>
      <c r="V813" s="421" t="n"/>
      <c r="W813" s="421" t="n"/>
      <c r="X813" s="421" t="n"/>
      <c r="Y813" s="421" t="n"/>
      <c r="Z813" s="421" t="n"/>
      <c r="AA813" s="421" t="n"/>
      <c r="AB813" s="421" t="n"/>
      <c r="AC813" s="421" t="n"/>
      <c r="AD813" s="421" t="n"/>
      <c r="AE813" s="421" t="n"/>
      <c r="AF813" s="421" t="n"/>
      <c r="AG813" s="421" t="n"/>
      <c r="AH813" s="421" t="n"/>
      <c r="AI813" s="421" t="n"/>
      <c r="AJ813" s="297" t="n"/>
      <c r="AK813" s="297" t="n"/>
      <c r="AL813" s="284" t="n"/>
      <c r="AM813" s="297" t="n"/>
      <c r="AN813" s="285" t="n"/>
      <c r="AO813" s="297" t="n"/>
      <c r="AP813" s="297" t="n"/>
      <c r="AQ813" s="297" t="n"/>
      <c r="AR813" s="297" t="n"/>
      <c r="AS813" s="297" t="n"/>
      <c r="AT813" s="285" t="inlineStr">
        <is>
          <t>0</t>
        </is>
      </c>
      <c r="AU813" s="297" t="inlineStr">
        <is>
          <t>0</t>
        </is>
      </c>
      <c r="AV813" s="297" t="inlineStr">
        <is>
          <t>0</t>
        </is>
      </c>
      <c r="AW813" s="297" t="inlineStr">
        <is>
          <t>0</t>
        </is>
      </c>
      <c r="AX813" s="297" t="inlineStr">
        <is>
          <t>0</t>
        </is>
      </c>
      <c r="AY813" s="286" t="inlineStr">
        <is>
          <t>0</t>
        </is>
      </c>
      <c r="AZ813" s="286" t="inlineStr">
        <is>
          <t>0</t>
        </is>
      </c>
      <c r="BA813" s="287" t="inlineStr">
        <is>
          <t>0</t>
        </is>
      </c>
      <c r="BB813" s="286" t="inlineStr">
        <is>
          <t>0</t>
        </is>
      </c>
      <c r="BC813" s="286" t="inlineStr">
        <is>
          <t>0</t>
        </is>
      </c>
      <c r="BD813" s="286" t="inlineStr">
        <is>
          <t>0</t>
        </is>
      </c>
      <c r="BE813" s="286" t="inlineStr">
        <is>
          <t>0</t>
        </is>
      </c>
      <c r="BF813" s="286" t="inlineStr">
        <is>
          <t>0</t>
        </is>
      </c>
      <c r="BG813" s="286" t="inlineStr">
        <is>
          <t>0</t>
        </is>
      </c>
      <c r="BH813" s="297" t="inlineStr">
        <is>
          <t>0</t>
        </is>
      </c>
      <c r="BI813" s="297" t="inlineStr">
        <is>
          <t>0</t>
        </is>
      </c>
      <c r="BJ813" s="297" t="inlineStr">
        <is>
          <t>0</t>
        </is>
      </c>
      <c r="BK813" s="297" t="inlineStr">
        <is>
          <t>0</t>
        </is>
      </c>
      <c r="BL813" s="297" t="inlineStr">
        <is>
          <t>0</t>
        </is>
      </c>
      <c r="BM813" s="297" t="inlineStr">
        <is>
          <t>0</t>
        </is>
      </c>
      <c r="BN813" s="297" t="inlineStr">
        <is>
          <t>0</t>
        </is>
      </c>
      <c r="BO813" s="285" t="inlineStr">
        <is>
          <t>0</t>
        </is>
      </c>
      <c r="BP813" s="297" t="inlineStr">
        <is>
          <t>0</t>
        </is>
      </c>
      <c r="BQ813" s="297" t="inlineStr">
        <is>
          <t>0</t>
        </is>
      </c>
      <c r="BR813" s="297" t="inlineStr">
        <is>
          <t>0</t>
        </is>
      </c>
      <c r="BS813" s="297" t="inlineStr">
        <is>
          <t>0</t>
        </is>
      </c>
      <c r="BT813" s="297" t="inlineStr">
        <is>
          <t>0</t>
        </is>
      </c>
      <c r="BU813" s="297" t="inlineStr">
        <is>
          <t>0</t>
        </is>
      </c>
      <c r="BV813" s="297" t="inlineStr">
        <is>
          <t>0</t>
        </is>
      </c>
      <c r="BW813" s="288" t="inlineStr">
        <is>
          <t>0</t>
        </is>
      </c>
      <c r="BX813" s="276">
        <f>SUM(IF(COUNTIF(#REF!, "*1.*"), 2, 0), IF(COUNTIF(#REF!, "*2.*"), 2, 0), IF(COUNTIF(#REF!, "*3.*"), 2, 0), IF(COUNTIF(#REF!, "*4.*"), 2, 0), IF(COUNTIF(#REF!, "*5.*"), 2, 0), IF(COUNTIF(#REF!, "*6.*"), 2, 0))</f>
        <v/>
      </c>
      <c r="BY813" s="277">
        <f t="array" ref="BY813">SUM(VALUE(AT813),VALUE(AU813),VALUE(AV813),VALUE(AW813),VALUE(AX813),VALUE(AY813),VALUE(AZ813),VALUE(BB813),VALUE(BC813),VALUE(BD813),VALUE(BE813),VALUE(BF813),VALUE(BG813),VALUE(BH813),VALUE(BI813),VALUE(BJ813),VALUE(BK813),VALUE(BL813),VALUE(BM813),VALUE(BN813),VALUE(BO813),VALUE(BP813),VALUE(BQ813),VALUE(BR813),VALUE(BS813),VALUE(BT813),VALUE(BU813),VALUE(BV813),VALUE(BW813))</f>
        <v/>
      </c>
      <c r="BZ813" s="307" t="n"/>
      <c r="CA813" s="307" t="n"/>
      <c r="CB813" s="307" t="n"/>
      <c r="CC813" s="307" t="n"/>
      <c r="CD813" s="307" t="n"/>
      <c r="CE813" s="307" t="n"/>
      <c r="CF813" s="307" t="n"/>
      <c r="CG813" s="307" t="n"/>
      <c r="CH813" s="307" t="n"/>
      <c r="CI813" s="307" t="n"/>
      <c r="CJ813" s="307" t="n"/>
      <c r="CK813" s="307" t="n"/>
      <c r="CL813" s="307" t="n"/>
      <c r="CM813" s="307" t="n"/>
      <c r="CN813" s="307" t="n"/>
      <c r="CO813" s="307" t="n"/>
      <c r="CP813" s="307" t="n"/>
      <c r="CQ813" s="307" t="n"/>
      <c r="CR813" s="279" t="inlineStr"/>
      <c r="CS813" s="280">
        <f>AVERAGE(Value(BY813),value(CR813))</f>
        <v/>
      </c>
      <c r="CT813" s="421">
        <f>(IF(OR(MediaScorecard!BH814="x", MediaScorecard!BI814="x",MediaScorecard!BJ814="x",MediaScorecard!BK814="x",MediaScorecard!BL814="x"),1, 2))</f>
        <v/>
      </c>
      <c r="CU813" s="308" t="n"/>
      <c r="CV813" s="308" t="n"/>
      <c r="CW813" s="308" t="n"/>
      <c r="CX813" s="309" t="n"/>
      <c r="CY813" s="308" t="n"/>
      <c r="CZ813" s="308" t="n"/>
      <c r="DA813" s="308" t="n"/>
    </row>
    <row r="814" ht="21" customHeight="1" s="590">
      <c r="A814" s="421" t="n"/>
      <c r="B814" s="270" t="n"/>
      <c r="C814" s="266" t="n"/>
      <c r="D814" s="267" t="inlineStr"/>
      <c r="E814" s="267" t="inlineStr"/>
      <c r="F814" s="268" t="inlineStr"/>
      <c r="G814" s="421" t="n"/>
      <c r="H814" s="269" t="n"/>
      <c r="I814" s="421" t="n"/>
      <c r="J814" s="421" t="n"/>
      <c r="K814" s="421" t="n"/>
      <c r="L814" s="421" t="n"/>
      <c r="M814" s="421" t="n"/>
      <c r="N814" s="421" t="n"/>
      <c r="O814" s="421" t="n"/>
      <c r="P814" s="421" t="n"/>
      <c r="Q814" s="421" t="n"/>
      <c r="R814" s="270" t="n"/>
      <c r="S814" s="421" t="n"/>
      <c r="T814" s="421" t="n"/>
      <c r="U814" s="421" t="n"/>
      <c r="V814" s="421" t="n"/>
      <c r="W814" s="421" t="n"/>
      <c r="X814" s="421" t="n"/>
      <c r="Y814" s="421" t="n"/>
      <c r="Z814" s="421" t="n"/>
      <c r="AA814" s="421" t="n"/>
      <c r="AB814" s="421" t="n"/>
      <c r="AC814" s="421" t="n"/>
      <c r="AD814" s="421" t="n"/>
      <c r="AE814" s="421" t="n"/>
      <c r="AF814" s="421" t="n"/>
      <c r="AG814" s="421" t="n"/>
      <c r="AH814" s="421" t="n"/>
      <c r="AI814" s="421" t="n"/>
      <c r="AJ814" s="297" t="n"/>
      <c r="AK814" s="297" t="n"/>
      <c r="AL814" s="284" t="n"/>
      <c r="AM814" s="297" t="n"/>
      <c r="AN814" s="285" t="n"/>
      <c r="AO814" s="297" t="n"/>
      <c r="AP814" s="297" t="n"/>
      <c r="AQ814" s="297" t="n"/>
      <c r="AR814" s="297" t="n"/>
      <c r="AS814" s="297" t="n"/>
      <c r="AT814" s="285" t="inlineStr">
        <is>
          <t>0</t>
        </is>
      </c>
      <c r="AU814" s="297" t="inlineStr">
        <is>
          <t>0</t>
        </is>
      </c>
      <c r="AV814" s="297" t="inlineStr">
        <is>
          <t>0</t>
        </is>
      </c>
      <c r="AW814" s="297" t="inlineStr">
        <is>
          <t>0</t>
        </is>
      </c>
      <c r="AX814" s="297" t="inlineStr">
        <is>
          <t>0</t>
        </is>
      </c>
      <c r="AY814" s="286" t="inlineStr">
        <is>
          <t>0</t>
        </is>
      </c>
      <c r="AZ814" s="286" t="inlineStr">
        <is>
          <t>0</t>
        </is>
      </c>
      <c r="BA814" s="287" t="inlineStr">
        <is>
          <t>0</t>
        </is>
      </c>
      <c r="BB814" s="286" t="inlineStr">
        <is>
          <t>0</t>
        </is>
      </c>
      <c r="BC814" s="286" t="inlineStr">
        <is>
          <t>0</t>
        </is>
      </c>
      <c r="BD814" s="286" t="inlineStr">
        <is>
          <t>0</t>
        </is>
      </c>
      <c r="BE814" s="286" t="inlineStr">
        <is>
          <t>0</t>
        </is>
      </c>
      <c r="BF814" s="286" t="inlineStr">
        <is>
          <t>0</t>
        </is>
      </c>
      <c r="BG814" s="286" t="inlineStr">
        <is>
          <t>0</t>
        </is>
      </c>
      <c r="BH814" s="297" t="inlineStr">
        <is>
          <t>0</t>
        </is>
      </c>
      <c r="BI814" s="297" t="inlineStr">
        <is>
          <t>0</t>
        </is>
      </c>
      <c r="BJ814" s="297" t="inlineStr">
        <is>
          <t>0</t>
        </is>
      </c>
      <c r="BK814" s="297" t="inlineStr">
        <is>
          <t>0</t>
        </is>
      </c>
      <c r="BL814" s="297" t="inlineStr">
        <is>
          <t>0</t>
        </is>
      </c>
      <c r="BM814" s="297" t="inlineStr">
        <is>
          <t>0</t>
        </is>
      </c>
      <c r="BN814" s="297" t="inlineStr">
        <is>
          <t>0</t>
        </is>
      </c>
      <c r="BO814" s="285" t="inlineStr">
        <is>
          <t>0</t>
        </is>
      </c>
      <c r="BP814" s="297" t="inlineStr">
        <is>
          <t>0</t>
        </is>
      </c>
      <c r="BQ814" s="297" t="inlineStr">
        <is>
          <t>0</t>
        </is>
      </c>
      <c r="BR814" s="297" t="inlineStr">
        <is>
          <t>0</t>
        </is>
      </c>
      <c r="BS814" s="297" t="inlineStr">
        <is>
          <t>0</t>
        </is>
      </c>
      <c r="BT814" s="297" t="inlineStr">
        <is>
          <t>0</t>
        </is>
      </c>
      <c r="BU814" s="297" t="inlineStr">
        <is>
          <t>0</t>
        </is>
      </c>
      <c r="BV814" s="297" t="inlineStr">
        <is>
          <t>0</t>
        </is>
      </c>
      <c r="BW814" s="288" t="inlineStr">
        <is>
          <t>0</t>
        </is>
      </c>
      <c r="BX814" s="276">
        <f>SUM(IF(COUNTIF(#REF!, "*1.*"), 2, 0), IF(COUNTIF(#REF!, "*2.*"), 2, 0), IF(COUNTIF(#REF!, "*3.*"), 2, 0), IF(COUNTIF(#REF!, "*4.*"), 2, 0), IF(COUNTIF(#REF!, "*5.*"), 2, 0), IF(COUNTIF(#REF!, "*6.*"), 2, 0))</f>
        <v/>
      </c>
      <c r="BY814" s="277">
        <f t="array" ref="BY814">SUM(VALUE(AT814),VALUE(AU814),VALUE(AV814),VALUE(AW814),VALUE(AX814),VALUE(AY814),VALUE(AZ814),VALUE(BB814),VALUE(BC814),VALUE(BD814),VALUE(BE814),VALUE(BF814),VALUE(BG814),VALUE(BH814),VALUE(BI814),VALUE(BJ814),VALUE(BK814),VALUE(BL814),VALUE(BM814),VALUE(BN814),VALUE(BO814),VALUE(BP814),VALUE(BQ814),VALUE(BR814),VALUE(BS814),VALUE(BT814),VALUE(BU814),VALUE(BV814),VALUE(BW814))</f>
        <v/>
      </c>
      <c r="BZ814" s="307" t="n"/>
      <c r="CA814" s="307" t="n"/>
      <c r="CB814" s="307" t="n"/>
      <c r="CC814" s="307" t="n"/>
      <c r="CD814" s="307" t="n"/>
      <c r="CE814" s="307" t="n"/>
      <c r="CF814" s="307" t="n"/>
      <c r="CG814" s="307" t="n"/>
      <c r="CH814" s="307" t="n"/>
      <c r="CI814" s="307" t="n"/>
      <c r="CJ814" s="307" t="n"/>
      <c r="CK814" s="307" t="n"/>
      <c r="CL814" s="307" t="n"/>
      <c r="CM814" s="307" t="n"/>
      <c r="CN814" s="307" t="n"/>
      <c r="CO814" s="307" t="n"/>
      <c r="CP814" s="307" t="n"/>
      <c r="CQ814" s="307" t="n"/>
      <c r="CR814" s="279" t="inlineStr"/>
      <c r="CS814" s="280">
        <f>AVERAGE(Value(BY814),value(CR814))</f>
        <v/>
      </c>
      <c r="CT814" s="421">
        <f>(IF(OR(MediaScorecard!BH815="x", MediaScorecard!BI815="x",MediaScorecard!BJ815="x",MediaScorecard!BK815="x",MediaScorecard!BL815="x"),1, 2))</f>
        <v/>
      </c>
      <c r="CU814" s="308" t="n"/>
      <c r="CV814" s="308" t="n"/>
      <c r="CW814" s="308" t="n"/>
      <c r="CX814" s="309" t="n"/>
      <c r="CY814" s="308" t="n"/>
      <c r="CZ814" s="308" t="n"/>
      <c r="DA814" s="308" t="n"/>
    </row>
    <row r="815" ht="21" customHeight="1" s="590">
      <c r="A815" s="421" t="n"/>
      <c r="B815" s="270" t="n"/>
      <c r="C815" s="266" t="n"/>
      <c r="D815" s="267" t="inlineStr"/>
      <c r="E815" s="267" t="inlineStr"/>
      <c r="F815" s="268" t="inlineStr"/>
      <c r="G815" s="421" t="n"/>
      <c r="H815" s="269" t="n"/>
      <c r="I815" s="421" t="n"/>
      <c r="J815" s="421" t="n"/>
      <c r="K815" s="421" t="n"/>
      <c r="L815" s="421" t="n"/>
      <c r="M815" s="421" t="n"/>
      <c r="N815" s="421" t="n"/>
      <c r="O815" s="421" t="n"/>
      <c r="P815" s="421" t="n"/>
      <c r="Q815" s="421" t="n"/>
      <c r="R815" s="270" t="n"/>
      <c r="S815" s="421" t="n"/>
      <c r="T815" s="421" t="n"/>
      <c r="U815" s="421" t="n"/>
      <c r="V815" s="421" t="n"/>
      <c r="W815" s="421" t="n"/>
      <c r="X815" s="421" t="n"/>
      <c r="Y815" s="421" t="n"/>
      <c r="Z815" s="421" t="n"/>
      <c r="AA815" s="421" t="n"/>
      <c r="AB815" s="421" t="n"/>
      <c r="AC815" s="421" t="n"/>
      <c r="AD815" s="421" t="n"/>
      <c r="AE815" s="421" t="n"/>
      <c r="AF815" s="421" t="n"/>
      <c r="AG815" s="421" t="n"/>
      <c r="AH815" s="421" t="n"/>
      <c r="AI815" s="421" t="n"/>
      <c r="AJ815" s="297" t="n"/>
      <c r="AK815" s="297" t="n"/>
      <c r="AL815" s="284" t="n"/>
      <c r="AM815" s="297" t="n"/>
      <c r="AN815" s="285" t="n"/>
      <c r="AO815" s="297" t="n"/>
      <c r="AP815" s="297" t="n"/>
      <c r="AQ815" s="297" t="n"/>
      <c r="AR815" s="297" t="n"/>
      <c r="AS815" s="297" t="n"/>
      <c r="AT815" s="285" t="inlineStr">
        <is>
          <t>0</t>
        </is>
      </c>
      <c r="AU815" s="297" t="inlineStr">
        <is>
          <t>0</t>
        </is>
      </c>
      <c r="AV815" s="297" t="inlineStr">
        <is>
          <t>0</t>
        </is>
      </c>
      <c r="AW815" s="297" t="inlineStr">
        <is>
          <t>0</t>
        </is>
      </c>
      <c r="AX815" s="297" t="inlineStr">
        <is>
          <t>0</t>
        </is>
      </c>
      <c r="AY815" s="286" t="inlineStr">
        <is>
          <t>0</t>
        </is>
      </c>
      <c r="AZ815" s="286" t="inlineStr">
        <is>
          <t>0</t>
        </is>
      </c>
      <c r="BA815" s="287" t="inlineStr">
        <is>
          <t>0</t>
        </is>
      </c>
      <c r="BB815" s="286" t="inlineStr">
        <is>
          <t>0</t>
        </is>
      </c>
      <c r="BC815" s="286" t="inlineStr">
        <is>
          <t>0</t>
        </is>
      </c>
      <c r="BD815" s="286" t="inlineStr">
        <is>
          <t>0</t>
        </is>
      </c>
      <c r="BE815" s="286" t="inlineStr">
        <is>
          <t>0</t>
        </is>
      </c>
      <c r="BF815" s="286" t="inlineStr">
        <is>
          <t>0</t>
        </is>
      </c>
      <c r="BG815" s="286" t="inlineStr">
        <is>
          <t>0</t>
        </is>
      </c>
      <c r="BH815" s="297" t="inlineStr">
        <is>
          <t>0</t>
        </is>
      </c>
      <c r="BI815" s="297" t="inlineStr">
        <is>
          <t>0</t>
        </is>
      </c>
      <c r="BJ815" s="297" t="inlineStr">
        <is>
          <t>0</t>
        </is>
      </c>
      <c r="BK815" s="297" t="inlineStr">
        <is>
          <t>0</t>
        </is>
      </c>
      <c r="BL815" s="297" t="inlineStr">
        <is>
          <t>0</t>
        </is>
      </c>
      <c r="BM815" s="297" t="inlineStr">
        <is>
          <t>0</t>
        </is>
      </c>
      <c r="BN815" s="297" t="inlineStr">
        <is>
          <t>0</t>
        </is>
      </c>
      <c r="BO815" s="285" t="inlineStr">
        <is>
          <t>0</t>
        </is>
      </c>
      <c r="BP815" s="297" t="inlineStr">
        <is>
          <t>0</t>
        </is>
      </c>
      <c r="BQ815" s="297" t="inlineStr">
        <is>
          <t>0</t>
        </is>
      </c>
      <c r="BR815" s="297" t="inlineStr">
        <is>
          <t>0</t>
        </is>
      </c>
      <c r="BS815" s="297" t="inlineStr">
        <is>
          <t>0</t>
        </is>
      </c>
      <c r="BT815" s="297" t="inlineStr">
        <is>
          <t>0</t>
        </is>
      </c>
      <c r="BU815" s="297" t="inlineStr">
        <is>
          <t>0</t>
        </is>
      </c>
      <c r="BV815" s="297" t="inlineStr">
        <is>
          <t>0</t>
        </is>
      </c>
      <c r="BW815" s="288" t="inlineStr">
        <is>
          <t>0</t>
        </is>
      </c>
      <c r="BX815" s="276">
        <f>SUM(IF(COUNTIF(#REF!, "*1.*"), 2, 0), IF(COUNTIF(#REF!, "*2.*"), 2, 0), IF(COUNTIF(#REF!, "*3.*"), 2, 0), IF(COUNTIF(#REF!, "*4.*"), 2, 0), IF(COUNTIF(#REF!, "*5.*"), 2, 0), IF(COUNTIF(#REF!, "*6.*"), 2, 0))</f>
        <v/>
      </c>
      <c r="BY815" s="277">
        <f t="array" ref="BY815">SUM(VALUE(AT815),VALUE(AU815),VALUE(AV815),VALUE(AW815),VALUE(AX815),VALUE(AY815),VALUE(AZ815),VALUE(BB815),VALUE(BC815),VALUE(BD815),VALUE(BE815),VALUE(BF815),VALUE(BG815),VALUE(BH815),VALUE(BI815),VALUE(BJ815),VALUE(BK815),VALUE(BL815),VALUE(BM815),VALUE(BN815),VALUE(BO815),VALUE(BP815),VALUE(BQ815),VALUE(BR815),VALUE(BS815),VALUE(BT815),VALUE(BU815),VALUE(BV815),VALUE(BW815))</f>
        <v/>
      </c>
      <c r="BZ815" s="307" t="n"/>
      <c r="CA815" s="307" t="n"/>
      <c r="CB815" s="307" t="n"/>
      <c r="CC815" s="307" t="n"/>
      <c r="CD815" s="307" t="n"/>
      <c r="CE815" s="307" t="n"/>
      <c r="CF815" s="307" t="n"/>
      <c r="CG815" s="307" t="n"/>
      <c r="CH815" s="307" t="n"/>
      <c r="CI815" s="307" t="n"/>
      <c r="CJ815" s="307" t="n"/>
      <c r="CK815" s="307" t="n"/>
      <c r="CL815" s="307" t="n"/>
      <c r="CM815" s="307" t="n"/>
      <c r="CN815" s="307" t="n"/>
      <c r="CO815" s="307" t="n"/>
      <c r="CP815" s="307" t="n"/>
      <c r="CQ815" s="307" t="n"/>
      <c r="CR815" s="279" t="inlineStr"/>
      <c r="CS815" s="280">
        <f>AVERAGE(Value(BY815),value(CR815))</f>
        <v/>
      </c>
      <c r="CT815" s="421">
        <f>(IF(OR(MediaScorecard!BH816="x", MediaScorecard!BI816="x",MediaScorecard!BJ816="x",MediaScorecard!BK816="x",MediaScorecard!BL816="x"),1, 2))</f>
        <v/>
      </c>
      <c r="CU815" s="308" t="n"/>
      <c r="CV815" s="308" t="n"/>
      <c r="CW815" s="308" t="n"/>
      <c r="CX815" s="309" t="n"/>
      <c r="CY815" s="308" t="n"/>
      <c r="CZ815" s="308" t="n"/>
      <c r="DA815" s="308" t="n"/>
    </row>
    <row r="816" ht="21" customHeight="1" s="590">
      <c r="A816" s="421" t="n"/>
      <c r="B816" s="270" t="n"/>
      <c r="C816" s="266" t="n"/>
      <c r="D816" s="267" t="inlineStr"/>
      <c r="E816" s="267" t="inlineStr"/>
      <c r="F816" s="268" t="inlineStr"/>
      <c r="G816" s="421" t="n"/>
      <c r="H816" s="269" t="n"/>
      <c r="I816" s="421" t="n"/>
      <c r="J816" s="421" t="n"/>
      <c r="K816" s="421" t="n"/>
      <c r="L816" s="421" t="n"/>
      <c r="M816" s="421" t="n"/>
      <c r="N816" s="421" t="n"/>
      <c r="O816" s="421" t="n"/>
      <c r="P816" s="421" t="n"/>
      <c r="Q816" s="421" t="n"/>
      <c r="R816" s="270" t="n"/>
      <c r="S816" s="421" t="n"/>
      <c r="T816" s="421" t="n"/>
      <c r="U816" s="421" t="n"/>
      <c r="V816" s="421" t="n"/>
      <c r="W816" s="421" t="n"/>
      <c r="X816" s="421" t="n"/>
      <c r="Y816" s="421" t="n"/>
      <c r="Z816" s="421" t="n"/>
      <c r="AA816" s="421" t="n"/>
      <c r="AB816" s="421" t="n"/>
      <c r="AC816" s="421" t="n"/>
      <c r="AD816" s="421" t="n"/>
      <c r="AE816" s="421" t="n"/>
      <c r="AF816" s="421" t="n"/>
      <c r="AG816" s="421" t="n"/>
      <c r="AH816" s="421" t="n"/>
      <c r="AI816" s="421" t="n"/>
      <c r="AJ816" s="297" t="n"/>
      <c r="AK816" s="297" t="n"/>
      <c r="AL816" s="284" t="n"/>
      <c r="AM816" s="297" t="n"/>
      <c r="AN816" s="285" t="n"/>
      <c r="AO816" s="297" t="n"/>
      <c r="AP816" s="297" t="n"/>
      <c r="AQ816" s="297" t="n"/>
      <c r="AR816" s="297" t="n"/>
      <c r="AS816" s="297" t="n"/>
      <c r="AT816" s="285" t="inlineStr">
        <is>
          <t>0</t>
        </is>
      </c>
      <c r="AU816" s="297" t="inlineStr">
        <is>
          <t>0</t>
        </is>
      </c>
      <c r="AV816" s="297" t="inlineStr">
        <is>
          <t>0</t>
        </is>
      </c>
      <c r="AW816" s="297" t="inlineStr">
        <is>
          <t>0</t>
        </is>
      </c>
      <c r="AX816" s="297" t="inlineStr">
        <is>
          <t>0</t>
        </is>
      </c>
      <c r="AY816" s="286" t="inlineStr">
        <is>
          <t>0</t>
        </is>
      </c>
      <c r="AZ816" s="286" t="inlineStr">
        <is>
          <t>0</t>
        </is>
      </c>
      <c r="BA816" s="287" t="inlineStr">
        <is>
          <t>0</t>
        </is>
      </c>
      <c r="BB816" s="286" t="inlineStr">
        <is>
          <t>0</t>
        </is>
      </c>
      <c r="BC816" s="286" t="inlineStr">
        <is>
          <t>0</t>
        </is>
      </c>
      <c r="BD816" s="286" t="inlineStr">
        <is>
          <t>0</t>
        </is>
      </c>
      <c r="BE816" s="286" t="inlineStr">
        <is>
          <t>0</t>
        </is>
      </c>
      <c r="BF816" s="286" t="inlineStr">
        <is>
          <t>0</t>
        </is>
      </c>
      <c r="BG816" s="286" t="inlineStr">
        <is>
          <t>0</t>
        </is>
      </c>
      <c r="BH816" s="297" t="inlineStr">
        <is>
          <t>0</t>
        </is>
      </c>
      <c r="BI816" s="297" t="inlineStr">
        <is>
          <t>0</t>
        </is>
      </c>
      <c r="BJ816" s="297" t="inlineStr">
        <is>
          <t>0</t>
        </is>
      </c>
      <c r="BK816" s="297" t="inlineStr">
        <is>
          <t>0</t>
        </is>
      </c>
      <c r="BL816" s="297" t="inlineStr">
        <is>
          <t>0</t>
        </is>
      </c>
      <c r="BM816" s="297" t="inlineStr">
        <is>
          <t>0</t>
        </is>
      </c>
      <c r="BN816" s="297" t="inlineStr">
        <is>
          <t>0</t>
        </is>
      </c>
      <c r="BO816" s="285" t="inlineStr">
        <is>
          <t>0</t>
        </is>
      </c>
      <c r="BP816" s="297" t="inlineStr">
        <is>
          <t>0</t>
        </is>
      </c>
      <c r="BQ816" s="297" t="inlineStr">
        <is>
          <t>0</t>
        </is>
      </c>
      <c r="BR816" s="297" t="inlineStr">
        <is>
          <t>0</t>
        </is>
      </c>
      <c r="BS816" s="297" t="inlineStr">
        <is>
          <t>0</t>
        </is>
      </c>
      <c r="BT816" s="297" t="inlineStr">
        <is>
          <t>0</t>
        </is>
      </c>
      <c r="BU816" s="297" t="inlineStr">
        <is>
          <t>0</t>
        </is>
      </c>
      <c r="BV816" s="297" t="inlineStr">
        <is>
          <t>0</t>
        </is>
      </c>
      <c r="BW816" s="288" t="inlineStr">
        <is>
          <t>0</t>
        </is>
      </c>
      <c r="BX816" s="276">
        <f>SUM(IF(COUNTIF(#REF!, "*1.*"), 2, 0), IF(COUNTIF(#REF!, "*2.*"), 2, 0), IF(COUNTIF(#REF!, "*3.*"), 2, 0), IF(COUNTIF(#REF!, "*4.*"), 2, 0), IF(COUNTIF(#REF!, "*5.*"), 2, 0), IF(COUNTIF(#REF!, "*6.*"), 2, 0))</f>
        <v/>
      </c>
      <c r="BY816" s="277">
        <f t="array" ref="BY816">SUM(VALUE(AT816),VALUE(AU816),VALUE(AV816),VALUE(AW816),VALUE(AX816),VALUE(AY816),VALUE(AZ816),VALUE(BB816),VALUE(BC816),VALUE(BD816),VALUE(BE816),VALUE(BF816),VALUE(BG816),VALUE(BH816),VALUE(BI816),VALUE(BJ816),VALUE(BK816),VALUE(BL816),VALUE(BM816),VALUE(BN816),VALUE(BO816),VALUE(BP816),VALUE(BQ816),VALUE(BR816),VALUE(BS816),VALUE(BT816),VALUE(BU816),VALUE(BV816),VALUE(BW816))</f>
        <v/>
      </c>
      <c r="BZ816" s="307" t="n"/>
      <c r="CA816" s="307" t="n"/>
      <c r="CB816" s="307" t="n"/>
      <c r="CC816" s="307" t="n"/>
      <c r="CD816" s="307" t="n"/>
      <c r="CE816" s="307" t="n"/>
      <c r="CF816" s="307" t="n"/>
      <c r="CG816" s="307" t="n"/>
      <c r="CH816" s="307" t="n"/>
      <c r="CI816" s="307" t="n"/>
      <c r="CJ816" s="307" t="n"/>
      <c r="CK816" s="307" t="n"/>
      <c r="CL816" s="307" t="n"/>
      <c r="CM816" s="307" t="n"/>
      <c r="CN816" s="307" t="n"/>
      <c r="CO816" s="307" t="n"/>
      <c r="CP816" s="307" t="n"/>
      <c r="CQ816" s="307" t="n"/>
      <c r="CR816" s="279" t="inlineStr"/>
      <c r="CS816" s="280">
        <f>AVERAGE(Value(BY816),value(CR816))</f>
        <v/>
      </c>
      <c r="CT816" s="421">
        <f>(IF(OR(MediaScorecard!BH817="x", MediaScorecard!BI817="x",MediaScorecard!BJ817="x",MediaScorecard!BK817="x",MediaScorecard!BL817="x"),1, 2))</f>
        <v/>
      </c>
      <c r="CU816" s="308" t="n"/>
      <c r="CV816" s="308" t="n"/>
      <c r="CW816" s="308" t="n"/>
      <c r="CX816" s="309" t="n"/>
      <c r="CY816" s="308" t="n"/>
      <c r="CZ816" s="308" t="n"/>
      <c r="DA816" s="308" t="n"/>
    </row>
    <row r="817" ht="21" customHeight="1" s="590">
      <c r="A817" s="421" t="n"/>
      <c r="B817" s="270" t="n"/>
      <c r="C817" s="266" t="n"/>
      <c r="D817" s="267" t="inlineStr"/>
      <c r="E817" s="267" t="inlineStr"/>
      <c r="F817" s="268" t="inlineStr"/>
      <c r="G817" s="421" t="n"/>
      <c r="H817" s="269" t="n"/>
      <c r="I817" s="421" t="n"/>
      <c r="J817" s="421" t="n"/>
      <c r="K817" s="421" t="n"/>
      <c r="L817" s="421" t="n"/>
      <c r="M817" s="421" t="n"/>
      <c r="N817" s="421" t="n"/>
      <c r="O817" s="421" t="n"/>
      <c r="P817" s="421" t="n"/>
      <c r="Q817" s="421" t="n"/>
      <c r="R817" s="270" t="n"/>
      <c r="S817" s="421" t="n"/>
      <c r="T817" s="421" t="n"/>
      <c r="U817" s="421" t="n"/>
      <c r="V817" s="421" t="n"/>
      <c r="W817" s="421" t="n"/>
      <c r="X817" s="421" t="n"/>
      <c r="Y817" s="421" t="n"/>
      <c r="Z817" s="421" t="n"/>
      <c r="AA817" s="421" t="n"/>
      <c r="AB817" s="421" t="n"/>
      <c r="AC817" s="421" t="n"/>
      <c r="AD817" s="421" t="n"/>
      <c r="AE817" s="421" t="n"/>
      <c r="AF817" s="421" t="n"/>
      <c r="AG817" s="421" t="n"/>
      <c r="AH817" s="421" t="n"/>
      <c r="AI817" s="421" t="n"/>
      <c r="AJ817" s="297" t="n"/>
      <c r="AK817" s="297" t="n"/>
      <c r="AL817" s="284" t="n"/>
      <c r="AM817" s="297" t="n"/>
      <c r="AN817" s="285" t="n"/>
      <c r="AO817" s="297" t="n"/>
      <c r="AP817" s="297" t="n"/>
      <c r="AQ817" s="297" t="n"/>
      <c r="AR817" s="297" t="n"/>
      <c r="AS817" s="297" t="n"/>
      <c r="AT817" s="285" t="inlineStr">
        <is>
          <t>0</t>
        </is>
      </c>
      <c r="AU817" s="297" t="inlineStr">
        <is>
          <t>0</t>
        </is>
      </c>
      <c r="AV817" s="297" t="inlineStr">
        <is>
          <t>0</t>
        </is>
      </c>
      <c r="AW817" s="297" t="inlineStr">
        <is>
          <t>0</t>
        </is>
      </c>
      <c r="AX817" s="297" t="inlineStr">
        <is>
          <t>0</t>
        </is>
      </c>
      <c r="AY817" s="286" t="inlineStr">
        <is>
          <t>0</t>
        </is>
      </c>
      <c r="AZ817" s="286" t="inlineStr">
        <is>
          <t>0</t>
        </is>
      </c>
      <c r="BA817" s="287" t="inlineStr">
        <is>
          <t>0</t>
        </is>
      </c>
      <c r="BB817" s="286" t="inlineStr">
        <is>
          <t>0</t>
        </is>
      </c>
      <c r="BC817" s="286" t="inlineStr">
        <is>
          <t>0</t>
        </is>
      </c>
      <c r="BD817" s="286" t="inlineStr">
        <is>
          <t>0</t>
        </is>
      </c>
      <c r="BE817" s="286" t="inlineStr">
        <is>
          <t>0</t>
        </is>
      </c>
      <c r="BF817" s="286" t="inlineStr">
        <is>
          <t>0</t>
        </is>
      </c>
      <c r="BG817" s="286" t="inlineStr">
        <is>
          <t>0</t>
        </is>
      </c>
      <c r="BH817" s="297" t="inlineStr">
        <is>
          <t>0</t>
        </is>
      </c>
      <c r="BI817" s="297" t="inlineStr">
        <is>
          <t>0</t>
        </is>
      </c>
      <c r="BJ817" s="297" t="inlineStr">
        <is>
          <t>0</t>
        </is>
      </c>
      <c r="BK817" s="297" t="inlineStr">
        <is>
          <t>0</t>
        </is>
      </c>
      <c r="BL817" s="297" t="inlineStr">
        <is>
          <t>0</t>
        </is>
      </c>
      <c r="BM817" s="297" t="inlineStr">
        <is>
          <t>0</t>
        </is>
      </c>
      <c r="BN817" s="297" t="inlineStr">
        <is>
          <t>0</t>
        </is>
      </c>
      <c r="BO817" s="285" t="inlineStr">
        <is>
          <t>0</t>
        </is>
      </c>
      <c r="BP817" s="297" t="inlineStr">
        <is>
          <t>0</t>
        </is>
      </c>
      <c r="BQ817" s="297" t="inlineStr">
        <is>
          <t>0</t>
        </is>
      </c>
      <c r="BR817" s="297" t="inlineStr">
        <is>
          <t>0</t>
        </is>
      </c>
      <c r="BS817" s="297" t="inlineStr">
        <is>
          <t>0</t>
        </is>
      </c>
      <c r="BT817" s="297" t="inlineStr">
        <is>
          <t>0</t>
        </is>
      </c>
      <c r="BU817" s="297" t="inlineStr">
        <is>
          <t>0</t>
        </is>
      </c>
      <c r="BV817" s="297" t="inlineStr">
        <is>
          <t>0</t>
        </is>
      </c>
      <c r="BW817" s="288" t="inlineStr">
        <is>
          <t>0</t>
        </is>
      </c>
      <c r="BX817" s="276">
        <f>SUM(IF(COUNTIF(#REF!, "*1.*"), 2, 0), IF(COUNTIF(#REF!, "*2.*"), 2, 0), IF(COUNTIF(#REF!, "*3.*"), 2, 0), IF(COUNTIF(#REF!, "*4.*"), 2, 0), IF(COUNTIF(#REF!, "*5.*"), 2, 0), IF(COUNTIF(#REF!, "*6.*"), 2, 0))</f>
        <v/>
      </c>
      <c r="BY817" s="277">
        <f t="array" ref="BY817">SUM(VALUE(AT817),VALUE(AU817),VALUE(AV817),VALUE(AW817),VALUE(AX817),VALUE(AY817),VALUE(AZ817),VALUE(BB817),VALUE(BC817),VALUE(BD817),VALUE(BE817),VALUE(BF817),VALUE(BG817),VALUE(BH817),VALUE(BI817),VALUE(BJ817),VALUE(BK817),VALUE(BL817),VALUE(BM817),VALUE(BN817),VALUE(BO817),VALUE(BP817),VALUE(BQ817),VALUE(BR817),VALUE(BS817),VALUE(BT817),VALUE(BU817),VALUE(BV817),VALUE(BW817))</f>
        <v/>
      </c>
      <c r="BZ817" s="307" t="n"/>
      <c r="CA817" s="307" t="n"/>
      <c r="CB817" s="307" t="n"/>
      <c r="CC817" s="307" t="n"/>
      <c r="CD817" s="307" t="n"/>
      <c r="CE817" s="307" t="n"/>
      <c r="CF817" s="307" t="n"/>
      <c r="CG817" s="307" t="n"/>
      <c r="CH817" s="307" t="n"/>
      <c r="CI817" s="307" t="n"/>
      <c r="CJ817" s="307" t="n"/>
      <c r="CK817" s="307" t="n"/>
      <c r="CL817" s="307" t="n"/>
      <c r="CM817" s="307" t="n"/>
      <c r="CN817" s="307" t="n"/>
      <c r="CO817" s="307" t="n"/>
      <c r="CP817" s="307" t="n"/>
      <c r="CQ817" s="307" t="n"/>
      <c r="CR817" s="279" t="inlineStr"/>
      <c r="CS817" s="280">
        <f>AVERAGE(Value(BY817),value(CR817))</f>
        <v/>
      </c>
      <c r="CT817" s="421">
        <f>(IF(OR(MediaScorecard!BH818="x", MediaScorecard!BI818="x",MediaScorecard!BJ818="x",MediaScorecard!BK818="x",MediaScorecard!BL818="x"),1, 2))</f>
        <v/>
      </c>
      <c r="CU817" s="308" t="n"/>
      <c r="CV817" s="308" t="n"/>
      <c r="CW817" s="308" t="n"/>
      <c r="CX817" s="309" t="n"/>
      <c r="CY817" s="308" t="n"/>
      <c r="CZ817" s="308" t="n"/>
      <c r="DA817" s="308" t="n"/>
    </row>
    <row r="818" ht="21" customHeight="1" s="590">
      <c r="A818" s="421" t="n"/>
      <c r="B818" s="270" t="n"/>
      <c r="C818" s="266" t="n"/>
      <c r="D818" s="267" t="inlineStr"/>
      <c r="E818" s="267" t="inlineStr"/>
      <c r="F818" s="268" t="inlineStr"/>
      <c r="G818" s="421" t="n"/>
      <c r="H818" s="269" t="n"/>
      <c r="I818" s="421" t="n"/>
      <c r="J818" s="421" t="n"/>
      <c r="K818" s="421" t="n"/>
      <c r="L818" s="421" t="n"/>
      <c r="M818" s="421" t="n"/>
      <c r="N818" s="421" t="n"/>
      <c r="O818" s="421" t="n"/>
      <c r="P818" s="421" t="n"/>
      <c r="Q818" s="421" t="n"/>
      <c r="R818" s="270" t="n"/>
      <c r="S818" s="421" t="n"/>
      <c r="T818" s="421" t="n"/>
      <c r="U818" s="421" t="n"/>
      <c r="V818" s="421" t="n"/>
      <c r="W818" s="421" t="n"/>
      <c r="X818" s="421" t="n"/>
      <c r="Y818" s="421" t="n"/>
      <c r="Z818" s="421" t="n"/>
      <c r="AA818" s="421" t="n"/>
      <c r="AB818" s="421" t="n"/>
      <c r="AC818" s="421" t="n"/>
      <c r="AD818" s="421" t="n"/>
      <c r="AE818" s="421" t="n"/>
      <c r="AF818" s="421" t="n"/>
      <c r="AG818" s="421" t="n"/>
      <c r="AH818" s="421" t="n"/>
      <c r="AI818" s="421" t="n"/>
      <c r="AJ818" s="297" t="n"/>
      <c r="AK818" s="297" t="n"/>
      <c r="AL818" s="284" t="n"/>
      <c r="AM818" s="297" t="n"/>
      <c r="AN818" s="285" t="n"/>
      <c r="AO818" s="297" t="n"/>
      <c r="AP818" s="297" t="n"/>
      <c r="AQ818" s="297" t="n"/>
      <c r="AR818" s="297" t="n"/>
      <c r="AS818" s="297" t="n"/>
      <c r="AT818" s="285" t="inlineStr">
        <is>
          <t>0</t>
        </is>
      </c>
      <c r="AU818" s="297" t="inlineStr">
        <is>
          <t>0</t>
        </is>
      </c>
      <c r="AV818" s="297" t="inlineStr">
        <is>
          <t>0</t>
        </is>
      </c>
      <c r="AW818" s="297" t="inlineStr">
        <is>
          <t>0</t>
        </is>
      </c>
      <c r="AX818" s="297" t="inlineStr">
        <is>
          <t>0</t>
        </is>
      </c>
      <c r="AY818" s="286" t="inlineStr">
        <is>
          <t>0</t>
        </is>
      </c>
      <c r="AZ818" s="286" t="inlineStr">
        <is>
          <t>0</t>
        </is>
      </c>
      <c r="BA818" s="287" t="inlineStr">
        <is>
          <t>0</t>
        </is>
      </c>
      <c r="BB818" s="286" t="inlineStr">
        <is>
          <t>0</t>
        </is>
      </c>
      <c r="BC818" s="286" t="inlineStr">
        <is>
          <t>0</t>
        </is>
      </c>
      <c r="BD818" s="286" t="inlineStr">
        <is>
          <t>0</t>
        </is>
      </c>
      <c r="BE818" s="286" t="inlineStr">
        <is>
          <t>0</t>
        </is>
      </c>
      <c r="BF818" s="286" t="inlineStr">
        <is>
          <t>0</t>
        </is>
      </c>
      <c r="BG818" s="286" t="inlineStr">
        <is>
          <t>0</t>
        </is>
      </c>
      <c r="BH818" s="297" t="inlineStr">
        <is>
          <t>0</t>
        </is>
      </c>
      <c r="BI818" s="297" t="inlineStr">
        <is>
          <t>0</t>
        </is>
      </c>
      <c r="BJ818" s="297" t="inlineStr">
        <is>
          <t>0</t>
        </is>
      </c>
      <c r="BK818" s="297" t="inlineStr">
        <is>
          <t>0</t>
        </is>
      </c>
      <c r="BL818" s="297" t="inlineStr">
        <is>
          <t>0</t>
        </is>
      </c>
      <c r="BM818" s="297" t="inlineStr">
        <is>
          <t>0</t>
        </is>
      </c>
      <c r="BN818" s="297" t="inlineStr">
        <is>
          <t>0</t>
        </is>
      </c>
      <c r="BO818" s="285" t="inlineStr">
        <is>
          <t>0</t>
        </is>
      </c>
      <c r="BP818" s="297" t="inlineStr">
        <is>
          <t>0</t>
        </is>
      </c>
      <c r="BQ818" s="297" t="inlineStr">
        <is>
          <t>0</t>
        </is>
      </c>
      <c r="BR818" s="297" t="inlineStr">
        <is>
          <t>0</t>
        </is>
      </c>
      <c r="BS818" s="297" t="inlineStr">
        <is>
          <t>0</t>
        </is>
      </c>
      <c r="BT818" s="297" t="inlineStr">
        <is>
          <t>0</t>
        </is>
      </c>
      <c r="BU818" s="297" t="inlineStr">
        <is>
          <t>0</t>
        </is>
      </c>
      <c r="BV818" s="297" t="inlineStr">
        <is>
          <t>0</t>
        </is>
      </c>
      <c r="BW818" s="288" t="inlineStr">
        <is>
          <t>0</t>
        </is>
      </c>
      <c r="BX818" s="276">
        <f>SUM(IF(COUNTIF(#REF!, "*1.*"), 2, 0), IF(COUNTIF(#REF!, "*2.*"), 2, 0), IF(COUNTIF(#REF!, "*3.*"), 2, 0), IF(COUNTIF(#REF!, "*4.*"), 2, 0), IF(COUNTIF(#REF!, "*5.*"), 2, 0), IF(COUNTIF(#REF!, "*6.*"), 2, 0))</f>
        <v/>
      </c>
      <c r="BY818" s="277">
        <f t="array" ref="BY818">SUM(VALUE(AT818),VALUE(AU818),VALUE(AV818),VALUE(AW818),VALUE(AX818),VALUE(AY818),VALUE(AZ818),VALUE(BB818),VALUE(BC818),VALUE(BD818),VALUE(BE818),VALUE(BF818),VALUE(BG818),VALUE(BH818),VALUE(BI818),VALUE(BJ818),VALUE(BK818),VALUE(BL818),VALUE(BM818),VALUE(BN818),VALUE(BO818),VALUE(BP818),VALUE(BQ818),VALUE(BR818),VALUE(BS818),VALUE(BT818),VALUE(BU818),VALUE(BV818),VALUE(BW818))</f>
        <v/>
      </c>
      <c r="BZ818" s="307" t="n"/>
      <c r="CA818" s="307" t="n"/>
      <c r="CB818" s="307" t="n"/>
      <c r="CC818" s="307" t="n"/>
      <c r="CD818" s="307" t="n"/>
      <c r="CE818" s="307" t="n"/>
      <c r="CF818" s="307" t="n"/>
      <c r="CG818" s="307" t="n"/>
      <c r="CH818" s="307" t="n"/>
      <c r="CI818" s="307" t="n"/>
      <c r="CJ818" s="307" t="n"/>
      <c r="CK818" s="307" t="n"/>
      <c r="CL818" s="307" t="n"/>
      <c r="CM818" s="307" t="n"/>
      <c r="CN818" s="307" t="n"/>
      <c r="CO818" s="307" t="n"/>
      <c r="CP818" s="307" t="n"/>
      <c r="CQ818" s="307" t="n"/>
      <c r="CR818" s="279" t="inlineStr"/>
      <c r="CS818" s="280">
        <f>AVERAGE(Value(BY818),value(CR818))</f>
        <v/>
      </c>
      <c r="CT818" s="421">
        <f>(IF(OR(MediaScorecard!BH819="x", MediaScorecard!BI819="x",MediaScorecard!BJ819="x",MediaScorecard!BK819="x",MediaScorecard!BL819="x"),1, 2))</f>
        <v/>
      </c>
      <c r="CU818" s="308" t="n"/>
      <c r="CV818" s="308" t="n"/>
      <c r="CW818" s="308" t="n"/>
      <c r="CX818" s="309" t="n"/>
      <c r="CY818" s="308" t="n"/>
      <c r="CZ818" s="308" t="n"/>
      <c r="DA818" s="308" t="n"/>
    </row>
    <row r="819" ht="21" customHeight="1" s="590">
      <c r="A819" s="421" t="n"/>
      <c r="B819" s="270" t="n"/>
      <c r="C819" s="266" t="n"/>
      <c r="D819" s="267" t="inlineStr"/>
      <c r="E819" s="267" t="inlineStr"/>
      <c r="F819" s="268" t="inlineStr"/>
      <c r="G819" s="421" t="n"/>
      <c r="H819" s="269" t="n"/>
      <c r="I819" s="421" t="n"/>
      <c r="J819" s="421" t="n"/>
      <c r="K819" s="421" t="n"/>
      <c r="L819" s="421" t="n"/>
      <c r="M819" s="421" t="n"/>
      <c r="N819" s="421" t="n"/>
      <c r="O819" s="421" t="n"/>
      <c r="P819" s="421" t="n"/>
      <c r="Q819" s="421" t="n"/>
      <c r="R819" s="270" t="n"/>
      <c r="S819" s="421" t="n"/>
      <c r="T819" s="421" t="n"/>
      <c r="U819" s="421" t="n"/>
      <c r="V819" s="421" t="n"/>
      <c r="W819" s="421" t="n"/>
      <c r="X819" s="421" t="n"/>
      <c r="Y819" s="421" t="n"/>
      <c r="Z819" s="421" t="n"/>
      <c r="AA819" s="421" t="n"/>
      <c r="AB819" s="421" t="n"/>
      <c r="AC819" s="421" t="n"/>
      <c r="AD819" s="421" t="n"/>
      <c r="AE819" s="421" t="n"/>
      <c r="AF819" s="421" t="n"/>
      <c r="AG819" s="421" t="n"/>
      <c r="AH819" s="421" t="n"/>
      <c r="AI819" s="421" t="n"/>
      <c r="AJ819" s="297" t="n"/>
      <c r="AK819" s="297" t="n"/>
      <c r="AL819" s="284" t="n"/>
      <c r="AM819" s="297" t="n"/>
      <c r="AN819" s="285" t="n"/>
      <c r="AO819" s="297" t="n"/>
      <c r="AP819" s="297" t="n"/>
      <c r="AQ819" s="297" t="n"/>
      <c r="AR819" s="297" t="n"/>
      <c r="AS819" s="297" t="n"/>
      <c r="AT819" s="285" t="inlineStr">
        <is>
          <t>0</t>
        </is>
      </c>
      <c r="AU819" s="297" t="inlineStr">
        <is>
          <t>0</t>
        </is>
      </c>
      <c r="AV819" s="297" t="inlineStr">
        <is>
          <t>0</t>
        </is>
      </c>
      <c r="AW819" s="297" t="inlineStr">
        <is>
          <t>0</t>
        </is>
      </c>
      <c r="AX819" s="297" t="inlineStr">
        <is>
          <t>0</t>
        </is>
      </c>
      <c r="AY819" s="286" t="inlineStr">
        <is>
          <t>0</t>
        </is>
      </c>
      <c r="AZ819" s="286" t="inlineStr">
        <is>
          <t>0</t>
        </is>
      </c>
      <c r="BA819" s="287" t="inlineStr">
        <is>
          <t>0</t>
        </is>
      </c>
      <c r="BB819" s="286" t="inlineStr">
        <is>
          <t>0</t>
        </is>
      </c>
      <c r="BC819" s="286" t="inlineStr">
        <is>
          <t>0</t>
        </is>
      </c>
      <c r="BD819" s="286" t="inlineStr">
        <is>
          <t>0</t>
        </is>
      </c>
      <c r="BE819" s="286" t="inlineStr">
        <is>
          <t>0</t>
        </is>
      </c>
      <c r="BF819" s="286" t="inlineStr">
        <is>
          <t>0</t>
        </is>
      </c>
      <c r="BG819" s="286" t="inlineStr">
        <is>
          <t>0</t>
        </is>
      </c>
      <c r="BH819" s="297" t="inlineStr">
        <is>
          <t>0</t>
        </is>
      </c>
      <c r="BI819" s="297" t="inlineStr">
        <is>
          <t>0</t>
        </is>
      </c>
      <c r="BJ819" s="297" t="inlineStr">
        <is>
          <t>0</t>
        </is>
      </c>
      <c r="BK819" s="297" t="inlineStr">
        <is>
          <t>0</t>
        </is>
      </c>
      <c r="BL819" s="297" t="inlineStr">
        <is>
          <t>0</t>
        </is>
      </c>
      <c r="BM819" s="297" t="inlineStr">
        <is>
          <t>0</t>
        </is>
      </c>
      <c r="BN819" s="297" t="inlineStr">
        <is>
          <t>0</t>
        </is>
      </c>
      <c r="BO819" s="285" t="inlineStr">
        <is>
          <t>0</t>
        </is>
      </c>
      <c r="BP819" s="297" t="inlineStr">
        <is>
          <t>0</t>
        </is>
      </c>
      <c r="BQ819" s="297" t="inlineStr">
        <is>
          <t>0</t>
        </is>
      </c>
      <c r="BR819" s="297" t="inlineStr">
        <is>
          <t>0</t>
        </is>
      </c>
      <c r="BS819" s="297" t="inlineStr">
        <is>
          <t>0</t>
        </is>
      </c>
      <c r="BT819" s="297" t="inlineStr">
        <is>
          <t>0</t>
        </is>
      </c>
      <c r="BU819" s="297" t="inlineStr">
        <is>
          <t>0</t>
        </is>
      </c>
      <c r="BV819" s="297" t="inlineStr">
        <is>
          <t>0</t>
        </is>
      </c>
      <c r="BW819" s="288" t="inlineStr">
        <is>
          <t>0</t>
        </is>
      </c>
      <c r="BX819" s="276">
        <f>SUM(IF(COUNTIF(#REF!, "*1.*"), 2, 0), IF(COUNTIF(#REF!, "*2.*"), 2, 0), IF(COUNTIF(#REF!, "*3.*"), 2, 0), IF(COUNTIF(#REF!, "*4.*"), 2, 0), IF(COUNTIF(#REF!, "*5.*"), 2, 0), IF(COUNTIF(#REF!, "*6.*"), 2, 0))</f>
        <v/>
      </c>
      <c r="BY819" s="277">
        <f t="array" ref="BY819">SUM(VALUE(AT819),VALUE(AU819),VALUE(AV819),VALUE(AW819),VALUE(AX819),VALUE(AY819),VALUE(AZ819),VALUE(BB819),VALUE(BC819),VALUE(BD819),VALUE(BE819),VALUE(BF819),VALUE(BG819),VALUE(BH819),VALUE(BI819),VALUE(BJ819),VALUE(BK819),VALUE(BL819),VALUE(BM819),VALUE(BN819),VALUE(BO819),VALUE(BP819),VALUE(BQ819),VALUE(BR819),VALUE(BS819),VALUE(BT819),VALUE(BU819),VALUE(BV819),VALUE(BW819))</f>
        <v/>
      </c>
      <c r="BZ819" s="307" t="n"/>
      <c r="CA819" s="307" t="n"/>
      <c r="CB819" s="307" t="n"/>
      <c r="CC819" s="307" t="n"/>
      <c r="CD819" s="307" t="n"/>
      <c r="CE819" s="307" t="n"/>
      <c r="CF819" s="307" t="n"/>
      <c r="CG819" s="307" t="n"/>
      <c r="CH819" s="307" t="n"/>
      <c r="CI819" s="307" t="n"/>
      <c r="CJ819" s="307" t="n"/>
      <c r="CK819" s="307" t="n"/>
      <c r="CL819" s="307" t="n"/>
      <c r="CM819" s="307" t="n"/>
      <c r="CN819" s="307" t="n"/>
      <c r="CO819" s="307" t="n"/>
      <c r="CP819" s="307" t="n"/>
      <c r="CQ819" s="307" t="n"/>
      <c r="CR819" s="279" t="inlineStr"/>
      <c r="CS819" s="280">
        <f>AVERAGE(Value(BY819),value(CR819))</f>
        <v/>
      </c>
      <c r="CT819" s="421">
        <f>(IF(OR(MediaScorecard!BH820="x", MediaScorecard!BI820="x",MediaScorecard!BJ820="x",MediaScorecard!BK820="x",MediaScorecard!BL820="x"),1, 2))</f>
        <v/>
      </c>
      <c r="CU819" s="308" t="n"/>
      <c r="CV819" s="308" t="n"/>
      <c r="CW819" s="308" t="n"/>
      <c r="CX819" s="309" t="n"/>
      <c r="CY819" s="308" t="n"/>
      <c r="CZ819" s="308" t="n"/>
      <c r="DA819" s="308" t="n"/>
    </row>
    <row r="820" ht="21" customHeight="1" s="590">
      <c r="A820" s="421" t="n"/>
      <c r="B820" s="270" t="n"/>
      <c r="C820" s="266" t="n"/>
      <c r="D820" s="267" t="inlineStr"/>
      <c r="E820" s="267" t="inlineStr"/>
      <c r="F820" s="268" t="inlineStr"/>
      <c r="G820" s="421" t="n"/>
      <c r="H820" s="269" t="n"/>
      <c r="I820" s="421" t="n"/>
      <c r="J820" s="421" t="n"/>
      <c r="K820" s="421" t="n"/>
      <c r="L820" s="421" t="n"/>
      <c r="M820" s="421" t="n"/>
      <c r="N820" s="421" t="n"/>
      <c r="O820" s="421" t="n"/>
      <c r="P820" s="421" t="n"/>
      <c r="Q820" s="421" t="n"/>
      <c r="R820" s="270" t="n"/>
      <c r="S820" s="421" t="n"/>
      <c r="T820" s="421" t="n"/>
      <c r="U820" s="421" t="n"/>
      <c r="V820" s="421" t="n"/>
      <c r="W820" s="421" t="n"/>
      <c r="X820" s="421" t="n"/>
      <c r="Y820" s="421" t="n"/>
      <c r="Z820" s="421" t="n"/>
      <c r="AA820" s="421" t="n"/>
      <c r="AB820" s="421" t="n"/>
      <c r="AC820" s="421" t="n"/>
      <c r="AD820" s="421" t="n"/>
      <c r="AE820" s="421" t="n"/>
      <c r="AF820" s="421" t="n"/>
      <c r="AG820" s="421" t="n"/>
      <c r="AH820" s="421" t="n"/>
      <c r="AI820" s="421" t="n"/>
      <c r="AJ820" s="297" t="n"/>
      <c r="AK820" s="297" t="n"/>
      <c r="AL820" s="284" t="n"/>
      <c r="AM820" s="297" t="n"/>
      <c r="AN820" s="285" t="n"/>
      <c r="AO820" s="297" t="n"/>
      <c r="AP820" s="297" t="n"/>
      <c r="AQ820" s="297" t="n"/>
      <c r="AR820" s="297" t="n"/>
      <c r="AS820" s="297" t="n"/>
      <c r="AT820" s="285" t="inlineStr">
        <is>
          <t>0</t>
        </is>
      </c>
      <c r="AU820" s="297" t="inlineStr">
        <is>
          <t>0</t>
        </is>
      </c>
      <c r="AV820" s="297" t="inlineStr">
        <is>
          <t>0</t>
        </is>
      </c>
      <c r="AW820" s="297" t="inlineStr">
        <is>
          <t>0</t>
        </is>
      </c>
      <c r="AX820" s="297" t="inlineStr">
        <is>
          <t>0</t>
        </is>
      </c>
      <c r="AY820" s="286" t="inlineStr">
        <is>
          <t>0</t>
        </is>
      </c>
      <c r="AZ820" s="286" t="inlineStr">
        <is>
          <t>0</t>
        </is>
      </c>
      <c r="BA820" s="287" t="inlineStr">
        <is>
          <t>0</t>
        </is>
      </c>
      <c r="BB820" s="286" t="inlineStr">
        <is>
          <t>0</t>
        </is>
      </c>
      <c r="BC820" s="286" t="inlineStr">
        <is>
          <t>0</t>
        </is>
      </c>
      <c r="BD820" s="286" t="inlineStr">
        <is>
          <t>0</t>
        </is>
      </c>
      <c r="BE820" s="286" t="inlineStr">
        <is>
          <t>0</t>
        </is>
      </c>
      <c r="BF820" s="286" t="inlineStr">
        <is>
          <t>0</t>
        </is>
      </c>
      <c r="BG820" s="286" t="inlineStr">
        <is>
          <t>0</t>
        </is>
      </c>
      <c r="BH820" s="297" t="inlineStr">
        <is>
          <t>0</t>
        </is>
      </c>
      <c r="BI820" s="297" t="inlineStr">
        <is>
          <t>0</t>
        </is>
      </c>
      <c r="BJ820" s="297" t="inlineStr">
        <is>
          <t>0</t>
        </is>
      </c>
      <c r="BK820" s="297" t="inlineStr">
        <is>
          <t>0</t>
        </is>
      </c>
      <c r="BL820" s="297" t="inlineStr">
        <is>
          <t>0</t>
        </is>
      </c>
      <c r="BM820" s="297" t="inlineStr">
        <is>
          <t>0</t>
        </is>
      </c>
      <c r="BN820" s="297" t="inlineStr">
        <is>
          <t>0</t>
        </is>
      </c>
      <c r="BO820" s="285" t="inlineStr">
        <is>
          <t>0</t>
        </is>
      </c>
      <c r="BP820" s="297" t="inlineStr">
        <is>
          <t>0</t>
        </is>
      </c>
      <c r="BQ820" s="297" t="inlineStr">
        <is>
          <t>0</t>
        </is>
      </c>
      <c r="BR820" s="297" t="inlineStr">
        <is>
          <t>0</t>
        </is>
      </c>
      <c r="BS820" s="297" t="inlineStr">
        <is>
          <t>0</t>
        </is>
      </c>
      <c r="BT820" s="297" t="inlineStr">
        <is>
          <t>0</t>
        </is>
      </c>
      <c r="BU820" s="297" t="inlineStr">
        <is>
          <t>0</t>
        </is>
      </c>
      <c r="BV820" s="297" t="inlineStr">
        <is>
          <t>0</t>
        </is>
      </c>
      <c r="BW820" s="288" t="inlineStr">
        <is>
          <t>0</t>
        </is>
      </c>
      <c r="BX820" s="276">
        <f>SUM(IF(COUNTIF(#REF!, "*1.*"), 2, 0), IF(COUNTIF(#REF!, "*2.*"), 2, 0), IF(COUNTIF(#REF!, "*3.*"), 2, 0), IF(COUNTIF(#REF!, "*4.*"), 2, 0), IF(COUNTIF(#REF!, "*5.*"), 2, 0), IF(COUNTIF(#REF!, "*6.*"), 2, 0))</f>
        <v/>
      </c>
      <c r="BY820" s="277">
        <f t="array" ref="BY820">SUM(VALUE(AT820),VALUE(AU820),VALUE(AV820),VALUE(AW820),VALUE(AX820),VALUE(AY820),VALUE(AZ820),VALUE(BB820),VALUE(BC820),VALUE(BD820),VALUE(BE820),VALUE(BF820),VALUE(BG820),VALUE(BH820),VALUE(BI820),VALUE(BJ820),VALUE(BK820),VALUE(BL820),VALUE(BM820),VALUE(BN820),VALUE(BO820),VALUE(BP820),VALUE(BQ820),VALUE(BR820),VALUE(BS820),VALUE(BT820),VALUE(BU820),VALUE(BV820),VALUE(BW820))</f>
        <v/>
      </c>
      <c r="BZ820" s="307" t="n"/>
      <c r="CA820" s="307" t="n"/>
      <c r="CB820" s="307" t="n"/>
      <c r="CC820" s="307" t="n"/>
      <c r="CD820" s="307" t="n"/>
      <c r="CE820" s="307" t="n"/>
      <c r="CF820" s="307" t="n"/>
      <c r="CG820" s="307" t="n"/>
      <c r="CH820" s="307" t="n"/>
      <c r="CI820" s="307" t="n"/>
      <c r="CJ820" s="307" t="n"/>
      <c r="CK820" s="307" t="n"/>
      <c r="CL820" s="307" t="n"/>
      <c r="CM820" s="307" t="n"/>
      <c r="CN820" s="307" t="n"/>
      <c r="CO820" s="307" t="n"/>
      <c r="CP820" s="307" t="n"/>
      <c r="CQ820" s="307" t="n"/>
      <c r="CR820" s="279" t="inlineStr"/>
      <c r="CS820" s="280">
        <f>AVERAGE(Value(BY820),value(CR820))</f>
        <v/>
      </c>
      <c r="CT820" s="421">
        <f>(IF(OR(MediaScorecard!BH821="x", MediaScorecard!BI821="x",MediaScorecard!BJ821="x",MediaScorecard!BK821="x",MediaScorecard!BL821="x"),1, 2))</f>
        <v/>
      </c>
      <c r="CU820" s="308" t="n"/>
      <c r="CV820" s="308" t="n"/>
      <c r="CW820" s="308" t="n"/>
      <c r="CX820" s="309" t="n"/>
      <c r="CY820" s="308" t="n"/>
      <c r="CZ820" s="308" t="n"/>
      <c r="DA820" s="308" t="n"/>
    </row>
    <row r="821" ht="21" customHeight="1" s="590">
      <c r="A821" s="421" t="n"/>
      <c r="B821" s="270" t="n"/>
      <c r="C821" s="266" t="n"/>
      <c r="D821" s="267" t="inlineStr"/>
      <c r="E821" s="267" t="inlineStr"/>
      <c r="F821" s="268" t="inlineStr"/>
      <c r="G821" s="421" t="n"/>
      <c r="H821" s="269" t="n"/>
      <c r="I821" s="421" t="n"/>
      <c r="J821" s="421" t="n"/>
      <c r="K821" s="421" t="n"/>
      <c r="L821" s="421" t="n"/>
      <c r="M821" s="421" t="n"/>
      <c r="N821" s="421" t="n"/>
      <c r="O821" s="421" t="n"/>
      <c r="P821" s="421" t="n"/>
      <c r="Q821" s="421" t="n"/>
      <c r="R821" s="270" t="n"/>
      <c r="S821" s="421" t="n"/>
      <c r="T821" s="421" t="n"/>
      <c r="U821" s="421" t="n"/>
      <c r="V821" s="421" t="n"/>
      <c r="W821" s="421" t="n"/>
      <c r="X821" s="421" t="n"/>
      <c r="Y821" s="421" t="n"/>
      <c r="Z821" s="421" t="n"/>
      <c r="AA821" s="421" t="n"/>
      <c r="AB821" s="421" t="n"/>
      <c r="AC821" s="421" t="n"/>
      <c r="AD821" s="421" t="n"/>
      <c r="AE821" s="421" t="n"/>
      <c r="AF821" s="421" t="n"/>
      <c r="AG821" s="421" t="n"/>
      <c r="AH821" s="421" t="n"/>
      <c r="AI821" s="421" t="n"/>
      <c r="AJ821" s="297" t="n"/>
      <c r="AK821" s="297" t="n"/>
      <c r="AL821" s="284" t="n"/>
      <c r="AM821" s="297" t="n"/>
      <c r="AN821" s="285" t="n"/>
      <c r="AO821" s="297" t="n"/>
      <c r="AP821" s="297" t="n"/>
      <c r="AQ821" s="297" t="n"/>
      <c r="AR821" s="297" t="n"/>
      <c r="AS821" s="297" t="n"/>
      <c r="AT821" s="285" t="inlineStr">
        <is>
          <t>0</t>
        </is>
      </c>
      <c r="AU821" s="297" t="inlineStr">
        <is>
          <t>0</t>
        </is>
      </c>
      <c r="AV821" s="297" t="inlineStr">
        <is>
          <t>0</t>
        </is>
      </c>
      <c r="AW821" s="297" t="inlineStr">
        <is>
          <t>0</t>
        </is>
      </c>
      <c r="AX821" s="297" t="inlineStr">
        <is>
          <t>0</t>
        </is>
      </c>
      <c r="AY821" s="286" t="inlineStr">
        <is>
          <t>0</t>
        </is>
      </c>
      <c r="AZ821" s="286" t="inlineStr">
        <is>
          <t>0</t>
        </is>
      </c>
      <c r="BA821" s="287" t="inlineStr">
        <is>
          <t>0</t>
        </is>
      </c>
      <c r="BB821" s="286" t="inlineStr">
        <is>
          <t>0</t>
        </is>
      </c>
      <c r="BC821" s="286" t="inlineStr">
        <is>
          <t>0</t>
        </is>
      </c>
      <c r="BD821" s="286" t="inlineStr">
        <is>
          <t>0</t>
        </is>
      </c>
      <c r="BE821" s="286" t="inlineStr">
        <is>
          <t>0</t>
        </is>
      </c>
      <c r="BF821" s="286" t="inlineStr">
        <is>
          <t>0</t>
        </is>
      </c>
      <c r="BG821" s="286" t="inlineStr">
        <is>
          <t>0</t>
        </is>
      </c>
      <c r="BH821" s="297" t="inlineStr">
        <is>
          <t>0</t>
        </is>
      </c>
      <c r="BI821" s="297" t="inlineStr">
        <is>
          <t>0</t>
        </is>
      </c>
      <c r="BJ821" s="297" t="inlineStr">
        <is>
          <t>0</t>
        </is>
      </c>
      <c r="BK821" s="297" t="inlineStr">
        <is>
          <t>0</t>
        </is>
      </c>
      <c r="BL821" s="297" t="inlineStr">
        <is>
          <t>0</t>
        </is>
      </c>
      <c r="BM821" s="297" t="inlineStr">
        <is>
          <t>0</t>
        </is>
      </c>
      <c r="BN821" s="297" t="inlineStr">
        <is>
          <t>0</t>
        </is>
      </c>
      <c r="BO821" s="285" t="inlineStr">
        <is>
          <t>0</t>
        </is>
      </c>
      <c r="BP821" s="297" t="inlineStr">
        <is>
          <t>0</t>
        </is>
      </c>
      <c r="BQ821" s="297" t="inlineStr">
        <is>
          <t>0</t>
        </is>
      </c>
      <c r="BR821" s="297" t="inlineStr">
        <is>
          <t>0</t>
        </is>
      </c>
      <c r="BS821" s="297" t="inlineStr">
        <is>
          <t>0</t>
        </is>
      </c>
      <c r="BT821" s="297" t="inlineStr">
        <is>
          <t>0</t>
        </is>
      </c>
      <c r="BU821" s="297" t="inlineStr">
        <is>
          <t>0</t>
        </is>
      </c>
      <c r="BV821" s="297" t="inlineStr">
        <is>
          <t>0</t>
        </is>
      </c>
      <c r="BW821" s="288" t="inlineStr">
        <is>
          <t>0</t>
        </is>
      </c>
      <c r="BX821" s="276">
        <f>SUM(IF(COUNTIF(#REF!, "*1.*"), 2, 0), IF(COUNTIF(#REF!, "*2.*"), 2, 0), IF(COUNTIF(#REF!, "*3.*"), 2, 0), IF(COUNTIF(#REF!, "*4.*"), 2, 0), IF(COUNTIF(#REF!, "*5.*"), 2, 0), IF(COUNTIF(#REF!, "*6.*"), 2, 0))</f>
        <v/>
      </c>
      <c r="BY821" s="277">
        <f t="array" ref="BY821">SUM(VALUE(AT821),VALUE(AU821),VALUE(AV821),VALUE(AW821),VALUE(AX821),VALUE(AY821),VALUE(AZ821),VALUE(BB821),VALUE(BC821),VALUE(BD821),VALUE(BE821),VALUE(BF821),VALUE(BG821),VALUE(BH821),VALUE(BI821),VALUE(BJ821),VALUE(BK821),VALUE(BL821),VALUE(BM821),VALUE(BN821),VALUE(BO821),VALUE(BP821),VALUE(BQ821),VALUE(BR821),VALUE(BS821),VALUE(BT821),VALUE(BU821),VALUE(BV821),VALUE(BW821))</f>
        <v/>
      </c>
      <c r="BZ821" s="307" t="n"/>
      <c r="CA821" s="307" t="n"/>
      <c r="CB821" s="307" t="n"/>
      <c r="CC821" s="307" t="n"/>
      <c r="CD821" s="307" t="n"/>
      <c r="CE821" s="307" t="n"/>
      <c r="CF821" s="307" t="n"/>
      <c r="CG821" s="307" t="n"/>
      <c r="CH821" s="307" t="n"/>
      <c r="CI821" s="307" t="n"/>
      <c r="CJ821" s="307" t="n"/>
      <c r="CK821" s="307" t="n"/>
      <c r="CL821" s="307" t="n"/>
      <c r="CM821" s="307" t="n"/>
      <c r="CN821" s="307" t="n"/>
      <c r="CO821" s="307" t="n"/>
      <c r="CP821" s="307" t="n"/>
      <c r="CQ821" s="307" t="n"/>
      <c r="CR821" s="279" t="inlineStr"/>
      <c r="CS821" s="280">
        <f>AVERAGE(Value(BY821),value(CR821))</f>
        <v/>
      </c>
      <c r="CT821" s="421">
        <f>(IF(OR(MediaScorecard!BH822="x", MediaScorecard!BI822="x",MediaScorecard!BJ822="x",MediaScorecard!BK822="x",MediaScorecard!BL822="x"),1, 2))</f>
        <v/>
      </c>
      <c r="CU821" s="308" t="n"/>
      <c r="CV821" s="308" t="n"/>
      <c r="CW821" s="308" t="n"/>
      <c r="CX821" s="309" t="n"/>
      <c r="CY821" s="308" t="n"/>
      <c r="CZ821" s="308" t="n"/>
      <c r="DA821" s="308" t="n"/>
    </row>
    <row r="822" ht="21" customHeight="1" s="590">
      <c r="A822" s="421" t="n"/>
      <c r="B822" s="270" t="n"/>
      <c r="C822" s="266" t="n"/>
      <c r="D822" s="267" t="inlineStr"/>
      <c r="E822" s="267" t="inlineStr"/>
      <c r="F822" s="268" t="inlineStr"/>
      <c r="G822" s="421" t="n"/>
      <c r="H822" s="269" t="n"/>
      <c r="I822" s="421" t="n"/>
      <c r="J822" s="421" t="n"/>
      <c r="K822" s="421" t="n"/>
      <c r="L822" s="421" t="n"/>
      <c r="M822" s="421" t="n"/>
      <c r="N822" s="421" t="n"/>
      <c r="O822" s="421" t="n"/>
      <c r="P822" s="421" t="n"/>
      <c r="Q822" s="421" t="n"/>
      <c r="R822" s="270" t="n"/>
      <c r="S822" s="421" t="n"/>
      <c r="T822" s="421" t="n"/>
      <c r="U822" s="421" t="n"/>
      <c r="V822" s="421" t="n"/>
      <c r="W822" s="421" t="n"/>
      <c r="X822" s="421" t="n"/>
      <c r="Y822" s="421" t="n"/>
      <c r="Z822" s="421" t="n"/>
      <c r="AA822" s="421" t="n"/>
      <c r="AB822" s="421" t="n"/>
      <c r="AC822" s="421" t="n"/>
      <c r="AD822" s="421" t="n"/>
      <c r="AE822" s="421" t="n"/>
      <c r="AF822" s="421" t="n"/>
      <c r="AG822" s="421" t="n"/>
      <c r="AH822" s="421" t="n"/>
      <c r="AI822" s="421" t="n"/>
      <c r="AJ822" s="297" t="n"/>
      <c r="AK822" s="297" t="n"/>
      <c r="AL822" s="284" t="n"/>
      <c r="AM822" s="297" t="n"/>
      <c r="AN822" s="285" t="n"/>
      <c r="AO822" s="297" t="n"/>
      <c r="AP822" s="297" t="n"/>
      <c r="AQ822" s="297" t="n"/>
      <c r="AR822" s="297" t="n"/>
      <c r="AS822" s="297" t="n"/>
      <c r="AT822" s="285" t="inlineStr">
        <is>
          <t>0</t>
        </is>
      </c>
      <c r="AU822" s="297" t="inlineStr">
        <is>
          <t>0</t>
        </is>
      </c>
      <c r="AV822" s="297" t="inlineStr">
        <is>
          <t>0</t>
        </is>
      </c>
      <c r="AW822" s="297" t="inlineStr">
        <is>
          <t>0</t>
        </is>
      </c>
      <c r="AX822" s="297" t="inlineStr">
        <is>
          <t>0</t>
        </is>
      </c>
      <c r="AY822" s="286" t="inlineStr">
        <is>
          <t>0</t>
        </is>
      </c>
      <c r="AZ822" s="286" t="inlineStr">
        <is>
          <t>0</t>
        </is>
      </c>
      <c r="BA822" s="287" t="inlineStr">
        <is>
          <t>0</t>
        </is>
      </c>
      <c r="BB822" s="286" t="inlineStr">
        <is>
          <t>0</t>
        </is>
      </c>
      <c r="BC822" s="286" t="inlineStr">
        <is>
          <t>0</t>
        </is>
      </c>
      <c r="BD822" s="286" t="inlineStr">
        <is>
          <t>0</t>
        </is>
      </c>
      <c r="BE822" s="286" t="inlineStr">
        <is>
          <t>0</t>
        </is>
      </c>
      <c r="BF822" s="286" t="inlineStr">
        <is>
          <t>0</t>
        </is>
      </c>
      <c r="BG822" s="286" t="inlineStr">
        <is>
          <t>0</t>
        </is>
      </c>
      <c r="BH822" s="297" t="inlineStr">
        <is>
          <t>0</t>
        </is>
      </c>
      <c r="BI822" s="297" t="inlineStr">
        <is>
          <t>0</t>
        </is>
      </c>
      <c r="BJ822" s="297" t="inlineStr">
        <is>
          <t>0</t>
        </is>
      </c>
      <c r="BK822" s="297" t="inlineStr">
        <is>
          <t>0</t>
        </is>
      </c>
      <c r="BL822" s="297" t="inlineStr">
        <is>
          <t>0</t>
        </is>
      </c>
      <c r="BM822" s="297" t="inlineStr">
        <is>
          <t>0</t>
        </is>
      </c>
      <c r="BN822" s="297" t="inlineStr">
        <is>
          <t>0</t>
        </is>
      </c>
      <c r="BO822" s="285" t="inlineStr">
        <is>
          <t>0</t>
        </is>
      </c>
      <c r="BP822" s="297" t="inlineStr">
        <is>
          <t>0</t>
        </is>
      </c>
      <c r="BQ822" s="297" t="inlineStr">
        <is>
          <t>0</t>
        </is>
      </c>
      <c r="BR822" s="297" t="inlineStr">
        <is>
          <t>0</t>
        </is>
      </c>
      <c r="BS822" s="297" t="inlineStr">
        <is>
          <t>0</t>
        </is>
      </c>
      <c r="BT822" s="297" t="inlineStr">
        <is>
          <t>0</t>
        </is>
      </c>
      <c r="BU822" s="297" t="inlineStr">
        <is>
          <t>0</t>
        </is>
      </c>
      <c r="BV822" s="297" t="inlineStr">
        <is>
          <t>0</t>
        </is>
      </c>
      <c r="BW822" s="288" t="inlineStr">
        <is>
          <t>0</t>
        </is>
      </c>
      <c r="BX822" s="276">
        <f>SUM(IF(COUNTIF(#REF!, "*1.*"), 2, 0), IF(COUNTIF(#REF!, "*2.*"), 2, 0), IF(COUNTIF(#REF!, "*3.*"), 2, 0), IF(COUNTIF(#REF!, "*4.*"), 2, 0), IF(COUNTIF(#REF!, "*5.*"), 2, 0), IF(COUNTIF(#REF!, "*6.*"), 2, 0))</f>
        <v/>
      </c>
      <c r="BY822" s="277">
        <f t="array" ref="BY822">SUM(VALUE(AT822),VALUE(AU822),VALUE(AV822),VALUE(AW822),VALUE(AX822),VALUE(AY822),VALUE(AZ822),VALUE(BB822),VALUE(BC822),VALUE(BD822),VALUE(BE822),VALUE(BF822),VALUE(BG822),VALUE(BH822),VALUE(BI822),VALUE(BJ822),VALUE(BK822),VALUE(BL822),VALUE(BM822),VALUE(BN822),VALUE(BO822),VALUE(BP822),VALUE(BQ822),VALUE(BR822),VALUE(BS822),VALUE(BT822),VALUE(BU822),VALUE(BV822),VALUE(BW822))</f>
        <v/>
      </c>
      <c r="BZ822" s="307" t="n"/>
      <c r="CA822" s="307" t="n"/>
      <c r="CB822" s="307" t="n"/>
      <c r="CC822" s="307" t="n"/>
      <c r="CD822" s="307" t="n"/>
      <c r="CE822" s="307" t="n"/>
      <c r="CF822" s="307" t="n"/>
      <c r="CG822" s="307" t="n"/>
      <c r="CH822" s="307" t="n"/>
      <c r="CI822" s="307" t="n"/>
      <c r="CJ822" s="307" t="n"/>
      <c r="CK822" s="307" t="n"/>
      <c r="CL822" s="307" t="n"/>
      <c r="CM822" s="307" t="n"/>
      <c r="CN822" s="307" t="n"/>
      <c r="CO822" s="307" t="n"/>
      <c r="CP822" s="307" t="n"/>
      <c r="CQ822" s="307" t="n"/>
      <c r="CR822" s="279" t="inlineStr"/>
      <c r="CS822" s="280">
        <f>AVERAGE(Value(BY822),value(CR822))</f>
        <v/>
      </c>
      <c r="CT822" s="421">
        <f>(IF(OR(MediaScorecard!BH823="x", MediaScorecard!BI823="x",MediaScorecard!BJ823="x",MediaScorecard!BK823="x",MediaScorecard!BL823="x"),1, 2))</f>
        <v/>
      </c>
      <c r="CU822" s="308" t="n"/>
      <c r="CV822" s="308" t="n"/>
      <c r="CW822" s="308" t="n"/>
      <c r="CX822" s="309" t="n"/>
      <c r="CY822" s="308" t="n"/>
      <c r="CZ822" s="308" t="n"/>
      <c r="DA822" s="308" t="n"/>
    </row>
    <row r="823" ht="21" customHeight="1" s="590">
      <c r="A823" s="421" t="n"/>
      <c r="B823" s="270" t="n"/>
      <c r="C823" s="266" t="n"/>
      <c r="D823" s="267" t="inlineStr"/>
      <c r="E823" s="267" t="inlineStr"/>
      <c r="F823" s="268" t="inlineStr"/>
      <c r="G823" s="421" t="n"/>
      <c r="H823" s="269" t="n"/>
      <c r="I823" s="421" t="n"/>
      <c r="J823" s="421" t="n"/>
      <c r="K823" s="421" t="n"/>
      <c r="L823" s="421" t="n"/>
      <c r="M823" s="421" t="n"/>
      <c r="N823" s="421" t="n"/>
      <c r="O823" s="421" t="n"/>
      <c r="P823" s="421" t="n"/>
      <c r="Q823" s="421" t="n"/>
      <c r="R823" s="270" t="n"/>
      <c r="S823" s="421" t="n"/>
      <c r="T823" s="421" t="n"/>
      <c r="U823" s="421" t="n"/>
      <c r="V823" s="421" t="n"/>
      <c r="W823" s="421" t="n"/>
      <c r="X823" s="421" t="n"/>
      <c r="Y823" s="421" t="n"/>
      <c r="Z823" s="421" t="n"/>
      <c r="AA823" s="421" t="n"/>
      <c r="AB823" s="421" t="n"/>
      <c r="AC823" s="421" t="n"/>
      <c r="AD823" s="421" t="n"/>
      <c r="AE823" s="421" t="n"/>
      <c r="AF823" s="421" t="n"/>
      <c r="AG823" s="421" t="n"/>
      <c r="AH823" s="421" t="n"/>
      <c r="AI823" s="421" t="n"/>
      <c r="AJ823" s="297" t="n"/>
      <c r="AK823" s="297" t="n"/>
      <c r="AL823" s="284" t="n"/>
      <c r="AM823" s="297" t="n"/>
      <c r="AN823" s="285" t="n"/>
      <c r="AO823" s="297" t="n"/>
      <c r="AP823" s="297" t="n"/>
      <c r="AQ823" s="297" t="n"/>
      <c r="AR823" s="297" t="n"/>
      <c r="AS823" s="297" t="n"/>
      <c r="AT823" s="285" t="inlineStr">
        <is>
          <t>0</t>
        </is>
      </c>
      <c r="AU823" s="297" t="inlineStr">
        <is>
          <t>0</t>
        </is>
      </c>
      <c r="AV823" s="297" t="inlineStr">
        <is>
          <t>0</t>
        </is>
      </c>
      <c r="AW823" s="297" t="inlineStr">
        <is>
          <t>0</t>
        </is>
      </c>
      <c r="AX823" s="297" t="inlineStr">
        <is>
          <t>0</t>
        </is>
      </c>
      <c r="AY823" s="286" t="inlineStr">
        <is>
          <t>0</t>
        </is>
      </c>
      <c r="AZ823" s="286" t="inlineStr">
        <is>
          <t>0</t>
        </is>
      </c>
      <c r="BA823" s="287" t="inlineStr">
        <is>
          <t>0</t>
        </is>
      </c>
      <c r="BB823" s="286" t="inlineStr">
        <is>
          <t>0</t>
        </is>
      </c>
      <c r="BC823" s="286" t="inlineStr">
        <is>
          <t>0</t>
        </is>
      </c>
      <c r="BD823" s="286" t="inlineStr">
        <is>
          <t>0</t>
        </is>
      </c>
      <c r="BE823" s="286" t="inlineStr">
        <is>
          <t>0</t>
        </is>
      </c>
      <c r="BF823" s="286" t="inlineStr">
        <is>
          <t>0</t>
        </is>
      </c>
      <c r="BG823" s="286" t="inlineStr">
        <is>
          <t>0</t>
        </is>
      </c>
      <c r="BH823" s="297" t="inlineStr">
        <is>
          <t>0</t>
        </is>
      </c>
      <c r="BI823" s="297" t="inlineStr">
        <is>
          <t>0</t>
        </is>
      </c>
      <c r="BJ823" s="297" t="inlineStr">
        <is>
          <t>0</t>
        </is>
      </c>
      <c r="BK823" s="297" t="inlineStr">
        <is>
          <t>0</t>
        </is>
      </c>
      <c r="BL823" s="297" t="inlineStr">
        <is>
          <t>0</t>
        </is>
      </c>
      <c r="BM823" s="297" t="inlineStr">
        <is>
          <t>0</t>
        </is>
      </c>
      <c r="BN823" s="297" t="inlineStr">
        <is>
          <t>0</t>
        </is>
      </c>
      <c r="BO823" s="285" t="inlineStr">
        <is>
          <t>0</t>
        </is>
      </c>
      <c r="BP823" s="297" t="inlineStr">
        <is>
          <t>0</t>
        </is>
      </c>
      <c r="BQ823" s="297" t="inlineStr">
        <is>
          <t>0</t>
        </is>
      </c>
      <c r="BR823" s="297" t="inlineStr">
        <is>
          <t>0</t>
        </is>
      </c>
      <c r="BS823" s="297" t="inlineStr">
        <is>
          <t>0</t>
        </is>
      </c>
      <c r="BT823" s="297" t="inlineStr">
        <is>
          <t>0</t>
        </is>
      </c>
      <c r="BU823" s="297" t="inlineStr">
        <is>
          <t>0</t>
        </is>
      </c>
      <c r="BV823" s="297" t="inlineStr">
        <is>
          <t>0</t>
        </is>
      </c>
      <c r="BW823" s="288" t="inlineStr">
        <is>
          <t>0</t>
        </is>
      </c>
      <c r="BX823" s="276">
        <f>SUM(IF(COUNTIF(#REF!, "*1.*"), 2, 0), IF(COUNTIF(#REF!, "*2.*"), 2, 0), IF(COUNTIF(#REF!, "*3.*"), 2, 0), IF(COUNTIF(#REF!, "*4.*"), 2, 0), IF(COUNTIF(#REF!, "*5.*"), 2, 0), IF(COUNTIF(#REF!, "*6.*"), 2, 0))</f>
        <v/>
      </c>
      <c r="BY823" s="277">
        <f t="array" ref="BY823">SUM(VALUE(AT823),VALUE(AU823),VALUE(AV823),VALUE(AW823),VALUE(AX823),VALUE(AY823),VALUE(AZ823),VALUE(BB823),VALUE(BC823),VALUE(BD823),VALUE(BE823),VALUE(BF823),VALUE(BG823),VALUE(BH823),VALUE(BI823),VALUE(BJ823),VALUE(BK823),VALUE(BL823),VALUE(BM823),VALUE(BN823),VALUE(BO823),VALUE(BP823),VALUE(BQ823),VALUE(BR823),VALUE(BS823),VALUE(BT823),VALUE(BU823),VALUE(BV823),VALUE(BW823))</f>
        <v/>
      </c>
      <c r="BZ823" s="307" t="n"/>
      <c r="CA823" s="307" t="n"/>
      <c r="CB823" s="307" t="n"/>
      <c r="CC823" s="307" t="n"/>
      <c r="CD823" s="307" t="n"/>
      <c r="CE823" s="307" t="n"/>
      <c r="CF823" s="307" t="n"/>
      <c r="CG823" s="307" t="n"/>
      <c r="CH823" s="307" t="n"/>
      <c r="CI823" s="307" t="n"/>
      <c r="CJ823" s="307" t="n"/>
      <c r="CK823" s="307" t="n"/>
      <c r="CL823" s="307" t="n"/>
      <c r="CM823" s="307" t="n"/>
      <c r="CN823" s="307" t="n"/>
      <c r="CO823" s="307" t="n"/>
      <c r="CP823" s="307" t="n"/>
      <c r="CQ823" s="307" t="n"/>
      <c r="CR823" s="279" t="inlineStr"/>
      <c r="CS823" s="280">
        <f>AVERAGE(Value(BY823),value(CR823))</f>
        <v/>
      </c>
      <c r="CT823" s="421">
        <f>(IF(OR(MediaScorecard!BH824="x", MediaScorecard!BI824="x",MediaScorecard!BJ824="x",MediaScorecard!BK824="x",MediaScorecard!BL824="x"),1, 2))</f>
        <v/>
      </c>
      <c r="CU823" s="308" t="n"/>
      <c r="CV823" s="308" t="n"/>
      <c r="CW823" s="308" t="n"/>
      <c r="CX823" s="309" t="n"/>
      <c r="CY823" s="308" t="n"/>
      <c r="CZ823" s="308" t="n"/>
      <c r="DA823" s="308" t="n"/>
    </row>
    <row r="824" ht="21" customHeight="1" s="590">
      <c r="A824" s="421" t="n"/>
      <c r="B824" s="270" t="n"/>
      <c r="C824" s="266" t="n"/>
      <c r="D824" s="267" t="inlineStr"/>
      <c r="E824" s="267" t="inlineStr"/>
      <c r="F824" s="268" t="inlineStr"/>
      <c r="G824" s="421" t="n"/>
      <c r="H824" s="269" t="n"/>
      <c r="I824" s="421" t="n"/>
      <c r="J824" s="421" t="n"/>
      <c r="K824" s="421" t="n"/>
      <c r="L824" s="421" t="n"/>
      <c r="M824" s="421" t="n"/>
      <c r="N824" s="421" t="n"/>
      <c r="O824" s="421" t="n"/>
      <c r="P824" s="421" t="n"/>
      <c r="Q824" s="421" t="n"/>
      <c r="R824" s="270" t="n"/>
      <c r="S824" s="421" t="n"/>
      <c r="T824" s="421" t="n"/>
      <c r="U824" s="421" t="n"/>
      <c r="V824" s="421" t="n"/>
      <c r="W824" s="421" t="n"/>
      <c r="X824" s="421" t="n"/>
      <c r="Y824" s="421" t="n"/>
      <c r="Z824" s="421" t="n"/>
      <c r="AA824" s="421" t="n"/>
      <c r="AB824" s="421" t="n"/>
      <c r="AC824" s="421" t="n"/>
      <c r="AD824" s="421" t="n"/>
      <c r="AE824" s="421" t="n"/>
      <c r="AF824" s="421" t="n"/>
      <c r="AG824" s="421" t="n"/>
      <c r="AH824" s="421" t="n"/>
      <c r="AI824" s="421" t="n"/>
      <c r="AJ824" s="297" t="n"/>
      <c r="AK824" s="297" t="n"/>
      <c r="AL824" s="284" t="n"/>
      <c r="AM824" s="297" t="n"/>
      <c r="AN824" s="285" t="n"/>
      <c r="AO824" s="297" t="n"/>
      <c r="AP824" s="297" t="n"/>
      <c r="AQ824" s="297" t="n"/>
      <c r="AR824" s="297" t="n"/>
      <c r="AS824" s="297" t="n"/>
      <c r="AT824" s="285" t="inlineStr">
        <is>
          <t>0</t>
        </is>
      </c>
      <c r="AU824" s="297" t="inlineStr">
        <is>
          <t>0</t>
        </is>
      </c>
      <c r="AV824" s="297" t="inlineStr">
        <is>
          <t>0</t>
        </is>
      </c>
      <c r="AW824" s="297" t="inlineStr">
        <is>
          <t>0</t>
        </is>
      </c>
      <c r="AX824" s="297" t="inlineStr">
        <is>
          <t>0</t>
        </is>
      </c>
      <c r="AY824" s="286" t="inlineStr">
        <is>
          <t>0</t>
        </is>
      </c>
      <c r="AZ824" s="286" t="inlineStr">
        <is>
          <t>0</t>
        </is>
      </c>
      <c r="BA824" s="287" t="inlineStr">
        <is>
          <t>0</t>
        </is>
      </c>
      <c r="BB824" s="286" t="inlineStr">
        <is>
          <t>0</t>
        </is>
      </c>
      <c r="BC824" s="286" t="inlineStr">
        <is>
          <t>0</t>
        </is>
      </c>
      <c r="BD824" s="286" t="inlineStr">
        <is>
          <t>0</t>
        </is>
      </c>
      <c r="BE824" s="286" t="inlineStr">
        <is>
          <t>0</t>
        </is>
      </c>
      <c r="BF824" s="286" t="inlineStr">
        <is>
          <t>0</t>
        </is>
      </c>
      <c r="BG824" s="286" t="inlineStr">
        <is>
          <t>0</t>
        </is>
      </c>
      <c r="BH824" s="297" t="inlineStr">
        <is>
          <t>0</t>
        </is>
      </c>
      <c r="BI824" s="297" t="inlineStr">
        <is>
          <t>0</t>
        </is>
      </c>
      <c r="BJ824" s="297" t="inlineStr">
        <is>
          <t>0</t>
        </is>
      </c>
      <c r="BK824" s="297" t="inlineStr">
        <is>
          <t>0</t>
        </is>
      </c>
      <c r="BL824" s="297" t="inlineStr">
        <is>
          <t>0</t>
        </is>
      </c>
      <c r="BM824" s="297" t="inlineStr">
        <is>
          <t>0</t>
        </is>
      </c>
      <c r="BN824" s="297" t="inlineStr">
        <is>
          <t>0</t>
        </is>
      </c>
      <c r="BO824" s="285" t="inlineStr">
        <is>
          <t>0</t>
        </is>
      </c>
      <c r="BP824" s="297" t="inlineStr">
        <is>
          <t>0</t>
        </is>
      </c>
      <c r="BQ824" s="297" t="inlineStr">
        <is>
          <t>0</t>
        </is>
      </c>
      <c r="BR824" s="297" t="inlineStr">
        <is>
          <t>0</t>
        </is>
      </c>
      <c r="BS824" s="297" t="inlineStr">
        <is>
          <t>0</t>
        </is>
      </c>
      <c r="BT824" s="297" t="inlineStr">
        <is>
          <t>0</t>
        </is>
      </c>
      <c r="BU824" s="297" t="inlineStr">
        <is>
          <t>0</t>
        </is>
      </c>
      <c r="BV824" s="297" t="inlineStr">
        <is>
          <t>0</t>
        </is>
      </c>
      <c r="BW824" s="288" t="inlineStr">
        <is>
          <t>0</t>
        </is>
      </c>
      <c r="BX824" s="276">
        <f>SUM(IF(COUNTIF(#REF!, "*1.*"), 2, 0), IF(COUNTIF(#REF!, "*2.*"), 2, 0), IF(COUNTIF(#REF!, "*3.*"), 2, 0), IF(COUNTIF(#REF!, "*4.*"), 2, 0), IF(COUNTIF(#REF!, "*5.*"), 2, 0), IF(COUNTIF(#REF!, "*6.*"), 2, 0))</f>
        <v/>
      </c>
      <c r="BY824" s="277">
        <f t="array" ref="BY824">SUM(VALUE(AT824),VALUE(AU824),VALUE(AV824),VALUE(AW824),VALUE(AX824),VALUE(AY824),VALUE(AZ824),VALUE(BB824),VALUE(BC824),VALUE(BD824),VALUE(BE824),VALUE(BF824),VALUE(BG824),VALUE(BH824),VALUE(BI824),VALUE(BJ824),VALUE(BK824),VALUE(BL824),VALUE(BM824),VALUE(BN824),VALUE(BO824),VALUE(BP824),VALUE(BQ824),VALUE(BR824),VALUE(BS824),VALUE(BT824),VALUE(BU824),VALUE(BV824),VALUE(BW824))</f>
        <v/>
      </c>
      <c r="BZ824" s="307" t="n"/>
      <c r="CA824" s="307" t="n"/>
      <c r="CB824" s="307" t="n"/>
      <c r="CC824" s="307" t="n"/>
      <c r="CD824" s="307" t="n"/>
      <c r="CE824" s="307" t="n"/>
      <c r="CF824" s="307" t="n"/>
      <c r="CG824" s="307" t="n"/>
      <c r="CH824" s="307" t="n"/>
      <c r="CI824" s="307" t="n"/>
      <c r="CJ824" s="307" t="n"/>
      <c r="CK824" s="307" t="n"/>
      <c r="CL824" s="307" t="n"/>
      <c r="CM824" s="307" t="n"/>
      <c r="CN824" s="307" t="n"/>
      <c r="CO824" s="307" t="n"/>
      <c r="CP824" s="307" t="n"/>
      <c r="CQ824" s="307" t="n"/>
      <c r="CR824" s="279" t="inlineStr"/>
      <c r="CS824" s="280">
        <f>AVERAGE(Value(BY824),value(CR824))</f>
        <v/>
      </c>
      <c r="CT824" s="421">
        <f>(IF(OR(MediaScorecard!BH825="x", MediaScorecard!BI825="x",MediaScorecard!BJ825="x",MediaScorecard!BK825="x",MediaScorecard!BL825="x"),1, 2))</f>
        <v/>
      </c>
      <c r="CU824" s="308" t="n"/>
      <c r="CV824" s="308" t="n"/>
      <c r="CW824" s="308" t="n"/>
      <c r="CX824" s="309" t="n"/>
      <c r="CY824" s="308" t="n"/>
      <c r="CZ824" s="308" t="n"/>
      <c r="DA824" s="308" t="n"/>
    </row>
    <row r="825" ht="21" customHeight="1" s="590">
      <c r="A825" s="421" t="n"/>
      <c r="B825" s="270" t="n"/>
      <c r="C825" s="266" t="n"/>
      <c r="D825" s="267" t="inlineStr"/>
      <c r="E825" s="267" t="inlineStr"/>
      <c r="F825" s="268" t="inlineStr"/>
      <c r="G825" s="421" t="n"/>
      <c r="H825" s="269" t="n"/>
      <c r="I825" s="421" t="n"/>
      <c r="J825" s="421" t="n"/>
      <c r="K825" s="421" t="n"/>
      <c r="L825" s="421" t="n"/>
      <c r="M825" s="421" t="n"/>
      <c r="N825" s="421" t="n"/>
      <c r="O825" s="421" t="n"/>
      <c r="P825" s="421" t="n"/>
      <c r="Q825" s="421" t="n"/>
      <c r="R825" s="270" t="n"/>
      <c r="S825" s="421" t="n"/>
      <c r="T825" s="421" t="n"/>
      <c r="U825" s="421" t="n"/>
      <c r="V825" s="421" t="n"/>
      <c r="W825" s="421" t="n"/>
      <c r="X825" s="421" t="n"/>
      <c r="Y825" s="421" t="n"/>
      <c r="Z825" s="421" t="n"/>
      <c r="AA825" s="421" t="n"/>
      <c r="AB825" s="421" t="n"/>
      <c r="AC825" s="421" t="n"/>
      <c r="AD825" s="421" t="n"/>
      <c r="AE825" s="421" t="n"/>
      <c r="AF825" s="421" t="n"/>
      <c r="AG825" s="421" t="n"/>
      <c r="AH825" s="421" t="n"/>
      <c r="AI825" s="421" t="n"/>
      <c r="AJ825" s="297" t="n"/>
      <c r="AK825" s="297" t="n"/>
      <c r="AL825" s="284" t="n"/>
      <c r="AM825" s="297" t="n"/>
      <c r="AN825" s="285" t="n"/>
      <c r="AO825" s="297" t="n"/>
      <c r="AP825" s="297" t="n"/>
      <c r="AQ825" s="297" t="n"/>
      <c r="AR825" s="297" t="n"/>
      <c r="AS825" s="297" t="n"/>
      <c r="AT825" s="285" t="inlineStr">
        <is>
          <t>0</t>
        </is>
      </c>
      <c r="AU825" s="297" t="inlineStr">
        <is>
          <t>0</t>
        </is>
      </c>
      <c r="AV825" s="297" t="inlineStr">
        <is>
          <t>0</t>
        </is>
      </c>
      <c r="AW825" s="297" t="inlineStr">
        <is>
          <t>0</t>
        </is>
      </c>
      <c r="AX825" s="297" t="inlineStr">
        <is>
          <t>0</t>
        </is>
      </c>
      <c r="AY825" s="286" t="inlineStr">
        <is>
          <t>0</t>
        </is>
      </c>
      <c r="AZ825" s="286" t="inlineStr">
        <is>
          <t>0</t>
        </is>
      </c>
      <c r="BA825" s="287" t="inlineStr">
        <is>
          <t>0</t>
        </is>
      </c>
      <c r="BB825" s="286" t="inlineStr">
        <is>
          <t>0</t>
        </is>
      </c>
      <c r="BC825" s="286" t="inlineStr">
        <is>
          <t>0</t>
        </is>
      </c>
      <c r="BD825" s="286" t="inlineStr">
        <is>
          <t>0</t>
        </is>
      </c>
      <c r="BE825" s="286" t="inlineStr">
        <is>
          <t>0</t>
        </is>
      </c>
      <c r="BF825" s="286" t="inlineStr">
        <is>
          <t>0</t>
        </is>
      </c>
      <c r="BG825" s="286" t="inlineStr">
        <is>
          <t>0</t>
        </is>
      </c>
      <c r="BH825" s="297" t="inlineStr">
        <is>
          <t>0</t>
        </is>
      </c>
      <c r="BI825" s="297" t="inlineStr">
        <is>
          <t>0</t>
        </is>
      </c>
      <c r="BJ825" s="297" t="inlineStr">
        <is>
          <t>0</t>
        </is>
      </c>
      <c r="BK825" s="297" t="inlineStr">
        <is>
          <t>0</t>
        </is>
      </c>
      <c r="BL825" s="297" t="inlineStr">
        <is>
          <t>0</t>
        </is>
      </c>
      <c r="BM825" s="297" t="inlineStr">
        <is>
          <t>0</t>
        </is>
      </c>
      <c r="BN825" s="297" t="inlineStr">
        <is>
          <t>0</t>
        </is>
      </c>
      <c r="BO825" s="285" t="inlineStr">
        <is>
          <t>0</t>
        </is>
      </c>
      <c r="BP825" s="297" t="inlineStr">
        <is>
          <t>0</t>
        </is>
      </c>
      <c r="BQ825" s="297" t="inlineStr">
        <is>
          <t>0</t>
        </is>
      </c>
      <c r="BR825" s="297" t="inlineStr">
        <is>
          <t>0</t>
        </is>
      </c>
      <c r="BS825" s="297" t="inlineStr">
        <is>
          <t>0</t>
        </is>
      </c>
      <c r="BT825" s="297" t="inlineStr">
        <is>
          <t>0</t>
        </is>
      </c>
      <c r="BU825" s="297" t="inlineStr">
        <is>
          <t>0</t>
        </is>
      </c>
      <c r="BV825" s="297" t="inlineStr">
        <is>
          <t>0</t>
        </is>
      </c>
      <c r="BW825" s="288" t="inlineStr">
        <is>
          <t>0</t>
        </is>
      </c>
      <c r="BX825" s="276">
        <f>SUM(IF(COUNTIF(#REF!, "*1.*"), 2, 0), IF(COUNTIF(#REF!, "*2.*"), 2, 0), IF(COUNTIF(#REF!, "*3.*"), 2, 0), IF(COUNTIF(#REF!, "*4.*"), 2, 0), IF(COUNTIF(#REF!, "*5.*"), 2, 0), IF(COUNTIF(#REF!, "*6.*"), 2, 0))</f>
        <v/>
      </c>
      <c r="BY825" s="277">
        <f t="array" ref="BY825">SUM(VALUE(AT825),VALUE(AU825),VALUE(AV825),VALUE(AW825),VALUE(AX825),VALUE(AY825),VALUE(AZ825),VALUE(BB825),VALUE(BC825),VALUE(BD825),VALUE(BE825),VALUE(BF825),VALUE(BG825),VALUE(BH825),VALUE(BI825),VALUE(BJ825),VALUE(BK825),VALUE(BL825),VALUE(BM825),VALUE(BN825),VALUE(BO825),VALUE(BP825),VALUE(BQ825),VALUE(BR825),VALUE(BS825),VALUE(BT825),VALUE(BU825),VALUE(BV825),VALUE(BW825))</f>
        <v/>
      </c>
      <c r="BZ825" s="307" t="n"/>
      <c r="CA825" s="307" t="n"/>
      <c r="CB825" s="307" t="n"/>
      <c r="CC825" s="307" t="n"/>
      <c r="CD825" s="307" t="n"/>
      <c r="CE825" s="307" t="n"/>
      <c r="CF825" s="307" t="n"/>
      <c r="CG825" s="307" t="n"/>
      <c r="CH825" s="307" t="n"/>
      <c r="CI825" s="307" t="n"/>
      <c r="CJ825" s="307" t="n"/>
      <c r="CK825" s="307" t="n"/>
      <c r="CL825" s="307" t="n"/>
      <c r="CM825" s="307" t="n"/>
      <c r="CN825" s="307" t="n"/>
      <c r="CO825" s="307" t="n"/>
      <c r="CP825" s="307" t="n"/>
      <c r="CQ825" s="307" t="n"/>
      <c r="CR825" s="279" t="inlineStr"/>
      <c r="CS825" s="280">
        <f>AVERAGE(Value(BY825),value(CR825))</f>
        <v/>
      </c>
      <c r="CT825" s="421">
        <f>(IF(OR(MediaScorecard!BH826="x", MediaScorecard!BI826="x",MediaScorecard!BJ826="x",MediaScorecard!BK826="x",MediaScorecard!BL826="x"),1, 2))</f>
        <v/>
      </c>
      <c r="CU825" s="308" t="n"/>
      <c r="CV825" s="308" t="n"/>
      <c r="CW825" s="308" t="n"/>
      <c r="CX825" s="309" t="n"/>
      <c r="CY825" s="308" t="n"/>
      <c r="CZ825" s="308" t="n"/>
      <c r="DA825" s="308" t="n"/>
    </row>
    <row r="826" ht="21" customHeight="1" s="590">
      <c r="A826" s="421" t="n"/>
      <c r="B826" s="270" t="n"/>
      <c r="C826" s="266" t="n"/>
      <c r="D826" s="267" t="inlineStr"/>
      <c r="E826" s="267" t="inlineStr"/>
      <c r="F826" s="268" t="inlineStr"/>
      <c r="G826" s="421" t="n"/>
      <c r="H826" s="269" t="n"/>
      <c r="I826" s="421" t="n"/>
      <c r="J826" s="421" t="n"/>
      <c r="K826" s="421" t="n"/>
      <c r="L826" s="421" t="n"/>
      <c r="M826" s="421" t="n"/>
      <c r="N826" s="421" t="n"/>
      <c r="O826" s="421" t="n"/>
      <c r="P826" s="421" t="n"/>
      <c r="Q826" s="421" t="n"/>
      <c r="R826" s="270" t="n"/>
      <c r="S826" s="421" t="n"/>
      <c r="T826" s="421" t="n"/>
      <c r="U826" s="421" t="n"/>
      <c r="V826" s="421" t="n"/>
      <c r="W826" s="421" t="n"/>
      <c r="X826" s="421" t="n"/>
      <c r="Y826" s="421" t="n"/>
      <c r="Z826" s="421" t="n"/>
      <c r="AA826" s="421" t="n"/>
      <c r="AB826" s="421" t="n"/>
      <c r="AC826" s="421" t="n"/>
      <c r="AD826" s="421" t="n"/>
      <c r="AE826" s="421" t="n"/>
      <c r="AF826" s="421" t="n"/>
      <c r="AG826" s="421" t="n"/>
      <c r="AH826" s="421" t="n"/>
      <c r="AI826" s="421" t="n"/>
      <c r="AJ826" s="297" t="n"/>
      <c r="AK826" s="297" t="n"/>
      <c r="AL826" s="284" t="n"/>
      <c r="AM826" s="297" t="n"/>
      <c r="AN826" s="285" t="n"/>
      <c r="AO826" s="297" t="n"/>
      <c r="AP826" s="297" t="n"/>
      <c r="AQ826" s="297" t="n"/>
      <c r="AR826" s="297" t="n"/>
      <c r="AS826" s="297" t="n"/>
      <c r="AT826" s="285" t="inlineStr">
        <is>
          <t>0</t>
        </is>
      </c>
      <c r="AU826" s="297" t="inlineStr">
        <is>
          <t>0</t>
        </is>
      </c>
      <c r="AV826" s="297" t="inlineStr">
        <is>
          <t>0</t>
        </is>
      </c>
      <c r="AW826" s="297" t="inlineStr">
        <is>
          <t>0</t>
        </is>
      </c>
      <c r="AX826" s="297" t="inlineStr">
        <is>
          <t>0</t>
        </is>
      </c>
      <c r="AY826" s="286" t="inlineStr">
        <is>
          <t>0</t>
        </is>
      </c>
      <c r="AZ826" s="286" t="inlineStr">
        <is>
          <t>0</t>
        </is>
      </c>
      <c r="BA826" s="287" t="inlineStr">
        <is>
          <t>0</t>
        </is>
      </c>
      <c r="BB826" s="286" t="inlineStr">
        <is>
          <t>0</t>
        </is>
      </c>
      <c r="BC826" s="286" t="inlineStr">
        <is>
          <t>0</t>
        </is>
      </c>
      <c r="BD826" s="286" t="inlineStr">
        <is>
          <t>0</t>
        </is>
      </c>
      <c r="BE826" s="286" t="inlineStr">
        <is>
          <t>0</t>
        </is>
      </c>
      <c r="BF826" s="286" t="inlineStr">
        <is>
          <t>0</t>
        </is>
      </c>
      <c r="BG826" s="286" t="inlineStr">
        <is>
          <t>0</t>
        </is>
      </c>
      <c r="BH826" s="297" t="inlineStr">
        <is>
          <t>0</t>
        </is>
      </c>
      <c r="BI826" s="297" t="inlineStr">
        <is>
          <t>0</t>
        </is>
      </c>
      <c r="BJ826" s="297" t="inlineStr">
        <is>
          <t>0</t>
        </is>
      </c>
      <c r="BK826" s="297" t="inlineStr">
        <is>
          <t>0</t>
        </is>
      </c>
      <c r="BL826" s="297" t="inlineStr">
        <is>
          <t>0</t>
        </is>
      </c>
      <c r="BM826" s="297" t="inlineStr">
        <is>
          <t>0</t>
        </is>
      </c>
      <c r="BN826" s="297" t="inlineStr">
        <is>
          <t>0</t>
        </is>
      </c>
      <c r="BO826" s="285" t="inlineStr">
        <is>
          <t>0</t>
        </is>
      </c>
      <c r="BP826" s="297" t="inlineStr">
        <is>
          <t>0</t>
        </is>
      </c>
      <c r="BQ826" s="297" t="inlineStr">
        <is>
          <t>0</t>
        </is>
      </c>
      <c r="BR826" s="297" t="inlineStr">
        <is>
          <t>0</t>
        </is>
      </c>
      <c r="BS826" s="297" t="inlineStr">
        <is>
          <t>0</t>
        </is>
      </c>
      <c r="BT826" s="297" t="inlineStr">
        <is>
          <t>0</t>
        </is>
      </c>
      <c r="BU826" s="297" t="inlineStr">
        <is>
          <t>0</t>
        </is>
      </c>
      <c r="BV826" s="297" t="inlineStr">
        <is>
          <t>0</t>
        </is>
      </c>
      <c r="BW826" s="288" t="inlineStr">
        <is>
          <t>0</t>
        </is>
      </c>
      <c r="BX826" s="276">
        <f>SUM(IF(COUNTIF(#REF!, "*1.*"), 2, 0), IF(COUNTIF(#REF!, "*2.*"), 2, 0), IF(COUNTIF(#REF!, "*3.*"), 2, 0), IF(COUNTIF(#REF!, "*4.*"), 2, 0), IF(COUNTIF(#REF!, "*5.*"), 2, 0), IF(COUNTIF(#REF!, "*6.*"), 2, 0))</f>
        <v/>
      </c>
      <c r="BY826" s="277">
        <f t="array" ref="BY826">SUM(VALUE(AT826),VALUE(AU826),VALUE(AV826),VALUE(AW826),VALUE(AX826),VALUE(AY826),VALUE(AZ826),VALUE(BB826),VALUE(BC826),VALUE(BD826),VALUE(BE826),VALUE(BF826),VALUE(BG826),VALUE(BH826),VALUE(BI826),VALUE(BJ826),VALUE(BK826),VALUE(BL826),VALUE(BM826),VALUE(BN826),VALUE(BO826),VALUE(BP826),VALUE(BQ826),VALUE(BR826),VALUE(BS826),VALUE(BT826),VALUE(BU826),VALUE(BV826),VALUE(BW826))</f>
        <v/>
      </c>
      <c r="BZ826" s="307" t="n"/>
      <c r="CA826" s="307" t="n"/>
      <c r="CB826" s="307" t="n"/>
      <c r="CC826" s="307" t="n"/>
      <c r="CD826" s="307" t="n"/>
      <c r="CE826" s="307" t="n"/>
      <c r="CF826" s="307" t="n"/>
      <c r="CG826" s="307" t="n"/>
      <c r="CH826" s="307" t="n"/>
      <c r="CI826" s="307" t="n"/>
      <c r="CJ826" s="307" t="n"/>
      <c r="CK826" s="307" t="n"/>
      <c r="CL826" s="307" t="n"/>
      <c r="CM826" s="307" t="n"/>
      <c r="CN826" s="307" t="n"/>
      <c r="CO826" s="307" t="n"/>
      <c r="CP826" s="307" t="n"/>
      <c r="CQ826" s="307" t="n"/>
      <c r="CR826" s="279" t="inlineStr"/>
      <c r="CS826" s="280">
        <f>AVERAGE(Value(BY826),value(CR826))</f>
        <v/>
      </c>
      <c r="CT826" s="421">
        <f>(IF(OR(MediaScorecard!BH827="x", MediaScorecard!BI827="x",MediaScorecard!BJ827="x",MediaScorecard!BK827="x",MediaScorecard!BL827="x"),1, 2))</f>
        <v/>
      </c>
      <c r="CU826" s="308" t="n"/>
      <c r="CV826" s="308" t="n"/>
      <c r="CW826" s="308" t="n"/>
      <c r="CX826" s="309" t="n"/>
      <c r="CY826" s="308" t="n"/>
      <c r="CZ826" s="308" t="n"/>
      <c r="DA826" s="308" t="n"/>
    </row>
    <row r="827" ht="21" customHeight="1" s="590">
      <c r="A827" s="421" t="n"/>
      <c r="B827" s="270" t="n"/>
      <c r="C827" s="266" t="n"/>
      <c r="D827" s="267" t="inlineStr"/>
      <c r="E827" s="267" t="inlineStr"/>
      <c r="F827" s="268" t="inlineStr"/>
      <c r="G827" s="421" t="n"/>
      <c r="H827" s="269" t="n"/>
      <c r="I827" s="421" t="n"/>
      <c r="J827" s="421" t="n"/>
      <c r="K827" s="421" t="n"/>
      <c r="L827" s="421" t="n"/>
      <c r="M827" s="421" t="n"/>
      <c r="N827" s="421" t="n"/>
      <c r="O827" s="421" t="n"/>
      <c r="P827" s="421" t="n"/>
      <c r="Q827" s="421" t="n"/>
      <c r="R827" s="270" t="n"/>
      <c r="S827" s="421" t="n"/>
      <c r="T827" s="421" t="n"/>
      <c r="U827" s="421" t="n"/>
      <c r="V827" s="421" t="n"/>
      <c r="W827" s="421" t="n"/>
      <c r="X827" s="421" t="n"/>
      <c r="Y827" s="421" t="n"/>
      <c r="Z827" s="421" t="n"/>
      <c r="AA827" s="421" t="n"/>
      <c r="AB827" s="421" t="n"/>
      <c r="AC827" s="421" t="n"/>
      <c r="AD827" s="421" t="n"/>
      <c r="AE827" s="421" t="n"/>
      <c r="AF827" s="421" t="n"/>
      <c r="AG827" s="421" t="n"/>
      <c r="AH827" s="421" t="n"/>
      <c r="AI827" s="421" t="n"/>
      <c r="AJ827" s="297" t="n"/>
      <c r="AK827" s="297" t="n"/>
      <c r="AL827" s="284" t="n"/>
      <c r="AM827" s="297" t="n"/>
      <c r="AN827" s="285" t="n"/>
      <c r="AO827" s="297" t="n"/>
      <c r="AP827" s="297" t="n"/>
      <c r="AQ827" s="297" t="n"/>
      <c r="AR827" s="297" t="n"/>
      <c r="AS827" s="297" t="n"/>
      <c r="AT827" s="285" t="inlineStr">
        <is>
          <t>0</t>
        </is>
      </c>
      <c r="AU827" s="297" t="inlineStr">
        <is>
          <t>0</t>
        </is>
      </c>
      <c r="AV827" s="297" t="inlineStr">
        <is>
          <t>0</t>
        </is>
      </c>
      <c r="AW827" s="297" t="inlineStr">
        <is>
          <t>0</t>
        </is>
      </c>
      <c r="AX827" s="297" t="inlineStr">
        <is>
          <t>0</t>
        </is>
      </c>
      <c r="AY827" s="286" t="inlineStr">
        <is>
          <t>0</t>
        </is>
      </c>
      <c r="AZ827" s="286" t="inlineStr">
        <is>
          <t>0</t>
        </is>
      </c>
      <c r="BA827" s="287" t="inlineStr">
        <is>
          <t>0</t>
        </is>
      </c>
      <c r="BB827" s="286" t="inlineStr">
        <is>
          <t>0</t>
        </is>
      </c>
      <c r="BC827" s="286" t="inlineStr">
        <is>
          <t>0</t>
        </is>
      </c>
      <c r="BD827" s="286" t="inlineStr">
        <is>
          <t>0</t>
        </is>
      </c>
      <c r="BE827" s="286" t="inlineStr">
        <is>
          <t>0</t>
        </is>
      </c>
      <c r="BF827" s="286" t="inlineStr">
        <is>
          <t>0</t>
        </is>
      </c>
      <c r="BG827" s="286" t="inlineStr">
        <is>
          <t>0</t>
        </is>
      </c>
      <c r="BH827" s="297" t="inlineStr">
        <is>
          <t>0</t>
        </is>
      </c>
      <c r="BI827" s="297" t="inlineStr">
        <is>
          <t>0</t>
        </is>
      </c>
      <c r="BJ827" s="297" t="inlineStr">
        <is>
          <t>0</t>
        </is>
      </c>
      <c r="BK827" s="297" t="inlineStr">
        <is>
          <t>0</t>
        </is>
      </c>
      <c r="BL827" s="297" t="inlineStr">
        <is>
          <t>0</t>
        </is>
      </c>
      <c r="BM827" s="297" t="inlineStr">
        <is>
          <t>0</t>
        </is>
      </c>
      <c r="BN827" s="297" t="inlineStr">
        <is>
          <t>0</t>
        </is>
      </c>
      <c r="BO827" s="285" t="inlineStr">
        <is>
          <t>0</t>
        </is>
      </c>
      <c r="BP827" s="297" t="inlineStr">
        <is>
          <t>0</t>
        </is>
      </c>
      <c r="BQ827" s="297" t="inlineStr">
        <is>
          <t>0</t>
        </is>
      </c>
      <c r="BR827" s="297" t="inlineStr">
        <is>
          <t>0</t>
        </is>
      </c>
      <c r="BS827" s="297" t="inlineStr">
        <is>
          <t>0</t>
        </is>
      </c>
      <c r="BT827" s="297" t="inlineStr">
        <is>
          <t>0</t>
        </is>
      </c>
      <c r="BU827" s="297" t="inlineStr">
        <is>
          <t>0</t>
        </is>
      </c>
      <c r="BV827" s="297" t="inlineStr">
        <is>
          <t>0</t>
        </is>
      </c>
      <c r="BW827" s="288" t="inlineStr">
        <is>
          <t>0</t>
        </is>
      </c>
      <c r="BX827" s="276">
        <f>SUM(IF(COUNTIF(#REF!, "*1.*"), 2, 0), IF(COUNTIF(#REF!, "*2.*"), 2, 0), IF(COUNTIF(#REF!, "*3.*"), 2, 0), IF(COUNTIF(#REF!, "*4.*"), 2, 0), IF(COUNTIF(#REF!, "*5.*"), 2, 0), IF(COUNTIF(#REF!, "*6.*"), 2, 0))</f>
        <v/>
      </c>
      <c r="BY827" s="277">
        <f t="array" ref="BY827">SUM(VALUE(AT827),VALUE(AU827),VALUE(AV827),VALUE(AW827),VALUE(AX827),VALUE(AY827),VALUE(AZ827),VALUE(BB827),VALUE(BC827),VALUE(BD827),VALUE(BE827),VALUE(BF827),VALUE(BG827),VALUE(BH827),VALUE(BI827),VALUE(BJ827),VALUE(BK827),VALUE(BL827),VALUE(BM827),VALUE(BN827),VALUE(BO827),VALUE(BP827),VALUE(BQ827),VALUE(BR827),VALUE(BS827),VALUE(BT827),VALUE(BU827),VALUE(BV827),VALUE(BW827))</f>
        <v/>
      </c>
      <c r="BZ827" s="307" t="n"/>
      <c r="CA827" s="307" t="n"/>
      <c r="CB827" s="307" t="n"/>
      <c r="CC827" s="307" t="n"/>
      <c r="CD827" s="307" t="n"/>
      <c r="CE827" s="307" t="n"/>
      <c r="CF827" s="307" t="n"/>
      <c r="CG827" s="307" t="n"/>
      <c r="CH827" s="307" t="n"/>
      <c r="CI827" s="307" t="n"/>
      <c r="CJ827" s="307" t="n"/>
      <c r="CK827" s="307" t="n"/>
      <c r="CL827" s="307" t="n"/>
      <c r="CM827" s="307" t="n"/>
      <c r="CN827" s="307" t="n"/>
      <c r="CO827" s="307" t="n"/>
      <c r="CP827" s="307" t="n"/>
      <c r="CQ827" s="307" t="n"/>
      <c r="CR827" s="279" t="inlineStr"/>
      <c r="CS827" s="280">
        <f>AVERAGE(Value(BY827),value(CR827))</f>
        <v/>
      </c>
      <c r="CT827" s="421">
        <f>(IF(OR(MediaScorecard!BH828="x", MediaScorecard!BI828="x",MediaScorecard!BJ828="x",MediaScorecard!BK828="x",MediaScorecard!BL828="x"),1, 2))</f>
        <v/>
      </c>
      <c r="CU827" s="308" t="n"/>
      <c r="CV827" s="308" t="n"/>
      <c r="CW827" s="308" t="n"/>
      <c r="CX827" s="309" t="n"/>
      <c r="CY827" s="308" t="n"/>
      <c r="CZ827" s="308" t="n"/>
      <c r="DA827" s="308" t="n"/>
    </row>
    <row r="828" ht="21" customHeight="1" s="590">
      <c r="A828" s="421" t="n"/>
      <c r="B828" s="270" t="n"/>
      <c r="C828" s="266" t="n"/>
      <c r="D828" s="267" t="inlineStr"/>
      <c r="E828" s="267" t="inlineStr"/>
      <c r="F828" s="268" t="inlineStr"/>
      <c r="G828" s="421" t="n"/>
      <c r="H828" s="269" t="n"/>
      <c r="I828" s="421" t="n"/>
      <c r="J828" s="421" t="n"/>
      <c r="K828" s="421" t="n"/>
      <c r="L828" s="421" t="n"/>
      <c r="M828" s="421" t="n"/>
      <c r="N828" s="421" t="n"/>
      <c r="O828" s="421" t="n"/>
      <c r="P828" s="421" t="n"/>
      <c r="Q828" s="421" t="n"/>
      <c r="R828" s="270" t="n"/>
      <c r="S828" s="421" t="n"/>
      <c r="T828" s="421" t="n"/>
      <c r="U828" s="421" t="n"/>
      <c r="V828" s="421" t="n"/>
      <c r="W828" s="421" t="n"/>
      <c r="X828" s="421" t="n"/>
      <c r="Y828" s="421" t="n"/>
      <c r="Z828" s="421" t="n"/>
      <c r="AA828" s="421" t="n"/>
      <c r="AB828" s="421" t="n"/>
      <c r="AC828" s="421" t="n"/>
      <c r="AD828" s="421" t="n"/>
      <c r="AE828" s="421" t="n"/>
      <c r="AF828" s="421" t="n"/>
      <c r="AG828" s="421" t="n"/>
      <c r="AH828" s="421" t="n"/>
      <c r="AI828" s="421" t="n"/>
      <c r="AJ828" s="297" t="n"/>
      <c r="AK828" s="297" t="n"/>
      <c r="AL828" s="284" t="n"/>
      <c r="AM828" s="297" t="n"/>
      <c r="AN828" s="285" t="n"/>
      <c r="AO828" s="297" t="n"/>
      <c r="AP828" s="297" t="n"/>
      <c r="AQ828" s="297" t="n"/>
      <c r="AR828" s="297" t="n"/>
      <c r="AS828" s="297" t="n"/>
      <c r="AT828" s="285" t="inlineStr">
        <is>
          <t>0</t>
        </is>
      </c>
      <c r="AU828" s="297" t="inlineStr">
        <is>
          <t>0</t>
        </is>
      </c>
      <c r="AV828" s="297" t="inlineStr">
        <is>
          <t>0</t>
        </is>
      </c>
      <c r="AW828" s="297" t="inlineStr">
        <is>
          <t>0</t>
        </is>
      </c>
      <c r="AX828" s="297" t="inlineStr">
        <is>
          <t>0</t>
        </is>
      </c>
      <c r="AY828" s="286" t="inlineStr">
        <is>
          <t>0</t>
        </is>
      </c>
      <c r="AZ828" s="286" t="inlineStr">
        <is>
          <t>0</t>
        </is>
      </c>
      <c r="BA828" s="287" t="inlineStr">
        <is>
          <t>0</t>
        </is>
      </c>
      <c r="BB828" s="286" t="inlineStr">
        <is>
          <t>0</t>
        </is>
      </c>
      <c r="BC828" s="286" t="inlineStr">
        <is>
          <t>0</t>
        </is>
      </c>
      <c r="BD828" s="286" t="inlineStr">
        <is>
          <t>0</t>
        </is>
      </c>
      <c r="BE828" s="286" t="inlineStr">
        <is>
          <t>0</t>
        </is>
      </c>
      <c r="BF828" s="286" t="inlineStr">
        <is>
          <t>0</t>
        </is>
      </c>
      <c r="BG828" s="286" t="inlineStr">
        <is>
          <t>0</t>
        </is>
      </c>
      <c r="BH828" s="297" t="inlineStr">
        <is>
          <t>0</t>
        </is>
      </c>
      <c r="BI828" s="297" t="inlineStr">
        <is>
          <t>0</t>
        </is>
      </c>
      <c r="BJ828" s="297" t="inlineStr">
        <is>
          <t>0</t>
        </is>
      </c>
      <c r="BK828" s="297" t="inlineStr">
        <is>
          <t>0</t>
        </is>
      </c>
      <c r="BL828" s="297" t="inlineStr">
        <is>
          <t>0</t>
        </is>
      </c>
      <c r="BM828" s="297" t="inlineStr">
        <is>
          <t>0</t>
        </is>
      </c>
      <c r="BN828" s="297" t="inlineStr">
        <is>
          <t>0</t>
        </is>
      </c>
      <c r="BO828" s="285" t="inlineStr">
        <is>
          <t>0</t>
        </is>
      </c>
      <c r="BP828" s="297" t="inlineStr">
        <is>
          <t>0</t>
        </is>
      </c>
      <c r="BQ828" s="297" t="inlineStr">
        <is>
          <t>0</t>
        </is>
      </c>
      <c r="BR828" s="297" t="inlineStr">
        <is>
          <t>0</t>
        </is>
      </c>
      <c r="BS828" s="297" t="inlineStr">
        <is>
          <t>0</t>
        </is>
      </c>
      <c r="BT828" s="297" t="inlineStr">
        <is>
          <t>0</t>
        </is>
      </c>
      <c r="BU828" s="297" t="inlineStr">
        <is>
          <t>0</t>
        </is>
      </c>
      <c r="BV828" s="297" t="inlineStr">
        <is>
          <t>0</t>
        </is>
      </c>
      <c r="BW828" s="288" t="inlineStr">
        <is>
          <t>0</t>
        </is>
      </c>
      <c r="BX828" s="276">
        <f>SUM(IF(COUNTIF(#REF!, "*1.*"), 2, 0), IF(COUNTIF(#REF!, "*2.*"), 2, 0), IF(COUNTIF(#REF!, "*3.*"), 2, 0), IF(COUNTIF(#REF!, "*4.*"), 2, 0), IF(COUNTIF(#REF!, "*5.*"), 2, 0), IF(COUNTIF(#REF!, "*6.*"), 2, 0))</f>
        <v/>
      </c>
      <c r="BY828" s="277">
        <f t="array" ref="BY828">SUM(VALUE(AT828),VALUE(AU828),VALUE(AV828),VALUE(AW828),VALUE(AX828),VALUE(AY828),VALUE(AZ828),VALUE(BB828),VALUE(BC828),VALUE(BD828),VALUE(BE828),VALUE(BF828),VALUE(BG828),VALUE(BH828),VALUE(BI828),VALUE(BJ828),VALUE(BK828),VALUE(BL828),VALUE(BM828),VALUE(BN828),VALUE(BO828),VALUE(BP828),VALUE(BQ828),VALUE(BR828),VALUE(BS828),VALUE(BT828),VALUE(BU828),VALUE(BV828),VALUE(BW828))</f>
        <v/>
      </c>
      <c r="BZ828" s="307" t="n"/>
      <c r="CA828" s="307" t="n"/>
      <c r="CB828" s="307" t="n"/>
      <c r="CC828" s="307" t="n"/>
      <c r="CD828" s="307" t="n"/>
      <c r="CE828" s="307" t="n"/>
      <c r="CF828" s="307" t="n"/>
      <c r="CG828" s="307" t="n"/>
      <c r="CH828" s="307" t="n"/>
      <c r="CI828" s="307" t="n"/>
      <c r="CJ828" s="307" t="n"/>
      <c r="CK828" s="307" t="n"/>
      <c r="CL828" s="307" t="n"/>
      <c r="CM828" s="307" t="n"/>
      <c r="CN828" s="307" t="n"/>
      <c r="CO828" s="307" t="n"/>
      <c r="CP828" s="307" t="n"/>
      <c r="CQ828" s="307" t="n"/>
      <c r="CR828" s="279" t="inlineStr"/>
      <c r="CS828" s="280">
        <f>AVERAGE(Value(BY828),value(CR828))</f>
        <v/>
      </c>
      <c r="CT828" s="421">
        <f>(IF(OR(MediaScorecard!BH829="x", MediaScorecard!BI829="x",MediaScorecard!BJ829="x",MediaScorecard!BK829="x",MediaScorecard!BL829="x"),1, 2))</f>
        <v/>
      </c>
      <c r="CU828" s="308" t="n"/>
      <c r="CV828" s="308" t="n"/>
      <c r="CW828" s="308" t="n"/>
      <c r="CX828" s="309" t="n"/>
      <c r="CY828" s="308" t="n"/>
      <c r="CZ828" s="308" t="n"/>
      <c r="DA828" s="308" t="n"/>
    </row>
    <row r="829" ht="21" customHeight="1" s="590">
      <c r="A829" s="421" t="n"/>
      <c r="B829" s="270" t="n"/>
      <c r="C829" s="266" t="n"/>
      <c r="D829" s="267" t="inlineStr"/>
      <c r="E829" s="267" t="inlineStr"/>
      <c r="F829" s="268" t="inlineStr"/>
      <c r="G829" s="421" t="n"/>
      <c r="H829" s="269" t="n"/>
      <c r="I829" s="421" t="n"/>
      <c r="J829" s="421" t="n"/>
      <c r="K829" s="421" t="n"/>
      <c r="L829" s="421" t="n"/>
      <c r="M829" s="421" t="n"/>
      <c r="N829" s="421" t="n"/>
      <c r="O829" s="421" t="n"/>
      <c r="P829" s="421" t="n"/>
      <c r="Q829" s="421" t="n"/>
      <c r="R829" s="270" t="n"/>
      <c r="S829" s="421" t="n"/>
      <c r="T829" s="421" t="n"/>
      <c r="U829" s="421" t="n"/>
      <c r="V829" s="421" t="n"/>
      <c r="W829" s="421" t="n"/>
      <c r="X829" s="421" t="n"/>
      <c r="Y829" s="421" t="n"/>
      <c r="Z829" s="421" t="n"/>
      <c r="AA829" s="421" t="n"/>
      <c r="AB829" s="421" t="n"/>
      <c r="AC829" s="421" t="n"/>
      <c r="AD829" s="421" t="n"/>
      <c r="AE829" s="421" t="n"/>
      <c r="AF829" s="421" t="n"/>
      <c r="AG829" s="421" t="n"/>
      <c r="AH829" s="421" t="n"/>
      <c r="AI829" s="421" t="n"/>
      <c r="AJ829" s="297" t="n"/>
      <c r="AK829" s="297" t="n"/>
      <c r="AL829" s="284" t="n"/>
      <c r="AM829" s="297" t="n"/>
      <c r="AN829" s="285" t="n"/>
      <c r="AO829" s="297" t="n"/>
      <c r="AP829" s="297" t="n"/>
      <c r="AQ829" s="297" t="n"/>
      <c r="AR829" s="297" t="n"/>
      <c r="AS829" s="297" t="n"/>
      <c r="AT829" s="285" t="inlineStr">
        <is>
          <t>0</t>
        </is>
      </c>
      <c r="AU829" s="297" t="inlineStr">
        <is>
          <t>0</t>
        </is>
      </c>
      <c r="AV829" s="297" t="inlineStr">
        <is>
          <t>0</t>
        </is>
      </c>
      <c r="AW829" s="297" t="inlineStr">
        <is>
          <t>0</t>
        </is>
      </c>
      <c r="AX829" s="297" t="inlineStr">
        <is>
          <t>0</t>
        </is>
      </c>
      <c r="AY829" s="286" t="inlineStr">
        <is>
          <t>0</t>
        </is>
      </c>
      <c r="AZ829" s="286" t="inlineStr">
        <is>
          <t>0</t>
        </is>
      </c>
      <c r="BA829" s="287" t="inlineStr">
        <is>
          <t>0</t>
        </is>
      </c>
      <c r="BB829" s="286" t="inlineStr">
        <is>
          <t>0</t>
        </is>
      </c>
      <c r="BC829" s="286" t="inlineStr">
        <is>
          <t>0</t>
        </is>
      </c>
      <c r="BD829" s="286" t="inlineStr">
        <is>
          <t>0</t>
        </is>
      </c>
      <c r="BE829" s="286" t="inlineStr">
        <is>
          <t>0</t>
        </is>
      </c>
      <c r="BF829" s="286" t="inlineStr">
        <is>
          <t>0</t>
        </is>
      </c>
      <c r="BG829" s="286" t="inlineStr">
        <is>
          <t>0</t>
        </is>
      </c>
      <c r="BH829" s="297" t="inlineStr">
        <is>
          <t>0</t>
        </is>
      </c>
      <c r="BI829" s="297" t="inlineStr">
        <is>
          <t>0</t>
        </is>
      </c>
      <c r="BJ829" s="297" t="inlineStr">
        <is>
          <t>0</t>
        </is>
      </c>
      <c r="BK829" s="297" t="inlineStr">
        <is>
          <t>0</t>
        </is>
      </c>
      <c r="BL829" s="297" t="inlineStr">
        <is>
          <t>0</t>
        </is>
      </c>
      <c r="BM829" s="297" t="inlineStr">
        <is>
          <t>0</t>
        </is>
      </c>
      <c r="BN829" s="297" t="inlineStr">
        <is>
          <t>0</t>
        </is>
      </c>
      <c r="BO829" s="285" t="inlineStr">
        <is>
          <t>0</t>
        </is>
      </c>
      <c r="BP829" s="297" t="inlineStr">
        <is>
          <t>0</t>
        </is>
      </c>
      <c r="BQ829" s="297" t="inlineStr">
        <is>
          <t>0</t>
        </is>
      </c>
      <c r="BR829" s="297" t="inlineStr">
        <is>
          <t>0</t>
        </is>
      </c>
      <c r="BS829" s="297" t="inlineStr">
        <is>
          <t>0</t>
        </is>
      </c>
      <c r="BT829" s="297" t="inlineStr">
        <is>
          <t>0</t>
        </is>
      </c>
      <c r="BU829" s="297" t="inlineStr">
        <is>
          <t>0</t>
        </is>
      </c>
      <c r="BV829" s="297" t="inlineStr">
        <is>
          <t>0</t>
        </is>
      </c>
      <c r="BW829" s="288" t="inlineStr">
        <is>
          <t>0</t>
        </is>
      </c>
      <c r="BX829" s="276">
        <f>SUM(IF(COUNTIF(#REF!, "*1.*"), 2, 0), IF(COUNTIF(#REF!, "*2.*"), 2, 0), IF(COUNTIF(#REF!, "*3.*"), 2, 0), IF(COUNTIF(#REF!, "*4.*"), 2, 0), IF(COUNTIF(#REF!, "*5.*"), 2, 0), IF(COUNTIF(#REF!, "*6.*"), 2, 0))</f>
        <v/>
      </c>
      <c r="BY829" s="277">
        <f t="array" ref="BY829">SUM(VALUE(AT829),VALUE(AU829),VALUE(AV829),VALUE(AW829),VALUE(AX829),VALUE(AY829),VALUE(AZ829),VALUE(BB829),VALUE(BC829),VALUE(BD829),VALUE(BE829),VALUE(BF829),VALUE(BG829),VALUE(BH829),VALUE(BI829),VALUE(BJ829),VALUE(BK829),VALUE(BL829),VALUE(BM829),VALUE(BN829),VALUE(BO829),VALUE(BP829),VALUE(BQ829),VALUE(BR829),VALUE(BS829),VALUE(BT829),VALUE(BU829),VALUE(BV829),VALUE(BW829))</f>
        <v/>
      </c>
      <c r="BZ829" s="307" t="n"/>
      <c r="CA829" s="307" t="n"/>
      <c r="CB829" s="307" t="n"/>
      <c r="CC829" s="307" t="n"/>
      <c r="CD829" s="307" t="n"/>
      <c r="CE829" s="307" t="n"/>
      <c r="CF829" s="307" t="n"/>
      <c r="CG829" s="307" t="n"/>
      <c r="CH829" s="307" t="n"/>
      <c r="CI829" s="307" t="n"/>
      <c r="CJ829" s="307" t="n"/>
      <c r="CK829" s="307" t="n"/>
      <c r="CL829" s="307" t="n"/>
      <c r="CM829" s="307" t="n"/>
      <c r="CN829" s="307" t="n"/>
      <c r="CO829" s="307" t="n"/>
      <c r="CP829" s="307" t="n"/>
      <c r="CQ829" s="307" t="n"/>
      <c r="CR829" s="279" t="inlineStr"/>
      <c r="CS829" s="280">
        <f>AVERAGE(Value(BY829),value(CR829))</f>
        <v/>
      </c>
      <c r="CT829" s="421">
        <f>(IF(OR(MediaScorecard!BH830="x", MediaScorecard!BI830="x",MediaScorecard!BJ830="x",MediaScorecard!BK830="x",MediaScorecard!BL830="x"),1, 2))</f>
        <v/>
      </c>
      <c r="CU829" s="308" t="n"/>
      <c r="CV829" s="308" t="n"/>
      <c r="CW829" s="308" t="n"/>
      <c r="CX829" s="309" t="n"/>
      <c r="CY829" s="308" t="n"/>
      <c r="CZ829" s="308" t="n"/>
      <c r="DA829" s="308" t="n"/>
    </row>
    <row r="830" ht="21" customHeight="1" s="590">
      <c r="A830" s="421" t="n"/>
      <c r="B830" s="270" t="n"/>
      <c r="C830" s="266" t="n"/>
      <c r="D830" s="267" t="inlineStr"/>
      <c r="E830" s="267" t="inlineStr"/>
      <c r="F830" s="268" t="inlineStr"/>
      <c r="G830" s="421" t="n"/>
      <c r="H830" s="269" t="n"/>
      <c r="I830" s="421" t="n"/>
      <c r="J830" s="421" t="n"/>
      <c r="K830" s="421" t="n"/>
      <c r="L830" s="421" t="n"/>
      <c r="M830" s="421" t="n"/>
      <c r="N830" s="421" t="n"/>
      <c r="O830" s="421" t="n"/>
      <c r="P830" s="421" t="n"/>
      <c r="Q830" s="421" t="n"/>
      <c r="R830" s="270" t="n"/>
      <c r="S830" s="421" t="n"/>
      <c r="T830" s="421" t="n"/>
      <c r="U830" s="421" t="n"/>
      <c r="V830" s="421" t="n"/>
      <c r="W830" s="421" t="n"/>
      <c r="X830" s="421" t="n"/>
      <c r="Y830" s="421" t="n"/>
      <c r="Z830" s="421" t="n"/>
      <c r="AA830" s="421" t="n"/>
      <c r="AB830" s="421" t="n"/>
      <c r="AC830" s="421" t="n"/>
      <c r="AD830" s="421" t="n"/>
      <c r="AE830" s="421" t="n"/>
      <c r="AF830" s="421" t="n"/>
      <c r="AG830" s="421" t="n"/>
      <c r="AH830" s="421" t="n"/>
      <c r="AI830" s="421" t="n"/>
      <c r="AJ830" s="297" t="n"/>
      <c r="AK830" s="297" t="n"/>
      <c r="AL830" s="284" t="n"/>
      <c r="AM830" s="297" t="n"/>
      <c r="AN830" s="285" t="n"/>
      <c r="AO830" s="297" t="n"/>
      <c r="AP830" s="297" t="n"/>
      <c r="AQ830" s="297" t="n"/>
      <c r="AR830" s="297" t="n"/>
      <c r="AS830" s="297" t="n"/>
      <c r="AT830" s="285" t="inlineStr">
        <is>
          <t>0</t>
        </is>
      </c>
      <c r="AU830" s="297" t="inlineStr">
        <is>
          <t>0</t>
        </is>
      </c>
      <c r="AV830" s="297" t="inlineStr">
        <is>
          <t>0</t>
        </is>
      </c>
      <c r="AW830" s="297" t="inlineStr">
        <is>
          <t>0</t>
        </is>
      </c>
      <c r="AX830" s="297" t="inlineStr">
        <is>
          <t>0</t>
        </is>
      </c>
      <c r="AY830" s="286" t="inlineStr">
        <is>
          <t>0</t>
        </is>
      </c>
      <c r="AZ830" s="286" t="inlineStr">
        <is>
          <t>0</t>
        </is>
      </c>
      <c r="BA830" s="287" t="inlineStr">
        <is>
          <t>0</t>
        </is>
      </c>
      <c r="BB830" s="286" t="inlineStr">
        <is>
          <t>0</t>
        </is>
      </c>
      <c r="BC830" s="286" t="inlineStr">
        <is>
          <t>0</t>
        </is>
      </c>
      <c r="BD830" s="286" t="inlineStr">
        <is>
          <t>0</t>
        </is>
      </c>
      <c r="BE830" s="286" t="inlineStr">
        <is>
          <t>0</t>
        </is>
      </c>
      <c r="BF830" s="286" t="inlineStr">
        <is>
          <t>0</t>
        </is>
      </c>
      <c r="BG830" s="286" t="inlineStr">
        <is>
          <t>0</t>
        </is>
      </c>
      <c r="BH830" s="297" t="inlineStr">
        <is>
          <t>0</t>
        </is>
      </c>
      <c r="BI830" s="297" t="inlineStr">
        <is>
          <t>0</t>
        </is>
      </c>
      <c r="BJ830" s="297" t="inlineStr">
        <is>
          <t>0</t>
        </is>
      </c>
      <c r="BK830" s="297" t="inlineStr">
        <is>
          <t>0</t>
        </is>
      </c>
      <c r="BL830" s="297" t="inlineStr">
        <is>
          <t>0</t>
        </is>
      </c>
      <c r="BM830" s="297" t="inlineStr">
        <is>
          <t>0</t>
        </is>
      </c>
      <c r="BN830" s="297" t="inlineStr">
        <is>
          <t>0</t>
        </is>
      </c>
      <c r="BO830" s="285" t="inlineStr">
        <is>
          <t>0</t>
        </is>
      </c>
      <c r="BP830" s="297" t="inlineStr">
        <is>
          <t>0</t>
        </is>
      </c>
      <c r="BQ830" s="297" t="inlineStr">
        <is>
          <t>0</t>
        </is>
      </c>
      <c r="BR830" s="297" t="inlineStr">
        <is>
          <t>0</t>
        </is>
      </c>
      <c r="BS830" s="297" t="inlineStr">
        <is>
          <t>0</t>
        </is>
      </c>
      <c r="BT830" s="297" t="inlineStr">
        <is>
          <t>0</t>
        </is>
      </c>
      <c r="BU830" s="297" t="inlineStr">
        <is>
          <t>0</t>
        </is>
      </c>
      <c r="BV830" s="297" t="inlineStr">
        <is>
          <t>0</t>
        </is>
      </c>
      <c r="BW830" s="288" t="inlineStr">
        <is>
          <t>0</t>
        </is>
      </c>
      <c r="BX830" s="276">
        <f>SUM(IF(COUNTIF(#REF!, "*1.*"), 2, 0), IF(COUNTIF(#REF!, "*2.*"), 2, 0), IF(COUNTIF(#REF!, "*3.*"), 2, 0), IF(COUNTIF(#REF!, "*4.*"), 2, 0), IF(COUNTIF(#REF!, "*5.*"), 2, 0), IF(COUNTIF(#REF!, "*6.*"), 2, 0))</f>
        <v/>
      </c>
      <c r="BY830" s="277">
        <f t="array" ref="BY830">SUM(VALUE(AT830),VALUE(AU830),VALUE(AV830),VALUE(AW830),VALUE(AX830),VALUE(AY830),VALUE(AZ830),VALUE(BB830),VALUE(BC830),VALUE(BD830),VALUE(BE830),VALUE(BF830),VALUE(BG830),VALUE(BH830),VALUE(BI830),VALUE(BJ830),VALUE(BK830),VALUE(BL830),VALUE(BM830),VALUE(BN830),VALUE(BO830),VALUE(BP830),VALUE(BQ830),VALUE(BR830),VALUE(BS830),VALUE(BT830),VALUE(BU830),VALUE(BV830),VALUE(BW830))</f>
        <v/>
      </c>
      <c r="BZ830" s="307" t="n"/>
      <c r="CA830" s="307" t="n"/>
      <c r="CB830" s="307" t="n"/>
      <c r="CC830" s="307" t="n"/>
      <c r="CD830" s="307" t="n"/>
      <c r="CE830" s="307" t="n"/>
      <c r="CF830" s="307" t="n"/>
      <c r="CG830" s="307" t="n"/>
      <c r="CH830" s="307" t="n"/>
      <c r="CI830" s="307" t="n"/>
      <c r="CJ830" s="307" t="n"/>
      <c r="CK830" s="307" t="n"/>
      <c r="CL830" s="307" t="n"/>
      <c r="CM830" s="307" t="n"/>
      <c r="CN830" s="307" t="n"/>
      <c r="CO830" s="307" t="n"/>
      <c r="CP830" s="307" t="n"/>
      <c r="CQ830" s="307" t="n"/>
      <c r="CR830" s="279" t="inlineStr"/>
      <c r="CS830" s="280">
        <f>AVERAGE(Value(BY830),value(CR830))</f>
        <v/>
      </c>
      <c r="CT830" s="421">
        <f>(IF(OR(MediaScorecard!BH831="x", MediaScorecard!BI831="x",MediaScorecard!BJ831="x",MediaScorecard!BK831="x",MediaScorecard!BL831="x"),1, 2))</f>
        <v/>
      </c>
      <c r="CU830" s="308" t="n"/>
      <c r="CV830" s="308" t="n"/>
      <c r="CW830" s="308" t="n"/>
      <c r="CX830" s="309" t="n"/>
      <c r="CY830" s="308" t="n"/>
      <c r="CZ830" s="308" t="n"/>
      <c r="DA830" s="308" t="n"/>
    </row>
    <row r="831" ht="21" customHeight="1" s="590">
      <c r="A831" s="421" t="n"/>
      <c r="B831" s="270" t="n"/>
      <c r="C831" s="266" t="n"/>
      <c r="D831" s="267" t="inlineStr"/>
      <c r="E831" s="267" t="inlineStr"/>
      <c r="F831" s="268" t="inlineStr"/>
      <c r="G831" s="421" t="n"/>
      <c r="H831" s="269" t="n"/>
      <c r="I831" s="421" t="n"/>
      <c r="J831" s="421" t="n"/>
      <c r="K831" s="421" t="n"/>
      <c r="L831" s="421" t="n"/>
      <c r="M831" s="421" t="n"/>
      <c r="N831" s="421" t="n"/>
      <c r="O831" s="421" t="n"/>
      <c r="P831" s="421" t="n"/>
      <c r="Q831" s="421" t="n"/>
      <c r="R831" s="270" t="n"/>
      <c r="S831" s="421" t="n"/>
      <c r="T831" s="421" t="n"/>
      <c r="U831" s="421" t="n"/>
      <c r="V831" s="421" t="n"/>
      <c r="W831" s="421" t="n"/>
      <c r="X831" s="421" t="n"/>
      <c r="Y831" s="421" t="n"/>
      <c r="Z831" s="421" t="n"/>
      <c r="AA831" s="421" t="n"/>
      <c r="AB831" s="421" t="n"/>
      <c r="AC831" s="421" t="n"/>
      <c r="AD831" s="421" t="n"/>
      <c r="AE831" s="421" t="n"/>
      <c r="AF831" s="421" t="n"/>
      <c r="AG831" s="421" t="n"/>
      <c r="AH831" s="421" t="n"/>
      <c r="AI831" s="421" t="n"/>
      <c r="AJ831" s="297" t="n"/>
      <c r="AK831" s="297" t="n"/>
      <c r="AL831" s="284" t="n"/>
      <c r="AM831" s="297" t="n"/>
      <c r="AN831" s="285" t="n"/>
      <c r="AO831" s="297" t="n"/>
      <c r="AP831" s="297" t="n"/>
      <c r="AQ831" s="297" t="n"/>
      <c r="AR831" s="297" t="n"/>
      <c r="AS831" s="297" t="n"/>
      <c r="AT831" s="285" t="inlineStr">
        <is>
          <t>0</t>
        </is>
      </c>
      <c r="AU831" s="297" t="inlineStr">
        <is>
          <t>0</t>
        </is>
      </c>
      <c r="AV831" s="297" t="inlineStr">
        <is>
          <t>0</t>
        </is>
      </c>
      <c r="AW831" s="297" t="inlineStr">
        <is>
          <t>0</t>
        </is>
      </c>
      <c r="AX831" s="297" t="inlineStr">
        <is>
          <t>0</t>
        </is>
      </c>
      <c r="AY831" s="286" t="inlineStr">
        <is>
          <t>0</t>
        </is>
      </c>
      <c r="AZ831" s="286" t="inlineStr">
        <is>
          <t>0</t>
        </is>
      </c>
      <c r="BA831" s="287" t="inlineStr">
        <is>
          <t>0</t>
        </is>
      </c>
      <c r="BB831" s="286" t="inlineStr">
        <is>
          <t>0</t>
        </is>
      </c>
      <c r="BC831" s="286" t="inlineStr">
        <is>
          <t>0</t>
        </is>
      </c>
      <c r="BD831" s="286" t="inlineStr">
        <is>
          <t>0</t>
        </is>
      </c>
      <c r="BE831" s="286" t="inlineStr">
        <is>
          <t>0</t>
        </is>
      </c>
      <c r="BF831" s="286" t="inlineStr">
        <is>
          <t>0</t>
        </is>
      </c>
      <c r="BG831" s="286" t="inlineStr">
        <is>
          <t>0</t>
        </is>
      </c>
      <c r="BH831" s="297" t="inlineStr">
        <is>
          <t>0</t>
        </is>
      </c>
      <c r="BI831" s="297" t="inlineStr">
        <is>
          <t>0</t>
        </is>
      </c>
      <c r="BJ831" s="297" t="inlineStr">
        <is>
          <t>0</t>
        </is>
      </c>
      <c r="BK831" s="297" t="inlineStr">
        <is>
          <t>0</t>
        </is>
      </c>
      <c r="BL831" s="297" t="inlineStr">
        <is>
          <t>0</t>
        </is>
      </c>
      <c r="BM831" s="297" t="inlineStr">
        <is>
          <t>0</t>
        </is>
      </c>
      <c r="BN831" s="297" t="inlineStr">
        <is>
          <t>0</t>
        </is>
      </c>
      <c r="BO831" s="285" t="inlineStr">
        <is>
          <t>0</t>
        </is>
      </c>
      <c r="BP831" s="297" t="inlineStr">
        <is>
          <t>0</t>
        </is>
      </c>
      <c r="BQ831" s="297" t="inlineStr">
        <is>
          <t>0</t>
        </is>
      </c>
      <c r="BR831" s="297" t="inlineStr">
        <is>
          <t>0</t>
        </is>
      </c>
      <c r="BS831" s="297" t="inlineStr">
        <is>
          <t>0</t>
        </is>
      </c>
      <c r="BT831" s="297" t="inlineStr">
        <is>
          <t>0</t>
        </is>
      </c>
      <c r="BU831" s="297" t="inlineStr">
        <is>
          <t>0</t>
        </is>
      </c>
      <c r="BV831" s="297" t="inlineStr">
        <is>
          <t>0</t>
        </is>
      </c>
      <c r="BW831" s="288" t="inlineStr">
        <is>
          <t>0</t>
        </is>
      </c>
      <c r="BX831" s="276">
        <f>SUM(IF(COUNTIF(#REF!, "*1.*"), 2, 0), IF(COUNTIF(#REF!, "*2.*"), 2, 0), IF(COUNTIF(#REF!, "*3.*"), 2, 0), IF(COUNTIF(#REF!, "*4.*"), 2, 0), IF(COUNTIF(#REF!, "*5.*"), 2, 0), IF(COUNTIF(#REF!, "*6.*"), 2, 0))</f>
        <v/>
      </c>
      <c r="BY831" s="277">
        <f t="array" ref="BY831">SUM(VALUE(AT831),VALUE(AU831),VALUE(AV831),VALUE(AW831),VALUE(AX831),VALUE(AY831),VALUE(AZ831),VALUE(BB831),VALUE(BC831),VALUE(BD831),VALUE(BE831),VALUE(BF831),VALUE(BG831),VALUE(BH831),VALUE(BI831),VALUE(BJ831),VALUE(BK831),VALUE(BL831),VALUE(BM831),VALUE(BN831),VALUE(BO831),VALUE(BP831),VALUE(BQ831),VALUE(BR831),VALUE(BS831),VALUE(BT831),VALUE(BU831),VALUE(BV831),VALUE(BW831))</f>
        <v/>
      </c>
      <c r="BZ831" s="307" t="n"/>
      <c r="CA831" s="307" t="n"/>
      <c r="CB831" s="307" t="n"/>
      <c r="CC831" s="307" t="n"/>
      <c r="CD831" s="307" t="n"/>
      <c r="CE831" s="307" t="n"/>
      <c r="CF831" s="307" t="n"/>
      <c r="CG831" s="307" t="n"/>
      <c r="CH831" s="307" t="n"/>
      <c r="CI831" s="307" t="n"/>
      <c r="CJ831" s="307" t="n"/>
      <c r="CK831" s="307" t="n"/>
      <c r="CL831" s="307" t="n"/>
      <c r="CM831" s="307" t="n"/>
      <c r="CN831" s="307" t="n"/>
      <c r="CO831" s="307" t="n"/>
      <c r="CP831" s="307" t="n"/>
      <c r="CQ831" s="307" t="n"/>
      <c r="CR831" s="279" t="inlineStr"/>
      <c r="CS831" s="280">
        <f>AVERAGE(Value(BY831),value(CR831))</f>
        <v/>
      </c>
      <c r="CT831" s="421">
        <f>(IF(OR(MediaScorecard!BH832="x", MediaScorecard!BI832="x",MediaScorecard!BJ832="x",MediaScorecard!BK832="x",MediaScorecard!BL832="x"),1, 2))</f>
        <v/>
      </c>
      <c r="CU831" s="308" t="n"/>
      <c r="CV831" s="308" t="n"/>
      <c r="CW831" s="308" t="n"/>
      <c r="CX831" s="309" t="n"/>
      <c r="CY831" s="308" t="n"/>
      <c r="CZ831" s="308" t="n"/>
      <c r="DA831" s="308" t="n"/>
    </row>
    <row r="832" ht="21" customHeight="1" s="590">
      <c r="A832" s="421" t="n"/>
      <c r="B832" s="270" t="n"/>
      <c r="C832" s="266" t="n"/>
      <c r="D832" s="267" t="inlineStr"/>
      <c r="E832" s="267" t="inlineStr"/>
      <c r="F832" s="268" t="inlineStr"/>
      <c r="G832" s="421" t="n"/>
      <c r="H832" s="269" t="n"/>
      <c r="I832" s="421" t="n"/>
      <c r="J832" s="421" t="n"/>
      <c r="K832" s="421" t="n"/>
      <c r="L832" s="421" t="n"/>
      <c r="M832" s="421" t="n"/>
      <c r="N832" s="421" t="n"/>
      <c r="O832" s="421" t="n"/>
      <c r="P832" s="421" t="n"/>
      <c r="Q832" s="421" t="n"/>
      <c r="R832" s="270" t="n"/>
      <c r="S832" s="421" t="n"/>
      <c r="T832" s="421" t="n"/>
      <c r="U832" s="421" t="n"/>
      <c r="V832" s="421" t="n"/>
      <c r="W832" s="421" t="n"/>
      <c r="X832" s="421" t="n"/>
      <c r="Y832" s="421" t="n"/>
      <c r="Z832" s="421" t="n"/>
      <c r="AA832" s="421" t="n"/>
      <c r="AB832" s="421" t="n"/>
      <c r="AC832" s="421" t="n"/>
      <c r="AD832" s="421" t="n"/>
      <c r="AE832" s="421" t="n"/>
      <c r="AF832" s="421" t="n"/>
      <c r="AG832" s="421" t="n"/>
      <c r="AH832" s="421" t="n"/>
      <c r="AI832" s="421" t="n"/>
      <c r="AJ832" s="297" t="n"/>
      <c r="AK832" s="297" t="n"/>
      <c r="AL832" s="284" t="n"/>
      <c r="AM832" s="297" t="n"/>
      <c r="AN832" s="285" t="n"/>
      <c r="AO832" s="297" t="n"/>
      <c r="AP832" s="297" t="n"/>
      <c r="AQ832" s="297" t="n"/>
      <c r="AR832" s="297" t="n"/>
      <c r="AS832" s="297" t="n"/>
      <c r="AT832" s="285" t="inlineStr">
        <is>
          <t>0</t>
        </is>
      </c>
      <c r="AU832" s="297" t="inlineStr">
        <is>
          <t>0</t>
        </is>
      </c>
      <c r="AV832" s="297" t="inlineStr">
        <is>
          <t>0</t>
        </is>
      </c>
      <c r="AW832" s="297" t="inlineStr">
        <is>
          <t>0</t>
        </is>
      </c>
      <c r="AX832" s="297" t="inlineStr">
        <is>
          <t>0</t>
        </is>
      </c>
      <c r="AY832" s="286" t="inlineStr">
        <is>
          <t>0</t>
        </is>
      </c>
      <c r="AZ832" s="286" t="inlineStr">
        <is>
          <t>0</t>
        </is>
      </c>
      <c r="BA832" s="287" t="inlineStr">
        <is>
          <t>0</t>
        </is>
      </c>
      <c r="BB832" s="286" t="inlineStr">
        <is>
          <t>0</t>
        </is>
      </c>
      <c r="BC832" s="286" t="inlineStr">
        <is>
          <t>0</t>
        </is>
      </c>
      <c r="BD832" s="286" t="inlineStr">
        <is>
          <t>0</t>
        </is>
      </c>
      <c r="BE832" s="286" t="inlineStr">
        <is>
          <t>0</t>
        </is>
      </c>
      <c r="BF832" s="286" t="inlineStr">
        <is>
          <t>0</t>
        </is>
      </c>
      <c r="BG832" s="286" t="inlineStr">
        <is>
          <t>0</t>
        </is>
      </c>
      <c r="BH832" s="297" t="inlineStr">
        <is>
          <t>0</t>
        </is>
      </c>
      <c r="BI832" s="297" t="inlineStr">
        <is>
          <t>0</t>
        </is>
      </c>
      <c r="BJ832" s="297" t="inlineStr">
        <is>
          <t>0</t>
        </is>
      </c>
      <c r="BK832" s="297" t="inlineStr">
        <is>
          <t>0</t>
        </is>
      </c>
      <c r="BL832" s="297" t="inlineStr">
        <is>
          <t>0</t>
        </is>
      </c>
      <c r="BM832" s="297" t="inlineStr">
        <is>
          <t>0</t>
        </is>
      </c>
      <c r="BN832" s="297" t="inlineStr">
        <is>
          <t>0</t>
        </is>
      </c>
      <c r="BO832" s="285" t="inlineStr">
        <is>
          <t>0</t>
        </is>
      </c>
      <c r="BP832" s="297" t="inlineStr">
        <is>
          <t>0</t>
        </is>
      </c>
      <c r="BQ832" s="297" t="inlineStr">
        <is>
          <t>0</t>
        </is>
      </c>
      <c r="BR832" s="297" t="inlineStr">
        <is>
          <t>0</t>
        </is>
      </c>
      <c r="BS832" s="297" t="inlineStr">
        <is>
          <t>0</t>
        </is>
      </c>
      <c r="BT832" s="297" t="inlineStr">
        <is>
          <t>0</t>
        </is>
      </c>
      <c r="BU832" s="297" t="inlineStr">
        <is>
          <t>0</t>
        </is>
      </c>
      <c r="BV832" s="297" t="inlineStr">
        <is>
          <t>0</t>
        </is>
      </c>
      <c r="BW832" s="288" t="inlineStr">
        <is>
          <t>0</t>
        </is>
      </c>
      <c r="BX832" s="276">
        <f>SUM(IF(COUNTIF(#REF!, "*1.*"), 2, 0), IF(COUNTIF(#REF!, "*2.*"), 2, 0), IF(COUNTIF(#REF!, "*3.*"), 2, 0), IF(COUNTIF(#REF!, "*4.*"), 2, 0), IF(COUNTIF(#REF!, "*5.*"), 2, 0), IF(COUNTIF(#REF!, "*6.*"), 2, 0))</f>
        <v/>
      </c>
      <c r="BY832" s="277">
        <f t="array" ref="BY832">SUM(VALUE(AT832),VALUE(AU832),VALUE(AV832),VALUE(AW832),VALUE(AX832),VALUE(AY832),VALUE(AZ832),VALUE(BB832),VALUE(BC832),VALUE(BD832),VALUE(BE832),VALUE(BF832),VALUE(BG832),VALUE(BH832),VALUE(BI832),VALUE(BJ832),VALUE(BK832),VALUE(BL832),VALUE(BM832),VALUE(BN832),VALUE(BO832),VALUE(BP832),VALUE(BQ832),VALUE(BR832),VALUE(BS832),VALUE(BT832),VALUE(BU832),VALUE(BV832),VALUE(BW832))</f>
        <v/>
      </c>
      <c r="BZ832" s="307" t="n"/>
      <c r="CA832" s="307" t="n"/>
      <c r="CB832" s="307" t="n"/>
      <c r="CC832" s="307" t="n"/>
      <c r="CD832" s="307" t="n"/>
      <c r="CE832" s="307" t="n"/>
      <c r="CF832" s="307" t="n"/>
      <c r="CG832" s="307" t="n"/>
      <c r="CH832" s="307" t="n"/>
      <c r="CI832" s="307" t="n"/>
      <c r="CJ832" s="307" t="n"/>
      <c r="CK832" s="307" t="n"/>
      <c r="CL832" s="307" t="n"/>
      <c r="CM832" s="307" t="n"/>
      <c r="CN832" s="307" t="n"/>
      <c r="CO832" s="307" t="n"/>
      <c r="CP832" s="307" t="n"/>
      <c r="CQ832" s="307" t="n"/>
      <c r="CR832" s="279" t="inlineStr"/>
      <c r="CS832" s="280">
        <f>AVERAGE(Value(BY832),value(CR832))</f>
        <v/>
      </c>
      <c r="CT832" s="421">
        <f>(IF(OR(MediaScorecard!BH833="x", MediaScorecard!BI833="x",MediaScorecard!BJ833="x",MediaScorecard!BK833="x",MediaScorecard!BL833="x"),1, 2))</f>
        <v/>
      </c>
      <c r="CU832" s="308" t="n"/>
      <c r="CV832" s="308" t="n"/>
      <c r="CW832" s="308" t="n"/>
      <c r="CX832" s="309" t="n"/>
      <c r="CY832" s="308" t="n"/>
      <c r="CZ832" s="308" t="n"/>
      <c r="DA832" s="308" t="n"/>
    </row>
    <row r="833" ht="21" customHeight="1" s="590">
      <c r="A833" s="421" t="n"/>
      <c r="B833" s="270" t="n"/>
      <c r="C833" s="266" t="n"/>
      <c r="D833" s="267" t="inlineStr"/>
      <c r="E833" s="267" t="inlineStr"/>
      <c r="F833" s="268" t="inlineStr"/>
      <c r="G833" s="421" t="n"/>
      <c r="H833" s="269" t="n"/>
      <c r="I833" s="421" t="n"/>
      <c r="J833" s="421" t="n"/>
      <c r="K833" s="421" t="n"/>
      <c r="L833" s="421" t="n"/>
      <c r="M833" s="421" t="n"/>
      <c r="N833" s="421" t="n"/>
      <c r="O833" s="421" t="n"/>
      <c r="P833" s="421" t="n"/>
      <c r="Q833" s="421" t="n"/>
      <c r="R833" s="270" t="n"/>
      <c r="S833" s="421" t="n"/>
      <c r="T833" s="421" t="n"/>
      <c r="U833" s="421" t="n"/>
      <c r="V833" s="421" t="n"/>
      <c r="W833" s="421" t="n"/>
      <c r="X833" s="421" t="n"/>
      <c r="Y833" s="421" t="n"/>
      <c r="Z833" s="421" t="n"/>
      <c r="AA833" s="421" t="n"/>
      <c r="AB833" s="421" t="n"/>
      <c r="AC833" s="421" t="n"/>
      <c r="AD833" s="421" t="n"/>
      <c r="AE833" s="421" t="n"/>
      <c r="AF833" s="421" t="n"/>
      <c r="AG833" s="421" t="n"/>
      <c r="AH833" s="421" t="n"/>
      <c r="AI833" s="421" t="n"/>
      <c r="AJ833" s="297" t="n"/>
      <c r="AK833" s="297" t="n"/>
      <c r="AL833" s="284" t="n"/>
      <c r="AM833" s="297" t="n"/>
      <c r="AN833" s="285" t="n"/>
      <c r="AO833" s="297" t="n"/>
      <c r="AP833" s="297" t="n"/>
      <c r="AQ833" s="297" t="n"/>
      <c r="AR833" s="297" t="n"/>
      <c r="AS833" s="297" t="n"/>
      <c r="AT833" s="285" t="inlineStr">
        <is>
          <t>0</t>
        </is>
      </c>
      <c r="AU833" s="297" t="inlineStr">
        <is>
          <t>0</t>
        </is>
      </c>
      <c r="AV833" s="297" t="inlineStr">
        <is>
          <t>0</t>
        </is>
      </c>
      <c r="AW833" s="297" t="inlineStr">
        <is>
          <t>0</t>
        </is>
      </c>
      <c r="AX833" s="297" t="inlineStr">
        <is>
          <t>0</t>
        </is>
      </c>
      <c r="AY833" s="286" t="inlineStr">
        <is>
          <t>0</t>
        </is>
      </c>
      <c r="AZ833" s="286" t="inlineStr">
        <is>
          <t>0</t>
        </is>
      </c>
      <c r="BA833" s="287" t="inlineStr">
        <is>
          <t>0</t>
        </is>
      </c>
      <c r="BB833" s="286" t="inlineStr">
        <is>
          <t>0</t>
        </is>
      </c>
      <c r="BC833" s="286" t="inlineStr">
        <is>
          <t>0</t>
        </is>
      </c>
      <c r="BD833" s="286" t="inlineStr">
        <is>
          <t>0</t>
        </is>
      </c>
      <c r="BE833" s="286" t="inlineStr">
        <is>
          <t>0</t>
        </is>
      </c>
      <c r="BF833" s="286" t="inlineStr">
        <is>
          <t>0</t>
        </is>
      </c>
      <c r="BG833" s="286" t="inlineStr">
        <is>
          <t>0</t>
        </is>
      </c>
      <c r="BH833" s="297" t="inlineStr">
        <is>
          <t>0</t>
        </is>
      </c>
      <c r="BI833" s="297" t="inlineStr">
        <is>
          <t>0</t>
        </is>
      </c>
      <c r="BJ833" s="297" t="inlineStr">
        <is>
          <t>0</t>
        </is>
      </c>
      <c r="BK833" s="297" t="inlineStr">
        <is>
          <t>0</t>
        </is>
      </c>
      <c r="BL833" s="297" t="inlineStr">
        <is>
          <t>0</t>
        </is>
      </c>
      <c r="BM833" s="297" t="inlineStr">
        <is>
          <t>0</t>
        </is>
      </c>
      <c r="BN833" s="297" t="inlineStr">
        <is>
          <t>0</t>
        </is>
      </c>
      <c r="BO833" s="285" t="inlineStr">
        <is>
          <t>0</t>
        </is>
      </c>
      <c r="BP833" s="297" t="inlineStr">
        <is>
          <t>0</t>
        </is>
      </c>
      <c r="BQ833" s="297" t="inlineStr">
        <is>
          <t>0</t>
        </is>
      </c>
      <c r="BR833" s="297" t="inlineStr">
        <is>
          <t>0</t>
        </is>
      </c>
      <c r="BS833" s="297" t="inlineStr">
        <is>
          <t>0</t>
        </is>
      </c>
      <c r="BT833" s="297" t="inlineStr">
        <is>
          <t>0</t>
        </is>
      </c>
      <c r="BU833" s="297" t="inlineStr">
        <is>
          <t>0</t>
        </is>
      </c>
      <c r="BV833" s="297" t="inlineStr">
        <is>
          <t>0</t>
        </is>
      </c>
      <c r="BW833" s="288" t="inlineStr">
        <is>
          <t>0</t>
        </is>
      </c>
      <c r="BX833" s="276">
        <f>SUM(IF(COUNTIF(#REF!, "*1.*"), 2, 0), IF(COUNTIF(#REF!, "*2.*"), 2, 0), IF(COUNTIF(#REF!, "*3.*"), 2, 0), IF(COUNTIF(#REF!, "*4.*"), 2, 0), IF(COUNTIF(#REF!, "*5.*"), 2, 0), IF(COUNTIF(#REF!, "*6.*"), 2, 0))</f>
        <v/>
      </c>
      <c r="BY833" s="277">
        <f t="array" ref="BY833">SUM(VALUE(AT833),VALUE(AU833),VALUE(AV833),VALUE(AW833),VALUE(AX833),VALUE(AY833),VALUE(AZ833),VALUE(BB833),VALUE(BC833),VALUE(BD833),VALUE(BE833),VALUE(BF833),VALUE(BG833),VALUE(BH833),VALUE(BI833),VALUE(BJ833),VALUE(BK833),VALUE(BL833),VALUE(BM833),VALUE(BN833),VALUE(BO833),VALUE(BP833),VALUE(BQ833),VALUE(BR833),VALUE(BS833),VALUE(BT833),VALUE(BU833),VALUE(BV833),VALUE(BW833))</f>
        <v/>
      </c>
      <c r="BZ833" s="307" t="n"/>
      <c r="CA833" s="307" t="n"/>
      <c r="CB833" s="307" t="n"/>
      <c r="CC833" s="307" t="n"/>
      <c r="CD833" s="307" t="n"/>
      <c r="CE833" s="307" t="n"/>
      <c r="CF833" s="307" t="n"/>
      <c r="CG833" s="307" t="n"/>
      <c r="CH833" s="307" t="n"/>
      <c r="CI833" s="307" t="n"/>
      <c r="CJ833" s="307" t="n"/>
      <c r="CK833" s="307" t="n"/>
      <c r="CL833" s="307" t="n"/>
      <c r="CM833" s="307" t="n"/>
      <c r="CN833" s="307" t="n"/>
      <c r="CO833" s="307" t="n"/>
      <c r="CP833" s="307" t="n"/>
      <c r="CQ833" s="307" t="n"/>
      <c r="CR833" s="279" t="inlineStr"/>
      <c r="CS833" s="280">
        <f>AVERAGE(Value(BY833),value(CR833))</f>
        <v/>
      </c>
      <c r="CT833" s="421">
        <f>(IF(OR(MediaScorecard!BH834="x", MediaScorecard!BI834="x",MediaScorecard!BJ834="x",MediaScorecard!BK834="x",MediaScorecard!BL834="x"),1, 2))</f>
        <v/>
      </c>
      <c r="CU833" s="308" t="n"/>
      <c r="CV833" s="308" t="n"/>
      <c r="CW833" s="308" t="n"/>
      <c r="CX833" s="309" t="n"/>
      <c r="CY833" s="308" t="n"/>
      <c r="CZ833" s="308" t="n"/>
      <c r="DA833" s="308" t="n"/>
    </row>
    <row r="834" ht="21" customHeight="1" s="590">
      <c r="A834" s="421" t="n"/>
      <c r="B834" s="270" t="n"/>
      <c r="C834" s="266" t="n"/>
      <c r="D834" s="267" t="inlineStr"/>
      <c r="E834" s="267" t="inlineStr"/>
      <c r="F834" s="268" t="inlineStr"/>
      <c r="G834" s="421" t="n"/>
      <c r="H834" s="269" t="n"/>
      <c r="I834" s="421" t="n"/>
      <c r="J834" s="421" t="n"/>
      <c r="K834" s="421" t="n"/>
      <c r="L834" s="421" t="n"/>
      <c r="M834" s="421" t="n"/>
      <c r="N834" s="421" t="n"/>
      <c r="O834" s="421" t="n"/>
      <c r="P834" s="421" t="n"/>
      <c r="Q834" s="421" t="n"/>
      <c r="R834" s="270" t="n"/>
      <c r="S834" s="421" t="n"/>
      <c r="T834" s="421" t="n"/>
      <c r="U834" s="421" t="n"/>
      <c r="V834" s="421" t="n"/>
      <c r="W834" s="421" t="n"/>
      <c r="X834" s="421" t="n"/>
      <c r="Y834" s="421" t="n"/>
      <c r="Z834" s="421" t="n"/>
      <c r="AA834" s="421" t="n"/>
      <c r="AB834" s="421" t="n"/>
      <c r="AC834" s="421" t="n"/>
      <c r="AD834" s="421" t="n"/>
      <c r="AE834" s="421" t="n"/>
      <c r="AF834" s="421" t="n"/>
      <c r="AG834" s="421" t="n"/>
      <c r="AH834" s="421" t="n"/>
      <c r="AI834" s="421" t="n"/>
      <c r="AJ834" s="297" t="n"/>
      <c r="AK834" s="297" t="n"/>
      <c r="AL834" s="284" t="n"/>
      <c r="AM834" s="297" t="n"/>
      <c r="AN834" s="285" t="n"/>
      <c r="AO834" s="297" t="n"/>
      <c r="AP834" s="297" t="n"/>
      <c r="AQ834" s="297" t="n"/>
      <c r="AR834" s="297" t="n"/>
      <c r="AS834" s="297" t="n"/>
      <c r="AT834" s="285" t="inlineStr">
        <is>
          <t>0</t>
        </is>
      </c>
      <c r="AU834" s="297" t="inlineStr">
        <is>
          <t>0</t>
        </is>
      </c>
      <c r="AV834" s="297" t="inlineStr">
        <is>
          <t>0</t>
        </is>
      </c>
      <c r="AW834" s="297" t="inlineStr">
        <is>
          <t>0</t>
        </is>
      </c>
      <c r="AX834" s="297" t="inlineStr">
        <is>
          <t>0</t>
        </is>
      </c>
      <c r="AY834" s="286" t="inlineStr">
        <is>
          <t>0</t>
        </is>
      </c>
      <c r="AZ834" s="286" t="inlineStr">
        <is>
          <t>0</t>
        </is>
      </c>
      <c r="BA834" s="287" t="inlineStr">
        <is>
          <t>0</t>
        </is>
      </c>
      <c r="BB834" s="286" t="inlineStr">
        <is>
          <t>0</t>
        </is>
      </c>
      <c r="BC834" s="286" t="inlineStr">
        <is>
          <t>0</t>
        </is>
      </c>
      <c r="BD834" s="286" t="inlineStr">
        <is>
          <t>0</t>
        </is>
      </c>
      <c r="BE834" s="286" t="inlineStr">
        <is>
          <t>0</t>
        </is>
      </c>
      <c r="BF834" s="286" t="inlineStr">
        <is>
          <t>0</t>
        </is>
      </c>
      <c r="BG834" s="286" t="inlineStr">
        <is>
          <t>0</t>
        </is>
      </c>
      <c r="BH834" s="297" t="inlineStr">
        <is>
          <t>0</t>
        </is>
      </c>
      <c r="BI834" s="297" t="inlineStr">
        <is>
          <t>0</t>
        </is>
      </c>
      <c r="BJ834" s="297" t="inlineStr">
        <is>
          <t>0</t>
        </is>
      </c>
      <c r="BK834" s="297" t="inlineStr">
        <is>
          <t>0</t>
        </is>
      </c>
      <c r="BL834" s="297" t="inlineStr">
        <is>
          <t>0</t>
        </is>
      </c>
      <c r="BM834" s="297" t="inlineStr">
        <is>
          <t>0</t>
        </is>
      </c>
      <c r="BN834" s="297" t="inlineStr">
        <is>
          <t>0</t>
        </is>
      </c>
      <c r="BO834" s="285" t="inlineStr">
        <is>
          <t>0</t>
        </is>
      </c>
      <c r="BP834" s="297" t="inlineStr">
        <is>
          <t>0</t>
        </is>
      </c>
      <c r="BQ834" s="297" t="inlineStr">
        <is>
          <t>0</t>
        </is>
      </c>
      <c r="BR834" s="297" t="inlineStr">
        <is>
          <t>0</t>
        </is>
      </c>
      <c r="BS834" s="297" t="inlineStr">
        <is>
          <t>0</t>
        </is>
      </c>
      <c r="BT834" s="297" t="inlineStr">
        <is>
          <t>0</t>
        </is>
      </c>
      <c r="BU834" s="297" t="inlineStr">
        <is>
          <t>0</t>
        </is>
      </c>
      <c r="BV834" s="297" t="inlineStr">
        <is>
          <t>0</t>
        </is>
      </c>
      <c r="BW834" s="288" t="inlineStr">
        <is>
          <t>0</t>
        </is>
      </c>
      <c r="BX834" s="276">
        <f>SUM(IF(COUNTIF(#REF!, "*1.*"), 2, 0), IF(COUNTIF(#REF!, "*2.*"), 2, 0), IF(COUNTIF(#REF!, "*3.*"), 2, 0), IF(COUNTIF(#REF!, "*4.*"), 2, 0), IF(COUNTIF(#REF!, "*5.*"), 2, 0), IF(COUNTIF(#REF!, "*6.*"), 2, 0))</f>
        <v/>
      </c>
      <c r="BY834" s="277">
        <f t="array" ref="BY834">SUM(VALUE(AT834),VALUE(AU834),VALUE(AV834),VALUE(AW834),VALUE(AX834),VALUE(AY834),VALUE(AZ834),VALUE(BB834),VALUE(BC834),VALUE(BD834),VALUE(BE834),VALUE(BF834),VALUE(BG834),VALUE(BH834),VALUE(BI834),VALUE(BJ834),VALUE(BK834),VALUE(BL834),VALUE(BM834),VALUE(BN834),VALUE(BO834),VALUE(BP834),VALUE(BQ834),VALUE(BR834),VALUE(BS834),VALUE(BT834),VALUE(BU834),VALUE(BV834),VALUE(BW834))</f>
        <v/>
      </c>
      <c r="BZ834" s="307" t="n"/>
      <c r="CA834" s="307" t="n"/>
      <c r="CB834" s="307" t="n"/>
      <c r="CC834" s="307" t="n"/>
      <c r="CD834" s="307" t="n"/>
      <c r="CE834" s="307" t="n"/>
      <c r="CF834" s="307" t="n"/>
      <c r="CG834" s="307" t="n"/>
      <c r="CH834" s="307" t="n"/>
      <c r="CI834" s="307" t="n"/>
      <c r="CJ834" s="307" t="n"/>
      <c r="CK834" s="307" t="n"/>
      <c r="CL834" s="307" t="n"/>
      <c r="CM834" s="307" t="n"/>
      <c r="CN834" s="307" t="n"/>
      <c r="CO834" s="307" t="n"/>
      <c r="CP834" s="307" t="n"/>
      <c r="CQ834" s="307" t="n"/>
      <c r="CR834" s="279" t="inlineStr"/>
      <c r="CS834" s="280">
        <f>AVERAGE(Value(BY834),value(CR834))</f>
        <v/>
      </c>
      <c r="CT834" s="421">
        <f>(IF(OR(MediaScorecard!BH835="x", MediaScorecard!BI835="x",MediaScorecard!BJ835="x",MediaScorecard!BK835="x",MediaScorecard!BL835="x"),1, 2))</f>
        <v/>
      </c>
      <c r="CU834" s="308" t="n"/>
      <c r="CV834" s="308" t="n"/>
      <c r="CW834" s="308" t="n"/>
      <c r="CX834" s="309" t="n"/>
      <c r="CY834" s="308" t="n"/>
      <c r="CZ834" s="308" t="n"/>
      <c r="DA834" s="308" t="n"/>
    </row>
    <row r="835" ht="21" customHeight="1" s="590">
      <c r="A835" s="421" t="n"/>
      <c r="B835" s="270" t="n"/>
      <c r="C835" s="266" t="n"/>
      <c r="D835" s="267" t="inlineStr"/>
      <c r="E835" s="267" t="inlineStr"/>
      <c r="F835" s="268" t="inlineStr"/>
      <c r="G835" s="421" t="n"/>
      <c r="H835" s="269" t="n"/>
      <c r="I835" s="421" t="n"/>
      <c r="J835" s="421" t="n"/>
      <c r="K835" s="421" t="n"/>
      <c r="L835" s="421" t="n"/>
      <c r="M835" s="421" t="n"/>
      <c r="N835" s="421" t="n"/>
      <c r="O835" s="421" t="n"/>
      <c r="P835" s="421" t="n"/>
      <c r="Q835" s="421" t="n"/>
      <c r="R835" s="270" t="n"/>
      <c r="S835" s="421" t="n"/>
      <c r="T835" s="421" t="n"/>
      <c r="U835" s="421" t="n"/>
      <c r="V835" s="421" t="n"/>
      <c r="W835" s="421" t="n"/>
      <c r="X835" s="421" t="n"/>
      <c r="Y835" s="421" t="n"/>
      <c r="Z835" s="421" t="n"/>
      <c r="AA835" s="421" t="n"/>
      <c r="AB835" s="421" t="n"/>
      <c r="AC835" s="421" t="n"/>
      <c r="AD835" s="421" t="n"/>
      <c r="AE835" s="421" t="n"/>
      <c r="AF835" s="421" t="n"/>
      <c r="AG835" s="421" t="n"/>
      <c r="AH835" s="421" t="n"/>
      <c r="AI835" s="421" t="n"/>
      <c r="AJ835" s="297" t="n"/>
      <c r="AK835" s="297" t="n"/>
      <c r="AL835" s="284" t="n"/>
      <c r="AM835" s="297" t="n"/>
      <c r="AN835" s="285" t="n"/>
      <c r="AO835" s="297" t="n"/>
      <c r="AP835" s="297" t="n"/>
      <c r="AQ835" s="297" t="n"/>
      <c r="AR835" s="297" t="n"/>
      <c r="AS835" s="297" t="n"/>
      <c r="AT835" s="285" t="inlineStr">
        <is>
          <t>0</t>
        </is>
      </c>
      <c r="AU835" s="297" t="inlineStr">
        <is>
          <t>0</t>
        </is>
      </c>
      <c r="AV835" s="297" t="inlineStr">
        <is>
          <t>0</t>
        </is>
      </c>
      <c r="AW835" s="297" t="inlineStr">
        <is>
          <t>0</t>
        </is>
      </c>
      <c r="AX835" s="297" t="inlineStr">
        <is>
          <t>0</t>
        </is>
      </c>
      <c r="AY835" s="286" t="inlineStr">
        <is>
          <t>0</t>
        </is>
      </c>
      <c r="AZ835" s="286" t="inlineStr">
        <is>
          <t>0</t>
        </is>
      </c>
      <c r="BA835" s="287" t="inlineStr">
        <is>
          <t>0</t>
        </is>
      </c>
      <c r="BB835" s="286" t="inlineStr">
        <is>
          <t>0</t>
        </is>
      </c>
      <c r="BC835" s="286" t="inlineStr">
        <is>
          <t>0</t>
        </is>
      </c>
      <c r="BD835" s="286" t="inlineStr">
        <is>
          <t>0</t>
        </is>
      </c>
      <c r="BE835" s="286" t="inlineStr">
        <is>
          <t>0</t>
        </is>
      </c>
      <c r="BF835" s="286" t="inlineStr">
        <is>
          <t>0</t>
        </is>
      </c>
      <c r="BG835" s="286" t="inlineStr">
        <is>
          <t>0</t>
        </is>
      </c>
      <c r="BH835" s="297" t="inlineStr">
        <is>
          <t>0</t>
        </is>
      </c>
      <c r="BI835" s="297" t="inlineStr">
        <is>
          <t>0</t>
        </is>
      </c>
      <c r="BJ835" s="297" t="inlineStr">
        <is>
          <t>0</t>
        </is>
      </c>
      <c r="BK835" s="297" t="inlineStr">
        <is>
          <t>0</t>
        </is>
      </c>
      <c r="BL835" s="297" t="inlineStr">
        <is>
          <t>0</t>
        </is>
      </c>
      <c r="BM835" s="297" t="inlineStr">
        <is>
          <t>0</t>
        </is>
      </c>
      <c r="BN835" s="297" t="inlineStr">
        <is>
          <t>0</t>
        </is>
      </c>
      <c r="BO835" s="285" t="inlineStr">
        <is>
          <t>0</t>
        </is>
      </c>
      <c r="BP835" s="297" t="inlineStr">
        <is>
          <t>0</t>
        </is>
      </c>
      <c r="BQ835" s="297" t="inlineStr">
        <is>
          <t>0</t>
        </is>
      </c>
      <c r="BR835" s="297" t="inlineStr">
        <is>
          <t>0</t>
        </is>
      </c>
      <c r="BS835" s="297" t="inlineStr">
        <is>
          <t>0</t>
        </is>
      </c>
      <c r="BT835" s="297" t="inlineStr">
        <is>
          <t>0</t>
        </is>
      </c>
      <c r="BU835" s="297" t="inlineStr">
        <is>
          <t>0</t>
        </is>
      </c>
      <c r="BV835" s="297" t="inlineStr">
        <is>
          <t>0</t>
        </is>
      </c>
      <c r="BW835" s="288" t="inlineStr">
        <is>
          <t>0</t>
        </is>
      </c>
      <c r="BX835" s="276">
        <f>SUM(IF(COUNTIF(#REF!, "*1.*"), 2, 0), IF(COUNTIF(#REF!, "*2.*"), 2, 0), IF(COUNTIF(#REF!, "*3.*"), 2, 0), IF(COUNTIF(#REF!, "*4.*"), 2, 0), IF(COUNTIF(#REF!, "*5.*"), 2, 0), IF(COUNTIF(#REF!, "*6.*"), 2, 0))</f>
        <v/>
      </c>
      <c r="BY835" s="277">
        <f t="array" ref="BY835">SUM(VALUE(AT835),VALUE(AU835),VALUE(AV835),VALUE(AW835),VALUE(AX835),VALUE(AY835),VALUE(AZ835),VALUE(BB835),VALUE(BC835),VALUE(BD835),VALUE(BE835),VALUE(BF835),VALUE(BG835),VALUE(BH835),VALUE(BI835),VALUE(BJ835),VALUE(BK835),VALUE(BL835),VALUE(BM835),VALUE(BN835),VALUE(BO835),VALUE(BP835),VALUE(BQ835),VALUE(BR835),VALUE(BS835),VALUE(BT835),VALUE(BU835),VALUE(BV835),VALUE(BW835))</f>
        <v/>
      </c>
      <c r="BZ835" s="307" t="n"/>
      <c r="CA835" s="307" t="n"/>
      <c r="CB835" s="307" t="n"/>
      <c r="CC835" s="307" t="n"/>
      <c r="CD835" s="307" t="n"/>
      <c r="CE835" s="307" t="n"/>
      <c r="CF835" s="307" t="n"/>
      <c r="CG835" s="307" t="n"/>
      <c r="CH835" s="307" t="n"/>
      <c r="CI835" s="307" t="n"/>
      <c r="CJ835" s="307" t="n"/>
      <c r="CK835" s="307" t="n"/>
      <c r="CL835" s="307" t="n"/>
      <c r="CM835" s="307" t="n"/>
      <c r="CN835" s="307" t="n"/>
      <c r="CO835" s="307" t="n"/>
      <c r="CP835" s="307" t="n"/>
      <c r="CQ835" s="307" t="n"/>
      <c r="CR835" s="279" t="inlineStr"/>
      <c r="CS835" s="280">
        <f>AVERAGE(Value(BY835),value(CR835))</f>
        <v/>
      </c>
      <c r="CT835" s="421">
        <f>(IF(OR(MediaScorecard!BH836="x", MediaScorecard!BI836="x",MediaScorecard!BJ836="x",MediaScorecard!BK836="x",MediaScorecard!BL836="x"),1, 2))</f>
        <v/>
      </c>
      <c r="CU835" s="308" t="n"/>
      <c r="CV835" s="308" t="n"/>
      <c r="CW835" s="308" t="n"/>
      <c r="CX835" s="309" t="n"/>
      <c r="CY835" s="308" t="n"/>
      <c r="CZ835" s="308" t="n"/>
      <c r="DA835" s="308" t="n"/>
    </row>
    <row r="836" ht="21" customHeight="1" s="590">
      <c r="A836" s="421" t="n"/>
      <c r="B836" s="270" t="n"/>
      <c r="C836" s="266" t="n"/>
      <c r="D836" s="267" t="inlineStr"/>
      <c r="E836" s="267" t="inlineStr"/>
      <c r="F836" s="268" t="inlineStr"/>
      <c r="G836" s="421" t="n"/>
      <c r="H836" s="269" t="n"/>
      <c r="I836" s="421" t="n"/>
      <c r="J836" s="421" t="n"/>
      <c r="K836" s="421" t="n"/>
      <c r="L836" s="421" t="n"/>
      <c r="M836" s="421" t="n"/>
      <c r="N836" s="421" t="n"/>
      <c r="O836" s="421" t="n"/>
      <c r="P836" s="421" t="n"/>
      <c r="Q836" s="421" t="n"/>
      <c r="R836" s="270" t="n"/>
      <c r="S836" s="421" t="n"/>
      <c r="T836" s="421" t="n"/>
      <c r="U836" s="421" t="n"/>
      <c r="V836" s="421" t="n"/>
      <c r="W836" s="421" t="n"/>
      <c r="X836" s="421" t="n"/>
      <c r="Y836" s="421" t="n"/>
      <c r="Z836" s="421" t="n"/>
      <c r="AA836" s="421" t="n"/>
      <c r="AB836" s="421" t="n"/>
      <c r="AC836" s="421" t="n"/>
      <c r="AD836" s="421" t="n"/>
      <c r="AE836" s="421" t="n"/>
      <c r="AF836" s="421" t="n"/>
      <c r="AG836" s="421" t="n"/>
      <c r="AH836" s="421" t="n"/>
      <c r="AI836" s="421" t="n"/>
      <c r="AJ836" s="297" t="n"/>
      <c r="AK836" s="297" t="n"/>
      <c r="AL836" s="284" t="n"/>
      <c r="AM836" s="297" t="n"/>
      <c r="AN836" s="285" t="n"/>
      <c r="AO836" s="297" t="n"/>
      <c r="AP836" s="297" t="n"/>
      <c r="AQ836" s="297" t="n"/>
      <c r="AR836" s="297" t="n"/>
      <c r="AS836" s="297" t="n"/>
      <c r="AT836" s="285" t="inlineStr">
        <is>
          <t>0</t>
        </is>
      </c>
      <c r="AU836" s="297" t="inlineStr">
        <is>
          <t>0</t>
        </is>
      </c>
      <c r="AV836" s="297" t="inlineStr">
        <is>
          <t>0</t>
        </is>
      </c>
      <c r="AW836" s="297" t="inlineStr">
        <is>
          <t>0</t>
        </is>
      </c>
      <c r="AX836" s="297" t="inlineStr">
        <is>
          <t>0</t>
        </is>
      </c>
      <c r="AY836" s="286" t="inlineStr">
        <is>
          <t>0</t>
        </is>
      </c>
      <c r="AZ836" s="286" t="inlineStr">
        <is>
          <t>0</t>
        </is>
      </c>
      <c r="BA836" s="287" t="inlineStr">
        <is>
          <t>0</t>
        </is>
      </c>
      <c r="BB836" s="286" t="inlineStr">
        <is>
          <t>0</t>
        </is>
      </c>
      <c r="BC836" s="286" t="inlineStr">
        <is>
          <t>0</t>
        </is>
      </c>
      <c r="BD836" s="286" t="inlineStr">
        <is>
          <t>0</t>
        </is>
      </c>
      <c r="BE836" s="286" t="inlineStr">
        <is>
          <t>0</t>
        </is>
      </c>
      <c r="BF836" s="286" t="inlineStr">
        <is>
          <t>0</t>
        </is>
      </c>
      <c r="BG836" s="286" t="inlineStr">
        <is>
          <t>0</t>
        </is>
      </c>
      <c r="BH836" s="297" t="inlineStr">
        <is>
          <t>0</t>
        </is>
      </c>
      <c r="BI836" s="297" t="inlineStr">
        <is>
          <t>0</t>
        </is>
      </c>
      <c r="BJ836" s="297" t="inlineStr">
        <is>
          <t>0</t>
        </is>
      </c>
      <c r="BK836" s="297" t="inlineStr">
        <is>
          <t>0</t>
        </is>
      </c>
      <c r="BL836" s="297" t="inlineStr">
        <is>
          <t>0</t>
        </is>
      </c>
      <c r="BM836" s="297" t="inlineStr">
        <is>
          <t>0</t>
        </is>
      </c>
      <c r="BN836" s="297" t="inlineStr">
        <is>
          <t>0</t>
        </is>
      </c>
      <c r="BO836" s="285" t="inlineStr">
        <is>
          <t>0</t>
        </is>
      </c>
      <c r="BP836" s="297" t="inlineStr">
        <is>
          <t>0</t>
        </is>
      </c>
      <c r="BQ836" s="297" t="inlineStr">
        <is>
          <t>0</t>
        </is>
      </c>
      <c r="BR836" s="297" t="inlineStr">
        <is>
          <t>0</t>
        </is>
      </c>
      <c r="BS836" s="297" t="inlineStr">
        <is>
          <t>0</t>
        </is>
      </c>
      <c r="BT836" s="297" t="inlineStr">
        <is>
          <t>0</t>
        </is>
      </c>
      <c r="BU836" s="297" t="inlineStr">
        <is>
          <t>0</t>
        </is>
      </c>
      <c r="BV836" s="297" t="inlineStr">
        <is>
          <t>0</t>
        </is>
      </c>
      <c r="BW836" s="288" t="inlineStr">
        <is>
          <t>0</t>
        </is>
      </c>
      <c r="BX836" s="276">
        <f>SUM(IF(COUNTIF(#REF!, "*1.*"), 2, 0), IF(COUNTIF(#REF!, "*2.*"), 2, 0), IF(COUNTIF(#REF!, "*3.*"), 2, 0), IF(COUNTIF(#REF!, "*4.*"), 2, 0), IF(COUNTIF(#REF!, "*5.*"), 2, 0), IF(COUNTIF(#REF!, "*6.*"), 2, 0))</f>
        <v/>
      </c>
      <c r="BY836" s="277">
        <f t="array" ref="BY836">SUM(VALUE(AT836),VALUE(AU836),VALUE(AV836),VALUE(AW836),VALUE(AX836),VALUE(AY836),VALUE(AZ836),VALUE(BB836),VALUE(BC836),VALUE(BD836),VALUE(BE836),VALUE(BF836),VALUE(BG836),VALUE(BH836),VALUE(BI836),VALUE(BJ836),VALUE(BK836),VALUE(BL836),VALUE(BM836),VALUE(BN836),VALUE(BO836),VALUE(BP836),VALUE(BQ836),VALUE(BR836),VALUE(BS836),VALUE(BT836),VALUE(BU836),VALUE(BV836),VALUE(BW836))</f>
        <v/>
      </c>
      <c r="BZ836" s="307" t="n"/>
      <c r="CA836" s="307" t="n"/>
      <c r="CB836" s="307" t="n"/>
      <c r="CC836" s="307" t="n"/>
      <c r="CD836" s="307" t="n"/>
      <c r="CE836" s="307" t="n"/>
      <c r="CF836" s="307" t="n"/>
      <c r="CG836" s="307" t="n"/>
      <c r="CH836" s="307" t="n"/>
      <c r="CI836" s="307" t="n"/>
      <c r="CJ836" s="307" t="n"/>
      <c r="CK836" s="307" t="n"/>
      <c r="CL836" s="307" t="n"/>
      <c r="CM836" s="307" t="n"/>
      <c r="CN836" s="307" t="n"/>
      <c r="CO836" s="307" t="n"/>
      <c r="CP836" s="307" t="n"/>
      <c r="CQ836" s="307" t="n"/>
      <c r="CR836" s="279" t="inlineStr"/>
      <c r="CS836" s="280">
        <f>AVERAGE(Value(BY836),value(CR836))</f>
        <v/>
      </c>
      <c r="CT836" s="421">
        <f>(IF(OR(MediaScorecard!BH837="x", MediaScorecard!BI837="x",MediaScorecard!BJ837="x",MediaScorecard!BK837="x",MediaScorecard!BL837="x"),1, 2))</f>
        <v/>
      </c>
      <c r="CU836" s="308" t="n"/>
      <c r="CV836" s="308" t="n"/>
      <c r="CW836" s="308" t="n"/>
      <c r="CX836" s="309" t="n"/>
      <c r="CY836" s="308" t="n"/>
      <c r="CZ836" s="308" t="n"/>
      <c r="DA836" s="308" t="n"/>
    </row>
    <row r="837" ht="21" customHeight="1" s="590">
      <c r="A837" s="421" t="n"/>
      <c r="B837" s="270" t="n"/>
      <c r="C837" s="266" t="n"/>
      <c r="D837" s="267" t="inlineStr"/>
      <c r="E837" s="267" t="inlineStr"/>
      <c r="F837" s="268" t="inlineStr"/>
      <c r="G837" s="421" t="n"/>
      <c r="H837" s="269" t="n"/>
      <c r="I837" s="421" t="n"/>
      <c r="J837" s="421" t="n"/>
      <c r="K837" s="421" t="n"/>
      <c r="L837" s="421" t="n"/>
      <c r="M837" s="421" t="n"/>
      <c r="N837" s="421" t="n"/>
      <c r="O837" s="421" t="n"/>
      <c r="P837" s="421" t="n"/>
      <c r="Q837" s="421" t="n"/>
      <c r="R837" s="270" t="n"/>
      <c r="S837" s="421" t="n"/>
      <c r="T837" s="421" t="n"/>
      <c r="U837" s="421" t="n"/>
      <c r="V837" s="421" t="n"/>
      <c r="W837" s="421" t="n"/>
      <c r="X837" s="421" t="n"/>
      <c r="Y837" s="421" t="n"/>
      <c r="Z837" s="421" t="n"/>
      <c r="AA837" s="421" t="n"/>
      <c r="AB837" s="421" t="n"/>
      <c r="AC837" s="421" t="n"/>
      <c r="AD837" s="421" t="n"/>
      <c r="AE837" s="421" t="n"/>
      <c r="AF837" s="421" t="n"/>
      <c r="AG837" s="421" t="n"/>
      <c r="AH837" s="421" t="n"/>
      <c r="AI837" s="421" t="n"/>
      <c r="AJ837" s="297" t="n"/>
      <c r="AK837" s="297" t="n"/>
      <c r="AL837" s="284" t="n"/>
      <c r="AM837" s="297" t="n"/>
      <c r="AN837" s="285" t="n"/>
      <c r="AO837" s="297" t="n"/>
      <c r="AP837" s="297" t="n"/>
      <c r="AQ837" s="297" t="n"/>
      <c r="AR837" s="297" t="n"/>
      <c r="AS837" s="297" t="n"/>
      <c r="AT837" s="285" t="inlineStr">
        <is>
          <t>0</t>
        </is>
      </c>
      <c r="AU837" s="297" t="inlineStr">
        <is>
          <t>0</t>
        </is>
      </c>
      <c r="AV837" s="297" t="inlineStr">
        <is>
          <t>0</t>
        </is>
      </c>
      <c r="AW837" s="297" t="inlineStr">
        <is>
          <t>0</t>
        </is>
      </c>
      <c r="AX837" s="297" t="inlineStr">
        <is>
          <t>0</t>
        </is>
      </c>
      <c r="AY837" s="286" t="inlineStr">
        <is>
          <t>0</t>
        </is>
      </c>
      <c r="AZ837" s="286" t="inlineStr">
        <is>
          <t>0</t>
        </is>
      </c>
      <c r="BA837" s="287" t="inlineStr">
        <is>
          <t>0</t>
        </is>
      </c>
      <c r="BB837" s="286" t="inlineStr">
        <is>
          <t>0</t>
        </is>
      </c>
      <c r="BC837" s="286" t="inlineStr">
        <is>
          <t>0</t>
        </is>
      </c>
      <c r="BD837" s="286" t="inlineStr">
        <is>
          <t>0</t>
        </is>
      </c>
      <c r="BE837" s="286" t="inlineStr">
        <is>
          <t>0</t>
        </is>
      </c>
      <c r="BF837" s="286" t="inlineStr">
        <is>
          <t>0</t>
        </is>
      </c>
      <c r="BG837" s="286" t="inlineStr">
        <is>
          <t>0</t>
        </is>
      </c>
      <c r="BH837" s="297" t="inlineStr">
        <is>
          <t>0</t>
        </is>
      </c>
      <c r="BI837" s="297" t="inlineStr">
        <is>
          <t>0</t>
        </is>
      </c>
      <c r="BJ837" s="297" t="inlineStr">
        <is>
          <t>0</t>
        </is>
      </c>
      <c r="BK837" s="297" t="inlineStr">
        <is>
          <t>0</t>
        </is>
      </c>
      <c r="BL837" s="297" t="inlineStr">
        <is>
          <t>0</t>
        </is>
      </c>
      <c r="BM837" s="297" t="inlineStr">
        <is>
          <t>0</t>
        </is>
      </c>
      <c r="BN837" s="297" t="inlineStr">
        <is>
          <t>0</t>
        </is>
      </c>
      <c r="BO837" s="285" t="inlineStr">
        <is>
          <t>0</t>
        </is>
      </c>
      <c r="BP837" s="297" t="inlineStr">
        <is>
          <t>0</t>
        </is>
      </c>
      <c r="BQ837" s="297" t="inlineStr">
        <is>
          <t>0</t>
        </is>
      </c>
      <c r="BR837" s="297" t="inlineStr">
        <is>
          <t>0</t>
        </is>
      </c>
      <c r="BS837" s="297" t="inlineStr">
        <is>
          <t>0</t>
        </is>
      </c>
      <c r="BT837" s="297" t="inlineStr">
        <is>
          <t>0</t>
        </is>
      </c>
      <c r="BU837" s="297" t="inlineStr">
        <is>
          <t>0</t>
        </is>
      </c>
      <c r="BV837" s="297" t="inlineStr">
        <is>
          <t>0</t>
        </is>
      </c>
      <c r="BW837" s="288" t="inlineStr">
        <is>
          <t>0</t>
        </is>
      </c>
      <c r="BX837" s="276">
        <f>SUM(IF(COUNTIF(#REF!, "*1.*"), 2, 0), IF(COUNTIF(#REF!, "*2.*"), 2, 0), IF(COUNTIF(#REF!, "*3.*"), 2, 0), IF(COUNTIF(#REF!, "*4.*"), 2, 0), IF(COUNTIF(#REF!, "*5.*"), 2, 0), IF(COUNTIF(#REF!, "*6.*"), 2, 0))</f>
        <v/>
      </c>
      <c r="BY837" s="277">
        <f t="array" ref="BY837">SUM(VALUE(AT837),VALUE(AU837),VALUE(AV837),VALUE(AW837),VALUE(AX837),VALUE(AY837),VALUE(AZ837),VALUE(BB837),VALUE(BC837),VALUE(BD837),VALUE(BE837),VALUE(BF837),VALUE(BG837),VALUE(BH837),VALUE(BI837),VALUE(BJ837),VALUE(BK837),VALUE(BL837),VALUE(BM837),VALUE(BN837),VALUE(BO837),VALUE(BP837),VALUE(BQ837),VALUE(BR837),VALUE(BS837),VALUE(BT837),VALUE(BU837),VALUE(BV837),VALUE(BW837))</f>
        <v/>
      </c>
      <c r="BZ837" s="307" t="n"/>
      <c r="CA837" s="307" t="n"/>
      <c r="CB837" s="307" t="n"/>
      <c r="CC837" s="307" t="n"/>
      <c r="CD837" s="307" t="n"/>
      <c r="CE837" s="307" t="n"/>
      <c r="CF837" s="307" t="n"/>
      <c r="CG837" s="307" t="n"/>
      <c r="CH837" s="307" t="n"/>
      <c r="CI837" s="307" t="n"/>
      <c r="CJ837" s="307" t="n"/>
      <c r="CK837" s="307" t="n"/>
      <c r="CL837" s="307" t="n"/>
      <c r="CM837" s="307" t="n"/>
      <c r="CN837" s="307" t="n"/>
      <c r="CO837" s="307" t="n"/>
      <c r="CP837" s="307" t="n"/>
      <c r="CQ837" s="307" t="n"/>
      <c r="CR837" s="279" t="inlineStr"/>
      <c r="CS837" s="280">
        <f>AVERAGE(Value(BY837),value(CR837))</f>
        <v/>
      </c>
      <c r="CT837" s="421">
        <f>(IF(OR(MediaScorecard!BH838="x", MediaScorecard!BI838="x",MediaScorecard!BJ838="x",MediaScorecard!BK838="x",MediaScorecard!BL838="x"),1, 2))</f>
        <v/>
      </c>
      <c r="CU837" s="308" t="n"/>
      <c r="CV837" s="308" t="n"/>
      <c r="CW837" s="308" t="n"/>
      <c r="CX837" s="309" t="n"/>
      <c r="CY837" s="308" t="n"/>
      <c r="CZ837" s="308" t="n"/>
      <c r="DA837" s="308" t="n"/>
    </row>
    <row r="838" ht="21" customHeight="1" s="590">
      <c r="A838" s="421" t="n"/>
      <c r="B838" s="270" t="n"/>
      <c r="C838" s="266" t="n"/>
      <c r="D838" s="267" t="inlineStr"/>
      <c r="E838" s="267" t="inlineStr"/>
      <c r="F838" s="268" t="inlineStr"/>
      <c r="G838" s="421" t="n"/>
      <c r="H838" s="269" t="n"/>
      <c r="I838" s="421" t="n"/>
      <c r="J838" s="421" t="n"/>
      <c r="K838" s="421" t="n"/>
      <c r="L838" s="421" t="n"/>
      <c r="M838" s="421" t="n"/>
      <c r="N838" s="421" t="n"/>
      <c r="O838" s="421" t="n"/>
      <c r="P838" s="421" t="n"/>
      <c r="Q838" s="421" t="n"/>
      <c r="R838" s="270" t="n"/>
      <c r="S838" s="421" t="n"/>
      <c r="T838" s="421" t="n"/>
      <c r="U838" s="421" t="n"/>
      <c r="V838" s="421" t="n"/>
      <c r="W838" s="421" t="n"/>
      <c r="X838" s="421" t="n"/>
      <c r="Y838" s="421" t="n"/>
      <c r="Z838" s="421" t="n"/>
      <c r="AA838" s="421" t="n"/>
      <c r="AB838" s="421" t="n"/>
      <c r="AC838" s="421" t="n"/>
      <c r="AD838" s="421" t="n"/>
      <c r="AE838" s="421" t="n"/>
      <c r="AF838" s="421" t="n"/>
      <c r="AG838" s="421" t="n"/>
      <c r="AH838" s="421" t="n"/>
      <c r="AI838" s="421" t="n"/>
      <c r="AJ838" s="297" t="n"/>
      <c r="AK838" s="297" t="n"/>
      <c r="AL838" s="284" t="n"/>
      <c r="AM838" s="297" t="n"/>
      <c r="AN838" s="285" t="n"/>
      <c r="AO838" s="297" t="n"/>
      <c r="AP838" s="297" t="n"/>
      <c r="AQ838" s="297" t="n"/>
      <c r="AR838" s="297" t="n"/>
      <c r="AS838" s="297" t="n"/>
      <c r="AT838" s="285" t="inlineStr">
        <is>
          <t>0</t>
        </is>
      </c>
      <c r="AU838" s="297" t="inlineStr">
        <is>
          <t>0</t>
        </is>
      </c>
      <c r="AV838" s="297" t="inlineStr">
        <is>
          <t>0</t>
        </is>
      </c>
      <c r="AW838" s="297" t="inlineStr">
        <is>
          <t>0</t>
        </is>
      </c>
      <c r="AX838" s="297" t="inlineStr">
        <is>
          <t>0</t>
        </is>
      </c>
      <c r="AY838" s="286" t="inlineStr">
        <is>
          <t>0</t>
        </is>
      </c>
      <c r="AZ838" s="286" t="inlineStr">
        <is>
          <t>0</t>
        </is>
      </c>
      <c r="BA838" s="287" t="inlineStr">
        <is>
          <t>0</t>
        </is>
      </c>
      <c r="BB838" s="286" t="inlineStr">
        <is>
          <t>0</t>
        </is>
      </c>
      <c r="BC838" s="286" t="inlineStr">
        <is>
          <t>0</t>
        </is>
      </c>
      <c r="BD838" s="286" t="inlineStr">
        <is>
          <t>0</t>
        </is>
      </c>
      <c r="BE838" s="286" t="inlineStr">
        <is>
          <t>0</t>
        </is>
      </c>
      <c r="BF838" s="286" t="inlineStr">
        <is>
          <t>0</t>
        </is>
      </c>
      <c r="BG838" s="286" t="inlineStr">
        <is>
          <t>0</t>
        </is>
      </c>
      <c r="BH838" s="297" t="inlineStr">
        <is>
          <t>0</t>
        </is>
      </c>
      <c r="BI838" s="297" t="inlineStr">
        <is>
          <t>0</t>
        </is>
      </c>
      <c r="BJ838" s="297" t="inlineStr">
        <is>
          <t>0</t>
        </is>
      </c>
      <c r="BK838" s="297" t="inlineStr">
        <is>
          <t>0</t>
        </is>
      </c>
      <c r="BL838" s="297" t="inlineStr">
        <is>
          <t>0</t>
        </is>
      </c>
      <c r="BM838" s="297" t="inlineStr">
        <is>
          <t>0</t>
        </is>
      </c>
      <c r="BN838" s="297" t="inlineStr">
        <is>
          <t>0</t>
        </is>
      </c>
      <c r="BO838" s="285" t="inlineStr">
        <is>
          <t>0</t>
        </is>
      </c>
      <c r="BP838" s="297" t="inlineStr">
        <is>
          <t>0</t>
        </is>
      </c>
      <c r="BQ838" s="297" t="inlineStr">
        <is>
          <t>0</t>
        </is>
      </c>
      <c r="BR838" s="297" t="inlineStr">
        <is>
          <t>0</t>
        </is>
      </c>
      <c r="BS838" s="297" t="inlineStr">
        <is>
          <t>0</t>
        </is>
      </c>
      <c r="BT838" s="297" t="inlineStr">
        <is>
          <t>0</t>
        </is>
      </c>
      <c r="BU838" s="297" t="inlineStr">
        <is>
          <t>0</t>
        </is>
      </c>
      <c r="BV838" s="297" t="inlineStr">
        <is>
          <t>0</t>
        </is>
      </c>
      <c r="BW838" s="288" t="inlineStr">
        <is>
          <t>0</t>
        </is>
      </c>
      <c r="BX838" s="276">
        <f>SUM(IF(COUNTIF(#REF!, "*1.*"), 2, 0), IF(COUNTIF(#REF!, "*2.*"), 2, 0), IF(COUNTIF(#REF!, "*3.*"), 2, 0), IF(COUNTIF(#REF!, "*4.*"), 2, 0), IF(COUNTIF(#REF!, "*5.*"), 2, 0), IF(COUNTIF(#REF!, "*6.*"), 2, 0))</f>
        <v/>
      </c>
      <c r="BY838" s="277">
        <f t="array" ref="BY838">SUM(VALUE(AT838),VALUE(AU838),VALUE(AV838),VALUE(AW838),VALUE(AX838),VALUE(AY838),VALUE(AZ838),VALUE(BB838),VALUE(BC838),VALUE(BD838),VALUE(BE838),VALUE(BF838),VALUE(BG838),VALUE(BH838),VALUE(BI838),VALUE(BJ838),VALUE(BK838),VALUE(BL838),VALUE(BM838),VALUE(BN838),VALUE(BO838),VALUE(BP838),VALUE(BQ838),VALUE(BR838),VALUE(BS838),VALUE(BT838),VALUE(BU838),VALUE(BV838),VALUE(BW838))</f>
        <v/>
      </c>
      <c r="BZ838" s="307" t="n"/>
      <c r="CA838" s="307" t="n"/>
      <c r="CB838" s="307" t="n"/>
      <c r="CC838" s="307" t="n"/>
      <c r="CD838" s="307" t="n"/>
      <c r="CE838" s="307" t="n"/>
      <c r="CF838" s="307" t="n"/>
      <c r="CG838" s="307" t="n"/>
      <c r="CH838" s="307" t="n"/>
      <c r="CI838" s="307" t="n"/>
      <c r="CJ838" s="307" t="n"/>
      <c r="CK838" s="307" t="n"/>
      <c r="CL838" s="307" t="n"/>
      <c r="CM838" s="307" t="n"/>
      <c r="CN838" s="307" t="n"/>
      <c r="CO838" s="307" t="n"/>
      <c r="CP838" s="307" t="n"/>
      <c r="CQ838" s="307" t="n"/>
      <c r="CR838" s="279" t="inlineStr"/>
      <c r="CS838" s="280">
        <f>AVERAGE(Value(BY838),value(CR838))</f>
        <v/>
      </c>
      <c r="CT838" s="421">
        <f>(IF(OR(MediaScorecard!BH839="x", MediaScorecard!BI839="x",MediaScorecard!BJ839="x",MediaScorecard!BK839="x",MediaScorecard!BL839="x"),1, 2))</f>
        <v/>
      </c>
      <c r="CU838" s="308" t="n"/>
      <c r="CV838" s="308" t="n"/>
      <c r="CW838" s="308" t="n"/>
      <c r="CX838" s="309" t="n"/>
      <c r="CY838" s="308" t="n"/>
      <c r="CZ838" s="308" t="n"/>
      <c r="DA838" s="308" t="n"/>
    </row>
    <row r="839" ht="21" customHeight="1" s="590">
      <c r="A839" s="421" t="n"/>
      <c r="B839" s="270" t="n"/>
      <c r="C839" s="266" t="n"/>
      <c r="D839" s="267" t="inlineStr"/>
      <c r="E839" s="267" t="inlineStr"/>
      <c r="F839" s="268" t="inlineStr"/>
      <c r="G839" s="421" t="n"/>
      <c r="H839" s="269" t="n"/>
      <c r="I839" s="421" t="n"/>
      <c r="J839" s="421" t="n"/>
      <c r="K839" s="421" t="n"/>
      <c r="L839" s="421" t="n"/>
      <c r="M839" s="421" t="n"/>
      <c r="N839" s="421" t="n"/>
      <c r="O839" s="421" t="n"/>
      <c r="P839" s="421" t="n"/>
      <c r="Q839" s="421" t="n"/>
      <c r="R839" s="270" t="n"/>
      <c r="S839" s="421" t="n"/>
      <c r="T839" s="421" t="n"/>
      <c r="U839" s="421" t="n"/>
      <c r="V839" s="421" t="n"/>
      <c r="W839" s="421" t="n"/>
      <c r="X839" s="421" t="n"/>
      <c r="Y839" s="421" t="n"/>
      <c r="Z839" s="421" t="n"/>
      <c r="AA839" s="421" t="n"/>
      <c r="AB839" s="421" t="n"/>
      <c r="AC839" s="421" t="n"/>
      <c r="AD839" s="421" t="n"/>
      <c r="AE839" s="421" t="n"/>
      <c r="AF839" s="421" t="n"/>
      <c r="AG839" s="421" t="n"/>
      <c r="AH839" s="421" t="n"/>
      <c r="AI839" s="421" t="n"/>
      <c r="AJ839" s="297" t="n"/>
      <c r="AK839" s="297" t="n"/>
      <c r="AL839" s="284" t="n"/>
      <c r="AM839" s="297" t="n"/>
      <c r="AN839" s="285" t="n"/>
      <c r="AO839" s="297" t="n"/>
      <c r="AP839" s="297" t="n"/>
      <c r="AQ839" s="297" t="n"/>
      <c r="AR839" s="297" t="n"/>
      <c r="AS839" s="297" t="n"/>
      <c r="AT839" s="285" t="inlineStr">
        <is>
          <t>0</t>
        </is>
      </c>
      <c r="AU839" s="297" t="inlineStr">
        <is>
          <t>0</t>
        </is>
      </c>
      <c r="AV839" s="297" t="inlineStr">
        <is>
          <t>0</t>
        </is>
      </c>
      <c r="AW839" s="297" t="inlineStr">
        <is>
          <t>0</t>
        </is>
      </c>
      <c r="AX839" s="297" t="inlineStr">
        <is>
          <t>0</t>
        </is>
      </c>
      <c r="AY839" s="286" t="inlineStr">
        <is>
          <t>0</t>
        </is>
      </c>
      <c r="AZ839" s="286" t="inlineStr">
        <is>
          <t>0</t>
        </is>
      </c>
      <c r="BA839" s="287" t="inlineStr">
        <is>
          <t>0</t>
        </is>
      </c>
      <c r="BB839" s="286" t="inlineStr">
        <is>
          <t>0</t>
        </is>
      </c>
      <c r="BC839" s="286" t="inlineStr">
        <is>
          <t>0</t>
        </is>
      </c>
      <c r="BD839" s="286" t="inlineStr">
        <is>
          <t>0</t>
        </is>
      </c>
      <c r="BE839" s="286" t="inlineStr">
        <is>
          <t>0</t>
        </is>
      </c>
      <c r="BF839" s="286" t="inlineStr">
        <is>
          <t>0</t>
        </is>
      </c>
      <c r="BG839" s="286" t="inlineStr">
        <is>
          <t>0</t>
        </is>
      </c>
      <c r="BH839" s="297" t="inlineStr">
        <is>
          <t>0</t>
        </is>
      </c>
      <c r="BI839" s="297" t="inlineStr">
        <is>
          <t>0</t>
        </is>
      </c>
      <c r="BJ839" s="297" t="inlineStr">
        <is>
          <t>0</t>
        </is>
      </c>
      <c r="BK839" s="297" t="inlineStr">
        <is>
          <t>0</t>
        </is>
      </c>
      <c r="BL839" s="297" t="inlineStr">
        <is>
          <t>0</t>
        </is>
      </c>
      <c r="BM839" s="297" t="inlineStr">
        <is>
          <t>0</t>
        </is>
      </c>
      <c r="BN839" s="297" t="inlineStr">
        <is>
          <t>0</t>
        </is>
      </c>
      <c r="BO839" s="285" t="inlineStr">
        <is>
          <t>0</t>
        </is>
      </c>
      <c r="BP839" s="297" t="inlineStr">
        <is>
          <t>0</t>
        </is>
      </c>
      <c r="BQ839" s="297" t="inlineStr">
        <is>
          <t>0</t>
        </is>
      </c>
      <c r="BR839" s="297" t="inlineStr">
        <is>
          <t>0</t>
        </is>
      </c>
      <c r="BS839" s="297" t="inlineStr">
        <is>
          <t>0</t>
        </is>
      </c>
      <c r="BT839" s="297" t="inlineStr">
        <is>
          <t>0</t>
        </is>
      </c>
      <c r="BU839" s="297" t="inlineStr">
        <is>
          <t>0</t>
        </is>
      </c>
      <c r="BV839" s="297" t="inlineStr">
        <is>
          <t>0</t>
        </is>
      </c>
      <c r="BW839" s="288" t="inlineStr">
        <is>
          <t>0</t>
        </is>
      </c>
      <c r="BX839" s="276">
        <f>SUM(IF(COUNTIF(#REF!, "*1.*"), 2, 0), IF(COUNTIF(#REF!, "*2.*"), 2, 0), IF(COUNTIF(#REF!, "*3.*"), 2, 0), IF(COUNTIF(#REF!, "*4.*"), 2, 0), IF(COUNTIF(#REF!, "*5.*"), 2, 0), IF(COUNTIF(#REF!, "*6.*"), 2, 0))</f>
        <v/>
      </c>
      <c r="BY839" s="277">
        <f t="array" ref="BY839">SUM(VALUE(AT839),VALUE(AU839),VALUE(AV839),VALUE(AW839),VALUE(AX839),VALUE(AY839),VALUE(AZ839),VALUE(BB839),VALUE(BC839),VALUE(BD839),VALUE(BE839),VALUE(BF839),VALUE(BG839),VALUE(BH839),VALUE(BI839),VALUE(BJ839),VALUE(BK839),VALUE(BL839),VALUE(BM839),VALUE(BN839),VALUE(BO839),VALUE(BP839),VALUE(BQ839),VALUE(BR839),VALUE(BS839),VALUE(BT839),VALUE(BU839),VALUE(BV839),VALUE(BW839))</f>
        <v/>
      </c>
      <c r="BZ839" s="307" t="n"/>
      <c r="CA839" s="307" t="n"/>
      <c r="CB839" s="307" t="n"/>
      <c r="CC839" s="307" t="n"/>
      <c r="CD839" s="307" t="n"/>
      <c r="CE839" s="307" t="n"/>
      <c r="CF839" s="307" t="n"/>
      <c r="CG839" s="307" t="n"/>
      <c r="CH839" s="307" t="n"/>
      <c r="CI839" s="307" t="n"/>
      <c r="CJ839" s="307" t="n"/>
      <c r="CK839" s="307" t="n"/>
      <c r="CL839" s="307" t="n"/>
      <c r="CM839" s="307" t="n"/>
      <c r="CN839" s="307" t="n"/>
      <c r="CO839" s="307" t="n"/>
      <c r="CP839" s="307" t="n"/>
      <c r="CQ839" s="307" t="n"/>
      <c r="CR839" s="279" t="inlineStr"/>
      <c r="CS839" s="280">
        <f>AVERAGE(Value(BY839),value(CR839))</f>
        <v/>
      </c>
      <c r="CT839" s="421">
        <f>(IF(OR(MediaScorecard!BH840="x", MediaScorecard!BI840="x",MediaScorecard!BJ840="x",MediaScorecard!BK840="x",MediaScorecard!BL840="x"),1, 2))</f>
        <v/>
      </c>
      <c r="CU839" s="308" t="n"/>
      <c r="CV839" s="308" t="n"/>
      <c r="CW839" s="308" t="n"/>
      <c r="CX839" s="309" t="n"/>
      <c r="CY839" s="308" t="n"/>
      <c r="CZ839" s="308" t="n"/>
      <c r="DA839" s="308" t="n"/>
    </row>
    <row r="840" ht="21" customHeight="1" s="590">
      <c r="A840" s="421" t="n"/>
      <c r="B840" s="270" t="n"/>
      <c r="C840" s="266" t="n"/>
      <c r="D840" s="267" t="inlineStr"/>
      <c r="E840" s="267" t="inlineStr"/>
      <c r="F840" s="268" t="inlineStr"/>
      <c r="G840" s="421" t="n"/>
      <c r="H840" s="269" t="n"/>
      <c r="I840" s="421" t="n"/>
      <c r="J840" s="421" t="n"/>
      <c r="K840" s="421" t="n"/>
      <c r="L840" s="421" t="n"/>
      <c r="M840" s="421" t="n"/>
      <c r="N840" s="421" t="n"/>
      <c r="O840" s="421" t="n"/>
      <c r="P840" s="421" t="n"/>
      <c r="Q840" s="421" t="n"/>
      <c r="R840" s="270" t="n"/>
      <c r="S840" s="421" t="n"/>
      <c r="T840" s="421" t="n"/>
      <c r="U840" s="421" t="n"/>
      <c r="V840" s="421" t="n"/>
      <c r="W840" s="421" t="n"/>
      <c r="X840" s="421" t="n"/>
      <c r="Y840" s="421" t="n"/>
      <c r="Z840" s="421" t="n"/>
      <c r="AA840" s="421" t="n"/>
      <c r="AB840" s="421" t="n"/>
      <c r="AC840" s="421" t="n"/>
      <c r="AD840" s="421" t="n"/>
      <c r="AE840" s="421" t="n"/>
      <c r="AF840" s="421" t="n"/>
      <c r="AG840" s="421" t="n"/>
      <c r="AH840" s="421" t="n"/>
      <c r="AI840" s="421" t="n"/>
      <c r="AJ840" s="297" t="n"/>
      <c r="AK840" s="297" t="n"/>
      <c r="AL840" s="284" t="n"/>
      <c r="AM840" s="297" t="n"/>
      <c r="AN840" s="285" t="n"/>
      <c r="AO840" s="297" t="n"/>
      <c r="AP840" s="297" t="n"/>
      <c r="AQ840" s="297" t="n"/>
      <c r="AR840" s="297" t="n"/>
      <c r="AS840" s="297" t="n"/>
      <c r="AT840" s="285" t="inlineStr">
        <is>
          <t>0</t>
        </is>
      </c>
      <c r="AU840" s="297" t="inlineStr">
        <is>
          <t>0</t>
        </is>
      </c>
      <c r="AV840" s="297" t="inlineStr">
        <is>
          <t>0</t>
        </is>
      </c>
      <c r="AW840" s="297" t="inlineStr">
        <is>
          <t>0</t>
        </is>
      </c>
      <c r="AX840" s="297" t="inlineStr">
        <is>
          <t>0</t>
        </is>
      </c>
      <c r="AY840" s="286" t="inlineStr">
        <is>
          <t>0</t>
        </is>
      </c>
      <c r="AZ840" s="286" t="inlineStr">
        <is>
          <t>0</t>
        </is>
      </c>
      <c r="BA840" s="287" t="inlineStr">
        <is>
          <t>0</t>
        </is>
      </c>
      <c r="BB840" s="286" t="inlineStr">
        <is>
          <t>0</t>
        </is>
      </c>
      <c r="BC840" s="286" t="inlineStr">
        <is>
          <t>0</t>
        </is>
      </c>
      <c r="BD840" s="286" t="inlineStr">
        <is>
          <t>0</t>
        </is>
      </c>
      <c r="BE840" s="286" t="inlineStr">
        <is>
          <t>0</t>
        </is>
      </c>
      <c r="BF840" s="286" t="inlineStr">
        <is>
          <t>0</t>
        </is>
      </c>
      <c r="BG840" s="286" t="inlineStr">
        <is>
          <t>0</t>
        </is>
      </c>
      <c r="BH840" s="297" t="inlineStr">
        <is>
          <t>0</t>
        </is>
      </c>
      <c r="BI840" s="297" t="inlineStr">
        <is>
          <t>0</t>
        </is>
      </c>
      <c r="BJ840" s="297" t="inlineStr">
        <is>
          <t>0</t>
        </is>
      </c>
      <c r="BK840" s="297" t="inlineStr">
        <is>
          <t>0</t>
        </is>
      </c>
      <c r="BL840" s="297" t="inlineStr">
        <is>
          <t>0</t>
        </is>
      </c>
      <c r="BM840" s="297" t="inlineStr">
        <is>
          <t>0</t>
        </is>
      </c>
      <c r="BN840" s="297" t="inlineStr">
        <is>
          <t>0</t>
        </is>
      </c>
      <c r="BO840" s="285" t="inlineStr">
        <is>
          <t>0</t>
        </is>
      </c>
      <c r="BP840" s="297" t="inlineStr">
        <is>
          <t>0</t>
        </is>
      </c>
      <c r="BQ840" s="297" t="inlineStr">
        <is>
          <t>0</t>
        </is>
      </c>
      <c r="BR840" s="297" t="inlineStr">
        <is>
          <t>0</t>
        </is>
      </c>
      <c r="BS840" s="297" t="inlineStr">
        <is>
          <t>0</t>
        </is>
      </c>
      <c r="BT840" s="297" t="inlineStr">
        <is>
          <t>0</t>
        </is>
      </c>
      <c r="BU840" s="297" t="inlineStr">
        <is>
          <t>0</t>
        </is>
      </c>
      <c r="BV840" s="297" t="inlineStr">
        <is>
          <t>0</t>
        </is>
      </c>
      <c r="BW840" s="288" t="inlineStr">
        <is>
          <t>0</t>
        </is>
      </c>
      <c r="BX840" s="276">
        <f>SUM(IF(COUNTIF(#REF!, "*1.*"), 2, 0), IF(COUNTIF(#REF!, "*2.*"), 2, 0), IF(COUNTIF(#REF!, "*3.*"), 2, 0), IF(COUNTIF(#REF!, "*4.*"), 2, 0), IF(COUNTIF(#REF!, "*5.*"), 2, 0), IF(COUNTIF(#REF!, "*6.*"), 2, 0))</f>
        <v/>
      </c>
      <c r="BY840" s="277">
        <f t="array" ref="BY840">SUM(VALUE(AT840),VALUE(AU840),VALUE(AV840),VALUE(AW840),VALUE(AX840),VALUE(AY840),VALUE(AZ840),VALUE(BB840),VALUE(BC840),VALUE(BD840),VALUE(BE840),VALUE(BF840),VALUE(BG840),VALUE(BH840),VALUE(BI840),VALUE(BJ840),VALUE(BK840),VALUE(BL840),VALUE(BM840),VALUE(BN840),VALUE(BO840),VALUE(BP840),VALUE(BQ840),VALUE(BR840),VALUE(BS840),VALUE(BT840),VALUE(BU840),VALUE(BV840),VALUE(BW840))</f>
        <v/>
      </c>
      <c r="BZ840" s="307" t="n"/>
      <c r="CA840" s="307" t="n"/>
      <c r="CB840" s="307" t="n"/>
      <c r="CC840" s="307" t="n"/>
      <c r="CD840" s="307" t="n"/>
      <c r="CE840" s="307" t="n"/>
      <c r="CF840" s="307" t="n"/>
      <c r="CG840" s="307" t="n"/>
      <c r="CH840" s="307" t="n"/>
      <c r="CI840" s="307" t="n"/>
      <c r="CJ840" s="307" t="n"/>
      <c r="CK840" s="307" t="n"/>
      <c r="CL840" s="307" t="n"/>
      <c r="CM840" s="307" t="n"/>
      <c r="CN840" s="307" t="n"/>
      <c r="CO840" s="307" t="n"/>
      <c r="CP840" s="307" t="n"/>
      <c r="CQ840" s="307" t="n"/>
      <c r="CR840" s="279" t="inlineStr"/>
      <c r="CS840" s="280">
        <f>AVERAGE(Value(BY840),value(CR840))</f>
        <v/>
      </c>
      <c r="CT840" s="421">
        <f>(IF(OR(MediaScorecard!BH841="x", MediaScorecard!BI841="x",MediaScorecard!BJ841="x",MediaScorecard!BK841="x",MediaScorecard!BL841="x"),1, 2))</f>
        <v/>
      </c>
      <c r="CU840" s="308" t="n"/>
      <c r="CV840" s="308" t="n"/>
      <c r="CW840" s="308" t="n"/>
      <c r="CX840" s="309" t="n"/>
      <c r="CY840" s="308" t="n"/>
      <c r="CZ840" s="308" t="n"/>
      <c r="DA840" s="308" t="n"/>
    </row>
    <row r="841" ht="21" customHeight="1" s="590">
      <c r="A841" s="421" t="n"/>
      <c r="B841" s="270" t="n"/>
      <c r="C841" s="266" t="n"/>
      <c r="D841" s="267" t="inlineStr"/>
      <c r="E841" s="267" t="inlineStr"/>
      <c r="F841" s="268" t="inlineStr"/>
      <c r="G841" s="421" t="n"/>
      <c r="H841" s="269" t="n"/>
      <c r="I841" s="421" t="n"/>
      <c r="J841" s="421" t="n"/>
      <c r="K841" s="421" t="n"/>
      <c r="L841" s="421" t="n"/>
      <c r="M841" s="421" t="n"/>
      <c r="N841" s="421" t="n"/>
      <c r="O841" s="421" t="n"/>
      <c r="P841" s="421" t="n"/>
      <c r="Q841" s="421" t="n"/>
      <c r="R841" s="270" t="n"/>
      <c r="S841" s="421" t="n"/>
      <c r="T841" s="421" t="n"/>
      <c r="U841" s="421" t="n"/>
      <c r="V841" s="421" t="n"/>
      <c r="W841" s="421" t="n"/>
      <c r="X841" s="421" t="n"/>
      <c r="Y841" s="421" t="n"/>
      <c r="Z841" s="421" t="n"/>
      <c r="AA841" s="421" t="n"/>
      <c r="AB841" s="421" t="n"/>
      <c r="AC841" s="421" t="n"/>
      <c r="AD841" s="421" t="n"/>
      <c r="AE841" s="421" t="n"/>
      <c r="AF841" s="421" t="n"/>
      <c r="AG841" s="421" t="n"/>
      <c r="AH841" s="421" t="n"/>
      <c r="AI841" s="421" t="n"/>
      <c r="AJ841" s="297" t="n"/>
      <c r="AK841" s="297" t="n"/>
      <c r="AL841" s="284" t="n"/>
      <c r="AM841" s="297" t="n"/>
      <c r="AN841" s="285" t="n"/>
      <c r="AO841" s="297" t="n"/>
      <c r="AP841" s="297" t="n"/>
      <c r="AQ841" s="297" t="n"/>
      <c r="AR841" s="297" t="n"/>
      <c r="AS841" s="297" t="n"/>
      <c r="AT841" s="285" t="inlineStr">
        <is>
          <t>0</t>
        </is>
      </c>
      <c r="AU841" s="297" t="inlineStr">
        <is>
          <t>0</t>
        </is>
      </c>
      <c r="AV841" s="297" t="inlineStr">
        <is>
          <t>0</t>
        </is>
      </c>
      <c r="AW841" s="297" t="inlineStr">
        <is>
          <t>0</t>
        </is>
      </c>
      <c r="AX841" s="297" t="inlineStr">
        <is>
          <t>0</t>
        </is>
      </c>
      <c r="AY841" s="286" t="inlineStr">
        <is>
          <t>0</t>
        </is>
      </c>
      <c r="AZ841" s="286" t="inlineStr">
        <is>
          <t>0</t>
        </is>
      </c>
      <c r="BA841" s="287" t="inlineStr">
        <is>
          <t>0</t>
        </is>
      </c>
      <c r="BB841" s="286" t="inlineStr">
        <is>
          <t>0</t>
        </is>
      </c>
      <c r="BC841" s="286" t="inlineStr">
        <is>
          <t>0</t>
        </is>
      </c>
      <c r="BD841" s="286" t="inlineStr">
        <is>
          <t>0</t>
        </is>
      </c>
      <c r="BE841" s="286" t="inlineStr">
        <is>
          <t>0</t>
        </is>
      </c>
      <c r="BF841" s="286" t="inlineStr">
        <is>
          <t>0</t>
        </is>
      </c>
      <c r="BG841" s="286" t="inlineStr">
        <is>
          <t>0</t>
        </is>
      </c>
      <c r="BH841" s="297" t="inlineStr">
        <is>
          <t>0</t>
        </is>
      </c>
      <c r="BI841" s="297" t="inlineStr">
        <is>
          <t>0</t>
        </is>
      </c>
      <c r="BJ841" s="297" t="inlineStr">
        <is>
          <t>0</t>
        </is>
      </c>
      <c r="BK841" s="297" t="inlineStr">
        <is>
          <t>0</t>
        </is>
      </c>
      <c r="BL841" s="297" t="inlineStr">
        <is>
          <t>0</t>
        </is>
      </c>
      <c r="BM841" s="297" t="inlineStr">
        <is>
          <t>0</t>
        </is>
      </c>
      <c r="BN841" s="297" t="inlineStr">
        <is>
          <t>0</t>
        </is>
      </c>
      <c r="BO841" s="285" t="inlineStr">
        <is>
          <t>0</t>
        </is>
      </c>
      <c r="BP841" s="297" t="inlineStr">
        <is>
          <t>0</t>
        </is>
      </c>
      <c r="BQ841" s="297" t="inlineStr">
        <is>
          <t>0</t>
        </is>
      </c>
      <c r="BR841" s="297" t="inlineStr">
        <is>
          <t>0</t>
        </is>
      </c>
      <c r="BS841" s="297" t="inlineStr">
        <is>
          <t>0</t>
        </is>
      </c>
      <c r="BT841" s="297" t="inlineStr">
        <is>
          <t>0</t>
        </is>
      </c>
      <c r="BU841" s="297" t="inlineStr">
        <is>
          <t>0</t>
        </is>
      </c>
      <c r="BV841" s="297" t="inlineStr">
        <is>
          <t>0</t>
        </is>
      </c>
      <c r="BW841" s="288" t="inlineStr">
        <is>
          <t>0</t>
        </is>
      </c>
      <c r="BX841" s="276">
        <f>SUM(IF(COUNTIF(#REF!, "*1.*"), 2, 0), IF(COUNTIF(#REF!, "*2.*"), 2, 0), IF(COUNTIF(#REF!, "*3.*"), 2, 0), IF(COUNTIF(#REF!, "*4.*"), 2, 0), IF(COUNTIF(#REF!, "*5.*"), 2, 0), IF(COUNTIF(#REF!, "*6.*"), 2, 0))</f>
        <v/>
      </c>
      <c r="BY841" s="277">
        <f t="array" ref="BY841">SUM(VALUE(AT841),VALUE(AU841),VALUE(AV841),VALUE(AW841),VALUE(AX841),VALUE(AY841),VALUE(AZ841),VALUE(BB841),VALUE(BC841),VALUE(BD841),VALUE(BE841),VALUE(BF841),VALUE(BG841),VALUE(BH841),VALUE(BI841),VALUE(BJ841),VALUE(BK841),VALUE(BL841),VALUE(BM841),VALUE(BN841),VALUE(BO841),VALUE(BP841),VALUE(BQ841),VALUE(BR841),VALUE(BS841),VALUE(BT841),VALUE(BU841),VALUE(BV841),VALUE(BW841))</f>
        <v/>
      </c>
      <c r="BZ841" s="307" t="n"/>
      <c r="CA841" s="307" t="n"/>
      <c r="CB841" s="307" t="n"/>
      <c r="CC841" s="307" t="n"/>
      <c r="CD841" s="307" t="n"/>
      <c r="CE841" s="307" t="n"/>
      <c r="CF841" s="307" t="n"/>
      <c r="CG841" s="307" t="n"/>
      <c r="CH841" s="307" t="n"/>
      <c r="CI841" s="307" t="n"/>
      <c r="CJ841" s="307" t="n"/>
      <c r="CK841" s="307" t="n"/>
      <c r="CL841" s="307" t="n"/>
      <c r="CM841" s="307" t="n"/>
      <c r="CN841" s="307" t="n"/>
      <c r="CO841" s="307" t="n"/>
      <c r="CP841" s="307" t="n"/>
      <c r="CQ841" s="307" t="n"/>
      <c r="CR841" s="279" t="inlineStr"/>
      <c r="CS841" s="280">
        <f>AVERAGE(Value(BY841),value(CR841))</f>
        <v/>
      </c>
      <c r="CT841" s="421">
        <f>(IF(OR(MediaScorecard!BH842="x", MediaScorecard!BI842="x",MediaScorecard!BJ842="x",MediaScorecard!BK842="x",MediaScorecard!BL842="x"),1, 2))</f>
        <v/>
      </c>
      <c r="CU841" s="308" t="n"/>
      <c r="CV841" s="308" t="n"/>
      <c r="CW841" s="308" t="n"/>
      <c r="CX841" s="309" t="n"/>
      <c r="CY841" s="308" t="n"/>
      <c r="CZ841" s="308" t="n"/>
      <c r="DA841" s="308" t="n"/>
    </row>
    <row r="842" ht="21" customHeight="1" s="590">
      <c r="A842" s="421" t="n"/>
      <c r="B842" s="270" t="n"/>
      <c r="C842" s="266" t="n"/>
      <c r="D842" s="267" t="inlineStr"/>
      <c r="E842" s="267" t="inlineStr"/>
      <c r="F842" s="268" t="inlineStr"/>
      <c r="G842" s="421" t="n"/>
      <c r="H842" s="269" t="n"/>
      <c r="I842" s="421" t="n"/>
      <c r="J842" s="421" t="n"/>
      <c r="K842" s="421" t="n"/>
      <c r="L842" s="421" t="n"/>
      <c r="M842" s="421" t="n"/>
      <c r="N842" s="421" t="n"/>
      <c r="O842" s="421" t="n"/>
      <c r="P842" s="421" t="n"/>
      <c r="Q842" s="421" t="n"/>
      <c r="R842" s="270" t="n"/>
      <c r="S842" s="421" t="n"/>
      <c r="T842" s="421" t="n"/>
      <c r="U842" s="421" t="n"/>
      <c r="V842" s="421" t="n"/>
      <c r="W842" s="421" t="n"/>
      <c r="X842" s="421" t="n"/>
      <c r="Y842" s="421" t="n"/>
      <c r="Z842" s="421" t="n"/>
      <c r="AA842" s="421" t="n"/>
      <c r="AB842" s="421" t="n"/>
      <c r="AC842" s="421" t="n"/>
      <c r="AD842" s="421" t="n"/>
      <c r="AE842" s="421" t="n"/>
      <c r="AF842" s="421" t="n"/>
      <c r="AG842" s="421" t="n"/>
      <c r="AH842" s="421" t="n"/>
      <c r="AI842" s="421" t="n"/>
      <c r="AJ842" s="297" t="n"/>
      <c r="AK842" s="297" t="n"/>
      <c r="AL842" s="284" t="n"/>
      <c r="AM842" s="297" t="n"/>
      <c r="AN842" s="285" t="n"/>
      <c r="AO842" s="297" t="n"/>
      <c r="AP842" s="297" t="n"/>
      <c r="AQ842" s="297" t="n"/>
      <c r="AR842" s="297" t="n"/>
      <c r="AS842" s="297" t="n"/>
      <c r="AT842" s="285" t="inlineStr">
        <is>
          <t>0</t>
        </is>
      </c>
      <c r="AU842" s="297" t="inlineStr">
        <is>
          <t>0</t>
        </is>
      </c>
      <c r="AV842" s="297" t="inlineStr">
        <is>
          <t>0</t>
        </is>
      </c>
      <c r="AW842" s="297" t="inlineStr">
        <is>
          <t>0</t>
        </is>
      </c>
      <c r="AX842" s="297" t="inlineStr">
        <is>
          <t>0</t>
        </is>
      </c>
      <c r="AY842" s="286" t="inlineStr">
        <is>
          <t>0</t>
        </is>
      </c>
      <c r="AZ842" s="286" t="inlineStr">
        <is>
          <t>0</t>
        </is>
      </c>
      <c r="BA842" s="287" t="inlineStr">
        <is>
          <t>0</t>
        </is>
      </c>
      <c r="BB842" s="286" t="inlineStr">
        <is>
          <t>0</t>
        </is>
      </c>
      <c r="BC842" s="286" t="inlineStr">
        <is>
          <t>0</t>
        </is>
      </c>
      <c r="BD842" s="286" t="inlineStr">
        <is>
          <t>0</t>
        </is>
      </c>
      <c r="BE842" s="286" t="inlineStr">
        <is>
          <t>0</t>
        </is>
      </c>
      <c r="BF842" s="286" t="inlineStr">
        <is>
          <t>0</t>
        </is>
      </c>
      <c r="BG842" s="286" t="inlineStr">
        <is>
          <t>0</t>
        </is>
      </c>
      <c r="BH842" s="297" t="inlineStr">
        <is>
          <t>0</t>
        </is>
      </c>
      <c r="BI842" s="297" t="inlineStr">
        <is>
          <t>0</t>
        </is>
      </c>
      <c r="BJ842" s="297" t="inlineStr">
        <is>
          <t>0</t>
        </is>
      </c>
      <c r="BK842" s="297" t="inlineStr">
        <is>
          <t>0</t>
        </is>
      </c>
      <c r="BL842" s="297" t="inlineStr">
        <is>
          <t>0</t>
        </is>
      </c>
      <c r="BM842" s="297" t="inlineStr">
        <is>
          <t>0</t>
        </is>
      </c>
      <c r="BN842" s="297" t="inlineStr">
        <is>
          <t>0</t>
        </is>
      </c>
      <c r="BO842" s="285" t="inlineStr">
        <is>
          <t>0</t>
        </is>
      </c>
      <c r="BP842" s="297" t="inlineStr">
        <is>
          <t>0</t>
        </is>
      </c>
      <c r="BQ842" s="297" t="inlineStr">
        <is>
          <t>0</t>
        </is>
      </c>
      <c r="BR842" s="297" t="inlineStr">
        <is>
          <t>0</t>
        </is>
      </c>
      <c r="BS842" s="297" t="inlineStr">
        <is>
          <t>0</t>
        </is>
      </c>
      <c r="BT842" s="297" t="inlineStr">
        <is>
          <t>0</t>
        </is>
      </c>
      <c r="BU842" s="297" t="inlineStr">
        <is>
          <t>0</t>
        </is>
      </c>
      <c r="BV842" s="297" t="inlineStr">
        <is>
          <t>0</t>
        </is>
      </c>
      <c r="BW842" s="288" t="inlineStr">
        <is>
          <t>0</t>
        </is>
      </c>
      <c r="BX842" s="276">
        <f>SUM(IF(COUNTIF(#REF!, "*1.*"), 2, 0), IF(COUNTIF(#REF!, "*2.*"), 2, 0), IF(COUNTIF(#REF!, "*3.*"), 2, 0), IF(COUNTIF(#REF!, "*4.*"), 2, 0), IF(COUNTIF(#REF!, "*5.*"), 2, 0), IF(COUNTIF(#REF!, "*6.*"), 2, 0))</f>
        <v/>
      </c>
      <c r="BY842" s="277">
        <f t="array" ref="BY842">SUM(VALUE(AT842),VALUE(AU842),VALUE(AV842),VALUE(AW842),VALUE(AX842),VALUE(AY842),VALUE(AZ842),VALUE(BB842),VALUE(BC842),VALUE(BD842),VALUE(BE842),VALUE(BF842),VALUE(BG842),VALUE(BH842),VALUE(BI842),VALUE(BJ842),VALUE(BK842),VALUE(BL842),VALUE(BM842),VALUE(BN842),VALUE(BO842),VALUE(BP842),VALUE(BQ842),VALUE(BR842),VALUE(BS842),VALUE(BT842),VALUE(BU842),VALUE(BV842),VALUE(BW842))</f>
        <v/>
      </c>
      <c r="BZ842" s="303" t="n"/>
      <c r="CA842" s="303" t="n"/>
      <c r="CB842" s="303" t="n"/>
      <c r="CC842" s="303" t="n"/>
      <c r="CD842" s="303" t="n"/>
      <c r="CE842" s="303" t="n"/>
      <c r="CF842" s="303" t="n"/>
      <c r="CG842" s="303" t="n"/>
      <c r="CH842" s="303" t="n"/>
      <c r="CI842" s="303" t="n"/>
      <c r="CJ842" s="303" t="n"/>
      <c r="CK842" s="303" t="n"/>
      <c r="CL842" s="303" t="n"/>
      <c r="CM842" s="303" t="n"/>
      <c r="CN842" s="303" t="n"/>
      <c r="CO842" s="303" t="n"/>
      <c r="CP842" s="303" t="n"/>
      <c r="CQ842" s="303" t="n"/>
      <c r="CR842" s="279" t="inlineStr"/>
      <c r="CS842" s="280">
        <f>AVERAGE(Value(BY842),value(CR842))</f>
        <v/>
      </c>
      <c r="CT842" s="421">
        <f>(IF(OR(MediaScorecard!BH843="x", MediaScorecard!BI843="x",MediaScorecard!BJ843="x",MediaScorecard!BK843="x",MediaScorecard!BL843="x"),1, 2))</f>
        <v/>
      </c>
      <c r="CU842" s="304" t="n"/>
      <c r="CV842" s="304" t="n"/>
      <c r="CW842" s="304" t="n"/>
      <c r="CX842" s="305" t="n"/>
      <c r="CY842" s="304" t="n"/>
      <c r="CZ842" s="304" t="n"/>
      <c r="DA842" s="304" t="n"/>
    </row>
    <row r="843" ht="21" customHeight="1" s="590">
      <c r="A843" s="421" t="n"/>
      <c r="B843" s="270" t="n"/>
      <c r="C843" s="266" t="n"/>
      <c r="D843" s="267" t="inlineStr"/>
      <c r="E843" s="267" t="inlineStr"/>
      <c r="F843" s="268" t="inlineStr"/>
      <c r="G843" s="421" t="n"/>
      <c r="H843" s="269" t="n"/>
      <c r="I843" s="421" t="n"/>
      <c r="J843" s="421" t="n"/>
      <c r="K843" s="421" t="n"/>
      <c r="L843" s="421" t="n"/>
      <c r="M843" s="421" t="n"/>
      <c r="N843" s="421" t="n"/>
      <c r="O843" s="421" t="n"/>
      <c r="P843" s="421" t="n"/>
      <c r="Q843" s="421" t="n"/>
      <c r="R843" s="270" t="n"/>
      <c r="S843" s="421" t="n"/>
      <c r="T843" s="421" t="n"/>
      <c r="U843" s="421" t="n"/>
      <c r="V843" s="421" t="n"/>
      <c r="W843" s="421" t="n"/>
      <c r="X843" s="421" t="n"/>
      <c r="Y843" s="421" t="n"/>
      <c r="Z843" s="421" t="n"/>
      <c r="AA843" s="421" t="n"/>
      <c r="AB843" s="421" t="n"/>
      <c r="AC843" s="421" t="n"/>
      <c r="AD843" s="421" t="n"/>
      <c r="AE843" s="421" t="n"/>
      <c r="AF843" s="421" t="n"/>
      <c r="AG843" s="421" t="n"/>
      <c r="AH843" s="421" t="n"/>
      <c r="AI843" s="421" t="n"/>
      <c r="AJ843" s="297" t="n"/>
      <c r="AK843" s="297" t="n"/>
      <c r="AL843" s="284" t="n"/>
      <c r="AM843" s="297" t="n"/>
      <c r="AN843" s="285" t="n"/>
      <c r="AO843" s="297" t="n"/>
      <c r="AP843" s="297" t="n"/>
      <c r="AQ843" s="297" t="n"/>
      <c r="AR843" s="297" t="n"/>
      <c r="AS843" s="297" t="n"/>
      <c r="AT843" s="285" t="inlineStr">
        <is>
          <t>0</t>
        </is>
      </c>
      <c r="AU843" s="297" t="inlineStr">
        <is>
          <t>0</t>
        </is>
      </c>
      <c r="AV843" s="297" t="inlineStr">
        <is>
          <t>0</t>
        </is>
      </c>
      <c r="AW843" s="297" t="inlineStr">
        <is>
          <t>0</t>
        </is>
      </c>
      <c r="AX843" s="297" t="inlineStr">
        <is>
          <t>0</t>
        </is>
      </c>
      <c r="AY843" s="286" t="inlineStr">
        <is>
          <t>0</t>
        </is>
      </c>
      <c r="AZ843" s="286" t="inlineStr">
        <is>
          <t>0</t>
        </is>
      </c>
      <c r="BA843" s="287" t="inlineStr">
        <is>
          <t>0</t>
        </is>
      </c>
      <c r="BB843" s="286" t="inlineStr">
        <is>
          <t>0</t>
        </is>
      </c>
      <c r="BC843" s="286" t="inlineStr">
        <is>
          <t>0</t>
        </is>
      </c>
      <c r="BD843" s="286" t="inlineStr">
        <is>
          <t>0</t>
        </is>
      </c>
      <c r="BE843" s="286" t="inlineStr">
        <is>
          <t>0</t>
        </is>
      </c>
      <c r="BF843" s="286" t="inlineStr">
        <is>
          <t>0</t>
        </is>
      </c>
      <c r="BG843" s="286" t="inlineStr">
        <is>
          <t>0</t>
        </is>
      </c>
      <c r="BH843" s="297" t="inlineStr">
        <is>
          <t>0</t>
        </is>
      </c>
      <c r="BI843" s="297" t="inlineStr">
        <is>
          <t>0</t>
        </is>
      </c>
      <c r="BJ843" s="297" t="inlineStr">
        <is>
          <t>0</t>
        </is>
      </c>
      <c r="BK843" s="297" t="inlineStr">
        <is>
          <t>0</t>
        </is>
      </c>
      <c r="BL843" s="297" t="inlineStr">
        <is>
          <t>0</t>
        </is>
      </c>
      <c r="BM843" s="297" t="inlineStr">
        <is>
          <t>0</t>
        </is>
      </c>
      <c r="BN843" s="297" t="inlineStr">
        <is>
          <t>0</t>
        </is>
      </c>
      <c r="BO843" s="285" t="inlineStr">
        <is>
          <t>0</t>
        </is>
      </c>
      <c r="BP843" s="297" t="inlineStr">
        <is>
          <t>0</t>
        </is>
      </c>
      <c r="BQ843" s="297" t="inlineStr">
        <is>
          <t>0</t>
        </is>
      </c>
      <c r="BR843" s="297" t="inlineStr">
        <is>
          <t>0</t>
        </is>
      </c>
      <c r="BS843" s="297" t="inlineStr">
        <is>
          <t>0</t>
        </is>
      </c>
      <c r="BT843" s="297" t="inlineStr">
        <is>
          <t>0</t>
        </is>
      </c>
      <c r="BU843" s="297" t="inlineStr">
        <is>
          <t>0</t>
        </is>
      </c>
      <c r="BV843" s="297" t="inlineStr">
        <is>
          <t>0</t>
        </is>
      </c>
      <c r="BW843" s="288" t="inlineStr">
        <is>
          <t>0</t>
        </is>
      </c>
      <c r="BX843" s="276">
        <f>SUM(IF(COUNTIF(#REF!, "*1.*"), 2, 0), IF(COUNTIF(#REF!, "*2.*"), 2, 0), IF(COUNTIF(#REF!, "*3.*"), 2, 0), IF(COUNTIF(#REF!, "*4.*"), 2, 0), IF(COUNTIF(#REF!, "*5.*"), 2, 0), IF(COUNTIF(#REF!, "*6.*"), 2, 0))</f>
        <v/>
      </c>
      <c r="BY843" s="277">
        <f t="array" ref="BY843">SUM(VALUE(AT843),VALUE(AU843),VALUE(AV843),VALUE(AW843),VALUE(AX843),VALUE(AY843),VALUE(AZ843),VALUE(BB843),VALUE(BC843),VALUE(BD843),VALUE(BE843),VALUE(BF843),VALUE(BG843),VALUE(BH843),VALUE(BI843),VALUE(BJ843),VALUE(BK843),VALUE(BL843),VALUE(BM843),VALUE(BN843),VALUE(BO843),VALUE(BP843),VALUE(BQ843),VALUE(BR843),VALUE(BS843),VALUE(BT843),VALUE(BU843),VALUE(BV843),VALUE(BW843))</f>
        <v/>
      </c>
      <c r="BZ843" s="303" t="n"/>
      <c r="CA843" s="303" t="n"/>
      <c r="CB843" s="303" t="n"/>
      <c r="CC843" s="303" t="n"/>
      <c r="CD843" s="303" t="n"/>
      <c r="CE843" s="303" t="n"/>
      <c r="CF843" s="303" t="n"/>
      <c r="CG843" s="303" t="n"/>
      <c r="CH843" s="303" t="n"/>
      <c r="CI843" s="303" t="n"/>
      <c r="CJ843" s="303" t="n"/>
      <c r="CK843" s="303" t="n"/>
      <c r="CL843" s="303" t="n"/>
      <c r="CM843" s="303" t="n"/>
      <c r="CN843" s="303" t="n"/>
      <c r="CO843" s="303" t="n"/>
      <c r="CP843" s="303" t="n"/>
      <c r="CQ843" s="303" t="n"/>
      <c r="CR843" s="279" t="inlineStr"/>
      <c r="CS843" s="280">
        <f>AVERAGE(Value(BY843),value(CR843))</f>
        <v/>
      </c>
      <c r="CT843" s="421">
        <f>(IF(OR(MediaScorecard!BH844="x", MediaScorecard!BI844="x",MediaScorecard!BJ844="x",MediaScorecard!BK844="x",MediaScorecard!BL844="x"),1, 2))</f>
        <v/>
      </c>
      <c r="CU843" s="304" t="n"/>
      <c r="CV843" s="304" t="n"/>
      <c r="CW843" s="304" t="n"/>
      <c r="CX843" s="305" t="n"/>
      <c r="CY843" s="304" t="n"/>
      <c r="CZ843" s="304" t="n"/>
      <c r="DA843" s="304" t="n"/>
    </row>
    <row r="844" ht="21" customHeight="1" s="590">
      <c r="A844" s="421" t="n"/>
      <c r="B844" s="270" t="n"/>
      <c r="C844" s="266" t="n"/>
      <c r="D844" s="267" t="inlineStr"/>
      <c r="E844" s="267" t="inlineStr"/>
      <c r="F844" s="268" t="inlineStr"/>
      <c r="G844" s="421" t="n"/>
      <c r="H844" s="269" t="n"/>
      <c r="I844" s="421" t="n"/>
      <c r="J844" s="421" t="n"/>
      <c r="K844" s="421" t="n"/>
      <c r="L844" s="421" t="n"/>
      <c r="M844" s="421" t="n"/>
      <c r="N844" s="421" t="n"/>
      <c r="O844" s="421" t="n"/>
      <c r="P844" s="421" t="n"/>
      <c r="Q844" s="421" t="n"/>
      <c r="R844" s="270" t="n"/>
      <c r="S844" s="421" t="n"/>
      <c r="T844" s="421" t="n"/>
      <c r="U844" s="421" t="n"/>
      <c r="V844" s="421" t="n"/>
      <c r="W844" s="421" t="n"/>
      <c r="X844" s="421" t="n"/>
      <c r="Y844" s="421" t="n"/>
      <c r="Z844" s="421" t="n"/>
      <c r="AA844" s="421" t="n"/>
      <c r="AB844" s="421" t="n"/>
      <c r="AC844" s="421" t="n"/>
      <c r="AD844" s="421" t="n"/>
      <c r="AE844" s="421" t="n"/>
      <c r="AF844" s="421" t="n"/>
      <c r="AG844" s="421" t="n"/>
      <c r="AH844" s="421" t="n"/>
      <c r="AI844" s="421" t="n"/>
      <c r="AJ844" s="297" t="n"/>
      <c r="AK844" s="297" t="n"/>
      <c r="AL844" s="284" t="n"/>
      <c r="AM844" s="297" t="n"/>
      <c r="AN844" s="285" t="n"/>
      <c r="AO844" s="297" t="n"/>
      <c r="AP844" s="297" t="n"/>
      <c r="AQ844" s="297" t="n"/>
      <c r="AR844" s="297" t="n"/>
      <c r="AS844" s="297" t="n"/>
      <c r="AT844" s="285" t="inlineStr">
        <is>
          <t>0</t>
        </is>
      </c>
      <c r="AU844" s="297" t="inlineStr">
        <is>
          <t>0</t>
        </is>
      </c>
      <c r="AV844" s="297" t="inlineStr">
        <is>
          <t>0</t>
        </is>
      </c>
      <c r="AW844" s="297" t="inlineStr">
        <is>
          <t>0</t>
        </is>
      </c>
      <c r="AX844" s="297" t="inlineStr">
        <is>
          <t>0</t>
        </is>
      </c>
      <c r="AY844" s="286" t="inlineStr">
        <is>
          <t>0</t>
        </is>
      </c>
      <c r="AZ844" s="286" t="inlineStr">
        <is>
          <t>0</t>
        </is>
      </c>
      <c r="BA844" s="287" t="inlineStr">
        <is>
          <t>0</t>
        </is>
      </c>
      <c r="BB844" s="286" t="inlineStr">
        <is>
          <t>0</t>
        </is>
      </c>
      <c r="BC844" s="286" t="inlineStr">
        <is>
          <t>0</t>
        </is>
      </c>
      <c r="BD844" s="286" t="inlineStr">
        <is>
          <t>0</t>
        </is>
      </c>
      <c r="BE844" s="286" t="inlineStr">
        <is>
          <t>0</t>
        </is>
      </c>
      <c r="BF844" s="286" t="inlineStr">
        <is>
          <t>0</t>
        </is>
      </c>
      <c r="BG844" s="286" t="inlineStr">
        <is>
          <t>0</t>
        </is>
      </c>
      <c r="BH844" s="297" t="inlineStr">
        <is>
          <t>0</t>
        </is>
      </c>
      <c r="BI844" s="297" t="inlineStr">
        <is>
          <t>0</t>
        </is>
      </c>
      <c r="BJ844" s="297" t="inlineStr">
        <is>
          <t>0</t>
        </is>
      </c>
      <c r="BK844" s="297" t="inlineStr">
        <is>
          <t>0</t>
        </is>
      </c>
      <c r="BL844" s="297" t="inlineStr">
        <is>
          <t>0</t>
        </is>
      </c>
      <c r="BM844" s="297" t="inlineStr">
        <is>
          <t>0</t>
        </is>
      </c>
      <c r="BN844" s="297" t="inlineStr">
        <is>
          <t>0</t>
        </is>
      </c>
      <c r="BO844" s="285" t="inlineStr">
        <is>
          <t>0</t>
        </is>
      </c>
      <c r="BP844" s="297" t="inlineStr">
        <is>
          <t>0</t>
        </is>
      </c>
      <c r="BQ844" s="297" t="inlineStr">
        <is>
          <t>0</t>
        </is>
      </c>
      <c r="BR844" s="297" t="inlineStr">
        <is>
          <t>0</t>
        </is>
      </c>
      <c r="BS844" s="297" t="inlineStr">
        <is>
          <t>0</t>
        </is>
      </c>
      <c r="BT844" s="297" t="inlineStr">
        <is>
          <t>0</t>
        </is>
      </c>
      <c r="BU844" s="297" t="inlineStr">
        <is>
          <t>0</t>
        </is>
      </c>
      <c r="BV844" s="297" t="inlineStr">
        <is>
          <t>0</t>
        </is>
      </c>
      <c r="BW844" s="288" t="inlineStr">
        <is>
          <t>0</t>
        </is>
      </c>
      <c r="BX844" s="276">
        <f>SUM(IF(COUNTIF(#REF!, "*1.*"), 2, 0), IF(COUNTIF(#REF!, "*2.*"), 2, 0), IF(COUNTIF(#REF!, "*3.*"), 2, 0), IF(COUNTIF(#REF!, "*4.*"), 2, 0), IF(COUNTIF(#REF!, "*5.*"), 2, 0), IF(COUNTIF(#REF!, "*6.*"), 2, 0))</f>
        <v/>
      </c>
      <c r="BY844" s="277">
        <f t="array" ref="BY844">SUM(VALUE(AT844),VALUE(AU844),VALUE(AV844),VALUE(AW844),VALUE(AX844),VALUE(AY844),VALUE(AZ844),VALUE(BB844),VALUE(BC844),VALUE(BD844),VALUE(BE844),VALUE(BF844),VALUE(BG844),VALUE(BH844),VALUE(BI844),VALUE(BJ844),VALUE(BK844),VALUE(BL844),VALUE(BM844),VALUE(BN844),VALUE(BO844),VALUE(BP844),VALUE(BQ844),VALUE(BR844),VALUE(BS844),VALUE(BT844),VALUE(BU844),VALUE(BV844),VALUE(BW844))</f>
        <v/>
      </c>
      <c r="BZ844" s="303" t="n"/>
      <c r="CA844" s="303" t="n"/>
      <c r="CB844" s="303" t="n"/>
      <c r="CC844" s="303" t="n"/>
      <c r="CD844" s="303" t="n"/>
      <c r="CE844" s="303" t="n"/>
      <c r="CF844" s="303" t="n"/>
      <c r="CG844" s="303" t="n"/>
      <c r="CH844" s="303" t="n"/>
      <c r="CI844" s="303" t="n"/>
      <c r="CJ844" s="303" t="n"/>
      <c r="CK844" s="303" t="n"/>
      <c r="CL844" s="303" t="n"/>
      <c r="CM844" s="303" t="n"/>
      <c r="CN844" s="303" t="n"/>
      <c r="CO844" s="303" t="n"/>
      <c r="CP844" s="303" t="n"/>
      <c r="CQ844" s="303" t="n"/>
      <c r="CR844" s="279" t="inlineStr"/>
      <c r="CS844" s="280">
        <f>AVERAGE(Value(BY844),value(CR844))</f>
        <v/>
      </c>
      <c r="CT844" s="421">
        <f>(IF(OR(MediaScorecard!BH845="x", MediaScorecard!BI845="x",MediaScorecard!BJ845="x",MediaScorecard!BK845="x",MediaScorecard!BL845="x"),1, 2))</f>
        <v/>
      </c>
      <c r="CU844" s="304" t="n"/>
      <c r="CV844" s="304" t="n"/>
      <c r="CW844" s="304" t="n"/>
      <c r="CX844" s="305" t="n"/>
      <c r="CY844" s="304" t="n"/>
      <c r="CZ844" s="304" t="n"/>
      <c r="DA844" s="304" t="n"/>
    </row>
    <row r="845" ht="21" customHeight="1" s="590">
      <c r="A845" s="421" t="n"/>
      <c r="B845" s="270" t="n"/>
      <c r="C845" s="266" t="n"/>
      <c r="D845" s="267" t="inlineStr"/>
      <c r="E845" s="267" t="inlineStr"/>
      <c r="F845" s="268" t="inlineStr"/>
      <c r="G845" s="421" t="n"/>
      <c r="H845" s="269" t="n"/>
      <c r="I845" s="421" t="n"/>
      <c r="J845" s="421" t="n"/>
      <c r="K845" s="421" t="n"/>
      <c r="L845" s="421" t="n"/>
      <c r="M845" s="421" t="n"/>
      <c r="N845" s="421" t="n"/>
      <c r="O845" s="421" t="n"/>
      <c r="P845" s="421" t="n"/>
      <c r="Q845" s="421" t="n"/>
      <c r="R845" s="270" t="n"/>
      <c r="S845" s="421" t="n"/>
      <c r="T845" s="421" t="n"/>
      <c r="U845" s="421" t="n"/>
      <c r="V845" s="421" t="n"/>
      <c r="W845" s="421" t="n"/>
      <c r="X845" s="421" t="n"/>
      <c r="Y845" s="421" t="n"/>
      <c r="Z845" s="421" t="n"/>
      <c r="AA845" s="421" t="n"/>
      <c r="AB845" s="421" t="n"/>
      <c r="AC845" s="421" t="n"/>
      <c r="AD845" s="421" t="n"/>
      <c r="AE845" s="421" t="n"/>
      <c r="AF845" s="421" t="n"/>
      <c r="AG845" s="421" t="n"/>
      <c r="AH845" s="421" t="n"/>
      <c r="AI845" s="421" t="n"/>
      <c r="AJ845" s="297" t="n"/>
      <c r="AK845" s="297" t="n"/>
      <c r="AL845" s="284" t="n"/>
      <c r="AM845" s="297" t="n"/>
      <c r="AN845" s="285" t="n"/>
      <c r="AO845" s="297" t="n"/>
      <c r="AP845" s="297" t="n"/>
      <c r="AQ845" s="297" t="n"/>
      <c r="AR845" s="297" t="n"/>
      <c r="AS845" s="297" t="n"/>
      <c r="AT845" s="285" t="inlineStr">
        <is>
          <t>0</t>
        </is>
      </c>
      <c r="AU845" s="297" t="inlineStr">
        <is>
          <t>0</t>
        </is>
      </c>
      <c r="AV845" s="297" t="inlineStr">
        <is>
          <t>0</t>
        </is>
      </c>
      <c r="AW845" s="297" t="inlineStr">
        <is>
          <t>0</t>
        </is>
      </c>
      <c r="AX845" s="297" t="inlineStr">
        <is>
          <t>0</t>
        </is>
      </c>
      <c r="AY845" s="286" t="inlineStr">
        <is>
          <t>0</t>
        </is>
      </c>
      <c r="AZ845" s="286" t="inlineStr">
        <is>
          <t>0</t>
        </is>
      </c>
      <c r="BA845" s="287" t="inlineStr">
        <is>
          <t>0</t>
        </is>
      </c>
      <c r="BB845" s="286" t="inlineStr">
        <is>
          <t>0</t>
        </is>
      </c>
      <c r="BC845" s="286" t="inlineStr">
        <is>
          <t>0</t>
        </is>
      </c>
      <c r="BD845" s="286" t="inlineStr">
        <is>
          <t>0</t>
        </is>
      </c>
      <c r="BE845" s="286" t="inlineStr">
        <is>
          <t>0</t>
        </is>
      </c>
      <c r="BF845" s="286" t="inlineStr">
        <is>
          <t>0</t>
        </is>
      </c>
      <c r="BG845" s="286" t="inlineStr">
        <is>
          <t>0</t>
        </is>
      </c>
      <c r="BH845" s="297" t="inlineStr">
        <is>
          <t>0</t>
        </is>
      </c>
      <c r="BI845" s="297" t="inlineStr">
        <is>
          <t>0</t>
        </is>
      </c>
      <c r="BJ845" s="297" t="inlineStr">
        <is>
          <t>0</t>
        </is>
      </c>
      <c r="BK845" s="297" t="inlineStr">
        <is>
          <t>0</t>
        </is>
      </c>
      <c r="BL845" s="297" t="inlineStr">
        <is>
          <t>0</t>
        </is>
      </c>
      <c r="BM845" s="297" t="inlineStr">
        <is>
          <t>0</t>
        </is>
      </c>
      <c r="BN845" s="297" t="inlineStr">
        <is>
          <t>0</t>
        </is>
      </c>
      <c r="BO845" s="285" t="inlineStr">
        <is>
          <t>0</t>
        </is>
      </c>
      <c r="BP845" s="297" t="inlineStr">
        <is>
          <t>0</t>
        </is>
      </c>
      <c r="BQ845" s="297" t="inlineStr">
        <is>
          <t>0</t>
        </is>
      </c>
      <c r="BR845" s="297" t="inlineStr">
        <is>
          <t>0</t>
        </is>
      </c>
      <c r="BS845" s="297" t="inlineStr">
        <is>
          <t>0</t>
        </is>
      </c>
      <c r="BT845" s="297" t="inlineStr">
        <is>
          <t>0</t>
        </is>
      </c>
      <c r="BU845" s="297" t="inlineStr">
        <is>
          <t>0</t>
        </is>
      </c>
      <c r="BV845" s="297" t="inlineStr">
        <is>
          <t>0</t>
        </is>
      </c>
      <c r="BW845" s="288" t="inlineStr">
        <is>
          <t>0</t>
        </is>
      </c>
      <c r="BX845" s="276">
        <f>SUM(IF(COUNTIF(#REF!, "*1.*"), 2, 0), IF(COUNTIF(#REF!, "*2.*"), 2, 0), IF(COUNTIF(#REF!, "*3.*"), 2, 0), IF(COUNTIF(#REF!, "*4.*"), 2, 0), IF(COUNTIF(#REF!, "*5.*"), 2, 0), IF(COUNTIF(#REF!, "*6.*"), 2, 0))</f>
        <v/>
      </c>
      <c r="BY845" s="277">
        <f t="array" ref="BY845">SUM(VALUE(AT845),VALUE(AU845),VALUE(AV845),VALUE(AW845),VALUE(AX845),VALUE(AY845),VALUE(AZ845),VALUE(BB845),VALUE(BC845),VALUE(BD845),VALUE(BE845),VALUE(BF845),VALUE(BG845),VALUE(BH845),VALUE(BI845),VALUE(BJ845),VALUE(BK845),VALUE(BL845),VALUE(BM845),VALUE(BN845),VALUE(BO845),VALUE(BP845),VALUE(BQ845),VALUE(BR845),VALUE(BS845),VALUE(BT845),VALUE(BU845),VALUE(BV845),VALUE(BW845))</f>
        <v/>
      </c>
      <c r="BZ845" s="307" t="n"/>
      <c r="CA845" s="307" t="n"/>
      <c r="CB845" s="307" t="n"/>
      <c r="CC845" s="307" t="n"/>
      <c r="CD845" s="307" t="n"/>
      <c r="CE845" s="307" t="n"/>
      <c r="CF845" s="307" t="n"/>
      <c r="CG845" s="307" t="n"/>
      <c r="CH845" s="307" t="n"/>
      <c r="CI845" s="307" t="n"/>
      <c r="CJ845" s="307" t="n"/>
      <c r="CK845" s="307" t="n"/>
      <c r="CL845" s="307" t="n"/>
      <c r="CM845" s="307" t="n"/>
      <c r="CN845" s="307" t="n"/>
      <c r="CO845" s="307" t="n"/>
      <c r="CP845" s="307" t="n"/>
      <c r="CQ845" s="307" t="n"/>
      <c r="CR845" s="279" t="inlineStr"/>
      <c r="CS845" s="280">
        <f>AVERAGE(Value(BY845),value(CR845))</f>
        <v/>
      </c>
      <c r="CT845" s="421">
        <f>(IF(OR(MediaScorecard!BH846="x", MediaScorecard!BI846="x",MediaScorecard!BJ846="x",MediaScorecard!BK846="x",MediaScorecard!BL846="x"),1, 2))</f>
        <v/>
      </c>
      <c r="CU845" s="308" t="n"/>
      <c r="CV845" s="308" t="n"/>
      <c r="CW845" s="308" t="n"/>
      <c r="CX845" s="309" t="n"/>
      <c r="CY845" s="308" t="n"/>
      <c r="CZ845" s="308" t="n"/>
      <c r="DA845" s="308" t="n"/>
    </row>
    <row r="846" ht="21" customHeight="1" s="590">
      <c r="A846" s="421" t="n"/>
      <c r="B846" s="270" t="n"/>
      <c r="C846" s="266" t="n"/>
      <c r="D846" s="267" t="inlineStr"/>
      <c r="E846" s="267" t="inlineStr"/>
      <c r="F846" s="268" t="inlineStr"/>
      <c r="G846" s="421" t="n"/>
      <c r="H846" s="269" t="n"/>
      <c r="I846" s="421" t="n"/>
      <c r="J846" s="421" t="n"/>
      <c r="K846" s="421" t="n"/>
      <c r="L846" s="421" t="n"/>
      <c r="M846" s="421" t="n"/>
      <c r="N846" s="421" t="n"/>
      <c r="O846" s="421" t="n"/>
      <c r="P846" s="421" t="n"/>
      <c r="Q846" s="421" t="n"/>
      <c r="R846" s="270" t="n"/>
      <c r="S846" s="421" t="n"/>
      <c r="T846" s="421" t="n"/>
      <c r="U846" s="421" t="n"/>
      <c r="V846" s="421" t="n"/>
      <c r="W846" s="421" t="n"/>
      <c r="X846" s="421" t="n"/>
      <c r="Y846" s="421" t="n"/>
      <c r="Z846" s="421" t="n"/>
      <c r="AA846" s="421" t="n"/>
      <c r="AB846" s="421" t="n"/>
      <c r="AC846" s="421" t="n"/>
      <c r="AD846" s="421" t="n"/>
      <c r="AE846" s="421" t="n"/>
      <c r="AF846" s="421" t="n"/>
      <c r="AG846" s="421" t="n"/>
      <c r="AH846" s="421" t="n"/>
      <c r="AI846" s="421" t="n"/>
      <c r="AJ846" s="297" t="n"/>
      <c r="AK846" s="297" t="n"/>
      <c r="AL846" s="284" t="n"/>
      <c r="AM846" s="297" t="n"/>
      <c r="AN846" s="285" t="n"/>
      <c r="AO846" s="297" t="n"/>
      <c r="AP846" s="297" t="n"/>
      <c r="AQ846" s="297" t="n"/>
      <c r="AR846" s="297" t="n"/>
      <c r="AS846" s="297" t="n"/>
      <c r="AT846" s="285" t="inlineStr">
        <is>
          <t>0</t>
        </is>
      </c>
      <c r="AU846" s="297" t="inlineStr">
        <is>
          <t>0</t>
        </is>
      </c>
      <c r="AV846" s="297" t="inlineStr">
        <is>
          <t>0</t>
        </is>
      </c>
      <c r="AW846" s="297" t="inlineStr">
        <is>
          <t>0</t>
        </is>
      </c>
      <c r="AX846" s="297" t="inlineStr">
        <is>
          <t>0</t>
        </is>
      </c>
      <c r="AY846" s="286" t="inlineStr">
        <is>
          <t>0</t>
        </is>
      </c>
      <c r="AZ846" s="286" t="inlineStr">
        <is>
          <t>0</t>
        </is>
      </c>
      <c r="BA846" s="287" t="inlineStr">
        <is>
          <t>0</t>
        </is>
      </c>
      <c r="BB846" s="286" t="inlineStr">
        <is>
          <t>0</t>
        </is>
      </c>
      <c r="BC846" s="286" t="inlineStr">
        <is>
          <t>0</t>
        </is>
      </c>
      <c r="BD846" s="286" t="inlineStr">
        <is>
          <t>0</t>
        </is>
      </c>
      <c r="BE846" s="286" t="inlineStr">
        <is>
          <t>0</t>
        </is>
      </c>
      <c r="BF846" s="286" t="inlineStr">
        <is>
          <t>0</t>
        </is>
      </c>
      <c r="BG846" s="286" t="inlineStr">
        <is>
          <t>0</t>
        </is>
      </c>
      <c r="BH846" s="297" t="inlineStr">
        <is>
          <t>0</t>
        </is>
      </c>
      <c r="BI846" s="297" t="inlineStr">
        <is>
          <t>0</t>
        </is>
      </c>
      <c r="BJ846" s="297" t="inlineStr">
        <is>
          <t>0</t>
        </is>
      </c>
      <c r="BK846" s="297" t="inlineStr">
        <is>
          <t>0</t>
        </is>
      </c>
      <c r="BL846" s="297" t="inlineStr">
        <is>
          <t>0</t>
        </is>
      </c>
      <c r="BM846" s="297" t="inlineStr">
        <is>
          <t>0</t>
        </is>
      </c>
      <c r="BN846" s="297" t="inlineStr">
        <is>
          <t>0</t>
        </is>
      </c>
      <c r="BO846" s="285" t="inlineStr">
        <is>
          <t>0</t>
        </is>
      </c>
      <c r="BP846" s="297" t="inlineStr">
        <is>
          <t>0</t>
        </is>
      </c>
      <c r="BQ846" s="297" t="inlineStr">
        <is>
          <t>0</t>
        </is>
      </c>
      <c r="BR846" s="297" t="inlineStr">
        <is>
          <t>0</t>
        </is>
      </c>
      <c r="BS846" s="297" t="inlineStr">
        <is>
          <t>0</t>
        </is>
      </c>
      <c r="BT846" s="297" t="inlineStr">
        <is>
          <t>0</t>
        </is>
      </c>
      <c r="BU846" s="297" t="inlineStr">
        <is>
          <t>0</t>
        </is>
      </c>
      <c r="BV846" s="297" t="inlineStr">
        <is>
          <t>0</t>
        </is>
      </c>
      <c r="BW846" s="288" t="inlineStr">
        <is>
          <t>0</t>
        </is>
      </c>
      <c r="BX846" s="276">
        <f>SUM(IF(COUNTIF(#REF!, "*1.*"), 2, 0), IF(COUNTIF(#REF!, "*2.*"), 2, 0), IF(COUNTIF(#REF!, "*3.*"), 2, 0), IF(COUNTIF(#REF!, "*4.*"), 2, 0), IF(COUNTIF(#REF!, "*5.*"), 2, 0), IF(COUNTIF(#REF!, "*6.*"), 2, 0))</f>
        <v/>
      </c>
      <c r="BY846" s="277">
        <f t="array" ref="BY846">SUM(VALUE(AT846),VALUE(AU846),VALUE(AV846),VALUE(AW846),VALUE(AX846),VALUE(AY846),VALUE(AZ846),VALUE(BB846),VALUE(BC846),VALUE(BD846),VALUE(BE846),VALUE(BF846),VALUE(BG846),VALUE(BH846),VALUE(BI846),VALUE(BJ846),VALUE(BK846),VALUE(BL846),VALUE(BM846),VALUE(BN846),VALUE(BO846),VALUE(BP846),VALUE(BQ846),VALUE(BR846),VALUE(BS846),VALUE(BT846),VALUE(BU846),VALUE(BV846),VALUE(BW846))</f>
        <v/>
      </c>
      <c r="BZ846" s="307" t="n"/>
      <c r="CA846" s="307" t="n"/>
      <c r="CB846" s="307" t="n"/>
      <c r="CC846" s="307" t="n"/>
      <c r="CD846" s="307" t="n"/>
      <c r="CE846" s="307" t="n"/>
      <c r="CF846" s="307" t="n"/>
      <c r="CG846" s="307" t="n"/>
      <c r="CH846" s="307" t="n"/>
      <c r="CI846" s="307" t="n"/>
      <c r="CJ846" s="307" t="n"/>
      <c r="CK846" s="307" t="n"/>
      <c r="CL846" s="307" t="n"/>
      <c r="CM846" s="307" t="n"/>
      <c r="CN846" s="307" t="n"/>
      <c r="CO846" s="307" t="n"/>
      <c r="CP846" s="307" t="n"/>
      <c r="CQ846" s="307" t="n"/>
      <c r="CR846" s="279" t="inlineStr"/>
      <c r="CS846" s="280">
        <f>AVERAGE(Value(BY846),value(CR846))</f>
        <v/>
      </c>
      <c r="CT846" s="421">
        <f>(IF(OR(MediaScorecard!BH847="x", MediaScorecard!BI847="x",MediaScorecard!BJ847="x",MediaScorecard!BK847="x",MediaScorecard!BL847="x"),1, 2))</f>
        <v/>
      </c>
      <c r="CU846" s="308" t="n"/>
      <c r="CV846" s="308" t="n"/>
      <c r="CW846" s="308" t="n"/>
      <c r="CX846" s="309" t="n"/>
      <c r="CY846" s="308" t="n"/>
      <c r="CZ846" s="308" t="n"/>
      <c r="DA846" s="308" t="n"/>
    </row>
    <row r="847" ht="21" customHeight="1" s="590">
      <c r="A847" s="421" t="n"/>
      <c r="B847" s="270" t="n"/>
      <c r="C847" s="266" t="n"/>
      <c r="D847" s="267" t="inlineStr"/>
      <c r="E847" s="267" t="inlineStr"/>
      <c r="F847" s="268" t="inlineStr"/>
      <c r="G847" s="421" t="n"/>
      <c r="H847" s="269" t="n"/>
      <c r="I847" s="421" t="n"/>
      <c r="J847" s="421" t="n"/>
      <c r="K847" s="421" t="n"/>
      <c r="L847" s="421" t="n"/>
      <c r="M847" s="421" t="n"/>
      <c r="N847" s="421" t="n"/>
      <c r="O847" s="421" t="n"/>
      <c r="P847" s="421" t="n"/>
      <c r="Q847" s="421" t="n"/>
      <c r="R847" s="270" t="n"/>
      <c r="S847" s="421" t="n"/>
      <c r="T847" s="421" t="n"/>
      <c r="U847" s="421" t="n"/>
      <c r="V847" s="421" t="n"/>
      <c r="W847" s="421" t="n"/>
      <c r="X847" s="421" t="n"/>
      <c r="Y847" s="421" t="n"/>
      <c r="Z847" s="421" t="n"/>
      <c r="AA847" s="421" t="n"/>
      <c r="AB847" s="421" t="n"/>
      <c r="AC847" s="421" t="n"/>
      <c r="AD847" s="421" t="n"/>
      <c r="AE847" s="421" t="n"/>
      <c r="AF847" s="421" t="n"/>
      <c r="AG847" s="421" t="n"/>
      <c r="AH847" s="421" t="n"/>
      <c r="AI847" s="421" t="n"/>
      <c r="AJ847" s="297" t="n"/>
      <c r="AK847" s="297" t="n"/>
      <c r="AL847" s="284" t="n"/>
      <c r="AM847" s="297" t="n"/>
      <c r="AN847" s="285" t="n"/>
      <c r="AO847" s="297" t="n"/>
      <c r="AP847" s="297" t="n"/>
      <c r="AQ847" s="297" t="n"/>
      <c r="AR847" s="297" t="n"/>
      <c r="AS847" s="297" t="n"/>
      <c r="AT847" s="285" t="inlineStr">
        <is>
          <t>0</t>
        </is>
      </c>
      <c r="AU847" s="297" t="inlineStr">
        <is>
          <t>0</t>
        </is>
      </c>
      <c r="AV847" s="297" t="inlineStr">
        <is>
          <t>0</t>
        </is>
      </c>
      <c r="AW847" s="297" t="inlineStr">
        <is>
          <t>0</t>
        </is>
      </c>
      <c r="AX847" s="297" t="inlineStr">
        <is>
          <t>0</t>
        </is>
      </c>
      <c r="AY847" s="286" t="inlineStr">
        <is>
          <t>0</t>
        </is>
      </c>
      <c r="AZ847" s="286" t="inlineStr">
        <is>
          <t>0</t>
        </is>
      </c>
      <c r="BA847" s="287" t="inlineStr">
        <is>
          <t>0</t>
        </is>
      </c>
      <c r="BB847" s="286" t="inlineStr">
        <is>
          <t>0</t>
        </is>
      </c>
      <c r="BC847" s="286" t="inlineStr">
        <is>
          <t>0</t>
        </is>
      </c>
      <c r="BD847" s="286" t="inlineStr">
        <is>
          <t>0</t>
        </is>
      </c>
      <c r="BE847" s="286" t="inlineStr">
        <is>
          <t>0</t>
        </is>
      </c>
      <c r="BF847" s="286" t="inlineStr">
        <is>
          <t>0</t>
        </is>
      </c>
      <c r="BG847" s="286" t="inlineStr">
        <is>
          <t>0</t>
        </is>
      </c>
      <c r="BH847" s="297" t="inlineStr">
        <is>
          <t>0</t>
        </is>
      </c>
      <c r="BI847" s="297" t="inlineStr">
        <is>
          <t>0</t>
        </is>
      </c>
      <c r="BJ847" s="297" t="inlineStr">
        <is>
          <t>0</t>
        </is>
      </c>
      <c r="BK847" s="297" t="inlineStr">
        <is>
          <t>0</t>
        </is>
      </c>
      <c r="BL847" s="297" t="inlineStr">
        <is>
          <t>0</t>
        </is>
      </c>
      <c r="BM847" s="297" t="inlineStr">
        <is>
          <t>0</t>
        </is>
      </c>
      <c r="BN847" s="297" t="inlineStr">
        <is>
          <t>0</t>
        </is>
      </c>
      <c r="BO847" s="285" t="inlineStr">
        <is>
          <t>0</t>
        </is>
      </c>
      <c r="BP847" s="297" t="inlineStr">
        <is>
          <t>0</t>
        </is>
      </c>
      <c r="BQ847" s="297" t="inlineStr">
        <is>
          <t>0</t>
        </is>
      </c>
      <c r="BR847" s="297" t="inlineStr">
        <is>
          <t>0</t>
        </is>
      </c>
      <c r="BS847" s="297" t="inlineStr">
        <is>
          <t>0</t>
        </is>
      </c>
      <c r="BT847" s="297" t="inlineStr">
        <is>
          <t>0</t>
        </is>
      </c>
      <c r="BU847" s="297" t="inlineStr">
        <is>
          <t>0</t>
        </is>
      </c>
      <c r="BV847" s="297" t="inlineStr">
        <is>
          <t>0</t>
        </is>
      </c>
      <c r="BW847" s="288" t="inlineStr">
        <is>
          <t>0</t>
        </is>
      </c>
      <c r="BX847" s="276">
        <f>SUM(IF(COUNTIF(#REF!, "*1.*"), 2, 0), IF(COUNTIF(#REF!, "*2.*"), 2, 0), IF(COUNTIF(#REF!, "*3.*"), 2, 0), IF(COUNTIF(#REF!, "*4.*"), 2, 0), IF(COUNTIF(#REF!, "*5.*"), 2, 0), IF(COUNTIF(#REF!, "*6.*"), 2, 0))</f>
        <v/>
      </c>
      <c r="BY847" s="277">
        <f t="array" ref="BY847">SUM(VALUE(AT847),VALUE(AU847),VALUE(AV847),VALUE(AW847),VALUE(AX847),VALUE(AY847),VALUE(AZ847),VALUE(BB847),VALUE(BC847),VALUE(BD847),VALUE(BE847),VALUE(BF847),VALUE(BG847),VALUE(BH847),VALUE(BI847),VALUE(BJ847),VALUE(BK847),VALUE(BL847),VALUE(BM847),VALUE(BN847),VALUE(BO847),VALUE(BP847),VALUE(BQ847),VALUE(BR847),VALUE(BS847),VALUE(BT847),VALUE(BU847),VALUE(BV847),VALUE(BW847))</f>
        <v/>
      </c>
      <c r="BZ847" s="307" t="n"/>
      <c r="CA847" s="307" t="n"/>
      <c r="CB847" s="307" t="n"/>
      <c r="CC847" s="307" t="n"/>
      <c r="CD847" s="307" t="n"/>
      <c r="CE847" s="307" t="n"/>
      <c r="CF847" s="307" t="n"/>
      <c r="CG847" s="307" t="n"/>
      <c r="CH847" s="307" t="n"/>
      <c r="CI847" s="307" t="n"/>
      <c r="CJ847" s="307" t="n"/>
      <c r="CK847" s="307" t="n"/>
      <c r="CL847" s="307" t="n"/>
      <c r="CM847" s="307" t="n"/>
      <c r="CN847" s="307" t="n"/>
      <c r="CO847" s="307" t="n"/>
      <c r="CP847" s="307" t="n"/>
      <c r="CQ847" s="307" t="n"/>
      <c r="CR847" s="279" t="inlineStr"/>
      <c r="CS847" s="280">
        <f>AVERAGE(Value(BY847),value(CR847))</f>
        <v/>
      </c>
      <c r="CT847" s="421">
        <f>(IF(OR(MediaScorecard!BH848="x", MediaScorecard!BI848="x",MediaScorecard!BJ848="x",MediaScorecard!BK848="x",MediaScorecard!BL848="x"),1, 2))</f>
        <v/>
      </c>
      <c r="CU847" s="308" t="n"/>
      <c r="CV847" s="308" t="n"/>
      <c r="CW847" s="308" t="n"/>
      <c r="CX847" s="309" t="n"/>
      <c r="CY847" s="308" t="n"/>
      <c r="CZ847" s="308" t="n"/>
      <c r="DA847" s="308" t="n"/>
    </row>
    <row r="848" ht="21" customHeight="1" s="590">
      <c r="A848" s="421" t="n"/>
      <c r="B848" s="270" t="n"/>
      <c r="C848" s="266" t="n"/>
      <c r="D848" s="267" t="inlineStr"/>
      <c r="E848" s="267" t="inlineStr"/>
      <c r="F848" s="268" t="inlineStr"/>
      <c r="G848" s="421" t="n"/>
      <c r="H848" s="269" t="n"/>
      <c r="I848" s="421" t="n"/>
      <c r="J848" s="421" t="n"/>
      <c r="K848" s="421" t="n"/>
      <c r="L848" s="421" t="n"/>
      <c r="M848" s="421" t="n"/>
      <c r="N848" s="421" t="n"/>
      <c r="O848" s="421" t="n"/>
      <c r="P848" s="421" t="n"/>
      <c r="Q848" s="421" t="n"/>
      <c r="R848" s="270" t="n"/>
      <c r="S848" s="421" t="n"/>
      <c r="T848" s="421" t="n"/>
      <c r="U848" s="421" t="n"/>
      <c r="V848" s="421" t="n"/>
      <c r="W848" s="421" t="n"/>
      <c r="X848" s="421" t="n"/>
      <c r="Y848" s="421" t="n"/>
      <c r="Z848" s="421" t="n"/>
      <c r="AA848" s="421" t="n"/>
      <c r="AB848" s="421" t="n"/>
      <c r="AC848" s="421" t="n"/>
      <c r="AD848" s="421" t="n"/>
      <c r="AE848" s="421" t="n"/>
      <c r="AF848" s="421" t="n"/>
      <c r="AG848" s="421" t="n"/>
      <c r="AH848" s="421" t="n"/>
      <c r="AI848" s="421" t="n"/>
      <c r="AJ848" s="297" t="n"/>
      <c r="AK848" s="297" t="n"/>
      <c r="AL848" s="284" t="n"/>
      <c r="AM848" s="297" t="n"/>
      <c r="AN848" s="285" t="n"/>
      <c r="AO848" s="297" t="n"/>
      <c r="AP848" s="297" t="n"/>
      <c r="AQ848" s="297" t="n"/>
      <c r="AR848" s="297" t="n"/>
      <c r="AS848" s="297" t="n"/>
      <c r="AT848" s="285" t="inlineStr">
        <is>
          <t>0</t>
        </is>
      </c>
      <c r="AU848" s="297" t="inlineStr">
        <is>
          <t>0</t>
        </is>
      </c>
      <c r="AV848" s="297" t="inlineStr">
        <is>
          <t>0</t>
        </is>
      </c>
      <c r="AW848" s="297" t="inlineStr">
        <is>
          <t>0</t>
        </is>
      </c>
      <c r="AX848" s="297" t="inlineStr">
        <is>
          <t>0</t>
        </is>
      </c>
      <c r="AY848" s="286" t="inlineStr">
        <is>
          <t>0</t>
        </is>
      </c>
      <c r="AZ848" s="286" t="inlineStr">
        <is>
          <t>0</t>
        </is>
      </c>
      <c r="BA848" s="287" t="inlineStr">
        <is>
          <t>0</t>
        </is>
      </c>
      <c r="BB848" s="286" t="inlineStr">
        <is>
          <t>0</t>
        </is>
      </c>
      <c r="BC848" s="286" t="inlineStr">
        <is>
          <t>0</t>
        </is>
      </c>
      <c r="BD848" s="286" t="inlineStr">
        <is>
          <t>0</t>
        </is>
      </c>
      <c r="BE848" s="286" t="inlineStr">
        <is>
          <t>0</t>
        </is>
      </c>
      <c r="BF848" s="286" t="inlineStr">
        <is>
          <t>0</t>
        </is>
      </c>
      <c r="BG848" s="286" t="inlineStr">
        <is>
          <t>0</t>
        </is>
      </c>
      <c r="BH848" s="297" t="inlineStr">
        <is>
          <t>0</t>
        </is>
      </c>
      <c r="BI848" s="297" t="inlineStr">
        <is>
          <t>0</t>
        </is>
      </c>
      <c r="BJ848" s="297" t="inlineStr">
        <is>
          <t>0</t>
        </is>
      </c>
      <c r="BK848" s="297" t="inlineStr">
        <is>
          <t>0</t>
        </is>
      </c>
      <c r="BL848" s="297" t="inlineStr">
        <is>
          <t>0</t>
        </is>
      </c>
      <c r="BM848" s="297" t="inlineStr">
        <is>
          <t>0</t>
        </is>
      </c>
      <c r="BN848" s="297" t="inlineStr">
        <is>
          <t>0</t>
        </is>
      </c>
      <c r="BO848" s="285" t="inlineStr">
        <is>
          <t>0</t>
        </is>
      </c>
      <c r="BP848" s="297" t="inlineStr">
        <is>
          <t>0</t>
        </is>
      </c>
      <c r="BQ848" s="297" t="inlineStr">
        <is>
          <t>0</t>
        </is>
      </c>
      <c r="BR848" s="297" t="inlineStr">
        <is>
          <t>0</t>
        </is>
      </c>
      <c r="BS848" s="297" t="inlineStr">
        <is>
          <t>0</t>
        </is>
      </c>
      <c r="BT848" s="297" t="inlineStr">
        <is>
          <t>0</t>
        </is>
      </c>
      <c r="BU848" s="297" t="inlineStr">
        <is>
          <t>0</t>
        </is>
      </c>
      <c r="BV848" s="297" t="inlineStr">
        <is>
          <t>0</t>
        </is>
      </c>
      <c r="BW848" s="288" t="inlineStr">
        <is>
          <t>0</t>
        </is>
      </c>
      <c r="BX848" s="276">
        <f>SUM(IF(COUNTIF(#REF!, "*1.*"), 2, 0), IF(COUNTIF(#REF!, "*2.*"), 2, 0), IF(COUNTIF(#REF!, "*3.*"), 2, 0), IF(COUNTIF(#REF!, "*4.*"), 2, 0), IF(COUNTIF(#REF!, "*5.*"), 2, 0), IF(COUNTIF(#REF!, "*6.*"), 2, 0))</f>
        <v/>
      </c>
      <c r="BY848" s="277">
        <f t="array" ref="BY848">SUM(VALUE(AT848),VALUE(AU848),VALUE(AV848),VALUE(AW848),VALUE(AX848),VALUE(AY848),VALUE(AZ848),VALUE(BB848),VALUE(BC848),VALUE(BD848),VALUE(BE848),VALUE(BF848),VALUE(BG848),VALUE(BH848),VALUE(BI848),VALUE(BJ848),VALUE(BK848),VALUE(BL848),VALUE(BM848),VALUE(BN848),VALUE(BO848),VALUE(BP848),VALUE(BQ848),VALUE(BR848),VALUE(BS848),VALUE(BT848),VALUE(BU848),VALUE(BV848),VALUE(BW848))</f>
        <v/>
      </c>
      <c r="BZ848" s="303" t="n"/>
      <c r="CA848" s="303" t="n"/>
      <c r="CB848" s="303" t="n"/>
      <c r="CC848" s="303" t="n"/>
      <c r="CD848" s="303" t="n"/>
      <c r="CE848" s="303" t="n"/>
      <c r="CF848" s="303" t="n"/>
      <c r="CG848" s="303" t="n"/>
      <c r="CH848" s="303" t="n"/>
      <c r="CI848" s="303" t="n"/>
      <c r="CJ848" s="303" t="n"/>
      <c r="CK848" s="303" t="n"/>
      <c r="CL848" s="303" t="n"/>
      <c r="CM848" s="303" t="n"/>
      <c r="CN848" s="303" t="n"/>
      <c r="CO848" s="303" t="n"/>
      <c r="CP848" s="303" t="n"/>
      <c r="CQ848" s="303" t="n"/>
      <c r="CR848" s="279" t="inlineStr"/>
      <c r="CS848" s="280">
        <f>AVERAGE(Value(BY848),value(CR848))</f>
        <v/>
      </c>
      <c r="CT848" s="421">
        <f>(IF(OR(MediaScorecard!BH849="x", MediaScorecard!BI849="x",MediaScorecard!BJ849="x",MediaScorecard!BK849="x",MediaScorecard!BL849="x"),1, 2))</f>
        <v/>
      </c>
      <c r="CU848" s="304" t="n"/>
      <c r="CV848" s="304" t="n"/>
      <c r="CW848" s="304" t="n"/>
      <c r="CX848" s="305" t="n"/>
      <c r="CY848" s="304" t="n"/>
      <c r="CZ848" s="304" t="n"/>
      <c r="DA848" s="304" t="n"/>
    </row>
    <row r="849" ht="21" customHeight="1" s="590">
      <c r="A849" s="421" t="n"/>
      <c r="B849" s="270" t="n"/>
      <c r="C849" s="266" t="n"/>
      <c r="D849" s="267" t="inlineStr"/>
      <c r="E849" s="267" t="inlineStr"/>
      <c r="F849" s="268" t="inlineStr"/>
      <c r="G849" s="421" t="n"/>
      <c r="H849" s="269" t="n"/>
      <c r="I849" s="421" t="n"/>
      <c r="J849" s="421" t="n"/>
      <c r="K849" s="421" t="n"/>
      <c r="L849" s="421" t="n"/>
      <c r="M849" s="421" t="n"/>
      <c r="N849" s="421" t="n"/>
      <c r="O849" s="421" t="n"/>
      <c r="P849" s="421" t="n"/>
      <c r="Q849" s="421" t="n"/>
      <c r="R849" s="270" t="n"/>
      <c r="S849" s="421" t="n"/>
      <c r="T849" s="421" t="n"/>
      <c r="U849" s="421" t="n"/>
      <c r="V849" s="421" t="n"/>
      <c r="W849" s="421" t="n"/>
      <c r="X849" s="421" t="n"/>
      <c r="Y849" s="421" t="n"/>
      <c r="Z849" s="421" t="n"/>
      <c r="AA849" s="421" t="n"/>
      <c r="AB849" s="421" t="n"/>
      <c r="AC849" s="421" t="n"/>
      <c r="AD849" s="421" t="n"/>
      <c r="AE849" s="421" t="n"/>
      <c r="AF849" s="421" t="n"/>
      <c r="AG849" s="421" t="n"/>
      <c r="AH849" s="421" t="n"/>
      <c r="AI849" s="421" t="n"/>
      <c r="AJ849" s="297" t="n"/>
      <c r="AK849" s="297" t="n"/>
      <c r="AL849" s="284" t="n"/>
      <c r="AM849" s="297" t="n"/>
      <c r="AN849" s="285" t="n"/>
      <c r="AO849" s="297" t="n"/>
      <c r="AP849" s="297" t="n"/>
      <c r="AQ849" s="297" t="n"/>
      <c r="AR849" s="297" t="n"/>
      <c r="AS849" s="297" t="n"/>
      <c r="AT849" s="285" t="inlineStr">
        <is>
          <t>0</t>
        </is>
      </c>
      <c r="AU849" s="297" t="inlineStr">
        <is>
          <t>0</t>
        </is>
      </c>
      <c r="AV849" s="297" t="inlineStr">
        <is>
          <t>0</t>
        </is>
      </c>
      <c r="AW849" s="297" t="inlineStr">
        <is>
          <t>0</t>
        </is>
      </c>
      <c r="AX849" s="297" t="inlineStr">
        <is>
          <t>0</t>
        </is>
      </c>
      <c r="AY849" s="286" t="inlineStr">
        <is>
          <t>0</t>
        </is>
      </c>
      <c r="AZ849" s="286" t="inlineStr">
        <is>
          <t>0</t>
        </is>
      </c>
      <c r="BA849" s="287" t="inlineStr">
        <is>
          <t>0</t>
        </is>
      </c>
      <c r="BB849" s="286" t="inlineStr">
        <is>
          <t>0</t>
        </is>
      </c>
      <c r="BC849" s="286" t="inlineStr">
        <is>
          <t>0</t>
        </is>
      </c>
      <c r="BD849" s="286" t="inlineStr">
        <is>
          <t>0</t>
        </is>
      </c>
      <c r="BE849" s="286" t="inlineStr">
        <is>
          <t>0</t>
        </is>
      </c>
      <c r="BF849" s="286" t="inlineStr">
        <is>
          <t>0</t>
        </is>
      </c>
      <c r="BG849" s="286" t="inlineStr">
        <is>
          <t>0</t>
        </is>
      </c>
      <c r="BH849" s="297" t="inlineStr">
        <is>
          <t>0</t>
        </is>
      </c>
      <c r="BI849" s="297" t="inlineStr">
        <is>
          <t>0</t>
        </is>
      </c>
      <c r="BJ849" s="297" t="inlineStr">
        <is>
          <t>0</t>
        </is>
      </c>
      <c r="BK849" s="297" t="inlineStr">
        <is>
          <t>0</t>
        </is>
      </c>
      <c r="BL849" s="297" t="inlineStr">
        <is>
          <t>0</t>
        </is>
      </c>
      <c r="BM849" s="297" t="inlineStr">
        <is>
          <t>0</t>
        </is>
      </c>
      <c r="BN849" s="297" t="inlineStr">
        <is>
          <t>0</t>
        </is>
      </c>
      <c r="BO849" s="285" t="inlineStr">
        <is>
          <t>0</t>
        </is>
      </c>
      <c r="BP849" s="297" t="inlineStr">
        <is>
          <t>0</t>
        </is>
      </c>
      <c r="BQ849" s="297" t="inlineStr">
        <is>
          <t>0</t>
        </is>
      </c>
      <c r="BR849" s="297" t="inlineStr">
        <is>
          <t>0</t>
        </is>
      </c>
      <c r="BS849" s="297" t="inlineStr">
        <is>
          <t>0</t>
        </is>
      </c>
      <c r="BT849" s="297" t="inlineStr">
        <is>
          <t>0</t>
        </is>
      </c>
      <c r="BU849" s="297" t="inlineStr">
        <is>
          <t>0</t>
        </is>
      </c>
      <c r="BV849" s="297" t="inlineStr">
        <is>
          <t>0</t>
        </is>
      </c>
      <c r="BW849" s="288" t="inlineStr">
        <is>
          <t>0</t>
        </is>
      </c>
      <c r="BX849" s="276">
        <f>SUM(IF(COUNTIF(#REF!, "*1.*"), 2, 0), IF(COUNTIF(#REF!, "*2.*"), 2, 0), IF(COUNTIF(#REF!, "*3.*"), 2, 0), IF(COUNTIF(#REF!, "*4.*"), 2, 0), IF(COUNTIF(#REF!, "*5.*"), 2, 0), IF(COUNTIF(#REF!, "*6.*"), 2, 0))</f>
        <v/>
      </c>
      <c r="BY849" s="277">
        <f t="array" ref="BY849">SUM(VALUE(AT849),VALUE(AU849),VALUE(AV849),VALUE(AW849),VALUE(AX849),VALUE(AY849),VALUE(AZ849),VALUE(BB849),VALUE(BC849),VALUE(BD849),VALUE(BE849),VALUE(BF849),VALUE(BG849),VALUE(BH849),VALUE(BI849),VALUE(BJ849),VALUE(BK849),VALUE(BL849),VALUE(BM849),VALUE(BN849),VALUE(BO849),VALUE(BP849),VALUE(BQ849),VALUE(BR849),VALUE(BS849),VALUE(BT849),VALUE(BU849),VALUE(BV849),VALUE(BW849))</f>
        <v/>
      </c>
      <c r="BZ849" s="307" t="n"/>
      <c r="CA849" s="307" t="n"/>
      <c r="CB849" s="307" t="n"/>
      <c r="CC849" s="307" t="n"/>
      <c r="CD849" s="307" t="n"/>
      <c r="CE849" s="307" t="n"/>
      <c r="CF849" s="307" t="n"/>
      <c r="CG849" s="307" t="n"/>
      <c r="CH849" s="307" t="n"/>
      <c r="CI849" s="307" t="n"/>
      <c r="CJ849" s="307" t="n"/>
      <c r="CK849" s="307" t="n"/>
      <c r="CL849" s="307" t="n"/>
      <c r="CM849" s="307" t="n"/>
      <c r="CN849" s="307" t="n"/>
      <c r="CO849" s="307" t="n"/>
      <c r="CP849" s="307" t="n"/>
      <c r="CQ849" s="307" t="n"/>
      <c r="CR849" s="279" t="inlineStr"/>
      <c r="CS849" s="280">
        <f>AVERAGE(Value(BY849),value(CR849))</f>
        <v/>
      </c>
      <c r="CT849" s="421">
        <f>(IF(OR(MediaScorecard!BH850="x", MediaScorecard!BI850="x",MediaScorecard!BJ850="x",MediaScorecard!BK850="x",MediaScorecard!BL850="x"),1, 2))</f>
        <v/>
      </c>
      <c r="CU849" s="308" t="n"/>
      <c r="CV849" s="308" t="n"/>
      <c r="CW849" s="308" t="n"/>
      <c r="CX849" s="309" t="n"/>
      <c r="CY849" s="308" t="n"/>
      <c r="CZ849" s="308" t="n"/>
      <c r="DA849" s="308" t="n"/>
    </row>
    <row r="850" ht="21" customHeight="1" s="590">
      <c r="A850" s="421" t="n"/>
      <c r="B850" s="270" t="n"/>
      <c r="C850" s="266" t="n"/>
      <c r="D850" s="267" t="inlineStr"/>
      <c r="E850" s="267" t="inlineStr"/>
      <c r="F850" s="268" t="inlineStr"/>
      <c r="G850" s="421" t="n"/>
      <c r="H850" s="269" t="n"/>
      <c r="I850" s="421" t="n"/>
      <c r="J850" s="421" t="n"/>
      <c r="K850" s="421" t="n"/>
      <c r="L850" s="421" t="n"/>
      <c r="M850" s="421" t="n"/>
      <c r="N850" s="421" t="n"/>
      <c r="O850" s="421" t="n"/>
      <c r="P850" s="421" t="n"/>
      <c r="Q850" s="421" t="n"/>
      <c r="R850" s="270" t="n"/>
      <c r="S850" s="421" t="n"/>
      <c r="T850" s="421" t="n"/>
      <c r="U850" s="421" t="n"/>
      <c r="V850" s="421" t="n"/>
      <c r="W850" s="421" t="n"/>
      <c r="X850" s="421" t="n"/>
      <c r="Y850" s="421" t="n"/>
      <c r="Z850" s="421" t="n"/>
      <c r="AA850" s="421" t="n"/>
      <c r="AB850" s="421" t="n"/>
      <c r="AC850" s="421" t="n"/>
      <c r="AD850" s="421" t="n"/>
      <c r="AE850" s="421" t="n"/>
      <c r="AF850" s="421" t="n"/>
      <c r="AG850" s="421" t="n"/>
      <c r="AH850" s="421" t="n"/>
      <c r="AI850" s="421" t="n"/>
      <c r="AJ850" s="297" t="n"/>
      <c r="AK850" s="297" t="n"/>
      <c r="AL850" s="284" t="n"/>
      <c r="AM850" s="297" t="n"/>
      <c r="AN850" s="285" t="n"/>
      <c r="AO850" s="297" t="n"/>
      <c r="AP850" s="297" t="n"/>
      <c r="AQ850" s="297" t="n"/>
      <c r="AR850" s="297" t="n"/>
      <c r="AS850" s="297" t="n"/>
      <c r="AT850" s="285" t="inlineStr">
        <is>
          <t>0</t>
        </is>
      </c>
      <c r="AU850" s="297" t="inlineStr">
        <is>
          <t>0</t>
        </is>
      </c>
      <c r="AV850" s="297" t="inlineStr">
        <is>
          <t>0</t>
        </is>
      </c>
      <c r="AW850" s="297" t="inlineStr">
        <is>
          <t>0</t>
        </is>
      </c>
      <c r="AX850" s="297" t="inlineStr">
        <is>
          <t>0</t>
        </is>
      </c>
      <c r="AY850" s="286" t="inlineStr">
        <is>
          <t>0</t>
        </is>
      </c>
      <c r="AZ850" s="286" t="inlineStr">
        <is>
          <t>0</t>
        </is>
      </c>
      <c r="BA850" s="287" t="inlineStr">
        <is>
          <t>0</t>
        </is>
      </c>
      <c r="BB850" s="286" t="inlineStr">
        <is>
          <t>0</t>
        </is>
      </c>
      <c r="BC850" s="286" t="inlineStr">
        <is>
          <t>0</t>
        </is>
      </c>
      <c r="BD850" s="286" t="inlineStr">
        <is>
          <t>0</t>
        </is>
      </c>
      <c r="BE850" s="286" t="inlineStr">
        <is>
          <t>0</t>
        </is>
      </c>
      <c r="BF850" s="286" t="inlineStr">
        <is>
          <t>0</t>
        </is>
      </c>
      <c r="BG850" s="286" t="inlineStr">
        <is>
          <t>0</t>
        </is>
      </c>
      <c r="BH850" s="297" t="inlineStr">
        <is>
          <t>0</t>
        </is>
      </c>
      <c r="BI850" s="297" t="inlineStr">
        <is>
          <t>0</t>
        </is>
      </c>
      <c r="BJ850" s="297" t="inlineStr">
        <is>
          <t>0</t>
        </is>
      </c>
      <c r="BK850" s="297" t="inlineStr">
        <is>
          <t>0</t>
        </is>
      </c>
      <c r="BL850" s="297" t="inlineStr">
        <is>
          <t>0</t>
        </is>
      </c>
      <c r="BM850" s="297" t="inlineStr">
        <is>
          <t>0</t>
        </is>
      </c>
      <c r="BN850" s="297" t="inlineStr">
        <is>
          <t>0</t>
        </is>
      </c>
      <c r="BO850" s="285" t="inlineStr">
        <is>
          <t>0</t>
        </is>
      </c>
      <c r="BP850" s="297" t="inlineStr">
        <is>
          <t>0</t>
        </is>
      </c>
      <c r="BQ850" s="297" t="inlineStr">
        <is>
          <t>0</t>
        </is>
      </c>
      <c r="BR850" s="297" t="inlineStr">
        <is>
          <t>0</t>
        </is>
      </c>
      <c r="BS850" s="297" t="inlineStr">
        <is>
          <t>0</t>
        </is>
      </c>
      <c r="BT850" s="297" t="inlineStr">
        <is>
          <t>0</t>
        </is>
      </c>
      <c r="BU850" s="297" t="inlineStr">
        <is>
          <t>0</t>
        </is>
      </c>
      <c r="BV850" s="297" t="inlineStr">
        <is>
          <t>0</t>
        </is>
      </c>
      <c r="BW850" s="288" t="inlineStr">
        <is>
          <t>0</t>
        </is>
      </c>
      <c r="BX850" s="276">
        <f>SUM(IF(COUNTIF(#REF!, "*1.*"), 2, 0), IF(COUNTIF(#REF!, "*2.*"), 2, 0), IF(COUNTIF(#REF!, "*3.*"), 2, 0), IF(COUNTIF(#REF!, "*4.*"), 2, 0), IF(COUNTIF(#REF!, "*5.*"), 2, 0), IF(COUNTIF(#REF!, "*6.*"), 2, 0))</f>
        <v/>
      </c>
      <c r="BY850" s="277">
        <f t="array" ref="BY850">SUM(VALUE(AT850),VALUE(AU850),VALUE(AV850),VALUE(AW850),VALUE(AX850),VALUE(AY850),VALUE(AZ850),VALUE(BB850),VALUE(BC850),VALUE(BD850),VALUE(BE850),VALUE(BF850),VALUE(BG850),VALUE(BH850),VALUE(BI850),VALUE(BJ850),VALUE(BK850),VALUE(BL850),VALUE(BM850),VALUE(BN850),VALUE(BO850),VALUE(BP850),VALUE(BQ850),VALUE(BR850),VALUE(BS850),VALUE(BT850),VALUE(BU850),VALUE(BV850),VALUE(BW850))</f>
        <v/>
      </c>
      <c r="BZ850" s="307" t="n"/>
      <c r="CA850" s="307" t="n"/>
      <c r="CB850" s="307" t="n"/>
      <c r="CC850" s="307" t="n"/>
      <c r="CD850" s="307" t="n"/>
      <c r="CE850" s="307" t="n"/>
      <c r="CF850" s="307" t="n"/>
      <c r="CG850" s="307" t="n"/>
      <c r="CH850" s="307" t="n"/>
      <c r="CI850" s="307" t="n"/>
      <c r="CJ850" s="307" t="n"/>
      <c r="CK850" s="307" t="n"/>
      <c r="CL850" s="307" t="n"/>
      <c r="CM850" s="307" t="n"/>
      <c r="CN850" s="307" t="n"/>
      <c r="CO850" s="307" t="n"/>
      <c r="CP850" s="307" t="n"/>
      <c r="CQ850" s="307" t="n"/>
      <c r="CR850" s="279" t="inlineStr"/>
      <c r="CS850" s="280">
        <f>AVERAGE(Value(BY850),value(CR850))</f>
        <v/>
      </c>
      <c r="CT850" s="421">
        <f>(IF(OR(MediaScorecard!BH851="x", MediaScorecard!BI851="x",MediaScorecard!BJ851="x",MediaScorecard!BK851="x",MediaScorecard!BL851="x"),1, 2))</f>
        <v/>
      </c>
      <c r="CU850" s="308" t="n"/>
      <c r="CV850" s="308" t="n"/>
      <c r="CW850" s="308" t="n"/>
      <c r="CX850" s="309" t="n"/>
      <c r="CY850" s="308" t="n"/>
      <c r="CZ850" s="308" t="n"/>
      <c r="DA850" s="308" t="n"/>
    </row>
    <row r="851" ht="21" customHeight="1" s="590">
      <c r="A851" s="421" t="n"/>
      <c r="B851" s="270" t="n"/>
      <c r="C851" s="266" t="n"/>
      <c r="D851" s="267" t="inlineStr"/>
      <c r="E851" s="267" t="inlineStr"/>
      <c r="F851" s="268" t="inlineStr"/>
      <c r="G851" s="421" t="n"/>
      <c r="H851" s="269" t="n"/>
      <c r="I851" s="421" t="n"/>
      <c r="J851" s="421" t="n"/>
      <c r="K851" s="421" t="n"/>
      <c r="L851" s="421" t="n"/>
      <c r="M851" s="421" t="n"/>
      <c r="N851" s="421" t="n"/>
      <c r="O851" s="421" t="n"/>
      <c r="P851" s="421" t="n"/>
      <c r="Q851" s="421" t="n"/>
      <c r="R851" s="270" t="n"/>
      <c r="S851" s="421" t="n"/>
      <c r="T851" s="421" t="n"/>
      <c r="U851" s="421" t="n"/>
      <c r="V851" s="421" t="n"/>
      <c r="W851" s="421" t="n"/>
      <c r="X851" s="421" t="n"/>
      <c r="Y851" s="421" t="n"/>
      <c r="Z851" s="421" t="n"/>
      <c r="AA851" s="421" t="n"/>
      <c r="AB851" s="421" t="n"/>
      <c r="AC851" s="421" t="n"/>
      <c r="AD851" s="421" t="n"/>
      <c r="AE851" s="421" t="n"/>
      <c r="AF851" s="421" t="n"/>
      <c r="AG851" s="421" t="n"/>
      <c r="AH851" s="421" t="n"/>
      <c r="AI851" s="421" t="n"/>
      <c r="AJ851" s="297" t="n"/>
      <c r="AK851" s="297" t="n"/>
      <c r="AL851" s="284" t="n"/>
      <c r="AM851" s="297" t="n"/>
      <c r="AN851" s="285" t="n"/>
      <c r="AO851" s="297" t="n"/>
      <c r="AP851" s="297" t="n"/>
      <c r="AQ851" s="297" t="n"/>
      <c r="AR851" s="297" t="n"/>
      <c r="AS851" s="297" t="n"/>
      <c r="AT851" s="285" t="inlineStr">
        <is>
          <t>0</t>
        </is>
      </c>
      <c r="AU851" s="297" t="inlineStr">
        <is>
          <t>0</t>
        </is>
      </c>
      <c r="AV851" s="297" t="inlineStr">
        <is>
          <t>0</t>
        </is>
      </c>
      <c r="AW851" s="297" t="inlineStr">
        <is>
          <t>0</t>
        </is>
      </c>
      <c r="AX851" s="297" t="inlineStr">
        <is>
          <t>0</t>
        </is>
      </c>
      <c r="AY851" s="286" t="inlineStr">
        <is>
          <t>0</t>
        </is>
      </c>
      <c r="AZ851" s="286" t="inlineStr">
        <is>
          <t>0</t>
        </is>
      </c>
      <c r="BA851" s="287" t="inlineStr">
        <is>
          <t>0</t>
        </is>
      </c>
      <c r="BB851" s="286" t="inlineStr">
        <is>
          <t>0</t>
        </is>
      </c>
      <c r="BC851" s="286" t="inlineStr">
        <is>
          <t>0</t>
        </is>
      </c>
      <c r="BD851" s="286" t="inlineStr">
        <is>
          <t>0</t>
        </is>
      </c>
      <c r="BE851" s="286" t="inlineStr">
        <is>
          <t>0</t>
        </is>
      </c>
      <c r="BF851" s="286" t="inlineStr">
        <is>
          <t>0</t>
        </is>
      </c>
      <c r="BG851" s="286" t="inlineStr">
        <is>
          <t>0</t>
        </is>
      </c>
      <c r="BH851" s="297" t="inlineStr">
        <is>
          <t>0</t>
        </is>
      </c>
      <c r="BI851" s="297" t="inlineStr">
        <is>
          <t>0</t>
        </is>
      </c>
      <c r="BJ851" s="297" t="inlineStr">
        <is>
          <t>0</t>
        </is>
      </c>
      <c r="BK851" s="297" t="inlineStr">
        <is>
          <t>0</t>
        </is>
      </c>
      <c r="BL851" s="297" t="inlineStr">
        <is>
          <t>0</t>
        </is>
      </c>
      <c r="BM851" s="297" t="inlineStr">
        <is>
          <t>0</t>
        </is>
      </c>
      <c r="BN851" s="297" t="inlineStr">
        <is>
          <t>0</t>
        </is>
      </c>
      <c r="BO851" s="285" t="inlineStr">
        <is>
          <t>0</t>
        </is>
      </c>
      <c r="BP851" s="297" t="inlineStr">
        <is>
          <t>0</t>
        </is>
      </c>
      <c r="BQ851" s="297" t="inlineStr">
        <is>
          <t>0</t>
        </is>
      </c>
      <c r="BR851" s="297" t="inlineStr">
        <is>
          <t>0</t>
        </is>
      </c>
      <c r="BS851" s="297" t="inlineStr">
        <is>
          <t>0</t>
        </is>
      </c>
      <c r="BT851" s="297" t="inlineStr">
        <is>
          <t>0</t>
        </is>
      </c>
      <c r="BU851" s="297" t="inlineStr">
        <is>
          <t>0</t>
        </is>
      </c>
      <c r="BV851" s="297" t="inlineStr">
        <is>
          <t>0</t>
        </is>
      </c>
      <c r="BW851" s="288" t="inlineStr">
        <is>
          <t>0</t>
        </is>
      </c>
      <c r="BX851" s="276">
        <f>SUM(IF(COUNTIF(#REF!, "*1.*"), 2, 0), IF(COUNTIF(#REF!, "*2.*"), 2, 0), IF(COUNTIF(#REF!, "*3.*"), 2, 0), IF(COUNTIF(#REF!, "*4.*"), 2, 0), IF(COUNTIF(#REF!, "*5.*"), 2, 0), IF(COUNTIF(#REF!, "*6.*"), 2, 0))</f>
        <v/>
      </c>
      <c r="BY851" s="277">
        <f t="array" ref="BY851">SUM(VALUE(AT851),VALUE(AU851),VALUE(AV851),VALUE(AW851),VALUE(AX851),VALUE(AY851),VALUE(AZ851),VALUE(BB851),VALUE(BC851),VALUE(BD851),VALUE(BE851),VALUE(BF851),VALUE(BG851),VALUE(BH851),VALUE(BI851),VALUE(BJ851),VALUE(BK851),VALUE(BL851),VALUE(BM851),VALUE(BN851),VALUE(BO851),VALUE(BP851),VALUE(BQ851),VALUE(BR851),VALUE(BS851),VALUE(BT851),VALUE(BU851),VALUE(BV851),VALUE(BW851))</f>
        <v/>
      </c>
      <c r="BZ851" s="307" t="n"/>
      <c r="CA851" s="307" t="n"/>
      <c r="CB851" s="307" t="n"/>
      <c r="CC851" s="307" t="n"/>
      <c r="CD851" s="307" t="n"/>
      <c r="CE851" s="307" t="n"/>
      <c r="CF851" s="307" t="n"/>
      <c r="CG851" s="307" t="n"/>
      <c r="CH851" s="307" t="n"/>
      <c r="CI851" s="307" t="n"/>
      <c r="CJ851" s="307" t="n"/>
      <c r="CK851" s="307" t="n"/>
      <c r="CL851" s="307" t="n"/>
      <c r="CM851" s="307" t="n"/>
      <c r="CN851" s="307" t="n"/>
      <c r="CO851" s="307" t="n"/>
      <c r="CP851" s="307" t="n"/>
      <c r="CQ851" s="307" t="n"/>
      <c r="CR851" s="279" t="inlineStr"/>
      <c r="CS851" s="280">
        <f>AVERAGE(Value(BY851),value(CR851))</f>
        <v/>
      </c>
      <c r="CT851" s="421">
        <f>(IF(OR(MediaScorecard!BH852="x", MediaScorecard!BI852="x",MediaScorecard!BJ852="x",MediaScorecard!BK852="x",MediaScorecard!BL852="x"),1, 2))</f>
        <v/>
      </c>
      <c r="CU851" s="308" t="n"/>
      <c r="CV851" s="308" t="n"/>
      <c r="CW851" s="308" t="n"/>
      <c r="CX851" s="309" t="n"/>
      <c r="CY851" s="308" t="n"/>
      <c r="CZ851" s="308" t="n"/>
      <c r="DA851" s="308" t="n"/>
    </row>
    <row r="852" ht="21" customHeight="1" s="590">
      <c r="A852" s="421" t="n"/>
      <c r="B852" s="270" t="n"/>
      <c r="C852" s="266" t="n"/>
      <c r="D852" s="267" t="inlineStr"/>
      <c r="E852" s="267" t="inlineStr"/>
      <c r="F852" s="268" t="inlineStr"/>
      <c r="G852" s="421" t="n"/>
      <c r="H852" s="269" t="n"/>
      <c r="I852" s="421" t="n"/>
      <c r="J852" s="421" t="n"/>
      <c r="K852" s="421" t="n"/>
      <c r="L852" s="421" t="n"/>
      <c r="M852" s="421" t="n"/>
      <c r="N852" s="421" t="n"/>
      <c r="O852" s="421" t="n"/>
      <c r="P852" s="421" t="n"/>
      <c r="Q852" s="421" t="n"/>
      <c r="R852" s="270" t="n"/>
      <c r="S852" s="421" t="n"/>
      <c r="T852" s="421" t="n"/>
      <c r="U852" s="421" t="n"/>
      <c r="V852" s="421" t="n"/>
      <c r="W852" s="421" t="n"/>
      <c r="X852" s="421" t="n"/>
      <c r="Y852" s="421" t="n"/>
      <c r="Z852" s="421" t="n"/>
      <c r="AA852" s="421" t="n"/>
      <c r="AB852" s="421" t="n"/>
      <c r="AC852" s="421" t="n"/>
      <c r="AD852" s="421" t="n"/>
      <c r="AE852" s="421" t="n"/>
      <c r="AF852" s="421" t="n"/>
      <c r="AG852" s="421" t="n"/>
      <c r="AH852" s="421" t="n"/>
      <c r="AI852" s="421" t="n"/>
      <c r="AJ852" s="297" t="n"/>
      <c r="AK852" s="297" t="n"/>
      <c r="AL852" s="284" t="n"/>
      <c r="AM852" s="297" t="n"/>
      <c r="AN852" s="285" t="n"/>
      <c r="AO852" s="297" t="n"/>
      <c r="AP852" s="297" t="n"/>
      <c r="AQ852" s="297" t="n"/>
      <c r="AR852" s="297" t="n"/>
      <c r="AS852" s="297" t="n"/>
      <c r="AT852" s="285" t="inlineStr">
        <is>
          <t>0</t>
        </is>
      </c>
      <c r="AU852" s="297" t="inlineStr">
        <is>
          <t>0</t>
        </is>
      </c>
      <c r="AV852" s="297" t="inlineStr">
        <is>
          <t>0</t>
        </is>
      </c>
      <c r="AW852" s="297" t="inlineStr">
        <is>
          <t>0</t>
        </is>
      </c>
      <c r="AX852" s="297" t="inlineStr">
        <is>
          <t>0</t>
        </is>
      </c>
      <c r="AY852" s="286" t="inlineStr">
        <is>
          <t>0</t>
        </is>
      </c>
      <c r="AZ852" s="286" t="inlineStr">
        <is>
          <t>0</t>
        </is>
      </c>
      <c r="BA852" s="287" t="inlineStr">
        <is>
          <t>0</t>
        </is>
      </c>
      <c r="BB852" s="286" t="inlineStr">
        <is>
          <t>0</t>
        </is>
      </c>
      <c r="BC852" s="286" t="inlineStr">
        <is>
          <t>0</t>
        </is>
      </c>
      <c r="BD852" s="286" t="inlineStr">
        <is>
          <t>0</t>
        </is>
      </c>
      <c r="BE852" s="286" t="inlineStr">
        <is>
          <t>0</t>
        </is>
      </c>
      <c r="BF852" s="286" t="inlineStr">
        <is>
          <t>0</t>
        </is>
      </c>
      <c r="BG852" s="286" t="inlineStr">
        <is>
          <t>0</t>
        </is>
      </c>
      <c r="BH852" s="297" t="inlineStr">
        <is>
          <t>0</t>
        </is>
      </c>
      <c r="BI852" s="297" t="inlineStr">
        <is>
          <t>0</t>
        </is>
      </c>
      <c r="BJ852" s="297" t="inlineStr">
        <is>
          <t>0</t>
        </is>
      </c>
      <c r="BK852" s="297" t="inlineStr">
        <is>
          <t>0</t>
        </is>
      </c>
      <c r="BL852" s="297" t="inlineStr">
        <is>
          <t>0</t>
        </is>
      </c>
      <c r="BM852" s="297" t="inlineStr">
        <is>
          <t>0</t>
        </is>
      </c>
      <c r="BN852" s="297" t="inlineStr">
        <is>
          <t>0</t>
        </is>
      </c>
      <c r="BO852" s="285" t="inlineStr">
        <is>
          <t>0</t>
        </is>
      </c>
      <c r="BP852" s="297" t="inlineStr">
        <is>
          <t>0</t>
        </is>
      </c>
      <c r="BQ852" s="297" t="inlineStr">
        <is>
          <t>0</t>
        </is>
      </c>
      <c r="BR852" s="297" t="inlineStr">
        <is>
          <t>0</t>
        </is>
      </c>
      <c r="BS852" s="297" t="inlineStr">
        <is>
          <t>0</t>
        </is>
      </c>
      <c r="BT852" s="297" t="inlineStr">
        <is>
          <t>0</t>
        </is>
      </c>
      <c r="BU852" s="297" t="inlineStr">
        <is>
          <t>0</t>
        </is>
      </c>
      <c r="BV852" s="297" t="inlineStr">
        <is>
          <t>0</t>
        </is>
      </c>
      <c r="BW852" s="288" t="inlineStr">
        <is>
          <t>0</t>
        </is>
      </c>
      <c r="BX852" s="276">
        <f>SUM(IF(COUNTIF(#REF!, "*1.*"), 2, 0), IF(COUNTIF(#REF!, "*2.*"), 2, 0), IF(COUNTIF(#REF!, "*3.*"), 2, 0), IF(COUNTIF(#REF!, "*4.*"), 2, 0), IF(COUNTIF(#REF!, "*5.*"), 2, 0), IF(COUNTIF(#REF!, "*6.*"), 2, 0))</f>
        <v/>
      </c>
      <c r="BY852" s="277">
        <f t="array" ref="BY852">SUM(VALUE(AT852),VALUE(AU852),VALUE(AV852),VALUE(AW852),VALUE(AX852),VALUE(AY852),VALUE(AZ852),VALUE(BB852),VALUE(BC852),VALUE(BD852),VALUE(BE852),VALUE(BF852),VALUE(BG852),VALUE(BH852),VALUE(BI852),VALUE(BJ852),VALUE(BK852),VALUE(BL852),VALUE(BM852),VALUE(BN852),VALUE(BO852),VALUE(BP852),VALUE(BQ852),VALUE(BR852),VALUE(BS852),VALUE(BT852),VALUE(BU852),VALUE(BV852),VALUE(BW852))</f>
        <v/>
      </c>
      <c r="BZ852" s="307" t="n"/>
      <c r="CA852" s="307" t="n"/>
      <c r="CB852" s="307" t="n"/>
      <c r="CC852" s="307" t="n"/>
      <c r="CD852" s="307" t="n"/>
      <c r="CE852" s="307" t="n"/>
      <c r="CF852" s="307" t="n"/>
      <c r="CG852" s="307" t="n"/>
      <c r="CH852" s="307" t="n"/>
      <c r="CI852" s="307" t="n"/>
      <c r="CJ852" s="307" t="n"/>
      <c r="CK852" s="307" t="n"/>
      <c r="CL852" s="307" t="n"/>
      <c r="CM852" s="307" t="n"/>
      <c r="CN852" s="307" t="n"/>
      <c r="CO852" s="307" t="n"/>
      <c r="CP852" s="307" t="n"/>
      <c r="CQ852" s="307" t="n"/>
      <c r="CR852" s="279" t="inlineStr"/>
      <c r="CS852" s="280">
        <f>AVERAGE(Value(BY852),value(CR852))</f>
        <v/>
      </c>
      <c r="CT852" s="421">
        <f>(IF(OR(MediaScorecard!BH853="x", MediaScorecard!BI853="x",MediaScorecard!BJ853="x",MediaScorecard!BK853="x",MediaScorecard!BL853="x"),1, 2))</f>
        <v/>
      </c>
      <c r="CU852" s="308" t="n"/>
      <c r="CV852" s="308" t="n"/>
      <c r="CW852" s="308" t="n"/>
      <c r="CX852" s="309" t="n"/>
      <c r="CY852" s="308" t="n"/>
      <c r="CZ852" s="308" t="n"/>
      <c r="DA852" s="308" t="n"/>
    </row>
    <row r="853" ht="21" customHeight="1" s="590">
      <c r="A853" s="421" t="n"/>
      <c r="B853" s="270" t="n"/>
      <c r="C853" s="266" t="n"/>
      <c r="D853" s="267" t="inlineStr"/>
      <c r="E853" s="267" t="inlineStr"/>
      <c r="F853" s="268" t="inlineStr"/>
      <c r="G853" s="421" t="n"/>
      <c r="H853" s="269" t="n"/>
      <c r="I853" s="421" t="n"/>
      <c r="J853" s="421" t="n"/>
      <c r="K853" s="421" t="n"/>
      <c r="L853" s="421" t="n"/>
      <c r="M853" s="421" t="n"/>
      <c r="N853" s="421" t="n"/>
      <c r="O853" s="421" t="n"/>
      <c r="P853" s="421" t="n"/>
      <c r="Q853" s="421" t="n"/>
      <c r="R853" s="270" t="n"/>
      <c r="S853" s="421" t="n"/>
      <c r="T853" s="421" t="n"/>
      <c r="U853" s="421" t="n"/>
      <c r="V853" s="421" t="n"/>
      <c r="W853" s="421" t="n"/>
      <c r="X853" s="421" t="n"/>
      <c r="Y853" s="421" t="n"/>
      <c r="Z853" s="421" t="n"/>
      <c r="AA853" s="421" t="n"/>
      <c r="AB853" s="421" t="n"/>
      <c r="AC853" s="421" t="n"/>
      <c r="AD853" s="421" t="n"/>
      <c r="AE853" s="421" t="n"/>
      <c r="AF853" s="421" t="n"/>
      <c r="AG853" s="421" t="n"/>
      <c r="AH853" s="421" t="n"/>
      <c r="AI853" s="421" t="n"/>
      <c r="AJ853" s="297" t="n"/>
      <c r="AK853" s="297" t="n"/>
      <c r="AL853" s="284" t="n"/>
      <c r="AM853" s="297" t="n"/>
      <c r="AN853" s="285" t="n"/>
      <c r="AO853" s="297" t="n"/>
      <c r="AP853" s="297" t="n"/>
      <c r="AQ853" s="297" t="n"/>
      <c r="AR853" s="297" t="n"/>
      <c r="AS853" s="297" t="n"/>
      <c r="AT853" s="285" t="inlineStr">
        <is>
          <t>0</t>
        </is>
      </c>
      <c r="AU853" s="297" t="inlineStr">
        <is>
          <t>0</t>
        </is>
      </c>
      <c r="AV853" s="297" t="inlineStr">
        <is>
          <t>0</t>
        </is>
      </c>
      <c r="AW853" s="297" t="inlineStr">
        <is>
          <t>0</t>
        </is>
      </c>
      <c r="AX853" s="297" t="inlineStr">
        <is>
          <t>0</t>
        </is>
      </c>
      <c r="AY853" s="286" t="inlineStr">
        <is>
          <t>0</t>
        </is>
      </c>
      <c r="AZ853" s="286" t="inlineStr">
        <is>
          <t>0</t>
        </is>
      </c>
      <c r="BA853" s="287" t="inlineStr">
        <is>
          <t>0</t>
        </is>
      </c>
      <c r="BB853" s="286" t="inlineStr">
        <is>
          <t>0</t>
        </is>
      </c>
      <c r="BC853" s="286" t="inlineStr">
        <is>
          <t>0</t>
        </is>
      </c>
      <c r="BD853" s="286" t="inlineStr">
        <is>
          <t>0</t>
        </is>
      </c>
      <c r="BE853" s="286" t="inlineStr">
        <is>
          <t>0</t>
        </is>
      </c>
      <c r="BF853" s="286" t="inlineStr">
        <is>
          <t>0</t>
        </is>
      </c>
      <c r="BG853" s="286" t="inlineStr">
        <is>
          <t>0</t>
        </is>
      </c>
      <c r="BH853" s="297" t="inlineStr">
        <is>
          <t>0</t>
        </is>
      </c>
      <c r="BI853" s="297" t="inlineStr">
        <is>
          <t>0</t>
        </is>
      </c>
      <c r="BJ853" s="297" t="inlineStr">
        <is>
          <t>0</t>
        </is>
      </c>
      <c r="BK853" s="297" t="inlineStr">
        <is>
          <t>0</t>
        </is>
      </c>
      <c r="BL853" s="297" t="inlineStr">
        <is>
          <t>0</t>
        </is>
      </c>
      <c r="BM853" s="297" t="inlineStr">
        <is>
          <t>0</t>
        </is>
      </c>
      <c r="BN853" s="297" t="inlineStr">
        <is>
          <t>0</t>
        </is>
      </c>
      <c r="BO853" s="285" t="inlineStr">
        <is>
          <t>0</t>
        </is>
      </c>
      <c r="BP853" s="297" t="inlineStr">
        <is>
          <t>0</t>
        </is>
      </c>
      <c r="BQ853" s="297" t="inlineStr">
        <is>
          <t>0</t>
        </is>
      </c>
      <c r="BR853" s="297" t="inlineStr">
        <is>
          <t>0</t>
        </is>
      </c>
      <c r="BS853" s="297" t="inlineStr">
        <is>
          <t>0</t>
        </is>
      </c>
      <c r="BT853" s="297" t="inlineStr">
        <is>
          <t>0</t>
        </is>
      </c>
      <c r="BU853" s="297" t="inlineStr">
        <is>
          <t>0</t>
        </is>
      </c>
      <c r="BV853" s="297" t="inlineStr">
        <is>
          <t>0</t>
        </is>
      </c>
      <c r="BW853" s="288" t="inlineStr">
        <is>
          <t>0</t>
        </is>
      </c>
      <c r="BX853" s="276">
        <f>SUM(IF(COUNTIF(#REF!, "*1.*"), 2, 0), IF(COUNTIF(#REF!, "*2.*"), 2, 0), IF(COUNTIF(#REF!, "*3.*"), 2, 0), IF(COUNTIF(#REF!, "*4.*"), 2, 0), IF(COUNTIF(#REF!, "*5.*"), 2, 0), IF(COUNTIF(#REF!, "*6.*"), 2, 0))</f>
        <v/>
      </c>
      <c r="BY853" s="277">
        <f t="array" ref="BY853">SUM(VALUE(AT853),VALUE(AU853),VALUE(AV853),VALUE(AW853),VALUE(AX853),VALUE(AY853),VALUE(AZ853),VALUE(BB853),VALUE(BC853),VALUE(BD853),VALUE(BE853),VALUE(BF853),VALUE(BG853),VALUE(BH853),VALUE(BI853),VALUE(BJ853),VALUE(BK853),VALUE(BL853),VALUE(BM853),VALUE(BN853),VALUE(BO853),VALUE(BP853),VALUE(BQ853),VALUE(BR853),VALUE(BS853),VALUE(BT853),VALUE(BU853),VALUE(BV853),VALUE(BW853))</f>
        <v/>
      </c>
      <c r="BZ853" s="307" t="n"/>
      <c r="CA853" s="307" t="n"/>
      <c r="CB853" s="307" t="n"/>
      <c r="CC853" s="307" t="n"/>
      <c r="CD853" s="307" t="n"/>
      <c r="CE853" s="307" t="n"/>
      <c r="CF853" s="307" t="n"/>
      <c r="CG853" s="307" t="n"/>
      <c r="CH853" s="307" t="n"/>
      <c r="CI853" s="307" t="n"/>
      <c r="CJ853" s="307" t="n"/>
      <c r="CK853" s="307" t="n"/>
      <c r="CL853" s="307" t="n"/>
      <c r="CM853" s="307" t="n"/>
      <c r="CN853" s="307" t="n"/>
      <c r="CO853" s="307" t="n"/>
      <c r="CP853" s="307" t="n"/>
      <c r="CQ853" s="307" t="n"/>
      <c r="CR853" s="279" t="inlineStr"/>
      <c r="CS853" s="280">
        <f>AVERAGE(Value(BY853),value(CR853))</f>
        <v/>
      </c>
      <c r="CT853" s="421">
        <f>(IF(OR(MediaScorecard!BH854="x", MediaScorecard!BI854="x",MediaScorecard!BJ854="x",MediaScorecard!BK854="x",MediaScorecard!BL854="x"),1, 2))</f>
        <v/>
      </c>
      <c r="CU853" s="308" t="n"/>
      <c r="CV853" s="308" t="n"/>
      <c r="CW853" s="308" t="n"/>
      <c r="CX853" s="309" t="n"/>
      <c r="CY853" s="308" t="n"/>
      <c r="CZ853" s="308" t="n"/>
      <c r="DA853" s="308" t="n"/>
    </row>
    <row r="854" ht="21" customHeight="1" s="590">
      <c r="A854" s="421" t="n"/>
      <c r="B854" s="270" t="n"/>
      <c r="C854" s="266" t="n"/>
      <c r="D854" s="267" t="inlineStr"/>
      <c r="E854" s="267" t="inlineStr"/>
      <c r="F854" s="268" t="inlineStr"/>
      <c r="G854" s="421" t="n"/>
      <c r="H854" s="269" t="n"/>
      <c r="I854" s="421" t="n"/>
      <c r="J854" s="421" t="n"/>
      <c r="K854" s="421" t="n"/>
      <c r="L854" s="421" t="n"/>
      <c r="M854" s="421" t="n"/>
      <c r="N854" s="421" t="n"/>
      <c r="O854" s="421" t="n"/>
      <c r="P854" s="421" t="n"/>
      <c r="Q854" s="421" t="n"/>
      <c r="R854" s="270" t="n"/>
      <c r="S854" s="421" t="n"/>
      <c r="T854" s="421" t="n"/>
      <c r="U854" s="421" t="n"/>
      <c r="V854" s="421" t="n"/>
      <c r="W854" s="421" t="n"/>
      <c r="X854" s="421" t="n"/>
      <c r="Y854" s="421" t="n"/>
      <c r="Z854" s="421" t="n"/>
      <c r="AA854" s="421" t="n"/>
      <c r="AB854" s="421" t="n"/>
      <c r="AC854" s="421" t="n"/>
      <c r="AD854" s="421" t="n"/>
      <c r="AE854" s="421" t="n"/>
      <c r="AF854" s="421" t="n"/>
      <c r="AG854" s="421" t="n"/>
      <c r="AH854" s="421" t="n"/>
      <c r="AI854" s="421" t="n"/>
      <c r="AJ854" s="297" t="n"/>
      <c r="AK854" s="297" t="n"/>
      <c r="AL854" s="284" t="n"/>
      <c r="AM854" s="297" t="n"/>
      <c r="AN854" s="285" t="n"/>
      <c r="AO854" s="297" t="n"/>
      <c r="AP854" s="297" t="n"/>
      <c r="AQ854" s="297" t="n"/>
      <c r="AR854" s="297" t="n"/>
      <c r="AS854" s="297" t="n"/>
      <c r="AT854" s="285" t="inlineStr">
        <is>
          <t>0</t>
        </is>
      </c>
      <c r="AU854" s="297" t="inlineStr">
        <is>
          <t>0</t>
        </is>
      </c>
      <c r="AV854" s="297" t="inlineStr">
        <is>
          <t>0</t>
        </is>
      </c>
      <c r="AW854" s="297" t="inlineStr">
        <is>
          <t>0</t>
        </is>
      </c>
      <c r="AX854" s="297" t="inlineStr">
        <is>
          <t>0</t>
        </is>
      </c>
      <c r="AY854" s="286" t="inlineStr">
        <is>
          <t>0</t>
        </is>
      </c>
      <c r="AZ854" s="286" t="inlineStr">
        <is>
          <t>0</t>
        </is>
      </c>
      <c r="BA854" s="287" t="inlineStr">
        <is>
          <t>0</t>
        </is>
      </c>
      <c r="BB854" s="286" t="inlineStr">
        <is>
          <t>0</t>
        </is>
      </c>
      <c r="BC854" s="286" t="inlineStr">
        <is>
          <t>0</t>
        </is>
      </c>
      <c r="BD854" s="286" t="inlineStr">
        <is>
          <t>0</t>
        </is>
      </c>
      <c r="BE854" s="286" t="inlineStr">
        <is>
          <t>0</t>
        </is>
      </c>
      <c r="BF854" s="286" t="inlineStr">
        <is>
          <t>0</t>
        </is>
      </c>
      <c r="BG854" s="286" t="inlineStr">
        <is>
          <t>0</t>
        </is>
      </c>
      <c r="BH854" s="297" t="inlineStr">
        <is>
          <t>0</t>
        </is>
      </c>
      <c r="BI854" s="297" t="inlineStr">
        <is>
          <t>0</t>
        </is>
      </c>
      <c r="BJ854" s="297" t="inlineStr">
        <is>
          <t>0</t>
        </is>
      </c>
      <c r="BK854" s="297" t="inlineStr">
        <is>
          <t>0</t>
        </is>
      </c>
      <c r="BL854" s="297" t="inlineStr">
        <is>
          <t>0</t>
        </is>
      </c>
      <c r="BM854" s="297" t="inlineStr">
        <is>
          <t>0</t>
        </is>
      </c>
      <c r="BN854" s="297" t="inlineStr">
        <is>
          <t>0</t>
        </is>
      </c>
      <c r="BO854" s="285" t="inlineStr">
        <is>
          <t>0</t>
        </is>
      </c>
      <c r="BP854" s="297" t="inlineStr">
        <is>
          <t>0</t>
        </is>
      </c>
      <c r="BQ854" s="297" t="inlineStr">
        <is>
          <t>0</t>
        </is>
      </c>
      <c r="BR854" s="297" t="inlineStr">
        <is>
          <t>0</t>
        </is>
      </c>
      <c r="BS854" s="297" t="inlineStr">
        <is>
          <t>0</t>
        </is>
      </c>
      <c r="BT854" s="297" t="inlineStr">
        <is>
          <t>0</t>
        </is>
      </c>
      <c r="BU854" s="297" t="inlineStr">
        <is>
          <t>0</t>
        </is>
      </c>
      <c r="BV854" s="297" t="inlineStr">
        <is>
          <t>0</t>
        </is>
      </c>
      <c r="BW854" s="288" t="inlineStr">
        <is>
          <t>0</t>
        </is>
      </c>
      <c r="BX854" s="276">
        <f>SUM(IF(COUNTIF(#REF!, "*1.*"), 2, 0), IF(COUNTIF(#REF!, "*2.*"), 2, 0), IF(COUNTIF(#REF!, "*3.*"), 2, 0), IF(COUNTIF(#REF!, "*4.*"), 2, 0), IF(COUNTIF(#REF!, "*5.*"), 2, 0), IF(COUNTIF(#REF!, "*6.*"), 2, 0))</f>
        <v/>
      </c>
      <c r="BY854" s="277">
        <f t="array" ref="BY854">SUM(VALUE(AT854),VALUE(AU854),VALUE(AV854),VALUE(AW854),VALUE(AX854),VALUE(AY854),VALUE(AZ854),VALUE(BB854),VALUE(BC854),VALUE(BD854),VALUE(BE854),VALUE(BF854),VALUE(BG854),VALUE(BH854),VALUE(BI854),VALUE(BJ854),VALUE(BK854),VALUE(BL854),VALUE(BM854),VALUE(BN854),VALUE(BO854),VALUE(BP854),VALUE(BQ854),VALUE(BR854),VALUE(BS854),VALUE(BT854),VALUE(BU854),VALUE(BV854),VALUE(BW854))</f>
        <v/>
      </c>
      <c r="BZ854" s="307" t="n"/>
      <c r="CA854" s="307" t="n"/>
      <c r="CB854" s="307" t="n"/>
      <c r="CC854" s="307" t="n"/>
      <c r="CD854" s="307" t="n"/>
      <c r="CE854" s="307" t="n"/>
      <c r="CF854" s="307" t="n"/>
      <c r="CG854" s="307" t="n"/>
      <c r="CH854" s="307" t="n"/>
      <c r="CI854" s="307" t="n"/>
      <c r="CJ854" s="307" t="n"/>
      <c r="CK854" s="307" t="n"/>
      <c r="CL854" s="307" t="n"/>
      <c r="CM854" s="307" t="n"/>
      <c r="CN854" s="307" t="n"/>
      <c r="CO854" s="307" t="n"/>
      <c r="CP854" s="307" t="n"/>
      <c r="CQ854" s="307" t="n"/>
      <c r="CR854" s="279" t="inlineStr"/>
      <c r="CS854" s="280">
        <f>AVERAGE(Value(BY854),value(CR854))</f>
        <v/>
      </c>
      <c r="CT854" s="421">
        <f>(IF(OR(MediaScorecard!BH855="x", MediaScorecard!BI855="x",MediaScorecard!BJ855="x",MediaScorecard!BK855="x",MediaScorecard!BL855="x"),1, 2))</f>
        <v/>
      </c>
      <c r="CU854" s="308" t="n"/>
      <c r="CV854" s="308" t="n"/>
      <c r="CW854" s="308" t="n"/>
      <c r="CX854" s="309" t="n"/>
      <c r="CY854" s="308" t="n"/>
      <c r="CZ854" s="308" t="n"/>
      <c r="DA854" s="308" t="n"/>
    </row>
    <row r="855" ht="21" customHeight="1" s="590">
      <c r="A855" s="421" t="n"/>
      <c r="B855" s="270" t="n"/>
      <c r="C855" s="266" t="n"/>
      <c r="D855" s="267" t="inlineStr"/>
      <c r="E855" s="267" t="inlineStr"/>
      <c r="F855" s="268" t="inlineStr"/>
      <c r="G855" s="421" t="n"/>
      <c r="H855" s="269" t="n"/>
      <c r="I855" s="421" t="n"/>
      <c r="J855" s="421" t="n"/>
      <c r="K855" s="421" t="n"/>
      <c r="L855" s="421" t="n"/>
      <c r="M855" s="421" t="n"/>
      <c r="N855" s="421" t="n"/>
      <c r="O855" s="421" t="n"/>
      <c r="P855" s="421" t="n"/>
      <c r="Q855" s="421" t="n"/>
      <c r="R855" s="270" t="n"/>
      <c r="S855" s="421" t="n"/>
      <c r="T855" s="421" t="n"/>
      <c r="U855" s="421" t="n"/>
      <c r="V855" s="421" t="n"/>
      <c r="W855" s="421" t="n"/>
      <c r="X855" s="421" t="n"/>
      <c r="Y855" s="421" t="n"/>
      <c r="Z855" s="421" t="n"/>
      <c r="AA855" s="421" t="n"/>
      <c r="AB855" s="421" t="n"/>
      <c r="AC855" s="421" t="n"/>
      <c r="AD855" s="421" t="n"/>
      <c r="AE855" s="421" t="n"/>
      <c r="AF855" s="421" t="n"/>
      <c r="AG855" s="421" t="n"/>
      <c r="AH855" s="421" t="n"/>
      <c r="AI855" s="421" t="n"/>
      <c r="AJ855" s="297" t="n"/>
      <c r="AK855" s="297" t="n"/>
      <c r="AL855" s="284" t="n"/>
      <c r="AM855" s="297" t="n"/>
      <c r="AN855" s="285" t="n"/>
      <c r="AO855" s="297" t="n"/>
      <c r="AP855" s="297" t="n"/>
      <c r="AQ855" s="297" t="n"/>
      <c r="AR855" s="297" t="n"/>
      <c r="AS855" s="297" t="n"/>
      <c r="AT855" s="285" t="inlineStr">
        <is>
          <t>0</t>
        </is>
      </c>
      <c r="AU855" s="297" t="inlineStr">
        <is>
          <t>0</t>
        </is>
      </c>
      <c r="AV855" s="297" t="inlineStr">
        <is>
          <t>0</t>
        </is>
      </c>
      <c r="AW855" s="297" t="inlineStr">
        <is>
          <t>0</t>
        </is>
      </c>
      <c r="AX855" s="297" t="inlineStr">
        <is>
          <t>0</t>
        </is>
      </c>
      <c r="AY855" s="286" t="inlineStr">
        <is>
          <t>0</t>
        </is>
      </c>
      <c r="AZ855" s="286" t="inlineStr">
        <is>
          <t>0</t>
        </is>
      </c>
      <c r="BA855" s="287" t="inlineStr">
        <is>
          <t>0</t>
        </is>
      </c>
      <c r="BB855" s="286" t="inlineStr">
        <is>
          <t>0</t>
        </is>
      </c>
      <c r="BC855" s="286" t="inlineStr">
        <is>
          <t>0</t>
        </is>
      </c>
      <c r="BD855" s="286" t="inlineStr">
        <is>
          <t>0</t>
        </is>
      </c>
      <c r="BE855" s="286" t="inlineStr">
        <is>
          <t>0</t>
        </is>
      </c>
      <c r="BF855" s="286" t="inlineStr">
        <is>
          <t>0</t>
        </is>
      </c>
      <c r="BG855" s="286" t="inlineStr">
        <is>
          <t>0</t>
        </is>
      </c>
      <c r="BH855" s="297" t="inlineStr">
        <is>
          <t>0</t>
        </is>
      </c>
      <c r="BI855" s="297" t="inlineStr">
        <is>
          <t>0</t>
        </is>
      </c>
      <c r="BJ855" s="297" t="inlineStr">
        <is>
          <t>0</t>
        </is>
      </c>
      <c r="BK855" s="297" t="inlineStr">
        <is>
          <t>0</t>
        </is>
      </c>
      <c r="BL855" s="297" t="inlineStr">
        <is>
          <t>0</t>
        </is>
      </c>
      <c r="BM855" s="297" t="inlineStr">
        <is>
          <t>0</t>
        </is>
      </c>
      <c r="BN855" s="297" t="inlineStr">
        <is>
          <t>0</t>
        </is>
      </c>
      <c r="BO855" s="285" t="inlineStr">
        <is>
          <t>0</t>
        </is>
      </c>
      <c r="BP855" s="297" t="inlineStr">
        <is>
          <t>0</t>
        </is>
      </c>
      <c r="BQ855" s="297" t="inlineStr">
        <is>
          <t>0</t>
        </is>
      </c>
      <c r="BR855" s="297" t="inlineStr">
        <is>
          <t>0</t>
        </is>
      </c>
      <c r="BS855" s="297" t="inlineStr">
        <is>
          <t>0</t>
        </is>
      </c>
      <c r="BT855" s="297" t="inlineStr">
        <is>
          <t>0</t>
        </is>
      </c>
      <c r="BU855" s="297" t="inlineStr">
        <is>
          <t>0</t>
        </is>
      </c>
      <c r="BV855" s="297" t="inlineStr">
        <is>
          <t>0</t>
        </is>
      </c>
      <c r="BW855" s="288" t="inlineStr">
        <is>
          <t>0</t>
        </is>
      </c>
      <c r="BX855" s="276">
        <f>SUM(IF(COUNTIF(#REF!, "*1.*"), 2, 0), IF(COUNTIF(#REF!, "*2.*"), 2, 0), IF(COUNTIF(#REF!, "*3.*"), 2, 0), IF(COUNTIF(#REF!, "*4.*"), 2, 0), IF(COUNTIF(#REF!, "*5.*"), 2, 0), IF(COUNTIF(#REF!, "*6.*"), 2, 0))</f>
        <v/>
      </c>
      <c r="BY855" s="277">
        <f t="array" ref="BY855">SUM(VALUE(AT855),VALUE(AU855),VALUE(AV855),VALUE(AW855),VALUE(AX855),VALUE(AY855),VALUE(AZ855),VALUE(BB855),VALUE(BC855),VALUE(BD855),VALUE(BE855),VALUE(BF855),VALUE(BG855),VALUE(BH855),VALUE(BI855),VALUE(BJ855),VALUE(BK855),VALUE(BL855),VALUE(BM855),VALUE(BN855),VALUE(BO855),VALUE(BP855),VALUE(BQ855),VALUE(BR855),VALUE(BS855),VALUE(BT855),VALUE(BU855),VALUE(BV855),VALUE(BW855))</f>
        <v/>
      </c>
      <c r="BZ855" s="307" t="n"/>
      <c r="CA855" s="307" t="n"/>
      <c r="CB855" s="307" t="n"/>
      <c r="CC855" s="307" t="n"/>
      <c r="CD855" s="307" t="n"/>
      <c r="CE855" s="307" t="n"/>
      <c r="CF855" s="307" t="n"/>
      <c r="CG855" s="307" t="n"/>
      <c r="CH855" s="307" t="n"/>
      <c r="CI855" s="307" t="n"/>
      <c r="CJ855" s="307" t="n"/>
      <c r="CK855" s="307" t="n"/>
      <c r="CL855" s="307" t="n"/>
      <c r="CM855" s="307" t="n"/>
      <c r="CN855" s="307" t="n"/>
      <c r="CO855" s="307" t="n"/>
      <c r="CP855" s="307" t="n"/>
      <c r="CQ855" s="307" t="n"/>
      <c r="CR855" s="279" t="inlineStr"/>
      <c r="CS855" s="280">
        <f>AVERAGE(Value(BY855),value(CR855))</f>
        <v/>
      </c>
      <c r="CT855" s="421">
        <f>(IF(OR(MediaScorecard!BH856="x", MediaScorecard!BI856="x",MediaScorecard!BJ856="x",MediaScorecard!BK856="x",MediaScorecard!BL856="x"),1, 2))</f>
        <v/>
      </c>
      <c r="CU855" s="308" t="n"/>
      <c r="CV855" s="308" t="n"/>
      <c r="CW855" s="308" t="n"/>
      <c r="CX855" s="309" t="n"/>
      <c r="CY855" s="308" t="n"/>
      <c r="CZ855" s="308" t="n"/>
      <c r="DA855" s="308" t="n"/>
    </row>
    <row r="856" ht="21" customHeight="1" s="590">
      <c r="A856" s="421" t="n"/>
      <c r="B856" s="270" t="n"/>
      <c r="C856" s="266" t="n"/>
      <c r="D856" s="267" t="inlineStr"/>
      <c r="E856" s="267" t="inlineStr"/>
      <c r="F856" s="268" t="inlineStr"/>
      <c r="G856" s="421" t="n"/>
      <c r="H856" s="269" t="n"/>
      <c r="I856" s="421" t="n"/>
      <c r="J856" s="421" t="n"/>
      <c r="K856" s="421" t="n"/>
      <c r="L856" s="421" t="n"/>
      <c r="M856" s="421" t="n"/>
      <c r="N856" s="421" t="n"/>
      <c r="O856" s="421" t="n"/>
      <c r="P856" s="421" t="n"/>
      <c r="Q856" s="421" t="n"/>
      <c r="R856" s="270" t="n"/>
      <c r="S856" s="421" t="n"/>
      <c r="T856" s="421" t="n"/>
      <c r="U856" s="421" t="n"/>
      <c r="V856" s="421" t="n"/>
      <c r="W856" s="421" t="n"/>
      <c r="X856" s="421" t="n"/>
      <c r="Y856" s="421" t="n"/>
      <c r="Z856" s="421" t="n"/>
      <c r="AA856" s="421" t="n"/>
      <c r="AB856" s="421" t="n"/>
      <c r="AC856" s="421" t="n"/>
      <c r="AD856" s="421" t="n"/>
      <c r="AE856" s="421" t="n"/>
      <c r="AF856" s="421" t="n"/>
      <c r="AG856" s="421" t="n"/>
      <c r="AH856" s="421" t="n"/>
      <c r="AI856" s="421" t="n"/>
      <c r="AJ856" s="297" t="n"/>
      <c r="AK856" s="297" t="n"/>
      <c r="AL856" s="284" t="n"/>
      <c r="AM856" s="297" t="n"/>
      <c r="AN856" s="285" t="n"/>
      <c r="AO856" s="297" t="n"/>
      <c r="AP856" s="297" t="n"/>
      <c r="AQ856" s="297" t="n"/>
      <c r="AR856" s="297" t="n"/>
      <c r="AS856" s="297" t="n"/>
      <c r="AT856" s="285" t="inlineStr">
        <is>
          <t>0</t>
        </is>
      </c>
      <c r="AU856" s="297" t="inlineStr">
        <is>
          <t>0</t>
        </is>
      </c>
      <c r="AV856" s="297" t="inlineStr">
        <is>
          <t>0</t>
        </is>
      </c>
      <c r="AW856" s="297" t="inlineStr">
        <is>
          <t>0</t>
        </is>
      </c>
      <c r="AX856" s="297" t="inlineStr">
        <is>
          <t>0</t>
        </is>
      </c>
      <c r="AY856" s="286" t="inlineStr">
        <is>
          <t>0</t>
        </is>
      </c>
      <c r="AZ856" s="286" t="inlineStr">
        <is>
          <t>0</t>
        </is>
      </c>
      <c r="BA856" s="287" t="inlineStr">
        <is>
          <t>0</t>
        </is>
      </c>
      <c r="BB856" s="286" t="inlineStr">
        <is>
          <t>0</t>
        </is>
      </c>
      <c r="BC856" s="286" t="inlineStr">
        <is>
          <t>0</t>
        </is>
      </c>
      <c r="BD856" s="286" t="inlineStr">
        <is>
          <t>0</t>
        </is>
      </c>
      <c r="BE856" s="286" t="inlineStr">
        <is>
          <t>0</t>
        </is>
      </c>
      <c r="BF856" s="286" t="inlineStr">
        <is>
          <t>0</t>
        </is>
      </c>
      <c r="BG856" s="286" t="inlineStr">
        <is>
          <t>0</t>
        </is>
      </c>
      <c r="BH856" s="297" t="inlineStr">
        <is>
          <t>0</t>
        </is>
      </c>
      <c r="BI856" s="297" t="inlineStr">
        <is>
          <t>0</t>
        </is>
      </c>
      <c r="BJ856" s="297" t="inlineStr">
        <is>
          <t>0</t>
        </is>
      </c>
      <c r="BK856" s="297" t="inlineStr">
        <is>
          <t>0</t>
        </is>
      </c>
      <c r="BL856" s="297" t="inlineStr">
        <is>
          <t>0</t>
        </is>
      </c>
      <c r="BM856" s="297" t="inlineStr">
        <is>
          <t>0</t>
        </is>
      </c>
      <c r="BN856" s="297" t="inlineStr">
        <is>
          <t>0</t>
        </is>
      </c>
      <c r="BO856" s="285" t="inlineStr">
        <is>
          <t>0</t>
        </is>
      </c>
      <c r="BP856" s="297" t="inlineStr">
        <is>
          <t>0</t>
        </is>
      </c>
      <c r="BQ856" s="297" t="inlineStr">
        <is>
          <t>0</t>
        </is>
      </c>
      <c r="BR856" s="297" t="inlineStr">
        <is>
          <t>0</t>
        </is>
      </c>
      <c r="BS856" s="297" t="inlineStr">
        <is>
          <t>0</t>
        </is>
      </c>
      <c r="BT856" s="297" t="inlineStr">
        <is>
          <t>0</t>
        </is>
      </c>
      <c r="BU856" s="297" t="inlineStr">
        <is>
          <t>0</t>
        </is>
      </c>
      <c r="BV856" s="297" t="inlineStr">
        <is>
          <t>0</t>
        </is>
      </c>
      <c r="BW856" s="288" t="inlineStr">
        <is>
          <t>0</t>
        </is>
      </c>
      <c r="BX856" s="276">
        <f>SUM(IF(COUNTIF(#REF!, "*1.*"), 2, 0), IF(COUNTIF(#REF!, "*2.*"), 2, 0), IF(COUNTIF(#REF!, "*3.*"), 2, 0), IF(COUNTIF(#REF!, "*4.*"), 2, 0), IF(COUNTIF(#REF!, "*5.*"), 2, 0), IF(COUNTIF(#REF!, "*6.*"), 2, 0))</f>
        <v/>
      </c>
      <c r="BY856" s="277">
        <f t="array" ref="BY856">SUM(VALUE(AT856),VALUE(AU856),VALUE(AV856),VALUE(AW856),VALUE(AX856),VALUE(AY856),VALUE(AZ856),VALUE(BB856),VALUE(BC856),VALUE(BD856),VALUE(BE856),VALUE(BF856),VALUE(BG856),VALUE(BH856),VALUE(BI856),VALUE(BJ856),VALUE(BK856),VALUE(BL856),VALUE(BM856),VALUE(BN856),VALUE(BO856),VALUE(BP856),VALUE(BQ856),VALUE(BR856),VALUE(BS856),VALUE(BT856),VALUE(BU856),VALUE(BV856),VALUE(BW856))</f>
        <v/>
      </c>
      <c r="BZ856" s="307" t="n"/>
      <c r="CA856" s="307" t="n"/>
      <c r="CB856" s="307" t="n"/>
      <c r="CC856" s="307" t="n"/>
      <c r="CD856" s="307" t="n"/>
      <c r="CE856" s="307" t="n"/>
      <c r="CF856" s="307" t="n"/>
      <c r="CG856" s="307" t="n"/>
      <c r="CH856" s="307" t="n"/>
      <c r="CI856" s="307" t="n"/>
      <c r="CJ856" s="307" t="n"/>
      <c r="CK856" s="307" t="n"/>
      <c r="CL856" s="307" t="n"/>
      <c r="CM856" s="307" t="n"/>
      <c r="CN856" s="307" t="n"/>
      <c r="CO856" s="307" t="n"/>
      <c r="CP856" s="307" t="n"/>
      <c r="CQ856" s="307" t="n"/>
      <c r="CR856" s="279" t="inlineStr"/>
      <c r="CS856" s="280">
        <f>AVERAGE(Value(BY856),value(CR856))</f>
        <v/>
      </c>
      <c r="CT856" s="421">
        <f>(IF(OR(MediaScorecard!BH857="x", MediaScorecard!BI857="x",MediaScorecard!BJ857="x",MediaScorecard!BK857="x",MediaScorecard!BL857="x"),1, 2))</f>
        <v/>
      </c>
      <c r="CU856" s="308" t="n"/>
      <c r="CV856" s="308" t="n"/>
      <c r="CW856" s="308" t="n"/>
      <c r="CX856" s="309" t="n"/>
      <c r="CY856" s="308" t="n"/>
      <c r="CZ856" s="308" t="n"/>
      <c r="DA856" s="308" t="n"/>
    </row>
    <row r="857" ht="21" customHeight="1" s="590">
      <c r="A857" s="421" t="n"/>
      <c r="B857" s="270" t="n"/>
      <c r="C857" s="266" t="n"/>
      <c r="D857" s="267" t="inlineStr"/>
      <c r="E857" s="267" t="inlineStr"/>
      <c r="F857" s="268" t="inlineStr"/>
      <c r="G857" s="421" t="n"/>
      <c r="H857" s="269" t="n"/>
      <c r="I857" s="421" t="n"/>
      <c r="J857" s="421" t="n"/>
      <c r="K857" s="421" t="n"/>
      <c r="L857" s="421" t="n"/>
      <c r="M857" s="421" t="n"/>
      <c r="N857" s="421" t="n"/>
      <c r="O857" s="421" t="n"/>
      <c r="P857" s="421" t="n"/>
      <c r="Q857" s="421" t="n"/>
      <c r="R857" s="270" t="n"/>
      <c r="S857" s="421" t="n"/>
      <c r="T857" s="421" t="n"/>
      <c r="U857" s="421" t="n"/>
      <c r="V857" s="421" t="n"/>
      <c r="W857" s="421" t="n"/>
      <c r="X857" s="421" t="n"/>
      <c r="Y857" s="421" t="n"/>
      <c r="Z857" s="421" t="n"/>
      <c r="AA857" s="421" t="n"/>
      <c r="AB857" s="421" t="n"/>
      <c r="AC857" s="421" t="n"/>
      <c r="AD857" s="421" t="n"/>
      <c r="AE857" s="421" t="n"/>
      <c r="AF857" s="421" t="n"/>
      <c r="AG857" s="421" t="n"/>
      <c r="AH857" s="421" t="n"/>
      <c r="AI857" s="421" t="n"/>
      <c r="AJ857" s="297" t="n"/>
      <c r="AK857" s="297" t="n"/>
      <c r="AL857" s="284" t="n"/>
      <c r="AM857" s="297" t="n"/>
      <c r="AN857" s="285" t="n"/>
      <c r="AO857" s="297" t="n"/>
      <c r="AP857" s="297" t="n"/>
      <c r="AQ857" s="297" t="n"/>
      <c r="AR857" s="297" t="n"/>
      <c r="AS857" s="297" t="n"/>
      <c r="AT857" s="285" t="inlineStr">
        <is>
          <t>0</t>
        </is>
      </c>
      <c r="AU857" s="297" t="inlineStr">
        <is>
          <t>0</t>
        </is>
      </c>
      <c r="AV857" s="297" t="inlineStr">
        <is>
          <t>0</t>
        </is>
      </c>
      <c r="AW857" s="297" t="inlineStr">
        <is>
          <t>0</t>
        </is>
      </c>
      <c r="AX857" s="297" t="inlineStr">
        <is>
          <t>0</t>
        </is>
      </c>
      <c r="AY857" s="286" t="inlineStr">
        <is>
          <t>0</t>
        </is>
      </c>
      <c r="AZ857" s="286" t="inlineStr">
        <is>
          <t>0</t>
        </is>
      </c>
      <c r="BA857" s="287" t="inlineStr">
        <is>
          <t>0</t>
        </is>
      </c>
      <c r="BB857" s="286" t="inlineStr">
        <is>
          <t>0</t>
        </is>
      </c>
      <c r="BC857" s="286" t="inlineStr">
        <is>
          <t>0</t>
        </is>
      </c>
      <c r="BD857" s="286" t="inlineStr">
        <is>
          <t>0</t>
        </is>
      </c>
      <c r="BE857" s="286" t="inlineStr">
        <is>
          <t>0</t>
        </is>
      </c>
      <c r="BF857" s="286" t="inlineStr">
        <is>
          <t>0</t>
        </is>
      </c>
      <c r="BG857" s="286" t="inlineStr">
        <is>
          <t>0</t>
        </is>
      </c>
      <c r="BH857" s="297" t="inlineStr">
        <is>
          <t>0</t>
        </is>
      </c>
      <c r="BI857" s="297" t="inlineStr">
        <is>
          <t>0</t>
        </is>
      </c>
      <c r="BJ857" s="297" t="inlineStr">
        <is>
          <t>0</t>
        </is>
      </c>
      <c r="BK857" s="297" t="inlineStr">
        <is>
          <t>0</t>
        </is>
      </c>
      <c r="BL857" s="297" t="inlineStr">
        <is>
          <t>0</t>
        </is>
      </c>
      <c r="BM857" s="297" t="inlineStr">
        <is>
          <t>0</t>
        </is>
      </c>
      <c r="BN857" s="297" t="inlineStr">
        <is>
          <t>0</t>
        </is>
      </c>
      <c r="BO857" s="285" t="inlineStr">
        <is>
          <t>0</t>
        </is>
      </c>
      <c r="BP857" s="297" t="inlineStr">
        <is>
          <t>0</t>
        </is>
      </c>
      <c r="BQ857" s="297" t="inlineStr">
        <is>
          <t>0</t>
        </is>
      </c>
      <c r="BR857" s="297" t="inlineStr">
        <is>
          <t>0</t>
        </is>
      </c>
      <c r="BS857" s="297" t="inlineStr">
        <is>
          <t>0</t>
        </is>
      </c>
      <c r="BT857" s="297" t="inlineStr">
        <is>
          <t>0</t>
        </is>
      </c>
      <c r="BU857" s="297" t="inlineStr">
        <is>
          <t>0</t>
        </is>
      </c>
      <c r="BV857" s="297" t="inlineStr">
        <is>
          <t>0</t>
        </is>
      </c>
      <c r="BW857" s="288" t="inlineStr">
        <is>
          <t>0</t>
        </is>
      </c>
      <c r="BX857" s="276">
        <f>SUM(IF(COUNTIF(#REF!, "*1.*"), 2, 0), IF(COUNTIF(#REF!, "*2.*"), 2, 0), IF(COUNTIF(#REF!, "*3.*"), 2, 0), IF(COUNTIF(#REF!, "*4.*"), 2, 0), IF(COUNTIF(#REF!, "*5.*"), 2, 0), IF(COUNTIF(#REF!, "*6.*"), 2, 0))</f>
        <v/>
      </c>
      <c r="BY857" s="277">
        <f t="array" ref="BY857">SUM(VALUE(AT857),VALUE(AU857),VALUE(AV857),VALUE(AW857),VALUE(AX857),VALUE(AY857),VALUE(AZ857),VALUE(BB857),VALUE(BC857),VALUE(BD857),VALUE(BE857),VALUE(BF857),VALUE(BG857),VALUE(BH857),VALUE(BI857),VALUE(BJ857),VALUE(BK857),VALUE(BL857),VALUE(BM857),VALUE(BN857),VALUE(BO857),VALUE(BP857),VALUE(BQ857),VALUE(BR857),VALUE(BS857),VALUE(BT857),VALUE(BU857),VALUE(BV857),VALUE(BW857))</f>
        <v/>
      </c>
      <c r="BZ857" s="307" t="n"/>
      <c r="CA857" s="307" t="n"/>
      <c r="CB857" s="307" t="n"/>
      <c r="CC857" s="307" t="n"/>
      <c r="CD857" s="307" t="n"/>
      <c r="CE857" s="307" t="n"/>
      <c r="CF857" s="307" t="n"/>
      <c r="CG857" s="307" t="n"/>
      <c r="CH857" s="307" t="n"/>
      <c r="CI857" s="307" t="n"/>
      <c r="CJ857" s="307" t="n"/>
      <c r="CK857" s="307" t="n"/>
      <c r="CL857" s="307" t="n"/>
      <c r="CM857" s="307" t="n"/>
      <c r="CN857" s="307" t="n"/>
      <c r="CO857" s="307" t="n"/>
      <c r="CP857" s="307" t="n"/>
      <c r="CQ857" s="307" t="n"/>
      <c r="CR857" s="279" t="inlineStr"/>
      <c r="CS857" s="280">
        <f>AVERAGE(Value(BY857),value(CR857))</f>
        <v/>
      </c>
      <c r="CT857" s="421">
        <f>(IF(OR(MediaScorecard!BH858="x", MediaScorecard!BI858="x",MediaScorecard!BJ858="x",MediaScorecard!BK858="x",MediaScorecard!BL858="x"),1, 2))</f>
        <v/>
      </c>
      <c r="CU857" s="308" t="n"/>
      <c r="CV857" s="308" t="n"/>
      <c r="CW857" s="308" t="n"/>
      <c r="CX857" s="309" t="n"/>
      <c r="CY857" s="308" t="n"/>
      <c r="CZ857" s="308" t="n"/>
      <c r="DA857" s="308" t="n"/>
    </row>
    <row r="858" ht="21" customHeight="1" s="590">
      <c r="A858" s="421" t="n"/>
      <c r="B858" s="270" t="n"/>
      <c r="C858" s="266" t="n"/>
      <c r="D858" s="267" t="inlineStr"/>
      <c r="E858" s="267" t="inlineStr"/>
      <c r="F858" s="268" t="inlineStr"/>
      <c r="G858" s="421" t="n"/>
      <c r="H858" s="269" t="n"/>
      <c r="I858" s="421" t="n"/>
      <c r="J858" s="421" t="n"/>
      <c r="K858" s="421" t="n"/>
      <c r="L858" s="421" t="n"/>
      <c r="M858" s="421" t="n"/>
      <c r="N858" s="421" t="n"/>
      <c r="O858" s="421" t="n"/>
      <c r="P858" s="421" t="n"/>
      <c r="Q858" s="421" t="n"/>
      <c r="R858" s="270" t="n"/>
      <c r="S858" s="421" t="n"/>
      <c r="T858" s="421" t="n"/>
      <c r="U858" s="421" t="n"/>
      <c r="V858" s="421" t="n"/>
      <c r="W858" s="421" t="n"/>
      <c r="X858" s="421" t="n"/>
      <c r="Y858" s="421" t="n"/>
      <c r="Z858" s="421" t="n"/>
      <c r="AA858" s="421" t="n"/>
      <c r="AB858" s="421" t="n"/>
      <c r="AC858" s="421" t="n"/>
      <c r="AD858" s="421" t="n"/>
      <c r="AE858" s="421" t="n"/>
      <c r="AF858" s="421" t="n"/>
      <c r="AG858" s="421" t="n"/>
      <c r="AH858" s="421" t="n"/>
      <c r="AI858" s="421" t="n"/>
      <c r="AJ858" s="297" t="n"/>
      <c r="AK858" s="297" t="n"/>
      <c r="AL858" s="284" t="n"/>
      <c r="AM858" s="297" t="n"/>
      <c r="AN858" s="285" t="n"/>
      <c r="AO858" s="297" t="n"/>
      <c r="AP858" s="297" t="n"/>
      <c r="AQ858" s="297" t="n"/>
      <c r="AR858" s="297" t="n"/>
      <c r="AS858" s="297" t="n"/>
      <c r="AT858" s="285" t="inlineStr">
        <is>
          <t>0</t>
        </is>
      </c>
      <c r="AU858" s="297" t="inlineStr">
        <is>
          <t>0</t>
        </is>
      </c>
      <c r="AV858" s="297" t="inlineStr">
        <is>
          <t>0</t>
        </is>
      </c>
      <c r="AW858" s="297" t="inlineStr">
        <is>
          <t>0</t>
        </is>
      </c>
      <c r="AX858" s="297" t="inlineStr">
        <is>
          <t>0</t>
        </is>
      </c>
      <c r="AY858" s="286" t="inlineStr">
        <is>
          <t>0</t>
        </is>
      </c>
      <c r="AZ858" s="286" t="inlineStr">
        <is>
          <t>0</t>
        </is>
      </c>
      <c r="BA858" s="287" t="inlineStr">
        <is>
          <t>0</t>
        </is>
      </c>
      <c r="BB858" s="286" t="inlineStr">
        <is>
          <t>0</t>
        </is>
      </c>
      <c r="BC858" s="286" t="inlineStr">
        <is>
          <t>0</t>
        </is>
      </c>
      <c r="BD858" s="286" t="inlineStr">
        <is>
          <t>0</t>
        </is>
      </c>
      <c r="BE858" s="286" t="inlineStr">
        <is>
          <t>0</t>
        </is>
      </c>
      <c r="BF858" s="286" t="inlineStr">
        <is>
          <t>0</t>
        </is>
      </c>
      <c r="BG858" s="286" t="inlineStr">
        <is>
          <t>0</t>
        </is>
      </c>
      <c r="BH858" s="297" t="inlineStr">
        <is>
          <t>0</t>
        </is>
      </c>
      <c r="BI858" s="297" t="inlineStr">
        <is>
          <t>0</t>
        </is>
      </c>
      <c r="BJ858" s="297" t="inlineStr">
        <is>
          <t>0</t>
        </is>
      </c>
      <c r="BK858" s="297" t="inlineStr">
        <is>
          <t>0</t>
        </is>
      </c>
      <c r="BL858" s="297" t="inlineStr">
        <is>
          <t>0</t>
        </is>
      </c>
      <c r="BM858" s="297" t="inlineStr">
        <is>
          <t>0</t>
        </is>
      </c>
      <c r="BN858" s="297" t="inlineStr">
        <is>
          <t>0</t>
        </is>
      </c>
      <c r="BO858" s="285" t="inlineStr">
        <is>
          <t>0</t>
        </is>
      </c>
      <c r="BP858" s="297" t="inlineStr">
        <is>
          <t>0</t>
        </is>
      </c>
      <c r="BQ858" s="297" t="inlineStr">
        <is>
          <t>0</t>
        </is>
      </c>
      <c r="BR858" s="297" t="inlineStr">
        <is>
          <t>0</t>
        </is>
      </c>
      <c r="BS858" s="297" t="inlineStr">
        <is>
          <t>0</t>
        </is>
      </c>
      <c r="BT858" s="297" t="inlineStr">
        <is>
          <t>0</t>
        </is>
      </c>
      <c r="BU858" s="297" t="inlineStr">
        <is>
          <t>0</t>
        </is>
      </c>
      <c r="BV858" s="297" t="inlineStr">
        <is>
          <t>0</t>
        </is>
      </c>
      <c r="BW858" s="288" t="inlineStr">
        <is>
          <t>0</t>
        </is>
      </c>
      <c r="BX858" s="276">
        <f>SUM(IF(COUNTIF(#REF!, "*1.*"), 2, 0), IF(COUNTIF(#REF!, "*2.*"), 2, 0), IF(COUNTIF(#REF!, "*3.*"), 2, 0), IF(COUNTIF(#REF!, "*4.*"), 2, 0), IF(COUNTIF(#REF!, "*5.*"), 2, 0), IF(COUNTIF(#REF!, "*6.*"), 2, 0))</f>
        <v/>
      </c>
      <c r="BY858" s="277">
        <f t="array" ref="BY858">SUM(VALUE(AT858),VALUE(AU858),VALUE(AV858),VALUE(AW858),VALUE(AX858),VALUE(AY858),VALUE(AZ858),VALUE(BB858),VALUE(BC858),VALUE(BD858),VALUE(BE858),VALUE(BF858),VALUE(BG858),VALUE(BH858),VALUE(BI858),VALUE(BJ858),VALUE(BK858),VALUE(BL858),VALUE(BM858),VALUE(BN858),VALUE(BO858),VALUE(BP858),VALUE(BQ858),VALUE(BR858),VALUE(BS858),VALUE(BT858),VALUE(BU858),VALUE(BV858),VALUE(BW858))</f>
        <v/>
      </c>
      <c r="BZ858" s="307" t="n"/>
      <c r="CA858" s="307" t="n"/>
      <c r="CB858" s="307" t="n"/>
      <c r="CC858" s="307" t="n"/>
      <c r="CD858" s="307" t="n"/>
      <c r="CE858" s="307" t="n"/>
      <c r="CF858" s="307" t="n"/>
      <c r="CG858" s="307" t="n"/>
      <c r="CH858" s="307" t="n"/>
      <c r="CI858" s="307" t="n"/>
      <c r="CJ858" s="307" t="n"/>
      <c r="CK858" s="307" t="n"/>
      <c r="CL858" s="307" t="n"/>
      <c r="CM858" s="307" t="n"/>
      <c r="CN858" s="307" t="n"/>
      <c r="CO858" s="307" t="n"/>
      <c r="CP858" s="307" t="n"/>
      <c r="CQ858" s="307" t="n"/>
      <c r="CR858" s="279" t="inlineStr"/>
      <c r="CS858" s="280">
        <f>AVERAGE(Value(BY858),value(CR858))</f>
        <v/>
      </c>
      <c r="CT858" s="421">
        <f>(IF(OR(MediaScorecard!BH859="x", MediaScorecard!BI859="x",MediaScorecard!BJ859="x",MediaScorecard!BK859="x",MediaScorecard!BL859="x"),1, 2))</f>
        <v/>
      </c>
      <c r="CU858" s="308" t="n"/>
      <c r="CV858" s="308" t="n"/>
      <c r="CW858" s="308" t="n"/>
      <c r="CX858" s="309" t="n"/>
      <c r="CY858" s="308" t="n"/>
      <c r="CZ858" s="308" t="n"/>
      <c r="DA858" s="308" t="n"/>
    </row>
    <row r="859" ht="21" customHeight="1" s="590">
      <c r="A859" s="421" t="n"/>
      <c r="B859" s="270" t="n"/>
      <c r="C859" s="266" t="n"/>
      <c r="D859" s="267" t="inlineStr"/>
      <c r="E859" s="267" t="inlineStr"/>
      <c r="F859" s="268" t="inlineStr"/>
      <c r="G859" s="421" t="n"/>
      <c r="H859" s="269" t="n"/>
      <c r="I859" s="421" t="n"/>
      <c r="J859" s="421" t="n"/>
      <c r="K859" s="421" t="n"/>
      <c r="L859" s="421" t="n"/>
      <c r="M859" s="421" t="n"/>
      <c r="N859" s="421" t="n"/>
      <c r="O859" s="421" t="n"/>
      <c r="P859" s="421" t="n"/>
      <c r="Q859" s="421" t="n"/>
      <c r="R859" s="270" t="n"/>
      <c r="S859" s="421" t="n"/>
      <c r="T859" s="421" t="n"/>
      <c r="U859" s="421" t="n"/>
      <c r="V859" s="421" t="n"/>
      <c r="W859" s="421" t="n"/>
      <c r="X859" s="421" t="n"/>
      <c r="Y859" s="421" t="n"/>
      <c r="Z859" s="421" t="n"/>
      <c r="AA859" s="421" t="n"/>
      <c r="AB859" s="421" t="n"/>
      <c r="AC859" s="421" t="n"/>
      <c r="AD859" s="421" t="n"/>
      <c r="AE859" s="421" t="n"/>
      <c r="AF859" s="421" t="n"/>
      <c r="AG859" s="421" t="n"/>
      <c r="AH859" s="421" t="n"/>
      <c r="AI859" s="421" t="n"/>
      <c r="AJ859" s="297" t="n"/>
      <c r="AK859" s="297" t="n"/>
      <c r="AL859" s="284" t="n"/>
      <c r="AM859" s="297" t="n"/>
      <c r="AN859" s="285" t="n"/>
      <c r="AO859" s="297" t="n"/>
      <c r="AP859" s="297" t="n"/>
      <c r="AQ859" s="297" t="n"/>
      <c r="AR859" s="297" t="n"/>
      <c r="AS859" s="297" t="n"/>
      <c r="AT859" s="285" t="inlineStr">
        <is>
          <t>0</t>
        </is>
      </c>
      <c r="AU859" s="297" t="inlineStr">
        <is>
          <t>0</t>
        </is>
      </c>
      <c r="AV859" s="297" t="inlineStr">
        <is>
          <t>0</t>
        </is>
      </c>
      <c r="AW859" s="297" t="inlineStr">
        <is>
          <t>0</t>
        </is>
      </c>
      <c r="AX859" s="297" t="inlineStr">
        <is>
          <t>0</t>
        </is>
      </c>
      <c r="AY859" s="286" t="inlineStr">
        <is>
          <t>0</t>
        </is>
      </c>
      <c r="AZ859" s="286" t="inlineStr">
        <is>
          <t>0</t>
        </is>
      </c>
      <c r="BA859" s="287" t="inlineStr">
        <is>
          <t>0</t>
        </is>
      </c>
      <c r="BB859" s="286" t="inlineStr">
        <is>
          <t>0</t>
        </is>
      </c>
      <c r="BC859" s="286" t="inlineStr">
        <is>
          <t>0</t>
        </is>
      </c>
      <c r="BD859" s="286" t="inlineStr">
        <is>
          <t>0</t>
        </is>
      </c>
      <c r="BE859" s="286" t="inlineStr">
        <is>
          <t>0</t>
        </is>
      </c>
      <c r="BF859" s="286" t="inlineStr">
        <is>
          <t>0</t>
        </is>
      </c>
      <c r="BG859" s="286" t="inlineStr">
        <is>
          <t>0</t>
        </is>
      </c>
      <c r="BH859" s="297" t="inlineStr">
        <is>
          <t>0</t>
        </is>
      </c>
      <c r="BI859" s="297" t="inlineStr">
        <is>
          <t>0</t>
        </is>
      </c>
      <c r="BJ859" s="297" t="inlineStr">
        <is>
          <t>0</t>
        </is>
      </c>
      <c r="BK859" s="297" t="inlineStr">
        <is>
          <t>0</t>
        </is>
      </c>
      <c r="BL859" s="297" t="inlineStr">
        <is>
          <t>0</t>
        </is>
      </c>
      <c r="BM859" s="297" t="inlineStr">
        <is>
          <t>0</t>
        </is>
      </c>
      <c r="BN859" s="297" t="inlineStr">
        <is>
          <t>0</t>
        </is>
      </c>
      <c r="BO859" s="285" t="inlineStr">
        <is>
          <t>0</t>
        </is>
      </c>
      <c r="BP859" s="297" t="inlineStr">
        <is>
          <t>0</t>
        </is>
      </c>
      <c r="BQ859" s="297" t="inlineStr">
        <is>
          <t>0</t>
        </is>
      </c>
      <c r="BR859" s="297" t="inlineStr">
        <is>
          <t>0</t>
        </is>
      </c>
      <c r="BS859" s="297" t="inlineStr">
        <is>
          <t>0</t>
        </is>
      </c>
      <c r="BT859" s="297" t="inlineStr">
        <is>
          <t>0</t>
        </is>
      </c>
      <c r="BU859" s="297" t="inlineStr">
        <is>
          <t>0</t>
        </is>
      </c>
      <c r="BV859" s="297" t="inlineStr">
        <is>
          <t>0</t>
        </is>
      </c>
      <c r="BW859" s="288" t="inlineStr">
        <is>
          <t>0</t>
        </is>
      </c>
      <c r="BX859" s="276">
        <f>SUM(IF(COUNTIF(#REF!, "*1.*"), 2, 0), IF(COUNTIF(#REF!, "*2.*"), 2, 0), IF(COUNTIF(#REF!, "*3.*"), 2, 0), IF(COUNTIF(#REF!, "*4.*"), 2, 0), IF(COUNTIF(#REF!, "*5.*"), 2, 0), IF(COUNTIF(#REF!, "*6.*"), 2, 0))</f>
        <v/>
      </c>
      <c r="BY859" s="277">
        <f t="array" ref="BY859">SUM(VALUE(AT859),VALUE(AU859),VALUE(AV859),VALUE(AW859),VALUE(AX859),VALUE(AY859),VALUE(AZ859),VALUE(BB859),VALUE(BC859),VALUE(BD859),VALUE(BE859),VALUE(BF859),VALUE(BG859),VALUE(BH859),VALUE(BI859),VALUE(BJ859),VALUE(BK859),VALUE(BL859),VALUE(BM859),VALUE(BN859),VALUE(BO859),VALUE(BP859),VALUE(BQ859),VALUE(BR859),VALUE(BS859),VALUE(BT859),VALUE(BU859),VALUE(BV859),VALUE(BW859))</f>
        <v/>
      </c>
      <c r="BZ859" s="307" t="n"/>
      <c r="CA859" s="307" t="n"/>
      <c r="CB859" s="307" t="n"/>
      <c r="CC859" s="307" t="n"/>
      <c r="CD859" s="307" t="n"/>
      <c r="CE859" s="307" t="n"/>
      <c r="CF859" s="307" t="n"/>
      <c r="CG859" s="307" t="n"/>
      <c r="CH859" s="307" t="n"/>
      <c r="CI859" s="307" t="n"/>
      <c r="CJ859" s="307" t="n"/>
      <c r="CK859" s="307" t="n"/>
      <c r="CL859" s="307" t="n"/>
      <c r="CM859" s="307" t="n"/>
      <c r="CN859" s="307" t="n"/>
      <c r="CO859" s="307" t="n"/>
      <c r="CP859" s="307" t="n"/>
      <c r="CQ859" s="307" t="n"/>
      <c r="CR859" s="279" t="inlineStr"/>
      <c r="CS859" s="280">
        <f>AVERAGE(Value(BY859),value(CR859))</f>
        <v/>
      </c>
      <c r="CT859" s="421">
        <f>(IF(OR(MediaScorecard!BH860="x", MediaScorecard!BI860="x",MediaScorecard!BJ860="x",MediaScorecard!BK860="x",MediaScorecard!BL860="x"),1, 2))</f>
        <v/>
      </c>
      <c r="CU859" s="308" t="n"/>
      <c r="CV859" s="308" t="n"/>
      <c r="CW859" s="308" t="n"/>
      <c r="CX859" s="309" t="n"/>
      <c r="CY859" s="308" t="n"/>
      <c r="CZ859" s="308" t="n"/>
      <c r="DA859" s="308" t="n"/>
    </row>
    <row r="860" ht="21" customHeight="1" s="590">
      <c r="A860" s="421" t="n"/>
      <c r="B860" s="270" t="n"/>
      <c r="C860" s="266" t="n"/>
      <c r="D860" s="267" t="inlineStr"/>
      <c r="E860" s="267" t="inlineStr"/>
      <c r="F860" s="268" t="inlineStr"/>
      <c r="G860" s="421" t="n"/>
      <c r="H860" s="269" t="n"/>
      <c r="I860" s="421" t="n"/>
      <c r="J860" s="421" t="n"/>
      <c r="K860" s="421" t="n"/>
      <c r="L860" s="421" t="n"/>
      <c r="M860" s="421" t="n"/>
      <c r="N860" s="421" t="n"/>
      <c r="O860" s="421" t="n"/>
      <c r="P860" s="421" t="n"/>
      <c r="Q860" s="421" t="n"/>
      <c r="R860" s="270" t="n"/>
      <c r="S860" s="421" t="n"/>
      <c r="T860" s="421" t="n"/>
      <c r="U860" s="421" t="n"/>
      <c r="V860" s="421" t="n"/>
      <c r="W860" s="421" t="n"/>
      <c r="X860" s="421" t="n"/>
      <c r="Y860" s="421" t="n"/>
      <c r="Z860" s="421" t="n"/>
      <c r="AA860" s="421" t="n"/>
      <c r="AB860" s="421" t="n"/>
      <c r="AC860" s="421" t="n"/>
      <c r="AD860" s="421" t="n"/>
      <c r="AE860" s="421" t="n"/>
      <c r="AF860" s="421" t="n"/>
      <c r="AG860" s="421" t="n"/>
      <c r="AH860" s="421" t="n"/>
      <c r="AI860" s="421" t="n"/>
      <c r="AJ860" s="297" t="n"/>
      <c r="AK860" s="297" t="n"/>
      <c r="AL860" s="284" t="n"/>
      <c r="AM860" s="297" t="n"/>
      <c r="AN860" s="285" t="n"/>
      <c r="AO860" s="297" t="n"/>
      <c r="AP860" s="297" t="n"/>
      <c r="AQ860" s="297" t="n"/>
      <c r="AR860" s="297" t="n"/>
      <c r="AS860" s="297" t="n"/>
      <c r="AT860" s="285" t="inlineStr">
        <is>
          <t>0</t>
        </is>
      </c>
      <c r="AU860" s="297" t="inlineStr">
        <is>
          <t>0</t>
        </is>
      </c>
      <c r="AV860" s="297" t="inlineStr">
        <is>
          <t>0</t>
        </is>
      </c>
      <c r="AW860" s="297" t="inlineStr">
        <is>
          <t>0</t>
        </is>
      </c>
      <c r="AX860" s="297" t="inlineStr">
        <is>
          <t>0</t>
        </is>
      </c>
      <c r="AY860" s="286" t="inlineStr">
        <is>
          <t>0</t>
        </is>
      </c>
      <c r="AZ860" s="286" t="inlineStr">
        <is>
          <t>0</t>
        </is>
      </c>
      <c r="BA860" s="287" t="inlineStr">
        <is>
          <t>0</t>
        </is>
      </c>
      <c r="BB860" s="286" t="inlineStr">
        <is>
          <t>0</t>
        </is>
      </c>
      <c r="BC860" s="286" t="inlineStr">
        <is>
          <t>0</t>
        </is>
      </c>
      <c r="BD860" s="286" t="inlineStr">
        <is>
          <t>0</t>
        </is>
      </c>
      <c r="BE860" s="286" t="inlineStr">
        <is>
          <t>0</t>
        </is>
      </c>
      <c r="BF860" s="286" t="inlineStr">
        <is>
          <t>0</t>
        </is>
      </c>
      <c r="BG860" s="286" t="inlineStr">
        <is>
          <t>0</t>
        </is>
      </c>
      <c r="BH860" s="297" t="inlineStr">
        <is>
          <t>0</t>
        </is>
      </c>
      <c r="BI860" s="297" t="inlineStr">
        <is>
          <t>0</t>
        </is>
      </c>
      <c r="BJ860" s="297" t="inlineStr">
        <is>
          <t>0</t>
        </is>
      </c>
      <c r="BK860" s="297" t="inlineStr">
        <is>
          <t>0</t>
        </is>
      </c>
      <c r="BL860" s="297" t="inlineStr">
        <is>
          <t>0</t>
        </is>
      </c>
      <c r="BM860" s="297" t="inlineStr">
        <is>
          <t>0</t>
        </is>
      </c>
      <c r="BN860" s="297" t="inlineStr">
        <is>
          <t>0</t>
        </is>
      </c>
      <c r="BO860" s="285" t="inlineStr">
        <is>
          <t>0</t>
        </is>
      </c>
      <c r="BP860" s="297" t="inlineStr">
        <is>
          <t>0</t>
        </is>
      </c>
      <c r="BQ860" s="297" t="inlineStr">
        <is>
          <t>0</t>
        </is>
      </c>
      <c r="BR860" s="297" t="inlineStr">
        <is>
          <t>0</t>
        </is>
      </c>
      <c r="BS860" s="297" t="inlineStr">
        <is>
          <t>0</t>
        </is>
      </c>
      <c r="BT860" s="297" t="inlineStr">
        <is>
          <t>0</t>
        </is>
      </c>
      <c r="BU860" s="297" t="inlineStr">
        <is>
          <t>0</t>
        </is>
      </c>
      <c r="BV860" s="297" t="inlineStr">
        <is>
          <t>0</t>
        </is>
      </c>
      <c r="BW860" s="288" t="inlineStr">
        <is>
          <t>0</t>
        </is>
      </c>
      <c r="BX860" s="276">
        <f>SUM(IF(COUNTIF(#REF!, "*1.*"), 2, 0), IF(COUNTIF(#REF!, "*2.*"), 2, 0), IF(COUNTIF(#REF!, "*3.*"), 2, 0), IF(COUNTIF(#REF!, "*4.*"), 2, 0), IF(COUNTIF(#REF!, "*5.*"), 2, 0), IF(COUNTIF(#REF!, "*6.*"), 2, 0))</f>
        <v/>
      </c>
      <c r="BY860" s="277">
        <f t="array" ref="BY860">SUM(VALUE(AT860),VALUE(AU860),VALUE(AV860),VALUE(AW860),VALUE(AX860),VALUE(AY860),VALUE(AZ860),VALUE(BB860),VALUE(BC860),VALUE(BD860),VALUE(BE860),VALUE(BF860),VALUE(BG860),VALUE(BH860),VALUE(BI860),VALUE(BJ860),VALUE(BK860),VALUE(BL860),VALUE(BM860),VALUE(BN860),VALUE(BO860),VALUE(BP860),VALUE(BQ860),VALUE(BR860),VALUE(BS860),VALUE(BT860),VALUE(BU860),VALUE(BV860),VALUE(BW860))</f>
        <v/>
      </c>
      <c r="BZ860" s="307" t="n"/>
      <c r="CA860" s="307" t="n"/>
      <c r="CB860" s="307" t="n"/>
      <c r="CC860" s="307" t="n"/>
      <c r="CD860" s="307" t="n"/>
      <c r="CE860" s="307" t="n"/>
      <c r="CF860" s="307" t="n"/>
      <c r="CG860" s="307" t="n"/>
      <c r="CH860" s="307" t="n"/>
      <c r="CI860" s="307" t="n"/>
      <c r="CJ860" s="307" t="n"/>
      <c r="CK860" s="307" t="n"/>
      <c r="CL860" s="307" t="n"/>
      <c r="CM860" s="307" t="n"/>
      <c r="CN860" s="307" t="n"/>
      <c r="CO860" s="307" t="n"/>
      <c r="CP860" s="307" t="n"/>
      <c r="CQ860" s="307" t="n"/>
      <c r="CR860" s="279" t="inlineStr"/>
      <c r="CS860" s="280">
        <f>AVERAGE(Value(BY860),value(CR860))</f>
        <v/>
      </c>
      <c r="CT860" s="421">
        <f>(IF(OR(MediaScorecard!BH861="x", MediaScorecard!BI861="x",MediaScorecard!BJ861="x",MediaScorecard!BK861="x",MediaScorecard!BL861="x"),1, 2))</f>
        <v/>
      </c>
      <c r="CU860" s="308" t="n"/>
      <c r="CV860" s="308" t="n"/>
      <c r="CW860" s="308" t="n"/>
      <c r="CX860" s="309" t="n"/>
      <c r="CY860" s="308" t="n"/>
      <c r="CZ860" s="308" t="n"/>
      <c r="DA860" s="308" t="n"/>
    </row>
    <row r="861" ht="21" customHeight="1" s="590">
      <c r="A861" s="421" t="n"/>
      <c r="B861" s="270" t="n"/>
      <c r="C861" s="266" t="n"/>
      <c r="D861" s="267" t="inlineStr"/>
      <c r="E861" s="267" t="inlineStr"/>
      <c r="F861" s="268" t="inlineStr"/>
      <c r="G861" s="421" t="n"/>
      <c r="H861" s="269" t="n"/>
      <c r="I861" s="421" t="n"/>
      <c r="J861" s="421" t="n"/>
      <c r="K861" s="421" t="n"/>
      <c r="L861" s="421" t="n"/>
      <c r="M861" s="421" t="n"/>
      <c r="N861" s="421" t="n"/>
      <c r="O861" s="421" t="n"/>
      <c r="P861" s="421" t="n"/>
      <c r="Q861" s="421" t="n"/>
      <c r="R861" s="270" t="n"/>
      <c r="S861" s="421" t="n"/>
      <c r="T861" s="421" t="n"/>
      <c r="U861" s="421" t="n"/>
      <c r="V861" s="421" t="n"/>
      <c r="W861" s="421" t="n"/>
      <c r="X861" s="421" t="n"/>
      <c r="Y861" s="421" t="n"/>
      <c r="Z861" s="421" t="n"/>
      <c r="AA861" s="421" t="n"/>
      <c r="AB861" s="421" t="n"/>
      <c r="AC861" s="421" t="n"/>
      <c r="AD861" s="421" t="n"/>
      <c r="AE861" s="421" t="n"/>
      <c r="AF861" s="421" t="n"/>
      <c r="AG861" s="421" t="n"/>
      <c r="AH861" s="421" t="n"/>
      <c r="AI861" s="421" t="n"/>
      <c r="AJ861" s="297" t="n"/>
      <c r="AK861" s="297" t="n"/>
      <c r="AL861" s="284" t="n"/>
      <c r="AM861" s="297" t="n"/>
      <c r="AN861" s="285" t="n"/>
      <c r="AO861" s="297" t="n"/>
      <c r="AP861" s="297" t="n"/>
      <c r="AQ861" s="297" t="n"/>
      <c r="AR861" s="297" t="n"/>
      <c r="AS861" s="297" t="n"/>
      <c r="AT861" s="285" t="inlineStr">
        <is>
          <t>0</t>
        </is>
      </c>
      <c r="AU861" s="297" t="inlineStr">
        <is>
          <t>0</t>
        </is>
      </c>
      <c r="AV861" s="297" t="inlineStr">
        <is>
          <t>0</t>
        </is>
      </c>
      <c r="AW861" s="297" t="inlineStr">
        <is>
          <t>0</t>
        </is>
      </c>
      <c r="AX861" s="297" t="inlineStr">
        <is>
          <t>0</t>
        </is>
      </c>
      <c r="AY861" s="286" t="inlineStr">
        <is>
          <t>0</t>
        </is>
      </c>
      <c r="AZ861" s="286" t="inlineStr">
        <is>
          <t>0</t>
        </is>
      </c>
      <c r="BA861" s="287" t="inlineStr">
        <is>
          <t>0</t>
        </is>
      </c>
      <c r="BB861" s="286" t="inlineStr">
        <is>
          <t>0</t>
        </is>
      </c>
      <c r="BC861" s="286" t="inlineStr">
        <is>
          <t>0</t>
        </is>
      </c>
      <c r="BD861" s="286" t="inlineStr">
        <is>
          <t>0</t>
        </is>
      </c>
      <c r="BE861" s="286" t="inlineStr">
        <is>
          <t>0</t>
        </is>
      </c>
      <c r="BF861" s="286" t="inlineStr">
        <is>
          <t>0</t>
        </is>
      </c>
      <c r="BG861" s="286" t="inlineStr">
        <is>
          <t>0</t>
        </is>
      </c>
      <c r="BH861" s="297" t="inlineStr">
        <is>
          <t>0</t>
        </is>
      </c>
      <c r="BI861" s="297" t="inlineStr">
        <is>
          <t>0</t>
        </is>
      </c>
      <c r="BJ861" s="297" t="inlineStr">
        <is>
          <t>0</t>
        </is>
      </c>
      <c r="BK861" s="297" t="inlineStr">
        <is>
          <t>0</t>
        </is>
      </c>
      <c r="BL861" s="297" t="inlineStr">
        <is>
          <t>0</t>
        </is>
      </c>
      <c r="BM861" s="297" t="inlineStr">
        <is>
          <t>0</t>
        </is>
      </c>
      <c r="BN861" s="297" t="inlineStr">
        <is>
          <t>0</t>
        </is>
      </c>
      <c r="BO861" s="285" t="inlineStr">
        <is>
          <t>0</t>
        </is>
      </c>
      <c r="BP861" s="297" t="inlineStr">
        <is>
          <t>0</t>
        </is>
      </c>
      <c r="BQ861" s="297" t="inlineStr">
        <is>
          <t>0</t>
        </is>
      </c>
      <c r="BR861" s="297" t="inlineStr">
        <is>
          <t>0</t>
        </is>
      </c>
      <c r="BS861" s="297" t="inlineStr">
        <is>
          <t>0</t>
        </is>
      </c>
      <c r="BT861" s="297" t="inlineStr">
        <is>
          <t>0</t>
        </is>
      </c>
      <c r="BU861" s="297" t="inlineStr">
        <is>
          <t>0</t>
        </is>
      </c>
      <c r="BV861" s="297" t="inlineStr">
        <is>
          <t>0</t>
        </is>
      </c>
      <c r="BW861" s="288" t="inlineStr">
        <is>
          <t>0</t>
        </is>
      </c>
      <c r="BX861" s="276">
        <f>SUM(IF(COUNTIF(#REF!, "*1.*"), 2, 0), IF(COUNTIF(#REF!, "*2.*"), 2, 0), IF(COUNTIF(#REF!, "*3.*"), 2, 0), IF(COUNTIF(#REF!, "*4.*"), 2, 0), IF(COUNTIF(#REF!, "*5.*"), 2, 0), IF(COUNTIF(#REF!, "*6.*"), 2, 0))</f>
        <v/>
      </c>
      <c r="BY861" s="277">
        <f t="array" ref="BY861">SUM(VALUE(AT861),VALUE(AU861),VALUE(AV861),VALUE(AW861),VALUE(AX861),VALUE(AY861),VALUE(AZ861),VALUE(BB861),VALUE(BC861),VALUE(BD861),VALUE(BE861),VALUE(BF861),VALUE(BG861),VALUE(BH861),VALUE(BI861),VALUE(BJ861),VALUE(BK861),VALUE(BL861),VALUE(BM861),VALUE(BN861),VALUE(BO861),VALUE(BP861),VALUE(BQ861),VALUE(BR861),VALUE(BS861),VALUE(BT861),VALUE(BU861),VALUE(BV861),VALUE(BW861))</f>
        <v/>
      </c>
      <c r="BZ861" s="307" t="n"/>
      <c r="CA861" s="307" t="n"/>
      <c r="CB861" s="307" t="n"/>
      <c r="CC861" s="307" t="n"/>
      <c r="CD861" s="307" t="n"/>
      <c r="CE861" s="307" t="n"/>
      <c r="CF861" s="307" t="n"/>
      <c r="CG861" s="307" t="n"/>
      <c r="CH861" s="307" t="n"/>
      <c r="CI861" s="307" t="n"/>
      <c r="CJ861" s="307" t="n"/>
      <c r="CK861" s="307" t="n"/>
      <c r="CL861" s="307" t="n"/>
      <c r="CM861" s="307" t="n"/>
      <c r="CN861" s="307" t="n"/>
      <c r="CO861" s="307" t="n"/>
      <c r="CP861" s="307" t="n"/>
      <c r="CQ861" s="307" t="n"/>
      <c r="CR861" s="279" t="inlineStr"/>
      <c r="CS861" s="280">
        <f>AVERAGE(Value(BY861),value(CR861))</f>
        <v/>
      </c>
      <c r="CT861" s="421">
        <f>(IF(OR(MediaScorecard!BH862="x", MediaScorecard!BI862="x",MediaScorecard!BJ862="x",MediaScorecard!BK862="x",MediaScorecard!BL862="x"),1, 2))</f>
        <v/>
      </c>
      <c r="CU861" s="308" t="n"/>
      <c r="CV861" s="308" t="n"/>
      <c r="CW861" s="308" t="n"/>
      <c r="CX861" s="309" t="n"/>
      <c r="CY861" s="308" t="n"/>
      <c r="CZ861" s="308" t="n"/>
      <c r="DA861" s="308" t="n"/>
    </row>
    <row r="862" ht="21" customHeight="1" s="590">
      <c r="A862" s="421" t="n"/>
      <c r="B862" s="270" t="n"/>
      <c r="C862" s="266" t="n"/>
      <c r="D862" s="267" t="inlineStr"/>
      <c r="E862" s="267" t="inlineStr"/>
      <c r="F862" s="268" t="inlineStr"/>
      <c r="G862" s="421" t="n"/>
      <c r="H862" s="269" t="n"/>
      <c r="I862" s="421" t="n"/>
      <c r="J862" s="421" t="n"/>
      <c r="K862" s="421" t="n"/>
      <c r="L862" s="421" t="n"/>
      <c r="M862" s="421" t="n"/>
      <c r="N862" s="421" t="n"/>
      <c r="O862" s="421" t="n"/>
      <c r="P862" s="421" t="n"/>
      <c r="Q862" s="421" t="n"/>
      <c r="R862" s="270" t="n"/>
      <c r="S862" s="421" t="n"/>
      <c r="T862" s="421" t="n"/>
      <c r="U862" s="421" t="n"/>
      <c r="V862" s="421" t="n"/>
      <c r="W862" s="421" t="n"/>
      <c r="X862" s="421" t="n"/>
      <c r="Y862" s="421" t="n"/>
      <c r="Z862" s="421" t="n"/>
      <c r="AA862" s="421" t="n"/>
      <c r="AB862" s="421" t="n"/>
      <c r="AC862" s="421" t="n"/>
      <c r="AD862" s="421" t="n"/>
      <c r="AE862" s="421" t="n"/>
      <c r="AF862" s="421" t="n"/>
      <c r="AG862" s="421" t="n"/>
      <c r="AH862" s="421" t="n"/>
      <c r="AI862" s="421" t="n"/>
      <c r="AJ862" s="297" t="n"/>
      <c r="AK862" s="297" t="n"/>
      <c r="AL862" s="284" t="n"/>
      <c r="AM862" s="297" t="n"/>
      <c r="AN862" s="285" t="n"/>
      <c r="AO862" s="297" t="n"/>
      <c r="AP862" s="297" t="n"/>
      <c r="AQ862" s="297" t="n"/>
      <c r="AR862" s="297" t="n"/>
      <c r="AS862" s="297" t="n"/>
      <c r="AT862" s="285" t="inlineStr">
        <is>
          <t>0</t>
        </is>
      </c>
      <c r="AU862" s="297" t="inlineStr">
        <is>
          <t>0</t>
        </is>
      </c>
      <c r="AV862" s="297" t="inlineStr">
        <is>
          <t>0</t>
        </is>
      </c>
      <c r="AW862" s="297" t="inlineStr">
        <is>
          <t>0</t>
        </is>
      </c>
      <c r="AX862" s="297" t="inlineStr">
        <is>
          <t>0</t>
        </is>
      </c>
      <c r="AY862" s="286" t="inlineStr">
        <is>
          <t>0</t>
        </is>
      </c>
      <c r="AZ862" s="286" t="inlineStr">
        <is>
          <t>0</t>
        </is>
      </c>
      <c r="BA862" s="287" t="inlineStr">
        <is>
          <t>0</t>
        </is>
      </c>
      <c r="BB862" s="286" t="inlineStr">
        <is>
          <t>0</t>
        </is>
      </c>
      <c r="BC862" s="286" t="inlineStr">
        <is>
          <t>0</t>
        </is>
      </c>
      <c r="BD862" s="286" t="inlineStr">
        <is>
          <t>0</t>
        </is>
      </c>
      <c r="BE862" s="286" t="inlineStr">
        <is>
          <t>0</t>
        </is>
      </c>
      <c r="BF862" s="286" t="inlineStr">
        <is>
          <t>0</t>
        </is>
      </c>
      <c r="BG862" s="286" t="inlineStr">
        <is>
          <t>0</t>
        </is>
      </c>
      <c r="BH862" s="297" t="inlineStr">
        <is>
          <t>0</t>
        </is>
      </c>
      <c r="BI862" s="297" t="inlineStr">
        <is>
          <t>0</t>
        </is>
      </c>
      <c r="BJ862" s="297" t="inlineStr">
        <is>
          <t>0</t>
        </is>
      </c>
      <c r="BK862" s="297" t="inlineStr">
        <is>
          <t>0</t>
        </is>
      </c>
      <c r="BL862" s="297" t="inlineStr">
        <is>
          <t>0</t>
        </is>
      </c>
      <c r="BM862" s="297" t="inlineStr">
        <is>
          <t>0</t>
        </is>
      </c>
      <c r="BN862" s="297" t="inlineStr">
        <is>
          <t>0</t>
        </is>
      </c>
      <c r="BO862" s="285" t="inlineStr">
        <is>
          <t>0</t>
        </is>
      </c>
      <c r="BP862" s="297" t="inlineStr">
        <is>
          <t>0</t>
        </is>
      </c>
      <c r="BQ862" s="297" t="inlineStr">
        <is>
          <t>0</t>
        </is>
      </c>
      <c r="BR862" s="297" t="inlineStr">
        <is>
          <t>0</t>
        </is>
      </c>
      <c r="BS862" s="297" t="inlineStr">
        <is>
          <t>0</t>
        </is>
      </c>
      <c r="BT862" s="297" t="inlineStr">
        <is>
          <t>0</t>
        </is>
      </c>
      <c r="BU862" s="297" t="inlineStr">
        <is>
          <t>0</t>
        </is>
      </c>
      <c r="BV862" s="297" t="inlineStr">
        <is>
          <t>0</t>
        </is>
      </c>
      <c r="BW862" s="288" t="inlineStr">
        <is>
          <t>0</t>
        </is>
      </c>
      <c r="BX862" s="276">
        <f>SUM(IF(COUNTIF(#REF!, "*1.*"), 2, 0), IF(COUNTIF(#REF!, "*2.*"), 2, 0), IF(COUNTIF(#REF!, "*3.*"), 2, 0), IF(COUNTIF(#REF!, "*4.*"), 2, 0), IF(COUNTIF(#REF!, "*5.*"), 2, 0), IF(COUNTIF(#REF!, "*6.*"), 2, 0))</f>
        <v/>
      </c>
      <c r="BY862" s="277">
        <f t="array" ref="BY862">SUM(VALUE(AT862),VALUE(AU862),VALUE(AV862),VALUE(AW862),VALUE(AX862),VALUE(AY862),VALUE(AZ862),VALUE(BB862),VALUE(BC862),VALUE(BD862),VALUE(BE862),VALUE(BF862),VALUE(BG862),VALUE(BH862),VALUE(BI862),VALUE(BJ862),VALUE(BK862),VALUE(BL862),VALUE(BM862),VALUE(BN862),VALUE(BO862),VALUE(BP862),VALUE(BQ862),VALUE(BR862),VALUE(BS862),VALUE(BT862),VALUE(BU862),VALUE(BV862),VALUE(BW862))</f>
        <v/>
      </c>
      <c r="BZ862" s="307" t="n"/>
      <c r="CA862" s="307" t="n"/>
      <c r="CB862" s="307" t="n"/>
      <c r="CC862" s="307" t="n"/>
      <c r="CD862" s="307" t="n"/>
      <c r="CE862" s="307" t="n"/>
      <c r="CF862" s="307" t="n"/>
      <c r="CG862" s="307" t="n"/>
      <c r="CH862" s="307" t="n"/>
      <c r="CI862" s="307" t="n"/>
      <c r="CJ862" s="307" t="n"/>
      <c r="CK862" s="307" t="n"/>
      <c r="CL862" s="307" t="n"/>
      <c r="CM862" s="307" t="n"/>
      <c r="CN862" s="307" t="n"/>
      <c r="CO862" s="307" t="n"/>
      <c r="CP862" s="307" t="n"/>
      <c r="CQ862" s="307" t="n"/>
      <c r="CR862" s="279" t="inlineStr"/>
      <c r="CS862" s="280">
        <f>AVERAGE(Value(BY862),value(CR862))</f>
        <v/>
      </c>
      <c r="CT862" s="421">
        <f>(IF(OR(MediaScorecard!BH863="x", MediaScorecard!BI863="x",MediaScorecard!BJ863="x",MediaScorecard!BK863="x",MediaScorecard!BL863="x"),1, 2))</f>
        <v/>
      </c>
      <c r="CU862" s="308" t="n"/>
      <c r="CV862" s="308" t="n"/>
      <c r="CW862" s="308" t="n"/>
      <c r="CX862" s="309" t="n"/>
      <c r="CY862" s="308" t="n"/>
      <c r="CZ862" s="308" t="n"/>
      <c r="DA862" s="308" t="n"/>
    </row>
    <row r="863" ht="21" customHeight="1" s="590">
      <c r="A863" s="421" t="n"/>
      <c r="B863" s="270" t="n"/>
      <c r="C863" s="266" t="n"/>
      <c r="D863" s="267" t="inlineStr"/>
      <c r="E863" s="267" t="inlineStr"/>
      <c r="F863" s="268" t="inlineStr"/>
      <c r="G863" s="421" t="n"/>
      <c r="H863" s="269" t="n"/>
      <c r="I863" s="421" t="n"/>
      <c r="J863" s="421" t="n"/>
      <c r="K863" s="421" t="n"/>
      <c r="L863" s="421" t="n"/>
      <c r="M863" s="421" t="n"/>
      <c r="N863" s="421" t="n"/>
      <c r="O863" s="421" t="n"/>
      <c r="P863" s="421" t="n"/>
      <c r="Q863" s="421" t="n"/>
      <c r="R863" s="270" t="n"/>
      <c r="S863" s="421" t="n"/>
      <c r="T863" s="421" t="n"/>
      <c r="U863" s="421" t="n"/>
      <c r="V863" s="421" t="n"/>
      <c r="W863" s="421" t="n"/>
      <c r="X863" s="421" t="n"/>
      <c r="Y863" s="421" t="n"/>
      <c r="Z863" s="421" t="n"/>
      <c r="AA863" s="421" t="n"/>
      <c r="AB863" s="421" t="n"/>
      <c r="AC863" s="421" t="n"/>
      <c r="AD863" s="421" t="n"/>
      <c r="AE863" s="421" t="n"/>
      <c r="AF863" s="421" t="n"/>
      <c r="AG863" s="421" t="n"/>
      <c r="AH863" s="421" t="n"/>
      <c r="AI863" s="421" t="n"/>
      <c r="AJ863" s="297" t="n"/>
      <c r="AK863" s="297" t="n"/>
      <c r="AL863" s="284" t="n"/>
      <c r="AM863" s="297" t="n"/>
      <c r="AN863" s="285" t="n"/>
      <c r="AO863" s="297" t="n"/>
      <c r="AP863" s="297" t="n"/>
      <c r="AQ863" s="297" t="n"/>
      <c r="AR863" s="297" t="n"/>
      <c r="AS863" s="297" t="n"/>
      <c r="AT863" s="285" t="inlineStr">
        <is>
          <t>0</t>
        </is>
      </c>
      <c r="AU863" s="297" t="inlineStr">
        <is>
          <t>0</t>
        </is>
      </c>
      <c r="AV863" s="297" t="inlineStr">
        <is>
          <t>0</t>
        </is>
      </c>
      <c r="AW863" s="297" t="inlineStr">
        <is>
          <t>0</t>
        </is>
      </c>
      <c r="AX863" s="297" t="inlineStr">
        <is>
          <t>0</t>
        </is>
      </c>
      <c r="AY863" s="286" t="inlineStr">
        <is>
          <t>0</t>
        </is>
      </c>
      <c r="AZ863" s="286" t="inlineStr">
        <is>
          <t>0</t>
        </is>
      </c>
      <c r="BA863" s="287" t="inlineStr">
        <is>
          <t>0</t>
        </is>
      </c>
      <c r="BB863" s="286" t="inlineStr">
        <is>
          <t>0</t>
        </is>
      </c>
      <c r="BC863" s="286" t="inlineStr">
        <is>
          <t>0</t>
        </is>
      </c>
      <c r="BD863" s="286" t="inlineStr">
        <is>
          <t>0</t>
        </is>
      </c>
      <c r="BE863" s="286" t="inlineStr">
        <is>
          <t>0</t>
        </is>
      </c>
      <c r="BF863" s="286" t="inlineStr">
        <is>
          <t>0</t>
        </is>
      </c>
      <c r="BG863" s="286" t="inlineStr">
        <is>
          <t>0</t>
        </is>
      </c>
      <c r="BH863" s="297" t="inlineStr">
        <is>
          <t>0</t>
        </is>
      </c>
      <c r="BI863" s="297" t="inlineStr">
        <is>
          <t>0</t>
        </is>
      </c>
      <c r="BJ863" s="297" t="inlineStr">
        <is>
          <t>0</t>
        </is>
      </c>
      <c r="BK863" s="297" t="inlineStr">
        <is>
          <t>0</t>
        </is>
      </c>
      <c r="BL863" s="297" t="inlineStr">
        <is>
          <t>0</t>
        </is>
      </c>
      <c r="BM863" s="297" t="inlineStr">
        <is>
          <t>0</t>
        </is>
      </c>
      <c r="BN863" s="297" t="inlineStr">
        <is>
          <t>0</t>
        </is>
      </c>
      <c r="BO863" s="285" t="inlineStr">
        <is>
          <t>0</t>
        </is>
      </c>
      <c r="BP863" s="297" t="inlineStr">
        <is>
          <t>0</t>
        </is>
      </c>
      <c r="BQ863" s="297" t="inlineStr">
        <is>
          <t>0</t>
        </is>
      </c>
      <c r="BR863" s="297" t="inlineStr">
        <is>
          <t>0</t>
        </is>
      </c>
      <c r="BS863" s="297" t="inlineStr">
        <is>
          <t>0</t>
        </is>
      </c>
      <c r="BT863" s="297" t="inlineStr">
        <is>
          <t>0</t>
        </is>
      </c>
      <c r="BU863" s="297" t="inlineStr">
        <is>
          <t>0</t>
        </is>
      </c>
      <c r="BV863" s="297" t="inlineStr">
        <is>
          <t>0</t>
        </is>
      </c>
      <c r="BW863" s="288" t="inlineStr">
        <is>
          <t>0</t>
        </is>
      </c>
      <c r="BX863" s="276">
        <f>SUM(IF(COUNTIF(#REF!, "*1.*"), 2, 0), IF(COUNTIF(#REF!, "*2.*"), 2, 0), IF(COUNTIF(#REF!, "*3.*"), 2, 0), IF(COUNTIF(#REF!, "*4.*"), 2, 0), IF(COUNTIF(#REF!, "*5.*"), 2, 0), IF(COUNTIF(#REF!, "*6.*"), 2, 0))</f>
        <v/>
      </c>
      <c r="BY863" s="277">
        <f t="array" ref="BY863">SUM(VALUE(AT863),VALUE(AU863),VALUE(AV863),VALUE(AW863),VALUE(AX863),VALUE(AY863),VALUE(AZ863),VALUE(BB863),VALUE(BC863),VALUE(BD863),VALUE(BE863),VALUE(BF863),VALUE(BG863),VALUE(BH863),VALUE(BI863),VALUE(BJ863),VALUE(BK863),VALUE(BL863),VALUE(BM863),VALUE(BN863),VALUE(BO863),VALUE(BP863),VALUE(BQ863),VALUE(BR863),VALUE(BS863),VALUE(BT863),VALUE(BU863),VALUE(BV863),VALUE(BW863))</f>
        <v/>
      </c>
      <c r="BZ863" s="303" t="n"/>
      <c r="CA863" s="303" t="n"/>
      <c r="CB863" s="303" t="n"/>
      <c r="CC863" s="303" t="n"/>
      <c r="CD863" s="303" t="n"/>
      <c r="CE863" s="303" t="n"/>
      <c r="CF863" s="303" t="n"/>
      <c r="CG863" s="303" t="n"/>
      <c r="CH863" s="303" t="n"/>
      <c r="CI863" s="303" t="n"/>
      <c r="CJ863" s="303" t="n"/>
      <c r="CK863" s="303" t="n"/>
      <c r="CL863" s="303" t="n"/>
      <c r="CM863" s="303" t="n"/>
      <c r="CN863" s="303" t="n"/>
      <c r="CO863" s="303" t="n"/>
      <c r="CP863" s="303" t="n"/>
      <c r="CQ863" s="303" t="n"/>
      <c r="CR863" s="279" t="inlineStr"/>
      <c r="CS863" s="280">
        <f>AVERAGE(Value(BY863),value(CR863))</f>
        <v/>
      </c>
      <c r="CT863" s="421">
        <f>(IF(OR(MediaScorecard!BH864="x", MediaScorecard!BI864="x",MediaScorecard!BJ864="x",MediaScorecard!BK864="x",MediaScorecard!BL864="x"),1, 2))</f>
        <v/>
      </c>
      <c r="CU863" s="304" t="n"/>
      <c r="CV863" s="304" t="n"/>
      <c r="CW863" s="304" t="n"/>
      <c r="CX863" s="305" t="n"/>
      <c r="CY863" s="304" t="n"/>
      <c r="CZ863" s="304" t="n"/>
      <c r="DA863" s="304" t="n"/>
    </row>
    <row r="864" ht="21" customHeight="1" s="590">
      <c r="A864" s="421" t="n"/>
      <c r="B864" s="270" t="n"/>
      <c r="C864" s="266" t="n"/>
      <c r="D864" s="267" t="inlineStr"/>
      <c r="E864" s="267" t="inlineStr"/>
      <c r="F864" s="268" t="inlineStr"/>
      <c r="G864" s="421" t="n"/>
      <c r="H864" s="269" t="n"/>
      <c r="I864" s="421" t="n"/>
      <c r="J864" s="421" t="n"/>
      <c r="K864" s="421" t="n"/>
      <c r="L864" s="421" t="n"/>
      <c r="M864" s="421" t="n"/>
      <c r="N864" s="421" t="n"/>
      <c r="O864" s="421" t="n"/>
      <c r="P864" s="421" t="n"/>
      <c r="Q864" s="421" t="n"/>
      <c r="R864" s="270" t="n"/>
      <c r="S864" s="421" t="n"/>
      <c r="T864" s="421" t="n"/>
      <c r="U864" s="421" t="n"/>
      <c r="V864" s="421" t="n"/>
      <c r="W864" s="421" t="n"/>
      <c r="X864" s="421" t="n"/>
      <c r="Y864" s="421" t="n"/>
      <c r="Z864" s="421" t="n"/>
      <c r="AA864" s="421" t="n"/>
      <c r="AB864" s="421" t="n"/>
      <c r="AC864" s="421" t="n"/>
      <c r="AD864" s="421" t="n"/>
      <c r="AE864" s="421" t="n"/>
      <c r="AF864" s="421" t="n"/>
      <c r="AG864" s="421" t="n"/>
      <c r="AH864" s="421" t="n"/>
      <c r="AI864" s="421" t="n"/>
      <c r="AJ864" s="297" t="n"/>
      <c r="AK864" s="297" t="n"/>
      <c r="AL864" s="284" t="n"/>
      <c r="AM864" s="297" t="n"/>
      <c r="AN864" s="285" t="n"/>
      <c r="AO864" s="297" t="n"/>
      <c r="AP864" s="297" t="n"/>
      <c r="AQ864" s="297" t="n"/>
      <c r="AR864" s="297" t="n"/>
      <c r="AS864" s="297" t="n"/>
      <c r="AT864" s="285" t="inlineStr">
        <is>
          <t>0</t>
        </is>
      </c>
      <c r="AU864" s="297" t="inlineStr">
        <is>
          <t>0</t>
        </is>
      </c>
      <c r="AV864" s="297" t="inlineStr">
        <is>
          <t>0</t>
        </is>
      </c>
      <c r="AW864" s="297" t="inlineStr">
        <is>
          <t>0</t>
        </is>
      </c>
      <c r="AX864" s="297" t="inlineStr">
        <is>
          <t>0</t>
        </is>
      </c>
      <c r="AY864" s="286" t="inlineStr">
        <is>
          <t>0</t>
        </is>
      </c>
      <c r="AZ864" s="286" t="inlineStr">
        <is>
          <t>0</t>
        </is>
      </c>
      <c r="BA864" s="287" t="inlineStr">
        <is>
          <t>0</t>
        </is>
      </c>
      <c r="BB864" s="286" t="inlineStr">
        <is>
          <t>0</t>
        </is>
      </c>
      <c r="BC864" s="286" t="inlineStr">
        <is>
          <t>0</t>
        </is>
      </c>
      <c r="BD864" s="286" t="inlineStr">
        <is>
          <t>0</t>
        </is>
      </c>
      <c r="BE864" s="286" t="inlineStr">
        <is>
          <t>0</t>
        </is>
      </c>
      <c r="BF864" s="286" t="inlineStr">
        <is>
          <t>0</t>
        </is>
      </c>
      <c r="BG864" s="286" t="inlineStr">
        <is>
          <t>0</t>
        </is>
      </c>
      <c r="BH864" s="297" t="inlineStr">
        <is>
          <t>0</t>
        </is>
      </c>
      <c r="BI864" s="297" t="inlineStr">
        <is>
          <t>0</t>
        </is>
      </c>
      <c r="BJ864" s="297" t="inlineStr">
        <is>
          <t>0</t>
        </is>
      </c>
      <c r="BK864" s="297" t="inlineStr">
        <is>
          <t>0</t>
        </is>
      </c>
      <c r="BL864" s="297" t="inlineStr">
        <is>
          <t>0</t>
        </is>
      </c>
      <c r="BM864" s="297" t="inlineStr">
        <is>
          <t>0</t>
        </is>
      </c>
      <c r="BN864" s="297" t="inlineStr">
        <is>
          <t>0</t>
        </is>
      </c>
      <c r="BO864" s="285" t="inlineStr">
        <is>
          <t>0</t>
        </is>
      </c>
      <c r="BP864" s="297" t="inlineStr">
        <is>
          <t>0</t>
        </is>
      </c>
      <c r="BQ864" s="297" t="inlineStr">
        <is>
          <t>0</t>
        </is>
      </c>
      <c r="BR864" s="297" t="inlineStr">
        <is>
          <t>0</t>
        </is>
      </c>
      <c r="BS864" s="297" t="inlineStr">
        <is>
          <t>0</t>
        </is>
      </c>
      <c r="BT864" s="297" t="inlineStr">
        <is>
          <t>0</t>
        </is>
      </c>
      <c r="BU864" s="297" t="inlineStr">
        <is>
          <t>0</t>
        </is>
      </c>
      <c r="BV864" s="297" t="inlineStr">
        <is>
          <t>0</t>
        </is>
      </c>
      <c r="BW864" s="288" t="inlineStr">
        <is>
          <t>0</t>
        </is>
      </c>
      <c r="BX864" s="276">
        <f>SUM(IF(COUNTIF(#REF!, "*1.*"), 2, 0), IF(COUNTIF(#REF!, "*2.*"), 2, 0), IF(COUNTIF(#REF!, "*3.*"), 2, 0), IF(COUNTIF(#REF!, "*4.*"), 2, 0), IF(COUNTIF(#REF!, "*5.*"), 2, 0), IF(COUNTIF(#REF!, "*6.*"), 2, 0))</f>
        <v/>
      </c>
      <c r="BY864" s="277">
        <f t="array" ref="BY864">SUM(VALUE(AT864),VALUE(AU864),VALUE(AV864),VALUE(AW864),VALUE(AX864),VALUE(AY864),VALUE(AZ864),VALUE(BB864),VALUE(BC864),VALUE(BD864),VALUE(BE864),VALUE(BF864),VALUE(BG864),VALUE(BH864),VALUE(BI864),VALUE(BJ864),VALUE(BK864),VALUE(BL864),VALUE(BM864),VALUE(BN864),VALUE(BO864),VALUE(BP864),VALUE(BQ864),VALUE(BR864),VALUE(BS864),VALUE(BT864),VALUE(BU864),VALUE(BV864),VALUE(BW864))</f>
        <v/>
      </c>
      <c r="BZ864" s="303" t="n"/>
      <c r="CA864" s="303" t="n"/>
      <c r="CB864" s="303" t="n"/>
      <c r="CC864" s="303" t="n"/>
      <c r="CD864" s="303" t="n"/>
      <c r="CE864" s="303" t="n"/>
      <c r="CF864" s="303" t="n"/>
      <c r="CG864" s="303" t="n"/>
      <c r="CH864" s="303" t="n"/>
      <c r="CI864" s="303" t="n"/>
      <c r="CJ864" s="303" t="n"/>
      <c r="CK864" s="303" t="n"/>
      <c r="CL864" s="303" t="n"/>
      <c r="CM864" s="303" t="n"/>
      <c r="CN864" s="303" t="n"/>
      <c r="CO864" s="303" t="n"/>
      <c r="CP864" s="303" t="n"/>
      <c r="CQ864" s="303" t="n"/>
      <c r="CR864" s="279" t="inlineStr"/>
      <c r="CS864" s="280">
        <f>AVERAGE(Value(BY864),value(CR864))</f>
        <v/>
      </c>
      <c r="CT864" s="421">
        <f>(IF(OR(MediaScorecard!BH865="x", MediaScorecard!BI865="x",MediaScorecard!BJ865="x",MediaScorecard!BK865="x",MediaScorecard!BL865="x"),1, 2))</f>
        <v/>
      </c>
      <c r="CU864" s="304" t="n"/>
      <c r="CV864" s="304" t="n"/>
      <c r="CW864" s="304" t="n"/>
      <c r="CX864" s="305" t="n"/>
      <c r="CY864" s="304" t="n"/>
      <c r="CZ864" s="304" t="n"/>
      <c r="DA864" s="304" t="n"/>
    </row>
    <row r="865" ht="21" customHeight="1" s="590">
      <c r="A865" s="421" t="n"/>
      <c r="B865" s="270" t="n"/>
      <c r="C865" s="266" t="n"/>
      <c r="D865" s="267" t="inlineStr"/>
      <c r="E865" s="267" t="inlineStr"/>
      <c r="F865" s="268" t="inlineStr"/>
      <c r="G865" s="421" t="n"/>
      <c r="H865" s="269" t="n"/>
      <c r="I865" s="421" t="n"/>
      <c r="J865" s="421" t="n"/>
      <c r="K865" s="421" t="n"/>
      <c r="L865" s="421" t="n"/>
      <c r="M865" s="421" t="n"/>
      <c r="N865" s="421" t="n"/>
      <c r="O865" s="421" t="n"/>
      <c r="P865" s="421" t="n"/>
      <c r="Q865" s="421" t="n"/>
      <c r="R865" s="270" t="n"/>
      <c r="S865" s="421" t="n"/>
      <c r="T865" s="421" t="n"/>
      <c r="U865" s="421" t="n"/>
      <c r="V865" s="421" t="n"/>
      <c r="W865" s="421" t="n"/>
      <c r="X865" s="421" t="n"/>
      <c r="Y865" s="421" t="n"/>
      <c r="Z865" s="421" t="n"/>
      <c r="AA865" s="421" t="n"/>
      <c r="AB865" s="421" t="n"/>
      <c r="AC865" s="421" t="n"/>
      <c r="AD865" s="421" t="n"/>
      <c r="AE865" s="421" t="n"/>
      <c r="AF865" s="421" t="n"/>
      <c r="AG865" s="421" t="n"/>
      <c r="AH865" s="421" t="n"/>
      <c r="AI865" s="421" t="n"/>
      <c r="AJ865" s="297" t="n"/>
      <c r="AK865" s="297" t="n"/>
      <c r="AL865" s="284" t="n"/>
      <c r="AM865" s="297" t="n"/>
      <c r="AN865" s="285" t="n"/>
      <c r="AO865" s="297" t="n"/>
      <c r="AP865" s="297" t="n"/>
      <c r="AQ865" s="297" t="n"/>
      <c r="AR865" s="297" t="n"/>
      <c r="AS865" s="297" t="n"/>
      <c r="AT865" s="285" t="inlineStr">
        <is>
          <t>0</t>
        </is>
      </c>
      <c r="AU865" s="297" t="inlineStr">
        <is>
          <t>0</t>
        </is>
      </c>
      <c r="AV865" s="297" t="inlineStr">
        <is>
          <t>0</t>
        </is>
      </c>
      <c r="AW865" s="297" t="inlineStr">
        <is>
          <t>0</t>
        </is>
      </c>
      <c r="AX865" s="297" t="inlineStr">
        <is>
          <t>0</t>
        </is>
      </c>
      <c r="AY865" s="286" t="inlineStr">
        <is>
          <t>0</t>
        </is>
      </c>
      <c r="AZ865" s="286" t="inlineStr">
        <is>
          <t>0</t>
        </is>
      </c>
      <c r="BA865" s="287" t="inlineStr">
        <is>
          <t>0</t>
        </is>
      </c>
      <c r="BB865" s="286" t="inlineStr">
        <is>
          <t>0</t>
        </is>
      </c>
      <c r="BC865" s="286" t="inlineStr">
        <is>
          <t>0</t>
        </is>
      </c>
      <c r="BD865" s="286" t="inlineStr">
        <is>
          <t>0</t>
        </is>
      </c>
      <c r="BE865" s="286" t="inlineStr">
        <is>
          <t>0</t>
        </is>
      </c>
      <c r="BF865" s="286" t="inlineStr">
        <is>
          <t>0</t>
        </is>
      </c>
      <c r="BG865" s="286" t="inlineStr">
        <is>
          <t>0</t>
        </is>
      </c>
      <c r="BH865" s="297" t="inlineStr">
        <is>
          <t>0</t>
        </is>
      </c>
      <c r="BI865" s="297" t="inlineStr">
        <is>
          <t>0</t>
        </is>
      </c>
      <c r="BJ865" s="297" t="inlineStr">
        <is>
          <t>0</t>
        </is>
      </c>
      <c r="BK865" s="297" t="inlineStr">
        <is>
          <t>0</t>
        </is>
      </c>
      <c r="BL865" s="297" t="inlineStr">
        <is>
          <t>0</t>
        </is>
      </c>
      <c r="BM865" s="297" t="inlineStr">
        <is>
          <t>0</t>
        </is>
      </c>
      <c r="BN865" s="297" t="inlineStr">
        <is>
          <t>0</t>
        </is>
      </c>
      <c r="BO865" s="285" t="inlineStr">
        <is>
          <t>0</t>
        </is>
      </c>
      <c r="BP865" s="297" t="inlineStr">
        <is>
          <t>0</t>
        </is>
      </c>
      <c r="BQ865" s="297" t="inlineStr">
        <is>
          <t>0</t>
        </is>
      </c>
      <c r="BR865" s="297" t="inlineStr">
        <is>
          <t>0</t>
        </is>
      </c>
      <c r="BS865" s="297" t="inlineStr">
        <is>
          <t>0</t>
        </is>
      </c>
      <c r="BT865" s="297" t="inlineStr">
        <is>
          <t>0</t>
        </is>
      </c>
      <c r="BU865" s="297" t="inlineStr">
        <is>
          <t>0</t>
        </is>
      </c>
      <c r="BV865" s="297" t="inlineStr">
        <is>
          <t>0</t>
        </is>
      </c>
      <c r="BW865" s="288" t="inlineStr">
        <is>
          <t>0</t>
        </is>
      </c>
      <c r="BX865" s="276">
        <f>SUM(IF(COUNTIF(#REF!, "*1.*"), 2, 0), IF(COUNTIF(#REF!, "*2.*"), 2, 0), IF(COUNTIF(#REF!, "*3.*"), 2, 0), IF(COUNTIF(#REF!, "*4.*"), 2, 0), IF(COUNTIF(#REF!, "*5.*"), 2, 0), IF(COUNTIF(#REF!, "*6.*"), 2, 0))</f>
        <v/>
      </c>
      <c r="BY865" s="277">
        <f t="array" ref="BY865">SUM(VALUE(AT865),VALUE(AU865),VALUE(AV865),VALUE(AW865),VALUE(AX865),VALUE(AY865),VALUE(AZ865),VALUE(BB865),VALUE(BC865),VALUE(BD865),VALUE(BE865),VALUE(BF865),VALUE(BG865),VALUE(BH865),VALUE(BI865),VALUE(BJ865),VALUE(BK865),VALUE(BL865),VALUE(BM865),VALUE(BN865),VALUE(BO865),VALUE(BP865),VALUE(BQ865),VALUE(BR865),VALUE(BS865),VALUE(BT865),VALUE(BU865),VALUE(BV865),VALUE(BW865))</f>
        <v/>
      </c>
      <c r="BZ865" s="307" t="n"/>
      <c r="CA865" s="307" t="n"/>
      <c r="CB865" s="307" t="n"/>
      <c r="CC865" s="307" t="n"/>
      <c r="CD865" s="307" t="n"/>
      <c r="CE865" s="307" t="n"/>
      <c r="CF865" s="307" t="n"/>
      <c r="CG865" s="307" t="n"/>
      <c r="CH865" s="307" t="n"/>
      <c r="CI865" s="307" t="n"/>
      <c r="CJ865" s="307" t="n"/>
      <c r="CK865" s="307" t="n"/>
      <c r="CL865" s="307" t="n"/>
      <c r="CM865" s="307" t="n"/>
      <c r="CN865" s="307" t="n"/>
      <c r="CO865" s="307" t="n"/>
      <c r="CP865" s="307" t="n"/>
      <c r="CQ865" s="307" t="n"/>
      <c r="CR865" s="279" t="inlineStr"/>
      <c r="CS865" s="280">
        <f>AVERAGE(Value(BY865),value(CR865))</f>
        <v/>
      </c>
      <c r="CT865" s="421">
        <f>(IF(OR(MediaScorecard!BH866="x", MediaScorecard!BI866="x",MediaScorecard!BJ866="x",MediaScorecard!BK866="x",MediaScorecard!BL866="x"),1, 2))</f>
        <v/>
      </c>
      <c r="CU865" s="308" t="n"/>
      <c r="CV865" s="308" t="n"/>
      <c r="CW865" s="308" t="n"/>
      <c r="CX865" s="309" t="n"/>
      <c r="CY865" s="308" t="n"/>
      <c r="CZ865" s="308" t="n"/>
      <c r="DA865" s="308" t="n"/>
    </row>
    <row r="866" ht="21" customHeight="1" s="590">
      <c r="A866" s="421" t="n"/>
      <c r="B866" s="270" t="n"/>
      <c r="C866" s="266" t="n"/>
      <c r="D866" s="267" t="inlineStr"/>
      <c r="E866" s="267" t="inlineStr"/>
      <c r="F866" s="268" t="inlineStr"/>
      <c r="G866" s="421" t="n"/>
      <c r="H866" s="269" t="n"/>
      <c r="I866" s="421" t="n"/>
      <c r="J866" s="421" t="n"/>
      <c r="K866" s="421" t="n"/>
      <c r="L866" s="421" t="n"/>
      <c r="M866" s="421" t="n"/>
      <c r="N866" s="421" t="n"/>
      <c r="O866" s="421" t="n"/>
      <c r="P866" s="421" t="n"/>
      <c r="Q866" s="421" t="n"/>
      <c r="R866" s="270" t="n"/>
      <c r="S866" s="421" t="n"/>
      <c r="T866" s="421" t="n"/>
      <c r="U866" s="421" t="n"/>
      <c r="V866" s="421" t="n"/>
      <c r="W866" s="421" t="n"/>
      <c r="X866" s="421" t="n"/>
      <c r="Y866" s="421" t="n"/>
      <c r="Z866" s="421" t="n"/>
      <c r="AA866" s="421" t="n"/>
      <c r="AB866" s="421" t="n"/>
      <c r="AC866" s="421" t="n"/>
      <c r="AD866" s="421" t="n"/>
      <c r="AE866" s="421" t="n"/>
      <c r="AF866" s="421" t="n"/>
      <c r="AG866" s="421" t="n"/>
      <c r="AH866" s="421" t="n"/>
      <c r="AI866" s="421" t="n"/>
      <c r="AJ866" s="297" t="n"/>
      <c r="AK866" s="297" t="n"/>
      <c r="AL866" s="284" t="n"/>
      <c r="AM866" s="297" t="n"/>
      <c r="AN866" s="285" t="n"/>
      <c r="AO866" s="297" t="n"/>
      <c r="AP866" s="297" t="n"/>
      <c r="AQ866" s="297" t="n"/>
      <c r="AR866" s="297" t="n"/>
      <c r="AS866" s="297" t="n"/>
      <c r="AT866" s="285" t="inlineStr">
        <is>
          <t>0</t>
        </is>
      </c>
      <c r="AU866" s="297" t="inlineStr">
        <is>
          <t>0</t>
        </is>
      </c>
      <c r="AV866" s="297" t="inlineStr">
        <is>
          <t>0</t>
        </is>
      </c>
      <c r="AW866" s="297" t="inlineStr">
        <is>
          <t>0</t>
        </is>
      </c>
      <c r="AX866" s="297" t="inlineStr">
        <is>
          <t>0</t>
        </is>
      </c>
      <c r="AY866" s="286" t="inlineStr">
        <is>
          <t>0</t>
        </is>
      </c>
      <c r="AZ866" s="286" t="inlineStr">
        <is>
          <t>0</t>
        </is>
      </c>
      <c r="BA866" s="287" t="inlineStr">
        <is>
          <t>0</t>
        </is>
      </c>
      <c r="BB866" s="286" t="inlineStr">
        <is>
          <t>0</t>
        </is>
      </c>
      <c r="BC866" s="286" t="inlineStr">
        <is>
          <t>0</t>
        </is>
      </c>
      <c r="BD866" s="286" t="inlineStr">
        <is>
          <t>0</t>
        </is>
      </c>
      <c r="BE866" s="286" t="inlineStr">
        <is>
          <t>0</t>
        </is>
      </c>
      <c r="BF866" s="286" t="inlineStr">
        <is>
          <t>0</t>
        </is>
      </c>
      <c r="BG866" s="286" t="inlineStr">
        <is>
          <t>0</t>
        </is>
      </c>
      <c r="BH866" s="297" t="inlineStr">
        <is>
          <t>0</t>
        </is>
      </c>
      <c r="BI866" s="297" t="inlineStr">
        <is>
          <t>0</t>
        </is>
      </c>
      <c r="BJ866" s="297" t="inlineStr">
        <is>
          <t>0</t>
        </is>
      </c>
      <c r="BK866" s="297" t="inlineStr">
        <is>
          <t>0</t>
        </is>
      </c>
      <c r="BL866" s="297" t="inlineStr">
        <is>
          <t>0</t>
        </is>
      </c>
      <c r="BM866" s="297" t="inlineStr">
        <is>
          <t>0</t>
        </is>
      </c>
      <c r="BN866" s="297" t="inlineStr">
        <is>
          <t>0</t>
        </is>
      </c>
      <c r="BO866" s="285" t="inlineStr">
        <is>
          <t>0</t>
        </is>
      </c>
      <c r="BP866" s="297" t="inlineStr">
        <is>
          <t>0</t>
        </is>
      </c>
      <c r="BQ866" s="297" t="inlineStr">
        <is>
          <t>0</t>
        </is>
      </c>
      <c r="BR866" s="297" t="inlineStr">
        <is>
          <t>0</t>
        </is>
      </c>
      <c r="BS866" s="297" t="inlineStr">
        <is>
          <t>0</t>
        </is>
      </c>
      <c r="BT866" s="297" t="inlineStr">
        <is>
          <t>0</t>
        </is>
      </c>
      <c r="BU866" s="297" t="inlineStr">
        <is>
          <t>0</t>
        </is>
      </c>
      <c r="BV866" s="297" t="inlineStr">
        <is>
          <t>0</t>
        </is>
      </c>
      <c r="BW866" s="288" t="inlineStr">
        <is>
          <t>0</t>
        </is>
      </c>
      <c r="BX866" s="276">
        <f>SUM(IF(COUNTIF(#REF!, "*1.*"), 2, 0), IF(COUNTIF(#REF!, "*2.*"), 2, 0), IF(COUNTIF(#REF!, "*3.*"), 2, 0), IF(COUNTIF(#REF!, "*4.*"), 2, 0), IF(COUNTIF(#REF!, "*5.*"), 2, 0), IF(COUNTIF(#REF!, "*6.*"), 2, 0))</f>
        <v/>
      </c>
      <c r="BY866" s="277">
        <f t="array" ref="BY866">SUM(VALUE(AT866),VALUE(AU866),VALUE(AV866),VALUE(AW866),VALUE(AX866),VALUE(AY866),VALUE(AZ866),VALUE(BB866),VALUE(BC866),VALUE(BD866),VALUE(BE866),VALUE(BF866),VALUE(BG866),VALUE(BH866),VALUE(BI866),VALUE(BJ866),VALUE(BK866),VALUE(BL866),VALUE(BM866),VALUE(BN866),VALUE(BO866),VALUE(BP866),VALUE(BQ866),VALUE(BR866),VALUE(BS866),VALUE(BT866),VALUE(BU866),VALUE(BV866),VALUE(BW866))</f>
        <v/>
      </c>
      <c r="BZ866" s="307" t="n"/>
      <c r="CA866" s="307" t="n"/>
      <c r="CB866" s="307" t="n"/>
      <c r="CC866" s="307" t="n"/>
      <c r="CD866" s="307" t="n"/>
      <c r="CE866" s="307" t="n"/>
      <c r="CF866" s="307" t="n"/>
      <c r="CG866" s="307" t="n"/>
      <c r="CH866" s="307" t="n"/>
      <c r="CI866" s="307" t="n"/>
      <c r="CJ866" s="307" t="n"/>
      <c r="CK866" s="307" t="n"/>
      <c r="CL866" s="307" t="n"/>
      <c r="CM866" s="307" t="n"/>
      <c r="CN866" s="307" t="n"/>
      <c r="CO866" s="307" t="n"/>
      <c r="CP866" s="307" t="n"/>
      <c r="CQ866" s="307" t="n"/>
      <c r="CR866" s="279" t="inlineStr"/>
      <c r="CS866" s="280">
        <f>AVERAGE(Value(BY866),value(CR866))</f>
        <v/>
      </c>
      <c r="CT866" s="421">
        <f>(IF(OR(MediaScorecard!BH867="x", MediaScorecard!BI867="x",MediaScorecard!BJ867="x",MediaScorecard!BK867="x",MediaScorecard!BL867="x"),1, 2))</f>
        <v/>
      </c>
      <c r="CU866" s="308" t="n"/>
      <c r="CV866" s="308" t="n"/>
      <c r="CW866" s="308" t="n"/>
      <c r="CX866" s="309" t="n"/>
      <c r="CY866" s="308" t="n"/>
      <c r="CZ866" s="308" t="n"/>
      <c r="DA866" s="308" t="n"/>
    </row>
    <row r="867" ht="21" customHeight="1" s="590">
      <c r="A867" s="421" t="n"/>
      <c r="B867" s="270" t="n"/>
      <c r="C867" s="266" t="n"/>
      <c r="D867" s="267" t="inlineStr"/>
      <c r="E867" s="267" t="inlineStr"/>
      <c r="F867" s="268" t="inlineStr"/>
      <c r="G867" s="421" t="n"/>
      <c r="H867" s="269" t="n"/>
      <c r="I867" s="421" t="n"/>
      <c r="J867" s="421" t="n"/>
      <c r="K867" s="421" t="n"/>
      <c r="L867" s="421" t="n"/>
      <c r="M867" s="421" t="n"/>
      <c r="N867" s="421" t="n"/>
      <c r="O867" s="421" t="n"/>
      <c r="P867" s="421" t="n"/>
      <c r="Q867" s="421" t="n"/>
      <c r="R867" s="270" t="n"/>
      <c r="S867" s="421" t="n"/>
      <c r="T867" s="421" t="n"/>
      <c r="U867" s="421" t="n"/>
      <c r="V867" s="421" t="n"/>
      <c r="W867" s="421" t="n"/>
      <c r="X867" s="421" t="n"/>
      <c r="Y867" s="421" t="n"/>
      <c r="Z867" s="421" t="n"/>
      <c r="AA867" s="421" t="n"/>
      <c r="AB867" s="421" t="n"/>
      <c r="AC867" s="421" t="n"/>
      <c r="AD867" s="421" t="n"/>
      <c r="AE867" s="421" t="n"/>
      <c r="AF867" s="421" t="n"/>
      <c r="AG867" s="421" t="n"/>
      <c r="AH867" s="421" t="n"/>
      <c r="AI867" s="421" t="n"/>
      <c r="AJ867" s="297" t="n"/>
      <c r="AK867" s="297" t="n"/>
      <c r="AL867" s="284" t="n"/>
      <c r="AM867" s="297" t="n"/>
      <c r="AN867" s="285" t="n"/>
      <c r="AO867" s="297" t="n"/>
      <c r="AP867" s="297" t="n"/>
      <c r="AQ867" s="297" t="n"/>
      <c r="AR867" s="297" t="n"/>
      <c r="AS867" s="297" t="n"/>
      <c r="AT867" s="285" t="inlineStr">
        <is>
          <t>0</t>
        </is>
      </c>
      <c r="AU867" s="297" t="inlineStr">
        <is>
          <t>0</t>
        </is>
      </c>
      <c r="AV867" s="297" t="inlineStr">
        <is>
          <t>0</t>
        </is>
      </c>
      <c r="AW867" s="297" t="inlineStr">
        <is>
          <t>0</t>
        </is>
      </c>
      <c r="AX867" s="297" t="inlineStr">
        <is>
          <t>0</t>
        </is>
      </c>
      <c r="AY867" s="286" t="inlineStr">
        <is>
          <t>0</t>
        </is>
      </c>
      <c r="AZ867" s="286" t="inlineStr">
        <is>
          <t>0</t>
        </is>
      </c>
      <c r="BA867" s="287" t="inlineStr">
        <is>
          <t>0</t>
        </is>
      </c>
      <c r="BB867" s="286" t="inlineStr">
        <is>
          <t>0</t>
        </is>
      </c>
      <c r="BC867" s="286" t="inlineStr">
        <is>
          <t>0</t>
        </is>
      </c>
      <c r="BD867" s="286" t="inlineStr">
        <is>
          <t>0</t>
        </is>
      </c>
      <c r="BE867" s="286" t="inlineStr">
        <is>
          <t>0</t>
        </is>
      </c>
      <c r="BF867" s="286" t="inlineStr">
        <is>
          <t>0</t>
        </is>
      </c>
      <c r="BG867" s="286" t="inlineStr">
        <is>
          <t>0</t>
        </is>
      </c>
      <c r="BH867" s="297" t="inlineStr">
        <is>
          <t>0</t>
        </is>
      </c>
      <c r="BI867" s="297" t="inlineStr">
        <is>
          <t>0</t>
        </is>
      </c>
      <c r="BJ867" s="297" t="inlineStr">
        <is>
          <t>0</t>
        </is>
      </c>
      <c r="BK867" s="297" t="inlineStr">
        <is>
          <t>0</t>
        </is>
      </c>
      <c r="BL867" s="297" t="inlineStr">
        <is>
          <t>0</t>
        </is>
      </c>
      <c r="BM867" s="297" t="inlineStr">
        <is>
          <t>0</t>
        </is>
      </c>
      <c r="BN867" s="297" t="inlineStr">
        <is>
          <t>0</t>
        </is>
      </c>
      <c r="BO867" s="285" t="inlineStr">
        <is>
          <t>0</t>
        </is>
      </c>
      <c r="BP867" s="297" t="inlineStr">
        <is>
          <t>0</t>
        </is>
      </c>
      <c r="BQ867" s="297" t="inlineStr">
        <is>
          <t>0</t>
        </is>
      </c>
      <c r="BR867" s="297" t="inlineStr">
        <is>
          <t>0</t>
        </is>
      </c>
      <c r="BS867" s="297" t="inlineStr">
        <is>
          <t>0</t>
        </is>
      </c>
      <c r="BT867" s="297" t="inlineStr">
        <is>
          <t>0</t>
        </is>
      </c>
      <c r="BU867" s="297" t="inlineStr">
        <is>
          <t>0</t>
        </is>
      </c>
      <c r="BV867" s="297" t="inlineStr">
        <is>
          <t>0</t>
        </is>
      </c>
      <c r="BW867" s="288" t="inlineStr">
        <is>
          <t>0</t>
        </is>
      </c>
      <c r="BX867" s="276">
        <f>SUM(IF(COUNTIF(#REF!, "*1.*"), 2, 0), IF(COUNTIF(#REF!, "*2.*"), 2, 0), IF(COUNTIF(#REF!, "*3.*"), 2, 0), IF(COUNTIF(#REF!, "*4.*"), 2, 0), IF(COUNTIF(#REF!, "*5.*"), 2, 0), IF(COUNTIF(#REF!, "*6.*"), 2, 0))</f>
        <v/>
      </c>
      <c r="BY867" s="277">
        <f t="array" ref="BY867">SUM(VALUE(AT867),VALUE(AU867),VALUE(AV867),VALUE(AW867),VALUE(AX867),VALUE(AY867),VALUE(AZ867),VALUE(BB867),VALUE(BC867),VALUE(BD867),VALUE(BE867),VALUE(BF867),VALUE(BG867),VALUE(BH867),VALUE(BI867),VALUE(BJ867),VALUE(BK867),VALUE(BL867),VALUE(BM867),VALUE(BN867),VALUE(BO867),VALUE(BP867),VALUE(BQ867),VALUE(BR867),VALUE(BS867),VALUE(BT867),VALUE(BU867),VALUE(BV867),VALUE(BW867))</f>
        <v/>
      </c>
      <c r="BZ867" s="307" t="n"/>
      <c r="CA867" s="307" t="n"/>
      <c r="CB867" s="307" t="n"/>
      <c r="CC867" s="307" t="n"/>
      <c r="CD867" s="307" t="n"/>
      <c r="CE867" s="307" t="n"/>
      <c r="CF867" s="307" t="n"/>
      <c r="CG867" s="307" t="n"/>
      <c r="CH867" s="307" t="n"/>
      <c r="CI867" s="307" t="n"/>
      <c r="CJ867" s="307" t="n"/>
      <c r="CK867" s="307" t="n"/>
      <c r="CL867" s="307" t="n"/>
      <c r="CM867" s="307" t="n"/>
      <c r="CN867" s="307" t="n"/>
      <c r="CO867" s="307" t="n"/>
      <c r="CP867" s="307" t="n"/>
      <c r="CQ867" s="307" t="n"/>
      <c r="CR867" s="279" t="inlineStr"/>
      <c r="CS867" s="280">
        <f>AVERAGE(Value(BY867),value(CR867))</f>
        <v/>
      </c>
      <c r="CT867" s="421">
        <f>(IF(OR(MediaScorecard!BH868="x", MediaScorecard!BI868="x",MediaScorecard!BJ868="x",MediaScorecard!BK868="x",MediaScorecard!BL868="x"),1, 2))</f>
        <v/>
      </c>
      <c r="CU867" s="308" t="n"/>
      <c r="CV867" s="308" t="n"/>
      <c r="CW867" s="308" t="n"/>
      <c r="CX867" s="309" t="n"/>
      <c r="CY867" s="308" t="n"/>
      <c r="CZ867" s="308" t="n"/>
      <c r="DA867" s="308" t="n"/>
    </row>
    <row r="868" ht="21" customHeight="1" s="590">
      <c r="A868" s="421" t="n"/>
      <c r="B868" s="270" t="n"/>
      <c r="C868" s="266" t="n"/>
      <c r="D868" s="267" t="inlineStr"/>
      <c r="E868" s="267" t="inlineStr"/>
      <c r="F868" s="268" t="inlineStr"/>
      <c r="G868" s="421" t="n"/>
      <c r="H868" s="269" t="n"/>
      <c r="I868" s="421" t="n"/>
      <c r="J868" s="421" t="n"/>
      <c r="K868" s="421" t="n"/>
      <c r="L868" s="421" t="n"/>
      <c r="M868" s="421" t="n"/>
      <c r="N868" s="421" t="n"/>
      <c r="O868" s="421" t="n"/>
      <c r="P868" s="421" t="n"/>
      <c r="Q868" s="421" t="n"/>
      <c r="R868" s="270" t="n"/>
      <c r="S868" s="421" t="n"/>
      <c r="T868" s="421" t="n"/>
      <c r="U868" s="421" t="n"/>
      <c r="V868" s="421" t="n"/>
      <c r="W868" s="421" t="n"/>
      <c r="X868" s="421" t="n"/>
      <c r="Y868" s="421" t="n"/>
      <c r="Z868" s="421" t="n"/>
      <c r="AA868" s="421" t="n"/>
      <c r="AB868" s="421" t="n"/>
      <c r="AC868" s="421" t="n"/>
      <c r="AD868" s="421" t="n"/>
      <c r="AE868" s="421" t="n"/>
      <c r="AF868" s="421" t="n"/>
      <c r="AG868" s="421" t="n"/>
      <c r="AH868" s="421" t="n"/>
      <c r="AI868" s="421" t="n"/>
      <c r="AJ868" s="297" t="n"/>
      <c r="AK868" s="297" t="n"/>
      <c r="AL868" s="284" t="n"/>
      <c r="AM868" s="297" t="n"/>
      <c r="AN868" s="285" t="n"/>
      <c r="AO868" s="297" t="n"/>
      <c r="AP868" s="297" t="n"/>
      <c r="AQ868" s="297" t="n"/>
      <c r="AR868" s="297" t="n"/>
      <c r="AS868" s="297" t="n"/>
      <c r="AT868" s="285" t="inlineStr">
        <is>
          <t>0</t>
        </is>
      </c>
      <c r="AU868" s="297" t="inlineStr">
        <is>
          <t>0</t>
        </is>
      </c>
      <c r="AV868" s="297" t="inlineStr">
        <is>
          <t>0</t>
        </is>
      </c>
      <c r="AW868" s="297" t="inlineStr">
        <is>
          <t>0</t>
        </is>
      </c>
      <c r="AX868" s="297" t="inlineStr">
        <is>
          <t>0</t>
        </is>
      </c>
      <c r="AY868" s="286" t="inlineStr">
        <is>
          <t>0</t>
        </is>
      </c>
      <c r="AZ868" s="286" t="inlineStr">
        <is>
          <t>0</t>
        </is>
      </c>
      <c r="BA868" s="287" t="inlineStr">
        <is>
          <t>0</t>
        </is>
      </c>
      <c r="BB868" s="286" t="inlineStr">
        <is>
          <t>0</t>
        </is>
      </c>
      <c r="BC868" s="286" t="inlineStr">
        <is>
          <t>0</t>
        </is>
      </c>
      <c r="BD868" s="286" t="inlineStr">
        <is>
          <t>0</t>
        </is>
      </c>
      <c r="BE868" s="286" t="inlineStr">
        <is>
          <t>0</t>
        </is>
      </c>
      <c r="BF868" s="286" t="inlineStr">
        <is>
          <t>0</t>
        </is>
      </c>
      <c r="BG868" s="286" t="inlineStr">
        <is>
          <t>0</t>
        </is>
      </c>
      <c r="BH868" s="297" t="inlineStr">
        <is>
          <t>0</t>
        </is>
      </c>
      <c r="BI868" s="297" t="inlineStr">
        <is>
          <t>0</t>
        </is>
      </c>
      <c r="BJ868" s="297" t="inlineStr">
        <is>
          <t>0</t>
        </is>
      </c>
      <c r="BK868" s="297" t="inlineStr">
        <is>
          <t>0</t>
        </is>
      </c>
      <c r="BL868" s="297" t="inlineStr">
        <is>
          <t>0</t>
        </is>
      </c>
      <c r="BM868" s="297" t="inlineStr">
        <is>
          <t>0</t>
        </is>
      </c>
      <c r="BN868" s="297" t="inlineStr">
        <is>
          <t>0</t>
        </is>
      </c>
      <c r="BO868" s="285" t="inlineStr">
        <is>
          <t>0</t>
        </is>
      </c>
      <c r="BP868" s="297" t="inlineStr">
        <is>
          <t>0</t>
        </is>
      </c>
      <c r="BQ868" s="297" t="inlineStr">
        <is>
          <t>0</t>
        </is>
      </c>
      <c r="BR868" s="297" t="inlineStr">
        <is>
          <t>0</t>
        </is>
      </c>
      <c r="BS868" s="297" t="inlineStr">
        <is>
          <t>0</t>
        </is>
      </c>
      <c r="BT868" s="297" t="inlineStr">
        <is>
          <t>0</t>
        </is>
      </c>
      <c r="BU868" s="297" t="inlineStr">
        <is>
          <t>0</t>
        </is>
      </c>
      <c r="BV868" s="297" t="inlineStr">
        <is>
          <t>0</t>
        </is>
      </c>
      <c r="BW868" s="288" t="inlineStr">
        <is>
          <t>0</t>
        </is>
      </c>
      <c r="BX868" s="276">
        <f>SUM(IF(COUNTIF(#REF!, "*1.*"), 2, 0), IF(COUNTIF(#REF!, "*2.*"), 2, 0), IF(COUNTIF(#REF!, "*3.*"), 2, 0), IF(COUNTIF(#REF!, "*4.*"), 2, 0), IF(COUNTIF(#REF!, "*5.*"), 2, 0), IF(COUNTIF(#REF!, "*6.*"), 2, 0))</f>
        <v/>
      </c>
      <c r="BY868" s="277">
        <f t="array" ref="BY868">SUM(VALUE(AT868),VALUE(AU868),VALUE(AV868),VALUE(AW868),VALUE(AX868),VALUE(AY868),VALUE(AZ868),VALUE(BB868),VALUE(BC868),VALUE(BD868),VALUE(BE868),VALUE(BF868),VALUE(BG868),VALUE(BH868),VALUE(BI868),VALUE(BJ868),VALUE(BK868),VALUE(BL868),VALUE(BM868),VALUE(BN868),VALUE(BO868),VALUE(BP868),VALUE(BQ868),VALUE(BR868),VALUE(BS868),VALUE(BT868),VALUE(BU868),VALUE(BV868),VALUE(BW868))</f>
        <v/>
      </c>
      <c r="BZ868" s="303" t="n"/>
      <c r="CA868" s="303" t="n"/>
      <c r="CB868" s="303" t="n"/>
      <c r="CC868" s="303" t="n"/>
      <c r="CD868" s="303" t="n"/>
      <c r="CE868" s="303" t="n"/>
      <c r="CF868" s="303" t="n"/>
      <c r="CG868" s="303" t="n"/>
      <c r="CH868" s="303" t="n"/>
      <c r="CI868" s="303" t="n"/>
      <c r="CJ868" s="303" t="n"/>
      <c r="CK868" s="303" t="n"/>
      <c r="CL868" s="303" t="n"/>
      <c r="CM868" s="303" t="n"/>
      <c r="CN868" s="303" t="n"/>
      <c r="CO868" s="303" t="n"/>
      <c r="CP868" s="303" t="n"/>
      <c r="CQ868" s="303" t="n"/>
      <c r="CR868" s="279" t="inlineStr"/>
      <c r="CS868" s="280">
        <f>AVERAGE(Value(BY868),value(CR868))</f>
        <v/>
      </c>
      <c r="CT868" s="421">
        <f>(IF(OR(MediaScorecard!BH869="x", MediaScorecard!BI869="x",MediaScorecard!BJ869="x",MediaScorecard!BK869="x",MediaScorecard!BL869="x"),1, 2))</f>
        <v/>
      </c>
      <c r="CU868" s="304" t="n"/>
      <c r="CV868" s="304" t="n"/>
      <c r="CW868" s="304" t="n"/>
      <c r="CX868" s="305" t="n"/>
      <c r="CY868" s="304" t="n"/>
      <c r="CZ868" s="304" t="n"/>
      <c r="DA868" s="304" t="n"/>
    </row>
    <row r="869" ht="21" customHeight="1" s="590">
      <c r="A869" s="421" t="n"/>
      <c r="B869" s="270" t="n"/>
      <c r="C869" s="266" t="n"/>
      <c r="D869" s="267" t="inlineStr"/>
      <c r="E869" s="267" t="inlineStr"/>
      <c r="F869" s="268" t="inlineStr"/>
      <c r="G869" s="421" t="n"/>
      <c r="H869" s="269" t="n"/>
      <c r="I869" s="421" t="n"/>
      <c r="J869" s="421" t="n"/>
      <c r="K869" s="421" t="n"/>
      <c r="L869" s="421" t="n"/>
      <c r="M869" s="421" t="n"/>
      <c r="N869" s="421" t="n"/>
      <c r="O869" s="421" t="n"/>
      <c r="P869" s="421" t="n"/>
      <c r="Q869" s="421" t="n"/>
      <c r="R869" s="270" t="n"/>
      <c r="S869" s="421" t="n"/>
      <c r="T869" s="421" t="n"/>
      <c r="U869" s="421" t="n"/>
      <c r="V869" s="421" t="n"/>
      <c r="W869" s="421" t="n"/>
      <c r="X869" s="421" t="n"/>
      <c r="Y869" s="421" t="n"/>
      <c r="Z869" s="421" t="n"/>
      <c r="AA869" s="421" t="n"/>
      <c r="AB869" s="421" t="n"/>
      <c r="AC869" s="421" t="n"/>
      <c r="AD869" s="421" t="n"/>
      <c r="AE869" s="421" t="n"/>
      <c r="AF869" s="421" t="n"/>
      <c r="AG869" s="421" t="n"/>
      <c r="AH869" s="421" t="n"/>
      <c r="AI869" s="421" t="n"/>
      <c r="AJ869" s="297" t="n"/>
      <c r="AK869" s="297" t="n"/>
      <c r="AL869" s="284" t="n"/>
      <c r="AM869" s="297" t="n"/>
      <c r="AN869" s="285" t="n"/>
      <c r="AO869" s="297" t="n"/>
      <c r="AP869" s="297" t="n"/>
      <c r="AQ869" s="297" t="n"/>
      <c r="AR869" s="297" t="n"/>
      <c r="AS869" s="297" t="n"/>
      <c r="AT869" s="285" t="inlineStr">
        <is>
          <t>0</t>
        </is>
      </c>
      <c r="AU869" s="297" t="inlineStr">
        <is>
          <t>0</t>
        </is>
      </c>
      <c r="AV869" s="297" t="inlineStr">
        <is>
          <t>0</t>
        </is>
      </c>
      <c r="AW869" s="297" t="inlineStr">
        <is>
          <t>0</t>
        </is>
      </c>
      <c r="AX869" s="297" t="inlineStr">
        <is>
          <t>0</t>
        </is>
      </c>
      <c r="AY869" s="286" t="inlineStr">
        <is>
          <t>0</t>
        </is>
      </c>
      <c r="AZ869" s="286" t="inlineStr">
        <is>
          <t>0</t>
        </is>
      </c>
      <c r="BA869" s="287" t="inlineStr">
        <is>
          <t>0</t>
        </is>
      </c>
      <c r="BB869" s="286" t="inlineStr">
        <is>
          <t>0</t>
        </is>
      </c>
      <c r="BC869" s="286" t="inlineStr">
        <is>
          <t>0</t>
        </is>
      </c>
      <c r="BD869" s="286" t="inlineStr">
        <is>
          <t>0</t>
        </is>
      </c>
      <c r="BE869" s="286" t="inlineStr">
        <is>
          <t>0</t>
        </is>
      </c>
      <c r="BF869" s="286" t="inlineStr">
        <is>
          <t>0</t>
        </is>
      </c>
      <c r="BG869" s="286" t="inlineStr">
        <is>
          <t>0</t>
        </is>
      </c>
      <c r="BH869" s="297" t="inlineStr">
        <is>
          <t>0</t>
        </is>
      </c>
      <c r="BI869" s="297" t="inlineStr">
        <is>
          <t>0</t>
        </is>
      </c>
      <c r="BJ869" s="297" t="inlineStr">
        <is>
          <t>0</t>
        </is>
      </c>
      <c r="BK869" s="297" t="inlineStr">
        <is>
          <t>0</t>
        </is>
      </c>
      <c r="BL869" s="297" t="inlineStr">
        <is>
          <t>0</t>
        </is>
      </c>
      <c r="BM869" s="297" t="inlineStr">
        <is>
          <t>0</t>
        </is>
      </c>
      <c r="BN869" s="297" t="inlineStr">
        <is>
          <t>0</t>
        </is>
      </c>
      <c r="BO869" s="285" t="inlineStr">
        <is>
          <t>0</t>
        </is>
      </c>
      <c r="BP869" s="297" t="inlineStr">
        <is>
          <t>0</t>
        </is>
      </c>
      <c r="BQ869" s="297" t="inlineStr">
        <is>
          <t>0</t>
        </is>
      </c>
      <c r="BR869" s="297" t="inlineStr">
        <is>
          <t>0</t>
        </is>
      </c>
      <c r="BS869" s="297" t="inlineStr">
        <is>
          <t>0</t>
        </is>
      </c>
      <c r="BT869" s="297" t="inlineStr">
        <is>
          <t>0</t>
        </is>
      </c>
      <c r="BU869" s="297" t="inlineStr">
        <is>
          <t>0</t>
        </is>
      </c>
      <c r="BV869" s="297" t="inlineStr">
        <is>
          <t>0</t>
        </is>
      </c>
      <c r="BW869" s="288" t="inlineStr">
        <is>
          <t>0</t>
        </is>
      </c>
      <c r="BX869" s="276">
        <f>SUM(IF(COUNTIF(#REF!, "*1.*"), 2, 0), IF(COUNTIF(#REF!, "*2.*"), 2, 0), IF(COUNTIF(#REF!, "*3.*"), 2, 0), IF(COUNTIF(#REF!, "*4.*"), 2, 0), IF(COUNTIF(#REF!, "*5.*"), 2, 0), IF(COUNTIF(#REF!, "*6.*"), 2, 0))</f>
        <v/>
      </c>
      <c r="BY869" s="277">
        <f t="array" ref="BY869">SUM(VALUE(AT869),VALUE(AU869),VALUE(AV869),VALUE(AW869),VALUE(AX869),VALUE(AY869),VALUE(AZ869),VALUE(BB869),VALUE(BC869),VALUE(BD869),VALUE(BE869),VALUE(BF869),VALUE(BG869),VALUE(BH869),VALUE(BI869),VALUE(BJ869),VALUE(BK869),VALUE(BL869),VALUE(BM869),VALUE(BN869),VALUE(BO869),VALUE(BP869),VALUE(BQ869),VALUE(BR869),VALUE(BS869),VALUE(BT869),VALUE(BU869),VALUE(BV869),VALUE(BW869))</f>
        <v/>
      </c>
      <c r="BZ869" s="307" t="n"/>
      <c r="CA869" s="307" t="n"/>
      <c r="CB869" s="307" t="n"/>
      <c r="CC869" s="307" t="n"/>
      <c r="CD869" s="307" t="n"/>
      <c r="CE869" s="307" t="n"/>
      <c r="CF869" s="307" t="n"/>
      <c r="CG869" s="307" t="n"/>
      <c r="CH869" s="307" t="n"/>
      <c r="CI869" s="307" t="n"/>
      <c r="CJ869" s="307" t="n"/>
      <c r="CK869" s="307" t="n"/>
      <c r="CL869" s="307" t="n"/>
      <c r="CM869" s="307" t="n"/>
      <c r="CN869" s="307" t="n"/>
      <c r="CO869" s="307" t="n"/>
      <c r="CP869" s="307" t="n"/>
      <c r="CQ869" s="307" t="n"/>
      <c r="CR869" s="279" t="inlineStr"/>
      <c r="CS869" s="280">
        <f>AVERAGE(Value(BY869),value(CR869))</f>
        <v/>
      </c>
      <c r="CT869" s="421">
        <f>(IF(OR(MediaScorecard!BH870="x", MediaScorecard!BI870="x",MediaScorecard!BJ870="x",MediaScorecard!BK870="x",MediaScorecard!BL870="x"),1, 2))</f>
        <v/>
      </c>
      <c r="CU869" s="308" t="n"/>
      <c r="CV869" s="308" t="n"/>
      <c r="CW869" s="308" t="n"/>
      <c r="CX869" s="309" t="n"/>
      <c r="CY869" s="308" t="n"/>
      <c r="CZ869" s="308" t="n"/>
      <c r="DA869" s="308" t="n"/>
    </row>
    <row r="870" ht="21" customHeight="1" s="590">
      <c r="A870" s="421" t="n"/>
      <c r="B870" s="270" t="n"/>
      <c r="C870" s="266" t="n"/>
      <c r="D870" s="267" t="inlineStr"/>
      <c r="E870" s="267" t="inlineStr"/>
      <c r="F870" s="268" t="inlineStr"/>
      <c r="G870" s="421" t="n"/>
      <c r="H870" s="269" t="n"/>
      <c r="I870" s="421" t="n"/>
      <c r="J870" s="421" t="n"/>
      <c r="K870" s="421" t="n"/>
      <c r="L870" s="421" t="n"/>
      <c r="M870" s="421" t="n"/>
      <c r="N870" s="421" t="n"/>
      <c r="O870" s="421" t="n"/>
      <c r="P870" s="421" t="n"/>
      <c r="Q870" s="421" t="n"/>
      <c r="R870" s="270" t="n"/>
      <c r="S870" s="421" t="n"/>
      <c r="T870" s="421" t="n"/>
      <c r="U870" s="421" t="n"/>
      <c r="V870" s="421" t="n"/>
      <c r="W870" s="421" t="n"/>
      <c r="X870" s="421" t="n"/>
      <c r="Y870" s="421" t="n"/>
      <c r="Z870" s="421" t="n"/>
      <c r="AA870" s="421" t="n"/>
      <c r="AB870" s="421" t="n"/>
      <c r="AC870" s="421" t="n"/>
      <c r="AD870" s="421" t="n"/>
      <c r="AE870" s="421" t="n"/>
      <c r="AF870" s="421" t="n"/>
      <c r="AG870" s="421" t="n"/>
      <c r="AH870" s="421" t="n"/>
      <c r="AI870" s="421" t="n"/>
      <c r="AJ870" s="297" t="n"/>
      <c r="AK870" s="297" t="n"/>
      <c r="AL870" s="284" t="n"/>
      <c r="AM870" s="297" t="n"/>
      <c r="AN870" s="285" t="n"/>
      <c r="AO870" s="297" t="n"/>
      <c r="AP870" s="297" t="n"/>
      <c r="AQ870" s="297" t="n"/>
      <c r="AR870" s="297" t="n"/>
      <c r="AS870" s="297" t="n"/>
      <c r="AT870" s="285" t="inlineStr">
        <is>
          <t>0</t>
        </is>
      </c>
      <c r="AU870" s="297" t="inlineStr">
        <is>
          <t>0</t>
        </is>
      </c>
      <c r="AV870" s="297" t="inlineStr">
        <is>
          <t>0</t>
        </is>
      </c>
      <c r="AW870" s="297" t="inlineStr">
        <is>
          <t>0</t>
        </is>
      </c>
      <c r="AX870" s="297" t="inlineStr">
        <is>
          <t>0</t>
        </is>
      </c>
      <c r="AY870" s="286" t="inlineStr">
        <is>
          <t>0</t>
        </is>
      </c>
      <c r="AZ870" s="286" t="inlineStr">
        <is>
          <t>0</t>
        </is>
      </c>
      <c r="BA870" s="287" t="inlineStr">
        <is>
          <t>0</t>
        </is>
      </c>
      <c r="BB870" s="286" t="inlineStr">
        <is>
          <t>0</t>
        </is>
      </c>
      <c r="BC870" s="286" t="inlineStr">
        <is>
          <t>0</t>
        </is>
      </c>
      <c r="BD870" s="286" t="inlineStr">
        <is>
          <t>0</t>
        </is>
      </c>
      <c r="BE870" s="286" t="inlineStr">
        <is>
          <t>0</t>
        </is>
      </c>
      <c r="BF870" s="286" t="inlineStr">
        <is>
          <t>0</t>
        </is>
      </c>
      <c r="BG870" s="286" t="inlineStr">
        <is>
          <t>0</t>
        </is>
      </c>
      <c r="BH870" s="297" t="inlineStr">
        <is>
          <t>0</t>
        </is>
      </c>
      <c r="BI870" s="297" t="inlineStr">
        <is>
          <t>0</t>
        </is>
      </c>
      <c r="BJ870" s="297" t="inlineStr">
        <is>
          <t>0</t>
        </is>
      </c>
      <c r="BK870" s="297" t="inlineStr">
        <is>
          <t>0</t>
        </is>
      </c>
      <c r="BL870" s="297" t="inlineStr">
        <is>
          <t>0</t>
        </is>
      </c>
      <c r="BM870" s="297" t="inlineStr">
        <is>
          <t>0</t>
        </is>
      </c>
      <c r="BN870" s="297" t="inlineStr">
        <is>
          <t>0</t>
        </is>
      </c>
      <c r="BO870" s="285" t="inlineStr">
        <is>
          <t>0</t>
        </is>
      </c>
      <c r="BP870" s="297" t="inlineStr">
        <is>
          <t>0</t>
        </is>
      </c>
      <c r="BQ870" s="297" t="inlineStr">
        <is>
          <t>0</t>
        </is>
      </c>
      <c r="BR870" s="297" t="inlineStr">
        <is>
          <t>0</t>
        </is>
      </c>
      <c r="BS870" s="297" t="inlineStr">
        <is>
          <t>0</t>
        </is>
      </c>
      <c r="BT870" s="297" t="inlineStr">
        <is>
          <t>0</t>
        </is>
      </c>
      <c r="BU870" s="297" t="inlineStr">
        <is>
          <t>0</t>
        </is>
      </c>
      <c r="BV870" s="297" t="inlineStr">
        <is>
          <t>0</t>
        </is>
      </c>
      <c r="BW870" s="288" t="inlineStr">
        <is>
          <t>0</t>
        </is>
      </c>
      <c r="BX870" s="276">
        <f>SUM(IF(COUNTIF(#REF!, "*1.*"), 2, 0), IF(COUNTIF(#REF!, "*2.*"), 2, 0), IF(COUNTIF(#REF!, "*3.*"), 2, 0), IF(COUNTIF(#REF!, "*4.*"), 2, 0), IF(COUNTIF(#REF!, "*5.*"), 2, 0), IF(COUNTIF(#REF!, "*6.*"), 2, 0))</f>
        <v/>
      </c>
      <c r="BY870" s="277">
        <f t="array" ref="BY870">SUM(VALUE(AT870),VALUE(AU870),VALUE(AV870),VALUE(AW870),VALUE(AX870),VALUE(AY870),VALUE(AZ870),VALUE(BB870),VALUE(BC870),VALUE(BD870),VALUE(BE870),VALUE(BF870),VALUE(BG870),VALUE(BH870),VALUE(BI870),VALUE(BJ870),VALUE(BK870),VALUE(BL870),VALUE(BM870),VALUE(BN870),VALUE(BO870),VALUE(BP870),VALUE(BQ870),VALUE(BR870),VALUE(BS870),VALUE(BT870),VALUE(BU870),VALUE(BV870),VALUE(BW870))</f>
        <v/>
      </c>
      <c r="BZ870" s="307" t="n"/>
      <c r="CA870" s="307" t="n"/>
      <c r="CB870" s="307" t="n"/>
      <c r="CC870" s="307" t="n"/>
      <c r="CD870" s="307" t="n"/>
      <c r="CE870" s="307" t="n"/>
      <c r="CF870" s="307" t="n"/>
      <c r="CG870" s="307" t="n"/>
      <c r="CH870" s="307" t="n"/>
      <c r="CI870" s="307" t="n"/>
      <c r="CJ870" s="307" t="n"/>
      <c r="CK870" s="307" t="n"/>
      <c r="CL870" s="307" t="n"/>
      <c r="CM870" s="307" t="n"/>
      <c r="CN870" s="307" t="n"/>
      <c r="CO870" s="307" t="n"/>
      <c r="CP870" s="307" t="n"/>
      <c r="CQ870" s="307" t="n"/>
      <c r="CR870" s="279" t="inlineStr"/>
      <c r="CS870" s="280">
        <f>AVERAGE(Value(BY870),value(CR870))</f>
        <v/>
      </c>
      <c r="CT870" s="421">
        <f>(IF(OR(MediaScorecard!BH871="x", MediaScorecard!BI871="x",MediaScorecard!BJ871="x",MediaScorecard!BK871="x",MediaScorecard!BL871="x"),1, 2))</f>
        <v/>
      </c>
      <c r="CU870" s="308" t="n"/>
      <c r="CV870" s="308" t="n"/>
      <c r="CW870" s="308" t="n"/>
      <c r="CX870" s="309" t="n"/>
      <c r="CY870" s="308" t="n"/>
      <c r="CZ870" s="308" t="n"/>
      <c r="DA870" s="308" t="n"/>
    </row>
    <row r="871" ht="21" customHeight="1" s="590">
      <c r="A871" s="421" t="n"/>
      <c r="B871" s="270" t="n"/>
      <c r="C871" s="266" t="n"/>
      <c r="D871" s="267" t="inlineStr"/>
      <c r="E871" s="267" t="inlineStr"/>
      <c r="F871" s="268" t="inlineStr"/>
      <c r="G871" s="421" t="n"/>
      <c r="H871" s="269" t="n"/>
      <c r="I871" s="421" t="n"/>
      <c r="J871" s="421" t="n"/>
      <c r="K871" s="421" t="n"/>
      <c r="L871" s="421" t="n"/>
      <c r="M871" s="421" t="n"/>
      <c r="N871" s="421" t="n"/>
      <c r="O871" s="421" t="n"/>
      <c r="P871" s="421" t="n"/>
      <c r="Q871" s="421" t="n"/>
      <c r="R871" s="270" t="n"/>
      <c r="S871" s="421" t="n"/>
      <c r="T871" s="421" t="n"/>
      <c r="U871" s="421" t="n"/>
      <c r="V871" s="421" t="n"/>
      <c r="W871" s="421" t="n"/>
      <c r="X871" s="421" t="n"/>
      <c r="Y871" s="421" t="n"/>
      <c r="Z871" s="421" t="n"/>
      <c r="AA871" s="421" t="n"/>
      <c r="AB871" s="421" t="n"/>
      <c r="AC871" s="421" t="n"/>
      <c r="AD871" s="421" t="n"/>
      <c r="AE871" s="421" t="n"/>
      <c r="AF871" s="421" t="n"/>
      <c r="AG871" s="421" t="n"/>
      <c r="AH871" s="421" t="n"/>
      <c r="AI871" s="421" t="n"/>
      <c r="AJ871" s="297" t="n"/>
      <c r="AK871" s="297" t="n"/>
      <c r="AL871" s="284" t="n"/>
      <c r="AM871" s="297" t="n"/>
      <c r="AN871" s="285" t="n"/>
      <c r="AO871" s="297" t="n"/>
      <c r="AP871" s="297" t="n"/>
      <c r="AQ871" s="297" t="n"/>
      <c r="AR871" s="297" t="n"/>
      <c r="AS871" s="297" t="n"/>
      <c r="AT871" s="285" t="inlineStr">
        <is>
          <t>0</t>
        </is>
      </c>
      <c r="AU871" s="297" t="inlineStr">
        <is>
          <t>0</t>
        </is>
      </c>
      <c r="AV871" s="297" t="inlineStr">
        <is>
          <t>0</t>
        </is>
      </c>
      <c r="AW871" s="297" t="inlineStr">
        <is>
          <t>0</t>
        </is>
      </c>
      <c r="AX871" s="297" t="inlineStr">
        <is>
          <t>0</t>
        </is>
      </c>
      <c r="AY871" s="286" t="inlineStr">
        <is>
          <t>0</t>
        </is>
      </c>
      <c r="AZ871" s="286" t="inlineStr">
        <is>
          <t>0</t>
        </is>
      </c>
      <c r="BA871" s="287" t="inlineStr">
        <is>
          <t>0</t>
        </is>
      </c>
      <c r="BB871" s="286" t="inlineStr">
        <is>
          <t>0</t>
        </is>
      </c>
      <c r="BC871" s="286" t="inlineStr">
        <is>
          <t>0</t>
        </is>
      </c>
      <c r="BD871" s="286" t="inlineStr">
        <is>
          <t>0</t>
        </is>
      </c>
      <c r="BE871" s="286" t="inlineStr">
        <is>
          <t>0</t>
        </is>
      </c>
      <c r="BF871" s="286" t="inlineStr">
        <is>
          <t>0</t>
        </is>
      </c>
      <c r="BG871" s="286" t="inlineStr">
        <is>
          <t>0</t>
        </is>
      </c>
      <c r="BH871" s="297" t="inlineStr">
        <is>
          <t>0</t>
        </is>
      </c>
      <c r="BI871" s="297" t="inlineStr">
        <is>
          <t>0</t>
        </is>
      </c>
      <c r="BJ871" s="297" t="inlineStr">
        <is>
          <t>0</t>
        </is>
      </c>
      <c r="BK871" s="297" t="inlineStr">
        <is>
          <t>0</t>
        </is>
      </c>
      <c r="BL871" s="297" t="inlineStr">
        <is>
          <t>0</t>
        </is>
      </c>
      <c r="BM871" s="297" t="inlineStr">
        <is>
          <t>0</t>
        </is>
      </c>
      <c r="BN871" s="297" t="inlineStr">
        <is>
          <t>0</t>
        </is>
      </c>
      <c r="BO871" s="285" t="inlineStr">
        <is>
          <t>0</t>
        </is>
      </c>
      <c r="BP871" s="297" t="inlineStr">
        <is>
          <t>0</t>
        </is>
      </c>
      <c r="BQ871" s="297" t="inlineStr">
        <is>
          <t>0</t>
        </is>
      </c>
      <c r="BR871" s="297" t="inlineStr">
        <is>
          <t>0</t>
        </is>
      </c>
      <c r="BS871" s="297" t="inlineStr">
        <is>
          <t>0</t>
        </is>
      </c>
      <c r="BT871" s="297" t="inlineStr">
        <is>
          <t>0</t>
        </is>
      </c>
      <c r="BU871" s="297" t="inlineStr">
        <is>
          <t>0</t>
        </is>
      </c>
      <c r="BV871" s="297" t="inlineStr">
        <is>
          <t>0</t>
        </is>
      </c>
      <c r="BW871" s="288" t="inlineStr">
        <is>
          <t>0</t>
        </is>
      </c>
      <c r="BX871" s="276">
        <f>SUM(IF(COUNTIF(#REF!, "*1.*"), 2, 0), IF(COUNTIF(#REF!, "*2.*"), 2, 0), IF(COUNTIF(#REF!, "*3.*"), 2, 0), IF(COUNTIF(#REF!, "*4.*"), 2, 0), IF(COUNTIF(#REF!, "*5.*"), 2, 0), IF(COUNTIF(#REF!, "*6.*"), 2, 0))</f>
        <v/>
      </c>
      <c r="BY871" s="277">
        <f t="array" ref="BY871">SUM(VALUE(AT871),VALUE(AU871),VALUE(AV871),VALUE(AW871),VALUE(AX871),VALUE(AY871),VALUE(AZ871),VALUE(BB871),VALUE(BC871),VALUE(BD871),VALUE(BE871),VALUE(BF871),VALUE(BG871),VALUE(BH871),VALUE(BI871),VALUE(BJ871),VALUE(BK871),VALUE(BL871),VALUE(BM871),VALUE(BN871),VALUE(BO871),VALUE(BP871),VALUE(BQ871),VALUE(BR871),VALUE(BS871),VALUE(BT871),VALUE(BU871),VALUE(BV871),VALUE(BW871))</f>
        <v/>
      </c>
      <c r="BZ871" s="307" t="n"/>
      <c r="CA871" s="307" t="n"/>
      <c r="CB871" s="307" t="n"/>
      <c r="CC871" s="307" t="n"/>
      <c r="CD871" s="307" t="n"/>
      <c r="CE871" s="307" t="n"/>
      <c r="CF871" s="307" t="n"/>
      <c r="CG871" s="307" t="n"/>
      <c r="CH871" s="307" t="n"/>
      <c r="CI871" s="307" t="n"/>
      <c r="CJ871" s="307" t="n"/>
      <c r="CK871" s="307" t="n"/>
      <c r="CL871" s="307" t="n"/>
      <c r="CM871" s="307" t="n"/>
      <c r="CN871" s="307" t="n"/>
      <c r="CO871" s="307" t="n"/>
      <c r="CP871" s="307" t="n"/>
      <c r="CQ871" s="307" t="n"/>
      <c r="CR871" s="279" t="inlineStr"/>
      <c r="CS871" s="280">
        <f>AVERAGE(Value(BY871),value(CR871))</f>
        <v/>
      </c>
      <c r="CT871" s="421">
        <f>(IF(OR(MediaScorecard!BH872="x", MediaScorecard!BI872="x",MediaScorecard!BJ872="x",MediaScorecard!BK872="x",MediaScorecard!BL872="x"),1, 2))</f>
        <v/>
      </c>
      <c r="CU871" s="308" t="n"/>
      <c r="CV871" s="308" t="n"/>
      <c r="CW871" s="308" t="n"/>
      <c r="CX871" s="309" t="n"/>
      <c r="CY871" s="308" t="n"/>
      <c r="CZ871" s="308" t="n"/>
      <c r="DA871" s="308" t="n"/>
    </row>
    <row r="872" ht="21" customHeight="1" s="590">
      <c r="A872" s="421" t="n"/>
      <c r="B872" s="270" t="n"/>
      <c r="C872" s="266" t="n"/>
      <c r="D872" s="267" t="inlineStr"/>
      <c r="E872" s="267" t="inlineStr"/>
      <c r="F872" s="268" t="inlineStr"/>
      <c r="G872" s="421" t="n"/>
      <c r="H872" s="269" t="n"/>
      <c r="I872" s="421" t="n"/>
      <c r="J872" s="421" t="n"/>
      <c r="K872" s="421" t="n"/>
      <c r="L872" s="421" t="n"/>
      <c r="M872" s="421" t="n"/>
      <c r="N872" s="421" t="n"/>
      <c r="O872" s="421" t="n"/>
      <c r="P872" s="421" t="n"/>
      <c r="Q872" s="421" t="n"/>
      <c r="R872" s="270" t="n"/>
      <c r="S872" s="421" t="n"/>
      <c r="T872" s="421" t="n"/>
      <c r="U872" s="421" t="n"/>
      <c r="V872" s="421" t="n"/>
      <c r="W872" s="421" t="n"/>
      <c r="X872" s="421" t="n"/>
      <c r="Y872" s="421" t="n"/>
      <c r="Z872" s="421" t="n"/>
      <c r="AA872" s="421" t="n"/>
      <c r="AB872" s="421" t="n"/>
      <c r="AC872" s="421" t="n"/>
      <c r="AD872" s="421" t="n"/>
      <c r="AE872" s="421" t="n"/>
      <c r="AF872" s="421" t="n"/>
      <c r="AG872" s="421" t="n"/>
      <c r="AH872" s="421" t="n"/>
      <c r="AI872" s="421" t="n"/>
      <c r="AJ872" s="297" t="n"/>
      <c r="AK872" s="297" t="n"/>
      <c r="AL872" s="284" t="n"/>
      <c r="AM872" s="297" t="n"/>
      <c r="AN872" s="285" t="n"/>
      <c r="AO872" s="297" t="n"/>
      <c r="AP872" s="297" t="n"/>
      <c r="AQ872" s="297" t="n"/>
      <c r="AR872" s="297" t="n"/>
      <c r="AS872" s="297" t="n"/>
      <c r="AT872" s="285" t="inlineStr">
        <is>
          <t>0</t>
        </is>
      </c>
      <c r="AU872" s="297" t="inlineStr">
        <is>
          <t>0</t>
        </is>
      </c>
      <c r="AV872" s="297" t="inlineStr">
        <is>
          <t>0</t>
        </is>
      </c>
      <c r="AW872" s="297" t="inlineStr">
        <is>
          <t>0</t>
        </is>
      </c>
      <c r="AX872" s="297" t="inlineStr">
        <is>
          <t>0</t>
        </is>
      </c>
      <c r="AY872" s="286" t="inlineStr">
        <is>
          <t>0</t>
        </is>
      </c>
      <c r="AZ872" s="286" t="inlineStr">
        <is>
          <t>0</t>
        </is>
      </c>
      <c r="BA872" s="287" t="inlineStr">
        <is>
          <t>0</t>
        </is>
      </c>
      <c r="BB872" s="286" t="inlineStr">
        <is>
          <t>0</t>
        </is>
      </c>
      <c r="BC872" s="286" t="inlineStr">
        <is>
          <t>0</t>
        </is>
      </c>
      <c r="BD872" s="286" t="inlineStr">
        <is>
          <t>0</t>
        </is>
      </c>
      <c r="BE872" s="286" t="inlineStr">
        <is>
          <t>0</t>
        </is>
      </c>
      <c r="BF872" s="286" t="inlineStr">
        <is>
          <t>0</t>
        </is>
      </c>
      <c r="BG872" s="286" t="inlineStr">
        <is>
          <t>0</t>
        </is>
      </c>
      <c r="BH872" s="297" t="inlineStr">
        <is>
          <t>0</t>
        </is>
      </c>
      <c r="BI872" s="297" t="inlineStr">
        <is>
          <t>0</t>
        </is>
      </c>
      <c r="BJ872" s="297" t="inlineStr">
        <is>
          <t>0</t>
        </is>
      </c>
      <c r="BK872" s="297" t="inlineStr">
        <is>
          <t>0</t>
        </is>
      </c>
      <c r="BL872" s="297" t="inlineStr">
        <is>
          <t>0</t>
        </is>
      </c>
      <c r="BM872" s="297" t="inlineStr">
        <is>
          <t>0</t>
        </is>
      </c>
      <c r="BN872" s="297" t="inlineStr">
        <is>
          <t>0</t>
        </is>
      </c>
      <c r="BO872" s="285" t="inlineStr">
        <is>
          <t>0</t>
        </is>
      </c>
      <c r="BP872" s="297" t="inlineStr">
        <is>
          <t>0</t>
        </is>
      </c>
      <c r="BQ872" s="297" t="inlineStr">
        <is>
          <t>0</t>
        </is>
      </c>
      <c r="BR872" s="297" t="inlineStr">
        <is>
          <t>0</t>
        </is>
      </c>
      <c r="BS872" s="297" t="inlineStr">
        <is>
          <t>0</t>
        </is>
      </c>
      <c r="BT872" s="297" t="inlineStr">
        <is>
          <t>0</t>
        </is>
      </c>
      <c r="BU872" s="297" t="inlineStr">
        <is>
          <t>0</t>
        </is>
      </c>
      <c r="BV872" s="297" t="inlineStr">
        <is>
          <t>0</t>
        </is>
      </c>
      <c r="BW872" s="288" t="inlineStr">
        <is>
          <t>0</t>
        </is>
      </c>
      <c r="BX872" s="276">
        <f>SUM(IF(COUNTIF(#REF!, "*1.*"), 2, 0), IF(COUNTIF(#REF!, "*2.*"), 2, 0), IF(COUNTIF(#REF!, "*3.*"), 2, 0), IF(COUNTIF(#REF!, "*4.*"), 2, 0), IF(COUNTIF(#REF!, "*5.*"), 2, 0), IF(COUNTIF(#REF!, "*6.*"), 2, 0))</f>
        <v/>
      </c>
      <c r="BY872" s="277">
        <f t="array" ref="BY872">SUM(VALUE(AT872),VALUE(AU872),VALUE(AV872),VALUE(AW872),VALUE(AX872),VALUE(AY872),VALUE(AZ872),VALUE(BB872),VALUE(BC872),VALUE(BD872),VALUE(BE872),VALUE(BF872),VALUE(BG872),VALUE(BH872),VALUE(BI872),VALUE(BJ872),VALUE(BK872),VALUE(BL872),VALUE(BM872),VALUE(BN872),VALUE(BO872),VALUE(BP872),VALUE(BQ872),VALUE(BR872),VALUE(BS872),VALUE(BT872),VALUE(BU872),VALUE(BV872),VALUE(BW872))</f>
        <v/>
      </c>
      <c r="BZ872" s="303" t="n"/>
      <c r="CA872" s="303" t="n"/>
      <c r="CB872" s="303" t="n"/>
      <c r="CC872" s="303" t="n"/>
      <c r="CD872" s="303" t="n"/>
      <c r="CE872" s="303" t="n"/>
      <c r="CF872" s="303" t="n"/>
      <c r="CG872" s="303" t="n"/>
      <c r="CH872" s="303" t="n"/>
      <c r="CI872" s="303" t="n"/>
      <c r="CJ872" s="303" t="n"/>
      <c r="CK872" s="303" t="n"/>
      <c r="CL872" s="303" t="n"/>
      <c r="CM872" s="303" t="n"/>
      <c r="CN872" s="303" t="n"/>
      <c r="CO872" s="303" t="n"/>
      <c r="CP872" s="303" t="n"/>
      <c r="CQ872" s="303" t="n"/>
      <c r="CR872" s="279" t="inlineStr"/>
      <c r="CS872" s="280">
        <f>AVERAGE(Value(BY872),value(CR872))</f>
        <v/>
      </c>
      <c r="CT872" s="421">
        <f>(IF(OR(MediaScorecard!BH873="x", MediaScorecard!BI873="x",MediaScorecard!BJ873="x",MediaScorecard!BK873="x",MediaScorecard!BL873="x"),1, 2))</f>
        <v/>
      </c>
      <c r="CU872" s="304" t="n"/>
      <c r="CV872" s="304" t="n"/>
      <c r="CW872" s="304" t="n"/>
      <c r="CX872" s="305" t="n"/>
      <c r="CY872" s="304" t="n"/>
      <c r="CZ872" s="304" t="n"/>
      <c r="DA872" s="304" t="n"/>
    </row>
    <row r="873" ht="21" customHeight="1" s="590">
      <c r="A873" s="421" t="n"/>
      <c r="B873" s="270" t="n"/>
      <c r="C873" s="266" t="n"/>
      <c r="D873" s="267" t="inlineStr"/>
      <c r="E873" s="267" t="inlineStr"/>
      <c r="F873" s="268" t="inlineStr"/>
      <c r="G873" s="421" t="n"/>
      <c r="H873" s="269" t="n"/>
      <c r="I873" s="421" t="n"/>
      <c r="J873" s="421" t="n"/>
      <c r="K873" s="421" t="n"/>
      <c r="L873" s="421" t="n"/>
      <c r="M873" s="421" t="n"/>
      <c r="N873" s="421" t="n"/>
      <c r="O873" s="421" t="n"/>
      <c r="P873" s="421" t="n"/>
      <c r="Q873" s="421" t="n"/>
      <c r="R873" s="270" t="n"/>
      <c r="S873" s="421" t="n"/>
      <c r="T873" s="421" t="n"/>
      <c r="U873" s="421" t="n"/>
      <c r="V873" s="421" t="n"/>
      <c r="W873" s="421" t="n"/>
      <c r="X873" s="421" t="n"/>
      <c r="Y873" s="421" t="n"/>
      <c r="Z873" s="421" t="n"/>
      <c r="AA873" s="421" t="n"/>
      <c r="AB873" s="421" t="n"/>
      <c r="AC873" s="421" t="n"/>
      <c r="AD873" s="421" t="n"/>
      <c r="AE873" s="421" t="n"/>
      <c r="AF873" s="421" t="n"/>
      <c r="AG873" s="421" t="n"/>
      <c r="AH873" s="421" t="n"/>
      <c r="AI873" s="421" t="n"/>
      <c r="AJ873" s="297" t="n"/>
      <c r="AK873" s="297" t="n"/>
      <c r="AL873" s="284" t="n"/>
      <c r="AM873" s="297" t="n"/>
      <c r="AN873" s="285" t="n"/>
      <c r="AO873" s="297" t="n"/>
      <c r="AP873" s="297" t="n"/>
      <c r="AQ873" s="297" t="n"/>
      <c r="AR873" s="297" t="n"/>
      <c r="AS873" s="297" t="n"/>
      <c r="AT873" s="285" t="inlineStr">
        <is>
          <t>0</t>
        </is>
      </c>
      <c r="AU873" s="297" t="inlineStr">
        <is>
          <t>0</t>
        </is>
      </c>
      <c r="AV873" s="297" t="inlineStr">
        <is>
          <t>0</t>
        </is>
      </c>
      <c r="AW873" s="297" t="inlineStr">
        <is>
          <t>0</t>
        </is>
      </c>
      <c r="AX873" s="297" t="inlineStr">
        <is>
          <t>0</t>
        </is>
      </c>
      <c r="AY873" s="286" t="inlineStr">
        <is>
          <t>0</t>
        </is>
      </c>
      <c r="AZ873" s="286" t="inlineStr">
        <is>
          <t>0</t>
        </is>
      </c>
      <c r="BA873" s="287" t="inlineStr">
        <is>
          <t>0</t>
        </is>
      </c>
      <c r="BB873" s="286" t="inlineStr">
        <is>
          <t>0</t>
        </is>
      </c>
      <c r="BC873" s="286" t="inlineStr">
        <is>
          <t>0</t>
        </is>
      </c>
      <c r="BD873" s="286" t="inlineStr">
        <is>
          <t>0</t>
        </is>
      </c>
      <c r="BE873" s="286" t="inlineStr">
        <is>
          <t>0</t>
        </is>
      </c>
      <c r="BF873" s="286" t="inlineStr">
        <is>
          <t>0</t>
        </is>
      </c>
      <c r="BG873" s="286" t="inlineStr">
        <is>
          <t>0</t>
        </is>
      </c>
      <c r="BH873" s="297" t="inlineStr">
        <is>
          <t>0</t>
        </is>
      </c>
      <c r="BI873" s="297" t="inlineStr">
        <is>
          <t>0</t>
        </is>
      </c>
      <c r="BJ873" s="297" t="inlineStr">
        <is>
          <t>0</t>
        </is>
      </c>
      <c r="BK873" s="297" t="inlineStr">
        <is>
          <t>0</t>
        </is>
      </c>
      <c r="BL873" s="297" t="inlineStr">
        <is>
          <t>0</t>
        </is>
      </c>
      <c r="BM873" s="297" t="inlineStr">
        <is>
          <t>0</t>
        </is>
      </c>
      <c r="BN873" s="297" t="inlineStr">
        <is>
          <t>0</t>
        </is>
      </c>
      <c r="BO873" s="285" t="inlineStr">
        <is>
          <t>0</t>
        </is>
      </c>
      <c r="BP873" s="297" t="inlineStr">
        <is>
          <t>0</t>
        </is>
      </c>
      <c r="BQ873" s="297" t="inlineStr">
        <is>
          <t>0</t>
        </is>
      </c>
      <c r="BR873" s="297" t="inlineStr">
        <is>
          <t>0</t>
        </is>
      </c>
      <c r="BS873" s="297" t="inlineStr">
        <is>
          <t>0</t>
        </is>
      </c>
      <c r="BT873" s="297" t="inlineStr">
        <is>
          <t>0</t>
        </is>
      </c>
      <c r="BU873" s="297" t="inlineStr">
        <is>
          <t>0</t>
        </is>
      </c>
      <c r="BV873" s="297" t="inlineStr">
        <is>
          <t>0</t>
        </is>
      </c>
      <c r="BW873" s="288" t="inlineStr">
        <is>
          <t>0</t>
        </is>
      </c>
      <c r="BX873" s="276">
        <f>SUM(IF(COUNTIF(#REF!, "*1.*"), 2, 0), IF(COUNTIF(#REF!, "*2.*"), 2, 0), IF(COUNTIF(#REF!, "*3.*"), 2, 0), IF(COUNTIF(#REF!, "*4.*"), 2, 0), IF(COUNTIF(#REF!, "*5.*"), 2, 0), IF(COUNTIF(#REF!, "*6.*"), 2, 0))</f>
        <v/>
      </c>
      <c r="BY873" s="277">
        <f t="array" ref="BY873">SUM(VALUE(AT873),VALUE(AU873),VALUE(AV873),VALUE(AW873),VALUE(AX873),VALUE(AY873),VALUE(AZ873),VALUE(BB873),VALUE(BC873),VALUE(BD873),VALUE(BE873),VALUE(BF873),VALUE(BG873),VALUE(BH873),VALUE(BI873),VALUE(BJ873),VALUE(BK873),VALUE(BL873),VALUE(BM873),VALUE(BN873),VALUE(BO873),VALUE(BP873),VALUE(BQ873),VALUE(BR873),VALUE(BS873),VALUE(BT873),VALUE(BU873),VALUE(BV873),VALUE(BW873))</f>
        <v/>
      </c>
      <c r="BZ873" s="307" t="n"/>
      <c r="CA873" s="307" t="n"/>
      <c r="CB873" s="307" t="n"/>
      <c r="CC873" s="307" t="n"/>
      <c r="CD873" s="307" t="n"/>
      <c r="CE873" s="307" t="n"/>
      <c r="CF873" s="307" t="n"/>
      <c r="CG873" s="307" t="n"/>
      <c r="CH873" s="307" t="n"/>
      <c r="CI873" s="307" t="n"/>
      <c r="CJ873" s="307" t="n"/>
      <c r="CK873" s="307" t="n"/>
      <c r="CL873" s="307" t="n"/>
      <c r="CM873" s="307" t="n"/>
      <c r="CN873" s="307" t="n"/>
      <c r="CO873" s="307" t="n"/>
      <c r="CP873" s="307" t="n"/>
      <c r="CQ873" s="307" t="n"/>
      <c r="CR873" s="279" t="inlineStr"/>
      <c r="CS873" s="280">
        <f>AVERAGE(Value(BY873),value(CR873))</f>
        <v/>
      </c>
      <c r="CT873" s="421">
        <f>(IF(OR(MediaScorecard!BH874="x", MediaScorecard!BI874="x",MediaScorecard!BJ874="x",MediaScorecard!BK874="x",MediaScorecard!BL874="x"),1, 2))</f>
        <v/>
      </c>
      <c r="CU873" s="308" t="n"/>
      <c r="CV873" s="308" t="n"/>
      <c r="CW873" s="308" t="n"/>
      <c r="CX873" s="309" t="n"/>
      <c r="CY873" s="308" t="n"/>
      <c r="CZ873" s="308" t="n"/>
      <c r="DA873" s="308" t="n"/>
    </row>
    <row r="874" ht="21" customHeight="1" s="590">
      <c r="A874" s="421" t="n"/>
      <c r="B874" s="270" t="n"/>
      <c r="C874" s="266" t="n"/>
      <c r="D874" s="267" t="inlineStr"/>
      <c r="E874" s="267" t="inlineStr"/>
      <c r="F874" s="268" t="inlineStr"/>
      <c r="G874" s="421" t="n"/>
      <c r="H874" s="269" t="n"/>
      <c r="I874" s="421" t="n"/>
      <c r="J874" s="421" t="n"/>
      <c r="K874" s="421" t="n"/>
      <c r="L874" s="421" t="n"/>
      <c r="M874" s="421" t="n"/>
      <c r="N874" s="421" t="n"/>
      <c r="O874" s="421" t="n"/>
      <c r="P874" s="421" t="n"/>
      <c r="Q874" s="421" t="n"/>
      <c r="R874" s="270" t="n"/>
      <c r="S874" s="421" t="n"/>
      <c r="T874" s="421" t="n"/>
      <c r="U874" s="421" t="n"/>
      <c r="V874" s="421" t="n"/>
      <c r="W874" s="421" t="n"/>
      <c r="X874" s="421" t="n"/>
      <c r="Y874" s="421" t="n"/>
      <c r="Z874" s="421" t="n"/>
      <c r="AA874" s="421" t="n"/>
      <c r="AB874" s="421" t="n"/>
      <c r="AC874" s="421" t="n"/>
      <c r="AD874" s="421" t="n"/>
      <c r="AE874" s="421" t="n"/>
      <c r="AF874" s="421" t="n"/>
      <c r="AG874" s="421" t="n"/>
      <c r="AH874" s="421" t="n"/>
      <c r="AI874" s="421" t="n"/>
      <c r="AJ874" s="297" t="n"/>
      <c r="AK874" s="297" t="n"/>
      <c r="AL874" s="284" t="n"/>
      <c r="AM874" s="297" t="n"/>
      <c r="AN874" s="285" t="n"/>
      <c r="AO874" s="297" t="n"/>
      <c r="AP874" s="297" t="n"/>
      <c r="AQ874" s="297" t="n"/>
      <c r="AR874" s="297" t="n"/>
      <c r="AS874" s="297" t="n"/>
      <c r="AT874" s="285" t="inlineStr">
        <is>
          <t>0</t>
        </is>
      </c>
      <c r="AU874" s="297" t="inlineStr">
        <is>
          <t>0</t>
        </is>
      </c>
      <c r="AV874" s="297" t="inlineStr">
        <is>
          <t>0</t>
        </is>
      </c>
      <c r="AW874" s="297" t="inlineStr">
        <is>
          <t>0</t>
        </is>
      </c>
      <c r="AX874" s="297" t="inlineStr">
        <is>
          <t>0</t>
        </is>
      </c>
      <c r="AY874" s="286" t="inlineStr">
        <is>
          <t>0</t>
        </is>
      </c>
      <c r="AZ874" s="286" t="inlineStr">
        <is>
          <t>0</t>
        </is>
      </c>
      <c r="BA874" s="287" t="inlineStr">
        <is>
          <t>0</t>
        </is>
      </c>
      <c r="BB874" s="286" t="inlineStr">
        <is>
          <t>0</t>
        </is>
      </c>
      <c r="BC874" s="286" t="inlineStr">
        <is>
          <t>0</t>
        </is>
      </c>
      <c r="BD874" s="286" t="inlineStr">
        <is>
          <t>0</t>
        </is>
      </c>
      <c r="BE874" s="286" t="inlineStr">
        <is>
          <t>0</t>
        </is>
      </c>
      <c r="BF874" s="286" t="inlineStr">
        <is>
          <t>0</t>
        </is>
      </c>
      <c r="BG874" s="286" t="inlineStr">
        <is>
          <t>0</t>
        </is>
      </c>
      <c r="BH874" s="297" t="inlineStr">
        <is>
          <t>0</t>
        </is>
      </c>
      <c r="BI874" s="297" t="inlineStr">
        <is>
          <t>0</t>
        </is>
      </c>
      <c r="BJ874" s="297" t="inlineStr">
        <is>
          <t>0</t>
        </is>
      </c>
      <c r="BK874" s="297" t="inlineStr">
        <is>
          <t>0</t>
        </is>
      </c>
      <c r="BL874" s="297" t="inlineStr">
        <is>
          <t>0</t>
        </is>
      </c>
      <c r="BM874" s="297" t="inlineStr">
        <is>
          <t>0</t>
        </is>
      </c>
      <c r="BN874" s="297" t="inlineStr">
        <is>
          <t>0</t>
        </is>
      </c>
      <c r="BO874" s="285" t="inlineStr">
        <is>
          <t>0</t>
        </is>
      </c>
      <c r="BP874" s="297" t="inlineStr">
        <is>
          <t>0</t>
        </is>
      </c>
      <c r="BQ874" s="297" t="inlineStr">
        <is>
          <t>0</t>
        </is>
      </c>
      <c r="BR874" s="297" t="inlineStr">
        <is>
          <t>0</t>
        </is>
      </c>
      <c r="BS874" s="297" t="inlineStr">
        <is>
          <t>0</t>
        </is>
      </c>
      <c r="BT874" s="297" t="inlineStr">
        <is>
          <t>0</t>
        </is>
      </c>
      <c r="BU874" s="297" t="inlineStr">
        <is>
          <t>0</t>
        </is>
      </c>
      <c r="BV874" s="297" t="inlineStr">
        <is>
          <t>0</t>
        </is>
      </c>
      <c r="BW874" s="288" t="inlineStr">
        <is>
          <t>0</t>
        </is>
      </c>
      <c r="BX874" s="276">
        <f>SUM(IF(COUNTIF(#REF!, "*1.*"), 2, 0), IF(COUNTIF(#REF!, "*2.*"), 2, 0), IF(COUNTIF(#REF!, "*3.*"), 2, 0), IF(COUNTIF(#REF!, "*4.*"), 2, 0), IF(COUNTIF(#REF!, "*5.*"), 2, 0), IF(COUNTIF(#REF!, "*6.*"), 2, 0))</f>
        <v/>
      </c>
      <c r="BY874" s="277">
        <f t="array" ref="BY874">SUM(VALUE(AT874),VALUE(AU874),VALUE(AV874),VALUE(AW874),VALUE(AX874),VALUE(AY874),VALUE(AZ874),VALUE(BB874),VALUE(BC874),VALUE(BD874),VALUE(BE874),VALUE(BF874),VALUE(BG874),VALUE(BH874),VALUE(BI874),VALUE(BJ874),VALUE(BK874),VALUE(BL874),VALUE(BM874),VALUE(BN874),VALUE(BO874),VALUE(BP874),VALUE(BQ874),VALUE(BR874),VALUE(BS874),VALUE(BT874),VALUE(BU874),VALUE(BV874),VALUE(BW874))</f>
        <v/>
      </c>
      <c r="BZ874" s="307" t="n"/>
      <c r="CA874" s="307" t="n"/>
      <c r="CB874" s="307" t="n"/>
      <c r="CC874" s="307" t="n"/>
      <c r="CD874" s="307" t="n"/>
      <c r="CE874" s="307" t="n"/>
      <c r="CF874" s="307" t="n"/>
      <c r="CG874" s="307" t="n"/>
      <c r="CH874" s="307" t="n"/>
      <c r="CI874" s="307" t="n"/>
      <c r="CJ874" s="307" t="n"/>
      <c r="CK874" s="307" t="n"/>
      <c r="CL874" s="307" t="n"/>
      <c r="CM874" s="307" t="n"/>
      <c r="CN874" s="307" t="n"/>
      <c r="CO874" s="307" t="n"/>
      <c r="CP874" s="307" t="n"/>
      <c r="CQ874" s="307" t="n"/>
      <c r="CR874" s="279" t="inlineStr"/>
      <c r="CS874" s="280">
        <f>AVERAGE(Value(BY874),value(CR874))</f>
        <v/>
      </c>
      <c r="CT874" s="421">
        <f>(IF(OR(MediaScorecard!BH875="x", MediaScorecard!BI875="x",MediaScorecard!BJ875="x",MediaScorecard!BK875="x",MediaScorecard!BL875="x"),1, 2))</f>
        <v/>
      </c>
      <c r="CU874" s="308" t="n"/>
      <c r="CV874" s="308" t="n"/>
      <c r="CW874" s="308" t="n"/>
      <c r="CX874" s="309" t="n"/>
      <c r="CY874" s="308" t="n"/>
      <c r="CZ874" s="308" t="n"/>
      <c r="DA874" s="308" t="n"/>
    </row>
    <row r="875" ht="21" customHeight="1" s="590">
      <c r="A875" s="421" t="n"/>
      <c r="B875" s="270" t="n"/>
      <c r="C875" s="266" t="n"/>
      <c r="D875" s="267" t="inlineStr"/>
      <c r="E875" s="267" t="inlineStr"/>
      <c r="F875" s="268" t="inlineStr"/>
      <c r="G875" s="421" t="n"/>
      <c r="H875" s="269" t="n"/>
      <c r="I875" s="421" t="n"/>
      <c r="J875" s="421" t="n"/>
      <c r="K875" s="421" t="n"/>
      <c r="L875" s="421" t="n"/>
      <c r="M875" s="421" t="n"/>
      <c r="N875" s="421" t="n"/>
      <c r="O875" s="421" t="n"/>
      <c r="P875" s="421" t="n"/>
      <c r="Q875" s="421" t="n"/>
      <c r="R875" s="270" t="n"/>
      <c r="S875" s="421" t="n"/>
      <c r="T875" s="421" t="n"/>
      <c r="U875" s="421" t="n"/>
      <c r="V875" s="421" t="n"/>
      <c r="W875" s="421" t="n"/>
      <c r="X875" s="421" t="n"/>
      <c r="Y875" s="421" t="n"/>
      <c r="Z875" s="421" t="n"/>
      <c r="AA875" s="421" t="n"/>
      <c r="AB875" s="421" t="n"/>
      <c r="AC875" s="421" t="n"/>
      <c r="AD875" s="421" t="n"/>
      <c r="AE875" s="421" t="n"/>
      <c r="AF875" s="421" t="n"/>
      <c r="AG875" s="421" t="n"/>
      <c r="AH875" s="421" t="n"/>
      <c r="AI875" s="421" t="n"/>
      <c r="AJ875" s="297" t="n"/>
      <c r="AK875" s="297" t="n"/>
      <c r="AL875" s="284" t="n"/>
      <c r="AM875" s="297" t="n"/>
      <c r="AN875" s="285" t="n"/>
      <c r="AO875" s="297" t="n"/>
      <c r="AP875" s="297" t="n"/>
      <c r="AQ875" s="297" t="n"/>
      <c r="AR875" s="297" t="n"/>
      <c r="AS875" s="297" t="n"/>
      <c r="AT875" s="285" t="inlineStr">
        <is>
          <t>0</t>
        </is>
      </c>
      <c r="AU875" s="297" t="inlineStr">
        <is>
          <t>0</t>
        </is>
      </c>
      <c r="AV875" s="297" t="inlineStr">
        <is>
          <t>0</t>
        </is>
      </c>
      <c r="AW875" s="297" t="inlineStr">
        <is>
          <t>0</t>
        </is>
      </c>
      <c r="AX875" s="297" t="inlineStr">
        <is>
          <t>0</t>
        </is>
      </c>
      <c r="AY875" s="286" t="inlineStr">
        <is>
          <t>0</t>
        </is>
      </c>
      <c r="AZ875" s="286" t="inlineStr">
        <is>
          <t>0</t>
        </is>
      </c>
      <c r="BA875" s="287" t="inlineStr">
        <is>
          <t>0</t>
        </is>
      </c>
      <c r="BB875" s="286" t="inlineStr">
        <is>
          <t>0</t>
        </is>
      </c>
      <c r="BC875" s="286" t="inlineStr">
        <is>
          <t>0</t>
        </is>
      </c>
      <c r="BD875" s="286" t="inlineStr">
        <is>
          <t>0</t>
        </is>
      </c>
      <c r="BE875" s="286" t="inlineStr">
        <is>
          <t>0</t>
        </is>
      </c>
      <c r="BF875" s="286" t="inlineStr">
        <is>
          <t>0</t>
        </is>
      </c>
      <c r="BG875" s="286" t="inlineStr">
        <is>
          <t>0</t>
        </is>
      </c>
      <c r="BH875" s="297" t="inlineStr">
        <is>
          <t>0</t>
        </is>
      </c>
      <c r="BI875" s="297" t="inlineStr">
        <is>
          <t>0</t>
        </is>
      </c>
      <c r="BJ875" s="297" t="inlineStr">
        <is>
          <t>0</t>
        </is>
      </c>
      <c r="BK875" s="297" t="inlineStr">
        <is>
          <t>0</t>
        </is>
      </c>
      <c r="BL875" s="297" t="inlineStr">
        <is>
          <t>0</t>
        </is>
      </c>
      <c r="BM875" s="297" t="inlineStr">
        <is>
          <t>0</t>
        </is>
      </c>
      <c r="BN875" s="297" t="inlineStr">
        <is>
          <t>0</t>
        </is>
      </c>
      <c r="BO875" s="285" t="inlineStr">
        <is>
          <t>0</t>
        </is>
      </c>
      <c r="BP875" s="297" t="inlineStr">
        <is>
          <t>0</t>
        </is>
      </c>
      <c r="BQ875" s="297" t="inlineStr">
        <is>
          <t>0</t>
        </is>
      </c>
      <c r="BR875" s="297" t="inlineStr">
        <is>
          <t>0</t>
        </is>
      </c>
      <c r="BS875" s="297" t="inlineStr">
        <is>
          <t>0</t>
        </is>
      </c>
      <c r="BT875" s="297" t="inlineStr">
        <is>
          <t>0</t>
        </is>
      </c>
      <c r="BU875" s="297" t="inlineStr">
        <is>
          <t>0</t>
        </is>
      </c>
      <c r="BV875" s="297" t="inlineStr">
        <is>
          <t>0</t>
        </is>
      </c>
      <c r="BW875" s="288" t="inlineStr">
        <is>
          <t>0</t>
        </is>
      </c>
      <c r="BX875" s="276">
        <f>SUM(IF(COUNTIF(#REF!, "*1.*"), 2, 0), IF(COUNTIF(#REF!, "*2.*"), 2, 0), IF(COUNTIF(#REF!, "*3.*"), 2, 0), IF(COUNTIF(#REF!, "*4.*"), 2, 0), IF(COUNTIF(#REF!, "*5.*"), 2, 0), IF(COUNTIF(#REF!, "*6.*"), 2, 0))</f>
        <v/>
      </c>
      <c r="BY875" s="277">
        <f t="array" ref="BY875">SUM(VALUE(AT875),VALUE(AU875),VALUE(AV875),VALUE(AW875),VALUE(AX875),VALUE(AY875),VALUE(AZ875),VALUE(BB875),VALUE(BC875),VALUE(BD875),VALUE(BE875),VALUE(BF875),VALUE(BG875),VALUE(BH875),VALUE(BI875),VALUE(BJ875),VALUE(BK875),VALUE(BL875),VALUE(BM875),VALUE(BN875),VALUE(BO875),VALUE(BP875),VALUE(BQ875),VALUE(BR875),VALUE(BS875),VALUE(BT875),VALUE(BU875),VALUE(BV875),VALUE(BW875))</f>
        <v/>
      </c>
      <c r="BZ875" s="307" t="n"/>
      <c r="CA875" s="307" t="n"/>
      <c r="CB875" s="307" t="n"/>
      <c r="CC875" s="307" t="n"/>
      <c r="CD875" s="307" t="n"/>
      <c r="CE875" s="307" t="n"/>
      <c r="CF875" s="307" t="n"/>
      <c r="CG875" s="307" t="n"/>
      <c r="CH875" s="307" t="n"/>
      <c r="CI875" s="307" t="n"/>
      <c r="CJ875" s="307" t="n"/>
      <c r="CK875" s="307" t="n"/>
      <c r="CL875" s="307" t="n"/>
      <c r="CM875" s="307" t="n"/>
      <c r="CN875" s="307" t="n"/>
      <c r="CO875" s="307" t="n"/>
      <c r="CP875" s="307" t="n"/>
      <c r="CQ875" s="307" t="n"/>
      <c r="CR875" s="279" t="inlineStr"/>
      <c r="CS875" s="280">
        <f>AVERAGE(Value(BY875),value(CR875))</f>
        <v/>
      </c>
      <c r="CT875" s="421">
        <f>(IF(OR(MediaScorecard!BH876="x", MediaScorecard!BI876="x",MediaScorecard!BJ876="x",MediaScorecard!BK876="x",MediaScorecard!BL876="x"),1, 2))</f>
        <v/>
      </c>
      <c r="CU875" s="308" t="n"/>
      <c r="CV875" s="308" t="n"/>
      <c r="CW875" s="308" t="n"/>
      <c r="CX875" s="309" t="n"/>
      <c r="CY875" s="308" t="n"/>
      <c r="CZ875" s="308" t="n"/>
      <c r="DA875" s="308" t="n"/>
    </row>
    <row r="876" ht="21" customHeight="1" s="590">
      <c r="A876" s="421" t="n"/>
      <c r="B876" s="270" t="n"/>
      <c r="C876" s="266" t="n"/>
      <c r="D876" s="267" t="inlineStr"/>
      <c r="E876" s="267" t="inlineStr"/>
      <c r="F876" s="268" t="inlineStr"/>
      <c r="G876" s="421" t="n"/>
      <c r="H876" s="269" t="n"/>
      <c r="I876" s="421" t="n"/>
      <c r="J876" s="421" t="n"/>
      <c r="K876" s="421" t="n"/>
      <c r="L876" s="421" t="n"/>
      <c r="M876" s="421" t="n"/>
      <c r="N876" s="421" t="n"/>
      <c r="O876" s="421" t="n"/>
      <c r="P876" s="421" t="n"/>
      <c r="Q876" s="421" t="n"/>
      <c r="R876" s="270" t="n"/>
      <c r="S876" s="421" t="n"/>
      <c r="T876" s="421" t="n"/>
      <c r="U876" s="421" t="n"/>
      <c r="V876" s="421" t="n"/>
      <c r="W876" s="421" t="n"/>
      <c r="X876" s="421" t="n"/>
      <c r="Y876" s="421" t="n"/>
      <c r="Z876" s="421" t="n"/>
      <c r="AA876" s="421" t="n"/>
      <c r="AB876" s="421" t="n"/>
      <c r="AC876" s="421" t="n"/>
      <c r="AD876" s="421" t="n"/>
      <c r="AE876" s="421" t="n"/>
      <c r="AF876" s="421" t="n"/>
      <c r="AG876" s="421" t="n"/>
      <c r="AH876" s="421" t="n"/>
      <c r="AI876" s="421" t="n"/>
      <c r="AJ876" s="297" t="n"/>
      <c r="AK876" s="297" t="n"/>
      <c r="AL876" s="284" t="n"/>
      <c r="AM876" s="297" t="n"/>
      <c r="AN876" s="285" t="n"/>
      <c r="AO876" s="297" t="n"/>
      <c r="AP876" s="297" t="n"/>
      <c r="AQ876" s="297" t="n"/>
      <c r="AR876" s="297" t="n"/>
      <c r="AS876" s="297" t="n"/>
      <c r="AT876" s="285" t="inlineStr">
        <is>
          <t>0</t>
        </is>
      </c>
      <c r="AU876" s="297" t="inlineStr">
        <is>
          <t>0</t>
        </is>
      </c>
      <c r="AV876" s="297" t="inlineStr">
        <is>
          <t>0</t>
        </is>
      </c>
      <c r="AW876" s="297" t="inlineStr">
        <is>
          <t>0</t>
        </is>
      </c>
      <c r="AX876" s="297" t="inlineStr">
        <is>
          <t>0</t>
        </is>
      </c>
      <c r="AY876" s="286" t="inlineStr">
        <is>
          <t>0</t>
        </is>
      </c>
      <c r="AZ876" s="286" t="inlineStr">
        <is>
          <t>0</t>
        </is>
      </c>
      <c r="BA876" s="287" t="inlineStr">
        <is>
          <t>0</t>
        </is>
      </c>
      <c r="BB876" s="286" t="inlineStr">
        <is>
          <t>0</t>
        </is>
      </c>
      <c r="BC876" s="286" t="inlineStr">
        <is>
          <t>0</t>
        </is>
      </c>
      <c r="BD876" s="286" t="inlineStr">
        <is>
          <t>0</t>
        </is>
      </c>
      <c r="BE876" s="286" t="inlineStr">
        <is>
          <t>0</t>
        </is>
      </c>
      <c r="BF876" s="286" t="inlineStr">
        <is>
          <t>0</t>
        </is>
      </c>
      <c r="BG876" s="286" t="inlineStr">
        <is>
          <t>0</t>
        </is>
      </c>
      <c r="BH876" s="297" t="inlineStr">
        <is>
          <t>0</t>
        </is>
      </c>
      <c r="BI876" s="297" t="inlineStr">
        <is>
          <t>0</t>
        </is>
      </c>
      <c r="BJ876" s="297" t="inlineStr">
        <is>
          <t>0</t>
        </is>
      </c>
      <c r="BK876" s="297" t="inlineStr">
        <is>
          <t>0</t>
        </is>
      </c>
      <c r="BL876" s="297" t="inlineStr">
        <is>
          <t>0</t>
        </is>
      </c>
      <c r="BM876" s="297" t="inlineStr">
        <is>
          <t>0</t>
        </is>
      </c>
      <c r="BN876" s="297" t="inlineStr">
        <is>
          <t>0</t>
        </is>
      </c>
      <c r="BO876" s="285" t="inlineStr">
        <is>
          <t>0</t>
        </is>
      </c>
      <c r="BP876" s="297" t="inlineStr">
        <is>
          <t>0</t>
        </is>
      </c>
      <c r="BQ876" s="297" t="inlineStr">
        <is>
          <t>0</t>
        </is>
      </c>
      <c r="BR876" s="297" t="inlineStr">
        <is>
          <t>0</t>
        </is>
      </c>
      <c r="BS876" s="297" t="inlineStr">
        <is>
          <t>0</t>
        </is>
      </c>
      <c r="BT876" s="297" t="inlineStr">
        <is>
          <t>0</t>
        </is>
      </c>
      <c r="BU876" s="297" t="inlineStr">
        <is>
          <t>0</t>
        </is>
      </c>
      <c r="BV876" s="297" t="inlineStr">
        <is>
          <t>0</t>
        </is>
      </c>
      <c r="BW876" s="288" t="inlineStr">
        <is>
          <t>0</t>
        </is>
      </c>
      <c r="BX876" s="276">
        <f>SUM(IF(COUNTIF(#REF!, "*1.*"), 2, 0), IF(COUNTIF(#REF!, "*2.*"), 2, 0), IF(COUNTIF(#REF!, "*3.*"), 2, 0), IF(COUNTIF(#REF!, "*4.*"), 2, 0), IF(COUNTIF(#REF!, "*5.*"), 2, 0), IF(COUNTIF(#REF!, "*6.*"), 2, 0))</f>
        <v/>
      </c>
      <c r="BY876" s="277">
        <f t="array" ref="BY876">SUM(VALUE(AT876),VALUE(AU876),VALUE(AV876),VALUE(AW876),VALUE(AX876),VALUE(AY876),VALUE(AZ876),VALUE(BB876),VALUE(BC876),VALUE(BD876),VALUE(BE876),VALUE(BF876),VALUE(BG876),VALUE(BH876),VALUE(BI876),VALUE(BJ876),VALUE(BK876),VALUE(BL876),VALUE(BM876),VALUE(BN876),VALUE(BO876),VALUE(BP876),VALUE(BQ876),VALUE(BR876),VALUE(BS876),VALUE(BT876),VALUE(BU876),VALUE(BV876),VALUE(BW876))</f>
        <v/>
      </c>
      <c r="BZ876" s="307" t="n"/>
      <c r="CA876" s="307" t="n"/>
      <c r="CB876" s="307" t="n"/>
      <c r="CC876" s="307" t="n"/>
      <c r="CD876" s="307" t="n"/>
      <c r="CE876" s="307" t="n"/>
      <c r="CF876" s="307" t="n"/>
      <c r="CG876" s="307" t="n"/>
      <c r="CH876" s="307" t="n"/>
      <c r="CI876" s="307" t="n"/>
      <c r="CJ876" s="307" t="n"/>
      <c r="CK876" s="307" t="n"/>
      <c r="CL876" s="307" t="n"/>
      <c r="CM876" s="307" t="n"/>
      <c r="CN876" s="307" t="n"/>
      <c r="CO876" s="307" t="n"/>
      <c r="CP876" s="307" t="n"/>
      <c r="CQ876" s="307" t="n"/>
      <c r="CR876" s="279" t="inlineStr"/>
      <c r="CS876" s="280">
        <f>AVERAGE(Value(BY876),value(CR876))</f>
        <v/>
      </c>
      <c r="CT876" s="421">
        <f>(IF(OR(MediaScorecard!BH877="x", MediaScorecard!BI877="x",MediaScorecard!BJ877="x",MediaScorecard!BK877="x",MediaScorecard!BL877="x"),1, 2))</f>
        <v/>
      </c>
      <c r="CU876" s="308" t="n"/>
      <c r="CV876" s="308" t="n"/>
      <c r="CW876" s="308" t="n"/>
      <c r="CX876" s="309" t="n"/>
      <c r="CY876" s="308" t="n"/>
      <c r="CZ876" s="308" t="n"/>
      <c r="DA876" s="308" t="n"/>
    </row>
    <row r="877" ht="21" customHeight="1" s="590">
      <c r="A877" s="421" t="n"/>
      <c r="B877" s="270" t="n"/>
      <c r="C877" s="266" t="n"/>
      <c r="D877" s="267" t="inlineStr"/>
      <c r="E877" s="267" t="inlineStr"/>
      <c r="F877" s="268" t="inlineStr"/>
      <c r="G877" s="421" t="n"/>
      <c r="H877" s="269" t="n"/>
      <c r="I877" s="421" t="n"/>
      <c r="J877" s="421" t="n"/>
      <c r="K877" s="421" t="n"/>
      <c r="L877" s="421" t="n"/>
      <c r="M877" s="421" t="n"/>
      <c r="N877" s="421" t="n"/>
      <c r="O877" s="421" t="n"/>
      <c r="P877" s="421" t="n"/>
      <c r="Q877" s="421" t="n"/>
      <c r="R877" s="270" t="n"/>
      <c r="S877" s="421" t="n"/>
      <c r="T877" s="421" t="n"/>
      <c r="U877" s="421" t="n"/>
      <c r="V877" s="421" t="n"/>
      <c r="W877" s="421" t="n"/>
      <c r="X877" s="421" t="n"/>
      <c r="Y877" s="421" t="n"/>
      <c r="Z877" s="421" t="n"/>
      <c r="AA877" s="421" t="n"/>
      <c r="AB877" s="421" t="n"/>
      <c r="AC877" s="421" t="n"/>
      <c r="AD877" s="421" t="n"/>
      <c r="AE877" s="421" t="n"/>
      <c r="AF877" s="421" t="n"/>
      <c r="AG877" s="421" t="n"/>
      <c r="AH877" s="421" t="n"/>
      <c r="AI877" s="421" t="n"/>
      <c r="AJ877" s="297" t="n"/>
      <c r="AK877" s="297" t="n"/>
      <c r="AL877" s="284" t="n"/>
      <c r="AM877" s="297" t="n"/>
      <c r="AN877" s="285" t="n"/>
      <c r="AO877" s="297" t="n"/>
      <c r="AP877" s="297" t="n"/>
      <c r="AQ877" s="297" t="n"/>
      <c r="AR877" s="297" t="n"/>
      <c r="AS877" s="297" t="n"/>
      <c r="AT877" s="285" t="inlineStr">
        <is>
          <t>0</t>
        </is>
      </c>
      <c r="AU877" s="297" t="inlineStr">
        <is>
          <t>0</t>
        </is>
      </c>
      <c r="AV877" s="297" t="inlineStr">
        <is>
          <t>0</t>
        </is>
      </c>
      <c r="AW877" s="297" t="inlineStr">
        <is>
          <t>0</t>
        </is>
      </c>
      <c r="AX877" s="297" t="inlineStr">
        <is>
          <t>0</t>
        </is>
      </c>
      <c r="AY877" s="286" t="inlineStr">
        <is>
          <t>0</t>
        </is>
      </c>
      <c r="AZ877" s="286" t="inlineStr">
        <is>
          <t>0</t>
        </is>
      </c>
      <c r="BA877" s="287" t="inlineStr">
        <is>
          <t>0</t>
        </is>
      </c>
      <c r="BB877" s="286" t="inlineStr">
        <is>
          <t>0</t>
        </is>
      </c>
      <c r="BC877" s="286" t="inlineStr">
        <is>
          <t>0</t>
        </is>
      </c>
      <c r="BD877" s="286" t="inlineStr">
        <is>
          <t>0</t>
        </is>
      </c>
      <c r="BE877" s="286" t="inlineStr">
        <is>
          <t>0</t>
        </is>
      </c>
      <c r="BF877" s="286" t="inlineStr">
        <is>
          <t>0</t>
        </is>
      </c>
      <c r="BG877" s="286" t="inlineStr">
        <is>
          <t>0</t>
        </is>
      </c>
      <c r="BH877" s="297" t="inlineStr">
        <is>
          <t>0</t>
        </is>
      </c>
      <c r="BI877" s="297" t="inlineStr">
        <is>
          <t>0</t>
        </is>
      </c>
      <c r="BJ877" s="297" t="inlineStr">
        <is>
          <t>0</t>
        </is>
      </c>
      <c r="BK877" s="297" t="inlineStr">
        <is>
          <t>0</t>
        </is>
      </c>
      <c r="BL877" s="297" t="inlineStr">
        <is>
          <t>0</t>
        </is>
      </c>
      <c r="BM877" s="297" t="inlineStr">
        <is>
          <t>0</t>
        </is>
      </c>
      <c r="BN877" s="297" t="inlineStr">
        <is>
          <t>0</t>
        </is>
      </c>
      <c r="BO877" s="285" t="inlineStr">
        <is>
          <t>0</t>
        </is>
      </c>
      <c r="BP877" s="297" t="inlineStr">
        <is>
          <t>0</t>
        </is>
      </c>
      <c r="BQ877" s="297" t="inlineStr">
        <is>
          <t>0</t>
        </is>
      </c>
      <c r="BR877" s="297" t="inlineStr">
        <is>
          <t>0</t>
        </is>
      </c>
      <c r="BS877" s="297" t="inlineStr">
        <is>
          <t>0</t>
        </is>
      </c>
      <c r="BT877" s="297" t="inlineStr">
        <is>
          <t>0</t>
        </is>
      </c>
      <c r="BU877" s="297" t="inlineStr">
        <is>
          <t>0</t>
        </is>
      </c>
      <c r="BV877" s="297" t="inlineStr">
        <is>
          <t>0</t>
        </is>
      </c>
      <c r="BW877" s="288" t="inlineStr">
        <is>
          <t>0</t>
        </is>
      </c>
      <c r="BX877" s="276">
        <f>SUM(IF(COUNTIF(#REF!, "*1.*"), 2, 0), IF(COUNTIF(#REF!, "*2.*"), 2, 0), IF(COUNTIF(#REF!, "*3.*"), 2, 0), IF(COUNTIF(#REF!, "*4.*"), 2, 0), IF(COUNTIF(#REF!, "*5.*"), 2, 0), IF(COUNTIF(#REF!, "*6.*"), 2, 0))</f>
        <v/>
      </c>
      <c r="BY877" s="277">
        <f t="array" ref="BY877">SUM(VALUE(AT877),VALUE(AU877),VALUE(AV877),VALUE(AW877),VALUE(AX877),VALUE(AY877),VALUE(AZ877),VALUE(BB877),VALUE(BC877),VALUE(BD877),VALUE(BE877),VALUE(BF877),VALUE(BG877),VALUE(BH877),VALUE(BI877),VALUE(BJ877),VALUE(BK877),VALUE(BL877),VALUE(BM877),VALUE(BN877),VALUE(BO877),VALUE(BP877),VALUE(BQ877),VALUE(BR877),VALUE(BS877),VALUE(BT877),VALUE(BU877),VALUE(BV877),VALUE(BW877))</f>
        <v/>
      </c>
      <c r="BZ877" s="307" t="n"/>
      <c r="CA877" s="307" t="n"/>
      <c r="CB877" s="307" t="n"/>
      <c r="CC877" s="307" t="n"/>
      <c r="CD877" s="307" t="n"/>
      <c r="CE877" s="307" t="n"/>
      <c r="CF877" s="307" t="n"/>
      <c r="CG877" s="307" t="n"/>
      <c r="CH877" s="307" t="n"/>
      <c r="CI877" s="307" t="n"/>
      <c r="CJ877" s="307" t="n"/>
      <c r="CK877" s="307" t="n"/>
      <c r="CL877" s="307" t="n"/>
      <c r="CM877" s="307" t="n"/>
      <c r="CN877" s="307" t="n"/>
      <c r="CO877" s="307" t="n"/>
      <c r="CP877" s="307" t="n"/>
      <c r="CQ877" s="307" t="n"/>
      <c r="CR877" s="279" t="inlineStr"/>
      <c r="CS877" s="280">
        <f>AVERAGE(Value(BY877),value(CR877))</f>
        <v/>
      </c>
      <c r="CT877" s="421">
        <f>(IF(OR(MediaScorecard!BH878="x", MediaScorecard!BI878="x",MediaScorecard!BJ878="x",MediaScorecard!BK878="x",MediaScorecard!BL878="x"),1, 2))</f>
        <v/>
      </c>
      <c r="CU877" s="308" t="n"/>
      <c r="CV877" s="308" t="n"/>
      <c r="CW877" s="308" t="n"/>
      <c r="CX877" s="309" t="n"/>
      <c r="CY877" s="308" t="n"/>
      <c r="CZ877" s="308" t="n"/>
      <c r="DA877" s="308" t="n"/>
    </row>
    <row r="878" ht="21" customHeight="1" s="590">
      <c r="A878" s="421" t="n"/>
      <c r="B878" s="270" t="n"/>
      <c r="C878" s="266" t="n"/>
      <c r="D878" s="267" t="inlineStr"/>
      <c r="E878" s="267" t="inlineStr"/>
      <c r="F878" s="268" t="inlineStr"/>
      <c r="G878" s="421" t="n"/>
      <c r="H878" s="269" t="n"/>
      <c r="I878" s="421" t="n"/>
      <c r="J878" s="421" t="n"/>
      <c r="K878" s="421" t="n"/>
      <c r="L878" s="421" t="n"/>
      <c r="M878" s="421" t="n"/>
      <c r="N878" s="421" t="n"/>
      <c r="O878" s="421" t="n"/>
      <c r="P878" s="421" t="n"/>
      <c r="Q878" s="421" t="n"/>
      <c r="R878" s="270" t="n"/>
      <c r="S878" s="421" t="n"/>
      <c r="T878" s="421" t="n"/>
      <c r="U878" s="421" t="n"/>
      <c r="V878" s="421" t="n"/>
      <c r="W878" s="421" t="n"/>
      <c r="X878" s="421" t="n"/>
      <c r="Y878" s="421" t="n"/>
      <c r="Z878" s="421" t="n"/>
      <c r="AA878" s="421" t="n"/>
      <c r="AB878" s="421" t="n"/>
      <c r="AC878" s="421" t="n"/>
      <c r="AD878" s="421" t="n"/>
      <c r="AE878" s="421" t="n"/>
      <c r="AF878" s="421" t="n"/>
      <c r="AG878" s="421" t="n"/>
      <c r="AH878" s="421" t="n"/>
      <c r="AI878" s="421" t="n"/>
      <c r="AJ878" s="297" t="n"/>
      <c r="AK878" s="297" t="n"/>
      <c r="AL878" s="284" t="n"/>
      <c r="AM878" s="297" t="n"/>
      <c r="AN878" s="285" t="n"/>
      <c r="AO878" s="297" t="n"/>
      <c r="AP878" s="297" t="n"/>
      <c r="AQ878" s="297" t="n"/>
      <c r="AR878" s="297" t="n"/>
      <c r="AS878" s="297" t="n"/>
      <c r="AT878" s="285" t="inlineStr">
        <is>
          <t>0</t>
        </is>
      </c>
      <c r="AU878" s="297" t="inlineStr">
        <is>
          <t>0</t>
        </is>
      </c>
      <c r="AV878" s="297" t="inlineStr">
        <is>
          <t>0</t>
        </is>
      </c>
      <c r="AW878" s="297" t="inlineStr">
        <is>
          <t>0</t>
        </is>
      </c>
      <c r="AX878" s="297" t="inlineStr">
        <is>
          <t>0</t>
        </is>
      </c>
      <c r="AY878" s="286" t="inlineStr">
        <is>
          <t>0</t>
        </is>
      </c>
      <c r="AZ878" s="286" t="inlineStr">
        <is>
          <t>0</t>
        </is>
      </c>
      <c r="BA878" s="287" t="inlineStr">
        <is>
          <t>0</t>
        </is>
      </c>
      <c r="BB878" s="286" t="inlineStr">
        <is>
          <t>0</t>
        </is>
      </c>
      <c r="BC878" s="286" t="inlineStr">
        <is>
          <t>0</t>
        </is>
      </c>
      <c r="BD878" s="286" t="inlineStr">
        <is>
          <t>0</t>
        </is>
      </c>
      <c r="BE878" s="286" t="inlineStr">
        <is>
          <t>0</t>
        </is>
      </c>
      <c r="BF878" s="286" t="inlineStr">
        <is>
          <t>0</t>
        </is>
      </c>
      <c r="BG878" s="286" t="inlineStr">
        <is>
          <t>0</t>
        </is>
      </c>
      <c r="BH878" s="297" t="inlineStr">
        <is>
          <t>0</t>
        </is>
      </c>
      <c r="BI878" s="297" t="inlineStr">
        <is>
          <t>0</t>
        </is>
      </c>
      <c r="BJ878" s="297" t="inlineStr">
        <is>
          <t>0</t>
        </is>
      </c>
      <c r="BK878" s="297" t="inlineStr">
        <is>
          <t>0</t>
        </is>
      </c>
      <c r="BL878" s="297" t="inlineStr">
        <is>
          <t>0</t>
        </is>
      </c>
      <c r="BM878" s="297" t="inlineStr">
        <is>
          <t>0</t>
        </is>
      </c>
      <c r="BN878" s="297" t="inlineStr">
        <is>
          <t>0</t>
        </is>
      </c>
      <c r="BO878" s="285" t="inlineStr">
        <is>
          <t>0</t>
        </is>
      </c>
      <c r="BP878" s="297" t="inlineStr">
        <is>
          <t>0</t>
        </is>
      </c>
      <c r="BQ878" s="297" t="inlineStr">
        <is>
          <t>0</t>
        </is>
      </c>
      <c r="BR878" s="297" t="inlineStr">
        <is>
          <t>0</t>
        </is>
      </c>
      <c r="BS878" s="297" t="inlineStr">
        <is>
          <t>0</t>
        </is>
      </c>
      <c r="BT878" s="297" t="inlineStr">
        <is>
          <t>0</t>
        </is>
      </c>
      <c r="BU878" s="297" t="inlineStr">
        <is>
          <t>0</t>
        </is>
      </c>
      <c r="BV878" s="297" t="inlineStr">
        <is>
          <t>0</t>
        </is>
      </c>
      <c r="BW878" s="288" t="inlineStr">
        <is>
          <t>0</t>
        </is>
      </c>
      <c r="BX878" s="276">
        <f>SUM(IF(COUNTIF(#REF!, "*1.*"), 2, 0), IF(COUNTIF(#REF!, "*2.*"), 2, 0), IF(COUNTIF(#REF!, "*3.*"), 2, 0), IF(COUNTIF(#REF!, "*4.*"), 2, 0), IF(COUNTIF(#REF!, "*5.*"), 2, 0), IF(COUNTIF(#REF!, "*6.*"), 2, 0))</f>
        <v/>
      </c>
      <c r="BY878" s="277">
        <f t="array" ref="BY878">SUM(VALUE(AT878),VALUE(AU878),VALUE(AV878),VALUE(AW878),VALUE(AX878),VALUE(AY878),VALUE(AZ878),VALUE(BB878),VALUE(BC878),VALUE(BD878),VALUE(BE878),VALUE(BF878),VALUE(BG878),VALUE(BH878),VALUE(BI878),VALUE(BJ878),VALUE(BK878),VALUE(BL878),VALUE(BM878),VALUE(BN878),VALUE(BO878),VALUE(BP878),VALUE(BQ878),VALUE(BR878),VALUE(BS878),VALUE(BT878),VALUE(BU878),VALUE(BV878),VALUE(BW878))</f>
        <v/>
      </c>
      <c r="BZ878" s="307" t="n"/>
      <c r="CA878" s="307" t="n"/>
      <c r="CB878" s="307" t="n"/>
      <c r="CC878" s="307" t="n"/>
      <c r="CD878" s="307" t="n"/>
      <c r="CE878" s="307" t="n"/>
      <c r="CF878" s="307" t="n"/>
      <c r="CG878" s="307" t="n"/>
      <c r="CH878" s="307" t="n"/>
      <c r="CI878" s="307" t="n"/>
      <c r="CJ878" s="307" t="n"/>
      <c r="CK878" s="307" t="n"/>
      <c r="CL878" s="307" t="n"/>
      <c r="CM878" s="307" t="n"/>
      <c r="CN878" s="307" t="n"/>
      <c r="CO878" s="307" t="n"/>
      <c r="CP878" s="307" t="n"/>
      <c r="CQ878" s="307" t="n"/>
      <c r="CR878" s="279" t="inlineStr"/>
      <c r="CS878" s="280">
        <f>AVERAGE(Value(BY878),value(CR878))</f>
        <v/>
      </c>
      <c r="CT878" s="421">
        <f>(IF(OR(MediaScorecard!BH879="x", MediaScorecard!BI879="x",MediaScorecard!BJ879="x",MediaScorecard!BK879="x",MediaScorecard!BL879="x"),1, 2))</f>
        <v/>
      </c>
      <c r="CU878" s="308" t="n"/>
      <c r="CV878" s="308" t="n"/>
      <c r="CW878" s="308" t="n"/>
      <c r="CX878" s="309" t="n"/>
      <c r="CY878" s="308" t="n"/>
      <c r="CZ878" s="308" t="n"/>
      <c r="DA878" s="308" t="n"/>
    </row>
    <row r="879" ht="21" customHeight="1" s="590">
      <c r="A879" s="421" t="n"/>
      <c r="B879" s="270" t="n"/>
      <c r="C879" s="266" t="n"/>
      <c r="D879" s="267" t="inlineStr"/>
      <c r="E879" s="267" t="inlineStr"/>
      <c r="F879" s="268" t="inlineStr"/>
      <c r="G879" s="421" t="n"/>
      <c r="H879" s="269" t="n"/>
      <c r="I879" s="421" t="n"/>
      <c r="J879" s="421" t="n"/>
      <c r="K879" s="421" t="n"/>
      <c r="L879" s="421" t="n"/>
      <c r="M879" s="421" t="n"/>
      <c r="N879" s="421" t="n"/>
      <c r="O879" s="421" t="n"/>
      <c r="P879" s="421" t="n"/>
      <c r="Q879" s="421" t="n"/>
      <c r="R879" s="270" t="n"/>
      <c r="S879" s="421" t="n"/>
      <c r="T879" s="421" t="n"/>
      <c r="U879" s="421" t="n"/>
      <c r="V879" s="421" t="n"/>
      <c r="W879" s="421" t="n"/>
      <c r="X879" s="421" t="n"/>
      <c r="Y879" s="421" t="n"/>
      <c r="Z879" s="421" t="n"/>
      <c r="AA879" s="421" t="n"/>
      <c r="AB879" s="421" t="n"/>
      <c r="AC879" s="421" t="n"/>
      <c r="AD879" s="421" t="n"/>
      <c r="AE879" s="421" t="n"/>
      <c r="AF879" s="421" t="n"/>
      <c r="AG879" s="421" t="n"/>
      <c r="AH879" s="421" t="n"/>
      <c r="AI879" s="421" t="n"/>
      <c r="AJ879" s="297" t="n"/>
      <c r="AK879" s="297" t="n"/>
      <c r="AL879" s="284" t="n"/>
      <c r="AM879" s="297" t="n"/>
      <c r="AN879" s="285" t="n"/>
      <c r="AO879" s="297" t="n"/>
      <c r="AP879" s="297" t="n"/>
      <c r="AQ879" s="297" t="n"/>
      <c r="AR879" s="297" t="n"/>
      <c r="AS879" s="297" t="n"/>
      <c r="AT879" s="285" t="inlineStr">
        <is>
          <t>0</t>
        </is>
      </c>
      <c r="AU879" s="297" t="inlineStr">
        <is>
          <t>0</t>
        </is>
      </c>
      <c r="AV879" s="297" t="inlineStr">
        <is>
          <t>0</t>
        </is>
      </c>
      <c r="AW879" s="297" t="inlineStr">
        <is>
          <t>0</t>
        </is>
      </c>
      <c r="AX879" s="297" t="inlineStr">
        <is>
          <t>0</t>
        </is>
      </c>
      <c r="AY879" s="286" t="inlineStr">
        <is>
          <t>0</t>
        </is>
      </c>
      <c r="AZ879" s="286" t="inlineStr">
        <is>
          <t>0</t>
        </is>
      </c>
      <c r="BA879" s="287" t="inlineStr">
        <is>
          <t>0</t>
        </is>
      </c>
      <c r="BB879" s="286" t="inlineStr">
        <is>
          <t>0</t>
        </is>
      </c>
      <c r="BC879" s="286" t="inlineStr">
        <is>
          <t>0</t>
        </is>
      </c>
      <c r="BD879" s="286" t="inlineStr">
        <is>
          <t>0</t>
        </is>
      </c>
      <c r="BE879" s="286" t="inlineStr">
        <is>
          <t>0</t>
        </is>
      </c>
      <c r="BF879" s="286" t="inlineStr">
        <is>
          <t>0</t>
        </is>
      </c>
      <c r="BG879" s="286" t="inlineStr">
        <is>
          <t>0</t>
        </is>
      </c>
      <c r="BH879" s="297" t="inlineStr">
        <is>
          <t>0</t>
        </is>
      </c>
      <c r="BI879" s="297" t="inlineStr">
        <is>
          <t>0</t>
        </is>
      </c>
      <c r="BJ879" s="297" t="inlineStr">
        <is>
          <t>0</t>
        </is>
      </c>
      <c r="BK879" s="297" t="inlineStr">
        <is>
          <t>0</t>
        </is>
      </c>
      <c r="BL879" s="297" t="inlineStr">
        <is>
          <t>0</t>
        </is>
      </c>
      <c r="BM879" s="297" t="inlineStr">
        <is>
          <t>0</t>
        </is>
      </c>
      <c r="BN879" s="297" t="inlineStr">
        <is>
          <t>0</t>
        </is>
      </c>
      <c r="BO879" s="285" t="inlineStr">
        <is>
          <t>0</t>
        </is>
      </c>
      <c r="BP879" s="297" t="inlineStr">
        <is>
          <t>0</t>
        </is>
      </c>
      <c r="BQ879" s="297" t="inlineStr">
        <is>
          <t>0</t>
        </is>
      </c>
      <c r="BR879" s="297" t="inlineStr">
        <is>
          <t>0</t>
        </is>
      </c>
      <c r="BS879" s="297" t="inlineStr">
        <is>
          <t>0</t>
        </is>
      </c>
      <c r="BT879" s="297" t="inlineStr">
        <is>
          <t>0</t>
        </is>
      </c>
      <c r="BU879" s="297" t="inlineStr">
        <is>
          <t>0</t>
        </is>
      </c>
      <c r="BV879" s="297" t="inlineStr">
        <is>
          <t>0</t>
        </is>
      </c>
      <c r="BW879" s="288" t="inlineStr">
        <is>
          <t>0</t>
        </is>
      </c>
      <c r="BX879" s="276">
        <f>SUM(IF(COUNTIF(#REF!, "*1.*"), 2, 0), IF(COUNTIF(#REF!, "*2.*"), 2, 0), IF(COUNTIF(#REF!, "*3.*"), 2, 0), IF(COUNTIF(#REF!, "*4.*"), 2, 0), IF(COUNTIF(#REF!, "*5.*"), 2, 0), IF(COUNTIF(#REF!, "*6.*"), 2, 0))</f>
        <v/>
      </c>
      <c r="BY879" s="277">
        <f t="array" ref="BY879">SUM(VALUE(AT879),VALUE(AU879),VALUE(AV879),VALUE(AW879),VALUE(AX879),VALUE(AY879),VALUE(AZ879),VALUE(BB879),VALUE(BC879),VALUE(BD879),VALUE(BE879),VALUE(BF879),VALUE(BG879),VALUE(BH879),VALUE(BI879),VALUE(BJ879),VALUE(BK879),VALUE(BL879),VALUE(BM879),VALUE(BN879),VALUE(BO879),VALUE(BP879),VALUE(BQ879),VALUE(BR879),VALUE(BS879),VALUE(BT879),VALUE(BU879),VALUE(BV879),VALUE(BW879))</f>
        <v/>
      </c>
      <c r="BZ879" s="307" t="n"/>
      <c r="CA879" s="307" t="n"/>
      <c r="CB879" s="307" t="n"/>
      <c r="CC879" s="307" t="n"/>
      <c r="CD879" s="307" t="n"/>
      <c r="CE879" s="307" t="n"/>
      <c r="CF879" s="307" t="n"/>
      <c r="CG879" s="307" t="n"/>
      <c r="CH879" s="307" t="n"/>
      <c r="CI879" s="307" t="n"/>
      <c r="CJ879" s="307" t="n"/>
      <c r="CK879" s="307" t="n"/>
      <c r="CL879" s="307" t="n"/>
      <c r="CM879" s="307" t="n"/>
      <c r="CN879" s="307" t="n"/>
      <c r="CO879" s="307" t="n"/>
      <c r="CP879" s="307" t="n"/>
      <c r="CQ879" s="307" t="n"/>
      <c r="CR879" s="279" t="inlineStr"/>
      <c r="CS879" s="280">
        <f>AVERAGE(Value(BY879),value(CR879))</f>
        <v/>
      </c>
      <c r="CT879" s="421">
        <f>(IF(OR(MediaScorecard!BH880="x", MediaScorecard!BI880="x",MediaScorecard!BJ880="x",MediaScorecard!BK880="x",MediaScorecard!BL880="x"),1, 2))</f>
        <v/>
      </c>
      <c r="CU879" s="308" t="n"/>
      <c r="CV879" s="308" t="n"/>
      <c r="CW879" s="308" t="n"/>
      <c r="CX879" s="309" t="n"/>
      <c r="CY879" s="308" t="n"/>
      <c r="CZ879" s="308" t="n"/>
      <c r="DA879" s="308" t="n"/>
    </row>
    <row r="880" ht="21" customHeight="1" s="590">
      <c r="A880" s="421" t="n"/>
      <c r="B880" s="270" t="n"/>
      <c r="C880" s="266" t="n"/>
      <c r="D880" s="267" t="inlineStr"/>
      <c r="E880" s="267" t="inlineStr"/>
      <c r="F880" s="268" t="inlineStr"/>
      <c r="G880" s="421" t="n"/>
      <c r="H880" s="269" t="n"/>
      <c r="I880" s="421" t="n"/>
      <c r="J880" s="421" t="n"/>
      <c r="K880" s="421" t="n"/>
      <c r="L880" s="421" t="n"/>
      <c r="M880" s="421" t="n"/>
      <c r="N880" s="421" t="n"/>
      <c r="O880" s="421" t="n"/>
      <c r="P880" s="421" t="n"/>
      <c r="Q880" s="421" t="n"/>
      <c r="R880" s="270" t="n"/>
      <c r="S880" s="421" t="n"/>
      <c r="T880" s="421" t="n"/>
      <c r="U880" s="421" t="n"/>
      <c r="V880" s="421" t="n"/>
      <c r="W880" s="421" t="n"/>
      <c r="X880" s="421" t="n"/>
      <c r="Y880" s="421" t="n"/>
      <c r="Z880" s="421" t="n"/>
      <c r="AA880" s="421" t="n"/>
      <c r="AB880" s="421" t="n"/>
      <c r="AC880" s="421" t="n"/>
      <c r="AD880" s="421" t="n"/>
      <c r="AE880" s="421" t="n"/>
      <c r="AF880" s="421" t="n"/>
      <c r="AG880" s="421" t="n"/>
      <c r="AH880" s="421" t="n"/>
      <c r="AI880" s="421" t="n"/>
      <c r="AJ880" s="297" t="n"/>
      <c r="AK880" s="297" t="n"/>
      <c r="AL880" s="284" t="n"/>
      <c r="AM880" s="297" t="n"/>
      <c r="AN880" s="285" t="n"/>
      <c r="AO880" s="297" t="n"/>
      <c r="AP880" s="297" t="n"/>
      <c r="AQ880" s="297" t="n"/>
      <c r="AR880" s="297" t="n"/>
      <c r="AS880" s="297" t="n"/>
      <c r="AT880" s="285" t="inlineStr">
        <is>
          <t>0</t>
        </is>
      </c>
      <c r="AU880" s="297" t="inlineStr">
        <is>
          <t>0</t>
        </is>
      </c>
      <c r="AV880" s="297" t="inlineStr">
        <is>
          <t>0</t>
        </is>
      </c>
      <c r="AW880" s="297" t="inlineStr">
        <is>
          <t>0</t>
        </is>
      </c>
      <c r="AX880" s="297" t="inlineStr">
        <is>
          <t>0</t>
        </is>
      </c>
      <c r="AY880" s="286" t="inlineStr">
        <is>
          <t>0</t>
        </is>
      </c>
      <c r="AZ880" s="286" t="inlineStr">
        <is>
          <t>0</t>
        </is>
      </c>
      <c r="BA880" s="287" t="inlineStr">
        <is>
          <t>0</t>
        </is>
      </c>
      <c r="BB880" s="286" t="inlineStr">
        <is>
          <t>0</t>
        </is>
      </c>
      <c r="BC880" s="286" t="inlineStr">
        <is>
          <t>0</t>
        </is>
      </c>
      <c r="BD880" s="286" t="inlineStr">
        <is>
          <t>0</t>
        </is>
      </c>
      <c r="BE880" s="286" t="inlineStr">
        <is>
          <t>0</t>
        </is>
      </c>
      <c r="BF880" s="286" t="inlineStr">
        <is>
          <t>0</t>
        </is>
      </c>
      <c r="BG880" s="286" t="inlineStr">
        <is>
          <t>0</t>
        </is>
      </c>
      <c r="BH880" s="297" t="inlineStr">
        <is>
          <t>0</t>
        </is>
      </c>
      <c r="BI880" s="297" t="inlineStr">
        <is>
          <t>0</t>
        </is>
      </c>
      <c r="BJ880" s="297" t="inlineStr">
        <is>
          <t>0</t>
        </is>
      </c>
      <c r="BK880" s="297" t="inlineStr">
        <is>
          <t>0</t>
        </is>
      </c>
      <c r="BL880" s="297" t="inlineStr">
        <is>
          <t>0</t>
        </is>
      </c>
      <c r="BM880" s="297" t="inlineStr">
        <is>
          <t>0</t>
        </is>
      </c>
      <c r="BN880" s="297" t="inlineStr">
        <is>
          <t>0</t>
        </is>
      </c>
      <c r="BO880" s="285" t="inlineStr">
        <is>
          <t>0</t>
        </is>
      </c>
      <c r="BP880" s="297" t="inlineStr">
        <is>
          <t>0</t>
        </is>
      </c>
      <c r="BQ880" s="297" t="inlineStr">
        <is>
          <t>0</t>
        </is>
      </c>
      <c r="BR880" s="297" t="inlineStr">
        <is>
          <t>0</t>
        </is>
      </c>
      <c r="BS880" s="297" t="inlineStr">
        <is>
          <t>0</t>
        </is>
      </c>
      <c r="BT880" s="297" t="inlineStr">
        <is>
          <t>0</t>
        </is>
      </c>
      <c r="BU880" s="297" t="inlineStr">
        <is>
          <t>0</t>
        </is>
      </c>
      <c r="BV880" s="297" t="inlineStr">
        <is>
          <t>0</t>
        </is>
      </c>
      <c r="BW880" s="288" t="inlineStr">
        <is>
          <t>0</t>
        </is>
      </c>
      <c r="BX880" s="276">
        <f>SUM(IF(COUNTIF(#REF!, "*1.*"), 2, 0), IF(COUNTIF(#REF!, "*2.*"), 2, 0), IF(COUNTIF(#REF!, "*3.*"), 2, 0), IF(COUNTIF(#REF!, "*4.*"), 2, 0), IF(COUNTIF(#REF!, "*5.*"), 2, 0), IF(COUNTIF(#REF!, "*6.*"), 2, 0))</f>
        <v/>
      </c>
      <c r="BY880" s="277">
        <f t="array" ref="BY880">SUM(VALUE(AT880),VALUE(AU880),VALUE(AV880),VALUE(AW880),VALUE(AX880),VALUE(AY880),VALUE(AZ880),VALUE(BB880),VALUE(BC880),VALUE(BD880),VALUE(BE880),VALUE(BF880),VALUE(BG880),VALUE(BH880),VALUE(BI880),VALUE(BJ880),VALUE(BK880),VALUE(BL880),VALUE(BM880),VALUE(BN880),VALUE(BO880),VALUE(BP880),VALUE(BQ880),VALUE(BR880),VALUE(BS880),VALUE(BT880),VALUE(BU880),VALUE(BV880),VALUE(BW880))</f>
        <v/>
      </c>
      <c r="BZ880" s="307" t="n"/>
      <c r="CA880" s="307" t="n"/>
      <c r="CB880" s="307" t="n"/>
      <c r="CC880" s="307" t="n"/>
      <c r="CD880" s="307" t="n"/>
      <c r="CE880" s="307" t="n"/>
      <c r="CF880" s="307" t="n"/>
      <c r="CG880" s="307" t="n"/>
      <c r="CH880" s="307" t="n"/>
      <c r="CI880" s="307" t="n"/>
      <c r="CJ880" s="307" t="n"/>
      <c r="CK880" s="307" t="n"/>
      <c r="CL880" s="307" t="n"/>
      <c r="CM880" s="307" t="n"/>
      <c r="CN880" s="307" t="n"/>
      <c r="CO880" s="307" t="n"/>
      <c r="CP880" s="307" t="n"/>
      <c r="CQ880" s="307" t="n"/>
      <c r="CR880" s="279" t="inlineStr"/>
      <c r="CS880" s="280">
        <f>AVERAGE(Value(BY880),value(CR880))</f>
        <v/>
      </c>
      <c r="CT880" s="421">
        <f>(IF(OR(MediaScorecard!BH881="x", MediaScorecard!BI881="x",MediaScorecard!BJ881="x",MediaScorecard!BK881="x",MediaScorecard!BL881="x"),1, 2))</f>
        <v/>
      </c>
      <c r="CU880" s="308" t="n"/>
      <c r="CV880" s="308" t="n"/>
      <c r="CW880" s="308" t="n"/>
      <c r="CX880" s="309" t="n"/>
      <c r="CY880" s="308" t="n"/>
      <c r="CZ880" s="308" t="n"/>
      <c r="DA880" s="308" t="n"/>
    </row>
    <row r="881" ht="21" customHeight="1" s="590">
      <c r="A881" s="421" t="n"/>
      <c r="B881" s="270" t="n"/>
      <c r="C881" s="266" t="n"/>
      <c r="D881" s="267" t="inlineStr"/>
      <c r="E881" s="267" t="inlineStr"/>
      <c r="F881" s="268" t="inlineStr"/>
      <c r="G881" s="421" t="n"/>
      <c r="H881" s="269" t="n"/>
      <c r="I881" s="421" t="n"/>
      <c r="J881" s="421" t="n"/>
      <c r="K881" s="421" t="n"/>
      <c r="L881" s="421" t="n"/>
      <c r="M881" s="421" t="n"/>
      <c r="N881" s="421" t="n"/>
      <c r="O881" s="421" t="n"/>
      <c r="P881" s="421" t="n"/>
      <c r="Q881" s="421" t="n"/>
      <c r="R881" s="270" t="n"/>
      <c r="S881" s="421" t="n"/>
      <c r="T881" s="421" t="n"/>
      <c r="U881" s="421" t="n"/>
      <c r="V881" s="421" t="n"/>
      <c r="W881" s="421" t="n"/>
      <c r="X881" s="421" t="n"/>
      <c r="Y881" s="421" t="n"/>
      <c r="Z881" s="421" t="n"/>
      <c r="AA881" s="421" t="n"/>
      <c r="AB881" s="421" t="n"/>
      <c r="AC881" s="421" t="n"/>
      <c r="AD881" s="421" t="n"/>
      <c r="AE881" s="421" t="n"/>
      <c r="AF881" s="421" t="n"/>
      <c r="AG881" s="421" t="n"/>
      <c r="AH881" s="421" t="n"/>
      <c r="AI881" s="421" t="n"/>
      <c r="AJ881" s="297" t="n"/>
      <c r="AK881" s="297" t="n"/>
      <c r="AL881" s="284" t="n"/>
      <c r="AM881" s="297" t="n"/>
      <c r="AN881" s="285" t="n"/>
      <c r="AO881" s="297" t="n"/>
      <c r="AP881" s="297" t="n"/>
      <c r="AQ881" s="297" t="n"/>
      <c r="AR881" s="297" t="n"/>
      <c r="AS881" s="297" t="n"/>
      <c r="AT881" s="285" t="inlineStr">
        <is>
          <t>0</t>
        </is>
      </c>
      <c r="AU881" s="297" t="inlineStr">
        <is>
          <t>0</t>
        </is>
      </c>
      <c r="AV881" s="297" t="inlineStr">
        <is>
          <t>0</t>
        </is>
      </c>
      <c r="AW881" s="297" t="inlineStr">
        <is>
          <t>0</t>
        </is>
      </c>
      <c r="AX881" s="297" t="inlineStr">
        <is>
          <t>0</t>
        </is>
      </c>
      <c r="AY881" s="286" t="inlineStr">
        <is>
          <t>0</t>
        </is>
      </c>
      <c r="AZ881" s="286" t="inlineStr">
        <is>
          <t>0</t>
        </is>
      </c>
      <c r="BA881" s="287" t="inlineStr">
        <is>
          <t>0</t>
        </is>
      </c>
      <c r="BB881" s="286" t="inlineStr">
        <is>
          <t>0</t>
        </is>
      </c>
      <c r="BC881" s="286" t="inlineStr">
        <is>
          <t>0</t>
        </is>
      </c>
      <c r="BD881" s="286" t="inlineStr">
        <is>
          <t>0</t>
        </is>
      </c>
      <c r="BE881" s="286" t="inlineStr">
        <is>
          <t>0</t>
        </is>
      </c>
      <c r="BF881" s="286" t="inlineStr">
        <is>
          <t>0</t>
        </is>
      </c>
      <c r="BG881" s="286" t="inlineStr">
        <is>
          <t>0</t>
        </is>
      </c>
      <c r="BH881" s="297" t="inlineStr">
        <is>
          <t>0</t>
        </is>
      </c>
      <c r="BI881" s="297" t="inlineStr">
        <is>
          <t>0</t>
        </is>
      </c>
      <c r="BJ881" s="297" t="inlineStr">
        <is>
          <t>0</t>
        </is>
      </c>
      <c r="BK881" s="297" t="inlineStr">
        <is>
          <t>0</t>
        </is>
      </c>
      <c r="BL881" s="297" t="inlineStr">
        <is>
          <t>0</t>
        </is>
      </c>
      <c r="BM881" s="297" t="inlineStr">
        <is>
          <t>0</t>
        </is>
      </c>
      <c r="BN881" s="297" t="inlineStr">
        <is>
          <t>0</t>
        </is>
      </c>
      <c r="BO881" s="285" t="inlineStr">
        <is>
          <t>0</t>
        </is>
      </c>
      <c r="BP881" s="297" t="inlineStr">
        <is>
          <t>0</t>
        </is>
      </c>
      <c r="BQ881" s="297" t="inlineStr">
        <is>
          <t>0</t>
        </is>
      </c>
      <c r="BR881" s="297" t="inlineStr">
        <is>
          <t>0</t>
        </is>
      </c>
      <c r="BS881" s="297" t="inlineStr">
        <is>
          <t>0</t>
        </is>
      </c>
      <c r="BT881" s="297" t="inlineStr">
        <is>
          <t>0</t>
        </is>
      </c>
      <c r="BU881" s="297" t="inlineStr">
        <is>
          <t>0</t>
        </is>
      </c>
      <c r="BV881" s="297" t="inlineStr">
        <is>
          <t>0</t>
        </is>
      </c>
      <c r="BW881" s="288" t="inlineStr">
        <is>
          <t>0</t>
        </is>
      </c>
      <c r="BX881" s="276">
        <f>SUM(IF(COUNTIF(#REF!, "*1.*"), 2, 0), IF(COUNTIF(#REF!, "*2.*"), 2, 0), IF(COUNTIF(#REF!, "*3.*"), 2, 0), IF(COUNTIF(#REF!, "*4.*"), 2, 0), IF(COUNTIF(#REF!, "*5.*"), 2, 0), IF(COUNTIF(#REF!, "*6.*"), 2, 0))</f>
        <v/>
      </c>
      <c r="BY881" s="277">
        <f t="array" ref="BY881">SUM(VALUE(AT881),VALUE(AU881),VALUE(AV881),VALUE(AW881),VALUE(AX881),VALUE(AY881),VALUE(AZ881),VALUE(BB881),VALUE(BC881),VALUE(BD881),VALUE(BE881),VALUE(BF881),VALUE(BG881),VALUE(BH881),VALUE(BI881),VALUE(BJ881),VALUE(BK881),VALUE(BL881),VALUE(BM881),VALUE(BN881),VALUE(BO881),VALUE(BP881),VALUE(BQ881),VALUE(BR881),VALUE(BS881),VALUE(BT881),VALUE(BU881),VALUE(BV881),VALUE(BW881))</f>
        <v/>
      </c>
      <c r="BZ881" s="307" t="n"/>
      <c r="CA881" s="307" t="n"/>
      <c r="CB881" s="307" t="n"/>
      <c r="CC881" s="307" t="n"/>
      <c r="CD881" s="307" t="n"/>
      <c r="CE881" s="307" t="n"/>
      <c r="CF881" s="307" t="n"/>
      <c r="CG881" s="307" t="n"/>
      <c r="CH881" s="307" t="n"/>
      <c r="CI881" s="307" t="n"/>
      <c r="CJ881" s="307" t="n"/>
      <c r="CK881" s="307" t="n"/>
      <c r="CL881" s="307" t="n"/>
      <c r="CM881" s="307" t="n"/>
      <c r="CN881" s="307" t="n"/>
      <c r="CO881" s="307" t="n"/>
      <c r="CP881" s="307" t="n"/>
      <c r="CQ881" s="307" t="n"/>
      <c r="CR881" s="279" t="inlineStr"/>
      <c r="CS881" s="280">
        <f>AVERAGE(Value(BY881),value(CR881))</f>
        <v/>
      </c>
      <c r="CT881" s="421">
        <f>(IF(OR(MediaScorecard!BH882="x", MediaScorecard!BI882="x",MediaScorecard!BJ882="x",MediaScorecard!BK882="x",MediaScorecard!BL882="x"),1, 2))</f>
        <v/>
      </c>
      <c r="CU881" s="308" t="n"/>
      <c r="CV881" s="308" t="n"/>
      <c r="CW881" s="308" t="n"/>
      <c r="CX881" s="309" t="n"/>
      <c r="CY881" s="308" t="n"/>
      <c r="CZ881" s="308" t="n"/>
      <c r="DA881" s="308" t="n"/>
    </row>
    <row r="882" ht="21" customHeight="1" s="590">
      <c r="A882" s="421" t="n"/>
      <c r="B882" s="270" t="n"/>
      <c r="C882" s="266" t="n"/>
      <c r="D882" s="267" t="inlineStr"/>
      <c r="E882" s="267" t="inlineStr"/>
      <c r="F882" s="268" t="inlineStr"/>
      <c r="G882" s="421" t="n"/>
      <c r="H882" s="269" t="n"/>
      <c r="I882" s="421" t="n"/>
      <c r="J882" s="421" t="n"/>
      <c r="K882" s="421" t="n"/>
      <c r="L882" s="421" t="n"/>
      <c r="M882" s="421" t="n"/>
      <c r="N882" s="421" t="n"/>
      <c r="O882" s="421" t="n"/>
      <c r="P882" s="421" t="n"/>
      <c r="Q882" s="421" t="n"/>
      <c r="R882" s="270" t="n"/>
      <c r="S882" s="421" t="n"/>
      <c r="T882" s="421" t="n"/>
      <c r="U882" s="421" t="n"/>
      <c r="V882" s="421" t="n"/>
      <c r="W882" s="421" t="n"/>
      <c r="X882" s="421" t="n"/>
      <c r="Y882" s="421" t="n"/>
      <c r="Z882" s="421" t="n"/>
      <c r="AA882" s="421" t="n"/>
      <c r="AB882" s="421" t="n"/>
      <c r="AC882" s="421" t="n"/>
      <c r="AD882" s="421" t="n"/>
      <c r="AE882" s="421" t="n"/>
      <c r="AF882" s="421" t="n"/>
      <c r="AG882" s="421" t="n"/>
      <c r="AH882" s="421" t="n"/>
      <c r="AI882" s="421" t="n"/>
      <c r="AJ882" s="297" t="n"/>
      <c r="AK882" s="297" t="n"/>
      <c r="AL882" s="284" t="n"/>
      <c r="AM882" s="297" t="n"/>
      <c r="AN882" s="285" t="n"/>
      <c r="AO882" s="297" t="n"/>
      <c r="AP882" s="297" t="n"/>
      <c r="AQ882" s="297" t="n"/>
      <c r="AR882" s="297" t="n"/>
      <c r="AS882" s="297" t="n"/>
      <c r="AT882" s="285" t="inlineStr">
        <is>
          <t>0</t>
        </is>
      </c>
      <c r="AU882" s="297" t="inlineStr">
        <is>
          <t>0</t>
        </is>
      </c>
      <c r="AV882" s="297" t="inlineStr">
        <is>
          <t>0</t>
        </is>
      </c>
      <c r="AW882" s="297" t="inlineStr">
        <is>
          <t>0</t>
        </is>
      </c>
      <c r="AX882" s="297" t="inlineStr">
        <is>
          <t>0</t>
        </is>
      </c>
      <c r="AY882" s="286" t="inlineStr">
        <is>
          <t>0</t>
        </is>
      </c>
      <c r="AZ882" s="286" t="inlineStr">
        <is>
          <t>0</t>
        </is>
      </c>
      <c r="BA882" s="287" t="inlineStr">
        <is>
          <t>0</t>
        </is>
      </c>
      <c r="BB882" s="286" t="inlineStr">
        <is>
          <t>0</t>
        </is>
      </c>
      <c r="BC882" s="286" t="inlineStr">
        <is>
          <t>0</t>
        </is>
      </c>
      <c r="BD882" s="286" t="inlineStr">
        <is>
          <t>0</t>
        </is>
      </c>
      <c r="BE882" s="286" t="inlineStr">
        <is>
          <t>0</t>
        </is>
      </c>
      <c r="BF882" s="286" t="inlineStr">
        <is>
          <t>0</t>
        </is>
      </c>
      <c r="BG882" s="286" t="inlineStr">
        <is>
          <t>0</t>
        </is>
      </c>
      <c r="BH882" s="297" t="inlineStr">
        <is>
          <t>0</t>
        </is>
      </c>
      <c r="BI882" s="297" t="inlineStr">
        <is>
          <t>0</t>
        </is>
      </c>
      <c r="BJ882" s="297" t="inlineStr">
        <is>
          <t>0</t>
        </is>
      </c>
      <c r="BK882" s="297" t="inlineStr">
        <is>
          <t>0</t>
        </is>
      </c>
      <c r="BL882" s="297" t="inlineStr">
        <is>
          <t>0</t>
        </is>
      </c>
      <c r="BM882" s="297" t="inlineStr">
        <is>
          <t>0</t>
        </is>
      </c>
      <c r="BN882" s="297" t="inlineStr">
        <is>
          <t>0</t>
        </is>
      </c>
      <c r="BO882" s="285" t="inlineStr">
        <is>
          <t>0</t>
        </is>
      </c>
      <c r="BP882" s="297" t="inlineStr">
        <is>
          <t>0</t>
        </is>
      </c>
      <c r="BQ882" s="297" t="inlineStr">
        <is>
          <t>0</t>
        </is>
      </c>
      <c r="BR882" s="297" t="inlineStr">
        <is>
          <t>0</t>
        </is>
      </c>
      <c r="BS882" s="297" t="inlineStr">
        <is>
          <t>0</t>
        </is>
      </c>
      <c r="BT882" s="297" t="inlineStr">
        <is>
          <t>0</t>
        </is>
      </c>
      <c r="BU882" s="297" t="inlineStr">
        <is>
          <t>0</t>
        </is>
      </c>
      <c r="BV882" s="297" t="inlineStr">
        <is>
          <t>0</t>
        </is>
      </c>
      <c r="BW882" s="288" t="inlineStr">
        <is>
          <t>0</t>
        </is>
      </c>
      <c r="BX882" s="276">
        <f>SUM(IF(COUNTIF(#REF!, "*1.*"), 2, 0), IF(COUNTIF(#REF!, "*2.*"), 2, 0), IF(COUNTIF(#REF!, "*3.*"), 2, 0), IF(COUNTIF(#REF!, "*4.*"), 2, 0), IF(COUNTIF(#REF!, "*5.*"), 2, 0), IF(COUNTIF(#REF!, "*6.*"), 2, 0))</f>
        <v/>
      </c>
      <c r="BY882" s="277">
        <f t="array" ref="BY882">SUM(VALUE(AT882),VALUE(AU882),VALUE(AV882),VALUE(AW882),VALUE(AX882),VALUE(AY882),VALUE(AZ882),VALUE(BB882),VALUE(BC882),VALUE(BD882),VALUE(BE882),VALUE(BF882),VALUE(BG882),VALUE(BH882),VALUE(BI882),VALUE(BJ882),VALUE(BK882),VALUE(BL882),VALUE(BM882),VALUE(BN882),VALUE(BO882),VALUE(BP882),VALUE(BQ882),VALUE(BR882),VALUE(BS882),VALUE(BT882),VALUE(BU882),VALUE(BV882),VALUE(BW882))</f>
        <v/>
      </c>
      <c r="BZ882" s="307" t="n"/>
      <c r="CA882" s="307" t="n"/>
      <c r="CB882" s="307" t="n"/>
      <c r="CC882" s="307" t="n"/>
      <c r="CD882" s="307" t="n"/>
      <c r="CE882" s="307" t="n"/>
      <c r="CF882" s="307" t="n"/>
      <c r="CG882" s="307" t="n"/>
      <c r="CH882" s="307" t="n"/>
      <c r="CI882" s="307" t="n"/>
      <c r="CJ882" s="307" t="n"/>
      <c r="CK882" s="307" t="n"/>
      <c r="CL882" s="307" t="n"/>
      <c r="CM882" s="307" t="n"/>
      <c r="CN882" s="307" t="n"/>
      <c r="CO882" s="307" t="n"/>
      <c r="CP882" s="307" t="n"/>
      <c r="CQ882" s="307" t="n"/>
      <c r="CR882" s="279" t="inlineStr"/>
      <c r="CS882" s="280">
        <f>AVERAGE(Value(BY882),value(CR882))</f>
        <v/>
      </c>
      <c r="CT882" s="421">
        <f>(IF(OR(MediaScorecard!BH883="x", MediaScorecard!BI883="x",MediaScorecard!BJ883="x",MediaScorecard!BK883="x",MediaScorecard!BL883="x"),1, 2))</f>
        <v/>
      </c>
      <c r="CU882" s="308" t="n"/>
      <c r="CV882" s="308" t="n"/>
      <c r="CW882" s="308" t="n"/>
      <c r="CX882" s="309" t="n"/>
      <c r="CY882" s="308" t="n"/>
      <c r="CZ882" s="308" t="n"/>
      <c r="DA882" s="308" t="n"/>
    </row>
    <row r="883" ht="21" customHeight="1" s="590">
      <c r="A883" s="421" t="n"/>
      <c r="B883" s="270" t="n"/>
      <c r="C883" s="266" t="n"/>
      <c r="D883" s="267" t="inlineStr"/>
      <c r="E883" s="267" t="inlineStr"/>
      <c r="F883" s="268" t="inlineStr"/>
      <c r="G883" s="421" t="n"/>
      <c r="H883" s="269" t="n"/>
      <c r="I883" s="421" t="n"/>
      <c r="J883" s="421" t="n"/>
      <c r="K883" s="421" t="n"/>
      <c r="L883" s="421" t="n"/>
      <c r="M883" s="421" t="n"/>
      <c r="N883" s="421" t="n"/>
      <c r="O883" s="421" t="n"/>
      <c r="P883" s="421" t="n"/>
      <c r="Q883" s="421" t="n"/>
      <c r="R883" s="270" t="n"/>
      <c r="S883" s="421" t="n"/>
      <c r="T883" s="421" t="n"/>
      <c r="U883" s="421" t="n"/>
      <c r="V883" s="421" t="n"/>
      <c r="W883" s="421" t="n"/>
      <c r="X883" s="421" t="n"/>
      <c r="Y883" s="421" t="n"/>
      <c r="Z883" s="421" t="n"/>
      <c r="AA883" s="421" t="n"/>
      <c r="AB883" s="421" t="n"/>
      <c r="AC883" s="421" t="n"/>
      <c r="AD883" s="421" t="n"/>
      <c r="AE883" s="421" t="n"/>
      <c r="AF883" s="421" t="n"/>
      <c r="AG883" s="421" t="n"/>
      <c r="AH883" s="421" t="n"/>
      <c r="AI883" s="421" t="n"/>
      <c r="AJ883" s="297" t="n"/>
      <c r="AK883" s="297" t="n"/>
      <c r="AL883" s="284" t="n"/>
      <c r="AM883" s="297" t="n"/>
      <c r="AN883" s="285" t="n"/>
      <c r="AO883" s="297" t="n"/>
      <c r="AP883" s="297" t="n"/>
      <c r="AQ883" s="297" t="n"/>
      <c r="AR883" s="297" t="n"/>
      <c r="AS883" s="297" t="n"/>
      <c r="AT883" s="285" t="inlineStr">
        <is>
          <t>0</t>
        </is>
      </c>
      <c r="AU883" s="297" t="inlineStr">
        <is>
          <t>0</t>
        </is>
      </c>
      <c r="AV883" s="297" t="inlineStr">
        <is>
          <t>0</t>
        </is>
      </c>
      <c r="AW883" s="297" t="inlineStr">
        <is>
          <t>0</t>
        </is>
      </c>
      <c r="AX883" s="297" t="inlineStr">
        <is>
          <t>0</t>
        </is>
      </c>
      <c r="AY883" s="286" t="inlineStr">
        <is>
          <t>0</t>
        </is>
      </c>
      <c r="AZ883" s="286" t="inlineStr">
        <is>
          <t>0</t>
        </is>
      </c>
      <c r="BA883" s="287" t="inlineStr">
        <is>
          <t>0</t>
        </is>
      </c>
      <c r="BB883" s="286" t="inlineStr">
        <is>
          <t>0</t>
        </is>
      </c>
      <c r="BC883" s="286" t="inlineStr">
        <is>
          <t>0</t>
        </is>
      </c>
      <c r="BD883" s="286" t="inlineStr">
        <is>
          <t>0</t>
        </is>
      </c>
      <c r="BE883" s="286" t="inlineStr">
        <is>
          <t>0</t>
        </is>
      </c>
      <c r="BF883" s="286" t="inlineStr">
        <is>
          <t>0</t>
        </is>
      </c>
      <c r="BG883" s="286" t="inlineStr">
        <is>
          <t>0</t>
        </is>
      </c>
      <c r="BH883" s="297" t="inlineStr">
        <is>
          <t>0</t>
        </is>
      </c>
      <c r="BI883" s="297" t="inlineStr">
        <is>
          <t>0</t>
        </is>
      </c>
      <c r="BJ883" s="297" t="inlineStr">
        <is>
          <t>0</t>
        </is>
      </c>
      <c r="BK883" s="297" t="inlineStr">
        <is>
          <t>0</t>
        </is>
      </c>
      <c r="BL883" s="297" t="inlineStr">
        <is>
          <t>0</t>
        </is>
      </c>
      <c r="BM883" s="297" t="inlineStr">
        <is>
          <t>0</t>
        </is>
      </c>
      <c r="BN883" s="297" t="inlineStr">
        <is>
          <t>0</t>
        </is>
      </c>
      <c r="BO883" s="285" t="inlineStr">
        <is>
          <t>0</t>
        </is>
      </c>
      <c r="BP883" s="297" t="inlineStr">
        <is>
          <t>0</t>
        </is>
      </c>
      <c r="BQ883" s="297" t="inlineStr">
        <is>
          <t>0</t>
        </is>
      </c>
      <c r="BR883" s="297" t="inlineStr">
        <is>
          <t>0</t>
        </is>
      </c>
      <c r="BS883" s="297" t="inlineStr">
        <is>
          <t>0</t>
        </is>
      </c>
      <c r="BT883" s="297" t="inlineStr">
        <is>
          <t>0</t>
        </is>
      </c>
      <c r="BU883" s="297" t="inlineStr">
        <is>
          <t>0</t>
        </is>
      </c>
      <c r="BV883" s="297" t="inlineStr">
        <is>
          <t>0</t>
        </is>
      </c>
      <c r="BW883" s="288" t="inlineStr">
        <is>
          <t>0</t>
        </is>
      </c>
      <c r="BX883" s="276">
        <f>SUM(IF(COUNTIF(#REF!, "*1.*"), 2, 0), IF(COUNTIF(#REF!, "*2.*"), 2, 0), IF(COUNTIF(#REF!, "*3.*"), 2, 0), IF(COUNTIF(#REF!, "*4.*"), 2, 0), IF(COUNTIF(#REF!, "*5.*"), 2, 0), IF(COUNTIF(#REF!, "*6.*"), 2, 0))</f>
        <v/>
      </c>
      <c r="BY883" s="277">
        <f t="array" ref="BY883">SUM(VALUE(AT883),VALUE(AU883),VALUE(AV883),VALUE(AW883),VALUE(AX883),VALUE(AY883),VALUE(AZ883),VALUE(BB883),VALUE(BC883),VALUE(BD883),VALUE(BE883),VALUE(BF883),VALUE(BG883),VALUE(BH883),VALUE(BI883),VALUE(BJ883),VALUE(BK883),VALUE(BL883),VALUE(BM883),VALUE(BN883),VALUE(BO883),VALUE(BP883),VALUE(BQ883),VALUE(BR883),VALUE(BS883),VALUE(BT883),VALUE(BU883),VALUE(BV883),VALUE(BW883))</f>
        <v/>
      </c>
      <c r="BZ883" s="307" t="n"/>
      <c r="CA883" s="307" t="n"/>
      <c r="CB883" s="307" t="n"/>
      <c r="CC883" s="307" t="n"/>
      <c r="CD883" s="307" t="n"/>
      <c r="CE883" s="307" t="n"/>
      <c r="CF883" s="307" t="n"/>
      <c r="CG883" s="307" t="n"/>
      <c r="CH883" s="307" t="n"/>
      <c r="CI883" s="307" t="n"/>
      <c r="CJ883" s="307" t="n"/>
      <c r="CK883" s="307" t="n"/>
      <c r="CL883" s="307" t="n"/>
      <c r="CM883" s="307" t="n"/>
      <c r="CN883" s="307" t="n"/>
      <c r="CO883" s="307" t="n"/>
      <c r="CP883" s="307" t="n"/>
      <c r="CQ883" s="307" t="n"/>
      <c r="CR883" s="279" t="inlineStr"/>
      <c r="CS883" s="280">
        <f>AVERAGE(Value(BY883),value(CR883))</f>
        <v/>
      </c>
      <c r="CT883" s="421">
        <f>(IF(OR(MediaScorecard!BH884="x", MediaScorecard!BI884="x",MediaScorecard!BJ884="x",MediaScorecard!BK884="x",MediaScorecard!BL884="x"),1, 2))</f>
        <v/>
      </c>
      <c r="CU883" s="308" t="n"/>
      <c r="CV883" s="308" t="n"/>
      <c r="CW883" s="308" t="n"/>
      <c r="CX883" s="309" t="n"/>
      <c r="CY883" s="308" t="n"/>
      <c r="CZ883" s="308" t="n"/>
      <c r="DA883" s="308" t="n"/>
    </row>
    <row r="884" ht="21" customHeight="1" s="590">
      <c r="A884" s="421" t="n"/>
      <c r="B884" s="270" t="n"/>
      <c r="C884" s="266" t="n"/>
      <c r="D884" s="267" t="inlineStr"/>
      <c r="E884" s="267" t="inlineStr"/>
      <c r="F884" s="268" t="inlineStr"/>
      <c r="G884" s="421" t="n"/>
      <c r="H884" s="269" t="n"/>
      <c r="I884" s="421" t="n"/>
      <c r="J884" s="421" t="n"/>
      <c r="K884" s="421" t="n"/>
      <c r="L884" s="421" t="n"/>
      <c r="M884" s="421" t="n"/>
      <c r="N884" s="421" t="n"/>
      <c r="O884" s="421" t="n"/>
      <c r="P884" s="421" t="n"/>
      <c r="Q884" s="421" t="n"/>
      <c r="R884" s="270" t="n"/>
      <c r="S884" s="421" t="n"/>
      <c r="T884" s="421" t="n"/>
      <c r="U884" s="421" t="n"/>
      <c r="V884" s="421" t="n"/>
      <c r="W884" s="421" t="n"/>
      <c r="X884" s="421" t="n"/>
      <c r="Y884" s="421" t="n"/>
      <c r="Z884" s="421" t="n"/>
      <c r="AA884" s="421" t="n"/>
      <c r="AB884" s="421" t="n"/>
      <c r="AC884" s="421" t="n"/>
      <c r="AD884" s="421" t="n"/>
      <c r="AE884" s="421" t="n"/>
      <c r="AF884" s="421" t="n"/>
      <c r="AG884" s="421" t="n"/>
      <c r="AH884" s="421" t="n"/>
      <c r="AI884" s="421" t="n"/>
      <c r="AJ884" s="297" t="n"/>
      <c r="AK884" s="297" t="n"/>
      <c r="AL884" s="284" t="n"/>
      <c r="AM884" s="297" t="n"/>
      <c r="AN884" s="285" t="n"/>
      <c r="AO884" s="297" t="n"/>
      <c r="AP884" s="297" t="n"/>
      <c r="AQ884" s="297" t="n"/>
      <c r="AR884" s="297" t="n"/>
      <c r="AS884" s="297" t="n"/>
      <c r="AT884" s="285" t="inlineStr">
        <is>
          <t>0</t>
        </is>
      </c>
      <c r="AU884" s="297" t="inlineStr">
        <is>
          <t>0</t>
        </is>
      </c>
      <c r="AV884" s="297" t="inlineStr">
        <is>
          <t>0</t>
        </is>
      </c>
      <c r="AW884" s="297" t="inlineStr">
        <is>
          <t>0</t>
        </is>
      </c>
      <c r="AX884" s="297" t="inlineStr">
        <is>
          <t>0</t>
        </is>
      </c>
      <c r="AY884" s="286" t="inlineStr">
        <is>
          <t>0</t>
        </is>
      </c>
      <c r="AZ884" s="286" t="inlineStr">
        <is>
          <t>0</t>
        </is>
      </c>
      <c r="BA884" s="287" t="inlineStr">
        <is>
          <t>0</t>
        </is>
      </c>
      <c r="BB884" s="286" t="inlineStr">
        <is>
          <t>0</t>
        </is>
      </c>
      <c r="BC884" s="286" t="inlineStr">
        <is>
          <t>0</t>
        </is>
      </c>
      <c r="BD884" s="286" t="inlineStr">
        <is>
          <t>0</t>
        </is>
      </c>
      <c r="BE884" s="286" t="inlineStr">
        <is>
          <t>0</t>
        </is>
      </c>
      <c r="BF884" s="286" t="inlineStr">
        <is>
          <t>0</t>
        </is>
      </c>
      <c r="BG884" s="286" t="inlineStr">
        <is>
          <t>0</t>
        </is>
      </c>
      <c r="BH884" s="297" t="inlineStr">
        <is>
          <t>0</t>
        </is>
      </c>
      <c r="BI884" s="297" t="inlineStr">
        <is>
          <t>0</t>
        </is>
      </c>
      <c r="BJ884" s="297" t="inlineStr">
        <is>
          <t>0</t>
        </is>
      </c>
      <c r="BK884" s="297" t="inlineStr">
        <is>
          <t>0</t>
        </is>
      </c>
      <c r="BL884" s="297" t="inlineStr">
        <is>
          <t>0</t>
        </is>
      </c>
      <c r="BM884" s="297" t="inlineStr">
        <is>
          <t>0</t>
        </is>
      </c>
      <c r="BN884" s="297" t="inlineStr">
        <is>
          <t>0</t>
        </is>
      </c>
      <c r="BO884" s="285" t="inlineStr">
        <is>
          <t>0</t>
        </is>
      </c>
      <c r="BP884" s="297" t="inlineStr">
        <is>
          <t>0</t>
        </is>
      </c>
      <c r="BQ884" s="297" t="inlineStr">
        <is>
          <t>0</t>
        </is>
      </c>
      <c r="BR884" s="297" t="inlineStr">
        <is>
          <t>0</t>
        </is>
      </c>
      <c r="BS884" s="297" t="inlineStr">
        <is>
          <t>0</t>
        </is>
      </c>
      <c r="BT884" s="297" t="inlineStr">
        <is>
          <t>0</t>
        </is>
      </c>
      <c r="BU884" s="297" t="inlineStr">
        <is>
          <t>0</t>
        </is>
      </c>
      <c r="BV884" s="297" t="inlineStr">
        <is>
          <t>0</t>
        </is>
      </c>
      <c r="BW884" s="288" t="inlineStr">
        <is>
          <t>0</t>
        </is>
      </c>
      <c r="BX884" s="276">
        <f>SUM(IF(COUNTIF(#REF!, "*1.*"), 2, 0), IF(COUNTIF(#REF!, "*2.*"), 2, 0), IF(COUNTIF(#REF!, "*3.*"), 2, 0), IF(COUNTIF(#REF!, "*4.*"), 2, 0), IF(COUNTIF(#REF!, "*5.*"), 2, 0), IF(COUNTIF(#REF!, "*6.*"), 2, 0))</f>
        <v/>
      </c>
      <c r="BY884" s="277">
        <f t="array" ref="BY884">SUM(VALUE(AT884),VALUE(AU884),VALUE(AV884),VALUE(AW884),VALUE(AX884),VALUE(AY884),VALUE(AZ884),VALUE(BB884),VALUE(BC884),VALUE(BD884),VALUE(BE884),VALUE(BF884),VALUE(BG884),VALUE(BH884),VALUE(BI884),VALUE(BJ884),VALUE(BK884),VALUE(BL884),VALUE(BM884),VALUE(BN884),VALUE(BO884),VALUE(BP884),VALUE(BQ884),VALUE(BR884),VALUE(BS884),VALUE(BT884),VALUE(BU884),VALUE(BV884),VALUE(BW884))</f>
        <v/>
      </c>
      <c r="BZ884" s="307" t="n"/>
      <c r="CA884" s="307" t="n"/>
      <c r="CB884" s="307" t="n"/>
      <c r="CC884" s="307" t="n"/>
      <c r="CD884" s="307" t="n"/>
      <c r="CE884" s="307" t="n"/>
      <c r="CF884" s="307" t="n"/>
      <c r="CG884" s="307" t="n"/>
      <c r="CH884" s="307" t="n"/>
      <c r="CI884" s="307" t="n"/>
      <c r="CJ884" s="307" t="n"/>
      <c r="CK884" s="307" t="n"/>
      <c r="CL884" s="307" t="n"/>
      <c r="CM884" s="307" t="n"/>
      <c r="CN884" s="307" t="n"/>
      <c r="CO884" s="307" t="n"/>
      <c r="CP884" s="307" t="n"/>
      <c r="CQ884" s="307" t="n"/>
      <c r="CR884" s="279" t="inlineStr"/>
      <c r="CS884" s="280">
        <f>AVERAGE(Value(BY884),value(CR884))</f>
        <v/>
      </c>
      <c r="CT884" s="421">
        <f>(IF(OR(MediaScorecard!BH885="x", MediaScorecard!BI885="x",MediaScorecard!BJ885="x",MediaScorecard!BK885="x",MediaScorecard!BL885="x"),1, 2))</f>
        <v/>
      </c>
      <c r="CU884" s="308" t="n"/>
      <c r="CV884" s="308" t="n"/>
      <c r="CW884" s="308" t="n"/>
      <c r="CX884" s="309" t="n"/>
      <c r="CY884" s="308" t="n"/>
      <c r="CZ884" s="308" t="n"/>
      <c r="DA884" s="308" t="n"/>
    </row>
    <row r="885" ht="21" customHeight="1" s="590">
      <c r="A885" s="421" t="n"/>
      <c r="B885" s="270" t="n"/>
      <c r="C885" s="266" t="n"/>
      <c r="D885" s="267" t="inlineStr"/>
      <c r="E885" s="267" t="inlineStr"/>
      <c r="F885" s="268" t="inlineStr"/>
      <c r="G885" s="421" t="n"/>
      <c r="H885" s="269" t="n"/>
      <c r="I885" s="421" t="n"/>
      <c r="J885" s="421" t="n"/>
      <c r="K885" s="421" t="n"/>
      <c r="L885" s="421" t="n"/>
      <c r="M885" s="421" t="n"/>
      <c r="N885" s="421" t="n"/>
      <c r="O885" s="421" t="n"/>
      <c r="P885" s="421" t="n"/>
      <c r="Q885" s="421" t="n"/>
      <c r="R885" s="270" t="n"/>
      <c r="S885" s="421" t="n"/>
      <c r="T885" s="421" t="n"/>
      <c r="U885" s="421" t="n"/>
      <c r="V885" s="421" t="n"/>
      <c r="W885" s="421" t="n"/>
      <c r="X885" s="421" t="n"/>
      <c r="Y885" s="421" t="n"/>
      <c r="Z885" s="421" t="n"/>
      <c r="AA885" s="421" t="n"/>
      <c r="AB885" s="421" t="n"/>
      <c r="AC885" s="421" t="n"/>
      <c r="AD885" s="421" t="n"/>
      <c r="AE885" s="421" t="n"/>
      <c r="AF885" s="421" t="n"/>
      <c r="AG885" s="421" t="n"/>
      <c r="AH885" s="421" t="n"/>
      <c r="AI885" s="421" t="n"/>
      <c r="AJ885" s="297" t="n"/>
      <c r="AK885" s="297" t="n"/>
      <c r="AL885" s="284" t="n"/>
      <c r="AM885" s="297" t="n"/>
      <c r="AN885" s="285" t="n"/>
      <c r="AO885" s="297" t="n"/>
      <c r="AP885" s="297" t="n"/>
      <c r="AQ885" s="297" t="n"/>
      <c r="AR885" s="297" t="n"/>
      <c r="AS885" s="297" t="n"/>
      <c r="AT885" s="285" t="inlineStr">
        <is>
          <t>0</t>
        </is>
      </c>
      <c r="AU885" s="297" t="inlineStr">
        <is>
          <t>0</t>
        </is>
      </c>
      <c r="AV885" s="297" t="inlineStr">
        <is>
          <t>0</t>
        </is>
      </c>
      <c r="AW885" s="297" t="inlineStr">
        <is>
          <t>0</t>
        </is>
      </c>
      <c r="AX885" s="297" t="inlineStr">
        <is>
          <t>0</t>
        </is>
      </c>
      <c r="AY885" s="286" t="inlineStr">
        <is>
          <t>0</t>
        </is>
      </c>
      <c r="AZ885" s="286" t="inlineStr">
        <is>
          <t>0</t>
        </is>
      </c>
      <c r="BA885" s="287" t="inlineStr">
        <is>
          <t>0</t>
        </is>
      </c>
      <c r="BB885" s="286" t="inlineStr">
        <is>
          <t>0</t>
        </is>
      </c>
      <c r="BC885" s="286" t="inlineStr">
        <is>
          <t>0</t>
        </is>
      </c>
      <c r="BD885" s="286" t="inlineStr">
        <is>
          <t>0</t>
        </is>
      </c>
      <c r="BE885" s="286" t="inlineStr">
        <is>
          <t>0</t>
        </is>
      </c>
      <c r="BF885" s="286" t="inlineStr">
        <is>
          <t>0</t>
        </is>
      </c>
      <c r="BG885" s="286" t="inlineStr">
        <is>
          <t>0</t>
        </is>
      </c>
      <c r="BH885" s="297" t="inlineStr">
        <is>
          <t>0</t>
        </is>
      </c>
      <c r="BI885" s="297" t="inlineStr">
        <is>
          <t>0</t>
        </is>
      </c>
      <c r="BJ885" s="297" t="inlineStr">
        <is>
          <t>0</t>
        </is>
      </c>
      <c r="BK885" s="297" t="inlineStr">
        <is>
          <t>0</t>
        </is>
      </c>
      <c r="BL885" s="297" t="inlineStr">
        <is>
          <t>0</t>
        </is>
      </c>
      <c r="BM885" s="297" t="inlineStr">
        <is>
          <t>0</t>
        </is>
      </c>
      <c r="BN885" s="297" t="inlineStr">
        <is>
          <t>0</t>
        </is>
      </c>
      <c r="BO885" s="285" t="inlineStr">
        <is>
          <t>0</t>
        </is>
      </c>
      <c r="BP885" s="297" t="inlineStr">
        <is>
          <t>0</t>
        </is>
      </c>
      <c r="BQ885" s="297" t="inlineStr">
        <is>
          <t>0</t>
        </is>
      </c>
      <c r="BR885" s="297" t="inlineStr">
        <is>
          <t>0</t>
        </is>
      </c>
      <c r="BS885" s="297" t="inlineStr">
        <is>
          <t>0</t>
        </is>
      </c>
      <c r="BT885" s="297" t="inlineStr">
        <is>
          <t>0</t>
        </is>
      </c>
      <c r="BU885" s="297" t="inlineStr">
        <is>
          <t>0</t>
        </is>
      </c>
      <c r="BV885" s="297" t="inlineStr">
        <is>
          <t>0</t>
        </is>
      </c>
      <c r="BW885" s="288" t="inlineStr">
        <is>
          <t>0</t>
        </is>
      </c>
      <c r="BX885" s="276">
        <f>SUM(IF(COUNTIF(#REF!, "*1.*"), 2, 0), IF(COUNTIF(#REF!, "*2.*"), 2, 0), IF(COUNTIF(#REF!, "*3.*"), 2, 0), IF(COUNTIF(#REF!, "*4.*"), 2, 0), IF(COUNTIF(#REF!, "*5.*"), 2, 0), IF(COUNTIF(#REF!, "*6.*"), 2, 0))</f>
        <v/>
      </c>
      <c r="BY885" s="277">
        <f t="array" ref="BY885">SUM(VALUE(AT885),VALUE(AU885),VALUE(AV885),VALUE(AW885),VALUE(AX885),VALUE(AY885),VALUE(AZ885),VALUE(BB885),VALUE(BC885),VALUE(BD885),VALUE(BE885),VALUE(BF885),VALUE(BG885),VALUE(BH885),VALUE(BI885),VALUE(BJ885),VALUE(BK885),VALUE(BL885),VALUE(BM885),VALUE(BN885),VALUE(BO885),VALUE(BP885),VALUE(BQ885),VALUE(BR885),VALUE(BS885),VALUE(BT885),VALUE(BU885),VALUE(BV885),VALUE(BW885))</f>
        <v/>
      </c>
      <c r="BZ885" s="307" t="n"/>
      <c r="CA885" s="307" t="n"/>
      <c r="CB885" s="307" t="n"/>
      <c r="CC885" s="307" t="n"/>
      <c r="CD885" s="307" t="n"/>
      <c r="CE885" s="307" t="n"/>
      <c r="CF885" s="307" t="n"/>
      <c r="CG885" s="307" t="n"/>
      <c r="CH885" s="307" t="n"/>
      <c r="CI885" s="307" t="n"/>
      <c r="CJ885" s="307" t="n"/>
      <c r="CK885" s="307" t="n"/>
      <c r="CL885" s="307" t="n"/>
      <c r="CM885" s="307" t="n"/>
      <c r="CN885" s="307" t="n"/>
      <c r="CO885" s="307" t="n"/>
      <c r="CP885" s="307" t="n"/>
      <c r="CQ885" s="307" t="n"/>
      <c r="CR885" s="279" t="inlineStr"/>
      <c r="CS885" s="280">
        <f>AVERAGE(Value(BY885),value(CR885))</f>
        <v/>
      </c>
      <c r="CT885" s="421">
        <f>(IF(OR(MediaScorecard!BH886="x", MediaScorecard!BI886="x",MediaScorecard!BJ886="x",MediaScorecard!BK886="x",MediaScorecard!BL886="x"),1, 2))</f>
        <v/>
      </c>
      <c r="CU885" s="308" t="n"/>
      <c r="CV885" s="308" t="n"/>
      <c r="CW885" s="308" t="n"/>
      <c r="CX885" s="309" t="n"/>
      <c r="CY885" s="308" t="n"/>
      <c r="CZ885" s="308" t="n"/>
      <c r="DA885" s="308" t="n"/>
    </row>
    <row r="886" ht="21" customHeight="1" s="590">
      <c r="A886" s="421" t="n"/>
      <c r="B886" s="270" t="n"/>
      <c r="C886" s="266" t="n"/>
      <c r="D886" s="267" t="inlineStr"/>
      <c r="E886" s="267" t="inlineStr"/>
      <c r="F886" s="268" t="inlineStr"/>
      <c r="G886" s="421" t="n"/>
      <c r="H886" s="269" t="n"/>
      <c r="I886" s="421" t="n"/>
      <c r="J886" s="421" t="n"/>
      <c r="K886" s="421" t="n"/>
      <c r="L886" s="421" t="n"/>
      <c r="M886" s="421" t="n"/>
      <c r="N886" s="421" t="n"/>
      <c r="O886" s="421" t="n"/>
      <c r="P886" s="421" t="n"/>
      <c r="Q886" s="421" t="n"/>
      <c r="R886" s="270" t="n"/>
      <c r="S886" s="421" t="n"/>
      <c r="T886" s="421" t="n"/>
      <c r="U886" s="421" t="n"/>
      <c r="V886" s="421" t="n"/>
      <c r="W886" s="421" t="n"/>
      <c r="X886" s="421" t="n"/>
      <c r="Y886" s="421" t="n"/>
      <c r="Z886" s="421" t="n"/>
      <c r="AA886" s="421" t="n"/>
      <c r="AB886" s="421" t="n"/>
      <c r="AC886" s="421" t="n"/>
      <c r="AD886" s="421" t="n"/>
      <c r="AE886" s="421" t="n"/>
      <c r="AF886" s="421" t="n"/>
      <c r="AG886" s="421" t="n"/>
      <c r="AH886" s="421" t="n"/>
      <c r="AI886" s="421" t="n"/>
      <c r="AJ886" s="297" t="n"/>
      <c r="AK886" s="297" t="n"/>
      <c r="AL886" s="284" t="n"/>
      <c r="AM886" s="297" t="n"/>
      <c r="AN886" s="285" t="n"/>
      <c r="AO886" s="297" t="n"/>
      <c r="AP886" s="297" t="n"/>
      <c r="AQ886" s="297" t="n"/>
      <c r="AR886" s="297" t="n"/>
      <c r="AS886" s="297" t="n"/>
      <c r="AT886" s="285" t="inlineStr">
        <is>
          <t>0</t>
        </is>
      </c>
      <c r="AU886" s="297" t="inlineStr">
        <is>
          <t>0</t>
        </is>
      </c>
      <c r="AV886" s="297" t="inlineStr">
        <is>
          <t>0</t>
        </is>
      </c>
      <c r="AW886" s="297" t="inlineStr">
        <is>
          <t>0</t>
        </is>
      </c>
      <c r="AX886" s="297" t="inlineStr">
        <is>
          <t>0</t>
        </is>
      </c>
      <c r="AY886" s="286" t="inlineStr">
        <is>
          <t>0</t>
        </is>
      </c>
      <c r="AZ886" s="286" t="inlineStr">
        <is>
          <t>0</t>
        </is>
      </c>
      <c r="BA886" s="287" t="inlineStr">
        <is>
          <t>0</t>
        </is>
      </c>
      <c r="BB886" s="286" t="inlineStr">
        <is>
          <t>0</t>
        </is>
      </c>
      <c r="BC886" s="286" t="inlineStr">
        <is>
          <t>0</t>
        </is>
      </c>
      <c r="BD886" s="286" t="inlineStr">
        <is>
          <t>0</t>
        </is>
      </c>
      <c r="BE886" s="286" t="inlineStr">
        <is>
          <t>0</t>
        </is>
      </c>
      <c r="BF886" s="286" t="inlineStr">
        <is>
          <t>0</t>
        </is>
      </c>
      <c r="BG886" s="286" t="inlineStr">
        <is>
          <t>0</t>
        </is>
      </c>
      <c r="BH886" s="297" t="inlineStr">
        <is>
          <t>0</t>
        </is>
      </c>
      <c r="BI886" s="297" t="inlineStr">
        <is>
          <t>0</t>
        </is>
      </c>
      <c r="BJ886" s="297" t="inlineStr">
        <is>
          <t>0</t>
        </is>
      </c>
      <c r="BK886" s="297" t="inlineStr">
        <is>
          <t>0</t>
        </is>
      </c>
      <c r="BL886" s="297" t="inlineStr">
        <is>
          <t>0</t>
        </is>
      </c>
      <c r="BM886" s="297" t="inlineStr">
        <is>
          <t>0</t>
        </is>
      </c>
      <c r="BN886" s="297" t="inlineStr">
        <is>
          <t>0</t>
        </is>
      </c>
      <c r="BO886" s="285" t="inlineStr">
        <is>
          <t>0</t>
        </is>
      </c>
      <c r="BP886" s="297" t="inlineStr">
        <is>
          <t>0</t>
        </is>
      </c>
      <c r="BQ886" s="297" t="inlineStr">
        <is>
          <t>0</t>
        </is>
      </c>
      <c r="BR886" s="297" t="inlineStr">
        <is>
          <t>0</t>
        </is>
      </c>
      <c r="BS886" s="297" t="inlineStr">
        <is>
          <t>0</t>
        </is>
      </c>
      <c r="BT886" s="297" t="inlineStr">
        <is>
          <t>0</t>
        </is>
      </c>
      <c r="BU886" s="297" t="inlineStr">
        <is>
          <t>0</t>
        </is>
      </c>
      <c r="BV886" s="297" t="inlineStr">
        <is>
          <t>0</t>
        </is>
      </c>
      <c r="BW886" s="288" t="inlineStr">
        <is>
          <t>0</t>
        </is>
      </c>
      <c r="BX886" s="276">
        <f>SUM(IF(COUNTIF(#REF!, "*1.*"), 2, 0), IF(COUNTIF(#REF!, "*2.*"), 2, 0), IF(COUNTIF(#REF!, "*3.*"), 2, 0), IF(COUNTIF(#REF!, "*4.*"), 2, 0), IF(COUNTIF(#REF!, "*5.*"), 2, 0), IF(COUNTIF(#REF!, "*6.*"), 2, 0))</f>
        <v/>
      </c>
      <c r="BY886" s="277">
        <f t="array" ref="BY886">SUM(VALUE(AT886),VALUE(AU886),VALUE(AV886),VALUE(AW886),VALUE(AX886),VALUE(AY886),VALUE(AZ886),VALUE(BB886),VALUE(BC886),VALUE(BD886),VALUE(BE886),VALUE(BF886),VALUE(BG886),VALUE(BH886),VALUE(BI886),VALUE(BJ886),VALUE(BK886),VALUE(BL886),VALUE(BM886),VALUE(BN886),VALUE(BO886),VALUE(BP886),VALUE(BQ886),VALUE(BR886),VALUE(BS886),VALUE(BT886),VALUE(BU886),VALUE(BV886),VALUE(BW886))</f>
        <v/>
      </c>
      <c r="BZ886" s="307" t="n"/>
      <c r="CA886" s="307" t="n"/>
      <c r="CB886" s="307" t="n"/>
      <c r="CC886" s="307" t="n"/>
      <c r="CD886" s="307" t="n"/>
      <c r="CE886" s="307" t="n"/>
      <c r="CF886" s="307" t="n"/>
      <c r="CG886" s="307" t="n"/>
      <c r="CH886" s="307" t="n"/>
      <c r="CI886" s="307" t="n"/>
      <c r="CJ886" s="307" t="n"/>
      <c r="CK886" s="307" t="n"/>
      <c r="CL886" s="307" t="n"/>
      <c r="CM886" s="307" t="n"/>
      <c r="CN886" s="307" t="n"/>
      <c r="CO886" s="307" t="n"/>
      <c r="CP886" s="307" t="n"/>
      <c r="CQ886" s="307" t="n"/>
      <c r="CR886" s="279" t="inlineStr"/>
      <c r="CS886" s="280">
        <f>AVERAGE(Value(BY886),value(CR886))</f>
        <v/>
      </c>
      <c r="CT886" s="421">
        <f>(IF(OR(MediaScorecard!BH887="x", MediaScorecard!BI887="x",MediaScorecard!BJ887="x",MediaScorecard!BK887="x",MediaScorecard!BL887="x"),1, 2))</f>
        <v/>
      </c>
      <c r="CU886" s="308" t="n"/>
      <c r="CV886" s="308" t="n"/>
      <c r="CW886" s="308" t="n"/>
      <c r="CX886" s="309" t="n"/>
      <c r="CY886" s="308" t="n"/>
      <c r="CZ886" s="308" t="n"/>
      <c r="DA886" s="308" t="n"/>
    </row>
    <row r="887" ht="21" customHeight="1" s="590">
      <c r="A887" s="421" t="n"/>
      <c r="B887" s="270" t="n"/>
      <c r="C887" s="266" t="n"/>
      <c r="D887" s="267" t="inlineStr"/>
      <c r="E887" s="267" t="inlineStr"/>
      <c r="F887" s="268" t="inlineStr"/>
      <c r="G887" s="421" t="n"/>
      <c r="H887" s="269" t="n"/>
      <c r="I887" s="421" t="n"/>
      <c r="J887" s="421" t="n"/>
      <c r="K887" s="421" t="n"/>
      <c r="L887" s="421" t="n"/>
      <c r="M887" s="421" t="n"/>
      <c r="N887" s="421" t="n"/>
      <c r="O887" s="421" t="n"/>
      <c r="P887" s="421" t="n"/>
      <c r="Q887" s="421" t="n"/>
      <c r="R887" s="270" t="n"/>
      <c r="S887" s="421" t="n"/>
      <c r="T887" s="421" t="n"/>
      <c r="U887" s="421" t="n"/>
      <c r="V887" s="421" t="n"/>
      <c r="W887" s="421" t="n"/>
      <c r="X887" s="421" t="n"/>
      <c r="Y887" s="421" t="n"/>
      <c r="Z887" s="421" t="n"/>
      <c r="AA887" s="421" t="n"/>
      <c r="AB887" s="421" t="n"/>
      <c r="AC887" s="421" t="n"/>
      <c r="AD887" s="421" t="n"/>
      <c r="AE887" s="421" t="n"/>
      <c r="AF887" s="421" t="n"/>
      <c r="AG887" s="421" t="n"/>
      <c r="AH887" s="421" t="n"/>
      <c r="AI887" s="421" t="n"/>
      <c r="AJ887" s="297" t="n"/>
      <c r="AK887" s="297" t="n"/>
      <c r="AL887" s="284" t="n"/>
      <c r="AM887" s="297" t="n"/>
      <c r="AN887" s="285" t="n"/>
      <c r="AO887" s="297" t="n"/>
      <c r="AP887" s="297" t="n"/>
      <c r="AQ887" s="297" t="n"/>
      <c r="AR887" s="297" t="n"/>
      <c r="AS887" s="297" t="n"/>
      <c r="AT887" s="285" t="inlineStr">
        <is>
          <t>0</t>
        </is>
      </c>
      <c r="AU887" s="297" t="inlineStr">
        <is>
          <t>0</t>
        </is>
      </c>
      <c r="AV887" s="297" t="inlineStr">
        <is>
          <t>0</t>
        </is>
      </c>
      <c r="AW887" s="297" t="inlineStr">
        <is>
          <t>0</t>
        </is>
      </c>
      <c r="AX887" s="297" t="inlineStr">
        <is>
          <t>0</t>
        </is>
      </c>
      <c r="AY887" s="286" t="inlineStr">
        <is>
          <t>0</t>
        </is>
      </c>
      <c r="AZ887" s="286" t="inlineStr">
        <is>
          <t>0</t>
        </is>
      </c>
      <c r="BA887" s="287" t="inlineStr">
        <is>
          <t>0</t>
        </is>
      </c>
      <c r="BB887" s="286" t="inlineStr">
        <is>
          <t>0</t>
        </is>
      </c>
      <c r="BC887" s="286" t="inlineStr">
        <is>
          <t>0</t>
        </is>
      </c>
      <c r="BD887" s="286" t="inlineStr">
        <is>
          <t>0</t>
        </is>
      </c>
      <c r="BE887" s="286" t="inlineStr">
        <is>
          <t>0</t>
        </is>
      </c>
      <c r="BF887" s="286" t="inlineStr">
        <is>
          <t>0</t>
        </is>
      </c>
      <c r="BG887" s="286" t="inlineStr">
        <is>
          <t>0</t>
        </is>
      </c>
      <c r="BH887" s="297" t="inlineStr">
        <is>
          <t>0</t>
        </is>
      </c>
      <c r="BI887" s="297" t="inlineStr">
        <is>
          <t>0</t>
        </is>
      </c>
      <c r="BJ887" s="297" t="inlineStr">
        <is>
          <t>0</t>
        </is>
      </c>
      <c r="BK887" s="297" t="inlineStr">
        <is>
          <t>0</t>
        </is>
      </c>
      <c r="BL887" s="297" t="inlineStr">
        <is>
          <t>0</t>
        </is>
      </c>
      <c r="BM887" s="297" t="inlineStr">
        <is>
          <t>0</t>
        </is>
      </c>
      <c r="BN887" s="297" t="inlineStr">
        <is>
          <t>0</t>
        </is>
      </c>
      <c r="BO887" s="285" t="inlineStr">
        <is>
          <t>0</t>
        </is>
      </c>
      <c r="BP887" s="297" t="inlineStr">
        <is>
          <t>0</t>
        </is>
      </c>
      <c r="BQ887" s="297" t="inlineStr">
        <is>
          <t>0</t>
        </is>
      </c>
      <c r="BR887" s="297" t="inlineStr">
        <is>
          <t>0</t>
        </is>
      </c>
      <c r="BS887" s="297" t="inlineStr">
        <is>
          <t>0</t>
        </is>
      </c>
      <c r="BT887" s="297" t="inlineStr">
        <is>
          <t>0</t>
        </is>
      </c>
      <c r="BU887" s="297" t="inlineStr">
        <is>
          <t>0</t>
        </is>
      </c>
      <c r="BV887" s="297" t="inlineStr">
        <is>
          <t>0</t>
        </is>
      </c>
      <c r="BW887" s="288" t="inlineStr">
        <is>
          <t>0</t>
        </is>
      </c>
      <c r="BX887" s="276">
        <f>SUM(IF(COUNTIF(#REF!, "*1.*"), 2, 0), IF(COUNTIF(#REF!, "*2.*"), 2, 0), IF(COUNTIF(#REF!, "*3.*"), 2, 0), IF(COUNTIF(#REF!, "*4.*"), 2, 0), IF(COUNTIF(#REF!, "*5.*"), 2, 0), IF(COUNTIF(#REF!, "*6.*"), 2, 0))</f>
        <v/>
      </c>
      <c r="BY887" s="277">
        <f t="array" ref="BY887">SUM(VALUE(AT887),VALUE(AU887),VALUE(AV887),VALUE(AW887),VALUE(AX887),VALUE(AY887),VALUE(AZ887),VALUE(BB887),VALUE(BC887),VALUE(BD887),VALUE(BE887),VALUE(BF887),VALUE(BG887),VALUE(BH887),VALUE(BI887),VALUE(BJ887),VALUE(BK887),VALUE(BL887),VALUE(BM887),VALUE(BN887),VALUE(BO887),VALUE(BP887),VALUE(BQ887),VALUE(BR887),VALUE(BS887),VALUE(BT887),VALUE(BU887),VALUE(BV887),VALUE(BW887))</f>
        <v/>
      </c>
      <c r="BZ887" s="307" t="n"/>
      <c r="CA887" s="307" t="n"/>
      <c r="CB887" s="307" t="n"/>
      <c r="CC887" s="307" t="n"/>
      <c r="CD887" s="307" t="n"/>
      <c r="CE887" s="307" t="n"/>
      <c r="CF887" s="307" t="n"/>
      <c r="CG887" s="307" t="n"/>
      <c r="CH887" s="307" t="n"/>
      <c r="CI887" s="307" t="n"/>
      <c r="CJ887" s="307" t="n"/>
      <c r="CK887" s="307" t="n"/>
      <c r="CL887" s="307" t="n"/>
      <c r="CM887" s="307" t="n"/>
      <c r="CN887" s="307" t="n"/>
      <c r="CO887" s="307" t="n"/>
      <c r="CP887" s="307" t="n"/>
      <c r="CQ887" s="307" t="n"/>
      <c r="CR887" s="279" t="inlineStr"/>
      <c r="CS887" s="280">
        <f>AVERAGE(Value(BY887),value(CR887))</f>
        <v/>
      </c>
      <c r="CT887" s="421">
        <f>(IF(OR(MediaScorecard!BH888="x", MediaScorecard!BI888="x",MediaScorecard!BJ888="x",MediaScorecard!BK888="x",MediaScorecard!BL888="x"),1, 2))</f>
        <v/>
      </c>
      <c r="CU887" s="308" t="n"/>
      <c r="CV887" s="308" t="n"/>
      <c r="CW887" s="308" t="n"/>
      <c r="CX887" s="309" t="n"/>
      <c r="CY887" s="308" t="n"/>
      <c r="CZ887" s="308" t="n"/>
      <c r="DA887" s="308" t="n"/>
    </row>
    <row r="888" ht="21" customHeight="1" s="590">
      <c r="A888" s="421" t="n"/>
      <c r="B888" s="270" t="n"/>
      <c r="C888" s="266" t="n"/>
      <c r="D888" s="267" t="inlineStr"/>
      <c r="E888" s="267" t="inlineStr"/>
      <c r="F888" s="268" t="inlineStr"/>
      <c r="G888" s="421" t="n"/>
      <c r="H888" s="269" t="n"/>
      <c r="I888" s="421" t="n"/>
      <c r="J888" s="421" t="n"/>
      <c r="K888" s="421" t="n"/>
      <c r="L888" s="421" t="n"/>
      <c r="M888" s="421" t="n"/>
      <c r="N888" s="421" t="n"/>
      <c r="O888" s="421" t="n"/>
      <c r="P888" s="421" t="n"/>
      <c r="Q888" s="421" t="n"/>
      <c r="R888" s="270" t="n"/>
      <c r="S888" s="421" t="n"/>
      <c r="T888" s="421" t="n"/>
      <c r="U888" s="421" t="n"/>
      <c r="V888" s="421" t="n"/>
      <c r="W888" s="421" t="n"/>
      <c r="X888" s="421" t="n"/>
      <c r="Y888" s="421" t="n"/>
      <c r="Z888" s="421" t="n"/>
      <c r="AA888" s="421" t="n"/>
      <c r="AB888" s="421" t="n"/>
      <c r="AC888" s="421" t="n"/>
      <c r="AD888" s="421" t="n"/>
      <c r="AE888" s="421" t="n"/>
      <c r="AF888" s="421" t="n"/>
      <c r="AG888" s="421" t="n"/>
      <c r="AH888" s="421" t="n"/>
      <c r="AI888" s="421" t="n"/>
      <c r="AJ888" s="297" t="n"/>
      <c r="AK888" s="297" t="n"/>
      <c r="AL888" s="284" t="n"/>
      <c r="AM888" s="297" t="n"/>
      <c r="AN888" s="285" t="n"/>
      <c r="AO888" s="297" t="n"/>
      <c r="AP888" s="297" t="n"/>
      <c r="AQ888" s="297" t="n"/>
      <c r="AR888" s="297" t="n"/>
      <c r="AS888" s="297" t="n"/>
      <c r="AT888" s="285" t="inlineStr">
        <is>
          <t>0</t>
        </is>
      </c>
      <c r="AU888" s="297" t="inlineStr">
        <is>
          <t>0</t>
        </is>
      </c>
      <c r="AV888" s="297" t="inlineStr">
        <is>
          <t>0</t>
        </is>
      </c>
      <c r="AW888" s="297" t="inlineStr">
        <is>
          <t>0</t>
        </is>
      </c>
      <c r="AX888" s="297" t="inlineStr">
        <is>
          <t>0</t>
        </is>
      </c>
      <c r="AY888" s="286" t="inlineStr">
        <is>
          <t>0</t>
        </is>
      </c>
      <c r="AZ888" s="286" t="inlineStr">
        <is>
          <t>0</t>
        </is>
      </c>
      <c r="BA888" s="287" t="inlineStr">
        <is>
          <t>0</t>
        </is>
      </c>
      <c r="BB888" s="286" t="inlineStr">
        <is>
          <t>0</t>
        </is>
      </c>
      <c r="BC888" s="286" t="inlineStr">
        <is>
          <t>0</t>
        </is>
      </c>
      <c r="BD888" s="286" t="inlineStr">
        <is>
          <t>0</t>
        </is>
      </c>
      <c r="BE888" s="286" t="inlineStr">
        <is>
          <t>0</t>
        </is>
      </c>
      <c r="BF888" s="286" t="inlineStr">
        <is>
          <t>0</t>
        </is>
      </c>
      <c r="BG888" s="286" t="inlineStr">
        <is>
          <t>0</t>
        </is>
      </c>
      <c r="BH888" s="297" t="inlineStr">
        <is>
          <t>0</t>
        </is>
      </c>
      <c r="BI888" s="297" t="inlineStr">
        <is>
          <t>0</t>
        </is>
      </c>
      <c r="BJ888" s="297" t="inlineStr">
        <is>
          <t>0</t>
        </is>
      </c>
      <c r="BK888" s="297" t="inlineStr">
        <is>
          <t>0</t>
        </is>
      </c>
      <c r="BL888" s="297" t="inlineStr">
        <is>
          <t>0</t>
        </is>
      </c>
      <c r="BM888" s="297" t="inlineStr">
        <is>
          <t>0</t>
        </is>
      </c>
      <c r="BN888" s="297" t="inlineStr">
        <is>
          <t>0</t>
        </is>
      </c>
      <c r="BO888" s="285" t="inlineStr">
        <is>
          <t>0</t>
        </is>
      </c>
      <c r="BP888" s="297" t="inlineStr">
        <is>
          <t>0</t>
        </is>
      </c>
      <c r="BQ888" s="297" t="inlineStr">
        <is>
          <t>0</t>
        </is>
      </c>
      <c r="BR888" s="297" t="inlineStr">
        <is>
          <t>0</t>
        </is>
      </c>
      <c r="BS888" s="297" t="inlineStr">
        <is>
          <t>0</t>
        </is>
      </c>
      <c r="BT888" s="297" t="inlineStr">
        <is>
          <t>0</t>
        </is>
      </c>
      <c r="BU888" s="297" t="inlineStr">
        <is>
          <t>0</t>
        </is>
      </c>
      <c r="BV888" s="297" t="inlineStr">
        <is>
          <t>0</t>
        </is>
      </c>
      <c r="BW888" s="288" t="inlineStr">
        <is>
          <t>0</t>
        </is>
      </c>
      <c r="BX888" s="276">
        <f>SUM(IF(COUNTIF(#REF!, "*1.*"), 2, 0), IF(COUNTIF(#REF!, "*2.*"), 2, 0), IF(COUNTIF(#REF!, "*3.*"), 2, 0), IF(COUNTIF(#REF!, "*4.*"), 2, 0), IF(COUNTIF(#REF!, "*5.*"), 2, 0), IF(COUNTIF(#REF!, "*6.*"), 2, 0))</f>
        <v/>
      </c>
      <c r="BY888" s="277">
        <f t="array" ref="BY888">SUM(VALUE(AT888),VALUE(AU888),VALUE(AV888),VALUE(AW888),VALUE(AX888),VALUE(AY888),VALUE(AZ888),VALUE(BB888),VALUE(BC888),VALUE(BD888),VALUE(BE888),VALUE(BF888),VALUE(BG888),VALUE(BH888),VALUE(BI888),VALUE(BJ888),VALUE(BK888),VALUE(BL888),VALUE(BM888),VALUE(BN888),VALUE(BO888),VALUE(BP888),VALUE(BQ888),VALUE(BR888),VALUE(BS888),VALUE(BT888),VALUE(BU888),VALUE(BV888),VALUE(BW888))</f>
        <v/>
      </c>
      <c r="BZ888" s="307" t="n"/>
      <c r="CA888" s="307" t="n"/>
      <c r="CB888" s="307" t="n"/>
      <c r="CC888" s="307" t="n"/>
      <c r="CD888" s="307" t="n"/>
      <c r="CE888" s="307" t="n"/>
      <c r="CF888" s="307" t="n"/>
      <c r="CG888" s="307" t="n"/>
      <c r="CH888" s="307" t="n"/>
      <c r="CI888" s="307" t="n"/>
      <c r="CJ888" s="307" t="n"/>
      <c r="CK888" s="307" t="n"/>
      <c r="CL888" s="307" t="n"/>
      <c r="CM888" s="307" t="n"/>
      <c r="CN888" s="307" t="n"/>
      <c r="CO888" s="307" t="n"/>
      <c r="CP888" s="307" t="n"/>
      <c r="CQ888" s="307" t="n"/>
      <c r="CR888" s="279" t="inlineStr"/>
      <c r="CS888" s="280">
        <f>AVERAGE(Value(BY888),value(CR888))</f>
        <v/>
      </c>
      <c r="CT888" s="421">
        <f>(IF(OR(MediaScorecard!BH889="x", MediaScorecard!BI889="x",MediaScorecard!BJ889="x",MediaScorecard!BK889="x",MediaScorecard!BL889="x"),1, 2))</f>
        <v/>
      </c>
      <c r="CU888" s="308" t="n"/>
      <c r="CV888" s="308" t="n"/>
      <c r="CW888" s="308" t="n"/>
      <c r="CX888" s="309" t="n"/>
      <c r="CY888" s="308" t="n"/>
      <c r="CZ888" s="308" t="n"/>
      <c r="DA888" s="308" t="n"/>
    </row>
    <row r="889" ht="21" customHeight="1" s="590">
      <c r="A889" s="421" t="n"/>
      <c r="B889" s="270" t="n"/>
      <c r="C889" s="266" t="n"/>
      <c r="D889" s="267" t="inlineStr"/>
      <c r="E889" s="267" t="inlineStr"/>
      <c r="F889" s="268" t="inlineStr"/>
      <c r="G889" s="421" t="n"/>
      <c r="H889" s="269" t="n"/>
      <c r="I889" s="421" t="n"/>
      <c r="J889" s="421" t="n"/>
      <c r="K889" s="421" t="n"/>
      <c r="L889" s="421" t="n"/>
      <c r="M889" s="421" t="n"/>
      <c r="N889" s="421" t="n"/>
      <c r="O889" s="421" t="n"/>
      <c r="P889" s="421" t="n"/>
      <c r="Q889" s="421" t="n"/>
      <c r="R889" s="270" t="n"/>
      <c r="S889" s="421" t="n"/>
      <c r="T889" s="421" t="n"/>
      <c r="U889" s="421" t="n"/>
      <c r="V889" s="421" t="n"/>
      <c r="W889" s="421" t="n"/>
      <c r="X889" s="421" t="n"/>
      <c r="Y889" s="421" t="n"/>
      <c r="Z889" s="421" t="n"/>
      <c r="AA889" s="421" t="n"/>
      <c r="AB889" s="421" t="n"/>
      <c r="AC889" s="421" t="n"/>
      <c r="AD889" s="421" t="n"/>
      <c r="AE889" s="421" t="n"/>
      <c r="AF889" s="421" t="n"/>
      <c r="AG889" s="421" t="n"/>
      <c r="AH889" s="421" t="n"/>
      <c r="AI889" s="421" t="n"/>
      <c r="AJ889" s="297" t="n"/>
      <c r="AK889" s="297" t="n"/>
      <c r="AL889" s="284" t="n"/>
      <c r="AM889" s="297" t="n"/>
      <c r="AN889" s="285" t="n"/>
      <c r="AO889" s="297" t="n"/>
      <c r="AP889" s="297" t="n"/>
      <c r="AQ889" s="297" t="n"/>
      <c r="AR889" s="297" t="n"/>
      <c r="AS889" s="297" t="n"/>
      <c r="AT889" s="285" t="inlineStr">
        <is>
          <t>0</t>
        </is>
      </c>
      <c r="AU889" s="297" t="inlineStr">
        <is>
          <t>0</t>
        </is>
      </c>
      <c r="AV889" s="297" t="inlineStr">
        <is>
          <t>0</t>
        </is>
      </c>
      <c r="AW889" s="297" t="inlineStr">
        <is>
          <t>0</t>
        </is>
      </c>
      <c r="AX889" s="297" t="inlineStr">
        <is>
          <t>0</t>
        </is>
      </c>
      <c r="AY889" s="286" t="inlineStr">
        <is>
          <t>0</t>
        </is>
      </c>
      <c r="AZ889" s="286" t="inlineStr">
        <is>
          <t>0</t>
        </is>
      </c>
      <c r="BA889" s="287" t="inlineStr">
        <is>
          <t>0</t>
        </is>
      </c>
      <c r="BB889" s="286" t="inlineStr">
        <is>
          <t>0</t>
        </is>
      </c>
      <c r="BC889" s="286" t="inlineStr">
        <is>
          <t>0</t>
        </is>
      </c>
      <c r="BD889" s="286" t="inlineStr">
        <is>
          <t>0</t>
        </is>
      </c>
      <c r="BE889" s="286" t="inlineStr">
        <is>
          <t>0</t>
        </is>
      </c>
      <c r="BF889" s="286" t="inlineStr">
        <is>
          <t>0</t>
        </is>
      </c>
      <c r="BG889" s="286" t="inlineStr">
        <is>
          <t>0</t>
        </is>
      </c>
      <c r="BH889" s="297" t="inlineStr">
        <is>
          <t>0</t>
        </is>
      </c>
      <c r="BI889" s="297" t="inlineStr">
        <is>
          <t>0</t>
        </is>
      </c>
      <c r="BJ889" s="297" t="inlineStr">
        <is>
          <t>0</t>
        </is>
      </c>
      <c r="BK889" s="297" t="inlineStr">
        <is>
          <t>0</t>
        </is>
      </c>
      <c r="BL889" s="297" t="inlineStr">
        <is>
          <t>0</t>
        </is>
      </c>
      <c r="BM889" s="297" t="inlineStr">
        <is>
          <t>0</t>
        </is>
      </c>
      <c r="BN889" s="297" t="inlineStr">
        <is>
          <t>0</t>
        </is>
      </c>
      <c r="BO889" s="285" t="inlineStr">
        <is>
          <t>0</t>
        </is>
      </c>
      <c r="BP889" s="297" t="inlineStr">
        <is>
          <t>0</t>
        </is>
      </c>
      <c r="BQ889" s="297" t="inlineStr">
        <is>
          <t>0</t>
        </is>
      </c>
      <c r="BR889" s="297" t="inlineStr">
        <is>
          <t>0</t>
        </is>
      </c>
      <c r="BS889" s="297" t="inlineStr">
        <is>
          <t>0</t>
        </is>
      </c>
      <c r="BT889" s="297" t="inlineStr">
        <is>
          <t>0</t>
        </is>
      </c>
      <c r="BU889" s="297" t="inlineStr">
        <is>
          <t>0</t>
        </is>
      </c>
      <c r="BV889" s="297" t="inlineStr">
        <is>
          <t>0</t>
        </is>
      </c>
      <c r="BW889" s="288" t="inlineStr">
        <is>
          <t>0</t>
        </is>
      </c>
      <c r="BX889" s="276">
        <f>SUM(IF(COUNTIF(#REF!, "*1.*"), 2, 0), IF(COUNTIF(#REF!, "*2.*"), 2, 0), IF(COUNTIF(#REF!, "*3.*"), 2, 0), IF(COUNTIF(#REF!, "*4.*"), 2, 0), IF(COUNTIF(#REF!, "*5.*"), 2, 0), IF(COUNTIF(#REF!, "*6.*"), 2, 0))</f>
        <v/>
      </c>
      <c r="BY889" s="277">
        <f t="array" ref="BY889">SUM(VALUE(AT889),VALUE(AU889),VALUE(AV889),VALUE(AW889),VALUE(AX889),VALUE(AY889),VALUE(AZ889),VALUE(BB889),VALUE(BC889),VALUE(BD889),VALUE(BE889),VALUE(BF889),VALUE(BG889),VALUE(BH889),VALUE(BI889),VALUE(BJ889),VALUE(BK889),VALUE(BL889),VALUE(BM889),VALUE(BN889),VALUE(BO889),VALUE(BP889),VALUE(BQ889),VALUE(BR889),VALUE(BS889),VALUE(BT889),VALUE(BU889),VALUE(BV889),VALUE(BW889))</f>
        <v/>
      </c>
      <c r="BZ889" s="307" t="n"/>
      <c r="CA889" s="307" t="n"/>
      <c r="CB889" s="307" t="n"/>
      <c r="CC889" s="307" t="n"/>
      <c r="CD889" s="307" t="n"/>
      <c r="CE889" s="307" t="n"/>
      <c r="CF889" s="307" t="n"/>
      <c r="CG889" s="307" t="n"/>
      <c r="CH889" s="307" t="n"/>
      <c r="CI889" s="307" t="n"/>
      <c r="CJ889" s="307" t="n"/>
      <c r="CK889" s="307" t="n"/>
      <c r="CL889" s="307" t="n"/>
      <c r="CM889" s="307" t="n"/>
      <c r="CN889" s="307" t="n"/>
      <c r="CO889" s="307" t="n"/>
      <c r="CP889" s="307" t="n"/>
      <c r="CQ889" s="307" t="n"/>
      <c r="CR889" s="279" t="inlineStr"/>
      <c r="CS889" s="280">
        <f>AVERAGE(Value(BY889),value(CR889))</f>
        <v/>
      </c>
      <c r="CT889" s="421">
        <f>(IF(OR(MediaScorecard!BH890="x", MediaScorecard!BI890="x",MediaScorecard!BJ890="x",MediaScorecard!BK890="x",MediaScorecard!BL890="x"),1, 2))</f>
        <v/>
      </c>
      <c r="CU889" s="308" t="n"/>
      <c r="CV889" s="308" t="n"/>
      <c r="CW889" s="308" t="n"/>
      <c r="CX889" s="309" t="n"/>
      <c r="CY889" s="308" t="n"/>
      <c r="CZ889" s="308" t="n"/>
      <c r="DA889" s="308" t="n"/>
    </row>
    <row r="890" ht="21" customHeight="1" s="590">
      <c r="A890" s="421" t="n"/>
      <c r="B890" s="270" t="n"/>
      <c r="C890" s="266" t="n"/>
      <c r="D890" s="267" t="inlineStr"/>
      <c r="E890" s="267" t="inlineStr"/>
      <c r="F890" s="268" t="inlineStr"/>
      <c r="G890" s="421" t="n"/>
      <c r="H890" s="269" t="n"/>
      <c r="I890" s="421" t="n"/>
      <c r="J890" s="421" t="n"/>
      <c r="K890" s="421" t="n"/>
      <c r="L890" s="421" t="n"/>
      <c r="M890" s="421" t="n"/>
      <c r="N890" s="421" t="n"/>
      <c r="O890" s="421" t="n"/>
      <c r="P890" s="421" t="n"/>
      <c r="Q890" s="421" t="n"/>
      <c r="R890" s="270" t="n"/>
      <c r="S890" s="421" t="n"/>
      <c r="T890" s="421" t="n"/>
      <c r="U890" s="421" t="n"/>
      <c r="V890" s="421" t="n"/>
      <c r="W890" s="421" t="n"/>
      <c r="X890" s="421" t="n"/>
      <c r="Y890" s="421" t="n"/>
      <c r="Z890" s="421" t="n"/>
      <c r="AA890" s="421" t="n"/>
      <c r="AB890" s="421" t="n"/>
      <c r="AC890" s="421" t="n"/>
      <c r="AD890" s="421" t="n"/>
      <c r="AE890" s="421" t="n"/>
      <c r="AF890" s="421" t="n"/>
      <c r="AG890" s="421" t="n"/>
      <c r="AH890" s="421" t="n"/>
      <c r="AI890" s="421" t="n"/>
      <c r="AJ890" s="297" t="n"/>
      <c r="AK890" s="297" t="n"/>
      <c r="AL890" s="284" t="n"/>
      <c r="AM890" s="297" t="n"/>
      <c r="AN890" s="285" t="n"/>
      <c r="AO890" s="297" t="n"/>
      <c r="AP890" s="297" t="n"/>
      <c r="AQ890" s="297" t="n"/>
      <c r="AR890" s="297" t="n"/>
      <c r="AS890" s="297" t="n"/>
      <c r="AT890" s="285" t="inlineStr">
        <is>
          <t>0</t>
        </is>
      </c>
      <c r="AU890" s="297" t="inlineStr">
        <is>
          <t>0</t>
        </is>
      </c>
      <c r="AV890" s="297" t="inlineStr">
        <is>
          <t>0</t>
        </is>
      </c>
      <c r="AW890" s="297" t="inlineStr">
        <is>
          <t>0</t>
        </is>
      </c>
      <c r="AX890" s="297" t="inlineStr">
        <is>
          <t>0</t>
        </is>
      </c>
      <c r="AY890" s="286" t="inlineStr">
        <is>
          <t>0</t>
        </is>
      </c>
      <c r="AZ890" s="286" t="inlineStr">
        <is>
          <t>0</t>
        </is>
      </c>
      <c r="BA890" s="287" t="inlineStr">
        <is>
          <t>0</t>
        </is>
      </c>
      <c r="BB890" s="286" t="inlineStr">
        <is>
          <t>0</t>
        </is>
      </c>
      <c r="BC890" s="286" t="inlineStr">
        <is>
          <t>0</t>
        </is>
      </c>
      <c r="BD890" s="286" t="inlineStr">
        <is>
          <t>0</t>
        </is>
      </c>
      <c r="BE890" s="286" t="inlineStr">
        <is>
          <t>0</t>
        </is>
      </c>
      <c r="BF890" s="286" t="inlineStr">
        <is>
          <t>0</t>
        </is>
      </c>
      <c r="BG890" s="286" t="inlineStr">
        <is>
          <t>0</t>
        </is>
      </c>
      <c r="BH890" s="297" t="inlineStr">
        <is>
          <t>0</t>
        </is>
      </c>
      <c r="BI890" s="297" t="inlineStr">
        <is>
          <t>0</t>
        </is>
      </c>
      <c r="BJ890" s="297" t="inlineStr">
        <is>
          <t>0</t>
        </is>
      </c>
      <c r="BK890" s="297" t="inlineStr">
        <is>
          <t>0</t>
        </is>
      </c>
      <c r="BL890" s="297" t="inlineStr">
        <is>
          <t>0</t>
        </is>
      </c>
      <c r="BM890" s="297" t="inlineStr">
        <is>
          <t>0</t>
        </is>
      </c>
      <c r="BN890" s="297" t="inlineStr">
        <is>
          <t>0</t>
        </is>
      </c>
      <c r="BO890" s="285" t="inlineStr">
        <is>
          <t>0</t>
        </is>
      </c>
      <c r="BP890" s="297" t="inlineStr">
        <is>
          <t>0</t>
        </is>
      </c>
      <c r="BQ890" s="297" t="inlineStr">
        <is>
          <t>0</t>
        </is>
      </c>
      <c r="BR890" s="297" t="inlineStr">
        <is>
          <t>0</t>
        </is>
      </c>
      <c r="BS890" s="297" t="inlineStr">
        <is>
          <t>0</t>
        </is>
      </c>
      <c r="BT890" s="297" t="inlineStr">
        <is>
          <t>0</t>
        </is>
      </c>
      <c r="BU890" s="297" t="inlineStr">
        <is>
          <t>0</t>
        </is>
      </c>
      <c r="BV890" s="297" t="inlineStr">
        <is>
          <t>0</t>
        </is>
      </c>
      <c r="BW890" s="288" t="inlineStr">
        <is>
          <t>0</t>
        </is>
      </c>
      <c r="BX890" s="276">
        <f>SUM(IF(COUNTIF(#REF!, "*1.*"), 2, 0), IF(COUNTIF(#REF!, "*2.*"), 2, 0), IF(COUNTIF(#REF!, "*3.*"), 2, 0), IF(COUNTIF(#REF!, "*4.*"), 2, 0), IF(COUNTIF(#REF!, "*5.*"), 2, 0), IF(COUNTIF(#REF!, "*6.*"), 2, 0))</f>
        <v/>
      </c>
      <c r="BY890" s="277">
        <f t="array" ref="BY890">SUM(VALUE(AT890),VALUE(AU890),VALUE(AV890),VALUE(AW890),VALUE(AX890),VALUE(AY890),VALUE(AZ890),VALUE(BB890),VALUE(BC890),VALUE(BD890),VALUE(BE890),VALUE(BF890),VALUE(BG890),VALUE(BH890),VALUE(BI890),VALUE(BJ890),VALUE(BK890),VALUE(BL890),VALUE(BM890),VALUE(BN890),VALUE(BO890),VALUE(BP890),VALUE(BQ890),VALUE(BR890),VALUE(BS890),VALUE(BT890),VALUE(BU890),VALUE(BV890),VALUE(BW890))</f>
        <v/>
      </c>
      <c r="BZ890" s="307" t="n"/>
      <c r="CA890" s="307" t="n"/>
      <c r="CB890" s="307" t="n"/>
      <c r="CC890" s="307" t="n"/>
      <c r="CD890" s="307" t="n"/>
      <c r="CE890" s="307" t="n"/>
      <c r="CF890" s="307" t="n"/>
      <c r="CG890" s="307" t="n"/>
      <c r="CH890" s="307" t="n"/>
      <c r="CI890" s="307" t="n"/>
      <c r="CJ890" s="307" t="n"/>
      <c r="CK890" s="307" t="n"/>
      <c r="CL890" s="307" t="n"/>
      <c r="CM890" s="307" t="n"/>
      <c r="CN890" s="307" t="n"/>
      <c r="CO890" s="307" t="n"/>
      <c r="CP890" s="307" t="n"/>
      <c r="CQ890" s="307" t="n"/>
      <c r="CR890" s="279" t="inlineStr"/>
      <c r="CS890" s="280">
        <f>AVERAGE(Value(BY890),value(CR890))</f>
        <v/>
      </c>
      <c r="CT890" s="421">
        <f>(IF(OR(MediaScorecard!BH891="x", MediaScorecard!BI891="x",MediaScorecard!BJ891="x",MediaScorecard!BK891="x",MediaScorecard!BL891="x"),1, 2))</f>
        <v/>
      </c>
      <c r="CU890" s="308" t="n"/>
      <c r="CV890" s="308" t="n"/>
      <c r="CW890" s="308" t="n"/>
      <c r="CX890" s="309" t="n"/>
      <c r="CY890" s="308" t="n"/>
      <c r="CZ890" s="308" t="n"/>
      <c r="DA890" s="308" t="n"/>
    </row>
    <row r="891" ht="21" customHeight="1" s="590">
      <c r="A891" s="421" t="n"/>
      <c r="B891" s="270" t="n"/>
      <c r="C891" s="266" t="n"/>
      <c r="D891" s="267" t="inlineStr"/>
      <c r="E891" s="267" t="inlineStr"/>
      <c r="F891" s="268" t="inlineStr"/>
      <c r="G891" s="421" t="n"/>
      <c r="H891" s="269" t="n"/>
      <c r="I891" s="421" t="n"/>
      <c r="J891" s="421" t="n"/>
      <c r="K891" s="421" t="n"/>
      <c r="L891" s="421" t="n"/>
      <c r="M891" s="421" t="n"/>
      <c r="N891" s="421" t="n"/>
      <c r="O891" s="421" t="n"/>
      <c r="P891" s="421" t="n"/>
      <c r="Q891" s="421" t="n"/>
      <c r="R891" s="270" t="n"/>
      <c r="S891" s="421" t="n"/>
      <c r="T891" s="421" t="n"/>
      <c r="U891" s="421" t="n"/>
      <c r="V891" s="421" t="n"/>
      <c r="W891" s="421" t="n"/>
      <c r="X891" s="421" t="n"/>
      <c r="Y891" s="421" t="n"/>
      <c r="Z891" s="421" t="n"/>
      <c r="AA891" s="421" t="n"/>
      <c r="AB891" s="421" t="n"/>
      <c r="AC891" s="421" t="n"/>
      <c r="AD891" s="421" t="n"/>
      <c r="AE891" s="421" t="n"/>
      <c r="AF891" s="421" t="n"/>
      <c r="AG891" s="421" t="n"/>
      <c r="AH891" s="421" t="n"/>
      <c r="AI891" s="421" t="n"/>
      <c r="AJ891" s="297" t="n"/>
      <c r="AK891" s="297" t="n"/>
      <c r="AL891" s="284" t="n"/>
      <c r="AM891" s="297" t="n"/>
      <c r="AN891" s="285" t="n"/>
      <c r="AO891" s="297" t="n"/>
      <c r="AP891" s="297" t="n"/>
      <c r="AQ891" s="297" t="n"/>
      <c r="AR891" s="297" t="n"/>
      <c r="AS891" s="297" t="n"/>
      <c r="AT891" s="285" t="inlineStr">
        <is>
          <t>0</t>
        </is>
      </c>
      <c r="AU891" s="297" t="inlineStr">
        <is>
          <t>0</t>
        </is>
      </c>
      <c r="AV891" s="297" t="inlineStr">
        <is>
          <t>0</t>
        </is>
      </c>
      <c r="AW891" s="297" t="inlineStr">
        <is>
          <t>0</t>
        </is>
      </c>
      <c r="AX891" s="297" t="inlineStr">
        <is>
          <t>0</t>
        </is>
      </c>
      <c r="AY891" s="286" t="inlineStr">
        <is>
          <t>0</t>
        </is>
      </c>
      <c r="AZ891" s="286" t="inlineStr">
        <is>
          <t>0</t>
        </is>
      </c>
      <c r="BA891" s="287" t="inlineStr">
        <is>
          <t>0</t>
        </is>
      </c>
      <c r="BB891" s="286" t="inlineStr">
        <is>
          <t>0</t>
        </is>
      </c>
      <c r="BC891" s="286" t="inlineStr">
        <is>
          <t>0</t>
        </is>
      </c>
      <c r="BD891" s="286" t="inlineStr">
        <is>
          <t>0</t>
        </is>
      </c>
      <c r="BE891" s="286" t="inlineStr">
        <is>
          <t>0</t>
        </is>
      </c>
      <c r="BF891" s="286" t="inlineStr">
        <is>
          <t>0</t>
        </is>
      </c>
      <c r="BG891" s="286" t="inlineStr">
        <is>
          <t>0</t>
        </is>
      </c>
      <c r="BH891" s="297" t="inlineStr">
        <is>
          <t>0</t>
        </is>
      </c>
      <c r="BI891" s="297" t="inlineStr">
        <is>
          <t>0</t>
        </is>
      </c>
      <c r="BJ891" s="297" t="inlineStr">
        <is>
          <t>0</t>
        </is>
      </c>
      <c r="BK891" s="297" t="inlineStr">
        <is>
          <t>0</t>
        </is>
      </c>
      <c r="BL891" s="297" t="inlineStr">
        <is>
          <t>0</t>
        </is>
      </c>
      <c r="BM891" s="297" t="inlineStr">
        <is>
          <t>0</t>
        </is>
      </c>
      <c r="BN891" s="297" t="inlineStr">
        <is>
          <t>0</t>
        </is>
      </c>
      <c r="BO891" s="285" t="inlineStr">
        <is>
          <t>0</t>
        </is>
      </c>
      <c r="BP891" s="297" t="inlineStr">
        <is>
          <t>0</t>
        </is>
      </c>
      <c r="BQ891" s="297" t="inlineStr">
        <is>
          <t>0</t>
        </is>
      </c>
      <c r="BR891" s="297" t="inlineStr">
        <is>
          <t>0</t>
        </is>
      </c>
      <c r="BS891" s="297" t="inlineStr">
        <is>
          <t>0</t>
        </is>
      </c>
      <c r="BT891" s="297" t="inlineStr">
        <is>
          <t>0</t>
        </is>
      </c>
      <c r="BU891" s="297" t="inlineStr">
        <is>
          <t>0</t>
        </is>
      </c>
      <c r="BV891" s="297" t="inlineStr">
        <is>
          <t>0</t>
        </is>
      </c>
      <c r="BW891" s="288" t="inlineStr">
        <is>
          <t>0</t>
        </is>
      </c>
      <c r="BX891" s="276">
        <f>SUM(IF(COUNTIF(#REF!, "*1.*"), 2, 0), IF(COUNTIF(#REF!, "*2.*"), 2, 0), IF(COUNTIF(#REF!, "*3.*"), 2, 0), IF(COUNTIF(#REF!, "*4.*"), 2, 0), IF(COUNTIF(#REF!, "*5.*"), 2, 0), IF(COUNTIF(#REF!, "*6.*"), 2, 0))</f>
        <v/>
      </c>
      <c r="BY891" s="277">
        <f t="array" ref="BY891">SUM(VALUE(AT891),VALUE(AU891),VALUE(AV891),VALUE(AW891),VALUE(AX891),VALUE(AY891),VALUE(AZ891),VALUE(BB891),VALUE(BC891),VALUE(BD891),VALUE(BE891),VALUE(BF891),VALUE(BG891),VALUE(BH891),VALUE(BI891),VALUE(BJ891),VALUE(BK891),VALUE(BL891),VALUE(BM891),VALUE(BN891),VALUE(BO891),VALUE(BP891),VALUE(BQ891),VALUE(BR891),VALUE(BS891),VALUE(BT891),VALUE(BU891),VALUE(BV891),VALUE(BW891))</f>
        <v/>
      </c>
      <c r="BZ891" s="307" t="n"/>
      <c r="CA891" s="307" t="n"/>
      <c r="CB891" s="307" t="n"/>
      <c r="CC891" s="307" t="n"/>
      <c r="CD891" s="307" t="n"/>
      <c r="CE891" s="307" t="n"/>
      <c r="CF891" s="307" t="n"/>
      <c r="CG891" s="307" t="n"/>
      <c r="CH891" s="307" t="n"/>
      <c r="CI891" s="307" t="n"/>
      <c r="CJ891" s="307" t="n"/>
      <c r="CK891" s="307" t="n"/>
      <c r="CL891" s="307" t="n"/>
      <c r="CM891" s="307" t="n"/>
      <c r="CN891" s="307" t="n"/>
      <c r="CO891" s="307" t="n"/>
      <c r="CP891" s="307" t="n"/>
      <c r="CQ891" s="307" t="n"/>
      <c r="CR891" s="279" t="inlineStr"/>
      <c r="CS891" s="280">
        <f>AVERAGE(Value(BY891),value(CR891))</f>
        <v/>
      </c>
      <c r="CT891" s="421">
        <f>(IF(OR(MediaScorecard!BH892="x", MediaScorecard!BI892="x",MediaScorecard!BJ892="x",MediaScorecard!BK892="x",MediaScorecard!BL892="x"),1, 2))</f>
        <v/>
      </c>
      <c r="CU891" s="308" t="n"/>
      <c r="CV891" s="308" t="n"/>
      <c r="CW891" s="308" t="n"/>
      <c r="CX891" s="309" t="n"/>
      <c r="CY891" s="308" t="n"/>
      <c r="CZ891" s="308" t="n"/>
      <c r="DA891" s="308" t="n"/>
    </row>
    <row r="892" ht="21" customHeight="1" s="590">
      <c r="A892" s="421" t="n"/>
      <c r="B892" s="270" t="n"/>
      <c r="C892" s="266" t="n"/>
      <c r="D892" s="267" t="inlineStr"/>
      <c r="E892" s="267" t="inlineStr"/>
      <c r="F892" s="268" t="inlineStr"/>
      <c r="G892" s="421" t="n"/>
      <c r="H892" s="269" t="n"/>
      <c r="I892" s="421" t="n"/>
      <c r="J892" s="421" t="n"/>
      <c r="K892" s="421" t="n"/>
      <c r="L892" s="421" t="n"/>
      <c r="M892" s="421" t="n"/>
      <c r="N892" s="421" t="n"/>
      <c r="O892" s="421" t="n"/>
      <c r="P892" s="421" t="n"/>
      <c r="Q892" s="421" t="n"/>
      <c r="R892" s="270" t="n"/>
      <c r="S892" s="421" t="n"/>
      <c r="T892" s="421" t="n"/>
      <c r="U892" s="421" t="n"/>
      <c r="V892" s="421" t="n"/>
      <c r="W892" s="421" t="n"/>
      <c r="X892" s="421" t="n"/>
      <c r="Y892" s="421" t="n"/>
      <c r="Z892" s="421" t="n"/>
      <c r="AA892" s="421" t="n"/>
      <c r="AB892" s="421" t="n"/>
      <c r="AC892" s="421" t="n"/>
      <c r="AD892" s="421" t="n"/>
      <c r="AE892" s="421" t="n"/>
      <c r="AF892" s="421" t="n"/>
      <c r="AG892" s="421" t="n"/>
      <c r="AH892" s="421" t="n"/>
      <c r="AI892" s="421" t="n"/>
      <c r="AJ892" s="297" t="n"/>
      <c r="AK892" s="297" t="n"/>
      <c r="AL892" s="284" t="n"/>
      <c r="AM892" s="297" t="n"/>
      <c r="AN892" s="285" t="n"/>
      <c r="AO892" s="297" t="n"/>
      <c r="AP892" s="297" t="n"/>
      <c r="AQ892" s="297" t="n"/>
      <c r="AR892" s="297" t="n"/>
      <c r="AS892" s="297" t="n"/>
      <c r="AT892" s="285" t="inlineStr">
        <is>
          <t>0</t>
        </is>
      </c>
      <c r="AU892" s="297" t="inlineStr">
        <is>
          <t>0</t>
        </is>
      </c>
      <c r="AV892" s="297" t="inlineStr">
        <is>
          <t>0</t>
        </is>
      </c>
      <c r="AW892" s="297" t="inlineStr">
        <is>
          <t>0</t>
        </is>
      </c>
      <c r="AX892" s="297" t="inlineStr">
        <is>
          <t>0</t>
        </is>
      </c>
      <c r="AY892" s="286" t="inlineStr">
        <is>
          <t>0</t>
        </is>
      </c>
      <c r="AZ892" s="286" t="inlineStr">
        <is>
          <t>0</t>
        </is>
      </c>
      <c r="BA892" s="287" t="inlineStr">
        <is>
          <t>0</t>
        </is>
      </c>
      <c r="BB892" s="286" t="inlineStr">
        <is>
          <t>0</t>
        </is>
      </c>
      <c r="BC892" s="286" t="inlineStr">
        <is>
          <t>0</t>
        </is>
      </c>
      <c r="BD892" s="286" t="inlineStr">
        <is>
          <t>0</t>
        </is>
      </c>
      <c r="BE892" s="286" t="inlineStr">
        <is>
          <t>0</t>
        </is>
      </c>
      <c r="BF892" s="286" t="inlineStr">
        <is>
          <t>0</t>
        </is>
      </c>
      <c r="BG892" s="286" t="inlineStr">
        <is>
          <t>0</t>
        </is>
      </c>
      <c r="BH892" s="297" t="inlineStr">
        <is>
          <t>0</t>
        </is>
      </c>
      <c r="BI892" s="297" t="inlineStr">
        <is>
          <t>0</t>
        </is>
      </c>
      <c r="BJ892" s="297" t="inlineStr">
        <is>
          <t>0</t>
        </is>
      </c>
      <c r="BK892" s="297" t="inlineStr">
        <is>
          <t>0</t>
        </is>
      </c>
      <c r="BL892" s="297" t="inlineStr">
        <is>
          <t>0</t>
        </is>
      </c>
      <c r="BM892" s="297" t="inlineStr">
        <is>
          <t>0</t>
        </is>
      </c>
      <c r="BN892" s="297" t="inlineStr">
        <is>
          <t>0</t>
        </is>
      </c>
      <c r="BO892" s="285" t="inlineStr">
        <is>
          <t>0</t>
        </is>
      </c>
      <c r="BP892" s="297" t="inlineStr">
        <is>
          <t>0</t>
        </is>
      </c>
      <c r="BQ892" s="297" t="inlineStr">
        <is>
          <t>0</t>
        </is>
      </c>
      <c r="BR892" s="297" t="inlineStr">
        <is>
          <t>0</t>
        </is>
      </c>
      <c r="BS892" s="297" t="inlineStr">
        <is>
          <t>0</t>
        </is>
      </c>
      <c r="BT892" s="297" t="inlineStr">
        <is>
          <t>0</t>
        </is>
      </c>
      <c r="BU892" s="297" t="inlineStr">
        <is>
          <t>0</t>
        </is>
      </c>
      <c r="BV892" s="297" t="inlineStr">
        <is>
          <t>0</t>
        </is>
      </c>
      <c r="BW892" s="288" t="inlineStr">
        <is>
          <t>0</t>
        </is>
      </c>
      <c r="BX892" s="276">
        <f>SUM(IF(COUNTIF(#REF!, "*1.*"), 2, 0), IF(COUNTIF(#REF!, "*2.*"), 2, 0), IF(COUNTIF(#REF!, "*3.*"), 2, 0), IF(COUNTIF(#REF!, "*4.*"), 2, 0), IF(COUNTIF(#REF!, "*5.*"), 2, 0), IF(COUNTIF(#REF!, "*6.*"), 2, 0))</f>
        <v/>
      </c>
      <c r="BY892" s="277">
        <f t="array" ref="BY892">SUM(VALUE(AT892),VALUE(AU892),VALUE(AV892),VALUE(AW892),VALUE(AX892),VALUE(AY892),VALUE(AZ892),VALUE(BB892),VALUE(BC892),VALUE(BD892),VALUE(BE892),VALUE(BF892),VALUE(BG892),VALUE(BH892),VALUE(BI892),VALUE(BJ892),VALUE(BK892),VALUE(BL892),VALUE(BM892),VALUE(BN892),VALUE(BO892),VALUE(BP892),VALUE(BQ892),VALUE(BR892),VALUE(BS892),VALUE(BT892),VALUE(BU892),VALUE(BV892),VALUE(BW892))</f>
        <v/>
      </c>
      <c r="BZ892" s="307" t="n"/>
      <c r="CA892" s="307" t="n"/>
      <c r="CB892" s="307" t="n"/>
      <c r="CC892" s="307" t="n"/>
      <c r="CD892" s="307" t="n"/>
      <c r="CE892" s="307" t="n"/>
      <c r="CF892" s="307" t="n"/>
      <c r="CG892" s="307" t="n"/>
      <c r="CH892" s="307" t="n"/>
      <c r="CI892" s="307" t="n"/>
      <c r="CJ892" s="307" t="n"/>
      <c r="CK892" s="307" t="n"/>
      <c r="CL892" s="307" t="n"/>
      <c r="CM892" s="307" t="n"/>
      <c r="CN892" s="307" t="n"/>
      <c r="CO892" s="307" t="n"/>
      <c r="CP892" s="307" t="n"/>
      <c r="CQ892" s="307" t="n"/>
      <c r="CR892" s="279" t="inlineStr"/>
      <c r="CS892" s="280">
        <f>AVERAGE(Value(BY892),value(CR892))</f>
        <v/>
      </c>
      <c r="CT892" s="421">
        <f>(IF(OR(MediaScorecard!BH893="x", MediaScorecard!BI893="x",MediaScorecard!BJ893="x",MediaScorecard!BK893="x",MediaScorecard!BL893="x"),1, 2))</f>
        <v/>
      </c>
      <c r="CU892" s="308" t="n"/>
      <c r="CV892" s="308" t="n"/>
      <c r="CW892" s="308" t="n"/>
      <c r="CX892" s="309" t="n"/>
      <c r="CY892" s="308" t="n"/>
      <c r="CZ892" s="308" t="n"/>
      <c r="DA892" s="308" t="n"/>
    </row>
    <row r="893" ht="21" customHeight="1" s="590">
      <c r="A893" s="421" t="n"/>
      <c r="B893" s="270" t="n"/>
      <c r="C893" s="266" t="n"/>
      <c r="D893" s="267" t="inlineStr"/>
      <c r="E893" s="267" t="inlineStr"/>
      <c r="F893" s="268" t="inlineStr"/>
      <c r="G893" s="421" t="n"/>
      <c r="H893" s="269" t="n"/>
      <c r="I893" s="421" t="n"/>
      <c r="J893" s="421" t="n"/>
      <c r="K893" s="421" t="n"/>
      <c r="L893" s="421" t="n"/>
      <c r="M893" s="421" t="n"/>
      <c r="N893" s="421" t="n"/>
      <c r="O893" s="421" t="n"/>
      <c r="P893" s="421" t="n"/>
      <c r="Q893" s="421" t="n"/>
      <c r="R893" s="270" t="n"/>
      <c r="S893" s="421" t="n"/>
      <c r="T893" s="421" t="n"/>
      <c r="U893" s="421" t="n"/>
      <c r="V893" s="421" t="n"/>
      <c r="W893" s="421" t="n"/>
      <c r="X893" s="421" t="n"/>
      <c r="Y893" s="421" t="n"/>
      <c r="Z893" s="421" t="n"/>
      <c r="AA893" s="421" t="n"/>
      <c r="AB893" s="421" t="n"/>
      <c r="AC893" s="421" t="n"/>
      <c r="AD893" s="421" t="n"/>
      <c r="AE893" s="421" t="n"/>
      <c r="AF893" s="421" t="n"/>
      <c r="AG893" s="421" t="n"/>
      <c r="AH893" s="421" t="n"/>
      <c r="AI893" s="421" t="n"/>
      <c r="AJ893" s="297" t="n"/>
      <c r="AK893" s="297" t="n"/>
      <c r="AL893" s="284" t="n"/>
      <c r="AM893" s="297" t="n"/>
      <c r="AN893" s="285" t="n"/>
      <c r="AO893" s="297" t="n"/>
      <c r="AP893" s="297" t="n"/>
      <c r="AQ893" s="297" t="n"/>
      <c r="AR893" s="297" t="n"/>
      <c r="AS893" s="297" t="n"/>
      <c r="AT893" s="285" t="inlineStr">
        <is>
          <t>0</t>
        </is>
      </c>
      <c r="AU893" s="297" t="inlineStr">
        <is>
          <t>0</t>
        </is>
      </c>
      <c r="AV893" s="297" t="inlineStr">
        <is>
          <t>0</t>
        </is>
      </c>
      <c r="AW893" s="297" t="inlineStr">
        <is>
          <t>0</t>
        </is>
      </c>
      <c r="AX893" s="297" t="inlineStr">
        <is>
          <t>0</t>
        </is>
      </c>
      <c r="AY893" s="286" t="inlineStr">
        <is>
          <t>0</t>
        </is>
      </c>
      <c r="AZ893" s="286" t="inlineStr">
        <is>
          <t>0</t>
        </is>
      </c>
      <c r="BA893" s="287" t="inlineStr">
        <is>
          <t>0</t>
        </is>
      </c>
      <c r="BB893" s="286" t="inlineStr">
        <is>
          <t>0</t>
        </is>
      </c>
      <c r="BC893" s="286" t="inlineStr">
        <is>
          <t>0</t>
        </is>
      </c>
      <c r="BD893" s="286" t="inlineStr">
        <is>
          <t>0</t>
        </is>
      </c>
      <c r="BE893" s="286" t="inlineStr">
        <is>
          <t>0</t>
        </is>
      </c>
      <c r="BF893" s="286" t="inlineStr">
        <is>
          <t>0</t>
        </is>
      </c>
      <c r="BG893" s="286" t="inlineStr">
        <is>
          <t>0</t>
        </is>
      </c>
      <c r="BH893" s="297" t="inlineStr">
        <is>
          <t>0</t>
        </is>
      </c>
      <c r="BI893" s="297" t="inlineStr">
        <is>
          <t>0</t>
        </is>
      </c>
      <c r="BJ893" s="297" t="inlineStr">
        <is>
          <t>0</t>
        </is>
      </c>
      <c r="BK893" s="297" t="inlineStr">
        <is>
          <t>0</t>
        </is>
      </c>
      <c r="BL893" s="297" t="inlineStr">
        <is>
          <t>0</t>
        </is>
      </c>
      <c r="BM893" s="297" t="inlineStr">
        <is>
          <t>0</t>
        </is>
      </c>
      <c r="BN893" s="297" t="inlineStr">
        <is>
          <t>0</t>
        </is>
      </c>
      <c r="BO893" s="285" t="inlineStr">
        <is>
          <t>0</t>
        </is>
      </c>
      <c r="BP893" s="297" t="inlineStr">
        <is>
          <t>0</t>
        </is>
      </c>
      <c r="BQ893" s="297" t="inlineStr">
        <is>
          <t>0</t>
        </is>
      </c>
      <c r="BR893" s="297" t="inlineStr">
        <is>
          <t>0</t>
        </is>
      </c>
      <c r="BS893" s="297" t="inlineStr">
        <is>
          <t>0</t>
        </is>
      </c>
      <c r="BT893" s="297" t="inlineStr">
        <is>
          <t>0</t>
        </is>
      </c>
      <c r="BU893" s="297" t="inlineStr">
        <is>
          <t>0</t>
        </is>
      </c>
      <c r="BV893" s="297" t="inlineStr">
        <is>
          <t>0</t>
        </is>
      </c>
      <c r="BW893" s="288" t="inlineStr">
        <is>
          <t>0</t>
        </is>
      </c>
      <c r="BX893" s="276">
        <f>SUM(IF(COUNTIF(#REF!, "*1.*"), 2, 0), IF(COUNTIF(#REF!, "*2.*"), 2, 0), IF(COUNTIF(#REF!, "*3.*"), 2, 0), IF(COUNTIF(#REF!, "*4.*"), 2, 0), IF(COUNTIF(#REF!, "*5.*"), 2, 0), IF(COUNTIF(#REF!, "*6.*"), 2, 0))</f>
        <v/>
      </c>
      <c r="BY893" s="277">
        <f t="array" ref="BY893">SUM(VALUE(AT893),VALUE(AU893),VALUE(AV893),VALUE(AW893),VALUE(AX893),VALUE(AY893),VALUE(AZ893),VALUE(BB893),VALUE(BC893),VALUE(BD893),VALUE(BE893),VALUE(BF893),VALUE(BG893),VALUE(BH893),VALUE(BI893),VALUE(BJ893),VALUE(BK893),VALUE(BL893),VALUE(BM893),VALUE(BN893),VALUE(BO893),VALUE(BP893),VALUE(BQ893),VALUE(BR893),VALUE(BS893),VALUE(BT893),VALUE(BU893),VALUE(BV893),VALUE(BW893))</f>
        <v/>
      </c>
      <c r="BZ893" s="307" t="n"/>
      <c r="CA893" s="307" t="n"/>
      <c r="CB893" s="307" t="n"/>
      <c r="CC893" s="307" t="n"/>
      <c r="CD893" s="307" t="n"/>
      <c r="CE893" s="307" t="n"/>
      <c r="CF893" s="307" t="n"/>
      <c r="CG893" s="307" t="n"/>
      <c r="CH893" s="307" t="n"/>
      <c r="CI893" s="307" t="n"/>
      <c r="CJ893" s="307" t="n"/>
      <c r="CK893" s="307" t="n"/>
      <c r="CL893" s="307" t="n"/>
      <c r="CM893" s="307" t="n"/>
      <c r="CN893" s="307" t="n"/>
      <c r="CO893" s="307" t="n"/>
      <c r="CP893" s="307" t="n"/>
      <c r="CQ893" s="307" t="n"/>
      <c r="CR893" s="279" t="inlineStr"/>
      <c r="CS893" s="280">
        <f>AVERAGE(Value(BY893),value(CR893))</f>
        <v/>
      </c>
      <c r="CT893" s="421">
        <f>(IF(OR(MediaScorecard!BH894="x", MediaScorecard!BI894="x",MediaScorecard!BJ894="x",MediaScorecard!BK894="x",MediaScorecard!BL894="x"),1, 2))</f>
        <v/>
      </c>
      <c r="CU893" s="308" t="n"/>
      <c r="CV893" s="308" t="n"/>
      <c r="CW893" s="308" t="n"/>
      <c r="CX893" s="309" t="n"/>
      <c r="CY893" s="308" t="n"/>
      <c r="CZ893" s="308" t="n"/>
      <c r="DA893" s="308" t="n"/>
    </row>
    <row r="894" ht="21" customHeight="1" s="590">
      <c r="A894" s="421" t="n"/>
      <c r="B894" s="270" t="n"/>
      <c r="C894" s="266" t="n"/>
      <c r="D894" s="267" t="inlineStr"/>
      <c r="E894" s="267" t="inlineStr"/>
      <c r="F894" s="268" t="inlineStr"/>
      <c r="G894" s="421" t="n"/>
      <c r="H894" s="269" t="n"/>
      <c r="I894" s="421" t="n"/>
      <c r="J894" s="421" t="n"/>
      <c r="K894" s="421" t="n"/>
      <c r="L894" s="421" t="n"/>
      <c r="M894" s="421" t="n"/>
      <c r="N894" s="421" t="n"/>
      <c r="O894" s="421" t="n"/>
      <c r="P894" s="421" t="n"/>
      <c r="Q894" s="421" t="n"/>
      <c r="R894" s="270" t="n"/>
      <c r="S894" s="421" t="n"/>
      <c r="T894" s="421" t="n"/>
      <c r="U894" s="421" t="n"/>
      <c r="V894" s="421" t="n"/>
      <c r="W894" s="421" t="n"/>
      <c r="X894" s="421" t="n"/>
      <c r="Y894" s="421" t="n"/>
      <c r="Z894" s="421" t="n"/>
      <c r="AA894" s="421" t="n"/>
      <c r="AB894" s="421" t="n"/>
      <c r="AC894" s="421" t="n"/>
      <c r="AD894" s="421" t="n"/>
      <c r="AE894" s="421" t="n"/>
      <c r="AF894" s="421" t="n"/>
      <c r="AG894" s="421" t="n"/>
      <c r="AH894" s="421" t="n"/>
      <c r="AI894" s="421" t="n"/>
      <c r="AJ894" s="297" t="n"/>
      <c r="AK894" s="297" t="n"/>
      <c r="AL894" s="284" t="n"/>
      <c r="AM894" s="297" t="n"/>
      <c r="AN894" s="285" t="n"/>
      <c r="AO894" s="297" t="n"/>
      <c r="AP894" s="297" t="n"/>
      <c r="AQ894" s="297" t="n"/>
      <c r="AR894" s="297" t="n"/>
      <c r="AS894" s="297" t="n"/>
      <c r="AT894" s="285" t="inlineStr">
        <is>
          <t>0</t>
        </is>
      </c>
      <c r="AU894" s="297" t="inlineStr">
        <is>
          <t>0</t>
        </is>
      </c>
      <c r="AV894" s="297" t="inlineStr">
        <is>
          <t>0</t>
        </is>
      </c>
      <c r="AW894" s="297" t="inlineStr">
        <is>
          <t>0</t>
        </is>
      </c>
      <c r="AX894" s="297" t="inlineStr">
        <is>
          <t>0</t>
        </is>
      </c>
      <c r="AY894" s="286" t="inlineStr">
        <is>
          <t>0</t>
        </is>
      </c>
      <c r="AZ894" s="286" t="inlineStr">
        <is>
          <t>0</t>
        </is>
      </c>
      <c r="BA894" s="287" t="inlineStr">
        <is>
          <t>0</t>
        </is>
      </c>
      <c r="BB894" s="286" t="inlineStr">
        <is>
          <t>0</t>
        </is>
      </c>
      <c r="BC894" s="286" t="inlineStr">
        <is>
          <t>0</t>
        </is>
      </c>
      <c r="BD894" s="286" t="inlineStr">
        <is>
          <t>0</t>
        </is>
      </c>
      <c r="BE894" s="286" t="inlineStr">
        <is>
          <t>0</t>
        </is>
      </c>
      <c r="BF894" s="286" t="inlineStr">
        <is>
          <t>0</t>
        </is>
      </c>
      <c r="BG894" s="286" t="inlineStr">
        <is>
          <t>0</t>
        </is>
      </c>
      <c r="BH894" s="297" t="inlineStr">
        <is>
          <t>0</t>
        </is>
      </c>
      <c r="BI894" s="297" t="inlineStr">
        <is>
          <t>0</t>
        </is>
      </c>
      <c r="BJ894" s="297" t="inlineStr">
        <is>
          <t>0</t>
        </is>
      </c>
      <c r="BK894" s="297" t="inlineStr">
        <is>
          <t>0</t>
        </is>
      </c>
      <c r="BL894" s="297" t="inlineStr">
        <is>
          <t>0</t>
        </is>
      </c>
      <c r="BM894" s="297" t="inlineStr">
        <is>
          <t>0</t>
        </is>
      </c>
      <c r="BN894" s="297" t="inlineStr">
        <is>
          <t>0</t>
        </is>
      </c>
      <c r="BO894" s="285" t="inlineStr">
        <is>
          <t>0</t>
        </is>
      </c>
      <c r="BP894" s="297" t="inlineStr">
        <is>
          <t>0</t>
        </is>
      </c>
      <c r="BQ894" s="297" t="inlineStr">
        <is>
          <t>0</t>
        </is>
      </c>
      <c r="BR894" s="297" t="inlineStr">
        <is>
          <t>0</t>
        </is>
      </c>
      <c r="BS894" s="297" t="inlineStr">
        <is>
          <t>0</t>
        </is>
      </c>
      <c r="BT894" s="297" t="inlineStr">
        <is>
          <t>0</t>
        </is>
      </c>
      <c r="BU894" s="297" t="inlineStr">
        <is>
          <t>0</t>
        </is>
      </c>
      <c r="BV894" s="297" t="inlineStr">
        <is>
          <t>0</t>
        </is>
      </c>
      <c r="BW894" s="288" t="inlineStr">
        <is>
          <t>0</t>
        </is>
      </c>
      <c r="BX894" s="276">
        <f>SUM(IF(COUNTIF(#REF!, "*1.*"), 2, 0), IF(COUNTIF(#REF!, "*2.*"), 2, 0), IF(COUNTIF(#REF!, "*3.*"), 2, 0), IF(COUNTIF(#REF!, "*4.*"), 2, 0), IF(COUNTIF(#REF!, "*5.*"), 2, 0), IF(COUNTIF(#REF!, "*6.*"), 2, 0))</f>
        <v/>
      </c>
      <c r="BY894" s="277">
        <f t="array" ref="BY894">SUM(VALUE(AT894),VALUE(AU894),VALUE(AV894),VALUE(AW894),VALUE(AX894),VALUE(AY894),VALUE(AZ894),VALUE(BB894),VALUE(BC894),VALUE(BD894),VALUE(BE894),VALUE(BF894),VALUE(BG894),VALUE(BH894),VALUE(BI894),VALUE(BJ894),VALUE(BK894),VALUE(BL894),VALUE(BM894),VALUE(BN894),VALUE(BO894),VALUE(BP894),VALUE(BQ894),VALUE(BR894),VALUE(BS894),VALUE(BT894),VALUE(BU894),VALUE(BV894),VALUE(BW894))</f>
        <v/>
      </c>
      <c r="BZ894" s="307" t="n"/>
      <c r="CA894" s="307" t="n"/>
      <c r="CB894" s="307" t="n"/>
      <c r="CC894" s="307" t="n"/>
      <c r="CD894" s="307" t="n"/>
      <c r="CE894" s="307" t="n"/>
      <c r="CF894" s="307" t="n"/>
      <c r="CG894" s="307" t="n"/>
      <c r="CH894" s="307" t="n"/>
      <c r="CI894" s="307" t="n"/>
      <c r="CJ894" s="307" t="n"/>
      <c r="CK894" s="307" t="n"/>
      <c r="CL894" s="307" t="n"/>
      <c r="CM894" s="307" t="n"/>
      <c r="CN894" s="307" t="n"/>
      <c r="CO894" s="307" t="n"/>
      <c r="CP894" s="307" t="n"/>
      <c r="CQ894" s="307" t="n"/>
      <c r="CR894" s="279" t="inlineStr"/>
      <c r="CS894" s="280">
        <f>AVERAGE(Value(BY894),value(CR894))</f>
        <v/>
      </c>
      <c r="CT894" s="421">
        <f>(IF(OR(MediaScorecard!BH895="x", MediaScorecard!BI895="x",MediaScorecard!BJ895="x",MediaScorecard!BK895="x",MediaScorecard!BL895="x"),1, 2))</f>
        <v/>
      </c>
      <c r="CU894" s="308" t="n"/>
      <c r="CV894" s="308" t="n"/>
      <c r="CW894" s="308" t="n"/>
      <c r="CX894" s="309" t="n"/>
      <c r="CY894" s="308" t="n"/>
      <c r="CZ894" s="308" t="n"/>
      <c r="DA894" s="308" t="n"/>
    </row>
    <row r="895" ht="21" customHeight="1" s="590">
      <c r="A895" s="421" t="n"/>
      <c r="B895" s="270" t="n"/>
      <c r="C895" s="266" t="n"/>
      <c r="D895" s="267" t="inlineStr"/>
      <c r="E895" s="267" t="inlineStr"/>
      <c r="F895" s="268" t="inlineStr"/>
      <c r="G895" s="421" t="n"/>
      <c r="H895" s="269" t="n"/>
      <c r="I895" s="421" t="n"/>
      <c r="J895" s="421" t="n"/>
      <c r="K895" s="421" t="n"/>
      <c r="L895" s="421" t="n"/>
      <c r="M895" s="421" t="n"/>
      <c r="N895" s="421" t="n"/>
      <c r="O895" s="421" t="n"/>
      <c r="P895" s="421" t="n"/>
      <c r="Q895" s="421" t="n"/>
      <c r="R895" s="270" t="n"/>
      <c r="S895" s="421" t="n"/>
      <c r="T895" s="421" t="n"/>
      <c r="U895" s="421" t="n"/>
      <c r="V895" s="421" t="n"/>
      <c r="W895" s="421" t="n"/>
      <c r="X895" s="421" t="n"/>
      <c r="Y895" s="421" t="n"/>
      <c r="Z895" s="421" t="n"/>
      <c r="AA895" s="421" t="n"/>
      <c r="AB895" s="421" t="n"/>
      <c r="AC895" s="421" t="n"/>
      <c r="AD895" s="421" t="n"/>
      <c r="AE895" s="421" t="n"/>
      <c r="AF895" s="421" t="n"/>
      <c r="AG895" s="421" t="n"/>
      <c r="AH895" s="421" t="n"/>
      <c r="AI895" s="421" t="n"/>
      <c r="AJ895" s="297" t="n"/>
      <c r="AK895" s="297" t="n"/>
      <c r="AL895" s="284" t="n"/>
      <c r="AM895" s="297" t="n"/>
      <c r="AN895" s="285" t="n"/>
      <c r="AO895" s="297" t="n"/>
      <c r="AP895" s="297" t="n"/>
      <c r="AQ895" s="297" t="n"/>
      <c r="AR895" s="297" t="n"/>
      <c r="AS895" s="297" t="n"/>
      <c r="AT895" s="285" t="inlineStr">
        <is>
          <t>0</t>
        </is>
      </c>
      <c r="AU895" s="297" t="inlineStr">
        <is>
          <t>0</t>
        </is>
      </c>
      <c r="AV895" s="297" t="inlineStr">
        <is>
          <t>0</t>
        </is>
      </c>
      <c r="AW895" s="297" t="inlineStr">
        <is>
          <t>0</t>
        </is>
      </c>
      <c r="AX895" s="297" t="inlineStr">
        <is>
          <t>0</t>
        </is>
      </c>
      <c r="AY895" s="286" t="inlineStr">
        <is>
          <t>0</t>
        </is>
      </c>
      <c r="AZ895" s="286" t="inlineStr">
        <is>
          <t>0</t>
        </is>
      </c>
      <c r="BA895" s="287" t="inlineStr">
        <is>
          <t>0</t>
        </is>
      </c>
      <c r="BB895" s="286" t="inlineStr">
        <is>
          <t>0</t>
        </is>
      </c>
      <c r="BC895" s="286" t="inlineStr">
        <is>
          <t>0</t>
        </is>
      </c>
      <c r="BD895" s="286" t="inlineStr">
        <is>
          <t>0</t>
        </is>
      </c>
      <c r="BE895" s="286" t="inlineStr">
        <is>
          <t>0</t>
        </is>
      </c>
      <c r="BF895" s="286" t="inlineStr">
        <is>
          <t>0</t>
        </is>
      </c>
      <c r="BG895" s="286" t="inlineStr">
        <is>
          <t>0</t>
        </is>
      </c>
      <c r="BH895" s="297" t="inlineStr">
        <is>
          <t>0</t>
        </is>
      </c>
      <c r="BI895" s="297" t="inlineStr">
        <is>
          <t>0</t>
        </is>
      </c>
      <c r="BJ895" s="297" t="inlineStr">
        <is>
          <t>0</t>
        </is>
      </c>
      <c r="BK895" s="297" t="inlineStr">
        <is>
          <t>0</t>
        </is>
      </c>
      <c r="BL895" s="297" t="inlineStr">
        <is>
          <t>0</t>
        </is>
      </c>
      <c r="BM895" s="297" t="inlineStr">
        <is>
          <t>0</t>
        </is>
      </c>
      <c r="BN895" s="297" t="inlineStr">
        <is>
          <t>0</t>
        </is>
      </c>
      <c r="BO895" s="285" t="inlineStr">
        <is>
          <t>0</t>
        </is>
      </c>
      <c r="BP895" s="297" t="inlineStr">
        <is>
          <t>0</t>
        </is>
      </c>
      <c r="BQ895" s="297" t="inlineStr">
        <is>
          <t>0</t>
        </is>
      </c>
      <c r="BR895" s="297" t="inlineStr">
        <is>
          <t>0</t>
        </is>
      </c>
      <c r="BS895" s="297" t="inlineStr">
        <is>
          <t>0</t>
        </is>
      </c>
      <c r="BT895" s="297" t="inlineStr">
        <is>
          <t>0</t>
        </is>
      </c>
      <c r="BU895" s="297" t="inlineStr">
        <is>
          <t>0</t>
        </is>
      </c>
      <c r="BV895" s="297" t="inlineStr">
        <is>
          <t>0</t>
        </is>
      </c>
      <c r="BW895" s="288" t="inlineStr">
        <is>
          <t>0</t>
        </is>
      </c>
      <c r="BX895" s="276">
        <f>SUM(IF(COUNTIF(#REF!, "*1.*"), 2, 0), IF(COUNTIF(#REF!, "*2.*"), 2, 0), IF(COUNTIF(#REF!, "*3.*"), 2, 0), IF(COUNTIF(#REF!, "*4.*"), 2, 0), IF(COUNTIF(#REF!, "*5.*"), 2, 0), IF(COUNTIF(#REF!, "*6.*"), 2, 0))</f>
        <v/>
      </c>
      <c r="BY895" s="277">
        <f t="array" ref="BY895">SUM(VALUE(AT895),VALUE(AU895),VALUE(AV895),VALUE(AW895),VALUE(AX895),VALUE(AY895),VALUE(AZ895),VALUE(BB895),VALUE(BC895),VALUE(BD895),VALUE(BE895),VALUE(BF895),VALUE(BG895),VALUE(BH895),VALUE(BI895),VALUE(BJ895),VALUE(BK895),VALUE(BL895),VALUE(BM895),VALUE(BN895),VALUE(BO895),VALUE(BP895),VALUE(BQ895),VALUE(BR895),VALUE(BS895),VALUE(BT895),VALUE(BU895),VALUE(BV895),VALUE(BW895))</f>
        <v/>
      </c>
      <c r="BZ895" s="307" t="n"/>
      <c r="CA895" s="307" t="n"/>
      <c r="CB895" s="307" t="n"/>
      <c r="CC895" s="307" t="n"/>
      <c r="CD895" s="307" t="n"/>
      <c r="CE895" s="307" t="n"/>
      <c r="CF895" s="307" t="n"/>
      <c r="CG895" s="307" t="n"/>
      <c r="CH895" s="307" t="n"/>
      <c r="CI895" s="307" t="n"/>
      <c r="CJ895" s="307" t="n"/>
      <c r="CK895" s="307" t="n"/>
      <c r="CL895" s="307" t="n"/>
      <c r="CM895" s="307" t="n"/>
      <c r="CN895" s="307" t="n"/>
      <c r="CO895" s="307" t="n"/>
      <c r="CP895" s="307" t="n"/>
      <c r="CQ895" s="307" t="n"/>
      <c r="CR895" s="279" t="inlineStr"/>
      <c r="CS895" s="280">
        <f>AVERAGE(Value(BY895),value(CR895))</f>
        <v/>
      </c>
      <c r="CT895" s="421">
        <f>(IF(OR(MediaScorecard!BH896="x", MediaScorecard!BI896="x",MediaScorecard!BJ896="x",MediaScorecard!BK896="x",MediaScorecard!BL896="x"),1, 2))</f>
        <v/>
      </c>
      <c r="CU895" s="308" t="n"/>
      <c r="CV895" s="308" t="n"/>
      <c r="CW895" s="308" t="n"/>
      <c r="CX895" s="309" t="n"/>
      <c r="CY895" s="308" t="n"/>
      <c r="CZ895" s="308" t="n"/>
      <c r="DA895" s="308" t="n"/>
    </row>
    <row r="896" ht="21" customHeight="1" s="590">
      <c r="A896" s="421" t="n"/>
      <c r="B896" s="270" t="n"/>
      <c r="C896" s="266" t="n"/>
      <c r="D896" s="267" t="inlineStr"/>
      <c r="E896" s="267" t="inlineStr"/>
      <c r="F896" s="268" t="inlineStr"/>
      <c r="G896" s="421" t="n"/>
      <c r="H896" s="269" t="n"/>
      <c r="I896" s="421" t="n"/>
      <c r="J896" s="421" t="n"/>
      <c r="K896" s="421" t="n"/>
      <c r="L896" s="421" t="n"/>
      <c r="M896" s="421" t="n"/>
      <c r="N896" s="421" t="n"/>
      <c r="O896" s="421" t="n"/>
      <c r="P896" s="421" t="n"/>
      <c r="Q896" s="421" t="n"/>
      <c r="R896" s="270" t="n"/>
      <c r="S896" s="421" t="n"/>
      <c r="T896" s="421" t="n"/>
      <c r="U896" s="421" t="n"/>
      <c r="V896" s="421" t="n"/>
      <c r="W896" s="421" t="n"/>
      <c r="X896" s="421" t="n"/>
      <c r="Y896" s="421" t="n"/>
      <c r="Z896" s="421" t="n"/>
      <c r="AA896" s="421" t="n"/>
      <c r="AB896" s="421" t="n"/>
      <c r="AC896" s="421" t="n"/>
      <c r="AD896" s="421" t="n"/>
      <c r="AE896" s="421" t="n"/>
      <c r="AF896" s="421" t="n"/>
      <c r="AG896" s="421" t="n"/>
      <c r="AH896" s="421" t="n"/>
      <c r="AI896" s="421" t="n"/>
      <c r="AJ896" s="297" t="n"/>
      <c r="AK896" s="297" t="n"/>
      <c r="AL896" s="284" t="n"/>
      <c r="AM896" s="297" t="n"/>
      <c r="AN896" s="285" t="n"/>
      <c r="AO896" s="297" t="n"/>
      <c r="AP896" s="297" t="n"/>
      <c r="AQ896" s="297" t="n"/>
      <c r="AR896" s="297" t="n"/>
      <c r="AS896" s="297" t="n"/>
      <c r="AT896" s="285" t="inlineStr">
        <is>
          <t>0</t>
        </is>
      </c>
      <c r="AU896" s="297" t="inlineStr">
        <is>
          <t>0</t>
        </is>
      </c>
      <c r="AV896" s="297" t="inlineStr">
        <is>
          <t>0</t>
        </is>
      </c>
      <c r="AW896" s="297" t="inlineStr">
        <is>
          <t>0</t>
        </is>
      </c>
      <c r="AX896" s="297" t="inlineStr">
        <is>
          <t>0</t>
        </is>
      </c>
      <c r="AY896" s="286" t="inlineStr">
        <is>
          <t>0</t>
        </is>
      </c>
      <c r="AZ896" s="286" t="inlineStr">
        <is>
          <t>0</t>
        </is>
      </c>
      <c r="BA896" s="287" t="inlineStr">
        <is>
          <t>0</t>
        </is>
      </c>
      <c r="BB896" s="286" t="inlineStr">
        <is>
          <t>0</t>
        </is>
      </c>
      <c r="BC896" s="286" t="inlineStr">
        <is>
          <t>0</t>
        </is>
      </c>
      <c r="BD896" s="286" t="inlineStr">
        <is>
          <t>0</t>
        </is>
      </c>
      <c r="BE896" s="286" t="inlineStr">
        <is>
          <t>0</t>
        </is>
      </c>
      <c r="BF896" s="286" t="inlineStr">
        <is>
          <t>0</t>
        </is>
      </c>
      <c r="BG896" s="286" t="inlineStr">
        <is>
          <t>0</t>
        </is>
      </c>
      <c r="BH896" s="297" t="inlineStr">
        <is>
          <t>0</t>
        </is>
      </c>
      <c r="BI896" s="297" t="inlineStr">
        <is>
          <t>0</t>
        </is>
      </c>
      <c r="BJ896" s="297" t="inlineStr">
        <is>
          <t>0</t>
        </is>
      </c>
      <c r="BK896" s="297" t="inlineStr">
        <is>
          <t>0</t>
        </is>
      </c>
      <c r="BL896" s="297" t="inlineStr">
        <is>
          <t>0</t>
        </is>
      </c>
      <c r="BM896" s="297" t="inlineStr">
        <is>
          <t>0</t>
        </is>
      </c>
      <c r="BN896" s="297" t="inlineStr">
        <is>
          <t>0</t>
        </is>
      </c>
      <c r="BO896" s="285" t="inlineStr">
        <is>
          <t>0</t>
        </is>
      </c>
      <c r="BP896" s="297" t="inlineStr">
        <is>
          <t>0</t>
        </is>
      </c>
      <c r="BQ896" s="297" t="inlineStr">
        <is>
          <t>0</t>
        </is>
      </c>
      <c r="BR896" s="297" t="inlineStr">
        <is>
          <t>0</t>
        </is>
      </c>
      <c r="BS896" s="297" t="inlineStr">
        <is>
          <t>0</t>
        </is>
      </c>
      <c r="BT896" s="297" t="inlineStr">
        <is>
          <t>0</t>
        </is>
      </c>
      <c r="BU896" s="297" t="inlineStr">
        <is>
          <t>0</t>
        </is>
      </c>
      <c r="BV896" s="297" t="inlineStr">
        <is>
          <t>0</t>
        </is>
      </c>
      <c r="BW896" s="288" t="inlineStr">
        <is>
          <t>0</t>
        </is>
      </c>
      <c r="BX896" s="276">
        <f>SUM(IF(COUNTIF(#REF!, "*1.*"), 2, 0), IF(COUNTIF(#REF!, "*2.*"), 2, 0), IF(COUNTIF(#REF!, "*3.*"), 2, 0), IF(COUNTIF(#REF!, "*4.*"), 2, 0), IF(COUNTIF(#REF!, "*5.*"), 2, 0), IF(COUNTIF(#REF!, "*6.*"), 2, 0))</f>
        <v/>
      </c>
      <c r="BY896" s="277">
        <f t="array" ref="BY896">SUM(VALUE(AT896),VALUE(AU896),VALUE(AV896),VALUE(AW896),VALUE(AX896),VALUE(AY896),VALUE(AZ896),VALUE(BB896),VALUE(BC896),VALUE(BD896),VALUE(BE896),VALUE(BF896),VALUE(BG896),VALUE(BH896),VALUE(BI896),VALUE(BJ896),VALUE(BK896),VALUE(BL896),VALUE(BM896),VALUE(BN896),VALUE(BO896),VALUE(BP896),VALUE(BQ896),VALUE(BR896),VALUE(BS896),VALUE(BT896),VALUE(BU896),VALUE(BV896),VALUE(BW896))</f>
        <v/>
      </c>
      <c r="BZ896" s="307" t="n"/>
      <c r="CA896" s="307" t="n"/>
      <c r="CB896" s="307" t="n"/>
      <c r="CC896" s="307" t="n"/>
      <c r="CD896" s="307" t="n"/>
      <c r="CE896" s="307" t="n"/>
      <c r="CF896" s="307" t="n"/>
      <c r="CG896" s="307" t="n"/>
      <c r="CH896" s="307" t="n"/>
      <c r="CI896" s="307" t="n"/>
      <c r="CJ896" s="307" t="n"/>
      <c r="CK896" s="307" t="n"/>
      <c r="CL896" s="307" t="n"/>
      <c r="CM896" s="307" t="n"/>
      <c r="CN896" s="307" t="n"/>
      <c r="CO896" s="307" t="n"/>
      <c r="CP896" s="307" t="n"/>
      <c r="CQ896" s="307" t="n"/>
      <c r="CR896" s="279" t="inlineStr"/>
      <c r="CS896" s="280">
        <f>AVERAGE(Value(BY896),value(CR896))</f>
        <v/>
      </c>
      <c r="CT896" s="421">
        <f>(IF(OR(MediaScorecard!BH897="x", MediaScorecard!BI897="x",MediaScorecard!BJ897="x",MediaScorecard!BK897="x",MediaScorecard!BL897="x"),1, 2))</f>
        <v/>
      </c>
      <c r="CU896" s="308" t="n"/>
      <c r="CV896" s="308" t="n"/>
      <c r="CW896" s="308" t="n"/>
      <c r="CX896" s="309" t="n"/>
      <c r="CY896" s="308" t="n"/>
      <c r="CZ896" s="308" t="n"/>
      <c r="DA896" s="308" t="n"/>
    </row>
    <row r="897" ht="21" customHeight="1" s="590">
      <c r="A897" s="421" t="n"/>
      <c r="B897" s="270" t="n"/>
      <c r="C897" s="266" t="n"/>
      <c r="D897" s="267" t="inlineStr"/>
      <c r="E897" s="267" t="inlineStr"/>
      <c r="F897" s="268" t="inlineStr"/>
      <c r="G897" s="421" t="n"/>
      <c r="H897" s="269" t="n"/>
      <c r="I897" s="421" t="n"/>
      <c r="J897" s="421" t="n"/>
      <c r="K897" s="421" t="n"/>
      <c r="L897" s="421" t="n"/>
      <c r="M897" s="421" t="n"/>
      <c r="N897" s="421" t="n"/>
      <c r="O897" s="421" t="n"/>
      <c r="P897" s="421" t="n"/>
      <c r="Q897" s="421" t="n"/>
      <c r="R897" s="270" t="n"/>
      <c r="S897" s="421" t="n"/>
      <c r="T897" s="421" t="n"/>
      <c r="U897" s="421" t="n"/>
      <c r="V897" s="421" t="n"/>
      <c r="W897" s="421" t="n"/>
      <c r="X897" s="421" t="n"/>
      <c r="Y897" s="421" t="n"/>
      <c r="Z897" s="421" t="n"/>
      <c r="AA897" s="421" t="n"/>
      <c r="AB897" s="421" t="n"/>
      <c r="AC897" s="421" t="n"/>
      <c r="AD897" s="421" t="n"/>
      <c r="AE897" s="421" t="n"/>
      <c r="AF897" s="421" t="n"/>
      <c r="AG897" s="421" t="n"/>
      <c r="AH897" s="421" t="n"/>
      <c r="AI897" s="421" t="n"/>
      <c r="AJ897" s="297" t="n"/>
      <c r="AK897" s="297" t="n"/>
      <c r="AL897" s="284" t="n"/>
      <c r="AM897" s="297" t="n"/>
      <c r="AN897" s="285" t="n"/>
      <c r="AO897" s="297" t="n"/>
      <c r="AP897" s="297" t="n"/>
      <c r="AQ897" s="297" t="n"/>
      <c r="AR897" s="297" t="n"/>
      <c r="AS897" s="297" t="n"/>
      <c r="AT897" s="285" t="inlineStr">
        <is>
          <t>0</t>
        </is>
      </c>
      <c r="AU897" s="297" t="inlineStr">
        <is>
          <t>0</t>
        </is>
      </c>
      <c r="AV897" s="297" t="inlineStr">
        <is>
          <t>0</t>
        </is>
      </c>
      <c r="AW897" s="297" t="inlineStr">
        <is>
          <t>0</t>
        </is>
      </c>
      <c r="AX897" s="297" t="inlineStr">
        <is>
          <t>0</t>
        </is>
      </c>
      <c r="AY897" s="286" t="inlineStr">
        <is>
          <t>0</t>
        </is>
      </c>
      <c r="AZ897" s="286" t="inlineStr">
        <is>
          <t>0</t>
        </is>
      </c>
      <c r="BA897" s="287" t="inlineStr">
        <is>
          <t>0</t>
        </is>
      </c>
      <c r="BB897" s="286" t="inlineStr">
        <is>
          <t>0</t>
        </is>
      </c>
      <c r="BC897" s="286" t="inlineStr">
        <is>
          <t>0</t>
        </is>
      </c>
      <c r="BD897" s="286" t="inlineStr">
        <is>
          <t>0</t>
        </is>
      </c>
      <c r="BE897" s="286" t="inlineStr">
        <is>
          <t>0</t>
        </is>
      </c>
      <c r="BF897" s="286" t="inlineStr">
        <is>
          <t>0</t>
        </is>
      </c>
      <c r="BG897" s="286" t="inlineStr">
        <is>
          <t>0</t>
        </is>
      </c>
      <c r="BH897" s="297" t="inlineStr">
        <is>
          <t>0</t>
        </is>
      </c>
      <c r="BI897" s="297" t="inlineStr">
        <is>
          <t>0</t>
        </is>
      </c>
      <c r="BJ897" s="297" t="inlineStr">
        <is>
          <t>0</t>
        </is>
      </c>
      <c r="BK897" s="297" t="inlineStr">
        <is>
          <t>0</t>
        </is>
      </c>
      <c r="BL897" s="297" t="inlineStr">
        <is>
          <t>0</t>
        </is>
      </c>
      <c r="BM897" s="297" t="inlineStr">
        <is>
          <t>0</t>
        </is>
      </c>
      <c r="BN897" s="297" t="inlineStr">
        <is>
          <t>0</t>
        </is>
      </c>
      <c r="BO897" s="285" t="inlineStr">
        <is>
          <t>0</t>
        </is>
      </c>
      <c r="BP897" s="297" t="inlineStr">
        <is>
          <t>0</t>
        </is>
      </c>
      <c r="BQ897" s="297" t="inlineStr">
        <is>
          <t>0</t>
        </is>
      </c>
      <c r="BR897" s="297" t="inlineStr">
        <is>
          <t>0</t>
        </is>
      </c>
      <c r="BS897" s="297" t="inlineStr">
        <is>
          <t>0</t>
        </is>
      </c>
      <c r="BT897" s="297" t="inlineStr">
        <is>
          <t>0</t>
        </is>
      </c>
      <c r="BU897" s="297" t="inlineStr">
        <is>
          <t>0</t>
        </is>
      </c>
      <c r="BV897" s="297" t="inlineStr">
        <is>
          <t>0</t>
        </is>
      </c>
      <c r="BW897" s="288" t="inlineStr">
        <is>
          <t>0</t>
        </is>
      </c>
      <c r="BX897" s="276">
        <f>SUM(IF(COUNTIF(#REF!, "*1.*"), 2, 0), IF(COUNTIF(#REF!, "*2.*"), 2, 0), IF(COUNTIF(#REF!, "*3.*"), 2, 0), IF(COUNTIF(#REF!, "*4.*"), 2, 0), IF(COUNTIF(#REF!, "*5.*"), 2, 0), IF(COUNTIF(#REF!, "*6.*"), 2, 0))</f>
        <v/>
      </c>
      <c r="BY897" s="277">
        <f t="array" ref="BY897">SUM(VALUE(AT897),VALUE(AU897),VALUE(AV897),VALUE(AW897),VALUE(AX897),VALUE(AY897),VALUE(AZ897),VALUE(BB897),VALUE(BC897),VALUE(BD897),VALUE(BE897),VALUE(BF897),VALUE(BG897),VALUE(BH897),VALUE(BI897),VALUE(BJ897),VALUE(BK897),VALUE(BL897),VALUE(BM897),VALUE(BN897),VALUE(BO897),VALUE(BP897),VALUE(BQ897),VALUE(BR897),VALUE(BS897),VALUE(BT897),VALUE(BU897),VALUE(BV897),VALUE(BW897))</f>
        <v/>
      </c>
      <c r="BZ897" s="307" t="n"/>
      <c r="CA897" s="307" t="n"/>
      <c r="CB897" s="307" t="n"/>
      <c r="CC897" s="307" t="n"/>
      <c r="CD897" s="307" t="n"/>
      <c r="CE897" s="307" t="n"/>
      <c r="CF897" s="307" t="n"/>
      <c r="CG897" s="307" t="n"/>
      <c r="CH897" s="307" t="n"/>
      <c r="CI897" s="307" t="n"/>
      <c r="CJ897" s="307" t="n"/>
      <c r="CK897" s="307" t="n"/>
      <c r="CL897" s="307" t="n"/>
      <c r="CM897" s="307" t="n"/>
      <c r="CN897" s="307" t="n"/>
      <c r="CO897" s="307" t="n"/>
      <c r="CP897" s="307" t="n"/>
      <c r="CQ897" s="307" t="n"/>
      <c r="CR897" s="279" t="inlineStr"/>
      <c r="CS897" s="280">
        <f>AVERAGE(Value(BY897),value(CR897))</f>
        <v/>
      </c>
      <c r="CT897" s="421">
        <f>(IF(OR(MediaScorecard!BH898="x", MediaScorecard!BI898="x",MediaScorecard!BJ898="x",MediaScorecard!BK898="x",MediaScorecard!BL898="x"),1, 2))</f>
        <v/>
      </c>
      <c r="CU897" s="308" t="n"/>
      <c r="CV897" s="308" t="n"/>
      <c r="CW897" s="308" t="n"/>
      <c r="CX897" s="309" t="n"/>
      <c r="CY897" s="308" t="n"/>
      <c r="CZ897" s="308" t="n"/>
      <c r="DA897" s="308" t="n"/>
    </row>
    <row r="898" ht="21" customHeight="1" s="590">
      <c r="A898" s="421" t="n"/>
      <c r="B898" s="270" t="n"/>
      <c r="C898" s="266" t="n"/>
      <c r="D898" s="267" t="inlineStr"/>
      <c r="E898" s="267" t="inlineStr"/>
      <c r="F898" s="268" t="inlineStr"/>
      <c r="G898" s="421" t="n"/>
      <c r="H898" s="269" t="n"/>
      <c r="I898" s="421" t="n"/>
      <c r="J898" s="421" t="n"/>
      <c r="K898" s="421" t="n"/>
      <c r="L898" s="421" t="n"/>
      <c r="M898" s="421" t="n"/>
      <c r="N898" s="421" t="n"/>
      <c r="O898" s="421" t="n"/>
      <c r="P898" s="421" t="n"/>
      <c r="Q898" s="421" t="n"/>
      <c r="R898" s="270" t="n"/>
      <c r="S898" s="421" t="n"/>
      <c r="T898" s="421" t="n"/>
      <c r="U898" s="421" t="n"/>
      <c r="V898" s="421" t="n"/>
      <c r="W898" s="421" t="n"/>
      <c r="X898" s="421" t="n"/>
      <c r="Y898" s="421" t="n"/>
      <c r="Z898" s="421" t="n"/>
      <c r="AA898" s="421" t="n"/>
      <c r="AB898" s="421" t="n"/>
      <c r="AC898" s="421" t="n"/>
      <c r="AD898" s="421" t="n"/>
      <c r="AE898" s="421" t="n"/>
      <c r="AF898" s="421" t="n"/>
      <c r="AG898" s="421" t="n"/>
      <c r="AH898" s="421" t="n"/>
      <c r="AI898" s="421" t="n"/>
      <c r="AJ898" s="297" t="n"/>
      <c r="AK898" s="297" t="n"/>
      <c r="AL898" s="284" t="n"/>
      <c r="AM898" s="297" t="n"/>
      <c r="AN898" s="285" t="n"/>
      <c r="AO898" s="297" t="n"/>
      <c r="AP898" s="297" t="n"/>
      <c r="AQ898" s="297" t="n"/>
      <c r="AR898" s="297" t="n"/>
      <c r="AS898" s="297" t="n"/>
      <c r="AT898" s="285" t="inlineStr">
        <is>
          <t>0</t>
        </is>
      </c>
      <c r="AU898" s="297" t="inlineStr">
        <is>
          <t>0</t>
        </is>
      </c>
      <c r="AV898" s="297" t="inlineStr">
        <is>
          <t>0</t>
        </is>
      </c>
      <c r="AW898" s="297" t="inlineStr">
        <is>
          <t>0</t>
        </is>
      </c>
      <c r="AX898" s="297" t="inlineStr">
        <is>
          <t>0</t>
        </is>
      </c>
      <c r="AY898" s="286" t="inlineStr">
        <is>
          <t>0</t>
        </is>
      </c>
      <c r="AZ898" s="286" t="inlineStr">
        <is>
          <t>0</t>
        </is>
      </c>
      <c r="BA898" s="287" t="inlineStr">
        <is>
          <t>0</t>
        </is>
      </c>
      <c r="BB898" s="286" t="inlineStr">
        <is>
          <t>0</t>
        </is>
      </c>
      <c r="BC898" s="286" t="inlineStr">
        <is>
          <t>0</t>
        </is>
      </c>
      <c r="BD898" s="286" t="inlineStr">
        <is>
          <t>0</t>
        </is>
      </c>
      <c r="BE898" s="286" t="inlineStr">
        <is>
          <t>0</t>
        </is>
      </c>
      <c r="BF898" s="286" t="inlineStr">
        <is>
          <t>0</t>
        </is>
      </c>
      <c r="BG898" s="286" t="inlineStr">
        <is>
          <t>0</t>
        </is>
      </c>
      <c r="BH898" s="297" t="inlineStr">
        <is>
          <t>0</t>
        </is>
      </c>
      <c r="BI898" s="297" t="inlineStr">
        <is>
          <t>0</t>
        </is>
      </c>
      <c r="BJ898" s="297" t="inlineStr">
        <is>
          <t>0</t>
        </is>
      </c>
      <c r="BK898" s="297" t="inlineStr">
        <is>
          <t>0</t>
        </is>
      </c>
      <c r="BL898" s="297" t="inlineStr">
        <is>
          <t>0</t>
        </is>
      </c>
      <c r="BM898" s="297" t="inlineStr">
        <is>
          <t>0</t>
        </is>
      </c>
      <c r="BN898" s="297" t="inlineStr">
        <is>
          <t>0</t>
        </is>
      </c>
      <c r="BO898" s="285" t="inlineStr">
        <is>
          <t>0</t>
        </is>
      </c>
      <c r="BP898" s="297" t="inlineStr">
        <is>
          <t>0</t>
        </is>
      </c>
      <c r="BQ898" s="297" t="inlineStr">
        <is>
          <t>0</t>
        </is>
      </c>
      <c r="BR898" s="297" t="inlineStr">
        <is>
          <t>0</t>
        </is>
      </c>
      <c r="BS898" s="297" t="inlineStr">
        <is>
          <t>0</t>
        </is>
      </c>
      <c r="BT898" s="297" t="inlineStr">
        <is>
          <t>0</t>
        </is>
      </c>
      <c r="BU898" s="297" t="inlineStr">
        <is>
          <t>0</t>
        </is>
      </c>
      <c r="BV898" s="297" t="inlineStr">
        <is>
          <t>0</t>
        </is>
      </c>
      <c r="BW898" s="288" t="inlineStr">
        <is>
          <t>0</t>
        </is>
      </c>
      <c r="BX898" s="276">
        <f>SUM(IF(COUNTIF(#REF!, "*1.*"), 2, 0), IF(COUNTIF(#REF!, "*2.*"), 2, 0), IF(COUNTIF(#REF!, "*3.*"), 2, 0), IF(COUNTIF(#REF!, "*4.*"), 2, 0), IF(COUNTIF(#REF!, "*5.*"), 2, 0), IF(COUNTIF(#REF!, "*6.*"), 2, 0))</f>
        <v/>
      </c>
      <c r="BY898" s="277">
        <f t="array" ref="BY898">SUM(VALUE(AT898),VALUE(AU898),VALUE(AV898),VALUE(AW898),VALUE(AX898),VALUE(AY898),VALUE(AZ898),VALUE(BB898),VALUE(BC898),VALUE(BD898),VALUE(BE898),VALUE(BF898),VALUE(BG898),VALUE(BH898),VALUE(BI898),VALUE(BJ898),VALUE(BK898),VALUE(BL898),VALUE(BM898),VALUE(BN898),VALUE(BO898),VALUE(BP898),VALUE(BQ898),VALUE(BR898),VALUE(BS898),VALUE(BT898),VALUE(BU898),VALUE(BV898),VALUE(BW898))</f>
        <v/>
      </c>
      <c r="BZ898" s="307" t="n"/>
      <c r="CA898" s="307" t="n"/>
      <c r="CB898" s="307" t="n"/>
      <c r="CC898" s="307" t="n"/>
      <c r="CD898" s="307" t="n"/>
      <c r="CE898" s="307" t="n"/>
      <c r="CF898" s="307" t="n"/>
      <c r="CG898" s="307" t="n"/>
      <c r="CH898" s="307" t="n"/>
      <c r="CI898" s="307" t="n"/>
      <c r="CJ898" s="307" t="n"/>
      <c r="CK898" s="307" t="n"/>
      <c r="CL898" s="307" t="n"/>
      <c r="CM898" s="307" t="n"/>
      <c r="CN898" s="307" t="n"/>
      <c r="CO898" s="307" t="n"/>
      <c r="CP898" s="307" t="n"/>
      <c r="CQ898" s="307" t="n"/>
      <c r="CR898" s="279" t="inlineStr"/>
      <c r="CS898" s="280">
        <f>AVERAGE(Value(BY898),value(CR898))</f>
        <v/>
      </c>
      <c r="CT898" s="421">
        <f>(IF(OR(MediaScorecard!BH899="x", MediaScorecard!BI899="x",MediaScorecard!BJ899="x",MediaScorecard!BK899="x",MediaScorecard!BL899="x"),1, 2))</f>
        <v/>
      </c>
      <c r="CU898" s="308" t="n"/>
      <c r="CV898" s="308" t="n"/>
      <c r="CW898" s="308" t="n"/>
      <c r="CX898" s="309" t="n"/>
      <c r="CY898" s="308" t="n"/>
      <c r="CZ898" s="308" t="n"/>
      <c r="DA898" s="308" t="n"/>
    </row>
    <row r="899" ht="21" customHeight="1" s="590">
      <c r="A899" s="421" t="n"/>
      <c r="B899" s="270" t="n"/>
      <c r="C899" s="266" t="n"/>
      <c r="D899" s="267" t="inlineStr"/>
      <c r="E899" s="267" t="inlineStr"/>
      <c r="F899" s="268" t="inlineStr"/>
      <c r="G899" s="421" t="n"/>
      <c r="H899" s="269" t="n"/>
      <c r="I899" s="421" t="n"/>
      <c r="J899" s="421" t="n"/>
      <c r="K899" s="421" t="n"/>
      <c r="L899" s="421" t="n"/>
      <c r="M899" s="421" t="n"/>
      <c r="N899" s="421" t="n"/>
      <c r="O899" s="421" t="n"/>
      <c r="P899" s="421" t="n"/>
      <c r="Q899" s="421" t="n"/>
      <c r="R899" s="270" t="n"/>
      <c r="S899" s="421" t="n"/>
      <c r="T899" s="421" t="n"/>
      <c r="U899" s="421" t="n"/>
      <c r="V899" s="421" t="n"/>
      <c r="W899" s="421" t="n"/>
      <c r="X899" s="421" t="n"/>
      <c r="Y899" s="421" t="n"/>
      <c r="Z899" s="421" t="n"/>
      <c r="AA899" s="421" t="n"/>
      <c r="AB899" s="421" t="n"/>
      <c r="AC899" s="421" t="n"/>
      <c r="AD899" s="421" t="n"/>
      <c r="AE899" s="421" t="n"/>
      <c r="AF899" s="421" t="n"/>
      <c r="AG899" s="421" t="n"/>
      <c r="AH899" s="421" t="n"/>
      <c r="AI899" s="421" t="n"/>
      <c r="AJ899" s="297" t="n"/>
      <c r="AK899" s="297" t="n"/>
      <c r="AL899" s="284" t="n"/>
      <c r="AM899" s="297" t="n"/>
      <c r="AN899" s="285" t="n"/>
      <c r="AO899" s="297" t="n"/>
      <c r="AP899" s="297" t="n"/>
      <c r="AQ899" s="297" t="n"/>
      <c r="AR899" s="297" t="n"/>
      <c r="AS899" s="297" t="n"/>
      <c r="AT899" s="285" t="inlineStr">
        <is>
          <t>0</t>
        </is>
      </c>
      <c r="AU899" s="297" t="inlineStr">
        <is>
          <t>0</t>
        </is>
      </c>
      <c r="AV899" s="297" t="inlineStr">
        <is>
          <t>0</t>
        </is>
      </c>
      <c r="AW899" s="297" t="inlineStr">
        <is>
          <t>0</t>
        </is>
      </c>
      <c r="AX899" s="297" t="inlineStr">
        <is>
          <t>0</t>
        </is>
      </c>
      <c r="AY899" s="286" t="inlineStr">
        <is>
          <t>0</t>
        </is>
      </c>
      <c r="AZ899" s="286" t="inlineStr">
        <is>
          <t>0</t>
        </is>
      </c>
      <c r="BA899" s="287" t="inlineStr">
        <is>
          <t>0</t>
        </is>
      </c>
      <c r="BB899" s="286" t="inlineStr">
        <is>
          <t>0</t>
        </is>
      </c>
      <c r="BC899" s="286" t="inlineStr">
        <is>
          <t>0</t>
        </is>
      </c>
      <c r="BD899" s="286" t="inlineStr">
        <is>
          <t>0</t>
        </is>
      </c>
      <c r="BE899" s="286" t="inlineStr">
        <is>
          <t>0</t>
        </is>
      </c>
      <c r="BF899" s="286" t="inlineStr">
        <is>
          <t>0</t>
        </is>
      </c>
      <c r="BG899" s="286" t="inlineStr">
        <is>
          <t>0</t>
        </is>
      </c>
      <c r="BH899" s="297" t="inlineStr">
        <is>
          <t>0</t>
        </is>
      </c>
      <c r="BI899" s="297" t="inlineStr">
        <is>
          <t>0</t>
        </is>
      </c>
      <c r="BJ899" s="297" t="inlineStr">
        <is>
          <t>0</t>
        </is>
      </c>
      <c r="BK899" s="297" t="inlineStr">
        <is>
          <t>0</t>
        </is>
      </c>
      <c r="BL899" s="297" t="inlineStr">
        <is>
          <t>0</t>
        </is>
      </c>
      <c r="BM899" s="297" t="inlineStr">
        <is>
          <t>0</t>
        </is>
      </c>
      <c r="BN899" s="297" t="inlineStr">
        <is>
          <t>0</t>
        </is>
      </c>
      <c r="BO899" s="285" t="inlineStr">
        <is>
          <t>0</t>
        </is>
      </c>
      <c r="BP899" s="297" t="inlineStr">
        <is>
          <t>0</t>
        </is>
      </c>
      <c r="BQ899" s="297" t="inlineStr">
        <is>
          <t>0</t>
        </is>
      </c>
      <c r="BR899" s="297" t="inlineStr">
        <is>
          <t>0</t>
        </is>
      </c>
      <c r="BS899" s="297" t="inlineStr">
        <is>
          <t>0</t>
        </is>
      </c>
      <c r="BT899" s="297" t="inlineStr">
        <is>
          <t>0</t>
        </is>
      </c>
      <c r="BU899" s="297" t="inlineStr">
        <is>
          <t>0</t>
        </is>
      </c>
      <c r="BV899" s="297" t="inlineStr">
        <is>
          <t>0</t>
        </is>
      </c>
      <c r="BW899" s="288" t="inlineStr">
        <is>
          <t>0</t>
        </is>
      </c>
      <c r="BX899" s="276">
        <f>SUM(IF(COUNTIF(#REF!, "*1.*"), 2, 0), IF(COUNTIF(#REF!, "*2.*"), 2, 0), IF(COUNTIF(#REF!, "*3.*"), 2, 0), IF(COUNTIF(#REF!, "*4.*"), 2, 0), IF(COUNTIF(#REF!, "*5.*"), 2, 0), IF(COUNTIF(#REF!, "*6.*"), 2, 0))</f>
        <v/>
      </c>
      <c r="BY899" s="277">
        <f t="array" ref="BY899">SUM(VALUE(AT899),VALUE(AU899),VALUE(AV899),VALUE(AW899),VALUE(AX899),VALUE(AY899),VALUE(AZ899),VALUE(BB899),VALUE(BC899),VALUE(BD899),VALUE(BE899),VALUE(BF899),VALUE(BG899),VALUE(BH899),VALUE(BI899),VALUE(BJ899),VALUE(BK899),VALUE(BL899),VALUE(BM899),VALUE(BN899),VALUE(BO899),VALUE(BP899),VALUE(BQ899),VALUE(BR899),VALUE(BS899),VALUE(BT899),VALUE(BU899),VALUE(BV899),VALUE(BW899))</f>
        <v/>
      </c>
      <c r="BZ899" s="307" t="n"/>
      <c r="CA899" s="307" t="n"/>
      <c r="CB899" s="307" t="n"/>
      <c r="CC899" s="307" t="n"/>
      <c r="CD899" s="307" t="n"/>
      <c r="CE899" s="307" t="n"/>
      <c r="CF899" s="307" t="n"/>
      <c r="CG899" s="307" t="n"/>
      <c r="CH899" s="307" t="n"/>
      <c r="CI899" s="307" t="n"/>
      <c r="CJ899" s="307" t="n"/>
      <c r="CK899" s="307" t="n"/>
      <c r="CL899" s="307" t="n"/>
      <c r="CM899" s="307" t="n"/>
      <c r="CN899" s="307" t="n"/>
      <c r="CO899" s="307" t="n"/>
      <c r="CP899" s="307" t="n"/>
      <c r="CQ899" s="307" t="n"/>
      <c r="CR899" s="279" t="inlineStr"/>
      <c r="CS899" s="280">
        <f>AVERAGE(Value(BY899),value(CR899))</f>
        <v/>
      </c>
      <c r="CT899" s="421">
        <f>(IF(OR(MediaScorecard!BH900="x", MediaScorecard!BI900="x",MediaScorecard!BJ900="x",MediaScorecard!BK900="x",MediaScorecard!BL900="x"),1, 2))</f>
        <v/>
      </c>
      <c r="CU899" s="308" t="n"/>
      <c r="CV899" s="308" t="n"/>
      <c r="CW899" s="308" t="n"/>
      <c r="CX899" s="309" t="n"/>
      <c r="CY899" s="308" t="n"/>
      <c r="CZ899" s="308" t="n"/>
      <c r="DA899" s="308" t="n"/>
    </row>
    <row r="900" ht="21" customHeight="1" s="590">
      <c r="A900" s="421" t="n"/>
      <c r="B900" s="270" t="n"/>
      <c r="C900" s="266" t="n"/>
      <c r="D900" s="267" t="inlineStr"/>
      <c r="E900" s="267" t="inlineStr"/>
      <c r="F900" s="268" t="inlineStr"/>
      <c r="G900" s="421" t="n"/>
      <c r="H900" s="269" t="n"/>
      <c r="I900" s="421" t="n"/>
      <c r="J900" s="421" t="n"/>
      <c r="K900" s="421" t="n"/>
      <c r="L900" s="421" t="n"/>
      <c r="M900" s="421" t="n"/>
      <c r="N900" s="421" t="n"/>
      <c r="O900" s="421" t="n"/>
      <c r="P900" s="421" t="n"/>
      <c r="Q900" s="421" t="n"/>
      <c r="R900" s="270" t="n"/>
      <c r="S900" s="421" t="n"/>
      <c r="T900" s="421" t="n"/>
      <c r="U900" s="421" t="n"/>
      <c r="V900" s="421" t="n"/>
      <c r="W900" s="421" t="n"/>
      <c r="X900" s="421" t="n"/>
      <c r="Y900" s="421" t="n"/>
      <c r="Z900" s="421" t="n"/>
      <c r="AA900" s="421" t="n"/>
      <c r="AB900" s="421" t="n"/>
      <c r="AC900" s="421" t="n"/>
      <c r="AD900" s="421" t="n"/>
      <c r="AE900" s="421" t="n"/>
      <c r="AF900" s="421" t="n"/>
      <c r="AG900" s="421" t="n"/>
      <c r="AH900" s="421" t="n"/>
      <c r="AI900" s="421" t="n"/>
      <c r="AJ900" s="297" t="n"/>
      <c r="AK900" s="297" t="n"/>
      <c r="AL900" s="284" t="n"/>
      <c r="AM900" s="297" t="n"/>
      <c r="AN900" s="285" t="n"/>
      <c r="AO900" s="297" t="n"/>
      <c r="AP900" s="297" t="n"/>
      <c r="AQ900" s="297" t="n"/>
      <c r="AR900" s="297" t="n"/>
      <c r="AS900" s="297" t="n"/>
      <c r="AT900" s="285" t="inlineStr">
        <is>
          <t>0</t>
        </is>
      </c>
      <c r="AU900" s="297" t="inlineStr">
        <is>
          <t>0</t>
        </is>
      </c>
      <c r="AV900" s="297" t="inlineStr">
        <is>
          <t>0</t>
        </is>
      </c>
      <c r="AW900" s="297" t="inlineStr">
        <is>
          <t>0</t>
        </is>
      </c>
      <c r="AX900" s="297" t="inlineStr">
        <is>
          <t>0</t>
        </is>
      </c>
      <c r="AY900" s="286" t="inlineStr">
        <is>
          <t>0</t>
        </is>
      </c>
      <c r="AZ900" s="286" t="inlineStr">
        <is>
          <t>0</t>
        </is>
      </c>
      <c r="BA900" s="287" t="inlineStr">
        <is>
          <t>0</t>
        </is>
      </c>
      <c r="BB900" s="286" t="inlineStr">
        <is>
          <t>0</t>
        </is>
      </c>
      <c r="BC900" s="286" t="inlineStr">
        <is>
          <t>0</t>
        </is>
      </c>
      <c r="BD900" s="286" t="inlineStr">
        <is>
          <t>0</t>
        </is>
      </c>
      <c r="BE900" s="286" t="inlineStr">
        <is>
          <t>0</t>
        </is>
      </c>
      <c r="BF900" s="286" t="inlineStr">
        <is>
          <t>0</t>
        </is>
      </c>
      <c r="BG900" s="286" t="inlineStr">
        <is>
          <t>0</t>
        </is>
      </c>
      <c r="BH900" s="297" t="inlineStr">
        <is>
          <t>0</t>
        </is>
      </c>
      <c r="BI900" s="297" t="inlineStr">
        <is>
          <t>0</t>
        </is>
      </c>
      <c r="BJ900" s="297" t="inlineStr">
        <is>
          <t>0</t>
        </is>
      </c>
      <c r="BK900" s="297" t="inlineStr">
        <is>
          <t>0</t>
        </is>
      </c>
      <c r="BL900" s="297" t="inlineStr">
        <is>
          <t>0</t>
        </is>
      </c>
      <c r="BM900" s="297" t="inlineStr">
        <is>
          <t>0</t>
        </is>
      </c>
      <c r="BN900" s="297" t="inlineStr">
        <is>
          <t>0</t>
        </is>
      </c>
      <c r="BO900" s="285" t="inlineStr">
        <is>
          <t>0</t>
        </is>
      </c>
      <c r="BP900" s="297" t="inlineStr">
        <is>
          <t>0</t>
        </is>
      </c>
      <c r="BQ900" s="297" t="inlineStr">
        <is>
          <t>0</t>
        </is>
      </c>
      <c r="BR900" s="297" t="inlineStr">
        <is>
          <t>0</t>
        </is>
      </c>
      <c r="BS900" s="297" t="inlineStr">
        <is>
          <t>0</t>
        </is>
      </c>
      <c r="BT900" s="297" t="inlineStr">
        <is>
          <t>0</t>
        </is>
      </c>
      <c r="BU900" s="297" t="inlineStr">
        <is>
          <t>0</t>
        </is>
      </c>
      <c r="BV900" s="297" t="inlineStr">
        <is>
          <t>0</t>
        </is>
      </c>
      <c r="BW900" s="288" t="inlineStr">
        <is>
          <t>0</t>
        </is>
      </c>
      <c r="BX900" s="276">
        <f>SUM(IF(COUNTIF(#REF!, "*1.*"), 2, 0), IF(COUNTIF(#REF!, "*2.*"), 2, 0), IF(COUNTIF(#REF!, "*3.*"), 2, 0), IF(COUNTIF(#REF!, "*4.*"), 2, 0), IF(COUNTIF(#REF!, "*5.*"), 2, 0), IF(COUNTIF(#REF!, "*6.*"), 2, 0))</f>
        <v/>
      </c>
      <c r="BY900" s="277">
        <f t="array" ref="BY900">SUM(VALUE(AT900),VALUE(AU900),VALUE(AV900),VALUE(AW900),VALUE(AX900),VALUE(AY900),VALUE(AZ900),VALUE(BB900),VALUE(BC900),VALUE(BD900),VALUE(BE900),VALUE(BF900),VALUE(BG900),VALUE(BH900),VALUE(BI900),VALUE(BJ900),VALUE(BK900),VALUE(BL900),VALUE(BM900),VALUE(BN900),VALUE(BO900),VALUE(BP900),VALUE(BQ900),VALUE(BR900),VALUE(BS900),VALUE(BT900),VALUE(BU900),VALUE(BV900),VALUE(BW900))</f>
        <v/>
      </c>
      <c r="BZ900" s="307" t="n"/>
      <c r="CA900" s="307" t="n"/>
      <c r="CB900" s="307" t="n"/>
      <c r="CC900" s="307" t="n"/>
      <c r="CD900" s="307" t="n"/>
      <c r="CE900" s="307" t="n"/>
      <c r="CF900" s="307" t="n"/>
      <c r="CG900" s="307" t="n"/>
      <c r="CH900" s="307" t="n"/>
      <c r="CI900" s="307" t="n"/>
      <c r="CJ900" s="307" t="n"/>
      <c r="CK900" s="307" t="n"/>
      <c r="CL900" s="307" t="n"/>
      <c r="CM900" s="307" t="n"/>
      <c r="CN900" s="307" t="n"/>
      <c r="CO900" s="307" t="n"/>
      <c r="CP900" s="307" t="n"/>
      <c r="CQ900" s="307" t="n"/>
      <c r="CR900" s="279" t="inlineStr"/>
      <c r="CS900" s="280">
        <f>AVERAGE(Value(BY900),value(CR900))</f>
        <v/>
      </c>
      <c r="CT900" s="421">
        <f>(IF(OR(MediaScorecard!BH901="x", MediaScorecard!BI901="x",MediaScorecard!BJ901="x",MediaScorecard!BK901="x",MediaScorecard!BL901="x"),1, 2))</f>
        <v/>
      </c>
      <c r="CU900" s="308" t="n"/>
      <c r="CV900" s="308" t="n"/>
      <c r="CW900" s="308" t="n"/>
      <c r="CX900" s="309" t="n"/>
      <c r="CY900" s="308" t="n"/>
      <c r="CZ900" s="308" t="n"/>
      <c r="DA900" s="308" t="n"/>
    </row>
    <row r="901" ht="21" customHeight="1" s="590">
      <c r="A901" s="421" t="n"/>
      <c r="B901" s="270" t="n"/>
      <c r="C901" s="266" t="n"/>
      <c r="D901" s="267" t="inlineStr"/>
      <c r="E901" s="267" t="inlineStr"/>
      <c r="F901" s="268" t="inlineStr"/>
      <c r="G901" s="421" t="n"/>
      <c r="H901" s="269" t="n"/>
      <c r="I901" s="421" t="n"/>
      <c r="J901" s="421" t="n"/>
      <c r="K901" s="421" t="n"/>
      <c r="L901" s="421" t="n"/>
      <c r="M901" s="421" t="n"/>
      <c r="N901" s="421" t="n"/>
      <c r="O901" s="421" t="n"/>
      <c r="P901" s="421" t="n"/>
      <c r="Q901" s="421" t="n"/>
      <c r="R901" s="270" t="n"/>
      <c r="S901" s="421" t="n"/>
      <c r="T901" s="421" t="n"/>
      <c r="U901" s="421" t="n"/>
      <c r="V901" s="421" t="n"/>
      <c r="W901" s="421" t="n"/>
      <c r="X901" s="421" t="n"/>
      <c r="Y901" s="421" t="n"/>
      <c r="Z901" s="421" t="n"/>
      <c r="AA901" s="421" t="n"/>
      <c r="AB901" s="421" t="n"/>
      <c r="AC901" s="421" t="n"/>
      <c r="AD901" s="421" t="n"/>
      <c r="AE901" s="421" t="n"/>
      <c r="AF901" s="421" t="n"/>
      <c r="AG901" s="421" t="n"/>
      <c r="AH901" s="421" t="n"/>
      <c r="AI901" s="421" t="n"/>
      <c r="AJ901" s="297" t="n"/>
      <c r="AK901" s="297" t="n"/>
      <c r="AL901" s="284" t="n"/>
      <c r="AM901" s="297" t="n"/>
      <c r="AN901" s="285" t="n"/>
      <c r="AO901" s="297" t="n"/>
      <c r="AP901" s="297" t="n"/>
      <c r="AQ901" s="297" t="n"/>
      <c r="AR901" s="297" t="n"/>
      <c r="AS901" s="297" t="n"/>
      <c r="AT901" s="285" t="inlineStr">
        <is>
          <t>0</t>
        </is>
      </c>
      <c r="AU901" s="297" t="inlineStr">
        <is>
          <t>0</t>
        </is>
      </c>
      <c r="AV901" s="297" t="inlineStr">
        <is>
          <t>0</t>
        </is>
      </c>
      <c r="AW901" s="297" t="inlineStr">
        <is>
          <t>0</t>
        </is>
      </c>
      <c r="AX901" s="297" t="inlineStr">
        <is>
          <t>0</t>
        </is>
      </c>
      <c r="AY901" s="286" t="inlineStr">
        <is>
          <t>0</t>
        </is>
      </c>
      <c r="AZ901" s="286" t="inlineStr">
        <is>
          <t>0</t>
        </is>
      </c>
      <c r="BA901" s="287" t="inlineStr">
        <is>
          <t>0</t>
        </is>
      </c>
      <c r="BB901" s="286" t="inlineStr">
        <is>
          <t>0</t>
        </is>
      </c>
      <c r="BC901" s="286" t="inlineStr">
        <is>
          <t>0</t>
        </is>
      </c>
      <c r="BD901" s="286" t="inlineStr">
        <is>
          <t>0</t>
        </is>
      </c>
      <c r="BE901" s="286" t="inlineStr">
        <is>
          <t>0</t>
        </is>
      </c>
      <c r="BF901" s="286" t="inlineStr">
        <is>
          <t>0</t>
        </is>
      </c>
      <c r="BG901" s="286" t="inlineStr">
        <is>
          <t>0</t>
        </is>
      </c>
      <c r="BH901" s="297" t="inlineStr">
        <is>
          <t>0</t>
        </is>
      </c>
      <c r="BI901" s="297" t="inlineStr">
        <is>
          <t>0</t>
        </is>
      </c>
      <c r="BJ901" s="297" t="inlineStr">
        <is>
          <t>0</t>
        </is>
      </c>
      <c r="BK901" s="297" t="inlineStr">
        <is>
          <t>0</t>
        </is>
      </c>
      <c r="BL901" s="297" t="inlineStr">
        <is>
          <t>0</t>
        </is>
      </c>
      <c r="BM901" s="297" t="inlineStr">
        <is>
          <t>0</t>
        </is>
      </c>
      <c r="BN901" s="297" t="inlineStr">
        <is>
          <t>0</t>
        </is>
      </c>
      <c r="BO901" s="285" t="inlineStr">
        <is>
          <t>0</t>
        </is>
      </c>
      <c r="BP901" s="297" t="inlineStr">
        <is>
          <t>0</t>
        </is>
      </c>
      <c r="BQ901" s="297" t="inlineStr">
        <is>
          <t>0</t>
        </is>
      </c>
      <c r="BR901" s="297" t="inlineStr">
        <is>
          <t>0</t>
        </is>
      </c>
      <c r="BS901" s="297" t="inlineStr">
        <is>
          <t>0</t>
        </is>
      </c>
      <c r="BT901" s="297" t="inlineStr">
        <is>
          <t>0</t>
        </is>
      </c>
      <c r="BU901" s="297" t="inlineStr">
        <is>
          <t>0</t>
        </is>
      </c>
      <c r="BV901" s="297" t="inlineStr">
        <is>
          <t>0</t>
        </is>
      </c>
      <c r="BW901" s="288" t="inlineStr">
        <is>
          <t>0</t>
        </is>
      </c>
      <c r="BX901" s="276">
        <f>SUM(IF(COUNTIF(#REF!, "*1.*"), 2, 0), IF(COUNTIF(#REF!, "*2.*"), 2, 0), IF(COUNTIF(#REF!, "*3.*"), 2, 0), IF(COUNTIF(#REF!, "*4.*"), 2, 0), IF(COUNTIF(#REF!, "*5.*"), 2, 0), IF(COUNTIF(#REF!, "*6.*"), 2, 0))</f>
        <v/>
      </c>
      <c r="BY901" s="277">
        <f t="array" ref="BY901">SUM(VALUE(AT901),VALUE(AU901),VALUE(AV901),VALUE(AW901),VALUE(AX901),VALUE(AY901),VALUE(AZ901),VALUE(BB901),VALUE(BC901),VALUE(BD901),VALUE(BE901),VALUE(BF901),VALUE(BG901),VALUE(BH901),VALUE(BI901),VALUE(BJ901),VALUE(BK901),VALUE(BL901),VALUE(BM901),VALUE(BN901),VALUE(BO901),VALUE(BP901),VALUE(BQ901),VALUE(BR901),VALUE(BS901),VALUE(BT901),VALUE(BU901),VALUE(BV901),VALUE(BW901))</f>
        <v/>
      </c>
      <c r="BZ901" s="307" t="n"/>
      <c r="CA901" s="307" t="n"/>
      <c r="CB901" s="307" t="n"/>
      <c r="CC901" s="307" t="n"/>
      <c r="CD901" s="307" t="n"/>
      <c r="CE901" s="307" t="n"/>
      <c r="CF901" s="307" t="n"/>
      <c r="CG901" s="307" t="n"/>
      <c r="CH901" s="307" t="n"/>
      <c r="CI901" s="307" t="n"/>
      <c r="CJ901" s="307" t="n"/>
      <c r="CK901" s="307" t="n"/>
      <c r="CL901" s="307" t="n"/>
      <c r="CM901" s="307" t="n"/>
      <c r="CN901" s="307" t="n"/>
      <c r="CO901" s="307" t="n"/>
      <c r="CP901" s="307" t="n"/>
      <c r="CQ901" s="307" t="n"/>
      <c r="CR901" s="279" t="inlineStr"/>
      <c r="CS901" s="280">
        <f>AVERAGE(Value(BY901),value(CR901))</f>
        <v/>
      </c>
      <c r="CT901" s="421">
        <f>(IF(OR(MediaScorecard!BH902="x", MediaScorecard!BI902="x",MediaScorecard!BJ902="x",MediaScorecard!BK902="x",MediaScorecard!BL902="x"),1, 2))</f>
        <v/>
      </c>
      <c r="CU901" s="308" t="n"/>
      <c r="CV901" s="308" t="n"/>
      <c r="CW901" s="308" t="n"/>
      <c r="CX901" s="309" t="n"/>
      <c r="CY901" s="308" t="n"/>
      <c r="CZ901" s="308" t="n"/>
      <c r="DA901" s="308" t="n"/>
    </row>
    <row r="902" ht="21" customHeight="1" s="590">
      <c r="A902" s="421" t="n"/>
      <c r="B902" s="270" t="n"/>
      <c r="C902" s="266" t="n"/>
      <c r="D902" s="267" t="inlineStr"/>
      <c r="E902" s="267" t="inlineStr"/>
      <c r="F902" s="268" t="inlineStr"/>
      <c r="G902" s="421" t="n"/>
      <c r="H902" s="269" t="n"/>
      <c r="I902" s="421" t="n"/>
      <c r="J902" s="421" t="n"/>
      <c r="K902" s="421" t="n"/>
      <c r="L902" s="421" t="n"/>
      <c r="M902" s="421" t="n"/>
      <c r="N902" s="421" t="n"/>
      <c r="O902" s="421" t="n"/>
      <c r="P902" s="421" t="n"/>
      <c r="Q902" s="421" t="n"/>
      <c r="R902" s="270" t="n"/>
      <c r="S902" s="421" t="n"/>
      <c r="T902" s="421" t="n"/>
      <c r="U902" s="421" t="n"/>
      <c r="V902" s="421" t="n"/>
      <c r="W902" s="421" t="n"/>
      <c r="X902" s="421" t="n"/>
      <c r="Y902" s="421" t="n"/>
      <c r="Z902" s="421" t="n"/>
      <c r="AA902" s="421" t="n"/>
      <c r="AB902" s="421" t="n"/>
      <c r="AC902" s="421" t="n"/>
      <c r="AD902" s="421" t="n"/>
      <c r="AE902" s="421" t="n"/>
      <c r="AF902" s="421" t="n"/>
      <c r="AG902" s="421" t="n"/>
      <c r="AH902" s="421" t="n"/>
      <c r="AI902" s="421" t="n"/>
      <c r="AJ902" s="297" t="n"/>
      <c r="AK902" s="297" t="n"/>
      <c r="AL902" s="284" t="n"/>
      <c r="AM902" s="297" t="n"/>
      <c r="AN902" s="285" t="n"/>
      <c r="AO902" s="297" t="n"/>
      <c r="AP902" s="297" t="n"/>
      <c r="AQ902" s="297" t="n"/>
      <c r="AR902" s="297" t="n"/>
      <c r="AS902" s="297" t="n"/>
      <c r="AT902" s="285" t="inlineStr">
        <is>
          <t>0</t>
        </is>
      </c>
      <c r="AU902" s="297" t="inlineStr">
        <is>
          <t>0</t>
        </is>
      </c>
      <c r="AV902" s="297" t="inlineStr">
        <is>
          <t>0</t>
        </is>
      </c>
      <c r="AW902" s="297" t="inlineStr">
        <is>
          <t>0</t>
        </is>
      </c>
      <c r="AX902" s="297" t="inlineStr">
        <is>
          <t>0</t>
        </is>
      </c>
      <c r="AY902" s="286" t="inlineStr">
        <is>
          <t>0</t>
        </is>
      </c>
      <c r="AZ902" s="286" t="inlineStr">
        <is>
          <t>0</t>
        </is>
      </c>
      <c r="BA902" s="287" t="inlineStr">
        <is>
          <t>0</t>
        </is>
      </c>
      <c r="BB902" s="286" t="inlineStr">
        <is>
          <t>0</t>
        </is>
      </c>
      <c r="BC902" s="286" t="inlineStr">
        <is>
          <t>0</t>
        </is>
      </c>
      <c r="BD902" s="286" t="inlineStr">
        <is>
          <t>0</t>
        </is>
      </c>
      <c r="BE902" s="286" t="inlineStr">
        <is>
          <t>0</t>
        </is>
      </c>
      <c r="BF902" s="286" t="inlineStr">
        <is>
          <t>0</t>
        </is>
      </c>
      <c r="BG902" s="286" t="inlineStr">
        <is>
          <t>0</t>
        </is>
      </c>
      <c r="BH902" s="297" t="inlineStr">
        <is>
          <t>0</t>
        </is>
      </c>
      <c r="BI902" s="297" t="inlineStr">
        <is>
          <t>0</t>
        </is>
      </c>
      <c r="BJ902" s="297" t="inlineStr">
        <is>
          <t>0</t>
        </is>
      </c>
      <c r="BK902" s="297" t="inlineStr">
        <is>
          <t>0</t>
        </is>
      </c>
      <c r="BL902" s="297" t="inlineStr">
        <is>
          <t>0</t>
        </is>
      </c>
      <c r="BM902" s="297" t="inlineStr">
        <is>
          <t>0</t>
        </is>
      </c>
      <c r="BN902" s="297" t="inlineStr">
        <is>
          <t>0</t>
        </is>
      </c>
      <c r="BO902" s="285" t="inlineStr">
        <is>
          <t>0</t>
        </is>
      </c>
      <c r="BP902" s="297" t="inlineStr">
        <is>
          <t>0</t>
        </is>
      </c>
      <c r="BQ902" s="297" t="inlineStr">
        <is>
          <t>0</t>
        </is>
      </c>
      <c r="BR902" s="297" t="inlineStr">
        <is>
          <t>0</t>
        </is>
      </c>
      <c r="BS902" s="297" t="inlineStr">
        <is>
          <t>0</t>
        </is>
      </c>
      <c r="BT902" s="297" t="inlineStr">
        <is>
          <t>0</t>
        </is>
      </c>
      <c r="BU902" s="297" t="inlineStr">
        <is>
          <t>0</t>
        </is>
      </c>
      <c r="BV902" s="297" t="inlineStr">
        <is>
          <t>0</t>
        </is>
      </c>
      <c r="BW902" s="288" t="inlineStr">
        <is>
          <t>0</t>
        </is>
      </c>
      <c r="BX902" s="276">
        <f>SUM(IF(COUNTIF(#REF!, "*1.*"), 2, 0), IF(COUNTIF(#REF!, "*2.*"), 2, 0), IF(COUNTIF(#REF!, "*3.*"), 2, 0), IF(COUNTIF(#REF!, "*4.*"), 2, 0), IF(COUNTIF(#REF!, "*5.*"), 2, 0), IF(COUNTIF(#REF!, "*6.*"), 2, 0))</f>
        <v/>
      </c>
      <c r="BY902" s="277">
        <f t="array" ref="BY902">SUM(VALUE(AT902),VALUE(AU902),VALUE(AV902),VALUE(AW902),VALUE(AX902),VALUE(AY902),VALUE(AZ902),VALUE(BB902),VALUE(BC902),VALUE(BD902),VALUE(BE902),VALUE(BF902),VALUE(BG902),VALUE(BH902),VALUE(BI902),VALUE(BJ902),VALUE(BK902),VALUE(BL902),VALUE(BM902),VALUE(BN902),VALUE(BO902),VALUE(BP902),VALUE(BQ902),VALUE(BR902),VALUE(BS902),VALUE(BT902),VALUE(BU902),VALUE(BV902),VALUE(BW902))</f>
        <v/>
      </c>
      <c r="BZ902" s="307" t="n"/>
      <c r="CA902" s="307" t="n"/>
      <c r="CB902" s="307" t="n"/>
      <c r="CC902" s="307" t="n"/>
      <c r="CD902" s="307" t="n"/>
      <c r="CE902" s="307" t="n"/>
      <c r="CF902" s="307" t="n"/>
      <c r="CG902" s="307" t="n"/>
      <c r="CH902" s="307" t="n"/>
      <c r="CI902" s="307" t="n"/>
      <c r="CJ902" s="307" t="n"/>
      <c r="CK902" s="307" t="n"/>
      <c r="CL902" s="307" t="n"/>
      <c r="CM902" s="307" t="n"/>
      <c r="CN902" s="307" t="n"/>
      <c r="CO902" s="307" t="n"/>
      <c r="CP902" s="307" t="n"/>
      <c r="CQ902" s="307" t="n"/>
      <c r="CR902" s="279" t="inlineStr"/>
      <c r="CS902" s="280">
        <f>AVERAGE(Value(BY902),value(CR902))</f>
        <v/>
      </c>
      <c r="CT902" s="421">
        <f>(IF(OR(MediaScorecard!BH903="x", MediaScorecard!BI903="x",MediaScorecard!BJ903="x",MediaScorecard!BK903="x",MediaScorecard!BL903="x"),1, 2))</f>
        <v/>
      </c>
      <c r="CU902" s="308" t="n"/>
      <c r="CV902" s="308" t="n"/>
      <c r="CW902" s="308" t="n"/>
      <c r="CX902" s="309" t="n"/>
      <c r="CY902" s="308" t="n"/>
      <c r="CZ902" s="308" t="n"/>
      <c r="DA902" s="308" t="n"/>
    </row>
    <row r="903" ht="21" customHeight="1" s="590">
      <c r="A903" s="421" t="n"/>
      <c r="B903" s="270" t="n"/>
      <c r="C903" s="266" t="n"/>
      <c r="D903" s="267" t="inlineStr"/>
      <c r="E903" s="267" t="inlineStr"/>
      <c r="F903" s="268" t="inlineStr"/>
      <c r="G903" s="421" t="n"/>
      <c r="H903" s="269" t="n"/>
      <c r="I903" s="421" t="n"/>
      <c r="J903" s="421" t="n"/>
      <c r="K903" s="421" t="n"/>
      <c r="L903" s="421" t="n"/>
      <c r="M903" s="421" t="n"/>
      <c r="N903" s="421" t="n"/>
      <c r="O903" s="421" t="n"/>
      <c r="P903" s="421" t="n"/>
      <c r="Q903" s="421" t="n"/>
      <c r="R903" s="270" t="n"/>
      <c r="S903" s="421" t="n"/>
      <c r="T903" s="421" t="n"/>
      <c r="U903" s="421" t="n"/>
      <c r="V903" s="421" t="n"/>
      <c r="W903" s="421" t="n"/>
      <c r="X903" s="421" t="n"/>
      <c r="Y903" s="421" t="n"/>
      <c r="Z903" s="421" t="n"/>
      <c r="AA903" s="421" t="n"/>
      <c r="AB903" s="421" t="n"/>
      <c r="AC903" s="421" t="n"/>
      <c r="AD903" s="421" t="n"/>
      <c r="AE903" s="421" t="n"/>
      <c r="AF903" s="421" t="n"/>
      <c r="AG903" s="421" t="n"/>
      <c r="AH903" s="421" t="n"/>
      <c r="AI903" s="421" t="n"/>
      <c r="AJ903" s="297" t="n"/>
      <c r="AK903" s="297" t="n"/>
      <c r="AL903" s="284" t="n"/>
      <c r="AM903" s="297" t="n"/>
      <c r="AN903" s="285" t="n"/>
      <c r="AO903" s="297" t="n"/>
      <c r="AP903" s="297" t="n"/>
      <c r="AQ903" s="297" t="n"/>
      <c r="AR903" s="297" t="n"/>
      <c r="AS903" s="297" t="n"/>
      <c r="AT903" s="285" t="inlineStr">
        <is>
          <t>0</t>
        </is>
      </c>
      <c r="AU903" s="297" t="inlineStr">
        <is>
          <t>0</t>
        </is>
      </c>
      <c r="AV903" s="297" t="inlineStr">
        <is>
          <t>0</t>
        </is>
      </c>
      <c r="AW903" s="297" t="inlineStr">
        <is>
          <t>0</t>
        </is>
      </c>
      <c r="AX903" s="297" t="inlineStr">
        <is>
          <t>0</t>
        </is>
      </c>
      <c r="AY903" s="286" t="inlineStr">
        <is>
          <t>0</t>
        </is>
      </c>
      <c r="AZ903" s="286" t="inlineStr">
        <is>
          <t>0</t>
        </is>
      </c>
      <c r="BA903" s="287" t="inlineStr">
        <is>
          <t>0</t>
        </is>
      </c>
      <c r="BB903" s="286" t="inlineStr">
        <is>
          <t>0</t>
        </is>
      </c>
      <c r="BC903" s="286" t="inlineStr">
        <is>
          <t>0</t>
        </is>
      </c>
      <c r="BD903" s="286" t="inlineStr">
        <is>
          <t>0</t>
        </is>
      </c>
      <c r="BE903" s="286" t="inlineStr">
        <is>
          <t>0</t>
        </is>
      </c>
      <c r="BF903" s="286" t="inlineStr">
        <is>
          <t>0</t>
        </is>
      </c>
      <c r="BG903" s="286" t="inlineStr">
        <is>
          <t>0</t>
        </is>
      </c>
      <c r="BH903" s="297" t="inlineStr">
        <is>
          <t>0</t>
        </is>
      </c>
      <c r="BI903" s="297" t="inlineStr">
        <is>
          <t>0</t>
        </is>
      </c>
      <c r="BJ903" s="297" t="inlineStr">
        <is>
          <t>0</t>
        </is>
      </c>
      <c r="BK903" s="297" t="inlineStr">
        <is>
          <t>0</t>
        </is>
      </c>
      <c r="BL903" s="297" t="inlineStr">
        <is>
          <t>0</t>
        </is>
      </c>
      <c r="BM903" s="297" t="inlineStr">
        <is>
          <t>0</t>
        </is>
      </c>
      <c r="BN903" s="297" t="inlineStr">
        <is>
          <t>0</t>
        </is>
      </c>
      <c r="BO903" s="285" t="inlineStr">
        <is>
          <t>0</t>
        </is>
      </c>
      <c r="BP903" s="297" t="inlineStr">
        <is>
          <t>0</t>
        </is>
      </c>
      <c r="BQ903" s="297" t="inlineStr">
        <is>
          <t>0</t>
        </is>
      </c>
      <c r="BR903" s="297" t="inlineStr">
        <is>
          <t>0</t>
        </is>
      </c>
      <c r="BS903" s="297" t="inlineStr">
        <is>
          <t>0</t>
        </is>
      </c>
      <c r="BT903" s="297" t="inlineStr">
        <is>
          <t>0</t>
        </is>
      </c>
      <c r="BU903" s="297" t="inlineStr">
        <is>
          <t>0</t>
        </is>
      </c>
      <c r="BV903" s="297" t="inlineStr">
        <is>
          <t>0</t>
        </is>
      </c>
      <c r="BW903" s="288" t="inlineStr">
        <is>
          <t>0</t>
        </is>
      </c>
      <c r="BX903" s="276">
        <f>SUM(IF(COUNTIF(#REF!, "*1.*"), 2, 0), IF(COUNTIF(#REF!, "*2.*"), 2, 0), IF(COUNTIF(#REF!, "*3.*"), 2, 0), IF(COUNTIF(#REF!, "*4.*"), 2, 0), IF(COUNTIF(#REF!, "*5.*"), 2, 0), IF(COUNTIF(#REF!, "*6.*"), 2, 0))</f>
        <v/>
      </c>
      <c r="BY903" s="277">
        <f t="array" ref="BY903">SUM(VALUE(AT903),VALUE(AU903),VALUE(AV903),VALUE(AW903),VALUE(AX903),VALUE(AY903),VALUE(AZ903),VALUE(BB903),VALUE(BC903),VALUE(BD903),VALUE(BE903),VALUE(BF903),VALUE(BG903),VALUE(BH903),VALUE(BI903),VALUE(BJ903),VALUE(BK903),VALUE(BL903),VALUE(BM903),VALUE(BN903),VALUE(BO903),VALUE(BP903),VALUE(BQ903),VALUE(BR903),VALUE(BS903),VALUE(BT903),VALUE(BU903),VALUE(BV903),VALUE(BW903))</f>
        <v/>
      </c>
      <c r="BZ903" s="307" t="n"/>
      <c r="CA903" s="307" t="n"/>
      <c r="CB903" s="307" t="n"/>
      <c r="CC903" s="307" t="n"/>
      <c r="CD903" s="307" t="n"/>
      <c r="CE903" s="307" t="n"/>
      <c r="CF903" s="307" t="n"/>
      <c r="CG903" s="307" t="n"/>
      <c r="CH903" s="307" t="n"/>
      <c r="CI903" s="307" t="n"/>
      <c r="CJ903" s="307" t="n"/>
      <c r="CK903" s="307" t="n"/>
      <c r="CL903" s="307" t="n"/>
      <c r="CM903" s="307" t="n"/>
      <c r="CN903" s="307" t="n"/>
      <c r="CO903" s="307" t="n"/>
      <c r="CP903" s="307" t="n"/>
      <c r="CQ903" s="307" t="n"/>
      <c r="CR903" s="279" t="inlineStr"/>
      <c r="CS903" s="280">
        <f>AVERAGE(Value(BY903),value(CR903))</f>
        <v/>
      </c>
      <c r="CT903" s="421">
        <f>(IF(OR(MediaScorecard!BH904="x", MediaScorecard!BI904="x",MediaScorecard!BJ904="x",MediaScorecard!BK904="x",MediaScorecard!BL904="x"),1, 2))</f>
        <v/>
      </c>
      <c r="CU903" s="308" t="n"/>
      <c r="CV903" s="308" t="n"/>
      <c r="CW903" s="308" t="n"/>
      <c r="CX903" s="309" t="n"/>
      <c r="CY903" s="308" t="n"/>
      <c r="CZ903" s="308" t="n"/>
      <c r="DA903" s="308" t="n"/>
    </row>
    <row r="904" ht="21" customHeight="1" s="590">
      <c r="A904" s="421" t="n"/>
      <c r="B904" s="270" t="n"/>
      <c r="C904" s="266" t="n"/>
      <c r="D904" s="267" t="inlineStr"/>
      <c r="E904" s="267" t="inlineStr"/>
      <c r="F904" s="268" t="inlineStr"/>
      <c r="G904" s="421" t="n"/>
      <c r="H904" s="269" t="n"/>
      <c r="I904" s="421" t="n"/>
      <c r="J904" s="421" t="n"/>
      <c r="K904" s="421" t="n"/>
      <c r="L904" s="421" t="n"/>
      <c r="M904" s="421" t="n"/>
      <c r="N904" s="421" t="n"/>
      <c r="O904" s="421" t="n"/>
      <c r="P904" s="421" t="n"/>
      <c r="Q904" s="421" t="n"/>
      <c r="R904" s="270" t="n"/>
      <c r="S904" s="421" t="n"/>
      <c r="T904" s="421" t="n"/>
      <c r="U904" s="421" t="n"/>
      <c r="V904" s="421" t="n"/>
      <c r="W904" s="421" t="n"/>
      <c r="X904" s="421" t="n"/>
      <c r="Y904" s="421" t="n"/>
      <c r="Z904" s="421" t="n"/>
      <c r="AA904" s="421" t="n"/>
      <c r="AB904" s="421" t="n"/>
      <c r="AC904" s="421" t="n"/>
      <c r="AD904" s="421" t="n"/>
      <c r="AE904" s="421" t="n"/>
      <c r="AF904" s="421" t="n"/>
      <c r="AG904" s="421" t="n"/>
      <c r="AH904" s="421" t="n"/>
      <c r="AI904" s="421" t="n"/>
      <c r="AJ904" s="297" t="n"/>
      <c r="AK904" s="297" t="n"/>
      <c r="AL904" s="284" t="n"/>
      <c r="AM904" s="297" t="n"/>
      <c r="AN904" s="285" t="n"/>
      <c r="AO904" s="297" t="n"/>
      <c r="AP904" s="297" t="n"/>
      <c r="AQ904" s="297" t="n"/>
      <c r="AR904" s="297" t="n"/>
      <c r="AS904" s="297" t="n"/>
      <c r="AT904" s="285" t="inlineStr">
        <is>
          <t>0</t>
        </is>
      </c>
      <c r="AU904" s="297" t="inlineStr">
        <is>
          <t>0</t>
        </is>
      </c>
      <c r="AV904" s="297" t="inlineStr">
        <is>
          <t>0</t>
        </is>
      </c>
      <c r="AW904" s="297" t="inlineStr">
        <is>
          <t>0</t>
        </is>
      </c>
      <c r="AX904" s="297" t="inlineStr">
        <is>
          <t>0</t>
        </is>
      </c>
      <c r="AY904" s="286" t="inlineStr">
        <is>
          <t>0</t>
        </is>
      </c>
      <c r="AZ904" s="286" t="inlineStr">
        <is>
          <t>0</t>
        </is>
      </c>
      <c r="BA904" s="287" t="inlineStr">
        <is>
          <t>0</t>
        </is>
      </c>
      <c r="BB904" s="286" t="inlineStr">
        <is>
          <t>0</t>
        </is>
      </c>
      <c r="BC904" s="286" t="inlineStr">
        <is>
          <t>0</t>
        </is>
      </c>
      <c r="BD904" s="286" t="inlineStr">
        <is>
          <t>0</t>
        </is>
      </c>
      <c r="BE904" s="286" t="inlineStr">
        <is>
          <t>0</t>
        </is>
      </c>
      <c r="BF904" s="286" t="inlineStr">
        <is>
          <t>0</t>
        </is>
      </c>
      <c r="BG904" s="286" t="inlineStr">
        <is>
          <t>0</t>
        </is>
      </c>
      <c r="BH904" s="297" t="inlineStr">
        <is>
          <t>0</t>
        </is>
      </c>
      <c r="BI904" s="297" t="inlineStr">
        <is>
          <t>0</t>
        </is>
      </c>
      <c r="BJ904" s="297" t="inlineStr">
        <is>
          <t>0</t>
        </is>
      </c>
      <c r="BK904" s="297" t="inlineStr">
        <is>
          <t>0</t>
        </is>
      </c>
      <c r="BL904" s="297" t="inlineStr">
        <is>
          <t>0</t>
        </is>
      </c>
      <c r="BM904" s="297" t="inlineStr">
        <is>
          <t>0</t>
        </is>
      </c>
      <c r="BN904" s="297" t="inlineStr">
        <is>
          <t>0</t>
        </is>
      </c>
      <c r="BO904" s="285" t="inlineStr">
        <is>
          <t>0</t>
        </is>
      </c>
      <c r="BP904" s="297" t="inlineStr">
        <is>
          <t>0</t>
        </is>
      </c>
      <c r="BQ904" s="297" t="inlineStr">
        <is>
          <t>0</t>
        </is>
      </c>
      <c r="BR904" s="297" t="inlineStr">
        <is>
          <t>0</t>
        </is>
      </c>
      <c r="BS904" s="297" t="inlineStr">
        <is>
          <t>0</t>
        </is>
      </c>
      <c r="BT904" s="297" t="inlineStr">
        <is>
          <t>0</t>
        </is>
      </c>
      <c r="BU904" s="297" t="inlineStr">
        <is>
          <t>0</t>
        </is>
      </c>
      <c r="BV904" s="297" t="inlineStr">
        <is>
          <t>0</t>
        </is>
      </c>
      <c r="BW904" s="288" t="inlineStr">
        <is>
          <t>0</t>
        </is>
      </c>
      <c r="BX904" s="276">
        <f>SUM(IF(COUNTIF(#REF!, "*1.*"), 2, 0), IF(COUNTIF(#REF!, "*2.*"), 2, 0), IF(COUNTIF(#REF!, "*3.*"), 2, 0), IF(COUNTIF(#REF!, "*4.*"), 2, 0), IF(COUNTIF(#REF!, "*5.*"), 2, 0), IF(COUNTIF(#REF!, "*6.*"), 2, 0))</f>
        <v/>
      </c>
      <c r="BY904" s="277">
        <f t="array" ref="BY904">SUM(VALUE(AT904),VALUE(AU904),VALUE(AV904),VALUE(AW904),VALUE(AX904),VALUE(AY904),VALUE(AZ904),VALUE(BB904),VALUE(BC904),VALUE(BD904),VALUE(BE904),VALUE(BF904),VALUE(BG904),VALUE(BH904),VALUE(BI904),VALUE(BJ904),VALUE(BK904),VALUE(BL904),VALUE(BM904),VALUE(BN904),VALUE(BO904),VALUE(BP904),VALUE(BQ904),VALUE(BR904),VALUE(BS904),VALUE(BT904),VALUE(BU904),VALUE(BV904),VALUE(BW904))</f>
        <v/>
      </c>
      <c r="BZ904" s="307" t="n"/>
      <c r="CA904" s="307" t="n"/>
      <c r="CB904" s="307" t="n"/>
      <c r="CC904" s="307" t="n"/>
      <c r="CD904" s="307" t="n"/>
      <c r="CE904" s="307" t="n"/>
      <c r="CF904" s="307" t="n"/>
      <c r="CG904" s="307" t="n"/>
      <c r="CH904" s="307" t="n"/>
      <c r="CI904" s="307" t="n"/>
      <c r="CJ904" s="307" t="n"/>
      <c r="CK904" s="307" t="n"/>
      <c r="CL904" s="307" t="n"/>
      <c r="CM904" s="307" t="n"/>
      <c r="CN904" s="307" t="n"/>
      <c r="CO904" s="307" t="n"/>
      <c r="CP904" s="307" t="n"/>
      <c r="CQ904" s="307" t="n"/>
      <c r="CR904" s="279" t="inlineStr"/>
      <c r="CS904" s="280">
        <f>AVERAGE(Value(BY904),value(CR904))</f>
        <v/>
      </c>
      <c r="CT904" s="421">
        <f>(IF(OR(MediaScorecard!BH905="x", MediaScorecard!BI905="x",MediaScorecard!BJ905="x",MediaScorecard!BK905="x",MediaScorecard!BL905="x"),1, 2))</f>
        <v/>
      </c>
      <c r="CU904" s="308" t="n"/>
      <c r="CV904" s="308" t="n"/>
      <c r="CW904" s="308" t="n"/>
      <c r="CX904" s="309" t="n"/>
      <c r="CY904" s="308" t="n"/>
      <c r="CZ904" s="308" t="n"/>
      <c r="DA904" s="308" t="n"/>
    </row>
    <row r="905" ht="21" customHeight="1" s="590">
      <c r="A905" s="421" t="n"/>
      <c r="B905" s="270" t="n"/>
      <c r="C905" s="266" t="n"/>
      <c r="D905" s="267" t="inlineStr"/>
      <c r="E905" s="267" t="inlineStr"/>
      <c r="F905" s="268" t="inlineStr"/>
      <c r="G905" s="421" t="n"/>
      <c r="H905" s="269" t="n"/>
      <c r="I905" s="421" t="n"/>
      <c r="J905" s="421" t="n"/>
      <c r="K905" s="421" t="n"/>
      <c r="L905" s="421" t="n"/>
      <c r="M905" s="421" t="n"/>
      <c r="N905" s="421" t="n"/>
      <c r="O905" s="421" t="n"/>
      <c r="P905" s="421" t="n"/>
      <c r="Q905" s="421" t="n"/>
      <c r="R905" s="270" t="n"/>
      <c r="S905" s="421" t="n"/>
      <c r="T905" s="421" t="n"/>
      <c r="U905" s="421" t="n"/>
      <c r="V905" s="421" t="n"/>
      <c r="W905" s="421" t="n"/>
      <c r="X905" s="421" t="n"/>
      <c r="Y905" s="421" t="n"/>
      <c r="Z905" s="421" t="n"/>
      <c r="AA905" s="421" t="n"/>
      <c r="AB905" s="421" t="n"/>
      <c r="AC905" s="421" t="n"/>
      <c r="AD905" s="421" t="n"/>
      <c r="AE905" s="421" t="n"/>
      <c r="AF905" s="421" t="n"/>
      <c r="AG905" s="421" t="n"/>
      <c r="AH905" s="421" t="n"/>
      <c r="AI905" s="421" t="n"/>
      <c r="AJ905" s="297" t="n"/>
      <c r="AK905" s="297" t="n"/>
      <c r="AL905" s="284" t="n"/>
      <c r="AM905" s="297" t="n"/>
      <c r="AN905" s="285" t="n"/>
      <c r="AO905" s="297" t="n"/>
      <c r="AP905" s="297" t="n"/>
      <c r="AQ905" s="297" t="n"/>
      <c r="AR905" s="297" t="n"/>
      <c r="AS905" s="297" t="n"/>
      <c r="AT905" s="285" t="inlineStr">
        <is>
          <t>0</t>
        </is>
      </c>
      <c r="AU905" s="297" t="inlineStr">
        <is>
          <t>0</t>
        </is>
      </c>
      <c r="AV905" s="297" t="inlineStr">
        <is>
          <t>0</t>
        </is>
      </c>
      <c r="AW905" s="297" t="inlineStr">
        <is>
          <t>0</t>
        </is>
      </c>
      <c r="AX905" s="297" t="inlineStr">
        <is>
          <t>0</t>
        </is>
      </c>
      <c r="AY905" s="286" t="inlineStr">
        <is>
          <t>0</t>
        </is>
      </c>
      <c r="AZ905" s="286" t="inlineStr">
        <is>
          <t>0</t>
        </is>
      </c>
      <c r="BA905" s="287" t="inlineStr">
        <is>
          <t>0</t>
        </is>
      </c>
      <c r="BB905" s="286" t="inlineStr">
        <is>
          <t>0</t>
        </is>
      </c>
      <c r="BC905" s="286" t="inlineStr">
        <is>
          <t>0</t>
        </is>
      </c>
      <c r="BD905" s="286" t="inlineStr">
        <is>
          <t>0</t>
        </is>
      </c>
      <c r="BE905" s="286" t="inlineStr">
        <is>
          <t>0</t>
        </is>
      </c>
      <c r="BF905" s="286" t="inlineStr">
        <is>
          <t>0</t>
        </is>
      </c>
      <c r="BG905" s="286" t="inlineStr">
        <is>
          <t>0</t>
        </is>
      </c>
      <c r="BH905" s="297" t="inlineStr">
        <is>
          <t>0</t>
        </is>
      </c>
      <c r="BI905" s="297" t="inlineStr">
        <is>
          <t>0</t>
        </is>
      </c>
      <c r="BJ905" s="297" t="inlineStr">
        <is>
          <t>0</t>
        </is>
      </c>
      <c r="BK905" s="297" t="inlineStr">
        <is>
          <t>0</t>
        </is>
      </c>
      <c r="BL905" s="297" t="inlineStr">
        <is>
          <t>0</t>
        </is>
      </c>
      <c r="BM905" s="297" t="inlineStr">
        <is>
          <t>0</t>
        </is>
      </c>
      <c r="BN905" s="297" t="inlineStr">
        <is>
          <t>0</t>
        </is>
      </c>
      <c r="BO905" s="285" t="inlineStr">
        <is>
          <t>0</t>
        </is>
      </c>
      <c r="BP905" s="297" t="inlineStr">
        <is>
          <t>0</t>
        </is>
      </c>
      <c r="BQ905" s="297" t="inlineStr">
        <is>
          <t>0</t>
        </is>
      </c>
      <c r="BR905" s="297" t="inlineStr">
        <is>
          <t>0</t>
        </is>
      </c>
      <c r="BS905" s="297" t="inlineStr">
        <is>
          <t>0</t>
        </is>
      </c>
      <c r="BT905" s="297" t="inlineStr">
        <is>
          <t>0</t>
        </is>
      </c>
      <c r="BU905" s="297" t="inlineStr">
        <is>
          <t>0</t>
        </is>
      </c>
      <c r="BV905" s="297" t="inlineStr">
        <is>
          <t>0</t>
        </is>
      </c>
      <c r="BW905" s="288" t="inlineStr">
        <is>
          <t>0</t>
        </is>
      </c>
      <c r="BX905" s="276">
        <f>SUM(IF(COUNTIF(#REF!, "*1.*"), 2, 0), IF(COUNTIF(#REF!, "*2.*"), 2, 0), IF(COUNTIF(#REF!, "*3.*"), 2, 0), IF(COUNTIF(#REF!, "*4.*"), 2, 0), IF(COUNTIF(#REF!, "*5.*"), 2, 0), IF(COUNTIF(#REF!, "*6.*"), 2, 0))</f>
        <v/>
      </c>
      <c r="BY905" s="277">
        <f t="array" ref="BY905">SUM(VALUE(AT905),VALUE(AU905),VALUE(AV905),VALUE(AW905),VALUE(AX905),VALUE(AY905),VALUE(AZ905),VALUE(BB905),VALUE(BC905),VALUE(BD905),VALUE(BE905),VALUE(BF905),VALUE(BG905),VALUE(BH905),VALUE(BI905),VALUE(BJ905),VALUE(BK905),VALUE(BL905),VALUE(BM905),VALUE(BN905),VALUE(BO905),VALUE(BP905),VALUE(BQ905),VALUE(BR905),VALUE(BS905),VALUE(BT905),VALUE(BU905),VALUE(BV905),VALUE(BW905))</f>
        <v/>
      </c>
      <c r="BZ905" s="307" t="n"/>
      <c r="CA905" s="307" t="n"/>
      <c r="CB905" s="307" t="n"/>
      <c r="CC905" s="307" t="n"/>
      <c r="CD905" s="307" t="n"/>
      <c r="CE905" s="307" t="n"/>
      <c r="CF905" s="307" t="n"/>
      <c r="CG905" s="307" t="n"/>
      <c r="CH905" s="307" t="n"/>
      <c r="CI905" s="307" t="n"/>
      <c r="CJ905" s="307" t="n"/>
      <c r="CK905" s="307" t="n"/>
      <c r="CL905" s="307" t="n"/>
      <c r="CM905" s="307" t="n"/>
      <c r="CN905" s="307" t="n"/>
      <c r="CO905" s="307" t="n"/>
      <c r="CP905" s="307" t="n"/>
      <c r="CQ905" s="307" t="n"/>
      <c r="CR905" s="279" t="inlineStr"/>
      <c r="CS905" s="280">
        <f>AVERAGE(Value(BY905),value(CR905))</f>
        <v/>
      </c>
      <c r="CT905" s="421">
        <f>(IF(OR(MediaScorecard!BH906="x", MediaScorecard!BI906="x",MediaScorecard!BJ906="x",MediaScorecard!BK906="x",MediaScorecard!BL906="x"),1, 2))</f>
        <v/>
      </c>
      <c r="CU905" s="308" t="n"/>
      <c r="CV905" s="308" t="n"/>
      <c r="CW905" s="308" t="n"/>
      <c r="CX905" s="309" t="n"/>
      <c r="CY905" s="308" t="n"/>
      <c r="CZ905" s="308" t="n"/>
      <c r="DA905" s="308" t="n"/>
    </row>
    <row r="906" ht="21" customHeight="1" s="590">
      <c r="A906" s="421" t="n"/>
      <c r="B906" s="270" t="n"/>
      <c r="C906" s="266" t="n"/>
      <c r="D906" s="267" t="inlineStr"/>
      <c r="E906" s="267" t="inlineStr"/>
      <c r="F906" s="268" t="inlineStr"/>
      <c r="G906" s="421" t="n"/>
      <c r="H906" s="269" t="n"/>
      <c r="I906" s="421" t="n"/>
      <c r="J906" s="421" t="n"/>
      <c r="K906" s="421" t="n"/>
      <c r="L906" s="421" t="n"/>
      <c r="M906" s="421" t="n"/>
      <c r="N906" s="421" t="n"/>
      <c r="O906" s="421" t="n"/>
      <c r="P906" s="421" t="n"/>
      <c r="Q906" s="421" t="n"/>
      <c r="R906" s="270" t="n"/>
      <c r="S906" s="421" t="n"/>
      <c r="T906" s="421" t="n"/>
      <c r="U906" s="421" t="n"/>
      <c r="V906" s="421" t="n"/>
      <c r="W906" s="421" t="n"/>
      <c r="X906" s="421" t="n"/>
      <c r="Y906" s="421" t="n"/>
      <c r="Z906" s="421" t="n"/>
      <c r="AA906" s="421" t="n"/>
      <c r="AB906" s="421" t="n"/>
      <c r="AC906" s="421" t="n"/>
      <c r="AD906" s="421" t="n"/>
      <c r="AE906" s="421" t="n"/>
      <c r="AF906" s="421" t="n"/>
      <c r="AG906" s="421" t="n"/>
      <c r="AH906" s="421" t="n"/>
      <c r="AI906" s="421" t="n"/>
      <c r="AJ906" s="297" t="n"/>
      <c r="AK906" s="297" t="n"/>
      <c r="AL906" s="284" t="n"/>
      <c r="AM906" s="297" t="n"/>
      <c r="AN906" s="285" t="n"/>
      <c r="AO906" s="297" t="n"/>
      <c r="AP906" s="297" t="n"/>
      <c r="AQ906" s="297" t="n"/>
      <c r="AR906" s="297" t="n"/>
      <c r="AS906" s="297" t="n"/>
      <c r="AT906" s="285" t="inlineStr">
        <is>
          <t>0</t>
        </is>
      </c>
      <c r="AU906" s="297" t="inlineStr">
        <is>
          <t>0</t>
        </is>
      </c>
      <c r="AV906" s="297" t="inlineStr">
        <is>
          <t>0</t>
        </is>
      </c>
      <c r="AW906" s="297" t="inlineStr">
        <is>
          <t>0</t>
        </is>
      </c>
      <c r="AX906" s="297" t="inlineStr">
        <is>
          <t>0</t>
        </is>
      </c>
      <c r="AY906" s="286" t="inlineStr">
        <is>
          <t>0</t>
        </is>
      </c>
      <c r="AZ906" s="286" t="inlineStr">
        <is>
          <t>0</t>
        </is>
      </c>
      <c r="BA906" s="287" t="inlineStr">
        <is>
          <t>0</t>
        </is>
      </c>
      <c r="BB906" s="286" t="inlineStr">
        <is>
          <t>0</t>
        </is>
      </c>
      <c r="BC906" s="286" t="inlineStr">
        <is>
          <t>0</t>
        </is>
      </c>
      <c r="BD906" s="286" t="inlineStr">
        <is>
          <t>0</t>
        </is>
      </c>
      <c r="BE906" s="286" t="inlineStr">
        <is>
          <t>0</t>
        </is>
      </c>
      <c r="BF906" s="286" t="inlineStr">
        <is>
          <t>0</t>
        </is>
      </c>
      <c r="BG906" s="286" t="inlineStr">
        <is>
          <t>0</t>
        </is>
      </c>
      <c r="BH906" s="297" t="inlineStr">
        <is>
          <t>0</t>
        </is>
      </c>
      <c r="BI906" s="297" t="inlineStr">
        <is>
          <t>0</t>
        </is>
      </c>
      <c r="BJ906" s="297" t="inlineStr">
        <is>
          <t>0</t>
        </is>
      </c>
      <c r="BK906" s="297" t="inlineStr">
        <is>
          <t>0</t>
        </is>
      </c>
      <c r="BL906" s="297" t="inlineStr">
        <is>
          <t>0</t>
        </is>
      </c>
      <c r="BM906" s="297" t="inlineStr">
        <is>
          <t>0</t>
        </is>
      </c>
      <c r="BN906" s="297" t="inlineStr">
        <is>
          <t>0</t>
        </is>
      </c>
      <c r="BO906" s="285" t="inlineStr">
        <is>
          <t>0</t>
        </is>
      </c>
      <c r="BP906" s="297" t="inlineStr">
        <is>
          <t>0</t>
        </is>
      </c>
      <c r="BQ906" s="297" t="inlineStr">
        <is>
          <t>0</t>
        </is>
      </c>
      <c r="BR906" s="297" t="inlineStr">
        <is>
          <t>0</t>
        </is>
      </c>
      <c r="BS906" s="297" t="inlineStr">
        <is>
          <t>0</t>
        </is>
      </c>
      <c r="BT906" s="297" t="inlineStr">
        <is>
          <t>0</t>
        </is>
      </c>
      <c r="BU906" s="297" t="inlineStr">
        <is>
          <t>0</t>
        </is>
      </c>
      <c r="BV906" s="297" t="inlineStr">
        <is>
          <t>0</t>
        </is>
      </c>
      <c r="BW906" s="288" t="inlineStr">
        <is>
          <t>0</t>
        </is>
      </c>
      <c r="BX906" s="276">
        <f>SUM(IF(COUNTIF(#REF!, "*1.*"), 2, 0), IF(COUNTIF(#REF!, "*2.*"), 2, 0), IF(COUNTIF(#REF!, "*3.*"), 2, 0), IF(COUNTIF(#REF!, "*4.*"), 2, 0), IF(COUNTIF(#REF!, "*5.*"), 2, 0), IF(COUNTIF(#REF!, "*6.*"), 2, 0))</f>
        <v/>
      </c>
      <c r="BY906" s="277">
        <f t="array" ref="BY906">SUM(VALUE(AT906),VALUE(AU906),VALUE(AV906),VALUE(AW906),VALUE(AX906),VALUE(AY906),VALUE(AZ906),VALUE(BB906),VALUE(BC906),VALUE(BD906),VALUE(BE906),VALUE(BF906),VALUE(BG906),VALUE(BH906),VALUE(BI906),VALUE(BJ906),VALUE(BK906),VALUE(BL906),VALUE(BM906),VALUE(BN906),VALUE(BO906),VALUE(BP906),VALUE(BQ906),VALUE(BR906),VALUE(BS906),VALUE(BT906),VALUE(BU906),VALUE(BV906),VALUE(BW906))</f>
        <v/>
      </c>
      <c r="BZ906" s="307" t="n"/>
      <c r="CA906" s="307" t="n"/>
      <c r="CB906" s="307" t="n"/>
      <c r="CC906" s="307" t="n"/>
      <c r="CD906" s="307" t="n"/>
      <c r="CE906" s="307" t="n"/>
      <c r="CF906" s="307" t="n"/>
      <c r="CG906" s="307" t="n"/>
      <c r="CH906" s="307" t="n"/>
      <c r="CI906" s="307" t="n"/>
      <c r="CJ906" s="307" t="n"/>
      <c r="CK906" s="307" t="n"/>
      <c r="CL906" s="307" t="n"/>
      <c r="CM906" s="307" t="n"/>
      <c r="CN906" s="307" t="n"/>
      <c r="CO906" s="307" t="n"/>
      <c r="CP906" s="307" t="n"/>
      <c r="CQ906" s="307" t="n"/>
      <c r="CR906" s="279" t="inlineStr"/>
      <c r="CS906" s="280">
        <f>AVERAGE(Value(BY906),value(CR906))</f>
        <v/>
      </c>
      <c r="CT906" s="421">
        <f>(IF(OR(MediaScorecard!BH907="x", MediaScorecard!BI907="x",MediaScorecard!BJ907="x",MediaScorecard!BK907="x",MediaScorecard!BL907="x"),1, 2))</f>
        <v/>
      </c>
      <c r="CU906" s="308" t="n"/>
      <c r="CV906" s="308" t="n"/>
      <c r="CW906" s="308" t="n"/>
      <c r="CX906" s="309" t="n"/>
      <c r="CY906" s="308" t="n"/>
      <c r="CZ906" s="308" t="n"/>
      <c r="DA906" s="308" t="n"/>
    </row>
    <row r="907" ht="21" customHeight="1" s="590">
      <c r="A907" s="421" t="n"/>
      <c r="B907" s="270" t="n"/>
      <c r="C907" s="266" t="n"/>
      <c r="D907" s="267" t="inlineStr"/>
      <c r="E907" s="267" t="inlineStr"/>
      <c r="F907" s="268" t="inlineStr"/>
      <c r="G907" s="421" t="n"/>
      <c r="H907" s="269" t="n"/>
      <c r="I907" s="421" t="n"/>
      <c r="J907" s="421" t="n"/>
      <c r="K907" s="421" t="n"/>
      <c r="L907" s="421" t="n"/>
      <c r="M907" s="421" t="n"/>
      <c r="N907" s="421" t="n"/>
      <c r="O907" s="421" t="n"/>
      <c r="P907" s="421" t="n"/>
      <c r="Q907" s="421" t="n"/>
      <c r="R907" s="270" t="n"/>
      <c r="S907" s="421" t="n"/>
      <c r="T907" s="421" t="n"/>
      <c r="U907" s="421" t="n"/>
      <c r="V907" s="421" t="n"/>
      <c r="W907" s="421" t="n"/>
      <c r="X907" s="421" t="n"/>
      <c r="Y907" s="421" t="n"/>
      <c r="Z907" s="421" t="n"/>
      <c r="AA907" s="421" t="n"/>
      <c r="AB907" s="421" t="n"/>
      <c r="AC907" s="421" t="n"/>
      <c r="AD907" s="421" t="n"/>
      <c r="AE907" s="421" t="n"/>
      <c r="AF907" s="421" t="n"/>
      <c r="AG907" s="421" t="n"/>
      <c r="AH907" s="421" t="n"/>
      <c r="AI907" s="421" t="n"/>
      <c r="AJ907" s="297" t="n"/>
      <c r="AK907" s="297" t="n"/>
      <c r="AL907" s="284" t="n"/>
      <c r="AM907" s="297" t="n"/>
      <c r="AN907" s="285" t="n"/>
      <c r="AO907" s="297" t="n"/>
      <c r="AP907" s="297" t="n"/>
      <c r="AQ907" s="297" t="n"/>
      <c r="AR907" s="297" t="n"/>
      <c r="AS907" s="297" t="n"/>
      <c r="AT907" s="285" t="inlineStr">
        <is>
          <t>0</t>
        </is>
      </c>
      <c r="AU907" s="297" t="inlineStr">
        <is>
          <t>0</t>
        </is>
      </c>
      <c r="AV907" s="297" t="inlineStr">
        <is>
          <t>0</t>
        </is>
      </c>
      <c r="AW907" s="297" t="inlineStr">
        <is>
          <t>0</t>
        </is>
      </c>
      <c r="AX907" s="297" t="inlineStr">
        <is>
          <t>0</t>
        </is>
      </c>
      <c r="AY907" s="286" t="inlineStr">
        <is>
          <t>0</t>
        </is>
      </c>
      <c r="AZ907" s="286" t="inlineStr">
        <is>
          <t>0</t>
        </is>
      </c>
      <c r="BA907" s="287" t="inlineStr">
        <is>
          <t>0</t>
        </is>
      </c>
      <c r="BB907" s="286" t="inlineStr">
        <is>
          <t>0</t>
        </is>
      </c>
      <c r="BC907" s="286" t="inlineStr">
        <is>
          <t>0</t>
        </is>
      </c>
      <c r="BD907" s="286" t="inlineStr">
        <is>
          <t>0</t>
        </is>
      </c>
      <c r="BE907" s="286" t="inlineStr">
        <is>
          <t>0</t>
        </is>
      </c>
      <c r="BF907" s="286" t="inlineStr">
        <is>
          <t>0</t>
        </is>
      </c>
      <c r="BG907" s="286" t="inlineStr">
        <is>
          <t>0</t>
        </is>
      </c>
      <c r="BH907" s="297" t="inlineStr">
        <is>
          <t>0</t>
        </is>
      </c>
      <c r="BI907" s="297" t="inlineStr">
        <is>
          <t>0</t>
        </is>
      </c>
      <c r="BJ907" s="297" t="inlineStr">
        <is>
          <t>0</t>
        </is>
      </c>
      <c r="BK907" s="297" t="inlineStr">
        <is>
          <t>0</t>
        </is>
      </c>
      <c r="BL907" s="297" t="inlineStr">
        <is>
          <t>0</t>
        </is>
      </c>
      <c r="BM907" s="297" t="inlineStr">
        <is>
          <t>0</t>
        </is>
      </c>
      <c r="BN907" s="297" t="inlineStr">
        <is>
          <t>0</t>
        </is>
      </c>
      <c r="BO907" s="285" t="inlineStr">
        <is>
          <t>0</t>
        </is>
      </c>
      <c r="BP907" s="297" t="inlineStr">
        <is>
          <t>0</t>
        </is>
      </c>
      <c r="BQ907" s="297" t="inlineStr">
        <is>
          <t>0</t>
        </is>
      </c>
      <c r="BR907" s="297" t="inlineStr">
        <is>
          <t>0</t>
        </is>
      </c>
      <c r="BS907" s="297" t="inlineStr">
        <is>
          <t>0</t>
        </is>
      </c>
      <c r="BT907" s="297" t="inlineStr">
        <is>
          <t>0</t>
        </is>
      </c>
      <c r="BU907" s="297" t="inlineStr">
        <is>
          <t>0</t>
        </is>
      </c>
      <c r="BV907" s="297" t="inlineStr">
        <is>
          <t>0</t>
        </is>
      </c>
      <c r="BW907" s="288" t="inlineStr">
        <is>
          <t>0</t>
        </is>
      </c>
      <c r="BX907" s="276">
        <f>SUM(IF(COUNTIF(#REF!, "*1.*"), 2, 0), IF(COUNTIF(#REF!, "*2.*"), 2, 0), IF(COUNTIF(#REF!, "*3.*"), 2, 0), IF(COUNTIF(#REF!, "*4.*"), 2, 0), IF(COUNTIF(#REF!, "*5.*"), 2, 0), IF(COUNTIF(#REF!, "*6.*"), 2, 0))</f>
        <v/>
      </c>
      <c r="BY907" s="277">
        <f t="array" ref="BY907">SUM(VALUE(AT907),VALUE(AU907),VALUE(AV907),VALUE(AW907),VALUE(AX907),VALUE(AY907),VALUE(AZ907),VALUE(BB907),VALUE(BC907),VALUE(BD907),VALUE(BE907),VALUE(BF907),VALUE(BG907),VALUE(BH907),VALUE(BI907),VALUE(BJ907),VALUE(BK907),VALUE(BL907),VALUE(BM907),VALUE(BN907),VALUE(BO907),VALUE(BP907),VALUE(BQ907),VALUE(BR907),VALUE(BS907),VALUE(BT907),VALUE(BU907),VALUE(BV907),VALUE(BW907))</f>
        <v/>
      </c>
      <c r="BZ907" s="307" t="n"/>
      <c r="CA907" s="307" t="n"/>
      <c r="CB907" s="307" t="n"/>
      <c r="CC907" s="307" t="n"/>
      <c r="CD907" s="307" t="n"/>
      <c r="CE907" s="307" t="n"/>
      <c r="CF907" s="307" t="n"/>
      <c r="CG907" s="307" t="n"/>
      <c r="CH907" s="307" t="n"/>
      <c r="CI907" s="307" t="n"/>
      <c r="CJ907" s="307" t="n"/>
      <c r="CK907" s="307" t="n"/>
      <c r="CL907" s="307" t="n"/>
      <c r="CM907" s="307" t="n"/>
      <c r="CN907" s="307" t="n"/>
      <c r="CO907" s="307" t="n"/>
      <c r="CP907" s="307" t="n"/>
      <c r="CQ907" s="307" t="n"/>
      <c r="CR907" s="279" t="inlineStr"/>
      <c r="CS907" s="280">
        <f>AVERAGE(Value(BY907),value(CR907))</f>
        <v/>
      </c>
      <c r="CT907" s="421">
        <f>(IF(OR(MediaScorecard!BH908="x", MediaScorecard!BI908="x",MediaScorecard!BJ908="x",MediaScorecard!BK908="x",MediaScorecard!BL908="x"),1, 2))</f>
        <v/>
      </c>
      <c r="CU907" s="308" t="n"/>
      <c r="CV907" s="308" t="n"/>
      <c r="CW907" s="308" t="n"/>
      <c r="CX907" s="309" t="n"/>
      <c r="CY907" s="308" t="n"/>
      <c r="CZ907" s="308" t="n"/>
      <c r="DA907" s="308" t="n"/>
    </row>
    <row r="908" ht="21" customHeight="1" s="590">
      <c r="A908" s="421" t="n"/>
      <c r="B908" s="270" t="n"/>
      <c r="C908" s="266" t="n"/>
      <c r="D908" s="267" t="inlineStr"/>
      <c r="E908" s="267" t="inlineStr"/>
      <c r="F908" s="268" t="inlineStr"/>
      <c r="G908" s="421" t="n"/>
      <c r="H908" s="269" t="n"/>
      <c r="I908" s="421" t="n"/>
      <c r="J908" s="421" t="n"/>
      <c r="K908" s="421" t="n"/>
      <c r="L908" s="421" t="n"/>
      <c r="M908" s="421" t="n"/>
      <c r="N908" s="421" t="n"/>
      <c r="O908" s="421" t="n"/>
      <c r="P908" s="421" t="n"/>
      <c r="Q908" s="421" t="n"/>
      <c r="R908" s="270" t="n"/>
      <c r="S908" s="421" t="n"/>
      <c r="T908" s="421" t="n"/>
      <c r="U908" s="421" t="n"/>
      <c r="V908" s="421" t="n"/>
      <c r="W908" s="421" t="n"/>
      <c r="X908" s="421" t="n"/>
      <c r="Y908" s="421" t="n"/>
      <c r="Z908" s="421" t="n"/>
      <c r="AA908" s="421" t="n"/>
      <c r="AB908" s="421" t="n"/>
      <c r="AC908" s="421" t="n"/>
      <c r="AD908" s="421" t="n"/>
      <c r="AE908" s="421" t="n"/>
      <c r="AF908" s="421" t="n"/>
      <c r="AG908" s="421" t="n"/>
      <c r="AH908" s="421" t="n"/>
      <c r="AI908" s="421" t="n"/>
      <c r="AJ908" s="297" t="n"/>
      <c r="AK908" s="297" t="n"/>
      <c r="AL908" s="284" t="n"/>
      <c r="AM908" s="297" t="n"/>
      <c r="AN908" s="285" t="n"/>
      <c r="AO908" s="297" t="n"/>
      <c r="AP908" s="297" t="n"/>
      <c r="AQ908" s="297" t="n"/>
      <c r="AR908" s="297" t="n"/>
      <c r="AS908" s="297" t="n"/>
      <c r="AT908" s="285" t="inlineStr">
        <is>
          <t>0</t>
        </is>
      </c>
      <c r="AU908" s="297" t="inlineStr">
        <is>
          <t>0</t>
        </is>
      </c>
      <c r="AV908" s="297" t="inlineStr">
        <is>
          <t>0</t>
        </is>
      </c>
      <c r="AW908" s="297" t="inlineStr">
        <is>
          <t>0</t>
        </is>
      </c>
      <c r="AX908" s="297" t="inlineStr">
        <is>
          <t>0</t>
        </is>
      </c>
      <c r="AY908" s="286" t="inlineStr">
        <is>
          <t>0</t>
        </is>
      </c>
      <c r="AZ908" s="286" t="inlineStr">
        <is>
          <t>0</t>
        </is>
      </c>
      <c r="BA908" s="287" t="inlineStr">
        <is>
          <t>0</t>
        </is>
      </c>
      <c r="BB908" s="286" t="inlineStr">
        <is>
          <t>0</t>
        </is>
      </c>
      <c r="BC908" s="286" t="inlineStr">
        <is>
          <t>0</t>
        </is>
      </c>
      <c r="BD908" s="286" t="inlineStr">
        <is>
          <t>0</t>
        </is>
      </c>
      <c r="BE908" s="286" t="inlineStr">
        <is>
          <t>0</t>
        </is>
      </c>
      <c r="BF908" s="286" t="inlineStr">
        <is>
          <t>0</t>
        </is>
      </c>
      <c r="BG908" s="286" t="inlineStr">
        <is>
          <t>0</t>
        </is>
      </c>
      <c r="BH908" s="297" t="inlineStr">
        <is>
          <t>0</t>
        </is>
      </c>
      <c r="BI908" s="297" t="inlineStr">
        <is>
          <t>0</t>
        </is>
      </c>
      <c r="BJ908" s="297" t="inlineStr">
        <is>
          <t>0</t>
        </is>
      </c>
      <c r="BK908" s="297" t="inlineStr">
        <is>
          <t>0</t>
        </is>
      </c>
      <c r="BL908" s="297" t="inlineStr">
        <is>
          <t>0</t>
        </is>
      </c>
      <c r="BM908" s="297" t="inlineStr">
        <is>
          <t>0</t>
        </is>
      </c>
      <c r="BN908" s="297" t="inlineStr">
        <is>
          <t>0</t>
        </is>
      </c>
      <c r="BO908" s="285" t="inlineStr">
        <is>
          <t>0</t>
        </is>
      </c>
      <c r="BP908" s="297" t="inlineStr">
        <is>
          <t>0</t>
        </is>
      </c>
      <c r="BQ908" s="297" t="inlineStr">
        <is>
          <t>0</t>
        </is>
      </c>
      <c r="BR908" s="297" t="inlineStr">
        <is>
          <t>0</t>
        </is>
      </c>
      <c r="BS908" s="297" t="inlineStr">
        <is>
          <t>0</t>
        </is>
      </c>
      <c r="BT908" s="297" t="inlineStr">
        <is>
          <t>0</t>
        </is>
      </c>
      <c r="BU908" s="297" t="inlineStr">
        <is>
          <t>0</t>
        </is>
      </c>
      <c r="BV908" s="297" t="inlineStr">
        <is>
          <t>0</t>
        </is>
      </c>
      <c r="BW908" s="288" t="inlineStr">
        <is>
          <t>0</t>
        </is>
      </c>
      <c r="BX908" s="276">
        <f>SUM(IF(COUNTIF(#REF!, "*1.*"), 2, 0), IF(COUNTIF(#REF!, "*2.*"), 2, 0), IF(COUNTIF(#REF!, "*3.*"), 2, 0), IF(COUNTIF(#REF!, "*4.*"), 2, 0), IF(COUNTIF(#REF!, "*5.*"), 2, 0), IF(COUNTIF(#REF!, "*6.*"), 2, 0))</f>
        <v/>
      </c>
      <c r="BY908" s="277">
        <f t="array" ref="BY908">SUM(VALUE(AT908),VALUE(AU908),VALUE(AV908),VALUE(AW908),VALUE(AX908),VALUE(AY908),VALUE(AZ908),VALUE(BB908),VALUE(BC908),VALUE(BD908),VALUE(BE908),VALUE(BF908),VALUE(BG908),VALUE(BH908),VALUE(BI908),VALUE(BJ908),VALUE(BK908),VALUE(BL908),VALUE(BM908),VALUE(BN908),VALUE(BO908),VALUE(BP908),VALUE(BQ908),VALUE(BR908),VALUE(BS908),VALUE(BT908),VALUE(BU908),VALUE(BV908),VALUE(BW908))</f>
        <v/>
      </c>
      <c r="BZ908" s="307" t="n"/>
      <c r="CA908" s="307" t="n"/>
      <c r="CB908" s="307" t="n"/>
      <c r="CC908" s="307" t="n"/>
      <c r="CD908" s="307" t="n"/>
      <c r="CE908" s="307" t="n"/>
      <c r="CF908" s="307" t="n"/>
      <c r="CG908" s="307" t="n"/>
      <c r="CH908" s="307" t="n"/>
      <c r="CI908" s="307" t="n"/>
      <c r="CJ908" s="307" t="n"/>
      <c r="CK908" s="307" t="n"/>
      <c r="CL908" s="307" t="n"/>
      <c r="CM908" s="307" t="n"/>
      <c r="CN908" s="307" t="n"/>
      <c r="CO908" s="307" t="n"/>
      <c r="CP908" s="307" t="n"/>
      <c r="CQ908" s="307" t="n"/>
      <c r="CR908" s="279" t="inlineStr"/>
      <c r="CS908" s="280">
        <f>AVERAGE(Value(BY908),value(CR908))</f>
        <v/>
      </c>
      <c r="CT908" s="421">
        <f>(IF(OR(MediaScorecard!BH909="x", MediaScorecard!BI909="x",MediaScorecard!BJ909="x",MediaScorecard!BK909="x",MediaScorecard!BL909="x"),1, 2))</f>
        <v/>
      </c>
      <c r="CU908" s="308" t="n"/>
      <c r="CV908" s="308" t="n"/>
      <c r="CW908" s="308" t="n"/>
      <c r="CX908" s="309" t="n"/>
      <c r="CY908" s="308" t="n"/>
      <c r="CZ908" s="308" t="n"/>
      <c r="DA908" s="308" t="n"/>
    </row>
    <row r="909" ht="21" customHeight="1" s="590">
      <c r="A909" s="421" t="n"/>
      <c r="B909" s="270" t="n"/>
      <c r="C909" s="266" t="n"/>
      <c r="D909" s="267" t="inlineStr"/>
      <c r="E909" s="267" t="inlineStr"/>
      <c r="F909" s="268" t="inlineStr"/>
      <c r="G909" s="421" t="n"/>
      <c r="H909" s="269" t="n"/>
      <c r="I909" s="421" t="n"/>
      <c r="J909" s="421" t="n"/>
      <c r="K909" s="421" t="n"/>
      <c r="L909" s="421" t="n"/>
      <c r="M909" s="421" t="n"/>
      <c r="N909" s="421" t="n"/>
      <c r="O909" s="421" t="n"/>
      <c r="P909" s="421" t="n"/>
      <c r="Q909" s="421" t="n"/>
      <c r="R909" s="270" t="n"/>
      <c r="S909" s="421" t="n"/>
      <c r="T909" s="421" t="n"/>
      <c r="U909" s="421" t="n"/>
      <c r="V909" s="421" t="n"/>
      <c r="W909" s="421" t="n"/>
      <c r="X909" s="421" t="n"/>
      <c r="Y909" s="421" t="n"/>
      <c r="Z909" s="421" t="n"/>
      <c r="AA909" s="421" t="n"/>
      <c r="AB909" s="421" t="n"/>
      <c r="AC909" s="421" t="n"/>
      <c r="AD909" s="421" t="n"/>
      <c r="AE909" s="421" t="n"/>
      <c r="AF909" s="421" t="n"/>
      <c r="AG909" s="421" t="n"/>
      <c r="AH909" s="421" t="n"/>
      <c r="AI909" s="421" t="n"/>
      <c r="AJ909" s="297" t="n"/>
      <c r="AK909" s="297" t="n"/>
      <c r="AL909" s="284" t="n"/>
      <c r="AM909" s="297" t="n"/>
      <c r="AN909" s="285" t="n"/>
      <c r="AO909" s="297" t="n"/>
      <c r="AP909" s="297" t="n"/>
      <c r="AQ909" s="297" t="n"/>
      <c r="AR909" s="297" t="n"/>
      <c r="AS909" s="297" t="n"/>
      <c r="AT909" s="285" t="inlineStr">
        <is>
          <t>0</t>
        </is>
      </c>
      <c r="AU909" s="297" t="inlineStr">
        <is>
          <t>0</t>
        </is>
      </c>
      <c r="AV909" s="297" t="inlineStr">
        <is>
          <t>0</t>
        </is>
      </c>
      <c r="AW909" s="297" t="inlineStr">
        <is>
          <t>0</t>
        </is>
      </c>
      <c r="AX909" s="297" t="inlineStr">
        <is>
          <t>0</t>
        </is>
      </c>
      <c r="AY909" s="286" t="inlineStr">
        <is>
          <t>0</t>
        </is>
      </c>
      <c r="AZ909" s="286" t="inlineStr">
        <is>
          <t>0</t>
        </is>
      </c>
      <c r="BA909" s="287" t="inlineStr">
        <is>
          <t>0</t>
        </is>
      </c>
      <c r="BB909" s="286" t="inlineStr">
        <is>
          <t>0</t>
        </is>
      </c>
      <c r="BC909" s="286" t="inlineStr">
        <is>
          <t>0</t>
        </is>
      </c>
      <c r="BD909" s="286" t="inlineStr">
        <is>
          <t>0</t>
        </is>
      </c>
      <c r="BE909" s="286" t="inlineStr">
        <is>
          <t>0</t>
        </is>
      </c>
      <c r="BF909" s="286" t="inlineStr">
        <is>
          <t>0</t>
        </is>
      </c>
      <c r="BG909" s="286" t="inlineStr">
        <is>
          <t>0</t>
        </is>
      </c>
      <c r="BH909" s="297" t="inlineStr">
        <is>
          <t>0</t>
        </is>
      </c>
      <c r="BI909" s="297" t="inlineStr">
        <is>
          <t>0</t>
        </is>
      </c>
      <c r="BJ909" s="297" t="inlineStr">
        <is>
          <t>0</t>
        </is>
      </c>
      <c r="BK909" s="297" t="inlineStr">
        <is>
          <t>0</t>
        </is>
      </c>
      <c r="BL909" s="297" t="inlineStr">
        <is>
          <t>0</t>
        </is>
      </c>
      <c r="BM909" s="297" t="inlineStr">
        <is>
          <t>0</t>
        </is>
      </c>
      <c r="BN909" s="297" t="inlineStr">
        <is>
          <t>0</t>
        </is>
      </c>
      <c r="BO909" s="285" t="inlineStr">
        <is>
          <t>0</t>
        </is>
      </c>
      <c r="BP909" s="297" t="inlineStr">
        <is>
          <t>0</t>
        </is>
      </c>
      <c r="BQ909" s="297" t="inlineStr">
        <is>
          <t>0</t>
        </is>
      </c>
      <c r="BR909" s="297" t="inlineStr">
        <is>
          <t>0</t>
        </is>
      </c>
      <c r="BS909" s="297" t="inlineStr">
        <is>
          <t>0</t>
        </is>
      </c>
      <c r="BT909" s="297" t="inlineStr">
        <is>
          <t>0</t>
        </is>
      </c>
      <c r="BU909" s="297" t="inlineStr">
        <is>
          <t>0</t>
        </is>
      </c>
      <c r="BV909" s="297" t="inlineStr">
        <is>
          <t>0</t>
        </is>
      </c>
      <c r="BW909" s="288" t="inlineStr">
        <is>
          <t>0</t>
        </is>
      </c>
      <c r="BX909" s="276">
        <f>SUM(IF(COUNTIF(#REF!, "*1.*"), 2, 0), IF(COUNTIF(#REF!, "*2.*"), 2, 0), IF(COUNTIF(#REF!, "*3.*"), 2, 0), IF(COUNTIF(#REF!, "*4.*"), 2, 0), IF(COUNTIF(#REF!, "*5.*"), 2, 0), IF(COUNTIF(#REF!, "*6.*"), 2, 0))</f>
        <v/>
      </c>
      <c r="BY909" s="277">
        <f t="array" ref="BY909">SUM(VALUE(AT909),VALUE(AU909),VALUE(AV909),VALUE(AW909),VALUE(AX909),VALUE(AY909),VALUE(AZ909),VALUE(BB909),VALUE(BC909),VALUE(BD909),VALUE(BE909),VALUE(BF909),VALUE(BG909),VALUE(BH909),VALUE(BI909),VALUE(BJ909),VALUE(BK909),VALUE(BL909),VALUE(BM909),VALUE(BN909),VALUE(BO909),VALUE(BP909),VALUE(BQ909),VALUE(BR909),VALUE(BS909),VALUE(BT909),VALUE(BU909),VALUE(BV909),VALUE(BW909))</f>
        <v/>
      </c>
      <c r="BZ909" s="307" t="n"/>
      <c r="CA909" s="307" t="n"/>
      <c r="CB909" s="307" t="n"/>
      <c r="CC909" s="307" t="n"/>
      <c r="CD909" s="307" t="n"/>
      <c r="CE909" s="307" t="n"/>
      <c r="CF909" s="307" t="n"/>
      <c r="CG909" s="307" t="n"/>
      <c r="CH909" s="307" t="n"/>
      <c r="CI909" s="307" t="n"/>
      <c r="CJ909" s="307" t="n"/>
      <c r="CK909" s="307" t="n"/>
      <c r="CL909" s="307" t="n"/>
      <c r="CM909" s="307" t="n"/>
      <c r="CN909" s="307" t="n"/>
      <c r="CO909" s="307" t="n"/>
      <c r="CP909" s="307" t="n"/>
      <c r="CQ909" s="307" t="n"/>
      <c r="CR909" s="279" t="inlineStr"/>
      <c r="CS909" s="280">
        <f>AVERAGE(Value(BY909),value(CR909))</f>
        <v/>
      </c>
      <c r="CT909" s="421">
        <f>(IF(OR(MediaScorecard!BH910="x", MediaScorecard!BI910="x",MediaScorecard!BJ910="x",MediaScorecard!BK910="x",MediaScorecard!BL910="x"),1, 2))</f>
        <v/>
      </c>
      <c r="CU909" s="308" t="n"/>
      <c r="CV909" s="308" t="n"/>
      <c r="CW909" s="308" t="n"/>
      <c r="CX909" s="309" t="n"/>
      <c r="CY909" s="308" t="n"/>
      <c r="CZ909" s="308" t="n"/>
      <c r="DA909" s="308" t="n"/>
    </row>
    <row r="910" ht="21" customHeight="1" s="590">
      <c r="A910" s="421" t="n"/>
      <c r="B910" s="270" t="n"/>
      <c r="C910" s="266" t="n"/>
      <c r="D910" s="267" t="inlineStr"/>
      <c r="E910" s="267" t="inlineStr"/>
      <c r="F910" s="268" t="inlineStr"/>
      <c r="G910" s="421" t="n"/>
      <c r="H910" s="269" t="n"/>
      <c r="I910" s="421" t="n"/>
      <c r="J910" s="421" t="n"/>
      <c r="K910" s="421" t="n"/>
      <c r="L910" s="421" t="n"/>
      <c r="M910" s="421" t="n"/>
      <c r="N910" s="421" t="n"/>
      <c r="O910" s="421" t="n"/>
      <c r="P910" s="421" t="n"/>
      <c r="Q910" s="421" t="n"/>
      <c r="R910" s="270" t="n"/>
      <c r="S910" s="421" t="n"/>
      <c r="T910" s="421" t="n"/>
      <c r="U910" s="421" t="n"/>
      <c r="V910" s="421" t="n"/>
      <c r="W910" s="421" t="n"/>
      <c r="X910" s="421" t="n"/>
      <c r="Y910" s="421" t="n"/>
      <c r="Z910" s="421" t="n"/>
      <c r="AA910" s="421" t="n"/>
      <c r="AB910" s="421" t="n"/>
      <c r="AC910" s="421" t="n"/>
      <c r="AD910" s="421" t="n"/>
      <c r="AE910" s="421" t="n"/>
      <c r="AF910" s="421" t="n"/>
      <c r="AG910" s="421" t="n"/>
      <c r="AH910" s="421" t="n"/>
      <c r="AI910" s="421" t="n"/>
      <c r="AJ910" s="297" t="n"/>
      <c r="AK910" s="297" t="n"/>
      <c r="AL910" s="284" t="n"/>
      <c r="AM910" s="297" t="n"/>
      <c r="AN910" s="285" t="n"/>
      <c r="AO910" s="297" t="n"/>
      <c r="AP910" s="297" t="n"/>
      <c r="AQ910" s="297" t="n"/>
      <c r="AR910" s="297" t="n"/>
      <c r="AS910" s="297" t="n"/>
      <c r="AT910" s="285" t="inlineStr">
        <is>
          <t>0</t>
        </is>
      </c>
      <c r="AU910" s="297" t="inlineStr">
        <is>
          <t>0</t>
        </is>
      </c>
      <c r="AV910" s="297" t="inlineStr">
        <is>
          <t>0</t>
        </is>
      </c>
      <c r="AW910" s="297" t="inlineStr">
        <is>
          <t>0</t>
        </is>
      </c>
      <c r="AX910" s="297" t="inlineStr">
        <is>
          <t>0</t>
        </is>
      </c>
      <c r="AY910" s="286" t="inlineStr">
        <is>
          <t>0</t>
        </is>
      </c>
      <c r="AZ910" s="286" t="inlineStr">
        <is>
          <t>0</t>
        </is>
      </c>
      <c r="BA910" s="287" t="inlineStr">
        <is>
          <t>0</t>
        </is>
      </c>
      <c r="BB910" s="286" t="inlineStr">
        <is>
          <t>0</t>
        </is>
      </c>
      <c r="BC910" s="286" t="inlineStr">
        <is>
          <t>0</t>
        </is>
      </c>
      <c r="BD910" s="286" t="inlineStr">
        <is>
          <t>0</t>
        </is>
      </c>
      <c r="BE910" s="286" t="inlineStr">
        <is>
          <t>0</t>
        </is>
      </c>
      <c r="BF910" s="286" t="inlineStr">
        <is>
          <t>0</t>
        </is>
      </c>
      <c r="BG910" s="286" t="inlineStr">
        <is>
          <t>0</t>
        </is>
      </c>
      <c r="BH910" s="297" t="inlineStr">
        <is>
          <t>0</t>
        </is>
      </c>
      <c r="BI910" s="297" t="inlineStr">
        <is>
          <t>0</t>
        </is>
      </c>
      <c r="BJ910" s="297" t="inlineStr">
        <is>
          <t>0</t>
        </is>
      </c>
      <c r="BK910" s="297" t="inlineStr">
        <is>
          <t>0</t>
        </is>
      </c>
      <c r="BL910" s="297" t="inlineStr">
        <is>
          <t>0</t>
        </is>
      </c>
      <c r="BM910" s="297" t="inlineStr">
        <is>
          <t>0</t>
        </is>
      </c>
      <c r="BN910" s="297" t="inlineStr">
        <is>
          <t>0</t>
        </is>
      </c>
      <c r="BO910" s="285" t="inlineStr">
        <is>
          <t>0</t>
        </is>
      </c>
      <c r="BP910" s="297" t="inlineStr">
        <is>
          <t>0</t>
        </is>
      </c>
      <c r="BQ910" s="297" t="inlineStr">
        <is>
          <t>0</t>
        </is>
      </c>
      <c r="BR910" s="297" t="inlineStr">
        <is>
          <t>0</t>
        </is>
      </c>
      <c r="BS910" s="297" t="inlineStr">
        <is>
          <t>0</t>
        </is>
      </c>
      <c r="BT910" s="297" t="inlineStr">
        <is>
          <t>0</t>
        </is>
      </c>
      <c r="BU910" s="297" t="inlineStr">
        <is>
          <t>0</t>
        </is>
      </c>
      <c r="BV910" s="297" t="inlineStr">
        <is>
          <t>0</t>
        </is>
      </c>
      <c r="BW910" s="288" t="inlineStr">
        <is>
          <t>0</t>
        </is>
      </c>
      <c r="BX910" s="276">
        <f>SUM(IF(COUNTIF(#REF!, "*1.*"), 2, 0), IF(COUNTIF(#REF!, "*2.*"), 2, 0), IF(COUNTIF(#REF!, "*3.*"), 2, 0), IF(COUNTIF(#REF!, "*4.*"), 2, 0), IF(COUNTIF(#REF!, "*5.*"), 2, 0), IF(COUNTIF(#REF!, "*6.*"), 2, 0))</f>
        <v/>
      </c>
      <c r="BY910" s="277">
        <f t="array" ref="BY910">SUM(VALUE(AT910),VALUE(AU910),VALUE(AV910),VALUE(AW910),VALUE(AX910),VALUE(AY910),VALUE(AZ910),VALUE(BB910),VALUE(BC910),VALUE(BD910),VALUE(BE910),VALUE(BF910),VALUE(BG910),VALUE(BH910),VALUE(BI910),VALUE(BJ910),VALUE(BK910),VALUE(BL910),VALUE(BM910),VALUE(BN910),VALUE(BO910),VALUE(BP910),VALUE(BQ910),VALUE(BR910),VALUE(BS910),VALUE(BT910),VALUE(BU910),VALUE(BV910),VALUE(BW910))</f>
        <v/>
      </c>
      <c r="BZ910" s="307" t="n"/>
      <c r="CA910" s="307" t="n"/>
      <c r="CB910" s="307" t="n"/>
      <c r="CC910" s="307" t="n"/>
      <c r="CD910" s="307" t="n"/>
      <c r="CE910" s="307" t="n"/>
      <c r="CF910" s="307" t="n"/>
      <c r="CG910" s="307" t="n"/>
      <c r="CH910" s="307" t="n"/>
      <c r="CI910" s="307" t="n"/>
      <c r="CJ910" s="307" t="n"/>
      <c r="CK910" s="307" t="n"/>
      <c r="CL910" s="307" t="n"/>
      <c r="CM910" s="307" t="n"/>
      <c r="CN910" s="307" t="n"/>
      <c r="CO910" s="307" t="n"/>
      <c r="CP910" s="307" t="n"/>
      <c r="CQ910" s="307" t="n"/>
      <c r="CR910" s="279" t="inlineStr"/>
      <c r="CS910" s="280">
        <f>AVERAGE(Value(BY910),value(CR910))</f>
        <v/>
      </c>
      <c r="CT910" s="421">
        <f>(IF(OR(MediaScorecard!BH911="x", MediaScorecard!BI911="x",MediaScorecard!BJ911="x",MediaScorecard!BK911="x",MediaScorecard!BL911="x"),1, 2))</f>
        <v/>
      </c>
      <c r="CU910" s="308" t="n"/>
      <c r="CV910" s="308" t="n"/>
      <c r="CW910" s="308" t="n"/>
      <c r="CX910" s="309" t="n"/>
      <c r="CY910" s="308" t="n"/>
      <c r="CZ910" s="308" t="n"/>
      <c r="DA910" s="308" t="n"/>
    </row>
    <row r="911" ht="21" customHeight="1" s="590">
      <c r="A911" s="421" t="n"/>
      <c r="B911" s="270" t="n"/>
      <c r="C911" s="266" t="n"/>
      <c r="D911" s="267" t="inlineStr"/>
      <c r="E911" s="267" t="inlineStr"/>
      <c r="F911" s="268" t="inlineStr"/>
      <c r="G911" s="421" t="n"/>
      <c r="H911" s="269" t="n"/>
      <c r="I911" s="421" t="n"/>
      <c r="J911" s="421" t="n"/>
      <c r="K911" s="421" t="n"/>
      <c r="L911" s="421" t="n"/>
      <c r="M911" s="421" t="n"/>
      <c r="N911" s="421" t="n"/>
      <c r="O911" s="421" t="n"/>
      <c r="P911" s="421" t="n"/>
      <c r="Q911" s="421" t="n"/>
      <c r="R911" s="270" t="n"/>
      <c r="S911" s="421" t="n"/>
      <c r="T911" s="421" t="n"/>
      <c r="U911" s="421" t="n"/>
      <c r="V911" s="421" t="n"/>
      <c r="W911" s="421" t="n"/>
      <c r="X911" s="421" t="n"/>
      <c r="Y911" s="421" t="n"/>
      <c r="Z911" s="421" t="n"/>
      <c r="AA911" s="421" t="n"/>
      <c r="AB911" s="421" t="n"/>
      <c r="AC911" s="421" t="n"/>
      <c r="AD911" s="421" t="n"/>
      <c r="AE911" s="421" t="n"/>
      <c r="AF911" s="421" t="n"/>
      <c r="AG911" s="421" t="n"/>
      <c r="AH911" s="421" t="n"/>
      <c r="AI911" s="421" t="n"/>
      <c r="AJ911" s="297" t="n"/>
      <c r="AK911" s="297" t="n"/>
      <c r="AL911" s="284" t="n"/>
      <c r="AM911" s="297" t="n"/>
      <c r="AN911" s="285" t="n"/>
      <c r="AO911" s="297" t="n"/>
      <c r="AP911" s="297" t="n"/>
      <c r="AQ911" s="297" t="n"/>
      <c r="AR911" s="297" t="n"/>
      <c r="AS911" s="297" t="n"/>
      <c r="AT911" s="285" t="inlineStr">
        <is>
          <t>0</t>
        </is>
      </c>
      <c r="AU911" s="297" t="inlineStr">
        <is>
          <t>0</t>
        </is>
      </c>
      <c r="AV911" s="297" t="inlineStr">
        <is>
          <t>0</t>
        </is>
      </c>
      <c r="AW911" s="297" t="inlineStr">
        <is>
          <t>0</t>
        </is>
      </c>
      <c r="AX911" s="297" t="inlineStr">
        <is>
          <t>0</t>
        </is>
      </c>
      <c r="AY911" s="286" t="inlineStr">
        <is>
          <t>0</t>
        </is>
      </c>
      <c r="AZ911" s="286" t="inlineStr">
        <is>
          <t>0</t>
        </is>
      </c>
      <c r="BA911" s="287" t="inlineStr">
        <is>
          <t>0</t>
        </is>
      </c>
      <c r="BB911" s="286" t="inlineStr">
        <is>
          <t>0</t>
        </is>
      </c>
      <c r="BC911" s="286" t="inlineStr">
        <is>
          <t>0</t>
        </is>
      </c>
      <c r="BD911" s="286" t="inlineStr">
        <is>
          <t>0</t>
        </is>
      </c>
      <c r="BE911" s="286" t="inlineStr">
        <is>
          <t>0</t>
        </is>
      </c>
      <c r="BF911" s="286" t="inlineStr">
        <is>
          <t>0</t>
        </is>
      </c>
      <c r="BG911" s="286" t="inlineStr">
        <is>
          <t>0</t>
        </is>
      </c>
      <c r="BH911" s="297" t="inlineStr">
        <is>
          <t>0</t>
        </is>
      </c>
      <c r="BI911" s="297" t="inlineStr">
        <is>
          <t>0</t>
        </is>
      </c>
      <c r="BJ911" s="297" t="inlineStr">
        <is>
          <t>0</t>
        </is>
      </c>
      <c r="BK911" s="297" t="inlineStr">
        <is>
          <t>0</t>
        </is>
      </c>
      <c r="BL911" s="297" t="inlineStr">
        <is>
          <t>0</t>
        </is>
      </c>
      <c r="BM911" s="297" t="inlineStr">
        <is>
          <t>0</t>
        </is>
      </c>
      <c r="BN911" s="297" t="inlineStr">
        <is>
          <t>0</t>
        </is>
      </c>
      <c r="BO911" s="285" t="inlineStr">
        <is>
          <t>0</t>
        </is>
      </c>
      <c r="BP911" s="297" t="inlineStr">
        <is>
          <t>0</t>
        </is>
      </c>
      <c r="BQ911" s="297" t="inlineStr">
        <is>
          <t>0</t>
        </is>
      </c>
      <c r="BR911" s="297" t="inlineStr">
        <is>
          <t>0</t>
        </is>
      </c>
      <c r="BS911" s="297" t="inlineStr">
        <is>
          <t>0</t>
        </is>
      </c>
      <c r="BT911" s="297" t="inlineStr">
        <is>
          <t>0</t>
        </is>
      </c>
      <c r="BU911" s="297" t="inlineStr">
        <is>
          <t>0</t>
        </is>
      </c>
      <c r="BV911" s="297" t="inlineStr">
        <is>
          <t>0</t>
        </is>
      </c>
      <c r="BW911" s="288" t="inlineStr">
        <is>
          <t>0</t>
        </is>
      </c>
      <c r="BX911" s="276">
        <f>SUM(IF(COUNTIF(#REF!, "*1.*"), 2, 0), IF(COUNTIF(#REF!, "*2.*"), 2, 0), IF(COUNTIF(#REF!, "*3.*"), 2, 0), IF(COUNTIF(#REF!, "*4.*"), 2, 0), IF(COUNTIF(#REF!, "*5.*"), 2, 0), IF(COUNTIF(#REF!, "*6.*"), 2, 0))</f>
        <v/>
      </c>
      <c r="BY911" s="277">
        <f t="array" ref="BY911">SUM(VALUE(AT911),VALUE(AU911),VALUE(AV911),VALUE(AW911),VALUE(AX911),VALUE(AY911),VALUE(AZ911),VALUE(BB911),VALUE(BC911),VALUE(BD911),VALUE(BE911),VALUE(BF911),VALUE(BG911),VALUE(BH911),VALUE(BI911),VALUE(BJ911),VALUE(BK911),VALUE(BL911),VALUE(BM911),VALUE(BN911),VALUE(BO911),VALUE(BP911),VALUE(BQ911),VALUE(BR911),VALUE(BS911),VALUE(BT911),VALUE(BU911),VALUE(BV911),VALUE(BW911))</f>
        <v/>
      </c>
      <c r="BZ911" s="307" t="n"/>
      <c r="CA911" s="307" t="n"/>
      <c r="CB911" s="307" t="n"/>
      <c r="CC911" s="307" t="n"/>
      <c r="CD911" s="307" t="n"/>
      <c r="CE911" s="307" t="n"/>
      <c r="CF911" s="307" t="n"/>
      <c r="CG911" s="307" t="n"/>
      <c r="CH911" s="307" t="n"/>
      <c r="CI911" s="307" t="n"/>
      <c r="CJ911" s="307" t="n"/>
      <c r="CK911" s="307" t="n"/>
      <c r="CL911" s="307" t="n"/>
      <c r="CM911" s="307" t="n"/>
      <c r="CN911" s="307" t="n"/>
      <c r="CO911" s="307" t="n"/>
      <c r="CP911" s="307" t="n"/>
      <c r="CQ911" s="307" t="n"/>
      <c r="CR911" s="279" t="inlineStr"/>
      <c r="CS911" s="280">
        <f>AVERAGE(Value(BY911),value(CR911))</f>
        <v/>
      </c>
      <c r="CT911" s="421">
        <f>(IF(OR(MediaScorecard!BH912="x", MediaScorecard!BI912="x",MediaScorecard!BJ912="x",MediaScorecard!BK912="x",MediaScorecard!BL912="x"),1, 2))</f>
        <v/>
      </c>
      <c r="CU911" s="308" t="n"/>
      <c r="CV911" s="308" t="n"/>
      <c r="CW911" s="308" t="n"/>
      <c r="CX911" s="309" t="n"/>
      <c r="CY911" s="308" t="n"/>
      <c r="CZ911" s="308" t="n"/>
      <c r="DA911" s="308" t="n"/>
    </row>
    <row r="912" ht="21" customHeight="1" s="590">
      <c r="A912" s="421" t="n"/>
      <c r="B912" s="270" t="n"/>
      <c r="C912" s="266" t="n"/>
      <c r="D912" s="267" t="inlineStr"/>
      <c r="E912" s="267" t="inlineStr"/>
      <c r="F912" s="268" t="inlineStr"/>
      <c r="G912" s="421" t="n"/>
      <c r="H912" s="269" t="n"/>
      <c r="I912" s="421" t="n"/>
      <c r="J912" s="421" t="n"/>
      <c r="K912" s="421" t="n"/>
      <c r="L912" s="421" t="n"/>
      <c r="M912" s="421" t="n"/>
      <c r="N912" s="421" t="n"/>
      <c r="O912" s="421" t="n"/>
      <c r="P912" s="421" t="n"/>
      <c r="Q912" s="421" t="n"/>
      <c r="R912" s="270" t="n"/>
      <c r="S912" s="421" t="n"/>
      <c r="T912" s="421" t="n"/>
      <c r="U912" s="421" t="n"/>
      <c r="V912" s="421" t="n"/>
      <c r="W912" s="421" t="n"/>
      <c r="X912" s="421" t="n"/>
      <c r="Y912" s="421" t="n"/>
      <c r="Z912" s="421" t="n"/>
      <c r="AA912" s="421" t="n"/>
      <c r="AB912" s="421" t="n"/>
      <c r="AC912" s="421" t="n"/>
      <c r="AD912" s="421" t="n"/>
      <c r="AE912" s="421" t="n"/>
      <c r="AF912" s="421" t="n"/>
      <c r="AG912" s="421" t="n"/>
      <c r="AH912" s="421" t="n"/>
      <c r="AI912" s="421" t="n"/>
      <c r="AJ912" s="297" t="n"/>
      <c r="AK912" s="297" t="n"/>
      <c r="AL912" s="284" t="n"/>
      <c r="AM912" s="297" t="n"/>
      <c r="AN912" s="285" t="n"/>
      <c r="AO912" s="297" t="n"/>
      <c r="AP912" s="297" t="n"/>
      <c r="AQ912" s="297" t="n"/>
      <c r="AR912" s="297" t="n"/>
      <c r="AS912" s="297" t="n"/>
      <c r="AT912" s="285" t="inlineStr">
        <is>
          <t>0</t>
        </is>
      </c>
      <c r="AU912" s="297" t="inlineStr">
        <is>
          <t>0</t>
        </is>
      </c>
      <c r="AV912" s="297" t="inlineStr">
        <is>
          <t>0</t>
        </is>
      </c>
      <c r="AW912" s="297" t="inlineStr">
        <is>
          <t>0</t>
        </is>
      </c>
      <c r="AX912" s="297" t="inlineStr">
        <is>
          <t>0</t>
        </is>
      </c>
      <c r="AY912" s="286" t="inlineStr">
        <is>
          <t>0</t>
        </is>
      </c>
      <c r="AZ912" s="286" t="inlineStr">
        <is>
          <t>0</t>
        </is>
      </c>
      <c r="BA912" s="287" t="inlineStr">
        <is>
          <t>0</t>
        </is>
      </c>
      <c r="BB912" s="286" t="inlineStr">
        <is>
          <t>0</t>
        </is>
      </c>
      <c r="BC912" s="286" t="inlineStr">
        <is>
          <t>0</t>
        </is>
      </c>
      <c r="BD912" s="286" t="inlineStr">
        <is>
          <t>0</t>
        </is>
      </c>
      <c r="BE912" s="286" t="inlineStr">
        <is>
          <t>0</t>
        </is>
      </c>
      <c r="BF912" s="286" t="inlineStr">
        <is>
          <t>0</t>
        </is>
      </c>
      <c r="BG912" s="286" t="inlineStr">
        <is>
          <t>0</t>
        </is>
      </c>
      <c r="BH912" s="297" t="inlineStr">
        <is>
          <t>0</t>
        </is>
      </c>
      <c r="BI912" s="297" t="inlineStr">
        <is>
          <t>0</t>
        </is>
      </c>
      <c r="BJ912" s="297" t="inlineStr">
        <is>
          <t>0</t>
        </is>
      </c>
      <c r="BK912" s="297" t="inlineStr">
        <is>
          <t>0</t>
        </is>
      </c>
      <c r="BL912" s="297" t="inlineStr">
        <is>
          <t>0</t>
        </is>
      </c>
      <c r="BM912" s="297" t="inlineStr">
        <is>
          <t>0</t>
        </is>
      </c>
      <c r="BN912" s="297" t="inlineStr">
        <is>
          <t>0</t>
        </is>
      </c>
      <c r="BO912" s="285" t="inlineStr">
        <is>
          <t>0</t>
        </is>
      </c>
      <c r="BP912" s="297" t="inlineStr">
        <is>
          <t>0</t>
        </is>
      </c>
      <c r="BQ912" s="297" t="inlineStr">
        <is>
          <t>0</t>
        </is>
      </c>
      <c r="BR912" s="297" t="inlineStr">
        <is>
          <t>0</t>
        </is>
      </c>
      <c r="BS912" s="297" t="inlineStr">
        <is>
          <t>0</t>
        </is>
      </c>
      <c r="BT912" s="297" t="inlineStr">
        <is>
          <t>0</t>
        </is>
      </c>
      <c r="BU912" s="297" t="inlineStr">
        <is>
          <t>0</t>
        </is>
      </c>
      <c r="BV912" s="297" t="inlineStr">
        <is>
          <t>0</t>
        </is>
      </c>
      <c r="BW912" s="288" t="inlineStr">
        <is>
          <t>0</t>
        </is>
      </c>
      <c r="BX912" s="276">
        <f>SUM(IF(COUNTIF(#REF!, "*1.*"), 2, 0), IF(COUNTIF(#REF!, "*2.*"), 2, 0), IF(COUNTIF(#REF!, "*3.*"), 2, 0), IF(COUNTIF(#REF!, "*4.*"), 2, 0), IF(COUNTIF(#REF!, "*5.*"), 2, 0), IF(COUNTIF(#REF!, "*6.*"), 2, 0))</f>
        <v/>
      </c>
      <c r="BY912" s="277">
        <f t="array" ref="BY912">SUM(VALUE(AT912),VALUE(AU912),VALUE(AV912),VALUE(AW912),VALUE(AX912),VALUE(AY912),VALUE(AZ912),VALUE(BB912),VALUE(BC912),VALUE(BD912),VALUE(BE912),VALUE(BF912),VALUE(BG912),VALUE(BH912),VALUE(BI912),VALUE(BJ912),VALUE(BK912),VALUE(BL912),VALUE(BM912),VALUE(BN912),VALUE(BO912),VALUE(BP912),VALUE(BQ912),VALUE(BR912),VALUE(BS912),VALUE(BT912),VALUE(BU912),VALUE(BV912),VALUE(BW912))</f>
        <v/>
      </c>
      <c r="BZ912" s="307" t="n"/>
      <c r="CA912" s="307" t="n"/>
      <c r="CB912" s="307" t="n"/>
      <c r="CC912" s="307" t="n"/>
      <c r="CD912" s="307" t="n"/>
      <c r="CE912" s="307" t="n"/>
      <c r="CF912" s="307" t="n"/>
      <c r="CG912" s="307" t="n"/>
      <c r="CH912" s="307" t="n"/>
      <c r="CI912" s="307" t="n"/>
      <c r="CJ912" s="307" t="n"/>
      <c r="CK912" s="307" t="n"/>
      <c r="CL912" s="307" t="n"/>
      <c r="CM912" s="307" t="n"/>
      <c r="CN912" s="307" t="n"/>
      <c r="CO912" s="307" t="n"/>
      <c r="CP912" s="307" t="n"/>
      <c r="CQ912" s="307" t="n"/>
      <c r="CR912" s="279" t="inlineStr"/>
      <c r="CS912" s="280">
        <f>AVERAGE(Value(BY912),value(CR912))</f>
        <v/>
      </c>
      <c r="CT912" s="421">
        <f>(IF(OR(MediaScorecard!BH913="x", MediaScorecard!BI913="x",MediaScorecard!BJ913="x",MediaScorecard!BK913="x",MediaScorecard!BL913="x"),1, 2))</f>
        <v/>
      </c>
      <c r="CU912" s="308" t="n"/>
      <c r="CV912" s="308" t="n"/>
      <c r="CW912" s="308" t="n"/>
      <c r="CX912" s="309" t="n"/>
      <c r="CY912" s="308" t="n"/>
      <c r="CZ912" s="308" t="n"/>
      <c r="DA912" s="308" t="n"/>
    </row>
    <row r="913" ht="21" customHeight="1" s="590">
      <c r="A913" s="421" t="n"/>
      <c r="B913" s="270" t="n"/>
      <c r="C913" s="266" t="n"/>
      <c r="D913" s="267" t="inlineStr"/>
      <c r="E913" s="267" t="inlineStr"/>
      <c r="F913" s="268" t="inlineStr"/>
      <c r="G913" s="421" t="n"/>
      <c r="H913" s="269" t="n"/>
      <c r="I913" s="421" t="n"/>
      <c r="J913" s="421" t="n"/>
      <c r="K913" s="421" t="n"/>
      <c r="L913" s="421" t="n"/>
      <c r="M913" s="421" t="n"/>
      <c r="N913" s="421" t="n"/>
      <c r="O913" s="421" t="n"/>
      <c r="P913" s="421" t="n"/>
      <c r="Q913" s="421" t="n"/>
      <c r="R913" s="270" t="n"/>
      <c r="S913" s="421" t="n"/>
      <c r="T913" s="421" t="n"/>
      <c r="U913" s="421" t="n"/>
      <c r="V913" s="421" t="n"/>
      <c r="W913" s="421" t="n"/>
      <c r="X913" s="421" t="n"/>
      <c r="Y913" s="421" t="n"/>
      <c r="Z913" s="421" t="n"/>
      <c r="AA913" s="421" t="n"/>
      <c r="AB913" s="421" t="n"/>
      <c r="AC913" s="421" t="n"/>
      <c r="AD913" s="421" t="n"/>
      <c r="AE913" s="421" t="n"/>
      <c r="AF913" s="421" t="n"/>
      <c r="AG913" s="421" t="n"/>
      <c r="AH913" s="421" t="n"/>
      <c r="AI913" s="421" t="n"/>
      <c r="AJ913" s="297" t="n"/>
      <c r="AK913" s="297" t="n"/>
      <c r="AL913" s="284" t="n"/>
      <c r="AM913" s="297" t="n"/>
      <c r="AN913" s="285" t="n"/>
      <c r="AO913" s="297" t="n"/>
      <c r="AP913" s="297" t="n"/>
      <c r="AQ913" s="297" t="n"/>
      <c r="AR913" s="297" t="n"/>
      <c r="AS913" s="297" t="n"/>
      <c r="AT913" s="285" t="inlineStr">
        <is>
          <t>0</t>
        </is>
      </c>
      <c r="AU913" s="297" t="inlineStr">
        <is>
          <t>0</t>
        </is>
      </c>
      <c r="AV913" s="297" t="inlineStr">
        <is>
          <t>0</t>
        </is>
      </c>
      <c r="AW913" s="297" t="inlineStr">
        <is>
          <t>0</t>
        </is>
      </c>
      <c r="AX913" s="297" t="inlineStr">
        <is>
          <t>0</t>
        </is>
      </c>
      <c r="AY913" s="286" t="inlineStr">
        <is>
          <t>0</t>
        </is>
      </c>
      <c r="AZ913" s="286" t="inlineStr">
        <is>
          <t>0</t>
        </is>
      </c>
      <c r="BA913" s="287" t="inlineStr">
        <is>
          <t>0</t>
        </is>
      </c>
      <c r="BB913" s="286" t="inlineStr">
        <is>
          <t>0</t>
        </is>
      </c>
      <c r="BC913" s="286" t="inlineStr">
        <is>
          <t>0</t>
        </is>
      </c>
      <c r="BD913" s="286" t="inlineStr">
        <is>
          <t>0</t>
        </is>
      </c>
      <c r="BE913" s="286" t="inlineStr">
        <is>
          <t>0</t>
        </is>
      </c>
      <c r="BF913" s="286" t="inlineStr">
        <is>
          <t>0</t>
        </is>
      </c>
      <c r="BG913" s="286" t="inlineStr">
        <is>
          <t>0</t>
        </is>
      </c>
      <c r="BH913" s="297" t="inlineStr">
        <is>
          <t>0</t>
        </is>
      </c>
      <c r="BI913" s="297" t="inlineStr">
        <is>
          <t>0</t>
        </is>
      </c>
      <c r="BJ913" s="297" t="inlineStr">
        <is>
          <t>0</t>
        </is>
      </c>
      <c r="BK913" s="297" t="inlineStr">
        <is>
          <t>0</t>
        </is>
      </c>
      <c r="BL913" s="297" t="inlineStr">
        <is>
          <t>0</t>
        </is>
      </c>
      <c r="BM913" s="297" t="inlineStr">
        <is>
          <t>0</t>
        </is>
      </c>
      <c r="BN913" s="297" t="inlineStr">
        <is>
          <t>0</t>
        </is>
      </c>
      <c r="BO913" s="285" t="inlineStr">
        <is>
          <t>0</t>
        </is>
      </c>
      <c r="BP913" s="297" t="inlineStr">
        <is>
          <t>0</t>
        </is>
      </c>
      <c r="BQ913" s="297" t="inlineStr">
        <is>
          <t>0</t>
        </is>
      </c>
      <c r="BR913" s="297" t="inlineStr">
        <is>
          <t>0</t>
        </is>
      </c>
      <c r="BS913" s="297" t="inlineStr">
        <is>
          <t>0</t>
        </is>
      </c>
      <c r="BT913" s="297" t="inlineStr">
        <is>
          <t>0</t>
        </is>
      </c>
      <c r="BU913" s="297" t="inlineStr">
        <is>
          <t>0</t>
        </is>
      </c>
      <c r="BV913" s="297" t="inlineStr">
        <is>
          <t>0</t>
        </is>
      </c>
      <c r="BW913" s="288" t="inlineStr">
        <is>
          <t>0</t>
        </is>
      </c>
      <c r="BX913" s="276">
        <f>SUM(IF(COUNTIF(#REF!, "*1.*"), 2, 0), IF(COUNTIF(#REF!, "*2.*"), 2, 0), IF(COUNTIF(#REF!, "*3.*"), 2, 0), IF(COUNTIF(#REF!, "*4.*"), 2, 0), IF(COUNTIF(#REF!, "*5.*"), 2, 0), IF(COUNTIF(#REF!, "*6.*"), 2, 0))</f>
        <v/>
      </c>
      <c r="BY913" s="277">
        <f t="array" ref="BY913">SUM(VALUE(AT913),VALUE(AU913),VALUE(AV913),VALUE(AW913),VALUE(AX913),VALUE(AY913),VALUE(AZ913),VALUE(BB913),VALUE(BC913),VALUE(BD913),VALUE(BE913),VALUE(BF913),VALUE(BG913),VALUE(BH913),VALUE(BI913),VALUE(BJ913),VALUE(BK913),VALUE(BL913),VALUE(BM913),VALUE(BN913),VALUE(BO913),VALUE(BP913),VALUE(BQ913),VALUE(BR913),VALUE(BS913),VALUE(BT913),VALUE(BU913),VALUE(BV913),VALUE(BW913))</f>
        <v/>
      </c>
      <c r="BZ913" s="307" t="n"/>
      <c r="CA913" s="307" t="n"/>
      <c r="CB913" s="307" t="n"/>
      <c r="CC913" s="307" t="n"/>
      <c r="CD913" s="307" t="n"/>
      <c r="CE913" s="307" t="n"/>
      <c r="CF913" s="307" t="n"/>
      <c r="CG913" s="307" t="n"/>
      <c r="CH913" s="307" t="n"/>
      <c r="CI913" s="307" t="n"/>
      <c r="CJ913" s="307" t="n"/>
      <c r="CK913" s="307" t="n"/>
      <c r="CL913" s="307" t="n"/>
      <c r="CM913" s="307" t="n"/>
      <c r="CN913" s="307" t="n"/>
      <c r="CO913" s="307" t="n"/>
      <c r="CP913" s="307" t="n"/>
      <c r="CQ913" s="307" t="n"/>
      <c r="CR913" s="279" t="inlineStr"/>
      <c r="CS913" s="280">
        <f>AVERAGE(Value(BY913),value(CR913))</f>
        <v/>
      </c>
      <c r="CT913" s="421">
        <f>(IF(OR(MediaScorecard!BH914="x", MediaScorecard!BI914="x",MediaScorecard!BJ914="x",MediaScorecard!BK914="x",MediaScorecard!BL914="x"),1, 2))</f>
        <v/>
      </c>
      <c r="CU913" s="308" t="n"/>
      <c r="CV913" s="308" t="n"/>
      <c r="CW913" s="308" t="n"/>
      <c r="CX913" s="309" t="n"/>
      <c r="CY913" s="308" t="n"/>
      <c r="CZ913" s="308" t="n"/>
      <c r="DA913" s="308" t="n"/>
    </row>
    <row r="914" ht="21" customHeight="1" s="590">
      <c r="A914" s="421" t="n"/>
      <c r="B914" s="270" t="n"/>
      <c r="C914" s="266" t="n"/>
      <c r="D914" s="267" t="inlineStr"/>
      <c r="E914" s="267" t="inlineStr"/>
      <c r="F914" s="268" t="inlineStr"/>
      <c r="G914" s="421" t="n"/>
      <c r="H914" s="269" t="n"/>
      <c r="I914" s="421" t="n"/>
      <c r="J914" s="421" t="n"/>
      <c r="K914" s="421" t="n"/>
      <c r="L914" s="421" t="n"/>
      <c r="M914" s="421" t="n"/>
      <c r="N914" s="421" t="n"/>
      <c r="O914" s="421" t="n"/>
      <c r="P914" s="421" t="n"/>
      <c r="Q914" s="421" t="n"/>
      <c r="R914" s="270" t="n"/>
      <c r="S914" s="421" t="n"/>
      <c r="T914" s="421" t="n"/>
      <c r="U914" s="421" t="n"/>
      <c r="V914" s="421" t="n"/>
      <c r="W914" s="421" t="n"/>
      <c r="X914" s="421" t="n"/>
      <c r="Y914" s="421" t="n"/>
      <c r="Z914" s="421" t="n"/>
      <c r="AA914" s="421" t="n"/>
      <c r="AB914" s="421" t="n"/>
      <c r="AC914" s="421" t="n"/>
      <c r="AD914" s="421" t="n"/>
      <c r="AE914" s="421" t="n"/>
      <c r="AF914" s="421" t="n"/>
      <c r="AG914" s="421" t="n"/>
      <c r="AH914" s="421" t="n"/>
      <c r="AI914" s="421" t="n"/>
      <c r="AJ914" s="297" t="n"/>
      <c r="AK914" s="297" t="n"/>
      <c r="AL914" s="284" t="n"/>
      <c r="AM914" s="297" t="n"/>
      <c r="AN914" s="285" t="n"/>
      <c r="AO914" s="297" t="n"/>
      <c r="AP914" s="297" t="n"/>
      <c r="AQ914" s="297" t="n"/>
      <c r="AR914" s="297" t="n"/>
      <c r="AS914" s="297" t="n"/>
      <c r="AT914" s="285" t="inlineStr">
        <is>
          <t>0</t>
        </is>
      </c>
      <c r="AU914" s="297" t="inlineStr">
        <is>
          <t>0</t>
        </is>
      </c>
      <c r="AV914" s="297" t="inlineStr">
        <is>
          <t>0</t>
        </is>
      </c>
      <c r="AW914" s="297" t="inlineStr">
        <is>
          <t>0</t>
        </is>
      </c>
      <c r="AX914" s="297" t="inlineStr">
        <is>
          <t>0</t>
        </is>
      </c>
      <c r="AY914" s="286" t="inlineStr">
        <is>
          <t>0</t>
        </is>
      </c>
      <c r="AZ914" s="286" t="inlineStr">
        <is>
          <t>0</t>
        </is>
      </c>
      <c r="BA914" s="287" t="inlineStr">
        <is>
          <t>0</t>
        </is>
      </c>
      <c r="BB914" s="286" t="inlineStr">
        <is>
          <t>0</t>
        </is>
      </c>
      <c r="BC914" s="286" t="inlineStr">
        <is>
          <t>0</t>
        </is>
      </c>
      <c r="BD914" s="286" t="inlineStr">
        <is>
          <t>0</t>
        </is>
      </c>
      <c r="BE914" s="286" t="inlineStr">
        <is>
          <t>0</t>
        </is>
      </c>
      <c r="BF914" s="286" t="inlineStr">
        <is>
          <t>0</t>
        </is>
      </c>
      <c r="BG914" s="286" t="inlineStr">
        <is>
          <t>0</t>
        </is>
      </c>
      <c r="BH914" s="297" t="inlineStr">
        <is>
          <t>0</t>
        </is>
      </c>
      <c r="BI914" s="297" t="inlineStr">
        <is>
          <t>0</t>
        </is>
      </c>
      <c r="BJ914" s="297" t="inlineStr">
        <is>
          <t>0</t>
        </is>
      </c>
      <c r="BK914" s="297" t="inlineStr">
        <is>
          <t>0</t>
        </is>
      </c>
      <c r="BL914" s="297" t="inlineStr">
        <is>
          <t>0</t>
        </is>
      </c>
      <c r="BM914" s="297" t="inlineStr">
        <is>
          <t>0</t>
        </is>
      </c>
      <c r="BN914" s="297" t="inlineStr">
        <is>
          <t>0</t>
        </is>
      </c>
      <c r="BO914" s="285" t="inlineStr">
        <is>
          <t>0</t>
        </is>
      </c>
      <c r="BP914" s="297" t="inlineStr">
        <is>
          <t>0</t>
        </is>
      </c>
      <c r="BQ914" s="297" t="inlineStr">
        <is>
          <t>0</t>
        </is>
      </c>
      <c r="BR914" s="297" t="inlineStr">
        <is>
          <t>0</t>
        </is>
      </c>
      <c r="BS914" s="297" t="inlineStr">
        <is>
          <t>0</t>
        </is>
      </c>
      <c r="BT914" s="297" t="inlineStr">
        <is>
          <t>0</t>
        </is>
      </c>
      <c r="BU914" s="297" t="inlineStr">
        <is>
          <t>0</t>
        </is>
      </c>
      <c r="BV914" s="297" t="inlineStr">
        <is>
          <t>0</t>
        </is>
      </c>
      <c r="BW914" s="288" t="inlineStr">
        <is>
          <t>0</t>
        </is>
      </c>
      <c r="BX914" s="276">
        <f>SUM(IF(COUNTIF(#REF!, "*1.*"), 2, 0), IF(COUNTIF(#REF!, "*2.*"), 2, 0), IF(COUNTIF(#REF!, "*3.*"), 2, 0), IF(COUNTIF(#REF!, "*4.*"), 2, 0), IF(COUNTIF(#REF!, "*5.*"), 2, 0), IF(COUNTIF(#REF!, "*6.*"), 2, 0))</f>
        <v/>
      </c>
      <c r="BY914" s="277">
        <f t="array" ref="BY914">SUM(VALUE(AT914),VALUE(AU914),VALUE(AV914),VALUE(AW914),VALUE(AX914),VALUE(AY914),VALUE(AZ914),VALUE(BB914),VALUE(BC914),VALUE(BD914),VALUE(BE914),VALUE(BF914),VALUE(BG914),VALUE(BH914),VALUE(BI914),VALUE(BJ914),VALUE(BK914),VALUE(BL914),VALUE(BM914),VALUE(BN914),VALUE(BO914),VALUE(BP914),VALUE(BQ914),VALUE(BR914),VALUE(BS914),VALUE(BT914),VALUE(BU914),VALUE(BV914),VALUE(BW914))</f>
        <v/>
      </c>
      <c r="BZ914" s="307" t="n"/>
      <c r="CA914" s="307" t="n"/>
      <c r="CB914" s="307" t="n"/>
      <c r="CC914" s="307" t="n"/>
      <c r="CD914" s="307" t="n"/>
      <c r="CE914" s="307" t="n"/>
      <c r="CF914" s="307" t="n"/>
      <c r="CG914" s="307" t="n"/>
      <c r="CH914" s="307" t="n"/>
      <c r="CI914" s="307" t="n"/>
      <c r="CJ914" s="307" t="n"/>
      <c r="CK914" s="307" t="n"/>
      <c r="CL914" s="307" t="n"/>
      <c r="CM914" s="307" t="n"/>
      <c r="CN914" s="307" t="n"/>
      <c r="CO914" s="307" t="n"/>
      <c r="CP914" s="307" t="n"/>
      <c r="CQ914" s="307" t="n"/>
      <c r="CR914" s="279" t="inlineStr"/>
      <c r="CS914" s="280">
        <f>AVERAGE(Value(BY914),value(CR914))</f>
        <v/>
      </c>
      <c r="CT914" s="421">
        <f>(IF(OR(MediaScorecard!BH915="x", MediaScorecard!BI915="x",MediaScorecard!BJ915="x",MediaScorecard!BK915="x",MediaScorecard!BL915="x"),1, 2))</f>
        <v/>
      </c>
      <c r="CU914" s="308" t="n"/>
      <c r="CV914" s="308" t="n"/>
      <c r="CW914" s="308" t="n"/>
      <c r="CX914" s="309" t="n"/>
      <c r="CY914" s="308" t="n"/>
      <c r="CZ914" s="308" t="n"/>
      <c r="DA914" s="308" t="n"/>
    </row>
    <row r="915" ht="21" customHeight="1" s="590">
      <c r="A915" s="421" t="n"/>
      <c r="B915" s="270" t="n"/>
      <c r="C915" s="266" t="n"/>
      <c r="D915" s="267" t="inlineStr"/>
      <c r="E915" s="267" t="inlineStr"/>
      <c r="F915" s="268" t="inlineStr"/>
      <c r="G915" s="421" t="n"/>
      <c r="H915" s="269" t="n"/>
      <c r="I915" s="421" t="n"/>
      <c r="J915" s="421" t="n"/>
      <c r="K915" s="421" t="n"/>
      <c r="L915" s="421" t="n"/>
      <c r="M915" s="421" t="n"/>
      <c r="N915" s="421" t="n"/>
      <c r="O915" s="421" t="n"/>
      <c r="P915" s="421" t="n"/>
      <c r="Q915" s="421" t="n"/>
      <c r="R915" s="270" t="n"/>
      <c r="S915" s="421" t="n"/>
      <c r="T915" s="421" t="n"/>
      <c r="U915" s="421" t="n"/>
      <c r="V915" s="421" t="n"/>
      <c r="W915" s="421" t="n"/>
      <c r="X915" s="421" t="n"/>
      <c r="Y915" s="421" t="n"/>
      <c r="Z915" s="421" t="n"/>
      <c r="AA915" s="421" t="n"/>
      <c r="AB915" s="421" t="n"/>
      <c r="AC915" s="421" t="n"/>
      <c r="AD915" s="421" t="n"/>
      <c r="AE915" s="421" t="n"/>
      <c r="AF915" s="421" t="n"/>
      <c r="AG915" s="421" t="n"/>
      <c r="AH915" s="421" t="n"/>
      <c r="AI915" s="421" t="n"/>
      <c r="AJ915" s="297" t="n"/>
      <c r="AK915" s="297" t="n"/>
      <c r="AL915" s="284" t="n"/>
      <c r="AM915" s="297" t="n"/>
      <c r="AN915" s="285" t="n"/>
      <c r="AO915" s="297" t="n"/>
      <c r="AP915" s="297" t="n"/>
      <c r="AQ915" s="297" t="n"/>
      <c r="AR915" s="297" t="n"/>
      <c r="AS915" s="297" t="n"/>
      <c r="AT915" s="285" t="inlineStr">
        <is>
          <t>0</t>
        </is>
      </c>
      <c r="AU915" s="297" t="inlineStr">
        <is>
          <t>0</t>
        </is>
      </c>
      <c r="AV915" s="297" t="inlineStr">
        <is>
          <t>0</t>
        </is>
      </c>
      <c r="AW915" s="297" t="inlineStr">
        <is>
          <t>0</t>
        </is>
      </c>
      <c r="AX915" s="297" t="inlineStr">
        <is>
          <t>0</t>
        </is>
      </c>
      <c r="AY915" s="286" t="inlineStr">
        <is>
          <t>0</t>
        </is>
      </c>
      <c r="AZ915" s="286" t="inlineStr">
        <is>
          <t>0</t>
        </is>
      </c>
      <c r="BA915" s="287" t="inlineStr">
        <is>
          <t>0</t>
        </is>
      </c>
      <c r="BB915" s="286" t="inlineStr">
        <is>
          <t>0</t>
        </is>
      </c>
      <c r="BC915" s="286" t="inlineStr">
        <is>
          <t>0</t>
        </is>
      </c>
      <c r="BD915" s="286" t="inlineStr">
        <is>
          <t>0</t>
        </is>
      </c>
      <c r="BE915" s="286" t="inlineStr">
        <is>
          <t>0</t>
        </is>
      </c>
      <c r="BF915" s="286" t="inlineStr">
        <is>
          <t>0</t>
        </is>
      </c>
      <c r="BG915" s="286" t="inlineStr">
        <is>
          <t>0</t>
        </is>
      </c>
      <c r="BH915" s="297" t="inlineStr">
        <is>
          <t>0</t>
        </is>
      </c>
      <c r="BI915" s="297" t="inlineStr">
        <is>
          <t>0</t>
        </is>
      </c>
      <c r="BJ915" s="297" t="inlineStr">
        <is>
          <t>0</t>
        </is>
      </c>
      <c r="BK915" s="297" t="inlineStr">
        <is>
          <t>0</t>
        </is>
      </c>
      <c r="BL915" s="297" t="inlineStr">
        <is>
          <t>0</t>
        </is>
      </c>
      <c r="BM915" s="297" t="inlineStr">
        <is>
          <t>0</t>
        </is>
      </c>
      <c r="BN915" s="297" t="inlineStr">
        <is>
          <t>0</t>
        </is>
      </c>
      <c r="BO915" s="285" t="inlineStr">
        <is>
          <t>0</t>
        </is>
      </c>
      <c r="BP915" s="297" t="inlineStr">
        <is>
          <t>0</t>
        </is>
      </c>
      <c r="BQ915" s="297" t="inlineStr">
        <is>
          <t>0</t>
        </is>
      </c>
      <c r="BR915" s="297" t="inlineStr">
        <is>
          <t>0</t>
        </is>
      </c>
      <c r="BS915" s="297" t="inlineStr">
        <is>
          <t>0</t>
        </is>
      </c>
      <c r="BT915" s="297" t="inlineStr">
        <is>
          <t>0</t>
        </is>
      </c>
      <c r="BU915" s="297" t="inlineStr">
        <is>
          <t>0</t>
        </is>
      </c>
      <c r="BV915" s="297" t="inlineStr">
        <is>
          <t>0</t>
        </is>
      </c>
      <c r="BW915" s="288" t="inlineStr">
        <is>
          <t>0</t>
        </is>
      </c>
      <c r="BX915" s="276">
        <f>SUM(IF(COUNTIF(#REF!, "*1.*"), 2, 0), IF(COUNTIF(#REF!, "*2.*"), 2, 0), IF(COUNTIF(#REF!, "*3.*"), 2, 0), IF(COUNTIF(#REF!, "*4.*"), 2, 0), IF(COUNTIF(#REF!, "*5.*"), 2, 0), IF(COUNTIF(#REF!, "*6.*"), 2, 0))</f>
        <v/>
      </c>
      <c r="BY915" s="277">
        <f t="array" ref="BY915">SUM(VALUE(AT915),VALUE(AU915),VALUE(AV915),VALUE(AW915),VALUE(AX915),VALUE(AY915),VALUE(AZ915),VALUE(BB915),VALUE(BC915),VALUE(BD915),VALUE(BE915),VALUE(BF915),VALUE(BG915),VALUE(BH915),VALUE(BI915),VALUE(BJ915),VALUE(BK915),VALUE(BL915),VALUE(BM915),VALUE(BN915),VALUE(BO915),VALUE(BP915),VALUE(BQ915),VALUE(BR915),VALUE(BS915),VALUE(BT915),VALUE(BU915),VALUE(BV915),VALUE(BW915))</f>
        <v/>
      </c>
      <c r="BZ915" s="307" t="n"/>
      <c r="CA915" s="307" t="n"/>
      <c r="CB915" s="307" t="n"/>
      <c r="CC915" s="307" t="n"/>
      <c r="CD915" s="307" t="n"/>
      <c r="CE915" s="307" t="n"/>
      <c r="CF915" s="307" t="n"/>
      <c r="CG915" s="307" t="n"/>
      <c r="CH915" s="307" t="n"/>
      <c r="CI915" s="307" t="n"/>
      <c r="CJ915" s="307" t="n"/>
      <c r="CK915" s="307" t="n"/>
      <c r="CL915" s="307" t="n"/>
      <c r="CM915" s="307" t="n"/>
      <c r="CN915" s="307" t="n"/>
      <c r="CO915" s="307" t="n"/>
      <c r="CP915" s="307" t="n"/>
      <c r="CQ915" s="307" t="n"/>
      <c r="CR915" s="279" t="inlineStr"/>
      <c r="CS915" s="280">
        <f>AVERAGE(Value(BY915),value(CR915))</f>
        <v/>
      </c>
      <c r="CT915" s="421">
        <f>(IF(OR(MediaScorecard!BH916="x", MediaScorecard!BI916="x",MediaScorecard!BJ916="x",MediaScorecard!BK916="x",MediaScorecard!BL916="x"),1, 2))</f>
        <v/>
      </c>
      <c r="CU915" s="308" t="n"/>
      <c r="CV915" s="308" t="n"/>
      <c r="CW915" s="308" t="n"/>
      <c r="CX915" s="309" t="n"/>
      <c r="CY915" s="308" t="n"/>
      <c r="CZ915" s="308" t="n"/>
      <c r="DA915" s="308" t="n"/>
    </row>
    <row r="916" ht="21" customHeight="1" s="590">
      <c r="A916" s="421" t="n"/>
      <c r="B916" s="270" t="n"/>
      <c r="C916" s="266" t="n"/>
      <c r="D916" s="267" t="inlineStr"/>
      <c r="E916" s="267" t="inlineStr"/>
      <c r="F916" s="268" t="inlineStr"/>
      <c r="G916" s="421" t="n"/>
      <c r="H916" s="269" t="n"/>
      <c r="I916" s="421" t="n"/>
      <c r="J916" s="421" t="n"/>
      <c r="K916" s="421" t="n"/>
      <c r="L916" s="421" t="n"/>
      <c r="M916" s="421" t="n"/>
      <c r="N916" s="421" t="n"/>
      <c r="O916" s="421" t="n"/>
      <c r="P916" s="421" t="n"/>
      <c r="Q916" s="421" t="n"/>
      <c r="R916" s="270" t="n"/>
      <c r="S916" s="421" t="n"/>
      <c r="T916" s="421" t="n"/>
      <c r="U916" s="421" t="n"/>
      <c r="V916" s="421" t="n"/>
      <c r="W916" s="421" t="n"/>
      <c r="X916" s="421" t="n"/>
      <c r="Y916" s="421" t="n"/>
      <c r="Z916" s="421" t="n"/>
      <c r="AA916" s="421" t="n"/>
      <c r="AB916" s="421" t="n"/>
      <c r="AC916" s="421" t="n"/>
      <c r="AD916" s="421" t="n"/>
      <c r="AE916" s="421" t="n"/>
      <c r="AF916" s="421" t="n"/>
      <c r="AG916" s="421" t="n"/>
      <c r="AH916" s="421" t="n"/>
      <c r="AI916" s="421" t="n"/>
      <c r="AJ916" s="297" t="n"/>
      <c r="AK916" s="297" t="n"/>
      <c r="AL916" s="284" t="n"/>
      <c r="AM916" s="297" t="n"/>
      <c r="AN916" s="285" t="n"/>
      <c r="AO916" s="297" t="n"/>
      <c r="AP916" s="297" t="n"/>
      <c r="AQ916" s="297" t="n"/>
      <c r="AR916" s="297" t="n"/>
      <c r="AS916" s="297" t="n"/>
      <c r="AT916" s="285" t="inlineStr">
        <is>
          <t>0</t>
        </is>
      </c>
      <c r="AU916" s="297" t="inlineStr">
        <is>
          <t>0</t>
        </is>
      </c>
      <c r="AV916" s="297" t="inlineStr">
        <is>
          <t>0</t>
        </is>
      </c>
      <c r="AW916" s="297" t="inlineStr">
        <is>
          <t>0</t>
        </is>
      </c>
      <c r="AX916" s="297" t="inlineStr">
        <is>
          <t>0</t>
        </is>
      </c>
      <c r="AY916" s="286" t="inlineStr">
        <is>
          <t>0</t>
        </is>
      </c>
      <c r="AZ916" s="286" t="inlineStr">
        <is>
          <t>0</t>
        </is>
      </c>
      <c r="BA916" s="287" t="inlineStr">
        <is>
          <t>0</t>
        </is>
      </c>
      <c r="BB916" s="286" t="inlineStr">
        <is>
          <t>0</t>
        </is>
      </c>
      <c r="BC916" s="286" t="inlineStr">
        <is>
          <t>0</t>
        </is>
      </c>
      <c r="BD916" s="286" t="inlineStr">
        <is>
          <t>0</t>
        </is>
      </c>
      <c r="BE916" s="286" t="inlineStr">
        <is>
          <t>0</t>
        </is>
      </c>
      <c r="BF916" s="286" t="inlineStr">
        <is>
          <t>0</t>
        </is>
      </c>
      <c r="BG916" s="286" t="inlineStr">
        <is>
          <t>0</t>
        </is>
      </c>
      <c r="BH916" s="297" t="inlineStr">
        <is>
          <t>0</t>
        </is>
      </c>
      <c r="BI916" s="297" t="inlineStr">
        <is>
          <t>0</t>
        </is>
      </c>
      <c r="BJ916" s="297" t="inlineStr">
        <is>
          <t>0</t>
        </is>
      </c>
      <c r="BK916" s="297" t="inlineStr">
        <is>
          <t>0</t>
        </is>
      </c>
      <c r="BL916" s="297" t="inlineStr">
        <is>
          <t>0</t>
        </is>
      </c>
      <c r="BM916" s="297" t="inlineStr">
        <is>
          <t>0</t>
        </is>
      </c>
      <c r="BN916" s="297" t="inlineStr">
        <is>
          <t>0</t>
        </is>
      </c>
      <c r="BO916" s="285" t="inlineStr">
        <is>
          <t>0</t>
        </is>
      </c>
      <c r="BP916" s="297" t="inlineStr">
        <is>
          <t>0</t>
        </is>
      </c>
      <c r="BQ916" s="297" t="inlineStr">
        <is>
          <t>0</t>
        </is>
      </c>
      <c r="BR916" s="297" t="inlineStr">
        <is>
          <t>0</t>
        </is>
      </c>
      <c r="BS916" s="297" t="inlineStr">
        <is>
          <t>0</t>
        </is>
      </c>
      <c r="BT916" s="297" t="inlineStr">
        <is>
          <t>0</t>
        </is>
      </c>
      <c r="BU916" s="297" t="inlineStr">
        <is>
          <t>0</t>
        </is>
      </c>
      <c r="BV916" s="297" t="inlineStr">
        <is>
          <t>0</t>
        </is>
      </c>
      <c r="BW916" s="288" t="inlineStr">
        <is>
          <t>0</t>
        </is>
      </c>
      <c r="BX916" s="276">
        <f>SUM(IF(COUNTIF(#REF!, "*1.*"), 2, 0), IF(COUNTIF(#REF!, "*2.*"), 2, 0), IF(COUNTIF(#REF!, "*3.*"), 2, 0), IF(COUNTIF(#REF!, "*4.*"), 2, 0), IF(COUNTIF(#REF!, "*5.*"), 2, 0), IF(COUNTIF(#REF!, "*6.*"), 2, 0))</f>
        <v/>
      </c>
      <c r="BY916" s="277">
        <f t="array" ref="BY916">SUM(VALUE(AT916),VALUE(AU916),VALUE(AV916),VALUE(AW916),VALUE(AX916),VALUE(AY916),VALUE(AZ916),VALUE(BB916),VALUE(BC916),VALUE(BD916),VALUE(BE916),VALUE(BF916),VALUE(BG916),VALUE(BH916),VALUE(BI916),VALUE(BJ916),VALUE(BK916),VALUE(BL916),VALUE(BM916),VALUE(BN916),VALUE(BO916),VALUE(BP916),VALUE(BQ916),VALUE(BR916),VALUE(BS916),VALUE(BT916),VALUE(BU916),VALUE(BV916),VALUE(BW916))</f>
        <v/>
      </c>
      <c r="BZ916" s="307" t="n"/>
      <c r="CA916" s="307" t="n"/>
      <c r="CB916" s="307" t="n"/>
      <c r="CC916" s="307" t="n"/>
      <c r="CD916" s="307" t="n"/>
      <c r="CE916" s="307" t="n"/>
      <c r="CF916" s="307" t="n"/>
      <c r="CG916" s="307" t="n"/>
      <c r="CH916" s="307" t="n"/>
      <c r="CI916" s="307" t="n"/>
      <c r="CJ916" s="307" t="n"/>
      <c r="CK916" s="307" t="n"/>
      <c r="CL916" s="307" t="n"/>
      <c r="CM916" s="307" t="n"/>
      <c r="CN916" s="307" t="n"/>
      <c r="CO916" s="307" t="n"/>
      <c r="CP916" s="307" t="n"/>
      <c r="CQ916" s="307" t="n"/>
      <c r="CR916" s="279" t="inlineStr"/>
      <c r="CS916" s="280">
        <f>AVERAGE(Value(BY916),value(CR916))</f>
        <v/>
      </c>
      <c r="CT916" s="421">
        <f>(IF(OR(MediaScorecard!BH917="x", MediaScorecard!BI917="x",MediaScorecard!BJ917="x",MediaScorecard!BK917="x",MediaScorecard!BL917="x"),1, 2))</f>
        <v/>
      </c>
      <c r="CU916" s="308" t="n"/>
      <c r="CV916" s="308" t="n"/>
      <c r="CW916" s="308" t="n"/>
      <c r="CX916" s="309" t="n"/>
      <c r="CY916" s="308" t="n"/>
      <c r="CZ916" s="308" t="n"/>
      <c r="DA916" s="308" t="n"/>
    </row>
    <row r="917" ht="21" customHeight="1" s="590">
      <c r="A917" s="421" t="n"/>
      <c r="B917" s="270" t="n"/>
      <c r="C917" s="266" t="n"/>
      <c r="D917" s="267" t="inlineStr"/>
      <c r="E917" s="267" t="inlineStr"/>
      <c r="F917" s="268" t="inlineStr"/>
      <c r="G917" s="421" t="n"/>
      <c r="H917" s="269" t="n"/>
      <c r="I917" s="421" t="n"/>
      <c r="J917" s="421" t="n"/>
      <c r="K917" s="421" t="n"/>
      <c r="L917" s="421" t="n"/>
      <c r="M917" s="421" t="n"/>
      <c r="N917" s="421" t="n"/>
      <c r="O917" s="421" t="n"/>
      <c r="P917" s="421" t="n"/>
      <c r="Q917" s="421" t="n"/>
      <c r="R917" s="270" t="n"/>
      <c r="S917" s="421" t="n"/>
      <c r="T917" s="421" t="n"/>
      <c r="U917" s="421" t="n"/>
      <c r="V917" s="421" t="n"/>
      <c r="W917" s="421" t="n"/>
      <c r="X917" s="421" t="n"/>
      <c r="Y917" s="421" t="n"/>
      <c r="Z917" s="421" t="n"/>
      <c r="AA917" s="421" t="n"/>
      <c r="AB917" s="421" t="n"/>
      <c r="AC917" s="421" t="n"/>
      <c r="AD917" s="421" t="n"/>
      <c r="AE917" s="421" t="n"/>
      <c r="AF917" s="421" t="n"/>
      <c r="AG917" s="421" t="n"/>
      <c r="AH917" s="421" t="n"/>
      <c r="AI917" s="421" t="n"/>
      <c r="AJ917" s="297" t="n"/>
      <c r="AK917" s="297" t="n"/>
      <c r="AL917" s="284" t="n"/>
      <c r="AM917" s="297" t="n"/>
      <c r="AN917" s="285" t="n"/>
      <c r="AO917" s="297" t="n"/>
      <c r="AP917" s="297" t="n"/>
      <c r="AQ917" s="297" t="n"/>
      <c r="AR917" s="297" t="n"/>
      <c r="AS917" s="297" t="n"/>
      <c r="AT917" s="285" t="inlineStr">
        <is>
          <t>0</t>
        </is>
      </c>
      <c r="AU917" s="297" t="inlineStr">
        <is>
          <t>0</t>
        </is>
      </c>
      <c r="AV917" s="297" t="inlineStr">
        <is>
          <t>0</t>
        </is>
      </c>
      <c r="AW917" s="297" t="inlineStr">
        <is>
          <t>0</t>
        </is>
      </c>
      <c r="AX917" s="297" t="inlineStr">
        <is>
          <t>0</t>
        </is>
      </c>
      <c r="AY917" s="286" t="inlineStr">
        <is>
          <t>0</t>
        </is>
      </c>
      <c r="AZ917" s="286" t="inlineStr">
        <is>
          <t>0</t>
        </is>
      </c>
      <c r="BA917" s="287" t="inlineStr">
        <is>
          <t>0</t>
        </is>
      </c>
      <c r="BB917" s="286" t="inlineStr">
        <is>
          <t>0</t>
        </is>
      </c>
      <c r="BC917" s="286" t="inlineStr">
        <is>
          <t>0</t>
        </is>
      </c>
      <c r="BD917" s="286" t="inlineStr">
        <is>
          <t>0</t>
        </is>
      </c>
      <c r="BE917" s="286" t="inlineStr">
        <is>
          <t>0</t>
        </is>
      </c>
      <c r="BF917" s="286" t="inlineStr">
        <is>
          <t>0</t>
        </is>
      </c>
      <c r="BG917" s="286" t="inlineStr">
        <is>
          <t>0</t>
        </is>
      </c>
      <c r="BH917" s="297" t="inlineStr">
        <is>
          <t>0</t>
        </is>
      </c>
      <c r="BI917" s="297" t="inlineStr">
        <is>
          <t>0</t>
        </is>
      </c>
      <c r="BJ917" s="297" t="inlineStr">
        <is>
          <t>0</t>
        </is>
      </c>
      <c r="BK917" s="297" t="inlineStr">
        <is>
          <t>0</t>
        </is>
      </c>
      <c r="BL917" s="297" t="inlineStr">
        <is>
          <t>0</t>
        </is>
      </c>
      <c r="BM917" s="297" t="inlineStr">
        <is>
          <t>0</t>
        </is>
      </c>
      <c r="BN917" s="297" t="inlineStr">
        <is>
          <t>0</t>
        </is>
      </c>
      <c r="BO917" s="285" t="inlineStr">
        <is>
          <t>0</t>
        </is>
      </c>
      <c r="BP917" s="297" t="inlineStr">
        <is>
          <t>0</t>
        </is>
      </c>
      <c r="BQ917" s="297" t="inlineStr">
        <is>
          <t>0</t>
        </is>
      </c>
      <c r="BR917" s="297" t="inlineStr">
        <is>
          <t>0</t>
        </is>
      </c>
      <c r="BS917" s="297" t="inlineStr">
        <is>
          <t>0</t>
        </is>
      </c>
      <c r="BT917" s="297" t="inlineStr">
        <is>
          <t>0</t>
        </is>
      </c>
      <c r="BU917" s="297" t="inlineStr">
        <is>
          <t>0</t>
        </is>
      </c>
      <c r="BV917" s="297" t="inlineStr">
        <is>
          <t>0</t>
        </is>
      </c>
      <c r="BW917" s="288" t="inlineStr">
        <is>
          <t>0</t>
        </is>
      </c>
      <c r="BX917" s="276">
        <f>SUM(IF(COUNTIF(#REF!, "*1.*"), 2, 0), IF(COUNTIF(#REF!, "*2.*"), 2, 0), IF(COUNTIF(#REF!, "*3.*"), 2, 0), IF(COUNTIF(#REF!, "*4.*"), 2, 0), IF(COUNTIF(#REF!, "*5.*"), 2, 0), IF(COUNTIF(#REF!, "*6.*"), 2, 0))</f>
        <v/>
      </c>
      <c r="BY917" s="277">
        <f t="array" ref="BY917">SUM(VALUE(AT917),VALUE(AU917),VALUE(AV917),VALUE(AW917),VALUE(AX917),VALUE(AY917),VALUE(AZ917),VALUE(BB917),VALUE(BC917),VALUE(BD917),VALUE(BE917),VALUE(BF917),VALUE(BG917),VALUE(BH917),VALUE(BI917),VALUE(BJ917),VALUE(BK917),VALUE(BL917),VALUE(BM917),VALUE(BN917),VALUE(BO917),VALUE(BP917),VALUE(BQ917),VALUE(BR917),VALUE(BS917),VALUE(BT917),VALUE(BU917),VALUE(BV917),VALUE(BW917))</f>
        <v/>
      </c>
      <c r="BZ917" s="307" t="n"/>
      <c r="CA917" s="307" t="n"/>
      <c r="CB917" s="307" t="n"/>
      <c r="CC917" s="307" t="n"/>
      <c r="CD917" s="307" t="n"/>
      <c r="CE917" s="307" t="n"/>
      <c r="CF917" s="307" t="n"/>
      <c r="CG917" s="307" t="n"/>
      <c r="CH917" s="307" t="n"/>
      <c r="CI917" s="307" t="n"/>
      <c r="CJ917" s="307" t="n"/>
      <c r="CK917" s="307" t="n"/>
      <c r="CL917" s="307" t="n"/>
      <c r="CM917" s="307" t="n"/>
      <c r="CN917" s="307" t="n"/>
      <c r="CO917" s="307" t="n"/>
      <c r="CP917" s="307" t="n"/>
      <c r="CQ917" s="307" t="n"/>
      <c r="CR917" s="279" t="inlineStr"/>
      <c r="CS917" s="280">
        <f>AVERAGE(Value(BY917),value(CR917))</f>
        <v/>
      </c>
      <c r="CT917" s="421">
        <f>(IF(OR(MediaScorecard!BH918="x", MediaScorecard!BI918="x",MediaScorecard!BJ918="x",MediaScorecard!BK918="x",MediaScorecard!BL918="x"),1, 2))</f>
        <v/>
      </c>
      <c r="CU917" s="308" t="n"/>
      <c r="CV917" s="308" t="n"/>
      <c r="CW917" s="308" t="n"/>
      <c r="CX917" s="309" t="n"/>
      <c r="CY917" s="308" t="n"/>
      <c r="CZ917" s="308" t="n"/>
      <c r="DA917" s="308" t="n"/>
    </row>
    <row r="918" ht="21" customHeight="1" s="590">
      <c r="A918" s="421" t="n"/>
      <c r="B918" s="270" t="n"/>
      <c r="C918" s="266" t="n"/>
      <c r="D918" s="267" t="inlineStr"/>
      <c r="E918" s="267" t="inlineStr"/>
      <c r="F918" s="268" t="inlineStr"/>
      <c r="G918" s="421" t="n"/>
      <c r="H918" s="269" t="n"/>
      <c r="I918" s="421" t="n"/>
      <c r="J918" s="421" t="n"/>
      <c r="K918" s="421" t="n"/>
      <c r="L918" s="421" t="n"/>
      <c r="M918" s="421" t="n"/>
      <c r="N918" s="421" t="n"/>
      <c r="O918" s="421" t="n"/>
      <c r="P918" s="421" t="n"/>
      <c r="Q918" s="421" t="n"/>
      <c r="R918" s="270" t="n"/>
      <c r="S918" s="421" t="n"/>
      <c r="T918" s="421" t="n"/>
      <c r="U918" s="421" t="n"/>
      <c r="V918" s="421" t="n"/>
      <c r="W918" s="421" t="n"/>
      <c r="X918" s="421" t="n"/>
      <c r="Y918" s="421" t="n"/>
      <c r="Z918" s="421" t="n"/>
      <c r="AA918" s="421" t="n"/>
      <c r="AB918" s="421" t="n"/>
      <c r="AC918" s="421" t="n"/>
      <c r="AD918" s="421" t="n"/>
      <c r="AE918" s="421" t="n"/>
      <c r="AF918" s="421" t="n"/>
      <c r="AG918" s="421" t="n"/>
      <c r="AH918" s="421" t="n"/>
      <c r="AI918" s="421" t="n"/>
      <c r="AJ918" s="297" t="n"/>
      <c r="AK918" s="297" t="n"/>
      <c r="AL918" s="284" t="n"/>
      <c r="AM918" s="297" t="n"/>
      <c r="AN918" s="285" t="n"/>
      <c r="AO918" s="297" t="n"/>
      <c r="AP918" s="297" t="n"/>
      <c r="AQ918" s="297" t="n"/>
      <c r="AR918" s="297" t="n"/>
      <c r="AS918" s="297" t="n"/>
      <c r="AT918" s="285" t="inlineStr">
        <is>
          <t>0</t>
        </is>
      </c>
      <c r="AU918" s="297" t="inlineStr">
        <is>
          <t>0</t>
        </is>
      </c>
      <c r="AV918" s="297" t="inlineStr">
        <is>
          <t>0</t>
        </is>
      </c>
      <c r="AW918" s="297" t="inlineStr">
        <is>
          <t>0</t>
        </is>
      </c>
      <c r="AX918" s="297" t="inlineStr">
        <is>
          <t>0</t>
        </is>
      </c>
      <c r="AY918" s="286" t="inlineStr">
        <is>
          <t>0</t>
        </is>
      </c>
      <c r="AZ918" s="286" t="inlineStr">
        <is>
          <t>0</t>
        </is>
      </c>
      <c r="BA918" s="287" t="inlineStr">
        <is>
          <t>0</t>
        </is>
      </c>
      <c r="BB918" s="286" t="inlineStr">
        <is>
          <t>0</t>
        </is>
      </c>
      <c r="BC918" s="286" t="inlineStr">
        <is>
          <t>0</t>
        </is>
      </c>
      <c r="BD918" s="286" t="inlineStr">
        <is>
          <t>0</t>
        </is>
      </c>
      <c r="BE918" s="286" t="inlineStr">
        <is>
          <t>0</t>
        </is>
      </c>
      <c r="BF918" s="286" t="inlineStr">
        <is>
          <t>0</t>
        </is>
      </c>
      <c r="BG918" s="286" t="inlineStr">
        <is>
          <t>0</t>
        </is>
      </c>
      <c r="BH918" s="297" t="inlineStr">
        <is>
          <t>0</t>
        </is>
      </c>
      <c r="BI918" s="297" t="inlineStr">
        <is>
          <t>0</t>
        </is>
      </c>
      <c r="BJ918" s="297" t="inlineStr">
        <is>
          <t>0</t>
        </is>
      </c>
      <c r="BK918" s="297" t="inlineStr">
        <is>
          <t>0</t>
        </is>
      </c>
      <c r="BL918" s="297" t="inlineStr">
        <is>
          <t>0</t>
        </is>
      </c>
      <c r="BM918" s="297" t="inlineStr">
        <is>
          <t>0</t>
        </is>
      </c>
      <c r="BN918" s="297" t="inlineStr">
        <is>
          <t>0</t>
        </is>
      </c>
      <c r="BO918" s="285" t="inlineStr">
        <is>
          <t>0</t>
        </is>
      </c>
      <c r="BP918" s="297" t="inlineStr">
        <is>
          <t>0</t>
        </is>
      </c>
      <c r="BQ918" s="297" t="inlineStr">
        <is>
          <t>0</t>
        </is>
      </c>
      <c r="BR918" s="297" t="inlineStr">
        <is>
          <t>0</t>
        </is>
      </c>
      <c r="BS918" s="297" t="inlineStr">
        <is>
          <t>0</t>
        </is>
      </c>
      <c r="BT918" s="297" t="inlineStr">
        <is>
          <t>0</t>
        </is>
      </c>
      <c r="BU918" s="297" t="inlineStr">
        <is>
          <t>0</t>
        </is>
      </c>
      <c r="BV918" s="297" t="inlineStr">
        <is>
          <t>0</t>
        </is>
      </c>
      <c r="BW918" s="288" t="inlineStr">
        <is>
          <t>0</t>
        </is>
      </c>
      <c r="BX918" s="276">
        <f>SUM(IF(COUNTIF(#REF!, "*1.*"), 2, 0), IF(COUNTIF(#REF!, "*2.*"), 2, 0), IF(COUNTIF(#REF!, "*3.*"), 2, 0), IF(COUNTIF(#REF!, "*4.*"), 2, 0), IF(COUNTIF(#REF!, "*5.*"), 2, 0), IF(COUNTIF(#REF!, "*6.*"), 2, 0))</f>
        <v/>
      </c>
      <c r="BY918" s="277">
        <f t="array" ref="BY918">SUM(VALUE(AT918),VALUE(AU918),VALUE(AV918),VALUE(AW918),VALUE(AX918),VALUE(AY918),VALUE(AZ918),VALUE(BB918),VALUE(BC918),VALUE(BD918),VALUE(BE918),VALUE(BF918),VALUE(BG918),VALUE(BH918),VALUE(BI918),VALUE(BJ918),VALUE(BK918),VALUE(BL918),VALUE(BM918),VALUE(BN918),VALUE(BO918),VALUE(BP918),VALUE(BQ918),VALUE(BR918),VALUE(BS918),VALUE(BT918),VALUE(BU918),VALUE(BV918),VALUE(BW918))</f>
        <v/>
      </c>
      <c r="BZ918" s="307" t="n"/>
      <c r="CA918" s="307" t="n"/>
      <c r="CB918" s="307" t="n"/>
      <c r="CC918" s="307" t="n"/>
      <c r="CD918" s="307" t="n"/>
      <c r="CE918" s="307" t="n"/>
      <c r="CF918" s="307" t="n"/>
      <c r="CG918" s="307" t="n"/>
      <c r="CH918" s="307" t="n"/>
      <c r="CI918" s="307" t="n"/>
      <c r="CJ918" s="307" t="n"/>
      <c r="CK918" s="307" t="n"/>
      <c r="CL918" s="307" t="n"/>
      <c r="CM918" s="307" t="n"/>
      <c r="CN918" s="307" t="n"/>
      <c r="CO918" s="307" t="n"/>
      <c r="CP918" s="307" t="n"/>
      <c r="CQ918" s="307" t="n"/>
      <c r="CR918" s="279" t="inlineStr"/>
      <c r="CS918" s="280">
        <f>AVERAGE(Value(BY918),value(CR918))</f>
        <v/>
      </c>
      <c r="CT918" s="421">
        <f>(IF(OR(MediaScorecard!BH919="x", MediaScorecard!BI919="x",MediaScorecard!BJ919="x",MediaScorecard!BK919="x",MediaScorecard!BL919="x"),1, 2))</f>
        <v/>
      </c>
      <c r="CU918" s="308" t="n"/>
      <c r="CV918" s="308" t="n"/>
      <c r="CW918" s="308" t="n"/>
      <c r="CX918" s="309" t="n"/>
      <c r="CY918" s="308" t="n"/>
      <c r="CZ918" s="308" t="n"/>
      <c r="DA918" s="308" t="n"/>
    </row>
    <row r="919" ht="21" customHeight="1" s="590">
      <c r="A919" s="421" t="n"/>
      <c r="B919" s="270" t="n"/>
      <c r="C919" s="266" t="n"/>
      <c r="D919" s="267" t="inlineStr"/>
      <c r="E919" s="267" t="inlineStr"/>
      <c r="F919" s="268" t="inlineStr"/>
      <c r="G919" s="421" t="n"/>
      <c r="H919" s="269" t="n"/>
      <c r="I919" s="421" t="n"/>
      <c r="J919" s="421" t="n"/>
      <c r="K919" s="421" t="n"/>
      <c r="L919" s="421" t="n"/>
      <c r="M919" s="421" t="n"/>
      <c r="N919" s="421" t="n"/>
      <c r="O919" s="421" t="n"/>
      <c r="P919" s="421" t="n"/>
      <c r="Q919" s="421" t="n"/>
      <c r="R919" s="270" t="n"/>
      <c r="S919" s="421" t="n"/>
      <c r="T919" s="421" t="n"/>
      <c r="U919" s="421" t="n"/>
      <c r="V919" s="421" t="n"/>
      <c r="W919" s="421" t="n"/>
      <c r="X919" s="421" t="n"/>
      <c r="Y919" s="421" t="n"/>
      <c r="Z919" s="421" t="n"/>
      <c r="AA919" s="421" t="n"/>
      <c r="AB919" s="421" t="n"/>
      <c r="AC919" s="421" t="n"/>
      <c r="AD919" s="421" t="n"/>
      <c r="AE919" s="421" t="n"/>
      <c r="AF919" s="421" t="n"/>
      <c r="AG919" s="421" t="n"/>
      <c r="AH919" s="421" t="n"/>
      <c r="AI919" s="421" t="n"/>
      <c r="AJ919" s="297" t="n"/>
      <c r="AK919" s="297" t="n"/>
      <c r="AL919" s="284" t="n"/>
      <c r="AM919" s="297" t="n"/>
      <c r="AN919" s="285" t="n"/>
      <c r="AO919" s="297" t="n"/>
      <c r="AP919" s="297" t="n"/>
      <c r="AQ919" s="297" t="n"/>
      <c r="AR919" s="297" t="n"/>
      <c r="AS919" s="297" t="n"/>
      <c r="AT919" s="285" t="inlineStr">
        <is>
          <t>0</t>
        </is>
      </c>
      <c r="AU919" s="297" t="inlineStr">
        <is>
          <t>0</t>
        </is>
      </c>
      <c r="AV919" s="297" t="inlineStr">
        <is>
          <t>0</t>
        </is>
      </c>
      <c r="AW919" s="297" t="inlineStr">
        <is>
          <t>0</t>
        </is>
      </c>
      <c r="AX919" s="297" t="inlineStr">
        <is>
          <t>0</t>
        </is>
      </c>
      <c r="AY919" s="286" t="inlineStr">
        <is>
          <t>0</t>
        </is>
      </c>
      <c r="AZ919" s="286" t="inlineStr">
        <is>
          <t>0</t>
        </is>
      </c>
      <c r="BA919" s="287" t="inlineStr">
        <is>
          <t>0</t>
        </is>
      </c>
      <c r="BB919" s="286" t="inlineStr">
        <is>
          <t>0</t>
        </is>
      </c>
      <c r="BC919" s="286" t="inlineStr">
        <is>
          <t>0</t>
        </is>
      </c>
      <c r="BD919" s="286" t="inlineStr">
        <is>
          <t>0</t>
        </is>
      </c>
      <c r="BE919" s="286" t="inlineStr">
        <is>
          <t>0</t>
        </is>
      </c>
      <c r="BF919" s="286" t="inlineStr">
        <is>
          <t>0</t>
        </is>
      </c>
      <c r="BG919" s="286" t="inlineStr">
        <is>
          <t>0</t>
        </is>
      </c>
      <c r="BH919" s="297" t="inlineStr">
        <is>
          <t>0</t>
        </is>
      </c>
      <c r="BI919" s="297" t="inlineStr">
        <is>
          <t>0</t>
        </is>
      </c>
      <c r="BJ919" s="297" t="inlineStr">
        <is>
          <t>0</t>
        </is>
      </c>
      <c r="BK919" s="297" t="inlineStr">
        <is>
          <t>0</t>
        </is>
      </c>
      <c r="BL919" s="297" t="inlineStr">
        <is>
          <t>0</t>
        </is>
      </c>
      <c r="BM919" s="297" t="inlineStr">
        <is>
          <t>0</t>
        </is>
      </c>
      <c r="BN919" s="297" t="inlineStr">
        <is>
          <t>0</t>
        </is>
      </c>
      <c r="BO919" s="285" t="inlineStr">
        <is>
          <t>0</t>
        </is>
      </c>
      <c r="BP919" s="297" t="inlineStr">
        <is>
          <t>0</t>
        </is>
      </c>
      <c r="BQ919" s="297" t="inlineStr">
        <is>
          <t>0</t>
        </is>
      </c>
      <c r="BR919" s="297" t="inlineStr">
        <is>
          <t>0</t>
        </is>
      </c>
      <c r="BS919" s="297" t="inlineStr">
        <is>
          <t>0</t>
        </is>
      </c>
      <c r="BT919" s="297" t="inlineStr">
        <is>
          <t>0</t>
        </is>
      </c>
      <c r="BU919" s="297" t="inlineStr">
        <is>
          <t>0</t>
        </is>
      </c>
      <c r="BV919" s="297" t="inlineStr">
        <is>
          <t>0</t>
        </is>
      </c>
      <c r="BW919" s="288" t="inlineStr">
        <is>
          <t>0</t>
        </is>
      </c>
      <c r="BX919" s="276">
        <f>SUM(IF(COUNTIF(#REF!, "*1.*"), 2, 0), IF(COUNTIF(#REF!, "*2.*"), 2, 0), IF(COUNTIF(#REF!, "*3.*"), 2, 0), IF(COUNTIF(#REF!, "*4.*"), 2, 0), IF(COUNTIF(#REF!, "*5.*"), 2, 0), IF(COUNTIF(#REF!, "*6.*"), 2, 0))</f>
        <v/>
      </c>
      <c r="BY919" s="277">
        <f t="array" ref="BY919">SUM(VALUE(AT919),VALUE(AU919),VALUE(AV919),VALUE(AW919),VALUE(AX919),VALUE(AY919),VALUE(AZ919),VALUE(BB919),VALUE(BC919),VALUE(BD919),VALUE(BE919),VALUE(BF919),VALUE(BG919),VALUE(BH919),VALUE(BI919),VALUE(BJ919),VALUE(BK919),VALUE(BL919),VALUE(BM919),VALUE(BN919),VALUE(BO919),VALUE(BP919),VALUE(BQ919),VALUE(BR919),VALUE(BS919),VALUE(BT919),VALUE(BU919),VALUE(BV919),VALUE(BW919))</f>
        <v/>
      </c>
      <c r="BZ919" s="307" t="n"/>
      <c r="CA919" s="307" t="n"/>
      <c r="CB919" s="307" t="n"/>
      <c r="CC919" s="307" t="n"/>
      <c r="CD919" s="307" t="n"/>
      <c r="CE919" s="307" t="n"/>
      <c r="CF919" s="307" t="n"/>
      <c r="CG919" s="307" t="n"/>
      <c r="CH919" s="307" t="n"/>
      <c r="CI919" s="307" t="n"/>
      <c r="CJ919" s="307" t="n"/>
      <c r="CK919" s="307" t="n"/>
      <c r="CL919" s="307" t="n"/>
      <c r="CM919" s="307" t="n"/>
      <c r="CN919" s="307" t="n"/>
      <c r="CO919" s="307" t="n"/>
      <c r="CP919" s="307" t="n"/>
      <c r="CQ919" s="307" t="n"/>
      <c r="CR919" s="279" t="inlineStr"/>
      <c r="CS919" s="280">
        <f>AVERAGE(Value(BY919),value(CR919))</f>
        <v/>
      </c>
      <c r="CT919" s="421">
        <f>(IF(OR(MediaScorecard!BH920="x", MediaScorecard!BI920="x",MediaScorecard!BJ920="x",MediaScorecard!BK920="x",MediaScorecard!BL920="x"),1, 2))</f>
        <v/>
      </c>
      <c r="CU919" s="308" t="n"/>
      <c r="CV919" s="308" t="n"/>
      <c r="CW919" s="308" t="n"/>
      <c r="CX919" s="309" t="n"/>
      <c r="CY919" s="308" t="n"/>
      <c r="CZ919" s="308" t="n"/>
      <c r="DA919" s="308" t="n"/>
    </row>
    <row r="920" ht="21" customHeight="1" s="590">
      <c r="A920" s="421" t="n"/>
      <c r="B920" s="270" t="n"/>
      <c r="C920" s="266" t="n"/>
      <c r="D920" s="267" t="inlineStr"/>
      <c r="E920" s="267" t="inlineStr"/>
      <c r="F920" s="268" t="inlineStr"/>
      <c r="G920" s="421" t="n"/>
      <c r="H920" s="269" t="n"/>
      <c r="I920" s="421" t="n"/>
      <c r="J920" s="421" t="n"/>
      <c r="K920" s="421" t="n"/>
      <c r="L920" s="421" t="n"/>
      <c r="M920" s="421" t="n"/>
      <c r="N920" s="421" t="n"/>
      <c r="O920" s="421" t="n"/>
      <c r="P920" s="421" t="n"/>
      <c r="Q920" s="421" t="n"/>
      <c r="R920" s="270" t="n"/>
      <c r="S920" s="421" t="n"/>
      <c r="T920" s="421" t="n"/>
      <c r="U920" s="421" t="n"/>
      <c r="V920" s="421" t="n"/>
      <c r="W920" s="421" t="n"/>
      <c r="X920" s="421" t="n"/>
      <c r="Y920" s="421" t="n"/>
      <c r="Z920" s="421" t="n"/>
      <c r="AA920" s="421" t="n"/>
      <c r="AB920" s="421" t="n"/>
      <c r="AC920" s="421" t="n"/>
      <c r="AD920" s="421" t="n"/>
      <c r="AE920" s="421" t="n"/>
      <c r="AF920" s="421" t="n"/>
      <c r="AG920" s="421" t="n"/>
      <c r="AH920" s="421" t="n"/>
      <c r="AI920" s="421" t="n"/>
      <c r="AJ920" s="297" t="n"/>
      <c r="AK920" s="297" t="n"/>
      <c r="AL920" s="284" t="n"/>
      <c r="AM920" s="297" t="n"/>
      <c r="AN920" s="285" t="n"/>
      <c r="AO920" s="297" t="n"/>
      <c r="AP920" s="297" t="n"/>
      <c r="AQ920" s="297" t="n"/>
      <c r="AR920" s="297" t="n"/>
      <c r="AS920" s="297" t="n"/>
      <c r="AT920" s="285" t="inlineStr">
        <is>
          <t>0</t>
        </is>
      </c>
      <c r="AU920" s="297" t="inlineStr">
        <is>
          <t>0</t>
        </is>
      </c>
      <c r="AV920" s="297" t="inlineStr">
        <is>
          <t>0</t>
        </is>
      </c>
      <c r="AW920" s="297" t="inlineStr">
        <is>
          <t>0</t>
        </is>
      </c>
      <c r="AX920" s="297" t="inlineStr">
        <is>
          <t>0</t>
        </is>
      </c>
      <c r="AY920" s="286" t="inlineStr">
        <is>
          <t>0</t>
        </is>
      </c>
      <c r="AZ920" s="286" t="inlineStr">
        <is>
          <t>0</t>
        </is>
      </c>
      <c r="BA920" s="287" t="inlineStr">
        <is>
          <t>0</t>
        </is>
      </c>
      <c r="BB920" s="286" t="inlineStr">
        <is>
          <t>0</t>
        </is>
      </c>
      <c r="BC920" s="286" t="inlineStr">
        <is>
          <t>0</t>
        </is>
      </c>
      <c r="BD920" s="286" t="inlineStr">
        <is>
          <t>0</t>
        </is>
      </c>
      <c r="BE920" s="286" t="inlineStr">
        <is>
          <t>0</t>
        </is>
      </c>
      <c r="BF920" s="286" t="inlineStr">
        <is>
          <t>0</t>
        </is>
      </c>
      <c r="BG920" s="286" t="inlineStr">
        <is>
          <t>0</t>
        </is>
      </c>
      <c r="BH920" s="297" t="inlineStr">
        <is>
          <t>0</t>
        </is>
      </c>
      <c r="BI920" s="297" t="inlineStr">
        <is>
          <t>0</t>
        </is>
      </c>
      <c r="BJ920" s="297" t="inlineStr">
        <is>
          <t>0</t>
        </is>
      </c>
      <c r="BK920" s="297" t="inlineStr">
        <is>
          <t>0</t>
        </is>
      </c>
      <c r="BL920" s="297" t="inlineStr">
        <is>
          <t>0</t>
        </is>
      </c>
      <c r="BM920" s="297" t="inlineStr">
        <is>
          <t>0</t>
        </is>
      </c>
      <c r="BN920" s="297" t="inlineStr">
        <is>
          <t>0</t>
        </is>
      </c>
      <c r="BO920" s="285" t="inlineStr">
        <is>
          <t>0</t>
        </is>
      </c>
      <c r="BP920" s="297" t="inlineStr">
        <is>
          <t>0</t>
        </is>
      </c>
      <c r="BQ920" s="297" t="inlineStr">
        <is>
          <t>0</t>
        </is>
      </c>
      <c r="BR920" s="297" t="inlineStr">
        <is>
          <t>0</t>
        </is>
      </c>
      <c r="BS920" s="297" t="inlineStr">
        <is>
          <t>0</t>
        </is>
      </c>
      <c r="BT920" s="297" t="inlineStr">
        <is>
          <t>0</t>
        </is>
      </c>
      <c r="BU920" s="297" t="inlineStr">
        <is>
          <t>0</t>
        </is>
      </c>
      <c r="BV920" s="297" t="inlineStr">
        <is>
          <t>0</t>
        </is>
      </c>
      <c r="BW920" s="288" t="inlineStr">
        <is>
          <t>0</t>
        </is>
      </c>
      <c r="BX920" s="276">
        <f>SUM(IF(COUNTIF(#REF!, "*1.*"), 2, 0), IF(COUNTIF(#REF!, "*2.*"), 2, 0), IF(COUNTIF(#REF!, "*3.*"), 2, 0), IF(COUNTIF(#REF!, "*4.*"), 2, 0), IF(COUNTIF(#REF!, "*5.*"), 2, 0), IF(COUNTIF(#REF!, "*6.*"), 2, 0))</f>
        <v/>
      </c>
      <c r="BY920" s="277">
        <f t="array" ref="BY920">SUM(VALUE(AT920),VALUE(AU920),VALUE(AV920),VALUE(AW920),VALUE(AX920),VALUE(AY920),VALUE(AZ920),VALUE(BB920),VALUE(BC920),VALUE(BD920),VALUE(BE920),VALUE(BF920),VALUE(BG920),VALUE(BH920),VALUE(BI920),VALUE(BJ920),VALUE(BK920),VALUE(BL920),VALUE(BM920),VALUE(BN920),VALUE(BO920),VALUE(BP920),VALUE(BQ920),VALUE(BR920),VALUE(BS920),VALUE(BT920),VALUE(BU920),VALUE(BV920),VALUE(BW920))</f>
        <v/>
      </c>
      <c r="BZ920" s="307" t="n"/>
      <c r="CA920" s="307" t="n"/>
      <c r="CB920" s="307" t="n"/>
      <c r="CC920" s="307" t="n"/>
      <c r="CD920" s="307" t="n"/>
      <c r="CE920" s="307" t="n"/>
      <c r="CF920" s="307" t="n"/>
      <c r="CG920" s="307" t="n"/>
      <c r="CH920" s="307" t="n"/>
      <c r="CI920" s="307" t="n"/>
      <c r="CJ920" s="307" t="n"/>
      <c r="CK920" s="307" t="n"/>
      <c r="CL920" s="307" t="n"/>
      <c r="CM920" s="307" t="n"/>
      <c r="CN920" s="307" t="n"/>
      <c r="CO920" s="307" t="n"/>
      <c r="CP920" s="307" t="n"/>
      <c r="CQ920" s="307" t="n"/>
      <c r="CR920" s="279" t="inlineStr"/>
      <c r="CS920" s="280">
        <f>AVERAGE(Value(BY920),value(CR920))</f>
        <v/>
      </c>
      <c r="CT920" s="421">
        <f>(IF(OR(MediaScorecard!BH921="x", MediaScorecard!BI921="x",MediaScorecard!BJ921="x",MediaScorecard!BK921="x",MediaScorecard!BL921="x"),1, 2))</f>
        <v/>
      </c>
      <c r="CU920" s="308" t="n"/>
      <c r="CV920" s="308" t="n"/>
      <c r="CW920" s="308" t="n"/>
      <c r="CX920" s="309" t="n"/>
      <c r="CY920" s="308" t="n"/>
      <c r="CZ920" s="308" t="n"/>
      <c r="DA920" s="308" t="n"/>
    </row>
    <row r="921" ht="21" customHeight="1" s="590">
      <c r="A921" s="421" t="n"/>
      <c r="B921" s="270" t="n"/>
      <c r="C921" s="266" t="n"/>
      <c r="D921" s="267" t="inlineStr"/>
      <c r="E921" s="267" t="inlineStr"/>
      <c r="F921" s="268" t="inlineStr"/>
      <c r="G921" s="421" t="n"/>
      <c r="H921" s="269" t="n"/>
      <c r="I921" s="421" t="n"/>
      <c r="J921" s="421" t="n"/>
      <c r="K921" s="421" t="n"/>
      <c r="L921" s="421" t="n"/>
      <c r="M921" s="421" t="n"/>
      <c r="N921" s="421" t="n"/>
      <c r="O921" s="421" t="n"/>
      <c r="P921" s="421" t="n"/>
      <c r="Q921" s="421" t="n"/>
      <c r="R921" s="270" t="n"/>
      <c r="S921" s="421" t="n"/>
      <c r="T921" s="421" t="n"/>
      <c r="U921" s="421" t="n"/>
      <c r="V921" s="421" t="n"/>
      <c r="W921" s="421" t="n"/>
      <c r="X921" s="421" t="n"/>
      <c r="Y921" s="421" t="n"/>
      <c r="Z921" s="421" t="n"/>
      <c r="AA921" s="421" t="n"/>
      <c r="AB921" s="421" t="n"/>
      <c r="AC921" s="421" t="n"/>
      <c r="AD921" s="421" t="n"/>
      <c r="AE921" s="421" t="n"/>
      <c r="AF921" s="421" t="n"/>
      <c r="AG921" s="421" t="n"/>
      <c r="AH921" s="421" t="n"/>
      <c r="AI921" s="421" t="n"/>
      <c r="AJ921" s="297" t="n"/>
      <c r="AK921" s="297" t="n"/>
      <c r="AL921" s="284" t="n"/>
      <c r="AM921" s="297" t="n"/>
      <c r="AN921" s="285" t="n"/>
      <c r="AO921" s="297" t="n"/>
      <c r="AP921" s="297" t="n"/>
      <c r="AQ921" s="297" t="n"/>
      <c r="AR921" s="297" t="n"/>
      <c r="AS921" s="297" t="n"/>
      <c r="AT921" s="285" t="inlineStr">
        <is>
          <t>0</t>
        </is>
      </c>
      <c r="AU921" s="297" t="inlineStr">
        <is>
          <t>0</t>
        </is>
      </c>
      <c r="AV921" s="297" t="inlineStr">
        <is>
          <t>0</t>
        </is>
      </c>
      <c r="AW921" s="297" t="inlineStr">
        <is>
          <t>0</t>
        </is>
      </c>
      <c r="AX921" s="297" t="inlineStr">
        <is>
          <t>0</t>
        </is>
      </c>
      <c r="AY921" s="286" t="inlineStr">
        <is>
          <t>0</t>
        </is>
      </c>
      <c r="AZ921" s="286" t="inlineStr">
        <is>
          <t>0</t>
        </is>
      </c>
      <c r="BA921" s="287" t="inlineStr">
        <is>
          <t>0</t>
        </is>
      </c>
      <c r="BB921" s="286" t="inlineStr">
        <is>
          <t>0</t>
        </is>
      </c>
      <c r="BC921" s="286" t="inlineStr">
        <is>
          <t>0</t>
        </is>
      </c>
      <c r="BD921" s="286" t="inlineStr">
        <is>
          <t>0</t>
        </is>
      </c>
      <c r="BE921" s="286" t="inlineStr">
        <is>
          <t>0</t>
        </is>
      </c>
      <c r="BF921" s="286" t="inlineStr">
        <is>
          <t>0</t>
        </is>
      </c>
      <c r="BG921" s="286" t="inlineStr">
        <is>
          <t>0</t>
        </is>
      </c>
      <c r="BH921" s="297" t="inlineStr">
        <is>
          <t>0</t>
        </is>
      </c>
      <c r="BI921" s="297" t="inlineStr">
        <is>
          <t>0</t>
        </is>
      </c>
      <c r="BJ921" s="297" t="inlineStr">
        <is>
          <t>0</t>
        </is>
      </c>
      <c r="BK921" s="297" t="inlineStr">
        <is>
          <t>0</t>
        </is>
      </c>
      <c r="BL921" s="297" t="inlineStr">
        <is>
          <t>0</t>
        </is>
      </c>
      <c r="BM921" s="297" t="inlineStr">
        <is>
          <t>0</t>
        </is>
      </c>
      <c r="BN921" s="297" t="inlineStr">
        <is>
          <t>0</t>
        </is>
      </c>
      <c r="BO921" s="285" t="inlineStr">
        <is>
          <t>0</t>
        </is>
      </c>
      <c r="BP921" s="297" t="inlineStr">
        <is>
          <t>0</t>
        </is>
      </c>
      <c r="BQ921" s="297" t="inlineStr">
        <is>
          <t>0</t>
        </is>
      </c>
      <c r="BR921" s="297" t="inlineStr">
        <is>
          <t>0</t>
        </is>
      </c>
      <c r="BS921" s="297" t="inlineStr">
        <is>
          <t>0</t>
        </is>
      </c>
      <c r="BT921" s="297" t="inlineStr">
        <is>
          <t>0</t>
        </is>
      </c>
      <c r="BU921" s="297" t="inlineStr">
        <is>
          <t>0</t>
        </is>
      </c>
      <c r="BV921" s="297" t="inlineStr">
        <is>
          <t>0</t>
        </is>
      </c>
      <c r="BW921" s="288" t="inlineStr">
        <is>
          <t>0</t>
        </is>
      </c>
      <c r="BX921" s="276">
        <f>SUM(IF(COUNTIF(#REF!, "*1.*"), 2, 0), IF(COUNTIF(#REF!, "*2.*"), 2, 0), IF(COUNTIF(#REF!, "*3.*"), 2, 0), IF(COUNTIF(#REF!, "*4.*"), 2, 0), IF(COUNTIF(#REF!, "*5.*"), 2, 0), IF(COUNTIF(#REF!, "*6.*"), 2, 0))</f>
        <v/>
      </c>
      <c r="BY921" s="277">
        <f t="array" ref="BY921">SUM(VALUE(AT921),VALUE(AU921),VALUE(AV921),VALUE(AW921),VALUE(AX921),VALUE(AY921),VALUE(AZ921),VALUE(BB921),VALUE(BC921),VALUE(BD921),VALUE(BE921),VALUE(BF921),VALUE(BG921),VALUE(BH921),VALUE(BI921),VALUE(BJ921),VALUE(BK921),VALUE(BL921),VALUE(BM921),VALUE(BN921),VALUE(BO921),VALUE(BP921),VALUE(BQ921),VALUE(BR921),VALUE(BS921),VALUE(BT921),VALUE(BU921),VALUE(BV921),VALUE(BW921))</f>
        <v/>
      </c>
      <c r="BZ921" s="307" t="n"/>
      <c r="CA921" s="307" t="n"/>
      <c r="CB921" s="307" t="n"/>
      <c r="CC921" s="307" t="n"/>
      <c r="CD921" s="307" t="n"/>
      <c r="CE921" s="307" t="n"/>
      <c r="CF921" s="307" t="n"/>
      <c r="CG921" s="307" t="n"/>
      <c r="CH921" s="307" t="n"/>
      <c r="CI921" s="307" t="n"/>
      <c r="CJ921" s="307" t="n"/>
      <c r="CK921" s="307" t="n"/>
      <c r="CL921" s="307" t="n"/>
      <c r="CM921" s="307" t="n"/>
      <c r="CN921" s="307" t="n"/>
      <c r="CO921" s="307" t="n"/>
      <c r="CP921" s="307" t="n"/>
      <c r="CQ921" s="307" t="n"/>
      <c r="CR921" s="279" t="inlineStr"/>
      <c r="CS921" s="280">
        <f>AVERAGE(Value(BY921),value(CR921))</f>
        <v/>
      </c>
      <c r="CT921" s="421">
        <f>(IF(OR(MediaScorecard!BH922="x", MediaScorecard!BI922="x",MediaScorecard!BJ922="x",MediaScorecard!BK922="x",MediaScorecard!BL922="x"),1, 2))</f>
        <v/>
      </c>
      <c r="CU921" s="308" t="n"/>
      <c r="CV921" s="308" t="n"/>
      <c r="CW921" s="308" t="n"/>
      <c r="CX921" s="309" t="n"/>
      <c r="CY921" s="308" t="n"/>
      <c r="CZ921" s="308" t="n"/>
      <c r="DA921" s="308" t="n"/>
    </row>
    <row r="922" ht="21" customHeight="1" s="590">
      <c r="A922" s="421" t="n"/>
      <c r="B922" s="270" t="n"/>
      <c r="C922" s="266" t="n"/>
      <c r="D922" s="267" t="inlineStr"/>
      <c r="E922" s="267" t="inlineStr"/>
      <c r="F922" s="268" t="inlineStr"/>
      <c r="G922" s="421" t="n"/>
      <c r="H922" s="269" t="n"/>
      <c r="I922" s="421" t="n"/>
      <c r="J922" s="421" t="n"/>
      <c r="K922" s="421" t="n"/>
      <c r="L922" s="421" t="n"/>
      <c r="M922" s="421" t="n"/>
      <c r="N922" s="421" t="n"/>
      <c r="O922" s="421" t="n"/>
      <c r="P922" s="421" t="n"/>
      <c r="Q922" s="421" t="n"/>
      <c r="R922" s="270" t="n"/>
      <c r="S922" s="421" t="n"/>
      <c r="T922" s="421" t="n"/>
      <c r="U922" s="421" t="n"/>
      <c r="V922" s="421" t="n"/>
      <c r="W922" s="421" t="n"/>
      <c r="X922" s="421" t="n"/>
      <c r="Y922" s="421" t="n"/>
      <c r="Z922" s="421" t="n"/>
      <c r="AA922" s="421" t="n"/>
      <c r="AB922" s="421" t="n"/>
      <c r="AC922" s="421" t="n"/>
      <c r="AD922" s="421" t="n"/>
      <c r="AE922" s="421" t="n"/>
      <c r="AF922" s="421" t="n"/>
      <c r="AG922" s="421" t="n"/>
      <c r="AH922" s="421" t="n"/>
      <c r="AI922" s="421" t="n"/>
      <c r="AJ922" s="297" t="n"/>
      <c r="AK922" s="297" t="n"/>
      <c r="AL922" s="284" t="n"/>
      <c r="AM922" s="297" t="n"/>
      <c r="AN922" s="285" t="n"/>
      <c r="AO922" s="297" t="n"/>
      <c r="AP922" s="297" t="n"/>
      <c r="AQ922" s="297" t="n"/>
      <c r="AR922" s="297" t="n"/>
      <c r="AS922" s="297" t="n"/>
      <c r="AT922" s="285" t="inlineStr">
        <is>
          <t>0</t>
        </is>
      </c>
      <c r="AU922" s="297" t="inlineStr">
        <is>
          <t>0</t>
        </is>
      </c>
      <c r="AV922" s="297" t="inlineStr">
        <is>
          <t>0</t>
        </is>
      </c>
      <c r="AW922" s="297" t="inlineStr">
        <is>
          <t>0</t>
        </is>
      </c>
      <c r="AX922" s="297" t="inlineStr">
        <is>
          <t>0</t>
        </is>
      </c>
      <c r="AY922" s="286" t="inlineStr">
        <is>
          <t>0</t>
        </is>
      </c>
      <c r="AZ922" s="286" t="inlineStr">
        <is>
          <t>0</t>
        </is>
      </c>
      <c r="BA922" s="287" t="inlineStr">
        <is>
          <t>0</t>
        </is>
      </c>
      <c r="BB922" s="286" t="inlineStr">
        <is>
          <t>0</t>
        </is>
      </c>
      <c r="BC922" s="286" t="inlineStr">
        <is>
          <t>0</t>
        </is>
      </c>
      <c r="BD922" s="286" t="inlineStr">
        <is>
          <t>0</t>
        </is>
      </c>
      <c r="BE922" s="286" t="inlineStr">
        <is>
          <t>0</t>
        </is>
      </c>
      <c r="BF922" s="286" t="inlineStr">
        <is>
          <t>0</t>
        </is>
      </c>
      <c r="BG922" s="286" t="inlineStr">
        <is>
          <t>0</t>
        </is>
      </c>
      <c r="BH922" s="297" t="inlineStr">
        <is>
          <t>0</t>
        </is>
      </c>
      <c r="BI922" s="297" t="inlineStr">
        <is>
          <t>0</t>
        </is>
      </c>
      <c r="BJ922" s="297" t="inlineStr">
        <is>
          <t>0</t>
        </is>
      </c>
      <c r="BK922" s="297" t="inlineStr">
        <is>
          <t>0</t>
        </is>
      </c>
      <c r="BL922" s="297" t="inlineStr">
        <is>
          <t>0</t>
        </is>
      </c>
      <c r="BM922" s="297" t="inlineStr">
        <is>
          <t>0</t>
        </is>
      </c>
      <c r="BN922" s="297" t="inlineStr">
        <is>
          <t>0</t>
        </is>
      </c>
      <c r="BO922" s="285" t="inlineStr">
        <is>
          <t>0</t>
        </is>
      </c>
      <c r="BP922" s="297" t="inlineStr">
        <is>
          <t>0</t>
        </is>
      </c>
      <c r="BQ922" s="297" t="inlineStr">
        <is>
          <t>0</t>
        </is>
      </c>
      <c r="BR922" s="297" t="inlineStr">
        <is>
          <t>0</t>
        </is>
      </c>
      <c r="BS922" s="297" t="inlineStr">
        <is>
          <t>0</t>
        </is>
      </c>
      <c r="BT922" s="297" t="inlineStr">
        <is>
          <t>0</t>
        </is>
      </c>
      <c r="BU922" s="297" t="inlineStr">
        <is>
          <t>0</t>
        </is>
      </c>
      <c r="BV922" s="297" t="inlineStr">
        <is>
          <t>0</t>
        </is>
      </c>
      <c r="BW922" s="288" t="inlineStr">
        <is>
          <t>0</t>
        </is>
      </c>
      <c r="BX922" s="276">
        <f>SUM(IF(COUNTIF(#REF!, "*1.*"), 2, 0), IF(COUNTIF(#REF!, "*2.*"), 2, 0), IF(COUNTIF(#REF!, "*3.*"), 2, 0), IF(COUNTIF(#REF!, "*4.*"), 2, 0), IF(COUNTIF(#REF!, "*5.*"), 2, 0), IF(COUNTIF(#REF!, "*6.*"), 2, 0))</f>
        <v/>
      </c>
      <c r="BY922" s="277">
        <f t="array" ref="BY922">SUM(VALUE(AT922),VALUE(AU922),VALUE(AV922),VALUE(AW922),VALUE(AX922),VALUE(AY922),VALUE(AZ922),VALUE(BB922),VALUE(BC922),VALUE(BD922),VALUE(BE922),VALUE(BF922),VALUE(BG922),VALUE(BH922),VALUE(BI922),VALUE(BJ922),VALUE(BK922),VALUE(BL922),VALUE(BM922),VALUE(BN922),VALUE(BO922),VALUE(BP922),VALUE(BQ922),VALUE(BR922),VALUE(BS922),VALUE(BT922),VALUE(BU922),VALUE(BV922),VALUE(BW922))</f>
        <v/>
      </c>
      <c r="BZ922" s="307" t="n"/>
      <c r="CA922" s="307" t="n"/>
      <c r="CB922" s="307" t="n"/>
      <c r="CC922" s="307" t="n"/>
      <c r="CD922" s="307" t="n"/>
      <c r="CE922" s="307" t="n"/>
      <c r="CF922" s="307" t="n"/>
      <c r="CG922" s="307" t="n"/>
      <c r="CH922" s="307" t="n"/>
      <c r="CI922" s="307" t="n"/>
      <c r="CJ922" s="307" t="n"/>
      <c r="CK922" s="307" t="n"/>
      <c r="CL922" s="307" t="n"/>
      <c r="CM922" s="307" t="n"/>
      <c r="CN922" s="307" t="n"/>
      <c r="CO922" s="307" t="n"/>
      <c r="CP922" s="307" t="n"/>
      <c r="CQ922" s="307" t="n"/>
      <c r="CR922" s="279" t="inlineStr"/>
      <c r="CS922" s="280">
        <f>AVERAGE(Value(BY922),value(CR922))</f>
        <v/>
      </c>
      <c r="CT922" s="421">
        <f>(IF(OR(MediaScorecard!BH923="x", MediaScorecard!BI923="x",MediaScorecard!BJ923="x",MediaScorecard!BK923="x",MediaScorecard!BL923="x"),1, 2))</f>
        <v/>
      </c>
      <c r="CU922" s="308" t="n"/>
      <c r="CV922" s="308" t="n"/>
      <c r="CW922" s="308" t="n"/>
      <c r="CX922" s="309" t="n"/>
      <c r="CY922" s="308" t="n"/>
      <c r="CZ922" s="308" t="n"/>
      <c r="DA922" s="308" t="n"/>
    </row>
    <row r="923" ht="21" customHeight="1" s="590">
      <c r="A923" s="421" t="n"/>
      <c r="B923" s="270" t="n"/>
      <c r="C923" s="266" t="n"/>
      <c r="D923" s="267" t="inlineStr"/>
      <c r="E923" s="267" t="inlineStr"/>
      <c r="F923" s="268" t="inlineStr"/>
      <c r="G923" s="421" t="n"/>
      <c r="H923" s="269" t="n"/>
      <c r="I923" s="421" t="n"/>
      <c r="J923" s="421" t="n"/>
      <c r="K923" s="421" t="n"/>
      <c r="L923" s="421" t="n"/>
      <c r="M923" s="421" t="n"/>
      <c r="N923" s="421" t="n"/>
      <c r="O923" s="421" t="n"/>
      <c r="P923" s="421" t="n"/>
      <c r="Q923" s="421" t="n"/>
      <c r="R923" s="270" t="n"/>
      <c r="S923" s="421" t="n"/>
      <c r="T923" s="421" t="n"/>
      <c r="U923" s="421" t="n"/>
      <c r="V923" s="421" t="n"/>
      <c r="W923" s="421" t="n"/>
      <c r="X923" s="421" t="n"/>
      <c r="Y923" s="421" t="n"/>
      <c r="Z923" s="421" t="n"/>
      <c r="AA923" s="421" t="n"/>
      <c r="AB923" s="421" t="n"/>
      <c r="AC923" s="421" t="n"/>
      <c r="AD923" s="421" t="n"/>
      <c r="AE923" s="421" t="n"/>
      <c r="AF923" s="421" t="n"/>
      <c r="AG923" s="421" t="n"/>
      <c r="AH923" s="421" t="n"/>
      <c r="AI923" s="421" t="n"/>
      <c r="AJ923" s="297" t="n"/>
      <c r="AK923" s="297" t="n"/>
      <c r="AL923" s="284" t="n"/>
      <c r="AM923" s="297" t="n"/>
      <c r="AN923" s="285" t="n"/>
      <c r="AO923" s="297" t="n"/>
      <c r="AP923" s="297" t="n"/>
      <c r="AQ923" s="297" t="n"/>
      <c r="AR923" s="297" t="n"/>
      <c r="AS923" s="297" t="n"/>
      <c r="AT923" s="285" t="inlineStr">
        <is>
          <t>0</t>
        </is>
      </c>
      <c r="AU923" s="297" t="inlineStr">
        <is>
          <t>0</t>
        </is>
      </c>
      <c r="AV923" s="297" t="inlineStr">
        <is>
          <t>0</t>
        </is>
      </c>
      <c r="AW923" s="297" t="inlineStr">
        <is>
          <t>0</t>
        </is>
      </c>
      <c r="AX923" s="297" t="inlineStr">
        <is>
          <t>0</t>
        </is>
      </c>
      <c r="AY923" s="286" t="inlineStr">
        <is>
          <t>0</t>
        </is>
      </c>
      <c r="AZ923" s="286" t="inlineStr">
        <is>
          <t>0</t>
        </is>
      </c>
      <c r="BA923" s="287" t="inlineStr">
        <is>
          <t>0</t>
        </is>
      </c>
      <c r="BB923" s="286" t="inlineStr">
        <is>
          <t>0</t>
        </is>
      </c>
      <c r="BC923" s="286" t="inlineStr">
        <is>
          <t>0</t>
        </is>
      </c>
      <c r="BD923" s="286" t="inlineStr">
        <is>
          <t>0</t>
        </is>
      </c>
      <c r="BE923" s="286" t="inlineStr">
        <is>
          <t>0</t>
        </is>
      </c>
      <c r="BF923" s="286" t="inlineStr">
        <is>
          <t>0</t>
        </is>
      </c>
      <c r="BG923" s="286" t="inlineStr">
        <is>
          <t>0</t>
        </is>
      </c>
      <c r="BH923" s="297" t="inlineStr">
        <is>
          <t>0</t>
        </is>
      </c>
      <c r="BI923" s="297" t="inlineStr">
        <is>
          <t>0</t>
        </is>
      </c>
      <c r="BJ923" s="297" t="inlineStr">
        <is>
          <t>0</t>
        </is>
      </c>
      <c r="BK923" s="297" t="inlineStr">
        <is>
          <t>0</t>
        </is>
      </c>
      <c r="BL923" s="297" t="inlineStr">
        <is>
          <t>0</t>
        </is>
      </c>
      <c r="BM923" s="297" t="inlineStr">
        <is>
          <t>0</t>
        </is>
      </c>
      <c r="BN923" s="297" t="inlineStr">
        <is>
          <t>0</t>
        </is>
      </c>
      <c r="BO923" s="285" t="inlineStr">
        <is>
          <t>0</t>
        </is>
      </c>
      <c r="BP923" s="297" t="inlineStr">
        <is>
          <t>0</t>
        </is>
      </c>
      <c r="BQ923" s="297" t="inlineStr">
        <is>
          <t>0</t>
        </is>
      </c>
      <c r="BR923" s="297" t="inlineStr">
        <is>
          <t>0</t>
        </is>
      </c>
      <c r="BS923" s="297" t="inlineStr">
        <is>
          <t>0</t>
        </is>
      </c>
      <c r="BT923" s="297" t="inlineStr">
        <is>
          <t>0</t>
        </is>
      </c>
      <c r="BU923" s="297" t="inlineStr">
        <is>
          <t>0</t>
        </is>
      </c>
      <c r="BV923" s="297" t="inlineStr">
        <is>
          <t>0</t>
        </is>
      </c>
      <c r="BW923" s="288" t="inlineStr">
        <is>
          <t>0</t>
        </is>
      </c>
      <c r="BX923" s="276">
        <f>SUM(IF(COUNTIF(#REF!, "*1.*"), 2, 0), IF(COUNTIF(#REF!, "*2.*"), 2, 0), IF(COUNTIF(#REF!, "*3.*"), 2, 0), IF(COUNTIF(#REF!, "*4.*"), 2, 0), IF(COUNTIF(#REF!, "*5.*"), 2, 0), IF(COUNTIF(#REF!, "*6.*"), 2, 0))</f>
        <v/>
      </c>
      <c r="BY923" s="277">
        <f t="array" ref="BY923">SUM(VALUE(AT923),VALUE(AU923),VALUE(AV923),VALUE(AW923),VALUE(AX923),VALUE(AY923),VALUE(AZ923),VALUE(BB923),VALUE(BC923),VALUE(BD923),VALUE(BE923),VALUE(BF923),VALUE(BG923),VALUE(BH923),VALUE(BI923),VALUE(BJ923),VALUE(BK923),VALUE(BL923),VALUE(BM923),VALUE(BN923),VALUE(BO923),VALUE(BP923),VALUE(BQ923),VALUE(BR923),VALUE(BS923),VALUE(BT923),VALUE(BU923),VALUE(BV923),VALUE(BW923))</f>
        <v/>
      </c>
      <c r="BZ923" s="307" t="n"/>
      <c r="CA923" s="307" t="n"/>
      <c r="CB923" s="307" t="n"/>
      <c r="CC923" s="307" t="n"/>
      <c r="CD923" s="307" t="n"/>
      <c r="CE923" s="307" t="n"/>
      <c r="CF923" s="307" t="n"/>
      <c r="CG923" s="307" t="n"/>
      <c r="CH923" s="307" t="n"/>
      <c r="CI923" s="307" t="n"/>
      <c r="CJ923" s="307" t="n"/>
      <c r="CK923" s="307" t="n"/>
      <c r="CL923" s="307" t="n"/>
      <c r="CM923" s="307" t="n"/>
      <c r="CN923" s="307" t="n"/>
      <c r="CO923" s="307" t="n"/>
      <c r="CP923" s="307" t="n"/>
      <c r="CQ923" s="307" t="n"/>
      <c r="CR923" s="279" t="inlineStr"/>
      <c r="CS923" s="280">
        <f>AVERAGE(Value(BY923),value(CR923))</f>
        <v/>
      </c>
      <c r="CT923" s="421">
        <f>(IF(OR(MediaScorecard!BH924="x", MediaScorecard!BI924="x",MediaScorecard!BJ924="x",MediaScorecard!BK924="x",MediaScorecard!BL924="x"),1, 2))</f>
        <v/>
      </c>
      <c r="CU923" s="308" t="n"/>
      <c r="CV923" s="308" t="n"/>
      <c r="CW923" s="308" t="n"/>
      <c r="CX923" s="309" t="n"/>
      <c r="CY923" s="308" t="n"/>
      <c r="CZ923" s="308" t="n"/>
      <c r="DA923" s="308" t="n"/>
    </row>
    <row r="924" ht="21" customHeight="1" s="590">
      <c r="A924" s="421" t="n"/>
      <c r="B924" s="270" t="n"/>
      <c r="C924" s="266" t="n"/>
      <c r="D924" s="267" t="inlineStr"/>
      <c r="E924" s="267" t="inlineStr"/>
      <c r="F924" s="268" t="inlineStr"/>
      <c r="G924" s="421" t="n"/>
      <c r="H924" s="269" t="n"/>
      <c r="I924" s="421" t="n"/>
      <c r="J924" s="421" t="n"/>
      <c r="K924" s="421" t="n"/>
      <c r="L924" s="421" t="n"/>
      <c r="M924" s="421" t="n"/>
      <c r="N924" s="421" t="n"/>
      <c r="O924" s="421" t="n"/>
      <c r="P924" s="421" t="n"/>
      <c r="Q924" s="421" t="n"/>
      <c r="R924" s="270" t="n"/>
      <c r="S924" s="421" t="n"/>
      <c r="T924" s="421" t="n"/>
      <c r="U924" s="421" t="n"/>
      <c r="V924" s="421" t="n"/>
      <c r="W924" s="421" t="n"/>
      <c r="X924" s="421" t="n"/>
      <c r="Y924" s="421" t="n"/>
      <c r="Z924" s="421" t="n"/>
      <c r="AA924" s="421" t="n"/>
      <c r="AB924" s="421" t="n"/>
      <c r="AC924" s="421" t="n"/>
      <c r="AD924" s="421" t="n"/>
      <c r="AE924" s="421" t="n"/>
      <c r="AF924" s="421" t="n"/>
      <c r="AG924" s="421" t="n"/>
      <c r="AH924" s="421" t="n"/>
      <c r="AI924" s="421" t="n"/>
      <c r="AJ924" s="297" t="n"/>
      <c r="AK924" s="297" t="n"/>
      <c r="AL924" s="284" t="n"/>
      <c r="AM924" s="297" t="n"/>
      <c r="AN924" s="285" t="n"/>
      <c r="AO924" s="297" t="n"/>
      <c r="AP924" s="297" t="n"/>
      <c r="AQ924" s="297" t="n"/>
      <c r="AR924" s="297" t="n"/>
      <c r="AS924" s="297" t="n"/>
      <c r="AT924" s="285" t="inlineStr">
        <is>
          <t>0</t>
        </is>
      </c>
      <c r="AU924" s="297" t="inlineStr">
        <is>
          <t>0</t>
        </is>
      </c>
      <c r="AV924" s="297" t="inlineStr">
        <is>
          <t>0</t>
        </is>
      </c>
      <c r="AW924" s="297" t="inlineStr">
        <is>
          <t>0</t>
        </is>
      </c>
      <c r="AX924" s="297" t="inlineStr">
        <is>
          <t>0</t>
        </is>
      </c>
      <c r="AY924" s="286" t="inlineStr">
        <is>
          <t>0</t>
        </is>
      </c>
      <c r="AZ924" s="286" t="inlineStr">
        <is>
          <t>0</t>
        </is>
      </c>
      <c r="BA924" s="287" t="inlineStr">
        <is>
          <t>0</t>
        </is>
      </c>
      <c r="BB924" s="286" t="inlineStr">
        <is>
          <t>0</t>
        </is>
      </c>
      <c r="BC924" s="286" t="inlineStr">
        <is>
          <t>0</t>
        </is>
      </c>
      <c r="BD924" s="286" t="inlineStr">
        <is>
          <t>0</t>
        </is>
      </c>
      <c r="BE924" s="286" t="inlineStr">
        <is>
          <t>0</t>
        </is>
      </c>
      <c r="BF924" s="286" t="inlineStr">
        <is>
          <t>0</t>
        </is>
      </c>
      <c r="BG924" s="286" t="inlineStr">
        <is>
          <t>0</t>
        </is>
      </c>
      <c r="BH924" s="297" t="inlineStr">
        <is>
          <t>0</t>
        </is>
      </c>
      <c r="BI924" s="297" t="inlineStr">
        <is>
          <t>0</t>
        </is>
      </c>
      <c r="BJ924" s="297" t="inlineStr">
        <is>
          <t>0</t>
        </is>
      </c>
      <c r="BK924" s="297" t="inlineStr">
        <is>
          <t>0</t>
        </is>
      </c>
      <c r="BL924" s="297" t="inlineStr">
        <is>
          <t>0</t>
        </is>
      </c>
      <c r="BM924" s="297" t="inlineStr">
        <is>
          <t>0</t>
        </is>
      </c>
      <c r="BN924" s="297" t="inlineStr">
        <is>
          <t>0</t>
        </is>
      </c>
      <c r="BO924" s="285" t="inlineStr">
        <is>
          <t>0</t>
        </is>
      </c>
      <c r="BP924" s="297" t="inlineStr">
        <is>
          <t>0</t>
        </is>
      </c>
      <c r="BQ924" s="297" t="inlineStr">
        <is>
          <t>0</t>
        </is>
      </c>
      <c r="BR924" s="297" t="inlineStr">
        <is>
          <t>0</t>
        </is>
      </c>
      <c r="BS924" s="297" t="inlineStr">
        <is>
          <t>0</t>
        </is>
      </c>
      <c r="BT924" s="297" t="inlineStr">
        <is>
          <t>0</t>
        </is>
      </c>
      <c r="BU924" s="297" t="inlineStr">
        <is>
          <t>0</t>
        </is>
      </c>
      <c r="BV924" s="297" t="inlineStr">
        <is>
          <t>0</t>
        </is>
      </c>
      <c r="BW924" s="288" t="inlineStr">
        <is>
          <t>0</t>
        </is>
      </c>
      <c r="BX924" s="276">
        <f>SUM(IF(COUNTIF(#REF!, "*1.*"), 2, 0), IF(COUNTIF(#REF!, "*2.*"), 2, 0), IF(COUNTIF(#REF!, "*3.*"), 2, 0), IF(COUNTIF(#REF!, "*4.*"), 2, 0), IF(COUNTIF(#REF!, "*5.*"), 2, 0), IF(COUNTIF(#REF!, "*6.*"), 2, 0))</f>
        <v/>
      </c>
      <c r="BY924" s="277">
        <f t="array" ref="BY924">SUM(VALUE(AT924),VALUE(AU924),VALUE(AV924),VALUE(AW924),VALUE(AX924),VALUE(AY924),VALUE(AZ924),VALUE(BB924),VALUE(BC924),VALUE(BD924),VALUE(BE924),VALUE(BF924),VALUE(BG924),VALUE(BH924),VALUE(BI924),VALUE(BJ924),VALUE(BK924),VALUE(BL924),VALUE(BM924),VALUE(BN924),VALUE(BO924),VALUE(BP924),VALUE(BQ924),VALUE(BR924),VALUE(BS924),VALUE(BT924),VALUE(BU924),VALUE(BV924),VALUE(BW924))</f>
        <v/>
      </c>
      <c r="BZ924" s="303" t="n"/>
      <c r="CA924" s="303" t="n"/>
      <c r="CB924" s="303" t="n"/>
      <c r="CC924" s="303" t="n"/>
      <c r="CD924" s="303" t="n"/>
      <c r="CE924" s="303" t="n"/>
      <c r="CF924" s="303" t="n"/>
      <c r="CG924" s="303" t="n"/>
      <c r="CH924" s="303" t="n"/>
      <c r="CI924" s="303" t="n"/>
      <c r="CJ924" s="303" t="n"/>
      <c r="CK924" s="303" t="n"/>
      <c r="CL924" s="303" t="n"/>
      <c r="CM924" s="303" t="n"/>
      <c r="CN924" s="303" t="n"/>
      <c r="CO924" s="303" t="n"/>
      <c r="CP924" s="303" t="n"/>
      <c r="CQ924" s="303" t="n"/>
      <c r="CR924" s="279" t="inlineStr"/>
      <c r="CS924" s="280">
        <f>AVERAGE(Value(BY924),value(CR924))</f>
        <v/>
      </c>
      <c r="CT924" s="421">
        <f>(IF(OR(MediaScorecard!BH925="x", MediaScorecard!BI925="x",MediaScorecard!BJ925="x",MediaScorecard!BK925="x",MediaScorecard!BL925="x"),1, 2))</f>
        <v/>
      </c>
      <c r="CU924" s="304" t="n"/>
      <c r="CV924" s="304" t="n"/>
      <c r="CW924" s="304" t="n"/>
      <c r="CX924" s="305" t="n"/>
      <c r="CY924" s="304" t="n"/>
      <c r="CZ924" s="304" t="n"/>
      <c r="DA924" s="304" t="n"/>
    </row>
    <row r="925" ht="21" customHeight="1" s="590">
      <c r="A925" s="421" t="n"/>
      <c r="B925" s="270" t="n"/>
      <c r="C925" s="266" t="n"/>
      <c r="D925" s="267" t="inlineStr"/>
      <c r="E925" s="267" t="inlineStr"/>
      <c r="F925" s="268" t="inlineStr"/>
      <c r="G925" s="421" t="n"/>
      <c r="H925" s="269" t="n"/>
      <c r="I925" s="421" t="n"/>
      <c r="J925" s="421" t="n"/>
      <c r="K925" s="421" t="n"/>
      <c r="L925" s="421" t="n"/>
      <c r="M925" s="421" t="n"/>
      <c r="N925" s="421" t="n"/>
      <c r="O925" s="421" t="n"/>
      <c r="P925" s="421" t="n"/>
      <c r="Q925" s="421" t="n"/>
      <c r="R925" s="270" t="n"/>
      <c r="S925" s="421" t="n"/>
      <c r="T925" s="421" t="n"/>
      <c r="U925" s="421" t="n"/>
      <c r="V925" s="421" t="n"/>
      <c r="W925" s="421" t="n"/>
      <c r="X925" s="421" t="n"/>
      <c r="Y925" s="421" t="n"/>
      <c r="Z925" s="421" t="n"/>
      <c r="AA925" s="421" t="n"/>
      <c r="AB925" s="421" t="n"/>
      <c r="AC925" s="421" t="n"/>
      <c r="AD925" s="421" t="n"/>
      <c r="AE925" s="421" t="n"/>
      <c r="AF925" s="421" t="n"/>
      <c r="AG925" s="421" t="n"/>
      <c r="AH925" s="421" t="n"/>
      <c r="AI925" s="421" t="n"/>
      <c r="AJ925" s="297" t="n"/>
      <c r="AK925" s="297" t="n"/>
      <c r="AL925" s="284" t="n"/>
      <c r="AM925" s="297" t="n"/>
      <c r="AN925" s="285" t="n"/>
      <c r="AO925" s="297" t="n"/>
      <c r="AP925" s="297" t="n"/>
      <c r="AQ925" s="297" t="n"/>
      <c r="AR925" s="297" t="n"/>
      <c r="AS925" s="297" t="n"/>
      <c r="AT925" s="285" t="inlineStr">
        <is>
          <t>0</t>
        </is>
      </c>
      <c r="AU925" s="297" t="inlineStr">
        <is>
          <t>0</t>
        </is>
      </c>
      <c r="AV925" s="297" t="inlineStr">
        <is>
          <t>0</t>
        </is>
      </c>
      <c r="AW925" s="297" t="inlineStr">
        <is>
          <t>0</t>
        </is>
      </c>
      <c r="AX925" s="297" t="inlineStr">
        <is>
          <t>0</t>
        </is>
      </c>
      <c r="AY925" s="286" t="inlineStr">
        <is>
          <t>0</t>
        </is>
      </c>
      <c r="AZ925" s="286" t="inlineStr">
        <is>
          <t>0</t>
        </is>
      </c>
      <c r="BA925" s="287" t="inlineStr">
        <is>
          <t>0</t>
        </is>
      </c>
      <c r="BB925" s="286" t="inlineStr">
        <is>
          <t>0</t>
        </is>
      </c>
      <c r="BC925" s="286" t="inlineStr">
        <is>
          <t>0</t>
        </is>
      </c>
      <c r="BD925" s="286" t="inlineStr">
        <is>
          <t>0</t>
        </is>
      </c>
      <c r="BE925" s="286" t="inlineStr">
        <is>
          <t>0</t>
        </is>
      </c>
      <c r="BF925" s="286" t="inlineStr">
        <is>
          <t>0</t>
        </is>
      </c>
      <c r="BG925" s="286" t="inlineStr">
        <is>
          <t>0</t>
        </is>
      </c>
      <c r="BH925" s="297" t="inlineStr">
        <is>
          <t>0</t>
        </is>
      </c>
      <c r="BI925" s="297" t="inlineStr">
        <is>
          <t>0</t>
        </is>
      </c>
      <c r="BJ925" s="297" t="inlineStr">
        <is>
          <t>0</t>
        </is>
      </c>
      <c r="BK925" s="297" t="inlineStr">
        <is>
          <t>0</t>
        </is>
      </c>
      <c r="BL925" s="297" t="inlineStr">
        <is>
          <t>0</t>
        </is>
      </c>
      <c r="BM925" s="297" t="inlineStr">
        <is>
          <t>0</t>
        </is>
      </c>
      <c r="BN925" s="297" t="inlineStr">
        <is>
          <t>0</t>
        </is>
      </c>
      <c r="BO925" s="285" t="inlineStr">
        <is>
          <t>0</t>
        </is>
      </c>
      <c r="BP925" s="297" t="inlineStr">
        <is>
          <t>0</t>
        </is>
      </c>
      <c r="BQ925" s="297" t="inlineStr">
        <is>
          <t>0</t>
        </is>
      </c>
      <c r="BR925" s="297" t="inlineStr">
        <is>
          <t>0</t>
        </is>
      </c>
      <c r="BS925" s="297" t="inlineStr">
        <is>
          <t>0</t>
        </is>
      </c>
      <c r="BT925" s="297" t="inlineStr">
        <is>
          <t>0</t>
        </is>
      </c>
      <c r="BU925" s="297" t="inlineStr">
        <is>
          <t>0</t>
        </is>
      </c>
      <c r="BV925" s="297" t="inlineStr">
        <is>
          <t>0</t>
        </is>
      </c>
      <c r="BW925" s="288" t="inlineStr">
        <is>
          <t>0</t>
        </is>
      </c>
      <c r="BX925" s="276">
        <f>SUM(IF(COUNTIF(#REF!, "*1.*"), 2, 0), IF(COUNTIF(#REF!, "*2.*"), 2, 0), IF(COUNTIF(#REF!, "*3.*"), 2, 0), IF(COUNTIF(#REF!, "*4.*"), 2, 0), IF(COUNTIF(#REF!, "*5.*"), 2, 0), IF(COUNTIF(#REF!, "*6.*"), 2, 0))</f>
        <v/>
      </c>
      <c r="BY925" s="277">
        <f t="array" ref="BY925">SUM(VALUE(AT925),VALUE(AU925),VALUE(AV925),VALUE(AW925),VALUE(AX925),VALUE(AY925),VALUE(AZ925),VALUE(BB925),VALUE(BC925),VALUE(BD925),VALUE(BE925),VALUE(BF925),VALUE(BG925),VALUE(BH925),VALUE(BI925),VALUE(BJ925),VALUE(BK925),VALUE(BL925),VALUE(BM925),VALUE(BN925),VALUE(BO925),VALUE(BP925),VALUE(BQ925),VALUE(BR925),VALUE(BS925),VALUE(BT925),VALUE(BU925),VALUE(BV925),VALUE(BW925))</f>
        <v/>
      </c>
      <c r="BZ925" s="307" t="n"/>
      <c r="CA925" s="307" t="n"/>
      <c r="CB925" s="307" t="n"/>
      <c r="CC925" s="307" t="n"/>
      <c r="CD925" s="307" t="n"/>
      <c r="CE925" s="307" t="n"/>
      <c r="CF925" s="307" t="n"/>
      <c r="CG925" s="307" t="n"/>
      <c r="CH925" s="307" t="n"/>
      <c r="CI925" s="307" t="n"/>
      <c r="CJ925" s="307" t="n"/>
      <c r="CK925" s="307" t="n"/>
      <c r="CL925" s="307" t="n"/>
      <c r="CM925" s="307" t="n"/>
      <c r="CN925" s="307" t="n"/>
      <c r="CO925" s="307" t="n"/>
      <c r="CP925" s="307" t="n"/>
      <c r="CQ925" s="307" t="n"/>
      <c r="CR925" s="279" t="inlineStr"/>
      <c r="CS925" s="280">
        <f>AVERAGE(Value(BY925),value(CR925))</f>
        <v/>
      </c>
      <c r="CT925" s="421">
        <f>(IF(OR(MediaScorecard!BH926="x", MediaScorecard!BI926="x",MediaScorecard!BJ926="x",MediaScorecard!BK926="x",MediaScorecard!BL926="x"),1, 2))</f>
        <v/>
      </c>
      <c r="CU925" s="308" t="n"/>
      <c r="CV925" s="308" t="n"/>
      <c r="CW925" s="308" t="n"/>
      <c r="CX925" s="309" t="n"/>
      <c r="CY925" s="308" t="n"/>
      <c r="CZ925" s="308" t="n"/>
      <c r="DA925" s="308" t="n"/>
    </row>
    <row r="926" ht="21" customHeight="1" s="590">
      <c r="A926" s="421" t="n"/>
      <c r="B926" s="270" t="n"/>
      <c r="C926" s="266" t="n"/>
      <c r="D926" s="267" t="inlineStr"/>
      <c r="E926" s="267" t="inlineStr"/>
      <c r="F926" s="268" t="inlineStr"/>
      <c r="G926" s="421" t="n"/>
      <c r="H926" s="269" t="n"/>
      <c r="I926" s="421" t="n"/>
      <c r="J926" s="421" t="n"/>
      <c r="K926" s="421" t="n"/>
      <c r="L926" s="421" t="n"/>
      <c r="M926" s="421" t="n"/>
      <c r="N926" s="421" t="n"/>
      <c r="O926" s="421" t="n"/>
      <c r="P926" s="421" t="n"/>
      <c r="Q926" s="421" t="n"/>
      <c r="R926" s="270" t="n"/>
      <c r="S926" s="421" t="n"/>
      <c r="T926" s="421" t="n"/>
      <c r="U926" s="421" t="n"/>
      <c r="V926" s="421" t="n"/>
      <c r="W926" s="421" t="n"/>
      <c r="X926" s="421" t="n"/>
      <c r="Y926" s="421" t="n"/>
      <c r="Z926" s="421" t="n"/>
      <c r="AA926" s="421" t="n"/>
      <c r="AB926" s="421" t="n"/>
      <c r="AC926" s="421" t="n"/>
      <c r="AD926" s="421" t="n"/>
      <c r="AE926" s="421" t="n"/>
      <c r="AF926" s="421" t="n"/>
      <c r="AG926" s="421" t="n"/>
      <c r="AH926" s="421" t="n"/>
      <c r="AI926" s="421" t="n"/>
      <c r="AJ926" s="297" t="n"/>
      <c r="AK926" s="297" t="n"/>
      <c r="AL926" s="284" t="n"/>
      <c r="AM926" s="297" t="n"/>
      <c r="AN926" s="285" t="n"/>
      <c r="AO926" s="297" t="n"/>
      <c r="AP926" s="297" t="n"/>
      <c r="AQ926" s="297" t="n"/>
      <c r="AR926" s="297" t="n"/>
      <c r="AS926" s="297" t="n"/>
      <c r="AT926" s="285" t="inlineStr">
        <is>
          <t>0</t>
        </is>
      </c>
      <c r="AU926" s="297" t="inlineStr">
        <is>
          <t>0</t>
        </is>
      </c>
      <c r="AV926" s="297" t="inlineStr">
        <is>
          <t>0</t>
        </is>
      </c>
      <c r="AW926" s="297" t="inlineStr">
        <is>
          <t>0</t>
        </is>
      </c>
      <c r="AX926" s="297" t="inlineStr">
        <is>
          <t>0</t>
        </is>
      </c>
      <c r="AY926" s="286" t="inlineStr">
        <is>
          <t>0</t>
        </is>
      </c>
      <c r="AZ926" s="286" t="inlineStr">
        <is>
          <t>0</t>
        </is>
      </c>
      <c r="BA926" s="287" t="inlineStr">
        <is>
          <t>0</t>
        </is>
      </c>
      <c r="BB926" s="286" t="inlineStr">
        <is>
          <t>0</t>
        </is>
      </c>
      <c r="BC926" s="286" t="inlineStr">
        <is>
          <t>0</t>
        </is>
      </c>
      <c r="BD926" s="286" t="inlineStr">
        <is>
          <t>0</t>
        </is>
      </c>
      <c r="BE926" s="286" t="inlineStr">
        <is>
          <t>0</t>
        </is>
      </c>
      <c r="BF926" s="286" t="inlineStr">
        <is>
          <t>0</t>
        </is>
      </c>
      <c r="BG926" s="286" t="inlineStr">
        <is>
          <t>0</t>
        </is>
      </c>
      <c r="BH926" s="297" t="inlineStr">
        <is>
          <t>0</t>
        </is>
      </c>
      <c r="BI926" s="297" t="inlineStr">
        <is>
          <t>0</t>
        </is>
      </c>
      <c r="BJ926" s="297" t="inlineStr">
        <is>
          <t>0</t>
        </is>
      </c>
      <c r="BK926" s="297" t="inlineStr">
        <is>
          <t>0</t>
        </is>
      </c>
      <c r="BL926" s="297" t="inlineStr">
        <is>
          <t>0</t>
        </is>
      </c>
      <c r="BM926" s="297" t="inlineStr">
        <is>
          <t>0</t>
        </is>
      </c>
      <c r="BN926" s="297" t="inlineStr">
        <is>
          <t>0</t>
        </is>
      </c>
      <c r="BO926" s="285" t="inlineStr">
        <is>
          <t>0</t>
        </is>
      </c>
      <c r="BP926" s="297" t="inlineStr">
        <is>
          <t>0</t>
        </is>
      </c>
      <c r="BQ926" s="297" t="inlineStr">
        <is>
          <t>0</t>
        </is>
      </c>
      <c r="BR926" s="297" t="inlineStr">
        <is>
          <t>0</t>
        </is>
      </c>
      <c r="BS926" s="297" t="inlineStr">
        <is>
          <t>0</t>
        </is>
      </c>
      <c r="BT926" s="297" t="inlineStr">
        <is>
          <t>0</t>
        </is>
      </c>
      <c r="BU926" s="297" t="inlineStr">
        <is>
          <t>0</t>
        </is>
      </c>
      <c r="BV926" s="297" t="inlineStr">
        <is>
          <t>0</t>
        </is>
      </c>
      <c r="BW926" s="288" t="inlineStr">
        <is>
          <t>0</t>
        </is>
      </c>
      <c r="BX926" s="276">
        <f>SUM(IF(COUNTIF(#REF!, "*1.*"), 2, 0), IF(COUNTIF(#REF!, "*2.*"), 2, 0), IF(COUNTIF(#REF!, "*3.*"), 2, 0), IF(COUNTIF(#REF!, "*4.*"), 2, 0), IF(COUNTIF(#REF!, "*5.*"), 2, 0), IF(COUNTIF(#REF!, "*6.*"), 2, 0))</f>
        <v/>
      </c>
      <c r="BY926" s="277">
        <f t="array" ref="BY926">SUM(VALUE(AT926),VALUE(AU926),VALUE(AV926),VALUE(AW926),VALUE(AX926),VALUE(AY926),VALUE(AZ926),VALUE(BB926),VALUE(BC926),VALUE(BD926),VALUE(BE926),VALUE(BF926),VALUE(BG926),VALUE(BH926),VALUE(BI926),VALUE(BJ926),VALUE(BK926),VALUE(BL926),VALUE(BM926),VALUE(BN926),VALUE(BO926),VALUE(BP926),VALUE(BQ926),VALUE(BR926),VALUE(BS926),VALUE(BT926),VALUE(BU926),VALUE(BV926),VALUE(BW926))</f>
        <v/>
      </c>
      <c r="BZ926" s="307" t="n"/>
      <c r="CA926" s="307" t="n"/>
      <c r="CB926" s="307" t="n"/>
      <c r="CC926" s="307" t="n"/>
      <c r="CD926" s="307" t="n"/>
      <c r="CE926" s="307" t="n"/>
      <c r="CF926" s="307" t="n"/>
      <c r="CG926" s="307" t="n"/>
      <c r="CH926" s="307" t="n"/>
      <c r="CI926" s="307" t="n"/>
      <c r="CJ926" s="307" t="n"/>
      <c r="CK926" s="307" t="n"/>
      <c r="CL926" s="307" t="n"/>
      <c r="CM926" s="307" t="n"/>
      <c r="CN926" s="307" t="n"/>
      <c r="CO926" s="307" t="n"/>
      <c r="CP926" s="307" t="n"/>
      <c r="CQ926" s="307" t="n"/>
      <c r="CR926" s="279" t="inlineStr"/>
      <c r="CS926" s="280">
        <f>AVERAGE(Value(BY926),value(CR926))</f>
        <v/>
      </c>
      <c r="CT926" s="421">
        <f>(IF(OR(MediaScorecard!BH927="x", MediaScorecard!BI927="x",MediaScorecard!BJ927="x",MediaScorecard!BK927="x",MediaScorecard!BL927="x"),1, 2))</f>
        <v/>
      </c>
      <c r="CU926" s="308" t="n"/>
      <c r="CV926" s="308" t="n"/>
      <c r="CW926" s="308" t="n"/>
      <c r="CX926" s="309" t="n"/>
      <c r="CY926" s="308" t="n"/>
      <c r="CZ926" s="308" t="n"/>
      <c r="DA926" s="308" t="n"/>
    </row>
    <row r="927" ht="21" customHeight="1" s="590">
      <c r="A927" s="421" t="n"/>
      <c r="B927" s="270" t="n"/>
      <c r="C927" s="266" t="n"/>
      <c r="D927" s="267" t="inlineStr"/>
      <c r="E927" s="267" t="inlineStr"/>
      <c r="F927" s="268" t="inlineStr"/>
      <c r="G927" s="421" t="n"/>
      <c r="H927" s="269" t="n"/>
      <c r="I927" s="421" t="n"/>
      <c r="J927" s="421" t="n"/>
      <c r="K927" s="421" t="n"/>
      <c r="L927" s="421" t="n"/>
      <c r="M927" s="421" t="n"/>
      <c r="N927" s="421" t="n"/>
      <c r="O927" s="421" t="n"/>
      <c r="P927" s="421" t="n"/>
      <c r="Q927" s="421" t="n"/>
      <c r="R927" s="270" t="n"/>
      <c r="S927" s="421" t="n"/>
      <c r="T927" s="421" t="n"/>
      <c r="U927" s="421" t="n"/>
      <c r="V927" s="421" t="n"/>
      <c r="W927" s="421" t="n"/>
      <c r="X927" s="421" t="n"/>
      <c r="Y927" s="421" t="n"/>
      <c r="Z927" s="421" t="n"/>
      <c r="AA927" s="421" t="n"/>
      <c r="AB927" s="421" t="n"/>
      <c r="AC927" s="421" t="n"/>
      <c r="AD927" s="421" t="n"/>
      <c r="AE927" s="421" t="n"/>
      <c r="AF927" s="421" t="n"/>
      <c r="AG927" s="421" t="n"/>
      <c r="AH927" s="421" t="n"/>
      <c r="AI927" s="421" t="n"/>
      <c r="AJ927" s="297" t="n"/>
      <c r="AK927" s="297" t="n"/>
      <c r="AL927" s="284" t="n"/>
      <c r="AM927" s="297" t="n"/>
      <c r="AN927" s="285" t="n"/>
      <c r="AO927" s="297" t="n"/>
      <c r="AP927" s="297" t="n"/>
      <c r="AQ927" s="297" t="n"/>
      <c r="AR927" s="297" t="n"/>
      <c r="AS927" s="297" t="n"/>
      <c r="AT927" s="285" t="inlineStr">
        <is>
          <t>0</t>
        </is>
      </c>
      <c r="AU927" s="297" t="inlineStr">
        <is>
          <t>0</t>
        </is>
      </c>
      <c r="AV927" s="297" t="inlineStr">
        <is>
          <t>0</t>
        </is>
      </c>
      <c r="AW927" s="297" t="inlineStr">
        <is>
          <t>0</t>
        </is>
      </c>
      <c r="AX927" s="297" t="inlineStr">
        <is>
          <t>0</t>
        </is>
      </c>
      <c r="AY927" s="286" t="inlineStr">
        <is>
          <t>0</t>
        </is>
      </c>
      <c r="AZ927" s="286" t="inlineStr">
        <is>
          <t>0</t>
        </is>
      </c>
      <c r="BA927" s="287" t="inlineStr">
        <is>
          <t>0</t>
        </is>
      </c>
      <c r="BB927" s="286" t="inlineStr">
        <is>
          <t>0</t>
        </is>
      </c>
      <c r="BC927" s="286" t="inlineStr">
        <is>
          <t>0</t>
        </is>
      </c>
      <c r="BD927" s="286" t="inlineStr">
        <is>
          <t>0</t>
        </is>
      </c>
      <c r="BE927" s="286" t="inlineStr">
        <is>
          <t>0</t>
        </is>
      </c>
      <c r="BF927" s="286" t="inlineStr">
        <is>
          <t>0</t>
        </is>
      </c>
      <c r="BG927" s="286" t="inlineStr">
        <is>
          <t>0</t>
        </is>
      </c>
      <c r="BH927" s="297" t="inlineStr">
        <is>
          <t>0</t>
        </is>
      </c>
      <c r="BI927" s="297" t="inlineStr">
        <is>
          <t>0</t>
        </is>
      </c>
      <c r="BJ927" s="297" t="inlineStr">
        <is>
          <t>0</t>
        </is>
      </c>
      <c r="BK927" s="297" t="inlineStr">
        <is>
          <t>0</t>
        </is>
      </c>
      <c r="BL927" s="297" t="inlineStr">
        <is>
          <t>0</t>
        </is>
      </c>
      <c r="BM927" s="297" t="inlineStr">
        <is>
          <t>0</t>
        </is>
      </c>
      <c r="BN927" s="297" t="inlineStr">
        <is>
          <t>0</t>
        </is>
      </c>
      <c r="BO927" s="285" t="inlineStr">
        <is>
          <t>0</t>
        </is>
      </c>
      <c r="BP927" s="297" t="inlineStr">
        <is>
          <t>0</t>
        </is>
      </c>
      <c r="BQ927" s="297" t="inlineStr">
        <is>
          <t>0</t>
        </is>
      </c>
      <c r="BR927" s="297" t="inlineStr">
        <is>
          <t>0</t>
        </is>
      </c>
      <c r="BS927" s="297" t="inlineStr">
        <is>
          <t>0</t>
        </is>
      </c>
      <c r="BT927" s="297" t="inlineStr">
        <is>
          <t>0</t>
        </is>
      </c>
      <c r="BU927" s="297" t="inlineStr">
        <is>
          <t>0</t>
        </is>
      </c>
      <c r="BV927" s="297" t="inlineStr">
        <is>
          <t>0</t>
        </is>
      </c>
      <c r="BW927" s="288" t="inlineStr">
        <is>
          <t>0</t>
        </is>
      </c>
      <c r="BX927" s="276">
        <f>SUM(IF(COUNTIF(#REF!, "*1.*"), 2, 0), IF(COUNTIF(#REF!, "*2.*"), 2, 0), IF(COUNTIF(#REF!, "*3.*"), 2, 0), IF(COUNTIF(#REF!, "*4.*"), 2, 0), IF(COUNTIF(#REF!, "*5.*"), 2, 0), IF(COUNTIF(#REF!, "*6.*"), 2, 0))</f>
        <v/>
      </c>
      <c r="BY927" s="277">
        <f t="array" ref="BY927">SUM(VALUE(AT927),VALUE(AU927),VALUE(AV927),VALUE(AW927),VALUE(AX927),VALUE(AY927),VALUE(AZ927),VALUE(BB927),VALUE(BC927),VALUE(BD927),VALUE(BE927),VALUE(BF927),VALUE(BG927),VALUE(BH927),VALUE(BI927),VALUE(BJ927),VALUE(BK927),VALUE(BL927),VALUE(BM927),VALUE(BN927),VALUE(BO927),VALUE(BP927),VALUE(BQ927),VALUE(BR927),VALUE(BS927),VALUE(BT927),VALUE(BU927),VALUE(BV927),VALUE(BW927))</f>
        <v/>
      </c>
      <c r="BZ927" s="307" t="n"/>
      <c r="CA927" s="307" t="n"/>
      <c r="CB927" s="307" t="n"/>
      <c r="CC927" s="307" t="n"/>
      <c r="CD927" s="307" t="n"/>
      <c r="CE927" s="307" t="n"/>
      <c r="CF927" s="307" t="n"/>
      <c r="CG927" s="307" t="n"/>
      <c r="CH927" s="307" t="n"/>
      <c r="CI927" s="307" t="n"/>
      <c r="CJ927" s="307" t="n"/>
      <c r="CK927" s="307" t="n"/>
      <c r="CL927" s="307" t="n"/>
      <c r="CM927" s="307" t="n"/>
      <c r="CN927" s="307" t="n"/>
      <c r="CO927" s="307" t="n"/>
      <c r="CP927" s="307" t="n"/>
      <c r="CQ927" s="307" t="n"/>
      <c r="CR927" s="279" t="inlineStr"/>
      <c r="CS927" s="280">
        <f>AVERAGE(Value(BY927),value(CR927))</f>
        <v/>
      </c>
      <c r="CT927" s="421">
        <f>(IF(OR(MediaScorecard!BH928="x", MediaScorecard!BI928="x",MediaScorecard!BJ928="x",MediaScorecard!BK928="x",MediaScorecard!BL928="x"),1, 2))</f>
        <v/>
      </c>
      <c r="CU927" s="308" t="n"/>
      <c r="CV927" s="308" t="n"/>
      <c r="CW927" s="308" t="n"/>
      <c r="CX927" s="309" t="n"/>
      <c r="CY927" s="308" t="n"/>
      <c r="CZ927" s="308" t="n"/>
      <c r="DA927" s="308" t="n"/>
    </row>
    <row r="928" ht="21" customHeight="1" s="590">
      <c r="A928" s="421" t="n"/>
      <c r="B928" s="270" t="n"/>
      <c r="C928" s="266" t="n"/>
      <c r="D928" s="267" t="inlineStr"/>
      <c r="E928" s="267" t="inlineStr"/>
      <c r="F928" s="268" t="inlineStr"/>
      <c r="G928" s="421" t="n"/>
      <c r="H928" s="269" t="n"/>
      <c r="I928" s="421" t="n"/>
      <c r="J928" s="421" t="n"/>
      <c r="K928" s="421" t="n"/>
      <c r="L928" s="421" t="n"/>
      <c r="M928" s="421" t="n"/>
      <c r="N928" s="421" t="n"/>
      <c r="O928" s="421" t="n"/>
      <c r="P928" s="421" t="n"/>
      <c r="Q928" s="421" t="n"/>
      <c r="R928" s="270" t="n"/>
      <c r="S928" s="421" t="n"/>
      <c r="T928" s="421" t="n"/>
      <c r="U928" s="421" t="n"/>
      <c r="V928" s="421" t="n"/>
      <c r="W928" s="421" t="n"/>
      <c r="X928" s="421" t="n"/>
      <c r="Y928" s="421" t="n"/>
      <c r="Z928" s="421" t="n"/>
      <c r="AA928" s="421" t="n"/>
      <c r="AB928" s="421" t="n"/>
      <c r="AC928" s="421" t="n"/>
      <c r="AD928" s="421" t="n"/>
      <c r="AE928" s="421" t="n"/>
      <c r="AF928" s="421" t="n"/>
      <c r="AG928" s="421" t="n"/>
      <c r="AH928" s="421" t="n"/>
      <c r="AI928" s="421" t="n"/>
      <c r="AJ928" s="297" t="n"/>
      <c r="AK928" s="297" t="n"/>
      <c r="AL928" s="284" t="n"/>
      <c r="AM928" s="297" t="n"/>
      <c r="AN928" s="285" t="n"/>
      <c r="AO928" s="297" t="n"/>
      <c r="AP928" s="297" t="n"/>
      <c r="AQ928" s="297" t="n"/>
      <c r="AR928" s="297" t="n"/>
      <c r="AS928" s="297" t="n"/>
      <c r="AT928" s="285" t="inlineStr">
        <is>
          <t>0</t>
        </is>
      </c>
      <c r="AU928" s="297" t="inlineStr">
        <is>
          <t>0</t>
        </is>
      </c>
      <c r="AV928" s="297" t="inlineStr">
        <is>
          <t>0</t>
        </is>
      </c>
      <c r="AW928" s="297" t="inlineStr">
        <is>
          <t>0</t>
        </is>
      </c>
      <c r="AX928" s="297" t="inlineStr">
        <is>
          <t>0</t>
        </is>
      </c>
      <c r="AY928" s="286" t="inlineStr">
        <is>
          <t>0</t>
        </is>
      </c>
      <c r="AZ928" s="286" t="inlineStr">
        <is>
          <t>0</t>
        </is>
      </c>
      <c r="BA928" s="287" t="inlineStr">
        <is>
          <t>0</t>
        </is>
      </c>
      <c r="BB928" s="286" t="inlineStr">
        <is>
          <t>0</t>
        </is>
      </c>
      <c r="BC928" s="286" t="inlineStr">
        <is>
          <t>0</t>
        </is>
      </c>
      <c r="BD928" s="286" t="inlineStr">
        <is>
          <t>0</t>
        </is>
      </c>
      <c r="BE928" s="286" t="inlineStr">
        <is>
          <t>0</t>
        </is>
      </c>
      <c r="BF928" s="286" t="inlineStr">
        <is>
          <t>0</t>
        </is>
      </c>
      <c r="BG928" s="286" t="inlineStr">
        <is>
          <t>0</t>
        </is>
      </c>
      <c r="BH928" s="297" t="inlineStr">
        <is>
          <t>0</t>
        </is>
      </c>
      <c r="BI928" s="297" t="inlineStr">
        <is>
          <t>0</t>
        </is>
      </c>
      <c r="BJ928" s="297" t="inlineStr">
        <is>
          <t>0</t>
        </is>
      </c>
      <c r="BK928" s="297" t="inlineStr">
        <is>
          <t>0</t>
        </is>
      </c>
      <c r="BL928" s="297" t="inlineStr">
        <is>
          <t>0</t>
        </is>
      </c>
      <c r="BM928" s="297" t="inlineStr">
        <is>
          <t>0</t>
        </is>
      </c>
      <c r="BN928" s="297" t="inlineStr">
        <is>
          <t>0</t>
        </is>
      </c>
      <c r="BO928" s="285" t="inlineStr">
        <is>
          <t>0</t>
        </is>
      </c>
      <c r="BP928" s="297" t="inlineStr">
        <is>
          <t>0</t>
        </is>
      </c>
      <c r="BQ928" s="297" t="inlineStr">
        <is>
          <t>0</t>
        </is>
      </c>
      <c r="BR928" s="297" t="inlineStr">
        <is>
          <t>0</t>
        </is>
      </c>
      <c r="BS928" s="297" t="inlineStr">
        <is>
          <t>0</t>
        </is>
      </c>
      <c r="BT928" s="297" t="inlineStr">
        <is>
          <t>0</t>
        </is>
      </c>
      <c r="BU928" s="297" t="inlineStr">
        <is>
          <t>0</t>
        </is>
      </c>
      <c r="BV928" s="297" t="inlineStr">
        <is>
          <t>0</t>
        </is>
      </c>
      <c r="BW928" s="288" t="inlineStr">
        <is>
          <t>0</t>
        </is>
      </c>
      <c r="BX928" s="276">
        <f>SUM(IF(COUNTIF(#REF!, "*1.*"), 2, 0), IF(COUNTIF(#REF!, "*2.*"), 2, 0), IF(COUNTIF(#REF!, "*3.*"), 2, 0), IF(COUNTIF(#REF!, "*4.*"), 2, 0), IF(COUNTIF(#REF!, "*5.*"), 2, 0), IF(COUNTIF(#REF!, "*6.*"), 2, 0))</f>
        <v/>
      </c>
      <c r="BY928" s="277">
        <f t="array" ref="BY928">SUM(VALUE(AT928),VALUE(AU928),VALUE(AV928),VALUE(AW928),VALUE(AX928),VALUE(AY928),VALUE(AZ928),VALUE(BB928),VALUE(BC928),VALUE(BD928),VALUE(BE928),VALUE(BF928),VALUE(BG928),VALUE(BH928),VALUE(BI928),VALUE(BJ928),VALUE(BK928),VALUE(BL928),VALUE(BM928),VALUE(BN928),VALUE(BO928),VALUE(BP928),VALUE(BQ928),VALUE(BR928),VALUE(BS928),VALUE(BT928),VALUE(BU928),VALUE(BV928),VALUE(BW928))</f>
        <v/>
      </c>
      <c r="BZ928" s="307" t="n"/>
      <c r="CA928" s="307" t="n"/>
      <c r="CB928" s="307" t="n"/>
      <c r="CC928" s="307" t="n"/>
      <c r="CD928" s="307" t="n"/>
      <c r="CE928" s="307" t="n"/>
      <c r="CF928" s="307" t="n"/>
      <c r="CG928" s="307" t="n"/>
      <c r="CH928" s="307" t="n"/>
      <c r="CI928" s="307" t="n"/>
      <c r="CJ928" s="307" t="n"/>
      <c r="CK928" s="307" t="n"/>
      <c r="CL928" s="307" t="n"/>
      <c r="CM928" s="307" t="n"/>
      <c r="CN928" s="307" t="n"/>
      <c r="CO928" s="307" t="n"/>
      <c r="CP928" s="307" t="n"/>
      <c r="CQ928" s="307" t="n"/>
      <c r="CR928" s="279" t="inlineStr"/>
      <c r="CS928" s="280">
        <f>AVERAGE(Value(BY928),value(CR928))</f>
        <v/>
      </c>
      <c r="CT928" s="421">
        <f>(IF(OR(MediaScorecard!BH929="x", MediaScorecard!BI929="x",MediaScorecard!BJ929="x",MediaScorecard!BK929="x",MediaScorecard!BL929="x"),1, 2))</f>
        <v/>
      </c>
      <c r="CU928" s="308" t="n"/>
      <c r="CV928" s="308" t="n"/>
      <c r="CW928" s="308" t="n"/>
      <c r="CX928" s="309" t="n"/>
      <c r="CY928" s="308" t="n"/>
      <c r="CZ928" s="308" t="n"/>
      <c r="DA928" s="308" t="n"/>
    </row>
    <row r="929" ht="21" customHeight="1" s="590">
      <c r="A929" s="421" t="n"/>
      <c r="B929" s="270" t="n"/>
      <c r="C929" s="266" t="n"/>
      <c r="D929" s="267" t="inlineStr"/>
      <c r="E929" s="267" t="inlineStr"/>
      <c r="F929" s="268" t="inlineStr"/>
      <c r="G929" s="421" t="n"/>
      <c r="H929" s="269" t="n"/>
      <c r="I929" s="421" t="n"/>
      <c r="J929" s="421" t="n"/>
      <c r="K929" s="421" t="n"/>
      <c r="L929" s="421" t="n"/>
      <c r="M929" s="421" t="n"/>
      <c r="N929" s="421" t="n"/>
      <c r="O929" s="421" t="n"/>
      <c r="P929" s="421" t="n"/>
      <c r="Q929" s="421" t="n"/>
      <c r="R929" s="270" t="n"/>
      <c r="S929" s="421" t="n"/>
      <c r="T929" s="421" t="n"/>
      <c r="U929" s="421" t="n"/>
      <c r="V929" s="421" t="n"/>
      <c r="W929" s="421" t="n"/>
      <c r="X929" s="421" t="n"/>
      <c r="Y929" s="421" t="n"/>
      <c r="Z929" s="421" t="n"/>
      <c r="AA929" s="421" t="n"/>
      <c r="AB929" s="421" t="n"/>
      <c r="AC929" s="421" t="n"/>
      <c r="AD929" s="421" t="n"/>
      <c r="AE929" s="421" t="n"/>
      <c r="AF929" s="421" t="n"/>
      <c r="AG929" s="421" t="n"/>
      <c r="AH929" s="421" t="n"/>
      <c r="AI929" s="421" t="n"/>
      <c r="AJ929" s="297" t="n"/>
      <c r="AK929" s="297" t="n"/>
      <c r="AL929" s="284" t="n"/>
      <c r="AM929" s="297" t="n"/>
      <c r="AN929" s="285" t="n"/>
      <c r="AO929" s="297" t="n"/>
      <c r="AP929" s="297" t="n"/>
      <c r="AQ929" s="297" t="n"/>
      <c r="AR929" s="297" t="n"/>
      <c r="AS929" s="297" t="n"/>
      <c r="AT929" s="285" t="inlineStr">
        <is>
          <t>0</t>
        </is>
      </c>
      <c r="AU929" s="297" t="inlineStr">
        <is>
          <t>0</t>
        </is>
      </c>
      <c r="AV929" s="297" t="inlineStr">
        <is>
          <t>0</t>
        </is>
      </c>
      <c r="AW929" s="297" t="inlineStr">
        <is>
          <t>0</t>
        </is>
      </c>
      <c r="AX929" s="297" t="inlineStr">
        <is>
          <t>0</t>
        </is>
      </c>
      <c r="AY929" s="286" t="inlineStr">
        <is>
          <t>0</t>
        </is>
      </c>
      <c r="AZ929" s="286" t="inlineStr">
        <is>
          <t>0</t>
        </is>
      </c>
      <c r="BA929" s="287" t="inlineStr">
        <is>
          <t>0</t>
        </is>
      </c>
      <c r="BB929" s="286" t="inlineStr">
        <is>
          <t>0</t>
        </is>
      </c>
      <c r="BC929" s="286" t="inlineStr">
        <is>
          <t>0</t>
        </is>
      </c>
      <c r="BD929" s="286" t="inlineStr">
        <is>
          <t>0</t>
        </is>
      </c>
      <c r="BE929" s="286" t="inlineStr">
        <is>
          <t>0</t>
        </is>
      </c>
      <c r="BF929" s="286" t="inlineStr">
        <is>
          <t>0</t>
        </is>
      </c>
      <c r="BG929" s="286" t="inlineStr">
        <is>
          <t>0</t>
        </is>
      </c>
      <c r="BH929" s="297" t="inlineStr">
        <is>
          <t>0</t>
        </is>
      </c>
      <c r="BI929" s="297" t="inlineStr">
        <is>
          <t>0</t>
        </is>
      </c>
      <c r="BJ929" s="297" t="inlineStr">
        <is>
          <t>0</t>
        </is>
      </c>
      <c r="BK929" s="297" t="inlineStr">
        <is>
          <t>0</t>
        </is>
      </c>
      <c r="BL929" s="297" t="inlineStr">
        <is>
          <t>0</t>
        </is>
      </c>
      <c r="BM929" s="297" t="inlineStr">
        <is>
          <t>0</t>
        </is>
      </c>
      <c r="BN929" s="297" t="inlineStr">
        <is>
          <t>0</t>
        </is>
      </c>
      <c r="BO929" s="285" t="inlineStr">
        <is>
          <t>0</t>
        </is>
      </c>
      <c r="BP929" s="297" t="inlineStr">
        <is>
          <t>0</t>
        </is>
      </c>
      <c r="BQ929" s="297" t="inlineStr">
        <is>
          <t>0</t>
        </is>
      </c>
      <c r="BR929" s="297" t="inlineStr">
        <is>
          <t>0</t>
        </is>
      </c>
      <c r="BS929" s="297" t="inlineStr">
        <is>
          <t>0</t>
        </is>
      </c>
      <c r="BT929" s="297" t="inlineStr">
        <is>
          <t>0</t>
        </is>
      </c>
      <c r="BU929" s="297" t="inlineStr">
        <is>
          <t>0</t>
        </is>
      </c>
      <c r="BV929" s="297" t="inlineStr">
        <is>
          <t>0</t>
        </is>
      </c>
      <c r="BW929" s="288" t="inlineStr">
        <is>
          <t>0</t>
        </is>
      </c>
      <c r="BX929" s="276">
        <f>SUM(IF(COUNTIF(#REF!, "*1.*"), 2, 0), IF(COUNTIF(#REF!, "*2.*"), 2, 0), IF(COUNTIF(#REF!, "*3.*"), 2, 0), IF(COUNTIF(#REF!, "*4.*"), 2, 0), IF(COUNTIF(#REF!, "*5.*"), 2, 0), IF(COUNTIF(#REF!, "*6.*"), 2, 0))</f>
        <v/>
      </c>
      <c r="BY929" s="277">
        <f t="array" ref="BY929">SUM(VALUE(AT929),VALUE(AU929),VALUE(AV929),VALUE(AW929),VALUE(AX929),VALUE(AY929),VALUE(AZ929),VALUE(BB929),VALUE(BC929),VALUE(BD929),VALUE(BE929),VALUE(BF929),VALUE(BG929),VALUE(BH929),VALUE(BI929),VALUE(BJ929),VALUE(BK929),VALUE(BL929),VALUE(BM929),VALUE(BN929),VALUE(BO929),VALUE(BP929),VALUE(BQ929),VALUE(BR929),VALUE(BS929),VALUE(BT929),VALUE(BU929),VALUE(BV929),VALUE(BW929))</f>
        <v/>
      </c>
      <c r="BZ929" s="307" t="n"/>
      <c r="CA929" s="307" t="n"/>
      <c r="CB929" s="307" t="n"/>
      <c r="CC929" s="307" t="n"/>
      <c r="CD929" s="307" t="n"/>
      <c r="CE929" s="307" t="n"/>
      <c r="CF929" s="307" t="n"/>
      <c r="CG929" s="307" t="n"/>
      <c r="CH929" s="307" t="n"/>
      <c r="CI929" s="307" t="n"/>
      <c r="CJ929" s="307" t="n"/>
      <c r="CK929" s="307" t="n"/>
      <c r="CL929" s="307" t="n"/>
      <c r="CM929" s="307" t="n"/>
      <c r="CN929" s="307" t="n"/>
      <c r="CO929" s="307" t="n"/>
      <c r="CP929" s="307" t="n"/>
      <c r="CQ929" s="307" t="n"/>
      <c r="CR929" s="279" t="inlineStr"/>
      <c r="CS929" s="280">
        <f>AVERAGE(Value(BY929),value(CR929))</f>
        <v/>
      </c>
      <c r="CT929" s="421">
        <f>(IF(OR(MediaScorecard!BH930="x", MediaScorecard!BI930="x",MediaScorecard!BJ930="x",MediaScorecard!BK930="x",MediaScorecard!BL930="x"),1, 2))</f>
        <v/>
      </c>
      <c r="CU929" s="308" t="n"/>
      <c r="CV929" s="308" t="n"/>
      <c r="CW929" s="308" t="n"/>
      <c r="CX929" s="309" t="n"/>
      <c r="CY929" s="308" t="n"/>
      <c r="CZ929" s="308" t="n"/>
      <c r="DA929" s="308" t="n"/>
    </row>
    <row r="930" ht="21" customHeight="1" s="590">
      <c r="A930" s="421" t="n"/>
      <c r="B930" s="270" t="n"/>
      <c r="C930" s="266" t="n"/>
      <c r="D930" s="267" t="inlineStr"/>
      <c r="E930" s="267" t="inlineStr"/>
      <c r="F930" s="268" t="inlineStr"/>
      <c r="G930" s="421" t="n"/>
      <c r="H930" s="269" t="n"/>
      <c r="I930" s="421" t="n"/>
      <c r="J930" s="421" t="n"/>
      <c r="K930" s="421" t="n"/>
      <c r="L930" s="421" t="n"/>
      <c r="M930" s="421" t="n"/>
      <c r="N930" s="421" t="n"/>
      <c r="O930" s="421" t="n"/>
      <c r="P930" s="421" t="n"/>
      <c r="Q930" s="421" t="n"/>
      <c r="R930" s="270" t="n"/>
      <c r="S930" s="421" t="n"/>
      <c r="T930" s="421" t="n"/>
      <c r="U930" s="421" t="n"/>
      <c r="V930" s="421" t="n"/>
      <c r="W930" s="421" t="n"/>
      <c r="X930" s="421" t="n"/>
      <c r="Y930" s="421" t="n"/>
      <c r="Z930" s="421" t="n"/>
      <c r="AA930" s="421" t="n"/>
      <c r="AB930" s="421" t="n"/>
      <c r="AC930" s="421" t="n"/>
      <c r="AD930" s="421" t="n"/>
      <c r="AE930" s="421" t="n"/>
      <c r="AF930" s="421" t="n"/>
      <c r="AG930" s="421" t="n"/>
      <c r="AH930" s="421" t="n"/>
      <c r="AI930" s="421" t="n"/>
      <c r="AJ930" s="297" t="n"/>
      <c r="AK930" s="297" t="n"/>
      <c r="AL930" s="284" t="n"/>
      <c r="AM930" s="297" t="n"/>
      <c r="AN930" s="285" t="n"/>
      <c r="AO930" s="297" t="n"/>
      <c r="AP930" s="297" t="n"/>
      <c r="AQ930" s="297" t="n"/>
      <c r="AR930" s="297" t="n"/>
      <c r="AS930" s="297" t="n"/>
      <c r="AT930" s="285" t="inlineStr">
        <is>
          <t>0</t>
        </is>
      </c>
      <c r="AU930" s="297" t="inlineStr">
        <is>
          <t>0</t>
        </is>
      </c>
      <c r="AV930" s="297" t="inlineStr">
        <is>
          <t>0</t>
        </is>
      </c>
      <c r="AW930" s="297" t="inlineStr">
        <is>
          <t>0</t>
        </is>
      </c>
      <c r="AX930" s="297" t="inlineStr">
        <is>
          <t>0</t>
        </is>
      </c>
      <c r="AY930" s="286" t="inlineStr">
        <is>
          <t>0</t>
        </is>
      </c>
      <c r="AZ930" s="286" t="inlineStr">
        <is>
          <t>0</t>
        </is>
      </c>
      <c r="BA930" s="287" t="inlineStr">
        <is>
          <t>0</t>
        </is>
      </c>
      <c r="BB930" s="286" t="inlineStr">
        <is>
          <t>0</t>
        </is>
      </c>
      <c r="BC930" s="286" t="inlineStr">
        <is>
          <t>0</t>
        </is>
      </c>
      <c r="BD930" s="286" t="inlineStr">
        <is>
          <t>0</t>
        </is>
      </c>
      <c r="BE930" s="286" t="inlineStr">
        <is>
          <t>0</t>
        </is>
      </c>
      <c r="BF930" s="286" t="inlineStr">
        <is>
          <t>0</t>
        </is>
      </c>
      <c r="BG930" s="286" t="inlineStr">
        <is>
          <t>0</t>
        </is>
      </c>
      <c r="BH930" s="297" t="inlineStr">
        <is>
          <t>0</t>
        </is>
      </c>
      <c r="BI930" s="297" t="inlineStr">
        <is>
          <t>0</t>
        </is>
      </c>
      <c r="BJ930" s="297" t="inlineStr">
        <is>
          <t>0</t>
        </is>
      </c>
      <c r="BK930" s="297" t="inlineStr">
        <is>
          <t>0</t>
        </is>
      </c>
      <c r="BL930" s="297" t="inlineStr">
        <is>
          <t>0</t>
        </is>
      </c>
      <c r="BM930" s="297" t="inlineStr">
        <is>
          <t>0</t>
        </is>
      </c>
      <c r="BN930" s="297" t="inlineStr">
        <is>
          <t>0</t>
        </is>
      </c>
      <c r="BO930" s="285" t="inlineStr">
        <is>
          <t>0</t>
        </is>
      </c>
      <c r="BP930" s="297" t="inlineStr">
        <is>
          <t>0</t>
        </is>
      </c>
      <c r="BQ930" s="297" t="inlineStr">
        <is>
          <t>0</t>
        </is>
      </c>
      <c r="BR930" s="297" t="inlineStr">
        <is>
          <t>0</t>
        </is>
      </c>
      <c r="BS930" s="297" t="inlineStr">
        <is>
          <t>0</t>
        </is>
      </c>
      <c r="BT930" s="297" t="inlineStr">
        <is>
          <t>0</t>
        </is>
      </c>
      <c r="BU930" s="297" t="inlineStr">
        <is>
          <t>0</t>
        </is>
      </c>
      <c r="BV930" s="297" t="inlineStr">
        <is>
          <t>0</t>
        </is>
      </c>
      <c r="BW930" s="288" t="inlineStr">
        <is>
          <t>0</t>
        </is>
      </c>
      <c r="BX930" s="276">
        <f>SUM(IF(COUNTIF(#REF!, "*1.*"), 2, 0), IF(COUNTIF(#REF!, "*2.*"), 2, 0), IF(COUNTIF(#REF!, "*3.*"), 2, 0), IF(COUNTIF(#REF!, "*4.*"), 2, 0), IF(COUNTIF(#REF!, "*5.*"), 2, 0), IF(COUNTIF(#REF!, "*6.*"), 2, 0))</f>
        <v/>
      </c>
      <c r="BY930" s="277">
        <f t="array" ref="BY930">SUM(VALUE(AT930),VALUE(AU930),VALUE(AV930),VALUE(AW930),VALUE(AX930),VALUE(AY930),VALUE(AZ930),VALUE(BB930),VALUE(BC930),VALUE(BD930),VALUE(BE930),VALUE(BF930),VALUE(BG930),VALUE(BH930),VALUE(BI930),VALUE(BJ930),VALUE(BK930),VALUE(BL930),VALUE(BM930),VALUE(BN930),VALUE(BO930),VALUE(BP930),VALUE(BQ930),VALUE(BR930),VALUE(BS930),VALUE(BT930),VALUE(BU930),VALUE(BV930),VALUE(BW930))</f>
        <v/>
      </c>
      <c r="BZ930" s="307" t="n"/>
      <c r="CA930" s="307" t="n"/>
      <c r="CB930" s="307" t="n"/>
      <c r="CC930" s="307" t="n"/>
      <c r="CD930" s="307" t="n"/>
      <c r="CE930" s="307" t="n"/>
      <c r="CF930" s="307" t="n"/>
      <c r="CG930" s="307" t="n"/>
      <c r="CH930" s="307" t="n"/>
      <c r="CI930" s="307" t="n"/>
      <c r="CJ930" s="307" t="n"/>
      <c r="CK930" s="307" t="n"/>
      <c r="CL930" s="307" t="n"/>
      <c r="CM930" s="307" t="n"/>
      <c r="CN930" s="307" t="n"/>
      <c r="CO930" s="307" t="n"/>
      <c r="CP930" s="307" t="n"/>
      <c r="CQ930" s="307" t="n"/>
      <c r="CR930" s="279" t="inlineStr"/>
      <c r="CS930" s="280">
        <f>AVERAGE(Value(BY930),value(CR930))</f>
        <v/>
      </c>
      <c r="CT930" s="421">
        <f>(IF(OR(MediaScorecard!BH931="x", MediaScorecard!BI931="x",MediaScorecard!BJ931="x",MediaScorecard!BK931="x",MediaScorecard!BL931="x"),1, 2))</f>
        <v/>
      </c>
      <c r="CU930" s="308" t="n"/>
      <c r="CV930" s="308" t="n"/>
      <c r="CW930" s="308" t="n"/>
      <c r="CX930" s="309" t="n"/>
      <c r="CY930" s="308" t="n"/>
      <c r="CZ930" s="308" t="n"/>
      <c r="DA930" s="308" t="n"/>
    </row>
    <row r="931" ht="21" customHeight="1" s="590">
      <c r="A931" s="421" t="n"/>
      <c r="B931" s="270" t="n"/>
      <c r="C931" s="266" t="n"/>
      <c r="D931" s="267" t="inlineStr"/>
      <c r="E931" s="267" t="inlineStr"/>
      <c r="F931" s="268" t="inlineStr"/>
      <c r="G931" s="421" t="n"/>
      <c r="H931" s="269" t="n"/>
      <c r="I931" s="421" t="n"/>
      <c r="J931" s="421" t="n"/>
      <c r="K931" s="421" t="n"/>
      <c r="L931" s="421" t="n"/>
      <c r="M931" s="421" t="n"/>
      <c r="N931" s="421" t="n"/>
      <c r="O931" s="421" t="n"/>
      <c r="P931" s="421" t="n"/>
      <c r="Q931" s="421" t="n"/>
      <c r="R931" s="270" t="n"/>
      <c r="S931" s="421" t="n"/>
      <c r="T931" s="421" t="n"/>
      <c r="U931" s="421" t="n"/>
      <c r="V931" s="421" t="n"/>
      <c r="W931" s="421" t="n"/>
      <c r="X931" s="421" t="n"/>
      <c r="Y931" s="421" t="n"/>
      <c r="Z931" s="421" t="n"/>
      <c r="AA931" s="421" t="n"/>
      <c r="AB931" s="421" t="n"/>
      <c r="AC931" s="421" t="n"/>
      <c r="AD931" s="421" t="n"/>
      <c r="AE931" s="421" t="n"/>
      <c r="AF931" s="421" t="n"/>
      <c r="AG931" s="421" t="n"/>
      <c r="AH931" s="421" t="n"/>
      <c r="AI931" s="421" t="n"/>
      <c r="AJ931" s="297" t="n"/>
      <c r="AK931" s="297" t="n"/>
      <c r="AL931" s="284" t="n"/>
      <c r="AM931" s="297" t="n"/>
      <c r="AN931" s="285" t="n"/>
      <c r="AO931" s="297" t="n"/>
      <c r="AP931" s="297" t="n"/>
      <c r="AQ931" s="297" t="n"/>
      <c r="AR931" s="297" t="n"/>
      <c r="AS931" s="297" t="n"/>
      <c r="AT931" s="285" t="inlineStr">
        <is>
          <t>0</t>
        </is>
      </c>
      <c r="AU931" s="297" t="inlineStr">
        <is>
          <t>0</t>
        </is>
      </c>
      <c r="AV931" s="297" t="inlineStr">
        <is>
          <t>0</t>
        </is>
      </c>
      <c r="AW931" s="297" t="inlineStr">
        <is>
          <t>0</t>
        </is>
      </c>
      <c r="AX931" s="297" t="inlineStr">
        <is>
          <t>0</t>
        </is>
      </c>
      <c r="AY931" s="286" t="inlineStr">
        <is>
          <t>0</t>
        </is>
      </c>
      <c r="AZ931" s="286" t="inlineStr">
        <is>
          <t>0</t>
        </is>
      </c>
      <c r="BA931" s="287" t="inlineStr">
        <is>
          <t>0</t>
        </is>
      </c>
      <c r="BB931" s="286" t="inlineStr">
        <is>
          <t>0</t>
        </is>
      </c>
      <c r="BC931" s="286" t="inlineStr">
        <is>
          <t>0</t>
        </is>
      </c>
      <c r="BD931" s="286" t="inlineStr">
        <is>
          <t>0</t>
        </is>
      </c>
      <c r="BE931" s="286" t="inlineStr">
        <is>
          <t>0</t>
        </is>
      </c>
      <c r="BF931" s="286" t="inlineStr">
        <is>
          <t>0</t>
        </is>
      </c>
      <c r="BG931" s="286" t="inlineStr">
        <is>
          <t>0</t>
        </is>
      </c>
      <c r="BH931" s="297" t="inlineStr">
        <is>
          <t>0</t>
        </is>
      </c>
      <c r="BI931" s="297" t="inlineStr">
        <is>
          <t>0</t>
        </is>
      </c>
      <c r="BJ931" s="297" t="inlineStr">
        <is>
          <t>0</t>
        </is>
      </c>
      <c r="BK931" s="297" t="inlineStr">
        <is>
          <t>0</t>
        </is>
      </c>
      <c r="BL931" s="297" t="inlineStr">
        <is>
          <t>0</t>
        </is>
      </c>
      <c r="BM931" s="297" t="inlineStr">
        <is>
          <t>0</t>
        </is>
      </c>
      <c r="BN931" s="297" t="inlineStr">
        <is>
          <t>0</t>
        </is>
      </c>
      <c r="BO931" s="285" t="inlineStr">
        <is>
          <t>0</t>
        </is>
      </c>
      <c r="BP931" s="297" t="inlineStr">
        <is>
          <t>0</t>
        </is>
      </c>
      <c r="BQ931" s="297" t="inlineStr">
        <is>
          <t>0</t>
        </is>
      </c>
      <c r="BR931" s="297" t="inlineStr">
        <is>
          <t>0</t>
        </is>
      </c>
      <c r="BS931" s="297" t="inlineStr">
        <is>
          <t>0</t>
        </is>
      </c>
      <c r="BT931" s="297" t="inlineStr">
        <is>
          <t>0</t>
        </is>
      </c>
      <c r="BU931" s="297" t="inlineStr">
        <is>
          <t>0</t>
        </is>
      </c>
      <c r="BV931" s="297" t="inlineStr">
        <is>
          <t>0</t>
        </is>
      </c>
      <c r="BW931" s="288" t="inlineStr">
        <is>
          <t>0</t>
        </is>
      </c>
      <c r="BX931" s="276">
        <f>SUM(IF(COUNTIF(#REF!, "*1.*"), 2, 0), IF(COUNTIF(#REF!, "*2.*"), 2, 0), IF(COUNTIF(#REF!, "*3.*"), 2, 0), IF(COUNTIF(#REF!, "*4.*"), 2, 0), IF(COUNTIF(#REF!, "*5.*"), 2, 0), IF(COUNTIF(#REF!, "*6.*"), 2, 0))</f>
        <v/>
      </c>
      <c r="BY931" s="277">
        <f t="array" ref="BY931">SUM(VALUE(AT931),VALUE(AU931),VALUE(AV931),VALUE(AW931),VALUE(AX931),VALUE(AY931),VALUE(AZ931),VALUE(BB931),VALUE(BC931),VALUE(BD931),VALUE(BE931),VALUE(BF931),VALUE(BG931),VALUE(BH931),VALUE(BI931),VALUE(BJ931),VALUE(BK931),VALUE(BL931),VALUE(BM931),VALUE(BN931),VALUE(BO931),VALUE(BP931),VALUE(BQ931),VALUE(BR931),VALUE(BS931),VALUE(BT931),VALUE(BU931),VALUE(BV931),VALUE(BW931))</f>
        <v/>
      </c>
      <c r="BZ931" s="307" t="n"/>
      <c r="CA931" s="307" t="n"/>
      <c r="CB931" s="307" t="n"/>
      <c r="CC931" s="307" t="n"/>
      <c r="CD931" s="307" t="n"/>
      <c r="CE931" s="307" t="n"/>
      <c r="CF931" s="307" t="n"/>
      <c r="CG931" s="307" t="n"/>
      <c r="CH931" s="307" t="n"/>
      <c r="CI931" s="307" t="n"/>
      <c r="CJ931" s="307" t="n"/>
      <c r="CK931" s="307" t="n"/>
      <c r="CL931" s="307" t="n"/>
      <c r="CM931" s="307" t="n"/>
      <c r="CN931" s="307" t="n"/>
      <c r="CO931" s="307" t="n"/>
      <c r="CP931" s="307" t="n"/>
      <c r="CQ931" s="307" t="n"/>
      <c r="CR931" s="279" t="inlineStr"/>
      <c r="CS931" s="280">
        <f>AVERAGE(Value(BY931),value(CR931))</f>
        <v/>
      </c>
      <c r="CT931" s="421">
        <f>(IF(OR(MediaScorecard!BH932="x", MediaScorecard!BI932="x",MediaScorecard!BJ932="x",MediaScorecard!BK932="x",MediaScorecard!BL932="x"),1, 2))</f>
        <v/>
      </c>
      <c r="CU931" s="308" t="n"/>
      <c r="CV931" s="308" t="n"/>
      <c r="CW931" s="308" t="n"/>
      <c r="CX931" s="309" t="n"/>
      <c r="CY931" s="308" t="n"/>
      <c r="CZ931" s="308" t="n"/>
      <c r="DA931" s="308" t="n"/>
    </row>
    <row r="932" ht="21" customHeight="1" s="590">
      <c r="A932" s="421" t="n"/>
      <c r="B932" s="270" t="n"/>
      <c r="C932" s="266" t="n"/>
      <c r="D932" s="267" t="inlineStr"/>
      <c r="E932" s="267" t="inlineStr"/>
      <c r="F932" s="268" t="inlineStr"/>
      <c r="G932" s="421" t="n"/>
      <c r="H932" s="269" t="n"/>
      <c r="I932" s="421" t="n"/>
      <c r="J932" s="421" t="n"/>
      <c r="K932" s="421" t="n"/>
      <c r="L932" s="421" t="n"/>
      <c r="M932" s="421" t="n"/>
      <c r="N932" s="421" t="n"/>
      <c r="O932" s="421" t="n"/>
      <c r="P932" s="421" t="n"/>
      <c r="Q932" s="421" t="n"/>
      <c r="R932" s="270" t="n"/>
      <c r="S932" s="421" t="n"/>
      <c r="T932" s="421" t="n"/>
      <c r="U932" s="421" t="n"/>
      <c r="V932" s="421" t="n"/>
      <c r="W932" s="421" t="n"/>
      <c r="X932" s="421" t="n"/>
      <c r="Y932" s="421" t="n"/>
      <c r="Z932" s="421" t="n"/>
      <c r="AA932" s="421" t="n"/>
      <c r="AB932" s="421" t="n"/>
      <c r="AC932" s="421" t="n"/>
      <c r="AD932" s="421" t="n"/>
      <c r="AE932" s="421" t="n"/>
      <c r="AF932" s="421" t="n"/>
      <c r="AG932" s="421" t="n"/>
      <c r="AH932" s="421" t="n"/>
      <c r="AI932" s="421" t="n"/>
      <c r="AJ932" s="297" t="n"/>
      <c r="AK932" s="297" t="n"/>
      <c r="AL932" s="284" t="n"/>
      <c r="AM932" s="297" t="n"/>
      <c r="AN932" s="285" t="n"/>
      <c r="AO932" s="297" t="n"/>
      <c r="AP932" s="297" t="n"/>
      <c r="AQ932" s="297" t="n"/>
      <c r="AR932" s="297" t="n"/>
      <c r="AS932" s="297" t="n"/>
      <c r="AT932" s="285" t="inlineStr">
        <is>
          <t>0</t>
        </is>
      </c>
      <c r="AU932" s="297" t="inlineStr">
        <is>
          <t>0</t>
        </is>
      </c>
      <c r="AV932" s="297" t="inlineStr">
        <is>
          <t>0</t>
        </is>
      </c>
      <c r="AW932" s="297" t="inlineStr">
        <is>
          <t>0</t>
        </is>
      </c>
      <c r="AX932" s="297" t="inlineStr">
        <is>
          <t>0</t>
        </is>
      </c>
      <c r="AY932" s="286" t="inlineStr">
        <is>
          <t>0</t>
        </is>
      </c>
      <c r="AZ932" s="286" t="inlineStr">
        <is>
          <t>0</t>
        </is>
      </c>
      <c r="BA932" s="287" t="inlineStr">
        <is>
          <t>0</t>
        </is>
      </c>
      <c r="BB932" s="286" t="inlineStr">
        <is>
          <t>0</t>
        </is>
      </c>
      <c r="BC932" s="286" t="inlineStr">
        <is>
          <t>0</t>
        </is>
      </c>
      <c r="BD932" s="286" t="inlineStr">
        <is>
          <t>0</t>
        </is>
      </c>
      <c r="BE932" s="286" t="inlineStr">
        <is>
          <t>0</t>
        </is>
      </c>
      <c r="BF932" s="286" t="inlineStr">
        <is>
          <t>0</t>
        </is>
      </c>
      <c r="BG932" s="286" t="inlineStr">
        <is>
          <t>0</t>
        </is>
      </c>
      <c r="BH932" s="297" t="inlineStr">
        <is>
          <t>0</t>
        </is>
      </c>
      <c r="BI932" s="297" t="inlineStr">
        <is>
          <t>0</t>
        </is>
      </c>
      <c r="BJ932" s="297" t="inlineStr">
        <is>
          <t>0</t>
        </is>
      </c>
      <c r="BK932" s="297" t="inlineStr">
        <is>
          <t>0</t>
        </is>
      </c>
      <c r="BL932" s="297" t="inlineStr">
        <is>
          <t>0</t>
        </is>
      </c>
      <c r="BM932" s="297" t="inlineStr">
        <is>
          <t>0</t>
        </is>
      </c>
      <c r="BN932" s="297" t="inlineStr">
        <is>
          <t>0</t>
        </is>
      </c>
      <c r="BO932" s="285" t="inlineStr">
        <is>
          <t>0</t>
        </is>
      </c>
      <c r="BP932" s="297" t="inlineStr">
        <is>
          <t>0</t>
        </is>
      </c>
      <c r="BQ932" s="297" t="inlineStr">
        <is>
          <t>0</t>
        </is>
      </c>
      <c r="BR932" s="297" t="inlineStr">
        <is>
          <t>0</t>
        </is>
      </c>
      <c r="BS932" s="297" t="inlineStr">
        <is>
          <t>0</t>
        </is>
      </c>
      <c r="BT932" s="297" t="inlineStr">
        <is>
          <t>0</t>
        </is>
      </c>
      <c r="BU932" s="297" t="inlineStr">
        <is>
          <t>0</t>
        </is>
      </c>
      <c r="BV932" s="297" t="inlineStr">
        <is>
          <t>0</t>
        </is>
      </c>
      <c r="BW932" s="288" t="inlineStr">
        <is>
          <t>0</t>
        </is>
      </c>
      <c r="BX932" s="276">
        <f>SUM(IF(COUNTIF(#REF!, "*1.*"), 2, 0), IF(COUNTIF(#REF!, "*2.*"), 2, 0), IF(COUNTIF(#REF!, "*3.*"), 2, 0), IF(COUNTIF(#REF!, "*4.*"), 2, 0), IF(COUNTIF(#REF!, "*5.*"), 2, 0), IF(COUNTIF(#REF!, "*6.*"), 2, 0))</f>
        <v/>
      </c>
      <c r="BY932" s="277">
        <f t="array" ref="BY932">SUM(VALUE(AT932),VALUE(AU932),VALUE(AV932),VALUE(AW932),VALUE(AX932),VALUE(AY932),VALUE(AZ932),VALUE(BB932),VALUE(BC932),VALUE(BD932),VALUE(BE932),VALUE(BF932),VALUE(BG932),VALUE(BH932),VALUE(BI932),VALUE(BJ932),VALUE(BK932),VALUE(BL932),VALUE(BM932),VALUE(BN932),VALUE(BO932),VALUE(BP932),VALUE(BQ932),VALUE(BR932),VALUE(BS932),VALUE(BT932),VALUE(BU932),VALUE(BV932),VALUE(BW932))</f>
        <v/>
      </c>
      <c r="BZ932" s="307" t="n"/>
      <c r="CA932" s="307" t="n"/>
      <c r="CB932" s="307" t="n"/>
      <c r="CC932" s="307" t="n"/>
      <c r="CD932" s="307" t="n"/>
      <c r="CE932" s="307" t="n"/>
      <c r="CF932" s="307" t="n"/>
      <c r="CG932" s="307" t="n"/>
      <c r="CH932" s="307" t="n"/>
      <c r="CI932" s="307" t="n"/>
      <c r="CJ932" s="307" t="n"/>
      <c r="CK932" s="307" t="n"/>
      <c r="CL932" s="307" t="n"/>
      <c r="CM932" s="307" t="n"/>
      <c r="CN932" s="307" t="n"/>
      <c r="CO932" s="307" t="n"/>
      <c r="CP932" s="307" t="n"/>
      <c r="CQ932" s="307" t="n"/>
      <c r="CR932" s="279" t="inlineStr"/>
      <c r="CS932" s="280">
        <f>AVERAGE(Value(BY932),value(CR932))</f>
        <v/>
      </c>
      <c r="CT932" s="421">
        <f>(IF(OR(MediaScorecard!BH933="x", MediaScorecard!BI933="x",MediaScorecard!BJ933="x",MediaScorecard!BK933="x",MediaScorecard!BL933="x"),1, 2))</f>
        <v/>
      </c>
      <c r="CU932" s="308" t="n"/>
      <c r="CV932" s="308" t="n"/>
      <c r="CW932" s="308" t="n"/>
      <c r="CX932" s="309" t="n"/>
      <c r="CY932" s="308" t="n"/>
      <c r="CZ932" s="308" t="n"/>
      <c r="DA932" s="308" t="n"/>
    </row>
    <row r="933" ht="21" customHeight="1" s="590">
      <c r="A933" s="421" t="n"/>
      <c r="B933" s="270" t="n"/>
      <c r="C933" s="266" t="n"/>
      <c r="D933" s="267" t="inlineStr"/>
      <c r="E933" s="267" t="inlineStr"/>
      <c r="F933" s="268" t="inlineStr"/>
      <c r="G933" s="421" t="n"/>
      <c r="H933" s="269" t="n"/>
      <c r="I933" s="421" t="n"/>
      <c r="J933" s="421" t="n"/>
      <c r="K933" s="421" t="n"/>
      <c r="L933" s="421" t="n"/>
      <c r="M933" s="421" t="n"/>
      <c r="N933" s="421" t="n"/>
      <c r="O933" s="421" t="n"/>
      <c r="P933" s="421" t="n"/>
      <c r="Q933" s="421" t="n"/>
      <c r="R933" s="270" t="n"/>
      <c r="S933" s="421" t="n"/>
      <c r="T933" s="421" t="n"/>
      <c r="U933" s="421" t="n"/>
      <c r="V933" s="421" t="n"/>
      <c r="W933" s="421" t="n"/>
      <c r="X933" s="421" t="n"/>
      <c r="Y933" s="421" t="n"/>
      <c r="Z933" s="421" t="n"/>
      <c r="AA933" s="421" t="n"/>
      <c r="AB933" s="421" t="n"/>
      <c r="AC933" s="421" t="n"/>
      <c r="AD933" s="421" t="n"/>
      <c r="AE933" s="421" t="n"/>
      <c r="AF933" s="421" t="n"/>
      <c r="AG933" s="421" t="n"/>
      <c r="AH933" s="421" t="n"/>
      <c r="AI933" s="421" t="n"/>
      <c r="AJ933" s="297" t="n"/>
      <c r="AK933" s="297" t="n"/>
      <c r="AL933" s="284" t="n"/>
      <c r="AM933" s="297" t="n"/>
      <c r="AN933" s="285" t="n"/>
      <c r="AO933" s="297" t="n"/>
      <c r="AP933" s="297" t="n"/>
      <c r="AQ933" s="297" t="n"/>
      <c r="AR933" s="297" t="n"/>
      <c r="AS933" s="297" t="n"/>
      <c r="AT933" s="285" t="inlineStr">
        <is>
          <t>0</t>
        </is>
      </c>
      <c r="AU933" s="297" t="inlineStr">
        <is>
          <t>0</t>
        </is>
      </c>
      <c r="AV933" s="297" t="inlineStr">
        <is>
          <t>0</t>
        </is>
      </c>
      <c r="AW933" s="297" t="inlineStr">
        <is>
          <t>0</t>
        </is>
      </c>
      <c r="AX933" s="297" t="inlineStr">
        <is>
          <t>0</t>
        </is>
      </c>
      <c r="AY933" s="286" t="inlineStr">
        <is>
          <t>0</t>
        </is>
      </c>
      <c r="AZ933" s="286" t="inlineStr">
        <is>
          <t>0</t>
        </is>
      </c>
      <c r="BA933" s="287" t="inlineStr">
        <is>
          <t>0</t>
        </is>
      </c>
      <c r="BB933" s="286" t="inlineStr">
        <is>
          <t>0</t>
        </is>
      </c>
      <c r="BC933" s="286" t="inlineStr">
        <is>
          <t>0</t>
        </is>
      </c>
      <c r="BD933" s="286" t="inlineStr">
        <is>
          <t>0</t>
        </is>
      </c>
      <c r="BE933" s="286" t="inlineStr">
        <is>
          <t>0</t>
        </is>
      </c>
      <c r="BF933" s="286" t="inlineStr">
        <is>
          <t>0</t>
        </is>
      </c>
      <c r="BG933" s="286" t="inlineStr">
        <is>
          <t>0</t>
        </is>
      </c>
      <c r="BH933" s="297" t="inlineStr">
        <is>
          <t>0</t>
        </is>
      </c>
      <c r="BI933" s="297" t="inlineStr">
        <is>
          <t>0</t>
        </is>
      </c>
      <c r="BJ933" s="297" t="inlineStr">
        <is>
          <t>0</t>
        </is>
      </c>
      <c r="BK933" s="297" t="inlineStr">
        <is>
          <t>0</t>
        </is>
      </c>
      <c r="BL933" s="297" t="inlineStr">
        <is>
          <t>0</t>
        </is>
      </c>
      <c r="BM933" s="297" t="inlineStr">
        <is>
          <t>0</t>
        </is>
      </c>
      <c r="BN933" s="297" t="inlineStr">
        <is>
          <t>0</t>
        </is>
      </c>
      <c r="BO933" s="285" t="inlineStr">
        <is>
          <t>0</t>
        </is>
      </c>
      <c r="BP933" s="297" t="inlineStr">
        <is>
          <t>0</t>
        </is>
      </c>
      <c r="BQ933" s="297" t="inlineStr">
        <is>
          <t>0</t>
        </is>
      </c>
      <c r="BR933" s="297" t="inlineStr">
        <is>
          <t>0</t>
        </is>
      </c>
      <c r="BS933" s="297" t="inlineStr">
        <is>
          <t>0</t>
        </is>
      </c>
      <c r="BT933" s="297" t="inlineStr">
        <is>
          <t>0</t>
        </is>
      </c>
      <c r="BU933" s="297" t="inlineStr">
        <is>
          <t>0</t>
        </is>
      </c>
      <c r="BV933" s="297" t="inlineStr">
        <is>
          <t>0</t>
        </is>
      </c>
      <c r="BW933" s="288" t="inlineStr">
        <is>
          <t>0</t>
        </is>
      </c>
      <c r="BX933" s="276">
        <f>SUM(IF(COUNTIF(#REF!, "*1.*"), 2, 0), IF(COUNTIF(#REF!, "*2.*"), 2, 0), IF(COUNTIF(#REF!, "*3.*"), 2, 0), IF(COUNTIF(#REF!, "*4.*"), 2, 0), IF(COUNTIF(#REF!, "*5.*"), 2, 0), IF(COUNTIF(#REF!, "*6.*"), 2, 0))</f>
        <v/>
      </c>
      <c r="BY933" s="277">
        <f t="array" ref="BY933">SUM(VALUE(AT933),VALUE(AU933),VALUE(AV933),VALUE(AW933),VALUE(AX933),VALUE(AY933),VALUE(AZ933),VALUE(BB933),VALUE(BC933),VALUE(BD933),VALUE(BE933),VALUE(BF933),VALUE(BG933),VALUE(BH933),VALUE(BI933),VALUE(BJ933),VALUE(BK933),VALUE(BL933),VALUE(BM933),VALUE(BN933),VALUE(BO933),VALUE(BP933),VALUE(BQ933),VALUE(BR933),VALUE(BS933),VALUE(BT933),VALUE(BU933),VALUE(BV933),VALUE(BW933))</f>
        <v/>
      </c>
      <c r="BZ933" s="307" t="n"/>
      <c r="CA933" s="307" t="n"/>
      <c r="CB933" s="307" t="n"/>
      <c r="CC933" s="307" t="n"/>
      <c r="CD933" s="307" t="n"/>
      <c r="CE933" s="307" t="n"/>
      <c r="CF933" s="307" t="n"/>
      <c r="CG933" s="307" t="n"/>
      <c r="CH933" s="307" t="n"/>
      <c r="CI933" s="307" t="n"/>
      <c r="CJ933" s="307" t="n"/>
      <c r="CK933" s="307" t="n"/>
      <c r="CL933" s="307" t="n"/>
      <c r="CM933" s="307" t="n"/>
      <c r="CN933" s="307" t="n"/>
      <c r="CO933" s="307" t="n"/>
      <c r="CP933" s="307" t="n"/>
      <c r="CQ933" s="307" t="n"/>
      <c r="CR933" s="279" t="inlineStr"/>
      <c r="CS933" s="280">
        <f>AVERAGE(Value(BY933),value(CR933))</f>
        <v/>
      </c>
      <c r="CT933" s="421">
        <f>(IF(OR(MediaScorecard!BH934="x", MediaScorecard!BI934="x",MediaScorecard!BJ934="x",MediaScorecard!BK934="x",MediaScorecard!BL934="x"),1, 2))</f>
        <v/>
      </c>
      <c r="CU933" s="308" t="n"/>
      <c r="CV933" s="308" t="n"/>
      <c r="CW933" s="308" t="n"/>
      <c r="CX933" s="309" t="n"/>
      <c r="CY933" s="308" t="n"/>
      <c r="CZ933" s="308" t="n"/>
      <c r="DA933" s="308" t="n"/>
    </row>
    <row r="934" ht="21" customHeight="1" s="590">
      <c r="A934" s="421" t="n"/>
      <c r="B934" s="270" t="n"/>
      <c r="C934" s="266" t="n"/>
      <c r="D934" s="267" t="inlineStr"/>
      <c r="E934" s="267" t="inlineStr"/>
      <c r="F934" s="268" t="inlineStr"/>
      <c r="G934" s="421" t="n"/>
      <c r="H934" s="269" t="n"/>
      <c r="I934" s="421" t="n"/>
      <c r="J934" s="421" t="n"/>
      <c r="K934" s="421" t="n"/>
      <c r="L934" s="421" t="n"/>
      <c r="M934" s="421" t="n"/>
      <c r="N934" s="421" t="n"/>
      <c r="O934" s="421" t="n"/>
      <c r="P934" s="421" t="n"/>
      <c r="Q934" s="421" t="n"/>
      <c r="R934" s="270" t="n"/>
      <c r="S934" s="421" t="n"/>
      <c r="T934" s="421" t="n"/>
      <c r="U934" s="421" t="n"/>
      <c r="V934" s="421" t="n"/>
      <c r="W934" s="421" t="n"/>
      <c r="X934" s="421" t="n"/>
      <c r="Y934" s="421" t="n"/>
      <c r="Z934" s="421" t="n"/>
      <c r="AA934" s="421" t="n"/>
      <c r="AB934" s="421" t="n"/>
      <c r="AC934" s="421" t="n"/>
      <c r="AD934" s="421" t="n"/>
      <c r="AE934" s="421" t="n"/>
      <c r="AF934" s="421" t="n"/>
      <c r="AG934" s="421" t="n"/>
      <c r="AH934" s="421" t="n"/>
      <c r="AI934" s="421" t="n"/>
      <c r="AJ934" s="297" t="n"/>
      <c r="AK934" s="297" t="n"/>
      <c r="AL934" s="284" t="n"/>
      <c r="AM934" s="297" t="n"/>
      <c r="AN934" s="285" t="n"/>
      <c r="AO934" s="297" t="n"/>
      <c r="AP934" s="297" t="n"/>
      <c r="AQ934" s="297" t="n"/>
      <c r="AR934" s="297" t="n"/>
      <c r="AS934" s="297" t="n"/>
      <c r="AT934" s="285" t="inlineStr">
        <is>
          <t>0</t>
        </is>
      </c>
      <c r="AU934" s="297" t="inlineStr">
        <is>
          <t>0</t>
        </is>
      </c>
      <c r="AV934" s="297" t="inlineStr">
        <is>
          <t>0</t>
        </is>
      </c>
      <c r="AW934" s="297" t="inlineStr">
        <is>
          <t>0</t>
        </is>
      </c>
      <c r="AX934" s="297" t="inlineStr">
        <is>
          <t>0</t>
        </is>
      </c>
      <c r="AY934" s="286" t="inlineStr">
        <is>
          <t>0</t>
        </is>
      </c>
      <c r="AZ934" s="286" t="inlineStr">
        <is>
          <t>0</t>
        </is>
      </c>
      <c r="BA934" s="287" t="inlineStr">
        <is>
          <t>0</t>
        </is>
      </c>
      <c r="BB934" s="286" t="inlineStr">
        <is>
          <t>0</t>
        </is>
      </c>
      <c r="BC934" s="286" t="inlineStr">
        <is>
          <t>0</t>
        </is>
      </c>
      <c r="BD934" s="286" t="inlineStr">
        <is>
          <t>0</t>
        </is>
      </c>
      <c r="BE934" s="286" t="inlineStr">
        <is>
          <t>0</t>
        </is>
      </c>
      <c r="BF934" s="286" t="inlineStr">
        <is>
          <t>0</t>
        </is>
      </c>
      <c r="BG934" s="286" t="inlineStr">
        <is>
          <t>0</t>
        </is>
      </c>
      <c r="BH934" s="297" t="inlineStr">
        <is>
          <t>0</t>
        </is>
      </c>
      <c r="BI934" s="297" t="inlineStr">
        <is>
          <t>0</t>
        </is>
      </c>
      <c r="BJ934" s="297" t="inlineStr">
        <is>
          <t>0</t>
        </is>
      </c>
      <c r="BK934" s="297" t="inlineStr">
        <is>
          <t>0</t>
        </is>
      </c>
      <c r="BL934" s="297" t="inlineStr">
        <is>
          <t>0</t>
        </is>
      </c>
      <c r="BM934" s="297" t="inlineStr">
        <is>
          <t>0</t>
        </is>
      </c>
      <c r="BN934" s="297" t="inlineStr">
        <is>
          <t>0</t>
        </is>
      </c>
      <c r="BO934" s="285" t="inlineStr">
        <is>
          <t>0</t>
        </is>
      </c>
      <c r="BP934" s="297" t="inlineStr">
        <is>
          <t>0</t>
        </is>
      </c>
      <c r="BQ934" s="297" t="inlineStr">
        <is>
          <t>0</t>
        </is>
      </c>
      <c r="BR934" s="297" t="inlineStr">
        <is>
          <t>0</t>
        </is>
      </c>
      <c r="BS934" s="297" t="inlineStr">
        <is>
          <t>0</t>
        </is>
      </c>
      <c r="BT934" s="297" t="inlineStr">
        <is>
          <t>0</t>
        </is>
      </c>
      <c r="BU934" s="297" t="inlineStr">
        <is>
          <t>0</t>
        </is>
      </c>
      <c r="BV934" s="297" t="inlineStr">
        <is>
          <t>0</t>
        </is>
      </c>
      <c r="BW934" s="288" t="inlineStr">
        <is>
          <t>0</t>
        </is>
      </c>
      <c r="BX934" s="276">
        <f>SUM(IF(COUNTIF(#REF!, "*1.*"), 2, 0), IF(COUNTIF(#REF!, "*2.*"), 2, 0), IF(COUNTIF(#REF!, "*3.*"), 2, 0), IF(COUNTIF(#REF!, "*4.*"), 2, 0), IF(COUNTIF(#REF!, "*5.*"), 2, 0), IF(COUNTIF(#REF!, "*6.*"), 2, 0))</f>
        <v/>
      </c>
      <c r="BY934" s="277">
        <f t="array" ref="BY934">SUM(VALUE(AT934),VALUE(AU934),VALUE(AV934),VALUE(AW934),VALUE(AX934),VALUE(AY934),VALUE(AZ934),VALUE(BB934),VALUE(BC934),VALUE(BD934),VALUE(BE934),VALUE(BF934),VALUE(BG934),VALUE(BH934),VALUE(BI934),VALUE(BJ934),VALUE(BK934),VALUE(BL934),VALUE(BM934),VALUE(BN934),VALUE(BO934),VALUE(BP934),VALUE(BQ934),VALUE(BR934),VALUE(BS934),VALUE(BT934),VALUE(BU934),VALUE(BV934),VALUE(BW934))</f>
        <v/>
      </c>
      <c r="BZ934" s="307" t="n"/>
      <c r="CA934" s="307" t="n"/>
      <c r="CB934" s="307" t="n"/>
      <c r="CC934" s="307" t="n"/>
      <c r="CD934" s="307" t="n"/>
      <c r="CE934" s="307" t="n"/>
      <c r="CF934" s="307" t="n"/>
      <c r="CG934" s="307" t="n"/>
      <c r="CH934" s="307" t="n"/>
      <c r="CI934" s="307" t="n"/>
      <c r="CJ934" s="307" t="n"/>
      <c r="CK934" s="307" t="n"/>
      <c r="CL934" s="307" t="n"/>
      <c r="CM934" s="307" t="n"/>
      <c r="CN934" s="307" t="n"/>
      <c r="CO934" s="307" t="n"/>
      <c r="CP934" s="307" t="n"/>
      <c r="CQ934" s="307" t="n"/>
      <c r="CR934" s="279" t="inlineStr"/>
      <c r="CS934" s="280">
        <f>AVERAGE(Value(BY934),value(CR934))</f>
        <v/>
      </c>
      <c r="CT934" s="421">
        <f>(IF(OR(MediaScorecard!BH935="x", MediaScorecard!BI935="x",MediaScorecard!BJ935="x",MediaScorecard!BK935="x",MediaScorecard!BL935="x"),1, 2))</f>
        <v/>
      </c>
      <c r="CU934" s="308" t="n"/>
      <c r="CV934" s="308" t="n"/>
      <c r="CW934" s="308" t="n"/>
      <c r="CX934" s="309" t="n"/>
      <c r="CY934" s="308" t="n"/>
      <c r="CZ934" s="308" t="n"/>
      <c r="DA934" s="308" t="n"/>
    </row>
    <row r="935" ht="21" customHeight="1" s="590">
      <c r="A935" s="421" t="n"/>
      <c r="B935" s="270" t="n"/>
      <c r="C935" s="266" t="n"/>
      <c r="D935" s="267" t="inlineStr"/>
      <c r="E935" s="267" t="inlineStr"/>
      <c r="F935" s="268" t="inlineStr"/>
      <c r="G935" s="421" t="n"/>
      <c r="H935" s="269" t="n"/>
      <c r="I935" s="421" t="n"/>
      <c r="J935" s="421" t="n"/>
      <c r="K935" s="421" t="n"/>
      <c r="L935" s="421" t="n"/>
      <c r="M935" s="421" t="n"/>
      <c r="N935" s="421" t="n"/>
      <c r="O935" s="421" t="n"/>
      <c r="P935" s="421" t="n"/>
      <c r="Q935" s="421" t="n"/>
      <c r="R935" s="270" t="n"/>
      <c r="S935" s="421" t="n"/>
      <c r="T935" s="421" t="n"/>
      <c r="U935" s="421" t="n"/>
      <c r="V935" s="421" t="n"/>
      <c r="W935" s="421" t="n"/>
      <c r="X935" s="421" t="n"/>
      <c r="Y935" s="421" t="n"/>
      <c r="Z935" s="421" t="n"/>
      <c r="AA935" s="421" t="n"/>
      <c r="AB935" s="421" t="n"/>
      <c r="AC935" s="421" t="n"/>
      <c r="AD935" s="421" t="n"/>
      <c r="AE935" s="421" t="n"/>
      <c r="AF935" s="421" t="n"/>
      <c r="AG935" s="421" t="n"/>
      <c r="AH935" s="421" t="n"/>
      <c r="AI935" s="421" t="n"/>
      <c r="AJ935" s="297" t="n"/>
      <c r="AK935" s="297" t="n"/>
      <c r="AL935" s="284" t="n"/>
      <c r="AM935" s="297" t="n"/>
      <c r="AN935" s="285" t="n"/>
      <c r="AO935" s="297" t="n"/>
      <c r="AP935" s="297" t="n"/>
      <c r="AQ935" s="297" t="n"/>
      <c r="AR935" s="297" t="n"/>
      <c r="AS935" s="297" t="n"/>
      <c r="AT935" s="285" t="inlineStr">
        <is>
          <t>0</t>
        </is>
      </c>
      <c r="AU935" s="297" t="inlineStr">
        <is>
          <t>0</t>
        </is>
      </c>
      <c r="AV935" s="297" t="inlineStr">
        <is>
          <t>0</t>
        </is>
      </c>
      <c r="AW935" s="297" t="inlineStr">
        <is>
          <t>0</t>
        </is>
      </c>
      <c r="AX935" s="297" t="inlineStr">
        <is>
          <t>0</t>
        </is>
      </c>
      <c r="AY935" s="286" t="inlineStr">
        <is>
          <t>0</t>
        </is>
      </c>
      <c r="AZ935" s="286" t="inlineStr">
        <is>
          <t>0</t>
        </is>
      </c>
      <c r="BA935" s="287" t="inlineStr">
        <is>
          <t>0</t>
        </is>
      </c>
      <c r="BB935" s="286" t="inlineStr">
        <is>
          <t>0</t>
        </is>
      </c>
      <c r="BC935" s="286" t="inlineStr">
        <is>
          <t>0</t>
        </is>
      </c>
      <c r="BD935" s="286" t="inlineStr">
        <is>
          <t>0</t>
        </is>
      </c>
      <c r="BE935" s="286" t="inlineStr">
        <is>
          <t>0</t>
        </is>
      </c>
      <c r="BF935" s="286" t="inlineStr">
        <is>
          <t>0</t>
        </is>
      </c>
      <c r="BG935" s="286" t="inlineStr">
        <is>
          <t>0</t>
        </is>
      </c>
      <c r="BH935" s="297" t="inlineStr">
        <is>
          <t>0</t>
        </is>
      </c>
      <c r="BI935" s="297" t="inlineStr">
        <is>
          <t>0</t>
        </is>
      </c>
      <c r="BJ935" s="297" t="inlineStr">
        <is>
          <t>0</t>
        </is>
      </c>
      <c r="BK935" s="297" t="inlineStr">
        <is>
          <t>0</t>
        </is>
      </c>
      <c r="BL935" s="297" t="inlineStr">
        <is>
          <t>0</t>
        </is>
      </c>
      <c r="BM935" s="297" t="inlineStr">
        <is>
          <t>0</t>
        </is>
      </c>
      <c r="BN935" s="297" t="inlineStr">
        <is>
          <t>0</t>
        </is>
      </c>
      <c r="BO935" s="285" t="inlineStr">
        <is>
          <t>0</t>
        </is>
      </c>
      <c r="BP935" s="297" t="inlineStr">
        <is>
          <t>0</t>
        </is>
      </c>
      <c r="BQ935" s="297" t="inlineStr">
        <is>
          <t>0</t>
        </is>
      </c>
      <c r="BR935" s="297" t="inlineStr">
        <is>
          <t>0</t>
        </is>
      </c>
      <c r="BS935" s="297" t="inlineStr">
        <is>
          <t>0</t>
        </is>
      </c>
      <c r="BT935" s="297" t="inlineStr">
        <is>
          <t>0</t>
        </is>
      </c>
      <c r="BU935" s="297" t="inlineStr">
        <is>
          <t>0</t>
        </is>
      </c>
      <c r="BV935" s="297" t="inlineStr">
        <is>
          <t>0</t>
        </is>
      </c>
      <c r="BW935" s="288" t="inlineStr">
        <is>
          <t>0</t>
        </is>
      </c>
      <c r="BX935" s="276">
        <f>SUM(IF(COUNTIF(#REF!, "*1.*"), 2, 0), IF(COUNTIF(#REF!, "*2.*"), 2, 0), IF(COUNTIF(#REF!, "*3.*"), 2, 0), IF(COUNTIF(#REF!, "*4.*"), 2, 0), IF(COUNTIF(#REF!, "*5.*"), 2, 0), IF(COUNTIF(#REF!, "*6.*"), 2, 0))</f>
        <v/>
      </c>
      <c r="BY935" s="277">
        <f t="array" ref="BY935">SUM(VALUE(AT935),VALUE(AU935),VALUE(AV935),VALUE(AW935),VALUE(AX935),VALUE(AY935),VALUE(AZ935),VALUE(BB935),VALUE(BC935),VALUE(BD935),VALUE(BE935),VALUE(BF935),VALUE(BG935),VALUE(BH935),VALUE(BI935),VALUE(BJ935),VALUE(BK935),VALUE(BL935),VALUE(BM935),VALUE(BN935),VALUE(BO935),VALUE(BP935),VALUE(BQ935),VALUE(BR935),VALUE(BS935),VALUE(BT935),VALUE(BU935),VALUE(BV935),VALUE(BW935))</f>
        <v/>
      </c>
      <c r="BZ935" s="307" t="n"/>
      <c r="CA935" s="307" t="n"/>
      <c r="CB935" s="307" t="n"/>
      <c r="CC935" s="307" t="n"/>
      <c r="CD935" s="307" t="n"/>
      <c r="CE935" s="307" t="n"/>
      <c r="CF935" s="307" t="n"/>
      <c r="CG935" s="307" t="n"/>
      <c r="CH935" s="307" t="n"/>
      <c r="CI935" s="307" t="n"/>
      <c r="CJ935" s="307" t="n"/>
      <c r="CK935" s="307" t="n"/>
      <c r="CL935" s="307" t="n"/>
      <c r="CM935" s="307" t="n"/>
      <c r="CN935" s="307" t="n"/>
      <c r="CO935" s="307" t="n"/>
      <c r="CP935" s="307" t="n"/>
      <c r="CQ935" s="307" t="n"/>
      <c r="CR935" s="279" t="inlineStr"/>
      <c r="CS935" s="280">
        <f>AVERAGE(Value(BY935),value(CR935))</f>
        <v/>
      </c>
      <c r="CT935" s="421">
        <f>(IF(OR(MediaScorecard!BH936="x", MediaScorecard!BI936="x",MediaScorecard!BJ936="x",MediaScorecard!BK936="x",MediaScorecard!BL936="x"),1, 2))</f>
        <v/>
      </c>
      <c r="CU935" s="308" t="n"/>
      <c r="CV935" s="308" t="n"/>
      <c r="CW935" s="308" t="n"/>
      <c r="CX935" s="309" t="n"/>
      <c r="CY935" s="308" t="n"/>
      <c r="CZ935" s="308" t="n"/>
      <c r="DA935" s="308" t="n"/>
    </row>
    <row r="936" ht="21" customHeight="1" s="590">
      <c r="A936" s="421" t="n"/>
      <c r="B936" s="270" t="n"/>
      <c r="C936" s="266" t="n"/>
      <c r="D936" s="267" t="inlineStr"/>
      <c r="E936" s="267" t="inlineStr"/>
      <c r="F936" s="268" t="inlineStr"/>
      <c r="G936" s="421" t="n"/>
      <c r="H936" s="269" t="n"/>
      <c r="I936" s="421" t="n"/>
      <c r="J936" s="421" t="n"/>
      <c r="K936" s="421" t="n"/>
      <c r="L936" s="421" t="n"/>
      <c r="M936" s="421" t="n"/>
      <c r="N936" s="421" t="n"/>
      <c r="O936" s="421" t="n"/>
      <c r="P936" s="421" t="n"/>
      <c r="Q936" s="421" t="n"/>
      <c r="R936" s="270" t="n"/>
      <c r="S936" s="421" t="n"/>
      <c r="T936" s="421" t="n"/>
      <c r="U936" s="421" t="n"/>
      <c r="V936" s="421" t="n"/>
      <c r="W936" s="421" t="n"/>
      <c r="X936" s="421" t="n"/>
      <c r="Y936" s="421" t="n"/>
      <c r="Z936" s="421" t="n"/>
      <c r="AA936" s="421" t="n"/>
      <c r="AB936" s="421" t="n"/>
      <c r="AC936" s="421" t="n"/>
      <c r="AD936" s="421" t="n"/>
      <c r="AE936" s="421" t="n"/>
      <c r="AF936" s="421" t="n"/>
      <c r="AG936" s="421" t="n"/>
      <c r="AH936" s="421" t="n"/>
      <c r="AI936" s="421" t="n"/>
      <c r="AJ936" s="297" t="n"/>
      <c r="AK936" s="297" t="n"/>
      <c r="AL936" s="284" t="n"/>
      <c r="AM936" s="297" t="n"/>
      <c r="AN936" s="285" t="n"/>
      <c r="AO936" s="297" t="n"/>
      <c r="AP936" s="297" t="n"/>
      <c r="AQ936" s="297" t="n"/>
      <c r="AR936" s="297" t="n"/>
      <c r="AS936" s="297" t="n"/>
      <c r="AT936" s="285" t="inlineStr">
        <is>
          <t>0</t>
        </is>
      </c>
      <c r="AU936" s="297" t="inlineStr">
        <is>
          <t>0</t>
        </is>
      </c>
      <c r="AV936" s="297" t="inlineStr">
        <is>
          <t>0</t>
        </is>
      </c>
      <c r="AW936" s="297" t="inlineStr">
        <is>
          <t>0</t>
        </is>
      </c>
      <c r="AX936" s="297" t="inlineStr">
        <is>
          <t>0</t>
        </is>
      </c>
      <c r="AY936" s="286" t="inlineStr">
        <is>
          <t>0</t>
        </is>
      </c>
      <c r="AZ936" s="286" t="inlineStr">
        <is>
          <t>0</t>
        </is>
      </c>
      <c r="BA936" s="287" t="inlineStr">
        <is>
          <t>0</t>
        </is>
      </c>
      <c r="BB936" s="286" t="inlineStr">
        <is>
          <t>0</t>
        </is>
      </c>
      <c r="BC936" s="286" t="inlineStr">
        <is>
          <t>0</t>
        </is>
      </c>
      <c r="BD936" s="286" t="inlineStr">
        <is>
          <t>0</t>
        </is>
      </c>
      <c r="BE936" s="286" t="inlineStr">
        <is>
          <t>0</t>
        </is>
      </c>
      <c r="BF936" s="286" t="inlineStr">
        <is>
          <t>0</t>
        </is>
      </c>
      <c r="BG936" s="286" t="inlineStr">
        <is>
          <t>0</t>
        </is>
      </c>
      <c r="BH936" s="297" t="inlineStr">
        <is>
          <t>0</t>
        </is>
      </c>
      <c r="BI936" s="297" t="inlineStr">
        <is>
          <t>0</t>
        </is>
      </c>
      <c r="BJ936" s="297" t="inlineStr">
        <is>
          <t>0</t>
        </is>
      </c>
      <c r="BK936" s="297" t="inlineStr">
        <is>
          <t>0</t>
        </is>
      </c>
      <c r="BL936" s="297" t="inlineStr">
        <is>
          <t>0</t>
        </is>
      </c>
      <c r="BM936" s="297" t="inlineStr">
        <is>
          <t>0</t>
        </is>
      </c>
      <c r="BN936" s="297" t="inlineStr">
        <is>
          <t>0</t>
        </is>
      </c>
      <c r="BO936" s="285" t="inlineStr">
        <is>
          <t>0</t>
        </is>
      </c>
      <c r="BP936" s="297" t="inlineStr">
        <is>
          <t>0</t>
        </is>
      </c>
      <c r="BQ936" s="297" t="inlineStr">
        <is>
          <t>0</t>
        </is>
      </c>
      <c r="BR936" s="297" t="inlineStr">
        <is>
          <t>0</t>
        </is>
      </c>
      <c r="BS936" s="297" t="inlineStr">
        <is>
          <t>0</t>
        </is>
      </c>
      <c r="BT936" s="297" t="inlineStr">
        <is>
          <t>0</t>
        </is>
      </c>
      <c r="BU936" s="297" t="inlineStr">
        <is>
          <t>0</t>
        </is>
      </c>
      <c r="BV936" s="297" t="inlineStr">
        <is>
          <t>0</t>
        </is>
      </c>
      <c r="BW936" s="288" t="inlineStr">
        <is>
          <t>0</t>
        </is>
      </c>
      <c r="BX936" s="276">
        <f>SUM(IF(COUNTIF(#REF!, "*1.*"), 2, 0), IF(COUNTIF(#REF!, "*2.*"), 2, 0), IF(COUNTIF(#REF!, "*3.*"), 2, 0), IF(COUNTIF(#REF!, "*4.*"), 2, 0), IF(COUNTIF(#REF!, "*5.*"), 2, 0), IF(COUNTIF(#REF!, "*6.*"), 2, 0))</f>
        <v/>
      </c>
      <c r="BY936" s="277">
        <f t="array" ref="BY936">SUM(VALUE(AT936),VALUE(AU936),VALUE(AV936),VALUE(AW936),VALUE(AX936),VALUE(AY936),VALUE(AZ936),VALUE(BB936),VALUE(BC936),VALUE(BD936),VALUE(BE936),VALUE(BF936),VALUE(BG936),VALUE(BH936),VALUE(BI936),VALUE(BJ936),VALUE(BK936),VALUE(BL936),VALUE(BM936),VALUE(BN936),VALUE(BO936),VALUE(BP936),VALUE(BQ936),VALUE(BR936),VALUE(BS936),VALUE(BT936),VALUE(BU936),VALUE(BV936),VALUE(BW936))</f>
        <v/>
      </c>
      <c r="BZ936" s="307" t="n"/>
      <c r="CA936" s="307" t="n"/>
      <c r="CB936" s="307" t="n"/>
      <c r="CC936" s="307" t="n"/>
      <c r="CD936" s="307" t="n"/>
      <c r="CE936" s="307" t="n"/>
      <c r="CF936" s="307" t="n"/>
      <c r="CG936" s="307" t="n"/>
      <c r="CH936" s="307" t="n"/>
      <c r="CI936" s="307" t="n"/>
      <c r="CJ936" s="307" t="n"/>
      <c r="CK936" s="307" t="n"/>
      <c r="CL936" s="307" t="n"/>
      <c r="CM936" s="307" t="n"/>
      <c r="CN936" s="307" t="n"/>
      <c r="CO936" s="307" t="n"/>
      <c r="CP936" s="307" t="n"/>
      <c r="CQ936" s="307" t="n"/>
      <c r="CR936" s="279" t="inlineStr"/>
      <c r="CS936" s="280">
        <f>AVERAGE(Value(BY936),value(CR936))</f>
        <v/>
      </c>
      <c r="CT936" s="421">
        <f>(IF(OR(MediaScorecard!BH937="x", MediaScorecard!BI937="x",MediaScorecard!BJ937="x",MediaScorecard!BK937="x",MediaScorecard!BL937="x"),1, 2))</f>
        <v/>
      </c>
      <c r="CU936" s="308" t="n"/>
      <c r="CV936" s="308" t="n"/>
      <c r="CW936" s="308" t="n"/>
      <c r="CX936" s="309" t="n"/>
      <c r="CY936" s="308" t="n"/>
      <c r="CZ936" s="308" t="n"/>
      <c r="DA936" s="308" t="n"/>
    </row>
    <row r="937" ht="21" customHeight="1" s="590">
      <c r="A937" s="421" t="n"/>
      <c r="B937" s="270" t="n"/>
      <c r="C937" s="266" t="n"/>
      <c r="D937" s="267" t="inlineStr"/>
      <c r="E937" s="267" t="inlineStr"/>
      <c r="F937" s="268" t="inlineStr"/>
      <c r="G937" s="421" t="n"/>
      <c r="H937" s="269" t="n"/>
      <c r="I937" s="421" t="n"/>
      <c r="J937" s="421" t="n"/>
      <c r="K937" s="421" t="n"/>
      <c r="L937" s="421" t="n"/>
      <c r="M937" s="421" t="n"/>
      <c r="N937" s="421" t="n"/>
      <c r="O937" s="421" t="n"/>
      <c r="P937" s="421" t="n"/>
      <c r="Q937" s="421" t="n"/>
      <c r="R937" s="270" t="n"/>
      <c r="S937" s="421" t="n"/>
      <c r="T937" s="421" t="n"/>
      <c r="U937" s="421" t="n"/>
      <c r="V937" s="421" t="n"/>
      <c r="W937" s="421" t="n"/>
      <c r="X937" s="421" t="n"/>
      <c r="Y937" s="421" t="n"/>
      <c r="Z937" s="421" t="n"/>
      <c r="AA937" s="421" t="n"/>
      <c r="AB937" s="421" t="n"/>
      <c r="AC937" s="421" t="n"/>
      <c r="AD937" s="421" t="n"/>
      <c r="AE937" s="421" t="n"/>
      <c r="AF937" s="421" t="n"/>
      <c r="AG937" s="421" t="n"/>
      <c r="AH937" s="421" t="n"/>
      <c r="AI937" s="421" t="n"/>
      <c r="AJ937" s="297" t="n"/>
      <c r="AK937" s="297" t="n"/>
      <c r="AL937" s="284" t="n"/>
      <c r="AM937" s="297" t="n"/>
      <c r="AN937" s="285" t="n"/>
      <c r="AO937" s="297" t="n"/>
      <c r="AP937" s="297" t="n"/>
      <c r="AQ937" s="297" t="n"/>
      <c r="AR937" s="297" t="n"/>
      <c r="AS937" s="297" t="n"/>
      <c r="AT937" s="285" t="inlineStr">
        <is>
          <t>0</t>
        </is>
      </c>
      <c r="AU937" s="297" t="inlineStr">
        <is>
          <t>0</t>
        </is>
      </c>
      <c r="AV937" s="297" t="inlineStr">
        <is>
          <t>0</t>
        </is>
      </c>
      <c r="AW937" s="297" t="inlineStr">
        <is>
          <t>0</t>
        </is>
      </c>
      <c r="AX937" s="297" t="inlineStr">
        <is>
          <t>0</t>
        </is>
      </c>
      <c r="AY937" s="286" t="inlineStr">
        <is>
          <t>0</t>
        </is>
      </c>
      <c r="AZ937" s="286" t="inlineStr">
        <is>
          <t>0</t>
        </is>
      </c>
      <c r="BA937" s="287" t="inlineStr">
        <is>
          <t>0</t>
        </is>
      </c>
      <c r="BB937" s="286" t="inlineStr">
        <is>
          <t>0</t>
        </is>
      </c>
      <c r="BC937" s="286" t="inlineStr">
        <is>
          <t>0</t>
        </is>
      </c>
      <c r="BD937" s="286" t="inlineStr">
        <is>
          <t>0</t>
        </is>
      </c>
      <c r="BE937" s="286" t="inlineStr">
        <is>
          <t>0</t>
        </is>
      </c>
      <c r="BF937" s="286" t="inlineStr">
        <is>
          <t>0</t>
        </is>
      </c>
      <c r="BG937" s="286" t="inlineStr">
        <is>
          <t>0</t>
        </is>
      </c>
      <c r="BH937" s="297" t="inlineStr">
        <is>
          <t>0</t>
        </is>
      </c>
      <c r="BI937" s="297" t="inlineStr">
        <is>
          <t>0</t>
        </is>
      </c>
      <c r="BJ937" s="297" t="inlineStr">
        <is>
          <t>0</t>
        </is>
      </c>
      <c r="BK937" s="297" t="inlineStr">
        <is>
          <t>0</t>
        </is>
      </c>
      <c r="BL937" s="297" t="inlineStr">
        <is>
          <t>0</t>
        </is>
      </c>
      <c r="BM937" s="297" t="inlineStr">
        <is>
          <t>0</t>
        </is>
      </c>
      <c r="BN937" s="297" t="inlineStr">
        <is>
          <t>0</t>
        </is>
      </c>
      <c r="BO937" s="285" t="inlineStr">
        <is>
          <t>0</t>
        </is>
      </c>
      <c r="BP937" s="297" t="inlineStr">
        <is>
          <t>0</t>
        </is>
      </c>
      <c r="BQ937" s="297" t="inlineStr">
        <is>
          <t>0</t>
        </is>
      </c>
      <c r="BR937" s="297" t="inlineStr">
        <is>
          <t>0</t>
        </is>
      </c>
      <c r="BS937" s="297" t="inlineStr">
        <is>
          <t>0</t>
        </is>
      </c>
      <c r="BT937" s="297" t="inlineStr">
        <is>
          <t>0</t>
        </is>
      </c>
      <c r="BU937" s="297" t="inlineStr">
        <is>
          <t>0</t>
        </is>
      </c>
      <c r="BV937" s="297" t="inlineStr">
        <is>
          <t>0</t>
        </is>
      </c>
      <c r="BW937" s="288" t="inlineStr">
        <is>
          <t>0</t>
        </is>
      </c>
      <c r="BX937" s="276">
        <f>SUM(IF(COUNTIF(#REF!, "*1.*"), 2, 0), IF(COUNTIF(#REF!, "*2.*"), 2, 0), IF(COUNTIF(#REF!, "*3.*"), 2, 0), IF(COUNTIF(#REF!, "*4.*"), 2, 0), IF(COUNTIF(#REF!, "*5.*"), 2, 0), IF(COUNTIF(#REF!, "*6.*"), 2, 0))</f>
        <v/>
      </c>
      <c r="BY937" s="277">
        <f t="array" ref="BY937">SUM(VALUE(AT937),VALUE(AU937),VALUE(AV937),VALUE(AW937),VALUE(AX937),VALUE(AY937),VALUE(AZ937),VALUE(BB937),VALUE(BC937),VALUE(BD937),VALUE(BE937),VALUE(BF937),VALUE(BG937),VALUE(BH937),VALUE(BI937),VALUE(BJ937),VALUE(BK937),VALUE(BL937),VALUE(BM937),VALUE(BN937),VALUE(BO937),VALUE(BP937),VALUE(BQ937),VALUE(BR937),VALUE(BS937),VALUE(BT937),VALUE(BU937),VALUE(BV937),VALUE(BW937))</f>
        <v/>
      </c>
      <c r="BZ937" s="307" t="n"/>
      <c r="CA937" s="307" t="n"/>
      <c r="CB937" s="307" t="n"/>
      <c r="CC937" s="307" t="n"/>
      <c r="CD937" s="307" t="n"/>
      <c r="CE937" s="307" t="n"/>
      <c r="CF937" s="307" t="n"/>
      <c r="CG937" s="307" t="n"/>
      <c r="CH937" s="307" t="n"/>
      <c r="CI937" s="307" t="n"/>
      <c r="CJ937" s="307" t="n"/>
      <c r="CK937" s="307" t="n"/>
      <c r="CL937" s="307" t="n"/>
      <c r="CM937" s="307" t="n"/>
      <c r="CN937" s="307" t="n"/>
      <c r="CO937" s="307" t="n"/>
      <c r="CP937" s="307" t="n"/>
      <c r="CQ937" s="307" t="n"/>
      <c r="CR937" s="279" t="inlineStr"/>
      <c r="CS937" s="280">
        <f>AVERAGE(Value(BY937),value(CR937))</f>
        <v/>
      </c>
      <c r="CT937" s="421">
        <f>(IF(OR(MediaScorecard!BH938="x", MediaScorecard!BI938="x",MediaScorecard!BJ938="x",MediaScorecard!BK938="x",MediaScorecard!BL938="x"),1, 2))</f>
        <v/>
      </c>
      <c r="CU937" s="308" t="n"/>
      <c r="CV937" s="308" t="n"/>
      <c r="CW937" s="308" t="n"/>
      <c r="CX937" s="309" t="n"/>
      <c r="CY937" s="308" t="n"/>
      <c r="CZ937" s="308" t="n"/>
      <c r="DA937" s="308" t="n"/>
    </row>
    <row r="938" ht="21" customHeight="1" s="590">
      <c r="A938" s="421" t="n"/>
      <c r="B938" s="270" t="n"/>
      <c r="C938" s="266" t="n"/>
      <c r="D938" s="267" t="inlineStr"/>
      <c r="E938" s="267" t="inlineStr"/>
      <c r="F938" s="268" t="inlineStr"/>
      <c r="G938" s="421" t="n"/>
      <c r="H938" s="269" t="n"/>
      <c r="I938" s="421" t="n"/>
      <c r="J938" s="421" t="n"/>
      <c r="K938" s="421" t="n"/>
      <c r="L938" s="421" t="n"/>
      <c r="M938" s="421" t="n"/>
      <c r="N938" s="421" t="n"/>
      <c r="O938" s="421" t="n"/>
      <c r="P938" s="421" t="n"/>
      <c r="Q938" s="421" t="n"/>
      <c r="R938" s="270" t="n"/>
      <c r="S938" s="421" t="n"/>
      <c r="T938" s="421" t="n"/>
      <c r="U938" s="421" t="n"/>
      <c r="V938" s="421" t="n"/>
      <c r="W938" s="421" t="n"/>
      <c r="X938" s="421" t="n"/>
      <c r="Y938" s="421" t="n"/>
      <c r="Z938" s="421" t="n"/>
      <c r="AA938" s="421" t="n"/>
      <c r="AB938" s="421" t="n"/>
      <c r="AC938" s="421" t="n"/>
      <c r="AD938" s="421" t="n"/>
      <c r="AE938" s="421" t="n"/>
      <c r="AF938" s="421" t="n"/>
      <c r="AG938" s="421" t="n"/>
      <c r="AH938" s="421" t="n"/>
      <c r="AI938" s="421" t="n"/>
      <c r="AJ938" s="297" t="n"/>
      <c r="AK938" s="297" t="n"/>
      <c r="AL938" s="284" t="n"/>
      <c r="AM938" s="297" t="n"/>
      <c r="AN938" s="285" t="n"/>
      <c r="AO938" s="297" t="n"/>
      <c r="AP938" s="297" t="n"/>
      <c r="AQ938" s="297" t="n"/>
      <c r="AR938" s="297" t="n"/>
      <c r="AS938" s="297" t="n"/>
      <c r="AT938" s="285" t="inlineStr">
        <is>
          <t>0</t>
        </is>
      </c>
      <c r="AU938" s="297" t="inlineStr">
        <is>
          <t>0</t>
        </is>
      </c>
      <c r="AV938" s="297" t="inlineStr">
        <is>
          <t>0</t>
        </is>
      </c>
      <c r="AW938" s="297" t="inlineStr">
        <is>
          <t>0</t>
        </is>
      </c>
      <c r="AX938" s="297" t="inlineStr">
        <is>
          <t>0</t>
        </is>
      </c>
      <c r="AY938" s="286" t="inlineStr">
        <is>
          <t>0</t>
        </is>
      </c>
      <c r="AZ938" s="286" t="inlineStr">
        <is>
          <t>0</t>
        </is>
      </c>
      <c r="BA938" s="287" t="inlineStr">
        <is>
          <t>0</t>
        </is>
      </c>
      <c r="BB938" s="286" t="inlineStr">
        <is>
          <t>0</t>
        </is>
      </c>
      <c r="BC938" s="286" t="inlineStr">
        <is>
          <t>0</t>
        </is>
      </c>
      <c r="BD938" s="286" t="inlineStr">
        <is>
          <t>0</t>
        </is>
      </c>
      <c r="BE938" s="286" t="inlineStr">
        <is>
          <t>0</t>
        </is>
      </c>
      <c r="BF938" s="286" t="inlineStr">
        <is>
          <t>0</t>
        </is>
      </c>
      <c r="BG938" s="286" t="inlineStr">
        <is>
          <t>0</t>
        </is>
      </c>
      <c r="BH938" s="297" t="inlineStr">
        <is>
          <t>0</t>
        </is>
      </c>
      <c r="BI938" s="297" t="inlineStr">
        <is>
          <t>0</t>
        </is>
      </c>
      <c r="BJ938" s="297" t="inlineStr">
        <is>
          <t>0</t>
        </is>
      </c>
      <c r="BK938" s="297" t="inlineStr">
        <is>
          <t>0</t>
        </is>
      </c>
      <c r="BL938" s="297" t="inlineStr">
        <is>
          <t>0</t>
        </is>
      </c>
      <c r="BM938" s="297" t="inlineStr">
        <is>
          <t>0</t>
        </is>
      </c>
      <c r="BN938" s="297" t="inlineStr">
        <is>
          <t>0</t>
        </is>
      </c>
      <c r="BO938" s="285" t="inlineStr">
        <is>
          <t>0</t>
        </is>
      </c>
      <c r="BP938" s="297" t="inlineStr">
        <is>
          <t>0</t>
        </is>
      </c>
      <c r="BQ938" s="297" t="inlineStr">
        <is>
          <t>0</t>
        </is>
      </c>
      <c r="BR938" s="297" t="inlineStr">
        <is>
          <t>0</t>
        </is>
      </c>
      <c r="BS938" s="297" t="inlineStr">
        <is>
          <t>0</t>
        </is>
      </c>
      <c r="BT938" s="297" t="inlineStr">
        <is>
          <t>0</t>
        </is>
      </c>
      <c r="BU938" s="297" t="inlineStr">
        <is>
          <t>0</t>
        </is>
      </c>
      <c r="BV938" s="297" t="inlineStr">
        <is>
          <t>0</t>
        </is>
      </c>
      <c r="BW938" s="288" t="inlineStr">
        <is>
          <t>0</t>
        </is>
      </c>
      <c r="BX938" s="276">
        <f>SUM(IF(COUNTIF(#REF!, "*1.*"), 2, 0), IF(COUNTIF(#REF!, "*2.*"), 2, 0), IF(COUNTIF(#REF!, "*3.*"), 2, 0), IF(COUNTIF(#REF!, "*4.*"), 2, 0), IF(COUNTIF(#REF!, "*5.*"), 2, 0), IF(COUNTIF(#REF!, "*6.*"), 2, 0))</f>
        <v/>
      </c>
      <c r="BY938" s="277">
        <f t="array" ref="BY938">SUM(VALUE(AT938),VALUE(AU938),VALUE(AV938),VALUE(AW938),VALUE(AX938),VALUE(AY938),VALUE(AZ938),VALUE(BB938),VALUE(BC938),VALUE(BD938),VALUE(BE938),VALUE(BF938),VALUE(BG938),VALUE(BH938),VALUE(BI938),VALUE(BJ938),VALUE(BK938),VALUE(BL938),VALUE(BM938),VALUE(BN938),VALUE(BO938),VALUE(BP938),VALUE(BQ938),VALUE(BR938),VALUE(BS938),VALUE(BT938),VALUE(BU938),VALUE(BV938),VALUE(BW938))</f>
        <v/>
      </c>
      <c r="BZ938" s="307" t="n"/>
      <c r="CA938" s="307" t="n"/>
      <c r="CB938" s="307" t="n"/>
      <c r="CC938" s="307" t="n"/>
      <c r="CD938" s="307" t="n"/>
      <c r="CE938" s="307" t="n"/>
      <c r="CF938" s="307" t="n"/>
      <c r="CG938" s="307" t="n"/>
      <c r="CH938" s="307" t="n"/>
      <c r="CI938" s="307" t="n"/>
      <c r="CJ938" s="307" t="n"/>
      <c r="CK938" s="307" t="n"/>
      <c r="CL938" s="307" t="n"/>
      <c r="CM938" s="307" t="n"/>
      <c r="CN938" s="307" t="n"/>
      <c r="CO938" s="307" t="n"/>
      <c r="CP938" s="307" t="n"/>
      <c r="CQ938" s="307" t="n"/>
      <c r="CR938" s="279" t="inlineStr"/>
      <c r="CS938" s="280">
        <f>AVERAGE(Value(BY938),value(CR938))</f>
        <v/>
      </c>
      <c r="CT938" s="421">
        <f>(IF(OR(MediaScorecard!BH939="x", MediaScorecard!BI939="x",MediaScorecard!BJ939="x",MediaScorecard!BK939="x",MediaScorecard!BL939="x"),1, 2))</f>
        <v/>
      </c>
      <c r="CU938" s="308" t="n"/>
      <c r="CV938" s="308" t="n"/>
      <c r="CW938" s="308" t="n"/>
      <c r="CX938" s="309" t="n"/>
      <c r="CY938" s="308" t="n"/>
      <c r="CZ938" s="308" t="n"/>
      <c r="DA938" s="308" t="n"/>
    </row>
    <row r="939" ht="21" customHeight="1" s="590">
      <c r="A939" s="421" t="n"/>
      <c r="B939" s="270" t="n"/>
      <c r="C939" s="266" t="n"/>
      <c r="D939" s="267" t="inlineStr"/>
      <c r="E939" s="267" t="inlineStr"/>
      <c r="F939" s="268" t="inlineStr"/>
      <c r="G939" s="421" t="n"/>
      <c r="H939" s="269" t="n"/>
      <c r="I939" s="421" t="n"/>
      <c r="J939" s="421" t="n"/>
      <c r="K939" s="421" t="n"/>
      <c r="L939" s="421" t="n"/>
      <c r="M939" s="421" t="n"/>
      <c r="N939" s="421" t="n"/>
      <c r="O939" s="421" t="n"/>
      <c r="P939" s="421" t="n"/>
      <c r="Q939" s="421" t="n"/>
      <c r="R939" s="270" t="n"/>
      <c r="S939" s="421" t="n"/>
      <c r="T939" s="421" t="n"/>
      <c r="U939" s="421" t="n"/>
      <c r="V939" s="421" t="n"/>
      <c r="W939" s="421" t="n"/>
      <c r="X939" s="421" t="n"/>
      <c r="Y939" s="421" t="n"/>
      <c r="Z939" s="421" t="n"/>
      <c r="AA939" s="421" t="n"/>
      <c r="AB939" s="421" t="n"/>
      <c r="AC939" s="421" t="n"/>
      <c r="AD939" s="421" t="n"/>
      <c r="AE939" s="421" t="n"/>
      <c r="AF939" s="421" t="n"/>
      <c r="AG939" s="421" t="n"/>
      <c r="AH939" s="421" t="n"/>
      <c r="AI939" s="421" t="n"/>
      <c r="AJ939" s="297" t="n"/>
      <c r="AK939" s="297" t="n"/>
      <c r="AL939" s="284" t="n"/>
      <c r="AM939" s="297" t="n"/>
      <c r="AN939" s="285" t="n"/>
      <c r="AO939" s="297" t="n"/>
      <c r="AP939" s="297" t="n"/>
      <c r="AQ939" s="297" t="n"/>
      <c r="AR939" s="297" t="n"/>
      <c r="AS939" s="297" t="n"/>
      <c r="AT939" s="285" t="inlineStr">
        <is>
          <t>0</t>
        </is>
      </c>
      <c r="AU939" s="297" t="inlineStr">
        <is>
          <t>0</t>
        </is>
      </c>
      <c r="AV939" s="297" t="inlineStr">
        <is>
          <t>0</t>
        </is>
      </c>
      <c r="AW939" s="297" t="inlineStr">
        <is>
          <t>0</t>
        </is>
      </c>
      <c r="AX939" s="297" t="inlineStr">
        <is>
          <t>0</t>
        </is>
      </c>
      <c r="AY939" s="286" t="inlineStr">
        <is>
          <t>0</t>
        </is>
      </c>
      <c r="AZ939" s="286" t="inlineStr">
        <is>
          <t>0</t>
        </is>
      </c>
      <c r="BA939" s="287" t="inlineStr">
        <is>
          <t>0</t>
        </is>
      </c>
      <c r="BB939" s="286" t="inlineStr">
        <is>
          <t>0</t>
        </is>
      </c>
      <c r="BC939" s="286" t="inlineStr">
        <is>
          <t>0</t>
        </is>
      </c>
      <c r="BD939" s="286" t="inlineStr">
        <is>
          <t>0</t>
        </is>
      </c>
      <c r="BE939" s="286" t="inlineStr">
        <is>
          <t>0</t>
        </is>
      </c>
      <c r="BF939" s="286" t="inlineStr">
        <is>
          <t>0</t>
        </is>
      </c>
      <c r="BG939" s="286" t="inlineStr">
        <is>
          <t>0</t>
        </is>
      </c>
      <c r="BH939" s="297" t="inlineStr">
        <is>
          <t>0</t>
        </is>
      </c>
      <c r="BI939" s="297" t="inlineStr">
        <is>
          <t>0</t>
        </is>
      </c>
      <c r="BJ939" s="297" t="inlineStr">
        <is>
          <t>0</t>
        </is>
      </c>
      <c r="BK939" s="297" t="inlineStr">
        <is>
          <t>0</t>
        </is>
      </c>
      <c r="BL939" s="297" t="inlineStr">
        <is>
          <t>0</t>
        </is>
      </c>
      <c r="BM939" s="297" t="inlineStr">
        <is>
          <t>0</t>
        </is>
      </c>
      <c r="BN939" s="297" t="inlineStr">
        <is>
          <t>0</t>
        </is>
      </c>
      <c r="BO939" s="285" t="inlineStr">
        <is>
          <t>0</t>
        </is>
      </c>
      <c r="BP939" s="297" t="inlineStr">
        <is>
          <t>0</t>
        </is>
      </c>
      <c r="BQ939" s="297" t="inlineStr">
        <is>
          <t>0</t>
        </is>
      </c>
      <c r="BR939" s="297" t="inlineStr">
        <is>
          <t>0</t>
        </is>
      </c>
      <c r="BS939" s="297" t="inlineStr">
        <is>
          <t>0</t>
        </is>
      </c>
      <c r="BT939" s="297" t="inlineStr">
        <is>
          <t>0</t>
        </is>
      </c>
      <c r="BU939" s="297" t="inlineStr">
        <is>
          <t>0</t>
        </is>
      </c>
      <c r="BV939" s="297" t="inlineStr">
        <is>
          <t>0</t>
        </is>
      </c>
      <c r="BW939" s="288" t="inlineStr">
        <is>
          <t>0</t>
        </is>
      </c>
      <c r="BX939" s="276">
        <f>SUM(IF(COUNTIF(#REF!, "*1.*"), 2, 0), IF(COUNTIF(#REF!, "*2.*"), 2, 0), IF(COUNTIF(#REF!, "*3.*"), 2, 0), IF(COUNTIF(#REF!, "*4.*"), 2, 0), IF(COUNTIF(#REF!, "*5.*"), 2, 0), IF(COUNTIF(#REF!, "*6.*"), 2, 0))</f>
        <v/>
      </c>
      <c r="BY939" s="277">
        <f t="array" ref="BY939">SUM(VALUE(AT939),VALUE(AU939),VALUE(AV939),VALUE(AW939),VALUE(AX939),VALUE(AY939),VALUE(AZ939),VALUE(BB939),VALUE(BC939),VALUE(BD939),VALUE(BE939),VALUE(BF939),VALUE(BG939),VALUE(BH939),VALUE(BI939),VALUE(BJ939),VALUE(BK939),VALUE(BL939),VALUE(BM939),VALUE(BN939),VALUE(BO939),VALUE(BP939),VALUE(BQ939),VALUE(BR939),VALUE(BS939),VALUE(BT939),VALUE(BU939),VALUE(BV939),VALUE(BW939))</f>
        <v/>
      </c>
      <c r="BZ939" s="307" t="n"/>
      <c r="CA939" s="307" t="n"/>
      <c r="CB939" s="307" t="n"/>
      <c r="CC939" s="307" t="n"/>
      <c r="CD939" s="307" t="n"/>
      <c r="CE939" s="307" t="n"/>
      <c r="CF939" s="307" t="n"/>
      <c r="CG939" s="307" t="n"/>
      <c r="CH939" s="307" t="n"/>
      <c r="CI939" s="307" t="n"/>
      <c r="CJ939" s="307" t="n"/>
      <c r="CK939" s="307" t="n"/>
      <c r="CL939" s="307" t="n"/>
      <c r="CM939" s="307" t="n"/>
      <c r="CN939" s="307" t="n"/>
      <c r="CO939" s="307" t="n"/>
      <c r="CP939" s="307" t="n"/>
      <c r="CQ939" s="307" t="n"/>
      <c r="CR939" s="279" t="inlineStr"/>
      <c r="CS939" s="280">
        <f>AVERAGE(Value(BY939),value(CR939))</f>
        <v/>
      </c>
      <c r="CT939" s="421">
        <f>(IF(OR(MediaScorecard!BH940="x", MediaScorecard!BI940="x",MediaScorecard!BJ940="x",MediaScorecard!BK940="x",MediaScorecard!BL940="x"),1, 2))</f>
        <v/>
      </c>
      <c r="CU939" s="308" t="n"/>
      <c r="CV939" s="308" t="n"/>
      <c r="CW939" s="308" t="n"/>
      <c r="CX939" s="309" t="n"/>
      <c r="CY939" s="308" t="n"/>
      <c r="CZ939" s="308" t="n"/>
      <c r="DA939" s="308" t="n"/>
    </row>
    <row r="940" ht="21" customHeight="1" s="590">
      <c r="A940" s="421" t="n"/>
      <c r="B940" s="270" t="n"/>
      <c r="C940" s="266" t="n"/>
      <c r="D940" s="267" t="inlineStr"/>
      <c r="E940" s="267" t="inlineStr"/>
      <c r="F940" s="268" t="inlineStr"/>
      <c r="G940" s="421" t="n"/>
      <c r="H940" s="269" t="n"/>
      <c r="I940" s="421" t="n"/>
      <c r="J940" s="421" t="n"/>
      <c r="K940" s="421" t="n"/>
      <c r="L940" s="421" t="n"/>
      <c r="M940" s="421" t="n"/>
      <c r="N940" s="421" t="n"/>
      <c r="O940" s="421" t="n"/>
      <c r="P940" s="421" t="n"/>
      <c r="Q940" s="421" t="n"/>
      <c r="R940" s="270" t="n"/>
      <c r="S940" s="421" t="n"/>
      <c r="T940" s="421" t="n"/>
      <c r="U940" s="421" t="n"/>
      <c r="V940" s="421" t="n"/>
      <c r="W940" s="421" t="n"/>
      <c r="X940" s="421" t="n"/>
      <c r="Y940" s="421" t="n"/>
      <c r="Z940" s="421" t="n"/>
      <c r="AA940" s="421" t="n"/>
      <c r="AB940" s="421" t="n"/>
      <c r="AC940" s="421" t="n"/>
      <c r="AD940" s="421" t="n"/>
      <c r="AE940" s="421" t="n"/>
      <c r="AF940" s="421" t="n"/>
      <c r="AG940" s="421" t="n"/>
      <c r="AH940" s="421" t="n"/>
      <c r="AI940" s="421" t="n"/>
      <c r="AJ940" s="297" t="n"/>
      <c r="AK940" s="297" t="n"/>
      <c r="AL940" s="284" t="n"/>
      <c r="AM940" s="297" t="n"/>
      <c r="AN940" s="285" t="n"/>
      <c r="AO940" s="297" t="n"/>
      <c r="AP940" s="297" t="n"/>
      <c r="AQ940" s="297" t="n"/>
      <c r="AR940" s="297" t="n"/>
      <c r="AS940" s="297" t="n"/>
      <c r="AT940" s="285" t="inlineStr">
        <is>
          <t>0</t>
        </is>
      </c>
      <c r="AU940" s="297" t="inlineStr">
        <is>
          <t>0</t>
        </is>
      </c>
      <c r="AV940" s="297" t="inlineStr">
        <is>
          <t>0</t>
        </is>
      </c>
      <c r="AW940" s="297" t="inlineStr">
        <is>
          <t>0</t>
        </is>
      </c>
      <c r="AX940" s="297" t="inlineStr">
        <is>
          <t>0</t>
        </is>
      </c>
      <c r="AY940" s="286" t="inlineStr">
        <is>
          <t>0</t>
        </is>
      </c>
      <c r="AZ940" s="286" t="inlineStr">
        <is>
          <t>0</t>
        </is>
      </c>
      <c r="BA940" s="287" t="inlineStr">
        <is>
          <t>0</t>
        </is>
      </c>
      <c r="BB940" s="286" t="inlineStr">
        <is>
          <t>0</t>
        </is>
      </c>
      <c r="BC940" s="286" t="inlineStr">
        <is>
          <t>0</t>
        </is>
      </c>
      <c r="BD940" s="286" t="inlineStr">
        <is>
          <t>0</t>
        </is>
      </c>
      <c r="BE940" s="286" t="inlineStr">
        <is>
          <t>0</t>
        </is>
      </c>
      <c r="BF940" s="286" t="inlineStr">
        <is>
          <t>0</t>
        </is>
      </c>
      <c r="BG940" s="286" t="inlineStr">
        <is>
          <t>0</t>
        </is>
      </c>
      <c r="BH940" s="297" t="inlineStr">
        <is>
          <t>0</t>
        </is>
      </c>
      <c r="BI940" s="297" t="inlineStr">
        <is>
          <t>0</t>
        </is>
      </c>
      <c r="BJ940" s="297" t="inlineStr">
        <is>
          <t>0</t>
        </is>
      </c>
      <c r="BK940" s="297" t="inlineStr">
        <is>
          <t>0</t>
        </is>
      </c>
      <c r="BL940" s="297" t="inlineStr">
        <is>
          <t>0</t>
        </is>
      </c>
      <c r="BM940" s="297" t="inlineStr">
        <is>
          <t>0</t>
        </is>
      </c>
      <c r="BN940" s="297" t="inlineStr">
        <is>
          <t>0</t>
        </is>
      </c>
      <c r="BO940" s="285" t="inlineStr">
        <is>
          <t>0</t>
        </is>
      </c>
      <c r="BP940" s="297" t="inlineStr">
        <is>
          <t>0</t>
        </is>
      </c>
      <c r="BQ940" s="297" t="inlineStr">
        <is>
          <t>0</t>
        </is>
      </c>
      <c r="BR940" s="297" t="inlineStr">
        <is>
          <t>0</t>
        </is>
      </c>
      <c r="BS940" s="297" t="inlineStr">
        <is>
          <t>0</t>
        </is>
      </c>
      <c r="BT940" s="297" t="inlineStr">
        <is>
          <t>0</t>
        </is>
      </c>
      <c r="BU940" s="297" t="inlineStr">
        <is>
          <t>0</t>
        </is>
      </c>
      <c r="BV940" s="297" t="inlineStr">
        <is>
          <t>0</t>
        </is>
      </c>
      <c r="BW940" s="288" t="inlineStr">
        <is>
          <t>0</t>
        </is>
      </c>
      <c r="BX940" s="276">
        <f>SUM(IF(COUNTIF(#REF!, "*1.*"), 2, 0), IF(COUNTIF(#REF!, "*2.*"), 2, 0), IF(COUNTIF(#REF!, "*3.*"), 2, 0), IF(COUNTIF(#REF!, "*4.*"), 2, 0), IF(COUNTIF(#REF!, "*5.*"), 2, 0), IF(COUNTIF(#REF!, "*6.*"), 2, 0))</f>
        <v/>
      </c>
      <c r="BY940" s="277">
        <f t="array" ref="BY940">SUM(VALUE(AT940),VALUE(AU940),VALUE(AV940),VALUE(AW940),VALUE(AX940),VALUE(AY940),VALUE(AZ940),VALUE(BB940),VALUE(BC940),VALUE(BD940),VALUE(BE940),VALUE(BF940),VALUE(BG940),VALUE(BH940),VALUE(BI940),VALUE(BJ940),VALUE(BK940),VALUE(BL940),VALUE(BM940),VALUE(BN940),VALUE(BO940),VALUE(BP940),VALUE(BQ940),VALUE(BR940),VALUE(BS940),VALUE(BT940),VALUE(BU940),VALUE(BV940),VALUE(BW940))</f>
        <v/>
      </c>
      <c r="BZ940" s="307" t="n"/>
      <c r="CA940" s="307" t="n"/>
      <c r="CB940" s="307" t="n"/>
      <c r="CC940" s="307" t="n"/>
      <c r="CD940" s="307" t="n"/>
      <c r="CE940" s="307" t="n"/>
      <c r="CF940" s="307" t="n"/>
      <c r="CG940" s="307" t="n"/>
      <c r="CH940" s="307" t="n"/>
      <c r="CI940" s="307" t="n"/>
      <c r="CJ940" s="307" t="n"/>
      <c r="CK940" s="307" t="n"/>
      <c r="CL940" s="307" t="n"/>
      <c r="CM940" s="307" t="n"/>
      <c r="CN940" s="307" t="n"/>
      <c r="CO940" s="307" t="n"/>
      <c r="CP940" s="307" t="n"/>
      <c r="CQ940" s="307" t="n"/>
      <c r="CR940" s="279" t="inlineStr"/>
      <c r="CS940" s="280">
        <f>AVERAGE(Value(BY940),value(CR940))</f>
        <v/>
      </c>
      <c r="CT940" s="421">
        <f>(IF(OR(MediaScorecard!BH941="x", MediaScorecard!BI941="x",MediaScorecard!BJ941="x",MediaScorecard!BK941="x",MediaScorecard!BL941="x"),1, 2))</f>
        <v/>
      </c>
      <c r="CU940" s="308" t="n"/>
      <c r="CV940" s="308" t="n"/>
      <c r="CW940" s="308" t="n"/>
      <c r="CX940" s="309" t="n"/>
      <c r="CY940" s="308" t="n"/>
      <c r="CZ940" s="308" t="n"/>
      <c r="DA940" s="308" t="n"/>
    </row>
    <row r="941" ht="21" customHeight="1" s="590">
      <c r="A941" s="421" t="n"/>
      <c r="B941" s="270" t="n"/>
      <c r="C941" s="266" t="n"/>
      <c r="D941" s="267" t="inlineStr"/>
      <c r="E941" s="267" t="inlineStr"/>
      <c r="F941" s="268" t="inlineStr"/>
      <c r="G941" s="421" t="n"/>
      <c r="H941" s="269" t="n"/>
      <c r="I941" s="421" t="n"/>
      <c r="J941" s="421" t="n"/>
      <c r="K941" s="421" t="n"/>
      <c r="L941" s="421" t="n"/>
      <c r="M941" s="421" t="n"/>
      <c r="N941" s="421" t="n"/>
      <c r="O941" s="421" t="n"/>
      <c r="P941" s="421" t="n"/>
      <c r="Q941" s="421" t="n"/>
      <c r="R941" s="270" t="n"/>
      <c r="S941" s="421" t="n"/>
      <c r="T941" s="421" t="n"/>
      <c r="U941" s="421" t="n"/>
      <c r="V941" s="421" t="n"/>
      <c r="W941" s="421" t="n"/>
      <c r="X941" s="421" t="n"/>
      <c r="Y941" s="421" t="n"/>
      <c r="Z941" s="421" t="n"/>
      <c r="AA941" s="421" t="n"/>
      <c r="AB941" s="421" t="n"/>
      <c r="AC941" s="421" t="n"/>
      <c r="AD941" s="421" t="n"/>
      <c r="AE941" s="421" t="n"/>
      <c r="AF941" s="421" t="n"/>
      <c r="AG941" s="421" t="n"/>
      <c r="AH941" s="421" t="n"/>
      <c r="AI941" s="421" t="n"/>
      <c r="AJ941" s="297" t="n"/>
      <c r="AK941" s="297" t="n"/>
      <c r="AL941" s="284" t="n"/>
      <c r="AM941" s="297" t="n"/>
      <c r="AN941" s="285" t="n"/>
      <c r="AO941" s="297" t="n"/>
      <c r="AP941" s="297" t="n"/>
      <c r="AQ941" s="297" t="n"/>
      <c r="AR941" s="297" t="n"/>
      <c r="AS941" s="297" t="n"/>
      <c r="AT941" s="285" t="inlineStr">
        <is>
          <t>0</t>
        </is>
      </c>
      <c r="AU941" s="297" t="inlineStr">
        <is>
          <t>0</t>
        </is>
      </c>
      <c r="AV941" s="297" t="inlineStr">
        <is>
          <t>0</t>
        </is>
      </c>
      <c r="AW941" s="297" t="inlineStr">
        <is>
          <t>0</t>
        </is>
      </c>
      <c r="AX941" s="297" t="inlineStr">
        <is>
          <t>0</t>
        </is>
      </c>
      <c r="AY941" s="286" t="inlineStr">
        <is>
          <t>0</t>
        </is>
      </c>
      <c r="AZ941" s="286" t="inlineStr">
        <is>
          <t>0</t>
        </is>
      </c>
      <c r="BA941" s="287" t="inlineStr">
        <is>
          <t>0</t>
        </is>
      </c>
      <c r="BB941" s="286" t="inlineStr">
        <is>
          <t>0</t>
        </is>
      </c>
      <c r="BC941" s="286" t="inlineStr">
        <is>
          <t>0</t>
        </is>
      </c>
      <c r="BD941" s="286" t="inlineStr">
        <is>
          <t>0</t>
        </is>
      </c>
      <c r="BE941" s="286" t="inlineStr">
        <is>
          <t>0</t>
        </is>
      </c>
      <c r="BF941" s="286" t="inlineStr">
        <is>
          <t>0</t>
        </is>
      </c>
      <c r="BG941" s="286" t="inlineStr">
        <is>
          <t>0</t>
        </is>
      </c>
      <c r="BH941" s="297" t="inlineStr">
        <is>
          <t>0</t>
        </is>
      </c>
      <c r="BI941" s="297" t="inlineStr">
        <is>
          <t>0</t>
        </is>
      </c>
      <c r="BJ941" s="297" t="inlineStr">
        <is>
          <t>0</t>
        </is>
      </c>
      <c r="BK941" s="297" t="inlineStr">
        <is>
          <t>0</t>
        </is>
      </c>
      <c r="BL941" s="297" t="inlineStr">
        <is>
          <t>0</t>
        </is>
      </c>
      <c r="BM941" s="297" t="inlineStr">
        <is>
          <t>0</t>
        </is>
      </c>
      <c r="BN941" s="297" t="inlineStr">
        <is>
          <t>0</t>
        </is>
      </c>
      <c r="BO941" s="285" t="inlineStr">
        <is>
          <t>0</t>
        </is>
      </c>
      <c r="BP941" s="297" t="inlineStr">
        <is>
          <t>0</t>
        </is>
      </c>
      <c r="BQ941" s="297" t="inlineStr">
        <is>
          <t>0</t>
        </is>
      </c>
      <c r="BR941" s="297" t="inlineStr">
        <is>
          <t>0</t>
        </is>
      </c>
      <c r="BS941" s="297" t="inlineStr">
        <is>
          <t>0</t>
        </is>
      </c>
      <c r="BT941" s="297" t="inlineStr">
        <is>
          <t>0</t>
        </is>
      </c>
      <c r="BU941" s="297" t="inlineStr">
        <is>
          <t>0</t>
        </is>
      </c>
      <c r="BV941" s="297" t="inlineStr">
        <is>
          <t>0</t>
        </is>
      </c>
      <c r="BW941" s="288" t="inlineStr">
        <is>
          <t>0</t>
        </is>
      </c>
      <c r="BX941" s="276">
        <f>SUM(IF(COUNTIF(#REF!, "*1.*"), 2, 0), IF(COUNTIF(#REF!, "*2.*"), 2, 0), IF(COUNTIF(#REF!, "*3.*"), 2, 0), IF(COUNTIF(#REF!, "*4.*"), 2, 0), IF(COUNTIF(#REF!, "*5.*"), 2, 0), IF(COUNTIF(#REF!, "*6.*"), 2, 0))</f>
        <v/>
      </c>
      <c r="BY941" s="277">
        <f t="array" ref="BY941">SUM(VALUE(AT941),VALUE(AU941),VALUE(AV941),VALUE(AW941),VALUE(AX941),VALUE(AY941),VALUE(AZ941),VALUE(BB941),VALUE(BC941),VALUE(BD941),VALUE(BE941),VALUE(BF941),VALUE(BG941),VALUE(BH941),VALUE(BI941),VALUE(BJ941),VALUE(BK941),VALUE(BL941),VALUE(BM941),VALUE(BN941),VALUE(BO941),VALUE(BP941),VALUE(BQ941),VALUE(BR941),VALUE(BS941),VALUE(BT941),VALUE(BU941),VALUE(BV941),VALUE(BW941))</f>
        <v/>
      </c>
      <c r="BZ941" s="307" t="n"/>
      <c r="CA941" s="307" t="n"/>
      <c r="CB941" s="307" t="n"/>
      <c r="CC941" s="307" t="n"/>
      <c r="CD941" s="307" t="n"/>
      <c r="CE941" s="307" t="n"/>
      <c r="CF941" s="307" t="n"/>
      <c r="CG941" s="307" t="n"/>
      <c r="CH941" s="307" t="n"/>
      <c r="CI941" s="307" t="n"/>
      <c r="CJ941" s="307" t="n"/>
      <c r="CK941" s="307" t="n"/>
      <c r="CL941" s="307" t="n"/>
      <c r="CM941" s="307" t="n"/>
      <c r="CN941" s="307" t="n"/>
      <c r="CO941" s="307" t="n"/>
      <c r="CP941" s="307" t="n"/>
      <c r="CQ941" s="307" t="n"/>
      <c r="CR941" s="279" t="inlineStr"/>
      <c r="CS941" s="280">
        <f>AVERAGE(Value(BY941),value(CR941))</f>
        <v/>
      </c>
      <c r="CT941" s="421">
        <f>(IF(OR(MediaScorecard!BH942="x", MediaScorecard!BI942="x",MediaScorecard!BJ942="x",MediaScorecard!BK942="x",MediaScorecard!BL942="x"),1, 2))</f>
        <v/>
      </c>
      <c r="CU941" s="308" t="n"/>
      <c r="CV941" s="308" t="n"/>
      <c r="CW941" s="308" t="n"/>
      <c r="CX941" s="309" t="n"/>
      <c r="CY941" s="308" t="n"/>
      <c r="CZ941" s="308" t="n"/>
      <c r="DA941" s="308" t="n"/>
    </row>
    <row r="942" ht="21" customHeight="1" s="590">
      <c r="A942" s="421" t="n"/>
      <c r="B942" s="270" t="n"/>
      <c r="C942" s="266" t="n"/>
      <c r="D942" s="267" t="inlineStr"/>
      <c r="E942" s="267" t="inlineStr"/>
      <c r="F942" s="268" t="inlineStr"/>
      <c r="G942" s="421" t="n"/>
      <c r="H942" s="269" t="n"/>
      <c r="I942" s="421" t="n"/>
      <c r="J942" s="421" t="n"/>
      <c r="K942" s="421" t="n"/>
      <c r="L942" s="421" t="n"/>
      <c r="M942" s="421" t="n"/>
      <c r="N942" s="421" t="n"/>
      <c r="O942" s="421" t="n"/>
      <c r="P942" s="421" t="n"/>
      <c r="Q942" s="421" t="n"/>
      <c r="R942" s="270" t="n"/>
      <c r="S942" s="421" t="n"/>
      <c r="T942" s="421" t="n"/>
      <c r="U942" s="421" t="n"/>
      <c r="V942" s="421" t="n"/>
      <c r="W942" s="421" t="n"/>
      <c r="X942" s="421" t="n"/>
      <c r="Y942" s="421" t="n"/>
      <c r="Z942" s="421" t="n"/>
      <c r="AA942" s="421" t="n"/>
      <c r="AB942" s="421" t="n"/>
      <c r="AC942" s="421" t="n"/>
      <c r="AD942" s="421" t="n"/>
      <c r="AE942" s="421" t="n"/>
      <c r="AF942" s="421" t="n"/>
      <c r="AG942" s="421" t="n"/>
      <c r="AH942" s="421" t="n"/>
      <c r="AI942" s="421" t="n"/>
      <c r="AJ942" s="297" t="n"/>
      <c r="AK942" s="297" t="n"/>
      <c r="AL942" s="284" t="n"/>
      <c r="AM942" s="297" t="n"/>
      <c r="AN942" s="285" t="n"/>
      <c r="AO942" s="297" t="n"/>
      <c r="AP942" s="297" t="n"/>
      <c r="AQ942" s="297" t="n"/>
      <c r="AR942" s="297" t="n"/>
      <c r="AS942" s="297" t="n"/>
      <c r="AT942" s="285" t="inlineStr">
        <is>
          <t>0</t>
        </is>
      </c>
      <c r="AU942" s="297" t="inlineStr">
        <is>
          <t>0</t>
        </is>
      </c>
      <c r="AV942" s="297" t="inlineStr">
        <is>
          <t>0</t>
        </is>
      </c>
      <c r="AW942" s="297" t="inlineStr">
        <is>
          <t>0</t>
        </is>
      </c>
      <c r="AX942" s="297" t="inlineStr">
        <is>
          <t>0</t>
        </is>
      </c>
      <c r="AY942" s="286" t="inlineStr">
        <is>
          <t>0</t>
        </is>
      </c>
      <c r="AZ942" s="286" t="inlineStr">
        <is>
          <t>0</t>
        </is>
      </c>
      <c r="BA942" s="287" t="inlineStr">
        <is>
          <t>0</t>
        </is>
      </c>
      <c r="BB942" s="286" t="inlineStr">
        <is>
          <t>0</t>
        </is>
      </c>
      <c r="BC942" s="286" t="inlineStr">
        <is>
          <t>0</t>
        </is>
      </c>
      <c r="BD942" s="286" t="inlineStr">
        <is>
          <t>0</t>
        </is>
      </c>
      <c r="BE942" s="286" t="inlineStr">
        <is>
          <t>0</t>
        </is>
      </c>
      <c r="BF942" s="286" t="inlineStr">
        <is>
          <t>0</t>
        </is>
      </c>
      <c r="BG942" s="286" t="inlineStr">
        <is>
          <t>0</t>
        </is>
      </c>
      <c r="BH942" s="297" t="inlineStr">
        <is>
          <t>0</t>
        </is>
      </c>
      <c r="BI942" s="297" t="inlineStr">
        <is>
          <t>0</t>
        </is>
      </c>
      <c r="BJ942" s="297" t="inlineStr">
        <is>
          <t>0</t>
        </is>
      </c>
      <c r="BK942" s="297" t="inlineStr">
        <is>
          <t>0</t>
        </is>
      </c>
      <c r="BL942" s="297" t="inlineStr">
        <is>
          <t>0</t>
        </is>
      </c>
      <c r="BM942" s="297" t="inlineStr">
        <is>
          <t>0</t>
        </is>
      </c>
      <c r="BN942" s="297" t="inlineStr">
        <is>
          <t>0</t>
        </is>
      </c>
      <c r="BO942" s="285" t="inlineStr">
        <is>
          <t>0</t>
        </is>
      </c>
      <c r="BP942" s="297" t="inlineStr">
        <is>
          <t>0</t>
        </is>
      </c>
      <c r="BQ942" s="297" t="inlineStr">
        <is>
          <t>0</t>
        </is>
      </c>
      <c r="BR942" s="297" t="inlineStr">
        <is>
          <t>0</t>
        </is>
      </c>
      <c r="BS942" s="297" t="inlineStr">
        <is>
          <t>0</t>
        </is>
      </c>
      <c r="BT942" s="297" t="inlineStr">
        <is>
          <t>0</t>
        </is>
      </c>
      <c r="BU942" s="297" t="inlineStr">
        <is>
          <t>0</t>
        </is>
      </c>
      <c r="BV942" s="297" t="inlineStr">
        <is>
          <t>0</t>
        </is>
      </c>
      <c r="BW942" s="288" t="inlineStr">
        <is>
          <t>0</t>
        </is>
      </c>
      <c r="BX942" s="276">
        <f>SUM(IF(COUNTIF(#REF!, "*1.*"), 2, 0), IF(COUNTIF(#REF!, "*2.*"), 2, 0), IF(COUNTIF(#REF!, "*3.*"), 2, 0), IF(COUNTIF(#REF!, "*4.*"), 2, 0), IF(COUNTIF(#REF!, "*5.*"), 2, 0), IF(COUNTIF(#REF!, "*6.*"), 2, 0))</f>
        <v/>
      </c>
      <c r="BY942" s="277">
        <f t="array" ref="BY942">SUM(VALUE(AT942),VALUE(AU942),VALUE(AV942),VALUE(AW942),VALUE(AX942),VALUE(AY942),VALUE(AZ942),VALUE(BB942),VALUE(BC942),VALUE(BD942),VALUE(BE942),VALUE(BF942),VALUE(BG942),VALUE(BH942),VALUE(BI942),VALUE(BJ942),VALUE(BK942),VALUE(BL942),VALUE(BM942),VALUE(BN942),VALUE(BO942),VALUE(BP942),VALUE(BQ942),VALUE(BR942),VALUE(BS942),VALUE(BT942),VALUE(BU942),VALUE(BV942),VALUE(BW942))</f>
        <v/>
      </c>
      <c r="BZ942" s="307" t="n"/>
      <c r="CA942" s="307" t="n"/>
      <c r="CB942" s="307" t="n"/>
      <c r="CC942" s="307" t="n"/>
      <c r="CD942" s="307" t="n"/>
      <c r="CE942" s="307" t="n"/>
      <c r="CF942" s="307" t="n"/>
      <c r="CG942" s="307" t="n"/>
      <c r="CH942" s="307" t="n"/>
      <c r="CI942" s="307" t="n"/>
      <c r="CJ942" s="307" t="n"/>
      <c r="CK942" s="307" t="n"/>
      <c r="CL942" s="307" t="n"/>
      <c r="CM942" s="307" t="n"/>
      <c r="CN942" s="307" t="n"/>
      <c r="CO942" s="307" t="n"/>
      <c r="CP942" s="307" t="n"/>
      <c r="CQ942" s="307" t="n"/>
      <c r="CR942" s="279" t="inlineStr"/>
      <c r="CS942" s="280">
        <f>AVERAGE(Value(BY942),value(CR942))</f>
        <v/>
      </c>
      <c r="CT942" s="421">
        <f>(IF(OR(MediaScorecard!BH943="x", MediaScorecard!BI943="x",MediaScorecard!BJ943="x",MediaScorecard!BK943="x",MediaScorecard!BL943="x"),1, 2))</f>
        <v/>
      </c>
      <c r="CU942" s="308" t="n"/>
      <c r="CV942" s="308" t="n"/>
      <c r="CW942" s="308" t="n"/>
      <c r="CX942" s="309" t="n"/>
      <c r="CY942" s="308" t="n"/>
      <c r="CZ942" s="308" t="n"/>
      <c r="DA942" s="308" t="n"/>
    </row>
    <row r="943" ht="21" customHeight="1" s="590">
      <c r="A943" s="421" t="n"/>
      <c r="B943" s="270" t="n"/>
      <c r="C943" s="266" t="n"/>
      <c r="D943" s="267" t="inlineStr"/>
      <c r="E943" s="267" t="inlineStr"/>
      <c r="F943" s="268" t="inlineStr"/>
      <c r="G943" s="421" t="n"/>
      <c r="H943" s="269" t="n"/>
      <c r="I943" s="421" t="n"/>
      <c r="J943" s="421" t="n"/>
      <c r="K943" s="421" t="n"/>
      <c r="L943" s="421" t="n"/>
      <c r="M943" s="421" t="n"/>
      <c r="N943" s="421" t="n"/>
      <c r="O943" s="421" t="n"/>
      <c r="P943" s="421" t="n"/>
      <c r="Q943" s="421" t="n"/>
      <c r="R943" s="270" t="n"/>
      <c r="S943" s="421" t="n"/>
      <c r="T943" s="421" t="n"/>
      <c r="U943" s="421" t="n"/>
      <c r="V943" s="421" t="n"/>
      <c r="W943" s="421" t="n"/>
      <c r="X943" s="421" t="n"/>
      <c r="Y943" s="421" t="n"/>
      <c r="Z943" s="421" t="n"/>
      <c r="AA943" s="421" t="n"/>
      <c r="AB943" s="421" t="n"/>
      <c r="AC943" s="421" t="n"/>
      <c r="AD943" s="421" t="n"/>
      <c r="AE943" s="421" t="n"/>
      <c r="AF943" s="421" t="n"/>
      <c r="AG943" s="421" t="n"/>
      <c r="AH943" s="421" t="n"/>
      <c r="AI943" s="421" t="n"/>
      <c r="AJ943" s="297" t="n"/>
      <c r="AK943" s="297" t="n"/>
      <c r="AL943" s="284" t="n"/>
      <c r="AM943" s="297" t="n"/>
      <c r="AN943" s="285" t="n"/>
      <c r="AO943" s="297" t="n"/>
      <c r="AP943" s="297" t="n"/>
      <c r="AQ943" s="297" t="n"/>
      <c r="AR943" s="297" t="n"/>
      <c r="AS943" s="297" t="n"/>
      <c r="AT943" s="285" t="inlineStr">
        <is>
          <t>0</t>
        </is>
      </c>
      <c r="AU943" s="297" t="inlineStr">
        <is>
          <t>0</t>
        </is>
      </c>
      <c r="AV943" s="297" t="inlineStr">
        <is>
          <t>0</t>
        </is>
      </c>
      <c r="AW943" s="297" t="inlineStr">
        <is>
          <t>0</t>
        </is>
      </c>
      <c r="AX943" s="297" t="inlineStr">
        <is>
          <t>0</t>
        </is>
      </c>
      <c r="AY943" s="286" t="inlineStr">
        <is>
          <t>0</t>
        </is>
      </c>
      <c r="AZ943" s="286" t="inlineStr">
        <is>
          <t>0</t>
        </is>
      </c>
      <c r="BA943" s="287" t="inlineStr">
        <is>
          <t>0</t>
        </is>
      </c>
      <c r="BB943" s="286" t="inlineStr">
        <is>
          <t>0</t>
        </is>
      </c>
      <c r="BC943" s="286" t="inlineStr">
        <is>
          <t>0</t>
        </is>
      </c>
      <c r="BD943" s="286" t="inlineStr">
        <is>
          <t>0</t>
        </is>
      </c>
      <c r="BE943" s="286" t="inlineStr">
        <is>
          <t>0</t>
        </is>
      </c>
      <c r="BF943" s="286" t="inlineStr">
        <is>
          <t>0</t>
        </is>
      </c>
      <c r="BG943" s="286" t="inlineStr">
        <is>
          <t>0</t>
        </is>
      </c>
      <c r="BH943" s="297" t="inlineStr">
        <is>
          <t>0</t>
        </is>
      </c>
      <c r="BI943" s="297" t="inlineStr">
        <is>
          <t>0</t>
        </is>
      </c>
      <c r="BJ943" s="297" t="inlineStr">
        <is>
          <t>0</t>
        </is>
      </c>
      <c r="BK943" s="297" t="inlineStr">
        <is>
          <t>0</t>
        </is>
      </c>
      <c r="BL943" s="297" t="inlineStr">
        <is>
          <t>0</t>
        </is>
      </c>
      <c r="BM943" s="297" t="inlineStr">
        <is>
          <t>0</t>
        </is>
      </c>
      <c r="BN943" s="297" t="inlineStr">
        <is>
          <t>0</t>
        </is>
      </c>
      <c r="BO943" s="285" t="inlineStr">
        <is>
          <t>0</t>
        </is>
      </c>
      <c r="BP943" s="297" t="inlineStr">
        <is>
          <t>0</t>
        </is>
      </c>
      <c r="BQ943" s="297" t="inlineStr">
        <is>
          <t>0</t>
        </is>
      </c>
      <c r="BR943" s="297" t="inlineStr">
        <is>
          <t>0</t>
        </is>
      </c>
      <c r="BS943" s="297" t="inlineStr">
        <is>
          <t>0</t>
        </is>
      </c>
      <c r="BT943" s="297" t="inlineStr">
        <is>
          <t>0</t>
        </is>
      </c>
      <c r="BU943" s="297" t="inlineStr">
        <is>
          <t>0</t>
        </is>
      </c>
      <c r="BV943" s="297" t="inlineStr">
        <is>
          <t>0</t>
        </is>
      </c>
      <c r="BW943" s="288" t="inlineStr">
        <is>
          <t>0</t>
        </is>
      </c>
      <c r="BX943" s="276">
        <f>SUM(IF(COUNTIF(#REF!, "*1.*"), 2, 0), IF(COUNTIF(#REF!, "*2.*"), 2, 0), IF(COUNTIF(#REF!, "*3.*"), 2, 0), IF(COUNTIF(#REF!, "*4.*"), 2, 0), IF(COUNTIF(#REF!, "*5.*"), 2, 0), IF(COUNTIF(#REF!, "*6.*"), 2, 0))</f>
        <v/>
      </c>
      <c r="BY943" s="277">
        <f t="array" ref="BY943">SUM(VALUE(AT943),VALUE(AU943),VALUE(AV943),VALUE(AW943),VALUE(AX943),VALUE(AY943),VALUE(AZ943),VALUE(BB943),VALUE(BC943),VALUE(BD943),VALUE(BE943),VALUE(BF943),VALUE(BG943),VALUE(BH943),VALUE(BI943),VALUE(BJ943),VALUE(BK943),VALUE(BL943),VALUE(BM943),VALUE(BN943),VALUE(BO943),VALUE(BP943),VALUE(BQ943),VALUE(BR943),VALUE(BS943),VALUE(BT943),VALUE(BU943),VALUE(BV943),VALUE(BW943))</f>
        <v/>
      </c>
      <c r="BZ943" s="307" t="n"/>
      <c r="CA943" s="307" t="n"/>
      <c r="CB943" s="307" t="n"/>
      <c r="CC943" s="307" t="n"/>
      <c r="CD943" s="307" t="n"/>
      <c r="CE943" s="307" t="n"/>
      <c r="CF943" s="307" t="n"/>
      <c r="CG943" s="307" t="n"/>
      <c r="CH943" s="307" t="n"/>
      <c r="CI943" s="307" t="n"/>
      <c r="CJ943" s="307" t="n"/>
      <c r="CK943" s="307" t="n"/>
      <c r="CL943" s="307" t="n"/>
      <c r="CM943" s="307" t="n"/>
      <c r="CN943" s="307" t="n"/>
      <c r="CO943" s="307" t="n"/>
      <c r="CP943" s="307" t="n"/>
      <c r="CQ943" s="307" t="n"/>
      <c r="CR943" s="279" t="inlineStr"/>
      <c r="CS943" s="280">
        <f>AVERAGE(Value(BY943),value(CR943))</f>
        <v/>
      </c>
      <c r="CT943" s="421">
        <f>(IF(OR(MediaScorecard!BH944="x", MediaScorecard!BI944="x",MediaScorecard!BJ944="x",MediaScorecard!BK944="x",MediaScorecard!BL944="x"),1, 2))</f>
        <v/>
      </c>
      <c r="CU943" s="308" t="n"/>
      <c r="CV943" s="308" t="n"/>
      <c r="CW943" s="308" t="n"/>
      <c r="CX943" s="309" t="n"/>
      <c r="CY943" s="308" t="n"/>
      <c r="CZ943" s="308" t="n"/>
      <c r="DA943" s="308" t="n"/>
    </row>
    <row r="944" ht="21" customHeight="1" s="590">
      <c r="A944" s="421" t="n"/>
      <c r="B944" s="270" t="n"/>
      <c r="C944" s="266" t="n"/>
      <c r="D944" s="267" t="inlineStr"/>
      <c r="E944" s="267" t="inlineStr"/>
      <c r="F944" s="268" t="inlineStr"/>
      <c r="G944" s="421" t="n"/>
      <c r="H944" s="269" t="n"/>
      <c r="I944" s="421" t="n"/>
      <c r="J944" s="421" t="n"/>
      <c r="K944" s="421" t="n"/>
      <c r="L944" s="421" t="n"/>
      <c r="M944" s="421" t="n"/>
      <c r="N944" s="421" t="n"/>
      <c r="O944" s="421" t="n"/>
      <c r="P944" s="421" t="n"/>
      <c r="Q944" s="421" t="n"/>
      <c r="R944" s="270" t="n"/>
      <c r="S944" s="421" t="n"/>
      <c r="T944" s="421" t="n"/>
      <c r="U944" s="421" t="n"/>
      <c r="V944" s="421" t="n"/>
      <c r="W944" s="421" t="n"/>
      <c r="X944" s="421" t="n"/>
      <c r="Y944" s="421" t="n"/>
      <c r="Z944" s="421" t="n"/>
      <c r="AA944" s="421" t="n"/>
      <c r="AB944" s="421" t="n"/>
      <c r="AC944" s="421" t="n"/>
      <c r="AD944" s="421" t="n"/>
      <c r="AE944" s="421" t="n"/>
      <c r="AF944" s="421" t="n"/>
      <c r="AG944" s="421" t="n"/>
      <c r="AH944" s="421" t="n"/>
      <c r="AI944" s="421" t="n"/>
      <c r="AJ944" s="297" t="n"/>
      <c r="AK944" s="297" t="n"/>
      <c r="AL944" s="284" t="n"/>
      <c r="AM944" s="297" t="n"/>
      <c r="AN944" s="285" t="n"/>
      <c r="AO944" s="297" t="n"/>
      <c r="AP944" s="297" t="n"/>
      <c r="AQ944" s="297" t="n"/>
      <c r="AR944" s="297" t="n"/>
      <c r="AS944" s="297" t="n"/>
      <c r="AT944" s="285" t="inlineStr">
        <is>
          <t>0</t>
        </is>
      </c>
      <c r="AU944" s="297" t="inlineStr">
        <is>
          <t>0</t>
        </is>
      </c>
      <c r="AV944" s="297" t="inlineStr">
        <is>
          <t>0</t>
        </is>
      </c>
      <c r="AW944" s="297" t="inlineStr">
        <is>
          <t>0</t>
        </is>
      </c>
      <c r="AX944" s="297" t="inlineStr">
        <is>
          <t>0</t>
        </is>
      </c>
      <c r="AY944" s="286" t="inlineStr">
        <is>
          <t>0</t>
        </is>
      </c>
      <c r="AZ944" s="286" t="inlineStr">
        <is>
          <t>0</t>
        </is>
      </c>
      <c r="BA944" s="287" t="inlineStr">
        <is>
          <t>0</t>
        </is>
      </c>
      <c r="BB944" s="286" t="inlineStr">
        <is>
          <t>0</t>
        </is>
      </c>
      <c r="BC944" s="286" t="inlineStr">
        <is>
          <t>0</t>
        </is>
      </c>
      <c r="BD944" s="286" t="inlineStr">
        <is>
          <t>0</t>
        </is>
      </c>
      <c r="BE944" s="286" t="inlineStr">
        <is>
          <t>0</t>
        </is>
      </c>
      <c r="BF944" s="286" t="inlineStr">
        <is>
          <t>0</t>
        </is>
      </c>
      <c r="BG944" s="286" t="inlineStr">
        <is>
          <t>0</t>
        </is>
      </c>
      <c r="BH944" s="297" t="inlineStr">
        <is>
          <t>0</t>
        </is>
      </c>
      <c r="BI944" s="297" t="inlineStr">
        <is>
          <t>0</t>
        </is>
      </c>
      <c r="BJ944" s="297" t="inlineStr">
        <is>
          <t>0</t>
        </is>
      </c>
      <c r="BK944" s="297" t="inlineStr">
        <is>
          <t>0</t>
        </is>
      </c>
      <c r="BL944" s="297" t="inlineStr">
        <is>
          <t>0</t>
        </is>
      </c>
      <c r="BM944" s="297" t="inlineStr">
        <is>
          <t>0</t>
        </is>
      </c>
      <c r="BN944" s="297" t="inlineStr">
        <is>
          <t>0</t>
        </is>
      </c>
      <c r="BO944" s="285" t="inlineStr">
        <is>
          <t>0</t>
        </is>
      </c>
      <c r="BP944" s="297" t="inlineStr">
        <is>
          <t>0</t>
        </is>
      </c>
      <c r="BQ944" s="297" t="inlineStr">
        <is>
          <t>0</t>
        </is>
      </c>
      <c r="BR944" s="297" t="inlineStr">
        <is>
          <t>0</t>
        </is>
      </c>
      <c r="BS944" s="297" t="inlineStr">
        <is>
          <t>0</t>
        </is>
      </c>
      <c r="BT944" s="297" t="inlineStr">
        <is>
          <t>0</t>
        </is>
      </c>
      <c r="BU944" s="297" t="inlineStr">
        <is>
          <t>0</t>
        </is>
      </c>
      <c r="BV944" s="297" t="inlineStr">
        <is>
          <t>0</t>
        </is>
      </c>
      <c r="BW944" s="288" t="inlineStr">
        <is>
          <t>0</t>
        </is>
      </c>
      <c r="BX944" s="276">
        <f>SUM(IF(COUNTIF(#REF!, "*1.*"), 2, 0), IF(COUNTIF(#REF!, "*2.*"), 2, 0), IF(COUNTIF(#REF!, "*3.*"), 2, 0), IF(COUNTIF(#REF!, "*4.*"), 2, 0), IF(COUNTIF(#REF!, "*5.*"), 2, 0), IF(COUNTIF(#REF!, "*6.*"), 2, 0))</f>
        <v/>
      </c>
      <c r="BY944" s="277">
        <f t="array" ref="BY944">SUM(VALUE(AT944),VALUE(AU944),VALUE(AV944),VALUE(AW944),VALUE(AX944),VALUE(AY944),VALUE(AZ944),VALUE(BB944),VALUE(BC944),VALUE(BD944),VALUE(BE944),VALUE(BF944),VALUE(BG944),VALUE(BH944),VALUE(BI944),VALUE(BJ944),VALUE(BK944),VALUE(BL944),VALUE(BM944),VALUE(BN944),VALUE(BO944),VALUE(BP944),VALUE(BQ944),VALUE(BR944),VALUE(BS944),VALUE(BT944),VALUE(BU944),VALUE(BV944),VALUE(BW944))</f>
        <v/>
      </c>
      <c r="BZ944" s="307" t="n"/>
      <c r="CA944" s="307" t="n"/>
      <c r="CB944" s="307" t="n"/>
      <c r="CC944" s="307" t="n"/>
      <c r="CD944" s="307" t="n"/>
      <c r="CE944" s="307" t="n"/>
      <c r="CF944" s="307" t="n"/>
      <c r="CG944" s="307" t="n"/>
      <c r="CH944" s="307" t="n"/>
      <c r="CI944" s="307" t="n"/>
      <c r="CJ944" s="307" t="n"/>
      <c r="CK944" s="307" t="n"/>
      <c r="CL944" s="307" t="n"/>
      <c r="CM944" s="307" t="n"/>
      <c r="CN944" s="307" t="n"/>
      <c r="CO944" s="307" t="n"/>
      <c r="CP944" s="307" t="n"/>
      <c r="CQ944" s="307" t="n"/>
      <c r="CR944" s="279" t="inlineStr"/>
      <c r="CS944" s="280">
        <f>AVERAGE(Value(BY944),value(CR944))</f>
        <v/>
      </c>
      <c r="CT944" s="421">
        <f>(IF(OR(MediaScorecard!BH945="x", MediaScorecard!BI945="x",MediaScorecard!BJ945="x",MediaScorecard!BK945="x",MediaScorecard!BL945="x"),1, 2))</f>
        <v/>
      </c>
      <c r="CU944" s="308" t="n"/>
      <c r="CV944" s="308" t="n"/>
      <c r="CW944" s="308" t="n"/>
      <c r="CX944" s="309" t="n"/>
      <c r="CY944" s="308" t="n"/>
      <c r="CZ944" s="308" t="n"/>
      <c r="DA944" s="308" t="n"/>
    </row>
    <row r="945" ht="21" customHeight="1" s="590">
      <c r="A945" s="421" t="n"/>
      <c r="B945" s="270" t="n"/>
      <c r="C945" s="266" t="n"/>
      <c r="D945" s="267" t="inlineStr"/>
      <c r="E945" s="267" t="inlineStr"/>
      <c r="F945" s="268" t="inlineStr"/>
      <c r="G945" s="421" t="n"/>
      <c r="H945" s="269" t="n"/>
      <c r="I945" s="421" t="n"/>
      <c r="J945" s="421" t="n"/>
      <c r="K945" s="421" t="n"/>
      <c r="L945" s="421" t="n"/>
      <c r="M945" s="421" t="n"/>
      <c r="N945" s="421" t="n"/>
      <c r="O945" s="421" t="n"/>
      <c r="P945" s="421" t="n"/>
      <c r="Q945" s="421" t="n"/>
      <c r="R945" s="270" t="n"/>
      <c r="S945" s="421" t="n"/>
      <c r="T945" s="421" t="n"/>
      <c r="U945" s="421" t="n"/>
      <c r="V945" s="421" t="n"/>
      <c r="W945" s="421" t="n"/>
      <c r="X945" s="421" t="n"/>
      <c r="Y945" s="421" t="n"/>
      <c r="Z945" s="421" t="n"/>
      <c r="AA945" s="421" t="n"/>
      <c r="AB945" s="421" t="n"/>
      <c r="AC945" s="421" t="n"/>
      <c r="AD945" s="421" t="n"/>
      <c r="AE945" s="421" t="n"/>
      <c r="AF945" s="421" t="n"/>
      <c r="AG945" s="421" t="n"/>
      <c r="AH945" s="421" t="n"/>
      <c r="AI945" s="421" t="n"/>
      <c r="AJ945" s="297" t="n"/>
      <c r="AK945" s="297" t="n"/>
      <c r="AL945" s="284" t="n"/>
      <c r="AM945" s="297" t="n"/>
      <c r="AN945" s="285" t="n"/>
      <c r="AO945" s="297" t="n"/>
      <c r="AP945" s="297" t="n"/>
      <c r="AQ945" s="297" t="n"/>
      <c r="AR945" s="297" t="n"/>
      <c r="AS945" s="297" t="n"/>
      <c r="AT945" s="285" t="inlineStr">
        <is>
          <t>0</t>
        </is>
      </c>
      <c r="AU945" s="297" t="inlineStr">
        <is>
          <t>0</t>
        </is>
      </c>
      <c r="AV945" s="297" t="inlineStr">
        <is>
          <t>0</t>
        </is>
      </c>
      <c r="AW945" s="297" t="inlineStr">
        <is>
          <t>0</t>
        </is>
      </c>
      <c r="AX945" s="297" t="inlineStr">
        <is>
          <t>0</t>
        </is>
      </c>
      <c r="AY945" s="286" t="inlineStr">
        <is>
          <t>0</t>
        </is>
      </c>
      <c r="AZ945" s="286" t="inlineStr">
        <is>
          <t>0</t>
        </is>
      </c>
      <c r="BA945" s="287" t="inlineStr">
        <is>
          <t>0</t>
        </is>
      </c>
      <c r="BB945" s="286" t="inlineStr">
        <is>
          <t>0</t>
        </is>
      </c>
      <c r="BC945" s="286" t="inlineStr">
        <is>
          <t>0</t>
        </is>
      </c>
      <c r="BD945" s="286" t="inlineStr">
        <is>
          <t>0</t>
        </is>
      </c>
      <c r="BE945" s="286" t="inlineStr">
        <is>
          <t>0</t>
        </is>
      </c>
      <c r="BF945" s="286" t="inlineStr">
        <is>
          <t>0</t>
        </is>
      </c>
      <c r="BG945" s="286" t="inlineStr">
        <is>
          <t>0</t>
        </is>
      </c>
      <c r="BH945" s="297" t="inlineStr">
        <is>
          <t>0</t>
        </is>
      </c>
      <c r="BI945" s="297" t="inlineStr">
        <is>
          <t>0</t>
        </is>
      </c>
      <c r="BJ945" s="297" t="inlineStr">
        <is>
          <t>0</t>
        </is>
      </c>
      <c r="BK945" s="297" t="inlineStr">
        <is>
          <t>0</t>
        </is>
      </c>
      <c r="BL945" s="297" t="inlineStr">
        <is>
          <t>0</t>
        </is>
      </c>
      <c r="BM945" s="297" t="inlineStr">
        <is>
          <t>0</t>
        </is>
      </c>
      <c r="BN945" s="297" t="inlineStr">
        <is>
          <t>0</t>
        </is>
      </c>
      <c r="BO945" s="285" t="inlineStr">
        <is>
          <t>0</t>
        </is>
      </c>
      <c r="BP945" s="297" t="inlineStr">
        <is>
          <t>0</t>
        </is>
      </c>
      <c r="BQ945" s="297" t="inlineStr">
        <is>
          <t>0</t>
        </is>
      </c>
      <c r="BR945" s="297" t="inlineStr">
        <is>
          <t>0</t>
        </is>
      </c>
      <c r="BS945" s="297" t="inlineStr">
        <is>
          <t>0</t>
        </is>
      </c>
      <c r="BT945" s="297" t="inlineStr">
        <is>
          <t>0</t>
        </is>
      </c>
      <c r="BU945" s="297" t="inlineStr">
        <is>
          <t>0</t>
        </is>
      </c>
      <c r="BV945" s="297" t="inlineStr">
        <is>
          <t>0</t>
        </is>
      </c>
      <c r="BW945" s="288" t="inlineStr">
        <is>
          <t>0</t>
        </is>
      </c>
      <c r="BX945" s="276">
        <f>SUM(IF(COUNTIF(#REF!, "*1.*"), 2, 0), IF(COUNTIF(#REF!, "*2.*"), 2, 0), IF(COUNTIF(#REF!, "*3.*"), 2, 0), IF(COUNTIF(#REF!, "*4.*"), 2, 0), IF(COUNTIF(#REF!, "*5.*"), 2, 0), IF(COUNTIF(#REF!, "*6.*"), 2, 0))</f>
        <v/>
      </c>
      <c r="BY945" s="277">
        <f t="array" ref="BY945">SUM(VALUE(AT945),VALUE(AU945),VALUE(AV945),VALUE(AW945),VALUE(AX945),VALUE(AY945),VALUE(AZ945),VALUE(BB945),VALUE(BC945),VALUE(BD945),VALUE(BE945),VALUE(BF945),VALUE(BG945),VALUE(BH945),VALUE(BI945),VALUE(BJ945),VALUE(BK945),VALUE(BL945),VALUE(BM945),VALUE(BN945),VALUE(BO945),VALUE(BP945),VALUE(BQ945),VALUE(BR945),VALUE(BS945),VALUE(BT945),VALUE(BU945),VALUE(BV945),VALUE(BW945))</f>
        <v/>
      </c>
      <c r="BZ945" s="307" t="n"/>
      <c r="CA945" s="307" t="n"/>
      <c r="CB945" s="307" t="n"/>
      <c r="CC945" s="307" t="n"/>
      <c r="CD945" s="307" t="n"/>
      <c r="CE945" s="307" t="n"/>
      <c r="CF945" s="307" t="n"/>
      <c r="CG945" s="307" t="n"/>
      <c r="CH945" s="307" t="n"/>
      <c r="CI945" s="307" t="n"/>
      <c r="CJ945" s="307" t="n"/>
      <c r="CK945" s="307" t="n"/>
      <c r="CL945" s="307" t="n"/>
      <c r="CM945" s="307" t="n"/>
      <c r="CN945" s="307" t="n"/>
      <c r="CO945" s="307" t="n"/>
      <c r="CP945" s="307" t="n"/>
      <c r="CQ945" s="307" t="n"/>
      <c r="CR945" s="279" t="inlineStr"/>
      <c r="CS945" s="280">
        <f>AVERAGE(Value(BY945),value(CR945))</f>
        <v/>
      </c>
      <c r="CT945" s="421">
        <f>(IF(OR(MediaScorecard!BH946="x", MediaScorecard!BI946="x",MediaScorecard!BJ946="x",MediaScorecard!BK946="x",MediaScorecard!BL946="x"),1, 2))</f>
        <v/>
      </c>
      <c r="CU945" s="308" t="n"/>
      <c r="CV945" s="308" t="n"/>
      <c r="CW945" s="308" t="n"/>
      <c r="CX945" s="309" t="n"/>
      <c r="CY945" s="308" t="n"/>
      <c r="CZ945" s="308" t="n"/>
      <c r="DA945" s="308" t="n"/>
    </row>
    <row r="946" ht="21" customHeight="1" s="590">
      <c r="A946" s="421" t="n"/>
      <c r="B946" s="270" t="n"/>
      <c r="C946" s="266" t="n"/>
      <c r="D946" s="267" t="inlineStr"/>
      <c r="E946" s="267" t="inlineStr"/>
      <c r="F946" s="268" t="inlineStr"/>
      <c r="G946" s="421" t="n"/>
      <c r="H946" s="269" t="n"/>
      <c r="I946" s="421" t="n"/>
      <c r="J946" s="421" t="n"/>
      <c r="K946" s="421" t="n"/>
      <c r="L946" s="421" t="n"/>
      <c r="M946" s="421" t="n"/>
      <c r="N946" s="421" t="n"/>
      <c r="O946" s="421" t="n"/>
      <c r="P946" s="421" t="n"/>
      <c r="Q946" s="421" t="n"/>
      <c r="R946" s="270" t="n"/>
      <c r="S946" s="421" t="n"/>
      <c r="T946" s="421" t="n"/>
      <c r="U946" s="421" t="n"/>
      <c r="V946" s="421" t="n"/>
      <c r="W946" s="421" t="n"/>
      <c r="X946" s="421" t="n"/>
      <c r="Y946" s="421" t="n"/>
      <c r="Z946" s="421" t="n"/>
      <c r="AA946" s="421" t="n"/>
      <c r="AB946" s="421" t="n"/>
      <c r="AC946" s="421" t="n"/>
      <c r="AD946" s="421" t="n"/>
      <c r="AE946" s="421" t="n"/>
      <c r="AF946" s="421" t="n"/>
      <c r="AG946" s="421" t="n"/>
      <c r="AH946" s="421" t="n"/>
      <c r="AI946" s="421" t="n"/>
      <c r="AJ946" s="297" t="n"/>
      <c r="AK946" s="297" t="n"/>
      <c r="AL946" s="284" t="n"/>
      <c r="AM946" s="297" t="n"/>
      <c r="AN946" s="285" t="n"/>
      <c r="AO946" s="297" t="n"/>
      <c r="AP946" s="297" t="n"/>
      <c r="AQ946" s="297" t="n"/>
      <c r="AR946" s="297" t="n"/>
      <c r="AS946" s="297" t="n"/>
      <c r="AT946" s="285" t="inlineStr">
        <is>
          <t>0</t>
        </is>
      </c>
      <c r="AU946" s="297" t="inlineStr">
        <is>
          <t>0</t>
        </is>
      </c>
      <c r="AV946" s="297" t="inlineStr">
        <is>
          <t>0</t>
        </is>
      </c>
      <c r="AW946" s="297" t="inlineStr">
        <is>
          <t>0</t>
        </is>
      </c>
      <c r="AX946" s="297" t="inlineStr">
        <is>
          <t>0</t>
        </is>
      </c>
      <c r="AY946" s="286" t="inlineStr">
        <is>
          <t>0</t>
        </is>
      </c>
      <c r="AZ946" s="286" t="inlineStr">
        <is>
          <t>0</t>
        </is>
      </c>
      <c r="BA946" s="287" t="inlineStr">
        <is>
          <t>0</t>
        </is>
      </c>
      <c r="BB946" s="286" t="inlineStr">
        <is>
          <t>0</t>
        </is>
      </c>
      <c r="BC946" s="286" t="inlineStr">
        <is>
          <t>0</t>
        </is>
      </c>
      <c r="BD946" s="286" t="inlineStr">
        <is>
          <t>0</t>
        </is>
      </c>
      <c r="BE946" s="286" t="inlineStr">
        <is>
          <t>0</t>
        </is>
      </c>
      <c r="BF946" s="286" t="inlineStr">
        <is>
          <t>0</t>
        </is>
      </c>
      <c r="BG946" s="286" t="inlineStr">
        <is>
          <t>0</t>
        </is>
      </c>
      <c r="BH946" s="297" t="inlineStr">
        <is>
          <t>0</t>
        </is>
      </c>
      <c r="BI946" s="297" t="inlineStr">
        <is>
          <t>0</t>
        </is>
      </c>
      <c r="BJ946" s="297" t="inlineStr">
        <is>
          <t>0</t>
        </is>
      </c>
      <c r="BK946" s="297" t="inlineStr">
        <is>
          <t>0</t>
        </is>
      </c>
      <c r="BL946" s="297" t="inlineStr">
        <is>
          <t>0</t>
        </is>
      </c>
      <c r="BM946" s="297" t="inlineStr">
        <is>
          <t>0</t>
        </is>
      </c>
      <c r="BN946" s="297" t="inlineStr">
        <is>
          <t>0</t>
        </is>
      </c>
      <c r="BO946" s="285" t="inlineStr">
        <is>
          <t>0</t>
        </is>
      </c>
      <c r="BP946" s="297" t="inlineStr">
        <is>
          <t>0</t>
        </is>
      </c>
      <c r="BQ946" s="297" t="inlineStr">
        <is>
          <t>0</t>
        </is>
      </c>
      <c r="BR946" s="297" t="inlineStr">
        <is>
          <t>0</t>
        </is>
      </c>
      <c r="BS946" s="297" t="inlineStr">
        <is>
          <t>0</t>
        </is>
      </c>
      <c r="BT946" s="297" t="inlineStr">
        <is>
          <t>0</t>
        </is>
      </c>
      <c r="BU946" s="297" t="inlineStr">
        <is>
          <t>0</t>
        </is>
      </c>
      <c r="BV946" s="297" t="inlineStr">
        <is>
          <t>0</t>
        </is>
      </c>
      <c r="BW946" s="288" t="inlineStr">
        <is>
          <t>0</t>
        </is>
      </c>
      <c r="BX946" s="276">
        <f>SUM(IF(COUNTIF(#REF!, "*1.*"), 2, 0), IF(COUNTIF(#REF!, "*2.*"), 2, 0), IF(COUNTIF(#REF!, "*3.*"), 2, 0), IF(COUNTIF(#REF!, "*4.*"), 2, 0), IF(COUNTIF(#REF!, "*5.*"), 2, 0), IF(COUNTIF(#REF!, "*6.*"), 2, 0))</f>
        <v/>
      </c>
      <c r="BY946" s="277">
        <f t="array" ref="BY946">SUM(VALUE(AT946),VALUE(AU946),VALUE(AV946),VALUE(AW946),VALUE(AX946),VALUE(AY946),VALUE(AZ946),VALUE(BB946),VALUE(BC946),VALUE(BD946),VALUE(BE946),VALUE(BF946),VALUE(BG946),VALUE(BH946),VALUE(BI946),VALUE(BJ946),VALUE(BK946),VALUE(BL946),VALUE(BM946),VALUE(BN946),VALUE(BO946),VALUE(BP946),VALUE(BQ946),VALUE(BR946),VALUE(BS946),VALUE(BT946),VALUE(BU946),VALUE(BV946),VALUE(BW946))</f>
        <v/>
      </c>
      <c r="BZ946" s="307" t="n"/>
      <c r="CA946" s="307" t="n"/>
      <c r="CB946" s="307" t="n"/>
      <c r="CC946" s="307" t="n"/>
      <c r="CD946" s="307" t="n"/>
      <c r="CE946" s="307" t="n"/>
      <c r="CF946" s="307" t="n"/>
      <c r="CG946" s="307" t="n"/>
      <c r="CH946" s="307" t="n"/>
      <c r="CI946" s="307" t="n"/>
      <c r="CJ946" s="307" t="n"/>
      <c r="CK946" s="307" t="n"/>
      <c r="CL946" s="307" t="n"/>
      <c r="CM946" s="307" t="n"/>
      <c r="CN946" s="307" t="n"/>
      <c r="CO946" s="307" t="n"/>
      <c r="CP946" s="307" t="n"/>
      <c r="CQ946" s="307" t="n"/>
      <c r="CR946" s="279" t="inlineStr"/>
      <c r="CS946" s="280">
        <f>AVERAGE(Value(BY946),value(CR946))</f>
        <v/>
      </c>
      <c r="CT946" s="421">
        <f>(IF(OR(MediaScorecard!BH947="x", MediaScorecard!BI947="x",MediaScorecard!BJ947="x",MediaScorecard!BK947="x",MediaScorecard!BL947="x"),1, 2))</f>
        <v/>
      </c>
      <c r="CU946" s="308" t="n"/>
      <c r="CV946" s="308" t="n"/>
      <c r="CW946" s="308" t="n"/>
      <c r="CX946" s="309" t="n"/>
      <c r="CY946" s="308" t="n"/>
      <c r="CZ946" s="308" t="n"/>
      <c r="DA946" s="308" t="n"/>
    </row>
    <row r="947" ht="21" customHeight="1" s="590">
      <c r="A947" s="421" t="n"/>
      <c r="B947" s="270" t="n"/>
      <c r="C947" s="266" t="n"/>
      <c r="D947" s="267" t="inlineStr"/>
      <c r="E947" s="267" t="inlineStr"/>
      <c r="F947" s="268" t="inlineStr"/>
      <c r="G947" s="421" t="n"/>
      <c r="H947" s="269" t="n"/>
      <c r="I947" s="421" t="n"/>
      <c r="J947" s="421" t="n"/>
      <c r="K947" s="421" t="n"/>
      <c r="L947" s="421" t="n"/>
      <c r="M947" s="421" t="n"/>
      <c r="N947" s="421" t="n"/>
      <c r="O947" s="421" t="n"/>
      <c r="P947" s="421" t="n"/>
      <c r="Q947" s="421" t="n"/>
      <c r="R947" s="270" t="n"/>
      <c r="S947" s="421" t="n"/>
      <c r="T947" s="421" t="n"/>
      <c r="U947" s="421" t="n"/>
      <c r="V947" s="421" t="n"/>
      <c r="W947" s="421" t="n"/>
      <c r="X947" s="421" t="n"/>
      <c r="Y947" s="421" t="n"/>
      <c r="Z947" s="421" t="n"/>
      <c r="AA947" s="421" t="n"/>
      <c r="AB947" s="421" t="n"/>
      <c r="AC947" s="421" t="n"/>
      <c r="AD947" s="421" t="n"/>
      <c r="AE947" s="421" t="n"/>
      <c r="AF947" s="421" t="n"/>
      <c r="AG947" s="421" t="n"/>
      <c r="AH947" s="421" t="n"/>
      <c r="AI947" s="421" t="n"/>
      <c r="AJ947" s="297" t="n"/>
      <c r="AK947" s="297" t="n"/>
      <c r="AL947" s="284" t="n"/>
      <c r="AM947" s="297" t="n"/>
      <c r="AN947" s="285" t="n"/>
      <c r="AO947" s="297" t="n"/>
      <c r="AP947" s="297" t="n"/>
      <c r="AQ947" s="297" t="n"/>
      <c r="AR947" s="297" t="n"/>
      <c r="AS947" s="297" t="n"/>
      <c r="AT947" s="285" t="inlineStr">
        <is>
          <t>0</t>
        </is>
      </c>
      <c r="AU947" s="297" t="inlineStr">
        <is>
          <t>0</t>
        </is>
      </c>
      <c r="AV947" s="297" t="inlineStr">
        <is>
          <t>0</t>
        </is>
      </c>
      <c r="AW947" s="297" t="inlineStr">
        <is>
          <t>0</t>
        </is>
      </c>
      <c r="AX947" s="297" t="inlineStr">
        <is>
          <t>0</t>
        </is>
      </c>
      <c r="AY947" s="286" t="inlineStr">
        <is>
          <t>0</t>
        </is>
      </c>
      <c r="AZ947" s="286" t="inlineStr">
        <is>
          <t>0</t>
        </is>
      </c>
      <c r="BA947" s="287" t="inlineStr">
        <is>
          <t>0</t>
        </is>
      </c>
      <c r="BB947" s="286" t="inlineStr">
        <is>
          <t>0</t>
        </is>
      </c>
      <c r="BC947" s="286" t="inlineStr">
        <is>
          <t>0</t>
        </is>
      </c>
      <c r="BD947" s="286" t="inlineStr">
        <is>
          <t>0</t>
        </is>
      </c>
      <c r="BE947" s="286" t="inlineStr">
        <is>
          <t>0</t>
        </is>
      </c>
      <c r="BF947" s="286" t="inlineStr">
        <is>
          <t>0</t>
        </is>
      </c>
      <c r="BG947" s="286" t="inlineStr">
        <is>
          <t>0</t>
        </is>
      </c>
      <c r="BH947" s="297" t="inlineStr">
        <is>
          <t>0</t>
        </is>
      </c>
      <c r="BI947" s="297" t="inlineStr">
        <is>
          <t>0</t>
        </is>
      </c>
      <c r="BJ947" s="297" t="inlineStr">
        <is>
          <t>0</t>
        </is>
      </c>
      <c r="BK947" s="297" t="inlineStr">
        <is>
          <t>0</t>
        </is>
      </c>
      <c r="BL947" s="297" t="inlineStr">
        <is>
          <t>0</t>
        </is>
      </c>
      <c r="BM947" s="297" t="inlineStr">
        <is>
          <t>0</t>
        </is>
      </c>
      <c r="BN947" s="297" t="inlineStr">
        <is>
          <t>0</t>
        </is>
      </c>
      <c r="BO947" s="285" t="inlineStr">
        <is>
          <t>0</t>
        </is>
      </c>
      <c r="BP947" s="297" t="inlineStr">
        <is>
          <t>0</t>
        </is>
      </c>
      <c r="BQ947" s="297" t="inlineStr">
        <is>
          <t>0</t>
        </is>
      </c>
      <c r="BR947" s="297" t="inlineStr">
        <is>
          <t>0</t>
        </is>
      </c>
      <c r="BS947" s="297" t="inlineStr">
        <is>
          <t>0</t>
        </is>
      </c>
      <c r="BT947" s="297" t="inlineStr">
        <is>
          <t>0</t>
        </is>
      </c>
      <c r="BU947" s="297" t="inlineStr">
        <is>
          <t>0</t>
        </is>
      </c>
      <c r="BV947" s="297" t="inlineStr">
        <is>
          <t>0</t>
        </is>
      </c>
      <c r="BW947" s="288" t="inlineStr">
        <is>
          <t>0</t>
        </is>
      </c>
      <c r="BX947" s="276">
        <f>SUM(IF(COUNTIF(#REF!, "*1.*"), 2, 0), IF(COUNTIF(#REF!, "*2.*"), 2, 0), IF(COUNTIF(#REF!, "*3.*"), 2, 0), IF(COUNTIF(#REF!, "*4.*"), 2, 0), IF(COUNTIF(#REF!, "*5.*"), 2, 0), IF(COUNTIF(#REF!, "*6.*"), 2, 0))</f>
        <v/>
      </c>
      <c r="BY947" s="277">
        <f t="array" ref="BY947">SUM(VALUE(AT947),VALUE(AU947),VALUE(AV947),VALUE(AW947),VALUE(AX947),VALUE(AY947),VALUE(AZ947),VALUE(BB947),VALUE(BC947),VALUE(BD947),VALUE(BE947),VALUE(BF947),VALUE(BG947),VALUE(BH947),VALUE(BI947),VALUE(BJ947),VALUE(BK947),VALUE(BL947),VALUE(BM947),VALUE(BN947),VALUE(BO947),VALUE(BP947),VALUE(BQ947),VALUE(BR947),VALUE(BS947),VALUE(BT947),VALUE(BU947),VALUE(BV947),VALUE(BW947))</f>
        <v/>
      </c>
      <c r="BZ947" s="307" t="n"/>
      <c r="CA947" s="307" t="n"/>
      <c r="CB947" s="307" t="n"/>
      <c r="CC947" s="307" t="n"/>
      <c r="CD947" s="307" t="n"/>
      <c r="CE947" s="307" t="n"/>
      <c r="CF947" s="307" t="n"/>
      <c r="CG947" s="307" t="n"/>
      <c r="CH947" s="307" t="n"/>
      <c r="CI947" s="307" t="n"/>
      <c r="CJ947" s="307" t="n"/>
      <c r="CK947" s="307" t="n"/>
      <c r="CL947" s="307" t="n"/>
      <c r="CM947" s="307" t="n"/>
      <c r="CN947" s="307" t="n"/>
      <c r="CO947" s="307" t="n"/>
      <c r="CP947" s="307" t="n"/>
      <c r="CQ947" s="307" t="n"/>
      <c r="CR947" s="279" t="inlineStr"/>
      <c r="CS947" s="280">
        <f>AVERAGE(Value(BY947),value(CR947))</f>
        <v/>
      </c>
      <c r="CT947" s="421">
        <f>(IF(OR(MediaScorecard!BH948="x", MediaScorecard!BI948="x",MediaScorecard!BJ948="x",MediaScorecard!BK948="x",MediaScorecard!BL948="x"),1, 2))</f>
        <v/>
      </c>
      <c r="CU947" s="308" t="n"/>
      <c r="CV947" s="308" t="n"/>
      <c r="CW947" s="308" t="n"/>
      <c r="CX947" s="309" t="n"/>
      <c r="CY947" s="308" t="n"/>
      <c r="CZ947" s="308" t="n"/>
      <c r="DA947" s="308" t="n"/>
    </row>
    <row r="948" ht="21" customHeight="1" s="590">
      <c r="A948" s="421" t="n"/>
      <c r="B948" s="270" t="n"/>
      <c r="C948" s="266" t="n"/>
      <c r="D948" s="267" t="inlineStr"/>
      <c r="E948" s="267" t="inlineStr"/>
      <c r="F948" s="268" t="inlineStr"/>
      <c r="G948" s="421" t="n"/>
      <c r="H948" s="269" t="n"/>
      <c r="I948" s="421" t="n"/>
      <c r="J948" s="421" t="n"/>
      <c r="K948" s="421" t="n"/>
      <c r="L948" s="421" t="n"/>
      <c r="M948" s="421" t="n"/>
      <c r="N948" s="421" t="n"/>
      <c r="O948" s="421" t="n"/>
      <c r="P948" s="421" t="n"/>
      <c r="Q948" s="421" t="n"/>
      <c r="R948" s="270" t="n"/>
      <c r="S948" s="421" t="n"/>
      <c r="T948" s="421" t="n"/>
      <c r="U948" s="421" t="n"/>
      <c r="V948" s="421" t="n"/>
      <c r="W948" s="421" t="n"/>
      <c r="X948" s="421" t="n"/>
      <c r="Y948" s="421" t="n"/>
      <c r="Z948" s="421" t="n"/>
      <c r="AA948" s="421" t="n"/>
      <c r="AB948" s="421" t="n"/>
      <c r="AC948" s="421" t="n"/>
      <c r="AD948" s="421" t="n"/>
      <c r="AE948" s="421" t="n"/>
      <c r="AF948" s="421" t="n"/>
      <c r="AG948" s="421" t="n"/>
      <c r="AH948" s="421" t="n"/>
      <c r="AI948" s="421" t="n"/>
      <c r="AJ948" s="297" t="n"/>
      <c r="AK948" s="297" t="n"/>
      <c r="AL948" s="284" t="n"/>
      <c r="AM948" s="297" t="n"/>
      <c r="AN948" s="285" t="n"/>
      <c r="AO948" s="297" t="n"/>
      <c r="AP948" s="297" t="n"/>
      <c r="AQ948" s="297" t="n"/>
      <c r="AR948" s="297" t="n"/>
      <c r="AS948" s="297" t="n"/>
      <c r="AT948" s="285" t="inlineStr">
        <is>
          <t>0</t>
        </is>
      </c>
      <c r="AU948" s="297" t="inlineStr">
        <is>
          <t>0</t>
        </is>
      </c>
      <c r="AV948" s="297" t="inlineStr">
        <is>
          <t>0</t>
        </is>
      </c>
      <c r="AW948" s="297" t="inlineStr">
        <is>
          <t>0</t>
        </is>
      </c>
      <c r="AX948" s="297" t="inlineStr">
        <is>
          <t>0</t>
        </is>
      </c>
      <c r="AY948" s="286" t="inlineStr">
        <is>
          <t>0</t>
        </is>
      </c>
      <c r="AZ948" s="286" t="inlineStr">
        <is>
          <t>0</t>
        </is>
      </c>
      <c r="BA948" s="287" t="inlineStr">
        <is>
          <t>0</t>
        </is>
      </c>
      <c r="BB948" s="286" t="inlineStr">
        <is>
          <t>0</t>
        </is>
      </c>
      <c r="BC948" s="286" t="inlineStr">
        <is>
          <t>0</t>
        </is>
      </c>
      <c r="BD948" s="286" t="inlineStr">
        <is>
          <t>0</t>
        </is>
      </c>
      <c r="BE948" s="286" t="inlineStr">
        <is>
          <t>0</t>
        </is>
      </c>
      <c r="BF948" s="286" t="inlineStr">
        <is>
          <t>0</t>
        </is>
      </c>
      <c r="BG948" s="286" t="inlineStr">
        <is>
          <t>0</t>
        </is>
      </c>
      <c r="BH948" s="297" t="inlineStr">
        <is>
          <t>0</t>
        </is>
      </c>
      <c r="BI948" s="297" t="inlineStr">
        <is>
          <t>0</t>
        </is>
      </c>
      <c r="BJ948" s="297" t="inlineStr">
        <is>
          <t>0</t>
        </is>
      </c>
      <c r="BK948" s="297" t="inlineStr">
        <is>
          <t>0</t>
        </is>
      </c>
      <c r="BL948" s="297" t="inlineStr">
        <is>
          <t>0</t>
        </is>
      </c>
      <c r="BM948" s="297" t="inlineStr">
        <is>
          <t>0</t>
        </is>
      </c>
      <c r="BN948" s="297" t="inlineStr">
        <is>
          <t>0</t>
        </is>
      </c>
      <c r="BO948" s="285" t="inlineStr">
        <is>
          <t>0</t>
        </is>
      </c>
      <c r="BP948" s="297" t="inlineStr">
        <is>
          <t>0</t>
        </is>
      </c>
      <c r="BQ948" s="297" t="inlineStr">
        <is>
          <t>0</t>
        </is>
      </c>
      <c r="BR948" s="297" t="inlineStr">
        <is>
          <t>0</t>
        </is>
      </c>
      <c r="BS948" s="297" t="inlineStr">
        <is>
          <t>0</t>
        </is>
      </c>
      <c r="BT948" s="297" t="inlineStr">
        <is>
          <t>0</t>
        </is>
      </c>
      <c r="BU948" s="297" t="inlineStr">
        <is>
          <t>0</t>
        </is>
      </c>
      <c r="BV948" s="297" t="inlineStr">
        <is>
          <t>0</t>
        </is>
      </c>
      <c r="BW948" s="288" t="inlineStr">
        <is>
          <t>0</t>
        </is>
      </c>
      <c r="BX948" s="276">
        <f>SUM(IF(COUNTIF(#REF!, "*1.*"), 2, 0), IF(COUNTIF(#REF!, "*2.*"), 2, 0), IF(COUNTIF(#REF!, "*3.*"), 2, 0), IF(COUNTIF(#REF!, "*4.*"), 2, 0), IF(COUNTIF(#REF!, "*5.*"), 2, 0), IF(COUNTIF(#REF!, "*6.*"), 2, 0))</f>
        <v/>
      </c>
      <c r="BY948" s="277">
        <f t="array" ref="BY948">SUM(VALUE(AT948),VALUE(AU948),VALUE(AV948),VALUE(AW948),VALUE(AX948),VALUE(AY948),VALUE(AZ948),VALUE(BB948),VALUE(BC948),VALUE(BD948),VALUE(BE948),VALUE(BF948),VALUE(BG948),VALUE(BH948),VALUE(BI948),VALUE(BJ948),VALUE(BK948),VALUE(BL948),VALUE(BM948),VALUE(BN948),VALUE(BO948),VALUE(BP948),VALUE(BQ948),VALUE(BR948),VALUE(BS948),VALUE(BT948),VALUE(BU948),VALUE(BV948),VALUE(BW948))</f>
        <v/>
      </c>
      <c r="BZ948" s="307" t="n"/>
      <c r="CA948" s="307" t="n"/>
      <c r="CB948" s="307" t="n"/>
      <c r="CC948" s="307" t="n"/>
      <c r="CD948" s="307" t="n"/>
      <c r="CE948" s="307" t="n"/>
      <c r="CF948" s="307" t="n"/>
      <c r="CG948" s="307" t="n"/>
      <c r="CH948" s="307" t="n"/>
      <c r="CI948" s="307" t="n"/>
      <c r="CJ948" s="307" t="n"/>
      <c r="CK948" s="307" t="n"/>
      <c r="CL948" s="307" t="n"/>
      <c r="CM948" s="307" t="n"/>
      <c r="CN948" s="307" t="n"/>
      <c r="CO948" s="307" t="n"/>
      <c r="CP948" s="307" t="n"/>
      <c r="CQ948" s="307" t="n"/>
      <c r="CR948" s="279" t="inlineStr"/>
      <c r="CS948" s="280">
        <f>AVERAGE(Value(BY948),value(CR948))</f>
        <v/>
      </c>
      <c r="CT948" s="421">
        <f>(IF(OR(MediaScorecard!BH949="x", MediaScorecard!BI949="x",MediaScorecard!BJ949="x",MediaScorecard!BK949="x",MediaScorecard!BL949="x"),1, 2))</f>
        <v/>
      </c>
      <c r="CU948" s="308" t="n"/>
      <c r="CV948" s="308" t="n"/>
      <c r="CW948" s="308" t="n"/>
      <c r="CX948" s="309" t="n"/>
      <c r="CY948" s="308" t="n"/>
      <c r="CZ948" s="308" t="n"/>
      <c r="DA948" s="308" t="n"/>
    </row>
    <row r="949" ht="21" customHeight="1" s="590">
      <c r="A949" s="421" t="n"/>
      <c r="B949" s="270" t="n"/>
      <c r="C949" s="266" t="n"/>
      <c r="D949" s="267" t="inlineStr"/>
      <c r="E949" s="267" t="inlineStr"/>
      <c r="F949" s="268" t="inlineStr"/>
      <c r="G949" s="421" t="n"/>
      <c r="H949" s="269" t="n"/>
      <c r="I949" s="421" t="n"/>
      <c r="J949" s="421" t="n"/>
      <c r="K949" s="421" t="n"/>
      <c r="L949" s="421" t="n"/>
      <c r="M949" s="421" t="n"/>
      <c r="N949" s="421" t="n"/>
      <c r="O949" s="421" t="n"/>
      <c r="P949" s="421" t="n"/>
      <c r="Q949" s="421" t="n"/>
      <c r="R949" s="270" t="n"/>
      <c r="S949" s="421" t="n"/>
      <c r="T949" s="421" t="n"/>
      <c r="U949" s="421" t="n"/>
      <c r="V949" s="421" t="n"/>
      <c r="W949" s="421" t="n"/>
      <c r="X949" s="421" t="n"/>
      <c r="Y949" s="421" t="n"/>
      <c r="Z949" s="421" t="n"/>
      <c r="AA949" s="421" t="n"/>
      <c r="AB949" s="421" t="n"/>
      <c r="AC949" s="421" t="n"/>
      <c r="AD949" s="421" t="n"/>
      <c r="AE949" s="421" t="n"/>
      <c r="AF949" s="421" t="n"/>
      <c r="AG949" s="421" t="n"/>
      <c r="AH949" s="421" t="n"/>
      <c r="AI949" s="421" t="n"/>
      <c r="AJ949" s="297" t="n"/>
      <c r="AK949" s="297" t="n"/>
      <c r="AL949" s="284" t="n"/>
      <c r="AM949" s="297" t="n"/>
      <c r="AN949" s="285" t="n"/>
      <c r="AO949" s="297" t="n"/>
      <c r="AP949" s="297" t="n"/>
      <c r="AQ949" s="297" t="n"/>
      <c r="AR949" s="297" t="n"/>
      <c r="AS949" s="297" t="n"/>
      <c r="AT949" s="285" t="inlineStr">
        <is>
          <t>0</t>
        </is>
      </c>
      <c r="AU949" s="297" t="inlineStr">
        <is>
          <t>0</t>
        </is>
      </c>
      <c r="AV949" s="297" t="inlineStr">
        <is>
          <t>0</t>
        </is>
      </c>
      <c r="AW949" s="297" t="inlineStr">
        <is>
          <t>0</t>
        </is>
      </c>
      <c r="AX949" s="297" t="inlineStr">
        <is>
          <t>0</t>
        </is>
      </c>
      <c r="AY949" s="286" t="inlineStr">
        <is>
          <t>0</t>
        </is>
      </c>
      <c r="AZ949" s="286" t="inlineStr">
        <is>
          <t>0</t>
        </is>
      </c>
      <c r="BA949" s="287" t="inlineStr">
        <is>
          <t>0</t>
        </is>
      </c>
      <c r="BB949" s="286" t="inlineStr">
        <is>
          <t>0</t>
        </is>
      </c>
      <c r="BC949" s="286" t="inlineStr">
        <is>
          <t>0</t>
        </is>
      </c>
      <c r="BD949" s="286" t="inlineStr">
        <is>
          <t>0</t>
        </is>
      </c>
      <c r="BE949" s="286" t="inlineStr">
        <is>
          <t>0</t>
        </is>
      </c>
      <c r="BF949" s="286" t="inlineStr">
        <is>
          <t>0</t>
        </is>
      </c>
      <c r="BG949" s="286" t="inlineStr">
        <is>
          <t>0</t>
        </is>
      </c>
      <c r="BH949" s="297" t="inlineStr">
        <is>
          <t>0</t>
        </is>
      </c>
      <c r="BI949" s="297" t="inlineStr">
        <is>
          <t>0</t>
        </is>
      </c>
      <c r="BJ949" s="297" t="inlineStr">
        <is>
          <t>0</t>
        </is>
      </c>
      <c r="BK949" s="297" t="inlineStr">
        <is>
          <t>0</t>
        </is>
      </c>
      <c r="BL949" s="297" t="inlineStr">
        <is>
          <t>0</t>
        </is>
      </c>
      <c r="BM949" s="297" t="inlineStr">
        <is>
          <t>0</t>
        </is>
      </c>
      <c r="BN949" s="297" t="inlineStr">
        <is>
          <t>0</t>
        </is>
      </c>
      <c r="BO949" s="285" t="inlineStr">
        <is>
          <t>0</t>
        </is>
      </c>
      <c r="BP949" s="297" t="inlineStr">
        <is>
          <t>0</t>
        </is>
      </c>
      <c r="BQ949" s="297" t="inlineStr">
        <is>
          <t>0</t>
        </is>
      </c>
      <c r="BR949" s="297" t="inlineStr">
        <is>
          <t>0</t>
        </is>
      </c>
      <c r="BS949" s="297" t="inlineStr">
        <is>
          <t>0</t>
        </is>
      </c>
      <c r="BT949" s="297" t="inlineStr">
        <is>
          <t>0</t>
        </is>
      </c>
      <c r="BU949" s="297" t="inlineStr">
        <is>
          <t>0</t>
        </is>
      </c>
      <c r="BV949" s="297" t="inlineStr">
        <is>
          <t>0</t>
        </is>
      </c>
      <c r="BW949" s="288" t="inlineStr">
        <is>
          <t>0</t>
        </is>
      </c>
      <c r="BX949" s="276">
        <f>SUM(IF(COUNTIF(#REF!, "*1.*"), 2, 0), IF(COUNTIF(#REF!, "*2.*"), 2, 0), IF(COUNTIF(#REF!, "*3.*"), 2, 0), IF(COUNTIF(#REF!, "*4.*"), 2, 0), IF(COUNTIF(#REF!, "*5.*"), 2, 0), IF(COUNTIF(#REF!, "*6.*"), 2, 0))</f>
        <v/>
      </c>
      <c r="BY949" s="277">
        <f t="array" ref="BY949">SUM(VALUE(AT949),VALUE(AU949),VALUE(AV949),VALUE(AW949),VALUE(AX949),VALUE(AY949),VALUE(AZ949),VALUE(BB949),VALUE(BC949),VALUE(BD949),VALUE(BE949),VALUE(BF949),VALUE(BG949),VALUE(BH949),VALUE(BI949),VALUE(BJ949),VALUE(BK949),VALUE(BL949),VALUE(BM949),VALUE(BN949),VALUE(BO949),VALUE(BP949),VALUE(BQ949),VALUE(BR949),VALUE(BS949),VALUE(BT949),VALUE(BU949),VALUE(BV949),VALUE(BW949))</f>
        <v/>
      </c>
      <c r="BZ949" s="307" t="n"/>
      <c r="CA949" s="307" t="n"/>
      <c r="CB949" s="307" t="n"/>
      <c r="CC949" s="307" t="n"/>
      <c r="CD949" s="307" t="n"/>
      <c r="CE949" s="307" t="n"/>
      <c r="CF949" s="307" t="n"/>
      <c r="CG949" s="307" t="n"/>
      <c r="CH949" s="307" t="n"/>
      <c r="CI949" s="307" t="n"/>
      <c r="CJ949" s="307" t="n"/>
      <c r="CK949" s="307" t="n"/>
      <c r="CL949" s="307" t="n"/>
      <c r="CM949" s="307" t="n"/>
      <c r="CN949" s="307" t="n"/>
      <c r="CO949" s="307" t="n"/>
      <c r="CP949" s="307" t="n"/>
      <c r="CQ949" s="307" t="n"/>
      <c r="CR949" s="279" t="inlineStr"/>
      <c r="CS949" s="280">
        <f>AVERAGE(Value(BY949),value(CR949))</f>
        <v/>
      </c>
      <c r="CT949" s="421">
        <f>(IF(OR(MediaScorecard!BH950="x", MediaScorecard!BI950="x",MediaScorecard!BJ950="x",MediaScorecard!BK950="x",MediaScorecard!BL950="x"),1, 2))</f>
        <v/>
      </c>
      <c r="CU949" s="308" t="n"/>
      <c r="CV949" s="308" t="n"/>
      <c r="CW949" s="308" t="n"/>
      <c r="CX949" s="309" t="n"/>
      <c r="CY949" s="308" t="n"/>
      <c r="CZ949" s="308" t="n"/>
      <c r="DA949" s="308" t="n"/>
    </row>
    <row r="950" ht="21" customHeight="1" s="590">
      <c r="A950" s="421" t="n"/>
      <c r="B950" s="270" t="n"/>
      <c r="C950" s="266" t="n"/>
      <c r="D950" s="267" t="inlineStr"/>
      <c r="E950" s="267" t="inlineStr"/>
      <c r="F950" s="268" t="inlineStr"/>
      <c r="G950" s="421" t="n"/>
      <c r="H950" s="269" t="n"/>
      <c r="I950" s="421" t="n"/>
      <c r="J950" s="421" t="n"/>
      <c r="K950" s="421" t="n"/>
      <c r="L950" s="421" t="n"/>
      <c r="M950" s="421" t="n"/>
      <c r="N950" s="421" t="n"/>
      <c r="O950" s="421" t="n"/>
      <c r="P950" s="421" t="n"/>
      <c r="Q950" s="421" t="n"/>
      <c r="R950" s="270" t="n"/>
      <c r="S950" s="421" t="n"/>
      <c r="T950" s="421" t="n"/>
      <c r="U950" s="421" t="n"/>
      <c r="V950" s="421" t="n"/>
      <c r="W950" s="421" t="n"/>
      <c r="X950" s="421" t="n"/>
      <c r="Y950" s="421" t="n"/>
      <c r="Z950" s="421" t="n"/>
      <c r="AA950" s="421" t="n"/>
      <c r="AB950" s="421" t="n"/>
      <c r="AC950" s="421" t="n"/>
      <c r="AD950" s="421" t="n"/>
      <c r="AE950" s="421" t="n"/>
      <c r="AF950" s="421" t="n"/>
      <c r="AG950" s="421" t="n"/>
      <c r="AH950" s="421" t="n"/>
      <c r="AI950" s="421" t="n"/>
      <c r="AJ950" s="297" t="n"/>
      <c r="AK950" s="297" t="n"/>
      <c r="AL950" s="284" t="n"/>
      <c r="AM950" s="297" t="n"/>
      <c r="AN950" s="285" t="n"/>
      <c r="AO950" s="297" t="n"/>
      <c r="AP950" s="297" t="n"/>
      <c r="AQ950" s="297" t="n"/>
      <c r="AR950" s="297" t="n"/>
      <c r="AS950" s="297" t="n"/>
      <c r="AT950" s="285" t="inlineStr">
        <is>
          <t>0</t>
        </is>
      </c>
      <c r="AU950" s="297" t="inlineStr">
        <is>
          <t>0</t>
        </is>
      </c>
      <c r="AV950" s="297" t="inlineStr">
        <is>
          <t>0</t>
        </is>
      </c>
      <c r="AW950" s="297" t="inlineStr">
        <is>
          <t>0</t>
        </is>
      </c>
      <c r="AX950" s="297" t="inlineStr">
        <is>
          <t>0</t>
        </is>
      </c>
      <c r="AY950" s="286" t="inlineStr">
        <is>
          <t>0</t>
        </is>
      </c>
      <c r="AZ950" s="286" t="inlineStr">
        <is>
          <t>0</t>
        </is>
      </c>
      <c r="BA950" s="287" t="inlineStr">
        <is>
          <t>0</t>
        </is>
      </c>
      <c r="BB950" s="286" t="inlineStr">
        <is>
          <t>0</t>
        </is>
      </c>
      <c r="BC950" s="286" t="inlineStr">
        <is>
          <t>0</t>
        </is>
      </c>
      <c r="BD950" s="286" t="inlineStr">
        <is>
          <t>0</t>
        </is>
      </c>
      <c r="BE950" s="286" t="inlineStr">
        <is>
          <t>0</t>
        </is>
      </c>
      <c r="BF950" s="286" t="inlineStr">
        <is>
          <t>0</t>
        </is>
      </c>
      <c r="BG950" s="286" t="inlineStr">
        <is>
          <t>0</t>
        </is>
      </c>
      <c r="BH950" s="297" t="inlineStr">
        <is>
          <t>0</t>
        </is>
      </c>
      <c r="BI950" s="297" t="inlineStr">
        <is>
          <t>0</t>
        </is>
      </c>
      <c r="BJ950" s="297" t="inlineStr">
        <is>
          <t>0</t>
        </is>
      </c>
      <c r="BK950" s="297" t="inlineStr">
        <is>
          <t>0</t>
        </is>
      </c>
      <c r="BL950" s="297" t="inlineStr">
        <is>
          <t>0</t>
        </is>
      </c>
      <c r="BM950" s="297" t="inlineStr">
        <is>
          <t>0</t>
        </is>
      </c>
      <c r="BN950" s="297" t="inlineStr">
        <is>
          <t>0</t>
        </is>
      </c>
      <c r="BO950" s="285" t="inlineStr">
        <is>
          <t>0</t>
        </is>
      </c>
      <c r="BP950" s="297" t="inlineStr">
        <is>
          <t>0</t>
        </is>
      </c>
      <c r="BQ950" s="297" t="inlineStr">
        <is>
          <t>0</t>
        </is>
      </c>
      <c r="BR950" s="297" t="inlineStr">
        <is>
          <t>0</t>
        </is>
      </c>
      <c r="BS950" s="297" t="inlineStr">
        <is>
          <t>0</t>
        </is>
      </c>
      <c r="BT950" s="297" t="inlineStr">
        <is>
          <t>0</t>
        </is>
      </c>
      <c r="BU950" s="297" t="inlineStr">
        <is>
          <t>0</t>
        </is>
      </c>
      <c r="BV950" s="297" t="inlineStr">
        <is>
          <t>0</t>
        </is>
      </c>
      <c r="BW950" s="288" t="inlineStr">
        <is>
          <t>0</t>
        </is>
      </c>
      <c r="BX950" s="276">
        <f>SUM(IF(COUNTIF(#REF!, "*1.*"), 2, 0), IF(COUNTIF(#REF!, "*2.*"), 2, 0), IF(COUNTIF(#REF!, "*3.*"), 2, 0), IF(COUNTIF(#REF!, "*4.*"), 2, 0), IF(COUNTIF(#REF!, "*5.*"), 2, 0), IF(COUNTIF(#REF!, "*6.*"), 2, 0))</f>
        <v/>
      </c>
      <c r="BY950" s="277">
        <f t="array" ref="BY950">SUM(VALUE(AT950),VALUE(AU950),VALUE(AV950),VALUE(AW950),VALUE(AX950),VALUE(AY950),VALUE(AZ950),VALUE(BB950),VALUE(BC950),VALUE(BD950),VALUE(BE950),VALUE(BF950),VALUE(BG950),VALUE(BH950),VALUE(BI950),VALUE(BJ950),VALUE(BK950),VALUE(BL950),VALUE(BM950),VALUE(BN950),VALUE(BO950),VALUE(BP950),VALUE(BQ950),VALUE(BR950),VALUE(BS950),VALUE(BT950),VALUE(BU950),VALUE(BV950),VALUE(BW950))</f>
        <v/>
      </c>
      <c r="BZ950" s="307" t="n"/>
      <c r="CA950" s="307" t="n"/>
      <c r="CB950" s="307" t="n"/>
      <c r="CC950" s="307" t="n"/>
      <c r="CD950" s="307" t="n"/>
      <c r="CE950" s="307" t="n"/>
      <c r="CF950" s="307" t="n"/>
      <c r="CG950" s="307" t="n"/>
      <c r="CH950" s="307" t="n"/>
      <c r="CI950" s="307" t="n"/>
      <c r="CJ950" s="307" t="n"/>
      <c r="CK950" s="307" t="n"/>
      <c r="CL950" s="307" t="n"/>
      <c r="CM950" s="307" t="n"/>
      <c r="CN950" s="307" t="n"/>
      <c r="CO950" s="307" t="n"/>
      <c r="CP950" s="307" t="n"/>
      <c r="CQ950" s="307" t="n"/>
      <c r="CR950" s="279" t="inlineStr"/>
      <c r="CS950" s="280">
        <f>AVERAGE(Value(BY950),value(CR950))</f>
        <v/>
      </c>
      <c r="CT950" s="421">
        <f>(IF(OR(MediaScorecard!BH951="x", MediaScorecard!BI951="x",MediaScorecard!BJ951="x",MediaScorecard!BK951="x",MediaScorecard!BL951="x"),1, 2))</f>
        <v/>
      </c>
      <c r="CU950" s="308" t="n"/>
      <c r="CV950" s="308" t="n"/>
      <c r="CW950" s="308" t="n"/>
      <c r="CX950" s="309" t="n"/>
      <c r="CY950" s="308" t="n"/>
      <c r="CZ950" s="308" t="n"/>
      <c r="DA950" s="308" t="n"/>
    </row>
    <row r="951" ht="21" customHeight="1" s="590">
      <c r="A951" s="421" t="n"/>
      <c r="B951" s="270" t="n"/>
      <c r="C951" s="266" t="n"/>
      <c r="D951" s="267" t="inlineStr"/>
      <c r="E951" s="267" t="inlineStr"/>
      <c r="F951" s="268" t="inlineStr"/>
      <c r="G951" s="421" t="n"/>
      <c r="H951" s="269" t="n"/>
      <c r="I951" s="421" t="n"/>
      <c r="J951" s="421" t="n"/>
      <c r="K951" s="421" t="n"/>
      <c r="L951" s="421" t="n"/>
      <c r="M951" s="421" t="n"/>
      <c r="N951" s="421" t="n"/>
      <c r="O951" s="421" t="n"/>
      <c r="P951" s="421" t="n"/>
      <c r="Q951" s="421" t="n"/>
      <c r="R951" s="270" t="n"/>
      <c r="S951" s="421" t="n"/>
      <c r="T951" s="421" t="n"/>
      <c r="U951" s="421" t="n"/>
      <c r="V951" s="421" t="n"/>
      <c r="W951" s="421" t="n"/>
      <c r="X951" s="421" t="n"/>
      <c r="Y951" s="421" t="n"/>
      <c r="Z951" s="421" t="n"/>
      <c r="AA951" s="421" t="n"/>
      <c r="AB951" s="421" t="n"/>
      <c r="AC951" s="421" t="n"/>
      <c r="AD951" s="421" t="n"/>
      <c r="AE951" s="421" t="n"/>
      <c r="AF951" s="421" t="n"/>
      <c r="AG951" s="421" t="n"/>
      <c r="AH951" s="421" t="n"/>
      <c r="AI951" s="421" t="n"/>
      <c r="AJ951" s="297" t="n"/>
      <c r="AK951" s="297" t="n"/>
      <c r="AL951" s="284" t="n"/>
      <c r="AM951" s="297" t="n"/>
      <c r="AN951" s="285" t="n"/>
      <c r="AO951" s="297" t="n"/>
      <c r="AP951" s="297" t="n"/>
      <c r="AQ951" s="297" t="n"/>
      <c r="AR951" s="297" t="n"/>
      <c r="AS951" s="297" t="n"/>
      <c r="AT951" s="285" t="inlineStr">
        <is>
          <t>0</t>
        </is>
      </c>
      <c r="AU951" s="297" t="inlineStr">
        <is>
          <t>0</t>
        </is>
      </c>
      <c r="AV951" s="297" t="inlineStr">
        <is>
          <t>0</t>
        </is>
      </c>
      <c r="AW951" s="297" t="inlineStr">
        <is>
          <t>0</t>
        </is>
      </c>
      <c r="AX951" s="297" t="inlineStr">
        <is>
          <t>0</t>
        </is>
      </c>
      <c r="AY951" s="286" t="inlineStr">
        <is>
          <t>0</t>
        </is>
      </c>
      <c r="AZ951" s="286" t="inlineStr">
        <is>
          <t>0</t>
        </is>
      </c>
      <c r="BA951" s="287" t="inlineStr">
        <is>
          <t>0</t>
        </is>
      </c>
      <c r="BB951" s="286" t="inlineStr">
        <is>
          <t>0</t>
        </is>
      </c>
      <c r="BC951" s="286" t="inlineStr">
        <is>
          <t>0</t>
        </is>
      </c>
      <c r="BD951" s="286" t="inlineStr">
        <is>
          <t>0</t>
        </is>
      </c>
      <c r="BE951" s="286" t="inlineStr">
        <is>
          <t>0</t>
        </is>
      </c>
      <c r="BF951" s="286" t="inlineStr">
        <is>
          <t>0</t>
        </is>
      </c>
      <c r="BG951" s="286" t="inlineStr">
        <is>
          <t>0</t>
        </is>
      </c>
      <c r="BH951" s="297" t="inlineStr">
        <is>
          <t>0</t>
        </is>
      </c>
      <c r="BI951" s="297" t="inlineStr">
        <is>
          <t>0</t>
        </is>
      </c>
      <c r="BJ951" s="297" t="inlineStr">
        <is>
          <t>0</t>
        </is>
      </c>
      <c r="BK951" s="297" t="inlineStr">
        <is>
          <t>0</t>
        </is>
      </c>
      <c r="BL951" s="297" t="inlineStr">
        <is>
          <t>0</t>
        </is>
      </c>
      <c r="BM951" s="297" t="inlineStr">
        <is>
          <t>0</t>
        </is>
      </c>
      <c r="BN951" s="297" t="inlineStr">
        <is>
          <t>0</t>
        </is>
      </c>
      <c r="BO951" s="285" t="inlineStr">
        <is>
          <t>0</t>
        </is>
      </c>
      <c r="BP951" s="297" t="inlineStr">
        <is>
          <t>0</t>
        </is>
      </c>
      <c r="BQ951" s="297" t="inlineStr">
        <is>
          <t>0</t>
        </is>
      </c>
      <c r="BR951" s="297" t="inlineStr">
        <is>
          <t>0</t>
        </is>
      </c>
      <c r="BS951" s="297" t="inlineStr">
        <is>
          <t>0</t>
        </is>
      </c>
      <c r="BT951" s="297" t="inlineStr">
        <is>
          <t>0</t>
        </is>
      </c>
      <c r="BU951" s="297" t="inlineStr">
        <is>
          <t>0</t>
        </is>
      </c>
      <c r="BV951" s="297" t="inlineStr">
        <is>
          <t>0</t>
        </is>
      </c>
      <c r="BW951" s="288" t="inlineStr">
        <is>
          <t>0</t>
        </is>
      </c>
      <c r="BX951" s="276">
        <f>SUM(IF(COUNTIF(#REF!, "*1.*"), 2, 0), IF(COUNTIF(#REF!, "*2.*"), 2, 0), IF(COUNTIF(#REF!, "*3.*"), 2, 0), IF(COUNTIF(#REF!, "*4.*"), 2, 0), IF(COUNTIF(#REF!, "*5.*"), 2, 0), IF(COUNTIF(#REF!, "*6.*"), 2, 0))</f>
        <v/>
      </c>
      <c r="BY951" s="277">
        <f t="array" ref="BY951">SUM(VALUE(AT951),VALUE(AU951),VALUE(AV951),VALUE(AW951),VALUE(AX951),VALUE(AY951),VALUE(AZ951),VALUE(BB951),VALUE(BC951),VALUE(BD951),VALUE(BE951),VALUE(BF951),VALUE(BG951),VALUE(BH951),VALUE(BI951),VALUE(BJ951),VALUE(BK951),VALUE(BL951),VALUE(BM951),VALUE(BN951),VALUE(BO951),VALUE(BP951),VALUE(BQ951),VALUE(BR951),VALUE(BS951),VALUE(BT951),VALUE(BU951),VALUE(BV951),VALUE(BW951))</f>
        <v/>
      </c>
      <c r="BZ951" s="303" t="n"/>
      <c r="CA951" s="303" t="n"/>
      <c r="CB951" s="303" t="n"/>
      <c r="CC951" s="303" t="n"/>
      <c r="CD951" s="303" t="n"/>
      <c r="CE951" s="303" t="n"/>
      <c r="CF951" s="303" t="n"/>
      <c r="CG951" s="303" t="n"/>
      <c r="CH951" s="303" t="n"/>
      <c r="CI951" s="303" t="n"/>
      <c r="CJ951" s="303" t="n"/>
      <c r="CK951" s="303" t="n"/>
      <c r="CL951" s="303" t="n"/>
      <c r="CM951" s="303" t="n"/>
      <c r="CN951" s="303" t="n"/>
      <c r="CO951" s="303" t="n"/>
      <c r="CP951" s="303" t="n"/>
      <c r="CQ951" s="303" t="n"/>
      <c r="CR951" s="279" t="inlineStr"/>
      <c r="CS951" s="280">
        <f>AVERAGE(Value(BY951),value(CR951))</f>
        <v/>
      </c>
      <c r="CT951" s="421">
        <f>(IF(OR(MediaScorecard!BH952="x", MediaScorecard!BI952="x",MediaScorecard!BJ952="x",MediaScorecard!BK952="x",MediaScorecard!BL952="x"),1, 2))</f>
        <v/>
      </c>
      <c r="CU951" s="304" t="n"/>
      <c r="CV951" s="304" t="n"/>
      <c r="CW951" s="304" t="n"/>
      <c r="CX951" s="305" t="n"/>
      <c r="CY951" s="304" t="n"/>
      <c r="CZ951" s="304" t="n"/>
      <c r="DA951" s="304" t="n"/>
    </row>
    <row r="952" ht="21" customHeight="1" s="590">
      <c r="A952" s="421" t="n"/>
      <c r="B952" s="270" t="n"/>
      <c r="C952" s="266" t="n"/>
      <c r="D952" s="267" t="inlineStr"/>
      <c r="E952" s="267" t="inlineStr"/>
      <c r="F952" s="268" t="inlineStr"/>
      <c r="G952" s="421" t="n"/>
      <c r="H952" s="269" t="n"/>
      <c r="I952" s="421" t="n"/>
      <c r="J952" s="421" t="n"/>
      <c r="K952" s="421" t="n"/>
      <c r="L952" s="421" t="n"/>
      <c r="M952" s="421" t="n"/>
      <c r="N952" s="421" t="n"/>
      <c r="O952" s="421" t="n"/>
      <c r="P952" s="421" t="n"/>
      <c r="Q952" s="421" t="n"/>
      <c r="R952" s="270" t="n"/>
      <c r="S952" s="421" t="n"/>
      <c r="T952" s="421" t="n"/>
      <c r="U952" s="421" t="n"/>
      <c r="V952" s="421" t="n"/>
      <c r="W952" s="421" t="n"/>
      <c r="X952" s="421" t="n"/>
      <c r="Y952" s="421" t="n"/>
      <c r="Z952" s="421" t="n"/>
      <c r="AA952" s="421" t="n"/>
      <c r="AB952" s="421" t="n"/>
      <c r="AC952" s="421" t="n"/>
      <c r="AD952" s="421" t="n"/>
      <c r="AE952" s="421" t="n"/>
      <c r="AF952" s="421" t="n"/>
      <c r="AG952" s="421" t="n"/>
      <c r="AH952" s="421" t="n"/>
      <c r="AI952" s="421" t="n"/>
      <c r="AJ952" s="297" t="n"/>
      <c r="AK952" s="297" t="n"/>
      <c r="AL952" s="284" t="n"/>
      <c r="AM952" s="297" t="n"/>
      <c r="AN952" s="285" t="n"/>
      <c r="AO952" s="297" t="n"/>
      <c r="AP952" s="297" t="n"/>
      <c r="AQ952" s="297" t="n"/>
      <c r="AR952" s="297" t="n"/>
      <c r="AS952" s="297" t="n"/>
      <c r="AT952" s="285" t="inlineStr">
        <is>
          <t>0</t>
        </is>
      </c>
      <c r="AU952" s="297" t="inlineStr">
        <is>
          <t>0</t>
        </is>
      </c>
      <c r="AV952" s="297" t="inlineStr">
        <is>
          <t>0</t>
        </is>
      </c>
      <c r="AW952" s="297" t="inlineStr">
        <is>
          <t>0</t>
        </is>
      </c>
      <c r="AX952" s="297" t="inlineStr">
        <is>
          <t>0</t>
        </is>
      </c>
      <c r="AY952" s="286" t="inlineStr">
        <is>
          <t>0</t>
        </is>
      </c>
      <c r="AZ952" s="286" t="inlineStr">
        <is>
          <t>0</t>
        </is>
      </c>
      <c r="BA952" s="287" t="inlineStr">
        <is>
          <t>0</t>
        </is>
      </c>
      <c r="BB952" s="286" t="inlineStr">
        <is>
          <t>0</t>
        </is>
      </c>
      <c r="BC952" s="286" t="inlineStr">
        <is>
          <t>0</t>
        </is>
      </c>
      <c r="BD952" s="286" t="inlineStr">
        <is>
          <t>0</t>
        </is>
      </c>
      <c r="BE952" s="286" t="inlineStr">
        <is>
          <t>0</t>
        </is>
      </c>
      <c r="BF952" s="286" t="inlineStr">
        <is>
          <t>0</t>
        </is>
      </c>
      <c r="BG952" s="286" t="inlineStr">
        <is>
          <t>0</t>
        </is>
      </c>
      <c r="BH952" s="297" t="inlineStr">
        <is>
          <t>0</t>
        </is>
      </c>
      <c r="BI952" s="297" t="inlineStr">
        <is>
          <t>0</t>
        </is>
      </c>
      <c r="BJ952" s="297" t="inlineStr">
        <is>
          <t>0</t>
        </is>
      </c>
      <c r="BK952" s="297" t="inlineStr">
        <is>
          <t>0</t>
        </is>
      </c>
      <c r="BL952" s="297" t="inlineStr">
        <is>
          <t>0</t>
        </is>
      </c>
      <c r="BM952" s="297" t="inlineStr">
        <is>
          <t>0</t>
        </is>
      </c>
      <c r="BN952" s="297" t="inlineStr">
        <is>
          <t>0</t>
        </is>
      </c>
      <c r="BO952" s="285" t="inlineStr">
        <is>
          <t>0</t>
        </is>
      </c>
      <c r="BP952" s="297" t="inlineStr">
        <is>
          <t>0</t>
        </is>
      </c>
      <c r="BQ952" s="297" t="inlineStr">
        <is>
          <t>0</t>
        </is>
      </c>
      <c r="BR952" s="297" t="inlineStr">
        <is>
          <t>0</t>
        </is>
      </c>
      <c r="BS952" s="297" t="inlineStr">
        <is>
          <t>0</t>
        </is>
      </c>
      <c r="BT952" s="297" t="inlineStr">
        <is>
          <t>0</t>
        </is>
      </c>
      <c r="BU952" s="297" t="inlineStr">
        <is>
          <t>0</t>
        </is>
      </c>
      <c r="BV952" s="297" t="inlineStr">
        <is>
          <t>0</t>
        </is>
      </c>
      <c r="BW952" s="288" t="inlineStr">
        <is>
          <t>0</t>
        </is>
      </c>
      <c r="BX952" s="276">
        <f>SUM(IF(COUNTIF(#REF!, "*1.*"), 2, 0), IF(COUNTIF(#REF!, "*2.*"), 2, 0), IF(COUNTIF(#REF!, "*3.*"), 2, 0), IF(COUNTIF(#REF!, "*4.*"), 2, 0), IF(COUNTIF(#REF!, "*5.*"), 2, 0), IF(COUNTIF(#REF!, "*6.*"), 2, 0))</f>
        <v/>
      </c>
      <c r="BY952" s="277">
        <f t="array" ref="BY952">SUM(VALUE(AT952),VALUE(AU952),VALUE(AV952),VALUE(AW952),VALUE(AX952),VALUE(AY952),VALUE(AZ952),VALUE(BB952),VALUE(BC952),VALUE(BD952),VALUE(BE952),VALUE(BF952),VALUE(BG952),VALUE(BH952),VALUE(BI952),VALUE(BJ952),VALUE(BK952),VALUE(BL952),VALUE(BM952),VALUE(BN952),VALUE(BO952),VALUE(BP952),VALUE(BQ952),VALUE(BR952),VALUE(BS952),VALUE(BT952),VALUE(BU952),VALUE(BV952),VALUE(BW952))</f>
        <v/>
      </c>
      <c r="BZ952" s="307" t="n"/>
      <c r="CA952" s="307" t="n"/>
      <c r="CB952" s="307" t="n"/>
      <c r="CC952" s="307" t="n"/>
      <c r="CD952" s="307" t="n"/>
      <c r="CE952" s="307" t="n"/>
      <c r="CF952" s="307" t="n"/>
      <c r="CG952" s="307" t="n"/>
      <c r="CH952" s="307" t="n"/>
      <c r="CI952" s="307" t="n"/>
      <c r="CJ952" s="307" t="n"/>
      <c r="CK952" s="307" t="n"/>
      <c r="CL952" s="307" t="n"/>
      <c r="CM952" s="307" t="n"/>
      <c r="CN952" s="307" t="n"/>
      <c r="CO952" s="307" t="n"/>
      <c r="CP952" s="307" t="n"/>
      <c r="CQ952" s="307" t="n"/>
      <c r="CR952" s="279" t="inlineStr"/>
      <c r="CS952" s="280">
        <f>AVERAGE(Value(BY952),value(CR952))</f>
        <v/>
      </c>
      <c r="CT952" s="421">
        <f>(IF(OR(MediaScorecard!BH953="x", MediaScorecard!BI953="x",MediaScorecard!BJ953="x",MediaScorecard!BK953="x",MediaScorecard!BL953="x"),1, 2))</f>
        <v/>
      </c>
      <c r="CU952" s="308" t="n"/>
      <c r="CV952" s="308" t="n"/>
      <c r="CW952" s="308" t="n"/>
      <c r="CX952" s="309" t="n"/>
      <c r="CY952" s="308" t="n"/>
      <c r="CZ952" s="308" t="n"/>
      <c r="DA952" s="308" t="n"/>
    </row>
    <row r="953" ht="21" customHeight="1" s="590">
      <c r="A953" s="421" t="n"/>
      <c r="B953" s="270" t="n"/>
      <c r="C953" s="266" t="n"/>
      <c r="D953" s="267" t="inlineStr"/>
      <c r="E953" s="267" t="inlineStr"/>
      <c r="F953" s="268" t="inlineStr"/>
      <c r="G953" s="421" t="n"/>
      <c r="H953" s="269" t="n"/>
      <c r="I953" s="421" t="n"/>
      <c r="J953" s="421" t="n"/>
      <c r="K953" s="421" t="n"/>
      <c r="L953" s="421" t="n"/>
      <c r="M953" s="421" t="n"/>
      <c r="N953" s="421" t="n"/>
      <c r="O953" s="421" t="n"/>
      <c r="P953" s="421" t="n"/>
      <c r="Q953" s="421" t="n"/>
      <c r="R953" s="270" t="n"/>
      <c r="S953" s="421" t="n"/>
      <c r="T953" s="421" t="n"/>
      <c r="U953" s="421" t="n"/>
      <c r="V953" s="421" t="n"/>
      <c r="W953" s="421" t="n"/>
      <c r="X953" s="421" t="n"/>
      <c r="Y953" s="421" t="n"/>
      <c r="Z953" s="421" t="n"/>
      <c r="AA953" s="421" t="n"/>
      <c r="AB953" s="421" t="n"/>
      <c r="AC953" s="421" t="n"/>
      <c r="AD953" s="421" t="n"/>
      <c r="AE953" s="421" t="n"/>
      <c r="AF953" s="421" t="n"/>
      <c r="AG953" s="421" t="n"/>
      <c r="AH953" s="421" t="n"/>
      <c r="AI953" s="421" t="n"/>
      <c r="AJ953" s="297" t="n"/>
      <c r="AK953" s="297" t="n"/>
      <c r="AL953" s="284" t="n"/>
      <c r="AM953" s="297" t="n"/>
      <c r="AN953" s="285" t="n"/>
      <c r="AO953" s="297" t="n"/>
      <c r="AP953" s="297" t="n"/>
      <c r="AQ953" s="297" t="n"/>
      <c r="AR953" s="297" t="n"/>
      <c r="AS953" s="297" t="n"/>
      <c r="AT953" s="285" t="inlineStr">
        <is>
          <t>0</t>
        </is>
      </c>
      <c r="AU953" s="297" t="inlineStr">
        <is>
          <t>0</t>
        </is>
      </c>
      <c r="AV953" s="297" t="inlineStr">
        <is>
          <t>0</t>
        </is>
      </c>
      <c r="AW953" s="297" t="inlineStr">
        <is>
          <t>0</t>
        </is>
      </c>
      <c r="AX953" s="297" t="inlineStr">
        <is>
          <t>0</t>
        </is>
      </c>
      <c r="AY953" s="286" t="inlineStr">
        <is>
          <t>0</t>
        </is>
      </c>
      <c r="AZ953" s="286" t="inlineStr">
        <is>
          <t>0</t>
        </is>
      </c>
      <c r="BA953" s="287" t="inlineStr">
        <is>
          <t>0</t>
        </is>
      </c>
      <c r="BB953" s="286" t="inlineStr">
        <is>
          <t>0</t>
        </is>
      </c>
      <c r="BC953" s="286" t="inlineStr">
        <is>
          <t>0</t>
        </is>
      </c>
      <c r="BD953" s="286" t="inlineStr">
        <is>
          <t>0</t>
        </is>
      </c>
      <c r="BE953" s="286" t="inlineStr">
        <is>
          <t>0</t>
        </is>
      </c>
      <c r="BF953" s="286" t="inlineStr">
        <is>
          <t>0</t>
        </is>
      </c>
      <c r="BG953" s="286" t="inlineStr">
        <is>
          <t>0</t>
        </is>
      </c>
      <c r="BH953" s="297" t="inlineStr">
        <is>
          <t>0</t>
        </is>
      </c>
      <c r="BI953" s="297" t="inlineStr">
        <is>
          <t>0</t>
        </is>
      </c>
      <c r="BJ953" s="297" t="inlineStr">
        <is>
          <t>0</t>
        </is>
      </c>
      <c r="BK953" s="297" t="inlineStr">
        <is>
          <t>0</t>
        </is>
      </c>
      <c r="BL953" s="297" t="inlineStr">
        <is>
          <t>0</t>
        </is>
      </c>
      <c r="BM953" s="297" t="inlineStr">
        <is>
          <t>0</t>
        </is>
      </c>
      <c r="BN953" s="297" t="inlineStr">
        <is>
          <t>0</t>
        </is>
      </c>
      <c r="BO953" s="285" t="inlineStr">
        <is>
          <t>0</t>
        </is>
      </c>
      <c r="BP953" s="297" t="inlineStr">
        <is>
          <t>0</t>
        </is>
      </c>
      <c r="BQ953" s="297" t="inlineStr">
        <is>
          <t>0</t>
        </is>
      </c>
      <c r="BR953" s="297" t="inlineStr">
        <is>
          <t>0</t>
        </is>
      </c>
      <c r="BS953" s="297" t="inlineStr">
        <is>
          <t>0</t>
        </is>
      </c>
      <c r="BT953" s="297" t="inlineStr">
        <is>
          <t>0</t>
        </is>
      </c>
      <c r="BU953" s="297" t="inlineStr">
        <is>
          <t>0</t>
        </is>
      </c>
      <c r="BV953" s="297" t="inlineStr">
        <is>
          <t>0</t>
        </is>
      </c>
      <c r="BW953" s="288" t="inlineStr">
        <is>
          <t>0</t>
        </is>
      </c>
      <c r="BX953" s="276">
        <f>SUM(IF(COUNTIF(#REF!, "*1.*"), 2, 0), IF(COUNTIF(#REF!, "*2.*"), 2, 0), IF(COUNTIF(#REF!, "*3.*"), 2, 0), IF(COUNTIF(#REF!, "*4.*"), 2, 0), IF(COUNTIF(#REF!, "*5.*"), 2, 0), IF(COUNTIF(#REF!, "*6.*"), 2, 0))</f>
        <v/>
      </c>
      <c r="BY953" s="277">
        <f t="array" ref="BY953">SUM(VALUE(AT953),VALUE(AU953),VALUE(AV953),VALUE(AW953),VALUE(AX953),VALUE(AY953),VALUE(AZ953),VALUE(BB953),VALUE(BC953),VALUE(BD953),VALUE(BE953),VALUE(BF953),VALUE(BG953),VALUE(BH953),VALUE(BI953),VALUE(BJ953),VALUE(BK953),VALUE(BL953),VALUE(BM953),VALUE(BN953),VALUE(BO953),VALUE(BP953),VALUE(BQ953),VALUE(BR953),VALUE(BS953),VALUE(BT953),VALUE(BU953),VALUE(BV953),VALUE(BW953))</f>
        <v/>
      </c>
      <c r="BZ953" s="307" t="n"/>
      <c r="CA953" s="307" t="n"/>
      <c r="CB953" s="307" t="n"/>
      <c r="CC953" s="307" t="n"/>
      <c r="CD953" s="307" t="n"/>
      <c r="CE953" s="307" t="n"/>
      <c r="CF953" s="307" t="n"/>
      <c r="CG953" s="307" t="n"/>
      <c r="CH953" s="307" t="n"/>
      <c r="CI953" s="307" t="n"/>
      <c r="CJ953" s="307" t="n"/>
      <c r="CK953" s="307" t="n"/>
      <c r="CL953" s="307" t="n"/>
      <c r="CM953" s="307" t="n"/>
      <c r="CN953" s="307" t="n"/>
      <c r="CO953" s="307" t="n"/>
      <c r="CP953" s="307" t="n"/>
      <c r="CQ953" s="307" t="n"/>
      <c r="CR953" s="279" t="inlineStr"/>
      <c r="CS953" s="280">
        <f>AVERAGE(Value(BY953),value(CR953))</f>
        <v/>
      </c>
      <c r="CT953" s="421">
        <f>(IF(OR(MediaScorecard!BH954="x", MediaScorecard!BI954="x",MediaScorecard!BJ954="x",MediaScorecard!BK954="x",MediaScorecard!BL954="x"),1, 2))</f>
        <v/>
      </c>
      <c r="CU953" s="308" t="n"/>
      <c r="CV953" s="308" t="n"/>
      <c r="CW953" s="308" t="n"/>
      <c r="CX953" s="309" t="n"/>
      <c r="CY953" s="308" t="n"/>
      <c r="CZ953" s="308" t="n"/>
      <c r="DA953" s="308" t="n"/>
    </row>
    <row r="954" ht="21" customHeight="1" s="590">
      <c r="A954" s="421" t="n"/>
      <c r="B954" s="270" t="n"/>
      <c r="C954" s="266" t="n"/>
      <c r="D954" s="267" t="inlineStr"/>
      <c r="E954" s="267" t="inlineStr"/>
      <c r="F954" s="268" t="inlineStr"/>
      <c r="G954" s="421" t="n"/>
      <c r="H954" s="269" t="n"/>
      <c r="I954" s="421" t="n"/>
      <c r="J954" s="421" t="n"/>
      <c r="K954" s="421" t="n"/>
      <c r="L954" s="421" t="n"/>
      <c r="M954" s="421" t="n"/>
      <c r="N954" s="421" t="n"/>
      <c r="O954" s="421" t="n"/>
      <c r="P954" s="421" t="n"/>
      <c r="Q954" s="421" t="n"/>
      <c r="R954" s="270" t="n"/>
      <c r="S954" s="421" t="n"/>
      <c r="T954" s="421" t="n"/>
      <c r="U954" s="421" t="n"/>
      <c r="V954" s="421" t="n"/>
      <c r="W954" s="421" t="n"/>
      <c r="X954" s="421" t="n"/>
      <c r="Y954" s="421" t="n"/>
      <c r="Z954" s="421" t="n"/>
      <c r="AA954" s="421" t="n"/>
      <c r="AB954" s="421" t="n"/>
      <c r="AC954" s="421" t="n"/>
      <c r="AD954" s="421" t="n"/>
      <c r="AE954" s="421" t="n"/>
      <c r="AF954" s="421" t="n"/>
      <c r="AG954" s="421" t="n"/>
      <c r="AH954" s="421" t="n"/>
      <c r="AI954" s="421" t="n"/>
      <c r="AJ954" s="297" t="n"/>
      <c r="AK954" s="297" t="n"/>
      <c r="AL954" s="284" t="n"/>
      <c r="AM954" s="297" t="n"/>
      <c r="AN954" s="285" t="n"/>
      <c r="AO954" s="297" t="n"/>
      <c r="AP954" s="297" t="n"/>
      <c r="AQ954" s="297" t="n"/>
      <c r="AR954" s="297" t="n"/>
      <c r="AS954" s="297" t="n"/>
      <c r="AT954" s="285" t="inlineStr">
        <is>
          <t>0</t>
        </is>
      </c>
      <c r="AU954" s="297" t="inlineStr">
        <is>
          <t>0</t>
        </is>
      </c>
      <c r="AV954" s="297" t="inlineStr">
        <is>
          <t>0</t>
        </is>
      </c>
      <c r="AW954" s="297" t="inlineStr">
        <is>
          <t>0</t>
        </is>
      </c>
      <c r="AX954" s="297" t="inlineStr">
        <is>
          <t>0</t>
        </is>
      </c>
      <c r="AY954" s="286" t="inlineStr">
        <is>
          <t>0</t>
        </is>
      </c>
      <c r="AZ954" s="286" t="inlineStr">
        <is>
          <t>0</t>
        </is>
      </c>
      <c r="BA954" s="287" t="inlineStr">
        <is>
          <t>0</t>
        </is>
      </c>
      <c r="BB954" s="286" t="inlineStr">
        <is>
          <t>0</t>
        </is>
      </c>
      <c r="BC954" s="286" t="inlineStr">
        <is>
          <t>0</t>
        </is>
      </c>
      <c r="BD954" s="286" t="inlineStr">
        <is>
          <t>0</t>
        </is>
      </c>
      <c r="BE954" s="286" t="inlineStr">
        <is>
          <t>0</t>
        </is>
      </c>
      <c r="BF954" s="286" t="inlineStr">
        <is>
          <t>0</t>
        </is>
      </c>
      <c r="BG954" s="286" t="inlineStr">
        <is>
          <t>0</t>
        </is>
      </c>
      <c r="BH954" s="297" t="inlineStr">
        <is>
          <t>0</t>
        </is>
      </c>
      <c r="BI954" s="297" t="inlineStr">
        <is>
          <t>0</t>
        </is>
      </c>
      <c r="BJ954" s="297" t="inlineStr">
        <is>
          <t>0</t>
        </is>
      </c>
      <c r="BK954" s="297" t="inlineStr">
        <is>
          <t>0</t>
        </is>
      </c>
      <c r="BL954" s="297" t="inlineStr">
        <is>
          <t>0</t>
        </is>
      </c>
      <c r="BM954" s="297" t="inlineStr">
        <is>
          <t>0</t>
        </is>
      </c>
      <c r="BN954" s="297" t="inlineStr">
        <is>
          <t>0</t>
        </is>
      </c>
      <c r="BO954" s="285" t="inlineStr">
        <is>
          <t>0</t>
        </is>
      </c>
      <c r="BP954" s="297" t="inlineStr">
        <is>
          <t>0</t>
        </is>
      </c>
      <c r="BQ954" s="297" t="inlineStr">
        <is>
          <t>0</t>
        </is>
      </c>
      <c r="BR954" s="297" t="inlineStr">
        <is>
          <t>0</t>
        </is>
      </c>
      <c r="BS954" s="297" t="inlineStr">
        <is>
          <t>0</t>
        </is>
      </c>
      <c r="BT954" s="297" t="inlineStr">
        <is>
          <t>0</t>
        </is>
      </c>
      <c r="BU954" s="297" t="inlineStr">
        <is>
          <t>0</t>
        </is>
      </c>
      <c r="BV954" s="297" t="inlineStr">
        <is>
          <t>0</t>
        </is>
      </c>
      <c r="BW954" s="288" t="inlineStr">
        <is>
          <t>0</t>
        </is>
      </c>
      <c r="BX954" s="276">
        <f>SUM(IF(COUNTIF(#REF!, "*1.*"), 2, 0), IF(COUNTIF(#REF!, "*2.*"), 2, 0), IF(COUNTIF(#REF!, "*3.*"), 2, 0), IF(COUNTIF(#REF!, "*4.*"), 2, 0), IF(COUNTIF(#REF!, "*5.*"), 2, 0), IF(COUNTIF(#REF!, "*6.*"), 2, 0))</f>
        <v/>
      </c>
      <c r="BY954" s="277">
        <f t="array" ref="BY954">SUM(VALUE(AT954),VALUE(AU954),VALUE(AV954),VALUE(AW954),VALUE(AX954),VALUE(AY954),VALUE(AZ954),VALUE(BB954),VALUE(BC954),VALUE(BD954),VALUE(BE954),VALUE(BF954),VALUE(BG954),VALUE(BH954),VALUE(BI954),VALUE(BJ954),VALUE(BK954),VALUE(BL954),VALUE(BM954),VALUE(BN954),VALUE(BO954),VALUE(BP954),VALUE(BQ954),VALUE(BR954),VALUE(BS954),VALUE(BT954),VALUE(BU954),VALUE(BV954),VALUE(BW954))</f>
        <v/>
      </c>
      <c r="BZ954" s="307" t="n"/>
      <c r="CA954" s="307" t="n"/>
      <c r="CB954" s="307" t="n"/>
      <c r="CC954" s="307" t="n"/>
      <c r="CD954" s="307" t="n"/>
      <c r="CE954" s="307" t="n"/>
      <c r="CF954" s="307" t="n"/>
      <c r="CG954" s="307" t="n"/>
      <c r="CH954" s="307" t="n"/>
      <c r="CI954" s="307" t="n"/>
      <c r="CJ954" s="307" t="n"/>
      <c r="CK954" s="307" t="n"/>
      <c r="CL954" s="307" t="n"/>
      <c r="CM954" s="307" t="n"/>
      <c r="CN954" s="307" t="n"/>
      <c r="CO954" s="307" t="n"/>
      <c r="CP954" s="307" t="n"/>
      <c r="CQ954" s="307" t="n"/>
      <c r="CR954" s="279" t="inlineStr"/>
      <c r="CS954" s="280">
        <f>AVERAGE(Value(BY954),value(CR954))</f>
        <v/>
      </c>
      <c r="CT954" s="421">
        <f>(IF(OR(MediaScorecard!BH955="x", MediaScorecard!BI955="x",MediaScorecard!BJ955="x",MediaScorecard!BK955="x",MediaScorecard!BL955="x"),1, 2))</f>
        <v/>
      </c>
      <c r="CU954" s="308" t="n"/>
      <c r="CV954" s="308" t="n"/>
      <c r="CW954" s="308" t="n"/>
      <c r="CX954" s="309" t="n"/>
      <c r="CY954" s="308" t="n"/>
      <c r="CZ954" s="308" t="n"/>
      <c r="DA954" s="308" t="n"/>
    </row>
    <row r="955" ht="21" customHeight="1" s="590">
      <c r="A955" s="421" t="n"/>
      <c r="B955" s="270" t="n"/>
      <c r="C955" s="266" t="n"/>
      <c r="D955" s="267" t="inlineStr"/>
      <c r="E955" s="267" t="inlineStr"/>
      <c r="F955" s="268" t="inlineStr"/>
      <c r="G955" s="421" t="n"/>
      <c r="H955" s="269" t="n"/>
      <c r="I955" s="421" t="n"/>
      <c r="J955" s="421" t="n"/>
      <c r="K955" s="421" t="n"/>
      <c r="L955" s="421" t="n"/>
      <c r="M955" s="421" t="n"/>
      <c r="N955" s="421" t="n"/>
      <c r="O955" s="421" t="n"/>
      <c r="P955" s="421" t="n"/>
      <c r="Q955" s="421" t="n"/>
      <c r="R955" s="270" t="n"/>
      <c r="S955" s="421" t="n"/>
      <c r="T955" s="421" t="n"/>
      <c r="U955" s="421" t="n"/>
      <c r="V955" s="421" t="n"/>
      <c r="W955" s="421" t="n"/>
      <c r="X955" s="421" t="n"/>
      <c r="Y955" s="421" t="n"/>
      <c r="Z955" s="421" t="n"/>
      <c r="AA955" s="421" t="n"/>
      <c r="AB955" s="421" t="n"/>
      <c r="AC955" s="421" t="n"/>
      <c r="AD955" s="421" t="n"/>
      <c r="AE955" s="421" t="n"/>
      <c r="AF955" s="421" t="n"/>
      <c r="AG955" s="421" t="n"/>
      <c r="AH955" s="421" t="n"/>
      <c r="AI955" s="421" t="n"/>
      <c r="AJ955" s="297" t="n"/>
      <c r="AK955" s="297" t="n"/>
      <c r="AL955" s="284" t="n"/>
      <c r="AM955" s="297" t="n"/>
      <c r="AN955" s="285" t="n"/>
      <c r="AO955" s="297" t="n"/>
      <c r="AP955" s="297" t="n"/>
      <c r="AQ955" s="297" t="n"/>
      <c r="AR955" s="297" t="n"/>
      <c r="AS955" s="297" t="n"/>
      <c r="AT955" s="285" t="inlineStr">
        <is>
          <t>0</t>
        </is>
      </c>
      <c r="AU955" s="297" t="inlineStr">
        <is>
          <t>0</t>
        </is>
      </c>
      <c r="AV955" s="297" t="inlineStr">
        <is>
          <t>0</t>
        </is>
      </c>
      <c r="AW955" s="297" t="inlineStr">
        <is>
          <t>0</t>
        </is>
      </c>
      <c r="AX955" s="297" t="inlineStr">
        <is>
          <t>0</t>
        </is>
      </c>
      <c r="AY955" s="286" t="inlineStr">
        <is>
          <t>0</t>
        </is>
      </c>
      <c r="AZ955" s="286" t="inlineStr">
        <is>
          <t>0</t>
        </is>
      </c>
      <c r="BA955" s="287" t="inlineStr">
        <is>
          <t>0</t>
        </is>
      </c>
      <c r="BB955" s="286" t="inlineStr">
        <is>
          <t>0</t>
        </is>
      </c>
      <c r="BC955" s="286" t="inlineStr">
        <is>
          <t>0</t>
        </is>
      </c>
      <c r="BD955" s="286" t="inlineStr">
        <is>
          <t>0</t>
        </is>
      </c>
      <c r="BE955" s="286" t="inlineStr">
        <is>
          <t>0</t>
        </is>
      </c>
      <c r="BF955" s="286" t="inlineStr">
        <is>
          <t>0</t>
        </is>
      </c>
      <c r="BG955" s="286" t="inlineStr">
        <is>
          <t>0</t>
        </is>
      </c>
      <c r="BH955" s="297" t="inlineStr">
        <is>
          <t>0</t>
        </is>
      </c>
      <c r="BI955" s="297" t="inlineStr">
        <is>
          <t>0</t>
        </is>
      </c>
      <c r="BJ955" s="297" t="inlineStr">
        <is>
          <t>0</t>
        </is>
      </c>
      <c r="BK955" s="297" t="inlineStr">
        <is>
          <t>0</t>
        </is>
      </c>
      <c r="BL955" s="297" t="inlineStr">
        <is>
          <t>0</t>
        </is>
      </c>
      <c r="BM955" s="297" t="inlineStr">
        <is>
          <t>0</t>
        </is>
      </c>
      <c r="BN955" s="297" t="inlineStr">
        <is>
          <t>0</t>
        </is>
      </c>
      <c r="BO955" s="285" t="inlineStr">
        <is>
          <t>0</t>
        </is>
      </c>
      <c r="BP955" s="297" t="inlineStr">
        <is>
          <t>0</t>
        </is>
      </c>
      <c r="BQ955" s="297" t="inlineStr">
        <is>
          <t>0</t>
        </is>
      </c>
      <c r="BR955" s="297" t="inlineStr">
        <is>
          <t>0</t>
        </is>
      </c>
      <c r="BS955" s="297" t="inlineStr">
        <is>
          <t>0</t>
        </is>
      </c>
      <c r="BT955" s="297" t="inlineStr">
        <is>
          <t>0</t>
        </is>
      </c>
      <c r="BU955" s="297" t="inlineStr">
        <is>
          <t>0</t>
        </is>
      </c>
      <c r="BV955" s="297" t="inlineStr">
        <is>
          <t>0</t>
        </is>
      </c>
      <c r="BW955" s="288" t="inlineStr">
        <is>
          <t>0</t>
        </is>
      </c>
      <c r="BX955" s="276">
        <f>SUM(IF(COUNTIF(#REF!, "*1.*"), 2, 0), IF(COUNTIF(#REF!, "*2.*"), 2, 0), IF(COUNTIF(#REF!, "*3.*"), 2, 0), IF(COUNTIF(#REF!, "*4.*"), 2, 0), IF(COUNTIF(#REF!, "*5.*"), 2, 0), IF(COUNTIF(#REF!, "*6.*"), 2, 0))</f>
        <v/>
      </c>
      <c r="BY955" s="277">
        <f t="array" ref="BY955">SUM(VALUE(AT955),VALUE(AU955),VALUE(AV955),VALUE(AW955),VALUE(AX955),VALUE(AY955),VALUE(AZ955),VALUE(BB955),VALUE(BC955),VALUE(BD955),VALUE(BE955),VALUE(BF955),VALUE(BG955),VALUE(BH955),VALUE(BI955),VALUE(BJ955),VALUE(BK955),VALUE(BL955),VALUE(BM955),VALUE(BN955),VALUE(BO955),VALUE(BP955),VALUE(BQ955),VALUE(BR955),VALUE(BS955),VALUE(BT955),VALUE(BU955),VALUE(BV955),VALUE(BW955))</f>
        <v/>
      </c>
      <c r="BZ955" s="307" t="n"/>
      <c r="CA955" s="307" t="n"/>
      <c r="CB955" s="307" t="n"/>
      <c r="CC955" s="307" t="n"/>
      <c r="CD955" s="307" t="n"/>
      <c r="CE955" s="307" t="n"/>
      <c r="CF955" s="307" t="n"/>
      <c r="CG955" s="307" t="n"/>
      <c r="CH955" s="307" t="n"/>
      <c r="CI955" s="307" t="n"/>
      <c r="CJ955" s="307" t="n"/>
      <c r="CK955" s="307" t="n"/>
      <c r="CL955" s="307" t="n"/>
      <c r="CM955" s="307" t="n"/>
      <c r="CN955" s="307" t="n"/>
      <c r="CO955" s="307" t="n"/>
      <c r="CP955" s="307" t="n"/>
      <c r="CQ955" s="307" t="n"/>
      <c r="CR955" s="279" t="inlineStr"/>
      <c r="CS955" s="280">
        <f>AVERAGE(Value(BY955),value(CR955))</f>
        <v/>
      </c>
      <c r="CT955" s="421">
        <f>(IF(OR(MediaScorecard!BH956="x", MediaScorecard!BI956="x",MediaScorecard!BJ956="x",MediaScorecard!BK956="x",MediaScorecard!BL956="x"),1, 2))</f>
        <v/>
      </c>
      <c r="CU955" s="308" t="n"/>
      <c r="CV955" s="308" t="n"/>
      <c r="CW955" s="308" t="n"/>
      <c r="CX955" s="309" t="n"/>
      <c r="CY955" s="308" t="n"/>
      <c r="CZ955" s="308" t="n"/>
      <c r="DA955" s="308" t="n"/>
    </row>
    <row r="956" ht="21" customHeight="1" s="590">
      <c r="A956" s="421" t="n"/>
      <c r="B956" s="270" t="n"/>
      <c r="C956" s="266" t="n"/>
      <c r="D956" s="267" t="inlineStr"/>
      <c r="E956" s="267" t="inlineStr"/>
      <c r="F956" s="268" t="inlineStr"/>
      <c r="G956" s="421" t="n"/>
      <c r="H956" s="269" t="n"/>
      <c r="I956" s="421" t="n"/>
      <c r="J956" s="421" t="n"/>
      <c r="K956" s="421" t="n"/>
      <c r="L956" s="421" t="n"/>
      <c r="M956" s="421" t="n"/>
      <c r="N956" s="421" t="n"/>
      <c r="O956" s="421" t="n"/>
      <c r="P956" s="421" t="n"/>
      <c r="Q956" s="421" t="n"/>
      <c r="R956" s="270" t="n"/>
      <c r="S956" s="421" t="n"/>
      <c r="T956" s="421" t="n"/>
      <c r="U956" s="421" t="n"/>
      <c r="V956" s="421" t="n"/>
      <c r="W956" s="421" t="n"/>
      <c r="X956" s="421" t="n"/>
      <c r="Y956" s="421" t="n"/>
      <c r="Z956" s="421" t="n"/>
      <c r="AA956" s="421" t="n"/>
      <c r="AB956" s="421" t="n"/>
      <c r="AC956" s="421" t="n"/>
      <c r="AD956" s="421" t="n"/>
      <c r="AE956" s="421" t="n"/>
      <c r="AF956" s="421" t="n"/>
      <c r="AG956" s="421" t="n"/>
      <c r="AH956" s="421" t="n"/>
      <c r="AI956" s="421" t="n"/>
      <c r="AJ956" s="297" t="n"/>
      <c r="AK956" s="297" t="n"/>
      <c r="AL956" s="284" t="n"/>
      <c r="AM956" s="297" t="n"/>
      <c r="AN956" s="285" t="n"/>
      <c r="AO956" s="297" t="n"/>
      <c r="AP956" s="297" t="n"/>
      <c r="AQ956" s="297" t="n"/>
      <c r="AR956" s="297" t="n"/>
      <c r="AS956" s="297" t="n"/>
      <c r="AT956" s="285" t="inlineStr">
        <is>
          <t>0</t>
        </is>
      </c>
      <c r="AU956" s="297" t="inlineStr">
        <is>
          <t>0</t>
        </is>
      </c>
      <c r="AV956" s="297" t="inlineStr">
        <is>
          <t>0</t>
        </is>
      </c>
      <c r="AW956" s="297" t="inlineStr">
        <is>
          <t>0</t>
        </is>
      </c>
      <c r="AX956" s="297" t="inlineStr">
        <is>
          <t>0</t>
        </is>
      </c>
      <c r="AY956" s="286" t="inlineStr">
        <is>
          <t>0</t>
        </is>
      </c>
      <c r="AZ956" s="286" t="inlineStr">
        <is>
          <t>0</t>
        </is>
      </c>
      <c r="BA956" s="287" t="inlineStr">
        <is>
          <t>0</t>
        </is>
      </c>
      <c r="BB956" s="286" t="inlineStr">
        <is>
          <t>0</t>
        </is>
      </c>
      <c r="BC956" s="286" t="inlineStr">
        <is>
          <t>0</t>
        </is>
      </c>
      <c r="BD956" s="286" t="inlineStr">
        <is>
          <t>0</t>
        </is>
      </c>
      <c r="BE956" s="286" t="inlineStr">
        <is>
          <t>0</t>
        </is>
      </c>
      <c r="BF956" s="286" t="inlineStr">
        <is>
          <t>0</t>
        </is>
      </c>
      <c r="BG956" s="286" t="inlineStr">
        <is>
          <t>0</t>
        </is>
      </c>
      <c r="BH956" s="297" t="inlineStr">
        <is>
          <t>0</t>
        </is>
      </c>
      <c r="BI956" s="297" t="inlineStr">
        <is>
          <t>0</t>
        </is>
      </c>
      <c r="BJ956" s="297" t="inlineStr">
        <is>
          <t>0</t>
        </is>
      </c>
      <c r="BK956" s="297" t="inlineStr">
        <is>
          <t>0</t>
        </is>
      </c>
      <c r="BL956" s="297" t="inlineStr">
        <is>
          <t>0</t>
        </is>
      </c>
      <c r="BM956" s="297" t="inlineStr">
        <is>
          <t>0</t>
        </is>
      </c>
      <c r="BN956" s="297" t="inlineStr">
        <is>
          <t>0</t>
        </is>
      </c>
      <c r="BO956" s="285" t="inlineStr">
        <is>
          <t>0</t>
        </is>
      </c>
      <c r="BP956" s="297" t="inlineStr">
        <is>
          <t>0</t>
        </is>
      </c>
      <c r="BQ956" s="297" t="inlineStr">
        <is>
          <t>0</t>
        </is>
      </c>
      <c r="BR956" s="297" t="inlineStr">
        <is>
          <t>0</t>
        </is>
      </c>
      <c r="BS956" s="297" t="inlineStr">
        <is>
          <t>0</t>
        </is>
      </c>
      <c r="BT956" s="297" t="inlineStr">
        <is>
          <t>0</t>
        </is>
      </c>
      <c r="BU956" s="297" t="inlineStr">
        <is>
          <t>0</t>
        </is>
      </c>
      <c r="BV956" s="297" t="inlineStr">
        <is>
          <t>0</t>
        </is>
      </c>
      <c r="BW956" s="288" t="inlineStr">
        <is>
          <t>0</t>
        </is>
      </c>
      <c r="BX956" s="276">
        <f>SUM(IF(COUNTIF(#REF!, "*1.*"), 2, 0), IF(COUNTIF(#REF!, "*2.*"), 2, 0), IF(COUNTIF(#REF!, "*3.*"), 2, 0), IF(COUNTIF(#REF!, "*4.*"), 2, 0), IF(COUNTIF(#REF!, "*5.*"), 2, 0), IF(COUNTIF(#REF!, "*6.*"), 2, 0))</f>
        <v/>
      </c>
      <c r="BY956" s="277">
        <f t="array" ref="BY956">SUM(VALUE(AT956),VALUE(AU956),VALUE(AV956),VALUE(AW956),VALUE(AX956),VALUE(AY956),VALUE(AZ956),VALUE(BB956),VALUE(BC956),VALUE(BD956),VALUE(BE956),VALUE(BF956),VALUE(BG956),VALUE(BH956),VALUE(BI956),VALUE(BJ956),VALUE(BK956),VALUE(BL956),VALUE(BM956),VALUE(BN956),VALUE(BO956),VALUE(BP956),VALUE(BQ956),VALUE(BR956),VALUE(BS956),VALUE(BT956),VALUE(BU956),VALUE(BV956),VALUE(BW956))</f>
        <v/>
      </c>
      <c r="BZ956" s="307" t="n"/>
      <c r="CA956" s="307" t="n"/>
      <c r="CB956" s="307" t="n"/>
      <c r="CC956" s="307" t="n"/>
      <c r="CD956" s="307" t="n"/>
      <c r="CE956" s="307" t="n"/>
      <c r="CF956" s="307" t="n"/>
      <c r="CG956" s="307" t="n"/>
      <c r="CH956" s="307" t="n"/>
      <c r="CI956" s="307" t="n"/>
      <c r="CJ956" s="307" t="n"/>
      <c r="CK956" s="307" t="n"/>
      <c r="CL956" s="307" t="n"/>
      <c r="CM956" s="307" t="n"/>
      <c r="CN956" s="307" t="n"/>
      <c r="CO956" s="307" t="n"/>
      <c r="CP956" s="307" t="n"/>
      <c r="CQ956" s="307" t="n"/>
      <c r="CR956" s="279" t="inlineStr"/>
      <c r="CS956" s="280">
        <f>AVERAGE(Value(BY956),value(CR956))</f>
        <v/>
      </c>
      <c r="CT956" s="421">
        <f>(IF(OR(MediaScorecard!BH957="x", MediaScorecard!BI957="x",MediaScorecard!BJ957="x",MediaScorecard!BK957="x",MediaScorecard!BL957="x"),1, 2))</f>
        <v/>
      </c>
      <c r="CU956" s="308" t="n"/>
      <c r="CV956" s="308" t="n"/>
      <c r="CW956" s="308" t="n"/>
      <c r="CX956" s="309" t="n"/>
      <c r="CY956" s="308" t="n"/>
      <c r="CZ956" s="308" t="n"/>
      <c r="DA956" s="308" t="n"/>
    </row>
    <row r="957" ht="21" customHeight="1" s="590">
      <c r="A957" s="421" t="n"/>
      <c r="B957" s="270" t="n"/>
      <c r="C957" s="266" t="n"/>
      <c r="D957" s="267" t="inlineStr"/>
      <c r="E957" s="267" t="inlineStr"/>
      <c r="F957" s="268" t="inlineStr"/>
      <c r="G957" s="421" t="n"/>
      <c r="H957" s="269" t="n"/>
      <c r="I957" s="421" t="n"/>
      <c r="J957" s="421" t="n"/>
      <c r="K957" s="421" t="n"/>
      <c r="L957" s="421" t="n"/>
      <c r="M957" s="421" t="n"/>
      <c r="N957" s="421" t="n"/>
      <c r="O957" s="421" t="n"/>
      <c r="P957" s="421" t="n"/>
      <c r="Q957" s="421" t="n"/>
      <c r="R957" s="270" t="n"/>
      <c r="S957" s="421" t="n"/>
      <c r="T957" s="421" t="n"/>
      <c r="U957" s="421" t="n"/>
      <c r="V957" s="421" t="n"/>
      <c r="W957" s="421" t="n"/>
      <c r="X957" s="421" t="n"/>
      <c r="Y957" s="421" t="n"/>
      <c r="Z957" s="421" t="n"/>
      <c r="AA957" s="421" t="n"/>
      <c r="AB957" s="421" t="n"/>
      <c r="AC957" s="421" t="n"/>
      <c r="AD957" s="421" t="n"/>
      <c r="AE957" s="421" t="n"/>
      <c r="AF957" s="421" t="n"/>
      <c r="AG957" s="421" t="n"/>
      <c r="AH957" s="421" t="n"/>
      <c r="AI957" s="421" t="n"/>
      <c r="AJ957" s="297" t="n"/>
      <c r="AK957" s="297" t="n"/>
      <c r="AL957" s="284" t="n"/>
      <c r="AM957" s="297" t="n"/>
      <c r="AN957" s="285" t="n"/>
      <c r="AO957" s="297" t="n"/>
      <c r="AP957" s="297" t="n"/>
      <c r="AQ957" s="297" t="n"/>
      <c r="AR957" s="297" t="n"/>
      <c r="AS957" s="297" t="n"/>
      <c r="AT957" s="285" t="inlineStr">
        <is>
          <t>0</t>
        </is>
      </c>
      <c r="AU957" s="297" t="inlineStr">
        <is>
          <t>0</t>
        </is>
      </c>
      <c r="AV957" s="297" t="inlineStr">
        <is>
          <t>0</t>
        </is>
      </c>
      <c r="AW957" s="297" t="inlineStr">
        <is>
          <t>0</t>
        </is>
      </c>
      <c r="AX957" s="297" t="inlineStr">
        <is>
          <t>0</t>
        </is>
      </c>
      <c r="AY957" s="286" t="inlineStr">
        <is>
          <t>0</t>
        </is>
      </c>
      <c r="AZ957" s="286" t="inlineStr">
        <is>
          <t>0</t>
        </is>
      </c>
      <c r="BA957" s="287" t="inlineStr">
        <is>
          <t>0</t>
        </is>
      </c>
      <c r="BB957" s="286" t="inlineStr">
        <is>
          <t>0</t>
        </is>
      </c>
      <c r="BC957" s="286" t="inlineStr">
        <is>
          <t>0</t>
        </is>
      </c>
      <c r="BD957" s="286" t="inlineStr">
        <is>
          <t>0</t>
        </is>
      </c>
      <c r="BE957" s="286" t="inlineStr">
        <is>
          <t>0</t>
        </is>
      </c>
      <c r="BF957" s="286" t="inlineStr">
        <is>
          <t>0</t>
        </is>
      </c>
      <c r="BG957" s="286" t="inlineStr">
        <is>
          <t>0</t>
        </is>
      </c>
      <c r="BH957" s="297" t="inlineStr">
        <is>
          <t>0</t>
        </is>
      </c>
      <c r="BI957" s="297" t="inlineStr">
        <is>
          <t>0</t>
        </is>
      </c>
      <c r="BJ957" s="297" t="inlineStr">
        <is>
          <t>0</t>
        </is>
      </c>
      <c r="BK957" s="297" t="inlineStr">
        <is>
          <t>0</t>
        </is>
      </c>
      <c r="BL957" s="297" t="inlineStr">
        <is>
          <t>0</t>
        </is>
      </c>
      <c r="BM957" s="297" t="inlineStr">
        <is>
          <t>0</t>
        </is>
      </c>
      <c r="BN957" s="297" t="inlineStr">
        <is>
          <t>0</t>
        </is>
      </c>
      <c r="BO957" s="285" t="inlineStr">
        <is>
          <t>0</t>
        </is>
      </c>
      <c r="BP957" s="297" t="inlineStr">
        <is>
          <t>0</t>
        </is>
      </c>
      <c r="BQ957" s="297" t="inlineStr">
        <is>
          <t>0</t>
        </is>
      </c>
      <c r="BR957" s="297" t="inlineStr">
        <is>
          <t>0</t>
        </is>
      </c>
      <c r="BS957" s="297" t="inlineStr">
        <is>
          <t>0</t>
        </is>
      </c>
      <c r="BT957" s="297" t="inlineStr">
        <is>
          <t>0</t>
        </is>
      </c>
      <c r="BU957" s="297" t="inlineStr">
        <is>
          <t>0</t>
        </is>
      </c>
      <c r="BV957" s="297" t="inlineStr">
        <is>
          <t>0</t>
        </is>
      </c>
      <c r="BW957" s="288" t="inlineStr">
        <is>
          <t>0</t>
        </is>
      </c>
      <c r="BX957" s="276">
        <f>SUM(IF(COUNTIF(#REF!, "*1.*"), 2, 0), IF(COUNTIF(#REF!, "*2.*"), 2, 0), IF(COUNTIF(#REF!, "*3.*"), 2, 0), IF(COUNTIF(#REF!, "*4.*"), 2, 0), IF(COUNTIF(#REF!, "*5.*"), 2, 0), IF(COUNTIF(#REF!, "*6.*"), 2, 0))</f>
        <v/>
      </c>
      <c r="BY957" s="277">
        <f t="array" ref="BY957">SUM(VALUE(AT957),VALUE(AU957),VALUE(AV957),VALUE(AW957),VALUE(AX957),VALUE(AY957),VALUE(AZ957),VALUE(BB957),VALUE(BC957),VALUE(BD957),VALUE(BE957),VALUE(BF957),VALUE(BG957),VALUE(BH957),VALUE(BI957),VALUE(BJ957),VALUE(BK957),VALUE(BL957),VALUE(BM957),VALUE(BN957),VALUE(BO957),VALUE(BP957),VALUE(BQ957),VALUE(BR957),VALUE(BS957),VALUE(BT957),VALUE(BU957),VALUE(BV957),VALUE(BW957))</f>
        <v/>
      </c>
      <c r="BZ957" s="307" t="n"/>
      <c r="CA957" s="307" t="n"/>
      <c r="CB957" s="307" t="n"/>
      <c r="CC957" s="307" t="n"/>
      <c r="CD957" s="307" t="n"/>
      <c r="CE957" s="307" t="n"/>
      <c r="CF957" s="307" t="n"/>
      <c r="CG957" s="307" t="n"/>
      <c r="CH957" s="307" t="n"/>
      <c r="CI957" s="307" t="n"/>
      <c r="CJ957" s="307" t="n"/>
      <c r="CK957" s="307" t="n"/>
      <c r="CL957" s="307" t="n"/>
      <c r="CM957" s="307" t="n"/>
      <c r="CN957" s="307" t="n"/>
      <c r="CO957" s="307" t="n"/>
      <c r="CP957" s="307" t="n"/>
      <c r="CQ957" s="307" t="n"/>
      <c r="CR957" s="279" t="inlineStr"/>
      <c r="CS957" s="280">
        <f>AVERAGE(Value(BY957),value(CR957))</f>
        <v/>
      </c>
      <c r="CT957" s="421">
        <f>(IF(OR(MediaScorecard!BH958="x", MediaScorecard!BI958="x",MediaScorecard!BJ958="x",MediaScorecard!BK958="x",MediaScorecard!BL958="x"),1, 2))</f>
        <v/>
      </c>
      <c r="CU957" s="308" t="n"/>
      <c r="CV957" s="308" t="n"/>
      <c r="CW957" s="308" t="n"/>
      <c r="CX957" s="309" t="n"/>
      <c r="CY957" s="308" t="n"/>
      <c r="CZ957" s="308" t="n"/>
      <c r="DA957" s="308" t="n"/>
    </row>
    <row r="958" ht="21" customHeight="1" s="590">
      <c r="A958" s="421" t="n"/>
      <c r="B958" s="270" t="n"/>
      <c r="C958" s="266" t="n"/>
      <c r="D958" s="267" t="inlineStr"/>
      <c r="E958" s="267" t="inlineStr"/>
      <c r="F958" s="268" t="inlineStr"/>
      <c r="G958" s="421" t="n"/>
      <c r="H958" s="269" t="n"/>
      <c r="I958" s="421" t="n"/>
      <c r="J958" s="421" t="n"/>
      <c r="K958" s="421" t="n"/>
      <c r="L958" s="421" t="n"/>
      <c r="M958" s="421" t="n"/>
      <c r="N958" s="421" t="n"/>
      <c r="O958" s="421" t="n"/>
      <c r="P958" s="421" t="n"/>
      <c r="Q958" s="421" t="n"/>
      <c r="R958" s="270" t="n"/>
      <c r="S958" s="421" t="n"/>
      <c r="T958" s="421" t="n"/>
      <c r="U958" s="421" t="n"/>
      <c r="V958" s="421" t="n"/>
      <c r="W958" s="421" t="n"/>
      <c r="X958" s="421" t="n"/>
      <c r="Y958" s="421" t="n"/>
      <c r="Z958" s="421" t="n"/>
      <c r="AA958" s="421" t="n"/>
      <c r="AB958" s="421" t="n"/>
      <c r="AC958" s="421" t="n"/>
      <c r="AD958" s="421" t="n"/>
      <c r="AE958" s="421" t="n"/>
      <c r="AF958" s="421" t="n"/>
      <c r="AG958" s="421" t="n"/>
      <c r="AH958" s="421" t="n"/>
      <c r="AI958" s="421" t="n"/>
      <c r="AJ958" s="297" t="n"/>
      <c r="AK958" s="297" t="n"/>
      <c r="AL958" s="284" t="n"/>
      <c r="AM958" s="297" t="n"/>
      <c r="AN958" s="285" t="n"/>
      <c r="AO958" s="297" t="n"/>
      <c r="AP958" s="297" t="n"/>
      <c r="AQ958" s="297" t="n"/>
      <c r="AR958" s="297" t="n"/>
      <c r="AS958" s="297" t="n"/>
      <c r="AT958" s="285" t="inlineStr">
        <is>
          <t>0</t>
        </is>
      </c>
      <c r="AU958" s="297" t="inlineStr">
        <is>
          <t>0</t>
        </is>
      </c>
      <c r="AV958" s="297" t="inlineStr">
        <is>
          <t>0</t>
        </is>
      </c>
      <c r="AW958" s="297" t="inlineStr">
        <is>
          <t>0</t>
        </is>
      </c>
      <c r="AX958" s="297" t="inlineStr">
        <is>
          <t>0</t>
        </is>
      </c>
      <c r="AY958" s="286" t="inlineStr">
        <is>
          <t>0</t>
        </is>
      </c>
      <c r="AZ958" s="286" t="inlineStr">
        <is>
          <t>0</t>
        </is>
      </c>
      <c r="BA958" s="287" t="inlineStr">
        <is>
          <t>0</t>
        </is>
      </c>
      <c r="BB958" s="286" t="inlineStr">
        <is>
          <t>0</t>
        </is>
      </c>
      <c r="BC958" s="286" t="inlineStr">
        <is>
          <t>0</t>
        </is>
      </c>
      <c r="BD958" s="286" t="inlineStr">
        <is>
          <t>0</t>
        </is>
      </c>
      <c r="BE958" s="286" t="inlineStr">
        <is>
          <t>0</t>
        </is>
      </c>
      <c r="BF958" s="286" t="inlineStr">
        <is>
          <t>0</t>
        </is>
      </c>
      <c r="BG958" s="286" t="inlineStr">
        <is>
          <t>0</t>
        </is>
      </c>
      <c r="BH958" s="297" t="inlineStr">
        <is>
          <t>0</t>
        </is>
      </c>
      <c r="BI958" s="297" t="inlineStr">
        <is>
          <t>0</t>
        </is>
      </c>
      <c r="BJ958" s="297" t="inlineStr">
        <is>
          <t>0</t>
        </is>
      </c>
      <c r="BK958" s="297" t="inlineStr">
        <is>
          <t>0</t>
        </is>
      </c>
      <c r="BL958" s="297" t="inlineStr">
        <is>
          <t>0</t>
        </is>
      </c>
      <c r="BM958" s="297" t="inlineStr">
        <is>
          <t>0</t>
        </is>
      </c>
      <c r="BN958" s="297" t="inlineStr">
        <is>
          <t>0</t>
        </is>
      </c>
      <c r="BO958" s="285" t="inlineStr">
        <is>
          <t>0</t>
        </is>
      </c>
      <c r="BP958" s="297" t="inlineStr">
        <is>
          <t>0</t>
        </is>
      </c>
      <c r="BQ958" s="297" t="inlineStr">
        <is>
          <t>0</t>
        </is>
      </c>
      <c r="BR958" s="297" t="inlineStr">
        <is>
          <t>0</t>
        </is>
      </c>
      <c r="BS958" s="297" t="inlineStr">
        <is>
          <t>0</t>
        </is>
      </c>
      <c r="BT958" s="297" t="inlineStr">
        <is>
          <t>0</t>
        </is>
      </c>
      <c r="BU958" s="297" t="inlineStr">
        <is>
          <t>0</t>
        </is>
      </c>
      <c r="BV958" s="297" t="inlineStr">
        <is>
          <t>0</t>
        </is>
      </c>
      <c r="BW958" s="288" t="inlineStr">
        <is>
          <t>0</t>
        </is>
      </c>
      <c r="BX958" s="276">
        <f>SUM(IF(COUNTIF(#REF!, "*1.*"), 2, 0), IF(COUNTIF(#REF!, "*2.*"), 2, 0), IF(COUNTIF(#REF!, "*3.*"), 2, 0), IF(COUNTIF(#REF!, "*4.*"), 2, 0), IF(COUNTIF(#REF!, "*5.*"), 2, 0), IF(COUNTIF(#REF!, "*6.*"), 2, 0))</f>
        <v/>
      </c>
      <c r="BY958" s="277">
        <f t="array" ref="BY958">SUM(VALUE(AT958),VALUE(AU958),VALUE(AV958),VALUE(AW958),VALUE(AX958),VALUE(AY958),VALUE(AZ958),VALUE(BB958),VALUE(BC958),VALUE(BD958),VALUE(BE958),VALUE(BF958),VALUE(BG958),VALUE(BH958),VALUE(BI958),VALUE(BJ958),VALUE(BK958),VALUE(BL958),VALUE(BM958),VALUE(BN958),VALUE(BO958),VALUE(BP958),VALUE(BQ958),VALUE(BR958),VALUE(BS958),VALUE(BT958),VALUE(BU958),VALUE(BV958),VALUE(BW958))</f>
        <v/>
      </c>
      <c r="BZ958" s="307" t="n"/>
      <c r="CA958" s="307" t="n"/>
      <c r="CB958" s="307" t="n"/>
      <c r="CC958" s="307" t="n"/>
      <c r="CD958" s="307" t="n"/>
      <c r="CE958" s="307" t="n"/>
      <c r="CF958" s="307" t="n"/>
      <c r="CG958" s="307" t="n"/>
      <c r="CH958" s="307" t="n"/>
      <c r="CI958" s="307" t="n"/>
      <c r="CJ958" s="307" t="n"/>
      <c r="CK958" s="307" t="n"/>
      <c r="CL958" s="307" t="n"/>
      <c r="CM958" s="307" t="n"/>
      <c r="CN958" s="307" t="n"/>
      <c r="CO958" s="307" t="n"/>
      <c r="CP958" s="307" t="n"/>
      <c r="CQ958" s="307" t="n"/>
      <c r="CR958" s="279" t="inlineStr"/>
      <c r="CS958" s="280">
        <f>AVERAGE(Value(BY958),value(CR958))</f>
        <v/>
      </c>
      <c r="CT958" s="421">
        <f>(IF(OR(MediaScorecard!BH959="x", MediaScorecard!BI959="x",MediaScorecard!BJ959="x",MediaScorecard!BK959="x",MediaScorecard!BL959="x"),1, 2))</f>
        <v/>
      </c>
      <c r="CU958" s="308" t="n"/>
      <c r="CV958" s="308" t="n"/>
      <c r="CW958" s="308" t="n"/>
      <c r="CX958" s="309" t="n"/>
      <c r="CY958" s="308" t="n"/>
      <c r="CZ958" s="308" t="n"/>
      <c r="DA958" s="308" t="n"/>
    </row>
    <row r="959" ht="21" customHeight="1" s="590">
      <c r="A959" s="421" t="n"/>
      <c r="B959" s="270" t="n"/>
      <c r="C959" s="266" t="n"/>
      <c r="D959" s="267" t="inlineStr"/>
      <c r="E959" s="267" t="inlineStr"/>
      <c r="F959" s="268" t="inlineStr"/>
      <c r="G959" s="421" t="n"/>
      <c r="H959" s="269" t="n"/>
      <c r="I959" s="421" t="n"/>
      <c r="J959" s="421" t="n"/>
      <c r="K959" s="421" t="n"/>
      <c r="L959" s="421" t="n"/>
      <c r="M959" s="421" t="n"/>
      <c r="N959" s="421" t="n"/>
      <c r="O959" s="421" t="n"/>
      <c r="P959" s="421" t="n"/>
      <c r="Q959" s="421" t="n"/>
      <c r="R959" s="270" t="n"/>
      <c r="S959" s="421" t="n"/>
      <c r="T959" s="421" t="n"/>
      <c r="U959" s="421" t="n"/>
      <c r="V959" s="421" t="n"/>
      <c r="W959" s="421" t="n"/>
      <c r="X959" s="421" t="n"/>
      <c r="Y959" s="421" t="n"/>
      <c r="Z959" s="421" t="n"/>
      <c r="AA959" s="421" t="n"/>
      <c r="AB959" s="421" t="n"/>
      <c r="AC959" s="421" t="n"/>
      <c r="AD959" s="421" t="n"/>
      <c r="AE959" s="421" t="n"/>
      <c r="AF959" s="421" t="n"/>
      <c r="AG959" s="421" t="n"/>
      <c r="AH959" s="421" t="n"/>
      <c r="AI959" s="421" t="n"/>
      <c r="AJ959" s="297" t="n"/>
      <c r="AK959" s="297" t="n"/>
      <c r="AL959" s="284" t="n"/>
      <c r="AM959" s="297" t="n"/>
      <c r="AN959" s="285" t="n"/>
      <c r="AO959" s="297" t="n"/>
      <c r="AP959" s="297" t="n"/>
      <c r="AQ959" s="297" t="n"/>
      <c r="AR959" s="297" t="n"/>
      <c r="AS959" s="297" t="n"/>
      <c r="AT959" s="285" t="inlineStr">
        <is>
          <t>0</t>
        </is>
      </c>
      <c r="AU959" s="297" t="inlineStr">
        <is>
          <t>0</t>
        </is>
      </c>
      <c r="AV959" s="297" t="inlineStr">
        <is>
          <t>0</t>
        </is>
      </c>
      <c r="AW959" s="297" t="inlineStr">
        <is>
          <t>0</t>
        </is>
      </c>
      <c r="AX959" s="297" t="inlineStr">
        <is>
          <t>0</t>
        </is>
      </c>
      <c r="AY959" s="286" t="inlineStr">
        <is>
          <t>0</t>
        </is>
      </c>
      <c r="AZ959" s="286" t="inlineStr">
        <is>
          <t>0</t>
        </is>
      </c>
      <c r="BA959" s="287" t="inlineStr">
        <is>
          <t>0</t>
        </is>
      </c>
      <c r="BB959" s="286" t="inlineStr">
        <is>
          <t>0</t>
        </is>
      </c>
      <c r="BC959" s="286" t="inlineStr">
        <is>
          <t>0</t>
        </is>
      </c>
      <c r="BD959" s="286" t="inlineStr">
        <is>
          <t>0</t>
        </is>
      </c>
      <c r="BE959" s="286" t="inlineStr">
        <is>
          <t>0</t>
        </is>
      </c>
      <c r="BF959" s="286" t="inlineStr">
        <is>
          <t>0</t>
        </is>
      </c>
      <c r="BG959" s="286" t="inlineStr">
        <is>
          <t>0</t>
        </is>
      </c>
      <c r="BH959" s="297" t="inlineStr">
        <is>
          <t>0</t>
        </is>
      </c>
      <c r="BI959" s="297" t="inlineStr">
        <is>
          <t>0</t>
        </is>
      </c>
      <c r="BJ959" s="297" t="inlineStr">
        <is>
          <t>0</t>
        </is>
      </c>
      <c r="BK959" s="297" t="inlineStr">
        <is>
          <t>0</t>
        </is>
      </c>
      <c r="BL959" s="297" t="inlineStr">
        <is>
          <t>0</t>
        </is>
      </c>
      <c r="BM959" s="297" t="inlineStr">
        <is>
          <t>0</t>
        </is>
      </c>
      <c r="BN959" s="297" t="inlineStr">
        <is>
          <t>0</t>
        </is>
      </c>
      <c r="BO959" s="285" t="inlineStr">
        <is>
          <t>0</t>
        </is>
      </c>
      <c r="BP959" s="297" t="inlineStr">
        <is>
          <t>0</t>
        </is>
      </c>
      <c r="BQ959" s="297" t="inlineStr">
        <is>
          <t>0</t>
        </is>
      </c>
      <c r="BR959" s="297" t="inlineStr">
        <is>
          <t>0</t>
        </is>
      </c>
      <c r="BS959" s="297" t="inlineStr">
        <is>
          <t>0</t>
        </is>
      </c>
      <c r="BT959" s="297" t="inlineStr">
        <is>
          <t>0</t>
        </is>
      </c>
      <c r="BU959" s="297" t="inlineStr">
        <is>
          <t>0</t>
        </is>
      </c>
      <c r="BV959" s="297" t="inlineStr">
        <is>
          <t>0</t>
        </is>
      </c>
      <c r="BW959" s="288" t="inlineStr">
        <is>
          <t>0</t>
        </is>
      </c>
      <c r="BX959" s="276">
        <f>SUM(IF(COUNTIF(#REF!, "*1.*"), 2, 0), IF(COUNTIF(#REF!, "*2.*"), 2, 0), IF(COUNTIF(#REF!, "*3.*"), 2, 0), IF(COUNTIF(#REF!, "*4.*"), 2, 0), IF(COUNTIF(#REF!, "*5.*"), 2, 0), IF(COUNTIF(#REF!, "*6.*"), 2, 0))</f>
        <v/>
      </c>
      <c r="BY959" s="277">
        <f t="array" ref="BY959">SUM(VALUE(AT959),VALUE(AU959),VALUE(AV959),VALUE(AW959),VALUE(AX959),VALUE(AY959),VALUE(AZ959),VALUE(BB959),VALUE(BC959),VALUE(BD959),VALUE(BE959),VALUE(BF959),VALUE(BG959),VALUE(BH959),VALUE(BI959),VALUE(BJ959),VALUE(BK959),VALUE(BL959),VALUE(BM959),VALUE(BN959),VALUE(BO959),VALUE(BP959),VALUE(BQ959),VALUE(BR959),VALUE(BS959),VALUE(BT959),VALUE(BU959),VALUE(BV959),VALUE(BW959))</f>
        <v/>
      </c>
      <c r="BZ959" s="307" t="n"/>
      <c r="CA959" s="307" t="n"/>
      <c r="CB959" s="307" t="n"/>
      <c r="CC959" s="307" t="n"/>
      <c r="CD959" s="307" t="n"/>
      <c r="CE959" s="307" t="n"/>
      <c r="CF959" s="307" t="n"/>
      <c r="CG959" s="307" t="n"/>
      <c r="CH959" s="307" t="n"/>
      <c r="CI959" s="307" t="n"/>
      <c r="CJ959" s="307" t="n"/>
      <c r="CK959" s="307" t="n"/>
      <c r="CL959" s="307" t="n"/>
      <c r="CM959" s="307" t="n"/>
      <c r="CN959" s="307" t="n"/>
      <c r="CO959" s="307" t="n"/>
      <c r="CP959" s="307" t="n"/>
      <c r="CQ959" s="307" t="n"/>
      <c r="CR959" s="279" t="inlineStr"/>
      <c r="CS959" s="280">
        <f>AVERAGE(Value(BY959),value(CR959))</f>
        <v/>
      </c>
      <c r="CT959" s="421">
        <f>(IF(OR(MediaScorecard!BH960="x", MediaScorecard!BI960="x",MediaScorecard!BJ960="x",MediaScorecard!BK960="x",MediaScorecard!BL960="x"),1, 2))</f>
        <v/>
      </c>
      <c r="CU959" s="308" t="n"/>
      <c r="CV959" s="308" t="n"/>
      <c r="CW959" s="308" t="n"/>
      <c r="CX959" s="309" t="n"/>
      <c r="CY959" s="308" t="n"/>
      <c r="CZ959" s="308" t="n"/>
      <c r="DA959" s="308" t="n"/>
    </row>
    <row r="960" ht="21" customHeight="1" s="590">
      <c r="A960" s="421" t="n"/>
      <c r="B960" s="270" t="n"/>
      <c r="C960" s="266" t="n"/>
      <c r="D960" s="267" t="inlineStr"/>
      <c r="E960" s="267" t="inlineStr"/>
      <c r="F960" s="268" t="inlineStr"/>
      <c r="G960" s="421" t="n"/>
      <c r="H960" s="269" t="n"/>
      <c r="I960" s="421" t="n"/>
      <c r="J960" s="421" t="n"/>
      <c r="K960" s="421" t="n"/>
      <c r="L960" s="421" t="n"/>
      <c r="M960" s="421" t="n"/>
      <c r="N960" s="421" t="n"/>
      <c r="O960" s="421" t="n"/>
      <c r="P960" s="421" t="n"/>
      <c r="Q960" s="421" t="n"/>
      <c r="R960" s="270" t="n"/>
      <c r="S960" s="421" t="n"/>
      <c r="T960" s="421" t="n"/>
      <c r="U960" s="421" t="n"/>
      <c r="V960" s="421" t="n"/>
      <c r="W960" s="421" t="n"/>
      <c r="X960" s="421" t="n"/>
      <c r="Y960" s="421" t="n"/>
      <c r="Z960" s="421" t="n"/>
      <c r="AA960" s="421" t="n"/>
      <c r="AB960" s="421" t="n"/>
      <c r="AC960" s="421" t="n"/>
      <c r="AD960" s="421" t="n"/>
      <c r="AE960" s="421" t="n"/>
      <c r="AF960" s="421" t="n"/>
      <c r="AG960" s="421" t="n"/>
      <c r="AH960" s="421" t="n"/>
      <c r="AI960" s="421" t="n"/>
      <c r="AJ960" s="297" t="n"/>
      <c r="AK960" s="297" t="n"/>
      <c r="AL960" s="284" t="n"/>
      <c r="AM960" s="297" t="n"/>
      <c r="AN960" s="285" t="n"/>
      <c r="AO960" s="297" t="n"/>
      <c r="AP960" s="297" t="n"/>
      <c r="AQ960" s="297" t="n"/>
      <c r="AR960" s="297" t="n"/>
      <c r="AS960" s="297" t="n"/>
      <c r="AT960" s="285" t="inlineStr">
        <is>
          <t>0</t>
        </is>
      </c>
      <c r="AU960" s="297" t="inlineStr">
        <is>
          <t>0</t>
        </is>
      </c>
      <c r="AV960" s="297" t="inlineStr">
        <is>
          <t>0</t>
        </is>
      </c>
      <c r="AW960" s="297" t="inlineStr">
        <is>
          <t>0</t>
        </is>
      </c>
      <c r="AX960" s="297" t="inlineStr">
        <is>
          <t>0</t>
        </is>
      </c>
      <c r="AY960" s="286" t="inlineStr">
        <is>
          <t>0</t>
        </is>
      </c>
      <c r="AZ960" s="286" t="inlineStr">
        <is>
          <t>0</t>
        </is>
      </c>
      <c r="BA960" s="287" t="inlineStr">
        <is>
          <t>0</t>
        </is>
      </c>
      <c r="BB960" s="286" t="inlineStr">
        <is>
          <t>0</t>
        </is>
      </c>
      <c r="BC960" s="286" t="inlineStr">
        <is>
          <t>0</t>
        </is>
      </c>
      <c r="BD960" s="286" t="inlineStr">
        <is>
          <t>0</t>
        </is>
      </c>
      <c r="BE960" s="286" t="inlineStr">
        <is>
          <t>0</t>
        </is>
      </c>
      <c r="BF960" s="286" t="inlineStr">
        <is>
          <t>0</t>
        </is>
      </c>
      <c r="BG960" s="286" t="inlineStr">
        <is>
          <t>0</t>
        </is>
      </c>
      <c r="BH960" s="297" t="inlineStr">
        <is>
          <t>0</t>
        </is>
      </c>
      <c r="BI960" s="297" t="inlineStr">
        <is>
          <t>0</t>
        </is>
      </c>
      <c r="BJ960" s="297" t="inlineStr">
        <is>
          <t>0</t>
        </is>
      </c>
      <c r="BK960" s="297" t="inlineStr">
        <is>
          <t>0</t>
        </is>
      </c>
      <c r="BL960" s="297" t="inlineStr">
        <is>
          <t>0</t>
        </is>
      </c>
      <c r="BM960" s="297" t="inlineStr">
        <is>
          <t>0</t>
        </is>
      </c>
      <c r="BN960" s="297" t="inlineStr">
        <is>
          <t>0</t>
        </is>
      </c>
      <c r="BO960" s="285" t="inlineStr">
        <is>
          <t>0</t>
        </is>
      </c>
      <c r="BP960" s="297" t="inlineStr">
        <is>
          <t>0</t>
        </is>
      </c>
      <c r="BQ960" s="297" t="inlineStr">
        <is>
          <t>0</t>
        </is>
      </c>
      <c r="BR960" s="297" t="inlineStr">
        <is>
          <t>0</t>
        </is>
      </c>
      <c r="BS960" s="297" t="inlineStr">
        <is>
          <t>0</t>
        </is>
      </c>
      <c r="BT960" s="297" t="inlineStr">
        <is>
          <t>0</t>
        </is>
      </c>
      <c r="BU960" s="297" t="inlineStr">
        <is>
          <t>0</t>
        </is>
      </c>
      <c r="BV960" s="297" t="inlineStr">
        <is>
          <t>0</t>
        </is>
      </c>
      <c r="BW960" s="288" t="inlineStr">
        <is>
          <t>0</t>
        </is>
      </c>
      <c r="BX960" s="276">
        <f>SUM(IF(COUNTIF(#REF!, "*1.*"), 2, 0), IF(COUNTIF(#REF!, "*2.*"), 2, 0), IF(COUNTIF(#REF!, "*3.*"), 2, 0), IF(COUNTIF(#REF!, "*4.*"), 2, 0), IF(COUNTIF(#REF!, "*5.*"), 2, 0), IF(COUNTIF(#REF!, "*6.*"), 2, 0))</f>
        <v/>
      </c>
      <c r="BY960" s="277">
        <f t="array" ref="BY960">SUM(VALUE(AT960),VALUE(AU960),VALUE(AV960),VALUE(AW960),VALUE(AX960),VALUE(AY960),VALUE(AZ960),VALUE(BB960),VALUE(BC960),VALUE(BD960),VALUE(BE960),VALUE(BF960),VALUE(BG960),VALUE(BH960),VALUE(BI960),VALUE(BJ960),VALUE(BK960),VALUE(BL960),VALUE(BM960),VALUE(BN960),VALUE(BO960),VALUE(BP960),VALUE(BQ960),VALUE(BR960),VALUE(BS960),VALUE(BT960),VALUE(BU960),VALUE(BV960),VALUE(BW960))</f>
        <v/>
      </c>
      <c r="BZ960" s="307" t="n"/>
      <c r="CA960" s="307" t="n"/>
      <c r="CB960" s="307" t="n"/>
      <c r="CC960" s="307" t="n"/>
      <c r="CD960" s="307" t="n"/>
      <c r="CE960" s="307" t="n"/>
      <c r="CF960" s="307" t="n"/>
      <c r="CG960" s="307" t="n"/>
      <c r="CH960" s="307" t="n"/>
      <c r="CI960" s="307" t="n"/>
      <c r="CJ960" s="307" t="n"/>
      <c r="CK960" s="307" t="n"/>
      <c r="CL960" s="307" t="n"/>
      <c r="CM960" s="307" t="n"/>
      <c r="CN960" s="307" t="n"/>
      <c r="CO960" s="307" t="n"/>
      <c r="CP960" s="307" t="n"/>
      <c r="CQ960" s="307" t="n"/>
      <c r="CR960" s="279" t="inlineStr"/>
      <c r="CS960" s="280">
        <f>AVERAGE(Value(BY960),value(CR960))</f>
        <v/>
      </c>
      <c r="CT960" s="421">
        <f>(IF(OR(MediaScorecard!BH961="x", MediaScorecard!BI961="x",MediaScorecard!BJ961="x",MediaScorecard!BK961="x",MediaScorecard!BL961="x"),1, 2))</f>
        <v/>
      </c>
      <c r="CU960" s="308" t="n"/>
      <c r="CV960" s="308" t="n"/>
      <c r="CW960" s="308" t="n"/>
      <c r="CX960" s="309" t="n"/>
      <c r="CY960" s="308" t="n"/>
      <c r="CZ960" s="308" t="n"/>
      <c r="DA960" s="308" t="n"/>
    </row>
    <row r="961" ht="21" customHeight="1" s="590">
      <c r="A961" s="421" t="n"/>
      <c r="B961" s="270" t="n"/>
      <c r="C961" s="266" t="n"/>
      <c r="D961" s="267" t="inlineStr"/>
      <c r="E961" s="267" t="inlineStr"/>
      <c r="F961" s="268" t="inlineStr"/>
      <c r="G961" s="421" t="n"/>
      <c r="H961" s="269" t="n"/>
      <c r="I961" s="421" t="n"/>
      <c r="J961" s="421" t="n"/>
      <c r="K961" s="421" t="n"/>
      <c r="L961" s="421" t="n"/>
      <c r="M961" s="421" t="n"/>
      <c r="N961" s="421" t="n"/>
      <c r="O961" s="421" t="n"/>
      <c r="P961" s="421" t="n"/>
      <c r="Q961" s="421" t="n"/>
      <c r="R961" s="270" t="n"/>
      <c r="S961" s="421" t="n"/>
      <c r="T961" s="421" t="n"/>
      <c r="U961" s="421" t="n"/>
      <c r="V961" s="421" t="n"/>
      <c r="W961" s="421" t="n"/>
      <c r="X961" s="421" t="n"/>
      <c r="Y961" s="421" t="n"/>
      <c r="Z961" s="421" t="n"/>
      <c r="AA961" s="421" t="n"/>
      <c r="AB961" s="421" t="n"/>
      <c r="AC961" s="421" t="n"/>
      <c r="AD961" s="421" t="n"/>
      <c r="AE961" s="421" t="n"/>
      <c r="AF961" s="421" t="n"/>
      <c r="AG961" s="421" t="n"/>
      <c r="AH961" s="421" t="n"/>
      <c r="AI961" s="421" t="n"/>
      <c r="AJ961" s="297" t="n"/>
      <c r="AK961" s="297" t="n"/>
      <c r="AL961" s="284" t="n"/>
      <c r="AM961" s="297" t="n"/>
      <c r="AN961" s="285" t="n"/>
      <c r="AO961" s="297" t="n"/>
      <c r="AP961" s="297" t="n"/>
      <c r="AQ961" s="297" t="n"/>
      <c r="AR961" s="297" t="n"/>
      <c r="AS961" s="297" t="n"/>
      <c r="AT961" s="285" t="inlineStr">
        <is>
          <t>0</t>
        </is>
      </c>
      <c r="AU961" s="297" t="inlineStr">
        <is>
          <t>0</t>
        </is>
      </c>
      <c r="AV961" s="297" t="inlineStr">
        <is>
          <t>0</t>
        </is>
      </c>
      <c r="AW961" s="297" t="inlineStr">
        <is>
          <t>0</t>
        </is>
      </c>
      <c r="AX961" s="297" t="inlineStr">
        <is>
          <t>0</t>
        </is>
      </c>
      <c r="AY961" s="286" t="inlineStr">
        <is>
          <t>0</t>
        </is>
      </c>
      <c r="AZ961" s="286" t="inlineStr">
        <is>
          <t>0</t>
        </is>
      </c>
      <c r="BA961" s="287" t="inlineStr">
        <is>
          <t>0</t>
        </is>
      </c>
      <c r="BB961" s="286" t="inlineStr">
        <is>
          <t>0</t>
        </is>
      </c>
      <c r="BC961" s="286" t="inlineStr">
        <is>
          <t>0</t>
        </is>
      </c>
      <c r="BD961" s="286" t="inlineStr">
        <is>
          <t>0</t>
        </is>
      </c>
      <c r="BE961" s="286" t="inlineStr">
        <is>
          <t>0</t>
        </is>
      </c>
      <c r="BF961" s="286" t="inlineStr">
        <is>
          <t>0</t>
        </is>
      </c>
      <c r="BG961" s="286" t="inlineStr">
        <is>
          <t>0</t>
        </is>
      </c>
      <c r="BH961" s="297" t="inlineStr">
        <is>
          <t>0</t>
        </is>
      </c>
      <c r="BI961" s="297" t="inlineStr">
        <is>
          <t>0</t>
        </is>
      </c>
      <c r="BJ961" s="297" t="inlineStr">
        <is>
          <t>0</t>
        </is>
      </c>
      <c r="BK961" s="297" t="inlineStr">
        <is>
          <t>0</t>
        </is>
      </c>
      <c r="BL961" s="297" t="inlineStr">
        <is>
          <t>0</t>
        </is>
      </c>
      <c r="BM961" s="297" t="inlineStr">
        <is>
          <t>0</t>
        </is>
      </c>
      <c r="BN961" s="297" t="inlineStr">
        <is>
          <t>0</t>
        </is>
      </c>
      <c r="BO961" s="285" t="inlineStr">
        <is>
          <t>0</t>
        </is>
      </c>
      <c r="BP961" s="297" t="inlineStr">
        <is>
          <t>0</t>
        </is>
      </c>
      <c r="BQ961" s="297" t="inlineStr">
        <is>
          <t>0</t>
        </is>
      </c>
      <c r="BR961" s="297" t="inlineStr">
        <is>
          <t>0</t>
        </is>
      </c>
      <c r="BS961" s="297" t="inlineStr">
        <is>
          <t>0</t>
        </is>
      </c>
      <c r="BT961" s="297" t="inlineStr">
        <is>
          <t>0</t>
        </is>
      </c>
      <c r="BU961" s="297" t="inlineStr">
        <is>
          <t>0</t>
        </is>
      </c>
      <c r="BV961" s="297" t="inlineStr">
        <is>
          <t>0</t>
        </is>
      </c>
      <c r="BW961" s="288" t="inlineStr">
        <is>
          <t>0</t>
        </is>
      </c>
      <c r="BX961" s="276">
        <f>SUM(IF(COUNTIF(#REF!, "*1.*"), 2, 0), IF(COUNTIF(#REF!, "*2.*"), 2, 0), IF(COUNTIF(#REF!, "*3.*"), 2, 0), IF(COUNTIF(#REF!, "*4.*"), 2, 0), IF(COUNTIF(#REF!, "*5.*"), 2, 0), IF(COUNTIF(#REF!, "*6.*"), 2, 0))</f>
        <v/>
      </c>
      <c r="BY961" s="277">
        <f t="array" ref="BY961">SUM(VALUE(AT961),VALUE(AU961),VALUE(AV961),VALUE(AW961),VALUE(AX961),VALUE(AY961),VALUE(AZ961),VALUE(BB961),VALUE(BC961),VALUE(BD961),VALUE(BE961),VALUE(BF961),VALUE(BG961),VALUE(BH961),VALUE(BI961),VALUE(BJ961),VALUE(BK961),VALUE(BL961),VALUE(BM961),VALUE(BN961),VALUE(BO961),VALUE(BP961),VALUE(BQ961),VALUE(BR961),VALUE(BS961),VALUE(BT961),VALUE(BU961),VALUE(BV961),VALUE(BW961))</f>
        <v/>
      </c>
      <c r="BZ961" s="307" t="n"/>
      <c r="CA961" s="307" t="n"/>
      <c r="CB961" s="307" t="n"/>
      <c r="CC961" s="307" t="n"/>
      <c r="CD961" s="307" t="n"/>
      <c r="CE961" s="307" t="n"/>
      <c r="CF961" s="307" t="n"/>
      <c r="CG961" s="307" t="n"/>
      <c r="CH961" s="307" t="n"/>
      <c r="CI961" s="307" t="n"/>
      <c r="CJ961" s="307" t="n"/>
      <c r="CK961" s="307" t="n"/>
      <c r="CL961" s="307" t="n"/>
      <c r="CM961" s="307" t="n"/>
      <c r="CN961" s="307" t="n"/>
      <c r="CO961" s="307" t="n"/>
      <c r="CP961" s="307" t="n"/>
      <c r="CQ961" s="307" t="n"/>
      <c r="CR961" s="279" t="inlineStr"/>
      <c r="CS961" s="280">
        <f>AVERAGE(Value(BY961),value(CR961))</f>
        <v/>
      </c>
      <c r="CT961" s="421">
        <f>(IF(OR(MediaScorecard!BH962="x", MediaScorecard!BI962="x",MediaScorecard!BJ962="x",MediaScorecard!BK962="x",MediaScorecard!BL962="x"),1, 2))</f>
        <v/>
      </c>
      <c r="CU961" s="308" t="n"/>
      <c r="CV961" s="308" t="n"/>
      <c r="CW961" s="308" t="n"/>
      <c r="CX961" s="309" t="n"/>
      <c r="CY961" s="308" t="n"/>
      <c r="CZ961" s="308" t="n"/>
      <c r="DA961" s="308" t="n"/>
    </row>
    <row r="962" ht="21" customHeight="1" s="590">
      <c r="A962" s="421" t="n"/>
      <c r="B962" s="270" t="n"/>
      <c r="C962" s="266" t="n"/>
      <c r="D962" s="267" t="inlineStr"/>
      <c r="E962" s="267" t="inlineStr"/>
      <c r="F962" s="268" t="inlineStr"/>
      <c r="G962" s="421" t="n"/>
      <c r="H962" s="269" t="n"/>
      <c r="I962" s="421" t="n"/>
      <c r="J962" s="421" t="n"/>
      <c r="K962" s="421" t="n"/>
      <c r="L962" s="421" t="n"/>
      <c r="M962" s="421" t="n"/>
      <c r="N962" s="421" t="n"/>
      <c r="O962" s="421" t="n"/>
      <c r="P962" s="421" t="n"/>
      <c r="Q962" s="421" t="n"/>
      <c r="R962" s="270" t="n"/>
      <c r="S962" s="421" t="n"/>
      <c r="T962" s="421" t="n"/>
      <c r="U962" s="421" t="n"/>
      <c r="V962" s="421" t="n"/>
      <c r="W962" s="421" t="n"/>
      <c r="X962" s="421" t="n"/>
      <c r="Y962" s="421" t="n"/>
      <c r="Z962" s="421" t="n"/>
      <c r="AA962" s="421" t="n"/>
      <c r="AB962" s="421" t="n"/>
      <c r="AC962" s="421" t="n"/>
      <c r="AD962" s="421" t="n"/>
      <c r="AE962" s="421" t="n"/>
      <c r="AF962" s="421" t="n"/>
      <c r="AG962" s="421" t="n"/>
      <c r="AH962" s="421" t="n"/>
      <c r="AI962" s="421" t="n"/>
      <c r="AJ962" s="297" t="n"/>
      <c r="AK962" s="297" t="n"/>
      <c r="AL962" s="284" t="n"/>
      <c r="AM962" s="297" t="n"/>
      <c r="AN962" s="285" t="n"/>
      <c r="AO962" s="297" t="n"/>
      <c r="AP962" s="297" t="n"/>
      <c r="AQ962" s="297" t="n"/>
      <c r="AR962" s="297" t="n"/>
      <c r="AS962" s="297" t="n"/>
      <c r="AT962" s="285" t="inlineStr">
        <is>
          <t>0</t>
        </is>
      </c>
      <c r="AU962" s="297" t="inlineStr">
        <is>
          <t>0</t>
        </is>
      </c>
      <c r="AV962" s="297" t="inlineStr">
        <is>
          <t>0</t>
        </is>
      </c>
      <c r="AW962" s="297" t="inlineStr">
        <is>
          <t>0</t>
        </is>
      </c>
      <c r="AX962" s="297" t="inlineStr">
        <is>
          <t>0</t>
        </is>
      </c>
      <c r="AY962" s="286" t="inlineStr">
        <is>
          <t>0</t>
        </is>
      </c>
      <c r="AZ962" s="286" t="inlineStr">
        <is>
          <t>0</t>
        </is>
      </c>
      <c r="BA962" s="287" t="inlineStr">
        <is>
          <t>0</t>
        </is>
      </c>
      <c r="BB962" s="286" t="inlineStr">
        <is>
          <t>0</t>
        </is>
      </c>
      <c r="BC962" s="286" t="inlineStr">
        <is>
          <t>0</t>
        </is>
      </c>
      <c r="BD962" s="286" t="inlineStr">
        <is>
          <t>0</t>
        </is>
      </c>
      <c r="BE962" s="286" t="inlineStr">
        <is>
          <t>0</t>
        </is>
      </c>
      <c r="BF962" s="286" t="inlineStr">
        <is>
          <t>0</t>
        </is>
      </c>
      <c r="BG962" s="286" t="inlineStr">
        <is>
          <t>0</t>
        </is>
      </c>
      <c r="BH962" s="297" t="inlineStr">
        <is>
          <t>0</t>
        </is>
      </c>
      <c r="BI962" s="297" t="inlineStr">
        <is>
          <t>0</t>
        </is>
      </c>
      <c r="BJ962" s="297" t="inlineStr">
        <is>
          <t>0</t>
        </is>
      </c>
      <c r="BK962" s="297" t="inlineStr">
        <is>
          <t>0</t>
        </is>
      </c>
      <c r="BL962" s="297" t="inlineStr">
        <is>
          <t>0</t>
        </is>
      </c>
      <c r="BM962" s="297" t="inlineStr">
        <is>
          <t>0</t>
        </is>
      </c>
      <c r="BN962" s="297" t="inlineStr">
        <is>
          <t>0</t>
        </is>
      </c>
      <c r="BO962" s="285" t="inlineStr">
        <is>
          <t>0</t>
        </is>
      </c>
      <c r="BP962" s="297" t="inlineStr">
        <is>
          <t>0</t>
        </is>
      </c>
      <c r="BQ962" s="297" t="inlineStr">
        <is>
          <t>0</t>
        </is>
      </c>
      <c r="BR962" s="297" t="inlineStr">
        <is>
          <t>0</t>
        </is>
      </c>
      <c r="BS962" s="297" t="inlineStr">
        <is>
          <t>0</t>
        </is>
      </c>
      <c r="BT962" s="297" t="inlineStr">
        <is>
          <t>0</t>
        </is>
      </c>
      <c r="BU962" s="297" t="inlineStr">
        <is>
          <t>0</t>
        </is>
      </c>
      <c r="BV962" s="297" t="inlineStr">
        <is>
          <t>0</t>
        </is>
      </c>
      <c r="BW962" s="288" t="inlineStr">
        <is>
          <t>0</t>
        </is>
      </c>
      <c r="BX962" s="276">
        <f>SUM(IF(COUNTIF(#REF!, "*1.*"), 2, 0), IF(COUNTIF(#REF!, "*2.*"), 2, 0), IF(COUNTIF(#REF!, "*3.*"), 2, 0), IF(COUNTIF(#REF!, "*4.*"), 2, 0), IF(COUNTIF(#REF!, "*5.*"), 2, 0), IF(COUNTIF(#REF!, "*6.*"), 2, 0))</f>
        <v/>
      </c>
      <c r="BY962" s="277">
        <f t="array" ref="BY962">SUM(VALUE(AT962),VALUE(AU962),VALUE(AV962),VALUE(AW962),VALUE(AX962),VALUE(AY962),VALUE(AZ962),VALUE(BB962),VALUE(BC962),VALUE(BD962),VALUE(BE962),VALUE(BF962),VALUE(BG962),VALUE(BH962),VALUE(BI962),VALUE(BJ962),VALUE(BK962),VALUE(BL962),VALUE(BM962),VALUE(BN962),VALUE(BO962),VALUE(BP962),VALUE(BQ962),VALUE(BR962),VALUE(BS962),VALUE(BT962),VALUE(BU962),VALUE(BV962),VALUE(BW962))</f>
        <v/>
      </c>
      <c r="BZ962" s="307" t="n"/>
      <c r="CA962" s="307" t="n"/>
      <c r="CB962" s="307" t="n"/>
      <c r="CC962" s="307" t="n"/>
      <c r="CD962" s="307" t="n"/>
      <c r="CE962" s="307" t="n"/>
      <c r="CF962" s="307" t="n"/>
      <c r="CG962" s="307" t="n"/>
      <c r="CH962" s="307" t="n"/>
      <c r="CI962" s="307" t="n"/>
      <c r="CJ962" s="307" t="n"/>
      <c r="CK962" s="307" t="n"/>
      <c r="CL962" s="307" t="n"/>
      <c r="CM962" s="307" t="n"/>
      <c r="CN962" s="307" t="n"/>
      <c r="CO962" s="307" t="n"/>
      <c r="CP962" s="307" t="n"/>
      <c r="CQ962" s="307" t="n"/>
      <c r="CR962" s="279" t="inlineStr"/>
      <c r="CS962" s="280">
        <f>AVERAGE(Value(BY962),value(CR962))</f>
        <v/>
      </c>
      <c r="CT962" s="421">
        <f>(IF(OR(MediaScorecard!BH963="x", MediaScorecard!BI963="x",MediaScorecard!BJ963="x",MediaScorecard!BK963="x",MediaScorecard!BL963="x"),1, 2))</f>
        <v/>
      </c>
      <c r="CU962" s="308" t="n"/>
      <c r="CV962" s="308" t="n"/>
      <c r="CW962" s="308" t="n"/>
      <c r="CX962" s="309" t="n"/>
      <c r="CY962" s="308" t="n"/>
      <c r="CZ962" s="308" t="n"/>
      <c r="DA962" s="308" t="n"/>
    </row>
    <row r="963" ht="21" customHeight="1" s="590">
      <c r="A963" s="421" t="n"/>
      <c r="B963" s="270" t="n"/>
      <c r="C963" s="266" t="n"/>
      <c r="D963" s="267" t="inlineStr"/>
      <c r="E963" s="267" t="inlineStr"/>
      <c r="F963" s="268" t="inlineStr"/>
      <c r="G963" s="421" t="n"/>
      <c r="H963" s="269" t="n"/>
      <c r="I963" s="421" t="n"/>
      <c r="J963" s="421" t="n"/>
      <c r="K963" s="421" t="n"/>
      <c r="L963" s="421" t="n"/>
      <c r="M963" s="421" t="n"/>
      <c r="N963" s="421" t="n"/>
      <c r="O963" s="421" t="n"/>
      <c r="P963" s="421" t="n"/>
      <c r="Q963" s="421" t="n"/>
      <c r="R963" s="270" t="n"/>
      <c r="S963" s="421" t="n"/>
      <c r="T963" s="421" t="n"/>
      <c r="U963" s="421" t="n"/>
      <c r="V963" s="421" t="n"/>
      <c r="W963" s="421" t="n"/>
      <c r="X963" s="421" t="n"/>
      <c r="Y963" s="421" t="n"/>
      <c r="Z963" s="421" t="n"/>
      <c r="AA963" s="421" t="n"/>
      <c r="AB963" s="421" t="n"/>
      <c r="AC963" s="421" t="n"/>
      <c r="AD963" s="421" t="n"/>
      <c r="AE963" s="421" t="n"/>
      <c r="AF963" s="421" t="n"/>
      <c r="AG963" s="421" t="n"/>
      <c r="AH963" s="421" t="n"/>
      <c r="AI963" s="421" t="n"/>
      <c r="AJ963" s="297" t="n"/>
      <c r="AK963" s="297" t="n"/>
      <c r="AL963" s="284" t="n"/>
      <c r="AM963" s="297" t="n"/>
      <c r="AN963" s="285" t="n"/>
      <c r="AO963" s="297" t="n"/>
      <c r="AP963" s="297" t="n"/>
      <c r="AQ963" s="297" t="n"/>
      <c r="AR963" s="297" t="n"/>
      <c r="AS963" s="297" t="n"/>
      <c r="AT963" s="285" t="inlineStr">
        <is>
          <t>0</t>
        </is>
      </c>
      <c r="AU963" s="297" t="inlineStr">
        <is>
          <t>0</t>
        </is>
      </c>
      <c r="AV963" s="297" t="inlineStr">
        <is>
          <t>0</t>
        </is>
      </c>
      <c r="AW963" s="297" t="inlineStr">
        <is>
          <t>0</t>
        </is>
      </c>
      <c r="AX963" s="297" t="inlineStr">
        <is>
          <t>0</t>
        </is>
      </c>
      <c r="AY963" s="286" t="inlineStr">
        <is>
          <t>0</t>
        </is>
      </c>
      <c r="AZ963" s="286" t="inlineStr">
        <is>
          <t>0</t>
        </is>
      </c>
      <c r="BA963" s="287" t="inlineStr">
        <is>
          <t>0</t>
        </is>
      </c>
      <c r="BB963" s="286" t="inlineStr">
        <is>
          <t>0</t>
        </is>
      </c>
      <c r="BC963" s="286" t="inlineStr">
        <is>
          <t>0</t>
        </is>
      </c>
      <c r="BD963" s="286" t="inlineStr">
        <is>
          <t>0</t>
        </is>
      </c>
      <c r="BE963" s="286" t="inlineStr">
        <is>
          <t>0</t>
        </is>
      </c>
      <c r="BF963" s="286" t="inlineStr">
        <is>
          <t>0</t>
        </is>
      </c>
      <c r="BG963" s="286" t="inlineStr">
        <is>
          <t>0</t>
        </is>
      </c>
      <c r="BH963" s="297" t="inlineStr">
        <is>
          <t>0</t>
        </is>
      </c>
      <c r="BI963" s="297" t="inlineStr">
        <is>
          <t>0</t>
        </is>
      </c>
      <c r="BJ963" s="297" t="inlineStr">
        <is>
          <t>0</t>
        </is>
      </c>
      <c r="BK963" s="297" t="inlineStr">
        <is>
          <t>0</t>
        </is>
      </c>
      <c r="BL963" s="297" t="inlineStr">
        <is>
          <t>0</t>
        </is>
      </c>
      <c r="BM963" s="297" t="inlineStr">
        <is>
          <t>0</t>
        </is>
      </c>
      <c r="BN963" s="297" t="inlineStr">
        <is>
          <t>0</t>
        </is>
      </c>
      <c r="BO963" s="285" t="inlineStr">
        <is>
          <t>0</t>
        </is>
      </c>
      <c r="BP963" s="297" t="inlineStr">
        <is>
          <t>0</t>
        </is>
      </c>
      <c r="BQ963" s="297" t="inlineStr">
        <is>
          <t>0</t>
        </is>
      </c>
      <c r="BR963" s="297" t="inlineStr">
        <is>
          <t>0</t>
        </is>
      </c>
      <c r="BS963" s="297" t="inlineStr">
        <is>
          <t>0</t>
        </is>
      </c>
      <c r="BT963" s="297" t="inlineStr">
        <is>
          <t>0</t>
        </is>
      </c>
      <c r="BU963" s="297" t="inlineStr">
        <is>
          <t>0</t>
        </is>
      </c>
      <c r="BV963" s="297" t="inlineStr">
        <is>
          <t>0</t>
        </is>
      </c>
      <c r="BW963" s="288" t="inlineStr">
        <is>
          <t>0</t>
        </is>
      </c>
      <c r="BX963" s="276">
        <f>SUM(IF(COUNTIF(#REF!, "*1.*"), 2, 0), IF(COUNTIF(#REF!, "*2.*"), 2, 0), IF(COUNTIF(#REF!, "*3.*"), 2, 0), IF(COUNTIF(#REF!, "*4.*"), 2, 0), IF(COUNTIF(#REF!, "*5.*"), 2, 0), IF(COUNTIF(#REF!, "*6.*"), 2, 0))</f>
        <v/>
      </c>
      <c r="BY963" s="277">
        <f t="array" ref="BY963">SUM(VALUE(AT963),VALUE(AU963),VALUE(AV963),VALUE(AW963),VALUE(AX963),VALUE(AY963),VALUE(AZ963),VALUE(BB963),VALUE(BC963),VALUE(BD963),VALUE(BE963),VALUE(BF963),VALUE(BG963),VALUE(BH963),VALUE(BI963),VALUE(BJ963),VALUE(BK963),VALUE(BL963),VALUE(BM963),VALUE(BN963),VALUE(BO963),VALUE(BP963),VALUE(BQ963),VALUE(BR963),VALUE(BS963),VALUE(BT963),VALUE(BU963),VALUE(BV963),VALUE(BW963))</f>
        <v/>
      </c>
      <c r="BZ963" s="307" t="n"/>
      <c r="CA963" s="307" t="n"/>
      <c r="CB963" s="307" t="n"/>
      <c r="CC963" s="307" t="n"/>
      <c r="CD963" s="307" t="n"/>
      <c r="CE963" s="307" t="n"/>
      <c r="CF963" s="307" t="n"/>
      <c r="CG963" s="307" t="n"/>
      <c r="CH963" s="307" t="n"/>
      <c r="CI963" s="307" t="n"/>
      <c r="CJ963" s="307" t="n"/>
      <c r="CK963" s="307" t="n"/>
      <c r="CL963" s="307" t="n"/>
      <c r="CM963" s="307" t="n"/>
      <c r="CN963" s="307" t="n"/>
      <c r="CO963" s="307" t="n"/>
      <c r="CP963" s="307" t="n"/>
      <c r="CQ963" s="307" t="n"/>
      <c r="CR963" s="279" t="inlineStr"/>
      <c r="CS963" s="280">
        <f>AVERAGE(Value(BY963),value(CR963))</f>
        <v/>
      </c>
      <c r="CT963" s="421">
        <f>(IF(OR(MediaScorecard!BH964="x", MediaScorecard!BI964="x",MediaScorecard!BJ964="x",MediaScorecard!BK964="x",MediaScorecard!BL964="x"),1, 2))</f>
        <v/>
      </c>
      <c r="CU963" s="308" t="n"/>
      <c r="CV963" s="308" t="n"/>
      <c r="CW963" s="308" t="n"/>
      <c r="CX963" s="309" t="n"/>
      <c r="CY963" s="308" t="n"/>
      <c r="CZ963" s="308" t="n"/>
      <c r="DA963" s="308" t="n"/>
    </row>
    <row r="964" ht="21" customHeight="1" s="590">
      <c r="A964" s="421" t="n"/>
      <c r="B964" s="270" t="n"/>
      <c r="C964" s="266" t="n"/>
      <c r="D964" s="267" t="inlineStr"/>
      <c r="E964" s="267" t="inlineStr"/>
      <c r="F964" s="268" t="inlineStr"/>
      <c r="G964" s="421" t="n"/>
      <c r="H964" s="269" t="n"/>
      <c r="I964" s="421" t="n"/>
      <c r="J964" s="421" t="n"/>
      <c r="K964" s="421" t="n"/>
      <c r="L964" s="421" t="n"/>
      <c r="M964" s="421" t="n"/>
      <c r="N964" s="421" t="n"/>
      <c r="O964" s="421" t="n"/>
      <c r="P964" s="421" t="n"/>
      <c r="Q964" s="421" t="n"/>
      <c r="R964" s="270" t="n"/>
      <c r="S964" s="421" t="n"/>
      <c r="T964" s="421" t="n"/>
      <c r="U964" s="421" t="n"/>
      <c r="V964" s="421" t="n"/>
      <c r="W964" s="421" t="n"/>
      <c r="X964" s="421" t="n"/>
      <c r="Y964" s="421" t="n"/>
      <c r="Z964" s="421" t="n"/>
      <c r="AA964" s="421" t="n"/>
      <c r="AB964" s="421" t="n"/>
      <c r="AC964" s="421" t="n"/>
      <c r="AD964" s="421" t="n"/>
      <c r="AE964" s="421" t="n"/>
      <c r="AF964" s="421" t="n"/>
      <c r="AG964" s="421" t="n"/>
      <c r="AH964" s="421" t="n"/>
      <c r="AI964" s="421" t="n"/>
      <c r="AJ964" s="297" t="n"/>
      <c r="AK964" s="297" t="n"/>
      <c r="AL964" s="284" t="n"/>
      <c r="AM964" s="297" t="n"/>
      <c r="AN964" s="285" t="n"/>
      <c r="AO964" s="297" t="n"/>
      <c r="AP964" s="297" t="n"/>
      <c r="AQ964" s="297" t="n"/>
      <c r="AR964" s="297" t="n"/>
      <c r="AS964" s="297" t="n"/>
      <c r="AT964" s="285" t="inlineStr">
        <is>
          <t>0</t>
        </is>
      </c>
      <c r="AU964" s="297" t="inlineStr">
        <is>
          <t>0</t>
        </is>
      </c>
      <c r="AV964" s="297" t="inlineStr">
        <is>
          <t>0</t>
        </is>
      </c>
      <c r="AW964" s="297" t="inlineStr">
        <is>
          <t>0</t>
        </is>
      </c>
      <c r="AX964" s="297" t="inlineStr">
        <is>
          <t>0</t>
        </is>
      </c>
      <c r="AY964" s="286" t="inlineStr">
        <is>
          <t>0</t>
        </is>
      </c>
      <c r="AZ964" s="286" t="inlineStr">
        <is>
          <t>0</t>
        </is>
      </c>
      <c r="BA964" s="287" t="inlineStr">
        <is>
          <t>0</t>
        </is>
      </c>
      <c r="BB964" s="286" t="inlineStr">
        <is>
          <t>0</t>
        </is>
      </c>
      <c r="BC964" s="286" t="inlineStr">
        <is>
          <t>0</t>
        </is>
      </c>
      <c r="BD964" s="286" t="inlineStr">
        <is>
          <t>0</t>
        </is>
      </c>
      <c r="BE964" s="286" t="inlineStr">
        <is>
          <t>0</t>
        </is>
      </c>
      <c r="BF964" s="286" t="inlineStr">
        <is>
          <t>0</t>
        </is>
      </c>
      <c r="BG964" s="286" t="inlineStr">
        <is>
          <t>0</t>
        </is>
      </c>
      <c r="BH964" s="297" t="inlineStr">
        <is>
          <t>0</t>
        </is>
      </c>
      <c r="BI964" s="297" t="inlineStr">
        <is>
          <t>0</t>
        </is>
      </c>
      <c r="BJ964" s="297" t="inlineStr">
        <is>
          <t>0</t>
        </is>
      </c>
      <c r="BK964" s="297" t="inlineStr">
        <is>
          <t>0</t>
        </is>
      </c>
      <c r="BL964" s="297" t="inlineStr">
        <is>
          <t>0</t>
        </is>
      </c>
      <c r="BM964" s="297" t="inlineStr">
        <is>
          <t>0</t>
        </is>
      </c>
      <c r="BN964" s="297" t="inlineStr">
        <is>
          <t>0</t>
        </is>
      </c>
      <c r="BO964" s="285" t="inlineStr">
        <is>
          <t>0</t>
        </is>
      </c>
      <c r="BP964" s="297" t="inlineStr">
        <is>
          <t>0</t>
        </is>
      </c>
      <c r="BQ964" s="297" t="inlineStr">
        <is>
          <t>0</t>
        </is>
      </c>
      <c r="BR964" s="297" t="inlineStr">
        <is>
          <t>0</t>
        </is>
      </c>
      <c r="BS964" s="297" t="inlineStr">
        <is>
          <t>0</t>
        </is>
      </c>
      <c r="BT964" s="297" t="inlineStr">
        <is>
          <t>0</t>
        </is>
      </c>
      <c r="BU964" s="297" t="inlineStr">
        <is>
          <t>0</t>
        </is>
      </c>
      <c r="BV964" s="297" t="inlineStr">
        <is>
          <t>0</t>
        </is>
      </c>
      <c r="BW964" s="288" t="inlineStr">
        <is>
          <t>0</t>
        </is>
      </c>
      <c r="BX964" s="276">
        <f>SUM(IF(COUNTIF(#REF!, "*1.*"), 2, 0), IF(COUNTIF(#REF!, "*2.*"), 2, 0), IF(COUNTIF(#REF!, "*3.*"), 2, 0), IF(COUNTIF(#REF!, "*4.*"), 2, 0), IF(COUNTIF(#REF!, "*5.*"), 2, 0), IF(COUNTIF(#REF!, "*6.*"), 2, 0))</f>
        <v/>
      </c>
      <c r="BY964" s="277">
        <f t="array" ref="BY964">SUM(VALUE(AT964),VALUE(AU964),VALUE(AV964),VALUE(AW964),VALUE(AX964),VALUE(AY964),VALUE(AZ964),VALUE(BB964),VALUE(BC964),VALUE(BD964),VALUE(BE964),VALUE(BF964),VALUE(BG964),VALUE(BH964),VALUE(BI964),VALUE(BJ964),VALUE(BK964),VALUE(BL964),VALUE(BM964),VALUE(BN964),VALUE(BO964),VALUE(BP964),VALUE(BQ964),VALUE(BR964),VALUE(BS964),VALUE(BT964),VALUE(BU964),VALUE(BV964),VALUE(BW964))</f>
        <v/>
      </c>
      <c r="BZ964" s="307" t="n"/>
      <c r="CA964" s="307" t="n"/>
      <c r="CB964" s="307" t="n"/>
      <c r="CC964" s="307" t="n"/>
      <c r="CD964" s="307" t="n"/>
      <c r="CE964" s="307" t="n"/>
      <c r="CF964" s="307" t="n"/>
      <c r="CG964" s="307" t="n"/>
      <c r="CH964" s="307" t="n"/>
      <c r="CI964" s="307" t="n"/>
      <c r="CJ964" s="307" t="n"/>
      <c r="CK964" s="307" t="n"/>
      <c r="CL964" s="307" t="n"/>
      <c r="CM964" s="307" t="n"/>
      <c r="CN964" s="307" t="n"/>
      <c r="CO964" s="307" t="n"/>
      <c r="CP964" s="307" t="n"/>
      <c r="CQ964" s="307" t="n"/>
      <c r="CR964" s="279" t="inlineStr"/>
      <c r="CS964" s="280">
        <f>AVERAGE(Value(BY964),value(CR964))</f>
        <v/>
      </c>
      <c r="CT964" s="421">
        <f>(IF(OR(MediaScorecard!BH965="x", MediaScorecard!BI965="x",MediaScorecard!BJ965="x",MediaScorecard!BK965="x",MediaScorecard!BL965="x"),1, 2))</f>
        <v/>
      </c>
      <c r="CU964" s="308" t="n"/>
      <c r="CV964" s="308" t="n"/>
      <c r="CW964" s="308" t="n"/>
      <c r="CX964" s="309" t="n"/>
      <c r="CY964" s="308" t="n"/>
      <c r="CZ964" s="308" t="n"/>
      <c r="DA964" s="308" t="n"/>
    </row>
    <row r="965" ht="21" customHeight="1" s="590">
      <c r="A965" s="421" t="n"/>
      <c r="B965" s="270" t="n"/>
      <c r="C965" s="266" t="n"/>
      <c r="D965" s="267" t="inlineStr"/>
      <c r="E965" s="267" t="inlineStr"/>
      <c r="F965" s="268" t="inlineStr"/>
      <c r="G965" s="421" t="n"/>
      <c r="H965" s="269" t="n"/>
      <c r="I965" s="421" t="n"/>
      <c r="J965" s="421" t="n"/>
      <c r="K965" s="421" t="n"/>
      <c r="L965" s="421" t="n"/>
      <c r="M965" s="421" t="n"/>
      <c r="N965" s="421" t="n"/>
      <c r="O965" s="421" t="n"/>
      <c r="P965" s="421" t="n"/>
      <c r="Q965" s="421" t="n"/>
      <c r="R965" s="270" t="n"/>
      <c r="S965" s="421" t="n"/>
      <c r="T965" s="421" t="n"/>
      <c r="U965" s="421" t="n"/>
      <c r="V965" s="421" t="n"/>
      <c r="W965" s="421" t="n"/>
      <c r="X965" s="421" t="n"/>
      <c r="Y965" s="421" t="n"/>
      <c r="Z965" s="421" t="n"/>
      <c r="AA965" s="421" t="n"/>
      <c r="AB965" s="421" t="n"/>
      <c r="AC965" s="421" t="n"/>
      <c r="AD965" s="421" t="n"/>
      <c r="AE965" s="421" t="n"/>
      <c r="AF965" s="421" t="n"/>
      <c r="AG965" s="421" t="n"/>
      <c r="AH965" s="421" t="n"/>
      <c r="AI965" s="421" t="n"/>
      <c r="AJ965" s="297" t="n"/>
      <c r="AK965" s="297" t="n"/>
      <c r="AL965" s="284" t="n"/>
      <c r="AM965" s="297" t="n"/>
      <c r="AN965" s="285" t="n"/>
      <c r="AO965" s="297" t="n"/>
      <c r="AP965" s="297" t="n"/>
      <c r="AQ965" s="297" t="n"/>
      <c r="AR965" s="297" t="n"/>
      <c r="AS965" s="297" t="n"/>
      <c r="AT965" s="285" t="inlineStr">
        <is>
          <t>0</t>
        </is>
      </c>
      <c r="AU965" s="297" t="inlineStr">
        <is>
          <t>0</t>
        </is>
      </c>
      <c r="AV965" s="297" t="inlineStr">
        <is>
          <t>0</t>
        </is>
      </c>
      <c r="AW965" s="297" t="inlineStr">
        <is>
          <t>0</t>
        </is>
      </c>
      <c r="AX965" s="297" t="inlineStr">
        <is>
          <t>0</t>
        </is>
      </c>
      <c r="AY965" s="286" t="inlineStr">
        <is>
          <t>0</t>
        </is>
      </c>
      <c r="AZ965" s="286" t="inlineStr">
        <is>
          <t>0</t>
        </is>
      </c>
      <c r="BA965" s="287" t="inlineStr">
        <is>
          <t>0</t>
        </is>
      </c>
      <c r="BB965" s="286" t="inlineStr">
        <is>
          <t>0</t>
        </is>
      </c>
      <c r="BC965" s="286" t="inlineStr">
        <is>
          <t>0</t>
        </is>
      </c>
      <c r="BD965" s="286" t="inlineStr">
        <is>
          <t>0</t>
        </is>
      </c>
      <c r="BE965" s="286" t="inlineStr">
        <is>
          <t>0</t>
        </is>
      </c>
      <c r="BF965" s="286" t="inlineStr">
        <is>
          <t>0</t>
        </is>
      </c>
      <c r="BG965" s="286" t="inlineStr">
        <is>
          <t>0</t>
        </is>
      </c>
      <c r="BH965" s="297" t="inlineStr">
        <is>
          <t>0</t>
        </is>
      </c>
      <c r="BI965" s="297" t="inlineStr">
        <is>
          <t>0</t>
        </is>
      </c>
      <c r="BJ965" s="297" t="inlineStr">
        <is>
          <t>0</t>
        </is>
      </c>
      <c r="BK965" s="297" t="inlineStr">
        <is>
          <t>0</t>
        </is>
      </c>
      <c r="BL965" s="297" t="inlineStr">
        <is>
          <t>0</t>
        </is>
      </c>
      <c r="BM965" s="297" t="inlineStr">
        <is>
          <t>0</t>
        </is>
      </c>
      <c r="BN965" s="297" t="inlineStr">
        <is>
          <t>0</t>
        </is>
      </c>
      <c r="BO965" s="285" t="inlineStr">
        <is>
          <t>0</t>
        </is>
      </c>
      <c r="BP965" s="297" t="inlineStr">
        <is>
          <t>0</t>
        </is>
      </c>
      <c r="BQ965" s="297" t="inlineStr">
        <is>
          <t>0</t>
        </is>
      </c>
      <c r="BR965" s="297" t="inlineStr">
        <is>
          <t>0</t>
        </is>
      </c>
      <c r="BS965" s="297" t="inlineStr">
        <is>
          <t>0</t>
        </is>
      </c>
      <c r="BT965" s="297" t="inlineStr">
        <is>
          <t>0</t>
        </is>
      </c>
      <c r="BU965" s="297" t="inlineStr">
        <is>
          <t>0</t>
        </is>
      </c>
      <c r="BV965" s="297" t="inlineStr">
        <is>
          <t>0</t>
        </is>
      </c>
      <c r="BW965" s="288" t="inlineStr">
        <is>
          <t>0</t>
        </is>
      </c>
      <c r="BX965" s="276">
        <f>SUM(IF(COUNTIF(#REF!, "*1.*"), 2, 0), IF(COUNTIF(#REF!, "*2.*"), 2, 0), IF(COUNTIF(#REF!, "*3.*"), 2, 0), IF(COUNTIF(#REF!, "*4.*"), 2, 0), IF(COUNTIF(#REF!, "*5.*"), 2, 0), IF(COUNTIF(#REF!, "*6.*"), 2, 0))</f>
        <v/>
      </c>
      <c r="BY965" s="277">
        <f t="array" ref="BY965">SUM(VALUE(AT965),VALUE(AU965),VALUE(AV965),VALUE(AW965),VALUE(AX965),VALUE(AY965),VALUE(AZ965),VALUE(BB965),VALUE(BC965),VALUE(BD965),VALUE(BE965),VALUE(BF965),VALUE(BG965),VALUE(BH965),VALUE(BI965),VALUE(BJ965),VALUE(BK965),VALUE(BL965),VALUE(BM965),VALUE(BN965),VALUE(BO965),VALUE(BP965),VALUE(BQ965),VALUE(BR965),VALUE(BS965),VALUE(BT965),VALUE(BU965),VALUE(BV965),VALUE(BW965))</f>
        <v/>
      </c>
      <c r="BZ965" s="307" t="n"/>
      <c r="CA965" s="307" t="n"/>
      <c r="CB965" s="307" t="n"/>
      <c r="CC965" s="307" t="n"/>
      <c r="CD965" s="307" t="n"/>
      <c r="CE965" s="307" t="n"/>
      <c r="CF965" s="307" t="n"/>
      <c r="CG965" s="307" t="n"/>
      <c r="CH965" s="307" t="n"/>
      <c r="CI965" s="307" t="n"/>
      <c r="CJ965" s="307" t="n"/>
      <c r="CK965" s="307" t="n"/>
      <c r="CL965" s="307" t="n"/>
      <c r="CM965" s="307" t="n"/>
      <c r="CN965" s="307" t="n"/>
      <c r="CO965" s="307" t="n"/>
      <c r="CP965" s="307" t="n"/>
      <c r="CQ965" s="307" t="n"/>
      <c r="CR965" s="279" t="inlineStr"/>
      <c r="CS965" s="280">
        <f>AVERAGE(Value(BY965),value(CR965))</f>
        <v/>
      </c>
      <c r="CT965" s="421">
        <f>(IF(OR(MediaScorecard!BH966="x", MediaScorecard!BI966="x",MediaScorecard!BJ966="x",MediaScorecard!BK966="x",MediaScorecard!BL966="x"),1, 2))</f>
        <v/>
      </c>
      <c r="CU965" s="308" t="n"/>
      <c r="CV965" s="308" t="n"/>
      <c r="CW965" s="308" t="n"/>
      <c r="CX965" s="309" t="n"/>
      <c r="CY965" s="308" t="n"/>
      <c r="CZ965" s="308" t="n"/>
      <c r="DA965" s="308" t="n"/>
    </row>
    <row r="966" ht="21" customHeight="1" s="590">
      <c r="A966" s="421" t="n"/>
      <c r="B966" s="270" t="n"/>
      <c r="C966" s="266" t="n"/>
      <c r="D966" s="267" t="inlineStr"/>
      <c r="E966" s="267" t="inlineStr"/>
      <c r="F966" s="268" t="inlineStr"/>
      <c r="G966" s="421" t="n"/>
      <c r="H966" s="269" t="n"/>
      <c r="I966" s="421" t="n"/>
      <c r="J966" s="421" t="n"/>
      <c r="K966" s="421" t="n"/>
      <c r="L966" s="421" t="n"/>
      <c r="M966" s="421" t="n"/>
      <c r="N966" s="421" t="n"/>
      <c r="O966" s="421" t="n"/>
      <c r="P966" s="421" t="n"/>
      <c r="Q966" s="421" t="n"/>
      <c r="R966" s="270" t="n"/>
      <c r="S966" s="421" t="n"/>
      <c r="T966" s="421" t="n"/>
      <c r="U966" s="421" t="n"/>
      <c r="V966" s="421" t="n"/>
      <c r="W966" s="421" t="n"/>
      <c r="X966" s="421" t="n"/>
      <c r="Y966" s="421" t="n"/>
      <c r="Z966" s="421" t="n"/>
      <c r="AA966" s="421" t="n"/>
      <c r="AB966" s="421" t="n"/>
      <c r="AC966" s="421" t="n"/>
      <c r="AD966" s="421" t="n"/>
      <c r="AE966" s="421" t="n"/>
      <c r="AF966" s="421" t="n"/>
      <c r="AG966" s="421" t="n"/>
      <c r="AH966" s="421" t="n"/>
      <c r="AI966" s="421" t="n"/>
      <c r="AJ966" s="297" t="n"/>
      <c r="AK966" s="297" t="n"/>
      <c r="AL966" s="284" t="n"/>
      <c r="AM966" s="297" t="n"/>
      <c r="AN966" s="285" t="n"/>
      <c r="AO966" s="297" t="n"/>
      <c r="AP966" s="297" t="n"/>
      <c r="AQ966" s="297" t="n"/>
      <c r="AR966" s="297" t="n"/>
      <c r="AS966" s="297" t="n"/>
      <c r="AT966" s="285" t="inlineStr">
        <is>
          <t>0</t>
        </is>
      </c>
      <c r="AU966" s="297" t="inlineStr">
        <is>
          <t>0</t>
        </is>
      </c>
      <c r="AV966" s="297" t="inlineStr">
        <is>
          <t>0</t>
        </is>
      </c>
      <c r="AW966" s="297" t="inlineStr">
        <is>
          <t>0</t>
        </is>
      </c>
      <c r="AX966" s="297" t="inlineStr">
        <is>
          <t>0</t>
        </is>
      </c>
      <c r="AY966" s="286" t="inlineStr">
        <is>
          <t>0</t>
        </is>
      </c>
      <c r="AZ966" s="286" t="inlineStr">
        <is>
          <t>0</t>
        </is>
      </c>
      <c r="BA966" s="287" t="inlineStr">
        <is>
          <t>0</t>
        </is>
      </c>
      <c r="BB966" s="286" t="inlineStr">
        <is>
          <t>0</t>
        </is>
      </c>
      <c r="BC966" s="286" t="inlineStr">
        <is>
          <t>0</t>
        </is>
      </c>
      <c r="BD966" s="286" t="inlineStr">
        <is>
          <t>0</t>
        </is>
      </c>
      <c r="BE966" s="286" t="inlineStr">
        <is>
          <t>0</t>
        </is>
      </c>
      <c r="BF966" s="286" t="inlineStr">
        <is>
          <t>0</t>
        </is>
      </c>
      <c r="BG966" s="286" t="inlineStr">
        <is>
          <t>0</t>
        </is>
      </c>
      <c r="BH966" s="297" t="inlineStr">
        <is>
          <t>0</t>
        </is>
      </c>
      <c r="BI966" s="297" t="inlineStr">
        <is>
          <t>0</t>
        </is>
      </c>
      <c r="BJ966" s="297" t="inlineStr">
        <is>
          <t>0</t>
        </is>
      </c>
      <c r="BK966" s="297" t="inlineStr">
        <is>
          <t>0</t>
        </is>
      </c>
      <c r="BL966" s="297" t="inlineStr">
        <is>
          <t>0</t>
        </is>
      </c>
      <c r="BM966" s="297" t="inlineStr">
        <is>
          <t>0</t>
        </is>
      </c>
      <c r="BN966" s="297" t="inlineStr">
        <is>
          <t>0</t>
        </is>
      </c>
      <c r="BO966" s="285" t="inlineStr">
        <is>
          <t>0</t>
        </is>
      </c>
      <c r="BP966" s="297" t="inlineStr">
        <is>
          <t>0</t>
        </is>
      </c>
      <c r="BQ966" s="297" t="inlineStr">
        <is>
          <t>0</t>
        </is>
      </c>
      <c r="BR966" s="297" t="inlineStr">
        <is>
          <t>0</t>
        </is>
      </c>
      <c r="BS966" s="297" t="inlineStr">
        <is>
          <t>0</t>
        </is>
      </c>
      <c r="BT966" s="297" t="inlineStr">
        <is>
          <t>0</t>
        </is>
      </c>
      <c r="BU966" s="297" t="inlineStr">
        <is>
          <t>0</t>
        </is>
      </c>
      <c r="BV966" s="297" t="inlineStr">
        <is>
          <t>0</t>
        </is>
      </c>
      <c r="BW966" s="288" t="inlineStr">
        <is>
          <t>0</t>
        </is>
      </c>
      <c r="BX966" s="276">
        <f>SUM(IF(COUNTIF(#REF!, "*1.*"), 2, 0), IF(COUNTIF(#REF!, "*2.*"), 2, 0), IF(COUNTIF(#REF!, "*3.*"), 2, 0), IF(COUNTIF(#REF!, "*4.*"), 2, 0), IF(COUNTIF(#REF!, "*5.*"), 2, 0), IF(COUNTIF(#REF!, "*6.*"), 2, 0))</f>
        <v/>
      </c>
      <c r="BY966" s="277">
        <f t="array" ref="BY966">SUM(VALUE(AT966),VALUE(AU966),VALUE(AV966),VALUE(AW966),VALUE(AX966),VALUE(AY966),VALUE(AZ966),VALUE(BB966),VALUE(BC966),VALUE(BD966),VALUE(BE966),VALUE(BF966),VALUE(BG966),VALUE(BH966),VALUE(BI966),VALUE(BJ966),VALUE(BK966),VALUE(BL966),VALUE(BM966),VALUE(BN966),VALUE(BO966),VALUE(BP966),VALUE(BQ966),VALUE(BR966),VALUE(BS966),VALUE(BT966),VALUE(BU966),VALUE(BV966),VALUE(BW966))</f>
        <v/>
      </c>
      <c r="BZ966" s="307" t="n"/>
      <c r="CA966" s="307" t="n"/>
      <c r="CB966" s="307" t="n"/>
      <c r="CC966" s="307" t="n"/>
      <c r="CD966" s="307" t="n"/>
      <c r="CE966" s="307" t="n"/>
      <c r="CF966" s="307" t="n"/>
      <c r="CG966" s="307" t="n"/>
      <c r="CH966" s="307" t="n"/>
      <c r="CI966" s="307" t="n"/>
      <c r="CJ966" s="307" t="n"/>
      <c r="CK966" s="307" t="n"/>
      <c r="CL966" s="307" t="n"/>
      <c r="CM966" s="307" t="n"/>
      <c r="CN966" s="307" t="n"/>
      <c r="CO966" s="307" t="n"/>
      <c r="CP966" s="307" t="n"/>
      <c r="CQ966" s="307" t="n"/>
      <c r="CR966" s="279" t="inlineStr"/>
      <c r="CS966" s="280">
        <f>AVERAGE(Value(BY966),value(CR966))</f>
        <v/>
      </c>
      <c r="CT966" s="421">
        <f>(IF(OR(MediaScorecard!BH967="x", MediaScorecard!BI967="x",MediaScorecard!BJ967="x",MediaScorecard!BK967="x",MediaScorecard!BL967="x"),1, 2))</f>
        <v/>
      </c>
      <c r="CU966" s="308" t="n"/>
      <c r="CV966" s="308" t="n"/>
      <c r="CW966" s="308" t="n"/>
      <c r="CX966" s="309" t="n"/>
      <c r="CY966" s="308" t="n"/>
      <c r="CZ966" s="308" t="n"/>
      <c r="DA966" s="308" t="n"/>
    </row>
    <row r="967" ht="21" customHeight="1" s="590">
      <c r="A967" s="421" t="n"/>
      <c r="B967" s="270" t="n"/>
      <c r="C967" s="266" t="n"/>
      <c r="D967" s="267" t="inlineStr"/>
      <c r="E967" s="267" t="inlineStr"/>
      <c r="F967" s="268" t="inlineStr"/>
      <c r="G967" s="421" t="n"/>
      <c r="H967" s="269" t="n"/>
      <c r="I967" s="421" t="n"/>
      <c r="J967" s="421" t="n"/>
      <c r="K967" s="421" t="n"/>
      <c r="L967" s="421" t="n"/>
      <c r="M967" s="421" t="n"/>
      <c r="N967" s="421" t="n"/>
      <c r="O967" s="421" t="n"/>
      <c r="P967" s="421" t="n"/>
      <c r="Q967" s="421" t="n"/>
      <c r="R967" s="270" t="n"/>
      <c r="S967" s="421" t="n"/>
      <c r="T967" s="421" t="n"/>
      <c r="U967" s="421" t="n"/>
      <c r="V967" s="421" t="n"/>
      <c r="W967" s="421" t="n"/>
      <c r="X967" s="421" t="n"/>
      <c r="Y967" s="421" t="n"/>
      <c r="Z967" s="421" t="n"/>
      <c r="AA967" s="421" t="n"/>
      <c r="AB967" s="421" t="n"/>
      <c r="AC967" s="421" t="n"/>
      <c r="AD967" s="421" t="n"/>
      <c r="AE967" s="421" t="n"/>
      <c r="AF967" s="421" t="n"/>
      <c r="AG967" s="421" t="n"/>
      <c r="AH967" s="421" t="n"/>
      <c r="AI967" s="421" t="n"/>
      <c r="AJ967" s="297" t="n"/>
      <c r="AK967" s="297" t="n"/>
      <c r="AL967" s="284" t="n"/>
      <c r="AM967" s="297" t="n"/>
      <c r="AN967" s="285" t="n"/>
      <c r="AO967" s="297" t="n"/>
      <c r="AP967" s="297" t="n"/>
      <c r="AQ967" s="297" t="n"/>
      <c r="AR967" s="297" t="n"/>
      <c r="AS967" s="297" t="n"/>
      <c r="AT967" s="285" t="inlineStr">
        <is>
          <t>0</t>
        </is>
      </c>
      <c r="AU967" s="297" t="inlineStr">
        <is>
          <t>0</t>
        </is>
      </c>
      <c r="AV967" s="297" t="inlineStr">
        <is>
          <t>0</t>
        </is>
      </c>
      <c r="AW967" s="297" t="inlineStr">
        <is>
          <t>0</t>
        </is>
      </c>
      <c r="AX967" s="297" t="inlineStr">
        <is>
          <t>0</t>
        </is>
      </c>
      <c r="AY967" s="286" t="inlineStr">
        <is>
          <t>0</t>
        </is>
      </c>
      <c r="AZ967" s="286" t="inlineStr">
        <is>
          <t>0</t>
        </is>
      </c>
      <c r="BA967" s="287" t="inlineStr">
        <is>
          <t>0</t>
        </is>
      </c>
      <c r="BB967" s="286" t="inlineStr">
        <is>
          <t>0</t>
        </is>
      </c>
      <c r="BC967" s="286" t="inlineStr">
        <is>
          <t>0</t>
        </is>
      </c>
      <c r="BD967" s="286" t="inlineStr">
        <is>
          <t>0</t>
        </is>
      </c>
      <c r="BE967" s="286" t="inlineStr">
        <is>
          <t>0</t>
        </is>
      </c>
      <c r="BF967" s="286" t="inlineStr">
        <is>
          <t>0</t>
        </is>
      </c>
      <c r="BG967" s="286" t="inlineStr">
        <is>
          <t>0</t>
        </is>
      </c>
      <c r="BH967" s="297" t="inlineStr">
        <is>
          <t>0</t>
        </is>
      </c>
      <c r="BI967" s="297" t="inlineStr">
        <is>
          <t>0</t>
        </is>
      </c>
      <c r="BJ967" s="297" t="inlineStr">
        <is>
          <t>0</t>
        </is>
      </c>
      <c r="BK967" s="297" t="inlineStr">
        <is>
          <t>0</t>
        </is>
      </c>
      <c r="BL967" s="297" t="inlineStr">
        <is>
          <t>0</t>
        </is>
      </c>
      <c r="BM967" s="297" t="inlineStr">
        <is>
          <t>0</t>
        </is>
      </c>
      <c r="BN967" s="297" t="inlineStr">
        <is>
          <t>0</t>
        </is>
      </c>
      <c r="BO967" s="285" t="inlineStr">
        <is>
          <t>0</t>
        </is>
      </c>
      <c r="BP967" s="297" t="inlineStr">
        <is>
          <t>0</t>
        </is>
      </c>
      <c r="BQ967" s="297" t="inlineStr">
        <is>
          <t>0</t>
        </is>
      </c>
      <c r="BR967" s="297" t="inlineStr">
        <is>
          <t>0</t>
        </is>
      </c>
      <c r="BS967" s="297" t="inlineStr">
        <is>
          <t>0</t>
        </is>
      </c>
      <c r="BT967" s="297" t="inlineStr">
        <is>
          <t>0</t>
        </is>
      </c>
      <c r="BU967" s="297" t="inlineStr">
        <is>
          <t>0</t>
        </is>
      </c>
      <c r="BV967" s="297" t="inlineStr">
        <is>
          <t>0</t>
        </is>
      </c>
      <c r="BW967" s="288" t="inlineStr">
        <is>
          <t>0</t>
        </is>
      </c>
      <c r="BX967" s="276">
        <f>SUM(IF(COUNTIF(#REF!, "*1.*"), 2, 0), IF(COUNTIF(#REF!, "*2.*"), 2, 0), IF(COUNTIF(#REF!, "*3.*"), 2, 0), IF(COUNTIF(#REF!, "*4.*"), 2, 0), IF(COUNTIF(#REF!, "*5.*"), 2, 0), IF(COUNTIF(#REF!, "*6.*"), 2, 0))</f>
        <v/>
      </c>
      <c r="BY967" s="277">
        <f t="array" ref="BY967">SUM(VALUE(AT967),VALUE(AU967),VALUE(AV967),VALUE(AW967),VALUE(AX967),VALUE(AY967),VALUE(AZ967),VALUE(BB967),VALUE(BC967),VALUE(BD967),VALUE(BE967),VALUE(BF967),VALUE(BG967),VALUE(BH967),VALUE(BI967),VALUE(BJ967),VALUE(BK967),VALUE(BL967),VALUE(BM967),VALUE(BN967),VALUE(BO967),VALUE(BP967),VALUE(BQ967),VALUE(BR967),VALUE(BS967),VALUE(BT967),VALUE(BU967),VALUE(BV967),VALUE(BW967))</f>
        <v/>
      </c>
      <c r="BZ967" s="307" t="n"/>
      <c r="CA967" s="307" t="n"/>
      <c r="CB967" s="307" t="n"/>
      <c r="CC967" s="307" t="n"/>
      <c r="CD967" s="307" t="n"/>
      <c r="CE967" s="307" t="n"/>
      <c r="CF967" s="307" t="n"/>
      <c r="CG967" s="307" t="n"/>
      <c r="CH967" s="307" t="n"/>
      <c r="CI967" s="307" t="n"/>
      <c r="CJ967" s="307" t="n"/>
      <c r="CK967" s="307" t="n"/>
      <c r="CL967" s="307" t="n"/>
      <c r="CM967" s="307" t="n"/>
      <c r="CN967" s="307" t="n"/>
      <c r="CO967" s="307" t="n"/>
      <c r="CP967" s="307" t="n"/>
      <c r="CQ967" s="307" t="n"/>
      <c r="CR967" s="279" t="inlineStr"/>
      <c r="CS967" s="280">
        <f>AVERAGE(Value(BY967),value(CR967))</f>
        <v/>
      </c>
      <c r="CT967" s="421">
        <f>(IF(OR(MediaScorecard!BH968="x", MediaScorecard!BI968="x",MediaScorecard!BJ968="x",MediaScorecard!BK968="x",MediaScorecard!BL968="x"),1, 2))</f>
        <v/>
      </c>
      <c r="CU967" s="308" t="n"/>
      <c r="CV967" s="308" t="n"/>
      <c r="CW967" s="308" t="n"/>
      <c r="CX967" s="309" t="n"/>
      <c r="CY967" s="308" t="n"/>
      <c r="CZ967" s="308" t="n"/>
      <c r="DA967" s="308" t="n"/>
    </row>
    <row r="968" ht="21" customHeight="1" s="590">
      <c r="A968" s="421" t="n"/>
      <c r="B968" s="270" t="n"/>
      <c r="C968" s="266" t="n"/>
      <c r="D968" s="267" t="inlineStr"/>
      <c r="E968" s="267" t="inlineStr"/>
      <c r="F968" s="268" t="inlineStr"/>
      <c r="G968" s="421" t="n"/>
      <c r="H968" s="269" t="n"/>
      <c r="I968" s="421" t="n"/>
      <c r="J968" s="421" t="n"/>
      <c r="K968" s="421" t="n"/>
      <c r="L968" s="421" t="n"/>
      <c r="M968" s="421" t="n"/>
      <c r="N968" s="421" t="n"/>
      <c r="O968" s="421" t="n"/>
      <c r="P968" s="421" t="n"/>
      <c r="Q968" s="421" t="n"/>
      <c r="R968" s="270" t="n"/>
      <c r="S968" s="421" t="n"/>
      <c r="T968" s="421" t="n"/>
      <c r="U968" s="421" t="n"/>
      <c r="V968" s="421" t="n"/>
      <c r="W968" s="421" t="n"/>
      <c r="X968" s="421" t="n"/>
      <c r="Y968" s="421" t="n"/>
      <c r="Z968" s="421" t="n"/>
      <c r="AA968" s="421" t="n"/>
      <c r="AB968" s="421" t="n"/>
      <c r="AC968" s="421" t="n"/>
      <c r="AD968" s="421" t="n"/>
      <c r="AE968" s="421" t="n"/>
      <c r="AF968" s="421" t="n"/>
      <c r="AG968" s="421" t="n"/>
      <c r="AH968" s="421" t="n"/>
      <c r="AI968" s="421" t="n"/>
      <c r="AJ968" s="297" t="n"/>
      <c r="AK968" s="297" t="n"/>
      <c r="AL968" s="284" t="n"/>
      <c r="AM968" s="297" t="n"/>
      <c r="AN968" s="285" t="n"/>
      <c r="AO968" s="297" t="n"/>
      <c r="AP968" s="297" t="n"/>
      <c r="AQ968" s="297" t="n"/>
      <c r="AR968" s="297" t="n"/>
      <c r="AS968" s="297" t="n"/>
      <c r="AT968" s="285" t="inlineStr">
        <is>
          <t>0</t>
        </is>
      </c>
      <c r="AU968" s="297" t="inlineStr">
        <is>
          <t>0</t>
        </is>
      </c>
      <c r="AV968" s="297" t="inlineStr">
        <is>
          <t>0</t>
        </is>
      </c>
      <c r="AW968" s="297" t="inlineStr">
        <is>
          <t>0</t>
        </is>
      </c>
      <c r="AX968" s="297" t="inlineStr">
        <is>
          <t>0</t>
        </is>
      </c>
      <c r="AY968" s="286" t="inlineStr">
        <is>
          <t>0</t>
        </is>
      </c>
      <c r="AZ968" s="286" t="inlineStr">
        <is>
          <t>0</t>
        </is>
      </c>
      <c r="BA968" s="287" t="inlineStr">
        <is>
          <t>0</t>
        </is>
      </c>
      <c r="BB968" s="286" t="inlineStr">
        <is>
          <t>0</t>
        </is>
      </c>
      <c r="BC968" s="286" t="inlineStr">
        <is>
          <t>0</t>
        </is>
      </c>
      <c r="BD968" s="286" t="inlineStr">
        <is>
          <t>0</t>
        </is>
      </c>
      <c r="BE968" s="286" t="inlineStr">
        <is>
          <t>0</t>
        </is>
      </c>
      <c r="BF968" s="286" t="inlineStr">
        <is>
          <t>0</t>
        </is>
      </c>
      <c r="BG968" s="286" t="inlineStr">
        <is>
          <t>0</t>
        </is>
      </c>
      <c r="BH968" s="297" t="inlineStr">
        <is>
          <t>0</t>
        </is>
      </c>
      <c r="BI968" s="297" t="inlineStr">
        <is>
          <t>0</t>
        </is>
      </c>
      <c r="BJ968" s="297" t="inlineStr">
        <is>
          <t>0</t>
        </is>
      </c>
      <c r="BK968" s="297" t="inlineStr">
        <is>
          <t>0</t>
        </is>
      </c>
      <c r="BL968" s="297" t="inlineStr">
        <is>
          <t>0</t>
        </is>
      </c>
      <c r="BM968" s="297" t="inlineStr">
        <is>
          <t>0</t>
        </is>
      </c>
      <c r="BN968" s="297" t="inlineStr">
        <is>
          <t>0</t>
        </is>
      </c>
      <c r="BO968" s="285" t="inlineStr">
        <is>
          <t>0</t>
        </is>
      </c>
      <c r="BP968" s="297" t="inlineStr">
        <is>
          <t>0</t>
        </is>
      </c>
      <c r="BQ968" s="297" t="inlineStr">
        <is>
          <t>0</t>
        </is>
      </c>
      <c r="BR968" s="297" t="inlineStr">
        <is>
          <t>0</t>
        </is>
      </c>
      <c r="BS968" s="297" t="inlineStr">
        <is>
          <t>0</t>
        </is>
      </c>
      <c r="BT968" s="297" t="inlineStr">
        <is>
          <t>0</t>
        </is>
      </c>
      <c r="BU968" s="297" t="inlineStr">
        <is>
          <t>0</t>
        </is>
      </c>
      <c r="BV968" s="297" t="inlineStr">
        <is>
          <t>0</t>
        </is>
      </c>
      <c r="BW968" s="288" t="inlineStr">
        <is>
          <t>0</t>
        </is>
      </c>
      <c r="BX968" s="276">
        <f>SUM(IF(COUNTIF(#REF!, "*1.*"), 2, 0), IF(COUNTIF(#REF!, "*2.*"), 2, 0), IF(COUNTIF(#REF!, "*3.*"), 2, 0), IF(COUNTIF(#REF!, "*4.*"), 2, 0), IF(COUNTIF(#REF!, "*5.*"), 2, 0), IF(COUNTIF(#REF!, "*6.*"), 2, 0))</f>
        <v/>
      </c>
      <c r="BY968" s="277">
        <f t="array" ref="BY968">SUM(VALUE(AT968),VALUE(AU968),VALUE(AV968),VALUE(AW968),VALUE(AX968),VALUE(AY968),VALUE(AZ968),VALUE(BB968),VALUE(BC968),VALUE(BD968),VALUE(BE968),VALUE(BF968),VALUE(BG968),VALUE(BH968),VALUE(BI968),VALUE(BJ968),VALUE(BK968),VALUE(BL968),VALUE(BM968),VALUE(BN968),VALUE(BO968),VALUE(BP968),VALUE(BQ968),VALUE(BR968),VALUE(BS968),VALUE(BT968),VALUE(BU968),VALUE(BV968),VALUE(BW968))</f>
        <v/>
      </c>
      <c r="BZ968" s="307" t="n"/>
      <c r="CA968" s="307" t="n"/>
      <c r="CB968" s="307" t="n"/>
      <c r="CC968" s="307" t="n"/>
      <c r="CD968" s="307" t="n"/>
      <c r="CE968" s="307" t="n"/>
      <c r="CF968" s="307" t="n"/>
      <c r="CG968" s="307" t="n"/>
      <c r="CH968" s="307" t="n"/>
      <c r="CI968" s="307" t="n"/>
      <c r="CJ968" s="307" t="n"/>
      <c r="CK968" s="307" t="n"/>
      <c r="CL968" s="307" t="n"/>
      <c r="CM968" s="307" t="n"/>
      <c r="CN968" s="307" t="n"/>
      <c r="CO968" s="307" t="n"/>
      <c r="CP968" s="307" t="n"/>
      <c r="CQ968" s="307" t="n"/>
      <c r="CR968" s="279" t="inlineStr"/>
      <c r="CS968" s="280">
        <f>AVERAGE(Value(BY968),value(CR968))</f>
        <v/>
      </c>
      <c r="CT968" s="421">
        <f>(IF(OR(MediaScorecard!BH969="x", MediaScorecard!BI969="x",MediaScorecard!BJ969="x",MediaScorecard!BK969="x",MediaScorecard!BL969="x"),1, 2))</f>
        <v/>
      </c>
      <c r="CU968" s="308" t="n"/>
      <c r="CV968" s="308" t="n"/>
      <c r="CW968" s="308" t="n"/>
      <c r="CX968" s="309" t="n"/>
      <c r="CY968" s="308" t="n"/>
      <c r="CZ968" s="308" t="n"/>
      <c r="DA968" s="308" t="n"/>
    </row>
    <row r="969" ht="21" customHeight="1" s="590">
      <c r="A969" s="421" t="n"/>
      <c r="B969" s="270" t="n"/>
      <c r="C969" s="266" t="n"/>
      <c r="D969" s="267" t="inlineStr"/>
      <c r="E969" s="267" t="inlineStr"/>
      <c r="F969" s="268" t="inlineStr"/>
      <c r="G969" s="421" t="n"/>
      <c r="H969" s="269" t="n"/>
      <c r="I969" s="421" t="n"/>
      <c r="J969" s="421" t="n"/>
      <c r="K969" s="421" t="n"/>
      <c r="L969" s="421" t="n"/>
      <c r="M969" s="421" t="n"/>
      <c r="N969" s="421" t="n"/>
      <c r="O969" s="421" t="n"/>
      <c r="P969" s="421" t="n"/>
      <c r="Q969" s="421" t="n"/>
      <c r="R969" s="270" t="n"/>
      <c r="S969" s="421" t="n"/>
      <c r="T969" s="421" t="n"/>
      <c r="U969" s="421" t="n"/>
      <c r="V969" s="421" t="n"/>
      <c r="W969" s="421" t="n"/>
      <c r="X969" s="421" t="n"/>
      <c r="Y969" s="421" t="n"/>
      <c r="Z969" s="421" t="n"/>
      <c r="AA969" s="421" t="n"/>
      <c r="AB969" s="421" t="n"/>
      <c r="AC969" s="421" t="n"/>
      <c r="AD969" s="421" t="n"/>
      <c r="AE969" s="421" t="n"/>
      <c r="AF969" s="421" t="n"/>
      <c r="AG969" s="421" t="n"/>
      <c r="AH969" s="421" t="n"/>
      <c r="AI969" s="421" t="n"/>
      <c r="AJ969" s="297" t="n"/>
      <c r="AK969" s="297" t="n"/>
      <c r="AL969" s="284" t="n"/>
      <c r="AM969" s="297" t="n"/>
      <c r="AN969" s="285" t="n"/>
      <c r="AO969" s="297" t="n"/>
      <c r="AP969" s="297" t="n"/>
      <c r="AQ969" s="297" t="n"/>
      <c r="AR969" s="297" t="n"/>
      <c r="AS969" s="297" t="n"/>
      <c r="AT969" s="285" t="inlineStr">
        <is>
          <t>0</t>
        </is>
      </c>
      <c r="AU969" s="297" t="inlineStr">
        <is>
          <t>0</t>
        </is>
      </c>
      <c r="AV969" s="297" t="inlineStr">
        <is>
          <t>0</t>
        </is>
      </c>
      <c r="AW969" s="297" t="inlineStr">
        <is>
          <t>0</t>
        </is>
      </c>
      <c r="AX969" s="297" t="inlineStr">
        <is>
          <t>0</t>
        </is>
      </c>
      <c r="AY969" s="286" t="inlineStr">
        <is>
          <t>0</t>
        </is>
      </c>
      <c r="AZ969" s="286" t="inlineStr">
        <is>
          <t>0</t>
        </is>
      </c>
      <c r="BA969" s="287" t="inlineStr">
        <is>
          <t>0</t>
        </is>
      </c>
      <c r="BB969" s="286" t="inlineStr">
        <is>
          <t>0</t>
        </is>
      </c>
      <c r="BC969" s="286" t="inlineStr">
        <is>
          <t>0</t>
        </is>
      </c>
      <c r="BD969" s="286" t="inlineStr">
        <is>
          <t>0</t>
        </is>
      </c>
      <c r="BE969" s="286" t="inlineStr">
        <is>
          <t>0</t>
        </is>
      </c>
      <c r="BF969" s="286" t="inlineStr">
        <is>
          <t>0</t>
        </is>
      </c>
      <c r="BG969" s="286" t="inlineStr">
        <is>
          <t>0</t>
        </is>
      </c>
      <c r="BH969" s="297" t="inlineStr">
        <is>
          <t>0</t>
        </is>
      </c>
      <c r="BI969" s="297" t="inlineStr">
        <is>
          <t>0</t>
        </is>
      </c>
      <c r="BJ969" s="297" t="inlineStr">
        <is>
          <t>0</t>
        </is>
      </c>
      <c r="BK969" s="297" t="inlineStr">
        <is>
          <t>0</t>
        </is>
      </c>
      <c r="BL969" s="297" t="inlineStr">
        <is>
          <t>0</t>
        </is>
      </c>
      <c r="BM969" s="297" t="inlineStr">
        <is>
          <t>0</t>
        </is>
      </c>
      <c r="BN969" s="297" t="inlineStr">
        <is>
          <t>0</t>
        </is>
      </c>
      <c r="BO969" s="285" t="inlineStr">
        <is>
          <t>0</t>
        </is>
      </c>
      <c r="BP969" s="297" t="inlineStr">
        <is>
          <t>0</t>
        </is>
      </c>
      <c r="BQ969" s="297" t="inlineStr">
        <is>
          <t>0</t>
        </is>
      </c>
      <c r="BR969" s="297" t="inlineStr">
        <is>
          <t>0</t>
        </is>
      </c>
      <c r="BS969" s="297" t="inlineStr">
        <is>
          <t>0</t>
        </is>
      </c>
      <c r="BT969" s="297" t="inlineStr">
        <is>
          <t>0</t>
        </is>
      </c>
      <c r="BU969" s="297" t="inlineStr">
        <is>
          <t>0</t>
        </is>
      </c>
      <c r="BV969" s="297" t="inlineStr">
        <is>
          <t>0</t>
        </is>
      </c>
      <c r="BW969" s="288" t="inlineStr">
        <is>
          <t>0</t>
        </is>
      </c>
      <c r="BX969" s="276">
        <f>SUM(IF(COUNTIF(#REF!, "*1.*"), 2, 0), IF(COUNTIF(#REF!, "*2.*"), 2, 0), IF(COUNTIF(#REF!, "*3.*"), 2, 0), IF(COUNTIF(#REF!, "*4.*"), 2, 0), IF(COUNTIF(#REF!, "*5.*"), 2, 0), IF(COUNTIF(#REF!, "*6.*"), 2, 0))</f>
        <v/>
      </c>
      <c r="BY969" s="277">
        <f t="array" ref="BY969">SUM(VALUE(AT969),VALUE(AU969),VALUE(AV969),VALUE(AW969),VALUE(AX969),VALUE(AY969),VALUE(AZ969),VALUE(BB969),VALUE(BC969),VALUE(BD969),VALUE(BE969),VALUE(BF969),VALUE(BG969),VALUE(BH969),VALUE(BI969),VALUE(BJ969),VALUE(BK969),VALUE(BL969),VALUE(BM969),VALUE(BN969),VALUE(BO969),VALUE(BP969),VALUE(BQ969),VALUE(BR969),VALUE(BS969),VALUE(BT969),VALUE(BU969),VALUE(BV969),VALUE(BW969))</f>
        <v/>
      </c>
      <c r="BZ969" s="307" t="n"/>
      <c r="CA969" s="307" t="n"/>
      <c r="CB969" s="307" t="n"/>
      <c r="CC969" s="307" t="n"/>
      <c r="CD969" s="307" t="n"/>
      <c r="CE969" s="307" t="n"/>
      <c r="CF969" s="307" t="n"/>
      <c r="CG969" s="307" t="n"/>
      <c r="CH969" s="307" t="n"/>
      <c r="CI969" s="307" t="n"/>
      <c r="CJ969" s="307" t="n"/>
      <c r="CK969" s="307" t="n"/>
      <c r="CL969" s="307" t="n"/>
      <c r="CM969" s="307" t="n"/>
      <c r="CN969" s="307" t="n"/>
      <c r="CO969" s="307" t="n"/>
      <c r="CP969" s="307" t="n"/>
      <c r="CQ969" s="307" t="n"/>
      <c r="CR969" s="279" t="inlineStr"/>
      <c r="CS969" s="280">
        <f>AVERAGE(Value(BY969),value(CR969))</f>
        <v/>
      </c>
      <c r="CT969" s="421">
        <f>(IF(OR(MediaScorecard!BH970="x", MediaScorecard!BI970="x",MediaScorecard!BJ970="x",MediaScorecard!BK970="x",MediaScorecard!BL970="x"),1, 2))</f>
        <v/>
      </c>
      <c r="CU969" s="308" t="n"/>
      <c r="CV969" s="308" t="n"/>
      <c r="CW969" s="308" t="n"/>
      <c r="CX969" s="309" t="n"/>
      <c r="CY969" s="308" t="n"/>
      <c r="CZ969" s="308" t="n"/>
      <c r="DA969" s="308" t="n"/>
    </row>
    <row r="970" ht="21" customHeight="1" s="590">
      <c r="A970" s="421" t="n"/>
      <c r="B970" s="270" t="n"/>
      <c r="C970" s="266" t="n"/>
      <c r="D970" s="267" t="inlineStr"/>
      <c r="E970" s="267" t="inlineStr"/>
      <c r="F970" s="268" t="inlineStr"/>
      <c r="G970" s="421" t="n"/>
      <c r="H970" s="269" t="n"/>
      <c r="I970" s="421" t="n"/>
      <c r="J970" s="421" t="n"/>
      <c r="K970" s="421" t="n"/>
      <c r="L970" s="421" t="n"/>
      <c r="M970" s="421" t="n"/>
      <c r="N970" s="421" t="n"/>
      <c r="O970" s="421" t="n"/>
      <c r="P970" s="421" t="n"/>
      <c r="Q970" s="421" t="n"/>
      <c r="R970" s="270" t="n"/>
      <c r="S970" s="421" t="n"/>
      <c r="T970" s="421" t="n"/>
      <c r="U970" s="421" t="n"/>
      <c r="V970" s="421" t="n"/>
      <c r="W970" s="421" t="n"/>
      <c r="X970" s="421" t="n"/>
      <c r="Y970" s="421" t="n"/>
      <c r="Z970" s="421" t="n"/>
      <c r="AA970" s="421" t="n"/>
      <c r="AB970" s="421" t="n"/>
      <c r="AC970" s="421" t="n"/>
      <c r="AD970" s="421" t="n"/>
      <c r="AE970" s="421" t="n"/>
      <c r="AF970" s="421" t="n"/>
      <c r="AG970" s="421" t="n"/>
      <c r="AH970" s="421" t="n"/>
      <c r="AI970" s="421" t="n"/>
      <c r="AJ970" s="297" t="n"/>
      <c r="AK970" s="297" t="n"/>
      <c r="AL970" s="284" t="n"/>
      <c r="AM970" s="297" t="n"/>
      <c r="AN970" s="285" t="n"/>
      <c r="AO970" s="297" t="n"/>
      <c r="AP970" s="297" t="n"/>
      <c r="AQ970" s="297" t="n"/>
      <c r="AR970" s="297" t="n"/>
      <c r="AS970" s="297" t="n"/>
      <c r="AT970" s="285" t="inlineStr">
        <is>
          <t>0</t>
        </is>
      </c>
      <c r="AU970" s="297" t="inlineStr">
        <is>
          <t>0</t>
        </is>
      </c>
      <c r="AV970" s="297" t="inlineStr">
        <is>
          <t>0</t>
        </is>
      </c>
      <c r="AW970" s="297" t="inlineStr">
        <is>
          <t>0</t>
        </is>
      </c>
      <c r="AX970" s="297" t="inlineStr">
        <is>
          <t>0</t>
        </is>
      </c>
      <c r="AY970" s="286" t="inlineStr">
        <is>
          <t>0</t>
        </is>
      </c>
      <c r="AZ970" s="286" t="inlineStr">
        <is>
          <t>0</t>
        </is>
      </c>
      <c r="BA970" s="287" t="inlineStr">
        <is>
          <t>0</t>
        </is>
      </c>
      <c r="BB970" s="286" t="inlineStr">
        <is>
          <t>0</t>
        </is>
      </c>
      <c r="BC970" s="286" t="inlineStr">
        <is>
          <t>0</t>
        </is>
      </c>
      <c r="BD970" s="286" t="inlineStr">
        <is>
          <t>0</t>
        </is>
      </c>
      <c r="BE970" s="286" t="inlineStr">
        <is>
          <t>0</t>
        </is>
      </c>
      <c r="BF970" s="286" t="inlineStr">
        <is>
          <t>0</t>
        </is>
      </c>
      <c r="BG970" s="286" t="inlineStr">
        <is>
          <t>0</t>
        </is>
      </c>
      <c r="BH970" s="297" t="inlineStr">
        <is>
          <t>0</t>
        </is>
      </c>
      <c r="BI970" s="297" t="inlineStr">
        <is>
          <t>0</t>
        </is>
      </c>
      <c r="BJ970" s="297" t="inlineStr">
        <is>
          <t>0</t>
        </is>
      </c>
      <c r="BK970" s="297" t="inlineStr">
        <is>
          <t>0</t>
        </is>
      </c>
      <c r="BL970" s="297" t="inlineStr">
        <is>
          <t>0</t>
        </is>
      </c>
      <c r="BM970" s="297" t="inlineStr">
        <is>
          <t>0</t>
        </is>
      </c>
      <c r="BN970" s="297" t="inlineStr">
        <is>
          <t>0</t>
        </is>
      </c>
      <c r="BO970" s="285" t="inlineStr">
        <is>
          <t>0</t>
        </is>
      </c>
      <c r="BP970" s="297" t="inlineStr">
        <is>
          <t>0</t>
        </is>
      </c>
      <c r="BQ970" s="297" t="inlineStr">
        <is>
          <t>0</t>
        </is>
      </c>
      <c r="BR970" s="297" t="inlineStr">
        <is>
          <t>0</t>
        </is>
      </c>
      <c r="BS970" s="297" t="inlineStr">
        <is>
          <t>0</t>
        </is>
      </c>
      <c r="BT970" s="297" t="inlineStr">
        <is>
          <t>0</t>
        </is>
      </c>
      <c r="BU970" s="297" t="inlineStr">
        <is>
          <t>0</t>
        </is>
      </c>
      <c r="BV970" s="297" t="inlineStr">
        <is>
          <t>0</t>
        </is>
      </c>
      <c r="BW970" s="288" t="inlineStr">
        <is>
          <t>0</t>
        </is>
      </c>
      <c r="BX970" s="276">
        <f>SUM(IF(COUNTIF(#REF!, "*1.*"), 2, 0), IF(COUNTIF(#REF!, "*2.*"), 2, 0), IF(COUNTIF(#REF!, "*3.*"), 2, 0), IF(COUNTIF(#REF!, "*4.*"), 2, 0), IF(COUNTIF(#REF!, "*5.*"), 2, 0), IF(COUNTIF(#REF!, "*6.*"), 2, 0))</f>
        <v/>
      </c>
      <c r="BY970" s="277">
        <f t="array" ref="BY970">SUM(VALUE(AT970),VALUE(AU970),VALUE(AV970),VALUE(AW970),VALUE(AX970),VALUE(AY970),VALUE(AZ970),VALUE(BB970),VALUE(BC970),VALUE(BD970),VALUE(BE970),VALUE(BF970),VALUE(BG970),VALUE(BH970),VALUE(BI970),VALUE(BJ970),VALUE(BK970),VALUE(BL970),VALUE(BM970),VALUE(BN970),VALUE(BO970),VALUE(BP970),VALUE(BQ970),VALUE(BR970),VALUE(BS970),VALUE(BT970),VALUE(BU970),VALUE(BV970),VALUE(BW970))</f>
        <v/>
      </c>
      <c r="BZ970" s="307" t="n"/>
      <c r="CA970" s="307" t="n"/>
      <c r="CB970" s="307" t="n"/>
      <c r="CC970" s="307" t="n"/>
      <c r="CD970" s="307" t="n"/>
      <c r="CE970" s="307" t="n"/>
      <c r="CF970" s="307" t="n"/>
      <c r="CG970" s="307" t="n"/>
      <c r="CH970" s="307" t="n"/>
      <c r="CI970" s="307" t="n"/>
      <c r="CJ970" s="307" t="n"/>
      <c r="CK970" s="307" t="n"/>
      <c r="CL970" s="307" t="n"/>
      <c r="CM970" s="307" t="n"/>
      <c r="CN970" s="307" t="n"/>
      <c r="CO970" s="307" t="n"/>
      <c r="CP970" s="307" t="n"/>
      <c r="CQ970" s="307" t="n"/>
      <c r="CR970" s="279" t="inlineStr"/>
      <c r="CS970" s="280">
        <f>AVERAGE(Value(BY970),value(CR970))</f>
        <v/>
      </c>
      <c r="CT970" s="421">
        <f>(IF(OR(MediaScorecard!BH971="x", MediaScorecard!BI971="x",MediaScorecard!BJ971="x",MediaScorecard!BK971="x",MediaScorecard!BL971="x"),1, 2))</f>
        <v/>
      </c>
      <c r="CU970" s="308" t="n"/>
      <c r="CV970" s="308" t="n"/>
      <c r="CW970" s="308" t="n"/>
      <c r="CX970" s="309" t="n"/>
      <c r="CY970" s="308" t="n"/>
      <c r="CZ970" s="308" t="n"/>
      <c r="DA970" s="308" t="n"/>
    </row>
    <row r="971" ht="21" customHeight="1" s="590">
      <c r="A971" s="421" t="n"/>
      <c r="B971" s="270" t="n"/>
      <c r="C971" s="266" t="n"/>
      <c r="D971" s="267" t="inlineStr"/>
      <c r="E971" s="267" t="inlineStr"/>
      <c r="F971" s="268" t="inlineStr"/>
      <c r="G971" s="421" t="n"/>
      <c r="H971" s="269" t="n"/>
      <c r="I971" s="421" t="n"/>
      <c r="J971" s="421" t="n"/>
      <c r="K971" s="421" t="n"/>
      <c r="L971" s="421" t="n"/>
      <c r="M971" s="421" t="n"/>
      <c r="N971" s="421" t="n"/>
      <c r="O971" s="421" t="n"/>
      <c r="P971" s="421" t="n"/>
      <c r="Q971" s="421" t="n"/>
      <c r="R971" s="270" t="n"/>
      <c r="S971" s="421" t="n"/>
      <c r="T971" s="421" t="n"/>
      <c r="U971" s="421" t="n"/>
      <c r="V971" s="421" t="n"/>
      <c r="W971" s="421" t="n"/>
      <c r="X971" s="421" t="n"/>
      <c r="Y971" s="421" t="n"/>
      <c r="Z971" s="421" t="n"/>
      <c r="AA971" s="421" t="n"/>
      <c r="AB971" s="421" t="n"/>
      <c r="AC971" s="421" t="n"/>
      <c r="AD971" s="421" t="n"/>
      <c r="AE971" s="421" t="n"/>
      <c r="AF971" s="421" t="n"/>
      <c r="AG971" s="421" t="n"/>
      <c r="AH971" s="421" t="n"/>
      <c r="AI971" s="421" t="n"/>
      <c r="AJ971" s="297" t="n"/>
      <c r="AK971" s="297" t="n"/>
      <c r="AL971" s="284" t="n"/>
      <c r="AM971" s="297" t="n"/>
      <c r="AN971" s="285" t="n"/>
      <c r="AO971" s="297" t="n"/>
      <c r="AP971" s="297" t="n"/>
      <c r="AQ971" s="297" t="n"/>
      <c r="AR971" s="297" t="n"/>
      <c r="AS971" s="297" t="n"/>
      <c r="AT971" s="285" t="inlineStr">
        <is>
          <t>0</t>
        </is>
      </c>
      <c r="AU971" s="297" t="inlineStr">
        <is>
          <t>0</t>
        </is>
      </c>
      <c r="AV971" s="297" t="inlineStr">
        <is>
          <t>0</t>
        </is>
      </c>
      <c r="AW971" s="297" t="inlineStr">
        <is>
          <t>0</t>
        </is>
      </c>
      <c r="AX971" s="297" t="inlineStr">
        <is>
          <t>0</t>
        </is>
      </c>
      <c r="AY971" s="286" t="inlineStr">
        <is>
          <t>0</t>
        </is>
      </c>
      <c r="AZ971" s="286" t="inlineStr">
        <is>
          <t>0</t>
        </is>
      </c>
      <c r="BA971" s="287" t="inlineStr">
        <is>
          <t>0</t>
        </is>
      </c>
      <c r="BB971" s="286" t="inlineStr">
        <is>
          <t>0</t>
        </is>
      </c>
      <c r="BC971" s="286" t="inlineStr">
        <is>
          <t>0</t>
        </is>
      </c>
      <c r="BD971" s="286" t="inlineStr">
        <is>
          <t>0</t>
        </is>
      </c>
      <c r="BE971" s="286" t="inlineStr">
        <is>
          <t>0</t>
        </is>
      </c>
      <c r="BF971" s="286" t="inlineStr">
        <is>
          <t>0</t>
        </is>
      </c>
      <c r="BG971" s="286" t="inlineStr">
        <is>
          <t>0</t>
        </is>
      </c>
      <c r="BH971" s="297" t="inlineStr">
        <is>
          <t>0</t>
        </is>
      </c>
      <c r="BI971" s="297" t="inlineStr">
        <is>
          <t>0</t>
        </is>
      </c>
      <c r="BJ971" s="297" t="inlineStr">
        <is>
          <t>0</t>
        </is>
      </c>
      <c r="BK971" s="297" t="inlineStr">
        <is>
          <t>0</t>
        </is>
      </c>
      <c r="BL971" s="297" t="inlineStr">
        <is>
          <t>0</t>
        </is>
      </c>
      <c r="BM971" s="297" t="inlineStr">
        <is>
          <t>0</t>
        </is>
      </c>
      <c r="BN971" s="297" t="inlineStr">
        <is>
          <t>0</t>
        </is>
      </c>
      <c r="BO971" s="285" t="inlineStr">
        <is>
          <t>0</t>
        </is>
      </c>
      <c r="BP971" s="297" t="inlineStr">
        <is>
          <t>0</t>
        </is>
      </c>
      <c r="BQ971" s="297" t="inlineStr">
        <is>
          <t>0</t>
        </is>
      </c>
      <c r="BR971" s="297" t="inlineStr">
        <is>
          <t>0</t>
        </is>
      </c>
      <c r="BS971" s="297" t="inlineStr">
        <is>
          <t>0</t>
        </is>
      </c>
      <c r="BT971" s="297" t="inlineStr">
        <is>
          <t>0</t>
        </is>
      </c>
      <c r="BU971" s="297" t="inlineStr">
        <is>
          <t>0</t>
        </is>
      </c>
      <c r="BV971" s="297" t="inlineStr">
        <is>
          <t>0</t>
        </is>
      </c>
      <c r="BW971" s="288" t="inlineStr">
        <is>
          <t>0</t>
        </is>
      </c>
      <c r="BX971" s="276">
        <f>SUM(IF(COUNTIF(#REF!, "*1.*"), 2, 0), IF(COUNTIF(#REF!, "*2.*"), 2, 0), IF(COUNTIF(#REF!, "*3.*"), 2, 0), IF(COUNTIF(#REF!, "*4.*"), 2, 0), IF(COUNTIF(#REF!, "*5.*"), 2, 0), IF(COUNTIF(#REF!, "*6.*"), 2, 0))</f>
        <v/>
      </c>
      <c r="BY971" s="277">
        <f t="array" ref="BY971">SUM(VALUE(AT971),VALUE(AU971),VALUE(AV971),VALUE(AW971),VALUE(AX971),VALUE(AY971),VALUE(AZ971),VALUE(BB971),VALUE(BC971),VALUE(BD971),VALUE(BE971),VALUE(BF971),VALUE(BG971),VALUE(BH971),VALUE(BI971),VALUE(BJ971),VALUE(BK971),VALUE(BL971),VALUE(BM971),VALUE(BN971),VALUE(BO971),VALUE(BP971),VALUE(BQ971),VALUE(BR971),VALUE(BS971),VALUE(BT971),VALUE(BU971),VALUE(BV971),VALUE(BW971))</f>
        <v/>
      </c>
      <c r="BZ971" s="307" t="n"/>
      <c r="CA971" s="307" t="n"/>
      <c r="CB971" s="307" t="n"/>
      <c r="CC971" s="307" t="n"/>
      <c r="CD971" s="307" t="n"/>
      <c r="CE971" s="307" t="n"/>
      <c r="CF971" s="307" t="n"/>
      <c r="CG971" s="307" t="n"/>
      <c r="CH971" s="307" t="n"/>
      <c r="CI971" s="307" t="n"/>
      <c r="CJ971" s="307" t="n"/>
      <c r="CK971" s="307" t="n"/>
      <c r="CL971" s="307" t="n"/>
      <c r="CM971" s="307" t="n"/>
      <c r="CN971" s="307" t="n"/>
      <c r="CO971" s="307" t="n"/>
      <c r="CP971" s="307" t="n"/>
      <c r="CQ971" s="307" t="n"/>
      <c r="CR971" s="279" t="inlineStr"/>
      <c r="CS971" s="280">
        <f>AVERAGE(Value(BY971),value(CR971))</f>
        <v/>
      </c>
      <c r="CT971" s="421">
        <f>(IF(OR(MediaScorecard!BH972="x", MediaScorecard!BI972="x",MediaScorecard!BJ972="x",MediaScorecard!BK972="x",MediaScorecard!BL972="x"),1, 2))</f>
        <v/>
      </c>
      <c r="CU971" s="308" t="n"/>
      <c r="CV971" s="308" t="n"/>
      <c r="CW971" s="308" t="n"/>
      <c r="CX971" s="309" t="n"/>
      <c r="CY971" s="308" t="n"/>
      <c r="CZ971" s="308" t="n"/>
      <c r="DA971" s="308" t="n"/>
    </row>
    <row r="972" ht="21" customHeight="1" s="590">
      <c r="A972" s="421" t="n"/>
      <c r="B972" s="270" t="n"/>
      <c r="C972" s="266" t="n"/>
      <c r="D972" s="267" t="inlineStr"/>
      <c r="E972" s="267" t="inlineStr"/>
      <c r="F972" s="268" t="inlineStr"/>
      <c r="G972" s="421" t="n"/>
      <c r="H972" s="269" t="n"/>
      <c r="I972" s="421" t="n"/>
      <c r="J972" s="421" t="n"/>
      <c r="K972" s="421" t="n"/>
      <c r="L972" s="421" t="n"/>
      <c r="M972" s="421" t="n"/>
      <c r="N972" s="421" t="n"/>
      <c r="O972" s="421" t="n"/>
      <c r="P972" s="421" t="n"/>
      <c r="Q972" s="421" t="n"/>
      <c r="R972" s="270" t="n"/>
      <c r="S972" s="421" t="n"/>
      <c r="T972" s="421" t="n"/>
      <c r="U972" s="421" t="n"/>
      <c r="V972" s="421" t="n"/>
      <c r="W972" s="421" t="n"/>
      <c r="X972" s="421" t="n"/>
      <c r="Y972" s="421" t="n"/>
      <c r="Z972" s="421" t="n"/>
      <c r="AA972" s="421" t="n"/>
      <c r="AB972" s="421" t="n"/>
      <c r="AC972" s="421" t="n"/>
      <c r="AD972" s="421" t="n"/>
      <c r="AE972" s="421" t="n"/>
      <c r="AF972" s="421" t="n"/>
      <c r="AG972" s="421" t="n"/>
      <c r="AH972" s="421" t="n"/>
      <c r="AI972" s="421" t="n"/>
      <c r="AJ972" s="297" t="n"/>
      <c r="AK972" s="297" t="n"/>
      <c r="AL972" s="284" t="n"/>
      <c r="AM972" s="297" t="n"/>
      <c r="AN972" s="285" t="n"/>
      <c r="AO972" s="297" t="n"/>
      <c r="AP972" s="297" t="n"/>
      <c r="AQ972" s="297" t="n"/>
      <c r="AR972" s="297" t="n"/>
      <c r="AS972" s="297" t="n"/>
      <c r="AT972" s="285" t="inlineStr">
        <is>
          <t>0</t>
        </is>
      </c>
      <c r="AU972" s="297" t="inlineStr">
        <is>
          <t>0</t>
        </is>
      </c>
      <c r="AV972" s="297" t="inlineStr">
        <is>
          <t>0</t>
        </is>
      </c>
      <c r="AW972" s="297" t="inlineStr">
        <is>
          <t>0</t>
        </is>
      </c>
      <c r="AX972" s="297" t="inlineStr">
        <is>
          <t>0</t>
        </is>
      </c>
      <c r="AY972" s="286" t="inlineStr">
        <is>
          <t>0</t>
        </is>
      </c>
      <c r="AZ972" s="286" t="inlineStr">
        <is>
          <t>0</t>
        </is>
      </c>
      <c r="BA972" s="287" t="inlineStr">
        <is>
          <t>0</t>
        </is>
      </c>
      <c r="BB972" s="286" t="inlineStr">
        <is>
          <t>0</t>
        </is>
      </c>
      <c r="BC972" s="286" t="inlineStr">
        <is>
          <t>0</t>
        </is>
      </c>
      <c r="BD972" s="286" t="inlineStr">
        <is>
          <t>0</t>
        </is>
      </c>
      <c r="BE972" s="286" t="inlineStr">
        <is>
          <t>0</t>
        </is>
      </c>
      <c r="BF972" s="286" t="inlineStr">
        <is>
          <t>0</t>
        </is>
      </c>
      <c r="BG972" s="286" t="inlineStr">
        <is>
          <t>0</t>
        </is>
      </c>
      <c r="BH972" s="297" t="inlineStr">
        <is>
          <t>0</t>
        </is>
      </c>
      <c r="BI972" s="297" t="inlineStr">
        <is>
          <t>0</t>
        </is>
      </c>
      <c r="BJ972" s="297" t="inlineStr">
        <is>
          <t>0</t>
        </is>
      </c>
      <c r="BK972" s="297" t="inlineStr">
        <is>
          <t>0</t>
        </is>
      </c>
      <c r="BL972" s="297" t="inlineStr">
        <is>
          <t>0</t>
        </is>
      </c>
      <c r="BM972" s="297" t="inlineStr">
        <is>
          <t>0</t>
        </is>
      </c>
      <c r="BN972" s="297" t="inlineStr">
        <is>
          <t>0</t>
        </is>
      </c>
      <c r="BO972" s="285" t="inlineStr">
        <is>
          <t>0</t>
        </is>
      </c>
      <c r="BP972" s="297" t="inlineStr">
        <is>
          <t>0</t>
        </is>
      </c>
      <c r="BQ972" s="297" t="inlineStr">
        <is>
          <t>0</t>
        </is>
      </c>
      <c r="BR972" s="297" t="inlineStr">
        <is>
          <t>0</t>
        </is>
      </c>
      <c r="BS972" s="297" t="inlineStr">
        <is>
          <t>0</t>
        </is>
      </c>
      <c r="BT972" s="297" t="inlineStr">
        <is>
          <t>0</t>
        </is>
      </c>
      <c r="BU972" s="297" t="inlineStr">
        <is>
          <t>0</t>
        </is>
      </c>
      <c r="BV972" s="297" t="inlineStr">
        <is>
          <t>0</t>
        </is>
      </c>
      <c r="BW972" s="288" t="inlineStr">
        <is>
          <t>0</t>
        </is>
      </c>
      <c r="BX972" s="276">
        <f>SUM(IF(COUNTIF(#REF!, "*1.*"), 2, 0), IF(COUNTIF(#REF!, "*2.*"), 2, 0), IF(COUNTIF(#REF!, "*3.*"), 2, 0), IF(COUNTIF(#REF!, "*4.*"), 2, 0), IF(COUNTIF(#REF!, "*5.*"), 2, 0), IF(COUNTIF(#REF!, "*6.*"), 2, 0))</f>
        <v/>
      </c>
      <c r="BY972" s="277">
        <f t="array" ref="BY972">SUM(VALUE(AT972),VALUE(AU972),VALUE(AV972),VALUE(AW972),VALUE(AX972),VALUE(AY972),VALUE(AZ972),VALUE(BB972),VALUE(BC972),VALUE(BD972),VALUE(BE972),VALUE(BF972),VALUE(BG972),VALUE(BH972),VALUE(BI972),VALUE(BJ972),VALUE(BK972),VALUE(BL972),VALUE(BM972),VALUE(BN972),VALUE(BO972),VALUE(BP972),VALUE(BQ972),VALUE(BR972),VALUE(BS972),VALUE(BT972),VALUE(BU972),VALUE(BV972),VALUE(BW972))</f>
        <v/>
      </c>
      <c r="BZ972" s="307" t="n"/>
      <c r="CA972" s="307" t="n"/>
      <c r="CB972" s="307" t="n"/>
      <c r="CC972" s="307" t="n"/>
      <c r="CD972" s="307" t="n"/>
      <c r="CE972" s="307" t="n"/>
      <c r="CF972" s="307" t="n"/>
      <c r="CG972" s="307" t="n"/>
      <c r="CH972" s="307" t="n"/>
      <c r="CI972" s="307" t="n"/>
      <c r="CJ972" s="307" t="n"/>
      <c r="CK972" s="307" t="n"/>
      <c r="CL972" s="307" t="n"/>
      <c r="CM972" s="307" t="n"/>
      <c r="CN972" s="307" t="n"/>
      <c r="CO972" s="307" t="n"/>
      <c r="CP972" s="307" t="n"/>
      <c r="CQ972" s="307" t="n"/>
      <c r="CR972" s="279" t="inlineStr"/>
      <c r="CS972" s="280">
        <f>AVERAGE(Value(BY972),value(CR972))</f>
        <v/>
      </c>
      <c r="CT972" s="421">
        <f>(IF(OR(MediaScorecard!BH973="x", MediaScorecard!BI973="x",MediaScorecard!BJ973="x",MediaScorecard!BK973="x",MediaScorecard!BL973="x"),1, 2))</f>
        <v/>
      </c>
      <c r="CU972" s="308" t="n"/>
      <c r="CV972" s="308" t="n"/>
      <c r="CW972" s="308" t="n"/>
      <c r="CX972" s="309" t="n"/>
      <c r="CY972" s="308" t="n"/>
      <c r="CZ972" s="308" t="n"/>
      <c r="DA972" s="308" t="n"/>
    </row>
    <row r="973" ht="21" customHeight="1" s="590">
      <c r="A973" s="421" t="n"/>
      <c r="B973" s="270" t="n"/>
      <c r="C973" s="266" t="n"/>
      <c r="D973" s="267" t="inlineStr"/>
      <c r="E973" s="267" t="inlineStr"/>
      <c r="F973" s="268" t="inlineStr"/>
      <c r="G973" s="421" t="n"/>
      <c r="H973" s="269" t="n"/>
      <c r="I973" s="421" t="n"/>
      <c r="J973" s="421" t="n"/>
      <c r="K973" s="421" t="n"/>
      <c r="L973" s="421" t="n"/>
      <c r="M973" s="421" t="n"/>
      <c r="N973" s="421" t="n"/>
      <c r="O973" s="421" t="n"/>
      <c r="P973" s="421" t="n"/>
      <c r="Q973" s="421" t="n"/>
      <c r="R973" s="270" t="n"/>
      <c r="S973" s="421" t="n"/>
      <c r="T973" s="421" t="n"/>
      <c r="U973" s="421" t="n"/>
      <c r="V973" s="421" t="n"/>
      <c r="W973" s="421" t="n"/>
      <c r="X973" s="421" t="n"/>
      <c r="Y973" s="421" t="n"/>
      <c r="Z973" s="421" t="n"/>
      <c r="AA973" s="421" t="n"/>
      <c r="AB973" s="421" t="n"/>
      <c r="AC973" s="421" t="n"/>
      <c r="AD973" s="421" t="n"/>
      <c r="AE973" s="421" t="n"/>
      <c r="AF973" s="421" t="n"/>
      <c r="AG973" s="421" t="n"/>
      <c r="AH973" s="421" t="n"/>
      <c r="AI973" s="421" t="n"/>
      <c r="AJ973" s="297" t="n"/>
      <c r="AK973" s="297" t="n"/>
      <c r="AL973" s="284" t="n"/>
      <c r="AM973" s="297" t="n"/>
      <c r="AN973" s="285" t="n"/>
      <c r="AO973" s="297" t="n"/>
      <c r="AP973" s="297" t="n"/>
      <c r="AQ973" s="297" t="n"/>
      <c r="AR973" s="297" t="n"/>
      <c r="AS973" s="297" t="n"/>
      <c r="AT973" s="285" t="inlineStr">
        <is>
          <t>0</t>
        </is>
      </c>
      <c r="AU973" s="297" t="inlineStr">
        <is>
          <t>0</t>
        </is>
      </c>
      <c r="AV973" s="297" t="inlineStr">
        <is>
          <t>0</t>
        </is>
      </c>
      <c r="AW973" s="297" t="inlineStr">
        <is>
          <t>0</t>
        </is>
      </c>
      <c r="AX973" s="297" t="inlineStr">
        <is>
          <t>0</t>
        </is>
      </c>
      <c r="AY973" s="286" t="inlineStr">
        <is>
          <t>0</t>
        </is>
      </c>
      <c r="AZ973" s="286" t="inlineStr">
        <is>
          <t>0</t>
        </is>
      </c>
      <c r="BA973" s="287" t="inlineStr">
        <is>
          <t>0</t>
        </is>
      </c>
      <c r="BB973" s="286" t="inlineStr">
        <is>
          <t>0</t>
        </is>
      </c>
      <c r="BC973" s="286" t="inlineStr">
        <is>
          <t>0</t>
        </is>
      </c>
      <c r="BD973" s="286" t="inlineStr">
        <is>
          <t>0</t>
        </is>
      </c>
      <c r="BE973" s="286" t="inlineStr">
        <is>
          <t>0</t>
        </is>
      </c>
      <c r="BF973" s="286" t="inlineStr">
        <is>
          <t>0</t>
        </is>
      </c>
      <c r="BG973" s="286" t="inlineStr">
        <is>
          <t>0</t>
        </is>
      </c>
      <c r="BH973" s="297" t="inlineStr">
        <is>
          <t>0</t>
        </is>
      </c>
      <c r="BI973" s="297" t="inlineStr">
        <is>
          <t>0</t>
        </is>
      </c>
      <c r="BJ973" s="297" t="inlineStr">
        <is>
          <t>0</t>
        </is>
      </c>
      <c r="BK973" s="297" t="inlineStr">
        <is>
          <t>0</t>
        </is>
      </c>
      <c r="BL973" s="297" t="inlineStr">
        <is>
          <t>0</t>
        </is>
      </c>
      <c r="BM973" s="297" t="inlineStr">
        <is>
          <t>0</t>
        </is>
      </c>
      <c r="BN973" s="297" t="inlineStr">
        <is>
          <t>0</t>
        </is>
      </c>
      <c r="BO973" s="285" t="inlineStr">
        <is>
          <t>0</t>
        </is>
      </c>
      <c r="BP973" s="297" t="inlineStr">
        <is>
          <t>0</t>
        </is>
      </c>
      <c r="BQ973" s="297" t="inlineStr">
        <is>
          <t>0</t>
        </is>
      </c>
      <c r="BR973" s="297" t="inlineStr">
        <is>
          <t>0</t>
        </is>
      </c>
      <c r="BS973" s="297" t="inlineStr">
        <is>
          <t>0</t>
        </is>
      </c>
      <c r="BT973" s="297" t="inlineStr">
        <is>
          <t>0</t>
        </is>
      </c>
      <c r="BU973" s="297" t="inlineStr">
        <is>
          <t>0</t>
        </is>
      </c>
      <c r="BV973" s="297" t="inlineStr">
        <is>
          <t>0</t>
        </is>
      </c>
      <c r="BW973" s="288" t="inlineStr">
        <is>
          <t>0</t>
        </is>
      </c>
      <c r="BX973" s="276">
        <f>SUM(IF(COUNTIF(#REF!, "*1.*"), 2, 0), IF(COUNTIF(#REF!, "*2.*"), 2, 0), IF(COUNTIF(#REF!, "*3.*"), 2, 0), IF(COUNTIF(#REF!, "*4.*"), 2, 0), IF(COUNTIF(#REF!, "*5.*"), 2, 0), IF(COUNTIF(#REF!, "*6.*"), 2, 0))</f>
        <v/>
      </c>
      <c r="BY973" s="277">
        <f t="array" ref="BY973">SUM(VALUE(AT973),VALUE(AU973),VALUE(AV973),VALUE(AW973),VALUE(AX973),VALUE(AY973),VALUE(AZ973),VALUE(BB973),VALUE(BC973),VALUE(BD973),VALUE(BE973),VALUE(BF973),VALUE(BG973),VALUE(BH973),VALUE(BI973),VALUE(BJ973),VALUE(BK973),VALUE(BL973),VALUE(BM973),VALUE(BN973),VALUE(BO973),VALUE(BP973),VALUE(BQ973),VALUE(BR973),VALUE(BS973),VALUE(BT973),VALUE(BU973),VALUE(BV973),VALUE(BW973))</f>
        <v/>
      </c>
      <c r="BZ973" s="307" t="n"/>
      <c r="CA973" s="307" t="n"/>
      <c r="CB973" s="307" t="n"/>
      <c r="CC973" s="307" t="n"/>
      <c r="CD973" s="307" t="n"/>
      <c r="CE973" s="307" t="n"/>
      <c r="CF973" s="307" t="n"/>
      <c r="CG973" s="307" t="n"/>
      <c r="CH973" s="307" t="n"/>
      <c r="CI973" s="307" t="n"/>
      <c r="CJ973" s="307" t="n"/>
      <c r="CK973" s="307" t="n"/>
      <c r="CL973" s="307" t="n"/>
      <c r="CM973" s="307" t="n"/>
      <c r="CN973" s="307" t="n"/>
      <c r="CO973" s="307" t="n"/>
      <c r="CP973" s="307" t="n"/>
      <c r="CQ973" s="307" t="n"/>
      <c r="CR973" s="279" t="inlineStr"/>
      <c r="CS973" s="280">
        <f>AVERAGE(Value(BY973),value(CR973))</f>
        <v/>
      </c>
      <c r="CT973" s="421">
        <f>(IF(OR(MediaScorecard!BH974="x", MediaScorecard!BI974="x",MediaScorecard!BJ974="x",MediaScorecard!BK974="x",MediaScorecard!BL974="x"),1, 2))</f>
        <v/>
      </c>
      <c r="CU973" s="308" t="n"/>
      <c r="CV973" s="308" t="n"/>
      <c r="CW973" s="308" t="n"/>
      <c r="CX973" s="309" t="n"/>
      <c r="CY973" s="308" t="n"/>
      <c r="CZ973" s="308" t="n"/>
      <c r="DA973" s="308" t="n"/>
    </row>
    <row r="974" ht="21" customHeight="1" s="590">
      <c r="A974" s="421" t="n"/>
      <c r="B974" s="270" t="n"/>
      <c r="C974" s="266" t="n"/>
      <c r="D974" s="267" t="inlineStr"/>
      <c r="E974" s="267" t="inlineStr"/>
      <c r="F974" s="268" t="inlineStr"/>
      <c r="G974" s="421" t="n"/>
      <c r="H974" s="269" t="n"/>
      <c r="I974" s="421" t="n"/>
      <c r="J974" s="421" t="n"/>
      <c r="K974" s="421" t="n"/>
      <c r="L974" s="421" t="n"/>
      <c r="M974" s="421" t="n"/>
      <c r="N974" s="421" t="n"/>
      <c r="O974" s="421" t="n"/>
      <c r="P974" s="421" t="n"/>
      <c r="Q974" s="421" t="n"/>
      <c r="R974" s="270" t="n"/>
      <c r="S974" s="421" t="n"/>
      <c r="T974" s="421" t="n"/>
      <c r="U974" s="421" t="n"/>
      <c r="V974" s="421" t="n"/>
      <c r="W974" s="421" t="n"/>
      <c r="X974" s="421" t="n"/>
      <c r="Y974" s="421" t="n"/>
      <c r="Z974" s="421" t="n"/>
      <c r="AA974" s="421" t="n"/>
      <c r="AB974" s="421" t="n"/>
      <c r="AC974" s="421" t="n"/>
      <c r="AD974" s="421" t="n"/>
      <c r="AE974" s="421" t="n"/>
      <c r="AF974" s="421" t="n"/>
      <c r="AG974" s="421" t="n"/>
      <c r="AH974" s="421" t="n"/>
      <c r="AI974" s="421" t="n"/>
      <c r="AJ974" s="297" t="n"/>
      <c r="AK974" s="297" t="n"/>
      <c r="AL974" s="284" t="n"/>
      <c r="AM974" s="297" t="n"/>
      <c r="AN974" s="285" t="n"/>
      <c r="AO974" s="297" t="n"/>
      <c r="AP974" s="297" t="n"/>
      <c r="AQ974" s="297" t="n"/>
      <c r="AR974" s="297" t="n"/>
      <c r="AS974" s="297" t="n"/>
      <c r="AT974" s="285" t="inlineStr">
        <is>
          <t>0</t>
        </is>
      </c>
      <c r="AU974" s="297" t="inlineStr">
        <is>
          <t>0</t>
        </is>
      </c>
      <c r="AV974" s="297" t="inlineStr">
        <is>
          <t>0</t>
        </is>
      </c>
      <c r="AW974" s="297" t="inlineStr">
        <is>
          <t>0</t>
        </is>
      </c>
      <c r="AX974" s="297" t="inlineStr">
        <is>
          <t>0</t>
        </is>
      </c>
      <c r="AY974" s="286" t="inlineStr">
        <is>
          <t>0</t>
        </is>
      </c>
      <c r="AZ974" s="286" t="inlineStr">
        <is>
          <t>0</t>
        </is>
      </c>
      <c r="BA974" s="287" t="inlineStr">
        <is>
          <t>0</t>
        </is>
      </c>
      <c r="BB974" s="286" t="inlineStr">
        <is>
          <t>0</t>
        </is>
      </c>
      <c r="BC974" s="286" t="inlineStr">
        <is>
          <t>0</t>
        </is>
      </c>
      <c r="BD974" s="286" t="inlineStr">
        <is>
          <t>0</t>
        </is>
      </c>
      <c r="BE974" s="286" t="inlineStr">
        <is>
          <t>0</t>
        </is>
      </c>
      <c r="BF974" s="286" t="inlineStr">
        <is>
          <t>0</t>
        </is>
      </c>
      <c r="BG974" s="286" t="inlineStr">
        <is>
          <t>0</t>
        </is>
      </c>
      <c r="BH974" s="297" t="inlineStr">
        <is>
          <t>0</t>
        </is>
      </c>
      <c r="BI974" s="297" t="inlineStr">
        <is>
          <t>0</t>
        </is>
      </c>
      <c r="BJ974" s="297" t="inlineStr">
        <is>
          <t>0</t>
        </is>
      </c>
      <c r="BK974" s="297" t="inlineStr">
        <is>
          <t>0</t>
        </is>
      </c>
      <c r="BL974" s="297" t="inlineStr">
        <is>
          <t>0</t>
        </is>
      </c>
      <c r="BM974" s="297" t="inlineStr">
        <is>
          <t>0</t>
        </is>
      </c>
      <c r="BN974" s="297" t="inlineStr">
        <is>
          <t>0</t>
        </is>
      </c>
      <c r="BO974" s="285" t="inlineStr">
        <is>
          <t>0</t>
        </is>
      </c>
      <c r="BP974" s="297" t="inlineStr">
        <is>
          <t>0</t>
        </is>
      </c>
      <c r="BQ974" s="297" t="inlineStr">
        <is>
          <t>0</t>
        </is>
      </c>
      <c r="BR974" s="297" t="inlineStr">
        <is>
          <t>0</t>
        </is>
      </c>
      <c r="BS974" s="297" t="inlineStr">
        <is>
          <t>0</t>
        </is>
      </c>
      <c r="BT974" s="297" t="inlineStr">
        <is>
          <t>0</t>
        </is>
      </c>
      <c r="BU974" s="297" t="inlineStr">
        <is>
          <t>0</t>
        </is>
      </c>
      <c r="BV974" s="297" t="inlineStr">
        <is>
          <t>0</t>
        </is>
      </c>
      <c r="BW974" s="288" t="inlineStr">
        <is>
          <t>0</t>
        </is>
      </c>
      <c r="BX974" s="276">
        <f>SUM(IF(COUNTIF(#REF!, "*1.*"), 2, 0), IF(COUNTIF(#REF!, "*2.*"), 2, 0), IF(COUNTIF(#REF!, "*3.*"), 2, 0), IF(COUNTIF(#REF!, "*4.*"), 2, 0), IF(COUNTIF(#REF!, "*5.*"), 2, 0), IF(COUNTIF(#REF!, "*6.*"), 2, 0))</f>
        <v/>
      </c>
      <c r="BY974" s="277">
        <f t="array" ref="BY974">SUM(VALUE(AT974),VALUE(AU974),VALUE(AV974),VALUE(AW974),VALUE(AX974),VALUE(AY974),VALUE(AZ974),VALUE(BB974),VALUE(BC974),VALUE(BD974),VALUE(BE974),VALUE(BF974),VALUE(BG974),VALUE(BH974),VALUE(BI974),VALUE(BJ974),VALUE(BK974),VALUE(BL974),VALUE(BM974),VALUE(BN974),VALUE(BO974),VALUE(BP974),VALUE(BQ974),VALUE(BR974),VALUE(BS974),VALUE(BT974),VALUE(BU974),VALUE(BV974),VALUE(BW974))</f>
        <v/>
      </c>
      <c r="BZ974" s="307" t="n"/>
      <c r="CA974" s="307" t="n"/>
      <c r="CB974" s="307" t="n"/>
      <c r="CC974" s="307" t="n"/>
      <c r="CD974" s="307" t="n"/>
      <c r="CE974" s="307" t="n"/>
      <c r="CF974" s="307" t="n"/>
      <c r="CG974" s="307" t="n"/>
      <c r="CH974" s="307" t="n"/>
      <c r="CI974" s="307" t="n"/>
      <c r="CJ974" s="307" t="n"/>
      <c r="CK974" s="307" t="n"/>
      <c r="CL974" s="307" t="n"/>
      <c r="CM974" s="307" t="n"/>
      <c r="CN974" s="307" t="n"/>
      <c r="CO974" s="307" t="n"/>
      <c r="CP974" s="307" t="n"/>
      <c r="CQ974" s="307" t="n"/>
      <c r="CR974" s="279" t="inlineStr"/>
      <c r="CS974" s="280">
        <f>AVERAGE(Value(BY974),value(CR974))</f>
        <v/>
      </c>
      <c r="CT974" s="421">
        <f>(IF(OR(MediaScorecard!BH975="x", MediaScorecard!BI975="x",MediaScorecard!BJ975="x",MediaScorecard!BK975="x",MediaScorecard!BL975="x"),1, 2))</f>
        <v/>
      </c>
      <c r="CU974" s="308" t="n"/>
      <c r="CV974" s="308" t="n"/>
      <c r="CW974" s="308" t="n"/>
      <c r="CX974" s="309" t="n"/>
      <c r="CY974" s="308" t="n"/>
      <c r="CZ974" s="308" t="n"/>
      <c r="DA974" s="308" t="n"/>
    </row>
    <row r="975" ht="21" customHeight="1" s="590">
      <c r="A975" s="421" t="n"/>
      <c r="B975" s="270" t="n"/>
      <c r="C975" s="266" t="n"/>
      <c r="D975" s="267" t="inlineStr"/>
      <c r="E975" s="267" t="inlineStr"/>
      <c r="F975" s="268" t="inlineStr"/>
      <c r="G975" s="421" t="n"/>
      <c r="H975" s="269" t="n"/>
      <c r="I975" s="421" t="n"/>
      <c r="J975" s="421" t="n"/>
      <c r="K975" s="421" t="n"/>
      <c r="L975" s="421" t="n"/>
      <c r="M975" s="421" t="n"/>
      <c r="N975" s="421" t="n"/>
      <c r="O975" s="421" t="n"/>
      <c r="P975" s="421" t="n"/>
      <c r="Q975" s="421" t="n"/>
      <c r="R975" s="270" t="n"/>
      <c r="S975" s="421" t="n"/>
      <c r="T975" s="421" t="n"/>
      <c r="U975" s="421" t="n"/>
      <c r="V975" s="421" t="n"/>
      <c r="W975" s="421" t="n"/>
      <c r="X975" s="421" t="n"/>
      <c r="Y975" s="421" t="n"/>
      <c r="Z975" s="421" t="n"/>
      <c r="AA975" s="421" t="n"/>
      <c r="AB975" s="421" t="n"/>
      <c r="AC975" s="421" t="n"/>
      <c r="AD975" s="421" t="n"/>
      <c r="AE975" s="421" t="n"/>
      <c r="AF975" s="421" t="n"/>
      <c r="AG975" s="421" t="n"/>
      <c r="AH975" s="421" t="n"/>
      <c r="AI975" s="421" t="n"/>
      <c r="AJ975" s="297" t="n"/>
      <c r="AK975" s="297" t="n"/>
      <c r="AL975" s="284" t="n"/>
      <c r="AM975" s="297" t="n"/>
      <c r="AN975" s="285" t="n"/>
      <c r="AO975" s="297" t="n"/>
      <c r="AP975" s="297" t="n"/>
      <c r="AQ975" s="297" t="n"/>
      <c r="AR975" s="297" t="n"/>
      <c r="AS975" s="297" t="n"/>
      <c r="AT975" s="285" t="inlineStr">
        <is>
          <t>0</t>
        </is>
      </c>
      <c r="AU975" s="297" t="inlineStr">
        <is>
          <t>0</t>
        </is>
      </c>
      <c r="AV975" s="297" t="inlineStr">
        <is>
          <t>0</t>
        </is>
      </c>
      <c r="AW975" s="297" t="inlineStr">
        <is>
          <t>0</t>
        </is>
      </c>
      <c r="AX975" s="297" t="inlineStr">
        <is>
          <t>0</t>
        </is>
      </c>
      <c r="AY975" s="286" t="inlineStr">
        <is>
          <t>0</t>
        </is>
      </c>
      <c r="AZ975" s="286" t="inlineStr">
        <is>
          <t>0</t>
        </is>
      </c>
      <c r="BA975" s="287" t="inlineStr">
        <is>
          <t>0</t>
        </is>
      </c>
      <c r="BB975" s="286" t="inlineStr">
        <is>
          <t>0</t>
        </is>
      </c>
      <c r="BC975" s="286" t="inlineStr">
        <is>
          <t>0</t>
        </is>
      </c>
      <c r="BD975" s="286" t="inlineStr">
        <is>
          <t>0</t>
        </is>
      </c>
      <c r="BE975" s="286" t="inlineStr">
        <is>
          <t>0</t>
        </is>
      </c>
      <c r="BF975" s="286" t="inlineStr">
        <is>
          <t>0</t>
        </is>
      </c>
      <c r="BG975" s="286" t="inlineStr">
        <is>
          <t>0</t>
        </is>
      </c>
      <c r="BH975" s="297" t="inlineStr">
        <is>
          <t>0</t>
        </is>
      </c>
      <c r="BI975" s="297" t="inlineStr">
        <is>
          <t>0</t>
        </is>
      </c>
      <c r="BJ975" s="297" t="inlineStr">
        <is>
          <t>0</t>
        </is>
      </c>
      <c r="BK975" s="297" t="inlineStr">
        <is>
          <t>0</t>
        </is>
      </c>
      <c r="BL975" s="297" t="inlineStr">
        <is>
          <t>0</t>
        </is>
      </c>
      <c r="BM975" s="297" t="inlineStr">
        <is>
          <t>0</t>
        </is>
      </c>
      <c r="BN975" s="297" t="inlineStr">
        <is>
          <t>0</t>
        </is>
      </c>
      <c r="BO975" s="285" t="inlineStr">
        <is>
          <t>0</t>
        </is>
      </c>
      <c r="BP975" s="297" t="inlineStr">
        <is>
          <t>0</t>
        </is>
      </c>
      <c r="BQ975" s="297" t="inlineStr">
        <is>
          <t>0</t>
        </is>
      </c>
      <c r="BR975" s="297" t="inlineStr">
        <is>
          <t>0</t>
        </is>
      </c>
      <c r="BS975" s="297" t="inlineStr">
        <is>
          <t>0</t>
        </is>
      </c>
      <c r="BT975" s="297" t="inlineStr">
        <is>
          <t>0</t>
        </is>
      </c>
      <c r="BU975" s="297" t="inlineStr">
        <is>
          <t>0</t>
        </is>
      </c>
      <c r="BV975" s="297" t="inlineStr">
        <is>
          <t>0</t>
        </is>
      </c>
      <c r="BW975" s="288" t="inlineStr">
        <is>
          <t>0</t>
        </is>
      </c>
      <c r="BX975" s="276">
        <f>SUM(IF(COUNTIF(#REF!, "*1.*"), 2, 0), IF(COUNTIF(#REF!, "*2.*"), 2, 0), IF(COUNTIF(#REF!, "*3.*"), 2, 0), IF(COUNTIF(#REF!, "*4.*"), 2, 0), IF(COUNTIF(#REF!, "*5.*"), 2, 0), IF(COUNTIF(#REF!, "*6.*"), 2, 0))</f>
        <v/>
      </c>
      <c r="BY975" s="277">
        <f t="array" ref="BY975">SUM(VALUE(AT975),VALUE(AU975),VALUE(AV975),VALUE(AW975),VALUE(AX975),VALUE(AY975),VALUE(AZ975),VALUE(BB975),VALUE(BC975),VALUE(BD975),VALUE(BE975),VALUE(BF975),VALUE(BG975),VALUE(BH975),VALUE(BI975),VALUE(BJ975),VALUE(BK975),VALUE(BL975),VALUE(BM975),VALUE(BN975),VALUE(BO975),VALUE(BP975),VALUE(BQ975),VALUE(BR975),VALUE(BS975),VALUE(BT975),VALUE(BU975),VALUE(BV975),VALUE(BW975))</f>
        <v/>
      </c>
      <c r="BZ975" s="307" t="n"/>
      <c r="CA975" s="307" t="n"/>
      <c r="CB975" s="307" t="n"/>
      <c r="CC975" s="307" t="n"/>
      <c r="CD975" s="307" t="n"/>
      <c r="CE975" s="307" t="n"/>
      <c r="CF975" s="307" t="n"/>
      <c r="CG975" s="307" t="n"/>
      <c r="CH975" s="307" t="n"/>
      <c r="CI975" s="307" t="n"/>
      <c r="CJ975" s="307" t="n"/>
      <c r="CK975" s="307" t="n"/>
      <c r="CL975" s="307" t="n"/>
      <c r="CM975" s="307" t="n"/>
      <c r="CN975" s="307" t="n"/>
      <c r="CO975" s="307" t="n"/>
      <c r="CP975" s="307" t="n"/>
      <c r="CQ975" s="307" t="n"/>
      <c r="CR975" s="279" t="inlineStr"/>
      <c r="CS975" s="280">
        <f>AVERAGE(Value(BY975),value(CR975))</f>
        <v/>
      </c>
      <c r="CT975" s="421">
        <f>(IF(OR(MediaScorecard!BH976="x", MediaScorecard!BI976="x",MediaScorecard!BJ976="x",MediaScorecard!BK976="x",MediaScorecard!BL976="x"),1, 2))</f>
        <v/>
      </c>
      <c r="CU975" s="308" t="n"/>
      <c r="CV975" s="308" t="n"/>
      <c r="CW975" s="308" t="n"/>
      <c r="CX975" s="309" t="n"/>
      <c r="CY975" s="308" t="n"/>
      <c r="CZ975" s="308" t="n"/>
      <c r="DA975" s="308" t="n"/>
    </row>
    <row r="976" ht="21" customHeight="1" s="590">
      <c r="A976" s="421" t="n"/>
      <c r="B976" s="270" t="n"/>
      <c r="C976" s="266" t="n"/>
      <c r="D976" s="267" t="inlineStr"/>
      <c r="E976" s="267" t="inlineStr"/>
      <c r="F976" s="268" t="inlineStr"/>
      <c r="G976" s="421" t="n"/>
      <c r="H976" s="269" t="n"/>
      <c r="I976" s="421" t="n"/>
      <c r="J976" s="421" t="n"/>
      <c r="K976" s="421" t="n"/>
      <c r="L976" s="421" t="n"/>
      <c r="M976" s="421" t="n"/>
      <c r="N976" s="421" t="n"/>
      <c r="O976" s="421" t="n"/>
      <c r="P976" s="421" t="n"/>
      <c r="Q976" s="421" t="n"/>
      <c r="R976" s="270" t="n"/>
      <c r="S976" s="421" t="n"/>
      <c r="T976" s="421" t="n"/>
      <c r="U976" s="421" t="n"/>
      <c r="V976" s="421" t="n"/>
      <c r="W976" s="421" t="n"/>
      <c r="X976" s="421" t="n"/>
      <c r="Y976" s="421" t="n"/>
      <c r="Z976" s="421" t="n"/>
      <c r="AA976" s="421" t="n"/>
      <c r="AB976" s="421" t="n"/>
      <c r="AC976" s="421" t="n"/>
      <c r="AD976" s="421" t="n"/>
      <c r="AE976" s="421" t="n"/>
      <c r="AF976" s="421" t="n"/>
      <c r="AG976" s="421" t="n"/>
      <c r="AH976" s="421" t="n"/>
      <c r="AI976" s="421" t="n"/>
      <c r="AJ976" s="297" t="n"/>
      <c r="AK976" s="297" t="n"/>
      <c r="AL976" s="284" t="n"/>
      <c r="AM976" s="297" t="n"/>
      <c r="AN976" s="285" t="n"/>
      <c r="AO976" s="297" t="n"/>
      <c r="AP976" s="297" t="n"/>
      <c r="AQ976" s="297" t="n"/>
      <c r="AR976" s="297" t="n"/>
      <c r="AS976" s="297" t="n"/>
      <c r="AT976" s="285" t="inlineStr">
        <is>
          <t>0</t>
        </is>
      </c>
      <c r="AU976" s="297" t="inlineStr">
        <is>
          <t>0</t>
        </is>
      </c>
      <c r="AV976" s="297" t="inlineStr">
        <is>
          <t>0</t>
        </is>
      </c>
      <c r="AW976" s="297" t="inlineStr">
        <is>
          <t>0</t>
        </is>
      </c>
      <c r="AX976" s="297" t="inlineStr">
        <is>
          <t>0</t>
        </is>
      </c>
      <c r="AY976" s="286" t="inlineStr">
        <is>
          <t>0</t>
        </is>
      </c>
      <c r="AZ976" s="286" t="inlineStr">
        <is>
          <t>0</t>
        </is>
      </c>
      <c r="BA976" s="287" t="inlineStr">
        <is>
          <t>0</t>
        </is>
      </c>
      <c r="BB976" s="286" t="inlineStr">
        <is>
          <t>0</t>
        </is>
      </c>
      <c r="BC976" s="286" t="inlineStr">
        <is>
          <t>0</t>
        </is>
      </c>
      <c r="BD976" s="286" t="inlineStr">
        <is>
          <t>0</t>
        </is>
      </c>
      <c r="BE976" s="286" t="inlineStr">
        <is>
          <t>0</t>
        </is>
      </c>
      <c r="BF976" s="286" t="inlineStr">
        <is>
          <t>0</t>
        </is>
      </c>
      <c r="BG976" s="286" t="inlineStr">
        <is>
          <t>0</t>
        </is>
      </c>
      <c r="BH976" s="297" t="inlineStr">
        <is>
          <t>0</t>
        </is>
      </c>
      <c r="BI976" s="297" t="inlineStr">
        <is>
          <t>0</t>
        </is>
      </c>
      <c r="BJ976" s="297" t="inlineStr">
        <is>
          <t>0</t>
        </is>
      </c>
      <c r="BK976" s="297" t="inlineStr">
        <is>
          <t>0</t>
        </is>
      </c>
      <c r="BL976" s="297" t="inlineStr">
        <is>
          <t>0</t>
        </is>
      </c>
      <c r="BM976" s="297" t="inlineStr">
        <is>
          <t>0</t>
        </is>
      </c>
      <c r="BN976" s="297" t="inlineStr">
        <is>
          <t>0</t>
        </is>
      </c>
      <c r="BO976" s="285" t="inlineStr">
        <is>
          <t>0</t>
        </is>
      </c>
      <c r="BP976" s="297" t="inlineStr">
        <is>
          <t>0</t>
        </is>
      </c>
      <c r="BQ976" s="297" t="inlineStr">
        <is>
          <t>0</t>
        </is>
      </c>
      <c r="BR976" s="297" t="inlineStr">
        <is>
          <t>0</t>
        </is>
      </c>
      <c r="BS976" s="297" t="inlineStr">
        <is>
          <t>0</t>
        </is>
      </c>
      <c r="BT976" s="297" t="inlineStr">
        <is>
          <t>0</t>
        </is>
      </c>
      <c r="BU976" s="297" t="inlineStr">
        <is>
          <t>0</t>
        </is>
      </c>
      <c r="BV976" s="297" t="inlineStr">
        <is>
          <t>0</t>
        </is>
      </c>
      <c r="BW976" s="288" t="inlineStr">
        <is>
          <t>0</t>
        </is>
      </c>
      <c r="BX976" s="276">
        <f>SUM(IF(COUNTIF(#REF!, "*1.*"), 2, 0), IF(COUNTIF(#REF!, "*2.*"), 2, 0), IF(COUNTIF(#REF!, "*3.*"), 2, 0), IF(COUNTIF(#REF!, "*4.*"), 2, 0), IF(COUNTIF(#REF!, "*5.*"), 2, 0), IF(COUNTIF(#REF!, "*6.*"), 2, 0))</f>
        <v/>
      </c>
      <c r="BY976" s="277">
        <f t="array" ref="BY976">SUM(VALUE(AT976),VALUE(AU976),VALUE(AV976),VALUE(AW976),VALUE(AX976),VALUE(AY976),VALUE(AZ976),VALUE(BB976),VALUE(BC976),VALUE(BD976),VALUE(BE976),VALUE(BF976),VALUE(BG976),VALUE(BH976),VALUE(BI976),VALUE(BJ976),VALUE(BK976),VALUE(BL976),VALUE(BM976),VALUE(BN976),VALUE(BO976),VALUE(BP976),VALUE(BQ976),VALUE(BR976),VALUE(BS976),VALUE(BT976),VALUE(BU976),VALUE(BV976),VALUE(BW976))</f>
        <v/>
      </c>
      <c r="BZ976" s="307" t="n"/>
      <c r="CA976" s="307" t="n"/>
      <c r="CB976" s="307" t="n"/>
      <c r="CC976" s="307" t="n"/>
      <c r="CD976" s="307" t="n"/>
      <c r="CE976" s="307" t="n"/>
      <c r="CF976" s="307" t="n"/>
      <c r="CG976" s="307" t="n"/>
      <c r="CH976" s="307" t="n"/>
      <c r="CI976" s="307" t="n"/>
      <c r="CJ976" s="307" t="n"/>
      <c r="CK976" s="307" t="n"/>
      <c r="CL976" s="307" t="n"/>
      <c r="CM976" s="307" t="n"/>
      <c r="CN976" s="307" t="n"/>
      <c r="CO976" s="307" t="n"/>
      <c r="CP976" s="307" t="n"/>
      <c r="CQ976" s="307" t="n"/>
      <c r="CR976" s="279" t="inlineStr"/>
      <c r="CS976" s="280">
        <f>AVERAGE(Value(BY976),value(CR976))</f>
        <v/>
      </c>
      <c r="CT976" s="421">
        <f>(IF(OR(MediaScorecard!BH977="x", MediaScorecard!BI977="x",MediaScorecard!BJ977="x",MediaScorecard!BK977="x",MediaScorecard!BL977="x"),1, 2))</f>
        <v/>
      </c>
      <c r="CU976" s="308" t="n"/>
      <c r="CV976" s="308" t="n"/>
      <c r="CW976" s="308" t="n"/>
      <c r="CX976" s="309" t="n"/>
      <c r="CY976" s="308" t="n"/>
      <c r="CZ976" s="308" t="n"/>
      <c r="DA976" s="308" t="n"/>
    </row>
    <row r="977" ht="21" customHeight="1" s="590">
      <c r="A977" s="421" t="n"/>
      <c r="B977" s="270" t="n"/>
      <c r="C977" s="266" t="n"/>
      <c r="D977" s="267" t="inlineStr"/>
      <c r="E977" s="267" t="inlineStr"/>
      <c r="F977" s="268" t="inlineStr"/>
      <c r="G977" s="421" t="n"/>
      <c r="H977" s="269" t="n"/>
      <c r="I977" s="421" t="n"/>
      <c r="J977" s="421" t="n"/>
      <c r="K977" s="421" t="n"/>
      <c r="L977" s="421" t="n"/>
      <c r="M977" s="421" t="n"/>
      <c r="N977" s="421" t="n"/>
      <c r="O977" s="421" t="n"/>
      <c r="P977" s="421" t="n"/>
      <c r="Q977" s="421" t="n"/>
      <c r="R977" s="270" t="n"/>
      <c r="S977" s="421" t="n"/>
      <c r="T977" s="421" t="n"/>
      <c r="U977" s="421" t="n"/>
      <c r="V977" s="421" t="n"/>
      <c r="W977" s="421" t="n"/>
      <c r="X977" s="421" t="n"/>
      <c r="Y977" s="421" t="n"/>
      <c r="Z977" s="421" t="n"/>
      <c r="AA977" s="421" t="n"/>
      <c r="AB977" s="421" t="n"/>
      <c r="AC977" s="421" t="n"/>
      <c r="AD977" s="421" t="n"/>
      <c r="AE977" s="421" t="n"/>
      <c r="AF977" s="421" t="n"/>
      <c r="AG977" s="421" t="n"/>
      <c r="AH977" s="421" t="n"/>
      <c r="AI977" s="421" t="n"/>
      <c r="AJ977" s="297" t="n"/>
      <c r="AK977" s="297" t="n"/>
      <c r="AL977" s="284" t="n"/>
      <c r="AM977" s="297" t="n"/>
      <c r="AN977" s="285" t="n"/>
      <c r="AO977" s="297" t="n"/>
      <c r="AP977" s="297" t="n"/>
      <c r="AQ977" s="297" t="n"/>
      <c r="AR977" s="297" t="n"/>
      <c r="AS977" s="297" t="n"/>
      <c r="AT977" s="285" t="inlineStr">
        <is>
          <t>0</t>
        </is>
      </c>
      <c r="AU977" s="297" t="inlineStr">
        <is>
          <t>0</t>
        </is>
      </c>
      <c r="AV977" s="297" t="inlineStr">
        <is>
          <t>0</t>
        </is>
      </c>
      <c r="AW977" s="297" t="inlineStr">
        <is>
          <t>0</t>
        </is>
      </c>
      <c r="AX977" s="297" t="inlineStr">
        <is>
          <t>0</t>
        </is>
      </c>
      <c r="AY977" s="286" t="inlineStr">
        <is>
          <t>0</t>
        </is>
      </c>
      <c r="AZ977" s="286" t="inlineStr">
        <is>
          <t>0</t>
        </is>
      </c>
      <c r="BA977" s="287" t="inlineStr">
        <is>
          <t>0</t>
        </is>
      </c>
      <c r="BB977" s="286" t="inlineStr">
        <is>
          <t>0</t>
        </is>
      </c>
      <c r="BC977" s="286" t="inlineStr">
        <is>
          <t>0</t>
        </is>
      </c>
      <c r="BD977" s="286" t="inlineStr">
        <is>
          <t>0</t>
        </is>
      </c>
      <c r="BE977" s="286" t="inlineStr">
        <is>
          <t>0</t>
        </is>
      </c>
      <c r="BF977" s="286" t="inlineStr">
        <is>
          <t>0</t>
        </is>
      </c>
      <c r="BG977" s="286" t="inlineStr">
        <is>
          <t>0</t>
        </is>
      </c>
      <c r="BH977" s="297" t="inlineStr">
        <is>
          <t>0</t>
        </is>
      </c>
      <c r="BI977" s="297" t="inlineStr">
        <is>
          <t>0</t>
        </is>
      </c>
      <c r="BJ977" s="297" t="inlineStr">
        <is>
          <t>0</t>
        </is>
      </c>
      <c r="BK977" s="297" t="inlineStr">
        <is>
          <t>0</t>
        </is>
      </c>
      <c r="BL977" s="297" t="inlineStr">
        <is>
          <t>0</t>
        </is>
      </c>
      <c r="BM977" s="297" t="inlineStr">
        <is>
          <t>0</t>
        </is>
      </c>
      <c r="BN977" s="297" t="inlineStr">
        <is>
          <t>0</t>
        </is>
      </c>
      <c r="BO977" s="285" t="inlineStr">
        <is>
          <t>0</t>
        </is>
      </c>
      <c r="BP977" s="297" t="inlineStr">
        <is>
          <t>0</t>
        </is>
      </c>
      <c r="BQ977" s="297" t="inlineStr">
        <is>
          <t>0</t>
        </is>
      </c>
      <c r="BR977" s="297" t="inlineStr">
        <is>
          <t>0</t>
        </is>
      </c>
      <c r="BS977" s="297" t="inlineStr">
        <is>
          <t>0</t>
        </is>
      </c>
      <c r="BT977" s="297" t="inlineStr">
        <is>
          <t>0</t>
        </is>
      </c>
      <c r="BU977" s="297" t="inlineStr">
        <is>
          <t>0</t>
        </is>
      </c>
      <c r="BV977" s="297" t="inlineStr">
        <is>
          <t>0</t>
        </is>
      </c>
      <c r="BW977" s="288" t="inlineStr">
        <is>
          <t>0</t>
        </is>
      </c>
      <c r="BX977" s="276">
        <f>SUM(IF(COUNTIF(#REF!, "*1.*"), 2, 0), IF(COUNTIF(#REF!, "*2.*"), 2, 0), IF(COUNTIF(#REF!, "*3.*"), 2, 0), IF(COUNTIF(#REF!, "*4.*"), 2, 0), IF(COUNTIF(#REF!, "*5.*"), 2, 0), IF(COUNTIF(#REF!, "*6.*"), 2, 0))</f>
        <v/>
      </c>
      <c r="BY977" s="277">
        <f t="array" ref="BY977">SUM(VALUE(AT977),VALUE(AU977),VALUE(AV977),VALUE(AW977),VALUE(AX977),VALUE(AY977),VALUE(AZ977),VALUE(BB977),VALUE(BC977),VALUE(BD977),VALUE(BE977),VALUE(BF977),VALUE(BG977),VALUE(BH977),VALUE(BI977),VALUE(BJ977),VALUE(BK977),VALUE(BL977),VALUE(BM977),VALUE(BN977),VALUE(BO977),VALUE(BP977),VALUE(BQ977),VALUE(BR977),VALUE(BS977),VALUE(BT977),VALUE(BU977),VALUE(BV977),VALUE(BW977))</f>
        <v/>
      </c>
      <c r="BZ977" s="307" t="n"/>
      <c r="CA977" s="307" t="n"/>
      <c r="CB977" s="307" t="n"/>
      <c r="CC977" s="307" t="n"/>
      <c r="CD977" s="307" t="n"/>
      <c r="CE977" s="307" t="n"/>
      <c r="CF977" s="307" t="n"/>
      <c r="CG977" s="307" t="n"/>
      <c r="CH977" s="307" t="n"/>
      <c r="CI977" s="307" t="n"/>
      <c r="CJ977" s="307" t="n"/>
      <c r="CK977" s="307" t="n"/>
      <c r="CL977" s="307" t="n"/>
      <c r="CM977" s="307" t="n"/>
      <c r="CN977" s="307" t="n"/>
      <c r="CO977" s="307" t="n"/>
      <c r="CP977" s="307" t="n"/>
      <c r="CQ977" s="307" t="n"/>
      <c r="CR977" s="279" t="inlineStr"/>
      <c r="CS977" s="280">
        <f>AVERAGE(Value(BY977),value(CR977))</f>
        <v/>
      </c>
      <c r="CT977" s="421">
        <f>(IF(OR(MediaScorecard!BH978="x", MediaScorecard!BI978="x",MediaScorecard!BJ978="x",MediaScorecard!BK978="x",MediaScorecard!BL978="x"),1, 2))</f>
        <v/>
      </c>
      <c r="CU977" s="308" t="n"/>
      <c r="CV977" s="308" t="n"/>
      <c r="CW977" s="308" t="n"/>
      <c r="CX977" s="309" t="n"/>
      <c r="CY977" s="308" t="n"/>
      <c r="CZ977" s="308" t="n"/>
      <c r="DA977" s="308" t="n"/>
    </row>
    <row r="978" ht="21" customHeight="1" s="590">
      <c r="A978" s="421" t="n"/>
      <c r="B978" s="270" t="n"/>
      <c r="C978" s="266" t="n"/>
      <c r="D978" s="267" t="inlineStr"/>
      <c r="E978" s="267" t="inlineStr"/>
      <c r="F978" s="268" t="inlineStr"/>
      <c r="G978" s="421" t="n"/>
      <c r="H978" s="269" t="n"/>
      <c r="I978" s="421" t="n"/>
      <c r="J978" s="421" t="n"/>
      <c r="K978" s="421" t="n"/>
      <c r="L978" s="421" t="n"/>
      <c r="M978" s="421" t="n"/>
      <c r="N978" s="421" t="n"/>
      <c r="O978" s="421" t="n"/>
      <c r="P978" s="421" t="n"/>
      <c r="Q978" s="421" t="n"/>
      <c r="R978" s="270" t="n"/>
      <c r="S978" s="421" t="n"/>
      <c r="T978" s="421" t="n"/>
      <c r="U978" s="421" t="n"/>
      <c r="V978" s="421" t="n"/>
      <c r="W978" s="421" t="n"/>
      <c r="X978" s="421" t="n"/>
      <c r="Y978" s="421" t="n"/>
      <c r="Z978" s="421" t="n"/>
      <c r="AA978" s="421" t="n"/>
      <c r="AB978" s="421" t="n"/>
      <c r="AC978" s="421" t="n"/>
      <c r="AD978" s="421" t="n"/>
      <c r="AE978" s="421" t="n"/>
      <c r="AF978" s="421" t="n"/>
      <c r="AG978" s="421" t="n"/>
      <c r="AH978" s="421" t="n"/>
      <c r="AI978" s="421" t="n"/>
      <c r="AJ978" s="297" t="n"/>
      <c r="AK978" s="297" t="n"/>
      <c r="AL978" s="284" t="n"/>
      <c r="AM978" s="297" t="n"/>
      <c r="AN978" s="285" t="n"/>
      <c r="AO978" s="297" t="n"/>
      <c r="AP978" s="297" t="n"/>
      <c r="AQ978" s="297" t="n"/>
      <c r="AR978" s="297" t="n"/>
      <c r="AS978" s="297" t="n"/>
      <c r="AT978" s="285" t="inlineStr">
        <is>
          <t>0</t>
        </is>
      </c>
      <c r="AU978" s="297" t="inlineStr">
        <is>
          <t>0</t>
        </is>
      </c>
      <c r="AV978" s="297" t="inlineStr">
        <is>
          <t>0</t>
        </is>
      </c>
      <c r="AW978" s="297" t="inlineStr">
        <is>
          <t>0</t>
        </is>
      </c>
      <c r="AX978" s="297" t="inlineStr">
        <is>
          <t>0</t>
        </is>
      </c>
      <c r="AY978" s="286" t="inlineStr">
        <is>
          <t>0</t>
        </is>
      </c>
      <c r="AZ978" s="286" t="inlineStr">
        <is>
          <t>0</t>
        </is>
      </c>
      <c r="BA978" s="287" t="inlineStr">
        <is>
          <t>0</t>
        </is>
      </c>
      <c r="BB978" s="286" t="inlineStr">
        <is>
          <t>0</t>
        </is>
      </c>
      <c r="BC978" s="286" t="inlineStr">
        <is>
          <t>0</t>
        </is>
      </c>
      <c r="BD978" s="286" t="inlineStr">
        <is>
          <t>0</t>
        </is>
      </c>
      <c r="BE978" s="286" t="inlineStr">
        <is>
          <t>0</t>
        </is>
      </c>
      <c r="BF978" s="286" t="inlineStr">
        <is>
          <t>0</t>
        </is>
      </c>
      <c r="BG978" s="286" t="inlineStr">
        <is>
          <t>0</t>
        </is>
      </c>
      <c r="BH978" s="297" t="inlineStr">
        <is>
          <t>0</t>
        </is>
      </c>
      <c r="BI978" s="297" t="inlineStr">
        <is>
          <t>0</t>
        </is>
      </c>
      <c r="BJ978" s="297" t="inlineStr">
        <is>
          <t>0</t>
        </is>
      </c>
      <c r="BK978" s="297" t="inlineStr">
        <is>
          <t>0</t>
        </is>
      </c>
      <c r="BL978" s="297" t="inlineStr">
        <is>
          <t>0</t>
        </is>
      </c>
      <c r="BM978" s="297" t="inlineStr">
        <is>
          <t>0</t>
        </is>
      </c>
      <c r="BN978" s="297" t="inlineStr">
        <is>
          <t>0</t>
        </is>
      </c>
      <c r="BO978" s="285" t="inlineStr">
        <is>
          <t>0</t>
        </is>
      </c>
      <c r="BP978" s="297" t="inlineStr">
        <is>
          <t>0</t>
        </is>
      </c>
      <c r="BQ978" s="297" t="inlineStr">
        <is>
          <t>0</t>
        </is>
      </c>
      <c r="BR978" s="297" t="inlineStr">
        <is>
          <t>0</t>
        </is>
      </c>
      <c r="BS978" s="297" t="inlineStr">
        <is>
          <t>0</t>
        </is>
      </c>
      <c r="BT978" s="297" t="inlineStr">
        <is>
          <t>0</t>
        </is>
      </c>
      <c r="BU978" s="297" t="inlineStr">
        <is>
          <t>0</t>
        </is>
      </c>
      <c r="BV978" s="297" t="inlineStr">
        <is>
          <t>0</t>
        </is>
      </c>
      <c r="BW978" s="288" t="inlineStr">
        <is>
          <t>0</t>
        </is>
      </c>
      <c r="BX978" s="276">
        <f>SUM(IF(COUNTIF(#REF!, "*1.*"), 2, 0), IF(COUNTIF(#REF!, "*2.*"), 2, 0), IF(COUNTIF(#REF!, "*3.*"), 2, 0), IF(COUNTIF(#REF!, "*4.*"), 2, 0), IF(COUNTIF(#REF!, "*5.*"), 2, 0), IF(COUNTIF(#REF!, "*6.*"), 2, 0))</f>
        <v/>
      </c>
      <c r="BY978" s="277">
        <f t="array" ref="BY978">SUM(VALUE(AT978),VALUE(AU978),VALUE(AV978),VALUE(AW978),VALUE(AX978),VALUE(AY978),VALUE(AZ978),VALUE(BB978),VALUE(BC978),VALUE(BD978),VALUE(BE978),VALUE(BF978),VALUE(BG978),VALUE(BH978),VALUE(BI978),VALUE(BJ978),VALUE(BK978),VALUE(BL978),VALUE(BM978),VALUE(BN978),VALUE(BO978),VALUE(BP978),VALUE(BQ978),VALUE(BR978),VALUE(BS978),VALUE(BT978),VALUE(BU978),VALUE(BV978),VALUE(BW978))</f>
        <v/>
      </c>
      <c r="BZ978" s="307" t="n"/>
      <c r="CA978" s="307" t="n"/>
      <c r="CB978" s="307" t="n"/>
      <c r="CC978" s="307" t="n"/>
      <c r="CD978" s="307" t="n"/>
      <c r="CE978" s="307" t="n"/>
      <c r="CF978" s="307" t="n"/>
      <c r="CG978" s="307" t="n"/>
      <c r="CH978" s="307" t="n"/>
      <c r="CI978" s="307" t="n"/>
      <c r="CJ978" s="307" t="n"/>
      <c r="CK978" s="307" t="n"/>
      <c r="CL978" s="307" t="n"/>
      <c r="CM978" s="307" t="n"/>
      <c r="CN978" s="307" t="n"/>
      <c r="CO978" s="307" t="n"/>
      <c r="CP978" s="307" t="n"/>
      <c r="CQ978" s="307" t="n"/>
      <c r="CR978" s="279" t="inlineStr"/>
      <c r="CS978" s="280">
        <f>AVERAGE(Value(BY978),value(CR978))</f>
        <v/>
      </c>
      <c r="CT978" s="421">
        <f>(IF(OR(MediaScorecard!BH979="x", MediaScorecard!BI979="x",MediaScorecard!BJ979="x",MediaScorecard!BK979="x",MediaScorecard!BL979="x"),1, 2))</f>
        <v/>
      </c>
      <c r="CU978" s="308" t="n"/>
      <c r="CV978" s="308" t="n"/>
      <c r="CW978" s="308" t="n"/>
      <c r="CX978" s="309" t="n"/>
      <c r="CY978" s="308" t="n"/>
      <c r="CZ978" s="308" t="n"/>
      <c r="DA978" s="308" t="n"/>
    </row>
    <row r="979" ht="21" customHeight="1" s="590">
      <c r="A979" s="421" t="n"/>
      <c r="B979" s="270" t="n"/>
      <c r="C979" s="266" t="n"/>
      <c r="D979" s="267" t="inlineStr"/>
      <c r="E979" s="267" t="inlineStr"/>
      <c r="F979" s="268" t="inlineStr"/>
      <c r="G979" s="421" t="n"/>
      <c r="H979" s="269" t="n"/>
      <c r="I979" s="421" t="n"/>
      <c r="J979" s="421" t="n"/>
      <c r="K979" s="421" t="n"/>
      <c r="L979" s="421" t="n"/>
      <c r="M979" s="421" t="n"/>
      <c r="N979" s="421" t="n"/>
      <c r="O979" s="421" t="n"/>
      <c r="P979" s="421" t="n"/>
      <c r="Q979" s="421" t="n"/>
      <c r="R979" s="270" t="n"/>
      <c r="S979" s="421" t="n"/>
      <c r="T979" s="421" t="n"/>
      <c r="U979" s="421" t="n"/>
      <c r="V979" s="421" t="n"/>
      <c r="W979" s="421" t="n"/>
      <c r="X979" s="421" t="n"/>
      <c r="Y979" s="421" t="n"/>
      <c r="Z979" s="421" t="n"/>
      <c r="AA979" s="421" t="n"/>
      <c r="AB979" s="421" t="n"/>
      <c r="AC979" s="421" t="n"/>
      <c r="AD979" s="421" t="n"/>
      <c r="AE979" s="421" t="n"/>
      <c r="AF979" s="421" t="n"/>
      <c r="AG979" s="421" t="n"/>
      <c r="AH979" s="421" t="n"/>
      <c r="AI979" s="421" t="n"/>
      <c r="AJ979" s="297" t="n"/>
      <c r="AK979" s="297" t="n"/>
      <c r="AL979" s="284" t="n"/>
      <c r="AM979" s="297" t="n"/>
      <c r="AN979" s="285" t="n"/>
      <c r="AO979" s="297" t="n"/>
      <c r="AP979" s="297" t="n"/>
      <c r="AQ979" s="297" t="n"/>
      <c r="AR979" s="297" t="n"/>
      <c r="AS979" s="297" t="n"/>
      <c r="AT979" s="285" t="inlineStr">
        <is>
          <t>0</t>
        </is>
      </c>
      <c r="AU979" s="297" t="inlineStr">
        <is>
          <t>0</t>
        </is>
      </c>
      <c r="AV979" s="297" t="inlineStr">
        <is>
          <t>0</t>
        </is>
      </c>
      <c r="AW979" s="297" t="inlineStr">
        <is>
          <t>0</t>
        </is>
      </c>
      <c r="AX979" s="297" t="inlineStr">
        <is>
          <t>0</t>
        </is>
      </c>
      <c r="AY979" s="286" t="inlineStr">
        <is>
          <t>0</t>
        </is>
      </c>
      <c r="AZ979" s="286" t="inlineStr">
        <is>
          <t>0</t>
        </is>
      </c>
      <c r="BA979" s="287" t="inlineStr">
        <is>
          <t>0</t>
        </is>
      </c>
      <c r="BB979" s="286" t="inlineStr">
        <is>
          <t>0</t>
        </is>
      </c>
      <c r="BC979" s="286" t="inlineStr">
        <is>
          <t>0</t>
        </is>
      </c>
      <c r="BD979" s="286" t="inlineStr">
        <is>
          <t>0</t>
        </is>
      </c>
      <c r="BE979" s="286" t="inlineStr">
        <is>
          <t>0</t>
        </is>
      </c>
      <c r="BF979" s="286" t="inlineStr">
        <is>
          <t>0</t>
        </is>
      </c>
      <c r="BG979" s="286" t="inlineStr">
        <is>
          <t>0</t>
        </is>
      </c>
      <c r="BH979" s="297" t="inlineStr">
        <is>
          <t>0</t>
        </is>
      </c>
      <c r="BI979" s="297" t="inlineStr">
        <is>
          <t>0</t>
        </is>
      </c>
      <c r="BJ979" s="297" t="inlineStr">
        <is>
          <t>0</t>
        </is>
      </c>
      <c r="BK979" s="297" t="inlineStr">
        <is>
          <t>0</t>
        </is>
      </c>
      <c r="BL979" s="297" t="inlineStr">
        <is>
          <t>0</t>
        </is>
      </c>
      <c r="BM979" s="297" t="inlineStr">
        <is>
          <t>0</t>
        </is>
      </c>
      <c r="BN979" s="297" t="inlineStr">
        <is>
          <t>0</t>
        </is>
      </c>
      <c r="BO979" s="285" t="inlineStr">
        <is>
          <t>0</t>
        </is>
      </c>
      <c r="BP979" s="297" t="inlineStr">
        <is>
          <t>0</t>
        </is>
      </c>
      <c r="BQ979" s="297" t="inlineStr">
        <is>
          <t>0</t>
        </is>
      </c>
      <c r="BR979" s="297" t="inlineStr">
        <is>
          <t>0</t>
        </is>
      </c>
      <c r="BS979" s="297" t="inlineStr">
        <is>
          <t>0</t>
        </is>
      </c>
      <c r="BT979" s="297" t="inlineStr">
        <is>
          <t>0</t>
        </is>
      </c>
      <c r="BU979" s="297" t="inlineStr">
        <is>
          <t>0</t>
        </is>
      </c>
      <c r="BV979" s="297" t="inlineStr">
        <is>
          <t>0</t>
        </is>
      </c>
      <c r="BW979" s="288" t="inlineStr">
        <is>
          <t>0</t>
        </is>
      </c>
      <c r="BX979" s="276">
        <f>SUM(IF(COUNTIF(#REF!, "*1.*"), 2, 0), IF(COUNTIF(#REF!, "*2.*"), 2, 0), IF(COUNTIF(#REF!, "*3.*"), 2, 0), IF(COUNTIF(#REF!, "*4.*"), 2, 0), IF(COUNTIF(#REF!, "*5.*"), 2, 0), IF(COUNTIF(#REF!, "*6.*"), 2, 0))</f>
        <v/>
      </c>
      <c r="BY979" s="277">
        <f t="array" ref="BY979">SUM(VALUE(AT979),VALUE(AU979),VALUE(AV979),VALUE(AW979),VALUE(AX979),VALUE(AY979),VALUE(AZ979),VALUE(BB979),VALUE(BC979),VALUE(BD979),VALUE(BE979),VALUE(BF979),VALUE(BG979),VALUE(BH979),VALUE(BI979),VALUE(BJ979),VALUE(BK979),VALUE(BL979),VALUE(BM979),VALUE(BN979),VALUE(BO979),VALUE(BP979),VALUE(BQ979),VALUE(BR979),VALUE(BS979),VALUE(BT979),VALUE(BU979),VALUE(BV979),VALUE(BW979))</f>
        <v/>
      </c>
      <c r="BZ979" s="307" t="n"/>
      <c r="CA979" s="307" t="n"/>
      <c r="CB979" s="307" t="n"/>
      <c r="CC979" s="307" t="n"/>
      <c r="CD979" s="307" t="n"/>
      <c r="CE979" s="307" t="n"/>
      <c r="CF979" s="307" t="n"/>
      <c r="CG979" s="307" t="n"/>
      <c r="CH979" s="307" t="n"/>
      <c r="CI979" s="307" t="n"/>
      <c r="CJ979" s="307" t="n"/>
      <c r="CK979" s="307" t="n"/>
      <c r="CL979" s="307" t="n"/>
      <c r="CM979" s="307" t="n"/>
      <c r="CN979" s="307" t="n"/>
      <c r="CO979" s="307" t="n"/>
      <c r="CP979" s="307" t="n"/>
      <c r="CQ979" s="307" t="n"/>
      <c r="CR979" s="279" t="inlineStr"/>
      <c r="CS979" s="280">
        <f>AVERAGE(Value(BY979),value(CR979))</f>
        <v/>
      </c>
      <c r="CT979" s="421">
        <f>(IF(OR(MediaScorecard!BH980="x", MediaScorecard!BI980="x",MediaScorecard!BJ980="x",MediaScorecard!BK980="x",MediaScorecard!BL980="x"),1, 2))</f>
        <v/>
      </c>
      <c r="CU979" s="308" t="n"/>
      <c r="CV979" s="308" t="n"/>
      <c r="CW979" s="308" t="n"/>
      <c r="CX979" s="309" t="n"/>
      <c r="CY979" s="308" t="n"/>
      <c r="CZ979" s="308" t="n"/>
      <c r="DA979" s="308" t="n"/>
    </row>
    <row r="980" ht="21" customHeight="1" s="590">
      <c r="A980" s="421" t="n"/>
      <c r="B980" s="270" t="n"/>
      <c r="C980" s="266" t="n"/>
      <c r="D980" s="267" t="inlineStr"/>
      <c r="E980" s="267" t="inlineStr"/>
      <c r="F980" s="268" t="inlineStr"/>
      <c r="G980" s="421" t="n"/>
      <c r="H980" s="269" t="n"/>
      <c r="I980" s="421" t="n"/>
      <c r="J980" s="421" t="n"/>
      <c r="K980" s="421" t="n"/>
      <c r="L980" s="421" t="n"/>
      <c r="M980" s="421" t="n"/>
      <c r="N980" s="421" t="n"/>
      <c r="O980" s="421" t="n"/>
      <c r="P980" s="421" t="n"/>
      <c r="Q980" s="421" t="n"/>
      <c r="R980" s="270" t="n"/>
      <c r="S980" s="421" t="n"/>
      <c r="T980" s="421" t="n"/>
      <c r="U980" s="421" t="n"/>
      <c r="V980" s="421" t="n"/>
      <c r="W980" s="421" t="n"/>
      <c r="X980" s="421" t="n"/>
      <c r="Y980" s="421" t="n"/>
      <c r="Z980" s="421" t="n"/>
      <c r="AA980" s="421" t="n"/>
      <c r="AB980" s="421" t="n"/>
      <c r="AC980" s="421" t="n"/>
      <c r="AD980" s="421" t="n"/>
      <c r="AE980" s="421" t="n"/>
      <c r="AF980" s="421" t="n"/>
      <c r="AG980" s="421" t="n"/>
      <c r="AH980" s="421" t="n"/>
      <c r="AI980" s="421" t="n"/>
      <c r="AJ980" s="297" t="n"/>
      <c r="AK980" s="297" t="n"/>
      <c r="AL980" s="284" t="n"/>
      <c r="AM980" s="297" t="n"/>
      <c r="AN980" s="285" t="n"/>
      <c r="AO980" s="297" t="n"/>
      <c r="AP980" s="297" t="n"/>
      <c r="AQ980" s="297" t="n"/>
      <c r="AR980" s="297" t="n"/>
      <c r="AS980" s="297" t="n"/>
      <c r="AT980" s="285" t="inlineStr">
        <is>
          <t>0</t>
        </is>
      </c>
      <c r="AU980" s="297" t="inlineStr">
        <is>
          <t>0</t>
        </is>
      </c>
      <c r="AV980" s="297" t="inlineStr">
        <is>
          <t>0</t>
        </is>
      </c>
      <c r="AW980" s="297" t="inlineStr">
        <is>
          <t>0</t>
        </is>
      </c>
      <c r="AX980" s="297" t="inlineStr">
        <is>
          <t>0</t>
        </is>
      </c>
      <c r="AY980" s="286" t="inlineStr">
        <is>
          <t>0</t>
        </is>
      </c>
      <c r="AZ980" s="286" t="inlineStr">
        <is>
          <t>0</t>
        </is>
      </c>
      <c r="BA980" s="287" t="inlineStr">
        <is>
          <t>0</t>
        </is>
      </c>
      <c r="BB980" s="286" t="inlineStr">
        <is>
          <t>0</t>
        </is>
      </c>
      <c r="BC980" s="286" t="inlineStr">
        <is>
          <t>0</t>
        </is>
      </c>
      <c r="BD980" s="286" t="inlineStr">
        <is>
          <t>0</t>
        </is>
      </c>
      <c r="BE980" s="286" t="inlineStr">
        <is>
          <t>0</t>
        </is>
      </c>
      <c r="BF980" s="286" t="inlineStr">
        <is>
          <t>0</t>
        </is>
      </c>
      <c r="BG980" s="286" t="inlineStr">
        <is>
          <t>0</t>
        </is>
      </c>
      <c r="BH980" s="297" t="inlineStr">
        <is>
          <t>0</t>
        </is>
      </c>
      <c r="BI980" s="297" t="inlineStr">
        <is>
          <t>0</t>
        </is>
      </c>
      <c r="BJ980" s="297" t="inlineStr">
        <is>
          <t>0</t>
        </is>
      </c>
      <c r="BK980" s="297" t="inlineStr">
        <is>
          <t>0</t>
        </is>
      </c>
      <c r="BL980" s="297" t="inlineStr">
        <is>
          <t>0</t>
        </is>
      </c>
      <c r="BM980" s="297" t="inlineStr">
        <is>
          <t>0</t>
        </is>
      </c>
      <c r="BN980" s="297" t="inlineStr">
        <is>
          <t>0</t>
        </is>
      </c>
      <c r="BO980" s="285" t="inlineStr">
        <is>
          <t>0</t>
        </is>
      </c>
      <c r="BP980" s="297" t="inlineStr">
        <is>
          <t>0</t>
        </is>
      </c>
      <c r="BQ980" s="297" t="inlineStr">
        <is>
          <t>0</t>
        </is>
      </c>
      <c r="BR980" s="297" t="inlineStr">
        <is>
          <t>0</t>
        </is>
      </c>
      <c r="BS980" s="297" t="inlineStr">
        <is>
          <t>0</t>
        </is>
      </c>
      <c r="BT980" s="297" t="inlineStr">
        <is>
          <t>0</t>
        </is>
      </c>
      <c r="BU980" s="297" t="inlineStr">
        <is>
          <t>0</t>
        </is>
      </c>
      <c r="BV980" s="297" t="inlineStr">
        <is>
          <t>0</t>
        </is>
      </c>
      <c r="BW980" s="288" t="inlineStr">
        <is>
          <t>0</t>
        </is>
      </c>
      <c r="BX980" s="276">
        <f>SUM(IF(COUNTIF(#REF!, "*1.*"), 2, 0), IF(COUNTIF(#REF!, "*2.*"), 2, 0), IF(COUNTIF(#REF!, "*3.*"), 2, 0), IF(COUNTIF(#REF!, "*4.*"), 2, 0), IF(COUNTIF(#REF!, "*5.*"), 2, 0), IF(COUNTIF(#REF!, "*6.*"), 2, 0))</f>
        <v/>
      </c>
      <c r="BY980" s="277">
        <f t="array" ref="BY980">SUM(VALUE(AT980),VALUE(AU980),VALUE(AV980),VALUE(AW980),VALUE(AX980),VALUE(AY980),VALUE(AZ980),VALUE(BB980),VALUE(BC980),VALUE(BD980),VALUE(BE980),VALUE(BF980),VALUE(BG980),VALUE(BH980),VALUE(BI980),VALUE(BJ980),VALUE(BK980),VALUE(BL980),VALUE(BM980),VALUE(BN980),VALUE(BO980),VALUE(BP980),VALUE(BQ980),VALUE(BR980),VALUE(BS980),VALUE(BT980),VALUE(BU980),VALUE(BV980),VALUE(BW980))</f>
        <v/>
      </c>
      <c r="BZ980" s="307" t="n"/>
      <c r="CA980" s="307" t="n"/>
      <c r="CB980" s="307" t="n"/>
      <c r="CC980" s="307" t="n"/>
      <c r="CD980" s="307" t="n"/>
      <c r="CE980" s="307" t="n"/>
      <c r="CF980" s="307" t="n"/>
      <c r="CG980" s="307" t="n"/>
      <c r="CH980" s="307" t="n"/>
      <c r="CI980" s="307" t="n"/>
      <c r="CJ980" s="307" t="n"/>
      <c r="CK980" s="307" t="n"/>
      <c r="CL980" s="307" t="n"/>
      <c r="CM980" s="307" t="n"/>
      <c r="CN980" s="307" t="n"/>
      <c r="CO980" s="307" t="n"/>
      <c r="CP980" s="307" t="n"/>
      <c r="CQ980" s="307" t="n"/>
      <c r="CR980" s="279" t="inlineStr"/>
      <c r="CS980" s="280">
        <f>AVERAGE(Value(BY980),value(CR980))</f>
        <v/>
      </c>
      <c r="CT980" s="421">
        <f>(IF(OR(MediaScorecard!BH981="x", MediaScorecard!BI981="x",MediaScorecard!BJ981="x",MediaScorecard!BK981="x",MediaScorecard!BL981="x"),1, 2))</f>
        <v/>
      </c>
      <c r="CU980" s="308" t="n"/>
      <c r="CV980" s="308" t="n"/>
      <c r="CW980" s="308" t="n"/>
      <c r="CX980" s="309" t="n"/>
      <c r="CY980" s="308" t="n"/>
      <c r="CZ980" s="308" t="n"/>
      <c r="DA980" s="308" t="n"/>
    </row>
    <row r="981" ht="21" customHeight="1" s="590">
      <c r="A981" s="421" t="n"/>
      <c r="B981" s="270" t="n"/>
      <c r="C981" s="266" t="n"/>
      <c r="D981" s="267" t="inlineStr"/>
      <c r="E981" s="267" t="inlineStr"/>
      <c r="F981" s="268" t="inlineStr"/>
      <c r="G981" s="421" t="n"/>
      <c r="H981" s="269" t="n"/>
      <c r="I981" s="421" t="n"/>
      <c r="J981" s="421" t="n"/>
      <c r="K981" s="421" t="n"/>
      <c r="L981" s="421" t="n"/>
      <c r="M981" s="421" t="n"/>
      <c r="N981" s="421" t="n"/>
      <c r="O981" s="421" t="n"/>
      <c r="P981" s="421" t="n"/>
      <c r="Q981" s="421" t="n"/>
      <c r="R981" s="270" t="n"/>
      <c r="S981" s="421" t="n"/>
      <c r="T981" s="421" t="n"/>
      <c r="U981" s="421" t="n"/>
      <c r="V981" s="421" t="n"/>
      <c r="W981" s="421" t="n"/>
      <c r="X981" s="421" t="n"/>
      <c r="Y981" s="421" t="n"/>
      <c r="Z981" s="421" t="n"/>
      <c r="AA981" s="421" t="n"/>
      <c r="AB981" s="421" t="n"/>
      <c r="AC981" s="421" t="n"/>
      <c r="AD981" s="421" t="n"/>
      <c r="AE981" s="421" t="n"/>
      <c r="AF981" s="421" t="n"/>
      <c r="AG981" s="421" t="n"/>
      <c r="AH981" s="421" t="n"/>
      <c r="AI981" s="421" t="n"/>
      <c r="AJ981" s="297" t="n"/>
      <c r="AK981" s="297" t="n"/>
      <c r="AL981" s="284" t="n"/>
      <c r="AM981" s="297" t="n"/>
      <c r="AN981" s="285" t="n"/>
      <c r="AO981" s="297" t="n"/>
      <c r="AP981" s="297" t="n"/>
      <c r="AQ981" s="297" t="n"/>
      <c r="AR981" s="297" t="n"/>
      <c r="AS981" s="297" t="n"/>
      <c r="AT981" s="285" t="inlineStr">
        <is>
          <t>0</t>
        </is>
      </c>
      <c r="AU981" s="297" t="inlineStr">
        <is>
          <t>0</t>
        </is>
      </c>
      <c r="AV981" s="297" t="inlineStr">
        <is>
          <t>0</t>
        </is>
      </c>
      <c r="AW981" s="297" t="inlineStr">
        <is>
          <t>0</t>
        </is>
      </c>
      <c r="AX981" s="297" t="inlineStr">
        <is>
          <t>0</t>
        </is>
      </c>
      <c r="AY981" s="286" t="inlineStr">
        <is>
          <t>0</t>
        </is>
      </c>
      <c r="AZ981" s="286" t="inlineStr">
        <is>
          <t>0</t>
        </is>
      </c>
      <c r="BA981" s="287" t="inlineStr">
        <is>
          <t>0</t>
        </is>
      </c>
      <c r="BB981" s="286" t="inlineStr">
        <is>
          <t>0</t>
        </is>
      </c>
      <c r="BC981" s="286" t="inlineStr">
        <is>
          <t>0</t>
        </is>
      </c>
      <c r="BD981" s="286" t="inlineStr">
        <is>
          <t>0</t>
        </is>
      </c>
      <c r="BE981" s="286" t="inlineStr">
        <is>
          <t>0</t>
        </is>
      </c>
      <c r="BF981" s="286" t="inlineStr">
        <is>
          <t>0</t>
        </is>
      </c>
      <c r="BG981" s="286" t="inlineStr">
        <is>
          <t>0</t>
        </is>
      </c>
      <c r="BH981" s="297" t="inlineStr">
        <is>
          <t>0</t>
        </is>
      </c>
      <c r="BI981" s="297" t="inlineStr">
        <is>
          <t>0</t>
        </is>
      </c>
      <c r="BJ981" s="297" t="inlineStr">
        <is>
          <t>0</t>
        </is>
      </c>
      <c r="BK981" s="297" t="inlineStr">
        <is>
          <t>0</t>
        </is>
      </c>
      <c r="BL981" s="297" t="inlineStr">
        <is>
          <t>0</t>
        </is>
      </c>
      <c r="BM981" s="297" t="inlineStr">
        <is>
          <t>0</t>
        </is>
      </c>
      <c r="BN981" s="297" t="inlineStr">
        <is>
          <t>0</t>
        </is>
      </c>
      <c r="BO981" s="285" t="inlineStr">
        <is>
          <t>0</t>
        </is>
      </c>
      <c r="BP981" s="297" t="inlineStr">
        <is>
          <t>0</t>
        </is>
      </c>
      <c r="BQ981" s="297" t="inlineStr">
        <is>
          <t>0</t>
        </is>
      </c>
      <c r="BR981" s="297" t="inlineStr">
        <is>
          <t>0</t>
        </is>
      </c>
      <c r="BS981" s="297" t="inlineStr">
        <is>
          <t>0</t>
        </is>
      </c>
      <c r="BT981" s="297" t="inlineStr">
        <is>
          <t>0</t>
        </is>
      </c>
      <c r="BU981" s="297" t="inlineStr">
        <is>
          <t>0</t>
        </is>
      </c>
      <c r="BV981" s="297" t="inlineStr">
        <is>
          <t>0</t>
        </is>
      </c>
      <c r="BW981" s="288" t="inlineStr">
        <is>
          <t>0</t>
        </is>
      </c>
      <c r="BX981" s="276">
        <f>SUM(IF(COUNTIF(#REF!, "*1.*"), 2, 0), IF(COUNTIF(#REF!, "*2.*"), 2, 0), IF(COUNTIF(#REF!, "*3.*"), 2, 0), IF(COUNTIF(#REF!, "*4.*"), 2, 0), IF(COUNTIF(#REF!, "*5.*"), 2, 0), IF(COUNTIF(#REF!, "*6.*"), 2, 0))</f>
        <v/>
      </c>
      <c r="BY981" s="277">
        <f t="array" ref="BY981">SUM(VALUE(AT981),VALUE(AU981),VALUE(AV981),VALUE(AW981),VALUE(AX981),VALUE(AY981),VALUE(AZ981),VALUE(BB981),VALUE(BC981),VALUE(BD981),VALUE(BE981),VALUE(BF981),VALUE(BG981),VALUE(BH981),VALUE(BI981),VALUE(BJ981),VALUE(BK981),VALUE(BL981),VALUE(BM981),VALUE(BN981),VALUE(BO981),VALUE(BP981),VALUE(BQ981),VALUE(BR981),VALUE(BS981),VALUE(BT981),VALUE(BU981),VALUE(BV981),VALUE(BW981))</f>
        <v/>
      </c>
      <c r="BZ981" s="307" t="n"/>
      <c r="CA981" s="307" t="n"/>
      <c r="CB981" s="307" t="n"/>
      <c r="CC981" s="307" t="n"/>
      <c r="CD981" s="307" t="n"/>
      <c r="CE981" s="307" t="n"/>
      <c r="CF981" s="307" t="n"/>
      <c r="CG981" s="307" t="n"/>
      <c r="CH981" s="307" t="n"/>
      <c r="CI981" s="307" t="n"/>
      <c r="CJ981" s="307" t="n"/>
      <c r="CK981" s="307" t="n"/>
      <c r="CL981" s="307" t="n"/>
      <c r="CM981" s="307" t="n"/>
      <c r="CN981" s="307" t="n"/>
      <c r="CO981" s="307" t="n"/>
      <c r="CP981" s="307" t="n"/>
      <c r="CQ981" s="307" t="n"/>
      <c r="CR981" s="279" t="inlineStr"/>
      <c r="CS981" s="280">
        <f>AVERAGE(Value(BY981),value(CR981))</f>
        <v/>
      </c>
      <c r="CT981" s="421">
        <f>(IF(OR(MediaScorecard!BH982="x", MediaScorecard!BI982="x",MediaScorecard!BJ982="x",MediaScorecard!BK982="x",MediaScorecard!BL982="x"),1, 2))</f>
        <v/>
      </c>
      <c r="CU981" s="308" t="n"/>
      <c r="CV981" s="308" t="n"/>
      <c r="CW981" s="308" t="n"/>
      <c r="CX981" s="309" t="n"/>
      <c r="CY981" s="308" t="n"/>
      <c r="CZ981" s="308" t="n"/>
      <c r="DA981" s="308" t="n"/>
    </row>
    <row r="982" ht="21" customHeight="1" s="590">
      <c r="A982" s="421" t="n"/>
      <c r="B982" s="270" t="n"/>
      <c r="C982" s="266" t="n"/>
      <c r="D982" s="267" t="inlineStr"/>
      <c r="E982" s="267" t="inlineStr"/>
      <c r="F982" s="268" t="inlineStr"/>
      <c r="G982" s="421" t="n"/>
      <c r="H982" s="269" t="n"/>
      <c r="I982" s="421" t="n"/>
      <c r="J982" s="421" t="n"/>
      <c r="K982" s="421" t="n"/>
      <c r="L982" s="421" t="n"/>
      <c r="M982" s="421" t="n"/>
      <c r="N982" s="421" t="n"/>
      <c r="O982" s="421" t="n"/>
      <c r="P982" s="421" t="n"/>
      <c r="Q982" s="421" t="n"/>
      <c r="R982" s="270" t="n"/>
      <c r="S982" s="421" t="n"/>
      <c r="T982" s="421" t="n"/>
      <c r="U982" s="421" t="n"/>
      <c r="V982" s="421" t="n"/>
      <c r="W982" s="421" t="n"/>
      <c r="X982" s="421" t="n"/>
      <c r="Y982" s="421" t="n"/>
      <c r="Z982" s="421" t="n"/>
      <c r="AA982" s="421" t="n"/>
      <c r="AB982" s="421" t="n"/>
      <c r="AC982" s="421" t="n"/>
      <c r="AD982" s="421" t="n"/>
      <c r="AE982" s="421" t="n"/>
      <c r="AF982" s="421" t="n"/>
      <c r="AG982" s="421" t="n"/>
      <c r="AH982" s="421" t="n"/>
      <c r="AI982" s="421" t="n"/>
      <c r="AJ982" s="297" t="n"/>
      <c r="AK982" s="297" t="n"/>
      <c r="AL982" s="284" t="n"/>
      <c r="AM982" s="297" t="n"/>
      <c r="AN982" s="285" t="n"/>
      <c r="AO982" s="297" t="n"/>
      <c r="AP982" s="297" t="n"/>
      <c r="AQ982" s="297" t="n"/>
      <c r="AR982" s="297" t="n"/>
      <c r="AS982" s="297" t="n"/>
      <c r="AT982" s="285" t="inlineStr">
        <is>
          <t>0</t>
        </is>
      </c>
      <c r="AU982" s="297" t="inlineStr">
        <is>
          <t>0</t>
        </is>
      </c>
      <c r="AV982" s="297" t="inlineStr">
        <is>
          <t>0</t>
        </is>
      </c>
      <c r="AW982" s="297" t="inlineStr">
        <is>
          <t>0</t>
        </is>
      </c>
      <c r="AX982" s="297" t="inlineStr">
        <is>
          <t>0</t>
        </is>
      </c>
      <c r="AY982" s="286" t="inlineStr">
        <is>
          <t>0</t>
        </is>
      </c>
      <c r="AZ982" s="286" t="inlineStr">
        <is>
          <t>0</t>
        </is>
      </c>
      <c r="BA982" s="287" t="inlineStr">
        <is>
          <t>0</t>
        </is>
      </c>
      <c r="BB982" s="286" t="inlineStr">
        <is>
          <t>0</t>
        </is>
      </c>
      <c r="BC982" s="286" t="inlineStr">
        <is>
          <t>0</t>
        </is>
      </c>
      <c r="BD982" s="286" t="inlineStr">
        <is>
          <t>0</t>
        </is>
      </c>
      <c r="BE982" s="286" t="inlineStr">
        <is>
          <t>0</t>
        </is>
      </c>
      <c r="BF982" s="286" t="inlineStr">
        <is>
          <t>0</t>
        </is>
      </c>
      <c r="BG982" s="286" t="inlineStr">
        <is>
          <t>0</t>
        </is>
      </c>
      <c r="BH982" s="297" t="inlineStr">
        <is>
          <t>0</t>
        </is>
      </c>
      <c r="BI982" s="297" t="inlineStr">
        <is>
          <t>0</t>
        </is>
      </c>
      <c r="BJ982" s="297" t="inlineStr">
        <is>
          <t>0</t>
        </is>
      </c>
      <c r="BK982" s="297" t="inlineStr">
        <is>
          <t>0</t>
        </is>
      </c>
      <c r="BL982" s="297" t="inlineStr">
        <is>
          <t>0</t>
        </is>
      </c>
      <c r="BM982" s="297" t="inlineStr">
        <is>
          <t>0</t>
        </is>
      </c>
      <c r="BN982" s="297" t="inlineStr">
        <is>
          <t>0</t>
        </is>
      </c>
      <c r="BO982" s="285" t="inlineStr">
        <is>
          <t>0</t>
        </is>
      </c>
      <c r="BP982" s="297" t="inlineStr">
        <is>
          <t>0</t>
        </is>
      </c>
      <c r="BQ982" s="297" t="inlineStr">
        <is>
          <t>0</t>
        </is>
      </c>
      <c r="BR982" s="297" t="inlineStr">
        <is>
          <t>0</t>
        </is>
      </c>
      <c r="BS982" s="297" t="inlineStr">
        <is>
          <t>0</t>
        </is>
      </c>
      <c r="BT982" s="297" t="inlineStr">
        <is>
          <t>0</t>
        </is>
      </c>
      <c r="BU982" s="297" t="inlineStr">
        <is>
          <t>0</t>
        </is>
      </c>
      <c r="BV982" s="297" t="inlineStr">
        <is>
          <t>0</t>
        </is>
      </c>
      <c r="BW982" s="288" t="inlineStr">
        <is>
          <t>0</t>
        </is>
      </c>
      <c r="BX982" s="276">
        <f>SUM(IF(COUNTIF(#REF!, "*1.*"), 2, 0), IF(COUNTIF(#REF!, "*2.*"), 2, 0), IF(COUNTIF(#REF!, "*3.*"), 2, 0), IF(COUNTIF(#REF!, "*4.*"), 2, 0), IF(COUNTIF(#REF!, "*5.*"), 2, 0), IF(COUNTIF(#REF!, "*6.*"), 2, 0))</f>
        <v/>
      </c>
      <c r="BY982" s="277">
        <f t="array" ref="BY982">SUM(VALUE(AT982),VALUE(AU982),VALUE(AV982),VALUE(AW982),VALUE(AX982),VALUE(AY982),VALUE(AZ982),VALUE(BB982),VALUE(BC982),VALUE(BD982),VALUE(BE982),VALUE(BF982),VALUE(BG982),VALUE(BH982),VALUE(BI982),VALUE(BJ982),VALUE(BK982),VALUE(BL982),VALUE(BM982),VALUE(BN982),VALUE(BO982),VALUE(BP982),VALUE(BQ982),VALUE(BR982),VALUE(BS982),VALUE(BT982),VALUE(BU982),VALUE(BV982),VALUE(BW982))</f>
        <v/>
      </c>
      <c r="BZ982" s="307" t="n"/>
      <c r="CA982" s="307" t="n"/>
      <c r="CB982" s="307" t="n"/>
      <c r="CC982" s="307" t="n"/>
      <c r="CD982" s="307" t="n"/>
      <c r="CE982" s="307" t="n"/>
      <c r="CF982" s="307" t="n"/>
      <c r="CG982" s="307" t="n"/>
      <c r="CH982" s="307" t="n"/>
      <c r="CI982" s="307" t="n"/>
      <c r="CJ982" s="307" t="n"/>
      <c r="CK982" s="307" t="n"/>
      <c r="CL982" s="307" t="n"/>
      <c r="CM982" s="307" t="n"/>
      <c r="CN982" s="307" t="n"/>
      <c r="CO982" s="307" t="n"/>
      <c r="CP982" s="307" t="n"/>
      <c r="CQ982" s="307" t="n"/>
      <c r="CR982" s="279" t="inlineStr"/>
      <c r="CS982" s="280">
        <f>AVERAGE(Value(BY982),value(CR982))</f>
        <v/>
      </c>
      <c r="CT982" s="421">
        <f>(IF(OR(MediaScorecard!BH983="x", MediaScorecard!BI983="x",MediaScorecard!BJ983="x",MediaScorecard!BK983="x",MediaScorecard!BL983="x"),1, 2))</f>
        <v/>
      </c>
      <c r="CU982" s="308" t="n"/>
      <c r="CV982" s="308" t="n"/>
      <c r="CW982" s="308" t="n"/>
      <c r="CX982" s="309" t="n"/>
      <c r="CY982" s="308" t="n"/>
      <c r="CZ982" s="308" t="n"/>
      <c r="DA982" s="308" t="n"/>
    </row>
    <row r="983" ht="21" customHeight="1" s="590">
      <c r="A983" s="421" t="n"/>
      <c r="B983" s="270" t="n"/>
      <c r="C983" s="266" t="n"/>
      <c r="D983" s="267" t="inlineStr"/>
      <c r="E983" s="267" t="inlineStr"/>
      <c r="F983" s="268" t="inlineStr"/>
      <c r="G983" s="421" t="n"/>
      <c r="H983" s="269" t="n"/>
      <c r="I983" s="421" t="n"/>
      <c r="J983" s="421" t="n"/>
      <c r="K983" s="421" t="n"/>
      <c r="L983" s="421" t="n"/>
      <c r="M983" s="421" t="n"/>
      <c r="N983" s="421" t="n"/>
      <c r="O983" s="421" t="n"/>
      <c r="P983" s="421" t="n"/>
      <c r="Q983" s="421" t="n"/>
      <c r="R983" s="270" t="n"/>
      <c r="S983" s="421" t="n"/>
      <c r="T983" s="421" t="n"/>
      <c r="U983" s="421" t="n"/>
      <c r="V983" s="421" t="n"/>
      <c r="W983" s="421" t="n"/>
      <c r="X983" s="421" t="n"/>
      <c r="Y983" s="421" t="n"/>
      <c r="Z983" s="421" t="n"/>
      <c r="AA983" s="421" t="n"/>
      <c r="AB983" s="421" t="n"/>
      <c r="AC983" s="421" t="n"/>
      <c r="AD983" s="421" t="n"/>
      <c r="AE983" s="421" t="n"/>
      <c r="AF983" s="421" t="n"/>
      <c r="AG983" s="421" t="n"/>
      <c r="AH983" s="421" t="n"/>
      <c r="AI983" s="421" t="n"/>
      <c r="AJ983" s="297" t="n"/>
      <c r="AK983" s="297" t="n"/>
      <c r="AL983" s="284" t="n"/>
      <c r="AM983" s="297" t="n"/>
      <c r="AN983" s="285" t="n"/>
      <c r="AO983" s="297" t="n"/>
      <c r="AP983" s="297" t="n"/>
      <c r="AQ983" s="297" t="n"/>
      <c r="AR983" s="297" t="n"/>
      <c r="AS983" s="297" t="n"/>
      <c r="AT983" s="285" t="inlineStr">
        <is>
          <t>0</t>
        </is>
      </c>
      <c r="AU983" s="297" t="inlineStr">
        <is>
          <t>0</t>
        </is>
      </c>
      <c r="AV983" s="297" t="inlineStr">
        <is>
          <t>0</t>
        </is>
      </c>
      <c r="AW983" s="297" t="inlineStr">
        <is>
          <t>0</t>
        </is>
      </c>
      <c r="AX983" s="297" t="inlineStr">
        <is>
          <t>0</t>
        </is>
      </c>
      <c r="AY983" s="286" t="inlineStr">
        <is>
          <t>0</t>
        </is>
      </c>
      <c r="AZ983" s="286" t="inlineStr">
        <is>
          <t>0</t>
        </is>
      </c>
      <c r="BA983" s="287" t="inlineStr">
        <is>
          <t>0</t>
        </is>
      </c>
      <c r="BB983" s="286" t="inlineStr">
        <is>
          <t>0</t>
        </is>
      </c>
      <c r="BC983" s="286" t="inlineStr">
        <is>
          <t>0</t>
        </is>
      </c>
      <c r="BD983" s="286" t="inlineStr">
        <is>
          <t>0</t>
        </is>
      </c>
      <c r="BE983" s="286" t="inlineStr">
        <is>
          <t>0</t>
        </is>
      </c>
      <c r="BF983" s="286" t="inlineStr">
        <is>
          <t>0</t>
        </is>
      </c>
      <c r="BG983" s="286" t="inlineStr">
        <is>
          <t>0</t>
        </is>
      </c>
      <c r="BH983" s="297" t="inlineStr">
        <is>
          <t>0</t>
        </is>
      </c>
      <c r="BI983" s="297" t="inlineStr">
        <is>
          <t>0</t>
        </is>
      </c>
      <c r="BJ983" s="297" t="inlineStr">
        <is>
          <t>0</t>
        </is>
      </c>
      <c r="BK983" s="297" t="inlineStr">
        <is>
          <t>0</t>
        </is>
      </c>
      <c r="BL983" s="297" t="inlineStr">
        <is>
          <t>0</t>
        </is>
      </c>
      <c r="BM983" s="297" t="inlineStr">
        <is>
          <t>0</t>
        </is>
      </c>
      <c r="BN983" s="297" t="inlineStr">
        <is>
          <t>0</t>
        </is>
      </c>
      <c r="BO983" s="285" t="inlineStr">
        <is>
          <t>0</t>
        </is>
      </c>
      <c r="BP983" s="297" t="inlineStr">
        <is>
          <t>0</t>
        </is>
      </c>
      <c r="BQ983" s="297" t="inlineStr">
        <is>
          <t>0</t>
        </is>
      </c>
      <c r="BR983" s="297" t="inlineStr">
        <is>
          <t>0</t>
        </is>
      </c>
      <c r="BS983" s="297" t="inlineStr">
        <is>
          <t>0</t>
        </is>
      </c>
      <c r="BT983" s="297" t="inlineStr">
        <is>
          <t>0</t>
        </is>
      </c>
      <c r="BU983" s="297" t="inlineStr">
        <is>
          <t>0</t>
        </is>
      </c>
      <c r="BV983" s="297" t="inlineStr">
        <is>
          <t>0</t>
        </is>
      </c>
      <c r="BW983" s="288" t="inlineStr">
        <is>
          <t>0</t>
        </is>
      </c>
      <c r="BX983" s="276">
        <f>SUM(IF(COUNTIF(#REF!, "*1.*"), 2, 0), IF(COUNTIF(#REF!, "*2.*"), 2, 0), IF(COUNTIF(#REF!, "*3.*"), 2, 0), IF(COUNTIF(#REF!, "*4.*"), 2, 0), IF(COUNTIF(#REF!, "*5.*"), 2, 0), IF(COUNTIF(#REF!, "*6.*"), 2, 0))</f>
        <v/>
      </c>
      <c r="BY983" s="277">
        <f t="array" ref="BY983">SUM(VALUE(AT983),VALUE(AU983),VALUE(AV983),VALUE(AW983),VALUE(AX983),VALUE(AY983),VALUE(AZ983),VALUE(BB983),VALUE(BC983),VALUE(BD983),VALUE(BE983),VALUE(BF983),VALUE(BG983),VALUE(BH983),VALUE(BI983),VALUE(BJ983),VALUE(BK983),VALUE(BL983),VALUE(BM983),VALUE(BN983),VALUE(BO983),VALUE(BP983),VALUE(BQ983),VALUE(BR983),VALUE(BS983),VALUE(BT983),VALUE(BU983),VALUE(BV983),VALUE(BW983))</f>
        <v/>
      </c>
      <c r="BZ983" s="307" t="n"/>
      <c r="CA983" s="307" t="n"/>
      <c r="CB983" s="307" t="n"/>
      <c r="CC983" s="307" t="n"/>
      <c r="CD983" s="307" t="n"/>
      <c r="CE983" s="307" t="n"/>
      <c r="CF983" s="307" t="n"/>
      <c r="CG983" s="307" t="n"/>
      <c r="CH983" s="307" t="n"/>
      <c r="CI983" s="307" t="n"/>
      <c r="CJ983" s="307" t="n"/>
      <c r="CK983" s="307" t="n"/>
      <c r="CL983" s="307" t="n"/>
      <c r="CM983" s="307" t="n"/>
      <c r="CN983" s="307" t="n"/>
      <c r="CO983" s="307" t="n"/>
      <c r="CP983" s="307" t="n"/>
      <c r="CQ983" s="307" t="n"/>
      <c r="CR983" s="279" t="inlineStr"/>
      <c r="CS983" s="280">
        <f>AVERAGE(Value(BY983),value(CR983))</f>
        <v/>
      </c>
      <c r="CT983" s="421">
        <f>(IF(OR(MediaScorecard!BH984="x", MediaScorecard!BI984="x",MediaScorecard!BJ984="x",MediaScorecard!BK984="x",MediaScorecard!BL984="x"),1, 2))</f>
        <v/>
      </c>
      <c r="CU983" s="308" t="n"/>
      <c r="CV983" s="308" t="n"/>
      <c r="CW983" s="308" t="n"/>
      <c r="CX983" s="309" t="n"/>
      <c r="CY983" s="308" t="n"/>
      <c r="CZ983" s="308" t="n"/>
      <c r="DA983" s="308" t="n"/>
    </row>
    <row r="984" ht="21" customHeight="1" s="590">
      <c r="A984" s="421" t="n"/>
      <c r="B984" s="270" t="n"/>
      <c r="C984" s="266" t="n"/>
      <c r="D984" s="267" t="inlineStr"/>
      <c r="E984" s="267" t="inlineStr"/>
      <c r="F984" s="268" t="inlineStr"/>
      <c r="G984" s="421" t="n"/>
      <c r="H984" s="269" t="n"/>
      <c r="I984" s="421" t="n"/>
      <c r="J984" s="421" t="n"/>
      <c r="K984" s="421" t="n"/>
      <c r="L984" s="421" t="n"/>
      <c r="M984" s="421" t="n"/>
      <c r="N984" s="421" t="n"/>
      <c r="O984" s="421" t="n"/>
      <c r="P984" s="421" t="n"/>
      <c r="Q984" s="421" t="n"/>
      <c r="R984" s="270" t="n"/>
      <c r="S984" s="421" t="n"/>
      <c r="T984" s="421" t="n"/>
      <c r="U984" s="421" t="n"/>
      <c r="V984" s="421" t="n"/>
      <c r="W984" s="421" t="n"/>
      <c r="X984" s="421" t="n"/>
      <c r="Y984" s="421" t="n"/>
      <c r="Z984" s="421" t="n"/>
      <c r="AA984" s="421" t="n"/>
      <c r="AB984" s="421" t="n"/>
      <c r="AC984" s="421" t="n"/>
      <c r="AD984" s="421" t="n"/>
      <c r="AE984" s="421" t="n"/>
      <c r="AF984" s="421" t="n"/>
      <c r="AG984" s="421" t="n"/>
      <c r="AH984" s="421" t="n"/>
      <c r="AI984" s="421" t="n"/>
      <c r="AJ984" s="297" t="n"/>
      <c r="AK984" s="297" t="n"/>
      <c r="AL984" s="284" t="n"/>
      <c r="AM984" s="297" t="n"/>
      <c r="AN984" s="285" t="n"/>
      <c r="AO984" s="297" t="n"/>
      <c r="AP984" s="297" t="n"/>
      <c r="AQ984" s="297" t="n"/>
      <c r="AR984" s="297" t="n"/>
      <c r="AS984" s="297" t="n"/>
      <c r="AT984" s="285" t="inlineStr">
        <is>
          <t>0</t>
        </is>
      </c>
      <c r="AU984" s="297" t="inlineStr">
        <is>
          <t>0</t>
        </is>
      </c>
      <c r="AV984" s="297" t="inlineStr">
        <is>
          <t>0</t>
        </is>
      </c>
      <c r="AW984" s="297" t="inlineStr">
        <is>
          <t>0</t>
        </is>
      </c>
      <c r="AX984" s="297" t="inlineStr">
        <is>
          <t>0</t>
        </is>
      </c>
      <c r="AY984" s="286" t="inlineStr">
        <is>
          <t>0</t>
        </is>
      </c>
      <c r="AZ984" s="286" t="inlineStr">
        <is>
          <t>0</t>
        </is>
      </c>
      <c r="BA984" s="287" t="inlineStr">
        <is>
          <t>0</t>
        </is>
      </c>
      <c r="BB984" s="286" t="inlineStr">
        <is>
          <t>0</t>
        </is>
      </c>
      <c r="BC984" s="286" t="inlineStr">
        <is>
          <t>0</t>
        </is>
      </c>
      <c r="BD984" s="286" t="inlineStr">
        <is>
          <t>0</t>
        </is>
      </c>
      <c r="BE984" s="286" t="inlineStr">
        <is>
          <t>0</t>
        </is>
      </c>
      <c r="BF984" s="286" t="inlineStr">
        <is>
          <t>0</t>
        </is>
      </c>
      <c r="BG984" s="286" t="inlineStr">
        <is>
          <t>0</t>
        </is>
      </c>
      <c r="BH984" s="297" t="inlineStr">
        <is>
          <t>0</t>
        </is>
      </c>
      <c r="BI984" s="297" t="inlineStr">
        <is>
          <t>0</t>
        </is>
      </c>
      <c r="BJ984" s="297" t="inlineStr">
        <is>
          <t>0</t>
        </is>
      </c>
      <c r="BK984" s="297" t="inlineStr">
        <is>
          <t>0</t>
        </is>
      </c>
      <c r="BL984" s="297" t="inlineStr">
        <is>
          <t>0</t>
        </is>
      </c>
      <c r="BM984" s="297" t="inlineStr">
        <is>
          <t>0</t>
        </is>
      </c>
      <c r="BN984" s="297" t="inlineStr">
        <is>
          <t>0</t>
        </is>
      </c>
      <c r="BO984" s="285" t="inlineStr">
        <is>
          <t>0</t>
        </is>
      </c>
      <c r="BP984" s="297" t="inlineStr">
        <is>
          <t>0</t>
        </is>
      </c>
      <c r="BQ984" s="297" t="inlineStr">
        <is>
          <t>0</t>
        </is>
      </c>
      <c r="BR984" s="297" t="inlineStr">
        <is>
          <t>0</t>
        </is>
      </c>
      <c r="BS984" s="297" t="inlineStr">
        <is>
          <t>0</t>
        </is>
      </c>
      <c r="BT984" s="297" t="inlineStr">
        <is>
          <t>0</t>
        </is>
      </c>
      <c r="BU984" s="297" t="inlineStr">
        <is>
          <t>0</t>
        </is>
      </c>
      <c r="BV984" s="297" t="inlineStr">
        <is>
          <t>0</t>
        </is>
      </c>
      <c r="BW984" s="288" t="inlineStr">
        <is>
          <t>0</t>
        </is>
      </c>
      <c r="BX984" s="276">
        <f>SUM(IF(COUNTIF(#REF!, "*1.*"), 2, 0), IF(COUNTIF(#REF!, "*2.*"), 2, 0), IF(COUNTIF(#REF!, "*3.*"), 2, 0), IF(COUNTIF(#REF!, "*4.*"), 2, 0), IF(COUNTIF(#REF!, "*5.*"), 2, 0), IF(COUNTIF(#REF!, "*6.*"), 2, 0))</f>
        <v/>
      </c>
      <c r="BY984" s="277">
        <f t="array" ref="BY984">SUM(VALUE(AT984),VALUE(AU984),VALUE(AV984),VALUE(AW984),VALUE(AX984),VALUE(AY984),VALUE(AZ984),VALUE(BB984),VALUE(BC984),VALUE(BD984),VALUE(BE984),VALUE(BF984),VALUE(BG984),VALUE(BH984),VALUE(BI984),VALUE(BJ984),VALUE(BK984),VALUE(BL984),VALUE(BM984),VALUE(BN984),VALUE(BO984),VALUE(BP984),VALUE(BQ984),VALUE(BR984),VALUE(BS984),VALUE(BT984),VALUE(BU984),VALUE(BV984),VALUE(BW984))</f>
        <v/>
      </c>
      <c r="BZ984" s="307" t="n"/>
      <c r="CA984" s="307" t="n"/>
      <c r="CB984" s="307" t="n"/>
      <c r="CC984" s="307" t="n"/>
      <c r="CD984" s="307" t="n"/>
      <c r="CE984" s="307" t="n"/>
      <c r="CF984" s="307" t="n"/>
      <c r="CG984" s="307" t="n"/>
      <c r="CH984" s="307" t="n"/>
      <c r="CI984" s="307" t="n"/>
      <c r="CJ984" s="307" t="n"/>
      <c r="CK984" s="307" t="n"/>
      <c r="CL984" s="307" t="n"/>
      <c r="CM984" s="307" t="n"/>
      <c r="CN984" s="307" t="n"/>
      <c r="CO984" s="307" t="n"/>
      <c r="CP984" s="307" t="n"/>
      <c r="CQ984" s="307" t="n"/>
      <c r="CR984" s="279" t="inlineStr"/>
      <c r="CS984" s="280">
        <f>AVERAGE(Value(BY984),value(CR984))</f>
        <v/>
      </c>
      <c r="CT984" s="421">
        <f>(IF(OR(MediaScorecard!BH985="x", MediaScorecard!BI985="x",MediaScorecard!BJ985="x",MediaScorecard!BK985="x",MediaScorecard!BL985="x"),1, 2))</f>
        <v/>
      </c>
      <c r="CU984" s="308" t="n"/>
      <c r="CV984" s="308" t="n"/>
      <c r="CW984" s="308" t="n"/>
      <c r="CX984" s="309" t="n"/>
      <c r="CY984" s="308" t="n"/>
      <c r="CZ984" s="308" t="n"/>
      <c r="DA984" s="308" t="n"/>
    </row>
    <row r="985" ht="21" customHeight="1" s="590">
      <c r="A985" s="421" t="n"/>
      <c r="B985" s="270" t="n"/>
      <c r="C985" s="266" t="n"/>
      <c r="D985" s="267" t="inlineStr"/>
      <c r="E985" s="267" t="inlineStr"/>
      <c r="F985" s="268" t="inlineStr"/>
      <c r="G985" s="421" t="n"/>
      <c r="H985" s="269" t="n"/>
      <c r="I985" s="421" t="n"/>
      <c r="J985" s="421" t="n"/>
      <c r="K985" s="421" t="n"/>
      <c r="L985" s="421" t="n"/>
      <c r="M985" s="421" t="n"/>
      <c r="N985" s="421" t="n"/>
      <c r="O985" s="421" t="n"/>
      <c r="P985" s="421" t="n"/>
      <c r="Q985" s="421" t="n"/>
      <c r="R985" s="270" t="n"/>
      <c r="S985" s="421" t="n"/>
      <c r="T985" s="421" t="n"/>
      <c r="U985" s="421" t="n"/>
      <c r="V985" s="421" t="n"/>
      <c r="W985" s="421" t="n"/>
      <c r="X985" s="421" t="n"/>
      <c r="Y985" s="421" t="n"/>
      <c r="Z985" s="421" t="n"/>
      <c r="AA985" s="421" t="n"/>
      <c r="AB985" s="421" t="n"/>
      <c r="AC985" s="421" t="n"/>
      <c r="AD985" s="421" t="n"/>
      <c r="AE985" s="421" t="n"/>
      <c r="AF985" s="421" t="n"/>
      <c r="AG985" s="421" t="n"/>
      <c r="AH985" s="421" t="n"/>
      <c r="AI985" s="421" t="n"/>
      <c r="AJ985" s="297" t="n"/>
      <c r="AK985" s="297" t="n"/>
      <c r="AL985" s="284" t="n"/>
      <c r="AM985" s="297" t="n"/>
      <c r="AN985" s="285" t="n"/>
      <c r="AO985" s="297" t="n"/>
      <c r="AP985" s="297" t="n"/>
      <c r="AQ985" s="297" t="n"/>
      <c r="AR985" s="297" t="n"/>
      <c r="AS985" s="297" t="n"/>
      <c r="AT985" s="285" t="inlineStr">
        <is>
          <t>0</t>
        </is>
      </c>
      <c r="AU985" s="297" t="inlineStr">
        <is>
          <t>0</t>
        </is>
      </c>
      <c r="AV985" s="297" t="inlineStr">
        <is>
          <t>0</t>
        </is>
      </c>
      <c r="AW985" s="297" t="inlineStr">
        <is>
          <t>0</t>
        </is>
      </c>
      <c r="AX985" s="297" t="inlineStr">
        <is>
          <t>0</t>
        </is>
      </c>
      <c r="AY985" s="286" t="inlineStr">
        <is>
          <t>0</t>
        </is>
      </c>
      <c r="AZ985" s="286" t="inlineStr">
        <is>
          <t>0</t>
        </is>
      </c>
      <c r="BA985" s="287" t="inlineStr">
        <is>
          <t>0</t>
        </is>
      </c>
      <c r="BB985" s="286" t="inlineStr">
        <is>
          <t>0</t>
        </is>
      </c>
      <c r="BC985" s="286" t="inlineStr">
        <is>
          <t>0</t>
        </is>
      </c>
      <c r="BD985" s="286" t="inlineStr">
        <is>
          <t>0</t>
        </is>
      </c>
      <c r="BE985" s="286" t="inlineStr">
        <is>
          <t>0</t>
        </is>
      </c>
      <c r="BF985" s="286" t="inlineStr">
        <is>
          <t>0</t>
        </is>
      </c>
      <c r="BG985" s="286" t="inlineStr">
        <is>
          <t>0</t>
        </is>
      </c>
      <c r="BH985" s="297" t="inlineStr">
        <is>
          <t>0</t>
        </is>
      </c>
      <c r="BI985" s="297" t="inlineStr">
        <is>
          <t>0</t>
        </is>
      </c>
      <c r="BJ985" s="297" t="inlineStr">
        <is>
          <t>0</t>
        </is>
      </c>
      <c r="BK985" s="297" t="inlineStr">
        <is>
          <t>0</t>
        </is>
      </c>
      <c r="BL985" s="297" t="inlineStr">
        <is>
          <t>0</t>
        </is>
      </c>
      <c r="BM985" s="297" t="inlineStr">
        <is>
          <t>0</t>
        </is>
      </c>
      <c r="BN985" s="297" t="inlineStr">
        <is>
          <t>0</t>
        </is>
      </c>
      <c r="BO985" s="285" t="inlineStr">
        <is>
          <t>0</t>
        </is>
      </c>
      <c r="BP985" s="297" t="inlineStr">
        <is>
          <t>0</t>
        </is>
      </c>
      <c r="BQ985" s="297" t="inlineStr">
        <is>
          <t>0</t>
        </is>
      </c>
      <c r="BR985" s="297" t="inlineStr">
        <is>
          <t>0</t>
        </is>
      </c>
      <c r="BS985" s="297" t="inlineStr">
        <is>
          <t>0</t>
        </is>
      </c>
      <c r="BT985" s="297" t="inlineStr">
        <is>
          <t>0</t>
        </is>
      </c>
      <c r="BU985" s="297" t="inlineStr">
        <is>
          <t>0</t>
        </is>
      </c>
      <c r="BV985" s="297" t="inlineStr">
        <is>
          <t>0</t>
        </is>
      </c>
      <c r="BW985" s="288" t="inlineStr">
        <is>
          <t>0</t>
        </is>
      </c>
      <c r="BX985" s="276">
        <f>SUM(IF(COUNTIF(#REF!, "*1.*"), 2, 0), IF(COUNTIF(#REF!, "*2.*"), 2, 0), IF(COUNTIF(#REF!, "*3.*"), 2, 0), IF(COUNTIF(#REF!, "*4.*"), 2, 0), IF(COUNTIF(#REF!, "*5.*"), 2, 0), IF(COUNTIF(#REF!, "*6.*"), 2, 0))</f>
        <v/>
      </c>
      <c r="BY985" s="277">
        <f t="array" ref="BY985">SUM(VALUE(AT985),VALUE(AU985),VALUE(AV985),VALUE(AW985),VALUE(AX985),VALUE(AY985),VALUE(AZ985),VALUE(BB985),VALUE(BC985),VALUE(BD985),VALUE(BE985),VALUE(BF985),VALUE(BG985),VALUE(BH985),VALUE(BI985),VALUE(BJ985),VALUE(BK985),VALUE(BL985),VALUE(BM985),VALUE(BN985),VALUE(BO985),VALUE(BP985),VALUE(BQ985),VALUE(BR985),VALUE(BS985),VALUE(BT985),VALUE(BU985),VALUE(BV985),VALUE(BW985))</f>
        <v/>
      </c>
      <c r="BZ985" s="307" t="n"/>
      <c r="CA985" s="307" t="n"/>
      <c r="CB985" s="307" t="n"/>
      <c r="CC985" s="307" t="n"/>
      <c r="CD985" s="307" t="n"/>
      <c r="CE985" s="307" t="n"/>
      <c r="CF985" s="307" t="n"/>
      <c r="CG985" s="307" t="n"/>
      <c r="CH985" s="307" t="n"/>
      <c r="CI985" s="307" t="n"/>
      <c r="CJ985" s="307" t="n"/>
      <c r="CK985" s="307" t="n"/>
      <c r="CL985" s="307" t="n"/>
      <c r="CM985" s="307" t="n"/>
      <c r="CN985" s="307" t="n"/>
      <c r="CO985" s="307" t="n"/>
      <c r="CP985" s="307" t="n"/>
      <c r="CQ985" s="307" t="n"/>
      <c r="CR985" s="279" t="inlineStr"/>
      <c r="CS985" s="280">
        <f>AVERAGE(Value(BY985),value(CR985))</f>
        <v/>
      </c>
      <c r="CT985" s="421">
        <f>(IF(OR(MediaScorecard!BH986="x", MediaScorecard!BI986="x",MediaScorecard!BJ986="x",MediaScorecard!BK986="x",MediaScorecard!BL986="x"),1, 2))</f>
        <v/>
      </c>
      <c r="CU985" s="308" t="n"/>
      <c r="CV985" s="308" t="n"/>
      <c r="CW985" s="308" t="n"/>
      <c r="CX985" s="309" t="n"/>
      <c r="CY985" s="308" t="n"/>
      <c r="CZ985" s="308" t="n"/>
      <c r="DA985" s="308" t="n"/>
    </row>
    <row r="986" ht="21" customHeight="1" s="590">
      <c r="A986" s="421" t="n"/>
      <c r="B986" s="270" t="n"/>
      <c r="C986" s="266" t="n"/>
      <c r="D986" s="267" t="inlineStr"/>
      <c r="E986" s="267" t="inlineStr"/>
      <c r="F986" s="268" t="inlineStr"/>
      <c r="G986" s="421" t="n"/>
      <c r="H986" s="269" t="n"/>
      <c r="I986" s="421" t="n"/>
      <c r="J986" s="421" t="n"/>
      <c r="K986" s="421" t="n"/>
      <c r="L986" s="421" t="n"/>
      <c r="M986" s="421" t="n"/>
      <c r="N986" s="421" t="n"/>
      <c r="O986" s="421" t="n"/>
      <c r="P986" s="421" t="n"/>
      <c r="Q986" s="421" t="n"/>
      <c r="R986" s="270" t="n"/>
      <c r="S986" s="421" t="n"/>
      <c r="T986" s="421" t="n"/>
      <c r="U986" s="421" t="n"/>
      <c r="V986" s="421" t="n"/>
      <c r="W986" s="421" t="n"/>
      <c r="X986" s="421" t="n"/>
      <c r="Y986" s="421" t="n"/>
      <c r="Z986" s="421" t="n"/>
      <c r="AA986" s="421" t="n"/>
      <c r="AB986" s="421" t="n"/>
      <c r="AC986" s="421" t="n"/>
      <c r="AD986" s="421" t="n"/>
      <c r="AE986" s="421" t="n"/>
      <c r="AF986" s="421" t="n"/>
      <c r="AG986" s="421" t="n"/>
      <c r="AH986" s="421" t="n"/>
      <c r="AI986" s="421" t="n"/>
      <c r="AJ986" s="297" t="n"/>
      <c r="AK986" s="297" t="n"/>
      <c r="AL986" s="284" t="n"/>
      <c r="AM986" s="297" t="n"/>
      <c r="AN986" s="285" t="n"/>
      <c r="AO986" s="297" t="n"/>
      <c r="AP986" s="297" t="n"/>
      <c r="AQ986" s="297" t="n"/>
      <c r="AR986" s="297" t="n"/>
      <c r="AS986" s="297" t="n"/>
      <c r="AT986" s="285" t="inlineStr">
        <is>
          <t>0</t>
        </is>
      </c>
      <c r="AU986" s="297" t="inlineStr">
        <is>
          <t>0</t>
        </is>
      </c>
      <c r="AV986" s="297" t="inlineStr">
        <is>
          <t>0</t>
        </is>
      </c>
      <c r="AW986" s="297" t="inlineStr">
        <is>
          <t>0</t>
        </is>
      </c>
      <c r="AX986" s="297" t="inlineStr">
        <is>
          <t>0</t>
        </is>
      </c>
      <c r="AY986" s="286" t="inlineStr">
        <is>
          <t>0</t>
        </is>
      </c>
      <c r="AZ986" s="286" t="inlineStr">
        <is>
          <t>0</t>
        </is>
      </c>
      <c r="BA986" s="287" t="inlineStr">
        <is>
          <t>0</t>
        </is>
      </c>
      <c r="BB986" s="286" t="inlineStr">
        <is>
          <t>0</t>
        </is>
      </c>
      <c r="BC986" s="286" t="inlineStr">
        <is>
          <t>0</t>
        </is>
      </c>
      <c r="BD986" s="286" t="inlineStr">
        <is>
          <t>0</t>
        </is>
      </c>
      <c r="BE986" s="286" t="inlineStr">
        <is>
          <t>0</t>
        </is>
      </c>
      <c r="BF986" s="286" t="inlineStr">
        <is>
          <t>0</t>
        </is>
      </c>
      <c r="BG986" s="286" t="inlineStr">
        <is>
          <t>0</t>
        </is>
      </c>
      <c r="BH986" s="297" t="inlineStr">
        <is>
          <t>0</t>
        </is>
      </c>
      <c r="BI986" s="297" t="inlineStr">
        <is>
          <t>0</t>
        </is>
      </c>
      <c r="BJ986" s="297" t="inlineStr">
        <is>
          <t>0</t>
        </is>
      </c>
      <c r="BK986" s="297" t="inlineStr">
        <is>
          <t>0</t>
        </is>
      </c>
      <c r="BL986" s="297" t="inlineStr">
        <is>
          <t>0</t>
        </is>
      </c>
      <c r="BM986" s="297" t="inlineStr">
        <is>
          <t>0</t>
        </is>
      </c>
      <c r="BN986" s="297" t="inlineStr">
        <is>
          <t>0</t>
        </is>
      </c>
      <c r="BO986" s="285" t="inlineStr">
        <is>
          <t>0</t>
        </is>
      </c>
      <c r="BP986" s="297" t="inlineStr">
        <is>
          <t>0</t>
        </is>
      </c>
      <c r="BQ986" s="297" t="inlineStr">
        <is>
          <t>0</t>
        </is>
      </c>
      <c r="BR986" s="297" t="inlineStr">
        <is>
          <t>0</t>
        </is>
      </c>
      <c r="BS986" s="297" t="inlineStr">
        <is>
          <t>0</t>
        </is>
      </c>
      <c r="BT986" s="297" t="inlineStr">
        <is>
          <t>0</t>
        </is>
      </c>
      <c r="BU986" s="297" t="inlineStr">
        <is>
          <t>0</t>
        </is>
      </c>
      <c r="BV986" s="297" t="inlineStr">
        <is>
          <t>0</t>
        </is>
      </c>
      <c r="BW986" s="288" t="inlineStr">
        <is>
          <t>0</t>
        </is>
      </c>
      <c r="BX986" s="276">
        <f>SUM(IF(COUNTIF(#REF!, "*1.*"), 2, 0), IF(COUNTIF(#REF!, "*2.*"), 2, 0), IF(COUNTIF(#REF!, "*3.*"), 2, 0), IF(COUNTIF(#REF!, "*4.*"), 2, 0), IF(COUNTIF(#REF!, "*5.*"), 2, 0), IF(COUNTIF(#REF!, "*6.*"), 2, 0))</f>
        <v/>
      </c>
      <c r="BY986" s="277">
        <f t="array" ref="BY986">SUM(VALUE(AT986),VALUE(AU986),VALUE(AV986),VALUE(AW986),VALUE(AX986),VALUE(AY986),VALUE(AZ986),VALUE(BB986),VALUE(BC986),VALUE(BD986),VALUE(BE986),VALUE(BF986),VALUE(BG986),VALUE(BH986),VALUE(BI986),VALUE(BJ986),VALUE(BK986),VALUE(BL986),VALUE(BM986),VALUE(BN986),VALUE(BO986),VALUE(BP986),VALUE(BQ986),VALUE(BR986),VALUE(BS986),VALUE(BT986),VALUE(BU986),VALUE(BV986),VALUE(BW986))</f>
        <v/>
      </c>
      <c r="BZ986" s="312" t="n"/>
      <c r="CA986" s="312" t="n"/>
      <c r="CB986" s="312" t="n"/>
      <c r="CC986" s="312" t="n"/>
      <c r="CD986" s="312" t="n"/>
      <c r="CE986" s="312" t="n"/>
      <c r="CF986" s="312" t="n"/>
      <c r="CG986" s="312" t="n"/>
      <c r="CH986" s="312" t="n"/>
      <c r="CI986" s="312" t="n"/>
      <c r="CJ986" s="312" t="n"/>
      <c r="CK986" s="312" t="n"/>
      <c r="CL986" s="312" t="n"/>
      <c r="CM986" s="312" t="n"/>
      <c r="CN986" s="312" t="n"/>
      <c r="CO986" s="312" t="n"/>
      <c r="CP986" s="312" t="n"/>
      <c r="CQ986" s="312" t="n"/>
      <c r="CR986" s="279" t="inlineStr"/>
      <c r="CS986" s="280">
        <f>AVERAGE(Value(BY986),value(CR986))</f>
        <v/>
      </c>
      <c r="CT986" s="421">
        <f>(IF(OR(MediaScorecard!BH987="x", MediaScorecard!BI987="x",MediaScorecard!BJ987="x",MediaScorecard!BK987="x",MediaScorecard!BL987="x"),1, 2))</f>
        <v/>
      </c>
      <c r="CU986" s="313" t="n"/>
      <c r="CV986" s="313" t="n"/>
      <c r="CW986" s="313" t="n"/>
      <c r="CX986" s="314" t="n"/>
      <c r="CY986" s="313" t="n"/>
      <c r="CZ986" s="313" t="n"/>
      <c r="DA986" s="313" t="n"/>
    </row>
    <row r="987" ht="21" customHeight="1" s="590">
      <c r="A987" s="421" t="n"/>
      <c r="B987" s="270" t="n"/>
      <c r="C987" s="266" t="n"/>
      <c r="D987" s="267" t="inlineStr"/>
      <c r="E987" s="267" t="inlineStr"/>
      <c r="F987" s="268" t="inlineStr"/>
      <c r="G987" s="421" t="n"/>
      <c r="H987" s="269" t="n"/>
      <c r="I987" s="421" t="n"/>
      <c r="J987" s="421" t="n"/>
      <c r="K987" s="421" t="n"/>
      <c r="L987" s="421" t="n"/>
      <c r="M987" s="421" t="n"/>
      <c r="N987" s="421" t="n"/>
      <c r="O987" s="421" t="n"/>
      <c r="P987" s="421" t="n"/>
      <c r="Q987" s="421" t="n"/>
      <c r="R987" s="270" t="n"/>
      <c r="S987" s="421" t="n"/>
      <c r="T987" s="421" t="n"/>
      <c r="U987" s="421" t="n"/>
      <c r="V987" s="421" t="n"/>
      <c r="W987" s="421" t="n"/>
      <c r="X987" s="421" t="n"/>
      <c r="Y987" s="421" t="n"/>
      <c r="Z987" s="421" t="n"/>
      <c r="AA987" s="421" t="n"/>
      <c r="AB987" s="421" t="n"/>
      <c r="AC987" s="421" t="n"/>
      <c r="AD987" s="421" t="n"/>
      <c r="AE987" s="421" t="n"/>
      <c r="AF987" s="421" t="n"/>
      <c r="AG987" s="421" t="n"/>
      <c r="AH987" s="421" t="n"/>
      <c r="AI987" s="421" t="n"/>
      <c r="AJ987" s="297" t="n"/>
      <c r="AK987" s="297" t="n"/>
      <c r="AL987" s="284" t="n"/>
      <c r="AM987" s="297" t="n"/>
      <c r="AN987" s="285" t="n"/>
      <c r="AO987" s="297" t="n"/>
      <c r="AP987" s="297" t="n"/>
      <c r="AQ987" s="297" t="n"/>
      <c r="AR987" s="297" t="n"/>
      <c r="AS987" s="297" t="n"/>
      <c r="AT987" s="285" t="inlineStr">
        <is>
          <t>0</t>
        </is>
      </c>
      <c r="AU987" s="297" t="inlineStr">
        <is>
          <t>0</t>
        </is>
      </c>
      <c r="AV987" s="297" t="inlineStr">
        <is>
          <t>0</t>
        </is>
      </c>
      <c r="AW987" s="297" t="inlineStr">
        <is>
          <t>0</t>
        </is>
      </c>
      <c r="AX987" s="297" t="inlineStr">
        <is>
          <t>0</t>
        </is>
      </c>
      <c r="AY987" s="286" t="inlineStr">
        <is>
          <t>0</t>
        </is>
      </c>
      <c r="AZ987" s="286" t="inlineStr">
        <is>
          <t>0</t>
        </is>
      </c>
      <c r="BA987" s="287" t="inlineStr">
        <is>
          <t>0</t>
        </is>
      </c>
      <c r="BB987" s="286" t="inlineStr">
        <is>
          <t>0</t>
        </is>
      </c>
      <c r="BC987" s="286" t="inlineStr">
        <is>
          <t>0</t>
        </is>
      </c>
      <c r="BD987" s="286" t="inlineStr">
        <is>
          <t>0</t>
        </is>
      </c>
      <c r="BE987" s="286" t="inlineStr">
        <is>
          <t>0</t>
        </is>
      </c>
      <c r="BF987" s="286" t="inlineStr">
        <is>
          <t>0</t>
        </is>
      </c>
      <c r="BG987" s="286" t="inlineStr">
        <is>
          <t>0</t>
        </is>
      </c>
      <c r="BH987" s="297" t="inlineStr">
        <is>
          <t>0</t>
        </is>
      </c>
      <c r="BI987" s="297" t="inlineStr">
        <is>
          <t>0</t>
        </is>
      </c>
      <c r="BJ987" s="297" t="inlineStr">
        <is>
          <t>0</t>
        </is>
      </c>
      <c r="BK987" s="297" t="inlineStr">
        <is>
          <t>0</t>
        </is>
      </c>
      <c r="BL987" s="297" t="inlineStr">
        <is>
          <t>0</t>
        </is>
      </c>
      <c r="BM987" s="297" t="inlineStr">
        <is>
          <t>0</t>
        </is>
      </c>
      <c r="BN987" s="297" t="inlineStr">
        <is>
          <t>0</t>
        </is>
      </c>
      <c r="BO987" s="285" t="inlineStr">
        <is>
          <t>0</t>
        </is>
      </c>
      <c r="BP987" s="297" t="inlineStr">
        <is>
          <t>0</t>
        </is>
      </c>
      <c r="BQ987" s="297" t="inlineStr">
        <is>
          <t>0</t>
        </is>
      </c>
      <c r="BR987" s="297" t="inlineStr">
        <is>
          <t>0</t>
        </is>
      </c>
      <c r="BS987" s="297" t="inlineStr">
        <is>
          <t>0</t>
        </is>
      </c>
      <c r="BT987" s="297" t="inlineStr">
        <is>
          <t>0</t>
        </is>
      </c>
      <c r="BU987" s="297" t="inlineStr">
        <is>
          <t>0</t>
        </is>
      </c>
      <c r="BV987" s="297" t="inlineStr">
        <is>
          <t>0</t>
        </is>
      </c>
      <c r="BW987" s="288" t="inlineStr">
        <is>
          <t>0</t>
        </is>
      </c>
      <c r="BX987" s="276">
        <f>SUM(IF(COUNTIF(#REF!, "*1.*"), 2, 0), IF(COUNTIF(#REF!, "*2.*"), 2, 0), IF(COUNTIF(#REF!, "*3.*"), 2, 0), IF(COUNTIF(#REF!, "*4.*"), 2, 0), IF(COUNTIF(#REF!, "*5.*"), 2, 0), IF(COUNTIF(#REF!, "*6.*"), 2, 0))</f>
        <v/>
      </c>
      <c r="BY987" s="277">
        <f t="array" ref="BY987">SUM(VALUE(AT987),VALUE(AU987),VALUE(AV987),VALUE(AW987),VALUE(AX987),VALUE(AY987),VALUE(AZ987),VALUE(BB987),VALUE(BC987),VALUE(BD987),VALUE(BE987),VALUE(BF987),VALUE(BG987),VALUE(BH987),VALUE(BI987),VALUE(BJ987),VALUE(BK987),VALUE(BL987),VALUE(BM987),VALUE(BN987),VALUE(BO987),VALUE(BP987),VALUE(BQ987),VALUE(BR987),VALUE(BS987),VALUE(BT987),VALUE(BU987),VALUE(BV987),VALUE(BW987))</f>
        <v/>
      </c>
      <c r="BZ987" s="307" t="n"/>
      <c r="CA987" s="307" t="n"/>
      <c r="CB987" s="307" t="n"/>
      <c r="CC987" s="307" t="n"/>
      <c r="CD987" s="307" t="n"/>
      <c r="CE987" s="307" t="n"/>
      <c r="CF987" s="307" t="n"/>
      <c r="CG987" s="307" t="n"/>
      <c r="CH987" s="307" t="n"/>
      <c r="CI987" s="307" t="n"/>
      <c r="CJ987" s="307" t="n"/>
      <c r="CK987" s="307" t="n"/>
      <c r="CL987" s="307" t="n"/>
      <c r="CM987" s="307" t="n"/>
      <c r="CN987" s="307" t="n"/>
      <c r="CO987" s="307" t="n"/>
      <c r="CP987" s="307" t="n"/>
      <c r="CQ987" s="307" t="n"/>
      <c r="CR987" s="279" t="inlineStr"/>
      <c r="CS987" s="280">
        <f>AVERAGE(Value(BY987),value(CR987))</f>
        <v/>
      </c>
      <c r="CT987" s="421">
        <f>(IF(OR(MediaScorecard!BH988="x", MediaScorecard!BI988="x",MediaScorecard!BJ988="x",MediaScorecard!BK988="x",MediaScorecard!BL988="x"),1, 2))</f>
        <v/>
      </c>
      <c r="CU987" s="308" t="n"/>
      <c r="CV987" s="308" t="n"/>
      <c r="CW987" s="308" t="n"/>
      <c r="CX987" s="309" t="n"/>
      <c r="CY987" s="308" t="n"/>
      <c r="CZ987" s="308" t="n"/>
      <c r="DA987" s="308" t="n"/>
    </row>
    <row r="988" ht="21" customHeight="1" s="590">
      <c r="A988" s="421" t="n"/>
      <c r="B988" s="270" t="n"/>
      <c r="C988" s="266" t="n"/>
      <c r="D988" s="267" t="inlineStr"/>
      <c r="E988" s="267" t="inlineStr"/>
      <c r="F988" s="268" t="inlineStr"/>
      <c r="G988" s="421" t="n"/>
      <c r="H988" s="269" t="n"/>
      <c r="I988" s="421" t="n"/>
      <c r="J988" s="421" t="n"/>
      <c r="K988" s="421" t="n"/>
      <c r="L988" s="421" t="n"/>
      <c r="M988" s="421" t="n"/>
      <c r="N988" s="421" t="n"/>
      <c r="O988" s="421" t="n"/>
      <c r="P988" s="421" t="n"/>
      <c r="Q988" s="421" t="n"/>
      <c r="R988" s="270" t="n"/>
      <c r="S988" s="421" t="n"/>
      <c r="T988" s="421" t="n"/>
      <c r="U988" s="421" t="n"/>
      <c r="V988" s="421" t="n"/>
      <c r="W988" s="421" t="n"/>
      <c r="X988" s="421" t="n"/>
      <c r="Y988" s="421" t="n"/>
      <c r="Z988" s="421" t="n"/>
      <c r="AA988" s="421" t="n"/>
      <c r="AB988" s="421" t="n"/>
      <c r="AC988" s="421" t="n"/>
      <c r="AD988" s="421" t="n"/>
      <c r="AE988" s="421" t="n"/>
      <c r="AF988" s="421" t="n"/>
      <c r="AG988" s="421" t="n"/>
      <c r="AH988" s="421" t="n"/>
      <c r="AI988" s="421" t="n"/>
      <c r="AJ988" s="297" t="n"/>
      <c r="AK988" s="297" t="n"/>
      <c r="AL988" s="284" t="n"/>
      <c r="AM988" s="297" t="n"/>
      <c r="AN988" s="285" t="n"/>
      <c r="AO988" s="297" t="n"/>
      <c r="AP988" s="297" t="n"/>
      <c r="AQ988" s="297" t="n"/>
      <c r="AR988" s="297" t="n"/>
      <c r="AS988" s="297" t="n"/>
      <c r="AT988" s="285" t="inlineStr">
        <is>
          <t>0</t>
        </is>
      </c>
      <c r="AU988" s="297" t="inlineStr">
        <is>
          <t>0</t>
        </is>
      </c>
      <c r="AV988" s="297" t="inlineStr">
        <is>
          <t>0</t>
        </is>
      </c>
      <c r="AW988" s="297" t="inlineStr">
        <is>
          <t>0</t>
        </is>
      </c>
      <c r="AX988" s="297" t="inlineStr">
        <is>
          <t>0</t>
        </is>
      </c>
      <c r="AY988" s="286" t="inlineStr">
        <is>
          <t>0</t>
        </is>
      </c>
      <c r="AZ988" s="286" t="inlineStr">
        <is>
          <t>0</t>
        </is>
      </c>
      <c r="BA988" s="287" t="inlineStr">
        <is>
          <t>0</t>
        </is>
      </c>
      <c r="BB988" s="286" t="inlineStr">
        <is>
          <t>0</t>
        </is>
      </c>
      <c r="BC988" s="286" t="inlineStr">
        <is>
          <t>0</t>
        </is>
      </c>
      <c r="BD988" s="286" t="inlineStr">
        <is>
          <t>0</t>
        </is>
      </c>
      <c r="BE988" s="286" t="inlineStr">
        <is>
          <t>0</t>
        </is>
      </c>
      <c r="BF988" s="286" t="inlineStr">
        <is>
          <t>0</t>
        </is>
      </c>
      <c r="BG988" s="286" t="inlineStr">
        <is>
          <t>0</t>
        </is>
      </c>
      <c r="BH988" s="297" t="inlineStr">
        <is>
          <t>0</t>
        </is>
      </c>
      <c r="BI988" s="297" t="inlineStr">
        <is>
          <t>0</t>
        </is>
      </c>
      <c r="BJ988" s="297" t="inlineStr">
        <is>
          <t>0</t>
        </is>
      </c>
      <c r="BK988" s="297" t="inlineStr">
        <is>
          <t>0</t>
        </is>
      </c>
      <c r="BL988" s="297" t="inlineStr">
        <is>
          <t>0</t>
        </is>
      </c>
      <c r="BM988" s="297" t="inlineStr">
        <is>
          <t>0</t>
        </is>
      </c>
      <c r="BN988" s="297" t="inlineStr">
        <is>
          <t>0</t>
        </is>
      </c>
      <c r="BO988" s="285" t="inlineStr">
        <is>
          <t>0</t>
        </is>
      </c>
      <c r="BP988" s="297" t="inlineStr">
        <is>
          <t>0</t>
        </is>
      </c>
      <c r="BQ988" s="297" t="inlineStr">
        <is>
          <t>0</t>
        </is>
      </c>
      <c r="BR988" s="297" t="inlineStr">
        <is>
          <t>0</t>
        </is>
      </c>
      <c r="BS988" s="297" t="inlineStr">
        <is>
          <t>0</t>
        </is>
      </c>
      <c r="BT988" s="297" t="inlineStr">
        <is>
          <t>0</t>
        </is>
      </c>
      <c r="BU988" s="297" t="inlineStr">
        <is>
          <t>0</t>
        </is>
      </c>
      <c r="BV988" s="297" t="inlineStr">
        <is>
          <t>0</t>
        </is>
      </c>
      <c r="BW988" s="288" t="inlineStr">
        <is>
          <t>0</t>
        </is>
      </c>
      <c r="BX988" s="276">
        <f>SUM(IF(COUNTIF(#REF!, "*1.*"), 2, 0), IF(COUNTIF(#REF!, "*2.*"), 2, 0), IF(COUNTIF(#REF!, "*3.*"), 2, 0), IF(COUNTIF(#REF!, "*4.*"), 2, 0), IF(COUNTIF(#REF!, "*5.*"), 2, 0), IF(COUNTIF(#REF!, "*6.*"), 2, 0))</f>
        <v/>
      </c>
      <c r="BY988" s="277">
        <f t="array" ref="BY988">SUM(VALUE(AT988),VALUE(AU988),VALUE(AV988),VALUE(AW988),VALUE(AX988),VALUE(AY988),VALUE(AZ988),VALUE(BB988),VALUE(BC988),VALUE(BD988),VALUE(BE988),VALUE(BF988),VALUE(BG988),VALUE(BH988),VALUE(BI988),VALUE(BJ988),VALUE(BK988),VALUE(BL988),VALUE(BM988),VALUE(BN988),VALUE(BO988),VALUE(BP988),VALUE(BQ988),VALUE(BR988),VALUE(BS988),VALUE(BT988),VALUE(BU988),VALUE(BV988),VALUE(BW988))</f>
        <v/>
      </c>
      <c r="BZ988" s="307" t="n"/>
      <c r="CA988" s="307" t="n"/>
      <c r="CB988" s="307" t="n"/>
      <c r="CC988" s="307" t="n"/>
      <c r="CD988" s="307" t="n"/>
      <c r="CE988" s="307" t="n"/>
      <c r="CF988" s="307" t="n"/>
      <c r="CG988" s="307" t="n"/>
      <c r="CH988" s="307" t="n"/>
      <c r="CI988" s="307" t="n"/>
      <c r="CJ988" s="307" t="n"/>
      <c r="CK988" s="307" t="n"/>
      <c r="CL988" s="307" t="n"/>
      <c r="CM988" s="307" t="n"/>
      <c r="CN988" s="307" t="n"/>
      <c r="CO988" s="307" t="n"/>
      <c r="CP988" s="307" t="n"/>
      <c r="CQ988" s="307" t="n"/>
      <c r="CR988" s="279" t="inlineStr"/>
      <c r="CS988" s="280">
        <f>AVERAGE(Value(BY988),value(CR988))</f>
        <v/>
      </c>
      <c r="CT988" s="421">
        <f>(IF(OR(MediaScorecard!BH989="x", MediaScorecard!BI989="x",MediaScorecard!BJ989="x",MediaScorecard!BK989="x",MediaScorecard!BL989="x"),1, 2))</f>
        <v/>
      </c>
      <c r="CU988" s="308" t="n"/>
      <c r="CV988" s="308" t="n"/>
      <c r="CW988" s="308" t="n"/>
      <c r="CX988" s="309" t="n"/>
      <c r="CY988" s="308" t="n"/>
      <c r="CZ988" s="308" t="n"/>
      <c r="DA988" s="308" t="n"/>
    </row>
    <row r="989" ht="21" customHeight="1" s="590">
      <c r="A989" s="421" t="n"/>
      <c r="B989" s="270" t="n"/>
      <c r="C989" s="266" t="n"/>
      <c r="D989" s="267" t="inlineStr"/>
      <c r="E989" s="267" t="inlineStr"/>
      <c r="F989" s="268" t="inlineStr"/>
      <c r="G989" s="421" t="n"/>
      <c r="H989" s="269" t="n"/>
      <c r="I989" s="421" t="n"/>
      <c r="J989" s="421" t="n"/>
      <c r="K989" s="421" t="n"/>
      <c r="L989" s="421" t="n"/>
      <c r="M989" s="421" t="n"/>
      <c r="N989" s="421" t="n"/>
      <c r="O989" s="421" t="n"/>
      <c r="P989" s="421" t="n"/>
      <c r="Q989" s="421" t="n"/>
      <c r="R989" s="270" t="n"/>
      <c r="S989" s="421" t="n"/>
      <c r="T989" s="421" t="n"/>
      <c r="U989" s="421" t="n"/>
      <c r="V989" s="421" t="n"/>
      <c r="W989" s="421" t="n"/>
      <c r="X989" s="421" t="n"/>
      <c r="Y989" s="421" t="n"/>
      <c r="Z989" s="421" t="n"/>
      <c r="AA989" s="421" t="n"/>
      <c r="AB989" s="421" t="n"/>
      <c r="AC989" s="421" t="n"/>
      <c r="AD989" s="421" t="n"/>
      <c r="AE989" s="421" t="n"/>
      <c r="AF989" s="421" t="n"/>
      <c r="AG989" s="421" t="n"/>
      <c r="AH989" s="421" t="n"/>
      <c r="AI989" s="421" t="n"/>
      <c r="AJ989" s="297" t="n"/>
      <c r="AK989" s="297" t="n"/>
      <c r="AL989" s="284" t="n"/>
      <c r="AM989" s="297" t="n"/>
      <c r="AN989" s="285" t="n"/>
      <c r="AO989" s="297" t="n"/>
      <c r="AP989" s="297" t="n"/>
      <c r="AQ989" s="297" t="n"/>
      <c r="AR989" s="297" t="n"/>
      <c r="AS989" s="297" t="n"/>
      <c r="AT989" s="285" t="inlineStr">
        <is>
          <t>0</t>
        </is>
      </c>
      <c r="AU989" s="297" t="inlineStr">
        <is>
          <t>0</t>
        </is>
      </c>
      <c r="AV989" s="297" t="inlineStr">
        <is>
          <t>0</t>
        </is>
      </c>
      <c r="AW989" s="297" t="inlineStr">
        <is>
          <t>0</t>
        </is>
      </c>
      <c r="AX989" s="297" t="inlineStr">
        <is>
          <t>0</t>
        </is>
      </c>
      <c r="AY989" s="286" t="inlineStr">
        <is>
          <t>0</t>
        </is>
      </c>
      <c r="AZ989" s="286" t="inlineStr">
        <is>
          <t>0</t>
        </is>
      </c>
      <c r="BA989" s="287" t="inlineStr">
        <is>
          <t>0</t>
        </is>
      </c>
      <c r="BB989" s="286" t="inlineStr">
        <is>
          <t>0</t>
        </is>
      </c>
      <c r="BC989" s="286" t="inlineStr">
        <is>
          <t>0</t>
        </is>
      </c>
      <c r="BD989" s="286" t="inlineStr">
        <is>
          <t>0</t>
        </is>
      </c>
      <c r="BE989" s="286" t="inlineStr">
        <is>
          <t>0</t>
        </is>
      </c>
      <c r="BF989" s="286" t="inlineStr">
        <is>
          <t>0</t>
        </is>
      </c>
      <c r="BG989" s="286" t="inlineStr">
        <is>
          <t>0</t>
        </is>
      </c>
      <c r="BH989" s="297" t="inlineStr">
        <is>
          <t>0</t>
        </is>
      </c>
      <c r="BI989" s="297" t="inlineStr">
        <is>
          <t>0</t>
        </is>
      </c>
      <c r="BJ989" s="297" t="inlineStr">
        <is>
          <t>0</t>
        </is>
      </c>
      <c r="BK989" s="297" t="inlineStr">
        <is>
          <t>0</t>
        </is>
      </c>
      <c r="BL989" s="297" t="inlineStr">
        <is>
          <t>0</t>
        </is>
      </c>
      <c r="BM989" s="297" t="inlineStr">
        <is>
          <t>0</t>
        </is>
      </c>
      <c r="BN989" s="297" t="inlineStr">
        <is>
          <t>0</t>
        </is>
      </c>
      <c r="BO989" s="285" t="inlineStr">
        <is>
          <t>0</t>
        </is>
      </c>
      <c r="BP989" s="297" t="inlineStr">
        <is>
          <t>0</t>
        </is>
      </c>
      <c r="BQ989" s="297" t="inlineStr">
        <is>
          <t>0</t>
        </is>
      </c>
      <c r="BR989" s="297" t="inlineStr">
        <is>
          <t>0</t>
        </is>
      </c>
      <c r="BS989" s="297" t="inlineStr">
        <is>
          <t>0</t>
        </is>
      </c>
      <c r="BT989" s="297" t="inlineStr">
        <is>
          <t>0</t>
        </is>
      </c>
      <c r="BU989" s="297" t="inlineStr">
        <is>
          <t>0</t>
        </is>
      </c>
      <c r="BV989" s="297" t="inlineStr">
        <is>
          <t>0</t>
        </is>
      </c>
      <c r="BW989" s="288" t="inlineStr">
        <is>
          <t>0</t>
        </is>
      </c>
      <c r="BX989" s="276">
        <f>SUM(IF(COUNTIF(#REF!, "*1.*"), 2, 0), IF(COUNTIF(#REF!, "*2.*"), 2, 0), IF(COUNTIF(#REF!, "*3.*"), 2, 0), IF(COUNTIF(#REF!, "*4.*"), 2, 0), IF(COUNTIF(#REF!, "*5.*"), 2, 0), IF(COUNTIF(#REF!, "*6.*"), 2, 0))</f>
        <v/>
      </c>
      <c r="BY989" s="277">
        <f t="array" ref="BY989">SUM(VALUE(AT989),VALUE(AU989),VALUE(AV989),VALUE(AW989),VALUE(AX989),VALUE(AY989),VALUE(AZ989),VALUE(BB989),VALUE(BC989),VALUE(BD989),VALUE(BE989),VALUE(BF989),VALUE(BG989),VALUE(BH989),VALUE(BI989),VALUE(BJ989),VALUE(BK989),VALUE(BL989),VALUE(BM989),VALUE(BN989),VALUE(BO989),VALUE(BP989),VALUE(BQ989),VALUE(BR989),VALUE(BS989),VALUE(BT989),VALUE(BU989),VALUE(BV989),VALUE(BW989))</f>
        <v/>
      </c>
      <c r="BZ989" s="307" t="n"/>
      <c r="CA989" s="307" t="n"/>
      <c r="CB989" s="307" t="n"/>
      <c r="CC989" s="307" t="n"/>
      <c r="CD989" s="307" t="n"/>
      <c r="CE989" s="307" t="n"/>
      <c r="CF989" s="307" t="n"/>
      <c r="CG989" s="307" t="n"/>
      <c r="CH989" s="307" t="n"/>
      <c r="CI989" s="307" t="n"/>
      <c r="CJ989" s="307" t="n"/>
      <c r="CK989" s="307" t="n"/>
      <c r="CL989" s="307" t="n"/>
      <c r="CM989" s="307" t="n"/>
      <c r="CN989" s="307" t="n"/>
      <c r="CO989" s="307" t="n"/>
      <c r="CP989" s="307" t="n"/>
      <c r="CQ989" s="307" t="n"/>
      <c r="CR989" s="279" t="inlineStr"/>
      <c r="CS989" s="280">
        <f>AVERAGE(Value(BY989),value(CR989))</f>
        <v/>
      </c>
      <c r="CT989" s="421">
        <f>(IF(OR(MediaScorecard!BH990="x", MediaScorecard!BI990="x",MediaScorecard!BJ990="x",MediaScorecard!BK990="x",MediaScorecard!BL990="x"),1, 2))</f>
        <v/>
      </c>
      <c r="CU989" s="308" t="n"/>
      <c r="CV989" s="308" t="n"/>
      <c r="CW989" s="308" t="n"/>
      <c r="CX989" s="309" t="n"/>
      <c r="CY989" s="308" t="n"/>
      <c r="CZ989" s="308" t="n"/>
      <c r="DA989" s="308" t="n"/>
    </row>
    <row r="990" ht="21" customHeight="1" s="590">
      <c r="A990" s="421" t="n"/>
      <c r="B990" s="270" t="n"/>
      <c r="C990" s="266" t="n"/>
      <c r="D990" s="267" t="inlineStr"/>
      <c r="E990" s="267" t="inlineStr"/>
      <c r="F990" s="268" t="inlineStr"/>
      <c r="G990" s="421" t="n"/>
      <c r="H990" s="269" t="n"/>
      <c r="I990" s="421" t="n"/>
      <c r="J990" s="421" t="n"/>
      <c r="K990" s="421" t="n"/>
      <c r="L990" s="421" t="n"/>
      <c r="M990" s="421" t="n"/>
      <c r="N990" s="421" t="n"/>
      <c r="O990" s="421" t="n"/>
      <c r="P990" s="421" t="n"/>
      <c r="Q990" s="421" t="n"/>
      <c r="R990" s="270" t="n"/>
      <c r="S990" s="421" t="n"/>
      <c r="T990" s="421" t="n"/>
      <c r="U990" s="421" t="n"/>
      <c r="V990" s="421" t="n"/>
      <c r="W990" s="421" t="n"/>
      <c r="X990" s="421" t="n"/>
      <c r="Y990" s="421" t="n"/>
      <c r="Z990" s="421" t="n"/>
      <c r="AA990" s="421" t="n"/>
      <c r="AB990" s="421" t="n"/>
      <c r="AC990" s="421" t="n"/>
      <c r="AD990" s="421" t="n"/>
      <c r="AE990" s="421" t="n"/>
      <c r="AF990" s="421" t="n"/>
      <c r="AG990" s="421" t="n"/>
      <c r="AH990" s="421" t="n"/>
      <c r="AI990" s="421" t="n"/>
      <c r="AJ990" s="297" t="n"/>
      <c r="AK990" s="297" t="n"/>
      <c r="AL990" s="284" t="n"/>
      <c r="AM990" s="297" t="n"/>
      <c r="AN990" s="285" t="n"/>
      <c r="AO990" s="297" t="n"/>
      <c r="AP990" s="297" t="n"/>
      <c r="AQ990" s="297" t="n"/>
      <c r="AR990" s="297" t="n"/>
      <c r="AS990" s="297" t="n"/>
      <c r="AT990" s="285" t="inlineStr">
        <is>
          <t>0</t>
        </is>
      </c>
      <c r="AU990" s="297" t="inlineStr">
        <is>
          <t>0</t>
        </is>
      </c>
      <c r="AV990" s="297" t="inlineStr">
        <is>
          <t>0</t>
        </is>
      </c>
      <c r="AW990" s="297" t="inlineStr">
        <is>
          <t>0</t>
        </is>
      </c>
      <c r="AX990" s="297" t="inlineStr">
        <is>
          <t>0</t>
        </is>
      </c>
      <c r="AY990" s="286" t="inlineStr">
        <is>
          <t>0</t>
        </is>
      </c>
      <c r="AZ990" s="286" t="inlineStr">
        <is>
          <t>0</t>
        </is>
      </c>
      <c r="BA990" s="287" t="inlineStr">
        <is>
          <t>0</t>
        </is>
      </c>
      <c r="BB990" s="286" t="inlineStr">
        <is>
          <t>0</t>
        </is>
      </c>
      <c r="BC990" s="286" t="inlineStr">
        <is>
          <t>0</t>
        </is>
      </c>
      <c r="BD990" s="286" t="inlineStr">
        <is>
          <t>0</t>
        </is>
      </c>
      <c r="BE990" s="286" t="inlineStr">
        <is>
          <t>0</t>
        </is>
      </c>
      <c r="BF990" s="286" t="inlineStr">
        <is>
          <t>0</t>
        </is>
      </c>
      <c r="BG990" s="286" t="inlineStr">
        <is>
          <t>0</t>
        </is>
      </c>
      <c r="BH990" s="297" t="inlineStr">
        <is>
          <t>0</t>
        </is>
      </c>
      <c r="BI990" s="297" t="inlineStr">
        <is>
          <t>0</t>
        </is>
      </c>
      <c r="BJ990" s="297" t="inlineStr">
        <is>
          <t>0</t>
        </is>
      </c>
      <c r="BK990" s="297" t="inlineStr">
        <is>
          <t>0</t>
        </is>
      </c>
      <c r="BL990" s="297" t="inlineStr">
        <is>
          <t>0</t>
        </is>
      </c>
      <c r="BM990" s="297" t="inlineStr">
        <is>
          <t>0</t>
        </is>
      </c>
      <c r="BN990" s="297" t="inlineStr">
        <is>
          <t>0</t>
        </is>
      </c>
      <c r="BO990" s="285" t="inlineStr">
        <is>
          <t>0</t>
        </is>
      </c>
      <c r="BP990" s="297" t="inlineStr">
        <is>
          <t>0</t>
        </is>
      </c>
      <c r="BQ990" s="297" t="inlineStr">
        <is>
          <t>0</t>
        </is>
      </c>
      <c r="BR990" s="297" t="inlineStr">
        <is>
          <t>0</t>
        </is>
      </c>
      <c r="BS990" s="297" t="inlineStr">
        <is>
          <t>0</t>
        </is>
      </c>
      <c r="BT990" s="297" t="inlineStr">
        <is>
          <t>0</t>
        </is>
      </c>
      <c r="BU990" s="297" t="inlineStr">
        <is>
          <t>0</t>
        </is>
      </c>
      <c r="BV990" s="297" t="inlineStr">
        <is>
          <t>0</t>
        </is>
      </c>
      <c r="BW990" s="288" t="inlineStr">
        <is>
          <t>0</t>
        </is>
      </c>
      <c r="BX990" s="276">
        <f>SUM(IF(COUNTIF(#REF!, "*1.*"), 2, 0), IF(COUNTIF(#REF!, "*2.*"), 2, 0), IF(COUNTIF(#REF!, "*3.*"), 2, 0), IF(COUNTIF(#REF!, "*4.*"), 2, 0), IF(COUNTIF(#REF!, "*5.*"), 2, 0), IF(COUNTIF(#REF!, "*6.*"), 2, 0))</f>
        <v/>
      </c>
      <c r="BY990" s="277">
        <f t="array" ref="BY990">SUM(VALUE(AT990),VALUE(AU990),VALUE(AV990),VALUE(AW990),VALUE(AX990),VALUE(AY990),VALUE(AZ990),VALUE(BB990),VALUE(BC990),VALUE(BD990),VALUE(BE990),VALUE(BF990),VALUE(BG990),VALUE(BH990),VALUE(BI990),VALUE(BJ990),VALUE(BK990),VALUE(BL990),VALUE(BM990),VALUE(BN990),VALUE(BO990),VALUE(BP990),VALUE(BQ990),VALUE(BR990),VALUE(BS990),VALUE(BT990),VALUE(BU990),VALUE(BV990),VALUE(BW990))</f>
        <v/>
      </c>
      <c r="BZ990" s="307" t="n"/>
      <c r="CA990" s="307" t="n"/>
      <c r="CB990" s="307" t="n"/>
      <c r="CC990" s="307" t="n"/>
      <c r="CD990" s="307" t="n"/>
      <c r="CE990" s="307" t="n"/>
      <c r="CF990" s="307" t="n"/>
      <c r="CG990" s="307" t="n"/>
      <c r="CH990" s="307" t="n"/>
      <c r="CI990" s="307" t="n"/>
      <c r="CJ990" s="307" t="n"/>
      <c r="CK990" s="307" t="n"/>
      <c r="CL990" s="307" t="n"/>
      <c r="CM990" s="307" t="n"/>
      <c r="CN990" s="307" t="n"/>
      <c r="CO990" s="307" t="n"/>
      <c r="CP990" s="307" t="n"/>
      <c r="CQ990" s="307" t="n"/>
      <c r="CR990" s="279" t="inlineStr"/>
      <c r="CS990" s="280">
        <f>AVERAGE(Value(BY990),value(CR990))</f>
        <v/>
      </c>
      <c r="CT990" s="421">
        <f>(IF(OR(MediaScorecard!BH991="x", MediaScorecard!BI991="x",MediaScorecard!BJ991="x",MediaScorecard!BK991="x",MediaScorecard!BL991="x"),1, 2))</f>
        <v/>
      </c>
      <c r="CU990" s="308" t="n"/>
      <c r="CV990" s="308" t="n"/>
      <c r="CW990" s="308" t="n"/>
      <c r="CX990" s="309" t="n"/>
      <c r="CY990" s="308" t="n"/>
      <c r="CZ990" s="308" t="n"/>
      <c r="DA990" s="308" t="n"/>
    </row>
    <row r="991" ht="21" customHeight="1" s="590">
      <c r="A991" s="421" t="n"/>
      <c r="B991" s="270" t="n"/>
      <c r="C991" s="266" t="n"/>
      <c r="D991" s="267" t="inlineStr"/>
      <c r="E991" s="267" t="inlineStr"/>
      <c r="F991" s="268" t="inlineStr"/>
      <c r="G991" s="421" t="n"/>
      <c r="H991" s="269" t="n"/>
      <c r="I991" s="421" t="n"/>
      <c r="J991" s="421" t="n"/>
      <c r="K991" s="421" t="n"/>
      <c r="L991" s="421" t="n"/>
      <c r="M991" s="421" t="n"/>
      <c r="N991" s="421" t="n"/>
      <c r="O991" s="421" t="n"/>
      <c r="P991" s="421" t="n"/>
      <c r="Q991" s="421" t="n"/>
      <c r="R991" s="270" t="n"/>
      <c r="S991" s="421" t="n"/>
      <c r="T991" s="421" t="n"/>
      <c r="U991" s="421" t="n"/>
      <c r="V991" s="421" t="n"/>
      <c r="W991" s="421" t="n"/>
      <c r="X991" s="421" t="n"/>
      <c r="Y991" s="421" t="n"/>
      <c r="Z991" s="421" t="n"/>
      <c r="AA991" s="421" t="n"/>
      <c r="AB991" s="421" t="n"/>
      <c r="AC991" s="421" t="n"/>
      <c r="AD991" s="421" t="n"/>
      <c r="AE991" s="421" t="n"/>
      <c r="AF991" s="421" t="n"/>
      <c r="AG991" s="421" t="n"/>
      <c r="AH991" s="421" t="n"/>
      <c r="AI991" s="421" t="n"/>
      <c r="AJ991" s="297" t="n"/>
      <c r="AK991" s="297" t="n"/>
      <c r="AL991" s="284" t="n"/>
      <c r="AM991" s="297" t="n"/>
      <c r="AN991" s="285" t="n"/>
      <c r="AO991" s="297" t="n"/>
      <c r="AP991" s="297" t="n"/>
      <c r="AQ991" s="297" t="n"/>
      <c r="AR991" s="297" t="n"/>
      <c r="AS991" s="297" t="n"/>
      <c r="AT991" s="285" t="inlineStr">
        <is>
          <t>0</t>
        </is>
      </c>
      <c r="AU991" s="297" t="inlineStr">
        <is>
          <t>0</t>
        </is>
      </c>
      <c r="AV991" s="297" t="inlineStr">
        <is>
          <t>0</t>
        </is>
      </c>
      <c r="AW991" s="297" t="inlineStr">
        <is>
          <t>0</t>
        </is>
      </c>
      <c r="AX991" s="297" t="inlineStr">
        <is>
          <t>0</t>
        </is>
      </c>
      <c r="AY991" s="286" t="inlineStr">
        <is>
          <t>0</t>
        </is>
      </c>
      <c r="AZ991" s="286" t="inlineStr">
        <is>
          <t>0</t>
        </is>
      </c>
      <c r="BA991" s="287" t="inlineStr">
        <is>
          <t>0</t>
        </is>
      </c>
      <c r="BB991" s="286" t="inlineStr">
        <is>
          <t>0</t>
        </is>
      </c>
      <c r="BC991" s="286" t="inlineStr">
        <is>
          <t>0</t>
        </is>
      </c>
      <c r="BD991" s="286" t="inlineStr">
        <is>
          <t>0</t>
        </is>
      </c>
      <c r="BE991" s="286" t="inlineStr">
        <is>
          <t>0</t>
        </is>
      </c>
      <c r="BF991" s="286" t="inlineStr">
        <is>
          <t>0</t>
        </is>
      </c>
      <c r="BG991" s="286" t="inlineStr">
        <is>
          <t>0</t>
        </is>
      </c>
      <c r="BH991" s="297" t="inlineStr">
        <is>
          <t>0</t>
        </is>
      </c>
      <c r="BI991" s="297" t="inlineStr">
        <is>
          <t>0</t>
        </is>
      </c>
      <c r="BJ991" s="297" t="inlineStr">
        <is>
          <t>0</t>
        </is>
      </c>
      <c r="BK991" s="297" t="inlineStr">
        <is>
          <t>0</t>
        </is>
      </c>
      <c r="BL991" s="297" t="inlineStr">
        <is>
          <t>0</t>
        </is>
      </c>
      <c r="BM991" s="297" t="inlineStr">
        <is>
          <t>0</t>
        </is>
      </c>
      <c r="BN991" s="297" t="inlineStr">
        <is>
          <t>0</t>
        </is>
      </c>
      <c r="BO991" s="285" t="inlineStr">
        <is>
          <t>0</t>
        </is>
      </c>
      <c r="BP991" s="297" t="inlineStr">
        <is>
          <t>0</t>
        </is>
      </c>
      <c r="BQ991" s="297" t="inlineStr">
        <is>
          <t>0</t>
        </is>
      </c>
      <c r="BR991" s="297" t="inlineStr">
        <is>
          <t>0</t>
        </is>
      </c>
      <c r="BS991" s="297" t="inlineStr">
        <is>
          <t>0</t>
        </is>
      </c>
      <c r="BT991" s="297" t="inlineStr">
        <is>
          <t>0</t>
        </is>
      </c>
      <c r="BU991" s="297" t="inlineStr">
        <is>
          <t>0</t>
        </is>
      </c>
      <c r="BV991" s="297" t="inlineStr">
        <is>
          <t>0</t>
        </is>
      </c>
      <c r="BW991" s="288" t="inlineStr">
        <is>
          <t>0</t>
        </is>
      </c>
      <c r="BX991" s="276">
        <f>SUM(IF(COUNTIF(#REF!, "*1.*"), 2, 0), IF(COUNTIF(#REF!, "*2.*"), 2, 0), IF(COUNTIF(#REF!, "*3.*"), 2, 0), IF(COUNTIF(#REF!, "*4.*"), 2, 0), IF(COUNTIF(#REF!, "*5.*"), 2, 0), IF(COUNTIF(#REF!, "*6.*"), 2, 0))</f>
        <v/>
      </c>
      <c r="BY991" s="277">
        <f t="array" ref="BY991">SUM(VALUE(AT991),VALUE(AU991),VALUE(AV991),VALUE(AW991),VALUE(AX991),VALUE(AY991),VALUE(AZ991),VALUE(BB991),VALUE(BC991),VALUE(BD991),VALUE(BE991),VALUE(BF991),VALUE(BG991),VALUE(BH991),VALUE(BI991),VALUE(BJ991),VALUE(BK991),VALUE(BL991),VALUE(BM991),VALUE(BN991),VALUE(BO991),VALUE(BP991),VALUE(BQ991),VALUE(BR991),VALUE(BS991),VALUE(BT991),VALUE(BU991),VALUE(BV991),VALUE(BW991))</f>
        <v/>
      </c>
      <c r="BZ991" s="307" t="n"/>
      <c r="CA991" s="307" t="n"/>
      <c r="CB991" s="307" t="n"/>
      <c r="CC991" s="307" t="n"/>
      <c r="CD991" s="307" t="n"/>
      <c r="CE991" s="307" t="n"/>
      <c r="CF991" s="307" t="n"/>
      <c r="CG991" s="307" t="n"/>
      <c r="CH991" s="307" t="n"/>
      <c r="CI991" s="307" t="n"/>
      <c r="CJ991" s="307" t="n"/>
      <c r="CK991" s="307" t="n"/>
      <c r="CL991" s="307" t="n"/>
      <c r="CM991" s="307" t="n"/>
      <c r="CN991" s="307" t="n"/>
      <c r="CO991" s="307" t="n"/>
      <c r="CP991" s="307" t="n"/>
      <c r="CQ991" s="307" t="n"/>
      <c r="CR991" s="279" t="inlineStr"/>
      <c r="CS991" s="280">
        <f>AVERAGE(Value(BY991),value(CR991))</f>
        <v/>
      </c>
      <c r="CT991" s="421">
        <f>(IF(OR(MediaScorecard!BH992="x", MediaScorecard!BI992="x",MediaScorecard!BJ992="x",MediaScorecard!BK992="x",MediaScorecard!BL992="x"),1, 2))</f>
        <v/>
      </c>
      <c r="CU991" s="308" t="n"/>
      <c r="CV991" s="308" t="n"/>
      <c r="CW991" s="308" t="n"/>
      <c r="CX991" s="309" t="n"/>
      <c r="CY991" s="308" t="n"/>
      <c r="CZ991" s="308" t="n"/>
      <c r="DA991" s="308" t="n"/>
    </row>
    <row r="992" ht="21" customHeight="1" s="590">
      <c r="A992" s="421" t="n"/>
      <c r="B992" s="270" t="n"/>
      <c r="C992" s="266" t="n"/>
      <c r="D992" s="267" t="inlineStr"/>
      <c r="E992" s="267" t="inlineStr"/>
      <c r="F992" s="268" t="inlineStr"/>
      <c r="G992" s="421" t="n"/>
      <c r="H992" s="269" t="n"/>
      <c r="I992" s="421" t="n"/>
      <c r="J992" s="421" t="n"/>
      <c r="K992" s="421" t="n"/>
      <c r="L992" s="421" t="n"/>
      <c r="M992" s="421" t="n"/>
      <c r="N992" s="421" t="n"/>
      <c r="O992" s="421" t="n"/>
      <c r="P992" s="421" t="n"/>
      <c r="Q992" s="421" t="n"/>
      <c r="R992" s="270" t="n"/>
      <c r="S992" s="421" t="n"/>
      <c r="T992" s="421" t="n"/>
      <c r="U992" s="421" t="n"/>
      <c r="V992" s="421" t="n"/>
      <c r="W992" s="421" t="n"/>
      <c r="X992" s="421" t="n"/>
      <c r="Y992" s="421" t="n"/>
      <c r="Z992" s="421" t="n"/>
      <c r="AA992" s="421" t="n"/>
      <c r="AB992" s="421" t="n"/>
      <c r="AC992" s="421" t="n"/>
      <c r="AD992" s="421" t="n"/>
      <c r="AE992" s="421" t="n"/>
      <c r="AF992" s="421" t="n"/>
      <c r="AG992" s="421" t="n"/>
      <c r="AH992" s="421" t="n"/>
      <c r="AI992" s="421" t="n"/>
      <c r="AJ992" s="297" t="n"/>
      <c r="AK992" s="297" t="n"/>
      <c r="AL992" s="284" t="n"/>
      <c r="AM992" s="297" t="n"/>
      <c r="AN992" s="285" t="n"/>
      <c r="AO992" s="297" t="n"/>
      <c r="AP992" s="297" t="n"/>
      <c r="AQ992" s="297" t="n"/>
      <c r="AR992" s="297" t="n"/>
      <c r="AS992" s="297" t="n"/>
      <c r="AT992" s="285" t="inlineStr">
        <is>
          <t>0</t>
        </is>
      </c>
      <c r="AU992" s="297" t="inlineStr">
        <is>
          <t>0</t>
        </is>
      </c>
      <c r="AV992" s="297" t="inlineStr">
        <is>
          <t>0</t>
        </is>
      </c>
      <c r="AW992" s="297" t="inlineStr">
        <is>
          <t>0</t>
        </is>
      </c>
      <c r="AX992" s="297" t="inlineStr">
        <is>
          <t>0</t>
        </is>
      </c>
      <c r="AY992" s="286" t="inlineStr">
        <is>
          <t>0</t>
        </is>
      </c>
      <c r="AZ992" s="286" t="inlineStr">
        <is>
          <t>0</t>
        </is>
      </c>
      <c r="BA992" s="287" t="inlineStr">
        <is>
          <t>0</t>
        </is>
      </c>
      <c r="BB992" s="286" t="inlineStr">
        <is>
          <t>0</t>
        </is>
      </c>
      <c r="BC992" s="286" t="inlineStr">
        <is>
          <t>0</t>
        </is>
      </c>
      <c r="BD992" s="286" t="inlineStr">
        <is>
          <t>0</t>
        </is>
      </c>
      <c r="BE992" s="286" t="inlineStr">
        <is>
          <t>0</t>
        </is>
      </c>
      <c r="BF992" s="286" t="inlineStr">
        <is>
          <t>0</t>
        </is>
      </c>
      <c r="BG992" s="286" t="inlineStr">
        <is>
          <t>0</t>
        </is>
      </c>
      <c r="BH992" s="297" t="inlineStr">
        <is>
          <t>0</t>
        </is>
      </c>
      <c r="BI992" s="297" t="inlineStr">
        <is>
          <t>0</t>
        </is>
      </c>
      <c r="BJ992" s="297" t="inlineStr">
        <is>
          <t>0</t>
        </is>
      </c>
      <c r="BK992" s="297" t="inlineStr">
        <is>
          <t>0</t>
        </is>
      </c>
      <c r="BL992" s="297" t="inlineStr">
        <is>
          <t>0</t>
        </is>
      </c>
      <c r="BM992" s="297" t="inlineStr">
        <is>
          <t>0</t>
        </is>
      </c>
      <c r="BN992" s="297" t="inlineStr">
        <is>
          <t>0</t>
        </is>
      </c>
      <c r="BO992" s="285" t="inlineStr">
        <is>
          <t>0</t>
        </is>
      </c>
      <c r="BP992" s="297" t="inlineStr">
        <is>
          <t>0</t>
        </is>
      </c>
      <c r="BQ992" s="297" t="inlineStr">
        <is>
          <t>0</t>
        </is>
      </c>
      <c r="BR992" s="297" t="inlineStr">
        <is>
          <t>0</t>
        </is>
      </c>
      <c r="BS992" s="297" t="inlineStr">
        <is>
          <t>0</t>
        </is>
      </c>
      <c r="BT992" s="297" t="inlineStr">
        <is>
          <t>0</t>
        </is>
      </c>
      <c r="BU992" s="297" t="inlineStr">
        <is>
          <t>0</t>
        </is>
      </c>
      <c r="BV992" s="297" t="inlineStr">
        <is>
          <t>0</t>
        </is>
      </c>
      <c r="BW992" s="288" t="inlineStr">
        <is>
          <t>0</t>
        </is>
      </c>
      <c r="BX992" s="276">
        <f>SUM(IF(COUNTIF(#REF!, "*1.*"), 2, 0), IF(COUNTIF(#REF!, "*2.*"), 2, 0), IF(COUNTIF(#REF!, "*3.*"), 2, 0), IF(COUNTIF(#REF!, "*4.*"), 2, 0), IF(COUNTIF(#REF!, "*5.*"), 2, 0), IF(COUNTIF(#REF!, "*6.*"), 2, 0))</f>
        <v/>
      </c>
      <c r="BY992" s="277">
        <f t="array" ref="BY992">SUM(VALUE(AT992),VALUE(AU992),VALUE(AV992),VALUE(AW992),VALUE(AX992),VALUE(AY992),VALUE(AZ992),VALUE(BB992),VALUE(BC992),VALUE(BD992),VALUE(BE992),VALUE(BF992),VALUE(BG992),VALUE(BH992),VALUE(BI992),VALUE(BJ992),VALUE(BK992),VALUE(BL992),VALUE(BM992),VALUE(BN992),VALUE(BO992),VALUE(BP992),VALUE(BQ992),VALUE(BR992),VALUE(BS992),VALUE(BT992),VALUE(BU992),VALUE(BV992),VALUE(BW992))</f>
        <v/>
      </c>
      <c r="BZ992" s="307" t="n"/>
      <c r="CA992" s="307" t="n"/>
      <c r="CB992" s="307" t="n"/>
      <c r="CC992" s="307" t="n"/>
      <c r="CD992" s="307" t="n"/>
      <c r="CE992" s="307" t="n"/>
      <c r="CF992" s="307" t="n"/>
      <c r="CG992" s="307" t="n"/>
      <c r="CH992" s="307" t="n"/>
      <c r="CI992" s="307" t="n"/>
      <c r="CJ992" s="307" t="n"/>
      <c r="CK992" s="307" t="n"/>
      <c r="CL992" s="307" t="n"/>
      <c r="CM992" s="307" t="n"/>
      <c r="CN992" s="307" t="n"/>
      <c r="CO992" s="307" t="n"/>
      <c r="CP992" s="307" t="n"/>
      <c r="CQ992" s="307" t="n"/>
      <c r="CR992" s="279" t="inlineStr"/>
      <c r="CS992" s="280">
        <f>AVERAGE(Value(BY992),value(CR992))</f>
        <v/>
      </c>
      <c r="CT992" s="421">
        <f>(IF(OR(MediaScorecard!BH993="x", MediaScorecard!BI993="x",MediaScorecard!BJ993="x",MediaScorecard!BK993="x",MediaScorecard!BL993="x"),1, 2))</f>
        <v/>
      </c>
      <c r="CU992" s="308" t="n"/>
      <c r="CV992" s="308" t="n"/>
      <c r="CW992" s="308" t="n"/>
      <c r="CX992" s="309" t="n"/>
      <c r="CY992" s="308" t="n"/>
      <c r="CZ992" s="308" t="n"/>
      <c r="DA992" s="308" t="n"/>
    </row>
    <row r="993" ht="21" customHeight="1" s="590">
      <c r="A993" s="421" t="n"/>
      <c r="B993" s="270" t="n"/>
      <c r="C993" s="266" t="n"/>
      <c r="D993" s="267" t="inlineStr"/>
      <c r="E993" s="267" t="inlineStr"/>
      <c r="F993" s="268" t="inlineStr"/>
      <c r="G993" s="421" t="n"/>
      <c r="H993" s="269" t="n"/>
      <c r="I993" s="421" t="n"/>
      <c r="J993" s="421" t="n"/>
      <c r="K993" s="421" t="n"/>
      <c r="L993" s="421" t="n"/>
      <c r="M993" s="421" t="n"/>
      <c r="N993" s="421" t="n"/>
      <c r="O993" s="421" t="n"/>
      <c r="P993" s="421" t="n"/>
      <c r="Q993" s="421" t="n"/>
      <c r="R993" s="270" t="n"/>
      <c r="S993" s="421" t="n"/>
      <c r="T993" s="421" t="n"/>
      <c r="U993" s="421" t="n"/>
      <c r="V993" s="421" t="n"/>
      <c r="W993" s="421" t="n"/>
      <c r="X993" s="421" t="n"/>
      <c r="Y993" s="421" t="n"/>
      <c r="Z993" s="421" t="n"/>
      <c r="AA993" s="421" t="n"/>
      <c r="AB993" s="421" t="n"/>
      <c r="AC993" s="421" t="n"/>
      <c r="AD993" s="421" t="n"/>
      <c r="AE993" s="421" t="n"/>
      <c r="AF993" s="421" t="n"/>
      <c r="AG993" s="421" t="n"/>
      <c r="AH993" s="421" t="n"/>
      <c r="AI993" s="421" t="n"/>
      <c r="AJ993" s="297" t="n"/>
      <c r="AK993" s="297" t="n"/>
      <c r="AL993" s="284" t="n"/>
      <c r="AM993" s="297" t="n"/>
      <c r="AN993" s="285" t="n"/>
      <c r="AO993" s="297" t="n"/>
      <c r="AP993" s="297" t="n"/>
      <c r="AQ993" s="297" t="n"/>
      <c r="AR993" s="297" t="n"/>
      <c r="AS993" s="297" t="n"/>
      <c r="AT993" s="285" t="inlineStr">
        <is>
          <t>0</t>
        </is>
      </c>
      <c r="AU993" s="297" t="inlineStr">
        <is>
          <t>0</t>
        </is>
      </c>
      <c r="AV993" s="297" t="inlineStr">
        <is>
          <t>0</t>
        </is>
      </c>
      <c r="AW993" s="297" t="inlineStr">
        <is>
          <t>0</t>
        </is>
      </c>
      <c r="AX993" s="297" t="inlineStr">
        <is>
          <t>0</t>
        </is>
      </c>
      <c r="AY993" s="286" t="inlineStr">
        <is>
          <t>0</t>
        </is>
      </c>
      <c r="AZ993" s="286" t="inlineStr">
        <is>
          <t>0</t>
        </is>
      </c>
      <c r="BA993" s="287" t="inlineStr">
        <is>
          <t>0</t>
        </is>
      </c>
      <c r="BB993" s="286" t="inlineStr">
        <is>
          <t>0</t>
        </is>
      </c>
      <c r="BC993" s="286" t="inlineStr">
        <is>
          <t>0</t>
        </is>
      </c>
      <c r="BD993" s="286" t="inlineStr">
        <is>
          <t>0</t>
        </is>
      </c>
      <c r="BE993" s="286" t="inlineStr">
        <is>
          <t>0</t>
        </is>
      </c>
      <c r="BF993" s="286" t="inlineStr">
        <is>
          <t>0</t>
        </is>
      </c>
      <c r="BG993" s="286" t="inlineStr">
        <is>
          <t>0</t>
        </is>
      </c>
      <c r="BH993" s="297" t="inlineStr">
        <is>
          <t>0</t>
        </is>
      </c>
      <c r="BI993" s="297" t="inlineStr">
        <is>
          <t>0</t>
        </is>
      </c>
      <c r="BJ993" s="297" t="inlineStr">
        <is>
          <t>0</t>
        </is>
      </c>
      <c r="BK993" s="297" t="inlineStr">
        <is>
          <t>0</t>
        </is>
      </c>
      <c r="BL993" s="297" t="inlineStr">
        <is>
          <t>0</t>
        </is>
      </c>
      <c r="BM993" s="297" t="inlineStr">
        <is>
          <t>0</t>
        </is>
      </c>
      <c r="BN993" s="297" t="inlineStr">
        <is>
          <t>0</t>
        </is>
      </c>
      <c r="BO993" s="285" t="inlineStr">
        <is>
          <t>0</t>
        </is>
      </c>
      <c r="BP993" s="297" t="inlineStr">
        <is>
          <t>0</t>
        </is>
      </c>
      <c r="BQ993" s="297" t="inlineStr">
        <is>
          <t>0</t>
        </is>
      </c>
      <c r="BR993" s="297" t="inlineStr">
        <is>
          <t>0</t>
        </is>
      </c>
      <c r="BS993" s="297" t="inlineStr">
        <is>
          <t>0</t>
        </is>
      </c>
      <c r="BT993" s="297" t="inlineStr">
        <is>
          <t>0</t>
        </is>
      </c>
      <c r="BU993" s="297" t="inlineStr">
        <is>
          <t>0</t>
        </is>
      </c>
      <c r="BV993" s="297" t="inlineStr">
        <is>
          <t>0</t>
        </is>
      </c>
      <c r="BW993" s="288" t="inlineStr">
        <is>
          <t>0</t>
        </is>
      </c>
      <c r="BX993" s="276">
        <f>SUM(IF(COUNTIF(#REF!, "*1.*"), 2, 0), IF(COUNTIF(#REF!, "*2.*"), 2, 0), IF(COUNTIF(#REF!, "*3.*"), 2, 0), IF(COUNTIF(#REF!, "*4.*"), 2, 0), IF(COUNTIF(#REF!, "*5.*"), 2, 0), IF(COUNTIF(#REF!, "*6.*"), 2, 0))</f>
        <v/>
      </c>
      <c r="BY993" s="277">
        <f t="array" ref="BY993">SUM(VALUE(AT993),VALUE(AU993),VALUE(AV993),VALUE(AW993),VALUE(AX993),VALUE(AY993),VALUE(AZ993),VALUE(BB993),VALUE(BC993),VALUE(BD993),VALUE(BE993),VALUE(BF993),VALUE(BG993),VALUE(BH993),VALUE(BI993),VALUE(BJ993),VALUE(BK993),VALUE(BL993),VALUE(BM993),VALUE(BN993),VALUE(BO993),VALUE(BP993),VALUE(BQ993),VALUE(BR993),VALUE(BS993),VALUE(BT993),VALUE(BU993),VALUE(BV993),VALUE(BW993))</f>
        <v/>
      </c>
      <c r="BZ993" s="307" t="n"/>
      <c r="CA993" s="307" t="n"/>
      <c r="CB993" s="307" t="n"/>
      <c r="CC993" s="307" t="n"/>
      <c r="CD993" s="307" t="n"/>
      <c r="CE993" s="307" t="n"/>
      <c r="CF993" s="307" t="n"/>
      <c r="CG993" s="307" t="n"/>
      <c r="CH993" s="307" t="n"/>
      <c r="CI993" s="307" t="n"/>
      <c r="CJ993" s="307" t="n"/>
      <c r="CK993" s="307" t="n"/>
      <c r="CL993" s="307" t="n"/>
      <c r="CM993" s="307" t="n"/>
      <c r="CN993" s="307" t="n"/>
      <c r="CO993" s="307" t="n"/>
      <c r="CP993" s="307" t="n"/>
      <c r="CQ993" s="307" t="n"/>
      <c r="CR993" s="279" t="inlineStr"/>
      <c r="CS993" s="280">
        <f>AVERAGE(Value(BY993),value(CR993))</f>
        <v/>
      </c>
      <c r="CT993" s="421">
        <f>(IF(OR(MediaScorecard!BH994="x", MediaScorecard!BI994="x",MediaScorecard!BJ994="x",MediaScorecard!BK994="x",MediaScorecard!BL994="x"),1, 2))</f>
        <v/>
      </c>
      <c r="CU993" s="308" t="n"/>
      <c r="CV993" s="308" t="n"/>
      <c r="CW993" s="308" t="n"/>
      <c r="CX993" s="309" t="n"/>
      <c r="CY993" s="308" t="n"/>
      <c r="CZ993" s="308" t="n"/>
      <c r="DA993" s="308" t="n"/>
    </row>
    <row r="994" ht="21" customHeight="1" s="590">
      <c r="A994" s="421" t="n"/>
      <c r="B994" s="270" t="n"/>
      <c r="C994" s="266" t="n"/>
      <c r="D994" s="267" t="inlineStr"/>
      <c r="E994" s="267" t="inlineStr"/>
      <c r="F994" s="268" t="inlineStr"/>
      <c r="G994" s="421" t="n"/>
      <c r="H994" s="269" t="n"/>
      <c r="I994" s="421" t="n"/>
      <c r="J994" s="421" t="n"/>
      <c r="K994" s="421" t="n"/>
      <c r="L994" s="421" t="n"/>
      <c r="M994" s="421" t="n"/>
      <c r="N994" s="421" t="n"/>
      <c r="O994" s="421" t="n"/>
      <c r="P994" s="421" t="n"/>
      <c r="Q994" s="421" t="n"/>
      <c r="R994" s="270" t="n"/>
      <c r="S994" s="421" t="n"/>
      <c r="T994" s="421" t="n"/>
      <c r="U994" s="421" t="n"/>
      <c r="V994" s="421" t="n"/>
      <c r="W994" s="421" t="n"/>
      <c r="X994" s="421" t="n"/>
      <c r="Y994" s="421" t="n"/>
      <c r="Z994" s="421" t="n"/>
      <c r="AA994" s="421" t="n"/>
      <c r="AB994" s="421" t="n"/>
      <c r="AC994" s="421" t="n"/>
      <c r="AD994" s="421" t="n"/>
      <c r="AE994" s="421" t="n"/>
      <c r="AF994" s="421" t="n"/>
      <c r="AG994" s="421" t="n"/>
      <c r="AH994" s="421" t="n"/>
      <c r="AI994" s="421" t="n"/>
      <c r="AJ994" s="297" t="n"/>
      <c r="AK994" s="297" t="n"/>
      <c r="AL994" s="284" t="n"/>
      <c r="AM994" s="297" t="n"/>
      <c r="AN994" s="285" t="n"/>
      <c r="AO994" s="297" t="n"/>
      <c r="AP994" s="297" t="n"/>
      <c r="AQ994" s="297" t="n"/>
      <c r="AR994" s="297" t="n"/>
      <c r="AS994" s="297" t="n"/>
      <c r="AT994" s="285" t="inlineStr">
        <is>
          <t>0</t>
        </is>
      </c>
      <c r="AU994" s="297" t="inlineStr">
        <is>
          <t>0</t>
        </is>
      </c>
      <c r="AV994" s="297" t="inlineStr">
        <is>
          <t>0</t>
        </is>
      </c>
      <c r="AW994" s="297" t="inlineStr">
        <is>
          <t>0</t>
        </is>
      </c>
      <c r="AX994" s="297" t="inlineStr">
        <is>
          <t>0</t>
        </is>
      </c>
      <c r="AY994" s="286" t="inlineStr">
        <is>
          <t>0</t>
        </is>
      </c>
      <c r="AZ994" s="286" t="inlineStr">
        <is>
          <t>0</t>
        </is>
      </c>
      <c r="BA994" s="287" t="inlineStr">
        <is>
          <t>0</t>
        </is>
      </c>
      <c r="BB994" s="286" t="inlineStr">
        <is>
          <t>0</t>
        </is>
      </c>
      <c r="BC994" s="286" t="inlineStr">
        <is>
          <t>0</t>
        </is>
      </c>
      <c r="BD994" s="286" t="inlineStr">
        <is>
          <t>0</t>
        </is>
      </c>
      <c r="BE994" s="286" t="inlineStr">
        <is>
          <t>0</t>
        </is>
      </c>
      <c r="BF994" s="286" t="inlineStr">
        <is>
          <t>0</t>
        </is>
      </c>
      <c r="BG994" s="286" t="inlineStr">
        <is>
          <t>0</t>
        </is>
      </c>
      <c r="BH994" s="297" t="inlineStr">
        <is>
          <t>0</t>
        </is>
      </c>
      <c r="BI994" s="297" t="inlineStr">
        <is>
          <t>0</t>
        </is>
      </c>
      <c r="BJ994" s="297" t="inlineStr">
        <is>
          <t>0</t>
        </is>
      </c>
      <c r="BK994" s="297" t="inlineStr">
        <is>
          <t>0</t>
        </is>
      </c>
      <c r="BL994" s="297" t="inlineStr">
        <is>
          <t>0</t>
        </is>
      </c>
      <c r="BM994" s="297" t="inlineStr">
        <is>
          <t>0</t>
        </is>
      </c>
      <c r="BN994" s="297" t="inlineStr">
        <is>
          <t>0</t>
        </is>
      </c>
      <c r="BO994" s="285" t="inlineStr">
        <is>
          <t>0</t>
        </is>
      </c>
      <c r="BP994" s="297" t="inlineStr">
        <is>
          <t>0</t>
        </is>
      </c>
      <c r="BQ994" s="297" t="inlineStr">
        <is>
          <t>0</t>
        </is>
      </c>
      <c r="BR994" s="297" t="inlineStr">
        <is>
          <t>0</t>
        </is>
      </c>
      <c r="BS994" s="297" t="inlineStr">
        <is>
          <t>0</t>
        </is>
      </c>
      <c r="BT994" s="297" t="inlineStr">
        <is>
          <t>0</t>
        </is>
      </c>
      <c r="BU994" s="297" t="inlineStr">
        <is>
          <t>0</t>
        </is>
      </c>
      <c r="BV994" s="297" t="inlineStr">
        <is>
          <t>0</t>
        </is>
      </c>
      <c r="BW994" s="288" t="inlineStr">
        <is>
          <t>0</t>
        </is>
      </c>
      <c r="BX994" s="276">
        <f>SUM(IF(COUNTIF(#REF!, "*1.*"), 2, 0), IF(COUNTIF(#REF!, "*2.*"), 2, 0), IF(COUNTIF(#REF!, "*3.*"), 2, 0), IF(COUNTIF(#REF!, "*4.*"), 2, 0), IF(COUNTIF(#REF!, "*5.*"), 2, 0), IF(COUNTIF(#REF!, "*6.*"), 2, 0))</f>
        <v/>
      </c>
      <c r="BY994" s="277">
        <f t="array" ref="BY994">SUM(VALUE(AT994),VALUE(AU994),VALUE(AV994),VALUE(AW994),VALUE(AX994),VALUE(AY994),VALUE(AZ994),VALUE(BB994),VALUE(BC994),VALUE(BD994),VALUE(BE994),VALUE(BF994),VALUE(BG994),VALUE(BH994),VALUE(BI994),VALUE(BJ994),VALUE(BK994),VALUE(BL994),VALUE(BM994),VALUE(BN994),VALUE(BO994),VALUE(BP994),VALUE(BQ994),VALUE(BR994),VALUE(BS994),VALUE(BT994),VALUE(BU994),VALUE(BV994),VALUE(BW994))</f>
        <v/>
      </c>
      <c r="BZ994" s="307" t="n"/>
      <c r="CA994" s="307" t="n"/>
      <c r="CB994" s="307" t="n"/>
      <c r="CC994" s="307" t="n"/>
      <c r="CD994" s="307" t="n"/>
      <c r="CE994" s="307" t="n"/>
      <c r="CF994" s="307" t="n"/>
      <c r="CG994" s="307" t="n"/>
      <c r="CH994" s="307" t="n"/>
      <c r="CI994" s="307" t="n"/>
      <c r="CJ994" s="307" t="n"/>
      <c r="CK994" s="307" t="n"/>
      <c r="CL994" s="307" t="n"/>
      <c r="CM994" s="307" t="n"/>
      <c r="CN994" s="307" t="n"/>
      <c r="CO994" s="307" t="n"/>
      <c r="CP994" s="307" t="n"/>
      <c r="CQ994" s="307" t="n"/>
      <c r="CR994" s="279" t="inlineStr"/>
      <c r="CS994" s="280">
        <f>AVERAGE(Value(BY994),value(CR994))</f>
        <v/>
      </c>
      <c r="CT994" s="421">
        <f>(IF(OR(MediaScorecard!BH995="x", MediaScorecard!BI995="x",MediaScorecard!BJ995="x",MediaScorecard!BK995="x",MediaScorecard!BL995="x"),1, 2))</f>
        <v/>
      </c>
      <c r="CU994" s="308" t="n"/>
      <c r="CV994" s="308" t="n"/>
      <c r="CW994" s="308" t="n"/>
      <c r="CX994" s="309" t="n"/>
      <c r="CY994" s="308" t="n"/>
      <c r="CZ994" s="308" t="n"/>
      <c r="DA994" s="308" t="n"/>
    </row>
    <row r="995" ht="21" customHeight="1" s="590">
      <c r="A995" s="421" t="n"/>
      <c r="B995" s="270" t="n"/>
      <c r="C995" s="266" t="n"/>
      <c r="D995" s="267" t="inlineStr"/>
      <c r="E995" s="267" t="inlineStr"/>
      <c r="F995" s="268" t="inlineStr"/>
      <c r="G995" s="421" t="n"/>
      <c r="H995" s="269" t="n"/>
      <c r="I995" s="421" t="n"/>
      <c r="J995" s="421" t="n"/>
      <c r="K995" s="421" t="n"/>
      <c r="L995" s="421" t="n"/>
      <c r="M995" s="421" t="n"/>
      <c r="N995" s="421" t="n"/>
      <c r="O995" s="421" t="n"/>
      <c r="P995" s="421" t="n"/>
      <c r="Q995" s="421" t="n"/>
      <c r="R995" s="270" t="n"/>
      <c r="S995" s="421" t="n"/>
      <c r="T995" s="421" t="n"/>
      <c r="U995" s="421" t="n"/>
      <c r="V995" s="421" t="n"/>
      <c r="W995" s="421" t="n"/>
      <c r="X995" s="421" t="n"/>
      <c r="Y995" s="421" t="n"/>
      <c r="Z995" s="421" t="n"/>
      <c r="AA995" s="421" t="n"/>
      <c r="AB995" s="421" t="n"/>
      <c r="AC995" s="421" t="n"/>
      <c r="AD995" s="421" t="n"/>
      <c r="AE995" s="421" t="n"/>
      <c r="AF995" s="421" t="n"/>
      <c r="AG995" s="421" t="n"/>
      <c r="AH995" s="421" t="n"/>
      <c r="AI995" s="421" t="n"/>
      <c r="AJ995" s="297" t="n"/>
      <c r="AK995" s="297" t="n"/>
      <c r="AL995" s="284" t="n"/>
      <c r="AM995" s="297" t="n"/>
      <c r="AN995" s="285" t="n"/>
      <c r="AO995" s="297" t="n"/>
      <c r="AP995" s="297" t="n"/>
      <c r="AQ995" s="297" t="n"/>
      <c r="AR995" s="297" t="n"/>
      <c r="AS995" s="297" t="n"/>
      <c r="AT995" s="285" t="inlineStr">
        <is>
          <t>0</t>
        </is>
      </c>
      <c r="AU995" s="297" t="inlineStr">
        <is>
          <t>0</t>
        </is>
      </c>
      <c r="AV995" s="297" t="inlineStr">
        <is>
          <t>0</t>
        </is>
      </c>
      <c r="AW995" s="297" t="inlineStr">
        <is>
          <t>0</t>
        </is>
      </c>
      <c r="AX995" s="297" t="inlineStr">
        <is>
          <t>0</t>
        </is>
      </c>
      <c r="AY995" s="286" t="inlineStr">
        <is>
          <t>0</t>
        </is>
      </c>
      <c r="AZ995" s="286" t="inlineStr">
        <is>
          <t>0</t>
        </is>
      </c>
      <c r="BA995" s="287" t="inlineStr">
        <is>
          <t>0</t>
        </is>
      </c>
      <c r="BB995" s="286" t="inlineStr">
        <is>
          <t>0</t>
        </is>
      </c>
      <c r="BC995" s="286" t="inlineStr">
        <is>
          <t>0</t>
        </is>
      </c>
      <c r="BD995" s="286" t="inlineStr">
        <is>
          <t>0</t>
        </is>
      </c>
      <c r="BE995" s="286" t="inlineStr">
        <is>
          <t>0</t>
        </is>
      </c>
      <c r="BF995" s="286" t="inlineStr">
        <is>
          <t>0</t>
        </is>
      </c>
      <c r="BG995" s="286" t="inlineStr">
        <is>
          <t>0</t>
        </is>
      </c>
      <c r="BH995" s="297" t="inlineStr">
        <is>
          <t>0</t>
        </is>
      </c>
      <c r="BI995" s="297" t="inlineStr">
        <is>
          <t>0</t>
        </is>
      </c>
      <c r="BJ995" s="297" t="inlineStr">
        <is>
          <t>0</t>
        </is>
      </c>
      <c r="BK995" s="297" t="inlineStr">
        <is>
          <t>0</t>
        </is>
      </c>
      <c r="BL995" s="297" t="inlineStr">
        <is>
          <t>0</t>
        </is>
      </c>
      <c r="BM995" s="297" t="inlineStr">
        <is>
          <t>0</t>
        </is>
      </c>
      <c r="BN995" s="297" t="inlineStr">
        <is>
          <t>0</t>
        </is>
      </c>
      <c r="BO995" s="285" t="inlineStr">
        <is>
          <t>0</t>
        </is>
      </c>
      <c r="BP995" s="297" t="inlineStr">
        <is>
          <t>0</t>
        </is>
      </c>
      <c r="BQ995" s="297" t="inlineStr">
        <is>
          <t>0</t>
        </is>
      </c>
      <c r="BR995" s="297" t="inlineStr">
        <is>
          <t>0</t>
        </is>
      </c>
      <c r="BS995" s="297" t="inlineStr">
        <is>
          <t>0</t>
        </is>
      </c>
      <c r="BT995" s="297" t="inlineStr">
        <is>
          <t>0</t>
        </is>
      </c>
      <c r="BU995" s="297" t="inlineStr">
        <is>
          <t>0</t>
        </is>
      </c>
      <c r="BV995" s="297" t="inlineStr">
        <is>
          <t>0</t>
        </is>
      </c>
      <c r="BW995" s="288" t="inlineStr">
        <is>
          <t>0</t>
        </is>
      </c>
      <c r="BX995" s="276">
        <f>SUM(IF(COUNTIF(#REF!, "*1.*"), 2, 0), IF(COUNTIF(#REF!, "*2.*"), 2, 0), IF(COUNTIF(#REF!, "*3.*"), 2, 0), IF(COUNTIF(#REF!, "*4.*"), 2, 0), IF(COUNTIF(#REF!, "*5.*"), 2, 0), IF(COUNTIF(#REF!, "*6.*"), 2, 0))</f>
        <v/>
      </c>
      <c r="BY995" s="277">
        <f t="array" ref="BY995">SUM(VALUE(AT995),VALUE(AU995),VALUE(AV995),VALUE(AW995),VALUE(AX995),VALUE(AY995),VALUE(AZ995),VALUE(BB995),VALUE(BC995),VALUE(BD995),VALUE(BE995),VALUE(BF995),VALUE(BG995),VALUE(BH995),VALUE(BI995),VALUE(BJ995),VALUE(BK995),VALUE(BL995),VALUE(BM995),VALUE(BN995),VALUE(BO995),VALUE(BP995),VALUE(BQ995),VALUE(BR995),VALUE(BS995),VALUE(BT995),VALUE(BU995),VALUE(BV995),VALUE(BW995))</f>
        <v/>
      </c>
      <c r="BZ995" s="307" t="n"/>
      <c r="CA995" s="307" t="n"/>
      <c r="CB995" s="307" t="n"/>
      <c r="CC995" s="307" t="n"/>
      <c r="CD995" s="307" t="n"/>
      <c r="CE995" s="307" t="n"/>
      <c r="CF995" s="307" t="n"/>
      <c r="CG995" s="307" t="n"/>
      <c r="CH995" s="307" t="n"/>
      <c r="CI995" s="307" t="n"/>
      <c r="CJ995" s="307" t="n"/>
      <c r="CK995" s="307" t="n"/>
      <c r="CL995" s="307" t="n"/>
      <c r="CM995" s="307" t="n"/>
      <c r="CN995" s="307" t="n"/>
      <c r="CO995" s="307" t="n"/>
      <c r="CP995" s="307" t="n"/>
      <c r="CQ995" s="307" t="n"/>
      <c r="CR995" s="279" t="inlineStr"/>
      <c r="CS995" s="280">
        <f>AVERAGE(Value(BY995),value(CR995))</f>
        <v/>
      </c>
      <c r="CT995" s="421">
        <f>(IF(OR(MediaScorecard!BH996="x", MediaScorecard!BI996="x",MediaScorecard!BJ996="x",MediaScorecard!BK996="x",MediaScorecard!BL996="x"),1, 2))</f>
        <v/>
      </c>
      <c r="CU995" s="308" t="n"/>
      <c r="CV995" s="308" t="n"/>
      <c r="CW995" s="308" t="n"/>
      <c r="CX995" s="309" t="n"/>
      <c r="CY995" s="308" t="n"/>
      <c r="CZ995" s="308" t="n"/>
      <c r="DA995" s="308" t="n"/>
    </row>
    <row r="996" ht="21" customHeight="1" s="590">
      <c r="A996" s="421" t="n"/>
      <c r="B996" s="270" t="n"/>
      <c r="C996" s="266" t="n"/>
      <c r="D996" s="267" t="inlineStr"/>
      <c r="E996" s="267" t="inlineStr"/>
      <c r="F996" s="268" t="inlineStr"/>
      <c r="G996" s="421" t="n"/>
      <c r="H996" s="269" t="n"/>
      <c r="I996" s="421" t="n"/>
      <c r="J996" s="421" t="n"/>
      <c r="K996" s="421" t="n"/>
      <c r="L996" s="421" t="n"/>
      <c r="M996" s="421" t="n"/>
      <c r="N996" s="421" t="n"/>
      <c r="O996" s="421" t="n"/>
      <c r="P996" s="421" t="n"/>
      <c r="Q996" s="421" t="n"/>
      <c r="R996" s="270" t="n"/>
      <c r="S996" s="421" t="n"/>
      <c r="T996" s="421" t="n"/>
      <c r="U996" s="421" t="n"/>
      <c r="V996" s="421" t="n"/>
      <c r="W996" s="421" t="n"/>
      <c r="X996" s="421" t="n"/>
      <c r="Y996" s="421" t="n"/>
      <c r="Z996" s="421" t="n"/>
      <c r="AA996" s="421" t="n"/>
      <c r="AB996" s="421" t="n"/>
      <c r="AC996" s="421" t="n"/>
      <c r="AD996" s="421" t="n"/>
      <c r="AE996" s="421" t="n"/>
      <c r="AF996" s="421" t="n"/>
      <c r="AG996" s="421" t="n"/>
      <c r="AH996" s="421" t="n"/>
      <c r="AI996" s="421" t="n"/>
      <c r="AJ996" s="297" t="n"/>
      <c r="AK996" s="297" t="n"/>
      <c r="AL996" s="284" t="n"/>
      <c r="AM996" s="297" t="n"/>
      <c r="AN996" s="285" t="n"/>
      <c r="AO996" s="297" t="n"/>
      <c r="AP996" s="297" t="n"/>
      <c r="AQ996" s="297" t="n"/>
      <c r="AR996" s="297" t="n"/>
      <c r="AS996" s="297" t="n"/>
      <c r="AT996" s="285" t="inlineStr">
        <is>
          <t>0</t>
        </is>
      </c>
      <c r="AU996" s="297" t="inlineStr">
        <is>
          <t>0</t>
        </is>
      </c>
      <c r="AV996" s="297" t="inlineStr">
        <is>
          <t>0</t>
        </is>
      </c>
      <c r="AW996" s="297" t="inlineStr">
        <is>
          <t>0</t>
        </is>
      </c>
      <c r="AX996" s="297" t="inlineStr">
        <is>
          <t>0</t>
        </is>
      </c>
      <c r="AY996" s="286" t="inlineStr">
        <is>
          <t>0</t>
        </is>
      </c>
      <c r="AZ996" s="286" t="inlineStr">
        <is>
          <t>0</t>
        </is>
      </c>
      <c r="BA996" s="287" t="inlineStr">
        <is>
          <t>0</t>
        </is>
      </c>
      <c r="BB996" s="286" t="inlineStr">
        <is>
          <t>0</t>
        </is>
      </c>
      <c r="BC996" s="286" t="inlineStr">
        <is>
          <t>0</t>
        </is>
      </c>
      <c r="BD996" s="286" t="inlineStr">
        <is>
          <t>0</t>
        </is>
      </c>
      <c r="BE996" s="286" t="inlineStr">
        <is>
          <t>0</t>
        </is>
      </c>
      <c r="BF996" s="286" t="inlineStr">
        <is>
          <t>0</t>
        </is>
      </c>
      <c r="BG996" s="286" t="inlineStr">
        <is>
          <t>0</t>
        </is>
      </c>
      <c r="BH996" s="297" t="inlineStr">
        <is>
          <t>0</t>
        </is>
      </c>
      <c r="BI996" s="297" t="inlineStr">
        <is>
          <t>0</t>
        </is>
      </c>
      <c r="BJ996" s="297" t="inlineStr">
        <is>
          <t>0</t>
        </is>
      </c>
      <c r="BK996" s="297" t="inlineStr">
        <is>
          <t>0</t>
        </is>
      </c>
      <c r="BL996" s="297" t="inlineStr">
        <is>
          <t>0</t>
        </is>
      </c>
      <c r="BM996" s="297" t="inlineStr">
        <is>
          <t>0</t>
        </is>
      </c>
      <c r="BN996" s="297" t="inlineStr">
        <is>
          <t>0</t>
        </is>
      </c>
      <c r="BO996" s="285" t="inlineStr">
        <is>
          <t>0</t>
        </is>
      </c>
      <c r="BP996" s="297" t="inlineStr">
        <is>
          <t>0</t>
        </is>
      </c>
      <c r="BQ996" s="297" t="inlineStr">
        <is>
          <t>0</t>
        </is>
      </c>
      <c r="BR996" s="297" t="inlineStr">
        <is>
          <t>0</t>
        </is>
      </c>
      <c r="BS996" s="297" t="inlineStr">
        <is>
          <t>0</t>
        </is>
      </c>
      <c r="BT996" s="297" t="inlineStr">
        <is>
          <t>0</t>
        </is>
      </c>
      <c r="BU996" s="297" t="inlineStr">
        <is>
          <t>0</t>
        </is>
      </c>
      <c r="BV996" s="297" t="inlineStr">
        <is>
          <t>0</t>
        </is>
      </c>
      <c r="BW996" s="288" t="inlineStr">
        <is>
          <t>0</t>
        </is>
      </c>
      <c r="BX996" s="276">
        <f>SUM(IF(COUNTIF(#REF!, "*1.*"), 2, 0), IF(COUNTIF(#REF!, "*2.*"), 2, 0), IF(COUNTIF(#REF!, "*3.*"), 2, 0), IF(COUNTIF(#REF!, "*4.*"), 2, 0), IF(COUNTIF(#REF!, "*5.*"), 2, 0), IF(COUNTIF(#REF!, "*6.*"), 2, 0))</f>
        <v/>
      </c>
      <c r="BY996" s="277">
        <f t="array" ref="BY996">SUM(VALUE(AT996),VALUE(AU996),VALUE(AV996),VALUE(AW996),VALUE(AX996),VALUE(AY996),VALUE(AZ996),VALUE(BB996),VALUE(BC996),VALUE(BD996),VALUE(BE996),VALUE(BF996),VALUE(BG996),VALUE(BH996),VALUE(BI996),VALUE(BJ996),VALUE(BK996),VALUE(BL996),VALUE(BM996),VALUE(BN996),VALUE(BO996),VALUE(BP996),VALUE(BQ996),VALUE(BR996),VALUE(BS996),VALUE(BT996),VALUE(BU996),VALUE(BV996),VALUE(BW996))</f>
        <v/>
      </c>
      <c r="BZ996" s="307" t="n"/>
      <c r="CA996" s="307" t="n"/>
      <c r="CB996" s="307" t="n"/>
      <c r="CC996" s="307" t="n"/>
      <c r="CD996" s="307" t="n"/>
      <c r="CE996" s="307" t="n"/>
      <c r="CF996" s="307" t="n"/>
      <c r="CG996" s="307" t="n"/>
      <c r="CH996" s="307" t="n"/>
      <c r="CI996" s="307" t="n"/>
      <c r="CJ996" s="307" t="n"/>
      <c r="CK996" s="307" t="n"/>
      <c r="CL996" s="307" t="n"/>
      <c r="CM996" s="307" t="n"/>
      <c r="CN996" s="307" t="n"/>
      <c r="CO996" s="307" t="n"/>
      <c r="CP996" s="307" t="n"/>
      <c r="CQ996" s="307" t="n"/>
      <c r="CR996" s="279" t="inlineStr"/>
      <c r="CS996" s="280">
        <f>AVERAGE(Value(BY996),value(CR996))</f>
        <v/>
      </c>
      <c r="CT996" s="421">
        <f>(IF(OR(MediaScorecard!BH997="x", MediaScorecard!BI997="x",MediaScorecard!BJ997="x",MediaScorecard!BK997="x",MediaScorecard!BL997="x"),1, 2))</f>
        <v/>
      </c>
      <c r="CU996" s="308" t="n"/>
      <c r="CV996" s="308" t="n"/>
      <c r="CW996" s="308" t="n"/>
      <c r="CX996" s="309" t="n"/>
      <c r="CY996" s="308" t="n"/>
      <c r="CZ996" s="308" t="n"/>
      <c r="DA996" s="308" t="n"/>
    </row>
    <row r="997" ht="21" customHeight="1" s="590">
      <c r="A997" s="421" t="n"/>
      <c r="B997" s="270" t="n"/>
      <c r="C997" s="266" t="n"/>
      <c r="D997" s="267" t="inlineStr"/>
      <c r="E997" s="267" t="inlineStr"/>
      <c r="F997" s="268" t="inlineStr"/>
      <c r="G997" s="421" t="n"/>
      <c r="H997" s="269" t="n"/>
      <c r="I997" s="421" t="n"/>
      <c r="J997" s="421" t="n"/>
      <c r="K997" s="421" t="n"/>
      <c r="L997" s="421" t="n"/>
      <c r="M997" s="421" t="n"/>
      <c r="N997" s="421" t="n"/>
      <c r="O997" s="421" t="n"/>
      <c r="P997" s="421" t="n"/>
      <c r="Q997" s="421" t="n"/>
      <c r="R997" s="270" t="n"/>
      <c r="S997" s="421" t="n"/>
      <c r="T997" s="421" t="n"/>
      <c r="U997" s="421" t="n"/>
      <c r="V997" s="421" t="n"/>
      <c r="W997" s="421" t="n"/>
      <c r="X997" s="421" t="n"/>
      <c r="Y997" s="421" t="n"/>
      <c r="Z997" s="421" t="n"/>
      <c r="AA997" s="421" t="n"/>
      <c r="AB997" s="421" t="n"/>
      <c r="AC997" s="421" t="n"/>
      <c r="AD997" s="421" t="n"/>
      <c r="AE997" s="421" t="n"/>
      <c r="AF997" s="421" t="n"/>
      <c r="AG997" s="421" t="n"/>
      <c r="AH997" s="421" t="n"/>
      <c r="AI997" s="421" t="n"/>
      <c r="AJ997" s="297" t="n"/>
      <c r="AK997" s="297" t="n"/>
      <c r="AL997" s="284" t="n"/>
      <c r="AM997" s="297" t="n"/>
      <c r="AN997" s="285" t="n"/>
      <c r="AO997" s="297" t="n"/>
      <c r="AP997" s="297" t="n"/>
      <c r="AQ997" s="297" t="n"/>
      <c r="AR997" s="297" t="n"/>
      <c r="AS997" s="297" t="n"/>
      <c r="AT997" s="285" t="inlineStr">
        <is>
          <t>0</t>
        </is>
      </c>
      <c r="AU997" s="297" t="inlineStr">
        <is>
          <t>0</t>
        </is>
      </c>
      <c r="AV997" s="297" t="inlineStr">
        <is>
          <t>0</t>
        </is>
      </c>
      <c r="AW997" s="297" t="inlineStr">
        <is>
          <t>0</t>
        </is>
      </c>
      <c r="AX997" s="297" t="inlineStr">
        <is>
          <t>0</t>
        </is>
      </c>
      <c r="AY997" s="286" t="inlineStr">
        <is>
          <t>0</t>
        </is>
      </c>
      <c r="AZ997" s="286" t="inlineStr">
        <is>
          <t>0</t>
        </is>
      </c>
      <c r="BA997" s="287" t="inlineStr">
        <is>
          <t>0</t>
        </is>
      </c>
      <c r="BB997" s="286" t="inlineStr">
        <is>
          <t>0</t>
        </is>
      </c>
      <c r="BC997" s="286" t="inlineStr">
        <is>
          <t>0</t>
        </is>
      </c>
      <c r="BD997" s="286" t="inlineStr">
        <is>
          <t>0</t>
        </is>
      </c>
      <c r="BE997" s="286" t="inlineStr">
        <is>
          <t>0</t>
        </is>
      </c>
      <c r="BF997" s="286" t="inlineStr">
        <is>
          <t>0</t>
        </is>
      </c>
      <c r="BG997" s="286" t="inlineStr">
        <is>
          <t>0</t>
        </is>
      </c>
      <c r="BH997" s="297" t="inlineStr">
        <is>
          <t>0</t>
        </is>
      </c>
      <c r="BI997" s="297" t="inlineStr">
        <is>
          <t>0</t>
        </is>
      </c>
      <c r="BJ997" s="297" t="inlineStr">
        <is>
          <t>0</t>
        </is>
      </c>
      <c r="BK997" s="297" t="inlineStr">
        <is>
          <t>0</t>
        </is>
      </c>
      <c r="BL997" s="297" t="inlineStr">
        <is>
          <t>0</t>
        </is>
      </c>
      <c r="BM997" s="297" t="inlineStr">
        <is>
          <t>0</t>
        </is>
      </c>
      <c r="BN997" s="297" t="inlineStr">
        <is>
          <t>0</t>
        </is>
      </c>
      <c r="BO997" s="285" t="inlineStr">
        <is>
          <t>0</t>
        </is>
      </c>
      <c r="BP997" s="297" t="inlineStr">
        <is>
          <t>0</t>
        </is>
      </c>
      <c r="BQ997" s="297" t="inlineStr">
        <is>
          <t>0</t>
        </is>
      </c>
      <c r="BR997" s="297" t="inlineStr">
        <is>
          <t>0</t>
        </is>
      </c>
      <c r="BS997" s="297" t="inlineStr">
        <is>
          <t>0</t>
        </is>
      </c>
      <c r="BT997" s="297" t="inlineStr">
        <is>
          <t>0</t>
        </is>
      </c>
      <c r="BU997" s="297" t="inlineStr">
        <is>
          <t>0</t>
        </is>
      </c>
      <c r="BV997" s="297" t="inlineStr">
        <is>
          <t>0</t>
        </is>
      </c>
      <c r="BW997" s="288" t="inlineStr">
        <is>
          <t>0</t>
        </is>
      </c>
      <c r="BX997" s="276">
        <f>SUM(IF(COUNTIF(#REF!, "*1.*"), 2, 0), IF(COUNTIF(#REF!, "*2.*"), 2, 0), IF(COUNTIF(#REF!, "*3.*"), 2, 0), IF(COUNTIF(#REF!, "*4.*"), 2, 0), IF(COUNTIF(#REF!, "*5.*"), 2, 0), IF(COUNTIF(#REF!, "*6.*"), 2, 0))</f>
        <v/>
      </c>
      <c r="BY997" s="277">
        <f t="array" ref="BY997">SUM(VALUE(AT997),VALUE(AU997),VALUE(AV997),VALUE(AW997),VALUE(AX997),VALUE(AY997),VALUE(AZ997),VALUE(BB997),VALUE(BC997),VALUE(BD997),VALUE(BE997),VALUE(BF997),VALUE(BG997),VALUE(BH997),VALUE(BI997),VALUE(BJ997),VALUE(BK997),VALUE(BL997),VALUE(BM997),VALUE(BN997),VALUE(BO997),VALUE(BP997),VALUE(BQ997),VALUE(BR997),VALUE(BS997),VALUE(BT997),VALUE(BU997),VALUE(BV997),VALUE(BW997))</f>
        <v/>
      </c>
      <c r="BZ997" s="307" t="n"/>
      <c r="CA997" s="307" t="n"/>
      <c r="CB997" s="307" t="n"/>
      <c r="CC997" s="307" t="n"/>
      <c r="CD997" s="307" t="n"/>
      <c r="CE997" s="307" t="n"/>
      <c r="CF997" s="307" t="n"/>
      <c r="CG997" s="307" t="n"/>
      <c r="CH997" s="307" t="n"/>
      <c r="CI997" s="307" t="n"/>
      <c r="CJ997" s="307" t="n"/>
      <c r="CK997" s="307" t="n"/>
      <c r="CL997" s="307" t="n"/>
      <c r="CM997" s="307" t="n"/>
      <c r="CN997" s="307" t="n"/>
      <c r="CO997" s="307" t="n"/>
      <c r="CP997" s="307" t="n"/>
      <c r="CQ997" s="307" t="n"/>
      <c r="CR997" s="279" t="inlineStr"/>
      <c r="CS997" s="280">
        <f>AVERAGE(Value(BY997),value(CR997))</f>
        <v/>
      </c>
      <c r="CT997" s="421">
        <f>(IF(OR(MediaScorecard!BH998="x", MediaScorecard!BI998="x",MediaScorecard!BJ998="x",MediaScorecard!BK998="x",MediaScorecard!BL998="x"),1, 2))</f>
        <v/>
      </c>
      <c r="CU997" s="308" t="n"/>
      <c r="CV997" s="308" t="n"/>
      <c r="CW997" s="308" t="n"/>
      <c r="CX997" s="309" t="n"/>
      <c r="CY997" s="308" t="n"/>
      <c r="CZ997" s="308" t="n"/>
      <c r="DA997" s="308" t="n"/>
    </row>
    <row r="998" ht="21" customHeight="1" s="590">
      <c r="A998" s="421" t="n"/>
      <c r="B998" s="270" t="n"/>
      <c r="C998" s="266" t="n"/>
      <c r="D998" s="267" t="inlineStr"/>
      <c r="E998" s="267" t="inlineStr"/>
      <c r="F998" s="268" t="inlineStr"/>
      <c r="G998" s="421" t="n"/>
      <c r="H998" s="269" t="n"/>
      <c r="I998" s="421" t="n"/>
      <c r="J998" s="421" t="n"/>
      <c r="K998" s="421" t="n"/>
      <c r="L998" s="421" t="n"/>
      <c r="M998" s="421" t="n"/>
      <c r="N998" s="421" t="n"/>
      <c r="O998" s="421" t="n"/>
      <c r="P998" s="421" t="n"/>
      <c r="Q998" s="421" t="n"/>
      <c r="R998" s="270" t="n"/>
      <c r="S998" s="421" t="n"/>
      <c r="T998" s="421" t="n"/>
      <c r="U998" s="421" t="n"/>
      <c r="V998" s="421" t="n"/>
      <c r="W998" s="421" t="n"/>
      <c r="X998" s="421" t="n"/>
      <c r="Y998" s="421" t="n"/>
      <c r="Z998" s="421" t="n"/>
      <c r="AA998" s="421" t="n"/>
      <c r="AB998" s="421" t="n"/>
      <c r="AC998" s="421" t="n"/>
      <c r="AD998" s="421" t="n"/>
      <c r="AE998" s="421" t="n"/>
      <c r="AF998" s="421" t="n"/>
      <c r="AG998" s="421" t="n"/>
      <c r="AH998" s="421" t="n"/>
      <c r="AI998" s="421" t="n"/>
      <c r="AJ998" s="297" t="n"/>
      <c r="AK998" s="297" t="n"/>
      <c r="AL998" s="284" t="n"/>
      <c r="AM998" s="297" t="n"/>
      <c r="AN998" s="285" t="n"/>
      <c r="AO998" s="297" t="n"/>
      <c r="AP998" s="297" t="n"/>
      <c r="AQ998" s="297" t="n"/>
      <c r="AR998" s="297" t="n"/>
      <c r="AS998" s="297" t="n"/>
      <c r="AT998" s="285" t="inlineStr">
        <is>
          <t>0</t>
        </is>
      </c>
      <c r="AU998" s="297" t="inlineStr">
        <is>
          <t>0</t>
        </is>
      </c>
      <c r="AV998" s="297" t="inlineStr">
        <is>
          <t>0</t>
        </is>
      </c>
      <c r="AW998" s="297" t="inlineStr">
        <is>
          <t>0</t>
        </is>
      </c>
      <c r="AX998" s="297" t="inlineStr">
        <is>
          <t>0</t>
        </is>
      </c>
      <c r="AY998" s="286" t="inlineStr">
        <is>
          <t>0</t>
        </is>
      </c>
      <c r="AZ998" s="286" t="inlineStr">
        <is>
          <t>0</t>
        </is>
      </c>
      <c r="BA998" s="287" t="inlineStr">
        <is>
          <t>0</t>
        </is>
      </c>
      <c r="BB998" s="286" t="inlineStr">
        <is>
          <t>0</t>
        </is>
      </c>
      <c r="BC998" s="286" t="inlineStr">
        <is>
          <t>0</t>
        </is>
      </c>
      <c r="BD998" s="286" t="inlineStr">
        <is>
          <t>0</t>
        </is>
      </c>
      <c r="BE998" s="286" t="inlineStr">
        <is>
          <t>0</t>
        </is>
      </c>
      <c r="BF998" s="286" t="inlineStr">
        <is>
          <t>0</t>
        </is>
      </c>
      <c r="BG998" s="286" t="inlineStr">
        <is>
          <t>0</t>
        </is>
      </c>
      <c r="BH998" s="297" t="inlineStr">
        <is>
          <t>0</t>
        </is>
      </c>
      <c r="BI998" s="297" t="inlineStr">
        <is>
          <t>0</t>
        </is>
      </c>
      <c r="BJ998" s="297" t="inlineStr">
        <is>
          <t>0</t>
        </is>
      </c>
      <c r="BK998" s="297" t="inlineStr">
        <is>
          <t>0</t>
        </is>
      </c>
      <c r="BL998" s="297" t="inlineStr">
        <is>
          <t>0</t>
        </is>
      </c>
      <c r="BM998" s="297" t="inlineStr">
        <is>
          <t>0</t>
        </is>
      </c>
      <c r="BN998" s="297" t="inlineStr">
        <is>
          <t>0</t>
        </is>
      </c>
      <c r="BO998" s="285" t="inlineStr">
        <is>
          <t>0</t>
        </is>
      </c>
      <c r="BP998" s="297" t="inlineStr">
        <is>
          <t>0</t>
        </is>
      </c>
      <c r="BQ998" s="297" t="inlineStr">
        <is>
          <t>0</t>
        </is>
      </c>
      <c r="BR998" s="297" t="inlineStr">
        <is>
          <t>0</t>
        </is>
      </c>
      <c r="BS998" s="297" t="inlineStr">
        <is>
          <t>0</t>
        </is>
      </c>
      <c r="BT998" s="297" t="inlineStr">
        <is>
          <t>0</t>
        </is>
      </c>
      <c r="BU998" s="297" t="inlineStr">
        <is>
          <t>0</t>
        </is>
      </c>
      <c r="BV998" s="297" t="inlineStr">
        <is>
          <t>0</t>
        </is>
      </c>
      <c r="BW998" s="288" t="inlineStr">
        <is>
          <t>0</t>
        </is>
      </c>
      <c r="BX998" s="276">
        <f>SUM(IF(COUNTIF(#REF!, "*1.*"), 2, 0), IF(COUNTIF(#REF!, "*2.*"), 2, 0), IF(COUNTIF(#REF!, "*3.*"), 2, 0), IF(COUNTIF(#REF!, "*4.*"), 2, 0), IF(COUNTIF(#REF!, "*5.*"), 2, 0), IF(COUNTIF(#REF!, "*6.*"), 2, 0))</f>
        <v/>
      </c>
      <c r="BY998" s="277">
        <f t="array" ref="BY998">SUM(VALUE(AT998),VALUE(AU998),VALUE(AV998),VALUE(AW998),VALUE(AX998),VALUE(AY998),VALUE(AZ998),VALUE(BB998),VALUE(BC998),VALUE(BD998),VALUE(BE998),VALUE(BF998),VALUE(BG998),VALUE(BH998),VALUE(BI998),VALUE(BJ998),VALUE(BK998),VALUE(BL998),VALUE(BM998),VALUE(BN998),VALUE(BO998),VALUE(BP998),VALUE(BQ998),VALUE(BR998),VALUE(BS998),VALUE(BT998),VALUE(BU998),VALUE(BV998),VALUE(BW998))</f>
        <v/>
      </c>
      <c r="BZ998" s="307" t="n"/>
      <c r="CA998" s="307" t="n"/>
      <c r="CB998" s="307" t="n"/>
      <c r="CC998" s="307" t="n"/>
      <c r="CD998" s="307" t="n"/>
      <c r="CE998" s="307" t="n"/>
      <c r="CF998" s="307" t="n"/>
      <c r="CG998" s="307" t="n"/>
      <c r="CH998" s="307" t="n"/>
      <c r="CI998" s="307" t="n"/>
      <c r="CJ998" s="307" t="n"/>
      <c r="CK998" s="307" t="n"/>
      <c r="CL998" s="307" t="n"/>
      <c r="CM998" s="307" t="n"/>
      <c r="CN998" s="307" t="n"/>
      <c r="CO998" s="307" t="n"/>
      <c r="CP998" s="307" t="n"/>
      <c r="CQ998" s="307" t="n"/>
      <c r="CR998" s="279" t="inlineStr"/>
      <c r="CS998" s="280">
        <f>AVERAGE(Value(BY998),value(CR998))</f>
        <v/>
      </c>
      <c r="CT998" s="421">
        <f>(IF(OR(MediaScorecard!BH999="x", MediaScorecard!BI999="x",MediaScorecard!BJ999="x",MediaScorecard!BK999="x",MediaScorecard!BL999="x"),1, 2))</f>
        <v/>
      </c>
      <c r="CU998" s="308" t="n"/>
      <c r="CV998" s="308" t="n"/>
      <c r="CW998" s="308" t="n"/>
      <c r="CX998" s="309" t="n"/>
      <c r="CY998" s="308" t="n"/>
      <c r="CZ998" s="308" t="n"/>
      <c r="DA998" s="308" t="n"/>
    </row>
    <row r="999" ht="21" customHeight="1" s="590">
      <c r="A999" s="421" t="n"/>
      <c r="B999" s="270" t="n"/>
      <c r="C999" s="266" t="n"/>
      <c r="D999" s="267" t="inlineStr"/>
      <c r="E999" s="267" t="inlineStr"/>
      <c r="F999" s="268" t="inlineStr"/>
      <c r="G999" s="421" t="n"/>
      <c r="H999" s="269" t="n"/>
      <c r="I999" s="421" t="n"/>
      <c r="J999" s="421" t="n"/>
      <c r="K999" s="421" t="n"/>
      <c r="L999" s="421" t="n"/>
      <c r="M999" s="421" t="n"/>
      <c r="N999" s="421" t="n"/>
      <c r="O999" s="421" t="n"/>
      <c r="P999" s="421" t="n"/>
      <c r="Q999" s="421" t="n"/>
      <c r="R999" s="270" t="n"/>
      <c r="S999" s="421" t="n"/>
      <c r="T999" s="421" t="n"/>
      <c r="U999" s="421" t="n"/>
      <c r="V999" s="421" t="n"/>
      <c r="W999" s="421" t="n"/>
      <c r="X999" s="421" t="n"/>
      <c r="Y999" s="421" t="n"/>
      <c r="Z999" s="421" t="n"/>
      <c r="AA999" s="421" t="n"/>
      <c r="AB999" s="421" t="n"/>
      <c r="AC999" s="421" t="n"/>
      <c r="AD999" s="421" t="n"/>
      <c r="AE999" s="421" t="n"/>
      <c r="AF999" s="421" t="n"/>
      <c r="AG999" s="421" t="n"/>
      <c r="AH999" s="421" t="n"/>
      <c r="AI999" s="421" t="n"/>
      <c r="AJ999" s="297" t="n"/>
      <c r="AK999" s="297" t="n"/>
      <c r="AL999" s="284" t="n"/>
      <c r="AM999" s="297" t="n"/>
      <c r="AN999" s="285" t="n"/>
      <c r="AO999" s="297" t="n"/>
      <c r="AP999" s="297" t="n"/>
      <c r="AQ999" s="297" t="n"/>
      <c r="AR999" s="297" t="n"/>
      <c r="AS999" s="297" t="n"/>
      <c r="AT999" s="285" t="inlineStr">
        <is>
          <t>0</t>
        </is>
      </c>
      <c r="AU999" s="297" t="inlineStr">
        <is>
          <t>0</t>
        </is>
      </c>
      <c r="AV999" s="297" t="inlineStr">
        <is>
          <t>0</t>
        </is>
      </c>
      <c r="AW999" s="297" t="inlineStr">
        <is>
          <t>0</t>
        </is>
      </c>
      <c r="AX999" s="297" t="inlineStr">
        <is>
          <t>0</t>
        </is>
      </c>
      <c r="AY999" s="286" t="inlineStr">
        <is>
          <t>0</t>
        </is>
      </c>
      <c r="AZ999" s="286" t="inlineStr">
        <is>
          <t>0</t>
        </is>
      </c>
      <c r="BA999" s="287" t="inlineStr">
        <is>
          <t>0</t>
        </is>
      </c>
      <c r="BB999" s="286" t="inlineStr">
        <is>
          <t>0</t>
        </is>
      </c>
      <c r="BC999" s="286" t="inlineStr">
        <is>
          <t>0</t>
        </is>
      </c>
      <c r="BD999" s="286" t="inlineStr">
        <is>
          <t>0</t>
        </is>
      </c>
      <c r="BE999" s="286" t="inlineStr">
        <is>
          <t>0</t>
        </is>
      </c>
      <c r="BF999" s="286" t="inlineStr">
        <is>
          <t>0</t>
        </is>
      </c>
      <c r="BG999" s="286" t="inlineStr">
        <is>
          <t>0</t>
        </is>
      </c>
      <c r="BH999" s="297" t="inlineStr">
        <is>
          <t>0</t>
        </is>
      </c>
      <c r="BI999" s="297" t="inlineStr">
        <is>
          <t>0</t>
        </is>
      </c>
      <c r="BJ999" s="297" t="inlineStr">
        <is>
          <t>0</t>
        </is>
      </c>
      <c r="BK999" s="297" t="inlineStr">
        <is>
          <t>0</t>
        </is>
      </c>
      <c r="BL999" s="297" t="inlineStr">
        <is>
          <t>0</t>
        </is>
      </c>
      <c r="BM999" s="297" t="inlineStr">
        <is>
          <t>0</t>
        </is>
      </c>
      <c r="BN999" s="297" t="inlineStr">
        <is>
          <t>0</t>
        </is>
      </c>
      <c r="BO999" s="285" t="inlineStr">
        <is>
          <t>0</t>
        </is>
      </c>
      <c r="BP999" s="297" t="inlineStr">
        <is>
          <t>0</t>
        </is>
      </c>
      <c r="BQ999" s="297" t="inlineStr">
        <is>
          <t>0</t>
        </is>
      </c>
      <c r="BR999" s="297" t="inlineStr">
        <is>
          <t>0</t>
        </is>
      </c>
      <c r="BS999" s="297" t="inlineStr">
        <is>
          <t>0</t>
        </is>
      </c>
      <c r="BT999" s="297" t="inlineStr">
        <is>
          <t>0</t>
        </is>
      </c>
      <c r="BU999" s="297" t="inlineStr">
        <is>
          <t>0</t>
        </is>
      </c>
      <c r="BV999" s="297" t="inlineStr">
        <is>
          <t>0</t>
        </is>
      </c>
      <c r="BW999" s="288" t="inlineStr">
        <is>
          <t>0</t>
        </is>
      </c>
      <c r="BX999" s="276">
        <f>SUM(IF(COUNTIF(#REF!, "*1.*"), 2, 0), IF(COUNTIF(#REF!, "*2.*"), 2, 0), IF(COUNTIF(#REF!, "*3.*"), 2, 0), IF(COUNTIF(#REF!, "*4.*"), 2, 0), IF(COUNTIF(#REF!, "*5.*"), 2, 0), IF(COUNTIF(#REF!, "*6.*"), 2, 0))</f>
        <v/>
      </c>
      <c r="BY999" s="277">
        <f t="array" ref="BY999">SUM(VALUE(AT999),VALUE(AU999),VALUE(AV999),VALUE(AW999),VALUE(AX999),VALUE(AY999),VALUE(AZ999),VALUE(BB999),VALUE(BC999),VALUE(BD999),VALUE(BE999),VALUE(BF999),VALUE(BG999),VALUE(BH999),VALUE(BI999),VALUE(BJ999),VALUE(BK999),VALUE(BL999),VALUE(BM999),VALUE(BN999),VALUE(BO999),VALUE(BP999),VALUE(BQ999),VALUE(BR999),VALUE(BS999),VALUE(BT999),VALUE(BU999),VALUE(BV999),VALUE(BW999))</f>
        <v/>
      </c>
      <c r="BZ999" s="307" t="n"/>
      <c r="CA999" s="307" t="n"/>
      <c r="CB999" s="307" t="n"/>
      <c r="CC999" s="307" t="n"/>
      <c r="CD999" s="307" t="n"/>
      <c r="CE999" s="307" t="n"/>
      <c r="CF999" s="307" t="n"/>
      <c r="CG999" s="307" t="n"/>
      <c r="CH999" s="307" t="n"/>
      <c r="CI999" s="307" t="n"/>
      <c r="CJ999" s="307" t="n"/>
      <c r="CK999" s="307" t="n"/>
      <c r="CL999" s="307" t="n"/>
      <c r="CM999" s="307" t="n"/>
      <c r="CN999" s="307" t="n"/>
      <c r="CO999" s="307" t="n"/>
      <c r="CP999" s="307" t="n"/>
      <c r="CQ999" s="307" t="n"/>
      <c r="CR999" s="279" t="inlineStr"/>
      <c r="CS999" s="280">
        <f>AVERAGE(Value(BY999),value(CR999))</f>
        <v/>
      </c>
      <c r="CT999" s="421">
        <f>(IF(OR(MediaScorecard!BH1000="x", MediaScorecard!BI1000="x",MediaScorecard!BJ1000="x",MediaScorecard!BK1000="x",MediaScorecard!BL1000="x"),1, 2))</f>
        <v/>
      </c>
      <c r="CU999" s="308" t="n"/>
      <c r="CV999" s="308" t="n"/>
      <c r="CW999" s="308" t="n"/>
      <c r="CX999" s="309" t="n"/>
      <c r="CY999" s="308" t="n"/>
      <c r="CZ999" s="308" t="n"/>
      <c r="DA999" s="308" t="n"/>
    </row>
    <row r="1000" ht="21" customHeight="1" s="590">
      <c r="A1000" s="421" t="n"/>
      <c r="B1000" s="270" t="n"/>
      <c r="C1000" s="266" t="n"/>
      <c r="D1000" s="267" t="inlineStr"/>
      <c r="E1000" s="267" t="inlineStr"/>
      <c r="F1000" s="268" t="inlineStr"/>
      <c r="G1000" s="421" t="n"/>
      <c r="H1000" s="269" t="n"/>
      <c r="I1000" s="421" t="n"/>
      <c r="J1000" s="421" t="n"/>
      <c r="K1000" s="421" t="n"/>
      <c r="L1000" s="421" t="n"/>
      <c r="M1000" s="421" t="n"/>
      <c r="N1000" s="421" t="n"/>
      <c r="O1000" s="421" t="n"/>
      <c r="P1000" s="421" t="n"/>
      <c r="Q1000" s="421" t="n"/>
      <c r="R1000" s="270" t="n"/>
      <c r="S1000" s="421" t="n"/>
      <c r="T1000" s="421" t="n"/>
      <c r="U1000" s="421" t="n"/>
      <c r="V1000" s="421" t="n"/>
      <c r="W1000" s="421" t="n"/>
      <c r="X1000" s="421" t="n"/>
      <c r="Y1000" s="421" t="n"/>
      <c r="Z1000" s="421" t="n"/>
      <c r="AA1000" s="421" t="n"/>
      <c r="AB1000" s="421" t="n"/>
      <c r="AC1000" s="421" t="n"/>
      <c r="AD1000" s="421" t="n"/>
      <c r="AE1000" s="421" t="n"/>
      <c r="AF1000" s="421" t="n"/>
      <c r="AG1000" s="421" t="n"/>
      <c r="AH1000" s="421" t="n"/>
      <c r="AI1000" s="421" t="n"/>
      <c r="AJ1000" s="297" t="n"/>
      <c r="AK1000" s="297" t="n"/>
      <c r="AL1000" s="284" t="n"/>
      <c r="AM1000" s="297" t="n"/>
      <c r="AN1000" s="285" t="n"/>
      <c r="AO1000" s="297" t="n"/>
      <c r="AP1000" s="297" t="n"/>
      <c r="AQ1000" s="297" t="n"/>
      <c r="AR1000" s="297" t="n"/>
      <c r="AS1000" s="297" t="n"/>
      <c r="AT1000" s="285" t="inlineStr">
        <is>
          <t>0</t>
        </is>
      </c>
      <c r="AU1000" s="297" t="inlineStr">
        <is>
          <t>0</t>
        </is>
      </c>
      <c r="AV1000" s="297" t="inlineStr">
        <is>
          <t>0</t>
        </is>
      </c>
      <c r="AW1000" s="297" t="inlineStr">
        <is>
          <t>0</t>
        </is>
      </c>
      <c r="AX1000" s="297" t="inlineStr">
        <is>
          <t>0</t>
        </is>
      </c>
      <c r="AY1000" s="286" t="inlineStr">
        <is>
          <t>0</t>
        </is>
      </c>
      <c r="AZ1000" s="286" t="inlineStr">
        <is>
          <t>0</t>
        </is>
      </c>
      <c r="BA1000" s="287" t="inlineStr">
        <is>
          <t>0</t>
        </is>
      </c>
      <c r="BB1000" s="286" t="inlineStr">
        <is>
          <t>0</t>
        </is>
      </c>
      <c r="BC1000" s="286" t="inlineStr">
        <is>
          <t>0</t>
        </is>
      </c>
      <c r="BD1000" s="286" t="inlineStr">
        <is>
          <t>0</t>
        </is>
      </c>
      <c r="BE1000" s="286" t="inlineStr">
        <is>
          <t>0</t>
        </is>
      </c>
      <c r="BF1000" s="286" t="inlineStr">
        <is>
          <t>0</t>
        </is>
      </c>
      <c r="BG1000" s="286" t="inlineStr">
        <is>
          <t>0</t>
        </is>
      </c>
      <c r="BH1000" s="297" t="inlineStr">
        <is>
          <t>0</t>
        </is>
      </c>
      <c r="BI1000" s="297" t="inlineStr">
        <is>
          <t>0</t>
        </is>
      </c>
      <c r="BJ1000" s="297" t="inlineStr">
        <is>
          <t>0</t>
        </is>
      </c>
      <c r="BK1000" s="297" t="inlineStr">
        <is>
          <t>0</t>
        </is>
      </c>
      <c r="BL1000" s="297" t="inlineStr">
        <is>
          <t>0</t>
        </is>
      </c>
      <c r="BM1000" s="297" t="inlineStr">
        <is>
          <t>0</t>
        </is>
      </c>
      <c r="BN1000" s="297" t="inlineStr">
        <is>
          <t>0</t>
        </is>
      </c>
      <c r="BO1000" s="285" t="inlineStr">
        <is>
          <t>0</t>
        </is>
      </c>
      <c r="BP1000" s="297" t="inlineStr">
        <is>
          <t>0</t>
        </is>
      </c>
      <c r="BQ1000" s="297" t="inlineStr">
        <is>
          <t>0</t>
        </is>
      </c>
      <c r="BR1000" s="297" t="inlineStr">
        <is>
          <t>0</t>
        </is>
      </c>
      <c r="BS1000" s="297" t="inlineStr">
        <is>
          <t>0</t>
        </is>
      </c>
      <c r="BT1000" s="297" t="inlineStr">
        <is>
          <t>0</t>
        </is>
      </c>
      <c r="BU1000" s="297" t="inlineStr">
        <is>
          <t>0</t>
        </is>
      </c>
      <c r="BV1000" s="297" t="inlineStr">
        <is>
          <t>0</t>
        </is>
      </c>
      <c r="BW1000" s="288" t="inlineStr">
        <is>
          <t>0</t>
        </is>
      </c>
      <c r="BX1000" s="276">
        <f>SUM(IF(COUNTIF(#REF!, "*1.*"), 2, 0), IF(COUNTIF(#REF!, "*2.*"), 2, 0), IF(COUNTIF(#REF!, "*3.*"), 2, 0), IF(COUNTIF(#REF!, "*4.*"), 2, 0), IF(COUNTIF(#REF!, "*5.*"), 2, 0), IF(COUNTIF(#REF!, "*6.*"), 2, 0))</f>
        <v/>
      </c>
      <c r="BY1000" s="277">
        <f t="array" ref="BY1000">SUM(VALUE(AT1000),VALUE(AU1000),VALUE(AV1000),VALUE(AW1000),VALUE(AX1000),VALUE(AY1000),VALUE(AZ1000),VALUE(BB1000),VALUE(BC1000),VALUE(BD1000),VALUE(BE1000),VALUE(BF1000),VALUE(BG1000),VALUE(BH1000),VALUE(BI1000),VALUE(BJ1000),VALUE(BK1000),VALUE(BL1000),VALUE(BM1000),VALUE(BN1000),VALUE(BO1000),VALUE(BP1000),VALUE(BQ1000),VALUE(BR1000),VALUE(BS1000),VALUE(BT1000),VALUE(BU1000),VALUE(BV1000),VALUE(BW1000))</f>
        <v/>
      </c>
      <c r="BZ1000" s="307" t="n"/>
      <c r="CA1000" s="307" t="n"/>
      <c r="CB1000" s="307" t="n"/>
      <c r="CC1000" s="307" t="n"/>
      <c r="CD1000" s="307" t="n"/>
      <c r="CE1000" s="307" t="n"/>
      <c r="CF1000" s="307" t="n"/>
      <c r="CG1000" s="307" t="n"/>
      <c r="CH1000" s="307" t="n"/>
      <c r="CI1000" s="307" t="n"/>
      <c r="CJ1000" s="307" t="n"/>
      <c r="CK1000" s="307" t="n"/>
      <c r="CL1000" s="307" t="n"/>
      <c r="CM1000" s="307" t="n"/>
      <c r="CN1000" s="307" t="n"/>
      <c r="CO1000" s="307" t="n"/>
      <c r="CP1000" s="307" t="n"/>
      <c r="CQ1000" s="307" t="n"/>
      <c r="CR1000" s="279" t="inlineStr"/>
      <c r="CS1000" s="280">
        <f>AVERAGE(Value(BY1000),value(CR1000))</f>
        <v/>
      </c>
      <c r="CT1000" s="421">
        <f>(IF(OR(MediaScorecard!BH1001="x", MediaScorecard!BI1001="x",MediaScorecard!BJ1001="x",MediaScorecard!BK1001="x",MediaScorecard!BL1001="x"),1, 2))</f>
        <v/>
      </c>
      <c r="CU1000" s="308" t="n"/>
      <c r="CV1000" s="308" t="n"/>
      <c r="CW1000" s="308" t="n"/>
      <c r="CX1000" s="309" t="n"/>
      <c r="CY1000" s="308" t="n"/>
      <c r="CZ1000" s="308" t="n"/>
      <c r="DA1000" s="308" t="n"/>
    </row>
    <row r="1001" ht="21" customHeight="1" s="590">
      <c r="A1001" s="421" t="n"/>
      <c r="B1001" s="270" t="n"/>
      <c r="C1001" s="266" t="n"/>
      <c r="D1001" s="267" t="inlineStr"/>
      <c r="E1001" s="267" t="inlineStr"/>
      <c r="F1001" s="268" t="inlineStr"/>
      <c r="G1001" s="421" t="n"/>
      <c r="H1001" s="269" t="n"/>
      <c r="I1001" s="421" t="n"/>
      <c r="J1001" s="421" t="n"/>
      <c r="K1001" s="421" t="n"/>
      <c r="L1001" s="421" t="n"/>
      <c r="M1001" s="421" t="n"/>
      <c r="N1001" s="421" t="n"/>
      <c r="O1001" s="421" t="n"/>
      <c r="P1001" s="421" t="n"/>
      <c r="Q1001" s="421" t="n"/>
      <c r="R1001" s="270" t="n"/>
      <c r="S1001" s="421" t="n"/>
      <c r="T1001" s="421" t="n"/>
      <c r="U1001" s="421" t="n"/>
      <c r="V1001" s="421" t="n"/>
      <c r="W1001" s="421" t="n"/>
      <c r="X1001" s="421" t="n"/>
      <c r="Y1001" s="421" t="n"/>
      <c r="Z1001" s="421" t="n"/>
      <c r="AA1001" s="421" t="n"/>
      <c r="AB1001" s="421" t="n"/>
      <c r="AC1001" s="421" t="n"/>
      <c r="AD1001" s="421" t="n"/>
      <c r="AE1001" s="421" t="n"/>
      <c r="AF1001" s="421" t="n"/>
      <c r="AG1001" s="421" t="n"/>
      <c r="AH1001" s="421" t="n"/>
      <c r="AI1001" s="421" t="n"/>
      <c r="AJ1001" s="297" t="n"/>
      <c r="AK1001" s="297" t="n"/>
      <c r="AL1001" s="284" t="n"/>
      <c r="AM1001" s="297" t="n"/>
      <c r="AN1001" s="285" t="n"/>
      <c r="AO1001" s="297" t="n"/>
      <c r="AP1001" s="297" t="n"/>
      <c r="AQ1001" s="297" t="n"/>
      <c r="AR1001" s="297" t="n"/>
      <c r="AS1001" s="297" t="n"/>
      <c r="AT1001" s="285" t="inlineStr">
        <is>
          <t>0</t>
        </is>
      </c>
      <c r="AU1001" s="297" t="inlineStr">
        <is>
          <t>0</t>
        </is>
      </c>
      <c r="AV1001" s="297" t="inlineStr">
        <is>
          <t>0</t>
        </is>
      </c>
      <c r="AW1001" s="297" t="inlineStr">
        <is>
          <t>0</t>
        </is>
      </c>
      <c r="AX1001" s="297" t="inlineStr">
        <is>
          <t>0</t>
        </is>
      </c>
      <c r="AY1001" s="286" t="inlineStr">
        <is>
          <t>0</t>
        </is>
      </c>
      <c r="AZ1001" s="286" t="inlineStr">
        <is>
          <t>0</t>
        </is>
      </c>
      <c r="BA1001" s="287" t="inlineStr">
        <is>
          <t>0</t>
        </is>
      </c>
      <c r="BB1001" s="286" t="inlineStr">
        <is>
          <t>0</t>
        </is>
      </c>
      <c r="BC1001" s="286" t="inlineStr">
        <is>
          <t>0</t>
        </is>
      </c>
      <c r="BD1001" s="286" t="inlineStr">
        <is>
          <t>0</t>
        </is>
      </c>
      <c r="BE1001" s="286" t="inlineStr">
        <is>
          <t>0</t>
        </is>
      </c>
      <c r="BF1001" s="286" t="inlineStr">
        <is>
          <t>0</t>
        </is>
      </c>
      <c r="BG1001" s="286" t="inlineStr">
        <is>
          <t>0</t>
        </is>
      </c>
      <c r="BH1001" s="297" t="inlineStr">
        <is>
          <t>0</t>
        </is>
      </c>
      <c r="BI1001" s="297" t="inlineStr">
        <is>
          <t>0</t>
        </is>
      </c>
      <c r="BJ1001" s="297" t="inlineStr">
        <is>
          <t>0</t>
        </is>
      </c>
      <c r="BK1001" s="297" t="inlineStr">
        <is>
          <t>0</t>
        </is>
      </c>
      <c r="BL1001" s="297" t="inlineStr">
        <is>
          <t>0</t>
        </is>
      </c>
      <c r="BM1001" s="297" t="inlineStr">
        <is>
          <t>0</t>
        </is>
      </c>
      <c r="BN1001" s="297" t="inlineStr">
        <is>
          <t>0</t>
        </is>
      </c>
      <c r="BO1001" s="285" t="inlineStr">
        <is>
          <t>0</t>
        </is>
      </c>
      <c r="BP1001" s="297" t="inlineStr">
        <is>
          <t>0</t>
        </is>
      </c>
      <c r="BQ1001" s="297" t="inlineStr">
        <is>
          <t>0</t>
        </is>
      </c>
      <c r="BR1001" s="297" t="inlineStr">
        <is>
          <t>0</t>
        </is>
      </c>
      <c r="BS1001" s="297" t="inlineStr">
        <is>
          <t>0</t>
        </is>
      </c>
      <c r="BT1001" s="297" t="inlineStr">
        <is>
          <t>0</t>
        </is>
      </c>
      <c r="BU1001" s="297" t="inlineStr">
        <is>
          <t>0</t>
        </is>
      </c>
      <c r="BV1001" s="297" t="inlineStr">
        <is>
          <t>0</t>
        </is>
      </c>
      <c r="BW1001" s="288" t="inlineStr">
        <is>
          <t>0</t>
        </is>
      </c>
      <c r="BX1001" s="276">
        <f>SUM(IF(COUNTIF(#REF!, "*1.*"), 2, 0), IF(COUNTIF(#REF!, "*2.*"), 2, 0), IF(COUNTIF(#REF!, "*3.*"), 2, 0), IF(COUNTIF(#REF!, "*4.*"), 2, 0), IF(COUNTIF(#REF!, "*5.*"), 2, 0), IF(COUNTIF(#REF!, "*6.*"), 2, 0))</f>
        <v/>
      </c>
      <c r="BY1001" s="277">
        <f t="array" ref="BY1001">SUM(VALUE(AT1001),VALUE(AU1001),VALUE(AV1001),VALUE(AW1001),VALUE(AX1001),VALUE(AY1001),VALUE(AZ1001),VALUE(BB1001),VALUE(BC1001),VALUE(BD1001),VALUE(BE1001),VALUE(BF1001),VALUE(BG1001),VALUE(BH1001),VALUE(BI1001),VALUE(BJ1001),VALUE(BK1001),VALUE(BL1001),VALUE(BM1001),VALUE(BN1001),VALUE(BO1001),VALUE(BP1001),VALUE(BQ1001),VALUE(BR1001),VALUE(BS1001),VALUE(BT1001),VALUE(BU1001),VALUE(BV1001),VALUE(BW1001))</f>
        <v/>
      </c>
      <c r="BZ1001" s="307" t="n"/>
      <c r="CA1001" s="307" t="n"/>
      <c r="CB1001" s="307" t="n"/>
      <c r="CC1001" s="307" t="n"/>
      <c r="CD1001" s="307" t="n"/>
      <c r="CE1001" s="307" t="n"/>
      <c r="CF1001" s="307" t="n"/>
      <c r="CG1001" s="307" t="n"/>
      <c r="CH1001" s="307" t="n"/>
      <c r="CI1001" s="307" t="n"/>
      <c r="CJ1001" s="307" t="n"/>
      <c r="CK1001" s="307" t="n"/>
      <c r="CL1001" s="307" t="n"/>
      <c r="CM1001" s="307" t="n"/>
      <c r="CN1001" s="307" t="n"/>
      <c r="CO1001" s="307" t="n"/>
      <c r="CP1001" s="307" t="n"/>
      <c r="CQ1001" s="307" t="n"/>
      <c r="CR1001" s="279" t="inlineStr"/>
      <c r="CS1001" s="280">
        <f>AVERAGE(Value(BY1001),value(CR1001))</f>
        <v/>
      </c>
      <c r="CT1001" s="421">
        <f>(IF(OR(MediaScorecard!BH1002="x", MediaScorecard!BI1002="x",MediaScorecard!BJ1002="x",MediaScorecard!BK1002="x",MediaScorecard!BL1002="x"),1, 2))</f>
        <v/>
      </c>
      <c r="CU1001" s="308" t="n"/>
      <c r="CV1001" s="308" t="n"/>
      <c r="CW1001" s="308" t="n"/>
      <c r="CX1001" s="309" t="n"/>
      <c r="CY1001" s="308" t="n"/>
      <c r="CZ1001" s="308" t="n"/>
      <c r="DA1001" s="308" t="n"/>
    </row>
    <row r="1002" ht="21" customHeight="1" s="590">
      <c r="A1002" s="421" t="n"/>
      <c r="B1002" s="270" t="n"/>
      <c r="C1002" s="266" t="n"/>
      <c r="D1002" s="267" t="inlineStr"/>
      <c r="E1002" s="267" t="inlineStr"/>
      <c r="F1002" s="268" t="inlineStr"/>
      <c r="G1002" s="421" t="n"/>
      <c r="H1002" s="269" t="n"/>
      <c r="I1002" s="421" t="n"/>
      <c r="J1002" s="421" t="n"/>
      <c r="K1002" s="421" t="n"/>
      <c r="L1002" s="421" t="n"/>
      <c r="M1002" s="421" t="n"/>
      <c r="N1002" s="421" t="n"/>
      <c r="O1002" s="421" t="n"/>
      <c r="P1002" s="421" t="n"/>
      <c r="Q1002" s="421" t="n"/>
      <c r="R1002" s="270" t="n"/>
      <c r="S1002" s="421" t="n"/>
      <c r="T1002" s="421" t="n"/>
      <c r="U1002" s="421" t="n"/>
      <c r="V1002" s="421" t="n"/>
      <c r="W1002" s="421" t="n"/>
      <c r="X1002" s="421" t="n"/>
      <c r="Y1002" s="421" t="n"/>
      <c r="Z1002" s="421" t="n"/>
      <c r="AA1002" s="421" t="n"/>
      <c r="AB1002" s="421" t="n"/>
      <c r="AC1002" s="421" t="n"/>
      <c r="AD1002" s="421" t="n"/>
      <c r="AE1002" s="421" t="n"/>
      <c r="AF1002" s="421" t="n"/>
      <c r="AG1002" s="421" t="n"/>
      <c r="AH1002" s="421" t="n"/>
      <c r="AI1002" s="421" t="n"/>
      <c r="AJ1002" s="297" t="n"/>
      <c r="AK1002" s="297" t="n"/>
      <c r="AL1002" s="284" t="n"/>
      <c r="AM1002" s="297" t="n"/>
      <c r="AN1002" s="285" t="n"/>
      <c r="AO1002" s="297" t="n"/>
      <c r="AP1002" s="297" t="n"/>
      <c r="AQ1002" s="297" t="n"/>
      <c r="AR1002" s="297" t="n"/>
      <c r="AS1002" s="297" t="n"/>
      <c r="AT1002" s="285" t="inlineStr">
        <is>
          <t>0</t>
        </is>
      </c>
      <c r="AU1002" s="297" t="inlineStr">
        <is>
          <t>0</t>
        </is>
      </c>
      <c r="AV1002" s="297" t="inlineStr">
        <is>
          <t>0</t>
        </is>
      </c>
      <c r="AW1002" s="297" t="inlineStr">
        <is>
          <t>0</t>
        </is>
      </c>
      <c r="AX1002" s="297" t="inlineStr">
        <is>
          <t>0</t>
        </is>
      </c>
      <c r="AY1002" s="286" t="inlineStr">
        <is>
          <t>0</t>
        </is>
      </c>
      <c r="AZ1002" s="286" t="inlineStr">
        <is>
          <t>0</t>
        </is>
      </c>
      <c r="BA1002" s="287" t="inlineStr">
        <is>
          <t>0</t>
        </is>
      </c>
      <c r="BB1002" s="286" t="inlineStr">
        <is>
          <t>0</t>
        </is>
      </c>
      <c r="BC1002" s="286" t="inlineStr">
        <is>
          <t>0</t>
        </is>
      </c>
      <c r="BD1002" s="286" t="inlineStr">
        <is>
          <t>0</t>
        </is>
      </c>
      <c r="BE1002" s="286" t="inlineStr">
        <is>
          <t>0</t>
        </is>
      </c>
      <c r="BF1002" s="286" t="inlineStr">
        <is>
          <t>0</t>
        </is>
      </c>
      <c r="BG1002" s="286" t="inlineStr">
        <is>
          <t>0</t>
        </is>
      </c>
      <c r="BH1002" s="297" t="inlineStr">
        <is>
          <t>0</t>
        </is>
      </c>
      <c r="BI1002" s="297" t="inlineStr">
        <is>
          <t>0</t>
        </is>
      </c>
      <c r="BJ1002" s="297" t="inlineStr">
        <is>
          <t>0</t>
        </is>
      </c>
      <c r="BK1002" s="297" t="inlineStr">
        <is>
          <t>0</t>
        </is>
      </c>
      <c r="BL1002" s="297" t="inlineStr">
        <is>
          <t>0</t>
        </is>
      </c>
      <c r="BM1002" s="297" t="inlineStr">
        <is>
          <t>0</t>
        </is>
      </c>
      <c r="BN1002" s="297" t="inlineStr">
        <is>
          <t>0</t>
        </is>
      </c>
      <c r="BO1002" s="285" t="inlineStr">
        <is>
          <t>0</t>
        </is>
      </c>
      <c r="BP1002" s="297" t="inlineStr">
        <is>
          <t>0</t>
        </is>
      </c>
      <c r="BQ1002" s="297" t="inlineStr">
        <is>
          <t>0</t>
        </is>
      </c>
      <c r="BR1002" s="297" t="inlineStr">
        <is>
          <t>0</t>
        </is>
      </c>
      <c r="BS1002" s="297" t="inlineStr">
        <is>
          <t>0</t>
        </is>
      </c>
      <c r="BT1002" s="297" t="inlineStr">
        <is>
          <t>0</t>
        </is>
      </c>
      <c r="BU1002" s="297" t="inlineStr">
        <is>
          <t>0</t>
        </is>
      </c>
      <c r="BV1002" s="297" t="inlineStr">
        <is>
          <t>0</t>
        </is>
      </c>
      <c r="BW1002" s="288" t="inlineStr">
        <is>
          <t>0</t>
        </is>
      </c>
      <c r="BX1002" s="276">
        <f>SUM(IF(COUNTIF(#REF!, "*1.*"), 2, 0), IF(COUNTIF(#REF!, "*2.*"), 2, 0), IF(COUNTIF(#REF!, "*3.*"), 2, 0), IF(COUNTIF(#REF!, "*4.*"), 2, 0), IF(COUNTIF(#REF!, "*5.*"), 2, 0), IF(COUNTIF(#REF!, "*6.*"), 2, 0))</f>
        <v/>
      </c>
      <c r="BY1002" s="277">
        <f t="array" ref="BY1002">SUM(VALUE(AT1002),VALUE(AU1002),VALUE(AV1002),VALUE(AW1002),VALUE(AX1002),VALUE(AY1002),VALUE(AZ1002),VALUE(BB1002),VALUE(BC1002),VALUE(BD1002),VALUE(BE1002),VALUE(BF1002),VALUE(BG1002),VALUE(BH1002),VALUE(BI1002),VALUE(BJ1002),VALUE(BK1002),VALUE(BL1002),VALUE(BM1002),VALUE(BN1002),VALUE(BO1002),VALUE(BP1002),VALUE(BQ1002),VALUE(BR1002),VALUE(BS1002),VALUE(BT1002),VALUE(BU1002),VALUE(BV1002),VALUE(BW1002))</f>
        <v/>
      </c>
      <c r="BZ1002" s="307" t="n"/>
      <c r="CA1002" s="307" t="n"/>
      <c r="CB1002" s="307" t="n"/>
      <c r="CC1002" s="307" t="n"/>
      <c r="CD1002" s="307" t="n"/>
      <c r="CE1002" s="307" t="n"/>
      <c r="CF1002" s="307" t="n"/>
      <c r="CG1002" s="307" t="n"/>
      <c r="CH1002" s="307" t="n"/>
      <c r="CI1002" s="307" t="n"/>
      <c r="CJ1002" s="307" t="n"/>
      <c r="CK1002" s="307" t="n"/>
      <c r="CL1002" s="307" t="n"/>
      <c r="CM1002" s="307" t="n"/>
      <c r="CN1002" s="307" t="n"/>
      <c r="CO1002" s="307" t="n"/>
      <c r="CP1002" s="307" t="n"/>
      <c r="CQ1002" s="307" t="n"/>
      <c r="CR1002" s="279" t="inlineStr"/>
      <c r="CS1002" s="280">
        <f>AVERAGE(Value(BY1002),value(CR1002))</f>
        <v/>
      </c>
      <c r="CT1002" s="421">
        <f>(IF(OR(MediaScorecard!BH1003="x", MediaScorecard!BI1003="x",MediaScorecard!BJ1003="x",MediaScorecard!BK1003="x",MediaScorecard!BL1003="x"),1, 2))</f>
        <v/>
      </c>
      <c r="CU1002" s="308" t="n"/>
      <c r="CV1002" s="308" t="n"/>
      <c r="CW1002" s="308" t="n"/>
      <c r="CX1002" s="309" t="n"/>
      <c r="CY1002" s="308" t="n"/>
      <c r="CZ1002" s="308" t="n"/>
      <c r="DA1002" s="308" t="n"/>
    </row>
    <row r="1003" ht="21" customHeight="1" s="590">
      <c r="A1003" s="421" t="n"/>
      <c r="B1003" s="270" t="n"/>
      <c r="C1003" s="266" t="n"/>
      <c r="D1003" s="267" t="inlineStr"/>
      <c r="E1003" s="267" t="inlineStr"/>
      <c r="F1003" s="268" t="inlineStr"/>
      <c r="G1003" s="421" t="n"/>
      <c r="H1003" s="269" t="n"/>
      <c r="I1003" s="421" t="n"/>
      <c r="J1003" s="421" t="n"/>
      <c r="K1003" s="421" t="n"/>
      <c r="L1003" s="421" t="n"/>
      <c r="M1003" s="421" t="n"/>
      <c r="N1003" s="421" t="n"/>
      <c r="O1003" s="421" t="n"/>
      <c r="P1003" s="421" t="n"/>
      <c r="Q1003" s="421" t="n"/>
      <c r="R1003" s="270" t="n"/>
      <c r="S1003" s="421" t="n"/>
      <c r="T1003" s="421" t="n"/>
      <c r="U1003" s="421" t="n"/>
      <c r="V1003" s="421" t="n"/>
      <c r="W1003" s="421" t="n"/>
      <c r="X1003" s="421" t="n"/>
      <c r="Y1003" s="421" t="n"/>
      <c r="Z1003" s="421" t="n"/>
      <c r="AA1003" s="421" t="n"/>
      <c r="AB1003" s="421" t="n"/>
      <c r="AC1003" s="421" t="n"/>
      <c r="AD1003" s="421" t="n"/>
      <c r="AE1003" s="421" t="n"/>
      <c r="AF1003" s="421" t="n"/>
      <c r="AG1003" s="421" t="n"/>
      <c r="AH1003" s="421" t="n"/>
      <c r="AI1003" s="421" t="n"/>
      <c r="AJ1003" s="297" t="n"/>
      <c r="AK1003" s="297" t="n"/>
      <c r="AL1003" s="284" t="n"/>
      <c r="AM1003" s="297" t="n"/>
      <c r="AN1003" s="285" t="n"/>
      <c r="AO1003" s="297" t="n"/>
      <c r="AP1003" s="297" t="n"/>
      <c r="AQ1003" s="297" t="n"/>
      <c r="AR1003" s="297" t="n"/>
      <c r="AS1003" s="297" t="n"/>
      <c r="AT1003" s="285" t="inlineStr">
        <is>
          <t>0</t>
        </is>
      </c>
      <c r="AU1003" s="297" t="inlineStr">
        <is>
          <t>0</t>
        </is>
      </c>
      <c r="AV1003" s="297" t="inlineStr">
        <is>
          <t>0</t>
        </is>
      </c>
      <c r="AW1003" s="297" t="inlineStr">
        <is>
          <t>0</t>
        </is>
      </c>
      <c r="AX1003" s="297" t="inlineStr">
        <is>
          <t>0</t>
        </is>
      </c>
      <c r="AY1003" s="286" t="inlineStr">
        <is>
          <t>0</t>
        </is>
      </c>
      <c r="AZ1003" s="286" t="inlineStr">
        <is>
          <t>0</t>
        </is>
      </c>
      <c r="BA1003" s="287" t="inlineStr">
        <is>
          <t>0</t>
        </is>
      </c>
      <c r="BB1003" s="286" t="inlineStr">
        <is>
          <t>0</t>
        </is>
      </c>
      <c r="BC1003" s="286" t="inlineStr">
        <is>
          <t>0</t>
        </is>
      </c>
      <c r="BD1003" s="286" t="inlineStr">
        <is>
          <t>0</t>
        </is>
      </c>
      <c r="BE1003" s="286" t="inlineStr">
        <is>
          <t>0</t>
        </is>
      </c>
      <c r="BF1003" s="286" t="inlineStr">
        <is>
          <t>0</t>
        </is>
      </c>
      <c r="BG1003" s="286" t="inlineStr">
        <is>
          <t>0</t>
        </is>
      </c>
      <c r="BH1003" s="297" t="inlineStr">
        <is>
          <t>0</t>
        </is>
      </c>
      <c r="BI1003" s="297" t="inlineStr">
        <is>
          <t>0</t>
        </is>
      </c>
      <c r="BJ1003" s="297" t="inlineStr">
        <is>
          <t>0</t>
        </is>
      </c>
      <c r="BK1003" s="297" t="inlineStr">
        <is>
          <t>0</t>
        </is>
      </c>
      <c r="BL1003" s="297" t="inlineStr">
        <is>
          <t>0</t>
        </is>
      </c>
      <c r="BM1003" s="297" t="inlineStr">
        <is>
          <t>0</t>
        </is>
      </c>
      <c r="BN1003" s="297" t="inlineStr">
        <is>
          <t>0</t>
        </is>
      </c>
      <c r="BO1003" s="285" t="inlineStr">
        <is>
          <t>0</t>
        </is>
      </c>
      <c r="BP1003" s="297" t="inlineStr">
        <is>
          <t>0</t>
        </is>
      </c>
      <c r="BQ1003" s="297" t="inlineStr">
        <is>
          <t>0</t>
        </is>
      </c>
      <c r="BR1003" s="297" t="inlineStr">
        <is>
          <t>0</t>
        </is>
      </c>
      <c r="BS1003" s="297" t="inlineStr">
        <is>
          <t>0</t>
        </is>
      </c>
      <c r="BT1003" s="297" t="inlineStr">
        <is>
          <t>0</t>
        </is>
      </c>
      <c r="BU1003" s="297" t="inlineStr">
        <is>
          <t>0</t>
        </is>
      </c>
      <c r="BV1003" s="297" t="inlineStr">
        <is>
          <t>0</t>
        </is>
      </c>
      <c r="BW1003" s="288" t="inlineStr">
        <is>
          <t>0</t>
        </is>
      </c>
      <c r="BX1003" s="276">
        <f>SUM(IF(COUNTIF(#REF!, "*1.*"), 2, 0), IF(COUNTIF(#REF!, "*2.*"), 2, 0), IF(COUNTIF(#REF!, "*3.*"), 2, 0), IF(COUNTIF(#REF!, "*4.*"), 2, 0), IF(COUNTIF(#REF!, "*5.*"), 2, 0), IF(COUNTIF(#REF!, "*6.*"), 2, 0))</f>
        <v/>
      </c>
      <c r="BY1003" s="277">
        <f t="array" ref="BY1003">SUM(VALUE(AT1003),VALUE(AU1003),VALUE(AV1003),VALUE(AW1003),VALUE(AX1003),VALUE(AY1003),VALUE(AZ1003),VALUE(BB1003),VALUE(BC1003),VALUE(BD1003),VALUE(BE1003),VALUE(BF1003),VALUE(BG1003),VALUE(BH1003),VALUE(BI1003),VALUE(BJ1003),VALUE(BK1003),VALUE(BL1003),VALUE(BM1003),VALUE(BN1003),VALUE(BO1003),VALUE(BP1003),VALUE(BQ1003),VALUE(BR1003),VALUE(BS1003),VALUE(BT1003),VALUE(BU1003),VALUE(BV1003),VALUE(BW1003))</f>
        <v/>
      </c>
      <c r="BZ1003" s="307" t="n"/>
      <c r="CA1003" s="307" t="n"/>
      <c r="CB1003" s="307" t="n"/>
      <c r="CC1003" s="307" t="n"/>
      <c r="CD1003" s="307" t="n"/>
      <c r="CE1003" s="307" t="n"/>
      <c r="CF1003" s="307" t="n"/>
      <c r="CG1003" s="307" t="n"/>
      <c r="CH1003" s="307" t="n"/>
      <c r="CI1003" s="307" t="n"/>
      <c r="CJ1003" s="307" t="n"/>
      <c r="CK1003" s="307" t="n"/>
      <c r="CL1003" s="307" t="n"/>
      <c r="CM1003" s="307" t="n"/>
      <c r="CN1003" s="307" t="n"/>
      <c r="CO1003" s="307" t="n"/>
      <c r="CP1003" s="307" t="n"/>
      <c r="CQ1003" s="307" t="n"/>
      <c r="CR1003" s="279" t="inlineStr"/>
      <c r="CS1003" s="280">
        <f>AVERAGE(Value(BY1003),value(CR1003))</f>
        <v/>
      </c>
      <c r="CT1003" s="421">
        <f>(IF(OR(MediaScorecard!BH1004="x", MediaScorecard!BI1004="x",MediaScorecard!BJ1004="x",MediaScorecard!BK1004="x",MediaScorecard!BL1004="x"),1, 2))</f>
        <v/>
      </c>
      <c r="CU1003" s="308" t="n"/>
      <c r="CV1003" s="308" t="n"/>
      <c r="CW1003" s="308" t="n"/>
      <c r="CX1003" s="309" t="n"/>
      <c r="CY1003" s="308" t="n"/>
      <c r="CZ1003" s="308" t="n"/>
      <c r="DA1003" s="308" t="n"/>
    </row>
    <row r="1004" ht="21" customHeight="1" s="590">
      <c r="A1004" s="421" t="n"/>
      <c r="B1004" s="270" t="n"/>
      <c r="C1004" s="266" t="n"/>
      <c r="D1004" s="267" t="inlineStr"/>
      <c r="E1004" s="267" t="inlineStr"/>
      <c r="F1004" s="268" t="inlineStr"/>
      <c r="G1004" s="421" t="n"/>
      <c r="H1004" s="269" t="n"/>
      <c r="I1004" s="421" t="n"/>
      <c r="J1004" s="421" t="n"/>
      <c r="K1004" s="421" t="n"/>
      <c r="L1004" s="421" t="n"/>
      <c r="M1004" s="421" t="n"/>
      <c r="N1004" s="421" t="n"/>
      <c r="O1004" s="421" t="n"/>
      <c r="P1004" s="421" t="n"/>
      <c r="Q1004" s="421" t="n"/>
      <c r="R1004" s="270" t="n"/>
      <c r="S1004" s="421" t="n"/>
      <c r="T1004" s="421" t="n"/>
      <c r="U1004" s="421" t="n"/>
      <c r="V1004" s="421" t="n"/>
      <c r="W1004" s="421" t="n"/>
      <c r="X1004" s="421" t="n"/>
      <c r="Y1004" s="421" t="n"/>
      <c r="Z1004" s="421" t="n"/>
      <c r="AA1004" s="421" t="n"/>
      <c r="AB1004" s="421" t="n"/>
      <c r="AC1004" s="421" t="n"/>
      <c r="AD1004" s="421" t="n"/>
      <c r="AE1004" s="421" t="n"/>
      <c r="AF1004" s="421" t="n"/>
      <c r="AG1004" s="421" t="n"/>
      <c r="AH1004" s="421" t="n"/>
      <c r="AI1004" s="421" t="n"/>
      <c r="AJ1004" s="297" t="n"/>
      <c r="AK1004" s="297" t="n"/>
      <c r="AL1004" s="284" t="n"/>
      <c r="AM1004" s="297" t="n"/>
      <c r="AN1004" s="285" t="n"/>
      <c r="AO1004" s="297" t="n"/>
      <c r="AP1004" s="297" t="n"/>
      <c r="AQ1004" s="297" t="n"/>
      <c r="AR1004" s="297" t="n"/>
      <c r="AS1004" s="297" t="n"/>
      <c r="AT1004" s="285" t="inlineStr">
        <is>
          <t>0</t>
        </is>
      </c>
      <c r="AU1004" s="297" t="inlineStr">
        <is>
          <t>0</t>
        </is>
      </c>
      <c r="AV1004" s="297" t="inlineStr">
        <is>
          <t>0</t>
        </is>
      </c>
      <c r="AW1004" s="297" t="inlineStr">
        <is>
          <t>0</t>
        </is>
      </c>
      <c r="AX1004" s="297" t="inlineStr">
        <is>
          <t>0</t>
        </is>
      </c>
      <c r="AY1004" s="286" t="inlineStr">
        <is>
          <t>0</t>
        </is>
      </c>
      <c r="AZ1004" s="286" t="inlineStr">
        <is>
          <t>0</t>
        </is>
      </c>
      <c r="BA1004" s="287" t="inlineStr">
        <is>
          <t>0</t>
        </is>
      </c>
      <c r="BB1004" s="286" t="inlineStr">
        <is>
          <t>0</t>
        </is>
      </c>
      <c r="BC1004" s="286" t="inlineStr">
        <is>
          <t>0</t>
        </is>
      </c>
      <c r="BD1004" s="286" t="inlineStr">
        <is>
          <t>0</t>
        </is>
      </c>
      <c r="BE1004" s="286" t="inlineStr">
        <is>
          <t>0</t>
        </is>
      </c>
      <c r="BF1004" s="286" t="inlineStr">
        <is>
          <t>0</t>
        </is>
      </c>
      <c r="BG1004" s="286" t="inlineStr">
        <is>
          <t>0</t>
        </is>
      </c>
      <c r="BH1004" s="297" t="inlineStr">
        <is>
          <t>0</t>
        </is>
      </c>
      <c r="BI1004" s="297" t="inlineStr">
        <is>
          <t>0</t>
        </is>
      </c>
      <c r="BJ1004" s="297" t="inlineStr">
        <is>
          <t>0</t>
        </is>
      </c>
      <c r="BK1004" s="297" t="inlineStr">
        <is>
          <t>0</t>
        </is>
      </c>
      <c r="BL1004" s="297" t="inlineStr">
        <is>
          <t>0</t>
        </is>
      </c>
      <c r="BM1004" s="297" t="inlineStr">
        <is>
          <t>0</t>
        </is>
      </c>
      <c r="BN1004" s="297" t="inlineStr">
        <is>
          <t>0</t>
        </is>
      </c>
      <c r="BO1004" s="285" t="inlineStr">
        <is>
          <t>0</t>
        </is>
      </c>
      <c r="BP1004" s="297" t="inlineStr">
        <is>
          <t>0</t>
        </is>
      </c>
      <c r="BQ1004" s="297" t="inlineStr">
        <is>
          <t>0</t>
        </is>
      </c>
      <c r="BR1004" s="297" t="inlineStr">
        <is>
          <t>0</t>
        </is>
      </c>
      <c r="BS1004" s="297" t="inlineStr">
        <is>
          <t>0</t>
        </is>
      </c>
      <c r="BT1004" s="297" t="inlineStr">
        <is>
          <t>0</t>
        </is>
      </c>
      <c r="BU1004" s="297" t="inlineStr">
        <is>
          <t>0</t>
        </is>
      </c>
      <c r="BV1004" s="297" t="inlineStr">
        <is>
          <t>0</t>
        </is>
      </c>
      <c r="BW1004" s="288" t="inlineStr">
        <is>
          <t>0</t>
        </is>
      </c>
      <c r="BX1004" s="276">
        <f>SUM(IF(COUNTIF(#REF!, "*1.*"), 2, 0), IF(COUNTIF(#REF!, "*2.*"), 2, 0), IF(COUNTIF(#REF!, "*3.*"), 2, 0), IF(COUNTIF(#REF!, "*4.*"), 2, 0), IF(COUNTIF(#REF!, "*5.*"), 2, 0), IF(COUNTIF(#REF!, "*6.*"), 2, 0))</f>
        <v/>
      </c>
      <c r="BY1004" s="277">
        <f t="array" ref="BY1004">SUM(VALUE(AT1004),VALUE(AU1004),VALUE(AV1004),VALUE(AW1004),VALUE(AX1004),VALUE(AY1004),VALUE(AZ1004),VALUE(BB1004),VALUE(BC1004),VALUE(BD1004),VALUE(BE1004),VALUE(BF1004),VALUE(BG1004),VALUE(BH1004),VALUE(BI1004),VALUE(BJ1004),VALUE(BK1004),VALUE(BL1004),VALUE(BM1004),VALUE(BN1004),VALUE(BO1004),VALUE(BP1004),VALUE(BQ1004),VALUE(BR1004),VALUE(BS1004),VALUE(BT1004),VALUE(BU1004),VALUE(BV1004),VALUE(BW1004))</f>
        <v/>
      </c>
      <c r="BZ1004" s="307" t="n"/>
      <c r="CA1004" s="307" t="n"/>
      <c r="CB1004" s="307" t="n"/>
      <c r="CC1004" s="307" t="n"/>
      <c r="CD1004" s="307" t="n"/>
      <c r="CE1004" s="307" t="n"/>
      <c r="CF1004" s="307" t="n"/>
      <c r="CG1004" s="307" t="n"/>
      <c r="CH1004" s="307" t="n"/>
      <c r="CI1004" s="307" t="n"/>
      <c r="CJ1004" s="307" t="n"/>
      <c r="CK1004" s="307" t="n"/>
      <c r="CL1004" s="307" t="n"/>
      <c r="CM1004" s="307" t="n"/>
      <c r="CN1004" s="307" t="n"/>
      <c r="CO1004" s="307" t="n"/>
      <c r="CP1004" s="307" t="n"/>
      <c r="CQ1004" s="307" t="n"/>
      <c r="CR1004" s="279" t="inlineStr"/>
      <c r="CS1004" s="280">
        <f>AVERAGE(Value(BY1004),value(CR1004))</f>
        <v/>
      </c>
      <c r="CT1004" s="421">
        <f>(IF(OR(MediaScorecard!BH1005="x", MediaScorecard!BI1005="x",MediaScorecard!BJ1005="x",MediaScorecard!BK1005="x",MediaScorecard!BL1005="x"),1, 2))</f>
        <v/>
      </c>
      <c r="CU1004" s="308" t="n"/>
      <c r="CV1004" s="308" t="n"/>
      <c r="CW1004" s="308" t="n"/>
      <c r="CX1004" s="309" t="n"/>
      <c r="CY1004" s="308" t="n"/>
      <c r="CZ1004" s="308" t="n"/>
      <c r="DA1004" s="308" t="n"/>
    </row>
    <row r="1005" ht="21" customHeight="1" s="590">
      <c r="A1005" s="421" t="n"/>
      <c r="B1005" s="270" t="n"/>
      <c r="C1005" s="266" t="n"/>
      <c r="D1005" s="267" t="inlineStr"/>
      <c r="E1005" s="267" t="inlineStr"/>
      <c r="F1005" s="268" t="inlineStr"/>
      <c r="G1005" s="421" t="n"/>
      <c r="H1005" s="269" t="n"/>
      <c r="I1005" s="421" t="n"/>
      <c r="J1005" s="421" t="n"/>
      <c r="K1005" s="421" t="n"/>
      <c r="L1005" s="421" t="n"/>
      <c r="M1005" s="421" t="n"/>
      <c r="N1005" s="421" t="n"/>
      <c r="O1005" s="421" t="n"/>
      <c r="P1005" s="421" t="n"/>
      <c r="Q1005" s="421" t="n"/>
      <c r="R1005" s="270" t="n"/>
      <c r="S1005" s="421" t="n"/>
      <c r="T1005" s="421" t="n"/>
      <c r="U1005" s="421" t="n"/>
      <c r="V1005" s="421" t="n"/>
      <c r="W1005" s="421" t="n"/>
      <c r="X1005" s="421" t="n"/>
      <c r="Y1005" s="421" t="n"/>
      <c r="Z1005" s="421" t="n"/>
      <c r="AA1005" s="421" t="n"/>
      <c r="AB1005" s="421" t="n"/>
      <c r="AC1005" s="421" t="n"/>
      <c r="AD1005" s="421" t="n"/>
      <c r="AE1005" s="421" t="n"/>
      <c r="AF1005" s="421" t="n"/>
      <c r="AG1005" s="421" t="n"/>
      <c r="AH1005" s="421" t="n"/>
      <c r="AI1005" s="421" t="n"/>
      <c r="AJ1005" s="297" t="n"/>
      <c r="AK1005" s="297" t="n"/>
      <c r="AL1005" s="284" t="n"/>
      <c r="AM1005" s="297" t="n"/>
      <c r="AN1005" s="285" t="n"/>
      <c r="AO1005" s="297" t="n"/>
      <c r="AP1005" s="297" t="n"/>
      <c r="AQ1005" s="297" t="n"/>
      <c r="AR1005" s="297" t="n"/>
      <c r="AS1005" s="297" t="n"/>
      <c r="AT1005" s="285" t="inlineStr">
        <is>
          <t>0</t>
        </is>
      </c>
      <c r="AU1005" s="297" t="inlineStr">
        <is>
          <t>0</t>
        </is>
      </c>
      <c r="AV1005" s="297" t="inlineStr">
        <is>
          <t>0</t>
        </is>
      </c>
      <c r="AW1005" s="297" t="inlineStr">
        <is>
          <t>0</t>
        </is>
      </c>
      <c r="AX1005" s="297" t="inlineStr">
        <is>
          <t>0</t>
        </is>
      </c>
      <c r="AY1005" s="286" t="inlineStr">
        <is>
          <t>0</t>
        </is>
      </c>
      <c r="AZ1005" s="286" t="inlineStr">
        <is>
          <t>0</t>
        </is>
      </c>
      <c r="BA1005" s="287" t="inlineStr">
        <is>
          <t>0</t>
        </is>
      </c>
      <c r="BB1005" s="286" t="inlineStr">
        <is>
          <t>0</t>
        </is>
      </c>
      <c r="BC1005" s="286" t="inlineStr">
        <is>
          <t>0</t>
        </is>
      </c>
      <c r="BD1005" s="286" t="inlineStr">
        <is>
          <t>0</t>
        </is>
      </c>
      <c r="BE1005" s="286" t="inlineStr">
        <is>
          <t>0</t>
        </is>
      </c>
      <c r="BF1005" s="286" t="inlineStr">
        <is>
          <t>0</t>
        </is>
      </c>
      <c r="BG1005" s="286" t="inlineStr">
        <is>
          <t>0</t>
        </is>
      </c>
      <c r="BH1005" s="297" t="inlineStr">
        <is>
          <t>0</t>
        </is>
      </c>
      <c r="BI1005" s="297" t="inlineStr">
        <is>
          <t>0</t>
        </is>
      </c>
      <c r="BJ1005" s="297" t="inlineStr">
        <is>
          <t>0</t>
        </is>
      </c>
      <c r="BK1005" s="297" t="inlineStr">
        <is>
          <t>0</t>
        </is>
      </c>
      <c r="BL1005" s="297" t="inlineStr">
        <is>
          <t>0</t>
        </is>
      </c>
      <c r="BM1005" s="297" t="inlineStr">
        <is>
          <t>0</t>
        </is>
      </c>
      <c r="BN1005" s="297" t="inlineStr">
        <is>
          <t>0</t>
        </is>
      </c>
      <c r="BO1005" s="285" t="inlineStr">
        <is>
          <t>0</t>
        </is>
      </c>
      <c r="BP1005" s="297" t="inlineStr">
        <is>
          <t>0</t>
        </is>
      </c>
      <c r="BQ1005" s="297" t="inlineStr">
        <is>
          <t>0</t>
        </is>
      </c>
      <c r="BR1005" s="297" t="inlineStr">
        <is>
          <t>0</t>
        </is>
      </c>
      <c r="BS1005" s="297" t="inlineStr">
        <is>
          <t>0</t>
        </is>
      </c>
      <c r="BT1005" s="297" t="inlineStr">
        <is>
          <t>0</t>
        </is>
      </c>
      <c r="BU1005" s="297" t="inlineStr">
        <is>
          <t>0</t>
        </is>
      </c>
      <c r="BV1005" s="297" t="inlineStr">
        <is>
          <t>0</t>
        </is>
      </c>
      <c r="BW1005" s="288" t="inlineStr">
        <is>
          <t>0</t>
        </is>
      </c>
      <c r="BX1005" s="276">
        <f>SUM(IF(COUNTIF(#REF!, "*1.*"), 2, 0), IF(COUNTIF(#REF!, "*2.*"), 2, 0), IF(COUNTIF(#REF!, "*3.*"), 2, 0), IF(COUNTIF(#REF!, "*4.*"), 2, 0), IF(COUNTIF(#REF!, "*5.*"), 2, 0), IF(COUNTIF(#REF!, "*6.*"), 2, 0))</f>
        <v/>
      </c>
      <c r="BY1005" s="277">
        <f t="array" ref="BY1005">SUM(VALUE(AT1005),VALUE(AU1005),VALUE(AV1005),VALUE(AW1005),VALUE(AX1005),VALUE(AY1005),VALUE(AZ1005),VALUE(BB1005),VALUE(BC1005),VALUE(BD1005),VALUE(BE1005),VALUE(BF1005),VALUE(BG1005),VALUE(BH1005),VALUE(BI1005),VALUE(BJ1005),VALUE(BK1005),VALUE(BL1005),VALUE(BM1005),VALUE(BN1005),VALUE(BO1005),VALUE(BP1005),VALUE(BQ1005),VALUE(BR1005),VALUE(BS1005),VALUE(BT1005),VALUE(BU1005),VALUE(BV1005),VALUE(BW1005))</f>
        <v/>
      </c>
      <c r="BZ1005" s="307" t="n"/>
      <c r="CA1005" s="307" t="n"/>
      <c r="CB1005" s="307" t="n"/>
      <c r="CC1005" s="307" t="n"/>
      <c r="CD1005" s="307" t="n"/>
      <c r="CE1005" s="307" t="n"/>
      <c r="CF1005" s="307" t="n"/>
      <c r="CG1005" s="307" t="n"/>
      <c r="CH1005" s="307" t="n"/>
      <c r="CI1005" s="307" t="n"/>
      <c r="CJ1005" s="307" t="n"/>
      <c r="CK1005" s="307" t="n"/>
      <c r="CL1005" s="307" t="n"/>
      <c r="CM1005" s="307" t="n"/>
      <c r="CN1005" s="307" t="n"/>
      <c r="CO1005" s="307" t="n"/>
      <c r="CP1005" s="307" t="n"/>
      <c r="CQ1005" s="307" t="n"/>
      <c r="CR1005" s="279" t="inlineStr"/>
      <c r="CS1005" s="280">
        <f>AVERAGE(Value(BY1005),value(CR1005))</f>
        <v/>
      </c>
      <c r="CT1005" s="421">
        <f>(IF(OR(MediaScorecard!BH1006="x", MediaScorecard!BI1006="x",MediaScorecard!BJ1006="x",MediaScorecard!BK1006="x",MediaScorecard!BL1006="x"),1, 2))</f>
        <v/>
      </c>
      <c r="CU1005" s="308" t="n"/>
      <c r="CV1005" s="308" t="n"/>
      <c r="CW1005" s="308" t="n"/>
      <c r="CX1005" s="309" t="n"/>
      <c r="CY1005" s="308" t="n"/>
      <c r="CZ1005" s="308" t="n"/>
      <c r="DA1005" s="308" t="n"/>
    </row>
    <row r="1006" ht="21" customHeight="1" s="590">
      <c r="A1006" s="421" t="n"/>
      <c r="B1006" s="270" t="n"/>
      <c r="C1006" s="266" t="n"/>
      <c r="D1006" s="267" t="inlineStr"/>
      <c r="E1006" s="267" t="inlineStr"/>
      <c r="F1006" s="268" t="inlineStr"/>
      <c r="G1006" s="421" t="n"/>
      <c r="H1006" s="269" t="n"/>
      <c r="I1006" s="421" t="n"/>
      <c r="J1006" s="421" t="n"/>
      <c r="K1006" s="421" t="n"/>
      <c r="L1006" s="421" t="n"/>
      <c r="M1006" s="421" t="n"/>
      <c r="N1006" s="421" t="n"/>
      <c r="O1006" s="421" t="n"/>
      <c r="P1006" s="421" t="n"/>
      <c r="Q1006" s="421" t="n"/>
      <c r="R1006" s="270" t="n"/>
      <c r="S1006" s="421" t="n"/>
      <c r="T1006" s="421" t="n"/>
      <c r="U1006" s="421" t="n"/>
      <c r="V1006" s="421" t="n"/>
      <c r="W1006" s="421" t="n"/>
      <c r="X1006" s="421" t="n"/>
      <c r="Y1006" s="421" t="n"/>
      <c r="Z1006" s="421" t="n"/>
      <c r="AA1006" s="421" t="n"/>
      <c r="AB1006" s="421" t="n"/>
      <c r="AC1006" s="421" t="n"/>
      <c r="AD1006" s="421" t="n"/>
      <c r="AE1006" s="421" t="n"/>
      <c r="AF1006" s="421" t="n"/>
      <c r="AG1006" s="421" t="n"/>
      <c r="AH1006" s="421" t="n"/>
      <c r="AI1006" s="421" t="n"/>
      <c r="AJ1006" s="297" t="n"/>
      <c r="AK1006" s="297" t="n"/>
      <c r="AL1006" s="284" t="n"/>
      <c r="AM1006" s="297" t="n"/>
      <c r="AN1006" s="285" t="n"/>
      <c r="AO1006" s="297" t="n"/>
      <c r="AP1006" s="297" t="n"/>
      <c r="AQ1006" s="297" t="n"/>
      <c r="AR1006" s="297" t="n"/>
      <c r="AS1006" s="297" t="n"/>
      <c r="AT1006" s="285" t="inlineStr">
        <is>
          <t>0</t>
        </is>
      </c>
      <c r="AU1006" s="297" t="inlineStr">
        <is>
          <t>0</t>
        </is>
      </c>
      <c r="AV1006" s="297" t="inlineStr">
        <is>
          <t>0</t>
        </is>
      </c>
      <c r="AW1006" s="297" t="inlineStr">
        <is>
          <t>0</t>
        </is>
      </c>
      <c r="AX1006" s="297" t="inlineStr">
        <is>
          <t>0</t>
        </is>
      </c>
      <c r="AY1006" s="286" t="inlineStr">
        <is>
          <t>0</t>
        </is>
      </c>
      <c r="AZ1006" s="286" t="inlineStr">
        <is>
          <t>0</t>
        </is>
      </c>
      <c r="BA1006" s="287" t="inlineStr">
        <is>
          <t>0</t>
        </is>
      </c>
      <c r="BB1006" s="286" t="inlineStr">
        <is>
          <t>0</t>
        </is>
      </c>
      <c r="BC1006" s="286" t="inlineStr">
        <is>
          <t>0</t>
        </is>
      </c>
      <c r="BD1006" s="286" t="inlineStr">
        <is>
          <t>0</t>
        </is>
      </c>
      <c r="BE1006" s="286" t="inlineStr">
        <is>
          <t>0</t>
        </is>
      </c>
      <c r="BF1006" s="286" t="inlineStr">
        <is>
          <t>0</t>
        </is>
      </c>
      <c r="BG1006" s="286" t="inlineStr">
        <is>
          <t>0</t>
        </is>
      </c>
      <c r="BH1006" s="297" t="inlineStr">
        <is>
          <t>0</t>
        </is>
      </c>
      <c r="BI1006" s="297" t="inlineStr">
        <is>
          <t>0</t>
        </is>
      </c>
      <c r="BJ1006" s="297" t="inlineStr">
        <is>
          <t>0</t>
        </is>
      </c>
      <c r="BK1006" s="297" t="inlineStr">
        <is>
          <t>0</t>
        </is>
      </c>
      <c r="BL1006" s="297" t="inlineStr">
        <is>
          <t>0</t>
        </is>
      </c>
      <c r="BM1006" s="297" t="inlineStr">
        <is>
          <t>0</t>
        </is>
      </c>
      <c r="BN1006" s="297" t="inlineStr">
        <is>
          <t>0</t>
        </is>
      </c>
      <c r="BO1006" s="285" t="inlineStr">
        <is>
          <t>0</t>
        </is>
      </c>
      <c r="BP1006" s="297" t="inlineStr">
        <is>
          <t>0</t>
        </is>
      </c>
      <c r="BQ1006" s="297" t="inlineStr">
        <is>
          <t>0</t>
        </is>
      </c>
      <c r="BR1006" s="297" t="inlineStr">
        <is>
          <t>0</t>
        </is>
      </c>
      <c r="BS1006" s="297" t="inlineStr">
        <is>
          <t>0</t>
        </is>
      </c>
      <c r="BT1006" s="297" t="inlineStr">
        <is>
          <t>0</t>
        </is>
      </c>
      <c r="BU1006" s="297" t="inlineStr">
        <is>
          <t>0</t>
        </is>
      </c>
      <c r="BV1006" s="297" t="inlineStr">
        <is>
          <t>0</t>
        </is>
      </c>
      <c r="BW1006" s="288" t="inlineStr">
        <is>
          <t>0</t>
        </is>
      </c>
      <c r="BX1006" s="276">
        <f>SUM(IF(COUNTIF(#REF!, "*1.*"), 2, 0), IF(COUNTIF(#REF!, "*2.*"), 2, 0), IF(COUNTIF(#REF!, "*3.*"), 2, 0), IF(COUNTIF(#REF!, "*4.*"), 2, 0), IF(COUNTIF(#REF!, "*5.*"), 2, 0), IF(COUNTIF(#REF!, "*6.*"), 2, 0))</f>
        <v/>
      </c>
      <c r="BY1006" s="277">
        <f t="array" ref="BY1006">SUM(VALUE(AT1006),VALUE(AU1006),VALUE(AV1006),VALUE(AW1006),VALUE(AX1006),VALUE(AY1006),VALUE(AZ1006),VALUE(BB1006),VALUE(BC1006),VALUE(BD1006),VALUE(BE1006),VALUE(BF1006),VALUE(BG1006),VALUE(BH1006),VALUE(BI1006),VALUE(BJ1006),VALUE(BK1006),VALUE(BL1006),VALUE(BM1006),VALUE(BN1006),VALUE(BO1006),VALUE(BP1006),VALUE(BQ1006),VALUE(BR1006),VALUE(BS1006),VALUE(BT1006),VALUE(BU1006),VALUE(BV1006),VALUE(BW1006))</f>
        <v/>
      </c>
      <c r="BZ1006" s="307" t="n"/>
      <c r="CA1006" s="307" t="n"/>
      <c r="CB1006" s="307" t="n"/>
      <c r="CC1006" s="307" t="n"/>
      <c r="CD1006" s="307" t="n"/>
      <c r="CE1006" s="307" t="n"/>
      <c r="CF1006" s="307" t="n"/>
      <c r="CG1006" s="307" t="n"/>
      <c r="CH1006" s="307" t="n"/>
      <c r="CI1006" s="307" t="n"/>
      <c r="CJ1006" s="307" t="n"/>
      <c r="CK1006" s="307" t="n"/>
      <c r="CL1006" s="307" t="n"/>
      <c r="CM1006" s="307" t="n"/>
      <c r="CN1006" s="307" t="n"/>
      <c r="CO1006" s="307" t="n"/>
      <c r="CP1006" s="307" t="n"/>
      <c r="CQ1006" s="307" t="n"/>
      <c r="CR1006" s="279" t="inlineStr"/>
      <c r="CS1006" s="280">
        <f>AVERAGE(Value(BY1006),value(CR1006))</f>
        <v/>
      </c>
      <c r="CT1006" s="421">
        <f>(IF(OR(MediaScorecard!BH1007="x", MediaScorecard!BI1007="x",MediaScorecard!BJ1007="x",MediaScorecard!BK1007="x",MediaScorecard!BL1007="x"),1, 2))</f>
        <v/>
      </c>
      <c r="CU1006" s="308" t="n"/>
      <c r="CV1006" s="308" t="n"/>
      <c r="CW1006" s="308" t="n"/>
      <c r="CX1006" s="309" t="n"/>
      <c r="CY1006" s="308" t="n"/>
      <c r="CZ1006" s="308" t="n"/>
      <c r="DA1006" s="308" t="n"/>
    </row>
    <row r="1007" ht="21" customHeight="1" s="590">
      <c r="A1007" s="421" t="n"/>
      <c r="B1007" s="270" t="n"/>
      <c r="C1007" s="266" t="n"/>
      <c r="D1007" s="267" t="inlineStr"/>
      <c r="E1007" s="267" t="inlineStr"/>
      <c r="F1007" s="268" t="inlineStr"/>
      <c r="G1007" s="421" t="n"/>
      <c r="H1007" s="269" t="n"/>
      <c r="I1007" s="421" t="n"/>
      <c r="J1007" s="421" t="n"/>
      <c r="K1007" s="421" t="n"/>
      <c r="L1007" s="421" t="n"/>
      <c r="M1007" s="421" t="n"/>
      <c r="N1007" s="421" t="n"/>
      <c r="O1007" s="421" t="n"/>
      <c r="P1007" s="421" t="n"/>
      <c r="Q1007" s="421" t="n"/>
      <c r="R1007" s="270" t="n"/>
      <c r="S1007" s="421" t="n"/>
      <c r="T1007" s="421" t="n"/>
      <c r="U1007" s="421" t="n"/>
      <c r="V1007" s="421" t="n"/>
      <c r="W1007" s="421" t="n"/>
      <c r="X1007" s="421" t="n"/>
      <c r="Y1007" s="421" t="n"/>
      <c r="Z1007" s="421" t="n"/>
      <c r="AA1007" s="421" t="n"/>
      <c r="AB1007" s="421" t="n"/>
      <c r="AC1007" s="421" t="n"/>
      <c r="AD1007" s="421" t="n"/>
      <c r="AE1007" s="421" t="n"/>
      <c r="AF1007" s="421" t="n"/>
      <c r="AG1007" s="421" t="n"/>
      <c r="AH1007" s="421" t="n"/>
      <c r="AI1007" s="421" t="n"/>
      <c r="AJ1007" s="297" t="n"/>
      <c r="AK1007" s="297" t="n"/>
      <c r="AL1007" s="284" t="n"/>
      <c r="AM1007" s="297" t="n"/>
      <c r="AN1007" s="285" t="n"/>
      <c r="AO1007" s="297" t="n"/>
      <c r="AP1007" s="297" t="n"/>
      <c r="AQ1007" s="297" t="n"/>
      <c r="AR1007" s="297" t="n"/>
      <c r="AS1007" s="297" t="n"/>
      <c r="AT1007" s="285" t="inlineStr">
        <is>
          <t>0</t>
        </is>
      </c>
      <c r="AU1007" s="297" t="inlineStr">
        <is>
          <t>0</t>
        </is>
      </c>
      <c r="AV1007" s="297" t="inlineStr">
        <is>
          <t>0</t>
        </is>
      </c>
      <c r="AW1007" s="297" t="inlineStr">
        <is>
          <t>0</t>
        </is>
      </c>
      <c r="AX1007" s="297" t="inlineStr">
        <is>
          <t>0</t>
        </is>
      </c>
      <c r="AY1007" s="286" t="inlineStr">
        <is>
          <t>0</t>
        </is>
      </c>
      <c r="AZ1007" s="286" t="inlineStr">
        <is>
          <t>0</t>
        </is>
      </c>
      <c r="BA1007" s="287" t="inlineStr">
        <is>
          <t>0</t>
        </is>
      </c>
      <c r="BB1007" s="286" t="inlineStr">
        <is>
          <t>0</t>
        </is>
      </c>
      <c r="BC1007" s="286" t="inlineStr">
        <is>
          <t>0</t>
        </is>
      </c>
      <c r="BD1007" s="286" t="inlineStr">
        <is>
          <t>0</t>
        </is>
      </c>
      <c r="BE1007" s="286" t="inlineStr">
        <is>
          <t>0</t>
        </is>
      </c>
      <c r="BF1007" s="286" t="inlineStr">
        <is>
          <t>0</t>
        </is>
      </c>
      <c r="BG1007" s="286" t="inlineStr">
        <is>
          <t>0</t>
        </is>
      </c>
      <c r="BH1007" s="297" t="inlineStr">
        <is>
          <t>0</t>
        </is>
      </c>
      <c r="BI1007" s="297" t="inlineStr">
        <is>
          <t>0</t>
        </is>
      </c>
      <c r="BJ1007" s="297" t="inlineStr">
        <is>
          <t>0</t>
        </is>
      </c>
      <c r="BK1007" s="297" t="inlineStr">
        <is>
          <t>0</t>
        </is>
      </c>
      <c r="BL1007" s="297" t="inlineStr">
        <is>
          <t>0</t>
        </is>
      </c>
      <c r="BM1007" s="297" t="inlineStr">
        <is>
          <t>0</t>
        </is>
      </c>
      <c r="BN1007" s="297" t="inlineStr">
        <is>
          <t>0</t>
        </is>
      </c>
      <c r="BO1007" s="285" t="inlineStr">
        <is>
          <t>0</t>
        </is>
      </c>
      <c r="BP1007" s="297" t="inlineStr">
        <is>
          <t>0</t>
        </is>
      </c>
      <c r="BQ1007" s="297" t="inlineStr">
        <is>
          <t>0</t>
        </is>
      </c>
      <c r="BR1007" s="297" t="inlineStr">
        <is>
          <t>0</t>
        </is>
      </c>
      <c r="BS1007" s="297" t="inlineStr">
        <is>
          <t>0</t>
        </is>
      </c>
      <c r="BT1007" s="297" t="inlineStr">
        <is>
          <t>0</t>
        </is>
      </c>
      <c r="BU1007" s="297" t="inlineStr">
        <is>
          <t>0</t>
        </is>
      </c>
      <c r="BV1007" s="297" t="inlineStr">
        <is>
          <t>0</t>
        </is>
      </c>
      <c r="BW1007" s="288" t="inlineStr">
        <is>
          <t>0</t>
        </is>
      </c>
      <c r="BX1007" s="276">
        <f>SUM(IF(COUNTIF(#REF!, "*1.*"), 2, 0), IF(COUNTIF(#REF!, "*2.*"), 2, 0), IF(COUNTIF(#REF!, "*3.*"), 2, 0), IF(COUNTIF(#REF!, "*4.*"), 2, 0), IF(COUNTIF(#REF!, "*5.*"), 2, 0), IF(COUNTIF(#REF!, "*6.*"), 2, 0))</f>
        <v/>
      </c>
      <c r="BY1007" s="277">
        <f t="array" ref="BY1007">SUM(VALUE(AT1007),VALUE(AU1007),VALUE(AV1007),VALUE(AW1007),VALUE(AX1007),VALUE(AY1007),VALUE(AZ1007),VALUE(BB1007),VALUE(BC1007),VALUE(BD1007),VALUE(BE1007),VALUE(BF1007),VALUE(BG1007),VALUE(BH1007),VALUE(BI1007),VALUE(BJ1007),VALUE(BK1007),VALUE(BL1007),VALUE(BM1007),VALUE(BN1007),VALUE(BO1007),VALUE(BP1007),VALUE(BQ1007),VALUE(BR1007),VALUE(BS1007),VALUE(BT1007),VALUE(BU1007),VALUE(BV1007),VALUE(BW1007))</f>
        <v/>
      </c>
      <c r="BZ1007" s="307" t="n"/>
      <c r="CA1007" s="307" t="n"/>
      <c r="CB1007" s="307" t="n"/>
      <c r="CC1007" s="307" t="n"/>
      <c r="CD1007" s="307" t="n"/>
      <c r="CE1007" s="307" t="n"/>
      <c r="CF1007" s="307" t="n"/>
      <c r="CG1007" s="307" t="n"/>
      <c r="CH1007" s="307" t="n"/>
      <c r="CI1007" s="307" t="n"/>
      <c r="CJ1007" s="307" t="n"/>
      <c r="CK1007" s="307" t="n"/>
      <c r="CL1007" s="307" t="n"/>
      <c r="CM1007" s="307" t="n"/>
      <c r="CN1007" s="307" t="n"/>
      <c r="CO1007" s="307" t="n"/>
      <c r="CP1007" s="307" t="n"/>
      <c r="CQ1007" s="307" t="n"/>
      <c r="CR1007" s="279" t="inlineStr"/>
      <c r="CS1007" s="280">
        <f>AVERAGE(Value(BY1007),value(CR1007))</f>
        <v/>
      </c>
      <c r="CT1007" s="421">
        <f>(IF(OR(MediaScorecard!BH1008="x", MediaScorecard!BI1008="x",MediaScorecard!BJ1008="x",MediaScorecard!BK1008="x",MediaScorecard!BL1008="x"),1, 2))</f>
        <v/>
      </c>
      <c r="CU1007" s="308" t="n"/>
      <c r="CV1007" s="308" t="n"/>
      <c r="CW1007" s="308" t="n"/>
      <c r="CX1007" s="309" t="n"/>
      <c r="CY1007" s="308" t="n"/>
      <c r="CZ1007" s="308" t="n"/>
      <c r="DA1007" s="308" t="n"/>
    </row>
    <row r="1008" ht="21" customHeight="1" s="590">
      <c r="A1008" s="421" t="n"/>
      <c r="B1008" s="270" t="n"/>
      <c r="C1008" s="266" t="n"/>
      <c r="D1008" s="267" t="inlineStr"/>
      <c r="E1008" s="267" t="inlineStr"/>
      <c r="F1008" s="268" t="inlineStr"/>
      <c r="G1008" s="421" t="n"/>
      <c r="H1008" s="269" t="n"/>
      <c r="I1008" s="421" t="n"/>
      <c r="J1008" s="421" t="n"/>
      <c r="K1008" s="421" t="n"/>
      <c r="L1008" s="421" t="n"/>
      <c r="M1008" s="421" t="n"/>
      <c r="N1008" s="421" t="n"/>
      <c r="O1008" s="421" t="n"/>
      <c r="P1008" s="421" t="n"/>
      <c r="Q1008" s="421" t="n"/>
      <c r="R1008" s="270" t="n"/>
      <c r="S1008" s="421" t="n"/>
      <c r="T1008" s="421" t="n"/>
      <c r="U1008" s="421" t="n"/>
      <c r="V1008" s="421" t="n"/>
      <c r="W1008" s="421" t="n"/>
      <c r="X1008" s="421" t="n"/>
      <c r="Y1008" s="421" t="n"/>
      <c r="Z1008" s="421" t="n"/>
      <c r="AA1008" s="421" t="n"/>
      <c r="AB1008" s="421" t="n"/>
      <c r="AC1008" s="421" t="n"/>
      <c r="AD1008" s="421" t="n"/>
      <c r="AE1008" s="421" t="n"/>
      <c r="AF1008" s="421" t="n"/>
      <c r="AG1008" s="421" t="n"/>
      <c r="AH1008" s="421" t="n"/>
      <c r="AI1008" s="421" t="n"/>
      <c r="AJ1008" s="297" t="n"/>
      <c r="AK1008" s="297" t="n"/>
      <c r="AL1008" s="284" t="n"/>
      <c r="AM1008" s="297" t="n"/>
      <c r="AN1008" s="285" t="n"/>
      <c r="AO1008" s="297" t="n"/>
      <c r="AP1008" s="297" t="n"/>
      <c r="AQ1008" s="297" t="n"/>
      <c r="AR1008" s="297" t="n"/>
      <c r="AS1008" s="297" t="n"/>
      <c r="AT1008" s="285" t="inlineStr">
        <is>
          <t>0</t>
        </is>
      </c>
      <c r="AU1008" s="297" t="inlineStr">
        <is>
          <t>0</t>
        </is>
      </c>
      <c r="AV1008" s="297" t="inlineStr">
        <is>
          <t>0</t>
        </is>
      </c>
      <c r="AW1008" s="297" t="inlineStr">
        <is>
          <t>0</t>
        </is>
      </c>
      <c r="AX1008" s="297" t="inlineStr">
        <is>
          <t>0</t>
        </is>
      </c>
      <c r="AY1008" s="286" t="inlineStr">
        <is>
          <t>0</t>
        </is>
      </c>
      <c r="AZ1008" s="286" t="inlineStr">
        <is>
          <t>0</t>
        </is>
      </c>
      <c r="BA1008" s="287" t="inlineStr">
        <is>
          <t>0</t>
        </is>
      </c>
      <c r="BB1008" s="286" t="inlineStr">
        <is>
          <t>0</t>
        </is>
      </c>
      <c r="BC1008" s="286" t="inlineStr">
        <is>
          <t>0</t>
        </is>
      </c>
      <c r="BD1008" s="286" t="inlineStr">
        <is>
          <t>0</t>
        </is>
      </c>
      <c r="BE1008" s="286" t="inlineStr">
        <is>
          <t>0</t>
        </is>
      </c>
      <c r="BF1008" s="286" t="inlineStr">
        <is>
          <t>0</t>
        </is>
      </c>
      <c r="BG1008" s="286" t="inlineStr">
        <is>
          <t>0</t>
        </is>
      </c>
      <c r="BH1008" s="297" t="inlineStr">
        <is>
          <t>0</t>
        </is>
      </c>
      <c r="BI1008" s="297" t="inlineStr">
        <is>
          <t>0</t>
        </is>
      </c>
      <c r="BJ1008" s="297" t="inlineStr">
        <is>
          <t>0</t>
        </is>
      </c>
      <c r="BK1008" s="297" t="inlineStr">
        <is>
          <t>0</t>
        </is>
      </c>
      <c r="BL1008" s="297" t="inlineStr">
        <is>
          <t>0</t>
        </is>
      </c>
      <c r="BM1008" s="297" t="inlineStr">
        <is>
          <t>0</t>
        </is>
      </c>
      <c r="BN1008" s="297" t="inlineStr">
        <is>
          <t>0</t>
        </is>
      </c>
      <c r="BO1008" s="285" t="inlineStr">
        <is>
          <t>0</t>
        </is>
      </c>
      <c r="BP1008" s="297" t="inlineStr">
        <is>
          <t>0</t>
        </is>
      </c>
      <c r="BQ1008" s="297" t="inlineStr">
        <is>
          <t>0</t>
        </is>
      </c>
      <c r="BR1008" s="297" t="inlineStr">
        <is>
          <t>0</t>
        </is>
      </c>
      <c r="BS1008" s="297" t="inlineStr">
        <is>
          <t>0</t>
        </is>
      </c>
      <c r="BT1008" s="297" t="inlineStr">
        <is>
          <t>0</t>
        </is>
      </c>
      <c r="BU1008" s="297" t="inlineStr">
        <is>
          <t>0</t>
        </is>
      </c>
      <c r="BV1008" s="297" t="inlineStr">
        <is>
          <t>0</t>
        </is>
      </c>
      <c r="BW1008" s="288" t="inlineStr">
        <is>
          <t>0</t>
        </is>
      </c>
      <c r="BX1008" s="276">
        <f>SUM(IF(COUNTIF(#REF!, "*1.*"), 2, 0), IF(COUNTIF(#REF!, "*2.*"), 2, 0), IF(COUNTIF(#REF!, "*3.*"), 2, 0), IF(COUNTIF(#REF!, "*4.*"), 2, 0), IF(COUNTIF(#REF!, "*5.*"), 2, 0), IF(COUNTIF(#REF!, "*6.*"), 2, 0))</f>
        <v/>
      </c>
      <c r="BY1008" s="277">
        <f t="array" ref="BY1008">SUM(VALUE(AT1008),VALUE(AU1008),VALUE(AV1008),VALUE(AW1008),VALUE(AX1008),VALUE(AY1008),VALUE(AZ1008),VALUE(BB1008),VALUE(BC1008),VALUE(BD1008),VALUE(BE1008),VALUE(BF1008),VALUE(BG1008),VALUE(BH1008),VALUE(BI1008),VALUE(BJ1008),VALUE(BK1008),VALUE(BL1008),VALUE(BM1008),VALUE(BN1008),VALUE(BO1008),VALUE(BP1008),VALUE(BQ1008),VALUE(BR1008),VALUE(BS1008),VALUE(BT1008),VALUE(BU1008),VALUE(BV1008),VALUE(BW1008))</f>
        <v/>
      </c>
      <c r="BZ1008" s="307" t="n"/>
      <c r="CA1008" s="307" t="n"/>
      <c r="CB1008" s="307" t="n"/>
      <c r="CC1008" s="307" t="n"/>
      <c r="CD1008" s="307" t="n"/>
      <c r="CE1008" s="307" t="n"/>
      <c r="CF1008" s="307" t="n"/>
      <c r="CG1008" s="307" t="n"/>
      <c r="CH1008" s="307" t="n"/>
      <c r="CI1008" s="307" t="n"/>
      <c r="CJ1008" s="307" t="n"/>
      <c r="CK1008" s="307" t="n"/>
      <c r="CL1008" s="307" t="n"/>
      <c r="CM1008" s="307" t="n"/>
      <c r="CN1008" s="307" t="n"/>
      <c r="CO1008" s="307" t="n"/>
      <c r="CP1008" s="307" t="n"/>
      <c r="CQ1008" s="307" t="n"/>
      <c r="CR1008" s="279" t="inlineStr"/>
      <c r="CS1008" s="280">
        <f>AVERAGE(Value(BY1008),value(CR1008))</f>
        <v/>
      </c>
      <c r="CT1008" s="421">
        <f>(IF(OR(MediaScorecard!BH1009="x", MediaScorecard!BI1009="x",MediaScorecard!BJ1009="x",MediaScorecard!BK1009="x",MediaScorecard!BL1009="x"),1, 2))</f>
        <v/>
      </c>
      <c r="CU1008" s="308" t="n"/>
      <c r="CV1008" s="308" t="n"/>
      <c r="CW1008" s="308" t="n"/>
      <c r="CX1008" s="309" t="n"/>
      <c r="CY1008" s="308" t="n"/>
      <c r="CZ1008" s="308" t="n"/>
      <c r="DA1008" s="308" t="n"/>
    </row>
    <row r="1009" ht="21" customHeight="1" s="590">
      <c r="A1009" s="421" t="n"/>
      <c r="B1009" s="270" t="n"/>
      <c r="C1009" s="266" t="n"/>
      <c r="D1009" s="267" t="inlineStr"/>
      <c r="E1009" s="267" t="inlineStr"/>
      <c r="F1009" s="268" t="inlineStr"/>
      <c r="G1009" s="421" t="n"/>
      <c r="H1009" s="269" t="n"/>
      <c r="I1009" s="421" t="n"/>
      <c r="J1009" s="421" t="n"/>
      <c r="K1009" s="421" t="n"/>
      <c r="L1009" s="421" t="n"/>
      <c r="M1009" s="421" t="n"/>
      <c r="N1009" s="421" t="n"/>
      <c r="O1009" s="421" t="n"/>
      <c r="P1009" s="421" t="n"/>
      <c r="Q1009" s="421" t="n"/>
      <c r="R1009" s="270" t="n"/>
      <c r="S1009" s="421" t="n"/>
      <c r="T1009" s="421" t="n"/>
      <c r="U1009" s="421" t="n"/>
      <c r="V1009" s="421" t="n"/>
      <c r="W1009" s="421" t="n"/>
      <c r="X1009" s="421" t="n"/>
      <c r="Y1009" s="421" t="n"/>
      <c r="Z1009" s="421" t="n"/>
      <c r="AA1009" s="421" t="n"/>
      <c r="AB1009" s="421" t="n"/>
      <c r="AC1009" s="421" t="n"/>
      <c r="AD1009" s="421" t="n"/>
      <c r="AE1009" s="421" t="n"/>
      <c r="AF1009" s="421" t="n"/>
      <c r="AG1009" s="421" t="n"/>
      <c r="AH1009" s="421" t="n"/>
      <c r="AI1009" s="421" t="n"/>
      <c r="AJ1009" s="297" t="n"/>
      <c r="AK1009" s="297" t="n"/>
      <c r="AL1009" s="284" t="n"/>
      <c r="AM1009" s="297" t="n"/>
      <c r="AN1009" s="285" t="n"/>
      <c r="AO1009" s="297" t="n"/>
      <c r="AP1009" s="297" t="n"/>
      <c r="AQ1009" s="297" t="n"/>
      <c r="AR1009" s="297" t="n"/>
      <c r="AS1009" s="297" t="n"/>
      <c r="AT1009" s="285" t="inlineStr">
        <is>
          <t>0</t>
        </is>
      </c>
      <c r="AU1009" s="297" t="inlineStr">
        <is>
          <t>0</t>
        </is>
      </c>
      <c r="AV1009" s="297" t="inlineStr">
        <is>
          <t>0</t>
        </is>
      </c>
      <c r="AW1009" s="297" t="inlineStr">
        <is>
          <t>0</t>
        </is>
      </c>
      <c r="AX1009" s="297" t="inlineStr">
        <is>
          <t>0</t>
        </is>
      </c>
      <c r="AY1009" s="286" t="inlineStr">
        <is>
          <t>0</t>
        </is>
      </c>
      <c r="AZ1009" s="286" t="inlineStr">
        <is>
          <t>0</t>
        </is>
      </c>
      <c r="BA1009" s="287" t="inlineStr">
        <is>
          <t>0</t>
        </is>
      </c>
      <c r="BB1009" s="286" t="inlineStr">
        <is>
          <t>0</t>
        </is>
      </c>
      <c r="BC1009" s="286" t="inlineStr">
        <is>
          <t>0</t>
        </is>
      </c>
      <c r="BD1009" s="286" t="inlineStr">
        <is>
          <t>0</t>
        </is>
      </c>
      <c r="BE1009" s="286" t="inlineStr">
        <is>
          <t>0</t>
        </is>
      </c>
      <c r="BF1009" s="286" t="inlineStr">
        <is>
          <t>0</t>
        </is>
      </c>
      <c r="BG1009" s="286" t="inlineStr">
        <is>
          <t>0</t>
        </is>
      </c>
      <c r="BH1009" s="297" t="inlineStr">
        <is>
          <t>0</t>
        </is>
      </c>
      <c r="BI1009" s="297" t="inlineStr">
        <is>
          <t>0</t>
        </is>
      </c>
      <c r="BJ1009" s="297" t="inlineStr">
        <is>
          <t>0</t>
        </is>
      </c>
      <c r="BK1009" s="297" t="inlineStr">
        <is>
          <t>0</t>
        </is>
      </c>
      <c r="BL1009" s="297" t="inlineStr">
        <is>
          <t>0</t>
        </is>
      </c>
      <c r="BM1009" s="297" t="inlineStr">
        <is>
          <t>0</t>
        </is>
      </c>
      <c r="BN1009" s="297" t="inlineStr">
        <is>
          <t>0</t>
        </is>
      </c>
      <c r="BO1009" s="285" t="inlineStr">
        <is>
          <t>0</t>
        </is>
      </c>
      <c r="BP1009" s="297" t="inlineStr">
        <is>
          <t>0</t>
        </is>
      </c>
      <c r="BQ1009" s="297" t="inlineStr">
        <is>
          <t>0</t>
        </is>
      </c>
      <c r="BR1009" s="297" t="inlineStr">
        <is>
          <t>0</t>
        </is>
      </c>
      <c r="BS1009" s="297" t="inlineStr">
        <is>
          <t>0</t>
        </is>
      </c>
      <c r="BT1009" s="297" t="inlineStr">
        <is>
          <t>0</t>
        </is>
      </c>
      <c r="BU1009" s="297" t="inlineStr">
        <is>
          <t>0</t>
        </is>
      </c>
      <c r="BV1009" s="297" t="inlineStr">
        <is>
          <t>0</t>
        </is>
      </c>
      <c r="BW1009" s="288" t="inlineStr">
        <is>
          <t>0</t>
        </is>
      </c>
      <c r="BX1009" s="276">
        <f>SUM(IF(COUNTIF(#REF!, "*1.*"), 2, 0), IF(COUNTIF(#REF!, "*2.*"), 2, 0), IF(COUNTIF(#REF!, "*3.*"), 2, 0), IF(COUNTIF(#REF!, "*4.*"), 2, 0), IF(COUNTIF(#REF!, "*5.*"), 2, 0), IF(COUNTIF(#REF!, "*6.*"), 2, 0))</f>
        <v/>
      </c>
      <c r="BY1009" s="277">
        <f t="array" ref="BY1009">SUM(VALUE(AT1009),VALUE(AU1009),VALUE(AV1009),VALUE(AW1009),VALUE(AX1009),VALUE(AY1009),VALUE(AZ1009),VALUE(BB1009),VALUE(BC1009),VALUE(BD1009),VALUE(BE1009),VALUE(BF1009),VALUE(BG1009),VALUE(BH1009),VALUE(BI1009),VALUE(BJ1009),VALUE(BK1009),VALUE(BL1009),VALUE(BM1009),VALUE(BN1009),VALUE(BO1009),VALUE(BP1009),VALUE(BQ1009),VALUE(BR1009),VALUE(BS1009),VALUE(BT1009),VALUE(BU1009),VALUE(BV1009),VALUE(BW1009))</f>
        <v/>
      </c>
      <c r="BZ1009" s="307" t="n"/>
      <c r="CA1009" s="307" t="n"/>
      <c r="CB1009" s="307" t="n"/>
      <c r="CC1009" s="307" t="n"/>
      <c r="CD1009" s="307" t="n"/>
      <c r="CE1009" s="307" t="n"/>
      <c r="CF1009" s="307" t="n"/>
      <c r="CG1009" s="307" t="n"/>
      <c r="CH1009" s="307" t="n"/>
      <c r="CI1009" s="307" t="n"/>
      <c r="CJ1009" s="307" t="n"/>
      <c r="CK1009" s="307" t="n"/>
      <c r="CL1009" s="307" t="n"/>
      <c r="CM1009" s="307" t="n"/>
      <c r="CN1009" s="307" t="n"/>
      <c r="CO1009" s="307" t="n"/>
      <c r="CP1009" s="307" t="n"/>
      <c r="CQ1009" s="307" t="n"/>
      <c r="CR1009" s="279" t="inlineStr"/>
      <c r="CS1009" s="280">
        <f>AVERAGE(Value(BY1009),value(CR1009))</f>
        <v/>
      </c>
      <c r="CT1009" s="421">
        <f>(IF(OR(MediaScorecard!BH1010="x", MediaScorecard!BI1010="x",MediaScorecard!BJ1010="x",MediaScorecard!BK1010="x",MediaScorecard!BL1010="x"),1, 2))</f>
        <v/>
      </c>
      <c r="CU1009" s="308" t="n"/>
      <c r="CV1009" s="308" t="n"/>
      <c r="CW1009" s="308" t="n"/>
      <c r="CX1009" s="309" t="n"/>
      <c r="CY1009" s="308" t="n"/>
      <c r="CZ1009" s="308" t="n"/>
      <c r="DA1009" s="308" t="n"/>
    </row>
    <row r="1010" ht="21" customHeight="1" s="590">
      <c r="A1010" s="421" t="n"/>
      <c r="B1010" s="270" t="n"/>
      <c r="C1010" s="266" t="n"/>
      <c r="D1010" s="267" t="inlineStr"/>
      <c r="E1010" s="267" t="inlineStr"/>
      <c r="F1010" s="268" t="inlineStr"/>
      <c r="G1010" s="421" t="n"/>
      <c r="H1010" s="269" t="n"/>
      <c r="I1010" s="421" t="n"/>
      <c r="J1010" s="421" t="n"/>
      <c r="K1010" s="421" t="n"/>
      <c r="L1010" s="421" t="n"/>
      <c r="M1010" s="421" t="n"/>
      <c r="N1010" s="421" t="n"/>
      <c r="O1010" s="421" t="n"/>
      <c r="P1010" s="421" t="n"/>
      <c r="Q1010" s="421" t="n"/>
      <c r="R1010" s="270" t="n"/>
      <c r="S1010" s="421" t="n"/>
      <c r="T1010" s="421" t="n"/>
      <c r="U1010" s="421" t="n"/>
      <c r="V1010" s="421" t="n"/>
      <c r="W1010" s="421" t="n"/>
      <c r="X1010" s="421" t="n"/>
      <c r="Y1010" s="421" t="n"/>
      <c r="Z1010" s="421" t="n"/>
      <c r="AA1010" s="421" t="n"/>
      <c r="AB1010" s="421" t="n"/>
      <c r="AC1010" s="421" t="n"/>
      <c r="AD1010" s="421" t="n"/>
      <c r="AE1010" s="421" t="n"/>
      <c r="AF1010" s="421" t="n"/>
      <c r="AG1010" s="421" t="n"/>
      <c r="AH1010" s="421" t="n"/>
      <c r="AI1010" s="421" t="n"/>
      <c r="AJ1010" s="297" t="n"/>
      <c r="AK1010" s="297" t="n"/>
      <c r="AL1010" s="284" t="n"/>
      <c r="AM1010" s="297" t="n"/>
      <c r="AN1010" s="285" t="n"/>
      <c r="AO1010" s="297" t="n"/>
      <c r="AP1010" s="297" t="n"/>
      <c r="AQ1010" s="297" t="n"/>
      <c r="AR1010" s="297" t="n"/>
      <c r="AS1010" s="297" t="n"/>
      <c r="AT1010" s="285" t="inlineStr">
        <is>
          <t>0</t>
        </is>
      </c>
      <c r="AU1010" s="297" t="inlineStr">
        <is>
          <t>0</t>
        </is>
      </c>
      <c r="AV1010" s="297" t="inlineStr">
        <is>
          <t>0</t>
        </is>
      </c>
      <c r="AW1010" s="297" t="inlineStr">
        <is>
          <t>0</t>
        </is>
      </c>
      <c r="AX1010" s="297" t="inlineStr">
        <is>
          <t>0</t>
        </is>
      </c>
      <c r="AY1010" s="286" t="inlineStr">
        <is>
          <t>0</t>
        </is>
      </c>
      <c r="AZ1010" s="286" t="inlineStr">
        <is>
          <t>0</t>
        </is>
      </c>
      <c r="BA1010" s="287" t="inlineStr">
        <is>
          <t>0</t>
        </is>
      </c>
      <c r="BB1010" s="286" t="inlineStr">
        <is>
          <t>0</t>
        </is>
      </c>
      <c r="BC1010" s="286" t="inlineStr">
        <is>
          <t>0</t>
        </is>
      </c>
      <c r="BD1010" s="286" t="inlineStr">
        <is>
          <t>0</t>
        </is>
      </c>
      <c r="BE1010" s="286" t="inlineStr">
        <is>
          <t>0</t>
        </is>
      </c>
      <c r="BF1010" s="286" t="inlineStr">
        <is>
          <t>0</t>
        </is>
      </c>
      <c r="BG1010" s="286" t="inlineStr">
        <is>
          <t>0</t>
        </is>
      </c>
      <c r="BH1010" s="297" t="inlineStr">
        <is>
          <t>0</t>
        </is>
      </c>
      <c r="BI1010" s="297" t="inlineStr">
        <is>
          <t>0</t>
        </is>
      </c>
      <c r="BJ1010" s="297" t="inlineStr">
        <is>
          <t>0</t>
        </is>
      </c>
      <c r="BK1010" s="297" t="inlineStr">
        <is>
          <t>0</t>
        </is>
      </c>
      <c r="BL1010" s="297" t="inlineStr">
        <is>
          <t>0</t>
        </is>
      </c>
      <c r="BM1010" s="297" t="inlineStr">
        <is>
          <t>0</t>
        </is>
      </c>
      <c r="BN1010" s="297" t="inlineStr">
        <is>
          <t>0</t>
        </is>
      </c>
      <c r="BO1010" s="285" t="inlineStr">
        <is>
          <t>0</t>
        </is>
      </c>
      <c r="BP1010" s="297" t="inlineStr">
        <is>
          <t>0</t>
        </is>
      </c>
      <c r="BQ1010" s="297" t="inlineStr">
        <is>
          <t>0</t>
        </is>
      </c>
      <c r="BR1010" s="297" t="inlineStr">
        <is>
          <t>0</t>
        </is>
      </c>
      <c r="BS1010" s="297" t="inlineStr">
        <is>
          <t>0</t>
        </is>
      </c>
      <c r="BT1010" s="297" t="inlineStr">
        <is>
          <t>0</t>
        </is>
      </c>
      <c r="BU1010" s="297" t="inlineStr">
        <is>
          <t>0</t>
        </is>
      </c>
      <c r="BV1010" s="297" t="inlineStr">
        <is>
          <t>0</t>
        </is>
      </c>
      <c r="BW1010" s="288" t="inlineStr">
        <is>
          <t>0</t>
        </is>
      </c>
      <c r="BX1010" s="276">
        <f>SUM(IF(COUNTIF(#REF!, "*1.*"), 2, 0), IF(COUNTIF(#REF!, "*2.*"), 2, 0), IF(COUNTIF(#REF!, "*3.*"), 2, 0), IF(COUNTIF(#REF!, "*4.*"), 2, 0), IF(COUNTIF(#REF!, "*5.*"), 2, 0), IF(COUNTIF(#REF!, "*6.*"), 2, 0))</f>
        <v/>
      </c>
      <c r="BY1010" s="277">
        <f t="array" ref="BY1010">SUM(VALUE(AT1010),VALUE(AU1010),VALUE(AV1010),VALUE(AW1010),VALUE(AX1010),VALUE(AY1010),VALUE(AZ1010),VALUE(BB1010),VALUE(BC1010),VALUE(BD1010),VALUE(BE1010),VALUE(BF1010),VALUE(BG1010),VALUE(BH1010),VALUE(BI1010),VALUE(BJ1010),VALUE(BK1010),VALUE(BL1010),VALUE(BM1010),VALUE(BN1010),VALUE(BO1010),VALUE(BP1010),VALUE(BQ1010),VALUE(BR1010),VALUE(BS1010),VALUE(BT1010),VALUE(BU1010),VALUE(BV1010),VALUE(BW1010))</f>
        <v/>
      </c>
      <c r="BZ1010" s="307" t="n"/>
      <c r="CA1010" s="307" t="n"/>
      <c r="CB1010" s="307" t="n"/>
      <c r="CC1010" s="307" t="n"/>
      <c r="CD1010" s="307" t="n"/>
      <c r="CE1010" s="307" t="n"/>
      <c r="CF1010" s="307" t="n"/>
      <c r="CG1010" s="307" t="n"/>
      <c r="CH1010" s="307" t="n"/>
      <c r="CI1010" s="307" t="n"/>
      <c r="CJ1010" s="307" t="n"/>
      <c r="CK1010" s="307" t="n"/>
      <c r="CL1010" s="307" t="n"/>
      <c r="CM1010" s="307" t="n"/>
      <c r="CN1010" s="307" t="n"/>
      <c r="CO1010" s="307" t="n"/>
      <c r="CP1010" s="307" t="n"/>
      <c r="CQ1010" s="307" t="n"/>
      <c r="CR1010" s="279" t="inlineStr"/>
      <c r="CS1010" s="280">
        <f>AVERAGE(Value(BY1010),value(CR1010))</f>
        <v/>
      </c>
      <c r="CT1010" s="421">
        <f>(IF(OR(MediaScorecard!BH1011="x", MediaScorecard!BI1011="x",MediaScorecard!BJ1011="x",MediaScorecard!BK1011="x",MediaScorecard!BL1011="x"),1, 2))</f>
        <v/>
      </c>
      <c r="CU1010" s="308" t="n"/>
      <c r="CV1010" s="308" t="n"/>
      <c r="CW1010" s="308" t="n"/>
      <c r="CX1010" s="309" t="n"/>
      <c r="CY1010" s="308" t="n"/>
      <c r="CZ1010" s="308" t="n"/>
      <c r="DA1010" s="308" t="n"/>
    </row>
    <row r="1011" ht="21" customHeight="1" s="590">
      <c r="A1011" s="421" t="n"/>
      <c r="B1011" s="270" t="n"/>
      <c r="C1011" s="266" t="n"/>
      <c r="D1011" s="267" t="inlineStr"/>
      <c r="E1011" s="267" t="inlineStr"/>
      <c r="F1011" s="268" t="inlineStr"/>
      <c r="G1011" s="421" t="n"/>
      <c r="H1011" s="269" t="n"/>
      <c r="I1011" s="421" t="n"/>
      <c r="J1011" s="421" t="n"/>
      <c r="K1011" s="421" t="n"/>
      <c r="L1011" s="421" t="n"/>
      <c r="M1011" s="421" t="n"/>
      <c r="N1011" s="421" t="n"/>
      <c r="O1011" s="421" t="n"/>
      <c r="P1011" s="421" t="n"/>
      <c r="Q1011" s="421" t="n"/>
      <c r="R1011" s="270" t="n"/>
      <c r="S1011" s="421" t="n"/>
      <c r="T1011" s="421" t="n"/>
      <c r="U1011" s="421" t="n"/>
      <c r="V1011" s="421" t="n"/>
      <c r="W1011" s="421" t="n"/>
      <c r="X1011" s="421" t="n"/>
      <c r="Y1011" s="421" t="n"/>
      <c r="Z1011" s="421" t="n"/>
      <c r="AA1011" s="421" t="n"/>
      <c r="AB1011" s="421" t="n"/>
      <c r="AC1011" s="421" t="n"/>
      <c r="AD1011" s="421" t="n"/>
      <c r="AE1011" s="421" t="n"/>
      <c r="AF1011" s="421" t="n"/>
      <c r="AG1011" s="421" t="n"/>
      <c r="AH1011" s="421" t="n"/>
      <c r="AI1011" s="421" t="n"/>
      <c r="AJ1011" s="297" t="n"/>
      <c r="AK1011" s="297" t="n"/>
      <c r="AL1011" s="284" t="n"/>
      <c r="AM1011" s="297" t="n"/>
      <c r="AN1011" s="285" t="n"/>
      <c r="AO1011" s="297" t="n"/>
      <c r="AP1011" s="297" t="n"/>
      <c r="AQ1011" s="297" t="n"/>
      <c r="AR1011" s="297" t="n"/>
      <c r="AS1011" s="297" t="n"/>
      <c r="AT1011" s="285" t="inlineStr">
        <is>
          <t>0</t>
        </is>
      </c>
      <c r="AU1011" s="297" t="inlineStr">
        <is>
          <t>0</t>
        </is>
      </c>
      <c r="AV1011" s="297" t="inlineStr">
        <is>
          <t>0</t>
        </is>
      </c>
      <c r="AW1011" s="297" t="inlineStr">
        <is>
          <t>0</t>
        </is>
      </c>
      <c r="AX1011" s="297" t="inlineStr">
        <is>
          <t>0</t>
        </is>
      </c>
      <c r="AY1011" s="286" t="inlineStr">
        <is>
          <t>0</t>
        </is>
      </c>
      <c r="AZ1011" s="286" t="inlineStr">
        <is>
          <t>0</t>
        </is>
      </c>
      <c r="BA1011" s="287" t="inlineStr">
        <is>
          <t>0</t>
        </is>
      </c>
      <c r="BB1011" s="286" t="inlineStr">
        <is>
          <t>0</t>
        </is>
      </c>
      <c r="BC1011" s="286" t="inlineStr">
        <is>
          <t>0</t>
        </is>
      </c>
      <c r="BD1011" s="286" t="inlineStr">
        <is>
          <t>0</t>
        </is>
      </c>
      <c r="BE1011" s="286" t="inlineStr">
        <is>
          <t>0</t>
        </is>
      </c>
      <c r="BF1011" s="286" t="inlineStr">
        <is>
          <t>0</t>
        </is>
      </c>
      <c r="BG1011" s="286" t="inlineStr">
        <is>
          <t>0</t>
        </is>
      </c>
      <c r="BH1011" s="297" t="inlineStr">
        <is>
          <t>0</t>
        </is>
      </c>
      <c r="BI1011" s="297" t="inlineStr">
        <is>
          <t>0</t>
        </is>
      </c>
      <c r="BJ1011" s="297" t="inlineStr">
        <is>
          <t>0</t>
        </is>
      </c>
      <c r="BK1011" s="297" t="inlineStr">
        <is>
          <t>0</t>
        </is>
      </c>
      <c r="BL1011" s="297" t="inlineStr">
        <is>
          <t>0</t>
        </is>
      </c>
      <c r="BM1011" s="297" t="inlineStr">
        <is>
          <t>0</t>
        </is>
      </c>
      <c r="BN1011" s="297" t="inlineStr">
        <is>
          <t>0</t>
        </is>
      </c>
      <c r="BO1011" s="285" t="inlineStr">
        <is>
          <t>0</t>
        </is>
      </c>
      <c r="BP1011" s="297" t="inlineStr">
        <is>
          <t>0</t>
        </is>
      </c>
      <c r="BQ1011" s="297" t="inlineStr">
        <is>
          <t>0</t>
        </is>
      </c>
      <c r="BR1011" s="297" t="inlineStr">
        <is>
          <t>0</t>
        </is>
      </c>
      <c r="BS1011" s="297" t="inlineStr">
        <is>
          <t>0</t>
        </is>
      </c>
      <c r="BT1011" s="297" t="inlineStr">
        <is>
          <t>0</t>
        </is>
      </c>
      <c r="BU1011" s="297" t="inlineStr">
        <is>
          <t>0</t>
        </is>
      </c>
      <c r="BV1011" s="297" t="inlineStr">
        <is>
          <t>0</t>
        </is>
      </c>
      <c r="BW1011" s="288" t="inlineStr">
        <is>
          <t>0</t>
        </is>
      </c>
      <c r="BX1011" s="276">
        <f>SUM(IF(COUNTIF(#REF!, "*1.*"), 2, 0), IF(COUNTIF(#REF!, "*2.*"), 2, 0), IF(COUNTIF(#REF!, "*3.*"), 2, 0), IF(COUNTIF(#REF!, "*4.*"), 2, 0), IF(COUNTIF(#REF!, "*5.*"), 2, 0), IF(COUNTIF(#REF!, "*6.*"), 2, 0))</f>
        <v/>
      </c>
      <c r="BY1011" s="277">
        <f t="array" ref="BY1011">SUM(VALUE(AT1011),VALUE(AU1011),VALUE(AV1011),VALUE(AW1011),VALUE(AX1011),VALUE(AY1011),VALUE(AZ1011),VALUE(BB1011),VALUE(BC1011),VALUE(BD1011),VALUE(BE1011),VALUE(BF1011),VALUE(BG1011),VALUE(BH1011),VALUE(BI1011),VALUE(BJ1011),VALUE(BK1011),VALUE(BL1011),VALUE(BM1011),VALUE(BN1011),VALUE(BO1011),VALUE(BP1011),VALUE(BQ1011),VALUE(BR1011),VALUE(BS1011),VALUE(BT1011),VALUE(BU1011),VALUE(BV1011),VALUE(BW1011))</f>
        <v/>
      </c>
      <c r="BZ1011" s="307" t="n"/>
      <c r="CA1011" s="307" t="n"/>
      <c r="CB1011" s="307" t="n"/>
      <c r="CC1011" s="307" t="n"/>
      <c r="CD1011" s="307" t="n"/>
      <c r="CE1011" s="307" t="n"/>
      <c r="CF1011" s="307" t="n"/>
      <c r="CG1011" s="307" t="n"/>
      <c r="CH1011" s="307" t="n"/>
      <c r="CI1011" s="307" t="n"/>
      <c r="CJ1011" s="307" t="n"/>
      <c r="CK1011" s="307" t="n"/>
      <c r="CL1011" s="307" t="n"/>
      <c r="CM1011" s="307" t="n"/>
      <c r="CN1011" s="307" t="n"/>
      <c r="CO1011" s="307" t="n"/>
      <c r="CP1011" s="307" t="n"/>
      <c r="CQ1011" s="307" t="n"/>
      <c r="CR1011" s="279" t="inlineStr"/>
      <c r="CS1011" s="280">
        <f>AVERAGE(Value(BY1011),value(CR1011))</f>
        <v/>
      </c>
      <c r="CT1011" s="421">
        <f>(IF(OR(MediaScorecard!BH1012="x", MediaScorecard!BI1012="x",MediaScorecard!BJ1012="x",MediaScorecard!BK1012="x",MediaScorecard!BL1012="x"),1, 2))</f>
        <v/>
      </c>
      <c r="CU1011" s="308" t="n"/>
      <c r="CV1011" s="308" t="n"/>
      <c r="CW1011" s="308" t="n"/>
      <c r="CX1011" s="309" t="n"/>
      <c r="CY1011" s="308" t="n"/>
      <c r="CZ1011" s="308" t="n"/>
      <c r="DA1011" s="308" t="n"/>
    </row>
    <row r="1012" ht="21" customHeight="1" s="590">
      <c r="A1012" s="421" t="n"/>
      <c r="B1012" s="270" t="n"/>
      <c r="C1012" s="266" t="n"/>
      <c r="D1012" s="267" t="inlineStr"/>
      <c r="E1012" s="267" t="inlineStr"/>
      <c r="F1012" s="268" t="inlineStr"/>
      <c r="G1012" s="421" t="n"/>
      <c r="H1012" s="269" t="n"/>
      <c r="I1012" s="421" t="n"/>
      <c r="J1012" s="421" t="n"/>
      <c r="K1012" s="421" t="n"/>
      <c r="L1012" s="421" t="n"/>
      <c r="M1012" s="421" t="n"/>
      <c r="N1012" s="421" t="n"/>
      <c r="O1012" s="421" t="n"/>
      <c r="P1012" s="421" t="n"/>
      <c r="Q1012" s="421" t="n"/>
      <c r="R1012" s="270" t="n"/>
      <c r="S1012" s="421" t="n"/>
      <c r="T1012" s="421" t="n"/>
      <c r="U1012" s="421" t="n"/>
      <c r="V1012" s="421" t="n"/>
      <c r="W1012" s="421" t="n"/>
      <c r="X1012" s="421" t="n"/>
      <c r="Y1012" s="421" t="n"/>
      <c r="Z1012" s="421" t="n"/>
      <c r="AA1012" s="421" t="n"/>
      <c r="AB1012" s="421" t="n"/>
      <c r="AC1012" s="421" t="n"/>
      <c r="AD1012" s="421" t="n"/>
      <c r="AE1012" s="421" t="n"/>
      <c r="AF1012" s="421" t="n"/>
      <c r="AG1012" s="421" t="n"/>
      <c r="AH1012" s="421" t="n"/>
      <c r="AI1012" s="421" t="n"/>
      <c r="AJ1012" s="297" t="n"/>
      <c r="AK1012" s="297" t="n"/>
      <c r="AL1012" s="284" t="n"/>
      <c r="AM1012" s="297" t="n"/>
      <c r="AN1012" s="285" t="n"/>
      <c r="AO1012" s="297" t="n"/>
      <c r="AP1012" s="297" t="n"/>
      <c r="AQ1012" s="297" t="n"/>
      <c r="AR1012" s="297" t="n"/>
      <c r="AS1012" s="297" t="n"/>
      <c r="AT1012" s="285" t="inlineStr">
        <is>
          <t>0</t>
        </is>
      </c>
      <c r="AU1012" s="297" t="inlineStr">
        <is>
          <t>0</t>
        </is>
      </c>
      <c r="AV1012" s="297" t="inlineStr">
        <is>
          <t>0</t>
        </is>
      </c>
      <c r="AW1012" s="297" t="inlineStr">
        <is>
          <t>0</t>
        </is>
      </c>
      <c r="AX1012" s="297" t="inlineStr">
        <is>
          <t>0</t>
        </is>
      </c>
      <c r="AY1012" s="286" t="inlineStr">
        <is>
          <t>0</t>
        </is>
      </c>
      <c r="AZ1012" s="286" t="inlineStr">
        <is>
          <t>0</t>
        </is>
      </c>
      <c r="BA1012" s="287" t="inlineStr">
        <is>
          <t>0</t>
        </is>
      </c>
      <c r="BB1012" s="286" t="inlineStr">
        <is>
          <t>0</t>
        </is>
      </c>
      <c r="BC1012" s="286" t="inlineStr">
        <is>
          <t>0</t>
        </is>
      </c>
      <c r="BD1012" s="286" t="inlineStr">
        <is>
          <t>0</t>
        </is>
      </c>
      <c r="BE1012" s="286" t="inlineStr">
        <is>
          <t>0</t>
        </is>
      </c>
      <c r="BF1012" s="286" t="inlineStr">
        <is>
          <t>0</t>
        </is>
      </c>
      <c r="BG1012" s="286" t="inlineStr">
        <is>
          <t>0</t>
        </is>
      </c>
      <c r="BH1012" s="297" t="inlineStr">
        <is>
          <t>0</t>
        </is>
      </c>
      <c r="BI1012" s="297" t="inlineStr">
        <is>
          <t>0</t>
        </is>
      </c>
      <c r="BJ1012" s="297" t="inlineStr">
        <is>
          <t>0</t>
        </is>
      </c>
      <c r="BK1012" s="297" t="inlineStr">
        <is>
          <t>0</t>
        </is>
      </c>
      <c r="BL1012" s="297" t="inlineStr">
        <is>
          <t>0</t>
        </is>
      </c>
      <c r="BM1012" s="297" t="inlineStr">
        <is>
          <t>0</t>
        </is>
      </c>
      <c r="BN1012" s="297" t="inlineStr">
        <is>
          <t>0</t>
        </is>
      </c>
      <c r="BO1012" s="285" t="inlineStr">
        <is>
          <t>0</t>
        </is>
      </c>
      <c r="BP1012" s="297" t="inlineStr">
        <is>
          <t>0</t>
        </is>
      </c>
      <c r="BQ1012" s="297" t="inlineStr">
        <is>
          <t>0</t>
        </is>
      </c>
      <c r="BR1012" s="297" t="inlineStr">
        <is>
          <t>0</t>
        </is>
      </c>
      <c r="BS1012" s="297" t="inlineStr">
        <is>
          <t>0</t>
        </is>
      </c>
      <c r="BT1012" s="297" t="inlineStr">
        <is>
          <t>0</t>
        </is>
      </c>
      <c r="BU1012" s="297" t="inlineStr">
        <is>
          <t>0</t>
        </is>
      </c>
      <c r="BV1012" s="297" t="inlineStr">
        <is>
          <t>0</t>
        </is>
      </c>
      <c r="BW1012" s="288" t="inlineStr">
        <is>
          <t>0</t>
        </is>
      </c>
      <c r="BX1012" s="276">
        <f>SUM(IF(COUNTIF(#REF!, "*1.*"), 2, 0), IF(COUNTIF(#REF!, "*2.*"), 2, 0), IF(COUNTIF(#REF!, "*3.*"), 2, 0), IF(COUNTIF(#REF!, "*4.*"), 2, 0), IF(COUNTIF(#REF!, "*5.*"), 2, 0), IF(COUNTIF(#REF!, "*6.*"), 2, 0))</f>
        <v/>
      </c>
      <c r="BY1012" s="277">
        <f t="array" ref="BY1012">SUM(VALUE(AT1012),VALUE(AU1012),VALUE(AV1012),VALUE(AW1012),VALUE(AX1012),VALUE(AY1012),VALUE(AZ1012),VALUE(BB1012),VALUE(BC1012),VALUE(BD1012),VALUE(BE1012),VALUE(BF1012),VALUE(BG1012),VALUE(BH1012),VALUE(BI1012),VALUE(BJ1012),VALUE(BK1012),VALUE(BL1012),VALUE(BM1012),VALUE(BN1012),VALUE(BO1012),VALUE(BP1012),VALUE(BQ1012),VALUE(BR1012),VALUE(BS1012),VALUE(BT1012),VALUE(BU1012),VALUE(BV1012),VALUE(BW1012))</f>
        <v/>
      </c>
      <c r="BZ1012" s="303" t="n"/>
      <c r="CA1012" s="303" t="n"/>
      <c r="CB1012" s="303" t="n"/>
      <c r="CC1012" s="303" t="n"/>
      <c r="CD1012" s="303" t="n"/>
      <c r="CE1012" s="303" t="n"/>
      <c r="CF1012" s="303" t="n"/>
      <c r="CG1012" s="303" t="n"/>
      <c r="CH1012" s="303" t="n"/>
      <c r="CI1012" s="303" t="n"/>
      <c r="CJ1012" s="303" t="n"/>
      <c r="CK1012" s="303" t="n"/>
      <c r="CL1012" s="303" t="n"/>
      <c r="CM1012" s="303" t="n"/>
      <c r="CN1012" s="303" t="n"/>
      <c r="CO1012" s="303" t="n"/>
      <c r="CP1012" s="303" t="n"/>
      <c r="CQ1012" s="303" t="n"/>
      <c r="CR1012" s="279" t="inlineStr"/>
      <c r="CS1012" s="280">
        <f>AVERAGE(Value(BY1012),value(CR1012))</f>
        <v/>
      </c>
      <c r="CT1012" s="421">
        <f>(IF(OR(MediaScorecard!BH1013="x", MediaScorecard!BI1013="x",MediaScorecard!BJ1013="x",MediaScorecard!BK1013="x",MediaScorecard!BL1013="x"),1, 2))</f>
        <v/>
      </c>
      <c r="CU1012" s="304" t="n"/>
      <c r="CV1012" s="304" t="n"/>
      <c r="CW1012" s="304" t="n"/>
      <c r="CX1012" s="305" t="n"/>
      <c r="CY1012" s="304" t="n"/>
      <c r="CZ1012" s="304" t="n"/>
      <c r="DA1012" s="304" t="n"/>
    </row>
    <row r="1013" ht="21" customHeight="1" s="590">
      <c r="A1013" s="421" t="n"/>
      <c r="B1013" s="270" t="n"/>
      <c r="C1013" s="266" t="n"/>
      <c r="D1013" s="267" t="inlineStr"/>
      <c r="E1013" s="267" t="inlineStr"/>
      <c r="F1013" s="268" t="inlineStr"/>
      <c r="G1013" s="421" t="n"/>
      <c r="H1013" s="269" t="n"/>
      <c r="I1013" s="421" t="n"/>
      <c r="J1013" s="421" t="n"/>
      <c r="K1013" s="421" t="n"/>
      <c r="L1013" s="421" t="n"/>
      <c r="M1013" s="421" t="n"/>
      <c r="N1013" s="421" t="n"/>
      <c r="O1013" s="421" t="n"/>
      <c r="P1013" s="421" t="n"/>
      <c r="Q1013" s="421" t="n"/>
      <c r="R1013" s="270" t="n"/>
      <c r="S1013" s="421" t="n"/>
      <c r="T1013" s="421" t="n"/>
      <c r="U1013" s="421" t="n"/>
      <c r="V1013" s="421" t="n"/>
      <c r="W1013" s="421" t="n"/>
      <c r="X1013" s="421" t="n"/>
      <c r="Y1013" s="421" t="n"/>
      <c r="Z1013" s="421" t="n"/>
      <c r="AA1013" s="421" t="n"/>
      <c r="AB1013" s="421" t="n"/>
      <c r="AC1013" s="421" t="n"/>
      <c r="AD1013" s="421" t="n"/>
      <c r="AE1013" s="421" t="n"/>
      <c r="AF1013" s="421" t="n"/>
      <c r="AG1013" s="421" t="n"/>
      <c r="AH1013" s="421" t="n"/>
      <c r="AI1013" s="421" t="n"/>
      <c r="AJ1013" s="297" t="n"/>
      <c r="AK1013" s="297" t="n"/>
      <c r="AL1013" s="284" t="n"/>
      <c r="AM1013" s="297" t="n"/>
      <c r="AN1013" s="285" t="n"/>
      <c r="AO1013" s="297" t="n"/>
      <c r="AP1013" s="297" t="n"/>
      <c r="AQ1013" s="297" t="n"/>
      <c r="AR1013" s="297" t="n"/>
      <c r="AS1013" s="297" t="n"/>
      <c r="AT1013" s="285" t="inlineStr">
        <is>
          <t>0</t>
        </is>
      </c>
      <c r="AU1013" s="297" t="inlineStr">
        <is>
          <t>0</t>
        </is>
      </c>
      <c r="AV1013" s="297" t="inlineStr">
        <is>
          <t>0</t>
        </is>
      </c>
      <c r="AW1013" s="297" t="inlineStr">
        <is>
          <t>0</t>
        </is>
      </c>
      <c r="AX1013" s="297" t="inlineStr">
        <is>
          <t>0</t>
        </is>
      </c>
      <c r="AY1013" s="286" t="inlineStr">
        <is>
          <t>0</t>
        </is>
      </c>
      <c r="AZ1013" s="286" t="inlineStr">
        <is>
          <t>0</t>
        </is>
      </c>
      <c r="BA1013" s="287" t="inlineStr">
        <is>
          <t>0</t>
        </is>
      </c>
      <c r="BB1013" s="286" t="inlineStr">
        <is>
          <t>0</t>
        </is>
      </c>
      <c r="BC1013" s="286" t="inlineStr">
        <is>
          <t>0</t>
        </is>
      </c>
      <c r="BD1013" s="286" t="inlineStr">
        <is>
          <t>0</t>
        </is>
      </c>
      <c r="BE1013" s="286" t="inlineStr">
        <is>
          <t>0</t>
        </is>
      </c>
      <c r="BF1013" s="286" t="inlineStr">
        <is>
          <t>0</t>
        </is>
      </c>
      <c r="BG1013" s="286" t="inlineStr">
        <is>
          <t>0</t>
        </is>
      </c>
      <c r="BH1013" s="297" t="inlineStr">
        <is>
          <t>0</t>
        </is>
      </c>
      <c r="BI1013" s="297" t="inlineStr">
        <is>
          <t>0</t>
        </is>
      </c>
      <c r="BJ1013" s="297" t="inlineStr">
        <is>
          <t>0</t>
        </is>
      </c>
      <c r="BK1013" s="297" t="inlineStr">
        <is>
          <t>0</t>
        </is>
      </c>
      <c r="BL1013" s="297" t="inlineStr">
        <is>
          <t>0</t>
        </is>
      </c>
      <c r="BM1013" s="297" t="inlineStr">
        <is>
          <t>0</t>
        </is>
      </c>
      <c r="BN1013" s="297" t="inlineStr">
        <is>
          <t>0</t>
        </is>
      </c>
      <c r="BO1013" s="285" t="inlineStr">
        <is>
          <t>0</t>
        </is>
      </c>
      <c r="BP1013" s="297" t="inlineStr">
        <is>
          <t>0</t>
        </is>
      </c>
      <c r="BQ1013" s="297" t="inlineStr">
        <is>
          <t>0</t>
        </is>
      </c>
      <c r="BR1013" s="297" t="inlineStr">
        <is>
          <t>0</t>
        </is>
      </c>
      <c r="BS1013" s="297" t="inlineStr">
        <is>
          <t>0</t>
        </is>
      </c>
      <c r="BT1013" s="297" t="inlineStr">
        <is>
          <t>0</t>
        </is>
      </c>
      <c r="BU1013" s="297" t="inlineStr">
        <is>
          <t>0</t>
        </is>
      </c>
      <c r="BV1013" s="297" t="inlineStr">
        <is>
          <t>0</t>
        </is>
      </c>
      <c r="BW1013" s="288" t="inlineStr">
        <is>
          <t>0</t>
        </is>
      </c>
      <c r="BX1013" s="276">
        <f>SUM(IF(COUNTIF(#REF!, "*1.*"), 2, 0), IF(COUNTIF(#REF!, "*2.*"), 2, 0), IF(COUNTIF(#REF!, "*3.*"), 2, 0), IF(COUNTIF(#REF!, "*4.*"), 2, 0), IF(COUNTIF(#REF!, "*5.*"), 2, 0), IF(COUNTIF(#REF!, "*6.*"), 2, 0))</f>
        <v/>
      </c>
      <c r="BY1013" s="277">
        <f t="array" ref="BY1013">SUM(VALUE(AT1013),VALUE(AU1013),VALUE(AV1013),VALUE(AW1013),VALUE(AX1013),VALUE(AY1013),VALUE(AZ1013),VALUE(BB1013),VALUE(BC1013),VALUE(BD1013),VALUE(BE1013),VALUE(BF1013),VALUE(BG1013),VALUE(BH1013),VALUE(BI1013),VALUE(BJ1013),VALUE(BK1013),VALUE(BL1013),VALUE(BM1013),VALUE(BN1013),VALUE(BO1013),VALUE(BP1013),VALUE(BQ1013),VALUE(BR1013),VALUE(BS1013),VALUE(BT1013),VALUE(BU1013),VALUE(BV1013),VALUE(BW1013))</f>
        <v/>
      </c>
      <c r="BZ1013" s="307" t="n"/>
      <c r="CA1013" s="307" t="n"/>
      <c r="CB1013" s="307" t="n"/>
      <c r="CC1013" s="307" t="n"/>
      <c r="CD1013" s="307" t="n"/>
      <c r="CE1013" s="307" t="n"/>
      <c r="CF1013" s="307" t="n"/>
      <c r="CG1013" s="307" t="n"/>
      <c r="CH1013" s="307" t="n"/>
      <c r="CI1013" s="307" t="n"/>
      <c r="CJ1013" s="307" t="n"/>
      <c r="CK1013" s="307" t="n"/>
      <c r="CL1013" s="307" t="n"/>
      <c r="CM1013" s="307" t="n"/>
      <c r="CN1013" s="307" t="n"/>
      <c r="CO1013" s="307" t="n"/>
      <c r="CP1013" s="307" t="n"/>
      <c r="CQ1013" s="307" t="n"/>
      <c r="CR1013" s="279" t="inlineStr"/>
      <c r="CS1013" s="280">
        <f>AVERAGE(Value(BY1013),value(CR1013))</f>
        <v/>
      </c>
      <c r="CT1013" s="421">
        <f>(IF(OR(MediaScorecard!BH1014="x", MediaScorecard!BI1014="x",MediaScorecard!BJ1014="x",MediaScorecard!BK1014="x",MediaScorecard!BL1014="x"),1, 2))</f>
        <v/>
      </c>
      <c r="CU1013" s="308" t="n"/>
      <c r="CV1013" s="308" t="n"/>
      <c r="CW1013" s="308" t="n"/>
      <c r="CX1013" s="309" t="n"/>
      <c r="CY1013" s="308" t="n"/>
      <c r="CZ1013" s="308" t="n"/>
      <c r="DA1013" s="308" t="n"/>
    </row>
    <row r="1014" ht="21" customHeight="1" s="590">
      <c r="A1014" s="421" t="n"/>
      <c r="B1014" s="270" t="n"/>
      <c r="C1014" s="266" t="n"/>
      <c r="D1014" s="267" t="inlineStr"/>
      <c r="E1014" s="267" t="inlineStr"/>
      <c r="F1014" s="268" t="inlineStr"/>
      <c r="G1014" s="421" t="n"/>
      <c r="H1014" s="269" t="n"/>
      <c r="I1014" s="421" t="n"/>
      <c r="J1014" s="421" t="n"/>
      <c r="K1014" s="421" t="n"/>
      <c r="L1014" s="421" t="n"/>
      <c r="M1014" s="421" t="n"/>
      <c r="N1014" s="421" t="n"/>
      <c r="O1014" s="421" t="n"/>
      <c r="P1014" s="421" t="n"/>
      <c r="Q1014" s="421" t="n"/>
      <c r="R1014" s="270" t="n"/>
      <c r="S1014" s="421" t="n"/>
      <c r="T1014" s="421" t="n"/>
      <c r="U1014" s="421" t="n"/>
      <c r="V1014" s="421" t="n"/>
      <c r="W1014" s="421" t="n"/>
      <c r="X1014" s="421" t="n"/>
      <c r="Y1014" s="421" t="n"/>
      <c r="Z1014" s="421" t="n"/>
      <c r="AA1014" s="421" t="n"/>
      <c r="AB1014" s="421" t="n"/>
      <c r="AC1014" s="421" t="n"/>
      <c r="AD1014" s="421" t="n"/>
      <c r="AE1014" s="421" t="n"/>
      <c r="AF1014" s="421" t="n"/>
      <c r="AG1014" s="421" t="n"/>
      <c r="AH1014" s="421" t="n"/>
      <c r="AI1014" s="421" t="n"/>
      <c r="AJ1014" s="297" t="n"/>
      <c r="AK1014" s="297" t="n"/>
      <c r="AL1014" s="284" t="n"/>
      <c r="AM1014" s="297" t="n"/>
      <c r="AN1014" s="285" t="n"/>
      <c r="AO1014" s="297" t="n"/>
      <c r="AP1014" s="297" t="n"/>
      <c r="AQ1014" s="297" t="n"/>
      <c r="AR1014" s="297" t="n"/>
      <c r="AS1014" s="297" t="n"/>
      <c r="AT1014" s="285" t="inlineStr">
        <is>
          <t>0</t>
        </is>
      </c>
      <c r="AU1014" s="297" t="inlineStr">
        <is>
          <t>0</t>
        </is>
      </c>
      <c r="AV1014" s="297" t="inlineStr">
        <is>
          <t>0</t>
        </is>
      </c>
      <c r="AW1014" s="297" t="inlineStr">
        <is>
          <t>0</t>
        </is>
      </c>
      <c r="AX1014" s="297" t="inlineStr">
        <is>
          <t>0</t>
        </is>
      </c>
      <c r="AY1014" s="286" t="inlineStr">
        <is>
          <t>0</t>
        </is>
      </c>
      <c r="AZ1014" s="286" t="inlineStr">
        <is>
          <t>0</t>
        </is>
      </c>
      <c r="BA1014" s="287" t="inlineStr">
        <is>
          <t>0</t>
        </is>
      </c>
      <c r="BB1014" s="286" t="inlineStr">
        <is>
          <t>0</t>
        </is>
      </c>
      <c r="BC1014" s="286" t="inlineStr">
        <is>
          <t>0</t>
        </is>
      </c>
      <c r="BD1014" s="286" t="inlineStr">
        <is>
          <t>0</t>
        </is>
      </c>
      <c r="BE1014" s="286" t="inlineStr">
        <is>
          <t>0</t>
        </is>
      </c>
      <c r="BF1014" s="286" t="inlineStr">
        <is>
          <t>0</t>
        </is>
      </c>
      <c r="BG1014" s="286" t="inlineStr">
        <is>
          <t>0</t>
        </is>
      </c>
      <c r="BH1014" s="297" t="inlineStr">
        <is>
          <t>0</t>
        </is>
      </c>
      <c r="BI1014" s="297" t="inlineStr">
        <is>
          <t>0</t>
        </is>
      </c>
      <c r="BJ1014" s="297" t="inlineStr">
        <is>
          <t>0</t>
        </is>
      </c>
      <c r="BK1014" s="297" t="inlineStr">
        <is>
          <t>0</t>
        </is>
      </c>
      <c r="BL1014" s="297" t="inlineStr">
        <is>
          <t>0</t>
        </is>
      </c>
      <c r="BM1014" s="297" t="inlineStr">
        <is>
          <t>0</t>
        </is>
      </c>
      <c r="BN1014" s="297" t="inlineStr">
        <is>
          <t>0</t>
        </is>
      </c>
      <c r="BO1014" s="285" t="inlineStr">
        <is>
          <t>0</t>
        </is>
      </c>
      <c r="BP1014" s="297" t="inlineStr">
        <is>
          <t>0</t>
        </is>
      </c>
      <c r="BQ1014" s="297" t="inlineStr">
        <is>
          <t>0</t>
        </is>
      </c>
      <c r="BR1014" s="297" t="inlineStr">
        <is>
          <t>0</t>
        </is>
      </c>
      <c r="BS1014" s="297" t="inlineStr">
        <is>
          <t>0</t>
        </is>
      </c>
      <c r="BT1014" s="297" t="inlineStr">
        <is>
          <t>0</t>
        </is>
      </c>
      <c r="BU1014" s="297" t="inlineStr">
        <is>
          <t>0</t>
        </is>
      </c>
      <c r="BV1014" s="297" t="inlineStr">
        <is>
          <t>0</t>
        </is>
      </c>
      <c r="BW1014" s="288" t="inlineStr">
        <is>
          <t>0</t>
        </is>
      </c>
      <c r="BX1014" s="276">
        <f>SUM(IF(COUNTIF(#REF!, "*1.*"), 2, 0), IF(COUNTIF(#REF!, "*2.*"), 2, 0), IF(COUNTIF(#REF!, "*3.*"), 2, 0), IF(COUNTIF(#REF!, "*4.*"), 2, 0), IF(COUNTIF(#REF!, "*5.*"), 2, 0), IF(COUNTIF(#REF!, "*6.*"), 2, 0))</f>
        <v/>
      </c>
      <c r="BY1014" s="277">
        <f t="array" ref="BY1014">SUM(VALUE(AT1014),VALUE(AU1014),VALUE(AV1014),VALUE(AW1014),VALUE(AX1014),VALUE(AY1014),VALUE(AZ1014),VALUE(BB1014),VALUE(BC1014),VALUE(BD1014),VALUE(BE1014),VALUE(BF1014),VALUE(BG1014),VALUE(BH1014),VALUE(BI1014),VALUE(BJ1014),VALUE(BK1014),VALUE(BL1014),VALUE(BM1014),VALUE(BN1014),VALUE(BO1014),VALUE(BP1014),VALUE(BQ1014),VALUE(BR1014),VALUE(BS1014),VALUE(BT1014),VALUE(BU1014),VALUE(BV1014),VALUE(BW1014))</f>
        <v/>
      </c>
      <c r="BZ1014" s="307" t="n"/>
      <c r="CA1014" s="307" t="n"/>
      <c r="CB1014" s="307" t="n"/>
      <c r="CC1014" s="307" t="n"/>
      <c r="CD1014" s="307" t="n"/>
      <c r="CE1014" s="307" t="n"/>
      <c r="CF1014" s="307" t="n"/>
      <c r="CG1014" s="307" t="n"/>
      <c r="CH1014" s="307" t="n"/>
      <c r="CI1014" s="307" t="n"/>
      <c r="CJ1014" s="307" t="n"/>
      <c r="CK1014" s="307" t="n"/>
      <c r="CL1014" s="307" t="n"/>
      <c r="CM1014" s="307" t="n"/>
      <c r="CN1014" s="307" t="n"/>
      <c r="CO1014" s="307" t="n"/>
      <c r="CP1014" s="307" t="n"/>
      <c r="CQ1014" s="307" t="n"/>
      <c r="CR1014" s="279" t="inlineStr"/>
      <c r="CS1014" s="280">
        <f>AVERAGE(Value(BY1014),value(CR1014))</f>
        <v/>
      </c>
      <c r="CT1014" s="421">
        <f>(IF(OR(MediaScorecard!BH1015="x", MediaScorecard!BI1015="x",MediaScorecard!BJ1015="x",MediaScorecard!BK1015="x",MediaScorecard!BL1015="x"),1, 2))</f>
        <v/>
      </c>
      <c r="CU1014" s="308" t="n"/>
      <c r="CV1014" s="308" t="n"/>
      <c r="CW1014" s="308" t="n"/>
      <c r="CX1014" s="309" t="n"/>
      <c r="CY1014" s="308" t="n"/>
      <c r="CZ1014" s="308" t="n"/>
      <c r="DA1014" s="308" t="n"/>
    </row>
    <row r="1015" ht="21" customHeight="1" s="590">
      <c r="A1015" s="421" t="n"/>
      <c r="B1015" s="270" t="n"/>
      <c r="C1015" s="266" t="n"/>
      <c r="D1015" s="267" t="inlineStr"/>
      <c r="E1015" s="267" t="inlineStr"/>
      <c r="F1015" s="268" t="inlineStr"/>
      <c r="G1015" s="421" t="n"/>
      <c r="H1015" s="269" t="n"/>
      <c r="I1015" s="421" t="n"/>
      <c r="J1015" s="421" t="n"/>
      <c r="K1015" s="421" t="n"/>
      <c r="L1015" s="421" t="n"/>
      <c r="M1015" s="421" t="n"/>
      <c r="N1015" s="421" t="n"/>
      <c r="O1015" s="421" t="n"/>
      <c r="P1015" s="421" t="n"/>
      <c r="Q1015" s="421" t="n"/>
      <c r="R1015" s="270" t="n"/>
      <c r="S1015" s="421" t="n"/>
      <c r="T1015" s="421" t="n"/>
      <c r="U1015" s="421" t="n"/>
      <c r="V1015" s="421" t="n"/>
      <c r="W1015" s="421" t="n"/>
      <c r="X1015" s="421" t="n"/>
      <c r="Y1015" s="421" t="n"/>
      <c r="Z1015" s="421" t="n"/>
      <c r="AA1015" s="421" t="n"/>
      <c r="AB1015" s="421" t="n"/>
      <c r="AC1015" s="421" t="n"/>
      <c r="AD1015" s="421" t="n"/>
      <c r="AE1015" s="421" t="n"/>
      <c r="AF1015" s="421" t="n"/>
      <c r="AG1015" s="421" t="n"/>
      <c r="AH1015" s="421" t="n"/>
      <c r="AI1015" s="421" t="n"/>
      <c r="AJ1015" s="297" t="n"/>
      <c r="AK1015" s="297" t="n"/>
      <c r="AL1015" s="284" t="n"/>
      <c r="AM1015" s="297" t="n"/>
      <c r="AN1015" s="285" t="n"/>
      <c r="AO1015" s="297" t="n"/>
      <c r="AP1015" s="297" t="n"/>
      <c r="AQ1015" s="297" t="n"/>
      <c r="AR1015" s="297" t="n"/>
      <c r="AS1015" s="297" t="n"/>
      <c r="AT1015" s="285" t="inlineStr">
        <is>
          <t>0</t>
        </is>
      </c>
      <c r="AU1015" s="297" t="inlineStr">
        <is>
          <t>0</t>
        </is>
      </c>
      <c r="AV1015" s="297" t="inlineStr">
        <is>
          <t>0</t>
        </is>
      </c>
      <c r="AW1015" s="297" t="inlineStr">
        <is>
          <t>0</t>
        </is>
      </c>
      <c r="AX1015" s="297" t="inlineStr">
        <is>
          <t>0</t>
        </is>
      </c>
      <c r="AY1015" s="286" t="inlineStr">
        <is>
          <t>0</t>
        </is>
      </c>
      <c r="AZ1015" s="286" t="inlineStr">
        <is>
          <t>0</t>
        </is>
      </c>
      <c r="BA1015" s="287" t="inlineStr">
        <is>
          <t>0</t>
        </is>
      </c>
      <c r="BB1015" s="286" t="inlineStr">
        <is>
          <t>0</t>
        </is>
      </c>
      <c r="BC1015" s="286" t="inlineStr">
        <is>
          <t>0</t>
        </is>
      </c>
      <c r="BD1015" s="286" t="inlineStr">
        <is>
          <t>0</t>
        </is>
      </c>
      <c r="BE1015" s="286" t="inlineStr">
        <is>
          <t>0</t>
        </is>
      </c>
      <c r="BF1015" s="286" t="inlineStr">
        <is>
          <t>0</t>
        </is>
      </c>
      <c r="BG1015" s="286" t="inlineStr">
        <is>
          <t>0</t>
        </is>
      </c>
      <c r="BH1015" s="297" t="inlineStr">
        <is>
          <t>0</t>
        </is>
      </c>
      <c r="BI1015" s="297" t="inlineStr">
        <is>
          <t>0</t>
        </is>
      </c>
      <c r="BJ1015" s="297" t="inlineStr">
        <is>
          <t>0</t>
        </is>
      </c>
      <c r="BK1015" s="297" t="inlineStr">
        <is>
          <t>0</t>
        </is>
      </c>
      <c r="BL1015" s="297" t="inlineStr">
        <is>
          <t>0</t>
        </is>
      </c>
      <c r="BM1015" s="297" t="inlineStr">
        <is>
          <t>0</t>
        </is>
      </c>
      <c r="BN1015" s="297" t="inlineStr">
        <is>
          <t>0</t>
        </is>
      </c>
      <c r="BO1015" s="285" t="inlineStr">
        <is>
          <t>0</t>
        </is>
      </c>
      <c r="BP1015" s="297" t="inlineStr">
        <is>
          <t>0</t>
        </is>
      </c>
      <c r="BQ1015" s="297" t="inlineStr">
        <is>
          <t>0</t>
        </is>
      </c>
      <c r="BR1015" s="297" t="inlineStr">
        <is>
          <t>0</t>
        </is>
      </c>
      <c r="BS1015" s="297" t="inlineStr">
        <is>
          <t>0</t>
        </is>
      </c>
      <c r="BT1015" s="297" t="inlineStr">
        <is>
          <t>0</t>
        </is>
      </c>
      <c r="BU1015" s="297" t="inlineStr">
        <is>
          <t>0</t>
        </is>
      </c>
      <c r="BV1015" s="297" t="inlineStr">
        <is>
          <t>0</t>
        </is>
      </c>
      <c r="BW1015" s="288" t="inlineStr">
        <is>
          <t>0</t>
        </is>
      </c>
      <c r="BX1015" s="276">
        <f>SUM(IF(COUNTIF(#REF!, "*1.*"), 2, 0), IF(COUNTIF(#REF!, "*2.*"), 2, 0), IF(COUNTIF(#REF!, "*3.*"), 2, 0), IF(COUNTIF(#REF!, "*4.*"), 2, 0), IF(COUNTIF(#REF!, "*5.*"), 2, 0), IF(COUNTIF(#REF!, "*6.*"), 2, 0))</f>
        <v/>
      </c>
      <c r="BY1015" s="277">
        <f t="array" ref="BY1015">SUM(VALUE(AT1015),VALUE(AU1015),VALUE(AV1015),VALUE(AW1015),VALUE(AX1015),VALUE(AY1015),VALUE(AZ1015),VALUE(BB1015),VALUE(BC1015),VALUE(BD1015),VALUE(BE1015),VALUE(BF1015),VALUE(BG1015),VALUE(BH1015),VALUE(BI1015),VALUE(BJ1015),VALUE(BK1015),VALUE(BL1015),VALUE(BM1015),VALUE(BN1015),VALUE(BO1015),VALUE(BP1015),VALUE(BQ1015),VALUE(BR1015),VALUE(BS1015),VALUE(BT1015),VALUE(BU1015),VALUE(BV1015),VALUE(BW1015))</f>
        <v/>
      </c>
      <c r="BZ1015" s="307" t="n"/>
      <c r="CA1015" s="307" t="n"/>
      <c r="CB1015" s="307" t="n"/>
      <c r="CC1015" s="307" t="n"/>
      <c r="CD1015" s="307" t="n"/>
      <c r="CE1015" s="307" t="n"/>
      <c r="CF1015" s="307" t="n"/>
      <c r="CG1015" s="307" t="n"/>
      <c r="CH1015" s="307" t="n"/>
      <c r="CI1015" s="307" t="n"/>
      <c r="CJ1015" s="307" t="n"/>
      <c r="CK1015" s="307" t="n"/>
      <c r="CL1015" s="307" t="n"/>
      <c r="CM1015" s="307" t="n"/>
      <c r="CN1015" s="307" t="n"/>
      <c r="CO1015" s="307" t="n"/>
      <c r="CP1015" s="307" t="n"/>
      <c r="CQ1015" s="307" t="n"/>
      <c r="CR1015" s="279" t="inlineStr"/>
      <c r="CS1015" s="280">
        <f>AVERAGE(Value(BY1015),value(CR1015))</f>
        <v/>
      </c>
      <c r="CT1015" s="421">
        <f>(IF(OR(MediaScorecard!BH1016="x", MediaScorecard!BI1016="x",MediaScorecard!BJ1016="x",MediaScorecard!BK1016="x",MediaScorecard!BL1016="x"),1, 2))</f>
        <v/>
      </c>
      <c r="CU1015" s="308" t="n"/>
      <c r="CV1015" s="308" t="n"/>
      <c r="CW1015" s="308" t="n"/>
      <c r="CX1015" s="309" t="n"/>
      <c r="CY1015" s="308" t="n"/>
      <c r="CZ1015" s="308" t="n"/>
      <c r="DA1015" s="308" t="n"/>
    </row>
    <row r="1016" ht="21" customHeight="1" s="590">
      <c r="A1016" s="421" t="n"/>
      <c r="B1016" s="270" t="n"/>
      <c r="C1016" s="266" t="n"/>
      <c r="D1016" s="267" t="inlineStr"/>
      <c r="E1016" s="267" t="inlineStr"/>
      <c r="F1016" s="268" t="inlineStr"/>
      <c r="G1016" s="421" t="n"/>
      <c r="H1016" s="269" t="n"/>
      <c r="I1016" s="421" t="n"/>
      <c r="J1016" s="421" t="n"/>
      <c r="K1016" s="421" t="n"/>
      <c r="L1016" s="421" t="n"/>
      <c r="M1016" s="421" t="n"/>
      <c r="N1016" s="421" t="n"/>
      <c r="O1016" s="421" t="n"/>
      <c r="P1016" s="421" t="n"/>
      <c r="Q1016" s="421" t="n"/>
      <c r="R1016" s="270" t="n"/>
      <c r="S1016" s="421" t="n"/>
      <c r="T1016" s="421" t="n"/>
      <c r="U1016" s="421" t="n"/>
      <c r="V1016" s="421" t="n"/>
      <c r="W1016" s="421" t="n"/>
      <c r="X1016" s="421" t="n"/>
      <c r="Y1016" s="421" t="n"/>
      <c r="Z1016" s="421" t="n"/>
      <c r="AA1016" s="421" t="n"/>
      <c r="AB1016" s="421" t="n"/>
      <c r="AC1016" s="421" t="n"/>
      <c r="AD1016" s="421" t="n"/>
      <c r="AE1016" s="421" t="n"/>
      <c r="AF1016" s="421" t="n"/>
      <c r="AG1016" s="421" t="n"/>
      <c r="AH1016" s="421" t="n"/>
      <c r="AI1016" s="421" t="n"/>
      <c r="AJ1016" s="297" t="n"/>
      <c r="AK1016" s="297" t="n"/>
      <c r="AL1016" s="284" t="n"/>
      <c r="AM1016" s="297" t="n"/>
      <c r="AN1016" s="285" t="n"/>
      <c r="AO1016" s="297" t="n"/>
      <c r="AP1016" s="297" t="n"/>
      <c r="AQ1016" s="297" t="n"/>
      <c r="AR1016" s="297" t="n"/>
      <c r="AS1016" s="297" t="n"/>
      <c r="AT1016" s="285" t="inlineStr">
        <is>
          <t>0</t>
        </is>
      </c>
      <c r="AU1016" s="297" t="inlineStr">
        <is>
          <t>0</t>
        </is>
      </c>
      <c r="AV1016" s="297" t="inlineStr">
        <is>
          <t>0</t>
        </is>
      </c>
      <c r="AW1016" s="297" t="inlineStr">
        <is>
          <t>0</t>
        </is>
      </c>
      <c r="AX1016" s="297" t="inlineStr">
        <is>
          <t>0</t>
        </is>
      </c>
      <c r="AY1016" s="286" t="inlineStr">
        <is>
          <t>0</t>
        </is>
      </c>
      <c r="AZ1016" s="286" t="inlineStr">
        <is>
          <t>0</t>
        </is>
      </c>
      <c r="BA1016" s="287" t="inlineStr">
        <is>
          <t>0</t>
        </is>
      </c>
      <c r="BB1016" s="286" t="inlineStr">
        <is>
          <t>0</t>
        </is>
      </c>
      <c r="BC1016" s="286" t="inlineStr">
        <is>
          <t>0</t>
        </is>
      </c>
      <c r="BD1016" s="286" t="inlineStr">
        <is>
          <t>0</t>
        </is>
      </c>
      <c r="BE1016" s="286" t="inlineStr">
        <is>
          <t>0</t>
        </is>
      </c>
      <c r="BF1016" s="286" t="inlineStr">
        <is>
          <t>0</t>
        </is>
      </c>
      <c r="BG1016" s="286" t="inlineStr">
        <is>
          <t>0</t>
        </is>
      </c>
      <c r="BH1016" s="297" t="inlineStr">
        <is>
          <t>0</t>
        </is>
      </c>
      <c r="BI1016" s="297" t="inlineStr">
        <is>
          <t>0</t>
        </is>
      </c>
      <c r="BJ1016" s="297" t="inlineStr">
        <is>
          <t>0</t>
        </is>
      </c>
      <c r="BK1016" s="297" t="inlineStr">
        <is>
          <t>0</t>
        </is>
      </c>
      <c r="BL1016" s="297" t="inlineStr">
        <is>
          <t>0</t>
        </is>
      </c>
      <c r="BM1016" s="297" t="inlineStr">
        <is>
          <t>0</t>
        </is>
      </c>
      <c r="BN1016" s="297" t="inlineStr">
        <is>
          <t>0</t>
        </is>
      </c>
      <c r="BO1016" s="285" t="inlineStr">
        <is>
          <t>0</t>
        </is>
      </c>
      <c r="BP1016" s="297" t="inlineStr">
        <is>
          <t>0</t>
        </is>
      </c>
      <c r="BQ1016" s="297" t="inlineStr">
        <is>
          <t>0</t>
        </is>
      </c>
      <c r="BR1016" s="297" t="inlineStr">
        <is>
          <t>0</t>
        </is>
      </c>
      <c r="BS1016" s="297" t="inlineStr">
        <is>
          <t>0</t>
        </is>
      </c>
      <c r="BT1016" s="297" t="inlineStr">
        <is>
          <t>0</t>
        </is>
      </c>
      <c r="BU1016" s="297" t="inlineStr">
        <is>
          <t>0</t>
        </is>
      </c>
      <c r="BV1016" s="297" t="inlineStr">
        <is>
          <t>0</t>
        </is>
      </c>
      <c r="BW1016" s="288" t="inlineStr">
        <is>
          <t>0</t>
        </is>
      </c>
      <c r="BX1016" s="276">
        <f>SUM(IF(COUNTIF(#REF!, "*1.*"), 2, 0), IF(COUNTIF(#REF!, "*2.*"), 2, 0), IF(COUNTIF(#REF!, "*3.*"), 2, 0), IF(COUNTIF(#REF!, "*4.*"), 2, 0), IF(COUNTIF(#REF!, "*5.*"), 2, 0), IF(COUNTIF(#REF!, "*6.*"), 2, 0))</f>
        <v/>
      </c>
      <c r="BY1016" s="277">
        <f t="array" ref="BY1016">SUM(VALUE(AT1016),VALUE(AU1016),VALUE(AV1016),VALUE(AW1016),VALUE(AX1016),VALUE(AY1016),VALUE(AZ1016),VALUE(BB1016),VALUE(BC1016),VALUE(BD1016),VALUE(BE1016),VALUE(BF1016),VALUE(BG1016),VALUE(BH1016),VALUE(BI1016),VALUE(BJ1016),VALUE(BK1016),VALUE(BL1016),VALUE(BM1016),VALUE(BN1016),VALUE(BO1016),VALUE(BP1016),VALUE(BQ1016),VALUE(BR1016),VALUE(BS1016),VALUE(BT1016),VALUE(BU1016),VALUE(BV1016),VALUE(BW1016))</f>
        <v/>
      </c>
      <c r="BZ1016" s="307" t="n"/>
      <c r="CA1016" s="307" t="n"/>
      <c r="CB1016" s="307" t="n"/>
      <c r="CC1016" s="307" t="n"/>
      <c r="CD1016" s="307" t="n"/>
      <c r="CE1016" s="307" t="n"/>
      <c r="CF1016" s="307" t="n"/>
      <c r="CG1016" s="307" t="n"/>
      <c r="CH1016" s="307" t="n"/>
      <c r="CI1016" s="307" t="n"/>
      <c r="CJ1016" s="307" t="n"/>
      <c r="CK1016" s="307" t="n"/>
      <c r="CL1016" s="307" t="n"/>
      <c r="CM1016" s="307" t="n"/>
      <c r="CN1016" s="307" t="n"/>
      <c r="CO1016" s="307" t="n"/>
      <c r="CP1016" s="307" t="n"/>
      <c r="CQ1016" s="307" t="n"/>
      <c r="CR1016" s="279" t="inlineStr"/>
      <c r="CS1016" s="280">
        <f>AVERAGE(Value(BY1016),value(CR1016))</f>
        <v/>
      </c>
      <c r="CT1016" s="421">
        <f>(IF(OR(MediaScorecard!BH1017="x", MediaScorecard!BI1017="x",MediaScorecard!BJ1017="x",MediaScorecard!BK1017="x",MediaScorecard!BL1017="x"),1, 2))</f>
        <v/>
      </c>
      <c r="CU1016" s="308" t="n"/>
      <c r="CV1016" s="308" t="n"/>
      <c r="CW1016" s="308" t="n"/>
      <c r="CX1016" s="309" t="n"/>
      <c r="CY1016" s="308" t="n"/>
      <c r="CZ1016" s="308" t="n"/>
      <c r="DA1016" s="308" t="n"/>
    </row>
    <row r="1017" ht="21" customHeight="1" s="590">
      <c r="A1017" s="421" t="n"/>
      <c r="B1017" s="270" t="n"/>
      <c r="C1017" s="266" t="n"/>
      <c r="D1017" s="267" t="inlineStr"/>
      <c r="E1017" s="267" t="inlineStr"/>
      <c r="F1017" s="268" t="inlineStr"/>
      <c r="G1017" s="421" t="n"/>
      <c r="H1017" s="269" t="n"/>
      <c r="I1017" s="421" t="n"/>
      <c r="J1017" s="421" t="n"/>
      <c r="K1017" s="421" t="n"/>
      <c r="L1017" s="421" t="n"/>
      <c r="M1017" s="421" t="n"/>
      <c r="N1017" s="421" t="n"/>
      <c r="O1017" s="421" t="n"/>
      <c r="P1017" s="421" t="n"/>
      <c r="Q1017" s="421" t="n"/>
      <c r="R1017" s="270" t="n"/>
      <c r="S1017" s="421" t="n"/>
      <c r="T1017" s="421" t="n"/>
      <c r="U1017" s="421" t="n"/>
      <c r="V1017" s="421" t="n"/>
      <c r="W1017" s="421" t="n"/>
      <c r="X1017" s="421" t="n"/>
      <c r="Y1017" s="421" t="n"/>
      <c r="Z1017" s="421" t="n"/>
      <c r="AA1017" s="421" t="n"/>
      <c r="AB1017" s="421" t="n"/>
      <c r="AC1017" s="421" t="n"/>
      <c r="AD1017" s="421" t="n"/>
      <c r="AE1017" s="421" t="n"/>
      <c r="AF1017" s="421" t="n"/>
      <c r="AG1017" s="421" t="n"/>
      <c r="AH1017" s="421" t="n"/>
      <c r="AI1017" s="421" t="n"/>
      <c r="AJ1017" s="297" t="n"/>
      <c r="AK1017" s="297" t="n"/>
      <c r="AL1017" s="284" t="n"/>
      <c r="AM1017" s="297" t="n"/>
      <c r="AN1017" s="285" t="n"/>
      <c r="AO1017" s="297" t="n"/>
      <c r="AP1017" s="297" t="n"/>
      <c r="AQ1017" s="297" t="n"/>
      <c r="AR1017" s="297" t="n"/>
      <c r="AS1017" s="297" t="n"/>
      <c r="AT1017" s="285" t="inlineStr">
        <is>
          <t>0</t>
        </is>
      </c>
      <c r="AU1017" s="297" t="inlineStr">
        <is>
          <t>0</t>
        </is>
      </c>
      <c r="AV1017" s="297" t="inlineStr">
        <is>
          <t>0</t>
        </is>
      </c>
      <c r="AW1017" s="297" t="inlineStr">
        <is>
          <t>0</t>
        </is>
      </c>
      <c r="AX1017" s="297" t="inlineStr">
        <is>
          <t>0</t>
        </is>
      </c>
      <c r="AY1017" s="286" t="inlineStr">
        <is>
          <t>0</t>
        </is>
      </c>
      <c r="AZ1017" s="286" t="inlineStr">
        <is>
          <t>0</t>
        </is>
      </c>
      <c r="BA1017" s="287" t="inlineStr">
        <is>
          <t>0</t>
        </is>
      </c>
      <c r="BB1017" s="286" t="inlineStr">
        <is>
          <t>0</t>
        </is>
      </c>
      <c r="BC1017" s="286" t="inlineStr">
        <is>
          <t>0</t>
        </is>
      </c>
      <c r="BD1017" s="286" t="inlineStr">
        <is>
          <t>0</t>
        </is>
      </c>
      <c r="BE1017" s="286" t="inlineStr">
        <is>
          <t>0</t>
        </is>
      </c>
      <c r="BF1017" s="286" t="inlineStr">
        <is>
          <t>0</t>
        </is>
      </c>
      <c r="BG1017" s="286" t="inlineStr">
        <is>
          <t>0</t>
        </is>
      </c>
      <c r="BH1017" s="297" t="inlineStr">
        <is>
          <t>0</t>
        </is>
      </c>
      <c r="BI1017" s="297" t="inlineStr">
        <is>
          <t>0</t>
        </is>
      </c>
      <c r="BJ1017" s="297" t="inlineStr">
        <is>
          <t>0</t>
        </is>
      </c>
      <c r="BK1017" s="297" t="inlineStr">
        <is>
          <t>0</t>
        </is>
      </c>
      <c r="BL1017" s="297" t="inlineStr">
        <is>
          <t>0</t>
        </is>
      </c>
      <c r="BM1017" s="297" t="inlineStr">
        <is>
          <t>0</t>
        </is>
      </c>
      <c r="BN1017" s="297" t="inlineStr">
        <is>
          <t>0</t>
        </is>
      </c>
      <c r="BO1017" s="285" t="inlineStr">
        <is>
          <t>0</t>
        </is>
      </c>
      <c r="BP1017" s="297" t="inlineStr">
        <is>
          <t>0</t>
        </is>
      </c>
      <c r="BQ1017" s="297" t="inlineStr">
        <is>
          <t>0</t>
        </is>
      </c>
      <c r="BR1017" s="297" t="inlineStr">
        <is>
          <t>0</t>
        </is>
      </c>
      <c r="BS1017" s="297" t="inlineStr">
        <is>
          <t>0</t>
        </is>
      </c>
      <c r="BT1017" s="297" t="inlineStr">
        <is>
          <t>0</t>
        </is>
      </c>
      <c r="BU1017" s="297" t="inlineStr">
        <is>
          <t>0</t>
        </is>
      </c>
      <c r="BV1017" s="297" t="inlineStr">
        <is>
          <t>0</t>
        </is>
      </c>
      <c r="BW1017" s="288" t="inlineStr">
        <is>
          <t>0</t>
        </is>
      </c>
      <c r="BX1017" s="276">
        <f>SUM(IF(COUNTIF(#REF!, "*1.*"), 2, 0), IF(COUNTIF(#REF!, "*2.*"), 2, 0), IF(COUNTIF(#REF!, "*3.*"), 2, 0), IF(COUNTIF(#REF!, "*4.*"), 2, 0), IF(COUNTIF(#REF!, "*5.*"), 2, 0), IF(COUNTIF(#REF!, "*6.*"), 2, 0))</f>
        <v/>
      </c>
      <c r="BY1017" s="277">
        <f t="array" ref="BY1017">SUM(VALUE(AT1017),VALUE(AU1017),VALUE(AV1017),VALUE(AW1017),VALUE(AX1017),VALUE(AY1017),VALUE(AZ1017),VALUE(BB1017),VALUE(BC1017),VALUE(BD1017),VALUE(BE1017),VALUE(BF1017),VALUE(BG1017),VALUE(BH1017),VALUE(BI1017),VALUE(BJ1017),VALUE(BK1017),VALUE(BL1017),VALUE(BM1017),VALUE(BN1017),VALUE(BO1017),VALUE(BP1017),VALUE(BQ1017),VALUE(BR1017),VALUE(BS1017),VALUE(BT1017),VALUE(BU1017),VALUE(BV1017),VALUE(BW1017))</f>
        <v/>
      </c>
      <c r="BZ1017" s="307" t="n"/>
      <c r="CA1017" s="307" t="n"/>
      <c r="CB1017" s="307" t="n"/>
      <c r="CC1017" s="307" t="n"/>
      <c r="CD1017" s="307" t="n"/>
      <c r="CE1017" s="307" t="n"/>
      <c r="CF1017" s="307" t="n"/>
      <c r="CG1017" s="307" t="n"/>
      <c r="CH1017" s="307" t="n"/>
      <c r="CI1017" s="307" t="n"/>
      <c r="CJ1017" s="307" t="n"/>
      <c r="CK1017" s="307" t="n"/>
      <c r="CL1017" s="307" t="n"/>
      <c r="CM1017" s="307" t="n"/>
      <c r="CN1017" s="307" t="n"/>
      <c r="CO1017" s="307" t="n"/>
      <c r="CP1017" s="307" t="n"/>
      <c r="CQ1017" s="307" t="n"/>
      <c r="CR1017" s="279" t="inlineStr"/>
      <c r="CS1017" s="280">
        <f>AVERAGE(Value(BY1017),value(CR1017))</f>
        <v/>
      </c>
      <c r="CT1017" s="421">
        <f>(IF(OR(MediaScorecard!BH1018="x", MediaScorecard!BI1018="x",MediaScorecard!BJ1018="x",MediaScorecard!BK1018="x",MediaScorecard!BL1018="x"),1, 2))</f>
        <v/>
      </c>
      <c r="CU1017" s="308" t="n"/>
      <c r="CV1017" s="308" t="n"/>
      <c r="CW1017" s="308" t="n"/>
      <c r="CX1017" s="309" t="n"/>
      <c r="CY1017" s="308" t="n"/>
      <c r="CZ1017" s="308" t="n"/>
      <c r="DA1017" s="308" t="n"/>
    </row>
    <row r="1018" ht="21" customHeight="1" s="590">
      <c r="A1018" s="421" t="n"/>
      <c r="B1018" s="270" t="n"/>
      <c r="C1018" s="266" t="n"/>
      <c r="D1018" s="267" t="inlineStr"/>
      <c r="E1018" s="267" t="inlineStr"/>
      <c r="F1018" s="268" t="inlineStr"/>
      <c r="G1018" s="421" t="n"/>
      <c r="H1018" s="269" t="n"/>
      <c r="I1018" s="421" t="n"/>
      <c r="J1018" s="421" t="n"/>
      <c r="K1018" s="421" t="n"/>
      <c r="L1018" s="421" t="n"/>
      <c r="M1018" s="421" t="n"/>
      <c r="N1018" s="421" t="n"/>
      <c r="O1018" s="421" t="n"/>
      <c r="P1018" s="421" t="n"/>
      <c r="Q1018" s="421" t="n"/>
      <c r="R1018" s="270" t="n"/>
      <c r="S1018" s="421" t="n"/>
      <c r="T1018" s="421" t="n"/>
      <c r="U1018" s="421" t="n"/>
      <c r="V1018" s="421" t="n"/>
      <c r="W1018" s="421" t="n"/>
      <c r="X1018" s="421" t="n"/>
      <c r="Y1018" s="421" t="n"/>
      <c r="Z1018" s="421" t="n"/>
      <c r="AA1018" s="421" t="n"/>
      <c r="AB1018" s="421" t="n"/>
      <c r="AC1018" s="421" t="n"/>
      <c r="AD1018" s="421" t="n"/>
      <c r="AE1018" s="421" t="n"/>
      <c r="AF1018" s="421" t="n"/>
      <c r="AG1018" s="421" t="n"/>
      <c r="AH1018" s="421" t="n"/>
      <c r="AI1018" s="421" t="n"/>
      <c r="AJ1018" s="297" t="n"/>
      <c r="AK1018" s="297" t="n"/>
      <c r="AL1018" s="284" t="n"/>
      <c r="AM1018" s="297" t="n"/>
      <c r="AN1018" s="285" t="n"/>
      <c r="AO1018" s="297" t="n"/>
      <c r="AP1018" s="297" t="n"/>
      <c r="AQ1018" s="297" t="n"/>
      <c r="AR1018" s="297" t="n"/>
      <c r="AS1018" s="297" t="n"/>
      <c r="AT1018" s="285" t="inlineStr">
        <is>
          <t>0</t>
        </is>
      </c>
      <c r="AU1018" s="297" t="inlineStr">
        <is>
          <t>0</t>
        </is>
      </c>
      <c r="AV1018" s="297" t="inlineStr">
        <is>
          <t>0</t>
        </is>
      </c>
      <c r="AW1018" s="297" t="inlineStr">
        <is>
          <t>0</t>
        </is>
      </c>
      <c r="AX1018" s="297" t="inlineStr">
        <is>
          <t>0</t>
        </is>
      </c>
      <c r="AY1018" s="286" t="inlineStr">
        <is>
          <t>0</t>
        </is>
      </c>
      <c r="AZ1018" s="286" t="inlineStr">
        <is>
          <t>0</t>
        </is>
      </c>
      <c r="BA1018" s="287" t="inlineStr">
        <is>
          <t>0</t>
        </is>
      </c>
      <c r="BB1018" s="286" t="inlineStr">
        <is>
          <t>0</t>
        </is>
      </c>
      <c r="BC1018" s="286" t="inlineStr">
        <is>
          <t>0</t>
        </is>
      </c>
      <c r="BD1018" s="286" t="inlineStr">
        <is>
          <t>0</t>
        </is>
      </c>
      <c r="BE1018" s="286" t="inlineStr">
        <is>
          <t>0</t>
        </is>
      </c>
      <c r="BF1018" s="286" t="inlineStr">
        <is>
          <t>0</t>
        </is>
      </c>
      <c r="BG1018" s="286" t="inlineStr">
        <is>
          <t>0</t>
        </is>
      </c>
      <c r="BH1018" s="297" t="inlineStr">
        <is>
          <t>0</t>
        </is>
      </c>
      <c r="BI1018" s="297" t="inlineStr">
        <is>
          <t>0</t>
        </is>
      </c>
      <c r="BJ1018" s="297" t="inlineStr">
        <is>
          <t>0</t>
        </is>
      </c>
      <c r="BK1018" s="297" t="inlineStr">
        <is>
          <t>0</t>
        </is>
      </c>
      <c r="BL1018" s="297" t="inlineStr">
        <is>
          <t>0</t>
        </is>
      </c>
      <c r="BM1018" s="297" t="inlineStr">
        <is>
          <t>0</t>
        </is>
      </c>
      <c r="BN1018" s="297" t="inlineStr">
        <is>
          <t>0</t>
        </is>
      </c>
      <c r="BO1018" s="285" t="inlineStr">
        <is>
          <t>0</t>
        </is>
      </c>
      <c r="BP1018" s="297" t="inlineStr">
        <is>
          <t>0</t>
        </is>
      </c>
      <c r="BQ1018" s="297" t="inlineStr">
        <is>
          <t>0</t>
        </is>
      </c>
      <c r="BR1018" s="297" t="inlineStr">
        <is>
          <t>0</t>
        </is>
      </c>
      <c r="BS1018" s="297" t="inlineStr">
        <is>
          <t>0</t>
        </is>
      </c>
      <c r="BT1018" s="297" t="inlineStr">
        <is>
          <t>0</t>
        </is>
      </c>
      <c r="BU1018" s="297" t="inlineStr">
        <is>
          <t>0</t>
        </is>
      </c>
      <c r="BV1018" s="297" t="inlineStr">
        <is>
          <t>0</t>
        </is>
      </c>
      <c r="BW1018" s="288" t="inlineStr">
        <is>
          <t>0</t>
        </is>
      </c>
      <c r="BX1018" s="276">
        <f>SUM(IF(COUNTIF(#REF!, "*1.*"), 2, 0), IF(COUNTIF(#REF!, "*2.*"), 2, 0), IF(COUNTIF(#REF!, "*3.*"), 2, 0), IF(COUNTIF(#REF!, "*4.*"), 2, 0), IF(COUNTIF(#REF!, "*5.*"), 2, 0), IF(COUNTIF(#REF!, "*6.*"), 2, 0))</f>
        <v/>
      </c>
      <c r="BY1018" s="277">
        <f t="array" ref="BY1018">SUM(VALUE(AT1018),VALUE(AU1018),VALUE(AV1018),VALUE(AW1018),VALUE(AX1018),VALUE(AY1018),VALUE(AZ1018),VALUE(BB1018),VALUE(BC1018),VALUE(BD1018),VALUE(BE1018),VALUE(BF1018),VALUE(BG1018),VALUE(BH1018),VALUE(BI1018),VALUE(BJ1018),VALUE(BK1018),VALUE(BL1018),VALUE(BM1018),VALUE(BN1018),VALUE(BO1018),VALUE(BP1018),VALUE(BQ1018),VALUE(BR1018),VALUE(BS1018),VALUE(BT1018),VALUE(BU1018),VALUE(BV1018),VALUE(BW1018))</f>
        <v/>
      </c>
      <c r="BZ1018" s="307" t="n"/>
      <c r="CA1018" s="307" t="n"/>
      <c r="CB1018" s="307" t="n"/>
      <c r="CC1018" s="307" t="n"/>
      <c r="CD1018" s="307" t="n"/>
      <c r="CE1018" s="307" t="n"/>
      <c r="CF1018" s="307" t="n"/>
      <c r="CG1018" s="307" t="n"/>
      <c r="CH1018" s="307" t="n"/>
      <c r="CI1018" s="307" t="n"/>
      <c r="CJ1018" s="307" t="n"/>
      <c r="CK1018" s="307" t="n"/>
      <c r="CL1018" s="307" t="n"/>
      <c r="CM1018" s="307" t="n"/>
      <c r="CN1018" s="307" t="n"/>
      <c r="CO1018" s="307" t="n"/>
      <c r="CP1018" s="307" t="n"/>
      <c r="CQ1018" s="307" t="n"/>
      <c r="CR1018" s="279" t="inlineStr"/>
      <c r="CS1018" s="280">
        <f>AVERAGE(Value(BY1018),value(CR1018))</f>
        <v/>
      </c>
      <c r="CT1018" s="421">
        <f>(IF(OR(MediaScorecard!BH1019="x", MediaScorecard!BI1019="x",MediaScorecard!BJ1019="x",MediaScorecard!BK1019="x",MediaScorecard!BL1019="x"),1, 2))</f>
        <v/>
      </c>
      <c r="CU1018" s="308" t="n"/>
      <c r="CV1018" s="308" t="n"/>
      <c r="CW1018" s="308" t="n"/>
      <c r="CX1018" s="309" t="n"/>
      <c r="CY1018" s="308" t="n"/>
      <c r="CZ1018" s="308" t="n"/>
      <c r="DA1018" s="308" t="n"/>
    </row>
    <row r="1019" ht="21" customHeight="1" s="590">
      <c r="A1019" s="421" t="n"/>
      <c r="B1019" s="270" t="n"/>
      <c r="C1019" s="266" t="n"/>
      <c r="D1019" s="267" t="inlineStr"/>
      <c r="E1019" s="267" t="inlineStr"/>
      <c r="F1019" s="268" t="inlineStr"/>
      <c r="G1019" s="421" t="n"/>
      <c r="H1019" s="269" t="n"/>
      <c r="I1019" s="421" t="n"/>
      <c r="J1019" s="421" t="n"/>
      <c r="K1019" s="421" t="n"/>
      <c r="L1019" s="421" t="n"/>
      <c r="M1019" s="421" t="n"/>
      <c r="N1019" s="421" t="n"/>
      <c r="O1019" s="421" t="n"/>
      <c r="P1019" s="421" t="n"/>
      <c r="Q1019" s="421" t="n"/>
      <c r="R1019" s="270" t="n"/>
      <c r="S1019" s="421" t="n"/>
      <c r="T1019" s="421" t="n"/>
      <c r="U1019" s="421" t="n"/>
      <c r="V1019" s="421" t="n"/>
      <c r="W1019" s="421" t="n"/>
      <c r="X1019" s="421" t="n"/>
      <c r="Y1019" s="421" t="n"/>
      <c r="Z1019" s="421" t="n"/>
      <c r="AA1019" s="421" t="n"/>
      <c r="AB1019" s="421" t="n"/>
      <c r="AC1019" s="421" t="n"/>
      <c r="AD1019" s="421" t="n"/>
      <c r="AE1019" s="421" t="n"/>
      <c r="AF1019" s="421" t="n"/>
      <c r="AG1019" s="421" t="n"/>
      <c r="AH1019" s="421" t="n"/>
      <c r="AI1019" s="421" t="n"/>
      <c r="AJ1019" s="297" t="n"/>
      <c r="AK1019" s="297" t="n"/>
      <c r="AL1019" s="284" t="n"/>
      <c r="AM1019" s="297" t="n"/>
      <c r="AN1019" s="285" t="n"/>
      <c r="AO1019" s="297" t="n"/>
      <c r="AP1019" s="297" t="n"/>
      <c r="AQ1019" s="297" t="n"/>
      <c r="AR1019" s="297" t="n"/>
      <c r="AS1019" s="297" t="n"/>
      <c r="AT1019" s="285" t="inlineStr">
        <is>
          <t>0</t>
        </is>
      </c>
      <c r="AU1019" s="297" t="inlineStr">
        <is>
          <t>0</t>
        </is>
      </c>
      <c r="AV1019" s="297" t="inlineStr">
        <is>
          <t>0</t>
        </is>
      </c>
      <c r="AW1019" s="297" t="inlineStr">
        <is>
          <t>0</t>
        </is>
      </c>
      <c r="AX1019" s="297" t="inlineStr">
        <is>
          <t>0</t>
        </is>
      </c>
      <c r="AY1019" s="286" t="inlineStr">
        <is>
          <t>0</t>
        </is>
      </c>
      <c r="AZ1019" s="286" t="inlineStr">
        <is>
          <t>0</t>
        </is>
      </c>
      <c r="BA1019" s="287" t="inlineStr">
        <is>
          <t>0</t>
        </is>
      </c>
      <c r="BB1019" s="286" t="inlineStr">
        <is>
          <t>0</t>
        </is>
      </c>
      <c r="BC1019" s="286" t="inlineStr">
        <is>
          <t>0</t>
        </is>
      </c>
      <c r="BD1019" s="286" t="inlineStr">
        <is>
          <t>0</t>
        </is>
      </c>
      <c r="BE1019" s="286" t="inlineStr">
        <is>
          <t>0</t>
        </is>
      </c>
      <c r="BF1019" s="286" t="inlineStr">
        <is>
          <t>0</t>
        </is>
      </c>
      <c r="BG1019" s="286" t="inlineStr">
        <is>
          <t>0</t>
        </is>
      </c>
      <c r="BH1019" s="297" t="inlineStr">
        <is>
          <t>0</t>
        </is>
      </c>
      <c r="BI1019" s="297" t="inlineStr">
        <is>
          <t>0</t>
        </is>
      </c>
      <c r="BJ1019" s="297" t="inlineStr">
        <is>
          <t>0</t>
        </is>
      </c>
      <c r="BK1019" s="297" t="inlineStr">
        <is>
          <t>0</t>
        </is>
      </c>
      <c r="BL1019" s="297" t="inlineStr">
        <is>
          <t>0</t>
        </is>
      </c>
      <c r="BM1019" s="297" t="inlineStr">
        <is>
          <t>0</t>
        </is>
      </c>
      <c r="BN1019" s="297" t="inlineStr">
        <is>
          <t>0</t>
        </is>
      </c>
      <c r="BO1019" s="285" t="inlineStr">
        <is>
          <t>0</t>
        </is>
      </c>
      <c r="BP1019" s="297" t="inlineStr">
        <is>
          <t>0</t>
        </is>
      </c>
      <c r="BQ1019" s="297" t="inlineStr">
        <is>
          <t>0</t>
        </is>
      </c>
      <c r="BR1019" s="297" t="inlineStr">
        <is>
          <t>0</t>
        </is>
      </c>
      <c r="BS1019" s="297" t="inlineStr">
        <is>
          <t>0</t>
        </is>
      </c>
      <c r="BT1019" s="297" t="inlineStr">
        <is>
          <t>0</t>
        </is>
      </c>
      <c r="BU1019" s="297" t="inlineStr">
        <is>
          <t>0</t>
        </is>
      </c>
      <c r="BV1019" s="297" t="inlineStr">
        <is>
          <t>0</t>
        </is>
      </c>
      <c r="BW1019" s="288" t="inlineStr">
        <is>
          <t>0</t>
        </is>
      </c>
      <c r="BX1019" s="276">
        <f>SUM(IF(COUNTIF(#REF!, "*1.*"), 2, 0), IF(COUNTIF(#REF!, "*2.*"), 2, 0), IF(COUNTIF(#REF!, "*3.*"), 2, 0), IF(COUNTIF(#REF!, "*4.*"), 2, 0), IF(COUNTIF(#REF!, "*5.*"), 2, 0), IF(COUNTIF(#REF!, "*6.*"), 2, 0))</f>
        <v/>
      </c>
      <c r="BY1019" s="277">
        <f t="array" ref="BY1019">SUM(VALUE(AT1019),VALUE(AU1019),VALUE(AV1019),VALUE(AW1019),VALUE(AX1019),VALUE(AY1019),VALUE(AZ1019),VALUE(BB1019),VALUE(BC1019),VALUE(BD1019),VALUE(BE1019),VALUE(BF1019),VALUE(BG1019),VALUE(BH1019),VALUE(BI1019),VALUE(BJ1019),VALUE(BK1019),VALUE(BL1019),VALUE(BM1019),VALUE(BN1019),VALUE(BO1019),VALUE(BP1019),VALUE(BQ1019),VALUE(BR1019),VALUE(BS1019),VALUE(BT1019),VALUE(BU1019),VALUE(BV1019),VALUE(BW1019))</f>
        <v/>
      </c>
      <c r="BZ1019" s="307" t="n"/>
      <c r="CA1019" s="307" t="n"/>
      <c r="CB1019" s="307" t="n"/>
      <c r="CC1019" s="307" t="n"/>
      <c r="CD1019" s="307" t="n"/>
      <c r="CE1019" s="307" t="n"/>
      <c r="CF1019" s="307" t="n"/>
      <c r="CG1019" s="307" t="n"/>
      <c r="CH1019" s="307" t="n"/>
      <c r="CI1019" s="307" t="n"/>
      <c r="CJ1019" s="307" t="n"/>
      <c r="CK1019" s="307" t="n"/>
      <c r="CL1019" s="307" t="n"/>
      <c r="CM1019" s="307" t="n"/>
      <c r="CN1019" s="307" t="n"/>
      <c r="CO1019" s="307" t="n"/>
      <c r="CP1019" s="307" t="n"/>
      <c r="CQ1019" s="307" t="n"/>
      <c r="CR1019" s="279" t="inlineStr"/>
      <c r="CS1019" s="280">
        <f>AVERAGE(Value(BY1019),value(CR1019))</f>
        <v/>
      </c>
      <c r="CT1019" s="421">
        <f>(IF(OR(MediaScorecard!BH1020="x", MediaScorecard!BI1020="x",MediaScorecard!BJ1020="x",MediaScorecard!BK1020="x",MediaScorecard!BL1020="x"),1, 2))</f>
        <v/>
      </c>
      <c r="CU1019" s="308" t="n"/>
      <c r="CV1019" s="308" t="n"/>
      <c r="CW1019" s="308" t="n"/>
      <c r="CX1019" s="309" t="n"/>
      <c r="CY1019" s="308" t="n"/>
      <c r="CZ1019" s="308" t="n"/>
      <c r="DA1019" s="308" t="n"/>
    </row>
    <row r="1020" ht="21" customHeight="1" s="590">
      <c r="A1020" s="421" t="n"/>
      <c r="B1020" s="270" t="n"/>
      <c r="C1020" s="266" t="n"/>
      <c r="D1020" s="267" t="inlineStr"/>
      <c r="E1020" s="267" t="inlineStr"/>
      <c r="F1020" s="268" t="inlineStr"/>
      <c r="G1020" s="421" t="n"/>
      <c r="H1020" s="269" t="n"/>
      <c r="I1020" s="421" t="n"/>
      <c r="J1020" s="421" t="n"/>
      <c r="K1020" s="421" t="n"/>
      <c r="L1020" s="421" t="n"/>
      <c r="M1020" s="421" t="n"/>
      <c r="N1020" s="421" t="n"/>
      <c r="O1020" s="421" t="n"/>
      <c r="P1020" s="421" t="n"/>
      <c r="Q1020" s="421" t="n"/>
      <c r="R1020" s="270" t="n"/>
      <c r="S1020" s="421" t="n"/>
      <c r="T1020" s="421" t="n"/>
      <c r="U1020" s="421" t="n"/>
      <c r="V1020" s="421" t="n"/>
      <c r="W1020" s="421" t="n"/>
      <c r="X1020" s="421" t="n"/>
      <c r="Y1020" s="421" t="n"/>
      <c r="Z1020" s="421" t="n"/>
      <c r="AA1020" s="421" t="n"/>
      <c r="AB1020" s="421" t="n"/>
      <c r="AC1020" s="421" t="n"/>
      <c r="AD1020" s="421" t="n"/>
      <c r="AE1020" s="421" t="n"/>
      <c r="AF1020" s="421" t="n"/>
      <c r="AG1020" s="421" t="n"/>
      <c r="AH1020" s="421" t="n"/>
      <c r="AI1020" s="421" t="n"/>
      <c r="AJ1020" s="297" t="n"/>
      <c r="AK1020" s="297" t="n"/>
      <c r="AL1020" s="284" t="n"/>
      <c r="AM1020" s="297" t="n"/>
      <c r="AN1020" s="285" t="n"/>
      <c r="AO1020" s="297" t="n"/>
      <c r="AP1020" s="297" t="n"/>
      <c r="AQ1020" s="297" t="n"/>
      <c r="AR1020" s="297" t="n"/>
      <c r="AS1020" s="297" t="n"/>
      <c r="AT1020" s="285" t="inlineStr">
        <is>
          <t>0</t>
        </is>
      </c>
      <c r="AU1020" s="297" t="inlineStr">
        <is>
          <t>0</t>
        </is>
      </c>
      <c r="AV1020" s="297" t="inlineStr">
        <is>
          <t>0</t>
        </is>
      </c>
      <c r="AW1020" s="297" t="inlineStr">
        <is>
          <t>0</t>
        </is>
      </c>
      <c r="AX1020" s="297" t="inlineStr">
        <is>
          <t>0</t>
        </is>
      </c>
      <c r="AY1020" s="286" t="inlineStr">
        <is>
          <t>0</t>
        </is>
      </c>
      <c r="AZ1020" s="286" t="inlineStr">
        <is>
          <t>0</t>
        </is>
      </c>
      <c r="BA1020" s="287" t="inlineStr">
        <is>
          <t>0</t>
        </is>
      </c>
      <c r="BB1020" s="286" t="inlineStr">
        <is>
          <t>0</t>
        </is>
      </c>
      <c r="BC1020" s="286" t="inlineStr">
        <is>
          <t>0</t>
        </is>
      </c>
      <c r="BD1020" s="286" t="inlineStr">
        <is>
          <t>0</t>
        </is>
      </c>
      <c r="BE1020" s="286" t="inlineStr">
        <is>
          <t>0</t>
        </is>
      </c>
      <c r="BF1020" s="286" t="inlineStr">
        <is>
          <t>0</t>
        </is>
      </c>
      <c r="BG1020" s="286" t="inlineStr">
        <is>
          <t>0</t>
        </is>
      </c>
      <c r="BH1020" s="297" t="inlineStr">
        <is>
          <t>0</t>
        </is>
      </c>
      <c r="BI1020" s="297" t="inlineStr">
        <is>
          <t>0</t>
        </is>
      </c>
      <c r="BJ1020" s="297" t="inlineStr">
        <is>
          <t>0</t>
        </is>
      </c>
      <c r="BK1020" s="297" t="inlineStr">
        <is>
          <t>0</t>
        </is>
      </c>
      <c r="BL1020" s="297" t="inlineStr">
        <is>
          <t>0</t>
        </is>
      </c>
      <c r="BM1020" s="297" t="inlineStr">
        <is>
          <t>0</t>
        </is>
      </c>
      <c r="BN1020" s="297" t="inlineStr">
        <is>
          <t>0</t>
        </is>
      </c>
      <c r="BO1020" s="285" t="inlineStr">
        <is>
          <t>0</t>
        </is>
      </c>
      <c r="BP1020" s="297" t="inlineStr">
        <is>
          <t>0</t>
        </is>
      </c>
      <c r="BQ1020" s="297" t="inlineStr">
        <is>
          <t>0</t>
        </is>
      </c>
      <c r="BR1020" s="297" t="inlineStr">
        <is>
          <t>0</t>
        </is>
      </c>
      <c r="BS1020" s="297" t="inlineStr">
        <is>
          <t>0</t>
        </is>
      </c>
      <c r="BT1020" s="297" t="inlineStr">
        <is>
          <t>0</t>
        </is>
      </c>
      <c r="BU1020" s="297" t="inlineStr">
        <is>
          <t>0</t>
        </is>
      </c>
      <c r="BV1020" s="297" t="inlineStr">
        <is>
          <t>0</t>
        </is>
      </c>
      <c r="BW1020" s="288" t="inlineStr">
        <is>
          <t>0</t>
        </is>
      </c>
      <c r="BX1020" s="276">
        <f>SUM(IF(COUNTIF(#REF!, "*1.*"), 2, 0), IF(COUNTIF(#REF!, "*2.*"), 2, 0), IF(COUNTIF(#REF!, "*3.*"), 2, 0), IF(COUNTIF(#REF!, "*4.*"), 2, 0), IF(COUNTIF(#REF!, "*5.*"), 2, 0), IF(COUNTIF(#REF!, "*6.*"), 2, 0))</f>
        <v/>
      </c>
      <c r="BY1020" s="277">
        <f t="array" ref="BY1020">SUM(VALUE(AT1020),VALUE(AU1020),VALUE(AV1020),VALUE(AW1020),VALUE(AX1020),VALUE(AY1020),VALUE(AZ1020),VALUE(BB1020),VALUE(BC1020),VALUE(BD1020),VALUE(BE1020),VALUE(BF1020),VALUE(BG1020),VALUE(BH1020),VALUE(BI1020),VALUE(BJ1020),VALUE(BK1020),VALUE(BL1020),VALUE(BM1020),VALUE(BN1020),VALUE(BO1020),VALUE(BP1020),VALUE(BQ1020),VALUE(BR1020),VALUE(BS1020),VALUE(BT1020),VALUE(BU1020),VALUE(BV1020),VALUE(BW1020))</f>
        <v/>
      </c>
      <c r="BZ1020" s="307" t="n"/>
      <c r="CA1020" s="307" t="n"/>
      <c r="CB1020" s="307" t="n"/>
      <c r="CC1020" s="307" t="n"/>
      <c r="CD1020" s="307" t="n"/>
      <c r="CE1020" s="307" t="n"/>
      <c r="CF1020" s="307" t="n"/>
      <c r="CG1020" s="307" t="n"/>
      <c r="CH1020" s="307" t="n"/>
      <c r="CI1020" s="307" t="n"/>
      <c r="CJ1020" s="307" t="n"/>
      <c r="CK1020" s="307" t="n"/>
      <c r="CL1020" s="307" t="n"/>
      <c r="CM1020" s="307" t="n"/>
      <c r="CN1020" s="307" t="n"/>
      <c r="CO1020" s="307" t="n"/>
      <c r="CP1020" s="307" t="n"/>
      <c r="CQ1020" s="307" t="n"/>
      <c r="CR1020" s="279" t="inlineStr"/>
      <c r="CS1020" s="280">
        <f>AVERAGE(Value(BY1020),value(CR1020))</f>
        <v/>
      </c>
      <c r="CT1020" s="421">
        <f>(IF(OR(MediaScorecard!BH1021="x", MediaScorecard!BI1021="x",MediaScorecard!BJ1021="x",MediaScorecard!BK1021="x",MediaScorecard!BL1021="x"),1, 2))</f>
        <v/>
      </c>
      <c r="CU1020" s="308" t="n"/>
      <c r="CV1020" s="308" t="n"/>
      <c r="CW1020" s="308" t="n"/>
      <c r="CX1020" s="309" t="n"/>
      <c r="CY1020" s="308" t="n"/>
      <c r="CZ1020" s="308" t="n"/>
      <c r="DA1020" s="308" t="n"/>
    </row>
    <row r="1021" ht="21" customHeight="1" s="590">
      <c r="A1021" s="421" t="n"/>
      <c r="B1021" s="270" t="n"/>
      <c r="C1021" s="266" t="n"/>
      <c r="D1021" s="267" t="inlineStr"/>
      <c r="E1021" s="267" t="inlineStr"/>
      <c r="F1021" s="268" t="inlineStr"/>
      <c r="G1021" s="421" t="n"/>
      <c r="H1021" s="269" t="n"/>
      <c r="I1021" s="421" t="n"/>
      <c r="J1021" s="421" t="n"/>
      <c r="K1021" s="421" t="n"/>
      <c r="L1021" s="421" t="n"/>
      <c r="M1021" s="421" t="n"/>
      <c r="N1021" s="421" t="n"/>
      <c r="O1021" s="421" t="n"/>
      <c r="P1021" s="421" t="n"/>
      <c r="Q1021" s="421" t="n"/>
      <c r="R1021" s="270" t="n"/>
      <c r="S1021" s="421" t="n"/>
      <c r="T1021" s="421" t="n"/>
      <c r="U1021" s="421" t="n"/>
      <c r="V1021" s="421" t="n"/>
      <c r="W1021" s="421" t="n"/>
      <c r="X1021" s="421" t="n"/>
      <c r="Y1021" s="421" t="n"/>
      <c r="Z1021" s="421" t="n"/>
      <c r="AA1021" s="421" t="n"/>
      <c r="AB1021" s="421" t="n"/>
      <c r="AC1021" s="421" t="n"/>
      <c r="AD1021" s="421" t="n"/>
      <c r="AE1021" s="421" t="n"/>
      <c r="AF1021" s="421" t="n"/>
      <c r="AG1021" s="421" t="n"/>
      <c r="AH1021" s="421" t="n"/>
      <c r="AI1021" s="421" t="n"/>
      <c r="AJ1021" s="297" t="n"/>
      <c r="AK1021" s="297" t="n"/>
      <c r="AL1021" s="284" t="n"/>
      <c r="AM1021" s="297" t="n"/>
      <c r="AN1021" s="285" t="n"/>
      <c r="AO1021" s="297" t="n"/>
      <c r="AP1021" s="297" t="n"/>
      <c r="AQ1021" s="297" t="n"/>
      <c r="AR1021" s="297" t="n"/>
      <c r="AS1021" s="297" t="n"/>
      <c r="AT1021" s="285" t="inlineStr">
        <is>
          <t>0</t>
        </is>
      </c>
      <c r="AU1021" s="297" t="inlineStr">
        <is>
          <t>0</t>
        </is>
      </c>
      <c r="AV1021" s="297" t="inlineStr">
        <is>
          <t>0</t>
        </is>
      </c>
      <c r="AW1021" s="297" t="inlineStr">
        <is>
          <t>0</t>
        </is>
      </c>
      <c r="AX1021" s="297" t="inlineStr">
        <is>
          <t>0</t>
        </is>
      </c>
      <c r="AY1021" s="286" t="inlineStr">
        <is>
          <t>0</t>
        </is>
      </c>
      <c r="AZ1021" s="286" t="inlineStr">
        <is>
          <t>0</t>
        </is>
      </c>
      <c r="BA1021" s="287" t="inlineStr">
        <is>
          <t>0</t>
        </is>
      </c>
      <c r="BB1021" s="286" t="inlineStr">
        <is>
          <t>0</t>
        </is>
      </c>
      <c r="BC1021" s="286" t="inlineStr">
        <is>
          <t>0</t>
        </is>
      </c>
      <c r="BD1021" s="286" t="inlineStr">
        <is>
          <t>0</t>
        </is>
      </c>
      <c r="BE1021" s="286" t="inlineStr">
        <is>
          <t>0</t>
        </is>
      </c>
      <c r="BF1021" s="286" t="inlineStr">
        <is>
          <t>0</t>
        </is>
      </c>
      <c r="BG1021" s="286" t="inlineStr">
        <is>
          <t>0</t>
        </is>
      </c>
      <c r="BH1021" s="297" t="inlineStr">
        <is>
          <t>0</t>
        </is>
      </c>
      <c r="BI1021" s="297" t="inlineStr">
        <is>
          <t>0</t>
        </is>
      </c>
      <c r="BJ1021" s="297" t="inlineStr">
        <is>
          <t>0</t>
        </is>
      </c>
      <c r="BK1021" s="297" t="inlineStr">
        <is>
          <t>0</t>
        </is>
      </c>
      <c r="BL1021" s="297" t="inlineStr">
        <is>
          <t>0</t>
        </is>
      </c>
      <c r="BM1021" s="297" t="inlineStr">
        <is>
          <t>0</t>
        </is>
      </c>
      <c r="BN1021" s="297" t="inlineStr">
        <is>
          <t>0</t>
        </is>
      </c>
      <c r="BO1021" s="285" t="inlineStr">
        <is>
          <t>0</t>
        </is>
      </c>
      <c r="BP1021" s="297" t="inlineStr">
        <is>
          <t>0</t>
        </is>
      </c>
      <c r="BQ1021" s="297" t="inlineStr">
        <is>
          <t>0</t>
        </is>
      </c>
      <c r="BR1021" s="297" t="inlineStr">
        <is>
          <t>0</t>
        </is>
      </c>
      <c r="BS1021" s="297" t="inlineStr">
        <is>
          <t>0</t>
        </is>
      </c>
      <c r="BT1021" s="297" t="inlineStr">
        <is>
          <t>0</t>
        </is>
      </c>
      <c r="BU1021" s="297" t="inlineStr">
        <is>
          <t>0</t>
        </is>
      </c>
      <c r="BV1021" s="297" t="inlineStr">
        <is>
          <t>0</t>
        </is>
      </c>
      <c r="BW1021" s="288" t="inlineStr">
        <is>
          <t>0</t>
        </is>
      </c>
      <c r="BX1021" s="276">
        <f>SUM(IF(COUNTIF(#REF!, "*1.*"), 2, 0), IF(COUNTIF(#REF!, "*2.*"), 2, 0), IF(COUNTIF(#REF!, "*3.*"), 2, 0), IF(COUNTIF(#REF!, "*4.*"), 2, 0), IF(COUNTIF(#REF!, "*5.*"), 2, 0), IF(COUNTIF(#REF!, "*6.*"), 2, 0))</f>
        <v/>
      </c>
      <c r="BY1021" s="277">
        <f t="array" ref="BY1021">SUM(VALUE(AT1021),VALUE(AU1021),VALUE(AV1021),VALUE(AW1021),VALUE(AX1021),VALUE(AY1021),VALUE(AZ1021),VALUE(BB1021),VALUE(BC1021),VALUE(BD1021),VALUE(BE1021),VALUE(BF1021),VALUE(BG1021),VALUE(BH1021),VALUE(BI1021),VALUE(BJ1021),VALUE(BK1021),VALUE(BL1021),VALUE(BM1021),VALUE(BN1021),VALUE(BO1021),VALUE(BP1021),VALUE(BQ1021),VALUE(BR1021),VALUE(BS1021),VALUE(BT1021),VALUE(BU1021),VALUE(BV1021),VALUE(BW1021))</f>
        <v/>
      </c>
      <c r="BZ1021" s="307" t="n"/>
      <c r="CA1021" s="307" t="n"/>
      <c r="CB1021" s="307" t="n"/>
      <c r="CC1021" s="307" t="n"/>
      <c r="CD1021" s="307" t="n"/>
      <c r="CE1021" s="307" t="n"/>
      <c r="CF1021" s="307" t="n"/>
      <c r="CG1021" s="307" t="n"/>
      <c r="CH1021" s="307" t="n"/>
      <c r="CI1021" s="307" t="n"/>
      <c r="CJ1021" s="307" t="n"/>
      <c r="CK1021" s="307" t="n"/>
      <c r="CL1021" s="307" t="n"/>
      <c r="CM1021" s="307" t="n"/>
      <c r="CN1021" s="307" t="n"/>
      <c r="CO1021" s="307" t="n"/>
      <c r="CP1021" s="307" t="n"/>
      <c r="CQ1021" s="307" t="n"/>
      <c r="CR1021" s="279" t="inlineStr"/>
      <c r="CS1021" s="280">
        <f>AVERAGE(Value(BY1021),value(CR1021))</f>
        <v/>
      </c>
      <c r="CT1021" s="421">
        <f>(IF(OR(MediaScorecard!BH1022="x", MediaScorecard!BI1022="x",MediaScorecard!BJ1022="x",MediaScorecard!BK1022="x",MediaScorecard!BL1022="x"),1, 2))</f>
        <v/>
      </c>
      <c r="CU1021" s="308" t="n"/>
      <c r="CV1021" s="308" t="n"/>
      <c r="CW1021" s="308" t="n"/>
      <c r="CX1021" s="309" t="n"/>
      <c r="CY1021" s="308" t="n"/>
      <c r="CZ1021" s="308" t="n"/>
      <c r="DA1021" s="308" t="n"/>
    </row>
    <row r="1022" ht="21" customHeight="1" s="590">
      <c r="A1022" s="421" t="n"/>
      <c r="B1022" s="270" t="n"/>
      <c r="C1022" s="266" t="n"/>
      <c r="D1022" s="267" t="inlineStr"/>
      <c r="E1022" s="267" t="inlineStr"/>
      <c r="F1022" s="268" t="inlineStr"/>
      <c r="G1022" s="421" t="n"/>
      <c r="H1022" s="269" t="n"/>
      <c r="I1022" s="421" t="n"/>
      <c r="J1022" s="421" t="n"/>
      <c r="K1022" s="421" t="n"/>
      <c r="L1022" s="421" t="n"/>
      <c r="M1022" s="421" t="n"/>
      <c r="N1022" s="421" t="n"/>
      <c r="O1022" s="421" t="n"/>
      <c r="P1022" s="421" t="n"/>
      <c r="Q1022" s="421" t="n"/>
      <c r="R1022" s="270" t="n"/>
      <c r="S1022" s="421" t="n"/>
      <c r="T1022" s="421" t="n"/>
      <c r="U1022" s="421" t="n"/>
      <c r="V1022" s="421" t="n"/>
      <c r="W1022" s="421" t="n"/>
      <c r="X1022" s="421" t="n"/>
      <c r="Y1022" s="421" t="n"/>
      <c r="Z1022" s="421" t="n"/>
      <c r="AA1022" s="421" t="n"/>
      <c r="AB1022" s="421" t="n"/>
      <c r="AC1022" s="421" t="n"/>
      <c r="AD1022" s="421" t="n"/>
      <c r="AE1022" s="421" t="n"/>
      <c r="AF1022" s="421" t="n"/>
      <c r="AG1022" s="421" t="n"/>
      <c r="AH1022" s="421" t="n"/>
      <c r="AI1022" s="421" t="n"/>
      <c r="AJ1022" s="297" t="n"/>
      <c r="AK1022" s="297" t="n"/>
      <c r="AL1022" s="284" t="n"/>
      <c r="AM1022" s="297" t="n"/>
      <c r="AN1022" s="285" t="n"/>
      <c r="AO1022" s="297" t="n"/>
      <c r="AP1022" s="297" t="n"/>
      <c r="AQ1022" s="297" t="n"/>
      <c r="AR1022" s="297" t="n"/>
      <c r="AS1022" s="297" t="n"/>
      <c r="AT1022" s="285" t="inlineStr">
        <is>
          <t>0</t>
        </is>
      </c>
      <c r="AU1022" s="297" t="inlineStr">
        <is>
          <t>0</t>
        </is>
      </c>
      <c r="AV1022" s="297" t="inlineStr">
        <is>
          <t>0</t>
        </is>
      </c>
      <c r="AW1022" s="297" t="inlineStr">
        <is>
          <t>0</t>
        </is>
      </c>
      <c r="AX1022" s="297" t="inlineStr">
        <is>
          <t>0</t>
        </is>
      </c>
      <c r="AY1022" s="286" t="inlineStr">
        <is>
          <t>0</t>
        </is>
      </c>
      <c r="AZ1022" s="286" t="inlineStr">
        <is>
          <t>0</t>
        </is>
      </c>
      <c r="BA1022" s="287" t="inlineStr">
        <is>
          <t>0</t>
        </is>
      </c>
      <c r="BB1022" s="286" t="inlineStr">
        <is>
          <t>0</t>
        </is>
      </c>
      <c r="BC1022" s="286" t="inlineStr">
        <is>
          <t>0</t>
        </is>
      </c>
      <c r="BD1022" s="286" t="inlineStr">
        <is>
          <t>0</t>
        </is>
      </c>
      <c r="BE1022" s="286" t="inlineStr">
        <is>
          <t>0</t>
        </is>
      </c>
      <c r="BF1022" s="286" t="inlineStr">
        <is>
          <t>0</t>
        </is>
      </c>
      <c r="BG1022" s="286" t="inlineStr">
        <is>
          <t>0</t>
        </is>
      </c>
      <c r="BH1022" s="297" t="inlineStr">
        <is>
          <t>0</t>
        </is>
      </c>
      <c r="BI1022" s="297" t="inlineStr">
        <is>
          <t>0</t>
        </is>
      </c>
      <c r="BJ1022" s="297" t="inlineStr">
        <is>
          <t>0</t>
        </is>
      </c>
      <c r="BK1022" s="297" t="inlineStr">
        <is>
          <t>0</t>
        </is>
      </c>
      <c r="BL1022" s="297" t="inlineStr">
        <is>
          <t>0</t>
        </is>
      </c>
      <c r="BM1022" s="297" t="inlineStr">
        <is>
          <t>0</t>
        </is>
      </c>
      <c r="BN1022" s="297" t="inlineStr">
        <is>
          <t>0</t>
        </is>
      </c>
      <c r="BO1022" s="285" t="inlineStr">
        <is>
          <t>0</t>
        </is>
      </c>
      <c r="BP1022" s="297" t="inlineStr">
        <is>
          <t>0</t>
        </is>
      </c>
      <c r="BQ1022" s="297" t="inlineStr">
        <is>
          <t>0</t>
        </is>
      </c>
      <c r="BR1022" s="297" t="inlineStr">
        <is>
          <t>0</t>
        </is>
      </c>
      <c r="BS1022" s="297" t="inlineStr">
        <is>
          <t>0</t>
        </is>
      </c>
      <c r="BT1022" s="297" t="inlineStr">
        <is>
          <t>0</t>
        </is>
      </c>
      <c r="BU1022" s="297" t="inlineStr">
        <is>
          <t>0</t>
        </is>
      </c>
      <c r="BV1022" s="297" t="inlineStr">
        <is>
          <t>0</t>
        </is>
      </c>
      <c r="BW1022" s="288" t="inlineStr">
        <is>
          <t>0</t>
        </is>
      </c>
      <c r="BX1022" s="276">
        <f>SUM(IF(COUNTIF(#REF!, "*1.*"), 2, 0), IF(COUNTIF(#REF!, "*2.*"), 2, 0), IF(COUNTIF(#REF!, "*3.*"), 2, 0), IF(COUNTIF(#REF!, "*4.*"), 2, 0), IF(COUNTIF(#REF!, "*5.*"), 2, 0), IF(COUNTIF(#REF!, "*6.*"), 2, 0))</f>
        <v/>
      </c>
      <c r="BY1022" s="277">
        <f t="array" ref="BY1022">SUM(VALUE(AT1022),VALUE(AU1022),VALUE(AV1022),VALUE(AW1022),VALUE(AX1022),VALUE(AY1022),VALUE(AZ1022),VALUE(BB1022),VALUE(BC1022),VALUE(BD1022),VALUE(BE1022),VALUE(BF1022),VALUE(BG1022),VALUE(BH1022),VALUE(BI1022),VALUE(BJ1022),VALUE(BK1022),VALUE(BL1022),VALUE(BM1022),VALUE(BN1022),VALUE(BO1022),VALUE(BP1022),VALUE(BQ1022),VALUE(BR1022),VALUE(BS1022),VALUE(BT1022),VALUE(BU1022),VALUE(BV1022),VALUE(BW1022))</f>
        <v/>
      </c>
      <c r="BZ1022" s="307" t="n"/>
      <c r="CA1022" s="307" t="n"/>
      <c r="CB1022" s="307" t="n"/>
      <c r="CC1022" s="307" t="n"/>
      <c r="CD1022" s="307" t="n"/>
      <c r="CE1022" s="307" t="n"/>
      <c r="CF1022" s="307" t="n"/>
      <c r="CG1022" s="307" t="n"/>
      <c r="CH1022" s="307" t="n"/>
      <c r="CI1022" s="307" t="n"/>
      <c r="CJ1022" s="307" t="n"/>
      <c r="CK1022" s="307" t="n"/>
      <c r="CL1022" s="307" t="n"/>
      <c r="CM1022" s="307" t="n"/>
      <c r="CN1022" s="307" t="n"/>
      <c r="CO1022" s="307" t="n"/>
      <c r="CP1022" s="307" t="n"/>
      <c r="CQ1022" s="307" t="n"/>
      <c r="CR1022" s="279" t="inlineStr"/>
      <c r="CS1022" s="280">
        <f>AVERAGE(Value(BY1022),value(CR1022))</f>
        <v/>
      </c>
      <c r="CT1022" s="421">
        <f>(IF(OR(MediaScorecard!BH1023="x", MediaScorecard!BI1023="x",MediaScorecard!BJ1023="x",MediaScorecard!BK1023="x",MediaScorecard!BL1023="x"),1, 2))</f>
        <v/>
      </c>
      <c r="CU1022" s="308" t="n"/>
      <c r="CV1022" s="308" t="n"/>
      <c r="CW1022" s="308" t="n"/>
      <c r="CX1022" s="309" t="n"/>
      <c r="CY1022" s="308" t="n"/>
      <c r="CZ1022" s="308" t="n"/>
      <c r="DA1022" s="308" t="n"/>
    </row>
    <row r="1023" ht="21" customHeight="1" s="590">
      <c r="A1023" s="421" t="n"/>
      <c r="B1023" s="270" t="n"/>
      <c r="C1023" s="266" t="n"/>
      <c r="D1023" s="267" t="inlineStr"/>
      <c r="E1023" s="267" t="inlineStr"/>
      <c r="F1023" s="268" t="inlineStr"/>
      <c r="G1023" s="421" t="n"/>
      <c r="H1023" s="269" t="n"/>
      <c r="I1023" s="421" t="n"/>
      <c r="J1023" s="421" t="n"/>
      <c r="K1023" s="421" t="n"/>
      <c r="L1023" s="421" t="n"/>
      <c r="M1023" s="421" t="n"/>
      <c r="N1023" s="421" t="n"/>
      <c r="O1023" s="421" t="n"/>
      <c r="P1023" s="421" t="n"/>
      <c r="Q1023" s="421" t="n"/>
      <c r="R1023" s="270" t="n"/>
      <c r="S1023" s="421" t="n"/>
      <c r="T1023" s="421" t="n"/>
      <c r="U1023" s="421" t="n"/>
      <c r="V1023" s="421" t="n"/>
      <c r="W1023" s="421" t="n"/>
      <c r="X1023" s="421" t="n"/>
      <c r="Y1023" s="421" t="n"/>
      <c r="Z1023" s="421" t="n"/>
      <c r="AA1023" s="421" t="n"/>
      <c r="AB1023" s="421" t="n"/>
      <c r="AC1023" s="421" t="n"/>
      <c r="AD1023" s="421" t="n"/>
      <c r="AE1023" s="421" t="n"/>
      <c r="AF1023" s="421" t="n"/>
      <c r="AG1023" s="421" t="n"/>
      <c r="AH1023" s="421" t="n"/>
      <c r="AI1023" s="421" t="n"/>
      <c r="AJ1023" s="297" t="n"/>
      <c r="AK1023" s="297" t="n"/>
      <c r="AL1023" s="284" t="n"/>
      <c r="AM1023" s="297" t="n"/>
      <c r="AN1023" s="285" t="n"/>
      <c r="AO1023" s="297" t="n"/>
      <c r="AP1023" s="297" t="n"/>
      <c r="AQ1023" s="297" t="n"/>
      <c r="AR1023" s="297" t="n"/>
      <c r="AS1023" s="297" t="n"/>
      <c r="AT1023" s="285" t="inlineStr">
        <is>
          <t>0</t>
        </is>
      </c>
      <c r="AU1023" s="297" t="inlineStr">
        <is>
          <t>0</t>
        </is>
      </c>
      <c r="AV1023" s="297" t="inlineStr">
        <is>
          <t>0</t>
        </is>
      </c>
      <c r="AW1023" s="297" t="inlineStr">
        <is>
          <t>0</t>
        </is>
      </c>
      <c r="AX1023" s="297" t="inlineStr">
        <is>
          <t>0</t>
        </is>
      </c>
      <c r="AY1023" s="286" t="inlineStr">
        <is>
          <t>0</t>
        </is>
      </c>
      <c r="AZ1023" s="286" t="inlineStr">
        <is>
          <t>0</t>
        </is>
      </c>
      <c r="BA1023" s="287" t="inlineStr">
        <is>
          <t>0</t>
        </is>
      </c>
      <c r="BB1023" s="286" t="inlineStr">
        <is>
          <t>0</t>
        </is>
      </c>
      <c r="BC1023" s="286" t="inlineStr">
        <is>
          <t>0</t>
        </is>
      </c>
      <c r="BD1023" s="286" t="inlineStr">
        <is>
          <t>0</t>
        </is>
      </c>
      <c r="BE1023" s="286" t="inlineStr">
        <is>
          <t>0</t>
        </is>
      </c>
      <c r="BF1023" s="286" t="inlineStr">
        <is>
          <t>0</t>
        </is>
      </c>
      <c r="BG1023" s="286" t="inlineStr">
        <is>
          <t>0</t>
        </is>
      </c>
      <c r="BH1023" s="297" t="inlineStr">
        <is>
          <t>0</t>
        </is>
      </c>
      <c r="BI1023" s="297" t="inlineStr">
        <is>
          <t>0</t>
        </is>
      </c>
      <c r="BJ1023" s="297" t="inlineStr">
        <is>
          <t>0</t>
        </is>
      </c>
      <c r="BK1023" s="297" t="inlineStr">
        <is>
          <t>0</t>
        </is>
      </c>
      <c r="BL1023" s="297" t="inlineStr">
        <is>
          <t>0</t>
        </is>
      </c>
      <c r="BM1023" s="297" t="inlineStr">
        <is>
          <t>0</t>
        </is>
      </c>
      <c r="BN1023" s="297" t="inlineStr">
        <is>
          <t>0</t>
        </is>
      </c>
      <c r="BO1023" s="285" t="inlineStr">
        <is>
          <t>0</t>
        </is>
      </c>
      <c r="BP1023" s="297" t="inlineStr">
        <is>
          <t>0</t>
        </is>
      </c>
      <c r="BQ1023" s="297" t="inlineStr">
        <is>
          <t>0</t>
        </is>
      </c>
      <c r="BR1023" s="297" t="inlineStr">
        <is>
          <t>0</t>
        </is>
      </c>
      <c r="BS1023" s="297" t="inlineStr">
        <is>
          <t>0</t>
        </is>
      </c>
      <c r="BT1023" s="297" t="inlineStr">
        <is>
          <t>0</t>
        </is>
      </c>
      <c r="BU1023" s="297" t="inlineStr">
        <is>
          <t>0</t>
        </is>
      </c>
      <c r="BV1023" s="297" t="inlineStr">
        <is>
          <t>0</t>
        </is>
      </c>
      <c r="BW1023" s="288" t="inlineStr">
        <is>
          <t>0</t>
        </is>
      </c>
      <c r="BX1023" s="276">
        <f>SUM(IF(COUNTIF(#REF!, "*1.*"), 2, 0), IF(COUNTIF(#REF!, "*2.*"), 2, 0), IF(COUNTIF(#REF!, "*3.*"), 2, 0), IF(COUNTIF(#REF!, "*4.*"), 2, 0), IF(COUNTIF(#REF!, "*5.*"), 2, 0), IF(COUNTIF(#REF!, "*6.*"), 2, 0))</f>
        <v/>
      </c>
      <c r="BY1023" s="277">
        <f t="array" ref="BY1023">SUM(VALUE(AT1023),VALUE(AU1023),VALUE(AV1023),VALUE(AW1023),VALUE(AX1023),VALUE(AY1023),VALUE(AZ1023),VALUE(BB1023),VALUE(BC1023),VALUE(BD1023),VALUE(BE1023),VALUE(BF1023),VALUE(BG1023),VALUE(BH1023),VALUE(BI1023),VALUE(BJ1023),VALUE(BK1023),VALUE(BL1023),VALUE(BM1023),VALUE(BN1023),VALUE(BO1023),VALUE(BP1023),VALUE(BQ1023),VALUE(BR1023),VALUE(BS1023),VALUE(BT1023),VALUE(BU1023),VALUE(BV1023),VALUE(BW1023))</f>
        <v/>
      </c>
      <c r="BZ1023" s="307" t="n"/>
      <c r="CA1023" s="307" t="n"/>
      <c r="CB1023" s="307" t="n"/>
      <c r="CC1023" s="307" t="n"/>
      <c r="CD1023" s="307" t="n"/>
      <c r="CE1023" s="307" t="n"/>
      <c r="CF1023" s="307" t="n"/>
      <c r="CG1023" s="307" t="n"/>
      <c r="CH1023" s="307" t="n"/>
      <c r="CI1023" s="307" t="n"/>
      <c r="CJ1023" s="307" t="n"/>
      <c r="CK1023" s="307" t="n"/>
      <c r="CL1023" s="307" t="n"/>
      <c r="CM1023" s="307" t="n"/>
      <c r="CN1023" s="307" t="n"/>
      <c r="CO1023" s="307" t="n"/>
      <c r="CP1023" s="307" t="n"/>
      <c r="CQ1023" s="307" t="n"/>
      <c r="CR1023" s="279" t="inlineStr"/>
      <c r="CS1023" s="280">
        <f>AVERAGE(Value(BY1023),value(CR1023))</f>
        <v/>
      </c>
      <c r="CT1023" s="421">
        <f>(IF(OR(MediaScorecard!BH1024="x", MediaScorecard!BI1024="x",MediaScorecard!BJ1024="x",MediaScorecard!BK1024="x",MediaScorecard!BL1024="x"),1, 2))</f>
        <v/>
      </c>
      <c r="CU1023" s="308" t="n"/>
      <c r="CV1023" s="308" t="n"/>
      <c r="CW1023" s="308" t="n"/>
      <c r="CX1023" s="309" t="n"/>
      <c r="CY1023" s="308" t="n"/>
      <c r="CZ1023" s="308" t="n"/>
      <c r="DA1023" s="308" t="n"/>
    </row>
    <row r="1024" ht="21" customHeight="1" s="590">
      <c r="A1024" s="421" t="n"/>
      <c r="B1024" s="270" t="n"/>
      <c r="C1024" s="266" t="n"/>
      <c r="D1024" s="267" t="inlineStr"/>
      <c r="E1024" s="267" t="inlineStr"/>
      <c r="F1024" s="268" t="inlineStr"/>
      <c r="G1024" s="421" t="n"/>
      <c r="H1024" s="269" t="n"/>
      <c r="I1024" s="421" t="n"/>
      <c r="J1024" s="421" t="n"/>
      <c r="K1024" s="421" t="n"/>
      <c r="L1024" s="421" t="n"/>
      <c r="M1024" s="421" t="n"/>
      <c r="N1024" s="421" t="n"/>
      <c r="O1024" s="421" t="n"/>
      <c r="P1024" s="421" t="n"/>
      <c r="Q1024" s="421" t="n"/>
      <c r="R1024" s="270" t="n"/>
      <c r="S1024" s="421" t="n"/>
      <c r="T1024" s="421" t="n"/>
      <c r="U1024" s="421" t="n"/>
      <c r="V1024" s="421" t="n"/>
      <c r="W1024" s="421" t="n"/>
      <c r="X1024" s="421" t="n"/>
      <c r="Y1024" s="421" t="n"/>
      <c r="Z1024" s="421" t="n"/>
      <c r="AA1024" s="421" t="n"/>
      <c r="AB1024" s="421" t="n"/>
      <c r="AC1024" s="421" t="n"/>
      <c r="AD1024" s="421" t="n"/>
      <c r="AE1024" s="421" t="n"/>
      <c r="AF1024" s="421" t="n"/>
      <c r="AG1024" s="421" t="n"/>
      <c r="AH1024" s="421" t="n"/>
      <c r="AI1024" s="421" t="n"/>
      <c r="AJ1024" s="297" t="n"/>
      <c r="AK1024" s="297" t="n"/>
      <c r="AL1024" s="284" t="n"/>
      <c r="AM1024" s="297" t="n"/>
      <c r="AN1024" s="285" t="n"/>
      <c r="AO1024" s="297" t="n"/>
      <c r="AP1024" s="297" t="n"/>
      <c r="AQ1024" s="297" t="n"/>
      <c r="AR1024" s="297" t="n"/>
      <c r="AS1024" s="297" t="n"/>
      <c r="AT1024" s="285" t="inlineStr">
        <is>
          <t>0</t>
        </is>
      </c>
      <c r="AU1024" s="297" t="inlineStr">
        <is>
          <t>0</t>
        </is>
      </c>
      <c r="AV1024" s="297" t="inlineStr">
        <is>
          <t>0</t>
        </is>
      </c>
      <c r="AW1024" s="297" t="inlineStr">
        <is>
          <t>0</t>
        </is>
      </c>
      <c r="AX1024" s="297" t="inlineStr">
        <is>
          <t>0</t>
        </is>
      </c>
      <c r="AY1024" s="286" t="inlineStr">
        <is>
          <t>0</t>
        </is>
      </c>
      <c r="AZ1024" s="286" t="inlineStr">
        <is>
          <t>0</t>
        </is>
      </c>
      <c r="BA1024" s="287" t="inlineStr">
        <is>
          <t>0</t>
        </is>
      </c>
      <c r="BB1024" s="286" t="inlineStr">
        <is>
          <t>0</t>
        </is>
      </c>
      <c r="BC1024" s="286" t="inlineStr">
        <is>
          <t>0</t>
        </is>
      </c>
      <c r="BD1024" s="286" t="inlineStr">
        <is>
          <t>0</t>
        </is>
      </c>
      <c r="BE1024" s="286" t="inlineStr">
        <is>
          <t>0</t>
        </is>
      </c>
      <c r="BF1024" s="286" t="inlineStr">
        <is>
          <t>0</t>
        </is>
      </c>
      <c r="BG1024" s="286" t="inlineStr">
        <is>
          <t>0</t>
        </is>
      </c>
      <c r="BH1024" s="297" t="inlineStr">
        <is>
          <t>0</t>
        </is>
      </c>
      <c r="BI1024" s="297" t="inlineStr">
        <is>
          <t>0</t>
        </is>
      </c>
      <c r="BJ1024" s="297" t="inlineStr">
        <is>
          <t>0</t>
        </is>
      </c>
      <c r="BK1024" s="297" t="inlineStr">
        <is>
          <t>0</t>
        </is>
      </c>
      <c r="BL1024" s="297" t="inlineStr">
        <is>
          <t>0</t>
        </is>
      </c>
      <c r="BM1024" s="297" t="inlineStr">
        <is>
          <t>0</t>
        </is>
      </c>
      <c r="BN1024" s="297" t="inlineStr">
        <is>
          <t>0</t>
        </is>
      </c>
      <c r="BO1024" s="285" t="inlineStr">
        <is>
          <t>0</t>
        </is>
      </c>
      <c r="BP1024" s="297" t="inlineStr">
        <is>
          <t>0</t>
        </is>
      </c>
      <c r="BQ1024" s="297" t="inlineStr">
        <is>
          <t>0</t>
        </is>
      </c>
      <c r="BR1024" s="297" t="inlineStr">
        <is>
          <t>0</t>
        </is>
      </c>
      <c r="BS1024" s="297" t="inlineStr">
        <is>
          <t>0</t>
        </is>
      </c>
      <c r="BT1024" s="297" t="inlineStr">
        <is>
          <t>0</t>
        </is>
      </c>
      <c r="BU1024" s="297" t="inlineStr">
        <is>
          <t>0</t>
        </is>
      </c>
      <c r="BV1024" s="297" t="inlineStr">
        <is>
          <t>0</t>
        </is>
      </c>
      <c r="BW1024" s="288" t="inlineStr">
        <is>
          <t>0</t>
        </is>
      </c>
      <c r="BX1024" s="276">
        <f>SUM(IF(COUNTIF(#REF!, "*1.*"), 2, 0), IF(COUNTIF(#REF!, "*2.*"), 2, 0), IF(COUNTIF(#REF!, "*3.*"), 2, 0), IF(COUNTIF(#REF!, "*4.*"), 2, 0), IF(COUNTIF(#REF!, "*5.*"), 2, 0), IF(COUNTIF(#REF!, "*6.*"), 2, 0))</f>
        <v/>
      </c>
      <c r="BY1024" s="277">
        <f t="array" ref="BY1024">SUM(VALUE(AT1024),VALUE(AU1024),VALUE(AV1024),VALUE(AW1024),VALUE(AX1024),VALUE(AY1024),VALUE(AZ1024),VALUE(BB1024),VALUE(BC1024),VALUE(BD1024),VALUE(BE1024),VALUE(BF1024),VALUE(BG1024),VALUE(BH1024),VALUE(BI1024),VALUE(BJ1024),VALUE(BK1024),VALUE(BL1024),VALUE(BM1024),VALUE(BN1024),VALUE(BO1024),VALUE(BP1024),VALUE(BQ1024),VALUE(BR1024),VALUE(BS1024),VALUE(BT1024),VALUE(BU1024),VALUE(BV1024),VALUE(BW1024))</f>
        <v/>
      </c>
      <c r="BZ1024" s="307" t="n"/>
      <c r="CA1024" s="307" t="n"/>
      <c r="CB1024" s="307" t="n"/>
      <c r="CC1024" s="307" t="n"/>
      <c r="CD1024" s="307" t="n"/>
      <c r="CE1024" s="307" t="n"/>
      <c r="CF1024" s="307" t="n"/>
      <c r="CG1024" s="307" t="n"/>
      <c r="CH1024" s="307" t="n"/>
      <c r="CI1024" s="307" t="n"/>
      <c r="CJ1024" s="307" t="n"/>
      <c r="CK1024" s="307" t="n"/>
      <c r="CL1024" s="307" t="n"/>
      <c r="CM1024" s="307" t="n"/>
      <c r="CN1024" s="307" t="n"/>
      <c r="CO1024" s="307" t="n"/>
      <c r="CP1024" s="307" t="n"/>
      <c r="CQ1024" s="307" t="n"/>
      <c r="CR1024" s="279" t="inlineStr"/>
      <c r="CS1024" s="280">
        <f>AVERAGE(Value(BY1024),value(CR1024))</f>
        <v/>
      </c>
      <c r="CT1024" s="421">
        <f>(IF(OR(MediaScorecard!BH1025="x", MediaScorecard!BI1025="x",MediaScorecard!BJ1025="x",MediaScorecard!BK1025="x",MediaScorecard!BL1025="x"),1, 2))</f>
        <v/>
      </c>
      <c r="CU1024" s="308" t="n"/>
      <c r="CV1024" s="308" t="n"/>
      <c r="CW1024" s="308" t="n"/>
      <c r="CX1024" s="309" t="n"/>
      <c r="CY1024" s="308" t="n"/>
      <c r="CZ1024" s="308" t="n"/>
      <c r="DA1024" s="308" t="n"/>
    </row>
    <row r="1025" ht="21" customHeight="1" s="590">
      <c r="A1025" s="421" t="n"/>
      <c r="B1025" s="270" t="n"/>
      <c r="C1025" s="266" t="n"/>
      <c r="D1025" s="267" t="inlineStr"/>
      <c r="E1025" s="267" t="inlineStr"/>
      <c r="F1025" s="268" t="inlineStr"/>
      <c r="G1025" s="421" t="n"/>
      <c r="H1025" s="269" t="n"/>
      <c r="I1025" s="421" t="n"/>
      <c r="J1025" s="421" t="n"/>
      <c r="K1025" s="421" t="n"/>
      <c r="L1025" s="421" t="n"/>
      <c r="M1025" s="421" t="n"/>
      <c r="N1025" s="421" t="n"/>
      <c r="O1025" s="421" t="n"/>
      <c r="P1025" s="421" t="n"/>
      <c r="Q1025" s="421" t="n"/>
      <c r="R1025" s="270" t="n"/>
      <c r="S1025" s="421" t="n"/>
      <c r="T1025" s="421" t="n"/>
      <c r="U1025" s="421" t="n"/>
      <c r="V1025" s="421" t="n"/>
      <c r="W1025" s="421" t="n"/>
      <c r="X1025" s="421" t="n"/>
      <c r="Y1025" s="421" t="n"/>
      <c r="Z1025" s="421" t="n"/>
      <c r="AA1025" s="421" t="n"/>
      <c r="AB1025" s="421" t="n"/>
      <c r="AC1025" s="421" t="n"/>
      <c r="AD1025" s="421" t="n"/>
      <c r="AE1025" s="421" t="n"/>
      <c r="AF1025" s="421" t="n"/>
      <c r="AG1025" s="421" t="n"/>
      <c r="AH1025" s="421" t="n"/>
      <c r="AI1025" s="421" t="n"/>
      <c r="AJ1025" s="297" t="n"/>
      <c r="AK1025" s="297" t="n"/>
      <c r="AL1025" s="284" t="n"/>
      <c r="AM1025" s="297" t="n"/>
      <c r="AN1025" s="285" t="n"/>
      <c r="AO1025" s="297" t="n"/>
      <c r="AP1025" s="297" t="n"/>
      <c r="AQ1025" s="297" t="n"/>
      <c r="AR1025" s="297" t="n"/>
      <c r="AS1025" s="297" t="n"/>
      <c r="AT1025" s="285" t="inlineStr">
        <is>
          <t>0</t>
        </is>
      </c>
      <c r="AU1025" s="297" t="inlineStr">
        <is>
          <t>0</t>
        </is>
      </c>
      <c r="AV1025" s="297" t="inlineStr">
        <is>
          <t>0</t>
        </is>
      </c>
      <c r="AW1025" s="297" t="inlineStr">
        <is>
          <t>0</t>
        </is>
      </c>
      <c r="AX1025" s="297" t="inlineStr">
        <is>
          <t>0</t>
        </is>
      </c>
      <c r="AY1025" s="286" t="inlineStr">
        <is>
          <t>0</t>
        </is>
      </c>
      <c r="AZ1025" s="286" t="inlineStr">
        <is>
          <t>0</t>
        </is>
      </c>
      <c r="BA1025" s="287" t="inlineStr">
        <is>
          <t>0</t>
        </is>
      </c>
      <c r="BB1025" s="286" t="inlineStr">
        <is>
          <t>0</t>
        </is>
      </c>
      <c r="BC1025" s="286" t="inlineStr">
        <is>
          <t>0</t>
        </is>
      </c>
      <c r="BD1025" s="286" t="inlineStr">
        <is>
          <t>0</t>
        </is>
      </c>
      <c r="BE1025" s="286" t="inlineStr">
        <is>
          <t>0</t>
        </is>
      </c>
      <c r="BF1025" s="286" t="inlineStr">
        <is>
          <t>0</t>
        </is>
      </c>
      <c r="BG1025" s="286" t="inlineStr">
        <is>
          <t>0</t>
        </is>
      </c>
      <c r="BH1025" s="297" t="inlineStr">
        <is>
          <t>0</t>
        </is>
      </c>
      <c r="BI1025" s="297" t="inlineStr">
        <is>
          <t>0</t>
        </is>
      </c>
      <c r="BJ1025" s="297" t="inlineStr">
        <is>
          <t>0</t>
        </is>
      </c>
      <c r="BK1025" s="297" t="inlineStr">
        <is>
          <t>0</t>
        </is>
      </c>
      <c r="BL1025" s="297" t="inlineStr">
        <is>
          <t>0</t>
        </is>
      </c>
      <c r="BM1025" s="297" t="inlineStr">
        <is>
          <t>0</t>
        </is>
      </c>
      <c r="BN1025" s="297" t="inlineStr">
        <is>
          <t>0</t>
        </is>
      </c>
      <c r="BO1025" s="285" t="inlineStr">
        <is>
          <t>0</t>
        </is>
      </c>
      <c r="BP1025" s="297" t="inlineStr">
        <is>
          <t>0</t>
        </is>
      </c>
      <c r="BQ1025" s="297" t="inlineStr">
        <is>
          <t>0</t>
        </is>
      </c>
      <c r="BR1025" s="297" t="inlineStr">
        <is>
          <t>0</t>
        </is>
      </c>
      <c r="BS1025" s="297" t="inlineStr">
        <is>
          <t>0</t>
        </is>
      </c>
      <c r="BT1025" s="297" t="inlineStr">
        <is>
          <t>0</t>
        </is>
      </c>
      <c r="BU1025" s="297" t="inlineStr">
        <is>
          <t>0</t>
        </is>
      </c>
      <c r="BV1025" s="297" t="inlineStr">
        <is>
          <t>0</t>
        </is>
      </c>
      <c r="BW1025" s="288" t="inlineStr">
        <is>
          <t>0</t>
        </is>
      </c>
      <c r="BX1025" s="276">
        <f>SUM(IF(COUNTIF(#REF!, "*1.*"), 2, 0), IF(COUNTIF(#REF!, "*2.*"), 2, 0), IF(COUNTIF(#REF!, "*3.*"), 2, 0), IF(COUNTIF(#REF!, "*4.*"), 2, 0), IF(COUNTIF(#REF!, "*5.*"), 2, 0), IF(COUNTIF(#REF!, "*6.*"), 2, 0))</f>
        <v/>
      </c>
      <c r="BY1025" s="277">
        <f t="array" ref="BY1025">SUM(VALUE(AT1025),VALUE(AU1025),VALUE(AV1025),VALUE(AW1025),VALUE(AX1025),VALUE(AY1025),VALUE(AZ1025),VALUE(BB1025),VALUE(BC1025),VALUE(BD1025),VALUE(BE1025),VALUE(BF1025),VALUE(BG1025),VALUE(BH1025),VALUE(BI1025),VALUE(BJ1025),VALUE(BK1025),VALUE(BL1025),VALUE(BM1025),VALUE(BN1025),VALUE(BO1025),VALUE(BP1025),VALUE(BQ1025),VALUE(BR1025),VALUE(BS1025),VALUE(BT1025),VALUE(BU1025),VALUE(BV1025),VALUE(BW1025))</f>
        <v/>
      </c>
      <c r="BZ1025" s="307" t="n"/>
      <c r="CA1025" s="307" t="n"/>
      <c r="CB1025" s="307" t="n"/>
      <c r="CC1025" s="307" t="n"/>
      <c r="CD1025" s="307" t="n"/>
      <c r="CE1025" s="307" t="n"/>
      <c r="CF1025" s="307" t="n"/>
      <c r="CG1025" s="307" t="n"/>
      <c r="CH1025" s="307" t="n"/>
      <c r="CI1025" s="307" t="n"/>
      <c r="CJ1025" s="307" t="n"/>
      <c r="CK1025" s="307" t="n"/>
      <c r="CL1025" s="307" t="n"/>
      <c r="CM1025" s="307" t="n"/>
      <c r="CN1025" s="307" t="n"/>
      <c r="CO1025" s="307" t="n"/>
      <c r="CP1025" s="307" t="n"/>
      <c r="CQ1025" s="307" t="n"/>
      <c r="CR1025" s="279" t="inlineStr"/>
      <c r="CS1025" s="280">
        <f>AVERAGE(Value(BY1025),value(CR1025))</f>
        <v/>
      </c>
      <c r="CT1025" s="421">
        <f>(IF(OR(MediaScorecard!BH1026="x", MediaScorecard!BI1026="x",MediaScorecard!BJ1026="x",MediaScorecard!BK1026="x",MediaScorecard!BL1026="x"),1, 2))</f>
        <v/>
      </c>
      <c r="CU1025" s="308" t="n"/>
      <c r="CV1025" s="308" t="n"/>
      <c r="CW1025" s="308" t="n"/>
      <c r="CX1025" s="309" t="n"/>
      <c r="CY1025" s="308" t="n"/>
      <c r="CZ1025" s="308" t="n"/>
      <c r="DA1025" s="308" t="n"/>
    </row>
    <row r="1026" ht="21" customHeight="1" s="590">
      <c r="A1026" s="421" t="n"/>
      <c r="B1026" s="270" t="n"/>
      <c r="C1026" s="266" t="n"/>
      <c r="D1026" s="267" t="inlineStr"/>
      <c r="E1026" s="267" t="inlineStr"/>
      <c r="F1026" s="268" t="inlineStr"/>
      <c r="G1026" s="421" t="n"/>
      <c r="H1026" s="269" t="n"/>
      <c r="I1026" s="421" t="n"/>
      <c r="J1026" s="421" t="n"/>
      <c r="K1026" s="421" t="n"/>
      <c r="L1026" s="421" t="n"/>
      <c r="M1026" s="421" t="n"/>
      <c r="N1026" s="421" t="n"/>
      <c r="O1026" s="421" t="n"/>
      <c r="P1026" s="421" t="n"/>
      <c r="Q1026" s="421" t="n"/>
      <c r="R1026" s="270" t="n"/>
      <c r="S1026" s="421" t="n"/>
      <c r="T1026" s="421" t="n"/>
      <c r="U1026" s="421" t="n"/>
      <c r="V1026" s="421" t="n"/>
      <c r="W1026" s="421" t="n"/>
      <c r="X1026" s="421" t="n"/>
      <c r="Y1026" s="421" t="n"/>
      <c r="Z1026" s="421" t="n"/>
      <c r="AA1026" s="421" t="n"/>
      <c r="AB1026" s="421" t="n"/>
      <c r="AC1026" s="421" t="n"/>
      <c r="AD1026" s="421" t="n"/>
      <c r="AE1026" s="421" t="n"/>
      <c r="AF1026" s="421" t="n"/>
      <c r="AG1026" s="421" t="n"/>
      <c r="AH1026" s="421" t="n"/>
      <c r="AI1026" s="421" t="n"/>
      <c r="AJ1026" s="297" t="n"/>
      <c r="AK1026" s="297" t="n"/>
      <c r="AL1026" s="284" t="n"/>
      <c r="AM1026" s="297" t="n"/>
      <c r="AN1026" s="285" t="n"/>
      <c r="AO1026" s="297" t="n"/>
      <c r="AP1026" s="297" t="n"/>
      <c r="AQ1026" s="297" t="n"/>
      <c r="AR1026" s="297" t="n"/>
      <c r="AS1026" s="297" t="n"/>
      <c r="AT1026" s="285" t="inlineStr">
        <is>
          <t>0</t>
        </is>
      </c>
      <c r="AU1026" s="297" t="inlineStr">
        <is>
          <t>0</t>
        </is>
      </c>
      <c r="AV1026" s="297" t="inlineStr">
        <is>
          <t>0</t>
        </is>
      </c>
      <c r="AW1026" s="297" t="inlineStr">
        <is>
          <t>0</t>
        </is>
      </c>
      <c r="AX1026" s="297" t="inlineStr">
        <is>
          <t>0</t>
        </is>
      </c>
      <c r="AY1026" s="286" t="inlineStr">
        <is>
          <t>0</t>
        </is>
      </c>
      <c r="AZ1026" s="286" t="inlineStr">
        <is>
          <t>0</t>
        </is>
      </c>
      <c r="BA1026" s="287" t="inlineStr">
        <is>
          <t>0</t>
        </is>
      </c>
      <c r="BB1026" s="286" t="inlineStr">
        <is>
          <t>0</t>
        </is>
      </c>
      <c r="BC1026" s="286" t="inlineStr">
        <is>
          <t>0</t>
        </is>
      </c>
      <c r="BD1026" s="286" t="inlineStr">
        <is>
          <t>0</t>
        </is>
      </c>
      <c r="BE1026" s="286" t="inlineStr">
        <is>
          <t>0</t>
        </is>
      </c>
      <c r="BF1026" s="286" t="inlineStr">
        <is>
          <t>0</t>
        </is>
      </c>
      <c r="BG1026" s="286" t="inlineStr">
        <is>
          <t>0</t>
        </is>
      </c>
      <c r="BH1026" s="297" t="inlineStr">
        <is>
          <t>0</t>
        </is>
      </c>
      <c r="BI1026" s="297" t="inlineStr">
        <is>
          <t>0</t>
        </is>
      </c>
      <c r="BJ1026" s="297" t="inlineStr">
        <is>
          <t>0</t>
        </is>
      </c>
      <c r="BK1026" s="297" t="inlineStr">
        <is>
          <t>0</t>
        </is>
      </c>
      <c r="BL1026" s="297" t="inlineStr">
        <is>
          <t>0</t>
        </is>
      </c>
      <c r="BM1026" s="297" t="inlineStr">
        <is>
          <t>0</t>
        </is>
      </c>
      <c r="BN1026" s="297" t="inlineStr">
        <is>
          <t>0</t>
        </is>
      </c>
      <c r="BO1026" s="285" t="inlineStr">
        <is>
          <t>0</t>
        </is>
      </c>
      <c r="BP1026" s="297" t="inlineStr">
        <is>
          <t>0</t>
        </is>
      </c>
      <c r="BQ1026" s="297" t="inlineStr">
        <is>
          <t>0</t>
        </is>
      </c>
      <c r="BR1026" s="297" t="inlineStr">
        <is>
          <t>0</t>
        </is>
      </c>
      <c r="BS1026" s="297" t="inlineStr">
        <is>
          <t>0</t>
        </is>
      </c>
      <c r="BT1026" s="297" t="inlineStr">
        <is>
          <t>0</t>
        </is>
      </c>
      <c r="BU1026" s="297" t="inlineStr">
        <is>
          <t>0</t>
        </is>
      </c>
      <c r="BV1026" s="297" t="inlineStr">
        <is>
          <t>0</t>
        </is>
      </c>
      <c r="BW1026" s="288" t="inlineStr">
        <is>
          <t>0</t>
        </is>
      </c>
      <c r="BX1026" s="276">
        <f>SUM(IF(COUNTIF(#REF!, "*1.*"), 2, 0), IF(COUNTIF(#REF!, "*2.*"), 2, 0), IF(COUNTIF(#REF!, "*3.*"), 2, 0), IF(COUNTIF(#REF!, "*4.*"), 2, 0), IF(COUNTIF(#REF!, "*5.*"), 2, 0), IF(COUNTIF(#REF!, "*6.*"), 2, 0))</f>
        <v/>
      </c>
      <c r="BY1026" s="277">
        <f t="array" ref="BY1026">SUM(VALUE(AT1026),VALUE(AU1026),VALUE(AV1026),VALUE(AW1026),VALUE(AX1026),VALUE(AY1026),VALUE(AZ1026),VALUE(BB1026),VALUE(BC1026),VALUE(BD1026),VALUE(BE1026),VALUE(BF1026),VALUE(BG1026),VALUE(BH1026),VALUE(BI1026),VALUE(BJ1026),VALUE(BK1026),VALUE(BL1026),VALUE(BM1026),VALUE(BN1026),VALUE(BO1026),VALUE(BP1026),VALUE(BQ1026),VALUE(BR1026),VALUE(BS1026),VALUE(BT1026),VALUE(BU1026),VALUE(BV1026),VALUE(BW1026))</f>
        <v/>
      </c>
      <c r="BZ1026" s="307" t="n"/>
      <c r="CA1026" s="307" t="n"/>
      <c r="CB1026" s="307" t="n"/>
      <c r="CC1026" s="307" t="n"/>
      <c r="CD1026" s="307" t="n"/>
      <c r="CE1026" s="307" t="n"/>
      <c r="CF1026" s="307" t="n"/>
      <c r="CG1026" s="307" t="n"/>
      <c r="CH1026" s="307" t="n"/>
      <c r="CI1026" s="307" t="n"/>
      <c r="CJ1026" s="307" t="n"/>
      <c r="CK1026" s="307" t="n"/>
      <c r="CL1026" s="307" t="n"/>
      <c r="CM1026" s="307" t="n"/>
      <c r="CN1026" s="307" t="n"/>
      <c r="CO1026" s="307" t="n"/>
      <c r="CP1026" s="307" t="n"/>
      <c r="CQ1026" s="307" t="n"/>
      <c r="CR1026" s="279" t="inlineStr"/>
      <c r="CS1026" s="280">
        <f>AVERAGE(Value(BY1026),value(CR1026))</f>
        <v/>
      </c>
      <c r="CT1026" s="421">
        <f>(IF(OR(MediaScorecard!BH1027="x", MediaScorecard!BI1027="x",MediaScorecard!BJ1027="x",MediaScorecard!BK1027="x",MediaScorecard!BL1027="x"),1, 2))</f>
        <v/>
      </c>
      <c r="CU1026" s="308" t="n"/>
      <c r="CV1026" s="308" t="n"/>
      <c r="CW1026" s="308" t="n"/>
      <c r="CX1026" s="309" t="n"/>
      <c r="CY1026" s="308" t="n"/>
      <c r="CZ1026" s="308" t="n"/>
      <c r="DA1026" s="308" t="n"/>
    </row>
    <row r="1027" ht="21" customHeight="1" s="590">
      <c r="A1027" s="421" t="n"/>
      <c r="B1027" s="270" t="n"/>
      <c r="C1027" s="266" t="n"/>
      <c r="D1027" s="267" t="inlineStr"/>
      <c r="E1027" s="267" t="inlineStr"/>
      <c r="F1027" s="268" t="inlineStr"/>
      <c r="G1027" s="421" t="n"/>
      <c r="H1027" s="269" t="n"/>
      <c r="I1027" s="421" t="n"/>
      <c r="J1027" s="421" t="n"/>
      <c r="K1027" s="421" t="n"/>
      <c r="L1027" s="421" t="n"/>
      <c r="M1027" s="421" t="n"/>
      <c r="N1027" s="421" t="n"/>
      <c r="O1027" s="421" t="n"/>
      <c r="P1027" s="421" t="n"/>
      <c r="Q1027" s="421" t="n"/>
      <c r="R1027" s="270" t="n"/>
      <c r="S1027" s="421" t="n"/>
      <c r="T1027" s="421" t="n"/>
      <c r="U1027" s="421" t="n"/>
      <c r="V1027" s="421" t="n"/>
      <c r="W1027" s="421" t="n"/>
      <c r="X1027" s="421" t="n"/>
      <c r="Y1027" s="421" t="n"/>
      <c r="Z1027" s="421" t="n"/>
      <c r="AA1027" s="421" t="n"/>
      <c r="AB1027" s="421" t="n"/>
      <c r="AC1027" s="421" t="n"/>
      <c r="AD1027" s="421" t="n"/>
      <c r="AE1027" s="421" t="n"/>
      <c r="AF1027" s="421" t="n"/>
      <c r="AG1027" s="421" t="n"/>
      <c r="AH1027" s="421" t="n"/>
      <c r="AI1027" s="421" t="n"/>
      <c r="AJ1027" s="297" t="n"/>
      <c r="AK1027" s="297" t="n"/>
      <c r="AL1027" s="284" t="n"/>
      <c r="AM1027" s="297" t="n"/>
      <c r="AN1027" s="285" t="n"/>
      <c r="AO1027" s="297" t="n"/>
      <c r="AP1027" s="297" t="n"/>
      <c r="AQ1027" s="297" t="n"/>
      <c r="AR1027" s="297" t="n"/>
      <c r="AS1027" s="297" t="n"/>
      <c r="AT1027" s="285" t="inlineStr">
        <is>
          <t>0</t>
        </is>
      </c>
      <c r="AU1027" s="297" t="inlineStr">
        <is>
          <t>0</t>
        </is>
      </c>
      <c r="AV1027" s="297" t="inlineStr">
        <is>
          <t>0</t>
        </is>
      </c>
      <c r="AW1027" s="297" t="inlineStr">
        <is>
          <t>0</t>
        </is>
      </c>
      <c r="AX1027" s="297" t="inlineStr">
        <is>
          <t>0</t>
        </is>
      </c>
      <c r="AY1027" s="286" t="inlineStr">
        <is>
          <t>0</t>
        </is>
      </c>
      <c r="AZ1027" s="286" t="inlineStr">
        <is>
          <t>0</t>
        </is>
      </c>
      <c r="BA1027" s="287" t="inlineStr">
        <is>
          <t>0</t>
        </is>
      </c>
      <c r="BB1027" s="286" t="inlineStr">
        <is>
          <t>0</t>
        </is>
      </c>
      <c r="BC1027" s="286" t="inlineStr">
        <is>
          <t>0</t>
        </is>
      </c>
      <c r="BD1027" s="286" t="inlineStr">
        <is>
          <t>0</t>
        </is>
      </c>
      <c r="BE1027" s="286" t="inlineStr">
        <is>
          <t>0</t>
        </is>
      </c>
      <c r="BF1027" s="286" t="inlineStr">
        <is>
          <t>0</t>
        </is>
      </c>
      <c r="BG1027" s="286" t="inlineStr">
        <is>
          <t>0</t>
        </is>
      </c>
      <c r="BH1027" s="297" t="inlineStr">
        <is>
          <t>0</t>
        </is>
      </c>
      <c r="BI1027" s="297" t="inlineStr">
        <is>
          <t>0</t>
        </is>
      </c>
      <c r="BJ1027" s="297" t="inlineStr">
        <is>
          <t>0</t>
        </is>
      </c>
      <c r="BK1027" s="297" t="inlineStr">
        <is>
          <t>0</t>
        </is>
      </c>
      <c r="BL1027" s="297" t="inlineStr">
        <is>
          <t>0</t>
        </is>
      </c>
      <c r="BM1027" s="297" t="inlineStr">
        <is>
          <t>0</t>
        </is>
      </c>
      <c r="BN1027" s="297" t="inlineStr">
        <is>
          <t>0</t>
        </is>
      </c>
      <c r="BO1027" s="285" t="inlineStr">
        <is>
          <t>0</t>
        </is>
      </c>
      <c r="BP1027" s="297" t="inlineStr">
        <is>
          <t>0</t>
        </is>
      </c>
      <c r="BQ1027" s="297" t="inlineStr">
        <is>
          <t>0</t>
        </is>
      </c>
      <c r="BR1027" s="297" t="inlineStr">
        <is>
          <t>0</t>
        </is>
      </c>
      <c r="BS1027" s="297" t="inlineStr">
        <is>
          <t>0</t>
        </is>
      </c>
      <c r="BT1027" s="297" t="inlineStr">
        <is>
          <t>0</t>
        </is>
      </c>
      <c r="BU1027" s="297" t="inlineStr">
        <is>
          <t>0</t>
        </is>
      </c>
      <c r="BV1027" s="297" t="inlineStr">
        <is>
          <t>0</t>
        </is>
      </c>
      <c r="BW1027" s="288" t="inlineStr">
        <is>
          <t>0</t>
        </is>
      </c>
      <c r="BX1027" s="276">
        <f>SUM(IF(COUNTIF(#REF!, "*1.*"), 2, 0), IF(COUNTIF(#REF!, "*2.*"), 2, 0), IF(COUNTIF(#REF!, "*3.*"), 2, 0), IF(COUNTIF(#REF!, "*4.*"), 2, 0), IF(COUNTIF(#REF!, "*5.*"), 2, 0), IF(COUNTIF(#REF!, "*6.*"), 2, 0))</f>
        <v/>
      </c>
      <c r="BY1027" s="277">
        <f t="array" ref="BY1027">SUM(VALUE(AT1027),VALUE(AU1027),VALUE(AV1027),VALUE(AW1027),VALUE(AX1027),VALUE(AY1027),VALUE(AZ1027),VALUE(BB1027),VALUE(BC1027),VALUE(BD1027),VALUE(BE1027),VALUE(BF1027),VALUE(BG1027),VALUE(BH1027),VALUE(BI1027),VALUE(BJ1027),VALUE(BK1027),VALUE(BL1027),VALUE(BM1027),VALUE(BN1027),VALUE(BO1027),VALUE(BP1027),VALUE(BQ1027),VALUE(BR1027),VALUE(BS1027),VALUE(BT1027),VALUE(BU1027),VALUE(BV1027),VALUE(BW1027))</f>
        <v/>
      </c>
      <c r="BZ1027" s="307" t="n"/>
      <c r="CA1027" s="307" t="n"/>
      <c r="CB1027" s="307" t="n"/>
      <c r="CC1027" s="307" t="n"/>
      <c r="CD1027" s="307" t="n"/>
      <c r="CE1027" s="307" t="n"/>
      <c r="CF1027" s="307" t="n"/>
      <c r="CG1027" s="307" t="n"/>
      <c r="CH1027" s="307" t="n"/>
      <c r="CI1027" s="307" t="n"/>
      <c r="CJ1027" s="307" t="n"/>
      <c r="CK1027" s="307" t="n"/>
      <c r="CL1027" s="307" t="n"/>
      <c r="CM1027" s="307" t="n"/>
      <c r="CN1027" s="307" t="n"/>
      <c r="CO1027" s="307" t="n"/>
      <c r="CP1027" s="307" t="n"/>
      <c r="CQ1027" s="307" t="n"/>
      <c r="CR1027" s="279" t="inlineStr"/>
      <c r="CS1027" s="280">
        <f>AVERAGE(Value(BY1027),value(CR1027))</f>
        <v/>
      </c>
      <c r="CT1027" s="421">
        <f>(IF(OR(MediaScorecard!BH1028="x", MediaScorecard!BI1028="x",MediaScorecard!BJ1028="x",MediaScorecard!BK1028="x",MediaScorecard!BL1028="x"),1, 2))</f>
        <v/>
      </c>
      <c r="CU1027" s="308" t="n"/>
      <c r="CV1027" s="308" t="n"/>
      <c r="CW1027" s="308" t="n"/>
      <c r="CX1027" s="309" t="n"/>
      <c r="CY1027" s="308" t="n"/>
      <c r="CZ1027" s="308" t="n"/>
      <c r="DA1027" s="308" t="n"/>
    </row>
    <row r="1028" ht="21" customHeight="1" s="590">
      <c r="A1028" s="421" t="n"/>
      <c r="B1028" s="270" t="n"/>
      <c r="C1028" s="266" t="n"/>
      <c r="D1028" s="267" t="inlineStr"/>
      <c r="E1028" s="267" t="inlineStr"/>
      <c r="F1028" s="268" t="inlineStr"/>
      <c r="G1028" s="421" t="n"/>
      <c r="H1028" s="269" t="n"/>
      <c r="I1028" s="421" t="n"/>
      <c r="J1028" s="421" t="n"/>
      <c r="K1028" s="421" t="n"/>
      <c r="L1028" s="421" t="n"/>
      <c r="M1028" s="421" t="n"/>
      <c r="N1028" s="421" t="n"/>
      <c r="O1028" s="421" t="n"/>
      <c r="P1028" s="421" t="n"/>
      <c r="Q1028" s="421" t="n"/>
      <c r="R1028" s="270" t="n"/>
      <c r="S1028" s="421" t="n"/>
      <c r="T1028" s="421" t="n"/>
      <c r="U1028" s="421" t="n"/>
      <c r="V1028" s="421" t="n"/>
      <c r="W1028" s="421" t="n"/>
      <c r="X1028" s="421" t="n"/>
      <c r="Y1028" s="421" t="n"/>
      <c r="Z1028" s="421" t="n"/>
      <c r="AA1028" s="421" t="n"/>
      <c r="AB1028" s="421" t="n"/>
      <c r="AC1028" s="421" t="n"/>
      <c r="AD1028" s="421" t="n"/>
      <c r="AE1028" s="421" t="n"/>
      <c r="AF1028" s="421" t="n"/>
      <c r="AG1028" s="421" t="n"/>
      <c r="AH1028" s="421" t="n"/>
      <c r="AI1028" s="421" t="n"/>
      <c r="AJ1028" s="297" t="n"/>
      <c r="AK1028" s="297" t="n"/>
      <c r="AL1028" s="284" t="n"/>
      <c r="AM1028" s="297" t="n"/>
      <c r="AN1028" s="285" t="n"/>
      <c r="AO1028" s="297" t="n"/>
      <c r="AP1028" s="297" t="n"/>
      <c r="AQ1028" s="297" t="n"/>
      <c r="AR1028" s="297" t="n"/>
      <c r="AS1028" s="297" t="n"/>
      <c r="AT1028" s="285" t="inlineStr">
        <is>
          <t>0</t>
        </is>
      </c>
      <c r="AU1028" s="297" t="inlineStr">
        <is>
          <t>0</t>
        </is>
      </c>
      <c r="AV1028" s="297" t="inlineStr">
        <is>
          <t>0</t>
        </is>
      </c>
      <c r="AW1028" s="297" t="inlineStr">
        <is>
          <t>0</t>
        </is>
      </c>
      <c r="AX1028" s="297" t="inlineStr">
        <is>
          <t>0</t>
        </is>
      </c>
      <c r="AY1028" s="286" t="inlineStr">
        <is>
          <t>0</t>
        </is>
      </c>
      <c r="AZ1028" s="286" t="inlineStr">
        <is>
          <t>0</t>
        </is>
      </c>
      <c r="BA1028" s="287" t="inlineStr">
        <is>
          <t>0</t>
        </is>
      </c>
      <c r="BB1028" s="286" t="inlineStr">
        <is>
          <t>0</t>
        </is>
      </c>
      <c r="BC1028" s="286" t="inlineStr">
        <is>
          <t>0</t>
        </is>
      </c>
      <c r="BD1028" s="286" t="inlineStr">
        <is>
          <t>0</t>
        </is>
      </c>
      <c r="BE1028" s="286" t="inlineStr">
        <is>
          <t>0</t>
        </is>
      </c>
      <c r="BF1028" s="286" t="inlineStr">
        <is>
          <t>0</t>
        </is>
      </c>
      <c r="BG1028" s="286" t="inlineStr">
        <is>
          <t>0</t>
        </is>
      </c>
      <c r="BH1028" s="297" t="inlineStr">
        <is>
          <t>0</t>
        </is>
      </c>
      <c r="BI1028" s="297" t="inlineStr">
        <is>
          <t>0</t>
        </is>
      </c>
      <c r="BJ1028" s="297" t="inlineStr">
        <is>
          <t>0</t>
        </is>
      </c>
      <c r="BK1028" s="297" t="inlineStr">
        <is>
          <t>0</t>
        </is>
      </c>
      <c r="BL1028" s="297" t="inlineStr">
        <is>
          <t>0</t>
        </is>
      </c>
      <c r="BM1028" s="297" t="inlineStr">
        <is>
          <t>0</t>
        </is>
      </c>
      <c r="BN1028" s="297" t="inlineStr">
        <is>
          <t>0</t>
        </is>
      </c>
      <c r="BO1028" s="285" t="inlineStr">
        <is>
          <t>0</t>
        </is>
      </c>
      <c r="BP1028" s="297" t="inlineStr">
        <is>
          <t>0</t>
        </is>
      </c>
      <c r="BQ1028" s="297" t="inlineStr">
        <is>
          <t>0</t>
        </is>
      </c>
      <c r="BR1028" s="297" t="inlineStr">
        <is>
          <t>0</t>
        </is>
      </c>
      <c r="BS1028" s="297" t="inlineStr">
        <is>
          <t>0</t>
        </is>
      </c>
      <c r="BT1028" s="297" t="inlineStr">
        <is>
          <t>0</t>
        </is>
      </c>
      <c r="BU1028" s="297" t="inlineStr">
        <is>
          <t>0</t>
        </is>
      </c>
      <c r="BV1028" s="297" t="inlineStr">
        <is>
          <t>0</t>
        </is>
      </c>
      <c r="BW1028" s="288" t="inlineStr">
        <is>
          <t>0</t>
        </is>
      </c>
      <c r="BX1028" s="276">
        <f>SUM(IF(COUNTIF(#REF!, "*1.*"), 2, 0), IF(COUNTIF(#REF!, "*2.*"), 2, 0), IF(COUNTIF(#REF!, "*3.*"), 2, 0), IF(COUNTIF(#REF!, "*4.*"), 2, 0), IF(COUNTIF(#REF!, "*5.*"), 2, 0), IF(COUNTIF(#REF!, "*6.*"), 2, 0))</f>
        <v/>
      </c>
      <c r="BY1028" s="277">
        <f t="array" ref="BY1028">SUM(VALUE(AT1028),VALUE(AU1028),VALUE(AV1028),VALUE(AW1028),VALUE(AX1028),VALUE(AY1028),VALUE(AZ1028),VALUE(BB1028),VALUE(BC1028),VALUE(BD1028),VALUE(BE1028),VALUE(BF1028),VALUE(BG1028),VALUE(BH1028),VALUE(BI1028),VALUE(BJ1028),VALUE(BK1028),VALUE(BL1028),VALUE(BM1028),VALUE(BN1028),VALUE(BO1028),VALUE(BP1028),VALUE(BQ1028),VALUE(BR1028),VALUE(BS1028),VALUE(BT1028),VALUE(BU1028),VALUE(BV1028),VALUE(BW1028))</f>
        <v/>
      </c>
      <c r="BZ1028" s="307" t="n"/>
      <c r="CA1028" s="307" t="n"/>
      <c r="CB1028" s="307" t="n"/>
      <c r="CC1028" s="307" t="n"/>
      <c r="CD1028" s="307" t="n"/>
      <c r="CE1028" s="307" t="n"/>
      <c r="CF1028" s="307" t="n"/>
      <c r="CG1028" s="307" t="n"/>
      <c r="CH1028" s="307" t="n"/>
      <c r="CI1028" s="307" t="n"/>
      <c r="CJ1028" s="307" t="n"/>
      <c r="CK1028" s="307" t="n"/>
      <c r="CL1028" s="307" t="n"/>
      <c r="CM1028" s="307" t="n"/>
      <c r="CN1028" s="307" t="n"/>
      <c r="CO1028" s="307" t="n"/>
      <c r="CP1028" s="307" t="n"/>
      <c r="CQ1028" s="307" t="n"/>
      <c r="CR1028" s="279" t="inlineStr"/>
      <c r="CS1028" s="280">
        <f>AVERAGE(Value(BY1028),value(CR1028))</f>
        <v/>
      </c>
      <c r="CT1028" s="421">
        <f>(IF(OR(MediaScorecard!BH1029="x", MediaScorecard!BI1029="x",MediaScorecard!BJ1029="x",MediaScorecard!BK1029="x",MediaScorecard!BL1029="x"),1, 2))</f>
        <v/>
      </c>
      <c r="CU1028" s="308" t="n"/>
      <c r="CV1028" s="308" t="n"/>
      <c r="CW1028" s="308" t="n"/>
      <c r="CX1028" s="309" t="n"/>
      <c r="CY1028" s="308" t="n"/>
      <c r="CZ1028" s="308" t="n"/>
      <c r="DA1028" s="308" t="n"/>
    </row>
    <row r="1029" ht="21" customHeight="1" s="590">
      <c r="A1029" s="421" t="n"/>
      <c r="B1029" s="270" t="n"/>
      <c r="C1029" s="266" t="n"/>
      <c r="D1029" s="267" t="inlineStr"/>
      <c r="E1029" s="267" t="inlineStr"/>
      <c r="F1029" s="268" t="inlineStr"/>
      <c r="G1029" s="421" t="n"/>
      <c r="H1029" s="269" t="n"/>
      <c r="I1029" s="421" t="n"/>
      <c r="J1029" s="421" t="n"/>
      <c r="K1029" s="421" t="n"/>
      <c r="L1029" s="421" t="n"/>
      <c r="M1029" s="421" t="n"/>
      <c r="N1029" s="421" t="n"/>
      <c r="O1029" s="421" t="n"/>
      <c r="P1029" s="421" t="n"/>
      <c r="Q1029" s="421" t="n"/>
      <c r="R1029" s="270" t="n"/>
      <c r="S1029" s="421" t="n"/>
      <c r="T1029" s="421" t="n"/>
      <c r="U1029" s="421" t="n"/>
      <c r="V1029" s="421" t="n"/>
      <c r="W1029" s="421" t="n"/>
      <c r="X1029" s="421" t="n"/>
      <c r="Y1029" s="421" t="n"/>
      <c r="Z1029" s="421" t="n"/>
      <c r="AA1029" s="421" t="n"/>
      <c r="AB1029" s="421" t="n"/>
      <c r="AC1029" s="421" t="n"/>
      <c r="AD1029" s="421" t="n"/>
      <c r="AE1029" s="421" t="n"/>
      <c r="AF1029" s="421" t="n"/>
      <c r="AG1029" s="421" t="n"/>
      <c r="AH1029" s="421" t="n"/>
      <c r="AI1029" s="421" t="n"/>
      <c r="AJ1029" s="297" t="n"/>
      <c r="AK1029" s="297" t="n"/>
      <c r="AL1029" s="284" t="n"/>
      <c r="AM1029" s="297" t="n"/>
      <c r="AN1029" s="285" t="n"/>
      <c r="AO1029" s="297" t="n"/>
      <c r="AP1029" s="297" t="n"/>
      <c r="AQ1029" s="297" t="n"/>
      <c r="AR1029" s="297" t="n"/>
      <c r="AS1029" s="297" t="n"/>
      <c r="AT1029" s="285" t="inlineStr">
        <is>
          <t>0</t>
        </is>
      </c>
      <c r="AU1029" s="297" t="inlineStr">
        <is>
          <t>0</t>
        </is>
      </c>
      <c r="AV1029" s="297" t="inlineStr">
        <is>
          <t>0</t>
        </is>
      </c>
      <c r="AW1029" s="297" t="inlineStr">
        <is>
          <t>0</t>
        </is>
      </c>
      <c r="AX1029" s="297" t="inlineStr">
        <is>
          <t>0</t>
        </is>
      </c>
      <c r="AY1029" s="286" t="inlineStr">
        <is>
          <t>0</t>
        </is>
      </c>
      <c r="AZ1029" s="286" t="inlineStr">
        <is>
          <t>0</t>
        </is>
      </c>
      <c r="BA1029" s="287" t="inlineStr">
        <is>
          <t>0</t>
        </is>
      </c>
      <c r="BB1029" s="286" t="inlineStr">
        <is>
          <t>0</t>
        </is>
      </c>
      <c r="BC1029" s="286" t="inlineStr">
        <is>
          <t>0</t>
        </is>
      </c>
      <c r="BD1029" s="286" t="inlineStr">
        <is>
          <t>0</t>
        </is>
      </c>
      <c r="BE1029" s="286" t="inlineStr">
        <is>
          <t>0</t>
        </is>
      </c>
      <c r="BF1029" s="286" t="inlineStr">
        <is>
          <t>0</t>
        </is>
      </c>
      <c r="BG1029" s="286" t="inlineStr">
        <is>
          <t>0</t>
        </is>
      </c>
      <c r="BH1029" s="297" t="inlineStr">
        <is>
          <t>0</t>
        </is>
      </c>
      <c r="BI1029" s="297" t="inlineStr">
        <is>
          <t>0</t>
        </is>
      </c>
      <c r="BJ1029" s="297" t="inlineStr">
        <is>
          <t>0</t>
        </is>
      </c>
      <c r="BK1029" s="297" t="inlineStr">
        <is>
          <t>0</t>
        </is>
      </c>
      <c r="BL1029" s="297" t="inlineStr">
        <is>
          <t>0</t>
        </is>
      </c>
      <c r="BM1029" s="297" t="inlineStr">
        <is>
          <t>0</t>
        </is>
      </c>
      <c r="BN1029" s="297" t="inlineStr">
        <is>
          <t>0</t>
        </is>
      </c>
      <c r="BO1029" s="285" t="inlineStr">
        <is>
          <t>0</t>
        </is>
      </c>
      <c r="BP1029" s="297" t="inlineStr">
        <is>
          <t>0</t>
        </is>
      </c>
      <c r="BQ1029" s="297" t="inlineStr">
        <is>
          <t>0</t>
        </is>
      </c>
      <c r="BR1029" s="297" t="inlineStr">
        <is>
          <t>0</t>
        </is>
      </c>
      <c r="BS1029" s="297" t="inlineStr">
        <is>
          <t>0</t>
        </is>
      </c>
      <c r="BT1029" s="297" t="inlineStr">
        <is>
          <t>0</t>
        </is>
      </c>
      <c r="BU1029" s="297" t="inlineStr">
        <is>
          <t>0</t>
        </is>
      </c>
      <c r="BV1029" s="297" t="inlineStr">
        <is>
          <t>0</t>
        </is>
      </c>
      <c r="BW1029" s="288" t="inlineStr">
        <is>
          <t>0</t>
        </is>
      </c>
      <c r="BX1029" s="276">
        <f>SUM(IF(COUNTIF(#REF!, "*1.*"), 2, 0), IF(COUNTIF(#REF!, "*2.*"), 2, 0), IF(COUNTIF(#REF!, "*3.*"), 2, 0), IF(COUNTIF(#REF!, "*4.*"), 2, 0), IF(COUNTIF(#REF!, "*5.*"), 2, 0), IF(COUNTIF(#REF!, "*6.*"), 2, 0))</f>
        <v/>
      </c>
      <c r="BY1029" s="277">
        <f t="array" ref="BY1029">SUM(VALUE(AT1029),VALUE(AU1029),VALUE(AV1029),VALUE(AW1029),VALUE(AX1029),VALUE(AY1029),VALUE(AZ1029),VALUE(BB1029),VALUE(BC1029),VALUE(BD1029),VALUE(BE1029),VALUE(BF1029),VALUE(BG1029),VALUE(BH1029),VALUE(BI1029),VALUE(BJ1029),VALUE(BK1029),VALUE(BL1029),VALUE(BM1029),VALUE(BN1029),VALUE(BO1029),VALUE(BP1029),VALUE(BQ1029),VALUE(BR1029),VALUE(BS1029),VALUE(BT1029),VALUE(BU1029),VALUE(BV1029),VALUE(BW1029))</f>
        <v/>
      </c>
      <c r="BZ1029" s="307" t="n"/>
      <c r="CA1029" s="307" t="n"/>
      <c r="CB1029" s="307" t="n"/>
      <c r="CC1029" s="307" t="n"/>
      <c r="CD1029" s="307" t="n"/>
      <c r="CE1029" s="307" t="n"/>
      <c r="CF1029" s="307" t="n"/>
      <c r="CG1029" s="307" t="n"/>
      <c r="CH1029" s="307" t="n"/>
      <c r="CI1029" s="307" t="n"/>
      <c r="CJ1029" s="307" t="n"/>
      <c r="CK1029" s="307" t="n"/>
      <c r="CL1029" s="307" t="n"/>
      <c r="CM1029" s="307" t="n"/>
      <c r="CN1029" s="307" t="n"/>
      <c r="CO1029" s="307" t="n"/>
      <c r="CP1029" s="307" t="n"/>
      <c r="CQ1029" s="307" t="n"/>
      <c r="CR1029" s="279" t="inlineStr"/>
      <c r="CS1029" s="280">
        <f>AVERAGE(Value(BY1029),value(CR1029))</f>
        <v/>
      </c>
      <c r="CT1029" s="421">
        <f>(IF(OR(MediaScorecard!BH1030="x", MediaScorecard!BI1030="x",MediaScorecard!BJ1030="x",MediaScorecard!BK1030="x",MediaScorecard!BL1030="x"),1, 2))</f>
        <v/>
      </c>
      <c r="CU1029" s="308" t="n"/>
      <c r="CV1029" s="308" t="n"/>
      <c r="CW1029" s="308" t="n"/>
      <c r="CX1029" s="309" t="n"/>
      <c r="CY1029" s="308" t="n"/>
      <c r="CZ1029" s="308" t="n"/>
      <c r="DA1029" s="308" t="n"/>
    </row>
    <row r="1030" ht="21" customHeight="1" s="590">
      <c r="A1030" s="421" t="n"/>
      <c r="B1030" s="270" t="n"/>
      <c r="C1030" s="266" t="n"/>
      <c r="D1030" s="267" t="inlineStr"/>
      <c r="E1030" s="267" t="inlineStr"/>
      <c r="F1030" s="268" t="inlineStr"/>
      <c r="G1030" s="421" t="n"/>
      <c r="H1030" s="269" t="n"/>
      <c r="I1030" s="421" t="n"/>
      <c r="J1030" s="421" t="n"/>
      <c r="K1030" s="421" t="n"/>
      <c r="L1030" s="421" t="n"/>
      <c r="M1030" s="421" t="n"/>
      <c r="N1030" s="421" t="n"/>
      <c r="O1030" s="421" t="n"/>
      <c r="P1030" s="421" t="n"/>
      <c r="Q1030" s="421" t="n"/>
      <c r="R1030" s="270" t="n"/>
      <c r="S1030" s="421" t="n"/>
      <c r="T1030" s="421" t="n"/>
      <c r="U1030" s="421" t="n"/>
      <c r="V1030" s="421" t="n"/>
      <c r="W1030" s="421" t="n"/>
      <c r="X1030" s="421" t="n"/>
      <c r="Y1030" s="421" t="n"/>
      <c r="Z1030" s="421" t="n"/>
      <c r="AA1030" s="421" t="n"/>
      <c r="AB1030" s="421" t="n"/>
      <c r="AC1030" s="421" t="n"/>
      <c r="AD1030" s="421" t="n"/>
      <c r="AE1030" s="421" t="n"/>
      <c r="AF1030" s="421" t="n"/>
      <c r="AG1030" s="421" t="n"/>
      <c r="AH1030" s="421" t="n"/>
      <c r="AI1030" s="421" t="n"/>
      <c r="AJ1030" s="297" t="n"/>
      <c r="AK1030" s="297" t="n"/>
      <c r="AL1030" s="284" t="n"/>
      <c r="AM1030" s="297" t="n"/>
      <c r="AN1030" s="285" t="n"/>
      <c r="AO1030" s="297" t="n"/>
      <c r="AP1030" s="297" t="n"/>
      <c r="AQ1030" s="297" t="n"/>
      <c r="AR1030" s="297" t="n"/>
      <c r="AS1030" s="297" t="n"/>
      <c r="AT1030" s="285" t="inlineStr">
        <is>
          <t>0</t>
        </is>
      </c>
      <c r="AU1030" s="297" t="inlineStr">
        <is>
          <t>0</t>
        </is>
      </c>
      <c r="AV1030" s="297" t="inlineStr">
        <is>
          <t>0</t>
        </is>
      </c>
      <c r="AW1030" s="297" t="inlineStr">
        <is>
          <t>0</t>
        </is>
      </c>
      <c r="AX1030" s="297" t="inlineStr">
        <is>
          <t>0</t>
        </is>
      </c>
      <c r="AY1030" s="286" t="inlineStr">
        <is>
          <t>0</t>
        </is>
      </c>
      <c r="AZ1030" s="286" t="inlineStr">
        <is>
          <t>0</t>
        </is>
      </c>
      <c r="BA1030" s="287" t="inlineStr">
        <is>
          <t>0</t>
        </is>
      </c>
      <c r="BB1030" s="286" t="inlineStr">
        <is>
          <t>0</t>
        </is>
      </c>
      <c r="BC1030" s="286" t="inlineStr">
        <is>
          <t>0</t>
        </is>
      </c>
      <c r="BD1030" s="286" t="inlineStr">
        <is>
          <t>0</t>
        </is>
      </c>
      <c r="BE1030" s="286" t="inlineStr">
        <is>
          <t>0</t>
        </is>
      </c>
      <c r="BF1030" s="286" t="inlineStr">
        <is>
          <t>0</t>
        </is>
      </c>
      <c r="BG1030" s="286" t="inlineStr">
        <is>
          <t>0</t>
        </is>
      </c>
      <c r="BH1030" s="297" t="inlineStr">
        <is>
          <t>0</t>
        </is>
      </c>
      <c r="BI1030" s="297" t="inlineStr">
        <is>
          <t>0</t>
        </is>
      </c>
      <c r="BJ1030" s="297" t="inlineStr">
        <is>
          <t>0</t>
        </is>
      </c>
      <c r="BK1030" s="297" t="inlineStr">
        <is>
          <t>0</t>
        </is>
      </c>
      <c r="BL1030" s="297" t="inlineStr">
        <is>
          <t>0</t>
        </is>
      </c>
      <c r="BM1030" s="297" t="inlineStr">
        <is>
          <t>0</t>
        </is>
      </c>
      <c r="BN1030" s="297" t="inlineStr">
        <is>
          <t>0</t>
        </is>
      </c>
      <c r="BO1030" s="285" t="inlineStr">
        <is>
          <t>0</t>
        </is>
      </c>
      <c r="BP1030" s="297" t="inlineStr">
        <is>
          <t>0</t>
        </is>
      </c>
      <c r="BQ1030" s="297" t="inlineStr">
        <is>
          <t>0</t>
        </is>
      </c>
      <c r="BR1030" s="297" t="inlineStr">
        <is>
          <t>0</t>
        </is>
      </c>
      <c r="BS1030" s="297" t="inlineStr">
        <is>
          <t>0</t>
        </is>
      </c>
      <c r="BT1030" s="297" t="inlineStr">
        <is>
          <t>0</t>
        </is>
      </c>
      <c r="BU1030" s="297" t="inlineStr">
        <is>
          <t>0</t>
        </is>
      </c>
      <c r="BV1030" s="297" t="inlineStr">
        <is>
          <t>0</t>
        </is>
      </c>
      <c r="BW1030" s="288" t="inlineStr">
        <is>
          <t>0</t>
        </is>
      </c>
      <c r="BX1030" s="276">
        <f>SUM(IF(COUNTIF(#REF!, "*1.*"), 2, 0), IF(COUNTIF(#REF!, "*2.*"), 2, 0), IF(COUNTIF(#REF!, "*3.*"), 2, 0), IF(COUNTIF(#REF!, "*4.*"), 2, 0), IF(COUNTIF(#REF!, "*5.*"), 2, 0), IF(COUNTIF(#REF!, "*6.*"), 2, 0))</f>
        <v/>
      </c>
      <c r="BY1030" s="277">
        <f t="array" ref="BY1030">SUM(VALUE(AT1030),VALUE(AU1030),VALUE(AV1030),VALUE(AW1030),VALUE(AX1030),VALUE(AY1030),VALUE(AZ1030),VALUE(BB1030),VALUE(BC1030),VALUE(BD1030),VALUE(BE1030),VALUE(BF1030),VALUE(BG1030),VALUE(BH1030),VALUE(BI1030),VALUE(BJ1030),VALUE(BK1030),VALUE(BL1030),VALUE(BM1030),VALUE(BN1030),VALUE(BO1030),VALUE(BP1030),VALUE(BQ1030),VALUE(BR1030),VALUE(BS1030),VALUE(BT1030),VALUE(BU1030),VALUE(BV1030),VALUE(BW1030))</f>
        <v/>
      </c>
      <c r="BZ1030" s="307" t="n"/>
      <c r="CA1030" s="307" t="n"/>
      <c r="CB1030" s="307" t="n"/>
      <c r="CC1030" s="307" t="n"/>
      <c r="CD1030" s="307" t="n"/>
      <c r="CE1030" s="307" t="n"/>
      <c r="CF1030" s="307" t="n"/>
      <c r="CG1030" s="307" t="n"/>
      <c r="CH1030" s="307" t="n"/>
      <c r="CI1030" s="307" t="n"/>
      <c r="CJ1030" s="307" t="n"/>
      <c r="CK1030" s="307" t="n"/>
      <c r="CL1030" s="307" t="n"/>
      <c r="CM1030" s="307" t="n"/>
      <c r="CN1030" s="307" t="n"/>
      <c r="CO1030" s="307" t="n"/>
      <c r="CP1030" s="307" t="n"/>
      <c r="CQ1030" s="307" t="n"/>
      <c r="CR1030" s="279" t="inlineStr"/>
      <c r="CS1030" s="280">
        <f>AVERAGE(Value(BY1030),value(CR1030))</f>
        <v/>
      </c>
      <c r="CT1030" s="421">
        <f>(IF(OR(MediaScorecard!BH1031="x", MediaScorecard!BI1031="x",MediaScorecard!BJ1031="x",MediaScorecard!BK1031="x",MediaScorecard!BL1031="x"),1, 2))</f>
        <v/>
      </c>
      <c r="CU1030" s="308" t="n"/>
      <c r="CV1030" s="308" t="n"/>
      <c r="CW1030" s="308" t="n"/>
      <c r="CX1030" s="309" t="n"/>
      <c r="CY1030" s="308" t="n"/>
      <c r="CZ1030" s="308" t="n"/>
      <c r="DA1030" s="308" t="n"/>
    </row>
    <row r="1031" ht="21" customHeight="1" s="590">
      <c r="A1031" s="421" t="n"/>
      <c r="B1031" s="270" t="n"/>
      <c r="C1031" s="266" t="n"/>
      <c r="D1031" s="267" t="inlineStr"/>
      <c r="E1031" s="267" t="inlineStr"/>
      <c r="F1031" s="268" t="inlineStr"/>
      <c r="G1031" s="421" t="n"/>
      <c r="H1031" s="269" t="n"/>
      <c r="I1031" s="421" t="n"/>
      <c r="J1031" s="421" t="n"/>
      <c r="K1031" s="421" t="n"/>
      <c r="L1031" s="421" t="n"/>
      <c r="M1031" s="421" t="n"/>
      <c r="N1031" s="421" t="n"/>
      <c r="O1031" s="421" t="n"/>
      <c r="P1031" s="421" t="n"/>
      <c r="Q1031" s="421" t="n"/>
      <c r="R1031" s="270" t="n"/>
      <c r="S1031" s="421" t="n"/>
      <c r="T1031" s="421" t="n"/>
      <c r="U1031" s="421" t="n"/>
      <c r="V1031" s="421" t="n"/>
      <c r="W1031" s="421" t="n"/>
      <c r="X1031" s="421" t="n"/>
      <c r="Y1031" s="421" t="n"/>
      <c r="Z1031" s="421" t="n"/>
      <c r="AA1031" s="421" t="n"/>
      <c r="AB1031" s="421" t="n"/>
      <c r="AC1031" s="421" t="n"/>
      <c r="AD1031" s="421" t="n"/>
      <c r="AE1031" s="421" t="n"/>
      <c r="AF1031" s="421" t="n"/>
      <c r="AG1031" s="421" t="n"/>
      <c r="AH1031" s="421" t="n"/>
      <c r="AI1031" s="421" t="n"/>
      <c r="AJ1031" s="297" t="n"/>
      <c r="AK1031" s="297" t="n"/>
      <c r="AL1031" s="284" t="n"/>
      <c r="AM1031" s="297" t="n"/>
      <c r="AN1031" s="285" t="n"/>
      <c r="AO1031" s="297" t="n"/>
      <c r="AP1031" s="297" t="n"/>
      <c r="AQ1031" s="297" t="n"/>
      <c r="AR1031" s="297" t="n"/>
      <c r="AS1031" s="297" t="n"/>
      <c r="AT1031" s="285" t="inlineStr">
        <is>
          <t>0</t>
        </is>
      </c>
      <c r="AU1031" s="297" t="inlineStr">
        <is>
          <t>0</t>
        </is>
      </c>
      <c r="AV1031" s="297" t="inlineStr">
        <is>
          <t>0</t>
        </is>
      </c>
      <c r="AW1031" s="297" t="inlineStr">
        <is>
          <t>0</t>
        </is>
      </c>
      <c r="AX1031" s="297" t="inlineStr">
        <is>
          <t>0</t>
        </is>
      </c>
      <c r="AY1031" s="286" t="inlineStr">
        <is>
          <t>0</t>
        </is>
      </c>
      <c r="AZ1031" s="286" t="inlineStr">
        <is>
          <t>0</t>
        </is>
      </c>
      <c r="BA1031" s="287" t="inlineStr">
        <is>
          <t>0</t>
        </is>
      </c>
      <c r="BB1031" s="286" t="inlineStr">
        <is>
          <t>0</t>
        </is>
      </c>
      <c r="BC1031" s="286" t="inlineStr">
        <is>
          <t>0</t>
        </is>
      </c>
      <c r="BD1031" s="286" t="inlineStr">
        <is>
          <t>0</t>
        </is>
      </c>
      <c r="BE1031" s="286" t="inlineStr">
        <is>
          <t>0</t>
        </is>
      </c>
      <c r="BF1031" s="286" t="inlineStr">
        <is>
          <t>0</t>
        </is>
      </c>
      <c r="BG1031" s="286" t="inlineStr">
        <is>
          <t>0</t>
        </is>
      </c>
      <c r="BH1031" s="297" t="inlineStr">
        <is>
          <t>0</t>
        </is>
      </c>
      <c r="BI1031" s="297" t="inlineStr">
        <is>
          <t>0</t>
        </is>
      </c>
      <c r="BJ1031" s="297" t="inlineStr">
        <is>
          <t>0</t>
        </is>
      </c>
      <c r="BK1031" s="297" t="inlineStr">
        <is>
          <t>0</t>
        </is>
      </c>
      <c r="BL1031" s="297" t="inlineStr">
        <is>
          <t>0</t>
        </is>
      </c>
      <c r="BM1031" s="297" t="inlineStr">
        <is>
          <t>0</t>
        </is>
      </c>
      <c r="BN1031" s="297" t="inlineStr">
        <is>
          <t>0</t>
        </is>
      </c>
      <c r="BO1031" s="285" t="inlineStr">
        <is>
          <t>0</t>
        </is>
      </c>
      <c r="BP1031" s="297" t="inlineStr">
        <is>
          <t>0</t>
        </is>
      </c>
      <c r="BQ1031" s="297" t="inlineStr">
        <is>
          <t>0</t>
        </is>
      </c>
      <c r="BR1031" s="297" t="inlineStr">
        <is>
          <t>0</t>
        </is>
      </c>
      <c r="BS1031" s="297" t="inlineStr">
        <is>
          <t>0</t>
        </is>
      </c>
      <c r="BT1031" s="297" t="inlineStr">
        <is>
          <t>0</t>
        </is>
      </c>
      <c r="BU1031" s="297" t="inlineStr">
        <is>
          <t>0</t>
        </is>
      </c>
      <c r="BV1031" s="297" t="inlineStr">
        <is>
          <t>0</t>
        </is>
      </c>
      <c r="BW1031" s="288" t="inlineStr">
        <is>
          <t>0</t>
        </is>
      </c>
      <c r="BX1031" s="276">
        <f>SUM(IF(COUNTIF(#REF!, "*1.*"), 2, 0), IF(COUNTIF(#REF!, "*2.*"), 2, 0), IF(COUNTIF(#REF!, "*3.*"), 2, 0), IF(COUNTIF(#REF!, "*4.*"), 2, 0), IF(COUNTIF(#REF!, "*5.*"), 2, 0), IF(COUNTIF(#REF!, "*6.*"), 2, 0))</f>
        <v/>
      </c>
      <c r="BY1031" s="277">
        <f t="array" ref="BY1031">SUM(VALUE(AT1031),VALUE(AU1031),VALUE(AV1031),VALUE(AW1031),VALUE(AX1031),VALUE(AY1031),VALUE(AZ1031),VALUE(BB1031),VALUE(BC1031),VALUE(BD1031),VALUE(BE1031),VALUE(BF1031),VALUE(BG1031),VALUE(BH1031),VALUE(BI1031),VALUE(BJ1031),VALUE(BK1031),VALUE(BL1031),VALUE(BM1031),VALUE(BN1031),VALUE(BO1031),VALUE(BP1031),VALUE(BQ1031),VALUE(BR1031),VALUE(BS1031),VALUE(BT1031),VALUE(BU1031),VALUE(BV1031),VALUE(BW1031))</f>
        <v/>
      </c>
      <c r="BZ1031" s="307" t="n"/>
      <c r="CA1031" s="307" t="n"/>
      <c r="CB1031" s="307" t="n"/>
      <c r="CC1031" s="307" t="n"/>
      <c r="CD1031" s="307" t="n"/>
      <c r="CE1031" s="307" t="n"/>
      <c r="CF1031" s="307" t="n"/>
      <c r="CG1031" s="307" t="n"/>
      <c r="CH1031" s="307" t="n"/>
      <c r="CI1031" s="307" t="n"/>
      <c r="CJ1031" s="307" t="n"/>
      <c r="CK1031" s="307" t="n"/>
      <c r="CL1031" s="307" t="n"/>
      <c r="CM1031" s="307" t="n"/>
      <c r="CN1031" s="307" t="n"/>
      <c r="CO1031" s="307" t="n"/>
      <c r="CP1031" s="307" t="n"/>
      <c r="CQ1031" s="307" t="n"/>
      <c r="CR1031" s="279" t="inlineStr"/>
      <c r="CS1031" s="280">
        <f>AVERAGE(Value(BY1031),value(CR1031))</f>
        <v/>
      </c>
      <c r="CT1031" s="421">
        <f>(IF(OR(MediaScorecard!BH1032="x", MediaScorecard!BI1032="x",MediaScorecard!BJ1032="x",MediaScorecard!BK1032="x",MediaScorecard!BL1032="x"),1, 2))</f>
        <v/>
      </c>
      <c r="CU1031" s="308" t="n"/>
      <c r="CV1031" s="308" t="n"/>
      <c r="CW1031" s="308" t="n"/>
      <c r="CX1031" s="309" t="n"/>
      <c r="CY1031" s="308" t="n"/>
      <c r="CZ1031" s="308" t="n"/>
      <c r="DA1031" s="308" t="n"/>
    </row>
    <row r="1032" ht="21" customHeight="1" s="590">
      <c r="A1032" s="421" t="n"/>
      <c r="B1032" s="270" t="n"/>
      <c r="C1032" s="266" t="n"/>
      <c r="D1032" s="267" t="inlineStr"/>
      <c r="E1032" s="267" t="inlineStr"/>
      <c r="F1032" s="268" t="inlineStr"/>
      <c r="G1032" s="421" t="n"/>
      <c r="H1032" s="269" t="n"/>
      <c r="I1032" s="421" t="n"/>
      <c r="J1032" s="421" t="n"/>
      <c r="K1032" s="421" t="n"/>
      <c r="L1032" s="421" t="n"/>
      <c r="M1032" s="421" t="n"/>
      <c r="N1032" s="421" t="n"/>
      <c r="O1032" s="421" t="n"/>
      <c r="P1032" s="421" t="n"/>
      <c r="Q1032" s="421" t="n"/>
      <c r="R1032" s="270" t="n"/>
      <c r="S1032" s="421" t="n"/>
      <c r="T1032" s="421" t="n"/>
      <c r="U1032" s="421" t="n"/>
      <c r="V1032" s="421" t="n"/>
      <c r="W1032" s="421" t="n"/>
      <c r="X1032" s="421" t="n"/>
      <c r="Y1032" s="421" t="n"/>
      <c r="Z1032" s="421" t="n"/>
      <c r="AA1032" s="421" t="n"/>
      <c r="AB1032" s="421" t="n"/>
      <c r="AC1032" s="421" t="n"/>
      <c r="AD1032" s="421" t="n"/>
      <c r="AE1032" s="421" t="n"/>
      <c r="AF1032" s="421" t="n"/>
      <c r="AG1032" s="421" t="n"/>
      <c r="AH1032" s="421" t="n"/>
      <c r="AI1032" s="421" t="n"/>
      <c r="AJ1032" s="297" t="n"/>
      <c r="AK1032" s="297" t="n"/>
      <c r="AL1032" s="284" t="n"/>
      <c r="AM1032" s="297" t="n"/>
      <c r="AN1032" s="285" t="n"/>
      <c r="AO1032" s="297" t="n"/>
      <c r="AP1032" s="297" t="n"/>
      <c r="AQ1032" s="297" t="n"/>
      <c r="AR1032" s="297" t="n"/>
      <c r="AS1032" s="297" t="n"/>
      <c r="AT1032" s="285" t="inlineStr">
        <is>
          <t>0</t>
        </is>
      </c>
      <c r="AU1032" s="297" t="inlineStr">
        <is>
          <t>0</t>
        </is>
      </c>
      <c r="AV1032" s="297" t="inlineStr">
        <is>
          <t>0</t>
        </is>
      </c>
      <c r="AW1032" s="297" t="inlineStr">
        <is>
          <t>0</t>
        </is>
      </c>
      <c r="AX1032" s="297" t="inlineStr">
        <is>
          <t>0</t>
        </is>
      </c>
      <c r="AY1032" s="286" t="inlineStr">
        <is>
          <t>0</t>
        </is>
      </c>
      <c r="AZ1032" s="286" t="inlineStr">
        <is>
          <t>0</t>
        </is>
      </c>
      <c r="BA1032" s="287" t="inlineStr">
        <is>
          <t>0</t>
        </is>
      </c>
      <c r="BB1032" s="286" t="inlineStr">
        <is>
          <t>0</t>
        </is>
      </c>
      <c r="BC1032" s="286" t="inlineStr">
        <is>
          <t>0</t>
        </is>
      </c>
      <c r="BD1032" s="286" t="inlineStr">
        <is>
          <t>0</t>
        </is>
      </c>
      <c r="BE1032" s="286" t="inlineStr">
        <is>
          <t>0</t>
        </is>
      </c>
      <c r="BF1032" s="286" t="inlineStr">
        <is>
          <t>0</t>
        </is>
      </c>
      <c r="BG1032" s="286" t="inlineStr">
        <is>
          <t>0</t>
        </is>
      </c>
      <c r="BH1032" s="297" t="inlineStr">
        <is>
          <t>0</t>
        </is>
      </c>
      <c r="BI1032" s="297" t="inlineStr">
        <is>
          <t>0</t>
        </is>
      </c>
      <c r="BJ1032" s="297" t="inlineStr">
        <is>
          <t>0</t>
        </is>
      </c>
      <c r="BK1032" s="297" t="inlineStr">
        <is>
          <t>0</t>
        </is>
      </c>
      <c r="BL1032" s="297" t="inlineStr">
        <is>
          <t>0</t>
        </is>
      </c>
      <c r="BM1032" s="297" t="inlineStr">
        <is>
          <t>0</t>
        </is>
      </c>
      <c r="BN1032" s="297" t="inlineStr">
        <is>
          <t>0</t>
        </is>
      </c>
      <c r="BO1032" s="285" t="inlineStr">
        <is>
          <t>0</t>
        </is>
      </c>
      <c r="BP1032" s="297" t="inlineStr">
        <is>
          <t>0</t>
        </is>
      </c>
      <c r="BQ1032" s="297" t="inlineStr">
        <is>
          <t>0</t>
        </is>
      </c>
      <c r="BR1032" s="297" t="inlineStr">
        <is>
          <t>0</t>
        </is>
      </c>
      <c r="BS1032" s="297" t="inlineStr">
        <is>
          <t>0</t>
        </is>
      </c>
      <c r="BT1032" s="297" t="inlineStr">
        <is>
          <t>0</t>
        </is>
      </c>
      <c r="BU1032" s="297" t="inlineStr">
        <is>
          <t>0</t>
        </is>
      </c>
      <c r="BV1032" s="297" t="inlineStr">
        <is>
          <t>0</t>
        </is>
      </c>
      <c r="BW1032" s="288" t="inlineStr">
        <is>
          <t>0</t>
        </is>
      </c>
      <c r="BX1032" s="276">
        <f>SUM(IF(COUNTIF(#REF!, "*1.*"), 2, 0), IF(COUNTIF(#REF!, "*2.*"), 2, 0), IF(COUNTIF(#REF!, "*3.*"), 2, 0), IF(COUNTIF(#REF!, "*4.*"), 2, 0), IF(COUNTIF(#REF!, "*5.*"), 2, 0), IF(COUNTIF(#REF!, "*6.*"), 2, 0))</f>
        <v/>
      </c>
      <c r="BY1032" s="277">
        <f t="array" ref="BY1032">SUM(VALUE(AT1032),VALUE(AU1032),VALUE(AV1032),VALUE(AW1032),VALUE(AX1032),VALUE(AY1032),VALUE(AZ1032),VALUE(BB1032),VALUE(BC1032),VALUE(BD1032),VALUE(BE1032),VALUE(BF1032),VALUE(BG1032),VALUE(BH1032),VALUE(BI1032),VALUE(BJ1032),VALUE(BK1032),VALUE(BL1032),VALUE(BM1032),VALUE(BN1032),VALUE(BO1032),VALUE(BP1032),VALUE(BQ1032),VALUE(BR1032),VALUE(BS1032),VALUE(BT1032),VALUE(BU1032),VALUE(BV1032),VALUE(BW1032))</f>
        <v/>
      </c>
      <c r="BZ1032" s="307" t="n"/>
      <c r="CA1032" s="307" t="n"/>
      <c r="CB1032" s="307" t="n"/>
      <c r="CC1032" s="307" t="n"/>
      <c r="CD1032" s="307" t="n"/>
      <c r="CE1032" s="307" t="n"/>
      <c r="CF1032" s="307" t="n"/>
      <c r="CG1032" s="307" t="n"/>
      <c r="CH1032" s="307" t="n"/>
      <c r="CI1032" s="307" t="n"/>
      <c r="CJ1032" s="307" t="n"/>
      <c r="CK1032" s="307" t="n"/>
      <c r="CL1032" s="307" t="n"/>
      <c r="CM1032" s="307" t="n"/>
      <c r="CN1032" s="307" t="n"/>
      <c r="CO1032" s="307" t="n"/>
      <c r="CP1032" s="307" t="n"/>
      <c r="CQ1032" s="307" t="n"/>
      <c r="CR1032" s="279" t="inlineStr"/>
      <c r="CS1032" s="280">
        <f>AVERAGE(Value(BY1032),value(CR1032))</f>
        <v/>
      </c>
      <c r="CT1032" s="421">
        <f>(IF(OR(MediaScorecard!BH1033="x", MediaScorecard!BI1033="x",MediaScorecard!BJ1033="x",MediaScorecard!BK1033="x",MediaScorecard!BL1033="x"),1, 2))</f>
        <v/>
      </c>
      <c r="CU1032" s="308" t="n"/>
      <c r="CV1032" s="308" t="n"/>
      <c r="CW1032" s="308" t="n"/>
      <c r="CX1032" s="309" t="n"/>
      <c r="CY1032" s="308" t="n"/>
      <c r="CZ1032" s="308" t="n"/>
      <c r="DA1032" s="308" t="n"/>
    </row>
    <row r="1033" ht="21" customHeight="1" s="590">
      <c r="A1033" s="421" t="n"/>
      <c r="B1033" s="270" t="n"/>
      <c r="C1033" s="266" t="n"/>
      <c r="D1033" s="267" t="inlineStr"/>
      <c r="E1033" s="267" t="inlineStr"/>
      <c r="F1033" s="268" t="inlineStr"/>
      <c r="G1033" s="421" t="n"/>
      <c r="H1033" s="269" t="n"/>
      <c r="I1033" s="421" t="n"/>
      <c r="J1033" s="421" t="n"/>
      <c r="K1033" s="421" t="n"/>
      <c r="L1033" s="421" t="n"/>
      <c r="M1033" s="421" t="n"/>
      <c r="N1033" s="421" t="n"/>
      <c r="O1033" s="421" t="n"/>
      <c r="P1033" s="421" t="n"/>
      <c r="Q1033" s="421" t="n"/>
      <c r="R1033" s="270" t="n"/>
      <c r="S1033" s="421" t="n"/>
      <c r="T1033" s="421" t="n"/>
      <c r="U1033" s="421" t="n"/>
      <c r="V1033" s="421" t="n"/>
      <c r="W1033" s="421" t="n"/>
      <c r="X1033" s="421" t="n"/>
      <c r="Y1033" s="421" t="n"/>
      <c r="Z1033" s="421" t="n"/>
      <c r="AA1033" s="421" t="n"/>
      <c r="AB1033" s="421" t="n"/>
      <c r="AC1033" s="421" t="n"/>
      <c r="AD1033" s="421" t="n"/>
      <c r="AE1033" s="421" t="n"/>
      <c r="AF1033" s="421" t="n"/>
      <c r="AG1033" s="421" t="n"/>
      <c r="AH1033" s="421" t="n"/>
      <c r="AI1033" s="421" t="n"/>
      <c r="AJ1033" s="297" t="n"/>
      <c r="AK1033" s="297" t="n"/>
      <c r="AL1033" s="284" t="n"/>
      <c r="AM1033" s="297" t="n"/>
      <c r="AN1033" s="285" t="n"/>
      <c r="AO1033" s="297" t="n"/>
      <c r="AP1033" s="297" t="n"/>
      <c r="AQ1033" s="297" t="n"/>
      <c r="AR1033" s="297" t="n"/>
      <c r="AS1033" s="297" t="n"/>
      <c r="AT1033" s="285" t="inlineStr">
        <is>
          <t>0</t>
        </is>
      </c>
      <c r="AU1033" s="297" t="inlineStr">
        <is>
          <t>0</t>
        </is>
      </c>
      <c r="AV1033" s="297" t="inlineStr">
        <is>
          <t>0</t>
        </is>
      </c>
      <c r="AW1033" s="297" t="inlineStr">
        <is>
          <t>0</t>
        </is>
      </c>
      <c r="AX1033" s="297" t="inlineStr">
        <is>
          <t>0</t>
        </is>
      </c>
      <c r="AY1033" s="286" t="inlineStr">
        <is>
          <t>0</t>
        </is>
      </c>
      <c r="AZ1033" s="286" t="inlineStr">
        <is>
          <t>0</t>
        </is>
      </c>
      <c r="BA1033" s="287" t="inlineStr">
        <is>
          <t>0</t>
        </is>
      </c>
      <c r="BB1033" s="286" t="inlineStr">
        <is>
          <t>0</t>
        </is>
      </c>
      <c r="BC1033" s="286" t="inlineStr">
        <is>
          <t>0</t>
        </is>
      </c>
      <c r="BD1033" s="286" t="inlineStr">
        <is>
          <t>0</t>
        </is>
      </c>
      <c r="BE1033" s="286" t="inlineStr">
        <is>
          <t>0</t>
        </is>
      </c>
      <c r="BF1033" s="286" t="inlineStr">
        <is>
          <t>0</t>
        </is>
      </c>
      <c r="BG1033" s="286" t="inlineStr">
        <is>
          <t>0</t>
        </is>
      </c>
      <c r="BH1033" s="297" t="inlineStr">
        <is>
          <t>0</t>
        </is>
      </c>
      <c r="BI1033" s="297" t="inlineStr">
        <is>
          <t>0</t>
        </is>
      </c>
      <c r="BJ1033" s="297" t="inlineStr">
        <is>
          <t>0</t>
        </is>
      </c>
      <c r="BK1033" s="297" t="inlineStr">
        <is>
          <t>0</t>
        </is>
      </c>
      <c r="BL1033" s="297" t="inlineStr">
        <is>
          <t>0</t>
        </is>
      </c>
      <c r="BM1033" s="297" t="inlineStr">
        <is>
          <t>0</t>
        </is>
      </c>
      <c r="BN1033" s="297" t="inlineStr">
        <is>
          <t>0</t>
        </is>
      </c>
      <c r="BO1033" s="285" t="inlineStr">
        <is>
          <t>0</t>
        </is>
      </c>
      <c r="BP1033" s="297" t="inlineStr">
        <is>
          <t>0</t>
        </is>
      </c>
      <c r="BQ1033" s="297" t="inlineStr">
        <is>
          <t>0</t>
        </is>
      </c>
      <c r="BR1033" s="297" t="inlineStr">
        <is>
          <t>0</t>
        </is>
      </c>
      <c r="BS1033" s="297" t="inlineStr">
        <is>
          <t>0</t>
        </is>
      </c>
      <c r="BT1033" s="297" t="inlineStr">
        <is>
          <t>0</t>
        </is>
      </c>
      <c r="BU1033" s="297" t="inlineStr">
        <is>
          <t>0</t>
        </is>
      </c>
      <c r="BV1033" s="297" t="inlineStr">
        <is>
          <t>0</t>
        </is>
      </c>
      <c r="BW1033" s="288" t="inlineStr">
        <is>
          <t>0</t>
        </is>
      </c>
      <c r="BX1033" s="276">
        <f>SUM(IF(COUNTIF(#REF!, "*1.*"), 2, 0), IF(COUNTIF(#REF!, "*2.*"), 2, 0), IF(COUNTIF(#REF!, "*3.*"), 2, 0), IF(COUNTIF(#REF!, "*4.*"), 2, 0), IF(COUNTIF(#REF!, "*5.*"), 2, 0), IF(COUNTIF(#REF!, "*6.*"), 2, 0))</f>
        <v/>
      </c>
      <c r="BY1033" s="277">
        <f t="array" ref="BY1033">SUM(VALUE(AT1033),VALUE(AU1033),VALUE(AV1033),VALUE(AW1033),VALUE(AX1033),VALUE(AY1033),VALUE(AZ1033),VALUE(BB1033),VALUE(BC1033),VALUE(BD1033),VALUE(BE1033),VALUE(BF1033),VALUE(BG1033),VALUE(BH1033),VALUE(BI1033),VALUE(BJ1033),VALUE(BK1033),VALUE(BL1033),VALUE(BM1033),VALUE(BN1033),VALUE(BO1033),VALUE(BP1033),VALUE(BQ1033),VALUE(BR1033),VALUE(BS1033),VALUE(BT1033),VALUE(BU1033),VALUE(BV1033),VALUE(BW1033))</f>
        <v/>
      </c>
      <c r="BZ1033" s="307" t="n"/>
      <c r="CA1033" s="307" t="n"/>
      <c r="CB1033" s="307" t="n"/>
      <c r="CC1033" s="307" t="n"/>
      <c r="CD1033" s="307" t="n"/>
      <c r="CE1033" s="307" t="n"/>
      <c r="CF1033" s="307" t="n"/>
      <c r="CG1033" s="307" t="n"/>
      <c r="CH1033" s="307" t="n"/>
      <c r="CI1033" s="307" t="n"/>
      <c r="CJ1033" s="307" t="n"/>
      <c r="CK1033" s="307" t="n"/>
      <c r="CL1033" s="307" t="n"/>
      <c r="CM1033" s="307" t="n"/>
      <c r="CN1033" s="307" t="n"/>
      <c r="CO1033" s="307" t="n"/>
      <c r="CP1033" s="307" t="n"/>
      <c r="CQ1033" s="307" t="n"/>
      <c r="CR1033" s="279" t="inlineStr"/>
      <c r="CS1033" s="280">
        <f>AVERAGE(Value(BY1033),value(CR1033))</f>
        <v/>
      </c>
      <c r="CT1033" s="421">
        <f>(IF(OR(MediaScorecard!BH1034="x", MediaScorecard!BI1034="x",MediaScorecard!BJ1034="x",MediaScorecard!BK1034="x",MediaScorecard!BL1034="x"),1, 2))</f>
        <v/>
      </c>
      <c r="CU1033" s="308" t="n"/>
      <c r="CV1033" s="308" t="n"/>
      <c r="CW1033" s="308" t="n"/>
      <c r="CX1033" s="309" t="n"/>
      <c r="CY1033" s="308" t="n"/>
      <c r="CZ1033" s="308" t="n"/>
      <c r="DA1033" s="308" t="n"/>
    </row>
    <row r="1034" ht="21" customHeight="1" s="590">
      <c r="A1034" s="421" t="n"/>
      <c r="B1034" s="270" t="n"/>
      <c r="C1034" s="266" t="n"/>
      <c r="D1034" s="267" t="inlineStr"/>
      <c r="E1034" s="267" t="inlineStr"/>
      <c r="F1034" s="268" t="inlineStr"/>
      <c r="G1034" s="421" t="n"/>
      <c r="H1034" s="269" t="n"/>
      <c r="I1034" s="421" t="n"/>
      <c r="J1034" s="421" t="n"/>
      <c r="K1034" s="421" t="n"/>
      <c r="L1034" s="421" t="n"/>
      <c r="M1034" s="421" t="n"/>
      <c r="N1034" s="421" t="n"/>
      <c r="O1034" s="421" t="n"/>
      <c r="P1034" s="421" t="n"/>
      <c r="Q1034" s="421" t="n"/>
      <c r="R1034" s="270" t="n"/>
      <c r="S1034" s="421" t="n"/>
      <c r="T1034" s="421" t="n"/>
      <c r="U1034" s="421" t="n"/>
      <c r="V1034" s="421" t="n"/>
      <c r="W1034" s="421" t="n"/>
      <c r="X1034" s="421" t="n"/>
      <c r="Y1034" s="421" t="n"/>
      <c r="Z1034" s="421" t="n"/>
      <c r="AA1034" s="421" t="n"/>
      <c r="AB1034" s="421" t="n"/>
      <c r="AC1034" s="421" t="n"/>
      <c r="AD1034" s="421" t="n"/>
      <c r="AE1034" s="421" t="n"/>
      <c r="AF1034" s="421" t="n"/>
      <c r="AG1034" s="421" t="n"/>
      <c r="AH1034" s="421" t="n"/>
      <c r="AI1034" s="421" t="n"/>
      <c r="AJ1034" s="297" t="n"/>
      <c r="AK1034" s="297" t="n"/>
      <c r="AL1034" s="284" t="n"/>
      <c r="AM1034" s="297" t="n"/>
      <c r="AN1034" s="285" t="n"/>
      <c r="AO1034" s="297" t="n"/>
      <c r="AP1034" s="297" t="n"/>
      <c r="AQ1034" s="297" t="n"/>
      <c r="AR1034" s="297" t="n"/>
      <c r="AS1034" s="297" t="n"/>
      <c r="AT1034" s="285" t="inlineStr">
        <is>
          <t>0</t>
        </is>
      </c>
      <c r="AU1034" s="297" t="inlineStr">
        <is>
          <t>0</t>
        </is>
      </c>
      <c r="AV1034" s="297" t="inlineStr">
        <is>
          <t>0</t>
        </is>
      </c>
      <c r="AW1034" s="297" t="inlineStr">
        <is>
          <t>0</t>
        </is>
      </c>
      <c r="AX1034" s="297" t="inlineStr">
        <is>
          <t>0</t>
        </is>
      </c>
      <c r="AY1034" s="286" t="inlineStr">
        <is>
          <t>0</t>
        </is>
      </c>
      <c r="AZ1034" s="286" t="inlineStr">
        <is>
          <t>0</t>
        </is>
      </c>
      <c r="BA1034" s="287" t="inlineStr">
        <is>
          <t>0</t>
        </is>
      </c>
      <c r="BB1034" s="286" t="inlineStr">
        <is>
          <t>0</t>
        </is>
      </c>
      <c r="BC1034" s="286" t="inlineStr">
        <is>
          <t>0</t>
        </is>
      </c>
      <c r="BD1034" s="286" t="inlineStr">
        <is>
          <t>0</t>
        </is>
      </c>
      <c r="BE1034" s="286" t="inlineStr">
        <is>
          <t>0</t>
        </is>
      </c>
      <c r="BF1034" s="286" t="inlineStr">
        <is>
          <t>0</t>
        </is>
      </c>
      <c r="BG1034" s="286" t="inlineStr">
        <is>
          <t>0</t>
        </is>
      </c>
      <c r="BH1034" s="297" t="inlineStr">
        <is>
          <t>0</t>
        </is>
      </c>
      <c r="BI1034" s="297" t="inlineStr">
        <is>
          <t>0</t>
        </is>
      </c>
      <c r="BJ1034" s="297" t="inlineStr">
        <is>
          <t>0</t>
        </is>
      </c>
      <c r="BK1034" s="297" t="inlineStr">
        <is>
          <t>0</t>
        </is>
      </c>
      <c r="BL1034" s="297" t="inlineStr">
        <is>
          <t>0</t>
        </is>
      </c>
      <c r="BM1034" s="297" t="inlineStr">
        <is>
          <t>0</t>
        </is>
      </c>
      <c r="BN1034" s="297" t="inlineStr">
        <is>
          <t>0</t>
        </is>
      </c>
      <c r="BO1034" s="285" t="inlineStr">
        <is>
          <t>0</t>
        </is>
      </c>
      <c r="BP1034" s="297" t="inlineStr">
        <is>
          <t>0</t>
        </is>
      </c>
      <c r="BQ1034" s="297" t="inlineStr">
        <is>
          <t>0</t>
        </is>
      </c>
      <c r="BR1034" s="297" t="inlineStr">
        <is>
          <t>0</t>
        </is>
      </c>
      <c r="BS1034" s="297" t="inlineStr">
        <is>
          <t>0</t>
        </is>
      </c>
      <c r="BT1034" s="297" t="inlineStr">
        <is>
          <t>0</t>
        </is>
      </c>
      <c r="BU1034" s="297" t="inlineStr">
        <is>
          <t>0</t>
        </is>
      </c>
      <c r="BV1034" s="297" t="inlineStr">
        <is>
          <t>0</t>
        </is>
      </c>
      <c r="BW1034" s="288" t="inlineStr">
        <is>
          <t>0</t>
        </is>
      </c>
      <c r="BX1034" s="276">
        <f>SUM(IF(COUNTIF(#REF!, "*1.*"), 2, 0), IF(COUNTIF(#REF!, "*2.*"), 2, 0), IF(COUNTIF(#REF!, "*3.*"), 2, 0), IF(COUNTIF(#REF!, "*4.*"), 2, 0), IF(COUNTIF(#REF!, "*5.*"), 2, 0), IF(COUNTIF(#REF!, "*6.*"), 2, 0))</f>
        <v/>
      </c>
      <c r="BY1034" s="277">
        <f t="array" ref="BY1034">SUM(VALUE(AT1034),VALUE(AU1034),VALUE(AV1034),VALUE(AW1034),VALUE(AX1034),VALUE(AY1034),VALUE(AZ1034),VALUE(BB1034),VALUE(BC1034),VALUE(BD1034),VALUE(BE1034),VALUE(BF1034),VALUE(BG1034),VALUE(BH1034),VALUE(BI1034),VALUE(BJ1034),VALUE(BK1034),VALUE(BL1034),VALUE(BM1034),VALUE(BN1034),VALUE(BO1034),VALUE(BP1034),VALUE(BQ1034),VALUE(BR1034),VALUE(BS1034),VALUE(BT1034),VALUE(BU1034),VALUE(BV1034),VALUE(BW1034))</f>
        <v/>
      </c>
      <c r="BZ1034" s="307" t="n"/>
      <c r="CA1034" s="307" t="n"/>
      <c r="CB1034" s="307" t="n"/>
      <c r="CC1034" s="307" t="n"/>
      <c r="CD1034" s="307" t="n"/>
      <c r="CE1034" s="307" t="n"/>
      <c r="CF1034" s="307" t="n"/>
      <c r="CG1034" s="307" t="n"/>
      <c r="CH1034" s="307" t="n"/>
      <c r="CI1034" s="307" t="n"/>
      <c r="CJ1034" s="307" t="n"/>
      <c r="CK1034" s="307" t="n"/>
      <c r="CL1034" s="307" t="n"/>
      <c r="CM1034" s="307" t="n"/>
      <c r="CN1034" s="307" t="n"/>
      <c r="CO1034" s="307" t="n"/>
      <c r="CP1034" s="307" t="n"/>
      <c r="CQ1034" s="307" t="n"/>
      <c r="CR1034" s="279" t="inlineStr"/>
      <c r="CS1034" s="280">
        <f>AVERAGE(Value(BY1034),value(CR1034))</f>
        <v/>
      </c>
      <c r="CT1034" s="421">
        <f>(IF(OR(MediaScorecard!BG1521="x", MediaScorecard!BH1521="x",MediaScorecard!BI1521="x",MediaScorecard!BJ1521="x",MediaScorecard!BK1521="x"),1, 2))</f>
        <v/>
      </c>
      <c r="CU1034" s="308" t="n"/>
      <c r="CV1034" s="308" t="n"/>
      <c r="CW1034" s="308" t="n"/>
      <c r="CX1034" s="309" t="n"/>
      <c r="CY1034" s="308" t="n"/>
      <c r="CZ1034" s="308" t="n"/>
      <c r="DA1034" s="308" t="n"/>
    </row>
    <row r="1035" ht="21" customHeight="1" s="590">
      <c r="A1035" s="421" t="n"/>
      <c r="B1035" s="270" t="n"/>
      <c r="C1035" s="266" t="n"/>
      <c r="D1035" s="267" t="inlineStr"/>
      <c r="E1035" s="267" t="inlineStr"/>
      <c r="F1035" s="268" t="inlineStr"/>
      <c r="G1035" s="421" t="n"/>
      <c r="H1035" s="269" t="n"/>
      <c r="I1035" s="421" t="n"/>
      <c r="J1035" s="421" t="n"/>
      <c r="K1035" s="421" t="n"/>
      <c r="L1035" s="421" t="n"/>
      <c r="M1035" s="421" t="n"/>
      <c r="N1035" s="421" t="n"/>
      <c r="O1035" s="421" t="n"/>
      <c r="P1035" s="421" t="n"/>
      <c r="Q1035" s="421" t="n"/>
      <c r="R1035" s="270" t="n"/>
      <c r="S1035" s="421" t="n"/>
      <c r="T1035" s="421" t="n"/>
      <c r="U1035" s="421" t="n"/>
      <c r="V1035" s="421" t="n"/>
      <c r="W1035" s="421" t="n"/>
      <c r="X1035" s="421" t="n"/>
      <c r="Y1035" s="421" t="n"/>
      <c r="Z1035" s="421" t="n"/>
      <c r="AA1035" s="421" t="n"/>
      <c r="AB1035" s="421" t="n"/>
      <c r="AC1035" s="421" t="n"/>
      <c r="AD1035" s="421" t="n"/>
      <c r="AE1035" s="421" t="n"/>
      <c r="AF1035" s="421" t="n"/>
      <c r="AG1035" s="421" t="n"/>
      <c r="AH1035" s="421" t="n"/>
      <c r="AI1035" s="421" t="n"/>
      <c r="AJ1035" s="297" t="n"/>
      <c r="AK1035" s="297" t="n"/>
      <c r="AL1035" s="284" t="n"/>
      <c r="AM1035" s="297" t="n"/>
      <c r="AN1035" s="285" t="n"/>
      <c r="AO1035" s="297" t="n"/>
      <c r="AP1035" s="297" t="n"/>
      <c r="AQ1035" s="297" t="n"/>
      <c r="AR1035" s="297" t="n"/>
      <c r="AS1035" s="297" t="n"/>
      <c r="AT1035" s="285" t="inlineStr">
        <is>
          <t>0</t>
        </is>
      </c>
      <c r="AU1035" s="297" t="inlineStr">
        <is>
          <t>0</t>
        </is>
      </c>
      <c r="AV1035" s="297" t="inlineStr">
        <is>
          <t>0</t>
        </is>
      </c>
      <c r="AW1035" s="297" t="inlineStr">
        <is>
          <t>0</t>
        </is>
      </c>
      <c r="AX1035" s="297" t="inlineStr">
        <is>
          <t>0</t>
        </is>
      </c>
      <c r="AY1035" s="286" t="inlineStr">
        <is>
          <t>0</t>
        </is>
      </c>
      <c r="AZ1035" s="286" t="inlineStr">
        <is>
          <t>0</t>
        </is>
      </c>
      <c r="BA1035" s="287" t="inlineStr">
        <is>
          <t>0</t>
        </is>
      </c>
      <c r="BB1035" s="286" t="inlineStr">
        <is>
          <t>0</t>
        </is>
      </c>
      <c r="BC1035" s="286" t="inlineStr">
        <is>
          <t>0</t>
        </is>
      </c>
      <c r="BD1035" s="286" t="inlineStr">
        <is>
          <t>0</t>
        </is>
      </c>
      <c r="BE1035" s="286" t="inlineStr">
        <is>
          <t>0</t>
        </is>
      </c>
      <c r="BF1035" s="286" t="inlineStr">
        <is>
          <t>0</t>
        </is>
      </c>
      <c r="BG1035" s="286" t="inlineStr">
        <is>
          <t>0</t>
        </is>
      </c>
      <c r="BH1035" s="297" t="inlineStr">
        <is>
          <t>0</t>
        </is>
      </c>
      <c r="BI1035" s="297" t="inlineStr">
        <is>
          <t>0</t>
        </is>
      </c>
      <c r="BJ1035" s="297" t="inlineStr">
        <is>
          <t>0</t>
        </is>
      </c>
      <c r="BK1035" s="297" t="inlineStr">
        <is>
          <t>0</t>
        </is>
      </c>
      <c r="BL1035" s="297" t="inlineStr">
        <is>
          <t>0</t>
        </is>
      </c>
      <c r="BM1035" s="297" t="inlineStr">
        <is>
          <t>0</t>
        </is>
      </c>
      <c r="BN1035" s="297" t="inlineStr">
        <is>
          <t>0</t>
        </is>
      </c>
      <c r="BO1035" s="285" t="inlineStr">
        <is>
          <t>0</t>
        </is>
      </c>
      <c r="BP1035" s="297" t="inlineStr">
        <is>
          <t>0</t>
        </is>
      </c>
      <c r="BQ1035" s="297" t="inlineStr">
        <is>
          <t>0</t>
        </is>
      </c>
      <c r="BR1035" s="297" t="inlineStr">
        <is>
          <t>0</t>
        </is>
      </c>
      <c r="BS1035" s="297" t="inlineStr">
        <is>
          <t>0</t>
        </is>
      </c>
      <c r="BT1035" s="297" t="inlineStr">
        <is>
          <t>0</t>
        </is>
      </c>
      <c r="BU1035" s="297" t="inlineStr">
        <is>
          <t>0</t>
        </is>
      </c>
      <c r="BV1035" s="297" t="inlineStr">
        <is>
          <t>0</t>
        </is>
      </c>
      <c r="BW1035" s="288" t="inlineStr">
        <is>
          <t>0</t>
        </is>
      </c>
      <c r="BX1035" s="276">
        <f>SUM(IF(COUNTIF(#REF!, "*1.*"), 2, 0), IF(COUNTIF(#REF!, "*2.*"), 2, 0), IF(COUNTIF(#REF!, "*3.*"), 2, 0), IF(COUNTIF(#REF!, "*4.*"), 2, 0), IF(COUNTIF(#REF!, "*5.*"), 2, 0), IF(COUNTIF(#REF!, "*6.*"), 2, 0))</f>
        <v/>
      </c>
      <c r="BY1035" s="277">
        <f t="array" ref="BY1035">SUM(VALUE(AT1035),VALUE(AU1035),VALUE(AV1035),VALUE(AW1035),VALUE(AX1035),VALUE(AY1035),VALUE(AZ1035),VALUE(BB1035),VALUE(BC1035),VALUE(BD1035),VALUE(BE1035),VALUE(BF1035),VALUE(BG1035),VALUE(BH1035),VALUE(BI1035),VALUE(BJ1035),VALUE(BK1035),VALUE(BL1035),VALUE(BM1035),VALUE(BN1035),VALUE(BO1035),VALUE(BP1035),VALUE(BQ1035),VALUE(BR1035),VALUE(BS1035),VALUE(BT1035),VALUE(BU1035),VALUE(BV1035),VALUE(BW1035))</f>
        <v/>
      </c>
      <c r="BZ1035" s="307" t="n"/>
      <c r="CA1035" s="307" t="n"/>
      <c r="CB1035" s="307" t="n"/>
      <c r="CC1035" s="307" t="n"/>
      <c r="CD1035" s="307" t="n"/>
      <c r="CE1035" s="307" t="n"/>
      <c r="CF1035" s="307" t="n"/>
      <c r="CG1035" s="307" t="n"/>
      <c r="CH1035" s="307" t="n"/>
      <c r="CI1035" s="307" t="n"/>
      <c r="CJ1035" s="307" t="n"/>
      <c r="CK1035" s="307" t="n"/>
      <c r="CL1035" s="307" t="n"/>
      <c r="CM1035" s="307" t="n"/>
      <c r="CN1035" s="307" t="n"/>
      <c r="CO1035" s="307" t="n"/>
      <c r="CP1035" s="307" t="n"/>
      <c r="CQ1035" s="307" t="n"/>
      <c r="CR1035" s="279" t="inlineStr"/>
      <c r="CS1035" s="280">
        <f>AVERAGE(Value(BY1035),value(CR1035))</f>
        <v/>
      </c>
      <c r="CT1035" s="421">
        <f>(IF(OR(MediaScorecard!BG1522="x", MediaScorecard!BH1522="x",MediaScorecard!BI1522="x",MediaScorecard!BJ1522="x",MediaScorecard!BK1522="x"),1, 2))</f>
        <v/>
      </c>
      <c r="CU1035" s="308" t="n"/>
      <c r="CV1035" s="308" t="n"/>
      <c r="CW1035" s="308" t="n"/>
      <c r="CX1035" s="309" t="n"/>
      <c r="CY1035" s="308" t="n"/>
      <c r="CZ1035" s="308" t="n"/>
      <c r="DA1035" s="308" t="n"/>
    </row>
    <row r="1036" ht="21" customHeight="1" s="590">
      <c r="A1036" s="421" t="n"/>
      <c r="B1036" s="270" t="n"/>
      <c r="C1036" s="266" t="n"/>
      <c r="D1036" s="267" t="inlineStr"/>
      <c r="E1036" s="267" t="inlineStr"/>
      <c r="F1036" s="268" t="inlineStr"/>
      <c r="G1036" s="421" t="n"/>
      <c r="H1036" s="269" t="n"/>
      <c r="I1036" s="421" t="n"/>
      <c r="J1036" s="421" t="n"/>
      <c r="K1036" s="421" t="n"/>
      <c r="L1036" s="421" t="n"/>
      <c r="M1036" s="421" t="n"/>
      <c r="N1036" s="421" t="n"/>
      <c r="O1036" s="421" t="n"/>
      <c r="P1036" s="421" t="n"/>
      <c r="Q1036" s="421" t="n"/>
      <c r="R1036" s="270" t="n"/>
      <c r="S1036" s="421" t="n"/>
      <c r="T1036" s="421" t="n"/>
      <c r="U1036" s="421" t="n"/>
      <c r="V1036" s="421" t="n"/>
      <c r="W1036" s="421" t="n"/>
      <c r="X1036" s="421" t="n"/>
      <c r="Y1036" s="421" t="n"/>
      <c r="Z1036" s="421" t="n"/>
      <c r="AA1036" s="421" t="n"/>
      <c r="AB1036" s="421" t="n"/>
      <c r="AC1036" s="421" t="n"/>
      <c r="AD1036" s="421" t="n"/>
      <c r="AE1036" s="421" t="n"/>
      <c r="AF1036" s="421" t="n"/>
      <c r="AG1036" s="421" t="n"/>
      <c r="AH1036" s="421" t="n"/>
      <c r="AI1036" s="421" t="n"/>
      <c r="AJ1036" s="297" t="n"/>
      <c r="AK1036" s="297" t="n"/>
      <c r="AL1036" s="284" t="n"/>
      <c r="AM1036" s="297" t="n"/>
      <c r="AN1036" s="285" t="n"/>
      <c r="AO1036" s="297" t="n"/>
      <c r="AP1036" s="297" t="n"/>
      <c r="AQ1036" s="297" t="n"/>
      <c r="AR1036" s="297" t="n"/>
      <c r="AS1036" s="297" t="n"/>
      <c r="AT1036" s="285" t="inlineStr">
        <is>
          <t>0</t>
        </is>
      </c>
      <c r="AU1036" s="297" t="inlineStr">
        <is>
          <t>0</t>
        </is>
      </c>
      <c r="AV1036" s="297" t="inlineStr">
        <is>
          <t>0</t>
        </is>
      </c>
      <c r="AW1036" s="297" t="inlineStr">
        <is>
          <t>0</t>
        </is>
      </c>
      <c r="AX1036" s="297" t="inlineStr">
        <is>
          <t>0</t>
        </is>
      </c>
      <c r="AY1036" s="286" t="inlineStr">
        <is>
          <t>0</t>
        </is>
      </c>
      <c r="AZ1036" s="286" t="inlineStr">
        <is>
          <t>0</t>
        </is>
      </c>
      <c r="BA1036" s="287" t="inlineStr">
        <is>
          <t>0</t>
        </is>
      </c>
      <c r="BB1036" s="286" t="inlineStr">
        <is>
          <t>0</t>
        </is>
      </c>
      <c r="BC1036" s="286" t="inlineStr">
        <is>
          <t>0</t>
        </is>
      </c>
      <c r="BD1036" s="286" t="inlineStr">
        <is>
          <t>0</t>
        </is>
      </c>
      <c r="BE1036" s="286" t="inlineStr">
        <is>
          <t>0</t>
        </is>
      </c>
      <c r="BF1036" s="286" t="inlineStr">
        <is>
          <t>0</t>
        </is>
      </c>
      <c r="BG1036" s="286" t="inlineStr">
        <is>
          <t>0</t>
        </is>
      </c>
      <c r="BH1036" s="297" t="inlineStr">
        <is>
          <t>0</t>
        </is>
      </c>
      <c r="BI1036" s="297" t="inlineStr">
        <is>
          <t>0</t>
        </is>
      </c>
      <c r="BJ1036" s="297" t="inlineStr">
        <is>
          <t>0</t>
        </is>
      </c>
      <c r="BK1036" s="297" t="inlineStr">
        <is>
          <t>0</t>
        </is>
      </c>
      <c r="BL1036" s="297" t="inlineStr">
        <is>
          <t>0</t>
        </is>
      </c>
      <c r="BM1036" s="297" t="inlineStr">
        <is>
          <t>0</t>
        </is>
      </c>
      <c r="BN1036" s="297" t="inlineStr">
        <is>
          <t>0</t>
        </is>
      </c>
      <c r="BO1036" s="285" t="inlineStr">
        <is>
          <t>0</t>
        </is>
      </c>
      <c r="BP1036" s="297" t="inlineStr">
        <is>
          <t>0</t>
        </is>
      </c>
      <c r="BQ1036" s="297" t="inlineStr">
        <is>
          <t>0</t>
        </is>
      </c>
      <c r="BR1036" s="297" t="inlineStr">
        <is>
          <t>0</t>
        </is>
      </c>
      <c r="BS1036" s="297" t="inlineStr">
        <is>
          <t>0</t>
        </is>
      </c>
      <c r="BT1036" s="297" t="inlineStr">
        <is>
          <t>0</t>
        </is>
      </c>
      <c r="BU1036" s="297" t="inlineStr">
        <is>
          <t>0</t>
        </is>
      </c>
      <c r="BV1036" s="297" t="inlineStr">
        <is>
          <t>0</t>
        </is>
      </c>
      <c r="BW1036" s="288" t="inlineStr">
        <is>
          <t>0</t>
        </is>
      </c>
      <c r="BX1036" s="276">
        <f>SUM(IF(COUNTIF(#REF!, "*1.*"), 2, 0), IF(COUNTIF(#REF!, "*2.*"), 2, 0), IF(COUNTIF(#REF!, "*3.*"), 2, 0), IF(COUNTIF(#REF!, "*4.*"), 2, 0), IF(COUNTIF(#REF!, "*5.*"), 2, 0), IF(COUNTIF(#REF!, "*6.*"), 2, 0))</f>
        <v/>
      </c>
      <c r="BY1036" s="277">
        <f t="array" ref="BY1036">SUM(VALUE(AT1036),VALUE(AU1036),VALUE(AV1036),VALUE(AW1036),VALUE(AX1036),VALUE(AY1036),VALUE(AZ1036),VALUE(BB1036),VALUE(BC1036),VALUE(BD1036),VALUE(BE1036),VALUE(BF1036),VALUE(BG1036),VALUE(BH1036),VALUE(BI1036),VALUE(BJ1036),VALUE(BK1036),VALUE(BL1036),VALUE(BM1036),VALUE(BN1036),VALUE(BO1036),VALUE(BP1036),VALUE(BQ1036),VALUE(BR1036),VALUE(BS1036),VALUE(BT1036),VALUE(BU1036),VALUE(BV1036),VALUE(BW1036))</f>
        <v/>
      </c>
      <c r="BZ1036" s="307" t="n"/>
      <c r="CA1036" s="307" t="n"/>
      <c r="CB1036" s="307" t="n"/>
      <c r="CC1036" s="307" t="n"/>
      <c r="CD1036" s="307" t="n"/>
      <c r="CE1036" s="307" t="n"/>
      <c r="CF1036" s="307" t="n"/>
      <c r="CG1036" s="307" t="n"/>
      <c r="CH1036" s="307" t="n"/>
      <c r="CI1036" s="307" t="n"/>
      <c r="CJ1036" s="307" t="n"/>
      <c r="CK1036" s="307" t="n"/>
      <c r="CL1036" s="307" t="n"/>
      <c r="CM1036" s="307" t="n"/>
      <c r="CN1036" s="307" t="n"/>
      <c r="CO1036" s="307" t="n"/>
      <c r="CP1036" s="307" t="n"/>
      <c r="CQ1036" s="307" t="n"/>
      <c r="CR1036" s="279" t="inlineStr"/>
      <c r="CS1036" s="280">
        <f>AVERAGE(Value(BY1036),value(CR1036))</f>
        <v/>
      </c>
      <c r="CT1036" s="421">
        <f>(IF(OR(MediaScorecard!BG1523="x", MediaScorecard!BH1523="x",MediaScorecard!BI1523="x",MediaScorecard!BJ1523="x",MediaScorecard!BK1523="x"),1, 2))</f>
        <v/>
      </c>
      <c r="CU1036" s="308" t="n"/>
      <c r="CV1036" s="308" t="n"/>
      <c r="CW1036" s="308" t="n"/>
      <c r="CX1036" s="309" t="n"/>
      <c r="CY1036" s="308" t="n"/>
      <c r="CZ1036" s="308" t="n"/>
      <c r="DA1036" s="308" t="n"/>
    </row>
    <row r="1037" ht="21" customHeight="1" s="590">
      <c r="A1037" s="421" t="n"/>
      <c r="B1037" s="270" t="n"/>
      <c r="C1037" s="266" t="n"/>
      <c r="D1037" s="267" t="inlineStr"/>
      <c r="E1037" s="267" t="inlineStr"/>
      <c r="F1037" s="268" t="inlineStr"/>
      <c r="G1037" s="421" t="n"/>
      <c r="H1037" s="269" t="n"/>
      <c r="I1037" s="421" t="n"/>
      <c r="J1037" s="421" t="n"/>
      <c r="K1037" s="421" t="n"/>
      <c r="L1037" s="421" t="n"/>
      <c r="M1037" s="421" t="n"/>
      <c r="N1037" s="421" t="n"/>
      <c r="O1037" s="421" t="n"/>
      <c r="P1037" s="421" t="n"/>
      <c r="Q1037" s="421" t="n"/>
      <c r="R1037" s="270" t="n"/>
      <c r="S1037" s="421" t="n"/>
      <c r="T1037" s="421" t="n"/>
      <c r="U1037" s="421" t="n"/>
      <c r="V1037" s="421" t="n"/>
      <c r="W1037" s="421" t="n"/>
      <c r="X1037" s="421" t="n"/>
      <c r="Y1037" s="421" t="n"/>
      <c r="Z1037" s="421" t="n"/>
      <c r="AA1037" s="421" t="n"/>
      <c r="AB1037" s="421" t="n"/>
      <c r="AC1037" s="421" t="n"/>
      <c r="AD1037" s="421" t="n"/>
      <c r="AE1037" s="421" t="n"/>
      <c r="AF1037" s="421" t="n"/>
      <c r="AG1037" s="421" t="n"/>
      <c r="AH1037" s="421" t="n"/>
      <c r="AI1037" s="421" t="n"/>
      <c r="AJ1037" s="297" t="n"/>
      <c r="AK1037" s="297" t="n"/>
      <c r="AL1037" s="284" t="n"/>
      <c r="AM1037" s="297" t="n"/>
      <c r="AN1037" s="285" t="n"/>
      <c r="AO1037" s="297" t="n"/>
      <c r="AP1037" s="297" t="n"/>
      <c r="AQ1037" s="297" t="n"/>
      <c r="AR1037" s="297" t="n"/>
      <c r="AS1037" s="297" t="n"/>
      <c r="AT1037" s="285" t="inlineStr">
        <is>
          <t>0</t>
        </is>
      </c>
      <c r="AU1037" s="297" t="inlineStr">
        <is>
          <t>0</t>
        </is>
      </c>
      <c r="AV1037" s="297" t="inlineStr">
        <is>
          <t>0</t>
        </is>
      </c>
      <c r="AW1037" s="297" t="inlineStr">
        <is>
          <t>0</t>
        </is>
      </c>
      <c r="AX1037" s="297" t="inlineStr">
        <is>
          <t>0</t>
        </is>
      </c>
      <c r="AY1037" s="286" t="inlineStr">
        <is>
          <t>0</t>
        </is>
      </c>
      <c r="AZ1037" s="286" t="inlineStr">
        <is>
          <t>0</t>
        </is>
      </c>
      <c r="BA1037" s="287" t="inlineStr">
        <is>
          <t>0</t>
        </is>
      </c>
      <c r="BB1037" s="286" t="inlineStr">
        <is>
          <t>0</t>
        </is>
      </c>
      <c r="BC1037" s="286" t="inlineStr">
        <is>
          <t>0</t>
        </is>
      </c>
      <c r="BD1037" s="286" t="inlineStr">
        <is>
          <t>0</t>
        </is>
      </c>
      <c r="BE1037" s="286" t="inlineStr">
        <is>
          <t>0</t>
        </is>
      </c>
      <c r="BF1037" s="286" t="inlineStr">
        <is>
          <t>0</t>
        </is>
      </c>
      <c r="BG1037" s="286" t="inlineStr">
        <is>
          <t>0</t>
        </is>
      </c>
      <c r="BH1037" s="297" t="inlineStr">
        <is>
          <t>0</t>
        </is>
      </c>
      <c r="BI1037" s="297" t="inlineStr">
        <is>
          <t>0</t>
        </is>
      </c>
      <c r="BJ1037" s="297" t="inlineStr">
        <is>
          <t>0</t>
        </is>
      </c>
      <c r="BK1037" s="297" t="inlineStr">
        <is>
          <t>0</t>
        </is>
      </c>
      <c r="BL1037" s="297" t="inlineStr">
        <is>
          <t>0</t>
        </is>
      </c>
      <c r="BM1037" s="297" t="inlineStr">
        <is>
          <t>0</t>
        </is>
      </c>
      <c r="BN1037" s="297" t="inlineStr">
        <is>
          <t>0</t>
        </is>
      </c>
      <c r="BO1037" s="285" t="inlineStr">
        <is>
          <t>0</t>
        </is>
      </c>
      <c r="BP1037" s="297" t="inlineStr">
        <is>
          <t>0</t>
        </is>
      </c>
      <c r="BQ1037" s="297" t="inlineStr">
        <is>
          <t>0</t>
        </is>
      </c>
      <c r="BR1037" s="297" t="inlineStr">
        <is>
          <t>0</t>
        </is>
      </c>
      <c r="BS1037" s="297" t="inlineStr">
        <is>
          <t>0</t>
        </is>
      </c>
      <c r="BT1037" s="297" t="inlineStr">
        <is>
          <t>0</t>
        </is>
      </c>
      <c r="BU1037" s="297" t="inlineStr">
        <is>
          <t>0</t>
        </is>
      </c>
      <c r="BV1037" s="297" t="inlineStr">
        <is>
          <t>0</t>
        </is>
      </c>
      <c r="BW1037" s="288" t="inlineStr">
        <is>
          <t>0</t>
        </is>
      </c>
      <c r="BX1037" s="276">
        <f>SUM(IF(COUNTIF(#REF!, "*1.*"), 2, 0), IF(COUNTIF(#REF!, "*2.*"), 2, 0), IF(COUNTIF(#REF!, "*3.*"), 2, 0), IF(COUNTIF(#REF!, "*4.*"), 2, 0), IF(COUNTIF(#REF!, "*5.*"), 2, 0), IF(COUNTIF(#REF!, "*6.*"), 2, 0))</f>
        <v/>
      </c>
      <c r="BY1037" s="277">
        <f t="array" ref="BY1037">SUM(VALUE(AT1037),VALUE(AU1037),VALUE(AV1037),VALUE(AW1037),VALUE(AX1037),VALUE(AY1037),VALUE(AZ1037),VALUE(BB1037),VALUE(BC1037),VALUE(BD1037),VALUE(BE1037),VALUE(BF1037),VALUE(BG1037),VALUE(BH1037),VALUE(BI1037),VALUE(BJ1037),VALUE(BK1037),VALUE(BL1037),VALUE(BM1037),VALUE(BN1037),VALUE(BO1037),VALUE(BP1037),VALUE(BQ1037),VALUE(BR1037),VALUE(BS1037),VALUE(BT1037),VALUE(BU1037),VALUE(BV1037),VALUE(BW1037))</f>
        <v/>
      </c>
      <c r="BZ1037" s="307" t="n"/>
      <c r="CA1037" s="307" t="n"/>
      <c r="CB1037" s="307" t="n"/>
      <c r="CC1037" s="307" t="n"/>
      <c r="CD1037" s="307" t="n"/>
      <c r="CE1037" s="307" t="n"/>
      <c r="CF1037" s="307" t="n"/>
      <c r="CG1037" s="307" t="n"/>
      <c r="CH1037" s="307" t="n"/>
      <c r="CI1037" s="307" t="n"/>
      <c r="CJ1037" s="307" t="n"/>
      <c r="CK1037" s="307" t="n"/>
      <c r="CL1037" s="307" t="n"/>
      <c r="CM1037" s="307" t="n"/>
      <c r="CN1037" s="307" t="n"/>
      <c r="CO1037" s="307" t="n"/>
      <c r="CP1037" s="307" t="n"/>
      <c r="CQ1037" s="307" t="n"/>
      <c r="CR1037" s="279" t="inlineStr"/>
      <c r="CS1037" s="280">
        <f>AVERAGE(Value(BY1037),value(CR1037))</f>
        <v/>
      </c>
      <c r="CT1037" s="421">
        <f>(IF(OR(MediaScorecard!BG1524="x", MediaScorecard!BH1524="x",MediaScorecard!BI1524="x",MediaScorecard!BJ1524="x",MediaScorecard!BK1524="x"),1, 2))</f>
        <v/>
      </c>
      <c r="CU1037" s="308" t="n"/>
      <c r="CV1037" s="308" t="n"/>
      <c r="CW1037" s="308" t="n"/>
      <c r="CX1037" s="309" t="n"/>
      <c r="CY1037" s="308" t="n"/>
      <c r="CZ1037" s="308" t="n"/>
      <c r="DA1037" s="308" t="n"/>
    </row>
    <row r="1038" ht="21" customHeight="1" s="590">
      <c r="A1038" s="421" t="n"/>
      <c r="B1038" s="270" t="n"/>
      <c r="C1038" s="266" t="n"/>
      <c r="D1038" s="267" t="inlineStr"/>
      <c r="E1038" s="267" t="inlineStr"/>
      <c r="F1038" s="268" t="inlineStr"/>
      <c r="G1038" s="421" t="n"/>
      <c r="H1038" s="269" t="n"/>
      <c r="I1038" s="421" t="n"/>
      <c r="J1038" s="421" t="n"/>
      <c r="K1038" s="421" t="n"/>
      <c r="L1038" s="421" t="n"/>
      <c r="M1038" s="421" t="n"/>
      <c r="N1038" s="421" t="n"/>
      <c r="O1038" s="421" t="n"/>
      <c r="P1038" s="421" t="n"/>
      <c r="Q1038" s="421" t="n"/>
      <c r="R1038" s="270" t="n"/>
      <c r="S1038" s="421" t="n"/>
      <c r="T1038" s="421" t="n"/>
      <c r="U1038" s="421" t="n"/>
      <c r="V1038" s="421" t="n"/>
      <c r="W1038" s="421" t="n"/>
      <c r="X1038" s="421" t="n"/>
      <c r="Y1038" s="421" t="n"/>
      <c r="Z1038" s="421" t="n"/>
      <c r="AA1038" s="421" t="n"/>
      <c r="AB1038" s="421" t="n"/>
      <c r="AC1038" s="421" t="n"/>
      <c r="AD1038" s="421" t="n"/>
      <c r="AE1038" s="421" t="n"/>
      <c r="AF1038" s="421" t="n"/>
      <c r="AG1038" s="421" t="n"/>
      <c r="AH1038" s="421" t="n"/>
      <c r="AI1038" s="421" t="n"/>
      <c r="AJ1038" s="297" t="n"/>
      <c r="AK1038" s="297" t="n"/>
      <c r="AL1038" s="284" t="n"/>
      <c r="AM1038" s="297" t="n"/>
      <c r="AN1038" s="285" t="n"/>
      <c r="AO1038" s="297" t="n"/>
      <c r="AP1038" s="297" t="n"/>
      <c r="AQ1038" s="297" t="n"/>
      <c r="AR1038" s="297" t="n"/>
      <c r="AS1038" s="297" t="n"/>
      <c r="AT1038" s="285" t="inlineStr">
        <is>
          <t>0</t>
        </is>
      </c>
      <c r="AU1038" s="297" t="inlineStr">
        <is>
          <t>0</t>
        </is>
      </c>
      <c r="AV1038" s="297" t="inlineStr">
        <is>
          <t>0</t>
        </is>
      </c>
      <c r="AW1038" s="297" t="inlineStr">
        <is>
          <t>0</t>
        </is>
      </c>
      <c r="AX1038" s="297" t="inlineStr">
        <is>
          <t>0</t>
        </is>
      </c>
      <c r="AY1038" s="286" t="inlineStr">
        <is>
          <t>0</t>
        </is>
      </c>
      <c r="AZ1038" s="286" t="inlineStr">
        <is>
          <t>0</t>
        </is>
      </c>
      <c r="BA1038" s="287" t="inlineStr">
        <is>
          <t>0</t>
        </is>
      </c>
      <c r="BB1038" s="286" t="inlineStr">
        <is>
          <t>0</t>
        </is>
      </c>
      <c r="BC1038" s="286" t="inlineStr">
        <is>
          <t>0</t>
        </is>
      </c>
      <c r="BD1038" s="286" t="inlineStr">
        <is>
          <t>0</t>
        </is>
      </c>
      <c r="BE1038" s="286" t="inlineStr">
        <is>
          <t>0</t>
        </is>
      </c>
      <c r="BF1038" s="286" t="inlineStr">
        <is>
          <t>0</t>
        </is>
      </c>
      <c r="BG1038" s="286" t="inlineStr">
        <is>
          <t>0</t>
        </is>
      </c>
      <c r="BH1038" s="297" t="inlineStr">
        <is>
          <t>0</t>
        </is>
      </c>
      <c r="BI1038" s="297" t="inlineStr">
        <is>
          <t>0</t>
        </is>
      </c>
      <c r="BJ1038" s="297" t="inlineStr">
        <is>
          <t>0</t>
        </is>
      </c>
      <c r="BK1038" s="297" t="inlineStr">
        <is>
          <t>0</t>
        </is>
      </c>
      <c r="BL1038" s="297" t="inlineStr">
        <is>
          <t>0</t>
        </is>
      </c>
      <c r="BM1038" s="297" t="inlineStr">
        <is>
          <t>0</t>
        </is>
      </c>
      <c r="BN1038" s="297" t="inlineStr">
        <is>
          <t>0</t>
        </is>
      </c>
      <c r="BO1038" s="285" t="inlineStr">
        <is>
          <t>0</t>
        </is>
      </c>
      <c r="BP1038" s="297" t="inlineStr">
        <is>
          <t>0</t>
        </is>
      </c>
      <c r="BQ1038" s="297" t="inlineStr">
        <is>
          <t>0</t>
        </is>
      </c>
      <c r="BR1038" s="297" t="inlineStr">
        <is>
          <t>0</t>
        </is>
      </c>
      <c r="BS1038" s="297" t="inlineStr">
        <is>
          <t>0</t>
        </is>
      </c>
      <c r="BT1038" s="297" t="inlineStr">
        <is>
          <t>0</t>
        </is>
      </c>
      <c r="BU1038" s="297" t="inlineStr">
        <is>
          <t>0</t>
        </is>
      </c>
      <c r="BV1038" s="297" t="inlineStr">
        <is>
          <t>0</t>
        </is>
      </c>
      <c r="BW1038" s="288" t="inlineStr">
        <is>
          <t>0</t>
        </is>
      </c>
      <c r="BX1038" s="276">
        <f>SUM(IF(COUNTIF(#REF!, "*1.*"), 2, 0), IF(COUNTIF(#REF!, "*2.*"), 2, 0), IF(COUNTIF(#REF!, "*3.*"), 2, 0), IF(COUNTIF(#REF!, "*4.*"), 2, 0), IF(COUNTIF(#REF!, "*5.*"), 2, 0), IF(COUNTIF(#REF!, "*6.*"), 2, 0))</f>
        <v/>
      </c>
      <c r="BY1038" s="277">
        <f t="array" ref="BY1038">SUM(VALUE(AT1038),VALUE(AU1038),VALUE(AV1038),VALUE(AW1038),VALUE(AX1038),VALUE(AY1038),VALUE(AZ1038),VALUE(BB1038),VALUE(BC1038),VALUE(BD1038),VALUE(BE1038),VALUE(BF1038),VALUE(BG1038),VALUE(BH1038),VALUE(BI1038),VALUE(BJ1038),VALUE(BK1038),VALUE(BL1038),VALUE(BM1038),VALUE(BN1038),VALUE(BO1038),VALUE(BP1038),VALUE(BQ1038),VALUE(BR1038),VALUE(BS1038),VALUE(BT1038),VALUE(BU1038),VALUE(BV1038),VALUE(BW1038))</f>
        <v/>
      </c>
      <c r="BZ1038" s="307" t="n"/>
      <c r="CA1038" s="307" t="n"/>
      <c r="CB1038" s="307" t="n"/>
      <c r="CC1038" s="307" t="n"/>
      <c r="CD1038" s="307" t="n"/>
      <c r="CE1038" s="307" t="n"/>
      <c r="CF1038" s="307" t="n"/>
      <c r="CG1038" s="307" t="n"/>
      <c r="CH1038" s="307" t="n"/>
      <c r="CI1038" s="307" t="n"/>
      <c r="CJ1038" s="307" t="n"/>
      <c r="CK1038" s="307" t="n"/>
      <c r="CL1038" s="307" t="n"/>
      <c r="CM1038" s="307" t="n"/>
      <c r="CN1038" s="307" t="n"/>
      <c r="CO1038" s="307" t="n"/>
      <c r="CP1038" s="307" t="n"/>
      <c r="CQ1038" s="307" t="n"/>
      <c r="CR1038" s="279" t="inlineStr"/>
      <c r="CS1038" s="280">
        <f>AVERAGE(Value(BY1038),value(CR1038))</f>
        <v/>
      </c>
      <c r="CT1038" s="421">
        <f>(IF(OR(MediaScorecard!BG1525="x", MediaScorecard!BH1525="x",MediaScorecard!BI1525="x",MediaScorecard!BJ1525="x",MediaScorecard!BK1525="x"),1, 2))</f>
        <v/>
      </c>
      <c r="CU1038" s="308" t="n"/>
      <c r="CV1038" s="308" t="n"/>
      <c r="CW1038" s="308" t="n"/>
      <c r="CX1038" s="309" t="n"/>
      <c r="CY1038" s="308" t="n"/>
      <c r="CZ1038" s="308" t="n"/>
      <c r="DA1038" s="308" t="n"/>
    </row>
    <row r="1039" ht="21" customHeight="1" s="590">
      <c r="A1039" s="421" t="n"/>
      <c r="B1039" s="270" t="n"/>
      <c r="C1039" s="266" t="n"/>
      <c r="D1039" s="267" t="inlineStr"/>
      <c r="E1039" s="267" t="inlineStr"/>
      <c r="F1039" s="268" t="inlineStr"/>
      <c r="G1039" s="421" t="n"/>
      <c r="H1039" s="269" t="n"/>
      <c r="I1039" s="421" t="n"/>
      <c r="J1039" s="421" t="n"/>
      <c r="K1039" s="421" t="n"/>
      <c r="L1039" s="421" t="n"/>
      <c r="M1039" s="421" t="n"/>
      <c r="N1039" s="421" t="n"/>
      <c r="O1039" s="421" t="n"/>
      <c r="P1039" s="421" t="n"/>
      <c r="Q1039" s="421" t="n"/>
      <c r="R1039" s="270" t="n"/>
      <c r="S1039" s="421" t="n"/>
      <c r="T1039" s="421" t="n"/>
      <c r="U1039" s="421" t="n"/>
      <c r="V1039" s="421" t="n"/>
      <c r="W1039" s="421" t="n"/>
      <c r="X1039" s="421" t="n"/>
      <c r="Y1039" s="421" t="n"/>
      <c r="Z1039" s="421" t="n"/>
      <c r="AA1039" s="421" t="n"/>
      <c r="AB1039" s="421" t="n"/>
      <c r="AC1039" s="421" t="n"/>
      <c r="AD1039" s="421" t="n"/>
      <c r="AE1039" s="421" t="n"/>
      <c r="AF1039" s="421" t="n"/>
      <c r="AG1039" s="421" t="n"/>
      <c r="AH1039" s="421" t="n"/>
      <c r="AI1039" s="421" t="n"/>
      <c r="AJ1039" s="297" t="n"/>
      <c r="AK1039" s="297" t="n"/>
      <c r="AL1039" s="284" t="n"/>
      <c r="AM1039" s="297" t="n"/>
      <c r="AN1039" s="285" t="n"/>
      <c r="AO1039" s="297" t="n"/>
      <c r="AP1039" s="297" t="n"/>
      <c r="AQ1039" s="297" t="n"/>
      <c r="AR1039" s="297" t="n"/>
      <c r="AS1039" s="297" t="n"/>
      <c r="AT1039" s="285" t="inlineStr">
        <is>
          <t>0</t>
        </is>
      </c>
      <c r="AU1039" s="297" t="inlineStr">
        <is>
          <t>0</t>
        </is>
      </c>
      <c r="AV1039" s="297" t="inlineStr">
        <is>
          <t>0</t>
        </is>
      </c>
      <c r="AW1039" s="297" t="inlineStr">
        <is>
          <t>0</t>
        </is>
      </c>
      <c r="AX1039" s="297" t="inlineStr">
        <is>
          <t>0</t>
        </is>
      </c>
      <c r="AY1039" s="286" t="inlineStr">
        <is>
          <t>0</t>
        </is>
      </c>
      <c r="AZ1039" s="286" t="inlineStr">
        <is>
          <t>0</t>
        </is>
      </c>
      <c r="BA1039" s="287" t="inlineStr">
        <is>
          <t>0</t>
        </is>
      </c>
      <c r="BB1039" s="286" t="inlineStr">
        <is>
          <t>0</t>
        </is>
      </c>
      <c r="BC1039" s="286" t="inlineStr">
        <is>
          <t>0</t>
        </is>
      </c>
      <c r="BD1039" s="286" t="inlineStr">
        <is>
          <t>0</t>
        </is>
      </c>
      <c r="BE1039" s="286" t="inlineStr">
        <is>
          <t>0</t>
        </is>
      </c>
      <c r="BF1039" s="286" t="inlineStr">
        <is>
          <t>0</t>
        </is>
      </c>
      <c r="BG1039" s="286" t="inlineStr">
        <is>
          <t>0</t>
        </is>
      </c>
      <c r="BH1039" s="297" t="inlineStr">
        <is>
          <t>0</t>
        </is>
      </c>
      <c r="BI1039" s="297" t="inlineStr">
        <is>
          <t>0</t>
        </is>
      </c>
      <c r="BJ1039" s="297" t="inlineStr">
        <is>
          <t>0</t>
        </is>
      </c>
      <c r="BK1039" s="297" t="inlineStr">
        <is>
          <t>0</t>
        </is>
      </c>
      <c r="BL1039" s="297" t="inlineStr">
        <is>
          <t>0</t>
        </is>
      </c>
      <c r="BM1039" s="297" t="inlineStr">
        <is>
          <t>0</t>
        </is>
      </c>
      <c r="BN1039" s="297" t="inlineStr">
        <is>
          <t>0</t>
        </is>
      </c>
      <c r="BO1039" s="285" t="inlineStr">
        <is>
          <t>0</t>
        </is>
      </c>
      <c r="BP1039" s="297" t="inlineStr">
        <is>
          <t>0</t>
        </is>
      </c>
      <c r="BQ1039" s="297" t="inlineStr">
        <is>
          <t>0</t>
        </is>
      </c>
      <c r="BR1039" s="297" t="inlineStr">
        <is>
          <t>0</t>
        </is>
      </c>
      <c r="BS1039" s="297" t="inlineStr">
        <is>
          <t>0</t>
        </is>
      </c>
      <c r="BT1039" s="297" t="inlineStr">
        <is>
          <t>0</t>
        </is>
      </c>
      <c r="BU1039" s="297" t="inlineStr">
        <is>
          <t>0</t>
        </is>
      </c>
      <c r="BV1039" s="297" t="inlineStr">
        <is>
          <t>0</t>
        </is>
      </c>
      <c r="BW1039" s="288" t="inlineStr">
        <is>
          <t>0</t>
        </is>
      </c>
      <c r="BX1039" s="276">
        <f>SUM(IF(COUNTIF(#REF!, "*1.*"), 2, 0), IF(COUNTIF(#REF!, "*2.*"), 2, 0), IF(COUNTIF(#REF!, "*3.*"), 2, 0), IF(COUNTIF(#REF!, "*4.*"), 2, 0), IF(COUNTIF(#REF!, "*5.*"), 2, 0), IF(COUNTIF(#REF!, "*6.*"), 2, 0))</f>
        <v/>
      </c>
      <c r="BY1039" s="277">
        <f t="array" ref="BY1039">SUM(VALUE(AT1039),VALUE(AU1039),VALUE(AV1039),VALUE(AW1039),VALUE(AX1039),VALUE(AY1039),VALUE(AZ1039),VALUE(BB1039),VALUE(BC1039),VALUE(BD1039),VALUE(BE1039),VALUE(BF1039),VALUE(BG1039),VALUE(BH1039),VALUE(BI1039),VALUE(BJ1039),VALUE(BK1039),VALUE(BL1039),VALUE(BM1039),VALUE(BN1039),VALUE(BO1039),VALUE(BP1039),VALUE(BQ1039),VALUE(BR1039),VALUE(BS1039),VALUE(BT1039),VALUE(BU1039),VALUE(BV1039),VALUE(BW1039))</f>
        <v/>
      </c>
      <c r="BZ1039" s="307" t="n"/>
      <c r="CA1039" s="307" t="n"/>
      <c r="CB1039" s="307" t="n"/>
      <c r="CC1039" s="307" t="n"/>
      <c r="CD1039" s="307" t="n"/>
      <c r="CE1039" s="307" t="n"/>
      <c r="CF1039" s="307" t="n"/>
      <c r="CG1039" s="307" t="n"/>
      <c r="CH1039" s="307" t="n"/>
      <c r="CI1039" s="307" t="n"/>
      <c r="CJ1039" s="307" t="n"/>
      <c r="CK1039" s="307" t="n"/>
      <c r="CL1039" s="307" t="n"/>
      <c r="CM1039" s="307" t="n"/>
      <c r="CN1039" s="307" t="n"/>
      <c r="CO1039" s="307" t="n"/>
      <c r="CP1039" s="307" t="n"/>
      <c r="CQ1039" s="307" t="n"/>
      <c r="CR1039" s="279" t="inlineStr"/>
      <c r="CS1039" s="280">
        <f>AVERAGE(Value(BY1039),value(CR1039))</f>
        <v/>
      </c>
      <c r="CT1039" s="421">
        <f>(IF(OR(MediaScorecard!BG1526="x", MediaScorecard!BH1526="x",MediaScorecard!BI1526="x",MediaScorecard!BJ1526="x",MediaScorecard!BK1526="x"),1, 2))</f>
        <v/>
      </c>
      <c r="CU1039" s="308" t="n"/>
      <c r="CV1039" s="308" t="n"/>
      <c r="CW1039" s="308" t="n"/>
      <c r="CX1039" s="309" t="n"/>
      <c r="CY1039" s="308" t="n"/>
      <c r="CZ1039" s="308" t="n"/>
      <c r="DA1039" s="308" t="n"/>
    </row>
    <row r="1040" ht="21" customHeight="1" s="590">
      <c r="A1040" s="421" t="n"/>
      <c r="B1040" s="270" t="n"/>
      <c r="C1040" s="266" t="n"/>
      <c r="D1040" s="267" t="inlineStr"/>
      <c r="E1040" s="267" t="inlineStr"/>
      <c r="F1040" s="268" t="inlineStr"/>
      <c r="G1040" s="421" t="n"/>
      <c r="H1040" s="269" t="n"/>
      <c r="I1040" s="421" t="n"/>
      <c r="J1040" s="421" t="n"/>
      <c r="K1040" s="421" t="n"/>
      <c r="L1040" s="421" t="n"/>
      <c r="M1040" s="421" t="n"/>
      <c r="N1040" s="421" t="n"/>
      <c r="O1040" s="421" t="n"/>
      <c r="P1040" s="421" t="n"/>
      <c r="Q1040" s="421" t="n"/>
      <c r="R1040" s="270" t="n"/>
      <c r="S1040" s="421" t="n"/>
      <c r="T1040" s="421" t="n"/>
      <c r="U1040" s="421" t="n"/>
      <c r="V1040" s="421" t="n"/>
      <c r="W1040" s="421" t="n"/>
      <c r="X1040" s="421" t="n"/>
      <c r="Y1040" s="421" t="n"/>
      <c r="Z1040" s="421" t="n"/>
      <c r="AA1040" s="421" t="n"/>
      <c r="AB1040" s="421" t="n"/>
      <c r="AC1040" s="421" t="n"/>
      <c r="AD1040" s="421" t="n"/>
      <c r="AE1040" s="421" t="n"/>
      <c r="AF1040" s="421" t="n"/>
      <c r="AG1040" s="421" t="n"/>
      <c r="AH1040" s="421" t="n"/>
      <c r="AI1040" s="421" t="n"/>
      <c r="AJ1040" s="297" t="n"/>
      <c r="AK1040" s="297" t="n"/>
      <c r="AL1040" s="284" t="n"/>
      <c r="AM1040" s="297" t="n"/>
      <c r="AN1040" s="285" t="n"/>
      <c r="AO1040" s="297" t="n"/>
      <c r="AP1040" s="297" t="n"/>
      <c r="AQ1040" s="297" t="n"/>
      <c r="AR1040" s="297" t="n"/>
      <c r="AS1040" s="297" t="n"/>
      <c r="AT1040" s="285" t="inlineStr">
        <is>
          <t>0</t>
        </is>
      </c>
      <c r="AU1040" s="297" t="inlineStr">
        <is>
          <t>0</t>
        </is>
      </c>
      <c r="AV1040" s="297" t="inlineStr">
        <is>
          <t>0</t>
        </is>
      </c>
      <c r="AW1040" s="297" t="inlineStr">
        <is>
          <t>0</t>
        </is>
      </c>
      <c r="AX1040" s="297" t="inlineStr">
        <is>
          <t>0</t>
        </is>
      </c>
      <c r="AY1040" s="286" t="inlineStr">
        <is>
          <t>0</t>
        </is>
      </c>
      <c r="AZ1040" s="286" t="inlineStr">
        <is>
          <t>0</t>
        </is>
      </c>
      <c r="BA1040" s="287" t="inlineStr">
        <is>
          <t>0</t>
        </is>
      </c>
      <c r="BB1040" s="286" t="inlineStr">
        <is>
          <t>0</t>
        </is>
      </c>
      <c r="BC1040" s="286" t="inlineStr">
        <is>
          <t>0</t>
        </is>
      </c>
      <c r="BD1040" s="286" t="inlineStr">
        <is>
          <t>0</t>
        </is>
      </c>
      <c r="BE1040" s="286" t="inlineStr">
        <is>
          <t>0</t>
        </is>
      </c>
      <c r="BF1040" s="286" t="inlineStr">
        <is>
          <t>0</t>
        </is>
      </c>
      <c r="BG1040" s="286" t="inlineStr">
        <is>
          <t>0</t>
        </is>
      </c>
      <c r="BH1040" s="297" t="inlineStr">
        <is>
          <t>0</t>
        </is>
      </c>
      <c r="BI1040" s="297" t="inlineStr">
        <is>
          <t>0</t>
        </is>
      </c>
      <c r="BJ1040" s="297" t="inlineStr">
        <is>
          <t>0</t>
        </is>
      </c>
      <c r="BK1040" s="297" t="inlineStr">
        <is>
          <t>0</t>
        </is>
      </c>
      <c r="BL1040" s="297" t="inlineStr">
        <is>
          <t>0</t>
        </is>
      </c>
      <c r="BM1040" s="297" t="inlineStr">
        <is>
          <t>0</t>
        </is>
      </c>
      <c r="BN1040" s="297" t="inlineStr">
        <is>
          <t>0</t>
        </is>
      </c>
      <c r="BO1040" s="285" t="inlineStr">
        <is>
          <t>0</t>
        </is>
      </c>
      <c r="BP1040" s="297" t="inlineStr">
        <is>
          <t>0</t>
        </is>
      </c>
      <c r="BQ1040" s="297" t="inlineStr">
        <is>
          <t>0</t>
        </is>
      </c>
      <c r="BR1040" s="297" t="inlineStr">
        <is>
          <t>0</t>
        </is>
      </c>
      <c r="BS1040" s="297" t="inlineStr">
        <is>
          <t>0</t>
        </is>
      </c>
      <c r="BT1040" s="297" t="inlineStr">
        <is>
          <t>0</t>
        </is>
      </c>
      <c r="BU1040" s="297" t="inlineStr">
        <is>
          <t>0</t>
        </is>
      </c>
      <c r="BV1040" s="297" t="inlineStr">
        <is>
          <t>0</t>
        </is>
      </c>
      <c r="BW1040" s="288" t="inlineStr">
        <is>
          <t>0</t>
        </is>
      </c>
      <c r="BX1040" s="276">
        <f>SUM(IF(COUNTIF(#REF!, "*1.*"), 2, 0), IF(COUNTIF(#REF!, "*2.*"), 2, 0), IF(COUNTIF(#REF!, "*3.*"), 2, 0), IF(COUNTIF(#REF!, "*4.*"), 2, 0), IF(COUNTIF(#REF!, "*5.*"), 2, 0), IF(COUNTIF(#REF!, "*6.*"), 2, 0))</f>
        <v/>
      </c>
      <c r="BY1040" s="277">
        <f t="array" ref="BY1040">SUM(VALUE(AT1040),VALUE(AU1040),VALUE(AV1040),VALUE(AW1040),VALUE(AX1040),VALUE(AY1040),VALUE(AZ1040),VALUE(BB1040),VALUE(BC1040),VALUE(BD1040),VALUE(BE1040),VALUE(BF1040),VALUE(BG1040),VALUE(BH1040),VALUE(BI1040),VALUE(BJ1040),VALUE(BK1040),VALUE(BL1040),VALUE(BM1040),VALUE(BN1040),VALUE(BO1040),VALUE(BP1040),VALUE(BQ1040),VALUE(BR1040),VALUE(BS1040),VALUE(BT1040),VALUE(BU1040),VALUE(BV1040),VALUE(BW1040))</f>
        <v/>
      </c>
      <c r="BZ1040" s="307" t="n"/>
      <c r="CA1040" s="307" t="n"/>
      <c r="CB1040" s="307" t="n"/>
      <c r="CC1040" s="307" t="n"/>
      <c r="CD1040" s="307" t="n"/>
      <c r="CE1040" s="307" t="n"/>
      <c r="CF1040" s="307" t="n"/>
      <c r="CG1040" s="307" t="n"/>
      <c r="CH1040" s="307" t="n"/>
      <c r="CI1040" s="307" t="n"/>
      <c r="CJ1040" s="307" t="n"/>
      <c r="CK1040" s="307" t="n"/>
      <c r="CL1040" s="307" t="n"/>
      <c r="CM1040" s="307" t="n"/>
      <c r="CN1040" s="307" t="n"/>
      <c r="CO1040" s="307" t="n"/>
      <c r="CP1040" s="307" t="n"/>
      <c r="CQ1040" s="307" t="n"/>
      <c r="CR1040" s="279" t="inlineStr"/>
      <c r="CS1040" s="280">
        <f>AVERAGE(Value(BY1040),value(CR1040))</f>
        <v/>
      </c>
      <c r="CT1040" s="421">
        <f>(IF(OR(MediaScorecard!BG1527="x", MediaScorecard!BH1527="x",MediaScorecard!BI1527="x",MediaScorecard!BJ1527="x",MediaScorecard!BK1527="x"),1, 2))</f>
        <v/>
      </c>
      <c r="CU1040" s="308" t="n"/>
      <c r="CV1040" s="308" t="n"/>
      <c r="CW1040" s="308" t="n"/>
      <c r="CX1040" s="309" t="n"/>
      <c r="CY1040" s="308" t="n"/>
      <c r="CZ1040" s="308" t="n"/>
      <c r="DA1040" s="308" t="n"/>
    </row>
    <row r="1041" ht="21" customHeight="1" s="590">
      <c r="A1041" s="421" t="n"/>
      <c r="B1041" s="270" t="n"/>
      <c r="C1041" s="266" t="n"/>
      <c r="D1041" s="267" t="inlineStr"/>
      <c r="E1041" s="267" t="inlineStr"/>
      <c r="F1041" s="268" t="inlineStr"/>
      <c r="G1041" s="421" t="n"/>
      <c r="H1041" s="269" t="n"/>
      <c r="I1041" s="421" t="n"/>
      <c r="J1041" s="421" t="n"/>
      <c r="K1041" s="421" t="n"/>
      <c r="L1041" s="421" t="n"/>
      <c r="M1041" s="421" t="n"/>
      <c r="N1041" s="421" t="n"/>
      <c r="O1041" s="421" t="n"/>
      <c r="P1041" s="421" t="n"/>
      <c r="Q1041" s="421" t="n"/>
      <c r="R1041" s="270" t="n"/>
      <c r="S1041" s="421" t="n"/>
      <c r="T1041" s="421" t="n"/>
      <c r="U1041" s="421" t="n"/>
      <c r="V1041" s="421" t="n"/>
      <c r="W1041" s="421" t="n"/>
      <c r="X1041" s="421" t="n"/>
      <c r="Y1041" s="421" t="n"/>
      <c r="Z1041" s="421" t="n"/>
      <c r="AA1041" s="421" t="n"/>
      <c r="AB1041" s="421" t="n"/>
      <c r="AC1041" s="421" t="n"/>
      <c r="AD1041" s="421" t="n"/>
      <c r="AE1041" s="421" t="n"/>
      <c r="AF1041" s="421" t="n"/>
      <c r="AG1041" s="421" t="n"/>
      <c r="AH1041" s="421" t="n"/>
      <c r="AI1041" s="421" t="n"/>
      <c r="AJ1041" s="297" t="n"/>
      <c r="AK1041" s="297" t="n"/>
      <c r="AL1041" s="284" t="n"/>
      <c r="AM1041" s="297" t="n"/>
      <c r="AN1041" s="285" t="n"/>
      <c r="AO1041" s="297" t="n"/>
      <c r="AP1041" s="297" t="n"/>
      <c r="AQ1041" s="297" t="n"/>
      <c r="AR1041" s="297" t="n"/>
      <c r="AS1041" s="297" t="n"/>
      <c r="AT1041" s="285" t="inlineStr">
        <is>
          <t>0</t>
        </is>
      </c>
      <c r="AU1041" s="297" t="inlineStr">
        <is>
          <t>0</t>
        </is>
      </c>
      <c r="AV1041" s="297" t="inlineStr">
        <is>
          <t>0</t>
        </is>
      </c>
      <c r="AW1041" s="297" t="inlineStr">
        <is>
          <t>0</t>
        </is>
      </c>
      <c r="AX1041" s="297" t="inlineStr">
        <is>
          <t>0</t>
        </is>
      </c>
      <c r="AY1041" s="286" t="inlineStr">
        <is>
          <t>0</t>
        </is>
      </c>
      <c r="AZ1041" s="286" t="inlineStr">
        <is>
          <t>0</t>
        </is>
      </c>
      <c r="BA1041" s="287" t="inlineStr">
        <is>
          <t>0</t>
        </is>
      </c>
      <c r="BB1041" s="286" t="inlineStr">
        <is>
          <t>0</t>
        </is>
      </c>
      <c r="BC1041" s="286" t="inlineStr">
        <is>
          <t>0</t>
        </is>
      </c>
      <c r="BD1041" s="286" t="inlineStr">
        <is>
          <t>0</t>
        </is>
      </c>
      <c r="BE1041" s="286" t="inlineStr">
        <is>
          <t>0</t>
        </is>
      </c>
      <c r="BF1041" s="286" t="inlineStr">
        <is>
          <t>0</t>
        </is>
      </c>
      <c r="BG1041" s="286" t="inlineStr">
        <is>
          <t>0</t>
        </is>
      </c>
      <c r="BH1041" s="297" t="inlineStr">
        <is>
          <t>0</t>
        </is>
      </c>
      <c r="BI1041" s="297" t="inlineStr">
        <is>
          <t>0</t>
        </is>
      </c>
      <c r="BJ1041" s="297" t="inlineStr">
        <is>
          <t>0</t>
        </is>
      </c>
      <c r="BK1041" s="297" t="inlineStr">
        <is>
          <t>0</t>
        </is>
      </c>
      <c r="BL1041" s="297" t="inlineStr">
        <is>
          <t>0</t>
        </is>
      </c>
      <c r="BM1041" s="297" t="inlineStr">
        <is>
          <t>0</t>
        </is>
      </c>
      <c r="BN1041" s="297" t="inlineStr">
        <is>
          <t>0</t>
        </is>
      </c>
      <c r="BO1041" s="285" t="inlineStr">
        <is>
          <t>0</t>
        </is>
      </c>
      <c r="BP1041" s="297" t="inlineStr">
        <is>
          <t>0</t>
        </is>
      </c>
      <c r="BQ1041" s="297" t="inlineStr">
        <is>
          <t>0</t>
        </is>
      </c>
      <c r="BR1041" s="297" t="inlineStr">
        <is>
          <t>0</t>
        </is>
      </c>
      <c r="BS1041" s="297" t="inlineStr">
        <is>
          <t>0</t>
        </is>
      </c>
      <c r="BT1041" s="297" t="inlineStr">
        <is>
          <t>0</t>
        </is>
      </c>
      <c r="BU1041" s="297" t="inlineStr">
        <is>
          <t>0</t>
        </is>
      </c>
      <c r="BV1041" s="297" t="inlineStr">
        <is>
          <t>0</t>
        </is>
      </c>
      <c r="BW1041" s="288" t="inlineStr">
        <is>
          <t>0</t>
        </is>
      </c>
      <c r="BX1041" s="276">
        <f>SUM(IF(COUNTIF(#REF!, "*1.*"), 2, 0), IF(COUNTIF(#REF!, "*2.*"), 2, 0), IF(COUNTIF(#REF!, "*3.*"), 2, 0), IF(COUNTIF(#REF!, "*4.*"), 2, 0), IF(COUNTIF(#REF!, "*5.*"), 2, 0), IF(COUNTIF(#REF!, "*6.*"), 2, 0))</f>
        <v/>
      </c>
      <c r="BY1041" s="277">
        <f t="array" ref="BY1041">SUM(VALUE(AT1041),VALUE(AU1041),VALUE(AV1041),VALUE(AW1041),VALUE(AX1041),VALUE(AY1041),VALUE(AZ1041),VALUE(BB1041),VALUE(BC1041),VALUE(BD1041),VALUE(BE1041),VALUE(BF1041),VALUE(BG1041),VALUE(BH1041),VALUE(BI1041),VALUE(BJ1041),VALUE(BK1041),VALUE(BL1041),VALUE(BM1041),VALUE(BN1041),VALUE(BO1041),VALUE(BP1041),VALUE(BQ1041),VALUE(BR1041),VALUE(BS1041),VALUE(BT1041),VALUE(BU1041),VALUE(BV1041),VALUE(BW1041))</f>
        <v/>
      </c>
      <c r="BZ1041" s="307" t="n"/>
      <c r="CA1041" s="307" t="n"/>
      <c r="CB1041" s="307" t="n"/>
      <c r="CC1041" s="307" t="n"/>
      <c r="CD1041" s="307" t="n"/>
      <c r="CE1041" s="307" t="n"/>
      <c r="CF1041" s="307" t="n"/>
      <c r="CG1041" s="307" t="n"/>
      <c r="CH1041" s="307" t="n"/>
      <c r="CI1041" s="307" t="n"/>
      <c r="CJ1041" s="307" t="n"/>
      <c r="CK1041" s="307" t="n"/>
      <c r="CL1041" s="307" t="n"/>
      <c r="CM1041" s="307" t="n"/>
      <c r="CN1041" s="307" t="n"/>
      <c r="CO1041" s="307" t="n"/>
      <c r="CP1041" s="307" t="n"/>
      <c r="CQ1041" s="307" t="n"/>
      <c r="CR1041" s="279" t="inlineStr"/>
      <c r="CS1041" s="280">
        <f>AVERAGE(Value(BY1041),value(CR1041))</f>
        <v/>
      </c>
      <c r="CT1041" s="421">
        <f>(IF(OR(MediaScorecard!BG1528="x", MediaScorecard!BH1528="x",MediaScorecard!BI1528="x",MediaScorecard!BJ1528="x",MediaScorecard!BK1528="x"),1, 2))</f>
        <v/>
      </c>
      <c r="CU1041" s="308" t="n"/>
      <c r="CV1041" s="308" t="n"/>
      <c r="CW1041" s="308" t="n"/>
      <c r="CX1041" s="309" t="n"/>
      <c r="CY1041" s="308" t="n"/>
      <c r="CZ1041" s="308" t="n"/>
      <c r="DA1041" s="308" t="n"/>
    </row>
    <row r="1042" ht="21" customHeight="1" s="590">
      <c r="A1042" s="421" t="n"/>
      <c r="B1042" s="270" t="n"/>
      <c r="C1042" s="266" t="n"/>
      <c r="D1042" s="267" t="inlineStr"/>
      <c r="E1042" s="267" t="inlineStr"/>
      <c r="F1042" s="268" t="inlineStr"/>
      <c r="G1042" s="421" t="n"/>
      <c r="H1042" s="269" t="n"/>
      <c r="I1042" s="421" t="n"/>
      <c r="J1042" s="421" t="n"/>
      <c r="K1042" s="421" t="n"/>
      <c r="L1042" s="421" t="n"/>
      <c r="M1042" s="421" t="n"/>
      <c r="N1042" s="421" t="n"/>
      <c r="O1042" s="421" t="n"/>
      <c r="P1042" s="421" t="n"/>
      <c r="Q1042" s="421" t="n"/>
      <c r="R1042" s="270" t="n"/>
      <c r="S1042" s="421" t="n"/>
      <c r="T1042" s="421" t="n"/>
      <c r="U1042" s="421" t="n"/>
      <c r="V1042" s="421" t="n"/>
      <c r="W1042" s="421" t="n"/>
      <c r="X1042" s="421" t="n"/>
      <c r="Y1042" s="421" t="n"/>
      <c r="Z1042" s="421" t="n"/>
      <c r="AA1042" s="421" t="n"/>
      <c r="AB1042" s="421" t="n"/>
      <c r="AC1042" s="421" t="n"/>
      <c r="AD1042" s="421" t="n"/>
      <c r="AE1042" s="421" t="n"/>
      <c r="AF1042" s="421" t="n"/>
      <c r="AG1042" s="421" t="n"/>
      <c r="AH1042" s="421" t="n"/>
      <c r="AI1042" s="421" t="n"/>
      <c r="AJ1042" s="297" t="n"/>
      <c r="AK1042" s="297" t="n"/>
      <c r="AL1042" s="284" t="n"/>
      <c r="AM1042" s="297" t="n"/>
      <c r="AN1042" s="285" t="n"/>
      <c r="AO1042" s="297" t="n"/>
      <c r="AP1042" s="297" t="n"/>
      <c r="AQ1042" s="297" t="n"/>
      <c r="AR1042" s="297" t="n"/>
      <c r="AS1042" s="297" t="n"/>
      <c r="AT1042" s="285" t="inlineStr">
        <is>
          <t>0</t>
        </is>
      </c>
      <c r="AU1042" s="297" t="inlineStr">
        <is>
          <t>0</t>
        </is>
      </c>
      <c r="AV1042" s="297" t="inlineStr">
        <is>
          <t>0</t>
        </is>
      </c>
      <c r="AW1042" s="297" t="inlineStr">
        <is>
          <t>0</t>
        </is>
      </c>
      <c r="AX1042" s="297" t="inlineStr">
        <is>
          <t>0</t>
        </is>
      </c>
      <c r="AY1042" s="286" t="inlineStr">
        <is>
          <t>0</t>
        </is>
      </c>
      <c r="AZ1042" s="286" t="inlineStr">
        <is>
          <t>0</t>
        </is>
      </c>
      <c r="BA1042" s="287" t="inlineStr">
        <is>
          <t>0</t>
        </is>
      </c>
      <c r="BB1042" s="286" t="inlineStr">
        <is>
          <t>0</t>
        </is>
      </c>
      <c r="BC1042" s="286" t="inlineStr">
        <is>
          <t>0</t>
        </is>
      </c>
      <c r="BD1042" s="286" t="inlineStr">
        <is>
          <t>0</t>
        </is>
      </c>
      <c r="BE1042" s="286" t="inlineStr">
        <is>
          <t>0</t>
        </is>
      </c>
      <c r="BF1042" s="286" t="inlineStr">
        <is>
          <t>0</t>
        </is>
      </c>
      <c r="BG1042" s="286" t="inlineStr">
        <is>
          <t>0</t>
        </is>
      </c>
      <c r="BH1042" s="297" t="inlineStr">
        <is>
          <t>0</t>
        </is>
      </c>
      <c r="BI1042" s="297" t="inlineStr">
        <is>
          <t>0</t>
        </is>
      </c>
      <c r="BJ1042" s="297" t="inlineStr">
        <is>
          <t>0</t>
        </is>
      </c>
      <c r="BK1042" s="297" t="inlineStr">
        <is>
          <t>0</t>
        </is>
      </c>
      <c r="BL1042" s="297" t="inlineStr">
        <is>
          <t>0</t>
        </is>
      </c>
      <c r="BM1042" s="297" t="inlineStr">
        <is>
          <t>0</t>
        </is>
      </c>
      <c r="BN1042" s="297" t="inlineStr">
        <is>
          <t>0</t>
        </is>
      </c>
      <c r="BO1042" s="285" t="inlineStr">
        <is>
          <t>0</t>
        </is>
      </c>
      <c r="BP1042" s="297" t="inlineStr">
        <is>
          <t>0</t>
        </is>
      </c>
      <c r="BQ1042" s="297" t="inlineStr">
        <is>
          <t>0</t>
        </is>
      </c>
      <c r="BR1042" s="297" t="inlineStr">
        <is>
          <t>0</t>
        </is>
      </c>
      <c r="BS1042" s="297" t="inlineStr">
        <is>
          <t>0</t>
        </is>
      </c>
      <c r="BT1042" s="297" t="inlineStr">
        <is>
          <t>0</t>
        </is>
      </c>
      <c r="BU1042" s="297" t="inlineStr">
        <is>
          <t>0</t>
        </is>
      </c>
      <c r="BV1042" s="297" t="inlineStr">
        <is>
          <t>0</t>
        </is>
      </c>
      <c r="BW1042" s="288" t="inlineStr">
        <is>
          <t>0</t>
        </is>
      </c>
      <c r="BX1042" s="276">
        <f>SUM(IF(COUNTIF(#REF!, "*1.*"), 2, 0), IF(COUNTIF(#REF!, "*2.*"), 2, 0), IF(COUNTIF(#REF!, "*3.*"), 2, 0), IF(COUNTIF(#REF!, "*4.*"), 2, 0), IF(COUNTIF(#REF!, "*5.*"), 2, 0), IF(COUNTIF(#REF!, "*6.*"), 2, 0))</f>
        <v/>
      </c>
      <c r="BY1042" s="277">
        <f t="array" ref="BY1042">SUM(VALUE(AT1042),VALUE(AU1042),VALUE(AV1042),VALUE(AW1042),VALUE(AX1042),VALUE(AY1042),VALUE(AZ1042),VALUE(BB1042),VALUE(BC1042),VALUE(BD1042),VALUE(BE1042),VALUE(BF1042),VALUE(BG1042),VALUE(BH1042),VALUE(BI1042),VALUE(BJ1042),VALUE(BK1042),VALUE(BL1042),VALUE(BM1042),VALUE(BN1042),VALUE(BO1042),VALUE(BP1042),VALUE(BQ1042),VALUE(BR1042),VALUE(BS1042),VALUE(BT1042),VALUE(BU1042),VALUE(BV1042),VALUE(BW1042))</f>
        <v/>
      </c>
      <c r="BZ1042" s="307" t="n"/>
      <c r="CA1042" s="307" t="n"/>
      <c r="CB1042" s="307" t="n"/>
      <c r="CC1042" s="307" t="n"/>
      <c r="CD1042" s="307" t="n"/>
      <c r="CE1042" s="307" t="n"/>
      <c r="CF1042" s="307" t="n"/>
      <c r="CG1042" s="307" t="n"/>
      <c r="CH1042" s="307" t="n"/>
      <c r="CI1042" s="307" t="n"/>
      <c r="CJ1042" s="307" t="n"/>
      <c r="CK1042" s="307" t="n"/>
      <c r="CL1042" s="307" t="n"/>
      <c r="CM1042" s="307" t="n"/>
      <c r="CN1042" s="307" t="n"/>
      <c r="CO1042" s="307" t="n"/>
      <c r="CP1042" s="307" t="n"/>
      <c r="CQ1042" s="307" t="n"/>
      <c r="CR1042" s="279" t="inlineStr"/>
      <c r="CS1042" s="280">
        <f>AVERAGE(Value(BY1042),value(CR1042))</f>
        <v/>
      </c>
      <c r="CT1042" s="421">
        <f>(IF(OR(MediaScorecard!BG1529="x", MediaScorecard!BH1529="x",MediaScorecard!BI1529="x",MediaScorecard!BJ1529="x",MediaScorecard!BK1529="x"),1, 2))</f>
        <v/>
      </c>
      <c r="CU1042" s="308" t="n"/>
      <c r="CV1042" s="308" t="n"/>
      <c r="CW1042" s="308" t="n"/>
      <c r="CX1042" s="309" t="n"/>
      <c r="CY1042" s="308" t="n"/>
      <c r="CZ1042" s="308" t="n"/>
      <c r="DA1042" s="308" t="n"/>
    </row>
    <row r="1043" ht="21" customHeight="1" s="590">
      <c r="A1043" s="421" t="n"/>
      <c r="B1043" s="270" t="n"/>
      <c r="C1043" s="266" t="n"/>
      <c r="D1043" s="267" t="inlineStr"/>
      <c r="E1043" s="267" t="inlineStr"/>
      <c r="F1043" s="268" t="inlineStr"/>
      <c r="G1043" s="421" t="n"/>
      <c r="H1043" s="269" t="n"/>
      <c r="I1043" s="421" t="n"/>
      <c r="J1043" s="421" t="n"/>
      <c r="K1043" s="421" t="n"/>
      <c r="L1043" s="421" t="n"/>
      <c r="M1043" s="421" t="n"/>
      <c r="N1043" s="421" t="n"/>
      <c r="O1043" s="421" t="n"/>
      <c r="P1043" s="421" t="n"/>
      <c r="Q1043" s="421" t="n"/>
      <c r="R1043" s="270" t="n"/>
      <c r="S1043" s="421" t="n"/>
      <c r="T1043" s="421" t="n"/>
      <c r="U1043" s="421" t="n"/>
      <c r="V1043" s="421" t="n"/>
      <c r="W1043" s="421" t="n"/>
      <c r="X1043" s="421" t="n"/>
      <c r="Y1043" s="421" t="n"/>
      <c r="Z1043" s="421" t="n"/>
      <c r="AA1043" s="421" t="n"/>
      <c r="AB1043" s="421" t="n"/>
      <c r="AC1043" s="421" t="n"/>
      <c r="AD1043" s="421" t="n"/>
      <c r="AE1043" s="421" t="n"/>
      <c r="AF1043" s="421" t="n"/>
      <c r="AG1043" s="421" t="n"/>
      <c r="AH1043" s="421" t="n"/>
      <c r="AI1043" s="421" t="n"/>
      <c r="AJ1043" s="297" t="n"/>
      <c r="AK1043" s="297" t="n"/>
      <c r="AL1043" s="284" t="n"/>
      <c r="AM1043" s="297" t="n"/>
      <c r="AN1043" s="285" t="n"/>
      <c r="AO1043" s="297" t="n"/>
      <c r="AP1043" s="297" t="n"/>
      <c r="AQ1043" s="297" t="n"/>
      <c r="AR1043" s="297" t="n"/>
      <c r="AS1043" s="297" t="n"/>
      <c r="AT1043" s="285" t="inlineStr">
        <is>
          <t>0</t>
        </is>
      </c>
      <c r="AU1043" s="297" t="inlineStr">
        <is>
          <t>0</t>
        </is>
      </c>
      <c r="AV1043" s="297" t="inlineStr">
        <is>
          <t>0</t>
        </is>
      </c>
      <c r="AW1043" s="297" t="inlineStr">
        <is>
          <t>0</t>
        </is>
      </c>
      <c r="AX1043" s="297" t="inlineStr">
        <is>
          <t>0</t>
        </is>
      </c>
      <c r="AY1043" s="286" t="inlineStr">
        <is>
          <t>0</t>
        </is>
      </c>
      <c r="AZ1043" s="286" t="inlineStr">
        <is>
          <t>0</t>
        </is>
      </c>
      <c r="BA1043" s="287" t="inlineStr">
        <is>
          <t>0</t>
        </is>
      </c>
      <c r="BB1043" s="286" t="inlineStr">
        <is>
          <t>0</t>
        </is>
      </c>
      <c r="BC1043" s="286" t="inlineStr">
        <is>
          <t>0</t>
        </is>
      </c>
      <c r="BD1043" s="286" t="inlineStr">
        <is>
          <t>0</t>
        </is>
      </c>
      <c r="BE1043" s="286" t="inlineStr">
        <is>
          <t>0</t>
        </is>
      </c>
      <c r="BF1043" s="286" t="inlineStr">
        <is>
          <t>0</t>
        </is>
      </c>
      <c r="BG1043" s="286" t="inlineStr">
        <is>
          <t>0</t>
        </is>
      </c>
      <c r="BH1043" s="297" t="inlineStr">
        <is>
          <t>0</t>
        </is>
      </c>
      <c r="BI1043" s="297" t="inlineStr">
        <is>
          <t>0</t>
        </is>
      </c>
      <c r="BJ1043" s="297" t="inlineStr">
        <is>
          <t>0</t>
        </is>
      </c>
      <c r="BK1043" s="297" t="inlineStr">
        <is>
          <t>0</t>
        </is>
      </c>
      <c r="BL1043" s="297" t="inlineStr">
        <is>
          <t>0</t>
        </is>
      </c>
      <c r="BM1043" s="297" t="inlineStr">
        <is>
          <t>0</t>
        </is>
      </c>
      <c r="BN1043" s="297" t="inlineStr">
        <is>
          <t>0</t>
        </is>
      </c>
      <c r="BO1043" s="285" t="inlineStr">
        <is>
          <t>0</t>
        </is>
      </c>
      <c r="BP1043" s="297" t="inlineStr">
        <is>
          <t>0</t>
        </is>
      </c>
      <c r="BQ1043" s="297" t="inlineStr">
        <is>
          <t>0</t>
        </is>
      </c>
      <c r="BR1043" s="297" t="inlineStr">
        <is>
          <t>0</t>
        </is>
      </c>
      <c r="BS1043" s="297" t="inlineStr">
        <is>
          <t>0</t>
        </is>
      </c>
      <c r="BT1043" s="297" t="inlineStr">
        <is>
          <t>0</t>
        </is>
      </c>
      <c r="BU1043" s="297" t="inlineStr">
        <is>
          <t>0</t>
        </is>
      </c>
      <c r="BV1043" s="297" t="inlineStr">
        <is>
          <t>0</t>
        </is>
      </c>
      <c r="BW1043" s="288" t="inlineStr">
        <is>
          <t>0</t>
        </is>
      </c>
      <c r="BX1043" s="276">
        <f>SUM(IF(COUNTIF(#REF!, "*1.*"), 2, 0), IF(COUNTIF(#REF!, "*2.*"), 2, 0), IF(COUNTIF(#REF!, "*3.*"), 2, 0), IF(COUNTIF(#REF!, "*4.*"), 2, 0), IF(COUNTIF(#REF!, "*5.*"), 2, 0), IF(COUNTIF(#REF!, "*6.*"), 2, 0))</f>
        <v/>
      </c>
      <c r="BY1043" s="277">
        <f t="array" ref="BY1043">SUM(VALUE(AT1043),VALUE(AU1043),VALUE(AV1043),VALUE(AW1043),VALUE(AX1043),VALUE(AY1043),VALUE(AZ1043),VALUE(BB1043),VALUE(BC1043),VALUE(BD1043),VALUE(BE1043),VALUE(BF1043),VALUE(BG1043),VALUE(BH1043),VALUE(BI1043),VALUE(BJ1043),VALUE(BK1043),VALUE(BL1043),VALUE(BM1043),VALUE(BN1043),VALUE(BO1043),VALUE(BP1043),VALUE(BQ1043),VALUE(BR1043),VALUE(BS1043),VALUE(BT1043),VALUE(BU1043),VALUE(BV1043),VALUE(BW1043))</f>
        <v/>
      </c>
      <c r="BZ1043" s="307" t="n"/>
      <c r="CA1043" s="307" t="n"/>
      <c r="CB1043" s="307" t="n"/>
      <c r="CC1043" s="307" t="n"/>
      <c r="CD1043" s="307" t="n"/>
      <c r="CE1043" s="307" t="n"/>
      <c r="CF1043" s="307" t="n"/>
      <c r="CG1043" s="307" t="n"/>
      <c r="CH1043" s="307" t="n"/>
      <c r="CI1043" s="307" t="n"/>
      <c r="CJ1043" s="307" t="n"/>
      <c r="CK1043" s="307" t="n"/>
      <c r="CL1043" s="307" t="n"/>
      <c r="CM1043" s="307" t="n"/>
      <c r="CN1043" s="307" t="n"/>
      <c r="CO1043" s="307" t="n"/>
      <c r="CP1043" s="307" t="n"/>
      <c r="CQ1043" s="307" t="n"/>
      <c r="CR1043" s="279" t="inlineStr"/>
      <c r="CS1043" s="280">
        <f>AVERAGE(Value(BY1043),value(CR1043))</f>
        <v/>
      </c>
      <c r="CT1043" s="421">
        <f>(IF(OR(MediaScorecard!BG1530="x", MediaScorecard!BH1530="x",MediaScorecard!BI1530="x",MediaScorecard!BJ1530="x",MediaScorecard!BK1530="x"),1, 2))</f>
        <v/>
      </c>
      <c r="CU1043" s="308" t="n"/>
      <c r="CV1043" s="308" t="n"/>
      <c r="CW1043" s="308" t="n"/>
      <c r="CX1043" s="309" t="n"/>
      <c r="CY1043" s="308" t="n"/>
      <c r="CZ1043" s="308" t="n"/>
      <c r="DA1043" s="308" t="n"/>
    </row>
    <row r="1044" ht="21" customHeight="1" s="590">
      <c r="A1044" s="421" t="n"/>
      <c r="B1044" s="270" t="n"/>
      <c r="C1044" s="266" t="n"/>
      <c r="D1044" s="267" t="inlineStr"/>
      <c r="E1044" s="267" t="inlineStr"/>
      <c r="F1044" s="268" t="inlineStr"/>
      <c r="G1044" s="421" t="n"/>
      <c r="H1044" s="269" t="n"/>
      <c r="I1044" s="421" t="n"/>
      <c r="J1044" s="421" t="n"/>
      <c r="K1044" s="421" t="n"/>
      <c r="L1044" s="421" t="n"/>
      <c r="M1044" s="421" t="n"/>
      <c r="N1044" s="421" t="n"/>
      <c r="O1044" s="421" t="n"/>
      <c r="P1044" s="421" t="n"/>
      <c r="Q1044" s="421" t="n"/>
      <c r="R1044" s="270" t="n"/>
      <c r="S1044" s="421" t="n"/>
      <c r="T1044" s="421" t="n"/>
      <c r="U1044" s="421" t="n"/>
      <c r="V1044" s="421" t="n"/>
      <c r="W1044" s="421" t="n"/>
      <c r="X1044" s="421" t="n"/>
      <c r="Y1044" s="421" t="n"/>
      <c r="Z1044" s="421" t="n"/>
      <c r="AA1044" s="421" t="n"/>
      <c r="AB1044" s="421" t="n"/>
      <c r="AC1044" s="421" t="n"/>
      <c r="AD1044" s="421" t="n"/>
      <c r="AE1044" s="421" t="n"/>
      <c r="AF1044" s="421" t="n"/>
      <c r="AG1044" s="421" t="n"/>
      <c r="AH1044" s="421" t="n"/>
      <c r="AI1044" s="421" t="n"/>
      <c r="AJ1044" s="297" t="n"/>
      <c r="AK1044" s="297" t="n"/>
      <c r="AL1044" s="284" t="n"/>
      <c r="AM1044" s="297" t="n"/>
      <c r="AN1044" s="285" t="n"/>
      <c r="AO1044" s="297" t="n"/>
      <c r="AP1044" s="297" t="n"/>
      <c r="AQ1044" s="297" t="n"/>
      <c r="AR1044" s="297" t="n"/>
      <c r="AS1044" s="297" t="n"/>
      <c r="AT1044" s="285" t="inlineStr">
        <is>
          <t>0</t>
        </is>
      </c>
      <c r="AU1044" s="297" t="inlineStr">
        <is>
          <t>0</t>
        </is>
      </c>
      <c r="AV1044" s="297" t="inlineStr">
        <is>
          <t>0</t>
        </is>
      </c>
      <c r="AW1044" s="297" t="inlineStr">
        <is>
          <t>0</t>
        </is>
      </c>
      <c r="AX1044" s="297" t="inlineStr">
        <is>
          <t>0</t>
        </is>
      </c>
      <c r="AY1044" s="286" t="inlineStr">
        <is>
          <t>0</t>
        </is>
      </c>
      <c r="AZ1044" s="286" t="inlineStr">
        <is>
          <t>0</t>
        </is>
      </c>
      <c r="BA1044" s="287" t="inlineStr">
        <is>
          <t>0</t>
        </is>
      </c>
      <c r="BB1044" s="286" t="inlineStr">
        <is>
          <t>0</t>
        </is>
      </c>
      <c r="BC1044" s="286" t="inlineStr">
        <is>
          <t>0</t>
        </is>
      </c>
      <c r="BD1044" s="286" t="inlineStr">
        <is>
          <t>0</t>
        </is>
      </c>
      <c r="BE1044" s="286" t="inlineStr">
        <is>
          <t>0</t>
        </is>
      </c>
      <c r="BF1044" s="286" t="inlineStr">
        <is>
          <t>0</t>
        </is>
      </c>
      <c r="BG1044" s="286" t="inlineStr">
        <is>
          <t>0</t>
        </is>
      </c>
      <c r="BH1044" s="297" t="inlineStr">
        <is>
          <t>0</t>
        </is>
      </c>
      <c r="BI1044" s="297" t="inlineStr">
        <is>
          <t>0</t>
        </is>
      </c>
      <c r="BJ1044" s="297" t="inlineStr">
        <is>
          <t>0</t>
        </is>
      </c>
      <c r="BK1044" s="297" t="inlineStr">
        <is>
          <t>0</t>
        </is>
      </c>
      <c r="BL1044" s="297" t="inlineStr">
        <is>
          <t>0</t>
        </is>
      </c>
      <c r="BM1044" s="297" t="inlineStr">
        <is>
          <t>0</t>
        </is>
      </c>
      <c r="BN1044" s="297" t="inlineStr">
        <is>
          <t>0</t>
        </is>
      </c>
      <c r="BO1044" s="285" t="inlineStr">
        <is>
          <t>0</t>
        </is>
      </c>
      <c r="BP1044" s="297" t="inlineStr">
        <is>
          <t>0</t>
        </is>
      </c>
      <c r="BQ1044" s="297" t="inlineStr">
        <is>
          <t>0</t>
        </is>
      </c>
      <c r="BR1044" s="297" t="inlineStr">
        <is>
          <t>0</t>
        </is>
      </c>
      <c r="BS1044" s="297" t="inlineStr">
        <is>
          <t>0</t>
        </is>
      </c>
      <c r="BT1044" s="297" t="inlineStr">
        <is>
          <t>0</t>
        </is>
      </c>
      <c r="BU1044" s="297" t="inlineStr">
        <is>
          <t>0</t>
        </is>
      </c>
      <c r="BV1044" s="297" t="inlineStr">
        <is>
          <t>0</t>
        </is>
      </c>
      <c r="BW1044" s="288" t="inlineStr">
        <is>
          <t>0</t>
        </is>
      </c>
      <c r="BX1044" s="276">
        <f>SUM(IF(COUNTIF(#REF!, "*1.*"), 2, 0), IF(COUNTIF(#REF!, "*2.*"), 2, 0), IF(COUNTIF(#REF!, "*3.*"), 2, 0), IF(COUNTIF(#REF!, "*4.*"), 2, 0), IF(COUNTIF(#REF!, "*5.*"), 2, 0), IF(COUNTIF(#REF!, "*6.*"), 2, 0))</f>
        <v/>
      </c>
      <c r="BY1044" s="277">
        <f t="array" ref="BY1044">SUM(VALUE(AT1044),VALUE(AU1044),VALUE(AV1044),VALUE(AW1044),VALUE(AX1044),VALUE(AY1044),VALUE(AZ1044),VALUE(BB1044),VALUE(BC1044),VALUE(BD1044),VALUE(BE1044),VALUE(BF1044),VALUE(BG1044),VALUE(BH1044),VALUE(BI1044),VALUE(BJ1044),VALUE(BK1044),VALUE(BL1044),VALUE(BM1044),VALUE(BN1044),VALUE(BO1044),VALUE(BP1044),VALUE(BQ1044),VALUE(BR1044),VALUE(BS1044),VALUE(BT1044),VALUE(BU1044),VALUE(BV1044),VALUE(BW1044))</f>
        <v/>
      </c>
      <c r="BZ1044" s="307" t="n"/>
      <c r="CA1044" s="307" t="n"/>
      <c r="CB1044" s="307" t="n"/>
      <c r="CC1044" s="307" t="n"/>
      <c r="CD1044" s="307" t="n"/>
      <c r="CE1044" s="307" t="n"/>
      <c r="CF1044" s="307" t="n"/>
      <c r="CG1044" s="307" t="n"/>
      <c r="CH1044" s="307" t="n"/>
      <c r="CI1044" s="307" t="n"/>
      <c r="CJ1044" s="307" t="n"/>
      <c r="CK1044" s="307" t="n"/>
      <c r="CL1044" s="307" t="n"/>
      <c r="CM1044" s="307" t="n"/>
      <c r="CN1044" s="307" t="n"/>
      <c r="CO1044" s="307" t="n"/>
      <c r="CP1044" s="307" t="n"/>
      <c r="CQ1044" s="307" t="n"/>
      <c r="CR1044" s="279" t="inlineStr"/>
      <c r="CS1044" s="280">
        <f>AVERAGE(Value(BY1044),value(CR1044))</f>
        <v/>
      </c>
      <c r="CT1044" s="421">
        <f>(IF(OR(MediaScorecard!BG1531="x", MediaScorecard!BH1531="x",MediaScorecard!BI1531="x",MediaScorecard!BJ1531="x",MediaScorecard!BK1531="x"),1, 2))</f>
        <v/>
      </c>
      <c r="CU1044" s="308" t="n"/>
      <c r="CV1044" s="308" t="n"/>
      <c r="CW1044" s="308" t="n"/>
      <c r="CX1044" s="309" t="n"/>
      <c r="CY1044" s="308" t="n"/>
      <c r="CZ1044" s="308" t="n"/>
      <c r="DA1044" s="308" t="n"/>
    </row>
    <row r="1045" ht="21" customHeight="1" s="590">
      <c r="A1045" s="421" t="n"/>
      <c r="B1045" s="270" t="n"/>
      <c r="C1045" s="266" t="n"/>
      <c r="D1045" s="267" t="inlineStr"/>
      <c r="E1045" s="267" t="inlineStr"/>
      <c r="F1045" s="268" t="inlineStr"/>
      <c r="G1045" s="421" t="n"/>
      <c r="H1045" s="269" t="n"/>
      <c r="I1045" s="421" t="n"/>
      <c r="J1045" s="421" t="n"/>
      <c r="K1045" s="421" t="n"/>
      <c r="L1045" s="421" t="n"/>
      <c r="M1045" s="421" t="n"/>
      <c r="N1045" s="421" t="n"/>
      <c r="O1045" s="421" t="n"/>
      <c r="P1045" s="421" t="n"/>
      <c r="Q1045" s="421" t="n"/>
      <c r="R1045" s="270" t="n"/>
      <c r="S1045" s="421" t="n"/>
      <c r="T1045" s="421" t="n"/>
      <c r="U1045" s="421" t="n"/>
      <c r="V1045" s="421" t="n"/>
      <c r="W1045" s="421" t="n"/>
      <c r="X1045" s="421" t="n"/>
      <c r="Y1045" s="421" t="n"/>
      <c r="Z1045" s="421" t="n"/>
      <c r="AA1045" s="421" t="n"/>
      <c r="AB1045" s="421" t="n"/>
      <c r="AC1045" s="421" t="n"/>
      <c r="AD1045" s="421" t="n"/>
      <c r="AE1045" s="421" t="n"/>
      <c r="AF1045" s="421" t="n"/>
      <c r="AG1045" s="421" t="n"/>
      <c r="AH1045" s="421" t="n"/>
      <c r="AI1045" s="421" t="n"/>
      <c r="AJ1045" s="297" t="n"/>
      <c r="AK1045" s="297" t="n"/>
      <c r="AL1045" s="284" t="n"/>
      <c r="AM1045" s="297" t="n"/>
      <c r="AN1045" s="285" t="n"/>
      <c r="AO1045" s="297" t="n"/>
      <c r="AP1045" s="297" t="n"/>
      <c r="AQ1045" s="297" t="n"/>
      <c r="AR1045" s="297" t="n"/>
      <c r="AS1045" s="297" t="n"/>
      <c r="AT1045" s="285" t="inlineStr">
        <is>
          <t>0</t>
        </is>
      </c>
      <c r="AU1045" s="297" t="inlineStr">
        <is>
          <t>0</t>
        </is>
      </c>
      <c r="AV1045" s="297" t="inlineStr">
        <is>
          <t>0</t>
        </is>
      </c>
      <c r="AW1045" s="297" t="inlineStr">
        <is>
          <t>0</t>
        </is>
      </c>
      <c r="AX1045" s="297" t="inlineStr">
        <is>
          <t>0</t>
        </is>
      </c>
      <c r="AY1045" s="286" t="inlineStr">
        <is>
          <t>0</t>
        </is>
      </c>
      <c r="AZ1045" s="286" t="inlineStr">
        <is>
          <t>0</t>
        </is>
      </c>
      <c r="BA1045" s="287" t="inlineStr">
        <is>
          <t>0</t>
        </is>
      </c>
      <c r="BB1045" s="286" t="inlineStr">
        <is>
          <t>0</t>
        </is>
      </c>
      <c r="BC1045" s="286" t="inlineStr">
        <is>
          <t>0</t>
        </is>
      </c>
      <c r="BD1045" s="286" t="inlineStr">
        <is>
          <t>0</t>
        </is>
      </c>
      <c r="BE1045" s="286" t="inlineStr">
        <is>
          <t>0</t>
        </is>
      </c>
      <c r="BF1045" s="286" t="inlineStr">
        <is>
          <t>0</t>
        </is>
      </c>
      <c r="BG1045" s="286" t="inlineStr">
        <is>
          <t>0</t>
        </is>
      </c>
      <c r="BH1045" s="297" t="inlineStr">
        <is>
          <t>0</t>
        </is>
      </c>
      <c r="BI1045" s="297" t="inlineStr">
        <is>
          <t>0</t>
        </is>
      </c>
      <c r="BJ1045" s="297" t="inlineStr">
        <is>
          <t>0</t>
        </is>
      </c>
      <c r="BK1045" s="297" t="inlineStr">
        <is>
          <t>0</t>
        </is>
      </c>
      <c r="BL1045" s="297" t="inlineStr">
        <is>
          <t>0</t>
        </is>
      </c>
      <c r="BM1045" s="297" t="inlineStr">
        <is>
          <t>0</t>
        </is>
      </c>
      <c r="BN1045" s="297" t="inlineStr">
        <is>
          <t>0</t>
        </is>
      </c>
      <c r="BO1045" s="285" t="inlineStr">
        <is>
          <t>0</t>
        </is>
      </c>
      <c r="BP1045" s="297" t="inlineStr">
        <is>
          <t>0</t>
        </is>
      </c>
      <c r="BQ1045" s="297" t="inlineStr">
        <is>
          <t>0</t>
        </is>
      </c>
      <c r="BR1045" s="297" t="inlineStr">
        <is>
          <t>0</t>
        </is>
      </c>
      <c r="BS1045" s="297" t="inlineStr">
        <is>
          <t>0</t>
        </is>
      </c>
      <c r="BT1045" s="297" t="inlineStr">
        <is>
          <t>0</t>
        </is>
      </c>
      <c r="BU1045" s="297" t="inlineStr">
        <is>
          <t>0</t>
        </is>
      </c>
      <c r="BV1045" s="297" t="inlineStr">
        <is>
          <t>0</t>
        </is>
      </c>
      <c r="BW1045" s="288" t="inlineStr">
        <is>
          <t>0</t>
        </is>
      </c>
      <c r="BX1045" s="276">
        <f>SUM(IF(COUNTIF(#REF!, "*1.*"), 2, 0), IF(COUNTIF(#REF!, "*2.*"), 2, 0), IF(COUNTIF(#REF!, "*3.*"), 2, 0), IF(COUNTIF(#REF!, "*4.*"), 2, 0), IF(COUNTIF(#REF!, "*5.*"), 2, 0), IF(COUNTIF(#REF!, "*6.*"), 2, 0))</f>
        <v/>
      </c>
      <c r="BY1045" s="277">
        <f t="array" ref="BY1045">SUM(VALUE(AT1045),VALUE(AU1045),VALUE(AV1045),VALUE(AW1045),VALUE(AX1045),VALUE(AY1045),VALUE(AZ1045),VALUE(BB1045),VALUE(BC1045),VALUE(BD1045),VALUE(BE1045),VALUE(BF1045),VALUE(BG1045),VALUE(BH1045),VALUE(BI1045),VALUE(BJ1045),VALUE(BK1045),VALUE(BL1045),VALUE(BM1045),VALUE(BN1045),VALUE(BO1045),VALUE(BP1045),VALUE(BQ1045),VALUE(BR1045),VALUE(BS1045),VALUE(BT1045),VALUE(BU1045),VALUE(BV1045),VALUE(BW1045))</f>
        <v/>
      </c>
      <c r="BZ1045" s="307" t="n"/>
      <c r="CA1045" s="307" t="n"/>
      <c r="CB1045" s="307" t="n"/>
      <c r="CC1045" s="307" t="n"/>
      <c r="CD1045" s="307" t="n"/>
      <c r="CE1045" s="307" t="n"/>
      <c r="CF1045" s="307" t="n"/>
      <c r="CG1045" s="307" t="n"/>
      <c r="CH1045" s="307" t="n"/>
      <c r="CI1045" s="307" t="n"/>
      <c r="CJ1045" s="307" t="n"/>
      <c r="CK1045" s="307" t="n"/>
      <c r="CL1045" s="307" t="n"/>
      <c r="CM1045" s="307" t="n"/>
      <c r="CN1045" s="307" t="n"/>
      <c r="CO1045" s="307" t="n"/>
      <c r="CP1045" s="307" t="n"/>
      <c r="CQ1045" s="307" t="n"/>
      <c r="CR1045" s="279" t="inlineStr"/>
      <c r="CS1045" s="280">
        <f>AVERAGE(Value(BY1045),value(CR1045))</f>
        <v/>
      </c>
      <c r="CT1045" s="421">
        <f>(IF(OR(MediaScorecard!BG1532="x", MediaScorecard!BH1532="x",MediaScorecard!BI1532="x",MediaScorecard!BJ1532="x",MediaScorecard!BK1532="x"),1, 2))</f>
        <v/>
      </c>
      <c r="CU1045" s="308" t="n"/>
      <c r="CV1045" s="308" t="n"/>
      <c r="CW1045" s="308" t="n"/>
      <c r="CX1045" s="309" t="n"/>
      <c r="CY1045" s="308" t="n"/>
      <c r="CZ1045" s="308" t="n"/>
      <c r="DA1045" s="308" t="n"/>
    </row>
    <row r="1046" ht="21" customHeight="1" s="590">
      <c r="A1046" s="421" t="n"/>
      <c r="B1046" s="270" t="n"/>
      <c r="C1046" s="266" t="n"/>
      <c r="D1046" s="267" t="inlineStr"/>
      <c r="E1046" s="267" t="inlineStr"/>
      <c r="F1046" s="268" t="inlineStr"/>
      <c r="G1046" s="421" t="n"/>
      <c r="H1046" s="269" t="n"/>
      <c r="I1046" s="421" t="n"/>
      <c r="J1046" s="421" t="n"/>
      <c r="K1046" s="421" t="n"/>
      <c r="L1046" s="421" t="n"/>
      <c r="M1046" s="421" t="n"/>
      <c r="N1046" s="421" t="n"/>
      <c r="O1046" s="421" t="n"/>
      <c r="P1046" s="421" t="n"/>
      <c r="Q1046" s="421" t="n"/>
      <c r="R1046" s="270" t="n"/>
      <c r="S1046" s="421" t="n"/>
      <c r="T1046" s="421" t="n"/>
      <c r="U1046" s="421" t="n"/>
      <c r="V1046" s="421" t="n"/>
      <c r="W1046" s="421" t="n"/>
      <c r="X1046" s="421" t="n"/>
      <c r="Y1046" s="421" t="n"/>
      <c r="Z1046" s="421" t="n"/>
      <c r="AA1046" s="421" t="n"/>
      <c r="AB1046" s="421" t="n"/>
      <c r="AC1046" s="421" t="n"/>
      <c r="AD1046" s="421" t="n"/>
      <c r="AE1046" s="421" t="n"/>
      <c r="AF1046" s="421" t="n"/>
      <c r="AG1046" s="421" t="n"/>
      <c r="AH1046" s="421" t="n"/>
      <c r="AI1046" s="421" t="n"/>
      <c r="AJ1046" s="297" t="n"/>
      <c r="AK1046" s="297" t="n"/>
      <c r="AL1046" s="284" t="n"/>
      <c r="AM1046" s="297" t="n"/>
      <c r="AN1046" s="285" t="n"/>
      <c r="AO1046" s="297" t="n"/>
      <c r="AP1046" s="297" t="n"/>
      <c r="AQ1046" s="297" t="n"/>
      <c r="AR1046" s="297" t="n"/>
      <c r="AS1046" s="297" t="n"/>
      <c r="AT1046" s="285" t="inlineStr">
        <is>
          <t>0</t>
        </is>
      </c>
      <c r="AU1046" s="297" t="inlineStr">
        <is>
          <t>0</t>
        </is>
      </c>
      <c r="AV1046" s="297" t="inlineStr">
        <is>
          <t>0</t>
        </is>
      </c>
      <c r="AW1046" s="297" t="inlineStr">
        <is>
          <t>0</t>
        </is>
      </c>
      <c r="AX1046" s="297" t="inlineStr">
        <is>
          <t>0</t>
        </is>
      </c>
      <c r="AY1046" s="286" t="inlineStr">
        <is>
          <t>0</t>
        </is>
      </c>
      <c r="AZ1046" s="286" t="inlineStr">
        <is>
          <t>0</t>
        </is>
      </c>
      <c r="BA1046" s="287" t="inlineStr">
        <is>
          <t>0</t>
        </is>
      </c>
      <c r="BB1046" s="286" t="inlineStr">
        <is>
          <t>0</t>
        </is>
      </c>
      <c r="BC1046" s="286" t="inlineStr">
        <is>
          <t>0</t>
        </is>
      </c>
      <c r="BD1046" s="286" t="inlineStr">
        <is>
          <t>0</t>
        </is>
      </c>
      <c r="BE1046" s="286" t="inlineStr">
        <is>
          <t>0</t>
        </is>
      </c>
      <c r="BF1046" s="286" t="inlineStr">
        <is>
          <t>0</t>
        </is>
      </c>
      <c r="BG1046" s="286" t="inlineStr">
        <is>
          <t>0</t>
        </is>
      </c>
      <c r="BH1046" s="297" t="inlineStr">
        <is>
          <t>0</t>
        </is>
      </c>
      <c r="BI1046" s="297" t="inlineStr">
        <is>
          <t>0</t>
        </is>
      </c>
      <c r="BJ1046" s="297" t="inlineStr">
        <is>
          <t>0</t>
        </is>
      </c>
      <c r="BK1046" s="297" t="inlineStr">
        <is>
          <t>0</t>
        </is>
      </c>
      <c r="BL1046" s="297" t="inlineStr">
        <is>
          <t>0</t>
        </is>
      </c>
      <c r="BM1046" s="297" t="inlineStr">
        <is>
          <t>0</t>
        </is>
      </c>
      <c r="BN1046" s="297" t="inlineStr">
        <is>
          <t>0</t>
        </is>
      </c>
      <c r="BO1046" s="285" t="inlineStr">
        <is>
          <t>0</t>
        </is>
      </c>
      <c r="BP1046" s="297" t="inlineStr">
        <is>
          <t>0</t>
        </is>
      </c>
      <c r="BQ1046" s="297" t="inlineStr">
        <is>
          <t>0</t>
        </is>
      </c>
      <c r="BR1046" s="297" t="inlineStr">
        <is>
          <t>0</t>
        </is>
      </c>
      <c r="BS1046" s="297" t="inlineStr">
        <is>
          <t>0</t>
        </is>
      </c>
      <c r="BT1046" s="297" t="inlineStr">
        <is>
          <t>0</t>
        </is>
      </c>
      <c r="BU1046" s="297" t="inlineStr">
        <is>
          <t>0</t>
        </is>
      </c>
      <c r="BV1046" s="297" t="inlineStr">
        <is>
          <t>0</t>
        </is>
      </c>
      <c r="BW1046" s="288" t="inlineStr">
        <is>
          <t>0</t>
        </is>
      </c>
      <c r="BX1046" s="276">
        <f>SUM(IF(COUNTIF(#REF!, "*1.*"), 2, 0), IF(COUNTIF(#REF!, "*2.*"), 2, 0), IF(COUNTIF(#REF!, "*3.*"), 2, 0), IF(COUNTIF(#REF!, "*4.*"), 2, 0), IF(COUNTIF(#REF!, "*5.*"), 2, 0), IF(COUNTIF(#REF!, "*6.*"), 2, 0))</f>
        <v/>
      </c>
      <c r="BY1046" s="277">
        <f t="array" ref="BY1046">SUM(VALUE(AT1046),VALUE(AU1046),VALUE(AV1046),VALUE(AW1046),VALUE(AX1046),VALUE(AY1046),VALUE(AZ1046),VALUE(BB1046),VALUE(BC1046),VALUE(BD1046),VALUE(BE1046),VALUE(BF1046),VALUE(BG1046),VALUE(BH1046),VALUE(BI1046),VALUE(BJ1046),VALUE(BK1046),VALUE(BL1046),VALUE(BM1046),VALUE(BN1046),VALUE(BO1046),VALUE(BP1046),VALUE(BQ1046),VALUE(BR1046),VALUE(BS1046),VALUE(BT1046),VALUE(BU1046),VALUE(BV1046),VALUE(BW1046))</f>
        <v/>
      </c>
      <c r="BZ1046" s="307" t="n"/>
      <c r="CA1046" s="307" t="n"/>
      <c r="CB1046" s="307" t="n"/>
      <c r="CC1046" s="307" t="n"/>
      <c r="CD1046" s="307" t="n"/>
      <c r="CE1046" s="307" t="n"/>
      <c r="CF1046" s="307" t="n"/>
      <c r="CG1046" s="307" t="n"/>
      <c r="CH1046" s="307" t="n"/>
      <c r="CI1046" s="307" t="n"/>
      <c r="CJ1046" s="307" t="n"/>
      <c r="CK1046" s="307" t="n"/>
      <c r="CL1046" s="307" t="n"/>
      <c r="CM1046" s="307" t="n"/>
      <c r="CN1046" s="307" t="n"/>
      <c r="CO1046" s="307" t="n"/>
      <c r="CP1046" s="307" t="n"/>
      <c r="CQ1046" s="307" t="n"/>
      <c r="CR1046" s="279" t="inlineStr"/>
      <c r="CS1046" s="280">
        <f>AVERAGE(Value(BY1046),value(CR1046))</f>
        <v/>
      </c>
      <c r="CT1046" s="421">
        <f>(IF(OR(MediaScorecard!BG1533="x", MediaScorecard!BH1533="x",MediaScorecard!BI1533="x",MediaScorecard!BJ1533="x",MediaScorecard!BK1533="x"),1, 2))</f>
        <v/>
      </c>
      <c r="CU1046" s="308" t="n"/>
      <c r="CV1046" s="308" t="n"/>
      <c r="CW1046" s="308" t="n"/>
      <c r="CX1046" s="309" t="n"/>
      <c r="CY1046" s="308" t="n"/>
      <c r="CZ1046" s="308" t="n"/>
      <c r="DA1046" s="308" t="n"/>
    </row>
    <row r="1047" ht="21" customHeight="1" s="590">
      <c r="A1047" s="421" t="n"/>
      <c r="B1047" s="270" t="n"/>
      <c r="C1047" s="266" t="n"/>
      <c r="D1047" s="267" t="inlineStr"/>
      <c r="E1047" s="267" t="inlineStr"/>
      <c r="F1047" s="268" t="inlineStr"/>
      <c r="G1047" s="421" t="n"/>
      <c r="H1047" s="269" t="n"/>
      <c r="I1047" s="421" t="n"/>
      <c r="J1047" s="421" t="n"/>
      <c r="K1047" s="421" t="n"/>
      <c r="L1047" s="421" t="n"/>
      <c r="M1047" s="421" t="n"/>
      <c r="N1047" s="421" t="n"/>
      <c r="O1047" s="421" t="n"/>
      <c r="P1047" s="421" t="n"/>
      <c r="Q1047" s="421" t="n"/>
      <c r="R1047" s="270" t="n"/>
      <c r="S1047" s="421" t="n"/>
      <c r="T1047" s="421" t="n"/>
      <c r="U1047" s="421" t="n"/>
      <c r="V1047" s="421" t="n"/>
      <c r="W1047" s="421" t="n"/>
      <c r="X1047" s="421" t="n"/>
      <c r="Y1047" s="421" t="n"/>
      <c r="Z1047" s="421" t="n"/>
      <c r="AA1047" s="421" t="n"/>
      <c r="AB1047" s="421" t="n"/>
      <c r="AC1047" s="421" t="n"/>
      <c r="AD1047" s="421" t="n"/>
      <c r="AE1047" s="421" t="n"/>
      <c r="AF1047" s="421" t="n"/>
      <c r="AG1047" s="421" t="n"/>
      <c r="AH1047" s="421" t="n"/>
      <c r="AI1047" s="421" t="n"/>
      <c r="AJ1047" s="297" t="n"/>
      <c r="AK1047" s="297" t="n"/>
      <c r="AL1047" s="284" t="n"/>
      <c r="AM1047" s="297" t="n"/>
      <c r="AN1047" s="285" t="n"/>
      <c r="AO1047" s="297" t="n"/>
      <c r="AP1047" s="297" t="n"/>
      <c r="AQ1047" s="297" t="n"/>
      <c r="AR1047" s="297" t="n"/>
      <c r="AS1047" s="297" t="n"/>
      <c r="AT1047" s="285" t="inlineStr">
        <is>
          <t>0</t>
        </is>
      </c>
      <c r="AU1047" s="297" t="inlineStr">
        <is>
          <t>0</t>
        </is>
      </c>
      <c r="AV1047" s="297" t="inlineStr">
        <is>
          <t>0</t>
        </is>
      </c>
      <c r="AW1047" s="297" t="inlineStr">
        <is>
          <t>0</t>
        </is>
      </c>
      <c r="AX1047" s="297" t="inlineStr">
        <is>
          <t>0</t>
        </is>
      </c>
      <c r="AY1047" s="286" t="inlineStr">
        <is>
          <t>0</t>
        </is>
      </c>
      <c r="AZ1047" s="286" t="inlineStr">
        <is>
          <t>0</t>
        </is>
      </c>
      <c r="BA1047" s="287" t="inlineStr">
        <is>
          <t>0</t>
        </is>
      </c>
      <c r="BB1047" s="286" t="inlineStr">
        <is>
          <t>0</t>
        </is>
      </c>
      <c r="BC1047" s="286" t="inlineStr">
        <is>
          <t>0</t>
        </is>
      </c>
      <c r="BD1047" s="286" t="inlineStr">
        <is>
          <t>0</t>
        </is>
      </c>
      <c r="BE1047" s="286" t="inlineStr">
        <is>
          <t>0</t>
        </is>
      </c>
      <c r="BF1047" s="286" t="inlineStr">
        <is>
          <t>0</t>
        </is>
      </c>
      <c r="BG1047" s="286" t="inlineStr">
        <is>
          <t>0</t>
        </is>
      </c>
      <c r="BH1047" s="297" t="inlineStr">
        <is>
          <t>0</t>
        </is>
      </c>
      <c r="BI1047" s="297" t="inlineStr">
        <is>
          <t>0</t>
        </is>
      </c>
      <c r="BJ1047" s="297" t="inlineStr">
        <is>
          <t>0</t>
        </is>
      </c>
      <c r="BK1047" s="297" t="inlineStr">
        <is>
          <t>0</t>
        </is>
      </c>
      <c r="BL1047" s="297" t="inlineStr">
        <is>
          <t>0</t>
        </is>
      </c>
      <c r="BM1047" s="297" t="inlineStr">
        <is>
          <t>0</t>
        </is>
      </c>
      <c r="BN1047" s="297" t="inlineStr">
        <is>
          <t>0</t>
        </is>
      </c>
      <c r="BO1047" s="285" t="inlineStr">
        <is>
          <t>0</t>
        </is>
      </c>
      <c r="BP1047" s="297" t="inlineStr">
        <is>
          <t>0</t>
        </is>
      </c>
      <c r="BQ1047" s="297" t="inlineStr">
        <is>
          <t>0</t>
        </is>
      </c>
      <c r="BR1047" s="297" t="inlineStr">
        <is>
          <t>0</t>
        </is>
      </c>
      <c r="BS1047" s="297" t="inlineStr">
        <is>
          <t>0</t>
        </is>
      </c>
      <c r="BT1047" s="297" t="inlineStr">
        <is>
          <t>0</t>
        </is>
      </c>
      <c r="BU1047" s="297" t="inlineStr">
        <is>
          <t>0</t>
        </is>
      </c>
      <c r="BV1047" s="297" t="inlineStr">
        <is>
          <t>0</t>
        </is>
      </c>
      <c r="BW1047" s="288" t="inlineStr">
        <is>
          <t>0</t>
        </is>
      </c>
      <c r="BX1047" s="276">
        <f>SUM(IF(COUNTIF(#REF!, "*1.*"), 2, 0), IF(COUNTIF(#REF!, "*2.*"), 2, 0), IF(COUNTIF(#REF!, "*3.*"), 2, 0), IF(COUNTIF(#REF!, "*4.*"), 2, 0), IF(COUNTIF(#REF!, "*5.*"), 2, 0), IF(COUNTIF(#REF!, "*6.*"), 2, 0))</f>
        <v/>
      </c>
      <c r="BY1047" s="277">
        <f t="array" ref="BY1047">SUM(VALUE(AT1047),VALUE(AU1047),VALUE(AV1047),VALUE(AW1047),VALUE(AX1047),VALUE(AY1047),VALUE(AZ1047),VALUE(BB1047),VALUE(BC1047),VALUE(BD1047),VALUE(BE1047),VALUE(BF1047),VALUE(BG1047),VALUE(BH1047),VALUE(BI1047),VALUE(BJ1047),VALUE(BK1047),VALUE(BL1047),VALUE(BM1047),VALUE(BN1047),VALUE(BO1047),VALUE(BP1047),VALUE(BQ1047),VALUE(BR1047),VALUE(BS1047),VALUE(BT1047),VALUE(BU1047),VALUE(BV1047),VALUE(BW1047))</f>
        <v/>
      </c>
      <c r="BZ1047" s="307" t="n"/>
      <c r="CA1047" s="307" t="n"/>
      <c r="CB1047" s="307" t="n"/>
      <c r="CC1047" s="307" t="n"/>
      <c r="CD1047" s="307" t="n"/>
      <c r="CE1047" s="307" t="n"/>
      <c r="CF1047" s="307" t="n"/>
      <c r="CG1047" s="307" t="n"/>
      <c r="CH1047" s="307" t="n"/>
      <c r="CI1047" s="307" t="n"/>
      <c r="CJ1047" s="307" t="n"/>
      <c r="CK1047" s="307" t="n"/>
      <c r="CL1047" s="307" t="n"/>
      <c r="CM1047" s="307" t="n"/>
      <c r="CN1047" s="307" t="n"/>
      <c r="CO1047" s="307" t="n"/>
      <c r="CP1047" s="307" t="n"/>
      <c r="CQ1047" s="307" t="n"/>
      <c r="CR1047" s="279" t="inlineStr"/>
      <c r="CS1047" s="280">
        <f>AVERAGE(Value(BY1047),value(CR1047))</f>
        <v/>
      </c>
      <c r="CT1047" s="421">
        <f>(IF(OR(MediaScorecard!BG1534="x", MediaScorecard!BH1534="x",MediaScorecard!BI1534="x",MediaScorecard!BJ1534="x",MediaScorecard!BK1534="x"),1, 2))</f>
        <v/>
      </c>
      <c r="CU1047" s="308" t="n"/>
      <c r="CV1047" s="308" t="n"/>
      <c r="CW1047" s="308" t="n"/>
      <c r="CX1047" s="309" t="n"/>
      <c r="CY1047" s="308" t="n"/>
      <c r="CZ1047" s="308" t="n"/>
      <c r="DA1047" s="308" t="n"/>
    </row>
    <row r="1048" ht="21" customHeight="1" s="590">
      <c r="A1048" s="421" t="n"/>
      <c r="B1048" s="270" t="n"/>
      <c r="C1048" s="266" t="n"/>
      <c r="D1048" s="267" t="inlineStr"/>
      <c r="E1048" s="267" t="inlineStr"/>
      <c r="F1048" s="268" t="inlineStr"/>
      <c r="G1048" s="421" t="n"/>
      <c r="H1048" s="269" t="n"/>
      <c r="I1048" s="421" t="n"/>
      <c r="J1048" s="421" t="n"/>
      <c r="K1048" s="421" t="n"/>
      <c r="L1048" s="421" t="n"/>
      <c r="M1048" s="421" t="n"/>
      <c r="N1048" s="421" t="n"/>
      <c r="O1048" s="421" t="n"/>
      <c r="P1048" s="421" t="n"/>
      <c r="Q1048" s="421" t="n"/>
      <c r="R1048" s="270" t="n"/>
      <c r="S1048" s="421" t="n"/>
      <c r="T1048" s="421" t="n"/>
      <c r="U1048" s="421" t="n"/>
      <c r="V1048" s="421" t="n"/>
      <c r="W1048" s="421" t="n"/>
      <c r="X1048" s="421" t="n"/>
      <c r="Y1048" s="421" t="n"/>
      <c r="Z1048" s="421" t="n"/>
      <c r="AA1048" s="421" t="n"/>
      <c r="AB1048" s="421" t="n"/>
      <c r="AC1048" s="421" t="n"/>
      <c r="AD1048" s="421" t="n"/>
      <c r="AE1048" s="421" t="n"/>
      <c r="AF1048" s="421" t="n"/>
      <c r="AG1048" s="421" t="n"/>
      <c r="AH1048" s="421" t="n"/>
      <c r="AI1048" s="421" t="n"/>
      <c r="AJ1048" s="297" t="n"/>
      <c r="AK1048" s="297" t="n"/>
      <c r="AL1048" s="284" t="n"/>
      <c r="AM1048" s="297" t="n"/>
      <c r="AN1048" s="285" t="n"/>
      <c r="AO1048" s="297" t="n"/>
      <c r="AP1048" s="297" t="n"/>
      <c r="AQ1048" s="297" t="n"/>
      <c r="AR1048" s="297" t="n"/>
      <c r="AS1048" s="297" t="n"/>
      <c r="AT1048" s="285" t="inlineStr">
        <is>
          <t>0</t>
        </is>
      </c>
      <c r="AU1048" s="297" t="inlineStr">
        <is>
          <t>0</t>
        </is>
      </c>
      <c r="AV1048" s="297" t="inlineStr">
        <is>
          <t>0</t>
        </is>
      </c>
      <c r="AW1048" s="297" t="inlineStr">
        <is>
          <t>0</t>
        </is>
      </c>
      <c r="AX1048" s="297" t="inlineStr">
        <is>
          <t>0</t>
        </is>
      </c>
      <c r="AY1048" s="286" t="inlineStr">
        <is>
          <t>0</t>
        </is>
      </c>
      <c r="AZ1048" s="286" t="inlineStr">
        <is>
          <t>0</t>
        </is>
      </c>
      <c r="BA1048" s="287" t="inlineStr">
        <is>
          <t>0</t>
        </is>
      </c>
      <c r="BB1048" s="286" t="inlineStr">
        <is>
          <t>0</t>
        </is>
      </c>
      <c r="BC1048" s="286" t="inlineStr">
        <is>
          <t>0</t>
        </is>
      </c>
      <c r="BD1048" s="286" t="inlineStr">
        <is>
          <t>0</t>
        </is>
      </c>
      <c r="BE1048" s="286" t="inlineStr">
        <is>
          <t>0</t>
        </is>
      </c>
      <c r="BF1048" s="286" t="inlineStr">
        <is>
          <t>0</t>
        </is>
      </c>
      <c r="BG1048" s="286" t="inlineStr">
        <is>
          <t>0</t>
        </is>
      </c>
      <c r="BH1048" s="297" t="inlineStr">
        <is>
          <t>0</t>
        </is>
      </c>
      <c r="BI1048" s="297" t="inlineStr">
        <is>
          <t>0</t>
        </is>
      </c>
      <c r="BJ1048" s="297" t="inlineStr">
        <is>
          <t>0</t>
        </is>
      </c>
      <c r="BK1048" s="297" t="inlineStr">
        <is>
          <t>0</t>
        </is>
      </c>
      <c r="BL1048" s="297" t="inlineStr">
        <is>
          <t>0</t>
        </is>
      </c>
      <c r="BM1048" s="297" t="inlineStr">
        <is>
          <t>0</t>
        </is>
      </c>
      <c r="BN1048" s="297" t="inlineStr">
        <is>
          <t>0</t>
        </is>
      </c>
      <c r="BO1048" s="285" t="inlineStr">
        <is>
          <t>0</t>
        </is>
      </c>
      <c r="BP1048" s="297" t="inlineStr">
        <is>
          <t>0</t>
        </is>
      </c>
      <c r="BQ1048" s="297" t="inlineStr">
        <is>
          <t>0</t>
        </is>
      </c>
      <c r="BR1048" s="297" t="inlineStr">
        <is>
          <t>0</t>
        </is>
      </c>
      <c r="BS1048" s="297" t="inlineStr">
        <is>
          <t>0</t>
        </is>
      </c>
      <c r="BT1048" s="297" t="inlineStr">
        <is>
          <t>0</t>
        </is>
      </c>
      <c r="BU1048" s="297" t="inlineStr">
        <is>
          <t>0</t>
        </is>
      </c>
      <c r="BV1048" s="297" t="inlineStr">
        <is>
          <t>0</t>
        </is>
      </c>
      <c r="BW1048" s="288" t="inlineStr">
        <is>
          <t>0</t>
        </is>
      </c>
      <c r="BX1048" s="276">
        <f>SUM(IF(COUNTIF(#REF!, "*1.*"), 2, 0), IF(COUNTIF(#REF!, "*2.*"), 2, 0), IF(COUNTIF(#REF!, "*3.*"), 2, 0), IF(COUNTIF(#REF!, "*4.*"), 2, 0), IF(COUNTIF(#REF!, "*5.*"), 2, 0), IF(COUNTIF(#REF!, "*6.*"), 2, 0))</f>
        <v/>
      </c>
      <c r="BY1048" s="277">
        <f t="array" ref="BY1048">SUM(VALUE(AT1048),VALUE(AU1048),VALUE(AV1048),VALUE(AW1048),VALUE(AX1048),VALUE(AY1048),VALUE(AZ1048),VALUE(BB1048),VALUE(BC1048),VALUE(BD1048),VALUE(BE1048),VALUE(BF1048),VALUE(BG1048),VALUE(BH1048),VALUE(BI1048),VALUE(BJ1048),VALUE(BK1048),VALUE(BL1048),VALUE(BM1048),VALUE(BN1048),VALUE(BO1048),VALUE(BP1048),VALUE(BQ1048),VALUE(BR1048),VALUE(BS1048),VALUE(BT1048),VALUE(BU1048),VALUE(BV1048),VALUE(BW1048))</f>
        <v/>
      </c>
      <c r="BZ1048" s="307" t="n"/>
      <c r="CA1048" s="307" t="n"/>
      <c r="CB1048" s="307" t="n"/>
      <c r="CC1048" s="307" t="n"/>
      <c r="CD1048" s="307" t="n"/>
      <c r="CE1048" s="307" t="n"/>
      <c r="CF1048" s="307" t="n"/>
      <c r="CG1048" s="307" t="n"/>
      <c r="CH1048" s="307" t="n"/>
      <c r="CI1048" s="307" t="n"/>
      <c r="CJ1048" s="307" t="n"/>
      <c r="CK1048" s="307" t="n"/>
      <c r="CL1048" s="307" t="n"/>
      <c r="CM1048" s="307" t="n"/>
      <c r="CN1048" s="307" t="n"/>
      <c r="CO1048" s="307" t="n"/>
      <c r="CP1048" s="307" t="n"/>
      <c r="CQ1048" s="307" t="n"/>
      <c r="CR1048" s="279" t="inlineStr"/>
      <c r="CS1048" s="280">
        <f>AVERAGE(Value(BY1048),value(CR1048))</f>
        <v/>
      </c>
      <c r="CT1048" s="421">
        <f>(IF(OR(MediaScorecard!BG1535="x", MediaScorecard!BH1535="x",MediaScorecard!BI1535="x",MediaScorecard!BJ1535="x",MediaScorecard!BK1535="x"),1, 2))</f>
        <v/>
      </c>
      <c r="CU1048" s="308" t="n"/>
      <c r="CV1048" s="308" t="n"/>
      <c r="CW1048" s="308" t="n"/>
      <c r="CX1048" s="309" t="n"/>
      <c r="CY1048" s="308" t="n"/>
      <c r="CZ1048" s="308" t="n"/>
      <c r="DA1048" s="308" t="n"/>
    </row>
    <row r="1049" ht="21" customHeight="1" s="590">
      <c r="A1049" s="421" t="n"/>
      <c r="B1049" s="270" t="n"/>
      <c r="C1049" s="266" t="n"/>
      <c r="D1049" s="267" t="inlineStr"/>
      <c r="E1049" s="267" t="inlineStr"/>
      <c r="F1049" s="268" t="inlineStr"/>
      <c r="G1049" s="421" t="n"/>
      <c r="H1049" s="269" t="n"/>
      <c r="I1049" s="421" t="n"/>
      <c r="J1049" s="421" t="n"/>
      <c r="K1049" s="421" t="n"/>
      <c r="L1049" s="421" t="n"/>
      <c r="M1049" s="421" t="n"/>
      <c r="N1049" s="421" t="n"/>
      <c r="O1049" s="421" t="n"/>
      <c r="P1049" s="421" t="n"/>
      <c r="Q1049" s="421" t="n"/>
      <c r="R1049" s="270" t="n"/>
      <c r="S1049" s="421" t="n"/>
      <c r="T1049" s="421" t="n"/>
      <c r="U1049" s="421" t="n"/>
      <c r="V1049" s="421" t="n"/>
      <c r="W1049" s="421" t="n"/>
      <c r="X1049" s="421" t="n"/>
      <c r="Y1049" s="421" t="n"/>
      <c r="Z1049" s="421" t="n"/>
      <c r="AA1049" s="421" t="n"/>
      <c r="AB1049" s="421" t="n"/>
      <c r="AC1049" s="421" t="n"/>
      <c r="AD1049" s="421" t="n"/>
      <c r="AE1049" s="421" t="n"/>
      <c r="AF1049" s="421" t="n"/>
      <c r="AG1049" s="421" t="n"/>
      <c r="AH1049" s="421" t="n"/>
      <c r="AI1049" s="421" t="n"/>
      <c r="AJ1049" s="297" t="n"/>
      <c r="AK1049" s="297" t="n"/>
      <c r="AL1049" s="284" t="n"/>
      <c r="AM1049" s="297" t="n"/>
      <c r="AN1049" s="285" t="n"/>
      <c r="AO1049" s="297" t="n"/>
      <c r="AP1049" s="297" t="n"/>
      <c r="AQ1049" s="297" t="n"/>
      <c r="AR1049" s="297" t="n"/>
      <c r="AS1049" s="297" t="n"/>
      <c r="AT1049" s="285" t="inlineStr">
        <is>
          <t>0</t>
        </is>
      </c>
      <c r="AU1049" s="297" t="inlineStr">
        <is>
          <t>0</t>
        </is>
      </c>
      <c r="AV1049" s="297" t="inlineStr">
        <is>
          <t>0</t>
        </is>
      </c>
      <c r="AW1049" s="297" t="inlineStr">
        <is>
          <t>0</t>
        </is>
      </c>
      <c r="AX1049" s="297" t="inlineStr">
        <is>
          <t>0</t>
        </is>
      </c>
      <c r="AY1049" s="286" t="inlineStr">
        <is>
          <t>0</t>
        </is>
      </c>
      <c r="AZ1049" s="286" t="inlineStr">
        <is>
          <t>0</t>
        </is>
      </c>
      <c r="BA1049" s="287" t="inlineStr">
        <is>
          <t>0</t>
        </is>
      </c>
      <c r="BB1049" s="286" t="inlineStr">
        <is>
          <t>0</t>
        </is>
      </c>
      <c r="BC1049" s="286" t="inlineStr">
        <is>
          <t>0</t>
        </is>
      </c>
      <c r="BD1049" s="286" t="inlineStr">
        <is>
          <t>0</t>
        </is>
      </c>
      <c r="BE1049" s="286" t="inlineStr">
        <is>
          <t>0</t>
        </is>
      </c>
      <c r="BF1049" s="286" t="inlineStr">
        <is>
          <t>0</t>
        </is>
      </c>
      <c r="BG1049" s="286" t="inlineStr">
        <is>
          <t>0</t>
        </is>
      </c>
      <c r="BH1049" s="297" t="inlineStr">
        <is>
          <t>0</t>
        </is>
      </c>
      <c r="BI1049" s="297" t="inlineStr">
        <is>
          <t>0</t>
        </is>
      </c>
      <c r="BJ1049" s="297" t="inlineStr">
        <is>
          <t>0</t>
        </is>
      </c>
      <c r="BK1049" s="297" t="inlineStr">
        <is>
          <t>0</t>
        </is>
      </c>
      <c r="BL1049" s="297" t="inlineStr">
        <is>
          <t>0</t>
        </is>
      </c>
      <c r="BM1049" s="297" t="inlineStr">
        <is>
          <t>0</t>
        </is>
      </c>
      <c r="BN1049" s="297" t="inlineStr">
        <is>
          <t>0</t>
        </is>
      </c>
      <c r="BO1049" s="285" t="inlineStr">
        <is>
          <t>0</t>
        </is>
      </c>
      <c r="BP1049" s="297" t="inlineStr">
        <is>
          <t>0</t>
        </is>
      </c>
      <c r="BQ1049" s="297" t="inlineStr">
        <is>
          <t>0</t>
        </is>
      </c>
      <c r="BR1049" s="297" t="inlineStr">
        <is>
          <t>0</t>
        </is>
      </c>
      <c r="BS1049" s="297" t="inlineStr">
        <is>
          <t>0</t>
        </is>
      </c>
      <c r="BT1049" s="297" t="inlineStr">
        <is>
          <t>0</t>
        </is>
      </c>
      <c r="BU1049" s="297" t="inlineStr">
        <is>
          <t>0</t>
        </is>
      </c>
      <c r="BV1049" s="297" t="inlineStr">
        <is>
          <t>0</t>
        </is>
      </c>
      <c r="BW1049" s="288" t="inlineStr">
        <is>
          <t>0</t>
        </is>
      </c>
      <c r="BX1049" s="276">
        <f>SUM(IF(COUNTIF(#REF!, "*1.*"), 2, 0), IF(COUNTIF(#REF!, "*2.*"), 2, 0), IF(COUNTIF(#REF!, "*3.*"), 2, 0), IF(COUNTIF(#REF!, "*4.*"), 2, 0), IF(COUNTIF(#REF!, "*5.*"), 2, 0), IF(COUNTIF(#REF!, "*6.*"), 2, 0))</f>
        <v/>
      </c>
      <c r="BY1049" s="277">
        <f t="array" ref="BY1049">SUM(VALUE(AT1049),VALUE(AU1049),VALUE(AV1049),VALUE(AW1049),VALUE(AX1049),VALUE(AY1049),VALUE(AZ1049),VALUE(BB1049),VALUE(BC1049),VALUE(BD1049),VALUE(BE1049),VALUE(BF1049),VALUE(BG1049),VALUE(BH1049),VALUE(BI1049),VALUE(BJ1049),VALUE(BK1049),VALUE(BL1049),VALUE(BM1049),VALUE(BN1049),VALUE(BO1049),VALUE(BP1049),VALUE(BQ1049),VALUE(BR1049),VALUE(BS1049),VALUE(BT1049),VALUE(BU1049),VALUE(BV1049),VALUE(BW1049))</f>
        <v/>
      </c>
      <c r="BZ1049" s="307" t="n"/>
      <c r="CA1049" s="307" t="n"/>
      <c r="CB1049" s="307" t="n"/>
      <c r="CC1049" s="307" t="n"/>
      <c r="CD1049" s="307" t="n"/>
      <c r="CE1049" s="307" t="n"/>
      <c r="CF1049" s="307" t="n"/>
      <c r="CG1049" s="307" t="n"/>
      <c r="CH1049" s="307" t="n"/>
      <c r="CI1049" s="307" t="n"/>
      <c r="CJ1049" s="307" t="n"/>
      <c r="CK1049" s="307" t="n"/>
      <c r="CL1049" s="307" t="n"/>
      <c r="CM1049" s="307" t="n"/>
      <c r="CN1049" s="307" t="n"/>
      <c r="CO1049" s="307" t="n"/>
      <c r="CP1049" s="307" t="n"/>
      <c r="CQ1049" s="307" t="n"/>
      <c r="CR1049" s="279" t="inlineStr"/>
      <c r="CS1049" s="280">
        <f>AVERAGE(Value(BY1049),value(CR1049))</f>
        <v/>
      </c>
      <c r="CT1049" s="421">
        <f>(IF(OR(MediaScorecard!BG1536="x", MediaScorecard!BH1536="x",MediaScorecard!BI1536="x",MediaScorecard!BJ1536="x",MediaScorecard!BK1536="x"),1, 2))</f>
        <v/>
      </c>
      <c r="CU1049" s="308" t="n"/>
      <c r="CV1049" s="308" t="n"/>
      <c r="CW1049" s="308" t="n"/>
      <c r="CX1049" s="309" t="n"/>
      <c r="CY1049" s="308" t="n"/>
      <c r="CZ1049" s="308" t="n"/>
      <c r="DA1049" s="308" t="n"/>
    </row>
    <row r="1050" ht="21" customHeight="1" s="590">
      <c r="A1050" s="421" t="n"/>
      <c r="B1050" s="270" t="n"/>
      <c r="C1050" s="266" t="n"/>
      <c r="D1050" s="267" t="inlineStr"/>
      <c r="E1050" s="267" t="inlineStr"/>
      <c r="F1050" s="268" t="inlineStr"/>
      <c r="G1050" s="421" t="n"/>
      <c r="H1050" s="269" t="n"/>
      <c r="I1050" s="421" t="n"/>
      <c r="J1050" s="421" t="n"/>
      <c r="K1050" s="421" t="n"/>
      <c r="L1050" s="421" t="n"/>
      <c r="M1050" s="421" t="n"/>
      <c r="N1050" s="421" t="n"/>
      <c r="O1050" s="421" t="n"/>
      <c r="P1050" s="421" t="n"/>
      <c r="Q1050" s="421" t="n"/>
      <c r="R1050" s="270" t="n"/>
      <c r="S1050" s="421" t="n"/>
      <c r="T1050" s="421" t="n"/>
      <c r="U1050" s="421" t="n"/>
      <c r="V1050" s="421" t="n"/>
      <c r="W1050" s="421" t="n"/>
      <c r="X1050" s="421" t="n"/>
      <c r="Y1050" s="421" t="n"/>
      <c r="Z1050" s="421" t="n"/>
      <c r="AA1050" s="421" t="n"/>
      <c r="AB1050" s="421" t="n"/>
      <c r="AC1050" s="421" t="n"/>
      <c r="AD1050" s="421" t="n"/>
      <c r="AE1050" s="421" t="n"/>
      <c r="AF1050" s="421" t="n"/>
      <c r="AG1050" s="421" t="n"/>
      <c r="AH1050" s="421" t="n"/>
      <c r="AI1050" s="421" t="n"/>
      <c r="AJ1050" s="297" t="n"/>
      <c r="AK1050" s="297" t="n"/>
      <c r="AL1050" s="284" t="n"/>
      <c r="AM1050" s="297" t="n"/>
      <c r="AN1050" s="285" t="n"/>
      <c r="AO1050" s="297" t="n"/>
      <c r="AP1050" s="297" t="n"/>
      <c r="AQ1050" s="297" t="n"/>
      <c r="AR1050" s="297" t="n"/>
      <c r="AS1050" s="297" t="n"/>
      <c r="AT1050" s="285" t="inlineStr">
        <is>
          <t>0</t>
        </is>
      </c>
      <c r="AU1050" s="297" t="inlineStr">
        <is>
          <t>0</t>
        </is>
      </c>
      <c r="AV1050" s="297" t="inlineStr">
        <is>
          <t>0</t>
        </is>
      </c>
      <c r="AW1050" s="297" t="inlineStr">
        <is>
          <t>0</t>
        </is>
      </c>
      <c r="AX1050" s="297" t="inlineStr">
        <is>
          <t>0</t>
        </is>
      </c>
      <c r="AY1050" s="286" t="inlineStr">
        <is>
          <t>0</t>
        </is>
      </c>
      <c r="AZ1050" s="286" t="inlineStr">
        <is>
          <t>0</t>
        </is>
      </c>
      <c r="BA1050" s="287" t="inlineStr">
        <is>
          <t>0</t>
        </is>
      </c>
      <c r="BB1050" s="286" t="inlineStr">
        <is>
          <t>0</t>
        </is>
      </c>
      <c r="BC1050" s="286" t="inlineStr">
        <is>
          <t>0</t>
        </is>
      </c>
      <c r="BD1050" s="286" t="inlineStr">
        <is>
          <t>0</t>
        </is>
      </c>
      <c r="BE1050" s="286" t="inlineStr">
        <is>
          <t>0</t>
        </is>
      </c>
      <c r="BF1050" s="286" t="inlineStr">
        <is>
          <t>0</t>
        </is>
      </c>
      <c r="BG1050" s="286" t="inlineStr">
        <is>
          <t>0</t>
        </is>
      </c>
      <c r="BH1050" s="297" t="inlineStr">
        <is>
          <t>0</t>
        </is>
      </c>
      <c r="BI1050" s="297" t="inlineStr">
        <is>
          <t>0</t>
        </is>
      </c>
      <c r="BJ1050" s="297" t="inlineStr">
        <is>
          <t>0</t>
        </is>
      </c>
      <c r="BK1050" s="297" t="inlineStr">
        <is>
          <t>0</t>
        </is>
      </c>
      <c r="BL1050" s="297" t="inlineStr">
        <is>
          <t>0</t>
        </is>
      </c>
      <c r="BM1050" s="297" t="inlineStr">
        <is>
          <t>0</t>
        </is>
      </c>
      <c r="BN1050" s="297" t="inlineStr">
        <is>
          <t>0</t>
        </is>
      </c>
      <c r="BO1050" s="285" t="inlineStr">
        <is>
          <t>0</t>
        </is>
      </c>
      <c r="BP1050" s="297" t="inlineStr">
        <is>
          <t>0</t>
        </is>
      </c>
      <c r="BQ1050" s="297" t="inlineStr">
        <is>
          <t>0</t>
        </is>
      </c>
      <c r="BR1050" s="297" t="inlineStr">
        <is>
          <t>0</t>
        </is>
      </c>
      <c r="BS1050" s="297" t="inlineStr">
        <is>
          <t>0</t>
        </is>
      </c>
      <c r="BT1050" s="297" t="inlineStr">
        <is>
          <t>0</t>
        </is>
      </c>
      <c r="BU1050" s="297" t="inlineStr">
        <is>
          <t>0</t>
        </is>
      </c>
      <c r="BV1050" s="297" t="inlineStr">
        <is>
          <t>0</t>
        </is>
      </c>
      <c r="BW1050" s="288" t="inlineStr">
        <is>
          <t>0</t>
        </is>
      </c>
      <c r="BX1050" s="276">
        <f>SUM(IF(COUNTIF(#REF!, "*1.*"), 2, 0), IF(COUNTIF(#REF!, "*2.*"), 2, 0), IF(COUNTIF(#REF!, "*3.*"), 2, 0), IF(COUNTIF(#REF!, "*4.*"), 2, 0), IF(COUNTIF(#REF!, "*5.*"), 2, 0), IF(COUNTIF(#REF!, "*6.*"), 2, 0))</f>
        <v/>
      </c>
      <c r="BY1050" s="277">
        <f t="array" ref="BY1050">SUM(VALUE(AT1050),VALUE(AU1050),VALUE(AV1050),VALUE(AW1050),VALUE(AX1050),VALUE(AY1050),VALUE(AZ1050),VALUE(BB1050),VALUE(BC1050),VALUE(BD1050),VALUE(BE1050),VALUE(BF1050),VALUE(BG1050),VALUE(BH1050),VALUE(BI1050),VALUE(BJ1050),VALUE(BK1050),VALUE(BL1050),VALUE(BM1050),VALUE(BN1050),VALUE(BO1050),VALUE(BP1050),VALUE(BQ1050),VALUE(BR1050),VALUE(BS1050),VALUE(BT1050),VALUE(BU1050),VALUE(BV1050),VALUE(BW1050))</f>
        <v/>
      </c>
      <c r="BZ1050" s="307" t="n"/>
      <c r="CA1050" s="307" t="n"/>
      <c r="CB1050" s="307" t="n"/>
      <c r="CC1050" s="307" t="n"/>
      <c r="CD1050" s="307" t="n"/>
      <c r="CE1050" s="307" t="n"/>
      <c r="CF1050" s="307" t="n"/>
      <c r="CG1050" s="307" t="n"/>
      <c r="CH1050" s="307" t="n"/>
      <c r="CI1050" s="307" t="n"/>
      <c r="CJ1050" s="307" t="n"/>
      <c r="CK1050" s="307" t="n"/>
      <c r="CL1050" s="307" t="n"/>
      <c r="CM1050" s="307" t="n"/>
      <c r="CN1050" s="307" t="n"/>
      <c r="CO1050" s="307" t="n"/>
      <c r="CP1050" s="307" t="n"/>
      <c r="CQ1050" s="307" t="n"/>
      <c r="CR1050" s="279" t="inlineStr"/>
      <c r="CS1050" s="280">
        <f>AVERAGE(Value(BY1050),value(CR1050))</f>
        <v/>
      </c>
      <c r="CT1050" s="421">
        <f>(IF(OR(MediaScorecard!BG1537="x", MediaScorecard!BH1537="x",MediaScorecard!BI1537="x",MediaScorecard!BJ1537="x",MediaScorecard!BK1537="x"),1, 2))</f>
        <v/>
      </c>
      <c r="CU1050" s="308" t="n"/>
      <c r="CV1050" s="308" t="n"/>
      <c r="CW1050" s="308" t="n"/>
      <c r="CX1050" s="309" t="n"/>
      <c r="CY1050" s="308" t="n"/>
      <c r="CZ1050" s="308" t="n"/>
      <c r="DA1050" s="308" t="n"/>
    </row>
    <row r="1051" ht="21" customHeight="1" s="590">
      <c r="A1051" s="421" t="n"/>
      <c r="B1051" s="270" t="n"/>
      <c r="C1051" s="266" t="n"/>
      <c r="D1051" s="267" t="inlineStr"/>
      <c r="E1051" s="267" t="inlineStr"/>
      <c r="F1051" s="268" t="inlineStr"/>
      <c r="G1051" s="421" t="n"/>
      <c r="H1051" s="269" t="n"/>
      <c r="I1051" s="421" t="n"/>
      <c r="J1051" s="421" t="n"/>
      <c r="K1051" s="421" t="n"/>
      <c r="L1051" s="421" t="n"/>
      <c r="M1051" s="421" t="n"/>
      <c r="N1051" s="421" t="n"/>
      <c r="O1051" s="421" t="n"/>
      <c r="P1051" s="421" t="n"/>
      <c r="Q1051" s="421" t="n"/>
      <c r="R1051" s="270" t="n"/>
      <c r="S1051" s="421" t="n"/>
      <c r="T1051" s="421" t="n"/>
      <c r="U1051" s="421" t="n"/>
      <c r="V1051" s="421" t="n"/>
      <c r="W1051" s="421" t="n"/>
      <c r="X1051" s="421" t="n"/>
      <c r="Y1051" s="421" t="n"/>
      <c r="Z1051" s="421" t="n"/>
      <c r="AA1051" s="421" t="n"/>
      <c r="AB1051" s="421" t="n"/>
      <c r="AC1051" s="421" t="n"/>
      <c r="AD1051" s="421" t="n"/>
      <c r="AE1051" s="421" t="n"/>
      <c r="AF1051" s="421" t="n"/>
      <c r="AG1051" s="421" t="n"/>
      <c r="AH1051" s="421" t="n"/>
      <c r="AI1051" s="421" t="n"/>
      <c r="AJ1051" s="297" t="n"/>
      <c r="AK1051" s="297" t="n"/>
      <c r="AL1051" s="284" t="n"/>
      <c r="AM1051" s="297" t="n"/>
      <c r="AN1051" s="285" t="n"/>
      <c r="AO1051" s="297" t="n"/>
      <c r="AP1051" s="297" t="n"/>
      <c r="AQ1051" s="297" t="n"/>
      <c r="AR1051" s="297" t="n"/>
      <c r="AS1051" s="297" t="n"/>
      <c r="AT1051" s="285" t="inlineStr">
        <is>
          <t>0</t>
        </is>
      </c>
      <c r="AU1051" s="297" t="inlineStr">
        <is>
          <t>0</t>
        </is>
      </c>
      <c r="AV1051" s="297" t="inlineStr">
        <is>
          <t>0</t>
        </is>
      </c>
      <c r="AW1051" s="297" t="inlineStr">
        <is>
          <t>0</t>
        </is>
      </c>
      <c r="AX1051" s="297" t="inlineStr">
        <is>
          <t>0</t>
        </is>
      </c>
      <c r="AY1051" s="286" t="inlineStr">
        <is>
          <t>0</t>
        </is>
      </c>
      <c r="AZ1051" s="286" t="inlineStr">
        <is>
          <t>0</t>
        </is>
      </c>
      <c r="BA1051" s="287" t="inlineStr">
        <is>
          <t>0</t>
        </is>
      </c>
      <c r="BB1051" s="286" t="inlineStr">
        <is>
          <t>0</t>
        </is>
      </c>
      <c r="BC1051" s="286" t="inlineStr">
        <is>
          <t>0</t>
        </is>
      </c>
      <c r="BD1051" s="286" t="inlineStr">
        <is>
          <t>0</t>
        </is>
      </c>
      <c r="BE1051" s="286" t="inlineStr">
        <is>
          <t>0</t>
        </is>
      </c>
      <c r="BF1051" s="286" t="inlineStr">
        <is>
          <t>0</t>
        </is>
      </c>
      <c r="BG1051" s="286" t="inlineStr">
        <is>
          <t>0</t>
        </is>
      </c>
      <c r="BH1051" s="297" t="inlineStr">
        <is>
          <t>0</t>
        </is>
      </c>
      <c r="BI1051" s="297" t="inlineStr">
        <is>
          <t>0</t>
        </is>
      </c>
      <c r="BJ1051" s="297" t="inlineStr">
        <is>
          <t>0</t>
        </is>
      </c>
      <c r="BK1051" s="297" t="inlineStr">
        <is>
          <t>0</t>
        </is>
      </c>
      <c r="BL1051" s="297" t="inlineStr">
        <is>
          <t>0</t>
        </is>
      </c>
      <c r="BM1051" s="297" t="inlineStr">
        <is>
          <t>0</t>
        </is>
      </c>
      <c r="BN1051" s="297" t="inlineStr">
        <is>
          <t>0</t>
        </is>
      </c>
      <c r="BO1051" s="285" t="inlineStr">
        <is>
          <t>0</t>
        </is>
      </c>
      <c r="BP1051" s="297" t="inlineStr">
        <is>
          <t>0</t>
        </is>
      </c>
      <c r="BQ1051" s="297" t="inlineStr">
        <is>
          <t>0</t>
        </is>
      </c>
      <c r="BR1051" s="297" t="inlineStr">
        <is>
          <t>0</t>
        </is>
      </c>
      <c r="BS1051" s="297" t="inlineStr">
        <is>
          <t>0</t>
        </is>
      </c>
      <c r="BT1051" s="297" t="inlineStr">
        <is>
          <t>0</t>
        </is>
      </c>
      <c r="BU1051" s="297" t="inlineStr">
        <is>
          <t>0</t>
        </is>
      </c>
      <c r="BV1051" s="297" t="inlineStr">
        <is>
          <t>0</t>
        </is>
      </c>
      <c r="BW1051" s="288" t="inlineStr">
        <is>
          <t>0</t>
        </is>
      </c>
      <c r="BX1051" s="276">
        <f>SUM(IF(COUNTIF(#REF!, "*1.*"), 2, 0), IF(COUNTIF(#REF!, "*2.*"), 2, 0), IF(COUNTIF(#REF!, "*3.*"), 2, 0), IF(COUNTIF(#REF!, "*4.*"), 2, 0), IF(COUNTIF(#REF!, "*5.*"), 2, 0), IF(COUNTIF(#REF!, "*6.*"), 2, 0))</f>
        <v/>
      </c>
      <c r="BY1051" s="277">
        <f t="array" ref="BY1051">SUM(VALUE(AT1051),VALUE(AU1051),VALUE(AV1051),VALUE(AW1051),VALUE(AX1051),VALUE(AY1051),VALUE(AZ1051),VALUE(BB1051),VALUE(BC1051),VALUE(BD1051),VALUE(BE1051),VALUE(BF1051),VALUE(BG1051),VALUE(BH1051),VALUE(BI1051),VALUE(BJ1051),VALUE(BK1051),VALUE(BL1051),VALUE(BM1051),VALUE(BN1051),VALUE(BO1051),VALUE(BP1051),VALUE(BQ1051),VALUE(BR1051),VALUE(BS1051),VALUE(BT1051),VALUE(BU1051),VALUE(BV1051),VALUE(BW1051))</f>
        <v/>
      </c>
      <c r="BZ1051" s="307" t="n"/>
      <c r="CA1051" s="307" t="n"/>
      <c r="CB1051" s="307" t="n"/>
      <c r="CC1051" s="307" t="n"/>
      <c r="CD1051" s="307" t="n"/>
      <c r="CE1051" s="307" t="n"/>
      <c r="CF1051" s="307" t="n"/>
      <c r="CG1051" s="307" t="n"/>
      <c r="CH1051" s="307" t="n"/>
      <c r="CI1051" s="307" t="n"/>
      <c r="CJ1051" s="307" t="n"/>
      <c r="CK1051" s="307" t="n"/>
      <c r="CL1051" s="307" t="n"/>
      <c r="CM1051" s="307" t="n"/>
      <c r="CN1051" s="307" t="n"/>
      <c r="CO1051" s="307" t="n"/>
      <c r="CP1051" s="307" t="n"/>
      <c r="CQ1051" s="307" t="n"/>
      <c r="CR1051" s="279" t="inlineStr"/>
      <c r="CS1051" s="280">
        <f>AVERAGE(Value(BY1051),value(CR1051))</f>
        <v/>
      </c>
      <c r="CT1051" s="421">
        <f>(IF(OR(MediaScorecard!BG1538="x", MediaScorecard!BH1538="x",MediaScorecard!BI1538="x",MediaScorecard!BJ1538="x",MediaScorecard!BK1538="x"),1, 2))</f>
        <v/>
      </c>
      <c r="CU1051" s="308" t="n"/>
      <c r="CV1051" s="308" t="n"/>
      <c r="CW1051" s="308" t="n"/>
      <c r="CX1051" s="309" t="n"/>
      <c r="CY1051" s="308" t="n"/>
      <c r="CZ1051" s="308" t="n"/>
      <c r="DA1051" s="308" t="n"/>
    </row>
    <row r="1052" ht="21" customHeight="1" s="590">
      <c r="A1052" s="421" t="n"/>
      <c r="B1052" s="270" t="n"/>
      <c r="C1052" s="266" t="n"/>
      <c r="D1052" s="267" t="inlineStr"/>
      <c r="E1052" s="267" t="inlineStr"/>
      <c r="F1052" s="268" t="inlineStr"/>
      <c r="G1052" s="421" t="n"/>
      <c r="H1052" s="269" t="n"/>
      <c r="I1052" s="421" t="n"/>
      <c r="J1052" s="421" t="n"/>
      <c r="K1052" s="421" t="n"/>
      <c r="L1052" s="421" t="n"/>
      <c r="M1052" s="421" t="n"/>
      <c r="N1052" s="421" t="n"/>
      <c r="O1052" s="421" t="n"/>
      <c r="P1052" s="421" t="n"/>
      <c r="Q1052" s="421" t="n"/>
      <c r="R1052" s="270" t="n"/>
      <c r="S1052" s="421" t="n"/>
      <c r="T1052" s="421" t="n"/>
      <c r="U1052" s="421" t="n"/>
      <c r="V1052" s="421" t="n"/>
      <c r="W1052" s="421" t="n"/>
      <c r="X1052" s="421" t="n"/>
      <c r="Y1052" s="421" t="n"/>
      <c r="Z1052" s="421" t="n"/>
      <c r="AA1052" s="421" t="n"/>
      <c r="AB1052" s="421" t="n"/>
      <c r="AC1052" s="421" t="n"/>
      <c r="AD1052" s="421" t="n"/>
      <c r="AE1052" s="421" t="n"/>
      <c r="AF1052" s="421" t="n"/>
      <c r="AG1052" s="421" t="n"/>
      <c r="AH1052" s="421" t="n"/>
      <c r="AI1052" s="421" t="n"/>
      <c r="AJ1052" s="297" t="n"/>
      <c r="AK1052" s="297" t="n"/>
      <c r="AL1052" s="284" t="n"/>
      <c r="AM1052" s="297" t="n"/>
      <c r="AN1052" s="285" t="n"/>
      <c r="AO1052" s="297" t="n"/>
      <c r="AP1052" s="297" t="n"/>
      <c r="AQ1052" s="297" t="n"/>
      <c r="AR1052" s="297" t="n"/>
      <c r="AS1052" s="297" t="n"/>
      <c r="AT1052" s="285" t="inlineStr">
        <is>
          <t>0</t>
        </is>
      </c>
      <c r="AU1052" s="297" t="inlineStr">
        <is>
          <t>0</t>
        </is>
      </c>
      <c r="AV1052" s="297" t="inlineStr">
        <is>
          <t>0</t>
        </is>
      </c>
      <c r="AW1052" s="297" t="inlineStr">
        <is>
          <t>0</t>
        </is>
      </c>
      <c r="AX1052" s="297" t="inlineStr">
        <is>
          <t>0</t>
        </is>
      </c>
      <c r="AY1052" s="286" t="inlineStr">
        <is>
          <t>0</t>
        </is>
      </c>
      <c r="AZ1052" s="286" t="inlineStr">
        <is>
          <t>0</t>
        </is>
      </c>
      <c r="BA1052" s="287" t="inlineStr">
        <is>
          <t>0</t>
        </is>
      </c>
      <c r="BB1052" s="286" t="inlineStr">
        <is>
          <t>0</t>
        </is>
      </c>
      <c r="BC1052" s="286" t="inlineStr">
        <is>
          <t>0</t>
        </is>
      </c>
      <c r="BD1052" s="286" t="inlineStr">
        <is>
          <t>0</t>
        </is>
      </c>
      <c r="BE1052" s="286" t="inlineStr">
        <is>
          <t>0</t>
        </is>
      </c>
      <c r="BF1052" s="286" t="inlineStr">
        <is>
          <t>0</t>
        </is>
      </c>
      <c r="BG1052" s="286" t="inlineStr">
        <is>
          <t>0</t>
        </is>
      </c>
      <c r="BH1052" s="297" t="inlineStr">
        <is>
          <t>0</t>
        </is>
      </c>
      <c r="BI1052" s="297" t="inlineStr">
        <is>
          <t>0</t>
        </is>
      </c>
      <c r="BJ1052" s="297" t="inlineStr">
        <is>
          <t>0</t>
        </is>
      </c>
      <c r="BK1052" s="297" t="inlineStr">
        <is>
          <t>0</t>
        </is>
      </c>
      <c r="BL1052" s="297" t="inlineStr">
        <is>
          <t>0</t>
        </is>
      </c>
      <c r="BM1052" s="297" t="inlineStr">
        <is>
          <t>0</t>
        </is>
      </c>
      <c r="BN1052" s="297" t="inlineStr">
        <is>
          <t>0</t>
        </is>
      </c>
      <c r="BO1052" s="285" t="inlineStr">
        <is>
          <t>0</t>
        </is>
      </c>
      <c r="BP1052" s="297" t="inlineStr">
        <is>
          <t>0</t>
        </is>
      </c>
      <c r="BQ1052" s="297" t="inlineStr">
        <is>
          <t>0</t>
        </is>
      </c>
      <c r="BR1052" s="297" t="inlineStr">
        <is>
          <t>0</t>
        </is>
      </c>
      <c r="BS1052" s="297" t="inlineStr">
        <is>
          <t>0</t>
        </is>
      </c>
      <c r="BT1052" s="297" t="inlineStr">
        <is>
          <t>0</t>
        </is>
      </c>
      <c r="BU1052" s="297" t="inlineStr">
        <is>
          <t>0</t>
        </is>
      </c>
      <c r="BV1052" s="297" t="inlineStr">
        <is>
          <t>0</t>
        </is>
      </c>
      <c r="BW1052" s="288" t="inlineStr">
        <is>
          <t>0</t>
        </is>
      </c>
      <c r="BX1052" s="276">
        <f>SUM(IF(COUNTIF(#REF!, "*1.*"), 2, 0), IF(COUNTIF(#REF!, "*2.*"), 2, 0), IF(COUNTIF(#REF!, "*3.*"), 2, 0), IF(COUNTIF(#REF!, "*4.*"), 2, 0), IF(COUNTIF(#REF!, "*5.*"), 2, 0), IF(COUNTIF(#REF!, "*6.*"), 2, 0))</f>
        <v/>
      </c>
      <c r="BY1052" s="277">
        <f t="array" ref="BY1052">SUM(VALUE(AT1052),VALUE(AU1052),VALUE(AV1052),VALUE(AW1052),VALUE(AX1052),VALUE(AY1052),VALUE(AZ1052),VALUE(BB1052),VALUE(BC1052),VALUE(BD1052),VALUE(BE1052),VALUE(BF1052),VALUE(BG1052),VALUE(BH1052),VALUE(BI1052),VALUE(BJ1052),VALUE(BK1052),VALUE(BL1052),VALUE(BM1052),VALUE(BN1052),VALUE(BO1052),VALUE(BP1052),VALUE(BQ1052),VALUE(BR1052),VALUE(BS1052),VALUE(BT1052),VALUE(BU1052),VALUE(BV1052),VALUE(BW1052))</f>
        <v/>
      </c>
      <c r="BZ1052" s="307" t="n"/>
      <c r="CA1052" s="307" t="n"/>
      <c r="CB1052" s="307" t="n"/>
      <c r="CC1052" s="307" t="n"/>
      <c r="CD1052" s="307" t="n"/>
      <c r="CE1052" s="307" t="n"/>
      <c r="CF1052" s="307" t="n"/>
      <c r="CG1052" s="307" t="n"/>
      <c r="CH1052" s="307" t="n"/>
      <c r="CI1052" s="307" t="n"/>
      <c r="CJ1052" s="307" t="n"/>
      <c r="CK1052" s="307" t="n"/>
      <c r="CL1052" s="307" t="n"/>
      <c r="CM1052" s="307" t="n"/>
      <c r="CN1052" s="307" t="n"/>
      <c r="CO1052" s="307" t="n"/>
      <c r="CP1052" s="307" t="n"/>
      <c r="CQ1052" s="307" t="n"/>
      <c r="CR1052" s="279" t="inlineStr"/>
      <c r="CS1052" s="280">
        <f>AVERAGE(Value(BY1052),value(CR1052))</f>
        <v/>
      </c>
      <c r="CT1052" s="421">
        <f>(IF(OR(MediaScorecard!BG1539="x", MediaScorecard!BH1539="x",MediaScorecard!BI1539="x",MediaScorecard!BJ1539="x",MediaScorecard!BK1539="x"),1, 2))</f>
        <v/>
      </c>
      <c r="CU1052" s="308" t="n"/>
      <c r="CV1052" s="308" t="n"/>
      <c r="CW1052" s="308" t="n"/>
      <c r="CX1052" s="309" t="n"/>
      <c r="CY1052" s="308" t="n"/>
      <c r="CZ1052" s="308" t="n"/>
      <c r="DA1052" s="308" t="n"/>
    </row>
    <row r="1053" ht="21" customHeight="1" s="590">
      <c r="A1053" s="421" t="n"/>
      <c r="B1053" s="270" t="n"/>
      <c r="C1053" s="266" t="n"/>
      <c r="D1053" s="267" t="inlineStr"/>
      <c r="E1053" s="267" t="inlineStr"/>
      <c r="F1053" s="268" t="inlineStr"/>
      <c r="G1053" s="421" t="n"/>
      <c r="H1053" s="269" t="n"/>
      <c r="I1053" s="421" t="n"/>
      <c r="J1053" s="421" t="n"/>
      <c r="K1053" s="421" t="n"/>
      <c r="L1053" s="421" t="n"/>
      <c r="M1053" s="421" t="n"/>
      <c r="N1053" s="421" t="n"/>
      <c r="O1053" s="421" t="n"/>
      <c r="P1053" s="421" t="n"/>
      <c r="Q1053" s="421" t="n"/>
      <c r="R1053" s="270" t="n"/>
      <c r="S1053" s="421" t="n"/>
      <c r="T1053" s="421" t="n"/>
      <c r="U1053" s="421" t="n"/>
      <c r="V1053" s="421" t="n"/>
      <c r="W1053" s="421" t="n"/>
      <c r="X1053" s="421" t="n"/>
      <c r="Y1053" s="421" t="n"/>
      <c r="Z1053" s="421" t="n"/>
      <c r="AA1053" s="421" t="n"/>
      <c r="AB1053" s="421" t="n"/>
      <c r="AC1053" s="421" t="n"/>
      <c r="AD1053" s="421" t="n"/>
      <c r="AE1053" s="421" t="n"/>
      <c r="AF1053" s="421" t="n"/>
      <c r="AG1053" s="421" t="n"/>
      <c r="AH1053" s="421" t="n"/>
      <c r="AI1053" s="421" t="n"/>
      <c r="AJ1053" s="297" t="n"/>
      <c r="AK1053" s="297" t="n"/>
      <c r="AL1053" s="284" t="n"/>
      <c r="AM1053" s="297" t="n"/>
      <c r="AN1053" s="285" t="n"/>
      <c r="AO1053" s="297" t="n"/>
      <c r="AP1053" s="297" t="n"/>
      <c r="AQ1053" s="297" t="n"/>
      <c r="AR1053" s="297" t="n"/>
      <c r="AS1053" s="297" t="n"/>
      <c r="AT1053" s="285" t="inlineStr">
        <is>
          <t>0</t>
        </is>
      </c>
      <c r="AU1053" s="297" t="inlineStr">
        <is>
          <t>0</t>
        </is>
      </c>
      <c r="AV1053" s="297" t="inlineStr">
        <is>
          <t>0</t>
        </is>
      </c>
      <c r="AW1053" s="297" t="inlineStr">
        <is>
          <t>0</t>
        </is>
      </c>
      <c r="AX1053" s="297" t="inlineStr">
        <is>
          <t>0</t>
        </is>
      </c>
      <c r="AY1053" s="286" t="inlineStr">
        <is>
          <t>0</t>
        </is>
      </c>
      <c r="AZ1053" s="286" t="inlineStr">
        <is>
          <t>0</t>
        </is>
      </c>
      <c r="BA1053" s="287" t="inlineStr">
        <is>
          <t>0</t>
        </is>
      </c>
      <c r="BB1053" s="286" t="inlineStr">
        <is>
          <t>0</t>
        </is>
      </c>
      <c r="BC1053" s="286" t="inlineStr">
        <is>
          <t>0</t>
        </is>
      </c>
      <c r="BD1053" s="286" t="inlineStr">
        <is>
          <t>0</t>
        </is>
      </c>
      <c r="BE1053" s="286" t="inlineStr">
        <is>
          <t>0</t>
        </is>
      </c>
      <c r="BF1053" s="286" t="inlineStr">
        <is>
          <t>0</t>
        </is>
      </c>
      <c r="BG1053" s="286" t="inlineStr">
        <is>
          <t>0</t>
        </is>
      </c>
      <c r="BH1053" s="297" t="inlineStr">
        <is>
          <t>0</t>
        </is>
      </c>
      <c r="BI1053" s="297" t="inlineStr">
        <is>
          <t>0</t>
        </is>
      </c>
      <c r="BJ1053" s="297" t="inlineStr">
        <is>
          <t>0</t>
        </is>
      </c>
      <c r="BK1053" s="297" t="inlineStr">
        <is>
          <t>0</t>
        </is>
      </c>
      <c r="BL1053" s="297" t="inlineStr">
        <is>
          <t>0</t>
        </is>
      </c>
      <c r="BM1053" s="297" t="inlineStr">
        <is>
          <t>0</t>
        </is>
      </c>
      <c r="BN1053" s="297" t="inlineStr">
        <is>
          <t>0</t>
        </is>
      </c>
      <c r="BO1053" s="285" t="inlineStr">
        <is>
          <t>0</t>
        </is>
      </c>
      <c r="BP1053" s="297" t="inlineStr">
        <is>
          <t>0</t>
        </is>
      </c>
      <c r="BQ1053" s="297" t="inlineStr">
        <is>
          <t>0</t>
        </is>
      </c>
      <c r="BR1053" s="297" t="inlineStr">
        <is>
          <t>0</t>
        </is>
      </c>
      <c r="BS1053" s="297" t="inlineStr">
        <is>
          <t>0</t>
        </is>
      </c>
      <c r="BT1053" s="297" t="inlineStr">
        <is>
          <t>0</t>
        </is>
      </c>
      <c r="BU1053" s="297" t="inlineStr">
        <is>
          <t>0</t>
        </is>
      </c>
      <c r="BV1053" s="297" t="inlineStr">
        <is>
          <t>0</t>
        </is>
      </c>
      <c r="BW1053" s="288" t="inlineStr">
        <is>
          <t>0</t>
        </is>
      </c>
      <c r="BX1053" s="276">
        <f>SUM(IF(COUNTIF(#REF!, "*1.*"), 2, 0), IF(COUNTIF(#REF!, "*2.*"), 2, 0), IF(COUNTIF(#REF!, "*3.*"), 2, 0), IF(COUNTIF(#REF!, "*4.*"), 2, 0), IF(COUNTIF(#REF!, "*5.*"), 2, 0), IF(COUNTIF(#REF!, "*6.*"), 2, 0))</f>
        <v/>
      </c>
      <c r="BY1053" s="277">
        <f t="array" ref="BY1053">SUM(VALUE(AT1053),VALUE(AU1053),VALUE(AV1053),VALUE(AW1053),VALUE(AX1053),VALUE(AY1053),VALUE(AZ1053),VALUE(BB1053),VALUE(BC1053),VALUE(BD1053),VALUE(BE1053),VALUE(BF1053),VALUE(BG1053),VALUE(BH1053),VALUE(BI1053),VALUE(BJ1053),VALUE(BK1053),VALUE(BL1053),VALUE(BM1053),VALUE(BN1053),VALUE(BO1053),VALUE(BP1053),VALUE(BQ1053),VALUE(BR1053),VALUE(BS1053),VALUE(BT1053),VALUE(BU1053),VALUE(BV1053),VALUE(BW1053))</f>
        <v/>
      </c>
      <c r="BZ1053" s="307" t="n"/>
      <c r="CA1053" s="307" t="n"/>
      <c r="CB1053" s="307" t="n"/>
      <c r="CC1053" s="307" t="n"/>
      <c r="CD1053" s="307" t="n"/>
      <c r="CE1053" s="307" t="n"/>
      <c r="CF1053" s="307" t="n"/>
      <c r="CG1053" s="307" t="n"/>
      <c r="CH1053" s="307" t="n"/>
      <c r="CI1053" s="307" t="n"/>
      <c r="CJ1053" s="307" t="n"/>
      <c r="CK1053" s="307" t="n"/>
      <c r="CL1053" s="307" t="n"/>
      <c r="CM1053" s="307" t="n"/>
      <c r="CN1053" s="307" t="n"/>
      <c r="CO1053" s="307" t="n"/>
      <c r="CP1053" s="307" t="n"/>
      <c r="CQ1053" s="307" t="n"/>
      <c r="CR1053" s="279" t="inlineStr"/>
      <c r="CS1053" s="280">
        <f>AVERAGE(Value(BY1053),value(CR1053))</f>
        <v/>
      </c>
      <c r="CT1053" s="421">
        <f>(IF(OR(MediaScorecard!BG1540="x", MediaScorecard!BH1540="x",MediaScorecard!BI1540="x",MediaScorecard!BJ1540="x",MediaScorecard!BK1540="x"),1, 2))</f>
        <v/>
      </c>
      <c r="CU1053" s="308" t="n"/>
      <c r="CV1053" s="308" t="n"/>
      <c r="CW1053" s="308" t="n"/>
      <c r="CX1053" s="309" t="n"/>
      <c r="CY1053" s="308" t="n"/>
      <c r="CZ1053" s="308" t="n"/>
      <c r="DA1053" s="308" t="n"/>
    </row>
    <row r="1054" ht="21" customHeight="1" s="590">
      <c r="A1054" s="421" t="n"/>
      <c r="B1054" s="270" t="n"/>
      <c r="C1054" s="266" t="n"/>
      <c r="D1054" s="267" t="inlineStr"/>
      <c r="E1054" s="267" t="inlineStr"/>
      <c r="F1054" s="268" t="inlineStr"/>
      <c r="G1054" s="421" t="n"/>
      <c r="H1054" s="269" t="n"/>
      <c r="I1054" s="421" t="n"/>
      <c r="J1054" s="421" t="n"/>
      <c r="K1054" s="421" t="n"/>
      <c r="L1054" s="421" t="n"/>
      <c r="M1054" s="421" t="n"/>
      <c r="N1054" s="421" t="n"/>
      <c r="O1054" s="421" t="n"/>
      <c r="P1054" s="421" t="n"/>
      <c r="Q1054" s="421" t="n"/>
      <c r="R1054" s="270" t="n"/>
      <c r="S1054" s="421" t="n"/>
      <c r="T1054" s="421" t="n"/>
      <c r="U1054" s="421" t="n"/>
      <c r="V1054" s="421" t="n"/>
      <c r="W1054" s="421" t="n"/>
      <c r="X1054" s="421" t="n"/>
      <c r="Y1054" s="421" t="n"/>
      <c r="Z1054" s="421" t="n"/>
      <c r="AA1054" s="421" t="n"/>
      <c r="AB1054" s="421" t="n"/>
      <c r="AC1054" s="421" t="n"/>
      <c r="AD1054" s="421" t="n"/>
      <c r="AE1054" s="421" t="n"/>
      <c r="AF1054" s="421" t="n"/>
      <c r="AG1054" s="421" t="n"/>
      <c r="AH1054" s="421" t="n"/>
      <c r="AI1054" s="421" t="n"/>
      <c r="AJ1054" s="297" t="n"/>
      <c r="AK1054" s="297" t="n"/>
      <c r="AL1054" s="284" t="n"/>
      <c r="AM1054" s="297" t="n"/>
      <c r="AN1054" s="285" t="n"/>
      <c r="AO1054" s="297" t="n"/>
      <c r="AP1054" s="297" t="n"/>
      <c r="AQ1054" s="297" t="n"/>
      <c r="AR1054" s="297" t="n"/>
      <c r="AS1054" s="297" t="n"/>
      <c r="AT1054" s="285" t="inlineStr">
        <is>
          <t>0</t>
        </is>
      </c>
      <c r="AU1054" s="297" t="inlineStr">
        <is>
          <t>0</t>
        </is>
      </c>
      <c r="AV1054" s="297" t="inlineStr">
        <is>
          <t>0</t>
        </is>
      </c>
      <c r="AW1054" s="297" t="inlineStr">
        <is>
          <t>0</t>
        </is>
      </c>
      <c r="AX1054" s="297" t="inlineStr">
        <is>
          <t>0</t>
        </is>
      </c>
      <c r="AY1054" s="286" t="inlineStr">
        <is>
          <t>0</t>
        </is>
      </c>
      <c r="AZ1054" s="286" t="inlineStr">
        <is>
          <t>0</t>
        </is>
      </c>
      <c r="BA1054" s="287" t="inlineStr">
        <is>
          <t>0</t>
        </is>
      </c>
      <c r="BB1054" s="286" t="inlineStr">
        <is>
          <t>0</t>
        </is>
      </c>
      <c r="BC1054" s="286" t="inlineStr">
        <is>
          <t>0</t>
        </is>
      </c>
      <c r="BD1054" s="286" t="inlineStr">
        <is>
          <t>0</t>
        </is>
      </c>
      <c r="BE1054" s="286" t="inlineStr">
        <is>
          <t>0</t>
        </is>
      </c>
      <c r="BF1054" s="286" t="inlineStr">
        <is>
          <t>0</t>
        </is>
      </c>
      <c r="BG1054" s="286" t="inlineStr">
        <is>
          <t>0</t>
        </is>
      </c>
      <c r="BH1054" s="297" t="inlineStr">
        <is>
          <t>0</t>
        </is>
      </c>
      <c r="BI1054" s="297" t="inlineStr">
        <is>
          <t>0</t>
        </is>
      </c>
      <c r="BJ1054" s="297" t="inlineStr">
        <is>
          <t>0</t>
        </is>
      </c>
      <c r="BK1054" s="297" t="inlineStr">
        <is>
          <t>0</t>
        </is>
      </c>
      <c r="BL1054" s="297" t="inlineStr">
        <is>
          <t>0</t>
        </is>
      </c>
      <c r="BM1054" s="297" t="inlineStr">
        <is>
          <t>0</t>
        </is>
      </c>
      <c r="BN1054" s="297" t="inlineStr">
        <is>
          <t>0</t>
        </is>
      </c>
      <c r="BO1054" s="285" t="inlineStr">
        <is>
          <t>0</t>
        </is>
      </c>
      <c r="BP1054" s="297" t="inlineStr">
        <is>
          <t>0</t>
        </is>
      </c>
      <c r="BQ1054" s="297" t="inlineStr">
        <is>
          <t>0</t>
        </is>
      </c>
      <c r="BR1054" s="297" t="inlineStr">
        <is>
          <t>0</t>
        </is>
      </c>
      <c r="BS1054" s="297" t="inlineStr">
        <is>
          <t>0</t>
        </is>
      </c>
      <c r="BT1054" s="297" t="inlineStr">
        <is>
          <t>0</t>
        </is>
      </c>
      <c r="BU1054" s="297" t="inlineStr">
        <is>
          <t>0</t>
        </is>
      </c>
      <c r="BV1054" s="297" t="inlineStr">
        <is>
          <t>0</t>
        </is>
      </c>
      <c r="BW1054" s="288" t="inlineStr">
        <is>
          <t>0</t>
        </is>
      </c>
      <c r="BX1054" s="276">
        <f>SUM(IF(COUNTIF(#REF!, "*1.*"), 2, 0), IF(COUNTIF(#REF!, "*2.*"), 2, 0), IF(COUNTIF(#REF!, "*3.*"), 2, 0), IF(COUNTIF(#REF!, "*4.*"), 2, 0), IF(COUNTIF(#REF!, "*5.*"), 2, 0), IF(COUNTIF(#REF!, "*6.*"), 2, 0))</f>
        <v/>
      </c>
      <c r="BY1054" s="277">
        <f t="array" ref="BY1054">SUM(VALUE(AT1054),VALUE(AU1054),VALUE(AV1054),VALUE(AW1054),VALUE(AX1054),VALUE(AY1054),VALUE(AZ1054),VALUE(BB1054),VALUE(BC1054),VALUE(BD1054),VALUE(BE1054),VALUE(BF1054),VALUE(BG1054),VALUE(BH1054),VALUE(BI1054),VALUE(BJ1054),VALUE(BK1054),VALUE(BL1054),VALUE(BM1054),VALUE(BN1054),VALUE(BO1054),VALUE(BP1054),VALUE(BQ1054),VALUE(BR1054),VALUE(BS1054),VALUE(BT1054),VALUE(BU1054),VALUE(BV1054),VALUE(BW1054))</f>
        <v/>
      </c>
      <c r="BZ1054" s="307" t="n"/>
      <c r="CA1054" s="307" t="n"/>
      <c r="CB1054" s="307" t="n"/>
      <c r="CC1054" s="307" t="n"/>
      <c r="CD1054" s="307" t="n"/>
      <c r="CE1054" s="307" t="n"/>
      <c r="CF1054" s="307" t="n"/>
      <c r="CG1054" s="307" t="n"/>
      <c r="CH1054" s="307" t="n"/>
      <c r="CI1054" s="307" t="n"/>
      <c r="CJ1054" s="307" t="n"/>
      <c r="CK1054" s="307" t="n"/>
      <c r="CL1054" s="307" t="n"/>
      <c r="CM1054" s="307" t="n"/>
      <c r="CN1054" s="307" t="n"/>
      <c r="CO1054" s="307" t="n"/>
      <c r="CP1054" s="307" t="n"/>
      <c r="CQ1054" s="307" t="n"/>
      <c r="CR1054" s="279" t="inlineStr"/>
      <c r="CS1054" s="280">
        <f>AVERAGE(Value(BY1054),value(CR1054))</f>
        <v/>
      </c>
      <c r="CT1054" s="421">
        <f>(IF(OR(MediaScorecard!BG1541="x", MediaScorecard!BH1541="x",MediaScorecard!BI1541="x",MediaScorecard!BJ1541="x",MediaScorecard!BK1541="x"),1, 2))</f>
        <v/>
      </c>
      <c r="CU1054" s="308" t="n"/>
      <c r="CV1054" s="308" t="n"/>
      <c r="CW1054" s="308" t="n"/>
      <c r="CX1054" s="309" t="n"/>
      <c r="CY1054" s="308" t="n"/>
      <c r="CZ1054" s="308" t="n"/>
      <c r="DA1054" s="308" t="n"/>
    </row>
    <row r="1055" ht="21" customHeight="1" s="590">
      <c r="A1055" s="421" t="n"/>
      <c r="B1055" s="270" t="n"/>
      <c r="C1055" s="266" t="n"/>
      <c r="D1055" s="267" t="inlineStr"/>
      <c r="E1055" s="267" t="inlineStr"/>
      <c r="F1055" s="268" t="inlineStr"/>
      <c r="G1055" s="421" t="n"/>
      <c r="H1055" s="269" t="n"/>
      <c r="I1055" s="421" t="n"/>
      <c r="J1055" s="421" t="n"/>
      <c r="K1055" s="421" t="n"/>
      <c r="L1055" s="421" t="n"/>
      <c r="M1055" s="421" t="n"/>
      <c r="N1055" s="421" t="n"/>
      <c r="O1055" s="421" t="n"/>
      <c r="P1055" s="421" t="n"/>
      <c r="Q1055" s="421" t="n"/>
      <c r="R1055" s="270" t="n"/>
      <c r="S1055" s="421" t="n"/>
      <c r="T1055" s="421" t="n"/>
      <c r="U1055" s="421" t="n"/>
      <c r="V1055" s="421" t="n"/>
      <c r="W1055" s="421" t="n"/>
      <c r="X1055" s="421" t="n"/>
      <c r="Y1055" s="421" t="n"/>
      <c r="Z1055" s="421" t="n"/>
      <c r="AA1055" s="421" t="n"/>
      <c r="AB1055" s="421" t="n"/>
      <c r="AC1055" s="421" t="n"/>
      <c r="AD1055" s="421" t="n"/>
      <c r="AE1055" s="421" t="n"/>
      <c r="AF1055" s="421" t="n"/>
      <c r="AG1055" s="421" t="n"/>
      <c r="AH1055" s="421" t="n"/>
      <c r="AI1055" s="421" t="n"/>
      <c r="AJ1055" s="297" t="n"/>
      <c r="AK1055" s="297" t="n"/>
      <c r="AL1055" s="284" t="n"/>
      <c r="AM1055" s="297" t="n"/>
      <c r="AN1055" s="285" t="n"/>
      <c r="AO1055" s="297" t="n"/>
      <c r="AP1055" s="297" t="n"/>
      <c r="AQ1055" s="297" t="n"/>
      <c r="AR1055" s="297" t="n"/>
      <c r="AS1055" s="297" t="n"/>
      <c r="AT1055" s="285" t="inlineStr">
        <is>
          <t>0</t>
        </is>
      </c>
      <c r="AU1055" s="297" t="inlineStr">
        <is>
          <t>0</t>
        </is>
      </c>
      <c r="AV1055" s="297" t="inlineStr">
        <is>
          <t>0</t>
        </is>
      </c>
      <c r="AW1055" s="297" t="inlineStr">
        <is>
          <t>0</t>
        </is>
      </c>
      <c r="AX1055" s="297" t="inlineStr">
        <is>
          <t>0</t>
        </is>
      </c>
      <c r="AY1055" s="286" t="inlineStr">
        <is>
          <t>0</t>
        </is>
      </c>
      <c r="AZ1055" s="286" t="inlineStr">
        <is>
          <t>0</t>
        </is>
      </c>
      <c r="BA1055" s="287" t="inlineStr">
        <is>
          <t>0</t>
        </is>
      </c>
      <c r="BB1055" s="286" t="inlineStr">
        <is>
          <t>0</t>
        </is>
      </c>
      <c r="BC1055" s="286" t="inlineStr">
        <is>
          <t>0</t>
        </is>
      </c>
      <c r="BD1055" s="286" t="inlineStr">
        <is>
          <t>0</t>
        </is>
      </c>
      <c r="BE1055" s="286" t="inlineStr">
        <is>
          <t>0</t>
        </is>
      </c>
      <c r="BF1055" s="286" t="inlineStr">
        <is>
          <t>0</t>
        </is>
      </c>
      <c r="BG1055" s="286" t="inlineStr">
        <is>
          <t>0</t>
        </is>
      </c>
      <c r="BH1055" s="297" t="inlineStr">
        <is>
          <t>0</t>
        </is>
      </c>
      <c r="BI1055" s="297" t="inlineStr">
        <is>
          <t>0</t>
        </is>
      </c>
      <c r="BJ1055" s="297" t="inlineStr">
        <is>
          <t>0</t>
        </is>
      </c>
      <c r="BK1055" s="297" t="inlineStr">
        <is>
          <t>0</t>
        </is>
      </c>
      <c r="BL1055" s="297" t="inlineStr">
        <is>
          <t>0</t>
        </is>
      </c>
      <c r="BM1055" s="297" t="inlineStr">
        <is>
          <t>0</t>
        </is>
      </c>
      <c r="BN1055" s="297" t="inlineStr">
        <is>
          <t>0</t>
        </is>
      </c>
      <c r="BO1055" s="285" t="inlineStr">
        <is>
          <t>0</t>
        </is>
      </c>
      <c r="BP1055" s="297" t="inlineStr">
        <is>
          <t>0</t>
        </is>
      </c>
      <c r="BQ1055" s="297" t="inlineStr">
        <is>
          <t>0</t>
        </is>
      </c>
      <c r="BR1055" s="297" t="inlineStr">
        <is>
          <t>0</t>
        </is>
      </c>
      <c r="BS1055" s="297" t="inlineStr">
        <is>
          <t>0</t>
        </is>
      </c>
      <c r="BT1055" s="297" t="inlineStr">
        <is>
          <t>0</t>
        </is>
      </c>
      <c r="BU1055" s="297" t="inlineStr">
        <is>
          <t>0</t>
        </is>
      </c>
      <c r="BV1055" s="297" t="inlineStr">
        <is>
          <t>0</t>
        </is>
      </c>
      <c r="BW1055" s="288" t="inlineStr">
        <is>
          <t>0</t>
        </is>
      </c>
      <c r="BX1055" s="276">
        <f>SUM(IF(COUNTIF(#REF!, "*1.*"), 2, 0), IF(COUNTIF(#REF!, "*2.*"), 2, 0), IF(COUNTIF(#REF!, "*3.*"), 2, 0), IF(COUNTIF(#REF!, "*4.*"), 2, 0), IF(COUNTIF(#REF!, "*5.*"), 2, 0), IF(COUNTIF(#REF!, "*6.*"), 2, 0))</f>
        <v/>
      </c>
      <c r="BY1055" s="277">
        <f t="array" ref="BY1055">SUM(VALUE(AT1055),VALUE(AU1055),VALUE(AV1055),VALUE(AW1055),VALUE(AX1055),VALUE(AY1055),VALUE(AZ1055),VALUE(BB1055),VALUE(BC1055),VALUE(BD1055),VALUE(BE1055),VALUE(BF1055),VALUE(BG1055),VALUE(BH1055),VALUE(BI1055),VALUE(BJ1055),VALUE(BK1055),VALUE(BL1055),VALUE(BM1055),VALUE(BN1055),VALUE(BO1055),VALUE(BP1055),VALUE(BQ1055),VALUE(BR1055),VALUE(BS1055),VALUE(BT1055),VALUE(BU1055),VALUE(BV1055),VALUE(BW1055))</f>
        <v/>
      </c>
      <c r="BZ1055" s="307" t="n"/>
      <c r="CA1055" s="307" t="n"/>
      <c r="CB1055" s="307" t="n"/>
      <c r="CC1055" s="307" t="n"/>
      <c r="CD1055" s="307" t="n"/>
      <c r="CE1055" s="307" t="n"/>
      <c r="CF1055" s="307" t="n"/>
      <c r="CG1055" s="307" t="n"/>
      <c r="CH1055" s="307" t="n"/>
      <c r="CI1055" s="307" t="n"/>
      <c r="CJ1055" s="307" t="n"/>
      <c r="CK1055" s="307" t="n"/>
      <c r="CL1055" s="307" t="n"/>
      <c r="CM1055" s="307" t="n"/>
      <c r="CN1055" s="307" t="n"/>
      <c r="CO1055" s="307" t="n"/>
      <c r="CP1055" s="307" t="n"/>
      <c r="CQ1055" s="307" t="n"/>
      <c r="CR1055" s="279" t="inlineStr"/>
      <c r="CS1055" s="280">
        <f>AVERAGE(Value(BY1055),value(CR1055))</f>
        <v/>
      </c>
      <c r="CT1055" s="421">
        <f>(IF(OR(MediaScorecard!BG1542="x", MediaScorecard!BH1542="x",MediaScorecard!BI1542="x",MediaScorecard!BJ1542="x",MediaScorecard!BK1542="x"),1, 2))</f>
        <v/>
      </c>
      <c r="CU1055" s="308" t="n"/>
      <c r="CV1055" s="308" t="n"/>
      <c r="CW1055" s="308" t="n"/>
      <c r="CX1055" s="309" t="n"/>
      <c r="CY1055" s="308" t="n"/>
      <c r="CZ1055" s="308" t="n"/>
      <c r="DA1055" s="308" t="n"/>
    </row>
    <row r="1056" ht="21" customHeight="1" s="590">
      <c r="A1056" s="421" t="n"/>
      <c r="B1056" s="270" t="n"/>
      <c r="C1056" s="266" t="n"/>
      <c r="D1056" s="267" t="inlineStr"/>
      <c r="E1056" s="267" t="inlineStr"/>
      <c r="F1056" s="268" t="inlineStr"/>
      <c r="G1056" s="421" t="n"/>
      <c r="H1056" s="269" t="n"/>
      <c r="I1056" s="421" t="n"/>
      <c r="J1056" s="421" t="n"/>
      <c r="K1056" s="421" t="n"/>
      <c r="L1056" s="421" t="n"/>
      <c r="M1056" s="421" t="n"/>
      <c r="N1056" s="421" t="n"/>
      <c r="O1056" s="421" t="n"/>
      <c r="P1056" s="421" t="n"/>
      <c r="Q1056" s="421" t="n"/>
      <c r="R1056" s="270" t="n"/>
      <c r="S1056" s="421" t="n"/>
      <c r="T1056" s="421" t="n"/>
      <c r="U1056" s="421" t="n"/>
      <c r="V1056" s="421" t="n"/>
      <c r="W1056" s="421" t="n"/>
      <c r="X1056" s="421" t="n"/>
      <c r="Y1056" s="421" t="n"/>
      <c r="Z1056" s="421" t="n"/>
      <c r="AA1056" s="421" t="n"/>
      <c r="AB1056" s="421" t="n"/>
      <c r="AC1056" s="421" t="n"/>
      <c r="AD1056" s="421" t="n"/>
      <c r="AE1056" s="421" t="n"/>
      <c r="AF1056" s="421" t="n"/>
      <c r="AG1056" s="421" t="n"/>
      <c r="AH1056" s="421" t="n"/>
      <c r="AI1056" s="421" t="n"/>
      <c r="AJ1056" s="297" t="n"/>
      <c r="AK1056" s="297" t="n"/>
      <c r="AL1056" s="284" t="n"/>
      <c r="AM1056" s="297" t="n"/>
      <c r="AN1056" s="285" t="n"/>
      <c r="AO1056" s="297" t="n"/>
      <c r="AP1056" s="297" t="n"/>
      <c r="AQ1056" s="297" t="n"/>
      <c r="AR1056" s="297" t="n"/>
      <c r="AS1056" s="297" t="n"/>
      <c r="AT1056" s="285" t="inlineStr">
        <is>
          <t>0</t>
        </is>
      </c>
      <c r="AU1056" s="297" t="inlineStr">
        <is>
          <t>0</t>
        </is>
      </c>
      <c r="AV1056" s="297" t="inlineStr">
        <is>
          <t>0</t>
        </is>
      </c>
      <c r="AW1056" s="297" t="inlineStr">
        <is>
          <t>0</t>
        </is>
      </c>
      <c r="AX1056" s="297" t="inlineStr">
        <is>
          <t>0</t>
        </is>
      </c>
      <c r="AY1056" s="286" t="inlineStr">
        <is>
          <t>0</t>
        </is>
      </c>
      <c r="AZ1056" s="286" t="inlineStr">
        <is>
          <t>0</t>
        </is>
      </c>
      <c r="BA1056" s="287" t="inlineStr">
        <is>
          <t>0</t>
        </is>
      </c>
      <c r="BB1056" s="286" t="inlineStr">
        <is>
          <t>0</t>
        </is>
      </c>
      <c r="BC1056" s="286" t="inlineStr">
        <is>
          <t>0</t>
        </is>
      </c>
      <c r="BD1056" s="286" t="inlineStr">
        <is>
          <t>0</t>
        </is>
      </c>
      <c r="BE1056" s="286" t="inlineStr">
        <is>
          <t>0</t>
        </is>
      </c>
      <c r="BF1056" s="286" t="inlineStr">
        <is>
          <t>0</t>
        </is>
      </c>
      <c r="BG1056" s="286" t="inlineStr">
        <is>
          <t>0</t>
        </is>
      </c>
      <c r="BH1056" s="297" t="inlineStr">
        <is>
          <t>0</t>
        </is>
      </c>
      <c r="BI1056" s="297" t="inlineStr">
        <is>
          <t>0</t>
        </is>
      </c>
      <c r="BJ1056" s="297" t="inlineStr">
        <is>
          <t>0</t>
        </is>
      </c>
      <c r="BK1056" s="297" t="inlineStr">
        <is>
          <t>0</t>
        </is>
      </c>
      <c r="BL1056" s="297" t="inlineStr">
        <is>
          <t>0</t>
        </is>
      </c>
      <c r="BM1056" s="297" t="inlineStr">
        <is>
          <t>0</t>
        </is>
      </c>
      <c r="BN1056" s="297" t="inlineStr">
        <is>
          <t>0</t>
        </is>
      </c>
      <c r="BO1056" s="285" t="inlineStr">
        <is>
          <t>0</t>
        </is>
      </c>
      <c r="BP1056" s="297" t="inlineStr">
        <is>
          <t>0</t>
        </is>
      </c>
      <c r="BQ1056" s="297" t="inlineStr">
        <is>
          <t>0</t>
        </is>
      </c>
      <c r="BR1056" s="297" t="inlineStr">
        <is>
          <t>0</t>
        </is>
      </c>
      <c r="BS1056" s="297" t="inlineStr">
        <is>
          <t>0</t>
        </is>
      </c>
      <c r="BT1056" s="297" t="inlineStr">
        <is>
          <t>0</t>
        </is>
      </c>
      <c r="BU1056" s="297" t="inlineStr">
        <is>
          <t>0</t>
        </is>
      </c>
      <c r="BV1056" s="297" t="inlineStr">
        <is>
          <t>0</t>
        </is>
      </c>
      <c r="BW1056" s="288" t="inlineStr">
        <is>
          <t>0</t>
        </is>
      </c>
      <c r="BX1056" s="276">
        <f>SUM(IF(COUNTIF(#REF!, "*1.*"), 2, 0), IF(COUNTIF(#REF!, "*2.*"), 2, 0), IF(COUNTIF(#REF!, "*3.*"), 2, 0), IF(COUNTIF(#REF!, "*4.*"), 2, 0), IF(COUNTIF(#REF!, "*5.*"), 2, 0), IF(COUNTIF(#REF!, "*6.*"), 2, 0))</f>
        <v/>
      </c>
      <c r="BY1056" s="277">
        <f t="array" ref="BY1056">SUM(VALUE(AT1056),VALUE(AU1056),VALUE(AV1056),VALUE(AW1056),VALUE(AX1056),VALUE(AY1056),VALUE(AZ1056),VALUE(BB1056),VALUE(BC1056),VALUE(BD1056),VALUE(BE1056),VALUE(BF1056),VALUE(BG1056),VALUE(BH1056),VALUE(BI1056),VALUE(BJ1056),VALUE(BK1056),VALUE(BL1056),VALUE(BM1056),VALUE(BN1056),VALUE(BO1056),VALUE(BP1056),VALUE(BQ1056),VALUE(BR1056),VALUE(BS1056),VALUE(BT1056),VALUE(BU1056),VALUE(BV1056),VALUE(BW1056))</f>
        <v/>
      </c>
      <c r="BZ1056" s="307" t="n"/>
      <c r="CA1056" s="307" t="n"/>
      <c r="CB1056" s="307" t="n"/>
      <c r="CC1056" s="307" t="n"/>
      <c r="CD1056" s="307" t="n"/>
      <c r="CE1056" s="307" t="n"/>
      <c r="CF1056" s="307" t="n"/>
      <c r="CG1056" s="307" t="n"/>
      <c r="CH1056" s="307" t="n"/>
      <c r="CI1056" s="307" t="n"/>
      <c r="CJ1056" s="307" t="n"/>
      <c r="CK1056" s="307" t="n"/>
      <c r="CL1056" s="307" t="n"/>
      <c r="CM1056" s="307" t="n"/>
      <c r="CN1056" s="307" t="n"/>
      <c r="CO1056" s="307" t="n"/>
      <c r="CP1056" s="307" t="n"/>
      <c r="CQ1056" s="307" t="n"/>
      <c r="CR1056" s="279" t="inlineStr"/>
      <c r="CS1056" s="280">
        <f>AVERAGE(Value(BY1056),value(CR1056))</f>
        <v/>
      </c>
      <c r="CT1056" s="421">
        <f>(IF(OR(MediaScorecard!BG1543="x", MediaScorecard!BH1543="x",MediaScorecard!BI1543="x",MediaScorecard!BJ1543="x",MediaScorecard!BK1543="x"),1, 2))</f>
        <v/>
      </c>
      <c r="CU1056" s="308" t="n"/>
      <c r="CV1056" s="308" t="n"/>
      <c r="CW1056" s="308" t="n"/>
      <c r="CX1056" s="309" t="n"/>
      <c r="CY1056" s="308" t="n"/>
      <c r="CZ1056" s="308" t="n"/>
      <c r="DA1056" s="308" t="n"/>
    </row>
    <row r="1057" ht="21" customHeight="1" s="590">
      <c r="A1057" s="421" t="n"/>
      <c r="B1057" s="270" t="n"/>
      <c r="C1057" s="266" t="n"/>
      <c r="D1057" s="267" t="inlineStr"/>
      <c r="E1057" s="267" t="inlineStr"/>
      <c r="F1057" s="268" t="inlineStr"/>
      <c r="G1057" s="421" t="n"/>
      <c r="H1057" s="269" t="n"/>
      <c r="I1057" s="421" t="n"/>
      <c r="J1057" s="421" t="n"/>
      <c r="K1057" s="421" t="n"/>
      <c r="L1057" s="421" t="n"/>
      <c r="M1057" s="421" t="n"/>
      <c r="N1057" s="421" t="n"/>
      <c r="O1057" s="421" t="n"/>
      <c r="P1057" s="421" t="n"/>
      <c r="Q1057" s="421" t="n"/>
      <c r="R1057" s="270" t="n"/>
      <c r="S1057" s="421" t="n"/>
      <c r="T1057" s="421" t="n"/>
      <c r="U1057" s="421" t="n"/>
      <c r="V1057" s="421" t="n"/>
      <c r="W1057" s="421" t="n"/>
      <c r="X1057" s="421" t="n"/>
      <c r="Y1057" s="421" t="n"/>
      <c r="Z1057" s="421" t="n"/>
      <c r="AA1057" s="421" t="n"/>
      <c r="AB1057" s="421" t="n"/>
      <c r="AC1057" s="421" t="n"/>
      <c r="AD1057" s="421" t="n"/>
      <c r="AE1057" s="421" t="n"/>
      <c r="AF1057" s="421" t="n"/>
      <c r="AG1057" s="421" t="n"/>
      <c r="AH1057" s="421" t="n"/>
      <c r="AI1057" s="421" t="n"/>
      <c r="AJ1057" s="297" t="n"/>
      <c r="AK1057" s="297" t="n"/>
      <c r="AL1057" s="284" t="n"/>
      <c r="AM1057" s="297" t="n"/>
      <c r="AN1057" s="285" t="n"/>
      <c r="AO1057" s="297" t="n"/>
      <c r="AP1057" s="297" t="n"/>
      <c r="AQ1057" s="297" t="n"/>
      <c r="AR1057" s="297" t="n"/>
      <c r="AS1057" s="297" t="n"/>
      <c r="AT1057" s="285" t="inlineStr">
        <is>
          <t>0</t>
        </is>
      </c>
      <c r="AU1057" s="297" t="inlineStr">
        <is>
          <t>0</t>
        </is>
      </c>
      <c r="AV1057" s="297" t="inlineStr">
        <is>
          <t>0</t>
        </is>
      </c>
      <c r="AW1057" s="297" t="inlineStr">
        <is>
          <t>0</t>
        </is>
      </c>
      <c r="AX1057" s="297" t="inlineStr">
        <is>
          <t>0</t>
        </is>
      </c>
      <c r="AY1057" s="286" t="inlineStr">
        <is>
          <t>0</t>
        </is>
      </c>
      <c r="AZ1057" s="286" t="inlineStr">
        <is>
          <t>0</t>
        </is>
      </c>
      <c r="BA1057" s="287" t="inlineStr">
        <is>
          <t>0</t>
        </is>
      </c>
      <c r="BB1057" s="286" t="inlineStr">
        <is>
          <t>0</t>
        </is>
      </c>
      <c r="BC1057" s="286" t="inlineStr">
        <is>
          <t>0</t>
        </is>
      </c>
      <c r="BD1057" s="286" t="inlineStr">
        <is>
          <t>0</t>
        </is>
      </c>
      <c r="BE1057" s="286" t="inlineStr">
        <is>
          <t>0</t>
        </is>
      </c>
      <c r="BF1057" s="286" t="inlineStr">
        <is>
          <t>0</t>
        </is>
      </c>
      <c r="BG1057" s="286" t="inlineStr">
        <is>
          <t>0</t>
        </is>
      </c>
      <c r="BH1057" s="297" t="inlineStr">
        <is>
          <t>0</t>
        </is>
      </c>
      <c r="BI1057" s="297" t="inlineStr">
        <is>
          <t>0</t>
        </is>
      </c>
      <c r="BJ1057" s="297" t="inlineStr">
        <is>
          <t>0</t>
        </is>
      </c>
      <c r="BK1057" s="297" t="inlineStr">
        <is>
          <t>0</t>
        </is>
      </c>
      <c r="BL1057" s="297" t="inlineStr">
        <is>
          <t>0</t>
        </is>
      </c>
      <c r="BM1057" s="297" t="inlineStr">
        <is>
          <t>0</t>
        </is>
      </c>
      <c r="BN1057" s="297" t="inlineStr">
        <is>
          <t>0</t>
        </is>
      </c>
      <c r="BO1057" s="285" t="inlineStr">
        <is>
          <t>0</t>
        </is>
      </c>
      <c r="BP1057" s="297" t="inlineStr">
        <is>
          <t>0</t>
        </is>
      </c>
      <c r="BQ1057" s="297" t="inlineStr">
        <is>
          <t>0</t>
        </is>
      </c>
      <c r="BR1057" s="297" t="inlineStr">
        <is>
          <t>0</t>
        </is>
      </c>
      <c r="BS1057" s="297" t="inlineStr">
        <is>
          <t>0</t>
        </is>
      </c>
      <c r="BT1057" s="297" t="inlineStr">
        <is>
          <t>0</t>
        </is>
      </c>
      <c r="BU1057" s="297" t="inlineStr">
        <is>
          <t>0</t>
        </is>
      </c>
      <c r="BV1057" s="297" t="inlineStr">
        <is>
          <t>0</t>
        </is>
      </c>
      <c r="BW1057" s="288" t="inlineStr">
        <is>
          <t>0</t>
        </is>
      </c>
      <c r="BX1057" s="276">
        <f>SUM(IF(COUNTIF(#REF!, "*1.*"), 2, 0), IF(COUNTIF(#REF!, "*2.*"), 2, 0), IF(COUNTIF(#REF!, "*3.*"), 2, 0), IF(COUNTIF(#REF!, "*4.*"), 2, 0), IF(COUNTIF(#REF!, "*5.*"), 2, 0), IF(COUNTIF(#REF!, "*6.*"), 2, 0))</f>
        <v/>
      </c>
      <c r="BY1057" s="277">
        <f t="array" ref="BY1057">SUM(VALUE(AT1057),VALUE(AU1057),VALUE(AV1057),VALUE(AW1057),VALUE(AX1057),VALUE(AY1057),VALUE(AZ1057),VALUE(BB1057),VALUE(BC1057),VALUE(BD1057),VALUE(BE1057),VALUE(BF1057),VALUE(BG1057),VALUE(BH1057),VALUE(BI1057),VALUE(BJ1057),VALUE(BK1057),VALUE(BL1057),VALUE(BM1057),VALUE(BN1057),VALUE(BO1057),VALUE(BP1057),VALUE(BQ1057),VALUE(BR1057),VALUE(BS1057),VALUE(BT1057),VALUE(BU1057),VALUE(BV1057),VALUE(BW1057))</f>
        <v/>
      </c>
      <c r="BZ1057" s="307" t="n"/>
      <c r="CA1057" s="307" t="n"/>
      <c r="CB1057" s="307" t="n"/>
      <c r="CC1057" s="307" t="n"/>
      <c r="CD1057" s="307" t="n"/>
      <c r="CE1057" s="307" t="n"/>
      <c r="CF1057" s="307" t="n"/>
      <c r="CG1057" s="307" t="n"/>
      <c r="CH1057" s="307" t="n"/>
      <c r="CI1057" s="307" t="n"/>
      <c r="CJ1057" s="307" t="n"/>
      <c r="CK1057" s="307" t="n"/>
      <c r="CL1057" s="307" t="n"/>
      <c r="CM1057" s="307" t="n"/>
      <c r="CN1057" s="307" t="n"/>
      <c r="CO1057" s="307" t="n"/>
      <c r="CP1057" s="307" t="n"/>
      <c r="CQ1057" s="307" t="n"/>
      <c r="CR1057" s="279" t="inlineStr"/>
      <c r="CS1057" s="280">
        <f>AVERAGE(Value(BY1057),value(CR1057))</f>
        <v/>
      </c>
      <c r="CT1057" s="421">
        <f>(IF(OR(MediaScorecard!BG1544="x", MediaScorecard!BH1544="x",MediaScorecard!BI1544="x",MediaScorecard!BJ1544="x",MediaScorecard!BK1544="x"),1, 2))</f>
        <v/>
      </c>
      <c r="CU1057" s="308" t="n"/>
      <c r="CV1057" s="308" t="n"/>
      <c r="CW1057" s="308" t="n"/>
      <c r="CX1057" s="309" t="n"/>
      <c r="CY1057" s="308" t="n"/>
      <c r="CZ1057" s="308" t="n"/>
      <c r="DA1057" s="308" t="n"/>
    </row>
    <row r="1058" ht="21" customHeight="1" s="590">
      <c r="A1058" s="421" t="n"/>
      <c r="B1058" s="270" t="n"/>
      <c r="C1058" s="266" t="n"/>
      <c r="D1058" s="267" t="inlineStr"/>
      <c r="E1058" s="267" t="inlineStr"/>
      <c r="F1058" s="268" t="inlineStr"/>
      <c r="G1058" s="421" t="n"/>
      <c r="H1058" s="269" t="n"/>
      <c r="I1058" s="421" t="n"/>
      <c r="J1058" s="421" t="n"/>
      <c r="K1058" s="421" t="n"/>
      <c r="L1058" s="421" t="n"/>
      <c r="M1058" s="421" t="n"/>
      <c r="N1058" s="421" t="n"/>
      <c r="O1058" s="421" t="n"/>
      <c r="P1058" s="421" t="n"/>
      <c r="Q1058" s="421" t="n"/>
      <c r="R1058" s="270" t="n"/>
      <c r="S1058" s="421" t="n"/>
      <c r="T1058" s="421" t="n"/>
      <c r="U1058" s="421" t="n"/>
      <c r="V1058" s="421" t="n"/>
      <c r="W1058" s="421" t="n"/>
      <c r="X1058" s="421" t="n"/>
      <c r="Y1058" s="421" t="n"/>
      <c r="Z1058" s="421" t="n"/>
      <c r="AA1058" s="421" t="n"/>
      <c r="AB1058" s="421" t="n"/>
      <c r="AC1058" s="421" t="n"/>
      <c r="AD1058" s="421" t="n"/>
      <c r="AE1058" s="421" t="n"/>
      <c r="AF1058" s="421" t="n"/>
      <c r="AG1058" s="421" t="n"/>
      <c r="AH1058" s="421" t="n"/>
      <c r="AI1058" s="421" t="n"/>
      <c r="AJ1058" s="297" t="n"/>
      <c r="AK1058" s="297" t="n"/>
      <c r="AL1058" s="284" t="n"/>
      <c r="AM1058" s="297" t="n"/>
      <c r="AN1058" s="285" t="n"/>
      <c r="AO1058" s="297" t="n"/>
      <c r="AP1058" s="297" t="n"/>
      <c r="AQ1058" s="297" t="n"/>
      <c r="AR1058" s="297" t="n"/>
      <c r="AS1058" s="297" t="n"/>
      <c r="AT1058" s="285" t="inlineStr">
        <is>
          <t>0</t>
        </is>
      </c>
      <c r="AU1058" s="297" t="inlineStr">
        <is>
          <t>0</t>
        </is>
      </c>
      <c r="AV1058" s="297" t="inlineStr">
        <is>
          <t>0</t>
        </is>
      </c>
      <c r="AW1058" s="297" t="inlineStr">
        <is>
          <t>0</t>
        </is>
      </c>
      <c r="AX1058" s="297" t="inlineStr">
        <is>
          <t>0</t>
        </is>
      </c>
      <c r="AY1058" s="286" t="inlineStr">
        <is>
          <t>0</t>
        </is>
      </c>
      <c r="AZ1058" s="286" t="inlineStr">
        <is>
          <t>0</t>
        </is>
      </c>
      <c r="BA1058" s="287" t="inlineStr">
        <is>
          <t>0</t>
        </is>
      </c>
      <c r="BB1058" s="286" t="inlineStr">
        <is>
          <t>0</t>
        </is>
      </c>
      <c r="BC1058" s="286" t="inlineStr">
        <is>
          <t>0</t>
        </is>
      </c>
      <c r="BD1058" s="286" t="inlineStr">
        <is>
          <t>0</t>
        </is>
      </c>
      <c r="BE1058" s="286" t="inlineStr">
        <is>
          <t>0</t>
        </is>
      </c>
      <c r="BF1058" s="286" t="inlineStr">
        <is>
          <t>0</t>
        </is>
      </c>
      <c r="BG1058" s="286" t="inlineStr">
        <is>
          <t>0</t>
        </is>
      </c>
      <c r="BH1058" s="297" t="inlineStr">
        <is>
          <t>0</t>
        </is>
      </c>
      <c r="BI1058" s="297" t="inlineStr">
        <is>
          <t>0</t>
        </is>
      </c>
      <c r="BJ1058" s="297" t="inlineStr">
        <is>
          <t>0</t>
        </is>
      </c>
      <c r="BK1058" s="297" t="inlineStr">
        <is>
          <t>0</t>
        </is>
      </c>
      <c r="BL1058" s="297" t="inlineStr">
        <is>
          <t>0</t>
        </is>
      </c>
      <c r="BM1058" s="297" t="inlineStr">
        <is>
          <t>0</t>
        </is>
      </c>
      <c r="BN1058" s="297" t="inlineStr">
        <is>
          <t>0</t>
        </is>
      </c>
      <c r="BO1058" s="285" t="inlineStr">
        <is>
          <t>0</t>
        </is>
      </c>
      <c r="BP1058" s="297" t="inlineStr">
        <is>
          <t>0</t>
        </is>
      </c>
      <c r="BQ1058" s="297" t="inlineStr">
        <is>
          <t>0</t>
        </is>
      </c>
      <c r="BR1058" s="297" t="inlineStr">
        <is>
          <t>0</t>
        </is>
      </c>
      <c r="BS1058" s="297" t="inlineStr">
        <is>
          <t>0</t>
        </is>
      </c>
      <c r="BT1058" s="297" t="inlineStr">
        <is>
          <t>0</t>
        </is>
      </c>
      <c r="BU1058" s="297" t="inlineStr">
        <is>
          <t>0</t>
        </is>
      </c>
      <c r="BV1058" s="297" t="inlineStr">
        <is>
          <t>0</t>
        </is>
      </c>
      <c r="BW1058" s="288" t="inlineStr">
        <is>
          <t>0</t>
        </is>
      </c>
      <c r="BX1058" s="276">
        <f>SUM(IF(COUNTIF(#REF!, "*1.*"), 2, 0), IF(COUNTIF(#REF!, "*2.*"), 2, 0), IF(COUNTIF(#REF!, "*3.*"), 2, 0), IF(COUNTIF(#REF!, "*4.*"), 2, 0), IF(COUNTIF(#REF!, "*5.*"), 2, 0), IF(COUNTIF(#REF!, "*6.*"), 2, 0))</f>
        <v/>
      </c>
      <c r="BY1058" s="277">
        <f t="array" ref="BY1058">SUM(VALUE(AT1058),VALUE(AU1058),VALUE(AV1058),VALUE(AW1058),VALUE(AX1058),VALUE(AY1058),VALUE(AZ1058),VALUE(BB1058),VALUE(BC1058),VALUE(BD1058),VALUE(BE1058),VALUE(BF1058),VALUE(BG1058),VALUE(BH1058),VALUE(BI1058),VALUE(BJ1058),VALUE(BK1058),VALUE(BL1058),VALUE(BM1058),VALUE(BN1058),VALUE(BO1058),VALUE(BP1058),VALUE(BQ1058),VALUE(BR1058),VALUE(BS1058),VALUE(BT1058),VALUE(BU1058),VALUE(BV1058),VALUE(BW1058))</f>
        <v/>
      </c>
      <c r="BZ1058" s="307" t="n"/>
      <c r="CA1058" s="307" t="n"/>
      <c r="CB1058" s="307" t="n"/>
      <c r="CC1058" s="307" t="n"/>
      <c r="CD1058" s="307" t="n"/>
      <c r="CE1058" s="307" t="n"/>
      <c r="CF1058" s="307" t="n"/>
      <c r="CG1058" s="307" t="n"/>
      <c r="CH1058" s="307" t="n"/>
      <c r="CI1058" s="307" t="n"/>
      <c r="CJ1058" s="307" t="n"/>
      <c r="CK1058" s="307" t="n"/>
      <c r="CL1058" s="307" t="n"/>
      <c r="CM1058" s="307" t="n"/>
      <c r="CN1058" s="307" t="n"/>
      <c r="CO1058" s="307" t="n"/>
      <c r="CP1058" s="307" t="n"/>
      <c r="CQ1058" s="307" t="n"/>
      <c r="CR1058" s="279" t="inlineStr"/>
      <c r="CS1058" s="280">
        <f>AVERAGE(Value(BY1058),value(CR1058))</f>
        <v/>
      </c>
      <c r="CT1058" s="421">
        <f>(IF(OR(MediaScorecard!BG1545="x", MediaScorecard!BH1545="x",MediaScorecard!BI1545="x",MediaScorecard!BJ1545="x",MediaScorecard!BK1545="x"),1, 2))</f>
        <v/>
      </c>
      <c r="CU1058" s="308" t="n"/>
      <c r="CV1058" s="308" t="n"/>
      <c r="CW1058" s="308" t="n"/>
      <c r="CX1058" s="309" t="n"/>
      <c r="CY1058" s="308" t="n"/>
      <c r="CZ1058" s="308" t="n"/>
      <c r="DA1058" s="308" t="n"/>
    </row>
    <row r="1059" ht="21" customHeight="1" s="590">
      <c r="A1059" s="421" t="n"/>
      <c r="B1059" s="270" t="n"/>
      <c r="C1059" s="266" t="n"/>
      <c r="D1059" s="267" t="inlineStr"/>
      <c r="E1059" s="267" t="inlineStr"/>
      <c r="F1059" s="268" t="inlineStr"/>
      <c r="G1059" s="421" t="n"/>
      <c r="H1059" s="269" t="n"/>
      <c r="I1059" s="421" t="n"/>
      <c r="J1059" s="421" t="n"/>
      <c r="K1059" s="421" t="n"/>
      <c r="L1059" s="421" t="n"/>
      <c r="M1059" s="421" t="n"/>
      <c r="N1059" s="421" t="n"/>
      <c r="O1059" s="421" t="n"/>
      <c r="P1059" s="421" t="n"/>
      <c r="Q1059" s="421" t="n"/>
      <c r="R1059" s="270" t="n"/>
      <c r="S1059" s="421" t="n"/>
      <c r="T1059" s="421" t="n"/>
      <c r="U1059" s="421" t="n"/>
      <c r="V1059" s="421" t="n"/>
      <c r="W1059" s="421" t="n"/>
      <c r="X1059" s="421" t="n"/>
      <c r="Y1059" s="421" t="n"/>
      <c r="Z1059" s="421" t="n"/>
      <c r="AA1059" s="421" t="n"/>
      <c r="AB1059" s="421" t="n"/>
      <c r="AC1059" s="421" t="n"/>
      <c r="AD1059" s="421" t="n"/>
      <c r="AE1059" s="421" t="n"/>
      <c r="AF1059" s="421" t="n"/>
      <c r="AG1059" s="421" t="n"/>
      <c r="AH1059" s="421" t="n"/>
      <c r="AI1059" s="421" t="n"/>
      <c r="AJ1059" s="297" t="n"/>
      <c r="AK1059" s="297" t="n"/>
      <c r="AL1059" s="284" t="n"/>
      <c r="AM1059" s="297" t="n"/>
      <c r="AN1059" s="285" t="n"/>
      <c r="AO1059" s="297" t="n"/>
      <c r="AP1059" s="297" t="n"/>
      <c r="AQ1059" s="297" t="n"/>
      <c r="AR1059" s="297" t="n"/>
      <c r="AS1059" s="297" t="n"/>
      <c r="AT1059" s="285" t="inlineStr">
        <is>
          <t>0</t>
        </is>
      </c>
      <c r="AU1059" s="297" t="inlineStr">
        <is>
          <t>0</t>
        </is>
      </c>
      <c r="AV1059" s="297" t="inlineStr">
        <is>
          <t>0</t>
        </is>
      </c>
      <c r="AW1059" s="297" t="inlineStr">
        <is>
          <t>0</t>
        </is>
      </c>
      <c r="AX1059" s="297" t="inlineStr">
        <is>
          <t>0</t>
        </is>
      </c>
      <c r="AY1059" s="286" t="inlineStr">
        <is>
          <t>0</t>
        </is>
      </c>
      <c r="AZ1059" s="286" t="inlineStr">
        <is>
          <t>0</t>
        </is>
      </c>
      <c r="BA1059" s="287" t="inlineStr">
        <is>
          <t>0</t>
        </is>
      </c>
      <c r="BB1059" s="286" t="inlineStr">
        <is>
          <t>0</t>
        </is>
      </c>
      <c r="BC1059" s="286" t="inlineStr">
        <is>
          <t>0</t>
        </is>
      </c>
      <c r="BD1059" s="286" t="inlineStr">
        <is>
          <t>0</t>
        </is>
      </c>
      <c r="BE1059" s="286" t="inlineStr">
        <is>
          <t>0</t>
        </is>
      </c>
      <c r="BF1059" s="286" t="inlineStr">
        <is>
          <t>0</t>
        </is>
      </c>
      <c r="BG1059" s="286" t="inlineStr">
        <is>
          <t>0</t>
        </is>
      </c>
      <c r="BH1059" s="297" t="inlineStr">
        <is>
          <t>0</t>
        </is>
      </c>
      <c r="BI1059" s="297" t="inlineStr">
        <is>
          <t>0</t>
        </is>
      </c>
      <c r="BJ1059" s="297" t="inlineStr">
        <is>
          <t>0</t>
        </is>
      </c>
      <c r="BK1059" s="297" t="inlineStr">
        <is>
          <t>0</t>
        </is>
      </c>
      <c r="BL1059" s="297" t="inlineStr">
        <is>
          <t>0</t>
        </is>
      </c>
      <c r="BM1059" s="297" t="inlineStr">
        <is>
          <t>0</t>
        </is>
      </c>
      <c r="BN1059" s="297" t="inlineStr">
        <is>
          <t>0</t>
        </is>
      </c>
      <c r="BO1059" s="285" t="inlineStr">
        <is>
          <t>0</t>
        </is>
      </c>
      <c r="BP1059" s="297" t="inlineStr">
        <is>
          <t>0</t>
        </is>
      </c>
      <c r="BQ1059" s="297" t="inlineStr">
        <is>
          <t>0</t>
        </is>
      </c>
      <c r="BR1059" s="297" t="inlineStr">
        <is>
          <t>0</t>
        </is>
      </c>
      <c r="BS1059" s="297" t="inlineStr">
        <is>
          <t>0</t>
        </is>
      </c>
      <c r="BT1059" s="297" t="inlineStr">
        <is>
          <t>0</t>
        </is>
      </c>
      <c r="BU1059" s="297" t="inlineStr">
        <is>
          <t>0</t>
        </is>
      </c>
      <c r="BV1059" s="297" t="inlineStr">
        <is>
          <t>0</t>
        </is>
      </c>
      <c r="BW1059" s="288" t="inlineStr">
        <is>
          <t>0</t>
        </is>
      </c>
      <c r="BX1059" s="276">
        <f>SUM(IF(COUNTIF(#REF!, "*1.*"), 2, 0), IF(COUNTIF(#REF!, "*2.*"), 2, 0), IF(COUNTIF(#REF!, "*3.*"), 2, 0), IF(COUNTIF(#REF!, "*4.*"), 2, 0), IF(COUNTIF(#REF!, "*5.*"), 2, 0), IF(COUNTIF(#REF!, "*6.*"), 2, 0))</f>
        <v/>
      </c>
      <c r="BY1059" s="277">
        <f t="array" ref="BY1059">SUM(VALUE(AT1059),VALUE(AU1059),VALUE(AV1059),VALUE(AW1059),VALUE(AX1059),VALUE(AY1059),VALUE(AZ1059),VALUE(BB1059),VALUE(BC1059),VALUE(BD1059),VALUE(BE1059),VALUE(BF1059),VALUE(BG1059),VALUE(BH1059),VALUE(BI1059),VALUE(BJ1059),VALUE(BK1059),VALUE(BL1059),VALUE(BM1059),VALUE(BN1059),VALUE(BO1059),VALUE(BP1059),VALUE(BQ1059),VALUE(BR1059),VALUE(BS1059),VALUE(BT1059),VALUE(BU1059),VALUE(BV1059),VALUE(BW1059))</f>
        <v/>
      </c>
      <c r="BZ1059" s="307" t="n"/>
      <c r="CA1059" s="307" t="n"/>
      <c r="CB1059" s="307" t="n"/>
      <c r="CC1059" s="307" t="n"/>
      <c r="CD1059" s="307" t="n"/>
      <c r="CE1059" s="307" t="n"/>
      <c r="CF1059" s="307" t="n"/>
      <c r="CG1059" s="307" t="n"/>
      <c r="CH1059" s="307" t="n"/>
      <c r="CI1059" s="307" t="n"/>
      <c r="CJ1059" s="307" t="n"/>
      <c r="CK1059" s="307" t="n"/>
      <c r="CL1059" s="307" t="n"/>
      <c r="CM1059" s="307" t="n"/>
      <c r="CN1059" s="307" t="n"/>
      <c r="CO1059" s="307" t="n"/>
      <c r="CP1059" s="307" t="n"/>
      <c r="CQ1059" s="307" t="n"/>
      <c r="CR1059" s="279" t="inlineStr"/>
      <c r="CS1059" s="280">
        <f>AVERAGE(Value(BY1059),value(CR1059))</f>
        <v/>
      </c>
      <c r="CT1059" s="421">
        <f>(IF(OR(MediaScorecard!BG1546="x", MediaScorecard!BH1546="x",MediaScorecard!BI1546="x",MediaScorecard!BJ1546="x",MediaScorecard!BK1546="x"),1, 2))</f>
        <v/>
      </c>
      <c r="CU1059" s="308" t="n"/>
      <c r="CV1059" s="308" t="n"/>
      <c r="CW1059" s="308" t="n"/>
      <c r="CX1059" s="309" t="n"/>
      <c r="CY1059" s="308" t="n"/>
      <c r="CZ1059" s="308" t="n"/>
      <c r="DA1059" s="308" t="n"/>
    </row>
    <row r="1060" ht="21" customHeight="1" s="590">
      <c r="A1060" s="421" t="n"/>
      <c r="B1060" s="270" t="n"/>
      <c r="C1060" s="266" t="n"/>
      <c r="D1060" s="267" t="inlineStr"/>
      <c r="E1060" s="267" t="inlineStr"/>
      <c r="F1060" s="268" t="inlineStr"/>
      <c r="G1060" s="421" t="n"/>
      <c r="H1060" s="269" t="n"/>
      <c r="I1060" s="421" t="n"/>
      <c r="J1060" s="421" t="n"/>
      <c r="K1060" s="421" t="n"/>
      <c r="L1060" s="421" t="n"/>
      <c r="M1060" s="421" t="n"/>
      <c r="N1060" s="421" t="n"/>
      <c r="O1060" s="421" t="n"/>
      <c r="P1060" s="421" t="n"/>
      <c r="Q1060" s="421" t="n"/>
      <c r="R1060" s="270" t="n"/>
      <c r="S1060" s="421" t="n"/>
      <c r="T1060" s="421" t="n"/>
      <c r="U1060" s="421" t="n"/>
      <c r="V1060" s="421" t="n"/>
      <c r="W1060" s="421" t="n"/>
      <c r="X1060" s="421" t="n"/>
      <c r="Y1060" s="421" t="n"/>
      <c r="Z1060" s="421" t="n"/>
      <c r="AA1060" s="421" t="n"/>
      <c r="AB1060" s="421" t="n"/>
      <c r="AC1060" s="421" t="n"/>
      <c r="AD1060" s="421" t="n"/>
      <c r="AE1060" s="421" t="n"/>
      <c r="AF1060" s="421" t="n"/>
      <c r="AG1060" s="421" t="n"/>
      <c r="AH1060" s="421" t="n"/>
      <c r="AI1060" s="421" t="n"/>
      <c r="AJ1060" s="297" t="n"/>
      <c r="AK1060" s="297" t="n"/>
      <c r="AL1060" s="284" t="n"/>
      <c r="AM1060" s="297" t="n"/>
      <c r="AN1060" s="285" t="n"/>
      <c r="AO1060" s="297" t="n"/>
      <c r="AP1060" s="297" t="n"/>
      <c r="AQ1060" s="297" t="n"/>
      <c r="AR1060" s="297" t="n"/>
      <c r="AS1060" s="297" t="n"/>
      <c r="AT1060" s="285" t="inlineStr">
        <is>
          <t>0</t>
        </is>
      </c>
      <c r="AU1060" s="297" t="inlineStr">
        <is>
          <t>0</t>
        </is>
      </c>
      <c r="AV1060" s="297" t="inlineStr">
        <is>
          <t>0</t>
        </is>
      </c>
      <c r="AW1060" s="297" t="inlineStr">
        <is>
          <t>0</t>
        </is>
      </c>
      <c r="AX1060" s="297" t="inlineStr">
        <is>
          <t>0</t>
        </is>
      </c>
      <c r="AY1060" s="286" t="inlineStr">
        <is>
          <t>0</t>
        </is>
      </c>
      <c r="AZ1060" s="286" t="inlineStr">
        <is>
          <t>0</t>
        </is>
      </c>
      <c r="BA1060" s="287" t="inlineStr">
        <is>
          <t>0</t>
        </is>
      </c>
      <c r="BB1060" s="286" t="inlineStr">
        <is>
          <t>0</t>
        </is>
      </c>
      <c r="BC1060" s="286" t="inlineStr">
        <is>
          <t>0</t>
        </is>
      </c>
      <c r="BD1060" s="286" t="inlineStr">
        <is>
          <t>0</t>
        </is>
      </c>
      <c r="BE1060" s="286" t="inlineStr">
        <is>
          <t>0</t>
        </is>
      </c>
      <c r="BF1060" s="286" t="inlineStr">
        <is>
          <t>0</t>
        </is>
      </c>
      <c r="BG1060" s="286" t="inlineStr">
        <is>
          <t>0</t>
        </is>
      </c>
      <c r="BH1060" s="297" t="inlineStr">
        <is>
          <t>0</t>
        </is>
      </c>
      <c r="BI1060" s="297" t="inlineStr">
        <is>
          <t>0</t>
        </is>
      </c>
      <c r="BJ1060" s="297" t="inlineStr">
        <is>
          <t>0</t>
        </is>
      </c>
      <c r="BK1060" s="297" t="inlineStr">
        <is>
          <t>0</t>
        </is>
      </c>
      <c r="BL1060" s="297" t="inlineStr">
        <is>
          <t>0</t>
        </is>
      </c>
      <c r="BM1060" s="297" t="inlineStr">
        <is>
          <t>0</t>
        </is>
      </c>
      <c r="BN1060" s="297" t="inlineStr">
        <is>
          <t>0</t>
        </is>
      </c>
      <c r="BO1060" s="285" t="inlineStr">
        <is>
          <t>0</t>
        </is>
      </c>
      <c r="BP1060" s="297" t="inlineStr">
        <is>
          <t>0</t>
        </is>
      </c>
      <c r="BQ1060" s="297" t="inlineStr">
        <is>
          <t>0</t>
        </is>
      </c>
      <c r="BR1060" s="297" t="inlineStr">
        <is>
          <t>0</t>
        </is>
      </c>
      <c r="BS1060" s="297" t="inlineStr">
        <is>
          <t>0</t>
        </is>
      </c>
      <c r="BT1060" s="297" t="inlineStr">
        <is>
          <t>0</t>
        </is>
      </c>
      <c r="BU1060" s="297" t="inlineStr">
        <is>
          <t>0</t>
        </is>
      </c>
      <c r="BV1060" s="297" t="inlineStr">
        <is>
          <t>0</t>
        </is>
      </c>
      <c r="BW1060" s="288" t="inlineStr">
        <is>
          <t>0</t>
        </is>
      </c>
      <c r="BX1060" s="276">
        <f>SUM(IF(COUNTIF(#REF!, "*1.*"), 2, 0), IF(COUNTIF(#REF!, "*2.*"), 2, 0), IF(COUNTIF(#REF!, "*3.*"), 2, 0), IF(COUNTIF(#REF!, "*4.*"), 2, 0), IF(COUNTIF(#REF!, "*5.*"), 2, 0), IF(COUNTIF(#REF!, "*6.*"), 2, 0))</f>
        <v/>
      </c>
      <c r="BY1060" s="277">
        <f t="array" ref="BY1060">SUM(VALUE(AT1060),VALUE(AU1060),VALUE(AV1060),VALUE(AW1060),VALUE(AX1060),VALUE(AY1060),VALUE(AZ1060),VALUE(BB1060),VALUE(BC1060),VALUE(BD1060),VALUE(BE1060),VALUE(BF1060),VALUE(BG1060),VALUE(BH1060),VALUE(BI1060),VALUE(BJ1060),VALUE(BK1060),VALUE(BL1060),VALUE(BM1060),VALUE(BN1060),VALUE(BO1060),VALUE(BP1060),VALUE(BQ1060),VALUE(BR1060),VALUE(BS1060),VALUE(BT1060),VALUE(BU1060),VALUE(BV1060),VALUE(BW1060))</f>
        <v/>
      </c>
      <c r="BZ1060" s="307" t="n"/>
      <c r="CA1060" s="307" t="n"/>
      <c r="CB1060" s="307" t="n"/>
      <c r="CC1060" s="307" t="n"/>
      <c r="CD1060" s="307" t="n"/>
      <c r="CE1060" s="307" t="n"/>
      <c r="CF1060" s="307" t="n"/>
      <c r="CG1060" s="307" t="n"/>
      <c r="CH1060" s="307" t="n"/>
      <c r="CI1060" s="307" t="n"/>
      <c r="CJ1060" s="307" t="n"/>
      <c r="CK1060" s="307" t="n"/>
      <c r="CL1060" s="307" t="n"/>
      <c r="CM1060" s="307" t="n"/>
      <c r="CN1060" s="307" t="n"/>
      <c r="CO1060" s="307" t="n"/>
      <c r="CP1060" s="307" t="n"/>
      <c r="CQ1060" s="307" t="n"/>
      <c r="CR1060" s="279" t="inlineStr"/>
      <c r="CS1060" s="280">
        <f>AVERAGE(Value(BY1060),value(CR1060))</f>
        <v/>
      </c>
      <c r="CT1060" s="421">
        <f>(IF(OR(MediaScorecard!BG1547="x", MediaScorecard!BH1547="x",MediaScorecard!BI1547="x",MediaScorecard!BJ1547="x",MediaScorecard!BK1547="x"),1, 2))</f>
        <v/>
      </c>
      <c r="CU1060" s="308" t="n"/>
      <c r="CV1060" s="308" t="n"/>
      <c r="CW1060" s="308" t="n"/>
      <c r="CX1060" s="309" t="n"/>
      <c r="CY1060" s="308" t="n"/>
      <c r="CZ1060" s="308" t="n"/>
      <c r="DA1060" s="308" t="n"/>
    </row>
    <row r="1061" ht="21" customHeight="1" s="590">
      <c r="A1061" s="421" t="n"/>
      <c r="B1061" s="270" t="n"/>
      <c r="C1061" s="266" t="n"/>
      <c r="D1061" s="267" t="inlineStr"/>
      <c r="E1061" s="267" t="inlineStr"/>
      <c r="F1061" s="268" t="inlineStr"/>
      <c r="G1061" s="421" t="n"/>
      <c r="H1061" s="269" t="n"/>
      <c r="I1061" s="421" t="n"/>
      <c r="J1061" s="421" t="n"/>
      <c r="K1061" s="421" t="n"/>
      <c r="L1061" s="421" t="n"/>
      <c r="M1061" s="421" t="n"/>
      <c r="N1061" s="421" t="n"/>
      <c r="O1061" s="421" t="n"/>
      <c r="P1061" s="421" t="n"/>
      <c r="Q1061" s="421" t="n"/>
      <c r="R1061" s="270" t="n"/>
      <c r="S1061" s="421" t="n"/>
      <c r="T1061" s="421" t="n"/>
      <c r="U1061" s="421" t="n"/>
      <c r="V1061" s="421" t="n"/>
      <c r="W1061" s="421" t="n"/>
      <c r="X1061" s="421" t="n"/>
      <c r="Y1061" s="421" t="n"/>
      <c r="Z1061" s="421" t="n"/>
      <c r="AA1061" s="421" t="n"/>
      <c r="AB1061" s="421" t="n"/>
      <c r="AC1061" s="421" t="n"/>
      <c r="AD1061" s="421" t="n"/>
      <c r="AE1061" s="421" t="n"/>
      <c r="AF1061" s="421" t="n"/>
      <c r="AG1061" s="421" t="n"/>
      <c r="AH1061" s="421" t="n"/>
      <c r="AI1061" s="421" t="n"/>
      <c r="AJ1061" s="297" t="n"/>
      <c r="AK1061" s="297" t="n"/>
      <c r="AL1061" s="284" t="n"/>
      <c r="AM1061" s="297" t="n"/>
      <c r="AN1061" s="285" t="n"/>
      <c r="AO1061" s="297" t="n"/>
      <c r="AP1061" s="297" t="n"/>
      <c r="AQ1061" s="297" t="n"/>
      <c r="AR1061" s="297" t="n"/>
      <c r="AS1061" s="297" t="n"/>
      <c r="AT1061" s="285" t="inlineStr">
        <is>
          <t>0</t>
        </is>
      </c>
      <c r="AU1061" s="297" t="inlineStr">
        <is>
          <t>0</t>
        </is>
      </c>
      <c r="AV1061" s="297" t="inlineStr">
        <is>
          <t>0</t>
        </is>
      </c>
      <c r="AW1061" s="297" t="inlineStr">
        <is>
          <t>0</t>
        </is>
      </c>
      <c r="AX1061" s="297" t="inlineStr">
        <is>
          <t>0</t>
        </is>
      </c>
      <c r="AY1061" s="286" t="inlineStr">
        <is>
          <t>0</t>
        </is>
      </c>
      <c r="AZ1061" s="286" t="inlineStr">
        <is>
          <t>0</t>
        </is>
      </c>
      <c r="BA1061" s="287" t="inlineStr">
        <is>
          <t>0</t>
        </is>
      </c>
      <c r="BB1061" s="286" t="inlineStr">
        <is>
          <t>0</t>
        </is>
      </c>
      <c r="BC1061" s="286" t="inlineStr">
        <is>
          <t>0</t>
        </is>
      </c>
      <c r="BD1061" s="286" t="inlineStr">
        <is>
          <t>0</t>
        </is>
      </c>
      <c r="BE1061" s="286" t="inlineStr">
        <is>
          <t>0</t>
        </is>
      </c>
      <c r="BF1061" s="286" t="inlineStr">
        <is>
          <t>0</t>
        </is>
      </c>
      <c r="BG1061" s="286" t="inlineStr">
        <is>
          <t>0</t>
        </is>
      </c>
      <c r="BH1061" s="297" t="inlineStr">
        <is>
          <t>0</t>
        </is>
      </c>
      <c r="BI1061" s="297" t="inlineStr">
        <is>
          <t>0</t>
        </is>
      </c>
      <c r="BJ1061" s="297" t="inlineStr">
        <is>
          <t>0</t>
        </is>
      </c>
      <c r="BK1061" s="297" t="inlineStr">
        <is>
          <t>0</t>
        </is>
      </c>
      <c r="BL1061" s="297" t="inlineStr">
        <is>
          <t>0</t>
        </is>
      </c>
      <c r="BM1061" s="297" t="inlineStr">
        <is>
          <t>0</t>
        </is>
      </c>
      <c r="BN1061" s="297" t="inlineStr">
        <is>
          <t>0</t>
        </is>
      </c>
      <c r="BO1061" s="285" t="inlineStr">
        <is>
          <t>0</t>
        </is>
      </c>
      <c r="BP1061" s="297" t="inlineStr">
        <is>
          <t>0</t>
        </is>
      </c>
      <c r="BQ1061" s="297" t="inlineStr">
        <is>
          <t>0</t>
        </is>
      </c>
      <c r="BR1061" s="297" t="inlineStr">
        <is>
          <t>0</t>
        </is>
      </c>
      <c r="BS1061" s="297" t="inlineStr">
        <is>
          <t>0</t>
        </is>
      </c>
      <c r="BT1061" s="297" t="inlineStr">
        <is>
          <t>0</t>
        </is>
      </c>
      <c r="BU1061" s="297" t="inlineStr">
        <is>
          <t>0</t>
        </is>
      </c>
      <c r="BV1061" s="297" t="inlineStr">
        <is>
          <t>0</t>
        </is>
      </c>
      <c r="BW1061" s="288" t="inlineStr">
        <is>
          <t>0</t>
        </is>
      </c>
      <c r="BX1061" s="276">
        <f>SUM(IF(COUNTIF(#REF!, "*1.*"), 2, 0), IF(COUNTIF(#REF!, "*2.*"), 2, 0), IF(COUNTIF(#REF!, "*3.*"), 2, 0), IF(COUNTIF(#REF!, "*4.*"), 2, 0), IF(COUNTIF(#REF!, "*5.*"), 2, 0), IF(COUNTIF(#REF!, "*6.*"), 2, 0))</f>
        <v/>
      </c>
      <c r="BY1061" s="277">
        <f t="array" ref="BY1061">SUM(VALUE(AT1061),VALUE(AU1061),VALUE(AV1061),VALUE(AW1061),VALUE(AX1061),VALUE(AY1061),VALUE(AZ1061),VALUE(BB1061),VALUE(BC1061),VALUE(BD1061),VALUE(BE1061),VALUE(BF1061),VALUE(BG1061),VALUE(BH1061),VALUE(BI1061),VALUE(BJ1061),VALUE(BK1061),VALUE(BL1061),VALUE(BM1061),VALUE(BN1061),VALUE(BO1061),VALUE(BP1061),VALUE(BQ1061),VALUE(BR1061),VALUE(BS1061),VALUE(BT1061),VALUE(BU1061),VALUE(BV1061),VALUE(BW1061))</f>
        <v/>
      </c>
      <c r="BZ1061" s="307" t="n"/>
      <c r="CA1061" s="307" t="n"/>
      <c r="CB1061" s="307" t="n"/>
      <c r="CC1061" s="307" t="n"/>
      <c r="CD1061" s="307" t="n"/>
      <c r="CE1061" s="307" t="n"/>
      <c r="CF1061" s="307" t="n"/>
      <c r="CG1061" s="307" t="n"/>
      <c r="CH1061" s="307" t="n"/>
      <c r="CI1061" s="307" t="n"/>
      <c r="CJ1061" s="307" t="n"/>
      <c r="CK1061" s="307" t="n"/>
      <c r="CL1061" s="307" t="n"/>
      <c r="CM1061" s="307" t="n"/>
      <c r="CN1061" s="307" t="n"/>
      <c r="CO1061" s="307" t="n"/>
      <c r="CP1061" s="307" t="n"/>
      <c r="CQ1061" s="307" t="n"/>
      <c r="CR1061" s="279" t="inlineStr"/>
      <c r="CS1061" s="280">
        <f>AVERAGE(Value(BY1061),value(CR1061))</f>
        <v/>
      </c>
      <c r="CT1061" s="421">
        <f>(IF(OR(MediaScorecard!BG1548="x", MediaScorecard!BH1548="x",MediaScorecard!BI1548="x",MediaScorecard!BJ1548="x",MediaScorecard!BK1548="x"),1, 2))</f>
        <v/>
      </c>
      <c r="CU1061" s="308" t="n"/>
      <c r="CV1061" s="308" t="n"/>
      <c r="CW1061" s="308" t="n"/>
      <c r="CX1061" s="309" t="n"/>
      <c r="CY1061" s="308" t="n"/>
      <c r="CZ1061" s="308" t="n"/>
      <c r="DA1061" s="308" t="n"/>
    </row>
    <row r="1062" ht="21" customHeight="1" s="590">
      <c r="A1062" s="421" t="n"/>
      <c r="B1062" s="270" t="n"/>
      <c r="C1062" s="266" t="n"/>
      <c r="D1062" s="267" t="inlineStr"/>
      <c r="E1062" s="267" t="inlineStr"/>
      <c r="F1062" s="268" t="inlineStr"/>
      <c r="G1062" s="421" t="n"/>
      <c r="H1062" s="269" t="n"/>
      <c r="I1062" s="421" t="n"/>
      <c r="J1062" s="421" t="n"/>
      <c r="K1062" s="421" t="n"/>
      <c r="L1062" s="421" t="n"/>
      <c r="M1062" s="421" t="n"/>
      <c r="N1062" s="421" t="n"/>
      <c r="O1062" s="421" t="n"/>
      <c r="P1062" s="421" t="n"/>
      <c r="Q1062" s="421" t="n"/>
      <c r="R1062" s="270" t="n"/>
      <c r="S1062" s="421" t="n"/>
      <c r="T1062" s="421" t="n"/>
      <c r="U1062" s="421" t="n"/>
      <c r="V1062" s="421" t="n"/>
      <c r="W1062" s="421" t="n"/>
      <c r="X1062" s="421" t="n"/>
      <c r="Y1062" s="421" t="n"/>
      <c r="Z1062" s="421" t="n"/>
      <c r="AA1062" s="421" t="n"/>
      <c r="AB1062" s="421" t="n"/>
      <c r="AC1062" s="421" t="n"/>
      <c r="AD1062" s="421" t="n"/>
      <c r="AE1062" s="421" t="n"/>
      <c r="AF1062" s="421" t="n"/>
      <c r="AG1062" s="421" t="n"/>
      <c r="AH1062" s="421" t="n"/>
      <c r="AI1062" s="421" t="n"/>
      <c r="AJ1062" s="297" t="n"/>
      <c r="AK1062" s="297" t="n"/>
      <c r="AL1062" s="284" t="n"/>
      <c r="AM1062" s="297" t="n"/>
      <c r="AN1062" s="285" t="n"/>
      <c r="AO1062" s="297" t="n"/>
      <c r="AP1062" s="297" t="n"/>
      <c r="AQ1062" s="297" t="n"/>
      <c r="AR1062" s="297" t="n"/>
      <c r="AS1062" s="297" t="n"/>
      <c r="AT1062" s="285" t="inlineStr">
        <is>
          <t>0</t>
        </is>
      </c>
      <c r="AU1062" s="297" t="inlineStr">
        <is>
          <t>0</t>
        </is>
      </c>
      <c r="AV1062" s="297" t="inlineStr">
        <is>
          <t>0</t>
        </is>
      </c>
      <c r="AW1062" s="297" t="inlineStr">
        <is>
          <t>0</t>
        </is>
      </c>
      <c r="AX1062" s="297" t="inlineStr">
        <is>
          <t>0</t>
        </is>
      </c>
      <c r="AY1062" s="286" t="inlineStr">
        <is>
          <t>0</t>
        </is>
      </c>
      <c r="AZ1062" s="286" t="inlineStr">
        <is>
          <t>0</t>
        </is>
      </c>
      <c r="BA1062" s="287" t="inlineStr">
        <is>
          <t>0</t>
        </is>
      </c>
      <c r="BB1062" s="286" t="inlineStr">
        <is>
          <t>0</t>
        </is>
      </c>
      <c r="BC1062" s="286" t="inlineStr">
        <is>
          <t>0</t>
        </is>
      </c>
      <c r="BD1062" s="286" t="inlineStr">
        <is>
          <t>0</t>
        </is>
      </c>
      <c r="BE1062" s="286" t="inlineStr">
        <is>
          <t>0</t>
        </is>
      </c>
      <c r="BF1062" s="286" t="inlineStr">
        <is>
          <t>0</t>
        </is>
      </c>
      <c r="BG1062" s="286" t="inlineStr">
        <is>
          <t>0</t>
        </is>
      </c>
      <c r="BH1062" s="297" t="inlineStr">
        <is>
          <t>0</t>
        </is>
      </c>
      <c r="BI1062" s="297" t="inlineStr">
        <is>
          <t>0</t>
        </is>
      </c>
      <c r="BJ1062" s="297" t="inlineStr">
        <is>
          <t>0</t>
        </is>
      </c>
      <c r="BK1062" s="297" t="inlineStr">
        <is>
          <t>0</t>
        </is>
      </c>
      <c r="BL1062" s="297" t="inlineStr">
        <is>
          <t>0</t>
        </is>
      </c>
      <c r="BM1062" s="297" t="inlineStr">
        <is>
          <t>0</t>
        </is>
      </c>
      <c r="BN1062" s="297" t="inlineStr">
        <is>
          <t>0</t>
        </is>
      </c>
      <c r="BO1062" s="285" t="inlineStr">
        <is>
          <t>0</t>
        </is>
      </c>
      <c r="BP1062" s="297" t="inlineStr">
        <is>
          <t>0</t>
        </is>
      </c>
      <c r="BQ1062" s="297" t="inlineStr">
        <is>
          <t>0</t>
        </is>
      </c>
      <c r="BR1062" s="297" t="inlineStr">
        <is>
          <t>0</t>
        </is>
      </c>
      <c r="BS1062" s="297" t="inlineStr">
        <is>
          <t>0</t>
        </is>
      </c>
      <c r="BT1062" s="297" t="inlineStr">
        <is>
          <t>0</t>
        </is>
      </c>
      <c r="BU1062" s="297" t="inlineStr">
        <is>
          <t>0</t>
        </is>
      </c>
      <c r="BV1062" s="297" t="inlineStr">
        <is>
          <t>0</t>
        </is>
      </c>
      <c r="BW1062" s="288" t="inlineStr">
        <is>
          <t>0</t>
        </is>
      </c>
      <c r="BX1062" s="276">
        <f>SUM(IF(COUNTIF(#REF!, "*1.*"), 2, 0), IF(COUNTIF(#REF!, "*2.*"), 2, 0), IF(COUNTIF(#REF!, "*3.*"), 2, 0), IF(COUNTIF(#REF!, "*4.*"), 2, 0), IF(COUNTIF(#REF!, "*5.*"), 2, 0), IF(COUNTIF(#REF!, "*6.*"), 2, 0))</f>
        <v/>
      </c>
      <c r="BY1062" s="277">
        <f t="array" ref="BY1062">SUM(VALUE(AT1062),VALUE(AU1062),VALUE(AV1062),VALUE(AW1062),VALUE(AX1062),VALUE(AY1062),VALUE(AZ1062),VALUE(BB1062),VALUE(BC1062),VALUE(BD1062),VALUE(BE1062),VALUE(BF1062),VALUE(BG1062),VALUE(BH1062),VALUE(BI1062),VALUE(BJ1062),VALUE(BK1062),VALUE(BL1062),VALUE(BM1062),VALUE(BN1062),VALUE(BO1062),VALUE(BP1062),VALUE(BQ1062),VALUE(BR1062),VALUE(BS1062),VALUE(BT1062),VALUE(BU1062),VALUE(BV1062),VALUE(BW1062))</f>
        <v/>
      </c>
      <c r="BZ1062" s="307" t="n"/>
      <c r="CA1062" s="307" t="n"/>
      <c r="CB1062" s="307" t="n"/>
      <c r="CC1062" s="307" t="n"/>
      <c r="CD1062" s="307" t="n"/>
      <c r="CE1062" s="307" t="n"/>
      <c r="CF1062" s="307" t="n"/>
      <c r="CG1062" s="307" t="n"/>
      <c r="CH1062" s="307" t="n"/>
      <c r="CI1062" s="307" t="n"/>
      <c r="CJ1062" s="307" t="n"/>
      <c r="CK1062" s="307" t="n"/>
      <c r="CL1062" s="307" t="n"/>
      <c r="CM1062" s="307" t="n"/>
      <c r="CN1062" s="307" t="n"/>
      <c r="CO1062" s="307" t="n"/>
      <c r="CP1062" s="307" t="n"/>
      <c r="CQ1062" s="307" t="n"/>
      <c r="CR1062" s="279" t="inlineStr"/>
      <c r="CS1062" s="280">
        <f>AVERAGE(Value(BY1062),value(CR1062))</f>
        <v/>
      </c>
      <c r="CT1062" s="421">
        <f>(IF(OR(MediaScorecard!BG1549="x", MediaScorecard!BH1549="x",MediaScorecard!BI1549="x",MediaScorecard!BJ1549="x",MediaScorecard!BK1549="x"),1, 2))</f>
        <v/>
      </c>
      <c r="CU1062" s="308" t="n"/>
      <c r="CV1062" s="308" t="n"/>
      <c r="CW1062" s="308" t="n"/>
      <c r="CX1062" s="309" t="n"/>
      <c r="CY1062" s="308" t="n"/>
      <c r="CZ1062" s="308" t="n"/>
      <c r="DA1062" s="308" t="n"/>
    </row>
    <row r="1063" ht="21" customHeight="1" s="590">
      <c r="A1063" s="421" t="n"/>
      <c r="B1063" s="270" t="n"/>
      <c r="C1063" s="266" t="n"/>
      <c r="D1063" s="267" t="inlineStr"/>
      <c r="E1063" s="267" t="inlineStr"/>
      <c r="F1063" s="268" t="inlineStr"/>
      <c r="G1063" s="421" t="n"/>
      <c r="H1063" s="269" t="n"/>
      <c r="I1063" s="421" t="n"/>
      <c r="J1063" s="421" t="n"/>
      <c r="K1063" s="421" t="n"/>
      <c r="L1063" s="421" t="n"/>
      <c r="M1063" s="421" t="n"/>
      <c r="N1063" s="421" t="n"/>
      <c r="O1063" s="421" t="n"/>
      <c r="P1063" s="421" t="n"/>
      <c r="Q1063" s="421" t="n"/>
      <c r="R1063" s="270" t="n"/>
      <c r="S1063" s="421" t="n"/>
      <c r="T1063" s="421" t="n"/>
      <c r="U1063" s="421" t="n"/>
      <c r="V1063" s="421" t="n"/>
      <c r="W1063" s="421" t="n"/>
      <c r="X1063" s="421" t="n"/>
      <c r="Y1063" s="421" t="n"/>
      <c r="Z1063" s="421" t="n"/>
      <c r="AA1063" s="421" t="n"/>
      <c r="AB1063" s="421" t="n"/>
      <c r="AC1063" s="421" t="n"/>
      <c r="AD1063" s="421" t="n"/>
      <c r="AE1063" s="421" t="n"/>
      <c r="AF1063" s="421" t="n"/>
      <c r="AG1063" s="421" t="n"/>
      <c r="AH1063" s="421" t="n"/>
      <c r="AI1063" s="421" t="n"/>
      <c r="AJ1063" s="297" t="n"/>
      <c r="AK1063" s="297" t="n"/>
      <c r="AL1063" s="284" t="n"/>
      <c r="AM1063" s="297" t="n"/>
      <c r="AN1063" s="285" t="n"/>
      <c r="AO1063" s="297" t="n"/>
      <c r="AP1063" s="297" t="n"/>
      <c r="AQ1063" s="297" t="n"/>
      <c r="AR1063" s="297" t="n"/>
      <c r="AS1063" s="297" t="n"/>
      <c r="AT1063" s="285" t="inlineStr">
        <is>
          <t>0</t>
        </is>
      </c>
      <c r="AU1063" s="297" t="inlineStr">
        <is>
          <t>0</t>
        </is>
      </c>
      <c r="AV1063" s="297" t="inlineStr">
        <is>
          <t>0</t>
        </is>
      </c>
      <c r="AW1063" s="297" t="inlineStr">
        <is>
          <t>0</t>
        </is>
      </c>
      <c r="AX1063" s="297" t="inlineStr">
        <is>
          <t>0</t>
        </is>
      </c>
      <c r="AY1063" s="286" t="inlineStr">
        <is>
          <t>0</t>
        </is>
      </c>
      <c r="AZ1063" s="286" t="inlineStr">
        <is>
          <t>0</t>
        </is>
      </c>
      <c r="BA1063" s="287" t="inlineStr">
        <is>
          <t>0</t>
        </is>
      </c>
      <c r="BB1063" s="286" t="inlineStr">
        <is>
          <t>0</t>
        </is>
      </c>
      <c r="BC1063" s="286" t="inlineStr">
        <is>
          <t>0</t>
        </is>
      </c>
      <c r="BD1063" s="286" t="inlineStr">
        <is>
          <t>0</t>
        </is>
      </c>
      <c r="BE1063" s="286" t="inlineStr">
        <is>
          <t>0</t>
        </is>
      </c>
      <c r="BF1063" s="286" t="inlineStr">
        <is>
          <t>0</t>
        </is>
      </c>
      <c r="BG1063" s="286" t="inlineStr">
        <is>
          <t>0</t>
        </is>
      </c>
      <c r="BH1063" s="297" t="inlineStr">
        <is>
          <t>0</t>
        </is>
      </c>
      <c r="BI1063" s="297" t="inlineStr">
        <is>
          <t>0</t>
        </is>
      </c>
      <c r="BJ1063" s="297" t="inlineStr">
        <is>
          <t>0</t>
        </is>
      </c>
      <c r="BK1063" s="297" t="inlineStr">
        <is>
          <t>0</t>
        </is>
      </c>
      <c r="BL1063" s="297" t="inlineStr">
        <is>
          <t>0</t>
        </is>
      </c>
      <c r="BM1063" s="297" t="inlineStr">
        <is>
          <t>0</t>
        </is>
      </c>
      <c r="BN1063" s="297" t="inlineStr">
        <is>
          <t>0</t>
        </is>
      </c>
      <c r="BO1063" s="285" t="inlineStr">
        <is>
          <t>0</t>
        </is>
      </c>
      <c r="BP1063" s="297" t="inlineStr">
        <is>
          <t>0</t>
        </is>
      </c>
      <c r="BQ1063" s="297" t="inlineStr">
        <is>
          <t>0</t>
        </is>
      </c>
      <c r="BR1063" s="297" t="inlineStr">
        <is>
          <t>0</t>
        </is>
      </c>
      <c r="BS1063" s="297" t="inlineStr">
        <is>
          <t>0</t>
        </is>
      </c>
      <c r="BT1063" s="297" t="inlineStr">
        <is>
          <t>0</t>
        </is>
      </c>
      <c r="BU1063" s="297" t="inlineStr">
        <is>
          <t>0</t>
        </is>
      </c>
      <c r="BV1063" s="297" t="inlineStr">
        <is>
          <t>0</t>
        </is>
      </c>
      <c r="BW1063" s="288" t="inlineStr">
        <is>
          <t>0</t>
        </is>
      </c>
      <c r="BX1063" s="276">
        <f>SUM(IF(COUNTIF(#REF!, "*1.*"), 2, 0), IF(COUNTIF(#REF!, "*2.*"), 2, 0), IF(COUNTIF(#REF!, "*3.*"), 2, 0), IF(COUNTIF(#REF!, "*4.*"), 2, 0), IF(COUNTIF(#REF!, "*5.*"), 2, 0), IF(COUNTIF(#REF!, "*6.*"), 2, 0))</f>
        <v/>
      </c>
      <c r="BY1063" s="277">
        <f t="array" ref="BY1063">SUM(VALUE(AT1063),VALUE(AU1063),VALUE(AV1063),VALUE(AW1063),VALUE(AX1063),VALUE(AY1063),VALUE(AZ1063),VALUE(BB1063),VALUE(BC1063),VALUE(BD1063),VALUE(BE1063),VALUE(BF1063),VALUE(BG1063),VALUE(BH1063),VALUE(BI1063),VALUE(BJ1063),VALUE(BK1063),VALUE(BL1063),VALUE(BM1063),VALUE(BN1063),VALUE(BO1063),VALUE(BP1063),VALUE(BQ1063),VALUE(BR1063),VALUE(BS1063),VALUE(BT1063),VALUE(BU1063),VALUE(BV1063),VALUE(BW1063))</f>
        <v/>
      </c>
      <c r="BZ1063" s="307" t="n"/>
      <c r="CA1063" s="307" t="n"/>
      <c r="CB1063" s="307" t="n"/>
      <c r="CC1063" s="307" t="n"/>
      <c r="CD1063" s="307" t="n"/>
      <c r="CE1063" s="307" t="n"/>
      <c r="CF1063" s="307" t="n"/>
      <c r="CG1063" s="307" t="n"/>
      <c r="CH1063" s="307" t="n"/>
      <c r="CI1063" s="307" t="n"/>
      <c r="CJ1063" s="307" t="n"/>
      <c r="CK1063" s="307" t="n"/>
      <c r="CL1063" s="307" t="n"/>
      <c r="CM1063" s="307" t="n"/>
      <c r="CN1063" s="307" t="n"/>
      <c r="CO1063" s="307" t="n"/>
      <c r="CP1063" s="307" t="n"/>
      <c r="CQ1063" s="307" t="n"/>
      <c r="CR1063" s="279" t="inlineStr"/>
      <c r="CS1063" s="280">
        <f>AVERAGE(Value(BY1063),value(CR1063))</f>
        <v/>
      </c>
      <c r="CT1063" s="421">
        <f>(IF(OR(MediaScorecard!BG1550="x", MediaScorecard!BH1550="x",MediaScorecard!BI1550="x",MediaScorecard!BJ1550="x",MediaScorecard!BK1550="x"),1, 2))</f>
        <v/>
      </c>
      <c r="CU1063" s="308" t="n"/>
      <c r="CV1063" s="308" t="n"/>
      <c r="CW1063" s="308" t="n"/>
      <c r="CX1063" s="309" t="n"/>
      <c r="CY1063" s="308" t="n"/>
      <c r="CZ1063" s="308" t="n"/>
      <c r="DA1063" s="308" t="n"/>
    </row>
    <row r="1064" ht="21" customHeight="1" s="590">
      <c r="A1064" s="421" t="n"/>
      <c r="B1064" s="270" t="n"/>
      <c r="C1064" s="266" t="n"/>
      <c r="D1064" s="267" t="inlineStr"/>
      <c r="E1064" s="267" t="inlineStr"/>
      <c r="F1064" s="268" t="inlineStr"/>
      <c r="G1064" s="421" t="n"/>
      <c r="H1064" s="269" t="n"/>
      <c r="I1064" s="421" t="n"/>
      <c r="J1064" s="421" t="n"/>
      <c r="K1064" s="421" t="n"/>
      <c r="L1064" s="421" t="n"/>
      <c r="M1064" s="421" t="n"/>
      <c r="N1064" s="421" t="n"/>
      <c r="O1064" s="421" t="n"/>
      <c r="P1064" s="421" t="n"/>
      <c r="Q1064" s="421" t="n"/>
      <c r="R1064" s="270" t="n"/>
      <c r="S1064" s="421" t="n"/>
      <c r="T1064" s="421" t="n"/>
      <c r="U1064" s="421" t="n"/>
      <c r="V1064" s="421" t="n"/>
      <c r="W1064" s="421" t="n"/>
      <c r="X1064" s="421" t="n"/>
      <c r="Y1064" s="421" t="n"/>
      <c r="Z1064" s="421" t="n"/>
      <c r="AA1064" s="421" t="n"/>
      <c r="AB1064" s="421" t="n"/>
      <c r="AC1064" s="421" t="n"/>
      <c r="AD1064" s="421" t="n"/>
      <c r="AE1064" s="421" t="n"/>
      <c r="AF1064" s="421" t="n"/>
      <c r="AG1064" s="421" t="n"/>
      <c r="AH1064" s="421" t="n"/>
      <c r="AI1064" s="421" t="n"/>
      <c r="AJ1064" s="297" t="n"/>
      <c r="AK1064" s="297" t="n"/>
      <c r="AL1064" s="284" t="n"/>
      <c r="AM1064" s="297" t="n"/>
      <c r="AN1064" s="285" t="n"/>
      <c r="AO1064" s="297" t="n"/>
      <c r="AP1064" s="297" t="n"/>
      <c r="AQ1064" s="297" t="n"/>
      <c r="AR1064" s="297" t="n"/>
      <c r="AS1064" s="297" t="n"/>
      <c r="AT1064" s="285" t="inlineStr">
        <is>
          <t>0</t>
        </is>
      </c>
      <c r="AU1064" s="297" t="inlineStr">
        <is>
          <t>0</t>
        </is>
      </c>
      <c r="AV1064" s="297" t="inlineStr">
        <is>
          <t>0</t>
        </is>
      </c>
      <c r="AW1064" s="297" t="inlineStr">
        <is>
          <t>0</t>
        </is>
      </c>
      <c r="AX1064" s="297" t="inlineStr">
        <is>
          <t>0</t>
        </is>
      </c>
      <c r="AY1064" s="286" t="inlineStr">
        <is>
          <t>0</t>
        </is>
      </c>
      <c r="AZ1064" s="286" t="inlineStr">
        <is>
          <t>0</t>
        </is>
      </c>
      <c r="BA1064" s="287" t="inlineStr">
        <is>
          <t>0</t>
        </is>
      </c>
      <c r="BB1064" s="286" t="inlineStr">
        <is>
          <t>0</t>
        </is>
      </c>
      <c r="BC1064" s="286" t="inlineStr">
        <is>
          <t>0</t>
        </is>
      </c>
      <c r="BD1064" s="286" t="inlineStr">
        <is>
          <t>0</t>
        </is>
      </c>
      <c r="BE1064" s="286" t="inlineStr">
        <is>
          <t>0</t>
        </is>
      </c>
      <c r="BF1064" s="286" t="inlineStr">
        <is>
          <t>0</t>
        </is>
      </c>
      <c r="BG1064" s="286" t="inlineStr">
        <is>
          <t>0</t>
        </is>
      </c>
      <c r="BH1064" s="297" t="inlineStr">
        <is>
          <t>0</t>
        </is>
      </c>
      <c r="BI1064" s="297" t="inlineStr">
        <is>
          <t>0</t>
        </is>
      </c>
      <c r="BJ1064" s="297" t="inlineStr">
        <is>
          <t>0</t>
        </is>
      </c>
      <c r="BK1064" s="297" t="inlineStr">
        <is>
          <t>0</t>
        </is>
      </c>
      <c r="BL1064" s="297" t="inlineStr">
        <is>
          <t>0</t>
        </is>
      </c>
      <c r="BM1064" s="297" t="inlineStr">
        <is>
          <t>0</t>
        </is>
      </c>
      <c r="BN1064" s="297" t="inlineStr">
        <is>
          <t>0</t>
        </is>
      </c>
      <c r="BO1064" s="285" t="inlineStr">
        <is>
          <t>0</t>
        </is>
      </c>
      <c r="BP1064" s="297" t="inlineStr">
        <is>
          <t>0</t>
        </is>
      </c>
      <c r="BQ1064" s="297" t="inlineStr">
        <is>
          <t>0</t>
        </is>
      </c>
      <c r="BR1064" s="297" t="inlineStr">
        <is>
          <t>0</t>
        </is>
      </c>
      <c r="BS1064" s="297" t="inlineStr">
        <is>
          <t>0</t>
        </is>
      </c>
      <c r="BT1064" s="297" t="inlineStr">
        <is>
          <t>0</t>
        </is>
      </c>
      <c r="BU1064" s="297" t="inlineStr">
        <is>
          <t>0</t>
        </is>
      </c>
      <c r="BV1064" s="297" t="inlineStr">
        <is>
          <t>0</t>
        </is>
      </c>
      <c r="BW1064" s="288" t="inlineStr">
        <is>
          <t>0</t>
        </is>
      </c>
      <c r="BX1064" s="276">
        <f>SUM(IF(COUNTIF(#REF!, "*1.*"), 2, 0), IF(COUNTIF(#REF!, "*2.*"), 2, 0), IF(COUNTIF(#REF!, "*3.*"), 2, 0), IF(COUNTIF(#REF!, "*4.*"), 2, 0), IF(COUNTIF(#REF!, "*5.*"), 2, 0), IF(COUNTIF(#REF!, "*6.*"), 2, 0))</f>
        <v/>
      </c>
      <c r="BY1064" s="277">
        <f t="array" ref="BY1064">SUM(VALUE(AT1064),VALUE(AU1064),VALUE(AV1064),VALUE(AW1064),VALUE(AX1064),VALUE(AY1064),VALUE(AZ1064),VALUE(BB1064),VALUE(BC1064),VALUE(BD1064),VALUE(BE1064),VALUE(BF1064),VALUE(BG1064),VALUE(BH1064),VALUE(BI1064),VALUE(BJ1064),VALUE(BK1064),VALUE(BL1064),VALUE(BM1064),VALUE(BN1064),VALUE(BO1064),VALUE(BP1064),VALUE(BQ1064),VALUE(BR1064),VALUE(BS1064),VALUE(BT1064),VALUE(BU1064),VALUE(BV1064),VALUE(BW1064))</f>
        <v/>
      </c>
      <c r="BZ1064" s="307" t="n"/>
      <c r="CA1064" s="307" t="n"/>
      <c r="CB1064" s="307" t="n"/>
      <c r="CC1064" s="307" t="n"/>
      <c r="CD1064" s="307" t="n"/>
      <c r="CE1064" s="307" t="n"/>
      <c r="CF1064" s="307" t="n"/>
      <c r="CG1064" s="307" t="n"/>
      <c r="CH1064" s="307" t="n"/>
      <c r="CI1064" s="307" t="n"/>
      <c r="CJ1064" s="307" t="n"/>
      <c r="CK1064" s="307" t="n"/>
      <c r="CL1064" s="307" t="n"/>
      <c r="CM1064" s="307" t="n"/>
      <c r="CN1064" s="307" t="n"/>
      <c r="CO1064" s="307" t="n"/>
      <c r="CP1064" s="307" t="n"/>
      <c r="CQ1064" s="307" t="n"/>
      <c r="CR1064" s="279" t="inlineStr"/>
      <c r="CS1064" s="280">
        <f>AVERAGE(Value(BY1064),value(CR1064))</f>
        <v/>
      </c>
      <c r="CT1064" s="421">
        <f>(IF(OR(MediaScorecard!BG1551="x", MediaScorecard!BH1551="x",MediaScorecard!BI1551="x",MediaScorecard!BJ1551="x",MediaScorecard!BK1551="x"),1, 2))</f>
        <v/>
      </c>
      <c r="CU1064" s="308" t="n"/>
      <c r="CV1064" s="308" t="n"/>
      <c r="CW1064" s="308" t="n"/>
      <c r="CX1064" s="309" t="n"/>
      <c r="CY1064" s="308" t="n"/>
      <c r="CZ1064" s="308" t="n"/>
      <c r="DA1064" s="308" t="n"/>
    </row>
    <row r="1065" ht="21" customHeight="1" s="590">
      <c r="A1065" s="421" t="n"/>
      <c r="B1065" s="270" t="n"/>
      <c r="C1065" s="266" t="n"/>
      <c r="D1065" s="267" t="inlineStr"/>
      <c r="E1065" s="267" t="inlineStr"/>
      <c r="F1065" s="268" t="inlineStr"/>
      <c r="G1065" s="421" t="n"/>
      <c r="H1065" s="269" t="n"/>
      <c r="I1065" s="421" t="n"/>
      <c r="J1065" s="421" t="n"/>
      <c r="K1065" s="421" t="n"/>
      <c r="L1065" s="421" t="n"/>
      <c r="M1065" s="421" t="n"/>
      <c r="N1065" s="421" t="n"/>
      <c r="O1065" s="421" t="n"/>
      <c r="P1065" s="421" t="n"/>
      <c r="Q1065" s="421" t="n"/>
      <c r="R1065" s="270" t="n"/>
      <c r="S1065" s="421" t="n"/>
      <c r="T1065" s="421" t="n"/>
      <c r="U1065" s="421" t="n"/>
      <c r="V1065" s="421" t="n"/>
      <c r="W1065" s="421" t="n"/>
      <c r="X1065" s="421" t="n"/>
      <c r="Y1065" s="421" t="n"/>
      <c r="Z1065" s="421" t="n"/>
      <c r="AA1065" s="421" t="n"/>
      <c r="AB1065" s="421" t="n"/>
      <c r="AC1065" s="421" t="n"/>
      <c r="AD1065" s="421" t="n"/>
      <c r="AE1065" s="421" t="n"/>
      <c r="AF1065" s="421" t="n"/>
      <c r="AG1065" s="421" t="n"/>
      <c r="AH1065" s="421" t="n"/>
      <c r="AI1065" s="421" t="n"/>
      <c r="AJ1065" s="297" t="n"/>
      <c r="AK1065" s="297" t="n"/>
      <c r="AL1065" s="284" t="n"/>
      <c r="AM1065" s="297" t="n"/>
      <c r="AN1065" s="285" t="n"/>
      <c r="AO1065" s="297" t="n"/>
      <c r="AP1065" s="297" t="n"/>
      <c r="AQ1065" s="297" t="n"/>
      <c r="AR1065" s="297" t="n"/>
      <c r="AS1065" s="297" t="n"/>
      <c r="AT1065" s="285" t="inlineStr">
        <is>
          <t>0</t>
        </is>
      </c>
      <c r="AU1065" s="297" t="inlineStr">
        <is>
          <t>0</t>
        </is>
      </c>
      <c r="AV1065" s="297" t="inlineStr">
        <is>
          <t>0</t>
        </is>
      </c>
      <c r="AW1065" s="297" t="inlineStr">
        <is>
          <t>0</t>
        </is>
      </c>
      <c r="AX1065" s="297" t="inlineStr">
        <is>
          <t>0</t>
        </is>
      </c>
      <c r="AY1065" s="286" t="inlineStr">
        <is>
          <t>0</t>
        </is>
      </c>
      <c r="AZ1065" s="286" t="inlineStr">
        <is>
          <t>0</t>
        </is>
      </c>
      <c r="BA1065" s="287" t="inlineStr">
        <is>
          <t>0</t>
        </is>
      </c>
      <c r="BB1065" s="286" t="inlineStr">
        <is>
          <t>0</t>
        </is>
      </c>
      <c r="BC1065" s="286" t="inlineStr">
        <is>
          <t>0</t>
        </is>
      </c>
      <c r="BD1065" s="286" t="inlineStr">
        <is>
          <t>0</t>
        </is>
      </c>
      <c r="BE1065" s="286" t="inlineStr">
        <is>
          <t>0</t>
        </is>
      </c>
      <c r="BF1065" s="286" t="inlineStr">
        <is>
          <t>0</t>
        </is>
      </c>
      <c r="BG1065" s="286" t="inlineStr">
        <is>
          <t>0</t>
        </is>
      </c>
      <c r="BH1065" s="297" t="inlineStr">
        <is>
          <t>0</t>
        </is>
      </c>
      <c r="BI1065" s="297" t="inlineStr">
        <is>
          <t>0</t>
        </is>
      </c>
      <c r="BJ1065" s="297" t="inlineStr">
        <is>
          <t>0</t>
        </is>
      </c>
      <c r="BK1065" s="297" t="inlineStr">
        <is>
          <t>0</t>
        </is>
      </c>
      <c r="BL1065" s="297" t="inlineStr">
        <is>
          <t>0</t>
        </is>
      </c>
      <c r="BM1065" s="297" t="inlineStr">
        <is>
          <t>0</t>
        </is>
      </c>
      <c r="BN1065" s="297" t="inlineStr">
        <is>
          <t>0</t>
        </is>
      </c>
      <c r="BO1065" s="285" t="inlineStr">
        <is>
          <t>0</t>
        </is>
      </c>
      <c r="BP1065" s="297" t="inlineStr">
        <is>
          <t>0</t>
        </is>
      </c>
      <c r="BQ1065" s="297" t="inlineStr">
        <is>
          <t>0</t>
        </is>
      </c>
      <c r="BR1065" s="297" t="inlineStr">
        <is>
          <t>0</t>
        </is>
      </c>
      <c r="BS1065" s="297" t="inlineStr">
        <is>
          <t>0</t>
        </is>
      </c>
      <c r="BT1065" s="297" t="inlineStr">
        <is>
          <t>0</t>
        </is>
      </c>
      <c r="BU1065" s="297" t="inlineStr">
        <is>
          <t>0</t>
        </is>
      </c>
      <c r="BV1065" s="297" t="inlineStr">
        <is>
          <t>0</t>
        </is>
      </c>
      <c r="BW1065" s="288" t="inlineStr">
        <is>
          <t>0</t>
        </is>
      </c>
      <c r="BX1065" s="276">
        <f>SUM(IF(COUNTIF(#REF!, "*1.*"), 2, 0), IF(COUNTIF(#REF!, "*2.*"), 2, 0), IF(COUNTIF(#REF!, "*3.*"), 2, 0), IF(COUNTIF(#REF!, "*4.*"), 2, 0), IF(COUNTIF(#REF!, "*5.*"), 2, 0), IF(COUNTIF(#REF!, "*6.*"), 2, 0))</f>
        <v/>
      </c>
      <c r="BY1065" s="277">
        <f t="array" ref="BY1065">SUM(VALUE(AT1065),VALUE(AU1065),VALUE(AV1065),VALUE(AW1065),VALUE(AX1065),VALUE(AY1065),VALUE(AZ1065),VALUE(BB1065),VALUE(BC1065),VALUE(BD1065),VALUE(BE1065),VALUE(BF1065),VALUE(BG1065),VALUE(BH1065),VALUE(BI1065),VALUE(BJ1065),VALUE(BK1065),VALUE(BL1065),VALUE(BM1065),VALUE(BN1065),VALUE(BO1065),VALUE(BP1065),VALUE(BQ1065),VALUE(BR1065),VALUE(BS1065),VALUE(BT1065),VALUE(BU1065),VALUE(BV1065),VALUE(BW1065))</f>
        <v/>
      </c>
      <c r="BZ1065" s="307" t="n"/>
      <c r="CA1065" s="307" t="n"/>
      <c r="CB1065" s="307" t="n"/>
      <c r="CC1065" s="307" t="n"/>
      <c r="CD1065" s="307" t="n"/>
      <c r="CE1065" s="307" t="n"/>
      <c r="CF1065" s="307" t="n"/>
      <c r="CG1065" s="307" t="n"/>
      <c r="CH1065" s="307" t="n"/>
      <c r="CI1065" s="307" t="n"/>
      <c r="CJ1065" s="307" t="n"/>
      <c r="CK1065" s="307" t="n"/>
      <c r="CL1065" s="307" t="n"/>
      <c r="CM1065" s="307" t="n"/>
      <c r="CN1065" s="307" t="n"/>
      <c r="CO1065" s="307" t="n"/>
      <c r="CP1065" s="307" t="n"/>
      <c r="CQ1065" s="307" t="n"/>
      <c r="CR1065" s="279" t="inlineStr"/>
      <c r="CS1065" s="280">
        <f>AVERAGE(Value(BY1065),value(CR1065))</f>
        <v/>
      </c>
      <c r="CT1065" s="421">
        <f>(IF(OR(MediaScorecard!BG1552="x", MediaScorecard!BH1552="x",MediaScorecard!BI1552="x",MediaScorecard!BJ1552="x",MediaScorecard!BK1552="x"),1, 2))</f>
        <v/>
      </c>
      <c r="CU1065" s="308" t="n"/>
      <c r="CV1065" s="308" t="n"/>
      <c r="CW1065" s="308" t="n"/>
      <c r="CX1065" s="309" t="n"/>
      <c r="CY1065" s="308" t="n"/>
      <c r="CZ1065" s="308" t="n"/>
      <c r="DA1065" s="308" t="n"/>
    </row>
    <row r="1066" ht="21" customHeight="1" s="590">
      <c r="A1066" s="421" t="n"/>
      <c r="B1066" s="270" t="n"/>
      <c r="C1066" s="266" t="n"/>
      <c r="D1066" s="267" t="inlineStr"/>
      <c r="E1066" s="267" t="inlineStr"/>
      <c r="F1066" s="268" t="inlineStr"/>
      <c r="G1066" s="421" t="n"/>
      <c r="H1066" s="269" t="n"/>
      <c r="I1066" s="421" t="n"/>
      <c r="J1066" s="421" t="n"/>
      <c r="K1066" s="421" t="n"/>
      <c r="L1066" s="421" t="n"/>
      <c r="M1066" s="421" t="n"/>
      <c r="N1066" s="421" t="n"/>
      <c r="O1066" s="421" t="n"/>
      <c r="P1066" s="421" t="n"/>
      <c r="Q1066" s="421" t="n"/>
      <c r="R1066" s="270" t="n"/>
      <c r="S1066" s="421" t="n"/>
      <c r="T1066" s="421" t="n"/>
      <c r="U1066" s="421" t="n"/>
      <c r="V1066" s="421" t="n"/>
      <c r="W1066" s="421" t="n"/>
      <c r="X1066" s="421" t="n"/>
      <c r="Y1066" s="421" t="n"/>
      <c r="Z1066" s="421" t="n"/>
      <c r="AA1066" s="421" t="n"/>
      <c r="AB1066" s="421" t="n"/>
      <c r="AC1066" s="421" t="n"/>
      <c r="AD1066" s="421" t="n"/>
      <c r="AE1066" s="421" t="n"/>
      <c r="AF1066" s="421" t="n"/>
      <c r="AG1066" s="421" t="n"/>
      <c r="AH1066" s="421" t="n"/>
      <c r="AI1066" s="421" t="n"/>
      <c r="AJ1066" s="297" t="n"/>
      <c r="AK1066" s="297" t="n"/>
      <c r="AL1066" s="284" t="n"/>
      <c r="AM1066" s="297" t="n"/>
      <c r="AN1066" s="285" t="n"/>
      <c r="AO1066" s="297" t="n"/>
      <c r="AP1066" s="297" t="n"/>
      <c r="AQ1066" s="297" t="n"/>
      <c r="AR1066" s="297" t="n"/>
      <c r="AS1066" s="297" t="n"/>
      <c r="AT1066" s="285" t="inlineStr">
        <is>
          <t>0</t>
        </is>
      </c>
      <c r="AU1066" s="297" t="inlineStr">
        <is>
          <t>0</t>
        </is>
      </c>
      <c r="AV1066" s="297" t="inlineStr">
        <is>
          <t>0</t>
        </is>
      </c>
      <c r="AW1066" s="297" t="inlineStr">
        <is>
          <t>0</t>
        </is>
      </c>
      <c r="AX1066" s="297" t="inlineStr">
        <is>
          <t>0</t>
        </is>
      </c>
      <c r="AY1066" s="286" t="inlineStr">
        <is>
          <t>0</t>
        </is>
      </c>
      <c r="AZ1066" s="286" t="inlineStr">
        <is>
          <t>0</t>
        </is>
      </c>
      <c r="BA1066" s="287" t="inlineStr">
        <is>
          <t>0</t>
        </is>
      </c>
      <c r="BB1066" s="286" t="inlineStr">
        <is>
          <t>0</t>
        </is>
      </c>
      <c r="BC1066" s="286" t="inlineStr">
        <is>
          <t>0</t>
        </is>
      </c>
      <c r="BD1066" s="286" t="inlineStr">
        <is>
          <t>0</t>
        </is>
      </c>
      <c r="BE1066" s="286" t="inlineStr">
        <is>
          <t>0</t>
        </is>
      </c>
      <c r="BF1066" s="286" t="inlineStr">
        <is>
          <t>0</t>
        </is>
      </c>
      <c r="BG1066" s="286" t="inlineStr">
        <is>
          <t>0</t>
        </is>
      </c>
      <c r="BH1066" s="297" t="inlineStr">
        <is>
          <t>0</t>
        </is>
      </c>
      <c r="BI1066" s="297" t="inlineStr">
        <is>
          <t>0</t>
        </is>
      </c>
      <c r="BJ1066" s="297" t="inlineStr">
        <is>
          <t>0</t>
        </is>
      </c>
      <c r="BK1066" s="297" t="inlineStr">
        <is>
          <t>0</t>
        </is>
      </c>
      <c r="BL1066" s="297" t="inlineStr">
        <is>
          <t>0</t>
        </is>
      </c>
      <c r="BM1066" s="297" t="inlineStr">
        <is>
          <t>0</t>
        </is>
      </c>
      <c r="BN1066" s="297" t="inlineStr">
        <is>
          <t>0</t>
        </is>
      </c>
      <c r="BO1066" s="285" t="inlineStr">
        <is>
          <t>0</t>
        </is>
      </c>
      <c r="BP1066" s="297" t="inlineStr">
        <is>
          <t>0</t>
        </is>
      </c>
      <c r="BQ1066" s="297" t="inlineStr">
        <is>
          <t>0</t>
        </is>
      </c>
      <c r="BR1066" s="297" t="inlineStr">
        <is>
          <t>0</t>
        </is>
      </c>
      <c r="BS1066" s="297" t="inlineStr">
        <is>
          <t>0</t>
        </is>
      </c>
      <c r="BT1066" s="297" t="inlineStr">
        <is>
          <t>0</t>
        </is>
      </c>
      <c r="BU1066" s="297" t="inlineStr">
        <is>
          <t>0</t>
        </is>
      </c>
      <c r="BV1066" s="297" t="inlineStr">
        <is>
          <t>0</t>
        </is>
      </c>
      <c r="BW1066" s="288" t="inlineStr">
        <is>
          <t>0</t>
        </is>
      </c>
      <c r="BX1066" s="276">
        <f>SUM(IF(COUNTIF(#REF!, "*1.*"), 2, 0), IF(COUNTIF(#REF!, "*2.*"), 2, 0), IF(COUNTIF(#REF!, "*3.*"), 2, 0), IF(COUNTIF(#REF!, "*4.*"), 2, 0), IF(COUNTIF(#REF!, "*5.*"), 2, 0), IF(COUNTIF(#REF!, "*6.*"), 2, 0))</f>
        <v/>
      </c>
      <c r="BY1066" s="277">
        <f t="array" ref="BY1066">SUM(VALUE(AT1066),VALUE(AU1066),VALUE(AV1066),VALUE(AW1066),VALUE(AX1066),VALUE(AY1066),VALUE(AZ1066),VALUE(BB1066),VALUE(BC1066),VALUE(BD1066),VALUE(BE1066),VALUE(BF1066),VALUE(BG1066),VALUE(BH1066),VALUE(BI1066),VALUE(BJ1066),VALUE(BK1066),VALUE(BL1066),VALUE(BM1066),VALUE(BN1066),VALUE(BO1066),VALUE(BP1066),VALUE(BQ1066),VALUE(BR1066),VALUE(BS1066),VALUE(BT1066),VALUE(BU1066),VALUE(BV1066),VALUE(BW1066))</f>
        <v/>
      </c>
      <c r="BZ1066" s="307" t="n"/>
      <c r="CA1066" s="307" t="n"/>
      <c r="CB1066" s="307" t="n"/>
      <c r="CC1066" s="307" t="n"/>
      <c r="CD1066" s="307" t="n"/>
      <c r="CE1066" s="307" t="n"/>
      <c r="CF1066" s="307" t="n"/>
      <c r="CG1066" s="307" t="n"/>
      <c r="CH1066" s="307" t="n"/>
      <c r="CI1066" s="307" t="n"/>
      <c r="CJ1066" s="307" t="n"/>
      <c r="CK1066" s="307" t="n"/>
      <c r="CL1066" s="307" t="n"/>
      <c r="CM1066" s="307" t="n"/>
      <c r="CN1066" s="307" t="n"/>
      <c r="CO1066" s="307" t="n"/>
      <c r="CP1066" s="307" t="n"/>
      <c r="CQ1066" s="307" t="n"/>
      <c r="CR1066" s="279" t="inlineStr"/>
      <c r="CS1066" s="280">
        <f>AVERAGE(Value(BY1066),value(CR1066))</f>
        <v/>
      </c>
      <c r="CT1066" s="421">
        <f>(IF(OR(MediaScorecard!BG1553="x", MediaScorecard!BH1553="x",MediaScorecard!BI1553="x",MediaScorecard!BJ1553="x",MediaScorecard!BK1553="x"),1, 2))</f>
        <v/>
      </c>
      <c r="CU1066" s="308" t="n"/>
      <c r="CV1066" s="308" t="n"/>
      <c r="CW1066" s="308" t="n"/>
      <c r="CX1066" s="309" t="n"/>
      <c r="CY1066" s="308" t="n"/>
      <c r="CZ1066" s="308" t="n"/>
      <c r="DA1066" s="308" t="n"/>
    </row>
    <row r="1067" ht="21" customHeight="1" s="590">
      <c r="A1067" s="421" t="n"/>
      <c r="B1067" s="270" t="n"/>
      <c r="C1067" s="266" t="n"/>
      <c r="D1067" s="267" t="inlineStr"/>
      <c r="E1067" s="267" t="inlineStr"/>
      <c r="F1067" s="268" t="inlineStr"/>
      <c r="G1067" s="421" t="n"/>
      <c r="H1067" s="269" t="n"/>
      <c r="I1067" s="421" t="n"/>
      <c r="J1067" s="421" t="n"/>
      <c r="K1067" s="421" t="n"/>
      <c r="L1067" s="421" t="n"/>
      <c r="M1067" s="421" t="n"/>
      <c r="N1067" s="421" t="n"/>
      <c r="O1067" s="421" t="n"/>
      <c r="P1067" s="421" t="n"/>
      <c r="Q1067" s="421" t="n"/>
      <c r="R1067" s="270" t="n"/>
      <c r="S1067" s="421" t="n"/>
      <c r="T1067" s="421" t="n"/>
      <c r="U1067" s="421" t="n"/>
      <c r="V1067" s="421" t="n"/>
      <c r="W1067" s="421" t="n"/>
      <c r="X1067" s="421" t="n"/>
      <c r="Y1067" s="421" t="n"/>
      <c r="Z1067" s="421" t="n"/>
      <c r="AA1067" s="421" t="n"/>
      <c r="AB1067" s="421" t="n"/>
      <c r="AC1067" s="421" t="n"/>
      <c r="AD1067" s="421" t="n"/>
      <c r="AE1067" s="421" t="n"/>
      <c r="AF1067" s="421" t="n"/>
      <c r="AG1067" s="421" t="n"/>
      <c r="AH1067" s="421" t="n"/>
      <c r="AI1067" s="421" t="n"/>
      <c r="AJ1067" s="297" t="n"/>
      <c r="AK1067" s="297" t="n"/>
      <c r="AL1067" s="284" t="n"/>
      <c r="AM1067" s="297" t="n"/>
      <c r="AN1067" s="285" t="n"/>
      <c r="AO1067" s="297" t="n"/>
      <c r="AP1067" s="297" t="n"/>
      <c r="AQ1067" s="297" t="n"/>
      <c r="AR1067" s="297" t="n"/>
      <c r="AS1067" s="297" t="n"/>
      <c r="AT1067" s="285" t="inlineStr">
        <is>
          <t>0</t>
        </is>
      </c>
      <c r="AU1067" s="297" t="inlineStr">
        <is>
          <t>0</t>
        </is>
      </c>
      <c r="AV1067" s="297" t="inlineStr">
        <is>
          <t>0</t>
        </is>
      </c>
      <c r="AW1067" s="297" t="inlineStr">
        <is>
          <t>0</t>
        </is>
      </c>
      <c r="AX1067" s="297" t="inlineStr">
        <is>
          <t>0</t>
        </is>
      </c>
      <c r="AY1067" s="286" t="inlineStr">
        <is>
          <t>0</t>
        </is>
      </c>
      <c r="AZ1067" s="286" t="inlineStr">
        <is>
          <t>0</t>
        </is>
      </c>
      <c r="BA1067" s="287" t="inlineStr">
        <is>
          <t>0</t>
        </is>
      </c>
      <c r="BB1067" s="286" t="inlineStr">
        <is>
          <t>0</t>
        </is>
      </c>
      <c r="BC1067" s="286" t="inlineStr">
        <is>
          <t>0</t>
        </is>
      </c>
      <c r="BD1067" s="286" t="inlineStr">
        <is>
          <t>0</t>
        </is>
      </c>
      <c r="BE1067" s="286" t="inlineStr">
        <is>
          <t>0</t>
        </is>
      </c>
      <c r="BF1067" s="286" t="inlineStr">
        <is>
          <t>0</t>
        </is>
      </c>
      <c r="BG1067" s="286" t="inlineStr">
        <is>
          <t>0</t>
        </is>
      </c>
      <c r="BH1067" s="297" t="inlineStr">
        <is>
          <t>0</t>
        </is>
      </c>
      <c r="BI1067" s="297" t="inlineStr">
        <is>
          <t>0</t>
        </is>
      </c>
      <c r="BJ1067" s="297" t="inlineStr">
        <is>
          <t>0</t>
        </is>
      </c>
      <c r="BK1067" s="297" t="inlineStr">
        <is>
          <t>0</t>
        </is>
      </c>
      <c r="BL1067" s="297" t="inlineStr">
        <is>
          <t>0</t>
        </is>
      </c>
      <c r="BM1067" s="297" t="inlineStr">
        <is>
          <t>0</t>
        </is>
      </c>
      <c r="BN1067" s="297" t="inlineStr">
        <is>
          <t>0</t>
        </is>
      </c>
      <c r="BO1067" s="285" t="inlineStr">
        <is>
          <t>0</t>
        </is>
      </c>
      <c r="BP1067" s="297" t="inlineStr">
        <is>
          <t>0</t>
        </is>
      </c>
      <c r="BQ1067" s="297" t="inlineStr">
        <is>
          <t>0</t>
        </is>
      </c>
      <c r="BR1067" s="297" t="inlineStr">
        <is>
          <t>0</t>
        </is>
      </c>
      <c r="BS1067" s="297" t="inlineStr">
        <is>
          <t>0</t>
        </is>
      </c>
      <c r="BT1067" s="297" t="inlineStr">
        <is>
          <t>0</t>
        </is>
      </c>
      <c r="BU1067" s="297" t="inlineStr">
        <is>
          <t>0</t>
        </is>
      </c>
      <c r="BV1067" s="297" t="inlineStr">
        <is>
          <t>0</t>
        </is>
      </c>
      <c r="BW1067" s="288" t="inlineStr">
        <is>
          <t>0</t>
        </is>
      </c>
      <c r="BX1067" s="276">
        <f>SUM(IF(COUNTIF(#REF!, "*1.*"), 2, 0), IF(COUNTIF(#REF!, "*2.*"), 2, 0), IF(COUNTIF(#REF!, "*3.*"), 2, 0), IF(COUNTIF(#REF!, "*4.*"), 2, 0), IF(COUNTIF(#REF!, "*5.*"), 2, 0), IF(COUNTIF(#REF!, "*6.*"), 2, 0))</f>
        <v/>
      </c>
      <c r="BY1067" s="277">
        <f t="array" ref="BY1067">SUM(VALUE(AT1067),VALUE(AU1067),VALUE(AV1067),VALUE(AW1067),VALUE(AX1067),VALUE(AY1067),VALUE(AZ1067),VALUE(BB1067),VALUE(BC1067),VALUE(BD1067),VALUE(BE1067),VALUE(BF1067),VALUE(BG1067),VALUE(BH1067),VALUE(BI1067),VALUE(BJ1067),VALUE(BK1067),VALUE(BL1067),VALUE(BM1067),VALUE(BN1067),VALUE(BO1067),VALUE(BP1067),VALUE(BQ1067),VALUE(BR1067),VALUE(BS1067),VALUE(BT1067),VALUE(BU1067),VALUE(BV1067),VALUE(BW1067))</f>
        <v/>
      </c>
      <c r="BZ1067" s="307" t="n"/>
      <c r="CA1067" s="307" t="n"/>
      <c r="CB1067" s="307" t="n"/>
      <c r="CC1067" s="307" t="n"/>
      <c r="CD1067" s="307" t="n"/>
      <c r="CE1067" s="307" t="n"/>
      <c r="CF1067" s="307" t="n"/>
      <c r="CG1067" s="307" t="n"/>
      <c r="CH1067" s="307" t="n"/>
      <c r="CI1067" s="307" t="n"/>
      <c r="CJ1067" s="307" t="n"/>
      <c r="CK1067" s="307" t="n"/>
      <c r="CL1067" s="307" t="n"/>
      <c r="CM1067" s="307" t="n"/>
      <c r="CN1067" s="307" t="n"/>
      <c r="CO1067" s="307" t="n"/>
      <c r="CP1067" s="307" t="n"/>
      <c r="CQ1067" s="307" t="n"/>
      <c r="CR1067" s="279" t="inlineStr"/>
      <c r="CS1067" s="280">
        <f>AVERAGE(Value(BY1067),value(CR1067))</f>
        <v/>
      </c>
      <c r="CT1067" s="421">
        <f>(IF(OR(MediaScorecard!BG1554="x", MediaScorecard!BH1554="x",MediaScorecard!BI1554="x",MediaScorecard!BJ1554="x",MediaScorecard!BK1554="x"),1, 2))</f>
        <v/>
      </c>
      <c r="CU1067" s="308" t="n"/>
      <c r="CV1067" s="308" t="n"/>
      <c r="CW1067" s="308" t="n"/>
      <c r="CX1067" s="309" t="n"/>
      <c r="CY1067" s="308" t="n"/>
      <c r="CZ1067" s="308" t="n"/>
      <c r="DA1067" s="308" t="n"/>
    </row>
    <row r="1068" ht="21" customHeight="1" s="590">
      <c r="A1068" s="421" t="n"/>
      <c r="B1068" s="270" t="n"/>
      <c r="C1068" s="266" t="n"/>
      <c r="D1068" s="267" t="inlineStr"/>
      <c r="E1068" s="267" t="inlineStr"/>
      <c r="F1068" s="268" t="inlineStr"/>
      <c r="G1068" s="421" t="n"/>
      <c r="H1068" s="269" t="n"/>
      <c r="I1068" s="421" t="n"/>
      <c r="J1068" s="421" t="n"/>
      <c r="K1068" s="421" t="n"/>
      <c r="L1068" s="421" t="n"/>
      <c r="M1068" s="421" t="n"/>
      <c r="N1068" s="421" t="n"/>
      <c r="O1068" s="421" t="n"/>
      <c r="P1068" s="421" t="n"/>
      <c r="Q1068" s="421" t="n"/>
      <c r="R1068" s="270" t="n"/>
      <c r="S1068" s="421" t="n"/>
      <c r="T1068" s="421" t="n"/>
      <c r="U1068" s="421" t="n"/>
      <c r="V1068" s="421" t="n"/>
      <c r="W1068" s="421" t="n"/>
      <c r="X1068" s="421" t="n"/>
      <c r="Y1068" s="421" t="n"/>
      <c r="Z1068" s="421" t="n"/>
      <c r="AA1068" s="421" t="n"/>
      <c r="AB1068" s="421" t="n"/>
      <c r="AC1068" s="421" t="n"/>
      <c r="AD1068" s="421" t="n"/>
      <c r="AE1068" s="421" t="n"/>
      <c r="AF1068" s="421" t="n"/>
      <c r="AG1068" s="421" t="n"/>
      <c r="AH1068" s="421" t="n"/>
      <c r="AI1068" s="421" t="n"/>
      <c r="AJ1068" s="297" t="n"/>
      <c r="AK1068" s="297" t="n"/>
      <c r="AL1068" s="284" t="n"/>
      <c r="AM1068" s="297" t="n"/>
      <c r="AN1068" s="285" t="n"/>
      <c r="AO1068" s="297" t="n"/>
      <c r="AP1068" s="297" t="n"/>
      <c r="AQ1068" s="297" t="n"/>
      <c r="AR1068" s="297" t="n"/>
      <c r="AS1068" s="297" t="n"/>
      <c r="AT1068" s="285" t="inlineStr">
        <is>
          <t>0</t>
        </is>
      </c>
      <c r="AU1068" s="297" t="inlineStr">
        <is>
          <t>0</t>
        </is>
      </c>
      <c r="AV1068" s="297" t="inlineStr">
        <is>
          <t>0</t>
        </is>
      </c>
      <c r="AW1068" s="297" t="inlineStr">
        <is>
          <t>0</t>
        </is>
      </c>
      <c r="AX1068" s="297" t="inlineStr">
        <is>
          <t>0</t>
        </is>
      </c>
      <c r="AY1068" s="286" t="inlineStr">
        <is>
          <t>0</t>
        </is>
      </c>
      <c r="AZ1068" s="286" t="inlineStr">
        <is>
          <t>0</t>
        </is>
      </c>
      <c r="BA1068" s="287" t="inlineStr">
        <is>
          <t>0</t>
        </is>
      </c>
      <c r="BB1068" s="286" t="inlineStr">
        <is>
          <t>0</t>
        </is>
      </c>
      <c r="BC1068" s="286" t="inlineStr">
        <is>
          <t>0</t>
        </is>
      </c>
      <c r="BD1068" s="286" t="inlineStr">
        <is>
          <t>0</t>
        </is>
      </c>
      <c r="BE1068" s="286" t="inlineStr">
        <is>
          <t>0</t>
        </is>
      </c>
      <c r="BF1068" s="286" t="inlineStr">
        <is>
          <t>0</t>
        </is>
      </c>
      <c r="BG1068" s="286" t="inlineStr">
        <is>
          <t>0</t>
        </is>
      </c>
      <c r="BH1068" s="297" t="inlineStr">
        <is>
          <t>0</t>
        </is>
      </c>
      <c r="BI1068" s="297" t="inlineStr">
        <is>
          <t>0</t>
        </is>
      </c>
      <c r="BJ1068" s="297" t="inlineStr">
        <is>
          <t>0</t>
        </is>
      </c>
      <c r="BK1068" s="297" t="inlineStr">
        <is>
          <t>0</t>
        </is>
      </c>
      <c r="BL1068" s="297" t="inlineStr">
        <is>
          <t>0</t>
        </is>
      </c>
      <c r="BM1068" s="297" t="inlineStr">
        <is>
          <t>0</t>
        </is>
      </c>
      <c r="BN1068" s="297" t="inlineStr">
        <is>
          <t>0</t>
        </is>
      </c>
      <c r="BO1068" s="285" t="inlineStr">
        <is>
          <t>0</t>
        </is>
      </c>
      <c r="BP1068" s="297" t="inlineStr">
        <is>
          <t>0</t>
        </is>
      </c>
      <c r="BQ1068" s="297" t="inlineStr">
        <is>
          <t>0</t>
        </is>
      </c>
      <c r="BR1068" s="297" t="inlineStr">
        <is>
          <t>0</t>
        </is>
      </c>
      <c r="BS1068" s="297" t="inlineStr">
        <is>
          <t>0</t>
        </is>
      </c>
      <c r="BT1068" s="297" t="inlineStr">
        <is>
          <t>0</t>
        </is>
      </c>
      <c r="BU1068" s="297" t="inlineStr">
        <is>
          <t>0</t>
        </is>
      </c>
      <c r="BV1068" s="297" t="inlineStr">
        <is>
          <t>0</t>
        </is>
      </c>
      <c r="BW1068" s="288" t="inlineStr">
        <is>
          <t>0</t>
        </is>
      </c>
      <c r="BX1068" s="276">
        <f>SUM(IF(COUNTIF(#REF!, "*1.*"), 2, 0), IF(COUNTIF(#REF!, "*2.*"), 2, 0), IF(COUNTIF(#REF!, "*3.*"), 2, 0), IF(COUNTIF(#REF!, "*4.*"), 2, 0), IF(COUNTIF(#REF!, "*5.*"), 2, 0), IF(COUNTIF(#REF!, "*6.*"), 2, 0))</f>
        <v/>
      </c>
      <c r="BY1068" s="277">
        <f t="array" ref="BY1068">SUM(VALUE(AT1068),VALUE(AU1068),VALUE(AV1068),VALUE(AW1068),VALUE(AX1068),VALUE(AY1068),VALUE(AZ1068),VALUE(BB1068),VALUE(BC1068),VALUE(BD1068),VALUE(BE1068),VALUE(BF1068),VALUE(BG1068),VALUE(BH1068),VALUE(BI1068),VALUE(BJ1068),VALUE(BK1068),VALUE(BL1068),VALUE(BM1068),VALUE(BN1068),VALUE(BO1068),VALUE(BP1068),VALUE(BQ1068),VALUE(BR1068),VALUE(BS1068),VALUE(BT1068),VALUE(BU1068),VALUE(BV1068),VALUE(BW1068))</f>
        <v/>
      </c>
      <c r="BZ1068" s="307" t="n"/>
      <c r="CA1068" s="307" t="n"/>
      <c r="CB1068" s="307" t="n"/>
      <c r="CC1068" s="307" t="n"/>
      <c r="CD1068" s="307" t="n"/>
      <c r="CE1068" s="307" t="n"/>
      <c r="CF1068" s="307" t="n"/>
      <c r="CG1068" s="307" t="n"/>
      <c r="CH1068" s="307" t="n"/>
      <c r="CI1068" s="307" t="n"/>
      <c r="CJ1068" s="307" t="n"/>
      <c r="CK1068" s="307" t="n"/>
      <c r="CL1068" s="307" t="n"/>
      <c r="CM1068" s="307" t="n"/>
      <c r="CN1068" s="307" t="n"/>
      <c r="CO1068" s="307" t="n"/>
      <c r="CP1068" s="307" t="n"/>
      <c r="CQ1068" s="307" t="n"/>
      <c r="CR1068" s="279" t="inlineStr"/>
      <c r="CS1068" s="280">
        <f>AVERAGE(Value(BY1068),value(CR1068))</f>
        <v/>
      </c>
      <c r="CT1068" s="421">
        <f>(IF(OR(MediaScorecard!BG1555="x", MediaScorecard!BH1555="x",MediaScorecard!BI1555="x",MediaScorecard!BJ1555="x",MediaScorecard!BK1555="x"),1, 2))</f>
        <v/>
      </c>
      <c r="CU1068" s="308" t="n"/>
      <c r="CV1068" s="308" t="n"/>
      <c r="CW1068" s="308" t="n"/>
      <c r="CX1068" s="309" t="n"/>
      <c r="CY1068" s="308" t="n"/>
      <c r="CZ1068" s="308" t="n"/>
      <c r="DA1068" s="308" t="n"/>
    </row>
    <row r="1069" ht="21" customHeight="1" s="590">
      <c r="A1069" s="421" t="n"/>
      <c r="B1069" s="270" t="n"/>
      <c r="C1069" s="266" t="n"/>
      <c r="D1069" s="267" t="inlineStr"/>
      <c r="E1069" s="267" t="inlineStr"/>
      <c r="F1069" s="268" t="inlineStr"/>
      <c r="G1069" s="421" t="n"/>
      <c r="H1069" s="269" t="n"/>
      <c r="I1069" s="421" t="n"/>
      <c r="J1069" s="421" t="n"/>
      <c r="K1069" s="421" t="n"/>
      <c r="L1069" s="421" t="n"/>
      <c r="M1069" s="421" t="n"/>
      <c r="N1069" s="421" t="n"/>
      <c r="O1069" s="421" t="n"/>
      <c r="P1069" s="421" t="n"/>
      <c r="Q1069" s="421" t="n"/>
      <c r="R1069" s="270" t="n"/>
      <c r="S1069" s="421" t="n"/>
      <c r="T1069" s="421" t="n"/>
      <c r="U1069" s="421" t="n"/>
      <c r="V1069" s="421" t="n"/>
      <c r="W1069" s="421" t="n"/>
      <c r="X1069" s="421" t="n"/>
      <c r="Y1069" s="421" t="n"/>
      <c r="Z1069" s="421" t="n"/>
      <c r="AA1069" s="421" t="n"/>
      <c r="AB1069" s="421" t="n"/>
      <c r="AC1069" s="421" t="n"/>
      <c r="AD1069" s="421" t="n"/>
      <c r="AE1069" s="421" t="n"/>
      <c r="AF1069" s="421" t="n"/>
      <c r="AG1069" s="421" t="n"/>
      <c r="AH1069" s="421" t="n"/>
      <c r="AI1069" s="421" t="n"/>
      <c r="AJ1069" s="297" t="n"/>
      <c r="AK1069" s="297" t="n"/>
      <c r="AL1069" s="284" t="n"/>
      <c r="AM1069" s="297" t="n"/>
      <c r="AN1069" s="285" t="n"/>
      <c r="AO1069" s="297" t="n"/>
      <c r="AP1069" s="297" t="n"/>
      <c r="AQ1069" s="297" t="n"/>
      <c r="AR1069" s="297" t="n"/>
      <c r="AS1069" s="297" t="n"/>
      <c r="AT1069" s="285" t="inlineStr">
        <is>
          <t>0</t>
        </is>
      </c>
      <c r="AU1069" s="297" t="inlineStr">
        <is>
          <t>0</t>
        </is>
      </c>
      <c r="AV1069" s="297" t="inlineStr">
        <is>
          <t>0</t>
        </is>
      </c>
      <c r="AW1069" s="297" t="inlineStr">
        <is>
          <t>0</t>
        </is>
      </c>
      <c r="AX1069" s="297" t="inlineStr">
        <is>
          <t>0</t>
        </is>
      </c>
      <c r="AY1069" s="286" t="inlineStr">
        <is>
          <t>0</t>
        </is>
      </c>
      <c r="AZ1069" s="286" t="inlineStr">
        <is>
          <t>0</t>
        </is>
      </c>
      <c r="BA1069" s="287" t="inlineStr">
        <is>
          <t>0</t>
        </is>
      </c>
      <c r="BB1069" s="286" t="inlineStr">
        <is>
          <t>0</t>
        </is>
      </c>
      <c r="BC1069" s="286" t="inlineStr">
        <is>
          <t>0</t>
        </is>
      </c>
      <c r="BD1069" s="286" t="inlineStr">
        <is>
          <t>0</t>
        </is>
      </c>
      <c r="BE1069" s="286" t="inlineStr">
        <is>
          <t>0</t>
        </is>
      </c>
      <c r="BF1069" s="286" t="inlineStr">
        <is>
          <t>0</t>
        </is>
      </c>
      <c r="BG1069" s="286" t="inlineStr">
        <is>
          <t>0</t>
        </is>
      </c>
      <c r="BH1069" s="297" t="inlineStr">
        <is>
          <t>0</t>
        </is>
      </c>
      <c r="BI1069" s="297" t="inlineStr">
        <is>
          <t>0</t>
        </is>
      </c>
      <c r="BJ1069" s="297" t="inlineStr">
        <is>
          <t>0</t>
        </is>
      </c>
      <c r="BK1069" s="297" t="inlineStr">
        <is>
          <t>0</t>
        </is>
      </c>
      <c r="BL1069" s="297" t="inlineStr">
        <is>
          <t>0</t>
        </is>
      </c>
      <c r="BM1069" s="297" t="inlineStr">
        <is>
          <t>0</t>
        </is>
      </c>
      <c r="BN1069" s="297" t="inlineStr">
        <is>
          <t>0</t>
        </is>
      </c>
      <c r="BO1069" s="285" t="inlineStr">
        <is>
          <t>0</t>
        </is>
      </c>
      <c r="BP1069" s="297" t="inlineStr">
        <is>
          <t>0</t>
        </is>
      </c>
      <c r="BQ1069" s="297" t="inlineStr">
        <is>
          <t>0</t>
        </is>
      </c>
      <c r="BR1069" s="297" t="inlineStr">
        <is>
          <t>0</t>
        </is>
      </c>
      <c r="BS1069" s="297" t="inlineStr">
        <is>
          <t>0</t>
        </is>
      </c>
      <c r="BT1069" s="297" t="inlineStr">
        <is>
          <t>0</t>
        </is>
      </c>
      <c r="BU1069" s="297" t="inlineStr">
        <is>
          <t>0</t>
        </is>
      </c>
      <c r="BV1069" s="297" t="inlineStr">
        <is>
          <t>0</t>
        </is>
      </c>
      <c r="BW1069" s="288" t="inlineStr">
        <is>
          <t>0</t>
        </is>
      </c>
      <c r="BX1069" s="276">
        <f>SUM(IF(COUNTIF(#REF!, "*1.*"), 2, 0), IF(COUNTIF(#REF!, "*2.*"), 2, 0), IF(COUNTIF(#REF!, "*3.*"), 2, 0), IF(COUNTIF(#REF!, "*4.*"), 2, 0), IF(COUNTIF(#REF!, "*5.*"), 2, 0), IF(COUNTIF(#REF!, "*6.*"), 2, 0))</f>
        <v/>
      </c>
      <c r="BY1069" s="277">
        <f t="array" ref="BY1069">SUM(VALUE(AT1069),VALUE(AU1069),VALUE(AV1069),VALUE(AW1069),VALUE(AX1069),VALUE(AY1069),VALUE(AZ1069),VALUE(BB1069),VALUE(BC1069),VALUE(BD1069),VALUE(BE1069),VALUE(BF1069),VALUE(BG1069),VALUE(BH1069),VALUE(BI1069),VALUE(BJ1069),VALUE(BK1069),VALUE(BL1069),VALUE(BM1069),VALUE(BN1069),VALUE(BO1069),VALUE(BP1069),VALUE(BQ1069),VALUE(BR1069),VALUE(BS1069),VALUE(BT1069),VALUE(BU1069),VALUE(BV1069),VALUE(BW1069))</f>
        <v/>
      </c>
      <c r="BZ1069" s="307" t="n"/>
      <c r="CA1069" s="307" t="n"/>
      <c r="CB1069" s="307" t="n"/>
      <c r="CC1069" s="307" t="n"/>
      <c r="CD1069" s="307" t="n"/>
      <c r="CE1069" s="307" t="n"/>
      <c r="CF1069" s="307" t="n"/>
      <c r="CG1069" s="307" t="n"/>
      <c r="CH1069" s="307" t="n"/>
      <c r="CI1069" s="307" t="n"/>
      <c r="CJ1069" s="307" t="n"/>
      <c r="CK1069" s="307" t="n"/>
      <c r="CL1069" s="307" t="n"/>
      <c r="CM1069" s="307" t="n"/>
      <c r="CN1069" s="307" t="n"/>
      <c r="CO1069" s="307" t="n"/>
      <c r="CP1069" s="307" t="n"/>
      <c r="CQ1069" s="307" t="n"/>
      <c r="CR1069" s="279" t="inlineStr"/>
      <c r="CS1069" s="280">
        <f>AVERAGE(Value(BY1069),value(CR1069))</f>
        <v/>
      </c>
      <c r="CT1069" s="421">
        <f>(IF(OR(MediaScorecard!BG1556="x", MediaScorecard!BH1556="x",MediaScorecard!BI1556="x",MediaScorecard!BJ1556="x",MediaScorecard!BK1556="x"),1, 2))</f>
        <v/>
      </c>
      <c r="CU1069" s="308" t="n"/>
      <c r="CV1069" s="308" t="n"/>
      <c r="CW1069" s="308" t="n"/>
      <c r="CX1069" s="309" t="n"/>
      <c r="CY1069" s="308" t="n"/>
      <c r="CZ1069" s="308" t="n"/>
      <c r="DA1069" s="308" t="n"/>
    </row>
    <row r="1070" ht="21" customHeight="1" s="590">
      <c r="A1070" s="421" t="n"/>
      <c r="B1070" s="270" t="n"/>
      <c r="C1070" s="266" t="n"/>
      <c r="D1070" s="267" t="inlineStr"/>
      <c r="E1070" s="267" t="inlineStr"/>
      <c r="F1070" s="268" t="inlineStr"/>
      <c r="G1070" s="421" t="n"/>
      <c r="H1070" s="269" t="n"/>
      <c r="I1070" s="421" t="n"/>
      <c r="J1070" s="421" t="n"/>
      <c r="K1070" s="421" t="n"/>
      <c r="L1070" s="421" t="n"/>
      <c r="M1070" s="421" t="n"/>
      <c r="N1070" s="421" t="n"/>
      <c r="O1070" s="421" t="n"/>
      <c r="P1070" s="421" t="n"/>
      <c r="Q1070" s="421" t="n"/>
      <c r="R1070" s="270" t="n"/>
      <c r="S1070" s="421" t="n"/>
      <c r="T1070" s="421" t="n"/>
      <c r="U1070" s="421" t="n"/>
      <c r="V1070" s="421" t="n"/>
      <c r="W1070" s="421" t="n"/>
      <c r="X1070" s="421" t="n"/>
      <c r="Y1070" s="421" t="n"/>
      <c r="Z1070" s="421" t="n"/>
      <c r="AA1070" s="421" t="n"/>
      <c r="AB1070" s="421" t="n"/>
      <c r="AC1070" s="421" t="n"/>
      <c r="AD1070" s="421" t="n"/>
      <c r="AE1070" s="421" t="n"/>
      <c r="AF1070" s="421" t="n"/>
      <c r="AG1070" s="421" t="n"/>
      <c r="AH1070" s="421" t="n"/>
      <c r="AI1070" s="421" t="n"/>
      <c r="AJ1070" s="297" t="n"/>
      <c r="AK1070" s="297" t="n"/>
      <c r="AL1070" s="284" t="n"/>
      <c r="AM1070" s="297" t="n"/>
      <c r="AN1070" s="285" t="n"/>
      <c r="AO1070" s="297" t="n"/>
      <c r="AP1070" s="297" t="n"/>
      <c r="AQ1070" s="297" t="n"/>
      <c r="AR1070" s="297" t="n"/>
      <c r="AS1070" s="297" t="n"/>
      <c r="AT1070" s="285" t="inlineStr">
        <is>
          <t>0</t>
        </is>
      </c>
      <c r="AU1070" s="297" t="inlineStr">
        <is>
          <t>0</t>
        </is>
      </c>
      <c r="AV1070" s="297" t="inlineStr">
        <is>
          <t>0</t>
        </is>
      </c>
      <c r="AW1070" s="297" t="inlineStr">
        <is>
          <t>0</t>
        </is>
      </c>
      <c r="AX1070" s="297" t="inlineStr">
        <is>
          <t>0</t>
        </is>
      </c>
      <c r="AY1070" s="286" t="inlineStr">
        <is>
          <t>0</t>
        </is>
      </c>
      <c r="AZ1070" s="286" t="inlineStr">
        <is>
          <t>0</t>
        </is>
      </c>
      <c r="BA1070" s="287" t="inlineStr">
        <is>
          <t>0</t>
        </is>
      </c>
      <c r="BB1070" s="286" t="inlineStr">
        <is>
          <t>0</t>
        </is>
      </c>
      <c r="BC1070" s="286" t="inlineStr">
        <is>
          <t>0</t>
        </is>
      </c>
      <c r="BD1070" s="286" t="inlineStr">
        <is>
          <t>0</t>
        </is>
      </c>
      <c r="BE1070" s="286" t="inlineStr">
        <is>
          <t>0</t>
        </is>
      </c>
      <c r="BF1070" s="286" t="inlineStr">
        <is>
          <t>0</t>
        </is>
      </c>
      <c r="BG1070" s="286" t="inlineStr">
        <is>
          <t>0</t>
        </is>
      </c>
      <c r="BH1070" s="297" t="inlineStr">
        <is>
          <t>0</t>
        </is>
      </c>
      <c r="BI1070" s="297" t="inlineStr">
        <is>
          <t>0</t>
        </is>
      </c>
      <c r="BJ1070" s="297" t="inlineStr">
        <is>
          <t>0</t>
        </is>
      </c>
      <c r="BK1070" s="297" t="inlineStr">
        <is>
          <t>0</t>
        </is>
      </c>
      <c r="BL1070" s="297" t="inlineStr">
        <is>
          <t>0</t>
        </is>
      </c>
      <c r="BM1070" s="297" t="inlineStr">
        <is>
          <t>0</t>
        </is>
      </c>
      <c r="BN1070" s="297" t="inlineStr">
        <is>
          <t>0</t>
        </is>
      </c>
      <c r="BO1070" s="285" t="inlineStr">
        <is>
          <t>0</t>
        </is>
      </c>
      <c r="BP1070" s="297" t="inlineStr">
        <is>
          <t>0</t>
        </is>
      </c>
      <c r="BQ1070" s="297" t="inlineStr">
        <is>
          <t>0</t>
        </is>
      </c>
      <c r="BR1070" s="297" t="inlineStr">
        <is>
          <t>0</t>
        </is>
      </c>
      <c r="BS1070" s="297" t="inlineStr">
        <is>
          <t>0</t>
        </is>
      </c>
      <c r="BT1070" s="297" t="inlineStr">
        <is>
          <t>0</t>
        </is>
      </c>
      <c r="BU1070" s="297" t="inlineStr">
        <is>
          <t>0</t>
        </is>
      </c>
      <c r="BV1070" s="297" t="inlineStr">
        <is>
          <t>0</t>
        </is>
      </c>
      <c r="BW1070" s="288" t="inlineStr">
        <is>
          <t>0</t>
        </is>
      </c>
      <c r="BX1070" s="276">
        <f>SUM(IF(COUNTIF(#REF!, "*1.*"), 2, 0), IF(COUNTIF(#REF!, "*2.*"), 2, 0), IF(COUNTIF(#REF!, "*3.*"), 2, 0), IF(COUNTIF(#REF!, "*4.*"), 2, 0), IF(COUNTIF(#REF!, "*5.*"), 2, 0), IF(COUNTIF(#REF!, "*6.*"), 2, 0))</f>
        <v/>
      </c>
      <c r="BY1070" s="277">
        <f t="array" ref="BY1070">SUM(VALUE(AT1070),VALUE(AU1070),VALUE(AV1070),VALUE(AW1070),VALUE(AX1070),VALUE(AY1070),VALUE(AZ1070),VALUE(BB1070),VALUE(BC1070),VALUE(BD1070),VALUE(BE1070),VALUE(BF1070),VALUE(BG1070),VALUE(BH1070),VALUE(BI1070),VALUE(BJ1070),VALUE(BK1070),VALUE(BL1070),VALUE(BM1070),VALUE(BN1070),VALUE(BO1070),VALUE(BP1070),VALUE(BQ1070),VALUE(BR1070),VALUE(BS1070),VALUE(BT1070),VALUE(BU1070),VALUE(BV1070),VALUE(BW1070))</f>
        <v/>
      </c>
      <c r="BZ1070" s="307" t="n"/>
      <c r="CA1070" s="307" t="n"/>
      <c r="CB1070" s="307" t="n"/>
      <c r="CC1070" s="307" t="n"/>
      <c r="CD1070" s="307" t="n"/>
      <c r="CE1070" s="307" t="n"/>
      <c r="CF1070" s="307" t="n"/>
      <c r="CG1070" s="307" t="n"/>
      <c r="CH1070" s="307" t="n"/>
      <c r="CI1070" s="307" t="n"/>
      <c r="CJ1070" s="307" t="n"/>
      <c r="CK1070" s="307" t="n"/>
      <c r="CL1070" s="307" t="n"/>
      <c r="CM1070" s="307" t="n"/>
      <c r="CN1070" s="307" t="n"/>
      <c r="CO1070" s="307" t="n"/>
      <c r="CP1070" s="307" t="n"/>
      <c r="CQ1070" s="307" t="n"/>
      <c r="CR1070" s="279" t="inlineStr"/>
      <c r="CS1070" s="280">
        <f>AVERAGE(Value(BY1070),value(CR1070))</f>
        <v/>
      </c>
      <c r="CT1070" s="421">
        <f>(IF(OR(MediaScorecard!BG1557="x", MediaScorecard!BH1557="x",MediaScorecard!BI1557="x",MediaScorecard!BJ1557="x",MediaScorecard!BK1557="x"),1, 2))</f>
        <v/>
      </c>
      <c r="CU1070" s="308" t="n"/>
      <c r="CV1070" s="308" t="n"/>
      <c r="CW1070" s="308" t="n"/>
      <c r="CX1070" s="309" t="n"/>
      <c r="CY1070" s="308" t="n"/>
      <c r="CZ1070" s="308" t="n"/>
      <c r="DA1070" s="308" t="n"/>
    </row>
    <row r="1071" ht="21" customHeight="1" s="590">
      <c r="A1071" s="421" t="n"/>
      <c r="B1071" s="270" t="n"/>
      <c r="C1071" s="266" t="n"/>
      <c r="D1071" s="267" t="inlineStr"/>
      <c r="E1071" s="267" t="inlineStr"/>
      <c r="F1071" s="268" t="inlineStr"/>
      <c r="G1071" s="421" t="n"/>
      <c r="H1071" s="269" t="n"/>
      <c r="I1071" s="421" t="n"/>
      <c r="J1071" s="421" t="n"/>
      <c r="K1071" s="421" t="n"/>
      <c r="L1071" s="421" t="n"/>
      <c r="M1071" s="421" t="n"/>
      <c r="N1071" s="421" t="n"/>
      <c r="O1071" s="421" t="n"/>
      <c r="P1071" s="421" t="n"/>
      <c r="Q1071" s="421" t="n"/>
      <c r="R1071" s="270" t="n"/>
      <c r="S1071" s="421" t="n"/>
      <c r="T1071" s="421" t="n"/>
      <c r="U1071" s="421" t="n"/>
      <c r="V1071" s="421" t="n"/>
      <c r="W1071" s="421" t="n"/>
      <c r="X1071" s="421" t="n"/>
      <c r="Y1071" s="421" t="n"/>
      <c r="Z1071" s="421" t="n"/>
      <c r="AA1071" s="421" t="n"/>
      <c r="AB1071" s="421" t="n"/>
      <c r="AC1071" s="421" t="n"/>
      <c r="AD1071" s="421" t="n"/>
      <c r="AE1071" s="421" t="n"/>
      <c r="AF1071" s="421" t="n"/>
      <c r="AG1071" s="421" t="n"/>
      <c r="AH1071" s="421" t="n"/>
      <c r="AI1071" s="421" t="n"/>
      <c r="AJ1071" s="297" t="n"/>
      <c r="AK1071" s="297" t="n"/>
      <c r="AL1071" s="284" t="n"/>
      <c r="AM1071" s="297" t="n"/>
      <c r="AN1071" s="285" t="n"/>
      <c r="AO1071" s="297" t="n"/>
      <c r="AP1071" s="297" t="n"/>
      <c r="AQ1071" s="297" t="n"/>
      <c r="AR1071" s="297" t="n"/>
      <c r="AS1071" s="297" t="n"/>
      <c r="AT1071" s="285" t="inlineStr">
        <is>
          <t>0</t>
        </is>
      </c>
      <c r="AU1071" s="297" t="inlineStr">
        <is>
          <t>0</t>
        </is>
      </c>
      <c r="AV1071" s="297" t="inlineStr">
        <is>
          <t>0</t>
        </is>
      </c>
      <c r="AW1071" s="297" t="inlineStr">
        <is>
          <t>0</t>
        </is>
      </c>
      <c r="AX1071" s="297" t="inlineStr">
        <is>
          <t>0</t>
        </is>
      </c>
      <c r="AY1071" s="286" t="inlineStr">
        <is>
          <t>0</t>
        </is>
      </c>
      <c r="AZ1071" s="286" t="inlineStr">
        <is>
          <t>0</t>
        </is>
      </c>
      <c r="BA1071" s="287" t="inlineStr">
        <is>
          <t>0</t>
        </is>
      </c>
      <c r="BB1071" s="286" t="inlineStr">
        <is>
          <t>0</t>
        </is>
      </c>
      <c r="BC1071" s="286" t="inlineStr">
        <is>
          <t>0</t>
        </is>
      </c>
      <c r="BD1071" s="286" t="inlineStr">
        <is>
          <t>0</t>
        </is>
      </c>
      <c r="BE1071" s="286" t="inlineStr">
        <is>
          <t>0</t>
        </is>
      </c>
      <c r="BF1071" s="286" t="inlineStr">
        <is>
          <t>0</t>
        </is>
      </c>
      <c r="BG1071" s="286" t="inlineStr">
        <is>
          <t>0</t>
        </is>
      </c>
      <c r="BH1071" s="297" t="inlineStr">
        <is>
          <t>0</t>
        </is>
      </c>
      <c r="BI1071" s="297" t="inlineStr">
        <is>
          <t>0</t>
        </is>
      </c>
      <c r="BJ1071" s="297" t="inlineStr">
        <is>
          <t>0</t>
        </is>
      </c>
      <c r="BK1071" s="297" t="inlineStr">
        <is>
          <t>0</t>
        </is>
      </c>
      <c r="BL1071" s="297" t="inlineStr">
        <is>
          <t>0</t>
        </is>
      </c>
      <c r="BM1071" s="297" t="inlineStr">
        <is>
          <t>0</t>
        </is>
      </c>
      <c r="BN1071" s="297" t="inlineStr">
        <is>
          <t>0</t>
        </is>
      </c>
      <c r="BO1071" s="285" t="inlineStr">
        <is>
          <t>0</t>
        </is>
      </c>
      <c r="BP1071" s="297" t="inlineStr">
        <is>
          <t>0</t>
        </is>
      </c>
      <c r="BQ1071" s="297" t="inlineStr">
        <is>
          <t>0</t>
        </is>
      </c>
      <c r="BR1071" s="297" t="inlineStr">
        <is>
          <t>0</t>
        </is>
      </c>
      <c r="BS1071" s="297" t="inlineStr">
        <is>
          <t>0</t>
        </is>
      </c>
      <c r="BT1071" s="297" t="inlineStr">
        <is>
          <t>0</t>
        </is>
      </c>
      <c r="BU1071" s="297" t="inlineStr">
        <is>
          <t>0</t>
        </is>
      </c>
      <c r="BV1071" s="297" t="inlineStr">
        <is>
          <t>0</t>
        </is>
      </c>
      <c r="BW1071" s="288" t="inlineStr">
        <is>
          <t>0</t>
        </is>
      </c>
      <c r="BX1071" s="276">
        <f>SUM(IF(COUNTIF(#REF!, "*1.*"), 2, 0), IF(COUNTIF(#REF!, "*2.*"), 2, 0), IF(COUNTIF(#REF!, "*3.*"), 2, 0), IF(COUNTIF(#REF!, "*4.*"), 2, 0), IF(COUNTIF(#REF!, "*5.*"), 2, 0), IF(COUNTIF(#REF!, "*6.*"), 2, 0))</f>
        <v/>
      </c>
      <c r="BY1071" s="277">
        <f t="array" ref="BY1071">SUM(VALUE(AT1071),VALUE(AU1071),VALUE(AV1071),VALUE(AW1071),VALUE(AX1071),VALUE(AY1071),VALUE(AZ1071),VALUE(BB1071),VALUE(BC1071),VALUE(BD1071),VALUE(BE1071),VALUE(BF1071),VALUE(BG1071),VALUE(BH1071),VALUE(BI1071),VALUE(BJ1071),VALUE(BK1071),VALUE(BL1071),VALUE(BM1071),VALUE(BN1071),VALUE(BO1071),VALUE(BP1071),VALUE(BQ1071),VALUE(BR1071),VALUE(BS1071),VALUE(BT1071),VALUE(BU1071),VALUE(BV1071),VALUE(BW1071))</f>
        <v/>
      </c>
      <c r="BZ1071" s="307" t="n"/>
      <c r="CA1071" s="307" t="n"/>
      <c r="CB1071" s="307" t="n"/>
      <c r="CC1071" s="307" t="n"/>
      <c r="CD1071" s="307" t="n"/>
      <c r="CE1071" s="307" t="n"/>
      <c r="CF1071" s="307" t="n"/>
      <c r="CG1071" s="307" t="n"/>
      <c r="CH1071" s="307" t="n"/>
      <c r="CI1071" s="307" t="n"/>
      <c r="CJ1071" s="307" t="n"/>
      <c r="CK1071" s="307" t="n"/>
      <c r="CL1071" s="307" t="n"/>
      <c r="CM1071" s="307" t="n"/>
      <c r="CN1071" s="307" t="n"/>
      <c r="CO1071" s="307" t="n"/>
      <c r="CP1071" s="307" t="n"/>
      <c r="CQ1071" s="307" t="n"/>
      <c r="CR1071" s="279" t="inlineStr"/>
      <c r="CS1071" s="280">
        <f>AVERAGE(Value(BY1071),value(CR1071))</f>
        <v/>
      </c>
      <c r="CT1071" s="421">
        <f>(IF(OR(MediaScorecard!BG1558="x", MediaScorecard!BH1558="x",MediaScorecard!BI1558="x",MediaScorecard!BJ1558="x",MediaScorecard!BK1558="x"),1, 2))</f>
        <v/>
      </c>
      <c r="CU1071" s="308" t="n"/>
      <c r="CV1071" s="308" t="n"/>
      <c r="CW1071" s="308" t="n"/>
      <c r="CX1071" s="309" t="n"/>
      <c r="CY1071" s="308" t="n"/>
      <c r="CZ1071" s="308" t="n"/>
      <c r="DA1071" s="308" t="n"/>
    </row>
    <row r="1072" ht="21" customHeight="1" s="590">
      <c r="A1072" s="421" t="n"/>
      <c r="B1072" s="270" t="n"/>
      <c r="C1072" s="266" t="n"/>
      <c r="D1072" s="267" t="inlineStr"/>
      <c r="E1072" s="267" t="inlineStr"/>
      <c r="F1072" s="268" t="inlineStr"/>
      <c r="G1072" s="421" t="n"/>
      <c r="H1072" s="269" t="n"/>
      <c r="I1072" s="421" t="n"/>
      <c r="J1072" s="421" t="n"/>
      <c r="K1072" s="421" t="n"/>
      <c r="L1072" s="421" t="n"/>
      <c r="M1072" s="421" t="n"/>
      <c r="N1072" s="421" t="n"/>
      <c r="O1072" s="421" t="n"/>
      <c r="P1072" s="421" t="n"/>
      <c r="Q1072" s="421" t="n"/>
      <c r="R1072" s="270" t="n"/>
      <c r="S1072" s="421" t="n"/>
      <c r="T1072" s="421" t="n"/>
      <c r="U1072" s="421" t="n"/>
      <c r="V1072" s="421" t="n"/>
      <c r="W1072" s="421" t="n"/>
      <c r="X1072" s="421" t="n"/>
      <c r="Y1072" s="421" t="n"/>
      <c r="Z1072" s="421" t="n"/>
      <c r="AA1072" s="421" t="n"/>
      <c r="AB1072" s="421" t="n"/>
      <c r="AC1072" s="421" t="n"/>
      <c r="AD1072" s="421" t="n"/>
      <c r="AE1072" s="421" t="n"/>
      <c r="AF1072" s="421" t="n"/>
      <c r="AG1072" s="421" t="n"/>
      <c r="AH1072" s="421" t="n"/>
      <c r="AI1072" s="421" t="n"/>
      <c r="AJ1072" s="297" t="n"/>
      <c r="AK1072" s="297" t="n"/>
      <c r="AL1072" s="284" t="n"/>
      <c r="AM1072" s="297" t="n"/>
      <c r="AN1072" s="285" t="n"/>
      <c r="AO1072" s="297" t="n"/>
      <c r="AP1072" s="297" t="n"/>
      <c r="AQ1072" s="297" t="n"/>
      <c r="AR1072" s="297" t="n"/>
      <c r="AS1072" s="297" t="n"/>
      <c r="AT1072" s="285" t="inlineStr">
        <is>
          <t>0</t>
        </is>
      </c>
      <c r="AU1072" s="297" t="inlineStr">
        <is>
          <t>0</t>
        </is>
      </c>
      <c r="AV1072" s="297" t="inlineStr">
        <is>
          <t>0</t>
        </is>
      </c>
      <c r="AW1072" s="297" t="inlineStr">
        <is>
          <t>0</t>
        </is>
      </c>
      <c r="AX1072" s="297" t="inlineStr">
        <is>
          <t>0</t>
        </is>
      </c>
      <c r="AY1072" s="286" t="inlineStr">
        <is>
          <t>0</t>
        </is>
      </c>
      <c r="AZ1072" s="286" t="inlineStr">
        <is>
          <t>0</t>
        </is>
      </c>
      <c r="BA1072" s="287" t="inlineStr">
        <is>
          <t>0</t>
        </is>
      </c>
      <c r="BB1072" s="286" t="inlineStr">
        <is>
          <t>0</t>
        </is>
      </c>
      <c r="BC1072" s="286" t="inlineStr">
        <is>
          <t>0</t>
        </is>
      </c>
      <c r="BD1072" s="286" t="inlineStr">
        <is>
          <t>0</t>
        </is>
      </c>
      <c r="BE1072" s="286" t="inlineStr">
        <is>
          <t>0</t>
        </is>
      </c>
      <c r="BF1072" s="286" t="inlineStr">
        <is>
          <t>0</t>
        </is>
      </c>
      <c r="BG1072" s="286" t="inlineStr">
        <is>
          <t>0</t>
        </is>
      </c>
      <c r="BH1072" s="297" t="inlineStr">
        <is>
          <t>0</t>
        </is>
      </c>
      <c r="BI1072" s="297" t="inlineStr">
        <is>
          <t>0</t>
        </is>
      </c>
      <c r="BJ1072" s="297" t="inlineStr">
        <is>
          <t>0</t>
        </is>
      </c>
      <c r="BK1072" s="297" t="inlineStr">
        <is>
          <t>0</t>
        </is>
      </c>
      <c r="BL1072" s="297" t="inlineStr">
        <is>
          <t>0</t>
        </is>
      </c>
      <c r="BM1072" s="297" t="inlineStr">
        <is>
          <t>0</t>
        </is>
      </c>
      <c r="BN1072" s="297" t="inlineStr">
        <is>
          <t>0</t>
        </is>
      </c>
      <c r="BO1072" s="285" t="inlineStr">
        <is>
          <t>0</t>
        </is>
      </c>
      <c r="BP1072" s="297" t="inlineStr">
        <is>
          <t>0</t>
        </is>
      </c>
      <c r="BQ1072" s="297" t="inlineStr">
        <is>
          <t>0</t>
        </is>
      </c>
      <c r="BR1072" s="297" t="inlineStr">
        <is>
          <t>0</t>
        </is>
      </c>
      <c r="BS1072" s="297" t="inlineStr">
        <is>
          <t>0</t>
        </is>
      </c>
      <c r="BT1072" s="297" t="inlineStr">
        <is>
          <t>0</t>
        </is>
      </c>
      <c r="BU1072" s="297" t="inlineStr">
        <is>
          <t>0</t>
        </is>
      </c>
      <c r="BV1072" s="297" t="inlineStr">
        <is>
          <t>0</t>
        </is>
      </c>
      <c r="BW1072" s="288" t="inlineStr">
        <is>
          <t>0</t>
        </is>
      </c>
      <c r="BX1072" s="276">
        <f>SUM(IF(COUNTIF(#REF!, "*1.*"), 2, 0), IF(COUNTIF(#REF!, "*2.*"), 2, 0), IF(COUNTIF(#REF!, "*3.*"), 2, 0), IF(COUNTIF(#REF!, "*4.*"), 2, 0), IF(COUNTIF(#REF!, "*5.*"), 2, 0), IF(COUNTIF(#REF!, "*6.*"), 2, 0))</f>
        <v/>
      </c>
      <c r="BY1072" s="277">
        <f t="array" ref="BY1072">SUM(VALUE(AT1072),VALUE(AU1072),VALUE(AV1072),VALUE(AW1072),VALUE(AX1072),VALUE(AY1072),VALUE(AZ1072),VALUE(BB1072),VALUE(BC1072),VALUE(BD1072),VALUE(BE1072),VALUE(BF1072),VALUE(BG1072),VALUE(BH1072),VALUE(BI1072),VALUE(BJ1072),VALUE(BK1072),VALUE(BL1072),VALUE(BM1072),VALUE(BN1072),VALUE(BO1072),VALUE(BP1072),VALUE(BQ1072),VALUE(BR1072),VALUE(BS1072),VALUE(BT1072),VALUE(BU1072),VALUE(BV1072),VALUE(BW1072))</f>
        <v/>
      </c>
      <c r="BZ1072" s="307" t="n"/>
      <c r="CA1072" s="307" t="n"/>
      <c r="CB1072" s="307" t="n"/>
      <c r="CC1072" s="307" t="n"/>
      <c r="CD1072" s="307" t="n"/>
      <c r="CE1072" s="307" t="n"/>
      <c r="CF1072" s="307" t="n"/>
      <c r="CG1072" s="307" t="n"/>
      <c r="CH1072" s="307" t="n"/>
      <c r="CI1072" s="307" t="n"/>
      <c r="CJ1072" s="307" t="n"/>
      <c r="CK1072" s="307" t="n"/>
      <c r="CL1072" s="307" t="n"/>
      <c r="CM1072" s="307" t="n"/>
      <c r="CN1072" s="307" t="n"/>
      <c r="CO1072" s="307" t="n"/>
      <c r="CP1072" s="307" t="n"/>
      <c r="CQ1072" s="307" t="n"/>
      <c r="CR1072" s="279" t="inlineStr"/>
      <c r="CS1072" s="280">
        <f>AVERAGE(Value(BY1072),value(CR1072))</f>
        <v/>
      </c>
      <c r="CT1072" s="421">
        <f>(IF(OR(MediaScorecard!BG1559="x", MediaScorecard!BH1559="x",MediaScorecard!BI1559="x",MediaScorecard!BJ1559="x",MediaScorecard!BK1559="x"),1, 2))</f>
        <v/>
      </c>
      <c r="CU1072" s="308" t="n"/>
      <c r="CV1072" s="308" t="n"/>
      <c r="CW1072" s="308" t="n"/>
      <c r="CX1072" s="309" t="n"/>
      <c r="CY1072" s="308" t="n"/>
      <c r="CZ1072" s="308" t="n"/>
      <c r="DA1072" s="308" t="n"/>
    </row>
    <row r="1073" ht="21" customHeight="1" s="590">
      <c r="A1073" s="421" t="n"/>
      <c r="B1073" s="270" t="n"/>
      <c r="C1073" s="266" t="n"/>
      <c r="D1073" s="267" t="inlineStr"/>
      <c r="E1073" s="267" t="inlineStr"/>
      <c r="F1073" s="268" t="inlineStr"/>
      <c r="G1073" s="421" t="n"/>
      <c r="H1073" s="269" t="n"/>
      <c r="I1073" s="421" t="n"/>
      <c r="J1073" s="421" t="n"/>
      <c r="K1073" s="421" t="n"/>
      <c r="L1073" s="421" t="n"/>
      <c r="M1073" s="421" t="n"/>
      <c r="N1073" s="421" t="n"/>
      <c r="O1073" s="421" t="n"/>
      <c r="P1073" s="421" t="n"/>
      <c r="Q1073" s="421" t="n"/>
      <c r="R1073" s="270" t="n"/>
      <c r="S1073" s="421" t="n"/>
      <c r="T1073" s="421" t="n"/>
      <c r="U1073" s="421" t="n"/>
      <c r="V1073" s="421" t="n"/>
      <c r="W1073" s="421" t="n"/>
      <c r="X1073" s="421" t="n"/>
      <c r="Y1073" s="421" t="n"/>
      <c r="Z1073" s="421" t="n"/>
      <c r="AA1073" s="421" t="n"/>
      <c r="AB1073" s="421" t="n"/>
      <c r="AC1073" s="421" t="n"/>
      <c r="AD1073" s="421" t="n"/>
      <c r="AE1073" s="421" t="n"/>
      <c r="AF1073" s="421" t="n"/>
      <c r="AG1073" s="421" t="n"/>
      <c r="AH1073" s="421" t="n"/>
      <c r="AI1073" s="421" t="n"/>
      <c r="AJ1073" s="297" t="n"/>
      <c r="AK1073" s="297" t="n"/>
      <c r="AL1073" s="284" t="n"/>
      <c r="AM1073" s="297" t="n"/>
      <c r="AN1073" s="285" t="n"/>
      <c r="AO1073" s="297" t="n"/>
      <c r="AP1073" s="297" t="n"/>
      <c r="AQ1073" s="297" t="n"/>
      <c r="AR1073" s="297" t="n"/>
      <c r="AS1073" s="297" t="n"/>
      <c r="AT1073" s="285" t="inlineStr">
        <is>
          <t>0</t>
        </is>
      </c>
      <c r="AU1073" s="297" t="inlineStr">
        <is>
          <t>0</t>
        </is>
      </c>
      <c r="AV1073" s="297" t="inlineStr">
        <is>
          <t>0</t>
        </is>
      </c>
      <c r="AW1073" s="297" t="inlineStr">
        <is>
          <t>0</t>
        </is>
      </c>
      <c r="AX1073" s="297" t="inlineStr">
        <is>
          <t>0</t>
        </is>
      </c>
      <c r="AY1073" s="286" t="inlineStr">
        <is>
          <t>0</t>
        </is>
      </c>
      <c r="AZ1073" s="286" t="inlineStr">
        <is>
          <t>0</t>
        </is>
      </c>
      <c r="BA1073" s="287" t="inlineStr">
        <is>
          <t>0</t>
        </is>
      </c>
      <c r="BB1073" s="286" t="inlineStr">
        <is>
          <t>0</t>
        </is>
      </c>
      <c r="BC1073" s="286" t="inlineStr">
        <is>
          <t>0</t>
        </is>
      </c>
      <c r="BD1073" s="286" t="inlineStr">
        <is>
          <t>0</t>
        </is>
      </c>
      <c r="BE1073" s="286" t="inlineStr">
        <is>
          <t>0</t>
        </is>
      </c>
      <c r="BF1073" s="286" t="inlineStr">
        <is>
          <t>0</t>
        </is>
      </c>
      <c r="BG1073" s="286" t="inlineStr">
        <is>
          <t>0</t>
        </is>
      </c>
      <c r="BH1073" s="297" t="inlineStr">
        <is>
          <t>0</t>
        </is>
      </c>
      <c r="BI1073" s="297" t="inlineStr">
        <is>
          <t>0</t>
        </is>
      </c>
      <c r="BJ1073" s="297" t="inlineStr">
        <is>
          <t>0</t>
        </is>
      </c>
      <c r="BK1073" s="297" t="inlineStr">
        <is>
          <t>0</t>
        </is>
      </c>
      <c r="BL1073" s="297" t="inlineStr">
        <is>
          <t>0</t>
        </is>
      </c>
      <c r="BM1073" s="297" t="inlineStr">
        <is>
          <t>0</t>
        </is>
      </c>
      <c r="BN1073" s="297" t="inlineStr">
        <is>
          <t>0</t>
        </is>
      </c>
      <c r="BO1073" s="285" t="inlineStr">
        <is>
          <t>0</t>
        </is>
      </c>
      <c r="BP1073" s="297" t="inlineStr">
        <is>
          <t>0</t>
        </is>
      </c>
      <c r="BQ1073" s="297" t="inlineStr">
        <is>
          <t>0</t>
        </is>
      </c>
      <c r="BR1073" s="297" t="inlineStr">
        <is>
          <t>0</t>
        </is>
      </c>
      <c r="BS1073" s="297" t="inlineStr">
        <is>
          <t>0</t>
        </is>
      </c>
      <c r="BT1073" s="297" t="inlineStr">
        <is>
          <t>0</t>
        </is>
      </c>
      <c r="BU1073" s="297" t="inlineStr">
        <is>
          <t>0</t>
        </is>
      </c>
      <c r="BV1073" s="297" t="inlineStr">
        <is>
          <t>0</t>
        </is>
      </c>
      <c r="BW1073" s="288" t="inlineStr">
        <is>
          <t>0</t>
        </is>
      </c>
      <c r="BX1073" s="276">
        <f>SUM(IF(COUNTIF(#REF!, "*1.*"), 2, 0), IF(COUNTIF(#REF!, "*2.*"), 2, 0), IF(COUNTIF(#REF!, "*3.*"), 2, 0), IF(COUNTIF(#REF!, "*4.*"), 2, 0), IF(COUNTIF(#REF!, "*5.*"), 2, 0), IF(COUNTIF(#REF!, "*6.*"), 2, 0))</f>
        <v/>
      </c>
      <c r="BY1073" s="277">
        <f t="array" ref="BY1073">SUM(VALUE(AT1073),VALUE(AU1073),VALUE(AV1073),VALUE(AW1073),VALUE(AX1073),VALUE(AY1073),VALUE(AZ1073),VALUE(BB1073),VALUE(BC1073),VALUE(BD1073),VALUE(BE1073),VALUE(BF1073),VALUE(BG1073),VALUE(BH1073),VALUE(BI1073),VALUE(BJ1073),VALUE(BK1073),VALUE(BL1073),VALUE(BM1073),VALUE(BN1073),VALUE(BO1073),VALUE(BP1073),VALUE(BQ1073),VALUE(BR1073),VALUE(BS1073),VALUE(BT1073),VALUE(BU1073),VALUE(BV1073),VALUE(BW1073))</f>
        <v/>
      </c>
      <c r="BZ1073" s="307" t="n"/>
      <c r="CA1073" s="307" t="n"/>
      <c r="CB1073" s="307" t="n"/>
      <c r="CC1073" s="307" t="n"/>
      <c r="CD1073" s="307" t="n"/>
      <c r="CE1073" s="307" t="n"/>
      <c r="CF1073" s="307" t="n"/>
      <c r="CG1073" s="307" t="n"/>
      <c r="CH1073" s="307" t="n"/>
      <c r="CI1073" s="307" t="n"/>
      <c r="CJ1073" s="307" t="n"/>
      <c r="CK1073" s="307" t="n"/>
      <c r="CL1073" s="307" t="n"/>
      <c r="CM1073" s="307" t="n"/>
      <c r="CN1073" s="307" t="n"/>
      <c r="CO1073" s="307" t="n"/>
      <c r="CP1073" s="307" t="n"/>
      <c r="CQ1073" s="307" t="n"/>
      <c r="CR1073" s="279" t="inlineStr"/>
      <c r="CS1073" s="280">
        <f>AVERAGE(Value(BY1073),value(CR1073))</f>
        <v/>
      </c>
      <c r="CT1073" s="421">
        <f>(IF(OR(MediaScorecard!BG1560="x", MediaScorecard!BH1560="x",MediaScorecard!BI1560="x",MediaScorecard!BJ1560="x",MediaScorecard!BK1560="x"),1, 2))</f>
        <v/>
      </c>
      <c r="CU1073" s="308" t="n"/>
      <c r="CV1073" s="308" t="n"/>
      <c r="CW1073" s="308" t="n"/>
      <c r="CX1073" s="309" t="n"/>
      <c r="CY1073" s="308" t="n"/>
      <c r="CZ1073" s="308" t="n"/>
      <c r="DA1073" s="308" t="n"/>
    </row>
    <row r="1074" ht="21" customHeight="1" s="590">
      <c r="A1074" s="421" t="n"/>
      <c r="B1074" s="270" t="n"/>
      <c r="C1074" s="266" t="n"/>
      <c r="D1074" s="267" t="inlineStr"/>
      <c r="E1074" s="267" t="inlineStr"/>
      <c r="F1074" s="268" t="inlineStr"/>
      <c r="G1074" s="421" t="n"/>
      <c r="H1074" s="269" t="n"/>
      <c r="I1074" s="421" t="n"/>
      <c r="J1074" s="421" t="n"/>
      <c r="K1074" s="421" t="n"/>
      <c r="L1074" s="421" t="n"/>
      <c r="M1074" s="421" t="n"/>
      <c r="N1074" s="421" t="n"/>
      <c r="O1074" s="421" t="n"/>
      <c r="P1074" s="421" t="n"/>
      <c r="Q1074" s="421" t="n"/>
      <c r="R1074" s="270" t="n"/>
      <c r="S1074" s="421" t="n"/>
      <c r="T1074" s="421" t="n"/>
      <c r="U1074" s="421" t="n"/>
      <c r="V1074" s="421" t="n"/>
      <c r="W1074" s="421" t="n"/>
      <c r="X1074" s="421" t="n"/>
      <c r="Y1074" s="421" t="n"/>
      <c r="Z1074" s="421" t="n"/>
      <c r="AA1074" s="421" t="n"/>
      <c r="AB1074" s="421" t="n"/>
      <c r="AC1074" s="421" t="n"/>
      <c r="AD1074" s="421" t="n"/>
      <c r="AE1074" s="421" t="n"/>
      <c r="AF1074" s="421" t="n"/>
      <c r="AG1074" s="421" t="n"/>
      <c r="AH1074" s="421" t="n"/>
      <c r="AI1074" s="421" t="n"/>
      <c r="AJ1074" s="297" t="n"/>
      <c r="AK1074" s="297" t="n"/>
      <c r="AL1074" s="284" t="n"/>
      <c r="AM1074" s="297" t="n"/>
      <c r="AN1074" s="285" t="n"/>
      <c r="AO1074" s="297" t="n"/>
      <c r="AP1074" s="297" t="n"/>
      <c r="AQ1074" s="297" t="n"/>
      <c r="AR1074" s="297" t="n"/>
      <c r="AS1074" s="297" t="n"/>
      <c r="AT1074" s="285" t="inlineStr">
        <is>
          <t>0</t>
        </is>
      </c>
      <c r="AU1074" s="297" t="inlineStr">
        <is>
          <t>0</t>
        </is>
      </c>
      <c r="AV1074" s="297" t="inlineStr">
        <is>
          <t>0</t>
        </is>
      </c>
      <c r="AW1074" s="297" t="inlineStr">
        <is>
          <t>0</t>
        </is>
      </c>
      <c r="AX1074" s="297" t="inlineStr">
        <is>
          <t>0</t>
        </is>
      </c>
      <c r="AY1074" s="286" t="inlineStr">
        <is>
          <t>0</t>
        </is>
      </c>
      <c r="AZ1074" s="286" t="inlineStr">
        <is>
          <t>0</t>
        </is>
      </c>
      <c r="BA1074" s="287" t="inlineStr">
        <is>
          <t>0</t>
        </is>
      </c>
      <c r="BB1074" s="286" t="inlineStr">
        <is>
          <t>0</t>
        </is>
      </c>
      <c r="BC1074" s="286" t="inlineStr">
        <is>
          <t>0</t>
        </is>
      </c>
      <c r="BD1074" s="286" t="inlineStr">
        <is>
          <t>0</t>
        </is>
      </c>
      <c r="BE1074" s="286" t="inlineStr">
        <is>
          <t>0</t>
        </is>
      </c>
      <c r="BF1074" s="286" t="inlineStr">
        <is>
          <t>0</t>
        </is>
      </c>
      <c r="BG1074" s="286" t="inlineStr">
        <is>
          <t>0</t>
        </is>
      </c>
      <c r="BH1074" s="297" t="inlineStr">
        <is>
          <t>0</t>
        </is>
      </c>
      <c r="BI1074" s="297" t="inlineStr">
        <is>
          <t>0</t>
        </is>
      </c>
      <c r="BJ1074" s="297" t="inlineStr">
        <is>
          <t>0</t>
        </is>
      </c>
      <c r="BK1074" s="297" t="inlineStr">
        <is>
          <t>0</t>
        </is>
      </c>
      <c r="BL1074" s="297" t="inlineStr">
        <is>
          <t>0</t>
        </is>
      </c>
      <c r="BM1074" s="297" t="inlineStr">
        <is>
          <t>0</t>
        </is>
      </c>
      <c r="BN1074" s="297" t="inlineStr">
        <is>
          <t>0</t>
        </is>
      </c>
      <c r="BO1074" s="285" t="inlineStr">
        <is>
          <t>0</t>
        </is>
      </c>
      <c r="BP1074" s="297" t="inlineStr">
        <is>
          <t>0</t>
        </is>
      </c>
      <c r="BQ1074" s="297" t="inlineStr">
        <is>
          <t>0</t>
        </is>
      </c>
      <c r="BR1074" s="297" t="inlineStr">
        <is>
          <t>0</t>
        </is>
      </c>
      <c r="BS1074" s="297" t="inlineStr">
        <is>
          <t>0</t>
        </is>
      </c>
      <c r="BT1074" s="297" t="inlineStr">
        <is>
          <t>0</t>
        </is>
      </c>
      <c r="BU1074" s="297" t="inlineStr">
        <is>
          <t>0</t>
        </is>
      </c>
      <c r="BV1074" s="297" t="inlineStr">
        <is>
          <t>0</t>
        </is>
      </c>
      <c r="BW1074" s="288" t="inlineStr">
        <is>
          <t>0</t>
        </is>
      </c>
      <c r="BX1074" s="276">
        <f>SUM(IF(COUNTIF(#REF!, "*1.*"), 2, 0), IF(COUNTIF(#REF!, "*2.*"), 2, 0), IF(COUNTIF(#REF!, "*3.*"), 2, 0), IF(COUNTIF(#REF!, "*4.*"), 2, 0), IF(COUNTIF(#REF!, "*5.*"), 2, 0), IF(COUNTIF(#REF!, "*6.*"), 2, 0))</f>
        <v/>
      </c>
      <c r="BY1074" s="277">
        <f t="array" ref="BY1074">SUM(VALUE(AT1074),VALUE(AU1074),VALUE(AV1074),VALUE(AW1074),VALUE(AX1074),VALUE(AY1074),VALUE(AZ1074),VALUE(BB1074),VALUE(BC1074),VALUE(BD1074),VALUE(BE1074),VALUE(BF1074),VALUE(BG1074),VALUE(BH1074),VALUE(BI1074),VALUE(BJ1074),VALUE(BK1074),VALUE(BL1074),VALUE(BM1074),VALUE(BN1074),VALUE(BO1074),VALUE(BP1074),VALUE(BQ1074),VALUE(BR1074),VALUE(BS1074),VALUE(BT1074),VALUE(BU1074),VALUE(BV1074),VALUE(BW1074))</f>
        <v/>
      </c>
      <c r="BZ1074" s="307" t="n"/>
      <c r="CA1074" s="307" t="n"/>
      <c r="CB1074" s="307" t="n"/>
      <c r="CC1074" s="307" t="n"/>
      <c r="CD1074" s="307" t="n"/>
      <c r="CE1074" s="307" t="n"/>
      <c r="CF1074" s="307" t="n"/>
      <c r="CG1074" s="307" t="n"/>
      <c r="CH1074" s="307" t="n"/>
      <c r="CI1074" s="307" t="n"/>
      <c r="CJ1074" s="307" t="n"/>
      <c r="CK1074" s="307" t="n"/>
      <c r="CL1074" s="307" t="n"/>
      <c r="CM1074" s="307" t="n"/>
      <c r="CN1074" s="307" t="n"/>
      <c r="CO1074" s="307" t="n"/>
      <c r="CP1074" s="307" t="n"/>
      <c r="CQ1074" s="307" t="n"/>
      <c r="CR1074" s="279" t="inlineStr"/>
      <c r="CS1074" s="280">
        <f>AVERAGE(Value(BY1074),value(CR1074))</f>
        <v/>
      </c>
      <c r="CT1074" s="421">
        <f>(IF(OR(MediaScorecard!BG1561="x", MediaScorecard!BH1561="x",MediaScorecard!BI1561="x",MediaScorecard!BJ1561="x",MediaScorecard!BK1561="x"),1, 2))</f>
        <v/>
      </c>
      <c r="CU1074" s="308" t="n"/>
      <c r="CV1074" s="308" t="n"/>
      <c r="CW1074" s="308" t="n"/>
      <c r="CX1074" s="309" t="n"/>
      <c r="CY1074" s="308" t="n"/>
      <c r="CZ1074" s="308" t="n"/>
      <c r="DA1074" s="308" t="n"/>
    </row>
    <row r="1075" ht="21" customHeight="1" s="590">
      <c r="A1075" s="421" t="n"/>
      <c r="B1075" s="270" t="n"/>
      <c r="C1075" s="266" t="n"/>
      <c r="D1075" s="267" t="inlineStr"/>
      <c r="E1075" s="267" t="inlineStr"/>
      <c r="F1075" s="268" t="inlineStr"/>
      <c r="G1075" s="421" t="n"/>
      <c r="H1075" s="269" t="n"/>
      <c r="I1075" s="421" t="n"/>
      <c r="J1075" s="421" t="n"/>
      <c r="K1075" s="421" t="n"/>
      <c r="L1075" s="421" t="n"/>
      <c r="M1075" s="421" t="n"/>
      <c r="N1075" s="421" t="n"/>
      <c r="O1075" s="421" t="n"/>
      <c r="P1075" s="421" t="n"/>
      <c r="Q1075" s="421" t="n"/>
      <c r="R1075" s="270" t="n"/>
      <c r="S1075" s="421" t="n"/>
      <c r="T1075" s="421" t="n"/>
      <c r="U1075" s="421" t="n"/>
      <c r="V1075" s="421" t="n"/>
      <c r="W1075" s="421" t="n"/>
      <c r="X1075" s="421" t="n"/>
      <c r="Y1075" s="421" t="n"/>
      <c r="Z1075" s="421" t="n"/>
      <c r="AA1075" s="421" t="n"/>
      <c r="AB1075" s="421" t="n"/>
      <c r="AC1075" s="421" t="n"/>
      <c r="AD1075" s="421" t="n"/>
      <c r="AE1075" s="421" t="n"/>
      <c r="AF1075" s="421" t="n"/>
      <c r="AG1075" s="421" t="n"/>
      <c r="AH1075" s="421" t="n"/>
      <c r="AI1075" s="421" t="n"/>
      <c r="AJ1075" s="297" t="n"/>
      <c r="AK1075" s="297" t="n"/>
      <c r="AL1075" s="284" t="n"/>
      <c r="AM1075" s="297" t="n"/>
      <c r="AN1075" s="285" t="n"/>
      <c r="AO1075" s="297" t="n"/>
      <c r="AP1075" s="297" t="n"/>
      <c r="AQ1075" s="297" t="n"/>
      <c r="AR1075" s="297" t="n"/>
      <c r="AS1075" s="297" t="n"/>
      <c r="AT1075" s="285" t="inlineStr">
        <is>
          <t>0</t>
        </is>
      </c>
      <c r="AU1075" s="297" t="inlineStr">
        <is>
          <t>0</t>
        </is>
      </c>
      <c r="AV1075" s="297" t="inlineStr">
        <is>
          <t>0</t>
        </is>
      </c>
      <c r="AW1075" s="297" t="inlineStr">
        <is>
          <t>0</t>
        </is>
      </c>
      <c r="AX1075" s="297" t="inlineStr">
        <is>
          <t>0</t>
        </is>
      </c>
      <c r="AY1075" s="286" t="inlineStr">
        <is>
          <t>0</t>
        </is>
      </c>
      <c r="AZ1075" s="286" t="inlineStr">
        <is>
          <t>0</t>
        </is>
      </c>
      <c r="BA1075" s="287" t="inlineStr">
        <is>
          <t>0</t>
        </is>
      </c>
      <c r="BB1075" s="286" t="inlineStr">
        <is>
          <t>0</t>
        </is>
      </c>
      <c r="BC1075" s="286" t="inlineStr">
        <is>
          <t>0</t>
        </is>
      </c>
      <c r="BD1075" s="286" t="inlineStr">
        <is>
          <t>0</t>
        </is>
      </c>
      <c r="BE1075" s="286" t="inlineStr">
        <is>
          <t>0</t>
        </is>
      </c>
      <c r="BF1075" s="286" t="inlineStr">
        <is>
          <t>0</t>
        </is>
      </c>
      <c r="BG1075" s="286" t="inlineStr">
        <is>
          <t>0</t>
        </is>
      </c>
      <c r="BH1075" s="297" t="inlineStr">
        <is>
          <t>0</t>
        </is>
      </c>
      <c r="BI1075" s="297" t="inlineStr">
        <is>
          <t>0</t>
        </is>
      </c>
      <c r="BJ1075" s="297" t="inlineStr">
        <is>
          <t>0</t>
        </is>
      </c>
      <c r="BK1075" s="297" t="inlineStr">
        <is>
          <t>0</t>
        </is>
      </c>
      <c r="BL1075" s="297" t="inlineStr">
        <is>
          <t>0</t>
        </is>
      </c>
      <c r="BM1075" s="297" t="inlineStr">
        <is>
          <t>0</t>
        </is>
      </c>
      <c r="BN1075" s="297" t="inlineStr">
        <is>
          <t>0</t>
        </is>
      </c>
      <c r="BO1075" s="285" t="inlineStr">
        <is>
          <t>0</t>
        </is>
      </c>
      <c r="BP1075" s="297" t="inlineStr">
        <is>
          <t>0</t>
        </is>
      </c>
      <c r="BQ1075" s="297" t="inlineStr">
        <is>
          <t>0</t>
        </is>
      </c>
      <c r="BR1075" s="297" t="inlineStr">
        <is>
          <t>0</t>
        </is>
      </c>
      <c r="BS1075" s="297" t="inlineStr">
        <is>
          <t>0</t>
        </is>
      </c>
      <c r="BT1075" s="297" t="inlineStr">
        <is>
          <t>0</t>
        </is>
      </c>
      <c r="BU1075" s="297" t="inlineStr">
        <is>
          <t>0</t>
        </is>
      </c>
      <c r="BV1075" s="297" t="inlineStr">
        <is>
          <t>0</t>
        </is>
      </c>
      <c r="BW1075" s="288" t="inlineStr">
        <is>
          <t>0</t>
        </is>
      </c>
      <c r="BX1075" s="276">
        <f>SUM(IF(COUNTIF(#REF!, "*1.*"), 2, 0), IF(COUNTIF(#REF!, "*2.*"), 2, 0), IF(COUNTIF(#REF!, "*3.*"), 2, 0), IF(COUNTIF(#REF!, "*4.*"), 2, 0), IF(COUNTIF(#REF!, "*5.*"), 2, 0), IF(COUNTIF(#REF!, "*6.*"), 2, 0))</f>
        <v/>
      </c>
      <c r="BY1075" s="277">
        <f t="array" ref="BY1075">SUM(VALUE(AT1075),VALUE(AU1075),VALUE(AV1075),VALUE(AW1075),VALUE(AX1075),VALUE(AY1075),VALUE(AZ1075),VALUE(BB1075),VALUE(BC1075),VALUE(BD1075),VALUE(BE1075),VALUE(BF1075),VALUE(BG1075),VALUE(BH1075),VALUE(BI1075),VALUE(BJ1075),VALUE(BK1075),VALUE(BL1075),VALUE(BM1075),VALUE(BN1075),VALUE(BO1075),VALUE(BP1075),VALUE(BQ1075),VALUE(BR1075),VALUE(BS1075),VALUE(BT1075),VALUE(BU1075),VALUE(BV1075),VALUE(BW1075))</f>
        <v/>
      </c>
      <c r="BZ1075" s="307" t="n"/>
      <c r="CA1075" s="307" t="n"/>
      <c r="CB1075" s="307" t="n"/>
      <c r="CC1075" s="307" t="n"/>
      <c r="CD1075" s="307" t="n"/>
      <c r="CE1075" s="307" t="n"/>
      <c r="CF1075" s="307" t="n"/>
      <c r="CG1075" s="307" t="n"/>
      <c r="CH1075" s="307" t="n"/>
      <c r="CI1075" s="307" t="n"/>
      <c r="CJ1075" s="307" t="n"/>
      <c r="CK1075" s="307" t="n"/>
      <c r="CL1075" s="307" t="n"/>
      <c r="CM1075" s="307" t="n"/>
      <c r="CN1075" s="307" t="n"/>
      <c r="CO1075" s="307" t="n"/>
      <c r="CP1075" s="307" t="n"/>
      <c r="CQ1075" s="307" t="n"/>
      <c r="CR1075" s="279" t="inlineStr"/>
      <c r="CS1075" s="280">
        <f>AVERAGE(Value(BY1075),value(CR1075))</f>
        <v/>
      </c>
      <c r="CT1075" s="421">
        <f>(IF(OR(MediaScorecard!BG1562="x", MediaScorecard!BH1562="x",MediaScorecard!BI1562="x",MediaScorecard!BJ1562="x",MediaScorecard!BK1562="x"),1, 2))</f>
        <v/>
      </c>
      <c r="CU1075" s="308" t="n"/>
      <c r="CV1075" s="308" t="n"/>
      <c r="CW1075" s="308" t="n"/>
      <c r="CX1075" s="309" t="n"/>
      <c r="CY1075" s="308" t="n"/>
      <c r="CZ1075" s="308" t="n"/>
      <c r="DA1075" s="308" t="n"/>
    </row>
    <row r="1076" ht="21" customHeight="1" s="590">
      <c r="A1076" s="421" t="n"/>
      <c r="B1076" s="270" t="n"/>
      <c r="C1076" s="266" t="n"/>
      <c r="D1076" s="267" t="inlineStr"/>
      <c r="E1076" s="267" t="inlineStr"/>
      <c r="F1076" s="268" t="inlineStr"/>
      <c r="G1076" s="421" t="n"/>
      <c r="H1076" s="269" t="n"/>
      <c r="I1076" s="421" t="n"/>
      <c r="J1076" s="421" t="n"/>
      <c r="K1076" s="421" t="n"/>
      <c r="L1076" s="421" t="n"/>
      <c r="M1076" s="421" t="n"/>
      <c r="N1076" s="421" t="n"/>
      <c r="O1076" s="421" t="n"/>
      <c r="P1076" s="421" t="n"/>
      <c r="Q1076" s="421" t="n"/>
      <c r="R1076" s="270" t="n"/>
      <c r="S1076" s="421" t="n"/>
      <c r="T1076" s="421" t="n"/>
      <c r="U1076" s="421" t="n"/>
      <c r="V1076" s="421" t="n"/>
      <c r="W1076" s="421" t="n"/>
      <c r="X1076" s="421" t="n"/>
      <c r="Y1076" s="421" t="n"/>
      <c r="Z1076" s="421" t="n"/>
      <c r="AA1076" s="421" t="n"/>
      <c r="AB1076" s="421" t="n"/>
      <c r="AC1076" s="421" t="n"/>
      <c r="AD1076" s="421" t="n"/>
      <c r="AE1076" s="421" t="n"/>
      <c r="AF1076" s="421" t="n"/>
      <c r="AG1076" s="421" t="n"/>
      <c r="AH1076" s="421" t="n"/>
      <c r="AI1076" s="421" t="n"/>
      <c r="AJ1076" s="297" t="n"/>
      <c r="AK1076" s="297" t="n"/>
      <c r="AL1076" s="284" t="n"/>
      <c r="AM1076" s="297" t="n"/>
      <c r="AN1076" s="285" t="n"/>
      <c r="AO1076" s="297" t="n"/>
      <c r="AP1076" s="297" t="n"/>
      <c r="AQ1076" s="297" t="n"/>
      <c r="AR1076" s="297" t="n"/>
      <c r="AS1076" s="297" t="n"/>
      <c r="AT1076" s="285" t="inlineStr">
        <is>
          <t>0</t>
        </is>
      </c>
      <c r="AU1076" s="297" t="inlineStr">
        <is>
          <t>0</t>
        </is>
      </c>
      <c r="AV1076" s="297" t="inlineStr">
        <is>
          <t>0</t>
        </is>
      </c>
      <c r="AW1076" s="297" t="inlineStr">
        <is>
          <t>0</t>
        </is>
      </c>
      <c r="AX1076" s="297" t="inlineStr">
        <is>
          <t>0</t>
        </is>
      </c>
      <c r="AY1076" s="286" t="inlineStr">
        <is>
          <t>0</t>
        </is>
      </c>
      <c r="AZ1076" s="286" t="inlineStr">
        <is>
          <t>0</t>
        </is>
      </c>
      <c r="BA1076" s="287" t="inlineStr">
        <is>
          <t>0</t>
        </is>
      </c>
      <c r="BB1076" s="286" t="inlineStr">
        <is>
          <t>0</t>
        </is>
      </c>
      <c r="BC1076" s="286" t="inlineStr">
        <is>
          <t>0</t>
        </is>
      </c>
      <c r="BD1076" s="286" t="inlineStr">
        <is>
          <t>0</t>
        </is>
      </c>
      <c r="BE1076" s="286" t="inlineStr">
        <is>
          <t>0</t>
        </is>
      </c>
      <c r="BF1076" s="286" t="inlineStr">
        <is>
          <t>0</t>
        </is>
      </c>
      <c r="BG1076" s="286" t="inlineStr">
        <is>
          <t>0</t>
        </is>
      </c>
      <c r="BH1076" s="297" t="inlineStr">
        <is>
          <t>0</t>
        </is>
      </c>
      <c r="BI1076" s="297" t="inlineStr">
        <is>
          <t>0</t>
        </is>
      </c>
      <c r="BJ1076" s="297" t="inlineStr">
        <is>
          <t>0</t>
        </is>
      </c>
      <c r="BK1076" s="297" t="inlineStr">
        <is>
          <t>0</t>
        </is>
      </c>
      <c r="BL1076" s="297" t="inlineStr">
        <is>
          <t>0</t>
        </is>
      </c>
      <c r="BM1076" s="297" t="inlineStr">
        <is>
          <t>0</t>
        </is>
      </c>
      <c r="BN1076" s="297" t="inlineStr">
        <is>
          <t>0</t>
        </is>
      </c>
      <c r="BO1076" s="285" t="inlineStr">
        <is>
          <t>0</t>
        </is>
      </c>
      <c r="BP1076" s="297" t="inlineStr">
        <is>
          <t>0</t>
        </is>
      </c>
      <c r="BQ1076" s="297" t="inlineStr">
        <is>
          <t>0</t>
        </is>
      </c>
      <c r="BR1076" s="297" t="inlineStr">
        <is>
          <t>0</t>
        </is>
      </c>
      <c r="BS1076" s="297" t="inlineStr">
        <is>
          <t>0</t>
        </is>
      </c>
      <c r="BT1076" s="297" t="inlineStr">
        <is>
          <t>0</t>
        </is>
      </c>
      <c r="BU1076" s="297" t="inlineStr">
        <is>
          <t>0</t>
        </is>
      </c>
      <c r="BV1076" s="297" t="inlineStr">
        <is>
          <t>0</t>
        </is>
      </c>
      <c r="BW1076" s="288" t="inlineStr">
        <is>
          <t>0</t>
        </is>
      </c>
      <c r="BX1076" s="276">
        <f>SUM(IF(COUNTIF(#REF!, "*1.*"), 2, 0), IF(COUNTIF(#REF!, "*2.*"), 2, 0), IF(COUNTIF(#REF!, "*3.*"), 2, 0), IF(COUNTIF(#REF!, "*4.*"), 2, 0), IF(COUNTIF(#REF!, "*5.*"), 2, 0), IF(COUNTIF(#REF!, "*6.*"), 2, 0))</f>
        <v/>
      </c>
      <c r="BY1076" s="277">
        <f t="array" ref="BY1076">SUM(VALUE(AT1076),VALUE(AU1076),VALUE(AV1076),VALUE(AW1076),VALUE(AX1076),VALUE(AY1076),VALUE(AZ1076),VALUE(BB1076),VALUE(BC1076),VALUE(BD1076),VALUE(BE1076),VALUE(BF1076),VALUE(BG1076),VALUE(BH1076),VALUE(BI1076),VALUE(BJ1076),VALUE(BK1076),VALUE(BL1076),VALUE(BM1076),VALUE(BN1076),VALUE(BO1076),VALUE(BP1076),VALUE(BQ1076),VALUE(BR1076),VALUE(BS1076),VALUE(BT1076),VALUE(BU1076),VALUE(BV1076),VALUE(BW1076))</f>
        <v/>
      </c>
      <c r="BZ1076" s="307" t="n"/>
      <c r="CA1076" s="307" t="n"/>
      <c r="CB1076" s="307" t="n"/>
      <c r="CC1076" s="307" t="n"/>
      <c r="CD1076" s="307" t="n"/>
      <c r="CE1076" s="307" t="n"/>
      <c r="CF1076" s="307" t="n"/>
      <c r="CG1076" s="307" t="n"/>
      <c r="CH1076" s="307" t="n"/>
      <c r="CI1076" s="307" t="n"/>
      <c r="CJ1076" s="307" t="n"/>
      <c r="CK1076" s="307" t="n"/>
      <c r="CL1076" s="307" t="n"/>
      <c r="CM1076" s="307" t="n"/>
      <c r="CN1076" s="307" t="n"/>
      <c r="CO1076" s="307" t="n"/>
      <c r="CP1076" s="307" t="n"/>
      <c r="CQ1076" s="307" t="n"/>
      <c r="CR1076" s="279" t="inlineStr"/>
      <c r="CS1076" s="280">
        <f>AVERAGE(Value(BY1076),value(CR1076))</f>
        <v/>
      </c>
      <c r="CT1076" s="421">
        <f>(IF(OR(MediaScorecard!BG1563="x", MediaScorecard!BH1563="x",MediaScorecard!BI1563="x",MediaScorecard!BJ1563="x",MediaScorecard!BK1563="x"),1, 2))</f>
        <v/>
      </c>
      <c r="CU1076" s="308" t="n"/>
      <c r="CV1076" s="308" t="n"/>
      <c r="CW1076" s="308" t="n"/>
      <c r="CX1076" s="309" t="n"/>
      <c r="CY1076" s="308" t="n"/>
      <c r="CZ1076" s="308" t="n"/>
      <c r="DA1076" s="308" t="n"/>
    </row>
    <row r="1077" ht="21" customHeight="1" s="590">
      <c r="A1077" s="421" t="n"/>
      <c r="B1077" s="270" t="n"/>
      <c r="C1077" s="266" t="n"/>
      <c r="D1077" s="267" t="inlineStr"/>
      <c r="E1077" s="267" t="inlineStr"/>
      <c r="F1077" s="268" t="inlineStr"/>
      <c r="G1077" s="421" t="n"/>
      <c r="H1077" s="269" t="n"/>
      <c r="I1077" s="421" t="n"/>
      <c r="J1077" s="421" t="n"/>
      <c r="K1077" s="421" t="n"/>
      <c r="L1077" s="421" t="n"/>
      <c r="M1077" s="421" t="n"/>
      <c r="N1077" s="421" t="n"/>
      <c r="O1077" s="421" t="n"/>
      <c r="P1077" s="421" t="n"/>
      <c r="Q1077" s="421" t="n"/>
      <c r="R1077" s="270" t="n"/>
      <c r="S1077" s="421" t="n"/>
      <c r="T1077" s="421" t="n"/>
      <c r="U1077" s="421" t="n"/>
      <c r="V1077" s="421" t="n"/>
      <c r="W1077" s="421" t="n"/>
      <c r="X1077" s="421" t="n"/>
      <c r="Y1077" s="421" t="n"/>
      <c r="Z1077" s="421" t="n"/>
      <c r="AA1077" s="421" t="n"/>
      <c r="AB1077" s="421" t="n"/>
      <c r="AC1077" s="421" t="n"/>
      <c r="AD1077" s="421" t="n"/>
      <c r="AE1077" s="421" t="n"/>
      <c r="AF1077" s="421" t="n"/>
      <c r="AG1077" s="421" t="n"/>
      <c r="AH1077" s="421" t="n"/>
      <c r="AI1077" s="421" t="n"/>
      <c r="AJ1077" s="297" t="n"/>
      <c r="AK1077" s="297" t="n"/>
      <c r="AL1077" s="284" t="n"/>
      <c r="AM1077" s="297" t="n"/>
      <c r="AN1077" s="285" t="n"/>
      <c r="AO1077" s="297" t="n"/>
      <c r="AP1077" s="297" t="n"/>
      <c r="AQ1077" s="297" t="n"/>
      <c r="AR1077" s="297" t="n"/>
      <c r="AS1077" s="297" t="n"/>
      <c r="AT1077" s="285" t="inlineStr">
        <is>
          <t>0</t>
        </is>
      </c>
      <c r="AU1077" s="297" t="inlineStr">
        <is>
          <t>0</t>
        </is>
      </c>
      <c r="AV1077" s="297" t="inlineStr">
        <is>
          <t>0</t>
        </is>
      </c>
      <c r="AW1077" s="297" t="inlineStr">
        <is>
          <t>0</t>
        </is>
      </c>
      <c r="AX1077" s="297" t="inlineStr">
        <is>
          <t>0</t>
        </is>
      </c>
      <c r="AY1077" s="286" t="inlineStr">
        <is>
          <t>0</t>
        </is>
      </c>
      <c r="AZ1077" s="286" t="inlineStr">
        <is>
          <t>0</t>
        </is>
      </c>
      <c r="BA1077" s="287" t="inlineStr">
        <is>
          <t>0</t>
        </is>
      </c>
      <c r="BB1077" s="286" t="inlineStr">
        <is>
          <t>0</t>
        </is>
      </c>
      <c r="BC1077" s="286" t="inlineStr">
        <is>
          <t>0</t>
        </is>
      </c>
      <c r="BD1077" s="286" t="inlineStr">
        <is>
          <t>0</t>
        </is>
      </c>
      <c r="BE1077" s="286" t="inlineStr">
        <is>
          <t>0</t>
        </is>
      </c>
      <c r="BF1077" s="286" t="inlineStr">
        <is>
          <t>0</t>
        </is>
      </c>
      <c r="BG1077" s="286" t="inlineStr">
        <is>
          <t>0</t>
        </is>
      </c>
      <c r="BH1077" s="297" t="inlineStr">
        <is>
          <t>0</t>
        </is>
      </c>
      <c r="BI1077" s="297" t="inlineStr">
        <is>
          <t>0</t>
        </is>
      </c>
      <c r="BJ1077" s="297" t="inlineStr">
        <is>
          <t>0</t>
        </is>
      </c>
      <c r="BK1077" s="297" t="inlineStr">
        <is>
          <t>0</t>
        </is>
      </c>
      <c r="BL1077" s="297" t="inlineStr">
        <is>
          <t>0</t>
        </is>
      </c>
      <c r="BM1077" s="297" t="inlineStr">
        <is>
          <t>0</t>
        </is>
      </c>
      <c r="BN1077" s="297" t="inlineStr">
        <is>
          <t>0</t>
        </is>
      </c>
      <c r="BO1077" s="285" t="inlineStr">
        <is>
          <t>0</t>
        </is>
      </c>
      <c r="BP1077" s="297" t="inlineStr">
        <is>
          <t>0</t>
        </is>
      </c>
      <c r="BQ1077" s="297" t="inlineStr">
        <is>
          <t>0</t>
        </is>
      </c>
      <c r="BR1077" s="297" t="inlineStr">
        <is>
          <t>0</t>
        </is>
      </c>
      <c r="BS1077" s="297" t="inlineStr">
        <is>
          <t>0</t>
        </is>
      </c>
      <c r="BT1077" s="297" t="inlineStr">
        <is>
          <t>0</t>
        </is>
      </c>
      <c r="BU1077" s="297" t="inlineStr">
        <is>
          <t>0</t>
        </is>
      </c>
      <c r="BV1077" s="297" t="inlineStr">
        <is>
          <t>0</t>
        </is>
      </c>
      <c r="BW1077" s="288" t="inlineStr">
        <is>
          <t>0</t>
        </is>
      </c>
      <c r="BX1077" s="276">
        <f>SUM(IF(COUNTIF(#REF!, "*1.*"), 2, 0), IF(COUNTIF(#REF!, "*2.*"), 2, 0), IF(COUNTIF(#REF!, "*3.*"), 2, 0), IF(COUNTIF(#REF!, "*4.*"), 2, 0), IF(COUNTIF(#REF!, "*5.*"), 2, 0), IF(COUNTIF(#REF!, "*6.*"), 2, 0))</f>
        <v/>
      </c>
      <c r="BY1077" s="277">
        <f t="array" ref="BY1077">SUM(VALUE(AT1077),VALUE(AU1077),VALUE(AV1077),VALUE(AW1077),VALUE(AX1077),VALUE(AY1077),VALUE(AZ1077),VALUE(BB1077),VALUE(BC1077),VALUE(BD1077),VALUE(BE1077),VALUE(BF1077),VALUE(BG1077),VALUE(BH1077),VALUE(BI1077),VALUE(BJ1077),VALUE(BK1077),VALUE(BL1077),VALUE(BM1077),VALUE(BN1077),VALUE(BO1077),VALUE(BP1077),VALUE(BQ1077),VALUE(BR1077),VALUE(BS1077),VALUE(BT1077),VALUE(BU1077),VALUE(BV1077),VALUE(BW1077))</f>
        <v/>
      </c>
      <c r="BZ1077" s="307" t="n"/>
      <c r="CA1077" s="307" t="n"/>
      <c r="CB1077" s="307" t="n"/>
      <c r="CC1077" s="307" t="n"/>
      <c r="CD1077" s="307" t="n"/>
      <c r="CE1077" s="307" t="n"/>
      <c r="CF1077" s="307" t="n"/>
      <c r="CG1077" s="307" t="n"/>
      <c r="CH1077" s="307" t="n"/>
      <c r="CI1077" s="307" t="n"/>
      <c r="CJ1077" s="307" t="n"/>
      <c r="CK1077" s="307" t="n"/>
      <c r="CL1077" s="307" t="n"/>
      <c r="CM1077" s="307" t="n"/>
      <c r="CN1077" s="307" t="n"/>
      <c r="CO1077" s="307" t="n"/>
      <c r="CP1077" s="307" t="n"/>
      <c r="CQ1077" s="307" t="n"/>
      <c r="CR1077" s="279" t="inlineStr"/>
      <c r="CS1077" s="280">
        <f>AVERAGE(Value(BY1077),value(CR1077))</f>
        <v/>
      </c>
      <c r="CT1077" s="421">
        <f>(IF(OR(MediaScorecard!BG1564="x", MediaScorecard!BH1564="x",MediaScorecard!BI1564="x",MediaScorecard!BJ1564="x",MediaScorecard!BK1564="x"),1, 2))</f>
        <v/>
      </c>
      <c r="CU1077" s="308" t="n"/>
      <c r="CV1077" s="308" t="n"/>
      <c r="CW1077" s="308" t="n"/>
      <c r="CX1077" s="309" t="n"/>
      <c r="CY1077" s="308" t="n"/>
      <c r="CZ1077" s="308" t="n"/>
      <c r="DA1077" s="308" t="n"/>
    </row>
    <row r="1078" ht="21" customHeight="1" s="590">
      <c r="A1078" s="421" t="n"/>
      <c r="B1078" s="270" t="n"/>
      <c r="C1078" s="266" t="n"/>
      <c r="D1078" s="267" t="inlineStr"/>
      <c r="E1078" s="267" t="inlineStr"/>
      <c r="F1078" s="268" t="inlineStr"/>
      <c r="G1078" s="421" t="n"/>
      <c r="H1078" s="269" t="n"/>
      <c r="I1078" s="421" t="n"/>
      <c r="J1078" s="421" t="n"/>
      <c r="K1078" s="421" t="n"/>
      <c r="L1078" s="421" t="n"/>
      <c r="M1078" s="421" t="n"/>
      <c r="N1078" s="421" t="n"/>
      <c r="O1078" s="421" t="n"/>
      <c r="P1078" s="421" t="n"/>
      <c r="Q1078" s="421" t="n"/>
      <c r="R1078" s="270" t="n"/>
      <c r="S1078" s="421" t="n"/>
      <c r="T1078" s="421" t="n"/>
      <c r="U1078" s="421" t="n"/>
      <c r="V1078" s="421" t="n"/>
      <c r="W1078" s="421" t="n"/>
      <c r="X1078" s="421" t="n"/>
      <c r="Y1078" s="421" t="n"/>
      <c r="Z1078" s="421" t="n"/>
      <c r="AA1078" s="421" t="n"/>
      <c r="AB1078" s="421" t="n"/>
      <c r="AC1078" s="421" t="n"/>
      <c r="AD1078" s="421" t="n"/>
      <c r="AE1078" s="421" t="n"/>
      <c r="AF1078" s="421" t="n"/>
      <c r="AG1078" s="421" t="n"/>
      <c r="AH1078" s="421" t="n"/>
      <c r="AI1078" s="421" t="n"/>
      <c r="AJ1078" s="297" t="n"/>
      <c r="AK1078" s="297" t="n"/>
      <c r="AL1078" s="284" t="n"/>
      <c r="AM1078" s="297" t="n"/>
      <c r="AN1078" s="285" t="n"/>
      <c r="AO1078" s="297" t="n"/>
      <c r="AP1078" s="297" t="n"/>
      <c r="AQ1078" s="297" t="n"/>
      <c r="AR1078" s="297" t="n"/>
      <c r="AS1078" s="297" t="n"/>
      <c r="AT1078" s="285" t="inlineStr">
        <is>
          <t>0</t>
        </is>
      </c>
      <c r="AU1078" s="297" t="inlineStr">
        <is>
          <t>0</t>
        </is>
      </c>
      <c r="AV1078" s="297" t="inlineStr">
        <is>
          <t>0</t>
        </is>
      </c>
      <c r="AW1078" s="297" t="inlineStr">
        <is>
          <t>0</t>
        </is>
      </c>
      <c r="AX1078" s="297" t="inlineStr">
        <is>
          <t>0</t>
        </is>
      </c>
      <c r="AY1078" s="286" t="inlineStr">
        <is>
          <t>0</t>
        </is>
      </c>
      <c r="AZ1078" s="286" t="inlineStr">
        <is>
          <t>0</t>
        </is>
      </c>
      <c r="BA1078" s="287" t="inlineStr">
        <is>
          <t>0</t>
        </is>
      </c>
      <c r="BB1078" s="286" t="inlineStr">
        <is>
          <t>0</t>
        </is>
      </c>
      <c r="BC1078" s="286" t="inlineStr">
        <is>
          <t>0</t>
        </is>
      </c>
      <c r="BD1078" s="286" t="inlineStr">
        <is>
          <t>0</t>
        </is>
      </c>
      <c r="BE1078" s="286" t="inlineStr">
        <is>
          <t>0</t>
        </is>
      </c>
      <c r="BF1078" s="286" t="inlineStr">
        <is>
          <t>0</t>
        </is>
      </c>
      <c r="BG1078" s="286" t="inlineStr">
        <is>
          <t>0</t>
        </is>
      </c>
      <c r="BH1078" s="297" t="inlineStr">
        <is>
          <t>0</t>
        </is>
      </c>
      <c r="BI1078" s="297" t="inlineStr">
        <is>
          <t>0</t>
        </is>
      </c>
      <c r="BJ1078" s="297" t="inlineStr">
        <is>
          <t>0</t>
        </is>
      </c>
      <c r="BK1078" s="297" t="inlineStr">
        <is>
          <t>0</t>
        </is>
      </c>
      <c r="BL1078" s="297" t="inlineStr">
        <is>
          <t>0</t>
        </is>
      </c>
      <c r="BM1078" s="297" t="inlineStr">
        <is>
          <t>0</t>
        </is>
      </c>
      <c r="BN1078" s="297" t="inlineStr">
        <is>
          <t>0</t>
        </is>
      </c>
      <c r="BO1078" s="285" t="inlineStr">
        <is>
          <t>0</t>
        </is>
      </c>
      <c r="BP1078" s="297" t="inlineStr">
        <is>
          <t>0</t>
        </is>
      </c>
      <c r="BQ1078" s="297" t="inlineStr">
        <is>
          <t>0</t>
        </is>
      </c>
      <c r="BR1078" s="297" t="inlineStr">
        <is>
          <t>0</t>
        </is>
      </c>
      <c r="BS1078" s="297" t="inlineStr">
        <is>
          <t>0</t>
        </is>
      </c>
      <c r="BT1078" s="297" t="inlineStr">
        <is>
          <t>0</t>
        </is>
      </c>
      <c r="BU1078" s="297" t="inlineStr">
        <is>
          <t>0</t>
        </is>
      </c>
      <c r="BV1078" s="297" t="inlineStr">
        <is>
          <t>0</t>
        </is>
      </c>
      <c r="BW1078" s="288" t="inlineStr">
        <is>
          <t>0</t>
        </is>
      </c>
      <c r="BX1078" s="276">
        <f>SUM(IF(COUNTIF(#REF!, "*1.*"), 2, 0), IF(COUNTIF(#REF!, "*2.*"), 2, 0), IF(COUNTIF(#REF!, "*3.*"), 2, 0), IF(COUNTIF(#REF!, "*4.*"), 2, 0), IF(COUNTIF(#REF!, "*5.*"), 2, 0), IF(COUNTIF(#REF!, "*6.*"), 2, 0))</f>
        <v/>
      </c>
      <c r="BY1078" s="277">
        <f t="array" ref="BY1078">SUM(VALUE(AT1078),VALUE(AU1078),VALUE(AV1078),VALUE(AW1078),VALUE(AX1078),VALUE(AY1078),VALUE(AZ1078),VALUE(BB1078),VALUE(BC1078),VALUE(BD1078),VALUE(BE1078),VALUE(BF1078),VALUE(BG1078),VALUE(BH1078),VALUE(BI1078),VALUE(BJ1078),VALUE(BK1078),VALUE(BL1078),VALUE(BM1078),VALUE(BN1078),VALUE(BO1078),VALUE(BP1078),VALUE(BQ1078),VALUE(BR1078),VALUE(BS1078),VALUE(BT1078),VALUE(BU1078),VALUE(BV1078),VALUE(BW1078))</f>
        <v/>
      </c>
      <c r="BZ1078" s="307" t="n"/>
      <c r="CA1078" s="307" t="n"/>
      <c r="CB1078" s="307" t="n"/>
      <c r="CC1078" s="307" t="n"/>
      <c r="CD1078" s="307" t="n"/>
      <c r="CE1078" s="307" t="n"/>
      <c r="CF1078" s="307" t="n"/>
      <c r="CG1078" s="307" t="n"/>
      <c r="CH1078" s="307" t="n"/>
      <c r="CI1078" s="307" t="n"/>
      <c r="CJ1078" s="307" t="n"/>
      <c r="CK1078" s="307" t="n"/>
      <c r="CL1078" s="307" t="n"/>
      <c r="CM1078" s="307" t="n"/>
      <c r="CN1078" s="307" t="n"/>
      <c r="CO1078" s="307" t="n"/>
      <c r="CP1078" s="307" t="n"/>
      <c r="CQ1078" s="307" t="n"/>
      <c r="CR1078" s="279" t="inlineStr"/>
      <c r="CS1078" s="280">
        <f>AVERAGE(Value(BY1078),value(CR1078))</f>
        <v/>
      </c>
      <c r="CT1078" s="421">
        <f>(IF(OR(MediaScorecard!BG1565="x", MediaScorecard!BH1565="x",MediaScorecard!BI1565="x",MediaScorecard!BJ1565="x",MediaScorecard!BK1565="x"),1, 2))</f>
        <v/>
      </c>
      <c r="CU1078" s="308" t="n"/>
      <c r="CV1078" s="308" t="n"/>
      <c r="CW1078" s="308" t="n"/>
      <c r="CX1078" s="309" t="n"/>
      <c r="CY1078" s="308" t="n"/>
      <c r="CZ1078" s="308" t="n"/>
      <c r="DA1078" s="308" t="n"/>
    </row>
    <row r="1079" ht="21" customHeight="1" s="590">
      <c r="A1079" s="421" t="n"/>
      <c r="B1079" s="270" t="n"/>
      <c r="C1079" s="266" t="n"/>
      <c r="D1079" s="267" t="inlineStr"/>
      <c r="E1079" s="267" t="inlineStr"/>
      <c r="F1079" s="268" t="inlineStr"/>
      <c r="G1079" s="421" t="n"/>
      <c r="H1079" s="269" t="n"/>
      <c r="I1079" s="421" t="n"/>
      <c r="J1079" s="421" t="n"/>
      <c r="K1079" s="421" t="n"/>
      <c r="L1079" s="421" t="n"/>
      <c r="M1079" s="421" t="n"/>
      <c r="N1079" s="421" t="n"/>
      <c r="O1079" s="421" t="n"/>
      <c r="P1079" s="421" t="n"/>
      <c r="Q1079" s="421" t="n"/>
      <c r="R1079" s="270" t="n"/>
      <c r="S1079" s="421" t="n"/>
      <c r="T1079" s="421" t="n"/>
      <c r="U1079" s="421" t="n"/>
      <c r="V1079" s="421" t="n"/>
      <c r="W1079" s="421" t="n"/>
      <c r="X1079" s="421" t="n"/>
      <c r="Y1079" s="421" t="n"/>
      <c r="Z1079" s="421" t="n"/>
      <c r="AA1079" s="421" t="n"/>
      <c r="AB1079" s="421" t="n"/>
      <c r="AC1079" s="421" t="n"/>
      <c r="AD1079" s="421" t="n"/>
      <c r="AE1079" s="421" t="n"/>
      <c r="AF1079" s="421" t="n"/>
      <c r="AG1079" s="421" t="n"/>
      <c r="AH1079" s="421" t="n"/>
      <c r="AI1079" s="421" t="n"/>
      <c r="AJ1079" s="297" t="n"/>
      <c r="AK1079" s="297" t="n"/>
      <c r="AL1079" s="284" t="n"/>
      <c r="AM1079" s="297" t="n"/>
      <c r="AN1079" s="285" t="n"/>
      <c r="AO1079" s="297" t="n"/>
      <c r="AP1079" s="297" t="n"/>
      <c r="AQ1079" s="297" t="n"/>
      <c r="AR1079" s="297" t="n"/>
      <c r="AS1079" s="297" t="n"/>
      <c r="AT1079" s="285" t="inlineStr">
        <is>
          <t>0</t>
        </is>
      </c>
      <c r="AU1079" s="297" t="inlineStr">
        <is>
          <t>0</t>
        </is>
      </c>
      <c r="AV1079" s="297" t="inlineStr">
        <is>
          <t>0</t>
        </is>
      </c>
      <c r="AW1079" s="297" t="inlineStr">
        <is>
          <t>0</t>
        </is>
      </c>
      <c r="AX1079" s="297" t="inlineStr">
        <is>
          <t>0</t>
        </is>
      </c>
      <c r="AY1079" s="286" t="inlineStr">
        <is>
          <t>0</t>
        </is>
      </c>
      <c r="AZ1079" s="286" t="inlineStr">
        <is>
          <t>0</t>
        </is>
      </c>
      <c r="BA1079" s="287" t="inlineStr">
        <is>
          <t>0</t>
        </is>
      </c>
      <c r="BB1079" s="286" t="inlineStr">
        <is>
          <t>0</t>
        </is>
      </c>
      <c r="BC1079" s="286" t="inlineStr">
        <is>
          <t>0</t>
        </is>
      </c>
      <c r="BD1079" s="286" t="inlineStr">
        <is>
          <t>0</t>
        </is>
      </c>
      <c r="BE1079" s="286" t="inlineStr">
        <is>
          <t>0</t>
        </is>
      </c>
      <c r="BF1079" s="286" t="inlineStr">
        <is>
          <t>0</t>
        </is>
      </c>
      <c r="BG1079" s="286" t="inlineStr">
        <is>
          <t>0</t>
        </is>
      </c>
      <c r="BH1079" s="297" t="inlineStr">
        <is>
          <t>0</t>
        </is>
      </c>
      <c r="BI1079" s="297" t="inlineStr">
        <is>
          <t>0</t>
        </is>
      </c>
      <c r="BJ1079" s="297" t="inlineStr">
        <is>
          <t>0</t>
        </is>
      </c>
      <c r="BK1079" s="297" t="inlineStr">
        <is>
          <t>0</t>
        </is>
      </c>
      <c r="BL1079" s="297" t="inlineStr">
        <is>
          <t>0</t>
        </is>
      </c>
      <c r="BM1079" s="297" t="inlineStr">
        <is>
          <t>0</t>
        </is>
      </c>
      <c r="BN1079" s="297" t="inlineStr">
        <is>
          <t>0</t>
        </is>
      </c>
      <c r="BO1079" s="285" t="inlineStr">
        <is>
          <t>0</t>
        </is>
      </c>
      <c r="BP1079" s="297" t="inlineStr">
        <is>
          <t>0</t>
        </is>
      </c>
      <c r="BQ1079" s="297" t="inlineStr">
        <is>
          <t>0</t>
        </is>
      </c>
      <c r="BR1079" s="297" t="inlineStr">
        <is>
          <t>0</t>
        </is>
      </c>
      <c r="BS1079" s="297" t="inlineStr">
        <is>
          <t>0</t>
        </is>
      </c>
      <c r="BT1079" s="297" t="inlineStr">
        <is>
          <t>0</t>
        </is>
      </c>
      <c r="BU1079" s="297" t="inlineStr">
        <is>
          <t>0</t>
        </is>
      </c>
      <c r="BV1079" s="297" t="inlineStr">
        <is>
          <t>0</t>
        </is>
      </c>
      <c r="BW1079" s="288" t="inlineStr">
        <is>
          <t>0</t>
        </is>
      </c>
      <c r="BX1079" s="276">
        <f>SUM(IF(COUNTIF(#REF!, "*1.*"), 2, 0), IF(COUNTIF(#REF!, "*2.*"), 2, 0), IF(COUNTIF(#REF!, "*3.*"), 2, 0), IF(COUNTIF(#REF!, "*4.*"), 2, 0), IF(COUNTIF(#REF!, "*5.*"), 2, 0), IF(COUNTIF(#REF!, "*6.*"), 2, 0))</f>
        <v/>
      </c>
      <c r="BY1079" s="277">
        <f t="array" ref="BY1079">SUM(VALUE(AT1079),VALUE(AU1079),VALUE(AV1079),VALUE(AW1079),VALUE(AX1079),VALUE(AY1079),VALUE(AZ1079),VALUE(BB1079),VALUE(BC1079),VALUE(BD1079),VALUE(BE1079),VALUE(BF1079),VALUE(BG1079),VALUE(BH1079),VALUE(BI1079),VALUE(BJ1079),VALUE(BK1079),VALUE(BL1079),VALUE(BM1079),VALUE(BN1079),VALUE(BO1079),VALUE(BP1079),VALUE(BQ1079),VALUE(BR1079),VALUE(BS1079),VALUE(BT1079),VALUE(BU1079),VALUE(BV1079),VALUE(BW1079))</f>
        <v/>
      </c>
      <c r="BZ1079" s="307" t="n"/>
      <c r="CA1079" s="307" t="n"/>
      <c r="CB1079" s="307" t="n"/>
      <c r="CC1079" s="307" t="n"/>
      <c r="CD1079" s="307" t="n"/>
      <c r="CE1079" s="307" t="n"/>
      <c r="CF1079" s="307" t="n"/>
      <c r="CG1079" s="307" t="n"/>
      <c r="CH1079" s="307" t="n"/>
      <c r="CI1079" s="307" t="n"/>
      <c r="CJ1079" s="307" t="n"/>
      <c r="CK1079" s="307" t="n"/>
      <c r="CL1079" s="307" t="n"/>
      <c r="CM1079" s="307" t="n"/>
      <c r="CN1079" s="307" t="n"/>
      <c r="CO1079" s="307" t="n"/>
      <c r="CP1079" s="307" t="n"/>
      <c r="CQ1079" s="307" t="n"/>
      <c r="CR1079" s="279" t="inlineStr"/>
      <c r="CS1079" s="280">
        <f>AVERAGE(Value(BY1079),value(CR1079))</f>
        <v/>
      </c>
      <c r="CT1079" s="421">
        <f>(IF(OR(MediaScorecard!BG1566="x", MediaScorecard!BH1566="x",MediaScorecard!BI1566="x",MediaScorecard!BJ1566="x",MediaScorecard!BK1566="x"),1, 2))</f>
        <v/>
      </c>
      <c r="CU1079" s="308" t="n"/>
      <c r="CV1079" s="308" t="n"/>
      <c r="CW1079" s="308" t="n"/>
      <c r="CX1079" s="309" t="n"/>
      <c r="CY1079" s="308" t="n"/>
      <c r="CZ1079" s="308" t="n"/>
      <c r="DA1079" s="308" t="n"/>
    </row>
    <row r="1080" ht="21" customHeight="1" s="590">
      <c r="A1080" s="421" t="n"/>
      <c r="B1080" s="270" t="n"/>
      <c r="C1080" s="266" t="n"/>
      <c r="D1080" s="267" t="inlineStr"/>
      <c r="E1080" s="267" t="inlineStr"/>
      <c r="F1080" s="268" t="inlineStr"/>
      <c r="G1080" s="421" t="n"/>
      <c r="H1080" s="269" t="n"/>
      <c r="I1080" s="421" t="n"/>
      <c r="J1080" s="421" t="n"/>
      <c r="K1080" s="421" t="n"/>
      <c r="L1080" s="421" t="n"/>
      <c r="M1080" s="421" t="n"/>
      <c r="N1080" s="421" t="n"/>
      <c r="O1080" s="421" t="n"/>
      <c r="P1080" s="421" t="n"/>
      <c r="Q1080" s="421" t="n"/>
      <c r="R1080" s="270" t="n"/>
      <c r="S1080" s="421" t="n"/>
      <c r="T1080" s="421" t="n"/>
      <c r="U1080" s="421" t="n"/>
      <c r="V1080" s="421" t="n"/>
      <c r="W1080" s="421" t="n"/>
      <c r="X1080" s="421" t="n"/>
      <c r="Y1080" s="421" t="n"/>
      <c r="Z1080" s="421" t="n"/>
      <c r="AA1080" s="421" t="n"/>
      <c r="AB1080" s="421" t="n"/>
      <c r="AC1080" s="421" t="n"/>
      <c r="AD1080" s="421" t="n"/>
      <c r="AE1080" s="421" t="n"/>
      <c r="AF1080" s="421" t="n"/>
      <c r="AG1080" s="421" t="n"/>
      <c r="AH1080" s="421" t="n"/>
      <c r="AI1080" s="421" t="n"/>
      <c r="AJ1080" s="297" t="n"/>
      <c r="AK1080" s="297" t="n"/>
      <c r="AL1080" s="284" t="n"/>
      <c r="AM1080" s="297" t="n"/>
      <c r="AN1080" s="285" t="n"/>
      <c r="AO1080" s="297" t="n"/>
      <c r="AP1080" s="297" t="n"/>
      <c r="AQ1080" s="297" t="n"/>
      <c r="AR1080" s="297" t="n"/>
      <c r="AS1080" s="297" t="n"/>
      <c r="AT1080" s="285" t="inlineStr">
        <is>
          <t>0</t>
        </is>
      </c>
      <c r="AU1080" s="297" t="inlineStr">
        <is>
          <t>0</t>
        </is>
      </c>
      <c r="AV1080" s="297" t="inlineStr">
        <is>
          <t>0</t>
        </is>
      </c>
      <c r="AW1080" s="297" t="inlineStr">
        <is>
          <t>0</t>
        </is>
      </c>
      <c r="AX1080" s="297" t="inlineStr">
        <is>
          <t>0</t>
        </is>
      </c>
      <c r="AY1080" s="286" t="inlineStr">
        <is>
          <t>0</t>
        </is>
      </c>
      <c r="AZ1080" s="286" t="inlineStr">
        <is>
          <t>0</t>
        </is>
      </c>
      <c r="BA1080" s="287" t="inlineStr">
        <is>
          <t>0</t>
        </is>
      </c>
      <c r="BB1080" s="286" t="inlineStr">
        <is>
          <t>0</t>
        </is>
      </c>
      <c r="BC1080" s="286" t="inlineStr">
        <is>
          <t>0</t>
        </is>
      </c>
      <c r="BD1080" s="286" t="inlineStr">
        <is>
          <t>0</t>
        </is>
      </c>
      <c r="BE1080" s="286" t="inlineStr">
        <is>
          <t>0</t>
        </is>
      </c>
      <c r="BF1080" s="286" t="inlineStr">
        <is>
          <t>0</t>
        </is>
      </c>
      <c r="BG1080" s="286" t="inlineStr">
        <is>
          <t>0</t>
        </is>
      </c>
      <c r="BH1080" s="297" t="inlineStr">
        <is>
          <t>0</t>
        </is>
      </c>
      <c r="BI1080" s="297" t="inlineStr">
        <is>
          <t>0</t>
        </is>
      </c>
      <c r="BJ1080" s="297" t="inlineStr">
        <is>
          <t>0</t>
        </is>
      </c>
      <c r="BK1080" s="297" t="inlineStr">
        <is>
          <t>0</t>
        </is>
      </c>
      <c r="BL1080" s="297" t="inlineStr">
        <is>
          <t>0</t>
        </is>
      </c>
      <c r="BM1080" s="297" t="inlineStr">
        <is>
          <t>0</t>
        </is>
      </c>
      <c r="BN1080" s="297" t="inlineStr">
        <is>
          <t>0</t>
        </is>
      </c>
      <c r="BO1080" s="285" t="inlineStr">
        <is>
          <t>0</t>
        </is>
      </c>
      <c r="BP1080" s="297" t="inlineStr">
        <is>
          <t>0</t>
        </is>
      </c>
      <c r="BQ1080" s="297" t="inlineStr">
        <is>
          <t>0</t>
        </is>
      </c>
      <c r="BR1080" s="297" t="inlineStr">
        <is>
          <t>0</t>
        </is>
      </c>
      <c r="BS1080" s="297" t="inlineStr">
        <is>
          <t>0</t>
        </is>
      </c>
      <c r="BT1080" s="297" t="inlineStr">
        <is>
          <t>0</t>
        </is>
      </c>
      <c r="BU1080" s="297" t="inlineStr">
        <is>
          <t>0</t>
        </is>
      </c>
      <c r="BV1080" s="297" t="inlineStr">
        <is>
          <t>0</t>
        </is>
      </c>
      <c r="BW1080" s="288" t="inlineStr">
        <is>
          <t>0</t>
        </is>
      </c>
      <c r="BX1080" s="276">
        <f>SUM(IF(COUNTIF(#REF!, "*1.*"), 2, 0), IF(COUNTIF(#REF!, "*2.*"), 2, 0), IF(COUNTIF(#REF!, "*3.*"), 2, 0), IF(COUNTIF(#REF!, "*4.*"), 2, 0), IF(COUNTIF(#REF!, "*5.*"), 2, 0), IF(COUNTIF(#REF!, "*6.*"), 2, 0))</f>
        <v/>
      </c>
      <c r="BY1080" s="277">
        <f t="array" ref="BY1080">SUM(VALUE(AT1080),VALUE(AU1080),VALUE(AV1080),VALUE(AW1080),VALUE(AX1080),VALUE(AY1080),VALUE(AZ1080),VALUE(BB1080),VALUE(BC1080),VALUE(BD1080),VALUE(BE1080),VALUE(BF1080),VALUE(BG1080),VALUE(BH1080),VALUE(BI1080),VALUE(BJ1080),VALUE(BK1080),VALUE(BL1080),VALUE(BM1080),VALUE(BN1080),VALUE(BO1080),VALUE(BP1080),VALUE(BQ1080),VALUE(BR1080),VALUE(BS1080),VALUE(BT1080),VALUE(BU1080),VALUE(BV1080),VALUE(BW1080))</f>
        <v/>
      </c>
      <c r="BZ1080" s="307" t="n"/>
      <c r="CA1080" s="307" t="n"/>
      <c r="CB1080" s="307" t="n"/>
      <c r="CC1080" s="307" t="n"/>
      <c r="CD1080" s="307" t="n"/>
      <c r="CE1080" s="307" t="n"/>
      <c r="CF1080" s="307" t="n"/>
      <c r="CG1080" s="307" t="n"/>
      <c r="CH1080" s="307" t="n"/>
      <c r="CI1080" s="307" t="n"/>
      <c r="CJ1080" s="307" t="n"/>
      <c r="CK1080" s="307" t="n"/>
      <c r="CL1080" s="307" t="n"/>
      <c r="CM1080" s="307" t="n"/>
      <c r="CN1080" s="307" t="n"/>
      <c r="CO1080" s="307" t="n"/>
      <c r="CP1080" s="307" t="n"/>
      <c r="CQ1080" s="307" t="n"/>
      <c r="CR1080" s="279" t="inlineStr"/>
      <c r="CS1080" s="280">
        <f>AVERAGE(Value(BY1080),value(CR1080))</f>
        <v/>
      </c>
      <c r="CT1080" s="421">
        <f>(IF(OR(MediaScorecard!BG1567="x", MediaScorecard!BH1567="x",MediaScorecard!BI1567="x",MediaScorecard!BJ1567="x",MediaScorecard!BK1567="x"),1, 2))</f>
        <v/>
      </c>
      <c r="CU1080" s="308" t="n"/>
      <c r="CV1080" s="308" t="n"/>
      <c r="CW1080" s="308" t="n"/>
      <c r="CX1080" s="309" t="n"/>
      <c r="CY1080" s="308" t="n"/>
      <c r="CZ1080" s="308" t="n"/>
      <c r="DA1080" s="308" t="n"/>
    </row>
    <row r="1081" ht="21" customHeight="1" s="590">
      <c r="A1081" s="421" t="n"/>
      <c r="B1081" s="270" t="n"/>
      <c r="C1081" s="266" t="n"/>
      <c r="D1081" s="267" t="inlineStr"/>
      <c r="E1081" s="267" t="inlineStr"/>
      <c r="F1081" s="268" t="inlineStr"/>
      <c r="G1081" s="421" t="n"/>
      <c r="H1081" s="269" t="n"/>
      <c r="I1081" s="421" t="n"/>
      <c r="J1081" s="421" t="n"/>
      <c r="K1081" s="421" t="n"/>
      <c r="L1081" s="421" t="n"/>
      <c r="M1081" s="421" t="n"/>
      <c r="N1081" s="421" t="n"/>
      <c r="O1081" s="421" t="n"/>
      <c r="P1081" s="421" t="n"/>
      <c r="Q1081" s="421" t="n"/>
      <c r="R1081" s="270" t="n"/>
      <c r="S1081" s="421" t="n"/>
      <c r="T1081" s="421" t="n"/>
      <c r="U1081" s="421" t="n"/>
      <c r="V1081" s="421" t="n"/>
      <c r="W1081" s="421" t="n"/>
      <c r="X1081" s="421" t="n"/>
      <c r="Y1081" s="421" t="n"/>
      <c r="Z1081" s="421" t="n"/>
      <c r="AA1081" s="421" t="n"/>
      <c r="AB1081" s="421" t="n"/>
      <c r="AC1081" s="421" t="n"/>
      <c r="AD1081" s="421" t="n"/>
      <c r="AE1081" s="421" t="n"/>
      <c r="AF1081" s="421" t="n"/>
      <c r="AG1081" s="421" t="n"/>
      <c r="AH1081" s="421" t="n"/>
      <c r="AI1081" s="421" t="n"/>
      <c r="AJ1081" s="297" t="n"/>
      <c r="AK1081" s="297" t="n"/>
      <c r="AL1081" s="284" t="n"/>
      <c r="AM1081" s="297" t="n"/>
      <c r="AN1081" s="285" t="n"/>
      <c r="AO1081" s="297" t="n"/>
      <c r="AP1081" s="297" t="n"/>
      <c r="AQ1081" s="297" t="n"/>
      <c r="AR1081" s="297" t="n"/>
      <c r="AS1081" s="297" t="n"/>
      <c r="AT1081" s="285" t="inlineStr">
        <is>
          <t>0</t>
        </is>
      </c>
      <c r="AU1081" s="297" t="inlineStr">
        <is>
          <t>0</t>
        </is>
      </c>
      <c r="AV1081" s="297" t="inlineStr">
        <is>
          <t>0</t>
        </is>
      </c>
      <c r="AW1081" s="297" t="inlineStr">
        <is>
          <t>0</t>
        </is>
      </c>
      <c r="AX1081" s="297" t="inlineStr">
        <is>
          <t>0</t>
        </is>
      </c>
      <c r="AY1081" s="286" t="inlineStr">
        <is>
          <t>0</t>
        </is>
      </c>
      <c r="AZ1081" s="286" t="inlineStr">
        <is>
          <t>0</t>
        </is>
      </c>
      <c r="BA1081" s="287" t="inlineStr">
        <is>
          <t>0</t>
        </is>
      </c>
      <c r="BB1081" s="286" t="inlineStr">
        <is>
          <t>0</t>
        </is>
      </c>
      <c r="BC1081" s="286" t="inlineStr">
        <is>
          <t>0</t>
        </is>
      </c>
      <c r="BD1081" s="286" t="inlineStr">
        <is>
          <t>0</t>
        </is>
      </c>
      <c r="BE1081" s="286" t="inlineStr">
        <is>
          <t>0</t>
        </is>
      </c>
      <c r="BF1081" s="286" t="inlineStr">
        <is>
          <t>0</t>
        </is>
      </c>
      <c r="BG1081" s="286" t="inlineStr">
        <is>
          <t>0</t>
        </is>
      </c>
      <c r="BH1081" s="297" t="inlineStr">
        <is>
          <t>0</t>
        </is>
      </c>
      <c r="BI1081" s="297" t="inlineStr">
        <is>
          <t>0</t>
        </is>
      </c>
      <c r="BJ1081" s="297" t="inlineStr">
        <is>
          <t>0</t>
        </is>
      </c>
      <c r="BK1081" s="297" t="inlineStr">
        <is>
          <t>0</t>
        </is>
      </c>
      <c r="BL1081" s="297" t="inlineStr">
        <is>
          <t>0</t>
        </is>
      </c>
      <c r="BM1081" s="297" t="inlineStr">
        <is>
          <t>0</t>
        </is>
      </c>
      <c r="BN1081" s="297" t="inlineStr">
        <is>
          <t>0</t>
        </is>
      </c>
      <c r="BO1081" s="285" t="inlineStr">
        <is>
          <t>0</t>
        </is>
      </c>
      <c r="BP1081" s="297" t="inlineStr">
        <is>
          <t>0</t>
        </is>
      </c>
      <c r="BQ1081" s="297" t="inlineStr">
        <is>
          <t>0</t>
        </is>
      </c>
      <c r="BR1081" s="297" t="inlineStr">
        <is>
          <t>0</t>
        </is>
      </c>
      <c r="BS1081" s="297" t="inlineStr">
        <is>
          <t>0</t>
        </is>
      </c>
      <c r="BT1081" s="297" t="inlineStr">
        <is>
          <t>0</t>
        </is>
      </c>
      <c r="BU1081" s="297" t="inlineStr">
        <is>
          <t>0</t>
        </is>
      </c>
      <c r="BV1081" s="297" t="inlineStr">
        <is>
          <t>0</t>
        </is>
      </c>
      <c r="BW1081" s="288" t="inlineStr">
        <is>
          <t>0</t>
        </is>
      </c>
      <c r="BX1081" s="276">
        <f>SUM(IF(COUNTIF(#REF!, "*1.*"), 2, 0), IF(COUNTIF(#REF!, "*2.*"), 2, 0), IF(COUNTIF(#REF!, "*3.*"), 2, 0), IF(COUNTIF(#REF!, "*4.*"), 2, 0), IF(COUNTIF(#REF!, "*5.*"), 2, 0), IF(COUNTIF(#REF!, "*6.*"), 2, 0))</f>
        <v/>
      </c>
      <c r="BY1081" s="277">
        <f t="array" ref="BY1081">SUM(VALUE(AT1081),VALUE(AU1081),VALUE(AV1081),VALUE(AW1081),VALUE(AX1081),VALUE(AY1081),VALUE(AZ1081),VALUE(BB1081),VALUE(BC1081),VALUE(BD1081),VALUE(BE1081),VALUE(BF1081),VALUE(BG1081),VALUE(BH1081),VALUE(BI1081),VALUE(BJ1081),VALUE(BK1081),VALUE(BL1081),VALUE(BM1081),VALUE(BN1081),VALUE(BO1081),VALUE(BP1081),VALUE(BQ1081),VALUE(BR1081),VALUE(BS1081),VALUE(BT1081),VALUE(BU1081),VALUE(BV1081),VALUE(BW1081))</f>
        <v/>
      </c>
      <c r="BZ1081" s="307" t="n"/>
      <c r="CA1081" s="307" t="n"/>
      <c r="CB1081" s="307" t="n"/>
      <c r="CC1081" s="307" t="n"/>
      <c r="CD1081" s="307" t="n"/>
      <c r="CE1081" s="307" t="n"/>
      <c r="CF1081" s="307" t="n"/>
      <c r="CG1081" s="307" t="n"/>
      <c r="CH1081" s="307" t="n"/>
      <c r="CI1081" s="307" t="n"/>
      <c r="CJ1081" s="307" t="n"/>
      <c r="CK1081" s="307" t="n"/>
      <c r="CL1081" s="307" t="n"/>
      <c r="CM1081" s="307" t="n"/>
      <c r="CN1081" s="307" t="n"/>
      <c r="CO1081" s="307" t="n"/>
      <c r="CP1081" s="307" t="n"/>
      <c r="CQ1081" s="307" t="n"/>
      <c r="CR1081" s="279" t="inlineStr"/>
      <c r="CS1081" s="280">
        <f>AVERAGE(Value(BY1081),value(CR1081))</f>
        <v/>
      </c>
      <c r="CT1081" s="421">
        <f>(IF(OR(MediaScorecard!BG1568="x", MediaScorecard!BH1568="x",MediaScorecard!BI1568="x",MediaScorecard!BJ1568="x",MediaScorecard!BK1568="x"),1, 2))</f>
        <v/>
      </c>
      <c r="CU1081" s="308" t="n"/>
      <c r="CV1081" s="308" t="n"/>
      <c r="CW1081" s="308" t="n"/>
      <c r="CX1081" s="309" t="n"/>
      <c r="CY1081" s="308" t="n"/>
      <c r="CZ1081" s="308" t="n"/>
      <c r="DA1081" s="308" t="n"/>
    </row>
    <row r="1082" ht="21" customHeight="1" s="590">
      <c r="A1082" s="421" t="n"/>
      <c r="B1082" s="270" t="n"/>
      <c r="C1082" s="266" t="n"/>
      <c r="D1082" s="267" t="inlineStr"/>
      <c r="E1082" s="267" t="inlineStr"/>
      <c r="F1082" s="268" t="inlineStr"/>
      <c r="G1082" s="421" t="n"/>
      <c r="H1082" s="269" t="n"/>
      <c r="I1082" s="421" t="n"/>
      <c r="J1082" s="421" t="n"/>
      <c r="K1082" s="421" t="n"/>
      <c r="L1082" s="421" t="n"/>
      <c r="M1082" s="421" t="n"/>
      <c r="N1082" s="421" t="n"/>
      <c r="O1082" s="421" t="n"/>
      <c r="P1082" s="421" t="n"/>
      <c r="Q1082" s="421" t="n"/>
      <c r="R1082" s="270" t="n"/>
      <c r="S1082" s="421" t="n"/>
      <c r="T1082" s="421" t="n"/>
      <c r="U1082" s="421" t="n"/>
      <c r="V1082" s="421" t="n"/>
      <c r="W1082" s="421" t="n"/>
      <c r="X1082" s="421" t="n"/>
      <c r="Y1082" s="421" t="n"/>
      <c r="Z1082" s="421" t="n"/>
      <c r="AA1082" s="421" t="n"/>
      <c r="AB1082" s="421" t="n"/>
      <c r="AC1082" s="421" t="n"/>
      <c r="AD1082" s="421" t="n"/>
      <c r="AE1082" s="421" t="n"/>
      <c r="AF1082" s="421" t="n"/>
      <c r="AG1082" s="421" t="n"/>
      <c r="AH1082" s="421" t="n"/>
      <c r="AI1082" s="421" t="n"/>
      <c r="AJ1082" s="297" t="n"/>
      <c r="AK1082" s="297" t="n"/>
      <c r="AL1082" s="284" t="n"/>
      <c r="AM1082" s="297" t="n"/>
      <c r="AN1082" s="285" t="n"/>
      <c r="AO1082" s="297" t="n"/>
      <c r="AP1082" s="297" t="n"/>
      <c r="AQ1082" s="297" t="n"/>
      <c r="AR1082" s="297" t="n"/>
      <c r="AS1082" s="297" t="n"/>
      <c r="AT1082" s="285" t="inlineStr">
        <is>
          <t>0</t>
        </is>
      </c>
      <c r="AU1082" s="297" t="inlineStr">
        <is>
          <t>0</t>
        </is>
      </c>
      <c r="AV1082" s="297" t="inlineStr">
        <is>
          <t>0</t>
        </is>
      </c>
      <c r="AW1082" s="297" t="inlineStr">
        <is>
          <t>0</t>
        </is>
      </c>
      <c r="AX1082" s="297" t="inlineStr">
        <is>
          <t>0</t>
        </is>
      </c>
      <c r="AY1082" s="286" t="inlineStr">
        <is>
          <t>0</t>
        </is>
      </c>
      <c r="AZ1082" s="286" t="inlineStr">
        <is>
          <t>0</t>
        </is>
      </c>
      <c r="BA1082" s="287" t="inlineStr">
        <is>
          <t>0</t>
        </is>
      </c>
      <c r="BB1082" s="286" t="inlineStr">
        <is>
          <t>0</t>
        </is>
      </c>
      <c r="BC1082" s="286" t="inlineStr">
        <is>
          <t>0</t>
        </is>
      </c>
      <c r="BD1082" s="286" t="inlineStr">
        <is>
          <t>0</t>
        </is>
      </c>
      <c r="BE1082" s="286" t="inlineStr">
        <is>
          <t>0</t>
        </is>
      </c>
      <c r="BF1082" s="286" t="inlineStr">
        <is>
          <t>0</t>
        </is>
      </c>
      <c r="BG1082" s="286" t="inlineStr">
        <is>
          <t>0</t>
        </is>
      </c>
      <c r="BH1082" s="297" t="inlineStr">
        <is>
          <t>0</t>
        </is>
      </c>
      <c r="BI1082" s="297" t="inlineStr">
        <is>
          <t>0</t>
        </is>
      </c>
      <c r="BJ1082" s="297" t="inlineStr">
        <is>
          <t>0</t>
        </is>
      </c>
      <c r="BK1082" s="297" t="inlineStr">
        <is>
          <t>0</t>
        </is>
      </c>
      <c r="BL1082" s="297" t="inlineStr">
        <is>
          <t>0</t>
        </is>
      </c>
      <c r="BM1082" s="297" t="inlineStr">
        <is>
          <t>0</t>
        </is>
      </c>
      <c r="BN1082" s="297" t="inlineStr">
        <is>
          <t>0</t>
        </is>
      </c>
      <c r="BO1082" s="285" t="inlineStr">
        <is>
          <t>0</t>
        </is>
      </c>
      <c r="BP1082" s="297" t="inlineStr">
        <is>
          <t>0</t>
        </is>
      </c>
      <c r="BQ1082" s="297" t="inlineStr">
        <is>
          <t>0</t>
        </is>
      </c>
      <c r="BR1082" s="297" t="inlineStr">
        <is>
          <t>0</t>
        </is>
      </c>
      <c r="BS1082" s="297" t="inlineStr">
        <is>
          <t>0</t>
        </is>
      </c>
      <c r="BT1082" s="297" t="inlineStr">
        <is>
          <t>0</t>
        </is>
      </c>
      <c r="BU1082" s="297" t="inlineStr">
        <is>
          <t>0</t>
        </is>
      </c>
      <c r="BV1082" s="297" t="inlineStr">
        <is>
          <t>0</t>
        </is>
      </c>
      <c r="BW1082" s="288" t="inlineStr">
        <is>
          <t>0</t>
        </is>
      </c>
      <c r="BX1082" s="276">
        <f>SUM(IF(COUNTIF(#REF!, "*1.*"), 2, 0), IF(COUNTIF(#REF!, "*2.*"), 2, 0), IF(COUNTIF(#REF!, "*3.*"), 2, 0), IF(COUNTIF(#REF!, "*4.*"), 2, 0), IF(COUNTIF(#REF!, "*5.*"), 2, 0), IF(COUNTIF(#REF!, "*6.*"), 2, 0))</f>
        <v/>
      </c>
      <c r="BY1082" s="277">
        <f t="array" ref="BY1082">SUM(VALUE(AT1082),VALUE(AU1082),VALUE(AV1082),VALUE(AW1082),VALUE(AX1082),VALUE(AY1082),VALUE(AZ1082),VALUE(BB1082),VALUE(BC1082),VALUE(BD1082),VALUE(BE1082),VALUE(BF1082),VALUE(BG1082),VALUE(BH1082),VALUE(BI1082),VALUE(BJ1082),VALUE(BK1082),VALUE(BL1082),VALUE(BM1082),VALUE(BN1082),VALUE(BO1082),VALUE(BP1082),VALUE(BQ1082),VALUE(BR1082),VALUE(BS1082),VALUE(BT1082),VALUE(BU1082),VALUE(BV1082),VALUE(BW1082))</f>
        <v/>
      </c>
      <c r="BZ1082" s="307" t="n"/>
      <c r="CA1082" s="307" t="n"/>
      <c r="CB1082" s="307" t="n"/>
      <c r="CC1082" s="307" t="n"/>
      <c r="CD1082" s="307" t="n"/>
      <c r="CE1082" s="307" t="n"/>
      <c r="CF1082" s="307" t="n"/>
      <c r="CG1082" s="307" t="n"/>
      <c r="CH1082" s="307" t="n"/>
      <c r="CI1082" s="307" t="n"/>
      <c r="CJ1082" s="307" t="n"/>
      <c r="CK1082" s="307" t="n"/>
      <c r="CL1082" s="307" t="n"/>
      <c r="CM1082" s="307" t="n"/>
      <c r="CN1082" s="307" t="n"/>
      <c r="CO1082" s="307" t="n"/>
      <c r="CP1082" s="307" t="n"/>
      <c r="CQ1082" s="307" t="n"/>
      <c r="CR1082" s="279" t="inlineStr"/>
      <c r="CS1082" s="280">
        <f>AVERAGE(Value(BY1082),value(CR1082))</f>
        <v/>
      </c>
      <c r="CT1082" s="421">
        <f>(IF(OR(MediaScorecard!BG1569="x", MediaScorecard!BH1569="x",MediaScorecard!BI1569="x",MediaScorecard!BJ1569="x",MediaScorecard!BK1569="x"),1, 2))</f>
        <v/>
      </c>
      <c r="CU1082" s="308" t="n"/>
      <c r="CV1082" s="308" t="n"/>
      <c r="CW1082" s="308" t="n"/>
      <c r="CX1082" s="309" t="n"/>
      <c r="CY1082" s="308" t="n"/>
      <c r="CZ1082" s="308" t="n"/>
      <c r="DA1082" s="308" t="n"/>
    </row>
    <row r="1083" ht="21" customHeight="1" s="590">
      <c r="A1083" s="421" t="n"/>
      <c r="B1083" s="270" t="n"/>
      <c r="C1083" s="266" t="n"/>
      <c r="D1083" s="267" t="inlineStr"/>
      <c r="E1083" s="267" t="inlineStr"/>
      <c r="F1083" s="268" t="inlineStr"/>
      <c r="G1083" s="421" t="n"/>
      <c r="H1083" s="269" t="n"/>
      <c r="I1083" s="421" t="n"/>
      <c r="J1083" s="421" t="n"/>
      <c r="K1083" s="421" t="n"/>
      <c r="L1083" s="421" t="n"/>
      <c r="M1083" s="421" t="n"/>
      <c r="N1083" s="421" t="n"/>
      <c r="O1083" s="421" t="n"/>
      <c r="P1083" s="421" t="n"/>
      <c r="Q1083" s="421" t="n"/>
      <c r="R1083" s="270" t="n"/>
      <c r="S1083" s="421" t="n"/>
      <c r="T1083" s="421" t="n"/>
      <c r="U1083" s="421" t="n"/>
      <c r="V1083" s="421" t="n"/>
      <c r="W1083" s="421" t="n"/>
      <c r="X1083" s="421" t="n"/>
      <c r="Y1083" s="421" t="n"/>
      <c r="Z1083" s="421" t="n"/>
      <c r="AA1083" s="421" t="n"/>
      <c r="AB1083" s="421" t="n"/>
      <c r="AC1083" s="421" t="n"/>
      <c r="AD1083" s="421" t="n"/>
      <c r="AE1083" s="421" t="n"/>
      <c r="AF1083" s="421" t="n"/>
      <c r="AG1083" s="421" t="n"/>
      <c r="AH1083" s="421" t="n"/>
      <c r="AI1083" s="421" t="n"/>
      <c r="AJ1083" s="297" t="n"/>
      <c r="AK1083" s="297" t="n"/>
      <c r="AL1083" s="284" t="n"/>
      <c r="AM1083" s="297" t="n"/>
      <c r="AN1083" s="285" t="n"/>
      <c r="AO1083" s="297" t="n"/>
      <c r="AP1083" s="297" t="n"/>
      <c r="AQ1083" s="297" t="n"/>
      <c r="AR1083" s="297" t="n"/>
      <c r="AS1083" s="297" t="n"/>
      <c r="AT1083" s="285" t="inlineStr">
        <is>
          <t>0</t>
        </is>
      </c>
      <c r="AU1083" s="297" t="inlineStr">
        <is>
          <t>0</t>
        </is>
      </c>
      <c r="AV1083" s="297" t="inlineStr">
        <is>
          <t>0</t>
        </is>
      </c>
      <c r="AW1083" s="297" t="inlineStr">
        <is>
          <t>0</t>
        </is>
      </c>
      <c r="AX1083" s="297" t="inlineStr">
        <is>
          <t>0</t>
        </is>
      </c>
      <c r="AY1083" s="286" t="inlineStr">
        <is>
          <t>0</t>
        </is>
      </c>
      <c r="AZ1083" s="286" t="inlineStr">
        <is>
          <t>0</t>
        </is>
      </c>
      <c r="BA1083" s="287" t="inlineStr">
        <is>
          <t>0</t>
        </is>
      </c>
      <c r="BB1083" s="286" t="inlineStr">
        <is>
          <t>0</t>
        </is>
      </c>
      <c r="BC1083" s="286" t="inlineStr">
        <is>
          <t>0</t>
        </is>
      </c>
      <c r="BD1083" s="286" t="inlineStr">
        <is>
          <t>0</t>
        </is>
      </c>
      <c r="BE1083" s="286" t="inlineStr">
        <is>
          <t>0</t>
        </is>
      </c>
      <c r="BF1083" s="286" t="inlineStr">
        <is>
          <t>0</t>
        </is>
      </c>
      <c r="BG1083" s="286" t="inlineStr">
        <is>
          <t>0</t>
        </is>
      </c>
      <c r="BH1083" s="297" t="inlineStr">
        <is>
          <t>0</t>
        </is>
      </c>
      <c r="BI1083" s="297" t="inlineStr">
        <is>
          <t>0</t>
        </is>
      </c>
      <c r="BJ1083" s="297" t="inlineStr">
        <is>
          <t>0</t>
        </is>
      </c>
      <c r="BK1083" s="297" t="inlineStr">
        <is>
          <t>0</t>
        </is>
      </c>
      <c r="BL1083" s="297" t="inlineStr">
        <is>
          <t>0</t>
        </is>
      </c>
      <c r="BM1083" s="297" t="inlineStr">
        <is>
          <t>0</t>
        </is>
      </c>
      <c r="BN1083" s="297" t="inlineStr">
        <is>
          <t>0</t>
        </is>
      </c>
      <c r="BO1083" s="285" t="inlineStr">
        <is>
          <t>0</t>
        </is>
      </c>
      <c r="BP1083" s="297" t="inlineStr">
        <is>
          <t>0</t>
        </is>
      </c>
      <c r="BQ1083" s="297" t="inlineStr">
        <is>
          <t>0</t>
        </is>
      </c>
      <c r="BR1083" s="297" t="inlineStr">
        <is>
          <t>0</t>
        </is>
      </c>
      <c r="BS1083" s="297" t="inlineStr">
        <is>
          <t>0</t>
        </is>
      </c>
      <c r="BT1083" s="297" t="inlineStr">
        <is>
          <t>0</t>
        </is>
      </c>
      <c r="BU1083" s="297" t="inlineStr">
        <is>
          <t>0</t>
        </is>
      </c>
      <c r="BV1083" s="297" t="inlineStr">
        <is>
          <t>0</t>
        </is>
      </c>
      <c r="BW1083" s="288" t="inlineStr">
        <is>
          <t>0</t>
        </is>
      </c>
      <c r="BX1083" s="276">
        <f>SUM(IF(COUNTIF(#REF!, "*1.*"), 2, 0), IF(COUNTIF(#REF!, "*2.*"), 2, 0), IF(COUNTIF(#REF!, "*3.*"), 2, 0), IF(COUNTIF(#REF!, "*4.*"), 2, 0), IF(COUNTIF(#REF!, "*5.*"), 2, 0), IF(COUNTIF(#REF!, "*6.*"), 2, 0))</f>
        <v/>
      </c>
      <c r="BY1083" s="277">
        <f t="array" ref="BY1083">SUM(VALUE(AT1083),VALUE(AU1083),VALUE(AV1083),VALUE(AW1083),VALUE(AX1083),VALUE(AY1083),VALUE(AZ1083),VALUE(BB1083),VALUE(BC1083),VALUE(BD1083),VALUE(BE1083),VALUE(BF1083),VALUE(BG1083),VALUE(BH1083),VALUE(BI1083),VALUE(BJ1083),VALUE(BK1083),VALUE(BL1083),VALUE(BM1083),VALUE(BN1083),VALUE(BO1083),VALUE(BP1083),VALUE(BQ1083),VALUE(BR1083),VALUE(BS1083),VALUE(BT1083),VALUE(BU1083),VALUE(BV1083),VALUE(BW1083))</f>
        <v/>
      </c>
      <c r="BZ1083" s="307" t="n"/>
      <c r="CA1083" s="307" t="n"/>
      <c r="CB1083" s="307" t="n"/>
      <c r="CC1083" s="307" t="n"/>
      <c r="CD1083" s="307" t="n"/>
      <c r="CE1083" s="307" t="n"/>
      <c r="CF1083" s="307" t="n"/>
      <c r="CG1083" s="307" t="n"/>
      <c r="CH1083" s="307" t="n"/>
      <c r="CI1083" s="307" t="n"/>
      <c r="CJ1083" s="307" t="n"/>
      <c r="CK1083" s="307" t="n"/>
      <c r="CL1083" s="307" t="n"/>
      <c r="CM1083" s="307" t="n"/>
      <c r="CN1083" s="307" t="n"/>
      <c r="CO1083" s="307" t="n"/>
      <c r="CP1083" s="307" t="n"/>
      <c r="CQ1083" s="307" t="n"/>
      <c r="CR1083" s="279" t="inlineStr"/>
      <c r="CS1083" s="280">
        <f>AVERAGE(Value(BY1083),value(CR1083))</f>
        <v/>
      </c>
      <c r="CT1083" s="421">
        <f>(IF(OR(MediaScorecard!BG1570="x", MediaScorecard!BH1570="x",MediaScorecard!BI1570="x",MediaScorecard!BJ1570="x",MediaScorecard!BK1570="x"),1, 2))</f>
        <v/>
      </c>
      <c r="CU1083" s="308" t="n"/>
      <c r="CV1083" s="308" t="n"/>
      <c r="CW1083" s="308" t="n"/>
      <c r="CX1083" s="309" t="n"/>
      <c r="CY1083" s="308" t="n"/>
      <c r="CZ1083" s="308" t="n"/>
      <c r="DA1083" s="308" t="n"/>
    </row>
    <row r="1084" ht="21" customHeight="1" s="590">
      <c r="A1084" s="421" t="n"/>
      <c r="B1084" s="270" t="n"/>
      <c r="C1084" s="266" t="n"/>
      <c r="D1084" s="267" t="inlineStr"/>
      <c r="E1084" s="267" t="inlineStr"/>
      <c r="F1084" s="268" t="inlineStr"/>
      <c r="G1084" s="421" t="n"/>
      <c r="H1084" s="269" t="n"/>
      <c r="I1084" s="421" t="n"/>
      <c r="J1084" s="421" t="n"/>
      <c r="K1084" s="421" t="n"/>
      <c r="L1084" s="421" t="n"/>
      <c r="M1084" s="421" t="n"/>
      <c r="N1084" s="421" t="n"/>
      <c r="O1084" s="421" t="n"/>
      <c r="P1084" s="421" t="n"/>
      <c r="Q1084" s="421" t="n"/>
      <c r="R1084" s="270" t="n"/>
      <c r="S1084" s="421" t="n"/>
      <c r="T1084" s="421" t="n"/>
      <c r="U1084" s="421" t="n"/>
      <c r="V1084" s="421" t="n"/>
      <c r="W1084" s="421" t="n"/>
      <c r="X1084" s="421" t="n"/>
      <c r="Y1084" s="421" t="n"/>
      <c r="Z1084" s="421" t="n"/>
      <c r="AA1084" s="421" t="n"/>
      <c r="AB1084" s="421" t="n"/>
      <c r="AC1084" s="421" t="n"/>
      <c r="AD1084" s="421" t="n"/>
      <c r="AE1084" s="421" t="n"/>
      <c r="AF1084" s="421" t="n"/>
      <c r="AG1084" s="421" t="n"/>
      <c r="AH1084" s="421" t="n"/>
      <c r="AI1084" s="421" t="n"/>
      <c r="AJ1084" s="297" t="n"/>
      <c r="AK1084" s="297" t="n"/>
      <c r="AL1084" s="284" t="n"/>
      <c r="AM1084" s="297" t="n"/>
      <c r="AN1084" s="285" t="n"/>
      <c r="AO1084" s="297" t="n"/>
      <c r="AP1084" s="297" t="n"/>
      <c r="AQ1084" s="297" t="n"/>
      <c r="AR1084" s="297" t="n"/>
      <c r="AS1084" s="297" t="n"/>
      <c r="AT1084" s="285" t="inlineStr">
        <is>
          <t>0</t>
        </is>
      </c>
      <c r="AU1084" s="297" t="inlineStr">
        <is>
          <t>0</t>
        </is>
      </c>
      <c r="AV1084" s="297" t="inlineStr">
        <is>
          <t>0</t>
        </is>
      </c>
      <c r="AW1084" s="297" t="inlineStr">
        <is>
          <t>0</t>
        </is>
      </c>
      <c r="AX1084" s="297" t="inlineStr">
        <is>
          <t>0</t>
        </is>
      </c>
      <c r="AY1084" s="286" t="inlineStr">
        <is>
          <t>0</t>
        </is>
      </c>
      <c r="AZ1084" s="286" t="inlineStr">
        <is>
          <t>0</t>
        </is>
      </c>
      <c r="BA1084" s="287" t="inlineStr">
        <is>
          <t>0</t>
        </is>
      </c>
      <c r="BB1084" s="286" t="inlineStr">
        <is>
          <t>0</t>
        </is>
      </c>
      <c r="BC1084" s="286" t="inlineStr">
        <is>
          <t>0</t>
        </is>
      </c>
      <c r="BD1084" s="286" t="inlineStr">
        <is>
          <t>0</t>
        </is>
      </c>
      <c r="BE1084" s="286" t="inlineStr">
        <is>
          <t>0</t>
        </is>
      </c>
      <c r="BF1084" s="286" t="inlineStr">
        <is>
          <t>0</t>
        </is>
      </c>
      <c r="BG1084" s="286" t="inlineStr">
        <is>
          <t>0</t>
        </is>
      </c>
      <c r="BH1084" s="297" t="inlineStr">
        <is>
          <t>0</t>
        </is>
      </c>
      <c r="BI1084" s="297" t="inlineStr">
        <is>
          <t>0</t>
        </is>
      </c>
      <c r="BJ1084" s="297" t="inlineStr">
        <is>
          <t>0</t>
        </is>
      </c>
      <c r="BK1084" s="297" t="inlineStr">
        <is>
          <t>0</t>
        </is>
      </c>
      <c r="BL1084" s="297" t="inlineStr">
        <is>
          <t>0</t>
        </is>
      </c>
      <c r="BM1084" s="297" t="inlineStr">
        <is>
          <t>0</t>
        </is>
      </c>
      <c r="BN1084" s="297" t="inlineStr">
        <is>
          <t>0</t>
        </is>
      </c>
      <c r="BO1084" s="285" t="inlineStr">
        <is>
          <t>0</t>
        </is>
      </c>
      <c r="BP1084" s="297" t="inlineStr">
        <is>
          <t>0</t>
        </is>
      </c>
      <c r="BQ1084" s="297" t="inlineStr">
        <is>
          <t>0</t>
        </is>
      </c>
      <c r="BR1084" s="297" t="inlineStr">
        <is>
          <t>0</t>
        </is>
      </c>
      <c r="BS1084" s="297" t="inlineStr">
        <is>
          <t>0</t>
        </is>
      </c>
      <c r="BT1084" s="297" t="inlineStr">
        <is>
          <t>0</t>
        </is>
      </c>
      <c r="BU1084" s="297" t="inlineStr">
        <is>
          <t>0</t>
        </is>
      </c>
      <c r="BV1084" s="297" t="inlineStr">
        <is>
          <t>0</t>
        </is>
      </c>
      <c r="BW1084" s="288" t="inlineStr">
        <is>
          <t>0</t>
        </is>
      </c>
      <c r="BX1084" s="276">
        <f>SUM(IF(COUNTIF(#REF!, "*1.*"), 2, 0), IF(COUNTIF(#REF!, "*2.*"), 2, 0), IF(COUNTIF(#REF!, "*3.*"), 2, 0), IF(COUNTIF(#REF!, "*4.*"), 2, 0), IF(COUNTIF(#REF!, "*5.*"), 2, 0), IF(COUNTIF(#REF!, "*6.*"), 2, 0))</f>
        <v/>
      </c>
      <c r="BY1084" s="277">
        <f t="array" ref="BY1084">SUM(VALUE(AT1084),VALUE(AU1084),VALUE(AV1084),VALUE(AW1084),VALUE(AX1084),VALUE(AY1084),VALUE(AZ1084),VALUE(BB1084),VALUE(BC1084),VALUE(BD1084),VALUE(BE1084),VALUE(BF1084),VALUE(BG1084),VALUE(BH1084),VALUE(BI1084),VALUE(BJ1084),VALUE(BK1084),VALUE(BL1084),VALUE(BM1084),VALUE(BN1084),VALUE(BO1084),VALUE(BP1084),VALUE(BQ1084),VALUE(BR1084),VALUE(BS1084),VALUE(BT1084),VALUE(BU1084),VALUE(BV1084),VALUE(BW1084))</f>
        <v/>
      </c>
      <c r="BZ1084" s="307" t="n"/>
      <c r="CA1084" s="307" t="n"/>
      <c r="CB1084" s="307" t="n"/>
      <c r="CC1084" s="307" t="n"/>
      <c r="CD1084" s="307" t="n"/>
      <c r="CE1084" s="307" t="n"/>
      <c r="CF1084" s="307" t="n"/>
      <c r="CG1084" s="307" t="n"/>
      <c r="CH1084" s="307" t="n"/>
      <c r="CI1084" s="307" t="n"/>
      <c r="CJ1084" s="307" t="n"/>
      <c r="CK1084" s="307" t="n"/>
      <c r="CL1084" s="307" t="n"/>
      <c r="CM1084" s="307" t="n"/>
      <c r="CN1084" s="307" t="n"/>
      <c r="CO1084" s="307" t="n"/>
      <c r="CP1084" s="307" t="n"/>
      <c r="CQ1084" s="307" t="n"/>
      <c r="CR1084" s="279" t="inlineStr"/>
      <c r="CS1084" s="280">
        <f>AVERAGE(Value(BY1084),value(CR1084))</f>
        <v/>
      </c>
      <c r="CT1084" s="421">
        <f>(IF(OR(MediaScorecard!BG1571="x", MediaScorecard!BH1571="x",MediaScorecard!BI1571="x",MediaScorecard!BJ1571="x",MediaScorecard!BK1571="x"),1, 2))</f>
        <v/>
      </c>
      <c r="CU1084" s="308" t="n"/>
      <c r="CV1084" s="308" t="n"/>
      <c r="CW1084" s="308" t="n"/>
      <c r="CX1084" s="309" t="n"/>
      <c r="CY1084" s="308" t="n"/>
      <c r="CZ1084" s="308" t="n"/>
      <c r="DA1084" s="308" t="n"/>
    </row>
    <row r="1085" ht="21" customHeight="1" s="590">
      <c r="A1085" s="421" t="n"/>
      <c r="B1085" s="270" t="n"/>
      <c r="C1085" s="266" t="n"/>
      <c r="D1085" s="267" t="inlineStr"/>
      <c r="E1085" s="267" t="inlineStr"/>
      <c r="F1085" s="268" t="inlineStr"/>
      <c r="G1085" s="421" t="n"/>
      <c r="H1085" s="269" t="n"/>
      <c r="I1085" s="421" t="n"/>
      <c r="J1085" s="421" t="n"/>
      <c r="K1085" s="421" t="n"/>
      <c r="L1085" s="421" t="n"/>
      <c r="M1085" s="421" t="n"/>
      <c r="N1085" s="421" t="n"/>
      <c r="O1085" s="421" t="n"/>
      <c r="P1085" s="421" t="n"/>
      <c r="Q1085" s="421" t="n"/>
      <c r="R1085" s="270" t="n"/>
      <c r="S1085" s="421" t="n"/>
      <c r="T1085" s="421" t="n"/>
      <c r="U1085" s="421" t="n"/>
      <c r="V1085" s="421" t="n"/>
      <c r="W1085" s="421" t="n"/>
      <c r="X1085" s="421" t="n"/>
      <c r="Y1085" s="421" t="n"/>
      <c r="Z1085" s="421" t="n"/>
      <c r="AA1085" s="421" t="n"/>
      <c r="AB1085" s="421" t="n"/>
      <c r="AC1085" s="421" t="n"/>
      <c r="AD1085" s="421" t="n"/>
      <c r="AE1085" s="421" t="n"/>
      <c r="AF1085" s="421" t="n"/>
      <c r="AG1085" s="421" t="n"/>
      <c r="AH1085" s="421" t="n"/>
      <c r="AI1085" s="421" t="n"/>
      <c r="AJ1085" s="297" t="n"/>
      <c r="AK1085" s="297" t="n"/>
      <c r="AL1085" s="284" t="n"/>
      <c r="AM1085" s="297" t="n"/>
      <c r="AN1085" s="285" t="n"/>
      <c r="AO1085" s="297" t="n"/>
      <c r="AP1085" s="297" t="n"/>
      <c r="AQ1085" s="297" t="n"/>
      <c r="AR1085" s="297" t="n"/>
      <c r="AS1085" s="297" t="n"/>
      <c r="AT1085" s="285" t="inlineStr">
        <is>
          <t>0</t>
        </is>
      </c>
      <c r="AU1085" s="297" t="inlineStr">
        <is>
          <t>0</t>
        </is>
      </c>
      <c r="AV1085" s="297" t="inlineStr">
        <is>
          <t>0</t>
        </is>
      </c>
      <c r="AW1085" s="297" t="inlineStr">
        <is>
          <t>0</t>
        </is>
      </c>
      <c r="AX1085" s="297" t="inlineStr">
        <is>
          <t>0</t>
        </is>
      </c>
      <c r="AY1085" s="286" t="inlineStr">
        <is>
          <t>0</t>
        </is>
      </c>
      <c r="AZ1085" s="286" t="inlineStr">
        <is>
          <t>0</t>
        </is>
      </c>
      <c r="BA1085" s="287" t="inlineStr">
        <is>
          <t>0</t>
        </is>
      </c>
      <c r="BB1085" s="286" t="inlineStr">
        <is>
          <t>0</t>
        </is>
      </c>
      <c r="BC1085" s="286" t="inlineStr">
        <is>
          <t>0</t>
        </is>
      </c>
      <c r="BD1085" s="286" t="inlineStr">
        <is>
          <t>0</t>
        </is>
      </c>
      <c r="BE1085" s="286" t="inlineStr">
        <is>
          <t>0</t>
        </is>
      </c>
      <c r="BF1085" s="286" t="inlineStr">
        <is>
          <t>0</t>
        </is>
      </c>
      <c r="BG1085" s="286" t="inlineStr">
        <is>
          <t>0</t>
        </is>
      </c>
      <c r="BH1085" s="297" t="inlineStr">
        <is>
          <t>0</t>
        </is>
      </c>
      <c r="BI1085" s="297" t="inlineStr">
        <is>
          <t>0</t>
        </is>
      </c>
      <c r="BJ1085" s="297" t="inlineStr">
        <is>
          <t>0</t>
        </is>
      </c>
      <c r="BK1085" s="297" t="inlineStr">
        <is>
          <t>0</t>
        </is>
      </c>
      <c r="BL1085" s="297" t="inlineStr">
        <is>
          <t>0</t>
        </is>
      </c>
      <c r="BM1085" s="297" t="inlineStr">
        <is>
          <t>0</t>
        </is>
      </c>
      <c r="BN1085" s="297" t="inlineStr">
        <is>
          <t>0</t>
        </is>
      </c>
      <c r="BO1085" s="285" t="inlineStr">
        <is>
          <t>0</t>
        </is>
      </c>
      <c r="BP1085" s="297" t="inlineStr">
        <is>
          <t>0</t>
        </is>
      </c>
      <c r="BQ1085" s="297" t="inlineStr">
        <is>
          <t>0</t>
        </is>
      </c>
      <c r="BR1085" s="297" t="inlineStr">
        <is>
          <t>0</t>
        </is>
      </c>
      <c r="BS1085" s="297" t="inlineStr">
        <is>
          <t>0</t>
        </is>
      </c>
      <c r="BT1085" s="297" t="inlineStr">
        <is>
          <t>0</t>
        </is>
      </c>
      <c r="BU1085" s="297" t="inlineStr">
        <is>
          <t>0</t>
        </is>
      </c>
      <c r="BV1085" s="297" t="inlineStr">
        <is>
          <t>0</t>
        </is>
      </c>
      <c r="BW1085" s="288" t="inlineStr">
        <is>
          <t>0</t>
        </is>
      </c>
      <c r="BX1085" s="276">
        <f>SUM(IF(COUNTIF(#REF!, "*1.*"), 2, 0), IF(COUNTIF(#REF!, "*2.*"), 2, 0), IF(COUNTIF(#REF!, "*3.*"), 2, 0), IF(COUNTIF(#REF!, "*4.*"), 2, 0), IF(COUNTIF(#REF!, "*5.*"), 2, 0), IF(COUNTIF(#REF!, "*6.*"), 2, 0))</f>
        <v/>
      </c>
      <c r="BY1085" s="277">
        <f t="array" ref="BY1085">SUM(VALUE(AT1085),VALUE(AU1085),VALUE(AV1085),VALUE(AW1085),VALUE(AX1085),VALUE(AY1085),VALUE(AZ1085),VALUE(BB1085),VALUE(BC1085),VALUE(BD1085),VALUE(BE1085),VALUE(BF1085),VALUE(BG1085),VALUE(BH1085),VALUE(BI1085),VALUE(BJ1085),VALUE(BK1085),VALUE(BL1085),VALUE(BM1085),VALUE(BN1085),VALUE(BO1085),VALUE(BP1085),VALUE(BQ1085),VALUE(BR1085),VALUE(BS1085),VALUE(BT1085),VALUE(BU1085),VALUE(BV1085),VALUE(BW1085))</f>
        <v/>
      </c>
      <c r="BZ1085" s="307" t="n"/>
      <c r="CA1085" s="307" t="n"/>
      <c r="CB1085" s="307" t="n"/>
      <c r="CC1085" s="307" t="n"/>
      <c r="CD1085" s="307" t="n"/>
      <c r="CE1085" s="307" t="n"/>
      <c r="CF1085" s="307" t="n"/>
      <c r="CG1085" s="307" t="n"/>
      <c r="CH1085" s="307" t="n"/>
      <c r="CI1085" s="307" t="n"/>
      <c r="CJ1085" s="307" t="n"/>
      <c r="CK1085" s="307" t="n"/>
      <c r="CL1085" s="307" t="n"/>
      <c r="CM1085" s="307" t="n"/>
      <c r="CN1085" s="307" t="n"/>
      <c r="CO1085" s="307" t="n"/>
      <c r="CP1085" s="307" t="n"/>
      <c r="CQ1085" s="307" t="n"/>
      <c r="CR1085" s="279" t="inlineStr"/>
      <c r="CS1085" s="280">
        <f>AVERAGE(Value(BY1085),value(CR1085))</f>
        <v/>
      </c>
      <c r="CT1085" s="421">
        <f>(IF(OR(MediaScorecard!BG1572="x", MediaScorecard!BH1572="x",MediaScorecard!BI1572="x",MediaScorecard!BJ1572="x",MediaScorecard!BK1572="x"),1, 2))</f>
        <v/>
      </c>
      <c r="CU1085" s="308" t="n"/>
      <c r="CV1085" s="308" t="n"/>
      <c r="CW1085" s="308" t="n"/>
      <c r="CX1085" s="309" t="n"/>
      <c r="CY1085" s="308" t="n"/>
      <c r="CZ1085" s="308" t="n"/>
      <c r="DA1085" s="308" t="n"/>
    </row>
    <row r="1086" ht="21" customHeight="1" s="590">
      <c r="A1086" s="421" t="n"/>
      <c r="B1086" s="270" t="n"/>
      <c r="C1086" s="266" t="n"/>
      <c r="D1086" s="267" t="inlineStr"/>
      <c r="E1086" s="267" t="inlineStr"/>
      <c r="F1086" s="268" t="inlineStr"/>
      <c r="G1086" s="421" t="n"/>
      <c r="H1086" s="269" t="n"/>
      <c r="I1086" s="421" t="n"/>
      <c r="J1086" s="421" t="n"/>
      <c r="K1086" s="421" t="n"/>
      <c r="L1086" s="421" t="n"/>
      <c r="M1086" s="421" t="n"/>
      <c r="N1086" s="421" t="n"/>
      <c r="O1086" s="421" t="n"/>
      <c r="P1086" s="421" t="n"/>
      <c r="Q1086" s="421" t="n"/>
      <c r="R1086" s="270" t="n"/>
      <c r="S1086" s="421" t="n"/>
      <c r="T1086" s="421" t="n"/>
      <c r="U1086" s="421" t="n"/>
      <c r="V1086" s="421" t="n"/>
      <c r="W1086" s="421" t="n"/>
      <c r="X1086" s="421" t="n"/>
      <c r="Y1086" s="421" t="n"/>
      <c r="Z1086" s="421" t="n"/>
      <c r="AA1086" s="421" t="n"/>
      <c r="AB1086" s="421" t="n"/>
      <c r="AC1086" s="421" t="n"/>
      <c r="AD1086" s="421" t="n"/>
      <c r="AE1086" s="421" t="n"/>
      <c r="AF1086" s="421" t="n"/>
      <c r="AG1086" s="421" t="n"/>
      <c r="AH1086" s="421" t="n"/>
      <c r="AI1086" s="421" t="n"/>
      <c r="AJ1086" s="297" t="n"/>
      <c r="AK1086" s="297" t="n"/>
      <c r="AL1086" s="284" t="n"/>
      <c r="AM1086" s="297" t="n"/>
      <c r="AN1086" s="285" t="n"/>
      <c r="AO1086" s="297" t="n"/>
      <c r="AP1086" s="297" t="n"/>
      <c r="AQ1086" s="297" t="n"/>
      <c r="AR1086" s="297" t="n"/>
      <c r="AS1086" s="297" t="n"/>
      <c r="AT1086" s="285" t="inlineStr">
        <is>
          <t>0</t>
        </is>
      </c>
      <c r="AU1086" s="297" t="inlineStr">
        <is>
          <t>0</t>
        </is>
      </c>
      <c r="AV1086" s="297" t="inlineStr">
        <is>
          <t>0</t>
        </is>
      </c>
      <c r="AW1086" s="297" t="inlineStr">
        <is>
          <t>0</t>
        </is>
      </c>
      <c r="AX1086" s="297" t="inlineStr">
        <is>
          <t>0</t>
        </is>
      </c>
      <c r="AY1086" s="286" t="inlineStr">
        <is>
          <t>0</t>
        </is>
      </c>
      <c r="AZ1086" s="286" t="inlineStr">
        <is>
          <t>0</t>
        </is>
      </c>
      <c r="BA1086" s="287" t="inlineStr">
        <is>
          <t>0</t>
        </is>
      </c>
      <c r="BB1086" s="286" t="inlineStr">
        <is>
          <t>0</t>
        </is>
      </c>
      <c r="BC1086" s="286" t="inlineStr">
        <is>
          <t>0</t>
        </is>
      </c>
      <c r="BD1086" s="286" t="inlineStr">
        <is>
          <t>0</t>
        </is>
      </c>
      <c r="BE1086" s="286" t="inlineStr">
        <is>
          <t>0</t>
        </is>
      </c>
      <c r="BF1086" s="286" t="inlineStr">
        <is>
          <t>0</t>
        </is>
      </c>
      <c r="BG1086" s="286" t="inlineStr">
        <is>
          <t>0</t>
        </is>
      </c>
      <c r="BH1086" s="297" t="inlineStr">
        <is>
          <t>0</t>
        </is>
      </c>
      <c r="BI1086" s="297" t="inlineStr">
        <is>
          <t>0</t>
        </is>
      </c>
      <c r="BJ1086" s="297" t="inlineStr">
        <is>
          <t>0</t>
        </is>
      </c>
      <c r="BK1086" s="297" t="inlineStr">
        <is>
          <t>0</t>
        </is>
      </c>
      <c r="BL1086" s="297" t="inlineStr">
        <is>
          <t>0</t>
        </is>
      </c>
      <c r="BM1086" s="297" t="inlineStr">
        <is>
          <t>0</t>
        </is>
      </c>
      <c r="BN1086" s="297" t="inlineStr">
        <is>
          <t>0</t>
        </is>
      </c>
      <c r="BO1086" s="285" t="inlineStr">
        <is>
          <t>0</t>
        </is>
      </c>
      <c r="BP1086" s="297" t="inlineStr">
        <is>
          <t>0</t>
        </is>
      </c>
      <c r="BQ1086" s="297" t="inlineStr">
        <is>
          <t>0</t>
        </is>
      </c>
      <c r="BR1086" s="297" t="inlineStr">
        <is>
          <t>0</t>
        </is>
      </c>
      <c r="BS1086" s="297" t="inlineStr">
        <is>
          <t>0</t>
        </is>
      </c>
      <c r="BT1086" s="297" t="inlineStr">
        <is>
          <t>0</t>
        </is>
      </c>
      <c r="BU1086" s="297" t="inlineStr">
        <is>
          <t>0</t>
        </is>
      </c>
      <c r="BV1086" s="297" t="inlineStr">
        <is>
          <t>0</t>
        </is>
      </c>
      <c r="BW1086" s="288" t="inlineStr">
        <is>
          <t>0</t>
        </is>
      </c>
      <c r="BX1086" s="276">
        <f>SUM(IF(COUNTIF(#REF!, "*1.*"), 2, 0), IF(COUNTIF(#REF!, "*2.*"), 2, 0), IF(COUNTIF(#REF!, "*3.*"), 2, 0), IF(COUNTIF(#REF!, "*4.*"), 2, 0), IF(COUNTIF(#REF!, "*5.*"), 2, 0), IF(COUNTIF(#REF!, "*6.*"), 2, 0))</f>
        <v/>
      </c>
      <c r="BY1086" s="277">
        <f t="array" ref="BY1086">SUM(VALUE(AT1086),VALUE(AU1086),VALUE(AV1086),VALUE(AW1086),VALUE(AX1086),VALUE(AY1086),VALUE(AZ1086),VALUE(BB1086),VALUE(BC1086),VALUE(BD1086),VALUE(BE1086),VALUE(BF1086),VALUE(BG1086),VALUE(BH1086),VALUE(BI1086),VALUE(BJ1086),VALUE(BK1086),VALUE(BL1086),VALUE(BM1086),VALUE(BN1086),VALUE(BO1086),VALUE(BP1086),VALUE(BQ1086),VALUE(BR1086),VALUE(BS1086),VALUE(BT1086),VALUE(BU1086),VALUE(BV1086),VALUE(BW1086))</f>
        <v/>
      </c>
      <c r="BZ1086" s="307" t="n"/>
      <c r="CA1086" s="307" t="n"/>
      <c r="CB1086" s="307" t="n"/>
      <c r="CC1086" s="307" t="n"/>
      <c r="CD1086" s="307" t="n"/>
      <c r="CE1086" s="307" t="n"/>
      <c r="CF1086" s="307" t="n"/>
      <c r="CG1086" s="307" t="n"/>
      <c r="CH1086" s="307" t="n"/>
      <c r="CI1086" s="307" t="n"/>
      <c r="CJ1086" s="307" t="n"/>
      <c r="CK1086" s="307" t="n"/>
      <c r="CL1086" s="307" t="n"/>
      <c r="CM1086" s="307" t="n"/>
      <c r="CN1086" s="307" t="n"/>
      <c r="CO1086" s="307" t="n"/>
      <c r="CP1086" s="307" t="n"/>
      <c r="CQ1086" s="307" t="n"/>
      <c r="CR1086" s="279" t="inlineStr"/>
      <c r="CS1086" s="280">
        <f>AVERAGE(Value(BY1086),value(CR1086))</f>
        <v/>
      </c>
      <c r="CT1086" s="421">
        <f>(IF(OR(MediaScorecard!BG1573="x", MediaScorecard!BH1573="x",MediaScorecard!BI1573="x",MediaScorecard!BJ1573="x",MediaScorecard!BK1573="x"),1, 2))</f>
        <v/>
      </c>
      <c r="CU1086" s="308" t="n"/>
      <c r="CV1086" s="308" t="n"/>
      <c r="CW1086" s="308" t="n"/>
      <c r="CX1086" s="309" t="n"/>
      <c r="CY1086" s="308" t="n"/>
      <c r="CZ1086" s="308" t="n"/>
      <c r="DA1086" s="308" t="n"/>
    </row>
    <row r="1087" ht="21" customHeight="1" s="590">
      <c r="A1087" s="421" t="n"/>
      <c r="B1087" s="270" t="n"/>
      <c r="C1087" s="266" t="n"/>
      <c r="D1087" s="267" t="inlineStr"/>
      <c r="E1087" s="267" t="inlineStr"/>
      <c r="F1087" s="268" t="inlineStr"/>
      <c r="G1087" s="421" t="n"/>
      <c r="H1087" s="269" t="n"/>
      <c r="I1087" s="421" t="n"/>
      <c r="J1087" s="421" t="n"/>
      <c r="K1087" s="421" t="n"/>
      <c r="L1087" s="421" t="n"/>
      <c r="M1087" s="421" t="n"/>
      <c r="N1087" s="421" t="n"/>
      <c r="O1087" s="421" t="n"/>
      <c r="P1087" s="421" t="n"/>
      <c r="Q1087" s="421" t="n"/>
      <c r="R1087" s="270" t="n"/>
      <c r="S1087" s="421" t="n"/>
      <c r="T1087" s="421" t="n"/>
      <c r="U1087" s="421" t="n"/>
      <c r="V1087" s="421" t="n"/>
      <c r="W1087" s="421" t="n"/>
      <c r="X1087" s="421" t="n"/>
      <c r="Y1087" s="421" t="n"/>
      <c r="Z1087" s="421" t="n"/>
      <c r="AA1087" s="421" t="n"/>
      <c r="AB1087" s="421" t="n"/>
      <c r="AC1087" s="421" t="n"/>
      <c r="AD1087" s="421" t="n"/>
      <c r="AE1087" s="421" t="n"/>
      <c r="AF1087" s="421" t="n"/>
      <c r="AG1087" s="421" t="n"/>
      <c r="AH1087" s="421" t="n"/>
      <c r="AI1087" s="421" t="n"/>
      <c r="AJ1087" s="297" t="n"/>
      <c r="AK1087" s="297" t="n"/>
      <c r="AL1087" s="284" t="n"/>
      <c r="AM1087" s="297" t="n"/>
      <c r="AN1087" s="285" t="n"/>
      <c r="AO1087" s="297" t="n"/>
      <c r="AP1087" s="297" t="n"/>
      <c r="AQ1087" s="297" t="n"/>
      <c r="AR1087" s="297" t="n"/>
      <c r="AS1087" s="297" t="n"/>
      <c r="AT1087" s="285" t="inlineStr">
        <is>
          <t>0</t>
        </is>
      </c>
      <c r="AU1087" s="297" t="inlineStr">
        <is>
          <t>0</t>
        </is>
      </c>
      <c r="AV1087" s="297" t="inlineStr">
        <is>
          <t>0</t>
        </is>
      </c>
      <c r="AW1087" s="297" t="inlineStr">
        <is>
          <t>0</t>
        </is>
      </c>
      <c r="AX1087" s="297" t="inlineStr">
        <is>
          <t>0</t>
        </is>
      </c>
      <c r="AY1087" s="286" t="inlineStr">
        <is>
          <t>0</t>
        </is>
      </c>
      <c r="AZ1087" s="286" t="inlineStr">
        <is>
          <t>0</t>
        </is>
      </c>
      <c r="BA1087" s="287" t="inlineStr">
        <is>
          <t>0</t>
        </is>
      </c>
      <c r="BB1087" s="286" t="inlineStr">
        <is>
          <t>0</t>
        </is>
      </c>
      <c r="BC1087" s="286" t="inlineStr">
        <is>
          <t>0</t>
        </is>
      </c>
      <c r="BD1087" s="286" t="inlineStr">
        <is>
          <t>0</t>
        </is>
      </c>
      <c r="BE1087" s="286" t="inlineStr">
        <is>
          <t>0</t>
        </is>
      </c>
      <c r="BF1087" s="286" t="inlineStr">
        <is>
          <t>0</t>
        </is>
      </c>
      <c r="BG1087" s="286" t="inlineStr">
        <is>
          <t>0</t>
        </is>
      </c>
      <c r="BH1087" s="297" t="inlineStr">
        <is>
          <t>0</t>
        </is>
      </c>
      <c r="BI1087" s="297" t="inlineStr">
        <is>
          <t>0</t>
        </is>
      </c>
      <c r="BJ1087" s="297" t="inlineStr">
        <is>
          <t>0</t>
        </is>
      </c>
      <c r="BK1087" s="297" t="inlineStr">
        <is>
          <t>0</t>
        </is>
      </c>
      <c r="BL1087" s="297" t="inlineStr">
        <is>
          <t>0</t>
        </is>
      </c>
      <c r="BM1087" s="297" t="inlineStr">
        <is>
          <t>0</t>
        </is>
      </c>
      <c r="BN1087" s="297" t="inlineStr">
        <is>
          <t>0</t>
        </is>
      </c>
      <c r="BO1087" s="285" t="inlineStr">
        <is>
          <t>0</t>
        </is>
      </c>
      <c r="BP1087" s="297" t="inlineStr">
        <is>
          <t>0</t>
        </is>
      </c>
      <c r="BQ1087" s="297" t="inlineStr">
        <is>
          <t>0</t>
        </is>
      </c>
      <c r="BR1087" s="297" t="inlineStr">
        <is>
          <t>0</t>
        </is>
      </c>
      <c r="BS1087" s="297" t="inlineStr">
        <is>
          <t>0</t>
        </is>
      </c>
      <c r="BT1087" s="297" t="inlineStr">
        <is>
          <t>0</t>
        </is>
      </c>
      <c r="BU1087" s="297" t="inlineStr">
        <is>
          <t>0</t>
        </is>
      </c>
      <c r="BV1087" s="297" t="inlineStr">
        <is>
          <t>0</t>
        </is>
      </c>
      <c r="BW1087" s="288" t="inlineStr">
        <is>
          <t>0</t>
        </is>
      </c>
      <c r="BX1087" s="276">
        <f>SUM(IF(COUNTIF(#REF!, "*1.*"), 2, 0), IF(COUNTIF(#REF!, "*2.*"), 2, 0), IF(COUNTIF(#REF!, "*3.*"), 2, 0), IF(COUNTIF(#REF!, "*4.*"), 2, 0), IF(COUNTIF(#REF!, "*5.*"), 2, 0), IF(COUNTIF(#REF!, "*6.*"), 2, 0))</f>
        <v/>
      </c>
      <c r="BY1087" s="277">
        <f t="array" ref="BY1087">SUM(VALUE(AT1087),VALUE(AU1087),VALUE(AV1087),VALUE(AW1087),VALUE(AX1087),VALUE(AY1087),VALUE(AZ1087),VALUE(BB1087),VALUE(BC1087),VALUE(BD1087),VALUE(BE1087),VALUE(BF1087),VALUE(BG1087),VALUE(BH1087),VALUE(BI1087),VALUE(BJ1087),VALUE(BK1087),VALUE(BL1087),VALUE(BM1087),VALUE(BN1087),VALUE(BO1087),VALUE(BP1087),VALUE(BQ1087),VALUE(BR1087),VALUE(BS1087),VALUE(BT1087),VALUE(BU1087),VALUE(BV1087),VALUE(BW1087))</f>
        <v/>
      </c>
      <c r="BZ1087" s="307" t="n"/>
      <c r="CA1087" s="307" t="n"/>
      <c r="CB1087" s="307" t="n"/>
      <c r="CC1087" s="307" t="n"/>
      <c r="CD1087" s="307" t="n"/>
      <c r="CE1087" s="307" t="n"/>
      <c r="CF1087" s="307" t="n"/>
      <c r="CG1087" s="307" t="n"/>
      <c r="CH1087" s="307" t="n"/>
      <c r="CI1087" s="307" t="n"/>
      <c r="CJ1087" s="307" t="n"/>
      <c r="CK1087" s="307" t="n"/>
      <c r="CL1087" s="307" t="n"/>
      <c r="CM1087" s="307" t="n"/>
      <c r="CN1087" s="307" t="n"/>
      <c r="CO1087" s="307" t="n"/>
      <c r="CP1087" s="307" t="n"/>
      <c r="CQ1087" s="307" t="n"/>
      <c r="CR1087" s="279" t="inlineStr"/>
      <c r="CS1087" s="280">
        <f>AVERAGE(Value(BY1087),value(CR1087))</f>
        <v/>
      </c>
      <c r="CT1087" s="421">
        <f>(IF(OR(MediaScorecard!BG1574="x", MediaScorecard!BH1574="x",MediaScorecard!BI1574="x",MediaScorecard!BJ1574="x",MediaScorecard!BK1574="x"),1, 2))</f>
        <v/>
      </c>
      <c r="CU1087" s="308" t="n"/>
      <c r="CV1087" s="308" t="n"/>
      <c r="CW1087" s="308" t="n"/>
      <c r="CX1087" s="309" t="n"/>
      <c r="CY1087" s="308" t="n"/>
      <c r="CZ1087" s="308" t="n"/>
      <c r="DA1087" s="308" t="n"/>
    </row>
    <row r="1088" ht="21" customHeight="1" s="590">
      <c r="A1088" s="421" t="n"/>
      <c r="B1088" s="270" t="n"/>
      <c r="C1088" s="266" t="n"/>
      <c r="D1088" s="267" t="inlineStr"/>
      <c r="E1088" s="267" t="inlineStr"/>
      <c r="F1088" s="268" t="inlineStr"/>
      <c r="G1088" s="421" t="n"/>
      <c r="H1088" s="269" t="n"/>
      <c r="I1088" s="421" t="n"/>
      <c r="J1088" s="421" t="n"/>
      <c r="K1088" s="421" t="n"/>
      <c r="L1088" s="421" t="n"/>
      <c r="M1088" s="421" t="n"/>
      <c r="N1088" s="421" t="n"/>
      <c r="O1088" s="421" t="n"/>
      <c r="P1088" s="421" t="n"/>
      <c r="Q1088" s="421" t="n"/>
      <c r="R1088" s="270" t="n"/>
      <c r="S1088" s="421" t="n"/>
      <c r="T1088" s="421" t="n"/>
      <c r="U1088" s="421" t="n"/>
      <c r="V1088" s="421" t="n"/>
      <c r="W1088" s="421" t="n"/>
      <c r="X1088" s="421" t="n"/>
      <c r="Y1088" s="421" t="n"/>
      <c r="Z1088" s="421" t="n"/>
      <c r="AA1088" s="421" t="n"/>
      <c r="AB1088" s="421" t="n"/>
      <c r="AC1088" s="421" t="n"/>
      <c r="AD1088" s="421" t="n"/>
      <c r="AE1088" s="421" t="n"/>
      <c r="AF1088" s="421" t="n"/>
      <c r="AG1088" s="421" t="n"/>
      <c r="AH1088" s="421" t="n"/>
      <c r="AI1088" s="421" t="n"/>
      <c r="AJ1088" s="297" t="n"/>
      <c r="AK1088" s="297" t="n"/>
      <c r="AL1088" s="284" t="n"/>
      <c r="AM1088" s="297" t="n"/>
      <c r="AN1088" s="285" t="n"/>
      <c r="AO1088" s="297" t="n"/>
      <c r="AP1088" s="297" t="n"/>
      <c r="AQ1088" s="297" t="n"/>
      <c r="AR1088" s="297" t="n"/>
      <c r="AS1088" s="297" t="n"/>
      <c r="AT1088" s="285" t="inlineStr">
        <is>
          <t>0</t>
        </is>
      </c>
      <c r="AU1088" s="297" t="inlineStr">
        <is>
          <t>0</t>
        </is>
      </c>
      <c r="AV1088" s="297" t="inlineStr">
        <is>
          <t>0</t>
        </is>
      </c>
      <c r="AW1088" s="297" t="inlineStr">
        <is>
          <t>0</t>
        </is>
      </c>
      <c r="AX1088" s="297" t="inlineStr">
        <is>
          <t>0</t>
        </is>
      </c>
      <c r="AY1088" s="286" t="inlineStr">
        <is>
          <t>0</t>
        </is>
      </c>
      <c r="AZ1088" s="286" t="inlineStr">
        <is>
          <t>0</t>
        </is>
      </c>
      <c r="BA1088" s="287" t="inlineStr">
        <is>
          <t>0</t>
        </is>
      </c>
      <c r="BB1088" s="286" t="inlineStr">
        <is>
          <t>0</t>
        </is>
      </c>
      <c r="BC1088" s="286" t="inlineStr">
        <is>
          <t>0</t>
        </is>
      </c>
      <c r="BD1088" s="286" t="inlineStr">
        <is>
          <t>0</t>
        </is>
      </c>
      <c r="BE1088" s="286" t="inlineStr">
        <is>
          <t>0</t>
        </is>
      </c>
      <c r="BF1088" s="286" t="inlineStr">
        <is>
          <t>0</t>
        </is>
      </c>
      <c r="BG1088" s="286" t="inlineStr">
        <is>
          <t>0</t>
        </is>
      </c>
      <c r="BH1088" s="297" t="inlineStr">
        <is>
          <t>0</t>
        </is>
      </c>
      <c r="BI1088" s="297" t="inlineStr">
        <is>
          <t>0</t>
        </is>
      </c>
      <c r="BJ1088" s="297" t="inlineStr">
        <is>
          <t>0</t>
        </is>
      </c>
      <c r="BK1088" s="297" t="inlineStr">
        <is>
          <t>0</t>
        </is>
      </c>
      <c r="BL1088" s="297" t="inlineStr">
        <is>
          <t>0</t>
        </is>
      </c>
      <c r="BM1088" s="297" t="inlineStr">
        <is>
          <t>0</t>
        </is>
      </c>
      <c r="BN1088" s="297" t="inlineStr">
        <is>
          <t>0</t>
        </is>
      </c>
      <c r="BO1088" s="285" t="inlineStr">
        <is>
          <t>0</t>
        </is>
      </c>
      <c r="BP1088" s="297" t="inlineStr">
        <is>
          <t>0</t>
        </is>
      </c>
      <c r="BQ1088" s="297" t="inlineStr">
        <is>
          <t>0</t>
        </is>
      </c>
      <c r="BR1088" s="297" t="inlineStr">
        <is>
          <t>0</t>
        </is>
      </c>
      <c r="BS1088" s="297" t="inlineStr">
        <is>
          <t>0</t>
        </is>
      </c>
      <c r="BT1088" s="297" t="inlineStr">
        <is>
          <t>0</t>
        </is>
      </c>
      <c r="BU1088" s="297" t="inlineStr">
        <is>
          <t>0</t>
        </is>
      </c>
      <c r="BV1088" s="297" t="inlineStr">
        <is>
          <t>0</t>
        </is>
      </c>
      <c r="BW1088" s="288" t="inlineStr">
        <is>
          <t>0</t>
        </is>
      </c>
      <c r="BX1088" s="276">
        <f>SUM(IF(COUNTIF(#REF!, "*1.*"), 2, 0), IF(COUNTIF(#REF!, "*2.*"), 2, 0), IF(COUNTIF(#REF!, "*3.*"), 2, 0), IF(COUNTIF(#REF!, "*4.*"), 2, 0), IF(COUNTIF(#REF!, "*5.*"), 2, 0), IF(COUNTIF(#REF!, "*6.*"), 2, 0))</f>
        <v/>
      </c>
      <c r="BY1088" s="277">
        <f t="array" ref="BY1088">SUM(VALUE(AT1088),VALUE(AU1088),VALUE(AV1088),VALUE(AW1088),VALUE(AX1088),VALUE(AY1088),VALUE(AZ1088),VALUE(BB1088),VALUE(BC1088),VALUE(BD1088),VALUE(BE1088),VALUE(BF1088),VALUE(BG1088),VALUE(BH1088),VALUE(BI1088),VALUE(BJ1088),VALUE(BK1088),VALUE(BL1088),VALUE(BM1088),VALUE(BN1088),VALUE(BO1088),VALUE(BP1088),VALUE(BQ1088),VALUE(BR1088),VALUE(BS1088),VALUE(BT1088),VALUE(BU1088),VALUE(BV1088),VALUE(BW1088))</f>
        <v/>
      </c>
      <c r="BZ1088" s="307" t="n"/>
      <c r="CA1088" s="307" t="n"/>
      <c r="CB1088" s="307" t="n"/>
      <c r="CC1088" s="307" t="n"/>
      <c r="CD1088" s="307" t="n"/>
      <c r="CE1088" s="307" t="n"/>
      <c r="CF1088" s="307" t="n"/>
      <c r="CG1088" s="307" t="n"/>
      <c r="CH1088" s="307" t="n"/>
      <c r="CI1088" s="307" t="n"/>
      <c r="CJ1088" s="307" t="n"/>
      <c r="CK1088" s="307" t="n"/>
      <c r="CL1088" s="307" t="n"/>
      <c r="CM1088" s="307" t="n"/>
      <c r="CN1088" s="307" t="n"/>
      <c r="CO1088" s="307" t="n"/>
      <c r="CP1088" s="307" t="n"/>
      <c r="CQ1088" s="307" t="n"/>
      <c r="CR1088" s="279" t="inlineStr"/>
      <c r="CS1088" s="280">
        <f>AVERAGE(Value(BY1088),value(CR1088))</f>
        <v/>
      </c>
      <c r="CT1088" s="421">
        <f>(IF(OR(MediaScorecard!BG1575="x", MediaScorecard!BH1575="x",MediaScorecard!BI1575="x",MediaScorecard!BJ1575="x",MediaScorecard!BK1575="x"),1, 2))</f>
        <v/>
      </c>
      <c r="CU1088" s="308" t="n"/>
      <c r="CV1088" s="308" t="n"/>
      <c r="CW1088" s="308" t="n"/>
      <c r="CX1088" s="309" t="n"/>
      <c r="CY1088" s="308" t="n"/>
      <c r="CZ1088" s="308" t="n"/>
      <c r="DA1088" s="308" t="n"/>
    </row>
    <row r="1089" ht="21" customHeight="1" s="590">
      <c r="A1089" s="421" t="n"/>
      <c r="B1089" s="270" t="n"/>
      <c r="C1089" s="266" t="n"/>
      <c r="D1089" s="267" t="inlineStr"/>
      <c r="E1089" s="267" t="inlineStr"/>
      <c r="F1089" s="268" t="inlineStr"/>
      <c r="G1089" s="421" t="n"/>
      <c r="H1089" s="269" t="n"/>
      <c r="I1089" s="421" t="n"/>
      <c r="J1089" s="421" t="n"/>
      <c r="K1089" s="421" t="n"/>
      <c r="L1089" s="421" t="n"/>
      <c r="M1089" s="421" t="n"/>
      <c r="N1089" s="421" t="n"/>
      <c r="O1089" s="421" t="n"/>
      <c r="P1089" s="421" t="n"/>
      <c r="Q1089" s="421" t="n"/>
      <c r="R1089" s="270" t="n"/>
      <c r="S1089" s="421" t="n"/>
      <c r="T1089" s="421" t="n"/>
      <c r="U1089" s="421" t="n"/>
      <c r="V1089" s="421" t="n"/>
      <c r="W1089" s="421" t="n"/>
      <c r="X1089" s="421" t="n"/>
      <c r="Y1089" s="421" t="n"/>
      <c r="Z1089" s="421" t="n"/>
      <c r="AA1089" s="421" t="n"/>
      <c r="AB1089" s="421" t="n"/>
      <c r="AC1089" s="421" t="n"/>
      <c r="AD1089" s="421" t="n"/>
      <c r="AE1089" s="421" t="n"/>
      <c r="AF1089" s="421" t="n"/>
      <c r="AG1089" s="421" t="n"/>
      <c r="AH1089" s="421" t="n"/>
      <c r="AI1089" s="421" t="n"/>
      <c r="AJ1089" s="297" t="n"/>
      <c r="AK1089" s="297" t="n"/>
      <c r="AL1089" s="284" t="n"/>
      <c r="AM1089" s="297" t="n"/>
      <c r="AN1089" s="285" t="n"/>
      <c r="AO1089" s="297" t="n"/>
      <c r="AP1089" s="297" t="n"/>
      <c r="AQ1089" s="297" t="n"/>
      <c r="AR1089" s="297" t="n"/>
      <c r="AS1089" s="297" t="n"/>
      <c r="AT1089" s="285" t="inlineStr">
        <is>
          <t>0</t>
        </is>
      </c>
      <c r="AU1089" s="297" t="inlineStr">
        <is>
          <t>0</t>
        </is>
      </c>
      <c r="AV1089" s="297" t="inlineStr">
        <is>
          <t>0</t>
        </is>
      </c>
      <c r="AW1089" s="297" t="inlineStr">
        <is>
          <t>0</t>
        </is>
      </c>
      <c r="AX1089" s="297" t="inlineStr">
        <is>
          <t>0</t>
        </is>
      </c>
      <c r="AY1089" s="286" t="inlineStr">
        <is>
          <t>0</t>
        </is>
      </c>
      <c r="AZ1089" s="286" t="inlineStr">
        <is>
          <t>0</t>
        </is>
      </c>
      <c r="BA1089" s="287" t="inlineStr">
        <is>
          <t>0</t>
        </is>
      </c>
      <c r="BB1089" s="286" t="inlineStr">
        <is>
          <t>0</t>
        </is>
      </c>
      <c r="BC1089" s="286" t="inlineStr">
        <is>
          <t>0</t>
        </is>
      </c>
      <c r="BD1089" s="286" t="inlineStr">
        <is>
          <t>0</t>
        </is>
      </c>
      <c r="BE1089" s="286" t="inlineStr">
        <is>
          <t>0</t>
        </is>
      </c>
      <c r="BF1089" s="286" t="inlineStr">
        <is>
          <t>0</t>
        </is>
      </c>
      <c r="BG1089" s="286" t="inlineStr">
        <is>
          <t>0</t>
        </is>
      </c>
      <c r="BH1089" s="297" t="inlineStr">
        <is>
          <t>0</t>
        </is>
      </c>
      <c r="BI1089" s="297" t="inlineStr">
        <is>
          <t>0</t>
        </is>
      </c>
      <c r="BJ1089" s="297" t="inlineStr">
        <is>
          <t>0</t>
        </is>
      </c>
      <c r="BK1089" s="297" t="inlineStr">
        <is>
          <t>0</t>
        </is>
      </c>
      <c r="BL1089" s="297" t="inlineStr">
        <is>
          <t>0</t>
        </is>
      </c>
      <c r="BM1089" s="297" t="inlineStr">
        <is>
          <t>0</t>
        </is>
      </c>
      <c r="BN1089" s="297" t="inlineStr">
        <is>
          <t>0</t>
        </is>
      </c>
      <c r="BO1089" s="285" t="inlineStr">
        <is>
          <t>0</t>
        </is>
      </c>
      <c r="BP1089" s="297" t="inlineStr">
        <is>
          <t>0</t>
        </is>
      </c>
      <c r="BQ1089" s="297" t="inlineStr">
        <is>
          <t>0</t>
        </is>
      </c>
      <c r="BR1089" s="297" t="inlineStr">
        <is>
          <t>0</t>
        </is>
      </c>
      <c r="BS1089" s="297" t="inlineStr">
        <is>
          <t>0</t>
        </is>
      </c>
      <c r="BT1089" s="297" t="inlineStr">
        <is>
          <t>0</t>
        </is>
      </c>
      <c r="BU1089" s="297" t="inlineStr">
        <is>
          <t>0</t>
        </is>
      </c>
      <c r="BV1089" s="297" t="inlineStr">
        <is>
          <t>0</t>
        </is>
      </c>
      <c r="BW1089" s="288" t="inlineStr">
        <is>
          <t>0</t>
        </is>
      </c>
      <c r="BX1089" s="276">
        <f>SUM(IF(COUNTIF(#REF!, "*1.*"), 2, 0), IF(COUNTIF(#REF!, "*2.*"), 2, 0), IF(COUNTIF(#REF!, "*3.*"), 2, 0), IF(COUNTIF(#REF!, "*4.*"), 2, 0), IF(COUNTIF(#REF!, "*5.*"), 2, 0), IF(COUNTIF(#REF!, "*6.*"), 2, 0))</f>
        <v/>
      </c>
      <c r="BY1089" s="277">
        <f t="array" ref="BY1089">SUM(VALUE(AT1089),VALUE(AU1089),VALUE(AV1089),VALUE(AW1089),VALUE(AX1089),VALUE(AY1089),VALUE(AZ1089),VALUE(BB1089),VALUE(BC1089),VALUE(BD1089),VALUE(BE1089),VALUE(BF1089),VALUE(BG1089),VALUE(BH1089),VALUE(BI1089),VALUE(BJ1089),VALUE(BK1089),VALUE(BL1089),VALUE(BM1089),VALUE(BN1089),VALUE(BO1089),VALUE(BP1089),VALUE(BQ1089),VALUE(BR1089),VALUE(BS1089),VALUE(BT1089),VALUE(BU1089),VALUE(BV1089),VALUE(BW1089))</f>
        <v/>
      </c>
      <c r="BZ1089" s="307" t="n"/>
      <c r="CA1089" s="307" t="n"/>
      <c r="CB1089" s="307" t="n"/>
      <c r="CC1089" s="307" t="n"/>
      <c r="CD1089" s="307" t="n"/>
      <c r="CE1089" s="307" t="n"/>
      <c r="CF1089" s="307" t="n"/>
      <c r="CG1089" s="307" t="n"/>
      <c r="CH1089" s="307" t="n"/>
      <c r="CI1089" s="307" t="n"/>
      <c r="CJ1089" s="307" t="n"/>
      <c r="CK1089" s="307" t="n"/>
      <c r="CL1089" s="307" t="n"/>
      <c r="CM1089" s="307" t="n"/>
      <c r="CN1089" s="307" t="n"/>
      <c r="CO1089" s="307" t="n"/>
      <c r="CP1089" s="307" t="n"/>
      <c r="CQ1089" s="307" t="n"/>
      <c r="CR1089" s="279" t="inlineStr"/>
      <c r="CS1089" s="280">
        <f>AVERAGE(Value(BY1089),value(CR1089))</f>
        <v/>
      </c>
      <c r="CT1089" s="421">
        <f>(IF(OR(MediaScorecard!BG1576="x", MediaScorecard!BH1576="x",MediaScorecard!BI1576="x",MediaScorecard!BJ1576="x",MediaScorecard!BK1576="x"),1, 2))</f>
        <v/>
      </c>
      <c r="CU1089" s="308" t="n"/>
      <c r="CV1089" s="308" t="n"/>
      <c r="CW1089" s="308" t="n"/>
      <c r="CX1089" s="309" t="n"/>
      <c r="CY1089" s="308" t="n"/>
      <c r="CZ1089" s="308" t="n"/>
      <c r="DA1089" s="308" t="n"/>
    </row>
    <row r="1090" ht="21" customHeight="1" s="590">
      <c r="A1090" s="421" t="n"/>
      <c r="B1090" s="270" t="n"/>
      <c r="C1090" s="266" t="n"/>
      <c r="D1090" s="267" t="inlineStr"/>
      <c r="E1090" s="267" t="inlineStr"/>
      <c r="F1090" s="268" t="inlineStr"/>
      <c r="G1090" s="421" t="n"/>
      <c r="H1090" s="269" t="n"/>
      <c r="I1090" s="421" t="n"/>
      <c r="J1090" s="421" t="n"/>
      <c r="K1090" s="421" t="n"/>
      <c r="L1090" s="421" t="n"/>
      <c r="M1090" s="421" t="n"/>
      <c r="N1090" s="421" t="n"/>
      <c r="O1090" s="421" t="n"/>
      <c r="P1090" s="421" t="n"/>
      <c r="Q1090" s="421" t="n"/>
      <c r="R1090" s="270" t="n"/>
      <c r="S1090" s="421" t="n"/>
      <c r="T1090" s="421" t="n"/>
      <c r="U1090" s="421" t="n"/>
      <c r="V1090" s="421" t="n"/>
      <c r="W1090" s="421" t="n"/>
      <c r="X1090" s="421" t="n"/>
      <c r="Y1090" s="421" t="n"/>
      <c r="Z1090" s="421" t="n"/>
      <c r="AA1090" s="421" t="n"/>
      <c r="AB1090" s="421" t="n"/>
      <c r="AC1090" s="421" t="n"/>
      <c r="AD1090" s="421" t="n"/>
      <c r="AE1090" s="421" t="n"/>
      <c r="AF1090" s="421" t="n"/>
      <c r="AG1090" s="421" t="n"/>
      <c r="AH1090" s="421" t="n"/>
      <c r="AI1090" s="421" t="n"/>
      <c r="AJ1090" s="297" t="n"/>
      <c r="AK1090" s="297" t="n"/>
      <c r="AL1090" s="284" t="n"/>
      <c r="AM1090" s="297" t="n"/>
      <c r="AN1090" s="285" t="n"/>
      <c r="AO1090" s="297" t="n"/>
      <c r="AP1090" s="297" t="n"/>
      <c r="AQ1090" s="297" t="n"/>
      <c r="AR1090" s="297" t="n"/>
      <c r="AS1090" s="297" t="n"/>
      <c r="AT1090" s="285" t="inlineStr">
        <is>
          <t>0</t>
        </is>
      </c>
      <c r="AU1090" s="297" t="inlineStr">
        <is>
          <t>0</t>
        </is>
      </c>
      <c r="AV1090" s="297" t="inlineStr">
        <is>
          <t>0</t>
        </is>
      </c>
      <c r="AW1090" s="297" t="inlineStr">
        <is>
          <t>0</t>
        </is>
      </c>
      <c r="AX1090" s="297" t="inlineStr">
        <is>
          <t>0</t>
        </is>
      </c>
      <c r="AY1090" s="286" t="inlineStr">
        <is>
          <t>0</t>
        </is>
      </c>
      <c r="AZ1090" s="286" t="inlineStr">
        <is>
          <t>0</t>
        </is>
      </c>
      <c r="BA1090" s="287" t="inlineStr">
        <is>
          <t>0</t>
        </is>
      </c>
      <c r="BB1090" s="286" t="inlineStr">
        <is>
          <t>0</t>
        </is>
      </c>
      <c r="BC1090" s="286" t="inlineStr">
        <is>
          <t>0</t>
        </is>
      </c>
      <c r="BD1090" s="286" t="inlineStr">
        <is>
          <t>0</t>
        </is>
      </c>
      <c r="BE1090" s="286" t="inlineStr">
        <is>
          <t>0</t>
        </is>
      </c>
      <c r="BF1090" s="286" t="inlineStr">
        <is>
          <t>0</t>
        </is>
      </c>
      <c r="BG1090" s="286" t="inlineStr">
        <is>
          <t>0</t>
        </is>
      </c>
      <c r="BH1090" s="297" t="inlineStr">
        <is>
          <t>0</t>
        </is>
      </c>
      <c r="BI1090" s="297" t="inlineStr">
        <is>
          <t>0</t>
        </is>
      </c>
      <c r="BJ1090" s="297" t="inlineStr">
        <is>
          <t>0</t>
        </is>
      </c>
      <c r="BK1090" s="297" t="inlineStr">
        <is>
          <t>0</t>
        </is>
      </c>
      <c r="BL1090" s="297" t="inlineStr">
        <is>
          <t>0</t>
        </is>
      </c>
      <c r="BM1090" s="297" t="inlineStr">
        <is>
          <t>0</t>
        </is>
      </c>
      <c r="BN1090" s="297" t="inlineStr">
        <is>
          <t>0</t>
        </is>
      </c>
      <c r="BO1090" s="285" t="inlineStr">
        <is>
          <t>0</t>
        </is>
      </c>
      <c r="BP1090" s="297" t="inlineStr">
        <is>
          <t>0</t>
        </is>
      </c>
      <c r="BQ1090" s="297" t="inlineStr">
        <is>
          <t>0</t>
        </is>
      </c>
      <c r="BR1090" s="297" t="inlineStr">
        <is>
          <t>0</t>
        </is>
      </c>
      <c r="BS1090" s="297" t="inlineStr">
        <is>
          <t>0</t>
        </is>
      </c>
      <c r="BT1090" s="297" t="inlineStr">
        <is>
          <t>0</t>
        </is>
      </c>
      <c r="BU1090" s="297" t="inlineStr">
        <is>
          <t>0</t>
        </is>
      </c>
      <c r="BV1090" s="297" t="inlineStr">
        <is>
          <t>0</t>
        </is>
      </c>
      <c r="BW1090" s="288" t="inlineStr">
        <is>
          <t>0</t>
        </is>
      </c>
      <c r="BX1090" s="276">
        <f>SUM(IF(COUNTIF(#REF!, "*1.*"), 2, 0), IF(COUNTIF(#REF!, "*2.*"), 2, 0), IF(COUNTIF(#REF!, "*3.*"), 2, 0), IF(COUNTIF(#REF!, "*4.*"), 2, 0), IF(COUNTIF(#REF!, "*5.*"), 2, 0), IF(COUNTIF(#REF!, "*6.*"), 2, 0))</f>
        <v/>
      </c>
      <c r="BY1090" s="277">
        <f t="array" ref="BY1090">SUM(VALUE(AT1090),VALUE(AU1090),VALUE(AV1090),VALUE(AW1090),VALUE(AX1090),VALUE(AY1090),VALUE(AZ1090),VALUE(BB1090),VALUE(BC1090),VALUE(BD1090),VALUE(BE1090),VALUE(BF1090),VALUE(BG1090),VALUE(BH1090),VALUE(BI1090),VALUE(BJ1090),VALUE(BK1090),VALUE(BL1090),VALUE(BM1090),VALUE(BN1090),VALUE(BO1090),VALUE(BP1090),VALUE(BQ1090),VALUE(BR1090),VALUE(BS1090),VALUE(BT1090),VALUE(BU1090),VALUE(BV1090),VALUE(BW1090))</f>
        <v/>
      </c>
      <c r="BZ1090" s="307" t="n"/>
      <c r="CA1090" s="307" t="n"/>
      <c r="CB1090" s="307" t="n"/>
      <c r="CC1090" s="307" t="n"/>
      <c r="CD1090" s="307" t="n"/>
      <c r="CE1090" s="307" t="n"/>
      <c r="CF1090" s="307" t="n"/>
      <c r="CG1090" s="307" t="n"/>
      <c r="CH1090" s="307" t="n"/>
      <c r="CI1090" s="307" t="n"/>
      <c r="CJ1090" s="307" t="n"/>
      <c r="CK1090" s="307" t="n"/>
      <c r="CL1090" s="307" t="n"/>
      <c r="CM1090" s="307" t="n"/>
      <c r="CN1090" s="307" t="n"/>
      <c r="CO1090" s="307" t="n"/>
      <c r="CP1090" s="307" t="n"/>
      <c r="CQ1090" s="307" t="n"/>
      <c r="CR1090" s="279" t="inlineStr"/>
      <c r="CS1090" s="280">
        <f>AVERAGE(Value(BY1090),value(CR1090))</f>
        <v/>
      </c>
      <c r="CT1090" s="421">
        <f>(IF(OR(MediaScorecard!BG1577="x", MediaScorecard!BH1577="x",MediaScorecard!BI1577="x",MediaScorecard!BJ1577="x",MediaScorecard!BK1577="x"),1, 2))</f>
        <v/>
      </c>
      <c r="CU1090" s="308" t="n"/>
      <c r="CV1090" s="308" t="n"/>
      <c r="CW1090" s="308" t="n"/>
      <c r="CX1090" s="309" t="n"/>
      <c r="CY1090" s="308" t="n"/>
      <c r="CZ1090" s="308" t="n"/>
      <c r="DA1090" s="308" t="n"/>
    </row>
    <row r="1091" ht="21" customHeight="1" s="590">
      <c r="A1091" s="421" t="n"/>
      <c r="B1091" s="270" t="n"/>
      <c r="C1091" s="266" t="n"/>
      <c r="D1091" s="267" t="inlineStr"/>
      <c r="E1091" s="267" t="inlineStr"/>
      <c r="F1091" s="268" t="inlineStr"/>
      <c r="G1091" s="421" t="n"/>
      <c r="H1091" s="269" t="n"/>
      <c r="I1091" s="421" t="n"/>
      <c r="J1091" s="421" t="n"/>
      <c r="K1091" s="421" t="n"/>
      <c r="L1091" s="421" t="n"/>
      <c r="M1091" s="421" t="n"/>
      <c r="N1091" s="421" t="n"/>
      <c r="O1091" s="421" t="n"/>
      <c r="P1091" s="421" t="n"/>
      <c r="Q1091" s="421" t="n"/>
      <c r="R1091" s="270" t="n"/>
      <c r="S1091" s="421" t="n"/>
      <c r="T1091" s="421" t="n"/>
      <c r="U1091" s="421" t="n"/>
      <c r="V1091" s="421" t="n"/>
      <c r="W1091" s="421" t="n"/>
      <c r="X1091" s="421" t="n"/>
      <c r="Y1091" s="421" t="n"/>
      <c r="Z1091" s="421" t="n"/>
      <c r="AA1091" s="421" t="n"/>
      <c r="AB1091" s="421" t="n"/>
      <c r="AC1091" s="421" t="n"/>
      <c r="AD1091" s="421" t="n"/>
      <c r="AE1091" s="421" t="n"/>
      <c r="AF1091" s="421" t="n"/>
      <c r="AG1091" s="421" t="n"/>
      <c r="AH1091" s="421" t="n"/>
      <c r="AI1091" s="421" t="n"/>
      <c r="AJ1091" s="297" t="n"/>
      <c r="AK1091" s="297" t="n"/>
      <c r="AL1091" s="284" t="n"/>
      <c r="AM1091" s="297" t="n"/>
      <c r="AN1091" s="285" t="n"/>
      <c r="AO1091" s="297" t="n"/>
      <c r="AP1091" s="297" t="n"/>
      <c r="AQ1091" s="297" t="n"/>
      <c r="AR1091" s="297" t="n"/>
      <c r="AS1091" s="297" t="n"/>
      <c r="AT1091" s="285" t="inlineStr">
        <is>
          <t>0</t>
        </is>
      </c>
      <c r="AU1091" s="297" t="inlineStr">
        <is>
          <t>0</t>
        </is>
      </c>
      <c r="AV1091" s="297" t="inlineStr">
        <is>
          <t>0</t>
        </is>
      </c>
      <c r="AW1091" s="297" t="inlineStr">
        <is>
          <t>0</t>
        </is>
      </c>
      <c r="AX1091" s="297" t="inlineStr">
        <is>
          <t>0</t>
        </is>
      </c>
      <c r="AY1091" s="286" t="inlineStr">
        <is>
          <t>0</t>
        </is>
      </c>
      <c r="AZ1091" s="286" t="inlineStr">
        <is>
          <t>0</t>
        </is>
      </c>
      <c r="BA1091" s="287" t="inlineStr">
        <is>
          <t>0</t>
        </is>
      </c>
      <c r="BB1091" s="286" t="inlineStr">
        <is>
          <t>0</t>
        </is>
      </c>
      <c r="BC1091" s="286" t="inlineStr">
        <is>
          <t>0</t>
        </is>
      </c>
      <c r="BD1091" s="286" t="inlineStr">
        <is>
          <t>0</t>
        </is>
      </c>
      <c r="BE1091" s="286" t="inlineStr">
        <is>
          <t>0</t>
        </is>
      </c>
      <c r="BF1091" s="286" t="inlineStr">
        <is>
          <t>0</t>
        </is>
      </c>
      <c r="BG1091" s="286" t="inlineStr">
        <is>
          <t>0</t>
        </is>
      </c>
      <c r="BH1091" s="297" t="inlineStr">
        <is>
          <t>0</t>
        </is>
      </c>
      <c r="BI1091" s="297" t="inlineStr">
        <is>
          <t>0</t>
        </is>
      </c>
      <c r="BJ1091" s="297" t="inlineStr">
        <is>
          <t>0</t>
        </is>
      </c>
      <c r="BK1091" s="297" t="inlineStr">
        <is>
          <t>0</t>
        </is>
      </c>
      <c r="BL1091" s="297" t="inlineStr">
        <is>
          <t>0</t>
        </is>
      </c>
      <c r="BM1091" s="297" t="inlineStr">
        <is>
          <t>0</t>
        </is>
      </c>
      <c r="BN1091" s="297" t="inlineStr">
        <is>
          <t>0</t>
        </is>
      </c>
      <c r="BO1091" s="285" t="inlineStr">
        <is>
          <t>0</t>
        </is>
      </c>
      <c r="BP1091" s="297" t="inlineStr">
        <is>
          <t>0</t>
        </is>
      </c>
      <c r="BQ1091" s="297" t="inlineStr">
        <is>
          <t>0</t>
        </is>
      </c>
      <c r="BR1091" s="297" t="inlineStr">
        <is>
          <t>0</t>
        </is>
      </c>
      <c r="BS1091" s="297" t="inlineStr">
        <is>
          <t>0</t>
        </is>
      </c>
      <c r="BT1091" s="297" t="inlineStr">
        <is>
          <t>0</t>
        </is>
      </c>
      <c r="BU1091" s="297" t="inlineStr">
        <is>
          <t>0</t>
        </is>
      </c>
      <c r="BV1091" s="297" t="inlineStr">
        <is>
          <t>0</t>
        </is>
      </c>
      <c r="BW1091" s="288" t="inlineStr">
        <is>
          <t>0</t>
        </is>
      </c>
      <c r="BX1091" s="276">
        <f>SUM(IF(COUNTIF(#REF!, "*1.*"), 2, 0), IF(COUNTIF(#REF!, "*2.*"), 2, 0), IF(COUNTIF(#REF!, "*3.*"), 2, 0), IF(COUNTIF(#REF!, "*4.*"), 2, 0), IF(COUNTIF(#REF!, "*5.*"), 2, 0), IF(COUNTIF(#REF!, "*6.*"), 2, 0))</f>
        <v/>
      </c>
      <c r="BY1091" s="277">
        <f t="array" ref="BY1091">SUM(VALUE(AT1091),VALUE(AU1091),VALUE(AV1091),VALUE(AW1091),VALUE(AX1091),VALUE(AY1091),VALUE(AZ1091),VALUE(BB1091),VALUE(BC1091),VALUE(BD1091),VALUE(BE1091),VALUE(BF1091),VALUE(BG1091),VALUE(BH1091),VALUE(BI1091),VALUE(BJ1091),VALUE(BK1091),VALUE(BL1091),VALUE(BM1091),VALUE(BN1091),VALUE(BO1091),VALUE(BP1091),VALUE(BQ1091),VALUE(BR1091),VALUE(BS1091),VALUE(BT1091),VALUE(BU1091),VALUE(BV1091),VALUE(BW1091))</f>
        <v/>
      </c>
      <c r="BZ1091" s="307" t="n"/>
      <c r="CA1091" s="307" t="n"/>
      <c r="CB1091" s="307" t="n"/>
      <c r="CC1091" s="307" t="n"/>
      <c r="CD1091" s="307" t="n"/>
      <c r="CE1091" s="307" t="n"/>
      <c r="CF1091" s="307" t="n"/>
      <c r="CG1091" s="307" t="n"/>
      <c r="CH1091" s="307" t="n"/>
      <c r="CI1091" s="307" t="n"/>
      <c r="CJ1091" s="307" t="n"/>
      <c r="CK1091" s="307" t="n"/>
      <c r="CL1091" s="307" t="n"/>
      <c r="CM1091" s="307" t="n"/>
      <c r="CN1091" s="307" t="n"/>
      <c r="CO1091" s="307" t="n"/>
      <c r="CP1091" s="307" t="n"/>
      <c r="CQ1091" s="307" t="n"/>
      <c r="CR1091" s="279" t="inlineStr"/>
      <c r="CS1091" s="280">
        <f>AVERAGE(Value(BY1091),value(CR1091))</f>
        <v/>
      </c>
      <c r="CT1091" s="421">
        <f>(IF(OR(MediaScorecard!BG1578="x", MediaScorecard!BH1578="x",MediaScorecard!BI1578="x",MediaScorecard!BJ1578="x",MediaScorecard!BK1578="x"),1, 2))</f>
        <v/>
      </c>
      <c r="CU1091" s="308" t="n"/>
      <c r="CV1091" s="308" t="n"/>
      <c r="CW1091" s="308" t="n"/>
      <c r="CX1091" s="309" t="n"/>
      <c r="CY1091" s="308" t="n"/>
      <c r="CZ1091" s="308" t="n"/>
      <c r="DA1091" s="308" t="n"/>
    </row>
    <row r="1092" ht="21" customHeight="1" s="590">
      <c r="A1092" s="421" t="n"/>
      <c r="B1092" s="270" t="n"/>
      <c r="C1092" s="266" t="n"/>
      <c r="D1092" s="267" t="inlineStr"/>
      <c r="E1092" s="267" t="inlineStr"/>
      <c r="F1092" s="268" t="inlineStr"/>
      <c r="G1092" s="421" t="n"/>
      <c r="H1092" s="269" t="n"/>
      <c r="I1092" s="421" t="n"/>
      <c r="J1092" s="421" t="n"/>
      <c r="K1092" s="421" t="n"/>
      <c r="L1092" s="421" t="n"/>
      <c r="M1092" s="421" t="n"/>
      <c r="N1092" s="421" t="n"/>
      <c r="O1092" s="421" t="n"/>
      <c r="P1092" s="421" t="n"/>
      <c r="Q1092" s="421" t="n"/>
      <c r="R1092" s="270" t="n"/>
      <c r="S1092" s="421" t="n"/>
      <c r="T1092" s="421" t="n"/>
      <c r="U1092" s="421" t="n"/>
      <c r="V1092" s="421" t="n"/>
      <c r="W1092" s="421" t="n"/>
      <c r="X1092" s="421" t="n"/>
      <c r="Y1092" s="421" t="n"/>
      <c r="Z1092" s="421" t="n"/>
      <c r="AA1092" s="421" t="n"/>
      <c r="AB1092" s="421" t="n"/>
      <c r="AC1092" s="421" t="n"/>
      <c r="AD1092" s="421" t="n"/>
      <c r="AE1092" s="421" t="n"/>
      <c r="AF1092" s="421" t="n"/>
      <c r="AG1092" s="421" t="n"/>
      <c r="AH1092" s="421" t="n"/>
      <c r="AI1092" s="421" t="n"/>
      <c r="AJ1092" s="297" t="n"/>
      <c r="AK1092" s="297" t="n"/>
      <c r="AL1092" s="284" t="n"/>
      <c r="AM1092" s="297" t="n"/>
      <c r="AN1092" s="285" t="n"/>
      <c r="AO1092" s="297" t="n"/>
      <c r="AP1092" s="297" t="n"/>
      <c r="AQ1092" s="297" t="n"/>
      <c r="AR1092" s="297" t="n"/>
      <c r="AS1092" s="297" t="n"/>
      <c r="AT1092" s="285" t="inlineStr">
        <is>
          <t>0</t>
        </is>
      </c>
      <c r="AU1092" s="297" t="inlineStr">
        <is>
          <t>0</t>
        </is>
      </c>
      <c r="AV1092" s="297" t="inlineStr">
        <is>
          <t>0</t>
        </is>
      </c>
      <c r="AW1092" s="297" t="inlineStr">
        <is>
          <t>0</t>
        </is>
      </c>
      <c r="AX1092" s="297" t="inlineStr">
        <is>
          <t>0</t>
        </is>
      </c>
      <c r="AY1092" s="286" t="inlineStr">
        <is>
          <t>0</t>
        </is>
      </c>
      <c r="AZ1092" s="286" t="inlineStr">
        <is>
          <t>0</t>
        </is>
      </c>
      <c r="BA1092" s="287" t="inlineStr">
        <is>
          <t>0</t>
        </is>
      </c>
      <c r="BB1092" s="286" t="inlineStr">
        <is>
          <t>0</t>
        </is>
      </c>
      <c r="BC1092" s="286" t="inlineStr">
        <is>
          <t>0</t>
        </is>
      </c>
      <c r="BD1092" s="286" t="inlineStr">
        <is>
          <t>0</t>
        </is>
      </c>
      <c r="BE1092" s="286" t="inlineStr">
        <is>
          <t>0</t>
        </is>
      </c>
      <c r="BF1092" s="286" t="inlineStr">
        <is>
          <t>0</t>
        </is>
      </c>
      <c r="BG1092" s="286" t="inlineStr">
        <is>
          <t>0</t>
        </is>
      </c>
      <c r="BH1092" s="297" t="inlineStr">
        <is>
          <t>0</t>
        </is>
      </c>
      <c r="BI1092" s="297" t="inlineStr">
        <is>
          <t>0</t>
        </is>
      </c>
      <c r="BJ1092" s="297" t="inlineStr">
        <is>
          <t>0</t>
        </is>
      </c>
      <c r="BK1092" s="297" t="inlineStr">
        <is>
          <t>0</t>
        </is>
      </c>
      <c r="BL1092" s="297" t="inlineStr">
        <is>
          <t>0</t>
        </is>
      </c>
      <c r="BM1092" s="297" t="inlineStr">
        <is>
          <t>0</t>
        </is>
      </c>
      <c r="BN1092" s="297" t="inlineStr">
        <is>
          <t>0</t>
        </is>
      </c>
      <c r="BO1092" s="285" t="inlineStr">
        <is>
          <t>0</t>
        </is>
      </c>
      <c r="BP1092" s="297" t="inlineStr">
        <is>
          <t>0</t>
        </is>
      </c>
      <c r="BQ1092" s="297" t="inlineStr">
        <is>
          <t>0</t>
        </is>
      </c>
      <c r="BR1092" s="297" t="inlineStr">
        <is>
          <t>0</t>
        </is>
      </c>
      <c r="BS1092" s="297" t="inlineStr">
        <is>
          <t>0</t>
        </is>
      </c>
      <c r="BT1092" s="297" t="inlineStr">
        <is>
          <t>0</t>
        </is>
      </c>
      <c r="BU1092" s="297" t="inlineStr">
        <is>
          <t>0</t>
        </is>
      </c>
      <c r="BV1092" s="297" t="inlineStr">
        <is>
          <t>0</t>
        </is>
      </c>
      <c r="BW1092" s="288" t="inlineStr">
        <is>
          <t>0</t>
        </is>
      </c>
      <c r="BX1092" s="276">
        <f>SUM(IF(COUNTIF(#REF!, "*1.*"), 2, 0), IF(COUNTIF(#REF!, "*2.*"), 2, 0), IF(COUNTIF(#REF!, "*3.*"), 2, 0), IF(COUNTIF(#REF!, "*4.*"), 2, 0), IF(COUNTIF(#REF!, "*5.*"), 2, 0), IF(COUNTIF(#REF!, "*6.*"), 2, 0))</f>
        <v/>
      </c>
      <c r="BY1092" s="277">
        <f t="array" ref="BY1092">SUM(VALUE(AT1092),VALUE(AU1092),VALUE(AV1092),VALUE(AW1092),VALUE(AX1092),VALUE(AY1092),VALUE(AZ1092),VALUE(BB1092),VALUE(BC1092),VALUE(BD1092),VALUE(BE1092),VALUE(BF1092),VALUE(BG1092),VALUE(BH1092),VALUE(BI1092),VALUE(BJ1092),VALUE(BK1092),VALUE(BL1092),VALUE(BM1092),VALUE(BN1092),VALUE(BO1092),VALUE(BP1092),VALUE(BQ1092),VALUE(BR1092),VALUE(BS1092),VALUE(BT1092),VALUE(BU1092),VALUE(BV1092),VALUE(BW1092))</f>
        <v/>
      </c>
      <c r="BZ1092" s="307" t="n"/>
      <c r="CA1092" s="307" t="n"/>
      <c r="CB1092" s="307" t="n"/>
      <c r="CC1092" s="307" t="n"/>
      <c r="CD1092" s="307" t="n"/>
      <c r="CE1092" s="307" t="n"/>
      <c r="CF1092" s="307" t="n"/>
      <c r="CG1092" s="307" t="n"/>
      <c r="CH1092" s="307" t="n"/>
      <c r="CI1092" s="307" t="n"/>
      <c r="CJ1092" s="307" t="n"/>
      <c r="CK1092" s="307" t="n"/>
      <c r="CL1092" s="307" t="n"/>
      <c r="CM1092" s="307" t="n"/>
      <c r="CN1092" s="307" t="n"/>
      <c r="CO1092" s="307" t="n"/>
      <c r="CP1092" s="307" t="n"/>
      <c r="CQ1092" s="307" t="n"/>
      <c r="CR1092" s="279" t="inlineStr"/>
      <c r="CS1092" s="280">
        <f>AVERAGE(Value(BY1092),value(CR1092))</f>
        <v/>
      </c>
      <c r="CT1092" s="421">
        <f>(IF(OR(MediaScorecard!BG1579="x", MediaScorecard!BH1579="x",MediaScorecard!BI1579="x",MediaScorecard!BJ1579="x",MediaScorecard!BK1579="x"),1, 2))</f>
        <v/>
      </c>
      <c r="CU1092" s="308" t="n"/>
      <c r="CV1092" s="308" t="n"/>
      <c r="CW1092" s="308" t="n"/>
      <c r="CX1092" s="309" t="n"/>
      <c r="CY1092" s="308" t="n"/>
      <c r="CZ1092" s="308" t="n"/>
      <c r="DA1092" s="308" t="n"/>
    </row>
    <row r="1093" ht="21" customHeight="1" s="590">
      <c r="A1093" s="421" t="n"/>
      <c r="B1093" s="270" t="n"/>
      <c r="C1093" s="266" t="n"/>
      <c r="D1093" s="267" t="inlineStr"/>
      <c r="E1093" s="267" t="inlineStr"/>
      <c r="F1093" s="268" t="inlineStr"/>
      <c r="G1093" s="421" t="n"/>
      <c r="H1093" s="269" t="n"/>
      <c r="I1093" s="421" t="n"/>
      <c r="J1093" s="421" t="n"/>
      <c r="K1093" s="421" t="n"/>
      <c r="L1093" s="421" t="n"/>
      <c r="M1093" s="421" t="n"/>
      <c r="N1093" s="421" t="n"/>
      <c r="O1093" s="421" t="n"/>
      <c r="P1093" s="421" t="n"/>
      <c r="Q1093" s="421" t="n"/>
      <c r="R1093" s="270" t="n"/>
      <c r="S1093" s="421" t="n"/>
      <c r="T1093" s="421" t="n"/>
      <c r="U1093" s="421" t="n"/>
      <c r="V1093" s="421" t="n"/>
      <c r="W1093" s="421" t="n"/>
      <c r="X1093" s="421" t="n"/>
      <c r="Y1093" s="421" t="n"/>
      <c r="Z1093" s="421" t="n"/>
      <c r="AA1093" s="421" t="n"/>
      <c r="AB1093" s="421" t="n"/>
      <c r="AC1093" s="421" t="n"/>
      <c r="AD1093" s="421" t="n"/>
      <c r="AE1093" s="421" t="n"/>
      <c r="AF1093" s="421" t="n"/>
      <c r="AG1093" s="421" t="n"/>
      <c r="AH1093" s="421" t="n"/>
      <c r="AI1093" s="421" t="n"/>
      <c r="AJ1093" s="297" t="n"/>
      <c r="AK1093" s="297" t="n"/>
      <c r="AL1093" s="284" t="n"/>
      <c r="AM1093" s="297" t="n"/>
      <c r="AN1093" s="285" t="n"/>
      <c r="AO1093" s="297" t="n"/>
      <c r="AP1093" s="297" t="n"/>
      <c r="AQ1093" s="297" t="n"/>
      <c r="AR1093" s="297" t="n"/>
      <c r="AS1093" s="297" t="n"/>
      <c r="AT1093" s="285" t="inlineStr">
        <is>
          <t>0</t>
        </is>
      </c>
      <c r="AU1093" s="297" t="inlineStr">
        <is>
          <t>0</t>
        </is>
      </c>
      <c r="AV1093" s="297" t="inlineStr">
        <is>
          <t>0</t>
        </is>
      </c>
      <c r="AW1093" s="297" t="inlineStr">
        <is>
          <t>0</t>
        </is>
      </c>
      <c r="AX1093" s="297" t="inlineStr">
        <is>
          <t>0</t>
        </is>
      </c>
      <c r="AY1093" s="286" t="inlineStr">
        <is>
          <t>0</t>
        </is>
      </c>
      <c r="AZ1093" s="286" t="inlineStr">
        <is>
          <t>0</t>
        </is>
      </c>
      <c r="BA1093" s="287" t="inlineStr">
        <is>
          <t>0</t>
        </is>
      </c>
      <c r="BB1093" s="286" t="inlineStr">
        <is>
          <t>0</t>
        </is>
      </c>
      <c r="BC1093" s="286" t="inlineStr">
        <is>
          <t>0</t>
        </is>
      </c>
      <c r="BD1093" s="286" t="inlineStr">
        <is>
          <t>0</t>
        </is>
      </c>
      <c r="BE1093" s="286" t="inlineStr">
        <is>
          <t>0</t>
        </is>
      </c>
      <c r="BF1093" s="286" t="inlineStr">
        <is>
          <t>0</t>
        </is>
      </c>
      <c r="BG1093" s="286" t="inlineStr">
        <is>
          <t>0</t>
        </is>
      </c>
      <c r="BH1093" s="297" t="inlineStr">
        <is>
          <t>0</t>
        </is>
      </c>
      <c r="BI1093" s="297" t="inlineStr">
        <is>
          <t>0</t>
        </is>
      </c>
      <c r="BJ1093" s="297" t="inlineStr">
        <is>
          <t>0</t>
        </is>
      </c>
      <c r="BK1093" s="297" t="inlineStr">
        <is>
          <t>0</t>
        </is>
      </c>
      <c r="BL1093" s="297" t="inlineStr">
        <is>
          <t>0</t>
        </is>
      </c>
      <c r="BM1093" s="297" t="inlineStr">
        <is>
          <t>0</t>
        </is>
      </c>
      <c r="BN1093" s="297" t="inlineStr">
        <is>
          <t>0</t>
        </is>
      </c>
      <c r="BO1093" s="285" t="inlineStr">
        <is>
          <t>0</t>
        </is>
      </c>
      <c r="BP1093" s="297" t="inlineStr">
        <is>
          <t>0</t>
        </is>
      </c>
      <c r="BQ1093" s="297" t="inlineStr">
        <is>
          <t>0</t>
        </is>
      </c>
      <c r="BR1093" s="297" t="inlineStr">
        <is>
          <t>0</t>
        </is>
      </c>
      <c r="BS1093" s="297" t="inlineStr">
        <is>
          <t>0</t>
        </is>
      </c>
      <c r="BT1093" s="297" t="inlineStr">
        <is>
          <t>0</t>
        </is>
      </c>
      <c r="BU1093" s="297" t="inlineStr">
        <is>
          <t>0</t>
        </is>
      </c>
      <c r="BV1093" s="297" t="inlineStr">
        <is>
          <t>0</t>
        </is>
      </c>
      <c r="BW1093" s="288" t="inlineStr">
        <is>
          <t>0</t>
        </is>
      </c>
      <c r="BX1093" s="276">
        <f>SUM(IF(COUNTIF(#REF!, "*1.*"), 2, 0), IF(COUNTIF(#REF!, "*2.*"), 2, 0), IF(COUNTIF(#REF!, "*3.*"), 2, 0), IF(COUNTIF(#REF!, "*4.*"), 2, 0), IF(COUNTIF(#REF!, "*5.*"), 2, 0), IF(COUNTIF(#REF!, "*6.*"), 2, 0))</f>
        <v/>
      </c>
      <c r="BY1093" s="277">
        <f t="array" ref="BY1093">SUM(VALUE(AT1093),VALUE(AU1093),VALUE(AV1093),VALUE(AW1093),VALUE(AX1093),VALUE(AY1093),VALUE(AZ1093),VALUE(BB1093),VALUE(BC1093),VALUE(BD1093),VALUE(BE1093),VALUE(BF1093),VALUE(BG1093),VALUE(BH1093),VALUE(BI1093),VALUE(BJ1093),VALUE(BK1093),VALUE(BL1093),VALUE(BM1093),VALUE(BN1093),VALUE(BO1093),VALUE(BP1093),VALUE(BQ1093),VALUE(BR1093),VALUE(BS1093),VALUE(BT1093),VALUE(BU1093),VALUE(BV1093),VALUE(BW1093))</f>
        <v/>
      </c>
      <c r="BZ1093" s="307" t="n"/>
      <c r="CA1093" s="307" t="n"/>
      <c r="CB1093" s="307" t="n"/>
      <c r="CC1093" s="307" t="n"/>
      <c r="CD1093" s="307" t="n"/>
      <c r="CE1093" s="307" t="n"/>
      <c r="CF1093" s="307" t="n"/>
      <c r="CG1093" s="307" t="n"/>
      <c r="CH1093" s="307" t="n"/>
      <c r="CI1093" s="307" t="n"/>
      <c r="CJ1093" s="307" t="n"/>
      <c r="CK1093" s="307" t="n"/>
      <c r="CL1093" s="307" t="n"/>
      <c r="CM1093" s="307" t="n"/>
      <c r="CN1093" s="307" t="n"/>
      <c r="CO1093" s="307" t="n"/>
      <c r="CP1093" s="307" t="n"/>
      <c r="CQ1093" s="307" t="n"/>
      <c r="CR1093" s="279" t="inlineStr"/>
      <c r="CS1093" s="280">
        <f>AVERAGE(Value(BY1093),value(CR1093))</f>
        <v/>
      </c>
      <c r="CT1093" s="421">
        <f>(IF(OR(MediaScorecard!BG1580="x", MediaScorecard!BH1580="x",MediaScorecard!BI1580="x",MediaScorecard!BJ1580="x",MediaScorecard!BK1580="x"),1, 2))</f>
        <v/>
      </c>
      <c r="CU1093" s="308" t="n"/>
      <c r="CV1093" s="308" t="n"/>
      <c r="CW1093" s="308" t="n"/>
      <c r="CX1093" s="309" t="n"/>
      <c r="CY1093" s="308" t="n"/>
      <c r="CZ1093" s="308" t="n"/>
      <c r="DA1093" s="308" t="n"/>
    </row>
    <row r="1094" ht="21" customHeight="1" s="590">
      <c r="A1094" s="421" t="n"/>
      <c r="B1094" s="270" t="n"/>
      <c r="C1094" s="266" t="n"/>
      <c r="D1094" s="267" t="inlineStr"/>
      <c r="E1094" s="267" t="inlineStr"/>
      <c r="F1094" s="268" t="inlineStr"/>
      <c r="G1094" s="421" t="n"/>
      <c r="H1094" s="269" t="n"/>
      <c r="I1094" s="421" t="n"/>
      <c r="J1094" s="421" t="n"/>
      <c r="K1094" s="421" t="n"/>
      <c r="L1094" s="421" t="n"/>
      <c r="M1094" s="421" t="n"/>
      <c r="N1094" s="421" t="n"/>
      <c r="O1094" s="421" t="n"/>
      <c r="P1094" s="421" t="n"/>
      <c r="Q1094" s="421" t="n"/>
      <c r="R1094" s="270" t="n"/>
      <c r="S1094" s="421" t="n"/>
      <c r="T1094" s="421" t="n"/>
      <c r="U1094" s="421" t="n"/>
      <c r="V1094" s="421" t="n"/>
      <c r="W1094" s="421" t="n"/>
      <c r="X1094" s="421" t="n"/>
      <c r="Y1094" s="421" t="n"/>
      <c r="Z1094" s="421" t="n"/>
      <c r="AA1094" s="421" t="n"/>
      <c r="AB1094" s="421" t="n"/>
      <c r="AC1094" s="421" t="n"/>
      <c r="AD1094" s="421" t="n"/>
      <c r="AE1094" s="421" t="n"/>
      <c r="AF1094" s="421" t="n"/>
      <c r="AG1094" s="421" t="n"/>
      <c r="AH1094" s="421" t="n"/>
      <c r="AI1094" s="421" t="n"/>
      <c r="AJ1094" s="297" t="n"/>
      <c r="AK1094" s="297" t="n"/>
      <c r="AL1094" s="284" t="n"/>
      <c r="AM1094" s="297" t="n"/>
      <c r="AN1094" s="285" t="n"/>
      <c r="AO1094" s="297" t="n"/>
      <c r="AP1094" s="297" t="n"/>
      <c r="AQ1094" s="297" t="n"/>
      <c r="AR1094" s="297" t="n"/>
      <c r="AS1094" s="297" t="n"/>
      <c r="AT1094" s="285" t="inlineStr">
        <is>
          <t>0</t>
        </is>
      </c>
      <c r="AU1094" s="297" t="inlineStr">
        <is>
          <t>0</t>
        </is>
      </c>
      <c r="AV1094" s="297" t="inlineStr">
        <is>
          <t>0</t>
        </is>
      </c>
      <c r="AW1094" s="297" t="inlineStr">
        <is>
          <t>0</t>
        </is>
      </c>
      <c r="AX1094" s="297" t="inlineStr">
        <is>
          <t>0</t>
        </is>
      </c>
      <c r="AY1094" s="286" t="inlineStr">
        <is>
          <t>0</t>
        </is>
      </c>
      <c r="AZ1094" s="286" t="inlineStr">
        <is>
          <t>0</t>
        </is>
      </c>
      <c r="BA1094" s="287" t="inlineStr">
        <is>
          <t>0</t>
        </is>
      </c>
      <c r="BB1094" s="286" t="inlineStr">
        <is>
          <t>0</t>
        </is>
      </c>
      <c r="BC1094" s="286" t="inlineStr">
        <is>
          <t>0</t>
        </is>
      </c>
      <c r="BD1094" s="286" t="inlineStr">
        <is>
          <t>0</t>
        </is>
      </c>
      <c r="BE1094" s="286" t="inlineStr">
        <is>
          <t>0</t>
        </is>
      </c>
      <c r="BF1094" s="286" t="inlineStr">
        <is>
          <t>0</t>
        </is>
      </c>
      <c r="BG1094" s="286" t="inlineStr">
        <is>
          <t>0</t>
        </is>
      </c>
      <c r="BH1094" s="297" t="inlineStr">
        <is>
          <t>0</t>
        </is>
      </c>
      <c r="BI1094" s="297" t="inlineStr">
        <is>
          <t>0</t>
        </is>
      </c>
      <c r="BJ1094" s="297" t="inlineStr">
        <is>
          <t>0</t>
        </is>
      </c>
      <c r="BK1094" s="297" t="inlineStr">
        <is>
          <t>0</t>
        </is>
      </c>
      <c r="BL1094" s="297" t="inlineStr">
        <is>
          <t>0</t>
        </is>
      </c>
      <c r="BM1094" s="297" t="inlineStr">
        <is>
          <t>0</t>
        </is>
      </c>
      <c r="BN1094" s="297" t="inlineStr">
        <is>
          <t>0</t>
        </is>
      </c>
      <c r="BO1094" s="285" t="inlineStr">
        <is>
          <t>0</t>
        </is>
      </c>
      <c r="BP1094" s="297" t="inlineStr">
        <is>
          <t>0</t>
        </is>
      </c>
      <c r="BQ1094" s="297" t="inlineStr">
        <is>
          <t>0</t>
        </is>
      </c>
      <c r="BR1094" s="297" t="inlineStr">
        <is>
          <t>0</t>
        </is>
      </c>
      <c r="BS1094" s="297" t="inlineStr">
        <is>
          <t>0</t>
        </is>
      </c>
      <c r="BT1094" s="297" t="inlineStr">
        <is>
          <t>0</t>
        </is>
      </c>
      <c r="BU1094" s="297" t="inlineStr">
        <is>
          <t>0</t>
        </is>
      </c>
      <c r="BV1094" s="297" t="inlineStr">
        <is>
          <t>0</t>
        </is>
      </c>
      <c r="BW1094" s="288" t="inlineStr">
        <is>
          <t>0</t>
        </is>
      </c>
      <c r="BX1094" s="276">
        <f>SUM(IF(COUNTIF(#REF!, "*1.*"), 2, 0), IF(COUNTIF(#REF!, "*2.*"), 2, 0), IF(COUNTIF(#REF!, "*3.*"), 2, 0), IF(COUNTIF(#REF!, "*4.*"), 2, 0), IF(COUNTIF(#REF!, "*5.*"), 2, 0), IF(COUNTIF(#REF!, "*6.*"), 2, 0))</f>
        <v/>
      </c>
      <c r="BY1094" s="277">
        <f t="array" ref="BY1094">SUM(VALUE(AT1094),VALUE(AU1094),VALUE(AV1094),VALUE(AW1094),VALUE(AX1094),VALUE(AY1094),VALUE(AZ1094),VALUE(BB1094),VALUE(BC1094),VALUE(BD1094),VALUE(BE1094),VALUE(BF1094),VALUE(BG1094),VALUE(BH1094),VALUE(BI1094),VALUE(BJ1094),VALUE(BK1094),VALUE(BL1094),VALUE(BM1094),VALUE(BN1094),VALUE(BO1094),VALUE(BP1094),VALUE(BQ1094),VALUE(BR1094),VALUE(BS1094),VALUE(BT1094),VALUE(BU1094),VALUE(BV1094),VALUE(BW1094))</f>
        <v/>
      </c>
      <c r="BZ1094" s="307" t="n"/>
      <c r="CA1094" s="307" t="n"/>
      <c r="CB1094" s="307" t="n"/>
      <c r="CC1094" s="307" t="n"/>
      <c r="CD1094" s="307" t="n"/>
      <c r="CE1094" s="307" t="n"/>
      <c r="CF1094" s="307" t="n"/>
      <c r="CG1094" s="307" t="n"/>
      <c r="CH1094" s="307" t="n"/>
      <c r="CI1094" s="307" t="n"/>
      <c r="CJ1094" s="307" t="n"/>
      <c r="CK1094" s="307" t="n"/>
      <c r="CL1094" s="307" t="n"/>
      <c r="CM1094" s="307" t="n"/>
      <c r="CN1094" s="307" t="n"/>
      <c r="CO1094" s="307" t="n"/>
      <c r="CP1094" s="307" t="n"/>
      <c r="CQ1094" s="307" t="n"/>
      <c r="CR1094" s="279" t="inlineStr"/>
      <c r="CS1094" s="280">
        <f>AVERAGE(Value(BY1094),value(CR1094))</f>
        <v/>
      </c>
      <c r="CT1094" s="421">
        <f>(IF(OR(MediaScorecard!BG1581="x", MediaScorecard!BH1581="x",MediaScorecard!BI1581="x",MediaScorecard!BJ1581="x",MediaScorecard!BK1581="x"),1, 2))</f>
        <v/>
      </c>
      <c r="CU1094" s="308" t="n"/>
      <c r="CV1094" s="308" t="n"/>
      <c r="CW1094" s="308" t="n"/>
      <c r="CX1094" s="309" t="n"/>
      <c r="CY1094" s="308" t="n"/>
      <c r="CZ1094" s="308" t="n"/>
      <c r="DA1094" s="308" t="n"/>
    </row>
    <row r="1095" ht="21" customHeight="1" s="590">
      <c r="A1095" s="421" t="n"/>
      <c r="B1095" s="270" t="n"/>
      <c r="C1095" s="266" t="n"/>
      <c r="D1095" s="267" t="inlineStr"/>
      <c r="E1095" s="267" t="inlineStr"/>
      <c r="F1095" s="268" t="inlineStr"/>
      <c r="G1095" s="421" t="n"/>
      <c r="H1095" s="269" t="n"/>
      <c r="I1095" s="421" t="n"/>
      <c r="J1095" s="421" t="n"/>
      <c r="K1095" s="421" t="n"/>
      <c r="L1095" s="421" t="n"/>
      <c r="M1095" s="421" t="n"/>
      <c r="N1095" s="421" t="n"/>
      <c r="O1095" s="421" t="n"/>
      <c r="P1095" s="421" t="n"/>
      <c r="Q1095" s="421" t="n"/>
      <c r="R1095" s="270" t="n"/>
      <c r="S1095" s="421" t="n"/>
      <c r="T1095" s="421" t="n"/>
      <c r="U1095" s="421" t="n"/>
      <c r="V1095" s="421" t="n"/>
      <c r="W1095" s="421" t="n"/>
      <c r="X1095" s="421" t="n"/>
      <c r="Y1095" s="421" t="n"/>
      <c r="Z1095" s="421" t="n"/>
      <c r="AA1095" s="421" t="n"/>
      <c r="AB1095" s="421" t="n"/>
      <c r="AC1095" s="421" t="n"/>
      <c r="AD1095" s="421" t="n"/>
      <c r="AE1095" s="421" t="n"/>
      <c r="AF1095" s="421" t="n"/>
      <c r="AG1095" s="421" t="n"/>
      <c r="AH1095" s="421" t="n"/>
      <c r="AI1095" s="421" t="n"/>
      <c r="AJ1095" s="297" t="n"/>
      <c r="AK1095" s="297" t="n"/>
      <c r="AL1095" s="284" t="n"/>
      <c r="AM1095" s="297" t="n"/>
      <c r="AN1095" s="285" t="n"/>
      <c r="AO1095" s="297" t="n"/>
      <c r="AP1095" s="297" t="n"/>
      <c r="AQ1095" s="297" t="n"/>
      <c r="AR1095" s="297" t="n"/>
      <c r="AS1095" s="297" t="n"/>
      <c r="AT1095" s="285" t="inlineStr">
        <is>
          <t>0</t>
        </is>
      </c>
      <c r="AU1095" s="297" t="inlineStr">
        <is>
          <t>0</t>
        </is>
      </c>
      <c r="AV1095" s="297" t="inlineStr">
        <is>
          <t>0</t>
        </is>
      </c>
      <c r="AW1095" s="297" t="inlineStr">
        <is>
          <t>0</t>
        </is>
      </c>
      <c r="AX1095" s="297" t="inlineStr">
        <is>
          <t>0</t>
        </is>
      </c>
      <c r="AY1095" s="286" t="inlineStr">
        <is>
          <t>0</t>
        </is>
      </c>
      <c r="AZ1095" s="286" t="inlineStr">
        <is>
          <t>0</t>
        </is>
      </c>
      <c r="BA1095" s="287" t="inlineStr">
        <is>
          <t>0</t>
        </is>
      </c>
      <c r="BB1095" s="286" t="inlineStr">
        <is>
          <t>0</t>
        </is>
      </c>
      <c r="BC1095" s="286" t="inlineStr">
        <is>
          <t>0</t>
        </is>
      </c>
      <c r="BD1095" s="286" t="inlineStr">
        <is>
          <t>0</t>
        </is>
      </c>
      <c r="BE1095" s="286" t="inlineStr">
        <is>
          <t>0</t>
        </is>
      </c>
      <c r="BF1095" s="286" t="inlineStr">
        <is>
          <t>0</t>
        </is>
      </c>
      <c r="BG1095" s="286" t="inlineStr">
        <is>
          <t>0</t>
        </is>
      </c>
      <c r="BH1095" s="297" t="inlineStr">
        <is>
          <t>0</t>
        </is>
      </c>
      <c r="BI1095" s="297" t="inlineStr">
        <is>
          <t>0</t>
        </is>
      </c>
      <c r="BJ1095" s="297" t="inlineStr">
        <is>
          <t>0</t>
        </is>
      </c>
      <c r="BK1095" s="297" t="inlineStr">
        <is>
          <t>0</t>
        </is>
      </c>
      <c r="BL1095" s="297" t="inlineStr">
        <is>
          <t>0</t>
        </is>
      </c>
      <c r="BM1095" s="297" t="inlineStr">
        <is>
          <t>0</t>
        </is>
      </c>
      <c r="BN1095" s="297" t="inlineStr">
        <is>
          <t>0</t>
        </is>
      </c>
      <c r="BO1095" s="285" t="inlineStr">
        <is>
          <t>0</t>
        </is>
      </c>
      <c r="BP1095" s="297" t="inlineStr">
        <is>
          <t>0</t>
        </is>
      </c>
      <c r="BQ1095" s="297" t="inlineStr">
        <is>
          <t>0</t>
        </is>
      </c>
      <c r="BR1095" s="297" t="inlineStr">
        <is>
          <t>0</t>
        </is>
      </c>
      <c r="BS1095" s="297" t="inlineStr">
        <is>
          <t>0</t>
        </is>
      </c>
      <c r="BT1095" s="297" t="inlineStr">
        <is>
          <t>0</t>
        </is>
      </c>
      <c r="BU1095" s="297" t="inlineStr">
        <is>
          <t>0</t>
        </is>
      </c>
      <c r="BV1095" s="297" t="inlineStr">
        <is>
          <t>0</t>
        </is>
      </c>
      <c r="BW1095" s="288" t="inlineStr">
        <is>
          <t>0</t>
        </is>
      </c>
      <c r="BX1095" s="276">
        <f>SUM(IF(COUNTIF(#REF!, "*1.*"), 2, 0), IF(COUNTIF(#REF!, "*2.*"), 2, 0), IF(COUNTIF(#REF!, "*3.*"), 2, 0), IF(COUNTIF(#REF!, "*4.*"), 2, 0), IF(COUNTIF(#REF!, "*5.*"), 2, 0), IF(COUNTIF(#REF!, "*6.*"), 2, 0))</f>
        <v/>
      </c>
      <c r="BY1095" s="277">
        <f t="array" ref="BY1095">SUM(VALUE(AT1095),VALUE(AU1095),VALUE(AV1095),VALUE(AW1095),VALUE(AX1095),VALUE(AY1095),VALUE(AZ1095),VALUE(BB1095),VALUE(BC1095),VALUE(BD1095),VALUE(BE1095),VALUE(BF1095),VALUE(BG1095),VALUE(BH1095),VALUE(BI1095),VALUE(BJ1095),VALUE(BK1095),VALUE(BL1095),VALUE(BM1095),VALUE(BN1095),VALUE(BO1095),VALUE(BP1095),VALUE(BQ1095),VALUE(BR1095),VALUE(BS1095),VALUE(BT1095),VALUE(BU1095),VALUE(BV1095),VALUE(BW1095))</f>
        <v/>
      </c>
      <c r="BZ1095" s="307" t="n"/>
      <c r="CA1095" s="307" t="n"/>
      <c r="CB1095" s="307" t="n"/>
      <c r="CC1095" s="307" t="n"/>
      <c r="CD1095" s="307" t="n"/>
      <c r="CE1095" s="307" t="n"/>
      <c r="CF1095" s="307" t="n"/>
      <c r="CG1095" s="307" t="n"/>
      <c r="CH1095" s="307" t="n"/>
      <c r="CI1095" s="307" t="n"/>
      <c r="CJ1095" s="307" t="n"/>
      <c r="CK1095" s="307" t="n"/>
      <c r="CL1095" s="307" t="n"/>
      <c r="CM1095" s="307" t="n"/>
      <c r="CN1095" s="307" t="n"/>
      <c r="CO1095" s="307" t="n"/>
      <c r="CP1095" s="307" t="n"/>
      <c r="CQ1095" s="307" t="n"/>
      <c r="CR1095" s="279" t="inlineStr"/>
      <c r="CS1095" s="280">
        <f>AVERAGE(Value(BY1095),value(CR1095))</f>
        <v/>
      </c>
      <c r="CT1095" s="421">
        <f>(IF(OR(MediaScorecard!BG1582="x", MediaScorecard!BH1582="x",MediaScorecard!BI1582="x",MediaScorecard!BJ1582="x",MediaScorecard!BK1582="x"),1, 2))</f>
        <v/>
      </c>
      <c r="CU1095" s="308" t="n"/>
      <c r="CV1095" s="308" t="n"/>
      <c r="CW1095" s="308" t="n"/>
      <c r="CX1095" s="309" t="n"/>
      <c r="CY1095" s="308" t="n"/>
      <c r="CZ1095" s="308" t="n"/>
      <c r="DA1095" s="308" t="n"/>
    </row>
    <row r="1096" ht="21" customHeight="1" s="590">
      <c r="A1096" s="421" t="n"/>
      <c r="B1096" s="270" t="n"/>
      <c r="C1096" s="266" t="n"/>
      <c r="D1096" s="267" t="inlineStr"/>
      <c r="E1096" s="267" t="inlineStr"/>
      <c r="F1096" s="268" t="inlineStr"/>
      <c r="G1096" s="421" t="n"/>
      <c r="H1096" s="269" t="n"/>
      <c r="I1096" s="421" t="n"/>
      <c r="J1096" s="421" t="n"/>
      <c r="K1096" s="421" t="n"/>
      <c r="L1096" s="421" t="n"/>
      <c r="M1096" s="421" t="n"/>
      <c r="N1096" s="421" t="n"/>
      <c r="O1096" s="421" t="n"/>
      <c r="P1096" s="421" t="n"/>
      <c r="Q1096" s="421" t="n"/>
      <c r="R1096" s="270" t="n"/>
      <c r="S1096" s="421" t="n"/>
      <c r="T1096" s="421" t="n"/>
      <c r="U1096" s="421" t="n"/>
      <c r="V1096" s="421" t="n"/>
      <c r="W1096" s="421" t="n"/>
      <c r="X1096" s="421" t="n"/>
      <c r="Y1096" s="421" t="n"/>
      <c r="Z1096" s="421" t="n"/>
      <c r="AA1096" s="421" t="n"/>
      <c r="AB1096" s="421" t="n"/>
      <c r="AC1096" s="421" t="n"/>
      <c r="AD1096" s="421" t="n"/>
      <c r="AE1096" s="421" t="n"/>
      <c r="AF1096" s="421" t="n"/>
      <c r="AG1096" s="421" t="n"/>
      <c r="AH1096" s="421" t="n"/>
      <c r="AI1096" s="421" t="n"/>
      <c r="AJ1096" s="297" t="n"/>
      <c r="AK1096" s="297" t="n"/>
      <c r="AL1096" s="284" t="n"/>
      <c r="AM1096" s="297" t="n"/>
      <c r="AN1096" s="285" t="n"/>
      <c r="AO1096" s="297" t="n"/>
      <c r="AP1096" s="297" t="n"/>
      <c r="AQ1096" s="297" t="n"/>
      <c r="AR1096" s="297" t="n"/>
      <c r="AS1096" s="297" t="n"/>
      <c r="AT1096" s="285" t="inlineStr">
        <is>
          <t>0</t>
        </is>
      </c>
      <c r="AU1096" s="297" t="inlineStr">
        <is>
          <t>0</t>
        </is>
      </c>
      <c r="AV1096" s="297" t="inlineStr">
        <is>
          <t>0</t>
        </is>
      </c>
      <c r="AW1096" s="297" t="inlineStr">
        <is>
          <t>0</t>
        </is>
      </c>
      <c r="AX1096" s="297" t="inlineStr">
        <is>
          <t>0</t>
        </is>
      </c>
      <c r="AY1096" s="286" t="inlineStr">
        <is>
          <t>0</t>
        </is>
      </c>
      <c r="AZ1096" s="286" t="inlineStr">
        <is>
          <t>0</t>
        </is>
      </c>
      <c r="BA1096" s="287" t="inlineStr">
        <is>
          <t>0</t>
        </is>
      </c>
      <c r="BB1096" s="286" t="inlineStr">
        <is>
          <t>0</t>
        </is>
      </c>
      <c r="BC1096" s="286" t="inlineStr">
        <is>
          <t>0</t>
        </is>
      </c>
      <c r="BD1096" s="286" t="inlineStr">
        <is>
          <t>0</t>
        </is>
      </c>
      <c r="BE1096" s="286" t="inlineStr">
        <is>
          <t>0</t>
        </is>
      </c>
      <c r="BF1096" s="286" t="inlineStr">
        <is>
          <t>0</t>
        </is>
      </c>
      <c r="BG1096" s="286" t="inlineStr">
        <is>
          <t>0</t>
        </is>
      </c>
      <c r="BH1096" s="297" t="inlineStr">
        <is>
          <t>0</t>
        </is>
      </c>
      <c r="BI1096" s="297" t="inlineStr">
        <is>
          <t>0</t>
        </is>
      </c>
      <c r="BJ1096" s="297" t="inlineStr">
        <is>
          <t>0</t>
        </is>
      </c>
      <c r="BK1096" s="297" t="inlineStr">
        <is>
          <t>0</t>
        </is>
      </c>
      <c r="BL1096" s="297" t="inlineStr">
        <is>
          <t>0</t>
        </is>
      </c>
      <c r="BM1096" s="297" t="inlineStr">
        <is>
          <t>0</t>
        </is>
      </c>
      <c r="BN1096" s="297" t="inlineStr">
        <is>
          <t>0</t>
        </is>
      </c>
      <c r="BO1096" s="285" t="inlineStr">
        <is>
          <t>0</t>
        </is>
      </c>
      <c r="BP1096" s="297" t="inlineStr">
        <is>
          <t>0</t>
        </is>
      </c>
      <c r="BQ1096" s="297" t="inlineStr">
        <is>
          <t>0</t>
        </is>
      </c>
      <c r="BR1096" s="297" t="inlineStr">
        <is>
          <t>0</t>
        </is>
      </c>
      <c r="BS1096" s="297" t="inlineStr">
        <is>
          <t>0</t>
        </is>
      </c>
      <c r="BT1096" s="297" t="inlineStr">
        <is>
          <t>0</t>
        </is>
      </c>
      <c r="BU1096" s="297" t="inlineStr">
        <is>
          <t>0</t>
        </is>
      </c>
      <c r="BV1096" s="297" t="inlineStr">
        <is>
          <t>0</t>
        </is>
      </c>
      <c r="BW1096" s="288" t="inlineStr">
        <is>
          <t>0</t>
        </is>
      </c>
      <c r="BX1096" s="276">
        <f>SUM(IF(COUNTIF(#REF!, "*1.*"), 2, 0), IF(COUNTIF(#REF!, "*2.*"), 2, 0), IF(COUNTIF(#REF!, "*3.*"), 2, 0), IF(COUNTIF(#REF!, "*4.*"), 2, 0), IF(COUNTIF(#REF!, "*5.*"), 2, 0), IF(COUNTIF(#REF!, "*6.*"), 2, 0))</f>
        <v/>
      </c>
      <c r="BY1096" s="277">
        <f t="array" ref="BY1096">SUM(VALUE(AT1096),VALUE(AU1096),VALUE(AV1096),VALUE(AW1096),VALUE(AX1096),VALUE(AY1096),VALUE(AZ1096),VALUE(BB1096),VALUE(BC1096),VALUE(BD1096),VALUE(BE1096),VALUE(BF1096),VALUE(BG1096),VALUE(BH1096),VALUE(BI1096),VALUE(BJ1096),VALUE(BK1096),VALUE(BL1096),VALUE(BM1096),VALUE(BN1096),VALUE(BO1096),VALUE(BP1096),VALUE(BQ1096),VALUE(BR1096),VALUE(BS1096),VALUE(BT1096),VALUE(BU1096),VALUE(BV1096),VALUE(BW1096))</f>
        <v/>
      </c>
      <c r="BZ1096" s="307" t="n"/>
      <c r="CA1096" s="307" t="n"/>
      <c r="CB1096" s="307" t="n"/>
      <c r="CC1096" s="307" t="n"/>
      <c r="CD1096" s="307" t="n"/>
      <c r="CE1096" s="307" t="n"/>
      <c r="CF1096" s="307" t="n"/>
      <c r="CG1096" s="307" t="n"/>
      <c r="CH1096" s="307" t="n"/>
      <c r="CI1096" s="307" t="n"/>
      <c r="CJ1096" s="307" t="n"/>
      <c r="CK1096" s="307" t="n"/>
      <c r="CL1096" s="307" t="n"/>
      <c r="CM1096" s="307" t="n"/>
      <c r="CN1096" s="307" t="n"/>
      <c r="CO1096" s="307" t="n"/>
      <c r="CP1096" s="307" t="n"/>
      <c r="CQ1096" s="307" t="n"/>
      <c r="CR1096" s="279" t="inlineStr"/>
      <c r="CS1096" s="280">
        <f>AVERAGE(Value(BY1096),value(CR1096))</f>
        <v/>
      </c>
      <c r="CT1096" s="421">
        <f>(IF(OR(MediaScorecard!BG1583="x", MediaScorecard!BH1583="x",MediaScorecard!BI1583="x",MediaScorecard!BJ1583="x",MediaScorecard!BK1583="x"),1, 2))</f>
        <v/>
      </c>
      <c r="CU1096" s="308" t="n"/>
      <c r="CV1096" s="308" t="n"/>
      <c r="CW1096" s="308" t="n"/>
      <c r="CX1096" s="309" t="n"/>
      <c r="CY1096" s="308" t="n"/>
      <c r="CZ1096" s="308" t="n"/>
      <c r="DA1096" s="308" t="n"/>
    </row>
    <row r="1097" ht="21" customHeight="1" s="590">
      <c r="A1097" s="421" t="n"/>
      <c r="B1097" s="270" t="n"/>
      <c r="C1097" s="266" t="n"/>
      <c r="D1097" s="267" t="inlineStr"/>
      <c r="E1097" s="267" t="inlineStr"/>
      <c r="F1097" s="268" t="inlineStr"/>
      <c r="G1097" s="421" t="n"/>
      <c r="H1097" s="269" t="n"/>
      <c r="I1097" s="421" t="n"/>
      <c r="J1097" s="421" t="n"/>
      <c r="K1097" s="421" t="n"/>
      <c r="L1097" s="421" t="n"/>
      <c r="M1097" s="421" t="n"/>
      <c r="N1097" s="421" t="n"/>
      <c r="O1097" s="421" t="n"/>
      <c r="P1097" s="421" t="n"/>
      <c r="Q1097" s="421" t="n"/>
      <c r="R1097" s="270" t="n"/>
      <c r="S1097" s="421" t="n"/>
      <c r="T1097" s="421" t="n"/>
      <c r="U1097" s="421" t="n"/>
      <c r="V1097" s="421" t="n"/>
      <c r="W1097" s="421" t="n"/>
      <c r="X1097" s="421" t="n"/>
      <c r="Y1097" s="421" t="n"/>
      <c r="Z1097" s="421" t="n"/>
      <c r="AA1097" s="421" t="n"/>
      <c r="AB1097" s="421" t="n"/>
      <c r="AC1097" s="421" t="n"/>
      <c r="AD1097" s="421" t="n"/>
      <c r="AE1097" s="421" t="n"/>
      <c r="AF1097" s="421" t="n"/>
      <c r="AG1097" s="421" t="n"/>
      <c r="AH1097" s="421" t="n"/>
      <c r="AI1097" s="421" t="n"/>
      <c r="AJ1097" s="297" t="n"/>
      <c r="AK1097" s="297" t="n"/>
      <c r="AL1097" s="284" t="n"/>
      <c r="AM1097" s="297" t="n"/>
      <c r="AN1097" s="285" t="n"/>
      <c r="AO1097" s="297" t="n"/>
      <c r="AP1097" s="297" t="n"/>
      <c r="AQ1097" s="297" t="n"/>
      <c r="AR1097" s="297" t="n"/>
      <c r="AS1097" s="297" t="n"/>
      <c r="AT1097" s="285" t="inlineStr">
        <is>
          <t>0</t>
        </is>
      </c>
      <c r="AU1097" s="297" t="inlineStr">
        <is>
          <t>0</t>
        </is>
      </c>
      <c r="AV1097" s="297" t="inlineStr">
        <is>
          <t>0</t>
        </is>
      </c>
      <c r="AW1097" s="297" t="inlineStr">
        <is>
          <t>0</t>
        </is>
      </c>
      <c r="AX1097" s="297" t="inlineStr">
        <is>
          <t>0</t>
        </is>
      </c>
      <c r="AY1097" s="286" t="inlineStr">
        <is>
          <t>0</t>
        </is>
      </c>
      <c r="AZ1097" s="286" t="inlineStr">
        <is>
          <t>0</t>
        </is>
      </c>
      <c r="BA1097" s="287" t="inlineStr">
        <is>
          <t>0</t>
        </is>
      </c>
      <c r="BB1097" s="286" t="inlineStr">
        <is>
          <t>0</t>
        </is>
      </c>
      <c r="BC1097" s="286" t="inlineStr">
        <is>
          <t>0</t>
        </is>
      </c>
      <c r="BD1097" s="286" t="inlineStr">
        <is>
          <t>0</t>
        </is>
      </c>
      <c r="BE1097" s="286" t="inlineStr">
        <is>
          <t>0</t>
        </is>
      </c>
      <c r="BF1097" s="286" t="inlineStr">
        <is>
          <t>0</t>
        </is>
      </c>
      <c r="BG1097" s="286" t="inlineStr">
        <is>
          <t>0</t>
        </is>
      </c>
      <c r="BH1097" s="297" t="inlineStr">
        <is>
          <t>0</t>
        </is>
      </c>
      <c r="BI1097" s="297" t="inlineStr">
        <is>
          <t>0</t>
        </is>
      </c>
      <c r="BJ1097" s="297" t="inlineStr">
        <is>
          <t>0</t>
        </is>
      </c>
      <c r="BK1097" s="297" t="inlineStr">
        <is>
          <t>0</t>
        </is>
      </c>
      <c r="BL1097" s="297" t="inlineStr">
        <is>
          <t>0</t>
        </is>
      </c>
      <c r="BM1097" s="297" t="inlineStr">
        <is>
          <t>0</t>
        </is>
      </c>
      <c r="BN1097" s="297" t="inlineStr">
        <is>
          <t>0</t>
        </is>
      </c>
      <c r="BO1097" s="285" t="inlineStr">
        <is>
          <t>0</t>
        </is>
      </c>
      <c r="BP1097" s="297" t="inlineStr">
        <is>
          <t>0</t>
        </is>
      </c>
      <c r="BQ1097" s="297" t="inlineStr">
        <is>
          <t>0</t>
        </is>
      </c>
      <c r="BR1097" s="297" t="inlineStr">
        <is>
          <t>0</t>
        </is>
      </c>
      <c r="BS1097" s="297" t="inlineStr">
        <is>
          <t>0</t>
        </is>
      </c>
      <c r="BT1097" s="297" t="inlineStr">
        <is>
          <t>0</t>
        </is>
      </c>
      <c r="BU1097" s="297" t="inlineStr">
        <is>
          <t>0</t>
        </is>
      </c>
      <c r="BV1097" s="297" t="inlineStr">
        <is>
          <t>0</t>
        </is>
      </c>
      <c r="BW1097" s="288" t="inlineStr">
        <is>
          <t>0</t>
        </is>
      </c>
      <c r="BX1097" s="276">
        <f>SUM(IF(COUNTIF(#REF!, "*1.*"), 2, 0), IF(COUNTIF(#REF!, "*2.*"), 2, 0), IF(COUNTIF(#REF!, "*3.*"), 2, 0), IF(COUNTIF(#REF!, "*4.*"), 2, 0), IF(COUNTIF(#REF!, "*5.*"), 2, 0), IF(COUNTIF(#REF!, "*6.*"), 2, 0))</f>
        <v/>
      </c>
      <c r="BY1097" s="277">
        <f t="array" ref="BY1097">SUM(VALUE(AT1097),VALUE(AU1097),VALUE(AV1097),VALUE(AW1097),VALUE(AX1097),VALUE(AY1097),VALUE(AZ1097),VALUE(BB1097),VALUE(BC1097),VALUE(BD1097),VALUE(BE1097),VALUE(BF1097),VALUE(BG1097),VALUE(BH1097),VALUE(BI1097),VALUE(BJ1097),VALUE(BK1097),VALUE(BL1097),VALUE(BM1097),VALUE(BN1097),VALUE(BO1097),VALUE(BP1097),VALUE(BQ1097),VALUE(BR1097),VALUE(BS1097),VALUE(BT1097),VALUE(BU1097),VALUE(BV1097),VALUE(BW1097))</f>
        <v/>
      </c>
      <c r="BZ1097" s="307" t="n"/>
      <c r="CA1097" s="307" t="n"/>
      <c r="CB1097" s="307" t="n"/>
      <c r="CC1097" s="307" t="n"/>
      <c r="CD1097" s="307" t="n"/>
      <c r="CE1097" s="307" t="n"/>
      <c r="CF1097" s="307" t="n"/>
      <c r="CG1097" s="307" t="n"/>
      <c r="CH1097" s="307" t="n"/>
      <c r="CI1097" s="307" t="n"/>
      <c r="CJ1097" s="307" t="n"/>
      <c r="CK1097" s="307" t="n"/>
      <c r="CL1097" s="307" t="n"/>
      <c r="CM1097" s="307" t="n"/>
      <c r="CN1097" s="307" t="n"/>
      <c r="CO1097" s="307" t="n"/>
      <c r="CP1097" s="307" t="n"/>
      <c r="CQ1097" s="307" t="n"/>
      <c r="CR1097" s="279" t="inlineStr"/>
      <c r="CS1097" s="280">
        <f>AVERAGE(Value(BY1097),value(CR1097))</f>
        <v/>
      </c>
      <c r="CT1097" s="421">
        <f>(IF(OR(MediaScorecard!BG1584="x", MediaScorecard!BH1584="x",MediaScorecard!BI1584="x",MediaScorecard!BJ1584="x",MediaScorecard!BK1584="x"),1, 2))</f>
        <v/>
      </c>
      <c r="CU1097" s="308" t="n"/>
      <c r="CV1097" s="308" t="n"/>
      <c r="CW1097" s="308" t="n"/>
      <c r="CX1097" s="309" t="n"/>
      <c r="CY1097" s="308" t="n"/>
      <c r="CZ1097" s="308" t="n"/>
      <c r="DA1097" s="308" t="n"/>
    </row>
    <row r="1098" ht="21" customHeight="1" s="590">
      <c r="A1098" s="421" t="n"/>
      <c r="B1098" s="270" t="n"/>
      <c r="C1098" s="266" t="n"/>
      <c r="D1098" s="267" t="inlineStr"/>
      <c r="E1098" s="267" t="inlineStr"/>
      <c r="F1098" s="268" t="inlineStr"/>
      <c r="G1098" s="421" t="n"/>
      <c r="H1098" s="269" t="n"/>
      <c r="I1098" s="421" t="n"/>
      <c r="J1098" s="421" t="n"/>
      <c r="K1098" s="421" t="n"/>
      <c r="L1098" s="421" t="n"/>
      <c r="M1098" s="421" t="n"/>
      <c r="N1098" s="421" t="n"/>
      <c r="O1098" s="421" t="n"/>
      <c r="P1098" s="421" t="n"/>
      <c r="Q1098" s="421" t="n"/>
      <c r="R1098" s="270" t="n"/>
      <c r="S1098" s="421" t="n"/>
      <c r="T1098" s="421" t="n"/>
      <c r="U1098" s="421" t="n"/>
      <c r="V1098" s="421" t="n"/>
      <c r="W1098" s="421" t="n"/>
      <c r="X1098" s="421" t="n"/>
      <c r="Y1098" s="421" t="n"/>
      <c r="Z1098" s="421" t="n"/>
      <c r="AA1098" s="421" t="n"/>
      <c r="AB1098" s="421" t="n"/>
      <c r="AC1098" s="421" t="n"/>
      <c r="AD1098" s="421" t="n"/>
      <c r="AE1098" s="421" t="n"/>
      <c r="AF1098" s="421" t="n"/>
      <c r="AG1098" s="421" t="n"/>
      <c r="AH1098" s="421" t="n"/>
      <c r="AI1098" s="421" t="n"/>
      <c r="AJ1098" s="297" t="n"/>
      <c r="AK1098" s="297" t="n"/>
      <c r="AL1098" s="284" t="n"/>
      <c r="AM1098" s="297" t="n"/>
      <c r="AN1098" s="285" t="n"/>
      <c r="AO1098" s="297" t="n"/>
      <c r="AP1098" s="297" t="n"/>
      <c r="AQ1098" s="297" t="n"/>
      <c r="AR1098" s="297" t="n"/>
      <c r="AS1098" s="297" t="n"/>
      <c r="AT1098" s="285" t="inlineStr">
        <is>
          <t>0</t>
        </is>
      </c>
      <c r="AU1098" s="297" t="inlineStr">
        <is>
          <t>0</t>
        </is>
      </c>
      <c r="AV1098" s="297" t="inlineStr">
        <is>
          <t>0</t>
        </is>
      </c>
      <c r="AW1098" s="297" t="inlineStr">
        <is>
          <t>0</t>
        </is>
      </c>
      <c r="AX1098" s="297" t="inlineStr">
        <is>
          <t>0</t>
        </is>
      </c>
      <c r="AY1098" s="286" t="inlineStr">
        <is>
          <t>0</t>
        </is>
      </c>
      <c r="AZ1098" s="286" t="inlineStr">
        <is>
          <t>0</t>
        </is>
      </c>
      <c r="BA1098" s="287" t="inlineStr">
        <is>
          <t>0</t>
        </is>
      </c>
      <c r="BB1098" s="286" t="inlineStr">
        <is>
          <t>0</t>
        </is>
      </c>
      <c r="BC1098" s="286" t="inlineStr">
        <is>
          <t>0</t>
        </is>
      </c>
      <c r="BD1098" s="286" t="inlineStr">
        <is>
          <t>0</t>
        </is>
      </c>
      <c r="BE1098" s="286" t="inlineStr">
        <is>
          <t>0</t>
        </is>
      </c>
      <c r="BF1098" s="286" t="inlineStr">
        <is>
          <t>0</t>
        </is>
      </c>
      <c r="BG1098" s="286" t="inlineStr">
        <is>
          <t>0</t>
        </is>
      </c>
      <c r="BH1098" s="297" t="inlineStr">
        <is>
          <t>0</t>
        </is>
      </c>
      <c r="BI1098" s="297" t="inlineStr">
        <is>
          <t>0</t>
        </is>
      </c>
      <c r="BJ1098" s="297" t="inlineStr">
        <is>
          <t>0</t>
        </is>
      </c>
      <c r="BK1098" s="297" t="inlineStr">
        <is>
          <t>0</t>
        </is>
      </c>
      <c r="BL1098" s="297" t="inlineStr">
        <is>
          <t>0</t>
        </is>
      </c>
      <c r="BM1098" s="297" t="inlineStr">
        <is>
          <t>0</t>
        </is>
      </c>
      <c r="BN1098" s="297" t="inlineStr">
        <is>
          <t>0</t>
        </is>
      </c>
      <c r="BO1098" s="285" t="inlineStr">
        <is>
          <t>0</t>
        </is>
      </c>
      <c r="BP1098" s="297" t="inlineStr">
        <is>
          <t>0</t>
        </is>
      </c>
      <c r="BQ1098" s="297" t="inlineStr">
        <is>
          <t>0</t>
        </is>
      </c>
      <c r="BR1098" s="297" t="inlineStr">
        <is>
          <t>0</t>
        </is>
      </c>
      <c r="BS1098" s="297" t="inlineStr">
        <is>
          <t>0</t>
        </is>
      </c>
      <c r="BT1098" s="297" t="inlineStr">
        <is>
          <t>0</t>
        </is>
      </c>
      <c r="BU1098" s="297" t="inlineStr">
        <is>
          <t>0</t>
        </is>
      </c>
      <c r="BV1098" s="297" t="inlineStr">
        <is>
          <t>0</t>
        </is>
      </c>
      <c r="BW1098" s="288" t="inlineStr">
        <is>
          <t>0</t>
        </is>
      </c>
      <c r="BX1098" s="276">
        <f>SUM(IF(COUNTIF(#REF!, "*1.*"), 2, 0), IF(COUNTIF(#REF!, "*2.*"), 2, 0), IF(COUNTIF(#REF!, "*3.*"), 2, 0), IF(COUNTIF(#REF!, "*4.*"), 2, 0), IF(COUNTIF(#REF!, "*5.*"), 2, 0), IF(COUNTIF(#REF!, "*6.*"), 2, 0))</f>
        <v/>
      </c>
      <c r="BY1098" s="277">
        <f t="array" ref="BY1098">SUM(VALUE(AT1098),VALUE(AU1098),VALUE(AV1098),VALUE(AW1098),VALUE(AX1098),VALUE(AY1098),VALUE(AZ1098),VALUE(BB1098),VALUE(BC1098),VALUE(BD1098),VALUE(BE1098),VALUE(BF1098),VALUE(BG1098),VALUE(BH1098),VALUE(BI1098),VALUE(BJ1098),VALUE(BK1098),VALUE(BL1098),VALUE(BM1098),VALUE(BN1098),VALUE(BO1098),VALUE(BP1098),VALUE(BQ1098),VALUE(BR1098),VALUE(BS1098),VALUE(BT1098),VALUE(BU1098),VALUE(BV1098),VALUE(BW1098))</f>
        <v/>
      </c>
      <c r="BZ1098" s="307" t="n"/>
      <c r="CA1098" s="307" t="n"/>
      <c r="CB1098" s="307" t="n"/>
      <c r="CC1098" s="307" t="n"/>
      <c r="CD1098" s="307" t="n"/>
      <c r="CE1098" s="307" t="n"/>
      <c r="CF1098" s="307" t="n"/>
      <c r="CG1098" s="307" t="n"/>
      <c r="CH1098" s="307" t="n"/>
      <c r="CI1098" s="307" t="n"/>
      <c r="CJ1098" s="307" t="n"/>
      <c r="CK1098" s="307" t="n"/>
      <c r="CL1098" s="307" t="n"/>
      <c r="CM1098" s="307" t="n"/>
      <c r="CN1098" s="307" t="n"/>
      <c r="CO1098" s="307" t="n"/>
      <c r="CP1098" s="307" t="n"/>
      <c r="CQ1098" s="307" t="n"/>
      <c r="CR1098" s="279" t="inlineStr"/>
      <c r="CS1098" s="280">
        <f>AVERAGE(Value(BY1098),value(CR1098))</f>
        <v/>
      </c>
      <c r="CT1098" s="421">
        <f>(IF(OR(MediaScorecard!BG1585="x", MediaScorecard!BH1585="x",MediaScorecard!BI1585="x",MediaScorecard!BJ1585="x",MediaScorecard!BK1585="x"),1, 2))</f>
        <v/>
      </c>
      <c r="CU1098" s="308" t="n"/>
      <c r="CV1098" s="308" t="n"/>
      <c r="CW1098" s="308" t="n"/>
      <c r="CX1098" s="309" t="n"/>
      <c r="CY1098" s="308" t="n"/>
      <c r="CZ1098" s="308" t="n"/>
      <c r="DA1098" s="308" t="n"/>
    </row>
    <row r="1099" ht="21" customHeight="1" s="590">
      <c r="A1099" s="421" t="n"/>
      <c r="B1099" s="270" t="n"/>
      <c r="C1099" s="266" t="n"/>
      <c r="D1099" s="267" t="inlineStr"/>
      <c r="E1099" s="267" t="inlineStr"/>
      <c r="F1099" s="268" t="inlineStr"/>
      <c r="G1099" s="421" t="n"/>
      <c r="H1099" s="269" t="n"/>
      <c r="I1099" s="421" t="n"/>
      <c r="J1099" s="421" t="n"/>
      <c r="K1099" s="421" t="n"/>
      <c r="L1099" s="421" t="n"/>
      <c r="M1099" s="421" t="n"/>
      <c r="N1099" s="421" t="n"/>
      <c r="O1099" s="421" t="n"/>
      <c r="P1099" s="421" t="n"/>
      <c r="Q1099" s="421" t="n"/>
      <c r="R1099" s="270" t="n"/>
      <c r="S1099" s="421" t="n"/>
      <c r="T1099" s="421" t="n"/>
      <c r="U1099" s="421" t="n"/>
      <c r="V1099" s="421" t="n"/>
      <c r="W1099" s="421" t="n"/>
      <c r="X1099" s="421" t="n"/>
      <c r="Y1099" s="421" t="n"/>
      <c r="Z1099" s="421" t="n"/>
      <c r="AA1099" s="421" t="n"/>
      <c r="AB1099" s="421" t="n"/>
      <c r="AC1099" s="421" t="n"/>
      <c r="AD1099" s="421" t="n"/>
      <c r="AE1099" s="421" t="n"/>
      <c r="AF1099" s="421" t="n"/>
      <c r="AG1099" s="421" t="n"/>
      <c r="AH1099" s="421" t="n"/>
      <c r="AI1099" s="421" t="n"/>
      <c r="AJ1099" s="297" t="n"/>
      <c r="AK1099" s="297" t="n"/>
      <c r="AL1099" s="284" t="n"/>
      <c r="AM1099" s="297" t="n"/>
      <c r="AN1099" s="285" t="n"/>
      <c r="AO1099" s="297" t="n"/>
      <c r="AP1099" s="297" t="n"/>
      <c r="AQ1099" s="297" t="n"/>
      <c r="AR1099" s="297" t="n"/>
      <c r="AS1099" s="297" t="n"/>
      <c r="AT1099" s="285" t="inlineStr">
        <is>
          <t>0</t>
        </is>
      </c>
      <c r="AU1099" s="297" t="inlineStr">
        <is>
          <t>0</t>
        </is>
      </c>
      <c r="AV1099" s="297" t="inlineStr">
        <is>
          <t>0</t>
        </is>
      </c>
      <c r="AW1099" s="297" t="inlineStr">
        <is>
          <t>0</t>
        </is>
      </c>
      <c r="AX1099" s="297" t="inlineStr">
        <is>
          <t>0</t>
        </is>
      </c>
      <c r="AY1099" s="286" t="inlineStr">
        <is>
          <t>0</t>
        </is>
      </c>
      <c r="AZ1099" s="286" t="inlineStr">
        <is>
          <t>0</t>
        </is>
      </c>
      <c r="BA1099" s="287" t="inlineStr">
        <is>
          <t>0</t>
        </is>
      </c>
      <c r="BB1099" s="286" t="inlineStr">
        <is>
          <t>0</t>
        </is>
      </c>
      <c r="BC1099" s="286" t="inlineStr">
        <is>
          <t>0</t>
        </is>
      </c>
      <c r="BD1099" s="286" t="inlineStr">
        <is>
          <t>0</t>
        </is>
      </c>
      <c r="BE1099" s="286" t="inlineStr">
        <is>
          <t>0</t>
        </is>
      </c>
      <c r="BF1099" s="286" t="inlineStr">
        <is>
          <t>0</t>
        </is>
      </c>
      <c r="BG1099" s="286" t="inlineStr">
        <is>
          <t>0</t>
        </is>
      </c>
      <c r="BH1099" s="297" t="inlineStr">
        <is>
          <t>0</t>
        </is>
      </c>
      <c r="BI1099" s="297" t="inlineStr">
        <is>
          <t>0</t>
        </is>
      </c>
      <c r="BJ1099" s="297" t="inlineStr">
        <is>
          <t>0</t>
        </is>
      </c>
      <c r="BK1099" s="297" t="inlineStr">
        <is>
          <t>0</t>
        </is>
      </c>
      <c r="BL1099" s="297" t="inlineStr">
        <is>
          <t>0</t>
        </is>
      </c>
      <c r="BM1099" s="297" t="inlineStr">
        <is>
          <t>0</t>
        </is>
      </c>
      <c r="BN1099" s="297" t="inlineStr">
        <is>
          <t>0</t>
        </is>
      </c>
      <c r="BO1099" s="285" t="inlineStr">
        <is>
          <t>0</t>
        </is>
      </c>
      <c r="BP1099" s="297" t="inlineStr">
        <is>
          <t>0</t>
        </is>
      </c>
      <c r="BQ1099" s="297" t="inlineStr">
        <is>
          <t>0</t>
        </is>
      </c>
      <c r="BR1099" s="297" t="inlineStr">
        <is>
          <t>0</t>
        </is>
      </c>
      <c r="BS1099" s="297" t="inlineStr">
        <is>
          <t>0</t>
        </is>
      </c>
      <c r="BT1099" s="297" t="inlineStr">
        <is>
          <t>0</t>
        </is>
      </c>
      <c r="BU1099" s="297" t="inlineStr">
        <is>
          <t>0</t>
        </is>
      </c>
      <c r="BV1099" s="297" t="inlineStr">
        <is>
          <t>0</t>
        </is>
      </c>
      <c r="BW1099" s="288" t="inlineStr">
        <is>
          <t>0</t>
        </is>
      </c>
      <c r="BX1099" s="276">
        <f>SUM(IF(COUNTIF(#REF!, "*1.*"), 2, 0), IF(COUNTIF(#REF!, "*2.*"), 2, 0), IF(COUNTIF(#REF!, "*3.*"), 2, 0), IF(COUNTIF(#REF!, "*4.*"), 2, 0), IF(COUNTIF(#REF!, "*5.*"), 2, 0), IF(COUNTIF(#REF!, "*6.*"), 2, 0))</f>
        <v/>
      </c>
      <c r="BY1099" s="277">
        <f t="array" ref="BY1099">SUM(VALUE(AT1099),VALUE(AU1099),VALUE(AV1099),VALUE(AW1099),VALUE(AX1099),VALUE(AY1099),VALUE(AZ1099),VALUE(BB1099),VALUE(BC1099),VALUE(BD1099),VALUE(BE1099),VALUE(BF1099),VALUE(BG1099),VALUE(BH1099),VALUE(BI1099),VALUE(BJ1099),VALUE(BK1099),VALUE(BL1099),VALUE(BM1099),VALUE(BN1099),VALUE(BO1099),VALUE(BP1099),VALUE(BQ1099),VALUE(BR1099),VALUE(BS1099),VALUE(BT1099),VALUE(BU1099),VALUE(BV1099),VALUE(BW1099))</f>
        <v/>
      </c>
      <c r="BZ1099" s="307" t="n"/>
      <c r="CA1099" s="307" t="n"/>
      <c r="CB1099" s="307" t="n"/>
      <c r="CC1099" s="307" t="n"/>
      <c r="CD1099" s="307" t="n"/>
      <c r="CE1099" s="307" t="n"/>
      <c r="CF1099" s="307" t="n"/>
      <c r="CG1099" s="307" t="n"/>
      <c r="CH1099" s="307" t="n"/>
      <c r="CI1099" s="307" t="n"/>
      <c r="CJ1099" s="307" t="n"/>
      <c r="CK1099" s="307" t="n"/>
      <c r="CL1099" s="307" t="n"/>
      <c r="CM1099" s="307" t="n"/>
      <c r="CN1099" s="307" t="n"/>
      <c r="CO1099" s="307" t="n"/>
      <c r="CP1099" s="307" t="n"/>
      <c r="CQ1099" s="307" t="n"/>
      <c r="CR1099" s="279" t="inlineStr"/>
      <c r="CS1099" s="280">
        <f>AVERAGE(Value(BY1099),value(CR1099))</f>
        <v/>
      </c>
      <c r="CT1099" s="421">
        <f>(IF(OR(MediaScorecard!BG1586="x", MediaScorecard!BH1586="x",MediaScorecard!BI1586="x",MediaScorecard!BJ1586="x",MediaScorecard!BK1586="x"),1, 2))</f>
        <v/>
      </c>
      <c r="CU1099" s="308" t="n"/>
      <c r="CV1099" s="308" t="n"/>
      <c r="CW1099" s="308" t="n"/>
      <c r="CX1099" s="309" t="n"/>
      <c r="CY1099" s="308" t="n"/>
      <c r="CZ1099" s="308" t="n"/>
      <c r="DA1099" s="308" t="n"/>
    </row>
    <row r="1100" ht="21" customHeight="1" s="590">
      <c r="A1100" s="421" t="n"/>
      <c r="B1100" s="270" t="n"/>
      <c r="C1100" s="266" t="n"/>
      <c r="D1100" s="267" t="inlineStr"/>
      <c r="E1100" s="267" t="inlineStr"/>
      <c r="F1100" s="268" t="inlineStr"/>
      <c r="G1100" s="421" t="n"/>
      <c r="H1100" s="269" t="n"/>
      <c r="I1100" s="421" t="n"/>
      <c r="J1100" s="421" t="n"/>
      <c r="K1100" s="421" t="n"/>
      <c r="L1100" s="421" t="n"/>
      <c r="M1100" s="421" t="n"/>
      <c r="N1100" s="421" t="n"/>
      <c r="O1100" s="421" t="n"/>
      <c r="P1100" s="421" t="n"/>
      <c r="Q1100" s="421" t="n"/>
      <c r="R1100" s="270" t="n"/>
      <c r="S1100" s="421" t="n"/>
      <c r="T1100" s="421" t="n"/>
      <c r="U1100" s="421" t="n"/>
      <c r="V1100" s="421" t="n"/>
      <c r="W1100" s="421" t="n"/>
      <c r="X1100" s="421" t="n"/>
      <c r="Y1100" s="421" t="n"/>
      <c r="Z1100" s="421" t="n"/>
      <c r="AA1100" s="421" t="n"/>
      <c r="AB1100" s="421" t="n"/>
      <c r="AC1100" s="421" t="n"/>
      <c r="AD1100" s="421" t="n"/>
      <c r="AE1100" s="421" t="n"/>
      <c r="AF1100" s="421" t="n"/>
      <c r="AG1100" s="421" t="n"/>
      <c r="AH1100" s="421" t="n"/>
      <c r="AI1100" s="421" t="n"/>
      <c r="AJ1100" s="297" t="n"/>
      <c r="AK1100" s="297" t="n"/>
      <c r="AL1100" s="284" t="n"/>
      <c r="AM1100" s="297" t="n"/>
      <c r="AN1100" s="285" t="n"/>
      <c r="AO1100" s="297" t="n"/>
      <c r="AP1100" s="297" t="n"/>
      <c r="AQ1100" s="297" t="n"/>
      <c r="AR1100" s="297" t="n"/>
      <c r="AS1100" s="297" t="n"/>
      <c r="AT1100" s="285" t="inlineStr">
        <is>
          <t>0</t>
        </is>
      </c>
      <c r="AU1100" s="297" t="inlineStr">
        <is>
          <t>0</t>
        </is>
      </c>
      <c r="AV1100" s="297" t="inlineStr">
        <is>
          <t>0</t>
        </is>
      </c>
      <c r="AW1100" s="297" t="inlineStr">
        <is>
          <t>0</t>
        </is>
      </c>
      <c r="AX1100" s="297" t="inlineStr">
        <is>
          <t>0</t>
        </is>
      </c>
      <c r="AY1100" s="286" t="inlineStr">
        <is>
          <t>0</t>
        </is>
      </c>
      <c r="AZ1100" s="286" t="inlineStr">
        <is>
          <t>0</t>
        </is>
      </c>
      <c r="BA1100" s="287" t="inlineStr">
        <is>
          <t>0</t>
        </is>
      </c>
      <c r="BB1100" s="286" t="inlineStr">
        <is>
          <t>0</t>
        </is>
      </c>
      <c r="BC1100" s="286" t="inlineStr">
        <is>
          <t>0</t>
        </is>
      </c>
      <c r="BD1100" s="286" t="inlineStr">
        <is>
          <t>0</t>
        </is>
      </c>
      <c r="BE1100" s="286" t="inlineStr">
        <is>
          <t>0</t>
        </is>
      </c>
      <c r="BF1100" s="286" t="inlineStr">
        <is>
          <t>0</t>
        </is>
      </c>
      <c r="BG1100" s="286" t="inlineStr">
        <is>
          <t>0</t>
        </is>
      </c>
      <c r="BH1100" s="297" t="inlineStr">
        <is>
          <t>0</t>
        </is>
      </c>
      <c r="BI1100" s="297" t="inlineStr">
        <is>
          <t>0</t>
        </is>
      </c>
      <c r="BJ1100" s="297" t="inlineStr">
        <is>
          <t>0</t>
        </is>
      </c>
      <c r="BK1100" s="297" t="inlineStr">
        <is>
          <t>0</t>
        </is>
      </c>
      <c r="BL1100" s="297" t="inlineStr">
        <is>
          <t>0</t>
        </is>
      </c>
      <c r="BM1100" s="297" t="inlineStr">
        <is>
          <t>0</t>
        </is>
      </c>
      <c r="BN1100" s="297" t="inlineStr">
        <is>
          <t>0</t>
        </is>
      </c>
      <c r="BO1100" s="285" t="inlineStr">
        <is>
          <t>0</t>
        </is>
      </c>
      <c r="BP1100" s="297" t="inlineStr">
        <is>
          <t>0</t>
        </is>
      </c>
      <c r="BQ1100" s="297" t="inlineStr">
        <is>
          <t>0</t>
        </is>
      </c>
      <c r="BR1100" s="297" t="inlineStr">
        <is>
          <t>0</t>
        </is>
      </c>
      <c r="BS1100" s="297" t="inlineStr">
        <is>
          <t>0</t>
        </is>
      </c>
      <c r="BT1100" s="297" t="inlineStr">
        <is>
          <t>0</t>
        </is>
      </c>
      <c r="BU1100" s="297" t="inlineStr">
        <is>
          <t>0</t>
        </is>
      </c>
      <c r="BV1100" s="297" t="inlineStr">
        <is>
          <t>0</t>
        </is>
      </c>
      <c r="BW1100" s="288" t="inlineStr">
        <is>
          <t>0</t>
        </is>
      </c>
      <c r="BX1100" s="276">
        <f>SUM(IF(COUNTIF(#REF!, "*1.*"), 2, 0), IF(COUNTIF(#REF!, "*2.*"), 2, 0), IF(COUNTIF(#REF!, "*3.*"), 2, 0), IF(COUNTIF(#REF!, "*4.*"), 2, 0), IF(COUNTIF(#REF!, "*5.*"), 2, 0), IF(COUNTIF(#REF!, "*6.*"), 2, 0))</f>
        <v/>
      </c>
      <c r="BY1100" s="277">
        <f t="array" ref="BY1100">SUM(VALUE(AT1100),VALUE(AU1100),VALUE(AV1100),VALUE(AW1100),VALUE(AX1100),VALUE(AY1100),VALUE(AZ1100),VALUE(BB1100),VALUE(BC1100),VALUE(BD1100),VALUE(BE1100),VALUE(BF1100),VALUE(BG1100),VALUE(BH1100),VALUE(BI1100),VALUE(BJ1100),VALUE(BK1100),VALUE(BL1100),VALUE(BM1100),VALUE(BN1100),VALUE(BO1100),VALUE(BP1100),VALUE(BQ1100),VALUE(BR1100),VALUE(BS1100),VALUE(BT1100),VALUE(BU1100),VALUE(BV1100),VALUE(BW1100))</f>
        <v/>
      </c>
      <c r="BZ1100" s="307" t="n"/>
      <c r="CA1100" s="307" t="n"/>
      <c r="CB1100" s="307" t="n"/>
      <c r="CC1100" s="307" t="n"/>
      <c r="CD1100" s="307" t="n"/>
      <c r="CE1100" s="307" t="n"/>
      <c r="CF1100" s="307" t="n"/>
      <c r="CG1100" s="307" t="n"/>
      <c r="CH1100" s="307" t="n"/>
      <c r="CI1100" s="307" t="n"/>
      <c r="CJ1100" s="307" t="n"/>
      <c r="CK1100" s="307" t="n"/>
      <c r="CL1100" s="307" t="n"/>
      <c r="CM1100" s="307" t="n"/>
      <c r="CN1100" s="307" t="n"/>
      <c r="CO1100" s="307" t="n"/>
      <c r="CP1100" s="307" t="n"/>
      <c r="CQ1100" s="307" t="n"/>
      <c r="CR1100" s="279" t="inlineStr"/>
      <c r="CS1100" s="280">
        <f>AVERAGE(Value(BY1100),value(CR1100))</f>
        <v/>
      </c>
      <c r="CT1100" s="421">
        <f>(IF(OR(MediaScorecard!BG1587="x", MediaScorecard!BH1587="x",MediaScorecard!BI1587="x",MediaScorecard!BJ1587="x",MediaScorecard!BK1587="x"),1, 2))</f>
        <v/>
      </c>
      <c r="CU1100" s="308" t="n"/>
      <c r="CV1100" s="308" t="n"/>
      <c r="CW1100" s="308" t="n"/>
      <c r="CX1100" s="309" t="n"/>
      <c r="CY1100" s="308" t="n"/>
      <c r="CZ1100" s="308" t="n"/>
      <c r="DA1100" s="308" t="n"/>
    </row>
    <row r="1101" ht="21" customHeight="1" s="590">
      <c r="A1101" s="421" t="n"/>
      <c r="B1101" s="270" t="n"/>
      <c r="C1101" s="266" t="n"/>
      <c r="D1101" s="267" t="inlineStr"/>
      <c r="E1101" s="267" t="inlineStr"/>
      <c r="F1101" s="268" t="inlineStr"/>
      <c r="G1101" s="421" t="n"/>
      <c r="H1101" s="269" t="n"/>
      <c r="I1101" s="421" t="n"/>
      <c r="J1101" s="421" t="n"/>
      <c r="K1101" s="421" t="n"/>
      <c r="L1101" s="421" t="n"/>
      <c r="M1101" s="421" t="n"/>
      <c r="N1101" s="421" t="n"/>
      <c r="O1101" s="421" t="n"/>
      <c r="P1101" s="421" t="n"/>
      <c r="Q1101" s="421" t="n"/>
      <c r="R1101" s="270" t="n"/>
      <c r="S1101" s="421" t="n"/>
      <c r="T1101" s="421" t="n"/>
      <c r="U1101" s="421" t="n"/>
      <c r="V1101" s="421" t="n"/>
      <c r="W1101" s="421" t="n"/>
      <c r="X1101" s="421" t="n"/>
      <c r="Y1101" s="421" t="n"/>
      <c r="Z1101" s="421" t="n"/>
      <c r="AA1101" s="421" t="n"/>
      <c r="AB1101" s="421" t="n"/>
      <c r="AC1101" s="421" t="n"/>
      <c r="AD1101" s="421" t="n"/>
      <c r="AE1101" s="421" t="n"/>
      <c r="AF1101" s="421" t="n"/>
      <c r="AG1101" s="421" t="n"/>
      <c r="AH1101" s="421" t="n"/>
      <c r="AI1101" s="421" t="n"/>
      <c r="AJ1101" s="297" t="n"/>
      <c r="AK1101" s="297" t="n"/>
      <c r="AL1101" s="284" t="n"/>
      <c r="AM1101" s="297" t="n"/>
      <c r="AN1101" s="285" t="n"/>
      <c r="AO1101" s="297" t="n"/>
      <c r="AP1101" s="297" t="n"/>
      <c r="AQ1101" s="297" t="n"/>
      <c r="AR1101" s="297" t="n"/>
      <c r="AS1101" s="297" t="n"/>
      <c r="AT1101" s="285" t="inlineStr">
        <is>
          <t>0</t>
        </is>
      </c>
      <c r="AU1101" s="297" t="inlineStr">
        <is>
          <t>0</t>
        </is>
      </c>
      <c r="AV1101" s="297" t="inlineStr">
        <is>
          <t>0</t>
        </is>
      </c>
      <c r="AW1101" s="297" t="inlineStr">
        <is>
          <t>0</t>
        </is>
      </c>
      <c r="AX1101" s="297" t="inlineStr">
        <is>
          <t>0</t>
        </is>
      </c>
      <c r="AY1101" s="286" t="inlineStr">
        <is>
          <t>0</t>
        </is>
      </c>
      <c r="AZ1101" s="286" t="inlineStr">
        <is>
          <t>0</t>
        </is>
      </c>
      <c r="BA1101" s="287" t="inlineStr">
        <is>
          <t>0</t>
        </is>
      </c>
      <c r="BB1101" s="286" t="inlineStr">
        <is>
          <t>0</t>
        </is>
      </c>
      <c r="BC1101" s="286" t="inlineStr">
        <is>
          <t>0</t>
        </is>
      </c>
      <c r="BD1101" s="286" t="inlineStr">
        <is>
          <t>0</t>
        </is>
      </c>
      <c r="BE1101" s="286" t="inlineStr">
        <is>
          <t>0</t>
        </is>
      </c>
      <c r="BF1101" s="286" t="inlineStr">
        <is>
          <t>0</t>
        </is>
      </c>
      <c r="BG1101" s="286" t="inlineStr">
        <is>
          <t>0</t>
        </is>
      </c>
      <c r="BH1101" s="297" t="inlineStr">
        <is>
          <t>0</t>
        </is>
      </c>
      <c r="BI1101" s="297" t="inlineStr">
        <is>
          <t>0</t>
        </is>
      </c>
      <c r="BJ1101" s="297" t="inlineStr">
        <is>
          <t>0</t>
        </is>
      </c>
      <c r="BK1101" s="297" t="inlineStr">
        <is>
          <t>0</t>
        </is>
      </c>
      <c r="BL1101" s="297" t="inlineStr">
        <is>
          <t>0</t>
        </is>
      </c>
      <c r="BM1101" s="297" t="inlineStr">
        <is>
          <t>0</t>
        </is>
      </c>
      <c r="BN1101" s="297" t="inlineStr">
        <is>
          <t>0</t>
        </is>
      </c>
      <c r="BO1101" s="285" t="inlineStr">
        <is>
          <t>0</t>
        </is>
      </c>
      <c r="BP1101" s="297" t="inlineStr">
        <is>
          <t>0</t>
        </is>
      </c>
      <c r="BQ1101" s="297" t="inlineStr">
        <is>
          <t>0</t>
        </is>
      </c>
      <c r="BR1101" s="297" t="inlineStr">
        <is>
          <t>0</t>
        </is>
      </c>
      <c r="BS1101" s="297" t="inlineStr">
        <is>
          <t>0</t>
        </is>
      </c>
      <c r="BT1101" s="297" t="inlineStr">
        <is>
          <t>0</t>
        </is>
      </c>
      <c r="BU1101" s="297" t="inlineStr">
        <is>
          <t>0</t>
        </is>
      </c>
      <c r="BV1101" s="297" t="inlineStr">
        <is>
          <t>0</t>
        </is>
      </c>
      <c r="BW1101" s="288" t="inlineStr">
        <is>
          <t>0</t>
        </is>
      </c>
      <c r="BX1101" s="276">
        <f>SUM(IF(COUNTIF(#REF!, "*1.*"), 2, 0), IF(COUNTIF(#REF!, "*2.*"), 2, 0), IF(COUNTIF(#REF!, "*3.*"), 2, 0), IF(COUNTIF(#REF!, "*4.*"), 2, 0), IF(COUNTIF(#REF!, "*5.*"), 2, 0), IF(COUNTIF(#REF!, "*6.*"), 2, 0))</f>
        <v/>
      </c>
      <c r="BY1101" s="277">
        <f t="array" ref="BY1101">SUM(VALUE(AT1101),VALUE(AU1101),VALUE(AV1101),VALUE(AW1101),VALUE(AX1101),VALUE(AY1101),VALUE(AZ1101),VALUE(BB1101),VALUE(BC1101),VALUE(BD1101),VALUE(BE1101),VALUE(BF1101),VALUE(BG1101),VALUE(BH1101),VALUE(BI1101),VALUE(BJ1101),VALUE(BK1101),VALUE(BL1101),VALUE(BM1101),VALUE(BN1101),VALUE(BO1101),VALUE(BP1101),VALUE(BQ1101),VALUE(BR1101),VALUE(BS1101),VALUE(BT1101),VALUE(BU1101),VALUE(BV1101),VALUE(BW1101))</f>
        <v/>
      </c>
      <c r="BZ1101" s="307" t="n"/>
      <c r="CA1101" s="307" t="n"/>
      <c r="CB1101" s="307" t="n"/>
      <c r="CC1101" s="307" t="n"/>
      <c r="CD1101" s="307" t="n"/>
      <c r="CE1101" s="307" t="n"/>
      <c r="CF1101" s="307" t="n"/>
      <c r="CG1101" s="307" t="n"/>
      <c r="CH1101" s="307" t="n"/>
      <c r="CI1101" s="307" t="n"/>
      <c r="CJ1101" s="307" t="n"/>
      <c r="CK1101" s="307" t="n"/>
      <c r="CL1101" s="307" t="n"/>
      <c r="CM1101" s="307" t="n"/>
      <c r="CN1101" s="307" t="n"/>
      <c r="CO1101" s="307" t="n"/>
      <c r="CP1101" s="307" t="n"/>
      <c r="CQ1101" s="307" t="n"/>
      <c r="CR1101" s="279" t="inlineStr"/>
      <c r="CS1101" s="280">
        <f>AVERAGE(Value(BY1101),value(CR1101))</f>
        <v/>
      </c>
      <c r="CT1101" s="421">
        <f>(IF(OR(MediaScorecard!BG1588="x", MediaScorecard!BH1588="x",MediaScorecard!BI1588="x",MediaScorecard!BJ1588="x",MediaScorecard!BK1588="x"),1, 2))</f>
        <v/>
      </c>
      <c r="CU1101" s="308" t="n"/>
      <c r="CV1101" s="308" t="n"/>
      <c r="CW1101" s="308" t="n"/>
      <c r="CX1101" s="309" t="n"/>
      <c r="CY1101" s="308" t="n"/>
      <c r="CZ1101" s="308" t="n"/>
      <c r="DA1101" s="308" t="n"/>
    </row>
    <row r="1102" ht="21" customHeight="1" s="590">
      <c r="A1102" s="421" t="n"/>
      <c r="B1102" s="270" t="n"/>
      <c r="C1102" s="266" t="n"/>
      <c r="D1102" s="267" t="inlineStr"/>
      <c r="E1102" s="267" t="inlineStr"/>
      <c r="F1102" s="268" t="inlineStr"/>
      <c r="G1102" s="421" t="n"/>
      <c r="H1102" s="269" t="n"/>
      <c r="I1102" s="421" t="n"/>
      <c r="J1102" s="421" t="n"/>
      <c r="K1102" s="421" t="n"/>
      <c r="L1102" s="421" t="n"/>
      <c r="M1102" s="421" t="n"/>
      <c r="N1102" s="421" t="n"/>
      <c r="O1102" s="421" t="n"/>
      <c r="P1102" s="421" t="n"/>
      <c r="Q1102" s="421" t="n"/>
      <c r="R1102" s="270" t="n"/>
      <c r="S1102" s="421" t="n"/>
      <c r="T1102" s="421" t="n"/>
      <c r="U1102" s="421" t="n"/>
      <c r="V1102" s="421" t="n"/>
      <c r="W1102" s="421" t="n"/>
      <c r="X1102" s="421" t="n"/>
      <c r="Y1102" s="421" t="n"/>
      <c r="Z1102" s="421" t="n"/>
      <c r="AA1102" s="421" t="n"/>
      <c r="AB1102" s="421" t="n"/>
      <c r="AC1102" s="421" t="n"/>
      <c r="AD1102" s="421" t="n"/>
      <c r="AE1102" s="421" t="n"/>
      <c r="AF1102" s="421" t="n"/>
      <c r="AG1102" s="421" t="n"/>
      <c r="AH1102" s="421" t="n"/>
      <c r="AI1102" s="421" t="n"/>
      <c r="AJ1102" s="297" t="n"/>
      <c r="AK1102" s="297" t="n"/>
      <c r="AL1102" s="284" t="n"/>
      <c r="AM1102" s="297" t="n"/>
      <c r="AN1102" s="285" t="n"/>
      <c r="AO1102" s="297" t="n"/>
      <c r="AP1102" s="297" t="n"/>
      <c r="AQ1102" s="297" t="n"/>
      <c r="AR1102" s="297" t="n"/>
      <c r="AS1102" s="297" t="n"/>
      <c r="AT1102" s="285" t="inlineStr">
        <is>
          <t>0</t>
        </is>
      </c>
      <c r="AU1102" s="297" t="inlineStr">
        <is>
          <t>0</t>
        </is>
      </c>
      <c r="AV1102" s="297" t="inlineStr">
        <is>
          <t>0</t>
        </is>
      </c>
      <c r="AW1102" s="297" t="inlineStr">
        <is>
          <t>0</t>
        </is>
      </c>
      <c r="AX1102" s="297" t="inlineStr">
        <is>
          <t>0</t>
        </is>
      </c>
      <c r="AY1102" s="286" t="inlineStr">
        <is>
          <t>0</t>
        </is>
      </c>
      <c r="AZ1102" s="286" t="inlineStr">
        <is>
          <t>0</t>
        </is>
      </c>
      <c r="BA1102" s="287" t="inlineStr">
        <is>
          <t>0</t>
        </is>
      </c>
      <c r="BB1102" s="286" t="inlineStr">
        <is>
          <t>0</t>
        </is>
      </c>
      <c r="BC1102" s="286" t="inlineStr">
        <is>
          <t>0</t>
        </is>
      </c>
      <c r="BD1102" s="286" t="inlineStr">
        <is>
          <t>0</t>
        </is>
      </c>
      <c r="BE1102" s="286" t="inlineStr">
        <is>
          <t>0</t>
        </is>
      </c>
      <c r="BF1102" s="286" t="inlineStr">
        <is>
          <t>0</t>
        </is>
      </c>
      <c r="BG1102" s="286" t="inlineStr">
        <is>
          <t>0</t>
        </is>
      </c>
      <c r="BH1102" s="297" t="inlineStr">
        <is>
          <t>0</t>
        </is>
      </c>
      <c r="BI1102" s="297" t="inlineStr">
        <is>
          <t>0</t>
        </is>
      </c>
      <c r="BJ1102" s="297" t="inlineStr">
        <is>
          <t>0</t>
        </is>
      </c>
      <c r="BK1102" s="297" t="inlineStr">
        <is>
          <t>0</t>
        </is>
      </c>
      <c r="BL1102" s="297" t="inlineStr">
        <is>
          <t>0</t>
        </is>
      </c>
      <c r="BM1102" s="297" t="inlineStr">
        <is>
          <t>0</t>
        </is>
      </c>
      <c r="BN1102" s="297" t="inlineStr">
        <is>
          <t>0</t>
        </is>
      </c>
      <c r="BO1102" s="285" t="inlineStr">
        <is>
          <t>0</t>
        </is>
      </c>
      <c r="BP1102" s="297" t="inlineStr">
        <is>
          <t>0</t>
        </is>
      </c>
      <c r="BQ1102" s="297" t="inlineStr">
        <is>
          <t>0</t>
        </is>
      </c>
      <c r="BR1102" s="297" t="inlineStr">
        <is>
          <t>0</t>
        </is>
      </c>
      <c r="BS1102" s="297" t="inlineStr">
        <is>
          <t>0</t>
        </is>
      </c>
      <c r="BT1102" s="297" t="inlineStr">
        <is>
          <t>0</t>
        </is>
      </c>
      <c r="BU1102" s="297" t="inlineStr">
        <is>
          <t>0</t>
        </is>
      </c>
      <c r="BV1102" s="297" t="inlineStr">
        <is>
          <t>0</t>
        </is>
      </c>
      <c r="BW1102" s="288" t="inlineStr">
        <is>
          <t>0</t>
        </is>
      </c>
      <c r="BX1102" s="276">
        <f>SUM(IF(COUNTIF(#REF!, "*1.*"), 2, 0), IF(COUNTIF(#REF!, "*2.*"), 2, 0), IF(COUNTIF(#REF!, "*3.*"), 2, 0), IF(COUNTIF(#REF!, "*4.*"), 2, 0), IF(COUNTIF(#REF!, "*5.*"), 2, 0), IF(COUNTIF(#REF!, "*6.*"), 2, 0))</f>
        <v/>
      </c>
      <c r="BY1102" s="277">
        <f t="array" ref="BY1102">SUM(VALUE(AT1102),VALUE(AU1102),VALUE(AV1102),VALUE(AW1102),VALUE(AX1102),VALUE(AY1102),VALUE(AZ1102),VALUE(BB1102),VALUE(BC1102),VALUE(BD1102),VALUE(BE1102),VALUE(BF1102),VALUE(BG1102),VALUE(BH1102),VALUE(BI1102),VALUE(BJ1102),VALUE(BK1102),VALUE(BL1102),VALUE(BM1102),VALUE(BN1102),VALUE(BO1102),VALUE(BP1102),VALUE(BQ1102),VALUE(BR1102),VALUE(BS1102),VALUE(BT1102),VALUE(BU1102),VALUE(BV1102),VALUE(BW1102))</f>
        <v/>
      </c>
      <c r="BZ1102" s="307" t="n"/>
      <c r="CA1102" s="307" t="n"/>
      <c r="CB1102" s="307" t="n"/>
      <c r="CC1102" s="307" t="n"/>
      <c r="CD1102" s="307" t="n"/>
      <c r="CE1102" s="307" t="n"/>
      <c r="CF1102" s="307" t="n"/>
      <c r="CG1102" s="307" t="n"/>
      <c r="CH1102" s="307" t="n"/>
      <c r="CI1102" s="307" t="n"/>
      <c r="CJ1102" s="307" t="n"/>
      <c r="CK1102" s="307" t="n"/>
      <c r="CL1102" s="307" t="n"/>
      <c r="CM1102" s="307" t="n"/>
      <c r="CN1102" s="307" t="n"/>
      <c r="CO1102" s="307" t="n"/>
      <c r="CP1102" s="307" t="n"/>
      <c r="CQ1102" s="307" t="n"/>
      <c r="CR1102" s="279" t="inlineStr"/>
      <c r="CS1102" s="280">
        <f>AVERAGE(Value(BY1102),value(CR1102))</f>
        <v/>
      </c>
      <c r="CT1102" s="421">
        <f>(IF(OR(MediaScorecard!BG1589="x", MediaScorecard!BH1589="x",MediaScorecard!BI1589="x",MediaScorecard!BJ1589="x",MediaScorecard!BK1589="x"),1, 2))</f>
        <v/>
      </c>
      <c r="CU1102" s="308" t="n"/>
      <c r="CV1102" s="308" t="n"/>
      <c r="CW1102" s="308" t="n"/>
      <c r="CX1102" s="309" t="n"/>
      <c r="CY1102" s="308" t="n"/>
      <c r="CZ1102" s="308" t="n"/>
      <c r="DA1102" s="308" t="n"/>
    </row>
    <row r="1103" ht="21" customHeight="1" s="590">
      <c r="A1103" s="421" t="n"/>
      <c r="B1103" s="270" t="n"/>
      <c r="C1103" s="266" t="n"/>
      <c r="D1103" s="267" t="inlineStr"/>
      <c r="E1103" s="267" t="inlineStr"/>
      <c r="F1103" s="268" t="inlineStr"/>
      <c r="G1103" s="421" t="n"/>
      <c r="H1103" s="269" t="n"/>
      <c r="I1103" s="421" t="n"/>
      <c r="J1103" s="421" t="n"/>
      <c r="K1103" s="421" t="n"/>
      <c r="L1103" s="421" t="n"/>
      <c r="M1103" s="421" t="n"/>
      <c r="N1103" s="421" t="n"/>
      <c r="O1103" s="421" t="n"/>
      <c r="P1103" s="421" t="n"/>
      <c r="Q1103" s="421" t="n"/>
      <c r="R1103" s="270" t="n"/>
      <c r="S1103" s="421" t="n"/>
      <c r="T1103" s="421" t="n"/>
      <c r="U1103" s="421" t="n"/>
      <c r="V1103" s="421" t="n"/>
      <c r="W1103" s="421" t="n"/>
      <c r="X1103" s="421" t="n"/>
      <c r="Y1103" s="421" t="n"/>
      <c r="Z1103" s="421" t="n"/>
      <c r="AA1103" s="421" t="n"/>
      <c r="AB1103" s="421" t="n"/>
      <c r="AC1103" s="421" t="n"/>
      <c r="AD1103" s="421" t="n"/>
      <c r="AE1103" s="421" t="n"/>
      <c r="AF1103" s="421" t="n"/>
      <c r="AG1103" s="421" t="n"/>
      <c r="AH1103" s="421" t="n"/>
      <c r="AI1103" s="421" t="n"/>
      <c r="AJ1103" s="297" t="n"/>
      <c r="AK1103" s="297" t="n"/>
      <c r="AL1103" s="284" t="n"/>
      <c r="AM1103" s="297" t="n"/>
      <c r="AN1103" s="285" t="n"/>
      <c r="AO1103" s="297" t="n"/>
      <c r="AP1103" s="297" t="n"/>
      <c r="AQ1103" s="297" t="n"/>
      <c r="AR1103" s="297" t="n"/>
      <c r="AS1103" s="297" t="n"/>
      <c r="AT1103" s="285" t="inlineStr">
        <is>
          <t>0</t>
        </is>
      </c>
      <c r="AU1103" s="297" t="inlineStr">
        <is>
          <t>0</t>
        </is>
      </c>
      <c r="AV1103" s="297" t="inlineStr">
        <is>
          <t>0</t>
        </is>
      </c>
      <c r="AW1103" s="297" t="inlineStr">
        <is>
          <t>0</t>
        </is>
      </c>
      <c r="AX1103" s="297" t="inlineStr">
        <is>
          <t>0</t>
        </is>
      </c>
      <c r="AY1103" s="286" t="inlineStr">
        <is>
          <t>0</t>
        </is>
      </c>
      <c r="AZ1103" s="286" t="inlineStr">
        <is>
          <t>0</t>
        </is>
      </c>
      <c r="BA1103" s="287" t="inlineStr">
        <is>
          <t>0</t>
        </is>
      </c>
      <c r="BB1103" s="286" t="inlineStr">
        <is>
          <t>0</t>
        </is>
      </c>
      <c r="BC1103" s="286" t="inlineStr">
        <is>
          <t>0</t>
        </is>
      </c>
      <c r="BD1103" s="286" t="inlineStr">
        <is>
          <t>0</t>
        </is>
      </c>
      <c r="BE1103" s="286" t="inlineStr">
        <is>
          <t>0</t>
        </is>
      </c>
      <c r="BF1103" s="286" t="inlineStr">
        <is>
          <t>0</t>
        </is>
      </c>
      <c r="BG1103" s="286" t="inlineStr">
        <is>
          <t>0</t>
        </is>
      </c>
      <c r="BH1103" s="297" t="inlineStr">
        <is>
          <t>0</t>
        </is>
      </c>
      <c r="BI1103" s="297" t="inlineStr">
        <is>
          <t>0</t>
        </is>
      </c>
      <c r="BJ1103" s="297" t="inlineStr">
        <is>
          <t>0</t>
        </is>
      </c>
      <c r="BK1103" s="297" t="inlineStr">
        <is>
          <t>0</t>
        </is>
      </c>
      <c r="BL1103" s="297" t="inlineStr">
        <is>
          <t>0</t>
        </is>
      </c>
      <c r="BM1103" s="297" t="inlineStr">
        <is>
          <t>0</t>
        </is>
      </c>
      <c r="BN1103" s="297" t="inlineStr">
        <is>
          <t>0</t>
        </is>
      </c>
      <c r="BO1103" s="285" t="inlineStr">
        <is>
          <t>0</t>
        </is>
      </c>
      <c r="BP1103" s="297" t="inlineStr">
        <is>
          <t>0</t>
        </is>
      </c>
      <c r="BQ1103" s="297" t="inlineStr">
        <is>
          <t>0</t>
        </is>
      </c>
      <c r="BR1103" s="297" t="inlineStr">
        <is>
          <t>0</t>
        </is>
      </c>
      <c r="BS1103" s="297" t="inlineStr">
        <is>
          <t>0</t>
        </is>
      </c>
      <c r="BT1103" s="297" t="inlineStr">
        <is>
          <t>0</t>
        </is>
      </c>
      <c r="BU1103" s="297" t="inlineStr">
        <is>
          <t>0</t>
        </is>
      </c>
      <c r="BV1103" s="297" t="inlineStr">
        <is>
          <t>0</t>
        </is>
      </c>
      <c r="BW1103" s="288" t="inlineStr">
        <is>
          <t>0</t>
        </is>
      </c>
      <c r="BX1103" s="276">
        <f>SUM(IF(COUNTIF(#REF!, "*1.*"), 2, 0), IF(COUNTIF(#REF!, "*2.*"), 2, 0), IF(COUNTIF(#REF!, "*3.*"), 2, 0), IF(COUNTIF(#REF!, "*4.*"), 2, 0), IF(COUNTIF(#REF!, "*5.*"), 2, 0), IF(COUNTIF(#REF!, "*6.*"), 2, 0))</f>
        <v/>
      </c>
      <c r="BY1103" s="277">
        <f t="array" ref="BY1103">SUM(VALUE(AT1103),VALUE(AU1103),VALUE(AV1103),VALUE(AW1103),VALUE(AX1103),VALUE(AY1103),VALUE(AZ1103),VALUE(BB1103),VALUE(BC1103),VALUE(BD1103),VALUE(BE1103),VALUE(BF1103),VALUE(BG1103),VALUE(BH1103),VALUE(BI1103),VALUE(BJ1103),VALUE(BK1103),VALUE(BL1103),VALUE(BM1103),VALUE(BN1103),VALUE(BO1103),VALUE(BP1103),VALUE(BQ1103),VALUE(BR1103),VALUE(BS1103),VALUE(BT1103),VALUE(BU1103),VALUE(BV1103),VALUE(BW1103))</f>
        <v/>
      </c>
      <c r="BZ1103" s="307" t="n"/>
      <c r="CA1103" s="307" t="n"/>
      <c r="CB1103" s="307" t="n"/>
      <c r="CC1103" s="307" t="n"/>
      <c r="CD1103" s="307" t="n"/>
      <c r="CE1103" s="307" t="n"/>
      <c r="CF1103" s="307" t="n"/>
      <c r="CG1103" s="307" t="n"/>
      <c r="CH1103" s="307" t="n"/>
      <c r="CI1103" s="307" t="n"/>
      <c r="CJ1103" s="307" t="n"/>
      <c r="CK1103" s="307" t="n"/>
      <c r="CL1103" s="307" t="n"/>
      <c r="CM1103" s="307" t="n"/>
      <c r="CN1103" s="307" t="n"/>
      <c r="CO1103" s="307" t="n"/>
      <c r="CP1103" s="307" t="n"/>
      <c r="CQ1103" s="307" t="n"/>
      <c r="CR1103" s="279" t="inlineStr"/>
      <c r="CS1103" s="280">
        <f>AVERAGE(Value(BY1103),value(CR1103))</f>
        <v/>
      </c>
      <c r="CT1103" s="421">
        <f>(IF(OR(MediaScorecard!BG1590="x", MediaScorecard!BH1590="x",MediaScorecard!BI1590="x",MediaScorecard!BJ1590="x",MediaScorecard!BK1590="x"),1, 2))</f>
        <v/>
      </c>
      <c r="CU1103" s="308" t="n"/>
      <c r="CV1103" s="308" t="n"/>
      <c r="CW1103" s="308" t="n"/>
      <c r="CX1103" s="309" t="n"/>
      <c r="CY1103" s="308" t="n"/>
      <c r="CZ1103" s="308" t="n"/>
      <c r="DA1103" s="308" t="n"/>
    </row>
    <row r="1104" ht="21" customHeight="1" s="590">
      <c r="A1104" s="421" t="n"/>
      <c r="B1104" s="270" t="n"/>
      <c r="C1104" s="266" t="n"/>
      <c r="D1104" s="267" t="inlineStr"/>
      <c r="E1104" s="267" t="inlineStr"/>
      <c r="F1104" s="268" t="inlineStr"/>
      <c r="G1104" s="421" t="n"/>
      <c r="H1104" s="269" t="n"/>
      <c r="I1104" s="421" t="n"/>
      <c r="J1104" s="421" t="n"/>
      <c r="K1104" s="421" t="n"/>
      <c r="L1104" s="421" t="n"/>
      <c r="M1104" s="421" t="n"/>
      <c r="N1104" s="421" t="n"/>
      <c r="O1104" s="421" t="n"/>
      <c r="P1104" s="421" t="n"/>
      <c r="Q1104" s="421" t="n"/>
      <c r="R1104" s="270" t="n"/>
      <c r="S1104" s="421" t="n"/>
      <c r="T1104" s="421" t="n"/>
      <c r="U1104" s="421" t="n"/>
      <c r="V1104" s="421" t="n"/>
      <c r="W1104" s="421" t="n"/>
      <c r="X1104" s="421" t="n"/>
      <c r="Y1104" s="421" t="n"/>
      <c r="Z1104" s="421" t="n"/>
      <c r="AA1104" s="421" t="n"/>
      <c r="AB1104" s="421" t="n"/>
      <c r="AC1104" s="421" t="n"/>
      <c r="AD1104" s="421" t="n"/>
      <c r="AE1104" s="421" t="n"/>
      <c r="AF1104" s="421" t="n"/>
      <c r="AG1104" s="421" t="n"/>
      <c r="AH1104" s="421" t="n"/>
      <c r="AI1104" s="421" t="n"/>
      <c r="AJ1104" s="297" t="n"/>
      <c r="AK1104" s="297" t="n"/>
      <c r="AL1104" s="284" t="n"/>
      <c r="AM1104" s="297" t="n"/>
      <c r="AN1104" s="285" t="n"/>
      <c r="AO1104" s="297" t="n"/>
      <c r="AP1104" s="297" t="n"/>
      <c r="AQ1104" s="297" t="n"/>
      <c r="AR1104" s="297" t="n"/>
      <c r="AS1104" s="297" t="n"/>
      <c r="AT1104" s="285" t="inlineStr">
        <is>
          <t>0</t>
        </is>
      </c>
      <c r="AU1104" s="297" t="inlineStr">
        <is>
          <t>0</t>
        </is>
      </c>
      <c r="AV1104" s="297" t="inlineStr">
        <is>
          <t>0</t>
        </is>
      </c>
      <c r="AW1104" s="297" t="inlineStr">
        <is>
          <t>0</t>
        </is>
      </c>
      <c r="AX1104" s="297" t="inlineStr">
        <is>
          <t>0</t>
        </is>
      </c>
      <c r="AY1104" s="286" t="inlineStr">
        <is>
          <t>0</t>
        </is>
      </c>
      <c r="AZ1104" s="286" t="inlineStr">
        <is>
          <t>0</t>
        </is>
      </c>
      <c r="BA1104" s="287" t="inlineStr">
        <is>
          <t>0</t>
        </is>
      </c>
      <c r="BB1104" s="286" t="inlineStr">
        <is>
          <t>0</t>
        </is>
      </c>
      <c r="BC1104" s="286" t="inlineStr">
        <is>
          <t>0</t>
        </is>
      </c>
      <c r="BD1104" s="286" t="inlineStr">
        <is>
          <t>0</t>
        </is>
      </c>
      <c r="BE1104" s="286" t="inlineStr">
        <is>
          <t>0</t>
        </is>
      </c>
      <c r="BF1104" s="286" t="inlineStr">
        <is>
          <t>0</t>
        </is>
      </c>
      <c r="BG1104" s="286" t="inlineStr">
        <is>
          <t>0</t>
        </is>
      </c>
      <c r="BH1104" s="297" t="inlineStr">
        <is>
          <t>0</t>
        </is>
      </c>
      <c r="BI1104" s="297" t="inlineStr">
        <is>
          <t>0</t>
        </is>
      </c>
      <c r="BJ1104" s="297" t="inlineStr">
        <is>
          <t>0</t>
        </is>
      </c>
      <c r="BK1104" s="297" t="inlineStr">
        <is>
          <t>0</t>
        </is>
      </c>
      <c r="BL1104" s="297" t="inlineStr">
        <is>
          <t>0</t>
        </is>
      </c>
      <c r="BM1104" s="297" t="inlineStr">
        <is>
          <t>0</t>
        </is>
      </c>
      <c r="BN1104" s="297" t="inlineStr">
        <is>
          <t>0</t>
        </is>
      </c>
      <c r="BO1104" s="285" t="inlineStr">
        <is>
          <t>0</t>
        </is>
      </c>
      <c r="BP1104" s="297" t="inlineStr">
        <is>
          <t>0</t>
        </is>
      </c>
      <c r="BQ1104" s="297" t="inlineStr">
        <is>
          <t>0</t>
        </is>
      </c>
      <c r="BR1104" s="297" t="inlineStr">
        <is>
          <t>0</t>
        </is>
      </c>
      <c r="BS1104" s="297" t="inlineStr">
        <is>
          <t>0</t>
        </is>
      </c>
      <c r="BT1104" s="297" t="inlineStr">
        <is>
          <t>0</t>
        </is>
      </c>
      <c r="BU1104" s="297" t="inlineStr">
        <is>
          <t>0</t>
        </is>
      </c>
      <c r="BV1104" s="297" t="inlineStr">
        <is>
          <t>0</t>
        </is>
      </c>
      <c r="BW1104" s="288" t="inlineStr">
        <is>
          <t>0</t>
        </is>
      </c>
      <c r="BX1104" s="276">
        <f>SUM(IF(COUNTIF(#REF!, "*1.*"), 2, 0), IF(COUNTIF(#REF!, "*2.*"), 2, 0), IF(COUNTIF(#REF!, "*3.*"), 2, 0), IF(COUNTIF(#REF!, "*4.*"), 2, 0), IF(COUNTIF(#REF!, "*5.*"), 2, 0), IF(COUNTIF(#REF!, "*6.*"), 2, 0))</f>
        <v/>
      </c>
      <c r="BY1104" s="277">
        <f t="array" ref="BY1104">SUM(VALUE(AT1104),VALUE(AU1104),VALUE(AV1104),VALUE(AW1104),VALUE(AX1104),VALUE(AY1104),VALUE(AZ1104),VALUE(BB1104),VALUE(BC1104),VALUE(BD1104),VALUE(BE1104),VALUE(BF1104),VALUE(BG1104),VALUE(BH1104),VALUE(BI1104),VALUE(BJ1104),VALUE(BK1104),VALUE(BL1104),VALUE(BM1104),VALUE(BN1104),VALUE(BO1104),VALUE(BP1104),VALUE(BQ1104),VALUE(BR1104),VALUE(BS1104),VALUE(BT1104),VALUE(BU1104),VALUE(BV1104),VALUE(BW1104))</f>
        <v/>
      </c>
      <c r="BZ1104" s="307" t="n"/>
      <c r="CA1104" s="307" t="n"/>
      <c r="CB1104" s="307" t="n"/>
      <c r="CC1104" s="307" t="n"/>
      <c r="CD1104" s="307" t="n"/>
      <c r="CE1104" s="307" t="n"/>
      <c r="CF1104" s="307" t="n"/>
      <c r="CG1104" s="307" t="n"/>
      <c r="CH1104" s="307" t="n"/>
      <c r="CI1104" s="307" t="n"/>
      <c r="CJ1104" s="307" t="n"/>
      <c r="CK1104" s="307" t="n"/>
      <c r="CL1104" s="307" t="n"/>
      <c r="CM1104" s="307" t="n"/>
      <c r="CN1104" s="307" t="n"/>
      <c r="CO1104" s="307" t="n"/>
      <c r="CP1104" s="307" t="n"/>
      <c r="CQ1104" s="307" t="n"/>
      <c r="CR1104" s="279" t="inlineStr"/>
      <c r="CS1104" s="280">
        <f>AVERAGE(Value(BY1104),value(CR1104))</f>
        <v/>
      </c>
      <c r="CT1104" s="421">
        <f>(IF(OR(MediaScorecard!BG1591="x", MediaScorecard!BH1591="x",MediaScorecard!BI1591="x",MediaScorecard!BJ1591="x",MediaScorecard!BK1591="x"),1, 2))</f>
        <v/>
      </c>
      <c r="CU1104" s="308" t="n"/>
      <c r="CV1104" s="308" t="n"/>
      <c r="CW1104" s="308" t="n"/>
      <c r="CX1104" s="309" t="n"/>
      <c r="CY1104" s="308" t="n"/>
      <c r="CZ1104" s="308" t="n"/>
      <c r="DA1104" s="308" t="n"/>
    </row>
    <row r="1105" ht="21" customHeight="1" s="590">
      <c r="A1105" s="421" t="n"/>
      <c r="B1105" s="270" t="n"/>
      <c r="C1105" s="266" t="n"/>
      <c r="D1105" s="267" t="inlineStr"/>
      <c r="E1105" s="267" t="inlineStr"/>
      <c r="F1105" s="268" t="inlineStr"/>
      <c r="G1105" s="421" t="n"/>
      <c r="H1105" s="269" t="n"/>
      <c r="I1105" s="421" t="n"/>
      <c r="J1105" s="421" t="n"/>
      <c r="K1105" s="421" t="n"/>
      <c r="L1105" s="421" t="n"/>
      <c r="M1105" s="421" t="n"/>
      <c r="N1105" s="421" t="n"/>
      <c r="O1105" s="421" t="n"/>
      <c r="P1105" s="421" t="n"/>
      <c r="Q1105" s="421" t="n"/>
      <c r="R1105" s="270" t="n"/>
      <c r="S1105" s="421" t="n"/>
      <c r="T1105" s="421" t="n"/>
      <c r="U1105" s="421" t="n"/>
      <c r="V1105" s="421" t="n"/>
      <c r="W1105" s="421" t="n"/>
      <c r="X1105" s="421" t="n"/>
      <c r="Y1105" s="421" t="n"/>
      <c r="Z1105" s="421" t="n"/>
      <c r="AA1105" s="421" t="n"/>
      <c r="AB1105" s="421" t="n"/>
      <c r="AC1105" s="421" t="n"/>
      <c r="AD1105" s="421" t="n"/>
      <c r="AE1105" s="421" t="n"/>
      <c r="AF1105" s="421" t="n"/>
      <c r="AG1105" s="421" t="n"/>
      <c r="AH1105" s="421" t="n"/>
      <c r="AI1105" s="421" t="n"/>
      <c r="AJ1105" s="297" t="n"/>
      <c r="AK1105" s="297" t="n"/>
      <c r="AL1105" s="284" t="n"/>
      <c r="AM1105" s="297" t="n"/>
      <c r="AN1105" s="285" t="n"/>
      <c r="AO1105" s="297" t="n"/>
      <c r="AP1105" s="297" t="n"/>
      <c r="AQ1105" s="297" t="n"/>
      <c r="AR1105" s="297" t="n"/>
      <c r="AS1105" s="297" t="n"/>
      <c r="AT1105" s="285" t="inlineStr">
        <is>
          <t>0</t>
        </is>
      </c>
      <c r="AU1105" s="297" t="inlineStr">
        <is>
          <t>0</t>
        </is>
      </c>
      <c r="AV1105" s="297" t="inlineStr">
        <is>
          <t>0</t>
        </is>
      </c>
      <c r="AW1105" s="297" t="inlineStr">
        <is>
          <t>0</t>
        </is>
      </c>
      <c r="AX1105" s="297" t="inlineStr">
        <is>
          <t>0</t>
        </is>
      </c>
      <c r="AY1105" s="286" t="inlineStr">
        <is>
          <t>0</t>
        </is>
      </c>
      <c r="AZ1105" s="286" t="inlineStr">
        <is>
          <t>0</t>
        </is>
      </c>
      <c r="BA1105" s="287" t="inlineStr">
        <is>
          <t>0</t>
        </is>
      </c>
      <c r="BB1105" s="286" t="inlineStr">
        <is>
          <t>0</t>
        </is>
      </c>
      <c r="BC1105" s="286" t="inlineStr">
        <is>
          <t>0</t>
        </is>
      </c>
      <c r="BD1105" s="286" t="inlineStr">
        <is>
          <t>0</t>
        </is>
      </c>
      <c r="BE1105" s="286" t="inlineStr">
        <is>
          <t>0</t>
        </is>
      </c>
      <c r="BF1105" s="286" t="inlineStr">
        <is>
          <t>0</t>
        </is>
      </c>
      <c r="BG1105" s="286" t="inlineStr">
        <is>
          <t>0</t>
        </is>
      </c>
      <c r="BH1105" s="297" t="inlineStr">
        <is>
          <t>0</t>
        </is>
      </c>
      <c r="BI1105" s="297" t="inlineStr">
        <is>
          <t>0</t>
        </is>
      </c>
      <c r="BJ1105" s="297" t="inlineStr">
        <is>
          <t>0</t>
        </is>
      </c>
      <c r="BK1105" s="297" t="inlineStr">
        <is>
          <t>0</t>
        </is>
      </c>
      <c r="BL1105" s="297" t="inlineStr">
        <is>
          <t>0</t>
        </is>
      </c>
      <c r="BM1105" s="297" t="inlineStr">
        <is>
          <t>0</t>
        </is>
      </c>
      <c r="BN1105" s="297" t="inlineStr">
        <is>
          <t>0</t>
        </is>
      </c>
      <c r="BO1105" s="285" t="inlineStr">
        <is>
          <t>0</t>
        </is>
      </c>
      <c r="BP1105" s="297" t="inlineStr">
        <is>
          <t>0</t>
        </is>
      </c>
      <c r="BQ1105" s="297" t="inlineStr">
        <is>
          <t>0</t>
        </is>
      </c>
      <c r="BR1105" s="297" t="inlineStr">
        <is>
          <t>0</t>
        </is>
      </c>
      <c r="BS1105" s="297" t="inlineStr">
        <is>
          <t>0</t>
        </is>
      </c>
      <c r="BT1105" s="297" t="inlineStr">
        <is>
          <t>0</t>
        </is>
      </c>
      <c r="BU1105" s="297" t="inlineStr">
        <is>
          <t>0</t>
        </is>
      </c>
      <c r="BV1105" s="297" t="inlineStr">
        <is>
          <t>0</t>
        </is>
      </c>
      <c r="BW1105" s="288" t="inlineStr">
        <is>
          <t>0</t>
        </is>
      </c>
      <c r="BX1105" s="276">
        <f>SUM(IF(COUNTIF(#REF!, "*1.*"), 2, 0), IF(COUNTIF(#REF!, "*2.*"), 2, 0), IF(COUNTIF(#REF!, "*3.*"), 2, 0), IF(COUNTIF(#REF!, "*4.*"), 2, 0), IF(COUNTIF(#REF!, "*5.*"), 2, 0), IF(COUNTIF(#REF!, "*6.*"), 2, 0))</f>
        <v/>
      </c>
      <c r="BY1105" s="277">
        <f t="array" ref="BY1105">SUM(VALUE(AT1105),VALUE(AU1105),VALUE(AV1105),VALUE(AW1105),VALUE(AX1105),VALUE(AY1105),VALUE(AZ1105),VALUE(BB1105),VALUE(BC1105),VALUE(BD1105),VALUE(BE1105),VALUE(BF1105),VALUE(BG1105),VALUE(BH1105),VALUE(BI1105),VALUE(BJ1105),VALUE(BK1105),VALUE(BL1105),VALUE(BM1105),VALUE(BN1105),VALUE(BO1105),VALUE(BP1105),VALUE(BQ1105),VALUE(BR1105),VALUE(BS1105),VALUE(BT1105),VALUE(BU1105),VALUE(BV1105),VALUE(BW1105))</f>
        <v/>
      </c>
      <c r="BZ1105" s="307" t="n"/>
      <c r="CA1105" s="307" t="n"/>
      <c r="CB1105" s="307" t="n"/>
      <c r="CC1105" s="307" t="n"/>
      <c r="CD1105" s="307" t="n"/>
      <c r="CE1105" s="307" t="n"/>
      <c r="CF1105" s="307" t="n"/>
      <c r="CG1105" s="307" t="n"/>
      <c r="CH1105" s="307" t="n"/>
      <c r="CI1105" s="307" t="n"/>
      <c r="CJ1105" s="307" t="n"/>
      <c r="CK1105" s="307" t="n"/>
      <c r="CL1105" s="307" t="n"/>
      <c r="CM1105" s="307" t="n"/>
      <c r="CN1105" s="307" t="n"/>
      <c r="CO1105" s="307" t="n"/>
      <c r="CP1105" s="307" t="n"/>
      <c r="CQ1105" s="307" t="n"/>
      <c r="CR1105" s="279" t="inlineStr"/>
      <c r="CS1105" s="280">
        <f>AVERAGE(Value(BY1105),value(CR1105))</f>
        <v/>
      </c>
      <c r="CT1105" s="421">
        <f>(IF(OR(MediaScorecard!BG1592="x", MediaScorecard!BH1592="x",MediaScorecard!BI1592="x",MediaScorecard!BJ1592="x",MediaScorecard!BK1592="x"),1, 2))</f>
        <v/>
      </c>
      <c r="CU1105" s="308" t="n"/>
      <c r="CV1105" s="308" t="n"/>
      <c r="CW1105" s="308" t="n"/>
      <c r="CX1105" s="309" t="n"/>
      <c r="CY1105" s="308" t="n"/>
      <c r="CZ1105" s="308" t="n"/>
      <c r="DA1105" s="308" t="n"/>
    </row>
    <row r="1106" ht="21" customHeight="1" s="590">
      <c r="A1106" s="421" t="n"/>
      <c r="B1106" s="270" t="n"/>
      <c r="C1106" s="266" t="n"/>
      <c r="D1106" s="267" t="inlineStr"/>
      <c r="E1106" s="267" t="inlineStr"/>
      <c r="F1106" s="268" t="inlineStr"/>
      <c r="G1106" s="421" t="n"/>
      <c r="H1106" s="269" t="n"/>
      <c r="I1106" s="421" t="n"/>
      <c r="J1106" s="421" t="n"/>
      <c r="K1106" s="421" t="n"/>
      <c r="L1106" s="421" t="n"/>
      <c r="M1106" s="421" t="n"/>
      <c r="N1106" s="421" t="n"/>
      <c r="O1106" s="421" t="n"/>
      <c r="P1106" s="421" t="n"/>
      <c r="Q1106" s="421" t="n"/>
      <c r="R1106" s="270" t="n"/>
      <c r="S1106" s="421" t="n"/>
      <c r="T1106" s="421" t="n"/>
      <c r="U1106" s="421" t="n"/>
      <c r="V1106" s="421" t="n"/>
      <c r="W1106" s="421" t="n"/>
      <c r="X1106" s="421" t="n"/>
      <c r="Y1106" s="421" t="n"/>
      <c r="Z1106" s="421" t="n"/>
      <c r="AA1106" s="421" t="n"/>
      <c r="AB1106" s="421" t="n"/>
      <c r="AC1106" s="421" t="n"/>
      <c r="AD1106" s="421" t="n"/>
      <c r="AE1106" s="421" t="n"/>
      <c r="AF1106" s="421" t="n"/>
      <c r="AG1106" s="421" t="n"/>
      <c r="AH1106" s="421" t="n"/>
      <c r="AI1106" s="421" t="n"/>
      <c r="AJ1106" s="297" t="n"/>
      <c r="AK1106" s="297" t="n"/>
      <c r="AL1106" s="284" t="n"/>
      <c r="AM1106" s="297" t="n"/>
      <c r="AN1106" s="285" t="n"/>
      <c r="AO1106" s="297" t="n"/>
      <c r="AP1106" s="297" t="n"/>
      <c r="AQ1106" s="297" t="n"/>
      <c r="AR1106" s="297" t="n"/>
      <c r="AS1106" s="297" t="n"/>
      <c r="AT1106" s="285" t="inlineStr">
        <is>
          <t>0</t>
        </is>
      </c>
      <c r="AU1106" s="297" t="inlineStr">
        <is>
          <t>0</t>
        </is>
      </c>
      <c r="AV1106" s="297" t="inlineStr">
        <is>
          <t>0</t>
        </is>
      </c>
      <c r="AW1106" s="297" t="inlineStr">
        <is>
          <t>0</t>
        </is>
      </c>
      <c r="AX1106" s="297" t="inlineStr">
        <is>
          <t>0</t>
        </is>
      </c>
      <c r="AY1106" s="286" t="inlineStr">
        <is>
          <t>0</t>
        </is>
      </c>
      <c r="AZ1106" s="286" t="inlineStr">
        <is>
          <t>0</t>
        </is>
      </c>
      <c r="BA1106" s="287" t="inlineStr">
        <is>
          <t>0</t>
        </is>
      </c>
      <c r="BB1106" s="286" t="inlineStr">
        <is>
          <t>0</t>
        </is>
      </c>
      <c r="BC1106" s="286" t="inlineStr">
        <is>
          <t>0</t>
        </is>
      </c>
      <c r="BD1106" s="286" t="inlineStr">
        <is>
          <t>0</t>
        </is>
      </c>
      <c r="BE1106" s="286" t="inlineStr">
        <is>
          <t>0</t>
        </is>
      </c>
      <c r="BF1106" s="286" t="inlineStr">
        <is>
          <t>0</t>
        </is>
      </c>
      <c r="BG1106" s="286" t="inlineStr">
        <is>
          <t>0</t>
        </is>
      </c>
      <c r="BH1106" s="297" t="inlineStr">
        <is>
          <t>0</t>
        </is>
      </c>
      <c r="BI1106" s="297" t="inlineStr">
        <is>
          <t>0</t>
        </is>
      </c>
      <c r="BJ1106" s="297" t="inlineStr">
        <is>
          <t>0</t>
        </is>
      </c>
      <c r="BK1106" s="297" t="inlineStr">
        <is>
          <t>0</t>
        </is>
      </c>
      <c r="BL1106" s="297" t="inlineStr">
        <is>
          <t>0</t>
        </is>
      </c>
      <c r="BM1106" s="297" t="inlineStr">
        <is>
          <t>0</t>
        </is>
      </c>
      <c r="BN1106" s="297" t="inlineStr">
        <is>
          <t>0</t>
        </is>
      </c>
      <c r="BO1106" s="285" t="inlineStr">
        <is>
          <t>0</t>
        </is>
      </c>
      <c r="BP1106" s="297" t="inlineStr">
        <is>
          <t>0</t>
        </is>
      </c>
      <c r="BQ1106" s="297" t="inlineStr">
        <is>
          <t>0</t>
        </is>
      </c>
      <c r="BR1106" s="297" t="inlineStr">
        <is>
          <t>0</t>
        </is>
      </c>
      <c r="BS1106" s="297" t="inlineStr">
        <is>
          <t>0</t>
        </is>
      </c>
      <c r="BT1106" s="297" t="inlineStr">
        <is>
          <t>0</t>
        </is>
      </c>
      <c r="BU1106" s="297" t="inlineStr">
        <is>
          <t>0</t>
        </is>
      </c>
      <c r="BV1106" s="297" t="inlineStr">
        <is>
          <t>0</t>
        </is>
      </c>
      <c r="BW1106" s="288" t="inlineStr">
        <is>
          <t>0</t>
        </is>
      </c>
      <c r="BX1106" s="276">
        <f>SUM(IF(COUNTIF(#REF!, "*1.*"), 2, 0), IF(COUNTIF(#REF!, "*2.*"), 2, 0), IF(COUNTIF(#REF!, "*3.*"), 2, 0), IF(COUNTIF(#REF!, "*4.*"), 2, 0), IF(COUNTIF(#REF!, "*5.*"), 2, 0), IF(COUNTIF(#REF!, "*6.*"), 2, 0))</f>
        <v/>
      </c>
      <c r="BY1106" s="277">
        <f t="array" ref="BY1106">SUM(VALUE(AT1106),VALUE(AU1106),VALUE(AV1106),VALUE(AW1106),VALUE(AX1106),VALUE(AY1106),VALUE(AZ1106),VALUE(BB1106),VALUE(BC1106),VALUE(BD1106),VALUE(BE1106),VALUE(BF1106),VALUE(BG1106),VALUE(BH1106),VALUE(BI1106),VALUE(BJ1106),VALUE(BK1106),VALUE(BL1106),VALUE(BM1106),VALUE(BN1106),VALUE(BO1106),VALUE(BP1106),VALUE(BQ1106),VALUE(BR1106),VALUE(BS1106),VALUE(BT1106),VALUE(BU1106),VALUE(BV1106),VALUE(BW1106))</f>
        <v/>
      </c>
      <c r="BZ1106" s="307" t="n"/>
      <c r="CA1106" s="307" t="n"/>
      <c r="CB1106" s="307" t="n"/>
      <c r="CC1106" s="307" t="n"/>
      <c r="CD1106" s="307" t="n"/>
      <c r="CE1106" s="307" t="n"/>
      <c r="CF1106" s="307" t="n"/>
      <c r="CG1106" s="307" t="n"/>
      <c r="CH1106" s="307" t="n"/>
      <c r="CI1106" s="307" t="n"/>
      <c r="CJ1106" s="307" t="n"/>
      <c r="CK1106" s="307" t="n"/>
      <c r="CL1106" s="307" t="n"/>
      <c r="CM1106" s="307" t="n"/>
      <c r="CN1106" s="307" t="n"/>
      <c r="CO1106" s="307" t="n"/>
      <c r="CP1106" s="307" t="n"/>
      <c r="CQ1106" s="307" t="n"/>
      <c r="CR1106" s="279" t="inlineStr"/>
      <c r="CS1106" s="280">
        <f>AVERAGE(Value(BY1106),value(CR1106))</f>
        <v/>
      </c>
      <c r="CT1106" s="421">
        <f>(IF(OR(MediaScorecard!BG1593="x", MediaScorecard!BH1593="x",MediaScorecard!BI1593="x",MediaScorecard!BJ1593="x",MediaScorecard!BK1593="x"),1, 2))</f>
        <v/>
      </c>
      <c r="CU1106" s="308" t="n"/>
      <c r="CV1106" s="308" t="n"/>
      <c r="CW1106" s="308" t="n"/>
      <c r="CX1106" s="309" t="n"/>
      <c r="CY1106" s="308" t="n"/>
      <c r="CZ1106" s="308" t="n"/>
      <c r="DA1106" s="308" t="n"/>
    </row>
    <row r="1107" ht="21" customHeight="1" s="590">
      <c r="A1107" s="421" t="n"/>
      <c r="B1107" s="270" t="n"/>
      <c r="C1107" s="266" t="n"/>
      <c r="D1107" s="267" t="inlineStr"/>
      <c r="E1107" s="267" t="inlineStr"/>
      <c r="F1107" s="268" t="inlineStr"/>
      <c r="G1107" s="421" t="n"/>
      <c r="H1107" s="269" t="n"/>
      <c r="I1107" s="421" t="n"/>
      <c r="J1107" s="421" t="n"/>
      <c r="K1107" s="421" t="n"/>
      <c r="L1107" s="421" t="n"/>
      <c r="M1107" s="421" t="n"/>
      <c r="N1107" s="421" t="n"/>
      <c r="O1107" s="421" t="n"/>
      <c r="P1107" s="421" t="n"/>
      <c r="Q1107" s="421" t="n"/>
      <c r="R1107" s="270" t="n"/>
      <c r="S1107" s="421" t="n"/>
      <c r="T1107" s="421" t="n"/>
      <c r="U1107" s="421" t="n"/>
      <c r="V1107" s="421" t="n"/>
      <c r="W1107" s="421" t="n"/>
      <c r="X1107" s="421" t="n"/>
      <c r="Y1107" s="421" t="n"/>
      <c r="Z1107" s="421" t="n"/>
      <c r="AA1107" s="421" t="n"/>
      <c r="AB1107" s="421" t="n"/>
      <c r="AC1107" s="421" t="n"/>
      <c r="AD1107" s="421" t="n"/>
      <c r="AE1107" s="421" t="n"/>
      <c r="AF1107" s="421" t="n"/>
      <c r="AG1107" s="421" t="n"/>
      <c r="AH1107" s="421" t="n"/>
      <c r="AI1107" s="421" t="n"/>
      <c r="AJ1107" s="297" t="n"/>
      <c r="AK1107" s="297" t="n"/>
      <c r="AL1107" s="284" t="n"/>
      <c r="AM1107" s="297" t="n"/>
      <c r="AN1107" s="285" t="n"/>
      <c r="AO1107" s="297" t="n"/>
      <c r="AP1107" s="297" t="n"/>
      <c r="AQ1107" s="297" t="n"/>
      <c r="AR1107" s="297" t="n"/>
      <c r="AS1107" s="297" t="n"/>
      <c r="AT1107" s="285" t="inlineStr">
        <is>
          <t>0</t>
        </is>
      </c>
      <c r="AU1107" s="297" t="inlineStr">
        <is>
          <t>0</t>
        </is>
      </c>
      <c r="AV1107" s="297" t="inlineStr">
        <is>
          <t>0</t>
        </is>
      </c>
      <c r="AW1107" s="297" t="inlineStr">
        <is>
          <t>0</t>
        </is>
      </c>
      <c r="AX1107" s="297" t="inlineStr">
        <is>
          <t>0</t>
        </is>
      </c>
      <c r="AY1107" s="286" t="inlineStr">
        <is>
          <t>0</t>
        </is>
      </c>
      <c r="AZ1107" s="286" t="inlineStr">
        <is>
          <t>0</t>
        </is>
      </c>
      <c r="BA1107" s="287" t="inlineStr">
        <is>
          <t>0</t>
        </is>
      </c>
      <c r="BB1107" s="286" t="inlineStr">
        <is>
          <t>0</t>
        </is>
      </c>
      <c r="BC1107" s="286" t="inlineStr">
        <is>
          <t>0</t>
        </is>
      </c>
      <c r="BD1107" s="286" t="inlineStr">
        <is>
          <t>0</t>
        </is>
      </c>
      <c r="BE1107" s="286" t="inlineStr">
        <is>
          <t>0</t>
        </is>
      </c>
      <c r="BF1107" s="286" t="inlineStr">
        <is>
          <t>0</t>
        </is>
      </c>
      <c r="BG1107" s="286" t="inlineStr">
        <is>
          <t>0</t>
        </is>
      </c>
      <c r="BH1107" s="297" t="inlineStr">
        <is>
          <t>0</t>
        </is>
      </c>
      <c r="BI1107" s="297" t="inlineStr">
        <is>
          <t>0</t>
        </is>
      </c>
      <c r="BJ1107" s="297" t="inlineStr">
        <is>
          <t>0</t>
        </is>
      </c>
      <c r="BK1107" s="297" t="inlineStr">
        <is>
          <t>0</t>
        </is>
      </c>
      <c r="BL1107" s="297" t="inlineStr">
        <is>
          <t>0</t>
        </is>
      </c>
      <c r="BM1107" s="297" t="inlineStr">
        <is>
          <t>0</t>
        </is>
      </c>
      <c r="BN1107" s="297" t="inlineStr">
        <is>
          <t>0</t>
        </is>
      </c>
      <c r="BO1107" s="285" t="inlineStr">
        <is>
          <t>0</t>
        </is>
      </c>
      <c r="BP1107" s="297" t="inlineStr">
        <is>
          <t>0</t>
        </is>
      </c>
      <c r="BQ1107" s="297" t="inlineStr">
        <is>
          <t>0</t>
        </is>
      </c>
      <c r="BR1107" s="297" t="inlineStr">
        <is>
          <t>0</t>
        </is>
      </c>
      <c r="BS1107" s="297" t="inlineStr">
        <is>
          <t>0</t>
        </is>
      </c>
      <c r="BT1107" s="297" t="inlineStr">
        <is>
          <t>0</t>
        </is>
      </c>
      <c r="BU1107" s="297" t="inlineStr">
        <is>
          <t>0</t>
        </is>
      </c>
      <c r="BV1107" s="297" t="inlineStr">
        <is>
          <t>0</t>
        </is>
      </c>
      <c r="BW1107" s="288" t="inlineStr">
        <is>
          <t>0</t>
        </is>
      </c>
      <c r="BX1107" s="276">
        <f>SUM(IF(COUNTIF(#REF!, "*1.*"), 2, 0), IF(COUNTIF(#REF!, "*2.*"), 2, 0), IF(COUNTIF(#REF!, "*3.*"), 2, 0), IF(COUNTIF(#REF!, "*4.*"), 2, 0), IF(COUNTIF(#REF!, "*5.*"), 2, 0), IF(COUNTIF(#REF!, "*6.*"), 2, 0))</f>
        <v/>
      </c>
      <c r="BY1107" s="277">
        <f t="array" ref="BY1107">SUM(VALUE(AT1107),VALUE(AU1107),VALUE(AV1107),VALUE(AW1107),VALUE(AX1107),VALUE(AY1107),VALUE(AZ1107),VALUE(BB1107),VALUE(BC1107),VALUE(BD1107),VALUE(BE1107),VALUE(BF1107),VALUE(BG1107),VALUE(BH1107),VALUE(BI1107),VALUE(BJ1107),VALUE(BK1107),VALUE(BL1107),VALUE(BM1107),VALUE(BN1107),VALUE(BO1107),VALUE(BP1107),VALUE(BQ1107),VALUE(BR1107),VALUE(BS1107),VALUE(BT1107),VALUE(BU1107),VALUE(BV1107),VALUE(BW1107))</f>
        <v/>
      </c>
      <c r="BZ1107" s="307" t="n"/>
      <c r="CA1107" s="307" t="n"/>
      <c r="CB1107" s="307" t="n"/>
      <c r="CC1107" s="307" t="n"/>
      <c r="CD1107" s="307" t="n"/>
      <c r="CE1107" s="307" t="n"/>
      <c r="CF1107" s="307" t="n"/>
      <c r="CG1107" s="307" t="n"/>
      <c r="CH1107" s="307" t="n"/>
      <c r="CI1107" s="307" t="n"/>
      <c r="CJ1107" s="307" t="n"/>
      <c r="CK1107" s="307" t="n"/>
      <c r="CL1107" s="307" t="n"/>
      <c r="CM1107" s="307" t="n"/>
      <c r="CN1107" s="307" t="n"/>
      <c r="CO1107" s="307" t="n"/>
      <c r="CP1107" s="307" t="n"/>
      <c r="CQ1107" s="307" t="n"/>
      <c r="CR1107" s="279" t="inlineStr"/>
      <c r="CS1107" s="280">
        <f>AVERAGE(Value(BY1107),value(CR1107))</f>
        <v/>
      </c>
      <c r="CT1107" s="421">
        <f>(IF(OR(MediaScorecard!BG1594="x", MediaScorecard!BH1594="x",MediaScorecard!BI1594="x",MediaScorecard!BJ1594="x",MediaScorecard!BK1594="x"),1, 2))</f>
        <v/>
      </c>
      <c r="CU1107" s="308" t="n"/>
      <c r="CV1107" s="308" t="n"/>
      <c r="CW1107" s="308" t="n"/>
      <c r="CX1107" s="309" t="n"/>
      <c r="CY1107" s="308" t="n"/>
      <c r="CZ1107" s="308" t="n"/>
      <c r="DA1107" s="308" t="n"/>
    </row>
    <row r="1108" ht="21" customHeight="1" s="590">
      <c r="A1108" s="421" t="n"/>
      <c r="B1108" s="270" t="n"/>
      <c r="C1108" s="266" t="n"/>
      <c r="D1108" s="267" t="inlineStr"/>
      <c r="E1108" s="267" t="inlineStr"/>
      <c r="F1108" s="268" t="inlineStr"/>
      <c r="G1108" s="421" t="n"/>
      <c r="H1108" s="269" t="n"/>
      <c r="I1108" s="421" t="n"/>
      <c r="J1108" s="421" t="n"/>
      <c r="K1108" s="421" t="n"/>
      <c r="L1108" s="421" t="n"/>
      <c r="M1108" s="421" t="n"/>
      <c r="N1108" s="421" t="n"/>
      <c r="O1108" s="421" t="n"/>
      <c r="P1108" s="421" t="n"/>
      <c r="Q1108" s="421" t="n"/>
      <c r="R1108" s="270" t="n"/>
      <c r="S1108" s="421" t="n"/>
      <c r="T1108" s="421" t="n"/>
      <c r="U1108" s="421" t="n"/>
      <c r="V1108" s="421" t="n"/>
      <c r="W1108" s="421" t="n"/>
      <c r="X1108" s="421" t="n"/>
      <c r="Y1108" s="421" t="n"/>
      <c r="Z1108" s="421" t="n"/>
      <c r="AA1108" s="421" t="n"/>
      <c r="AB1108" s="421" t="n"/>
      <c r="AC1108" s="421" t="n"/>
      <c r="AD1108" s="421" t="n"/>
      <c r="AE1108" s="421" t="n"/>
      <c r="AF1108" s="421" t="n"/>
      <c r="AG1108" s="421" t="n"/>
      <c r="AH1108" s="421" t="n"/>
      <c r="AI1108" s="421" t="n"/>
      <c r="AJ1108" s="297" t="n"/>
      <c r="AK1108" s="297" t="n"/>
      <c r="AL1108" s="284" t="n"/>
      <c r="AM1108" s="297" t="n"/>
      <c r="AN1108" s="285" t="n"/>
      <c r="AO1108" s="297" t="n"/>
      <c r="AP1108" s="297" t="n"/>
      <c r="AQ1108" s="297" t="n"/>
      <c r="AR1108" s="297" t="n"/>
      <c r="AS1108" s="297" t="n"/>
      <c r="AT1108" s="285" t="inlineStr">
        <is>
          <t>0</t>
        </is>
      </c>
      <c r="AU1108" s="297" t="inlineStr">
        <is>
          <t>0</t>
        </is>
      </c>
      <c r="AV1108" s="297" t="inlineStr">
        <is>
          <t>0</t>
        </is>
      </c>
      <c r="AW1108" s="297" t="inlineStr">
        <is>
          <t>0</t>
        </is>
      </c>
      <c r="AX1108" s="297" t="inlineStr">
        <is>
          <t>0</t>
        </is>
      </c>
      <c r="AY1108" s="286" t="inlineStr">
        <is>
          <t>0</t>
        </is>
      </c>
      <c r="AZ1108" s="286" t="inlineStr">
        <is>
          <t>0</t>
        </is>
      </c>
      <c r="BA1108" s="287" t="inlineStr">
        <is>
          <t>0</t>
        </is>
      </c>
      <c r="BB1108" s="286" t="inlineStr">
        <is>
          <t>0</t>
        </is>
      </c>
      <c r="BC1108" s="286" t="inlineStr">
        <is>
          <t>0</t>
        </is>
      </c>
      <c r="BD1108" s="286" t="inlineStr">
        <is>
          <t>0</t>
        </is>
      </c>
      <c r="BE1108" s="286" t="inlineStr">
        <is>
          <t>0</t>
        </is>
      </c>
      <c r="BF1108" s="286" t="inlineStr">
        <is>
          <t>0</t>
        </is>
      </c>
      <c r="BG1108" s="286" t="inlineStr">
        <is>
          <t>0</t>
        </is>
      </c>
      <c r="BH1108" s="297" t="inlineStr">
        <is>
          <t>0</t>
        </is>
      </c>
      <c r="BI1108" s="297" t="inlineStr">
        <is>
          <t>0</t>
        </is>
      </c>
      <c r="BJ1108" s="297" t="inlineStr">
        <is>
          <t>0</t>
        </is>
      </c>
      <c r="BK1108" s="297" t="inlineStr">
        <is>
          <t>0</t>
        </is>
      </c>
      <c r="BL1108" s="297" t="inlineStr">
        <is>
          <t>0</t>
        </is>
      </c>
      <c r="BM1108" s="297" t="inlineStr">
        <is>
          <t>0</t>
        </is>
      </c>
      <c r="BN1108" s="297" t="inlineStr">
        <is>
          <t>0</t>
        </is>
      </c>
      <c r="BO1108" s="285" t="inlineStr">
        <is>
          <t>0</t>
        </is>
      </c>
      <c r="BP1108" s="297" t="inlineStr">
        <is>
          <t>0</t>
        </is>
      </c>
      <c r="BQ1108" s="297" t="inlineStr">
        <is>
          <t>0</t>
        </is>
      </c>
      <c r="BR1108" s="297" t="inlineStr">
        <is>
          <t>0</t>
        </is>
      </c>
      <c r="BS1108" s="297" t="inlineStr">
        <is>
          <t>0</t>
        </is>
      </c>
      <c r="BT1108" s="297" t="inlineStr">
        <is>
          <t>0</t>
        </is>
      </c>
      <c r="BU1108" s="297" t="inlineStr">
        <is>
          <t>0</t>
        </is>
      </c>
      <c r="BV1108" s="297" t="inlineStr">
        <is>
          <t>0</t>
        </is>
      </c>
      <c r="BW1108" s="288" t="inlineStr">
        <is>
          <t>0</t>
        </is>
      </c>
      <c r="BX1108" s="276">
        <f>SUM(IF(COUNTIF(#REF!, "*1.*"), 2, 0), IF(COUNTIF(#REF!, "*2.*"), 2, 0), IF(COUNTIF(#REF!, "*3.*"), 2, 0), IF(COUNTIF(#REF!, "*4.*"), 2, 0), IF(COUNTIF(#REF!, "*5.*"), 2, 0), IF(COUNTIF(#REF!, "*6.*"), 2, 0))</f>
        <v/>
      </c>
      <c r="BY1108" s="277">
        <f t="array" ref="BY1108">SUM(VALUE(AT1108),VALUE(AU1108),VALUE(AV1108),VALUE(AW1108),VALUE(AX1108),VALUE(AY1108),VALUE(AZ1108),VALUE(BB1108),VALUE(BC1108),VALUE(BD1108),VALUE(BE1108),VALUE(BF1108),VALUE(BG1108),VALUE(BH1108),VALUE(BI1108),VALUE(BJ1108),VALUE(BK1108),VALUE(BL1108),VALUE(BM1108),VALUE(BN1108),VALUE(BO1108),VALUE(BP1108),VALUE(BQ1108),VALUE(BR1108),VALUE(BS1108),VALUE(BT1108),VALUE(BU1108),VALUE(BV1108),VALUE(BW1108))</f>
        <v/>
      </c>
      <c r="BZ1108" s="307" t="n"/>
      <c r="CA1108" s="307" t="n"/>
      <c r="CB1108" s="307" t="n"/>
      <c r="CC1108" s="307" t="n"/>
      <c r="CD1108" s="307" t="n"/>
      <c r="CE1108" s="307" t="n"/>
      <c r="CF1108" s="307" t="n"/>
      <c r="CG1108" s="307" t="n"/>
      <c r="CH1108" s="307" t="n"/>
      <c r="CI1108" s="307" t="n"/>
      <c r="CJ1108" s="307" t="n"/>
      <c r="CK1108" s="307" t="n"/>
      <c r="CL1108" s="307" t="n"/>
      <c r="CM1108" s="307" t="n"/>
      <c r="CN1108" s="307" t="n"/>
      <c r="CO1108" s="307" t="n"/>
      <c r="CP1108" s="307" t="n"/>
      <c r="CQ1108" s="307" t="n"/>
      <c r="CR1108" s="279" t="inlineStr"/>
      <c r="CS1108" s="280">
        <f>AVERAGE(Value(BY1108),value(CR1108))</f>
        <v/>
      </c>
      <c r="CT1108" s="421">
        <f>(IF(OR(MediaScorecard!BG1595="x", MediaScorecard!BH1595="x",MediaScorecard!BI1595="x",MediaScorecard!BJ1595="x",MediaScorecard!BK1595="x"),1, 2))</f>
        <v/>
      </c>
      <c r="CU1108" s="308" t="n"/>
      <c r="CV1108" s="308" t="n"/>
      <c r="CW1108" s="308" t="n"/>
      <c r="CX1108" s="309" t="n"/>
      <c r="CY1108" s="308" t="n"/>
      <c r="CZ1108" s="308" t="n"/>
      <c r="DA1108" s="308" t="n"/>
    </row>
    <row r="1109" ht="21" customHeight="1" s="590">
      <c r="A1109" s="421" t="n"/>
      <c r="B1109" s="270" t="n"/>
      <c r="C1109" s="266" t="n"/>
      <c r="D1109" s="267" t="inlineStr"/>
      <c r="E1109" s="267" t="inlineStr"/>
      <c r="F1109" s="268" t="inlineStr"/>
      <c r="G1109" s="421" t="n"/>
      <c r="H1109" s="269" t="n"/>
      <c r="I1109" s="421" t="n"/>
      <c r="J1109" s="421" t="n"/>
      <c r="K1109" s="421" t="n"/>
      <c r="L1109" s="421" t="n"/>
      <c r="M1109" s="421" t="n"/>
      <c r="N1109" s="421" t="n"/>
      <c r="O1109" s="421" t="n"/>
      <c r="P1109" s="421" t="n"/>
      <c r="Q1109" s="421" t="n"/>
      <c r="R1109" s="270" t="n"/>
      <c r="S1109" s="421" t="n"/>
      <c r="T1109" s="421" t="n"/>
      <c r="U1109" s="421" t="n"/>
      <c r="V1109" s="421" t="n"/>
      <c r="W1109" s="421" t="n"/>
      <c r="X1109" s="421" t="n"/>
      <c r="Y1109" s="421" t="n"/>
      <c r="Z1109" s="421" t="n"/>
      <c r="AA1109" s="421" t="n"/>
      <c r="AB1109" s="421" t="n"/>
      <c r="AC1109" s="421" t="n"/>
      <c r="AD1109" s="421" t="n"/>
      <c r="AE1109" s="421" t="n"/>
      <c r="AF1109" s="421" t="n"/>
      <c r="AG1109" s="421" t="n"/>
      <c r="AH1109" s="421" t="n"/>
      <c r="AI1109" s="421" t="n"/>
      <c r="AJ1109" s="297" t="n"/>
      <c r="AK1109" s="297" t="n"/>
      <c r="AL1109" s="284" t="n"/>
      <c r="AM1109" s="297" t="n"/>
      <c r="AN1109" s="285" t="n"/>
      <c r="AO1109" s="297" t="n"/>
      <c r="AP1109" s="297" t="n"/>
      <c r="AQ1109" s="297" t="n"/>
      <c r="AR1109" s="297" t="n"/>
      <c r="AS1109" s="297" t="n"/>
      <c r="AT1109" s="285" t="inlineStr">
        <is>
          <t>0</t>
        </is>
      </c>
      <c r="AU1109" s="297" t="inlineStr">
        <is>
          <t>0</t>
        </is>
      </c>
      <c r="AV1109" s="297" t="inlineStr">
        <is>
          <t>0</t>
        </is>
      </c>
      <c r="AW1109" s="297" t="inlineStr">
        <is>
          <t>0</t>
        </is>
      </c>
      <c r="AX1109" s="297" t="inlineStr">
        <is>
          <t>0</t>
        </is>
      </c>
      <c r="AY1109" s="286" t="inlineStr">
        <is>
          <t>0</t>
        </is>
      </c>
      <c r="AZ1109" s="286" t="inlineStr">
        <is>
          <t>0</t>
        </is>
      </c>
      <c r="BA1109" s="287" t="inlineStr">
        <is>
          <t>0</t>
        </is>
      </c>
      <c r="BB1109" s="286" t="inlineStr">
        <is>
          <t>0</t>
        </is>
      </c>
      <c r="BC1109" s="286" t="inlineStr">
        <is>
          <t>0</t>
        </is>
      </c>
      <c r="BD1109" s="286" t="inlineStr">
        <is>
          <t>0</t>
        </is>
      </c>
      <c r="BE1109" s="286" t="inlineStr">
        <is>
          <t>0</t>
        </is>
      </c>
      <c r="BF1109" s="286" t="inlineStr">
        <is>
          <t>0</t>
        </is>
      </c>
      <c r="BG1109" s="286" t="inlineStr">
        <is>
          <t>0</t>
        </is>
      </c>
      <c r="BH1109" s="297" t="inlineStr">
        <is>
          <t>0</t>
        </is>
      </c>
      <c r="BI1109" s="297" t="inlineStr">
        <is>
          <t>0</t>
        </is>
      </c>
      <c r="BJ1109" s="297" t="inlineStr">
        <is>
          <t>0</t>
        </is>
      </c>
      <c r="BK1109" s="297" t="inlineStr">
        <is>
          <t>0</t>
        </is>
      </c>
      <c r="BL1109" s="297" t="inlineStr">
        <is>
          <t>0</t>
        </is>
      </c>
      <c r="BM1109" s="297" t="inlineStr">
        <is>
          <t>0</t>
        </is>
      </c>
      <c r="BN1109" s="297" t="inlineStr">
        <is>
          <t>0</t>
        </is>
      </c>
      <c r="BO1109" s="285" t="inlineStr">
        <is>
          <t>0</t>
        </is>
      </c>
      <c r="BP1109" s="297" t="inlineStr">
        <is>
          <t>0</t>
        </is>
      </c>
      <c r="BQ1109" s="297" t="inlineStr">
        <is>
          <t>0</t>
        </is>
      </c>
      <c r="BR1109" s="297" t="inlineStr">
        <is>
          <t>0</t>
        </is>
      </c>
      <c r="BS1109" s="297" t="inlineStr">
        <is>
          <t>0</t>
        </is>
      </c>
      <c r="BT1109" s="297" t="inlineStr">
        <is>
          <t>0</t>
        </is>
      </c>
      <c r="BU1109" s="297" t="inlineStr">
        <is>
          <t>0</t>
        </is>
      </c>
      <c r="BV1109" s="297" t="inlineStr">
        <is>
          <t>0</t>
        </is>
      </c>
      <c r="BW1109" s="288" t="inlineStr">
        <is>
          <t>0</t>
        </is>
      </c>
      <c r="BX1109" s="276">
        <f>SUM(IF(COUNTIF(#REF!, "*1.*"), 2, 0), IF(COUNTIF(#REF!, "*2.*"), 2, 0), IF(COUNTIF(#REF!, "*3.*"), 2, 0), IF(COUNTIF(#REF!, "*4.*"), 2, 0), IF(COUNTIF(#REF!, "*5.*"), 2, 0), IF(COUNTIF(#REF!, "*6.*"), 2, 0))</f>
        <v/>
      </c>
      <c r="BY1109" s="277">
        <f t="array" ref="BY1109">SUM(VALUE(AT1109),VALUE(AU1109),VALUE(AV1109),VALUE(AW1109),VALUE(AX1109),VALUE(AY1109),VALUE(AZ1109),VALUE(BB1109),VALUE(BC1109),VALUE(BD1109),VALUE(BE1109),VALUE(BF1109),VALUE(BG1109),VALUE(BH1109),VALUE(BI1109),VALUE(BJ1109),VALUE(BK1109),VALUE(BL1109),VALUE(BM1109),VALUE(BN1109),VALUE(BO1109),VALUE(BP1109),VALUE(BQ1109),VALUE(BR1109),VALUE(BS1109),VALUE(BT1109),VALUE(BU1109),VALUE(BV1109),VALUE(BW1109))</f>
        <v/>
      </c>
      <c r="BZ1109" s="307" t="n"/>
      <c r="CA1109" s="307" t="n"/>
      <c r="CB1109" s="307" t="n"/>
      <c r="CC1109" s="307" t="n"/>
      <c r="CD1109" s="307" t="n"/>
      <c r="CE1109" s="307" t="n"/>
      <c r="CF1109" s="307" t="n"/>
      <c r="CG1109" s="307" t="n"/>
      <c r="CH1109" s="307" t="n"/>
      <c r="CI1109" s="307" t="n"/>
      <c r="CJ1109" s="307" t="n"/>
      <c r="CK1109" s="307" t="n"/>
      <c r="CL1109" s="307" t="n"/>
      <c r="CM1109" s="307" t="n"/>
      <c r="CN1109" s="307" t="n"/>
      <c r="CO1109" s="307" t="n"/>
      <c r="CP1109" s="307" t="n"/>
      <c r="CQ1109" s="307" t="n"/>
      <c r="CR1109" s="279" t="inlineStr"/>
      <c r="CS1109" s="280">
        <f>AVERAGE(Value(BY1109),value(CR1109))</f>
        <v/>
      </c>
      <c r="CT1109" s="421">
        <f>(IF(OR(MediaScorecard!BG1596="x", MediaScorecard!BH1596="x",MediaScorecard!BI1596="x",MediaScorecard!BJ1596="x",MediaScorecard!BK1596="x"),1, 2))</f>
        <v/>
      </c>
      <c r="CU1109" s="308" t="n"/>
      <c r="CV1109" s="308" t="n"/>
      <c r="CW1109" s="308" t="n"/>
      <c r="CX1109" s="309" t="n"/>
      <c r="CY1109" s="308" t="n"/>
      <c r="CZ1109" s="308" t="n"/>
      <c r="DA1109" s="308" t="n"/>
    </row>
    <row r="1110" ht="21" customHeight="1" s="590">
      <c r="A1110" s="421" t="n"/>
      <c r="B1110" s="270" t="n"/>
      <c r="C1110" s="266" t="n"/>
      <c r="D1110" s="267" t="inlineStr"/>
      <c r="E1110" s="267" t="inlineStr"/>
      <c r="F1110" s="268" t="inlineStr"/>
      <c r="G1110" s="421" t="n"/>
      <c r="H1110" s="269" t="n"/>
      <c r="I1110" s="421" t="n"/>
      <c r="J1110" s="421" t="n"/>
      <c r="K1110" s="421" t="n"/>
      <c r="L1110" s="421" t="n"/>
      <c r="M1110" s="421" t="n"/>
      <c r="N1110" s="421" t="n"/>
      <c r="O1110" s="421" t="n"/>
      <c r="P1110" s="421" t="n"/>
      <c r="Q1110" s="421" t="n"/>
      <c r="R1110" s="270" t="n"/>
      <c r="S1110" s="421" t="n"/>
      <c r="T1110" s="421" t="n"/>
      <c r="U1110" s="421" t="n"/>
      <c r="V1110" s="421" t="n"/>
      <c r="W1110" s="421" t="n"/>
      <c r="X1110" s="421" t="n"/>
      <c r="Y1110" s="421" t="n"/>
      <c r="Z1110" s="421" t="n"/>
      <c r="AA1110" s="421" t="n"/>
      <c r="AB1110" s="421" t="n"/>
      <c r="AC1110" s="421" t="n"/>
      <c r="AD1110" s="421" t="n"/>
      <c r="AE1110" s="421" t="n"/>
      <c r="AF1110" s="421" t="n"/>
      <c r="AG1110" s="421" t="n"/>
      <c r="AH1110" s="421" t="n"/>
      <c r="AI1110" s="421" t="n"/>
      <c r="AJ1110" s="297" t="n"/>
      <c r="AK1110" s="297" t="n"/>
      <c r="AL1110" s="284" t="n"/>
      <c r="AM1110" s="297" t="n"/>
      <c r="AN1110" s="285" t="n"/>
      <c r="AO1110" s="297" t="n"/>
      <c r="AP1110" s="297" t="n"/>
      <c r="AQ1110" s="297" t="n"/>
      <c r="AR1110" s="297" t="n"/>
      <c r="AS1110" s="297" t="n"/>
      <c r="AT1110" s="285" t="inlineStr">
        <is>
          <t>0</t>
        </is>
      </c>
      <c r="AU1110" s="297" t="inlineStr">
        <is>
          <t>0</t>
        </is>
      </c>
      <c r="AV1110" s="297" t="inlineStr">
        <is>
          <t>0</t>
        </is>
      </c>
      <c r="AW1110" s="297" t="inlineStr">
        <is>
          <t>0</t>
        </is>
      </c>
      <c r="AX1110" s="297" t="inlineStr">
        <is>
          <t>0</t>
        </is>
      </c>
      <c r="AY1110" s="286" t="inlineStr">
        <is>
          <t>0</t>
        </is>
      </c>
      <c r="AZ1110" s="286" t="inlineStr">
        <is>
          <t>0</t>
        </is>
      </c>
      <c r="BA1110" s="287" t="inlineStr">
        <is>
          <t>0</t>
        </is>
      </c>
      <c r="BB1110" s="286" t="inlineStr">
        <is>
          <t>0</t>
        </is>
      </c>
      <c r="BC1110" s="286" t="inlineStr">
        <is>
          <t>0</t>
        </is>
      </c>
      <c r="BD1110" s="286" t="inlineStr">
        <is>
          <t>0</t>
        </is>
      </c>
      <c r="BE1110" s="286" t="inlineStr">
        <is>
          <t>0</t>
        </is>
      </c>
      <c r="BF1110" s="286" t="inlineStr">
        <is>
          <t>0</t>
        </is>
      </c>
      <c r="BG1110" s="286" t="inlineStr">
        <is>
          <t>0</t>
        </is>
      </c>
      <c r="BH1110" s="297" t="inlineStr">
        <is>
          <t>0</t>
        </is>
      </c>
      <c r="BI1110" s="297" t="inlineStr">
        <is>
          <t>0</t>
        </is>
      </c>
      <c r="BJ1110" s="297" t="inlineStr">
        <is>
          <t>0</t>
        </is>
      </c>
      <c r="BK1110" s="297" t="inlineStr">
        <is>
          <t>0</t>
        </is>
      </c>
      <c r="BL1110" s="297" t="inlineStr">
        <is>
          <t>0</t>
        </is>
      </c>
      <c r="BM1110" s="297" t="inlineStr">
        <is>
          <t>0</t>
        </is>
      </c>
      <c r="BN1110" s="297" t="inlineStr">
        <is>
          <t>0</t>
        </is>
      </c>
      <c r="BO1110" s="285" t="inlineStr">
        <is>
          <t>0</t>
        </is>
      </c>
      <c r="BP1110" s="297" t="inlineStr">
        <is>
          <t>0</t>
        </is>
      </c>
      <c r="BQ1110" s="297" t="inlineStr">
        <is>
          <t>0</t>
        </is>
      </c>
      <c r="BR1110" s="297" t="inlineStr">
        <is>
          <t>0</t>
        </is>
      </c>
      <c r="BS1110" s="297" t="inlineStr">
        <is>
          <t>0</t>
        </is>
      </c>
      <c r="BT1110" s="297" t="inlineStr">
        <is>
          <t>0</t>
        </is>
      </c>
      <c r="BU1110" s="297" t="inlineStr">
        <is>
          <t>0</t>
        </is>
      </c>
      <c r="BV1110" s="297" t="inlineStr">
        <is>
          <t>0</t>
        </is>
      </c>
      <c r="BW1110" s="288" t="inlineStr">
        <is>
          <t>0</t>
        </is>
      </c>
      <c r="BX1110" s="276">
        <f>SUM(IF(COUNTIF(#REF!, "*1.*"), 2, 0), IF(COUNTIF(#REF!, "*2.*"), 2, 0), IF(COUNTIF(#REF!, "*3.*"), 2, 0), IF(COUNTIF(#REF!, "*4.*"), 2, 0), IF(COUNTIF(#REF!, "*5.*"), 2, 0), IF(COUNTIF(#REF!, "*6.*"), 2, 0))</f>
        <v/>
      </c>
      <c r="BY1110" s="277">
        <f t="array" ref="BY1110">SUM(VALUE(AT1110),VALUE(AU1110),VALUE(AV1110),VALUE(AW1110),VALUE(AX1110),VALUE(AY1110),VALUE(AZ1110),VALUE(BB1110),VALUE(BC1110),VALUE(BD1110),VALUE(BE1110),VALUE(BF1110),VALUE(BG1110),VALUE(BH1110),VALUE(BI1110),VALUE(BJ1110),VALUE(BK1110),VALUE(BL1110),VALUE(BM1110),VALUE(BN1110),VALUE(BO1110),VALUE(BP1110),VALUE(BQ1110),VALUE(BR1110),VALUE(BS1110),VALUE(BT1110),VALUE(BU1110),VALUE(BV1110),VALUE(BW1110))</f>
        <v/>
      </c>
      <c r="BZ1110" s="307" t="n"/>
      <c r="CA1110" s="307" t="n"/>
      <c r="CB1110" s="307" t="n"/>
      <c r="CC1110" s="307" t="n"/>
      <c r="CD1110" s="307" t="n"/>
      <c r="CE1110" s="307" t="n"/>
      <c r="CF1110" s="307" t="n"/>
      <c r="CG1110" s="307" t="n"/>
      <c r="CH1110" s="307" t="n"/>
      <c r="CI1110" s="307" t="n"/>
      <c r="CJ1110" s="307" t="n"/>
      <c r="CK1110" s="307" t="n"/>
      <c r="CL1110" s="307" t="n"/>
      <c r="CM1110" s="307" t="n"/>
      <c r="CN1110" s="307" t="n"/>
      <c r="CO1110" s="307" t="n"/>
      <c r="CP1110" s="307" t="n"/>
      <c r="CQ1110" s="307" t="n"/>
      <c r="CR1110" s="279" t="inlineStr"/>
      <c r="CS1110" s="280">
        <f>AVERAGE(Value(BY1110),value(CR1110))</f>
        <v/>
      </c>
      <c r="CT1110" s="421">
        <f>(IF(OR(MediaScorecard!BG1597="x", MediaScorecard!BH1597="x",MediaScorecard!BI1597="x",MediaScorecard!BJ1597="x",MediaScorecard!BK1597="x"),1, 2))</f>
        <v/>
      </c>
      <c r="CU1110" s="308" t="n"/>
      <c r="CV1110" s="308" t="n"/>
      <c r="CW1110" s="308" t="n"/>
      <c r="CX1110" s="309" t="n"/>
      <c r="CY1110" s="308" t="n"/>
      <c r="CZ1110" s="308" t="n"/>
      <c r="DA1110" s="308" t="n"/>
    </row>
    <row r="1111" ht="21" customHeight="1" s="590">
      <c r="A1111" s="421" t="n"/>
      <c r="B1111" s="270" t="n"/>
      <c r="C1111" s="266" t="n"/>
      <c r="D1111" s="267" t="inlineStr"/>
      <c r="E1111" s="267" t="inlineStr"/>
      <c r="F1111" s="268" t="inlineStr"/>
      <c r="G1111" s="421" t="n"/>
      <c r="H1111" s="269" t="n"/>
      <c r="I1111" s="421" t="n"/>
      <c r="J1111" s="421" t="n"/>
      <c r="K1111" s="421" t="n"/>
      <c r="L1111" s="421" t="n"/>
      <c r="M1111" s="421" t="n"/>
      <c r="N1111" s="421" t="n"/>
      <c r="O1111" s="421" t="n"/>
      <c r="P1111" s="421" t="n"/>
      <c r="Q1111" s="421" t="n"/>
      <c r="R1111" s="270" t="n"/>
      <c r="S1111" s="421" t="n"/>
      <c r="T1111" s="421" t="n"/>
      <c r="U1111" s="421" t="n"/>
      <c r="V1111" s="421" t="n"/>
      <c r="W1111" s="421" t="n"/>
      <c r="X1111" s="421" t="n"/>
      <c r="Y1111" s="421" t="n"/>
      <c r="Z1111" s="421" t="n"/>
      <c r="AA1111" s="421" t="n"/>
      <c r="AB1111" s="421" t="n"/>
      <c r="AC1111" s="421" t="n"/>
      <c r="AD1111" s="421" t="n"/>
      <c r="AE1111" s="421" t="n"/>
      <c r="AF1111" s="421" t="n"/>
      <c r="AG1111" s="421" t="n"/>
      <c r="AH1111" s="421" t="n"/>
      <c r="AI1111" s="421" t="n"/>
      <c r="AJ1111" s="297" t="n"/>
      <c r="AK1111" s="297" t="n"/>
      <c r="AL1111" s="284" t="n"/>
      <c r="AM1111" s="297" t="n"/>
      <c r="AN1111" s="285" t="n"/>
      <c r="AO1111" s="297" t="n"/>
      <c r="AP1111" s="297" t="n"/>
      <c r="AQ1111" s="297" t="n"/>
      <c r="AR1111" s="297" t="n"/>
      <c r="AS1111" s="297" t="n"/>
      <c r="AT1111" s="285" t="inlineStr">
        <is>
          <t>0</t>
        </is>
      </c>
      <c r="AU1111" s="297" t="inlineStr">
        <is>
          <t>0</t>
        </is>
      </c>
      <c r="AV1111" s="297" t="inlineStr">
        <is>
          <t>0</t>
        </is>
      </c>
      <c r="AW1111" s="297" t="inlineStr">
        <is>
          <t>0</t>
        </is>
      </c>
      <c r="AX1111" s="297" t="inlineStr">
        <is>
          <t>0</t>
        </is>
      </c>
      <c r="AY1111" s="286" t="inlineStr">
        <is>
          <t>0</t>
        </is>
      </c>
      <c r="AZ1111" s="286" t="inlineStr">
        <is>
          <t>0</t>
        </is>
      </c>
      <c r="BA1111" s="287" t="inlineStr">
        <is>
          <t>0</t>
        </is>
      </c>
      <c r="BB1111" s="286" t="inlineStr">
        <is>
          <t>0</t>
        </is>
      </c>
      <c r="BC1111" s="286" t="inlineStr">
        <is>
          <t>0</t>
        </is>
      </c>
      <c r="BD1111" s="286" t="inlineStr">
        <is>
          <t>0</t>
        </is>
      </c>
      <c r="BE1111" s="286" t="inlineStr">
        <is>
          <t>0</t>
        </is>
      </c>
      <c r="BF1111" s="286" t="inlineStr">
        <is>
          <t>0</t>
        </is>
      </c>
      <c r="BG1111" s="286" t="inlineStr">
        <is>
          <t>0</t>
        </is>
      </c>
      <c r="BH1111" s="297" t="inlineStr">
        <is>
          <t>0</t>
        </is>
      </c>
      <c r="BI1111" s="297" t="inlineStr">
        <is>
          <t>0</t>
        </is>
      </c>
      <c r="BJ1111" s="297" t="inlineStr">
        <is>
          <t>0</t>
        </is>
      </c>
      <c r="BK1111" s="297" t="inlineStr">
        <is>
          <t>0</t>
        </is>
      </c>
      <c r="BL1111" s="297" t="inlineStr">
        <is>
          <t>0</t>
        </is>
      </c>
      <c r="BM1111" s="297" t="inlineStr">
        <is>
          <t>0</t>
        </is>
      </c>
      <c r="BN1111" s="297" t="inlineStr">
        <is>
          <t>0</t>
        </is>
      </c>
      <c r="BO1111" s="285" t="inlineStr">
        <is>
          <t>0</t>
        </is>
      </c>
      <c r="BP1111" s="297" t="inlineStr">
        <is>
          <t>0</t>
        </is>
      </c>
      <c r="BQ1111" s="297" t="inlineStr">
        <is>
          <t>0</t>
        </is>
      </c>
      <c r="BR1111" s="297" t="inlineStr">
        <is>
          <t>0</t>
        </is>
      </c>
      <c r="BS1111" s="297" t="inlineStr">
        <is>
          <t>0</t>
        </is>
      </c>
      <c r="BT1111" s="297" t="inlineStr">
        <is>
          <t>0</t>
        </is>
      </c>
      <c r="BU1111" s="297" t="inlineStr">
        <is>
          <t>0</t>
        </is>
      </c>
      <c r="BV1111" s="297" t="inlineStr">
        <is>
          <t>0</t>
        </is>
      </c>
      <c r="BW1111" s="288" t="inlineStr">
        <is>
          <t>0</t>
        </is>
      </c>
      <c r="BX1111" s="276">
        <f>SUM(IF(COUNTIF(#REF!, "*1.*"), 2, 0), IF(COUNTIF(#REF!, "*2.*"), 2, 0), IF(COUNTIF(#REF!, "*3.*"), 2, 0), IF(COUNTIF(#REF!, "*4.*"), 2, 0), IF(COUNTIF(#REF!, "*5.*"), 2, 0), IF(COUNTIF(#REF!, "*6.*"), 2, 0))</f>
        <v/>
      </c>
      <c r="BY1111" s="277">
        <f t="array" ref="BY1111">SUM(VALUE(AT1111),VALUE(AU1111),VALUE(AV1111),VALUE(AW1111),VALUE(AX1111),VALUE(AY1111),VALUE(AZ1111),VALUE(BB1111),VALUE(BC1111),VALUE(BD1111),VALUE(BE1111),VALUE(BF1111),VALUE(BG1111),VALUE(BH1111),VALUE(BI1111),VALUE(BJ1111),VALUE(BK1111),VALUE(BL1111),VALUE(BM1111),VALUE(BN1111),VALUE(BO1111),VALUE(BP1111),VALUE(BQ1111),VALUE(BR1111),VALUE(BS1111),VALUE(BT1111),VALUE(BU1111),VALUE(BV1111),VALUE(BW1111))</f>
        <v/>
      </c>
      <c r="BZ1111" s="307" t="n"/>
      <c r="CA1111" s="307" t="n"/>
      <c r="CB1111" s="307" t="n"/>
      <c r="CC1111" s="307" t="n"/>
      <c r="CD1111" s="307" t="n"/>
      <c r="CE1111" s="307" t="n"/>
      <c r="CF1111" s="307" t="n"/>
      <c r="CG1111" s="307" t="n"/>
      <c r="CH1111" s="307" t="n"/>
      <c r="CI1111" s="307" t="n"/>
      <c r="CJ1111" s="307" t="n"/>
      <c r="CK1111" s="307" t="n"/>
      <c r="CL1111" s="307" t="n"/>
      <c r="CM1111" s="307" t="n"/>
      <c r="CN1111" s="307" t="n"/>
      <c r="CO1111" s="307" t="n"/>
      <c r="CP1111" s="307" t="n"/>
      <c r="CQ1111" s="307" t="n"/>
      <c r="CR1111" s="279" t="inlineStr"/>
      <c r="CS1111" s="280">
        <f>AVERAGE(Value(BY1111),value(CR1111))</f>
        <v/>
      </c>
      <c r="CT1111" s="421">
        <f>(IF(OR(MediaScorecard!BG1598="x", MediaScorecard!BH1598="x",MediaScorecard!BI1598="x",MediaScorecard!BJ1598="x",MediaScorecard!BK1598="x"),1, 2))</f>
        <v/>
      </c>
      <c r="CU1111" s="308" t="n"/>
      <c r="CV1111" s="308" t="n"/>
      <c r="CW1111" s="308" t="n"/>
      <c r="CX1111" s="309" t="n"/>
      <c r="CY1111" s="308" t="n"/>
      <c r="CZ1111" s="308" t="n"/>
      <c r="DA1111" s="308" t="n"/>
    </row>
    <row r="1112" ht="21" customHeight="1" s="590">
      <c r="A1112" s="421" t="n"/>
      <c r="B1112" s="270" t="n"/>
      <c r="C1112" s="266" t="n"/>
      <c r="D1112" s="267" t="inlineStr"/>
      <c r="E1112" s="267" t="inlineStr"/>
      <c r="F1112" s="268" t="inlineStr"/>
      <c r="G1112" s="421" t="n"/>
      <c r="H1112" s="269" t="n"/>
      <c r="I1112" s="421" t="n"/>
      <c r="J1112" s="421" t="n"/>
      <c r="K1112" s="421" t="n"/>
      <c r="L1112" s="421" t="n"/>
      <c r="M1112" s="421" t="n"/>
      <c r="N1112" s="421" t="n"/>
      <c r="O1112" s="421" t="n"/>
      <c r="P1112" s="421" t="n"/>
      <c r="Q1112" s="421" t="n"/>
      <c r="R1112" s="270" t="n"/>
      <c r="S1112" s="421" t="n"/>
      <c r="T1112" s="421" t="n"/>
      <c r="U1112" s="421" t="n"/>
      <c r="V1112" s="421" t="n"/>
      <c r="W1112" s="421" t="n"/>
      <c r="X1112" s="421" t="n"/>
      <c r="Y1112" s="421" t="n"/>
      <c r="Z1112" s="421" t="n"/>
      <c r="AA1112" s="421" t="n"/>
      <c r="AB1112" s="421" t="n"/>
      <c r="AC1112" s="421" t="n"/>
      <c r="AD1112" s="421" t="n"/>
      <c r="AE1112" s="421" t="n"/>
      <c r="AF1112" s="421" t="n"/>
      <c r="AG1112" s="421" t="n"/>
      <c r="AH1112" s="421" t="n"/>
      <c r="AI1112" s="421" t="n"/>
      <c r="AJ1112" s="297" t="n"/>
      <c r="AK1112" s="297" t="n"/>
      <c r="AL1112" s="284" t="n"/>
      <c r="AM1112" s="297" t="n"/>
      <c r="AN1112" s="285" t="n"/>
      <c r="AO1112" s="297" t="n"/>
      <c r="AP1112" s="297" t="n"/>
      <c r="AQ1112" s="297" t="n"/>
      <c r="AR1112" s="297" t="n"/>
      <c r="AS1112" s="297" t="n"/>
      <c r="AT1112" s="285" t="inlineStr">
        <is>
          <t>0</t>
        </is>
      </c>
      <c r="AU1112" s="297" t="inlineStr">
        <is>
          <t>0</t>
        </is>
      </c>
      <c r="AV1112" s="297" t="inlineStr">
        <is>
          <t>0</t>
        </is>
      </c>
      <c r="AW1112" s="297" t="inlineStr">
        <is>
          <t>0</t>
        </is>
      </c>
      <c r="AX1112" s="297" t="inlineStr">
        <is>
          <t>0</t>
        </is>
      </c>
      <c r="AY1112" s="286" t="inlineStr">
        <is>
          <t>0</t>
        </is>
      </c>
      <c r="AZ1112" s="286" t="inlineStr">
        <is>
          <t>0</t>
        </is>
      </c>
      <c r="BA1112" s="287" t="inlineStr">
        <is>
          <t>0</t>
        </is>
      </c>
      <c r="BB1112" s="286" t="inlineStr">
        <is>
          <t>0</t>
        </is>
      </c>
      <c r="BC1112" s="286" t="inlineStr">
        <is>
          <t>0</t>
        </is>
      </c>
      <c r="BD1112" s="286" t="inlineStr">
        <is>
          <t>0</t>
        </is>
      </c>
      <c r="BE1112" s="286" t="inlineStr">
        <is>
          <t>0</t>
        </is>
      </c>
      <c r="BF1112" s="286" t="inlineStr">
        <is>
          <t>0</t>
        </is>
      </c>
      <c r="BG1112" s="286" t="inlineStr">
        <is>
          <t>0</t>
        </is>
      </c>
      <c r="BH1112" s="297" t="inlineStr">
        <is>
          <t>0</t>
        </is>
      </c>
      <c r="BI1112" s="297" t="inlineStr">
        <is>
          <t>0</t>
        </is>
      </c>
      <c r="BJ1112" s="297" t="inlineStr">
        <is>
          <t>0</t>
        </is>
      </c>
      <c r="BK1112" s="297" t="inlineStr">
        <is>
          <t>0</t>
        </is>
      </c>
      <c r="BL1112" s="297" t="inlineStr">
        <is>
          <t>0</t>
        </is>
      </c>
      <c r="BM1112" s="297" t="inlineStr">
        <is>
          <t>0</t>
        </is>
      </c>
      <c r="BN1112" s="297" t="inlineStr">
        <is>
          <t>0</t>
        </is>
      </c>
      <c r="BO1112" s="285" t="inlineStr">
        <is>
          <t>0</t>
        </is>
      </c>
      <c r="BP1112" s="297" t="inlineStr">
        <is>
          <t>0</t>
        </is>
      </c>
      <c r="BQ1112" s="297" t="inlineStr">
        <is>
          <t>0</t>
        </is>
      </c>
      <c r="BR1112" s="297" t="inlineStr">
        <is>
          <t>0</t>
        </is>
      </c>
      <c r="BS1112" s="297" t="inlineStr">
        <is>
          <t>0</t>
        </is>
      </c>
      <c r="BT1112" s="297" t="inlineStr">
        <is>
          <t>0</t>
        </is>
      </c>
      <c r="BU1112" s="297" t="inlineStr">
        <is>
          <t>0</t>
        </is>
      </c>
      <c r="BV1112" s="297" t="inlineStr">
        <is>
          <t>0</t>
        </is>
      </c>
      <c r="BW1112" s="288" t="inlineStr">
        <is>
          <t>0</t>
        </is>
      </c>
      <c r="BX1112" s="276">
        <f>SUM(IF(COUNTIF(#REF!, "*1.*"), 2, 0), IF(COUNTIF(#REF!, "*2.*"), 2, 0), IF(COUNTIF(#REF!, "*3.*"), 2, 0), IF(COUNTIF(#REF!, "*4.*"), 2, 0), IF(COUNTIF(#REF!, "*5.*"), 2, 0), IF(COUNTIF(#REF!, "*6.*"), 2, 0))</f>
        <v/>
      </c>
      <c r="BY1112" s="277">
        <f t="array" ref="BY1112">SUM(VALUE(AT1112),VALUE(AU1112),VALUE(AV1112),VALUE(AW1112),VALUE(AX1112),VALUE(AY1112),VALUE(AZ1112),VALUE(BB1112),VALUE(BC1112),VALUE(BD1112),VALUE(BE1112),VALUE(BF1112),VALUE(BG1112),VALUE(BH1112),VALUE(BI1112),VALUE(BJ1112),VALUE(BK1112),VALUE(BL1112),VALUE(BM1112),VALUE(BN1112),VALUE(BO1112),VALUE(BP1112),VALUE(BQ1112),VALUE(BR1112),VALUE(BS1112),VALUE(BT1112),VALUE(BU1112),VALUE(BV1112),VALUE(BW1112))</f>
        <v/>
      </c>
      <c r="BZ1112" s="307" t="n"/>
      <c r="CA1112" s="307" t="n"/>
      <c r="CB1112" s="307" t="n"/>
      <c r="CC1112" s="307" t="n"/>
      <c r="CD1112" s="307" t="n"/>
      <c r="CE1112" s="307" t="n"/>
      <c r="CF1112" s="307" t="n"/>
      <c r="CG1112" s="307" t="n"/>
      <c r="CH1112" s="307" t="n"/>
      <c r="CI1112" s="307" t="n"/>
      <c r="CJ1112" s="307" t="n"/>
      <c r="CK1112" s="307" t="n"/>
      <c r="CL1112" s="307" t="n"/>
      <c r="CM1112" s="307" t="n"/>
      <c r="CN1112" s="307" t="n"/>
      <c r="CO1112" s="307" t="n"/>
      <c r="CP1112" s="307" t="n"/>
      <c r="CQ1112" s="307" t="n"/>
      <c r="CR1112" s="279" t="inlineStr"/>
      <c r="CS1112" s="280">
        <f>AVERAGE(Value(BY1112),value(CR1112))</f>
        <v/>
      </c>
      <c r="CT1112" s="421">
        <f>(IF(OR(MediaScorecard!BG1599="x", MediaScorecard!BH1599="x",MediaScorecard!BI1599="x",MediaScorecard!BJ1599="x",MediaScorecard!BK1599="x"),1, 2))</f>
        <v/>
      </c>
      <c r="CU1112" s="308" t="n"/>
      <c r="CV1112" s="308" t="n"/>
      <c r="CW1112" s="308" t="n"/>
      <c r="CX1112" s="309" t="n"/>
      <c r="CY1112" s="308" t="n"/>
      <c r="CZ1112" s="308" t="n"/>
      <c r="DA1112" s="308" t="n"/>
    </row>
    <row r="1113" ht="21" customHeight="1" s="590">
      <c r="A1113" s="421" t="n"/>
      <c r="B1113" s="270" t="n"/>
      <c r="C1113" s="266" t="n"/>
      <c r="D1113" s="267" t="inlineStr"/>
      <c r="E1113" s="267" t="inlineStr"/>
      <c r="F1113" s="268" t="inlineStr"/>
      <c r="G1113" s="421" t="n"/>
      <c r="H1113" s="269" t="n"/>
      <c r="I1113" s="421" t="n"/>
      <c r="J1113" s="421" t="n"/>
      <c r="K1113" s="421" t="n"/>
      <c r="L1113" s="421" t="n"/>
      <c r="M1113" s="421" t="n"/>
      <c r="N1113" s="421" t="n"/>
      <c r="O1113" s="421" t="n"/>
      <c r="P1113" s="421" t="n"/>
      <c r="Q1113" s="421" t="n"/>
      <c r="R1113" s="270" t="n"/>
      <c r="S1113" s="421" t="n"/>
      <c r="T1113" s="421" t="n"/>
      <c r="U1113" s="421" t="n"/>
      <c r="V1113" s="421" t="n"/>
      <c r="W1113" s="421" t="n"/>
      <c r="X1113" s="421" t="n"/>
      <c r="Y1113" s="421" t="n"/>
      <c r="Z1113" s="421" t="n"/>
      <c r="AA1113" s="421" t="n"/>
      <c r="AB1113" s="421" t="n"/>
      <c r="AC1113" s="421" t="n"/>
      <c r="AD1113" s="421" t="n"/>
      <c r="AE1113" s="421" t="n"/>
      <c r="AF1113" s="421" t="n"/>
      <c r="AG1113" s="421" t="n"/>
      <c r="AH1113" s="421" t="n"/>
      <c r="AI1113" s="421" t="n"/>
      <c r="AJ1113" s="297" t="n"/>
      <c r="AK1113" s="297" t="n"/>
      <c r="AL1113" s="284" t="n"/>
      <c r="AM1113" s="297" t="n"/>
      <c r="AN1113" s="285" t="n"/>
      <c r="AO1113" s="297" t="n"/>
      <c r="AP1113" s="297" t="n"/>
      <c r="AQ1113" s="297" t="n"/>
      <c r="AR1113" s="297" t="n"/>
      <c r="AS1113" s="297" t="n"/>
      <c r="AT1113" s="285" t="inlineStr">
        <is>
          <t>0</t>
        </is>
      </c>
      <c r="AU1113" s="297" t="inlineStr">
        <is>
          <t>0</t>
        </is>
      </c>
      <c r="AV1113" s="297" t="inlineStr">
        <is>
          <t>0</t>
        </is>
      </c>
      <c r="AW1113" s="297" t="inlineStr">
        <is>
          <t>0</t>
        </is>
      </c>
      <c r="AX1113" s="297" t="inlineStr">
        <is>
          <t>0</t>
        </is>
      </c>
      <c r="AY1113" s="286" t="inlineStr">
        <is>
          <t>0</t>
        </is>
      </c>
      <c r="AZ1113" s="286" t="inlineStr">
        <is>
          <t>0</t>
        </is>
      </c>
      <c r="BA1113" s="287" t="inlineStr">
        <is>
          <t>0</t>
        </is>
      </c>
      <c r="BB1113" s="286" t="inlineStr">
        <is>
          <t>0</t>
        </is>
      </c>
      <c r="BC1113" s="286" t="inlineStr">
        <is>
          <t>0</t>
        </is>
      </c>
      <c r="BD1113" s="286" t="inlineStr">
        <is>
          <t>0</t>
        </is>
      </c>
      <c r="BE1113" s="286" t="inlineStr">
        <is>
          <t>0</t>
        </is>
      </c>
      <c r="BF1113" s="286" t="inlineStr">
        <is>
          <t>0</t>
        </is>
      </c>
      <c r="BG1113" s="286" t="inlineStr">
        <is>
          <t>0</t>
        </is>
      </c>
      <c r="BH1113" s="297" t="inlineStr">
        <is>
          <t>0</t>
        </is>
      </c>
      <c r="BI1113" s="297" t="inlineStr">
        <is>
          <t>0</t>
        </is>
      </c>
      <c r="BJ1113" s="297" t="inlineStr">
        <is>
          <t>0</t>
        </is>
      </c>
      <c r="BK1113" s="297" t="inlineStr">
        <is>
          <t>0</t>
        </is>
      </c>
      <c r="BL1113" s="297" t="inlineStr">
        <is>
          <t>0</t>
        </is>
      </c>
      <c r="BM1113" s="297" t="inlineStr">
        <is>
          <t>0</t>
        </is>
      </c>
      <c r="BN1113" s="297" t="inlineStr">
        <is>
          <t>0</t>
        </is>
      </c>
      <c r="BO1113" s="285" t="inlineStr">
        <is>
          <t>0</t>
        </is>
      </c>
      <c r="BP1113" s="297" t="inlineStr">
        <is>
          <t>0</t>
        </is>
      </c>
      <c r="BQ1113" s="297" t="inlineStr">
        <is>
          <t>0</t>
        </is>
      </c>
      <c r="BR1113" s="297" t="inlineStr">
        <is>
          <t>0</t>
        </is>
      </c>
      <c r="BS1113" s="297" t="inlineStr">
        <is>
          <t>0</t>
        </is>
      </c>
      <c r="BT1113" s="297" t="inlineStr">
        <is>
          <t>0</t>
        </is>
      </c>
      <c r="BU1113" s="297" t="inlineStr">
        <is>
          <t>0</t>
        </is>
      </c>
      <c r="BV1113" s="297" t="inlineStr">
        <is>
          <t>0</t>
        </is>
      </c>
      <c r="BW1113" s="288" t="inlineStr">
        <is>
          <t>0</t>
        </is>
      </c>
      <c r="BX1113" s="276">
        <f>SUM(IF(COUNTIF(#REF!, "*1.*"), 2, 0), IF(COUNTIF(#REF!, "*2.*"), 2, 0), IF(COUNTIF(#REF!, "*3.*"), 2, 0), IF(COUNTIF(#REF!, "*4.*"), 2, 0), IF(COUNTIF(#REF!, "*5.*"), 2, 0), IF(COUNTIF(#REF!, "*6.*"), 2, 0))</f>
        <v/>
      </c>
      <c r="BY1113" s="277">
        <f t="array" ref="BY1113">SUM(VALUE(AT1113),VALUE(AU1113),VALUE(AV1113),VALUE(AW1113),VALUE(AX1113),VALUE(AY1113),VALUE(AZ1113),VALUE(BB1113),VALUE(BC1113),VALUE(BD1113),VALUE(BE1113),VALUE(BF1113),VALUE(BG1113),VALUE(BH1113),VALUE(BI1113),VALUE(BJ1113),VALUE(BK1113),VALUE(BL1113),VALUE(BM1113),VALUE(BN1113),VALUE(BO1113),VALUE(BP1113),VALUE(BQ1113),VALUE(BR1113),VALUE(BS1113),VALUE(BT1113),VALUE(BU1113),VALUE(BV1113),VALUE(BW1113))</f>
        <v/>
      </c>
      <c r="BZ1113" s="307" t="n"/>
      <c r="CA1113" s="307" t="n"/>
      <c r="CB1113" s="307" t="n"/>
      <c r="CC1113" s="307" t="n"/>
      <c r="CD1113" s="307" t="n"/>
      <c r="CE1113" s="307" t="n"/>
      <c r="CF1113" s="307" t="n"/>
      <c r="CG1113" s="307" t="n"/>
      <c r="CH1113" s="307" t="n"/>
      <c r="CI1113" s="307" t="n"/>
      <c r="CJ1113" s="307" t="n"/>
      <c r="CK1113" s="307" t="n"/>
      <c r="CL1113" s="307" t="n"/>
      <c r="CM1113" s="307" t="n"/>
      <c r="CN1113" s="307" t="n"/>
      <c r="CO1113" s="307" t="n"/>
      <c r="CP1113" s="307" t="n"/>
      <c r="CQ1113" s="307" t="n"/>
      <c r="CR1113" s="279" t="inlineStr"/>
      <c r="CS1113" s="280">
        <f>AVERAGE(Value(BY1113),value(CR1113))</f>
        <v/>
      </c>
      <c r="CT1113" s="421">
        <f>(IF(OR(MediaScorecard!BG1600="x", MediaScorecard!BH1600="x",MediaScorecard!BI1600="x",MediaScorecard!BJ1600="x",MediaScorecard!BK1600="x"),1, 2))</f>
        <v/>
      </c>
      <c r="CU1113" s="308" t="n"/>
      <c r="CV1113" s="308" t="n"/>
      <c r="CW1113" s="308" t="n"/>
      <c r="CX1113" s="309" t="n"/>
      <c r="CY1113" s="308" t="n"/>
      <c r="CZ1113" s="308" t="n"/>
      <c r="DA1113" s="308" t="n"/>
    </row>
    <row r="1114" ht="21" customHeight="1" s="590">
      <c r="A1114" s="421" t="n"/>
      <c r="B1114" s="270" t="n"/>
      <c r="C1114" s="266" t="n"/>
      <c r="D1114" s="267" t="inlineStr"/>
      <c r="E1114" s="267" t="inlineStr"/>
      <c r="F1114" s="268" t="inlineStr"/>
      <c r="G1114" s="421" t="n"/>
      <c r="H1114" s="269" t="n"/>
      <c r="I1114" s="421" t="n"/>
      <c r="J1114" s="421" t="n"/>
      <c r="K1114" s="421" t="n"/>
      <c r="L1114" s="421" t="n"/>
      <c r="M1114" s="421" t="n"/>
      <c r="N1114" s="421" t="n"/>
      <c r="O1114" s="421" t="n"/>
      <c r="P1114" s="421" t="n"/>
      <c r="Q1114" s="421" t="n"/>
      <c r="R1114" s="270" t="n"/>
      <c r="S1114" s="421" t="n"/>
      <c r="T1114" s="421" t="n"/>
      <c r="U1114" s="421" t="n"/>
      <c r="V1114" s="421" t="n"/>
      <c r="W1114" s="421" t="n"/>
      <c r="X1114" s="421" t="n"/>
      <c r="Y1114" s="421" t="n"/>
      <c r="Z1114" s="421" t="n"/>
      <c r="AA1114" s="421" t="n"/>
      <c r="AB1114" s="421" t="n"/>
      <c r="AC1114" s="421" t="n"/>
      <c r="AD1114" s="421" t="n"/>
      <c r="AE1114" s="421" t="n"/>
      <c r="AF1114" s="421" t="n"/>
      <c r="AG1114" s="421" t="n"/>
      <c r="AH1114" s="421" t="n"/>
      <c r="AI1114" s="421" t="n"/>
      <c r="AJ1114" s="297" t="n"/>
      <c r="AK1114" s="297" t="n"/>
      <c r="AL1114" s="284" t="n"/>
      <c r="AM1114" s="297" t="n"/>
      <c r="AN1114" s="285" t="n"/>
      <c r="AO1114" s="297" t="n"/>
      <c r="AP1114" s="297" t="n"/>
      <c r="AQ1114" s="297" t="n"/>
      <c r="AR1114" s="297" t="n"/>
      <c r="AS1114" s="297" t="n"/>
      <c r="AT1114" s="285" t="inlineStr">
        <is>
          <t>0</t>
        </is>
      </c>
      <c r="AU1114" s="297" t="inlineStr">
        <is>
          <t>0</t>
        </is>
      </c>
      <c r="AV1114" s="297" t="inlineStr">
        <is>
          <t>0</t>
        </is>
      </c>
      <c r="AW1114" s="297" t="inlineStr">
        <is>
          <t>0</t>
        </is>
      </c>
      <c r="AX1114" s="297" t="inlineStr">
        <is>
          <t>0</t>
        </is>
      </c>
      <c r="AY1114" s="286" t="inlineStr">
        <is>
          <t>0</t>
        </is>
      </c>
      <c r="AZ1114" s="286" t="inlineStr">
        <is>
          <t>0</t>
        </is>
      </c>
      <c r="BA1114" s="287" t="inlineStr">
        <is>
          <t>0</t>
        </is>
      </c>
      <c r="BB1114" s="286" t="inlineStr">
        <is>
          <t>0</t>
        </is>
      </c>
      <c r="BC1114" s="286" t="inlineStr">
        <is>
          <t>0</t>
        </is>
      </c>
      <c r="BD1114" s="286" t="inlineStr">
        <is>
          <t>0</t>
        </is>
      </c>
      <c r="BE1114" s="286" t="inlineStr">
        <is>
          <t>0</t>
        </is>
      </c>
      <c r="BF1114" s="286" t="inlineStr">
        <is>
          <t>0</t>
        </is>
      </c>
      <c r="BG1114" s="286" t="inlineStr">
        <is>
          <t>0</t>
        </is>
      </c>
      <c r="BH1114" s="297" t="inlineStr">
        <is>
          <t>0</t>
        </is>
      </c>
      <c r="BI1114" s="297" t="inlineStr">
        <is>
          <t>0</t>
        </is>
      </c>
      <c r="BJ1114" s="297" t="inlineStr">
        <is>
          <t>0</t>
        </is>
      </c>
      <c r="BK1114" s="297" t="inlineStr">
        <is>
          <t>0</t>
        </is>
      </c>
      <c r="BL1114" s="297" t="inlineStr">
        <is>
          <t>0</t>
        </is>
      </c>
      <c r="BM1114" s="297" t="inlineStr">
        <is>
          <t>0</t>
        </is>
      </c>
      <c r="BN1114" s="297" t="inlineStr">
        <is>
          <t>0</t>
        </is>
      </c>
      <c r="BO1114" s="285" t="inlineStr">
        <is>
          <t>0</t>
        </is>
      </c>
      <c r="BP1114" s="297" t="inlineStr">
        <is>
          <t>0</t>
        </is>
      </c>
      <c r="BQ1114" s="297" t="inlineStr">
        <is>
          <t>0</t>
        </is>
      </c>
      <c r="BR1114" s="297" t="inlineStr">
        <is>
          <t>0</t>
        </is>
      </c>
      <c r="BS1114" s="297" t="inlineStr">
        <is>
          <t>0</t>
        </is>
      </c>
      <c r="BT1114" s="297" t="inlineStr">
        <is>
          <t>0</t>
        </is>
      </c>
      <c r="BU1114" s="297" t="inlineStr">
        <is>
          <t>0</t>
        </is>
      </c>
      <c r="BV1114" s="297" t="inlineStr">
        <is>
          <t>0</t>
        </is>
      </c>
      <c r="BW1114" s="288" t="inlineStr">
        <is>
          <t>0</t>
        </is>
      </c>
      <c r="BX1114" s="276">
        <f>SUM(IF(COUNTIF(#REF!, "*1.*"), 2, 0), IF(COUNTIF(#REF!, "*2.*"), 2, 0), IF(COUNTIF(#REF!, "*3.*"), 2, 0), IF(COUNTIF(#REF!, "*4.*"), 2, 0), IF(COUNTIF(#REF!, "*5.*"), 2, 0), IF(COUNTIF(#REF!, "*6.*"), 2, 0))</f>
        <v/>
      </c>
      <c r="BY1114" s="277">
        <f t="array" ref="BY1114">SUM(VALUE(AT1114),VALUE(AU1114),VALUE(AV1114),VALUE(AW1114),VALUE(AX1114),VALUE(AY1114),VALUE(AZ1114),VALUE(BB1114),VALUE(BC1114),VALUE(BD1114),VALUE(BE1114),VALUE(BF1114),VALUE(BG1114),VALUE(BH1114),VALUE(BI1114),VALUE(BJ1114),VALUE(BK1114),VALUE(BL1114),VALUE(BM1114),VALUE(BN1114),VALUE(BO1114),VALUE(BP1114),VALUE(BQ1114),VALUE(BR1114),VALUE(BS1114),VALUE(BT1114),VALUE(BU1114),VALUE(BV1114),VALUE(BW1114))</f>
        <v/>
      </c>
      <c r="BZ1114" s="307" t="n"/>
      <c r="CA1114" s="307" t="n"/>
      <c r="CB1114" s="307" t="n"/>
      <c r="CC1114" s="307" t="n"/>
      <c r="CD1114" s="307" t="n"/>
      <c r="CE1114" s="307" t="n"/>
      <c r="CF1114" s="307" t="n"/>
      <c r="CG1114" s="307" t="n"/>
      <c r="CH1114" s="307" t="n"/>
      <c r="CI1114" s="307" t="n"/>
      <c r="CJ1114" s="307" t="n"/>
      <c r="CK1114" s="307" t="n"/>
      <c r="CL1114" s="307" t="n"/>
      <c r="CM1114" s="307" t="n"/>
      <c r="CN1114" s="307" t="n"/>
      <c r="CO1114" s="307" t="n"/>
      <c r="CP1114" s="307" t="n"/>
      <c r="CQ1114" s="307" t="n"/>
      <c r="CR1114" s="279" t="inlineStr"/>
      <c r="CS1114" s="280">
        <f>AVERAGE(Value(BY1114),value(CR1114))</f>
        <v/>
      </c>
      <c r="CT1114" s="421">
        <f>(IF(OR(MediaScorecard!BG1601="x", MediaScorecard!BH1601="x",MediaScorecard!BI1601="x",MediaScorecard!BJ1601="x",MediaScorecard!BK1601="x"),1, 2))</f>
        <v/>
      </c>
      <c r="CU1114" s="308" t="n"/>
      <c r="CV1114" s="308" t="n"/>
      <c r="CW1114" s="308" t="n"/>
      <c r="CX1114" s="309" t="n"/>
      <c r="CY1114" s="308" t="n"/>
      <c r="CZ1114" s="308" t="n"/>
      <c r="DA1114" s="308" t="n"/>
    </row>
    <row r="1115" ht="21" customHeight="1" s="590">
      <c r="A1115" s="421" t="n"/>
      <c r="B1115" s="270" t="n"/>
      <c r="C1115" s="266" t="n"/>
      <c r="D1115" s="267" t="inlineStr"/>
      <c r="E1115" s="267" t="inlineStr"/>
      <c r="F1115" s="268" t="inlineStr"/>
      <c r="G1115" s="421" t="n"/>
      <c r="H1115" s="269" t="n"/>
      <c r="I1115" s="421" t="n"/>
      <c r="J1115" s="421" t="n"/>
      <c r="K1115" s="421" t="n"/>
      <c r="L1115" s="421" t="n"/>
      <c r="M1115" s="421" t="n"/>
      <c r="N1115" s="421" t="n"/>
      <c r="O1115" s="421" t="n"/>
      <c r="P1115" s="421" t="n"/>
      <c r="Q1115" s="421" t="n"/>
      <c r="R1115" s="270" t="n"/>
      <c r="S1115" s="421" t="n"/>
      <c r="T1115" s="421" t="n"/>
      <c r="U1115" s="421" t="n"/>
      <c r="V1115" s="421" t="n"/>
      <c r="W1115" s="421" t="n"/>
      <c r="X1115" s="421" t="n"/>
      <c r="Y1115" s="421" t="n"/>
      <c r="Z1115" s="421" t="n"/>
      <c r="AA1115" s="421" t="n"/>
      <c r="AB1115" s="421" t="n"/>
      <c r="AC1115" s="421" t="n"/>
      <c r="AD1115" s="421" t="n"/>
      <c r="AE1115" s="421" t="n"/>
      <c r="AF1115" s="421" t="n"/>
      <c r="AG1115" s="421" t="n"/>
      <c r="AH1115" s="421" t="n"/>
      <c r="AI1115" s="421" t="n"/>
      <c r="AJ1115" s="297" t="n"/>
      <c r="AK1115" s="297" t="n"/>
      <c r="AL1115" s="284" t="n"/>
      <c r="AM1115" s="297" t="n"/>
      <c r="AN1115" s="285" t="n"/>
      <c r="AO1115" s="297" t="n"/>
      <c r="AP1115" s="297" t="n"/>
      <c r="AQ1115" s="297" t="n"/>
      <c r="AR1115" s="297" t="n"/>
      <c r="AS1115" s="297" t="n"/>
      <c r="AT1115" s="285" t="inlineStr">
        <is>
          <t>0</t>
        </is>
      </c>
      <c r="AU1115" s="297" t="inlineStr">
        <is>
          <t>0</t>
        </is>
      </c>
      <c r="AV1115" s="297" t="inlineStr">
        <is>
          <t>0</t>
        </is>
      </c>
      <c r="AW1115" s="297" t="inlineStr">
        <is>
          <t>0</t>
        </is>
      </c>
      <c r="AX1115" s="297" t="inlineStr">
        <is>
          <t>0</t>
        </is>
      </c>
      <c r="AY1115" s="286" t="inlineStr">
        <is>
          <t>0</t>
        </is>
      </c>
      <c r="AZ1115" s="286" t="inlineStr">
        <is>
          <t>0</t>
        </is>
      </c>
      <c r="BA1115" s="287" t="inlineStr">
        <is>
          <t>0</t>
        </is>
      </c>
      <c r="BB1115" s="286" t="inlineStr">
        <is>
          <t>0</t>
        </is>
      </c>
      <c r="BC1115" s="286" t="inlineStr">
        <is>
          <t>0</t>
        </is>
      </c>
      <c r="BD1115" s="286" t="inlineStr">
        <is>
          <t>0</t>
        </is>
      </c>
      <c r="BE1115" s="286" t="inlineStr">
        <is>
          <t>0</t>
        </is>
      </c>
      <c r="BF1115" s="286" t="inlineStr">
        <is>
          <t>0</t>
        </is>
      </c>
      <c r="BG1115" s="286" t="inlineStr">
        <is>
          <t>0</t>
        </is>
      </c>
      <c r="BH1115" s="297" t="inlineStr">
        <is>
          <t>0</t>
        </is>
      </c>
      <c r="BI1115" s="297" t="inlineStr">
        <is>
          <t>0</t>
        </is>
      </c>
      <c r="BJ1115" s="297" t="inlineStr">
        <is>
          <t>0</t>
        </is>
      </c>
      <c r="BK1115" s="297" t="inlineStr">
        <is>
          <t>0</t>
        </is>
      </c>
      <c r="BL1115" s="297" t="inlineStr">
        <is>
          <t>0</t>
        </is>
      </c>
      <c r="BM1115" s="297" t="inlineStr">
        <is>
          <t>0</t>
        </is>
      </c>
      <c r="BN1115" s="297" t="inlineStr">
        <is>
          <t>0</t>
        </is>
      </c>
      <c r="BO1115" s="285" t="inlineStr">
        <is>
          <t>0</t>
        </is>
      </c>
      <c r="BP1115" s="297" t="inlineStr">
        <is>
          <t>0</t>
        </is>
      </c>
      <c r="BQ1115" s="297" t="inlineStr">
        <is>
          <t>0</t>
        </is>
      </c>
      <c r="BR1115" s="297" t="inlineStr">
        <is>
          <t>0</t>
        </is>
      </c>
      <c r="BS1115" s="297" t="inlineStr">
        <is>
          <t>0</t>
        </is>
      </c>
      <c r="BT1115" s="297" t="inlineStr">
        <is>
          <t>0</t>
        </is>
      </c>
      <c r="BU1115" s="297" t="inlineStr">
        <is>
          <t>0</t>
        </is>
      </c>
      <c r="BV1115" s="297" t="inlineStr">
        <is>
          <t>0</t>
        </is>
      </c>
      <c r="BW1115" s="288" t="inlineStr">
        <is>
          <t>0</t>
        </is>
      </c>
      <c r="BX1115" s="276">
        <f>SUM(IF(COUNTIF(#REF!, "*1.*"), 2, 0), IF(COUNTIF(#REF!, "*2.*"), 2, 0), IF(COUNTIF(#REF!, "*3.*"), 2, 0), IF(COUNTIF(#REF!, "*4.*"), 2, 0), IF(COUNTIF(#REF!, "*5.*"), 2, 0), IF(COUNTIF(#REF!, "*6.*"), 2, 0))</f>
        <v/>
      </c>
      <c r="BY1115" s="277">
        <f t="array" ref="BY1115">SUM(VALUE(AT1115),VALUE(AU1115),VALUE(AV1115),VALUE(AW1115),VALUE(AX1115),VALUE(AY1115),VALUE(AZ1115),VALUE(BB1115),VALUE(BC1115),VALUE(BD1115),VALUE(BE1115),VALUE(BF1115),VALUE(BG1115),VALUE(BH1115),VALUE(BI1115),VALUE(BJ1115),VALUE(BK1115),VALUE(BL1115),VALUE(BM1115),VALUE(BN1115),VALUE(BO1115),VALUE(BP1115),VALUE(BQ1115),VALUE(BR1115),VALUE(BS1115),VALUE(BT1115),VALUE(BU1115),VALUE(BV1115),VALUE(BW1115))</f>
        <v/>
      </c>
      <c r="BZ1115" s="307" t="n"/>
      <c r="CA1115" s="307" t="n"/>
      <c r="CB1115" s="307" t="n"/>
      <c r="CC1115" s="307" t="n"/>
      <c r="CD1115" s="307" t="n"/>
      <c r="CE1115" s="307" t="n"/>
      <c r="CF1115" s="307" t="n"/>
      <c r="CG1115" s="307" t="n"/>
      <c r="CH1115" s="307" t="n"/>
      <c r="CI1115" s="307" t="n"/>
      <c r="CJ1115" s="307" t="n"/>
      <c r="CK1115" s="307" t="n"/>
      <c r="CL1115" s="307" t="n"/>
      <c r="CM1115" s="307" t="n"/>
      <c r="CN1115" s="307" t="n"/>
      <c r="CO1115" s="307" t="n"/>
      <c r="CP1115" s="307" t="n"/>
      <c r="CQ1115" s="307" t="n"/>
      <c r="CR1115" s="279" t="inlineStr"/>
      <c r="CS1115" s="280">
        <f>AVERAGE(Value(BY1115),value(CR1115))</f>
        <v/>
      </c>
      <c r="CT1115" s="421">
        <f>(IF(OR(MediaScorecard!BG1602="x", MediaScorecard!BH1602="x",MediaScorecard!BI1602="x",MediaScorecard!BJ1602="x",MediaScorecard!BK1602="x"),1, 2))</f>
        <v/>
      </c>
      <c r="CU1115" s="308" t="n"/>
      <c r="CV1115" s="308" t="n"/>
      <c r="CW1115" s="308" t="n"/>
      <c r="CX1115" s="309" t="n"/>
      <c r="CY1115" s="308" t="n"/>
      <c r="CZ1115" s="308" t="n"/>
      <c r="DA1115" s="308" t="n"/>
    </row>
    <row r="1116" ht="21" customHeight="1" s="590">
      <c r="A1116" s="421" t="n"/>
      <c r="B1116" s="270" t="n"/>
      <c r="C1116" s="266" t="n"/>
      <c r="D1116" s="267" t="inlineStr"/>
      <c r="E1116" s="267" t="inlineStr"/>
      <c r="F1116" s="268" t="inlineStr"/>
      <c r="G1116" s="421" t="n"/>
      <c r="H1116" s="269" t="n"/>
      <c r="I1116" s="421" t="n"/>
      <c r="J1116" s="421" t="n"/>
      <c r="K1116" s="421" t="n"/>
      <c r="L1116" s="421" t="n"/>
      <c r="M1116" s="421" t="n"/>
      <c r="N1116" s="421" t="n"/>
      <c r="O1116" s="421" t="n"/>
      <c r="P1116" s="421" t="n"/>
      <c r="Q1116" s="421" t="n"/>
      <c r="R1116" s="270" t="n"/>
      <c r="S1116" s="421" t="n"/>
      <c r="T1116" s="421" t="n"/>
      <c r="U1116" s="421" t="n"/>
      <c r="V1116" s="421" t="n"/>
      <c r="W1116" s="421" t="n"/>
      <c r="X1116" s="421" t="n"/>
      <c r="Y1116" s="421" t="n"/>
      <c r="Z1116" s="421" t="n"/>
      <c r="AA1116" s="421" t="n"/>
      <c r="AB1116" s="421" t="n"/>
      <c r="AC1116" s="421" t="n"/>
      <c r="AD1116" s="421" t="n"/>
      <c r="AE1116" s="421" t="n"/>
      <c r="AF1116" s="421" t="n"/>
      <c r="AG1116" s="421" t="n"/>
      <c r="AH1116" s="421" t="n"/>
      <c r="AI1116" s="421" t="n"/>
      <c r="AJ1116" s="297" t="n"/>
      <c r="AK1116" s="297" t="n"/>
      <c r="AL1116" s="284" t="n"/>
      <c r="AM1116" s="297" t="n"/>
      <c r="AN1116" s="285" t="n"/>
      <c r="AO1116" s="297" t="n"/>
      <c r="AP1116" s="297" t="n"/>
      <c r="AQ1116" s="297" t="n"/>
      <c r="AR1116" s="297" t="n"/>
      <c r="AS1116" s="297" t="n"/>
      <c r="AT1116" s="285" t="inlineStr">
        <is>
          <t>0</t>
        </is>
      </c>
      <c r="AU1116" s="297" t="inlineStr">
        <is>
          <t>0</t>
        </is>
      </c>
      <c r="AV1116" s="297" t="inlineStr">
        <is>
          <t>0</t>
        </is>
      </c>
      <c r="AW1116" s="297" t="inlineStr">
        <is>
          <t>0</t>
        </is>
      </c>
      <c r="AX1116" s="297" t="inlineStr">
        <is>
          <t>0</t>
        </is>
      </c>
      <c r="AY1116" s="286" t="inlineStr">
        <is>
          <t>0</t>
        </is>
      </c>
      <c r="AZ1116" s="286" t="inlineStr">
        <is>
          <t>0</t>
        </is>
      </c>
      <c r="BA1116" s="287" t="inlineStr">
        <is>
          <t>0</t>
        </is>
      </c>
      <c r="BB1116" s="286" t="inlineStr">
        <is>
          <t>0</t>
        </is>
      </c>
      <c r="BC1116" s="286" t="inlineStr">
        <is>
          <t>0</t>
        </is>
      </c>
      <c r="BD1116" s="286" t="inlineStr">
        <is>
          <t>0</t>
        </is>
      </c>
      <c r="BE1116" s="286" t="inlineStr">
        <is>
          <t>0</t>
        </is>
      </c>
      <c r="BF1116" s="286" t="inlineStr">
        <is>
          <t>0</t>
        </is>
      </c>
      <c r="BG1116" s="286" t="inlineStr">
        <is>
          <t>0</t>
        </is>
      </c>
      <c r="BH1116" s="297" t="inlineStr">
        <is>
          <t>0</t>
        </is>
      </c>
      <c r="BI1116" s="297" t="inlineStr">
        <is>
          <t>0</t>
        </is>
      </c>
      <c r="BJ1116" s="297" t="inlineStr">
        <is>
          <t>0</t>
        </is>
      </c>
      <c r="BK1116" s="297" t="inlineStr">
        <is>
          <t>0</t>
        </is>
      </c>
      <c r="BL1116" s="297" t="inlineStr">
        <is>
          <t>0</t>
        </is>
      </c>
      <c r="BM1116" s="297" t="inlineStr">
        <is>
          <t>0</t>
        </is>
      </c>
      <c r="BN1116" s="297" t="inlineStr">
        <is>
          <t>0</t>
        </is>
      </c>
      <c r="BO1116" s="285" t="inlineStr">
        <is>
          <t>0</t>
        </is>
      </c>
      <c r="BP1116" s="297" t="inlineStr">
        <is>
          <t>0</t>
        </is>
      </c>
      <c r="BQ1116" s="297" t="inlineStr">
        <is>
          <t>0</t>
        </is>
      </c>
      <c r="BR1116" s="297" t="inlineStr">
        <is>
          <t>0</t>
        </is>
      </c>
      <c r="BS1116" s="297" t="inlineStr">
        <is>
          <t>0</t>
        </is>
      </c>
      <c r="BT1116" s="297" t="inlineStr">
        <is>
          <t>0</t>
        </is>
      </c>
      <c r="BU1116" s="297" t="inlineStr">
        <is>
          <t>0</t>
        </is>
      </c>
      <c r="BV1116" s="297" t="inlineStr">
        <is>
          <t>0</t>
        </is>
      </c>
      <c r="BW1116" s="288" t="inlineStr">
        <is>
          <t>0</t>
        </is>
      </c>
      <c r="BX1116" s="276">
        <f>SUM(IF(COUNTIF(#REF!, "*1.*"), 2, 0), IF(COUNTIF(#REF!, "*2.*"), 2, 0), IF(COUNTIF(#REF!, "*3.*"), 2, 0), IF(COUNTIF(#REF!, "*4.*"), 2, 0), IF(COUNTIF(#REF!, "*5.*"), 2, 0), IF(COUNTIF(#REF!, "*6.*"), 2, 0))</f>
        <v/>
      </c>
      <c r="BY1116" s="277">
        <f t="array" ref="BY1116">SUM(VALUE(AT1116),VALUE(AU1116),VALUE(AV1116),VALUE(AW1116),VALUE(AX1116),VALUE(AY1116),VALUE(AZ1116),VALUE(BB1116),VALUE(BC1116),VALUE(BD1116),VALUE(BE1116),VALUE(BF1116),VALUE(BG1116),VALUE(BH1116),VALUE(BI1116),VALUE(BJ1116),VALUE(BK1116),VALUE(BL1116),VALUE(BM1116),VALUE(BN1116),VALUE(BO1116),VALUE(BP1116),VALUE(BQ1116),VALUE(BR1116),VALUE(BS1116),VALUE(BT1116),VALUE(BU1116),VALUE(BV1116),VALUE(BW1116))</f>
        <v/>
      </c>
      <c r="BZ1116" s="307" t="n"/>
      <c r="CA1116" s="307" t="n"/>
      <c r="CB1116" s="307" t="n"/>
      <c r="CC1116" s="307" t="n"/>
      <c r="CD1116" s="307" t="n"/>
      <c r="CE1116" s="307" t="n"/>
      <c r="CF1116" s="307" t="n"/>
      <c r="CG1116" s="307" t="n"/>
      <c r="CH1116" s="307" t="n"/>
      <c r="CI1116" s="307" t="n"/>
      <c r="CJ1116" s="307" t="n"/>
      <c r="CK1116" s="307" t="n"/>
      <c r="CL1116" s="307" t="n"/>
      <c r="CM1116" s="307" t="n"/>
      <c r="CN1116" s="307" t="n"/>
      <c r="CO1116" s="307" t="n"/>
      <c r="CP1116" s="307" t="n"/>
      <c r="CQ1116" s="307" t="n"/>
      <c r="CR1116" s="279" t="inlineStr"/>
      <c r="CS1116" s="280">
        <f>AVERAGE(Value(BY1116),value(CR1116))</f>
        <v/>
      </c>
      <c r="CT1116" s="421">
        <f>(IF(OR(MediaScorecard!BG1603="x", MediaScorecard!BH1603="x",MediaScorecard!BI1603="x",MediaScorecard!BJ1603="x",MediaScorecard!BK1603="x"),1, 2))</f>
        <v/>
      </c>
      <c r="CU1116" s="308" t="n"/>
      <c r="CV1116" s="308" t="n"/>
      <c r="CW1116" s="308" t="n"/>
      <c r="CX1116" s="309" t="n"/>
      <c r="CY1116" s="308" t="n"/>
      <c r="CZ1116" s="308" t="n"/>
      <c r="DA1116" s="308" t="n"/>
    </row>
    <row r="1117" ht="21" customHeight="1" s="590">
      <c r="A1117" s="421" t="n"/>
      <c r="B1117" s="270" t="n"/>
      <c r="C1117" s="266" t="n"/>
      <c r="D1117" s="267" t="inlineStr"/>
      <c r="E1117" s="267" t="inlineStr"/>
      <c r="F1117" s="268" t="inlineStr"/>
      <c r="G1117" s="421" t="n"/>
      <c r="H1117" s="269" t="n"/>
      <c r="I1117" s="421" t="n"/>
      <c r="J1117" s="421" t="n"/>
      <c r="K1117" s="421" t="n"/>
      <c r="L1117" s="421" t="n"/>
      <c r="M1117" s="421" t="n"/>
      <c r="N1117" s="421" t="n"/>
      <c r="O1117" s="421" t="n"/>
      <c r="P1117" s="421" t="n"/>
      <c r="Q1117" s="421" t="n"/>
      <c r="R1117" s="270" t="n"/>
      <c r="S1117" s="421" t="n"/>
      <c r="T1117" s="421" t="n"/>
      <c r="U1117" s="421" t="n"/>
      <c r="V1117" s="421" t="n"/>
      <c r="W1117" s="421" t="n"/>
      <c r="X1117" s="421" t="n"/>
      <c r="Y1117" s="421" t="n"/>
      <c r="Z1117" s="421" t="n"/>
      <c r="AA1117" s="421" t="n"/>
      <c r="AB1117" s="421" t="n"/>
      <c r="AC1117" s="421" t="n"/>
      <c r="AD1117" s="421" t="n"/>
      <c r="AE1117" s="421" t="n"/>
      <c r="AF1117" s="421" t="n"/>
      <c r="AG1117" s="421" t="n"/>
      <c r="AH1117" s="421" t="n"/>
      <c r="AI1117" s="421" t="n"/>
      <c r="AJ1117" s="297" t="n"/>
      <c r="AK1117" s="297" t="n"/>
      <c r="AL1117" s="284" t="n"/>
      <c r="AM1117" s="297" t="n"/>
      <c r="AN1117" s="285" t="n"/>
      <c r="AO1117" s="297" t="n"/>
      <c r="AP1117" s="297" t="n"/>
      <c r="AQ1117" s="297" t="n"/>
      <c r="AR1117" s="297" t="n"/>
      <c r="AS1117" s="297" t="n"/>
      <c r="AT1117" s="285" t="inlineStr">
        <is>
          <t>0</t>
        </is>
      </c>
      <c r="AU1117" s="297" t="inlineStr">
        <is>
          <t>0</t>
        </is>
      </c>
      <c r="AV1117" s="297" t="inlineStr">
        <is>
          <t>0</t>
        </is>
      </c>
      <c r="AW1117" s="297" t="inlineStr">
        <is>
          <t>0</t>
        </is>
      </c>
      <c r="AX1117" s="297" t="inlineStr">
        <is>
          <t>0</t>
        </is>
      </c>
      <c r="AY1117" s="286" t="inlineStr">
        <is>
          <t>0</t>
        </is>
      </c>
      <c r="AZ1117" s="286" t="inlineStr">
        <is>
          <t>0</t>
        </is>
      </c>
      <c r="BA1117" s="287" t="inlineStr">
        <is>
          <t>0</t>
        </is>
      </c>
      <c r="BB1117" s="286" t="inlineStr">
        <is>
          <t>0</t>
        </is>
      </c>
      <c r="BC1117" s="286" t="inlineStr">
        <is>
          <t>0</t>
        </is>
      </c>
      <c r="BD1117" s="286" t="inlineStr">
        <is>
          <t>0</t>
        </is>
      </c>
      <c r="BE1117" s="286" t="inlineStr">
        <is>
          <t>0</t>
        </is>
      </c>
      <c r="BF1117" s="286" t="inlineStr">
        <is>
          <t>0</t>
        </is>
      </c>
      <c r="BG1117" s="286" t="inlineStr">
        <is>
          <t>0</t>
        </is>
      </c>
      <c r="BH1117" s="297" t="inlineStr">
        <is>
          <t>0</t>
        </is>
      </c>
      <c r="BI1117" s="297" t="inlineStr">
        <is>
          <t>0</t>
        </is>
      </c>
      <c r="BJ1117" s="297" t="inlineStr">
        <is>
          <t>0</t>
        </is>
      </c>
      <c r="BK1117" s="297" t="inlineStr">
        <is>
          <t>0</t>
        </is>
      </c>
      <c r="BL1117" s="297" t="inlineStr">
        <is>
          <t>0</t>
        </is>
      </c>
      <c r="BM1117" s="297" t="inlineStr">
        <is>
          <t>0</t>
        </is>
      </c>
      <c r="BN1117" s="297" t="inlineStr">
        <is>
          <t>0</t>
        </is>
      </c>
      <c r="BO1117" s="285" t="inlineStr">
        <is>
          <t>0</t>
        </is>
      </c>
      <c r="BP1117" s="297" t="inlineStr">
        <is>
          <t>0</t>
        </is>
      </c>
      <c r="BQ1117" s="297" t="inlineStr">
        <is>
          <t>0</t>
        </is>
      </c>
      <c r="BR1117" s="297" t="inlineStr">
        <is>
          <t>0</t>
        </is>
      </c>
      <c r="BS1117" s="297" t="inlineStr">
        <is>
          <t>0</t>
        </is>
      </c>
      <c r="BT1117" s="297" t="inlineStr">
        <is>
          <t>0</t>
        </is>
      </c>
      <c r="BU1117" s="297" t="inlineStr">
        <is>
          <t>0</t>
        </is>
      </c>
      <c r="BV1117" s="297" t="inlineStr">
        <is>
          <t>0</t>
        </is>
      </c>
      <c r="BW1117" s="288" t="inlineStr">
        <is>
          <t>0</t>
        </is>
      </c>
      <c r="BX1117" s="276">
        <f>SUM(IF(COUNTIF(#REF!, "*1.*"), 2, 0), IF(COUNTIF(#REF!, "*2.*"), 2, 0), IF(COUNTIF(#REF!, "*3.*"), 2, 0), IF(COUNTIF(#REF!, "*4.*"), 2, 0), IF(COUNTIF(#REF!, "*5.*"), 2, 0), IF(COUNTIF(#REF!, "*6.*"), 2, 0))</f>
        <v/>
      </c>
      <c r="BY1117" s="277">
        <f t="array" ref="BY1117">SUM(VALUE(AT1117),VALUE(AU1117),VALUE(AV1117),VALUE(AW1117),VALUE(AX1117),VALUE(AY1117),VALUE(AZ1117),VALUE(BB1117),VALUE(BC1117),VALUE(BD1117),VALUE(BE1117),VALUE(BF1117),VALUE(BG1117),VALUE(BH1117),VALUE(BI1117),VALUE(BJ1117),VALUE(BK1117),VALUE(BL1117),VALUE(BM1117),VALUE(BN1117),VALUE(BO1117),VALUE(BP1117),VALUE(BQ1117),VALUE(BR1117),VALUE(BS1117),VALUE(BT1117),VALUE(BU1117),VALUE(BV1117),VALUE(BW1117))</f>
        <v/>
      </c>
      <c r="BZ1117" s="307" t="n"/>
      <c r="CA1117" s="307" t="n"/>
      <c r="CB1117" s="307" t="n"/>
      <c r="CC1117" s="307" t="n"/>
      <c r="CD1117" s="307" t="n"/>
      <c r="CE1117" s="307" t="n"/>
      <c r="CF1117" s="307" t="n"/>
      <c r="CG1117" s="307" t="n"/>
      <c r="CH1117" s="307" t="n"/>
      <c r="CI1117" s="307" t="n"/>
      <c r="CJ1117" s="307" t="n"/>
      <c r="CK1117" s="307" t="n"/>
      <c r="CL1117" s="307" t="n"/>
      <c r="CM1117" s="307" t="n"/>
      <c r="CN1117" s="307" t="n"/>
      <c r="CO1117" s="307" t="n"/>
      <c r="CP1117" s="307" t="n"/>
      <c r="CQ1117" s="307" t="n"/>
      <c r="CR1117" s="279" t="inlineStr"/>
      <c r="CS1117" s="280">
        <f>AVERAGE(Value(BY1117),value(CR1117))</f>
        <v/>
      </c>
      <c r="CT1117" s="421">
        <f>(IF(OR(MediaScorecard!BG1604="x", MediaScorecard!BH1604="x",MediaScorecard!BI1604="x",MediaScorecard!BJ1604="x",MediaScorecard!BK1604="x"),1, 2))</f>
        <v/>
      </c>
      <c r="CU1117" s="308" t="n"/>
      <c r="CV1117" s="308" t="n"/>
      <c r="CW1117" s="308" t="n"/>
      <c r="CX1117" s="309" t="n"/>
      <c r="CY1117" s="308" t="n"/>
      <c r="CZ1117" s="308" t="n"/>
      <c r="DA1117" s="308" t="n"/>
    </row>
    <row r="1118" ht="21" customHeight="1" s="590">
      <c r="A1118" s="421" t="n"/>
      <c r="B1118" s="270" t="n"/>
      <c r="C1118" s="266" t="n"/>
      <c r="D1118" s="267" t="inlineStr"/>
      <c r="E1118" s="267" t="inlineStr"/>
      <c r="F1118" s="268" t="inlineStr"/>
      <c r="G1118" s="421" t="n"/>
      <c r="H1118" s="269" t="n"/>
      <c r="I1118" s="421" t="n"/>
      <c r="J1118" s="421" t="n"/>
      <c r="K1118" s="421" t="n"/>
      <c r="L1118" s="421" t="n"/>
      <c r="M1118" s="421" t="n"/>
      <c r="N1118" s="421" t="n"/>
      <c r="O1118" s="421" t="n"/>
      <c r="P1118" s="421" t="n"/>
      <c r="Q1118" s="421" t="n"/>
      <c r="R1118" s="270" t="n"/>
      <c r="S1118" s="421" t="n"/>
      <c r="T1118" s="421" t="n"/>
      <c r="U1118" s="421" t="n"/>
      <c r="V1118" s="421" t="n"/>
      <c r="W1118" s="421" t="n"/>
      <c r="X1118" s="421" t="n"/>
      <c r="Y1118" s="421" t="n"/>
      <c r="Z1118" s="421" t="n"/>
      <c r="AA1118" s="421" t="n"/>
      <c r="AB1118" s="421" t="n"/>
      <c r="AC1118" s="421" t="n"/>
      <c r="AD1118" s="421" t="n"/>
      <c r="AE1118" s="421" t="n"/>
      <c r="AF1118" s="421" t="n"/>
      <c r="AG1118" s="421" t="n"/>
      <c r="AH1118" s="421" t="n"/>
      <c r="AI1118" s="421" t="n"/>
      <c r="AJ1118" s="297" t="n"/>
      <c r="AK1118" s="297" t="n"/>
      <c r="AL1118" s="284" t="n"/>
      <c r="AM1118" s="297" t="n"/>
      <c r="AN1118" s="285" t="n"/>
      <c r="AO1118" s="297" t="n"/>
      <c r="AP1118" s="297" t="n"/>
      <c r="AQ1118" s="297" t="n"/>
      <c r="AR1118" s="297" t="n"/>
      <c r="AS1118" s="297" t="n"/>
      <c r="AT1118" s="285" t="inlineStr">
        <is>
          <t>0</t>
        </is>
      </c>
      <c r="AU1118" s="297" t="inlineStr">
        <is>
          <t>0</t>
        </is>
      </c>
      <c r="AV1118" s="297" t="inlineStr">
        <is>
          <t>0</t>
        </is>
      </c>
      <c r="AW1118" s="297" t="inlineStr">
        <is>
          <t>0</t>
        </is>
      </c>
      <c r="AX1118" s="297" t="inlineStr">
        <is>
          <t>0</t>
        </is>
      </c>
      <c r="AY1118" s="286" t="inlineStr">
        <is>
          <t>0</t>
        </is>
      </c>
      <c r="AZ1118" s="286" t="inlineStr">
        <is>
          <t>0</t>
        </is>
      </c>
      <c r="BA1118" s="287" t="inlineStr">
        <is>
          <t>0</t>
        </is>
      </c>
      <c r="BB1118" s="286" t="inlineStr">
        <is>
          <t>0</t>
        </is>
      </c>
      <c r="BC1118" s="286" t="inlineStr">
        <is>
          <t>0</t>
        </is>
      </c>
      <c r="BD1118" s="286" t="inlineStr">
        <is>
          <t>0</t>
        </is>
      </c>
      <c r="BE1118" s="286" t="inlineStr">
        <is>
          <t>0</t>
        </is>
      </c>
      <c r="BF1118" s="286" t="inlineStr">
        <is>
          <t>0</t>
        </is>
      </c>
      <c r="BG1118" s="286" t="inlineStr">
        <is>
          <t>0</t>
        </is>
      </c>
      <c r="BH1118" s="297" t="inlineStr">
        <is>
          <t>0</t>
        </is>
      </c>
      <c r="BI1118" s="297" t="inlineStr">
        <is>
          <t>0</t>
        </is>
      </c>
      <c r="BJ1118" s="297" t="inlineStr">
        <is>
          <t>0</t>
        </is>
      </c>
      <c r="BK1118" s="297" t="inlineStr">
        <is>
          <t>0</t>
        </is>
      </c>
      <c r="BL1118" s="297" t="inlineStr">
        <is>
          <t>0</t>
        </is>
      </c>
      <c r="BM1118" s="297" t="inlineStr">
        <is>
          <t>0</t>
        </is>
      </c>
      <c r="BN1118" s="297" t="inlineStr">
        <is>
          <t>0</t>
        </is>
      </c>
      <c r="BO1118" s="285" t="inlineStr">
        <is>
          <t>0</t>
        </is>
      </c>
      <c r="BP1118" s="297" t="inlineStr">
        <is>
          <t>0</t>
        </is>
      </c>
      <c r="BQ1118" s="297" t="inlineStr">
        <is>
          <t>0</t>
        </is>
      </c>
      <c r="BR1118" s="297" t="inlineStr">
        <is>
          <t>0</t>
        </is>
      </c>
      <c r="BS1118" s="297" t="inlineStr">
        <is>
          <t>0</t>
        </is>
      </c>
      <c r="BT1118" s="297" t="inlineStr">
        <is>
          <t>0</t>
        </is>
      </c>
      <c r="BU1118" s="297" t="inlineStr">
        <is>
          <t>0</t>
        </is>
      </c>
      <c r="BV1118" s="297" t="inlineStr">
        <is>
          <t>0</t>
        </is>
      </c>
      <c r="BW1118" s="288" t="inlineStr">
        <is>
          <t>0</t>
        </is>
      </c>
      <c r="BX1118" s="276">
        <f>SUM(IF(COUNTIF(#REF!, "*1.*"), 2, 0), IF(COUNTIF(#REF!, "*2.*"), 2, 0), IF(COUNTIF(#REF!, "*3.*"), 2, 0), IF(COUNTIF(#REF!, "*4.*"), 2, 0), IF(COUNTIF(#REF!, "*5.*"), 2, 0), IF(COUNTIF(#REF!, "*6.*"), 2, 0))</f>
        <v/>
      </c>
      <c r="BY1118" s="277">
        <f t="array" ref="BY1118">SUM(VALUE(AT1118),VALUE(AU1118),VALUE(AV1118),VALUE(AW1118),VALUE(AX1118),VALUE(AY1118),VALUE(AZ1118),VALUE(BB1118),VALUE(BC1118),VALUE(BD1118),VALUE(BE1118),VALUE(BF1118),VALUE(BG1118),VALUE(BH1118),VALUE(BI1118),VALUE(BJ1118),VALUE(BK1118),VALUE(BL1118),VALUE(BM1118),VALUE(BN1118),VALUE(BO1118),VALUE(BP1118),VALUE(BQ1118),VALUE(BR1118),VALUE(BS1118),VALUE(BT1118),VALUE(BU1118),VALUE(BV1118),VALUE(BW1118))</f>
        <v/>
      </c>
      <c r="BZ1118" s="307" t="n"/>
      <c r="CA1118" s="307" t="n"/>
      <c r="CB1118" s="307" t="n"/>
      <c r="CC1118" s="307" t="n"/>
      <c r="CD1118" s="307" t="n"/>
      <c r="CE1118" s="307" t="n"/>
      <c r="CF1118" s="307" t="n"/>
      <c r="CG1118" s="307" t="n"/>
      <c r="CH1118" s="307" t="n"/>
      <c r="CI1118" s="307" t="n"/>
      <c r="CJ1118" s="307" t="n"/>
      <c r="CK1118" s="307" t="n"/>
      <c r="CL1118" s="307" t="n"/>
      <c r="CM1118" s="307" t="n"/>
      <c r="CN1118" s="307" t="n"/>
      <c r="CO1118" s="307" t="n"/>
      <c r="CP1118" s="307" t="n"/>
      <c r="CQ1118" s="307" t="n"/>
      <c r="CR1118" s="279" t="inlineStr"/>
      <c r="CS1118" s="280">
        <f>AVERAGE(Value(BY1118),value(CR1118))</f>
        <v/>
      </c>
      <c r="CT1118" s="421">
        <f>(IF(OR(MediaScorecard!BG1605="x", MediaScorecard!BH1605="x",MediaScorecard!BI1605="x",MediaScorecard!BJ1605="x",MediaScorecard!BK1605="x"),1, 2))</f>
        <v/>
      </c>
      <c r="CU1118" s="308" t="n"/>
      <c r="CV1118" s="308" t="n"/>
      <c r="CW1118" s="308" t="n"/>
      <c r="CX1118" s="309" t="n"/>
      <c r="CY1118" s="308" t="n"/>
      <c r="CZ1118" s="308" t="n"/>
      <c r="DA1118" s="308" t="n"/>
    </row>
    <row r="1119" ht="21" customHeight="1" s="590">
      <c r="A1119" s="421" t="n"/>
      <c r="B1119" s="270" t="n"/>
      <c r="C1119" s="266" t="n"/>
      <c r="D1119" s="267" t="inlineStr"/>
      <c r="E1119" s="267" t="inlineStr"/>
      <c r="F1119" s="268" t="inlineStr"/>
      <c r="G1119" s="421" t="n"/>
      <c r="H1119" s="269" t="n"/>
      <c r="I1119" s="421" t="n"/>
      <c r="J1119" s="421" t="n"/>
      <c r="K1119" s="421" t="n"/>
      <c r="L1119" s="421" t="n"/>
      <c r="M1119" s="421" t="n"/>
      <c r="N1119" s="421" t="n"/>
      <c r="O1119" s="421" t="n"/>
      <c r="P1119" s="421" t="n"/>
      <c r="Q1119" s="421" t="n"/>
      <c r="R1119" s="270" t="n"/>
      <c r="S1119" s="421" t="n"/>
      <c r="T1119" s="421" t="n"/>
      <c r="U1119" s="421" t="n"/>
      <c r="V1119" s="421" t="n"/>
      <c r="W1119" s="421" t="n"/>
      <c r="X1119" s="421" t="n"/>
      <c r="Y1119" s="421" t="n"/>
      <c r="Z1119" s="421" t="n"/>
      <c r="AA1119" s="421" t="n"/>
      <c r="AB1119" s="421" t="n"/>
      <c r="AC1119" s="421" t="n"/>
      <c r="AD1119" s="421" t="n"/>
      <c r="AE1119" s="421" t="n"/>
      <c r="AF1119" s="421" t="n"/>
      <c r="AG1119" s="421" t="n"/>
      <c r="AH1119" s="421" t="n"/>
      <c r="AI1119" s="421" t="n"/>
      <c r="AJ1119" s="297" t="n"/>
      <c r="AK1119" s="297" t="n"/>
      <c r="AL1119" s="284" t="n"/>
      <c r="AM1119" s="297" t="n"/>
      <c r="AN1119" s="285" t="n"/>
      <c r="AO1119" s="297" t="n"/>
      <c r="AP1119" s="297" t="n"/>
      <c r="AQ1119" s="297" t="n"/>
      <c r="AR1119" s="297" t="n"/>
      <c r="AS1119" s="297" t="n"/>
      <c r="AT1119" s="285" t="inlineStr">
        <is>
          <t>0</t>
        </is>
      </c>
      <c r="AU1119" s="297" t="inlineStr">
        <is>
          <t>0</t>
        </is>
      </c>
      <c r="AV1119" s="297" t="inlineStr">
        <is>
          <t>0</t>
        </is>
      </c>
      <c r="AW1119" s="297" t="inlineStr">
        <is>
          <t>0</t>
        </is>
      </c>
      <c r="AX1119" s="297" t="inlineStr">
        <is>
          <t>0</t>
        </is>
      </c>
      <c r="AY1119" s="286" t="inlineStr">
        <is>
          <t>0</t>
        </is>
      </c>
      <c r="AZ1119" s="286" t="inlineStr">
        <is>
          <t>0</t>
        </is>
      </c>
      <c r="BA1119" s="287" t="inlineStr">
        <is>
          <t>0</t>
        </is>
      </c>
      <c r="BB1119" s="286" t="inlineStr">
        <is>
          <t>0</t>
        </is>
      </c>
      <c r="BC1119" s="286" t="inlineStr">
        <is>
          <t>0</t>
        </is>
      </c>
      <c r="BD1119" s="286" t="inlineStr">
        <is>
          <t>0</t>
        </is>
      </c>
      <c r="BE1119" s="286" t="inlineStr">
        <is>
          <t>0</t>
        </is>
      </c>
      <c r="BF1119" s="286" t="inlineStr">
        <is>
          <t>0</t>
        </is>
      </c>
      <c r="BG1119" s="286" t="inlineStr">
        <is>
          <t>0</t>
        </is>
      </c>
      <c r="BH1119" s="297" t="inlineStr">
        <is>
          <t>0</t>
        </is>
      </c>
      <c r="BI1119" s="297" t="inlineStr">
        <is>
          <t>0</t>
        </is>
      </c>
      <c r="BJ1119" s="297" t="inlineStr">
        <is>
          <t>0</t>
        </is>
      </c>
      <c r="BK1119" s="297" t="inlineStr">
        <is>
          <t>0</t>
        </is>
      </c>
      <c r="BL1119" s="297" t="inlineStr">
        <is>
          <t>0</t>
        </is>
      </c>
      <c r="BM1119" s="297" t="inlineStr">
        <is>
          <t>0</t>
        </is>
      </c>
      <c r="BN1119" s="297" t="inlineStr">
        <is>
          <t>0</t>
        </is>
      </c>
      <c r="BO1119" s="285" t="inlineStr">
        <is>
          <t>0</t>
        </is>
      </c>
      <c r="BP1119" s="297" t="inlineStr">
        <is>
          <t>0</t>
        </is>
      </c>
      <c r="BQ1119" s="297" t="inlineStr">
        <is>
          <t>0</t>
        </is>
      </c>
      <c r="BR1119" s="297" t="inlineStr">
        <is>
          <t>0</t>
        </is>
      </c>
      <c r="BS1119" s="297" t="inlineStr">
        <is>
          <t>0</t>
        </is>
      </c>
      <c r="BT1119" s="297" t="inlineStr">
        <is>
          <t>0</t>
        </is>
      </c>
      <c r="BU1119" s="297" t="inlineStr">
        <is>
          <t>0</t>
        </is>
      </c>
      <c r="BV1119" s="297" t="inlineStr">
        <is>
          <t>0</t>
        </is>
      </c>
      <c r="BW1119" s="288" t="inlineStr">
        <is>
          <t>0</t>
        </is>
      </c>
      <c r="BX1119" s="276">
        <f>SUM(IF(COUNTIF(#REF!, "*1.*"), 2, 0), IF(COUNTIF(#REF!, "*2.*"), 2, 0), IF(COUNTIF(#REF!, "*3.*"), 2, 0), IF(COUNTIF(#REF!, "*4.*"), 2, 0), IF(COUNTIF(#REF!, "*5.*"), 2, 0), IF(COUNTIF(#REF!, "*6.*"), 2, 0))</f>
        <v/>
      </c>
      <c r="BY1119" s="277">
        <f t="array" ref="BY1119">SUM(VALUE(AT1119),VALUE(AU1119),VALUE(AV1119),VALUE(AW1119),VALUE(AX1119),VALUE(AY1119),VALUE(AZ1119),VALUE(BB1119),VALUE(BC1119),VALUE(BD1119),VALUE(BE1119),VALUE(BF1119),VALUE(BG1119),VALUE(BH1119),VALUE(BI1119),VALUE(BJ1119),VALUE(BK1119),VALUE(BL1119),VALUE(BM1119),VALUE(BN1119),VALUE(BO1119),VALUE(BP1119),VALUE(BQ1119),VALUE(BR1119),VALUE(BS1119),VALUE(BT1119),VALUE(BU1119),VALUE(BV1119),VALUE(BW1119))</f>
        <v/>
      </c>
      <c r="BZ1119" s="307" t="n"/>
      <c r="CA1119" s="307" t="n"/>
      <c r="CB1119" s="307" t="n"/>
      <c r="CC1119" s="307" t="n"/>
      <c r="CD1119" s="307" t="n"/>
      <c r="CE1119" s="307" t="n"/>
      <c r="CF1119" s="307" t="n"/>
      <c r="CG1119" s="307" t="n"/>
      <c r="CH1119" s="307" t="n"/>
      <c r="CI1119" s="307" t="n"/>
      <c r="CJ1119" s="307" t="n"/>
      <c r="CK1119" s="307" t="n"/>
      <c r="CL1119" s="307" t="n"/>
      <c r="CM1119" s="307" t="n"/>
      <c r="CN1119" s="307" t="n"/>
      <c r="CO1119" s="307" t="n"/>
      <c r="CP1119" s="307" t="n"/>
      <c r="CQ1119" s="307" t="n"/>
      <c r="CR1119" s="279" t="inlineStr"/>
      <c r="CS1119" s="280">
        <f>AVERAGE(Value(BY1119),value(CR1119))</f>
        <v/>
      </c>
      <c r="CT1119" s="421">
        <f>(IF(OR(MediaScorecard!BG1606="x", MediaScorecard!BH1606="x",MediaScorecard!BI1606="x",MediaScorecard!BJ1606="x",MediaScorecard!BK1606="x"),1, 2))</f>
        <v/>
      </c>
      <c r="CU1119" s="308" t="n"/>
      <c r="CV1119" s="308" t="n"/>
      <c r="CW1119" s="308" t="n"/>
      <c r="CX1119" s="309" t="n"/>
      <c r="CY1119" s="308" t="n"/>
      <c r="CZ1119" s="308" t="n"/>
      <c r="DA1119" s="308" t="n"/>
    </row>
    <row r="1120" ht="21" customHeight="1" s="590">
      <c r="A1120" s="421" t="n"/>
      <c r="B1120" s="270" t="n"/>
      <c r="C1120" s="266" t="n"/>
      <c r="D1120" s="267" t="inlineStr"/>
      <c r="E1120" s="267" t="inlineStr"/>
      <c r="F1120" s="268" t="inlineStr"/>
      <c r="G1120" s="421" t="n"/>
      <c r="H1120" s="269" t="n"/>
      <c r="I1120" s="421" t="n"/>
      <c r="J1120" s="421" t="n"/>
      <c r="K1120" s="421" t="n"/>
      <c r="L1120" s="421" t="n"/>
      <c r="M1120" s="421" t="n"/>
      <c r="N1120" s="421" t="n"/>
      <c r="O1120" s="421" t="n"/>
      <c r="P1120" s="421" t="n"/>
      <c r="Q1120" s="421" t="n"/>
      <c r="R1120" s="270" t="n"/>
      <c r="S1120" s="421" t="n"/>
      <c r="T1120" s="421" t="n"/>
      <c r="U1120" s="421" t="n"/>
      <c r="V1120" s="421" t="n"/>
      <c r="W1120" s="421" t="n"/>
      <c r="X1120" s="421" t="n"/>
      <c r="Y1120" s="421" t="n"/>
      <c r="Z1120" s="421" t="n"/>
      <c r="AA1120" s="421" t="n"/>
      <c r="AB1120" s="421" t="n"/>
      <c r="AC1120" s="421" t="n"/>
      <c r="AD1120" s="421" t="n"/>
      <c r="AE1120" s="421" t="n"/>
      <c r="AF1120" s="421" t="n"/>
      <c r="AG1120" s="421" t="n"/>
      <c r="AH1120" s="421" t="n"/>
      <c r="AI1120" s="421" t="n"/>
      <c r="AJ1120" s="297" t="n"/>
      <c r="AK1120" s="297" t="n"/>
      <c r="AL1120" s="284" t="n"/>
      <c r="AM1120" s="297" t="n"/>
      <c r="AN1120" s="285" t="n"/>
      <c r="AO1120" s="297" t="n"/>
      <c r="AP1120" s="297" t="n"/>
      <c r="AQ1120" s="297" t="n"/>
      <c r="AR1120" s="297" t="n"/>
      <c r="AS1120" s="297" t="n"/>
      <c r="AT1120" s="285" t="inlineStr">
        <is>
          <t>0</t>
        </is>
      </c>
      <c r="AU1120" s="297" t="inlineStr">
        <is>
          <t>0</t>
        </is>
      </c>
      <c r="AV1120" s="297" t="inlineStr">
        <is>
          <t>0</t>
        </is>
      </c>
      <c r="AW1120" s="297" t="inlineStr">
        <is>
          <t>0</t>
        </is>
      </c>
      <c r="AX1120" s="297" t="inlineStr">
        <is>
          <t>0</t>
        </is>
      </c>
      <c r="AY1120" s="286" t="inlineStr">
        <is>
          <t>0</t>
        </is>
      </c>
      <c r="AZ1120" s="286" t="inlineStr">
        <is>
          <t>0</t>
        </is>
      </c>
      <c r="BA1120" s="287" t="inlineStr">
        <is>
          <t>0</t>
        </is>
      </c>
      <c r="BB1120" s="286" t="inlineStr">
        <is>
          <t>0</t>
        </is>
      </c>
      <c r="BC1120" s="286" t="inlineStr">
        <is>
          <t>0</t>
        </is>
      </c>
      <c r="BD1120" s="286" t="inlineStr">
        <is>
          <t>0</t>
        </is>
      </c>
      <c r="BE1120" s="286" t="inlineStr">
        <is>
          <t>0</t>
        </is>
      </c>
      <c r="BF1120" s="286" t="inlineStr">
        <is>
          <t>0</t>
        </is>
      </c>
      <c r="BG1120" s="286" t="inlineStr">
        <is>
          <t>0</t>
        </is>
      </c>
      <c r="BH1120" s="297" t="inlineStr">
        <is>
          <t>0</t>
        </is>
      </c>
      <c r="BI1120" s="297" t="inlineStr">
        <is>
          <t>0</t>
        </is>
      </c>
      <c r="BJ1120" s="297" t="inlineStr">
        <is>
          <t>0</t>
        </is>
      </c>
      <c r="BK1120" s="297" t="inlineStr">
        <is>
          <t>0</t>
        </is>
      </c>
      <c r="BL1120" s="297" t="inlineStr">
        <is>
          <t>0</t>
        </is>
      </c>
      <c r="BM1120" s="297" t="inlineStr">
        <is>
          <t>0</t>
        </is>
      </c>
      <c r="BN1120" s="297" t="inlineStr">
        <is>
          <t>0</t>
        </is>
      </c>
      <c r="BO1120" s="285" t="inlineStr">
        <is>
          <t>0</t>
        </is>
      </c>
      <c r="BP1120" s="297" t="inlineStr">
        <is>
          <t>0</t>
        </is>
      </c>
      <c r="BQ1120" s="297" t="inlineStr">
        <is>
          <t>0</t>
        </is>
      </c>
      <c r="BR1120" s="297" t="inlineStr">
        <is>
          <t>0</t>
        </is>
      </c>
      <c r="BS1120" s="297" t="inlineStr">
        <is>
          <t>0</t>
        </is>
      </c>
      <c r="BT1120" s="297" t="inlineStr">
        <is>
          <t>0</t>
        </is>
      </c>
      <c r="BU1120" s="297" t="inlineStr">
        <is>
          <t>0</t>
        </is>
      </c>
      <c r="BV1120" s="297" t="inlineStr">
        <is>
          <t>0</t>
        </is>
      </c>
      <c r="BW1120" s="288" t="inlineStr">
        <is>
          <t>0</t>
        </is>
      </c>
      <c r="BX1120" s="276">
        <f>SUM(IF(COUNTIF(#REF!, "*1.*"), 2, 0), IF(COUNTIF(#REF!, "*2.*"), 2, 0), IF(COUNTIF(#REF!, "*3.*"), 2, 0), IF(COUNTIF(#REF!, "*4.*"), 2, 0), IF(COUNTIF(#REF!, "*5.*"), 2, 0), IF(COUNTIF(#REF!, "*6.*"), 2, 0))</f>
        <v/>
      </c>
      <c r="BY1120" s="277">
        <f t="array" ref="BY1120">SUM(VALUE(AT1120),VALUE(AU1120),VALUE(AV1120),VALUE(AW1120),VALUE(AX1120),VALUE(AY1120),VALUE(AZ1120),VALUE(BB1120),VALUE(BC1120),VALUE(BD1120),VALUE(BE1120),VALUE(BF1120),VALUE(BG1120),VALUE(BH1120),VALUE(BI1120),VALUE(BJ1120),VALUE(BK1120),VALUE(BL1120),VALUE(BM1120),VALUE(BN1120),VALUE(BO1120),VALUE(BP1120),VALUE(BQ1120),VALUE(BR1120),VALUE(BS1120),VALUE(BT1120),VALUE(BU1120),VALUE(BV1120),VALUE(BW1120))</f>
        <v/>
      </c>
      <c r="BZ1120" s="307" t="n"/>
      <c r="CA1120" s="307" t="n"/>
      <c r="CB1120" s="307" t="n"/>
      <c r="CC1120" s="307" t="n"/>
      <c r="CD1120" s="307" t="n"/>
      <c r="CE1120" s="307" t="n"/>
      <c r="CF1120" s="307" t="n"/>
      <c r="CG1120" s="307" t="n"/>
      <c r="CH1120" s="307" t="n"/>
      <c r="CI1120" s="307" t="n"/>
      <c r="CJ1120" s="307" t="n"/>
      <c r="CK1120" s="307" t="n"/>
      <c r="CL1120" s="307" t="n"/>
      <c r="CM1120" s="307" t="n"/>
      <c r="CN1120" s="307" t="n"/>
      <c r="CO1120" s="307" t="n"/>
      <c r="CP1120" s="307" t="n"/>
      <c r="CQ1120" s="307" t="n"/>
      <c r="CR1120" s="279" t="inlineStr"/>
      <c r="CS1120" s="280">
        <f>AVERAGE(Value(BY1120),value(CR1120))</f>
        <v/>
      </c>
      <c r="CT1120" s="421">
        <f>(IF(OR(MediaScorecard!BG1607="x", MediaScorecard!BH1607="x",MediaScorecard!BI1607="x",MediaScorecard!BJ1607="x",MediaScorecard!BK1607="x"),1, 2))</f>
        <v/>
      </c>
      <c r="CU1120" s="308" t="n"/>
      <c r="CV1120" s="308" t="n"/>
      <c r="CW1120" s="308" t="n"/>
      <c r="CX1120" s="309" t="n"/>
      <c r="CY1120" s="308" t="n"/>
      <c r="CZ1120" s="308" t="n"/>
      <c r="DA1120" s="308" t="n"/>
    </row>
    <row r="1121" ht="21" customHeight="1" s="590">
      <c r="A1121" s="421" t="n"/>
      <c r="B1121" s="270" t="n"/>
      <c r="C1121" s="266" t="n"/>
      <c r="D1121" s="267" t="inlineStr"/>
      <c r="E1121" s="267" t="inlineStr"/>
      <c r="F1121" s="268" t="inlineStr"/>
      <c r="G1121" s="421" t="n"/>
      <c r="H1121" s="269" t="n"/>
      <c r="I1121" s="421" t="n"/>
      <c r="J1121" s="421" t="n"/>
      <c r="K1121" s="421" t="n"/>
      <c r="L1121" s="421" t="n"/>
      <c r="M1121" s="421" t="n"/>
      <c r="N1121" s="421" t="n"/>
      <c r="O1121" s="421" t="n"/>
      <c r="P1121" s="421" t="n"/>
      <c r="Q1121" s="421" t="n"/>
      <c r="R1121" s="270" t="n"/>
      <c r="S1121" s="421" t="n"/>
      <c r="T1121" s="421" t="n"/>
      <c r="U1121" s="421" t="n"/>
      <c r="V1121" s="421" t="n"/>
      <c r="W1121" s="421" t="n"/>
      <c r="X1121" s="421" t="n"/>
      <c r="Y1121" s="421" t="n"/>
      <c r="Z1121" s="421" t="n"/>
      <c r="AA1121" s="421" t="n"/>
      <c r="AB1121" s="421" t="n"/>
      <c r="AC1121" s="421" t="n"/>
      <c r="AD1121" s="421" t="n"/>
      <c r="AE1121" s="421" t="n"/>
      <c r="AF1121" s="421" t="n"/>
      <c r="AG1121" s="421" t="n"/>
      <c r="AH1121" s="421" t="n"/>
      <c r="AI1121" s="421" t="n"/>
      <c r="AJ1121" s="297" t="n"/>
      <c r="AK1121" s="297" t="n"/>
      <c r="AL1121" s="284" t="n"/>
      <c r="AM1121" s="297" t="n"/>
      <c r="AN1121" s="285" t="n"/>
      <c r="AO1121" s="297" t="n"/>
      <c r="AP1121" s="297" t="n"/>
      <c r="AQ1121" s="297" t="n"/>
      <c r="AR1121" s="297" t="n"/>
      <c r="AS1121" s="297" t="n"/>
      <c r="AT1121" s="285" t="inlineStr">
        <is>
          <t>0</t>
        </is>
      </c>
      <c r="AU1121" s="297" t="inlineStr">
        <is>
          <t>0</t>
        </is>
      </c>
      <c r="AV1121" s="297" t="inlineStr">
        <is>
          <t>0</t>
        </is>
      </c>
      <c r="AW1121" s="297" t="inlineStr">
        <is>
          <t>0</t>
        </is>
      </c>
      <c r="AX1121" s="297" t="inlineStr">
        <is>
          <t>0</t>
        </is>
      </c>
      <c r="AY1121" s="286" t="inlineStr">
        <is>
          <t>0</t>
        </is>
      </c>
      <c r="AZ1121" s="286" t="inlineStr">
        <is>
          <t>0</t>
        </is>
      </c>
      <c r="BA1121" s="287" t="inlineStr">
        <is>
          <t>0</t>
        </is>
      </c>
      <c r="BB1121" s="286" t="inlineStr">
        <is>
          <t>0</t>
        </is>
      </c>
      <c r="BC1121" s="286" t="inlineStr">
        <is>
          <t>0</t>
        </is>
      </c>
      <c r="BD1121" s="286" t="inlineStr">
        <is>
          <t>0</t>
        </is>
      </c>
      <c r="BE1121" s="286" t="inlineStr">
        <is>
          <t>0</t>
        </is>
      </c>
      <c r="BF1121" s="286" t="inlineStr">
        <is>
          <t>0</t>
        </is>
      </c>
      <c r="BG1121" s="286" t="inlineStr">
        <is>
          <t>0</t>
        </is>
      </c>
      <c r="BH1121" s="297" t="inlineStr">
        <is>
          <t>0</t>
        </is>
      </c>
      <c r="BI1121" s="297" t="inlineStr">
        <is>
          <t>0</t>
        </is>
      </c>
      <c r="BJ1121" s="297" t="inlineStr">
        <is>
          <t>0</t>
        </is>
      </c>
      <c r="BK1121" s="297" t="inlineStr">
        <is>
          <t>0</t>
        </is>
      </c>
      <c r="BL1121" s="297" t="inlineStr">
        <is>
          <t>0</t>
        </is>
      </c>
      <c r="BM1121" s="297" t="inlineStr">
        <is>
          <t>0</t>
        </is>
      </c>
      <c r="BN1121" s="297" t="inlineStr">
        <is>
          <t>0</t>
        </is>
      </c>
      <c r="BO1121" s="285" t="inlineStr">
        <is>
          <t>0</t>
        </is>
      </c>
      <c r="BP1121" s="297" t="inlineStr">
        <is>
          <t>0</t>
        </is>
      </c>
      <c r="BQ1121" s="297" t="inlineStr">
        <is>
          <t>0</t>
        </is>
      </c>
      <c r="BR1121" s="297" t="inlineStr">
        <is>
          <t>0</t>
        </is>
      </c>
      <c r="BS1121" s="297" t="inlineStr">
        <is>
          <t>0</t>
        </is>
      </c>
      <c r="BT1121" s="297" t="inlineStr">
        <is>
          <t>0</t>
        </is>
      </c>
      <c r="BU1121" s="297" t="inlineStr">
        <is>
          <t>0</t>
        </is>
      </c>
      <c r="BV1121" s="297" t="inlineStr">
        <is>
          <t>0</t>
        </is>
      </c>
      <c r="BW1121" s="288" t="inlineStr">
        <is>
          <t>0</t>
        </is>
      </c>
      <c r="BX1121" s="276">
        <f>SUM(IF(COUNTIF(#REF!, "*1.*"), 2, 0), IF(COUNTIF(#REF!, "*2.*"), 2, 0), IF(COUNTIF(#REF!, "*3.*"), 2, 0), IF(COUNTIF(#REF!, "*4.*"), 2, 0), IF(COUNTIF(#REF!, "*5.*"), 2, 0), IF(COUNTIF(#REF!, "*6.*"), 2, 0))</f>
        <v/>
      </c>
      <c r="BY1121" s="277">
        <f t="array" ref="BY1121">SUM(VALUE(AT1121),VALUE(AU1121),VALUE(AV1121),VALUE(AW1121),VALUE(AX1121),VALUE(AY1121),VALUE(AZ1121),VALUE(BB1121),VALUE(BC1121),VALUE(BD1121),VALUE(BE1121),VALUE(BF1121),VALUE(BG1121),VALUE(BH1121),VALUE(BI1121),VALUE(BJ1121),VALUE(BK1121),VALUE(BL1121),VALUE(BM1121),VALUE(BN1121),VALUE(BO1121),VALUE(BP1121),VALUE(BQ1121),VALUE(BR1121),VALUE(BS1121),VALUE(BT1121),VALUE(BU1121),VALUE(BV1121),VALUE(BW1121))</f>
        <v/>
      </c>
      <c r="BZ1121" s="307" t="n"/>
      <c r="CA1121" s="307" t="n"/>
      <c r="CB1121" s="307" t="n"/>
      <c r="CC1121" s="307" t="n"/>
      <c r="CD1121" s="307" t="n"/>
      <c r="CE1121" s="307" t="n"/>
      <c r="CF1121" s="307" t="n"/>
      <c r="CG1121" s="307" t="n"/>
      <c r="CH1121" s="307" t="n"/>
      <c r="CI1121" s="307" t="n"/>
      <c r="CJ1121" s="307" t="n"/>
      <c r="CK1121" s="307" t="n"/>
      <c r="CL1121" s="307" t="n"/>
      <c r="CM1121" s="307" t="n"/>
      <c r="CN1121" s="307" t="n"/>
      <c r="CO1121" s="307" t="n"/>
      <c r="CP1121" s="307" t="n"/>
      <c r="CQ1121" s="307" t="n"/>
      <c r="CR1121" s="279" t="inlineStr"/>
      <c r="CS1121" s="280">
        <f>AVERAGE(Value(BY1121),value(CR1121))</f>
        <v/>
      </c>
      <c r="CT1121" s="421">
        <f>(IF(OR(MediaScorecard!BG1608="x", MediaScorecard!BH1608="x",MediaScorecard!BI1608="x",MediaScorecard!BJ1608="x",MediaScorecard!BK1608="x"),1, 2))</f>
        <v/>
      </c>
      <c r="CU1121" s="308" t="n"/>
      <c r="CV1121" s="308" t="n"/>
      <c r="CW1121" s="308" t="n"/>
      <c r="CX1121" s="309" t="n"/>
      <c r="CY1121" s="308" t="n"/>
      <c r="CZ1121" s="308" t="n"/>
      <c r="DA1121" s="308" t="n"/>
    </row>
    <row r="1122" ht="21" customHeight="1" s="590">
      <c r="A1122" s="421" t="n"/>
      <c r="B1122" s="270" t="n"/>
      <c r="C1122" s="266" t="n"/>
      <c r="D1122" s="267" t="inlineStr"/>
      <c r="E1122" s="267" t="inlineStr"/>
      <c r="F1122" s="268" t="inlineStr"/>
      <c r="G1122" s="421" t="n"/>
      <c r="H1122" s="269" t="n"/>
      <c r="I1122" s="421" t="n"/>
      <c r="J1122" s="421" t="n"/>
      <c r="K1122" s="421" t="n"/>
      <c r="L1122" s="421" t="n"/>
      <c r="M1122" s="421" t="n"/>
      <c r="N1122" s="421" t="n"/>
      <c r="O1122" s="421" t="n"/>
      <c r="P1122" s="421" t="n"/>
      <c r="Q1122" s="421" t="n"/>
      <c r="R1122" s="270" t="n"/>
      <c r="S1122" s="421" t="n"/>
      <c r="T1122" s="421" t="n"/>
      <c r="U1122" s="421" t="n"/>
      <c r="V1122" s="421" t="n"/>
      <c r="W1122" s="421" t="n"/>
      <c r="X1122" s="421" t="n"/>
      <c r="Y1122" s="421" t="n"/>
      <c r="Z1122" s="421" t="n"/>
      <c r="AA1122" s="421" t="n"/>
      <c r="AB1122" s="421" t="n"/>
      <c r="AC1122" s="421" t="n"/>
      <c r="AD1122" s="421" t="n"/>
      <c r="AE1122" s="421" t="n"/>
      <c r="AF1122" s="421" t="n"/>
      <c r="AG1122" s="421" t="n"/>
      <c r="AH1122" s="421" t="n"/>
      <c r="AI1122" s="421" t="n"/>
      <c r="AJ1122" s="297" t="n"/>
      <c r="AK1122" s="297" t="n"/>
      <c r="AL1122" s="284" t="n"/>
      <c r="AM1122" s="297" t="n"/>
      <c r="AN1122" s="285" t="n"/>
      <c r="AO1122" s="297" t="n"/>
      <c r="AP1122" s="297" t="n"/>
      <c r="AQ1122" s="297" t="n"/>
      <c r="AR1122" s="297" t="n"/>
      <c r="AS1122" s="297" t="n"/>
      <c r="AT1122" s="285" t="inlineStr">
        <is>
          <t>0</t>
        </is>
      </c>
      <c r="AU1122" s="297" t="inlineStr">
        <is>
          <t>0</t>
        </is>
      </c>
      <c r="AV1122" s="297" t="inlineStr">
        <is>
          <t>0</t>
        </is>
      </c>
      <c r="AW1122" s="297" t="inlineStr">
        <is>
          <t>0</t>
        </is>
      </c>
      <c r="AX1122" s="297" t="inlineStr">
        <is>
          <t>0</t>
        </is>
      </c>
      <c r="AY1122" s="286" t="inlineStr">
        <is>
          <t>0</t>
        </is>
      </c>
      <c r="AZ1122" s="286" t="inlineStr">
        <is>
          <t>0</t>
        </is>
      </c>
      <c r="BA1122" s="287" t="inlineStr">
        <is>
          <t>0</t>
        </is>
      </c>
      <c r="BB1122" s="286" t="inlineStr">
        <is>
          <t>0</t>
        </is>
      </c>
      <c r="BC1122" s="286" t="inlineStr">
        <is>
          <t>0</t>
        </is>
      </c>
      <c r="BD1122" s="286" t="inlineStr">
        <is>
          <t>0</t>
        </is>
      </c>
      <c r="BE1122" s="286" t="inlineStr">
        <is>
          <t>0</t>
        </is>
      </c>
      <c r="BF1122" s="286" t="inlineStr">
        <is>
          <t>0</t>
        </is>
      </c>
      <c r="BG1122" s="286" t="inlineStr">
        <is>
          <t>0</t>
        </is>
      </c>
      <c r="BH1122" s="297" t="inlineStr">
        <is>
          <t>0</t>
        </is>
      </c>
      <c r="BI1122" s="297" t="inlineStr">
        <is>
          <t>0</t>
        </is>
      </c>
      <c r="BJ1122" s="297" t="inlineStr">
        <is>
          <t>0</t>
        </is>
      </c>
      <c r="BK1122" s="297" t="inlineStr">
        <is>
          <t>0</t>
        </is>
      </c>
      <c r="BL1122" s="297" t="inlineStr">
        <is>
          <t>0</t>
        </is>
      </c>
      <c r="BM1122" s="297" t="inlineStr">
        <is>
          <t>0</t>
        </is>
      </c>
      <c r="BN1122" s="297" t="inlineStr">
        <is>
          <t>0</t>
        </is>
      </c>
      <c r="BO1122" s="285" t="inlineStr">
        <is>
          <t>0</t>
        </is>
      </c>
      <c r="BP1122" s="297" t="inlineStr">
        <is>
          <t>0</t>
        </is>
      </c>
      <c r="BQ1122" s="297" t="inlineStr">
        <is>
          <t>0</t>
        </is>
      </c>
      <c r="BR1122" s="297" t="inlineStr">
        <is>
          <t>0</t>
        </is>
      </c>
      <c r="BS1122" s="297" t="inlineStr">
        <is>
          <t>0</t>
        </is>
      </c>
      <c r="BT1122" s="297" t="inlineStr">
        <is>
          <t>0</t>
        </is>
      </c>
      <c r="BU1122" s="297" t="inlineStr">
        <is>
          <t>0</t>
        </is>
      </c>
      <c r="BV1122" s="297" t="inlineStr">
        <is>
          <t>0</t>
        </is>
      </c>
      <c r="BW1122" s="288" t="inlineStr">
        <is>
          <t>0</t>
        </is>
      </c>
      <c r="BX1122" s="276">
        <f>SUM(IF(COUNTIF(#REF!, "*1.*"), 2, 0), IF(COUNTIF(#REF!, "*2.*"), 2, 0), IF(COUNTIF(#REF!, "*3.*"), 2, 0), IF(COUNTIF(#REF!, "*4.*"), 2, 0), IF(COUNTIF(#REF!, "*5.*"), 2, 0), IF(COUNTIF(#REF!, "*6.*"), 2, 0))</f>
        <v/>
      </c>
      <c r="BY1122" s="277">
        <f t="array" ref="BY1122">SUM(VALUE(AT1122),VALUE(AU1122),VALUE(AV1122),VALUE(AW1122),VALUE(AX1122),VALUE(AY1122),VALUE(AZ1122),VALUE(BB1122),VALUE(BC1122),VALUE(BD1122),VALUE(BE1122),VALUE(BF1122),VALUE(BG1122),VALUE(BH1122),VALUE(BI1122),VALUE(BJ1122),VALUE(BK1122),VALUE(BL1122),VALUE(BM1122),VALUE(BN1122),VALUE(BO1122),VALUE(BP1122),VALUE(BQ1122),VALUE(BR1122),VALUE(BS1122),VALUE(BT1122),VALUE(BU1122),VALUE(BV1122),VALUE(BW1122))</f>
        <v/>
      </c>
      <c r="BZ1122" s="307" t="n"/>
      <c r="CA1122" s="307" t="n"/>
      <c r="CB1122" s="307" t="n"/>
      <c r="CC1122" s="307" t="n"/>
      <c r="CD1122" s="307" t="n"/>
      <c r="CE1122" s="307" t="n"/>
      <c r="CF1122" s="307" t="n"/>
      <c r="CG1122" s="307" t="n"/>
      <c r="CH1122" s="307" t="n"/>
      <c r="CI1122" s="307" t="n"/>
      <c r="CJ1122" s="307" t="n"/>
      <c r="CK1122" s="307" t="n"/>
      <c r="CL1122" s="307" t="n"/>
      <c r="CM1122" s="307" t="n"/>
      <c r="CN1122" s="307" t="n"/>
      <c r="CO1122" s="307" t="n"/>
      <c r="CP1122" s="307" t="n"/>
      <c r="CQ1122" s="307" t="n"/>
      <c r="CR1122" s="279" t="inlineStr"/>
      <c r="CS1122" s="280">
        <f>AVERAGE(Value(BY1122),value(CR1122))</f>
        <v/>
      </c>
      <c r="CT1122" s="421">
        <f>(IF(OR(MediaScorecard!BG1609="x", MediaScorecard!BH1609="x",MediaScorecard!BI1609="x",MediaScorecard!BJ1609="x",MediaScorecard!BK1609="x"),1, 2))</f>
        <v/>
      </c>
      <c r="CU1122" s="308" t="n"/>
      <c r="CV1122" s="308" t="n"/>
      <c r="CW1122" s="308" t="n"/>
      <c r="CX1122" s="309" t="n"/>
      <c r="CY1122" s="308" t="n"/>
      <c r="CZ1122" s="308" t="n"/>
      <c r="DA1122" s="308" t="n"/>
    </row>
    <row r="1123" ht="21" customHeight="1" s="590">
      <c r="A1123" s="421" t="n"/>
      <c r="B1123" s="270" t="n"/>
      <c r="C1123" s="266" t="n"/>
      <c r="D1123" s="267" t="inlineStr"/>
      <c r="E1123" s="267" t="inlineStr"/>
      <c r="F1123" s="268" t="inlineStr"/>
      <c r="G1123" s="421" t="n"/>
      <c r="H1123" s="269" t="n"/>
      <c r="I1123" s="421" t="n"/>
      <c r="J1123" s="421" t="n"/>
      <c r="K1123" s="421" t="n"/>
      <c r="L1123" s="421" t="n"/>
      <c r="M1123" s="421" t="n"/>
      <c r="N1123" s="421" t="n"/>
      <c r="O1123" s="421" t="n"/>
      <c r="P1123" s="421" t="n"/>
      <c r="Q1123" s="421" t="n"/>
      <c r="R1123" s="270" t="n"/>
      <c r="S1123" s="421" t="n"/>
      <c r="T1123" s="421" t="n"/>
      <c r="U1123" s="421" t="n"/>
      <c r="V1123" s="421" t="n"/>
      <c r="W1123" s="421" t="n"/>
      <c r="X1123" s="421" t="n"/>
      <c r="Y1123" s="421" t="n"/>
      <c r="Z1123" s="421" t="n"/>
      <c r="AA1123" s="421" t="n"/>
      <c r="AB1123" s="421" t="n"/>
      <c r="AC1123" s="421" t="n"/>
      <c r="AD1123" s="421" t="n"/>
      <c r="AE1123" s="421" t="n"/>
      <c r="AF1123" s="421" t="n"/>
      <c r="AG1123" s="421" t="n"/>
      <c r="AH1123" s="421" t="n"/>
      <c r="AI1123" s="421" t="n"/>
      <c r="AJ1123" s="297" t="n"/>
      <c r="AK1123" s="297" t="n"/>
      <c r="AL1123" s="284" t="n"/>
      <c r="AM1123" s="297" t="n"/>
      <c r="AN1123" s="285" t="n"/>
      <c r="AO1123" s="297" t="n"/>
      <c r="AP1123" s="297" t="n"/>
      <c r="AQ1123" s="297" t="n"/>
      <c r="AR1123" s="297" t="n"/>
      <c r="AS1123" s="297" t="n"/>
      <c r="AT1123" s="285" t="inlineStr">
        <is>
          <t>0</t>
        </is>
      </c>
      <c r="AU1123" s="297" t="inlineStr">
        <is>
          <t>0</t>
        </is>
      </c>
      <c r="AV1123" s="297" t="inlineStr">
        <is>
          <t>0</t>
        </is>
      </c>
      <c r="AW1123" s="297" t="inlineStr">
        <is>
          <t>0</t>
        </is>
      </c>
      <c r="AX1123" s="297" t="inlineStr">
        <is>
          <t>0</t>
        </is>
      </c>
      <c r="AY1123" s="286" t="inlineStr">
        <is>
          <t>0</t>
        </is>
      </c>
      <c r="AZ1123" s="286" t="inlineStr">
        <is>
          <t>0</t>
        </is>
      </c>
      <c r="BA1123" s="287" t="inlineStr">
        <is>
          <t>0</t>
        </is>
      </c>
      <c r="BB1123" s="286" t="inlineStr">
        <is>
          <t>0</t>
        </is>
      </c>
      <c r="BC1123" s="286" t="inlineStr">
        <is>
          <t>0</t>
        </is>
      </c>
      <c r="BD1123" s="286" t="inlineStr">
        <is>
          <t>0</t>
        </is>
      </c>
      <c r="BE1123" s="286" t="inlineStr">
        <is>
          <t>0</t>
        </is>
      </c>
      <c r="BF1123" s="286" t="inlineStr">
        <is>
          <t>0</t>
        </is>
      </c>
      <c r="BG1123" s="286" t="inlineStr">
        <is>
          <t>0</t>
        </is>
      </c>
      <c r="BH1123" s="297" t="inlineStr">
        <is>
          <t>0</t>
        </is>
      </c>
      <c r="BI1123" s="297" t="inlineStr">
        <is>
          <t>0</t>
        </is>
      </c>
      <c r="BJ1123" s="297" t="inlineStr">
        <is>
          <t>0</t>
        </is>
      </c>
      <c r="BK1123" s="297" t="inlineStr">
        <is>
          <t>0</t>
        </is>
      </c>
      <c r="BL1123" s="297" t="inlineStr">
        <is>
          <t>0</t>
        </is>
      </c>
      <c r="BM1123" s="297" t="inlineStr">
        <is>
          <t>0</t>
        </is>
      </c>
      <c r="BN1123" s="297" t="inlineStr">
        <is>
          <t>0</t>
        </is>
      </c>
      <c r="BO1123" s="285" t="inlineStr">
        <is>
          <t>0</t>
        </is>
      </c>
      <c r="BP1123" s="297" t="inlineStr">
        <is>
          <t>0</t>
        </is>
      </c>
      <c r="BQ1123" s="297" t="inlineStr">
        <is>
          <t>0</t>
        </is>
      </c>
      <c r="BR1123" s="297" t="inlineStr">
        <is>
          <t>0</t>
        </is>
      </c>
      <c r="BS1123" s="297" t="inlineStr">
        <is>
          <t>0</t>
        </is>
      </c>
      <c r="BT1123" s="297" t="inlineStr">
        <is>
          <t>0</t>
        </is>
      </c>
      <c r="BU1123" s="297" t="inlineStr">
        <is>
          <t>0</t>
        </is>
      </c>
      <c r="BV1123" s="297" t="inlineStr">
        <is>
          <t>0</t>
        </is>
      </c>
      <c r="BW1123" s="288" t="inlineStr">
        <is>
          <t>0</t>
        </is>
      </c>
      <c r="BX1123" s="276">
        <f>SUM(IF(COUNTIF(#REF!, "*1.*"), 2, 0), IF(COUNTIF(#REF!, "*2.*"), 2, 0), IF(COUNTIF(#REF!, "*3.*"), 2, 0), IF(COUNTIF(#REF!, "*4.*"), 2, 0), IF(COUNTIF(#REF!, "*5.*"), 2, 0), IF(COUNTIF(#REF!, "*6.*"), 2, 0))</f>
        <v/>
      </c>
      <c r="BY1123" s="277">
        <f t="array" ref="BY1123">SUM(VALUE(AT1123),VALUE(AU1123),VALUE(AV1123),VALUE(AW1123),VALUE(AX1123),VALUE(AY1123),VALUE(AZ1123),VALUE(BB1123),VALUE(BC1123),VALUE(BD1123),VALUE(BE1123),VALUE(BF1123),VALUE(BG1123),VALUE(BH1123),VALUE(BI1123),VALUE(BJ1123),VALUE(BK1123),VALUE(BL1123),VALUE(BM1123),VALUE(BN1123),VALUE(BO1123),VALUE(BP1123),VALUE(BQ1123),VALUE(BR1123),VALUE(BS1123),VALUE(BT1123),VALUE(BU1123),VALUE(BV1123),VALUE(BW1123))</f>
        <v/>
      </c>
      <c r="BZ1123" s="307" t="n"/>
      <c r="CA1123" s="307" t="n"/>
      <c r="CB1123" s="307" t="n"/>
      <c r="CC1123" s="307" t="n"/>
      <c r="CD1123" s="307" t="n"/>
      <c r="CE1123" s="307" t="n"/>
      <c r="CF1123" s="307" t="n"/>
      <c r="CG1123" s="307" t="n"/>
      <c r="CH1123" s="307" t="n"/>
      <c r="CI1123" s="307" t="n"/>
      <c r="CJ1123" s="307" t="n"/>
      <c r="CK1123" s="307" t="n"/>
      <c r="CL1123" s="307" t="n"/>
      <c r="CM1123" s="307" t="n"/>
      <c r="CN1123" s="307" t="n"/>
      <c r="CO1123" s="307" t="n"/>
      <c r="CP1123" s="307" t="n"/>
      <c r="CQ1123" s="307" t="n"/>
      <c r="CR1123" s="279" t="inlineStr"/>
      <c r="CS1123" s="280">
        <f>AVERAGE(Value(BY1123),value(CR1123))</f>
        <v/>
      </c>
      <c r="CT1123" s="421">
        <f>(IF(OR(MediaScorecard!BG1610="x", MediaScorecard!BH1610="x",MediaScorecard!BI1610="x",MediaScorecard!BJ1610="x",MediaScorecard!BK1610="x"),1, 2))</f>
        <v/>
      </c>
      <c r="CU1123" s="308" t="n"/>
      <c r="CV1123" s="308" t="n"/>
      <c r="CW1123" s="308" t="n"/>
      <c r="CX1123" s="309" t="n"/>
      <c r="CY1123" s="308" t="n"/>
      <c r="CZ1123" s="308" t="n"/>
      <c r="DA1123" s="308" t="n"/>
    </row>
    <row r="1124" ht="21" customHeight="1" s="590">
      <c r="A1124" s="421" t="n"/>
      <c r="B1124" s="270" t="n"/>
      <c r="C1124" s="266" t="n"/>
      <c r="D1124" s="267" t="inlineStr"/>
      <c r="E1124" s="267" t="inlineStr"/>
      <c r="F1124" s="268" t="inlineStr"/>
      <c r="G1124" s="421" t="n"/>
      <c r="H1124" s="269" t="n"/>
      <c r="I1124" s="421" t="n"/>
      <c r="J1124" s="421" t="n"/>
      <c r="K1124" s="421" t="n"/>
      <c r="L1124" s="421" t="n"/>
      <c r="M1124" s="421" t="n"/>
      <c r="N1124" s="421" t="n"/>
      <c r="O1124" s="421" t="n"/>
      <c r="P1124" s="421" t="n"/>
      <c r="Q1124" s="421" t="n"/>
      <c r="R1124" s="270" t="n"/>
      <c r="S1124" s="421" t="n"/>
      <c r="T1124" s="421" t="n"/>
      <c r="U1124" s="421" t="n"/>
      <c r="V1124" s="421" t="n"/>
      <c r="W1124" s="421" t="n"/>
      <c r="X1124" s="421" t="n"/>
      <c r="Y1124" s="421" t="n"/>
      <c r="Z1124" s="421" t="n"/>
      <c r="AA1124" s="421" t="n"/>
      <c r="AB1124" s="421" t="n"/>
      <c r="AC1124" s="421" t="n"/>
      <c r="AD1124" s="421" t="n"/>
      <c r="AE1124" s="421" t="n"/>
      <c r="AF1124" s="421" t="n"/>
      <c r="AG1124" s="421" t="n"/>
      <c r="AH1124" s="421" t="n"/>
      <c r="AI1124" s="421" t="n"/>
      <c r="AJ1124" s="297" t="n"/>
      <c r="AK1124" s="297" t="n"/>
      <c r="AL1124" s="284" t="n"/>
      <c r="AM1124" s="297" t="n"/>
      <c r="AN1124" s="285" t="n"/>
      <c r="AO1124" s="297" t="n"/>
      <c r="AP1124" s="297" t="n"/>
      <c r="AQ1124" s="297" t="n"/>
      <c r="AR1124" s="297" t="n"/>
      <c r="AS1124" s="297" t="n"/>
      <c r="AT1124" s="285" t="inlineStr">
        <is>
          <t>0</t>
        </is>
      </c>
      <c r="AU1124" s="297" t="inlineStr">
        <is>
          <t>0</t>
        </is>
      </c>
      <c r="AV1124" s="297" t="inlineStr">
        <is>
          <t>0</t>
        </is>
      </c>
      <c r="AW1124" s="297" t="inlineStr">
        <is>
          <t>0</t>
        </is>
      </c>
      <c r="AX1124" s="297" t="inlineStr">
        <is>
          <t>0</t>
        </is>
      </c>
      <c r="AY1124" s="286" t="inlineStr">
        <is>
          <t>0</t>
        </is>
      </c>
      <c r="AZ1124" s="286" t="inlineStr">
        <is>
          <t>0</t>
        </is>
      </c>
      <c r="BA1124" s="287" t="inlineStr">
        <is>
          <t>0</t>
        </is>
      </c>
      <c r="BB1124" s="286" t="inlineStr">
        <is>
          <t>0</t>
        </is>
      </c>
      <c r="BC1124" s="286" t="inlineStr">
        <is>
          <t>0</t>
        </is>
      </c>
      <c r="BD1124" s="286" t="inlineStr">
        <is>
          <t>0</t>
        </is>
      </c>
      <c r="BE1124" s="286" t="inlineStr">
        <is>
          <t>0</t>
        </is>
      </c>
      <c r="BF1124" s="286" t="inlineStr">
        <is>
          <t>0</t>
        </is>
      </c>
      <c r="BG1124" s="286" t="inlineStr">
        <is>
          <t>0</t>
        </is>
      </c>
      <c r="BH1124" s="297" t="inlineStr">
        <is>
          <t>0</t>
        </is>
      </c>
      <c r="BI1124" s="297" t="inlineStr">
        <is>
          <t>0</t>
        </is>
      </c>
      <c r="BJ1124" s="297" t="inlineStr">
        <is>
          <t>0</t>
        </is>
      </c>
      <c r="BK1124" s="297" t="inlineStr">
        <is>
          <t>0</t>
        </is>
      </c>
      <c r="BL1124" s="297" t="inlineStr">
        <is>
          <t>0</t>
        </is>
      </c>
      <c r="BM1124" s="297" t="inlineStr">
        <is>
          <t>0</t>
        </is>
      </c>
      <c r="BN1124" s="297" t="inlineStr">
        <is>
          <t>0</t>
        </is>
      </c>
      <c r="BO1124" s="285" t="inlineStr">
        <is>
          <t>0</t>
        </is>
      </c>
      <c r="BP1124" s="297" t="inlineStr">
        <is>
          <t>0</t>
        </is>
      </c>
      <c r="BQ1124" s="297" t="inlineStr">
        <is>
          <t>0</t>
        </is>
      </c>
      <c r="BR1124" s="297" t="inlineStr">
        <is>
          <t>0</t>
        </is>
      </c>
      <c r="BS1124" s="297" t="inlineStr">
        <is>
          <t>0</t>
        </is>
      </c>
      <c r="BT1124" s="297" t="inlineStr">
        <is>
          <t>0</t>
        </is>
      </c>
      <c r="BU1124" s="297" t="inlineStr">
        <is>
          <t>0</t>
        </is>
      </c>
      <c r="BV1124" s="297" t="inlineStr">
        <is>
          <t>0</t>
        </is>
      </c>
      <c r="BW1124" s="288" t="inlineStr">
        <is>
          <t>0</t>
        </is>
      </c>
      <c r="BX1124" s="276">
        <f>SUM(IF(COUNTIF(#REF!, "*1.*"), 2, 0), IF(COUNTIF(#REF!, "*2.*"), 2, 0), IF(COUNTIF(#REF!, "*3.*"), 2, 0), IF(COUNTIF(#REF!, "*4.*"), 2, 0), IF(COUNTIF(#REF!, "*5.*"), 2, 0), IF(COUNTIF(#REF!, "*6.*"), 2, 0))</f>
        <v/>
      </c>
      <c r="BY1124" s="277">
        <f t="array" ref="BY1124">SUM(VALUE(AT1124),VALUE(AU1124),VALUE(AV1124),VALUE(AW1124),VALUE(AX1124),VALUE(AY1124),VALUE(AZ1124),VALUE(BB1124),VALUE(BC1124),VALUE(BD1124),VALUE(BE1124),VALUE(BF1124),VALUE(BG1124),VALUE(BH1124),VALUE(BI1124),VALUE(BJ1124),VALUE(BK1124),VALUE(BL1124),VALUE(BM1124),VALUE(BN1124),VALUE(BO1124),VALUE(BP1124),VALUE(BQ1124),VALUE(BR1124),VALUE(BS1124),VALUE(BT1124),VALUE(BU1124),VALUE(BV1124),VALUE(BW1124))</f>
        <v/>
      </c>
      <c r="BZ1124" s="307" t="n"/>
      <c r="CA1124" s="307" t="n"/>
      <c r="CB1124" s="307" t="n"/>
      <c r="CC1124" s="307" t="n"/>
      <c r="CD1124" s="307" t="n"/>
      <c r="CE1124" s="307" t="n"/>
      <c r="CF1124" s="307" t="n"/>
      <c r="CG1124" s="307" t="n"/>
      <c r="CH1124" s="307" t="n"/>
      <c r="CI1124" s="307" t="n"/>
      <c r="CJ1124" s="307" t="n"/>
      <c r="CK1124" s="307" t="n"/>
      <c r="CL1124" s="307" t="n"/>
      <c r="CM1124" s="307" t="n"/>
      <c r="CN1124" s="307" t="n"/>
      <c r="CO1124" s="307" t="n"/>
      <c r="CP1124" s="307" t="n"/>
      <c r="CQ1124" s="307" t="n"/>
      <c r="CR1124" s="279" t="inlineStr"/>
      <c r="CS1124" s="280">
        <f>AVERAGE(Value(BY1124),value(CR1124))</f>
        <v/>
      </c>
      <c r="CT1124" s="421">
        <f>(IF(OR(MediaScorecard!BG1611="x", MediaScorecard!BH1611="x",MediaScorecard!BI1611="x",MediaScorecard!BJ1611="x",MediaScorecard!BK1611="x"),1, 2))</f>
        <v/>
      </c>
      <c r="CU1124" s="308" t="n"/>
      <c r="CV1124" s="308" t="n"/>
      <c r="CW1124" s="308" t="n"/>
      <c r="CX1124" s="309" t="n"/>
      <c r="CY1124" s="308" t="n"/>
      <c r="CZ1124" s="308" t="n"/>
      <c r="DA1124" s="308" t="n"/>
    </row>
    <row r="1125" ht="21" customHeight="1" s="590">
      <c r="A1125" s="421" t="n"/>
      <c r="B1125" s="270" t="n"/>
      <c r="C1125" s="266" t="n"/>
      <c r="D1125" s="267" t="inlineStr"/>
      <c r="E1125" s="267" t="inlineStr"/>
      <c r="F1125" s="268" t="inlineStr"/>
      <c r="G1125" s="421" t="n"/>
      <c r="H1125" s="269" t="n"/>
      <c r="I1125" s="421" t="n"/>
      <c r="J1125" s="421" t="n"/>
      <c r="K1125" s="421" t="n"/>
      <c r="L1125" s="421" t="n"/>
      <c r="M1125" s="421" t="n"/>
      <c r="N1125" s="421" t="n"/>
      <c r="O1125" s="421" t="n"/>
      <c r="P1125" s="421" t="n"/>
      <c r="Q1125" s="421" t="n"/>
      <c r="R1125" s="270" t="n"/>
      <c r="S1125" s="421" t="n"/>
      <c r="T1125" s="421" t="n"/>
      <c r="U1125" s="421" t="n"/>
      <c r="V1125" s="421" t="n"/>
      <c r="W1125" s="421" t="n"/>
      <c r="X1125" s="421" t="n"/>
      <c r="Y1125" s="421" t="n"/>
      <c r="Z1125" s="421" t="n"/>
      <c r="AA1125" s="421" t="n"/>
      <c r="AB1125" s="421" t="n"/>
      <c r="AC1125" s="421" t="n"/>
      <c r="AD1125" s="421" t="n"/>
      <c r="AE1125" s="421" t="n"/>
      <c r="AF1125" s="421" t="n"/>
      <c r="AG1125" s="421" t="n"/>
      <c r="AH1125" s="421" t="n"/>
      <c r="AI1125" s="421" t="n"/>
      <c r="AJ1125" s="297" t="n"/>
      <c r="AK1125" s="297" t="n"/>
      <c r="AL1125" s="284" t="n"/>
      <c r="AM1125" s="297" t="n"/>
      <c r="AN1125" s="285" t="n"/>
      <c r="AO1125" s="297" t="n"/>
      <c r="AP1125" s="297" t="n"/>
      <c r="AQ1125" s="297" t="n"/>
      <c r="AR1125" s="297" t="n"/>
      <c r="AS1125" s="297" t="n"/>
      <c r="AT1125" s="285" t="inlineStr">
        <is>
          <t>0</t>
        </is>
      </c>
      <c r="AU1125" s="297" t="inlineStr">
        <is>
          <t>0</t>
        </is>
      </c>
      <c r="AV1125" s="297" t="inlineStr">
        <is>
          <t>0</t>
        </is>
      </c>
      <c r="AW1125" s="297" t="inlineStr">
        <is>
          <t>0</t>
        </is>
      </c>
      <c r="AX1125" s="297" t="inlineStr">
        <is>
          <t>0</t>
        </is>
      </c>
      <c r="AY1125" s="286" t="inlineStr">
        <is>
          <t>0</t>
        </is>
      </c>
      <c r="AZ1125" s="286" t="inlineStr">
        <is>
          <t>0</t>
        </is>
      </c>
      <c r="BA1125" s="287" t="inlineStr">
        <is>
          <t>0</t>
        </is>
      </c>
      <c r="BB1125" s="286" t="inlineStr">
        <is>
          <t>0</t>
        </is>
      </c>
      <c r="BC1125" s="286" t="inlineStr">
        <is>
          <t>0</t>
        </is>
      </c>
      <c r="BD1125" s="286" t="inlineStr">
        <is>
          <t>0</t>
        </is>
      </c>
      <c r="BE1125" s="286" t="inlineStr">
        <is>
          <t>0</t>
        </is>
      </c>
      <c r="BF1125" s="286" t="inlineStr">
        <is>
          <t>0</t>
        </is>
      </c>
      <c r="BG1125" s="286" t="inlineStr">
        <is>
          <t>0</t>
        </is>
      </c>
      <c r="BH1125" s="297" t="inlineStr">
        <is>
          <t>0</t>
        </is>
      </c>
      <c r="BI1125" s="297" t="inlineStr">
        <is>
          <t>0</t>
        </is>
      </c>
      <c r="BJ1125" s="297" t="inlineStr">
        <is>
          <t>0</t>
        </is>
      </c>
      <c r="BK1125" s="297" t="inlineStr">
        <is>
          <t>0</t>
        </is>
      </c>
      <c r="BL1125" s="297" t="inlineStr">
        <is>
          <t>0</t>
        </is>
      </c>
      <c r="BM1125" s="297" t="inlineStr">
        <is>
          <t>0</t>
        </is>
      </c>
      <c r="BN1125" s="297" t="inlineStr">
        <is>
          <t>0</t>
        </is>
      </c>
      <c r="BO1125" s="285" t="inlineStr">
        <is>
          <t>0</t>
        </is>
      </c>
      <c r="BP1125" s="297" t="inlineStr">
        <is>
          <t>0</t>
        </is>
      </c>
      <c r="BQ1125" s="297" t="inlineStr">
        <is>
          <t>0</t>
        </is>
      </c>
      <c r="BR1125" s="297" t="inlineStr">
        <is>
          <t>0</t>
        </is>
      </c>
      <c r="BS1125" s="297" t="inlineStr">
        <is>
          <t>0</t>
        </is>
      </c>
      <c r="BT1125" s="297" t="inlineStr">
        <is>
          <t>0</t>
        </is>
      </c>
      <c r="BU1125" s="297" t="inlineStr">
        <is>
          <t>0</t>
        </is>
      </c>
      <c r="BV1125" s="297" t="inlineStr">
        <is>
          <t>0</t>
        </is>
      </c>
      <c r="BW1125" s="288" t="inlineStr">
        <is>
          <t>0</t>
        </is>
      </c>
      <c r="BX1125" s="276">
        <f>SUM(IF(COUNTIF(#REF!, "*1.*"), 2, 0), IF(COUNTIF(#REF!, "*2.*"), 2, 0), IF(COUNTIF(#REF!, "*3.*"), 2, 0), IF(COUNTIF(#REF!, "*4.*"), 2, 0), IF(COUNTIF(#REF!, "*5.*"), 2, 0), IF(COUNTIF(#REF!, "*6.*"), 2, 0))</f>
        <v/>
      </c>
      <c r="BY1125" s="277">
        <f t="array" ref="BY1125">SUM(VALUE(AT1125),VALUE(AU1125),VALUE(AV1125),VALUE(AW1125),VALUE(AX1125),VALUE(AY1125),VALUE(AZ1125),VALUE(BB1125),VALUE(BC1125),VALUE(BD1125),VALUE(BE1125),VALUE(BF1125),VALUE(BG1125),VALUE(BH1125),VALUE(BI1125),VALUE(BJ1125),VALUE(BK1125),VALUE(BL1125),VALUE(BM1125),VALUE(BN1125),VALUE(BO1125),VALUE(BP1125),VALUE(BQ1125),VALUE(BR1125),VALUE(BS1125),VALUE(BT1125),VALUE(BU1125),VALUE(BV1125),VALUE(BW1125))</f>
        <v/>
      </c>
      <c r="BZ1125" s="307" t="n"/>
      <c r="CA1125" s="307" t="n"/>
      <c r="CB1125" s="307" t="n"/>
      <c r="CC1125" s="307" t="n"/>
      <c r="CD1125" s="307" t="n"/>
      <c r="CE1125" s="307" t="n"/>
      <c r="CF1125" s="307" t="n"/>
      <c r="CG1125" s="307" t="n"/>
      <c r="CH1125" s="307" t="n"/>
      <c r="CI1125" s="307" t="n"/>
      <c r="CJ1125" s="307" t="n"/>
      <c r="CK1125" s="307" t="n"/>
      <c r="CL1125" s="307" t="n"/>
      <c r="CM1125" s="307" t="n"/>
      <c r="CN1125" s="307" t="n"/>
      <c r="CO1125" s="307" t="n"/>
      <c r="CP1125" s="307" t="n"/>
      <c r="CQ1125" s="307" t="n"/>
      <c r="CR1125" s="279" t="inlineStr"/>
      <c r="CS1125" s="280">
        <f>AVERAGE(Value(BY1125),value(CR1125))</f>
        <v/>
      </c>
      <c r="CT1125" s="421">
        <f>(IF(OR(MediaScorecard!BG1612="x", MediaScorecard!BH1612="x",MediaScorecard!BI1612="x",MediaScorecard!BJ1612="x",MediaScorecard!BK1612="x"),1, 2))</f>
        <v/>
      </c>
      <c r="CU1125" s="308" t="n"/>
      <c r="CV1125" s="308" t="n"/>
      <c r="CW1125" s="308" t="n"/>
      <c r="CX1125" s="309" t="n"/>
      <c r="CY1125" s="308" t="n"/>
      <c r="CZ1125" s="308" t="n"/>
      <c r="DA1125" s="308" t="n"/>
    </row>
    <row r="1126" ht="21" customHeight="1" s="590">
      <c r="A1126" s="421" t="n"/>
      <c r="B1126" s="270" t="n"/>
      <c r="C1126" s="266" t="n"/>
      <c r="D1126" s="267" t="inlineStr"/>
      <c r="E1126" s="267" t="inlineStr"/>
      <c r="F1126" s="268" t="inlineStr"/>
      <c r="G1126" s="421" t="n"/>
      <c r="H1126" s="269" t="n"/>
      <c r="I1126" s="421" t="n"/>
      <c r="J1126" s="421" t="n"/>
      <c r="K1126" s="421" t="n"/>
      <c r="L1126" s="421" t="n"/>
      <c r="M1126" s="421" t="n"/>
      <c r="N1126" s="421" t="n"/>
      <c r="O1126" s="421" t="n"/>
      <c r="P1126" s="421" t="n"/>
      <c r="Q1126" s="421" t="n"/>
      <c r="R1126" s="270" t="n"/>
      <c r="S1126" s="421" t="n"/>
      <c r="T1126" s="421" t="n"/>
      <c r="U1126" s="421" t="n"/>
      <c r="V1126" s="421" t="n"/>
      <c r="W1126" s="421" t="n"/>
      <c r="X1126" s="421" t="n"/>
      <c r="Y1126" s="421" t="n"/>
      <c r="Z1126" s="421" t="n"/>
      <c r="AA1126" s="421" t="n"/>
      <c r="AB1126" s="421" t="n"/>
      <c r="AC1126" s="421" t="n"/>
      <c r="AD1126" s="421" t="n"/>
      <c r="AE1126" s="421" t="n"/>
      <c r="AF1126" s="421" t="n"/>
      <c r="AG1126" s="421" t="n"/>
      <c r="AH1126" s="421" t="n"/>
      <c r="AI1126" s="421" t="n"/>
      <c r="AJ1126" s="297" t="n"/>
      <c r="AK1126" s="297" t="n"/>
      <c r="AL1126" s="284" t="n"/>
      <c r="AM1126" s="297" t="n"/>
      <c r="AN1126" s="285" t="n"/>
      <c r="AO1126" s="297" t="n"/>
      <c r="AP1126" s="297" t="n"/>
      <c r="AQ1126" s="297" t="n"/>
      <c r="AR1126" s="297" t="n"/>
      <c r="AS1126" s="297" t="n"/>
      <c r="AT1126" s="285" t="inlineStr">
        <is>
          <t>0</t>
        </is>
      </c>
      <c r="AU1126" s="297" t="inlineStr">
        <is>
          <t>0</t>
        </is>
      </c>
      <c r="AV1126" s="297" t="inlineStr">
        <is>
          <t>0</t>
        </is>
      </c>
      <c r="AW1126" s="297" t="inlineStr">
        <is>
          <t>0</t>
        </is>
      </c>
      <c r="AX1126" s="297" t="inlineStr">
        <is>
          <t>0</t>
        </is>
      </c>
      <c r="AY1126" s="286" t="inlineStr">
        <is>
          <t>0</t>
        </is>
      </c>
      <c r="AZ1126" s="286" t="inlineStr">
        <is>
          <t>0</t>
        </is>
      </c>
      <c r="BA1126" s="287" t="inlineStr">
        <is>
          <t>0</t>
        </is>
      </c>
      <c r="BB1126" s="286" t="inlineStr">
        <is>
          <t>0</t>
        </is>
      </c>
      <c r="BC1126" s="286" t="inlineStr">
        <is>
          <t>0</t>
        </is>
      </c>
      <c r="BD1126" s="286" t="inlineStr">
        <is>
          <t>0</t>
        </is>
      </c>
      <c r="BE1126" s="286" t="inlineStr">
        <is>
          <t>0</t>
        </is>
      </c>
      <c r="BF1126" s="286" t="inlineStr">
        <is>
          <t>0</t>
        </is>
      </c>
      <c r="BG1126" s="286" t="inlineStr">
        <is>
          <t>0</t>
        </is>
      </c>
      <c r="BH1126" s="297" t="inlineStr">
        <is>
          <t>0</t>
        </is>
      </c>
      <c r="BI1126" s="297" t="inlineStr">
        <is>
          <t>0</t>
        </is>
      </c>
      <c r="BJ1126" s="297" t="inlineStr">
        <is>
          <t>0</t>
        </is>
      </c>
      <c r="BK1126" s="297" t="inlineStr">
        <is>
          <t>0</t>
        </is>
      </c>
      <c r="BL1126" s="297" t="inlineStr">
        <is>
          <t>0</t>
        </is>
      </c>
      <c r="BM1126" s="297" t="inlineStr">
        <is>
          <t>0</t>
        </is>
      </c>
      <c r="BN1126" s="297" t="inlineStr">
        <is>
          <t>0</t>
        </is>
      </c>
      <c r="BO1126" s="285" t="inlineStr">
        <is>
          <t>0</t>
        </is>
      </c>
      <c r="BP1126" s="297" t="inlineStr">
        <is>
          <t>0</t>
        </is>
      </c>
      <c r="BQ1126" s="297" t="inlineStr">
        <is>
          <t>0</t>
        </is>
      </c>
      <c r="BR1126" s="297" t="inlineStr">
        <is>
          <t>0</t>
        </is>
      </c>
      <c r="BS1126" s="297" t="inlineStr">
        <is>
          <t>0</t>
        </is>
      </c>
      <c r="BT1126" s="297" t="inlineStr">
        <is>
          <t>0</t>
        </is>
      </c>
      <c r="BU1126" s="297" t="inlineStr">
        <is>
          <t>0</t>
        </is>
      </c>
      <c r="BV1126" s="297" t="inlineStr">
        <is>
          <t>0</t>
        </is>
      </c>
      <c r="BW1126" s="288" t="inlineStr">
        <is>
          <t>0</t>
        </is>
      </c>
      <c r="BX1126" s="276">
        <f>SUM(IF(COUNTIF(#REF!, "*1.*"), 2, 0), IF(COUNTIF(#REF!, "*2.*"), 2, 0), IF(COUNTIF(#REF!, "*3.*"), 2, 0), IF(COUNTIF(#REF!, "*4.*"), 2, 0), IF(COUNTIF(#REF!, "*5.*"), 2, 0), IF(COUNTIF(#REF!, "*6.*"), 2, 0))</f>
        <v/>
      </c>
      <c r="BY1126" s="277">
        <f t="array" ref="BY1126">SUM(VALUE(AT1126),VALUE(AU1126),VALUE(AV1126),VALUE(AW1126),VALUE(AX1126),VALUE(AY1126),VALUE(AZ1126),VALUE(BB1126),VALUE(BC1126),VALUE(BD1126),VALUE(BE1126),VALUE(BF1126),VALUE(BG1126),VALUE(BH1126),VALUE(BI1126),VALUE(BJ1126),VALUE(BK1126),VALUE(BL1126),VALUE(BM1126),VALUE(BN1126),VALUE(BO1126),VALUE(BP1126),VALUE(BQ1126),VALUE(BR1126),VALUE(BS1126),VALUE(BT1126),VALUE(BU1126),VALUE(BV1126),VALUE(BW1126))</f>
        <v/>
      </c>
      <c r="BZ1126" s="307" t="n"/>
      <c r="CA1126" s="307" t="n"/>
      <c r="CB1126" s="307" t="n"/>
      <c r="CC1126" s="307" t="n"/>
      <c r="CD1126" s="307" t="n"/>
      <c r="CE1126" s="307" t="n"/>
      <c r="CF1126" s="307" t="n"/>
      <c r="CG1126" s="307" t="n"/>
      <c r="CH1126" s="307" t="n"/>
      <c r="CI1126" s="307" t="n"/>
      <c r="CJ1126" s="307" t="n"/>
      <c r="CK1126" s="307" t="n"/>
      <c r="CL1126" s="307" t="n"/>
      <c r="CM1126" s="307" t="n"/>
      <c r="CN1126" s="307" t="n"/>
      <c r="CO1126" s="307" t="n"/>
      <c r="CP1126" s="307" t="n"/>
      <c r="CQ1126" s="307" t="n"/>
      <c r="CR1126" s="279" t="inlineStr"/>
      <c r="CS1126" s="280">
        <f>AVERAGE(Value(BY1126),value(CR1126))</f>
        <v/>
      </c>
      <c r="CT1126" s="421">
        <f>(IF(OR(MediaScorecard!BG1613="x", MediaScorecard!BH1613="x",MediaScorecard!BI1613="x",MediaScorecard!BJ1613="x",MediaScorecard!BK1613="x"),1, 2))</f>
        <v/>
      </c>
      <c r="CU1126" s="308" t="n"/>
      <c r="CV1126" s="308" t="n"/>
      <c r="CW1126" s="308" t="n"/>
      <c r="CX1126" s="309" t="n"/>
      <c r="CY1126" s="308" t="n"/>
      <c r="CZ1126" s="308" t="n"/>
      <c r="DA1126" s="308" t="n"/>
    </row>
    <row r="1127" ht="21" customHeight="1" s="590">
      <c r="A1127" s="421" t="n"/>
      <c r="B1127" s="270" t="n"/>
      <c r="C1127" s="266" t="n"/>
      <c r="D1127" s="267" t="inlineStr"/>
      <c r="E1127" s="267" t="inlineStr"/>
      <c r="F1127" s="268" t="inlineStr"/>
      <c r="G1127" s="421" t="n"/>
      <c r="H1127" s="269" t="n"/>
      <c r="I1127" s="421" t="n"/>
      <c r="J1127" s="421" t="n"/>
      <c r="K1127" s="421" t="n"/>
      <c r="L1127" s="421" t="n"/>
      <c r="M1127" s="421" t="n"/>
      <c r="N1127" s="421" t="n"/>
      <c r="O1127" s="421" t="n"/>
      <c r="P1127" s="421" t="n"/>
      <c r="Q1127" s="421" t="n"/>
      <c r="R1127" s="270" t="n"/>
      <c r="S1127" s="421" t="n"/>
      <c r="T1127" s="421" t="n"/>
      <c r="U1127" s="421" t="n"/>
      <c r="V1127" s="421" t="n"/>
      <c r="W1127" s="421" t="n"/>
      <c r="X1127" s="421" t="n"/>
      <c r="Y1127" s="421" t="n"/>
      <c r="Z1127" s="421" t="n"/>
      <c r="AA1127" s="421" t="n"/>
      <c r="AB1127" s="421" t="n"/>
      <c r="AC1127" s="421" t="n"/>
      <c r="AD1127" s="421" t="n"/>
      <c r="AE1127" s="421" t="n"/>
      <c r="AF1127" s="421" t="n"/>
      <c r="AG1127" s="421" t="n"/>
      <c r="AH1127" s="421" t="n"/>
      <c r="AI1127" s="421" t="n"/>
      <c r="AJ1127" s="297" t="n"/>
      <c r="AK1127" s="297" t="n"/>
      <c r="AL1127" s="284" t="n"/>
      <c r="AM1127" s="297" t="n"/>
      <c r="AN1127" s="285" t="n"/>
      <c r="AO1127" s="297" t="n"/>
      <c r="AP1127" s="297" t="n"/>
      <c r="AQ1127" s="297" t="n"/>
      <c r="AR1127" s="297" t="n"/>
      <c r="AS1127" s="297" t="n"/>
      <c r="AT1127" s="285" t="inlineStr">
        <is>
          <t>0</t>
        </is>
      </c>
      <c r="AU1127" s="297" t="inlineStr">
        <is>
          <t>0</t>
        </is>
      </c>
      <c r="AV1127" s="297" t="inlineStr">
        <is>
          <t>0</t>
        </is>
      </c>
      <c r="AW1127" s="297" t="inlineStr">
        <is>
          <t>0</t>
        </is>
      </c>
      <c r="AX1127" s="297" t="inlineStr">
        <is>
          <t>0</t>
        </is>
      </c>
      <c r="AY1127" s="286" t="inlineStr">
        <is>
          <t>0</t>
        </is>
      </c>
      <c r="AZ1127" s="286" t="inlineStr">
        <is>
          <t>0</t>
        </is>
      </c>
      <c r="BA1127" s="287" t="inlineStr">
        <is>
          <t>0</t>
        </is>
      </c>
      <c r="BB1127" s="286" t="inlineStr">
        <is>
          <t>0</t>
        </is>
      </c>
      <c r="BC1127" s="286" t="inlineStr">
        <is>
          <t>0</t>
        </is>
      </c>
      <c r="BD1127" s="286" t="inlineStr">
        <is>
          <t>0</t>
        </is>
      </c>
      <c r="BE1127" s="286" t="inlineStr">
        <is>
          <t>0</t>
        </is>
      </c>
      <c r="BF1127" s="286" t="inlineStr">
        <is>
          <t>0</t>
        </is>
      </c>
      <c r="BG1127" s="286" t="inlineStr">
        <is>
          <t>0</t>
        </is>
      </c>
      <c r="BH1127" s="297" t="inlineStr">
        <is>
          <t>0</t>
        </is>
      </c>
      <c r="BI1127" s="297" t="inlineStr">
        <is>
          <t>0</t>
        </is>
      </c>
      <c r="BJ1127" s="297" t="inlineStr">
        <is>
          <t>0</t>
        </is>
      </c>
      <c r="BK1127" s="297" t="inlineStr">
        <is>
          <t>0</t>
        </is>
      </c>
      <c r="BL1127" s="297" t="inlineStr">
        <is>
          <t>0</t>
        </is>
      </c>
      <c r="BM1127" s="297" t="inlineStr">
        <is>
          <t>0</t>
        </is>
      </c>
      <c r="BN1127" s="297" t="inlineStr">
        <is>
          <t>0</t>
        </is>
      </c>
      <c r="BO1127" s="285" t="inlineStr">
        <is>
          <t>0</t>
        </is>
      </c>
      <c r="BP1127" s="297" t="inlineStr">
        <is>
          <t>0</t>
        </is>
      </c>
      <c r="BQ1127" s="297" t="inlineStr">
        <is>
          <t>0</t>
        </is>
      </c>
      <c r="BR1127" s="297" t="inlineStr">
        <is>
          <t>0</t>
        </is>
      </c>
      <c r="BS1127" s="297" t="inlineStr">
        <is>
          <t>0</t>
        </is>
      </c>
      <c r="BT1127" s="297" t="inlineStr">
        <is>
          <t>0</t>
        </is>
      </c>
      <c r="BU1127" s="297" t="inlineStr">
        <is>
          <t>0</t>
        </is>
      </c>
      <c r="BV1127" s="297" t="inlineStr">
        <is>
          <t>0</t>
        </is>
      </c>
      <c r="BW1127" s="288" t="inlineStr">
        <is>
          <t>0</t>
        </is>
      </c>
      <c r="BX1127" s="276">
        <f>SUM(IF(COUNTIF(#REF!, "*1.*"), 2, 0), IF(COUNTIF(#REF!, "*2.*"), 2, 0), IF(COUNTIF(#REF!, "*3.*"), 2, 0), IF(COUNTIF(#REF!, "*4.*"), 2, 0), IF(COUNTIF(#REF!, "*5.*"), 2, 0), IF(COUNTIF(#REF!, "*6.*"), 2, 0))</f>
        <v/>
      </c>
      <c r="BY1127" s="277">
        <f t="array" ref="BY1127">SUM(VALUE(AT1127),VALUE(AU1127),VALUE(AV1127),VALUE(AW1127),VALUE(AX1127),VALUE(AY1127),VALUE(AZ1127),VALUE(BB1127),VALUE(BC1127),VALUE(BD1127),VALUE(BE1127),VALUE(BF1127),VALUE(BG1127),VALUE(BH1127),VALUE(BI1127),VALUE(BJ1127),VALUE(BK1127),VALUE(BL1127),VALUE(BM1127),VALUE(BN1127),VALUE(BO1127),VALUE(BP1127),VALUE(BQ1127),VALUE(BR1127),VALUE(BS1127),VALUE(BT1127),VALUE(BU1127),VALUE(BV1127),VALUE(BW1127))</f>
        <v/>
      </c>
      <c r="BZ1127" s="307" t="n"/>
      <c r="CA1127" s="307" t="n"/>
      <c r="CB1127" s="307" t="n"/>
      <c r="CC1127" s="307" t="n"/>
      <c r="CD1127" s="307" t="n"/>
      <c r="CE1127" s="307" t="n"/>
      <c r="CF1127" s="307" t="n"/>
      <c r="CG1127" s="307" t="n"/>
      <c r="CH1127" s="307" t="n"/>
      <c r="CI1127" s="307" t="n"/>
      <c r="CJ1127" s="307" t="n"/>
      <c r="CK1127" s="307" t="n"/>
      <c r="CL1127" s="307" t="n"/>
      <c r="CM1127" s="307" t="n"/>
      <c r="CN1127" s="307" t="n"/>
      <c r="CO1127" s="307" t="n"/>
      <c r="CP1127" s="307" t="n"/>
      <c r="CQ1127" s="307" t="n"/>
      <c r="CR1127" s="279" t="inlineStr"/>
      <c r="CS1127" s="280">
        <f>AVERAGE(Value(BY1127),value(CR1127))</f>
        <v/>
      </c>
      <c r="CT1127" s="421">
        <f>(IF(OR(MediaScorecard!BG1614="x", MediaScorecard!BH1614="x",MediaScorecard!BI1614="x",MediaScorecard!BJ1614="x",MediaScorecard!BK1614="x"),1, 2))</f>
        <v/>
      </c>
      <c r="CU1127" s="308" t="n"/>
      <c r="CV1127" s="308" t="n"/>
      <c r="CW1127" s="308" t="n"/>
      <c r="CX1127" s="309" t="n"/>
      <c r="CY1127" s="308" t="n"/>
      <c r="CZ1127" s="308" t="n"/>
      <c r="DA1127" s="308" t="n"/>
    </row>
    <row r="1128" ht="21" customHeight="1" s="590">
      <c r="A1128" s="421" t="n"/>
      <c r="B1128" s="270" t="n"/>
      <c r="C1128" s="266" t="n"/>
      <c r="D1128" s="267" t="inlineStr"/>
      <c r="E1128" s="267" t="inlineStr"/>
      <c r="F1128" s="268" t="inlineStr"/>
      <c r="G1128" s="421" t="n"/>
      <c r="H1128" s="269" t="n"/>
      <c r="I1128" s="421" t="n"/>
      <c r="J1128" s="421" t="n"/>
      <c r="K1128" s="421" t="n"/>
      <c r="L1128" s="421" t="n"/>
      <c r="M1128" s="421" t="n"/>
      <c r="N1128" s="421" t="n"/>
      <c r="O1128" s="421" t="n"/>
      <c r="P1128" s="421" t="n"/>
      <c r="Q1128" s="421" t="n"/>
      <c r="R1128" s="270" t="n"/>
      <c r="S1128" s="421" t="n"/>
      <c r="T1128" s="421" t="n"/>
      <c r="U1128" s="421" t="n"/>
      <c r="V1128" s="421" t="n"/>
      <c r="W1128" s="421" t="n"/>
      <c r="X1128" s="421" t="n"/>
      <c r="Y1128" s="421" t="n"/>
      <c r="Z1128" s="421" t="n"/>
      <c r="AA1128" s="421" t="n"/>
      <c r="AB1128" s="421" t="n"/>
      <c r="AC1128" s="421" t="n"/>
      <c r="AD1128" s="421" t="n"/>
      <c r="AE1128" s="421" t="n"/>
      <c r="AF1128" s="421" t="n"/>
      <c r="AG1128" s="421" t="n"/>
      <c r="AH1128" s="421" t="n"/>
      <c r="AI1128" s="421" t="n"/>
      <c r="AJ1128" s="297" t="n"/>
      <c r="AK1128" s="297" t="n"/>
      <c r="AL1128" s="284" t="n"/>
      <c r="AM1128" s="297" t="n"/>
      <c r="AN1128" s="285" t="n"/>
      <c r="AO1128" s="297" t="n"/>
      <c r="AP1128" s="297" t="n"/>
      <c r="AQ1128" s="297" t="n"/>
      <c r="AR1128" s="297" t="n"/>
      <c r="AS1128" s="297" t="n"/>
      <c r="AT1128" s="285" t="inlineStr">
        <is>
          <t>0</t>
        </is>
      </c>
      <c r="AU1128" s="297" t="inlineStr">
        <is>
          <t>0</t>
        </is>
      </c>
      <c r="AV1128" s="297" t="inlineStr">
        <is>
          <t>0</t>
        </is>
      </c>
      <c r="AW1128" s="297" t="inlineStr">
        <is>
          <t>0</t>
        </is>
      </c>
      <c r="AX1128" s="297" t="inlineStr">
        <is>
          <t>0</t>
        </is>
      </c>
      <c r="AY1128" s="286" t="inlineStr">
        <is>
          <t>0</t>
        </is>
      </c>
      <c r="AZ1128" s="286" t="inlineStr">
        <is>
          <t>0</t>
        </is>
      </c>
      <c r="BA1128" s="287" t="inlineStr">
        <is>
          <t>0</t>
        </is>
      </c>
      <c r="BB1128" s="286" t="inlineStr">
        <is>
          <t>0</t>
        </is>
      </c>
      <c r="BC1128" s="286" t="inlineStr">
        <is>
          <t>0</t>
        </is>
      </c>
      <c r="BD1128" s="286" t="inlineStr">
        <is>
          <t>0</t>
        </is>
      </c>
      <c r="BE1128" s="286" t="inlineStr">
        <is>
          <t>0</t>
        </is>
      </c>
      <c r="BF1128" s="286" t="inlineStr">
        <is>
          <t>0</t>
        </is>
      </c>
      <c r="BG1128" s="286" t="inlineStr">
        <is>
          <t>0</t>
        </is>
      </c>
      <c r="BH1128" s="297" t="inlineStr">
        <is>
          <t>0</t>
        </is>
      </c>
      <c r="BI1128" s="297" t="inlineStr">
        <is>
          <t>0</t>
        </is>
      </c>
      <c r="BJ1128" s="297" t="inlineStr">
        <is>
          <t>0</t>
        </is>
      </c>
      <c r="BK1128" s="297" t="inlineStr">
        <is>
          <t>0</t>
        </is>
      </c>
      <c r="BL1128" s="297" t="inlineStr">
        <is>
          <t>0</t>
        </is>
      </c>
      <c r="BM1128" s="297" t="inlineStr">
        <is>
          <t>0</t>
        </is>
      </c>
      <c r="BN1128" s="297" t="inlineStr">
        <is>
          <t>0</t>
        </is>
      </c>
      <c r="BO1128" s="285" t="inlineStr">
        <is>
          <t>0</t>
        </is>
      </c>
      <c r="BP1128" s="297" t="inlineStr">
        <is>
          <t>0</t>
        </is>
      </c>
      <c r="BQ1128" s="297" t="inlineStr">
        <is>
          <t>0</t>
        </is>
      </c>
      <c r="BR1128" s="297" t="inlineStr">
        <is>
          <t>0</t>
        </is>
      </c>
      <c r="BS1128" s="297" t="inlineStr">
        <is>
          <t>0</t>
        </is>
      </c>
      <c r="BT1128" s="297" t="inlineStr">
        <is>
          <t>0</t>
        </is>
      </c>
      <c r="BU1128" s="297" t="inlineStr">
        <is>
          <t>0</t>
        </is>
      </c>
      <c r="BV1128" s="297" t="inlineStr">
        <is>
          <t>0</t>
        </is>
      </c>
      <c r="BW1128" s="288" t="inlineStr">
        <is>
          <t>0</t>
        </is>
      </c>
      <c r="BX1128" s="276">
        <f>SUM(IF(COUNTIF(#REF!, "*1.*"), 2, 0), IF(COUNTIF(#REF!, "*2.*"), 2, 0), IF(COUNTIF(#REF!, "*3.*"), 2, 0), IF(COUNTIF(#REF!, "*4.*"), 2, 0), IF(COUNTIF(#REF!, "*5.*"), 2, 0), IF(COUNTIF(#REF!, "*6.*"), 2, 0))</f>
        <v/>
      </c>
      <c r="BY1128" s="277">
        <f t="array" ref="BY1128">SUM(VALUE(AT1128),VALUE(AU1128),VALUE(AV1128),VALUE(AW1128),VALUE(AX1128),VALUE(AY1128),VALUE(AZ1128),VALUE(BB1128),VALUE(BC1128),VALUE(BD1128),VALUE(BE1128),VALUE(BF1128),VALUE(BG1128),VALUE(BH1128),VALUE(BI1128),VALUE(BJ1128),VALUE(BK1128),VALUE(BL1128),VALUE(BM1128),VALUE(BN1128),VALUE(BO1128),VALUE(BP1128),VALUE(BQ1128),VALUE(BR1128),VALUE(BS1128),VALUE(BT1128),VALUE(BU1128),VALUE(BV1128),VALUE(BW1128))</f>
        <v/>
      </c>
      <c r="BZ1128" s="307" t="n"/>
      <c r="CA1128" s="307" t="n"/>
      <c r="CB1128" s="307" t="n"/>
      <c r="CC1128" s="307" t="n"/>
      <c r="CD1128" s="307" t="n"/>
      <c r="CE1128" s="307" t="n"/>
      <c r="CF1128" s="307" t="n"/>
      <c r="CG1128" s="307" t="n"/>
      <c r="CH1128" s="307" t="n"/>
      <c r="CI1128" s="307" t="n"/>
      <c r="CJ1128" s="307" t="n"/>
      <c r="CK1128" s="307" t="n"/>
      <c r="CL1128" s="307" t="n"/>
      <c r="CM1128" s="307" t="n"/>
      <c r="CN1128" s="307" t="n"/>
      <c r="CO1128" s="307" t="n"/>
      <c r="CP1128" s="307" t="n"/>
      <c r="CQ1128" s="307" t="n"/>
      <c r="CR1128" s="279" t="inlineStr"/>
      <c r="CS1128" s="280">
        <f>AVERAGE(Value(BY1128),value(CR1128))</f>
        <v/>
      </c>
      <c r="CT1128" s="421">
        <f>(IF(OR(MediaScorecard!BG1615="x", MediaScorecard!BH1615="x",MediaScorecard!BI1615="x",MediaScorecard!BJ1615="x",MediaScorecard!BK1615="x"),1, 2))</f>
        <v/>
      </c>
      <c r="CU1128" s="308" t="n"/>
      <c r="CV1128" s="308" t="n"/>
      <c r="CW1128" s="308" t="n"/>
      <c r="CX1128" s="309" t="n"/>
      <c r="CY1128" s="308" t="n"/>
      <c r="CZ1128" s="308" t="n"/>
      <c r="DA1128" s="308" t="n"/>
    </row>
    <row r="1129" ht="21" customHeight="1" s="590">
      <c r="A1129" s="421" t="n"/>
      <c r="B1129" s="270" t="n"/>
      <c r="C1129" s="266" t="n"/>
      <c r="D1129" s="267" t="inlineStr"/>
      <c r="E1129" s="267" t="inlineStr"/>
      <c r="F1129" s="268" t="inlineStr"/>
      <c r="G1129" s="421" t="n"/>
      <c r="H1129" s="269" t="n"/>
      <c r="I1129" s="421" t="n"/>
      <c r="J1129" s="421" t="n"/>
      <c r="K1129" s="421" t="n"/>
      <c r="L1129" s="421" t="n"/>
      <c r="M1129" s="421" t="n"/>
      <c r="N1129" s="421" t="n"/>
      <c r="O1129" s="421" t="n"/>
      <c r="P1129" s="421" t="n"/>
      <c r="Q1129" s="421" t="n"/>
      <c r="R1129" s="270" t="n"/>
      <c r="S1129" s="421" t="n"/>
      <c r="T1129" s="421" t="n"/>
      <c r="U1129" s="421" t="n"/>
      <c r="V1129" s="421" t="n"/>
      <c r="W1129" s="421" t="n"/>
      <c r="X1129" s="421" t="n"/>
      <c r="Y1129" s="421" t="n"/>
      <c r="Z1129" s="421" t="n"/>
      <c r="AA1129" s="421" t="n"/>
      <c r="AB1129" s="421" t="n"/>
      <c r="AC1129" s="421" t="n"/>
      <c r="AD1129" s="421" t="n"/>
      <c r="AE1129" s="421" t="n"/>
      <c r="AF1129" s="421" t="n"/>
      <c r="AG1129" s="421" t="n"/>
      <c r="AH1129" s="421" t="n"/>
      <c r="AI1129" s="421" t="n"/>
      <c r="AJ1129" s="297" t="n"/>
      <c r="AK1129" s="297" t="n"/>
      <c r="AL1129" s="284" t="n"/>
      <c r="AM1129" s="297" t="n"/>
      <c r="AN1129" s="285" t="n"/>
      <c r="AO1129" s="297" t="n"/>
      <c r="AP1129" s="297" t="n"/>
      <c r="AQ1129" s="297" t="n"/>
      <c r="AR1129" s="297" t="n"/>
      <c r="AS1129" s="297" t="n"/>
      <c r="AT1129" s="285" t="inlineStr">
        <is>
          <t>0</t>
        </is>
      </c>
      <c r="AU1129" s="297" t="inlineStr">
        <is>
          <t>0</t>
        </is>
      </c>
      <c r="AV1129" s="297" t="inlineStr">
        <is>
          <t>0</t>
        </is>
      </c>
      <c r="AW1129" s="297" t="inlineStr">
        <is>
          <t>0</t>
        </is>
      </c>
      <c r="AX1129" s="297" t="inlineStr">
        <is>
          <t>0</t>
        </is>
      </c>
      <c r="AY1129" s="286" t="inlineStr">
        <is>
          <t>0</t>
        </is>
      </c>
      <c r="AZ1129" s="286" t="inlineStr">
        <is>
          <t>0</t>
        </is>
      </c>
      <c r="BA1129" s="287" t="inlineStr">
        <is>
          <t>0</t>
        </is>
      </c>
      <c r="BB1129" s="286" t="inlineStr">
        <is>
          <t>0</t>
        </is>
      </c>
      <c r="BC1129" s="286" t="inlineStr">
        <is>
          <t>0</t>
        </is>
      </c>
      <c r="BD1129" s="286" t="inlineStr">
        <is>
          <t>0</t>
        </is>
      </c>
      <c r="BE1129" s="286" t="inlineStr">
        <is>
          <t>0</t>
        </is>
      </c>
      <c r="BF1129" s="286" t="inlineStr">
        <is>
          <t>0</t>
        </is>
      </c>
      <c r="BG1129" s="286" t="inlineStr">
        <is>
          <t>0</t>
        </is>
      </c>
      <c r="BH1129" s="297" t="inlineStr">
        <is>
          <t>0</t>
        </is>
      </c>
      <c r="BI1129" s="297" t="inlineStr">
        <is>
          <t>0</t>
        </is>
      </c>
      <c r="BJ1129" s="297" t="inlineStr">
        <is>
          <t>0</t>
        </is>
      </c>
      <c r="BK1129" s="297" t="inlineStr">
        <is>
          <t>0</t>
        </is>
      </c>
      <c r="BL1129" s="297" t="inlineStr">
        <is>
          <t>0</t>
        </is>
      </c>
      <c r="BM1129" s="297" t="inlineStr">
        <is>
          <t>0</t>
        </is>
      </c>
      <c r="BN1129" s="297" t="inlineStr">
        <is>
          <t>0</t>
        </is>
      </c>
      <c r="BO1129" s="285" t="inlineStr">
        <is>
          <t>0</t>
        </is>
      </c>
      <c r="BP1129" s="297" t="inlineStr">
        <is>
          <t>0</t>
        </is>
      </c>
      <c r="BQ1129" s="297" t="inlineStr">
        <is>
          <t>0</t>
        </is>
      </c>
      <c r="BR1129" s="297" t="inlineStr">
        <is>
          <t>0</t>
        </is>
      </c>
      <c r="BS1129" s="297" t="inlineStr">
        <is>
          <t>0</t>
        </is>
      </c>
      <c r="BT1129" s="297" t="inlineStr">
        <is>
          <t>0</t>
        </is>
      </c>
      <c r="BU1129" s="297" t="inlineStr">
        <is>
          <t>0</t>
        </is>
      </c>
      <c r="BV1129" s="297" t="inlineStr">
        <is>
          <t>0</t>
        </is>
      </c>
      <c r="BW1129" s="288" t="inlineStr">
        <is>
          <t>0</t>
        </is>
      </c>
      <c r="BX1129" s="276">
        <f>SUM(IF(COUNTIF(#REF!, "*1.*"), 2, 0), IF(COUNTIF(#REF!, "*2.*"), 2, 0), IF(COUNTIF(#REF!, "*3.*"), 2, 0), IF(COUNTIF(#REF!, "*4.*"), 2, 0), IF(COUNTIF(#REF!, "*5.*"), 2, 0), IF(COUNTIF(#REF!, "*6.*"), 2, 0))</f>
        <v/>
      </c>
      <c r="BY1129" s="277">
        <f t="array" ref="BY1129">SUM(VALUE(AT1129),VALUE(AU1129),VALUE(AV1129),VALUE(AW1129),VALUE(AX1129),VALUE(AY1129),VALUE(AZ1129),VALUE(BB1129),VALUE(BC1129),VALUE(BD1129),VALUE(BE1129),VALUE(BF1129),VALUE(BG1129),VALUE(BH1129),VALUE(BI1129),VALUE(BJ1129),VALUE(BK1129),VALUE(BL1129),VALUE(BM1129),VALUE(BN1129),VALUE(BO1129),VALUE(BP1129),VALUE(BQ1129),VALUE(BR1129),VALUE(BS1129),VALUE(BT1129),VALUE(BU1129),VALUE(BV1129),VALUE(BW1129))</f>
        <v/>
      </c>
      <c r="BZ1129" s="307" t="n"/>
      <c r="CA1129" s="307" t="n"/>
      <c r="CB1129" s="307" t="n"/>
      <c r="CC1129" s="307" t="n"/>
      <c r="CD1129" s="307" t="n"/>
      <c r="CE1129" s="307" t="n"/>
      <c r="CF1129" s="307" t="n"/>
      <c r="CG1129" s="307" t="n"/>
      <c r="CH1129" s="307" t="n"/>
      <c r="CI1129" s="307" t="n"/>
      <c r="CJ1129" s="307" t="n"/>
      <c r="CK1129" s="307" t="n"/>
      <c r="CL1129" s="307" t="n"/>
      <c r="CM1129" s="307" t="n"/>
      <c r="CN1129" s="307" t="n"/>
      <c r="CO1129" s="307" t="n"/>
      <c r="CP1129" s="307" t="n"/>
      <c r="CQ1129" s="307" t="n"/>
      <c r="CR1129" s="279" t="inlineStr"/>
      <c r="CS1129" s="280">
        <f>AVERAGE(Value(BY1129),value(CR1129))</f>
        <v/>
      </c>
      <c r="CT1129" s="421">
        <f>(IF(OR(MediaScorecard!BG1616="x", MediaScorecard!BH1616="x",MediaScorecard!BI1616="x",MediaScorecard!BJ1616="x",MediaScorecard!BK1616="x"),1, 2))</f>
        <v/>
      </c>
      <c r="CU1129" s="308" t="n"/>
      <c r="CV1129" s="308" t="n"/>
      <c r="CW1129" s="308" t="n"/>
      <c r="CX1129" s="309" t="n"/>
      <c r="CY1129" s="308" t="n"/>
      <c r="CZ1129" s="308" t="n"/>
      <c r="DA1129" s="308" t="n"/>
    </row>
    <row r="1130" ht="21" customHeight="1" s="590">
      <c r="A1130" s="421" t="n"/>
      <c r="B1130" s="270" t="n"/>
      <c r="C1130" s="266" t="n"/>
      <c r="D1130" s="267" t="inlineStr"/>
      <c r="E1130" s="267" t="inlineStr"/>
      <c r="F1130" s="268" t="inlineStr"/>
      <c r="G1130" s="421" t="n"/>
      <c r="H1130" s="269" t="n"/>
      <c r="I1130" s="421" t="n"/>
      <c r="J1130" s="421" t="n"/>
      <c r="K1130" s="421" t="n"/>
      <c r="L1130" s="421" t="n"/>
      <c r="M1130" s="421" t="n"/>
      <c r="N1130" s="421" t="n"/>
      <c r="O1130" s="421" t="n"/>
      <c r="P1130" s="421" t="n"/>
      <c r="Q1130" s="421" t="n"/>
      <c r="R1130" s="270" t="n"/>
      <c r="S1130" s="421" t="n"/>
      <c r="T1130" s="421" t="n"/>
      <c r="U1130" s="421" t="n"/>
      <c r="V1130" s="421" t="n"/>
      <c r="W1130" s="421" t="n"/>
      <c r="X1130" s="421" t="n"/>
      <c r="Y1130" s="421" t="n"/>
      <c r="Z1130" s="421" t="n"/>
      <c r="AA1130" s="421" t="n"/>
      <c r="AB1130" s="421" t="n"/>
      <c r="AC1130" s="421" t="n"/>
      <c r="AD1130" s="421" t="n"/>
      <c r="AE1130" s="421" t="n"/>
      <c r="AF1130" s="421" t="n"/>
      <c r="AG1130" s="421" t="n"/>
      <c r="AH1130" s="421" t="n"/>
      <c r="AI1130" s="421" t="n"/>
      <c r="AJ1130" s="297" t="n"/>
      <c r="AK1130" s="297" t="n"/>
      <c r="AL1130" s="284" t="n"/>
      <c r="AM1130" s="297" t="n"/>
      <c r="AN1130" s="285" t="n"/>
      <c r="AO1130" s="297" t="n"/>
      <c r="AP1130" s="297" t="n"/>
      <c r="AQ1130" s="297" t="n"/>
      <c r="AR1130" s="297" t="n"/>
      <c r="AS1130" s="297" t="n"/>
      <c r="AT1130" s="285" t="inlineStr">
        <is>
          <t>0</t>
        </is>
      </c>
      <c r="AU1130" s="297" t="inlineStr">
        <is>
          <t>0</t>
        </is>
      </c>
      <c r="AV1130" s="297" t="inlineStr">
        <is>
          <t>0</t>
        </is>
      </c>
      <c r="AW1130" s="297" t="inlineStr">
        <is>
          <t>0</t>
        </is>
      </c>
      <c r="AX1130" s="297" t="inlineStr">
        <is>
          <t>0</t>
        </is>
      </c>
      <c r="AY1130" s="286" t="inlineStr">
        <is>
          <t>0</t>
        </is>
      </c>
      <c r="AZ1130" s="286" t="inlineStr">
        <is>
          <t>0</t>
        </is>
      </c>
      <c r="BA1130" s="287" t="inlineStr">
        <is>
          <t>0</t>
        </is>
      </c>
      <c r="BB1130" s="286" t="inlineStr">
        <is>
          <t>0</t>
        </is>
      </c>
      <c r="BC1130" s="286" t="inlineStr">
        <is>
          <t>0</t>
        </is>
      </c>
      <c r="BD1130" s="286" t="inlineStr">
        <is>
          <t>0</t>
        </is>
      </c>
      <c r="BE1130" s="286" t="inlineStr">
        <is>
          <t>0</t>
        </is>
      </c>
      <c r="BF1130" s="286" t="inlineStr">
        <is>
          <t>0</t>
        </is>
      </c>
      <c r="BG1130" s="286" t="inlineStr">
        <is>
          <t>0</t>
        </is>
      </c>
      <c r="BH1130" s="297" t="inlineStr">
        <is>
          <t>0</t>
        </is>
      </c>
      <c r="BI1130" s="297" t="inlineStr">
        <is>
          <t>0</t>
        </is>
      </c>
      <c r="BJ1130" s="297" t="inlineStr">
        <is>
          <t>0</t>
        </is>
      </c>
      <c r="BK1130" s="297" t="inlineStr">
        <is>
          <t>0</t>
        </is>
      </c>
      <c r="BL1130" s="297" t="inlineStr">
        <is>
          <t>0</t>
        </is>
      </c>
      <c r="BM1130" s="297" t="inlineStr">
        <is>
          <t>0</t>
        </is>
      </c>
      <c r="BN1130" s="297" t="inlineStr">
        <is>
          <t>0</t>
        </is>
      </c>
      <c r="BO1130" s="285" t="inlineStr">
        <is>
          <t>0</t>
        </is>
      </c>
      <c r="BP1130" s="297" t="inlineStr">
        <is>
          <t>0</t>
        </is>
      </c>
      <c r="BQ1130" s="297" t="inlineStr">
        <is>
          <t>0</t>
        </is>
      </c>
      <c r="BR1130" s="297" t="inlineStr">
        <is>
          <t>0</t>
        </is>
      </c>
      <c r="BS1130" s="297" t="inlineStr">
        <is>
          <t>0</t>
        </is>
      </c>
      <c r="BT1130" s="297" t="inlineStr">
        <is>
          <t>0</t>
        </is>
      </c>
      <c r="BU1130" s="297" t="inlineStr">
        <is>
          <t>0</t>
        </is>
      </c>
      <c r="BV1130" s="297" t="inlineStr">
        <is>
          <t>0</t>
        </is>
      </c>
      <c r="BW1130" s="288" t="inlineStr">
        <is>
          <t>0</t>
        </is>
      </c>
      <c r="BX1130" s="276">
        <f>SUM(IF(COUNTIF(#REF!, "*1.*"), 2, 0), IF(COUNTIF(#REF!, "*2.*"), 2, 0), IF(COUNTIF(#REF!, "*3.*"), 2, 0), IF(COUNTIF(#REF!, "*4.*"), 2, 0), IF(COUNTIF(#REF!, "*5.*"), 2, 0), IF(COUNTIF(#REF!, "*6.*"), 2, 0))</f>
        <v/>
      </c>
      <c r="BY1130" s="277">
        <f t="array" ref="BY1130">SUM(VALUE(AT1130),VALUE(AU1130),VALUE(AV1130),VALUE(AW1130),VALUE(AX1130),VALUE(AY1130),VALUE(AZ1130),VALUE(BB1130),VALUE(BC1130),VALUE(BD1130),VALUE(BE1130),VALUE(BF1130),VALUE(BG1130),VALUE(BH1130),VALUE(BI1130),VALUE(BJ1130),VALUE(BK1130),VALUE(BL1130),VALUE(BM1130),VALUE(BN1130),VALUE(BO1130),VALUE(BP1130),VALUE(BQ1130),VALUE(BR1130),VALUE(BS1130),VALUE(BT1130),VALUE(BU1130),VALUE(BV1130),VALUE(BW1130))</f>
        <v/>
      </c>
      <c r="BZ1130" s="307" t="n"/>
      <c r="CA1130" s="307" t="n"/>
      <c r="CB1130" s="307" t="n"/>
      <c r="CC1130" s="307" t="n"/>
      <c r="CD1130" s="307" t="n"/>
      <c r="CE1130" s="307" t="n"/>
      <c r="CF1130" s="307" t="n"/>
      <c r="CG1130" s="307" t="n"/>
      <c r="CH1130" s="307" t="n"/>
      <c r="CI1130" s="307" t="n"/>
      <c r="CJ1130" s="307" t="n"/>
      <c r="CK1130" s="307" t="n"/>
      <c r="CL1130" s="307" t="n"/>
      <c r="CM1130" s="307" t="n"/>
      <c r="CN1130" s="307" t="n"/>
      <c r="CO1130" s="307" t="n"/>
      <c r="CP1130" s="307" t="n"/>
      <c r="CQ1130" s="307" t="n"/>
      <c r="CR1130" s="279" t="inlineStr"/>
      <c r="CS1130" s="280">
        <f>AVERAGE(Value(BY1130),value(CR1130))</f>
        <v/>
      </c>
      <c r="CT1130" s="421">
        <f>(IF(OR(MediaScorecard!BG1617="x", MediaScorecard!BH1617="x",MediaScorecard!BI1617="x",MediaScorecard!BJ1617="x",MediaScorecard!BK1617="x"),1, 2))</f>
        <v/>
      </c>
      <c r="CU1130" s="308" t="n"/>
      <c r="CV1130" s="308" t="n"/>
      <c r="CW1130" s="308" t="n"/>
      <c r="CX1130" s="309" t="n"/>
      <c r="CY1130" s="308" t="n"/>
      <c r="CZ1130" s="308" t="n"/>
      <c r="DA1130" s="308" t="n"/>
    </row>
    <row r="1131" ht="21" customHeight="1" s="590">
      <c r="A1131" s="421" t="n"/>
      <c r="B1131" s="270" t="n"/>
      <c r="C1131" s="266" t="n"/>
      <c r="D1131" s="267" t="inlineStr"/>
      <c r="E1131" s="267" t="inlineStr"/>
      <c r="F1131" s="268" t="inlineStr"/>
      <c r="G1131" s="421" t="n"/>
      <c r="H1131" s="269" t="n"/>
      <c r="I1131" s="421" t="n"/>
      <c r="J1131" s="421" t="n"/>
      <c r="K1131" s="421" t="n"/>
      <c r="L1131" s="421" t="n"/>
      <c r="M1131" s="421" t="n"/>
      <c r="N1131" s="421" t="n"/>
      <c r="O1131" s="421" t="n"/>
      <c r="P1131" s="421" t="n"/>
      <c r="Q1131" s="421" t="n"/>
      <c r="R1131" s="270" t="n"/>
      <c r="S1131" s="421" t="n"/>
      <c r="T1131" s="421" t="n"/>
      <c r="U1131" s="421" t="n"/>
      <c r="V1131" s="421" t="n"/>
      <c r="W1131" s="421" t="n"/>
      <c r="X1131" s="421" t="n"/>
      <c r="Y1131" s="421" t="n"/>
      <c r="Z1131" s="421" t="n"/>
      <c r="AA1131" s="421" t="n"/>
      <c r="AB1131" s="421" t="n"/>
      <c r="AC1131" s="421" t="n"/>
      <c r="AD1131" s="421" t="n"/>
      <c r="AE1131" s="421" t="n"/>
      <c r="AF1131" s="421" t="n"/>
      <c r="AG1131" s="421" t="n"/>
      <c r="AH1131" s="421" t="n"/>
      <c r="AI1131" s="421" t="n"/>
      <c r="AJ1131" s="297" t="n"/>
      <c r="AK1131" s="297" t="n"/>
      <c r="AL1131" s="284" t="n"/>
      <c r="AM1131" s="297" t="n"/>
      <c r="AN1131" s="285" t="n"/>
      <c r="AO1131" s="297" t="n"/>
      <c r="AP1131" s="297" t="n"/>
      <c r="AQ1131" s="297" t="n"/>
      <c r="AR1131" s="297" t="n"/>
      <c r="AS1131" s="297" t="n"/>
      <c r="AT1131" s="285" t="inlineStr">
        <is>
          <t>0</t>
        </is>
      </c>
      <c r="AU1131" s="297" t="inlineStr">
        <is>
          <t>0</t>
        </is>
      </c>
      <c r="AV1131" s="297" t="inlineStr">
        <is>
          <t>0</t>
        </is>
      </c>
      <c r="AW1131" s="297" t="inlineStr">
        <is>
          <t>0</t>
        </is>
      </c>
      <c r="AX1131" s="297" t="inlineStr">
        <is>
          <t>0</t>
        </is>
      </c>
      <c r="AY1131" s="286" t="inlineStr">
        <is>
          <t>0</t>
        </is>
      </c>
      <c r="AZ1131" s="286" t="inlineStr">
        <is>
          <t>0</t>
        </is>
      </c>
      <c r="BA1131" s="287" t="inlineStr">
        <is>
          <t>0</t>
        </is>
      </c>
      <c r="BB1131" s="286" t="inlineStr">
        <is>
          <t>0</t>
        </is>
      </c>
      <c r="BC1131" s="286" t="inlineStr">
        <is>
          <t>0</t>
        </is>
      </c>
      <c r="BD1131" s="286" t="inlineStr">
        <is>
          <t>0</t>
        </is>
      </c>
      <c r="BE1131" s="286" t="inlineStr">
        <is>
          <t>0</t>
        </is>
      </c>
      <c r="BF1131" s="286" t="inlineStr">
        <is>
          <t>0</t>
        </is>
      </c>
      <c r="BG1131" s="286" t="inlineStr">
        <is>
          <t>0</t>
        </is>
      </c>
      <c r="BH1131" s="297" t="inlineStr">
        <is>
          <t>0</t>
        </is>
      </c>
      <c r="BI1131" s="297" t="inlineStr">
        <is>
          <t>0</t>
        </is>
      </c>
      <c r="BJ1131" s="297" t="inlineStr">
        <is>
          <t>0</t>
        </is>
      </c>
      <c r="BK1131" s="297" t="inlineStr">
        <is>
          <t>0</t>
        </is>
      </c>
      <c r="BL1131" s="297" t="inlineStr">
        <is>
          <t>0</t>
        </is>
      </c>
      <c r="BM1131" s="297" t="inlineStr">
        <is>
          <t>0</t>
        </is>
      </c>
      <c r="BN1131" s="297" t="inlineStr">
        <is>
          <t>0</t>
        </is>
      </c>
      <c r="BO1131" s="285" t="inlineStr">
        <is>
          <t>0</t>
        </is>
      </c>
      <c r="BP1131" s="297" t="inlineStr">
        <is>
          <t>0</t>
        </is>
      </c>
      <c r="BQ1131" s="297" t="inlineStr">
        <is>
          <t>0</t>
        </is>
      </c>
      <c r="BR1131" s="297" t="inlineStr">
        <is>
          <t>0</t>
        </is>
      </c>
      <c r="BS1131" s="297" t="inlineStr">
        <is>
          <t>0</t>
        </is>
      </c>
      <c r="BT1131" s="297" t="inlineStr">
        <is>
          <t>0</t>
        </is>
      </c>
      <c r="BU1131" s="297" t="inlineStr">
        <is>
          <t>0</t>
        </is>
      </c>
      <c r="BV1131" s="297" t="inlineStr">
        <is>
          <t>0</t>
        </is>
      </c>
      <c r="BW1131" s="288" t="inlineStr">
        <is>
          <t>0</t>
        </is>
      </c>
      <c r="BX1131" s="276">
        <f>SUM(IF(COUNTIF(#REF!, "*1.*"), 2, 0), IF(COUNTIF(#REF!, "*2.*"), 2, 0), IF(COUNTIF(#REF!, "*3.*"), 2, 0), IF(COUNTIF(#REF!, "*4.*"), 2, 0), IF(COUNTIF(#REF!, "*5.*"), 2, 0), IF(COUNTIF(#REF!, "*6.*"), 2, 0))</f>
        <v/>
      </c>
      <c r="BY1131" s="277">
        <f t="array" ref="BY1131">SUM(VALUE(AT1131),VALUE(AU1131),VALUE(AV1131),VALUE(AW1131),VALUE(AX1131),VALUE(AY1131),VALUE(AZ1131),VALUE(BB1131),VALUE(BC1131),VALUE(BD1131),VALUE(BE1131),VALUE(BF1131),VALUE(BG1131),VALUE(BH1131),VALUE(BI1131),VALUE(BJ1131),VALUE(BK1131),VALUE(BL1131),VALUE(BM1131),VALUE(BN1131),VALUE(BO1131),VALUE(BP1131),VALUE(BQ1131),VALUE(BR1131),VALUE(BS1131),VALUE(BT1131),VALUE(BU1131),VALUE(BV1131),VALUE(BW1131))</f>
        <v/>
      </c>
      <c r="BZ1131" s="307" t="n"/>
      <c r="CA1131" s="307" t="n"/>
      <c r="CB1131" s="307" t="n"/>
      <c r="CC1131" s="307" t="n"/>
      <c r="CD1131" s="307" t="n"/>
      <c r="CE1131" s="307" t="n"/>
      <c r="CF1131" s="307" t="n"/>
      <c r="CG1131" s="307" t="n"/>
      <c r="CH1131" s="307" t="n"/>
      <c r="CI1131" s="307" t="n"/>
      <c r="CJ1131" s="307" t="n"/>
      <c r="CK1131" s="307" t="n"/>
      <c r="CL1131" s="307" t="n"/>
      <c r="CM1131" s="307" t="n"/>
      <c r="CN1131" s="307" t="n"/>
      <c r="CO1131" s="307" t="n"/>
      <c r="CP1131" s="307" t="n"/>
      <c r="CQ1131" s="307" t="n"/>
      <c r="CR1131" s="279" t="inlineStr"/>
      <c r="CS1131" s="280">
        <f>AVERAGE(Value(BY1131),value(CR1131))</f>
        <v/>
      </c>
      <c r="CT1131" s="421">
        <f>(IF(OR(MediaScorecard!BG1618="x", MediaScorecard!BH1618="x",MediaScorecard!BI1618="x",MediaScorecard!BJ1618="x",MediaScorecard!BK1618="x"),1, 2))</f>
        <v/>
      </c>
      <c r="CU1131" s="308" t="n"/>
      <c r="CV1131" s="308" t="n"/>
      <c r="CW1131" s="308" t="n"/>
      <c r="CX1131" s="309" t="n"/>
      <c r="CY1131" s="308" t="n"/>
      <c r="CZ1131" s="308" t="n"/>
      <c r="DA1131" s="308" t="n"/>
    </row>
    <row r="1132" ht="21" customHeight="1" s="590">
      <c r="A1132" s="421" t="n"/>
      <c r="B1132" s="270" t="n"/>
      <c r="C1132" s="266" t="n"/>
      <c r="D1132" s="267" t="inlineStr"/>
      <c r="E1132" s="267" t="inlineStr"/>
      <c r="F1132" s="268" t="inlineStr"/>
      <c r="G1132" s="421" t="n"/>
      <c r="H1132" s="269" t="n"/>
      <c r="I1132" s="421" t="n"/>
      <c r="J1132" s="421" t="n"/>
      <c r="K1132" s="421" t="n"/>
      <c r="L1132" s="421" t="n"/>
      <c r="M1132" s="421" t="n"/>
      <c r="N1132" s="421" t="n"/>
      <c r="O1132" s="421" t="n"/>
      <c r="P1132" s="421" t="n"/>
      <c r="Q1132" s="421" t="n"/>
      <c r="R1132" s="270" t="n"/>
      <c r="S1132" s="421" t="n"/>
      <c r="T1132" s="421" t="n"/>
      <c r="U1132" s="421" t="n"/>
      <c r="V1132" s="421" t="n"/>
      <c r="W1132" s="421" t="n"/>
      <c r="X1132" s="421" t="n"/>
      <c r="Y1132" s="421" t="n"/>
      <c r="Z1132" s="421" t="n"/>
      <c r="AA1132" s="421" t="n"/>
      <c r="AB1132" s="421" t="n"/>
      <c r="AC1132" s="421" t="n"/>
      <c r="AD1132" s="421" t="n"/>
      <c r="AE1132" s="421" t="n"/>
      <c r="AF1132" s="421" t="n"/>
      <c r="AG1132" s="421" t="n"/>
      <c r="AH1132" s="421" t="n"/>
      <c r="AI1132" s="421" t="n"/>
      <c r="AJ1132" s="297" t="n"/>
      <c r="AK1132" s="297" t="n"/>
      <c r="AL1132" s="284" t="n"/>
      <c r="AM1132" s="297" t="n"/>
      <c r="AN1132" s="285" t="n"/>
      <c r="AO1132" s="297" t="n"/>
      <c r="AP1132" s="297" t="n"/>
      <c r="AQ1132" s="297" t="n"/>
      <c r="AR1132" s="297" t="n"/>
      <c r="AS1132" s="297" t="n"/>
      <c r="AT1132" s="285" t="inlineStr">
        <is>
          <t>0</t>
        </is>
      </c>
      <c r="AU1132" s="297" t="inlineStr">
        <is>
          <t>0</t>
        </is>
      </c>
      <c r="AV1132" s="297" t="inlineStr">
        <is>
          <t>0</t>
        </is>
      </c>
      <c r="AW1132" s="297" t="inlineStr">
        <is>
          <t>0</t>
        </is>
      </c>
      <c r="AX1132" s="297" t="inlineStr">
        <is>
          <t>0</t>
        </is>
      </c>
      <c r="AY1132" s="286" t="inlineStr">
        <is>
          <t>0</t>
        </is>
      </c>
      <c r="AZ1132" s="286" t="inlineStr">
        <is>
          <t>0</t>
        </is>
      </c>
      <c r="BA1132" s="287" t="inlineStr">
        <is>
          <t>0</t>
        </is>
      </c>
      <c r="BB1132" s="286" t="inlineStr">
        <is>
          <t>0</t>
        </is>
      </c>
      <c r="BC1132" s="286" t="inlineStr">
        <is>
          <t>0</t>
        </is>
      </c>
      <c r="BD1132" s="286" t="inlineStr">
        <is>
          <t>0</t>
        </is>
      </c>
      <c r="BE1132" s="286" t="inlineStr">
        <is>
          <t>0</t>
        </is>
      </c>
      <c r="BF1132" s="286" t="inlineStr">
        <is>
          <t>0</t>
        </is>
      </c>
      <c r="BG1132" s="286" t="inlineStr">
        <is>
          <t>0</t>
        </is>
      </c>
      <c r="BH1132" s="297" t="inlineStr">
        <is>
          <t>0</t>
        </is>
      </c>
      <c r="BI1132" s="297" t="inlineStr">
        <is>
          <t>0</t>
        </is>
      </c>
      <c r="BJ1132" s="297" t="inlineStr">
        <is>
          <t>0</t>
        </is>
      </c>
      <c r="BK1132" s="297" t="inlineStr">
        <is>
          <t>0</t>
        </is>
      </c>
      <c r="BL1132" s="297" t="inlineStr">
        <is>
          <t>0</t>
        </is>
      </c>
      <c r="BM1132" s="297" t="inlineStr">
        <is>
          <t>0</t>
        </is>
      </c>
      <c r="BN1132" s="297" t="inlineStr">
        <is>
          <t>0</t>
        </is>
      </c>
      <c r="BO1132" s="285" t="inlineStr">
        <is>
          <t>0</t>
        </is>
      </c>
      <c r="BP1132" s="297" t="inlineStr">
        <is>
          <t>0</t>
        </is>
      </c>
      <c r="BQ1132" s="297" t="inlineStr">
        <is>
          <t>0</t>
        </is>
      </c>
      <c r="BR1132" s="297" t="inlineStr">
        <is>
          <t>0</t>
        </is>
      </c>
      <c r="BS1132" s="297" t="inlineStr">
        <is>
          <t>0</t>
        </is>
      </c>
      <c r="BT1132" s="297" t="inlineStr">
        <is>
          <t>0</t>
        </is>
      </c>
      <c r="BU1132" s="297" t="inlineStr">
        <is>
          <t>0</t>
        </is>
      </c>
      <c r="BV1132" s="297" t="inlineStr">
        <is>
          <t>0</t>
        </is>
      </c>
      <c r="BW1132" s="288" t="inlineStr">
        <is>
          <t>0</t>
        </is>
      </c>
      <c r="BX1132" s="276">
        <f>SUM(IF(COUNTIF(#REF!, "*1.*"), 2, 0), IF(COUNTIF(#REF!, "*2.*"), 2, 0), IF(COUNTIF(#REF!, "*3.*"), 2, 0), IF(COUNTIF(#REF!, "*4.*"), 2, 0), IF(COUNTIF(#REF!, "*5.*"), 2, 0), IF(COUNTIF(#REF!, "*6.*"), 2, 0))</f>
        <v/>
      </c>
      <c r="BY1132" s="277">
        <f t="array" ref="BY1132">SUM(VALUE(AT1132),VALUE(AU1132),VALUE(AV1132),VALUE(AW1132),VALUE(AX1132),VALUE(AY1132),VALUE(AZ1132),VALUE(BB1132),VALUE(BC1132),VALUE(BD1132),VALUE(BE1132),VALUE(BF1132),VALUE(BG1132),VALUE(BH1132),VALUE(BI1132),VALUE(BJ1132),VALUE(BK1132),VALUE(BL1132),VALUE(BM1132),VALUE(BN1132),VALUE(BO1132),VALUE(BP1132),VALUE(BQ1132),VALUE(BR1132),VALUE(BS1132),VALUE(BT1132),VALUE(BU1132),VALUE(BV1132),VALUE(BW1132))</f>
        <v/>
      </c>
      <c r="BZ1132" s="307" t="n"/>
      <c r="CA1132" s="307" t="n"/>
      <c r="CB1132" s="307" t="n"/>
      <c r="CC1132" s="307" t="n"/>
      <c r="CD1132" s="307" t="n"/>
      <c r="CE1132" s="307" t="n"/>
      <c r="CF1132" s="307" t="n"/>
      <c r="CG1132" s="307" t="n"/>
      <c r="CH1132" s="307" t="n"/>
      <c r="CI1132" s="307" t="n"/>
      <c r="CJ1132" s="307" t="n"/>
      <c r="CK1132" s="307" t="n"/>
      <c r="CL1132" s="307" t="n"/>
      <c r="CM1132" s="307" t="n"/>
      <c r="CN1132" s="307" t="n"/>
      <c r="CO1132" s="307" t="n"/>
      <c r="CP1132" s="307" t="n"/>
      <c r="CQ1132" s="307" t="n"/>
      <c r="CR1132" s="279" t="inlineStr"/>
      <c r="CS1132" s="280">
        <f>AVERAGE(Value(BY1132),value(CR1132))</f>
        <v/>
      </c>
      <c r="CT1132" s="421">
        <f>(IF(OR(MediaScorecard!BG1619="x", MediaScorecard!BH1619="x",MediaScorecard!BI1619="x",MediaScorecard!BJ1619="x",MediaScorecard!BK1619="x"),1, 2))</f>
        <v/>
      </c>
      <c r="CU1132" s="308" t="n"/>
      <c r="CV1132" s="308" t="n"/>
      <c r="CW1132" s="308" t="n"/>
      <c r="CX1132" s="309" t="n"/>
      <c r="CY1132" s="308" t="n"/>
      <c r="CZ1132" s="308" t="n"/>
      <c r="DA1132" s="308" t="n"/>
    </row>
    <row r="1133" ht="21" customHeight="1" s="590">
      <c r="A1133" s="421" t="n"/>
      <c r="B1133" s="270" t="n"/>
      <c r="C1133" s="266" t="n"/>
      <c r="D1133" s="267" t="inlineStr"/>
      <c r="E1133" s="267" t="inlineStr"/>
      <c r="F1133" s="268" t="inlineStr"/>
      <c r="G1133" s="421" t="n"/>
      <c r="H1133" s="269" t="n"/>
      <c r="I1133" s="421" t="n"/>
      <c r="J1133" s="421" t="n"/>
      <c r="K1133" s="421" t="n"/>
      <c r="L1133" s="421" t="n"/>
      <c r="M1133" s="421" t="n"/>
      <c r="N1133" s="421" t="n"/>
      <c r="O1133" s="421" t="n"/>
      <c r="P1133" s="421" t="n"/>
      <c r="Q1133" s="421" t="n"/>
      <c r="R1133" s="270" t="n"/>
      <c r="S1133" s="421" t="n"/>
      <c r="T1133" s="421" t="n"/>
      <c r="U1133" s="421" t="n"/>
      <c r="V1133" s="421" t="n"/>
      <c r="W1133" s="421" t="n"/>
      <c r="X1133" s="421" t="n"/>
      <c r="Y1133" s="421" t="n"/>
      <c r="Z1133" s="421" t="n"/>
      <c r="AA1133" s="421" t="n"/>
      <c r="AB1133" s="421" t="n"/>
      <c r="AC1133" s="421" t="n"/>
      <c r="AD1133" s="421" t="n"/>
      <c r="AE1133" s="421" t="n"/>
      <c r="AF1133" s="421" t="n"/>
      <c r="AG1133" s="421" t="n"/>
      <c r="AH1133" s="421" t="n"/>
      <c r="AI1133" s="421" t="n"/>
      <c r="AJ1133" s="297" t="n"/>
      <c r="AK1133" s="297" t="n"/>
      <c r="AL1133" s="284" t="n"/>
      <c r="AM1133" s="297" t="n"/>
      <c r="AN1133" s="285" t="n"/>
      <c r="AO1133" s="297" t="n"/>
      <c r="AP1133" s="297" t="n"/>
      <c r="AQ1133" s="297" t="n"/>
      <c r="AR1133" s="297" t="n"/>
      <c r="AS1133" s="297" t="n"/>
      <c r="AT1133" s="285" t="inlineStr">
        <is>
          <t>0</t>
        </is>
      </c>
      <c r="AU1133" s="297" t="inlineStr">
        <is>
          <t>0</t>
        </is>
      </c>
      <c r="AV1133" s="297" t="inlineStr">
        <is>
          <t>0</t>
        </is>
      </c>
      <c r="AW1133" s="297" t="inlineStr">
        <is>
          <t>0</t>
        </is>
      </c>
      <c r="AX1133" s="297" t="inlineStr">
        <is>
          <t>0</t>
        </is>
      </c>
      <c r="AY1133" s="286" t="inlineStr">
        <is>
          <t>0</t>
        </is>
      </c>
      <c r="AZ1133" s="286" t="inlineStr">
        <is>
          <t>0</t>
        </is>
      </c>
      <c r="BA1133" s="287" t="inlineStr">
        <is>
          <t>0</t>
        </is>
      </c>
      <c r="BB1133" s="286" t="inlineStr">
        <is>
          <t>0</t>
        </is>
      </c>
      <c r="BC1133" s="286" t="inlineStr">
        <is>
          <t>0</t>
        </is>
      </c>
      <c r="BD1133" s="286" t="inlineStr">
        <is>
          <t>0</t>
        </is>
      </c>
      <c r="BE1133" s="286" t="inlineStr">
        <is>
          <t>0</t>
        </is>
      </c>
      <c r="BF1133" s="286" t="inlineStr">
        <is>
          <t>0</t>
        </is>
      </c>
      <c r="BG1133" s="286" t="inlineStr">
        <is>
          <t>0</t>
        </is>
      </c>
      <c r="BH1133" s="297" t="inlineStr">
        <is>
          <t>0</t>
        </is>
      </c>
      <c r="BI1133" s="297" t="inlineStr">
        <is>
          <t>0</t>
        </is>
      </c>
      <c r="BJ1133" s="297" t="inlineStr">
        <is>
          <t>0</t>
        </is>
      </c>
      <c r="BK1133" s="297" t="inlineStr">
        <is>
          <t>0</t>
        </is>
      </c>
      <c r="BL1133" s="297" t="inlineStr">
        <is>
          <t>0</t>
        </is>
      </c>
      <c r="BM1133" s="297" t="inlineStr">
        <is>
          <t>0</t>
        </is>
      </c>
      <c r="BN1133" s="297" t="inlineStr">
        <is>
          <t>0</t>
        </is>
      </c>
      <c r="BO1133" s="285" t="inlineStr">
        <is>
          <t>0</t>
        </is>
      </c>
      <c r="BP1133" s="297" t="inlineStr">
        <is>
          <t>0</t>
        </is>
      </c>
      <c r="BQ1133" s="297" t="inlineStr">
        <is>
          <t>0</t>
        </is>
      </c>
      <c r="BR1133" s="297" t="inlineStr">
        <is>
          <t>0</t>
        </is>
      </c>
      <c r="BS1133" s="297" t="inlineStr">
        <is>
          <t>0</t>
        </is>
      </c>
      <c r="BT1133" s="297" t="inlineStr">
        <is>
          <t>0</t>
        </is>
      </c>
      <c r="BU1133" s="297" t="inlineStr">
        <is>
          <t>0</t>
        </is>
      </c>
      <c r="BV1133" s="297" t="inlineStr">
        <is>
          <t>0</t>
        </is>
      </c>
      <c r="BW1133" s="288" t="inlineStr">
        <is>
          <t>0</t>
        </is>
      </c>
      <c r="BX1133" s="276">
        <f>SUM(IF(COUNTIF(#REF!, "*1.*"), 2, 0), IF(COUNTIF(#REF!, "*2.*"), 2, 0), IF(COUNTIF(#REF!, "*3.*"), 2, 0), IF(COUNTIF(#REF!, "*4.*"), 2, 0), IF(COUNTIF(#REF!, "*5.*"), 2, 0), IF(COUNTIF(#REF!, "*6.*"), 2, 0))</f>
        <v/>
      </c>
      <c r="BY1133" s="277">
        <f t="array" ref="BY1133">SUM(VALUE(AT1133),VALUE(AU1133),VALUE(AV1133),VALUE(AW1133),VALUE(AX1133),VALUE(AY1133),VALUE(AZ1133),VALUE(BB1133),VALUE(BC1133),VALUE(BD1133),VALUE(BE1133),VALUE(BF1133),VALUE(BG1133),VALUE(BH1133),VALUE(BI1133),VALUE(BJ1133),VALUE(BK1133),VALUE(BL1133),VALUE(BM1133),VALUE(BN1133),VALUE(BO1133),VALUE(BP1133),VALUE(BQ1133),VALUE(BR1133),VALUE(BS1133),VALUE(BT1133),VALUE(BU1133),VALUE(BV1133),VALUE(BW1133))</f>
        <v/>
      </c>
      <c r="BZ1133" s="307" t="n"/>
      <c r="CA1133" s="307" t="n"/>
      <c r="CB1133" s="307" t="n"/>
      <c r="CC1133" s="307" t="n"/>
      <c r="CD1133" s="307" t="n"/>
      <c r="CE1133" s="307" t="n"/>
      <c r="CF1133" s="307" t="n"/>
      <c r="CG1133" s="307" t="n"/>
      <c r="CH1133" s="307" t="n"/>
      <c r="CI1133" s="307" t="n"/>
      <c r="CJ1133" s="307" t="n"/>
      <c r="CK1133" s="307" t="n"/>
      <c r="CL1133" s="307" t="n"/>
      <c r="CM1133" s="307" t="n"/>
      <c r="CN1133" s="307" t="n"/>
      <c r="CO1133" s="307" t="n"/>
      <c r="CP1133" s="307" t="n"/>
      <c r="CQ1133" s="307" t="n"/>
      <c r="CR1133" s="279" t="inlineStr"/>
      <c r="CS1133" s="280">
        <f>AVERAGE(Value(BY1133),value(CR1133))</f>
        <v/>
      </c>
      <c r="CT1133" s="421">
        <f>(IF(OR(MediaScorecard!BG1620="x", MediaScorecard!BH1620="x",MediaScorecard!BI1620="x",MediaScorecard!BJ1620="x",MediaScorecard!BK1620="x"),1, 2))</f>
        <v/>
      </c>
      <c r="CU1133" s="308" t="n"/>
      <c r="CV1133" s="308" t="n"/>
      <c r="CW1133" s="308" t="n"/>
      <c r="CX1133" s="309" t="n"/>
      <c r="CY1133" s="308" t="n"/>
      <c r="CZ1133" s="308" t="n"/>
      <c r="DA1133" s="308" t="n"/>
    </row>
    <row r="1134" ht="21" customHeight="1" s="590">
      <c r="A1134" s="421" t="n"/>
      <c r="B1134" s="270" t="n"/>
      <c r="C1134" s="266" t="n"/>
      <c r="D1134" s="267" t="inlineStr"/>
      <c r="E1134" s="267" t="inlineStr"/>
      <c r="F1134" s="268" t="inlineStr"/>
      <c r="G1134" s="421" t="n"/>
      <c r="H1134" s="269" t="n"/>
      <c r="I1134" s="421" t="n"/>
      <c r="J1134" s="421" t="n"/>
      <c r="K1134" s="421" t="n"/>
      <c r="L1134" s="421" t="n"/>
      <c r="M1134" s="421" t="n"/>
      <c r="N1134" s="421" t="n"/>
      <c r="O1134" s="421" t="n"/>
      <c r="P1134" s="421" t="n"/>
      <c r="Q1134" s="421" t="n"/>
      <c r="R1134" s="270" t="n"/>
      <c r="S1134" s="421" t="n"/>
      <c r="T1134" s="421" t="n"/>
      <c r="U1134" s="421" t="n"/>
      <c r="V1134" s="421" t="n"/>
      <c r="W1134" s="421" t="n"/>
      <c r="X1134" s="421" t="n"/>
      <c r="Y1134" s="421" t="n"/>
      <c r="Z1134" s="421" t="n"/>
      <c r="AA1134" s="421" t="n"/>
      <c r="AB1134" s="421" t="n"/>
      <c r="AC1134" s="421" t="n"/>
      <c r="AD1134" s="421" t="n"/>
      <c r="AE1134" s="421" t="n"/>
      <c r="AF1134" s="421" t="n"/>
      <c r="AG1134" s="421" t="n"/>
      <c r="AH1134" s="421" t="n"/>
      <c r="AI1134" s="421" t="n"/>
      <c r="AJ1134" s="297" t="n"/>
      <c r="AK1134" s="297" t="n"/>
      <c r="AL1134" s="284" t="n"/>
      <c r="AM1134" s="297" t="n"/>
      <c r="AN1134" s="285" t="n"/>
      <c r="AO1134" s="297" t="n"/>
      <c r="AP1134" s="297" t="n"/>
      <c r="AQ1134" s="297" t="n"/>
      <c r="AR1134" s="297" t="n"/>
      <c r="AS1134" s="297" t="n"/>
      <c r="AT1134" s="285" t="inlineStr">
        <is>
          <t>0</t>
        </is>
      </c>
      <c r="AU1134" s="297" t="inlineStr">
        <is>
          <t>0</t>
        </is>
      </c>
      <c r="AV1134" s="297" t="inlineStr">
        <is>
          <t>0</t>
        </is>
      </c>
      <c r="AW1134" s="297" t="inlineStr">
        <is>
          <t>0</t>
        </is>
      </c>
      <c r="AX1134" s="297" t="inlineStr">
        <is>
          <t>0</t>
        </is>
      </c>
      <c r="AY1134" s="286" t="inlineStr">
        <is>
          <t>0</t>
        </is>
      </c>
      <c r="AZ1134" s="286" t="inlineStr">
        <is>
          <t>0</t>
        </is>
      </c>
      <c r="BA1134" s="287" t="inlineStr">
        <is>
          <t>0</t>
        </is>
      </c>
      <c r="BB1134" s="286" t="inlineStr">
        <is>
          <t>0</t>
        </is>
      </c>
      <c r="BC1134" s="286" t="inlineStr">
        <is>
          <t>0</t>
        </is>
      </c>
      <c r="BD1134" s="286" t="inlineStr">
        <is>
          <t>0</t>
        </is>
      </c>
      <c r="BE1134" s="286" t="inlineStr">
        <is>
          <t>0</t>
        </is>
      </c>
      <c r="BF1134" s="286" t="inlineStr">
        <is>
          <t>0</t>
        </is>
      </c>
      <c r="BG1134" s="286" t="inlineStr">
        <is>
          <t>0</t>
        </is>
      </c>
      <c r="BH1134" s="297" t="inlineStr">
        <is>
          <t>0</t>
        </is>
      </c>
      <c r="BI1134" s="297" t="inlineStr">
        <is>
          <t>0</t>
        </is>
      </c>
      <c r="BJ1134" s="297" t="inlineStr">
        <is>
          <t>0</t>
        </is>
      </c>
      <c r="BK1134" s="297" t="inlineStr">
        <is>
          <t>0</t>
        </is>
      </c>
      <c r="BL1134" s="297" t="inlineStr">
        <is>
          <t>0</t>
        </is>
      </c>
      <c r="BM1134" s="297" t="inlineStr">
        <is>
          <t>0</t>
        </is>
      </c>
      <c r="BN1134" s="297" t="inlineStr">
        <is>
          <t>0</t>
        </is>
      </c>
      <c r="BO1134" s="285" t="inlineStr">
        <is>
          <t>0</t>
        </is>
      </c>
      <c r="BP1134" s="297" t="inlineStr">
        <is>
          <t>0</t>
        </is>
      </c>
      <c r="BQ1134" s="297" t="inlineStr">
        <is>
          <t>0</t>
        </is>
      </c>
      <c r="BR1134" s="297" t="inlineStr">
        <is>
          <t>0</t>
        </is>
      </c>
      <c r="BS1134" s="297" t="inlineStr">
        <is>
          <t>0</t>
        </is>
      </c>
      <c r="BT1134" s="297" t="inlineStr">
        <is>
          <t>0</t>
        </is>
      </c>
      <c r="BU1134" s="297" t="inlineStr">
        <is>
          <t>0</t>
        </is>
      </c>
      <c r="BV1134" s="297" t="inlineStr">
        <is>
          <t>0</t>
        </is>
      </c>
      <c r="BW1134" s="288" t="inlineStr">
        <is>
          <t>0</t>
        </is>
      </c>
      <c r="BX1134" s="276">
        <f>SUM(IF(COUNTIF(#REF!, "*1.*"), 2, 0), IF(COUNTIF(#REF!, "*2.*"), 2, 0), IF(COUNTIF(#REF!, "*3.*"), 2, 0), IF(COUNTIF(#REF!, "*4.*"), 2, 0), IF(COUNTIF(#REF!, "*5.*"), 2, 0), IF(COUNTIF(#REF!, "*6.*"), 2, 0))</f>
        <v/>
      </c>
      <c r="BY1134" s="277">
        <f t="array" ref="BY1134">SUM(VALUE(AT1134),VALUE(AU1134),VALUE(AV1134),VALUE(AW1134),VALUE(AX1134),VALUE(AY1134),VALUE(AZ1134),VALUE(BB1134),VALUE(BC1134),VALUE(BD1134),VALUE(BE1134),VALUE(BF1134),VALUE(BG1134),VALUE(BH1134),VALUE(BI1134),VALUE(BJ1134),VALUE(BK1134),VALUE(BL1134),VALUE(BM1134),VALUE(BN1134),VALUE(BO1134),VALUE(BP1134),VALUE(BQ1134),VALUE(BR1134),VALUE(BS1134),VALUE(BT1134),VALUE(BU1134),VALUE(BV1134),VALUE(BW1134))</f>
        <v/>
      </c>
      <c r="BZ1134" s="307" t="n"/>
      <c r="CA1134" s="307" t="n"/>
      <c r="CB1134" s="307" t="n"/>
      <c r="CC1134" s="307" t="n"/>
      <c r="CD1134" s="307" t="n"/>
      <c r="CE1134" s="307" t="n"/>
      <c r="CF1134" s="307" t="n"/>
      <c r="CG1134" s="307" t="n"/>
      <c r="CH1134" s="307" t="n"/>
      <c r="CI1134" s="307" t="n"/>
      <c r="CJ1134" s="307" t="n"/>
      <c r="CK1134" s="307" t="n"/>
      <c r="CL1134" s="307" t="n"/>
      <c r="CM1134" s="307" t="n"/>
      <c r="CN1134" s="307" t="n"/>
      <c r="CO1134" s="307" t="n"/>
      <c r="CP1134" s="307" t="n"/>
      <c r="CQ1134" s="307" t="n"/>
      <c r="CR1134" s="279" t="inlineStr"/>
      <c r="CS1134" s="280">
        <f>AVERAGE(Value(BY1134),value(CR1134))</f>
        <v/>
      </c>
      <c r="CT1134" s="421">
        <f>(IF(OR(MediaScorecard!BG1621="x", MediaScorecard!BH1621="x",MediaScorecard!BI1621="x",MediaScorecard!BJ1621="x",MediaScorecard!BK1621="x"),1, 2))</f>
        <v/>
      </c>
      <c r="CU1134" s="308" t="n"/>
      <c r="CV1134" s="308" t="n"/>
      <c r="CW1134" s="308" t="n"/>
      <c r="CX1134" s="309" t="n"/>
      <c r="CY1134" s="308" t="n"/>
      <c r="CZ1134" s="308" t="n"/>
      <c r="DA1134" s="308" t="n"/>
    </row>
    <row r="1135" ht="21" customHeight="1" s="590">
      <c r="A1135" s="421" t="n"/>
      <c r="B1135" s="270" t="n"/>
      <c r="C1135" s="266" t="n"/>
      <c r="D1135" s="267" t="inlineStr"/>
      <c r="E1135" s="267" t="inlineStr"/>
      <c r="F1135" s="268" t="inlineStr"/>
      <c r="G1135" s="421" t="n"/>
      <c r="H1135" s="269" t="n"/>
      <c r="I1135" s="421" t="n"/>
      <c r="J1135" s="421" t="n"/>
      <c r="K1135" s="421" t="n"/>
      <c r="L1135" s="421" t="n"/>
      <c r="M1135" s="421" t="n"/>
      <c r="N1135" s="421" t="n"/>
      <c r="O1135" s="421" t="n"/>
      <c r="P1135" s="421" t="n"/>
      <c r="Q1135" s="421" t="n"/>
      <c r="R1135" s="270" t="n"/>
      <c r="S1135" s="421" t="n"/>
      <c r="T1135" s="421" t="n"/>
      <c r="U1135" s="421" t="n"/>
      <c r="V1135" s="421" t="n"/>
      <c r="W1135" s="421" t="n"/>
      <c r="X1135" s="421" t="n"/>
      <c r="Y1135" s="421" t="n"/>
      <c r="Z1135" s="421" t="n"/>
      <c r="AA1135" s="421" t="n"/>
      <c r="AB1135" s="421" t="n"/>
      <c r="AC1135" s="421" t="n"/>
      <c r="AD1135" s="421" t="n"/>
      <c r="AE1135" s="421" t="n"/>
      <c r="AF1135" s="421" t="n"/>
      <c r="AG1135" s="421" t="n"/>
      <c r="AH1135" s="421" t="n"/>
      <c r="AI1135" s="421" t="n"/>
      <c r="AJ1135" s="297" t="n"/>
      <c r="AK1135" s="297" t="n"/>
      <c r="AL1135" s="284" t="n"/>
      <c r="AM1135" s="297" t="n"/>
      <c r="AN1135" s="285" t="n"/>
      <c r="AO1135" s="297" t="n"/>
      <c r="AP1135" s="297" t="n"/>
      <c r="AQ1135" s="297" t="n"/>
      <c r="AR1135" s="297" t="n"/>
      <c r="AS1135" s="297" t="n"/>
      <c r="AT1135" s="285" t="inlineStr">
        <is>
          <t>0</t>
        </is>
      </c>
      <c r="AU1135" s="297" t="inlineStr">
        <is>
          <t>0</t>
        </is>
      </c>
      <c r="AV1135" s="297" t="inlineStr">
        <is>
          <t>0</t>
        </is>
      </c>
      <c r="AW1135" s="297" t="inlineStr">
        <is>
          <t>0</t>
        </is>
      </c>
      <c r="AX1135" s="297" t="inlineStr">
        <is>
          <t>0</t>
        </is>
      </c>
      <c r="AY1135" s="286" t="inlineStr">
        <is>
          <t>0</t>
        </is>
      </c>
      <c r="AZ1135" s="286" t="inlineStr">
        <is>
          <t>0</t>
        </is>
      </c>
      <c r="BA1135" s="287" t="inlineStr">
        <is>
          <t>0</t>
        </is>
      </c>
      <c r="BB1135" s="286" t="inlineStr">
        <is>
          <t>0</t>
        </is>
      </c>
      <c r="BC1135" s="286" t="inlineStr">
        <is>
          <t>0</t>
        </is>
      </c>
      <c r="BD1135" s="286" t="inlineStr">
        <is>
          <t>0</t>
        </is>
      </c>
      <c r="BE1135" s="286" t="inlineStr">
        <is>
          <t>0</t>
        </is>
      </c>
      <c r="BF1135" s="286" t="inlineStr">
        <is>
          <t>0</t>
        </is>
      </c>
      <c r="BG1135" s="286" t="inlineStr">
        <is>
          <t>0</t>
        </is>
      </c>
      <c r="BH1135" s="297" t="inlineStr">
        <is>
          <t>0</t>
        </is>
      </c>
      <c r="BI1135" s="297" t="inlineStr">
        <is>
          <t>0</t>
        </is>
      </c>
      <c r="BJ1135" s="297" t="inlineStr">
        <is>
          <t>0</t>
        </is>
      </c>
      <c r="BK1135" s="297" t="inlineStr">
        <is>
          <t>0</t>
        </is>
      </c>
      <c r="BL1135" s="297" t="inlineStr">
        <is>
          <t>0</t>
        </is>
      </c>
      <c r="BM1135" s="297" t="inlineStr">
        <is>
          <t>0</t>
        </is>
      </c>
      <c r="BN1135" s="297" t="inlineStr">
        <is>
          <t>0</t>
        </is>
      </c>
      <c r="BO1135" s="285" t="inlineStr">
        <is>
          <t>0</t>
        </is>
      </c>
      <c r="BP1135" s="297" t="inlineStr">
        <is>
          <t>0</t>
        </is>
      </c>
      <c r="BQ1135" s="297" t="inlineStr">
        <is>
          <t>0</t>
        </is>
      </c>
      <c r="BR1135" s="297" t="inlineStr">
        <is>
          <t>0</t>
        </is>
      </c>
      <c r="BS1135" s="297" t="inlineStr">
        <is>
          <t>0</t>
        </is>
      </c>
      <c r="BT1135" s="297" t="inlineStr">
        <is>
          <t>0</t>
        </is>
      </c>
      <c r="BU1135" s="297" t="inlineStr">
        <is>
          <t>0</t>
        </is>
      </c>
      <c r="BV1135" s="297" t="inlineStr">
        <is>
          <t>0</t>
        </is>
      </c>
      <c r="BW1135" s="288" t="inlineStr">
        <is>
          <t>0</t>
        </is>
      </c>
      <c r="BX1135" s="276">
        <f>SUM(IF(COUNTIF(#REF!, "*1.*"), 2, 0), IF(COUNTIF(#REF!, "*2.*"), 2, 0), IF(COUNTIF(#REF!, "*3.*"), 2, 0), IF(COUNTIF(#REF!, "*4.*"), 2, 0), IF(COUNTIF(#REF!, "*5.*"), 2, 0), IF(COUNTIF(#REF!, "*6.*"), 2, 0))</f>
        <v/>
      </c>
      <c r="BY1135" s="277">
        <f t="array" ref="BY1135">SUM(VALUE(AT1135),VALUE(AU1135),VALUE(AV1135),VALUE(AW1135),VALUE(AX1135),VALUE(AY1135),VALUE(AZ1135),VALUE(BB1135),VALUE(BC1135),VALUE(BD1135),VALUE(BE1135),VALUE(BF1135),VALUE(BG1135),VALUE(BH1135),VALUE(BI1135),VALUE(BJ1135),VALUE(BK1135),VALUE(BL1135),VALUE(BM1135),VALUE(BN1135),VALUE(BO1135),VALUE(BP1135),VALUE(BQ1135),VALUE(BR1135),VALUE(BS1135),VALUE(BT1135),VALUE(BU1135),VALUE(BV1135),VALUE(BW1135))</f>
        <v/>
      </c>
      <c r="BZ1135" s="307" t="n"/>
      <c r="CA1135" s="307" t="n"/>
      <c r="CB1135" s="307" t="n"/>
      <c r="CC1135" s="307" t="n"/>
      <c r="CD1135" s="307" t="n"/>
      <c r="CE1135" s="307" t="n"/>
      <c r="CF1135" s="307" t="n"/>
      <c r="CG1135" s="307" t="n"/>
      <c r="CH1135" s="307" t="n"/>
      <c r="CI1135" s="307" t="n"/>
      <c r="CJ1135" s="307" t="n"/>
      <c r="CK1135" s="307" t="n"/>
      <c r="CL1135" s="307" t="n"/>
      <c r="CM1135" s="307" t="n"/>
      <c r="CN1135" s="307" t="n"/>
      <c r="CO1135" s="307" t="n"/>
      <c r="CP1135" s="307" t="n"/>
      <c r="CQ1135" s="307" t="n"/>
      <c r="CR1135" s="279" t="inlineStr"/>
      <c r="CS1135" s="280">
        <f>AVERAGE(Value(BY1135),value(CR1135))</f>
        <v/>
      </c>
      <c r="CT1135" s="421">
        <f>(IF(OR(MediaScorecard!BG1622="x", MediaScorecard!BH1622="x",MediaScorecard!BI1622="x",MediaScorecard!BJ1622="x",MediaScorecard!BK1622="x"),1, 2))</f>
        <v/>
      </c>
      <c r="CU1135" s="308" t="n"/>
      <c r="CV1135" s="308" t="n"/>
      <c r="CW1135" s="308" t="n"/>
      <c r="CX1135" s="309" t="n"/>
      <c r="CY1135" s="308" t="n"/>
      <c r="CZ1135" s="308" t="n"/>
      <c r="DA1135" s="308" t="n"/>
    </row>
    <row r="1136" ht="21" customHeight="1" s="590">
      <c r="A1136" s="421" t="n"/>
      <c r="B1136" s="270" t="n"/>
      <c r="C1136" s="266" t="n"/>
      <c r="D1136" s="267" t="inlineStr"/>
      <c r="E1136" s="267" t="inlineStr"/>
      <c r="F1136" s="268" t="inlineStr"/>
      <c r="G1136" s="421" t="n"/>
      <c r="H1136" s="269" t="n"/>
      <c r="I1136" s="421" t="n"/>
      <c r="J1136" s="421" t="n"/>
      <c r="K1136" s="421" t="n"/>
      <c r="L1136" s="421" t="n"/>
      <c r="M1136" s="421" t="n"/>
      <c r="N1136" s="421" t="n"/>
      <c r="O1136" s="421" t="n"/>
      <c r="P1136" s="421" t="n"/>
      <c r="Q1136" s="421" t="n"/>
      <c r="R1136" s="270" t="n"/>
      <c r="S1136" s="421" t="n"/>
      <c r="T1136" s="421" t="n"/>
      <c r="U1136" s="421" t="n"/>
      <c r="V1136" s="421" t="n"/>
      <c r="W1136" s="421" t="n"/>
      <c r="X1136" s="421" t="n"/>
      <c r="Y1136" s="421" t="n"/>
      <c r="Z1136" s="421" t="n"/>
      <c r="AA1136" s="421" t="n"/>
      <c r="AB1136" s="421" t="n"/>
      <c r="AC1136" s="421" t="n"/>
      <c r="AD1136" s="421" t="n"/>
      <c r="AE1136" s="421" t="n"/>
      <c r="AF1136" s="421" t="n"/>
      <c r="AG1136" s="421" t="n"/>
      <c r="AH1136" s="421" t="n"/>
      <c r="AI1136" s="421" t="n"/>
      <c r="AJ1136" s="297" t="n"/>
      <c r="AK1136" s="297" t="n"/>
      <c r="AL1136" s="284" t="n"/>
      <c r="AM1136" s="297" t="n"/>
      <c r="AN1136" s="285" t="n"/>
      <c r="AO1136" s="297" t="n"/>
      <c r="AP1136" s="297" t="n"/>
      <c r="AQ1136" s="297" t="n"/>
      <c r="AR1136" s="297" t="n"/>
      <c r="AS1136" s="297" t="n"/>
      <c r="AT1136" s="285" t="inlineStr">
        <is>
          <t>0</t>
        </is>
      </c>
      <c r="AU1136" s="297" t="inlineStr">
        <is>
          <t>0</t>
        </is>
      </c>
      <c r="AV1136" s="297" t="inlineStr">
        <is>
          <t>0</t>
        </is>
      </c>
      <c r="AW1136" s="297" t="inlineStr">
        <is>
          <t>0</t>
        </is>
      </c>
      <c r="AX1136" s="297" t="inlineStr">
        <is>
          <t>0</t>
        </is>
      </c>
      <c r="AY1136" s="286" t="inlineStr">
        <is>
          <t>0</t>
        </is>
      </c>
      <c r="AZ1136" s="286" t="inlineStr">
        <is>
          <t>0</t>
        </is>
      </c>
      <c r="BA1136" s="287" t="inlineStr">
        <is>
          <t>0</t>
        </is>
      </c>
      <c r="BB1136" s="286" t="inlineStr">
        <is>
          <t>0</t>
        </is>
      </c>
      <c r="BC1136" s="286" t="inlineStr">
        <is>
          <t>0</t>
        </is>
      </c>
      <c r="BD1136" s="286" t="inlineStr">
        <is>
          <t>0</t>
        </is>
      </c>
      <c r="BE1136" s="286" t="inlineStr">
        <is>
          <t>0</t>
        </is>
      </c>
      <c r="BF1136" s="286" t="inlineStr">
        <is>
          <t>0</t>
        </is>
      </c>
      <c r="BG1136" s="286" t="inlineStr">
        <is>
          <t>0</t>
        </is>
      </c>
      <c r="BH1136" s="297" t="inlineStr">
        <is>
          <t>0</t>
        </is>
      </c>
      <c r="BI1136" s="297" t="inlineStr">
        <is>
          <t>0</t>
        </is>
      </c>
      <c r="BJ1136" s="297" t="inlineStr">
        <is>
          <t>0</t>
        </is>
      </c>
      <c r="BK1136" s="297" t="inlineStr">
        <is>
          <t>0</t>
        </is>
      </c>
      <c r="BL1136" s="297" t="inlineStr">
        <is>
          <t>0</t>
        </is>
      </c>
      <c r="BM1136" s="297" t="inlineStr">
        <is>
          <t>0</t>
        </is>
      </c>
      <c r="BN1136" s="297" t="inlineStr">
        <is>
          <t>0</t>
        </is>
      </c>
      <c r="BO1136" s="285" t="inlineStr">
        <is>
          <t>0</t>
        </is>
      </c>
      <c r="BP1136" s="297" t="inlineStr">
        <is>
          <t>0</t>
        </is>
      </c>
      <c r="BQ1136" s="297" t="inlineStr">
        <is>
          <t>0</t>
        </is>
      </c>
      <c r="BR1136" s="297" t="inlineStr">
        <is>
          <t>0</t>
        </is>
      </c>
      <c r="BS1136" s="297" t="inlineStr">
        <is>
          <t>0</t>
        </is>
      </c>
      <c r="BT1136" s="297" t="inlineStr">
        <is>
          <t>0</t>
        </is>
      </c>
      <c r="BU1136" s="297" t="inlineStr">
        <is>
          <t>0</t>
        </is>
      </c>
      <c r="BV1136" s="297" t="inlineStr">
        <is>
          <t>0</t>
        </is>
      </c>
      <c r="BW1136" s="288" t="inlineStr">
        <is>
          <t>0</t>
        </is>
      </c>
      <c r="BX1136" s="276">
        <f>SUM(IF(COUNTIF(#REF!, "*1.*"), 2, 0), IF(COUNTIF(#REF!, "*2.*"), 2, 0), IF(COUNTIF(#REF!, "*3.*"), 2, 0), IF(COUNTIF(#REF!, "*4.*"), 2, 0), IF(COUNTIF(#REF!, "*5.*"), 2, 0), IF(COUNTIF(#REF!, "*6.*"), 2, 0))</f>
        <v/>
      </c>
      <c r="BY1136" s="277">
        <f t="array" ref="BY1136">SUM(VALUE(AT1136),VALUE(AU1136),VALUE(AV1136),VALUE(AW1136),VALUE(AX1136),VALUE(AY1136),VALUE(AZ1136),VALUE(BB1136),VALUE(BC1136),VALUE(BD1136),VALUE(BE1136),VALUE(BF1136),VALUE(BG1136),VALUE(BH1136),VALUE(BI1136),VALUE(BJ1136),VALUE(BK1136),VALUE(BL1136),VALUE(BM1136),VALUE(BN1136),VALUE(BO1136),VALUE(BP1136),VALUE(BQ1136),VALUE(BR1136),VALUE(BS1136),VALUE(BT1136),VALUE(BU1136),VALUE(BV1136),VALUE(BW1136))</f>
        <v/>
      </c>
      <c r="BZ1136" s="307" t="n"/>
      <c r="CA1136" s="307" t="n"/>
      <c r="CB1136" s="307" t="n"/>
      <c r="CC1136" s="307" t="n"/>
      <c r="CD1136" s="307" t="n"/>
      <c r="CE1136" s="307" t="n"/>
      <c r="CF1136" s="307" t="n"/>
      <c r="CG1136" s="307" t="n"/>
      <c r="CH1136" s="307" t="n"/>
      <c r="CI1136" s="307" t="n"/>
      <c r="CJ1136" s="307" t="n"/>
      <c r="CK1136" s="307" t="n"/>
      <c r="CL1136" s="307" t="n"/>
      <c r="CM1136" s="307" t="n"/>
      <c r="CN1136" s="307" t="n"/>
      <c r="CO1136" s="307" t="n"/>
      <c r="CP1136" s="307" t="n"/>
      <c r="CQ1136" s="307" t="n"/>
      <c r="CR1136" s="279" t="inlineStr"/>
      <c r="CS1136" s="280">
        <f>AVERAGE(Value(BY1136),value(CR1136))</f>
        <v/>
      </c>
      <c r="CT1136" s="421">
        <f>(IF(OR(MediaScorecard!BG1623="x", MediaScorecard!BH1623="x",MediaScorecard!BI1623="x",MediaScorecard!BJ1623="x",MediaScorecard!BK1623="x"),1, 2))</f>
        <v/>
      </c>
      <c r="CU1136" s="308" t="n"/>
      <c r="CV1136" s="308" t="n"/>
      <c r="CW1136" s="308" t="n"/>
      <c r="CX1136" s="309" t="n"/>
      <c r="CY1136" s="308" t="n"/>
      <c r="CZ1136" s="308" t="n"/>
      <c r="DA1136" s="308" t="n"/>
    </row>
    <row r="1137" ht="21" customHeight="1" s="590">
      <c r="A1137" s="421" t="n"/>
      <c r="B1137" s="270" t="n"/>
      <c r="C1137" s="266" t="n"/>
      <c r="D1137" s="267" t="inlineStr"/>
      <c r="E1137" s="267" t="inlineStr"/>
      <c r="F1137" s="268" t="inlineStr"/>
      <c r="G1137" s="421" t="n"/>
      <c r="H1137" s="269" t="n"/>
      <c r="I1137" s="421" t="n"/>
      <c r="J1137" s="421" t="n"/>
      <c r="K1137" s="421" t="n"/>
      <c r="L1137" s="421" t="n"/>
      <c r="M1137" s="421" t="n"/>
      <c r="N1137" s="421" t="n"/>
      <c r="O1137" s="421" t="n"/>
      <c r="P1137" s="421" t="n"/>
      <c r="Q1137" s="421" t="n"/>
      <c r="R1137" s="270" t="n"/>
      <c r="S1137" s="421" t="n"/>
      <c r="T1137" s="421" t="n"/>
      <c r="U1137" s="421" t="n"/>
      <c r="V1137" s="421" t="n"/>
      <c r="W1137" s="421" t="n"/>
      <c r="X1137" s="421" t="n"/>
      <c r="Y1137" s="421" t="n"/>
      <c r="Z1137" s="421" t="n"/>
      <c r="AA1137" s="421" t="n"/>
      <c r="AB1137" s="421" t="n"/>
      <c r="AC1137" s="421" t="n"/>
      <c r="AD1137" s="421" t="n"/>
      <c r="AE1137" s="421" t="n"/>
      <c r="AF1137" s="421" t="n"/>
      <c r="AG1137" s="421" t="n"/>
      <c r="AH1137" s="421" t="n"/>
      <c r="AI1137" s="421" t="n"/>
      <c r="AJ1137" s="297" t="n"/>
      <c r="AK1137" s="297" t="n"/>
      <c r="AL1137" s="284" t="n"/>
      <c r="AM1137" s="297" t="n"/>
      <c r="AN1137" s="285" t="n"/>
      <c r="AO1137" s="297" t="n"/>
      <c r="AP1137" s="297" t="n"/>
      <c r="AQ1137" s="297" t="n"/>
      <c r="AR1137" s="297" t="n"/>
      <c r="AS1137" s="297" t="n"/>
      <c r="AT1137" s="285" t="inlineStr">
        <is>
          <t>0</t>
        </is>
      </c>
      <c r="AU1137" s="297" t="inlineStr">
        <is>
          <t>0</t>
        </is>
      </c>
      <c r="AV1137" s="297" t="inlineStr">
        <is>
          <t>0</t>
        </is>
      </c>
      <c r="AW1137" s="297" t="inlineStr">
        <is>
          <t>0</t>
        </is>
      </c>
      <c r="AX1137" s="297" t="inlineStr">
        <is>
          <t>0</t>
        </is>
      </c>
      <c r="AY1137" s="286" t="inlineStr">
        <is>
          <t>0</t>
        </is>
      </c>
      <c r="AZ1137" s="286" t="inlineStr">
        <is>
          <t>0</t>
        </is>
      </c>
      <c r="BA1137" s="287" t="inlineStr">
        <is>
          <t>0</t>
        </is>
      </c>
      <c r="BB1137" s="286" t="inlineStr">
        <is>
          <t>0</t>
        </is>
      </c>
      <c r="BC1137" s="286" t="inlineStr">
        <is>
          <t>0</t>
        </is>
      </c>
      <c r="BD1137" s="286" t="inlineStr">
        <is>
          <t>0</t>
        </is>
      </c>
      <c r="BE1137" s="286" t="inlineStr">
        <is>
          <t>0</t>
        </is>
      </c>
      <c r="BF1137" s="286" t="inlineStr">
        <is>
          <t>0</t>
        </is>
      </c>
      <c r="BG1137" s="286" t="inlineStr">
        <is>
          <t>0</t>
        </is>
      </c>
      <c r="BH1137" s="297" t="inlineStr">
        <is>
          <t>0</t>
        </is>
      </c>
      <c r="BI1137" s="297" t="inlineStr">
        <is>
          <t>0</t>
        </is>
      </c>
      <c r="BJ1137" s="297" t="inlineStr">
        <is>
          <t>0</t>
        </is>
      </c>
      <c r="BK1137" s="297" t="inlineStr">
        <is>
          <t>0</t>
        </is>
      </c>
      <c r="BL1137" s="297" t="inlineStr">
        <is>
          <t>0</t>
        </is>
      </c>
      <c r="BM1137" s="297" t="inlineStr">
        <is>
          <t>0</t>
        </is>
      </c>
      <c r="BN1137" s="297" t="inlineStr">
        <is>
          <t>0</t>
        </is>
      </c>
      <c r="BO1137" s="285" t="inlineStr">
        <is>
          <t>0</t>
        </is>
      </c>
      <c r="BP1137" s="297" t="inlineStr">
        <is>
          <t>0</t>
        </is>
      </c>
      <c r="BQ1137" s="297" t="inlineStr">
        <is>
          <t>0</t>
        </is>
      </c>
      <c r="BR1137" s="297" t="inlineStr">
        <is>
          <t>0</t>
        </is>
      </c>
      <c r="BS1137" s="297" t="inlineStr">
        <is>
          <t>0</t>
        </is>
      </c>
      <c r="BT1137" s="297" t="inlineStr">
        <is>
          <t>0</t>
        </is>
      </c>
      <c r="BU1137" s="297" t="inlineStr">
        <is>
          <t>0</t>
        </is>
      </c>
      <c r="BV1137" s="297" t="inlineStr">
        <is>
          <t>0</t>
        </is>
      </c>
      <c r="BW1137" s="288" t="inlineStr">
        <is>
          <t>0</t>
        </is>
      </c>
      <c r="BX1137" s="276">
        <f>SUM(IF(COUNTIF(#REF!, "*1.*"), 2, 0), IF(COUNTIF(#REF!, "*2.*"), 2, 0), IF(COUNTIF(#REF!, "*3.*"), 2, 0), IF(COUNTIF(#REF!, "*4.*"), 2, 0), IF(COUNTIF(#REF!, "*5.*"), 2, 0), IF(COUNTIF(#REF!, "*6.*"), 2, 0))</f>
        <v/>
      </c>
      <c r="BY1137" s="277">
        <f t="array" ref="BY1137">SUM(VALUE(AT1137),VALUE(AU1137),VALUE(AV1137),VALUE(AW1137),VALUE(AX1137),VALUE(AY1137),VALUE(AZ1137),VALUE(BB1137),VALUE(BC1137),VALUE(BD1137),VALUE(BE1137),VALUE(BF1137),VALUE(BG1137),VALUE(BH1137),VALUE(BI1137),VALUE(BJ1137),VALUE(BK1137),VALUE(BL1137),VALUE(BM1137),VALUE(BN1137),VALUE(BO1137),VALUE(BP1137),VALUE(BQ1137),VALUE(BR1137),VALUE(BS1137),VALUE(BT1137),VALUE(BU1137),VALUE(BV1137),VALUE(BW1137))</f>
        <v/>
      </c>
      <c r="BZ1137" s="307" t="n"/>
      <c r="CA1137" s="307" t="n"/>
      <c r="CB1137" s="307" t="n"/>
      <c r="CC1137" s="307" t="n"/>
      <c r="CD1137" s="307" t="n"/>
      <c r="CE1137" s="307" t="n"/>
      <c r="CF1137" s="307" t="n"/>
      <c r="CG1137" s="307" t="n"/>
      <c r="CH1137" s="307" t="n"/>
      <c r="CI1137" s="307" t="n"/>
      <c r="CJ1137" s="307" t="n"/>
      <c r="CK1137" s="307" t="n"/>
      <c r="CL1137" s="307" t="n"/>
      <c r="CM1137" s="307" t="n"/>
      <c r="CN1137" s="307" t="n"/>
      <c r="CO1137" s="307" t="n"/>
      <c r="CP1137" s="307" t="n"/>
      <c r="CQ1137" s="307" t="n"/>
      <c r="CR1137" s="279" t="inlineStr"/>
      <c r="CS1137" s="280">
        <f>AVERAGE(Value(BY1137),value(CR1137))</f>
        <v/>
      </c>
      <c r="CT1137" s="421">
        <f>(IF(OR(MediaScorecard!BG1624="x", MediaScorecard!BH1624="x",MediaScorecard!BI1624="x",MediaScorecard!BJ1624="x",MediaScorecard!BK1624="x"),1, 2))</f>
        <v/>
      </c>
      <c r="CU1137" s="308" t="n"/>
      <c r="CV1137" s="308" t="n"/>
      <c r="CW1137" s="308" t="n"/>
      <c r="CX1137" s="309" t="n"/>
      <c r="CY1137" s="308" t="n"/>
      <c r="CZ1137" s="308" t="n"/>
      <c r="DA1137" s="308" t="n"/>
    </row>
    <row r="1138" ht="21" customHeight="1" s="590">
      <c r="A1138" s="421" t="n"/>
      <c r="B1138" s="270" t="n"/>
      <c r="C1138" s="266" t="n"/>
      <c r="D1138" s="267" t="inlineStr"/>
      <c r="E1138" s="267" t="inlineStr"/>
      <c r="F1138" s="268" t="inlineStr"/>
      <c r="G1138" s="421" t="n"/>
      <c r="H1138" s="269" t="n"/>
      <c r="I1138" s="421" t="n"/>
      <c r="J1138" s="421" t="n"/>
      <c r="K1138" s="421" t="n"/>
      <c r="L1138" s="421" t="n"/>
      <c r="M1138" s="421" t="n"/>
      <c r="N1138" s="421" t="n"/>
      <c r="O1138" s="421" t="n"/>
      <c r="P1138" s="421" t="n"/>
      <c r="Q1138" s="421" t="n"/>
      <c r="R1138" s="270" t="n"/>
      <c r="S1138" s="421" t="n"/>
      <c r="T1138" s="421" t="n"/>
      <c r="U1138" s="421" t="n"/>
      <c r="V1138" s="421" t="n"/>
      <c r="W1138" s="421" t="n"/>
      <c r="X1138" s="421" t="n"/>
      <c r="Y1138" s="421" t="n"/>
      <c r="Z1138" s="421" t="n"/>
      <c r="AA1138" s="421" t="n"/>
      <c r="AB1138" s="421" t="n"/>
      <c r="AC1138" s="421" t="n"/>
      <c r="AD1138" s="421" t="n"/>
      <c r="AE1138" s="421" t="n"/>
      <c r="AF1138" s="421" t="n"/>
      <c r="AG1138" s="421" t="n"/>
      <c r="AH1138" s="421" t="n"/>
      <c r="AI1138" s="421" t="n"/>
      <c r="AJ1138" s="297" t="n"/>
      <c r="AK1138" s="297" t="n"/>
      <c r="AL1138" s="284" t="n"/>
      <c r="AM1138" s="297" t="n"/>
      <c r="AN1138" s="285" t="n"/>
      <c r="AO1138" s="297" t="n"/>
      <c r="AP1138" s="297" t="n"/>
      <c r="AQ1138" s="297" t="n"/>
      <c r="AR1138" s="297" t="n"/>
      <c r="AS1138" s="297" t="n"/>
      <c r="AT1138" s="285" t="inlineStr">
        <is>
          <t>0</t>
        </is>
      </c>
      <c r="AU1138" s="297" t="inlineStr">
        <is>
          <t>0</t>
        </is>
      </c>
      <c r="AV1138" s="297" t="inlineStr">
        <is>
          <t>0</t>
        </is>
      </c>
      <c r="AW1138" s="297" t="inlineStr">
        <is>
          <t>0</t>
        </is>
      </c>
      <c r="AX1138" s="297" t="inlineStr">
        <is>
          <t>0</t>
        </is>
      </c>
      <c r="AY1138" s="286" t="inlineStr">
        <is>
          <t>0</t>
        </is>
      </c>
      <c r="AZ1138" s="286" t="inlineStr">
        <is>
          <t>0</t>
        </is>
      </c>
      <c r="BA1138" s="287" t="inlineStr">
        <is>
          <t>0</t>
        </is>
      </c>
      <c r="BB1138" s="286" t="inlineStr">
        <is>
          <t>0</t>
        </is>
      </c>
      <c r="BC1138" s="286" t="inlineStr">
        <is>
          <t>0</t>
        </is>
      </c>
      <c r="BD1138" s="286" t="inlineStr">
        <is>
          <t>0</t>
        </is>
      </c>
      <c r="BE1138" s="286" t="inlineStr">
        <is>
          <t>0</t>
        </is>
      </c>
      <c r="BF1138" s="286" t="inlineStr">
        <is>
          <t>0</t>
        </is>
      </c>
      <c r="BG1138" s="286" t="inlineStr">
        <is>
          <t>0</t>
        </is>
      </c>
      <c r="BH1138" s="297" t="inlineStr">
        <is>
          <t>0</t>
        </is>
      </c>
      <c r="BI1138" s="297" t="inlineStr">
        <is>
          <t>0</t>
        </is>
      </c>
      <c r="BJ1138" s="297" t="inlineStr">
        <is>
          <t>0</t>
        </is>
      </c>
      <c r="BK1138" s="297" t="inlineStr">
        <is>
          <t>0</t>
        </is>
      </c>
      <c r="BL1138" s="297" t="inlineStr">
        <is>
          <t>0</t>
        </is>
      </c>
      <c r="BM1138" s="297" t="inlineStr">
        <is>
          <t>0</t>
        </is>
      </c>
      <c r="BN1138" s="297" t="inlineStr">
        <is>
          <t>0</t>
        </is>
      </c>
      <c r="BO1138" s="285" t="inlineStr">
        <is>
          <t>0</t>
        </is>
      </c>
      <c r="BP1138" s="297" t="inlineStr">
        <is>
          <t>0</t>
        </is>
      </c>
      <c r="BQ1138" s="297" t="inlineStr">
        <is>
          <t>0</t>
        </is>
      </c>
      <c r="BR1138" s="297" t="inlineStr">
        <is>
          <t>0</t>
        </is>
      </c>
      <c r="BS1138" s="297" t="inlineStr">
        <is>
          <t>0</t>
        </is>
      </c>
      <c r="BT1138" s="297" t="inlineStr">
        <is>
          <t>0</t>
        </is>
      </c>
      <c r="BU1138" s="297" t="inlineStr">
        <is>
          <t>0</t>
        </is>
      </c>
      <c r="BV1138" s="297" t="inlineStr">
        <is>
          <t>0</t>
        </is>
      </c>
      <c r="BW1138" s="288" t="inlineStr">
        <is>
          <t>0</t>
        </is>
      </c>
      <c r="BX1138" s="276">
        <f>SUM(IF(COUNTIF(#REF!, "*1.*"), 2, 0), IF(COUNTIF(#REF!, "*2.*"), 2, 0), IF(COUNTIF(#REF!, "*3.*"), 2, 0), IF(COUNTIF(#REF!, "*4.*"), 2, 0), IF(COUNTIF(#REF!, "*5.*"), 2, 0), IF(COUNTIF(#REF!, "*6.*"), 2, 0))</f>
        <v/>
      </c>
      <c r="BY1138" s="277">
        <f t="array" ref="BY1138">SUM(VALUE(AT1138),VALUE(AU1138),VALUE(AV1138),VALUE(AW1138),VALUE(AX1138),VALUE(AY1138),VALUE(AZ1138),VALUE(BB1138),VALUE(BC1138),VALUE(BD1138),VALUE(BE1138),VALUE(BF1138),VALUE(BG1138),VALUE(BH1138),VALUE(BI1138),VALUE(BJ1138),VALUE(BK1138),VALUE(BL1138),VALUE(BM1138),VALUE(BN1138),VALUE(BO1138),VALUE(BP1138),VALUE(BQ1138),VALUE(BR1138),VALUE(BS1138),VALUE(BT1138),VALUE(BU1138),VALUE(BV1138),VALUE(BW1138))</f>
        <v/>
      </c>
      <c r="BZ1138" s="307" t="n"/>
      <c r="CA1138" s="307" t="n"/>
      <c r="CB1138" s="307" t="n"/>
      <c r="CC1138" s="307" t="n"/>
      <c r="CD1138" s="307" t="n"/>
      <c r="CE1138" s="307" t="n"/>
      <c r="CF1138" s="307" t="n"/>
      <c r="CG1138" s="307" t="n"/>
      <c r="CH1138" s="307" t="n"/>
      <c r="CI1138" s="307" t="n"/>
      <c r="CJ1138" s="307" t="n"/>
      <c r="CK1138" s="307" t="n"/>
      <c r="CL1138" s="307" t="n"/>
      <c r="CM1138" s="307" t="n"/>
      <c r="CN1138" s="307" t="n"/>
      <c r="CO1138" s="307" t="n"/>
      <c r="CP1138" s="307" t="n"/>
      <c r="CQ1138" s="307" t="n"/>
      <c r="CR1138" s="279" t="inlineStr"/>
      <c r="CS1138" s="280">
        <f>AVERAGE(Value(BY1138),value(CR1138))</f>
        <v/>
      </c>
      <c r="CT1138" s="421">
        <f>(IF(OR(MediaScorecard!BG1625="x", MediaScorecard!BH1625="x",MediaScorecard!BI1625="x",MediaScorecard!BJ1625="x",MediaScorecard!BK1625="x"),1, 2))</f>
        <v/>
      </c>
      <c r="CU1138" s="308" t="n"/>
      <c r="CV1138" s="308" t="n"/>
      <c r="CW1138" s="308" t="n"/>
      <c r="CX1138" s="309" t="n"/>
      <c r="CY1138" s="308" t="n"/>
      <c r="CZ1138" s="308" t="n"/>
      <c r="DA1138" s="308" t="n"/>
    </row>
    <row r="1139" ht="21" customHeight="1" s="590">
      <c r="A1139" s="421" t="n"/>
      <c r="B1139" s="270" t="n"/>
      <c r="C1139" s="266" t="n"/>
      <c r="D1139" s="267" t="inlineStr"/>
      <c r="E1139" s="267" t="inlineStr"/>
      <c r="F1139" s="268" t="inlineStr"/>
      <c r="G1139" s="421" t="n"/>
      <c r="H1139" s="269" t="n"/>
      <c r="I1139" s="421" t="n"/>
      <c r="J1139" s="421" t="n"/>
      <c r="K1139" s="421" t="n"/>
      <c r="L1139" s="421" t="n"/>
      <c r="M1139" s="421" t="n"/>
      <c r="N1139" s="421" t="n"/>
      <c r="O1139" s="421" t="n"/>
      <c r="P1139" s="421" t="n"/>
      <c r="Q1139" s="421" t="n"/>
      <c r="R1139" s="270" t="n"/>
      <c r="S1139" s="421" t="n"/>
      <c r="T1139" s="421" t="n"/>
      <c r="U1139" s="421" t="n"/>
      <c r="V1139" s="421" t="n"/>
      <c r="W1139" s="421" t="n"/>
      <c r="X1139" s="421" t="n"/>
      <c r="Y1139" s="421" t="n"/>
      <c r="Z1139" s="421" t="n"/>
      <c r="AA1139" s="421" t="n"/>
      <c r="AB1139" s="421" t="n"/>
      <c r="AC1139" s="421" t="n"/>
      <c r="AD1139" s="421" t="n"/>
      <c r="AE1139" s="421" t="n"/>
      <c r="AF1139" s="421" t="n"/>
      <c r="AG1139" s="421" t="n"/>
      <c r="AH1139" s="421" t="n"/>
      <c r="AI1139" s="421" t="n"/>
      <c r="AJ1139" s="297" t="n"/>
      <c r="AK1139" s="297" t="n"/>
      <c r="AL1139" s="284" t="n"/>
      <c r="AM1139" s="297" t="n"/>
      <c r="AN1139" s="285" t="n"/>
      <c r="AO1139" s="297" t="n"/>
      <c r="AP1139" s="297" t="n"/>
      <c r="AQ1139" s="297" t="n"/>
      <c r="AR1139" s="297" t="n"/>
      <c r="AS1139" s="297" t="n"/>
      <c r="AT1139" s="285" t="inlineStr">
        <is>
          <t>0</t>
        </is>
      </c>
      <c r="AU1139" s="297" t="inlineStr">
        <is>
          <t>0</t>
        </is>
      </c>
      <c r="AV1139" s="297" t="inlineStr">
        <is>
          <t>0</t>
        </is>
      </c>
      <c r="AW1139" s="297" t="inlineStr">
        <is>
          <t>0</t>
        </is>
      </c>
      <c r="AX1139" s="297" t="inlineStr">
        <is>
          <t>0</t>
        </is>
      </c>
      <c r="AY1139" s="286" t="inlineStr">
        <is>
          <t>0</t>
        </is>
      </c>
      <c r="AZ1139" s="286" t="inlineStr">
        <is>
          <t>0</t>
        </is>
      </c>
      <c r="BA1139" s="287" t="inlineStr">
        <is>
          <t>0</t>
        </is>
      </c>
      <c r="BB1139" s="286" t="inlineStr">
        <is>
          <t>0</t>
        </is>
      </c>
      <c r="BC1139" s="286" t="inlineStr">
        <is>
          <t>0</t>
        </is>
      </c>
      <c r="BD1139" s="286" t="inlineStr">
        <is>
          <t>0</t>
        </is>
      </c>
      <c r="BE1139" s="286" t="inlineStr">
        <is>
          <t>0</t>
        </is>
      </c>
      <c r="BF1139" s="286" t="inlineStr">
        <is>
          <t>0</t>
        </is>
      </c>
      <c r="BG1139" s="286" t="inlineStr">
        <is>
          <t>0</t>
        </is>
      </c>
      <c r="BH1139" s="297" t="inlineStr">
        <is>
          <t>0</t>
        </is>
      </c>
      <c r="BI1139" s="297" t="inlineStr">
        <is>
          <t>0</t>
        </is>
      </c>
      <c r="BJ1139" s="297" t="inlineStr">
        <is>
          <t>0</t>
        </is>
      </c>
      <c r="BK1139" s="297" t="inlineStr">
        <is>
          <t>0</t>
        </is>
      </c>
      <c r="BL1139" s="297" t="inlineStr">
        <is>
          <t>0</t>
        </is>
      </c>
      <c r="BM1139" s="297" t="inlineStr">
        <is>
          <t>0</t>
        </is>
      </c>
      <c r="BN1139" s="297" t="inlineStr">
        <is>
          <t>0</t>
        </is>
      </c>
      <c r="BO1139" s="285" t="inlineStr">
        <is>
          <t>0</t>
        </is>
      </c>
      <c r="BP1139" s="297" t="inlineStr">
        <is>
          <t>0</t>
        </is>
      </c>
      <c r="BQ1139" s="297" t="inlineStr">
        <is>
          <t>0</t>
        </is>
      </c>
      <c r="BR1139" s="297" t="inlineStr">
        <is>
          <t>0</t>
        </is>
      </c>
      <c r="BS1139" s="297" t="inlineStr">
        <is>
          <t>0</t>
        </is>
      </c>
      <c r="BT1139" s="297" t="inlineStr">
        <is>
          <t>0</t>
        </is>
      </c>
      <c r="BU1139" s="297" t="inlineStr">
        <is>
          <t>0</t>
        </is>
      </c>
      <c r="BV1139" s="297" t="inlineStr">
        <is>
          <t>0</t>
        </is>
      </c>
      <c r="BW1139" s="288" t="inlineStr">
        <is>
          <t>0</t>
        </is>
      </c>
      <c r="BX1139" s="276">
        <f>SUM(IF(COUNTIF(#REF!, "*1.*"), 2, 0), IF(COUNTIF(#REF!, "*2.*"), 2, 0), IF(COUNTIF(#REF!, "*3.*"), 2, 0), IF(COUNTIF(#REF!, "*4.*"), 2, 0), IF(COUNTIF(#REF!, "*5.*"), 2, 0), IF(COUNTIF(#REF!, "*6.*"), 2, 0))</f>
        <v/>
      </c>
      <c r="BY1139" s="277">
        <f t="array" ref="BY1139">SUM(VALUE(AT1139),VALUE(AU1139),VALUE(AV1139),VALUE(AW1139),VALUE(AX1139),VALUE(AY1139),VALUE(AZ1139),VALUE(BB1139),VALUE(BC1139),VALUE(BD1139),VALUE(BE1139),VALUE(BF1139),VALUE(BG1139),VALUE(BH1139),VALUE(BI1139),VALUE(BJ1139),VALUE(BK1139),VALUE(BL1139),VALUE(BM1139),VALUE(BN1139),VALUE(BO1139),VALUE(BP1139),VALUE(BQ1139),VALUE(BR1139),VALUE(BS1139),VALUE(BT1139),VALUE(BU1139),VALUE(BV1139),VALUE(BW1139))</f>
        <v/>
      </c>
      <c r="BZ1139" s="307" t="n"/>
      <c r="CA1139" s="307" t="n"/>
      <c r="CB1139" s="307" t="n"/>
      <c r="CC1139" s="307" t="n"/>
      <c r="CD1139" s="307" t="n"/>
      <c r="CE1139" s="307" t="n"/>
      <c r="CF1139" s="307" t="n"/>
      <c r="CG1139" s="307" t="n"/>
      <c r="CH1139" s="307" t="n"/>
      <c r="CI1139" s="307" t="n"/>
      <c r="CJ1139" s="307" t="n"/>
      <c r="CK1139" s="307" t="n"/>
      <c r="CL1139" s="307" t="n"/>
      <c r="CM1139" s="307" t="n"/>
      <c r="CN1139" s="307" t="n"/>
      <c r="CO1139" s="307" t="n"/>
      <c r="CP1139" s="307" t="n"/>
      <c r="CQ1139" s="307" t="n"/>
      <c r="CR1139" s="279" t="inlineStr"/>
      <c r="CS1139" s="280">
        <f>AVERAGE(Value(BY1139),value(CR1139))</f>
        <v/>
      </c>
      <c r="CT1139" s="421">
        <f>(IF(OR(MediaScorecard!BG1626="x", MediaScorecard!BH1626="x",MediaScorecard!BI1626="x",MediaScorecard!BJ1626="x",MediaScorecard!BK1626="x"),1, 2))</f>
        <v/>
      </c>
      <c r="CU1139" s="308" t="n"/>
      <c r="CV1139" s="308" t="n"/>
      <c r="CW1139" s="308" t="n"/>
      <c r="CX1139" s="309" t="n"/>
      <c r="CY1139" s="308" t="n"/>
      <c r="CZ1139" s="308" t="n"/>
      <c r="DA1139" s="308" t="n"/>
    </row>
    <row r="1140" ht="21" customHeight="1" s="590">
      <c r="A1140" s="421" t="n"/>
      <c r="B1140" s="270" t="n"/>
      <c r="C1140" s="266" t="n"/>
      <c r="D1140" s="267" t="inlineStr"/>
      <c r="E1140" s="267" t="inlineStr"/>
      <c r="F1140" s="268" t="inlineStr"/>
      <c r="G1140" s="421" t="n"/>
      <c r="H1140" s="269" t="n"/>
      <c r="I1140" s="421" t="n"/>
      <c r="J1140" s="421" t="n"/>
      <c r="K1140" s="421" t="n"/>
      <c r="L1140" s="421" t="n"/>
      <c r="M1140" s="421" t="n"/>
      <c r="N1140" s="421" t="n"/>
      <c r="O1140" s="421" t="n"/>
      <c r="P1140" s="421" t="n"/>
      <c r="Q1140" s="421" t="n"/>
      <c r="R1140" s="270" t="n"/>
      <c r="S1140" s="421" t="n"/>
      <c r="T1140" s="421" t="n"/>
      <c r="U1140" s="421" t="n"/>
      <c r="V1140" s="421" t="n"/>
      <c r="W1140" s="421" t="n"/>
      <c r="X1140" s="421" t="n"/>
      <c r="Y1140" s="421" t="n"/>
      <c r="Z1140" s="421" t="n"/>
      <c r="AA1140" s="421" t="n"/>
      <c r="AB1140" s="421" t="n"/>
      <c r="AC1140" s="421" t="n"/>
      <c r="AD1140" s="421" t="n"/>
      <c r="AE1140" s="421" t="n"/>
      <c r="AF1140" s="421" t="n"/>
      <c r="AG1140" s="421" t="n"/>
      <c r="AH1140" s="421" t="n"/>
      <c r="AI1140" s="421" t="n"/>
      <c r="AJ1140" s="297" t="n"/>
      <c r="AK1140" s="297" t="n"/>
      <c r="AL1140" s="284" t="n"/>
      <c r="AM1140" s="297" t="n"/>
      <c r="AN1140" s="285" t="n"/>
      <c r="AO1140" s="297" t="n"/>
      <c r="AP1140" s="297" t="n"/>
      <c r="AQ1140" s="297" t="n"/>
      <c r="AR1140" s="297" t="n"/>
      <c r="AS1140" s="297" t="n"/>
      <c r="AT1140" s="285" t="inlineStr">
        <is>
          <t>0</t>
        </is>
      </c>
      <c r="AU1140" s="297" t="inlineStr">
        <is>
          <t>0</t>
        </is>
      </c>
      <c r="AV1140" s="297" t="inlineStr">
        <is>
          <t>0</t>
        </is>
      </c>
      <c r="AW1140" s="297" t="inlineStr">
        <is>
          <t>0</t>
        </is>
      </c>
      <c r="AX1140" s="297" t="inlineStr">
        <is>
          <t>0</t>
        </is>
      </c>
      <c r="AY1140" s="286" t="inlineStr">
        <is>
          <t>0</t>
        </is>
      </c>
      <c r="AZ1140" s="286" t="inlineStr">
        <is>
          <t>0</t>
        </is>
      </c>
      <c r="BA1140" s="287" t="inlineStr">
        <is>
          <t>0</t>
        </is>
      </c>
      <c r="BB1140" s="286" t="inlineStr">
        <is>
          <t>0</t>
        </is>
      </c>
      <c r="BC1140" s="286" t="inlineStr">
        <is>
          <t>0</t>
        </is>
      </c>
      <c r="BD1140" s="286" t="inlineStr">
        <is>
          <t>0</t>
        </is>
      </c>
      <c r="BE1140" s="286" t="inlineStr">
        <is>
          <t>0</t>
        </is>
      </c>
      <c r="BF1140" s="286" t="inlineStr">
        <is>
          <t>0</t>
        </is>
      </c>
      <c r="BG1140" s="286" t="inlineStr">
        <is>
          <t>0</t>
        </is>
      </c>
      <c r="BH1140" s="297" t="inlineStr">
        <is>
          <t>0</t>
        </is>
      </c>
      <c r="BI1140" s="297" t="inlineStr">
        <is>
          <t>0</t>
        </is>
      </c>
      <c r="BJ1140" s="297" t="inlineStr">
        <is>
          <t>0</t>
        </is>
      </c>
      <c r="BK1140" s="297" t="inlineStr">
        <is>
          <t>0</t>
        </is>
      </c>
      <c r="BL1140" s="297" t="inlineStr">
        <is>
          <t>0</t>
        </is>
      </c>
      <c r="BM1140" s="297" t="inlineStr">
        <is>
          <t>0</t>
        </is>
      </c>
      <c r="BN1140" s="297" t="inlineStr">
        <is>
          <t>0</t>
        </is>
      </c>
      <c r="BO1140" s="285" t="inlineStr">
        <is>
          <t>0</t>
        </is>
      </c>
      <c r="BP1140" s="297" t="inlineStr">
        <is>
          <t>0</t>
        </is>
      </c>
      <c r="BQ1140" s="297" t="inlineStr">
        <is>
          <t>0</t>
        </is>
      </c>
      <c r="BR1140" s="297" t="inlineStr">
        <is>
          <t>0</t>
        </is>
      </c>
      <c r="BS1140" s="297" t="inlineStr">
        <is>
          <t>0</t>
        </is>
      </c>
      <c r="BT1140" s="297" t="inlineStr">
        <is>
          <t>0</t>
        </is>
      </c>
      <c r="BU1140" s="297" t="inlineStr">
        <is>
          <t>0</t>
        </is>
      </c>
      <c r="BV1140" s="297" t="inlineStr">
        <is>
          <t>0</t>
        </is>
      </c>
      <c r="BW1140" s="288" t="inlineStr">
        <is>
          <t>0</t>
        </is>
      </c>
      <c r="BX1140" s="276">
        <f>SUM(IF(COUNTIF(#REF!, "*1.*"), 2, 0), IF(COUNTIF(#REF!, "*2.*"), 2, 0), IF(COUNTIF(#REF!, "*3.*"), 2, 0), IF(COUNTIF(#REF!, "*4.*"), 2, 0), IF(COUNTIF(#REF!, "*5.*"), 2, 0), IF(COUNTIF(#REF!, "*6.*"), 2, 0))</f>
        <v/>
      </c>
      <c r="BY1140" s="277">
        <f t="array" ref="BY1140">SUM(VALUE(AT1140),VALUE(AU1140),VALUE(AV1140),VALUE(AW1140),VALUE(AX1140),VALUE(AY1140),VALUE(AZ1140),VALUE(BB1140),VALUE(BC1140),VALUE(BD1140),VALUE(BE1140),VALUE(BF1140),VALUE(BG1140),VALUE(BH1140),VALUE(BI1140),VALUE(BJ1140),VALUE(BK1140),VALUE(BL1140),VALUE(BM1140),VALUE(BN1140),VALUE(BO1140),VALUE(BP1140),VALUE(BQ1140),VALUE(BR1140),VALUE(BS1140),VALUE(BT1140),VALUE(BU1140),VALUE(BV1140),VALUE(BW1140))</f>
        <v/>
      </c>
      <c r="BZ1140" s="307" t="n"/>
      <c r="CA1140" s="307" t="n"/>
      <c r="CB1140" s="307" t="n"/>
      <c r="CC1140" s="307" t="n"/>
      <c r="CD1140" s="307" t="n"/>
      <c r="CE1140" s="307" t="n"/>
      <c r="CF1140" s="307" t="n"/>
      <c r="CG1140" s="307" t="n"/>
      <c r="CH1140" s="307" t="n"/>
      <c r="CI1140" s="307" t="n"/>
      <c r="CJ1140" s="307" t="n"/>
      <c r="CK1140" s="307" t="n"/>
      <c r="CL1140" s="307" t="n"/>
      <c r="CM1140" s="307" t="n"/>
      <c r="CN1140" s="307" t="n"/>
      <c r="CO1140" s="307" t="n"/>
      <c r="CP1140" s="307" t="n"/>
      <c r="CQ1140" s="307" t="n"/>
      <c r="CR1140" s="279" t="inlineStr"/>
      <c r="CS1140" s="280">
        <f>AVERAGE(Value(BY1140),value(CR1140))</f>
        <v/>
      </c>
      <c r="CT1140" s="421">
        <f>(IF(OR(MediaScorecard!BG1627="x", MediaScorecard!BH1627="x",MediaScorecard!BI1627="x",MediaScorecard!BJ1627="x",MediaScorecard!BK1627="x"),1, 2))</f>
        <v/>
      </c>
      <c r="CU1140" s="308" t="n"/>
      <c r="CV1140" s="308" t="n"/>
      <c r="CW1140" s="308" t="n"/>
      <c r="CX1140" s="309" t="n"/>
      <c r="CY1140" s="308" t="n"/>
      <c r="CZ1140" s="308" t="n"/>
      <c r="DA1140" s="308" t="n"/>
    </row>
    <row r="1141" ht="21" customHeight="1" s="590">
      <c r="A1141" s="421" t="n"/>
      <c r="B1141" s="270" t="n"/>
      <c r="C1141" s="266" t="n"/>
      <c r="D1141" s="267" t="inlineStr"/>
      <c r="E1141" s="267" t="inlineStr"/>
      <c r="F1141" s="268" t="inlineStr"/>
      <c r="G1141" s="421" t="n"/>
      <c r="H1141" s="269" t="n"/>
      <c r="I1141" s="421" t="n"/>
      <c r="J1141" s="421" t="n"/>
      <c r="K1141" s="421" t="n"/>
      <c r="L1141" s="421" t="n"/>
      <c r="M1141" s="421" t="n"/>
      <c r="N1141" s="421" t="n"/>
      <c r="O1141" s="421" t="n"/>
      <c r="P1141" s="421" t="n"/>
      <c r="Q1141" s="421" t="n"/>
      <c r="R1141" s="270" t="n"/>
      <c r="S1141" s="421" t="n"/>
      <c r="T1141" s="421" t="n"/>
      <c r="U1141" s="421" t="n"/>
      <c r="V1141" s="421" t="n"/>
      <c r="W1141" s="421" t="n"/>
      <c r="X1141" s="421" t="n"/>
      <c r="Y1141" s="421" t="n"/>
      <c r="Z1141" s="421" t="n"/>
      <c r="AA1141" s="421" t="n"/>
      <c r="AB1141" s="421" t="n"/>
      <c r="AC1141" s="421" t="n"/>
      <c r="AD1141" s="421" t="n"/>
      <c r="AE1141" s="421" t="n"/>
      <c r="AF1141" s="421" t="n"/>
      <c r="AG1141" s="421" t="n"/>
      <c r="AH1141" s="421" t="n"/>
      <c r="AI1141" s="421" t="n"/>
      <c r="AJ1141" s="297" t="n"/>
      <c r="AK1141" s="297" t="n"/>
      <c r="AL1141" s="284" t="n"/>
      <c r="AM1141" s="297" t="n"/>
      <c r="AN1141" s="285" t="n"/>
      <c r="AO1141" s="297" t="n"/>
      <c r="AP1141" s="297" t="n"/>
      <c r="AQ1141" s="297" t="n"/>
      <c r="AR1141" s="297" t="n"/>
      <c r="AS1141" s="297" t="n"/>
      <c r="AT1141" s="285" t="inlineStr">
        <is>
          <t>0</t>
        </is>
      </c>
      <c r="AU1141" s="297" t="inlineStr">
        <is>
          <t>0</t>
        </is>
      </c>
      <c r="AV1141" s="297" t="inlineStr">
        <is>
          <t>0</t>
        </is>
      </c>
      <c r="AW1141" s="297" t="inlineStr">
        <is>
          <t>0</t>
        </is>
      </c>
      <c r="AX1141" s="297" t="inlineStr">
        <is>
          <t>0</t>
        </is>
      </c>
      <c r="AY1141" s="286" t="inlineStr">
        <is>
          <t>0</t>
        </is>
      </c>
      <c r="AZ1141" s="286" t="inlineStr">
        <is>
          <t>0</t>
        </is>
      </c>
      <c r="BA1141" s="287" t="inlineStr">
        <is>
          <t>0</t>
        </is>
      </c>
      <c r="BB1141" s="286" t="inlineStr">
        <is>
          <t>0</t>
        </is>
      </c>
      <c r="BC1141" s="286" t="inlineStr">
        <is>
          <t>0</t>
        </is>
      </c>
      <c r="BD1141" s="286" t="inlineStr">
        <is>
          <t>0</t>
        </is>
      </c>
      <c r="BE1141" s="286" t="inlineStr">
        <is>
          <t>0</t>
        </is>
      </c>
      <c r="BF1141" s="286" t="inlineStr">
        <is>
          <t>0</t>
        </is>
      </c>
      <c r="BG1141" s="286" t="inlineStr">
        <is>
          <t>0</t>
        </is>
      </c>
      <c r="BH1141" s="297" t="inlineStr">
        <is>
          <t>0</t>
        </is>
      </c>
      <c r="BI1141" s="297" t="inlineStr">
        <is>
          <t>0</t>
        </is>
      </c>
      <c r="BJ1141" s="297" t="inlineStr">
        <is>
          <t>0</t>
        </is>
      </c>
      <c r="BK1141" s="297" t="inlineStr">
        <is>
          <t>0</t>
        </is>
      </c>
      <c r="BL1141" s="297" t="inlineStr">
        <is>
          <t>0</t>
        </is>
      </c>
      <c r="BM1141" s="297" t="inlineStr">
        <is>
          <t>0</t>
        </is>
      </c>
      <c r="BN1141" s="297" t="inlineStr">
        <is>
          <t>0</t>
        </is>
      </c>
      <c r="BO1141" s="285" t="inlineStr">
        <is>
          <t>0</t>
        </is>
      </c>
      <c r="BP1141" s="297" t="inlineStr">
        <is>
          <t>0</t>
        </is>
      </c>
      <c r="BQ1141" s="297" t="inlineStr">
        <is>
          <t>0</t>
        </is>
      </c>
      <c r="BR1141" s="297" t="inlineStr">
        <is>
          <t>0</t>
        </is>
      </c>
      <c r="BS1141" s="297" t="inlineStr">
        <is>
          <t>0</t>
        </is>
      </c>
      <c r="BT1141" s="297" t="inlineStr">
        <is>
          <t>0</t>
        </is>
      </c>
      <c r="BU1141" s="297" t="inlineStr">
        <is>
          <t>0</t>
        </is>
      </c>
      <c r="BV1141" s="297" t="inlineStr">
        <is>
          <t>0</t>
        </is>
      </c>
      <c r="BW1141" s="288" t="inlineStr">
        <is>
          <t>0</t>
        </is>
      </c>
      <c r="BX1141" s="276">
        <f>SUM(IF(COUNTIF(#REF!, "*1.*"), 2, 0), IF(COUNTIF(#REF!, "*2.*"), 2, 0), IF(COUNTIF(#REF!, "*3.*"), 2, 0), IF(COUNTIF(#REF!, "*4.*"), 2, 0), IF(COUNTIF(#REF!, "*5.*"), 2, 0), IF(COUNTIF(#REF!, "*6.*"), 2, 0))</f>
        <v/>
      </c>
      <c r="BY1141" s="277">
        <f t="array" ref="BY1141">SUM(VALUE(AT1141),VALUE(AU1141),VALUE(AV1141),VALUE(AW1141),VALUE(AX1141),VALUE(AY1141),VALUE(AZ1141),VALUE(BB1141),VALUE(BC1141),VALUE(BD1141),VALUE(BE1141),VALUE(BF1141),VALUE(BG1141),VALUE(BH1141),VALUE(BI1141),VALUE(BJ1141),VALUE(BK1141),VALUE(BL1141),VALUE(BM1141),VALUE(BN1141),VALUE(BO1141),VALUE(BP1141),VALUE(BQ1141),VALUE(BR1141),VALUE(BS1141),VALUE(BT1141),VALUE(BU1141),VALUE(BV1141),VALUE(BW1141))</f>
        <v/>
      </c>
      <c r="BZ1141" s="307" t="n"/>
      <c r="CA1141" s="307" t="n"/>
      <c r="CB1141" s="307" t="n"/>
      <c r="CC1141" s="307" t="n"/>
      <c r="CD1141" s="307" t="n"/>
      <c r="CE1141" s="307" t="n"/>
      <c r="CF1141" s="307" t="n"/>
      <c r="CG1141" s="307" t="n"/>
      <c r="CH1141" s="307" t="n"/>
      <c r="CI1141" s="307" t="n"/>
      <c r="CJ1141" s="307" t="n"/>
      <c r="CK1141" s="307" t="n"/>
      <c r="CL1141" s="307" t="n"/>
      <c r="CM1141" s="307" t="n"/>
      <c r="CN1141" s="307" t="n"/>
      <c r="CO1141" s="307" t="n"/>
      <c r="CP1141" s="307" t="n"/>
      <c r="CQ1141" s="307" t="n"/>
      <c r="CR1141" s="279" t="inlineStr"/>
      <c r="CS1141" s="280">
        <f>AVERAGE(Value(BY1141),value(CR1141))</f>
        <v/>
      </c>
      <c r="CT1141" s="421">
        <f>(IF(OR(MediaScorecard!BG1628="x", MediaScorecard!BH1628="x",MediaScorecard!BI1628="x",MediaScorecard!BJ1628="x",MediaScorecard!BK1628="x"),1, 2))</f>
        <v/>
      </c>
      <c r="CU1141" s="308" t="n"/>
      <c r="CV1141" s="308" t="n"/>
      <c r="CW1141" s="308" t="n"/>
      <c r="CX1141" s="309" t="n"/>
      <c r="CY1141" s="308" t="n"/>
      <c r="CZ1141" s="308" t="n"/>
      <c r="DA1141" s="308" t="n"/>
    </row>
    <row r="1142" ht="21" customHeight="1" s="590">
      <c r="A1142" s="421" t="n"/>
      <c r="B1142" s="270" t="n"/>
      <c r="C1142" s="266" t="n"/>
      <c r="D1142" s="267" t="inlineStr"/>
      <c r="E1142" s="267" t="inlineStr"/>
      <c r="F1142" s="268" t="inlineStr"/>
      <c r="G1142" s="421" t="n"/>
      <c r="H1142" s="269" t="n"/>
      <c r="I1142" s="421" t="n"/>
      <c r="J1142" s="421" t="n"/>
      <c r="K1142" s="421" t="n"/>
      <c r="L1142" s="421" t="n"/>
      <c r="M1142" s="421" t="n"/>
      <c r="N1142" s="421" t="n"/>
      <c r="O1142" s="421" t="n"/>
      <c r="P1142" s="421" t="n"/>
      <c r="Q1142" s="421" t="n"/>
      <c r="R1142" s="270" t="n"/>
      <c r="S1142" s="421" t="n"/>
      <c r="T1142" s="421" t="n"/>
      <c r="U1142" s="421" t="n"/>
      <c r="V1142" s="421" t="n"/>
      <c r="W1142" s="421" t="n"/>
      <c r="X1142" s="421" t="n"/>
      <c r="Y1142" s="421" t="n"/>
      <c r="Z1142" s="421" t="n"/>
      <c r="AA1142" s="421" t="n"/>
      <c r="AB1142" s="421" t="n"/>
      <c r="AC1142" s="421" t="n"/>
      <c r="AD1142" s="421" t="n"/>
      <c r="AE1142" s="421" t="n"/>
      <c r="AF1142" s="421" t="n"/>
      <c r="AG1142" s="421" t="n"/>
      <c r="AH1142" s="421" t="n"/>
      <c r="AI1142" s="421" t="n"/>
      <c r="AJ1142" s="297" t="n"/>
      <c r="AK1142" s="297" t="n"/>
      <c r="AL1142" s="284" t="n"/>
      <c r="AM1142" s="297" t="n"/>
      <c r="AN1142" s="285" t="n"/>
      <c r="AO1142" s="297" t="n"/>
      <c r="AP1142" s="297" t="n"/>
      <c r="AQ1142" s="297" t="n"/>
      <c r="AR1142" s="297" t="n"/>
      <c r="AS1142" s="297" t="n"/>
      <c r="AT1142" s="285" t="inlineStr">
        <is>
          <t>0</t>
        </is>
      </c>
      <c r="AU1142" s="297" t="inlineStr">
        <is>
          <t>0</t>
        </is>
      </c>
      <c r="AV1142" s="297" t="inlineStr">
        <is>
          <t>0</t>
        </is>
      </c>
      <c r="AW1142" s="297" t="inlineStr">
        <is>
          <t>0</t>
        </is>
      </c>
      <c r="AX1142" s="297" t="inlineStr">
        <is>
          <t>0</t>
        </is>
      </c>
      <c r="AY1142" s="286" t="inlineStr">
        <is>
          <t>0</t>
        </is>
      </c>
      <c r="AZ1142" s="286" t="inlineStr">
        <is>
          <t>0</t>
        </is>
      </c>
      <c r="BA1142" s="287" t="inlineStr">
        <is>
          <t>0</t>
        </is>
      </c>
      <c r="BB1142" s="286" t="inlineStr">
        <is>
          <t>0</t>
        </is>
      </c>
      <c r="BC1142" s="286" t="inlineStr">
        <is>
          <t>0</t>
        </is>
      </c>
      <c r="BD1142" s="286" t="inlineStr">
        <is>
          <t>0</t>
        </is>
      </c>
      <c r="BE1142" s="286" t="inlineStr">
        <is>
          <t>0</t>
        </is>
      </c>
      <c r="BF1142" s="286" t="inlineStr">
        <is>
          <t>0</t>
        </is>
      </c>
      <c r="BG1142" s="286" t="inlineStr">
        <is>
          <t>0</t>
        </is>
      </c>
      <c r="BH1142" s="297" t="inlineStr">
        <is>
          <t>0</t>
        </is>
      </c>
      <c r="BI1142" s="297" t="inlineStr">
        <is>
          <t>0</t>
        </is>
      </c>
      <c r="BJ1142" s="297" t="inlineStr">
        <is>
          <t>0</t>
        </is>
      </c>
      <c r="BK1142" s="297" t="inlineStr">
        <is>
          <t>0</t>
        </is>
      </c>
      <c r="BL1142" s="297" t="inlineStr">
        <is>
          <t>0</t>
        </is>
      </c>
      <c r="BM1142" s="297" t="inlineStr">
        <is>
          <t>0</t>
        </is>
      </c>
      <c r="BN1142" s="297" t="inlineStr">
        <is>
          <t>0</t>
        </is>
      </c>
      <c r="BO1142" s="285" t="inlineStr">
        <is>
          <t>0</t>
        </is>
      </c>
      <c r="BP1142" s="297" t="inlineStr">
        <is>
          <t>0</t>
        </is>
      </c>
      <c r="BQ1142" s="297" t="inlineStr">
        <is>
          <t>0</t>
        </is>
      </c>
      <c r="BR1142" s="297" t="inlineStr">
        <is>
          <t>0</t>
        </is>
      </c>
      <c r="BS1142" s="297" t="inlineStr">
        <is>
          <t>0</t>
        </is>
      </c>
      <c r="BT1142" s="297" t="inlineStr">
        <is>
          <t>0</t>
        </is>
      </c>
      <c r="BU1142" s="297" t="inlineStr">
        <is>
          <t>0</t>
        </is>
      </c>
      <c r="BV1142" s="297" t="inlineStr">
        <is>
          <t>0</t>
        </is>
      </c>
      <c r="BW1142" s="288" t="inlineStr">
        <is>
          <t>0</t>
        </is>
      </c>
      <c r="BX1142" s="276">
        <f>SUM(IF(COUNTIF(#REF!, "*1.*"), 2, 0), IF(COUNTIF(#REF!, "*2.*"), 2, 0), IF(COUNTIF(#REF!, "*3.*"), 2, 0), IF(COUNTIF(#REF!, "*4.*"), 2, 0), IF(COUNTIF(#REF!, "*5.*"), 2, 0), IF(COUNTIF(#REF!, "*6.*"), 2, 0))</f>
        <v/>
      </c>
      <c r="BY1142" s="277">
        <f t="array" ref="BY1142">SUM(VALUE(AT1142),VALUE(AU1142),VALUE(AV1142),VALUE(AW1142),VALUE(AX1142),VALUE(AY1142),VALUE(AZ1142),VALUE(BB1142),VALUE(BC1142),VALUE(BD1142),VALUE(BE1142),VALUE(BF1142),VALUE(BG1142),VALUE(BH1142),VALUE(BI1142),VALUE(BJ1142),VALUE(BK1142),VALUE(BL1142),VALUE(BM1142),VALUE(BN1142),VALUE(BO1142),VALUE(BP1142),VALUE(BQ1142),VALUE(BR1142),VALUE(BS1142),VALUE(BT1142),VALUE(BU1142),VALUE(BV1142),VALUE(BW1142))</f>
        <v/>
      </c>
      <c r="BZ1142" s="307" t="n"/>
      <c r="CA1142" s="307" t="n"/>
      <c r="CB1142" s="307" t="n"/>
      <c r="CC1142" s="307" t="n"/>
      <c r="CD1142" s="307" t="n"/>
      <c r="CE1142" s="307" t="n"/>
      <c r="CF1142" s="307" t="n"/>
      <c r="CG1142" s="307" t="n"/>
      <c r="CH1142" s="307" t="n"/>
      <c r="CI1142" s="307" t="n"/>
      <c r="CJ1142" s="307" t="n"/>
      <c r="CK1142" s="307" t="n"/>
      <c r="CL1142" s="307" t="n"/>
      <c r="CM1142" s="307" t="n"/>
      <c r="CN1142" s="307" t="n"/>
      <c r="CO1142" s="307" t="n"/>
      <c r="CP1142" s="307" t="n"/>
      <c r="CQ1142" s="307" t="n"/>
      <c r="CR1142" s="279" t="inlineStr"/>
      <c r="CS1142" s="280">
        <f>AVERAGE(Value(BY1142),value(CR1142))</f>
        <v/>
      </c>
      <c r="CT1142" s="421">
        <f>(IF(OR(MediaScorecard!BG1629="x", MediaScorecard!BH1629="x",MediaScorecard!BI1629="x",MediaScorecard!BJ1629="x",MediaScorecard!BK1629="x"),1, 2))</f>
        <v/>
      </c>
      <c r="CU1142" s="308" t="n"/>
      <c r="CV1142" s="308" t="n"/>
      <c r="CW1142" s="308" t="n"/>
      <c r="CX1142" s="309" t="n"/>
      <c r="CY1142" s="308" t="n"/>
      <c r="CZ1142" s="308" t="n"/>
      <c r="DA1142" s="308" t="n"/>
    </row>
    <row r="1143" ht="21" customHeight="1" s="590">
      <c r="A1143" s="421" t="n"/>
      <c r="B1143" s="270" t="n"/>
      <c r="C1143" s="266" t="n"/>
      <c r="D1143" s="267" t="inlineStr"/>
      <c r="E1143" s="267" t="inlineStr"/>
      <c r="F1143" s="268" t="inlineStr"/>
      <c r="G1143" s="421" t="n"/>
      <c r="H1143" s="269" t="n"/>
      <c r="I1143" s="421" t="n"/>
      <c r="J1143" s="421" t="n"/>
      <c r="K1143" s="421" t="n"/>
      <c r="L1143" s="421" t="n"/>
      <c r="M1143" s="421" t="n"/>
      <c r="N1143" s="421" t="n"/>
      <c r="O1143" s="421" t="n"/>
      <c r="P1143" s="421" t="n"/>
      <c r="Q1143" s="421" t="n"/>
      <c r="R1143" s="270" t="n"/>
      <c r="S1143" s="421" t="n"/>
      <c r="T1143" s="421" t="n"/>
      <c r="U1143" s="421" t="n"/>
      <c r="V1143" s="421" t="n"/>
      <c r="W1143" s="421" t="n"/>
      <c r="X1143" s="421" t="n"/>
      <c r="Y1143" s="421" t="n"/>
      <c r="Z1143" s="421" t="n"/>
      <c r="AA1143" s="421" t="n"/>
      <c r="AB1143" s="421" t="n"/>
      <c r="AC1143" s="421" t="n"/>
      <c r="AD1143" s="421" t="n"/>
      <c r="AE1143" s="421" t="n"/>
      <c r="AF1143" s="421" t="n"/>
      <c r="AG1143" s="421" t="n"/>
      <c r="AH1143" s="421" t="n"/>
      <c r="AI1143" s="421" t="n"/>
      <c r="AJ1143" s="297" t="n"/>
      <c r="AK1143" s="297" t="n"/>
      <c r="AL1143" s="284" t="n"/>
      <c r="AM1143" s="297" t="n"/>
      <c r="AN1143" s="285" t="n"/>
      <c r="AO1143" s="297" t="n"/>
      <c r="AP1143" s="297" t="n"/>
      <c r="AQ1143" s="297" t="n"/>
      <c r="AR1143" s="297" t="n"/>
      <c r="AS1143" s="297" t="n"/>
      <c r="AT1143" s="285" t="inlineStr">
        <is>
          <t>0</t>
        </is>
      </c>
      <c r="AU1143" s="297" t="inlineStr">
        <is>
          <t>0</t>
        </is>
      </c>
      <c r="AV1143" s="297" t="inlineStr">
        <is>
          <t>0</t>
        </is>
      </c>
      <c r="AW1143" s="297" t="inlineStr">
        <is>
          <t>0</t>
        </is>
      </c>
      <c r="AX1143" s="297" t="inlineStr">
        <is>
          <t>0</t>
        </is>
      </c>
      <c r="AY1143" s="286" t="inlineStr">
        <is>
          <t>0</t>
        </is>
      </c>
      <c r="AZ1143" s="286" t="inlineStr">
        <is>
          <t>0</t>
        </is>
      </c>
      <c r="BA1143" s="287" t="inlineStr">
        <is>
          <t>0</t>
        </is>
      </c>
      <c r="BB1143" s="286" t="inlineStr">
        <is>
          <t>0</t>
        </is>
      </c>
      <c r="BC1143" s="286" t="inlineStr">
        <is>
          <t>0</t>
        </is>
      </c>
      <c r="BD1143" s="286" t="inlineStr">
        <is>
          <t>0</t>
        </is>
      </c>
      <c r="BE1143" s="286" t="inlineStr">
        <is>
          <t>0</t>
        </is>
      </c>
      <c r="BF1143" s="286" t="inlineStr">
        <is>
          <t>0</t>
        </is>
      </c>
      <c r="BG1143" s="286" t="inlineStr">
        <is>
          <t>0</t>
        </is>
      </c>
      <c r="BH1143" s="297" t="inlineStr">
        <is>
          <t>0</t>
        </is>
      </c>
      <c r="BI1143" s="297" t="inlineStr">
        <is>
          <t>0</t>
        </is>
      </c>
      <c r="BJ1143" s="297" t="inlineStr">
        <is>
          <t>0</t>
        </is>
      </c>
      <c r="BK1143" s="297" t="inlineStr">
        <is>
          <t>0</t>
        </is>
      </c>
      <c r="BL1143" s="297" t="inlineStr">
        <is>
          <t>0</t>
        </is>
      </c>
      <c r="BM1143" s="297" t="inlineStr">
        <is>
          <t>0</t>
        </is>
      </c>
      <c r="BN1143" s="297" t="inlineStr">
        <is>
          <t>0</t>
        </is>
      </c>
      <c r="BO1143" s="285" t="inlineStr">
        <is>
          <t>0</t>
        </is>
      </c>
      <c r="BP1143" s="297" t="inlineStr">
        <is>
          <t>0</t>
        </is>
      </c>
      <c r="BQ1143" s="297" t="inlineStr">
        <is>
          <t>0</t>
        </is>
      </c>
      <c r="BR1143" s="297" t="inlineStr">
        <is>
          <t>0</t>
        </is>
      </c>
      <c r="BS1143" s="297" t="inlineStr">
        <is>
          <t>0</t>
        </is>
      </c>
      <c r="BT1143" s="297" t="inlineStr">
        <is>
          <t>0</t>
        </is>
      </c>
      <c r="BU1143" s="297" t="inlineStr">
        <is>
          <t>0</t>
        </is>
      </c>
      <c r="BV1143" s="297" t="inlineStr">
        <is>
          <t>0</t>
        </is>
      </c>
      <c r="BW1143" s="288" t="inlineStr">
        <is>
          <t>0</t>
        </is>
      </c>
      <c r="BX1143" s="276">
        <f>SUM(IF(COUNTIF(#REF!, "*1.*"), 2, 0), IF(COUNTIF(#REF!, "*2.*"), 2, 0), IF(COUNTIF(#REF!, "*3.*"), 2, 0), IF(COUNTIF(#REF!, "*4.*"), 2, 0), IF(COUNTIF(#REF!, "*5.*"), 2, 0), IF(COUNTIF(#REF!, "*6.*"), 2, 0))</f>
        <v/>
      </c>
      <c r="BY1143" s="277">
        <f t="array" ref="BY1143">SUM(VALUE(AT1143),VALUE(AU1143),VALUE(AV1143),VALUE(AW1143),VALUE(AX1143),VALUE(AY1143),VALUE(AZ1143),VALUE(BB1143),VALUE(BC1143),VALUE(BD1143),VALUE(BE1143),VALUE(BF1143),VALUE(BG1143),VALUE(BH1143),VALUE(BI1143),VALUE(BJ1143),VALUE(BK1143),VALUE(BL1143),VALUE(BM1143),VALUE(BN1143),VALUE(BO1143),VALUE(BP1143),VALUE(BQ1143),VALUE(BR1143),VALUE(BS1143),VALUE(BT1143),VALUE(BU1143),VALUE(BV1143),VALUE(BW1143))</f>
        <v/>
      </c>
      <c r="BZ1143" s="307" t="n"/>
      <c r="CA1143" s="307" t="n"/>
      <c r="CB1143" s="307" t="n"/>
      <c r="CC1143" s="307" t="n"/>
      <c r="CD1143" s="307" t="n"/>
      <c r="CE1143" s="307" t="n"/>
      <c r="CF1143" s="307" t="n"/>
      <c r="CG1143" s="307" t="n"/>
      <c r="CH1143" s="307" t="n"/>
      <c r="CI1143" s="307" t="n"/>
      <c r="CJ1143" s="307" t="n"/>
      <c r="CK1143" s="307" t="n"/>
      <c r="CL1143" s="307" t="n"/>
      <c r="CM1143" s="307" t="n"/>
      <c r="CN1143" s="307" t="n"/>
      <c r="CO1143" s="307" t="n"/>
      <c r="CP1143" s="307" t="n"/>
      <c r="CQ1143" s="307" t="n"/>
      <c r="CR1143" s="279" t="inlineStr"/>
      <c r="CS1143" s="280">
        <f>AVERAGE(Value(BY1143),value(CR1143))</f>
        <v/>
      </c>
      <c r="CT1143" s="421">
        <f>(IF(OR(MediaScorecard!BG1630="x", MediaScorecard!BH1630="x",MediaScorecard!BI1630="x",MediaScorecard!BJ1630="x",MediaScorecard!BK1630="x"),1, 2))</f>
        <v/>
      </c>
      <c r="CU1143" s="308" t="n"/>
      <c r="CV1143" s="308" t="n"/>
      <c r="CW1143" s="308" t="n"/>
      <c r="CX1143" s="309" t="n"/>
      <c r="CY1143" s="308" t="n"/>
      <c r="CZ1143" s="308" t="n"/>
      <c r="DA1143" s="308" t="n"/>
    </row>
    <row r="1144" ht="21" customHeight="1" s="590">
      <c r="A1144" s="421" t="n"/>
      <c r="B1144" s="270" t="n"/>
      <c r="C1144" s="266" t="n"/>
      <c r="D1144" s="267" t="inlineStr"/>
      <c r="E1144" s="267" t="inlineStr"/>
      <c r="F1144" s="268" t="inlineStr"/>
      <c r="G1144" s="421" t="n"/>
      <c r="H1144" s="269" t="n"/>
      <c r="I1144" s="421" t="n"/>
      <c r="J1144" s="421" t="n"/>
      <c r="K1144" s="421" t="n"/>
      <c r="L1144" s="421" t="n"/>
      <c r="M1144" s="421" t="n"/>
      <c r="N1144" s="421" t="n"/>
      <c r="O1144" s="421" t="n"/>
      <c r="P1144" s="421" t="n"/>
      <c r="Q1144" s="421" t="n"/>
      <c r="R1144" s="270" t="n"/>
      <c r="S1144" s="421" t="n"/>
      <c r="T1144" s="421" t="n"/>
      <c r="U1144" s="421" t="n"/>
      <c r="V1144" s="421" t="n"/>
      <c r="W1144" s="421" t="n"/>
      <c r="X1144" s="421" t="n"/>
      <c r="Y1144" s="421" t="n"/>
      <c r="Z1144" s="421" t="n"/>
      <c r="AA1144" s="421" t="n"/>
      <c r="AB1144" s="421" t="n"/>
      <c r="AC1144" s="421" t="n"/>
      <c r="AD1144" s="421" t="n"/>
      <c r="AE1144" s="421" t="n"/>
      <c r="AF1144" s="421" t="n"/>
      <c r="AG1144" s="421" t="n"/>
      <c r="AH1144" s="421" t="n"/>
      <c r="AI1144" s="421" t="n"/>
      <c r="AJ1144" s="297" t="n"/>
      <c r="AK1144" s="297" t="n"/>
      <c r="AL1144" s="284" t="n"/>
      <c r="AM1144" s="297" t="n"/>
      <c r="AN1144" s="285" t="n"/>
      <c r="AO1144" s="297" t="n"/>
      <c r="AP1144" s="297" t="n"/>
      <c r="AQ1144" s="297" t="n"/>
      <c r="AR1144" s="297" t="n"/>
      <c r="AS1144" s="297" t="n"/>
      <c r="AT1144" s="285" t="inlineStr">
        <is>
          <t>0</t>
        </is>
      </c>
      <c r="AU1144" s="297" t="inlineStr">
        <is>
          <t>0</t>
        </is>
      </c>
      <c r="AV1144" s="297" t="inlineStr">
        <is>
          <t>0</t>
        </is>
      </c>
      <c r="AW1144" s="297" t="inlineStr">
        <is>
          <t>0</t>
        </is>
      </c>
      <c r="AX1144" s="297" t="inlineStr">
        <is>
          <t>0</t>
        </is>
      </c>
      <c r="AY1144" s="286" t="inlineStr">
        <is>
          <t>0</t>
        </is>
      </c>
      <c r="AZ1144" s="286" t="inlineStr">
        <is>
          <t>0</t>
        </is>
      </c>
      <c r="BA1144" s="287" t="inlineStr">
        <is>
          <t>0</t>
        </is>
      </c>
      <c r="BB1144" s="286" t="inlineStr">
        <is>
          <t>0</t>
        </is>
      </c>
      <c r="BC1144" s="286" t="inlineStr">
        <is>
          <t>0</t>
        </is>
      </c>
      <c r="BD1144" s="286" t="inlineStr">
        <is>
          <t>0</t>
        </is>
      </c>
      <c r="BE1144" s="286" t="inlineStr">
        <is>
          <t>0</t>
        </is>
      </c>
      <c r="BF1144" s="286" t="inlineStr">
        <is>
          <t>0</t>
        </is>
      </c>
      <c r="BG1144" s="286" t="inlineStr">
        <is>
          <t>0</t>
        </is>
      </c>
      <c r="BH1144" s="297" t="inlineStr">
        <is>
          <t>0</t>
        </is>
      </c>
      <c r="BI1144" s="297" t="inlineStr">
        <is>
          <t>0</t>
        </is>
      </c>
      <c r="BJ1144" s="297" t="inlineStr">
        <is>
          <t>0</t>
        </is>
      </c>
      <c r="BK1144" s="297" t="inlineStr">
        <is>
          <t>0</t>
        </is>
      </c>
      <c r="BL1144" s="297" t="inlineStr">
        <is>
          <t>0</t>
        </is>
      </c>
      <c r="BM1144" s="297" t="inlineStr">
        <is>
          <t>0</t>
        </is>
      </c>
      <c r="BN1144" s="297" t="inlineStr">
        <is>
          <t>0</t>
        </is>
      </c>
      <c r="BO1144" s="285" t="inlineStr">
        <is>
          <t>0</t>
        </is>
      </c>
      <c r="BP1144" s="297" t="inlineStr">
        <is>
          <t>0</t>
        </is>
      </c>
      <c r="BQ1144" s="297" t="inlineStr">
        <is>
          <t>0</t>
        </is>
      </c>
      <c r="BR1144" s="297" t="inlineStr">
        <is>
          <t>0</t>
        </is>
      </c>
      <c r="BS1144" s="297" t="inlineStr">
        <is>
          <t>0</t>
        </is>
      </c>
      <c r="BT1144" s="297" t="inlineStr">
        <is>
          <t>0</t>
        </is>
      </c>
      <c r="BU1144" s="297" t="inlineStr">
        <is>
          <t>0</t>
        </is>
      </c>
      <c r="BV1144" s="297" t="inlineStr">
        <is>
          <t>0</t>
        </is>
      </c>
      <c r="BW1144" s="288" t="inlineStr">
        <is>
          <t>0</t>
        </is>
      </c>
      <c r="BX1144" s="276">
        <f>SUM(IF(COUNTIF(#REF!, "*1.*"), 2, 0), IF(COUNTIF(#REF!, "*2.*"), 2, 0), IF(COUNTIF(#REF!, "*3.*"), 2, 0), IF(COUNTIF(#REF!, "*4.*"), 2, 0), IF(COUNTIF(#REF!, "*5.*"), 2, 0), IF(COUNTIF(#REF!, "*6.*"), 2, 0))</f>
        <v/>
      </c>
      <c r="BY1144" s="277">
        <f t="array" ref="BY1144">SUM(VALUE(AT1144),VALUE(AU1144),VALUE(AV1144),VALUE(AW1144),VALUE(AX1144),VALUE(AY1144),VALUE(AZ1144),VALUE(BB1144),VALUE(BC1144),VALUE(BD1144),VALUE(BE1144),VALUE(BF1144),VALUE(BG1144),VALUE(BH1144),VALUE(BI1144),VALUE(BJ1144),VALUE(BK1144),VALUE(BL1144),VALUE(BM1144),VALUE(BN1144),VALUE(BO1144),VALUE(BP1144),VALUE(BQ1144),VALUE(BR1144),VALUE(BS1144),VALUE(BT1144),VALUE(BU1144),VALUE(BV1144),VALUE(BW1144))</f>
        <v/>
      </c>
      <c r="BZ1144" s="307" t="n"/>
      <c r="CA1144" s="307" t="n"/>
      <c r="CB1144" s="307" t="n"/>
      <c r="CC1144" s="307" t="n"/>
      <c r="CD1144" s="307" t="n"/>
      <c r="CE1144" s="307" t="n"/>
      <c r="CF1144" s="307" t="n"/>
      <c r="CG1144" s="307" t="n"/>
      <c r="CH1144" s="307" t="n"/>
      <c r="CI1144" s="307" t="n"/>
      <c r="CJ1144" s="307" t="n"/>
      <c r="CK1144" s="307" t="n"/>
      <c r="CL1144" s="307" t="n"/>
      <c r="CM1144" s="307" t="n"/>
      <c r="CN1144" s="307" t="n"/>
      <c r="CO1144" s="307" t="n"/>
      <c r="CP1144" s="307" t="n"/>
      <c r="CQ1144" s="307" t="n"/>
      <c r="CR1144" s="279" t="inlineStr"/>
      <c r="CS1144" s="280">
        <f>AVERAGE(Value(BY1144),value(CR1144))</f>
        <v/>
      </c>
      <c r="CT1144" s="421">
        <f>(IF(OR(MediaScorecard!BG1631="x", MediaScorecard!BH1631="x",MediaScorecard!BI1631="x",MediaScorecard!BJ1631="x",MediaScorecard!BK1631="x"),1, 2))</f>
        <v/>
      </c>
      <c r="CU1144" s="308" t="n"/>
      <c r="CV1144" s="308" t="n"/>
      <c r="CW1144" s="308" t="n"/>
      <c r="CX1144" s="309" t="n"/>
      <c r="CY1144" s="308" t="n"/>
      <c r="CZ1144" s="308" t="n"/>
      <c r="DA1144" s="308" t="n"/>
    </row>
    <row r="1145" ht="21" customHeight="1" s="590">
      <c r="A1145" s="421" t="n"/>
      <c r="B1145" s="270" t="n"/>
      <c r="C1145" s="266" t="n"/>
      <c r="D1145" s="267" t="inlineStr"/>
      <c r="E1145" s="267" t="inlineStr"/>
      <c r="F1145" s="268" t="inlineStr"/>
      <c r="G1145" s="421" t="n"/>
      <c r="H1145" s="269" t="n"/>
      <c r="I1145" s="421" t="n"/>
      <c r="J1145" s="421" t="n"/>
      <c r="K1145" s="421" t="n"/>
      <c r="L1145" s="421" t="n"/>
      <c r="M1145" s="421" t="n"/>
      <c r="N1145" s="421" t="n"/>
      <c r="O1145" s="421" t="n"/>
      <c r="P1145" s="421" t="n"/>
      <c r="Q1145" s="421" t="n"/>
      <c r="R1145" s="270" t="n"/>
      <c r="S1145" s="421" t="n"/>
      <c r="T1145" s="421" t="n"/>
      <c r="U1145" s="421" t="n"/>
      <c r="V1145" s="421" t="n"/>
      <c r="W1145" s="421" t="n"/>
      <c r="X1145" s="421" t="n"/>
      <c r="Y1145" s="421" t="n"/>
      <c r="Z1145" s="421" t="n"/>
      <c r="AA1145" s="421" t="n"/>
      <c r="AB1145" s="421" t="n"/>
      <c r="AC1145" s="421" t="n"/>
      <c r="AD1145" s="421" t="n"/>
      <c r="AE1145" s="421" t="n"/>
      <c r="AF1145" s="421" t="n"/>
      <c r="AG1145" s="421" t="n"/>
      <c r="AH1145" s="421" t="n"/>
      <c r="AI1145" s="421" t="n"/>
      <c r="AJ1145" s="297" t="n"/>
      <c r="AK1145" s="297" t="n"/>
      <c r="AL1145" s="284" t="n"/>
      <c r="AM1145" s="297" t="n"/>
      <c r="AN1145" s="285" t="n"/>
      <c r="AO1145" s="297" t="n"/>
      <c r="AP1145" s="297" t="n"/>
      <c r="AQ1145" s="297" t="n"/>
      <c r="AR1145" s="297" t="n"/>
      <c r="AS1145" s="297" t="n"/>
      <c r="AT1145" s="285" t="inlineStr">
        <is>
          <t>0</t>
        </is>
      </c>
      <c r="AU1145" s="297" t="inlineStr">
        <is>
          <t>0</t>
        </is>
      </c>
      <c r="AV1145" s="297" t="inlineStr">
        <is>
          <t>0</t>
        </is>
      </c>
      <c r="AW1145" s="297" t="inlineStr">
        <is>
          <t>0</t>
        </is>
      </c>
      <c r="AX1145" s="297" t="inlineStr">
        <is>
          <t>0</t>
        </is>
      </c>
      <c r="AY1145" s="286" t="inlineStr">
        <is>
          <t>0</t>
        </is>
      </c>
      <c r="AZ1145" s="286" t="inlineStr">
        <is>
          <t>0</t>
        </is>
      </c>
      <c r="BA1145" s="287" t="inlineStr">
        <is>
          <t>0</t>
        </is>
      </c>
      <c r="BB1145" s="286" t="inlineStr">
        <is>
          <t>0</t>
        </is>
      </c>
      <c r="BC1145" s="286" t="inlineStr">
        <is>
          <t>0</t>
        </is>
      </c>
      <c r="BD1145" s="286" t="inlineStr">
        <is>
          <t>0</t>
        </is>
      </c>
      <c r="BE1145" s="286" t="inlineStr">
        <is>
          <t>0</t>
        </is>
      </c>
      <c r="BF1145" s="286" t="inlineStr">
        <is>
          <t>0</t>
        </is>
      </c>
      <c r="BG1145" s="286" t="inlineStr">
        <is>
          <t>0</t>
        </is>
      </c>
      <c r="BH1145" s="297" t="inlineStr">
        <is>
          <t>0</t>
        </is>
      </c>
      <c r="BI1145" s="297" t="inlineStr">
        <is>
          <t>0</t>
        </is>
      </c>
      <c r="BJ1145" s="297" t="inlineStr">
        <is>
          <t>0</t>
        </is>
      </c>
      <c r="BK1145" s="297" t="inlineStr">
        <is>
          <t>0</t>
        </is>
      </c>
      <c r="BL1145" s="297" t="inlineStr">
        <is>
          <t>0</t>
        </is>
      </c>
      <c r="BM1145" s="297" t="inlineStr">
        <is>
          <t>0</t>
        </is>
      </c>
      <c r="BN1145" s="297" t="inlineStr">
        <is>
          <t>0</t>
        </is>
      </c>
      <c r="BO1145" s="285" t="inlineStr">
        <is>
          <t>0</t>
        </is>
      </c>
      <c r="BP1145" s="297" t="inlineStr">
        <is>
          <t>0</t>
        </is>
      </c>
      <c r="BQ1145" s="297" t="inlineStr">
        <is>
          <t>0</t>
        </is>
      </c>
      <c r="BR1145" s="297" t="inlineStr">
        <is>
          <t>0</t>
        </is>
      </c>
      <c r="BS1145" s="297" t="inlineStr">
        <is>
          <t>0</t>
        </is>
      </c>
      <c r="BT1145" s="297" t="inlineStr">
        <is>
          <t>0</t>
        </is>
      </c>
      <c r="BU1145" s="297" t="inlineStr">
        <is>
          <t>0</t>
        </is>
      </c>
      <c r="BV1145" s="297" t="inlineStr">
        <is>
          <t>0</t>
        </is>
      </c>
      <c r="BW1145" s="288" t="inlineStr">
        <is>
          <t>0</t>
        </is>
      </c>
      <c r="BX1145" s="276">
        <f>SUM(IF(COUNTIF(#REF!, "*1.*"), 2, 0), IF(COUNTIF(#REF!, "*2.*"), 2, 0), IF(COUNTIF(#REF!, "*3.*"), 2, 0), IF(COUNTIF(#REF!, "*4.*"), 2, 0), IF(COUNTIF(#REF!, "*5.*"), 2, 0), IF(COUNTIF(#REF!, "*6.*"), 2, 0))</f>
        <v/>
      </c>
      <c r="BY1145" s="277">
        <f t="array" ref="BY1145">SUM(VALUE(AT1145),VALUE(AU1145),VALUE(AV1145),VALUE(AW1145),VALUE(AX1145),VALUE(AY1145),VALUE(AZ1145),VALUE(BB1145),VALUE(BC1145),VALUE(BD1145),VALUE(BE1145),VALUE(BF1145),VALUE(BG1145),VALUE(BH1145),VALUE(BI1145),VALUE(BJ1145),VALUE(BK1145),VALUE(BL1145),VALUE(BM1145),VALUE(BN1145),VALUE(BO1145),VALUE(BP1145),VALUE(BQ1145),VALUE(BR1145),VALUE(BS1145),VALUE(BT1145),VALUE(BU1145),VALUE(BV1145),VALUE(BW1145))</f>
        <v/>
      </c>
      <c r="BZ1145" s="307" t="n"/>
      <c r="CA1145" s="307" t="n"/>
      <c r="CB1145" s="307" t="n"/>
      <c r="CC1145" s="307" t="n"/>
      <c r="CD1145" s="307" t="n"/>
      <c r="CE1145" s="307" t="n"/>
      <c r="CF1145" s="307" t="n"/>
      <c r="CG1145" s="307" t="n"/>
      <c r="CH1145" s="307" t="n"/>
      <c r="CI1145" s="307" t="n"/>
      <c r="CJ1145" s="307" t="n"/>
      <c r="CK1145" s="307" t="n"/>
      <c r="CL1145" s="307" t="n"/>
      <c r="CM1145" s="307" t="n"/>
      <c r="CN1145" s="307" t="n"/>
      <c r="CO1145" s="307" t="n"/>
      <c r="CP1145" s="307" t="n"/>
      <c r="CQ1145" s="307" t="n"/>
      <c r="CR1145" s="279" t="inlineStr"/>
      <c r="CS1145" s="280">
        <f>AVERAGE(Value(BY1145),value(CR1145))</f>
        <v/>
      </c>
      <c r="CT1145" s="421">
        <f>(IF(OR(MediaScorecard!BG1632="x", MediaScorecard!BH1632="x",MediaScorecard!BI1632="x",MediaScorecard!BJ1632="x",MediaScorecard!BK1632="x"),1, 2))</f>
        <v/>
      </c>
      <c r="CU1145" s="308" t="n"/>
      <c r="CV1145" s="308" t="n"/>
      <c r="CW1145" s="308" t="n"/>
      <c r="CX1145" s="309" t="n"/>
      <c r="CY1145" s="308" t="n"/>
      <c r="CZ1145" s="308" t="n"/>
      <c r="DA1145" s="308" t="n"/>
    </row>
    <row r="1146" ht="21" customHeight="1" s="590">
      <c r="A1146" s="421" t="n"/>
      <c r="B1146" s="270" t="n"/>
      <c r="C1146" s="266" t="n"/>
      <c r="D1146" s="267" t="inlineStr"/>
      <c r="E1146" s="267" t="inlineStr"/>
      <c r="F1146" s="268" t="inlineStr"/>
      <c r="G1146" s="421" t="n"/>
      <c r="H1146" s="269" t="n"/>
      <c r="I1146" s="421" t="n"/>
      <c r="J1146" s="421" t="n"/>
      <c r="K1146" s="421" t="n"/>
      <c r="L1146" s="421" t="n"/>
      <c r="M1146" s="421" t="n"/>
      <c r="N1146" s="421" t="n"/>
      <c r="O1146" s="421" t="n"/>
      <c r="P1146" s="421" t="n"/>
      <c r="Q1146" s="421" t="n"/>
      <c r="R1146" s="270" t="n"/>
      <c r="S1146" s="421" t="n"/>
      <c r="T1146" s="421" t="n"/>
      <c r="U1146" s="421" t="n"/>
      <c r="V1146" s="421" t="n"/>
      <c r="W1146" s="421" t="n"/>
      <c r="X1146" s="421" t="n"/>
      <c r="Y1146" s="421" t="n"/>
      <c r="Z1146" s="421" t="n"/>
      <c r="AA1146" s="421" t="n"/>
      <c r="AB1146" s="421" t="n"/>
      <c r="AC1146" s="421" t="n"/>
      <c r="AD1146" s="421" t="n"/>
      <c r="AE1146" s="421" t="n"/>
      <c r="AF1146" s="421" t="n"/>
      <c r="AG1146" s="421" t="n"/>
      <c r="AH1146" s="421" t="n"/>
      <c r="AI1146" s="421" t="n"/>
      <c r="AJ1146" s="297" t="n"/>
      <c r="AK1146" s="297" t="n"/>
      <c r="AL1146" s="284" t="n"/>
      <c r="AM1146" s="297" t="n"/>
      <c r="AN1146" s="285" t="n"/>
      <c r="AO1146" s="297" t="n"/>
      <c r="AP1146" s="297" t="n"/>
      <c r="AQ1146" s="297" t="n"/>
      <c r="AR1146" s="297" t="n"/>
      <c r="AS1146" s="297" t="n"/>
      <c r="AT1146" s="285" t="inlineStr">
        <is>
          <t>0</t>
        </is>
      </c>
      <c r="AU1146" s="297" t="inlineStr">
        <is>
          <t>0</t>
        </is>
      </c>
      <c r="AV1146" s="297" t="inlineStr">
        <is>
          <t>0</t>
        </is>
      </c>
      <c r="AW1146" s="297" t="inlineStr">
        <is>
          <t>0</t>
        </is>
      </c>
      <c r="AX1146" s="297" t="inlineStr">
        <is>
          <t>0</t>
        </is>
      </c>
      <c r="AY1146" s="286" t="inlineStr">
        <is>
          <t>0</t>
        </is>
      </c>
      <c r="AZ1146" s="286" t="inlineStr">
        <is>
          <t>0</t>
        </is>
      </c>
      <c r="BA1146" s="287" t="inlineStr">
        <is>
          <t>0</t>
        </is>
      </c>
      <c r="BB1146" s="286" t="inlineStr">
        <is>
          <t>0</t>
        </is>
      </c>
      <c r="BC1146" s="286" t="inlineStr">
        <is>
          <t>0</t>
        </is>
      </c>
      <c r="BD1146" s="286" t="inlineStr">
        <is>
          <t>0</t>
        </is>
      </c>
      <c r="BE1146" s="286" t="inlineStr">
        <is>
          <t>0</t>
        </is>
      </c>
      <c r="BF1146" s="286" t="inlineStr">
        <is>
          <t>0</t>
        </is>
      </c>
      <c r="BG1146" s="286" t="inlineStr">
        <is>
          <t>0</t>
        </is>
      </c>
      <c r="BH1146" s="297" t="inlineStr">
        <is>
          <t>0</t>
        </is>
      </c>
      <c r="BI1146" s="297" t="inlineStr">
        <is>
          <t>0</t>
        </is>
      </c>
      <c r="BJ1146" s="297" t="inlineStr">
        <is>
          <t>0</t>
        </is>
      </c>
      <c r="BK1146" s="297" t="inlineStr">
        <is>
          <t>0</t>
        </is>
      </c>
      <c r="BL1146" s="297" t="inlineStr">
        <is>
          <t>0</t>
        </is>
      </c>
      <c r="BM1146" s="297" t="inlineStr">
        <is>
          <t>0</t>
        </is>
      </c>
      <c r="BN1146" s="297" t="inlineStr">
        <is>
          <t>0</t>
        </is>
      </c>
      <c r="BO1146" s="285" t="inlineStr">
        <is>
          <t>0</t>
        </is>
      </c>
      <c r="BP1146" s="297" t="inlineStr">
        <is>
          <t>0</t>
        </is>
      </c>
      <c r="BQ1146" s="297" t="inlineStr">
        <is>
          <t>0</t>
        </is>
      </c>
      <c r="BR1146" s="297" t="inlineStr">
        <is>
          <t>0</t>
        </is>
      </c>
      <c r="BS1146" s="297" t="inlineStr">
        <is>
          <t>0</t>
        </is>
      </c>
      <c r="BT1146" s="297" t="inlineStr">
        <is>
          <t>0</t>
        </is>
      </c>
      <c r="BU1146" s="297" t="inlineStr">
        <is>
          <t>0</t>
        </is>
      </c>
      <c r="BV1146" s="297" t="inlineStr">
        <is>
          <t>0</t>
        </is>
      </c>
      <c r="BW1146" s="288" t="inlineStr">
        <is>
          <t>0</t>
        </is>
      </c>
      <c r="BX1146" s="276">
        <f>SUM(IF(COUNTIF(#REF!, "*1.*"), 2, 0), IF(COUNTIF(#REF!, "*2.*"), 2, 0), IF(COUNTIF(#REF!, "*3.*"), 2, 0), IF(COUNTIF(#REF!, "*4.*"), 2, 0), IF(COUNTIF(#REF!, "*5.*"), 2, 0), IF(COUNTIF(#REF!, "*6.*"), 2, 0))</f>
        <v/>
      </c>
      <c r="BY1146" s="277">
        <f t="array" ref="BY1146">SUM(VALUE(AT1146),VALUE(AU1146),VALUE(AV1146),VALUE(AW1146),VALUE(AX1146),VALUE(AY1146),VALUE(AZ1146),VALUE(BB1146),VALUE(BC1146),VALUE(BD1146),VALUE(BE1146),VALUE(BF1146),VALUE(BG1146),VALUE(BH1146),VALUE(BI1146),VALUE(BJ1146),VALUE(BK1146),VALUE(BL1146),VALUE(BM1146),VALUE(BN1146),VALUE(BO1146),VALUE(BP1146),VALUE(BQ1146),VALUE(BR1146),VALUE(BS1146),VALUE(BT1146),VALUE(BU1146),VALUE(BV1146),VALUE(BW1146))</f>
        <v/>
      </c>
      <c r="BZ1146" s="307" t="n"/>
      <c r="CA1146" s="307" t="n"/>
      <c r="CB1146" s="307" t="n"/>
      <c r="CC1146" s="307" t="n"/>
      <c r="CD1146" s="307" t="n"/>
      <c r="CE1146" s="307" t="n"/>
      <c r="CF1146" s="307" t="n"/>
      <c r="CG1146" s="307" t="n"/>
      <c r="CH1146" s="307" t="n"/>
      <c r="CI1146" s="307" t="n"/>
      <c r="CJ1146" s="307" t="n"/>
      <c r="CK1146" s="307" t="n"/>
      <c r="CL1146" s="307" t="n"/>
      <c r="CM1146" s="307" t="n"/>
      <c r="CN1146" s="307" t="n"/>
      <c r="CO1146" s="307" t="n"/>
      <c r="CP1146" s="307" t="n"/>
      <c r="CQ1146" s="307" t="n"/>
      <c r="CR1146" s="279" t="inlineStr"/>
      <c r="CS1146" s="280">
        <f>AVERAGE(Value(BY1146),value(CR1146))</f>
        <v/>
      </c>
      <c r="CT1146" s="421">
        <f>(IF(OR(MediaScorecard!BG1633="x", MediaScorecard!BH1633="x",MediaScorecard!BI1633="x",MediaScorecard!BJ1633="x",MediaScorecard!BK1633="x"),1, 2))</f>
        <v/>
      </c>
      <c r="CU1146" s="308" t="n"/>
      <c r="CV1146" s="308" t="n"/>
      <c r="CW1146" s="308" t="n"/>
      <c r="CX1146" s="309" t="n"/>
      <c r="CY1146" s="308" t="n"/>
      <c r="CZ1146" s="308" t="n"/>
      <c r="DA1146" s="308" t="n"/>
    </row>
    <row r="1147" ht="21" customHeight="1" s="590">
      <c r="A1147" s="421" t="n"/>
      <c r="B1147" s="270" t="n"/>
      <c r="C1147" s="266" t="n"/>
      <c r="D1147" s="267" t="inlineStr"/>
      <c r="E1147" s="267" t="inlineStr"/>
      <c r="F1147" s="268" t="inlineStr"/>
      <c r="G1147" s="421" t="n"/>
      <c r="H1147" s="269" t="n"/>
      <c r="I1147" s="421" t="n"/>
      <c r="J1147" s="421" t="n"/>
      <c r="K1147" s="421" t="n"/>
      <c r="L1147" s="421" t="n"/>
      <c r="M1147" s="421" t="n"/>
      <c r="N1147" s="421" t="n"/>
      <c r="O1147" s="421" t="n"/>
      <c r="P1147" s="421" t="n"/>
      <c r="Q1147" s="421" t="n"/>
      <c r="R1147" s="270" t="n"/>
      <c r="S1147" s="421" t="n"/>
      <c r="T1147" s="421" t="n"/>
      <c r="U1147" s="421" t="n"/>
      <c r="V1147" s="421" t="n"/>
      <c r="W1147" s="421" t="n"/>
      <c r="X1147" s="421" t="n"/>
      <c r="Y1147" s="421" t="n"/>
      <c r="Z1147" s="421" t="n"/>
      <c r="AA1147" s="421" t="n"/>
      <c r="AB1147" s="421" t="n"/>
      <c r="AC1147" s="421" t="n"/>
      <c r="AD1147" s="421" t="n"/>
      <c r="AE1147" s="421" t="n"/>
      <c r="AF1147" s="421" t="n"/>
      <c r="AG1147" s="421" t="n"/>
      <c r="AH1147" s="421" t="n"/>
      <c r="AI1147" s="421" t="n"/>
      <c r="AJ1147" s="297" t="n"/>
      <c r="AK1147" s="297" t="n"/>
      <c r="AL1147" s="284" t="n"/>
      <c r="AM1147" s="297" t="n"/>
      <c r="AN1147" s="285" t="n"/>
      <c r="AO1147" s="297" t="n"/>
      <c r="AP1147" s="297" t="n"/>
      <c r="AQ1147" s="297" t="n"/>
      <c r="AR1147" s="297" t="n"/>
      <c r="AS1147" s="297" t="n"/>
      <c r="AT1147" s="285" t="inlineStr">
        <is>
          <t>0</t>
        </is>
      </c>
      <c r="AU1147" s="297" t="inlineStr">
        <is>
          <t>0</t>
        </is>
      </c>
      <c r="AV1147" s="297" t="inlineStr">
        <is>
          <t>0</t>
        </is>
      </c>
      <c r="AW1147" s="297" t="inlineStr">
        <is>
          <t>0</t>
        </is>
      </c>
      <c r="AX1147" s="297" t="inlineStr">
        <is>
          <t>0</t>
        </is>
      </c>
      <c r="AY1147" s="286" t="inlineStr">
        <is>
          <t>0</t>
        </is>
      </c>
      <c r="AZ1147" s="286" t="inlineStr">
        <is>
          <t>0</t>
        </is>
      </c>
      <c r="BA1147" s="287" t="inlineStr">
        <is>
          <t>0</t>
        </is>
      </c>
      <c r="BB1147" s="286" t="inlineStr">
        <is>
          <t>0</t>
        </is>
      </c>
      <c r="BC1147" s="286" t="inlineStr">
        <is>
          <t>0</t>
        </is>
      </c>
      <c r="BD1147" s="286" t="inlineStr">
        <is>
          <t>0</t>
        </is>
      </c>
      <c r="BE1147" s="286" t="inlineStr">
        <is>
          <t>0</t>
        </is>
      </c>
      <c r="BF1147" s="286" t="inlineStr">
        <is>
          <t>0</t>
        </is>
      </c>
      <c r="BG1147" s="286" t="inlineStr">
        <is>
          <t>0</t>
        </is>
      </c>
      <c r="BH1147" s="297" t="inlineStr">
        <is>
          <t>0</t>
        </is>
      </c>
      <c r="BI1147" s="297" t="inlineStr">
        <is>
          <t>0</t>
        </is>
      </c>
      <c r="BJ1147" s="297" t="inlineStr">
        <is>
          <t>0</t>
        </is>
      </c>
      <c r="BK1147" s="297" t="inlineStr">
        <is>
          <t>0</t>
        </is>
      </c>
      <c r="BL1147" s="297" t="inlineStr">
        <is>
          <t>0</t>
        </is>
      </c>
      <c r="BM1147" s="297" t="inlineStr">
        <is>
          <t>0</t>
        </is>
      </c>
      <c r="BN1147" s="297" t="inlineStr">
        <is>
          <t>0</t>
        </is>
      </c>
      <c r="BO1147" s="285" t="inlineStr">
        <is>
          <t>0</t>
        </is>
      </c>
      <c r="BP1147" s="297" t="inlineStr">
        <is>
          <t>0</t>
        </is>
      </c>
      <c r="BQ1147" s="297" t="inlineStr">
        <is>
          <t>0</t>
        </is>
      </c>
      <c r="BR1147" s="297" t="inlineStr">
        <is>
          <t>0</t>
        </is>
      </c>
      <c r="BS1147" s="297" t="inlineStr">
        <is>
          <t>0</t>
        </is>
      </c>
      <c r="BT1147" s="297" t="inlineStr">
        <is>
          <t>0</t>
        </is>
      </c>
      <c r="BU1147" s="297" t="inlineStr">
        <is>
          <t>0</t>
        </is>
      </c>
      <c r="BV1147" s="297" t="inlineStr">
        <is>
          <t>0</t>
        </is>
      </c>
      <c r="BW1147" s="288" t="inlineStr">
        <is>
          <t>0</t>
        </is>
      </c>
      <c r="BX1147" s="276">
        <f>SUM(IF(COUNTIF(#REF!, "*1.*"), 2, 0), IF(COUNTIF(#REF!, "*2.*"), 2, 0), IF(COUNTIF(#REF!, "*3.*"), 2, 0), IF(COUNTIF(#REF!, "*4.*"), 2, 0), IF(COUNTIF(#REF!, "*5.*"), 2, 0), IF(COUNTIF(#REF!, "*6.*"), 2, 0))</f>
        <v/>
      </c>
      <c r="BY1147" s="277">
        <f t="array" ref="BY1147">SUM(VALUE(AT1147),VALUE(AU1147),VALUE(AV1147),VALUE(AW1147),VALUE(AX1147),VALUE(AY1147),VALUE(AZ1147),VALUE(BB1147),VALUE(BC1147),VALUE(BD1147),VALUE(BE1147),VALUE(BF1147),VALUE(BG1147),VALUE(BH1147),VALUE(BI1147),VALUE(BJ1147),VALUE(BK1147),VALUE(BL1147),VALUE(BM1147),VALUE(BN1147),VALUE(BO1147),VALUE(BP1147),VALUE(BQ1147),VALUE(BR1147),VALUE(BS1147),VALUE(BT1147),VALUE(BU1147),VALUE(BV1147),VALUE(BW1147))</f>
        <v/>
      </c>
      <c r="BZ1147" s="307" t="n"/>
      <c r="CA1147" s="307" t="n"/>
      <c r="CB1147" s="307" t="n"/>
      <c r="CC1147" s="307" t="n"/>
      <c r="CD1147" s="307" t="n"/>
      <c r="CE1147" s="307" t="n"/>
      <c r="CF1147" s="307" t="n"/>
      <c r="CG1147" s="307" t="n"/>
      <c r="CH1147" s="307" t="n"/>
      <c r="CI1147" s="307" t="n"/>
      <c r="CJ1147" s="307" t="n"/>
      <c r="CK1147" s="307" t="n"/>
      <c r="CL1147" s="307" t="n"/>
      <c r="CM1147" s="307" t="n"/>
      <c r="CN1147" s="307" t="n"/>
      <c r="CO1147" s="307" t="n"/>
      <c r="CP1147" s="307" t="n"/>
      <c r="CQ1147" s="307" t="n"/>
      <c r="CR1147" s="279" t="inlineStr"/>
      <c r="CS1147" s="280">
        <f>AVERAGE(Value(BY1147),value(CR1147))</f>
        <v/>
      </c>
      <c r="CT1147" s="421">
        <f>(IF(OR(MediaScorecard!BG1634="x", MediaScorecard!BH1634="x",MediaScorecard!BI1634="x",MediaScorecard!BJ1634="x",MediaScorecard!BK1634="x"),1, 2))</f>
        <v/>
      </c>
      <c r="CU1147" s="308" t="n"/>
      <c r="CV1147" s="308" t="n"/>
      <c r="CW1147" s="308" t="n"/>
      <c r="CX1147" s="309" t="n"/>
      <c r="CY1147" s="308" t="n"/>
      <c r="CZ1147" s="308" t="n"/>
      <c r="DA1147" s="308" t="n"/>
    </row>
    <row r="1148" ht="21" customHeight="1" s="590">
      <c r="A1148" s="421" t="n"/>
      <c r="B1148" s="270" t="n"/>
      <c r="C1148" s="266" t="n"/>
      <c r="D1148" s="267" t="inlineStr"/>
      <c r="E1148" s="267" t="inlineStr"/>
      <c r="F1148" s="268" t="inlineStr"/>
      <c r="G1148" s="421" t="n"/>
      <c r="H1148" s="269" t="n"/>
      <c r="I1148" s="421" t="n"/>
      <c r="J1148" s="421" t="n"/>
      <c r="K1148" s="421" t="n"/>
      <c r="L1148" s="421" t="n"/>
      <c r="M1148" s="421" t="n"/>
      <c r="N1148" s="421" t="n"/>
      <c r="O1148" s="421" t="n"/>
      <c r="P1148" s="421" t="n"/>
      <c r="Q1148" s="421" t="n"/>
      <c r="R1148" s="270" t="n"/>
      <c r="S1148" s="421" t="n"/>
      <c r="T1148" s="421" t="n"/>
      <c r="U1148" s="421" t="n"/>
      <c r="V1148" s="421" t="n"/>
      <c r="W1148" s="421" t="n"/>
      <c r="X1148" s="421" t="n"/>
      <c r="Y1148" s="421" t="n"/>
      <c r="Z1148" s="421" t="n"/>
      <c r="AA1148" s="421" t="n"/>
      <c r="AB1148" s="421" t="n"/>
      <c r="AC1148" s="421" t="n"/>
      <c r="AD1148" s="421" t="n"/>
      <c r="AE1148" s="421" t="n"/>
      <c r="AF1148" s="421" t="n"/>
      <c r="AG1148" s="421" t="n"/>
      <c r="AH1148" s="421" t="n"/>
      <c r="AI1148" s="421" t="n"/>
      <c r="AJ1148" s="297" t="n"/>
      <c r="AK1148" s="297" t="n"/>
      <c r="AL1148" s="284" t="n"/>
      <c r="AM1148" s="297" t="n"/>
      <c r="AN1148" s="285" t="n"/>
      <c r="AO1148" s="297" t="n"/>
      <c r="AP1148" s="297" t="n"/>
      <c r="AQ1148" s="297" t="n"/>
      <c r="AR1148" s="297" t="n"/>
      <c r="AS1148" s="297" t="n"/>
      <c r="AT1148" s="285" t="inlineStr">
        <is>
          <t>0</t>
        </is>
      </c>
      <c r="AU1148" s="297" t="inlineStr">
        <is>
          <t>0</t>
        </is>
      </c>
      <c r="AV1148" s="297" t="inlineStr">
        <is>
          <t>0</t>
        </is>
      </c>
      <c r="AW1148" s="297" t="inlineStr">
        <is>
          <t>0</t>
        </is>
      </c>
      <c r="AX1148" s="297" t="inlineStr">
        <is>
          <t>0</t>
        </is>
      </c>
      <c r="AY1148" s="286" t="inlineStr">
        <is>
          <t>0</t>
        </is>
      </c>
      <c r="AZ1148" s="286" t="inlineStr">
        <is>
          <t>0</t>
        </is>
      </c>
      <c r="BA1148" s="287" t="inlineStr">
        <is>
          <t>0</t>
        </is>
      </c>
      <c r="BB1148" s="286" t="inlineStr">
        <is>
          <t>0</t>
        </is>
      </c>
      <c r="BC1148" s="286" t="inlineStr">
        <is>
          <t>0</t>
        </is>
      </c>
      <c r="BD1148" s="286" t="inlineStr">
        <is>
          <t>0</t>
        </is>
      </c>
      <c r="BE1148" s="286" t="inlineStr">
        <is>
          <t>0</t>
        </is>
      </c>
      <c r="BF1148" s="286" t="inlineStr">
        <is>
          <t>0</t>
        </is>
      </c>
      <c r="BG1148" s="286" t="inlineStr">
        <is>
          <t>0</t>
        </is>
      </c>
      <c r="BH1148" s="297" t="inlineStr">
        <is>
          <t>0</t>
        </is>
      </c>
      <c r="BI1148" s="297" t="inlineStr">
        <is>
          <t>0</t>
        </is>
      </c>
      <c r="BJ1148" s="297" t="inlineStr">
        <is>
          <t>0</t>
        </is>
      </c>
      <c r="BK1148" s="297" t="inlineStr">
        <is>
          <t>0</t>
        </is>
      </c>
      <c r="BL1148" s="297" t="inlineStr">
        <is>
          <t>0</t>
        </is>
      </c>
      <c r="BM1148" s="297" t="inlineStr">
        <is>
          <t>0</t>
        </is>
      </c>
      <c r="BN1148" s="297" t="inlineStr">
        <is>
          <t>0</t>
        </is>
      </c>
      <c r="BO1148" s="285" t="inlineStr">
        <is>
          <t>0</t>
        </is>
      </c>
      <c r="BP1148" s="297" t="inlineStr">
        <is>
          <t>0</t>
        </is>
      </c>
      <c r="BQ1148" s="297" t="inlineStr">
        <is>
          <t>0</t>
        </is>
      </c>
      <c r="BR1148" s="297" t="inlineStr">
        <is>
          <t>0</t>
        </is>
      </c>
      <c r="BS1148" s="297" t="inlineStr">
        <is>
          <t>0</t>
        </is>
      </c>
      <c r="BT1148" s="297" t="inlineStr">
        <is>
          <t>0</t>
        </is>
      </c>
      <c r="BU1148" s="297" t="inlineStr">
        <is>
          <t>0</t>
        </is>
      </c>
      <c r="BV1148" s="297" t="inlineStr">
        <is>
          <t>0</t>
        </is>
      </c>
      <c r="BW1148" s="288" t="inlineStr">
        <is>
          <t>0</t>
        </is>
      </c>
      <c r="BX1148" s="276">
        <f>SUM(IF(COUNTIF(#REF!, "*1.*"), 2, 0), IF(COUNTIF(#REF!, "*2.*"), 2, 0), IF(COUNTIF(#REF!, "*3.*"), 2, 0), IF(COUNTIF(#REF!, "*4.*"), 2, 0), IF(COUNTIF(#REF!, "*5.*"), 2, 0), IF(COUNTIF(#REF!, "*6.*"), 2, 0))</f>
        <v/>
      </c>
      <c r="BY1148" s="277">
        <f t="array" ref="BY1148">SUM(VALUE(AT1148),VALUE(AU1148),VALUE(AV1148),VALUE(AW1148),VALUE(AX1148),VALUE(AY1148),VALUE(AZ1148),VALUE(BB1148),VALUE(BC1148),VALUE(BD1148),VALUE(BE1148),VALUE(BF1148),VALUE(BG1148),VALUE(BH1148),VALUE(BI1148),VALUE(BJ1148),VALUE(BK1148),VALUE(BL1148),VALUE(BM1148),VALUE(BN1148),VALUE(BO1148),VALUE(BP1148),VALUE(BQ1148),VALUE(BR1148),VALUE(BS1148),VALUE(BT1148),VALUE(BU1148),VALUE(BV1148),VALUE(BW1148))</f>
        <v/>
      </c>
      <c r="BZ1148" s="307" t="n"/>
      <c r="CA1148" s="307" t="n"/>
      <c r="CB1148" s="307" t="n"/>
      <c r="CC1148" s="307" t="n"/>
      <c r="CD1148" s="307" t="n"/>
      <c r="CE1148" s="307" t="n"/>
      <c r="CF1148" s="307" t="n"/>
      <c r="CG1148" s="307" t="n"/>
      <c r="CH1148" s="307" t="n"/>
      <c r="CI1148" s="307" t="n"/>
      <c r="CJ1148" s="307" t="n"/>
      <c r="CK1148" s="307" t="n"/>
      <c r="CL1148" s="307" t="n"/>
      <c r="CM1148" s="307" t="n"/>
      <c r="CN1148" s="307" t="n"/>
      <c r="CO1148" s="307" t="n"/>
      <c r="CP1148" s="307" t="n"/>
      <c r="CQ1148" s="307" t="n"/>
      <c r="CR1148" s="279" t="inlineStr"/>
      <c r="CS1148" s="280">
        <f>AVERAGE(Value(BY1148),value(CR1148))</f>
        <v/>
      </c>
      <c r="CT1148" s="421">
        <f>(IF(OR(MediaScorecard!BG1635="x", MediaScorecard!BH1635="x",MediaScorecard!BI1635="x",MediaScorecard!BJ1635="x",MediaScorecard!BK1635="x"),1, 2))</f>
        <v/>
      </c>
      <c r="CU1148" s="308" t="n"/>
      <c r="CV1148" s="308" t="n"/>
      <c r="CW1148" s="308" t="n"/>
      <c r="CX1148" s="309" t="n"/>
      <c r="CY1148" s="308" t="n"/>
      <c r="CZ1148" s="308" t="n"/>
      <c r="DA1148" s="308" t="n"/>
    </row>
    <row r="1149" ht="21" customHeight="1" s="590">
      <c r="A1149" s="421" t="n"/>
      <c r="B1149" s="270" t="n"/>
      <c r="C1149" s="266" t="n"/>
      <c r="D1149" s="267" t="inlineStr"/>
      <c r="E1149" s="267" t="inlineStr"/>
      <c r="F1149" s="268" t="inlineStr"/>
      <c r="G1149" s="421" t="n"/>
      <c r="H1149" s="269" t="n"/>
      <c r="I1149" s="421" t="n"/>
      <c r="J1149" s="421" t="n"/>
      <c r="K1149" s="421" t="n"/>
      <c r="L1149" s="421" t="n"/>
      <c r="M1149" s="421" t="n"/>
      <c r="N1149" s="421" t="n"/>
      <c r="O1149" s="421" t="n"/>
      <c r="P1149" s="421" t="n"/>
      <c r="Q1149" s="421" t="n"/>
      <c r="R1149" s="270" t="n"/>
      <c r="S1149" s="421" t="n"/>
      <c r="T1149" s="421" t="n"/>
      <c r="U1149" s="421" t="n"/>
      <c r="V1149" s="421" t="n"/>
      <c r="W1149" s="421" t="n"/>
      <c r="X1149" s="421" t="n"/>
      <c r="Y1149" s="421" t="n"/>
      <c r="Z1149" s="421" t="n"/>
      <c r="AA1149" s="421" t="n"/>
      <c r="AB1149" s="421" t="n"/>
      <c r="AC1149" s="421" t="n"/>
      <c r="AD1149" s="421" t="n"/>
      <c r="AE1149" s="421" t="n"/>
      <c r="AF1149" s="421" t="n"/>
      <c r="AG1149" s="421" t="n"/>
      <c r="AH1149" s="421" t="n"/>
      <c r="AI1149" s="421" t="n"/>
      <c r="AJ1149" s="297" t="n"/>
      <c r="AK1149" s="297" t="n"/>
      <c r="AL1149" s="284" t="n"/>
      <c r="AM1149" s="297" t="n"/>
      <c r="AN1149" s="285" t="n"/>
      <c r="AO1149" s="297" t="n"/>
      <c r="AP1149" s="297" t="n"/>
      <c r="AQ1149" s="297" t="n"/>
      <c r="AR1149" s="297" t="n"/>
      <c r="AS1149" s="297" t="n"/>
      <c r="AT1149" s="285" t="inlineStr">
        <is>
          <t>0</t>
        </is>
      </c>
      <c r="AU1149" s="297" t="inlineStr">
        <is>
          <t>0</t>
        </is>
      </c>
      <c r="AV1149" s="297" t="inlineStr">
        <is>
          <t>0</t>
        </is>
      </c>
      <c r="AW1149" s="297" t="inlineStr">
        <is>
          <t>0</t>
        </is>
      </c>
      <c r="AX1149" s="297" t="inlineStr">
        <is>
          <t>0</t>
        </is>
      </c>
      <c r="AY1149" s="286" t="inlineStr">
        <is>
          <t>0</t>
        </is>
      </c>
      <c r="AZ1149" s="286" t="inlineStr">
        <is>
          <t>0</t>
        </is>
      </c>
      <c r="BA1149" s="287" t="inlineStr">
        <is>
          <t>0</t>
        </is>
      </c>
      <c r="BB1149" s="286" t="inlineStr">
        <is>
          <t>0</t>
        </is>
      </c>
      <c r="BC1149" s="286" t="inlineStr">
        <is>
          <t>0</t>
        </is>
      </c>
      <c r="BD1149" s="286" t="inlineStr">
        <is>
          <t>0</t>
        </is>
      </c>
      <c r="BE1149" s="286" t="inlineStr">
        <is>
          <t>0</t>
        </is>
      </c>
      <c r="BF1149" s="286" t="inlineStr">
        <is>
          <t>0</t>
        </is>
      </c>
      <c r="BG1149" s="286" t="inlineStr">
        <is>
          <t>0</t>
        </is>
      </c>
      <c r="BH1149" s="297" t="inlineStr">
        <is>
          <t>0</t>
        </is>
      </c>
      <c r="BI1149" s="297" t="inlineStr">
        <is>
          <t>0</t>
        </is>
      </c>
      <c r="BJ1149" s="297" t="inlineStr">
        <is>
          <t>0</t>
        </is>
      </c>
      <c r="BK1149" s="297" t="inlineStr">
        <is>
          <t>0</t>
        </is>
      </c>
      <c r="BL1149" s="297" t="inlineStr">
        <is>
          <t>0</t>
        </is>
      </c>
      <c r="BM1149" s="297" t="inlineStr">
        <is>
          <t>0</t>
        </is>
      </c>
      <c r="BN1149" s="297" t="inlineStr">
        <is>
          <t>0</t>
        </is>
      </c>
      <c r="BO1149" s="285" t="inlineStr">
        <is>
          <t>0</t>
        </is>
      </c>
      <c r="BP1149" s="297" t="inlineStr">
        <is>
          <t>0</t>
        </is>
      </c>
      <c r="BQ1149" s="297" t="inlineStr">
        <is>
          <t>0</t>
        </is>
      </c>
      <c r="BR1149" s="297" t="inlineStr">
        <is>
          <t>0</t>
        </is>
      </c>
      <c r="BS1149" s="297" t="inlineStr">
        <is>
          <t>0</t>
        </is>
      </c>
      <c r="BT1149" s="297" t="inlineStr">
        <is>
          <t>0</t>
        </is>
      </c>
      <c r="BU1149" s="297" t="inlineStr">
        <is>
          <t>0</t>
        </is>
      </c>
      <c r="BV1149" s="297" t="inlineStr">
        <is>
          <t>0</t>
        </is>
      </c>
      <c r="BW1149" s="288" t="inlineStr">
        <is>
          <t>0</t>
        </is>
      </c>
      <c r="BX1149" s="276">
        <f>SUM(IF(COUNTIF(#REF!, "*1.*"), 2, 0), IF(COUNTIF(#REF!, "*2.*"), 2, 0), IF(COUNTIF(#REF!, "*3.*"), 2, 0), IF(COUNTIF(#REF!, "*4.*"), 2, 0), IF(COUNTIF(#REF!, "*5.*"), 2, 0), IF(COUNTIF(#REF!, "*6.*"), 2, 0))</f>
        <v/>
      </c>
      <c r="BY1149" s="277">
        <f t="array" ref="BY1149">SUM(VALUE(AT1149),VALUE(AU1149),VALUE(AV1149),VALUE(AW1149),VALUE(AX1149),VALUE(AY1149),VALUE(AZ1149),VALUE(BB1149),VALUE(BC1149),VALUE(BD1149),VALUE(BE1149),VALUE(BF1149),VALUE(BG1149),VALUE(BH1149),VALUE(BI1149),VALUE(BJ1149),VALUE(BK1149),VALUE(BL1149),VALUE(BM1149),VALUE(BN1149),VALUE(BO1149),VALUE(BP1149),VALUE(BQ1149),VALUE(BR1149),VALUE(BS1149),VALUE(BT1149),VALUE(BU1149),VALUE(BV1149),VALUE(BW1149))</f>
        <v/>
      </c>
      <c r="BZ1149" s="307" t="n"/>
      <c r="CA1149" s="307" t="n"/>
      <c r="CB1149" s="307" t="n"/>
      <c r="CC1149" s="307" t="n"/>
      <c r="CD1149" s="307" t="n"/>
      <c r="CE1149" s="307" t="n"/>
      <c r="CF1149" s="307" t="n"/>
      <c r="CG1149" s="307" t="n"/>
      <c r="CH1149" s="307" t="n"/>
      <c r="CI1149" s="307" t="n"/>
      <c r="CJ1149" s="307" t="n"/>
      <c r="CK1149" s="307" t="n"/>
      <c r="CL1149" s="307" t="n"/>
      <c r="CM1149" s="307" t="n"/>
      <c r="CN1149" s="307" t="n"/>
      <c r="CO1149" s="307" t="n"/>
      <c r="CP1149" s="307" t="n"/>
      <c r="CQ1149" s="307" t="n"/>
      <c r="CR1149" s="279" t="inlineStr"/>
      <c r="CS1149" s="280">
        <f>AVERAGE(Value(BY1149),value(CR1149))</f>
        <v/>
      </c>
      <c r="CT1149" s="421">
        <f>(IF(OR(MediaScorecard!BG1636="x", MediaScorecard!BH1636="x",MediaScorecard!BI1636="x",MediaScorecard!BJ1636="x",MediaScorecard!BK1636="x"),1, 2))</f>
        <v/>
      </c>
      <c r="CU1149" s="308" t="n"/>
      <c r="CV1149" s="308" t="n"/>
      <c r="CW1149" s="308" t="n"/>
      <c r="CX1149" s="309" t="n"/>
      <c r="CY1149" s="308" t="n"/>
      <c r="CZ1149" s="308" t="n"/>
      <c r="DA1149" s="308" t="n"/>
    </row>
    <row r="1150" ht="21" customHeight="1" s="590">
      <c r="A1150" s="421" t="n"/>
      <c r="B1150" s="270" t="n"/>
      <c r="C1150" s="266" t="n"/>
      <c r="D1150" s="267" t="inlineStr"/>
      <c r="E1150" s="267" t="inlineStr"/>
      <c r="F1150" s="268" t="inlineStr"/>
      <c r="G1150" s="421" t="n"/>
      <c r="H1150" s="269" t="n"/>
      <c r="I1150" s="421" t="n"/>
      <c r="J1150" s="421" t="n"/>
      <c r="K1150" s="421" t="n"/>
      <c r="L1150" s="421" t="n"/>
      <c r="M1150" s="421" t="n"/>
      <c r="N1150" s="421" t="n"/>
      <c r="O1150" s="421" t="n"/>
      <c r="P1150" s="421" t="n"/>
      <c r="Q1150" s="421" t="n"/>
      <c r="R1150" s="270" t="n"/>
      <c r="S1150" s="421" t="n"/>
      <c r="T1150" s="421" t="n"/>
      <c r="U1150" s="421" t="n"/>
      <c r="V1150" s="421" t="n"/>
      <c r="W1150" s="421" t="n"/>
      <c r="X1150" s="421" t="n"/>
      <c r="Y1150" s="421" t="n"/>
      <c r="Z1150" s="421" t="n"/>
      <c r="AA1150" s="421" t="n"/>
      <c r="AB1150" s="421" t="n"/>
      <c r="AC1150" s="421" t="n"/>
      <c r="AD1150" s="421" t="n"/>
      <c r="AE1150" s="421" t="n"/>
      <c r="AF1150" s="421" t="n"/>
      <c r="AG1150" s="421" t="n"/>
      <c r="AH1150" s="421" t="n"/>
      <c r="AI1150" s="421" t="n"/>
      <c r="AJ1150" s="297" t="n"/>
      <c r="AK1150" s="297" t="n"/>
      <c r="AL1150" s="284" t="n"/>
      <c r="AM1150" s="297" t="n"/>
      <c r="AN1150" s="285" t="n"/>
      <c r="AO1150" s="297" t="n"/>
      <c r="AP1150" s="297" t="n"/>
      <c r="AQ1150" s="297" t="n"/>
      <c r="AR1150" s="297" t="n"/>
      <c r="AS1150" s="297" t="n"/>
      <c r="AT1150" s="285" t="inlineStr">
        <is>
          <t>0</t>
        </is>
      </c>
      <c r="AU1150" s="297" t="inlineStr">
        <is>
          <t>0</t>
        </is>
      </c>
      <c r="AV1150" s="297" t="inlineStr">
        <is>
          <t>0</t>
        </is>
      </c>
      <c r="AW1150" s="297" t="inlineStr">
        <is>
          <t>0</t>
        </is>
      </c>
      <c r="AX1150" s="297" t="inlineStr">
        <is>
          <t>0</t>
        </is>
      </c>
      <c r="AY1150" s="286" t="inlineStr">
        <is>
          <t>0</t>
        </is>
      </c>
      <c r="AZ1150" s="286" t="inlineStr">
        <is>
          <t>0</t>
        </is>
      </c>
      <c r="BA1150" s="287" t="inlineStr">
        <is>
          <t>0</t>
        </is>
      </c>
      <c r="BB1150" s="286" t="inlineStr">
        <is>
          <t>0</t>
        </is>
      </c>
      <c r="BC1150" s="286" t="inlineStr">
        <is>
          <t>0</t>
        </is>
      </c>
      <c r="BD1150" s="286" t="inlineStr">
        <is>
          <t>0</t>
        </is>
      </c>
      <c r="BE1150" s="286" t="inlineStr">
        <is>
          <t>0</t>
        </is>
      </c>
      <c r="BF1150" s="286" t="inlineStr">
        <is>
          <t>0</t>
        </is>
      </c>
      <c r="BG1150" s="286" t="inlineStr">
        <is>
          <t>0</t>
        </is>
      </c>
      <c r="BH1150" s="297" t="inlineStr">
        <is>
          <t>0</t>
        </is>
      </c>
      <c r="BI1150" s="297" t="inlineStr">
        <is>
          <t>0</t>
        </is>
      </c>
      <c r="BJ1150" s="297" t="inlineStr">
        <is>
          <t>0</t>
        </is>
      </c>
      <c r="BK1150" s="297" t="inlineStr">
        <is>
          <t>0</t>
        </is>
      </c>
      <c r="BL1150" s="297" t="inlineStr">
        <is>
          <t>0</t>
        </is>
      </c>
      <c r="BM1150" s="297" t="inlineStr">
        <is>
          <t>0</t>
        </is>
      </c>
      <c r="BN1150" s="297" t="inlineStr">
        <is>
          <t>0</t>
        </is>
      </c>
      <c r="BO1150" s="285" t="inlineStr">
        <is>
          <t>0</t>
        </is>
      </c>
      <c r="BP1150" s="297" t="inlineStr">
        <is>
          <t>0</t>
        </is>
      </c>
      <c r="BQ1150" s="297" t="inlineStr">
        <is>
          <t>0</t>
        </is>
      </c>
      <c r="BR1150" s="297" t="inlineStr">
        <is>
          <t>0</t>
        </is>
      </c>
      <c r="BS1150" s="297" t="inlineStr">
        <is>
          <t>0</t>
        </is>
      </c>
      <c r="BT1150" s="297" t="inlineStr">
        <is>
          <t>0</t>
        </is>
      </c>
      <c r="BU1150" s="297" t="inlineStr">
        <is>
          <t>0</t>
        </is>
      </c>
      <c r="BV1150" s="297" t="inlineStr">
        <is>
          <t>0</t>
        </is>
      </c>
      <c r="BW1150" s="288" t="inlineStr">
        <is>
          <t>0</t>
        </is>
      </c>
      <c r="BX1150" s="276">
        <f>SUM(IF(COUNTIF(#REF!, "*1.*"), 2, 0), IF(COUNTIF(#REF!, "*2.*"), 2, 0), IF(COUNTIF(#REF!, "*3.*"), 2, 0), IF(COUNTIF(#REF!, "*4.*"), 2, 0), IF(COUNTIF(#REF!, "*5.*"), 2, 0), IF(COUNTIF(#REF!, "*6.*"), 2, 0))</f>
        <v/>
      </c>
      <c r="BY1150" s="277">
        <f t="array" ref="BY1150">SUM(VALUE(AT1150),VALUE(AU1150),VALUE(AV1150),VALUE(AW1150),VALUE(AX1150),VALUE(AY1150),VALUE(AZ1150),VALUE(BB1150),VALUE(BC1150),VALUE(BD1150),VALUE(BE1150),VALUE(BF1150),VALUE(BG1150),VALUE(BH1150),VALUE(BI1150),VALUE(BJ1150),VALUE(BK1150),VALUE(BL1150),VALUE(BM1150),VALUE(BN1150),VALUE(BO1150),VALUE(BP1150),VALUE(BQ1150),VALUE(BR1150),VALUE(BS1150),VALUE(BT1150),VALUE(BU1150),VALUE(BV1150),VALUE(BW1150))</f>
        <v/>
      </c>
      <c r="BZ1150" s="307" t="n"/>
      <c r="CA1150" s="307" t="n"/>
      <c r="CB1150" s="307" t="n"/>
      <c r="CC1150" s="307" t="n"/>
      <c r="CD1150" s="307" t="n"/>
      <c r="CE1150" s="307" t="n"/>
      <c r="CF1150" s="307" t="n"/>
      <c r="CG1150" s="307" t="n"/>
      <c r="CH1150" s="307" t="n"/>
      <c r="CI1150" s="307" t="n"/>
      <c r="CJ1150" s="307" t="n"/>
      <c r="CK1150" s="307" t="n"/>
      <c r="CL1150" s="307" t="n"/>
      <c r="CM1150" s="307" t="n"/>
      <c r="CN1150" s="307" t="n"/>
      <c r="CO1150" s="307" t="n"/>
      <c r="CP1150" s="307" t="n"/>
      <c r="CQ1150" s="307" t="n"/>
      <c r="CR1150" s="279" t="inlineStr"/>
      <c r="CS1150" s="280">
        <f>AVERAGE(Value(BY1150),value(CR1150))</f>
        <v/>
      </c>
      <c r="CT1150" s="421">
        <f>(IF(OR(MediaScorecard!BG1637="x", MediaScorecard!BH1637="x",MediaScorecard!BI1637="x",MediaScorecard!BJ1637="x",MediaScorecard!BK1637="x"),1, 2))</f>
        <v/>
      </c>
      <c r="CU1150" s="308" t="n"/>
      <c r="CV1150" s="308" t="n"/>
      <c r="CW1150" s="308" t="n"/>
      <c r="CX1150" s="309" t="n"/>
      <c r="CY1150" s="308" t="n"/>
      <c r="CZ1150" s="308" t="n"/>
      <c r="DA1150" s="308" t="n"/>
    </row>
    <row r="1151" ht="21" customHeight="1" s="590">
      <c r="A1151" s="421" t="n"/>
      <c r="B1151" s="270" t="n"/>
      <c r="C1151" s="266" t="n"/>
      <c r="D1151" s="267" t="inlineStr"/>
      <c r="E1151" s="267" t="inlineStr"/>
      <c r="F1151" s="268" t="inlineStr"/>
      <c r="G1151" s="421" t="n"/>
      <c r="H1151" s="269" t="n"/>
      <c r="I1151" s="421" t="n"/>
      <c r="J1151" s="421" t="n"/>
      <c r="K1151" s="421" t="n"/>
      <c r="L1151" s="421" t="n"/>
      <c r="M1151" s="421" t="n"/>
      <c r="N1151" s="421" t="n"/>
      <c r="O1151" s="421" t="n"/>
      <c r="P1151" s="421" t="n"/>
      <c r="Q1151" s="421" t="n"/>
      <c r="R1151" s="270" t="n"/>
      <c r="S1151" s="421" t="n"/>
      <c r="T1151" s="421" t="n"/>
      <c r="U1151" s="421" t="n"/>
      <c r="V1151" s="421" t="n"/>
      <c r="W1151" s="421" t="n"/>
      <c r="X1151" s="421" t="n"/>
      <c r="Y1151" s="421" t="n"/>
      <c r="Z1151" s="421" t="n"/>
      <c r="AA1151" s="421" t="n"/>
      <c r="AB1151" s="421" t="n"/>
      <c r="AC1151" s="421" t="n"/>
      <c r="AD1151" s="421" t="n"/>
      <c r="AE1151" s="421" t="n"/>
      <c r="AF1151" s="421" t="n"/>
      <c r="AG1151" s="421" t="n"/>
      <c r="AH1151" s="421" t="n"/>
      <c r="AI1151" s="421" t="n"/>
      <c r="AJ1151" s="297" t="n"/>
      <c r="AK1151" s="297" t="n"/>
      <c r="AL1151" s="284" t="n"/>
      <c r="AM1151" s="297" t="n"/>
      <c r="AN1151" s="285" t="n"/>
      <c r="AO1151" s="297" t="n"/>
      <c r="AP1151" s="297" t="n"/>
      <c r="AQ1151" s="297" t="n"/>
      <c r="AR1151" s="297" t="n"/>
      <c r="AS1151" s="297" t="n"/>
      <c r="AT1151" s="285" t="inlineStr">
        <is>
          <t>0</t>
        </is>
      </c>
      <c r="AU1151" s="297" t="inlineStr">
        <is>
          <t>0</t>
        </is>
      </c>
      <c r="AV1151" s="297" t="inlineStr">
        <is>
          <t>0</t>
        </is>
      </c>
      <c r="AW1151" s="297" t="inlineStr">
        <is>
          <t>0</t>
        </is>
      </c>
      <c r="AX1151" s="297" t="inlineStr">
        <is>
          <t>0</t>
        </is>
      </c>
      <c r="AY1151" s="286" t="inlineStr">
        <is>
          <t>0</t>
        </is>
      </c>
      <c r="AZ1151" s="286" t="inlineStr">
        <is>
          <t>0</t>
        </is>
      </c>
      <c r="BA1151" s="287" t="inlineStr">
        <is>
          <t>0</t>
        </is>
      </c>
      <c r="BB1151" s="286" t="inlineStr">
        <is>
          <t>0</t>
        </is>
      </c>
      <c r="BC1151" s="286" t="inlineStr">
        <is>
          <t>0</t>
        </is>
      </c>
      <c r="BD1151" s="286" t="inlineStr">
        <is>
          <t>0</t>
        </is>
      </c>
      <c r="BE1151" s="286" t="inlineStr">
        <is>
          <t>0</t>
        </is>
      </c>
      <c r="BF1151" s="286" t="inlineStr">
        <is>
          <t>0</t>
        </is>
      </c>
      <c r="BG1151" s="286" t="inlineStr">
        <is>
          <t>0</t>
        </is>
      </c>
      <c r="BH1151" s="297" t="inlineStr">
        <is>
          <t>0</t>
        </is>
      </c>
      <c r="BI1151" s="297" t="inlineStr">
        <is>
          <t>0</t>
        </is>
      </c>
      <c r="BJ1151" s="297" t="inlineStr">
        <is>
          <t>0</t>
        </is>
      </c>
      <c r="BK1151" s="297" t="inlineStr">
        <is>
          <t>0</t>
        </is>
      </c>
      <c r="BL1151" s="297" t="inlineStr">
        <is>
          <t>0</t>
        </is>
      </c>
      <c r="BM1151" s="297" t="inlineStr">
        <is>
          <t>0</t>
        </is>
      </c>
      <c r="BN1151" s="297" t="inlineStr">
        <is>
          <t>0</t>
        </is>
      </c>
      <c r="BO1151" s="285" t="inlineStr">
        <is>
          <t>0</t>
        </is>
      </c>
      <c r="BP1151" s="297" t="inlineStr">
        <is>
          <t>0</t>
        </is>
      </c>
      <c r="BQ1151" s="297" t="inlineStr">
        <is>
          <t>0</t>
        </is>
      </c>
      <c r="BR1151" s="297" t="inlineStr">
        <is>
          <t>0</t>
        </is>
      </c>
      <c r="BS1151" s="297" t="inlineStr">
        <is>
          <t>0</t>
        </is>
      </c>
      <c r="BT1151" s="297" t="inlineStr">
        <is>
          <t>0</t>
        </is>
      </c>
      <c r="BU1151" s="297" t="inlineStr">
        <is>
          <t>0</t>
        </is>
      </c>
      <c r="BV1151" s="297" t="inlineStr">
        <is>
          <t>0</t>
        </is>
      </c>
      <c r="BW1151" s="288" t="inlineStr">
        <is>
          <t>0</t>
        </is>
      </c>
      <c r="BX1151" s="276">
        <f>SUM(IF(COUNTIF(#REF!, "*1.*"), 2, 0), IF(COUNTIF(#REF!, "*2.*"), 2, 0), IF(COUNTIF(#REF!, "*3.*"), 2, 0), IF(COUNTIF(#REF!, "*4.*"), 2, 0), IF(COUNTIF(#REF!, "*5.*"), 2, 0), IF(COUNTIF(#REF!, "*6.*"), 2, 0))</f>
        <v/>
      </c>
      <c r="BY1151" s="277">
        <f t="array" ref="BY1151">SUM(VALUE(AT1151),VALUE(AU1151),VALUE(AV1151),VALUE(AW1151),VALUE(AX1151),VALUE(AY1151),VALUE(AZ1151),VALUE(BB1151),VALUE(BC1151),VALUE(BD1151),VALUE(BE1151),VALUE(BF1151),VALUE(BG1151),VALUE(BH1151),VALUE(BI1151),VALUE(BJ1151),VALUE(BK1151),VALUE(BL1151),VALUE(BM1151),VALUE(BN1151),VALUE(BO1151),VALUE(BP1151),VALUE(BQ1151),VALUE(BR1151),VALUE(BS1151),VALUE(BT1151),VALUE(BU1151),VALUE(BV1151),VALUE(BW1151))</f>
        <v/>
      </c>
      <c r="BZ1151" s="307" t="n"/>
      <c r="CA1151" s="307" t="n"/>
      <c r="CB1151" s="307" t="n"/>
      <c r="CC1151" s="307" t="n"/>
      <c r="CD1151" s="307" t="n"/>
      <c r="CE1151" s="307" t="n"/>
      <c r="CF1151" s="307" t="n"/>
      <c r="CG1151" s="307" t="n"/>
      <c r="CH1151" s="307" t="n"/>
      <c r="CI1151" s="307" t="n"/>
      <c r="CJ1151" s="307" t="n"/>
      <c r="CK1151" s="307" t="n"/>
      <c r="CL1151" s="307" t="n"/>
      <c r="CM1151" s="307" t="n"/>
      <c r="CN1151" s="307" t="n"/>
      <c r="CO1151" s="307" t="n"/>
      <c r="CP1151" s="307" t="n"/>
      <c r="CQ1151" s="307" t="n"/>
      <c r="CR1151" s="279" t="inlineStr"/>
      <c r="CS1151" s="280">
        <f>AVERAGE(Value(BY1151),value(CR1151))</f>
        <v/>
      </c>
      <c r="CT1151" s="421">
        <f>(IF(OR(MediaScorecard!BG1638="x", MediaScorecard!BH1638="x",MediaScorecard!BI1638="x",MediaScorecard!BJ1638="x",MediaScorecard!BK1638="x"),1, 2))</f>
        <v/>
      </c>
      <c r="CU1151" s="308" t="n"/>
      <c r="CV1151" s="308" t="n"/>
      <c r="CW1151" s="308" t="n"/>
      <c r="CX1151" s="309" t="n"/>
      <c r="CY1151" s="308" t="n"/>
      <c r="CZ1151" s="308" t="n"/>
      <c r="DA1151" s="308" t="n"/>
    </row>
    <row r="1152" ht="21" customHeight="1" s="590">
      <c r="A1152" s="421" t="n"/>
      <c r="B1152" s="270" t="n"/>
      <c r="C1152" s="266" t="n"/>
      <c r="D1152" s="267" t="inlineStr"/>
      <c r="E1152" s="267" t="inlineStr"/>
      <c r="F1152" s="268" t="inlineStr"/>
      <c r="G1152" s="421" t="n"/>
      <c r="H1152" s="269" t="n"/>
      <c r="I1152" s="421" t="n"/>
      <c r="J1152" s="421" t="n"/>
      <c r="K1152" s="421" t="n"/>
      <c r="L1152" s="421" t="n"/>
      <c r="M1152" s="421" t="n"/>
      <c r="N1152" s="421" t="n"/>
      <c r="O1152" s="421" t="n"/>
      <c r="P1152" s="421" t="n"/>
      <c r="Q1152" s="421" t="n"/>
      <c r="R1152" s="270" t="n"/>
      <c r="S1152" s="421" t="n"/>
      <c r="T1152" s="421" t="n"/>
      <c r="U1152" s="421" t="n"/>
      <c r="V1152" s="421" t="n"/>
      <c r="W1152" s="421" t="n"/>
      <c r="X1152" s="421" t="n"/>
      <c r="Y1152" s="421" t="n"/>
      <c r="Z1152" s="421" t="n"/>
      <c r="AA1152" s="421" t="n"/>
      <c r="AB1152" s="421" t="n"/>
      <c r="AC1152" s="421" t="n"/>
      <c r="AD1152" s="421" t="n"/>
      <c r="AE1152" s="421" t="n"/>
      <c r="AF1152" s="421" t="n"/>
      <c r="AG1152" s="421" t="n"/>
      <c r="AH1152" s="421" t="n"/>
      <c r="AI1152" s="421" t="n"/>
      <c r="AJ1152" s="297" t="n"/>
      <c r="AK1152" s="297" t="n"/>
      <c r="AL1152" s="284" t="n"/>
      <c r="AM1152" s="297" t="n"/>
      <c r="AN1152" s="285" t="n"/>
      <c r="AO1152" s="297" t="n"/>
      <c r="AP1152" s="297" t="n"/>
      <c r="AQ1152" s="297" t="n"/>
      <c r="AR1152" s="297" t="n"/>
      <c r="AS1152" s="297" t="n"/>
      <c r="AT1152" s="285" t="inlineStr">
        <is>
          <t>0</t>
        </is>
      </c>
      <c r="AU1152" s="297" t="inlineStr">
        <is>
          <t>0</t>
        </is>
      </c>
      <c r="AV1152" s="297" t="inlineStr">
        <is>
          <t>0</t>
        </is>
      </c>
      <c r="AW1152" s="297" t="inlineStr">
        <is>
          <t>0</t>
        </is>
      </c>
      <c r="AX1152" s="297" t="inlineStr">
        <is>
          <t>0</t>
        </is>
      </c>
      <c r="AY1152" s="286" t="inlineStr">
        <is>
          <t>0</t>
        </is>
      </c>
      <c r="AZ1152" s="286" t="inlineStr">
        <is>
          <t>0</t>
        </is>
      </c>
      <c r="BA1152" s="287" t="inlineStr">
        <is>
          <t>0</t>
        </is>
      </c>
      <c r="BB1152" s="286" t="inlineStr">
        <is>
          <t>0</t>
        </is>
      </c>
      <c r="BC1152" s="286" t="inlineStr">
        <is>
          <t>0</t>
        </is>
      </c>
      <c r="BD1152" s="286" t="inlineStr">
        <is>
          <t>0</t>
        </is>
      </c>
      <c r="BE1152" s="286" t="inlineStr">
        <is>
          <t>0</t>
        </is>
      </c>
      <c r="BF1152" s="286" t="inlineStr">
        <is>
          <t>0</t>
        </is>
      </c>
      <c r="BG1152" s="286" t="inlineStr">
        <is>
          <t>0</t>
        </is>
      </c>
      <c r="BH1152" s="297" t="inlineStr">
        <is>
          <t>0</t>
        </is>
      </c>
      <c r="BI1152" s="297" t="inlineStr">
        <is>
          <t>0</t>
        </is>
      </c>
      <c r="BJ1152" s="297" t="inlineStr">
        <is>
          <t>0</t>
        </is>
      </c>
      <c r="BK1152" s="297" t="inlineStr">
        <is>
          <t>0</t>
        </is>
      </c>
      <c r="BL1152" s="297" t="inlineStr">
        <is>
          <t>0</t>
        </is>
      </c>
      <c r="BM1152" s="297" t="inlineStr">
        <is>
          <t>0</t>
        </is>
      </c>
      <c r="BN1152" s="297" t="inlineStr">
        <is>
          <t>0</t>
        </is>
      </c>
      <c r="BO1152" s="285" t="inlineStr">
        <is>
          <t>0</t>
        </is>
      </c>
      <c r="BP1152" s="297" t="inlineStr">
        <is>
          <t>0</t>
        </is>
      </c>
      <c r="BQ1152" s="297" t="inlineStr">
        <is>
          <t>0</t>
        </is>
      </c>
      <c r="BR1152" s="297" t="inlineStr">
        <is>
          <t>0</t>
        </is>
      </c>
      <c r="BS1152" s="297" t="inlineStr">
        <is>
          <t>0</t>
        </is>
      </c>
      <c r="BT1152" s="297" t="inlineStr">
        <is>
          <t>0</t>
        </is>
      </c>
      <c r="BU1152" s="297" t="inlineStr">
        <is>
          <t>0</t>
        </is>
      </c>
      <c r="BV1152" s="297" t="inlineStr">
        <is>
          <t>0</t>
        </is>
      </c>
      <c r="BW1152" s="288" t="inlineStr">
        <is>
          <t>0</t>
        </is>
      </c>
      <c r="BX1152" s="276">
        <f>SUM(IF(COUNTIF(#REF!, "*1.*"), 2, 0), IF(COUNTIF(#REF!, "*2.*"), 2, 0), IF(COUNTIF(#REF!, "*3.*"), 2, 0), IF(COUNTIF(#REF!, "*4.*"), 2, 0), IF(COUNTIF(#REF!, "*5.*"), 2, 0), IF(COUNTIF(#REF!, "*6.*"), 2, 0))</f>
        <v/>
      </c>
      <c r="BY1152" s="277">
        <f t="array" ref="BY1152">SUM(VALUE(AT1152),VALUE(AU1152),VALUE(AV1152),VALUE(AW1152),VALUE(AX1152),VALUE(AY1152),VALUE(AZ1152),VALUE(BB1152),VALUE(BC1152),VALUE(BD1152),VALUE(BE1152),VALUE(BF1152),VALUE(BG1152),VALUE(BH1152),VALUE(BI1152),VALUE(BJ1152),VALUE(BK1152),VALUE(BL1152),VALUE(BM1152),VALUE(BN1152),VALUE(BO1152),VALUE(BP1152),VALUE(BQ1152),VALUE(BR1152),VALUE(BS1152),VALUE(BT1152),VALUE(BU1152),VALUE(BV1152),VALUE(BW1152))</f>
        <v/>
      </c>
      <c r="BZ1152" s="307" t="n"/>
      <c r="CA1152" s="307" t="n"/>
      <c r="CB1152" s="307" t="n"/>
      <c r="CC1152" s="307" t="n"/>
      <c r="CD1152" s="307" t="n"/>
      <c r="CE1152" s="307" t="n"/>
      <c r="CF1152" s="307" t="n"/>
      <c r="CG1152" s="307" t="n"/>
      <c r="CH1152" s="307" t="n"/>
      <c r="CI1152" s="307" t="n"/>
      <c r="CJ1152" s="307" t="n"/>
      <c r="CK1152" s="307" t="n"/>
      <c r="CL1152" s="307" t="n"/>
      <c r="CM1152" s="307" t="n"/>
      <c r="CN1152" s="307" t="n"/>
      <c r="CO1152" s="307" t="n"/>
      <c r="CP1152" s="307" t="n"/>
      <c r="CQ1152" s="307" t="n"/>
      <c r="CR1152" s="279" t="inlineStr"/>
      <c r="CS1152" s="280">
        <f>AVERAGE(Value(BY1152),value(CR1152))</f>
        <v/>
      </c>
      <c r="CT1152" s="421">
        <f>(IF(OR(MediaScorecard!BG1639="x", MediaScorecard!BH1639="x",MediaScorecard!BI1639="x",MediaScorecard!BJ1639="x",MediaScorecard!BK1639="x"),1, 2))</f>
        <v/>
      </c>
      <c r="CU1152" s="308" t="n"/>
      <c r="CV1152" s="308" t="n"/>
      <c r="CW1152" s="308" t="n"/>
      <c r="CX1152" s="309" t="n"/>
      <c r="CY1152" s="308" t="n"/>
      <c r="CZ1152" s="308" t="n"/>
      <c r="DA1152" s="308" t="n"/>
    </row>
    <row r="1153" ht="21" customHeight="1" s="590">
      <c r="A1153" s="421" t="n"/>
      <c r="B1153" s="270" t="n"/>
      <c r="C1153" s="266" t="n"/>
      <c r="D1153" s="267" t="inlineStr"/>
      <c r="E1153" s="267" t="inlineStr"/>
      <c r="F1153" s="268" t="inlineStr"/>
      <c r="G1153" s="421" t="n"/>
      <c r="H1153" s="269" t="n"/>
      <c r="I1153" s="421" t="n"/>
      <c r="J1153" s="421" t="n"/>
      <c r="K1153" s="421" t="n"/>
      <c r="L1153" s="421" t="n"/>
      <c r="M1153" s="421" t="n"/>
      <c r="N1153" s="421" t="n"/>
      <c r="O1153" s="421" t="n"/>
      <c r="P1153" s="421" t="n"/>
      <c r="Q1153" s="421" t="n"/>
      <c r="R1153" s="270" t="n"/>
      <c r="S1153" s="421" t="n"/>
      <c r="T1153" s="421" t="n"/>
      <c r="U1153" s="421" t="n"/>
      <c r="V1153" s="421" t="n"/>
      <c r="W1153" s="421" t="n"/>
      <c r="X1153" s="421" t="n"/>
      <c r="Y1153" s="421" t="n"/>
      <c r="Z1153" s="421" t="n"/>
      <c r="AA1153" s="421" t="n"/>
      <c r="AB1153" s="421" t="n"/>
      <c r="AC1153" s="421" t="n"/>
      <c r="AD1153" s="421" t="n"/>
      <c r="AE1153" s="421" t="n"/>
      <c r="AF1153" s="421" t="n"/>
      <c r="AG1153" s="421" t="n"/>
      <c r="AH1153" s="421" t="n"/>
      <c r="AI1153" s="421" t="n"/>
      <c r="AJ1153" s="297" t="n"/>
      <c r="AK1153" s="297" t="n"/>
      <c r="AL1153" s="284" t="n"/>
      <c r="AM1153" s="297" t="n"/>
      <c r="AN1153" s="285" t="n"/>
      <c r="AO1153" s="297" t="n"/>
      <c r="AP1153" s="297" t="n"/>
      <c r="AQ1153" s="297" t="n"/>
      <c r="AR1153" s="297" t="n"/>
      <c r="AS1153" s="297" t="n"/>
      <c r="AT1153" s="285" t="inlineStr">
        <is>
          <t>0</t>
        </is>
      </c>
      <c r="AU1153" s="297" t="inlineStr">
        <is>
          <t>0</t>
        </is>
      </c>
      <c r="AV1153" s="297" t="inlineStr">
        <is>
          <t>0</t>
        </is>
      </c>
      <c r="AW1153" s="297" t="inlineStr">
        <is>
          <t>0</t>
        </is>
      </c>
      <c r="AX1153" s="297" t="inlineStr">
        <is>
          <t>0</t>
        </is>
      </c>
      <c r="AY1153" s="286" t="inlineStr">
        <is>
          <t>0</t>
        </is>
      </c>
      <c r="AZ1153" s="286" t="inlineStr">
        <is>
          <t>0</t>
        </is>
      </c>
      <c r="BA1153" s="287" t="inlineStr">
        <is>
          <t>0</t>
        </is>
      </c>
      <c r="BB1153" s="286" t="inlineStr">
        <is>
          <t>0</t>
        </is>
      </c>
      <c r="BC1153" s="286" t="inlineStr">
        <is>
          <t>0</t>
        </is>
      </c>
      <c r="BD1153" s="286" t="inlineStr">
        <is>
          <t>0</t>
        </is>
      </c>
      <c r="BE1153" s="286" t="inlineStr">
        <is>
          <t>0</t>
        </is>
      </c>
      <c r="BF1153" s="286" t="inlineStr">
        <is>
          <t>0</t>
        </is>
      </c>
      <c r="BG1153" s="286" t="inlineStr">
        <is>
          <t>0</t>
        </is>
      </c>
      <c r="BH1153" s="297" t="inlineStr">
        <is>
          <t>0</t>
        </is>
      </c>
      <c r="BI1153" s="297" t="inlineStr">
        <is>
          <t>0</t>
        </is>
      </c>
      <c r="BJ1153" s="297" t="inlineStr">
        <is>
          <t>0</t>
        </is>
      </c>
      <c r="BK1153" s="297" t="inlineStr">
        <is>
          <t>0</t>
        </is>
      </c>
      <c r="BL1153" s="297" t="inlineStr">
        <is>
          <t>0</t>
        </is>
      </c>
      <c r="BM1153" s="297" t="inlineStr">
        <is>
          <t>0</t>
        </is>
      </c>
      <c r="BN1153" s="297" t="inlineStr">
        <is>
          <t>0</t>
        </is>
      </c>
      <c r="BO1153" s="285" t="inlineStr">
        <is>
          <t>0</t>
        </is>
      </c>
      <c r="BP1153" s="297" t="inlineStr">
        <is>
          <t>0</t>
        </is>
      </c>
      <c r="BQ1153" s="297" t="inlineStr">
        <is>
          <t>0</t>
        </is>
      </c>
      <c r="BR1153" s="297" t="inlineStr">
        <is>
          <t>0</t>
        </is>
      </c>
      <c r="BS1153" s="297" t="inlineStr">
        <is>
          <t>0</t>
        </is>
      </c>
      <c r="BT1153" s="297" t="inlineStr">
        <is>
          <t>0</t>
        </is>
      </c>
      <c r="BU1153" s="297" t="inlineStr">
        <is>
          <t>0</t>
        </is>
      </c>
      <c r="BV1153" s="297" t="inlineStr">
        <is>
          <t>0</t>
        </is>
      </c>
      <c r="BW1153" s="288" t="inlineStr">
        <is>
          <t>0</t>
        </is>
      </c>
      <c r="BX1153" s="276">
        <f>SUM(IF(COUNTIF(#REF!, "*1.*"), 2, 0), IF(COUNTIF(#REF!, "*2.*"), 2, 0), IF(COUNTIF(#REF!, "*3.*"), 2, 0), IF(COUNTIF(#REF!, "*4.*"), 2, 0), IF(COUNTIF(#REF!, "*5.*"), 2, 0), IF(COUNTIF(#REF!, "*6.*"), 2, 0))</f>
        <v/>
      </c>
      <c r="BY1153" s="277">
        <f t="array" ref="BY1153">SUM(VALUE(AT1153),VALUE(AU1153),VALUE(AV1153),VALUE(AW1153),VALUE(AX1153),VALUE(AY1153),VALUE(AZ1153),VALUE(BB1153),VALUE(BC1153),VALUE(BD1153),VALUE(BE1153),VALUE(BF1153),VALUE(BG1153),VALUE(BH1153),VALUE(BI1153),VALUE(BJ1153),VALUE(BK1153),VALUE(BL1153),VALUE(BM1153),VALUE(BN1153),VALUE(BO1153),VALUE(BP1153),VALUE(BQ1153),VALUE(BR1153),VALUE(BS1153),VALUE(BT1153),VALUE(BU1153),VALUE(BV1153),VALUE(BW1153))</f>
        <v/>
      </c>
      <c r="BZ1153" s="307" t="n"/>
      <c r="CA1153" s="307" t="n"/>
      <c r="CB1153" s="307" t="n"/>
      <c r="CC1153" s="307" t="n"/>
      <c r="CD1153" s="307" t="n"/>
      <c r="CE1153" s="307" t="n"/>
      <c r="CF1153" s="307" t="n"/>
      <c r="CG1153" s="307" t="n"/>
      <c r="CH1153" s="307" t="n"/>
      <c r="CI1153" s="307" t="n"/>
      <c r="CJ1153" s="307" t="n"/>
      <c r="CK1153" s="307" t="n"/>
      <c r="CL1153" s="307" t="n"/>
      <c r="CM1153" s="307" t="n"/>
      <c r="CN1153" s="307" t="n"/>
      <c r="CO1153" s="307" t="n"/>
      <c r="CP1153" s="307" t="n"/>
      <c r="CQ1153" s="307" t="n"/>
      <c r="CR1153" s="279" t="inlineStr"/>
      <c r="CS1153" s="280">
        <f>AVERAGE(Value(BY1153),value(CR1153))</f>
        <v/>
      </c>
      <c r="CT1153" s="421">
        <f>(IF(OR(MediaScorecard!BG1640="x", MediaScorecard!BH1640="x",MediaScorecard!BI1640="x",MediaScorecard!BJ1640="x",MediaScorecard!BK1640="x"),1, 2))</f>
        <v/>
      </c>
      <c r="CU1153" s="308" t="n"/>
      <c r="CV1153" s="308" t="n"/>
      <c r="CW1153" s="308" t="n"/>
      <c r="CX1153" s="309" t="n"/>
      <c r="CY1153" s="308" t="n"/>
      <c r="CZ1153" s="308" t="n"/>
      <c r="DA1153" s="308" t="n"/>
    </row>
    <row r="1154" ht="21" customHeight="1" s="590">
      <c r="A1154" s="421" t="n"/>
      <c r="B1154" s="270" t="n"/>
      <c r="C1154" s="266" t="n"/>
      <c r="D1154" s="267" t="inlineStr"/>
      <c r="E1154" s="267" t="inlineStr"/>
      <c r="F1154" s="268" t="inlineStr"/>
      <c r="G1154" s="421" t="n"/>
      <c r="H1154" s="269" t="n"/>
      <c r="I1154" s="421" t="n"/>
      <c r="J1154" s="421" t="n"/>
      <c r="K1154" s="421" t="n"/>
      <c r="L1154" s="421" t="n"/>
      <c r="M1154" s="421" t="n"/>
      <c r="N1154" s="421" t="n"/>
      <c r="O1154" s="421" t="n"/>
      <c r="P1154" s="421" t="n"/>
      <c r="Q1154" s="421" t="n"/>
      <c r="R1154" s="270" t="n"/>
      <c r="S1154" s="421" t="n"/>
      <c r="T1154" s="421" t="n"/>
      <c r="U1154" s="421" t="n"/>
      <c r="V1154" s="421" t="n"/>
      <c r="W1154" s="421" t="n"/>
      <c r="X1154" s="421" t="n"/>
      <c r="Y1154" s="421" t="n"/>
      <c r="Z1154" s="421" t="n"/>
      <c r="AA1154" s="421" t="n"/>
      <c r="AB1154" s="421" t="n"/>
      <c r="AC1154" s="421" t="n"/>
      <c r="AD1154" s="421" t="n"/>
      <c r="AE1154" s="421" t="n"/>
      <c r="AF1154" s="421" t="n"/>
      <c r="AG1154" s="421" t="n"/>
      <c r="AH1154" s="421" t="n"/>
      <c r="AI1154" s="421" t="n"/>
      <c r="AJ1154" s="297" t="n"/>
      <c r="AK1154" s="297" t="n"/>
      <c r="AL1154" s="284" t="n"/>
      <c r="AM1154" s="297" t="n"/>
      <c r="AN1154" s="285" t="n"/>
      <c r="AO1154" s="297" t="n"/>
      <c r="AP1154" s="297" t="n"/>
      <c r="AQ1154" s="297" t="n"/>
      <c r="AR1154" s="297" t="n"/>
      <c r="AS1154" s="297" t="n"/>
      <c r="AT1154" s="285" t="inlineStr">
        <is>
          <t>0</t>
        </is>
      </c>
      <c r="AU1154" s="297" t="inlineStr">
        <is>
          <t>0</t>
        </is>
      </c>
      <c r="AV1154" s="297" t="inlineStr">
        <is>
          <t>0</t>
        </is>
      </c>
      <c r="AW1154" s="297" t="inlineStr">
        <is>
          <t>0</t>
        </is>
      </c>
      <c r="AX1154" s="297" t="inlineStr">
        <is>
          <t>0</t>
        </is>
      </c>
      <c r="AY1154" s="286" t="inlineStr">
        <is>
          <t>0</t>
        </is>
      </c>
      <c r="AZ1154" s="286" t="inlineStr">
        <is>
          <t>0</t>
        </is>
      </c>
      <c r="BA1154" s="287" t="inlineStr">
        <is>
          <t>0</t>
        </is>
      </c>
      <c r="BB1154" s="286" t="inlineStr">
        <is>
          <t>0</t>
        </is>
      </c>
      <c r="BC1154" s="286" t="inlineStr">
        <is>
          <t>0</t>
        </is>
      </c>
      <c r="BD1154" s="286" t="inlineStr">
        <is>
          <t>0</t>
        </is>
      </c>
      <c r="BE1154" s="286" t="inlineStr">
        <is>
          <t>0</t>
        </is>
      </c>
      <c r="BF1154" s="286" t="inlineStr">
        <is>
          <t>0</t>
        </is>
      </c>
      <c r="BG1154" s="286" t="inlineStr">
        <is>
          <t>0</t>
        </is>
      </c>
      <c r="BH1154" s="297" t="inlineStr">
        <is>
          <t>0</t>
        </is>
      </c>
      <c r="BI1154" s="297" t="inlineStr">
        <is>
          <t>0</t>
        </is>
      </c>
      <c r="BJ1154" s="297" t="inlineStr">
        <is>
          <t>0</t>
        </is>
      </c>
      <c r="BK1154" s="297" t="inlineStr">
        <is>
          <t>0</t>
        </is>
      </c>
      <c r="BL1154" s="297" t="inlineStr">
        <is>
          <t>0</t>
        </is>
      </c>
      <c r="BM1154" s="297" t="inlineStr">
        <is>
          <t>0</t>
        </is>
      </c>
      <c r="BN1154" s="297" t="inlineStr">
        <is>
          <t>0</t>
        </is>
      </c>
      <c r="BO1154" s="285" t="inlineStr">
        <is>
          <t>0</t>
        </is>
      </c>
      <c r="BP1154" s="297" t="inlineStr">
        <is>
          <t>0</t>
        </is>
      </c>
      <c r="BQ1154" s="297" t="inlineStr">
        <is>
          <t>0</t>
        </is>
      </c>
      <c r="BR1154" s="297" t="inlineStr">
        <is>
          <t>0</t>
        </is>
      </c>
      <c r="BS1154" s="297" t="inlineStr">
        <is>
          <t>0</t>
        </is>
      </c>
      <c r="BT1154" s="297" t="inlineStr">
        <is>
          <t>0</t>
        </is>
      </c>
      <c r="BU1154" s="297" t="inlineStr">
        <is>
          <t>0</t>
        </is>
      </c>
      <c r="BV1154" s="297" t="inlineStr">
        <is>
          <t>0</t>
        </is>
      </c>
      <c r="BW1154" s="288" t="inlineStr">
        <is>
          <t>0</t>
        </is>
      </c>
      <c r="BX1154" s="276">
        <f>SUM(IF(COUNTIF(#REF!, "*1.*"), 2, 0), IF(COUNTIF(#REF!, "*2.*"), 2, 0), IF(COUNTIF(#REF!, "*3.*"), 2, 0), IF(COUNTIF(#REF!, "*4.*"), 2, 0), IF(COUNTIF(#REF!, "*5.*"), 2, 0), IF(COUNTIF(#REF!, "*6.*"), 2, 0))</f>
        <v/>
      </c>
      <c r="BY1154" s="277">
        <f t="array" ref="BY1154">SUM(VALUE(AT1154),VALUE(AU1154),VALUE(AV1154),VALUE(AW1154),VALUE(AX1154),VALUE(AY1154),VALUE(AZ1154),VALUE(BB1154),VALUE(BC1154),VALUE(BD1154),VALUE(BE1154),VALUE(BF1154),VALUE(BG1154),VALUE(BH1154),VALUE(BI1154),VALUE(BJ1154),VALUE(BK1154),VALUE(BL1154),VALUE(BM1154),VALUE(BN1154),VALUE(BO1154),VALUE(BP1154),VALUE(BQ1154),VALUE(BR1154),VALUE(BS1154),VALUE(BT1154),VALUE(BU1154),VALUE(BV1154),VALUE(BW1154))</f>
        <v/>
      </c>
      <c r="BZ1154" s="307" t="n"/>
      <c r="CA1154" s="307" t="n"/>
      <c r="CB1154" s="307" t="n"/>
      <c r="CC1154" s="307" t="n"/>
      <c r="CD1154" s="307" t="n"/>
      <c r="CE1154" s="307" t="n"/>
      <c r="CF1154" s="307" t="n"/>
      <c r="CG1154" s="307" t="n"/>
      <c r="CH1154" s="307" t="n"/>
      <c r="CI1154" s="307" t="n"/>
      <c r="CJ1154" s="307" t="n"/>
      <c r="CK1154" s="307" t="n"/>
      <c r="CL1154" s="307" t="n"/>
      <c r="CM1154" s="307" t="n"/>
      <c r="CN1154" s="307" t="n"/>
      <c r="CO1154" s="307" t="n"/>
      <c r="CP1154" s="307" t="n"/>
      <c r="CQ1154" s="307" t="n"/>
      <c r="CR1154" s="279" t="inlineStr"/>
      <c r="CS1154" s="280">
        <f>AVERAGE(Value(BY1154),value(CR1154))</f>
        <v/>
      </c>
      <c r="CT1154" s="421">
        <f>(IF(OR(MediaScorecard!BG1641="x", MediaScorecard!BH1641="x",MediaScorecard!BI1641="x",MediaScorecard!BJ1641="x",MediaScorecard!BK1641="x"),1, 2))</f>
        <v/>
      </c>
      <c r="CU1154" s="308" t="n"/>
      <c r="CV1154" s="308" t="n"/>
      <c r="CW1154" s="308" t="n"/>
      <c r="CX1154" s="309" t="n"/>
      <c r="CY1154" s="308" t="n"/>
      <c r="CZ1154" s="308" t="n"/>
      <c r="DA1154" s="308" t="n"/>
    </row>
    <row r="1155" ht="21" customHeight="1" s="590">
      <c r="A1155" s="421" t="n"/>
      <c r="B1155" s="270" t="n"/>
      <c r="C1155" s="266" t="n"/>
      <c r="D1155" s="267" t="inlineStr"/>
      <c r="E1155" s="267" t="inlineStr"/>
      <c r="F1155" s="268" t="inlineStr"/>
      <c r="G1155" s="421" t="n"/>
      <c r="H1155" s="269" t="n"/>
      <c r="I1155" s="421" t="n"/>
      <c r="J1155" s="421" t="n"/>
      <c r="K1155" s="421" t="n"/>
      <c r="L1155" s="421" t="n"/>
      <c r="M1155" s="421" t="n"/>
      <c r="N1155" s="421" t="n"/>
      <c r="O1155" s="421" t="n"/>
      <c r="P1155" s="421" t="n"/>
      <c r="Q1155" s="421" t="n"/>
      <c r="R1155" s="270" t="n"/>
      <c r="S1155" s="421" t="n"/>
      <c r="T1155" s="421" t="n"/>
      <c r="U1155" s="421" t="n"/>
      <c r="V1155" s="421" t="n"/>
      <c r="W1155" s="421" t="n"/>
      <c r="X1155" s="421" t="n"/>
      <c r="Y1155" s="421" t="n"/>
      <c r="Z1155" s="421" t="n"/>
      <c r="AA1155" s="421" t="n"/>
      <c r="AB1155" s="421" t="n"/>
      <c r="AC1155" s="421" t="n"/>
      <c r="AD1155" s="421" t="n"/>
      <c r="AE1155" s="421" t="n"/>
      <c r="AF1155" s="421" t="n"/>
      <c r="AG1155" s="421" t="n"/>
      <c r="AH1155" s="421" t="n"/>
      <c r="AI1155" s="421" t="n"/>
      <c r="AJ1155" s="297" t="n"/>
      <c r="AK1155" s="297" t="n"/>
      <c r="AL1155" s="284" t="n"/>
      <c r="AM1155" s="297" t="n"/>
      <c r="AN1155" s="285" t="n"/>
      <c r="AO1155" s="297" t="n"/>
      <c r="AP1155" s="297" t="n"/>
      <c r="AQ1155" s="297" t="n"/>
      <c r="AR1155" s="297" t="n"/>
      <c r="AS1155" s="297" t="n"/>
      <c r="AT1155" s="285" t="inlineStr">
        <is>
          <t>0</t>
        </is>
      </c>
      <c r="AU1155" s="297" t="inlineStr">
        <is>
          <t>0</t>
        </is>
      </c>
      <c r="AV1155" s="297" t="inlineStr">
        <is>
          <t>0</t>
        </is>
      </c>
      <c r="AW1155" s="297" t="inlineStr">
        <is>
          <t>0</t>
        </is>
      </c>
      <c r="AX1155" s="297" t="inlineStr">
        <is>
          <t>0</t>
        </is>
      </c>
      <c r="AY1155" s="286" t="inlineStr">
        <is>
          <t>0</t>
        </is>
      </c>
      <c r="AZ1155" s="286" t="inlineStr">
        <is>
          <t>0</t>
        </is>
      </c>
      <c r="BA1155" s="287" t="inlineStr">
        <is>
          <t>0</t>
        </is>
      </c>
      <c r="BB1155" s="286" t="inlineStr">
        <is>
          <t>0</t>
        </is>
      </c>
      <c r="BC1155" s="286" t="inlineStr">
        <is>
          <t>0</t>
        </is>
      </c>
      <c r="BD1155" s="286" t="inlineStr">
        <is>
          <t>0</t>
        </is>
      </c>
      <c r="BE1155" s="286" t="inlineStr">
        <is>
          <t>0</t>
        </is>
      </c>
      <c r="BF1155" s="286" t="inlineStr">
        <is>
          <t>0</t>
        </is>
      </c>
      <c r="BG1155" s="286" t="inlineStr">
        <is>
          <t>0</t>
        </is>
      </c>
      <c r="BH1155" s="297" t="inlineStr">
        <is>
          <t>0</t>
        </is>
      </c>
      <c r="BI1155" s="297" t="inlineStr">
        <is>
          <t>0</t>
        </is>
      </c>
      <c r="BJ1155" s="297" t="inlineStr">
        <is>
          <t>0</t>
        </is>
      </c>
      <c r="BK1155" s="297" t="inlineStr">
        <is>
          <t>0</t>
        </is>
      </c>
      <c r="BL1155" s="297" t="inlineStr">
        <is>
          <t>0</t>
        </is>
      </c>
      <c r="BM1155" s="297" t="inlineStr">
        <is>
          <t>0</t>
        </is>
      </c>
      <c r="BN1155" s="297" t="inlineStr">
        <is>
          <t>0</t>
        </is>
      </c>
      <c r="BO1155" s="285" t="inlineStr">
        <is>
          <t>0</t>
        </is>
      </c>
      <c r="BP1155" s="297" t="inlineStr">
        <is>
          <t>0</t>
        </is>
      </c>
      <c r="BQ1155" s="297" t="inlineStr">
        <is>
          <t>0</t>
        </is>
      </c>
      <c r="BR1155" s="297" t="inlineStr">
        <is>
          <t>0</t>
        </is>
      </c>
      <c r="BS1155" s="297" t="inlineStr">
        <is>
          <t>0</t>
        </is>
      </c>
      <c r="BT1155" s="297" t="inlineStr">
        <is>
          <t>0</t>
        </is>
      </c>
      <c r="BU1155" s="297" t="inlineStr">
        <is>
          <t>0</t>
        </is>
      </c>
      <c r="BV1155" s="297" t="inlineStr">
        <is>
          <t>0</t>
        </is>
      </c>
      <c r="BW1155" s="288" t="inlineStr">
        <is>
          <t>0</t>
        </is>
      </c>
      <c r="BX1155" s="276">
        <f>SUM(IF(COUNTIF(#REF!, "*1.*"), 2, 0), IF(COUNTIF(#REF!, "*2.*"), 2, 0), IF(COUNTIF(#REF!, "*3.*"), 2, 0), IF(COUNTIF(#REF!, "*4.*"), 2, 0), IF(COUNTIF(#REF!, "*5.*"), 2, 0), IF(COUNTIF(#REF!, "*6.*"), 2, 0))</f>
        <v/>
      </c>
      <c r="BY1155" s="277">
        <f t="array" ref="BY1155">SUM(VALUE(AT1155),VALUE(AU1155),VALUE(AV1155),VALUE(AW1155),VALUE(AX1155),VALUE(AY1155),VALUE(AZ1155),VALUE(BB1155),VALUE(BC1155),VALUE(BD1155),VALUE(BE1155),VALUE(BF1155),VALUE(BG1155),VALUE(BH1155),VALUE(BI1155),VALUE(BJ1155),VALUE(BK1155),VALUE(BL1155),VALUE(BM1155),VALUE(BN1155),VALUE(BO1155),VALUE(BP1155),VALUE(BQ1155),VALUE(BR1155),VALUE(BS1155),VALUE(BT1155),VALUE(BU1155),VALUE(BV1155),VALUE(BW1155))</f>
        <v/>
      </c>
      <c r="BZ1155" s="307" t="n"/>
      <c r="CA1155" s="307" t="n"/>
      <c r="CB1155" s="307" t="n"/>
      <c r="CC1155" s="307" t="n"/>
      <c r="CD1155" s="307" t="n"/>
      <c r="CE1155" s="307" t="n"/>
      <c r="CF1155" s="307" t="n"/>
      <c r="CG1155" s="307" t="n"/>
      <c r="CH1155" s="307" t="n"/>
      <c r="CI1155" s="307" t="n"/>
      <c r="CJ1155" s="307" t="n"/>
      <c r="CK1155" s="307" t="n"/>
      <c r="CL1155" s="307" t="n"/>
      <c r="CM1155" s="307" t="n"/>
      <c r="CN1155" s="307" t="n"/>
      <c r="CO1155" s="307" t="n"/>
      <c r="CP1155" s="307" t="n"/>
      <c r="CQ1155" s="307" t="n"/>
      <c r="CR1155" s="279" t="inlineStr"/>
      <c r="CS1155" s="280">
        <f>AVERAGE(Value(BY1155),value(CR1155))</f>
        <v/>
      </c>
      <c r="CT1155" s="421">
        <f>(IF(OR(MediaScorecard!BG1642="x", MediaScorecard!BH1642="x",MediaScorecard!BI1642="x",MediaScorecard!BJ1642="x",MediaScorecard!BK1642="x"),1, 2))</f>
        <v/>
      </c>
      <c r="CU1155" s="308" t="n"/>
      <c r="CV1155" s="308" t="n"/>
      <c r="CW1155" s="308" t="n"/>
      <c r="CX1155" s="309" t="n"/>
      <c r="CY1155" s="308" t="n"/>
      <c r="CZ1155" s="308" t="n"/>
      <c r="DA1155" s="308" t="n"/>
    </row>
    <row r="1156" ht="21" customHeight="1" s="590">
      <c r="A1156" s="421" t="n"/>
      <c r="B1156" s="270" t="n"/>
      <c r="C1156" s="266" t="n"/>
      <c r="D1156" s="267" t="inlineStr"/>
      <c r="E1156" s="267" t="inlineStr"/>
      <c r="F1156" s="268" t="inlineStr"/>
      <c r="G1156" s="421" t="n"/>
      <c r="H1156" s="269" t="n"/>
      <c r="I1156" s="421" t="n"/>
      <c r="J1156" s="421" t="n"/>
      <c r="K1156" s="421" t="n"/>
      <c r="L1156" s="421" t="n"/>
      <c r="M1156" s="421" t="n"/>
      <c r="N1156" s="421" t="n"/>
      <c r="O1156" s="421" t="n"/>
      <c r="P1156" s="421" t="n"/>
      <c r="Q1156" s="421" t="n"/>
      <c r="R1156" s="270" t="n"/>
      <c r="S1156" s="421" t="n"/>
      <c r="T1156" s="421" t="n"/>
      <c r="U1156" s="421" t="n"/>
      <c r="V1156" s="421" t="n"/>
      <c r="W1156" s="421" t="n"/>
      <c r="X1156" s="421" t="n"/>
      <c r="Y1156" s="421" t="n"/>
      <c r="Z1156" s="421" t="n"/>
      <c r="AA1156" s="421" t="n"/>
      <c r="AB1156" s="421" t="n"/>
      <c r="AC1156" s="421" t="n"/>
      <c r="AD1156" s="421" t="n"/>
      <c r="AE1156" s="421" t="n"/>
      <c r="AF1156" s="421" t="n"/>
      <c r="AG1156" s="421" t="n"/>
      <c r="AH1156" s="421" t="n"/>
      <c r="AI1156" s="421" t="n"/>
      <c r="AJ1156" s="297" t="n"/>
      <c r="AK1156" s="297" t="n"/>
      <c r="AL1156" s="284" t="n"/>
      <c r="AM1156" s="297" t="n"/>
      <c r="AN1156" s="285" t="n"/>
      <c r="AO1156" s="297" t="n"/>
      <c r="AP1156" s="297" t="n"/>
      <c r="AQ1156" s="297" t="n"/>
      <c r="AR1156" s="297" t="n"/>
      <c r="AS1156" s="297" t="n"/>
      <c r="AT1156" s="285" t="inlineStr">
        <is>
          <t>0</t>
        </is>
      </c>
      <c r="AU1156" s="297" t="inlineStr">
        <is>
          <t>0</t>
        </is>
      </c>
      <c r="AV1156" s="297" t="inlineStr">
        <is>
          <t>0</t>
        </is>
      </c>
      <c r="AW1156" s="297" t="inlineStr">
        <is>
          <t>0</t>
        </is>
      </c>
      <c r="AX1156" s="297" t="inlineStr">
        <is>
          <t>0</t>
        </is>
      </c>
      <c r="AY1156" s="286" t="inlineStr">
        <is>
          <t>0</t>
        </is>
      </c>
      <c r="AZ1156" s="286" t="inlineStr">
        <is>
          <t>0</t>
        </is>
      </c>
      <c r="BA1156" s="287" t="inlineStr">
        <is>
          <t>0</t>
        </is>
      </c>
      <c r="BB1156" s="286" t="inlineStr">
        <is>
          <t>0</t>
        </is>
      </c>
      <c r="BC1156" s="286" t="inlineStr">
        <is>
          <t>0</t>
        </is>
      </c>
      <c r="BD1156" s="286" t="inlineStr">
        <is>
          <t>0</t>
        </is>
      </c>
      <c r="BE1156" s="286" t="inlineStr">
        <is>
          <t>0</t>
        </is>
      </c>
      <c r="BF1156" s="286" t="inlineStr">
        <is>
          <t>0</t>
        </is>
      </c>
      <c r="BG1156" s="286" t="inlineStr">
        <is>
          <t>0</t>
        </is>
      </c>
      <c r="BH1156" s="297" t="inlineStr">
        <is>
          <t>0</t>
        </is>
      </c>
      <c r="BI1156" s="297" t="inlineStr">
        <is>
          <t>0</t>
        </is>
      </c>
      <c r="BJ1156" s="297" t="inlineStr">
        <is>
          <t>0</t>
        </is>
      </c>
      <c r="BK1156" s="297" t="inlineStr">
        <is>
          <t>0</t>
        </is>
      </c>
      <c r="BL1156" s="297" t="inlineStr">
        <is>
          <t>0</t>
        </is>
      </c>
      <c r="BM1156" s="297" t="inlineStr">
        <is>
          <t>0</t>
        </is>
      </c>
      <c r="BN1156" s="297" t="inlineStr">
        <is>
          <t>0</t>
        </is>
      </c>
      <c r="BO1156" s="285" t="inlineStr">
        <is>
          <t>0</t>
        </is>
      </c>
      <c r="BP1156" s="297" t="inlineStr">
        <is>
          <t>0</t>
        </is>
      </c>
      <c r="BQ1156" s="297" t="inlineStr">
        <is>
          <t>0</t>
        </is>
      </c>
      <c r="BR1156" s="297" t="inlineStr">
        <is>
          <t>0</t>
        </is>
      </c>
      <c r="BS1156" s="297" t="inlineStr">
        <is>
          <t>0</t>
        </is>
      </c>
      <c r="BT1156" s="297" t="inlineStr">
        <is>
          <t>0</t>
        </is>
      </c>
      <c r="BU1156" s="297" t="inlineStr">
        <is>
          <t>0</t>
        </is>
      </c>
      <c r="BV1156" s="297" t="inlineStr">
        <is>
          <t>0</t>
        </is>
      </c>
      <c r="BW1156" s="288" t="inlineStr">
        <is>
          <t>0</t>
        </is>
      </c>
      <c r="BX1156" s="276">
        <f>SUM(IF(COUNTIF(#REF!, "*1.*"), 2, 0), IF(COUNTIF(#REF!, "*2.*"), 2, 0), IF(COUNTIF(#REF!, "*3.*"), 2, 0), IF(COUNTIF(#REF!, "*4.*"), 2, 0), IF(COUNTIF(#REF!, "*5.*"), 2, 0), IF(COUNTIF(#REF!, "*6.*"), 2, 0))</f>
        <v/>
      </c>
      <c r="BY1156" s="277">
        <f t="array" ref="BY1156">SUM(VALUE(AT1156),VALUE(AU1156),VALUE(AV1156),VALUE(AW1156),VALUE(AX1156),VALUE(AY1156),VALUE(AZ1156),VALUE(BB1156),VALUE(BC1156),VALUE(BD1156),VALUE(BE1156),VALUE(BF1156),VALUE(BG1156),VALUE(BH1156),VALUE(BI1156),VALUE(BJ1156),VALUE(BK1156),VALUE(BL1156),VALUE(BM1156),VALUE(BN1156),VALUE(BO1156),VALUE(BP1156),VALUE(BQ1156),VALUE(BR1156),VALUE(BS1156),VALUE(BT1156),VALUE(BU1156),VALUE(BV1156),VALUE(BW1156))</f>
        <v/>
      </c>
      <c r="BZ1156" s="307" t="n"/>
      <c r="CA1156" s="307" t="n"/>
      <c r="CB1156" s="307" t="n"/>
      <c r="CC1156" s="307" t="n"/>
      <c r="CD1156" s="307" t="n"/>
      <c r="CE1156" s="307" t="n"/>
      <c r="CF1156" s="307" t="n"/>
      <c r="CG1156" s="307" t="n"/>
      <c r="CH1156" s="307" t="n"/>
      <c r="CI1156" s="307" t="n"/>
      <c r="CJ1156" s="307" t="n"/>
      <c r="CK1156" s="307" t="n"/>
      <c r="CL1156" s="307" t="n"/>
      <c r="CM1156" s="307" t="n"/>
      <c r="CN1156" s="307" t="n"/>
      <c r="CO1156" s="307" t="n"/>
      <c r="CP1156" s="307" t="n"/>
      <c r="CQ1156" s="307" t="n"/>
      <c r="CR1156" s="279" t="inlineStr"/>
      <c r="CS1156" s="280">
        <f>AVERAGE(Value(BY1156),value(CR1156))</f>
        <v/>
      </c>
      <c r="CT1156" s="421">
        <f>(IF(OR(MediaScorecard!BG1643="x", MediaScorecard!BH1643="x",MediaScorecard!BI1643="x",MediaScorecard!BJ1643="x",MediaScorecard!BK1643="x"),1, 2))</f>
        <v/>
      </c>
      <c r="CU1156" s="308" t="n"/>
      <c r="CV1156" s="308" t="n"/>
      <c r="CW1156" s="308" t="n"/>
      <c r="CX1156" s="309" t="n"/>
      <c r="CY1156" s="308" t="n"/>
      <c r="CZ1156" s="308" t="n"/>
      <c r="DA1156" s="308" t="n"/>
    </row>
    <row r="1157" ht="21" customHeight="1" s="590">
      <c r="A1157" s="421" t="n"/>
      <c r="B1157" s="270" t="n"/>
      <c r="C1157" s="266" t="n"/>
      <c r="D1157" s="267" t="inlineStr"/>
      <c r="E1157" s="267" t="inlineStr"/>
      <c r="F1157" s="268" t="inlineStr"/>
      <c r="G1157" s="421" t="n"/>
      <c r="H1157" s="269" t="n"/>
      <c r="I1157" s="421" t="n"/>
      <c r="J1157" s="421" t="n"/>
      <c r="K1157" s="421" t="n"/>
      <c r="L1157" s="421" t="n"/>
      <c r="M1157" s="421" t="n"/>
      <c r="N1157" s="421" t="n"/>
      <c r="O1157" s="421" t="n"/>
      <c r="P1157" s="421" t="n"/>
      <c r="Q1157" s="421" t="n"/>
      <c r="R1157" s="270" t="n"/>
      <c r="S1157" s="421" t="n"/>
      <c r="T1157" s="421" t="n"/>
      <c r="U1157" s="421" t="n"/>
      <c r="V1157" s="421" t="n"/>
      <c r="W1157" s="421" t="n"/>
      <c r="X1157" s="421" t="n"/>
      <c r="Y1157" s="421" t="n"/>
      <c r="Z1157" s="421" t="n"/>
      <c r="AA1157" s="421" t="n"/>
      <c r="AB1157" s="421" t="n"/>
      <c r="AC1157" s="421" t="n"/>
      <c r="AD1157" s="421" t="n"/>
      <c r="AE1157" s="421" t="n"/>
      <c r="AF1157" s="421" t="n"/>
      <c r="AG1157" s="421" t="n"/>
      <c r="AH1157" s="421" t="n"/>
      <c r="AI1157" s="421" t="n"/>
      <c r="AJ1157" s="297" t="n"/>
      <c r="AK1157" s="297" t="n"/>
      <c r="AL1157" s="284" t="n"/>
      <c r="AM1157" s="297" t="n"/>
      <c r="AN1157" s="285" t="n"/>
      <c r="AO1157" s="297" t="n"/>
      <c r="AP1157" s="297" t="n"/>
      <c r="AQ1157" s="297" t="n"/>
      <c r="AR1157" s="297" t="n"/>
      <c r="AS1157" s="297" t="n"/>
      <c r="AT1157" s="285" t="inlineStr">
        <is>
          <t>0</t>
        </is>
      </c>
      <c r="AU1157" s="297" t="inlineStr">
        <is>
          <t>0</t>
        </is>
      </c>
      <c r="AV1157" s="297" t="inlineStr">
        <is>
          <t>0</t>
        </is>
      </c>
      <c r="AW1157" s="297" t="inlineStr">
        <is>
          <t>0</t>
        </is>
      </c>
      <c r="AX1157" s="297" t="inlineStr">
        <is>
          <t>0</t>
        </is>
      </c>
      <c r="AY1157" s="286" t="inlineStr">
        <is>
          <t>0</t>
        </is>
      </c>
      <c r="AZ1157" s="286" t="inlineStr">
        <is>
          <t>0</t>
        </is>
      </c>
      <c r="BA1157" s="287" t="inlineStr">
        <is>
          <t>0</t>
        </is>
      </c>
      <c r="BB1157" s="286" t="inlineStr">
        <is>
          <t>0</t>
        </is>
      </c>
      <c r="BC1157" s="286" t="inlineStr">
        <is>
          <t>0</t>
        </is>
      </c>
      <c r="BD1157" s="286" t="inlineStr">
        <is>
          <t>0</t>
        </is>
      </c>
      <c r="BE1157" s="286" t="inlineStr">
        <is>
          <t>0</t>
        </is>
      </c>
      <c r="BF1157" s="286" t="inlineStr">
        <is>
          <t>0</t>
        </is>
      </c>
      <c r="BG1157" s="286" t="inlineStr">
        <is>
          <t>0</t>
        </is>
      </c>
      <c r="BH1157" s="297" t="inlineStr">
        <is>
          <t>0</t>
        </is>
      </c>
      <c r="BI1157" s="297" t="inlineStr">
        <is>
          <t>0</t>
        </is>
      </c>
      <c r="BJ1157" s="297" t="inlineStr">
        <is>
          <t>0</t>
        </is>
      </c>
      <c r="BK1157" s="297" t="inlineStr">
        <is>
          <t>0</t>
        </is>
      </c>
      <c r="BL1157" s="297" t="inlineStr">
        <is>
          <t>0</t>
        </is>
      </c>
      <c r="BM1157" s="297" t="inlineStr">
        <is>
          <t>0</t>
        </is>
      </c>
      <c r="BN1157" s="297" t="inlineStr">
        <is>
          <t>0</t>
        </is>
      </c>
      <c r="BO1157" s="285" t="inlineStr">
        <is>
          <t>0</t>
        </is>
      </c>
      <c r="BP1157" s="297" t="inlineStr">
        <is>
          <t>0</t>
        </is>
      </c>
      <c r="BQ1157" s="297" t="inlineStr">
        <is>
          <t>0</t>
        </is>
      </c>
      <c r="BR1157" s="297" t="inlineStr">
        <is>
          <t>0</t>
        </is>
      </c>
      <c r="BS1157" s="297" t="inlineStr">
        <is>
          <t>0</t>
        </is>
      </c>
      <c r="BT1157" s="297" t="inlineStr">
        <is>
          <t>0</t>
        </is>
      </c>
      <c r="BU1157" s="297" t="inlineStr">
        <is>
          <t>0</t>
        </is>
      </c>
      <c r="BV1157" s="297" t="inlineStr">
        <is>
          <t>0</t>
        </is>
      </c>
      <c r="BW1157" s="288" t="inlineStr">
        <is>
          <t>0</t>
        </is>
      </c>
      <c r="BX1157" s="276">
        <f>SUM(IF(COUNTIF(#REF!, "*1.*"), 2, 0), IF(COUNTIF(#REF!, "*2.*"), 2, 0), IF(COUNTIF(#REF!, "*3.*"), 2, 0), IF(COUNTIF(#REF!, "*4.*"), 2, 0), IF(COUNTIF(#REF!, "*5.*"), 2, 0), IF(COUNTIF(#REF!, "*6.*"), 2, 0))</f>
        <v/>
      </c>
      <c r="BY1157" s="277">
        <f t="array" ref="BY1157">SUM(VALUE(AT1157),VALUE(AU1157),VALUE(AV1157),VALUE(AW1157),VALUE(AX1157),VALUE(AY1157),VALUE(AZ1157),VALUE(BB1157),VALUE(BC1157),VALUE(BD1157),VALUE(BE1157),VALUE(BF1157),VALUE(BG1157),VALUE(BH1157),VALUE(BI1157),VALUE(BJ1157),VALUE(BK1157),VALUE(BL1157),VALUE(BM1157),VALUE(BN1157),VALUE(BO1157),VALUE(BP1157),VALUE(BQ1157),VALUE(BR1157),VALUE(BS1157),VALUE(BT1157),VALUE(BU1157),VALUE(BV1157),VALUE(BW1157))</f>
        <v/>
      </c>
      <c r="BZ1157" s="307" t="n"/>
      <c r="CA1157" s="307" t="n"/>
      <c r="CB1157" s="307" t="n"/>
      <c r="CC1157" s="307" t="n"/>
      <c r="CD1157" s="307" t="n"/>
      <c r="CE1157" s="307" t="n"/>
      <c r="CF1157" s="307" t="n"/>
      <c r="CG1157" s="307" t="n"/>
      <c r="CH1157" s="307" t="n"/>
      <c r="CI1157" s="307" t="n"/>
      <c r="CJ1157" s="307" t="n"/>
      <c r="CK1157" s="307" t="n"/>
      <c r="CL1157" s="307" t="n"/>
      <c r="CM1157" s="307" t="n"/>
      <c r="CN1157" s="307" t="n"/>
      <c r="CO1157" s="307" t="n"/>
      <c r="CP1157" s="307" t="n"/>
      <c r="CQ1157" s="307" t="n"/>
      <c r="CR1157" s="279" t="inlineStr"/>
      <c r="CS1157" s="280">
        <f>AVERAGE(Value(BY1157),value(CR1157))</f>
        <v/>
      </c>
      <c r="CT1157" s="421">
        <f>(IF(OR(MediaScorecard!BG1644="x", MediaScorecard!BH1644="x",MediaScorecard!BI1644="x",MediaScorecard!BJ1644="x",MediaScorecard!BK1644="x"),1, 2))</f>
        <v/>
      </c>
      <c r="CU1157" s="308" t="n"/>
      <c r="CV1157" s="308" t="n"/>
      <c r="CW1157" s="308" t="n"/>
      <c r="CX1157" s="309" t="n"/>
      <c r="CY1157" s="308" t="n"/>
      <c r="CZ1157" s="308" t="n"/>
      <c r="DA1157" s="308" t="n"/>
    </row>
    <row r="1158" ht="21" customHeight="1" s="590">
      <c r="A1158" s="421" t="n"/>
      <c r="B1158" s="270" t="n"/>
      <c r="C1158" s="266" t="n"/>
      <c r="D1158" s="267" t="inlineStr"/>
      <c r="E1158" s="267" t="inlineStr"/>
      <c r="F1158" s="268" t="inlineStr"/>
      <c r="G1158" s="421" t="n"/>
      <c r="H1158" s="269" t="n"/>
      <c r="I1158" s="421" t="n"/>
      <c r="J1158" s="421" t="n"/>
      <c r="K1158" s="421" t="n"/>
      <c r="L1158" s="421" t="n"/>
      <c r="M1158" s="421" t="n"/>
      <c r="N1158" s="421" t="n"/>
      <c r="O1158" s="421" t="n"/>
      <c r="P1158" s="421" t="n"/>
      <c r="Q1158" s="421" t="n"/>
      <c r="R1158" s="270" t="n"/>
      <c r="S1158" s="421" t="n"/>
      <c r="T1158" s="421" t="n"/>
      <c r="U1158" s="421" t="n"/>
      <c r="V1158" s="421" t="n"/>
      <c r="W1158" s="421" t="n"/>
      <c r="X1158" s="421" t="n"/>
      <c r="Y1158" s="421" t="n"/>
      <c r="Z1158" s="421" t="n"/>
      <c r="AA1158" s="421" t="n"/>
      <c r="AB1158" s="421" t="n"/>
      <c r="AC1158" s="421" t="n"/>
      <c r="AD1158" s="421" t="n"/>
      <c r="AE1158" s="421" t="n"/>
      <c r="AF1158" s="421" t="n"/>
      <c r="AG1158" s="421" t="n"/>
      <c r="AH1158" s="421" t="n"/>
      <c r="AI1158" s="421" t="n"/>
      <c r="AJ1158" s="297" t="n"/>
      <c r="AK1158" s="297" t="n"/>
      <c r="AL1158" s="284" t="n"/>
      <c r="AM1158" s="297" t="n"/>
      <c r="AN1158" s="285" t="n"/>
      <c r="AO1158" s="297" t="n"/>
      <c r="AP1158" s="297" t="n"/>
      <c r="AQ1158" s="297" t="n"/>
      <c r="AR1158" s="297" t="n"/>
      <c r="AS1158" s="297" t="n"/>
      <c r="AT1158" s="285" t="inlineStr">
        <is>
          <t>0</t>
        </is>
      </c>
      <c r="AU1158" s="297" t="inlineStr">
        <is>
          <t>0</t>
        </is>
      </c>
      <c r="AV1158" s="297" t="inlineStr">
        <is>
          <t>0</t>
        </is>
      </c>
      <c r="AW1158" s="297" t="inlineStr">
        <is>
          <t>0</t>
        </is>
      </c>
      <c r="AX1158" s="297" t="inlineStr">
        <is>
          <t>0</t>
        </is>
      </c>
      <c r="AY1158" s="286" t="inlineStr">
        <is>
          <t>0</t>
        </is>
      </c>
      <c r="AZ1158" s="286" t="inlineStr">
        <is>
          <t>0</t>
        </is>
      </c>
      <c r="BA1158" s="287" t="inlineStr">
        <is>
          <t>0</t>
        </is>
      </c>
      <c r="BB1158" s="286" t="inlineStr">
        <is>
          <t>0</t>
        </is>
      </c>
      <c r="BC1158" s="286" t="inlineStr">
        <is>
          <t>0</t>
        </is>
      </c>
      <c r="BD1158" s="286" t="inlineStr">
        <is>
          <t>0</t>
        </is>
      </c>
      <c r="BE1158" s="286" t="inlineStr">
        <is>
          <t>0</t>
        </is>
      </c>
      <c r="BF1158" s="286" t="inlineStr">
        <is>
          <t>0</t>
        </is>
      </c>
      <c r="BG1158" s="286" t="inlineStr">
        <is>
          <t>0</t>
        </is>
      </c>
      <c r="BH1158" s="297" t="inlineStr">
        <is>
          <t>0</t>
        </is>
      </c>
      <c r="BI1158" s="297" t="inlineStr">
        <is>
          <t>0</t>
        </is>
      </c>
      <c r="BJ1158" s="297" t="inlineStr">
        <is>
          <t>0</t>
        </is>
      </c>
      <c r="BK1158" s="297" t="inlineStr">
        <is>
          <t>0</t>
        </is>
      </c>
      <c r="BL1158" s="297" t="inlineStr">
        <is>
          <t>0</t>
        </is>
      </c>
      <c r="BM1158" s="297" t="inlineStr">
        <is>
          <t>0</t>
        </is>
      </c>
      <c r="BN1158" s="297" t="inlineStr">
        <is>
          <t>0</t>
        </is>
      </c>
      <c r="BO1158" s="285" t="inlineStr">
        <is>
          <t>0</t>
        </is>
      </c>
      <c r="BP1158" s="297" t="inlineStr">
        <is>
          <t>0</t>
        </is>
      </c>
      <c r="BQ1158" s="297" t="inlineStr">
        <is>
          <t>0</t>
        </is>
      </c>
      <c r="BR1158" s="297" t="inlineStr">
        <is>
          <t>0</t>
        </is>
      </c>
      <c r="BS1158" s="297" t="inlineStr">
        <is>
          <t>0</t>
        </is>
      </c>
      <c r="BT1158" s="297" t="inlineStr">
        <is>
          <t>0</t>
        </is>
      </c>
      <c r="BU1158" s="297" t="inlineStr">
        <is>
          <t>0</t>
        </is>
      </c>
      <c r="BV1158" s="297" t="inlineStr">
        <is>
          <t>0</t>
        </is>
      </c>
      <c r="BW1158" s="288" t="inlineStr">
        <is>
          <t>0</t>
        </is>
      </c>
      <c r="BX1158" s="276">
        <f>SUM(IF(COUNTIF(#REF!, "*1.*"), 2, 0), IF(COUNTIF(#REF!, "*2.*"), 2, 0), IF(COUNTIF(#REF!, "*3.*"), 2, 0), IF(COUNTIF(#REF!, "*4.*"), 2, 0), IF(COUNTIF(#REF!, "*5.*"), 2, 0), IF(COUNTIF(#REF!, "*6.*"), 2, 0))</f>
        <v/>
      </c>
      <c r="BY1158" s="277">
        <f t="array" ref="BY1158">SUM(VALUE(AT1158),VALUE(AU1158),VALUE(AV1158),VALUE(AW1158),VALUE(AX1158),VALUE(AY1158),VALUE(AZ1158),VALUE(BB1158),VALUE(BC1158),VALUE(BD1158),VALUE(BE1158),VALUE(BF1158),VALUE(BG1158),VALUE(BH1158),VALUE(BI1158),VALUE(BJ1158),VALUE(BK1158),VALUE(BL1158),VALUE(BM1158),VALUE(BN1158),VALUE(BO1158),VALUE(BP1158),VALUE(BQ1158),VALUE(BR1158),VALUE(BS1158),VALUE(BT1158),VALUE(BU1158),VALUE(BV1158),VALUE(BW1158))</f>
        <v/>
      </c>
      <c r="BZ1158" s="307" t="n"/>
      <c r="CA1158" s="307" t="n"/>
      <c r="CB1158" s="307" t="n"/>
      <c r="CC1158" s="307" t="n"/>
      <c r="CD1158" s="307" t="n"/>
      <c r="CE1158" s="307" t="n"/>
      <c r="CF1158" s="307" t="n"/>
      <c r="CG1158" s="307" t="n"/>
      <c r="CH1158" s="307" t="n"/>
      <c r="CI1158" s="307" t="n"/>
      <c r="CJ1158" s="307" t="n"/>
      <c r="CK1158" s="307" t="n"/>
      <c r="CL1158" s="307" t="n"/>
      <c r="CM1158" s="307" t="n"/>
      <c r="CN1158" s="307" t="n"/>
      <c r="CO1158" s="307" t="n"/>
      <c r="CP1158" s="307" t="n"/>
      <c r="CQ1158" s="307" t="n"/>
      <c r="CR1158" s="279" t="inlineStr"/>
      <c r="CS1158" s="280">
        <f>AVERAGE(Value(BY1158),value(CR1158))</f>
        <v/>
      </c>
      <c r="CT1158" s="421">
        <f>(IF(OR(MediaScorecard!BG1645="x", MediaScorecard!BH1645="x",MediaScorecard!BI1645="x",MediaScorecard!BJ1645="x",MediaScorecard!BK1645="x"),1, 2))</f>
        <v/>
      </c>
      <c r="CU1158" s="308" t="n"/>
      <c r="CV1158" s="308" t="n"/>
      <c r="CW1158" s="308" t="n"/>
      <c r="CX1158" s="309" t="n"/>
      <c r="CY1158" s="308" t="n"/>
      <c r="CZ1158" s="308" t="n"/>
      <c r="DA1158" s="308" t="n"/>
    </row>
    <row r="1159" ht="21" customHeight="1" s="590">
      <c r="A1159" s="421" t="n"/>
      <c r="B1159" s="270" t="n"/>
      <c r="C1159" s="266" t="n"/>
      <c r="D1159" s="267" t="inlineStr"/>
      <c r="E1159" s="267" t="inlineStr"/>
      <c r="F1159" s="268" t="inlineStr"/>
      <c r="G1159" s="421" t="n"/>
      <c r="H1159" s="269" t="n"/>
      <c r="I1159" s="421" t="n"/>
      <c r="J1159" s="421" t="n"/>
      <c r="K1159" s="421" t="n"/>
      <c r="L1159" s="421" t="n"/>
      <c r="M1159" s="421" t="n"/>
      <c r="N1159" s="421" t="n"/>
      <c r="O1159" s="421" t="n"/>
      <c r="P1159" s="421" t="n"/>
      <c r="Q1159" s="421" t="n"/>
      <c r="R1159" s="270" t="n"/>
      <c r="S1159" s="421" t="n"/>
      <c r="T1159" s="421" t="n"/>
      <c r="U1159" s="421" t="n"/>
      <c r="V1159" s="421" t="n"/>
      <c r="W1159" s="421" t="n"/>
      <c r="X1159" s="421" t="n"/>
      <c r="Y1159" s="421" t="n"/>
      <c r="Z1159" s="421" t="n"/>
      <c r="AA1159" s="421" t="n"/>
      <c r="AB1159" s="421" t="n"/>
      <c r="AC1159" s="421" t="n"/>
      <c r="AD1159" s="421" t="n"/>
      <c r="AE1159" s="421" t="n"/>
      <c r="AF1159" s="421" t="n"/>
      <c r="AG1159" s="421" t="n"/>
      <c r="AH1159" s="421" t="n"/>
      <c r="AI1159" s="421" t="n"/>
      <c r="AJ1159" s="297" t="n"/>
      <c r="AK1159" s="297" t="n"/>
      <c r="AL1159" s="284" t="n"/>
      <c r="AM1159" s="297" t="n"/>
      <c r="AN1159" s="285" t="n"/>
      <c r="AO1159" s="297" t="n"/>
      <c r="AP1159" s="297" t="n"/>
      <c r="AQ1159" s="297" t="n"/>
      <c r="AR1159" s="297" t="n"/>
      <c r="AS1159" s="297" t="n"/>
      <c r="AT1159" s="285" t="inlineStr">
        <is>
          <t>0</t>
        </is>
      </c>
      <c r="AU1159" s="297" t="inlineStr">
        <is>
          <t>0</t>
        </is>
      </c>
      <c r="AV1159" s="297" t="inlineStr">
        <is>
          <t>0</t>
        </is>
      </c>
      <c r="AW1159" s="297" t="inlineStr">
        <is>
          <t>0</t>
        </is>
      </c>
      <c r="AX1159" s="297" t="inlineStr">
        <is>
          <t>0</t>
        </is>
      </c>
      <c r="AY1159" s="286" t="inlineStr">
        <is>
          <t>0</t>
        </is>
      </c>
      <c r="AZ1159" s="286" t="inlineStr">
        <is>
          <t>0</t>
        </is>
      </c>
      <c r="BA1159" s="287" t="inlineStr">
        <is>
          <t>0</t>
        </is>
      </c>
      <c r="BB1159" s="286" t="inlineStr">
        <is>
          <t>0</t>
        </is>
      </c>
      <c r="BC1159" s="286" t="inlineStr">
        <is>
          <t>0</t>
        </is>
      </c>
      <c r="BD1159" s="286" t="inlineStr">
        <is>
          <t>0</t>
        </is>
      </c>
      <c r="BE1159" s="286" t="inlineStr">
        <is>
          <t>0</t>
        </is>
      </c>
      <c r="BF1159" s="286" t="inlineStr">
        <is>
          <t>0</t>
        </is>
      </c>
      <c r="BG1159" s="286" t="inlineStr">
        <is>
          <t>0</t>
        </is>
      </c>
      <c r="BH1159" s="297" t="inlineStr">
        <is>
          <t>0</t>
        </is>
      </c>
      <c r="BI1159" s="297" t="inlineStr">
        <is>
          <t>0</t>
        </is>
      </c>
      <c r="BJ1159" s="297" t="inlineStr">
        <is>
          <t>0</t>
        </is>
      </c>
      <c r="BK1159" s="297" t="inlineStr">
        <is>
          <t>0</t>
        </is>
      </c>
      <c r="BL1159" s="297" t="inlineStr">
        <is>
          <t>0</t>
        </is>
      </c>
      <c r="BM1159" s="297" t="inlineStr">
        <is>
          <t>0</t>
        </is>
      </c>
      <c r="BN1159" s="297" t="inlineStr">
        <is>
          <t>0</t>
        </is>
      </c>
      <c r="BO1159" s="285" t="inlineStr">
        <is>
          <t>0</t>
        </is>
      </c>
      <c r="BP1159" s="297" t="inlineStr">
        <is>
          <t>0</t>
        </is>
      </c>
      <c r="BQ1159" s="297" t="inlineStr">
        <is>
          <t>0</t>
        </is>
      </c>
      <c r="BR1159" s="297" t="inlineStr">
        <is>
          <t>0</t>
        </is>
      </c>
      <c r="BS1159" s="297" t="inlineStr">
        <is>
          <t>0</t>
        </is>
      </c>
      <c r="BT1159" s="297" t="inlineStr">
        <is>
          <t>0</t>
        </is>
      </c>
      <c r="BU1159" s="297" t="inlineStr">
        <is>
          <t>0</t>
        </is>
      </c>
      <c r="BV1159" s="297" t="inlineStr">
        <is>
          <t>0</t>
        </is>
      </c>
      <c r="BW1159" s="288" t="inlineStr">
        <is>
          <t>0</t>
        </is>
      </c>
      <c r="BX1159" s="276">
        <f>SUM(IF(COUNTIF(#REF!, "*1.*"), 2, 0), IF(COUNTIF(#REF!, "*2.*"), 2, 0), IF(COUNTIF(#REF!, "*3.*"), 2, 0), IF(COUNTIF(#REF!, "*4.*"), 2, 0), IF(COUNTIF(#REF!, "*5.*"), 2, 0), IF(COUNTIF(#REF!, "*6.*"), 2, 0))</f>
        <v/>
      </c>
      <c r="BY1159" s="277">
        <f t="array" ref="BY1159">SUM(VALUE(AT1159),VALUE(AU1159),VALUE(AV1159),VALUE(AW1159),VALUE(AX1159),VALUE(AY1159),VALUE(AZ1159),VALUE(BB1159),VALUE(BC1159),VALUE(BD1159),VALUE(BE1159),VALUE(BF1159),VALUE(BG1159),VALUE(BH1159),VALUE(BI1159),VALUE(BJ1159),VALUE(BK1159),VALUE(BL1159),VALUE(BM1159),VALUE(BN1159),VALUE(BO1159),VALUE(BP1159),VALUE(BQ1159),VALUE(BR1159),VALUE(BS1159),VALUE(BT1159),VALUE(BU1159),VALUE(BV1159),VALUE(BW1159))</f>
        <v/>
      </c>
      <c r="BZ1159" s="307" t="n"/>
      <c r="CA1159" s="307" t="n"/>
      <c r="CB1159" s="307" t="n"/>
      <c r="CC1159" s="307" t="n"/>
      <c r="CD1159" s="307" t="n"/>
      <c r="CE1159" s="307" t="n"/>
      <c r="CF1159" s="307" t="n"/>
      <c r="CG1159" s="307" t="n"/>
      <c r="CH1159" s="307" t="n"/>
      <c r="CI1159" s="307" t="n"/>
      <c r="CJ1159" s="307" t="n"/>
      <c r="CK1159" s="307" t="n"/>
      <c r="CL1159" s="307" t="n"/>
      <c r="CM1159" s="307" t="n"/>
      <c r="CN1159" s="307" t="n"/>
      <c r="CO1159" s="307" t="n"/>
      <c r="CP1159" s="307" t="n"/>
      <c r="CQ1159" s="307" t="n"/>
      <c r="CR1159" s="279" t="inlineStr"/>
      <c r="CS1159" s="280">
        <f>AVERAGE(Value(BY1159),value(CR1159))</f>
        <v/>
      </c>
      <c r="CT1159" s="421">
        <f>(IF(OR(MediaScorecard!BG1646="x", MediaScorecard!BH1646="x",MediaScorecard!BI1646="x",MediaScorecard!BJ1646="x",MediaScorecard!BK1646="x"),1, 2))</f>
        <v/>
      </c>
      <c r="CU1159" s="308" t="n"/>
      <c r="CV1159" s="308" t="n"/>
      <c r="CW1159" s="308" t="n"/>
      <c r="CX1159" s="309" t="n"/>
      <c r="CY1159" s="308" t="n"/>
      <c r="CZ1159" s="308" t="n"/>
      <c r="DA1159" s="308" t="n"/>
    </row>
    <row r="1160" ht="21" customHeight="1" s="590">
      <c r="A1160" s="421" t="n"/>
      <c r="B1160" s="270" t="n"/>
      <c r="C1160" s="266" t="n"/>
      <c r="D1160" s="267" t="inlineStr"/>
      <c r="E1160" s="267" t="inlineStr"/>
      <c r="F1160" s="268" t="inlineStr"/>
      <c r="G1160" s="421" t="n"/>
      <c r="H1160" s="269" t="n"/>
      <c r="I1160" s="421" t="n"/>
      <c r="J1160" s="421" t="n"/>
      <c r="K1160" s="421" t="n"/>
      <c r="L1160" s="421" t="n"/>
      <c r="M1160" s="421" t="n"/>
      <c r="N1160" s="421" t="n"/>
      <c r="O1160" s="421" t="n"/>
      <c r="P1160" s="421" t="n"/>
      <c r="Q1160" s="421" t="n"/>
      <c r="R1160" s="270" t="n"/>
      <c r="S1160" s="421" t="n"/>
      <c r="T1160" s="421" t="n"/>
      <c r="U1160" s="421" t="n"/>
      <c r="V1160" s="421" t="n"/>
      <c r="W1160" s="421" t="n"/>
      <c r="X1160" s="421" t="n"/>
      <c r="Y1160" s="421" t="n"/>
      <c r="Z1160" s="421" t="n"/>
      <c r="AA1160" s="421" t="n"/>
      <c r="AB1160" s="421" t="n"/>
      <c r="AC1160" s="421" t="n"/>
      <c r="AD1160" s="421" t="n"/>
      <c r="AE1160" s="421" t="n"/>
      <c r="AF1160" s="421" t="n"/>
      <c r="AG1160" s="421" t="n"/>
      <c r="AH1160" s="421" t="n"/>
      <c r="AI1160" s="421" t="n"/>
      <c r="AJ1160" s="297" t="n"/>
      <c r="AK1160" s="297" t="n"/>
      <c r="AL1160" s="284" t="n"/>
      <c r="AM1160" s="297" t="n"/>
      <c r="AN1160" s="285" t="n"/>
      <c r="AO1160" s="297" t="n"/>
      <c r="AP1160" s="297" t="n"/>
      <c r="AQ1160" s="297" t="n"/>
      <c r="AR1160" s="297" t="n"/>
      <c r="AS1160" s="297" t="n"/>
      <c r="AT1160" s="285" t="inlineStr">
        <is>
          <t>0</t>
        </is>
      </c>
      <c r="AU1160" s="297" t="inlineStr">
        <is>
          <t>0</t>
        </is>
      </c>
      <c r="AV1160" s="297" t="inlineStr">
        <is>
          <t>0</t>
        </is>
      </c>
      <c r="AW1160" s="297" t="inlineStr">
        <is>
          <t>0</t>
        </is>
      </c>
      <c r="AX1160" s="297" t="inlineStr">
        <is>
          <t>0</t>
        </is>
      </c>
      <c r="AY1160" s="286" t="inlineStr">
        <is>
          <t>0</t>
        </is>
      </c>
      <c r="AZ1160" s="286" t="inlineStr">
        <is>
          <t>0</t>
        </is>
      </c>
      <c r="BA1160" s="287" t="inlineStr">
        <is>
          <t>0</t>
        </is>
      </c>
      <c r="BB1160" s="286" t="inlineStr">
        <is>
          <t>0</t>
        </is>
      </c>
      <c r="BC1160" s="286" t="inlineStr">
        <is>
          <t>0</t>
        </is>
      </c>
      <c r="BD1160" s="286" t="inlineStr">
        <is>
          <t>0</t>
        </is>
      </c>
      <c r="BE1160" s="286" t="inlineStr">
        <is>
          <t>0</t>
        </is>
      </c>
      <c r="BF1160" s="286" t="inlineStr">
        <is>
          <t>0</t>
        </is>
      </c>
      <c r="BG1160" s="286" t="inlineStr">
        <is>
          <t>0</t>
        </is>
      </c>
      <c r="BH1160" s="297" t="inlineStr">
        <is>
          <t>0</t>
        </is>
      </c>
      <c r="BI1160" s="297" t="inlineStr">
        <is>
          <t>0</t>
        </is>
      </c>
      <c r="BJ1160" s="297" t="inlineStr">
        <is>
          <t>0</t>
        </is>
      </c>
      <c r="BK1160" s="297" t="inlineStr">
        <is>
          <t>0</t>
        </is>
      </c>
      <c r="BL1160" s="297" t="inlineStr">
        <is>
          <t>0</t>
        </is>
      </c>
      <c r="BM1160" s="297" t="inlineStr">
        <is>
          <t>0</t>
        </is>
      </c>
      <c r="BN1160" s="297" t="inlineStr">
        <is>
          <t>0</t>
        </is>
      </c>
      <c r="BO1160" s="285" t="inlineStr">
        <is>
          <t>0</t>
        </is>
      </c>
      <c r="BP1160" s="297" t="inlineStr">
        <is>
          <t>0</t>
        </is>
      </c>
      <c r="BQ1160" s="297" t="inlineStr">
        <is>
          <t>0</t>
        </is>
      </c>
      <c r="BR1160" s="297" t="inlineStr">
        <is>
          <t>0</t>
        </is>
      </c>
      <c r="BS1160" s="297" t="inlineStr">
        <is>
          <t>0</t>
        </is>
      </c>
      <c r="BT1160" s="297" t="inlineStr">
        <is>
          <t>0</t>
        </is>
      </c>
      <c r="BU1160" s="297" t="inlineStr">
        <is>
          <t>0</t>
        </is>
      </c>
      <c r="BV1160" s="297" t="inlineStr">
        <is>
          <t>0</t>
        </is>
      </c>
      <c r="BW1160" s="288" t="inlineStr">
        <is>
          <t>0</t>
        </is>
      </c>
      <c r="BX1160" s="276">
        <f>SUM(IF(COUNTIF(#REF!, "*1.*"), 2, 0), IF(COUNTIF(#REF!, "*2.*"), 2, 0), IF(COUNTIF(#REF!, "*3.*"), 2, 0), IF(COUNTIF(#REF!, "*4.*"), 2, 0), IF(COUNTIF(#REF!, "*5.*"), 2, 0), IF(COUNTIF(#REF!, "*6.*"), 2, 0))</f>
        <v/>
      </c>
      <c r="BY1160" s="277">
        <f t="array" ref="BY1160">SUM(VALUE(AT1160),VALUE(AU1160),VALUE(AV1160),VALUE(AW1160),VALUE(AX1160),VALUE(AY1160),VALUE(AZ1160),VALUE(BB1160),VALUE(BC1160),VALUE(BD1160),VALUE(BE1160),VALUE(BF1160),VALUE(BG1160),VALUE(BH1160),VALUE(BI1160),VALUE(BJ1160),VALUE(BK1160),VALUE(BL1160),VALUE(BM1160),VALUE(BN1160),VALUE(BO1160),VALUE(BP1160),VALUE(BQ1160),VALUE(BR1160),VALUE(BS1160),VALUE(BT1160),VALUE(BU1160),VALUE(BV1160),VALUE(BW1160))</f>
        <v/>
      </c>
      <c r="BZ1160" s="307" t="n"/>
      <c r="CA1160" s="307" t="n"/>
      <c r="CB1160" s="307" t="n"/>
      <c r="CC1160" s="307" t="n"/>
      <c r="CD1160" s="307" t="n"/>
      <c r="CE1160" s="307" t="n"/>
      <c r="CF1160" s="307" t="n"/>
      <c r="CG1160" s="307" t="n"/>
      <c r="CH1160" s="307" t="n"/>
      <c r="CI1160" s="307" t="n"/>
      <c r="CJ1160" s="307" t="n"/>
      <c r="CK1160" s="307" t="n"/>
      <c r="CL1160" s="307" t="n"/>
      <c r="CM1160" s="307" t="n"/>
      <c r="CN1160" s="307" t="n"/>
      <c r="CO1160" s="307" t="n"/>
      <c r="CP1160" s="307" t="n"/>
      <c r="CQ1160" s="307" t="n"/>
      <c r="CR1160" s="279" t="inlineStr"/>
      <c r="CS1160" s="280">
        <f>AVERAGE(Value(BY1160),value(CR1160))</f>
        <v/>
      </c>
      <c r="CT1160" s="421">
        <f>(IF(OR(MediaScorecard!BG1647="x", MediaScorecard!BH1647="x",MediaScorecard!BI1647="x",MediaScorecard!BJ1647="x",MediaScorecard!BK1647="x"),1, 2))</f>
        <v/>
      </c>
      <c r="CU1160" s="308" t="n"/>
      <c r="CV1160" s="308" t="n"/>
      <c r="CW1160" s="308" t="n"/>
      <c r="CX1160" s="309" t="n"/>
      <c r="CY1160" s="308" t="n"/>
      <c r="CZ1160" s="308" t="n"/>
      <c r="DA1160" s="308" t="n"/>
    </row>
    <row r="1161" ht="21" customHeight="1" s="590">
      <c r="A1161" s="421" t="n"/>
      <c r="B1161" s="270" t="n"/>
      <c r="C1161" s="266" t="n"/>
      <c r="D1161" s="267" t="inlineStr"/>
      <c r="E1161" s="267" t="inlineStr"/>
      <c r="F1161" s="268" t="inlineStr"/>
      <c r="G1161" s="421" t="n"/>
      <c r="H1161" s="269" t="n"/>
      <c r="I1161" s="421" t="n"/>
      <c r="J1161" s="421" t="n"/>
      <c r="K1161" s="421" t="n"/>
      <c r="L1161" s="421" t="n"/>
      <c r="M1161" s="421" t="n"/>
      <c r="N1161" s="421" t="n"/>
      <c r="O1161" s="421" t="n"/>
      <c r="P1161" s="421" t="n"/>
      <c r="Q1161" s="421" t="n"/>
      <c r="R1161" s="270" t="n"/>
      <c r="S1161" s="421" t="n"/>
      <c r="T1161" s="421" t="n"/>
      <c r="U1161" s="421" t="n"/>
      <c r="V1161" s="421" t="n"/>
      <c r="W1161" s="421" t="n"/>
      <c r="X1161" s="421" t="n"/>
      <c r="Y1161" s="421" t="n"/>
      <c r="Z1161" s="421" t="n"/>
      <c r="AA1161" s="421" t="n"/>
      <c r="AB1161" s="421" t="n"/>
      <c r="AC1161" s="421" t="n"/>
      <c r="AD1161" s="421" t="n"/>
      <c r="AE1161" s="421" t="n"/>
      <c r="AF1161" s="421" t="n"/>
      <c r="AG1161" s="421" t="n"/>
      <c r="AH1161" s="421" t="n"/>
      <c r="AI1161" s="421" t="n"/>
      <c r="AJ1161" s="297" t="n"/>
      <c r="AK1161" s="297" t="n"/>
      <c r="AL1161" s="284" t="n"/>
      <c r="AM1161" s="297" t="n"/>
      <c r="AN1161" s="285" t="n"/>
      <c r="AO1161" s="297" t="n"/>
      <c r="AP1161" s="297" t="n"/>
      <c r="AQ1161" s="297" t="n"/>
      <c r="AR1161" s="297" t="n"/>
      <c r="AS1161" s="297" t="n"/>
      <c r="AT1161" s="285" t="inlineStr">
        <is>
          <t>0</t>
        </is>
      </c>
      <c r="AU1161" s="297" t="inlineStr">
        <is>
          <t>0</t>
        </is>
      </c>
      <c r="AV1161" s="297" t="inlineStr">
        <is>
          <t>0</t>
        </is>
      </c>
      <c r="AW1161" s="297" t="inlineStr">
        <is>
          <t>0</t>
        </is>
      </c>
      <c r="AX1161" s="297" t="inlineStr">
        <is>
          <t>0</t>
        </is>
      </c>
      <c r="AY1161" s="286" t="inlineStr">
        <is>
          <t>0</t>
        </is>
      </c>
      <c r="AZ1161" s="286" t="inlineStr">
        <is>
          <t>0</t>
        </is>
      </c>
      <c r="BA1161" s="287" t="inlineStr">
        <is>
          <t>0</t>
        </is>
      </c>
      <c r="BB1161" s="286" t="inlineStr">
        <is>
          <t>0</t>
        </is>
      </c>
      <c r="BC1161" s="286" t="inlineStr">
        <is>
          <t>0</t>
        </is>
      </c>
      <c r="BD1161" s="286" t="inlineStr">
        <is>
          <t>0</t>
        </is>
      </c>
      <c r="BE1161" s="286" t="inlineStr">
        <is>
          <t>0</t>
        </is>
      </c>
      <c r="BF1161" s="286" t="inlineStr">
        <is>
          <t>0</t>
        </is>
      </c>
      <c r="BG1161" s="286" t="inlineStr">
        <is>
          <t>0</t>
        </is>
      </c>
      <c r="BH1161" s="297" t="inlineStr">
        <is>
          <t>0</t>
        </is>
      </c>
      <c r="BI1161" s="297" t="inlineStr">
        <is>
          <t>0</t>
        </is>
      </c>
      <c r="BJ1161" s="297" t="inlineStr">
        <is>
          <t>0</t>
        </is>
      </c>
      <c r="BK1161" s="297" t="inlineStr">
        <is>
          <t>0</t>
        </is>
      </c>
      <c r="BL1161" s="297" t="inlineStr">
        <is>
          <t>0</t>
        </is>
      </c>
      <c r="BM1161" s="297" t="inlineStr">
        <is>
          <t>0</t>
        </is>
      </c>
      <c r="BN1161" s="297" t="inlineStr">
        <is>
          <t>0</t>
        </is>
      </c>
      <c r="BO1161" s="285" t="inlineStr">
        <is>
          <t>0</t>
        </is>
      </c>
      <c r="BP1161" s="297" t="inlineStr">
        <is>
          <t>0</t>
        </is>
      </c>
      <c r="BQ1161" s="297" t="inlineStr">
        <is>
          <t>0</t>
        </is>
      </c>
      <c r="BR1161" s="297" t="inlineStr">
        <is>
          <t>0</t>
        </is>
      </c>
      <c r="BS1161" s="297" t="inlineStr">
        <is>
          <t>0</t>
        </is>
      </c>
      <c r="BT1161" s="297" t="inlineStr">
        <is>
          <t>0</t>
        </is>
      </c>
      <c r="BU1161" s="297" t="inlineStr">
        <is>
          <t>0</t>
        </is>
      </c>
      <c r="BV1161" s="297" t="inlineStr">
        <is>
          <t>0</t>
        </is>
      </c>
      <c r="BW1161" s="288" t="inlineStr">
        <is>
          <t>0</t>
        </is>
      </c>
      <c r="BX1161" s="276">
        <f>SUM(IF(COUNTIF(#REF!, "*1.*"), 2, 0), IF(COUNTIF(#REF!, "*2.*"), 2, 0), IF(COUNTIF(#REF!, "*3.*"), 2, 0), IF(COUNTIF(#REF!, "*4.*"), 2, 0), IF(COUNTIF(#REF!, "*5.*"), 2, 0), IF(COUNTIF(#REF!, "*6.*"), 2, 0))</f>
        <v/>
      </c>
      <c r="BY1161" s="277">
        <f t="array" ref="BY1161">SUM(VALUE(AT1161),VALUE(AU1161),VALUE(AV1161),VALUE(AW1161),VALUE(AX1161),VALUE(AY1161),VALUE(AZ1161),VALUE(BB1161),VALUE(BC1161),VALUE(BD1161),VALUE(BE1161),VALUE(BF1161),VALUE(BG1161),VALUE(BH1161),VALUE(BI1161),VALUE(BJ1161),VALUE(BK1161),VALUE(BL1161),VALUE(BM1161),VALUE(BN1161),VALUE(BO1161),VALUE(BP1161),VALUE(BQ1161),VALUE(BR1161),VALUE(BS1161),VALUE(BT1161),VALUE(BU1161),VALUE(BV1161),VALUE(BW1161))</f>
        <v/>
      </c>
      <c r="BZ1161" s="307" t="n"/>
      <c r="CA1161" s="307" t="n"/>
      <c r="CB1161" s="307" t="n"/>
      <c r="CC1161" s="307" t="n"/>
      <c r="CD1161" s="307" t="n"/>
      <c r="CE1161" s="307" t="n"/>
      <c r="CF1161" s="307" t="n"/>
      <c r="CG1161" s="307" t="n"/>
      <c r="CH1161" s="307" t="n"/>
      <c r="CI1161" s="307" t="n"/>
      <c r="CJ1161" s="307" t="n"/>
      <c r="CK1161" s="307" t="n"/>
      <c r="CL1161" s="307" t="n"/>
      <c r="CM1161" s="307" t="n"/>
      <c r="CN1161" s="307" t="n"/>
      <c r="CO1161" s="307" t="n"/>
      <c r="CP1161" s="307" t="n"/>
      <c r="CQ1161" s="307" t="n"/>
      <c r="CR1161" s="279" t="inlineStr"/>
      <c r="CS1161" s="280">
        <f>AVERAGE(Value(BY1161),value(CR1161))</f>
        <v/>
      </c>
      <c r="CT1161" s="421">
        <f>(IF(OR(MediaScorecard!BG1648="x", MediaScorecard!BH1648="x",MediaScorecard!BI1648="x",MediaScorecard!BJ1648="x",MediaScorecard!BK1648="x"),1, 2))</f>
        <v/>
      </c>
      <c r="CU1161" s="308" t="n"/>
      <c r="CV1161" s="308" t="n"/>
      <c r="CW1161" s="308" t="n"/>
      <c r="CX1161" s="309" t="n"/>
      <c r="CY1161" s="308" t="n"/>
      <c r="CZ1161" s="308" t="n"/>
      <c r="DA1161" s="308" t="n"/>
    </row>
    <row r="1162" ht="21" customHeight="1" s="590">
      <c r="A1162" s="421" t="n"/>
      <c r="B1162" s="270" t="n"/>
      <c r="C1162" s="266" t="n"/>
      <c r="D1162" s="267" t="inlineStr"/>
      <c r="E1162" s="267" t="inlineStr"/>
      <c r="F1162" s="268" t="inlineStr"/>
      <c r="G1162" s="421" t="n"/>
      <c r="H1162" s="269" t="n"/>
      <c r="I1162" s="421" t="n"/>
      <c r="J1162" s="421" t="n"/>
      <c r="K1162" s="421" t="n"/>
      <c r="L1162" s="421" t="n"/>
      <c r="M1162" s="421" t="n"/>
      <c r="N1162" s="421" t="n"/>
      <c r="O1162" s="421" t="n"/>
      <c r="P1162" s="421" t="n"/>
      <c r="Q1162" s="421" t="n"/>
      <c r="R1162" s="270" t="n"/>
      <c r="S1162" s="421" t="n"/>
      <c r="T1162" s="421" t="n"/>
      <c r="U1162" s="421" t="n"/>
      <c r="V1162" s="421" t="n"/>
      <c r="W1162" s="421" t="n"/>
      <c r="X1162" s="421" t="n"/>
      <c r="Y1162" s="421" t="n"/>
      <c r="Z1162" s="421" t="n"/>
      <c r="AA1162" s="421" t="n"/>
      <c r="AB1162" s="421" t="n"/>
      <c r="AC1162" s="421" t="n"/>
      <c r="AD1162" s="421" t="n"/>
      <c r="AE1162" s="421" t="n"/>
      <c r="AF1162" s="421" t="n"/>
      <c r="AG1162" s="421" t="n"/>
      <c r="AH1162" s="421" t="n"/>
      <c r="AI1162" s="421" t="n"/>
      <c r="AJ1162" s="297" t="n"/>
      <c r="AK1162" s="297" t="n"/>
      <c r="AL1162" s="284" t="n"/>
      <c r="AM1162" s="297" t="n"/>
      <c r="AN1162" s="285" t="n"/>
      <c r="AO1162" s="297" t="n"/>
      <c r="AP1162" s="297" t="n"/>
      <c r="AQ1162" s="297" t="n"/>
      <c r="AR1162" s="297" t="n"/>
      <c r="AS1162" s="297" t="n"/>
      <c r="AT1162" s="285" t="inlineStr">
        <is>
          <t>0</t>
        </is>
      </c>
      <c r="AU1162" s="297" t="inlineStr">
        <is>
          <t>0</t>
        </is>
      </c>
      <c r="AV1162" s="297" t="inlineStr">
        <is>
          <t>0</t>
        </is>
      </c>
      <c r="AW1162" s="297" t="inlineStr">
        <is>
          <t>0</t>
        </is>
      </c>
      <c r="AX1162" s="297" t="inlineStr">
        <is>
          <t>0</t>
        </is>
      </c>
      <c r="AY1162" s="286" t="inlineStr">
        <is>
          <t>0</t>
        </is>
      </c>
      <c r="AZ1162" s="286" t="inlineStr">
        <is>
          <t>0</t>
        </is>
      </c>
      <c r="BA1162" s="287" t="inlineStr">
        <is>
          <t>0</t>
        </is>
      </c>
      <c r="BB1162" s="286" t="inlineStr">
        <is>
          <t>0</t>
        </is>
      </c>
      <c r="BC1162" s="286" t="inlineStr">
        <is>
          <t>0</t>
        </is>
      </c>
      <c r="BD1162" s="286" t="inlineStr">
        <is>
          <t>0</t>
        </is>
      </c>
      <c r="BE1162" s="286" t="inlineStr">
        <is>
          <t>0</t>
        </is>
      </c>
      <c r="BF1162" s="286" t="inlineStr">
        <is>
          <t>0</t>
        </is>
      </c>
      <c r="BG1162" s="286" t="inlineStr">
        <is>
          <t>0</t>
        </is>
      </c>
      <c r="BH1162" s="297" t="inlineStr">
        <is>
          <t>0</t>
        </is>
      </c>
      <c r="BI1162" s="297" t="inlineStr">
        <is>
          <t>0</t>
        </is>
      </c>
      <c r="BJ1162" s="297" t="inlineStr">
        <is>
          <t>0</t>
        </is>
      </c>
      <c r="BK1162" s="297" t="inlineStr">
        <is>
          <t>0</t>
        </is>
      </c>
      <c r="BL1162" s="297" t="inlineStr">
        <is>
          <t>0</t>
        </is>
      </c>
      <c r="BM1162" s="297" t="inlineStr">
        <is>
          <t>0</t>
        </is>
      </c>
      <c r="BN1162" s="297" t="inlineStr">
        <is>
          <t>0</t>
        </is>
      </c>
      <c r="BO1162" s="285" t="inlineStr">
        <is>
          <t>0</t>
        </is>
      </c>
      <c r="BP1162" s="297" t="inlineStr">
        <is>
          <t>0</t>
        </is>
      </c>
      <c r="BQ1162" s="297" t="inlineStr">
        <is>
          <t>0</t>
        </is>
      </c>
      <c r="BR1162" s="297" t="inlineStr">
        <is>
          <t>0</t>
        </is>
      </c>
      <c r="BS1162" s="297" t="inlineStr">
        <is>
          <t>0</t>
        </is>
      </c>
      <c r="BT1162" s="297" t="inlineStr">
        <is>
          <t>0</t>
        </is>
      </c>
      <c r="BU1162" s="297" t="inlineStr">
        <is>
          <t>0</t>
        </is>
      </c>
      <c r="BV1162" s="297" t="inlineStr">
        <is>
          <t>0</t>
        </is>
      </c>
      <c r="BW1162" s="288" t="inlineStr">
        <is>
          <t>0</t>
        </is>
      </c>
      <c r="BX1162" s="276">
        <f>SUM(IF(COUNTIF(#REF!, "*1.*"), 2, 0), IF(COUNTIF(#REF!, "*2.*"), 2, 0), IF(COUNTIF(#REF!, "*3.*"), 2, 0), IF(COUNTIF(#REF!, "*4.*"), 2, 0), IF(COUNTIF(#REF!, "*5.*"), 2, 0), IF(COUNTIF(#REF!, "*6.*"), 2, 0))</f>
        <v/>
      </c>
      <c r="BY1162" s="277">
        <f t="array" ref="BY1162">SUM(VALUE(AT1162),VALUE(AU1162),VALUE(AV1162),VALUE(AW1162),VALUE(AX1162),VALUE(AY1162),VALUE(AZ1162),VALUE(BB1162),VALUE(BC1162),VALUE(BD1162),VALUE(BE1162),VALUE(BF1162),VALUE(BG1162),VALUE(BH1162),VALUE(BI1162),VALUE(BJ1162),VALUE(BK1162),VALUE(BL1162),VALUE(BM1162),VALUE(BN1162),VALUE(BO1162),VALUE(BP1162),VALUE(BQ1162),VALUE(BR1162),VALUE(BS1162),VALUE(BT1162),VALUE(BU1162),VALUE(BV1162),VALUE(BW1162))</f>
        <v/>
      </c>
      <c r="BZ1162" s="307" t="n"/>
      <c r="CA1162" s="307" t="n"/>
      <c r="CB1162" s="307" t="n"/>
      <c r="CC1162" s="307" t="n"/>
      <c r="CD1162" s="307" t="n"/>
      <c r="CE1162" s="307" t="n"/>
      <c r="CF1162" s="307" t="n"/>
      <c r="CG1162" s="307" t="n"/>
      <c r="CH1162" s="307" t="n"/>
      <c r="CI1162" s="307" t="n"/>
      <c r="CJ1162" s="307" t="n"/>
      <c r="CK1162" s="307" t="n"/>
      <c r="CL1162" s="307" t="n"/>
      <c r="CM1162" s="307" t="n"/>
      <c r="CN1162" s="307" t="n"/>
      <c r="CO1162" s="307" t="n"/>
      <c r="CP1162" s="307" t="n"/>
      <c r="CQ1162" s="307" t="n"/>
      <c r="CR1162" s="279" t="inlineStr"/>
      <c r="CS1162" s="280">
        <f>AVERAGE(Value(BY1162),value(CR1162))</f>
        <v/>
      </c>
      <c r="CT1162" s="421">
        <f>(IF(OR(MediaScorecard!BG1649="x", MediaScorecard!BH1649="x",MediaScorecard!BI1649="x",MediaScorecard!BJ1649="x",MediaScorecard!BK1649="x"),1, 2))</f>
        <v/>
      </c>
      <c r="CU1162" s="308" t="n"/>
      <c r="CV1162" s="308" t="n"/>
      <c r="CW1162" s="308" t="n"/>
      <c r="CX1162" s="309" t="n"/>
      <c r="CY1162" s="308" t="n"/>
      <c r="CZ1162" s="308" t="n"/>
      <c r="DA1162" s="308" t="n"/>
    </row>
    <row r="1163" ht="21" customHeight="1" s="590">
      <c r="A1163" s="421" t="n"/>
      <c r="B1163" s="270" t="n"/>
      <c r="C1163" s="266" t="n"/>
      <c r="D1163" s="267" t="inlineStr"/>
      <c r="E1163" s="267" t="inlineStr"/>
      <c r="F1163" s="268" t="inlineStr"/>
      <c r="G1163" s="421" t="n"/>
      <c r="H1163" s="269" t="n"/>
      <c r="I1163" s="421" t="n"/>
      <c r="J1163" s="421" t="n"/>
      <c r="K1163" s="421" t="n"/>
      <c r="L1163" s="421" t="n"/>
      <c r="M1163" s="421" t="n"/>
      <c r="N1163" s="421" t="n"/>
      <c r="O1163" s="421" t="n"/>
      <c r="P1163" s="421" t="n"/>
      <c r="Q1163" s="421" t="n"/>
      <c r="R1163" s="270" t="n"/>
      <c r="S1163" s="421" t="n"/>
      <c r="T1163" s="421" t="n"/>
      <c r="U1163" s="421" t="n"/>
      <c r="V1163" s="421" t="n"/>
      <c r="W1163" s="421" t="n"/>
      <c r="X1163" s="421" t="n"/>
      <c r="Y1163" s="421" t="n"/>
      <c r="Z1163" s="421" t="n"/>
      <c r="AA1163" s="421" t="n"/>
      <c r="AB1163" s="421" t="n"/>
      <c r="AC1163" s="421" t="n"/>
      <c r="AD1163" s="421" t="n"/>
      <c r="AE1163" s="421" t="n"/>
      <c r="AF1163" s="421" t="n"/>
      <c r="AG1163" s="421" t="n"/>
      <c r="AH1163" s="421" t="n"/>
      <c r="AI1163" s="421" t="n"/>
      <c r="AJ1163" s="297" t="n"/>
      <c r="AK1163" s="297" t="n"/>
      <c r="AL1163" s="284" t="n"/>
      <c r="AM1163" s="297" t="n"/>
      <c r="AN1163" s="285" t="n"/>
      <c r="AO1163" s="297" t="n"/>
      <c r="AP1163" s="297" t="n"/>
      <c r="AQ1163" s="297" t="n"/>
      <c r="AR1163" s="297" t="n"/>
      <c r="AS1163" s="297" t="n"/>
      <c r="AT1163" s="285" t="inlineStr">
        <is>
          <t>0</t>
        </is>
      </c>
      <c r="AU1163" s="297" t="inlineStr">
        <is>
          <t>0</t>
        </is>
      </c>
      <c r="AV1163" s="297" t="inlineStr">
        <is>
          <t>0</t>
        </is>
      </c>
      <c r="AW1163" s="297" t="inlineStr">
        <is>
          <t>0</t>
        </is>
      </c>
      <c r="AX1163" s="297" t="inlineStr">
        <is>
          <t>0</t>
        </is>
      </c>
      <c r="AY1163" s="286" t="inlineStr">
        <is>
          <t>0</t>
        </is>
      </c>
      <c r="AZ1163" s="286" t="inlineStr">
        <is>
          <t>0</t>
        </is>
      </c>
      <c r="BA1163" s="287" t="inlineStr">
        <is>
          <t>0</t>
        </is>
      </c>
      <c r="BB1163" s="286" t="inlineStr">
        <is>
          <t>0</t>
        </is>
      </c>
      <c r="BC1163" s="286" t="inlineStr">
        <is>
          <t>0</t>
        </is>
      </c>
      <c r="BD1163" s="286" t="inlineStr">
        <is>
          <t>0</t>
        </is>
      </c>
      <c r="BE1163" s="286" t="inlineStr">
        <is>
          <t>0</t>
        </is>
      </c>
      <c r="BF1163" s="286" t="inlineStr">
        <is>
          <t>0</t>
        </is>
      </c>
      <c r="BG1163" s="286" t="inlineStr">
        <is>
          <t>0</t>
        </is>
      </c>
      <c r="BH1163" s="297" t="inlineStr">
        <is>
          <t>0</t>
        </is>
      </c>
      <c r="BI1163" s="297" t="inlineStr">
        <is>
          <t>0</t>
        </is>
      </c>
      <c r="BJ1163" s="297" t="inlineStr">
        <is>
          <t>0</t>
        </is>
      </c>
      <c r="BK1163" s="297" t="inlineStr">
        <is>
          <t>0</t>
        </is>
      </c>
      <c r="BL1163" s="297" t="inlineStr">
        <is>
          <t>0</t>
        </is>
      </c>
      <c r="BM1163" s="297" t="inlineStr">
        <is>
          <t>0</t>
        </is>
      </c>
      <c r="BN1163" s="297" t="inlineStr">
        <is>
          <t>0</t>
        </is>
      </c>
      <c r="BO1163" s="285" t="inlineStr">
        <is>
          <t>0</t>
        </is>
      </c>
      <c r="BP1163" s="297" t="inlineStr">
        <is>
          <t>0</t>
        </is>
      </c>
      <c r="BQ1163" s="297" t="inlineStr">
        <is>
          <t>0</t>
        </is>
      </c>
      <c r="BR1163" s="297" t="inlineStr">
        <is>
          <t>0</t>
        </is>
      </c>
      <c r="BS1163" s="297" t="inlineStr">
        <is>
          <t>0</t>
        </is>
      </c>
      <c r="BT1163" s="297" t="inlineStr">
        <is>
          <t>0</t>
        </is>
      </c>
      <c r="BU1163" s="297" t="inlineStr">
        <is>
          <t>0</t>
        </is>
      </c>
      <c r="BV1163" s="297" t="inlineStr">
        <is>
          <t>0</t>
        </is>
      </c>
      <c r="BW1163" s="288" t="inlineStr">
        <is>
          <t>0</t>
        </is>
      </c>
      <c r="BX1163" s="276">
        <f>SUM(IF(COUNTIF(#REF!, "*1.*"), 2, 0), IF(COUNTIF(#REF!, "*2.*"), 2, 0), IF(COUNTIF(#REF!, "*3.*"), 2, 0), IF(COUNTIF(#REF!, "*4.*"), 2, 0), IF(COUNTIF(#REF!, "*5.*"), 2, 0), IF(COUNTIF(#REF!, "*6.*"), 2, 0))</f>
        <v/>
      </c>
      <c r="BY1163" s="277">
        <f t="array" ref="BY1163">SUM(VALUE(AT1163),VALUE(AU1163),VALUE(AV1163),VALUE(AW1163),VALUE(AX1163),VALUE(AY1163),VALUE(AZ1163),VALUE(BB1163),VALUE(BC1163),VALUE(BD1163),VALUE(BE1163),VALUE(BF1163),VALUE(BG1163),VALUE(BH1163),VALUE(BI1163),VALUE(BJ1163),VALUE(BK1163),VALUE(BL1163),VALUE(BM1163),VALUE(BN1163),VALUE(BO1163),VALUE(BP1163),VALUE(BQ1163),VALUE(BR1163),VALUE(BS1163),VALUE(BT1163),VALUE(BU1163),VALUE(BV1163),VALUE(BW1163))</f>
        <v/>
      </c>
      <c r="BZ1163" s="307" t="n"/>
      <c r="CA1163" s="307" t="n"/>
      <c r="CB1163" s="307" t="n"/>
      <c r="CC1163" s="307" t="n"/>
      <c r="CD1163" s="307" t="n"/>
      <c r="CE1163" s="307" t="n"/>
      <c r="CF1163" s="307" t="n"/>
      <c r="CG1163" s="307" t="n"/>
      <c r="CH1163" s="307" t="n"/>
      <c r="CI1163" s="307" t="n"/>
      <c r="CJ1163" s="307" t="n"/>
      <c r="CK1163" s="307" t="n"/>
      <c r="CL1163" s="307" t="n"/>
      <c r="CM1163" s="307" t="n"/>
      <c r="CN1163" s="307" t="n"/>
      <c r="CO1163" s="307" t="n"/>
      <c r="CP1163" s="307" t="n"/>
      <c r="CQ1163" s="307" t="n"/>
      <c r="CR1163" s="279" t="inlineStr"/>
      <c r="CS1163" s="280">
        <f>AVERAGE(Value(BY1163),value(CR1163))</f>
        <v/>
      </c>
      <c r="CT1163" s="421">
        <f>(IF(OR(MediaScorecard!BG1650="x", MediaScorecard!BH1650="x",MediaScorecard!BI1650="x",MediaScorecard!BJ1650="x",MediaScorecard!BK1650="x"),1, 2))</f>
        <v/>
      </c>
      <c r="CU1163" s="308" t="n"/>
      <c r="CV1163" s="308" t="n"/>
      <c r="CW1163" s="308" t="n"/>
      <c r="CX1163" s="309" t="n"/>
      <c r="CY1163" s="308" t="n"/>
      <c r="CZ1163" s="308" t="n"/>
      <c r="DA1163" s="308" t="n"/>
    </row>
    <row r="1164" ht="21" customHeight="1" s="590">
      <c r="A1164" s="421" t="n"/>
      <c r="B1164" s="270" t="n"/>
      <c r="C1164" s="266" t="n"/>
      <c r="D1164" s="267" t="inlineStr"/>
      <c r="E1164" s="267" t="inlineStr"/>
      <c r="F1164" s="268" t="inlineStr"/>
      <c r="G1164" s="421" t="n"/>
      <c r="H1164" s="269" t="n"/>
      <c r="I1164" s="421" t="n"/>
      <c r="J1164" s="421" t="n"/>
      <c r="K1164" s="421" t="n"/>
      <c r="L1164" s="421" t="n"/>
      <c r="M1164" s="421" t="n"/>
      <c r="N1164" s="421" t="n"/>
      <c r="O1164" s="421" t="n"/>
      <c r="P1164" s="421" t="n"/>
      <c r="Q1164" s="421" t="n"/>
      <c r="R1164" s="270" t="n"/>
      <c r="S1164" s="421" t="n"/>
      <c r="T1164" s="421" t="n"/>
      <c r="U1164" s="421" t="n"/>
      <c r="V1164" s="421" t="n"/>
      <c r="W1164" s="421" t="n"/>
      <c r="X1164" s="421" t="n"/>
      <c r="Y1164" s="421" t="n"/>
      <c r="Z1164" s="421" t="n"/>
      <c r="AA1164" s="421" t="n"/>
      <c r="AB1164" s="421" t="n"/>
      <c r="AC1164" s="421" t="n"/>
      <c r="AD1164" s="421" t="n"/>
      <c r="AE1164" s="421" t="n"/>
      <c r="AF1164" s="421" t="n"/>
      <c r="AG1164" s="421" t="n"/>
      <c r="AH1164" s="421" t="n"/>
      <c r="AI1164" s="421" t="n"/>
      <c r="AJ1164" s="297" t="n"/>
      <c r="AK1164" s="297" t="n"/>
      <c r="AL1164" s="284" t="n"/>
      <c r="AM1164" s="297" t="n"/>
      <c r="AN1164" s="285" t="n"/>
      <c r="AO1164" s="297" t="n"/>
      <c r="AP1164" s="297" t="n"/>
      <c r="AQ1164" s="297" t="n"/>
      <c r="AR1164" s="297" t="n"/>
      <c r="AS1164" s="297" t="n"/>
      <c r="AT1164" s="285" t="inlineStr">
        <is>
          <t>0</t>
        </is>
      </c>
      <c r="AU1164" s="297" t="inlineStr">
        <is>
          <t>0</t>
        </is>
      </c>
      <c r="AV1164" s="297" t="inlineStr">
        <is>
          <t>0</t>
        </is>
      </c>
      <c r="AW1164" s="297" t="inlineStr">
        <is>
          <t>0</t>
        </is>
      </c>
      <c r="AX1164" s="297" t="inlineStr">
        <is>
          <t>0</t>
        </is>
      </c>
      <c r="AY1164" s="286" t="inlineStr">
        <is>
          <t>0</t>
        </is>
      </c>
      <c r="AZ1164" s="286" t="inlineStr">
        <is>
          <t>0</t>
        </is>
      </c>
      <c r="BA1164" s="287" t="inlineStr">
        <is>
          <t>0</t>
        </is>
      </c>
      <c r="BB1164" s="286" t="inlineStr">
        <is>
          <t>0</t>
        </is>
      </c>
      <c r="BC1164" s="286" t="inlineStr">
        <is>
          <t>0</t>
        </is>
      </c>
      <c r="BD1164" s="286" t="inlineStr">
        <is>
          <t>0</t>
        </is>
      </c>
      <c r="BE1164" s="286" t="inlineStr">
        <is>
          <t>0</t>
        </is>
      </c>
      <c r="BF1164" s="286" t="inlineStr">
        <is>
          <t>0</t>
        </is>
      </c>
      <c r="BG1164" s="286" t="inlineStr">
        <is>
          <t>0</t>
        </is>
      </c>
      <c r="BH1164" s="297" t="inlineStr">
        <is>
          <t>0</t>
        </is>
      </c>
      <c r="BI1164" s="297" t="inlineStr">
        <is>
          <t>0</t>
        </is>
      </c>
      <c r="BJ1164" s="297" t="inlineStr">
        <is>
          <t>0</t>
        </is>
      </c>
      <c r="BK1164" s="297" t="inlineStr">
        <is>
          <t>0</t>
        </is>
      </c>
      <c r="BL1164" s="297" t="inlineStr">
        <is>
          <t>0</t>
        </is>
      </c>
      <c r="BM1164" s="297" t="inlineStr">
        <is>
          <t>0</t>
        </is>
      </c>
      <c r="BN1164" s="297" t="inlineStr">
        <is>
          <t>0</t>
        </is>
      </c>
      <c r="BO1164" s="285" t="inlineStr">
        <is>
          <t>0</t>
        </is>
      </c>
      <c r="BP1164" s="297" t="inlineStr">
        <is>
          <t>0</t>
        </is>
      </c>
      <c r="BQ1164" s="297" t="inlineStr">
        <is>
          <t>0</t>
        </is>
      </c>
      <c r="BR1164" s="297" t="inlineStr">
        <is>
          <t>0</t>
        </is>
      </c>
      <c r="BS1164" s="297" t="inlineStr">
        <is>
          <t>0</t>
        </is>
      </c>
      <c r="BT1164" s="297" t="inlineStr">
        <is>
          <t>0</t>
        </is>
      </c>
      <c r="BU1164" s="297" t="inlineStr">
        <is>
          <t>0</t>
        </is>
      </c>
      <c r="BV1164" s="297" t="inlineStr">
        <is>
          <t>0</t>
        </is>
      </c>
      <c r="BW1164" s="288" t="inlineStr">
        <is>
          <t>0</t>
        </is>
      </c>
      <c r="BX1164" s="276">
        <f>SUM(IF(COUNTIF(#REF!, "*1.*"), 2, 0), IF(COUNTIF(#REF!, "*2.*"), 2, 0), IF(COUNTIF(#REF!, "*3.*"), 2, 0), IF(COUNTIF(#REF!, "*4.*"), 2, 0), IF(COUNTIF(#REF!, "*5.*"), 2, 0), IF(COUNTIF(#REF!, "*6.*"), 2, 0))</f>
        <v/>
      </c>
      <c r="BY1164" s="277">
        <f t="array" ref="BY1164">SUM(VALUE(AT1164),VALUE(AU1164),VALUE(AV1164),VALUE(AW1164),VALUE(AX1164),VALUE(AY1164),VALUE(AZ1164),VALUE(BB1164),VALUE(BC1164),VALUE(BD1164),VALUE(BE1164),VALUE(BF1164),VALUE(BG1164),VALUE(BH1164),VALUE(BI1164),VALUE(BJ1164),VALUE(BK1164),VALUE(BL1164),VALUE(BM1164),VALUE(BN1164),VALUE(BO1164),VALUE(BP1164),VALUE(BQ1164),VALUE(BR1164),VALUE(BS1164),VALUE(BT1164),VALUE(BU1164),VALUE(BV1164),VALUE(BW1164))</f>
        <v/>
      </c>
      <c r="BZ1164" s="307" t="n"/>
      <c r="CA1164" s="307" t="n"/>
      <c r="CB1164" s="307" t="n"/>
      <c r="CC1164" s="307" t="n"/>
      <c r="CD1164" s="307" t="n"/>
      <c r="CE1164" s="307" t="n"/>
      <c r="CF1164" s="307" t="n"/>
      <c r="CG1164" s="307" t="n"/>
      <c r="CH1164" s="307" t="n"/>
      <c r="CI1164" s="307" t="n"/>
      <c r="CJ1164" s="307" t="n"/>
      <c r="CK1164" s="307" t="n"/>
      <c r="CL1164" s="307" t="n"/>
      <c r="CM1164" s="307" t="n"/>
      <c r="CN1164" s="307" t="n"/>
      <c r="CO1164" s="307" t="n"/>
      <c r="CP1164" s="307" t="n"/>
      <c r="CQ1164" s="307" t="n"/>
      <c r="CR1164" s="279" t="inlineStr"/>
      <c r="CS1164" s="280">
        <f>AVERAGE(Value(BY1164),value(CR1164))</f>
        <v/>
      </c>
      <c r="CT1164" s="421">
        <f>(IF(OR(MediaScorecard!BG1651="x", MediaScorecard!BH1651="x",MediaScorecard!BI1651="x",MediaScorecard!BJ1651="x",MediaScorecard!BK1651="x"),1, 2))</f>
        <v/>
      </c>
      <c r="CU1164" s="308" t="n"/>
      <c r="CV1164" s="308" t="n"/>
      <c r="CW1164" s="308" t="n"/>
      <c r="CX1164" s="309" t="n"/>
      <c r="CY1164" s="308" t="n"/>
      <c r="CZ1164" s="308" t="n"/>
      <c r="DA1164" s="308" t="n"/>
    </row>
    <row r="1165" ht="21" customHeight="1" s="590">
      <c r="A1165" s="421" t="n"/>
      <c r="B1165" s="270" t="n"/>
      <c r="C1165" s="266" t="n"/>
      <c r="D1165" s="267" t="inlineStr"/>
      <c r="E1165" s="267" t="inlineStr"/>
      <c r="F1165" s="268" t="inlineStr"/>
      <c r="G1165" s="421" t="n"/>
      <c r="H1165" s="269" t="n"/>
      <c r="I1165" s="421" t="n"/>
      <c r="J1165" s="421" t="n"/>
      <c r="K1165" s="421" t="n"/>
      <c r="L1165" s="421" t="n"/>
      <c r="M1165" s="421" t="n"/>
      <c r="N1165" s="421" t="n"/>
      <c r="O1165" s="421" t="n"/>
      <c r="P1165" s="421" t="n"/>
      <c r="Q1165" s="421" t="n"/>
      <c r="R1165" s="270" t="n"/>
      <c r="S1165" s="421" t="n"/>
      <c r="T1165" s="421" t="n"/>
      <c r="U1165" s="421" t="n"/>
      <c r="V1165" s="421" t="n"/>
      <c r="W1165" s="421" t="n"/>
      <c r="X1165" s="421" t="n"/>
      <c r="Y1165" s="421" t="n"/>
      <c r="Z1165" s="421" t="n"/>
      <c r="AA1165" s="421" t="n"/>
      <c r="AB1165" s="421" t="n"/>
      <c r="AC1165" s="421" t="n"/>
      <c r="AD1165" s="421" t="n"/>
      <c r="AE1165" s="421" t="n"/>
      <c r="AF1165" s="421" t="n"/>
      <c r="AG1165" s="421" t="n"/>
      <c r="AH1165" s="421" t="n"/>
      <c r="AI1165" s="421" t="n"/>
      <c r="AJ1165" s="297" t="n"/>
      <c r="AK1165" s="297" t="n"/>
      <c r="AL1165" s="284" t="n"/>
      <c r="AM1165" s="297" t="n"/>
      <c r="AN1165" s="285" t="n"/>
      <c r="AO1165" s="297" t="n"/>
      <c r="AP1165" s="297" t="n"/>
      <c r="AQ1165" s="297" t="n"/>
      <c r="AR1165" s="297" t="n"/>
      <c r="AS1165" s="297" t="n"/>
      <c r="AT1165" s="285" t="inlineStr">
        <is>
          <t>0</t>
        </is>
      </c>
      <c r="AU1165" s="297" t="inlineStr">
        <is>
          <t>0</t>
        </is>
      </c>
      <c r="AV1165" s="297" t="inlineStr">
        <is>
          <t>0</t>
        </is>
      </c>
      <c r="AW1165" s="297" t="inlineStr">
        <is>
          <t>0</t>
        </is>
      </c>
      <c r="AX1165" s="297" t="inlineStr">
        <is>
          <t>0</t>
        </is>
      </c>
      <c r="AY1165" s="286" t="inlineStr">
        <is>
          <t>0</t>
        </is>
      </c>
      <c r="AZ1165" s="286" t="inlineStr">
        <is>
          <t>0</t>
        </is>
      </c>
      <c r="BA1165" s="287" t="inlineStr">
        <is>
          <t>0</t>
        </is>
      </c>
      <c r="BB1165" s="286" t="inlineStr">
        <is>
          <t>0</t>
        </is>
      </c>
      <c r="BC1165" s="286" t="inlineStr">
        <is>
          <t>0</t>
        </is>
      </c>
      <c r="BD1165" s="286" t="inlineStr">
        <is>
          <t>0</t>
        </is>
      </c>
      <c r="BE1165" s="286" t="inlineStr">
        <is>
          <t>0</t>
        </is>
      </c>
      <c r="BF1165" s="286" t="inlineStr">
        <is>
          <t>0</t>
        </is>
      </c>
      <c r="BG1165" s="286" t="inlineStr">
        <is>
          <t>0</t>
        </is>
      </c>
      <c r="BH1165" s="297" t="inlineStr">
        <is>
          <t>0</t>
        </is>
      </c>
      <c r="BI1165" s="297" t="inlineStr">
        <is>
          <t>0</t>
        </is>
      </c>
      <c r="BJ1165" s="297" t="inlineStr">
        <is>
          <t>0</t>
        </is>
      </c>
      <c r="BK1165" s="297" t="inlineStr">
        <is>
          <t>0</t>
        </is>
      </c>
      <c r="BL1165" s="297" t="inlineStr">
        <is>
          <t>0</t>
        </is>
      </c>
      <c r="BM1165" s="297" t="inlineStr">
        <is>
          <t>0</t>
        </is>
      </c>
      <c r="BN1165" s="297" t="inlineStr">
        <is>
          <t>0</t>
        </is>
      </c>
      <c r="BO1165" s="285" t="inlineStr">
        <is>
          <t>0</t>
        </is>
      </c>
      <c r="BP1165" s="297" t="inlineStr">
        <is>
          <t>0</t>
        </is>
      </c>
      <c r="BQ1165" s="297" t="inlineStr">
        <is>
          <t>0</t>
        </is>
      </c>
      <c r="BR1165" s="297" t="inlineStr">
        <is>
          <t>0</t>
        </is>
      </c>
      <c r="BS1165" s="297" t="inlineStr">
        <is>
          <t>0</t>
        </is>
      </c>
      <c r="BT1165" s="297" t="inlineStr">
        <is>
          <t>0</t>
        </is>
      </c>
      <c r="BU1165" s="297" t="inlineStr">
        <is>
          <t>0</t>
        </is>
      </c>
      <c r="BV1165" s="297" t="inlineStr">
        <is>
          <t>0</t>
        </is>
      </c>
      <c r="BW1165" s="288" t="inlineStr">
        <is>
          <t>0</t>
        </is>
      </c>
      <c r="BX1165" s="276">
        <f>SUM(IF(COUNTIF(#REF!, "*1.*"), 2, 0), IF(COUNTIF(#REF!, "*2.*"), 2, 0), IF(COUNTIF(#REF!, "*3.*"), 2, 0), IF(COUNTIF(#REF!, "*4.*"), 2, 0), IF(COUNTIF(#REF!, "*5.*"), 2, 0), IF(COUNTIF(#REF!, "*6.*"), 2, 0))</f>
        <v/>
      </c>
      <c r="BY1165" s="277">
        <f t="array" ref="BY1165">SUM(VALUE(AT1165),VALUE(AU1165),VALUE(AV1165),VALUE(AW1165),VALUE(AX1165),VALUE(AY1165),VALUE(AZ1165),VALUE(BB1165),VALUE(BC1165),VALUE(BD1165),VALUE(BE1165),VALUE(BF1165),VALUE(BG1165),VALUE(BH1165),VALUE(BI1165),VALUE(BJ1165),VALUE(BK1165),VALUE(BL1165),VALUE(BM1165),VALUE(BN1165),VALUE(BO1165),VALUE(BP1165),VALUE(BQ1165),VALUE(BR1165),VALUE(BS1165),VALUE(BT1165),VALUE(BU1165),VALUE(BV1165),VALUE(BW1165))</f>
        <v/>
      </c>
      <c r="BZ1165" s="307" t="n"/>
      <c r="CA1165" s="307" t="n"/>
      <c r="CB1165" s="307" t="n"/>
      <c r="CC1165" s="307" t="n"/>
      <c r="CD1165" s="307" t="n"/>
      <c r="CE1165" s="307" t="n"/>
      <c r="CF1165" s="307" t="n"/>
      <c r="CG1165" s="307" t="n"/>
      <c r="CH1165" s="307" t="n"/>
      <c r="CI1165" s="307" t="n"/>
      <c r="CJ1165" s="307" t="n"/>
      <c r="CK1165" s="307" t="n"/>
      <c r="CL1165" s="307" t="n"/>
      <c r="CM1165" s="307" t="n"/>
      <c r="CN1165" s="307" t="n"/>
      <c r="CO1165" s="307" t="n"/>
      <c r="CP1165" s="307" t="n"/>
      <c r="CQ1165" s="307" t="n"/>
      <c r="CR1165" s="279" t="inlineStr"/>
      <c r="CS1165" s="280">
        <f>AVERAGE(Value(BY1165),value(CR1165))</f>
        <v/>
      </c>
      <c r="CT1165" s="421">
        <f>(IF(OR(MediaScorecard!BG1652="x", MediaScorecard!BH1652="x",MediaScorecard!BI1652="x",MediaScorecard!BJ1652="x",MediaScorecard!BK1652="x"),1, 2))</f>
        <v/>
      </c>
      <c r="CU1165" s="308" t="n"/>
      <c r="CV1165" s="308" t="n"/>
      <c r="CW1165" s="308" t="n"/>
      <c r="CX1165" s="309" t="n"/>
      <c r="CY1165" s="308" t="n"/>
      <c r="CZ1165" s="308" t="n"/>
      <c r="DA1165" s="308" t="n"/>
    </row>
    <row r="1166" ht="21" customHeight="1" s="590">
      <c r="A1166" s="421" t="n"/>
      <c r="B1166" s="270" t="n"/>
      <c r="C1166" s="266" t="n"/>
      <c r="D1166" s="267" t="inlineStr"/>
      <c r="E1166" s="267" t="inlineStr"/>
      <c r="F1166" s="268" t="inlineStr"/>
      <c r="G1166" s="421" t="n"/>
      <c r="H1166" s="269" t="n"/>
      <c r="I1166" s="421" t="n"/>
      <c r="J1166" s="421" t="n"/>
      <c r="K1166" s="421" t="n"/>
      <c r="L1166" s="421" t="n"/>
      <c r="M1166" s="421" t="n"/>
      <c r="N1166" s="421" t="n"/>
      <c r="O1166" s="421" t="n"/>
      <c r="P1166" s="421" t="n"/>
      <c r="Q1166" s="421" t="n"/>
      <c r="R1166" s="270" t="n"/>
      <c r="S1166" s="421" t="n"/>
      <c r="T1166" s="421" t="n"/>
      <c r="U1166" s="421" t="n"/>
      <c r="V1166" s="421" t="n"/>
      <c r="W1166" s="421" t="n"/>
      <c r="X1166" s="421" t="n"/>
      <c r="Y1166" s="421" t="n"/>
      <c r="Z1166" s="421" t="n"/>
      <c r="AA1166" s="421" t="n"/>
      <c r="AB1166" s="421" t="n"/>
      <c r="AC1166" s="421" t="n"/>
      <c r="AD1166" s="421" t="n"/>
      <c r="AE1166" s="421" t="n"/>
      <c r="AF1166" s="421" t="n"/>
      <c r="AG1166" s="421" t="n"/>
      <c r="AH1166" s="421" t="n"/>
      <c r="AI1166" s="421" t="n"/>
      <c r="AJ1166" s="297" t="n"/>
      <c r="AK1166" s="297" t="n"/>
      <c r="AL1166" s="284" t="n"/>
      <c r="AM1166" s="297" t="n"/>
      <c r="AN1166" s="285" t="n"/>
      <c r="AO1166" s="297" t="n"/>
      <c r="AP1166" s="297" t="n"/>
      <c r="AQ1166" s="297" t="n"/>
      <c r="AR1166" s="297" t="n"/>
      <c r="AS1166" s="297" t="n"/>
      <c r="AT1166" s="285" t="inlineStr">
        <is>
          <t>0</t>
        </is>
      </c>
      <c r="AU1166" s="297" t="inlineStr">
        <is>
          <t>0</t>
        </is>
      </c>
      <c r="AV1166" s="297" t="inlineStr">
        <is>
          <t>0</t>
        </is>
      </c>
      <c r="AW1166" s="297" t="inlineStr">
        <is>
          <t>0</t>
        </is>
      </c>
      <c r="AX1166" s="297" t="inlineStr">
        <is>
          <t>0</t>
        </is>
      </c>
      <c r="AY1166" s="286" t="inlineStr">
        <is>
          <t>0</t>
        </is>
      </c>
      <c r="AZ1166" s="286" t="inlineStr">
        <is>
          <t>0</t>
        </is>
      </c>
      <c r="BA1166" s="287" t="inlineStr">
        <is>
          <t>0</t>
        </is>
      </c>
      <c r="BB1166" s="286" t="inlineStr">
        <is>
          <t>0</t>
        </is>
      </c>
      <c r="BC1166" s="286" t="inlineStr">
        <is>
          <t>0</t>
        </is>
      </c>
      <c r="BD1166" s="286" t="inlineStr">
        <is>
          <t>0</t>
        </is>
      </c>
      <c r="BE1166" s="286" t="inlineStr">
        <is>
          <t>0</t>
        </is>
      </c>
      <c r="BF1166" s="286" t="inlineStr">
        <is>
          <t>0</t>
        </is>
      </c>
      <c r="BG1166" s="286" t="inlineStr">
        <is>
          <t>0</t>
        </is>
      </c>
      <c r="BH1166" s="297" t="inlineStr">
        <is>
          <t>0</t>
        </is>
      </c>
      <c r="BI1166" s="297" t="inlineStr">
        <is>
          <t>0</t>
        </is>
      </c>
      <c r="BJ1166" s="297" t="inlineStr">
        <is>
          <t>0</t>
        </is>
      </c>
      <c r="BK1166" s="297" t="inlineStr">
        <is>
          <t>0</t>
        </is>
      </c>
      <c r="BL1166" s="297" t="inlineStr">
        <is>
          <t>0</t>
        </is>
      </c>
      <c r="BM1166" s="297" t="inlineStr">
        <is>
          <t>0</t>
        </is>
      </c>
      <c r="BN1166" s="297" t="inlineStr">
        <is>
          <t>0</t>
        </is>
      </c>
      <c r="BO1166" s="285" t="inlineStr">
        <is>
          <t>0</t>
        </is>
      </c>
      <c r="BP1166" s="297" t="inlineStr">
        <is>
          <t>0</t>
        </is>
      </c>
      <c r="BQ1166" s="297" t="inlineStr">
        <is>
          <t>0</t>
        </is>
      </c>
      <c r="BR1166" s="297" t="inlineStr">
        <is>
          <t>0</t>
        </is>
      </c>
      <c r="BS1166" s="297" t="inlineStr">
        <is>
          <t>0</t>
        </is>
      </c>
      <c r="BT1166" s="297" t="inlineStr">
        <is>
          <t>0</t>
        </is>
      </c>
      <c r="BU1166" s="297" t="inlineStr">
        <is>
          <t>0</t>
        </is>
      </c>
      <c r="BV1166" s="297" t="inlineStr">
        <is>
          <t>0</t>
        </is>
      </c>
      <c r="BW1166" s="288" t="inlineStr">
        <is>
          <t>0</t>
        </is>
      </c>
      <c r="BX1166" s="276">
        <f>SUM(IF(COUNTIF(#REF!, "*1.*"), 2, 0), IF(COUNTIF(#REF!, "*2.*"), 2, 0), IF(COUNTIF(#REF!, "*3.*"), 2, 0), IF(COUNTIF(#REF!, "*4.*"), 2, 0), IF(COUNTIF(#REF!, "*5.*"), 2, 0), IF(COUNTIF(#REF!, "*6.*"), 2, 0))</f>
        <v/>
      </c>
      <c r="BY1166" s="277">
        <f t="array" ref="BY1166">SUM(VALUE(AT1166),VALUE(AU1166),VALUE(AV1166),VALUE(AW1166),VALUE(AX1166),VALUE(AY1166),VALUE(AZ1166),VALUE(BB1166),VALUE(BC1166),VALUE(BD1166),VALUE(BE1166),VALUE(BF1166),VALUE(BG1166),VALUE(BH1166),VALUE(BI1166),VALUE(BJ1166),VALUE(BK1166),VALUE(BL1166),VALUE(BM1166),VALUE(BN1166),VALUE(BO1166),VALUE(BP1166),VALUE(BQ1166),VALUE(BR1166),VALUE(BS1166),VALUE(BT1166),VALUE(BU1166),VALUE(BV1166),VALUE(BW1166))</f>
        <v/>
      </c>
      <c r="BZ1166" s="307" t="n"/>
      <c r="CA1166" s="307" t="n"/>
      <c r="CB1166" s="307" t="n"/>
      <c r="CC1166" s="307" t="n"/>
      <c r="CD1166" s="307" t="n"/>
      <c r="CE1166" s="307" t="n"/>
      <c r="CF1166" s="307" t="n"/>
      <c r="CG1166" s="307" t="n"/>
      <c r="CH1166" s="307" t="n"/>
      <c r="CI1166" s="307" t="n"/>
      <c r="CJ1166" s="307" t="n"/>
      <c r="CK1166" s="307" t="n"/>
      <c r="CL1166" s="307" t="n"/>
      <c r="CM1166" s="307" t="n"/>
      <c r="CN1166" s="307" t="n"/>
      <c r="CO1166" s="307" t="n"/>
      <c r="CP1166" s="307" t="n"/>
      <c r="CQ1166" s="307" t="n"/>
      <c r="CR1166" s="279" t="inlineStr"/>
      <c r="CS1166" s="280">
        <f>AVERAGE(Value(BY1166),value(CR1166))</f>
        <v/>
      </c>
      <c r="CT1166" s="421">
        <f>(IF(OR(MediaScorecard!BG1653="x", MediaScorecard!BH1653="x",MediaScorecard!BI1653="x",MediaScorecard!BJ1653="x",MediaScorecard!BK1653="x"),1, 2))</f>
        <v/>
      </c>
      <c r="CU1166" s="308" t="n"/>
      <c r="CV1166" s="308" t="n"/>
      <c r="CW1166" s="308" t="n"/>
      <c r="CX1166" s="309" t="n"/>
      <c r="CY1166" s="308" t="n"/>
      <c r="CZ1166" s="308" t="n"/>
      <c r="DA1166" s="308" t="n"/>
    </row>
    <row r="1167" ht="21" customHeight="1" s="590">
      <c r="A1167" s="421" t="n"/>
      <c r="B1167" s="270" t="n"/>
      <c r="C1167" s="266" t="n"/>
      <c r="D1167" s="267" t="inlineStr"/>
      <c r="E1167" s="267" t="inlineStr"/>
      <c r="F1167" s="268" t="inlineStr"/>
      <c r="G1167" s="421" t="n"/>
      <c r="H1167" s="269" t="n"/>
      <c r="I1167" s="421" t="n"/>
      <c r="J1167" s="421" t="n"/>
      <c r="K1167" s="421" t="n"/>
      <c r="L1167" s="421" t="n"/>
      <c r="M1167" s="421" t="n"/>
      <c r="N1167" s="421" t="n"/>
      <c r="O1167" s="421" t="n"/>
      <c r="P1167" s="421" t="n"/>
      <c r="Q1167" s="421" t="n"/>
      <c r="R1167" s="270" t="n"/>
      <c r="S1167" s="421" t="n"/>
      <c r="T1167" s="421" t="n"/>
      <c r="U1167" s="421" t="n"/>
      <c r="V1167" s="421" t="n"/>
      <c r="W1167" s="421" t="n"/>
      <c r="X1167" s="421" t="n"/>
      <c r="Y1167" s="421" t="n"/>
      <c r="Z1167" s="421" t="n"/>
      <c r="AA1167" s="421" t="n"/>
      <c r="AB1167" s="421" t="n"/>
      <c r="AC1167" s="421" t="n"/>
      <c r="AD1167" s="421" t="n"/>
      <c r="AE1167" s="421" t="n"/>
      <c r="AF1167" s="421" t="n"/>
      <c r="AG1167" s="421" t="n"/>
      <c r="AH1167" s="421" t="n"/>
      <c r="AI1167" s="421" t="n"/>
      <c r="AJ1167" s="297" t="n"/>
      <c r="AK1167" s="297" t="n"/>
      <c r="AL1167" s="284" t="n"/>
      <c r="AM1167" s="297" t="n"/>
      <c r="AN1167" s="285" t="n"/>
      <c r="AO1167" s="297" t="n"/>
      <c r="AP1167" s="297" t="n"/>
      <c r="AQ1167" s="297" t="n"/>
      <c r="AR1167" s="297" t="n"/>
      <c r="AS1167" s="297" t="n"/>
      <c r="AT1167" s="285" t="inlineStr">
        <is>
          <t>0</t>
        </is>
      </c>
      <c r="AU1167" s="297" t="inlineStr">
        <is>
          <t>0</t>
        </is>
      </c>
      <c r="AV1167" s="297" t="inlineStr">
        <is>
          <t>0</t>
        </is>
      </c>
      <c r="AW1167" s="297" t="inlineStr">
        <is>
          <t>0</t>
        </is>
      </c>
      <c r="AX1167" s="297" t="inlineStr">
        <is>
          <t>0</t>
        </is>
      </c>
      <c r="AY1167" s="286" t="inlineStr">
        <is>
          <t>0</t>
        </is>
      </c>
      <c r="AZ1167" s="286" t="inlineStr">
        <is>
          <t>0</t>
        </is>
      </c>
      <c r="BA1167" s="287" t="inlineStr">
        <is>
          <t>0</t>
        </is>
      </c>
      <c r="BB1167" s="286" t="inlineStr">
        <is>
          <t>0</t>
        </is>
      </c>
      <c r="BC1167" s="286" t="inlineStr">
        <is>
          <t>0</t>
        </is>
      </c>
      <c r="BD1167" s="286" t="inlineStr">
        <is>
          <t>0</t>
        </is>
      </c>
      <c r="BE1167" s="286" t="inlineStr">
        <is>
          <t>0</t>
        </is>
      </c>
      <c r="BF1167" s="286" t="inlineStr">
        <is>
          <t>0</t>
        </is>
      </c>
      <c r="BG1167" s="286" t="inlineStr">
        <is>
          <t>0</t>
        </is>
      </c>
      <c r="BH1167" s="297" t="inlineStr">
        <is>
          <t>0</t>
        </is>
      </c>
      <c r="BI1167" s="297" t="inlineStr">
        <is>
          <t>0</t>
        </is>
      </c>
      <c r="BJ1167" s="297" t="inlineStr">
        <is>
          <t>0</t>
        </is>
      </c>
      <c r="BK1167" s="297" t="inlineStr">
        <is>
          <t>0</t>
        </is>
      </c>
      <c r="BL1167" s="297" t="inlineStr">
        <is>
          <t>0</t>
        </is>
      </c>
      <c r="BM1167" s="297" t="inlineStr">
        <is>
          <t>0</t>
        </is>
      </c>
      <c r="BN1167" s="297" t="inlineStr">
        <is>
          <t>0</t>
        </is>
      </c>
      <c r="BO1167" s="285" t="inlineStr">
        <is>
          <t>0</t>
        </is>
      </c>
      <c r="BP1167" s="297" t="inlineStr">
        <is>
          <t>0</t>
        </is>
      </c>
      <c r="BQ1167" s="297" t="inlineStr">
        <is>
          <t>0</t>
        </is>
      </c>
      <c r="BR1167" s="297" t="inlineStr">
        <is>
          <t>0</t>
        </is>
      </c>
      <c r="BS1167" s="297" t="inlineStr">
        <is>
          <t>0</t>
        </is>
      </c>
      <c r="BT1167" s="297" t="inlineStr">
        <is>
          <t>0</t>
        </is>
      </c>
      <c r="BU1167" s="297" t="inlineStr">
        <is>
          <t>0</t>
        </is>
      </c>
      <c r="BV1167" s="297" t="inlineStr">
        <is>
          <t>0</t>
        </is>
      </c>
      <c r="BW1167" s="288" t="inlineStr">
        <is>
          <t>0</t>
        </is>
      </c>
      <c r="BX1167" s="276">
        <f>SUM(IF(COUNTIF(#REF!, "*1.*"), 2, 0), IF(COUNTIF(#REF!, "*2.*"), 2, 0), IF(COUNTIF(#REF!, "*3.*"), 2, 0), IF(COUNTIF(#REF!, "*4.*"), 2, 0), IF(COUNTIF(#REF!, "*5.*"), 2, 0), IF(COUNTIF(#REF!, "*6.*"), 2, 0))</f>
        <v/>
      </c>
      <c r="BY1167" s="277">
        <f t="array" ref="BY1167">SUM(VALUE(AT1167),VALUE(AU1167),VALUE(AV1167),VALUE(AW1167),VALUE(AX1167),VALUE(AY1167),VALUE(AZ1167),VALUE(BB1167),VALUE(BC1167),VALUE(BD1167),VALUE(BE1167),VALUE(BF1167),VALUE(BG1167),VALUE(BH1167),VALUE(BI1167),VALUE(BJ1167),VALUE(BK1167),VALUE(BL1167),VALUE(BM1167),VALUE(BN1167),VALUE(BO1167),VALUE(BP1167),VALUE(BQ1167),VALUE(BR1167),VALUE(BS1167),VALUE(BT1167),VALUE(BU1167),VALUE(BV1167),VALUE(BW1167))</f>
        <v/>
      </c>
      <c r="BZ1167" s="307" t="n"/>
      <c r="CA1167" s="307" t="n"/>
      <c r="CB1167" s="307" t="n"/>
      <c r="CC1167" s="307" t="n"/>
      <c r="CD1167" s="307" t="n"/>
      <c r="CE1167" s="307" t="n"/>
      <c r="CF1167" s="307" t="n"/>
      <c r="CG1167" s="307" t="n"/>
      <c r="CH1167" s="307" t="n"/>
      <c r="CI1167" s="307" t="n"/>
      <c r="CJ1167" s="307" t="n"/>
      <c r="CK1167" s="307" t="n"/>
      <c r="CL1167" s="307" t="n"/>
      <c r="CM1167" s="307" t="n"/>
      <c r="CN1167" s="307" t="n"/>
      <c r="CO1167" s="307" t="n"/>
      <c r="CP1167" s="307" t="n"/>
      <c r="CQ1167" s="307" t="n"/>
      <c r="CR1167" s="279" t="inlineStr"/>
      <c r="CS1167" s="280">
        <f>AVERAGE(Value(BY1167),value(CR1167))</f>
        <v/>
      </c>
      <c r="CT1167" s="421">
        <f>(IF(OR(MediaScorecard!BG1654="x", MediaScorecard!BH1654="x",MediaScorecard!BI1654="x",MediaScorecard!BJ1654="x",MediaScorecard!BK1654="x"),1, 2))</f>
        <v/>
      </c>
      <c r="CU1167" s="308" t="n"/>
      <c r="CV1167" s="308" t="n"/>
      <c r="CW1167" s="308" t="n"/>
      <c r="CX1167" s="309" t="n"/>
      <c r="CY1167" s="308" t="n"/>
      <c r="CZ1167" s="308" t="n"/>
      <c r="DA1167" s="308" t="n"/>
    </row>
    <row r="1168" ht="21" customHeight="1" s="590">
      <c r="A1168" s="421" t="n"/>
      <c r="B1168" s="270" t="n"/>
      <c r="C1168" s="266" t="n"/>
      <c r="D1168" s="267" t="inlineStr"/>
      <c r="E1168" s="267" t="inlineStr"/>
      <c r="F1168" s="268" t="inlineStr"/>
      <c r="G1168" s="421" t="n"/>
      <c r="H1168" s="269" t="n"/>
      <c r="I1168" s="421" t="n"/>
      <c r="J1168" s="421" t="n"/>
      <c r="K1168" s="421" t="n"/>
      <c r="L1168" s="421" t="n"/>
      <c r="M1168" s="421" t="n"/>
      <c r="N1168" s="421" t="n"/>
      <c r="O1168" s="421" t="n"/>
      <c r="P1168" s="421" t="n"/>
      <c r="Q1168" s="421" t="n"/>
      <c r="R1168" s="270" t="n"/>
      <c r="S1168" s="421" t="n"/>
      <c r="T1168" s="421" t="n"/>
      <c r="U1168" s="421" t="n"/>
      <c r="V1168" s="421" t="n"/>
      <c r="W1168" s="421" t="n"/>
      <c r="X1168" s="421" t="n"/>
      <c r="Y1168" s="421" t="n"/>
      <c r="Z1168" s="421" t="n"/>
      <c r="AA1168" s="421" t="n"/>
      <c r="AB1168" s="421" t="n"/>
      <c r="AC1168" s="421" t="n"/>
      <c r="AD1168" s="421" t="n"/>
      <c r="AE1168" s="421" t="n"/>
      <c r="AF1168" s="421" t="n"/>
      <c r="AG1168" s="421" t="n"/>
      <c r="AH1168" s="421" t="n"/>
      <c r="AI1168" s="421" t="n"/>
      <c r="AJ1168" s="297" t="n"/>
      <c r="AK1168" s="297" t="n"/>
      <c r="AL1168" s="284" t="n"/>
      <c r="AM1168" s="297" t="n"/>
      <c r="AN1168" s="285" t="n"/>
      <c r="AO1168" s="297" t="n"/>
      <c r="AP1168" s="297" t="n"/>
      <c r="AQ1168" s="297" t="n"/>
      <c r="AR1168" s="297" t="n"/>
      <c r="AS1168" s="297" t="n"/>
      <c r="AT1168" s="285" t="inlineStr">
        <is>
          <t>0</t>
        </is>
      </c>
      <c r="AU1168" s="297" t="inlineStr">
        <is>
          <t>0</t>
        </is>
      </c>
      <c r="AV1168" s="297" t="inlineStr">
        <is>
          <t>0</t>
        </is>
      </c>
      <c r="AW1168" s="297" t="inlineStr">
        <is>
          <t>0</t>
        </is>
      </c>
      <c r="AX1168" s="297" t="inlineStr">
        <is>
          <t>0</t>
        </is>
      </c>
      <c r="AY1168" s="286" t="inlineStr">
        <is>
          <t>0</t>
        </is>
      </c>
      <c r="AZ1168" s="286" t="inlineStr">
        <is>
          <t>0</t>
        </is>
      </c>
      <c r="BA1168" s="287" t="inlineStr">
        <is>
          <t>0</t>
        </is>
      </c>
      <c r="BB1168" s="286" t="inlineStr">
        <is>
          <t>0</t>
        </is>
      </c>
      <c r="BC1168" s="286" t="inlineStr">
        <is>
          <t>0</t>
        </is>
      </c>
      <c r="BD1168" s="286" t="inlineStr">
        <is>
          <t>0</t>
        </is>
      </c>
      <c r="BE1168" s="286" t="inlineStr">
        <is>
          <t>0</t>
        </is>
      </c>
      <c r="BF1168" s="286" t="inlineStr">
        <is>
          <t>0</t>
        </is>
      </c>
      <c r="BG1168" s="286" t="inlineStr">
        <is>
          <t>0</t>
        </is>
      </c>
      <c r="BH1168" s="297" t="inlineStr">
        <is>
          <t>0</t>
        </is>
      </c>
      <c r="BI1168" s="297" t="inlineStr">
        <is>
          <t>0</t>
        </is>
      </c>
      <c r="BJ1168" s="297" t="inlineStr">
        <is>
          <t>0</t>
        </is>
      </c>
      <c r="BK1168" s="297" t="inlineStr">
        <is>
          <t>0</t>
        </is>
      </c>
      <c r="BL1168" s="297" t="inlineStr">
        <is>
          <t>0</t>
        </is>
      </c>
      <c r="BM1168" s="297" t="inlineStr">
        <is>
          <t>0</t>
        </is>
      </c>
      <c r="BN1168" s="297" t="inlineStr">
        <is>
          <t>0</t>
        </is>
      </c>
      <c r="BO1168" s="285" t="inlineStr">
        <is>
          <t>0</t>
        </is>
      </c>
      <c r="BP1168" s="297" t="inlineStr">
        <is>
          <t>0</t>
        </is>
      </c>
      <c r="BQ1168" s="297" t="inlineStr">
        <is>
          <t>0</t>
        </is>
      </c>
      <c r="BR1168" s="297" t="inlineStr">
        <is>
          <t>0</t>
        </is>
      </c>
      <c r="BS1168" s="297" t="inlineStr">
        <is>
          <t>0</t>
        </is>
      </c>
      <c r="BT1168" s="297" t="inlineStr">
        <is>
          <t>0</t>
        </is>
      </c>
      <c r="BU1168" s="297" t="inlineStr">
        <is>
          <t>0</t>
        </is>
      </c>
      <c r="BV1168" s="297" t="inlineStr">
        <is>
          <t>0</t>
        </is>
      </c>
      <c r="BW1168" s="288" t="inlineStr">
        <is>
          <t>0</t>
        </is>
      </c>
      <c r="BX1168" s="276">
        <f>SUM(IF(COUNTIF(#REF!, "*1.*"), 2, 0), IF(COUNTIF(#REF!, "*2.*"), 2, 0), IF(COUNTIF(#REF!, "*3.*"), 2, 0), IF(COUNTIF(#REF!, "*4.*"), 2, 0), IF(COUNTIF(#REF!, "*5.*"), 2, 0), IF(COUNTIF(#REF!, "*6.*"), 2, 0))</f>
        <v/>
      </c>
      <c r="BY1168" s="277">
        <f t="array" ref="BY1168">SUM(VALUE(AT1168),VALUE(AU1168),VALUE(AV1168),VALUE(AW1168),VALUE(AX1168),VALUE(AY1168),VALUE(AZ1168),VALUE(BB1168),VALUE(BC1168),VALUE(BD1168),VALUE(BE1168),VALUE(BF1168),VALUE(BG1168),VALUE(BH1168),VALUE(BI1168),VALUE(BJ1168),VALUE(BK1168),VALUE(BL1168),VALUE(BM1168),VALUE(BN1168),VALUE(BO1168),VALUE(BP1168),VALUE(BQ1168),VALUE(BR1168),VALUE(BS1168),VALUE(BT1168),VALUE(BU1168),VALUE(BV1168),VALUE(BW1168))</f>
        <v/>
      </c>
      <c r="BZ1168" s="307" t="n"/>
      <c r="CA1168" s="307" t="n"/>
      <c r="CB1168" s="307" t="n"/>
      <c r="CC1168" s="307" t="n"/>
      <c r="CD1168" s="307" t="n"/>
      <c r="CE1168" s="307" t="n"/>
      <c r="CF1168" s="307" t="n"/>
      <c r="CG1168" s="307" t="n"/>
      <c r="CH1168" s="307" t="n"/>
      <c r="CI1168" s="307" t="n"/>
      <c r="CJ1168" s="307" t="n"/>
      <c r="CK1168" s="307" t="n"/>
      <c r="CL1168" s="307" t="n"/>
      <c r="CM1168" s="307" t="n"/>
      <c r="CN1168" s="307" t="n"/>
      <c r="CO1168" s="307" t="n"/>
      <c r="CP1168" s="307" t="n"/>
      <c r="CQ1168" s="307" t="n"/>
      <c r="CR1168" s="279" t="inlineStr"/>
      <c r="CS1168" s="280">
        <f>AVERAGE(Value(BY1168),value(CR1168))</f>
        <v/>
      </c>
      <c r="CT1168" s="421">
        <f>(IF(OR(MediaScorecard!BG1655="x", MediaScorecard!BH1655="x",MediaScorecard!BI1655="x",MediaScorecard!BJ1655="x",MediaScorecard!BK1655="x"),1, 2))</f>
        <v/>
      </c>
      <c r="CU1168" s="308" t="n"/>
      <c r="CV1168" s="308" t="n"/>
      <c r="CW1168" s="308" t="n"/>
      <c r="CX1168" s="309" t="n"/>
      <c r="CY1168" s="308" t="n"/>
      <c r="CZ1168" s="308" t="n"/>
      <c r="DA1168" s="308" t="n"/>
    </row>
    <row r="1169" ht="21" customHeight="1" s="590">
      <c r="A1169" s="421" t="n"/>
      <c r="B1169" s="270" t="n"/>
      <c r="C1169" s="266" t="n"/>
      <c r="D1169" s="267" t="inlineStr"/>
      <c r="E1169" s="267" t="inlineStr"/>
      <c r="F1169" s="268" t="inlineStr"/>
      <c r="G1169" s="421" t="n"/>
      <c r="H1169" s="269" t="n"/>
      <c r="I1169" s="421" t="n"/>
      <c r="J1169" s="421" t="n"/>
      <c r="K1169" s="421" t="n"/>
      <c r="L1169" s="421" t="n"/>
      <c r="M1169" s="421" t="n"/>
      <c r="N1169" s="421" t="n"/>
      <c r="O1169" s="421" t="n"/>
      <c r="P1169" s="421" t="n"/>
      <c r="Q1169" s="421" t="n"/>
      <c r="R1169" s="270" t="n"/>
      <c r="S1169" s="421" t="n"/>
      <c r="T1169" s="421" t="n"/>
      <c r="U1169" s="421" t="n"/>
      <c r="V1169" s="421" t="n"/>
      <c r="W1169" s="421" t="n"/>
      <c r="X1169" s="421" t="n"/>
      <c r="Y1169" s="421" t="n"/>
      <c r="Z1169" s="421" t="n"/>
      <c r="AA1169" s="421" t="n"/>
      <c r="AB1169" s="421" t="n"/>
      <c r="AC1169" s="421" t="n"/>
      <c r="AD1169" s="421" t="n"/>
      <c r="AE1169" s="421" t="n"/>
      <c r="AF1169" s="421" t="n"/>
      <c r="AG1169" s="421" t="n"/>
      <c r="AH1169" s="421" t="n"/>
      <c r="AI1169" s="421" t="n"/>
      <c r="AJ1169" s="297" t="n"/>
      <c r="AK1169" s="297" t="n"/>
      <c r="AL1169" s="284" t="n"/>
      <c r="AM1169" s="297" t="n"/>
      <c r="AN1169" s="285" t="n"/>
      <c r="AO1169" s="297" t="n"/>
      <c r="AP1169" s="297" t="n"/>
      <c r="AQ1169" s="297" t="n"/>
      <c r="AR1169" s="297" t="n"/>
      <c r="AS1169" s="297" t="n"/>
      <c r="AT1169" s="285" t="inlineStr">
        <is>
          <t>0</t>
        </is>
      </c>
      <c r="AU1169" s="297" t="inlineStr">
        <is>
          <t>0</t>
        </is>
      </c>
      <c r="AV1169" s="297" t="inlineStr">
        <is>
          <t>0</t>
        </is>
      </c>
      <c r="AW1169" s="297" t="inlineStr">
        <is>
          <t>0</t>
        </is>
      </c>
      <c r="AX1169" s="297" t="inlineStr">
        <is>
          <t>0</t>
        </is>
      </c>
      <c r="AY1169" s="286" t="inlineStr">
        <is>
          <t>0</t>
        </is>
      </c>
      <c r="AZ1169" s="286" t="inlineStr">
        <is>
          <t>0</t>
        </is>
      </c>
      <c r="BA1169" s="287" t="inlineStr">
        <is>
          <t>0</t>
        </is>
      </c>
      <c r="BB1169" s="286" t="inlineStr">
        <is>
          <t>0</t>
        </is>
      </c>
      <c r="BC1169" s="286" t="inlineStr">
        <is>
          <t>0</t>
        </is>
      </c>
      <c r="BD1169" s="286" t="inlineStr">
        <is>
          <t>0</t>
        </is>
      </c>
      <c r="BE1169" s="286" t="inlineStr">
        <is>
          <t>0</t>
        </is>
      </c>
      <c r="BF1169" s="286" t="inlineStr">
        <is>
          <t>0</t>
        </is>
      </c>
      <c r="BG1169" s="286" t="inlineStr">
        <is>
          <t>0</t>
        </is>
      </c>
      <c r="BH1169" s="297" t="inlineStr">
        <is>
          <t>0</t>
        </is>
      </c>
      <c r="BI1169" s="297" t="inlineStr">
        <is>
          <t>0</t>
        </is>
      </c>
      <c r="BJ1169" s="297" t="inlineStr">
        <is>
          <t>0</t>
        </is>
      </c>
      <c r="BK1169" s="297" t="inlineStr">
        <is>
          <t>0</t>
        </is>
      </c>
      <c r="BL1169" s="297" t="inlineStr">
        <is>
          <t>0</t>
        </is>
      </c>
      <c r="BM1169" s="297" t="inlineStr">
        <is>
          <t>0</t>
        </is>
      </c>
      <c r="BN1169" s="297" t="inlineStr">
        <is>
          <t>0</t>
        </is>
      </c>
      <c r="BO1169" s="285" t="inlineStr">
        <is>
          <t>0</t>
        </is>
      </c>
      <c r="BP1169" s="297" t="inlineStr">
        <is>
          <t>0</t>
        </is>
      </c>
      <c r="BQ1169" s="297" t="inlineStr">
        <is>
          <t>0</t>
        </is>
      </c>
      <c r="BR1169" s="297" t="inlineStr">
        <is>
          <t>0</t>
        </is>
      </c>
      <c r="BS1169" s="297" t="inlineStr">
        <is>
          <t>0</t>
        </is>
      </c>
      <c r="BT1169" s="297" t="inlineStr">
        <is>
          <t>0</t>
        </is>
      </c>
      <c r="BU1169" s="297" t="inlineStr">
        <is>
          <t>0</t>
        </is>
      </c>
      <c r="BV1169" s="297" t="inlineStr">
        <is>
          <t>0</t>
        </is>
      </c>
      <c r="BW1169" s="288" t="inlineStr">
        <is>
          <t>0</t>
        </is>
      </c>
      <c r="BX1169" s="276">
        <f>SUM(IF(COUNTIF(#REF!, "*1.*"), 2, 0), IF(COUNTIF(#REF!, "*2.*"), 2, 0), IF(COUNTIF(#REF!, "*3.*"), 2, 0), IF(COUNTIF(#REF!, "*4.*"), 2, 0), IF(COUNTIF(#REF!, "*5.*"), 2, 0), IF(COUNTIF(#REF!, "*6.*"), 2, 0))</f>
        <v/>
      </c>
      <c r="BY1169" s="277">
        <f t="array" ref="BY1169">SUM(VALUE(AT1169),VALUE(AU1169),VALUE(AV1169),VALUE(AW1169),VALUE(AX1169),VALUE(AY1169),VALUE(AZ1169),VALUE(BB1169),VALUE(BC1169),VALUE(BD1169),VALUE(BE1169),VALUE(BF1169),VALUE(BG1169),VALUE(BH1169),VALUE(BI1169),VALUE(BJ1169),VALUE(BK1169),VALUE(BL1169),VALUE(BM1169),VALUE(BN1169),VALUE(BO1169),VALUE(BP1169),VALUE(BQ1169),VALUE(BR1169),VALUE(BS1169),VALUE(BT1169),VALUE(BU1169),VALUE(BV1169),VALUE(BW1169))</f>
        <v/>
      </c>
      <c r="BZ1169" s="307" t="n"/>
      <c r="CA1169" s="307" t="n"/>
      <c r="CB1169" s="307" t="n"/>
      <c r="CC1169" s="307" t="n"/>
      <c r="CD1169" s="307" t="n"/>
      <c r="CE1169" s="307" t="n"/>
      <c r="CF1169" s="307" t="n"/>
      <c r="CG1169" s="307" t="n"/>
      <c r="CH1169" s="307" t="n"/>
      <c r="CI1169" s="307" t="n"/>
      <c r="CJ1169" s="307" t="n"/>
      <c r="CK1169" s="307" t="n"/>
      <c r="CL1169" s="307" t="n"/>
      <c r="CM1169" s="307" t="n"/>
      <c r="CN1169" s="307" t="n"/>
      <c r="CO1169" s="307" t="n"/>
      <c r="CP1169" s="307" t="n"/>
      <c r="CQ1169" s="307" t="n"/>
      <c r="CR1169" s="279" t="inlineStr"/>
      <c r="CS1169" s="280">
        <f>AVERAGE(Value(BY1169),value(CR1169))</f>
        <v/>
      </c>
      <c r="CT1169" s="421">
        <f>(IF(OR(MediaScorecard!BG1656="x", MediaScorecard!BH1656="x",MediaScorecard!BI1656="x",MediaScorecard!BJ1656="x",MediaScorecard!BK1656="x"),1, 2))</f>
        <v/>
      </c>
      <c r="CU1169" s="308" t="n"/>
      <c r="CV1169" s="308" t="n"/>
      <c r="CW1169" s="308" t="n"/>
      <c r="CX1169" s="309" t="n"/>
      <c r="CY1169" s="308" t="n"/>
      <c r="CZ1169" s="308" t="n"/>
      <c r="DA1169" s="308" t="n"/>
    </row>
    <row r="1170" ht="21" customHeight="1" s="590">
      <c r="A1170" s="421" t="n"/>
      <c r="B1170" s="270" t="n"/>
      <c r="C1170" s="266" t="n"/>
      <c r="D1170" s="267" t="inlineStr"/>
      <c r="E1170" s="267" t="inlineStr"/>
      <c r="F1170" s="268" t="inlineStr"/>
      <c r="G1170" s="421" t="n"/>
      <c r="H1170" s="269" t="n"/>
      <c r="I1170" s="421" t="n"/>
      <c r="J1170" s="421" t="n"/>
      <c r="K1170" s="421" t="n"/>
      <c r="L1170" s="421" t="n"/>
      <c r="M1170" s="421" t="n"/>
      <c r="N1170" s="421" t="n"/>
      <c r="O1170" s="421" t="n"/>
      <c r="P1170" s="421" t="n"/>
      <c r="Q1170" s="421" t="n"/>
      <c r="R1170" s="270" t="n"/>
      <c r="S1170" s="421" t="n"/>
      <c r="T1170" s="421" t="n"/>
      <c r="U1170" s="421" t="n"/>
      <c r="V1170" s="421" t="n"/>
      <c r="W1170" s="421" t="n"/>
      <c r="X1170" s="421" t="n"/>
      <c r="Y1170" s="421" t="n"/>
      <c r="Z1170" s="421" t="n"/>
      <c r="AA1170" s="421" t="n"/>
      <c r="AB1170" s="421" t="n"/>
      <c r="AC1170" s="421" t="n"/>
      <c r="AD1170" s="421" t="n"/>
      <c r="AE1170" s="421" t="n"/>
      <c r="AF1170" s="421" t="n"/>
      <c r="AG1170" s="421" t="n"/>
      <c r="AH1170" s="421" t="n"/>
      <c r="AI1170" s="421" t="n"/>
      <c r="AJ1170" s="297" t="n"/>
      <c r="AK1170" s="297" t="n"/>
      <c r="AL1170" s="284" t="n"/>
      <c r="AM1170" s="297" t="n"/>
      <c r="AN1170" s="285" t="n"/>
      <c r="AO1170" s="297" t="n"/>
      <c r="AP1170" s="297" t="n"/>
      <c r="AQ1170" s="297" t="n"/>
      <c r="AR1170" s="297" t="n"/>
      <c r="AS1170" s="297" t="n"/>
      <c r="AT1170" s="285" t="inlineStr">
        <is>
          <t>0</t>
        </is>
      </c>
      <c r="AU1170" s="297" t="inlineStr">
        <is>
          <t>0</t>
        </is>
      </c>
      <c r="AV1170" s="297" t="inlineStr">
        <is>
          <t>0</t>
        </is>
      </c>
      <c r="AW1170" s="297" t="inlineStr">
        <is>
          <t>0</t>
        </is>
      </c>
      <c r="AX1170" s="297" t="inlineStr">
        <is>
          <t>0</t>
        </is>
      </c>
      <c r="AY1170" s="286" t="inlineStr">
        <is>
          <t>0</t>
        </is>
      </c>
      <c r="AZ1170" s="286" t="inlineStr">
        <is>
          <t>0</t>
        </is>
      </c>
      <c r="BA1170" s="287" t="inlineStr">
        <is>
          <t>0</t>
        </is>
      </c>
      <c r="BB1170" s="286" t="inlineStr">
        <is>
          <t>0</t>
        </is>
      </c>
      <c r="BC1170" s="286" t="inlineStr">
        <is>
          <t>0</t>
        </is>
      </c>
      <c r="BD1170" s="286" t="inlineStr">
        <is>
          <t>0</t>
        </is>
      </c>
      <c r="BE1170" s="286" t="inlineStr">
        <is>
          <t>0</t>
        </is>
      </c>
      <c r="BF1170" s="286" t="inlineStr">
        <is>
          <t>0</t>
        </is>
      </c>
      <c r="BG1170" s="286" t="inlineStr">
        <is>
          <t>0</t>
        </is>
      </c>
      <c r="BH1170" s="297" t="inlineStr">
        <is>
          <t>0</t>
        </is>
      </c>
      <c r="BI1170" s="297" t="inlineStr">
        <is>
          <t>0</t>
        </is>
      </c>
      <c r="BJ1170" s="297" t="inlineStr">
        <is>
          <t>0</t>
        </is>
      </c>
      <c r="BK1170" s="297" t="inlineStr">
        <is>
          <t>0</t>
        </is>
      </c>
      <c r="BL1170" s="297" t="inlineStr">
        <is>
          <t>0</t>
        </is>
      </c>
      <c r="BM1170" s="297" t="inlineStr">
        <is>
          <t>0</t>
        </is>
      </c>
      <c r="BN1170" s="297" t="inlineStr">
        <is>
          <t>0</t>
        </is>
      </c>
      <c r="BO1170" s="285" t="inlineStr">
        <is>
          <t>0</t>
        </is>
      </c>
      <c r="BP1170" s="297" t="inlineStr">
        <is>
          <t>0</t>
        </is>
      </c>
      <c r="BQ1170" s="297" t="inlineStr">
        <is>
          <t>0</t>
        </is>
      </c>
      <c r="BR1170" s="297" t="inlineStr">
        <is>
          <t>0</t>
        </is>
      </c>
      <c r="BS1170" s="297" t="inlineStr">
        <is>
          <t>0</t>
        </is>
      </c>
      <c r="BT1170" s="297" t="inlineStr">
        <is>
          <t>0</t>
        </is>
      </c>
      <c r="BU1170" s="297" t="inlineStr">
        <is>
          <t>0</t>
        </is>
      </c>
      <c r="BV1170" s="297" t="inlineStr">
        <is>
          <t>0</t>
        </is>
      </c>
      <c r="BW1170" s="288" t="inlineStr">
        <is>
          <t>0</t>
        </is>
      </c>
      <c r="BX1170" s="276">
        <f>SUM(IF(COUNTIF(#REF!, "*1.*"), 2, 0), IF(COUNTIF(#REF!, "*2.*"), 2, 0), IF(COUNTIF(#REF!, "*3.*"), 2, 0), IF(COUNTIF(#REF!, "*4.*"), 2, 0), IF(COUNTIF(#REF!, "*5.*"), 2, 0), IF(COUNTIF(#REF!, "*6.*"), 2, 0))</f>
        <v/>
      </c>
      <c r="BY1170" s="277">
        <f t="array" ref="BY1170">SUM(VALUE(AT1170),VALUE(AU1170),VALUE(AV1170),VALUE(AW1170),VALUE(AX1170),VALUE(AY1170),VALUE(AZ1170),VALUE(BB1170),VALUE(BC1170),VALUE(BD1170),VALUE(BE1170),VALUE(BF1170),VALUE(BG1170),VALUE(BH1170),VALUE(BI1170),VALUE(BJ1170),VALUE(BK1170),VALUE(BL1170),VALUE(BM1170),VALUE(BN1170),VALUE(BO1170),VALUE(BP1170),VALUE(BQ1170),VALUE(BR1170),VALUE(BS1170),VALUE(BT1170),VALUE(BU1170),VALUE(BV1170),VALUE(BW1170))</f>
        <v/>
      </c>
      <c r="BZ1170" s="307" t="n"/>
      <c r="CA1170" s="307" t="n"/>
      <c r="CB1170" s="307" t="n"/>
      <c r="CC1170" s="307" t="n"/>
      <c r="CD1170" s="307" t="n"/>
      <c r="CE1170" s="307" t="n"/>
      <c r="CF1170" s="307" t="n"/>
      <c r="CG1170" s="307" t="n"/>
      <c r="CH1170" s="307" t="n"/>
      <c r="CI1170" s="307" t="n"/>
      <c r="CJ1170" s="307" t="n"/>
      <c r="CK1170" s="307" t="n"/>
      <c r="CL1170" s="307" t="n"/>
      <c r="CM1170" s="307" t="n"/>
      <c r="CN1170" s="307" t="n"/>
      <c r="CO1170" s="307" t="n"/>
      <c r="CP1170" s="307" t="n"/>
      <c r="CQ1170" s="307" t="n"/>
      <c r="CR1170" s="279" t="inlineStr"/>
      <c r="CS1170" s="280">
        <f>AVERAGE(Value(BY1170),value(CR1170))</f>
        <v/>
      </c>
      <c r="CT1170" s="421">
        <f>(IF(OR(MediaScorecard!BG1657="x", MediaScorecard!BH1657="x",MediaScorecard!BI1657="x",MediaScorecard!BJ1657="x",MediaScorecard!BK1657="x"),1, 2))</f>
        <v/>
      </c>
      <c r="CU1170" s="308" t="n"/>
      <c r="CV1170" s="308" t="n"/>
      <c r="CW1170" s="308" t="n"/>
      <c r="CX1170" s="309" t="n"/>
      <c r="CY1170" s="308" t="n"/>
      <c r="CZ1170" s="308" t="n"/>
      <c r="DA1170" s="308" t="n"/>
    </row>
    <row r="1171" ht="21" customHeight="1" s="590">
      <c r="A1171" s="421" t="n"/>
      <c r="B1171" s="270" t="n"/>
      <c r="C1171" s="266" t="n"/>
      <c r="D1171" s="267" t="inlineStr"/>
      <c r="E1171" s="267" t="inlineStr"/>
      <c r="F1171" s="268" t="inlineStr"/>
      <c r="G1171" s="421" t="n"/>
      <c r="H1171" s="269" t="n"/>
      <c r="I1171" s="421" t="n"/>
      <c r="J1171" s="421" t="n"/>
      <c r="K1171" s="421" t="n"/>
      <c r="L1171" s="421" t="n"/>
      <c r="M1171" s="421" t="n"/>
      <c r="N1171" s="421" t="n"/>
      <c r="O1171" s="421" t="n"/>
      <c r="P1171" s="421" t="n"/>
      <c r="Q1171" s="421" t="n"/>
      <c r="R1171" s="270" t="n"/>
      <c r="S1171" s="421" t="n"/>
      <c r="T1171" s="421" t="n"/>
      <c r="U1171" s="421" t="n"/>
      <c r="V1171" s="421" t="n"/>
      <c r="W1171" s="421" t="n"/>
      <c r="X1171" s="421" t="n"/>
      <c r="Y1171" s="421" t="n"/>
      <c r="Z1171" s="421" t="n"/>
      <c r="AA1171" s="421" t="n"/>
      <c r="AB1171" s="421" t="n"/>
      <c r="AC1171" s="421" t="n"/>
      <c r="AD1171" s="421" t="n"/>
      <c r="AE1171" s="421" t="n"/>
      <c r="AF1171" s="421" t="n"/>
      <c r="AG1171" s="421" t="n"/>
      <c r="AH1171" s="421" t="n"/>
      <c r="AI1171" s="421" t="n"/>
      <c r="AJ1171" s="297" t="n"/>
      <c r="AK1171" s="297" t="n"/>
      <c r="AL1171" s="284" t="n"/>
      <c r="AM1171" s="297" t="n"/>
      <c r="AN1171" s="285" t="n"/>
      <c r="AO1171" s="297" t="n"/>
      <c r="AP1171" s="297" t="n"/>
      <c r="AQ1171" s="297" t="n"/>
      <c r="AR1171" s="297" t="n"/>
      <c r="AS1171" s="297" t="n"/>
      <c r="AT1171" s="285" t="inlineStr">
        <is>
          <t>0</t>
        </is>
      </c>
      <c r="AU1171" s="297" t="inlineStr">
        <is>
          <t>0</t>
        </is>
      </c>
      <c r="AV1171" s="297" t="inlineStr">
        <is>
          <t>0</t>
        </is>
      </c>
      <c r="AW1171" s="297" t="inlineStr">
        <is>
          <t>0</t>
        </is>
      </c>
      <c r="AX1171" s="297" t="inlineStr">
        <is>
          <t>0</t>
        </is>
      </c>
      <c r="AY1171" s="286" t="inlineStr">
        <is>
          <t>0</t>
        </is>
      </c>
      <c r="AZ1171" s="286" t="inlineStr">
        <is>
          <t>0</t>
        </is>
      </c>
      <c r="BA1171" s="287" t="inlineStr">
        <is>
          <t>0</t>
        </is>
      </c>
      <c r="BB1171" s="286" t="inlineStr">
        <is>
          <t>0</t>
        </is>
      </c>
      <c r="BC1171" s="286" t="inlineStr">
        <is>
          <t>0</t>
        </is>
      </c>
      <c r="BD1171" s="286" t="inlineStr">
        <is>
          <t>0</t>
        </is>
      </c>
      <c r="BE1171" s="286" t="inlineStr">
        <is>
          <t>0</t>
        </is>
      </c>
      <c r="BF1171" s="286" t="inlineStr">
        <is>
          <t>0</t>
        </is>
      </c>
      <c r="BG1171" s="286" t="inlineStr">
        <is>
          <t>0</t>
        </is>
      </c>
      <c r="BH1171" s="297" t="inlineStr">
        <is>
          <t>0</t>
        </is>
      </c>
      <c r="BI1171" s="297" t="inlineStr">
        <is>
          <t>0</t>
        </is>
      </c>
      <c r="BJ1171" s="297" t="inlineStr">
        <is>
          <t>0</t>
        </is>
      </c>
      <c r="BK1171" s="297" t="inlineStr">
        <is>
          <t>0</t>
        </is>
      </c>
      <c r="BL1171" s="297" t="inlineStr">
        <is>
          <t>0</t>
        </is>
      </c>
      <c r="BM1171" s="297" t="inlineStr">
        <is>
          <t>0</t>
        </is>
      </c>
      <c r="BN1171" s="297" t="inlineStr">
        <is>
          <t>0</t>
        </is>
      </c>
      <c r="BO1171" s="285" t="inlineStr">
        <is>
          <t>0</t>
        </is>
      </c>
      <c r="BP1171" s="297" t="inlineStr">
        <is>
          <t>0</t>
        </is>
      </c>
      <c r="BQ1171" s="297" t="inlineStr">
        <is>
          <t>0</t>
        </is>
      </c>
      <c r="BR1171" s="297" t="inlineStr">
        <is>
          <t>0</t>
        </is>
      </c>
      <c r="BS1171" s="297" t="inlineStr">
        <is>
          <t>0</t>
        </is>
      </c>
      <c r="BT1171" s="297" t="inlineStr">
        <is>
          <t>0</t>
        </is>
      </c>
      <c r="BU1171" s="297" t="inlineStr">
        <is>
          <t>0</t>
        </is>
      </c>
      <c r="BV1171" s="297" t="inlineStr">
        <is>
          <t>0</t>
        </is>
      </c>
      <c r="BW1171" s="288" t="inlineStr">
        <is>
          <t>0</t>
        </is>
      </c>
      <c r="BX1171" s="276">
        <f>SUM(IF(COUNTIF(#REF!, "*1.*"), 2, 0), IF(COUNTIF(#REF!, "*2.*"), 2, 0), IF(COUNTIF(#REF!, "*3.*"), 2, 0), IF(COUNTIF(#REF!, "*4.*"), 2, 0), IF(COUNTIF(#REF!, "*5.*"), 2, 0), IF(COUNTIF(#REF!, "*6.*"), 2, 0))</f>
        <v/>
      </c>
      <c r="BY1171" s="277">
        <f t="array" ref="BY1171">SUM(VALUE(AT1171),VALUE(AU1171),VALUE(AV1171),VALUE(AW1171),VALUE(AX1171),VALUE(AY1171),VALUE(AZ1171),VALUE(BB1171),VALUE(BC1171),VALUE(BD1171),VALUE(BE1171),VALUE(BF1171),VALUE(BG1171),VALUE(BH1171),VALUE(BI1171),VALUE(BJ1171),VALUE(BK1171),VALUE(BL1171),VALUE(BM1171),VALUE(BN1171),VALUE(BO1171),VALUE(BP1171),VALUE(BQ1171),VALUE(BR1171),VALUE(BS1171),VALUE(BT1171),VALUE(BU1171),VALUE(BV1171),VALUE(BW1171))</f>
        <v/>
      </c>
      <c r="BZ1171" s="307" t="n"/>
      <c r="CA1171" s="307" t="n"/>
      <c r="CB1171" s="307" t="n"/>
      <c r="CC1171" s="307" t="n"/>
      <c r="CD1171" s="307" t="n"/>
      <c r="CE1171" s="307" t="n"/>
      <c r="CF1171" s="307" t="n"/>
      <c r="CG1171" s="307" t="n"/>
      <c r="CH1171" s="307" t="n"/>
      <c r="CI1171" s="307" t="n"/>
      <c r="CJ1171" s="307" t="n"/>
      <c r="CK1171" s="307" t="n"/>
      <c r="CL1171" s="307" t="n"/>
      <c r="CM1171" s="307" t="n"/>
      <c r="CN1171" s="307" t="n"/>
      <c r="CO1171" s="307" t="n"/>
      <c r="CP1171" s="307" t="n"/>
      <c r="CQ1171" s="307" t="n"/>
      <c r="CR1171" s="279" t="inlineStr"/>
      <c r="CS1171" s="280">
        <f>AVERAGE(Value(BY1171),value(CR1171))</f>
        <v/>
      </c>
      <c r="CT1171" s="421">
        <f>(IF(OR(MediaScorecard!BG1658="x", MediaScorecard!BH1658="x",MediaScorecard!BI1658="x",MediaScorecard!BJ1658="x",MediaScorecard!BK1658="x"),1, 2))</f>
        <v/>
      </c>
      <c r="CU1171" s="308" t="n"/>
      <c r="CV1171" s="308" t="n"/>
      <c r="CW1171" s="308" t="n"/>
      <c r="CX1171" s="309" t="n"/>
      <c r="CY1171" s="308" t="n"/>
      <c r="CZ1171" s="308" t="n"/>
      <c r="DA1171" s="308" t="n"/>
    </row>
    <row r="1172" ht="21" customHeight="1" s="590">
      <c r="A1172" s="421" t="n"/>
      <c r="B1172" s="270" t="n"/>
      <c r="C1172" s="266" t="n"/>
      <c r="D1172" s="267" t="inlineStr"/>
      <c r="E1172" s="267" t="inlineStr"/>
      <c r="F1172" s="268" t="inlineStr"/>
      <c r="G1172" s="421" t="n"/>
      <c r="H1172" s="269" t="n"/>
      <c r="I1172" s="421" t="n"/>
      <c r="J1172" s="421" t="n"/>
      <c r="K1172" s="421" t="n"/>
      <c r="L1172" s="421" t="n"/>
      <c r="M1172" s="421" t="n"/>
      <c r="N1172" s="421" t="n"/>
      <c r="O1172" s="421" t="n"/>
      <c r="P1172" s="421" t="n"/>
      <c r="Q1172" s="421" t="n"/>
      <c r="R1172" s="270" t="n"/>
      <c r="S1172" s="421" t="n"/>
      <c r="T1172" s="421" t="n"/>
      <c r="U1172" s="421" t="n"/>
      <c r="V1172" s="421" t="n"/>
      <c r="W1172" s="421" t="n"/>
      <c r="X1172" s="421" t="n"/>
      <c r="Y1172" s="421" t="n"/>
      <c r="Z1172" s="421" t="n"/>
      <c r="AA1172" s="421" t="n"/>
      <c r="AB1172" s="421" t="n"/>
      <c r="AC1172" s="421" t="n"/>
      <c r="AD1172" s="421" t="n"/>
      <c r="AE1172" s="421" t="n"/>
      <c r="AF1172" s="421" t="n"/>
      <c r="AG1172" s="421" t="n"/>
      <c r="AH1172" s="421" t="n"/>
      <c r="AI1172" s="421" t="n"/>
      <c r="AJ1172" s="297" t="n"/>
      <c r="AK1172" s="297" t="n"/>
      <c r="AL1172" s="284" t="n"/>
      <c r="AM1172" s="297" t="n"/>
      <c r="AN1172" s="285" t="n"/>
      <c r="AO1172" s="297" t="n"/>
      <c r="AP1172" s="297" t="n"/>
      <c r="AQ1172" s="297" t="n"/>
      <c r="AR1172" s="297" t="n"/>
      <c r="AS1172" s="297" t="n"/>
      <c r="AT1172" s="285" t="inlineStr">
        <is>
          <t>0</t>
        </is>
      </c>
      <c r="AU1172" s="297" t="inlineStr">
        <is>
          <t>0</t>
        </is>
      </c>
      <c r="AV1172" s="297" t="inlineStr">
        <is>
          <t>0</t>
        </is>
      </c>
      <c r="AW1172" s="297" t="inlineStr">
        <is>
          <t>0</t>
        </is>
      </c>
      <c r="AX1172" s="297" t="inlineStr">
        <is>
          <t>0</t>
        </is>
      </c>
      <c r="AY1172" s="286" t="inlineStr">
        <is>
          <t>0</t>
        </is>
      </c>
      <c r="AZ1172" s="286" t="inlineStr">
        <is>
          <t>0</t>
        </is>
      </c>
      <c r="BA1172" s="287" t="inlineStr">
        <is>
          <t>0</t>
        </is>
      </c>
      <c r="BB1172" s="286" t="inlineStr">
        <is>
          <t>0</t>
        </is>
      </c>
      <c r="BC1172" s="286" t="inlineStr">
        <is>
          <t>0</t>
        </is>
      </c>
      <c r="BD1172" s="286" t="inlineStr">
        <is>
          <t>0</t>
        </is>
      </c>
      <c r="BE1172" s="286" t="inlineStr">
        <is>
          <t>0</t>
        </is>
      </c>
      <c r="BF1172" s="286" t="inlineStr">
        <is>
          <t>0</t>
        </is>
      </c>
      <c r="BG1172" s="286" t="inlineStr">
        <is>
          <t>0</t>
        </is>
      </c>
      <c r="BH1172" s="297" t="inlineStr">
        <is>
          <t>0</t>
        </is>
      </c>
      <c r="BI1172" s="297" t="inlineStr">
        <is>
          <t>0</t>
        </is>
      </c>
      <c r="BJ1172" s="297" t="inlineStr">
        <is>
          <t>0</t>
        </is>
      </c>
      <c r="BK1172" s="297" t="inlineStr">
        <is>
          <t>0</t>
        </is>
      </c>
      <c r="BL1172" s="297" t="inlineStr">
        <is>
          <t>0</t>
        </is>
      </c>
      <c r="BM1172" s="297" t="inlineStr">
        <is>
          <t>0</t>
        </is>
      </c>
      <c r="BN1172" s="297" t="inlineStr">
        <is>
          <t>0</t>
        </is>
      </c>
      <c r="BO1172" s="285" t="inlineStr">
        <is>
          <t>0</t>
        </is>
      </c>
      <c r="BP1172" s="297" t="inlineStr">
        <is>
          <t>0</t>
        </is>
      </c>
      <c r="BQ1172" s="297" t="inlineStr">
        <is>
          <t>0</t>
        </is>
      </c>
      <c r="BR1172" s="297" t="inlineStr">
        <is>
          <t>0</t>
        </is>
      </c>
      <c r="BS1172" s="297" t="inlineStr">
        <is>
          <t>0</t>
        </is>
      </c>
      <c r="BT1172" s="297" t="inlineStr">
        <is>
          <t>0</t>
        </is>
      </c>
      <c r="BU1172" s="297" t="inlineStr">
        <is>
          <t>0</t>
        </is>
      </c>
      <c r="BV1172" s="297" t="inlineStr">
        <is>
          <t>0</t>
        </is>
      </c>
      <c r="BW1172" s="288" t="inlineStr">
        <is>
          <t>0</t>
        </is>
      </c>
      <c r="BX1172" s="276">
        <f>SUM(IF(COUNTIF(#REF!, "*1.*"), 2, 0), IF(COUNTIF(#REF!, "*2.*"), 2, 0), IF(COUNTIF(#REF!, "*3.*"), 2, 0), IF(COUNTIF(#REF!, "*4.*"), 2, 0), IF(COUNTIF(#REF!, "*5.*"), 2, 0), IF(COUNTIF(#REF!, "*6.*"), 2, 0))</f>
        <v/>
      </c>
      <c r="BY1172" s="277">
        <f t="array" ref="BY1172">SUM(VALUE(AT1172),VALUE(AU1172),VALUE(AV1172),VALUE(AW1172),VALUE(AX1172),VALUE(AY1172),VALUE(AZ1172),VALUE(BB1172),VALUE(BC1172),VALUE(BD1172),VALUE(BE1172),VALUE(BF1172),VALUE(BG1172),VALUE(BH1172),VALUE(BI1172),VALUE(BJ1172),VALUE(BK1172),VALUE(BL1172),VALUE(BM1172),VALUE(BN1172),VALUE(BO1172),VALUE(BP1172),VALUE(BQ1172),VALUE(BR1172),VALUE(BS1172),VALUE(BT1172),VALUE(BU1172),VALUE(BV1172),VALUE(BW1172))</f>
        <v/>
      </c>
      <c r="BZ1172" s="307" t="n"/>
      <c r="CA1172" s="307" t="n"/>
      <c r="CB1172" s="307" t="n"/>
      <c r="CC1172" s="307" t="n"/>
      <c r="CD1172" s="307" t="n"/>
      <c r="CE1172" s="307" t="n"/>
      <c r="CF1172" s="307" t="n"/>
      <c r="CG1172" s="307" t="n"/>
      <c r="CH1172" s="307" t="n"/>
      <c r="CI1172" s="307" t="n"/>
      <c r="CJ1172" s="307" t="n"/>
      <c r="CK1172" s="307" t="n"/>
      <c r="CL1172" s="307" t="n"/>
      <c r="CM1172" s="307" t="n"/>
      <c r="CN1172" s="307" t="n"/>
      <c r="CO1172" s="307" t="n"/>
      <c r="CP1172" s="307" t="n"/>
      <c r="CQ1172" s="307" t="n"/>
      <c r="CR1172" s="279" t="inlineStr"/>
      <c r="CS1172" s="280">
        <f>AVERAGE(Value(BY1172),value(CR1172))</f>
        <v/>
      </c>
      <c r="CT1172" s="421">
        <f>(IF(OR(MediaScorecard!BG1659="x", MediaScorecard!BH1659="x",MediaScorecard!BI1659="x",MediaScorecard!BJ1659="x",MediaScorecard!BK1659="x"),1, 2))</f>
        <v/>
      </c>
      <c r="CU1172" s="308" t="n"/>
      <c r="CV1172" s="308" t="n"/>
      <c r="CW1172" s="308" t="n"/>
      <c r="CX1172" s="309" t="n"/>
      <c r="CY1172" s="308" t="n"/>
      <c r="CZ1172" s="308" t="n"/>
      <c r="DA1172" s="308" t="n"/>
    </row>
    <row r="1173" ht="21" customHeight="1" s="590">
      <c r="A1173" s="421" t="n"/>
      <c r="B1173" s="270" t="n"/>
      <c r="C1173" s="266" t="n"/>
      <c r="D1173" s="267" t="inlineStr"/>
      <c r="E1173" s="267" t="inlineStr"/>
      <c r="F1173" s="268" t="inlineStr"/>
      <c r="G1173" s="421" t="n"/>
      <c r="H1173" s="269" t="n"/>
      <c r="I1173" s="421" t="n"/>
      <c r="J1173" s="421" t="n"/>
      <c r="K1173" s="421" t="n"/>
      <c r="L1173" s="421" t="n"/>
      <c r="M1173" s="421" t="n"/>
      <c r="N1173" s="421" t="n"/>
      <c r="O1173" s="421" t="n"/>
      <c r="P1173" s="421" t="n"/>
      <c r="Q1173" s="421" t="n"/>
      <c r="R1173" s="270" t="n"/>
      <c r="S1173" s="421" t="n"/>
      <c r="T1173" s="421" t="n"/>
      <c r="U1173" s="421" t="n"/>
      <c r="V1173" s="421" t="n"/>
      <c r="W1173" s="421" t="n"/>
      <c r="X1173" s="421" t="n"/>
      <c r="Y1173" s="421" t="n"/>
      <c r="Z1173" s="421" t="n"/>
      <c r="AA1173" s="421" t="n"/>
      <c r="AB1173" s="421" t="n"/>
      <c r="AC1173" s="421" t="n"/>
      <c r="AD1173" s="421" t="n"/>
      <c r="AE1173" s="421" t="n"/>
      <c r="AF1173" s="421" t="n"/>
      <c r="AG1173" s="421" t="n"/>
      <c r="AH1173" s="421" t="n"/>
      <c r="AI1173" s="421" t="n"/>
      <c r="AJ1173" s="297" t="n"/>
      <c r="AK1173" s="297" t="n"/>
      <c r="AL1173" s="284" t="n"/>
      <c r="AM1173" s="297" t="n"/>
      <c r="AN1173" s="285" t="n"/>
      <c r="AO1173" s="297" t="n"/>
      <c r="AP1173" s="297" t="n"/>
      <c r="AQ1173" s="297" t="n"/>
      <c r="AR1173" s="297" t="n"/>
      <c r="AS1173" s="297" t="n"/>
      <c r="AT1173" s="285" t="inlineStr">
        <is>
          <t>0</t>
        </is>
      </c>
      <c r="AU1173" s="297" t="inlineStr">
        <is>
          <t>0</t>
        </is>
      </c>
      <c r="AV1173" s="297" t="inlineStr">
        <is>
          <t>0</t>
        </is>
      </c>
      <c r="AW1173" s="297" t="inlineStr">
        <is>
          <t>0</t>
        </is>
      </c>
      <c r="AX1173" s="297" t="inlineStr">
        <is>
          <t>0</t>
        </is>
      </c>
      <c r="AY1173" s="286" t="inlineStr">
        <is>
          <t>0</t>
        </is>
      </c>
      <c r="AZ1173" s="286" t="inlineStr">
        <is>
          <t>0</t>
        </is>
      </c>
      <c r="BA1173" s="287" t="inlineStr">
        <is>
          <t>0</t>
        </is>
      </c>
      <c r="BB1173" s="286" t="inlineStr">
        <is>
          <t>0</t>
        </is>
      </c>
      <c r="BC1173" s="286" t="inlineStr">
        <is>
          <t>0</t>
        </is>
      </c>
      <c r="BD1173" s="286" t="inlineStr">
        <is>
          <t>0</t>
        </is>
      </c>
      <c r="BE1173" s="286" t="inlineStr">
        <is>
          <t>0</t>
        </is>
      </c>
      <c r="BF1173" s="286" t="inlineStr">
        <is>
          <t>0</t>
        </is>
      </c>
      <c r="BG1173" s="286" t="inlineStr">
        <is>
          <t>0</t>
        </is>
      </c>
      <c r="BH1173" s="297" t="inlineStr">
        <is>
          <t>0</t>
        </is>
      </c>
      <c r="BI1173" s="297" t="inlineStr">
        <is>
          <t>0</t>
        </is>
      </c>
      <c r="BJ1173" s="297" t="inlineStr">
        <is>
          <t>0</t>
        </is>
      </c>
      <c r="BK1173" s="297" t="inlineStr">
        <is>
          <t>0</t>
        </is>
      </c>
      <c r="BL1173" s="297" t="inlineStr">
        <is>
          <t>0</t>
        </is>
      </c>
      <c r="BM1173" s="297" t="inlineStr">
        <is>
          <t>0</t>
        </is>
      </c>
      <c r="BN1173" s="297" t="inlineStr">
        <is>
          <t>0</t>
        </is>
      </c>
      <c r="BO1173" s="285" t="inlineStr">
        <is>
          <t>0</t>
        </is>
      </c>
      <c r="BP1173" s="297" t="inlineStr">
        <is>
          <t>0</t>
        </is>
      </c>
      <c r="BQ1173" s="297" t="inlineStr">
        <is>
          <t>0</t>
        </is>
      </c>
      <c r="BR1173" s="297" t="inlineStr">
        <is>
          <t>0</t>
        </is>
      </c>
      <c r="BS1173" s="297" t="inlineStr">
        <is>
          <t>0</t>
        </is>
      </c>
      <c r="BT1173" s="297" t="inlineStr">
        <is>
          <t>0</t>
        </is>
      </c>
      <c r="BU1173" s="297" t="inlineStr">
        <is>
          <t>0</t>
        </is>
      </c>
      <c r="BV1173" s="297" t="inlineStr">
        <is>
          <t>0</t>
        </is>
      </c>
      <c r="BW1173" s="288" t="inlineStr">
        <is>
          <t>0</t>
        </is>
      </c>
      <c r="BX1173" s="276">
        <f>SUM(IF(COUNTIF(#REF!, "*1.*"), 2, 0), IF(COUNTIF(#REF!, "*2.*"), 2, 0), IF(COUNTIF(#REF!, "*3.*"), 2, 0), IF(COUNTIF(#REF!, "*4.*"), 2, 0), IF(COUNTIF(#REF!, "*5.*"), 2, 0), IF(COUNTIF(#REF!, "*6.*"), 2, 0))</f>
        <v/>
      </c>
      <c r="BY1173" s="277">
        <f t="array" ref="BY1173">SUM(VALUE(AT1173),VALUE(AU1173),VALUE(AV1173),VALUE(AW1173),VALUE(AX1173),VALUE(AY1173),VALUE(AZ1173),VALUE(BB1173),VALUE(BC1173),VALUE(BD1173),VALUE(BE1173),VALUE(BF1173),VALUE(BG1173),VALUE(BH1173),VALUE(BI1173),VALUE(BJ1173),VALUE(BK1173),VALUE(BL1173),VALUE(BM1173),VALUE(BN1173),VALUE(BO1173),VALUE(BP1173),VALUE(BQ1173),VALUE(BR1173),VALUE(BS1173),VALUE(BT1173),VALUE(BU1173),VALUE(BV1173),VALUE(BW1173))</f>
        <v/>
      </c>
      <c r="BZ1173" s="307" t="n"/>
      <c r="CA1173" s="307" t="n"/>
      <c r="CB1173" s="307" t="n"/>
      <c r="CC1173" s="307" t="n"/>
      <c r="CD1173" s="307" t="n"/>
      <c r="CE1173" s="307" t="n"/>
      <c r="CF1173" s="307" t="n"/>
      <c r="CG1173" s="307" t="n"/>
      <c r="CH1173" s="307" t="n"/>
      <c r="CI1173" s="307" t="n"/>
      <c r="CJ1173" s="307" t="n"/>
      <c r="CK1173" s="307" t="n"/>
      <c r="CL1173" s="307" t="n"/>
      <c r="CM1173" s="307" t="n"/>
      <c r="CN1173" s="307" t="n"/>
      <c r="CO1173" s="307" t="n"/>
      <c r="CP1173" s="307" t="n"/>
      <c r="CQ1173" s="307" t="n"/>
      <c r="CR1173" s="279" t="inlineStr"/>
      <c r="CS1173" s="280">
        <f>AVERAGE(Value(BY1173),value(CR1173))</f>
        <v/>
      </c>
      <c r="CT1173" s="421">
        <f>(IF(OR(MediaScorecard!BG1660="x", MediaScorecard!BH1660="x",MediaScorecard!BI1660="x",MediaScorecard!BJ1660="x",MediaScorecard!BK1660="x"),1, 2))</f>
        <v/>
      </c>
      <c r="CU1173" s="308" t="n"/>
      <c r="CV1173" s="308" t="n"/>
      <c r="CW1173" s="308" t="n"/>
      <c r="CX1173" s="309" t="n"/>
      <c r="CY1173" s="308" t="n"/>
      <c r="CZ1173" s="308" t="n"/>
      <c r="DA1173" s="308" t="n"/>
    </row>
    <row r="1174" ht="21" customHeight="1" s="590">
      <c r="A1174" s="421" t="n"/>
      <c r="B1174" s="270" t="n"/>
      <c r="C1174" s="266" t="n"/>
      <c r="D1174" s="267" t="inlineStr"/>
      <c r="E1174" s="267" t="inlineStr"/>
      <c r="F1174" s="268" t="inlineStr"/>
      <c r="G1174" s="421" t="n"/>
      <c r="H1174" s="269" t="n"/>
      <c r="I1174" s="421" t="n"/>
      <c r="J1174" s="421" t="n"/>
      <c r="K1174" s="421" t="n"/>
      <c r="L1174" s="421" t="n"/>
      <c r="M1174" s="421" t="n"/>
      <c r="N1174" s="421" t="n"/>
      <c r="O1174" s="421" t="n"/>
      <c r="P1174" s="421" t="n"/>
      <c r="Q1174" s="421" t="n"/>
      <c r="R1174" s="270" t="n"/>
      <c r="S1174" s="421" t="n"/>
      <c r="T1174" s="421" t="n"/>
      <c r="U1174" s="421" t="n"/>
      <c r="V1174" s="421" t="n"/>
      <c r="W1174" s="421" t="n"/>
      <c r="X1174" s="421" t="n"/>
      <c r="Y1174" s="421" t="n"/>
      <c r="Z1174" s="421" t="n"/>
      <c r="AA1174" s="421" t="n"/>
      <c r="AB1174" s="421" t="n"/>
      <c r="AC1174" s="421" t="n"/>
      <c r="AD1174" s="421" t="n"/>
      <c r="AE1174" s="421" t="n"/>
      <c r="AF1174" s="421" t="n"/>
      <c r="AG1174" s="421" t="n"/>
      <c r="AH1174" s="421" t="n"/>
      <c r="AI1174" s="421" t="n"/>
      <c r="AJ1174" s="297" t="n"/>
      <c r="AK1174" s="297" t="n"/>
      <c r="AL1174" s="284" t="n"/>
      <c r="AM1174" s="297" t="n"/>
      <c r="AN1174" s="285" t="n"/>
      <c r="AO1174" s="297" t="n"/>
      <c r="AP1174" s="297" t="n"/>
      <c r="AQ1174" s="297" t="n"/>
      <c r="AR1174" s="297" t="n"/>
      <c r="AS1174" s="297" t="n"/>
      <c r="AT1174" s="285" t="inlineStr">
        <is>
          <t>0</t>
        </is>
      </c>
      <c r="AU1174" s="297" t="inlineStr">
        <is>
          <t>0</t>
        </is>
      </c>
      <c r="AV1174" s="297" t="inlineStr">
        <is>
          <t>0</t>
        </is>
      </c>
      <c r="AW1174" s="297" t="inlineStr">
        <is>
          <t>0</t>
        </is>
      </c>
      <c r="AX1174" s="297" t="inlineStr">
        <is>
          <t>0</t>
        </is>
      </c>
      <c r="AY1174" s="286" t="inlineStr">
        <is>
          <t>0</t>
        </is>
      </c>
      <c r="AZ1174" s="286" t="inlineStr">
        <is>
          <t>0</t>
        </is>
      </c>
      <c r="BA1174" s="287" t="inlineStr">
        <is>
          <t>0</t>
        </is>
      </c>
      <c r="BB1174" s="286" t="inlineStr">
        <is>
          <t>0</t>
        </is>
      </c>
      <c r="BC1174" s="286" t="inlineStr">
        <is>
          <t>0</t>
        </is>
      </c>
      <c r="BD1174" s="286" t="inlineStr">
        <is>
          <t>0</t>
        </is>
      </c>
      <c r="BE1174" s="286" t="inlineStr">
        <is>
          <t>0</t>
        </is>
      </c>
      <c r="BF1174" s="286" t="inlineStr">
        <is>
          <t>0</t>
        </is>
      </c>
      <c r="BG1174" s="286" t="inlineStr">
        <is>
          <t>0</t>
        </is>
      </c>
      <c r="BH1174" s="297" t="inlineStr">
        <is>
          <t>0</t>
        </is>
      </c>
      <c r="BI1174" s="297" t="inlineStr">
        <is>
          <t>0</t>
        </is>
      </c>
      <c r="BJ1174" s="297" t="inlineStr">
        <is>
          <t>0</t>
        </is>
      </c>
      <c r="BK1174" s="297" t="inlineStr">
        <is>
          <t>0</t>
        </is>
      </c>
      <c r="BL1174" s="297" t="inlineStr">
        <is>
          <t>0</t>
        </is>
      </c>
      <c r="BM1174" s="297" t="inlineStr">
        <is>
          <t>0</t>
        </is>
      </c>
      <c r="BN1174" s="297" t="inlineStr">
        <is>
          <t>0</t>
        </is>
      </c>
      <c r="BO1174" s="285" t="inlineStr">
        <is>
          <t>0</t>
        </is>
      </c>
      <c r="BP1174" s="297" t="inlineStr">
        <is>
          <t>0</t>
        </is>
      </c>
      <c r="BQ1174" s="297" t="inlineStr">
        <is>
          <t>0</t>
        </is>
      </c>
      <c r="BR1174" s="297" t="inlineStr">
        <is>
          <t>0</t>
        </is>
      </c>
      <c r="BS1174" s="297" t="inlineStr">
        <is>
          <t>0</t>
        </is>
      </c>
      <c r="BT1174" s="297" t="inlineStr">
        <is>
          <t>0</t>
        </is>
      </c>
      <c r="BU1174" s="297" t="inlineStr">
        <is>
          <t>0</t>
        </is>
      </c>
      <c r="BV1174" s="297" t="inlineStr">
        <is>
          <t>0</t>
        </is>
      </c>
      <c r="BW1174" s="288" t="inlineStr">
        <is>
          <t>0</t>
        </is>
      </c>
      <c r="BX1174" s="276">
        <f>SUM(IF(COUNTIF(#REF!, "*1.*"), 2, 0), IF(COUNTIF(#REF!, "*2.*"), 2, 0), IF(COUNTIF(#REF!, "*3.*"), 2, 0), IF(COUNTIF(#REF!, "*4.*"), 2, 0), IF(COUNTIF(#REF!, "*5.*"), 2, 0), IF(COUNTIF(#REF!, "*6.*"), 2, 0))</f>
        <v/>
      </c>
      <c r="BY1174" s="277">
        <f t="array" ref="BY1174">SUM(VALUE(AT1174),VALUE(AU1174),VALUE(AV1174),VALUE(AW1174),VALUE(AX1174),VALUE(AY1174),VALUE(AZ1174),VALUE(BB1174),VALUE(BC1174),VALUE(BD1174),VALUE(BE1174),VALUE(BF1174),VALUE(BG1174),VALUE(BH1174),VALUE(BI1174),VALUE(BJ1174),VALUE(BK1174),VALUE(BL1174),VALUE(BM1174),VALUE(BN1174),VALUE(BO1174),VALUE(BP1174),VALUE(BQ1174),VALUE(BR1174),VALUE(BS1174),VALUE(BT1174),VALUE(BU1174),VALUE(BV1174),VALUE(BW1174))</f>
        <v/>
      </c>
      <c r="BZ1174" s="307" t="n"/>
      <c r="CA1174" s="307" t="n"/>
      <c r="CB1174" s="307" t="n"/>
      <c r="CC1174" s="307" t="n"/>
      <c r="CD1174" s="307" t="n"/>
      <c r="CE1174" s="307" t="n"/>
      <c r="CF1174" s="307" t="n"/>
      <c r="CG1174" s="307" t="n"/>
      <c r="CH1174" s="307" t="n"/>
      <c r="CI1174" s="307" t="n"/>
      <c r="CJ1174" s="307" t="n"/>
      <c r="CK1174" s="307" t="n"/>
      <c r="CL1174" s="307" t="n"/>
      <c r="CM1174" s="307" t="n"/>
      <c r="CN1174" s="307" t="n"/>
      <c r="CO1174" s="307" t="n"/>
      <c r="CP1174" s="307" t="n"/>
      <c r="CQ1174" s="307" t="n"/>
      <c r="CR1174" s="279" t="inlineStr"/>
      <c r="CS1174" s="280">
        <f>AVERAGE(Value(BY1174),value(CR1174))</f>
        <v/>
      </c>
      <c r="CT1174" s="421">
        <f>(IF(OR(MediaScorecard!BG1661="x", MediaScorecard!BH1661="x",MediaScorecard!BI1661="x",MediaScorecard!BJ1661="x",MediaScorecard!BK1661="x"),1, 2))</f>
        <v/>
      </c>
      <c r="CU1174" s="308" t="n"/>
      <c r="CV1174" s="308" t="n"/>
      <c r="CW1174" s="308" t="n"/>
      <c r="CX1174" s="309" t="n"/>
      <c r="CY1174" s="308" t="n"/>
      <c r="CZ1174" s="308" t="n"/>
      <c r="DA1174" s="308" t="n"/>
    </row>
    <row r="1175" ht="21" customHeight="1" s="590">
      <c r="A1175" s="421" t="n"/>
      <c r="B1175" s="270" t="n"/>
      <c r="C1175" s="266" t="n"/>
      <c r="D1175" s="267" t="inlineStr"/>
      <c r="E1175" s="267" t="inlineStr"/>
      <c r="F1175" s="268" t="inlineStr"/>
      <c r="G1175" s="421" t="n"/>
      <c r="H1175" s="269" t="n"/>
      <c r="I1175" s="421" t="n"/>
      <c r="J1175" s="421" t="n"/>
      <c r="K1175" s="421" t="n"/>
      <c r="L1175" s="421" t="n"/>
      <c r="M1175" s="421" t="n"/>
      <c r="N1175" s="421" t="n"/>
      <c r="O1175" s="421" t="n"/>
      <c r="P1175" s="421" t="n"/>
      <c r="Q1175" s="421" t="n"/>
      <c r="R1175" s="270" t="n"/>
      <c r="S1175" s="421" t="n"/>
      <c r="T1175" s="421" t="n"/>
      <c r="U1175" s="421" t="n"/>
      <c r="V1175" s="421" t="n"/>
      <c r="W1175" s="421" t="n"/>
      <c r="X1175" s="421" t="n"/>
      <c r="Y1175" s="421" t="n"/>
      <c r="Z1175" s="421" t="n"/>
      <c r="AA1175" s="421" t="n"/>
      <c r="AB1175" s="421" t="n"/>
      <c r="AC1175" s="421" t="n"/>
      <c r="AD1175" s="421" t="n"/>
      <c r="AE1175" s="421" t="n"/>
      <c r="AF1175" s="421" t="n"/>
      <c r="AG1175" s="421" t="n"/>
      <c r="AH1175" s="421" t="n"/>
      <c r="AI1175" s="421" t="n"/>
      <c r="AJ1175" s="297" t="n"/>
      <c r="AK1175" s="297" t="n"/>
      <c r="AL1175" s="284" t="n"/>
      <c r="AM1175" s="297" t="n"/>
      <c r="AN1175" s="285" t="n"/>
      <c r="AO1175" s="297" t="n"/>
      <c r="AP1175" s="297" t="n"/>
      <c r="AQ1175" s="297" t="n"/>
      <c r="AR1175" s="297" t="n"/>
      <c r="AS1175" s="297" t="n"/>
      <c r="AT1175" s="285" t="inlineStr">
        <is>
          <t>0</t>
        </is>
      </c>
      <c r="AU1175" s="297" t="inlineStr">
        <is>
          <t>0</t>
        </is>
      </c>
      <c r="AV1175" s="297" t="inlineStr">
        <is>
          <t>0</t>
        </is>
      </c>
      <c r="AW1175" s="297" t="inlineStr">
        <is>
          <t>0</t>
        </is>
      </c>
      <c r="AX1175" s="297" t="inlineStr">
        <is>
          <t>0</t>
        </is>
      </c>
      <c r="AY1175" s="286" t="inlineStr">
        <is>
          <t>0</t>
        </is>
      </c>
      <c r="AZ1175" s="286" t="inlineStr">
        <is>
          <t>0</t>
        </is>
      </c>
      <c r="BA1175" s="287" t="inlineStr">
        <is>
          <t>0</t>
        </is>
      </c>
      <c r="BB1175" s="286" t="inlineStr">
        <is>
          <t>0</t>
        </is>
      </c>
      <c r="BC1175" s="286" t="inlineStr">
        <is>
          <t>0</t>
        </is>
      </c>
      <c r="BD1175" s="286" t="inlineStr">
        <is>
          <t>0</t>
        </is>
      </c>
      <c r="BE1175" s="286" t="inlineStr">
        <is>
          <t>0</t>
        </is>
      </c>
      <c r="BF1175" s="286" t="inlineStr">
        <is>
          <t>0</t>
        </is>
      </c>
      <c r="BG1175" s="286" t="inlineStr">
        <is>
          <t>0</t>
        </is>
      </c>
      <c r="BH1175" s="297" t="inlineStr">
        <is>
          <t>0</t>
        </is>
      </c>
      <c r="BI1175" s="297" t="inlineStr">
        <is>
          <t>0</t>
        </is>
      </c>
      <c r="BJ1175" s="297" t="inlineStr">
        <is>
          <t>0</t>
        </is>
      </c>
      <c r="BK1175" s="297" t="inlineStr">
        <is>
          <t>0</t>
        </is>
      </c>
      <c r="BL1175" s="297" t="inlineStr">
        <is>
          <t>0</t>
        </is>
      </c>
      <c r="BM1175" s="297" t="inlineStr">
        <is>
          <t>0</t>
        </is>
      </c>
      <c r="BN1175" s="297" t="inlineStr">
        <is>
          <t>0</t>
        </is>
      </c>
      <c r="BO1175" s="285" t="inlineStr">
        <is>
          <t>0</t>
        </is>
      </c>
      <c r="BP1175" s="297" t="inlineStr">
        <is>
          <t>0</t>
        </is>
      </c>
      <c r="BQ1175" s="297" t="inlineStr">
        <is>
          <t>0</t>
        </is>
      </c>
      <c r="BR1175" s="297" t="inlineStr">
        <is>
          <t>0</t>
        </is>
      </c>
      <c r="BS1175" s="297" t="inlineStr">
        <is>
          <t>0</t>
        </is>
      </c>
      <c r="BT1175" s="297" t="inlineStr">
        <is>
          <t>0</t>
        </is>
      </c>
      <c r="BU1175" s="297" t="inlineStr">
        <is>
          <t>0</t>
        </is>
      </c>
      <c r="BV1175" s="297" t="inlineStr">
        <is>
          <t>0</t>
        </is>
      </c>
      <c r="BW1175" s="288" t="inlineStr">
        <is>
          <t>0</t>
        </is>
      </c>
      <c r="BX1175" s="276">
        <f>SUM(IF(COUNTIF(#REF!, "*1.*"), 2, 0), IF(COUNTIF(#REF!, "*2.*"), 2, 0), IF(COUNTIF(#REF!, "*3.*"), 2, 0), IF(COUNTIF(#REF!, "*4.*"), 2, 0), IF(COUNTIF(#REF!, "*5.*"), 2, 0), IF(COUNTIF(#REF!, "*6.*"), 2, 0))</f>
        <v/>
      </c>
      <c r="BY1175" s="277">
        <f t="array" ref="BY1175">SUM(VALUE(AT1175),VALUE(AU1175),VALUE(AV1175),VALUE(AW1175),VALUE(AX1175),VALUE(AY1175),VALUE(AZ1175),VALUE(BB1175),VALUE(BC1175),VALUE(BD1175),VALUE(BE1175),VALUE(BF1175),VALUE(BG1175),VALUE(BH1175),VALUE(BI1175),VALUE(BJ1175),VALUE(BK1175),VALUE(BL1175),VALUE(BM1175),VALUE(BN1175),VALUE(BO1175),VALUE(BP1175),VALUE(BQ1175),VALUE(BR1175),VALUE(BS1175),VALUE(BT1175),VALUE(BU1175),VALUE(BV1175),VALUE(BW1175))</f>
        <v/>
      </c>
      <c r="BZ1175" s="307" t="n"/>
      <c r="CA1175" s="307" t="n"/>
      <c r="CB1175" s="307" t="n"/>
      <c r="CC1175" s="307" t="n"/>
      <c r="CD1175" s="307" t="n"/>
      <c r="CE1175" s="307" t="n"/>
      <c r="CF1175" s="307" t="n"/>
      <c r="CG1175" s="307" t="n"/>
      <c r="CH1175" s="307" t="n"/>
      <c r="CI1175" s="307" t="n"/>
      <c r="CJ1175" s="307" t="n"/>
      <c r="CK1175" s="307" t="n"/>
      <c r="CL1175" s="307" t="n"/>
      <c r="CM1175" s="307" t="n"/>
      <c r="CN1175" s="307" t="n"/>
      <c r="CO1175" s="307" t="n"/>
      <c r="CP1175" s="307" t="n"/>
      <c r="CQ1175" s="307" t="n"/>
      <c r="CR1175" s="279" t="inlineStr"/>
      <c r="CS1175" s="280">
        <f>AVERAGE(Value(BY1175),value(CR1175))</f>
        <v/>
      </c>
      <c r="CT1175" s="421">
        <f>(IF(OR(MediaScorecard!BG1662="x", MediaScorecard!BH1662="x",MediaScorecard!BI1662="x",MediaScorecard!BJ1662="x",MediaScorecard!BK1662="x"),1, 2))</f>
        <v/>
      </c>
      <c r="CU1175" s="308" t="n"/>
      <c r="CV1175" s="308" t="n"/>
      <c r="CW1175" s="308" t="n"/>
      <c r="CX1175" s="309" t="n"/>
      <c r="CY1175" s="308" t="n"/>
      <c r="CZ1175" s="308" t="n"/>
      <c r="DA1175" s="308" t="n"/>
    </row>
    <row r="1176" ht="21" customHeight="1" s="590">
      <c r="A1176" s="421" t="n"/>
      <c r="B1176" s="270" t="n"/>
      <c r="C1176" s="266" t="n"/>
      <c r="D1176" s="267" t="inlineStr"/>
      <c r="E1176" s="267" t="inlineStr"/>
      <c r="F1176" s="268" t="inlineStr"/>
      <c r="G1176" s="421" t="n"/>
      <c r="H1176" s="269" t="n"/>
      <c r="I1176" s="421" t="n"/>
      <c r="J1176" s="421" t="n"/>
      <c r="K1176" s="421" t="n"/>
      <c r="L1176" s="421" t="n"/>
      <c r="M1176" s="421" t="n"/>
      <c r="N1176" s="421" t="n"/>
      <c r="O1176" s="421" t="n"/>
      <c r="P1176" s="421" t="n"/>
      <c r="Q1176" s="421" t="n"/>
      <c r="R1176" s="270" t="n"/>
      <c r="S1176" s="421" t="n"/>
      <c r="T1176" s="421" t="n"/>
      <c r="U1176" s="421" t="n"/>
      <c r="V1176" s="421" t="n"/>
      <c r="W1176" s="421" t="n"/>
      <c r="X1176" s="421" t="n"/>
      <c r="Y1176" s="421" t="n"/>
      <c r="Z1176" s="421" t="n"/>
      <c r="AA1176" s="421" t="n"/>
      <c r="AB1176" s="421" t="n"/>
      <c r="AC1176" s="421" t="n"/>
      <c r="AD1176" s="421" t="n"/>
      <c r="AE1176" s="421" t="n"/>
      <c r="AF1176" s="421" t="n"/>
      <c r="AG1176" s="421" t="n"/>
      <c r="AH1176" s="421" t="n"/>
      <c r="AI1176" s="421" t="n"/>
      <c r="AJ1176" s="297" t="n"/>
      <c r="AK1176" s="297" t="n"/>
      <c r="AL1176" s="284" t="n"/>
      <c r="AM1176" s="297" t="n"/>
      <c r="AN1176" s="285" t="n"/>
      <c r="AO1176" s="297" t="n"/>
      <c r="AP1176" s="297" t="n"/>
      <c r="AQ1176" s="297" t="n"/>
      <c r="AR1176" s="297" t="n"/>
      <c r="AS1176" s="297" t="n"/>
      <c r="AT1176" s="285" t="inlineStr">
        <is>
          <t>0</t>
        </is>
      </c>
      <c r="AU1176" s="297" t="inlineStr">
        <is>
          <t>0</t>
        </is>
      </c>
      <c r="AV1176" s="297" t="inlineStr">
        <is>
          <t>0</t>
        </is>
      </c>
      <c r="AW1176" s="297" t="inlineStr">
        <is>
          <t>0</t>
        </is>
      </c>
      <c r="AX1176" s="297" t="inlineStr">
        <is>
          <t>0</t>
        </is>
      </c>
      <c r="AY1176" s="286" t="inlineStr">
        <is>
          <t>0</t>
        </is>
      </c>
      <c r="AZ1176" s="286" t="inlineStr">
        <is>
          <t>0</t>
        </is>
      </c>
      <c r="BA1176" s="287" t="inlineStr">
        <is>
          <t>0</t>
        </is>
      </c>
      <c r="BB1176" s="286" t="inlineStr">
        <is>
          <t>0</t>
        </is>
      </c>
      <c r="BC1176" s="286" t="inlineStr">
        <is>
          <t>0</t>
        </is>
      </c>
      <c r="BD1176" s="286" t="inlineStr">
        <is>
          <t>0</t>
        </is>
      </c>
      <c r="BE1176" s="286" t="inlineStr">
        <is>
          <t>0</t>
        </is>
      </c>
      <c r="BF1176" s="286" t="inlineStr">
        <is>
          <t>0</t>
        </is>
      </c>
      <c r="BG1176" s="286" t="inlineStr">
        <is>
          <t>0</t>
        </is>
      </c>
      <c r="BH1176" s="297" t="inlineStr">
        <is>
          <t>0</t>
        </is>
      </c>
      <c r="BI1176" s="297" t="inlineStr">
        <is>
          <t>0</t>
        </is>
      </c>
      <c r="BJ1176" s="297" t="inlineStr">
        <is>
          <t>0</t>
        </is>
      </c>
      <c r="BK1176" s="297" t="inlineStr">
        <is>
          <t>0</t>
        </is>
      </c>
      <c r="BL1176" s="297" t="inlineStr">
        <is>
          <t>0</t>
        </is>
      </c>
      <c r="BM1176" s="297" t="inlineStr">
        <is>
          <t>0</t>
        </is>
      </c>
      <c r="BN1176" s="297" t="inlineStr">
        <is>
          <t>0</t>
        </is>
      </c>
      <c r="BO1176" s="285" t="inlineStr">
        <is>
          <t>0</t>
        </is>
      </c>
      <c r="BP1176" s="297" t="inlineStr">
        <is>
          <t>0</t>
        </is>
      </c>
      <c r="BQ1176" s="297" t="inlineStr">
        <is>
          <t>0</t>
        </is>
      </c>
      <c r="BR1176" s="297" t="inlineStr">
        <is>
          <t>0</t>
        </is>
      </c>
      <c r="BS1176" s="297" t="inlineStr">
        <is>
          <t>0</t>
        </is>
      </c>
      <c r="BT1176" s="297" t="inlineStr">
        <is>
          <t>0</t>
        </is>
      </c>
      <c r="BU1176" s="297" t="inlineStr">
        <is>
          <t>0</t>
        </is>
      </c>
      <c r="BV1176" s="297" t="inlineStr">
        <is>
          <t>0</t>
        </is>
      </c>
      <c r="BW1176" s="288" t="inlineStr">
        <is>
          <t>0</t>
        </is>
      </c>
      <c r="BX1176" s="276">
        <f>SUM(IF(COUNTIF(#REF!, "*1.*"), 2, 0), IF(COUNTIF(#REF!, "*2.*"), 2, 0), IF(COUNTIF(#REF!, "*3.*"), 2, 0), IF(COUNTIF(#REF!, "*4.*"), 2, 0), IF(COUNTIF(#REF!, "*5.*"), 2, 0), IF(COUNTIF(#REF!, "*6.*"), 2, 0))</f>
        <v/>
      </c>
      <c r="BY1176" s="277">
        <f t="array" ref="BY1176">SUM(VALUE(AT1176),VALUE(AU1176),VALUE(AV1176),VALUE(AW1176),VALUE(AX1176),VALUE(AY1176),VALUE(AZ1176),VALUE(BB1176),VALUE(BC1176),VALUE(BD1176),VALUE(BE1176),VALUE(BF1176),VALUE(BG1176),VALUE(BH1176),VALUE(BI1176),VALUE(BJ1176),VALUE(BK1176),VALUE(BL1176),VALUE(BM1176),VALUE(BN1176),VALUE(BO1176),VALUE(BP1176),VALUE(BQ1176),VALUE(BR1176),VALUE(BS1176),VALUE(BT1176),VALUE(BU1176),VALUE(BV1176),VALUE(BW1176))</f>
        <v/>
      </c>
      <c r="BZ1176" s="307" t="n"/>
      <c r="CA1176" s="307" t="n"/>
      <c r="CB1176" s="307" t="n"/>
      <c r="CC1176" s="307" t="n"/>
      <c r="CD1176" s="307" t="n"/>
      <c r="CE1176" s="307" t="n"/>
      <c r="CF1176" s="307" t="n"/>
      <c r="CG1176" s="307" t="n"/>
      <c r="CH1176" s="307" t="n"/>
      <c r="CI1176" s="307" t="n"/>
      <c r="CJ1176" s="307" t="n"/>
      <c r="CK1176" s="307" t="n"/>
      <c r="CL1176" s="307" t="n"/>
      <c r="CM1176" s="307" t="n"/>
      <c r="CN1176" s="307" t="n"/>
      <c r="CO1176" s="307" t="n"/>
      <c r="CP1176" s="307" t="n"/>
      <c r="CQ1176" s="307" t="n"/>
      <c r="CR1176" s="279" t="inlineStr"/>
      <c r="CS1176" s="280">
        <f>AVERAGE(Value(BY1176),value(CR1176))</f>
        <v/>
      </c>
      <c r="CT1176" s="421">
        <f>(IF(OR(MediaScorecard!BG1663="x", MediaScorecard!BH1663="x",MediaScorecard!BI1663="x",MediaScorecard!BJ1663="x",MediaScorecard!BK1663="x"),1, 2))</f>
        <v/>
      </c>
      <c r="CU1176" s="308" t="n"/>
      <c r="CV1176" s="308" t="n"/>
      <c r="CW1176" s="308" t="n"/>
      <c r="CX1176" s="309" t="n"/>
      <c r="CY1176" s="308" t="n"/>
      <c r="CZ1176" s="308" t="n"/>
      <c r="DA1176" s="308" t="n"/>
    </row>
    <row r="1177" ht="21" customHeight="1" s="590">
      <c r="A1177" s="421" t="n"/>
      <c r="B1177" s="270" t="n"/>
      <c r="C1177" s="266" t="n"/>
      <c r="D1177" s="267" t="inlineStr"/>
      <c r="E1177" s="267" t="inlineStr"/>
      <c r="F1177" s="268" t="inlineStr"/>
      <c r="G1177" s="421" t="n"/>
      <c r="H1177" s="269" t="n"/>
      <c r="I1177" s="421" t="n"/>
      <c r="J1177" s="421" t="n"/>
      <c r="K1177" s="421" t="n"/>
      <c r="L1177" s="421" t="n"/>
      <c r="M1177" s="421" t="n"/>
      <c r="N1177" s="421" t="n"/>
      <c r="O1177" s="421" t="n"/>
      <c r="P1177" s="421" t="n"/>
      <c r="Q1177" s="421" t="n"/>
      <c r="R1177" s="270" t="n"/>
      <c r="S1177" s="421" t="n"/>
      <c r="T1177" s="421" t="n"/>
      <c r="U1177" s="421" t="n"/>
      <c r="V1177" s="421" t="n"/>
      <c r="W1177" s="421" t="n"/>
      <c r="X1177" s="421" t="n"/>
      <c r="Y1177" s="421" t="n"/>
      <c r="Z1177" s="421" t="n"/>
      <c r="AA1177" s="421" t="n"/>
      <c r="AB1177" s="421" t="n"/>
      <c r="AC1177" s="421" t="n"/>
      <c r="AD1177" s="421" t="n"/>
      <c r="AE1177" s="421" t="n"/>
      <c r="AF1177" s="421" t="n"/>
      <c r="AG1177" s="421" t="n"/>
      <c r="AH1177" s="421" t="n"/>
      <c r="AI1177" s="421" t="n"/>
      <c r="AJ1177" s="297" t="n"/>
      <c r="AK1177" s="297" t="n"/>
      <c r="AL1177" s="284" t="n"/>
      <c r="AM1177" s="297" t="n"/>
      <c r="AN1177" s="285" t="n"/>
      <c r="AO1177" s="297" t="n"/>
      <c r="AP1177" s="297" t="n"/>
      <c r="AQ1177" s="297" t="n"/>
      <c r="AR1177" s="297" t="n"/>
      <c r="AS1177" s="297" t="n"/>
      <c r="AT1177" s="285" t="inlineStr">
        <is>
          <t>0</t>
        </is>
      </c>
      <c r="AU1177" s="297" t="inlineStr">
        <is>
          <t>0</t>
        </is>
      </c>
      <c r="AV1177" s="297" t="inlineStr">
        <is>
          <t>0</t>
        </is>
      </c>
      <c r="AW1177" s="297" t="inlineStr">
        <is>
          <t>0</t>
        </is>
      </c>
      <c r="AX1177" s="297" t="inlineStr">
        <is>
          <t>0</t>
        </is>
      </c>
      <c r="AY1177" s="286" t="inlineStr">
        <is>
          <t>0</t>
        </is>
      </c>
      <c r="AZ1177" s="286" t="inlineStr">
        <is>
          <t>0</t>
        </is>
      </c>
      <c r="BA1177" s="287" t="inlineStr">
        <is>
          <t>0</t>
        </is>
      </c>
      <c r="BB1177" s="286" t="inlineStr">
        <is>
          <t>0</t>
        </is>
      </c>
      <c r="BC1177" s="286" t="inlineStr">
        <is>
          <t>0</t>
        </is>
      </c>
      <c r="BD1177" s="286" t="inlineStr">
        <is>
          <t>0</t>
        </is>
      </c>
      <c r="BE1177" s="286" t="inlineStr">
        <is>
          <t>0</t>
        </is>
      </c>
      <c r="BF1177" s="286" t="inlineStr">
        <is>
          <t>0</t>
        </is>
      </c>
      <c r="BG1177" s="286" t="inlineStr">
        <is>
          <t>0</t>
        </is>
      </c>
      <c r="BH1177" s="297" t="inlineStr">
        <is>
          <t>0</t>
        </is>
      </c>
      <c r="BI1177" s="297" t="inlineStr">
        <is>
          <t>0</t>
        </is>
      </c>
      <c r="BJ1177" s="297" t="inlineStr">
        <is>
          <t>0</t>
        </is>
      </c>
      <c r="BK1177" s="297" t="inlineStr">
        <is>
          <t>0</t>
        </is>
      </c>
      <c r="BL1177" s="297" t="inlineStr">
        <is>
          <t>0</t>
        </is>
      </c>
      <c r="BM1177" s="297" t="inlineStr">
        <is>
          <t>0</t>
        </is>
      </c>
      <c r="BN1177" s="297" t="inlineStr">
        <is>
          <t>0</t>
        </is>
      </c>
      <c r="BO1177" s="285" t="inlineStr">
        <is>
          <t>0</t>
        </is>
      </c>
      <c r="BP1177" s="297" t="inlineStr">
        <is>
          <t>0</t>
        </is>
      </c>
      <c r="BQ1177" s="297" t="inlineStr">
        <is>
          <t>0</t>
        </is>
      </c>
      <c r="BR1177" s="297" t="inlineStr">
        <is>
          <t>0</t>
        </is>
      </c>
      <c r="BS1177" s="297" t="inlineStr">
        <is>
          <t>0</t>
        </is>
      </c>
      <c r="BT1177" s="297" t="inlineStr">
        <is>
          <t>0</t>
        </is>
      </c>
      <c r="BU1177" s="297" t="inlineStr">
        <is>
          <t>0</t>
        </is>
      </c>
      <c r="BV1177" s="297" t="inlineStr">
        <is>
          <t>0</t>
        </is>
      </c>
      <c r="BW1177" s="288" t="inlineStr">
        <is>
          <t>0</t>
        </is>
      </c>
      <c r="BX1177" s="276">
        <f>SUM(IF(COUNTIF(#REF!, "*1.*"), 2, 0), IF(COUNTIF(#REF!, "*2.*"), 2, 0), IF(COUNTIF(#REF!, "*3.*"), 2, 0), IF(COUNTIF(#REF!, "*4.*"), 2, 0), IF(COUNTIF(#REF!, "*5.*"), 2, 0), IF(COUNTIF(#REF!, "*6.*"), 2, 0))</f>
        <v/>
      </c>
      <c r="BY1177" s="277">
        <f t="array" ref="BY1177">SUM(VALUE(AT1177),VALUE(AU1177),VALUE(AV1177),VALUE(AW1177),VALUE(AX1177),VALUE(AY1177),VALUE(AZ1177),VALUE(BB1177),VALUE(BC1177),VALUE(BD1177),VALUE(BE1177),VALUE(BF1177),VALUE(BG1177),VALUE(BH1177),VALUE(BI1177),VALUE(BJ1177),VALUE(BK1177),VALUE(BL1177),VALUE(BM1177),VALUE(BN1177),VALUE(BO1177),VALUE(BP1177),VALUE(BQ1177),VALUE(BR1177),VALUE(BS1177),VALUE(BT1177),VALUE(BU1177),VALUE(BV1177),VALUE(BW1177))</f>
        <v/>
      </c>
      <c r="BZ1177" s="307" t="n"/>
      <c r="CA1177" s="307" t="n"/>
      <c r="CB1177" s="307" t="n"/>
      <c r="CC1177" s="307" t="n"/>
      <c r="CD1177" s="307" t="n"/>
      <c r="CE1177" s="307" t="n"/>
      <c r="CF1177" s="307" t="n"/>
      <c r="CG1177" s="307" t="n"/>
      <c r="CH1177" s="307" t="n"/>
      <c r="CI1177" s="307" t="n"/>
      <c r="CJ1177" s="307" t="n"/>
      <c r="CK1177" s="307" t="n"/>
      <c r="CL1177" s="307" t="n"/>
      <c r="CM1177" s="307" t="n"/>
      <c r="CN1177" s="307" t="n"/>
      <c r="CO1177" s="307" t="n"/>
      <c r="CP1177" s="307" t="n"/>
      <c r="CQ1177" s="307" t="n"/>
      <c r="CR1177" s="279" t="inlineStr"/>
      <c r="CS1177" s="280">
        <f>AVERAGE(Value(BY1177),value(CR1177))</f>
        <v/>
      </c>
      <c r="CT1177" s="421">
        <f>(IF(OR(MediaScorecard!BG1664="x", MediaScorecard!BH1664="x",MediaScorecard!BI1664="x",MediaScorecard!BJ1664="x",MediaScorecard!BK1664="x"),1, 2))</f>
        <v/>
      </c>
      <c r="CU1177" s="308" t="n"/>
      <c r="CV1177" s="308" t="n"/>
      <c r="CW1177" s="308" t="n"/>
      <c r="CX1177" s="309" t="n"/>
      <c r="CY1177" s="308" t="n"/>
      <c r="CZ1177" s="308" t="n"/>
      <c r="DA1177" s="308" t="n"/>
    </row>
    <row r="1178" ht="21" customHeight="1" s="590">
      <c r="A1178" s="421" t="n"/>
      <c r="B1178" s="270" t="n"/>
      <c r="C1178" s="266" t="n"/>
      <c r="D1178" s="267" t="inlineStr"/>
      <c r="E1178" s="267" t="inlineStr"/>
      <c r="F1178" s="268" t="inlineStr"/>
      <c r="G1178" s="421" t="n"/>
      <c r="H1178" s="269" t="n"/>
      <c r="I1178" s="421" t="n"/>
      <c r="J1178" s="421" t="n"/>
      <c r="K1178" s="421" t="n"/>
      <c r="L1178" s="421" t="n"/>
      <c r="M1178" s="421" t="n"/>
      <c r="N1178" s="421" t="n"/>
      <c r="O1178" s="421" t="n"/>
      <c r="P1178" s="421" t="n"/>
      <c r="Q1178" s="421" t="n"/>
      <c r="R1178" s="270" t="n"/>
      <c r="S1178" s="421" t="n"/>
      <c r="T1178" s="421" t="n"/>
      <c r="U1178" s="421" t="n"/>
      <c r="V1178" s="421" t="n"/>
      <c r="W1178" s="421" t="n"/>
      <c r="X1178" s="421" t="n"/>
      <c r="Y1178" s="421" t="n"/>
      <c r="Z1178" s="421" t="n"/>
      <c r="AA1178" s="421" t="n"/>
      <c r="AB1178" s="421" t="n"/>
      <c r="AC1178" s="421" t="n"/>
      <c r="AD1178" s="421" t="n"/>
      <c r="AE1178" s="421" t="n"/>
      <c r="AF1178" s="421" t="n"/>
      <c r="AG1178" s="421" t="n"/>
      <c r="AH1178" s="421" t="n"/>
      <c r="AI1178" s="421" t="n"/>
      <c r="AJ1178" s="297" t="n"/>
      <c r="AK1178" s="297" t="n"/>
      <c r="AL1178" s="284" t="n"/>
      <c r="AM1178" s="297" t="n"/>
      <c r="AN1178" s="285" t="n"/>
      <c r="AO1178" s="297" t="n"/>
      <c r="AP1178" s="297" t="n"/>
      <c r="AQ1178" s="297" t="n"/>
      <c r="AR1178" s="297" t="n"/>
      <c r="AS1178" s="297" t="n"/>
      <c r="AT1178" s="285" t="inlineStr">
        <is>
          <t>0</t>
        </is>
      </c>
      <c r="AU1178" s="297" t="inlineStr">
        <is>
          <t>0</t>
        </is>
      </c>
      <c r="AV1178" s="297" t="inlineStr">
        <is>
          <t>0</t>
        </is>
      </c>
      <c r="AW1178" s="297" t="inlineStr">
        <is>
          <t>0</t>
        </is>
      </c>
      <c r="AX1178" s="297" t="inlineStr">
        <is>
          <t>0</t>
        </is>
      </c>
      <c r="AY1178" s="286" t="inlineStr">
        <is>
          <t>0</t>
        </is>
      </c>
      <c r="AZ1178" s="286" t="inlineStr">
        <is>
          <t>0</t>
        </is>
      </c>
      <c r="BA1178" s="287" t="inlineStr">
        <is>
          <t>0</t>
        </is>
      </c>
      <c r="BB1178" s="286" t="inlineStr">
        <is>
          <t>0</t>
        </is>
      </c>
      <c r="BC1178" s="286" t="inlineStr">
        <is>
          <t>0</t>
        </is>
      </c>
      <c r="BD1178" s="286" t="inlineStr">
        <is>
          <t>0</t>
        </is>
      </c>
      <c r="BE1178" s="286" t="inlineStr">
        <is>
          <t>0</t>
        </is>
      </c>
      <c r="BF1178" s="286" t="inlineStr">
        <is>
          <t>0</t>
        </is>
      </c>
      <c r="BG1178" s="286" t="inlineStr">
        <is>
          <t>0</t>
        </is>
      </c>
      <c r="BH1178" s="297" t="inlineStr">
        <is>
          <t>0</t>
        </is>
      </c>
      <c r="BI1178" s="297" t="inlineStr">
        <is>
          <t>0</t>
        </is>
      </c>
      <c r="BJ1178" s="297" t="inlineStr">
        <is>
          <t>0</t>
        </is>
      </c>
      <c r="BK1178" s="297" t="inlineStr">
        <is>
          <t>0</t>
        </is>
      </c>
      <c r="BL1178" s="297" t="inlineStr">
        <is>
          <t>0</t>
        </is>
      </c>
      <c r="BM1178" s="297" t="inlineStr">
        <is>
          <t>0</t>
        </is>
      </c>
      <c r="BN1178" s="297" t="inlineStr">
        <is>
          <t>0</t>
        </is>
      </c>
      <c r="BO1178" s="285" t="inlineStr">
        <is>
          <t>0</t>
        </is>
      </c>
      <c r="BP1178" s="297" t="inlineStr">
        <is>
          <t>0</t>
        </is>
      </c>
      <c r="BQ1178" s="297" t="inlineStr">
        <is>
          <t>0</t>
        </is>
      </c>
      <c r="BR1178" s="297" t="inlineStr">
        <is>
          <t>0</t>
        </is>
      </c>
      <c r="BS1178" s="297" t="inlineStr">
        <is>
          <t>0</t>
        </is>
      </c>
      <c r="BT1178" s="297" t="inlineStr">
        <is>
          <t>0</t>
        </is>
      </c>
      <c r="BU1178" s="297" t="inlineStr">
        <is>
          <t>0</t>
        </is>
      </c>
      <c r="BV1178" s="297" t="inlineStr">
        <is>
          <t>0</t>
        </is>
      </c>
      <c r="BW1178" s="288" t="inlineStr">
        <is>
          <t>0</t>
        </is>
      </c>
      <c r="BX1178" s="276">
        <f>SUM(IF(COUNTIF(#REF!, "*1.*"), 2, 0), IF(COUNTIF(#REF!, "*2.*"), 2, 0), IF(COUNTIF(#REF!, "*3.*"), 2, 0), IF(COUNTIF(#REF!, "*4.*"), 2, 0), IF(COUNTIF(#REF!, "*5.*"), 2, 0), IF(COUNTIF(#REF!, "*6.*"), 2, 0))</f>
        <v/>
      </c>
      <c r="BY1178" s="277">
        <f t="array" ref="BY1178">SUM(VALUE(AT1178),VALUE(AU1178),VALUE(AV1178),VALUE(AW1178),VALUE(AX1178),VALUE(AY1178),VALUE(AZ1178),VALUE(BB1178),VALUE(BC1178),VALUE(BD1178),VALUE(BE1178),VALUE(BF1178),VALUE(BG1178),VALUE(BH1178),VALUE(BI1178),VALUE(BJ1178),VALUE(BK1178),VALUE(BL1178),VALUE(BM1178),VALUE(BN1178),VALUE(BO1178),VALUE(BP1178),VALUE(BQ1178),VALUE(BR1178),VALUE(BS1178),VALUE(BT1178),VALUE(BU1178),VALUE(BV1178),VALUE(BW1178))</f>
        <v/>
      </c>
      <c r="BZ1178" s="307" t="n"/>
      <c r="CA1178" s="307" t="n"/>
      <c r="CB1178" s="307" t="n"/>
      <c r="CC1178" s="307" t="n"/>
      <c r="CD1178" s="307" t="n"/>
      <c r="CE1178" s="307" t="n"/>
      <c r="CF1178" s="307" t="n"/>
      <c r="CG1178" s="307" t="n"/>
      <c r="CH1178" s="307" t="n"/>
      <c r="CI1178" s="307" t="n"/>
      <c r="CJ1178" s="307" t="n"/>
      <c r="CK1178" s="307" t="n"/>
      <c r="CL1178" s="307" t="n"/>
      <c r="CM1178" s="307" t="n"/>
      <c r="CN1178" s="307" t="n"/>
      <c r="CO1178" s="307" t="n"/>
      <c r="CP1178" s="307" t="n"/>
      <c r="CQ1178" s="307" t="n"/>
      <c r="CR1178" s="279" t="inlineStr"/>
      <c r="CS1178" s="280">
        <f>AVERAGE(Value(BY1178),value(CR1178))</f>
        <v/>
      </c>
      <c r="CT1178" s="421">
        <f>(IF(OR(MediaScorecard!BG1665="x", MediaScorecard!BH1665="x",MediaScorecard!BI1665="x",MediaScorecard!BJ1665="x",MediaScorecard!BK1665="x"),1, 2))</f>
        <v/>
      </c>
      <c r="CU1178" s="308" t="n"/>
      <c r="CV1178" s="308" t="n"/>
      <c r="CW1178" s="308" t="n"/>
      <c r="CX1178" s="309" t="n"/>
      <c r="CY1178" s="308" t="n"/>
      <c r="CZ1178" s="308" t="n"/>
      <c r="DA1178" s="308" t="n"/>
    </row>
    <row r="1179" ht="21" customHeight="1" s="590">
      <c r="A1179" s="421" t="n"/>
      <c r="B1179" s="270" t="n"/>
      <c r="C1179" s="266" t="n"/>
      <c r="D1179" s="267" t="inlineStr"/>
      <c r="E1179" s="267" t="inlineStr"/>
      <c r="F1179" s="268" t="inlineStr"/>
      <c r="G1179" s="421" t="n"/>
      <c r="H1179" s="269" t="n"/>
      <c r="I1179" s="421" t="n"/>
      <c r="J1179" s="421" t="n"/>
      <c r="K1179" s="421" t="n"/>
      <c r="L1179" s="421" t="n"/>
      <c r="M1179" s="421" t="n"/>
      <c r="N1179" s="421" t="n"/>
      <c r="O1179" s="421" t="n"/>
      <c r="P1179" s="421" t="n"/>
      <c r="Q1179" s="421" t="n"/>
      <c r="R1179" s="270" t="n"/>
      <c r="S1179" s="421" t="n"/>
      <c r="T1179" s="421" t="n"/>
      <c r="U1179" s="421" t="n"/>
      <c r="V1179" s="421" t="n"/>
      <c r="W1179" s="421" t="n"/>
      <c r="X1179" s="421" t="n"/>
      <c r="Y1179" s="421" t="n"/>
      <c r="Z1179" s="421" t="n"/>
      <c r="AA1179" s="421" t="n"/>
      <c r="AB1179" s="421" t="n"/>
      <c r="AC1179" s="421" t="n"/>
      <c r="AD1179" s="421" t="n"/>
      <c r="AE1179" s="421" t="n"/>
      <c r="AF1179" s="421" t="n"/>
      <c r="AG1179" s="421" t="n"/>
      <c r="AH1179" s="421" t="n"/>
      <c r="AI1179" s="421" t="n"/>
      <c r="AJ1179" s="297" t="n"/>
      <c r="AK1179" s="297" t="n"/>
      <c r="AL1179" s="284" t="n"/>
      <c r="AM1179" s="297" t="n"/>
      <c r="AN1179" s="285" t="n"/>
      <c r="AO1179" s="297" t="n"/>
      <c r="AP1179" s="297" t="n"/>
      <c r="AQ1179" s="297" t="n"/>
      <c r="AR1179" s="297" t="n"/>
      <c r="AS1179" s="297" t="n"/>
      <c r="AT1179" s="285" t="inlineStr">
        <is>
          <t>0</t>
        </is>
      </c>
      <c r="AU1179" s="297" t="inlineStr">
        <is>
          <t>0</t>
        </is>
      </c>
      <c r="AV1179" s="297" t="inlineStr">
        <is>
          <t>0</t>
        </is>
      </c>
      <c r="AW1179" s="297" t="inlineStr">
        <is>
          <t>0</t>
        </is>
      </c>
      <c r="AX1179" s="297" t="inlineStr">
        <is>
          <t>0</t>
        </is>
      </c>
      <c r="AY1179" s="286" t="inlineStr">
        <is>
          <t>0</t>
        </is>
      </c>
      <c r="AZ1179" s="286" t="inlineStr">
        <is>
          <t>0</t>
        </is>
      </c>
      <c r="BA1179" s="287" t="inlineStr">
        <is>
          <t>0</t>
        </is>
      </c>
      <c r="BB1179" s="286" t="inlineStr">
        <is>
          <t>0</t>
        </is>
      </c>
      <c r="BC1179" s="286" t="inlineStr">
        <is>
          <t>0</t>
        </is>
      </c>
      <c r="BD1179" s="286" t="inlineStr">
        <is>
          <t>0</t>
        </is>
      </c>
      <c r="BE1179" s="286" t="inlineStr">
        <is>
          <t>0</t>
        </is>
      </c>
      <c r="BF1179" s="286" t="inlineStr">
        <is>
          <t>0</t>
        </is>
      </c>
      <c r="BG1179" s="286" t="inlineStr">
        <is>
          <t>0</t>
        </is>
      </c>
      <c r="BH1179" s="297" t="inlineStr">
        <is>
          <t>0</t>
        </is>
      </c>
      <c r="BI1179" s="297" t="inlineStr">
        <is>
          <t>0</t>
        </is>
      </c>
      <c r="BJ1179" s="297" t="inlineStr">
        <is>
          <t>0</t>
        </is>
      </c>
      <c r="BK1179" s="297" t="inlineStr">
        <is>
          <t>0</t>
        </is>
      </c>
      <c r="BL1179" s="297" t="inlineStr">
        <is>
          <t>0</t>
        </is>
      </c>
      <c r="BM1179" s="297" t="inlineStr">
        <is>
          <t>0</t>
        </is>
      </c>
      <c r="BN1179" s="297" t="inlineStr">
        <is>
          <t>0</t>
        </is>
      </c>
      <c r="BO1179" s="285" t="inlineStr">
        <is>
          <t>0</t>
        </is>
      </c>
      <c r="BP1179" s="297" t="inlineStr">
        <is>
          <t>0</t>
        </is>
      </c>
      <c r="BQ1179" s="297" t="inlineStr">
        <is>
          <t>0</t>
        </is>
      </c>
      <c r="BR1179" s="297" t="inlineStr">
        <is>
          <t>0</t>
        </is>
      </c>
      <c r="BS1179" s="297" t="inlineStr">
        <is>
          <t>0</t>
        </is>
      </c>
      <c r="BT1179" s="297" t="inlineStr">
        <is>
          <t>0</t>
        </is>
      </c>
      <c r="BU1179" s="297" t="inlineStr">
        <is>
          <t>0</t>
        </is>
      </c>
      <c r="BV1179" s="297" t="inlineStr">
        <is>
          <t>0</t>
        </is>
      </c>
      <c r="BW1179" s="288" t="inlineStr">
        <is>
          <t>0</t>
        </is>
      </c>
      <c r="BX1179" s="276">
        <f>SUM(IF(COUNTIF(#REF!, "*1.*"), 2, 0), IF(COUNTIF(#REF!, "*2.*"), 2, 0), IF(COUNTIF(#REF!, "*3.*"), 2, 0), IF(COUNTIF(#REF!, "*4.*"), 2, 0), IF(COUNTIF(#REF!, "*5.*"), 2, 0), IF(COUNTIF(#REF!, "*6.*"), 2, 0))</f>
        <v/>
      </c>
      <c r="BY1179" s="277">
        <f t="array" ref="BY1179">SUM(VALUE(AT1179),VALUE(AU1179),VALUE(AV1179),VALUE(AW1179),VALUE(AX1179),VALUE(AY1179),VALUE(AZ1179),VALUE(BB1179),VALUE(BC1179),VALUE(BD1179),VALUE(BE1179),VALUE(BF1179),VALUE(BG1179),VALUE(BH1179),VALUE(BI1179),VALUE(BJ1179),VALUE(BK1179),VALUE(BL1179),VALUE(BM1179),VALUE(BN1179),VALUE(BO1179),VALUE(BP1179),VALUE(BQ1179),VALUE(BR1179),VALUE(BS1179),VALUE(BT1179),VALUE(BU1179),VALUE(BV1179),VALUE(BW1179))</f>
        <v/>
      </c>
      <c r="BZ1179" s="307" t="n"/>
      <c r="CA1179" s="307" t="n"/>
      <c r="CB1179" s="307" t="n"/>
      <c r="CC1179" s="307" t="n"/>
      <c r="CD1179" s="307" t="n"/>
      <c r="CE1179" s="307" t="n"/>
      <c r="CF1179" s="307" t="n"/>
      <c r="CG1179" s="307" t="n"/>
      <c r="CH1179" s="307" t="n"/>
      <c r="CI1179" s="307" t="n"/>
      <c r="CJ1179" s="307" t="n"/>
      <c r="CK1179" s="307" t="n"/>
      <c r="CL1179" s="307" t="n"/>
      <c r="CM1179" s="307" t="n"/>
      <c r="CN1179" s="307" t="n"/>
      <c r="CO1179" s="307" t="n"/>
      <c r="CP1179" s="307" t="n"/>
      <c r="CQ1179" s="307" t="n"/>
      <c r="CR1179" s="279" t="inlineStr"/>
      <c r="CS1179" s="280">
        <f>AVERAGE(Value(BY1179),value(CR1179))</f>
        <v/>
      </c>
      <c r="CT1179" s="421">
        <f>(IF(OR(MediaScorecard!BG1666="x", MediaScorecard!BH1666="x",MediaScorecard!BI1666="x",MediaScorecard!BJ1666="x",MediaScorecard!BK1666="x"),1, 2))</f>
        <v/>
      </c>
      <c r="CU1179" s="308" t="n"/>
      <c r="CV1179" s="308" t="n"/>
      <c r="CW1179" s="308" t="n"/>
      <c r="CX1179" s="309" t="n"/>
      <c r="CY1179" s="308" t="n"/>
      <c r="CZ1179" s="308" t="n"/>
      <c r="DA1179" s="308" t="n"/>
    </row>
    <row r="1180" ht="21" customHeight="1" s="590">
      <c r="A1180" s="421" t="n"/>
      <c r="B1180" s="270" t="n"/>
      <c r="C1180" s="266" t="n"/>
      <c r="D1180" s="267" t="inlineStr"/>
      <c r="E1180" s="267" t="inlineStr"/>
      <c r="F1180" s="268" t="inlineStr"/>
      <c r="G1180" s="421" t="n"/>
      <c r="H1180" s="269" t="n"/>
      <c r="I1180" s="421" t="n"/>
      <c r="J1180" s="421" t="n"/>
      <c r="K1180" s="421" t="n"/>
      <c r="L1180" s="421" t="n"/>
      <c r="M1180" s="421" t="n"/>
      <c r="N1180" s="421" t="n"/>
      <c r="O1180" s="421" t="n"/>
      <c r="P1180" s="421" t="n"/>
      <c r="Q1180" s="421" t="n"/>
      <c r="R1180" s="270" t="n"/>
      <c r="S1180" s="421" t="n"/>
      <c r="T1180" s="421" t="n"/>
      <c r="U1180" s="421" t="n"/>
      <c r="V1180" s="421" t="n"/>
      <c r="W1180" s="421" t="n"/>
      <c r="X1180" s="421" t="n"/>
      <c r="Y1180" s="421" t="n"/>
      <c r="Z1180" s="421" t="n"/>
      <c r="AA1180" s="421" t="n"/>
      <c r="AB1180" s="421" t="n"/>
      <c r="AC1180" s="421" t="n"/>
      <c r="AD1180" s="421" t="n"/>
      <c r="AE1180" s="421" t="n"/>
      <c r="AF1180" s="421" t="n"/>
      <c r="AG1180" s="421" t="n"/>
      <c r="AH1180" s="421" t="n"/>
      <c r="AI1180" s="421" t="n"/>
      <c r="AJ1180" s="297" t="n"/>
      <c r="AK1180" s="297" t="n"/>
      <c r="AL1180" s="284" t="n"/>
      <c r="AM1180" s="297" t="n"/>
      <c r="AN1180" s="285" t="n"/>
      <c r="AO1180" s="297" t="n"/>
      <c r="AP1180" s="297" t="n"/>
      <c r="AQ1180" s="297" t="n"/>
      <c r="AR1180" s="297" t="n"/>
      <c r="AS1180" s="297" t="n"/>
      <c r="AT1180" s="285" t="inlineStr">
        <is>
          <t>0</t>
        </is>
      </c>
      <c r="AU1180" s="297" t="inlineStr">
        <is>
          <t>0</t>
        </is>
      </c>
      <c r="AV1180" s="297" t="inlineStr">
        <is>
          <t>0</t>
        </is>
      </c>
      <c r="AW1180" s="297" t="inlineStr">
        <is>
          <t>0</t>
        </is>
      </c>
      <c r="AX1180" s="297" t="inlineStr">
        <is>
          <t>0</t>
        </is>
      </c>
      <c r="AY1180" s="286" t="inlineStr">
        <is>
          <t>0</t>
        </is>
      </c>
      <c r="AZ1180" s="286" t="inlineStr">
        <is>
          <t>0</t>
        </is>
      </c>
      <c r="BA1180" s="287" t="inlineStr">
        <is>
          <t>0</t>
        </is>
      </c>
      <c r="BB1180" s="286" t="inlineStr">
        <is>
          <t>0</t>
        </is>
      </c>
      <c r="BC1180" s="286" t="inlineStr">
        <is>
          <t>0</t>
        </is>
      </c>
      <c r="BD1180" s="286" t="inlineStr">
        <is>
          <t>0</t>
        </is>
      </c>
      <c r="BE1180" s="286" t="inlineStr">
        <is>
          <t>0</t>
        </is>
      </c>
      <c r="BF1180" s="286" t="inlineStr">
        <is>
          <t>0</t>
        </is>
      </c>
      <c r="BG1180" s="286" t="inlineStr">
        <is>
          <t>0</t>
        </is>
      </c>
      <c r="BH1180" s="297" t="inlineStr">
        <is>
          <t>0</t>
        </is>
      </c>
      <c r="BI1180" s="297" t="inlineStr">
        <is>
          <t>0</t>
        </is>
      </c>
      <c r="BJ1180" s="297" t="inlineStr">
        <is>
          <t>0</t>
        </is>
      </c>
      <c r="BK1180" s="297" t="inlineStr">
        <is>
          <t>0</t>
        </is>
      </c>
      <c r="BL1180" s="297" t="inlineStr">
        <is>
          <t>0</t>
        </is>
      </c>
      <c r="BM1180" s="297" t="inlineStr">
        <is>
          <t>0</t>
        </is>
      </c>
      <c r="BN1180" s="297" t="inlineStr">
        <is>
          <t>0</t>
        </is>
      </c>
      <c r="BO1180" s="285" t="inlineStr">
        <is>
          <t>0</t>
        </is>
      </c>
      <c r="BP1180" s="297" t="inlineStr">
        <is>
          <t>0</t>
        </is>
      </c>
      <c r="BQ1180" s="297" t="inlineStr">
        <is>
          <t>0</t>
        </is>
      </c>
      <c r="BR1180" s="297" t="inlineStr">
        <is>
          <t>0</t>
        </is>
      </c>
      <c r="BS1180" s="297" t="inlineStr">
        <is>
          <t>0</t>
        </is>
      </c>
      <c r="BT1180" s="297" t="inlineStr">
        <is>
          <t>0</t>
        </is>
      </c>
      <c r="BU1180" s="297" t="inlineStr">
        <is>
          <t>0</t>
        </is>
      </c>
      <c r="BV1180" s="297" t="inlineStr">
        <is>
          <t>0</t>
        </is>
      </c>
      <c r="BW1180" s="288" t="inlineStr">
        <is>
          <t>0</t>
        </is>
      </c>
      <c r="BX1180" s="276">
        <f>SUM(IF(COUNTIF(#REF!, "*1.*"), 2, 0), IF(COUNTIF(#REF!, "*2.*"), 2, 0), IF(COUNTIF(#REF!, "*3.*"), 2, 0), IF(COUNTIF(#REF!, "*4.*"), 2, 0), IF(COUNTIF(#REF!, "*5.*"), 2, 0), IF(COUNTIF(#REF!, "*6.*"), 2, 0))</f>
        <v/>
      </c>
      <c r="BY1180" s="277">
        <f t="array" ref="BY1180">SUM(VALUE(AT1180),VALUE(AU1180),VALUE(AV1180),VALUE(AW1180),VALUE(AX1180),VALUE(AY1180),VALUE(AZ1180),VALUE(BB1180),VALUE(BC1180),VALUE(BD1180),VALUE(BE1180),VALUE(BF1180),VALUE(BG1180),VALUE(BH1180),VALUE(BI1180),VALUE(BJ1180),VALUE(BK1180),VALUE(BL1180),VALUE(BM1180),VALUE(BN1180),VALUE(BO1180),VALUE(BP1180),VALUE(BQ1180),VALUE(BR1180),VALUE(BS1180),VALUE(BT1180),VALUE(BU1180),VALUE(BV1180),VALUE(BW1180))</f>
        <v/>
      </c>
      <c r="BZ1180" s="307" t="n"/>
      <c r="CA1180" s="307" t="n"/>
      <c r="CB1180" s="307" t="n"/>
      <c r="CC1180" s="307" t="n"/>
      <c r="CD1180" s="307" t="n"/>
      <c r="CE1180" s="307" t="n"/>
      <c r="CF1180" s="307" t="n"/>
      <c r="CG1180" s="307" t="n"/>
      <c r="CH1180" s="307" t="n"/>
      <c r="CI1180" s="307" t="n"/>
      <c r="CJ1180" s="307" t="n"/>
      <c r="CK1180" s="307" t="n"/>
      <c r="CL1180" s="307" t="n"/>
      <c r="CM1180" s="307" t="n"/>
      <c r="CN1180" s="307" t="n"/>
      <c r="CO1180" s="307" t="n"/>
      <c r="CP1180" s="307" t="n"/>
      <c r="CQ1180" s="307" t="n"/>
      <c r="CR1180" s="279" t="inlineStr"/>
      <c r="CS1180" s="280">
        <f>AVERAGE(Value(BY1180),value(CR1180))</f>
        <v/>
      </c>
      <c r="CT1180" s="421">
        <f>(IF(OR(MediaScorecard!BG1667="x", MediaScorecard!BH1667="x",MediaScorecard!BI1667="x",MediaScorecard!BJ1667="x",MediaScorecard!BK1667="x"),1, 2))</f>
        <v/>
      </c>
      <c r="CU1180" s="308" t="n"/>
      <c r="CV1180" s="308" t="n"/>
      <c r="CW1180" s="308" t="n"/>
      <c r="CX1180" s="309" t="n"/>
      <c r="CY1180" s="308" t="n"/>
      <c r="CZ1180" s="308" t="n"/>
      <c r="DA1180" s="308" t="n"/>
    </row>
    <row r="1181" ht="21" customHeight="1" s="590">
      <c r="A1181" s="421" t="n"/>
      <c r="B1181" s="270" t="n"/>
      <c r="C1181" s="266" t="n"/>
      <c r="D1181" s="267" t="inlineStr"/>
      <c r="E1181" s="267" t="inlineStr"/>
      <c r="F1181" s="268" t="inlineStr"/>
      <c r="G1181" s="421" t="n"/>
      <c r="H1181" s="269" t="n"/>
      <c r="I1181" s="421" t="n"/>
      <c r="J1181" s="421" t="n"/>
      <c r="K1181" s="421" t="n"/>
      <c r="L1181" s="421" t="n"/>
      <c r="M1181" s="421" t="n"/>
      <c r="N1181" s="421" t="n"/>
      <c r="O1181" s="421" t="n"/>
      <c r="P1181" s="421" t="n"/>
      <c r="Q1181" s="421" t="n"/>
      <c r="R1181" s="270" t="n"/>
      <c r="S1181" s="421" t="n"/>
      <c r="T1181" s="421" t="n"/>
      <c r="U1181" s="421" t="n"/>
      <c r="V1181" s="421" t="n"/>
      <c r="W1181" s="421" t="n"/>
      <c r="X1181" s="421" t="n"/>
      <c r="Y1181" s="421" t="n"/>
      <c r="Z1181" s="421" t="n"/>
      <c r="AA1181" s="421" t="n"/>
      <c r="AB1181" s="421" t="n"/>
      <c r="AC1181" s="421" t="n"/>
      <c r="AD1181" s="421" t="n"/>
      <c r="AE1181" s="421" t="n"/>
      <c r="AF1181" s="421" t="n"/>
      <c r="AG1181" s="421" t="n"/>
      <c r="AH1181" s="421" t="n"/>
      <c r="AI1181" s="421" t="n"/>
      <c r="AJ1181" s="297" t="n"/>
      <c r="AK1181" s="297" t="n"/>
      <c r="AL1181" s="284" t="n"/>
      <c r="AM1181" s="297" t="n"/>
      <c r="AN1181" s="285" t="n"/>
      <c r="AO1181" s="297" t="n"/>
      <c r="AP1181" s="297" t="n"/>
      <c r="AQ1181" s="297" t="n"/>
      <c r="AR1181" s="297" t="n"/>
      <c r="AS1181" s="297" t="n"/>
      <c r="AT1181" s="285" t="inlineStr">
        <is>
          <t>0</t>
        </is>
      </c>
      <c r="AU1181" s="297" t="inlineStr">
        <is>
          <t>0</t>
        </is>
      </c>
      <c r="AV1181" s="297" t="inlineStr">
        <is>
          <t>0</t>
        </is>
      </c>
      <c r="AW1181" s="297" t="inlineStr">
        <is>
          <t>0</t>
        </is>
      </c>
      <c r="AX1181" s="297" t="inlineStr">
        <is>
          <t>0</t>
        </is>
      </c>
      <c r="AY1181" s="286" t="inlineStr">
        <is>
          <t>0</t>
        </is>
      </c>
      <c r="AZ1181" s="286" t="inlineStr">
        <is>
          <t>0</t>
        </is>
      </c>
      <c r="BA1181" s="287" t="inlineStr">
        <is>
          <t>0</t>
        </is>
      </c>
      <c r="BB1181" s="286" t="inlineStr">
        <is>
          <t>0</t>
        </is>
      </c>
      <c r="BC1181" s="286" t="inlineStr">
        <is>
          <t>0</t>
        </is>
      </c>
      <c r="BD1181" s="286" t="inlineStr">
        <is>
          <t>0</t>
        </is>
      </c>
      <c r="BE1181" s="286" t="inlineStr">
        <is>
          <t>0</t>
        </is>
      </c>
      <c r="BF1181" s="286" t="inlineStr">
        <is>
          <t>0</t>
        </is>
      </c>
      <c r="BG1181" s="286" t="inlineStr">
        <is>
          <t>0</t>
        </is>
      </c>
      <c r="BH1181" s="297" t="inlineStr">
        <is>
          <t>0</t>
        </is>
      </c>
      <c r="BI1181" s="297" t="inlineStr">
        <is>
          <t>0</t>
        </is>
      </c>
      <c r="BJ1181" s="297" t="inlineStr">
        <is>
          <t>0</t>
        </is>
      </c>
      <c r="BK1181" s="297" t="inlineStr">
        <is>
          <t>0</t>
        </is>
      </c>
      <c r="BL1181" s="297" t="inlineStr">
        <is>
          <t>0</t>
        </is>
      </c>
      <c r="BM1181" s="297" t="inlineStr">
        <is>
          <t>0</t>
        </is>
      </c>
      <c r="BN1181" s="297" t="inlineStr">
        <is>
          <t>0</t>
        </is>
      </c>
      <c r="BO1181" s="285" t="inlineStr">
        <is>
          <t>0</t>
        </is>
      </c>
      <c r="BP1181" s="297" t="inlineStr">
        <is>
          <t>0</t>
        </is>
      </c>
      <c r="BQ1181" s="297" t="inlineStr">
        <is>
          <t>0</t>
        </is>
      </c>
      <c r="BR1181" s="297" t="inlineStr">
        <is>
          <t>0</t>
        </is>
      </c>
      <c r="BS1181" s="297" t="inlineStr">
        <is>
          <t>0</t>
        </is>
      </c>
      <c r="BT1181" s="297" t="inlineStr">
        <is>
          <t>0</t>
        </is>
      </c>
      <c r="BU1181" s="297" t="inlineStr">
        <is>
          <t>0</t>
        </is>
      </c>
      <c r="BV1181" s="297" t="inlineStr">
        <is>
          <t>0</t>
        </is>
      </c>
      <c r="BW1181" s="288" t="inlineStr">
        <is>
          <t>0</t>
        </is>
      </c>
      <c r="BX1181" s="276">
        <f>SUM(IF(COUNTIF(#REF!, "*1.*"), 2, 0), IF(COUNTIF(#REF!, "*2.*"), 2, 0), IF(COUNTIF(#REF!, "*3.*"), 2, 0), IF(COUNTIF(#REF!, "*4.*"), 2, 0), IF(COUNTIF(#REF!, "*5.*"), 2, 0), IF(COUNTIF(#REF!, "*6.*"), 2, 0))</f>
        <v/>
      </c>
      <c r="BY1181" s="277">
        <f t="array" ref="BY1181">SUM(VALUE(AT1181),VALUE(AU1181),VALUE(AV1181),VALUE(AW1181),VALUE(AX1181),VALUE(AY1181),VALUE(AZ1181),VALUE(BB1181),VALUE(BC1181),VALUE(BD1181),VALUE(BE1181),VALUE(BF1181),VALUE(BG1181),VALUE(BH1181),VALUE(BI1181),VALUE(BJ1181),VALUE(BK1181),VALUE(BL1181),VALUE(BM1181),VALUE(BN1181),VALUE(BO1181),VALUE(BP1181),VALUE(BQ1181),VALUE(BR1181),VALUE(BS1181),VALUE(BT1181),VALUE(BU1181),VALUE(BV1181),VALUE(BW1181))</f>
        <v/>
      </c>
      <c r="BZ1181" s="307" t="n"/>
      <c r="CA1181" s="307" t="n"/>
      <c r="CB1181" s="307" t="n"/>
      <c r="CC1181" s="307" t="n"/>
      <c r="CD1181" s="307" t="n"/>
      <c r="CE1181" s="307" t="n"/>
      <c r="CF1181" s="307" t="n"/>
      <c r="CG1181" s="307" t="n"/>
      <c r="CH1181" s="307" t="n"/>
      <c r="CI1181" s="307" t="n"/>
      <c r="CJ1181" s="307" t="n"/>
      <c r="CK1181" s="307" t="n"/>
      <c r="CL1181" s="307" t="n"/>
      <c r="CM1181" s="307" t="n"/>
      <c r="CN1181" s="307" t="n"/>
      <c r="CO1181" s="307" t="n"/>
      <c r="CP1181" s="307" t="n"/>
      <c r="CQ1181" s="307" t="n"/>
      <c r="CR1181" s="279" t="inlineStr"/>
      <c r="CS1181" s="280">
        <f>AVERAGE(Value(BY1181),value(CR1181))</f>
        <v/>
      </c>
      <c r="CT1181" s="421">
        <f>(IF(OR(MediaScorecard!BG1668="x", MediaScorecard!BH1668="x",MediaScorecard!BI1668="x",MediaScorecard!BJ1668="x",MediaScorecard!BK1668="x"),1, 2))</f>
        <v/>
      </c>
      <c r="CU1181" s="308" t="n"/>
      <c r="CV1181" s="308" t="n"/>
      <c r="CW1181" s="308" t="n"/>
      <c r="CX1181" s="309" t="n"/>
      <c r="CY1181" s="308" t="n"/>
      <c r="CZ1181" s="308" t="n"/>
      <c r="DA1181" s="308" t="n"/>
    </row>
    <row r="1182" ht="21" customHeight="1" s="590">
      <c r="A1182" s="421" t="n"/>
      <c r="B1182" s="270" t="n"/>
      <c r="C1182" s="266" t="n"/>
      <c r="D1182" s="267" t="inlineStr"/>
      <c r="E1182" s="267" t="inlineStr"/>
      <c r="F1182" s="268" t="inlineStr"/>
      <c r="G1182" s="421" t="n"/>
      <c r="H1182" s="269" t="n"/>
      <c r="I1182" s="421" t="n"/>
      <c r="J1182" s="421" t="n"/>
      <c r="K1182" s="421" t="n"/>
      <c r="L1182" s="421" t="n"/>
      <c r="M1182" s="421" t="n"/>
      <c r="N1182" s="421" t="n"/>
      <c r="O1182" s="421" t="n"/>
      <c r="P1182" s="421" t="n"/>
      <c r="Q1182" s="421" t="n"/>
      <c r="R1182" s="270" t="n"/>
      <c r="S1182" s="421" t="n"/>
      <c r="T1182" s="421" t="n"/>
      <c r="U1182" s="421" t="n"/>
      <c r="V1182" s="421" t="n"/>
      <c r="W1182" s="421" t="n"/>
      <c r="X1182" s="421" t="n"/>
      <c r="Y1182" s="421" t="n"/>
      <c r="Z1182" s="421" t="n"/>
      <c r="AA1182" s="421" t="n"/>
      <c r="AB1182" s="421" t="n"/>
      <c r="AC1182" s="421" t="n"/>
      <c r="AD1182" s="421" t="n"/>
      <c r="AE1182" s="421" t="n"/>
      <c r="AF1182" s="421" t="n"/>
      <c r="AG1182" s="421" t="n"/>
      <c r="AH1182" s="421" t="n"/>
      <c r="AI1182" s="421" t="n"/>
      <c r="AJ1182" s="297" t="n"/>
      <c r="AK1182" s="297" t="n"/>
      <c r="AL1182" s="284" t="n"/>
      <c r="AM1182" s="297" t="n"/>
      <c r="AN1182" s="285" t="n"/>
      <c r="AO1182" s="297" t="n"/>
      <c r="AP1182" s="297" t="n"/>
      <c r="AQ1182" s="297" t="n"/>
      <c r="AR1182" s="297" t="n"/>
      <c r="AS1182" s="297" t="n"/>
      <c r="AT1182" s="285" t="inlineStr">
        <is>
          <t>0</t>
        </is>
      </c>
      <c r="AU1182" s="297" t="inlineStr">
        <is>
          <t>0</t>
        </is>
      </c>
      <c r="AV1182" s="297" t="inlineStr">
        <is>
          <t>0</t>
        </is>
      </c>
      <c r="AW1182" s="297" t="inlineStr">
        <is>
          <t>0</t>
        </is>
      </c>
      <c r="AX1182" s="297" t="inlineStr">
        <is>
          <t>0</t>
        </is>
      </c>
      <c r="AY1182" s="286" t="inlineStr">
        <is>
          <t>0</t>
        </is>
      </c>
      <c r="AZ1182" s="286" t="inlineStr">
        <is>
          <t>0</t>
        </is>
      </c>
      <c r="BA1182" s="287" t="inlineStr">
        <is>
          <t>0</t>
        </is>
      </c>
      <c r="BB1182" s="286" t="inlineStr">
        <is>
          <t>0</t>
        </is>
      </c>
      <c r="BC1182" s="286" t="inlineStr">
        <is>
          <t>0</t>
        </is>
      </c>
      <c r="BD1182" s="286" t="inlineStr">
        <is>
          <t>0</t>
        </is>
      </c>
      <c r="BE1182" s="286" t="inlineStr">
        <is>
          <t>0</t>
        </is>
      </c>
      <c r="BF1182" s="286" t="inlineStr">
        <is>
          <t>0</t>
        </is>
      </c>
      <c r="BG1182" s="286" t="inlineStr">
        <is>
          <t>0</t>
        </is>
      </c>
      <c r="BH1182" s="297" t="inlineStr">
        <is>
          <t>0</t>
        </is>
      </c>
      <c r="BI1182" s="297" t="inlineStr">
        <is>
          <t>0</t>
        </is>
      </c>
      <c r="BJ1182" s="297" t="inlineStr">
        <is>
          <t>0</t>
        </is>
      </c>
      <c r="BK1182" s="297" t="inlineStr">
        <is>
          <t>0</t>
        </is>
      </c>
      <c r="BL1182" s="297" t="inlineStr">
        <is>
          <t>0</t>
        </is>
      </c>
      <c r="BM1182" s="297" t="inlineStr">
        <is>
          <t>0</t>
        </is>
      </c>
      <c r="BN1182" s="297" t="inlineStr">
        <is>
          <t>0</t>
        </is>
      </c>
      <c r="BO1182" s="285" t="inlineStr">
        <is>
          <t>0</t>
        </is>
      </c>
      <c r="BP1182" s="297" t="inlineStr">
        <is>
          <t>0</t>
        </is>
      </c>
      <c r="BQ1182" s="297" t="inlineStr">
        <is>
          <t>0</t>
        </is>
      </c>
      <c r="BR1182" s="297" t="inlineStr">
        <is>
          <t>0</t>
        </is>
      </c>
      <c r="BS1182" s="297" t="inlineStr">
        <is>
          <t>0</t>
        </is>
      </c>
      <c r="BT1182" s="297" t="inlineStr">
        <is>
          <t>0</t>
        </is>
      </c>
      <c r="BU1182" s="297" t="inlineStr">
        <is>
          <t>0</t>
        </is>
      </c>
      <c r="BV1182" s="297" t="inlineStr">
        <is>
          <t>0</t>
        </is>
      </c>
      <c r="BW1182" s="288" t="inlineStr">
        <is>
          <t>0</t>
        </is>
      </c>
      <c r="BX1182" s="276">
        <f>SUM(IF(COUNTIF(#REF!, "*1.*"), 2, 0), IF(COUNTIF(#REF!, "*2.*"), 2, 0), IF(COUNTIF(#REF!, "*3.*"), 2, 0), IF(COUNTIF(#REF!, "*4.*"), 2, 0), IF(COUNTIF(#REF!, "*5.*"), 2, 0), IF(COUNTIF(#REF!, "*6.*"), 2, 0))</f>
        <v/>
      </c>
      <c r="BY1182" s="277">
        <f t="array" ref="BY1182">SUM(VALUE(AT1182),VALUE(AU1182),VALUE(AV1182),VALUE(AW1182),VALUE(AX1182),VALUE(AY1182),VALUE(AZ1182),VALUE(BB1182),VALUE(BC1182),VALUE(BD1182),VALUE(BE1182),VALUE(BF1182),VALUE(BG1182),VALUE(BH1182),VALUE(BI1182),VALUE(BJ1182),VALUE(BK1182),VALUE(BL1182),VALUE(BM1182),VALUE(BN1182),VALUE(BO1182),VALUE(BP1182),VALUE(BQ1182),VALUE(BR1182),VALUE(BS1182),VALUE(BT1182),VALUE(BU1182),VALUE(BV1182),VALUE(BW1182))</f>
        <v/>
      </c>
      <c r="BZ1182" s="307" t="n"/>
      <c r="CA1182" s="307" t="n"/>
      <c r="CB1182" s="307" t="n"/>
      <c r="CC1182" s="307" t="n"/>
      <c r="CD1182" s="307" t="n"/>
      <c r="CE1182" s="307" t="n"/>
      <c r="CF1182" s="307" t="n"/>
      <c r="CG1182" s="307" t="n"/>
      <c r="CH1182" s="307" t="n"/>
      <c r="CI1182" s="307" t="n"/>
      <c r="CJ1182" s="307" t="n"/>
      <c r="CK1182" s="307" t="n"/>
      <c r="CL1182" s="307" t="n"/>
      <c r="CM1182" s="307" t="n"/>
      <c r="CN1182" s="307" t="n"/>
      <c r="CO1182" s="307" t="n"/>
      <c r="CP1182" s="307" t="n"/>
      <c r="CQ1182" s="307" t="n"/>
      <c r="CR1182" s="279" t="inlineStr"/>
      <c r="CS1182" s="280">
        <f>AVERAGE(Value(BY1182),value(CR1182))</f>
        <v/>
      </c>
      <c r="CT1182" s="421">
        <f>(IF(OR(MediaScorecard!BG1669="x", MediaScorecard!BH1669="x",MediaScorecard!BI1669="x",MediaScorecard!BJ1669="x",MediaScorecard!BK1669="x"),1, 2))</f>
        <v/>
      </c>
      <c r="CU1182" s="308" t="n"/>
      <c r="CV1182" s="308" t="n"/>
      <c r="CW1182" s="308" t="n"/>
      <c r="CX1182" s="309" t="n"/>
      <c r="CY1182" s="308" t="n"/>
      <c r="CZ1182" s="308" t="n"/>
      <c r="DA1182" s="308" t="n"/>
    </row>
    <row r="1183" ht="21" customHeight="1" s="590">
      <c r="A1183" s="421" t="n"/>
      <c r="B1183" s="270" t="n"/>
      <c r="C1183" s="266" t="n"/>
      <c r="D1183" s="267" t="inlineStr"/>
      <c r="E1183" s="267" t="inlineStr"/>
      <c r="F1183" s="268" t="inlineStr"/>
      <c r="G1183" s="421" t="n"/>
      <c r="H1183" s="269" t="n"/>
      <c r="I1183" s="421" t="n"/>
      <c r="J1183" s="421" t="n"/>
      <c r="K1183" s="421" t="n"/>
      <c r="L1183" s="421" t="n"/>
      <c r="M1183" s="421" t="n"/>
      <c r="N1183" s="421" t="n"/>
      <c r="O1183" s="421" t="n"/>
      <c r="P1183" s="421" t="n"/>
      <c r="Q1183" s="421" t="n"/>
      <c r="R1183" s="270" t="n"/>
      <c r="S1183" s="421" t="n"/>
      <c r="T1183" s="421" t="n"/>
      <c r="U1183" s="421" t="n"/>
      <c r="V1183" s="421" t="n"/>
      <c r="W1183" s="421" t="n"/>
      <c r="X1183" s="421" t="n"/>
      <c r="Y1183" s="421" t="n"/>
      <c r="Z1183" s="421" t="n"/>
      <c r="AA1183" s="421" t="n"/>
      <c r="AB1183" s="421" t="n"/>
      <c r="AC1183" s="421" t="n"/>
      <c r="AD1183" s="421" t="n"/>
      <c r="AE1183" s="421" t="n"/>
      <c r="AF1183" s="421" t="n"/>
      <c r="AG1183" s="421" t="n"/>
      <c r="AH1183" s="421" t="n"/>
      <c r="AI1183" s="421" t="n"/>
      <c r="AJ1183" s="297" t="n"/>
      <c r="AK1183" s="297" t="n"/>
      <c r="AL1183" s="284" t="n"/>
      <c r="AM1183" s="297" t="n"/>
      <c r="AN1183" s="285" t="n"/>
      <c r="AO1183" s="297" t="n"/>
      <c r="AP1183" s="297" t="n"/>
      <c r="AQ1183" s="297" t="n"/>
      <c r="AR1183" s="297" t="n"/>
      <c r="AS1183" s="297" t="n"/>
      <c r="AT1183" s="285" t="inlineStr">
        <is>
          <t>0</t>
        </is>
      </c>
      <c r="AU1183" s="297" t="inlineStr">
        <is>
          <t>0</t>
        </is>
      </c>
      <c r="AV1183" s="297" t="inlineStr">
        <is>
          <t>0</t>
        </is>
      </c>
      <c r="AW1183" s="297" t="inlineStr">
        <is>
          <t>0</t>
        </is>
      </c>
      <c r="AX1183" s="297" t="inlineStr">
        <is>
          <t>0</t>
        </is>
      </c>
      <c r="AY1183" s="286" t="inlineStr">
        <is>
          <t>0</t>
        </is>
      </c>
      <c r="AZ1183" s="286" t="inlineStr">
        <is>
          <t>0</t>
        </is>
      </c>
      <c r="BA1183" s="287" t="inlineStr">
        <is>
          <t>0</t>
        </is>
      </c>
      <c r="BB1183" s="286" t="inlineStr">
        <is>
          <t>0</t>
        </is>
      </c>
      <c r="BC1183" s="286" t="inlineStr">
        <is>
          <t>0</t>
        </is>
      </c>
      <c r="BD1183" s="286" t="inlineStr">
        <is>
          <t>0</t>
        </is>
      </c>
      <c r="BE1183" s="286" t="inlineStr">
        <is>
          <t>0</t>
        </is>
      </c>
      <c r="BF1183" s="286" t="inlineStr">
        <is>
          <t>0</t>
        </is>
      </c>
      <c r="BG1183" s="286" t="inlineStr">
        <is>
          <t>0</t>
        </is>
      </c>
      <c r="BH1183" s="297" t="inlineStr">
        <is>
          <t>0</t>
        </is>
      </c>
      <c r="BI1183" s="297" t="inlineStr">
        <is>
          <t>0</t>
        </is>
      </c>
      <c r="BJ1183" s="297" t="inlineStr">
        <is>
          <t>0</t>
        </is>
      </c>
      <c r="BK1183" s="297" t="inlineStr">
        <is>
          <t>0</t>
        </is>
      </c>
      <c r="BL1183" s="297" t="inlineStr">
        <is>
          <t>0</t>
        </is>
      </c>
      <c r="BM1183" s="297" t="inlineStr">
        <is>
          <t>0</t>
        </is>
      </c>
      <c r="BN1183" s="297" t="inlineStr">
        <is>
          <t>0</t>
        </is>
      </c>
      <c r="BO1183" s="285" t="inlineStr">
        <is>
          <t>0</t>
        </is>
      </c>
      <c r="BP1183" s="297" t="inlineStr">
        <is>
          <t>0</t>
        </is>
      </c>
      <c r="BQ1183" s="297" t="inlineStr">
        <is>
          <t>0</t>
        </is>
      </c>
      <c r="BR1183" s="297" t="inlineStr">
        <is>
          <t>0</t>
        </is>
      </c>
      <c r="BS1183" s="297" t="inlineStr">
        <is>
          <t>0</t>
        </is>
      </c>
      <c r="BT1183" s="297" t="inlineStr">
        <is>
          <t>0</t>
        </is>
      </c>
      <c r="BU1183" s="297" t="inlineStr">
        <is>
          <t>0</t>
        </is>
      </c>
      <c r="BV1183" s="297" t="inlineStr">
        <is>
          <t>0</t>
        </is>
      </c>
      <c r="BW1183" s="288" t="inlineStr">
        <is>
          <t>0</t>
        </is>
      </c>
      <c r="BX1183" s="276">
        <f>SUM(IF(COUNTIF(#REF!, "*1.*"), 2, 0), IF(COUNTIF(#REF!, "*2.*"), 2, 0), IF(COUNTIF(#REF!, "*3.*"), 2, 0), IF(COUNTIF(#REF!, "*4.*"), 2, 0), IF(COUNTIF(#REF!, "*5.*"), 2, 0), IF(COUNTIF(#REF!, "*6.*"), 2, 0))</f>
        <v/>
      </c>
      <c r="BY1183" s="277">
        <f t="array" ref="BY1183">SUM(VALUE(AT1183),VALUE(AU1183),VALUE(AV1183),VALUE(AW1183),VALUE(AX1183),VALUE(AY1183),VALUE(AZ1183),VALUE(BB1183),VALUE(BC1183),VALUE(BD1183),VALUE(BE1183),VALUE(BF1183),VALUE(BG1183),VALUE(BH1183),VALUE(BI1183),VALUE(BJ1183),VALUE(BK1183),VALUE(BL1183),VALUE(BM1183),VALUE(BN1183),VALUE(BO1183),VALUE(BP1183),VALUE(BQ1183),VALUE(BR1183),VALUE(BS1183),VALUE(BT1183),VALUE(BU1183),VALUE(BV1183),VALUE(BW1183))</f>
        <v/>
      </c>
      <c r="BZ1183" s="307" t="n"/>
      <c r="CA1183" s="307" t="n"/>
      <c r="CB1183" s="307" t="n"/>
      <c r="CC1183" s="307" t="n"/>
      <c r="CD1183" s="307" t="n"/>
      <c r="CE1183" s="307" t="n"/>
      <c r="CF1183" s="307" t="n"/>
      <c r="CG1183" s="307" t="n"/>
      <c r="CH1183" s="307" t="n"/>
      <c r="CI1183" s="307" t="n"/>
      <c r="CJ1183" s="307" t="n"/>
      <c r="CK1183" s="307" t="n"/>
      <c r="CL1183" s="307" t="n"/>
      <c r="CM1183" s="307" t="n"/>
      <c r="CN1183" s="307" t="n"/>
      <c r="CO1183" s="307" t="n"/>
      <c r="CP1183" s="307" t="n"/>
      <c r="CQ1183" s="307" t="n"/>
      <c r="CR1183" s="279" t="inlineStr"/>
      <c r="CS1183" s="280">
        <f>AVERAGE(Value(BY1183),value(CR1183))</f>
        <v/>
      </c>
      <c r="CT1183" s="421">
        <f>(IF(OR(MediaScorecard!BG1670="x", MediaScorecard!BH1670="x",MediaScorecard!BI1670="x",MediaScorecard!BJ1670="x",MediaScorecard!BK1670="x"),1, 2))</f>
        <v/>
      </c>
      <c r="CU1183" s="308" t="n"/>
      <c r="CV1183" s="308" t="n"/>
      <c r="CW1183" s="308" t="n"/>
      <c r="CX1183" s="309" t="n"/>
      <c r="CY1183" s="308" t="n"/>
      <c r="CZ1183" s="308" t="n"/>
      <c r="DA1183" s="308" t="n"/>
    </row>
    <row r="1184" ht="21" customHeight="1" s="590">
      <c r="A1184" s="421" t="n"/>
      <c r="B1184" s="270" t="n"/>
      <c r="C1184" s="266" t="n"/>
      <c r="D1184" s="267" t="inlineStr"/>
      <c r="E1184" s="267" t="inlineStr"/>
      <c r="F1184" s="268" t="inlineStr"/>
      <c r="G1184" s="421" t="n"/>
      <c r="H1184" s="269" t="n"/>
      <c r="I1184" s="421" t="n"/>
      <c r="J1184" s="421" t="n"/>
      <c r="K1184" s="421" t="n"/>
      <c r="L1184" s="421" t="n"/>
      <c r="M1184" s="421" t="n"/>
      <c r="N1184" s="421" t="n"/>
      <c r="O1184" s="421" t="n"/>
      <c r="P1184" s="421" t="n"/>
      <c r="Q1184" s="421" t="n"/>
      <c r="R1184" s="270" t="n"/>
      <c r="S1184" s="421" t="n"/>
      <c r="T1184" s="421" t="n"/>
      <c r="U1184" s="421" t="n"/>
      <c r="V1184" s="421" t="n"/>
      <c r="W1184" s="421" t="n"/>
      <c r="X1184" s="421" t="n"/>
      <c r="Y1184" s="421" t="n"/>
      <c r="Z1184" s="421" t="n"/>
      <c r="AA1184" s="421" t="n"/>
      <c r="AB1184" s="421" t="n"/>
      <c r="AC1184" s="421" t="n"/>
      <c r="AD1184" s="421" t="n"/>
      <c r="AE1184" s="421" t="n"/>
      <c r="AF1184" s="421" t="n"/>
      <c r="AG1184" s="421" t="n"/>
      <c r="AH1184" s="421" t="n"/>
      <c r="AI1184" s="421" t="n"/>
      <c r="AJ1184" s="297" t="n"/>
      <c r="AK1184" s="297" t="n"/>
      <c r="AL1184" s="284" t="n"/>
      <c r="AM1184" s="297" t="n"/>
      <c r="AN1184" s="285" t="n"/>
      <c r="AO1184" s="297" t="n"/>
      <c r="AP1184" s="297" t="n"/>
      <c r="AQ1184" s="297" t="n"/>
      <c r="AR1184" s="297" t="n"/>
      <c r="AS1184" s="297" t="n"/>
      <c r="AT1184" s="285" t="inlineStr">
        <is>
          <t>0</t>
        </is>
      </c>
      <c r="AU1184" s="297" t="inlineStr">
        <is>
          <t>0</t>
        </is>
      </c>
      <c r="AV1184" s="297" t="inlineStr">
        <is>
          <t>0</t>
        </is>
      </c>
      <c r="AW1184" s="297" t="inlineStr">
        <is>
          <t>0</t>
        </is>
      </c>
      <c r="AX1184" s="297" t="inlineStr">
        <is>
          <t>0</t>
        </is>
      </c>
      <c r="AY1184" s="286" t="inlineStr">
        <is>
          <t>0</t>
        </is>
      </c>
      <c r="AZ1184" s="286" t="inlineStr">
        <is>
          <t>0</t>
        </is>
      </c>
      <c r="BA1184" s="287" t="inlineStr">
        <is>
          <t>0</t>
        </is>
      </c>
      <c r="BB1184" s="286" t="inlineStr">
        <is>
          <t>0</t>
        </is>
      </c>
      <c r="BC1184" s="286" t="inlineStr">
        <is>
          <t>0</t>
        </is>
      </c>
      <c r="BD1184" s="286" t="inlineStr">
        <is>
          <t>0</t>
        </is>
      </c>
      <c r="BE1184" s="286" t="inlineStr">
        <is>
          <t>0</t>
        </is>
      </c>
      <c r="BF1184" s="286" t="inlineStr">
        <is>
          <t>0</t>
        </is>
      </c>
      <c r="BG1184" s="286" t="inlineStr">
        <is>
          <t>0</t>
        </is>
      </c>
      <c r="BH1184" s="297" t="inlineStr">
        <is>
          <t>0</t>
        </is>
      </c>
      <c r="BI1184" s="297" t="inlineStr">
        <is>
          <t>0</t>
        </is>
      </c>
      <c r="BJ1184" s="297" t="inlineStr">
        <is>
          <t>0</t>
        </is>
      </c>
      <c r="BK1184" s="297" t="inlineStr">
        <is>
          <t>0</t>
        </is>
      </c>
      <c r="BL1184" s="297" t="inlineStr">
        <is>
          <t>0</t>
        </is>
      </c>
      <c r="BM1184" s="297" t="inlineStr">
        <is>
          <t>0</t>
        </is>
      </c>
      <c r="BN1184" s="297" t="inlineStr">
        <is>
          <t>0</t>
        </is>
      </c>
      <c r="BO1184" s="285" t="inlineStr">
        <is>
          <t>0</t>
        </is>
      </c>
      <c r="BP1184" s="297" t="inlineStr">
        <is>
          <t>0</t>
        </is>
      </c>
      <c r="BQ1184" s="297" t="inlineStr">
        <is>
          <t>0</t>
        </is>
      </c>
      <c r="BR1184" s="297" t="inlineStr">
        <is>
          <t>0</t>
        </is>
      </c>
      <c r="BS1184" s="297" t="inlineStr">
        <is>
          <t>0</t>
        </is>
      </c>
      <c r="BT1184" s="297" t="inlineStr">
        <is>
          <t>0</t>
        </is>
      </c>
      <c r="BU1184" s="297" t="inlineStr">
        <is>
          <t>0</t>
        </is>
      </c>
      <c r="BV1184" s="297" t="inlineStr">
        <is>
          <t>0</t>
        </is>
      </c>
      <c r="BW1184" s="288" t="inlineStr">
        <is>
          <t>0</t>
        </is>
      </c>
      <c r="BX1184" s="276">
        <f>SUM(IF(COUNTIF(#REF!, "*1.*"), 2, 0), IF(COUNTIF(#REF!, "*2.*"), 2, 0), IF(COUNTIF(#REF!, "*3.*"), 2, 0), IF(COUNTIF(#REF!, "*4.*"), 2, 0), IF(COUNTIF(#REF!, "*5.*"), 2, 0), IF(COUNTIF(#REF!, "*6.*"), 2, 0))</f>
        <v/>
      </c>
      <c r="BY1184" s="277">
        <f t="array" ref="BY1184">SUM(VALUE(AT1184),VALUE(AU1184),VALUE(AV1184),VALUE(AW1184),VALUE(AX1184),VALUE(AY1184),VALUE(AZ1184),VALUE(BB1184),VALUE(BC1184),VALUE(BD1184),VALUE(BE1184),VALUE(BF1184),VALUE(BG1184),VALUE(BH1184),VALUE(BI1184),VALUE(BJ1184),VALUE(BK1184),VALUE(BL1184),VALUE(BM1184),VALUE(BN1184),VALUE(BO1184),VALUE(BP1184),VALUE(BQ1184),VALUE(BR1184),VALUE(BS1184),VALUE(BT1184),VALUE(BU1184),VALUE(BV1184),VALUE(BW1184))</f>
        <v/>
      </c>
      <c r="BZ1184" s="307" t="n"/>
      <c r="CA1184" s="307" t="n"/>
      <c r="CB1184" s="307" t="n"/>
      <c r="CC1184" s="307" t="n"/>
      <c r="CD1184" s="307" t="n"/>
      <c r="CE1184" s="307" t="n"/>
      <c r="CF1184" s="307" t="n"/>
      <c r="CG1184" s="307" t="n"/>
      <c r="CH1184" s="307" t="n"/>
      <c r="CI1184" s="307" t="n"/>
      <c r="CJ1184" s="307" t="n"/>
      <c r="CK1184" s="307" t="n"/>
      <c r="CL1184" s="307" t="n"/>
      <c r="CM1184" s="307" t="n"/>
      <c r="CN1184" s="307" t="n"/>
      <c r="CO1184" s="307" t="n"/>
      <c r="CP1184" s="307" t="n"/>
      <c r="CQ1184" s="307" t="n"/>
      <c r="CR1184" s="279" t="inlineStr"/>
      <c r="CS1184" s="280">
        <f>AVERAGE(Value(BY1184),value(CR1184))</f>
        <v/>
      </c>
      <c r="CT1184" s="421">
        <f>(IF(OR(MediaScorecard!BG1671="x", MediaScorecard!BH1671="x",MediaScorecard!BI1671="x",MediaScorecard!BJ1671="x",MediaScorecard!BK1671="x"),1, 2))</f>
        <v/>
      </c>
      <c r="CU1184" s="308" t="n"/>
      <c r="CV1184" s="308" t="n"/>
      <c r="CW1184" s="308" t="n"/>
      <c r="CX1184" s="309" t="n"/>
      <c r="CY1184" s="308" t="n"/>
      <c r="CZ1184" s="308" t="n"/>
      <c r="DA1184" s="308" t="n"/>
    </row>
    <row r="1185" ht="21" customHeight="1" s="590">
      <c r="A1185" s="421" t="n"/>
      <c r="B1185" s="270" t="n"/>
      <c r="C1185" s="266" t="n"/>
      <c r="D1185" s="267" t="inlineStr"/>
      <c r="E1185" s="267" t="inlineStr"/>
      <c r="F1185" s="268" t="inlineStr"/>
      <c r="G1185" s="421" t="n"/>
      <c r="H1185" s="269" t="n"/>
      <c r="I1185" s="421" t="n"/>
      <c r="J1185" s="421" t="n"/>
      <c r="K1185" s="421" t="n"/>
      <c r="L1185" s="421" t="n"/>
      <c r="M1185" s="421" t="n"/>
      <c r="N1185" s="421" t="n"/>
      <c r="O1185" s="421" t="n"/>
      <c r="P1185" s="421" t="n"/>
      <c r="Q1185" s="421" t="n"/>
      <c r="R1185" s="270" t="n"/>
      <c r="S1185" s="421" t="n"/>
      <c r="T1185" s="421" t="n"/>
      <c r="U1185" s="421" t="n"/>
      <c r="V1185" s="421" t="n"/>
      <c r="W1185" s="421" t="n"/>
      <c r="X1185" s="421" t="n"/>
      <c r="Y1185" s="421" t="n"/>
      <c r="Z1185" s="421" t="n"/>
      <c r="AA1185" s="421" t="n"/>
      <c r="AB1185" s="421" t="n"/>
      <c r="AC1185" s="421" t="n"/>
      <c r="AD1185" s="421" t="n"/>
      <c r="AE1185" s="421" t="n"/>
      <c r="AF1185" s="421" t="n"/>
      <c r="AG1185" s="421" t="n"/>
      <c r="AH1185" s="421" t="n"/>
      <c r="AI1185" s="421" t="n"/>
      <c r="AJ1185" s="297" t="n"/>
      <c r="AK1185" s="297" t="n"/>
      <c r="AL1185" s="284" t="n"/>
      <c r="AM1185" s="297" t="n"/>
      <c r="AN1185" s="285" t="n"/>
      <c r="AO1185" s="297" t="n"/>
      <c r="AP1185" s="297" t="n"/>
      <c r="AQ1185" s="297" t="n"/>
      <c r="AR1185" s="297" t="n"/>
      <c r="AS1185" s="297" t="n"/>
      <c r="AT1185" s="285" t="inlineStr">
        <is>
          <t>0</t>
        </is>
      </c>
      <c r="AU1185" s="297" t="inlineStr">
        <is>
          <t>0</t>
        </is>
      </c>
      <c r="AV1185" s="297" t="inlineStr">
        <is>
          <t>0</t>
        </is>
      </c>
      <c r="AW1185" s="297" t="inlineStr">
        <is>
          <t>0</t>
        </is>
      </c>
      <c r="AX1185" s="297" t="inlineStr">
        <is>
          <t>0</t>
        </is>
      </c>
      <c r="AY1185" s="286" t="inlineStr">
        <is>
          <t>0</t>
        </is>
      </c>
      <c r="AZ1185" s="286" t="inlineStr">
        <is>
          <t>0</t>
        </is>
      </c>
      <c r="BA1185" s="287" t="inlineStr">
        <is>
          <t>0</t>
        </is>
      </c>
      <c r="BB1185" s="286" t="inlineStr">
        <is>
          <t>0</t>
        </is>
      </c>
      <c r="BC1185" s="286" t="inlineStr">
        <is>
          <t>0</t>
        </is>
      </c>
      <c r="BD1185" s="286" t="inlineStr">
        <is>
          <t>0</t>
        </is>
      </c>
      <c r="BE1185" s="286" t="inlineStr">
        <is>
          <t>0</t>
        </is>
      </c>
      <c r="BF1185" s="286" t="inlineStr">
        <is>
          <t>0</t>
        </is>
      </c>
      <c r="BG1185" s="286" t="inlineStr">
        <is>
          <t>0</t>
        </is>
      </c>
      <c r="BH1185" s="297" t="inlineStr">
        <is>
          <t>0</t>
        </is>
      </c>
      <c r="BI1185" s="297" t="inlineStr">
        <is>
          <t>0</t>
        </is>
      </c>
      <c r="BJ1185" s="297" t="inlineStr">
        <is>
          <t>0</t>
        </is>
      </c>
      <c r="BK1185" s="297" t="inlineStr">
        <is>
          <t>0</t>
        </is>
      </c>
      <c r="BL1185" s="297" t="inlineStr">
        <is>
          <t>0</t>
        </is>
      </c>
      <c r="BM1185" s="297" t="inlineStr">
        <is>
          <t>0</t>
        </is>
      </c>
      <c r="BN1185" s="297" t="inlineStr">
        <is>
          <t>0</t>
        </is>
      </c>
      <c r="BO1185" s="285" t="inlineStr">
        <is>
          <t>0</t>
        </is>
      </c>
      <c r="BP1185" s="297" t="inlineStr">
        <is>
          <t>0</t>
        </is>
      </c>
      <c r="BQ1185" s="297" t="inlineStr">
        <is>
          <t>0</t>
        </is>
      </c>
      <c r="BR1185" s="297" t="inlineStr">
        <is>
          <t>0</t>
        </is>
      </c>
      <c r="BS1185" s="297" t="inlineStr">
        <is>
          <t>0</t>
        </is>
      </c>
      <c r="BT1185" s="297" t="inlineStr">
        <is>
          <t>0</t>
        </is>
      </c>
      <c r="BU1185" s="297" t="inlineStr">
        <is>
          <t>0</t>
        </is>
      </c>
      <c r="BV1185" s="297" t="inlineStr">
        <is>
          <t>0</t>
        </is>
      </c>
      <c r="BW1185" s="288" t="inlineStr">
        <is>
          <t>0</t>
        </is>
      </c>
      <c r="BX1185" s="276">
        <f>SUM(IF(COUNTIF(#REF!, "*1.*"), 2, 0), IF(COUNTIF(#REF!, "*2.*"), 2, 0), IF(COUNTIF(#REF!, "*3.*"), 2, 0), IF(COUNTIF(#REF!, "*4.*"), 2, 0), IF(COUNTIF(#REF!, "*5.*"), 2, 0), IF(COUNTIF(#REF!, "*6.*"), 2, 0))</f>
        <v/>
      </c>
      <c r="BY1185" s="277">
        <f t="array" ref="BY1185">SUM(VALUE(AT1185),VALUE(AU1185),VALUE(AV1185),VALUE(AW1185),VALUE(AX1185),VALUE(AY1185),VALUE(AZ1185),VALUE(BB1185),VALUE(BC1185),VALUE(BD1185),VALUE(BE1185),VALUE(BF1185),VALUE(BG1185),VALUE(BH1185),VALUE(BI1185),VALUE(BJ1185),VALUE(BK1185),VALUE(BL1185),VALUE(BM1185),VALUE(BN1185),VALUE(BO1185),VALUE(BP1185),VALUE(BQ1185),VALUE(BR1185),VALUE(BS1185),VALUE(BT1185),VALUE(BU1185),VALUE(BV1185),VALUE(BW1185))</f>
        <v/>
      </c>
      <c r="BZ1185" s="307" t="n"/>
      <c r="CA1185" s="307" t="n"/>
      <c r="CB1185" s="307" t="n"/>
      <c r="CC1185" s="307" t="n"/>
      <c r="CD1185" s="307" t="n"/>
      <c r="CE1185" s="307" t="n"/>
      <c r="CF1185" s="307" t="n"/>
      <c r="CG1185" s="307" t="n"/>
      <c r="CH1185" s="307" t="n"/>
      <c r="CI1185" s="307" t="n"/>
      <c r="CJ1185" s="307" t="n"/>
      <c r="CK1185" s="307" t="n"/>
      <c r="CL1185" s="307" t="n"/>
      <c r="CM1185" s="307" t="n"/>
      <c r="CN1185" s="307" t="n"/>
      <c r="CO1185" s="307" t="n"/>
      <c r="CP1185" s="307" t="n"/>
      <c r="CQ1185" s="307" t="n"/>
      <c r="CR1185" s="279" t="inlineStr"/>
      <c r="CS1185" s="280">
        <f>AVERAGE(Value(BY1185),value(CR1185))</f>
        <v/>
      </c>
      <c r="CT1185" s="421">
        <f>(IF(OR(MediaScorecard!BG1672="x", MediaScorecard!BH1672="x",MediaScorecard!BI1672="x",MediaScorecard!BJ1672="x",MediaScorecard!BK1672="x"),1, 2))</f>
        <v/>
      </c>
      <c r="CU1185" s="308" t="n"/>
      <c r="CV1185" s="308" t="n"/>
      <c r="CW1185" s="308" t="n"/>
      <c r="CX1185" s="309" t="n"/>
      <c r="CY1185" s="308" t="n"/>
      <c r="CZ1185" s="308" t="n"/>
      <c r="DA1185" s="308" t="n"/>
    </row>
    <row r="1186" ht="21" customHeight="1" s="590">
      <c r="A1186" s="421" t="n"/>
      <c r="B1186" s="270" t="n"/>
      <c r="C1186" s="266" t="n"/>
      <c r="D1186" s="267" t="inlineStr"/>
      <c r="E1186" s="267" t="inlineStr"/>
      <c r="F1186" s="268" t="inlineStr"/>
      <c r="G1186" s="421" t="n"/>
      <c r="H1186" s="269" t="n"/>
      <c r="I1186" s="421" t="n"/>
      <c r="J1186" s="421" t="n"/>
      <c r="K1186" s="421" t="n"/>
      <c r="L1186" s="421" t="n"/>
      <c r="M1186" s="421" t="n"/>
      <c r="N1186" s="421" t="n"/>
      <c r="O1186" s="421" t="n"/>
      <c r="P1186" s="421" t="n"/>
      <c r="Q1186" s="421" t="n"/>
      <c r="R1186" s="270" t="n"/>
      <c r="S1186" s="421" t="n"/>
      <c r="T1186" s="421" t="n"/>
      <c r="U1186" s="421" t="n"/>
      <c r="V1186" s="421" t="n"/>
      <c r="W1186" s="421" t="n"/>
      <c r="X1186" s="421" t="n"/>
      <c r="Y1186" s="421" t="n"/>
      <c r="Z1186" s="421" t="n"/>
      <c r="AA1186" s="421" t="n"/>
      <c r="AB1186" s="421" t="n"/>
      <c r="AC1186" s="421" t="n"/>
      <c r="AD1186" s="421" t="n"/>
      <c r="AE1186" s="421" t="n"/>
      <c r="AF1186" s="421" t="n"/>
      <c r="AG1186" s="421" t="n"/>
      <c r="AH1186" s="421" t="n"/>
      <c r="AI1186" s="421" t="n"/>
      <c r="AJ1186" s="297" t="n"/>
      <c r="AK1186" s="297" t="n"/>
      <c r="AL1186" s="284" t="n"/>
      <c r="AM1186" s="297" t="n"/>
      <c r="AN1186" s="285" t="n"/>
      <c r="AO1186" s="297" t="n"/>
      <c r="AP1186" s="297" t="n"/>
      <c r="AQ1186" s="297" t="n"/>
      <c r="AR1186" s="297" t="n"/>
      <c r="AS1186" s="297" t="n"/>
      <c r="AT1186" s="285" t="inlineStr">
        <is>
          <t>0</t>
        </is>
      </c>
      <c r="AU1186" s="297" t="inlineStr">
        <is>
          <t>0</t>
        </is>
      </c>
      <c r="AV1186" s="297" t="inlineStr">
        <is>
          <t>0</t>
        </is>
      </c>
      <c r="AW1186" s="297" t="inlineStr">
        <is>
          <t>0</t>
        </is>
      </c>
      <c r="AX1186" s="297" t="inlineStr">
        <is>
          <t>0</t>
        </is>
      </c>
      <c r="AY1186" s="286" t="inlineStr">
        <is>
          <t>0</t>
        </is>
      </c>
      <c r="AZ1186" s="286" t="inlineStr">
        <is>
          <t>0</t>
        </is>
      </c>
      <c r="BA1186" s="287" t="inlineStr">
        <is>
          <t>0</t>
        </is>
      </c>
      <c r="BB1186" s="286" t="inlineStr">
        <is>
          <t>0</t>
        </is>
      </c>
      <c r="BC1186" s="286" t="inlineStr">
        <is>
          <t>0</t>
        </is>
      </c>
      <c r="BD1186" s="286" t="inlineStr">
        <is>
          <t>0</t>
        </is>
      </c>
      <c r="BE1186" s="286" t="inlineStr">
        <is>
          <t>0</t>
        </is>
      </c>
      <c r="BF1186" s="286" t="inlineStr">
        <is>
          <t>0</t>
        </is>
      </c>
      <c r="BG1186" s="286" t="inlineStr">
        <is>
          <t>0</t>
        </is>
      </c>
      <c r="BH1186" s="297" t="inlineStr">
        <is>
          <t>0</t>
        </is>
      </c>
      <c r="BI1186" s="297" t="inlineStr">
        <is>
          <t>0</t>
        </is>
      </c>
      <c r="BJ1186" s="297" t="inlineStr">
        <is>
          <t>0</t>
        </is>
      </c>
      <c r="BK1186" s="297" t="inlineStr">
        <is>
          <t>0</t>
        </is>
      </c>
      <c r="BL1186" s="297" t="inlineStr">
        <is>
          <t>0</t>
        </is>
      </c>
      <c r="BM1186" s="297" t="inlineStr">
        <is>
          <t>0</t>
        </is>
      </c>
      <c r="BN1186" s="297" t="inlineStr">
        <is>
          <t>0</t>
        </is>
      </c>
      <c r="BO1186" s="285" t="inlineStr">
        <is>
          <t>0</t>
        </is>
      </c>
      <c r="BP1186" s="297" t="inlineStr">
        <is>
          <t>0</t>
        </is>
      </c>
      <c r="BQ1186" s="297" t="inlineStr">
        <is>
          <t>0</t>
        </is>
      </c>
      <c r="BR1186" s="297" t="inlineStr">
        <is>
          <t>0</t>
        </is>
      </c>
      <c r="BS1186" s="297" t="inlineStr">
        <is>
          <t>0</t>
        </is>
      </c>
      <c r="BT1186" s="297" t="inlineStr">
        <is>
          <t>0</t>
        </is>
      </c>
      <c r="BU1186" s="297" t="inlineStr">
        <is>
          <t>0</t>
        </is>
      </c>
      <c r="BV1186" s="297" t="inlineStr">
        <is>
          <t>0</t>
        </is>
      </c>
      <c r="BW1186" s="288" t="inlineStr">
        <is>
          <t>0</t>
        </is>
      </c>
      <c r="BX1186" s="276">
        <f>SUM(IF(COUNTIF(#REF!, "*1.*"), 2, 0), IF(COUNTIF(#REF!, "*2.*"), 2, 0), IF(COUNTIF(#REF!, "*3.*"), 2, 0), IF(COUNTIF(#REF!, "*4.*"), 2, 0), IF(COUNTIF(#REF!, "*5.*"), 2, 0), IF(COUNTIF(#REF!, "*6.*"), 2, 0))</f>
        <v/>
      </c>
      <c r="BY1186" s="277">
        <f t="array" ref="BY1186">SUM(VALUE(AT1186),VALUE(AU1186),VALUE(AV1186),VALUE(AW1186),VALUE(AX1186),VALUE(AY1186),VALUE(AZ1186),VALUE(BB1186),VALUE(BC1186),VALUE(BD1186),VALUE(BE1186),VALUE(BF1186),VALUE(BG1186),VALUE(BH1186),VALUE(BI1186),VALUE(BJ1186),VALUE(BK1186),VALUE(BL1186),VALUE(BM1186),VALUE(BN1186),VALUE(BO1186),VALUE(BP1186),VALUE(BQ1186),VALUE(BR1186),VALUE(BS1186),VALUE(BT1186),VALUE(BU1186),VALUE(BV1186),VALUE(BW1186))</f>
        <v/>
      </c>
      <c r="BZ1186" s="307" t="n"/>
      <c r="CA1186" s="307" t="n"/>
      <c r="CB1186" s="307" t="n"/>
      <c r="CC1186" s="307" t="n"/>
      <c r="CD1186" s="307" t="n"/>
      <c r="CE1186" s="307" t="n"/>
      <c r="CF1186" s="307" t="n"/>
      <c r="CG1186" s="307" t="n"/>
      <c r="CH1186" s="307" t="n"/>
      <c r="CI1186" s="307" t="n"/>
      <c r="CJ1186" s="307" t="n"/>
      <c r="CK1186" s="307" t="n"/>
      <c r="CL1186" s="307" t="n"/>
      <c r="CM1186" s="307" t="n"/>
      <c r="CN1186" s="307" t="n"/>
      <c r="CO1186" s="307" t="n"/>
      <c r="CP1186" s="307" t="n"/>
      <c r="CQ1186" s="307" t="n"/>
      <c r="CR1186" s="279" t="inlineStr"/>
      <c r="CS1186" s="280">
        <f>AVERAGE(Value(BY1186),value(CR1186))</f>
        <v/>
      </c>
      <c r="CT1186" s="421">
        <f>(IF(OR(MediaScorecard!BG1673="x", MediaScorecard!BH1673="x",MediaScorecard!BI1673="x",MediaScorecard!BJ1673="x",MediaScorecard!BK1673="x"),1, 2))</f>
        <v/>
      </c>
      <c r="CU1186" s="308" t="n"/>
      <c r="CV1186" s="308" t="n"/>
      <c r="CW1186" s="308" t="n"/>
      <c r="CX1186" s="309" t="n"/>
      <c r="CY1186" s="308" t="n"/>
      <c r="CZ1186" s="308" t="n"/>
      <c r="DA1186" s="308" t="n"/>
    </row>
    <row r="1187" ht="21" customHeight="1" s="590">
      <c r="A1187" s="421" t="n"/>
      <c r="B1187" s="270" t="n"/>
      <c r="C1187" s="266" t="n"/>
      <c r="D1187" s="267" t="inlineStr"/>
      <c r="E1187" s="267" t="inlineStr"/>
      <c r="F1187" s="268" t="inlineStr"/>
      <c r="G1187" s="421" t="n"/>
      <c r="H1187" s="269" t="n"/>
      <c r="I1187" s="421" t="n"/>
      <c r="J1187" s="421" t="n"/>
      <c r="K1187" s="421" t="n"/>
      <c r="L1187" s="421" t="n"/>
      <c r="M1187" s="421" t="n"/>
      <c r="N1187" s="421" t="n"/>
      <c r="O1187" s="421" t="n"/>
      <c r="P1187" s="421" t="n"/>
      <c r="Q1187" s="421" t="n"/>
      <c r="R1187" s="270" t="n"/>
      <c r="S1187" s="421" t="n"/>
      <c r="T1187" s="421" t="n"/>
      <c r="U1187" s="421" t="n"/>
      <c r="V1187" s="421" t="n"/>
      <c r="W1187" s="421" t="n"/>
      <c r="X1187" s="421" t="n"/>
      <c r="Y1187" s="421" t="n"/>
      <c r="Z1187" s="421" t="n"/>
      <c r="AA1187" s="421" t="n"/>
      <c r="AB1187" s="421" t="n"/>
      <c r="AC1187" s="421" t="n"/>
      <c r="AD1187" s="421" t="n"/>
      <c r="AE1187" s="421" t="n"/>
      <c r="AF1187" s="421" t="n"/>
      <c r="AG1187" s="421" t="n"/>
      <c r="AH1187" s="421" t="n"/>
      <c r="AI1187" s="421" t="n"/>
      <c r="AJ1187" s="297" t="n"/>
      <c r="AK1187" s="297" t="n"/>
      <c r="AL1187" s="284" t="n"/>
      <c r="AM1187" s="297" t="n"/>
      <c r="AN1187" s="285" t="n"/>
      <c r="AO1187" s="297" t="n"/>
      <c r="AP1187" s="297" t="n"/>
      <c r="AQ1187" s="297" t="n"/>
      <c r="AR1187" s="297" t="n"/>
      <c r="AS1187" s="297" t="n"/>
      <c r="AT1187" s="285" t="inlineStr">
        <is>
          <t>0</t>
        </is>
      </c>
      <c r="AU1187" s="297" t="inlineStr">
        <is>
          <t>0</t>
        </is>
      </c>
      <c r="AV1187" s="297" t="inlineStr">
        <is>
          <t>0</t>
        </is>
      </c>
      <c r="AW1187" s="297" t="inlineStr">
        <is>
          <t>0</t>
        </is>
      </c>
      <c r="AX1187" s="297" t="inlineStr">
        <is>
          <t>0</t>
        </is>
      </c>
      <c r="AY1187" s="286" t="inlineStr">
        <is>
          <t>0</t>
        </is>
      </c>
      <c r="AZ1187" s="286" t="inlineStr">
        <is>
          <t>0</t>
        </is>
      </c>
      <c r="BA1187" s="287" t="inlineStr">
        <is>
          <t>0</t>
        </is>
      </c>
      <c r="BB1187" s="286" t="inlineStr">
        <is>
          <t>0</t>
        </is>
      </c>
      <c r="BC1187" s="286" t="inlineStr">
        <is>
          <t>0</t>
        </is>
      </c>
      <c r="BD1187" s="286" t="inlineStr">
        <is>
          <t>0</t>
        </is>
      </c>
      <c r="BE1187" s="286" t="inlineStr">
        <is>
          <t>0</t>
        </is>
      </c>
      <c r="BF1187" s="286" t="inlineStr">
        <is>
          <t>0</t>
        </is>
      </c>
      <c r="BG1187" s="286" t="inlineStr">
        <is>
          <t>0</t>
        </is>
      </c>
      <c r="BH1187" s="297" t="inlineStr">
        <is>
          <t>0</t>
        </is>
      </c>
      <c r="BI1187" s="297" t="inlineStr">
        <is>
          <t>0</t>
        </is>
      </c>
      <c r="BJ1187" s="297" t="inlineStr">
        <is>
          <t>0</t>
        </is>
      </c>
      <c r="BK1187" s="297" t="inlineStr">
        <is>
          <t>0</t>
        </is>
      </c>
      <c r="BL1187" s="297" t="inlineStr">
        <is>
          <t>0</t>
        </is>
      </c>
      <c r="BM1187" s="297" t="inlineStr">
        <is>
          <t>0</t>
        </is>
      </c>
      <c r="BN1187" s="297" t="inlineStr">
        <is>
          <t>0</t>
        </is>
      </c>
      <c r="BO1187" s="285" t="inlineStr">
        <is>
          <t>0</t>
        </is>
      </c>
      <c r="BP1187" s="297" t="inlineStr">
        <is>
          <t>0</t>
        </is>
      </c>
      <c r="BQ1187" s="297" t="inlineStr">
        <is>
          <t>0</t>
        </is>
      </c>
      <c r="BR1187" s="297" t="inlineStr">
        <is>
          <t>0</t>
        </is>
      </c>
      <c r="BS1187" s="297" t="inlineStr">
        <is>
          <t>0</t>
        </is>
      </c>
      <c r="BT1187" s="297" t="inlineStr">
        <is>
          <t>0</t>
        </is>
      </c>
      <c r="BU1187" s="297" t="inlineStr">
        <is>
          <t>0</t>
        </is>
      </c>
      <c r="BV1187" s="297" t="inlineStr">
        <is>
          <t>0</t>
        </is>
      </c>
      <c r="BW1187" s="288" t="inlineStr">
        <is>
          <t>0</t>
        </is>
      </c>
      <c r="BX1187" s="276">
        <f>SUM(IF(COUNTIF(#REF!, "*1.*"), 2, 0), IF(COUNTIF(#REF!, "*2.*"), 2, 0), IF(COUNTIF(#REF!, "*3.*"), 2, 0), IF(COUNTIF(#REF!, "*4.*"), 2, 0), IF(COUNTIF(#REF!, "*5.*"), 2, 0), IF(COUNTIF(#REF!, "*6.*"), 2, 0))</f>
        <v/>
      </c>
      <c r="BY1187" s="277">
        <f t="array" ref="BY1187">SUM(VALUE(AT1187),VALUE(AU1187),VALUE(AV1187),VALUE(AW1187),VALUE(AX1187),VALUE(AY1187),VALUE(AZ1187),VALUE(BB1187),VALUE(BC1187),VALUE(BD1187),VALUE(BE1187),VALUE(BF1187),VALUE(BG1187),VALUE(BH1187),VALUE(BI1187),VALUE(BJ1187),VALUE(BK1187),VALUE(BL1187),VALUE(BM1187),VALUE(BN1187),VALUE(BO1187),VALUE(BP1187),VALUE(BQ1187),VALUE(BR1187),VALUE(BS1187),VALUE(BT1187),VALUE(BU1187),VALUE(BV1187),VALUE(BW1187))</f>
        <v/>
      </c>
      <c r="BZ1187" s="307" t="n"/>
      <c r="CA1187" s="307" t="n"/>
      <c r="CB1187" s="307" t="n"/>
      <c r="CC1187" s="307" t="n"/>
      <c r="CD1187" s="307" t="n"/>
      <c r="CE1187" s="307" t="n"/>
      <c r="CF1187" s="307" t="n"/>
      <c r="CG1187" s="307" t="n"/>
      <c r="CH1187" s="307" t="n"/>
      <c r="CI1187" s="307" t="n"/>
      <c r="CJ1187" s="307" t="n"/>
      <c r="CK1187" s="307" t="n"/>
      <c r="CL1187" s="307" t="n"/>
      <c r="CM1187" s="307" t="n"/>
      <c r="CN1187" s="307" t="n"/>
      <c r="CO1187" s="307" t="n"/>
      <c r="CP1187" s="307" t="n"/>
      <c r="CQ1187" s="307" t="n"/>
      <c r="CR1187" s="279" t="inlineStr"/>
      <c r="CS1187" s="280">
        <f>AVERAGE(Value(BY1187),value(CR1187))</f>
        <v/>
      </c>
      <c r="CT1187" s="421">
        <f>(IF(OR(MediaScorecard!BG1674="x", MediaScorecard!BH1674="x",MediaScorecard!BI1674="x",MediaScorecard!BJ1674="x",MediaScorecard!BK1674="x"),1, 2))</f>
        <v/>
      </c>
      <c r="CU1187" s="308" t="n"/>
      <c r="CV1187" s="308" t="n"/>
      <c r="CW1187" s="308" t="n"/>
      <c r="CX1187" s="309" t="n"/>
      <c r="CY1187" s="308" t="n"/>
      <c r="CZ1187" s="308" t="n"/>
      <c r="DA1187" s="308" t="n"/>
    </row>
    <row r="1188" ht="21" customHeight="1" s="590">
      <c r="A1188" s="421" t="n"/>
      <c r="B1188" s="270" t="n"/>
      <c r="C1188" s="266" t="n"/>
      <c r="D1188" s="267" t="inlineStr"/>
      <c r="E1188" s="267" t="inlineStr"/>
      <c r="F1188" s="268" t="inlineStr"/>
      <c r="G1188" s="421" t="n"/>
      <c r="H1188" s="269" t="n"/>
      <c r="I1188" s="421" t="n"/>
      <c r="J1188" s="421" t="n"/>
      <c r="K1188" s="421" t="n"/>
      <c r="L1188" s="421" t="n"/>
      <c r="M1188" s="421" t="n"/>
      <c r="N1188" s="421" t="n"/>
      <c r="O1188" s="421" t="n"/>
      <c r="P1188" s="421" t="n"/>
      <c r="Q1188" s="421" t="n"/>
      <c r="R1188" s="270" t="n"/>
      <c r="S1188" s="421" t="n"/>
      <c r="T1188" s="421" t="n"/>
      <c r="U1188" s="421" t="n"/>
      <c r="V1188" s="421" t="n"/>
      <c r="W1188" s="421" t="n"/>
      <c r="X1188" s="421" t="n"/>
      <c r="Y1188" s="421" t="n"/>
      <c r="Z1188" s="421" t="n"/>
      <c r="AA1188" s="421" t="n"/>
      <c r="AB1188" s="421" t="n"/>
      <c r="AC1188" s="421" t="n"/>
      <c r="AD1188" s="421" t="n"/>
      <c r="AE1188" s="421" t="n"/>
      <c r="AF1188" s="421" t="n"/>
      <c r="AG1188" s="421" t="n"/>
      <c r="AH1188" s="421" t="n"/>
      <c r="AI1188" s="421" t="n"/>
      <c r="AJ1188" s="297" t="n"/>
      <c r="AK1188" s="297" t="n"/>
      <c r="AL1188" s="284" t="n"/>
      <c r="AM1188" s="297" t="n"/>
      <c r="AN1188" s="285" t="n"/>
      <c r="AO1188" s="297" t="n"/>
      <c r="AP1188" s="297" t="n"/>
      <c r="AQ1188" s="297" t="n"/>
      <c r="AR1188" s="297" t="n"/>
      <c r="AS1188" s="297" t="n"/>
      <c r="AT1188" s="285" t="inlineStr">
        <is>
          <t>0</t>
        </is>
      </c>
      <c r="AU1188" s="297" t="inlineStr">
        <is>
          <t>0</t>
        </is>
      </c>
      <c r="AV1188" s="297" t="inlineStr">
        <is>
          <t>0</t>
        </is>
      </c>
      <c r="AW1188" s="297" t="inlineStr">
        <is>
          <t>0</t>
        </is>
      </c>
      <c r="AX1188" s="297" t="inlineStr">
        <is>
          <t>0</t>
        </is>
      </c>
      <c r="AY1188" s="286" t="inlineStr">
        <is>
          <t>0</t>
        </is>
      </c>
      <c r="AZ1188" s="286" t="inlineStr">
        <is>
          <t>0</t>
        </is>
      </c>
      <c r="BA1188" s="287" t="inlineStr">
        <is>
          <t>0</t>
        </is>
      </c>
      <c r="BB1188" s="286" t="inlineStr">
        <is>
          <t>0</t>
        </is>
      </c>
      <c r="BC1188" s="286" t="inlineStr">
        <is>
          <t>0</t>
        </is>
      </c>
      <c r="BD1188" s="286" t="inlineStr">
        <is>
          <t>0</t>
        </is>
      </c>
      <c r="BE1188" s="286" t="inlineStr">
        <is>
          <t>0</t>
        </is>
      </c>
      <c r="BF1188" s="286" t="inlineStr">
        <is>
          <t>0</t>
        </is>
      </c>
      <c r="BG1188" s="286" t="inlineStr">
        <is>
          <t>0</t>
        </is>
      </c>
      <c r="BH1188" s="297" t="inlineStr">
        <is>
          <t>0</t>
        </is>
      </c>
      <c r="BI1188" s="297" t="inlineStr">
        <is>
          <t>0</t>
        </is>
      </c>
      <c r="BJ1188" s="297" t="inlineStr">
        <is>
          <t>0</t>
        </is>
      </c>
      <c r="BK1188" s="297" t="inlineStr">
        <is>
          <t>0</t>
        </is>
      </c>
      <c r="BL1188" s="297" t="inlineStr">
        <is>
          <t>0</t>
        </is>
      </c>
      <c r="BM1188" s="297" t="inlineStr">
        <is>
          <t>0</t>
        </is>
      </c>
      <c r="BN1188" s="297" t="inlineStr">
        <is>
          <t>0</t>
        </is>
      </c>
      <c r="BO1188" s="285" t="inlineStr">
        <is>
          <t>0</t>
        </is>
      </c>
      <c r="BP1188" s="297" t="inlineStr">
        <is>
          <t>0</t>
        </is>
      </c>
      <c r="BQ1188" s="297" t="inlineStr">
        <is>
          <t>0</t>
        </is>
      </c>
      <c r="BR1188" s="297" t="inlineStr">
        <is>
          <t>0</t>
        </is>
      </c>
      <c r="BS1188" s="297" t="inlineStr">
        <is>
          <t>0</t>
        </is>
      </c>
      <c r="BT1188" s="297" t="inlineStr">
        <is>
          <t>0</t>
        </is>
      </c>
      <c r="BU1188" s="297" t="inlineStr">
        <is>
          <t>0</t>
        </is>
      </c>
      <c r="BV1188" s="297" t="inlineStr">
        <is>
          <t>0</t>
        </is>
      </c>
      <c r="BW1188" s="288" t="inlineStr">
        <is>
          <t>0</t>
        </is>
      </c>
      <c r="BX1188" s="276">
        <f>SUM(IF(COUNTIF(#REF!, "*1.*"), 2, 0), IF(COUNTIF(#REF!, "*2.*"), 2, 0), IF(COUNTIF(#REF!, "*3.*"), 2, 0), IF(COUNTIF(#REF!, "*4.*"), 2, 0), IF(COUNTIF(#REF!, "*5.*"), 2, 0), IF(COUNTIF(#REF!, "*6.*"), 2, 0))</f>
        <v/>
      </c>
      <c r="BY1188" s="277">
        <f t="array" ref="BY1188">SUM(VALUE(AT1188),VALUE(AU1188),VALUE(AV1188),VALUE(AW1188),VALUE(AX1188),VALUE(AY1188),VALUE(AZ1188),VALUE(BB1188),VALUE(BC1188),VALUE(BD1188),VALUE(BE1188),VALUE(BF1188),VALUE(BG1188),VALUE(BH1188),VALUE(BI1188),VALUE(BJ1188),VALUE(BK1188),VALUE(BL1188),VALUE(BM1188),VALUE(BN1188),VALUE(BO1188),VALUE(BP1188),VALUE(BQ1188),VALUE(BR1188),VALUE(BS1188),VALUE(BT1188),VALUE(BU1188),VALUE(BV1188),VALUE(BW1188))</f>
        <v/>
      </c>
      <c r="BZ1188" s="307" t="n"/>
      <c r="CA1188" s="307" t="n"/>
      <c r="CB1188" s="307" t="n"/>
      <c r="CC1188" s="307" t="n"/>
      <c r="CD1188" s="307" t="n"/>
      <c r="CE1188" s="307" t="n"/>
      <c r="CF1188" s="307" t="n"/>
      <c r="CG1188" s="307" t="n"/>
      <c r="CH1188" s="307" t="n"/>
      <c r="CI1188" s="307" t="n"/>
      <c r="CJ1188" s="307" t="n"/>
      <c r="CK1188" s="307" t="n"/>
      <c r="CL1188" s="307" t="n"/>
      <c r="CM1188" s="307" t="n"/>
      <c r="CN1188" s="307" t="n"/>
      <c r="CO1188" s="307" t="n"/>
      <c r="CP1188" s="307" t="n"/>
      <c r="CQ1188" s="307" t="n"/>
      <c r="CR1188" s="279" t="inlineStr"/>
      <c r="CS1188" s="280">
        <f>AVERAGE(Value(BY1188),value(CR1188))</f>
        <v/>
      </c>
      <c r="CT1188" s="421">
        <f>(IF(OR(MediaScorecard!BG1675="x", MediaScorecard!BH1675="x",MediaScorecard!BI1675="x",MediaScorecard!BJ1675="x",MediaScorecard!BK1675="x"),1, 2))</f>
        <v/>
      </c>
      <c r="CU1188" s="308" t="n"/>
      <c r="CV1188" s="308" t="n"/>
      <c r="CW1188" s="308" t="n"/>
      <c r="CX1188" s="309" t="n"/>
      <c r="CY1188" s="308" t="n"/>
      <c r="CZ1188" s="308" t="n"/>
      <c r="DA1188" s="308" t="n"/>
    </row>
    <row r="1189" ht="21" customHeight="1" s="590">
      <c r="A1189" s="421" t="n"/>
      <c r="B1189" s="270" t="n"/>
      <c r="C1189" s="266" t="n"/>
      <c r="D1189" s="267" t="inlineStr"/>
      <c r="E1189" s="267" t="inlineStr"/>
      <c r="F1189" s="268" t="inlineStr"/>
      <c r="G1189" s="421" t="n"/>
      <c r="H1189" s="269" t="n"/>
      <c r="I1189" s="421" t="n"/>
      <c r="J1189" s="421" t="n"/>
      <c r="K1189" s="421" t="n"/>
      <c r="L1189" s="421" t="n"/>
      <c r="M1189" s="421" t="n"/>
      <c r="N1189" s="421" t="n"/>
      <c r="O1189" s="421" t="n"/>
      <c r="P1189" s="421" t="n"/>
      <c r="Q1189" s="421" t="n"/>
      <c r="R1189" s="270" t="n"/>
      <c r="S1189" s="421" t="n"/>
      <c r="T1189" s="421" t="n"/>
      <c r="U1189" s="421" t="n"/>
      <c r="V1189" s="421" t="n"/>
      <c r="W1189" s="421" t="n"/>
      <c r="X1189" s="421" t="n"/>
      <c r="Y1189" s="421" t="n"/>
      <c r="Z1189" s="421" t="n"/>
      <c r="AA1189" s="421" t="n"/>
      <c r="AB1189" s="421" t="n"/>
      <c r="AC1189" s="421" t="n"/>
      <c r="AD1189" s="421" t="n"/>
      <c r="AE1189" s="421" t="n"/>
      <c r="AF1189" s="421" t="n"/>
      <c r="AG1189" s="421" t="n"/>
      <c r="AH1189" s="421" t="n"/>
      <c r="AI1189" s="421" t="n"/>
      <c r="AJ1189" s="297" t="n"/>
      <c r="AK1189" s="297" t="n"/>
      <c r="AL1189" s="284" t="n"/>
      <c r="AM1189" s="297" t="n"/>
      <c r="AN1189" s="285" t="n"/>
      <c r="AO1189" s="297" t="n"/>
      <c r="AP1189" s="297" t="n"/>
      <c r="AQ1189" s="297" t="n"/>
      <c r="AR1189" s="297" t="n"/>
      <c r="AS1189" s="297" t="n"/>
      <c r="AT1189" s="285" t="inlineStr">
        <is>
          <t>0</t>
        </is>
      </c>
      <c r="AU1189" s="297" t="inlineStr">
        <is>
          <t>0</t>
        </is>
      </c>
      <c r="AV1189" s="297" t="inlineStr">
        <is>
          <t>0</t>
        </is>
      </c>
      <c r="AW1189" s="297" t="inlineStr">
        <is>
          <t>0</t>
        </is>
      </c>
      <c r="AX1189" s="297" t="inlineStr">
        <is>
          <t>0</t>
        </is>
      </c>
      <c r="AY1189" s="286" t="inlineStr">
        <is>
          <t>0</t>
        </is>
      </c>
      <c r="AZ1189" s="286" t="inlineStr">
        <is>
          <t>0</t>
        </is>
      </c>
      <c r="BA1189" s="287" t="inlineStr">
        <is>
          <t>0</t>
        </is>
      </c>
      <c r="BB1189" s="286" t="inlineStr">
        <is>
          <t>0</t>
        </is>
      </c>
      <c r="BC1189" s="286" t="inlineStr">
        <is>
          <t>0</t>
        </is>
      </c>
      <c r="BD1189" s="286" t="inlineStr">
        <is>
          <t>0</t>
        </is>
      </c>
      <c r="BE1189" s="286" t="inlineStr">
        <is>
          <t>0</t>
        </is>
      </c>
      <c r="BF1189" s="286" t="inlineStr">
        <is>
          <t>0</t>
        </is>
      </c>
      <c r="BG1189" s="286" t="inlineStr">
        <is>
          <t>0</t>
        </is>
      </c>
      <c r="BH1189" s="297" t="inlineStr">
        <is>
          <t>0</t>
        </is>
      </c>
      <c r="BI1189" s="297" t="inlineStr">
        <is>
          <t>0</t>
        </is>
      </c>
      <c r="BJ1189" s="297" t="inlineStr">
        <is>
          <t>0</t>
        </is>
      </c>
      <c r="BK1189" s="297" t="inlineStr">
        <is>
          <t>0</t>
        </is>
      </c>
      <c r="BL1189" s="297" t="inlineStr">
        <is>
          <t>0</t>
        </is>
      </c>
      <c r="BM1189" s="297" t="inlineStr">
        <is>
          <t>0</t>
        </is>
      </c>
      <c r="BN1189" s="297" t="inlineStr">
        <is>
          <t>0</t>
        </is>
      </c>
      <c r="BO1189" s="285" t="inlineStr">
        <is>
          <t>0</t>
        </is>
      </c>
      <c r="BP1189" s="297" t="inlineStr">
        <is>
          <t>0</t>
        </is>
      </c>
      <c r="BQ1189" s="297" t="inlineStr">
        <is>
          <t>0</t>
        </is>
      </c>
      <c r="BR1189" s="297" t="inlineStr">
        <is>
          <t>0</t>
        </is>
      </c>
      <c r="BS1189" s="297" t="inlineStr">
        <is>
          <t>0</t>
        </is>
      </c>
      <c r="BT1189" s="297" t="inlineStr">
        <is>
          <t>0</t>
        </is>
      </c>
      <c r="BU1189" s="297" t="inlineStr">
        <is>
          <t>0</t>
        </is>
      </c>
      <c r="BV1189" s="297" t="inlineStr">
        <is>
          <t>0</t>
        </is>
      </c>
      <c r="BW1189" s="288" t="inlineStr">
        <is>
          <t>0</t>
        </is>
      </c>
      <c r="BX1189" s="276">
        <f>SUM(IF(COUNTIF(#REF!, "*1.*"), 2, 0), IF(COUNTIF(#REF!, "*2.*"), 2, 0), IF(COUNTIF(#REF!, "*3.*"), 2, 0), IF(COUNTIF(#REF!, "*4.*"), 2, 0), IF(COUNTIF(#REF!, "*5.*"), 2, 0), IF(COUNTIF(#REF!, "*6.*"), 2, 0))</f>
        <v/>
      </c>
      <c r="BY1189" s="277">
        <f t="array" ref="BY1189">SUM(VALUE(AT1189),VALUE(AU1189),VALUE(AV1189),VALUE(AW1189),VALUE(AX1189),VALUE(AY1189),VALUE(AZ1189),VALUE(BB1189),VALUE(BC1189),VALUE(BD1189),VALUE(BE1189),VALUE(BF1189),VALUE(BG1189),VALUE(BH1189),VALUE(BI1189),VALUE(BJ1189),VALUE(BK1189),VALUE(BL1189),VALUE(BM1189),VALUE(BN1189),VALUE(BO1189),VALUE(BP1189),VALUE(BQ1189),VALUE(BR1189),VALUE(BS1189),VALUE(BT1189),VALUE(BU1189),VALUE(BV1189),VALUE(BW1189))</f>
        <v/>
      </c>
      <c r="BZ1189" s="307" t="n"/>
      <c r="CA1189" s="307" t="n"/>
      <c r="CB1189" s="307" t="n"/>
      <c r="CC1189" s="307" t="n"/>
      <c r="CD1189" s="307" t="n"/>
      <c r="CE1189" s="307" t="n"/>
      <c r="CF1189" s="307" t="n"/>
      <c r="CG1189" s="307" t="n"/>
      <c r="CH1189" s="307" t="n"/>
      <c r="CI1189" s="307" t="n"/>
      <c r="CJ1189" s="307" t="n"/>
      <c r="CK1189" s="307" t="n"/>
      <c r="CL1189" s="307" t="n"/>
      <c r="CM1189" s="307" t="n"/>
      <c r="CN1189" s="307" t="n"/>
      <c r="CO1189" s="307" t="n"/>
      <c r="CP1189" s="307" t="n"/>
      <c r="CQ1189" s="307" t="n"/>
      <c r="CR1189" s="279" t="inlineStr"/>
      <c r="CS1189" s="280">
        <f>AVERAGE(Value(BY1189),value(CR1189))</f>
        <v/>
      </c>
      <c r="CT1189" s="421">
        <f>(IF(OR(MediaScorecard!BG1676="x", MediaScorecard!BH1676="x",MediaScorecard!BI1676="x",MediaScorecard!BJ1676="x",MediaScorecard!BK1676="x"),1, 2))</f>
        <v/>
      </c>
      <c r="CU1189" s="308" t="n"/>
      <c r="CV1189" s="308" t="n"/>
      <c r="CW1189" s="308" t="n"/>
      <c r="CX1189" s="309" t="n"/>
      <c r="CY1189" s="308" t="n"/>
      <c r="CZ1189" s="308" t="n"/>
      <c r="DA1189" s="308" t="n"/>
    </row>
    <row r="1190" ht="21" customHeight="1" s="590">
      <c r="A1190" s="421" t="n"/>
      <c r="B1190" s="270" t="n"/>
      <c r="C1190" s="266" t="n"/>
      <c r="D1190" s="267" t="inlineStr"/>
      <c r="E1190" s="267" t="inlineStr"/>
      <c r="F1190" s="268" t="inlineStr"/>
      <c r="G1190" s="421" t="n"/>
      <c r="H1190" s="269" t="n"/>
      <c r="I1190" s="421" t="n"/>
      <c r="J1190" s="421" t="n"/>
      <c r="K1190" s="421" t="n"/>
      <c r="L1190" s="421" t="n"/>
      <c r="M1190" s="421" t="n"/>
      <c r="N1190" s="421" t="n"/>
      <c r="O1190" s="421" t="n"/>
      <c r="P1190" s="421" t="n"/>
      <c r="Q1190" s="421" t="n"/>
      <c r="R1190" s="270" t="n"/>
      <c r="S1190" s="421" t="n"/>
      <c r="T1190" s="421" t="n"/>
      <c r="U1190" s="421" t="n"/>
      <c r="V1190" s="421" t="n"/>
      <c r="W1190" s="421" t="n"/>
      <c r="X1190" s="421" t="n"/>
      <c r="Y1190" s="421" t="n"/>
      <c r="Z1190" s="421" t="n"/>
      <c r="AA1190" s="421" t="n"/>
      <c r="AB1190" s="421" t="n"/>
      <c r="AC1190" s="421" t="n"/>
      <c r="AD1190" s="421" t="n"/>
      <c r="AE1190" s="421" t="n"/>
      <c r="AF1190" s="421" t="n"/>
      <c r="AG1190" s="421" t="n"/>
      <c r="AH1190" s="421" t="n"/>
      <c r="AI1190" s="421" t="n"/>
      <c r="AJ1190" s="297" t="n"/>
      <c r="AK1190" s="297" t="n"/>
      <c r="AL1190" s="284" t="n"/>
      <c r="AM1190" s="297" t="n"/>
      <c r="AN1190" s="285" t="n"/>
      <c r="AO1190" s="297" t="n"/>
      <c r="AP1190" s="297" t="n"/>
      <c r="AQ1190" s="297" t="n"/>
      <c r="AR1190" s="297" t="n"/>
      <c r="AS1190" s="297" t="n"/>
      <c r="AT1190" s="285" t="inlineStr">
        <is>
          <t>0</t>
        </is>
      </c>
      <c r="AU1190" s="297" t="inlineStr">
        <is>
          <t>0</t>
        </is>
      </c>
      <c r="AV1190" s="297" t="inlineStr">
        <is>
          <t>0</t>
        </is>
      </c>
      <c r="AW1190" s="297" t="inlineStr">
        <is>
          <t>0</t>
        </is>
      </c>
      <c r="AX1190" s="297" t="inlineStr">
        <is>
          <t>0</t>
        </is>
      </c>
      <c r="AY1190" s="286" t="inlineStr">
        <is>
          <t>0</t>
        </is>
      </c>
      <c r="AZ1190" s="286" t="inlineStr">
        <is>
          <t>0</t>
        </is>
      </c>
      <c r="BA1190" s="287" t="inlineStr">
        <is>
          <t>0</t>
        </is>
      </c>
      <c r="BB1190" s="286" t="inlineStr">
        <is>
          <t>0</t>
        </is>
      </c>
      <c r="BC1190" s="286" t="inlineStr">
        <is>
          <t>0</t>
        </is>
      </c>
      <c r="BD1190" s="286" t="inlineStr">
        <is>
          <t>0</t>
        </is>
      </c>
      <c r="BE1190" s="286" t="inlineStr">
        <is>
          <t>0</t>
        </is>
      </c>
      <c r="BF1190" s="286" t="inlineStr">
        <is>
          <t>0</t>
        </is>
      </c>
      <c r="BG1190" s="286" t="inlineStr">
        <is>
          <t>0</t>
        </is>
      </c>
      <c r="BH1190" s="297" t="inlineStr">
        <is>
          <t>0</t>
        </is>
      </c>
      <c r="BI1190" s="297" t="inlineStr">
        <is>
          <t>0</t>
        </is>
      </c>
      <c r="BJ1190" s="297" t="inlineStr">
        <is>
          <t>0</t>
        </is>
      </c>
      <c r="BK1190" s="297" t="inlineStr">
        <is>
          <t>0</t>
        </is>
      </c>
      <c r="BL1190" s="297" t="inlineStr">
        <is>
          <t>0</t>
        </is>
      </c>
      <c r="BM1190" s="297" t="inlineStr">
        <is>
          <t>0</t>
        </is>
      </c>
      <c r="BN1190" s="297" t="inlineStr">
        <is>
          <t>0</t>
        </is>
      </c>
      <c r="BO1190" s="285" t="inlineStr">
        <is>
          <t>0</t>
        </is>
      </c>
      <c r="BP1190" s="297" t="inlineStr">
        <is>
          <t>0</t>
        </is>
      </c>
      <c r="BQ1190" s="297" t="inlineStr">
        <is>
          <t>0</t>
        </is>
      </c>
      <c r="BR1190" s="297" t="inlineStr">
        <is>
          <t>0</t>
        </is>
      </c>
      <c r="BS1190" s="297" t="inlineStr">
        <is>
          <t>0</t>
        </is>
      </c>
      <c r="BT1190" s="297" t="inlineStr">
        <is>
          <t>0</t>
        </is>
      </c>
      <c r="BU1190" s="297" t="inlineStr">
        <is>
          <t>0</t>
        </is>
      </c>
      <c r="BV1190" s="297" t="inlineStr">
        <is>
          <t>0</t>
        </is>
      </c>
      <c r="BW1190" s="288" t="inlineStr">
        <is>
          <t>0</t>
        </is>
      </c>
      <c r="BX1190" s="276">
        <f>SUM(IF(COUNTIF(#REF!, "*1.*"), 2, 0), IF(COUNTIF(#REF!, "*2.*"), 2, 0), IF(COUNTIF(#REF!, "*3.*"), 2, 0), IF(COUNTIF(#REF!, "*4.*"), 2, 0), IF(COUNTIF(#REF!, "*5.*"), 2, 0), IF(COUNTIF(#REF!, "*6.*"), 2, 0))</f>
        <v/>
      </c>
      <c r="BY1190" s="277">
        <f t="array" ref="BY1190">SUM(VALUE(AT1190),VALUE(AU1190),VALUE(AV1190),VALUE(AW1190),VALUE(AX1190),VALUE(AY1190),VALUE(AZ1190),VALUE(BB1190),VALUE(BC1190),VALUE(BD1190),VALUE(BE1190),VALUE(BF1190),VALUE(BG1190),VALUE(BH1190),VALUE(BI1190),VALUE(BJ1190),VALUE(BK1190),VALUE(BL1190),VALUE(BM1190),VALUE(BN1190),VALUE(BO1190),VALUE(BP1190),VALUE(BQ1190),VALUE(BR1190),VALUE(BS1190),VALUE(BT1190),VALUE(BU1190),VALUE(BV1190),VALUE(BW1190))</f>
        <v/>
      </c>
      <c r="BZ1190" s="307" t="n"/>
      <c r="CA1190" s="307" t="n"/>
      <c r="CB1190" s="307" t="n"/>
      <c r="CC1190" s="307" t="n"/>
      <c r="CD1190" s="307" t="n"/>
      <c r="CE1190" s="307" t="n"/>
      <c r="CF1190" s="307" t="n"/>
      <c r="CG1190" s="307" t="n"/>
      <c r="CH1190" s="307" t="n"/>
      <c r="CI1190" s="307" t="n"/>
      <c r="CJ1190" s="307" t="n"/>
      <c r="CK1190" s="307" t="n"/>
      <c r="CL1190" s="307" t="n"/>
      <c r="CM1190" s="307" t="n"/>
      <c r="CN1190" s="307" t="n"/>
      <c r="CO1190" s="307" t="n"/>
      <c r="CP1190" s="307" t="n"/>
      <c r="CQ1190" s="307" t="n"/>
      <c r="CR1190" s="279" t="inlineStr"/>
      <c r="CS1190" s="280">
        <f>AVERAGE(Value(BY1190),value(CR1190))</f>
        <v/>
      </c>
      <c r="CT1190" s="421">
        <f>(IF(OR(MediaScorecard!BG1677="x", MediaScorecard!BH1677="x",MediaScorecard!BI1677="x",MediaScorecard!BJ1677="x",MediaScorecard!BK1677="x"),1, 2))</f>
        <v/>
      </c>
      <c r="CU1190" s="308" t="n"/>
      <c r="CV1190" s="308" t="n"/>
      <c r="CW1190" s="308" t="n"/>
      <c r="CX1190" s="309" t="n"/>
      <c r="CY1190" s="308" t="n"/>
      <c r="CZ1190" s="308" t="n"/>
      <c r="DA1190" s="308" t="n"/>
    </row>
    <row r="1191" ht="21" customHeight="1" s="590">
      <c r="A1191" s="421" t="n"/>
      <c r="B1191" s="270" t="n"/>
      <c r="C1191" s="266" t="n"/>
      <c r="D1191" s="267" t="inlineStr"/>
      <c r="E1191" s="267" t="inlineStr"/>
      <c r="F1191" s="268" t="inlineStr"/>
      <c r="G1191" s="421" t="n"/>
      <c r="H1191" s="269" t="n"/>
      <c r="I1191" s="421" t="n"/>
      <c r="J1191" s="421" t="n"/>
      <c r="K1191" s="421" t="n"/>
      <c r="L1191" s="421" t="n"/>
      <c r="M1191" s="421" t="n"/>
      <c r="N1191" s="421" t="n"/>
      <c r="O1191" s="421" t="n"/>
      <c r="P1191" s="421" t="n"/>
      <c r="Q1191" s="421" t="n"/>
      <c r="R1191" s="270" t="n"/>
      <c r="S1191" s="421" t="n"/>
      <c r="T1191" s="421" t="n"/>
      <c r="U1191" s="421" t="n"/>
      <c r="V1191" s="421" t="n"/>
      <c r="W1191" s="421" t="n"/>
      <c r="X1191" s="421" t="n"/>
      <c r="Y1191" s="421" t="n"/>
      <c r="Z1191" s="421" t="n"/>
      <c r="AA1191" s="421" t="n"/>
      <c r="AB1191" s="421" t="n"/>
      <c r="AC1191" s="421" t="n"/>
      <c r="AD1191" s="421" t="n"/>
      <c r="AE1191" s="421" t="n"/>
      <c r="AF1191" s="421" t="n"/>
      <c r="AG1191" s="421" t="n"/>
      <c r="AH1191" s="421" t="n"/>
      <c r="AI1191" s="421" t="n"/>
      <c r="AJ1191" s="297" t="n"/>
      <c r="AK1191" s="297" t="n"/>
      <c r="AL1191" s="284" t="n"/>
      <c r="AM1191" s="297" t="n"/>
      <c r="AN1191" s="285" t="n"/>
      <c r="AO1191" s="297" t="n"/>
      <c r="AP1191" s="297" t="n"/>
      <c r="AQ1191" s="297" t="n"/>
      <c r="AR1191" s="297" t="n"/>
      <c r="AS1191" s="297" t="n"/>
      <c r="AT1191" s="285" t="inlineStr">
        <is>
          <t>0</t>
        </is>
      </c>
      <c r="AU1191" s="297" t="inlineStr">
        <is>
          <t>0</t>
        </is>
      </c>
      <c r="AV1191" s="297" t="inlineStr">
        <is>
          <t>0</t>
        </is>
      </c>
      <c r="AW1191" s="297" t="inlineStr">
        <is>
          <t>0</t>
        </is>
      </c>
      <c r="AX1191" s="297" t="inlineStr">
        <is>
          <t>0</t>
        </is>
      </c>
      <c r="AY1191" s="286" t="inlineStr">
        <is>
          <t>0</t>
        </is>
      </c>
      <c r="AZ1191" s="286" t="inlineStr">
        <is>
          <t>0</t>
        </is>
      </c>
      <c r="BA1191" s="287" t="inlineStr">
        <is>
          <t>0</t>
        </is>
      </c>
      <c r="BB1191" s="286" t="inlineStr">
        <is>
          <t>0</t>
        </is>
      </c>
      <c r="BC1191" s="286" t="inlineStr">
        <is>
          <t>0</t>
        </is>
      </c>
      <c r="BD1191" s="286" t="inlineStr">
        <is>
          <t>0</t>
        </is>
      </c>
      <c r="BE1191" s="286" t="inlineStr">
        <is>
          <t>0</t>
        </is>
      </c>
      <c r="BF1191" s="286" t="inlineStr">
        <is>
          <t>0</t>
        </is>
      </c>
      <c r="BG1191" s="286" t="inlineStr">
        <is>
          <t>0</t>
        </is>
      </c>
      <c r="BH1191" s="297" t="inlineStr">
        <is>
          <t>0</t>
        </is>
      </c>
      <c r="BI1191" s="297" t="inlineStr">
        <is>
          <t>0</t>
        </is>
      </c>
      <c r="BJ1191" s="297" t="inlineStr">
        <is>
          <t>0</t>
        </is>
      </c>
      <c r="BK1191" s="297" t="inlineStr">
        <is>
          <t>0</t>
        </is>
      </c>
      <c r="BL1191" s="297" t="inlineStr">
        <is>
          <t>0</t>
        </is>
      </c>
      <c r="BM1191" s="297" t="inlineStr">
        <is>
          <t>0</t>
        </is>
      </c>
      <c r="BN1191" s="297" t="inlineStr">
        <is>
          <t>0</t>
        </is>
      </c>
      <c r="BO1191" s="285" t="inlineStr">
        <is>
          <t>0</t>
        </is>
      </c>
      <c r="BP1191" s="297" t="inlineStr">
        <is>
          <t>0</t>
        </is>
      </c>
      <c r="BQ1191" s="297" t="inlineStr">
        <is>
          <t>0</t>
        </is>
      </c>
      <c r="BR1191" s="297" t="inlineStr">
        <is>
          <t>0</t>
        </is>
      </c>
      <c r="BS1191" s="297" t="inlineStr">
        <is>
          <t>0</t>
        </is>
      </c>
      <c r="BT1191" s="297" t="inlineStr">
        <is>
          <t>0</t>
        </is>
      </c>
      <c r="BU1191" s="297" t="inlineStr">
        <is>
          <t>0</t>
        </is>
      </c>
      <c r="BV1191" s="297" t="inlineStr">
        <is>
          <t>0</t>
        </is>
      </c>
      <c r="BW1191" s="288" t="inlineStr">
        <is>
          <t>0</t>
        </is>
      </c>
      <c r="BX1191" s="276">
        <f>SUM(IF(COUNTIF(#REF!, "*1.*"), 2, 0), IF(COUNTIF(#REF!, "*2.*"), 2, 0), IF(COUNTIF(#REF!, "*3.*"), 2, 0), IF(COUNTIF(#REF!, "*4.*"), 2, 0), IF(COUNTIF(#REF!, "*5.*"), 2, 0), IF(COUNTIF(#REF!, "*6.*"), 2, 0))</f>
        <v/>
      </c>
      <c r="BY1191" s="277">
        <f t="array" ref="BY1191">SUM(VALUE(AT1191),VALUE(AU1191),VALUE(AV1191),VALUE(AW1191),VALUE(AX1191),VALUE(AY1191),VALUE(AZ1191),VALUE(BB1191),VALUE(BC1191),VALUE(BD1191),VALUE(BE1191),VALUE(BF1191),VALUE(BG1191),VALUE(BH1191),VALUE(BI1191),VALUE(BJ1191),VALUE(BK1191),VALUE(BL1191),VALUE(BM1191),VALUE(BN1191),VALUE(BO1191),VALUE(BP1191),VALUE(BQ1191),VALUE(BR1191),VALUE(BS1191),VALUE(BT1191),VALUE(BU1191),VALUE(BV1191),VALUE(BW1191))</f>
        <v/>
      </c>
      <c r="BZ1191" s="307" t="n"/>
      <c r="CA1191" s="307" t="n"/>
      <c r="CB1191" s="307" t="n"/>
      <c r="CC1191" s="307" t="n"/>
      <c r="CD1191" s="307" t="n"/>
      <c r="CE1191" s="307" t="n"/>
      <c r="CF1191" s="307" t="n"/>
      <c r="CG1191" s="307" t="n"/>
      <c r="CH1191" s="307" t="n"/>
      <c r="CI1191" s="307" t="n"/>
      <c r="CJ1191" s="307" t="n"/>
      <c r="CK1191" s="307" t="n"/>
      <c r="CL1191" s="307" t="n"/>
      <c r="CM1191" s="307" t="n"/>
      <c r="CN1191" s="307" t="n"/>
      <c r="CO1191" s="307" t="n"/>
      <c r="CP1191" s="307" t="n"/>
      <c r="CQ1191" s="307" t="n"/>
      <c r="CR1191" s="279" t="inlineStr"/>
      <c r="CS1191" s="280">
        <f>AVERAGE(Value(BY1191),value(CR1191))</f>
        <v/>
      </c>
      <c r="CT1191" s="421">
        <f>(IF(OR(MediaScorecard!BG1678="x", MediaScorecard!BH1678="x",MediaScorecard!BI1678="x",MediaScorecard!BJ1678="x",MediaScorecard!BK1678="x"),1, 2))</f>
        <v/>
      </c>
      <c r="CU1191" s="308" t="n"/>
      <c r="CV1191" s="308" t="n"/>
      <c r="CW1191" s="308" t="n"/>
      <c r="CX1191" s="309" t="n"/>
      <c r="CY1191" s="308" t="n"/>
      <c r="CZ1191" s="308" t="n"/>
      <c r="DA1191" s="308" t="n"/>
    </row>
    <row r="1192" ht="21" customHeight="1" s="590">
      <c r="A1192" s="421" t="n"/>
      <c r="B1192" s="270" t="n"/>
      <c r="C1192" s="266" t="n"/>
      <c r="D1192" s="267" t="inlineStr"/>
      <c r="E1192" s="267" t="inlineStr"/>
      <c r="F1192" s="268" t="inlineStr"/>
      <c r="G1192" s="421" t="n"/>
      <c r="H1192" s="269" t="n"/>
      <c r="I1192" s="421" t="n"/>
      <c r="J1192" s="421" t="n"/>
      <c r="K1192" s="421" t="n"/>
      <c r="L1192" s="421" t="n"/>
      <c r="M1192" s="421" t="n"/>
      <c r="N1192" s="421" t="n"/>
      <c r="O1192" s="421" t="n"/>
      <c r="P1192" s="421" t="n"/>
      <c r="Q1192" s="421" t="n"/>
      <c r="R1192" s="270" t="n"/>
      <c r="S1192" s="421" t="n"/>
      <c r="T1192" s="421" t="n"/>
      <c r="U1192" s="421" t="n"/>
      <c r="V1192" s="421" t="n"/>
      <c r="W1192" s="421" t="n"/>
      <c r="X1192" s="421" t="n"/>
      <c r="Y1192" s="421" t="n"/>
      <c r="Z1192" s="421" t="n"/>
      <c r="AA1192" s="421" t="n"/>
      <c r="AB1192" s="421" t="n"/>
      <c r="AC1192" s="421" t="n"/>
      <c r="AD1192" s="421" t="n"/>
      <c r="AE1192" s="421" t="n"/>
      <c r="AF1192" s="421" t="n"/>
      <c r="AG1192" s="421" t="n"/>
      <c r="AH1192" s="421" t="n"/>
      <c r="AI1192" s="421" t="n"/>
      <c r="AJ1192" s="297" t="n"/>
      <c r="AK1192" s="297" t="n"/>
      <c r="AL1192" s="284" t="n"/>
      <c r="AM1192" s="297" t="n"/>
      <c r="AN1192" s="285" t="n"/>
      <c r="AO1192" s="297" t="n"/>
      <c r="AP1192" s="297" t="n"/>
      <c r="AQ1192" s="297" t="n"/>
      <c r="AR1192" s="297" t="n"/>
      <c r="AS1192" s="297" t="n"/>
      <c r="AT1192" s="285" t="inlineStr">
        <is>
          <t>0</t>
        </is>
      </c>
      <c r="AU1192" s="297" t="inlineStr">
        <is>
          <t>0</t>
        </is>
      </c>
      <c r="AV1192" s="297" t="inlineStr">
        <is>
          <t>0</t>
        </is>
      </c>
      <c r="AW1192" s="297" t="inlineStr">
        <is>
          <t>0</t>
        </is>
      </c>
      <c r="AX1192" s="297" t="inlineStr">
        <is>
          <t>0</t>
        </is>
      </c>
      <c r="AY1192" s="286" t="inlineStr">
        <is>
          <t>0</t>
        </is>
      </c>
      <c r="AZ1192" s="286" t="inlineStr">
        <is>
          <t>0</t>
        </is>
      </c>
      <c r="BA1192" s="287" t="inlineStr">
        <is>
          <t>0</t>
        </is>
      </c>
      <c r="BB1192" s="286" t="inlineStr">
        <is>
          <t>0</t>
        </is>
      </c>
      <c r="BC1192" s="286" t="inlineStr">
        <is>
          <t>0</t>
        </is>
      </c>
      <c r="BD1192" s="286" t="inlineStr">
        <is>
          <t>0</t>
        </is>
      </c>
      <c r="BE1192" s="286" t="inlineStr">
        <is>
          <t>0</t>
        </is>
      </c>
      <c r="BF1192" s="286" t="inlineStr">
        <is>
          <t>0</t>
        </is>
      </c>
      <c r="BG1192" s="286" t="inlineStr">
        <is>
          <t>0</t>
        </is>
      </c>
      <c r="BH1192" s="297" t="inlineStr">
        <is>
          <t>0</t>
        </is>
      </c>
      <c r="BI1192" s="297" t="inlineStr">
        <is>
          <t>0</t>
        </is>
      </c>
      <c r="BJ1192" s="297" t="inlineStr">
        <is>
          <t>0</t>
        </is>
      </c>
      <c r="BK1192" s="297" t="inlineStr">
        <is>
          <t>0</t>
        </is>
      </c>
      <c r="BL1192" s="297" t="inlineStr">
        <is>
          <t>0</t>
        </is>
      </c>
      <c r="BM1192" s="297" t="inlineStr">
        <is>
          <t>0</t>
        </is>
      </c>
      <c r="BN1192" s="297" t="inlineStr">
        <is>
          <t>0</t>
        </is>
      </c>
      <c r="BO1192" s="285" t="inlineStr">
        <is>
          <t>0</t>
        </is>
      </c>
      <c r="BP1192" s="297" t="inlineStr">
        <is>
          <t>0</t>
        </is>
      </c>
      <c r="BQ1192" s="297" t="inlineStr">
        <is>
          <t>0</t>
        </is>
      </c>
      <c r="BR1192" s="297" t="inlineStr">
        <is>
          <t>0</t>
        </is>
      </c>
      <c r="BS1192" s="297" t="inlineStr">
        <is>
          <t>0</t>
        </is>
      </c>
      <c r="BT1192" s="297" t="inlineStr">
        <is>
          <t>0</t>
        </is>
      </c>
      <c r="BU1192" s="297" t="inlineStr">
        <is>
          <t>0</t>
        </is>
      </c>
      <c r="BV1192" s="297" t="inlineStr">
        <is>
          <t>0</t>
        </is>
      </c>
      <c r="BW1192" s="288" t="inlineStr">
        <is>
          <t>0</t>
        </is>
      </c>
      <c r="BX1192" s="276">
        <f>SUM(IF(COUNTIF(#REF!, "*1.*"), 2, 0), IF(COUNTIF(#REF!, "*2.*"), 2, 0), IF(COUNTIF(#REF!, "*3.*"), 2, 0), IF(COUNTIF(#REF!, "*4.*"), 2, 0), IF(COUNTIF(#REF!, "*5.*"), 2, 0), IF(COUNTIF(#REF!, "*6.*"), 2, 0))</f>
        <v/>
      </c>
      <c r="BY1192" s="277">
        <f t="array" ref="BY1192">SUM(VALUE(AT1192),VALUE(AU1192),VALUE(AV1192),VALUE(AW1192),VALUE(AX1192),VALUE(AY1192),VALUE(AZ1192),VALUE(BB1192),VALUE(BC1192),VALUE(BD1192),VALUE(BE1192),VALUE(BF1192),VALUE(BG1192),VALUE(BH1192),VALUE(BI1192),VALUE(BJ1192),VALUE(BK1192),VALUE(BL1192),VALUE(BM1192),VALUE(BN1192),VALUE(BO1192),VALUE(BP1192),VALUE(BQ1192),VALUE(BR1192),VALUE(BS1192),VALUE(BT1192),VALUE(BU1192),VALUE(BV1192),VALUE(BW1192))</f>
        <v/>
      </c>
      <c r="BZ1192" s="307" t="n"/>
      <c r="CA1192" s="307" t="n"/>
      <c r="CB1192" s="307" t="n"/>
      <c r="CC1192" s="307" t="n"/>
      <c r="CD1192" s="307" t="n"/>
      <c r="CE1192" s="307" t="n"/>
      <c r="CF1192" s="307" t="n"/>
      <c r="CG1192" s="307" t="n"/>
      <c r="CH1192" s="307" t="n"/>
      <c r="CI1192" s="307" t="n"/>
      <c r="CJ1192" s="307" t="n"/>
      <c r="CK1192" s="307" t="n"/>
      <c r="CL1192" s="307" t="n"/>
      <c r="CM1192" s="307" t="n"/>
      <c r="CN1192" s="307" t="n"/>
      <c r="CO1192" s="307" t="n"/>
      <c r="CP1192" s="307" t="n"/>
      <c r="CQ1192" s="307" t="n"/>
      <c r="CR1192" s="279" t="inlineStr"/>
      <c r="CS1192" s="280">
        <f>AVERAGE(Value(BY1192),value(CR1192))</f>
        <v/>
      </c>
      <c r="CT1192" s="421">
        <f>(IF(OR(MediaScorecard!BG1679="x", MediaScorecard!BH1679="x",MediaScorecard!BI1679="x",MediaScorecard!BJ1679="x",MediaScorecard!BK1679="x"),1, 2))</f>
        <v/>
      </c>
      <c r="CU1192" s="308" t="n"/>
      <c r="CV1192" s="308" t="n"/>
      <c r="CW1192" s="308" t="n"/>
      <c r="CX1192" s="309" t="n"/>
      <c r="CY1192" s="308" t="n"/>
      <c r="CZ1192" s="308" t="n"/>
      <c r="DA1192" s="308" t="n"/>
    </row>
    <row r="1193" ht="21" customHeight="1" s="590">
      <c r="A1193" s="421" t="n"/>
      <c r="B1193" s="270" t="n"/>
      <c r="C1193" s="266" t="n"/>
      <c r="D1193" s="267" t="inlineStr"/>
      <c r="E1193" s="267" t="inlineStr"/>
      <c r="F1193" s="268" t="inlineStr"/>
      <c r="G1193" s="421" t="n"/>
      <c r="H1193" s="269" t="n"/>
      <c r="I1193" s="421" t="n"/>
      <c r="J1193" s="421" t="n"/>
      <c r="K1193" s="421" t="n"/>
      <c r="L1193" s="421" t="n"/>
      <c r="M1193" s="421" t="n"/>
      <c r="N1193" s="421" t="n"/>
      <c r="O1193" s="421" t="n"/>
      <c r="P1193" s="421" t="n"/>
      <c r="Q1193" s="421" t="n"/>
      <c r="R1193" s="270" t="n"/>
      <c r="S1193" s="421" t="n"/>
      <c r="T1193" s="421" t="n"/>
      <c r="U1193" s="421" t="n"/>
      <c r="V1193" s="421" t="n"/>
      <c r="W1193" s="421" t="n"/>
      <c r="X1193" s="421" t="n"/>
      <c r="Y1193" s="421" t="n"/>
      <c r="Z1193" s="421" t="n"/>
      <c r="AA1193" s="421" t="n"/>
      <c r="AB1193" s="421" t="n"/>
      <c r="AC1193" s="421" t="n"/>
      <c r="AD1193" s="421" t="n"/>
      <c r="AE1193" s="421" t="n"/>
      <c r="AF1193" s="421" t="n"/>
      <c r="AG1193" s="421" t="n"/>
      <c r="AH1193" s="421" t="n"/>
      <c r="AI1193" s="421" t="n"/>
      <c r="AJ1193" s="297" t="n"/>
      <c r="AK1193" s="297" t="n"/>
      <c r="AL1193" s="284" t="n"/>
      <c r="AM1193" s="297" t="n"/>
      <c r="AN1193" s="285" t="n"/>
      <c r="AO1193" s="297" t="n"/>
      <c r="AP1193" s="297" t="n"/>
      <c r="AQ1193" s="297" t="n"/>
      <c r="AR1193" s="297" t="n"/>
      <c r="AS1193" s="297" t="n"/>
      <c r="AT1193" s="285" t="inlineStr">
        <is>
          <t>0</t>
        </is>
      </c>
      <c r="AU1193" s="297" t="inlineStr">
        <is>
          <t>0</t>
        </is>
      </c>
      <c r="AV1193" s="297" t="inlineStr">
        <is>
          <t>0</t>
        </is>
      </c>
      <c r="AW1193" s="297" t="inlineStr">
        <is>
          <t>0</t>
        </is>
      </c>
      <c r="AX1193" s="297" t="inlineStr">
        <is>
          <t>0</t>
        </is>
      </c>
      <c r="AY1193" s="286" t="inlineStr">
        <is>
          <t>0</t>
        </is>
      </c>
      <c r="AZ1193" s="286" t="inlineStr">
        <is>
          <t>0</t>
        </is>
      </c>
      <c r="BA1193" s="287" t="inlineStr">
        <is>
          <t>0</t>
        </is>
      </c>
      <c r="BB1193" s="286" t="inlineStr">
        <is>
          <t>0</t>
        </is>
      </c>
      <c r="BC1193" s="286" t="inlineStr">
        <is>
          <t>0</t>
        </is>
      </c>
      <c r="BD1193" s="286" t="inlineStr">
        <is>
          <t>0</t>
        </is>
      </c>
      <c r="BE1193" s="286" t="inlineStr">
        <is>
          <t>0</t>
        </is>
      </c>
      <c r="BF1193" s="286" t="inlineStr">
        <is>
          <t>0</t>
        </is>
      </c>
      <c r="BG1193" s="286" t="inlineStr">
        <is>
          <t>0</t>
        </is>
      </c>
      <c r="BH1193" s="297" t="inlineStr">
        <is>
          <t>0</t>
        </is>
      </c>
      <c r="BI1193" s="297" t="inlineStr">
        <is>
          <t>0</t>
        </is>
      </c>
      <c r="BJ1193" s="297" t="inlineStr">
        <is>
          <t>0</t>
        </is>
      </c>
      <c r="BK1193" s="297" t="inlineStr">
        <is>
          <t>0</t>
        </is>
      </c>
      <c r="BL1193" s="297" t="inlineStr">
        <is>
          <t>0</t>
        </is>
      </c>
      <c r="BM1193" s="297" t="inlineStr">
        <is>
          <t>0</t>
        </is>
      </c>
      <c r="BN1193" s="297" t="inlineStr">
        <is>
          <t>0</t>
        </is>
      </c>
      <c r="BO1193" s="285" t="inlineStr">
        <is>
          <t>0</t>
        </is>
      </c>
      <c r="BP1193" s="297" t="inlineStr">
        <is>
          <t>0</t>
        </is>
      </c>
      <c r="BQ1193" s="297" t="inlineStr">
        <is>
          <t>0</t>
        </is>
      </c>
      <c r="BR1193" s="297" t="inlineStr">
        <is>
          <t>0</t>
        </is>
      </c>
      <c r="BS1193" s="297" t="inlineStr">
        <is>
          <t>0</t>
        </is>
      </c>
      <c r="BT1193" s="297" t="inlineStr">
        <is>
          <t>0</t>
        </is>
      </c>
      <c r="BU1193" s="297" t="inlineStr">
        <is>
          <t>0</t>
        </is>
      </c>
      <c r="BV1193" s="297" t="inlineStr">
        <is>
          <t>0</t>
        </is>
      </c>
      <c r="BW1193" s="288" t="inlineStr">
        <is>
          <t>0</t>
        </is>
      </c>
      <c r="BX1193" s="276">
        <f>SUM(IF(COUNTIF(#REF!, "*1.*"), 2, 0), IF(COUNTIF(#REF!, "*2.*"), 2, 0), IF(COUNTIF(#REF!, "*3.*"), 2, 0), IF(COUNTIF(#REF!, "*4.*"), 2, 0), IF(COUNTIF(#REF!, "*5.*"), 2, 0), IF(COUNTIF(#REF!, "*6.*"), 2, 0))</f>
        <v/>
      </c>
      <c r="BY1193" s="277">
        <f t="array" ref="BY1193">SUM(VALUE(AT1193),VALUE(AU1193),VALUE(AV1193),VALUE(AW1193),VALUE(AX1193),VALUE(AY1193),VALUE(AZ1193),VALUE(BB1193),VALUE(BC1193),VALUE(BD1193),VALUE(BE1193),VALUE(BF1193),VALUE(BG1193),VALUE(BH1193),VALUE(BI1193),VALUE(BJ1193),VALUE(BK1193),VALUE(BL1193),VALUE(BM1193),VALUE(BN1193),VALUE(BO1193),VALUE(BP1193),VALUE(BQ1193),VALUE(BR1193),VALUE(BS1193),VALUE(BT1193),VALUE(BU1193),VALUE(BV1193),VALUE(BW1193))</f>
        <v/>
      </c>
      <c r="BZ1193" s="307" t="n"/>
      <c r="CA1193" s="307" t="n"/>
      <c r="CB1193" s="307" t="n"/>
      <c r="CC1193" s="307" t="n"/>
      <c r="CD1193" s="307" t="n"/>
      <c r="CE1193" s="307" t="n"/>
      <c r="CF1193" s="307" t="n"/>
      <c r="CG1193" s="307" t="n"/>
      <c r="CH1193" s="307" t="n"/>
      <c r="CI1193" s="307" t="n"/>
      <c r="CJ1193" s="307" t="n"/>
      <c r="CK1193" s="307" t="n"/>
      <c r="CL1193" s="307" t="n"/>
      <c r="CM1193" s="307" t="n"/>
      <c r="CN1193" s="307" t="n"/>
      <c r="CO1193" s="307" t="n"/>
      <c r="CP1193" s="307" t="n"/>
      <c r="CQ1193" s="307" t="n"/>
      <c r="CR1193" s="279" t="inlineStr"/>
      <c r="CS1193" s="280">
        <f>AVERAGE(Value(BY1193),value(CR1193))</f>
        <v/>
      </c>
      <c r="CT1193" s="421">
        <f>(IF(OR(MediaScorecard!BG1680="x", MediaScorecard!BH1680="x",MediaScorecard!BI1680="x",MediaScorecard!BJ1680="x",MediaScorecard!BK1680="x"),1, 2))</f>
        <v/>
      </c>
      <c r="CU1193" s="308" t="n"/>
      <c r="CV1193" s="308" t="n"/>
      <c r="CW1193" s="308" t="n"/>
      <c r="CX1193" s="309" t="n"/>
      <c r="CY1193" s="308" t="n"/>
      <c r="CZ1193" s="308" t="n"/>
      <c r="DA1193" s="308" t="n"/>
    </row>
    <row r="1194" ht="21" customHeight="1" s="590">
      <c r="A1194" s="421" t="n"/>
      <c r="B1194" s="270" t="n"/>
      <c r="C1194" s="266" t="n"/>
      <c r="D1194" s="267" t="inlineStr"/>
      <c r="E1194" s="267" t="inlineStr"/>
      <c r="F1194" s="268" t="inlineStr"/>
      <c r="G1194" s="421" t="n"/>
      <c r="H1194" s="269" t="n"/>
      <c r="I1194" s="421" t="n"/>
      <c r="J1194" s="421" t="n"/>
      <c r="K1194" s="421" t="n"/>
      <c r="L1194" s="421" t="n"/>
      <c r="M1194" s="421" t="n"/>
      <c r="N1194" s="421" t="n"/>
      <c r="O1194" s="421" t="n"/>
      <c r="P1194" s="421" t="n"/>
      <c r="Q1194" s="421" t="n"/>
      <c r="R1194" s="270" t="n"/>
      <c r="S1194" s="421" t="n"/>
      <c r="T1194" s="421" t="n"/>
      <c r="U1194" s="421" t="n"/>
      <c r="V1194" s="421" t="n"/>
      <c r="W1194" s="421" t="n"/>
      <c r="X1194" s="421" t="n"/>
      <c r="Y1194" s="421" t="n"/>
      <c r="Z1194" s="421" t="n"/>
      <c r="AA1194" s="421" t="n"/>
      <c r="AB1194" s="421" t="n"/>
      <c r="AC1194" s="421" t="n"/>
      <c r="AD1194" s="421" t="n"/>
      <c r="AE1194" s="421" t="n"/>
      <c r="AF1194" s="421" t="n"/>
      <c r="AG1194" s="421" t="n"/>
      <c r="AH1194" s="421" t="n"/>
      <c r="AI1194" s="421" t="n"/>
      <c r="AJ1194" s="297" t="n"/>
      <c r="AK1194" s="297" t="n"/>
      <c r="AL1194" s="284" t="n"/>
      <c r="AM1194" s="297" t="n"/>
      <c r="AN1194" s="285" t="n"/>
      <c r="AO1194" s="297" t="n"/>
      <c r="AP1194" s="297" t="n"/>
      <c r="AQ1194" s="297" t="n"/>
      <c r="AR1194" s="297" t="n"/>
      <c r="AS1194" s="297" t="n"/>
      <c r="AT1194" s="285" t="inlineStr">
        <is>
          <t>0</t>
        </is>
      </c>
      <c r="AU1194" s="297" t="inlineStr">
        <is>
          <t>0</t>
        </is>
      </c>
      <c r="AV1194" s="297" t="inlineStr">
        <is>
          <t>0</t>
        </is>
      </c>
      <c r="AW1194" s="297" t="inlineStr">
        <is>
          <t>0</t>
        </is>
      </c>
      <c r="AX1194" s="297" t="inlineStr">
        <is>
          <t>0</t>
        </is>
      </c>
      <c r="AY1194" s="286" t="inlineStr">
        <is>
          <t>0</t>
        </is>
      </c>
      <c r="AZ1194" s="286" t="inlineStr">
        <is>
          <t>0</t>
        </is>
      </c>
      <c r="BA1194" s="287" t="inlineStr">
        <is>
          <t>0</t>
        </is>
      </c>
      <c r="BB1194" s="286" t="inlineStr">
        <is>
          <t>0</t>
        </is>
      </c>
      <c r="BC1194" s="286" t="inlineStr">
        <is>
          <t>0</t>
        </is>
      </c>
      <c r="BD1194" s="286" t="inlineStr">
        <is>
          <t>0</t>
        </is>
      </c>
      <c r="BE1194" s="286" t="inlineStr">
        <is>
          <t>0</t>
        </is>
      </c>
      <c r="BF1194" s="286" t="inlineStr">
        <is>
          <t>0</t>
        </is>
      </c>
      <c r="BG1194" s="286" t="inlineStr">
        <is>
          <t>0</t>
        </is>
      </c>
      <c r="BH1194" s="297" t="inlineStr">
        <is>
          <t>0</t>
        </is>
      </c>
      <c r="BI1194" s="297" t="inlineStr">
        <is>
          <t>0</t>
        </is>
      </c>
      <c r="BJ1194" s="297" t="inlineStr">
        <is>
          <t>0</t>
        </is>
      </c>
      <c r="BK1194" s="297" t="inlineStr">
        <is>
          <t>0</t>
        </is>
      </c>
      <c r="BL1194" s="297" t="inlineStr">
        <is>
          <t>0</t>
        </is>
      </c>
      <c r="BM1194" s="297" t="inlineStr">
        <is>
          <t>0</t>
        </is>
      </c>
      <c r="BN1194" s="297" t="inlineStr">
        <is>
          <t>0</t>
        </is>
      </c>
      <c r="BO1194" s="285" t="inlineStr">
        <is>
          <t>0</t>
        </is>
      </c>
      <c r="BP1194" s="297" t="inlineStr">
        <is>
          <t>0</t>
        </is>
      </c>
      <c r="BQ1194" s="297" t="inlineStr">
        <is>
          <t>0</t>
        </is>
      </c>
      <c r="BR1194" s="297" t="inlineStr">
        <is>
          <t>0</t>
        </is>
      </c>
      <c r="BS1194" s="297" t="inlineStr">
        <is>
          <t>0</t>
        </is>
      </c>
      <c r="BT1194" s="297" t="inlineStr">
        <is>
          <t>0</t>
        </is>
      </c>
      <c r="BU1194" s="297" t="inlineStr">
        <is>
          <t>0</t>
        </is>
      </c>
      <c r="BV1194" s="297" t="inlineStr">
        <is>
          <t>0</t>
        </is>
      </c>
      <c r="BW1194" s="288" t="inlineStr">
        <is>
          <t>0</t>
        </is>
      </c>
      <c r="BX1194" s="276">
        <f>SUM(IF(COUNTIF(#REF!, "*1.*"), 2, 0), IF(COUNTIF(#REF!, "*2.*"), 2, 0), IF(COUNTIF(#REF!, "*3.*"), 2, 0), IF(COUNTIF(#REF!, "*4.*"), 2, 0), IF(COUNTIF(#REF!, "*5.*"), 2, 0), IF(COUNTIF(#REF!, "*6.*"), 2, 0))</f>
        <v/>
      </c>
      <c r="BY1194" s="277">
        <f t="array" ref="BY1194">SUM(VALUE(AT1194),VALUE(AU1194),VALUE(AV1194),VALUE(AW1194),VALUE(AX1194),VALUE(AY1194),VALUE(AZ1194),VALUE(BB1194),VALUE(BC1194),VALUE(BD1194),VALUE(BE1194),VALUE(BF1194),VALUE(BG1194),VALUE(BH1194),VALUE(BI1194),VALUE(BJ1194),VALUE(BK1194),VALUE(BL1194),VALUE(BM1194),VALUE(BN1194),VALUE(BO1194),VALUE(BP1194),VALUE(BQ1194),VALUE(BR1194),VALUE(BS1194),VALUE(BT1194),VALUE(BU1194),VALUE(BV1194),VALUE(BW1194))</f>
        <v/>
      </c>
      <c r="BZ1194" s="307" t="n"/>
      <c r="CA1194" s="307" t="n"/>
      <c r="CB1194" s="307" t="n"/>
      <c r="CC1194" s="307" t="n"/>
      <c r="CD1194" s="307" t="n"/>
      <c r="CE1194" s="307" t="n"/>
      <c r="CF1194" s="307" t="n"/>
      <c r="CG1194" s="307" t="n"/>
      <c r="CH1194" s="307" t="n"/>
      <c r="CI1194" s="307" t="n"/>
      <c r="CJ1194" s="307" t="n"/>
      <c r="CK1194" s="307" t="n"/>
      <c r="CL1194" s="307" t="n"/>
      <c r="CM1194" s="307" t="n"/>
      <c r="CN1194" s="307" t="n"/>
      <c r="CO1194" s="307" t="n"/>
      <c r="CP1194" s="307" t="n"/>
      <c r="CQ1194" s="307" t="n"/>
      <c r="CR1194" s="279" t="inlineStr"/>
      <c r="CS1194" s="280">
        <f>AVERAGE(Value(BY1194),value(CR1194))</f>
        <v/>
      </c>
      <c r="CT1194" s="421">
        <f>(IF(OR(MediaScorecard!BG1681="x", MediaScorecard!BH1681="x",MediaScorecard!BI1681="x",MediaScorecard!BJ1681="x",MediaScorecard!BK1681="x"),1, 2))</f>
        <v/>
      </c>
      <c r="CU1194" s="308" t="n"/>
      <c r="CV1194" s="308" t="n"/>
      <c r="CW1194" s="308" t="n"/>
      <c r="CX1194" s="309" t="n"/>
      <c r="CY1194" s="308" t="n"/>
      <c r="CZ1194" s="308" t="n"/>
      <c r="DA1194" s="308" t="n"/>
    </row>
    <row r="1195" ht="21" customHeight="1" s="590">
      <c r="A1195" s="421" t="n"/>
      <c r="B1195" s="270" t="n"/>
      <c r="C1195" s="266" t="n"/>
      <c r="D1195" s="267" t="inlineStr"/>
      <c r="E1195" s="267" t="inlineStr"/>
      <c r="F1195" s="268" t="inlineStr"/>
      <c r="G1195" s="421" t="n"/>
      <c r="H1195" s="269" t="n"/>
      <c r="I1195" s="421" t="n"/>
      <c r="J1195" s="421" t="n"/>
      <c r="K1195" s="421" t="n"/>
      <c r="L1195" s="421" t="n"/>
      <c r="M1195" s="421" t="n"/>
      <c r="N1195" s="421" t="n"/>
      <c r="O1195" s="421" t="n"/>
      <c r="P1195" s="421" t="n"/>
      <c r="Q1195" s="421" t="n"/>
      <c r="R1195" s="270" t="n"/>
      <c r="S1195" s="421" t="n"/>
      <c r="T1195" s="421" t="n"/>
      <c r="U1195" s="421" t="n"/>
      <c r="V1195" s="421" t="n"/>
      <c r="W1195" s="421" t="n"/>
      <c r="X1195" s="421" t="n"/>
      <c r="Y1195" s="421" t="n"/>
      <c r="Z1195" s="421" t="n"/>
      <c r="AA1195" s="421" t="n"/>
      <c r="AB1195" s="421" t="n"/>
      <c r="AC1195" s="421" t="n"/>
      <c r="AD1195" s="421" t="n"/>
      <c r="AE1195" s="421" t="n"/>
      <c r="AF1195" s="421" t="n"/>
      <c r="AG1195" s="421" t="n"/>
      <c r="AH1195" s="421" t="n"/>
      <c r="AI1195" s="421" t="n"/>
      <c r="AJ1195" s="297" t="n"/>
      <c r="AK1195" s="297" t="n"/>
      <c r="AL1195" s="284" t="n"/>
      <c r="AM1195" s="297" t="n"/>
      <c r="AN1195" s="285" t="n"/>
      <c r="AO1195" s="297" t="n"/>
      <c r="AP1195" s="297" t="n"/>
      <c r="AQ1195" s="297" t="n"/>
      <c r="AR1195" s="297" t="n"/>
      <c r="AS1195" s="297" t="n"/>
      <c r="AT1195" s="285" t="inlineStr">
        <is>
          <t>0</t>
        </is>
      </c>
      <c r="AU1195" s="297" t="inlineStr">
        <is>
          <t>0</t>
        </is>
      </c>
      <c r="AV1195" s="297" t="inlineStr">
        <is>
          <t>0</t>
        </is>
      </c>
      <c r="AW1195" s="297" t="inlineStr">
        <is>
          <t>0</t>
        </is>
      </c>
      <c r="AX1195" s="297" t="inlineStr">
        <is>
          <t>0</t>
        </is>
      </c>
      <c r="AY1195" s="286" t="inlineStr">
        <is>
          <t>0</t>
        </is>
      </c>
      <c r="AZ1195" s="286" t="inlineStr">
        <is>
          <t>0</t>
        </is>
      </c>
      <c r="BA1195" s="287" t="inlineStr">
        <is>
          <t>0</t>
        </is>
      </c>
      <c r="BB1195" s="286" t="inlineStr">
        <is>
          <t>0</t>
        </is>
      </c>
      <c r="BC1195" s="286" t="inlineStr">
        <is>
          <t>0</t>
        </is>
      </c>
      <c r="BD1195" s="286" t="inlineStr">
        <is>
          <t>0</t>
        </is>
      </c>
      <c r="BE1195" s="286" t="inlineStr">
        <is>
          <t>0</t>
        </is>
      </c>
      <c r="BF1195" s="286" t="inlineStr">
        <is>
          <t>0</t>
        </is>
      </c>
      <c r="BG1195" s="286" t="inlineStr">
        <is>
          <t>0</t>
        </is>
      </c>
      <c r="BH1195" s="297" t="inlineStr">
        <is>
          <t>0</t>
        </is>
      </c>
      <c r="BI1195" s="297" t="inlineStr">
        <is>
          <t>0</t>
        </is>
      </c>
      <c r="BJ1195" s="297" t="inlineStr">
        <is>
          <t>0</t>
        </is>
      </c>
      <c r="BK1195" s="297" t="inlineStr">
        <is>
          <t>0</t>
        </is>
      </c>
      <c r="BL1195" s="297" t="inlineStr">
        <is>
          <t>0</t>
        </is>
      </c>
      <c r="BM1195" s="297" t="inlineStr">
        <is>
          <t>0</t>
        </is>
      </c>
      <c r="BN1195" s="297" t="inlineStr">
        <is>
          <t>0</t>
        </is>
      </c>
      <c r="BO1195" s="285" t="inlineStr">
        <is>
          <t>0</t>
        </is>
      </c>
      <c r="BP1195" s="297" t="inlineStr">
        <is>
          <t>0</t>
        </is>
      </c>
      <c r="BQ1195" s="297" t="inlineStr">
        <is>
          <t>0</t>
        </is>
      </c>
      <c r="BR1195" s="297" t="inlineStr">
        <is>
          <t>0</t>
        </is>
      </c>
      <c r="BS1195" s="297" t="inlineStr">
        <is>
          <t>0</t>
        </is>
      </c>
      <c r="BT1195" s="297" t="inlineStr">
        <is>
          <t>0</t>
        </is>
      </c>
      <c r="BU1195" s="297" t="inlineStr">
        <is>
          <t>0</t>
        </is>
      </c>
      <c r="BV1195" s="297" t="inlineStr">
        <is>
          <t>0</t>
        </is>
      </c>
      <c r="BW1195" s="288" t="inlineStr">
        <is>
          <t>0</t>
        </is>
      </c>
      <c r="BX1195" s="276">
        <f>SUM(IF(COUNTIF(#REF!, "*1.*"), 2, 0), IF(COUNTIF(#REF!, "*2.*"), 2, 0), IF(COUNTIF(#REF!, "*3.*"), 2, 0), IF(COUNTIF(#REF!, "*4.*"), 2, 0), IF(COUNTIF(#REF!, "*5.*"), 2, 0), IF(COUNTIF(#REF!, "*6.*"), 2, 0))</f>
        <v/>
      </c>
      <c r="BY1195" s="277">
        <f t="array" ref="BY1195">SUM(VALUE(AT1195),VALUE(AU1195),VALUE(AV1195),VALUE(AW1195),VALUE(AX1195),VALUE(AY1195),VALUE(AZ1195),VALUE(BB1195),VALUE(BC1195),VALUE(BD1195),VALUE(BE1195),VALUE(BF1195),VALUE(BG1195),VALUE(BH1195),VALUE(BI1195),VALUE(BJ1195),VALUE(BK1195),VALUE(BL1195),VALUE(BM1195),VALUE(BN1195),VALUE(BO1195),VALUE(BP1195),VALUE(BQ1195),VALUE(BR1195),VALUE(BS1195),VALUE(BT1195),VALUE(BU1195),VALUE(BV1195),VALUE(BW1195))</f>
        <v/>
      </c>
      <c r="BZ1195" s="307" t="n"/>
      <c r="CA1195" s="307" t="n"/>
      <c r="CB1195" s="307" t="n"/>
      <c r="CC1195" s="307" t="n"/>
      <c r="CD1195" s="307" t="n"/>
      <c r="CE1195" s="307" t="n"/>
      <c r="CF1195" s="307" t="n"/>
      <c r="CG1195" s="307" t="n"/>
      <c r="CH1195" s="307" t="n"/>
      <c r="CI1195" s="307" t="n"/>
      <c r="CJ1195" s="307" t="n"/>
      <c r="CK1195" s="307" t="n"/>
      <c r="CL1195" s="307" t="n"/>
      <c r="CM1195" s="307" t="n"/>
      <c r="CN1195" s="307" t="n"/>
      <c r="CO1195" s="307" t="n"/>
      <c r="CP1195" s="307" t="n"/>
      <c r="CQ1195" s="307" t="n"/>
      <c r="CR1195" s="279" t="inlineStr"/>
      <c r="CS1195" s="280">
        <f>AVERAGE(Value(BY1195),value(CR1195))</f>
        <v/>
      </c>
      <c r="CT1195" s="421">
        <f>(IF(OR(MediaScorecard!BG1682="x", MediaScorecard!BH1682="x",MediaScorecard!BI1682="x",MediaScorecard!BJ1682="x",MediaScorecard!BK1682="x"),1, 2))</f>
        <v/>
      </c>
      <c r="CU1195" s="308" t="n"/>
      <c r="CV1195" s="308" t="n"/>
      <c r="CW1195" s="308" t="n"/>
      <c r="CX1195" s="309" t="n"/>
      <c r="CY1195" s="308" t="n"/>
      <c r="CZ1195" s="308" t="n"/>
      <c r="DA1195" s="308" t="n"/>
    </row>
    <row r="1196" ht="21" customHeight="1" s="590">
      <c r="A1196" s="421" t="n"/>
      <c r="B1196" s="270" t="n"/>
      <c r="C1196" s="266" t="n"/>
      <c r="D1196" s="267" t="inlineStr"/>
      <c r="E1196" s="267" t="inlineStr"/>
      <c r="F1196" s="268" t="inlineStr"/>
      <c r="G1196" s="421" t="n"/>
      <c r="H1196" s="269" t="n"/>
      <c r="I1196" s="421" t="n"/>
      <c r="J1196" s="421" t="n"/>
      <c r="K1196" s="421" t="n"/>
      <c r="L1196" s="421" t="n"/>
      <c r="M1196" s="421" t="n"/>
      <c r="N1196" s="421" t="n"/>
      <c r="O1196" s="421" t="n"/>
      <c r="P1196" s="421" t="n"/>
      <c r="Q1196" s="421" t="n"/>
      <c r="R1196" s="270" t="n"/>
      <c r="S1196" s="421" t="n"/>
      <c r="T1196" s="421" t="n"/>
      <c r="U1196" s="421" t="n"/>
      <c r="V1196" s="421" t="n"/>
      <c r="W1196" s="421" t="n"/>
      <c r="X1196" s="421" t="n"/>
      <c r="Y1196" s="421" t="n"/>
      <c r="Z1196" s="421" t="n"/>
      <c r="AA1196" s="421" t="n"/>
      <c r="AB1196" s="421" t="n"/>
      <c r="AC1196" s="421" t="n"/>
      <c r="AD1196" s="421" t="n"/>
      <c r="AE1196" s="421" t="n"/>
      <c r="AF1196" s="421" t="n"/>
      <c r="AG1196" s="421" t="n"/>
      <c r="AH1196" s="421" t="n"/>
      <c r="AI1196" s="421" t="n"/>
      <c r="AJ1196" s="297" t="n"/>
      <c r="AK1196" s="297" t="n"/>
      <c r="AL1196" s="284" t="n"/>
      <c r="AM1196" s="297" t="n"/>
      <c r="AN1196" s="285" t="n"/>
      <c r="AO1196" s="297" t="n"/>
      <c r="AP1196" s="297" t="n"/>
      <c r="AQ1196" s="297" t="n"/>
      <c r="AR1196" s="297" t="n"/>
      <c r="AS1196" s="297" t="n"/>
      <c r="AT1196" s="285" t="inlineStr">
        <is>
          <t>0</t>
        </is>
      </c>
      <c r="AU1196" s="297" t="inlineStr">
        <is>
          <t>0</t>
        </is>
      </c>
      <c r="AV1196" s="297" t="inlineStr">
        <is>
          <t>0</t>
        </is>
      </c>
      <c r="AW1196" s="297" t="inlineStr">
        <is>
          <t>0</t>
        </is>
      </c>
      <c r="AX1196" s="297" t="inlineStr">
        <is>
          <t>0</t>
        </is>
      </c>
      <c r="AY1196" s="286" t="inlineStr">
        <is>
          <t>0</t>
        </is>
      </c>
      <c r="AZ1196" s="286" t="inlineStr">
        <is>
          <t>0</t>
        </is>
      </c>
      <c r="BA1196" s="287" t="inlineStr">
        <is>
          <t>0</t>
        </is>
      </c>
      <c r="BB1196" s="286" t="inlineStr">
        <is>
          <t>0</t>
        </is>
      </c>
      <c r="BC1196" s="286" t="inlineStr">
        <is>
          <t>0</t>
        </is>
      </c>
      <c r="BD1196" s="286" t="inlineStr">
        <is>
          <t>0</t>
        </is>
      </c>
      <c r="BE1196" s="286" t="inlineStr">
        <is>
          <t>0</t>
        </is>
      </c>
      <c r="BF1196" s="286" t="inlineStr">
        <is>
          <t>0</t>
        </is>
      </c>
      <c r="BG1196" s="286" t="inlineStr">
        <is>
          <t>0</t>
        </is>
      </c>
      <c r="BH1196" s="297" t="inlineStr">
        <is>
          <t>0</t>
        </is>
      </c>
      <c r="BI1196" s="297" t="inlineStr">
        <is>
          <t>0</t>
        </is>
      </c>
      <c r="BJ1196" s="297" t="inlineStr">
        <is>
          <t>0</t>
        </is>
      </c>
      <c r="BK1196" s="297" t="inlineStr">
        <is>
          <t>0</t>
        </is>
      </c>
      <c r="BL1196" s="297" t="inlineStr">
        <is>
          <t>0</t>
        </is>
      </c>
      <c r="BM1196" s="297" t="inlineStr">
        <is>
          <t>0</t>
        </is>
      </c>
      <c r="BN1196" s="297" t="inlineStr">
        <is>
          <t>0</t>
        </is>
      </c>
      <c r="BO1196" s="285" t="inlineStr">
        <is>
          <t>0</t>
        </is>
      </c>
      <c r="BP1196" s="297" t="inlineStr">
        <is>
          <t>0</t>
        </is>
      </c>
      <c r="BQ1196" s="297" t="inlineStr">
        <is>
          <t>0</t>
        </is>
      </c>
      <c r="BR1196" s="297" t="inlineStr">
        <is>
          <t>0</t>
        </is>
      </c>
      <c r="BS1196" s="297" t="inlineStr">
        <is>
          <t>0</t>
        </is>
      </c>
      <c r="BT1196" s="297" t="inlineStr">
        <is>
          <t>0</t>
        </is>
      </c>
      <c r="BU1196" s="297" t="inlineStr">
        <is>
          <t>0</t>
        </is>
      </c>
      <c r="BV1196" s="297" t="inlineStr">
        <is>
          <t>0</t>
        </is>
      </c>
      <c r="BW1196" s="288" t="inlineStr">
        <is>
          <t>0</t>
        </is>
      </c>
      <c r="BX1196" s="276">
        <f>SUM(IF(COUNTIF(#REF!, "*1.*"), 2, 0), IF(COUNTIF(#REF!, "*2.*"), 2, 0), IF(COUNTIF(#REF!, "*3.*"), 2, 0), IF(COUNTIF(#REF!, "*4.*"), 2, 0), IF(COUNTIF(#REF!, "*5.*"), 2, 0), IF(COUNTIF(#REF!, "*6.*"), 2, 0))</f>
        <v/>
      </c>
      <c r="BY1196" s="277">
        <f t="array" ref="BY1196">SUM(VALUE(AT1196),VALUE(AU1196),VALUE(AV1196),VALUE(AW1196),VALUE(AX1196),VALUE(AY1196),VALUE(AZ1196),VALUE(BB1196),VALUE(BC1196),VALUE(BD1196),VALUE(BE1196),VALUE(BF1196),VALUE(BG1196),VALUE(BH1196),VALUE(BI1196),VALUE(BJ1196),VALUE(BK1196),VALUE(BL1196),VALUE(BM1196),VALUE(BN1196),VALUE(BO1196),VALUE(BP1196),VALUE(BQ1196),VALUE(BR1196),VALUE(BS1196),VALUE(BT1196),VALUE(BU1196),VALUE(BV1196),VALUE(BW1196))</f>
        <v/>
      </c>
      <c r="BZ1196" s="307" t="n"/>
      <c r="CA1196" s="307" t="n"/>
      <c r="CB1196" s="307" t="n"/>
      <c r="CC1196" s="307" t="n"/>
      <c r="CD1196" s="307" t="n"/>
      <c r="CE1196" s="307" t="n"/>
      <c r="CF1196" s="307" t="n"/>
      <c r="CG1196" s="307" t="n"/>
      <c r="CH1196" s="307" t="n"/>
      <c r="CI1196" s="307" t="n"/>
      <c r="CJ1196" s="307" t="n"/>
      <c r="CK1196" s="307" t="n"/>
      <c r="CL1196" s="307" t="n"/>
      <c r="CM1196" s="307" t="n"/>
      <c r="CN1196" s="307" t="n"/>
      <c r="CO1196" s="307" t="n"/>
      <c r="CP1196" s="307" t="n"/>
      <c r="CQ1196" s="307" t="n"/>
      <c r="CR1196" s="279" t="inlineStr"/>
      <c r="CS1196" s="280">
        <f>AVERAGE(Value(BY1196),value(CR1196))</f>
        <v/>
      </c>
      <c r="CT1196" s="421">
        <f>(IF(OR(MediaScorecard!BG1683="x", MediaScorecard!BH1683="x",MediaScorecard!BI1683="x",MediaScorecard!BJ1683="x",MediaScorecard!BK1683="x"),1, 2))</f>
        <v/>
      </c>
      <c r="CU1196" s="308" t="n"/>
      <c r="CV1196" s="308" t="n"/>
      <c r="CW1196" s="308" t="n"/>
      <c r="CX1196" s="309" t="n"/>
      <c r="CY1196" s="308" t="n"/>
      <c r="CZ1196" s="308" t="n"/>
      <c r="DA1196" s="308" t="n"/>
    </row>
    <row r="1197" ht="21" customHeight="1" s="590">
      <c r="A1197" s="421" t="n"/>
      <c r="B1197" s="270" t="n"/>
      <c r="C1197" s="266" t="n"/>
      <c r="D1197" s="267" t="inlineStr"/>
      <c r="E1197" s="267" t="inlineStr"/>
      <c r="F1197" s="268" t="inlineStr"/>
      <c r="G1197" s="421" t="n"/>
      <c r="H1197" s="269" t="n"/>
      <c r="I1197" s="421" t="n"/>
      <c r="J1197" s="421" t="n"/>
      <c r="K1197" s="421" t="n"/>
      <c r="L1197" s="421" t="n"/>
      <c r="M1197" s="421" t="n"/>
      <c r="N1197" s="421" t="n"/>
      <c r="O1197" s="421" t="n"/>
      <c r="P1197" s="421" t="n"/>
      <c r="Q1197" s="421" t="n"/>
      <c r="R1197" s="270" t="n"/>
      <c r="S1197" s="421" t="n"/>
      <c r="T1197" s="421" t="n"/>
      <c r="U1197" s="421" t="n"/>
      <c r="V1197" s="421" t="n"/>
      <c r="W1197" s="421" t="n"/>
      <c r="X1197" s="421" t="n"/>
      <c r="Y1197" s="421" t="n"/>
      <c r="Z1197" s="421" t="n"/>
      <c r="AA1197" s="421" t="n"/>
      <c r="AB1197" s="421" t="n"/>
      <c r="AC1197" s="421" t="n"/>
      <c r="AD1197" s="421" t="n"/>
      <c r="AE1197" s="421" t="n"/>
      <c r="AF1197" s="421" t="n"/>
      <c r="AG1197" s="421" t="n"/>
      <c r="AH1197" s="421" t="n"/>
      <c r="AI1197" s="421" t="n"/>
      <c r="AJ1197" s="297" t="n"/>
      <c r="AK1197" s="297" t="n"/>
      <c r="AL1197" s="284" t="n"/>
      <c r="AM1197" s="297" t="n"/>
      <c r="AN1197" s="285" t="n"/>
      <c r="AO1197" s="297" t="n"/>
      <c r="AP1197" s="297" t="n"/>
      <c r="AQ1197" s="297" t="n"/>
      <c r="AR1197" s="297" t="n"/>
      <c r="AS1197" s="297" t="n"/>
      <c r="AT1197" s="285" t="inlineStr">
        <is>
          <t>0</t>
        </is>
      </c>
      <c r="AU1197" s="297" t="inlineStr">
        <is>
          <t>0</t>
        </is>
      </c>
      <c r="AV1197" s="297" t="inlineStr">
        <is>
          <t>0</t>
        </is>
      </c>
      <c r="AW1197" s="297" t="inlineStr">
        <is>
          <t>0</t>
        </is>
      </c>
      <c r="AX1197" s="297" t="inlineStr">
        <is>
          <t>0</t>
        </is>
      </c>
      <c r="AY1197" s="286" t="inlineStr">
        <is>
          <t>0</t>
        </is>
      </c>
      <c r="AZ1197" s="286" t="inlineStr">
        <is>
          <t>0</t>
        </is>
      </c>
      <c r="BA1197" s="287" t="inlineStr">
        <is>
          <t>0</t>
        </is>
      </c>
      <c r="BB1197" s="286" t="inlineStr">
        <is>
          <t>0</t>
        </is>
      </c>
      <c r="BC1197" s="286" t="inlineStr">
        <is>
          <t>0</t>
        </is>
      </c>
      <c r="BD1197" s="286" t="inlineStr">
        <is>
          <t>0</t>
        </is>
      </c>
      <c r="BE1197" s="286" t="inlineStr">
        <is>
          <t>0</t>
        </is>
      </c>
      <c r="BF1197" s="286" t="inlineStr">
        <is>
          <t>0</t>
        </is>
      </c>
      <c r="BG1197" s="286" t="inlineStr">
        <is>
          <t>0</t>
        </is>
      </c>
      <c r="BH1197" s="297" t="inlineStr">
        <is>
          <t>0</t>
        </is>
      </c>
      <c r="BI1197" s="297" t="inlineStr">
        <is>
          <t>0</t>
        </is>
      </c>
      <c r="BJ1197" s="297" t="inlineStr">
        <is>
          <t>0</t>
        </is>
      </c>
      <c r="BK1197" s="297" t="inlineStr">
        <is>
          <t>0</t>
        </is>
      </c>
      <c r="BL1197" s="297" t="inlineStr">
        <is>
          <t>0</t>
        </is>
      </c>
      <c r="BM1197" s="297" t="inlineStr">
        <is>
          <t>0</t>
        </is>
      </c>
      <c r="BN1197" s="297" t="inlineStr">
        <is>
          <t>0</t>
        </is>
      </c>
      <c r="BO1197" s="285" t="inlineStr">
        <is>
          <t>0</t>
        </is>
      </c>
      <c r="BP1197" s="297" t="inlineStr">
        <is>
          <t>0</t>
        </is>
      </c>
      <c r="BQ1197" s="297" t="inlineStr">
        <is>
          <t>0</t>
        </is>
      </c>
      <c r="BR1197" s="297" t="inlineStr">
        <is>
          <t>0</t>
        </is>
      </c>
      <c r="BS1197" s="297" t="inlineStr">
        <is>
          <t>0</t>
        </is>
      </c>
      <c r="BT1197" s="297" t="inlineStr">
        <is>
          <t>0</t>
        </is>
      </c>
      <c r="BU1197" s="297" t="inlineStr">
        <is>
          <t>0</t>
        </is>
      </c>
      <c r="BV1197" s="297" t="inlineStr">
        <is>
          <t>0</t>
        </is>
      </c>
      <c r="BW1197" s="288" t="inlineStr">
        <is>
          <t>0</t>
        </is>
      </c>
      <c r="BX1197" s="276">
        <f>SUM(IF(COUNTIF(#REF!, "*1.*"), 2, 0), IF(COUNTIF(#REF!, "*2.*"), 2, 0), IF(COUNTIF(#REF!, "*3.*"), 2, 0), IF(COUNTIF(#REF!, "*4.*"), 2, 0), IF(COUNTIF(#REF!, "*5.*"), 2, 0), IF(COUNTIF(#REF!, "*6.*"), 2, 0))</f>
        <v/>
      </c>
      <c r="BY1197" s="277">
        <f t="array" ref="BY1197">SUM(VALUE(AT1197),VALUE(AU1197),VALUE(AV1197),VALUE(AW1197),VALUE(AX1197),VALUE(AY1197),VALUE(AZ1197),VALUE(BB1197),VALUE(BC1197),VALUE(BD1197),VALUE(BE1197),VALUE(BF1197),VALUE(BG1197),VALUE(BH1197),VALUE(BI1197),VALUE(BJ1197),VALUE(BK1197),VALUE(BL1197),VALUE(BM1197),VALUE(BN1197),VALUE(BO1197),VALUE(BP1197),VALUE(BQ1197),VALUE(BR1197),VALUE(BS1197),VALUE(BT1197),VALUE(BU1197),VALUE(BV1197),VALUE(BW1197))</f>
        <v/>
      </c>
      <c r="BZ1197" s="307" t="n"/>
      <c r="CA1197" s="307" t="n"/>
      <c r="CB1197" s="307" t="n"/>
      <c r="CC1197" s="307" t="n"/>
      <c r="CD1197" s="307" t="n"/>
      <c r="CE1197" s="307" t="n"/>
      <c r="CF1197" s="307" t="n"/>
      <c r="CG1197" s="307" t="n"/>
      <c r="CH1197" s="307" t="n"/>
      <c r="CI1197" s="307" t="n"/>
      <c r="CJ1197" s="307" t="n"/>
      <c r="CK1197" s="307" t="n"/>
      <c r="CL1197" s="307" t="n"/>
      <c r="CM1197" s="307" t="n"/>
      <c r="CN1197" s="307" t="n"/>
      <c r="CO1197" s="307" t="n"/>
      <c r="CP1197" s="307" t="n"/>
      <c r="CQ1197" s="307" t="n"/>
      <c r="CR1197" s="279" t="inlineStr"/>
      <c r="CS1197" s="280">
        <f>AVERAGE(Value(BY1197),value(CR1197))</f>
        <v/>
      </c>
      <c r="CT1197" s="421">
        <f>(IF(OR(MediaScorecard!BG1684="x", MediaScorecard!BH1684="x",MediaScorecard!BI1684="x",MediaScorecard!BJ1684="x",MediaScorecard!BK1684="x"),1, 2))</f>
        <v/>
      </c>
      <c r="CU1197" s="308" t="n"/>
      <c r="CV1197" s="308" t="n"/>
      <c r="CW1197" s="308" t="n"/>
      <c r="CX1197" s="309" t="n"/>
      <c r="CY1197" s="308" t="n"/>
      <c r="CZ1197" s="308" t="n"/>
      <c r="DA1197" s="308" t="n"/>
    </row>
    <row r="1198" ht="21" customHeight="1" s="590">
      <c r="A1198" s="421" t="n"/>
      <c r="B1198" s="270" t="n"/>
      <c r="C1198" s="266" t="n"/>
      <c r="D1198" s="267" t="inlineStr"/>
      <c r="E1198" s="267" t="inlineStr"/>
      <c r="F1198" s="268" t="inlineStr"/>
      <c r="G1198" s="421" t="n"/>
      <c r="H1198" s="269" t="n"/>
      <c r="I1198" s="421" t="n"/>
      <c r="J1198" s="421" t="n"/>
      <c r="K1198" s="421" t="n"/>
      <c r="L1198" s="421" t="n"/>
      <c r="M1198" s="421" t="n"/>
      <c r="N1198" s="421" t="n"/>
      <c r="O1198" s="421" t="n"/>
      <c r="P1198" s="421" t="n"/>
      <c r="Q1198" s="421" t="n"/>
      <c r="R1198" s="270" t="n"/>
      <c r="S1198" s="421" t="n"/>
      <c r="T1198" s="421" t="n"/>
      <c r="U1198" s="421" t="n"/>
      <c r="V1198" s="421" t="n"/>
      <c r="W1198" s="421" t="n"/>
      <c r="X1198" s="421" t="n"/>
      <c r="Y1198" s="421" t="n"/>
      <c r="Z1198" s="421" t="n"/>
      <c r="AA1198" s="421" t="n"/>
      <c r="AB1198" s="421" t="n"/>
      <c r="AC1198" s="421" t="n"/>
      <c r="AD1198" s="421" t="n"/>
      <c r="AE1198" s="421" t="n"/>
      <c r="AF1198" s="421" t="n"/>
      <c r="AG1198" s="421" t="n"/>
      <c r="AH1198" s="421" t="n"/>
      <c r="AI1198" s="421" t="n"/>
      <c r="AJ1198" s="297" t="n"/>
      <c r="AK1198" s="297" t="n"/>
      <c r="AL1198" s="284" t="n"/>
      <c r="AM1198" s="297" t="n"/>
      <c r="AN1198" s="285" t="n"/>
      <c r="AO1198" s="297" t="n"/>
      <c r="AP1198" s="297" t="n"/>
      <c r="AQ1198" s="297" t="n"/>
      <c r="AR1198" s="297" t="n"/>
      <c r="AS1198" s="297" t="n"/>
      <c r="AT1198" s="285" t="inlineStr">
        <is>
          <t>0</t>
        </is>
      </c>
      <c r="AU1198" s="297" t="inlineStr">
        <is>
          <t>0</t>
        </is>
      </c>
      <c r="AV1198" s="297" t="inlineStr">
        <is>
          <t>0</t>
        </is>
      </c>
      <c r="AW1198" s="297" t="inlineStr">
        <is>
          <t>0</t>
        </is>
      </c>
      <c r="AX1198" s="297" t="inlineStr">
        <is>
          <t>0</t>
        </is>
      </c>
      <c r="AY1198" s="286" t="inlineStr">
        <is>
          <t>0</t>
        </is>
      </c>
      <c r="AZ1198" s="286" t="inlineStr">
        <is>
          <t>0</t>
        </is>
      </c>
      <c r="BA1198" s="287" t="inlineStr">
        <is>
          <t>0</t>
        </is>
      </c>
      <c r="BB1198" s="286" t="inlineStr">
        <is>
          <t>0</t>
        </is>
      </c>
      <c r="BC1198" s="286" t="inlineStr">
        <is>
          <t>0</t>
        </is>
      </c>
      <c r="BD1198" s="286" t="inlineStr">
        <is>
          <t>0</t>
        </is>
      </c>
      <c r="BE1198" s="286" t="inlineStr">
        <is>
          <t>0</t>
        </is>
      </c>
      <c r="BF1198" s="286" t="inlineStr">
        <is>
          <t>0</t>
        </is>
      </c>
      <c r="BG1198" s="286" t="inlineStr">
        <is>
          <t>0</t>
        </is>
      </c>
      <c r="BH1198" s="297" t="inlineStr">
        <is>
          <t>0</t>
        </is>
      </c>
      <c r="BI1198" s="297" t="inlineStr">
        <is>
          <t>0</t>
        </is>
      </c>
      <c r="BJ1198" s="297" t="inlineStr">
        <is>
          <t>0</t>
        </is>
      </c>
      <c r="BK1198" s="297" t="inlineStr">
        <is>
          <t>0</t>
        </is>
      </c>
      <c r="BL1198" s="297" t="inlineStr">
        <is>
          <t>0</t>
        </is>
      </c>
      <c r="BM1198" s="297" t="inlineStr">
        <is>
          <t>0</t>
        </is>
      </c>
      <c r="BN1198" s="297" t="inlineStr">
        <is>
          <t>0</t>
        </is>
      </c>
      <c r="BO1198" s="285" t="inlineStr">
        <is>
          <t>0</t>
        </is>
      </c>
      <c r="BP1198" s="297" t="inlineStr">
        <is>
          <t>0</t>
        </is>
      </c>
      <c r="BQ1198" s="297" t="inlineStr">
        <is>
          <t>0</t>
        </is>
      </c>
      <c r="BR1198" s="297" t="inlineStr">
        <is>
          <t>0</t>
        </is>
      </c>
      <c r="BS1198" s="297" t="inlineStr">
        <is>
          <t>0</t>
        </is>
      </c>
      <c r="BT1198" s="297" t="inlineStr">
        <is>
          <t>0</t>
        </is>
      </c>
      <c r="BU1198" s="297" t="inlineStr">
        <is>
          <t>0</t>
        </is>
      </c>
      <c r="BV1198" s="297" t="inlineStr">
        <is>
          <t>0</t>
        </is>
      </c>
      <c r="BW1198" s="288" t="inlineStr">
        <is>
          <t>0</t>
        </is>
      </c>
      <c r="BX1198" s="276">
        <f>SUM(IF(COUNTIF(#REF!, "*1.*"), 2, 0), IF(COUNTIF(#REF!, "*2.*"), 2, 0), IF(COUNTIF(#REF!, "*3.*"), 2, 0), IF(COUNTIF(#REF!, "*4.*"), 2, 0), IF(COUNTIF(#REF!, "*5.*"), 2, 0), IF(COUNTIF(#REF!, "*6.*"), 2, 0))</f>
        <v/>
      </c>
      <c r="BY1198" s="277">
        <f t="array" ref="BY1198">SUM(VALUE(AT1198),VALUE(AU1198),VALUE(AV1198),VALUE(AW1198),VALUE(AX1198),VALUE(AY1198),VALUE(AZ1198),VALUE(BB1198),VALUE(BC1198),VALUE(BD1198),VALUE(BE1198),VALUE(BF1198),VALUE(BG1198),VALUE(BH1198),VALUE(BI1198),VALUE(BJ1198),VALUE(BK1198),VALUE(BL1198),VALUE(BM1198),VALUE(BN1198),VALUE(BO1198),VALUE(BP1198),VALUE(BQ1198),VALUE(BR1198),VALUE(BS1198),VALUE(BT1198),VALUE(BU1198),VALUE(BV1198),VALUE(BW1198))</f>
        <v/>
      </c>
      <c r="BZ1198" s="307" t="n"/>
      <c r="CA1198" s="307" t="n"/>
      <c r="CB1198" s="307" t="n"/>
      <c r="CC1198" s="307" t="n"/>
      <c r="CD1198" s="307" t="n"/>
      <c r="CE1198" s="307" t="n"/>
      <c r="CF1198" s="307" t="n"/>
      <c r="CG1198" s="307" t="n"/>
      <c r="CH1198" s="307" t="n"/>
      <c r="CI1198" s="307" t="n"/>
      <c r="CJ1198" s="307" t="n"/>
      <c r="CK1198" s="307" t="n"/>
      <c r="CL1198" s="307" t="n"/>
      <c r="CM1198" s="307" t="n"/>
      <c r="CN1198" s="307" t="n"/>
      <c r="CO1198" s="307" t="n"/>
      <c r="CP1198" s="307" t="n"/>
      <c r="CQ1198" s="307" t="n"/>
      <c r="CR1198" s="279" t="inlineStr"/>
      <c r="CS1198" s="280">
        <f>AVERAGE(Value(BY1198),value(CR1198))</f>
        <v/>
      </c>
      <c r="CT1198" s="421">
        <f>(IF(OR(MediaScorecard!BG1685="x", MediaScorecard!BH1685="x",MediaScorecard!BI1685="x",MediaScorecard!BJ1685="x",MediaScorecard!BK1685="x"),1, 2))</f>
        <v/>
      </c>
      <c r="CU1198" s="308" t="n"/>
      <c r="CV1198" s="308" t="n"/>
      <c r="CW1198" s="308" t="n"/>
      <c r="CX1198" s="309" t="n"/>
      <c r="CY1198" s="308" t="n"/>
      <c r="CZ1198" s="308" t="n"/>
      <c r="DA1198" s="308" t="n"/>
    </row>
    <row r="1199" ht="21" customHeight="1" s="590">
      <c r="A1199" s="421" t="n"/>
      <c r="B1199" s="270" t="n"/>
      <c r="C1199" s="266" t="n"/>
      <c r="D1199" s="267" t="inlineStr"/>
      <c r="E1199" s="267" t="inlineStr"/>
      <c r="F1199" s="268" t="inlineStr"/>
      <c r="G1199" s="421" t="n"/>
      <c r="H1199" s="269" t="n"/>
      <c r="I1199" s="421" t="n"/>
      <c r="J1199" s="421" t="n"/>
      <c r="K1199" s="421" t="n"/>
      <c r="L1199" s="421" t="n"/>
      <c r="M1199" s="421" t="n"/>
      <c r="N1199" s="421" t="n"/>
      <c r="O1199" s="421" t="n"/>
      <c r="P1199" s="421" t="n"/>
      <c r="Q1199" s="421" t="n"/>
      <c r="R1199" s="270" t="n"/>
      <c r="S1199" s="421" t="n"/>
      <c r="T1199" s="421" t="n"/>
      <c r="U1199" s="421" t="n"/>
      <c r="V1199" s="421" t="n"/>
      <c r="W1199" s="421" t="n"/>
      <c r="X1199" s="421" t="n"/>
      <c r="Y1199" s="421" t="n"/>
      <c r="Z1199" s="421" t="n"/>
      <c r="AA1199" s="421" t="n"/>
      <c r="AB1199" s="421" t="n"/>
      <c r="AC1199" s="421" t="n"/>
      <c r="AD1199" s="421" t="n"/>
      <c r="AE1199" s="421" t="n"/>
      <c r="AF1199" s="421" t="n"/>
      <c r="AG1199" s="421" t="n"/>
      <c r="AH1199" s="421" t="n"/>
      <c r="AI1199" s="421" t="n"/>
      <c r="AJ1199" s="297" t="n"/>
      <c r="AK1199" s="297" t="n"/>
      <c r="AL1199" s="284" t="n"/>
      <c r="AM1199" s="297" t="n"/>
      <c r="AN1199" s="285" t="n"/>
      <c r="AO1199" s="297" t="n"/>
      <c r="AP1199" s="297" t="n"/>
      <c r="AQ1199" s="297" t="n"/>
      <c r="AR1199" s="297" t="n"/>
      <c r="AS1199" s="297" t="n"/>
      <c r="AT1199" s="285" t="inlineStr">
        <is>
          <t>0</t>
        </is>
      </c>
      <c r="AU1199" s="297" t="inlineStr">
        <is>
          <t>0</t>
        </is>
      </c>
      <c r="AV1199" s="297" t="inlineStr">
        <is>
          <t>0</t>
        </is>
      </c>
      <c r="AW1199" s="297" t="inlineStr">
        <is>
          <t>0</t>
        </is>
      </c>
      <c r="AX1199" s="297" t="inlineStr">
        <is>
          <t>0</t>
        </is>
      </c>
      <c r="AY1199" s="286" t="inlineStr">
        <is>
          <t>0</t>
        </is>
      </c>
      <c r="AZ1199" s="286" t="inlineStr">
        <is>
          <t>0</t>
        </is>
      </c>
      <c r="BA1199" s="287" t="inlineStr">
        <is>
          <t>0</t>
        </is>
      </c>
      <c r="BB1199" s="286" t="inlineStr">
        <is>
          <t>0</t>
        </is>
      </c>
      <c r="BC1199" s="286" t="inlineStr">
        <is>
          <t>0</t>
        </is>
      </c>
      <c r="BD1199" s="286" t="inlineStr">
        <is>
          <t>0</t>
        </is>
      </c>
      <c r="BE1199" s="286" t="inlineStr">
        <is>
          <t>0</t>
        </is>
      </c>
      <c r="BF1199" s="286" t="inlineStr">
        <is>
          <t>0</t>
        </is>
      </c>
      <c r="BG1199" s="286" t="inlineStr">
        <is>
          <t>0</t>
        </is>
      </c>
      <c r="BH1199" s="297" t="inlineStr">
        <is>
          <t>0</t>
        </is>
      </c>
      <c r="BI1199" s="297" t="inlineStr">
        <is>
          <t>0</t>
        </is>
      </c>
      <c r="BJ1199" s="297" t="inlineStr">
        <is>
          <t>0</t>
        </is>
      </c>
      <c r="BK1199" s="297" t="inlineStr">
        <is>
          <t>0</t>
        </is>
      </c>
      <c r="BL1199" s="297" t="inlineStr">
        <is>
          <t>0</t>
        </is>
      </c>
      <c r="BM1199" s="297" t="inlineStr">
        <is>
          <t>0</t>
        </is>
      </c>
      <c r="BN1199" s="297" t="inlineStr">
        <is>
          <t>0</t>
        </is>
      </c>
      <c r="BO1199" s="285" t="inlineStr">
        <is>
          <t>0</t>
        </is>
      </c>
      <c r="BP1199" s="297" t="inlineStr">
        <is>
          <t>0</t>
        </is>
      </c>
      <c r="BQ1199" s="297" t="inlineStr">
        <is>
          <t>0</t>
        </is>
      </c>
      <c r="BR1199" s="297" t="inlineStr">
        <is>
          <t>0</t>
        </is>
      </c>
      <c r="BS1199" s="297" t="inlineStr">
        <is>
          <t>0</t>
        </is>
      </c>
      <c r="BT1199" s="297" t="inlineStr">
        <is>
          <t>0</t>
        </is>
      </c>
      <c r="BU1199" s="297" t="inlineStr">
        <is>
          <t>0</t>
        </is>
      </c>
      <c r="BV1199" s="297" t="inlineStr">
        <is>
          <t>0</t>
        </is>
      </c>
      <c r="BW1199" s="288" t="inlineStr">
        <is>
          <t>0</t>
        </is>
      </c>
      <c r="BX1199" s="276">
        <f>SUM(IF(COUNTIF(#REF!, "*1.*"), 2, 0), IF(COUNTIF(#REF!, "*2.*"), 2, 0), IF(COUNTIF(#REF!, "*3.*"), 2, 0), IF(COUNTIF(#REF!, "*4.*"), 2, 0), IF(COUNTIF(#REF!, "*5.*"), 2, 0), IF(COUNTIF(#REF!, "*6.*"), 2, 0))</f>
        <v/>
      </c>
      <c r="BY1199" s="277">
        <f t="array" ref="BY1199">SUM(VALUE(AT1199),VALUE(AU1199),VALUE(AV1199),VALUE(AW1199),VALUE(AX1199),VALUE(AY1199),VALUE(AZ1199),VALUE(BB1199),VALUE(BC1199),VALUE(BD1199),VALUE(BE1199),VALUE(BF1199),VALUE(BG1199),VALUE(BH1199),VALUE(BI1199),VALUE(BJ1199),VALUE(BK1199),VALUE(BL1199),VALUE(BM1199),VALUE(BN1199),VALUE(BO1199),VALUE(BP1199),VALUE(BQ1199),VALUE(BR1199),VALUE(BS1199),VALUE(BT1199),VALUE(BU1199),VALUE(BV1199),VALUE(BW1199))</f>
        <v/>
      </c>
      <c r="BZ1199" s="307" t="n"/>
      <c r="CA1199" s="307" t="n"/>
      <c r="CB1199" s="307" t="n"/>
      <c r="CC1199" s="307" t="n"/>
      <c r="CD1199" s="307" t="n"/>
      <c r="CE1199" s="307" t="n"/>
      <c r="CF1199" s="307" t="n"/>
      <c r="CG1199" s="307" t="n"/>
      <c r="CH1199" s="307" t="n"/>
      <c r="CI1199" s="307" t="n"/>
      <c r="CJ1199" s="307" t="n"/>
      <c r="CK1199" s="307" t="n"/>
      <c r="CL1199" s="307" t="n"/>
      <c r="CM1199" s="307" t="n"/>
      <c r="CN1199" s="307" t="n"/>
      <c r="CO1199" s="307" t="n"/>
      <c r="CP1199" s="307" t="n"/>
      <c r="CQ1199" s="307" t="n"/>
      <c r="CR1199" s="279" t="inlineStr"/>
      <c r="CS1199" s="280">
        <f>AVERAGE(Value(BY1199),value(CR1199))</f>
        <v/>
      </c>
      <c r="CT1199" s="421">
        <f>(IF(OR(MediaScorecard!BG1686="x", MediaScorecard!BH1686="x",MediaScorecard!BI1686="x",MediaScorecard!BJ1686="x",MediaScorecard!BK1686="x"),1, 2))</f>
        <v/>
      </c>
      <c r="CU1199" s="308" t="n"/>
      <c r="CV1199" s="308" t="n"/>
      <c r="CW1199" s="308" t="n"/>
      <c r="CX1199" s="309" t="n"/>
      <c r="CY1199" s="308" t="n"/>
      <c r="CZ1199" s="308" t="n"/>
      <c r="DA1199" s="308" t="n"/>
    </row>
    <row r="1200" ht="21" customHeight="1" s="590">
      <c r="A1200" s="421" t="n"/>
      <c r="B1200" s="270" t="n"/>
      <c r="C1200" s="266" t="n"/>
      <c r="D1200" s="267" t="inlineStr"/>
      <c r="E1200" s="267" t="inlineStr"/>
      <c r="F1200" s="268" t="inlineStr"/>
      <c r="G1200" s="421" t="n"/>
      <c r="H1200" s="269" t="n"/>
      <c r="I1200" s="421" t="n"/>
      <c r="J1200" s="421" t="n"/>
      <c r="K1200" s="421" t="n"/>
      <c r="L1200" s="421" t="n"/>
      <c r="M1200" s="421" t="n"/>
      <c r="N1200" s="421" t="n"/>
      <c r="O1200" s="421" t="n"/>
      <c r="P1200" s="421" t="n"/>
      <c r="Q1200" s="421" t="n"/>
      <c r="R1200" s="270" t="n"/>
      <c r="S1200" s="421" t="n"/>
      <c r="T1200" s="421" t="n"/>
      <c r="U1200" s="421" t="n"/>
      <c r="V1200" s="421" t="n"/>
      <c r="W1200" s="421" t="n"/>
      <c r="X1200" s="421" t="n"/>
      <c r="Y1200" s="421" t="n"/>
      <c r="Z1200" s="421" t="n"/>
      <c r="AA1200" s="421" t="n"/>
      <c r="AB1200" s="421" t="n"/>
      <c r="AC1200" s="421" t="n"/>
      <c r="AD1200" s="421" t="n"/>
      <c r="AE1200" s="421" t="n"/>
      <c r="AF1200" s="421" t="n"/>
      <c r="AG1200" s="421" t="n"/>
      <c r="AH1200" s="421" t="n"/>
      <c r="AI1200" s="421" t="n"/>
      <c r="AJ1200" s="297" t="n"/>
      <c r="AK1200" s="297" t="n"/>
      <c r="AL1200" s="284" t="n"/>
      <c r="AM1200" s="297" t="n"/>
      <c r="AN1200" s="285" t="n"/>
      <c r="AO1200" s="297" t="n"/>
      <c r="AP1200" s="297" t="n"/>
      <c r="AQ1200" s="297" t="n"/>
      <c r="AR1200" s="297" t="n"/>
      <c r="AS1200" s="297" t="n"/>
      <c r="AT1200" s="285" t="inlineStr">
        <is>
          <t>0</t>
        </is>
      </c>
      <c r="AU1200" s="297" t="inlineStr">
        <is>
          <t>0</t>
        </is>
      </c>
      <c r="AV1200" s="297" t="inlineStr">
        <is>
          <t>0</t>
        </is>
      </c>
      <c r="AW1200" s="297" t="inlineStr">
        <is>
          <t>0</t>
        </is>
      </c>
      <c r="AX1200" s="297" t="inlineStr">
        <is>
          <t>0</t>
        </is>
      </c>
      <c r="AY1200" s="286" t="inlineStr">
        <is>
          <t>0</t>
        </is>
      </c>
      <c r="AZ1200" s="286" t="inlineStr">
        <is>
          <t>0</t>
        </is>
      </c>
      <c r="BA1200" s="287" t="inlineStr">
        <is>
          <t>0</t>
        </is>
      </c>
      <c r="BB1200" s="286" t="inlineStr">
        <is>
          <t>0</t>
        </is>
      </c>
      <c r="BC1200" s="286" t="inlineStr">
        <is>
          <t>0</t>
        </is>
      </c>
      <c r="BD1200" s="286" t="inlineStr">
        <is>
          <t>0</t>
        </is>
      </c>
      <c r="BE1200" s="286" t="inlineStr">
        <is>
          <t>0</t>
        </is>
      </c>
      <c r="BF1200" s="286" t="inlineStr">
        <is>
          <t>0</t>
        </is>
      </c>
      <c r="BG1200" s="286" t="inlineStr">
        <is>
          <t>0</t>
        </is>
      </c>
      <c r="BH1200" s="297" t="inlineStr">
        <is>
          <t>0</t>
        </is>
      </c>
      <c r="BI1200" s="297" t="inlineStr">
        <is>
          <t>0</t>
        </is>
      </c>
      <c r="BJ1200" s="297" t="inlineStr">
        <is>
          <t>0</t>
        </is>
      </c>
      <c r="BK1200" s="297" t="inlineStr">
        <is>
          <t>0</t>
        </is>
      </c>
      <c r="BL1200" s="297" t="inlineStr">
        <is>
          <t>0</t>
        </is>
      </c>
      <c r="BM1200" s="297" t="inlineStr">
        <is>
          <t>0</t>
        </is>
      </c>
      <c r="BN1200" s="297" t="inlineStr">
        <is>
          <t>0</t>
        </is>
      </c>
      <c r="BO1200" s="285" t="inlineStr">
        <is>
          <t>0</t>
        </is>
      </c>
      <c r="BP1200" s="297" t="inlineStr">
        <is>
          <t>0</t>
        </is>
      </c>
      <c r="BQ1200" s="297" t="inlineStr">
        <is>
          <t>0</t>
        </is>
      </c>
      <c r="BR1200" s="297" t="inlineStr">
        <is>
          <t>0</t>
        </is>
      </c>
      <c r="BS1200" s="297" t="inlineStr">
        <is>
          <t>0</t>
        </is>
      </c>
      <c r="BT1200" s="297" t="inlineStr">
        <is>
          <t>0</t>
        </is>
      </c>
      <c r="BU1200" s="297" t="inlineStr">
        <is>
          <t>0</t>
        </is>
      </c>
      <c r="BV1200" s="297" t="inlineStr">
        <is>
          <t>0</t>
        </is>
      </c>
      <c r="BW1200" s="288" t="inlineStr">
        <is>
          <t>0</t>
        </is>
      </c>
      <c r="BX1200" s="276">
        <f>SUM(IF(COUNTIF(#REF!, "*1.*"), 2, 0), IF(COUNTIF(#REF!, "*2.*"), 2, 0), IF(COUNTIF(#REF!, "*3.*"), 2, 0), IF(COUNTIF(#REF!, "*4.*"), 2, 0), IF(COUNTIF(#REF!, "*5.*"), 2, 0), IF(COUNTIF(#REF!, "*6.*"), 2, 0))</f>
        <v/>
      </c>
      <c r="BY1200" s="277">
        <f t="array" ref="BY1200">SUM(VALUE(AT1200),VALUE(AU1200),VALUE(AV1200),VALUE(AW1200),VALUE(AX1200),VALUE(AY1200),VALUE(AZ1200),VALUE(BB1200),VALUE(BC1200),VALUE(BD1200),VALUE(BE1200),VALUE(BF1200),VALUE(BG1200),VALUE(BH1200),VALUE(BI1200),VALUE(BJ1200),VALUE(BK1200),VALUE(BL1200),VALUE(BM1200),VALUE(BN1200),VALUE(BO1200),VALUE(BP1200),VALUE(BQ1200),VALUE(BR1200),VALUE(BS1200),VALUE(BT1200),VALUE(BU1200),VALUE(BV1200),VALUE(BW1200))</f>
        <v/>
      </c>
      <c r="BZ1200" s="307" t="n"/>
      <c r="CA1200" s="307" t="n"/>
      <c r="CB1200" s="307" t="n"/>
      <c r="CC1200" s="307" t="n"/>
      <c r="CD1200" s="307" t="n"/>
      <c r="CE1200" s="307" t="n"/>
      <c r="CF1200" s="307" t="n"/>
      <c r="CG1200" s="307" t="n"/>
      <c r="CH1200" s="307" t="n"/>
      <c r="CI1200" s="307" t="n"/>
      <c r="CJ1200" s="307" t="n"/>
      <c r="CK1200" s="307" t="n"/>
      <c r="CL1200" s="307" t="n"/>
      <c r="CM1200" s="307" t="n"/>
      <c r="CN1200" s="307" t="n"/>
      <c r="CO1200" s="307" t="n"/>
      <c r="CP1200" s="307" t="n"/>
      <c r="CQ1200" s="307" t="n"/>
      <c r="CR1200" s="279" t="inlineStr"/>
      <c r="CS1200" s="280">
        <f>AVERAGE(Value(BY1200),value(CR1200))</f>
        <v/>
      </c>
      <c r="CT1200" s="421">
        <f>(IF(OR(MediaScorecard!BG1687="x", MediaScorecard!BH1687="x",MediaScorecard!BI1687="x",MediaScorecard!BJ1687="x",MediaScorecard!BK1687="x"),1, 2))</f>
        <v/>
      </c>
      <c r="CU1200" s="308" t="n"/>
      <c r="CV1200" s="308" t="n"/>
      <c r="CW1200" s="308" t="n"/>
      <c r="CX1200" s="309" t="n"/>
      <c r="CY1200" s="308" t="n"/>
      <c r="CZ1200" s="308" t="n"/>
      <c r="DA1200" s="308" t="n"/>
    </row>
    <row r="1201" ht="21" customHeight="1" s="590">
      <c r="A1201" s="421" t="n"/>
      <c r="B1201" s="270" t="n"/>
      <c r="C1201" s="266" t="n"/>
      <c r="D1201" s="267" t="inlineStr"/>
      <c r="E1201" s="267" t="inlineStr"/>
      <c r="F1201" s="268" t="inlineStr"/>
      <c r="G1201" s="421" t="n"/>
      <c r="H1201" s="269" t="n"/>
      <c r="I1201" s="421" t="n"/>
      <c r="J1201" s="421" t="n"/>
      <c r="K1201" s="421" t="n"/>
      <c r="L1201" s="421" t="n"/>
      <c r="M1201" s="421" t="n"/>
      <c r="N1201" s="421" t="n"/>
      <c r="O1201" s="421" t="n"/>
      <c r="P1201" s="421" t="n"/>
      <c r="Q1201" s="421" t="n"/>
      <c r="R1201" s="270" t="n"/>
      <c r="S1201" s="421" t="n"/>
      <c r="T1201" s="421" t="n"/>
      <c r="U1201" s="421" t="n"/>
      <c r="V1201" s="421" t="n"/>
      <c r="W1201" s="421" t="n"/>
      <c r="X1201" s="421" t="n"/>
      <c r="Y1201" s="421" t="n"/>
      <c r="Z1201" s="421" t="n"/>
      <c r="AA1201" s="421" t="n"/>
      <c r="AB1201" s="421" t="n"/>
      <c r="AC1201" s="421" t="n"/>
      <c r="AD1201" s="421" t="n"/>
      <c r="AE1201" s="421" t="n"/>
      <c r="AF1201" s="421" t="n"/>
      <c r="AG1201" s="421" t="n"/>
      <c r="AH1201" s="421" t="n"/>
      <c r="AI1201" s="421" t="n"/>
      <c r="AJ1201" s="297" t="n"/>
      <c r="AK1201" s="297" t="n"/>
      <c r="AL1201" s="284" t="n"/>
      <c r="AM1201" s="297" t="n"/>
      <c r="AN1201" s="285" t="n"/>
      <c r="AO1201" s="297" t="n"/>
      <c r="AP1201" s="297" t="n"/>
      <c r="AQ1201" s="297" t="n"/>
      <c r="AR1201" s="297" t="n"/>
      <c r="AS1201" s="297" t="n"/>
      <c r="AT1201" s="285" t="inlineStr">
        <is>
          <t>0</t>
        </is>
      </c>
      <c r="AU1201" s="297" t="inlineStr">
        <is>
          <t>0</t>
        </is>
      </c>
      <c r="AV1201" s="297" t="inlineStr">
        <is>
          <t>0</t>
        </is>
      </c>
      <c r="AW1201" s="297" t="inlineStr">
        <is>
          <t>0</t>
        </is>
      </c>
      <c r="AX1201" s="297" t="inlineStr">
        <is>
          <t>0</t>
        </is>
      </c>
      <c r="AY1201" s="286" t="inlineStr">
        <is>
          <t>0</t>
        </is>
      </c>
      <c r="AZ1201" s="286" t="inlineStr">
        <is>
          <t>0</t>
        </is>
      </c>
      <c r="BA1201" s="287" t="inlineStr">
        <is>
          <t>0</t>
        </is>
      </c>
      <c r="BB1201" s="286" t="inlineStr">
        <is>
          <t>0</t>
        </is>
      </c>
      <c r="BC1201" s="286" t="inlineStr">
        <is>
          <t>0</t>
        </is>
      </c>
      <c r="BD1201" s="286" t="inlineStr">
        <is>
          <t>0</t>
        </is>
      </c>
      <c r="BE1201" s="286" t="inlineStr">
        <is>
          <t>0</t>
        </is>
      </c>
      <c r="BF1201" s="286" t="inlineStr">
        <is>
          <t>0</t>
        </is>
      </c>
      <c r="BG1201" s="286" t="inlineStr">
        <is>
          <t>0</t>
        </is>
      </c>
      <c r="BH1201" s="297" t="inlineStr">
        <is>
          <t>0</t>
        </is>
      </c>
      <c r="BI1201" s="297" t="inlineStr">
        <is>
          <t>0</t>
        </is>
      </c>
      <c r="BJ1201" s="297" t="inlineStr">
        <is>
          <t>0</t>
        </is>
      </c>
      <c r="BK1201" s="297" t="inlineStr">
        <is>
          <t>0</t>
        </is>
      </c>
      <c r="BL1201" s="297" t="inlineStr">
        <is>
          <t>0</t>
        </is>
      </c>
      <c r="BM1201" s="297" t="inlineStr">
        <is>
          <t>0</t>
        </is>
      </c>
      <c r="BN1201" s="297" t="inlineStr">
        <is>
          <t>0</t>
        </is>
      </c>
      <c r="BO1201" s="285" t="inlineStr">
        <is>
          <t>0</t>
        </is>
      </c>
      <c r="BP1201" s="297" t="inlineStr">
        <is>
          <t>0</t>
        </is>
      </c>
      <c r="BQ1201" s="297" t="inlineStr">
        <is>
          <t>0</t>
        </is>
      </c>
      <c r="BR1201" s="297" t="inlineStr">
        <is>
          <t>0</t>
        </is>
      </c>
      <c r="BS1201" s="297" t="inlineStr">
        <is>
          <t>0</t>
        </is>
      </c>
      <c r="BT1201" s="297" t="inlineStr">
        <is>
          <t>0</t>
        </is>
      </c>
      <c r="BU1201" s="297" t="inlineStr">
        <is>
          <t>0</t>
        </is>
      </c>
      <c r="BV1201" s="297" t="inlineStr">
        <is>
          <t>0</t>
        </is>
      </c>
      <c r="BW1201" s="288" t="inlineStr">
        <is>
          <t>0</t>
        </is>
      </c>
      <c r="BX1201" s="276">
        <f>SUM(IF(COUNTIF(#REF!, "*1.*"), 2, 0), IF(COUNTIF(#REF!, "*2.*"), 2, 0), IF(COUNTIF(#REF!, "*3.*"), 2, 0), IF(COUNTIF(#REF!, "*4.*"), 2, 0), IF(COUNTIF(#REF!, "*5.*"), 2, 0), IF(COUNTIF(#REF!, "*6.*"), 2, 0))</f>
        <v/>
      </c>
      <c r="BY1201" s="277">
        <f t="array" ref="BY1201">SUM(VALUE(AT1201),VALUE(AU1201),VALUE(AV1201),VALUE(AW1201),VALUE(AX1201),VALUE(AY1201),VALUE(AZ1201),VALUE(BB1201),VALUE(BC1201),VALUE(BD1201),VALUE(BE1201),VALUE(BF1201),VALUE(BG1201),VALUE(BH1201),VALUE(BI1201),VALUE(BJ1201),VALUE(BK1201),VALUE(BL1201),VALUE(BM1201),VALUE(BN1201),VALUE(BO1201),VALUE(BP1201),VALUE(BQ1201),VALUE(BR1201),VALUE(BS1201),VALUE(BT1201),VALUE(BU1201),VALUE(BV1201),VALUE(BW1201))</f>
        <v/>
      </c>
      <c r="BZ1201" s="307" t="n"/>
      <c r="CA1201" s="307" t="n"/>
      <c r="CB1201" s="307" t="n"/>
      <c r="CC1201" s="307" t="n"/>
      <c r="CD1201" s="307" t="n"/>
      <c r="CE1201" s="307" t="n"/>
      <c r="CF1201" s="307" t="n"/>
      <c r="CG1201" s="307" t="n"/>
      <c r="CH1201" s="307" t="n"/>
      <c r="CI1201" s="307" t="n"/>
      <c r="CJ1201" s="307" t="n"/>
      <c r="CK1201" s="307" t="n"/>
      <c r="CL1201" s="307" t="n"/>
      <c r="CM1201" s="307" t="n"/>
      <c r="CN1201" s="307" t="n"/>
      <c r="CO1201" s="307" t="n"/>
      <c r="CP1201" s="307" t="n"/>
      <c r="CQ1201" s="307" t="n"/>
      <c r="CR1201" s="279" t="inlineStr"/>
      <c r="CS1201" s="280">
        <f>AVERAGE(Value(BY1201),value(CR1201))</f>
        <v/>
      </c>
      <c r="CT1201" s="421">
        <f>(IF(OR(MediaScorecard!BG1688="x", MediaScorecard!BH1688="x",MediaScorecard!BI1688="x",MediaScorecard!BJ1688="x",MediaScorecard!BK1688="x"),1, 2))</f>
        <v/>
      </c>
      <c r="CU1201" s="308" t="n"/>
      <c r="CV1201" s="308" t="n"/>
      <c r="CW1201" s="308" t="n"/>
      <c r="CX1201" s="309" t="n"/>
      <c r="CY1201" s="308" t="n"/>
      <c r="CZ1201" s="308" t="n"/>
      <c r="DA1201" s="308" t="n"/>
    </row>
    <row r="1202" ht="21" customHeight="1" s="590">
      <c r="A1202" s="421" t="n"/>
      <c r="B1202" s="270" t="n"/>
      <c r="C1202" s="266" t="n"/>
      <c r="D1202" s="267" t="inlineStr"/>
      <c r="E1202" s="267" t="inlineStr"/>
      <c r="F1202" s="268" t="inlineStr"/>
      <c r="G1202" s="421" t="n"/>
      <c r="H1202" s="269" t="n"/>
      <c r="I1202" s="421" t="n"/>
      <c r="J1202" s="421" t="n"/>
      <c r="K1202" s="421" t="n"/>
      <c r="L1202" s="421" t="n"/>
      <c r="M1202" s="421" t="n"/>
      <c r="N1202" s="421" t="n"/>
      <c r="O1202" s="421" t="n"/>
      <c r="P1202" s="421" t="n"/>
      <c r="Q1202" s="421" t="n"/>
      <c r="R1202" s="270" t="n"/>
      <c r="S1202" s="421" t="n"/>
      <c r="T1202" s="421" t="n"/>
      <c r="U1202" s="421" t="n"/>
      <c r="V1202" s="421" t="n"/>
      <c r="W1202" s="421" t="n"/>
      <c r="X1202" s="421" t="n"/>
      <c r="Y1202" s="421" t="n"/>
      <c r="Z1202" s="421" t="n"/>
      <c r="AA1202" s="421" t="n"/>
      <c r="AB1202" s="421" t="n"/>
      <c r="AC1202" s="421" t="n"/>
      <c r="AD1202" s="421" t="n"/>
      <c r="AE1202" s="421" t="n"/>
      <c r="AF1202" s="421" t="n"/>
      <c r="AG1202" s="421" t="n"/>
      <c r="AH1202" s="421" t="n"/>
      <c r="AI1202" s="421" t="n"/>
      <c r="AJ1202" s="297" t="n"/>
      <c r="AK1202" s="297" t="n"/>
      <c r="AL1202" s="284" t="n"/>
      <c r="AM1202" s="297" t="n"/>
      <c r="AN1202" s="285" t="n"/>
      <c r="AO1202" s="297" t="n"/>
      <c r="AP1202" s="297" t="n"/>
      <c r="AQ1202" s="297" t="n"/>
      <c r="AR1202" s="297" t="n"/>
      <c r="AS1202" s="297" t="n"/>
      <c r="AT1202" s="285" t="inlineStr">
        <is>
          <t>0</t>
        </is>
      </c>
      <c r="AU1202" s="297" t="inlineStr">
        <is>
          <t>0</t>
        </is>
      </c>
      <c r="AV1202" s="297" t="inlineStr">
        <is>
          <t>0</t>
        </is>
      </c>
      <c r="AW1202" s="297" t="inlineStr">
        <is>
          <t>0</t>
        </is>
      </c>
      <c r="AX1202" s="297" t="inlineStr">
        <is>
          <t>0</t>
        </is>
      </c>
      <c r="AY1202" s="286" t="inlineStr">
        <is>
          <t>0</t>
        </is>
      </c>
      <c r="AZ1202" s="286" t="inlineStr">
        <is>
          <t>0</t>
        </is>
      </c>
      <c r="BA1202" s="287" t="inlineStr">
        <is>
          <t>0</t>
        </is>
      </c>
      <c r="BB1202" s="286" t="inlineStr">
        <is>
          <t>0</t>
        </is>
      </c>
      <c r="BC1202" s="286" t="inlineStr">
        <is>
          <t>0</t>
        </is>
      </c>
      <c r="BD1202" s="286" t="inlineStr">
        <is>
          <t>0</t>
        </is>
      </c>
      <c r="BE1202" s="286" t="inlineStr">
        <is>
          <t>0</t>
        </is>
      </c>
      <c r="BF1202" s="286" t="inlineStr">
        <is>
          <t>0</t>
        </is>
      </c>
      <c r="BG1202" s="286" t="inlineStr">
        <is>
          <t>0</t>
        </is>
      </c>
      <c r="BH1202" s="297" t="inlineStr">
        <is>
          <t>0</t>
        </is>
      </c>
      <c r="BI1202" s="297" t="inlineStr">
        <is>
          <t>0</t>
        </is>
      </c>
      <c r="BJ1202" s="297" t="inlineStr">
        <is>
          <t>0</t>
        </is>
      </c>
      <c r="BK1202" s="297" t="inlineStr">
        <is>
          <t>0</t>
        </is>
      </c>
      <c r="BL1202" s="297" t="inlineStr">
        <is>
          <t>0</t>
        </is>
      </c>
      <c r="BM1202" s="297" t="inlineStr">
        <is>
          <t>0</t>
        </is>
      </c>
      <c r="BN1202" s="297" t="inlineStr">
        <is>
          <t>0</t>
        </is>
      </c>
      <c r="BO1202" s="285" t="inlineStr">
        <is>
          <t>0</t>
        </is>
      </c>
      <c r="BP1202" s="297" t="inlineStr">
        <is>
          <t>0</t>
        </is>
      </c>
      <c r="BQ1202" s="297" t="inlineStr">
        <is>
          <t>0</t>
        </is>
      </c>
      <c r="BR1202" s="297" t="inlineStr">
        <is>
          <t>0</t>
        </is>
      </c>
      <c r="BS1202" s="297" t="inlineStr">
        <is>
          <t>0</t>
        </is>
      </c>
      <c r="BT1202" s="297" t="inlineStr">
        <is>
          <t>0</t>
        </is>
      </c>
      <c r="BU1202" s="297" t="inlineStr">
        <is>
          <t>0</t>
        </is>
      </c>
      <c r="BV1202" s="297" t="inlineStr">
        <is>
          <t>0</t>
        </is>
      </c>
      <c r="BW1202" s="288" t="inlineStr">
        <is>
          <t>0</t>
        </is>
      </c>
      <c r="BX1202" s="276">
        <f>SUM(IF(COUNTIF(#REF!, "*1.*"), 2, 0), IF(COUNTIF(#REF!, "*2.*"), 2, 0), IF(COUNTIF(#REF!, "*3.*"), 2, 0), IF(COUNTIF(#REF!, "*4.*"), 2, 0), IF(COUNTIF(#REF!, "*5.*"), 2, 0), IF(COUNTIF(#REF!, "*6.*"), 2, 0))</f>
        <v/>
      </c>
      <c r="BY1202" s="277">
        <f t="array" ref="BY1202">SUM(VALUE(AT1202),VALUE(AU1202),VALUE(AV1202),VALUE(AW1202),VALUE(AX1202),VALUE(AY1202),VALUE(AZ1202),VALUE(BB1202),VALUE(BC1202),VALUE(BD1202),VALUE(BE1202),VALUE(BF1202),VALUE(BG1202),VALUE(BH1202),VALUE(BI1202),VALUE(BJ1202),VALUE(BK1202),VALUE(BL1202),VALUE(BM1202),VALUE(BN1202),VALUE(BO1202),VALUE(BP1202),VALUE(BQ1202),VALUE(BR1202),VALUE(BS1202),VALUE(BT1202),VALUE(BU1202),VALUE(BV1202),VALUE(BW1202))</f>
        <v/>
      </c>
      <c r="BZ1202" s="307" t="n"/>
      <c r="CA1202" s="307" t="n"/>
      <c r="CB1202" s="307" t="n"/>
      <c r="CC1202" s="307" t="n"/>
      <c r="CD1202" s="307" t="n"/>
      <c r="CE1202" s="307" t="n"/>
      <c r="CF1202" s="307" t="n"/>
      <c r="CG1202" s="307" t="n"/>
      <c r="CH1202" s="307" t="n"/>
      <c r="CI1202" s="307" t="n"/>
      <c r="CJ1202" s="307" t="n"/>
      <c r="CK1202" s="307" t="n"/>
      <c r="CL1202" s="307" t="n"/>
      <c r="CM1202" s="307" t="n"/>
      <c r="CN1202" s="307" t="n"/>
      <c r="CO1202" s="307" t="n"/>
      <c r="CP1202" s="307" t="n"/>
      <c r="CQ1202" s="307" t="n"/>
      <c r="CR1202" s="279" t="inlineStr"/>
      <c r="CS1202" s="280">
        <f>AVERAGE(Value(BY1202),value(CR1202))</f>
        <v/>
      </c>
      <c r="CT1202" s="421">
        <f>(IF(OR(MediaScorecard!BG1689="x", MediaScorecard!BH1689="x",MediaScorecard!BI1689="x",MediaScorecard!BJ1689="x",MediaScorecard!BK1689="x"),1, 2))</f>
        <v/>
      </c>
      <c r="CU1202" s="308" t="n"/>
      <c r="CV1202" s="308" t="n"/>
      <c r="CW1202" s="308" t="n"/>
      <c r="CX1202" s="309" t="n"/>
      <c r="CY1202" s="308" t="n"/>
      <c r="CZ1202" s="308" t="n"/>
      <c r="DA1202" s="308" t="n"/>
    </row>
    <row r="1203" ht="21" customHeight="1" s="590">
      <c r="A1203" s="421" t="n"/>
      <c r="B1203" s="270" t="n"/>
      <c r="C1203" s="266" t="n"/>
      <c r="D1203" s="267" t="inlineStr"/>
      <c r="E1203" s="267" t="inlineStr"/>
      <c r="F1203" s="268" t="inlineStr"/>
      <c r="G1203" s="421" t="n"/>
      <c r="H1203" s="269" t="n"/>
      <c r="I1203" s="421" t="n"/>
      <c r="J1203" s="421" t="n"/>
      <c r="K1203" s="421" t="n"/>
      <c r="L1203" s="421" t="n"/>
      <c r="M1203" s="421" t="n"/>
      <c r="N1203" s="421" t="n"/>
      <c r="O1203" s="421" t="n"/>
      <c r="P1203" s="421" t="n"/>
      <c r="Q1203" s="421" t="n"/>
      <c r="R1203" s="270" t="n"/>
      <c r="S1203" s="421" t="n"/>
      <c r="T1203" s="421" t="n"/>
      <c r="U1203" s="421" t="n"/>
      <c r="V1203" s="421" t="n"/>
      <c r="W1203" s="421" t="n"/>
      <c r="X1203" s="421" t="n"/>
      <c r="Y1203" s="421" t="n"/>
      <c r="Z1203" s="421" t="n"/>
      <c r="AA1203" s="421" t="n"/>
      <c r="AB1203" s="421" t="n"/>
      <c r="AC1203" s="421" t="n"/>
      <c r="AD1203" s="421" t="n"/>
      <c r="AE1203" s="421" t="n"/>
      <c r="AF1203" s="421" t="n"/>
      <c r="AG1203" s="421" t="n"/>
      <c r="AH1203" s="421" t="n"/>
      <c r="AI1203" s="421" t="n"/>
      <c r="AJ1203" s="297" t="n"/>
      <c r="AK1203" s="297" t="n"/>
      <c r="AL1203" s="284" t="n"/>
      <c r="AM1203" s="297" t="n"/>
      <c r="AN1203" s="285" t="n"/>
      <c r="AO1203" s="297" t="n"/>
      <c r="AP1203" s="297" t="n"/>
      <c r="AQ1203" s="297" t="n"/>
      <c r="AR1203" s="297" t="n"/>
      <c r="AS1203" s="297" t="n"/>
      <c r="AT1203" s="285" t="inlineStr">
        <is>
          <t>0</t>
        </is>
      </c>
      <c r="AU1203" s="297" t="inlineStr">
        <is>
          <t>0</t>
        </is>
      </c>
      <c r="AV1203" s="297" t="inlineStr">
        <is>
          <t>0</t>
        </is>
      </c>
      <c r="AW1203" s="297" t="inlineStr">
        <is>
          <t>0</t>
        </is>
      </c>
      <c r="AX1203" s="297" t="inlineStr">
        <is>
          <t>0</t>
        </is>
      </c>
      <c r="AY1203" s="286" t="inlineStr">
        <is>
          <t>0</t>
        </is>
      </c>
      <c r="AZ1203" s="286" t="inlineStr">
        <is>
          <t>0</t>
        </is>
      </c>
      <c r="BA1203" s="287" t="inlineStr">
        <is>
          <t>0</t>
        </is>
      </c>
      <c r="BB1203" s="286" t="inlineStr">
        <is>
          <t>0</t>
        </is>
      </c>
      <c r="BC1203" s="286" t="inlineStr">
        <is>
          <t>0</t>
        </is>
      </c>
      <c r="BD1203" s="286" t="inlineStr">
        <is>
          <t>0</t>
        </is>
      </c>
      <c r="BE1203" s="286" t="inlineStr">
        <is>
          <t>0</t>
        </is>
      </c>
      <c r="BF1203" s="286" t="inlineStr">
        <is>
          <t>0</t>
        </is>
      </c>
      <c r="BG1203" s="286" t="inlineStr">
        <is>
          <t>0</t>
        </is>
      </c>
      <c r="BH1203" s="297" t="inlineStr">
        <is>
          <t>0</t>
        </is>
      </c>
      <c r="BI1203" s="297" t="inlineStr">
        <is>
          <t>0</t>
        </is>
      </c>
      <c r="BJ1203" s="297" t="inlineStr">
        <is>
          <t>0</t>
        </is>
      </c>
      <c r="BK1203" s="297" t="inlineStr">
        <is>
          <t>0</t>
        </is>
      </c>
      <c r="BL1203" s="297" t="inlineStr">
        <is>
          <t>0</t>
        </is>
      </c>
      <c r="BM1203" s="297" t="inlineStr">
        <is>
          <t>0</t>
        </is>
      </c>
      <c r="BN1203" s="297" t="inlineStr">
        <is>
          <t>0</t>
        </is>
      </c>
      <c r="BO1203" s="285" t="inlineStr">
        <is>
          <t>0</t>
        </is>
      </c>
      <c r="BP1203" s="297" t="inlineStr">
        <is>
          <t>0</t>
        </is>
      </c>
      <c r="BQ1203" s="297" t="inlineStr">
        <is>
          <t>0</t>
        </is>
      </c>
      <c r="BR1203" s="297" t="inlineStr">
        <is>
          <t>0</t>
        </is>
      </c>
      <c r="BS1203" s="297" t="inlineStr">
        <is>
          <t>0</t>
        </is>
      </c>
      <c r="BT1203" s="297" t="inlineStr">
        <is>
          <t>0</t>
        </is>
      </c>
      <c r="BU1203" s="297" t="inlineStr">
        <is>
          <t>0</t>
        </is>
      </c>
      <c r="BV1203" s="297" t="inlineStr">
        <is>
          <t>0</t>
        </is>
      </c>
      <c r="BW1203" s="288" t="inlineStr">
        <is>
          <t>0</t>
        </is>
      </c>
      <c r="BX1203" s="276">
        <f>SUM(IF(COUNTIF(#REF!, "*1.*"), 2, 0), IF(COUNTIF(#REF!, "*2.*"), 2, 0), IF(COUNTIF(#REF!, "*3.*"), 2, 0), IF(COUNTIF(#REF!, "*4.*"), 2, 0), IF(COUNTIF(#REF!, "*5.*"), 2, 0), IF(COUNTIF(#REF!, "*6.*"), 2, 0))</f>
        <v/>
      </c>
      <c r="BY1203" s="277">
        <f t="array" ref="BY1203">SUM(VALUE(AT1203),VALUE(AU1203),VALUE(AV1203),VALUE(AW1203),VALUE(AX1203),VALUE(AY1203),VALUE(AZ1203),VALUE(BB1203),VALUE(BC1203),VALUE(BD1203),VALUE(BE1203),VALUE(BF1203),VALUE(BG1203),VALUE(BH1203),VALUE(BI1203),VALUE(BJ1203),VALUE(BK1203),VALUE(BL1203),VALUE(BM1203),VALUE(BN1203),VALUE(BO1203),VALUE(BP1203),VALUE(BQ1203),VALUE(BR1203),VALUE(BS1203),VALUE(BT1203),VALUE(BU1203),VALUE(BV1203),VALUE(BW1203))</f>
        <v/>
      </c>
      <c r="BZ1203" s="307" t="n"/>
      <c r="CA1203" s="307" t="n"/>
      <c r="CB1203" s="307" t="n"/>
      <c r="CC1203" s="307" t="n"/>
      <c r="CD1203" s="307" t="n"/>
      <c r="CE1203" s="307" t="n"/>
      <c r="CF1203" s="307" t="n"/>
      <c r="CG1203" s="307" t="n"/>
      <c r="CH1203" s="307" t="n"/>
      <c r="CI1203" s="307" t="n"/>
      <c r="CJ1203" s="307" t="n"/>
      <c r="CK1203" s="307" t="n"/>
      <c r="CL1203" s="307" t="n"/>
      <c r="CM1203" s="307" t="n"/>
      <c r="CN1203" s="307" t="n"/>
      <c r="CO1203" s="307" t="n"/>
      <c r="CP1203" s="307" t="n"/>
      <c r="CQ1203" s="307" t="n"/>
      <c r="CR1203" s="279" t="inlineStr"/>
      <c r="CS1203" s="280">
        <f>AVERAGE(Value(BY1203),value(CR1203))</f>
        <v/>
      </c>
      <c r="CT1203" s="421">
        <f>(IF(OR(MediaScorecard!BG1690="x", MediaScorecard!BH1690="x",MediaScorecard!BI1690="x",MediaScorecard!BJ1690="x",MediaScorecard!BK1690="x"),1, 2))</f>
        <v/>
      </c>
      <c r="CU1203" s="308" t="n"/>
      <c r="CV1203" s="308" t="n"/>
      <c r="CW1203" s="308" t="n"/>
      <c r="CX1203" s="309" t="n"/>
      <c r="CY1203" s="308" t="n"/>
      <c r="CZ1203" s="308" t="n"/>
      <c r="DA1203" s="308" t="n"/>
    </row>
    <row r="1204" ht="21" customHeight="1" s="590">
      <c r="A1204" s="421" t="n"/>
      <c r="B1204" s="270" t="n"/>
      <c r="C1204" s="266" t="n"/>
      <c r="D1204" s="267" t="inlineStr"/>
      <c r="E1204" s="267" t="inlineStr"/>
      <c r="F1204" s="268" t="inlineStr"/>
      <c r="G1204" s="421" t="n"/>
      <c r="H1204" s="269" t="n"/>
      <c r="I1204" s="421" t="n"/>
      <c r="J1204" s="421" t="n"/>
      <c r="K1204" s="421" t="n"/>
      <c r="L1204" s="421" t="n"/>
      <c r="M1204" s="421" t="n"/>
      <c r="N1204" s="421" t="n"/>
      <c r="O1204" s="421" t="n"/>
      <c r="P1204" s="421" t="n"/>
      <c r="Q1204" s="421" t="n"/>
      <c r="R1204" s="270" t="n"/>
      <c r="S1204" s="421" t="n"/>
      <c r="T1204" s="421" t="n"/>
      <c r="U1204" s="421" t="n"/>
      <c r="V1204" s="421" t="n"/>
      <c r="W1204" s="421" t="n"/>
      <c r="X1204" s="421" t="n"/>
      <c r="Y1204" s="421" t="n"/>
      <c r="Z1204" s="421" t="n"/>
      <c r="AA1204" s="421" t="n"/>
      <c r="AB1204" s="421" t="n"/>
      <c r="AC1204" s="421" t="n"/>
      <c r="AD1204" s="421" t="n"/>
      <c r="AE1204" s="421" t="n"/>
      <c r="AF1204" s="421" t="n"/>
      <c r="AG1204" s="421" t="n"/>
      <c r="AH1204" s="421" t="n"/>
      <c r="AI1204" s="421" t="n"/>
      <c r="AJ1204" s="297" t="n"/>
      <c r="AK1204" s="297" t="n"/>
      <c r="AL1204" s="284" t="n"/>
      <c r="AM1204" s="297" t="n"/>
      <c r="AN1204" s="285" t="n"/>
      <c r="AO1204" s="297" t="n"/>
      <c r="AP1204" s="297" t="n"/>
      <c r="AQ1204" s="297" t="n"/>
      <c r="AR1204" s="297" t="n"/>
      <c r="AS1204" s="297" t="n"/>
      <c r="AT1204" s="285" t="inlineStr">
        <is>
          <t>0</t>
        </is>
      </c>
      <c r="AU1204" s="297" t="inlineStr">
        <is>
          <t>0</t>
        </is>
      </c>
      <c r="AV1204" s="297" t="inlineStr">
        <is>
          <t>0</t>
        </is>
      </c>
      <c r="AW1204" s="297" t="inlineStr">
        <is>
          <t>0</t>
        </is>
      </c>
      <c r="AX1204" s="297" t="inlineStr">
        <is>
          <t>0</t>
        </is>
      </c>
      <c r="AY1204" s="286" t="inlineStr">
        <is>
          <t>0</t>
        </is>
      </c>
      <c r="AZ1204" s="286" t="inlineStr">
        <is>
          <t>0</t>
        </is>
      </c>
      <c r="BA1204" s="287" t="inlineStr">
        <is>
          <t>0</t>
        </is>
      </c>
      <c r="BB1204" s="286" t="inlineStr">
        <is>
          <t>0</t>
        </is>
      </c>
      <c r="BC1204" s="286" t="inlineStr">
        <is>
          <t>0</t>
        </is>
      </c>
      <c r="BD1204" s="286" t="inlineStr">
        <is>
          <t>0</t>
        </is>
      </c>
      <c r="BE1204" s="286" t="inlineStr">
        <is>
          <t>0</t>
        </is>
      </c>
      <c r="BF1204" s="286" t="inlineStr">
        <is>
          <t>0</t>
        </is>
      </c>
      <c r="BG1204" s="286" t="inlineStr">
        <is>
          <t>0</t>
        </is>
      </c>
      <c r="BH1204" s="297" t="inlineStr">
        <is>
          <t>0</t>
        </is>
      </c>
      <c r="BI1204" s="297" t="inlineStr">
        <is>
          <t>0</t>
        </is>
      </c>
      <c r="BJ1204" s="297" t="inlineStr">
        <is>
          <t>0</t>
        </is>
      </c>
      <c r="BK1204" s="297" t="inlineStr">
        <is>
          <t>0</t>
        </is>
      </c>
      <c r="BL1204" s="297" t="inlineStr">
        <is>
          <t>0</t>
        </is>
      </c>
      <c r="BM1204" s="297" t="inlineStr">
        <is>
          <t>0</t>
        </is>
      </c>
      <c r="BN1204" s="297" t="inlineStr">
        <is>
          <t>0</t>
        </is>
      </c>
      <c r="BO1204" s="285" t="inlineStr">
        <is>
          <t>0</t>
        </is>
      </c>
      <c r="BP1204" s="297" t="inlineStr">
        <is>
          <t>0</t>
        </is>
      </c>
      <c r="BQ1204" s="297" t="inlineStr">
        <is>
          <t>0</t>
        </is>
      </c>
      <c r="BR1204" s="297" t="inlineStr">
        <is>
          <t>0</t>
        </is>
      </c>
      <c r="BS1204" s="297" t="inlineStr">
        <is>
          <t>0</t>
        </is>
      </c>
      <c r="BT1204" s="297" t="inlineStr">
        <is>
          <t>0</t>
        </is>
      </c>
      <c r="BU1204" s="297" t="inlineStr">
        <is>
          <t>0</t>
        </is>
      </c>
      <c r="BV1204" s="297" t="inlineStr">
        <is>
          <t>0</t>
        </is>
      </c>
      <c r="BW1204" s="288" t="inlineStr">
        <is>
          <t>0</t>
        </is>
      </c>
      <c r="BX1204" s="276">
        <f>SUM(IF(COUNTIF(#REF!, "*1.*"), 2, 0), IF(COUNTIF(#REF!, "*2.*"), 2, 0), IF(COUNTIF(#REF!, "*3.*"), 2, 0), IF(COUNTIF(#REF!, "*4.*"), 2, 0), IF(COUNTIF(#REF!, "*5.*"), 2, 0), IF(COUNTIF(#REF!, "*6.*"), 2, 0))</f>
        <v/>
      </c>
      <c r="BY1204" s="277">
        <f t="array" ref="BY1204">SUM(VALUE(AT1204),VALUE(AU1204),VALUE(AV1204),VALUE(AW1204),VALUE(AX1204),VALUE(AY1204),VALUE(AZ1204),VALUE(BB1204),VALUE(BC1204),VALUE(BD1204),VALUE(BE1204),VALUE(BF1204),VALUE(BG1204),VALUE(BH1204),VALUE(BI1204),VALUE(BJ1204),VALUE(BK1204),VALUE(BL1204),VALUE(BM1204),VALUE(BN1204),VALUE(BO1204),VALUE(BP1204),VALUE(BQ1204),VALUE(BR1204),VALUE(BS1204),VALUE(BT1204),VALUE(BU1204),VALUE(BV1204),VALUE(BW1204))</f>
        <v/>
      </c>
      <c r="BZ1204" s="307" t="n"/>
      <c r="CA1204" s="307" t="n"/>
      <c r="CB1204" s="307" t="n"/>
      <c r="CC1204" s="307" t="n"/>
      <c r="CD1204" s="307" t="n"/>
      <c r="CE1204" s="307" t="n"/>
      <c r="CF1204" s="307" t="n"/>
      <c r="CG1204" s="307" t="n"/>
      <c r="CH1204" s="307" t="n"/>
      <c r="CI1204" s="307" t="n"/>
      <c r="CJ1204" s="307" t="n"/>
      <c r="CK1204" s="307" t="n"/>
      <c r="CL1204" s="307" t="n"/>
      <c r="CM1204" s="307" t="n"/>
      <c r="CN1204" s="307" t="n"/>
      <c r="CO1204" s="307" t="n"/>
      <c r="CP1204" s="307" t="n"/>
      <c r="CQ1204" s="307" t="n"/>
      <c r="CR1204" s="279" t="inlineStr"/>
      <c r="CS1204" s="280">
        <f>AVERAGE(Value(BY1204),value(CR1204))</f>
        <v/>
      </c>
      <c r="CT1204" s="421">
        <f>(IF(OR(MediaScorecard!BG1691="x", MediaScorecard!BH1691="x",MediaScorecard!BI1691="x",MediaScorecard!BJ1691="x",MediaScorecard!BK1691="x"),1, 2))</f>
        <v/>
      </c>
      <c r="CU1204" s="308" t="n"/>
      <c r="CV1204" s="308" t="n"/>
      <c r="CW1204" s="308" t="n"/>
      <c r="CX1204" s="309" t="n"/>
      <c r="CY1204" s="308" t="n"/>
      <c r="CZ1204" s="308" t="n"/>
      <c r="DA1204" s="308" t="n"/>
    </row>
    <row r="1205" ht="21" customHeight="1" s="590">
      <c r="A1205" s="421" t="n"/>
      <c r="B1205" s="270" t="n"/>
      <c r="C1205" s="266" t="n"/>
      <c r="D1205" s="267" t="inlineStr"/>
      <c r="E1205" s="267" t="inlineStr"/>
      <c r="F1205" s="268" t="inlineStr"/>
      <c r="G1205" s="421" t="n"/>
      <c r="H1205" s="269" t="n"/>
      <c r="I1205" s="421" t="n"/>
      <c r="J1205" s="421" t="n"/>
      <c r="K1205" s="421" t="n"/>
      <c r="L1205" s="421" t="n"/>
      <c r="M1205" s="421" t="n"/>
      <c r="N1205" s="421" t="n"/>
      <c r="O1205" s="421" t="n"/>
      <c r="P1205" s="421" t="n"/>
      <c r="Q1205" s="421" t="n"/>
      <c r="R1205" s="270" t="n"/>
      <c r="S1205" s="421" t="n"/>
      <c r="T1205" s="421" t="n"/>
      <c r="U1205" s="421" t="n"/>
      <c r="V1205" s="421" t="n"/>
      <c r="W1205" s="421" t="n"/>
      <c r="X1205" s="421" t="n"/>
      <c r="Y1205" s="421" t="n"/>
      <c r="Z1205" s="421" t="n"/>
      <c r="AA1205" s="421" t="n"/>
      <c r="AB1205" s="421" t="n"/>
      <c r="AC1205" s="421" t="n"/>
      <c r="AD1205" s="421" t="n"/>
      <c r="AE1205" s="421" t="n"/>
      <c r="AF1205" s="421" t="n"/>
      <c r="AG1205" s="421" t="n"/>
      <c r="AH1205" s="421" t="n"/>
      <c r="AI1205" s="421" t="n"/>
      <c r="AJ1205" s="297" t="n"/>
      <c r="AK1205" s="297" t="n"/>
      <c r="AL1205" s="284" t="n"/>
      <c r="AM1205" s="297" t="n"/>
      <c r="AN1205" s="285" t="n"/>
      <c r="AO1205" s="297" t="n"/>
      <c r="AP1205" s="297" t="n"/>
      <c r="AQ1205" s="297" t="n"/>
      <c r="AR1205" s="297" t="n"/>
      <c r="AS1205" s="297" t="n"/>
      <c r="AT1205" s="285" t="inlineStr">
        <is>
          <t>0</t>
        </is>
      </c>
      <c r="AU1205" s="297" t="inlineStr">
        <is>
          <t>0</t>
        </is>
      </c>
      <c r="AV1205" s="297" t="inlineStr">
        <is>
          <t>0</t>
        </is>
      </c>
      <c r="AW1205" s="297" t="inlineStr">
        <is>
          <t>0</t>
        </is>
      </c>
      <c r="AX1205" s="297" t="inlineStr">
        <is>
          <t>0</t>
        </is>
      </c>
      <c r="AY1205" s="286" t="inlineStr">
        <is>
          <t>0</t>
        </is>
      </c>
      <c r="AZ1205" s="286" t="inlineStr">
        <is>
          <t>0</t>
        </is>
      </c>
      <c r="BA1205" s="287" t="inlineStr">
        <is>
          <t>0</t>
        </is>
      </c>
      <c r="BB1205" s="286" t="inlineStr">
        <is>
          <t>0</t>
        </is>
      </c>
      <c r="BC1205" s="286" t="inlineStr">
        <is>
          <t>0</t>
        </is>
      </c>
      <c r="BD1205" s="286" t="inlineStr">
        <is>
          <t>0</t>
        </is>
      </c>
      <c r="BE1205" s="286" t="inlineStr">
        <is>
          <t>0</t>
        </is>
      </c>
      <c r="BF1205" s="286" t="inlineStr">
        <is>
          <t>0</t>
        </is>
      </c>
      <c r="BG1205" s="286" t="inlineStr">
        <is>
          <t>0</t>
        </is>
      </c>
      <c r="BH1205" s="297" t="inlineStr">
        <is>
          <t>0</t>
        </is>
      </c>
      <c r="BI1205" s="297" t="inlineStr">
        <is>
          <t>0</t>
        </is>
      </c>
      <c r="BJ1205" s="297" t="inlineStr">
        <is>
          <t>0</t>
        </is>
      </c>
      <c r="BK1205" s="297" t="inlineStr">
        <is>
          <t>0</t>
        </is>
      </c>
      <c r="BL1205" s="297" t="inlineStr">
        <is>
          <t>0</t>
        </is>
      </c>
      <c r="BM1205" s="297" t="inlineStr">
        <is>
          <t>0</t>
        </is>
      </c>
      <c r="BN1205" s="297" t="inlineStr">
        <is>
          <t>0</t>
        </is>
      </c>
      <c r="BO1205" s="285" t="inlineStr">
        <is>
          <t>0</t>
        </is>
      </c>
      <c r="BP1205" s="297" t="inlineStr">
        <is>
          <t>0</t>
        </is>
      </c>
      <c r="BQ1205" s="297" t="inlineStr">
        <is>
          <t>0</t>
        </is>
      </c>
      <c r="BR1205" s="297" t="inlineStr">
        <is>
          <t>0</t>
        </is>
      </c>
      <c r="BS1205" s="297" t="inlineStr">
        <is>
          <t>0</t>
        </is>
      </c>
      <c r="BT1205" s="297" t="inlineStr">
        <is>
          <t>0</t>
        </is>
      </c>
      <c r="BU1205" s="297" t="inlineStr">
        <is>
          <t>0</t>
        </is>
      </c>
      <c r="BV1205" s="297" t="inlineStr">
        <is>
          <t>0</t>
        </is>
      </c>
      <c r="BW1205" s="288" t="inlineStr">
        <is>
          <t>0</t>
        </is>
      </c>
      <c r="BX1205" s="276">
        <f>SUM(IF(COUNTIF(#REF!, "*1.*"), 2, 0), IF(COUNTIF(#REF!, "*2.*"), 2, 0), IF(COUNTIF(#REF!, "*3.*"), 2, 0), IF(COUNTIF(#REF!, "*4.*"), 2, 0), IF(COUNTIF(#REF!, "*5.*"), 2, 0), IF(COUNTIF(#REF!, "*6.*"), 2, 0))</f>
        <v/>
      </c>
      <c r="BY1205" s="277">
        <f t="array" ref="BY1205">SUM(VALUE(AT1205),VALUE(AU1205),VALUE(AV1205),VALUE(AW1205),VALUE(AX1205),VALUE(AY1205),VALUE(AZ1205),VALUE(BB1205),VALUE(BC1205),VALUE(BD1205),VALUE(BE1205),VALUE(BF1205),VALUE(BG1205),VALUE(BH1205),VALUE(BI1205),VALUE(BJ1205),VALUE(BK1205),VALUE(BL1205),VALUE(BM1205),VALUE(BN1205),VALUE(BO1205),VALUE(BP1205),VALUE(BQ1205),VALUE(BR1205),VALUE(BS1205),VALUE(BT1205),VALUE(BU1205),VALUE(BV1205),VALUE(BW1205))</f>
        <v/>
      </c>
      <c r="BZ1205" s="307" t="n"/>
      <c r="CA1205" s="307" t="n"/>
      <c r="CB1205" s="307" t="n"/>
      <c r="CC1205" s="307" t="n"/>
      <c r="CD1205" s="307" t="n"/>
      <c r="CE1205" s="307" t="n"/>
      <c r="CF1205" s="307" t="n"/>
      <c r="CG1205" s="307" t="n"/>
      <c r="CH1205" s="307" t="n"/>
      <c r="CI1205" s="307" t="n"/>
      <c r="CJ1205" s="307" t="n"/>
      <c r="CK1205" s="307" t="n"/>
      <c r="CL1205" s="307" t="n"/>
      <c r="CM1205" s="307" t="n"/>
      <c r="CN1205" s="307" t="n"/>
      <c r="CO1205" s="307" t="n"/>
      <c r="CP1205" s="307" t="n"/>
      <c r="CQ1205" s="307" t="n"/>
      <c r="CR1205" s="279" t="inlineStr"/>
      <c r="CS1205" s="280">
        <f>AVERAGE(Value(BY1205),value(CR1205))</f>
        <v/>
      </c>
      <c r="CT1205" s="421">
        <f>(IF(OR(MediaScorecard!BG1692="x", MediaScorecard!BH1692="x",MediaScorecard!BI1692="x",MediaScorecard!BJ1692="x",MediaScorecard!BK1692="x"),1, 2))</f>
        <v/>
      </c>
      <c r="CU1205" s="308" t="n"/>
      <c r="CV1205" s="308" t="n"/>
      <c r="CW1205" s="308" t="n"/>
      <c r="CX1205" s="309" t="n"/>
      <c r="CY1205" s="308" t="n"/>
      <c r="CZ1205" s="308" t="n"/>
      <c r="DA1205" s="308" t="n"/>
    </row>
    <row r="1206" ht="21" customHeight="1" s="590">
      <c r="A1206" s="421" t="n"/>
      <c r="B1206" s="270" t="n"/>
      <c r="C1206" s="266" t="n"/>
      <c r="D1206" s="267" t="inlineStr"/>
      <c r="E1206" s="267" t="inlineStr"/>
      <c r="F1206" s="268" t="inlineStr"/>
      <c r="G1206" s="421" t="n"/>
      <c r="H1206" s="269" t="n"/>
      <c r="I1206" s="421" t="n"/>
      <c r="J1206" s="421" t="n"/>
      <c r="K1206" s="421" t="n"/>
      <c r="L1206" s="421" t="n"/>
      <c r="M1206" s="421" t="n"/>
      <c r="N1206" s="421" t="n"/>
      <c r="O1206" s="421" t="n"/>
      <c r="P1206" s="421" t="n"/>
      <c r="Q1206" s="421" t="n"/>
      <c r="R1206" s="270" t="n"/>
      <c r="S1206" s="421" t="n"/>
      <c r="T1206" s="421" t="n"/>
      <c r="U1206" s="421" t="n"/>
      <c r="V1206" s="421" t="n"/>
      <c r="W1206" s="421" t="n"/>
      <c r="X1206" s="421" t="n"/>
      <c r="Y1206" s="421" t="n"/>
      <c r="Z1206" s="421" t="n"/>
      <c r="AA1206" s="421" t="n"/>
      <c r="AB1206" s="421" t="n"/>
      <c r="AC1206" s="421" t="n"/>
      <c r="AD1206" s="421" t="n"/>
      <c r="AE1206" s="421" t="n"/>
      <c r="AF1206" s="421" t="n"/>
      <c r="AG1206" s="421" t="n"/>
      <c r="AH1206" s="421" t="n"/>
      <c r="AI1206" s="421" t="n"/>
      <c r="AJ1206" s="297" t="n"/>
      <c r="AK1206" s="297" t="n"/>
      <c r="AL1206" s="284" t="n"/>
      <c r="AM1206" s="297" t="n"/>
      <c r="AN1206" s="285" t="n"/>
      <c r="AO1206" s="297" t="n"/>
      <c r="AP1206" s="297" t="n"/>
      <c r="AQ1206" s="297" t="n"/>
      <c r="AR1206" s="297" t="n"/>
      <c r="AS1206" s="297" t="n"/>
      <c r="AT1206" s="285" t="inlineStr">
        <is>
          <t>0</t>
        </is>
      </c>
      <c r="AU1206" s="297" t="inlineStr">
        <is>
          <t>0</t>
        </is>
      </c>
      <c r="AV1206" s="297" t="inlineStr">
        <is>
          <t>0</t>
        </is>
      </c>
      <c r="AW1206" s="297" t="inlineStr">
        <is>
          <t>0</t>
        </is>
      </c>
      <c r="AX1206" s="297" t="inlineStr">
        <is>
          <t>0</t>
        </is>
      </c>
      <c r="AY1206" s="286" t="inlineStr">
        <is>
          <t>0</t>
        </is>
      </c>
      <c r="AZ1206" s="286" t="inlineStr">
        <is>
          <t>0</t>
        </is>
      </c>
      <c r="BA1206" s="287" t="inlineStr">
        <is>
          <t>0</t>
        </is>
      </c>
      <c r="BB1206" s="286" t="inlineStr">
        <is>
          <t>0</t>
        </is>
      </c>
      <c r="BC1206" s="286" t="inlineStr">
        <is>
          <t>0</t>
        </is>
      </c>
      <c r="BD1206" s="286" t="inlineStr">
        <is>
          <t>0</t>
        </is>
      </c>
      <c r="BE1206" s="286" t="inlineStr">
        <is>
          <t>0</t>
        </is>
      </c>
      <c r="BF1206" s="286" t="inlineStr">
        <is>
          <t>0</t>
        </is>
      </c>
      <c r="BG1206" s="286" t="inlineStr">
        <is>
          <t>0</t>
        </is>
      </c>
      <c r="BH1206" s="297" t="inlineStr">
        <is>
          <t>0</t>
        </is>
      </c>
      <c r="BI1206" s="297" t="inlineStr">
        <is>
          <t>0</t>
        </is>
      </c>
      <c r="BJ1206" s="297" t="inlineStr">
        <is>
          <t>0</t>
        </is>
      </c>
      <c r="BK1206" s="297" t="inlineStr">
        <is>
          <t>0</t>
        </is>
      </c>
      <c r="BL1206" s="297" t="inlineStr">
        <is>
          <t>0</t>
        </is>
      </c>
      <c r="BM1206" s="297" t="inlineStr">
        <is>
          <t>0</t>
        </is>
      </c>
      <c r="BN1206" s="297" t="inlineStr">
        <is>
          <t>0</t>
        </is>
      </c>
      <c r="BO1206" s="285" t="inlineStr">
        <is>
          <t>0</t>
        </is>
      </c>
      <c r="BP1206" s="297" t="inlineStr">
        <is>
          <t>0</t>
        </is>
      </c>
      <c r="BQ1206" s="297" t="inlineStr">
        <is>
          <t>0</t>
        </is>
      </c>
      <c r="BR1206" s="297" t="inlineStr">
        <is>
          <t>0</t>
        </is>
      </c>
      <c r="BS1206" s="297" t="inlineStr">
        <is>
          <t>0</t>
        </is>
      </c>
      <c r="BT1206" s="297" t="inlineStr">
        <is>
          <t>0</t>
        </is>
      </c>
      <c r="BU1206" s="297" t="inlineStr">
        <is>
          <t>0</t>
        </is>
      </c>
      <c r="BV1206" s="297" t="inlineStr">
        <is>
          <t>0</t>
        </is>
      </c>
      <c r="BW1206" s="288" t="inlineStr">
        <is>
          <t>0</t>
        </is>
      </c>
      <c r="BX1206" s="276">
        <f>SUM(IF(COUNTIF(#REF!, "*1.*"), 2, 0), IF(COUNTIF(#REF!, "*2.*"), 2, 0), IF(COUNTIF(#REF!, "*3.*"), 2, 0), IF(COUNTIF(#REF!, "*4.*"), 2, 0), IF(COUNTIF(#REF!, "*5.*"), 2, 0), IF(COUNTIF(#REF!, "*6.*"), 2, 0))</f>
        <v/>
      </c>
      <c r="BY1206" s="277">
        <f t="array" ref="BY1206">SUM(VALUE(AT1206),VALUE(AU1206),VALUE(AV1206),VALUE(AW1206),VALUE(AX1206),VALUE(AY1206),VALUE(AZ1206),VALUE(BB1206),VALUE(BC1206),VALUE(BD1206),VALUE(BE1206),VALUE(BF1206),VALUE(BG1206),VALUE(BH1206),VALUE(BI1206),VALUE(BJ1206),VALUE(BK1206),VALUE(BL1206),VALUE(BM1206),VALUE(BN1206),VALUE(BO1206),VALUE(BP1206),VALUE(BQ1206),VALUE(BR1206),VALUE(BS1206),VALUE(BT1206),VALUE(BU1206),VALUE(BV1206),VALUE(BW1206))</f>
        <v/>
      </c>
      <c r="BZ1206" s="307" t="n"/>
      <c r="CA1206" s="307" t="n"/>
      <c r="CB1206" s="307" t="n"/>
      <c r="CC1206" s="307" t="n"/>
      <c r="CD1206" s="307" t="n"/>
      <c r="CE1206" s="307" t="n"/>
      <c r="CF1206" s="307" t="n"/>
      <c r="CG1206" s="307" t="n"/>
      <c r="CH1206" s="307" t="n"/>
      <c r="CI1206" s="307" t="n"/>
      <c r="CJ1206" s="307" t="n"/>
      <c r="CK1206" s="307" t="n"/>
      <c r="CL1206" s="307" t="n"/>
      <c r="CM1206" s="307" t="n"/>
      <c r="CN1206" s="307" t="n"/>
      <c r="CO1206" s="307" t="n"/>
      <c r="CP1206" s="307" t="n"/>
      <c r="CQ1206" s="307" t="n"/>
      <c r="CR1206" s="279" t="inlineStr"/>
      <c r="CS1206" s="280">
        <f>AVERAGE(Value(BY1206),value(CR1206))</f>
        <v/>
      </c>
      <c r="CT1206" s="421">
        <f>(IF(OR(MediaScorecard!BG1693="x", MediaScorecard!BH1693="x",MediaScorecard!BI1693="x",MediaScorecard!BJ1693="x",MediaScorecard!BK1693="x"),1, 2))</f>
        <v/>
      </c>
      <c r="CU1206" s="308" t="n"/>
      <c r="CV1206" s="308" t="n"/>
      <c r="CW1206" s="308" t="n"/>
      <c r="CX1206" s="309" t="n"/>
      <c r="CY1206" s="308" t="n"/>
      <c r="CZ1206" s="308" t="n"/>
      <c r="DA1206" s="308" t="n"/>
    </row>
    <row r="1207" ht="21" customHeight="1" s="590">
      <c r="A1207" s="421" t="n"/>
      <c r="B1207" s="270" t="n"/>
      <c r="C1207" s="266" t="n"/>
      <c r="D1207" s="267" t="inlineStr"/>
      <c r="E1207" s="267" t="inlineStr"/>
      <c r="F1207" s="268" t="inlineStr"/>
      <c r="G1207" s="421" t="n"/>
      <c r="H1207" s="269" t="n"/>
      <c r="I1207" s="421" t="n"/>
      <c r="J1207" s="421" t="n"/>
      <c r="K1207" s="421" t="n"/>
      <c r="L1207" s="421" t="n"/>
      <c r="M1207" s="421" t="n"/>
      <c r="N1207" s="421" t="n"/>
      <c r="O1207" s="421" t="n"/>
      <c r="P1207" s="421" t="n"/>
      <c r="Q1207" s="421" t="n"/>
      <c r="R1207" s="270" t="n"/>
      <c r="S1207" s="421" t="n"/>
      <c r="T1207" s="421" t="n"/>
      <c r="U1207" s="421" t="n"/>
      <c r="V1207" s="421" t="n"/>
      <c r="W1207" s="421" t="n"/>
      <c r="X1207" s="421" t="n"/>
      <c r="Y1207" s="421" t="n"/>
      <c r="Z1207" s="421" t="n"/>
      <c r="AA1207" s="421" t="n"/>
      <c r="AB1207" s="421" t="n"/>
      <c r="AC1207" s="421" t="n"/>
      <c r="AD1207" s="421" t="n"/>
      <c r="AE1207" s="421" t="n"/>
      <c r="AF1207" s="421" t="n"/>
      <c r="AG1207" s="421" t="n"/>
      <c r="AH1207" s="421" t="n"/>
      <c r="AI1207" s="421" t="n"/>
      <c r="AJ1207" s="297" t="n"/>
      <c r="AK1207" s="297" t="n"/>
      <c r="AL1207" s="284" t="n"/>
      <c r="AM1207" s="297" t="n"/>
      <c r="AN1207" s="285" t="n"/>
      <c r="AO1207" s="297" t="n"/>
      <c r="AP1207" s="297" t="n"/>
      <c r="AQ1207" s="297" t="n"/>
      <c r="AR1207" s="297" t="n"/>
      <c r="AS1207" s="297" t="n"/>
      <c r="AT1207" s="285" t="inlineStr">
        <is>
          <t>0</t>
        </is>
      </c>
      <c r="AU1207" s="297" t="inlineStr">
        <is>
          <t>0</t>
        </is>
      </c>
      <c r="AV1207" s="297" t="inlineStr">
        <is>
          <t>0</t>
        </is>
      </c>
      <c r="AW1207" s="297" t="inlineStr">
        <is>
          <t>0</t>
        </is>
      </c>
      <c r="AX1207" s="297" t="inlineStr">
        <is>
          <t>0</t>
        </is>
      </c>
      <c r="AY1207" s="286" t="inlineStr">
        <is>
          <t>0</t>
        </is>
      </c>
      <c r="AZ1207" s="286" t="inlineStr">
        <is>
          <t>0</t>
        </is>
      </c>
      <c r="BA1207" s="287" t="inlineStr">
        <is>
          <t>0</t>
        </is>
      </c>
      <c r="BB1207" s="286" t="inlineStr">
        <is>
          <t>0</t>
        </is>
      </c>
      <c r="BC1207" s="286" t="inlineStr">
        <is>
          <t>0</t>
        </is>
      </c>
      <c r="BD1207" s="286" t="inlineStr">
        <is>
          <t>0</t>
        </is>
      </c>
      <c r="BE1207" s="286" t="inlineStr">
        <is>
          <t>0</t>
        </is>
      </c>
      <c r="BF1207" s="286" t="inlineStr">
        <is>
          <t>0</t>
        </is>
      </c>
      <c r="BG1207" s="286" t="inlineStr">
        <is>
          <t>0</t>
        </is>
      </c>
      <c r="BH1207" s="297" t="inlineStr">
        <is>
          <t>0</t>
        </is>
      </c>
      <c r="BI1207" s="297" t="inlineStr">
        <is>
          <t>0</t>
        </is>
      </c>
      <c r="BJ1207" s="297" t="inlineStr">
        <is>
          <t>0</t>
        </is>
      </c>
      <c r="BK1207" s="297" t="inlineStr">
        <is>
          <t>0</t>
        </is>
      </c>
      <c r="BL1207" s="297" t="inlineStr">
        <is>
          <t>0</t>
        </is>
      </c>
      <c r="BM1207" s="297" t="inlineStr">
        <is>
          <t>0</t>
        </is>
      </c>
      <c r="BN1207" s="297" t="inlineStr">
        <is>
          <t>0</t>
        </is>
      </c>
      <c r="BO1207" s="285" t="inlineStr">
        <is>
          <t>0</t>
        </is>
      </c>
      <c r="BP1207" s="297" t="inlineStr">
        <is>
          <t>0</t>
        </is>
      </c>
      <c r="BQ1207" s="297" t="inlineStr">
        <is>
          <t>0</t>
        </is>
      </c>
      <c r="BR1207" s="297" t="inlineStr">
        <is>
          <t>0</t>
        </is>
      </c>
      <c r="BS1207" s="297" t="inlineStr">
        <is>
          <t>0</t>
        </is>
      </c>
      <c r="BT1207" s="297" t="inlineStr">
        <is>
          <t>0</t>
        </is>
      </c>
      <c r="BU1207" s="297" t="inlineStr">
        <is>
          <t>0</t>
        </is>
      </c>
      <c r="BV1207" s="297" t="inlineStr">
        <is>
          <t>0</t>
        </is>
      </c>
      <c r="BW1207" s="288" t="inlineStr">
        <is>
          <t>0</t>
        </is>
      </c>
      <c r="BX1207" s="276">
        <f>SUM(IF(COUNTIF(#REF!, "*1.*"), 2, 0), IF(COUNTIF(#REF!, "*2.*"), 2, 0), IF(COUNTIF(#REF!, "*3.*"), 2, 0), IF(COUNTIF(#REF!, "*4.*"), 2, 0), IF(COUNTIF(#REF!, "*5.*"), 2, 0), IF(COUNTIF(#REF!, "*6.*"), 2, 0))</f>
        <v/>
      </c>
      <c r="BY1207" s="277">
        <f t="array" ref="BY1207">SUM(VALUE(AT1207),VALUE(AU1207),VALUE(AV1207),VALUE(AW1207),VALUE(AX1207),VALUE(AY1207),VALUE(AZ1207),VALUE(BB1207),VALUE(BC1207),VALUE(BD1207),VALUE(BE1207),VALUE(BF1207),VALUE(BG1207),VALUE(BH1207),VALUE(BI1207),VALUE(BJ1207),VALUE(BK1207),VALUE(BL1207),VALUE(BM1207),VALUE(BN1207),VALUE(BO1207),VALUE(BP1207),VALUE(BQ1207),VALUE(BR1207),VALUE(BS1207),VALUE(BT1207),VALUE(BU1207),VALUE(BV1207),VALUE(BW1207))</f>
        <v/>
      </c>
      <c r="BZ1207" s="307" t="n"/>
      <c r="CA1207" s="307" t="n"/>
      <c r="CB1207" s="307" t="n"/>
      <c r="CC1207" s="307" t="n"/>
      <c r="CD1207" s="307" t="n"/>
      <c r="CE1207" s="307" t="n"/>
      <c r="CF1207" s="307" t="n"/>
      <c r="CG1207" s="307" t="n"/>
      <c r="CH1207" s="307" t="n"/>
      <c r="CI1207" s="307" t="n"/>
      <c r="CJ1207" s="307" t="n"/>
      <c r="CK1207" s="307" t="n"/>
      <c r="CL1207" s="307" t="n"/>
      <c r="CM1207" s="307" t="n"/>
      <c r="CN1207" s="307" t="n"/>
      <c r="CO1207" s="307" t="n"/>
      <c r="CP1207" s="307" t="n"/>
      <c r="CQ1207" s="307" t="n"/>
      <c r="CR1207" s="279" t="inlineStr"/>
      <c r="CS1207" s="280">
        <f>AVERAGE(Value(BY1207),value(CR1207))</f>
        <v/>
      </c>
      <c r="CT1207" s="421">
        <f>(IF(OR(MediaScorecard!BG1694="x", MediaScorecard!BH1694="x",MediaScorecard!BI1694="x",MediaScorecard!BJ1694="x",MediaScorecard!BK1694="x"),1, 2))</f>
        <v/>
      </c>
      <c r="CU1207" s="308" t="n"/>
      <c r="CV1207" s="308" t="n"/>
      <c r="CW1207" s="308" t="n"/>
      <c r="CX1207" s="309" t="n"/>
      <c r="CY1207" s="308" t="n"/>
      <c r="CZ1207" s="308" t="n"/>
      <c r="DA1207" s="308" t="n"/>
    </row>
    <row r="1208" ht="21" customHeight="1" s="590">
      <c r="A1208" s="421" t="n"/>
      <c r="B1208" s="270" t="n"/>
      <c r="C1208" s="266" t="n"/>
      <c r="D1208" s="267" t="inlineStr"/>
      <c r="E1208" s="267" t="inlineStr"/>
      <c r="F1208" s="268" t="inlineStr"/>
      <c r="G1208" s="421" t="n"/>
      <c r="H1208" s="269" t="n"/>
      <c r="I1208" s="421" t="n"/>
      <c r="J1208" s="421" t="n"/>
      <c r="K1208" s="421" t="n"/>
      <c r="L1208" s="421" t="n"/>
      <c r="M1208" s="421" t="n"/>
      <c r="N1208" s="421" t="n"/>
      <c r="O1208" s="421" t="n"/>
      <c r="P1208" s="421" t="n"/>
      <c r="Q1208" s="421" t="n"/>
      <c r="R1208" s="270" t="n"/>
      <c r="S1208" s="421" t="n"/>
      <c r="T1208" s="421" t="n"/>
      <c r="U1208" s="421" t="n"/>
      <c r="V1208" s="421" t="n"/>
      <c r="W1208" s="421" t="n"/>
      <c r="X1208" s="421" t="n"/>
      <c r="Y1208" s="421" t="n"/>
      <c r="Z1208" s="421" t="n"/>
      <c r="AA1208" s="421" t="n"/>
      <c r="AB1208" s="421" t="n"/>
      <c r="AC1208" s="421" t="n"/>
      <c r="AD1208" s="421" t="n"/>
      <c r="AE1208" s="421" t="n"/>
      <c r="AF1208" s="421" t="n"/>
      <c r="AG1208" s="421" t="n"/>
      <c r="AH1208" s="421" t="n"/>
      <c r="AI1208" s="421" t="n"/>
      <c r="AJ1208" s="297" t="n"/>
      <c r="AK1208" s="297" t="n"/>
      <c r="AL1208" s="284" t="n"/>
      <c r="AM1208" s="297" t="n"/>
      <c r="AN1208" s="285" t="n"/>
      <c r="AO1208" s="297" t="n"/>
      <c r="AP1208" s="297" t="n"/>
      <c r="AQ1208" s="297" t="n"/>
      <c r="AR1208" s="297" t="n"/>
      <c r="AS1208" s="297" t="n"/>
      <c r="AT1208" s="285" t="inlineStr">
        <is>
          <t>0</t>
        </is>
      </c>
      <c r="AU1208" s="297" t="inlineStr">
        <is>
          <t>0</t>
        </is>
      </c>
      <c r="AV1208" s="297" t="inlineStr">
        <is>
          <t>0</t>
        </is>
      </c>
      <c r="AW1208" s="297" t="inlineStr">
        <is>
          <t>0</t>
        </is>
      </c>
      <c r="AX1208" s="297" t="inlineStr">
        <is>
          <t>0</t>
        </is>
      </c>
      <c r="AY1208" s="286" t="inlineStr">
        <is>
          <t>0</t>
        </is>
      </c>
      <c r="AZ1208" s="286" t="inlineStr">
        <is>
          <t>0</t>
        </is>
      </c>
      <c r="BA1208" s="287" t="inlineStr">
        <is>
          <t>0</t>
        </is>
      </c>
      <c r="BB1208" s="286" t="inlineStr">
        <is>
          <t>0</t>
        </is>
      </c>
      <c r="BC1208" s="286" t="inlineStr">
        <is>
          <t>0</t>
        </is>
      </c>
      <c r="BD1208" s="286" t="inlineStr">
        <is>
          <t>0</t>
        </is>
      </c>
      <c r="BE1208" s="286" t="inlineStr">
        <is>
          <t>0</t>
        </is>
      </c>
      <c r="BF1208" s="286" t="inlineStr">
        <is>
          <t>0</t>
        </is>
      </c>
      <c r="BG1208" s="286" t="inlineStr">
        <is>
          <t>0</t>
        </is>
      </c>
      <c r="BH1208" s="297" t="inlineStr">
        <is>
          <t>0</t>
        </is>
      </c>
      <c r="BI1208" s="297" t="inlineStr">
        <is>
          <t>0</t>
        </is>
      </c>
      <c r="BJ1208" s="297" t="inlineStr">
        <is>
          <t>0</t>
        </is>
      </c>
      <c r="BK1208" s="297" t="inlineStr">
        <is>
          <t>0</t>
        </is>
      </c>
      <c r="BL1208" s="297" t="inlineStr">
        <is>
          <t>0</t>
        </is>
      </c>
      <c r="BM1208" s="297" t="inlineStr">
        <is>
          <t>0</t>
        </is>
      </c>
      <c r="BN1208" s="297" t="inlineStr">
        <is>
          <t>0</t>
        </is>
      </c>
      <c r="BO1208" s="285" t="inlineStr">
        <is>
          <t>0</t>
        </is>
      </c>
      <c r="BP1208" s="297" t="inlineStr">
        <is>
          <t>0</t>
        </is>
      </c>
      <c r="BQ1208" s="297" t="inlineStr">
        <is>
          <t>0</t>
        </is>
      </c>
      <c r="BR1208" s="297" t="inlineStr">
        <is>
          <t>0</t>
        </is>
      </c>
      <c r="BS1208" s="297" t="inlineStr">
        <is>
          <t>0</t>
        </is>
      </c>
      <c r="BT1208" s="297" t="inlineStr">
        <is>
          <t>0</t>
        </is>
      </c>
      <c r="BU1208" s="297" t="inlineStr">
        <is>
          <t>0</t>
        </is>
      </c>
      <c r="BV1208" s="297" t="inlineStr">
        <is>
          <t>0</t>
        </is>
      </c>
      <c r="BW1208" s="288" t="inlineStr">
        <is>
          <t>0</t>
        </is>
      </c>
      <c r="BX1208" s="276">
        <f>SUM(IF(COUNTIF(#REF!, "*1.*"), 2, 0), IF(COUNTIF(#REF!, "*2.*"), 2, 0), IF(COUNTIF(#REF!, "*3.*"), 2, 0), IF(COUNTIF(#REF!, "*4.*"), 2, 0), IF(COUNTIF(#REF!, "*5.*"), 2, 0), IF(COUNTIF(#REF!, "*6.*"), 2, 0))</f>
        <v/>
      </c>
      <c r="BY1208" s="277">
        <f t="array" ref="BY1208">SUM(VALUE(AT1208),VALUE(AU1208),VALUE(AV1208),VALUE(AW1208),VALUE(AX1208),VALUE(AY1208),VALUE(AZ1208),VALUE(BB1208),VALUE(BC1208),VALUE(BD1208),VALUE(BE1208),VALUE(BF1208),VALUE(BG1208),VALUE(BH1208),VALUE(BI1208),VALUE(BJ1208),VALUE(BK1208),VALUE(BL1208),VALUE(BM1208),VALUE(BN1208),VALUE(BO1208),VALUE(BP1208),VALUE(BQ1208),VALUE(BR1208),VALUE(BS1208),VALUE(BT1208),VALUE(BU1208),VALUE(BV1208),VALUE(BW1208))</f>
        <v/>
      </c>
      <c r="BZ1208" s="307" t="n"/>
      <c r="CA1208" s="307" t="n"/>
      <c r="CB1208" s="307" t="n"/>
      <c r="CC1208" s="307" t="n"/>
      <c r="CD1208" s="307" t="n"/>
      <c r="CE1208" s="307" t="n"/>
      <c r="CF1208" s="307" t="n"/>
      <c r="CG1208" s="307" t="n"/>
      <c r="CH1208" s="307" t="n"/>
      <c r="CI1208" s="307" t="n"/>
      <c r="CJ1208" s="307" t="n"/>
      <c r="CK1208" s="307" t="n"/>
      <c r="CL1208" s="307" t="n"/>
      <c r="CM1208" s="307" t="n"/>
      <c r="CN1208" s="307" t="n"/>
      <c r="CO1208" s="307" t="n"/>
      <c r="CP1208" s="307" t="n"/>
      <c r="CQ1208" s="307" t="n"/>
      <c r="CR1208" s="279" t="inlineStr"/>
      <c r="CS1208" s="280">
        <f>AVERAGE(Value(BY1208),value(CR1208))</f>
        <v/>
      </c>
      <c r="CT1208" s="421">
        <f>(IF(OR(MediaScorecard!BG1695="x", MediaScorecard!BH1695="x",MediaScorecard!BI1695="x",MediaScorecard!BJ1695="x",MediaScorecard!BK1695="x"),1, 2))</f>
        <v/>
      </c>
      <c r="CU1208" s="308" t="n"/>
      <c r="CV1208" s="308" t="n"/>
      <c r="CW1208" s="308" t="n"/>
      <c r="CX1208" s="309" t="n"/>
      <c r="CY1208" s="308" t="n"/>
      <c r="CZ1208" s="308" t="n"/>
      <c r="DA1208" s="308" t="n"/>
    </row>
    <row r="1209" ht="21" customHeight="1" s="590">
      <c r="A1209" s="421" t="n"/>
      <c r="B1209" s="270" t="n"/>
      <c r="C1209" s="266" t="n"/>
      <c r="D1209" s="267" t="inlineStr"/>
      <c r="E1209" s="267" t="inlineStr"/>
      <c r="F1209" s="268" t="inlineStr"/>
      <c r="G1209" s="421" t="n"/>
      <c r="H1209" s="269" t="n"/>
      <c r="I1209" s="421" t="n"/>
      <c r="J1209" s="421" t="n"/>
      <c r="K1209" s="421" t="n"/>
      <c r="L1209" s="421" t="n"/>
      <c r="M1209" s="421" t="n"/>
      <c r="N1209" s="421" t="n"/>
      <c r="O1209" s="421" t="n"/>
      <c r="P1209" s="421" t="n"/>
      <c r="Q1209" s="421" t="n"/>
      <c r="R1209" s="270" t="n"/>
      <c r="S1209" s="421" t="n"/>
      <c r="T1209" s="421" t="n"/>
      <c r="U1209" s="421" t="n"/>
      <c r="V1209" s="421" t="n"/>
      <c r="W1209" s="421" t="n"/>
      <c r="X1209" s="421" t="n"/>
      <c r="Y1209" s="421" t="n"/>
      <c r="Z1209" s="421" t="n"/>
      <c r="AA1209" s="421" t="n"/>
      <c r="AB1209" s="421" t="n"/>
      <c r="AC1209" s="421" t="n"/>
      <c r="AD1209" s="421" t="n"/>
      <c r="AE1209" s="421" t="n"/>
      <c r="AF1209" s="421" t="n"/>
      <c r="AG1209" s="421" t="n"/>
      <c r="AH1209" s="421" t="n"/>
      <c r="AI1209" s="421" t="n"/>
      <c r="AJ1209" s="297" t="n"/>
      <c r="AK1209" s="297" t="n"/>
      <c r="AL1209" s="284" t="n"/>
      <c r="AM1209" s="297" t="n"/>
      <c r="AN1209" s="285" t="n"/>
      <c r="AO1209" s="297" t="n"/>
      <c r="AP1209" s="297" t="n"/>
      <c r="AQ1209" s="297" t="n"/>
      <c r="AR1209" s="297" t="n"/>
      <c r="AS1209" s="297" t="n"/>
      <c r="AT1209" s="285" t="inlineStr">
        <is>
          <t>0</t>
        </is>
      </c>
      <c r="AU1209" s="297" t="inlineStr">
        <is>
          <t>0</t>
        </is>
      </c>
      <c r="AV1209" s="297" t="inlineStr">
        <is>
          <t>0</t>
        </is>
      </c>
      <c r="AW1209" s="297" t="inlineStr">
        <is>
          <t>0</t>
        </is>
      </c>
      <c r="AX1209" s="297" t="inlineStr">
        <is>
          <t>0</t>
        </is>
      </c>
      <c r="AY1209" s="286" t="inlineStr">
        <is>
          <t>0</t>
        </is>
      </c>
      <c r="AZ1209" s="286" t="inlineStr">
        <is>
          <t>0</t>
        </is>
      </c>
      <c r="BA1209" s="287" t="inlineStr">
        <is>
          <t>0</t>
        </is>
      </c>
      <c r="BB1209" s="286" t="inlineStr">
        <is>
          <t>0</t>
        </is>
      </c>
      <c r="BC1209" s="286" t="inlineStr">
        <is>
          <t>0</t>
        </is>
      </c>
      <c r="BD1209" s="286" t="inlineStr">
        <is>
          <t>0</t>
        </is>
      </c>
      <c r="BE1209" s="286" t="inlineStr">
        <is>
          <t>0</t>
        </is>
      </c>
      <c r="BF1209" s="286" t="inlineStr">
        <is>
          <t>0</t>
        </is>
      </c>
      <c r="BG1209" s="286" t="inlineStr">
        <is>
          <t>0</t>
        </is>
      </c>
      <c r="BH1209" s="297" t="inlineStr">
        <is>
          <t>0</t>
        </is>
      </c>
      <c r="BI1209" s="297" t="inlineStr">
        <is>
          <t>0</t>
        </is>
      </c>
      <c r="BJ1209" s="297" t="inlineStr">
        <is>
          <t>0</t>
        </is>
      </c>
      <c r="BK1209" s="297" t="inlineStr">
        <is>
          <t>0</t>
        </is>
      </c>
      <c r="BL1209" s="297" t="inlineStr">
        <is>
          <t>0</t>
        </is>
      </c>
      <c r="BM1209" s="297" t="inlineStr">
        <is>
          <t>0</t>
        </is>
      </c>
      <c r="BN1209" s="297" t="inlineStr">
        <is>
          <t>0</t>
        </is>
      </c>
      <c r="BO1209" s="285" t="inlineStr">
        <is>
          <t>0</t>
        </is>
      </c>
      <c r="BP1209" s="297" t="inlineStr">
        <is>
          <t>0</t>
        </is>
      </c>
      <c r="BQ1209" s="297" t="inlineStr">
        <is>
          <t>0</t>
        </is>
      </c>
      <c r="BR1209" s="297" t="inlineStr">
        <is>
          <t>0</t>
        </is>
      </c>
      <c r="BS1209" s="297" t="inlineStr">
        <is>
          <t>0</t>
        </is>
      </c>
      <c r="BT1209" s="297" t="inlineStr">
        <is>
          <t>0</t>
        </is>
      </c>
      <c r="BU1209" s="297" t="inlineStr">
        <is>
          <t>0</t>
        </is>
      </c>
      <c r="BV1209" s="297" t="inlineStr">
        <is>
          <t>0</t>
        </is>
      </c>
      <c r="BW1209" s="288" t="inlineStr">
        <is>
          <t>0</t>
        </is>
      </c>
      <c r="BX1209" s="276">
        <f>SUM(IF(COUNTIF(#REF!, "*1.*"), 2, 0), IF(COUNTIF(#REF!, "*2.*"), 2, 0), IF(COUNTIF(#REF!, "*3.*"), 2, 0), IF(COUNTIF(#REF!, "*4.*"), 2, 0), IF(COUNTIF(#REF!, "*5.*"), 2, 0), IF(COUNTIF(#REF!, "*6.*"), 2, 0))</f>
        <v/>
      </c>
      <c r="BY1209" s="277">
        <f t="array" ref="BY1209">SUM(VALUE(AT1209),VALUE(AU1209),VALUE(AV1209),VALUE(AW1209),VALUE(AX1209),VALUE(AY1209),VALUE(AZ1209),VALUE(BB1209),VALUE(BC1209),VALUE(BD1209),VALUE(BE1209),VALUE(BF1209),VALUE(BG1209),VALUE(BH1209),VALUE(BI1209),VALUE(BJ1209),VALUE(BK1209),VALUE(BL1209),VALUE(BM1209),VALUE(BN1209),VALUE(BO1209),VALUE(BP1209),VALUE(BQ1209),VALUE(BR1209),VALUE(BS1209),VALUE(BT1209),VALUE(BU1209),VALUE(BV1209),VALUE(BW1209))</f>
        <v/>
      </c>
      <c r="BZ1209" s="307" t="n"/>
      <c r="CA1209" s="307" t="n"/>
      <c r="CB1209" s="307" t="n"/>
      <c r="CC1209" s="307" t="n"/>
      <c r="CD1209" s="307" t="n"/>
      <c r="CE1209" s="307" t="n"/>
      <c r="CF1209" s="307" t="n"/>
      <c r="CG1209" s="307" t="n"/>
      <c r="CH1209" s="307" t="n"/>
      <c r="CI1209" s="307" t="n"/>
      <c r="CJ1209" s="307" t="n"/>
      <c r="CK1209" s="307" t="n"/>
      <c r="CL1209" s="307" t="n"/>
      <c r="CM1209" s="307" t="n"/>
      <c r="CN1209" s="307" t="n"/>
      <c r="CO1209" s="307" t="n"/>
      <c r="CP1209" s="307" t="n"/>
      <c r="CQ1209" s="307" t="n"/>
      <c r="CR1209" s="279" t="inlineStr"/>
      <c r="CS1209" s="280">
        <f>AVERAGE(Value(BY1209),value(CR1209))</f>
        <v/>
      </c>
      <c r="CT1209" s="421">
        <f>(IF(OR(MediaScorecard!BG1696="x", MediaScorecard!BH1696="x",MediaScorecard!BI1696="x",MediaScorecard!BJ1696="x",MediaScorecard!BK1696="x"),1, 2))</f>
        <v/>
      </c>
      <c r="CU1209" s="308" t="n"/>
      <c r="CV1209" s="308" t="n"/>
      <c r="CW1209" s="308" t="n"/>
      <c r="CX1209" s="309" t="n"/>
      <c r="CY1209" s="308" t="n"/>
      <c r="CZ1209" s="308" t="n"/>
      <c r="DA1209" s="308" t="n"/>
    </row>
    <row r="1210" ht="21" customHeight="1" s="590">
      <c r="A1210" s="421" t="n"/>
      <c r="B1210" s="270" t="n"/>
      <c r="C1210" s="266" t="n"/>
      <c r="D1210" s="267" t="inlineStr"/>
      <c r="E1210" s="267" t="inlineStr"/>
      <c r="F1210" s="268" t="inlineStr"/>
      <c r="G1210" s="421" t="n"/>
      <c r="H1210" s="269" t="n"/>
      <c r="I1210" s="421" t="n"/>
      <c r="J1210" s="421" t="n"/>
      <c r="K1210" s="421" t="n"/>
      <c r="L1210" s="421" t="n"/>
      <c r="M1210" s="421" t="n"/>
      <c r="N1210" s="421" t="n"/>
      <c r="O1210" s="421" t="n"/>
      <c r="P1210" s="421" t="n"/>
      <c r="Q1210" s="421" t="n"/>
      <c r="R1210" s="270" t="n"/>
      <c r="S1210" s="421" t="n"/>
      <c r="T1210" s="421" t="n"/>
      <c r="U1210" s="421" t="n"/>
      <c r="V1210" s="421" t="n"/>
      <c r="W1210" s="421" t="n"/>
      <c r="X1210" s="421" t="n"/>
      <c r="Y1210" s="421" t="n"/>
      <c r="Z1210" s="421" t="n"/>
      <c r="AA1210" s="421" t="n"/>
      <c r="AB1210" s="421" t="n"/>
      <c r="AC1210" s="421" t="n"/>
      <c r="AD1210" s="421" t="n"/>
      <c r="AE1210" s="421" t="n"/>
      <c r="AF1210" s="421" t="n"/>
      <c r="AG1210" s="421" t="n"/>
      <c r="AH1210" s="421" t="n"/>
      <c r="AI1210" s="421" t="n"/>
      <c r="AJ1210" s="297" t="n"/>
      <c r="AK1210" s="297" t="n"/>
      <c r="AL1210" s="284" t="n"/>
      <c r="AM1210" s="297" t="n"/>
      <c r="AN1210" s="285" t="n"/>
      <c r="AO1210" s="297" t="n"/>
      <c r="AP1210" s="297" t="n"/>
      <c r="AQ1210" s="297" t="n"/>
      <c r="AR1210" s="297" t="n"/>
      <c r="AS1210" s="297" t="n"/>
      <c r="AT1210" s="285" t="inlineStr">
        <is>
          <t>0</t>
        </is>
      </c>
      <c r="AU1210" s="297" t="inlineStr">
        <is>
          <t>0</t>
        </is>
      </c>
      <c r="AV1210" s="297" t="inlineStr">
        <is>
          <t>0</t>
        </is>
      </c>
      <c r="AW1210" s="297" t="inlineStr">
        <is>
          <t>0</t>
        </is>
      </c>
      <c r="AX1210" s="297" t="inlineStr">
        <is>
          <t>0</t>
        </is>
      </c>
      <c r="AY1210" s="286" t="inlineStr">
        <is>
          <t>0</t>
        </is>
      </c>
      <c r="AZ1210" s="286" t="inlineStr">
        <is>
          <t>0</t>
        </is>
      </c>
      <c r="BA1210" s="287" t="inlineStr">
        <is>
          <t>0</t>
        </is>
      </c>
      <c r="BB1210" s="286" t="inlineStr">
        <is>
          <t>0</t>
        </is>
      </c>
      <c r="BC1210" s="286" t="inlineStr">
        <is>
          <t>0</t>
        </is>
      </c>
      <c r="BD1210" s="286" t="inlineStr">
        <is>
          <t>0</t>
        </is>
      </c>
      <c r="BE1210" s="286" t="inlineStr">
        <is>
          <t>0</t>
        </is>
      </c>
      <c r="BF1210" s="286" t="inlineStr">
        <is>
          <t>0</t>
        </is>
      </c>
      <c r="BG1210" s="286" t="inlineStr">
        <is>
          <t>0</t>
        </is>
      </c>
      <c r="BH1210" s="297" t="inlineStr">
        <is>
          <t>0</t>
        </is>
      </c>
      <c r="BI1210" s="297" t="inlineStr">
        <is>
          <t>0</t>
        </is>
      </c>
      <c r="BJ1210" s="297" t="inlineStr">
        <is>
          <t>0</t>
        </is>
      </c>
      <c r="BK1210" s="297" t="inlineStr">
        <is>
          <t>0</t>
        </is>
      </c>
      <c r="BL1210" s="297" t="inlineStr">
        <is>
          <t>0</t>
        </is>
      </c>
      <c r="BM1210" s="297" t="inlineStr">
        <is>
          <t>0</t>
        </is>
      </c>
      <c r="BN1210" s="297" t="inlineStr">
        <is>
          <t>0</t>
        </is>
      </c>
      <c r="BO1210" s="285" t="inlineStr">
        <is>
          <t>0</t>
        </is>
      </c>
      <c r="BP1210" s="297" t="inlineStr">
        <is>
          <t>0</t>
        </is>
      </c>
      <c r="BQ1210" s="297" t="inlineStr">
        <is>
          <t>0</t>
        </is>
      </c>
      <c r="BR1210" s="297" t="inlineStr">
        <is>
          <t>0</t>
        </is>
      </c>
      <c r="BS1210" s="297" t="inlineStr">
        <is>
          <t>0</t>
        </is>
      </c>
      <c r="BT1210" s="297" t="inlineStr">
        <is>
          <t>0</t>
        </is>
      </c>
      <c r="BU1210" s="297" t="inlineStr">
        <is>
          <t>0</t>
        </is>
      </c>
      <c r="BV1210" s="297" t="inlineStr">
        <is>
          <t>0</t>
        </is>
      </c>
      <c r="BW1210" s="288" t="inlineStr">
        <is>
          <t>0</t>
        </is>
      </c>
      <c r="BX1210" s="276">
        <f>SUM(IF(COUNTIF(#REF!, "*1.*"), 2, 0), IF(COUNTIF(#REF!, "*2.*"), 2, 0), IF(COUNTIF(#REF!, "*3.*"), 2, 0), IF(COUNTIF(#REF!, "*4.*"), 2, 0), IF(COUNTIF(#REF!, "*5.*"), 2, 0), IF(COUNTIF(#REF!, "*6.*"), 2, 0))</f>
        <v/>
      </c>
      <c r="BY1210" s="277">
        <f t="array" ref="BY1210">SUM(VALUE(AT1210),VALUE(AU1210),VALUE(AV1210),VALUE(AW1210),VALUE(AX1210),VALUE(AY1210),VALUE(AZ1210),VALUE(BB1210),VALUE(BC1210),VALUE(BD1210),VALUE(BE1210),VALUE(BF1210),VALUE(BG1210),VALUE(BH1210),VALUE(BI1210),VALUE(BJ1210),VALUE(BK1210),VALUE(BL1210),VALUE(BM1210),VALUE(BN1210),VALUE(BO1210),VALUE(BP1210),VALUE(BQ1210),VALUE(BR1210),VALUE(BS1210),VALUE(BT1210),VALUE(BU1210),VALUE(BV1210),VALUE(BW1210))</f>
        <v/>
      </c>
      <c r="BZ1210" s="307" t="n"/>
      <c r="CA1210" s="307" t="n"/>
      <c r="CB1210" s="307" t="n"/>
      <c r="CC1210" s="307" t="n"/>
      <c r="CD1210" s="307" t="n"/>
      <c r="CE1210" s="307" t="n"/>
      <c r="CF1210" s="307" t="n"/>
      <c r="CG1210" s="307" t="n"/>
      <c r="CH1210" s="307" t="n"/>
      <c r="CI1210" s="307" t="n"/>
      <c r="CJ1210" s="307" t="n"/>
      <c r="CK1210" s="307" t="n"/>
      <c r="CL1210" s="307" t="n"/>
      <c r="CM1210" s="307" t="n"/>
      <c r="CN1210" s="307" t="n"/>
      <c r="CO1210" s="307" t="n"/>
      <c r="CP1210" s="307" t="n"/>
      <c r="CQ1210" s="307" t="n"/>
      <c r="CR1210" s="279" t="inlineStr"/>
      <c r="CS1210" s="280">
        <f>AVERAGE(Value(BY1210),value(CR1210))</f>
        <v/>
      </c>
      <c r="CT1210" s="421">
        <f>(IF(OR(MediaScorecard!BG1697="x", MediaScorecard!BH1697="x",MediaScorecard!BI1697="x",MediaScorecard!BJ1697="x",MediaScorecard!BK1697="x"),1, 2))</f>
        <v/>
      </c>
      <c r="CU1210" s="308" t="n"/>
      <c r="CV1210" s="308" t="n"/>
      <c r="CW1210" s="308" t="n"/>
      <c r="CX1210" s="309" t="n"/>
      <c r="CY1210" s="308" t="n"/>
      <c r="CZ1210" s="308" t="n"/>
      <c r="DA1210" s="308" t="n"/>
    </row>
    <row r="1211" ht="21" customHeight="1" s="590">
      <c r="A1211" s="421" t="n"/>
      <c r="B1211" s="270" t="n"/>
      <c r="C1211" s="266" t="n"/>
      <c r="D1211" s="267" t="inlineStr"/>
      <c r="E1211" s="267" t="inlineStr"/>
      <c r="F1211" s="268" t="inlineStr"/>
      <c r="G1211" s="421" t="n"/>
      <c r="H1211" s="269" t="n"/>
      <c r="I1211" s="421" t="n"/>
      <c r="J1211" s="421" t="n"/>
      <c r="K1211" s="421" t="n"/>
      <c r="L1211" s="421" t="n"/>
      <c r="M1211" s="421" t="n"/>
      <c r="N1211" s="421" t="n"/>
      <c r="O1211" s="421" t="n"/>
      <c r="P1211" s="421" t="n"/>
      <c r="Q1211" s="421" t="n"/>
      <c r="R1211" s="270" t="n"/>
      <c r="S1211" s="421" t="n"/>
      <c r="T1211" s="421" t="n"/>
      <c r="U1211" s="421" t="n"/>
      <c r="V1211" s="421" t="n"/>
      <c r="W1211" s="421" t="n"/>
      <c r="X1211" s="421" t="n"/>
      <c r="Y1211" s="421" t="n"/>
      <c r="Z1211" s="421" t="n"/>
      <c r="AA1211" s="421" t="n"/>
      <c r="AB1211" s="421" t="n"/>
      <c r="AC1211" s="421" t="n"/>
      <c r="AD1211" s="421" t="n"/>
      <c r="AE1211" s="421" t="n"/>
      <c r="AF1211" s="421" t="n"/>
      <c r="AG1211" s="421" t="n"/>
      <c r="AH1211" s="421" t="n"/>
      <c r="AI1211" s="421" t="n"/>
      <c r="AJ1211" s="297" t="n"/>
      <c r="AK1211" s="297" t="n"/>
      <c r="AL1211" s="284" t="n"/>
      <c r="AM1211" s="297" t="n"/>
      <c r="AN1211" s="285" t="n"/>
      <c r="AO1211" s="297" t="n"/>
      <c r="AP1211" s="297" t="n"/>
      <c r="AQ1211" s="297" t="n"/>
      <c r="AR1211" s="297" t="n"/>
      <c r="AS1211" s="297" t="n"/>
      <c r="AT1211" s="285" t="inlineStr">
        <is>
          <t>0</t>
        </is>
      </c>
      <c r="AU1211" s="297" t="inlineStr">
        <is>
          <t>0</t>
        </is>
      </c>
      <c r="AV1211" s="297" t="inlineStr">
        <is>
          <t>0</t>
        </is>
      </c>
      <c r="AW1211" s="297" t="inlineStr">
        <is>
          <t>0</t>
        </is>
      </c>
      <c r="AX1211" s="297" t="inlineStr">
        <is>
          <t>0</t>
        </is>
      </c>
      <c r="AY1211" s="286" t="inlineStr">
        <is>
          <t>0</t>
        </is>
      </c>
      <c r="AZ1211" s="286" t="inlineStr">
        <is>
          <t>0</t>
        </is>
      </c>
      <c r="BA1211" s="287" t="inlineStr">
        <is>
          <t>0</t>
        </is>
      </c>
      <c r="BB1211" s="286" t="inlineStr">
        <is>
          <t>0</t>
        </is>
      </c>
      <c r="BC1211" s="286" t="inlineStr">
        <is>
          <t>0</t>
        </is>
      </c>
      <c r="BD1211" s="286" t="inlineStr">
        <is>
          <t>0</t>
        </is>
      </c>
      <c r="BE1211" s="286" t="inlineStr">
        <is>
          <t>0</t>
        </is>
      </c>
      <c r="BF1211" s="286" t="inlineStr">
        <is>
          <t>0</t>
        </is>
      </c>
      <c r="BG1211" s="286" t="inlineStr">
        <is>
          <t>0</t>
        </is>
      </c>
      <c r="BH1211" s="297" t="inlineStr">
        <is>
          <t>0</t>
        </is>
      </c>
      <c r="BI1211" s="297" t="inlineStr">
        <is>
          <t>0</t>
        </is>
      </c>
      <c r="BJ1211" s="297" t="inlineStr">
        <is>
          <t>0</t>
        </is>
      </c>
      <c r="BK1211" s="297" t="inlineStr">
        <is>
          <t>0</t>
        </is>
      </c>
      <c r="BL1211" s="297" t="inlineStr">
        <is>
          <t>0</t>
        </is>
      </c>
      <c r="BM1211" s="297" t="inlineStr">
        <is>
          <t>0</t>
        </is>
      </c>
      <c r="BN1211" s="297" t="inlineStr">
        <is>
          <t>0</t>
        </is>
      </c>
      <c r="BO1211" s="285" t="inlineStr">
        <is>
          <t>0</t>
        </is>
      </c>
      <c r="BP1211" s="297" t="inlineStr">
        <is>
          <t>0</t>
        </is>
      </c>
      <c r="BQ1211" s="297" t="inlineStr">
        <is>
          <t>0</t>
        </is>
      </c>
      <c r="BR1211" s="297" t="inlineStr">
        <is>
          <t>0</t>
        </is>
      </c>
      <c r="BS1211" s="297" t="inlineStr">
        <is>
          <t>0</t>
        </is>
      </c>
      <c r="BT1211" s="297" t="inlineStr">
        <is>
          <t>0</t>
        </is>
      </c>
      <c r="BU1211" s="297" t="inlineStr">
        <is>
          <t>0</t>
        </is>
      </c>
      <c r="BV1211" s="297" t="inlineStr">
        <is>
          <t>0</t>
        </is>
      </c>
      <c r="BW1211" s="288" t="inlineStr">
        <is>
          <t>0</t>
        </is>
      </c>
      <c r="BX1211" s="276">
        <f>SUM(IF(COUNTIF(#REF!, "*1.*"), 2, 0), IF(COUNTIF(#REF!, "*2.*"), 2, 0), IF(COUNTIF(#REF!, "*3.*"), 2, 0), IF(COUNTIF(#REF!, "*4.*"), 2, 0), IF(COUNTIF(#REF!, "*5.*"), 2, 0), IF(COUNTIF(#REF!, "*6.*"), 2, 0))</f>
        <v/>
      </c>
      <c r="BY1211" s="277">
        <f t="array" ref="BY1211">SUM(VALUE(AT1211),VALUE(AU1211),VALUE(AV1211),VALUE(AW1211),VALUE(AX1211),VALUE(AY1211),VALUE(AZ1211),VALUE(BB1211),VALUE(BC1211),VALUE(BD1211),VALUE(BE1211),VALUE(BF1211),VALUE(BG1211),VALUE(BH1211),VALUE(BI1211),VALUE(BJ1211),VALUE(BK1211),VALUE(BL1211),VALUE(BM1211),VALUE(BN1211),VALUE(BO1211),VALUE(BP1211),VALUE(BQ1211),VALUE(BR1211),VALUE(BS1211),VALUE(BT1211),VALUE(BU1211),VALUE(BV1211),VALUE(BW1211))</f>
        <v/>
      </c>
      <c r="BZ1211" s="307" t="n"/>
      <c r="CA1211" s="307" t="n"/>
      <c r="CB1211" s="307" t="n"/>
      <c r="CC1211" s="307" t="n"/>
      <c r="CD1211" s="307" t="n"/>
      <c r="CE1211" s="307" t="n"/>
      <c r="CF1211" s="307" t="n"/>
      <c r="CG1211" s="307" t="n"/>
      <c r="CH1211" s="307" t="n"/>
      <c r="CI1211" s="307" t="n"/>
      <c r="CJ1211" s="307" t="n"/>
      <c r="CK1211" s="307" t="n"/>
      <c r="CL1211" s="307" t="n"/>
      <c r="CM1211" s="307" t="n"/>
      <c r="CN1211" s="307" t="n"/>
      <c r="CO1211" s="307" t="n"/>
      <c r="CP1211" s="307" t="n"/>
      <c r="CQ1211" s="307" t="n"/>
      <c r="CR1211" s="279" t="inlineStr"/>
      <c r="CS1211" s="280">
        <f>AVERAGE(Value(BY1211),value(CR1211))</f>
        <v/>
      </c>
      <c r="CT1211" s="421">
        <f>(IF(OR(MediaScorecard!BG1698="x", MediaScorecard!BH1698="x",MediaScorecard!BI1698="x",MediaScorecard!BJ1698="x",MediaScorecard!BK1698="x"),1, 2))</f>
        <v/>
      </c>
      <c r="CU1211" s="308" t="n"/>
      <c r="CV1211" s="308" t="n"/>
      <c r="CW1211" s="308" t="n"/>
      <c r="CX1211" s="309" t="n"/>
      <c r="CY1211" s="308" t="n"/>
      <c r="CZ1211" s="308" t="n"/>
      <c r="DA1211" s="308" t="n"/>
    </row>
    <row r="1212" ht="21" customHeight="1" s="590">
      <c r="A1212" s="421" t="n"/>
      <c r="B1212" s="270" t="n"/>
      <c r="C1212" s="266" t="n"/>
      <c r="D1212" s="267" t="inlineStr"/>
      <c r="E1212" s="267" t="inlineStr"/>
      <c r="F1212" s="268" t="inlineStr"/>
      <c r="G1212" s="421" t="n"/>
      <c r="H1212" s="269" t="n"/>
      <c r="I1212" s="421" t="n"/>
      <c r="J1212" s="421" t="n"/>
      <c r="K1212" s="421" t="n"/>
      <c r="L1212" s="421" t="n"/>
      <c r="M1212" s="421" t="n"/>
      <c r="N1212" s="421" t="n"/>
      <c r="O1212" s="421" t="n"/>
      <c r="P1212" s="421" t="n"/>
      <c r="Q1212" s="421" t="n"/>
      <c r="R1212" s="270" t="n"/>
      <c r="S1212" s="421" t="n"/>
      <c r="T1212" s="421" t="n"/>
      <c r="U1212" s="421" t="n"/>
      <c r="V1212" s="421" t="n"/>
      <c r="W1212" s="421" t="n"/>
      <c r="X1212" s="421" t="n"/>
      <c r="Y1212" s="421" t="n"/>
      <c r="Z1212" s="421" t="n"/>
      <c r="AA1212" s="421" t="n"/>
      <c r="AB1212" s="421" t="n"/>
      <c r="AC1212" s="421" t="n"/>
      <c r="AD1212" s="421" t="n"/>
      <c r="AE1212" s="421" t="n"/>
      <c r="AF1212" s="421" t="n"/>
      <c r="AG1212" s="421" t="n"/>
      <c r="AH1212" s="421" t="n"/>
      <c r="AI1212" s="421" t="n"/>
      <c r="AJ1212" s="297" t="n"/>
      <c r="AK1212" s="297" t="n"/>
      <c r="AL1212" s="284" t="n"/>
      <c r="AM1212" s="297" t="n"/>
      <c r="AN1212" s="285" t="n"/>
      <c r="AO1212" s="297" t="n"/>
      <c r="AP1212" s="297" t="n"/>
      <c r="AQ1212" s="297" t="n"/>
      <c r="AR1212" s="297" t="n"/>
      <c r="AS1212" s="297" t="n"/>
      <c r="AT1212" s="285" t="inlineStr">
        <is>
          <t>0</t>
        </is>
      </c>
      <c r="AU1212" s="297" t="inlineStr">
        <is>
          <t>0</t>
        </is>
      </c>
      <c r="AV1212" s="297" t="inlineStr">
        <is>
          <t>0</t>
        </is>
      </c>
      <c r="AW1212" s="297" t="inlineStr">
        <is>
          <t>0</t>
        </is>
      </c>
      <c r="AX1212" s="297" t="inlineStr">
        <is>
          <t>0</t>
        </is>
      </c>
      <c r="AY1212" s="286" t="inlineStr">
        <is>
          <t>0</t>
        </is>
      </c>
      <c r="AZ1212" s="286" t="inlineStr">
        <is>
          <t>0</t>
        </is>
      </c>
      <c r="BA1212" s="287" t="inlineStr">
        <is>
          <t>0</t>
        </is>
      </c>
      <c r="BB1212" s="286" t="inlineStr">
        <is>
          <t>0</t>
        </is>
      </c>
      <c r="BC1212" s="286" t="inlineStr">
        <is>
          <t>0</t>
        </is>
      </c>
      <c r="BD1212" s="286" t="inlineStr">
        <is>
          <t>0</t>
        </is>
      </c>
      <c r="BE1212" s="286" t="inlineStr">
        <is>
          <t>0</t>
        </is>
      </c>
      <c r="BF1212" s="286" t="inlineStr">
        <is>
          <t>0</t>
        </is>
      </c>
      <c r="BG1212" s="286" t="inlineStr">
        <is>
          <t>0</t>
        </is>
      </c>
      <c r="BH1212" s="297" t="inlineStr">
        <is>
          <t>0</t>
        </is>
      </c>
      <c r="BI1212" s="297" t="inlineStr">
        <is>
          <t>0</t>
        </is>
      </c>
      <c r="BJ1212" s="297" t="inlineStr">
        <is>
          <t>0</t>
        </is>
      </c>
      <c r="BK1212" s="297" t="inlineStr">
        <is>
          <t>0</t>
        </is>
      </c>
      <c r="BL1212" s="297" t="inlineStr">
        <is>
          <t>0</t>
        </is>
      </c>
      <c r="BM1212" s="297" t="inlineStr">
        <is>
          <t>0</t>
        </is>
      </c>
      <c r="BN1212" s="297" t="inlineStr">
        <is>
          <t>0</t>
        </is>
      </c>
      <c r="BO1212" s="285" t="inlineStr">
        <is>
          <t>0</t>
        </is>
      </c>
      <c r="BP1212" s="297" t="inlineStr">
        <is>
          <t>0</t>
        </is>
      </c>
      <c r="BQ1212" s="297" t="inlineStr">
        <is>
          <t>0</t>
        </is>
      </c>
      <c r="BR1212" s="297" t="inlineStr">
        <is>
          <t>0</t>
        </is>
      </c>
      <c r="BS1212" s="297" t="inlineStr">
        <is>
          <t>0</t>
        </is>
      </c>
      <c r="BT1212" s="297" t="inlineStr">
        <is>
          <t>0</t>
        </is>
      </c>
      <c r="BU1212" s="297" t="inlineStr">
        <is>
          <t>0</t>
        </is>
      </c>
      <c r="BV1212" s="297" t="inlineStr">
        <is>
          <t>0</t>
        </is>
      </c>
      <c r="BW1212" s="288" t="inlineStr">
        <is>
          <t>0</t>
        </is>
      </c>
      <c r="BX1212" s="276">
        <f>SUM(IF(COUNTIF(#REF!, "*1.*"), 2, 0), IF(COUNTIF(#REF!, "*2.*"), 2, 0), IF(COUNTIF(#REF!, "*3.*"), 2, 0), IF(COUNTIF(#REF!, "*4.*"), 2, 0), IF(COUNTIF(#REF!, "*5.*"), 2, 0), IF(COUNTIF(#REF!, "*6.*"), 2, 0))</f>
        <v/>
      </c>
      <c r="BY1212" s="277">
        <f t="array" ref="BY1212">SUM(VALUE(AT1212),VALUE(AU1212),VALUE(AV1212),VALUE(AW1212),VALUE(AX1212),VALUE(AY1212),VALUE(AZ1212),VALUE(BB1212),VALUE(BC1212),VALUE(BD1212),VALUE(BE1212),VALUE(BF1212),VALUE(BG1212),VALUE(BH1212),VALUE(BI1212),VALUE(BJ1212),VALUE(BK1212),VALUE(BL1212),VALUE(BM1212),VALUE(BN1212),VALUE(BO1212),VALUE(BP1212),VALUE(BQ1212),VALUE(BR1212),VALUE(BS1212),VALUE(BT1212),VALUE(BU1212),VALUE(BV1212),VALUE(BW1212))</f>
        <v/>
      </c>
      <c r="BZ1212" s="307" t="n"/>
      <c r="CA1212" s="307" t="n"/>
      <c r="CB1212" s="307" t="n"/>
      <c r="CC1212" s="307" t="n"/>
      <c r="CD1212" s="307" t="n"/>
      <c r="CE1212" s="307" t="n"/>
      <c r="CF1212" s="307" t="n"/>
      <c r="CG1212" s="307" t="n"/>
      <c r="CH1212" s="307" t="n"/>
      <c r="CI1212" s="307" t="n"/>
      <c r="CJ1212" s="307" t="n"/>
      <c r="CK1212" s="307" t="n"/>
      <c r="CL1212" s="307" t="n"/>
      <c r="CM1212" s="307" t="n"/>
      <c r="CN1212" s="307" t="n"/>
      <c r="CO1212" s="307" t="n"/>
      <c r="CP1212" s="307" t="n"/>
      <c r="CQ1212" s="307" t="n"/>
      <c r="CR1212" s="279" t="inlineStr"/>
      <c r="CS1212" s="280">
        <f>AVERAGE(Value(BY1212),value(CR1212))</f>
        <v/>
      </c>
      <c r="CT1212" s="421">
        <f>(IF(OR(MediaScorecard!BG1699="x", MediaScorecard!BH1699="x",MediaScorecard!BI1699="x",MediaScorecard!BJ1699="x",MediaScorecard!BK1699="x"),1, 2))</f>
        <v/>
      </c>
      <c r="CU1212" s="308" t="n"/>
      <c r="CV1212" s="308" t="n"/>
      <c r="CW1212" s="308" t="n"/>
      <c r="CX1212" s="309" t="n"/>
      <c r="CY1212" s="308" t="n"/>
      <c r="CZ1212" s="308" t="n"/>
      <c r="DA1212" s="308" t="n"/>
    </row>
    <row r="1213" ht="21" customHeight="1" s="590">
      <c r="A1213" s="421" t="n"/>
      <c r="B1213" s="270" t="n"/>
      <c r="C1213" s="266" t="n"/>
      <c r="D1213" s="267" t="inlineStr"/>
      <c r="E1213" s="267" t="inlineStr"/>
      <c r="F1213" s="268" t="inlineStr"/>
      <c r="G1213" s="421" t="n"/>
      <c r="H1213" s="269" t="n"/>
      <c r="I1213" s="421" t="n"/>
      <c r="J1213" s="421" t="n"/>
      <c r="K1213" s="421" t="n"/>
      <c r="L1213" s="421" t="n"/>
      <c r="M1213" s="421" t="n"/>
      <c r="N1213" s="421" t="n"/>
      <c r="O1213" s="421" t="n"/>
      <c r="P1213" s="421" t="n"/>
      <c r="Q1213" s="421" t="n"/>
      <c r="R1213" s="270" t="n"/>
      <c r="S1213" s="421" t="n"/>
      <c r="T1213" s="421" t="n"/>
      <c r="U1213" s="421" t="n"/>
      <c r="V1213" s="421" t="n"/>
      <c r="W1213" s="421" t="n"/>
      <c r="X1213" s="421" t="n"/>
      <c r="Y1213" s="421" t="n"/>
      <c r="Z1213" s="421" t="n"/>
      <c r="AA1213" s="421" t="n"/>
      <c r="AB1213" s="421" t="n"/>
      <c r="AC1213" s="421" t="n"/>
      <c r="AD1213" s="421" t="n"/>
      <c r="AE1213" s="421" t="n"/>
      <c r="AF1213" s="421" t="n"/>
      <c r="AG1213" s="421" t="n"/>
      <c r="AH1213" s="421" t="n"/>
      <c r="AI1213" s="421" t="n"/>
      <c r="AJ1213" s="297" t="n"/>
      <c r="AK1213" s="297" t="n"/>
      <c r="AL1213" s="284" t="n"/>
      <c r="AM1213" s="297" t="n"/>
      <c r="AN1213" s="285" t="n"/>
      <c r="AO1213" s="297" t="n"/>
      <c r="AP1213" s="297" t="n"/>
      <c r="AQ1213" s="297" t="n"/>
      <c r="AR1213" s="297" t="n"/>
      <c r="AS1213" s="297" t="n"/>
      <c r="AT1213" s="285" t="inlineStr">
        <is>
          <t>0</t>
        </is>
      </c>
      <c r="AU1213" s="297" t="inlineStr">
        <is>
          <t>0</t>
        </is>
      </c>
      <c r="AV1213" s="297" t="inlineStr">
        <is>
          <t>0</t>
        </is>
      </c>
      <c r="AW1213" s="297" t="inlineStr">
        <is>
          <t>0</t>
        </is>
      </c>
      <c r="AX1213" s="297" t="inlineStr">
        <is>
          <t>0</t>
        </is>
      </c>
      <c r="AY1213" s="286" t="inlineStr">
        <is>
          <t>0</t>
        </is>
      </c>
      <c r="AZ1213" s="286" t="inlineStr">
        <is>
          <t>0</t>
        </is>
      </c>
      <c r="BA1213" s="287" t="inlineStr">
        <is>
          <t>0</t>
        </is>
      </c>
      <c r="BB1213" s="286" t="inlineStr">
        <is>
          <t>0</t>
        </is>
      </c>
      <c r="BC1213" s="286" t="inlineStr">
        <is>
          <t>0</t>
        </is>
      </c>
      <c r="BD1213" s="286" t="inlineStr">
        <is>
          <t>0</t>
        </is>
      </c>
      <c r="BE1213" s="286" t="inlineStr">
        <is>
          <t>0</t>
        </is>
      </c>
      <c r="BF1213" s="286" t="inlineStr">
        <is>
          <t>0</t>
        </is>
      </c>
      <c r="BG1213" s="286" t="inlineStr">
        <is>
          <t>0</t>
        </is>
      </c>
      <c r="BH1213" s="297" t="inlineStr">
        <is>
          <t>0</t>
        </is>
      </c>
      <c r="BI1213" s="297" t="inlineStr">
        <is>
          <t>0</t>
        </is>
      </c>
      <c r="BJ1213" s="297" t="inlineStr">
        <is>
          <t>0</t>
        </is>
      </c>
      <c r="BK1213" s="297" t="inlineStr">
        <is>
          <t>0</t>
        </is>
      </c>
      <c r="BL1213" s="297" t="inlineStr">
        <is>
          <t>0</t>
        </is>
      </c>
      <c r="BM1213" s="297" t="inlineStr">
        <is>
          <t>0</t>
        </is>
      </c>
      <c r="BN1213" s="297" t="inlineStr">
        <is>
          <t>0</t>
        </is>
      </c>
      <c r="BO1213" s="285" t="inlineStr">
        <is>
          <t>0</t>
        </is>
      </c>
      <c r="BP1213" s="297" t="inlineStr">
        <is>
          <t>0</t>
        </is>
      </c>
      <c r="BQ1213" s="297" t="inlineStr">
        <is>
          <t>0</t>
        </is>
      </c>
      <c r="BR1213" s="297" t="inlineStr">
        <is>
          <t>0</t>
        </is>
      </c>
      <c r="BS1213" s="297" t="inlineStr">
        <is>
          <t>0</t>
        </is>
      </c>
      <c r="BT1213" s="297" t="inlineStr">
        <is>
          <t>0</t>
        </is>
      </c>
      <c r="BU1213" s="297" t="inlineStr">
        <is>
          <t>0</t>
        </is>
      </c>
      <c r="BV1213" s="297" t="inlineStr">
        <is>
          <t>0</t>
        </is>
      </c>
      <c r="BW1213" s="288" t="inlineStr">
        <is>
          <t>0</t>
        </is>
      </c>
      <c r="BX1213" s="276">
        <f>SUM(IF(COUNTIF(#REF!, "*1.*"), 2, 0), IF(COUNTIF(#REF!, "*2.*"), 2, 0), IF(COUNTIF(#REF!, "*3.*"), 2, 0), IF(COUNTIF(#REF!, "*4.*"), 2, 0), IF(COUNTIF(#REF!, "*5.*"), 2, 0), IF(COUNTIF(#REF!, "*6.*"), 2, 0))</f>
        <v/>
      </c>
      <c r="BY1213" s="277">
        <f t="array" ref="BY1213">SUM(VALUE(AT1213),VALUE(AU1213),VALUE(AV1213),VALUE(AW1213),VALUE(AX1213),VALUE(AY1213),VALUE(AZ1213),VALUE(BB1213),VALUE(BC1213),VALUE(BD1213),VALUE(BE1213),VALUE(BF1213),VALUE(BG1213),VALUE(BH1213),VALUE(BI1213),VALUE(BJ1213),VALUE(BK1213),VALUE(BL1213),VALUE(BM1213),VALUE(BN1213),VALUE(BO1213),VALUE(BP1213),VALUE(BQ1213),VALUE(BR1213),VALUE(BS1213),VALUE(BT1213),VALUE(BU1213),VALUE(BV1213),VALUE(BW1213))</f>
        <v/>
      </c>
      <c r="BZ1213" s="307" t="n"/>
      <c r="CA1213" s="307" t="n"/>
      <c r="CB1213" s="307" t="n"/>
      <c r="CC1213" s="307" t="n"/>
      <c r="CD1213" s="307" t="n"/>
      <c r="CE1213" s="307" t="n"/>
      <c r="CF1213" s="307" t="n"/>
      <c r="CG1213" s="307" t="n"/>
      <c r="CH1213" s="307" t="n"/>
      <c r="CI1213" s="307" t="n"/>
      <c r="CJ1213" s="307" t="n"/>
      <c r="CK1213" s="307" t="n"/>
      <c r="CL1213" s="307" t="n"/>
      <c r="CM1213" s="307" t="n"/>
      <c r="CN1213" s="307" t="n"/>
      <c r="CO1213" s="307" t="n"/>
      <c r="CP1213" s="307" t="n"/>
      <c r="CQ1213" s="307" t="n"/>
      <c r="CR1213" s="279" t="inlineStr"/>
      <c r="CS1213" s="280">
        <f>AVERAGE(Value(BY1213),value(CR1213))</f>
        <v/>
      </c>
      <c r="CT1213" s="421">
        <f>(IF(OR(MediaScorecard!BG1700="x", MediaScorecard!BH1700="x",MediaScorecard!BI1700="x",MediaScorecard!BJ1700="x",MediaScorecard!BK1700="x"),1, 2))</f>
        <v/>
      </c>
      <c r="CU1213" s="308" t="n"/>
      <c r="CV1213" s="308" t="n"/>
      <c r="CW1213" s="308" t="n"/>
      <c r="CX1213" s="309" t="n"/>
      <c r="CY1213" s="308" t="n"/>
      <c r="CZ1213" s="308" t="n"/>
      <c r="DA1213" s="308" t="n"/>
    </row>
    <row r="1214" ht="21" customHeight="1" s="590">
      <c r="A1214" s="421" t="n"/>
      <c r="B1214" s="270" t="n"/>
      <c r="C1214" s="266" t="n"/>
      <c r="D1214" s="267" t="inlineStr"/>
      <c r="E1214" s="267" t="inlineStr"/>
      <c r="F1214" s="268" t="inlineStr"/>
      <c r="G1214" s="421" t="n"/>
      <c r="H1214" s="269" t="n"/>
      <c r="I1214" s="421" t="n"/>
      <c r="J1214" s="421" t="n"/>
      <c r="K1214" s="421" t="n"/>
      <c r="L1214" s="421" t="n"/>
      <c r="M1214" s="421" t="n"/>
      <c r="N1214" s="421" t="n"/>
      <c r="O1214" s="421" t="n"/>
      <c r="P1214" s="421" t="n"/>
      <c r="Q1214" s="421" t="n"/>
      <c r="R1214" s="270" t="n"/>
      <c r="S1214" s="421" t="n"/>
      <c r="T1214" s="421" t="n"/>
      <c r="U1214" s="421" t="n"/>
      <c r="V1214" s="421" t="n"/>
      <c r="W1214" s="421" t="n"/>
      <c r="X1214" s="421" t="n"/>
      <c r="Y1214" s="421" t="n"/>
      <c r="Z1214" s="421" t="n"/>
      <c r="AA1214" s="421" t="n"/>
      <c r="AB1214" s="421" t="n"/>
      <c r="AC1214" s="421" t="n"/>
      <c r="AD1214" s="421" t="n"/>
      <c r="AE1214" s="421" t="n"/>
      <c r="AF1214" s="421" t="n"/>
      <c r="AG1214" s="421" t="n"/>
      <c r="AH1214" s="421" t="n"/>
      <c r="AI1214" s="421" t="n"/>
      <c r="AJ1214" s="297" t="n"/>
      <c r="AK1214" s="297" t="n"/>
      <c r="AL1214" s="284" t="n"/>
      <c r="AM1214" s="297" t="n"/>
      <c r="AN1214" s="285" t="n"/>
      <c r="AO1214" s="297" t="n"/>
      <c r="AP1214" s="297" t="n"/>
      <c r="AQ1214" s="297" t="n"/>
      <c r="AR1214" s="297" t="n"/>
      <c r="AS1214" s="297" t="n"/>
      <c r="AT1214" s="285" t="inlineStr">
        <is>
          <t>0</t>
        </is>
      </c>
      <c r="AU1214" s="297" t="inlineStr">
        <is>
          <t>0</t>
        </is>
      </c>
      <c r="AV1214" s="297" t="inlineStr">
        <is>
          <t>0</t>
        </is>
      </c>
      <c r="AW1214" s="297" t="inlineStr">
        <is>
          <t>0</t>
        </is>
      </c>
      <c r="AX1214" s="297" t="inlineStr">
        <is>
          <t>0</t>
        </is>
      </c>
      <c r="AY1214" s="286" t="inlineStr">
        <is>
          <t>0</t>
        </is>
      </c>
      <c r="AZ1214" s="286" t="inlineStr">
        <is>
          <t>0</t>
        </is>
      </c>
      <c r="BA1214" s="287" t="inlineStr">
        <is>
          <t>0</t>
        </is>
      </c>
      <c r="BB1214" s="286" t="inlineStr">
        <is>
          <t>0</t>
        </is>
      </c>
      <c r="BC1214" s="286" t="inlineStr">
        <is>
          <t>0</t>
        </is>
      </c>
      <c r="BD1214" s="286" t="inlineStr">
        <is>
          <t>0</t>
        </is>
      </c>
      <c r="BE1214" s="286" t="inlineStr">
        <is>
          <t>0</t>
        </is>
      </c>
      <c r="BF1214" s="286" t="inlineStr">
        <is>
          <t>0</t>
        </is>
      </c>
      <c r="BG1214" s="286" t="inlineStr">
        <is>
          <t>0</t>
        </is>
      </c>
      <c r="BH1214" s="297" t="inlineStr">
        <is>
          <t>0</t>
        </is>
      </c>
      <c r="BI1214" s="297" t="inlineStr">
        <is>
          <t>0</t>
        </is>
      </c>
      <c r="BJ1214" s="297" t="inlineStr">
        <is>
          <t>0</t>
        </is>
      </c>
      <c r="BK1214" s="297" t="inlineStr">
        <is>
          <t>0</t>
        </is>
      </c>
      <c r="BL1214" s="297" t="inlineStr">
        <is>
          <t>0</t>
        </is>
      </c>
      <c r="BM1214" s="297" t="inlineStr">
        <is>
          <t>0</t>
        </is>
      </c>
      <c r="BN1214" s="297" t="inlineStr">
        <is>
          <t>0</t>
        </is>
      </c>
      <c r="BO1214" s="285" t="inlineStr">
        <is>
          <t>0</t>
        </is>
      </c>
      <c r="BP1214" s="297" t="inlineStr">
        <is>
          <t>0</t>
        </is>
      </c>
      <c r="BQ1214" s="297" t="inlineStr">
        <is>
          <t>0</t>
        </is>
      </c>
      <c r="BR1214" s="297" t="inlineStr">
        <is>
          <t>0</t>
        </is>
      </c>
      <c r="BS1214" s="297" t="inlineStr">
        <is>
          <t>0</t>
        </is>
      </c>
      <c r="BT1214" s="297" t="inlineStr">
        <is>
          <t>0</t>
        </is>
      </c>
      <c r="BU1214" s="297" t="inlineStr">
        <is>
          <t>0</t>
        </is>
      </c>
      <c r="BV1214" s="297" t="inlineStr">
        <is>
          <t>0</t>
        </is>
      </c>
      <c r="BW1214" s="288" t="inlineStr">
        <is>
          <t>0</t>
        </is>
      </c>
      <c r="BX1214" s="276">
        <f>SUM(IF(COUNTIF(#REF!, "*1.*"), 2, 0), IF(COUNTIF(#REF!, "*2.*"), 2, 0), IF(COUNTIF(#REF!, "*3.*"), 2, 0), IF(COUNTIF(#REF!, "*4.*"), 2, 0), IF(COUNTIF(#REF!, "*5.*"), 2, 0), IF(COUNTIF(#REF!, "*6.*"), 2, 0))</f>
        <v/>
      </c>
      <c r="BY1214" s="277">
        <f t="array" ref="BY1214">SUM(VALUE(AT1214),VALUE(AU1214),VALUE(AV1214),VALUE(AW1214),VALUE(AX1214),VALUE(AY1214),VALUE(AZ1214),VALUE(BB1214),VALUE(BC1214),VALUE(BD1214),VALUE(BE1214),VALUE(BF1214),VALUE(BG1214),VALUE(BH1214),VALUE(BI1214),VALUE(BJ1214),VALUE(BK1214),VALUE(BL1214),VALUE(BM1214),VALUE(BN1214),VALUE(BO1214),VALUE(BP1214),VALUE(BQ1214),VALUE(BR1214),VALUE(BS1214),VALUE(BT1214),VALUE(BU1214),VALUE(BV1214),VALUE(BW1214))</f>
        <v/>
      </c>
      <c r="BZ1214" s="307" t="n"/>
      <c r="CA1214" s="307" t="n"/>
      <c r="CB1214" s="307" t="n"/>
      <c r="CC1214" s="307" t="n"/>
      <c r="CD1214" s="307" t="n"/>
      <c r="CE1214" s="307" t="n"/>
      <c r="CF1214" s="307" t="n"/>
      <c r="CG1214" s="307" t="n"/>
      <c r="CH1214" s="307" t="n"/>
      <c r="CI1214" s="307" t="n"/>
      <c r="CJ1214" s="307" t="n"/>
      <c r="CK1214" s="307" t="n"/>
      <c r="CL1214" s="307" t="n"/>
      <c r="CM1214" s="307" t="n"/>
      <c r="CN1214" s="307" t="n"/>
      <c r="CO1214" s="307" t="n"/>
      <c r="CP1214" s="307" t="n"/>
      <c r="CQ1214" s="307" t="n"/>
      <c r="CR1214" s="279" t="inlineStr"/>
      <c r="CS1214" s="280">
        <f>AVERAGE(Value(BY1214),value(CR1214))</f>
        <v/>
      </c>
      <c r="CT1214" s="421">
        <f>(IF(OR(MediaScorecard!BG1701="x", MediaScorecard!BH1701="x",MediaScorecard!BI1701="x",MediaScorecard!BJ1701="x",MediaScorecard!BK1701="x"),1, 2))</f>
        <v/>
      </c>
      <c r="CU1214" s="308" t="n"/>
      <c r="CV1214" s="308" t="n"/>
      <c r="CW1214" s="308" t="n"/>
      <c r="CX1214" s="309" t="n"/>
      <c r="CY1214" s="308" t="n"/>
      <c r="CZ1214" s="308" t="n"/>
      <c r="DA1214" s="308" t="n"/>
    </row>
    <row r="1215" ht="21" customHeight="1" s="590">
      <c r="A1215" s="421" t="n"/>
      <c r="B1215" s="270" t="n"/>
      <c r="C1215" s="266" t="n"/>
      <c r="D1215" s="267" t="inlineStr"/>
      <c r="E1215" s="267" t="inlineStr"/>
      <c r="F1215" s="268" t="inlineStr"/>
      <c r="G1215" s="421" t="n"/>
      <c r="H1215" s="269" t="n"/>
      <c r="I1215" s="421" t="n"/>
      <c r="J1215" s="421" t="n"/>
      <c r="K1215" s="421" t="n"/>
      <c r="L1215" s="421" t="n"/>
      <c r="M1215" s="421" t="n"/>
      <c r="N1215" s="421" t="n"/>
      <c r="O1215" s="421" t="n"/>
      <c r="P1215" s="421" t="n"/>
      <c r="Q1215" s="421" t="n"/>
      <c r="R1215" s="270" t="n"/>
      <c r="S1215" s="421" t="n"/>
      <c r="T1215" s="421" t="n"/>
      <c r="U1215" s="421" t="n"/>
      <c r="V1215" s="421" t="n"/>
      <c r="W1215" s="421" t="n"/>
      <c r="X1215" s="421" t="n"/>
      <c r="Y1215" s="421" t="n"/>
      <c r="Z1215" s="421" t="n"/>
      <c r="AA1215" s="421" t="n"/>
      <c r="AB1215" s="421" t="n"/>
      <c r="AC1215" s="421" t="n"/>
      <c r="AD1215" s="421" t="n"/>
      <c r="AE1215" s="421" t="n"/>
      <c r="AF1215" s="421" t="n"/>
      <c r="AG1215" s="421" t="n"/>
      <c r="AH1215" s="421" t="n"/>
      <c r="AI1215" s="421" t="n"/>
      <c r="AJ1215" s="297" t="n"/>
      <c r="AK1215" s="297" t="n"/>
      <c r="AL1215" s="284" t="n"/>
      <c r="AM1215" s="297" t="n"/>
      <c r="AN1215" s="285" t="n"/>
      <c r="AO1215" s="297" t="n"/>
      <c r="AP1215" s="297" t="n"/>
      <c r="AQ1215" s="297" t="n"/>
      <c r="AR1215" s="297" t="n"/>
      <c r="AS1215" s="297" t="n"/>
      <c r="AT1215" s="285" t="inlineStr">
        <is>
          <t>0</t>
        </is>
      </c>
      <c r="AU1215" s="297" t="inlineStr">
        <is>
          <t>0</t>
        </is>
      </c>
      <c r="AV1215" s="297" t="inlineStr">
        <is>
          <t>0</t>
        </is>
      </c>
      <c r="AW1215" s="297" t="inlineStr">
        <is>
          <t>0</t>
        </is>
      </c>
      <c r="AX1215" s="297" t="inlineStr">
        <is>
          <t>0</t>
        </is>
      </c>
      <c r="AY1215" s="286" t="inlineStr">
        <is>
          <t>0</t>
        </is>
      </c>
      <c r="AZ1215" s="286" t="inlineStr">
        <is>
          <t>0</t>
        </is>
      </c>
      <c r="BA1215" s="287" t="inlineStr">
        <is>
          <t>0</t>
        </is>
      </c>
      <c r="BB1215" s="286" t="inlineStr">
        <is>
          <t>0</t>
        </is>
      </c>
      <c r="BC1215" s="286" t="inlineStr">
        <is>
          <t>0</t>
        </is>
      </c>
      <c r="BD1215" s="286" t="inlineStr">
        <is>
          <t>0</t>
        </is>
      </c>
      <c r="BE1215" s="286" t="inlineStr">
        <is>
          <t>0</t>
        </is>
      </c>
      <c r="BF1215" s="286" t="inlineStr">
        <is>
          <t>0</t>
        </is>
      </c>
      <c r="BG1215" s="286" t="inlineStr">
        <is>
          <t>0</t>
        </is>
      </c>
      <c r="BH1215" s="297" t="inlineStr">
        <is>
          <t>0</t>
        </is>
      </c>
      <c r="BI1215" s="297" t="inlineStr">
        <is>
          <t>0</t>
        </is>
      </c>
      <c r="BJ1215" s="297" t="inlineStr">
        <is>
          <t>0</t>
        </is>
      </c>
      <c r="BK1215" s="297" t="inlineStr">
        <is>
          <t>0</t>
        </is>
      </c>
      <c r="BL1215" s="297" t="inlineStr">
        <is>
          <t>0</t>
        </is>
      </c>
      <c r="BM1215" s="297" t="inlineStr">
        <is>
          <t>0</t>
        </is>
      </c>
      <c r="BN1215" s="297" t="inlineStr">
        <is>
          <t>0</t>
        </is>
      </c>
      <c r="BO1215" s="285" t="inlineStr">
        <is>
          <t>0</t>
        </is>
      </c>
      <c r="BP1215" s="297" t="inlineStr">
        <is>
          <t>0</t>
        </is>
      </c>
      <c r="BQ1215" s="297" t="inlineStr">
        <is>
          <t>0</t>
        </is>
      </c>
      <c r="BR1215" s="297" t="inlineStr">
        <is>
          <t>0</t>
        </is>
      </c>
      <c r="BS1215" s="297" t="inlineStr">
        <is>
          <t>0</t>
        </is>
      </c>
      <c r="BT1215" s="297" t="inlineStr">
        <is>
          <t>0</t>
        </is>
      </c>
      <c r="BU1215" s="297" t="inlineStr">
        <is>
          <t>0</t>
        </is>
      </c>
      <c r="BV1215" s="297" t="inlineStr">
        <is>
          <t>0</t>
        </is>
      </c>
      <c r="BW1215" s="288" t="inlineStr">
        <is>
          <t>0</t>
        </is>
      </c>
      <c r="BX1215" s="276">
        <f>SUM(IF(COUNTIF(#REF!, "*1.*"), 2, 0), IF(COUNTIF(#REF!, "*2.*"), 2, 0), IF(COUNTIF(#REF!, "*3.*"), 2, 0), IF(COUNTIF(#REF!, "*4.*"), 2, 0), IF(COUNTIF(#REF!, "*5.*"), 2, 0), IF(COUNTIF(#REF!, "*6.*"), 2, 0))</f>
        <v/>
      </c>
      <c r="BY1215" s="277">
        <f t="array" ref="BY1215">SUM(VALUE(AT1215),VALUE(AU1215),VALUE(AV1215),VALUE(AW1215),VALUE(AX1215),VALUE(AY1215),VALUE(AZ1215),VALUE(BB1215),VALUE(BC1215),VALUE(BD1215),VALUE(BE1215),VALUE(BF1215),VALUE(BG1215),VALUE(BH1215),VALUE(BI1215),VALUE(BJ1215),VALUE(BK1215),VALUE(BL1215),VALUE(BM1215),VALUE(BN1215),VALUE(BO1215),VALUE(BP1215),VALUE(BQ1215),VALUE(BR1215),VALUE(BS1215),VALUE(BT1215),VALUE(BU1215),VALUE(BV1215),VALUE(BW1215))</f>
        <v/>
      </c>
      <c r="BZ1215" s="307" t="n"/>
      <c r="CA1215" s="307" t="n"/>
      <c r="CB1215" s="307" t="n"/>
      <c r="CC1215" s="307" t="n"/>
      <c r="CD1215" s="307" t="n"/>
      <c r="CE1215" s="307" t="n"/>
      <c r="CF1215" s="307" t="n"/>
      <c r="CG1215" s="307" t="n"/>
      <c r="CH1215" s="307" t="n"/>
      <c r="CI1215" s="307" t="n"/>
      <c r="CJ1215" s="307" t="n"/>
      <c r="CK1215" s="307" t="n"/>
      <c r="CL1215" s="307" t="n"/>
      <c r="CM1215" s="307" t="n"/>
      <c r="CN1215" s="307" t="n"/>
      <c r="CO1215" s="307" t="n"/>
      <c r="CP1215" s="307" t="n"/>
      <c r="CQ1215" s="307" t="n"/>
      <c r="CR1215" s="279" t="inlineStr"/>
      <c r="CS1215" s="280">
        <f>AVERAGE(Value(BY1215),value(CR1215))</f>
        <v/>
      </c>
      <c r="CT1215" s="421">
        <f>(IF(OR(MediaScorecard!BG1702="x", MediaScorecard!BH1702="x",MediaScorecard!BI1702="x",MediaScorecard!BJ1702="x",MediaScorecard!BK1702="x"),1, 2))</f>
        <v/>
      </c>
      <c r="CU1215" s="308" t="n"/>
      <c r="CV1215" s="308" t="n"/>
      <c r="CW1215" s="308" t="n"/>
      <c r="CX1215" s="309" t="n"/>
      <c r="CY1215" s="308" t="n"/>
      <c r="CZ1215" s="308" t="n"/>
      <c r="DA1215" s="308" t="n"/>
    </row>
    <row r="1216" ht="21" customHeight="1" s="590">
      <c r="A1216" s="421" t="n"/>
      <c r="B1216" s="270" t="n"/>
      <c r="C1216" s="266" t="n"/>
      <c r="D1216" s="267" t="inlineStr"/>
      <c r="E1216" s="267" t="inlineStr"/>
      <c r="F1216" s="268" t="inlineStr"/>
      <c r="G1216" s="421" t="n"/>
      <c r="H1216" s="269" t="n"/>
      <c r="I1216" s="421" t="n"/>
      <c r="J1216" s="421" t="n"/>
      <c r="K1216" s="421" t="n"/>
      <c r="L1216" s="421" t="n"/>
      <c r="M1216" s="421" t="n"/>
      <c r="N1216" s="421" t="n"/>
      <c r="O1216" s="421" t="n"/>
      <c r="P1216" s="421" t="n"/>
      <c r="Q1216" s="421" t="n"/>
      <c r="R1216" s="270" t="n"/>
      <c r="S1216" s="421" t="n"/>
      <c r="T1216" s="421" t="n"/>
      <c r="U1216" s="421" t="n"/>
      <c r="V1216" s="421" t="n"/>
      <c r="W1216" s="421" t="n"/>
      <c r="X1216" s="421" t="n"/>
      <c r="Y1216" s="421" t="n"/>
      <c r="Z1216" s="421" t="n"/>
      <c r="AA1216" s="421" t="n"/>
      <c r="AB1216" s="421" t="n"/>
      <c r="AC1216" s="421" t="n"/>
      <c r="AD1216" s="421" t="n"/>
      <c r="AE1216" s="421" t="n"/>
      <c r="AF1216" s="421" t="n"/>
      <c r="AG1216" s="421" t="n"/>
      <c r="AH1216" s="421" t="n"/>
      <c r="AI1216" s="421" t="n"/>
      <c r="AJ1216" s="297" t="n"/>
      <c r="AK1216" s="297" t="n"/>
      <c r="AL1216" s="284" t="n"/>
      <c r="AM1216" s="297" t="n"/>
      <c r="AN1216" s="285" t="n"/>
      <c r="AO1216" s="297" t="n"/>
      <c r="AP1216" s="297" t="n"/>
      <c r="AQ1216" s="297" t="n"/>
      <c r="AR1216" s="297" t="n"/>
      <c r="AS1216" s="297" t="n"/>
      <c r="AT1216" s="285" t="inlineStr">
        <is>
          <t>0</t>
        </is>
      </c>
      <c r="AU1216" s="297" t="inlineStr">
        <is>
          <t>0</t>
        </is>
      </c>
      <c r="AV1216" s="297" t="inlineStr">
        <is>
          <t>0</t>
        </is>
      </c>
      <c r="AW1216" s="297" t="inlineStr">
        <is>
          <t>0</t>
        </is>
      </c>
      <c r="AX1216" s="297" t="inlineStr">
        <is>
          <t>0</t>
        </is>
      </c>
      <c r="AY1216" s="286" t="inlineStr">
        <is>
          <t>0</t>
        </is>
      </c>
      <c r="AZ1216" s="286" t="inlineStr">
        <is>
          <t>0</t>
        </is>
      </c>
      <c r="BA1216" s="287" t="inlineStr">
        <is>
          <t>0</t>
        </is>
      </c>
      <c r="BB1216" s="286" t="inlineStr">
        <is>
          <t>0</t>
        </is>
      </c>
      <c r="BC1216" s="286" t="inlineStr">
        <is>
          <t>0</t>
        </is>
      </c>
      <c r="BD1216" s="286" t="inlineStr">
        <is>
          <t>0</t>
        </is>
      </c>
      <c r="BE1216" s="286" t="inlineStr">
        <is>
          <t>0</t>
        </is>
      </c>
      <c r="BF1216" s="286" t="inlineStr">
        <is>
          <t>0</t>
        </is>
      </c>
      <c r="BG1216" s="286" t="inlineStr">
        <is>
          <t>0</t>
        </is>
      </c>
      <c r="BH1216" s="297" t="inlineStr">
        <is>
          <t>0</t>
        </is>
      </c>
      <c r="BI1216" s="297" t="inlineStr">
        <is>
          <t>0</t>
        </is>
      </c>
      <c r="BJ1216" s="297" t="inlineStr">
        <is>
          <t>0</t>
        </is>
      </c>
      <c r="BK1216" s="297" t="inlineStr">
        <is>
          <t>0</t>
        </is>
      </c>
      <c r="BL1216" s="297" t="inlineStr">
        <is>
          <t>0</t>
        </is>
      </c>
      <c r="BM1216" s="297" t="inlineStr">
        <is>
          <t>0</t>
        </is>
      </c>
      <c r="BN1216" s="297" t="inlineStr">
        <is>
          <t>0</t>
        </is>
      </c>
      <c r="BO1216" s="285" t="inlineStr">
        <is>
          <t>0</t>
        </is>
      </c>
      <c r="BP1216" s="297" t="inlineStr">
        <is>
          <t>0</t>
        </is>
      </c>
      <c r="BQ1216" s="297" t="inlineStr">
        <is>
          <t>0</t>
        </is>
      </c>
      <c r="BR1216" s="297" t="inlineStr">
        <is>
          <t>0</t>
        </is>
      </c>
      <c r="BS1216" s="297" t="inlineStr">
        <is>
          <t>0</t>
        </is>
      </c>
      <c r="BT1216" s="297" t="inlineStr">
        <is>
          <t>0</t>
        </is>
      </c>
      <c r="BU1216" s="297" t="inlineStr">
        <is>
          <t>0</t>
        </is>
      </c>
      <c r="BV1216" s="297" t="inlineStr">
        <is>
          <t>0</t>
        </is>
      </c>
      <c r="BW1216" s="288" t="inlineStr">
        <is>
          <t>0</t>
        </is>
      </c>
      <c r="BX1216" s="276">
        <f>SUM(IF(COUNTIF(#REF!, "*1.*"), 2, 0), IF(COUNTIF(#REF!, "*2.*"), 2, 0), IF(COUNTIF(#REF!, "*3.*"), 2, 0), IF(COUNTIF(#REF!, "*4.*"), 2, 0), IF(COUNTIF(#REF!, "*5.*"), 2, 0), IF(COUNTIF(#REF!, "*6.*"), 2, 0))</f>
        <v/>
      </c>
      <c r="BY1216" s="277">
        <f t="array" ref="BY1216">SUM(VALUE(AT1216),VALUE(AU1216),VALUE(AV1216),VALUE(AW1216),VALUE(AX1216),VALUE(AY1216),VALUE(AZ1216),VALUE(BB1216),VALUE(BC1216),VALUE(BD1216),VALUE(BE1216),VALUE(BF1216),VALUE(BG1216),VALUE(BH1216),VALUE(BI1216),VALUE(BJ1216),VALUE(BK1216),VALUE(BL1216),VALUE(BM1216),VALUE(BN1216),VALUE(BO1216),VALUE(BP1216),VALUE(BQ1216),VALUE(BR1216),VALUE(BS1216),VALUE(BT1216),VALUE(BU1216),VALUE(BV1216),VALUE(BW1216))</f>
        <v/>
      </c>
      <c r="BZ1216" s="307" t="n"/>
      <c r="CA1216" s="307" t="n"/>
      <c r="CB1216" s="307" t="n"/>
      <c r="CC1216" s="307" t="n"/>
      <c r="CD1216" s="307" t="n"/>
      <c r="CE1216" s="307" t="n"/>
      <c r="CF1216" s="307" t="n"/>
      <c r="CG1216" s="307" t="n"/>
      <c r="CH1216" s="307" t="n"/>
      <c r="CI1216" s="307" t="n"/>
      <c r="CJ1216" s="307" t="n"/>
      <c r="CK1216" s="307" t="n"/>
      <c r="CL1216" s="307" t="n"/>
      <c r="CM1216" s="307" t="n"/>
      <c r="CN1216" s="307" t="n"/>
      <c r="CO1216" s="307" t="n"/>
      <c r="CP1216" s="307" t="n"/>
      <c r="CQ1216" s="307" t="n"/>
      <c r="CR1216" s="279" t="inlineStr"/>
      <c r="CS1216" s="280">
        <f>AVERAGE(Value(BY1216),value(CR1216))</f>
        <v/>
      </c>
      <c r="CT1216" s="421">
        <f>(IF(OR(MediaScorecard!BG1703="x", MediaScorecard!BH1703="x",MediaScorecard!BI1703="x",MediaScorecard!BJ1703="x",MediaScorecard!BK1703="x"),1, 2))</f>
        <v/>
      </c>
      <c r="CU1216" s="308" t="n"/>
      <c r="CV1216" s="308" t="n"/>
      <c r="CW1216" s="308" t="n"/>
      <c r="CX1216" s="309" t="n"/>
      <c r="CY1216" s="308" t="n"/>
      <c r="CZ1216" s="308" t="n"/>
      <c r="DA1216" s="308" t="n"/>
    </row>
    <row r="1217" ht="21" customHeight="1" s="590">
      <c r="A1217" s="421" t="n"/>
      <c r="B1217" s="270" t="n"/>
      <c r="C1217" s="266" t="n"/>
      <c r="D1217" s="267" t="inlineStr"/>
      <c r="E1217" s="267" t="inlineStr"/>
      <c r="F1217" s="268" t="inlineStr"/>
      <c r="G1217" s="421" t="n"/>
      <c r="H1217" s="269" t="n"/>
      <c r="I1217" s="421" t="n"/>
      <c r="J1217" s="421" t="n"/>
      <c r="K1217" s="421" t="n"/>
      <c r="L1217" s="421" t="n"/>
      <c r="M1217" s="421" t="n"/>
      <c r="N1217" s="421" t="n"/>
      <c r="O1217" s="421" t="n"/>
      <c r="P1217" s="421" t="n"/>
      <c r="Q1217" s="421" t="n"/>
      <c r="R1217" s="270" t="n"/>
      <c r="S1217" s="421" t="n"/>
      <c r="T1217" s="421" t="n"/>
      <c r="U1217" s="421" t="n"/>
      <c r="V1217" s="421" t="n"/>
      <c r="W1217" s="421" t="n"/>
      <c r="X1217" s="421" t="n"/>
      <c r="Y1217" s="421" t="n"/>
      <c r="Z1217" s="421" t="n"/>
      <c r="AA1217" s="421" t="n"/>
      <c r="AB1217" s="421" t="n"/>
      <c r="AC1217" s="421" t="n"/>
      <c r="AD1217" s="421" t="n"/>
      <c r="AE1217" s="421" t="n"/>
      <c r="AF1217" s="421" t="n"/>
      <c r="AG1217" s="421" t="n"/>
      <c r="AH1217" s="421" t="n"/>
      <c r="AI1217" s="421" t="n"/>
      <c r="AJ1217" s="297" t="n"/>
      <c r="AK1217" s="297" t="n"/>
      <c r="AL1217" s="284" t="n"/>
      <c r="AM1217" s="297" t="n"/>
      <c r="AN1217" s="285" t="n"/>
      <c r="AO1217" s="297" t="n"/>
      <c r="AP1217" s="297" t="n"/>
      <c r="AQ1217" s="297" t="n"/>
      <c r="AR1217" s="297" t="n"/>
      <c r="AS1217" s="297" t="n"/>
      <c r="AT1217" s="285" t="inlineStr">
        <is>
          <t>0</t>
        </is>
      </c>
      <c r="AU1217" s="297" t="inlineStr">
        <is>
          <t>0</t>
        </is>
      </c>
      <c r="AV1217" s="297" t="inlineStr">
        <is>
          <t>0</t>
        </is>
      </c>
      <c r="AW1217" s="297" t="inlineStr">
        <is>
          <t>0</t>
        </is>
      </c>
      <c r="AX1217" s="297" t="inlineStr">
        <is>
          <t>0</t>
        </is>
      </c>
      <c r="AY1217" s="286" t="inlineStr">
        <is>
          <t>0</t>
        </is>
      </c>
      <c r="AZ1217" s="286" t="inlineStr">
        <is>
          <t>0</t>
        </is>
      </c>
      <c r="BA1217" s="287" t="inlineStr">
        <is>
          <t>0</t>
        </is>
      </c>
      <c r="BB1217" s="286" t="inlineStr">
        <is>
          <t>0</t>
        </is>
      </c>
      <c r="BC1217" s="286" t="inlineStr">
        <is>
          <t>0</t>
        </is>
      </c>
      <c r="BD1217" s="286" t="inlineStr">
        <is>
          <t>0</t>
        </is>
      </c>
      <c r="BE1217" s="286" t="inlineStr">
        <is>
          <t>0</t>
        </is>
      </c>
      <c r="BF1217" s="286" t="inlineStr">
        <is>
          <t>0</t>
        </is>
      </c>
      <c r="BG1217" s="286" t="inlineStr">
        <is>
          <t>0</t>
        </is>
      </c>
      <c r="BH1217" s="297" t="inlineStr">
        <is>
          <t>0</t>
        </is>
      </c>
      <c r="BI1217" s="297" t="inlineStr">
        <is>
          <t>0</t>
        </is>
      </c>
      <c r="BJ1217" s="297" t="inlineStr">
        <is>
          <t>0</t>
        </is>
      </c>
      <c r="BK1217" s="297" t="inlineStr">
        <is>
          <t>0</t>
        </is>
      </c>
      <c r="BL1217" s="297" t="inlineStr">
        <is>
          <t>0</t>
        </is>
      </c>
      <c r="BM1217" s="297" t="inlineStr">
        <is>
          <t>0</t>
        </is>
      </c>
      <c r="BN1217" s="297" t="inlineStr">
        <is>
          <t>0</t>
        </is>
      </c>
      <c r="BO1217" s="285" t="inlineStr">
        <is>
          <t>0</t>
        </is>
      </c>
      <c r="BP1217" s="297" t="inlineStr">
        <is>
          <t>0</t>
        </is>
      </c>
      <c r="BQ1217" s="297" t="inlineStr">
        <is>
          <t>0</t>
        </is>
      </c>
      <c r="BR1217" s="297" t="inlineStr">
        <is>
          <t>0</t>
        </is>
      </c>
      <c r="BS1217" s="297" t="inlineStr">
        <is>
          <t>0</t>
        </is>
      </c>
      <c r="BT1217" s="297" t="inlineStr">
        <is>
          <t>0</t>
        </is>
      </c>
      <c r="BU1217" s="297" t="inlineStr">
        <is>
          <t>0</t>
        </is>
      </c>
      <c r="BV1217" s="297" t="inlineStr">
        <is>
          <t>0</t>
        </is>
      </c>
      <c r="BW1217" s="288" t="inlineStr">
        <is>
          <t>0</t>
        </is>
      </c>
      <c r="BX1217" s="276">
        <f>SUM(IF(COUNTIF(#REF!, "*1.*"), 2, 0), IF(COUNTIF(#REF!, "*2.*"), 2, 0), IF(COUNTIF(#REF!, "*3.*"), 2, 0), IF(COUNTIF(#REF!, "*4.*"), 2, 0), IF(COUNTIF(#REF!, "*5.*"), 2, 0), IF(COUNTIF(#REF!, "*6.*"), 2, 0))</f>
        <v/>
      </c>
      <c r="BY1217" s="277">
        <f t="array" ref="BY1217">SUM(VALUE(AT1217),VALUE(AU1217),VALUE(AV1217),VALUE(AW1217),VALUE(AX1217),VALUE(AY1217),VALUE(AZ1217),VALUE(BB1217),VALUE(BC1217),VALUE(BD1217),VALUE(BE1217),VALUE(BF1217),VALUE(BG1217),VALUE(BH1217),VALUE(BI1217),VALUE(BJ1217),VALUE(BK1217),VALUE(BL1217),VALUE(BM1217),VALUE(BN1217),VALUE(BO1217),VALUE(BP1217),VALUE(BQ1217),VALUE(BR1217),VALUE(BS1217),VALUE(BT1217),VALUE(BU1217),VALUE(BV1217),VALUE(BW1217))</f>
        <v/>
      </c>
      <c r="BZ1217" s="307" t="n"/>
      <c r="CA1217" s="307" t="n"/>
      <c r="CB1217" s="307" t="n"/>
      <c r="CC1217" s="307" t="n"/>
      <c r="CD1217" s="307" t="n"/>
      <c r="CE1217" s="307" t="n"/>
      <c r="CF1217" s="307" t="n"/>
      <c r="CG1217" s="307" t="n"/>
      <c r="CH1217" s="307" t="n"/>
      <c r="CI1217" s="307" t="n"/>
      <c r="CJ1217" s="307" t="n"/>
      <c r="CK1217" s="307" t="n"/>
      <c r="CL1217" s="307" t="n"/>
      <c r="CM1217" s="307" t="n"/>
      <c r="CN1217" s="307" t="n"/>
      <c r="CO1217" s="307" t="n"/>
      <c r="CP1217" s="307" t="n"/>
      <c r="CQ1217" s="307" t="n"/>
      <c r="CR1217" s="279" t="inlineStr"/>
      <c r="CS1217" s="280">
        <f>AVERAGE(Value(BY1217),value(CR1217))</f>
        <v/>
      </c>
      <c r="CT1217" s="421">
        <f>(IF(OR(MediaScorecard!BG1704="x", MediaScorecard!BH1704="x",MediaScorecard!BI1704="x",MediaScorecard!BJ1704="x",MediaScorecard!BK1704="x"),1, 2))</f>
        <v/>
      </c>
      <c r="CU1217" s="308" t="n"/>
      <c r="CV1217" s="308" t="n"/>
      <c r="CW1217" s="308" t="n"/>
      <c r="CX1217" s="309" t="n"/>
      <c r="CY1217" s="308" t="n"/>
      <c r="CZ1217" s="308" t="n"/>
      <c r="DA1217" s="308" t="n"/>
    </row>
    <row r="1218" ht="21" customHeight="1" s="590">
      <c r="A1218" s="421" t="n"/>
      <c r="B1218" s="270" t="n"/>
      <c r="C1218" s="266" t="n"/>
      <c r="D1218" s="267" t="inlineStr"/>
      <c r="E1218" s="267" t="inlineStr"/>
      <c r="F1218" s="268" t="inlineStr"/>
      <c r="G1218" s="421" t="n"/>
      <c r="H1218" s="269" t="n"/>
      <c r="I1218" s="421" t="n"/>
      <c r="J1218" s="421" t="n"/>
      <c r="K1218" s="421" t="n"/>
      <c r="L1218" s="421" t="n"/>
      <c r="M1218" s="421" t="n"/>
      <c r="N1218" s="421" t="n"/>
      <c r="O1218" s="421" t="n"/>
      <c r="P1218" s="421" t="n"/>
      <c r="Q1218" s="421" t="n"/>
      <c r="R1218" s="270" t="n"/>
      <c r="S1218" s="421" t="n"/>
      <c r="T1218" s="421" t="n"/>
      <c r="U1218" s="421" t="n"/>
      <c r="V1218" s="421" t="n"/>
      <c r="W1218" s="421" t="n"/>
      <c r="X1218" s="421" t="n"/>
      <c r="Y1218" s="421" t="n"/>
      <c r="Z1218" s="421" t="n"/>
      <c r="AA1218" s="421" t="n"/>
      <c r="AB1218" s="421" t="n"/>
      <c r="AC1218" s="421" t="n"/>
      <c r="AD1218" s="421" t="n"/>
      <c r="AE1218" s="421" t="n"/>
      <c r="AF1218" s="421" t="n"/>
      <c r="AG1218" s="421" t="n"/>
      <c r="AH1218" s="421" t="n"/>
      <c r="AI1218" s="421" t="n"/>
      <c r="AJ1218" s="297" t="n"/>
      <c r="AK1218" s="297" t="n"/>
      <c r="AL1218" s="284" t="n"/>
      <c r="AM1218" s="297" t="n"/>
      <c r="AN1218" s="285" t="n"/>
      <c r="AO1218" s="297" t="n"/>
      <c r="AP1218" s="297" t="n"/>
      <c r="AQ1218" s="297" t="n"/>
      <c r="AR1218" s="297" t="n"/>
      <c r="AS1218" s="297" t="n"/>
      <c r="AT1218" s="285" t="inlineStr">
        <is>
          <t>0</t>
        </is>
      </c>
      <c r="AU1218" s="297" t="inlineStr">
        <is>
          <t>0</t>
        </is>
      </c>
      <c r="AV1218" s="297" t="inlineStr">
        <is>
          <t>0</t>
        </is>
      </c>
      <c r="AW1218" s="297" t="inlineStr">
        <is>
          <t>0</t>
        </is>
      </c>
      <c r="AX1218" s="297" t="inlineStr">
        <is>
          <t>0</t>
        </is>
      </c>
      <c r="AY1218" s="286" t="inlineStr">
        <is>
          <t>0</t>
        </is>
      </c>
      <c r="AZ1218" s="286" t="inlineStr">
        <is>
          <t>0</t>
        </is>
      </c>
      <c r="BA1218" s="287" t="inlineStr">
        <is>
          <t>0</t>
        </is>
      </c>
      <c r="BB1218" s="286" t="inlineStr">
        <is>
          <t>0</t>
        </is>
      </c>
      <c r="BC1218" s="286" t="inlineStr">
        <is>
          <t>0</t>
        </is>
      </c>
      <c r="BD1218" s="286" t="inlineStr">
        <is>
          <t>0</t>
        </is>
      </c>
      <c r="BE1218" s="286" t="inlineStr">
        <is>
          <t>0</t>
        </is>
      </c>
      <c r="BF1218" s="286" t="inlineStr">
        <is>
          <t>0</t>
        </is>
      </c>
      <c r="BG1218" s="286" t="inlineStr">
        <is>
          <t>0</t>
        </is>
      </c>
      <c r="BH1218" s="297" t="inlineStr">
        <is>
          <t>0</t>
        </is>
      </c>
      <c r="BI1218" s="297" t="inlineStr">
        <is>
          <t>0</t>
        </is>
      </c>
      <c r="BJ1218" s="297" t="inlineStr">
        <is>
          <t>0</t>
        </is>
      </c>
      <c r="BK1218" s="297" t="inlineStr">
        <is>
          <t>0</t>
        </is>
      </c>
      <c r="BL1218" s="297" t="inlineStr">
        <is>
          <t>0</t>
        </is>
      </c>
      <c r="BM1218" s="297" t="inlineStr">
        <is>
          <t>0</t>
        </is>
      </c>
      <c r="BN1218" s="297" t="inlineStr">
        <is>
          <t>0</t>
        </is>
      </c>
      <c r="BO1218" s="285" t="inlineStr">
        <is>
          <t>0</t>
        </is>
      </c>
      <c r="BP1218" s="297" t="inlineStr">
        <is>
          <t>0</t>
        </is>
      </c>
      <c r="BQ1218" s="297" t="inlineStr">
        <is>
          <t>0</t>
        </is>
      </c>
      <c r="BR1218" s="297" t="inlineStr">
        <is>
          <t>0</t>
        </is>
      </c>
      <c r="BS1218" s="297" t="inlineStr">
        <is>
          <t>0</t>
        </is>
      </c>
      <c r="BT1218" s="297" t="inlineStr">
        <is>
          <t>0</t>
        </is>
      </c>
      <c r="BU1218" s="297" t="inlineStr">
        <is>
          <t>0</t>
        </is>
      </c>
      <c r="BV1218" s="297" t="inlineStr">
        <is>
          <t>0</t>
        </is>
      </c>
      <c r="BW1218" s="288" t="inlineStr">
        <is>
          <t>0</t>
        </is>
      </c>
      <c r="BX1218" s="276">
        <f>SUM(IF(COUNTIF(#REF!, "*1.*"), 2, 0), IF(COUNTIF(#REF!, "*2.*"), 2, 0), IF(COUNTIF(#REF!, "*3.*"), 2, 0), IF(COUNTIF(#REF!, "*4.*"), 2, 0), IF(COUNTIF(#REF!, "*5.*"), 2, 0), IF(COUNTIF(#REF!, "*6.*"), 2, 0))</f>
        <v/>
      </c>
      <c r="BY1218" s="277">
        <f t="array" ref="BY1218">SUM(VALUE(AT1218),VALUE(AU1218),VALUE(AV1218),VALUE(AW1218),VALUE(AX1218),VALUE(AY1218),VALUE(AZ1218),VALUE(BB1218),VALUE(BC1218),VALUE(BD1218),VALUE(BE1218),VALUE(BF1218),VALUE(BG1218),VALUE(BH1218),VALUE(BI1218),VALUE(BJ1218),VALUE(BK1218),VALUE(BL1218),VALUE(BM1218),VALUE(BN1218),VALUE(BO1218),VALUE(BP1218),VALUE(BQ1218),VALUE(BR1218),VALUE(BS1218),VALUE(BT1218),VALUE(BU1218),VALUE(BV1218),VALUE(BW1218))</f>
        <v/>
      </c>
      <c r="BZ1218" s="307" t="n"/>
      <c r="CA1218" s="307" t="n"/>
      <c r="CB1218" s="307" t="n"/>
      <c r="CC1218" s="307" t="n"/>
      <c r="CD1218" s="307" t="n"/>
      <c r="CE1218" s="307" t="n"/>
      <c r="CF1218" s="307" t="n"/>
      <c r="CG1218" s="307" t="n"/>
      <c r="CH1218" s="307" t="n"/>
      <c r="CI1218" s="307" t="n"/>
      <c r="CJ1218" s="307" t="n"/>
      <c r="CK1218" s="307" t="n"/>
      <c r="CL1218" s="307" t="n"/>
      <c r="CM1218" s="307" t="n"/>
      <c r="CN1218" s="307" t="n"/>
      <c r="CO1218" s="307" t="n"/>
      <c r="CP1218" s="307" t="n"/>
      <c r="CQ1218" s="307" t="n"/>
      <c r="CR1218" s="279" t="inlineStr"/>
      <c r="CS1218" s="280">
        <f>AVERAGE(Value(BY1218),value(CR1218))</f>
        <v/>
      </c>
      <c r="CT1218" s="421">
        <f>(IF(OR(MediaScorecard!BG1705="x", MediaScorecard!BH1705="x",MediaScorecard!BI1705="x",MediaScorecard!BJ1705="x",MediaScorecard!BK1705="x"),1, 2))</f>
        <v/>
      </c>
      <c r="CU1218" s="308" t="n"/>
      <c r="CV1218" s="308" t="n"/>
      <c r="CW1218" s="308" t="n"/>
      <c r="CX1218" s="309" t="n"/>
      <c r="CY1218" s="308" t="n"/>
      <c r="CZ1218" s="308" t="n"/>
      <c r="DA1218" s="308" t="n"/>
    </row>
    <row r="1219" ht="21" customHeight="1" s="590">
      <c r="A1219" s="421" t="n"/>
      <c r="B1219" s="270" t="n"/>
      <c r="C1219" s="266" t="n"/>
      <c r="D1219" s="267" t="inlineStr"/>
      <c r="E1219" s="267" t="inlineStr"/>
      <c r="F1219" s="268" t="inlineStr"/>
      <c r="G1219" s="421" t="n"/>
      <c r="H1219" s="269" t="n"/>
      <c r="I1219" s="421" t="n"/>
      <c r="J1219" s="421" t="n"/>
      <c r="K1219" s="421" t="n"/>
      <c r="L1219" s="421" t="n"/>
      <c r="M1219" s="421" t="n"/>
      <c r="N1219" s="421" t="n"/>
      <c r="O1219" s="421" t="n"/>
      <c r="P1219" s="421" t="n"/>
      <c r="Q1219" s="421" t="n"/>
      <c r="R1219" s="270" t="n"/>
      <c r="S1219" s="421" t="n"/>
      <c r="T1219" s="421" t="n"/>
      <c r="U1219" s="421" t="n"/>
      <c r="V1219" s="421" t="n"/>
      <c r="W1219" s="421" t="n"/>
      <c r="X1219" s="421" t="n"/>
      <c r="Y1219" s="421" t="n"/>
      <c r="Z1219" s="421" t="n"/>
      <c r="AA1219" s="421" t="n"/>
      <c r="AB1219" s="421" t="n"/>
      <c r="AC1219" s="421" t="n"/>
      <c r="AD1219" s="421" t="n"/>
      <c r="AE1219" s="421" t="n"/>
      <c r="AF1219" s="421" t="n"/>
      <c r="AG1219" s="421" t="n"/>
      <c r="AH1219" s="421" t="n"/>
      <c r="AI1219" s="421" t="n"/>
      <c r="AJ1219" s="297" t="n"/>
      <c r="AK1219" s="297" t="n"/>
      <c r="AL1219" s="284" t="n"/>
      <c r="AM1219" s="297" t="n"/>
      <c r="AN1219" s="285" t="n"/>
      <c r="AO1219" s="297" t="n"/>
      <c r="AP1219" s="297" t="n"/>
      <c r="AQ1219" s="297" t="n"/>
      <c r="AR1219" s="297" t="n"/>
      <c r="AS1219" s="297" t="n"/>
      <c r="AT1219" s="285" t="inlineStr">
        <is>
          <t>0</t>
        </is>
      </c>
      <c r="AU1219" s="297" t="inlineStr">
        <is>
          <t>0</t>
        </is>
      </c>
      <c r="AV1219" s="297" t="inlineStr">
        <is>
          <t>0</t>
        </is>
      </c>
      <c r="AW1219" s="297" t="inlineStr">
        <is>
          <t>0</t>
        </is>
      </c>
      <c r="AX1219" s="297" t="inlineStr">
        <is>
          <t>0</t>
        </is>
      </c>
      <c r="AY1219" s="286" t="inlineStr">
        <is>
          <t>0</t>
        </is>
      </c>
      <c r="AZ1219" s="286" t="inlineStr">
        <is>
          <t>0</t>
        </is>
      </c>
      <c r="BA1219" s="287" t="inlineStr">
        <is>
          <t>0</t>
        </is>
      </c>
      <c r="BB1219" s="286" t="inlineStr">
        <is>
          <t>0</t>
        </is>
      </c>
      <c r="BC1219" s="286" t="inlineStr">
        <is>
          <t>0</t>
        </is>
      </c>
      <c r="BD1219" s="286" t="inlineStr">
        <is>
          <t>0</t>
        </is>
      </c>
      <c r="BE1219" s="286" t="inlineStr">
        <is>
          <t>0</t>
        </is>
      </c>
      <c r="BF1219" s="286" t="inlineStr">
        <is>
          <t>0</t>
        </is>
      </c>
      <c r="BG1219" s="286" t="inlineStr">
        <is>
          <t>0</t>
        </is>
      </c>
      <c r="BH1219" s="297" t="inlineStr">
        <is>
          <t>0</t>
        </is>
      </c>
      <c r="BI1219" s="297" t="inlineStr">
        <is>
          <t>0</t>
        </is>
      </c>
      <c r="BJ1219" s="297" t="inlineStr">
        <is>
          <t>0</t>
        </is>
      </c>
      <c r="BK1219" s="297" t="inlineStr">
        <is>
          <t>0</t>
        </is>
      </c>
      <c r="BL1219" s="297" t="inlineStr">
        <is>
          <t>0</t>
        </is>
      </c>
      <c r="BM1219" s="297" t="inlineStr">
        <is>
          <t>0</t>
        </is>
      </c>
      <c r="BN1219" s="297" t="inlineStr">
        <is>
          <t>0</t>
        </is>
      </c>
      <c r="BO1219" s="285" t="inlineStr">
        <is>
          <t>0</t>
        </is>
      </c>
      <c r="BP1219" s="297" t="inlineStr">
        <is>
          <t>0</t>
        </is>
      </c>
      <c r="BQ1219" s="297" t="inlineStr">
        <is>
          <t>0</t>
        </is>
      </c>
      <c r="BR1219" s="297" t="inlineStr">
        <is>
          <t>0</t>
        </is>
      </c>
      <c r="BS1219" s="297" t="inlineStr">
        <is>
          <t>0</t>
        </is>
      </c>
      <c r="BT1219" s="297" t="inlineStr">
        <is>
          <t>0</t>
        </is>
      </c>
      <c r="BU1219" s="297" t="inlineStr">
        <is>
          <t>0</t>
        </is>
      </c>
      <c r="BV1219" s="297" t="inlineStr">
        <is>
          <t>0</t>
        </is>
      </c>
      <c r="BW1219" s="288" t="inlineStr">
        <is>
          <t>0</t>
        </is>
      </c>
      <c r="BX1219" s="276">
        <f>SUM(IF(COUNTIF(#REF!, "*1.*"), 2, 0), IF(COUNTIF(#REF!, "*2.*"), 2, 0), IF(COUNTIF(#REF!, "*3.*"), 2, 0), IF(COUNTIF(#REF!, "*4.*"), 2, 0), IF(COUNTIF(#REF!, "*5.*"), 2, 0), IF(COUNTIF(#REF!, "*6.*"), 2, 0))</f>
        <v/>
      </c>
      <c r="BY1219" s="277">
        <f t="array" ref="BY1219">SUM(VALUE(AT1219),VALUE(AU1219),VALUE(AV1219),VALUE(AW1219),VALUE(AX1219),VALUE(AY1219),VALUE(AZ1219),VALUE(BB1219),VALUE(BC1219),VALUE(BD1219),VALUE(BE1219),VALUE(BF1219),VALUE(BG1219),VALUE(BH1219),VALUE(BI1219),VALUE(BJ1219),VALUE(BK1219),VALUE(BL1219),VALUE(BM1219),VALUE(BN1219),VALUE(BO1219),VALUE(BP1219),VALUE(BQ1219),VALUE(BR1219),VALUE(BS1219),VALUE(BT1219),VALUE(BU1219),VALUE(BV1219),VALUE(BW1219))</f>
        <v/>
      </c>
      <c r="BZ1219" s="307" t="n"/>
      <c r="CA1219" s="307" t="n"/>
      <c r="CB1219" s="307" t="n"/>
      <c r="CC1219" s="307" t="n"/>
      <c r="CD1219" s="307" t="n"/>
      <c r="CE1219" s="307" t="n"/>
      <c r="CF1219" s="307" t="n"/>
      <c r="CG1219" s="307" t="n"/>
      <c r="CH1219" s="307" t="n"/>
      <c r="CI1219" s="307" t="n"/>
      <c r="CJ1219" s="307" t="n"/>
      <c r="CK1219" s="307" t="n"/>
      <c r="CL1219" s="307" t="n"/>
      <c r="CM1219" s="307" t="n"/>
      <c r="CN1219" s="307" t="n"/>
      <c r="CO1219" s="307" t="n"/>
      <c r="CP1219" s="307" t="n"/>
      <c r="CQ1219" s="307" t="n"/>
      <c r="CR1219" s="279" t="inlineStr"/>
      <c r="CS1219" s="280">
        <f>AVERAGE(Value(BY1219),value(CR1219))</f>
        <v/>
      </c>
      <c r="CT1219" s="421">
        <f>(IF(OR(MediaScorecard!BG1706="x", MediaScorecard!BH1706="x",MediaScorecard!BI1706="x",MediaScorecard!BJ1706="x",MediaScorecard!BK1706="x"),1, 2))</f>
        <v/>
      </c>
      <c r="CU1219" s="308" t="n"/>
      <c r="CV1219" s="308" t="n"/>
      <c r="CW1219" s="308" t="n"/>
      <c r="CX1219" s="309" t="n"/>
      <c r="CY1219" s="308" t="n"/>
      <c r="CZ1219" s="308" t="n"/>
      <c r="DA1219" s="308" t="n"/>
    </row>
    <row r="1220" ht="21" customHeight="1" s="590">
      <c r="A1220" s="421" t="n"/>
      <c r="B1220" s="270" t="n"/>
      <c r="C1220" s="266" t="n"/>
      <c r="D1220" s="267" t="inlineStr"/>
      <c r="E1220" s="267" t="inlineStr"/>
      <c r="F1220" s="268" t="inlineStr"/>
      <c r="G1220" s="421" t="n"/>
      <c r="H1220" s="269" t="n"/>
      <c r="I1220" s="421" t="n"/>
      <c r="J1220" s="421" t="n"/>
      <c r="K1220" s="421" t="n"/>
      <c r="L1220" s="421" t="n"/>
      <c r="M1220" s="421" t="n"/>
      <c r="N1220" s="421" t="n"/>
      <c r="O1220" s="421" t="n"/>
      <c r="P1220" s="421" t="n"/>
      <c r="Q1220" s="421" t="n"/>
      <c r="R1220" s="270" t="n"/>
      <c r="S1220" s="421" t="n"/>
      <c r="T1220" s="421" t="n"/>
      <c r="U1220" s="421" t="n"/>
      <c r="V1220" s="421" t="n"/>
      <c r="W1220" s="421" t="n"/>
      <c r="X1220" s="421" t="n"/>
      <c r="Y1220" s="421" t="n"/>
      <c r="Z1220" s="421" t="n"/>
      <c r="AA1220" s="421" t="n"/>
      <c r="AB1220" s="421" t="n"/>
      <c r="AC1220" s="421" t="n"/>
      <c r="AD1220" s="421" t="n"/>
      <c r="AE1220" s="421" t="n"/>
      <c r="AF1220" s="421" t="n"/>
      <c r="AG1220" s="421" t="n"/>
      <c r="AH1220" s="421" t="n"/>
      <c r="AI1220" s="421" t="n"/>
      <c r="AJ1220" s="297" t="n"/>
      <c r="AK1220" s="297" t="n"/>
      <c r="AL1220" s="284" t="n"/>
      <c r="AM1220" s="297" t="n"/>
      <c r="AN1220" s="285" t="n"/>
      <c r="AO1220" s="297" t="n"/>
      <c r="AP1220" s="297" t="n"/>
      <c r="AQ1220" s="297" t="n"/>
      <c r="AR1220" s="297" t="n"/>
      <c r="AS1220" s="297" t="n"/>
      <c r="AT1220" s="285" t="inlineStr">
        <is>
          <t>0</t>
        </is>
      </c>
      <c r="AU1220" s="297" t="inlineStr">
        <is>
          <t>0</t>
        </is>
      </c>
      <c r="AV1220" s="297" t="inlineStr">
        <is>
          <t>0</t>
        </is>
      </c>
      <c r="AW1220" s="297" t="inlineStr">
        <is>
          <t>0</t>
        </is>
      </c>
      <c r="AX1220" s="297" t="inlineStr">
        <is>
          <t>0</t>
        </is>
      </c>
      <c r="AY1220" s="286" t="inlineStr">
        <is>
          <t>0</t>
        </is>
      </c>
      <c r="AZ1220" s="286" t="inlineStr">
        <is>
          <t>0</t>
        </is>
      </c>
      <c r="BA1220" s="287" t="inlineStr">
        <is>
          <t>0</t>
        </is>
      </c>
      <c r="BB1220" s="286" t="inlineStr">
        <is>
          <t>0</t>
        </is>
      </c>
      <c r="BC1220" s="286" t="inlineStr">
        <is>
          <t>0</t>
        </is>
      </c>
      <c r="BD1220" s="286" t="inlineStr">
        <is>
          <t>0</t>
        </is>
      </c>
      <c r="BE1220" s="286" t="inlineStr">
        <is>
          <t>0</t>
        </is>
      </c>
      <c r="BF1220" s="286" t="inlineStr">
        <is>
          <t>0</t>
        </is>
      </c>
      <c r="BG1220" s="286" t="inlineStr">
        <is>
          <t>0</t>
        </is>
      </c>
      <c r="BH1220" s="297" t="inlineStr">
        <is>
          <t>0</t>
        </is>
      </c>
      <c r="BI1220" s="297" t="inlineStr">
        <is>
          <t>0</t>
        </is>
      </c>
      <c r="BJ1220" s="297" t="inlineStr">
        <is>
          <t>0</t>
        </is>
      </c>
      <c r="BK1220" s="297" t="inlineStr">
        <is>
          <t>0</t>
        </is>
      </c>
      <c r="BL1220" s="297" t="inlineStr">
        <is>
          <t>0</t>
        </is>
      </c>
      <c r="BM1220" s="297" t="inlineStr">
        <is>
          <t>0</t>
        </is>
      </c>
      <c r="BN1220" s="297" t="inlineStr">
        <is>
          <t>0</t>
        </is>
      </c>
      <c r="BO1220" s="285" t="inlineStr">
        <is>
          <t>0</t>
        </is>
      </c>
      <c r="BP1220" s="297" t="inlineStr">
        <is>
          <t>0</t>
        </is>
      </c>
      <c r="BQ1220" s="297" t="inlineStr">
        <is>
          <t>0</t>
        </is>
      </c>
      <c r="BR1220" s="297" t="inlineStr">
        <is>
          <t>0</t>
        </is>
      </c>
      <c r="BS1220" s="297" t="inlineStr">
        <is>
          <t>0</t>
        </is>
      </c>
      <c r="BT1220" s="297" t="inlineStr">
        <is>
          <t>0</t>
        </is>
      </c>
      <c r="BU1220" s="297" t="inlineStr">
        <is>
          <t>0</t>
        </is>
      </c>
      <c r="BV1220" s="297" t="inlineStr">
        <is>
          <t>0</t>
        </is>
      </c>
      <c r="BW1220" s="288" t="inlineStr">
        <is>
          <t>0</t>
        </is>
      </c>
      <c r="BX1220" s="276">
        <f>SUM(IF(COUNTIF(#REF!, "*1.*"), 2, 0), IF(COUNTIF(#REF!, "*2.*"), 2, 0), IF(COUNTIF(#REF!, "*3.*"), 2, 0), IF(COUNTIF(#REF!, "*4.*"), 2, 0), IF(COUNTIF(#REF!, "*5.*"), 2, 0), IF(COUNTIF(#REF!, "*6.*"), 2, 0))</f>
        <v/>
      </c>
      <c r="BY1220" s="277">
        <f t="array" ref="BY1220">SUM(VALUE(AT1220),VALUE(AU1220),VALUE(AV1220),VALUE(AW1220),VALUE(AX1220),VALUE(AY1220),VALUE(AZ1220),VALUE(BB1220),VALUE(BC1220),VALUE(BD1220),VALUE(BE1220),VALUE(BF1220),VALUE(BG1220),VALUE(BH1220),VALUE(BI1220),VALUE(BJ1220),VALUE(BK1220),VALUE(BL1220),VALUE(BM1220),VALUE(BN1220),VALUE(BO1220),VALUE(BP1220),VALUE(BQ1220),VALUE(BR1220),VALUE(BS1220),VALUE(BT1220),VALUE(BU1220),VALUE(BV1220),VALUE(BW1220))</f>
        <v/>
      </c>
      <c r="BZ1220" s="307" t="n"/>
      <c r="CA1220" s="307" t="n"/>
      <c r="CB1220" s="307" t="n"/>
      <c r="CC1220" s="307" t="n"/>
      <c r="CD1220" s="307" t="n"/>
      <c r="CE1220" s="307" t="n"/>
      <c r="CF1220" s="307" t="n"/>
      <c r="CG1220" s="307" t="n"/>
      <c r="CH1220" s="307" t="n"/>
      <c r="CI1220" s="307" t="n"/>
      <c r="CJ1220" s="307" t="n"/>
      <c r="CK1220" s="307" t="n"/>
      <c r="CL1220" s="307" t="n"/>
      <c r="CM1220" s="307" t="n"/>
      <c r="CN1220" s="307" t="n"/>
      <c r="CO1220" s="307" t="n"/>
      <c r="CP1220" s="307" t="n"/>
      <c r="CQ1220" s="307" t="n"/>
      <c r="CR1220" s="279" t="inlineStr"/>
      <c r="CS1220" s="280">
        <f>AVERAGE(Value(BY1220),value(CR1220))</f>
        <v/>
      </c>
      <c r="CT1220" s="421">
        <f>(IF(OR(MediaScorecard!BG1707="x", MediaScorecard!BH1707="x",MediaScorecard!BI1707="x",MediaScorecard!BJ1707="x",MediaScorecard!BK1707="x"),1, 2))</f>
        <v/>
      </c>
      <c r="CU1220" s="308" t="n"/>
      <c r="CV1220" s="308" t="n"/>
      <c r="CW1220" s="308" t="n"/>
      <c r="CX1220" s="309" t="n"/>
      <c r="CY1220" s="308" t="n"/>
      <c r="CZ1220" s="308" t="n"/>
      <c r="DA1220" s="308" t="n"/>
    </row>
    <row r="1221" ht="21" customHeight="1" s="590">
      <c r="A1221" s="421" t="n"/>
      <c r="B1221" s="270" t="n"/>
      <c r="C1221" s="266" t="n"/>
      <c r="D1221" s="267" t="inlineStr"/>
      <c r="E1221" s="267" t="inlineStr"/>
      <c r="F1221" s="268" t="inlineStr"/>
      <c r="G1221" s="421" t="n"/>
      <c r="H1221" s="269" t="n"/>
      <c r="I1221" s="421" t="n"/>
      <c r="J1221" s="421" t="n"/>
      <c r="K1221" s="421" t="n"/>
      <c r="L1221" s="421" t="n"/>
      <c r="M1221" s="421" t="n"/>
      <c r="N1221" s="421" t="n"/>
      <c r="O1221" s="421" t="n"/>
      <c r="P1221" s="421" t="n"/>
      <c r="Q1221" s="421" t="n"/>
      <c r="R1221" s="270" t="n"/>
      <c r="S1221" s="421" t="n"/>
      <c r="T1221" s="421" t="n"/>
      <c r="U1221" s="421" t="n"/>
      <c r="V1221" s="421" t="n"/>
      <c r="W1221" s="421" t="n"/>
      <c r="X1221" s="421" t="n"/>
      <c r="Y1221" s="421" t="n"/>
      <c r="Z1221" s="421" t="n"/>
      <c r="AA1221" s="421" t="n"/>
      <c r="AB1221" s="421" t="n"/>
      <c r="AC1221" s="421" t="n"/>
      <c r="AD1221" s="421" t="n"/>
      <c r="AE1221" s="421" t="n"/>
      <c r="AF1221" s="421" t="n"/>
      <c r="AG1221" s="421" t="n"/>
      <c r="AH1221" s="421" t="n"/>
      <c r="AI1221" s="421" t="n"/>
      <c r="AJ1221" s="297" t="n"/>
      <c r="AK1221" s="297" t="n"/>
      <c r="AL1221" s="284" t="n"/>
      <c r="AM1221" s="297" t="n"/>
      <c r="AN1221" s="285" t="n"/>
      <c r="AO1221" s="297" t="n"/>
      <c r="AP1221" s="297" t="n"/>
      <c r="AQ1221" s="297" t="n"/>
      <c r="AR1221" s="297" t="n"/>
      <c r="AS1221" s="297" t="n"/>
      <c r="AT1221" s="285" t="inlineStr">
        <is>
          <t>0</t>
        </is>
      </c>
      <c r="AU1221" s="297" t="inlineStr">
        <is>
          <t>0</t>
        </is>
      </c>
      <c r="AV1221" s="297" t="inlineStr">
        <is>
          <t>0</t>
        </is>
      </c>
      <c r="AW1221" s="297" t="inlineStr">
        <is>
          <t>0</t>
        </is>
      </c>
      <c r="AX1221" s="297" t="inlineStr">
        <is>
          <t>0</t>
        </is>
      </c>
      <c r="AY1221" s="286" t="inlineStr">
        <is>
          <t>0</t>
        </is>
      </c>
      <c r="AZ1221" s="286" t="inlineStr">
        <is>
          <t>0</t>
        </is>
      </c>
      <c r="BA1221" s="287" t="inlineStr">
        <is>
          <t>0</t>
        </is>
      </c>
      <c r="BB1221" s="286" t="inlineStr">
        <is>
          <t>0</t>
        </is>
      </c>
      <c r="BC1221" s="286" t="inlineStr">
        <is>
          <t>0</t>
        </is>
      </c>
      <c r="BD1221" s="286" t="inlineStr">
        <is>
          <t>0</t>
        </is>
      </c>
      <c r="BE1221" s="286" t="inlineStr">
        <is>
          <t>0</t>
        </is>
      </c>
      <c r="BF1221" s="286" t="inlineStr">
        <is>
          <t>0</t>
        </is>
      </c>
      <c r="BG1221" s="286" t="inlineStr">
        <is>
          <t>0</t>
        </is>
      </c>
      <c r="BH1221" s="297" t="inlineStr">
        <is>
          <t>0</t>
        </is>
      </c>
      <c r="BI1221" s="297" t="inlineStr">
        <is>
          <t>0</t>
        </is>
      </c>
      <c r="BJ1221" s="297" t="inlineStr">
        <is>
          <t>0</t>
        </is>
      </c>
      <c r="BK1221" s="297" t="inlineStr">
        <is>
          <t>0</t>
        </is>
      </c>
      <c r="BL1221" s="297" t="inlineStr">
        <is>
          <t>0</t>
        </is>
      </c>
      <c r="BM1221" s="297" t="inlineStr">
        <is>
          <t>0</t>
        </is>
      </c>
      <c r="BN1221" s="297" t="inlineStr">
        <is>
          <t>0</t>
        </is>
      </c>
      <c r="BO1221" s="285" t="inlineStr">
        <is>
          <t>0</t>
        </is>
      </c>
      <c r="BP1221" s="297" t="inlineStr">
        <is>
          <t>0</t>
        </is>
      </c>
      <c r="BQ1221" s="297" t="inlineStr">
        <is>
          <t>0</t>
        </is>
      </c>
      <c r="BR1221" s="297" t="inlineStr">
        <is>
          <t>0</t>
        </is>
      </c>
      <c r="BS1221" s="297" t="inlineStr">
        <is>
          <t>0</t>
        </is>
      </c>
      <c r="BT1221" s="297" t="inlineStr">
        <is>
          <t>0</t>
        </is>
      </c>
      <c r="BU1221" s="297" t="inlineStr">
        <is>
          <t>0</t>
        </is>
      </c>
      <c r="BV1221" s="297" t="inlineStr">
        <is>
          <t>0</t>
        </is>
      </c>
      <c r="BW1221" s="288" t="inlineStr">
        <is>
          <t>0</t>
        </is>
      </c>
      <c r="BX1221" s="276">
        <f>SUM(IF(COUNTIF(#REF!, "*1.*"), 2, 0), IF(COUNTIF(#REF!, "*2.*"), 2, 0), IF(COUNTIF(#REF!, "*3.*"), 2, 0), IF(COUNTIF(#REF!, "*4.*"), 2, 0), IF(COUNTIF(#REF!, "*5.*"), 2, 0), IF(COUNTIF(#REF!, "*6.*"), 2, 0))</f>
        <v/>
      </c>
      <c r="BY1221" s="277">
        <f t="array" ref="BY1221">SUM(VALUE(AT1221),VALUE(AU1221),VALUE(AV1221),VALUE(AW1221),VALUE(AX1221),VALUE(AY1221),VALUE(AZ1221),VALUE(BB1221),VALUE(BC1221),VALUE(BD1221),VALUE(BE1221),VALUE(BF1221),VALUE(BG1221),VALUE(BH1221),VALUE(BI1221),VALUE(BJ1221),VALUE(BK1221),VALUE(BL1221),VALUE(BM1221),VALUE(BN1221),VALUE(BO1221),VALUE(BP1221),VALUE(BQ1221),VALUE(BR1221),VALUE(BS1221),VALUE(BT1221),VALUE(BU1221),VALUE(BV1221),VALUE(BW1221))</f>
        <v/>
      </c>
      <c r="BZ1221" s="307" t="n"/>
      <c r="CA1221" s="307" t="n"/>
      <c r="CB1221" s="307" t="n"/>
      <c r="CC1221" s="307" t="n"/>
      <c r="CD1221" s="307" t="n"/>
      <c r="CE1221" s="307" t="n"/>
      <c r="CF1221" s="307" t="n"/>
      <c r="CG1221" s="307" t="n"/>
      <c r="CH1221" s="307" t="n"/>
      <c r="CI1221" s="307" t="n"/>
      <c r="CJ1221" s="307" t="n"/>
      <c r="CK1221" s="307" t="n"/>
      <c r="CL1221" s="307" t="n"/>
      <c r="CM1221" s="307" t="n"/>
      <c r="CN1221" s="307" t="n"/>
      <c r="CO1221" s="307" t="n"/>
      <c r="CP1221" s="307" t="n"/>
      <c r="CQ1221" s="307" t="n"/>
      <c r="CR1221" s="279" t="inlineStr"/>
      <c r="CS1221" s="280">
        <f>AVERAGE(Value(BY1221),value(CR1221))</f>
        <v/>
      </c>
      <c r="CT1221" s="421">
        <f>(IF(OR(MediaScorecard!BG1708="x", MediaScorecard!BH1708="x",MediaScorecard!BI1708="x",MediaScorecard!BJ1708="x",MediaScorecard!BK1708="x"),1, 2))</f>
        <v/>
      </c>
      <c r="CU1221" s="308" t="n"/>
      <c r="CV1221" s="308" t="n"/>
      <c r="CW1221" s="308" t="n"/>
      <c r="CX1221" s="309" t="n"/>
      <c r="CY1221" s="308" t="n"/>
      <c r="CZ1221" s="308" t="n"/>
      <c r="DA1221" s="308" t="n"/>
    </row>
    <row r="1222" ht="21" customHeight="1" s="590">
      <c r="A1222" s="421" t="n"/>
      <c r="B1222" s="270" t="n"/>
      <c r="C1222" s="266" t="n"/>
      <c r="D1222" s="267" t="inlineStr"/>
      <c r="E1222" s="267" t="inlineStr"/>
      <c r="F1222" s="268" t="inlineStr"/>
      <c r="G1222" s="421" t="n"/>
      <c r="H1222" s="269" t="n"/>
      <c r="I1222" s="421" t="n"/>
      <c r="J1222" s="421" t="n"/>
      <c r="K1222" s="421" t="n"/>
      <c r="L1222" s="421" t="n"/>
      <c r="M1222" s="421" t="n"/>
      <c r="N1222" s="421" t="n"/>
      <c r="O1222" s="421" t="n"/>
      <c r="P1222" s="421" t="n"/>
      <c r="Q1222" s="421" t="n"/>
      <c r="R1222" s="270" t="n"/>
      <c r="S1222" s="421" t="n"/>
      <c r="T1222" s="421" t="n"/>
      <c r="U1222" s="421" t="n"/>
      <c r="V1222" s="421" t="n"/>
      <c r="W1222" s="421" t="n"/>
      <c r="X1222" s="421" t="n"/>
      <c r="Y1222" s="421" t="n"/>
      <c r="Z1222" s="421" t="n"/>
      <c r="AA1222" s="421" t="n"/>
      <c r="AB1222" s="421" t="n"/>
      <c r="AC1222" s="421" t="n"/>
      <c r="AD1222" s="421" t="n"/>
      <c r="AE1222" s="421" t="n"/>
      <c r="AF1222" s="421" t="n"/>
      <c r="AG1222" s="421" t="n"/>
      <c r="AH1222" s="421" t="n"/>
      <c r="AI1222" s="421" t="n"/>
      <c r="AJ1222" s="297" t="n"/>
      <c r="AK1222" s="297" t="n"/>
      <c r="AL1222" s="284" t="n"/>
      <c r="AM1222" s="297" t="n"/>
      <c r="AN1222" s="285" t="n"/>
      <c r="AO1222" s="297" t="n"/>
      <c r="AP1222" s="297" t="n"/>
      <c r="AQ1222" s="297" t="n"/>
      <c r="AR1222" s="297" t="n"/>
      <c r="AS1222" s="297" t="n"/>
      <c r="AT1222" s="285" t="inlineStr">
        <is>
          <t>0</t>
        </is>
      </c>
      <c r="AU1222" s="297" t="inlineStr">
        <is>
          <t>0</t>
        </is>
      </c>
      <c r="AV1222" s="297" t="inlineStr">
        <is>
          <t>0</t>
        </is>
      </c>
      <c r="AW1222" s="297" t="inlineStr">
        <is>
          <t>0</t>
        </is>
      </c>
      <c r="AX1222" s="297" t="inlineStr">
        <is>
          <t>0</t>
        </is>
      </c>
      <c r="AY1222" s="286" t="inlineStr">
        <is>
          <t>0</t>
        </is>
      </c>
      <c r="AZ1222" s="286" t="inlineStr">
        <is>
          <t>0</t>
        </is>
      </c>
      <c r="BA1222" s="287" t="inlineStr">
        <is>
          <t>0</t>
        </is>
      </c>
      <c r="BB1222" s="286" t="inlineStr">
        <is>
          <t>0</t>
        </is>
      </c>
      <c r="BC1222" s="286" t="inlineStr">
        <is>
          <t>0</t>
        </is>
      </c>
      <c r="BD1222" s="286" t="inlineStr">
        <is>
          <t>0</t>
        </is>
      </c>
      <c r="BE1222" s="286" t="inlineStr">
        <is>
          <t>0</t>
        </is>
      </c>
      <c r="BF1222" s="286" t="inlineStr">
        <is>
          <t>0</t>
        </is>
      </c>
      <c r="BG1222" s="286" t="inlineStr">
        <is>
          <t>0</t>
        </is>
      </c>
      <c r="BH1222" s="297" t="inlineStr">
        <is>
          <t>0</t>
        </is>
      </c>
      <c r="BI1222" s="297" t="inlineStr">
        <is>
          <t>0</t>
        </is>
      </c>
      <c r="BJ1222" s="297" t="inlineStr">
        <is>
          <t>0</t>
        </is>
      </c>
      <c r="BK1222" s="297" t="inlineStr">
        <is>
          <t>0</t>
        </is>
      </c>
      <c r="BL1222" s="297" t="inlineStr">
        <is>
          <t>0</t>
        </is>
      </c>
      <c r="BM1222" s="297" t="inlineStr">
        <is>
          <t>0</t>
        </is>
      </c>
      <c r="BN1222" s="297" t="inlineStr">
        <is>
          <t>0</t>
        </is>
      </c>
      <c r="BO1222" s="285" t="inlineStr">
        <is>
          <t>0</t>
        </is>
      </c>
      <c r="BP1222" s="297" t="inlineStr">
        <is>
          <t>0</t>
        </is>
      </c>
      <c r="BQ1222" s="297" t="inlineStr">
        <is>
          <t>0</t>
        </is>
      </c>
      <c r="BR1222" s="297" t="inlineStr">
        <is>
          <t>0</t>
        </is>
      </c>
      <c r="BS1222" s="297" t="inlineStr">
        <is>
          <t>0</t>
        </is>
      </c>
      <c r="BT1222" s="297" t="inlineStr">
        <is>
          <t>0</t>
        </is>
      </c>
      <c r="BU1222" s="297" t="inlineStr">
        <is>
          <t>0</t>
        </is>
      </c>
      <c r="BV1222" s="297" t="inlineStr">
        <is>
          <t>0</t>
        </is>
      </c>
      <c r="BW1222" s="288" t="inlineStr">
        <is>
          <t>0</t>
        </is>
      </c>
      <c r="BX1222" s="276">
        <f>SUM(IF(COUNTIF(#REF!, "*1.*"), 2, 0), IF(COUNTIF(#REF!, "*2.*"), 2, 0), IF(COUNTIF(#REF!, "*3.*"), 2, 0), IF(COUNTIF(#REF!, "*4.*"), 2, 0), IF(COUNTIF(#REF!, "*5.*"), 2, 0), IF(COUNTIF(#REF!, "*6.*"), 2, 0))</f>
        <v/>
      </c>
      <c r="BY1222" s="277">
        <f t="array" ref="BY1222">SUM(VALUE(AT1222),VALUE(AU1222),VALUE(AV1222),VALUE(AW1222),VALUE(AX1222),VALUE(AY1222),VALUE(AZ1222),VALUE(BB1222),VALUE(BC1222),VALUE(BD1222),VALUE(BE1222),VALUE(BF1222),VALUE(BG1222),VALUE(BH1222),VALUE(BI1222),VALUE(BJ1222),VALUE(BK1222),VALUE(BL1222),VALUE(BM1222),VALUE(BN1222),VALUE(BO1222),VALUE(BP1222),VALUE(BQ1222),VALUE(BR1222),VALUE(BS1222),VALUE(BT1222),VALUE(BU1222),VALUE(BV1222),VALUE(BW1222))</f>
        <v/>
      </c>
      <c r="BZ1222" s="307" t="n"/>
      <c r="CA1222" s="307" t="n"/>
      <c r="CB1222" s="307" t="n"/>
      <c r="CC1222" s="307" t="n"/>
      <c r="CD1222" s="307" t="n"/>
      <c r="CE1222" s="307" t="n"/>
      <c r="CF1222" s="307" t="n"/>
      <c r="CG1222" s="307" t="n"/>
      <c r="CH1222" s="307" t="n"/>
      <c r="CI1222" s="307" t="n"/>
      <c r="CJ1222" s="307" t="n"/>
      <c r="CK1222" s="307" t="n"/>
      <c r="CL1222" s="307" t="n"/>
      <c r="CM1222" s="307" t="n"/>
      <c r="CN1222" s="307" t="n"/>
      <c r="CO1222" s="307" t="n"/>
      <c r="CP1222" s="307" t="n"/>
      <c r="CQ1222" s="307" t="n"/>
      <c r="CR1222" s="279" t="inlineStr"/>
      <c r="CS1222" s="280">
        <f>AVERAGE(Value(BY1222),value(CR1222))</f>
        <v/>
      </c>
      <c r="CT1222" s="421">
        <f>(IF(OR(MediaScorecard!BG1709="x", MediaScorecard!BH1709="x",MediaScorecard!BI1709="x",MediaScorecard!BJ1709="x",MediaScorecard!BK1709="x"),1, 2))</f>
        <v/>
      </c>
      <c r="CU1222" s="308" t="n"/>
      <c r="CV1222" s="308" t="n"/>
      <c r="CW1222" s="308" t="n"/>
      <c r="CX1222" s="309" t="n"/>
      <c r="CY1222" s="308" t="n"/>
      <c r="CZ1222" s="308" t="n"/>
      <c r="DA1222" s="308" t="n"/>
    </row>
    <row r="1223" ht="21" customHeight="1" s="590">
      <c r="A1223" s="421" t="n"/>
      <c r="B1223" s="270" t="n"/>
      <c r="C1223" s="266" t="n"/>
      <c r="D1223" s="267" t="inlineStr"/>
      <c r="E1223" s="267" t="inlineStr"/>
      <c r="F1223" s="268" t="inlineStr"/>
      <c r="G1223" s="421" t="n"/>
      <c r="H1223" s="269" t="n"/>
      <c r="I1223" s="421" t="n"/>
      <c r="J1223" s="421" t="n"/>
      <c r="K1223" s="421" t="n"/>
      <c r="L1223" s="421" t="n"/>
      <c r="M1223" s="421" t="n"/>
      <c r="N1223" s="421" t="n"/>
      <c r="O1223" s="421" t="n"/>
      <c r="P1223" s="421" t="n"/>
      <c r="Q1223" s="421" t="n"/>
      <c r="R1223" s="270" t="n"/>
      <c r="S1223" s="421" t="n"/>
      <c r="T1223" s="421" t="n"/>
      <c r="U1223" s="421" t="n"/>
      <c r="V1223" s="421" t="n"/>
      <c r="W1223" s="421" t="n"/>
      <c r="X1223" s="421" t="n"/>
      <c r="Y1223" s="421" t="n"/>
      <c r="Z1223" s="421" t="n"/>
      <c r="AA1223" s="421" t="n"/>
      <c r="AB1223" s="421" t="n"/>
      <c r="AC1223" s="421" t="n"/>
      <c r="AD1223" s="421" t="n"/>
      <c r="AE1223" s="421" t="n"/>
      <c r="AF1223" s="421" t="n"/>
      <c r="AG1223" s="421" t="n"/>
      <c r="AH1223" s="421" t="n"/>
      <c r="AI1223" s="421" t="n"/>
      <c r="AJ1223" s="297" t="n"/>
      <c r="AK1223" s="297" t="n"/>
      <c r="AL1223" s="284" t="n"/>
      <c r="AM1223" s="297" t="n"/>
      <c r="AN1223" s="285" t="n"/>
      <c r="AO1223" s="297" t="n"/>
      <c r="AP1223" s="297" t="n"/>
      <c r="AQ1223" s="297" t="n"/>
      <c r="AR1223" s="297" t="n"/>
      <c r="AS1223" s="297" t="n"/>
      <c r="AT1223" s="285" t="inlineStr">
        <is>
          <t>0</t>
        </is>
      </c>
      <c r="AU1223" s="297" t="inlineStr">
        <is>
          <t>0</t>
        </is>
      </c>
      <c r="AV1223" s="297" t="inlineStr">
        <is>
          <t>0</t>
        </is>
      </c>
      <c r="AW1223" s="297" t="inlineStr">
        <is>
          <t>0</t>
        </is>
      </c>
      <c r="AX1223" s="297" t="inlineStr">
        <is>
          <t>0</t>
        </is>
      </c>
      <c r="AY1223" s="286" t="inlineStr">
        <is>
          <t>0</t>
        </is>
      </c>
      <c r="AZ1223" s="286" t="inlineStr">
        <is>
          <t>0</t>
        </is>
      </c>
      <c r="BA1223" s="287" t="inlineStr">
        <is>
          <t>0</t>
        </is>
      </c>
      <c r="BB1223" s="286" t="inlineStr">
        <is>
          <t>0</t>
        </is>
      </c>
      <c r="BC1223" s="286" t="inlineStr">
        <is>
          <t>0</t>
        </is>
      </c>
      <c r="BD1223" s="286" t="inlineStr">
        <is>
          <t>0</t>
        </is>
      </c>
      <c r="BE1223" s="286" t="inlineStr">
        <is>
          <t>0</t>
        </is>
      </c>
      <c r="BF1223" s="286" t="inlineStr">
        <is>
          <t>0</t>
        </is>
      </c>
      <c r="BG1223" s="286" t="inlineStr">
        <is>
          <t>0</t>
        </is>
      </c>
      <c r="BH1223" s="297" t="inlineStr">
        <is>
          <t>0</t>
        </is>
      </c>
      <c r="BI1223" s="297" t="inlineStr">
        <is>
          <t>0</t>
        </is>
      </c>
      <c r="BJ1223" s="297" t="inlineStr">
        <is>
          <t>0</t>
        </is>
      </c>
      <c r="BK1223" s="297" t="inlineStr">
        <is>
          <t>0</t>
        </is>
      </c>
      <c r="BL1223" s="297" t="inlineStr">
        <is>
          <t>0</t>
        </is>
      </c>
      <c r="BM1223" s="297" t="inlineStr">
        <is>
          <t>0</t>
        </is>
      </c>
      <c r="BN1223" s="297" t="inlineStr">
        <is>
          <t>0</t>
        </is>
      </c>
      <c r="BO1223" s="285" t="inlineStr">
        <is>
          <t>0</t>
        </is>
      </c>
      <c r="BP1223" s="297" t="inlineStr">
        <is>
          <t>0</t>
        </is>
      </c>
      <c r="BQ1223" s="297" t="inlineStr">
        <is>
          <t>0</t>
        </is>
      </c>
      <c r="BR1223" s="297" t="inlineStr">
        <is>
          <t>0</t>
        </is>
      </c>
      <c r="BS1223" s="297" t="inlineStr">
        <is>
          <t>0</t>
        </is>
      </c>
      <c r="BT1223" s="297" t="inlineStr">
        <is>
          <t>0</t>
        </is>
      </c>
      <c r="BU1223" s="297" t="inlineStr">
        <is>
          <t>0</t>
        </is>
      </c>
      <c r="BV1223" s="297" t="inlineStr">
        <is>
          <t>0</t>
        </is>
      </c>
      <c r="BW1223" s="288" t="inlineStr">
        <is>
          <t>0</t>
        </is>
      </c>
      <c r="BX1223" s="276">
        <f>SUM(IF(COUNTIF(#REF!, "*1.*"), 2, 0), IF(COUNTIF(#REF!, "*2.*"), 2, 0), IF(COUNTIF(#REF!, "*3.*"), 2, 0), IF(COUNTIF(#REF!, "*4.*"), 2, 0), IF(COUNTIF(#REF!, "*5.*"), 2, 0), IF(COUNTIF(#REF!, "*6.*"), 2, 0))</f>
        <v/>
      </c>
      <c r="BY1223" s="277">
        <f t="array" ref="BY1223">SUM(VALUE(AT1223),VALUE(AU1223),VALUE(AV1223),VALUE(AW1223),VALUE(AX1223),VALUE(AY1223),VALUE(AZ1223),VALUE(BB1223),VALUE(BC1223),VALUE(BD1223),VALUE(BE1223),VALUE(BF1223),VALUE(BG1223),VALUE(BH1223),VALUE(BI1223),VALUE(BJ1223),VALUE(BK1223),VALUE(BL1223),VALUE(BM1223),VALUE(BN1223),VALUE(BO1223),VALUE(BP1223),VALUE(BQ1223),VALUE(BR1223),VALUE(BS1223),VALUE(BT1223),VALUE(BU1223),VALUE(BV1223),VALUE(BW1223))</f>
        <v/>
      </c>
      <c r="BZ1223" s="307" t="n"/>
      <c r="CA1223" s="307" t="n"/>
      <c r="CB1223" s="307" t="n"/>
      <c r="CC1223" s="307" t="n"/>
      <c r="CD1223" s="307" t="n"/>
      <c r="CE1223" s="307" t="n"/>
      <c r="CF1223" s="307" t="n"/>
      <c r="CG1223" s="307" t="n"/>
      <c r="CH1223" s="307" t="n"/>
      <c r="CI1223" s="307" t="n"/>
      <c r="CJ1223" s="307" t="n"/>
      <c r="CK1223" s="307" t="n"/>
      <c r="CL1223" s="307" t="n"/>
      <c r="CM1223" s="307" t="n"/>
      <c r="CN1223" s="307" t="n"/>
      <c r="CO1223" s="307" t="n"/>
      <c r="CP1223" s="307" t="n"/>
      <c r="CQ1223" s="307" t="n"/>
      <c r="CR1223" s="279" t="inlineStr"/>
      <c r="CS1223" s="280">
        <f>AVERAGE(Value(BY1223),value(CR1223))</f>
        <v/>
      </c>
      <c r="CT1223" s="421">
        <f>(IF(OR(MediaScorecard!BG1710="x", MediaScorecard!BH1710="x",MediaScorecard!BI1710="x",MediaScorecard!BJ1710="x",MediaScorecard!BK1710="x"),1, 2))</f>
        <v/>
      </c>
      <c r="CU1223" s="308" t="n"/>
      <c r="CV1223" s="308" t="n"/>
      <c r="CW1223" s="308" t="n"/>
      <c r="CX1223" s="309" t="n"/>
      <c r="CY1223" s="308" t="n"/>
      <c r="CZ1223" s="308" t="n"/>
      <c r="DA1223" s="308" t="n"/>
    </row>
    <row r="1224" ht="21" customHeight="1" s="590">
      <c r="A1224" s="421" t="n"/>
      <c r="B1224" s="270" t="n"/>
      <c r="C1224" s="266" t="n"/>
      <c r="D1224" s="267" t="inlineStr"/>
      <c r="E1224" s="267" t="inlineStr"/>
      <c r="F1224" s="268" t="inlineStr"/>
      <c r="G1224" s="421" t="n"/>
      <c r="H1224" s="269" t="n"/>
      <c r="I1224" s="421" t="n"/>
      <c r="J1224" s="421" t="n"/>
      <c r="K1224" s="421" t="n"/>
      <c r="L1224" s="421" t="n"/>
      <c r="M1224" s="421" t="n"/>
      <c r="N1224" s="421" t="n"/>
      <c r="O1224" s="421" t="n"/>
      <c r="P1224" s="421" t="n"/>
      <c r="Q1224" s="421" t="n"/>
      <c r="R1224" s="270" t="n"/>
      <c r="S1224" s="421" t="n"/>
      <c r="T1224" s="421" t="n"/>
      <c r="U1224" s="421" t="n"/>
      <c r="V1224" s="421" t="n"/>
      <c r="W1224" s="421" t="n"/>
      <c r="X1224" s="421" t="n"/>
      <c r="Y1224" s="421" t="n"/>
      <c r="Z1224" s="421" t="n"/>
      <c r="AA1224" s="421" t="n"/>
      <c r="AB1224" s="421" t="n"/>
      <c r="AC1224" s="421" t="n"/>
      <c r="AD1224" s="421" t="n"/>
      <c r="AE1224" s="421" t="n"/>
      <c r="AF1224" s="421" t="n"/>
      <c r="AG1224" s="421" t="n"/>
      <c r="AH1224" s="421" t="n"/>
      <c r="AI1224" s="421" t="n"/>
      <c r="AJ1224" s="297" t="n"/>
      <c r="AK1224" s="297" t="n"/>
      <c r="AL1224" s="284" t="n"/>
      <c r="AM1224" s="297" t="n"/>
      <c r="AN1224" s="285" t="n"/>
      <c r="AO1224" s="297" t="n"/>
      <c r="AP1224" s="297" t="n"/>
      <c r="AQ1224" s="297" t="n"/>
      <c r="AR1224" s="297" t="n"/>
      <c r="AS1224" s="297" t="n"/>
      <c r="AT1224" s="285" t="inlineStr">
        <is>
          <t>0</t>
        </is>
      </c>
      <c r="AU1224" s="297" t="inlineStr">
        <is>
          <t>0</t>
        </is>
      </c>
      <c r="AV1224" s="297" t="inlineStr">
        <is>
          <t>0</t>
        </is>
      </c>
      <c r="AW1224" s="297" t="inlineStr">
        <is>
          <t>0</t>
        </is>
      </c>
      <c r="AX1224" s="297" t="inlineStr">
        <is>
          <t>0</t>
        </is>
      </c>
      <c r="AY1224" s="286" t="inlineStr">
        <is>
          <t>0</t>
        </is>
      </c>
      <c r="AZ1224" s="286" t="inlineStr">
        <is>
          <t>0</t>
        </is>
      </c>
      <c r="BA1224" s="287" t="inlineStr">
        <is>
          <t>0</t>
        </is>
      </c>
      <c r="BB1224" s="286" t="inlineStr">
        <is>
          <t>0</t>
        </is>
      </c>
      <c r="BC1224" s="286" t="inlineStr">
        <is>
          <t>0</t>
        </is>
      </c>
      <c r="BD1224" s="286" t="inlineStr">
        <is>
          <t>0</t>
        </is>
      </c>
      <c r="BE1224" s="286" t="inlineStr">
        <is>
          <t>0</t>
        </is>
      </c>
      <c r="BF1224" s="286" t="inlineStr">
        <is>
          <t>0</t>
        </is>
      </c>
      <c r="BG1224" s="286" t="inlineStr">
        <is>
          <t>0</t>
        </is>
      </c>
      <c r="BH1224" s="297" t="inlineStr">
        <is>
          <t>0</t>
        </is>
      </c>
      <c r="BI1224" s="297" t="inlineStr">
        <is>
          <t>0</t>
        </is>
      </c>
      <c r="BJ1224" s="297" t="inlineStr">
        <is>
          <t>0</t>
        </is>
      </c>
      <c r="BK1224" s="297" t="inlineStr">
        <is>
          <t>0</t>
        </is>
      </c>
      <c r="BL1224" s="297" t="inlineStr">
        <is>
          <t>0</t>
        </is>
      </c>
      <c r="BM1224" s="297" t="inlineStr">
        <is>
          <t>0</t>
        </is>
      </c>
      <c r="BN1224" s="297" t="inlineStr">
        <is>
          <t>0</t>
        </is>
      </c>
      <c r="BO1224" s="285" t="inlineStr">
        <is>
          <t>0</t>
        </is>
      </c>
      <c r="BP1224" s="297" t="inlineStr">
        <is>
          <t>0</t>
        </is>
      </c>
      <c r="BQ1224" s="297" t="inlineStr">
        <is>
          <t>0</t>
        </is>
      </c>
      <c r="BR1224" s="297" t="inlineStr">
        <is>
          <t>0</t>
        </is>
      </c>
      <c r="BS1224" s="297" t="inlineStr">
        <is>
          <t>0</t>
        </is>
      </c>
      <c r="BT1224" s="297" t="inlineStr">
        <is>
          <t>0</t>
        </is>
      </c>
      <c r="BU1224" s="297" t="inlineStr">
        <is>
          <t>0</t>
        </is>
      </c>
      <c r="BV1224" s="297" t="inlineStr">
        <is>
          <t>0</t>
        </is>
      </c>
      <c r="BW1224" s="288" t="inlineStr">
        <is>
          <t>0</t>
        </is>
      </c>
      <c r="BX1224" s="276">
        <f>SUM(IF(COUNTIF(#REF!, "*1.*"), 2, 0), IF(COUNTIF(#REF!, "*2.*"), 2, 0), IF(COUNTIF(#REF!, "*3.*"), 2, 0), IF(COUNTIF(#REF!, "*4.*"), 2, 0), IF(COUNTIF(#REF!, "*5.*"), 2, 0), IF(COUNTIF(#REF!, "*6.*"), 2, 0))</f>
        <v/>
      </c>
      <c r="BY1224" s="277">
        <f t="array" ref="BY1224">SUM(VALUE(AT1224),VALUE(AU1224),VALUE(AV1224),VALUE(AW1224),VALUE(AX1224),VALUE(AY1224),VALUE(AZ1224),VALUE(BB1224),VALUE(BC1224),VALUE(BD1224),VALUE(BE1224),VALUE(BF1224),VALUE(BG1224),VALUE(BH1224),VALUE(BI1224),VALUE(BJ1224),VALUE(BK1224),VALUE(BL1224),VALUE(BM1224),VALUE(BN1224),VALUE(BO1224),VALUE(BP1224),VALUE(BQ1224),VALUE(BR1224),VALUE(BS1224),VALUE(BT1224),VALUE(BU1224),VALUE(BV1224),VALUE(BW1224))</f>
        <v/>
      </c>
      <c r="BZ1224" s="307" t="n"/>
      <c r="CA1224" s="307" t="n"/>
      <c r="CB1224" s="307" t="n"/>
      <c r="CC1224" s="307" t="n"/>
      <c r="CD1224" s="307" t="n"/>
      <c r="CE1224" s="307" t="n"/>
      <c r="CF1224" s="307" t="n"/>
      <c r="CG1224" s="307" t="n"/>
      <c r="CH1224" s="307" t="n"/>
      <c r="CI1224" s="307" t="n"/>
      <c r="CJ1224" s="307" t="n"/>
      <c r="CK1224" s="307" t="n"/>
      <c r="CL1224" s="307" t="n"/>
      <c r="CM1224" s="307" t="n"/>
      <c r="CN1224" s="307" t="n"/>
      <c r="CO1224" s="307" t="n"/>
      <c r="CP1224" s="307" t="n"/>
      <c r="CQ1224" s="307" t="n"/>
      <c r="CR1224" s="279" t="inlineStr"/>
      <c r="CS1224" s="280">
        <f>AVERAGE(Value(BY1224),value(CR1224))</f>
        <v/>
      </c>
      <c r="CT1224" s="421">
        <f>(IF(OR(MediaScorecard!BG1711="x", MediaScorecard!BH1711="x",MediaScorecard!BI1711="x",MediaScorecard!BJ1711="x",MediaScorecard!BK1711="x"),1, 2))</f>
        <v/>
      </c>
      <c r="CU1224" s="308" t="n"/>
      <c r="CV1224" s="308" t="n"/>
      <c r="CW1224" s="308" t="n"/>
      <c r="CX1224" s="309" t="n"/>
      <c r="CY1224" s="308" t="n"/>
      <c r="CZ1224" s="308" t="n"/>
      <c r="DA1224" s="308" t="n"/>
    </row>
    <row r="1225" ht="21" customHeight="1" s="590">
      <c r="A1225" s="421" t="n"/>
      <c r="B1225" s="270" t="n"/>
      <c r="C1225" s="266" t="n"/>
      <c r="D1225" s="267" t="inlineStr"/>
      <c r="E1225" s="267" t="inlineStr"/>
      <c r="F1225" s="268" t="inlineStr"/>
      <c r="G1225" s="421" t="n"/>
      <c r="H1225" s="269" t="n"/>
      <c r="I1225" s="421" t="n"/>
      <c r="J1225" s="421" t="n"/>
      <c r="K1225" s="421" t="n"/>
      <c r="L1225" s="421" t="n"/>
      <c r="M1225" s="421" t="n"/>
      <c r="N1225" s="421" t="n"/>
      <c r="O1225" s="421" t="n"/>
      <c r="P1225" s="421" t="n"/>
      <c r="Q1225" s="421" t="n"/>
      <c r="R1225" s="270" t="n"/>
      <c r="S1225" s="421" t="n"/>
      <c r="T1225" s="421" t="n"/>
      <c r="U1225" s="421" t="n"/>
      <c r="V1225" s="421" t="n"/>
      <c r="W1225" s="421" t="n"/>
      <c r="X1225" s="421" t="n"/>
      <c r="Y1225" s="421" t="n"/>
      <c r="Z1225" s="421" t="n"/>
      <c r="AA1225" s="421" t="n"/>
      <c r="AB1225" s="421" t="n"/>
      <c r="AC1225" s="421" t="n"/>
      <c r="AD1225" s="421" t="n"/>
      <c r="AE1225" s="421" t="n"/>
      <c r="AF1225" s="421" t="n"/>
      <c r="AG1225" s="421" t="n"/>
      <c r="AH1225" s="421" t="n"/>
      <c r="AI1225" s="421" t="n"/>
      <c r="AJ1225" s="297" t="n"/>
      <c r="AK1225" s="297" t="n"/>
      <c r="AL1225" s="284" t="n"/>
      <c r="AM1225" s="297" t="n"/>
      <c r="AN1225" s="285" t="n"/>
      <c r="AO1225" s="297" t="n"/>
      <c r="AP1225" s="297" t="n"/>
      <c r="AQ1225" s="297" t="n"/>
      <c r="AR1225" s="297" t="n"/>
      <c r="AS1225" s="297" t="n"/>
      <c r="AT1225" s="285" t="inlineStr">
        <is>
          <t>0</t>
        </is>
      </c>
      <c r="AU1225" s="297" t="inlineStr">
        <is>
          <t>0</t>
        </is>
      </c>
      <c r="AV1225" s="297" t="inlineStr">
        <is>
          <t>0</t>
        </is>
      </c>
      <c r="AW1225" s="297" t="inlineStr">
        <is>
          <t>0</t>
        </is>
      </c>
      <c r="AX1225" s="297" t="inlineStr">
        <is>
          <t>0</t>
        </is>
      </c>
      <c r="AY1225" s="286" t="inlineStr">
        <is>
          <t>0</t>
        </is>
      </c>
      <c r="AZ1225" s="286" t="inlineStr">
        <is>
          <t>0</t>
        </is>
      </c>
      <c r="BA1225" s="287" t="inlineStr">
        <is>
          <t>0</t>
        </is>
      </c>
      <c r="BB1225" s="286" t="inlineStr">
        <is>
          <t>0</t>
        </is>
      </c>
      <c r="BC1225" s="286" t="inlineStr">
        <is>
          <t>0</t>
        </is>
      </c>
      <c r="BD1225" s="286" t="inlineStr">
        <is>
          <t>0</t>
        </is>
      </c>
      <c r="BE1225" s="286" t="inlineStr">
        <is>
          <t>0</t>
        </is>
      </c>
      <c r="BF1225" s="286" t="inlineStr">
        <is>
          <t>0</t>
        </is>
      </c>
      <c r="BG1225" s="286" t="inlineStr">
        <is>
          <t>0</t>
        </is>
      </c>
      <c r="BH1225" s="297" t="inlineStr">
        <is>
          <t>0</t>
        </is>
      </c>
      <c r="BI1225" s="297" t="inlineStr">
        <is>
          <t>0</t>
        </is>
      </c>
      <c r="BJ1225" s="297" t="inlineStr">
        <is>
          <t>0</t>
        </is>
      </c>
      <c r="BK1225" s="297" t="inlineStr">
        <is>
          <t>0</t>
        </is>
      </c>
      <c r="BL1225" s="297" t="inlineStr">
        <is>
          <t>0</t>
        </is>
      </c>
      <c r="BM1225" s="297" t="inlineStr">
        <is>
          <t>0</t>
        </is>
      </c>
      <c r="BN1225" s="297" t="inlineStr">
        <is>
          <t>0</t>
        </is>
      </c>
      <c r="BO1225" s="285" t="inlineStr">
        <is>
          <t>0</t>
        </is>
      </c>
      <c r="BP1225" s="297" t="inlineStr">
        <is>
          <t>0</t>
        </is>
      </c>
      <c r="BQ1225" s="297" t="inlineStr">
        <is>
          <t>0</t>
        </is>
      </c>
      <c r="BR1225" s="297" t="inlineStr">
        <is>
          <t>0</t>
        </is>
      </c>
      <c r="BS1225" s="297" t="inlineStr">
        <is>
          <t>0</t>
        </is>
      </c>
      <c r="BT1225" s="297" t="inlineStr">
        <is>
          <t>0</t>
        </is>
      </c>
      <c r="BU1225" s="297" t="inlineStr">
        <is>
          <t>0</t>
        </is>
      </c>
      <c r="BV1225" s="297" t="inlineStr">
        <is>
          <t>0</t>
        </is>
      </c>
      <c r="BW1225" s="288" t="inlineStr">
        <is>
          <t>0</t>
        </is>
      </c>
      <c r="BX1225" s="276">
        <f>SUM(IF(COUNTIF(#REF!, "*1.*"), 2, 0), IF(COUNTIF(#REF!, "*2.*"), 2, 0), IF(COUNTIF(#REF!, "*3.*"), 2, 0), IF(COUNTIF(#REF!, "*4.*"), 2, 0), IF(COUNTIF(#REF!, "*5.*"), 2, 0), IF(COUNTIF(#REF!, "*6.*"), 2, 0))</f>
        <v/>
      </c>
      <c r="BY1225" s="277">
        <f t="array" ref="BY1225">SUM(VALUE(AT1225),VALUE(AU1225),VALUE(AV1225),VALUE(AW1225),VALUE(AX1225),VALUE(AY1225),VALUE(AZ1225),VALUE(BB1225),VALUE(BC1225),VALUE(BD1225),VALUE(BE1225),VALUE(BF1225),VALUE(BG1225),VALUE(BH1225),VALUE(BI1225),VALUE(BJ1225),VALUE(BK1225),VALUE(BL1225),VALUE(BM1225),VALUE(BN1225),VALUE(BO1225),VALUE(BP1225),VALUE(BQ1225),VALUE(BR1225),VALUE(BS1225),VALUE(BT1225),VALUE(BU1225),VALUE(BV1225),VALUE(BW1225))</f>
        <v/>
      </c>
      <c r="BZ1225" s="307" t="n"/>
      <c r="CA1225" s="307" t="n"/>
      <c r="CB1225" s="307" t="n"/>
      <c r="CC1225" s="307" t="n"/>
      <c r="CD1225" s="307" t="n"/>
      <c r="CE1225" s="307" t="n"/>
      <c r="CF1225" s="307" t="n"/>
      <c r="CG1225" s="307" t="n"/>
      <c r="CH1225" s="307" t="n"/>
      <c r="CI1225" s="307" t="n"/>
      <c r="CJ1225" s="307" t="n"/>
      <c r="CK1225" s="307" t="n"/>
      <c r="CL1225" s="307" t="n"/>
      <c r="CM1225" s="307" t="n"/>
      <c r="CN1225" s="307" t="n"/>
      <c r="CO1225" s="307" t="n"/>
      <c r="CP1225" s="307" t="n"/>
      <c r="CQ1225" s="307" t="n"/>
      <c r="CR1225" s="279" t="inlineStr"/>
      <c r="CS1225" s="280">
        <f>AVERAGE(Value(BY1225),value(CR1225))</f>
        <v/>
      </c>
      <c r="CT1225" s="421">
        <f>(IF(OR(MediaScorecard!BG1712="x", MediaScorecard!BH1712="x",MediaScorecard!BI1712="x",MediaScorecard!BJ1712="x",MediaScorecard!BK1712="x"),1, 2))</f>
        <v/>
      </c>
      <c r="CU1225" s="308" t="n"/>
      <c r="CV1225" s="308" t="n"/>
      <c r="CW1225" s="308" t="n"/>
      <c r="CX1225" s="309" t="n"/>
      <c r="CY1225" s="308" t="n"/>
      <c r="CZ1225" s="308" t="n"/>
      <c r="DA1225" s="308" t="n"/>
    </row>
    <row r="1226" ht="21" customHeight="1" s="590">
      <c r="A1226" s="421" t="n"/>
      <c r="B1226" s="270" t="n"/>
      <c r="C1226" s="266" t="n"/>
      <c r="D1226" s="267" t="inlineStr"/>
      <c r="E1226" s="267" t="inlineStr"/>
      <c r="F1226" s="268" t="inlineStr"/>
      <c r="G1226" s="421" t="n"/>
      <c r="H1226" s="269" t="n"/>
      <c r="I1226" s="421" t="n"/>
      <c r="J1226" s="421" t="n"/>
      <c r="K1226" s="421" t="n"/>
      <c r="L1226" s="421" t="n"/>
      <c r="M1226" s="421" t="n"/>
      <c r="N1226" s="421" t="n"/>
      <c r="O1226" s="421" t="n"/>
      <c r="P1226" s="421" t="n"/>
      <c r="Q1226" s="421" t="n"/>
      <c r="R1226" s="270" t="n"/>
      <c r="S1226" s="421" t="n"/>
      <c r="T1226" s="421" t="n"/>
      <c r="U1226" s="421" t="n"/>
      <c r="V1226" s="421" t="n"/>
      <c r="W1226" s="421" t="n"/>
      <c r="X1226" s="421" t="n"/>
      <c r="Y1226" s="421" t="n"/>
      <c r="Z1226" s="421" t="n"/>
      <c r="AA1226" s="421" t="n"/>
      <c r="AB1226" s="421" t="n"/>
      <c r="AC1226" s="421" t="n"/>
      <c r="AD1226" s="421" t="n"/>
      <c r="AE1226" s="421" t="n"/>
      <c r="AF1226" s="421" t="n"/>
      <c r="AG1226" s="421" t="n"/>
      <c r="AH1226" s="421" t="n"/>
      <c r="AI1226" s="421" t="n"/>
      <c r="AJ1226" s="297" t="n"/>
      <c r="AK1226" s="297" t="n"/>
      <c r="AL1226" s="284" t="n"/>
      <c r="AM1226" s="297" t="n"/>
      <c r="AN1226" s="285" t="n"/>
      <c r="AO1226" s="297" t="n"/>
      <c r="AP1226" s="297" t="n"/>
      <c r="AQ1226" s="297" t="n"/>
      <c r="AR1226" s="297" t="n"/>
      <c r="AS1226" s="297" t="n"/>
      <c r="AT1226" s="285" t="inlineStr">
        <is>
          <t>0</t>
        </is>
      </c>
      <c r="AU1226" s="297" t="inlineStr">
        <is>
          <t>0</t>
        </is>
      </c>
      <c r="AV1226" s="297" t="inlineStr">
        <is>
          <t>0</t>
        </is>
      </c>
      <c r="AW1226" s="297" t="inlineStr">
        <is>
          <t>0</t>
        </is>
      </c>
      <c r="AX1226" s="297" t="inlineStr">
        <is>
          <t>0</t>
        </is>
      </c>
      <c r="AY1226" s="286" t="inlineStr">
        <is>
          <t>0</t>
        </is>
      </c>
      <c r="AZ1226" s="286" t="inlineStr">
        <is>
          <t>0</t>
        </is>
      </c>
      <c r="BA1226" s="287" t="inlineStr">
        <is>
          <t>0</t>
        </is>
      </c>
      <c r="BB1226" s="286" t="inlineStr">
        <is>
          <t>0</t>
        </is>
      </c>
      <c r="BC1226" s="286" t="inlineStr">
        <is>
          <t>0</t>
        </is>
      </c>
      <c r="BD1226" s="286" t="inlineStr">
        <is>
          <t>0</t>
        </is>
      </c>
      <c r="BE1226" s="286" t="inlineStr">
        <is>
          <t>0</t>
        </is>
      </c>
      <c r="BF1226" s="286" t="inlineStr">
        <is>
          <t>0</t>
        </is>
      </c>
      <c r="BG1226" s="286" t="inlineStr">
        <is>
          <t>0</t>
        </is>
      </c>
      <c r="BH1226" s="297" t="inlineStr">
        <is>
          <t>0</t>
        </is>
      </c>
      <c r="BI1226" s="297" t="inlineStr">
        <is>
          <t>0</t>
        </is>
      </c>
      <c r="BJ1226" s="297" t="inlineStr">
        <is>
          <t>0</t>
        </is>
      </c>
      <c r="BK1226" s="297" t="inlineStr">
        <is>
          <t>0</t>
        </is>
      </c>
      <c r="BL1226" s="297" t="inlineStr">
        <is>
          <t>0</t>
        </is>
      </c>
      <c r="BM1226" s="297" t="inlineStr">
        <is>
          <t>0</t>
        </is>
      </c>
      <c r="BN1226" s="297" t="inlineStr">
        <is>
          <t>0</t>
        </is>
      </c>
      <c r="BO1226" s="285" t="inlineStr">
        <is>
          <t>0</t>
        </is>
      </c>
      <c r="BP1226" s="297" t="inlineStr">
        <is>
          <t>0</t>
        </is>
      </c>
      <c r="BQ1226" s="297" t="inlineStr">
        <is>
          <t>0</t>
        </is>
      </c>
      <c r="BR1226" s="297" t="inlineStr">
        <is>
          <t>0</t>
        </is>
      </c>
      <c r="BS1226" s="297" t="inlineStr">
        <is>
          <t>0</t>
        </is>
      </c>
      <c r="BT1226" s="297" t="inlineStr">
        <is>
          <t>0</t>
        </is>
      </c>
      <c r="BU1226" s="297" t="inlineStr">
        <is>
          <t>0</t>
        </is>
      </c>
      <c r="BV1226" s="297" t="inlineStr">
        <is>
          <t>0</t>
        </is>
      </c>
      <c r="BW1226" s="288" t="inlineStr">
        <is>
          <t>0</t>
        </is>
      </c>
      <c r="BX1226" s="276">
        <f>SUM(IF(COUNTIF(#REF!, "*1.*"), 2, 0), IF(COUNTIF(#REF!, "*2.*"), 2, 0), IF(COUNTIF(#REF!, "*3.*"), 2, 0), IF(COUNTIF(#REF!, "*4.*"), 2, 0), IF(COUNTIF(#REF!, "*5.*"), 2, 0), IF(COUNTIF(#REF!, "*6.*"), 2, 0))</f>
        <v/>
      </c>
      <c r="BY1226" s="277">
        <f t="array" ref="BY1226">SUM(VALUE(AT1226),VALUE(AU1226),VALUE(AV1226),VALUE(AW1226),VALUE(AX1226),VALUE(AY1226),VALUE(AZ1226),VALUE(BB1226),VALUE(BC1226),VALUE(BD1226),VALUE(BE1226),VALUE(BF1226),VALUE(BG1226),VALUE(BH1226),VALUE(BI1226),VALUE(BJ1226),VALUE(BK1226),VALUE(BL1226),VALUE(BM1226),VALUE(BN1226),VALUE(BO1226),VALUE(BP1226),VALUE(BQ1226),VALUE(BR1226),VALUE(BS1226),VALUE(BT1226),VALUE(BU1226),VALUE(BV1226),VALUE(BW1226))</f>
        <v/>
      </c>
      <c r="BZ1226" s="307" t="n"/>
      <c r="CA1226" s="307" t="n"/>
      <c r="CB1226" s="307" t="n"/>
      <c r="CC1226" s="307" t="n"/>
      <c r="CD1226" s="307" t="n"/>
      <c r="CE1226" s="307" t="n"/>
      <c r="CF1226" s="307" t="n"/>
      <c r="CG1226" s="307" t="n"/>
      <c r="CH1226" s="307" t="n"/>
      <c r="CI1226" s="307" t="n"/>
      <c r="CJ1226" s="307" t="n"/>
      <c r="CK1226" s="307" t="n"/>
      <c r="CL1226" s="307" t="n"/>
      <c r="CM1226" s="307" t="n"/>
      <c r="CN1226" s="307" t="n"/>
      <c r="CO1226" s="307" t="n"/>
      <c r="CP1226" s="307" t="n"/>
      <c r="CQ1226" s="307" t="n"/>
      <c r="CR1226" s="279" t="inlineStr"/>
      <c r="CS1226" s="280">
        <f>AVERAGE(Value(BY1226),value(CR1226))</f>
        <v/>
      </c>
      <c r="CT1226" s="421">
        <f>(IF(OR(MediaScorecard!BG1713="x", MediaScorecard!BH1713="x",MediaScorecard!BI1713="x",MediaScorecard!BJ1713="x",MediaScorecard!BK1713="x"),1, 2))</f>
        <v/>
      </c>
      <c r="CU1226" s="308" t="n"/>
      <c r="CV1226" s="308" t="n"/>
      <c r="CW1226" s="308" t="n"/>
      <c r="CX1226" s="309" t="n"/>
      <c r="CY1226" s="308" t="n"/>
      <c r="CZ1226" s="308" t="n"/>
      <c r="DA1226" s="308" t="n"/>
    </row>
    <row r="1227" ht="21" customHeight="1" s="590">
      <c r="A1227" s="421" t="n"/>
      <c r="B1227" s="270" t="n"/>
      <c r="C1227" s="266" t="n"/>
      <c r="D1227" s="267" t="inlineStr"/>
      <c r="E1227" s="267" t="inlineStr"/>
      <c r="F1227" s="268" t="inlineStr"/>
      <c r="G1227" s="421" t="n"/>
      <c r="H1227" s="269" t="n"/>
      <c r="I1227" s="421" t="n"/>
      <c r="J1227" s="421" t="n"/>
      <c r="K1227" s="421" t="n"/>
      <c r="L1227" s="421" t="n"/>
      <c r="M1227" s="421" t="n"/>
      <c r="N1227" s="421" t="n"/>
      <c r="O1227" s="421" t="n"/>
      <c r="P1227" s="421" t="n"/>
      <c r="Q1227" s="421" t="n"/>
      <c r="R1227" s="270" t="n"/>
      <c r="S1227" s="421" t="n"/>
      <c r="T1227" s="421" t="n"/>
      <c r="U1227" s="421" t="n"/>
      <c r="V1227" s="421" t="n"/>
      <c r="W1227" s="421" t="n"/>
      <c r="X1227" s="421" t="n"/>
      <c r="Y1227" s="421" t="n"/>
      <c r="Z1227" s="421" t="n"/>
      <c r="AA1227" s="421" t="n"/>
      <c r="AB1227" s="421" t="n"/>
      <c r="AC1227" s="421" t="n"/>
      <c r="AD1227" s="421" t="n"/>
      <c r="AE1227" s="421" t="n"/>
      <c r="AF1227" s="421" t="n"/>
      <c r="AG1227" s="421" t="n"/>
      <c r="AH1227" s="421" t="n"/>
      <c r="AI1227" s="421" t="n"/>
      <c r="AJ1227" s="297" t="n"/>
      <c r="AK1227" s="297" t="n"/>
      <c r="AL1227" s="284" t="n"/>
      <c r="AM1227" s="297" t="n"/>
      <c r="AN1227" s="285" t="n"/>
      <c r="AO1227" s="297" t="n"/>
      <c r="AP1227" s="297" t="n"/>
      <c r="AQ1227" s="297" t="n"/>
      <c r="AR1227" s="297" t="n"/>
      <c r="AS1227" s="297" t="n"/>
      <c r="AT1227" s="285" t="inlineStr">
        <is>
          <t>0</t>
        </is>
      </c>
      <c r="AU1227" s="297" t="inlineStr">
        <is>
          <t>0</t>
        </is>
      </c>
      <c r="AV1227" s="297" t="inlineStr">
        <is>
          <t>0</t>
        </is>
      </c>
      <c r="AW1227" s="297" t="inlineStr">
        <is>
          <t>0</t>
        </is>
      </c>
      <c r="AX1227" s="297" t="inlineStr">
        <is>
          <t>0</t>
        </is>
      </c>
      <c r="AY1227" s="286" t="inlineStr">
        <is>
          <t>0</t>
        </is>
      </c>
      <c r="AZ1227" s="286" t="inlineStr">
        <is>
          <t>0</t>
        </is>
      </c>
      <c r="BA1227" s="287" t="inlineStr">
        <is>
          <t>0</t>
        </is>
      </c>
      <c r="BB1227" s="286" t="inlineStr">
        <is>
          <t>0</t>
        </is>
      </c>
      <c r="BC1227" s="286" t="inlineStr">
        <is>
          <t>0</t>
        </is>
      </c>
      <c r="BD1227" s="286" t="inlineStr">
        <is>
          <t>0</t>
        </is>
      </c>
      <c r="BE1227" s="286" t="inlineStr">
        <is>
          <t>0</t>
        </is>
      </c>
      <c r="BF1227" s="286" t="inlineStr">
        <is>
          <t>0</t>
        </is>
      </c>
      <c r="BG1227" s="286" t="inlineStr">
        <is>
          <t>0</t>
        </is>
      </c>
      <c r="BH1227" s="297" t="inlineStr">
        <is>
          <t>0</t>
        </is>
      </c>
      <c r="BI1227" s="297" t="inlineStr">
        <is>
          <t>0</t>
        </is>
      </c>
      <c r="BJ1227" s="297" t="inlineStr">
        <is>
          <t>0</t>
        </is>
      </c>
      <c r="BK1227" s="297" t="inlineStr">
        <is>
          <t>0</t>
        </is>
      </c>
      <c r="BL1227" s="297" t="inlineStr">
        <is>
          <t>0</t>
        </is>
      </c>
      <c r="BM1227" s="297" t="inlineStr">
        <is>
          <t>0</t>
        </is>
      </c>
      <c r="BN1227" s="297" t="inlineStr">
        <is>
          <t>0</t>
        </is>
      </c>
      <c r="BO1227" s="285" t="inlineStr">
        <is>
          <t>0</t>
        </is>
      </c>
      <c r="BP1227" s="297" t="inlineStr">
        <is>
          <t>0</t>
        </is>
      </c>
      <c r="BQ1227" s="297" t="inlineStr">
        <is>
          <t>0</t>
        </is>
      </c>
      <c r="BR1227" s="297" t="inlineStr">
        <is>
          <t>0</t>
        </is>
      </c>
      <c r="BS1227" s="297" t="inlineStr">
        <is>
          <t>0</t>
        </is>
      </c>
      <c r="BT1227" s="297" t="inlineStr">
        <is>
          <t>0</t>
        </is>
      </c>
      <c r="BU1227" s="297" t="inlineStr">
        <is>
          <t>0</t>
        </is>
      </c>
      <c r="BV1227" s="297" t="inlineStr">
        <is>
          <t>0</t>
        </is>
      </c>
      <c r="BW1227" s="288" t="inlineStr">
        <is>
          <t>0</t>
        </is>
      </c>
      <c r="BX1227" s="276">
        <f>SUM(IF(COUNTIF(#REF!, "*1.*"), 2, 0), IF(COUNTIF(#REF!, "*2.*"), 2, 0), IF(COUNTIF(#REF!, "*3.*"), 2, 0), IF(COUNTIF(#REF!, "*4.*"), 2, 0), IF(COUNTIF(#REF!, "*5.*"), 2, 0), IF(COUNTIF(#REF!, "*6.*"), 2, 0))</f>
        <v/>
      </c>
      <c r="BY1227" s="277">
        <f t="array" ref="BY1227">SUM(VALUE(AT1227),VALUE(AU1227),VALUE(AV1227),VALUE(AW1227),VALUE(AX1227),VALUE(AY1227),VALUE(AZ1227),VALUE(BB1227),VALUE(BC1227),VALUE(BD1227),VALUE(BE1227),VALUE(BF1227),VALUE(BG1227),VALUE(BH1227),VALUE(BI1227),VALUE(BJ1227),VALUE(BK1227),VALUE(BL1227),VALUE(BM1227),VALUE(BN1227),VALUE(BO1227),VALUE(BP1227),VALUE(BQ1227),VALUE(BR1227),VALUE(BS1227),VALUE(BT1227),VALUE(BU1227),VALUE(BV1227),VALUE(BW1227))</f>
        <v/>
      </c>
      <c r="BZ1227" s="307" t="n"/>
      <c r="CA1227" s="307" t="n"/>
      <c r="CB1227" s="307" t="n"/>
      <c r="CC1227" s="307" t="n"/>
      <c r="CD1227" s="307" t="n"/>
      <c r="CE1227" s="307" t="n"/>
      <c r="CF1227" s="307" t="n"/>
      <c r="CG1227" s="307" t="n"/>
      <c r="CH1227" s="307" t="n"/>
      <c r="CI1227" s="307" t="n"/>
      <c r="CJ1227" s="307" t="n"/>
      <c r="CK1227" s="307" t="n"/>
      <c r="CL1227" s="307" t="n"/>
      <c r="CM1227" s="307" t="n"/>
      <c r="CN1227" s="307" t="n"/>
      <c r="CO1227" s="307" t="n"/>
      <c r="CP1227" s="307" t="n"/>
      <c r="CQ1227" s="307" t="n"/>
      <c r="CR1227" s="279" t="inlineStr"/>
      <c r="CS1227" s="280">
        <f>AVERAGE(Value(BY1227),value(CR1227))</f>
        <v/>
      </c>
      <c r="CT1227" s="421">
        <f>(IF(OR(MediaScorecard!BG1714="x", MediaScorecard!BH1714="x",MediaScorecard!BI1714="x",MediaScorecard!BJ1714="x",MediaScorecard!BK1714="x"),1, 2))</f>
        <v/>
      </c>
      <c r="CU1227" s="308" t="n"/>
      <c r="CV1227" s="308" t="n"/>
      <c r="CW1227" s="308" t="n"/>
      <c r="CX1227" s="309" t="n"/>
      <c r="CY1227" s="308" t="n"/>
      <c r="CZ1227" s="308" t="n"/>
      <c r="DA1227" s="308" t="n"/>
    </row>
    <row r="1228" ht="21" customHeight="1" s="590">
      <c r="A1228" s="421" t="n"/>
      <c r="B1228" s="270" t="n"/>
      <c r="C1228" s="266" t="n"/>
      <c r="D1228" s="267" t="inlineStr"/>
      <c r="E1228" s="267" t="inlineStr"/>
      <c r="F1228" s="268" t="inlineStr"/>
      <c r="G1228" s="421" t="n"/>
      <c r="H1228" s="269" t="n"/>
      <c r="I1228" s="421" t="n"/>
      <c r="J1228" s="421" t="n"/>
      <c r="K1228" s="421" t="n"/>
      <c r="L1228" s="421" t="n"/>
      <c r="M1228" s="421" t="n"/>
      <c r="N1228" s="421" t="n"/>
      <c r="O1228" s="421" t="n"/>
      <c r="P1228" s="421" t="n"/>
      <c r="Q1228" s="421" t="n"/>
      <c r="R1228" s="270" t="n"/>
      <c r="S1228" s="421" t="n"/>
      <c r="T1228" s="421" t="n"/>
      <c r="U1228" s="421" t="n"/>
      <c r="V1228" s="421" t="n"/>
      <c r="W1228" s="421" t="n"/>
      <c r="X1228" s="421" t="n"/>
      <c r="Y1228" s="421" t="n"/>
      <c r="Z1228" s="421" t="n"/>
      <c r="AA1228" s="421" t="n"/>
      <c r="AB1228" s="421" t="n"/>
      <c r="AC1228" s="421" t="n"/>
      <c r="AD1228" s="421" t="n"/>
      <c r="AE1228" s="421" t="n"/>
      <c r="AF1228" s="421" t="n"/>
      <c r="AG1228" s="421" t="n"/>
      <c r="AH1228" s="421" t="n"/>
      <c r="AI1228" s="421" t="n"/>
      <c r="AJ1228" s="297" t="n"/>
      <c r="AK1228" s="297" t="n"/>
      <c r="AL1228" s="284" t="n"/>
      <c r="AM1228" s="297" t="n"/>
      <c r="AN1228" s="285" t="n"/>
      <c r="AO1228" s="297" t="n"/>
      <c r="AP1228" s="297" t="n"/>
      <c r="AQ1228" s="297" t="n"/>
      <c r="AR1228" s="297" t="n"/>
      <c r="AS1228" s="297" t="n"/>
      <c r="AT1228" s="285" t="inlineStr">
        <is>
          <t>0</t>
        </is>
      </c>
      <c r="AU1228" s="297" t="inlineStr">
        <is>
          <t>0</t>
        </is>
      </c>
      <c r="AV1228" s="297" t="inlineStr">
        <is>
          <t>0</t>
        </is>
      </c>
      <c r="AW1228" s="297" t="inlineStr">
        <is>
          <t>0</t>
        </is>
      </c>
      <c r="AX1228" s="297" t="inlineStr">
        <is>
          <t>0</t>
        </is>
      </c>
      <c r="AY1228" s="286" t="inlineStr">
        <is>
          <t>0</t>
        </is>
      </c>
      <c r="AZ1228" s="286" t="inlineStr">
        <is>
          <t>0</t>
        </is>
      </c>
      <c r="BA1228" s="287" t="inlineStr">
        <is>
          <t>0</t>
        </is>
      </c>
      <c r="BB1228" s="286" t="inlineStr">
        <is>
          <t>0</t>
        </is>
      </c>
      <c r="BC1228" s="286" t="inlineStr">
        <is>
          <t>0</t>
        </is>
      </c>
      <c r="BD1228" s="286" t="inlineStr">
        <is>
          <t>0</t>
        </is>
      </c>
      <c r="BE1228" s="286" t="inlineStr">
        <is>
          <t>0</t>
        </is>
      </c>
      <c r="BF1228" s="286" t="inlineStr">
        <is>
          <t>0</t>
        </is>
      </c>
      <c r="BG1228" s="286" t="inlineStr">
        <is>
          <t>0</t>
        </is>
      </c>
      <c r="BH1228" s="297" t="inlineStr">
        <is>
          <t>0</t>
        </is>
      </c>
      <c r="BI1228" s="297" t="inlineStr">
        <is>
          <t>0</t>
        </is>
      </c>
      <c r="BJ1228" s="297" t="inlineStr">
        <is>
          <t>0</t>
        </is>
      </c>
      <c r="BK1228" s="297" t="inlineStr">
        <is>
          <t>0</t>
        </is>
      </c>
      <c r="BL1228" s="297" t="inlineStr">
        <is>
          <t>0</t>
        </is>
      </c>
      <c r="BM1228" s="297" t="inlineStr">
        <is>
          <t>0</t>
        </is>
      </c>
      <c r="BN1228" s="297" t="inlineStr">
        <is>
          <t>0</t>
        </is>
      </c>
      <c r="BO1228" s="285" t="inlineStr">
        <is>
          <t>0</t>
        </is>
      </c>
      <c r="BP1228" s="297" t="inlineStr">
        <is>
          <t>0</t>
        </is>
      </c>
      <c r="BQ1228" s="297" t="inlineStr">
        <is>
          <t>0</t>
        </is>
      </c>
      <c r="BR1228" s="297" t="inlineStr">
        <is>
          <t>0</t>
        </is>
      </c>
      <c r="BS1228" s="297" t="inlineStr">
        <is>
          <t>0</t>
        </is>
      </c>
      <c r="BT1228" s="297" t="inlineStr">
        <is>
          <t>0</t>
        </is>
      </c>
      <c r="BU1228" s="297" t="inlineStr">
        <is>
          <t>0</t>
        </is>
      </c>
      <c r="BV1228" s="297" t="inlineStr">
        <is>
          <t>0</t>
        </is>
      </c>
      <c r="BW1228" s="288" t="inlineStr">
        <is>
          <t>0</t>
        </is>
      </c>
      <c r="BX1228" s="276">
        <f>SUM(IF(COUNTIF(#REF!, "*1.*"), 2, 0), IF(COUNTIF(#REF!, "*2.*"), 2, 0), IF(COUNTIF(#REF!, "*3.*"), 2, 0), IF(COUNTIF(#REF!, "*4.*"), 2, 0), IF(COUNTIF(#REF!, "*5.*"), 2, 0), IF(COUNTIF(#REF!, "*6.*"), 2, 0))</f>
        <v/>
      </c>
      <c r="BY1228" s="277">
        <f t="array" ref="BY1228">SUM(VALUE(AT1228),VALUE(AU1228),VALUE(AV1228),VALUE(AW1228),VALUE(AX1228),VALUE(AY1228),VALUE(AZ1228),VALUE(BB1228),VALUE(BC1228),VALUE(BD1228),VALUE(BE1228),VALUE(BF1228),VALUE(BG1228),VALUE(BH1228),VALUE(BI1228),VALUE(BJ1228),VALUE(BK1228),VALUE(BL1228),VALUE(BM1228),VALUE(BN1228),VALUE(BO1228),VALUE(BP1228),VALUE(BQ1228),VALUE(BR1228),VALUE(BS1228),VALUE(BT1228),VALUE(BU1228),VALUE(BV1228),VALUE(BW1228))</f>
        <v/>
      </c>
      <c r="BZ1228" s="307" t="n"/>
      <c r="CA1228" s="307" t="n"/>
      <c r="CB1228" s="307" t="n"/>
      <c r="CC1228" s="307" t="n"/>
      <c r="CD1228" s="307" t="n"/>
      <c r="CE1228" s="307" t="n"/>
      <c r="CF1228" s="307" t="n"/>
      <c r="CG1228" s="307" t="n"/>
      <c r="CH1228" s="307" t="n"/>
      <c r="CI1228" s="307" t="n"/>
      <c r="CJ1228" s="307" t="n"/>
      <c r="CK1228" s="307" t="n"/>
      <c r="CL1228" s="307" t="n"/>
      <c r="CM1228" s="307" t="n"/>
      <c r="CN1228" s="307" t="n"/>
      <c r="CO1228" s="307" t="n"/>
      <c r="CP1228" s="307" t="n"/>
      <c r="CQ1228" s="307" t="n"/>
      <c r="CR1228" s="279" t="inlineStr"/>
      <c r="CS1228" s="280">
        <f>AVERAGE(Value(BY1228),value(CR1228))</f>
        <v/>
      </c>
      <c r="CT1228" s="421">
        <f>(IF(OR(MediaScorecard!BG1715="x", MediaScorecard!BH1715="x",MediaScorecard!BI1715="x",MediaScorecard!BJ1715="x",MediaScorecard!BK1715="x"),1, 2))</f>
        <v/>
      </c>
      <c r="CU1228" s="308" t="n"/>
      <c r="CV1228" s="308" t="n"/>
      <c r="CW1228" s="308" t="n"/>
      <c r="CX1228" s="309" t="n"/>
      <c r="CY1228" s="308" t="n"/>
      <c r="CZ1228" s="308" t="n"/>
      <c r="DA1228" s="308" t="n"/>
    </row>
    <row r="1229" ht="21" customHeight="1" s="590">
      <c r="A1229" s="421" t="n"/>
      <c r="B1229" s="270" t="n"/>
      <c r="C1229" s="266" t="n"/>
      <c r="D1229" s="267" t="inlineStr"/>
      <c r="E1229" s="267" t="inlineStr"/>
      <c r="F1229" s="268" t="inlineStr"/>
      <c r="G1229" s="421" t="n"/>
      <c r="H1229" s="269" t="n"/>
      <c r="I1229" s="421" t="n"/>
      <c r="J1229" s="421" t="n"/>
      <c r="K1229" s="421" t="n"/>
      <c r="L1229" s="421" t="n"/>
      <c r="M1229" s="421" t="n"/>
      <c r="N1229" s="421" t="n"/>
      <c r="O1229" s="421" t="n"/>
      <c r="P1229" s="421" t="n"/>
      <c r="Q1229" s="421" t="n"/>
      <c r="R1229" s="270" t="n"/>
      <c r="S1229" s="421" t="n"/>
      <c r="T1229" s="421" t="n"/>
      <c r="U1229" s="421" t="n"/>
      <c r="V1229" s="421" t="n"/>
      <c r="W1229" s="421" t="n"/>
      <c r="X1229" s="421" t="n"/>
      <c r="Y1229" s="421" t="n"/>
      <c r="Z1229" s="421" t="n"/>
      <c r="AA1229" s="421" t="n"/>
      <c r="AB1229" s="421" t="n"/>
      <c r="AC1229" s="421" t="n"/>
      <c r="AD1229" s="421" t="n"/>
      <c r="AE1229" s="421" t="n"/>
      <c r="AF1229" s="421" t="n"/>
      <c r="AG1229" s="421" t="n"/>
      <c r="AH1229" s="421" t="n"/>
      <c r="AI1229" s="421" t="n"/>
      <c r="AJ1229" s="297" t="n"/>
      <c r="AK1229" s="297" t="n"/>
      <c r="AL1229" s="284" t="n"/>
      <c r="AM1229" s="297" t="n"/>
      <c r="AN1229" s="285" t="n"/>
      <c r="AO1229" s="297" t="n"/>
      <c r="AP1229" s="297" t="n"/>
      <c r="AQ1229" s="297" t="n"/>
      <c r="AR1229" s="297" t="n"/>
      <c r="AS1229" s="297" t="n"/>
      <c r="AT1229" s="285" t="inlineStr">
        <is>
          <t>0</t>
        </is>
      </c>
      <c r="AU1229" s="297" t="inlineStr">
        <is>
          <t>0</t>
        </is>
      </c>
      <c r="AV1229" s="297" t="inlineStr">
        <is>
          <t>0</t>
        </is>
      </c>
      <c r="AW1229" s="297" t="inlineStr">
        <is>
          <t>0</t>
        </is>
      </c>
      <c r="AX1229" s="297" t="inlineStr">
        <is>
          <t>0</t>
        </is>
      </c>
      <c r="AY1229" s="286" t="inlineStr">
        <is>
          <t>0</t>
        </is>
      </c>
      <c r="AZ1229" s="286" t="inlineStr">
        <is>
          <t>0</t>
        </is>
      </c>
      <c r="BA1229" s="287" t="inlineStr">
        <is>
          <t>0</t>
        </is>
      </c>
      <c r="BB1229" s="286" t="inlineStr">
        <is>
          <t>0</t>
        </is>
      </c>
      <c r="BC1229" s="286" t="inlineStr">
        <is>
          <t>0</t>
        </is>
      </c>
      <c r="BD1229" s="286" t="inlineStr">
        <is>
          <t>0</t>
        </is>
      </c>
      <c r="BE1229" s="286" t="inlineStr">
        <is>
          <t>0</t>
        </is>
      </c>
      <c r="BF1229" s="286" t="inlineStr">
        <is>
          <t>0</t>
        </is>
      </c>
      <c r="BG1229" s="286" t="inlineStr">
        <is>
          <t>0</t>
        </is>
      </c>
      <c r="BH1229" s="297" t="inlineStr">
        <is>
          <t>0</t>
        </is>
      </c>
      <c r="BI1229" s="297" t="inlineStr">
        <is>
          <t>0</t>
        </is>
      </c>
      <c r="BJ1229" s="297" t="inlineStr">
        <is>
          <t>0</t>
        </is>
      </c>
      <c r="BK1229" s="297" t="inlineStr">
        <is>
          <t>0</t>
        </is>
      </c>
      <c r="BL1229" s="297" t="inlineStr">
        <is>
          <t>0</t>
        </is>
      </c>
      <c r="BM1229" s="297" t="inlineStr">
        <is>
          <t>0</t>
        </is>
      </c>
      <c r="BN1229" s="297" t="inlineStr">
        <is>
          <t>0</t>
        </is>
      </c>
      <c r="BO1229" s="285" t="inlineStr">
        <is>
          <t>0</t>
        </is>
      </c>
      <c r="BP1229" s="297" t="inlineStr">
        <is>
          <t>0</t>
        </is>
      </c>
      <c r="BQ1229" s="297" t="inlineStr">
        <is>
          <t>0</t>
        </is>
      </c>
      <c r="BR1229" s="297" t="inlineStr">
        <is>
          <t>0</t>
        </is>
      </c>
      <c r="BS1229" s="297" t="inlineStr">
        <is>
          <t>0</t>
        </is>
      </c>
      <c r="BT1229" s="297" t="inlineStr">
        <is>
          <t>0</t>
        </is>
      </c>
      <c r="BU1229" s="297" t="inlineStr">
        <is>
          <t>0</t>
        </is>
      </c>
      <c r="BV1229" s="297" t="inlineStr">
        <is>
          <t>0</t>
        </is>
      </c>
      <c r="BW1229" s="288" t="inlineStr">
        <is>
          <t>0</t>
        </is>
      </c>
      <c r="BX1229" s="276">
        <f>SUM(IF(COUNTIF(#REF!, "*1.*"), 2, 0), IF(COUNTIF(#REF!, "*2.*"), 2, 0), IF(COUNTIF(#REF!, "*3.*"), 2, 0), IF(COUNTIF(#REF!, "*4.*"), 2, 0), IF(COUNTIF(#REF!, "*5.*"), 2, 0), IF(COUNTIF(#REF!, "*6.*"), 2, 0))</f>
        <v/>
      </c>
      <c r="BY1229" s="277">
        <f t="array" ref="BY1229">SUM(VALUE(AT1229),VALUE(AU1229),VALUE(AV1229),VALUE(AW1229),VALUE(AX1229),VALUE(AY1229),VALUE(AZ1229),VALUE(BB1229),VALUE(BC1229),VALUE(BD1229),VALUE(BE1229),VALUE(BF1229),VALUE(BG1229),VALUE(BH1229),VALUE(BI1229),VALUE(BJ1229),VALUE(BK1229),VALUE(BL1229),VALUE(BM1229),VALUE(BN1229),VALUE(BO1229),VALUE(BP1229),VALUE(BQ1229),VALUE(BR1229),VALUE(BS1229),VALUE(BT1229),VALUE(BU1229),VALUE(BV1229),VALUE(BW1229))</f>
        <v/>
      </c>
      <c r="BZ1229" s="307" t="n"/>
      <c r="CA1229" s="307" t="n"/>
      <c r="CB1229" s="307" t="n"/>
      <c r="CC1229" s="307" t="n"/>
      <c r="CD1229" s="307" t="n"/>
      <c r="CE1229" s="307" t="n"/>
      <c r="CF1229" s="307" t="n"/>
      <c r="CG1229" s="307" t="n"/>
      <c r="CH1229" s="307" t="n"/>
      <c r="CI1229" s="307" t="n"/>
      <c r="CJ1229" s="307" t="n"/>
      <c r="CK1229" s="307" t="n"/>
      <c r="CL1229" s="307" t="n"/>
      <c r="CM1229" s="307" t="n"/>
      <c r="CN1229" s="307" t="n"/>
      <c r="CO1229" s="307" t="n"/>
      <c r="CP1229" s="307" t="n"/>
      <c r="CQ1229" s="307" t="n"/>
      <c r="CR1229" s="279" t="inlineStr"/>
      <c r="CS1229" s="280">
        <f>AVERAGE(Value(BY1229),value(CR1229))</f>
        <v/>
      </c>
      <c r="CT1229" s="421">
        <f>(IF(OR(MediaScorecard!BG1716="x", MediaScorecard!BH1716="x",MediaScorecard!BI1716="x",MediaScorecard!BJ1716="x",MediaScorecard!BK1716="x"),1, 2))</f>
        <v/>
      </c>
      <c r="CU1229" s="308" t="n"/>
      <c r="CV1229" s="308" t="n"/>
      <c r="CW1229" s="308" t="n"/>
      <c r="CX1229" s="309" t="n"/>
      <c r="CY1229" s="308" t="n"/>
      <c r="CZ1229" s="308" t="n"/>
      <c r="DA1229" s="308" t="n"/>
    </row>
    <row r="1230" ht="21" customHeight="1" s="590">
      <c r="A1230" s="421" t="n"/>
      <c r="B1230" s="270" t="n"/>
      <c r="C1230" s="266" t="n"/>
      <c r="D1230" s="267" t="inlineStr"/>
      <c r="E1230" s="267" t="inlineStr"/>
      <c r="F1230" s="268" t="inlineStr"/>
      <c r="G1230" s="421" t="n"/>
      <c r="H1230" s="269" t="n"/>
      <c r="I1230" s="421" t="n"/>
      <c r="J1230" s="421" t="n"/>
      <c r="K1230" s="421" t="n"/>
      <c r="L1230" s="421" t="n"/>
      <c r="M1230" s="421" t="n"/>
      <c r="N1230" s="421" t="n"/>
      <c r="O1230" s="421" t="n"/>
      <c r="P1230" s="421" t="n"/>
      <c r="Q1230" s="421" t="n"/>
      <c r="R1230" s="270" t="n"/>
      <c r="S1230" s="421" t="n"/>
      <c r="T1230" s="421" t="n"/>
      <c r="U1230" s="421" t="n"/>
      <c r="V1230" s="421" t="n"/>
      <c r="W1230" s="421" t="n"/>
      <c r="X1230" s="421" t="n"/>
      <c r="Y1230" s="421" t="n"/>
      <c r="Z1230" s="421" t="n"/>
      <c r="AA1230" s="421" t="n"/>
      <c r="AB1230" s="421" t="n"/>
      <c r="AC1230" s="421" t="n"/>
      <c r="AD1230" s="421" t="n"/>
      <c r="AE1230" s="421" t="n"/>
      <c r="AF1230" s="421" t="n"/>
      <c r="AG1230" s="421" t="n"/>
      <c r="AH1230" s="421" t="n"/>
      <c r="AI1230" s="421" t="n"/>
      <c r="AJ1230" s="297" t="n"/>
      <c r="AK1230" s="297" t="n"/>
      <c r="AL1230" s="284" t="n"/>
      <c r="AM1230" s="297" t="n"/>
      <c r="AN1230" s="285" t="n"/>
      <c r="AO1230" s="297" t="n"/>
      <c r="AP1230" s="297" t="n"/>
      <c r="AQ1230" s="297" t="n"/>
      <c r="AR1230" s="297" t="n"/>
      <c r="AS1230" s="297" t="n"/>
      <c r="AT1230" s="285" t="inlineStr">
        <is>
          <t>0</t>
        </is>
      </c>
      <c r="AU1230" s="297" t="inlineStr">
        <is>
          <t>0</t>
        </is>
      </c>
      <c r="AV1230" s="297" t="inlineStr">
        <is>
          <t>0</t>
        </is>
      </c>
      <c r="AW1230" s="297" t="inlineStr">
        <is>
          <t>0</t>
        </is>
      </c>
      <c r="AX1230" s="297" t="inlineStr">
        <is>
          <t>0</t>
        </is>
      </c>
      <c r="AY1230" s="286" t="inlineStr">
        <is>
          <t>0</t>
        </is>
      </c>
      <c r="AZ1230" s="286" t="inlineStr">
        <is>
          <t>0</t>
        </is>
      </c>
      <c r="BA1230" s="287" t="inlineStr">
        <is>
          <t>0</t>
        </is>
      </c>
      <c r="BB1230" s="286" t="inlineStr">
        <is>
          <t>0</t>
        </is>
      </c>
      <c r="BC1230" s="286" t="inlineStr">
        <is>
          <t>0</t>
        </is>
      </c>
      <c r="BD1230" s="286" t="inlineStr">
        <is>
          <t>0</t>
        </is>
      </c>
      <c r="BE1230" s="286" t="inlineStr">
        <is>
          <t>0</t>
        </is>
      </c>
      <c r="BF1230" s="286" t="inlineStr">
        <is>
          <t>0</t>
        </is>
      </c>
      <c r="BG1230" s="286" t="inlineStr">
        <is>
          <t>0</t>
        </is>
      </c>
      <c r="BH1230" s="297" t="inlineStr">
        <is>
          <t>0</t>
        </is>
      </c>
      <c r="BI1230" s="297" t="inlineStr">
        <is>
          <t>0</t>
        </is>
      </c>
      <c r="BJ1230" s="297" t="inlineStr">
        <is>
          <t>0</t>
        </is>
      </c>
      <c r="BK1230" s="297" t="inlineStr">
        <is>
          <t>0</t>
        </is>
      </c>
      <c r="BL1230" s="297" t="inlineStr">
        <is>
          <t>0</t>
        </is>
      </c>
      <c r="BM1230" s="297" t="inlineStr">
        <is>
          <t>0</t>
        </is>
      </c>
      <c r="BN1230" s="297" t="inlineStr">
        <is>
          <t>0</t>
        </is>
      </c>
      <c r="BO1230" s="285" t="inlineStr">
        <is>
          <t>0</t>
        </is>
      </c>
      <c r="BP1230" s="297" t="inlineStr">
        <is>
          <t>0</t>
        </is>
      </c>
      <c r="BQ1230" s="297" t="inlineStr">
        <is>
          <t>0</t>
        </is>
      </c>
      <c r="BR1230" s="297" t="inlineStr">
        <is>
          <t>0</t>
        </is>
      </c>
      <c r="BS1230" s="297" t="inlineStr">
        <is>
          <t>0</t>
        </is>
      </c>
      <c r="BT1230" s="297" t="inlineStr">
        <is>
          <t>0</t>
        </is>
      </c>
      <c r="BU1230" s="297" t="inlineStr">
        <is>
          <t>0</t>
        </is>
      </c>
      <c r="BV1230" s="297" t="inlineStr">
        <is>
          <t>0</t>
        </is>
      </c>
      <c r="BW1230" s="288" t="inlineStr">
        <is>
          <t>0</t>
        </is>
      </c>
      <c r="BX1230" s="276">
        <f>SUM(IF(COUNTIF(#REF!, "*1.*"), 2, 0), IF(COUNTIF(#REF!, "*2.*"), 2, 0), IF(COUNTIF(#REF!, "*3.*"), 2, 0), IF(COUNTIF(#REF!, "*4.*"), 2, 0), IF(COUNTIF(#REF!, "*5.*"), 2, 0), IF(COUNTIF(#REF!, "*6.*"), 2, 0))</f>
        <v/>
      </c>
      <c r="BY1230" s="277">
        <f t="array" ref="BY1230">SUM(VALUE(AT1230),VALUE(AU1230),VALUE(AV1230),VALUE(AW1230),VALUE(AX1230),VALUE(AY1230),VALUE(AZ1230),VALUE(BB1230),VALUE(BC1230),VALUE(BD1230),VALUE(BE1230),VALUE(BF1230),VALUE(BG1230),VALUE(BH1230),VALUE(BI1230),VALUE(BJ1230),VALUE(BK1230),VALUE(BL1230),VALUE(BM1230),VALUE(BN1230),VALUE(BO1230),VALUE(BP1230),VALUE(BQ1230),VALUE(BR1230),VALUE(BS1230),VALUE(BT1230),VALUE(BU1230),VALUE(BV1230),VALUE(BW1230))</f>
        <v/>
      </c>
      <c r="BZ1230" s="307" t="n"/>
      <c r="CA1230" s="307" t="n"/>
      <c r="CB1230" s="307" t="n"/>
      <c r="CC1230" s="307" t="n"/>
      <c r="CD1230" s="307" t="n"/>
      <c r="CE1230" s="307" t="n"/>
      <c r="CF1230" s="307" t="n"/>
      <c r="CG1230" s="307" t="n"/>
      <c r="CH1230" s="307" t="n"/>
      <c r="CI1230" s="307" t="n"/>
      <c r="CJ1230" s="307" t="n"/>
      <c r="CK1230" s="307" t="n"/>
      <c r="CL1230" s="307" t="n"/>
      <c r="CM1230" s="307" t="n"/>
      <c r="CN1230" s="307" t="n"/>
      <c r="CO1230" s="307" t="n"/>
      <c r="CP1230" s="307" t="n"/>
      <c r="CQ1230" s="307" t="n"/>
      <c r="CR1230" s="279" t="inlineStr"/>
      <c r="CS1230" s="280">
        <f>AVERAGE(Value(BY1230),value(CR1230))</f>
        <v/>
      </c>
      <c r="CT1230" s="421">
        <f>(IF(OR(MediaScorecard!BG1717="x", MediaScorecard!BH1717="x",MediaScorecard!BI1717="x",MediaScorecard!BJ1717="x",MediaScorecard!BK1717="x"),1, 2))</f>
        <v/>
      </c>
      <c r="CU1230" s="308" t="n"/>
      <c r="CV1230" s="308" t="n"/>
      <c r="CW1230" s="308" t="n"/>
      <c r="CX1230" s="309" t="n"/>
      <c r="CY1230" s="308" t="n"/>
      <c r="CZ1230" s="308" t="n"/>
      <c r="DA1230" s="308" t="n"/>
    </row>
    <row r="1231" ht="21" customHeight="1" s="590">
      <c r="A1231" s="421" t="n"/>
      <c r="B1231" s="270" t="n"/>
      <c r="C1231" s="266" t="n"/>
      <c r="D1231" s="267" t="inlineStr"/>
      <c r="E1231" s="267" t="inlineStr"/>
      <c r="F1231" s="268" t="inlineStr"/>
      <c r="G1231" s="421" t="n"/>
      <c r="H1231" s="269" t="n"/>
      <c r="I1231" s="421" t="n"/>
      <c r="J1231" s="421" t="n"/>
      <c r="K1231" s="421" t="n"/>
      <c r="L1231" s="421" t="n"/>
      <c r="M1231" s="421" t="n"/>
      <c r="N1231" s="421" t="n"/>
      <c r="O1231" s="421" t="n"/>
      <c r="P1231" s="421" t="n"/>
      <c r="Q1231" s="421" t="n"/>
      <c r="R1231" s="270" t="n"/>
      <c r="S1231" s="421" t="n"/>
      <c r="T1231" s="421" t="n"/>
      <c r="U1231" s="421" t="n"/>
      <c r="V1231" s="421" t="n"/>
      <c r="W1231" s="421" t="n"/>
      <c r="X1231" s="421" t="n"/>
      <c r="Y1231" s="421" t="n"/>
      <c r="Z1231" s="421" t="n"/>
      <c r="AA1231" s="421" t="n"/>
      <c r="AB1231" s="421" t="n"/>
      <c r="AC1231" s="421" t="n"/>
      <c r="AD1231" s="421" t="n"/>
      <c r="AE1231" s="421" t="n"/>
      <c r="AF1231" s="421" t="n"/>
      <c r="AG1231" s="421" t="n"/>
      <c r="AH1231" s="421" t="n"/>
      <c r="AI1231" s="421" t="n"/>
      <c r="AJ1231" s="297" t="n"/>
      <c r="AK1231" s="297" t="n"/>
      <c r="AL1231" s="284" t="n"/>
      <c r="AM1231" s="297" t="n"/>
      <c r="AN1231" s="285" t="n"/>
      <c r="AO1231" s="297" t="n"/>
      <c r="AP1231" s="297" t="n"/>
      <c r="AQ1231" s="297" t="n"/>
      <c r="AR1231" s="297" t="n"/>
      <c r="AS1231" s="297" t="n"/>
      <c r="AT1231" s="285" t="inlineStr">
        <is>
          <t>0</t>
        </is>
      </c>
      <c r="AU1231" s="297" t="inlineStr">
        <is>
          <t>0</t>
        </is>
      </c>
      <c r="AV1231" s="297" t="inlineStr">
        <is>
          <t>0</t>
        </is>
      </c>
      <c r="AW1231" s="297" t="inlineStr">
        <is>
          <t>0</t>
        </is>
      </c>
      <c r="AX1231" s="297" t="inlineStr">
        <is>
          <t>0</t>
        </is>
      </c>
      <c r="AY1231" s="286" t="inlineStr">
        <is>
          <t>0</t>
        </is>
      </c>
      <c r="AZ1231" s="286" t="inlineStr">
        <is>
          <t>0</t>
        </is>
      </c>
      <c r="BA1231" s="287" t="inlineStr">
        <is>
          <t>0</t>
        </is>
      </c>
      <c r="BB1231" s="286" t="inlineStr">
        <is>
          <t>0</t>
        </is>
      </c>
      <c r="BC1231" s="286" t="inlineStr">
        <is>
          <t>0</t>
        </is>
      </c>
      <c r="BD1231" s="286" t="inlineStr">
        <is>
          <t>0</t>
        </is>
      </c>
      <c r="BE1231" s="286" t="inlineStr">
        <is>
          <t>0</t>
        </is>
      </c>
      <c r="BF1231" s="286" t="inlineStr">
        <is>
          <t>0</t>
        </is>
      </c>
      <c r="BG1231" s="286" t="inlineStr">
        <is>
          <t>0</t>
        </is>
      </c>
      <c r="BH1231" s="297" t="inlineStr">
        <is>
          <t>0</t>
        </is>
      </c>
      <c r="BI1231" s="297" t="inlineStr">
        <is>
          <t>0</t>
        </is>
      </c>
      <c r="BJ1231" s="297" t="inlineStr">
        <is>
          <t>0</t>
        </is>
      </c>
      <c r="BK1231" s="297" t="inlineStr">
        <is>
          <t>0</t>
        </is>
      </c>
      <c r="BL1231" s="297" t="inlineStr">
        <is>
          <t>0</t>
        </is>
      </c>
      <c r="BM1231" s="297" t="inlineStr">
        <is>
          <t>0</t>
        </is>
      </c>
      <c r="BN1231" s="297" t="inlineStr">
        <is>
          <t>0</t>
        </is>
      </c>
      <c r="BO1231" s="285" t="inlineStr">
        <is>
          <t>0</t>
        </is>
      </c>
      <c r="BP1231" s="297" t="inlineStr">
        <is>
          <t>0</t>
        </is>
      </c>
      <c r="BQ1231" s="297" t="inlineStr">
        <is>
          <t>0</t>
        </is>
      </c>
      <c r="BR1231" s="297" t="inlineStr">
        <is>
          <t>0</t>
        </is>
      </c>
      <c r="BS1231" s="297" t="inlineStr">
        <is>
          <t>0</t>
        </is>
      </c>
      <c r="BT1231" s="297" t="inlineStr">
        <is>
          <t>0</t>
        </is>
      </c>
      <c r="BU1231" s="297" t="inlineStr">
        <is>
          <t>0</t>
        </is>
      </c>
      <c r="BV1231" s="297" t="inlineStr">
        <is>
          <t>0</t>
        </is>
      </c>
      <c r="BW1231" s="288" t="inlineStr">
        <is>
          <t>0</t>
        </is>
      </c>
      <c r="BX1231" s="276">
        <f>SUM(IF(COUNTIF(#REF!, "*1.*"), 2, 0), IF(COUNTIF(#REF!, "*2.*"), 2, 0), IF(COUNTIF(#REF!, "*3.*"), 2, 0), IF(COUNTIF(#REF!, "*4.*"), 2, 0), IF(COUNTIF(#REF!, "*5.*"), 2, 0), IF(COUNTIF(#REF!, "*6.*"), 2, 0))</f>
        <v/>
      </c>
      <c r="BY1231" s="277">
        <f t="array" ref="BY1231">SUM(VALUE(AT1231),VALUE(AU1231),VALUE(AV1231),VALUE(AW1231),VALUE(AX1231),VALUE(AY1231),VALUE(AZ1231),VALUE(BB1231),VALUE(BC1231),VALUE(BD1231),VALUE(BE1231),VALUE(BF1231),VALUE(BG1231),VALUE(BH1231),VALUE(BI1231),VALUE(BJ1231),VALUE(BK1231),VALUE(BL1231),VALUE(BM1231),VALUE(BN1231),VALUE(BO1231),VALUE(BP1231),VALUE(BQ1231),VALUE(BR1231),VALUE(BS1231),VALUE(BT1231),VALUE(BU1231),VALUE(BV1231),VALUE(BW1231))</f>
        <v/>
      </c>
      <c r="BZ1231" s="307" t="n"/>
      <c r="CA1231" s="307" t="n"/>
      <c r="CB1231" s="307" t="n"/>
      <c r="CC1231" s="307" t="n"/>
      <c r="CD1231" s="307" t="n"/>
      <c r="CE1231" s="307" t="n"/>
      <c r="CF1231" s="307" t="n"/>
      <c r="CG1231" s="307" t="n"/>
      <c r="CH1231" s="307" t="n"/>
      <c r="CI1231" s="307" t="n"/>
      <c r="CJ1231" s="307" t="n"/>
      <c r="CK1231" s="307" t="n"/>
      <c r="CL1231" s="307" t="n"/>
      <c r="CM1231" s="307" t="n"/>
      <c r="CN1231" s="307" t="n"/>
      <c r="CO1231" s="307" t="n"/>
      <c r="CP1231" s="307" t="n"/>
      <c r="CQ1231" s="307" t="n"/>
      <c r="CR1231" s="279" t="inlineStr"/>
      <c r="CS1231" s="280">
        <f>AVERAGE(Value(BY1231),value(CR1231))</f>
        <v/>
      </c>
      <c r="CT1231" s="421">
        <f>(IF(OR(MediaScorecard!BG1718="x", MediaScorecard!BH1718="x",MediaScorecard!BI1718="x",MediaScorecard!BJ1718="x",MediaScorecard!BK1718="x"),1, 2))</f>
        <v/>
      </c>
      <c r="CU1231" s="308" t="n"/>
      <c r="CV1231" s="308" t="n"/>
      <c r="CW1231" s="308" t="n"/>
      <c r="CX1231" s="309" t="n"/>
      <c r="CY1231" s="308" t="n"/>
      <c r="CZ1231" s="308" t="n"/>
      <c r="DA1231" s="308" t="n"/>
    </row>
    <row r="1232" ht="21" customHeight="1" s="590">
      <c r="A1232" s="421" t="n"/>
      <c r="B1232" s="270" t="n"/>
      <c r="C1232" s="266" t="n"/>
      <c r="D1232" s="267" t="inlineStr"/>
      <c r="E1232" s="267" t="inlineStr"/>
      <c r="F1232" s="268" t="inlineStr"/>
      <c r="G1232" s="421" t="n"/>
      <c r="H1232" s="269" t="n"/>
      <c r="I1232" s="421" t="n"/>
      <c r="J1232" s="421" t="n"/>
      <c r="K1232" s="421" t="n"/>
      <c r="L1232" s="421" t="n"/>
      <c r="M1232" s="421" t="n"/>
      <c r="N1232" s="421" t="n"/>
      <c r="O1232" s="421" t="n"/>
      <c r="P1232" s="421" t="n"/>
      <c r="Q1232" s="421" t="n"/>
      <c r="R1232" s="270" t="n"/>
      <c r="S1232" s="421" t="n"/>
      <c r="T1232" s="421" t="n"/>
      <c r="U1232" s="421" t="n"/>
      <c r="V1232" s="421" t="n"/>
      <c r="W1232" s="421" t="n"/>
      <c r="X1232" s="421" t="n"/>
      <c r="Y1232" s="421" t="n"/>
      <c r="Z1232" s="421" t="n"/>
      <c r="AA1232" s="421" t="n"/>
      <c r="AB1232" s="421" t="n"/>
      <c r="AC1232" s="421" t="n"/>
      <c r="AD1232" s="421" t="n"/>
      <c r="AE1232" s="421" t="n"/>
      <c r="AF1232" s="421" t="n"/>
      <c r="AG1232" s="421" t="n"/>
      <c r="AH1232" s="421" t="n"/>
      <c r="AI1232" s="421" t="n"/>
      <c r="AJ1232" s="297" t="n"/>
      <c r="AK1232" s="297" t="n"/>
      <c r="AL1232" s="284" t="n"/>
      <c r="AM1232" s="297" t="n"/>
      <c r="AN1232" s="285" t="n"/>
      <c r="AO1232" s="297" t="n"/>
      <c r="AP1232" s="297" t="n"/>
      <c r="AQ1232" s="297" t="n"/>
      <c r="AR1232" s="297" t="n"/>
      <c r="AS1232" s="297" t="n"/>
      <c r="AT1232" s="285" t="inlineStr">
        <is>
          <t>0</t>
        </is>
      </c>
      <c r="AU1232" s="297" t="inlineStr">
        <is>
          <t>0</t>
        </is>
      </c>
      <c r="AV1232" s="297" t="inlineStr">
        <is>
          <t>0</t>
        </is>
      </c>
      <c r="AW1232" s="297" t="inlineStr">
        <is>
          <t>0</t>
        </is>
      </c>
      <c r="AX1232" s="297" t="inlineStr">
        <is>
          <t>0</t>
        </is>
      </c>
      <c r="AY1232" s="286" t="inlineStr">
        <is>
          <t>0</t>
        </is>
      </c>
      <c r="AZ1232" s="286" t="inlineStr">
        <is>
          <t>0</t>
        </is>
      </c>
      <c r="BA1232" s="287" t="inlineStr">
        <is>
          <t>0</t>
        </is>
      </c>
      <c r="BB1232" s="286" t="inlineStr">
        <is>
          <t>0</t>
        </is>
      </c>
      <c r="BC1232" s="286" t="inlineStr">
        <is>
          <t>0</t>
        </is>
      </c>
      <c r="BD1232" s="286" t="inlineStr">
        <is>
          <t>0</t>
        </is>
      </c>
      <c r="BE1232" s="286" t="inlineStr">
        <is>
          <t>0</t>
        </is>
      </c>
      <c r="BF1232" s="286" t="inlineStr">
        <is>
          <t>0</t>
        </is>
      </c>
      <c r="BG1232" s="286" t="inlineStr">
        <is>
          <t>0</t>
        </is>
      </c>
      <c r="BH1232" s="297" t="inlineStr">
        <is>
          <t>0</t>
        </is>
      </c>
      <c r="BI1232" s="297" t="inlineStr">
        <is>
          <t>0</t>
        </is>
      </c>
      <c r="BJ1232" s="297" t="inlineStr">
        <is>
          <t>0</t>
        </is>
      </c>
      <c r="BK1232" s="297" t="inlineStr">
        <is>
          <t>0</t>
        </is>
      </c>
      <c r="BL1232" s="297" t="inlineStr">
        <is>
          <t>0</t>
        </is>
      </c>
      <c r="BM1232" s="297" t="inlineStr">
        <is>
          <t>0</t>
        </is>
      </c>
      <c r="BN1232" s="297" t="inlineStr">
        <is>
          <t>0</t>
        </is>
      </c>
      <c r="BO1232" s="285" t="inlineStr">
        <is>
          <t>0</t>
        </is>
      </c>
      <c r="BP1232" s="297" t="inlineStr">
        <is>
          <t>0</t>
        </is>
      </c>
      <c r="BQ1232" s="297" t="inlineStr">
        <is>
          <t>0</t>
        </is>
      </c>
      <c r="BR1232" s="297" t="inlineStr">
        <is>
          <t>0</t>
        </is>
      </c>
      <c r="BS1232" s="297" t="inlineStr">
        <is>
          <t>0</t>
        </is>
      </c>
      <c r="BT1232" s="297" t="inlineStr">
        <is>
          <t>0</t>
        </is>
      </c>
      <c r="BU1232" s="297" t="inlineStr">
        <is>
          <t>0</t>
        </is>
      </c>
      <c r="BV1232" s="297" t="inlineStr">
        <is>
          <t>0</t>
        </is>
      </c>
      <c r="BW1232" s="288" t="inlineStr">
        <is>
          <t>0</t>
        </is>
      </c>
      <c r="BX1232" s="276">
        <f>SUM(IF(COUNTIF(#REF!, "*1.*"), 2, 0), IF(COUNTIF(#REF!, "*2.*"), 2, 0), IF(COUNTIF(#REF!, "*3.*"), 2, 0), IF(COUNTIF(#REF!, "*4.*"), 2, 0), IF(COUNTIF(#REF!, "*5.*"), 2, 0), IF(COUNTIF(#REF!, "*6.*"), 2, 0))</f>
        <v/>
      </c>
      <c r="BY1232" s="277">
        <f t="array" ref="BY1232">SUM(VALUE(AT1232),VALUE(AU1232),VALUE(AV1232),VALUE(AW1232),VALUE(AX1232),VALUE(AY1232),VALUE(AZ1232),VALUE(BB1232),VALUE(BC1232),VALUE(BD1232),VALUE(BE1232),VALUE(BF1232),VALUE(BG1232),VALUE(BH1232),VALUE(BI1232),VALUE(BJ1232),VALUE(BK1232),VALUE(BL1232),VALUE(BM1232),VALUE(BN1232),VALUE(BO1232),VALUE(BP1232),VALUE(BQ1232),VALUE(BR1232),VALUE(BS1232),VALUE(BT1232),VALUE(BU1232),VALUE(BV1232),VALUE(BW1232))</f>
        <v/>
      </c>
      <c r="BZ1232" s="307" t="n"/>
      <c r="CA1232" s="307" t="n"/>
      <c r="CB1232" s="307" t="n"/>
      <c r="CC1232" s="307" t="n"/>
      <c r="CD1232" s="307" t="n"/>
      <c r="CE1232" s="307" t="n"/>
      <c r="CF1232" s="307" t="n"/>
      <c r="CG1232" s="307" t="n"/>
      <c r="CH1232" s="307" t="n"/>
      <c r="CI1232" s="307" t="n"/>
      <c r="CJ1232" s="307" t="n"/>
      <c r="CK1232" s="307" t="n"/>
      <c r="CL1232" s="307" t="n"/>
      <c r="CM1232" s="307" t="n"/>
      <c r="CN1232" s="307" t="n"/>
      <c r="CO1232" s="307" t="n"/>
      <c r="CP1232" s="307" t="n"/>
      <c r="CQ1232" s="307" t="n"/>
      <c r="CR1232" s="279" t="inlineStr"/>
      <c r="CS1232" s="280">
        <f>AVERAGE(Value(BY1232),value(CR1232))</f>
        <v/>
      </c>
      <c r="CT1232" s="421">
        <f>(IF(OR(MediaScorecard!BG1719="x", MediaScorecard!BH1719="x",MediaScorecard!BI1719="x",MediaScorecard!BJ1719="x",MediaScorecard!BK1719="x"),1, 2))</f>
        <v/>
      </c>
      <c r="CU1232" s="308" t="n"/>
      <c r="CV1232" s="308" t="n"/>
      <c r="CW1232" s="308" t="n"/>
      <c r="CX1232" s="309" t="n"/>
      <c r="CY1232" s="308" t="n"/>
      <c r="CZ1232" s="308" t="n"/>
      <c r="DA1232" s="308" t="n"/>
    </row>
    <row r="1233" ht="21" customHeight="1" s="590">
      <c r="A1233" s="421" t="n"/>
      <c r="B1233" s="270" t="n"/>
      <c r="C1233" s="266" t="n"/>
      <c r="D1233" s="267" t="inlineStr"/>
      <c r="E1233" s="267" t="inlineStr"/>
      <c r="F1233" s="268" t="inlineStr"/>
      <c r="G1233" s="421" t="n"/>
      <c r="H1233" s="269" t="n"/>
      <c r="I1233" s="421" t="n"/>
      <c r="J1233" s="421" t="n"/>
      <c r="K1233" s="421" t="n"/>
      <c r="L1233" s="421" t="n"/>
      <c r="M1233" s="421" t="n"/>
      <c r="N1233" s="421" t="n"/>
      <c r="O1233" s="421" t="n"/>
      <c r="P1233" s="421" t="n"/>
      <c r="Q1233" s="421" t="n"/>
      <c r="R1233" s="270" t="n"/>
      <c r="S1233" s="421" t="n"/>
      <c r="T1233" s="421" t="n"/>
      <c r="U1233" s="421" t="n"/>
      <c r="V1233" s="421" t="n"/>
      <c r="W1233" s="421" t="n"/>
      <c r="X1233" s="421" t="n"/>
      <c r="Y1233" s="421" t="n"/>
      <c r="Z1233" s="421" t="n"/>
      <c r="AA1233" s="421" t="n"/>
      <c r="AB1233" s="421" t="n"/>
      <c r="AC1233" s="421" t="n"/>
      <c r="AD1233" s="421" t="n"/>
      <c r="AE1233" s="421" t="n"/>
      <c r="AF1233" s="421" t="n"/>
      <c r="AG1233" s="421" t="n"/>
      <c r="AH1233" s="421" t="n"/>
      <c r="AI1233" s="421" t="n"/>
      <c r="AJ1233" s="297" t="n"/>
      <c r="AK1233" s="297" t="n"/>
      <c r="AL1233" s="284" t="n"/>
      <c r="AM1233" s="297" t="n"/>
      <c r="AN1233" s="285" t="n"/>
      <c r="AO1233" s="297" t="n"/>
      <c r="AP1233" s="297" t="n"/>
      <c r="AQ1233" s="297" t="n"/>
      <c r="AR1233" s="297" t="n"/>
      <c r="AS1233" s="297" t="n"/>
      <c r="AT1233" s="285" t="inlineStr">
        <is>
          <t>0</t>
        </is>
      </c>
      <c r="AU1233" s="297" t="inlineStr">
        <is>
          <t>0</t>
        </is>
      </c>
      <c r="AV1233" s="297" t="inlineStr">
        <is>
          <t>0</t>
        </is>
      </c>
      <c r="AW1233" s="297" t="inlineStr">
        <is>
          <t>0</t>
        </is>
      </c>
      <c r="AX1233" s="297" t="inlineStr">
        <is>
          <t>0</t>
        </is>
      </c>
      <c r="AY1233" s="286" t="inlineStr">
        <is>
          <t>0</t>
        </is>
      </c>
      <c r="AZ1233" s="286" t="inlineStr">
        <is>
          <t>0</t>
        </is>
      </c>
      <c r="BA1233" s="287" t="inlineStr">
        <is>
          <t>0</t>
        </is>
      </c>
      <c r="BB1233" s="286" t="inlineStr">
        <is>
          <t>0</t>
        </is>
      </c>
      <c r="BC1233" s="286" t="inlineStr">
        <is>
          <t>0</t>
        </is>
      </c>
      <c r="BD1233" s="286" t="inlineStr">
        <is>
          <t>0</t>
        </is>
      </c>
      <c r="BE1233" s="286" t="inlineStr">
        <is>
          <t>0</t>
        </is>
      </c>
      <c r="BF1233" s="286" t="inlineStr">
        <is>
          <t>0</t>
        </is>
      </c>
      <c r="BG1233" s="286" t="inlineStr">
        <is>
          <t>0</t>
        </is>
      </c>
      <c r="BH1233" s="297" t="inlineStr">
        <is>
          <t>0</t>
        </is>
      </c>
      <c r="BI1233" s="297" t="inlineStr">
        <is>
          <t>0</t>
        </is>
      </c>
      <c r="BJ1233" s="297" t="inlineStr">
        <is>
          <t>0</t>
        </is>
      </c>
      <c r="BK1233" s="297" t="inlineStr">
        <is>
          <t>0</t>
        </is>
      </c>
      <c r="BL1233" s="297" t="inlineStr">
        <is>
          <t>0</t>
        </is>
      </c>
      <c r="BM1233" s="297" t="inlineStr">
        <is>
          <t>0</t>
        </is>
      </c>
      <c r="BN1233" s="297" t="inlineStr">
        <is>
          <t>0</t>
        </is>
      </c>
      <c r="BO1233" s="285" t="inlineStr">
        <is>
          <t>0</t>
        </is>
      </c>
      <c r="BP1233" s="297" t="inlineStr">
        <is>
          <t>0</t>
        </is>
      </c>
      <c r="BQ1233" s="297" t="inlineStr">
        <is>
          <t>0</t>
        </is>
      </c>
      <c r="BR1233" s="297" t="inlineStr">
        <is>
          <t>0</t>
        </is>
      </c>
      <c r="BS1233" s="297" t="inlineStr">
        <is>
          <t>0</t>
        </is>
      </c>
      <c r="BT1233" s="297" t="inlineStr">
        <is>
          <t>0</t>
        </is>
      </c>
      <c r="BU1233" s="297" t="inlineStr">
        <is>
          <t>0</t>
        </is>
      </c>
      <c r="BV1233" s="297" t="inlineStr">
        <is>
          <t>0</t>
        </is>
      </c>
      <c r="BW1233" s="288" t="inlineStr">
        <is>
          <t>0</t>
        </is>
      </c>
      <c r="BX1233" s="276">
        <f>SUM(IF(COUNTIF(#REF!, "*1.*"), 2, 0), IF(COUNTIF(#REF!, "*2.*"), 2, 0), IF(COUNTIF(#REF!, "*3.*"), 2, 0), IF(COUNTIF(#REF!, "*4.*"), 2, 0), IF(COUNTIF(#REF!, "*5.*"), 2, 0), IF(COUNTIF(#REF!, "*6.*"), 2, 0))</f>
        <v/>
      </c>
      <c r="BY1233" s="277">
        <f t="array" ref="BY1233">SUM(VALUE(AT1233),VALUE(AU1233),VALUE(AV1233),VALUE(AW1233),VALUE(AX1233),VALUE(AY1233),VALUE(AZ1233),VALUE(BB1233),VALUE(BC1233),VALUE(BD1233),VALUE(BE1233),VALUE(BF1233),VALUE(BG1233),VALUE(BH1233),VALUE(BI1233),VALUE(BJ1233),VALUE(BK1233),VALUE(BL1233),VALUE(BM1233),VALUE(BN1233),VALUE(BO1233),VALUE(BP1233),VALUE(BQ1233),VALUE(BR1233),VALUE(BS1233),VALUE(BT1233),VALUE(BU1233),VALUE(BV1233),VALUE(BW1233))</f>
        <v/>
      </c>
      <c r="BZ1233" s="307" t="n"/>
      <c r="CA1233" s="307" t="n"/>
      <c r="CB1233" s="307" t="n"/>
      <c r="CC1233" s="307" t="n"/>
      <c r="CD1233" s="307" t="n"/>
      <c r="CE1233" s="307" t="n"/>
      <c r="CF1233" s="307" t="n"/>
      <c r="CG1233" s="307" t="n"/>
      <c r="CH1233" s="307" t="n"/>
      <c r="CI1233" s="307" t="n"/>
      <c r="CJ1233" s="307" t="n"/>
      <c r="CK1233" s="307" t="n"/>
      <c r="CL1233" s="307" t="n"/>
      <c r="CM1233" s="307" t="n"/>
      <c r="CN1233" s="307" t="n"/>
      <c r="CO1233" s="307" t="n"/>
      <c r="CP1233" s="307" t="n"/>
      <c r="CQ1233" s="307" t="n"/>
      <c r="CR1233" s="279" t="inlineStr"/>
      <c r="CS1233" s="280">
        <f>AVERAGE(Value(BY1233),value(CR1233))</f>
        <v/>
      </c>
      <c r="CT1233" s="421">
        <f>(IF(OR(MediaScorecard!BG1720="x", MediaScorecard!BH1720="x",MediaScorecard!BI1720="x",MediaScorecard!BJ1720="x",MediaScorecard!BK1720="x"),1, 2))</f>
        <v/>
      </c>
      <c r="CU1233" s="308" t="n"/>
      <c r="CV1233" s="308" t="n"/>
      <c r="CW1233" s="308" t="n"/>
      <c r="CX1233" s="309" t="n"/>
      <c r="CY1233" s="308" t="n"/>
      <c r="CZ1233" s="308" t="n"/>
      <c r="DA1233" s="308" t="n"/>
    </row>
    <row r="1234" ht="21" customHeight="1" s="590">
      <c r="A1234" s="421" t="n"/>
      <c r="B1234" s="270" t="n"/>
      <c r="C1234" s="266" t="n"/>
      <c r="D1234" s="267" t="inlineStr"/>
      <c r="E1234" s="267" t="inlineStr"/>
      <c r="F1234" s="268" t="inlineStr"/>
      <c r="G1234" s="421" t="n"/>
      <c r="H1234" s="269" t="n"/>
      <c r="I1234" s="421" t="n"/>
      <c r="J1234" s="421" t="n"/>
      <c r="K1234" s="421" t="n"/>
      <c r="L1234" s="421" t="n"/>
      <c r="M1234" s="421" t="n"/>
      <c r="N1234" s="421" t="n"/>
      <c r="O1234" s="421" t="n"/>
      <c r="P1234" s="421" t="n"/>
      <c r="Q1234" s="421" t="n"/>
      <c r="R1234" s="270" t="n"/>
      <c r="S1234" s="421" t="n"/>
      <c r="T1234" s="421" t="n"/>
      <c r="U1234" s="421" t="n"/>
      <c r="V1234" s="421" t="n"/>
      <c r="W1234" s="421" t="n"/>
      <c r="X1234" s="421" t="n"/>
      <c r="Y1234" s="421" t="n"/>
      <c r="Z1234" s="421" t="n"/>
      <c r="AA1234" s="421" t="n"/>
      <c r="AB1234" s="421" t="n"/>
      <c r="AC1234" s="421" t="n"/>
      <c r="AD1234" s="421" t="n"/>
      <c r="AE1234" s="421" t="n"/>
      <c r="AF1234" s="421" t="n"/>
      <c r="AG1234" s="421" t="n"/>
      <c r="AH1234" s="421" t="n"/>
      <c r="AI1234" s="421" t="n"/>
      <c r="AJ1234" s="297" t="n"/>
      <c r="AK1234" s="297" t="n"/>
      <c r="AL1234" s="284" t="n"/>
      <c r="AM1234" s="297" t="n"/>
      <c r="AN1234" s="285" t="n"/>
      <c r="AO1234" s="297" t="n"/>
      <c r="AP1234" s="297" t="n"/>
      <c r="AQ1234" s="297" t="n"/>
      <c r="AR1234" s="297" t="n"/>
      <c r="AS1234" s="297" t="n"/>
      <c r="AT1234" s="285" t="inlineStr">
        <is>
          <t>0</t>
        </is>
      </c>
      <c r="AU1234" s="297" t="inlineStr">
        <is>
          <t>0</t>
        </is>
      </c>
      <c r="AV1234" s="297" t="inlineStr">
        <is>
          <t>0</t>
        </is>
      </c>
      <c r="AW1234" s="297" t="inlineStr">
        <is>
          <t>0</t>
        </is>
      </c>
      <c r="AX1234" s="297" t="inlineStr">
        <is>
          <t>0</t>
        </is>
      </c>
      <c r="AY1234" s="286" t="inlineStr">
        <is>
          <t>0</t>
        </is>
      </c>
      <c r="AZ1234" s="286" t="inlineStr">
        <is>
          <t>0</t>
        </is>
      </c>
      <c r="BA1234" s="287" t="inlineStr">
        <is>
          <t>0</t>
        </is>
      </c>
      <c r="BB1234" s="286" t="inlineStr">
        <is>
          <t>0</t>
        </is>
      </c>
      <c r="BC1234" s="286" t="inlineStr">
        <is>
          <t>0</t>
        </is>
      </c>
      <c r="BD1234" s="286" t="inlineStr">
        <is>
          <t>0</t>
        </is>
      </c>
      <c r="BE1234" s="286" t="inlineStr">
        <is>
          <t>0</t>
        </is>
      </c>
      <c r="BF1234" s="286" t="inlineStr">
        <is>
          <t>0</t>
        </is>
      </c>
      <c r="BG1234" s="286" t="inlineStr">
        <is>
          <t>0</t>
        </is>
      </c>
      <c r="BH1234" s="297" t="inlineStr">
        <is>
          <t>0</t>
        </is>
      </c>
      <c r="BI1234" s="297" t="inlineStr">
        <is>
          <t>0</t>
        </is>
      </c>
      <c r="BJ1234" s="297" t="inlineStr">
        <is>
          <t>0</t>
        </is>
      </c>
      <c r="BK1234" s="297" t="inlineStr">
        <is>
          <t>0</t>
        </is>
      </c>
      <c r="BL1234" s="297" t="inlineStr">
        <is>
          <t>0</t>
        </is>
      </c>
      <c r="BM1234" s="297" t="inlineStr">
        <is>
          <t>0</t>
        </is>
      </c>
      <c r="BN1234" s="297" t="inlineStr">
        <is>
          <t>0</t>
        </is>
      </c>
      <c r="BO1234" s="285" t="inlineStr">
        <is>
          <t>0</t>
        </is>
      </c>
      <c r="BP1234" s="297" t="inlineStr">
        <is>
          <t>0</t>
        </is>
      </c>
      <c r="BQ1234" s="297" t="inlineStr">
        <is>
          <t>0</t>
        </is>
      </c>
      <c r="BR1234" s="297" t="inlineStr">
        <is>
          <t>0</t>
        </is>
      </c>
      <c r="BS1234" s="297" t="inlineStr">
        <is>
          <t>0</t>
        </is>
      </c>
      <c r="BT1234" s="297" t="inlineStr">
        <is>
          <t>0</t>
        </is>
      </c>
      <c r="BU1234" s="297" t="inlineStr">
        <is>
          <t>0</t>
        </is>
      </c>
      <c r="BV1234" s="297" t="inlineStr">
        <is>
          <t>0</t>
        </is>
      </c>
      <c r="BW1234" s="288" t="inlineStr">
        <is>
          <t>0</t>
        </is>
      </c>
      <c r="BX1234" s="276">
        <f>SUM(IF(COUNTIF(#REF!, "*1.*"), 2, 0), IF(COUNTIF(#REF!, "*2.*"), 2, 0), IF(COUNTIF(#REF!, "*3.*"), 2, 0), IF(COUNTIF(#REF!, "*4.*"), 2, 0), IF(COUNTIF(#REF!, "*5.*"), 2, 0), IF(COUNTIF(#REF!, "*6.*"), 2, 0))</f>
        <v/>
      </c>
      <c r="BY1234" s="277">
        <f t="array" ref="BY1234">SUM(VALUE(AT1234),VALUE(AU1234),VALUE(AV1234),VALUE(AW1234),VALUE(AX1234),VALUE(AY1234),VALUE(AZ1234),VALUE(BB1234),VALUE(BC1234),VALUE(BD1234),VALUE(BE1234),VALUE(BF1234),VALUE(BG1234),VALUE(BH1234),VALUE(BI1234),VALUE(BJ1234),VALUE(BK1234),VALUE(BL1234),VALUE(BM1234),VALUE(BN1234),VALUE(BO1234),VALUE(BP1234),VALUE(BQ1234),VALUE(BR1234),VALUE(BS1234),VALUE(BT1234),VALUE(BU1234),VALUE(BV1234),VALUE(BW1234))</f>
        <v/>
      </c>
      <c r="BZ1234" s="307" t="n"/>
      <c r="CA1234" s="307" t="n"/>
      <c r="CB1234" s="307" t="n"/>
      <c r="CC1234" s="307" t="n"/>
      <c r="CD1234" s="307" t="n"/>
      <c r="CE1234" s="307" t="n"/>
      <c r="CF1234" s="307" t="n"/>
      <c r="CG1234" s="307" t="n"/>
      <c r="CH1234" s="307" t="n"/>
      <c r="CI1234" s="307" t="n"/>
      <c r="CJ1234" s="307" t="n"/>
      <c r="CK1234" s="307" t="n"/>
      <c r="CL1234" s="307" t="n"/>
      <c r="CM1234" s="307" t="n"/>
      <c r="CN1234" s="307" t="n"/>
      <c r="CO1234" s="307" t="n"/>
      <c r="CP1234" s="307" t="n"/>
      <c r="CQ1234" s="307" t="n"/>
      <c r="CR1234" s="279" t="inlineStr"/>
      <c r="CS1234" s="280">
        <f>AVERAGE(Value(BY1234),value(CR1234))</f>
        <v/>
      </c>
      <c r="CT1234" s="421">
        <f>(IF(OR(MediaScorecard!BG1721="x", MediaScorecard!BH1721="x",MediaScorecard!BI1721="x",MediaScorecard!BJ1721="x",MediaScorecard!BK1721="x"),1, 2))</f>
        <v/>
      </c>
      <c r="CU1234" s="308" t="n"/>
      <c r="CV1234" s="308" t="n"/>
      <c r="CW1234" s="308" t="n"/>
      <c r="CX1234" s="309" t="n"/>
      <c r="CY1234" s="308" t="n"/>
      <c r="CZ1234" s="308" t="n"/>
      <c r="DA1234" s="308" t="n"/>
    </row>
    <row r="1235" ht="21" customHeight="1" s="590">
      <c r="A1235" s="421" t="n"/>
      <c r="B1235" s="270" t="n"/>
      <c r="C1235" s="266" t="n"/>
      <c r="D1235" s="267" t="inlineStr"/>
      <c r="E1235" s="267" t="inlineStr"/>
      <c r="F1235" s="268" t="inlineStr"/>
      <c r="G1235" s="421" t="n"/>
      <c r="H1235" s="269" t="n"/>
      <c r="I1235" s="421" t="n"/>
      <c r="J1235" s="421" t="n"/>
      <c r="K1235" s="421" t="n"/>
      <c r="L1235" s="421" t="n"/>
      <c r="M1235" s="421" t="n"/>
      <c r="N1235" s="421" t="n"/>
      <c r="O1235" s="421" t="n"/>
      <c r="P1235" s="421" t="n"/>
      <c r="Q1235" s="421" t="n"/>
      <c r="R1235" s="270" t="n"/>
      <c r="S1235" s="421" t="n"/>
      <c r="T1235" s="421" t="n"/>
      <c r="U1235" s="421" t="n"/>
      <c r="V1235" s="421" t="n"/>
      <c r="W1235" s="421" t="n"/>
      <c r="X1235" s="421" t="n"/>
      <c r="Y1235" s="421" t="n"/>
      <c r="Z1235" s="421" t="n"/>
      <c r="AA1235" s="421" t="n"/>
      <c r="AB1235" s="421" t="n"/>
      <c r="AC1235" s="421" t="n"/>
      <c r="AD1235" s="421" t="n"/>
      <c r="AE1235" s="421" t="n"/>
      <c r="AF1235" s="421" t="n"/>
      <c r="AG1235" s="421" t="n"/>
      <c r="AH1235" s="421" t="n"/>
      <c r="AI1235" s="421" t="n"/>
      <c r="AJ1235" s="297" t="n"/>
      <c r="AK1235" s="297" t="n"/>
      <c r="AL1235" s="284" t="n"/>
      <c r="AM1235" s="297" t="n"/>
      <c r="AN1235" s="285" t="n"/>
      <c r="AO1235" s="297" t="n"/>
      <c r="AP1235" s="297" t="n"/>
      <c r="AQ1235" s="297" t="n"/>
      <c r="AR1235" s="297" t="n"/>
      <c r="AS1235" s="297" t="n"/>
      <c r="AT1235" s="285" t="inlineStr">
        <is>
          <t>0</t>
        </is>
      </c>
      <c r="AU1235" s="297" t="inlineStr">
        <is>
          <t>0</t>
        </is>
      </c>
      <c r="AV1235" s="297" t="inlineStr">
        <is>
          <t>0</t>
        </is>
      </c>
      <c r="AW1235" s="297" t="inlineStr">
        <is>
          <t>0</t>
        </is>
      </c>
      <c r="AX1235" s="297" t="inlineStr">
        <is>
          <t>0</t>
        </is>
      </c>
      <c r="AY1235" s="286" t="inlineStr">
        <is>
          <t>0</t>
        </is>
      </c>
      <c r="AZ1235" s="286" t="inlineStr">
        <is>
          <t>0</t>
        </is>
      </c>
      <c r="BA1235" s="287" t="inlineStr">
        <is>
          <t>0</t>
        </is>
      </c>
      <c r="BB1235" s="286" t="inlineStr">
        <is>
          <t>0</t>
        </is>
      </c>
      <c r="BC1235" s="286" t="inlineStr">
        <is>
          <t>0</t>
        </is>
      </c>
      <c r="BD1235" s="286" t="inlineStr">
        <is>
          <t>0</t>
        </is>
      </c>
      <c r="BE1235" s="286" t="inlineStr">
        <is>
          <t>0</t>
        </is>
      </c>
      <c r="BF1235" s="286" t="inlineStr">
        <is>
          <t>0</t>
        </is>
      </c>
      <c r="BG1235" s="286" t="inlineStr">
        <is>
          <t>0</t>
        </is>
      </c>
      <c r="BH1235" s="297" t="inlineStr">
        <is>
          <t>0</t>
        </is>
      </c>
      <c r="BI1235" s="297" t="inlineStr">
        <is>
          <t>0</t>
        </is>
      </c>
      <c r="BJ1235" s="297" t="inlineStr">
        <is>
          <t>0</t>
        </is>
      </c>
      <c r="BK1235" s="297" t="inlineStr">
        <is>
          <t>0</t>
        </is>
      </c>
      <c r="BL1235" s="297" t="inlineStr">
        <is>
          <t>0</t>
        </is>
      </c>
      <c r="BM1235" s="297" t="inlineStr">
        <is>
          <t>0</t>
        </is>
      </c>
      <c r="BN1235" s="297" t="inlineStr">
        <is>
          <t>0</t>
        </is>
      </c>
      <c r="BO1235" s="285" t="inlineStr">
        <is>
          <t>0</t>
        </is>
      </c>
      <c r="BP1235" s="297" t="inlineStr">
        <is>
          <t>0</t>
        </is>
      </c>
      <c r="BQ1235" s="297" t="inlineStr">
        <is>
          <t>0</t>
        </is>
      </c>
      <c r="BR1235" s="297" t="inlineStr">
        <is>
          <t>0</t>
        </is>
      </c>
      <c r="BS1235" s="297" t="inlineStr">
        <is>
          <t>0</t>
        </is>
      </c>
      <c r="BT1235" s="297" t="inlineStr">
        <is>
          <t>0</t>
        </is>
      </c>
      <c r="BU1235" s="297" t="inlineStr">
        <is>
          <t>0</t>
        </is>
      </c>
      <c r="BV1235" s="297" t="inlineStr">
        <is>
          <t>0</t>
        </is>
      </c>
      <c r="BW1235" s="288" t="inlineStr">
        <is>
          <t>0</t>
        </is>
      </c>
      <c r="BX1235" s="276">
        <f>SUM(IF(COUNTIF(#REF!, "*1.*"), 2, 0), IF(COUNTIF(#REF!, "*2.*"), 2, 0), IF(COUNTIF(#REF!, "*3.*"), 2, 0), IF(COUNTIF(#REF!, "*4.*"), 2, 0), IF(COUNTIF(#REF!, "*5.*"), 2, 0), IF(COUNTIF(#REF!, "*6.*"), 2, 0))</f>
        <v/>
      </c>
      <c r="BY1235" s="277">
        <f t="array" ref="BY1235">SUM(VALUE(AT1235),VALUE(AU1235),VALUE(AV1235),VALUE(AW1235),VALUE(AX1235),VALUE(AY1235),VALUE(AZ1235),VALUE(BB1235),VALUE(BC1235),VALUE(BD1235),VALUE(BE1235),VALUE(BF1235),VALUE(BG1235),VALUE(BH1235),VALUE(BI1235),VALUE(BJ1235),VALUE(BK1235),VALUE(BL1235),VALUE(BM1235),VALUE(BN1235),VALUE(BO1235),VALUE(BP1235),VALUE(BQ1235),VALUE(BR1235),VALUE(BS1235),VALUE(BT1235),VALUE(BU1235),VALUE(BV1235),VALUE(BW1235))</f>
        <v/>
      </c>
      <c r="BZ1235" s="307" t="n"/>
      <c r="CA1235" s="307" t="n"/>
      <c r="CB1235" s="307" t="n"/>
      <c r="CC1235" s="307" t="n"/>
      <c r="CD1235" s="307" t="n"/>
      <c r="CE1235" s="307" t="n"/>
      <c r="CF1235" s="307" t="n"/>
      <c r="CG1235" s="307" t="n"/>
      <c r="CH1235" s="307" t="n"/>
      <c r="CI1235" s="307" t="n"/>
      <c r="CJ1235" s="307" t="n"/>
      <c r="CK1235" s="307" t="n"/>
      <c r="CL1235" s="307" t="n"/>
      <c r="CM1235" s="307" t="n"/>
      <c r="CN1235" s="307" t="n"/>
      <c r="CO1235" s="307" t="n"/>
      <c r="CP1235" s="307" t="n"/>
      <c r="CQ1235" s="307" t="n"/>
      <c r="CR1235" s="279" t="inlineStr"/>
      <c r="CS1235" s="280">
        <f>AVERAGE(Value(BY1235),value(CR1235))</f>
        <v/>
      </c>
      <c r="CT1235" s="421">
        <f>(IF(OR(MediaScorecard!BG1722="x", MediaScorecard!BH1722="x",MediaScorecard!BI1722="x",MediaScorecard!BJ1722="x",MediaScorecard!BK1722="x"),1, 2))</f>
        <v/>
      </c>
      <c r="CU1235" s="308" t="n"/>
      <c r="CV1235" s="308" t="n"/>
      <c r="CW1235" s="308" t="n"/>
      <c r="CX1235" s="309" t="n"/>
      <c r="CY1235" s="308" t="n"/>
      <c r="CZ1235" s="308" t="n"/>
      <c r="DA1235" s="308" t="n"/>
    </row>
    <row r="1236" ht="21" customHeight="1" s="590">
      <c r="A1236" s="421" t="n"/>
      <c r="B1236" s="270" t="n"/>
      <c r="C1236" s="266" t="n"/>
      <c r="D1236" s="267" t="inlineStr"/>
      <c r="E1236" s="267" t="inlineStr"/>
      <c r="F1236" s="268" t="inlineStr"/>
      <c r="G1236" s="421" t="n"/>
      <c r="H1236" s="269" t="n"/>
      <c r="I1236" s="421" t="n"/>
      <c r="J1236" s="421" t="n"/>
      <c r="K1236" s="421" t="n"/>
      <c r="L1236" s="421" t="n"/>
      <c r="M1236" s="421" t="n"/>
      <c r="N1236" s="421" t="n"/>
      <c r="O1236" s="421" t="n"/>
      <c r="P1236" s="421" t="n"/>
      <c r="Q1236" s="421" t="n"/>
      <c r="R1236" s="270" t="n"/>
      <c r="S1236" s="421" t="n"/>
      <c r="T1236" s="421" t="n"/>
      <c r="U1236" s="421" t="n"/>
      <c r="V1236" s="421" t="n"/>
      <c r="W1236" s="421" t="n"/>
      <c r="X1236" s="421" t="n"/>
      <c r="Y1236" s="421" t="n"/>
      <c r="Z1236" s="421" t="n"/>
      <c r="AA1236" s="421" t="n"/>
      <c r="AB1236" s="421" t="n"/>
      <c r="AC1236" s="421" t="n"/>
      <c r="AD1236" s="421" t="n"/>
      <c r="AE1236" s="421" t="n"/>
      <c r="AF1236" s="421" t="n"/>
      <c r="AG1236" s="421" t="n"/>
      <c r="AH1236" s="421" t="n"/>
      <c r="AI1236" s="421" t="n"/>
      <c r="AJ1236" s="297" t="n"/>
      <c r="AK1236" s="297" t="n"/>
      <c r="AL1236" s="284" t="n"/>
      <c r="AM1236" s="297" t="n"/>
      <c r="AN1236" s="285" t="n"/>
      <c r="AO1236" s="297" t="n"/>
      <c r="AP1236" s="297" t="n"/>
      <c r="AQ1236" s="297" t="n"/>
      <c r="AR1236" s="297" t="n"/>
      <c r="AS1236" s="297" t="n"/>
      <c r="AT1236" s="285" t="inlineStr">
        <is>
          <t>0</t>
        </is>
      </c>
      <c r="AU1236" s="297" t="inlineStr">
        <is>
          <t>0</t>
        </is>
      </c>
      <c r="AV1236" s="297" t="inlineStr">
        <is>
          <t>0</t>
        </is>
      </c>
      <c r="AW1236" s="297" t="inlineStr">
        <is>
          <t>0</t>
        </is>
      </c>
      <c r="AX1236" s="297" t="inlineStr">
        <is>
          <t>0</t>
        </is>
      </c>
      <c r="AY1236" s="286" t="inlineStr">
        <is>
          <t>0</t>
        </is>
      </c>
      <c r="AZ1236" s="286" t="inlineStr">
        <is>
          <t>0</t>
        </is>
      </c>
      <c r="BA1236" s="287" t="inlineStr">
        <is>
          <t>0</t>
        </is>
      </c>
      <c r="BB1236" s="286" t="inlineStr">
        <is>
          <t>0</t>
        </is>
      </c>
      <c r="BC1236" s="286" t="inlineStr">
        <is>
          <t>0</t>
        </is>
      </c>
      <c r="BD1236" s="286" t="inlineStr">
        <is>
          <t>0</t>
        </is>
      </c>
      <c r="BE1236" s="286" t="inlineStr">
        <is>
          <t>0</t>
        </is>
      </c>
      <c r="BF1236" s="286" t="inlineStr">
        <is>
          <t>0</t>
        </is>
      </c>
      <c r="BG1236" s="286" t="inlineStr">
        <is>
          <t>0</t>
        </is>
      </c>
      <c r="BH1236" s="297" t="inlineStr">
        <is>
          <t>0</t>
        </is>
      </c>
      <c r="BI1236" s="297" t="inlineStr">
        <is>
          <t>0</t>
        </is>
      </c>
      <c r="BJ1236" s="297" t="inlineStr">
        <is>
          <t>0</t>
        </is>
      </c>
      <c r="BK1236" s="297" t="inlineStr">
        <is>
          <t>0</t>
        </is>
      </c>
      <c r="BL1236" s="297" t="inlineStr">
        <is>
          <t>0</t>
        </is>
      </c>
      <c r="BM1236" s="297" t="inlineStr">
        <is>
          <t>0</t>
        </is>
      </c>
      <c r="BN1236" s="297" t="inlineStr">
        <is>
          <t>0</t>
        </is>
      </c>
      <c r="BO1236" s="285" t="inlineStr">
        <is>
          <t>0</t>
        </is>
      </c>
      <c r="BP1236" s="297" t="inlineStr">
        <is>
          <t>0</t>
        </is>
      </c>
      <c r="BQ1236" s="297" t="inlineStr">
        <is>
          <t>0</t>
        </is>
      </c>
      <c r="BR1236" s="297" t="inlineStr">
        <is>
          <t>0</t>
        </is>
      </c>
      <c r="BS1236" s="297" t="inlineStr">
        <is>
          <t>0</t>
        </is>
      </c>
      <c r="BT1236" s="297" t="inlineStr">
        <is>
          <t>0</t>
        </is>
      </c>
      <c r="BU1236" s="297" t="inlineStr">
        <is>
          <t>0</t>
        </is>
      </c>
      <c r="BV1236" s="297" t="inlineStr">
        <is>
          <t>0</t>
        </is>
      </c>
      <c r="BW1236" s="288" t="inlineStr">
        <is>
          <t>0</t>
        </is>
      </c>
      <c r="BX1236" s="276">
        <f>SUM(IF(COUNTIF(#REF!, "*1.*"), 2, 0), IF(COUNTIF(#REF!, "*2.*"), 2, 0), IF(COUNTIF(#REF!, "*3.*"), 2, 0), IF(COUNTIF(#REF!, "*4.*"), 2, 0), IF(COUNTIF(#REF!, "*5.*"), 2, 0), IF(COUNTIF(#REF!, "*6.*"), 2, 0))</f>
        <v/>
      </c>
      <c r="BY1236" s="277">
        <f t="array" ref="BY1236">SUM(VALUE(AT1236),VALUE(AU1236),VALUE(AV1236),VALUE(AW1236),VALUE(AX1236),VALUE(AY1236),VALUE(AZ1236),VALUE(BB1236),VALUE(BC1236),VALUE(BD1236),VALUE(BE1236),VALUE(BF1236),VALUE(BG1236),VALUE(BH1236),VALUE(BI1236),VALUE(BJ1236),VALUE(BK1236),VALUE(BL1236),VALUE(BM1236),VALUE(BN1236),VALUE(BO1236),VALUE(BP1236),VALUE(BQ1236),VALUE(BR1236),VALUE(BS1236),VALUE(BT1236),VALUE(BU1236),VALUE(BV1236),VALUE(BW1236))</f>
        <v/>
      </c>
      <c r="BZ1236" s="307" t="n"/>
      <c r="CA1236" s="307" t="n"/>
      <c r="CB1236" s="307" t="n"/>
      <c r="CC1236" s="307" t="n"/>
      <c r="CD1236" s="307" t="n"/>
      <c r="CE1236" s="307" t="n"/>
      <c r="CF1236" s="307" t="n"/>
      <c r="CG1236" s="307" t="n"/>
      <c r="CH1236" s="307" t="n"/>
      <c r="CI1236" s="307" t="n"/>
      <c r="CJ1236" s="307" t="n"/>
      <c r="CK1236" s="307" t="n"/>
      <c r="CL1236" s="307" t="n"/>
      <c r="CM1236" s="307" t="n"/>
      <c r="CN1236" s="307" t="n"/>
      <c r="CO1236" s="307" t="n"/>
      <c r="CP1236" s="307" t="n"/>
      <c r="CQ1236" s="307" t="n"/>
      <c r="CR1236" s="279" t="inlineStr"/>
      <c r="CS1236" s="280">
        <f>AVERAGE(Value(BY1236),value(CR1236))</f>
        <v/>
      </c>
      <c r="CT1236" s="421">
        <f>(IF(OR(MediaScorecard!BG1723="x", MediaScorecard!BH1723="x",MediaScorecard!BI1723="x",MediaScorecard!BJ1723="x",MediaScorecard!BK1723="x"),1, 2))</f>
        <v/>
      </c>
      <c r="CU1236" s="308" t="n"/>
      <c r="CV1236" s="308" t="n"/>
      <c r="CW1236" s="308" t="n"/>
      <c r="CX1236" s="309" t="n"/>
      <c r="CY1236" s="308" t="n"/>
      <c r="CZ1236" s="308" t="n"/>
      <c r="DA1236" s="308" t="n"/>
    </row>
    <row r="1237" ht="21" customHeight="1" s="590">
      <c r="A1237" s="421" t="n"/>
      <c r="B1237" s="270" t="n"/>
      <c r="C1237" s="266" t="n"/>
      <c r="D1237" s="267" t="inlineStr"/>
      <c r="E1237" s="267" t="inlineStr"/>
      <c r="F1237" s="268" t="inlineStr"/>
      <c r="G1237" s="421" t="n"/>
      <c r="H1237" s="269" t="n"/>
      <c r="I1237" s="421" t="n"/>
      <c r="J1237" s="421" t="n"/>
      <c r="K1237" s="421" t="n"/>
      <c r="L1237" s="421" t="n"/>
      <c r="M1237" s="421" t="n"/>
      <c r="N1237" s="421" t="n"/>
      <c r="O1237" s="421" t="n"/>
      <c r="P1237" s="421" t="n"/>
      <c r="Q1237" s="421" t="n"/>
      <c r="R1237" s="270" t="n"/>
      <c r="S1237" s="421" t="n"/>
      <c r="T1237" s="421" t="n"/>
      <c r="U1237" s="421" t="n"/>
      <c r="V1237" s="421" t="n"/>
      <c r="W1237" s="421" t="n"/>
      <c r="X1237" s="421" t="n"/>
      <c r="Y1237" s="421" t="n"/>
      <c r="Z1237" s="421" t="n"/>
      <c r="AA1237" s="421" t="n"/>
      <c r="AB1237" s="421" t="n"/>
      <c r="AC1237" s="421" t="n"/>
      <c r="AD1237" s="421" t="n"/>
      <c r="AE1237" s="421" t="n"/>
      <c r="AF1237" s="421" t="n"/>
      <c r="AG1237" s="421" t="n"/>
      <c r="AH1237" s="421" t="n"/>
      <c r="AI1237" s="421" t="n"/>
      <c r="AJ1237" s="297" t="n"/>
      <c r="AK1237" s="297" t="n"/>
      <c r="AL1237" s="284" t="n"/>
      <c r="AM1237" s="297" t="n"/>
      <c r="AN1237" s="285" t="n"/>
      <c r="AO1237" s="297" t="n"/>
      <c r="AP1237" s="297" t="n"/>
      <c r="AQ1237" s="297" t="n"/>
      <c r="AR1237" s="297" t="n"/>
      <c r="AS1237" s="297" t="n"/>
      <c r="AT1237" s="285" t="inlineStr">
        <is>
          <t>0</t>
        </is>
      </c>
      <c r="AU1237" s="297" t="inlineStr">
        <is>
          <t>0</t>
        </is>
      </c>
      <c r="AV1237" s="297" t="inlineStr">
        <is>
          <t>0</t>
        </is>
      </c>
      <c r="AW1237" s="297" t="inlineStr">
        <is>
          <t>0</t>
        </is>
      </c>
      <c r="AX1237" s="297" t="inlineStr">
        <is>
          <t>0</t>
        </is>
      </c>
      <c r="AY1237" s="286" t="inlineStr">
        <is>
          <t>0</t>
        </is>
      </c>
      <c r="AZ1237" s="286" t="inlineStr">
        <is>
          <t>0</t>
        </is>
      </c>
      <c r="BA1237" s="287" t="inlineStr">
        <is>
          <t>0</t>
        </is>
      </c>
      <c r="BB1237" s="286" t="inlineStr">
        <is>
          <t>0</t>
        </is>
      </c>
      <c r="BC1237" s="286" t="inlineStr">
        <is>
          <t>0</t>
        </is>
      </c>
      <c r="BD1237" s="286" t="inlineStr">
        <is>
          <t>0</t>
        </is>
      </c>
      <c r="BE1237" s="286" t="inlineStr">
        <is>
          <t>0</t>
        </is>
      </c>
      <c r="BF1237" s="286" t="inlineStr">
        <is>
          <t>0</t>
        </is>
      </c>
      <c r="BG1237" s="286" t="inlineStr">
        <is>
          <t>0</t>
        </is>
      </c>
      <c r="BH1237" s="297" t="inlineStr">
        <is>
          <t>0</t>
        </is>
      </c>
      <c r="BI1237" s="297" t="inlineStr">
        <is>
          <t>0</t>
        </is>
      </c>
      <c r="BJ1237" s="297" t="inlineStr">
        <is>
          <t>0</t>
        </is>
      </c>
      <c r="BK1237" s="297" t="inlineStr">
        <is>
          <t>0</t>
        </is>
      </c>
      <c r="BL1237" s="297" t="inlineStr">
        <is>
          <t>0</t>
        </is>
      </c>
      <c r="BM1237" s="297" t="inlineStr">
        <is>
          <t>0</t>
        </is>
      </c>
      <c r="BN1237" s="297" t="inlineStr">
        <is>
          <t>0</t>
        </is>
      </c>
      <c r="BO1237" s="285" t="inlineStr">
        <is>
          <t>0</t>
        </is>
      </c>
      <c r="BP1237" s="297" t="inlineStr">
        <is>
          <t>0</t>
        </is>
      </c>
      <c r="BQ1237" s="297" t="inlineStr">
        <is>
          <t>0</t>
        </is>
      </c>
      <c r="BR1237" s="297" t="inlineStr">
        <is>
          <t>0</t>
        </is>
      </c>
      <c r="BS1237" s="297" t="inlineStr">
        <is>
          <t>0</t>
        </is>
      </c>
      <c r="BT1237" s="297" t="inlineStr">
        <is>
          <t>0</t>
        </is>
      </c>
      <c r="BU1237" s="297" t="inlineStr">
        <is>
          <t>0</t>
        </is>
      </c>
      <c r="BV1237" s="297" t="inlineStr">
        <is>
          <t>0</t>
        </is>
      </c>
      <c r="BW1237" s="288" t="inlineStr">
        <is>
          <t>0</t>
        </is>
      </c>
      <c r="BX1237" s="276">
        <f>SUM(IF(COUNTIF(#REF!, "*1.*"), 2, 0), IF(COUNTIF(#REF!, "*2.*"), 2, 0), IF(COUNTIF(#REF!, "*3.*"), 2, 0), IF(COUNTIF(#REF!, "*4.*"), 2, 0), IF(COUNTIF(#REF!, "*5.*"), 2, 0), IF(COUNTIF(#REF!, "*6.*"), 2, 0))</f>
        <v/>
      </c>
      <c r="BY1237" s="277">
        <f t="array" ref="BY1237">SUM(VALUE(AT1237),VALUE(AU1237),VALUE(AV1237),VALUE(AW1237),VALUE(AX1237),VALUE(AY1237),VALUE(AZ1237),VALUE(BB1237),VALUE(BC1237),VALUE(BD1237),VALUE(BE1237),VALUE(BF1237),VALUE(BG1237),VALUE(BH1237),VALUE(BI1237),VALUE(BJ1237),VALUE(BK1237),VALUE(BL1237),VALUE(BM1237),VALUE(BN1237),VALUE(BO1237),VALUE(BP1237),VALUE(BQ1237),VALUE(BR1237),VALUE(BS1237),VALUE(BT1237),VALUE(BU1237),VALUE(BV1237),VALUE(BW1237))</f>
        <v/>
      </c>
      <c r="BZ1237" s="307" t="n"/>
      <c r="CA1237" s="307" t="n"/>
      <c r="CB1237" s="307" t="n"/>
      <c r="CC1237" s="307" t="n"/>
      <c r="CD1237" s="307" t="n"/>
      <c r="CE1237" s="307" t="n"/>
      <c r="CF1237" s="307" t="n"/>
      <c r="CG1237" s="307" t="n"/>
      <c r="CH1237" s="307" t="n"/>
      <c r="CI1237" s="307" t="n"/>
      <c r="CJ1237" s="307" t="n"/>
      <c r="CK1237" s="307" t="n"/>
      <c r="CL1237" s="307" t="n"/>
      <c r="CM1237" s="307" t="n"/>
      <c r="CN1237" s="307" t="n"/>
      <c r="CO1237" s="307" t="n"/>
      <c r="CP1237" s="307" t="n"/>
      <c r="CQ1237" s="307" t="n"/>
      <c r="CR1237" s="279" t="inlineStr"/>
      <c r="CS1237" s="280">
        <f>AVERAGE(Value(BY1237),value(CR1237))</f>
        <v/>
      </c>
      <c r="CT1237" s="421">
        <f>(IF(OR(MediaScorecard!BG1724="x", MediaScorecard!BH1724="x",MediaScorecard!BI1724="x",MediaScorecard!BJ1724="x",MediaScorecard!BK1724="x"),1, 2))</f>
        <v/>
      </c>
      <c r="CU1237" s="308" t="n"/>
      <c r="CV1237" s="308" t="n"/>
      <c r="CW1237" s="308" t="n"/>
      <c r="CX1237" s="309" t="n"/>
      <c r="CY1237" s="308" t="n"/>
      <c r="CZ1237" s="308" t="n"/>
      <c r="DA1237" s="308" t="n"/>
    </row>
    <row r="1238" ht="21" customHeight="1" s="590">
      <c r="A1238" s="421" t="n"/>
      <c r="B1238" s="270" t="n"/>
      <c r="C1238" s="266" t="n"/>
      <c r="D1238" s="267" t="inlineStr"/>
      <c r="E1238" s="267" t="inlineStr"/>
      <c r="F1238" s="268" t="inlineStr"/>
      <c r="G1238" s="421" t="n"/>
      <c r="H1238" s="269" t="n"/>
      <c r="I1238" s="421" t="n"/>
      <c r="J1238" s="421" t="n"/>
      <c r="K1238" s="421" t="n"/>
      <c r="L1238" s="421" t="n"/>
      <c r="M1238" s="421" t="n"/>
      <c r="N1238" s="421" t="n"/>
      <c r="O1238" s="421" t="n"/>
      <c r="P1238" s="421" t="n"/>
      <c r="Q1238" s="421" t="n"/>
      <c r="R1238" s="270" t="n"/>
      <c r="S1238" s="421" t="n"/>
      <c r="T1238" s="421" t="n"/>
      <c r="U1238" s="421" t="n"/>
      <c r="V1238" s="421" t="n"/>
      <c r="W1238" s="421" t="n"/>
      <c r="X1238" s="421" t="n"/>
      <c r="Y1238" s="421" t="n"/>
      <c r="Z1238" s="421" t="n"/>
      <c r="AA1238" s="421" t="n"/>
      <c r="AB1238" s="421" t="n"/>
      <c r="AC1238" s="421" t="n"/>
      <c r="AD1238" s="421" t="n"/>
      <c r="AE1238" s="421" t="n"/>
      <c r="AF1238" s="421" t="n"/>
      <c r="AG1238" s="421" t="n"/>
      <c r="AH1238" s="421" t="n"/>
      <c r="AI1238" s="421" t="n"/>
      <c r="AJ1238" s="297" t="n"/>
      <c r="AK1238" s="297" t="n"/>
      <c r="AL1238" s="284" t="n"/>
      <c r="AM1238" s="297" t="n"/>
      <c r="AN1238" s="285" t="n"/>
      <c r="AO1238" s="297" t="n"/>
      <c r="AP1238" s="297" t="n"/>
      <c r="AQ1238" s="297" t="n"/>
      <c r="AR1238" s="297" t="n"/>
      <c r="AS1238" s="297" t="n"/>
      <c r="AT1238" s="285" t="inlineStr">
        <is>
          <t>0</t>
        </is>
      </c>
      <c r="AU1238" s="297" t="inlineStr">
        <is>
          <t>0</t>
        </is>
      </c>
      <c r="AV1238" s="297" t="inlineStr">
        <is>
          <t>0</t>
        </is>
      </c>
      <c r="AW1238" s="297" t="inlineStr">
        <is>
          <t>0</t>
        </is>
      </c>
      <c r="AX1238" s="297" t="inlineStr">
        <is>
          <t>0</t>
        </is>
      </c>
      <c r="AY1238" s="286" t="inlineStr">
        <is>
          <t>0</t>
        </is>
      </c>
      <c r="AZ1238" s="286" t="inlineStr">
        <is>
          <t>0</t>
        </is>
      </c>
      <c r="BA1238" s="287" t="inlineStr">
        <is>
          <t>0</t>
        </is>
      </c>
      <c r="BB1238" s="286" t="inlineStr">
        <is>
          <t>0</t>
        </is>
      </c>
      <c r="BC1238" s="286" t="inlineStr">
        <is>
          <t>0</t>
        </is>
      </c>
      <c r="BD1238" s="286" t="inlineStr">
        <is>
          <t>0</t>
        </is>
      </c>
      <c r="BE1238" s="286" t="inlineStr">
        <is>
          <t>0</t>
        </is>
      </c>
      <c r="BF1238" s="286" t="inlineStr">
        <is>
          <t>0</t>
        </is>
      </c>
      <c r="BG1238" s="286" t="inlineStr">
        <is>
          <t>0</t>
        </is>
      </c>
      <c r="BH1238" s="297" t="inlineStr">
        <is>
          <t>0</t>
        </is>
      </c>
      <c r="BI1238" s="297" t="inlineStr">
        <is>
          <t>0</t>
        </is>
      </c>
      <c r="BJ1238" s="297" t="inlineStr">
        <is>
          <t>0</t>
        </is>
      </c>
      <c r="BK1238" s="297" t="inlineStr">
        <is>
          <t>0</t>
        </is>
      </c>
      <c r="BL1238" s="297" t="inlineStr">
        <is>
          <t>0</t>
        </is>
      </c>
      <c r="BM1238" s="297" t="inlineStr">
        <is>
          <t>0</t>
        </is>
      </c>
      <c r="BN1238" s="297" t="inlineStr">
        <is>
          <t>0</t>
        </is>
      </c>
      <c r="BO1238" s="285" t="inlineStr">
        <is>
          <t>0</t>
        </is>
      </c>
      <c r="BP1238" s="297" t="inlineStr">
        <is>
          <t>0</t>
        </is>
      </c>
      <c r="BQ1238" s="297" t="inlineStr">
        <is>
          <t>0</t>
        </is>
      </c>
      <c r="BR1238" s="297" t="inlineStr">
        <is>
          <t>0</t>
        </is>
      </c>
      <c r="BS1238" s="297" t="inlineStr">
        <is>
          <t>0</t>
        </is>
      </c>
      <c r="BT1238" s="297" t="inlineStr">
        <is>
          <t>0</t>
        </is>
      </c>
      <c r="BU1238" s="297" t="inlineStr">
        <is>
          <t>0</t>
        </is>
      </c>
      <c r="BV1238" s="297" t="inlineStr">
        <is>
          <t>0</t>
        </is>
      </c>
      <c r="BW1238" s="288" t="inlineStr">
        <is>
          <t>0</t>
        </is>
      </c>
      <c r="BX1238" s="276">
        <f>SUM(IF(COUNTIF(#REF!, "*1.*"), 2, 0), IF(COUNTIF(#REF!, "*2.*"), 2, 0), IF(COUNTIF(#REF!, "*3.*"), 2, 0), IF(COUNTIF(#REF!, "*4.*"), 2, 0), IF(COUNTIF(#REF!, "*5.*"), 2, 0), IF(COUNTIF(#REF!, "*6.*"), 2, 0))</f>
        <v/>
      </c>
      <c r="BY1238" s="277">
        <f t="array" ref="BY1238">SUM(VALUE(AT1238),VALUE(AU1238),VALUE(AV1238),VALUE(AW1238),VALUE(AX1238),VALUE(AY1238),VALUE(AZ1238),VALUE(BB1238),VALUE(BC1238),VALUE(BD1238),VALUE(BE1238),VALUE(BF1238),VALUE(BG1238),VALUE(BH1238),VALUE(BI1238),VALUE(BJ1238),VALUE(BK1238),VALUE(BL1238),VALUE(BM1238),VALUE(BN1238),VALUE(BO1238),VALUE(BP1238),VALUE(BQ1238),VALUE(BR1238),VALUE(BS1238),VALUE(BT1238),VALUE(BU1238),VALUE(BV1238),VALUE(BW1238))</f>
        <v/>
      </c>
      <c r="BZ1238" s="307" t="n"/>
      <c r="CA1238" s="307" t="n"/>
      <c r="CB1238" s="307" t="n"/>
      <c r="CC1238" s="307" t="n"/>
      <c r="CD1238" s="307" t="n"/>
      <c r="CE1238" s="307" t="n"/>
      <c r="CF1238" s="307" t="n"/>
      <c r="CG1238" s="307" t="n"/>
      <c r="CH1238" s="307" t="n"/>
      <c r="CI1238" s="307" t="n"/>
      <c r="CJ1238" s="307" t="n"/>
      <c r="CK1238" s="307" t="n"/>
      <c r="CL1238" s="307" t="n"/>
      <c r="CM1238" s="307" t="n"/>
      <c r="CN1238" s="307" t="n"/>
      <c r="CO1238" s="307" t="n"/>
      <c r="CP1238" s="307" t="n"/>
      <c r="CQ1238" s="307" t="n"/>
      <c r="CR1238" s="279" t="inlineStr"/>
      <c r="CS1238" s="280">
        <f>AVERAGE(Value(BY1238),value(CR1238))</f>
        <v/>
      </c>
      <c r="CT1238" s="421">
        <f>(IF(OR(MediaScorecard!BG1725="x", MediaScorecard!BH1725="x",MediaScorecard!BI1725="x",MediaScorecard!BJ1725="x",MediaScorecard!BK1725="x"),1, 2))</f>
        <v/>
      </c>
      <c r="CU1238" s="308" t="n"/>
      <c r="CV1238" s="308" t="n"/>
      <c r="CW1238" s="308" t="n"/>
      <c r="CX1238" s="309" t="n"/>
      <c r="CY1238" s="308" t="n"/>
      <c r="CZ1238" s="308" t="n"/>
      <c r="DA1238" s="308" t="n"/>
    </row>
    <row r="1239" ht="21" customHeight="1" s="590">
      <c r="A1239" s="421" t="n"/>
      <c r="B1239" s="270" t="n"/>
      <c r="C1239" s="266" t="n"/>
      <c r="D1239" s="267" t="inlineStr"/>
      <c r="E1239" s="267" t="inlineStr"/>
      <c r="F1239" s="268" t="inlineStr"/>
      <c r="G1239" s="421" t="n"/>
      <c r="H1239" s="269" t="n"/>
      <c r="I1239" s="421" t="n"/>
      <c r="J1239" s="421" t="n"/>
      <c r="K1239" s="421" t="n"/>
      <c r="L1239" s="421" t="n"/>
      <c r="M1239" s="421" t="n"/>
      <c r="N1239" s="421" t="n"/>
      <c r="O1239" s="421" t="n"/>
      <c r="P1239" s="421" t="n"/>
      <c r="Q1239" s="421" t="n"/>
      <c r="R1239" s="270" t="n"/>
      <c r="S1239" s="421" t="n"/>
      <c r="T1239" s="421" t="n"/>
      <c r="U1239" s="421" t="n"/>
      <c r="V1239" s="421" t="n"/>
      <c r="W1239" s="421" t="n"/>
      <c r="X1239" s="421" t="n"/>
      <c r="Y1239" s="421" t="n"/>
      <c r="Z1239" s="421" t="n"/>
      <c r="AA1239" s="421" t="n"/>
      <c r="AB1239" s="421" t="n"/>
      <c r="AC1239" s="421" t="n"/>
      <c r="AD1239" s="421" t="n"/>
      <c r="AE1239" s="421" t="n"/>
      <c r="AF1239" s="421" t="n"/>
      <c r="AG1239" s="421" t="n"/>
      <c r="AH1239" s="421" t="n"/>
      <c r="AI1239" s="421" t="n"/>
      <c r="AJ1239" s="297" t="n"/>
      <c r="AK1239" s="297" t="n"/>
      <c r="AL1239" s="284" t="n"/>
      <c r="AM1239" s="297" t="n"/>
      <c r="AN1239" s="285" t="n"/>
      <c r="AO1239" s="297" t="n"/>
      <c r="AP1239" s="297" t="n"/>
      <c r="AQ1239" s="297" t="n"/>
      <c r="AR1239" s="297" t="n"/>
      <c r="AS1239" s="297" t="n"/>
      <c r="AT1239" s="285" t="inlineStr">
        <is>
          <t>0</t>
        </is>
      </c>
      <c r="AU1239" s="297" t="inlineStr">
        <is>
          <t>0</t>
        </is>
      </c>
      <c r="AV1239" s="297" t="inlineStr">
        <is>
          <t>0</t>
        </is>
      </c>
      <c r="AW1239" s="297" t="inlineStr">
        <is>
          <t>0</t>
        </is>
      </c>
      <c r="AX1239" s="297" t="inlineStr">
        <is>
          <t>0</t>
        </is>
      </c>
      <c r="AY1239" s="286" t="inlineStr">
        <is>
          <t>0</t>
        </is>
      </c>
      <c r="AZ1239" s="286" t="inlineStr">
        <is>
          <t>0</t>
        </is>
      </c>
      <c r="BA1239" s="287" t="inlineStr">
        <is>
          <t>0</t>
        </is>
      </c>
      <c r="BB1239" s="286" t="inlineStr">
        <is>
          <t>0</t>
        </is>
      </c>
      <c r="BC1239" s="286" t="inlineStr">
        <is>
          <t>0</t>
        </is>
      </c>
      <c r="BD1239" s="286" t="inlineStr">
        <is>
          <t>0</t>
        </is>
      </c>
      <c r="BE1239" s="286" t="inlineStr">
        <is>
          <t>0</t>
        </is>
      </c>
      <c r="BF1239" s="286" t="inlineStr">
        <is>
          <t>0</t>
        </is>
      </c>
      <c r="BG1239" s="286" t="inlineStr">
        <is>
          <t>0</t>
        </is>
      </c>
      <c r="BH1239" s="297" t="inlineStr">
        <is>
          <t>0</t>
        </is>
      </c>
      <c r="BI1239" s="297" t="inlineStr">
        <is>
          <t>0</t>
        </is>
      </c>
      <c r="BJ1239" s="297" t="inlineStr">
        <is>
          <t>0</t>
        </is>
      </c>
      <c r="BK1239" s="297" t="inlineStr">
        <is>
          <t>0</t>
        </is>
      </c>
      <c r="BL1239" s="297" t="inlineStr">
        <is>
          <t>0</t>
        </is>
      </c>
      <c r="BM1239" s="297" t="inlineStr">
        <is>
          <t>0</t>
        </is>
      </c>
      <c r="BN1239" s="297" t="inlineStr">
        <is>
          <t>0</t>
        </is>
      </c>
      <c r="BO1239" s="285" t="inlineStr">
        <is>
          <t>0</t>
        </is>
      </c>
      <c r="BP1239" s="297" t="inlineStr">
        <is>
          <t>0</t>
        </is>
      </c>
      <c r="BQ1239" s="297" t="inlineStr">
        <is>
          <t>0</t>
        </is>
      </c>
      <c r="BR1239" s="297" t="inlineStr">
        <is>
          <t>0</t>
        </is>
      </c>
      <c r="BS1239" s="297" t="inlineStr">
        <is>
          <t>0</t>
        </is>
      </c>
      <c r="BT1239" s="297" t="inlineStr">
        <is>
          <t>0</t>
        </is>
      </c>
      <c r="BU1239" s="297" t="inlineStr">
        <is>
          <t>0</t>
        </is>
      </c>
      <c r="BV1239" s="297" t="inlineStr">
        <is>
          <t>0</t>
        </is>
      </c>
      <c r="BW1239" s="288" t="inlineStr">
        <is>
          <t>0</t>
        </is>
      </c>
      <c r="BX1239" s="276">
        <f>SUM(IF(COUNTIF(#REF!, "*1.*"), 2, 0), IF(COUNTIF(#REF!, "*2.*"), 2, 0), IF(COUNTIF(#REF!, "*3.*"), 2, 0), IF(COUNTIF(#REF!, "*4.*"), 2, 0), IF(COUNTIF(#REF!, "*5.*"), 2, 0), IF(COUNTIF(#REF!, "*6.*"), 2, 0))</f>
        <v/>
      </c>
      <c r="BY1239" s="277">
        <f t="array" ref="BY1239">SUM(VALUE(AT1239),VALUE(AU1239),VALUE(AV1239),VALUE(AW1239),VALUE(AX1239),VALUE(AY1239),VALUE(AZ1239),VALUE(BB1239),VALUE(BC1239),VALUE(BD1239),VALUE(BE1239),VALUE(BF1239),VALUE(BG1239),VALUE(BH1239),VALUE(BI1239),VALUE(BJ1239),VALUE(BK1239),VALUE(BL1239),VALUE(BM1239),VALUE(BN1239),VALUE(BO1239),VALUE(BP1239),VALUE(BQ1239),VALUE(BR1239),VALUE(BS1239),VALUE(BT1239),VALUE(BU1239),VALUE(BV1239),VALUE(BW1239))</f>
        <v/>
      </c>
      <c r="BZ1239" s="307" t="n"/>
      <c r="CA1239" s="307" t="n"/>
      <c r="CB1239" s="307" t="n"/>
      <c r="CC1239" s="307" t="n"/>
      <c r="CD1239" s="307" t="n"/>
      <c r="CE1239" s="307" t="n"/>
      <c r="CF1239" s="307" t="n"/>
      <c r="CG1239" s="307" t="n"/>
      <c r="CH1239" s="307" t="n"/>
      <c r="CI1239" s="307" t="n"/>
      <c r="CJ1239" s="307" t="n"/>
      <c r="CK1239" s="307" t="n"/>
      <c r="CL1239" s="307" t="n"/>
      <c r="CM1239" s="307" t="n"/>
      <c r="CN1239" s="307" t="n"/>
      <c r="CO1239" s="307" t="n"/>
      <c r="CP1239" s="307" t="n"/>
      <c r="CQ1239" s="307" t="n"/>
      <c r="CR1239" s="279" t="inlineStr"/>
      <c r="CS1239" s="280">
        <f>AVERAGE(Value(BY1239),value(CR1239))</f>
        <v/>
      </c>
      <c r="CT1239" s="421">
        <f>(IF(OR(MediaScorecard!BG1726="x", MediaScorecard!BH1726="x",MediaScorecard!BI1726="x",MediaScorecard!BJ1726="x",MediaScorecard!BK1726="x"),1, 2))</f>
        <v/>
      </c>
      <c r="CU1239" s="308" t="n"/>
      <c r="CV1239" s="308" t="n"/>
      <c r="CW1239" s="308" t="n"/>
      <c r="CX1239" s="309" t="n"/>
      <c r="CY1239" s="308" t="n"/>
      <c r="CZ1239" s="308" t="n"/>
      <c r="DA1239" s="308" t="n"/>
    </row>
    <row r="1240" ht="21" customHeight="1" s="590">
      <c r="A1240" s="421" t="n"/>
      <c r="B1240" s="270" t="n"/>
      <c r="C1240" s="266" t="n"/>
      <c r="D1240" s="267" t="inlineStr"/>
      <c r="E1240" s="267" t="inlineStr"/>
      <c r="F1240" s="268" t="inlineStr"/>
      <c r="G1240" s="421" t="n"/>
      <c r="H1240" s="269" t="n"/>
      <c r="I1240" s="421" t="n"/>
      <c r="J1240" s="421" t="n"/>
      <c r="K1240" s="421" t="n"/>
      <c r="L1240" s="421" t="n"/>
      <c r="M1240" s="421" t="n"/>
      <c r="N1240" s="421" t="n"/>
      <c r="O1240" s="421" t="n"/>
      <c r="P1240" s="421" t="n"/>
      <c r="Q1240" s="421" t="n"/>
      <c r="R1240" s="270" t="n"/>
      <c r="S1240" s="421" t="n"/>
      <c r="T1240" s="421" t="n"/>
      <c r="U1240" s="421" t="n"/>
      <c r="V1240" s="421" t="n"/>
      <c r="W1240" s="421" t="n"/>
      <c r="X1240" s="421" t="n"/>
      <c r="Y1240" s="421" t="n"/>
      <c r="Z1240" s="421" t="n"/>
      <c r="AA1240" s="421" t="n"/>
      <c r="AB1240" s="421" t="n"/>
      <c r="AC1240" s="421" t="n"/>
      <c r="AD1240" s="421" t="n"/>
      <c r="AE1240" s="421" t="n"/>
      <c r="AF1240" s="421" t="n"/>
      <c r="AG1240" s="421" t="n"/>
      <c r="AH1240" s="421" t="n"/>
      <c r="AI1240" s="421" t="n"/>
      <c r="AJ1240" s="297" t="n"/>
      <c r="AK1240" s="297" t="n"/>
      <c r="AL1240" s="284" t="n"/>
      <c r="AM1240" s="297" t="n"/>
      <c r="AN1240" s="285" t="n"/>
      <c r="AO1240" s="297" t="n"/>
      <c r="AP1240" s="297" t="n"/>
      <c r="AQ1240" s="297" t="n"/>
      <c r="AR1240" s="297" t="n"/>
      <c r="AS1240" s="297" t="n"/>
      <c r="AT1240" s="285" t="inlineStr">
        <is>
          <t>0</t>
        </is>
      </c>
      <c r="AU1240" s="297" t="inlineStr">
        <is>
          <t>0</t>
        </is>
      </c>
      <c r="AV1240" s="297" t="inlineStr">
        <is>
          <t>0</t>
        </is>
      </c>
      <c r="AW1240" s="297" t="inlineStr">
        <is>
          <t>0</t>
        </is>
      </c>
      <c r="AX1240" s="297" t="inlineStr">
        <is>
          <t>0</t>
        </is>
      </c>
      <c r="AY1240" s="286" t="inlineStr">
        <is>
          <t>0</t>
        </is>
      </c>
      <c r="AZ1240" s="286" t="inlineStr">
        <is>
          <t>0</t>
        </is>
      </c>
      <c r="BA1240" s="287" t="inlineStr">
        <is>
          <t>0</t>
        </is>
      </c>
      <c r="BB1240" s="286" t="inlineStr">
        <is>
          <t>0</t>
        </is>
      </c>
      <c r="BC1240" s="286" t="inlineStr">
        <is>
          <t>0</t>
        </is>
      </c>
      <c r="BD1240" s="286" t="inlineStr">
        <is>
          <t>0</t>
        </is>
      </c>
      <c r="BE1240" s="286" t="inlineStr">
        <is>
          <t>0</t>
        </is>
      </c>
      <c r="BF1240" s="286" t="inlineStr">
        <is>
          <t>0</t>
        </is>
      </c>
      <c r="BG1240" s="286" t="inlineStr">
        <is>
          <t>0</t>
        </is>
      </c>
      <c r="BH1240" s="297" t="inlineStr">
        <is>
          <t>0</t>
        </is>
      </c>
      <c r="BI1240" s="297" t="inlineStr">
        <is>
          <t>0</t>
        </is>
      </c>
      <c r="BJ1240" s="297" t="inlineStr">
        <is>
          <t>0</t>
        </is>
      </c>
      <c r="BK1240" s="297" t="inlineStr">
        <is>
          <t>0</t>
        </is>
      </c>
      <c r="BL1240" s="297" t="inlineStr">
        <is>
          <t>0</t>
        </is>
      </c>
      <c r="BM1240" s="297" t="inlineStr">
        <is>
          <t>0</t>
        </is>
      </c>
      <c r="BN1240" s="297" t="inlineStr">
        <is>
          <t>0</t>
        </is>
      </c>
      <c r="BO1240" s="285" t="inlineStr">
        <is>
          <t>0</t>
        </is>
      </c>
      <c r="BP1240" s="297" t="inlineStr">
        <is>
          <t>0</t>
        </is>
      </c>
      <c r="BQ1240" s="297" t="inlineStr">
        <is>
          <t>0</t>
        </is>
      </c>
      <c r="BR1240" s="297" t="inlineStr">
        <is>
          <t>0</t>
        </is>
      </c>
      <c r="BS1240" s="297" t="inlineStr">
        <is>
          <t>0</t>
        </is>
      </c>
      <c r="BT1240" s="297" t="inlineStr">
        <is>
          <t>0</t>
        </is>
      </c>
      <c r="BU1240" s="297" t="inlineStr">
        <is>
          <t>0</t>
        </is>
      </c>
      <c r="BV1240" s="297" t="inlineStr">
        <is>
          <t>0</t>
        </is>
      </c>
      <c r="BW1240" s="288" t="inlineStr">
        <is>
          <t>0</t>
        </is>
      </c>
      <c r="BX1240" s="276">
        <f>SUM(IF(COUNTIF(#REF!, "*1.*"), 2, 0), IF(COUNTIF(#REF!, "*2.*"), 2, 0), IF(COUNTIF(#REF!, "*3.*"), 2, 0), IF(COUNTIF(#REF!, "*4.*"), 2, 0), IF(COUNTIF(#REF!, "*5.*"), 2, 0), IF(COUNTIF(#REF!, "*6.*"), 2, 0))</f>
        <v/>
      </c>
      <c r="BY1240" s="277">
        <f t="array" ref="BY1240">SUM(VALUE(AT1240),VALUE(AU1240),VALUE(AV1240),VALUE(AW1240),VALUE(AX1240),VALUE(AY1240),VALUE(AZ1240),VALUE(BB1240),VALUE(BC1240),VALUE(BD1240),VALUE(BE1240),VALUE(BF1240),VALUE(BG1240),VALUE(BH1240),VALUE(BI1240),VALUE(BJ1240),VALUE(BK1240),VALUE(BL1240),VALUE(BM1240),VALUE(BN1240),VALUE(BO1240),VALUE(BP1240),VALUE(BQ1240),VALUE(BR1240),VALUE(BS1240),VALUE(BT1240),VALUE(BU1240),VALUE(BV1240),VALUE(BW1240))</f>
        <v/>
      </c>
      <c r="BZ1240" s="307" t="n"/>
      <c r="CA1240" s="307" t="n"/>
      <c r="CB1240" s="307" t="n"/>
      <c r="CC1240" s="307" t="n"/>
      <c r="CD1240" s="307" t="n"/>
      <c r="CE1240" s="307" t="n"/>
      <c r="CF1240" s="307" t="n"/>
      <c r="CG1240" s="307" t="n"/>
      <c r="CH1240" s="307" t="n"/>
      <c r="CI1240" s="307" t="n"/>
      <c r="CJ1240" s="307" t="n"/>
      <c r="CK1240" s="307" t="n"/>
      <c r="CL1240" s="307" t="n"/>
      <c r="CM1240" s="307" t="n"/>
      <c r="CN1240" s="307" t="n"/>
      <c r="CO1240" s="307" t="n"/>
      <c r="CP1240" s="307" t="n"/>
      <c r="CQ1240" s="307" t="n"/>
      <c r="CR1240" s="279" t="inlineStr"/>
      <c r="CS1240" s="280">
        <f>AVERAGE(Value(BY1240),value(CR1240))</f>
        <v/>
      </c>
      <c r="CT1240" s="421">
        <f>(IF(OR(MediaScorecard!BG1727="x", MediaScorecard!BH1727="x",MediaScorecard!BI1727="x",MediaScorecard!BJ1727="x",MediaScorecard!BK1727="x"),1, 2))</f>
        <v/>
      </c>
      <c r="CU1240" s="308" t="n"/>
      <c r="CV1240" s="308" t="n"/>
      <c r="CW1240" s="308" t="n"/>
      <c r="CX1240" s="309" t="n"/>
      <c r="CY1240" s="308" t="n"/>
      <c r="CZ1240" s="308" t="n"/>
      <c r="DA1240" s="308" t="n"/>
    </row>
    <row r="1241" ht="21" customHeight="1" s="590">
      <c r="A1241" s="421" t="n"/>
      <c r="B1241" s="270" t="n"/>
      <c r="C1241" s="266" t="n"/>
      <c r="D1241" s="267" t="inlineStr"/>
      <c r="E1241" s="267" t="inlineStr"/>
      <c r="F1241" s="268" t="inlineStr"/>
      <c r="G1241" s="421" t="n"/>
      <c r="H1241" s="269" t="n"/>
      <c r="I1241" s="421" t="n"/>
      <c r="J1241" s="421" t="n"/>
      <c r="K1241" s="421" t="n"/>
      <c r="L1241" s="421" t="n"/>
      <c r="M1241" s="421" t="n"/>
      <c r="N1241" s="421" t="n"/>
      <c r="O1241" s="421" t="n"/>
      <c r="P1241" s="421" t="n"/>
      <c r="Q1241" s="421" t="n"/>
      <c r="R1241" s="270" t="n"/>
      <c r="S1241" s="421" t="n"/>
      <c r="T1241" s="421" t="n"/>
      <c r="U1241" s="421" t="n"/>
      <c r="V1241" s="421" t="n"/>
      <c r="W1241" s="421" t="n"/>
      <c r="X1241" s="421" t="n"/>
      <c r="Y1241" s="421" t="n"/>
      <c r="Z1241" s="421" t="n"/>
      <c r="AA1241" s="421" t="n"/>
      <c r="AB1241" s="421" t="n"/>
      <c r="AC1241" s="421" t="n"/>
      <c r="AD1241" s="421" t="n"/>
      <c r="AE1241" s="421" t="n"/>
      <c r="AF1241" s="421" t="n"/>
      <c r="AG1241" s="421" t="n"/>
      <c r="AH1241" s="421" t="n"/>
      <c r="AI1241" s="421" t="n"/>
      <c r="AJ1241" s="297" t="n"/>
      <c r="AK1241" s="297" t="n"/>
      <c r="AL1241" s="284" t="n"/>
      <c r="AM1241" s="297" t="n"/>
      <c r="AN1241" s="285" t="n"/>
      <c r="AO1241" s="297" t="n"/>
      <c r="AP1241" s="297" t="n"/>
      <c r="AQ1241" s="297" t="n"/>
      <c r="AR1241" s="297" t="n"/>
      <c r="AS1241" s="297" t="n"/>
      <c r="AT1241" s="285" t="inlineStr">
        <is>
          <t>0</t>
        </is>
      </c>
      <c r="AU1241" s="297" t="inlineStr">
        <is>
          <t>0</t>
        </is>
      </c>
      <c r="AV1241" s="297" t="inlineStr">
        <is>
          <t>0</t>
        </is>
      </c>
      <c r="AW1241" s="297" t="inlineStr">
        <is>
          <t>0</t>
        </is>
      </c>
      <c r="AX1241" s="297" t="inlineStr">
        <is>
          <t>0</t>
        </is>
      </c>
      <c r="AY1241" s="286" t="inlineStr">
        <is>
          <t>0</t>
        </is>
      </c>
      <c r="AZ1241" s="286" t="inlineStr">
        <is>
          <t>0</t>
        </is>
      </c>
      <c r="BA1241" s="287" t="inlineStr">
        <is>
          <t>0</t>
        </is>
      </c>
      <c r="BB1241" s="286" t="inlineStr">
        <is>
          <t>0</t>
        </is>
      </c>
      <c r="BC1241" s="286" t="inlineStr">
        <is>
          <t>0</t>
        </is>
      </c>
      <c r="BD1241" s="286" t="inlineStr">
        <is>
          <t>0</t>
        </is>
      </c>
      <c r="BE1241" s="286" t="inlineStr">
        <is>
          <t>0</t>
        </is>
      </c>
      <c r="BF1241" s="286" t="inlineStr">
        <is>
          <t>0</t>
        </is>
      </c>
      <c r="BG1241" s="286" t="inlineStr">
        <is>
          <t>0</t>
        </is>
      </c>
      <c r="BH1241" s="297" t="inlineStr">
        <is>
          <t>0</t>
        </is>
      </c>
      <c r="BI1241" s="297" t="inlineStr">
        <is>
          <t>0</t>
        </is>
      </c>
      <c r="BJ1241" s="297" t="inlineStr">
        <is>
          <t>0</t>
        </is>
      </c>
      <c r="BK1241" s="297" t="inlineStr">
        <is>
          <t>0</t>
        </is>
      </c>
      <c r="BL1241" s="297" t="inlineStr">
        <is>
          <t>0</t>
        </is>
      </c>
      <c r="BM1241" s="297" t="inlineStr">
        <is>
          <t>0</t>
        </is>
      </c>
      <c r="BN1241" s="297" t="inlineStr">
        <is>
          <t>0</t>
        </is>
      </c>
      <c r="BO1241" s="285" t="inlineStr">
        <is>
          <t>0</t>
        </is>
      </c>
      <c r="BP1241" s="297" t="inlineStr">
        <is>
          <t>0</t>
        </is>
      </c>
      <c r="BQ1241" s="297" t="inlineStr">
        <is>
          <t>0</t>
        </is>
      </c>
      <c r="BR1241" s="297" t="inlineStr">
        <is>
          <t>0</t>
        </is>
      </c>
      <c r="BS1241" s="297" t="inlineStr">
        <is>
          <t>0</t>
        </is>
      </c>
      <c r="BT1241" s="297" t="inlineStr">
        <is>
          <t>0</t>
        </is>
      </c>
      <c r="BU1241" s="297" t="inlineStr">
        <is>
          <t>0</t>
        </is>
      </c>
      <c r="BV1241" s="297" t="inlineStr">
        <is>
          <t>0</t>
        </is>
      </c>
      <c r="BW1241" s="288" t="inlineStr">
        <is>
          <t>0</t>
        </is>
      </c>
      <c r="BX1241" s="276">
        <f>SUM(IF(COUNTIF(#REF!, "*1.*"), 2, 0), IF(COUNTIF(#REF!, "*2.*"), 2, 0), IF(COUNTIF(#REF!, "*3.*"), 2, 0), IF(COUNTIF(#REF!, "*4.*"), 2, 0), IF(COUNTIF(#REF!, "*5.*"), 2, 0), IF(COUNTIF(#REF!, "*6.*"), 2, 0))</f>
        <v/>
      </c>
      <c r="BY1241" s="277">
        <f t="array" ref="BY1241">SUM(VALUE(AT1241),VALUE(AU1241),VALUE(AV1241),VALUE(AW1241),VALUE(AX1241),VALUE(AY1241),VALUE(AZ1241),VALUE(BB1241),VALUE(BC1241),VALUE(BD1241),VALUE(BE1241),VALUE(BF1241),VALUE(BG1241),VALUE(BH1241),VALUE(BI1241),VALUE(BJ1241),VALUE(BK1241),VALUE(BL1241),VALUE(BM1241),VALUE(BN1241),VALUE(BO1241),VALUE(BP1241),VALUE(BQ1241),VALUE(BR1241),VALUE(BS1241),VALUE(BT1241),VALUE(BU1241),VALUE(BV1241),VALUE(BW1241))</f>
        <v/>
      </c>
      <c r="BZ1241" s="307" t="n"/>
      <c r="CA1241" s="307" t="n"/>
      <c r="CB1241" s="307" t="n"/>
      <c r="CC1241" s="307" t="n"/>
      <c r="CD1241" s="307" t="n"/>
      <c r="CE1241" s="307" t="n"/>
      <c r="CF1241" s="307" t="n"/>
      <c r="CG1241" s="307" t="n"/>
      <c r="CH1241" s="307" t="n"/>
      <c r="CI1241" s="307" t="n"/>
      <c r="CJ1241" s="307" t="n"/>
      <c r="CK1241" s="307" t="n"/>
      <c r="CL1241" s="307" t="n"/>
      <c r="CM1241" s="307" t="n"/>
      <c r="CN1241" s="307" t="n"/>
      <c r="CO1241" s="307" t="n"/>
      <c r="CP1241" s="307" t="n"/>
      <c r="CQ1241" s="307" t="n"/>
      <c r="CR1241" s="279" t="inlineStr"/>
      <c r="CS1241" s="280">
        <f>AVERAGE(Value(BY1241),value(CR1241))</f>
        <v/>
      </c>
      <c r="CT1241" s="421">
        <f>(IF(OR(MediaScorecard!BG1728="x", MediaScorecard!BH1728="x",MediaScorecard!BI1728="x",MediaScorecard!BJ1728="x",MediaScorecard!BK1728="x"),1, 2))</f>
        <v/>
      </c>
      <c r="CU1241" s="308" t="n"/>
      <c r="CV1241" s="308" t="n"/>
      <c r="CW1241" s="308" t="n"/>
      <c r="CX1241" s="309" t="n"/>
      <c r="CY1241" s="308" t="n"/>
      <c r="CZ1241" s="308" t="n"/>
      <c r="DA1241" s="308" t="n"/>
    </row>
    <row r="1242" ht="21" customHeight="1" s="590">
      <c r="A1242" s="421" t="n"/>
      <c r="B1242" s="270" t="n"/>
      <c r="C1242" s="266" t="n"/>
      <c r="D1242" s="267" t="inlineStr"/>
      <c r="E1242" s="267" t="inlineStr"/>
      <c r="F1242" s="268" t="inlineStr"/>
      <c r="G1242" s="421" t="n"/>
      <c r="H1242" s="269" t="n"/>
      <c r="I1242" s="421" t="n"/>
      <c r="J1242" s="421" t="n"/>
      <c r="K1242" s="421" t="n"/>
      <c r="L1242" s="421" t="n"/>
      <c r="M1242" s="421" t="n"/>
      <c r="N1242" s="421" t="n"/>
      <c r="O1242" s="421" t="n"/>
      <c r="P1242" s="421" t="n"/>
      <c r="Q1242" s="421" t="n"/>
      <c r="R1242" s="270" t="n"/>
      <c r="S1242" s="421" t="n"/>
      <c r="T1242" s="421" t="n"/>
      <c r="U1242" s="421" t="n"/>
      <c r="V1242" s="421" t="n"/>
      <c r="W1242" s="421" t="n"/>
      <c r="X1242" s="421" t="n"/>
      <c r="Y1242" s="421" t="n"/>
      <c r="Z1242" s="421" t="n"/>
      <c r="AA1242" s="421" t="n"/>
      <c r="AB1242" s="421" t="n"/>
      <c r="AC1242" s="421" t="n"/>
      <c r="AD1242" s="421" t="n"/>
      <c r="AE1242" s="421" t="n"/>
      <c r="AF1242" s="421" t="n"/>
      <c r="AG1242" s="421" t="n"/>
      <c r="AH1242" s="421" t="n"/>
      <c r="AI1242" s="421" t="n"/>
      <c r="AJ1242" s="297" t="n"/>
      <c r="AK1242" s="297" t="n"/>
      <c r="AL1242" s="284" t="n"/>
      <c r="AM1242" s="297" t="n"/>
      <c r="AN1242" s="285" t="n"/>
      <c r="AO1242" s="297" t="n"/>
      <c r="AP1242" s="297" t="n"/>
      <c r="AQ1242" s="297" t="n"/>
      <c r="AR1242" s="297" t="n"/>
      <c r="AS1242" s="297" t="n"/>
      <c r="AT1242" s="285" t="inlineStr">
        <is>
          <t>0</t>
        </is>
      </c>
      <c r="AU1242" s="297" t="inlineStr">
        <is>
          <t>0</t>
        </is>
      </c>
      <c r="AV1242" s="297" t="inlineStr">
        <is>
          <t>0</t>
        </is>
      </c>
      <c r="AW1242" s="297" t="inlineStr">
        <is>
          <t>0</t>
        </is>
      </c>
      <c r="AX1242" s="297" t="inlineStr">
        <is>
          <t>0</t>
        </is>
      </c>
      <c r="AY1242" s="286" t="inlineStr">
        <is>
          <t>0</t>
        </is>
      </c>
      <c r="AZ1242" s="286" t="inlineStr">
        <is>
          <t>0</t>
        </is>
      </c>
      <c r="BA1242" s="287" t="inlineStr">
        <is>
          <t>0</t>
        </is>
      </c>
      <c r="BB1242" s="286" t="inlineStr">
        <is>
          <t>0</t>
        </is>
      </c>
      <c r="BC1242" s="286" t="inlineStr">
        <is>
          <t>0</t>
        </is>
      </c>
      <c r="BD1242" s="286" t="inlineStr">
        <is>
          <t>0</t>
        </is>
      </c>
      <c r="BE1242" s="286" t="inlineStr">
        <is>
          <t>0</t>
        </is>
      </c>
      <c r="BF1242" s="286" t="inlineStr">
        <is>
          <t>0</t>
        </is>
      </c>
      <c r="BG1242" s="286" t="inlineStr">
        <is>
          <t>0</t>
        </is>
      </c>
      <c r="BH1242" s="297" t="inlineStr">
        <is>
          <t>0</t>
        </is>
      </c>
      <c r="BI1242" s="297" t="inlineStr">
        <is>
          <t>0</t>
        </is>
      </c>
      <c r="BJ1242" s="297" t="inlineStr">
        <is>
          <t>0</t>
        </is>
      </c>
      <c r="BK1242" s="297" t="inlineStr">
        <is>
          <t>0</t>
        </is>
      </c>
      <c r="BL1242" s="297" t="inlineStr">
        <is>
          <t>0</t>
        </is>
      </c>
      <c r="BM1242" s="297" t="inlineStr">
        <is>
          <t>0</t>
        </is>
      </c>
      <c r="BN1242" s="297" t="inlineStr">
        <is>
          <t>0</t>
        </is>
      </c>
      <c r="BO1242" s="285" t="inlineStr">
        <is>
          <t>0</t>
        </is>
      </c>
      <c r="BP1242" s="297" t="inlineStr">
        <is>
          <t>0</t>
        </is>
      </c>
      <c r="BQ1242" s="297" t="inlineStr">
        <is>
          <t>0</t>
        </is>
      </c>
      <c r="BR1242" s="297" t="inlineStr">
        <is>
          <t>0</t>
        </is>
      </c>
      <c r="BS1242" s="297" t="inlineStr">
        <is>
          <t>0</t>
        </is>
      </c>
      <c r="BT1242" s="297" t="inlineStr">
        <is>
          <t>0</t>
        </is>
      </c>
      <c r="BU1242" s="297" t="inlineStr">
        <is>
          <t>0</t>
        </is>
      </c>
      <c r="BV1242" s="297" t="inlineStr">
        <is>
          <t>0</t>
        </is>
      </c>
      <c r="BW1242" s="288" t="inlineStr">
        <is>
          <t>0</t>
        </is>
      </c>
      <c r="BX1242" s="276">
        <f>SUM(IF(COUNTIF(#REF!, "*1.*"), 2, 0), IF(COUNTIF(#REF!, "*2.*"), 2, 0), IF(COUNTIF(#REF!, "*3.*"), 2, 0), IF(COUNTIF(#REF!, "*4.*"), 2, 0), IF(COUNTIF(#REF!, "*5.*"), 2, 0), IF(COUNTIF(#REF!, "*6.*"), 2, 0))</f>
        <v/>
      </c>
      <c r="BY1242" s="277">
        <f t="array" ref="BY1242">SUM(VALUE(AT1242),VALUE(AU1242),VALUE(AV1242),VALUE(AW1242),VALUE(AX1242),VALUE(AY1242),VALUE(AZ1242),VALUE(BB1242),VALUE(BC1242),VALUE(BD1242),VALUE(BE1242),VALUE(BF1242),VALUE(BG1242),VALUE(BH1242),VALUE(BI1242),VALUE(BJ1242),VALUE(BK1242),VALUE(BL1242),VALUE(BM1242),VALUE(BN1242),VALUE(BO1242),VALUE(BP1242),VALUE(BQ1242),VALUE(BR1242),VALUE(BS1242),VALUE(BT1242),VALUE(BU1242),VALUE(BV1242),VALUE(BW1242))</f>
        <v/>
      </c>
      <c r="BZ1242" s="307" t="n"/>
      <c r="CA1242" s="307" t="n"/>
      <c r="CB1242" s="307" t="n"/>
      <c r="CC1242" s="307" t="n"/>
      <c r="CD1242" s="307" t="n"/>
      <c r="CE1242" s="307" t="n"/>
      <c r="CF1242" s="307" t="n"/>
      <c r="CG1242" s="307" t="n"/>
      <c r="CH1242" s="307" t="n"/>
      <c r="CI1242" s="307" t="n"/>
      <c r="CJ1242" s="307" t="n"/>
      <c r="CK1242" s="307" t="n"/>
      <c r="CL1242" s="307" t="n"/>
      <c r="CM1242" s="307" t="n"/>
      <c r="CN1242" s="307" t="n"/>
      <c r="CO1242" s="307" t="n"/>
      <c r="CP1242" s="307" t="n"/>
      <c r="CQ1242" s="307" t="n"/>
      <c r="CR1242" s="279" t="inlineStr"/>
      <c r="CS1242" s="280">
        <f>AVERAGE(Value(BY1242),value(CR1242))</f>
        <v/>
      </c>
      <c r="CT1242" s="421">
        <f>(IF(OR(MediaScorecard!BG1729="x", MediaScorecard!BH1729="x",MediaScorecard!BI1729="x",MediaScorecard!BJ1729="x",MediaScorecard!BK1729="x"),1, 2))</f>
        <v/>
      </c>
      <c r="CU1242" s="308" t="n"/>
      <c r="CV1242" s="308" t="n"/>
      <c r="CW1242" s="308" t="n"/>
      <c r="CX1242" s="309" t="n"/>
      <c r="CY1242" s="308" t="n"/>
      <c r="CZ1242" s="308" t="n"/>
      <c r="DA1242" s="308" t="n"/>
    </row>
    <row r="1243" ht="21" customHeight="1" s="590">
      <c r="A1243" s="421" t="n"/>
      <c r="B1243" s="270" t="n"/>
      <c r="C1243" s="266" t="n"/>
      <c r="D1243" s="267" t="inlineStr"/>
      <c r="E1243" s="267" t="inlineStr"/>
      <c r="F1243" s="268" t="inlineStr"/>
      <c r="G1243" s="421" t="n"/>
      <c r="H1243" s="269" t="n"/>
      <c r="I1243" s="421" t="n"/>
      <c r="J1243" s="421" t="n"/>
      <c r="K1243" s="421" t="n"/>
      <c r="L1243" s="421" t="n"/>
      <c r="M1243" s="421" t="n"/>
      <c r="N1243" s="421" t="n"/>
      <c r="O1243" s="421" t="n"/>
      <c r="P1243" s="421" t="n"/>
      <c r="Q1243" s="421" t="n"/>
      <c r="R1243" s="270" t="n"/>
      <c r="S1243" s="421" t="n"/>
      <c r="T1243" s="421" t="n"/>
      <c r="U1243" s="421" t="n"/>
      <c r="V1243" s="421" t="n"/>
      <c r="W1243" s="421" t="n"/>
      <c r="X1243" s="421" t="n"/>
      <c r="Y1243" s="421" t="n"/>
      <c r="Z1243" s="421" t="n"/>
      <c r="AA1243" s="421" t="n"/>
      <c r="AB1243" s="421" t="n"/>
      <c r="AC1243" s="421" t="n"/>
      <c r="AD1243" s="421" t="n"/>
      <c r="AE1243" s="421" t="n"/>
      <c r="AF1243" s="421" t="n"/>
      <c r="AG1243" s="421" t="n"/>
      <c r="AH1243" s="421" t="n"/>
      <c r="AI1243" s="421" t="n"/>
      <c r="AJ1243" s="297" t="n"/>
      <c r="AK1243" s="297" t="n"/>
      <c r="AL1243" s="284" t="n"/>
      <c r="AM1243" s="297" t="n"/>
      <c r="AN1243" s="285" t="n"/>
      <c r="AO1243" s="297" t="n"/>
      <c r="AP1243" s="297" t="n"/>
      <c r="AQ1243" s="297" t="n"/>
      <c r="AR1243" s="297" t="n"/>
      <c r="AS1243" s="297" t="n"/>
      <c r="AT1243" s="285" t="inlineStr">
        <is>
          <t>0</t>
        </is>
      </c>
      <c r="AU1243" s="297" t="inlineStr">
        <is>
          <t>0</t>
        </is>
      </c>
      <c r="AV1243" s="297" t="inlineStr">
        <is>
          <t>0</t>
        </is>
      </c>
      <c r="AW1243" s="297" t="inlineStr">
        <is>
          <t>0</t>
        </is>
      </c>
      <c r="AX1243" s="297" t="inlineStr">
        <is>
          <t>0</t>
        </is>
      </c>
      <c r="AY1243" s="286" t="inlineStr">
        <is>
          <t>0</t>
        </is>
      </c>
      <c r="AZ1243" s="286" t="inlineStr">
        <is>
          <t>0</t>
        </is>
      </c>
      <c r="BA1243" s="287" t="inlineStr">
        <is>
          <t>0</t>
        </is>
      </c>
      <c r="BB1243" s="286" t="inlineStr">
        <is>
          <t>0</t>
        </is>
      </c>
      <c r="BC1243" s="286" t="inlineStr">
        <is>
          <t>0</t>
        </is>
      </c>
      <c r="BD1243" s="286" t="inlineStr">
        <is>
          <t>0</t>
        </is>
      </c>
      <c r="BE1243" s="286" t="inlineStr">
        <is>
          <t>0</t>
        </is>
      </c>
      <c r="BF1243" s="286" t="inlineStr">
        <is>
          <t>0</t>
        </is>
      </c>
      <c r="BG1243" s="286" t="inlineStr">
        <is>
          <t>0</t>
        </is>
      </c>
      <c r="BH1243" s="297" t="inlineStr">
        <is>
          <t>0</t>
        </is>
      </c>
      <c r="BI1243" s="297" t="inlineStr">
        <is>
          <t>0</t>
        </is>
      </c>
      <c r="BJ1243" s="297" t="inlineStr">
        <is>
          <t>0</t>
        </is>
      </c>
      <c r="BK1243" s="297" t="inlineStr">
        <is>
          <t>0</t>
        </is>
      </c>
      <c r="BL1243" s="297" t="inlineStr">
        <is>
          <t>0</t>
        </is>
      </c>
      <c r="BM1243" s="297" t="inlineStr">
        <is>
          <t>0</t>
        </is>
      </c>
      <c r="BN1243" s="297" t="inlineStr">
        <is>
          <t>0</t>
        </is>
      </c>
      <c r="BO1243" s="285" t="inlineStr">
        <is>
          <t>0</t>
        </is>
      </c>
      <c r="BP1243" s="297" t="inlineStr">
        <is>
          <t>0</t>
        </is>
      </c>
      <c r="BQ1243" s="297" t="inlineStr">
        <is>
          <t>0</t>
        </is>
      </c>
      <c r="BR1243" s="297" t="inlineStr">
        <is>
          <t>0</t>
        </is>
      </c>
      <c r="BS1243" s="297" t="inlineStr">
        <is>
          <t>0</t>
        </is>
      </c>
      <c r="BT1243" s="297" t="inlineStr">
        <is>
          <t>0</t>
        </is>
      </c>
      <c r="BU1243" s="297" t="inlineStr">
        <is>
          <t>0</t>
        </is>
      </c>
      <c r="BV1243" s="297" t="inlineStr">
        <is>
          <t>0</t>
        </is>
      </c>
      <c r="BW1243" s="288" t="inlineStr">
        <is>
          <t>0</t>
        </is>
      </c>
      <c r="BX1243" s="276">
        <f>SUM(IF(COUNTIF(#REF!, "*1.*"), 2, 0), IF(COUNTIF(#REF!, "*2.*"), 2, 0), IF(COUNTIF(#REF!, "*3.*"), 2, 0), IF(COUNTIF(#REF!, "*4.*"), 2, 0), IF(COUNTIF(#REF!, "*5.*"), 2, 0), IF(COUNTIF(#REF!, "*6.*"), 2, 0))</f>
        <v/>
      </c>
      <c r="BY1243" s="277">
        <f t="array" ref="BY1243">SUM(VALUE(AT1243),VALUE(AU1243),VALUE(AV1243),VALUE(AW1243),VALUE(AX1243),VALUE(AY1243),VALUE(AZ1243),VALUE(BB1243),VALUE(BC1243),VALUE(BD1243),VALUE(BE1243),VALUE(BF1243),VALUE(BG1243),VALUE(BH1243),VALUE(BI1243),VALUE(BJ1243),VALUE(BK1243),VALUE(BL1243),VALUE(BM1243),VALUE(BN1243),VALUE(BO1243),VALUE(BP1243),VALUE(BQ1243),VALUE(BR1243),VALUE(BS1243),VALUE(BT1243),VALUE(BU1243),VALUE(BV1243),VALUE(BW1243))</f>
        <v/>
      </c>
      <c r="BZ1243" s="307" t="n"/>
      <c r="CA1243" s="307" t="n"/>
      <c r="CB1243" s="307" t="n"/>
      <c r="CC1243" s="307" t="n"/>
      <c r="CD1243" s="307" t="n"/>
      <c r="CE1243" s="307" t="n"/>
      <c r="CF1243" s="307" t="n"/>
      <c r="CG1243" s="307" t="n"/>
      <c r="CH1243" s="307" t="n"/>
      <c r="CI1243" s="307" t="n"/>
      <c r="CJ1243" s="307" t="n"/>
      <c r="CK1243" s="307" t="n"/>
      <c r="CL1243" s="307" t="n"/>
      <c r="CM1243" s="307" t="n"/>
      <c r="CN1243" s="307" t="n"/>
      <c r="CO1243" s="307" t="n"/>
      <c r="CP1243" s="307" t="n"/>
      <c r="CQ1243" s="307" t="n"/>
      <c r="CR1243" s="279" t="inlineStr"/>
      <c r="CS1243" s="280">
        <f>AVERAGE(Value(BY1243),value(CR1243))</f>
        <v/>
      </c>
      <c r="CT1243" s="421">
        <f>(IF(OR(MediaScorecard!BG1730="x", MediaScorecard!BH1730="x",MediaScorecard!BI1730="x",MediaScorecard!BJ1730="x",MediaScorecard!BK1730="x"),1, 2))</f>
        <v/>
      </c>
      <c r="CU1243" s="308" t="n"/>
      <c r="CV1243" s="308" t="n"/>
      <c r="CW1243" s="308" t="n"/>
      <c r="CX1243" s="309" t="n"/>
      <c r="CY1243" s="308" t="n"/>
      <c r="CZ1243" s="308" t="n"/>
      <c r="DA1243" s="308" t="n"/>
    </row>
    <row r="1244" ht="21" customHeight="1" s="590">
      <c r="A1244" s="421" t="n"/>
      <c r="B1244" s="270" t="n"/>
      <c r="C1244" s="266" t="n"/>
      <c r="D1244" s="267" t="inlineStr"/>
      <c r="E1244" s="267" t="inlineStr"/>
      <c r="F1244" s="268" t="inlineStr"/>
      <c r="G1244" s="421" t="n"/>
      <c r="H1244" s="269" t="n"/>
      <c r="I1244" s="421" t="n"/>
      <c r="J1244" s="421" t="n"/>
      <c r="K1244" s="421" t="n"/>
      <c r="L1244" s="421" t="n"/>
      <c r="M1244" s="421" t="n"/>
      <c r="N1244" s="421" t="n"/>
      <c r="O1244" s="421" t="n"/>
      <c r="P1244" s="421" t="n"/>
      <c r="Q1244" s="421" t="n"/>
      <c r="R1244" s="270" t="n"/>
      <c r="S1244" s="421" t="n"/>
      <c r="T1244" s="421" t="n"/>
      <c r="U1244" s="421" t="n"/>
      <c r="V1244" s="421" t="n"/>
      <c r="W1244" s="421" t="n"/>
      <c r="X1244" s="421" t="n"/>
      <c r="Y1244" s="421" t="n"/>
      <c r="Z1244" s="421" t="n"/>
      <c r="AA1244" s="421" t="n"/>
      <c r="AB1244" s="421" t="n"/>
      <c r="AC1244" s="421" t="n"/>
      <c r="AD1244" s="421" t="n"/>
      <c r="AE1244" s="421" t="n"/>
      <c r="AF1244" s="421" t="n"/>
      <c r="AG1244" s="421" t="n"/>
      <c r="AH1244" s="421" t="n"/>
      <c r="AI1244" s="421" t="n"/>
      <c r="AJ1244" s="297" t="n"/>
      <c r="AK1244" s="297" t="n"/>
      <c r="AL1244" s="284" t="n"/>
      <c r="AM1244" s="297" t="n"/>
      <c r="AN1244" s="285" t="n"/>
      <c r="AO1244" s="297" t="n"/>
      <c r="AP1244" s="297" t="n"/>
      <c r="AQ1244" s="297" t="n"/>
      <c r="AR1244" s="297" t="n"/>
      <c r="AS1244" s="297" t="n"/>
      <c r="AT1244" s="285" t="inlineStr">
        <is>
          <t>0</t>
        </is>
      </c>
      <c r="AU1244" s="297" t="inlineStr">
        <is>
          <t>0</t>
        </is>
      </c>
      <c r="AV1244" s="297" t="inlineStr">
        <is>
          <t>0</t>
        </is>
      </c>
      <c r="AW1244" s="297" t="inlineStr">
        <is>
          <t>0</t>
        </is>
      </c>
      <c r="AX1244" s="297" t="inlineStr">
        <is>
          <t>0</t>
        </is>
      </c>
      <c r="AY1244" s="286" t="inlineStr">
        <is>
          <t>0</t>
        </is>
      </c>
      <c r="AZ1244" s="286" t="inlineStr">
        <is>
          <t>0</t>
        </is>
      </c>
      <c r="BA1244" s="287" t="inlineStr">
        <is>
          <t>0</t>
        </is>
      </c>
      <c r="BB1244" s="286" t="inlineStr">
        <is>
          <t>0</t>
        </is>
      </c>
      <c r="BC1244" s="286" t="inlineStr">
        <is>
          <t>0</t>
        </is>
      </c>
      <c r="BD1244" s="286" t="inlineStr">
        <is>
          <t>0</t>
        </is>
      </c>
      <c r="BE1244" s="286" t="inlineStr">
        <is>
          <t>0</t>
        </is>
      </c>
      <c r="BF1244" s="286" t="inlineStr">
        <is>
          <t>0</t>
        </is>
      </c>
      <c r="BG1244" s="286" t="inlineStr">
        <is>
          <t>0</t>
        </is>
      </c>
      <c r="BH1244" s="297" t="inlineStr">
        <is>
          <t>0</t>
        </is>
      </c>
      <c r="BI1244" s="297" t="inlineStr">
        <is>
          <t>0</t>
        </is>
      </c>
      <c r="BJ1244" s="297" t="inlineStr">
        <is>
          <t>0</t>
        </is>
      </c>
      <c r="BK1244" s="297" t="inlineStr">
        <is>
          <t>0</t>
        </is>
      </c>
      <c r="BL1244" s="297" t="inlineStr">
        <is>
          <t>0</t>
        </is>
      </c>
      <c r="BM1244" s="297" t="inlineStr">
        <is>
          <t>0</t>
        </is>
      </c>
      <c r="BN1244" s="297" t="inlineStr">
        <is>
          <t>0</t>
        </is>
      </c>
      <c r="BO1244" s="285" t="inlineStr">
        <is>
          <t>0</t>
        </is>
      </c>
      <c r="BP1244" s="297" t="inlineStr">
        <is>
          <t>0</t>
        </is>
      </c>
      <c r="BQ1244" s="297" t="inlineStr">
        <is>
          <t>0</t>
        </is>
      </c>
      <c r="BR1244" s="297" t="inlineStr">
        <is>
          <t>0</t>
        </is>
      </c>
      <c r="BS1244" s="297" t="inlineStr">
        <is>
          <t>0</t>
        </is>
      </c>
      <c r="BT1244" s="297" t="inlineStr">
        <is>
          <t>0</t>
        </is>
      </c>
      <c r="BU1244" s="297" t="inlineStr">
        <is>
          <t>0</t>
        </is>
      </c>
      <c r="BV1244" s="297" t="inlineStr">
        <is>
          <t>0</t>
        </is>
      </c>
      <c r="BW1244" s="288" t="inlineStr">
        <is>
          <t>0</t>
        </is>
      </c>
      <c r="BX1244" s="276">
        <f>SUM(IF(COUNTIF(#REF!, "*1.*"), 2, 0), IF(COUNTIF(#REF!, "*2.*"), 2, 0), IF(COUNTIF(#REF!, "*3.*"), 2, 0), IF(COUNTIF(#REF!, "*4.*"), 2, 0), IF(COUNTIF(#REF!, "*5.*"), 2, 0), IF(COUNTIF(#REF!, "*6.*"), 2, 0))</f>
        <v/>
      </c>
      <c r="BY1244" s="277">
        <f t="array" ref="BY1244">SUM(VALUE(AT1244),VALUE(AU1244),VALUE(AV1244),VALUE(AW1244),VALUE(AX1244),VALUE(AY1244),VALUE(AZ1244),VALUE(BB1244),VALUE(BC1244),VALUE(BD1244),VALUE(BE1244),VALUE(BF1244),VALUE(BG1244),VALUE(BH1244),VALUE(BI1244),VALUE(BJ1244),VALUE(BK1244),VALUE(BL1244),VALUE(BM1244),VALUE(BN1244),VALUE(BO1244),VALUE(BP1244),VALUE(BQ1244),VALUE(BR1244),VALUE(BS1244),VALUE(BT1244),VALUE(BU1244),VALUE(BV1244),VALUE(BW1244))</f>
        <v/>
      </c>
      <c r="BZ1244" s="307" t="n"/>
      <c r="CA1244" s="307" t="n"/>
      <c r="CB1244" s="307" t="n"/>
      <c r="CC1244" s="307" t="n"/>
      <c r="CD1244" s="307" t="n"/>
      <c r="CE1244" s="307" t="n"/>
      <c r="CF1244" s="307" t="n"/>
      <c r="CG1244" s="307" t="n"/>
      <c r="CH1244" s="307" t="n"/>
      <c r="CI1244" s="307" t="n"/>
      <c r="CJ1244" s="307" t="n"/>
      <c r="CK1244" s="307" t="n"/>
      <c r="CL1244" s="307" t="n"/>
      <c r="CM1244" s="307" t="n"/>
      <c r="CN1244" s="307" t="n"/>
      <c r="CO1244" s="307" t="n"/>
      <c r="CP1244" s="307" t="n"/>
      <c r="CQ1244" s="307" t="n"/>
      <c r="CR1244" s="279" t="inlineStr"/>
      <c r="CS1244" s="280">
        <f>AVERAGE(Value(BY1244),value(CR1244))</f>
        <v/>
      </c>
      <c r="CT1244" s="421">
        <f>(IF(OR(MediaScorecard!BG1731="x", MediaScorecard!BH1731="x",MediaScorecard!BI1731="x",MediaScorecard!BJ1731="x",MediaScorecard!BK1731="x"),1, 2))</f>
        <v/>
      </c>
      <c r="CU1244" s="308" t="n"/>
      <c r="CV1244" s="308" t="n"/>
      <c r="CW1244" s="308" t="n"/>
      <c r="CX1244" s="309" t="n"/>
      <c r="CY1244" s="308" t="n"/>
      <c r="CZ1244" s="308" t="n"/>
      <c r="DA1244" s="308" t="n"/>
    </row>
    <row r="1245" ht="21" customHeight="1" s="590">
      <c r="A1245" s="421" t="n"/>
      <c r="B1245" s="270" t="n"/>
      <c r="C1245" s="266" t="n"/>
      <c r="D1245" s="267" t="inlineStr"/>
      <c r="E1245" s="267" t="inlineStr"/>
      <c r="F1245" s="268" t="inlineStr"/>
      <c r="G1245" s="421" t="n"/>
      <c r="H1245" s="269" t="n"/>
      <c r="I1245" s="421" t="n"/>
      <c r="J1245" s="421" t="n"/>
      <c r="K1245" s="421" t="n"/>
      <c r="L1245" s="421" t="n"/>
      <c r="M1245" s="421" t="n"/>
      <c r="N1245" s="421" t="n"/>
      <c r="O1245" s="421" t="n"/>
      <c r="P1245" s="421" t="n"/>
      <c r="Q1245" s="421" t="n"/>
      <c r="R1245" s="270" t="n"/>
      <c r="S1245" s="421" t="n"/>
      <c r="T1245" s="421" t="n"/>
      <c r="U1245" s="421" t="n"/>
      <c r="V1245" s="421" t="n"/>
      <c r="W1245" s="421" t="n"/>
      <c r="X1245" s="421" t="n"/>
      <c r="Y1245" s="421" t="n"/>
      <c r="Z1245" s="421" t="n"/>
      <c r="AA1245" s="421" t="n"/>
      <c r="AB1245" s="421" t="n"/>
      <c r="AC1245" s="421" t="n"/>
      <c r="AD1245" s="421" t="n"/>
      <c r="AE1245" s="421" t="n"/>
      <c r="AF1245" s="421" t="n"/>
      <c r="AG1245" s="421" t="n"/>
      <c r="AH1245" s="421" t="n"/>
      <c r="AI1245" s="421" t="n"/>
      <c r="AJ1245" s="297" t="n"/>
      <c r="AK1245" s="297" t="n"/>
      <c r="AL1245" s="284" t="n"/>
      <c r="AM1245" s="297" t="n"/>
      <c r="AN1245" s="285" t="n"/>
      <c r="AO1245" s="297" t="n"/>
      <c r="AP1245" s="297" t="n"/>
      <c r="AQ1245" s="297" t="n"/>
      <c r="AR1245" s="297" t="n"/>
      <c r="AS1245" s="297" t="n"/>
      <c r="AT1245" s="285" t="inlineStr">
        <is>
          <t>0</t>
        </is>
      </c>
      <c r="AU1245" s="297" t="inlineStr">
        <is>
          <t>0</t>
        </is>
      </c>
      <c r="AV1245" s="297" t="inlineStr">
        <is>
          <t>0</t>
        </is>
      </c>
      <c r="AW1245" s="297" t="inlineStr">
        <is>
          <t>0</t>
        </is>
      </c>
      <c r="AX1245" s="297" t="inlineStr">
        <is>
          <t>0</t>
        </is>
      </c>
      <c r="AY1245" s="286" t="inlineStr">
        <is>
          <t>0</t>
        </is>
      </c>
      <c r="AZ1245" s="286" t="inlineStr">
        <is>
          <t>0</t>
        </is>
      </c>
      <c r="BA1245" s="287" t="inlineStr">
        <is>
          <t>0</t>
        </is>
      </c>
      <c r="BB1245" s="286" t="inlineStr">
        <is>
          <t>0</t>
        </is>
      </c>
      <c r="BC1245" s="286" t="inlineStr">
        <is>
          <t>0</t>
        </is>
      </c>
      <c r="BD1245" s="286" t="inlineStr">
        <is>
          <t>0</t>
        </is>
      </c>
      <c r="BE1245" s="286" t="inlineStr">
        <is>
          <t>0</t>
        </is>
      </c>
      <c r="BF1245" s="286" t="inlineStr">
        <is>
          <t>0</t>
        </is>
      </c>
      <c r="BG1245" s="286" t="inlineStr">
        <is>
          <t>0</t>
        </is>
      </c>
      <c r="BH1245" s="297" t="inlineStr">
        <is>
          <t>0</t>
        </is>
      </c>
      <c r="BI1245" s="297" t="inlineStr">
        <is>
          <t>0</t>
        </is>
      </c>
      <c r="BJ1245" s="297" t="inlineStr">
        <is>
          <t>0</t>
        </is>
      </c>
      <c r="BK1245" s="297" t="inlineStr">
        <is>
          <t>0</t>
        </is>
      </c>
      <c r="BL1245" s="297" t="inlineStr">
        <is>
          <t>0</t>
        </is>
      </c>
      <c r="BM1245" s="297" t="inlineStr">
        <is>
          <t>0</t>
        </is>
      </c>
      <c r="BN1245" s="297" t="inlineStr">
        <is>
          <t>0</t>
        </is>
      </c>
      <c r="BO1245" s="285" t="inlineStr">
        <is>
          <t>0</t>
        </is>
      </c>
      <c r="BP1245" s="297" t="inlineStr">
        <is>
          <t>0</t>
        </is>
      </c>
      <c r="BQ1245" s="297" t="inlineStr">
        <is>
          <t>0</t>
        </is>
      </c>
      <c r="BR1245" s="297" t="inlineStr">
        <is>
          <t>0</t>
        </is>
      </c>
      <c r="BS1245" s="297" t="inlineStr">
        <is>
          <t>0</t>
        </is>
      </c>
      <c r="BT1245" s="297" t="inlineStr">
        <is>
          <t>0</t>
        </is>
      </c>
      <c r="BU1245" s="297" t="inlineStr">
        <is>
          <t>0</t>
        </is>
      </c>
      <c r="BV1245" s="297" t="inlineStr">
        <is>
          <t>0</t>
        </is>
      </c>
      <c r="BW1245" s="288" t="inlineStr">
        <is>
          <t>0</t>
        </is>
      </c>
      <c r="BX1245" s="276">
        <f>SUM(IF(COUNTIF(#REF!, "*1.*"), 2, 0), IF(COUNTIF(#REF!, "*2.*"), 2, 0), IF(COUNTIF(#REF!, "*3.*"), 2, 0), IF(COUNTIF(#REF!, "*4.*"), 2, 0), IF(COUNTIF(#REF!, "*5.*"), 2, 0), IF(COUNTIF(#REF!, "*6.*"), 2, 0))</f>
        <v/>
      </c>
      <c r="BY1245" s="277">
        <f t="array" ref="BY1245">SUM(VALUE(AT1245),VALUE(AU1245),VALUE(AV1245),VALUE(AW1245),VALUE(AX1245),VALUE(AY1245),VALUE(AZ1245),VALUE(BB1245),VALUE(BC1245),VALUE(BD1245),VALUE(BE1245),VALUE(BF1245),VALUE(BG1245),VALUE(BH1245),VALUE(BI1245),VALUE(BJ1245),VALUE(BK1245),VALUE(BL1245),VALUE(BM1245),VALUE(BN1245),VALUE(BO1245),VALUE(BP1245),VALUE(BQ1245),VALUE(BR1245),VALUE(BS1245),VALUE(BT1245),VALUE(BU1245),VALUE(BV1245),VALUE(BW1245))</f>
        <v/>
      </c>
      <c r="BZ1245" s="307" t="n"/>
      <c r="CA1245" s="307" t="n"/>
      <c r="CB1245" s="307" t="n"/>
      <c r="CC1245" s="307" t="n"/>
      <c r="CD1245" s="307" t="n"/>
      <c r="CE1245" s="307" t="n"/>
      <c r="CF1245" s="307" t="n"/>
      <c r="CG1245" s="307" t="n"/>
      <c r="CH1245" s="307" t="n"/>
      <c r="CI1245" s="307" t="n"/>
      <c r="CJ1245" s="307" t="n"/>
      <c r="CK1245" s="307" t="n"/>
      <c r="CL1245" s="307" t="n"/>
      <c r="CM1245" s="307" t="n"/>
      <c r="CN1245" s="307" t="n"/>
      <c r="CO1245" s="307" t="n"/>
      <c r="CP1245" s="307" t="n"/>
      <c r="CQ1245" s="307" t="n"/>
      <c r="CR1245" s="279" t="inlineStr"/>
      <c r="CS1245" s="280">
        <f>AVERAGE(Value(BY1245),value(CR1245))</f>
        <v/>
      </c>
      <c r="CT1245" s="421">
        <f>(IF(OR(MediaScorecard!BG1732="x", MediaScorecard!BH1732="x",MediaScorecard!BI1732="x",MediaScorecard!BJ1732="x",MediaScorecard!BK1732="x"),1, 2))</f>
        <v/>
      </c>
      <c r="CU1245" s="308" t="n"/>
      <c r="CV1245" s="308" t="n"/>
      <c r="CW1245" s="308" t="n"/>
      <c r="CX1245" s="309" t="n"/>
      <c r="CY1245" s="308" t="n"/>
      <c r="CZ1245" s="308" t="n"/>
      <c r="DA1245" s="308" t="n"/>
    </row>
    <row r="1246" ht="21" customHeight="1" s="590">
      <c r="A1246" s="421" t="n"/>
      <c r="B1246" s="270" t="n"/>
      <c r="C1246" s="266" t="n"/>
      <c r="D1246" s="267" t="inlineStr"/>
      <c r="E1246" s="267" t="inlineStr"/>
      <c r="F1246" s="268" t="inlineStr"/>
      <c r="G1246" s="421" t="n"/>
      <c r="H1246" s="269" t="n"/>
      <c r="I1246" s="421" t="n"/>
      <c r="J1246" s="421" t="n"/>
      <c r="K1246" s="421" t="n"/>
      <c r="L1246" s="421" t="n"/>
      <c r="M1246" s="421" t="n"/>
      <c r="N1246" s="421" t="n"/>
      <c r="O1246" s="421" t="n"/>
      <c r="P1246" s="421" t="n"/>
      <c r="Q1246" s="421" t="n"/>
      <c r="R1246" s="270" t="n"/>
      <c r="S1246" s="421" t="n"/>
      <c r="T1246" s="421" t="n"/>
      <c r="U1246" s="421" t="n"/>
      <c r="V1246" s="421" t="n"/>
      <c r="W1246" s="421" t="n"/>
      <c r="X1246" s="421" t="n"/>
      <c r="Y1246" s="421" t="n"/>
      <c r="Z1246" s="421" t="n"/>
      <c r="AA1246" s="421" t="n"/>
      <c r="AB1246" s="421" t="n"/>
      <c r="AC1246" s="421" t="n"/>
      <c r="AD1246" s="421" t="n"/>
      <c r="AE1246" s="421" t="n"/>
      <c r="AF1246" s="421" t="n"/>
      <c r="AG1246" s="421" t="n"/>
      <c r="AH1246" s="421" t="n"/>
      <c r="AI1246" s="421" t="n"/>
      <c r="AJ1246" s="297" t="n"/>
      <c r="AK1246" s="297" t="n"/>
      <c r="AL1246" s="284" t="n"/>
      <c r="AM1246" s="297" t="n"/>
      <c r="AN1246" s="285" t="n"/>
      <c r="AO1246" s="297" t="n"/>
      <c r="AP1246" s="297" t="n"/>
      <c r="AQ1246" s="297" t="n"/>
      <c r="AR1246" s="297" t="n"/>
      <c r="AS1246" s="297" t="n"/>
      <c r="AT1246" s="285" t="inlineStr">
        <is>
          <t>0</t>
        </is>
      </c>
      <c r="AU1246" s="297" t="inlineStr">
        <is>
          <t>0</t>
        </is>
      </c>
      <c r="AV1246" s="297" t="inlineStr">
        <is>
          <t>0</t>
        </is>
      </c>
      <c r="AW1246" s="297" t="inlineStr">
        <is>
          <t>0</t>
        </is>
      </c>
      <c r="AX1246" s="297" t="inlineStr">
        <is>
          <t>0</t>
        </is>
      </c>
      <c r="AY1246" s="286" t="inlineStr">
        <is>
          <t>0</t>
        </is>
      </c>
      <c r="AZ1246" s="286" t="inlineStr">
        <is>
          <t>0</t>
        </is>
      </c>
      <c r="BA1246" s="287" t="inlineStr">
        <is>
          <t>0</t>
        </is>
      </c>
      <c r="BB1246" s="286" t="inlineStr">
        <is>
          <t>0</t>
        </is>
      </c>
      <c r="BC1246" s="286" t="inlineStr">
        <is>
          <t>0</t>
        </is>
      </c>
      <c r="BD1246" s="286" t="inlineStr">
        <is>
          <t>0</t>
        </is>
      </c>
      <c r="BE1246" s="286" t="inlineStr">
        <is>
          <t>0</t>
        </is>
      </c>
      <c r="BF1246" s="286" t="inlineStr">
        <is>
          <t>0</t>
        </is>
      </c>
      <c r="BG1246" s="286" t="inlineStr">
        <is>
          <t>0</t>
        </is>
      </c>
      <c r="BH1246" s="297" t="inlineStr">
        <is>
          <t>0</t>
        </is>
      </c>
      <c r="BI1246" s="297" t="inlineStr">
        <is>
          <t>0</t>
        </is>
      </c>
      <c r="BJ1246" s="297" t="inlineStr">
        <is>
          <t>0</t>
        </is>
      </c>
      <c r="BK1246" s="297" t="inlineStr">
        <is>
          <t>0</t>
        </is>
      </c>
      <c r="BL1246" s="297" t="inlineStr">
        <is>
          <t>0</t>
        </is>
      </c>
      <c r="BM1246" s="297" t="inlineStr">
        <is>
          <t>0</t>
        </is>
      </c>
      <c r="BN1246" s="297" t="inlineStr">
        <is>
          <t>0</t>
        </is>
      </c>
      <c r="BO1246" s="285" t="inlineStr">
        <is>
          <t>0</t>
        </is>
      </c>
      <c r="BP1246" s="297" t="inlineStr">
        <is>
          <t>0</t>
        </is>
      </c>
      <c r="BQ1246" s="297" t="inlineStr">
        <is>
          <t>0</t>
        </is>
      </c>
      <c r="BR1246" s="297" t="inlineStr">
        <is>
          <t>0</t>
        </is>
      </c>
      <c r="BS1246" s="297" t="inlineStr">
        <is>
          <t>0</t>
        </is>
      </c>
      <c r="BT1246" s="297" t="inlineStr">
        <is>
          <t>0</t>
        </is>
      </c>
      <c r="BU1246" s="297" t="inlineStr">
        <is>
          <t>0</t>
        </is>
      </c>
      <c r="BV1246" s="297" t="inlineStr">
        <is>
          <t>0</t>
        </is>
      </c>
      <c r="BW1246" s="288" t="inlineStr">
        <is>
          <t>0</t>
        </is>
      </c>
      <c r="BX1246" s="276">
        <f>SUM(IF(COUNTIF(#REF!, "*1.*"), 2, 0), IF(COUNTIF(#REF!, "*2.*"), 2, 0), IF(COUNTIF(#REF!, "*3.*"), 2, 0), IF(COUNTIF(#REF!, "*4.*"), 2, 0), IF(COUNTIF(#REF!, "*5.*"), 2, 0), IF(COUNTIF(#REF!, "*6.*"), 2, 0))</f>
        <v/>
      </c>
      <c r="BY1246" s="277">
        <f t="array" ref="BY1246">SUM(VALUE(AT1246),VALUE(AU1246),VALUE(AV1246),VALUE(AW1246),VALUE(AX1246),VALUE(AY1246),VALUE(AZ1246),VALUE(BB1246),VALUE(BC1246),VALUE(BD1246),VALUE(BE1246),VALUE(BF1246),VALUE(BG1246),VALUE(BH1246),VALUE(BI1246),VALUE(BJ1246),VALUE(BK1246),VALUE(BL1246),VALUE(BM1246),VALUE(BN1246),VALUE(BO1246),VALUE(BP1246),VALUE(BQ1246),VALUE(BR1246),VALUE(BS1246),VALUE(BT1246),VALUE(BU1246),VALUE(BV1246),VALUE(BW1246))</f>
        <v/>
      </c>
      <c r="BZ1246" s="307" t="n"/>
      <c r="CA1246" s="307" t="n"/>
      <c r="CB1246" s="307" t="n"/>
      <c r="CC1246" s="307" t="n"/>
      <c r="CD1246" s="307" t="n"/>
      <c r="CE1246" s="307" t="n"/>
      <c r="CF1246" s="307" t="n"/>
      <c r="CG1246" s="307" t="n"/>
      <c r="CH1246" s="307" t="n"/>
      <c r="CI1246" s="307" t="n"/>
      <c r="CJ1246" s="307" t="n"/>
      <c r="CK1246" s="307" t="n"/>
      <c r="CL1246" s="307" t="n"/>
      <c r="CM1246" s="307" t="n"/>
      <c r="CN1246" s="307" t="n"/>
      <c r="CO1246" s="307" t="n"/>
      <c r="CP1246" s="307" t="n"/>
      <c r="CQ1246" s="307" t="n"/>
      <c r="CR1246" s="279" t="inlineStr"/>
      <c r="CS1246" s="280">
        <f>AVERAGE(Value(BY1246),value(CR1246))</f>
        <v/>
      </c>
      <c r="CT1246" s="421">
        <f>(IF(OR(MediaScorecard!BG1733="x", MediaScorecard!BH1733="x",MediaScorecard!BI1733="x",MediaScorecard!BJ1733="x",MediaScorecard!BK1733="x"),1, 2))</f>
        <v/>
      </c>
      <c r="CU1246" s="308" t="n"/>
      <c r="CV1246" s="308" t="n"/>
      <c r="CW1246" s="308" t="n"/>
      <c r="CX1246" s="309" t="n"/>
      <c r="CY1246" s="308" t="n"/>
      <c r="CZ1246" s="308" t="n"/>
      <c r="DA1246" s="308" t="n"/>
    </row>
    <row r="1247" ht="21" customHeight="1" s="590">
      <c r="A1247" s="421" t="n"/>
      <c r="B1247" s="270" t="n"/>
      <c r="C1247" s="266" t="n"/>
      <c r="D1247" s="267" t="inlineStr"/>
      <c r="E1247" s="267" t="inlineStr"/>
      <c r="F1247" s="268" t="inlineStr"/>
      <c r="G1247" s="421" t="n"/>
      <c r="H1247" s="269" t="n"/>
      <c r="I1247" s="421" t="n"/>
      <c r="J1247" s="421" t="n"/>
      <c r="K1247" s="421" t="n"/>
      <c r="L1247" s="421" t="n"/>
      <c r="M1247" s="421" t="n"/>
      <c r="N1247" s="421" t="n"/>
      <c r="O1247" s="421" t="n"/>
      <c r="P1247" s="421" t="n"/>
      <c r="Q1247" s="421" t="n"/>
      <c r="R1247" s="270" t="n"/>
      <c r="S1247" s="421" t="n"/>
      <c r="T1247" s="421" t="n"/>
      <c r="U1247" s="421" t="n"/>
      <c r="V1247" s="421" t="n"/>
      <c r="W1247" s="421" t="n"/>
      <c r="X1247" s="421" t="n"/>
      <c r="Y1247" s="421" t="n"/>
      <c r="Z1247" s="421" t="n"/>
      <c r="AA1247" s="421" t="n"/>
      <c r="AB1247" s="421" t="n"/>
      <c r="AC1247" s="421" t="n"/>
      <c r="AD1247" s="421" t="n"/>
      <c r="AE1247" s="421" t="n"/>
      <c r="AF1247" s="421" t="n"/>
      <c r="AG1247" s="421" t="n"/>
      <c r="AH1247" s="421" t="n"/>
      <c r="AI1247" s="421" t="n"/>
      <c r="AJ1247" s="297" t="n"/>
      <c r="AK1247" s="297" t="n"/>
      <c r="AL1247" s="284" t="n"/>
      <c r="AM1247" s="297" t="n"/>
      <c r="AN1247" s="285" t="n"/>
      <c r="AO1247" s="297" t="n"/>
      <c r="AP1247" s="297" t="n"/>
      <c r="AQ1247" s="297" t="n"/>
      <c r="AR1247" s="297" t="n"/>
      <c r="AS1247" s="297" t="n"/>
      <c r="AT1247" s="285" t="inlineStr">
        <is>
          <t>0</t>
        </is>
      </c>
      <c r="AU1247" s="297" t="inlineStr">
        <is>
          <t>0</t>
        </is>
      </c>
      <c r="AV1247" s="297" t="inlineStr">
        <is>
          <t>0</t>
        </is>
      </c>
      <c r="AW1247" s="297" t="inlineStr">
        <is>
          <t>0</t>
        </is>
      </c>
      <c r="AX1247" s="297" t="inlineStr">
        <is>
          <t>0</t>
        </is>
      </c>
      <c r="AY1247" s="286" t="inlineStr">
        <is>
          <t>0</t>
        </is>
      </c>
      <c r="AZ1247" s="286" t="inlineStr">
        <is>
          <t>0</t>
        </is>
      </c>
      <c r="BA1247" s="287" t="inlineStr">
        <is>
          <t>0</t>
        </is>
      </c>
      <c r="BB1247" s="286" t="inlineStr">
        <is>
          <t>0</t>
        </is>
      </c>
      <c r="BC1247" s="286" t="inlineStr">
        <is>
          <t>0</t>
        </is>
      </c>
      <c r="BD1247" s="286" t="inlineStr">
        <is>
          <t>0</t>
        </is>
      </c>
      <c r="BE1247" s="286" t="inlineStr">
        <is>
          <t>0</t>
        </is>
      </c>
      <c r="BF1247" s="286" t="inlineStr">
        <is>
          <t>0</t>
        </is>
      </c>
      <c r="BG1247" s="286" t="inlineStr">
        <is>
          <t>0</t>
        </is>
      </c>
      <c r="BH1247" s="297" t="inlineStr">
        <is>
          <t>0</t>
        </is>
      </c>
      <c r="BI1247" s="297" t="inlineStr">
        <is>
          <t>0</t>
        </is>
      </c>
      <c r="BJ1247" s="297" t="inlineStr">
        <is>
          <t>0</t>
        </is>
      </c>
      <c r="BK1247" s="297" t="inlineStr">
        <is>
          <t>0</t>
        </is>
      </c>
      <c r="BL1247" s="297" t="inlineStr">
        <is>
          <t>0</t>
        </is>
      </c>
      <c r="BM1247" s="297" t="inlineStr">
        <is>
          <t>0</t>
        </is>
      </c>
      <c r="BN1247" s="297" t="inlineStr">
        <is>
          <t>0</t>
        </is>
      </c>
      <c r="BO1247" s="285" t="inlineStr">
        <is>
          <t>0</t>
        </is>
      </c>
      <c r="BP1247" s="297" t="inlineStr">
        <is>
          <t>0</t>
        </is>
      </c>
      <c r="BQ1247" s="297" t="inlineStr">
        <is>
          <t>0</t>
        </is>
      </c>
      <c r="BR1247" s="297" t="inlineStr">
        <is>
          <t>0</t>
        </is>
      </c>
      <c r="BS1247" s="297" t="inlineStr">
        <is>
          <t>0</t>
        </is>
      </c>
      <c r="BT1247" s="297" t="inlineStr">
        <is>
          <t>0</t>
        </is>
      </c>
      <c r="BU1247" s="297" t="inlineStr">
        <is>
          <t>0</t>
        </is>
      </c>
      <c r="BV1247" s="297" t="inlineStr">
        <is>
          <t>0</t>
        </is>
      </c>
      <c r="BW1247" s="288" t="inlineStr">
        <is>
          <t>0</t>
        </is>
      </c>
      <c r="BX1247" s="276">
        <f>SUM(IF(COUNTIF(#REF!, "*1.*"), 2, 0), IF(COUNTIF(#REF!, "*2.*"), 2, 0), IF(COUNTIF(#REF!, "*3.*"), 2, 0), IF(COUNTIF(#REF!, "*4.*"), 2, 0), IF(COUNTIF(#REF!, "*5.*"), 2, 0), IF(COUNTIF(#REF!, "*6.*"), 2, 0))</f>
        <v/>
      </c>
      <c r="BY1247" s="277">
        <f t="array" ref="BY1247">SUM(VALUE(AT1247),VALUE(AU1247),VALUE(AV1247),VALUE(AW1247),VALUE(AX1247),VALUE(AY1247),VALUE(AZ1247),VALUE(BB1247),VALUE(BC1247),VALUE(BD1247),VALUE(BE1247),VALUE(BF1247),VALUE(BG1247),VALUE(BH1247),VALUE(BI1247),VALUE(BJ1247),VALUE(BK1247),VALUE(BL1247),VALUE(BM1247),VALUE(BN1247),VALUE(BO1247),VALUE(BP1247),VALUE(BQ1247),VALUE(BR1247),VALUE(BS1247),VALUE(BT1247),VALUE(BU1247),VALUE(BV1247),VALUE(BW1247))</f>
        <v/>
      </c>
      <c r="BZ1247" s="307" t="n"/>
      <c r="CA1247" s="307" t="n"/>
      <c r="CB1247" s="307" t="n"/>
      <c r="CC1247" s="307" t="n"/>
      <c r="CD1247" s="307" t="n"/>
      <c r="CE1247" s="307" t="n"/>
      <c r="CF1247" s="307" t="n"/>
      <c r="CG1247" s="307" t="n"/>
      <c r="CH1247" s="307" t="n"/>
      <c r="CI1247" s="307" t="n"/>
      <c r="CJ1247" s="307" t="n"/>
      <c r="CK1247" s="307" t="n"/>
      <c r="CL1247" s="307" t="n"/>
      <c r="CM1247" s="307" t="n"/>
      <c r="CN1247" s="307" t="n"/>
      <c r="CO1247" s="307" t="n"/>
      <c r="CP1247" s="307" t="n"/>
      <c r="CQ1247" s="307" t="n"/>
      <c r="CR1247" s="279" t="inlineStr"/>
      <c r="CS1247" s="280">
        <f>AVERAGE(Value(BY1247),value(CR1247))</f>
        <v/>
      </c>
      <c r="CT1247" s="421">
        <f>(IF(OR(MediaScorecard!BG1734="x", MediaScorecard!BH1734="x",MediaScorecard!BI1734="x",MediaScorecard!BJ1734="x",MediaScorecard!BK1734="x"),1, 2))</f>
        <v/>
      </c>
      <c r="CU1247" s="308" t="n"/>
      <c r="CV1247" s="308" t="n"/>
      <c r="CW1247" s="308" t="n"/>
      <c r="CX1247" s="309" t="n"/>
      <c r="CY1247" s="308" t="n"/>
      <c r="CZ1247" s="308" t="n"/>
      <c r="DA1247" s="308" t="n"/>
    </row>
    <row r="1248" ht="21" customHeight="1" s="590">
      <c r="A1248" s="421" t="n"/>
      <c r="B1248" s="270" t="n"/>
      <c r="C1248" s="266" t="n"/>
      <c r="D1248" s="267" t="inlineStr"/>
      <c r="E1248" s="267" t="inlineStr"/>
      <c r="F1248" s="268" t="inlineStr"/>
      <c r="G1248" s="421" t="n"/>
      <c r="H1248" s="269" t="n"/>
      <c r="I1248" s="421" t="n"/>
      <c r="J1248" s="421" t="n"/>
      <c r="K1248" s="421" t="n"/>
      <c r="L1248" s="421" t="n"/>
      <c r="M1248" s="421" t="n"/>
      <c r="N1248" s="421" t="n"/>
      <c r="O1248" s="421" t="n"/>
      <c r="P1248" s="421" t="n"/>
      <c r="Q1248" s="421" t="n"/>
      <c r="R1248" s="270" t="n"/>
      <c r="S1248" s="421" t="n"/>
      <c r="T1248" s="421" t="n"/>
      <c r="U1248" s="421" t="n"/>
      <c r="V1248" s="421" t="n"/>
      <c r="W1248" s="421" t="n"/>
      <c r="X1248" s="421" t="n"/>
      <c r="Y1248" s="421" t="n"/>
      <c r="Z1248" s="421" t="n"/>
      <c r="AA1248" s="421" t="n"/>
      <c r="AB1248" s="421" t="n"/>
      <c r="AC1248" s="421" t="n"/>
      <c r="AD1248" s="421" t="n"/>
      <c r="AE1248" s="421" t="n"/>
      <c r="AF1248" s="421" t="n"/>
      <c r="AG1248" s="421" t="n"/>
      <c r="AH1248" s="421" t="n"/>
      <c r="AI1248" s="421" t="n"/>
      <c r="AJ1248" s="297" t="n"/>
      <c r="AK1248" s="297" t="n"/>
      <c r="AL1248" s="284" t="n"/>
      <c r="AM1248" s="297" t="n"/>
      <c r="AN1248" s="285" t="n"/>
      <c r="AO1248" s="297" t="n"/>
      <c r="AP1248" s="297" t="n"/>
      <c r="AQ1248" s="297" t="n"/>
      <c r="AR1248" s="297" t="n"/>
      <c r="AS1248" s="297" t="n"/>
      <c r="AT1248" s="285" t="inlineStr">
        <is>
          <t>0</t>
        </is>
      </c>
      <c r="AU1248" s="297" t="inlineStr">
        <is>
          <t>0</t>
        </is>
      </c>
      <c r="AV1248" s="297" t="inlineStr">
        <is>
          <t>0</t>
        </is>
      </c>
      <c r="AW1248" s="297" t="inlineStr">
        <is>
          <t>0</t>
        </is>
      </c>
      <c r="AX1248" s="297" t="inlineStr">
        <is>
          <t>0</t>
        </is>
      </c>
      <c r="AY1248" s="286" t="inlineStr">
        <is>
          <t>0</t>
        </is>
      </c>
      <c r="AZ1248" s="286" t="inlineStr">
        <is>
          <t>0</t>
        </is>
      </c>
      <c r="BA1248" s="287" t="inlineStr">
        <is>
          <t>0</t>
        </is>
      </c>
      <c r="BB1248" s="286" t="inlineStr">
        <is>
          <t>0</t>
        </is>
      </c>
      <c r="BC1248" s="286" t="inlineStr">
        <is>
          <t>0</t>
        </is>
      </c>
      <c r="BD1248" s="286" t="inlineStr">
        <is>
          <t>0</t>
        </is>
      </c>
      <c r="BE1248" s="286" t="inlineStr">
        <is>
          <t>0</t>
        </is>
      </c>
      <c r="BF1248" s="286" t="inlineStr">
        <is>
          <t>0</t>
        </is>
      </c>
      <c r="BG1248" s="286" t="inlineStr">
        <is>
          <t>0</t>
        </is>
      </c>
      <c r="BH1248" s="297" t="inlineStr">
        <is>
          <t>0</t>
        </is>
      </c>
      <c r="BI1248" s="297" t="inlineStr">
        <is>
          <t>0</t>
        </is>
      </c>
      <c r="BJ1248" s="297" t="inlineStr">
        <is>
          <t>0</t>
        </is>
      </c>
      <c r="BK1248" s="297" t="inlineStr">
        <is>
          <t>0</t>
        </is>
      </c>
      <c r="BL1248" s="297" t="inlineStr">
        <is>
          <t>0</t>
        </is>
      </c>
      <c r="BM1248" s="297" t="inlineStr">
        <is>
          <t>0</t>
        </is>
      </c>
      <c r="BN1248" s="297" t="inlineStr">
        <is>
          <t>0</t>
        </is>
      </c>
      <c r="BO1248" s="285" t="inlineStr">
        <is>
          <t>0</t>
        </is>
      </c>
      <c r="BP1248" s="297" t="inlineStr">
        <is>
          <t>0</t>
        </is>
      </c>
      <c r="BQ1248" s="297" t="inlineStr">
        <is>
          <t>0</t>
        </is>
      </c>
      <c r="BR1248" s="297" t="inlineStr">
        <is>
          <t>0</t>
        </is>
      </c>
      <c r="BS1248" s="297" t="inlineStr">
        <is>
          <t>0</t>
        </is>
      </c>
      <c r="BT1248" s="297" t="inlineStr">
        <is>
          <t>0</t>
        </is>
      </c>
      <c r="BU1248" s="297" t="inlineStr">
        <is>
          <t>0</t>
        </is>
      </c>
      <c r="BV1248" s="297" t="inlineStr">
        <is>
          <t>0</t>
        </is>
      </c>
      <c r="BW1248" s="288" t="inlineStr">
        <is>
          <t>0</t>
        </is>
      </c>
      <c r="BX1248" s="276">
        <f>SUM(IF(COUNTIF(#REF!, "*1.*"), 2, 0), IF(COUNTIF(#REF!, "*2.*"), 2, 0), IF(COUNTIF(#REF!, "*3.*"), 2, 0), IF(COUNTIF(#REF!, "*4.*"), 2, 0), IF(COUNTIF(#REF!, "*5.*"), 2, 0), IF(COUNTIF(#REF!, "*6.*"), 2, 0))</f>
        <v/>
      </c>
      <c r="BY1248" s="277">
        <f t="array" ref="BY1248">SUM(VALUE(AT1248),VALUE(AU1248),VALUE(AV1248),VALUE(AW1248),VALUE(AX1248),VALUE(AY1248),VALUE(AZ1248),VALUE(BB1248),VALUE(BC1248),VALUE(BD1248),VALUE(BE1248),VALUE(BF1248),VALUE(BG1248),VALUE(BH1248),VALUE(BI1248),VALUE(BJ1248),VALUE(BK1248),VALUE(BL1248),VALUE(BM1248),VALUE(BN1248),VALUE(BO1248),VALUE(BP1248),VALUE(BQ1248),VALUE(BR1248),VALUE(BS1248),VALUE(BT1248),VALUE(BU1248),VALUE(BV1248),VALUE(BW1248))</f>
        <v/>
      </c>
      <c r="BZ1248" s="307" t="n"/>
      <c r="CA1248" s="307" t="n"/>
      <c r="CB1248" s="307" t="n"/>
      <c r="CC1248" s="307" t="n"/>
      <c r="CD1248" s="307" t="n"/>
      <c r="CE1248" s="307" t="n"/>
      <c r="CF1248" s="307" t="n"/>
      <c r="CG1248" s="307" t="n"/>
      <c r="CH1248" s="307" t="n"/>
      <c r="CI1248" s="307" t="n"/>
      <c r="CJ1248" s="307" t="n"/>
      <c r="CK1248" s="307" t="n"/>
      <c r="CL1248" s="307" t="n"/>
      <c r="CM1248" s="307" t="n"/>
      <c r="CN1248" s="307" t="n"/>
      <c r="CO1248" s="307" t="n"/>
      <c r="CP1248" s="307" t="n"/>
      <c r="CQ1248" s="307" t="n"/>
      <c r="CR1248" s="279" t="inlineStr"/>
      <c r="CS1248" s="280">
        <f>AVERAGE(Value(BY1248),value(CR1248))</f>
        <v/>
      </c>
      <c r="CT1248" s="421">
        <f>(IF(OR(MediaScorecard!BG1735="x", MediaScorecard!BH1735="x",MediaScorecard!BI1735="x",MediaScorecard!BJ1735="x",MediaScorecard!BK1735="x"),1, 2))</f>
        <v/>
      </c>
      <c r="CU1248" s="308" t="n"/>
      <c r="CV1248" s="308" t="n"/>
      <c r="CW1248" s="308" t="n"/>
      <c r="CX1248" s="309" t="n"/>
      <c r="CY1248" s="308" t="n"/>
      <c r="CZ1248" s="308" t="n"/>
      <c r="DA1248" s="308" t="n"/>
    </row>
    <row r="1249" ht="21" customHeight="1" s="590">
      <c r="A1249" s="421" t="n"/>
      <c r="B1249" s="270" t="n"/>
      <c r="C1249" s="266" t="n"/>
      <c r="D1249" s="267" t="inlineStr"/>
      <c r="E1249" s="267" t="inlineStr"/>
      <c r="F1249" s="268" t="inlineStr"/>
      <c r="G1249" s="421" t="n"/>
      <c r="H1249" s="269" t="n"/>
      <c r="I1249" s="421" t="n"/>
      <c r="J1249" s="421" t="n"/>
      <c r="K1249" s="421" t="n"/>
      <c r="L1249" s="421" t="n"/>
      <c r="M1249" s="421" t="n"/>
      <c r="N1249" s="421" t="n"/>
      <c r="O1249" s="421" t="n"/>
      <c r="P1249" s="421" t="n"/>
      <c r="Q1249" s="421" t="n"/>
      <c r="R1249" s="270" t="n"/>
      <c r="S1249" s="421" t="n"/>
      <c r="T1249" s="421" t="n"/>
      <c r="U1249" s="421" t="n"/>
      <c r="V1249" s="421" t="n"/>
      <c r="W1249" s="421" t="n"/>
      <c r="X1249" s="421" t="n"/>
      <c r="Y1249" s="421" t="n"/>
      <c r="Z1249" s="421" t="n"/>
      <c r="AA1249" s="421" t="n"/>
      <c r="AB1249" s="421" t="n"/>
      <c r="AC1249" s="421" t="n"/>
      <c r="AD1249" s="421" t="n"/>
      <c r="AE1249" s="421" t="n"/>
      <c r="AF1249" s="421" t="n"/>
      <c r="AG1249" s="421" t="n"/>
      <c r="AH1249" s="421" t="n"/>
      <c r="AI1249" s="421" t="n"/>
      <c r="AJ1249" s="297" t="n"/>
      <c r="AK1249" s="297" t="n"/>
      <c r="AL1249" s="284" t="n"/>
      <c r="AM1249" s="297" t="n"/>
      <c r="AN1249" s="285" t="n"/>
      <c r="AO1249" s="297" t="n"/>
      <c r="AP1249" s="297" t="n"/>
      <c r="AQ1249" s="297" t="n"/>
      <c r="AR1249" s="297" t="n"/>
      <c r="AS1249" s="297" t="n"/>
      <c r="AT1249" s="285" t="inlineStr">
        <is>
          <t>0</t>
        </is>
      </c>
      <c r="AU1249" s="297" t="inlineStr">
        <is>
          <t>0</t>
        </is>
      </c>
      <c r="AV1249" s="297" t="inlineStr">
        <is>
          <t>0</t>
        </is>
      </c>
      <c r="AW1249" s="297" t="inlineStr">
        <is>
          <t>0</t>
        </is>
      </c>
      <c r="AX1249" s="297" t="inlineStr">
        <is>
          <t>0</t>
        </is>
      </c>
      <c r="AY1249" s="286" t="inlineStr">
        <is>
          <t>0</t>
        </is>
      </c>
      <c r="AZ1249" s="286" t="inlineStr">
        <is>
          <t>0</t>
        </is>
      </c>
      <c r="BA1249" s="287" t="inlineStr">
        <is>
          <t>0</t>
        </is>
      </c>
      <c r="BB1249" s="286" t="inlineStr">
        <is>
          <t>0</t>
        </is>
      </c>
      <c r="BC1249" s="286" t="inlineStr">
        <is>
          <t>0</t>
        </is>
      </c>
      <c r="BD1249" s="286" t="inlineStr">
        <is>
          <t>0</t>
        </is>
      </c>
      <c r="BE1249" s="286" t="inlineStr">
        <is>
          <t>0</t>
        </is>
      </c>
      <c r="BF1249" s="286" t="inlineStr">
        <is>
          <t>0</t>
        </is>
      </c>
      <c r="BG1249" s="286" t="inlineStr">
        <is>
          <t>0</t>
        </is>
      </c>
      <c r="BH1249" s="297" t="inlineStr">
        <is>
          <t>0</t>
        </is>
      </c>
      <c r="BI1249" s="297" t="inlineStr">
        <is>
          <t>0</t>
        </is>
      </c>
      <c r="BJ1249" s="297" t="inlineStr">
        <is>
          <t>0</t>
        </is>
      </c>
      <c r="BK1249" s="297" t="inlineStr">
        <is>
          <t>0</t>
        </is>
      </c>
      <c r="BL1249" s="297" t="inlineStr">
        <is>
          <t>0</t>
        </is>
      </c>
      <c r="BM1249" s="297" t="inlineStr">
        <is>
          <t>0</t>
        </is>
      </c>
      <c r="BN1249" s="297" t="inlineStr">
        <is>
          <t>0</t>
        </is>
      </c>
      <c r="BO1249" s="285" t="inlineStr">
        <is>
          <t>0</t>
        </is>
      </c>
      <c r="BP1249" s="297" t="inlineStr">
        <is>
          <t>0</t>
        </is>
      </c>
      <c r="BQ1249" s="297" t="inlineStr">
        <is>
          <t>0</t>
        </is>
      </c>
      <c r="BR1249" s="297" t="inlineStr">
        <is>
          <t>0</t>
        </is>
      </c>
      <c r="BS1249" s="297" t="inlineStr">
        <is>
          <t>0</t>
        </is>
      </c>
      <c r="BT1249" s="297" t="inlineStr">
        <is>
          <t>0</t>
        </is>
      </c>
      <c r="BU1249" s="297" t="inlineStr">
        <is>
          <t>0</t>
        </is>
      </c>
      <c r="BV1249" s="297" t="inlineStr">
        <is>
          <t>0</t>
        </is>
      </c>
      <c r="BW1249" s="288" t="inlineStr">
        <is>
          <t>0</t>
        </is>
      </c>
      <c r="BX1249" s="276">
        <f>SUM(IF(COUNTIF(#REF!, "*1.*"), 2, 0), IF(COUNTIF(#REF!, "*2.*"), 2, 0), IF(COUNTIF(#REF!, "*3.*"), 2, 0), IF(COUNTIF(#REF!, "*4.*"), 2, 0), IF(COUNTIF(#REF!, "*5.*"), 2, 0), IF(COUNTIF(#REF!, "*6.*"), 2, 0))</f>
        <v/>
      </c>
      <c r="BY1249" s="277">
        <f t="array" ref="BY1249">SUM(VALUE(AT1249),VALUE(AU1249),VALUE(AV1249),VALUE(AW1249),VALUE(AX1249),VALUE(AY1249),VALUE(AZ1249),VALUE(BB1249),VALUE(BC1249),VALUE(BD1249),VALUE(BE1249),VALUE(BF1249),VALUE(BG1249),VALUE(BH1249),VALUE(BI1249),VALUE(BJ1249),VALUE(BK1249),VALUE(BL1249),VALUE(BM1249),VALUE(BN1249),VALUE(BO1249),VALUE(BP1249),VALUE(BQ1249),VALUE(BR1249),VALUE(BS1249),VALUE(BT1249),VALUE(BU1249),VALUE(BV1249),VALUE(BW1249))</f>
        <v/>
      </c>
      <c r="BZ1249" s="307" t="n"/>
      <c r="CA1249" s="307" t="n"/>
      <c r="CB1249" s="307" t="n"/>
      <c r="CC1249" s="307" t="n"/>
      <c r="CD1249" s="307" t="n"/>
      <c r="CE1249" s="307" t="n"/>
      <c r="CF1249" s="307" t="n"/>
      <c r="CG1249" s="307" t="n"/>
      <c r="CH1249" s="307" t="n"/>
      <c r="CI1249" s="307" t="n"/>
      <c r="CJ1249" s="307" t="n"/>
      <c r="CK1249" s="307" t="n"/>
      <c r="CL1249" s="307" t="n"/>
      <c r="CM1249" s="307" t="n"/>
      <c r="CN1249" s="307" t="n"/>
      <c r="CO1249" s="307" t="n"/>
      <c r="CP1249" s="307" t="n"/>
      <c r="CQ1249" s="307" t="n"/>
      <c r="CR1249" s="279" t="inlineStr"/>
      <c r="CS1249" s="280">
        <f>AVERAGE(Value(BY1249),value(CR1249))</f>
        <v/>
      </c>
      <c r="CT1249" s="421">
        <f>(IF(OR(MediaScorecard!BG1736="x", MediaScorecard!BH1736="x",MediaScorecard!BI1736="x",MediaScorecard!BJ1736="x",MediaScorecard!BK1736="x"),1, 2))</f>
        <v/>
      </c>
      <c r="CU1249" s="308" t="n"/>
      <c r="CV1249" s="308" t="n"/>
      <c r="CW1249" s="308" t="n"/>
      <c r="CX1249" s="309" t="n"/>
      <c r="CY1249" s="308" t="n"/>
      <c r="CZ1249" s="308" t="n"/>
      <c r="DA1249" s="308" t="n"/>
    </row>
    <row r="1250" ht="21" customHeight="1" s="590">
      <c r="A1250" s="421" t="n"/>
      <c r="B1250" s="270" t="n"/>
      <c r="C1250" s="266" t="n"/>
      <c r="D1250" s="267" t="inlineStr"/>
      <c r="E1250" s="267" t="inlineStr"/>
      <c r="F1250" s="268" t="inlineStr"/>
      <c r="G1250" s="421" t="n"/>
      <c r="H1250" s="269" t="n"/>
      <c r="I1250" s="421" t="n"/>
      <c r="J1250" s="421" t="n"/>
      <c r="K1250" s="421" t="n"/>
      <c r="L1250" s="421" t="n"/>
      <c r="M1250" s="421" t="n"/>
      <c r="N1250" s="421" t="n"/>
      <c r="O1250" s="421" t="n"/>
      <c r="P1250" s="421" t="n"/>
      <c r="Q1250" s="421" t="n"/>
      <c r="R1250" s="270" t="n"/>
      <c r="S1250" s="421" t="n"/>
      <c r="T1250" s="421" t="n"/>
      <c r="U1250" s="421" t="n"/>
      <c r="V1250" s="421" t="n"/>
      <c r="W1250" s="421" t="n"/>
      <c r="X1250" s="421" t="n"/>
      <c r="Y1250" s="421" t="n"/>
      <c r="Z1250" s="421" t="n"/>
      <c r="AA1250" s="421" t="n"/>
      <c r="AB1250" s="421" t="n"/>
      <c r="AC1250" s="421" t="n"/>
      <c r="AD1250" s="421" t="n"/>
      <c r="AE1250" s="421" t="n"/>
      <c r="AF1250" s="421" t="n"/>
      <c r="AG1250" s="421" t="n"/>
      <c r="AH1250" s="421" t="n"/>
      <c r="AI1250" s="421" t="n"/>
      <c r="AJ1250" s="297" t="n"/>
      <c r="AK1250" s="297" t="n"/>
      <c r="AL1250" s="284" t="n"/>
      <c r="AM1250" s="297" t="n"/>
      <c r="AN1250" s="285" t="n"/>
      <c r="AO1250" s="297" t="n"/>
      <c r="AP1250" s="297" t="n"/>
      <c r="AQ1250" s="297" t="n"/>
      <c r="AR1250" s="297" t="n"/>
      <c r="AS1250" s="297" t="n"/>
      <c r="AT1250" s="285" t="inlineStr">
        <is>
          <t>0</t>
        </is>
      </c>
      <c r="AU1250" s="297" t="inlineStr">
        <is>
          <t>0</t>
        </is>
      </c>
      <c r="AV1250" s="297" t="inlineStr">
        <is>
          <t>0</t>
        </is>
      </c>
      <c r="AW1250" s="297" t="inlineStr">
        <is>
          <t>0</t>
        </is>
      </c>
      <c r="AX1250" s="297" t="inlineStr">
        <is>
          <t>0</t>
        </is>
      </c>
      <c r="AY1250" s="286" t="inlineStr">
        <is>
          <t>0</t>
        </is>
      </c>
      <c r="AZ1250" s="286" t="inlineStr">
        <is>
          <t>0</t>
        </is>
      </c>
      <c r="BA1250" s="287" t="inlineStr">
        <is>
          <t>0</t>
        </is>
      </c>
      <c r="BB1250" s="286" t="inlineStr">
        <is>
          <t>0</t>
        </is>
      </c>
      <c r="BC1250" s="286" t="inlineStr">
        <is>
          <t>0</t>
        </is>
      </c>
      <c r="BD1250" s="286" t="inlineStr">
        <is>
          <t>0</t>
        </is>
      </c>
      <c r="BE1250" s="286" t="inlineStr">
        <is>
          <t>0</t>
        </is>
      </c>
      <c r="BF1250" s="286" t="inlineStr">
        <is>
          <t>0</t>
        </is>
      </c>
      <c r="BG1250" s="286" t="inlineStr">
        <is>
          <t>0</t>
        </is>
      </c>
      <c r="BH1250" s="297" t="inlineStr">
        <is>
          <t>0</t>
        </is>
      </c>
      <c r="BI1250" s="297" t="inlineStr">
        <is>
          <t>0</t>
        </is>
      </c>
      <c r="BJ1250" s="297" t="inlineStr">
        <is>
          <t>0</t>
        </is>
      </c>
      <c r="BK1250" s="297" t="inlineStr">
        <is>
          <t>0</t>
        </is>
      </c>
      <c r="BL1250" s="297" t="inlineStr">
        <is>
          <t>0</t>
        </is>
      </c>
      <c r="BM1250" s="297" t="inlineStr">
        <is>
          <t>0</t>
        </is>
      </c>
      <c r="BN1250" s="297" t="inlineStr">
        <is>
          <t>0</t>
        </is>
      </c>
      <c r="BO1250" s="285" t="inlineStr">
        <is>
          <t>0</t>
        </is>
      </c>
      <c r="BP1250" s="297" t="inlineStr">
        <is>
          <t>0</t>
        </is>
      </c>
      <c r="BQ1250" s="297" t="inlineStr">
        <is>
          <t>0</t>
        </is>
      </c>
      <c r="BR1250" s="297" t="inlineStr">
        <is>
          <t>0</t>
        </is>
      </c>
      <c r="BS1250" s="297" t="inlineStr">
        <is>
          <t>0</t>
        </is>
      </c>
      <c r="BT1250" s="297" t="inlineStr">
        <is>
          <t>0</t>
        </is>
      </c>
      <c r="BU1250" s="297" t="inlineStr">
        <is>
          <t>0</t>
        </is>
      </c>
      <c r="BV1250" s="297" t="inlineStr">
        <is>
          <t>0</t>
        </is>
      </c>
      <c r="BW1250" s="288" t="inlineStr">
        <is>
          <t>0</t>
        </is>
      </c>
      <c r="BX1250" s="276">
        <f>SUM(IF(COUNTIF(#REF!, "*1.*"), 2, 0), IF(COUNTIF(#REF!, "*2.*"), 2, 0), IF(COUNTIF(#REF!, "*3.*"), 2, 0), IF(COUNTIF(#REF!, "*4.*"), 2, 0), IF(COUNTIF(#REF!, "*5.*"), 2, 0), IF(COUNTIF(#REF!, "*6.*"), 2, 0))</f>
        <v/>
      </c>
      <c r="BY1250" s="277">
        <f t="array" ref="BY1250">SUM(VALUE(AT1250),VALUE(AU1250),VALUE(AV1250),VALUE(AW1250),VALUE(AX1250),VALUE(AY1250),VALUE(AZ1250),VALUE(BB1250),VALUE(BC1250),VALUE(BD1250),VALUE(BE1250),VALUE(BF1250),VALUE(BG1250),VALUE(BH1250),VALUE(BI1250),VALUE(BJ1250),VALUE(BK1250),VALUE(BL1250),VALUE(BM1250),VALUE(BN1250),VALUE(BO1250),VALUE(BP1250),VALUE(BQ1250),VALUE(BR1250),VALUE(BS1250),VALUE(BT1250),VALUE(BU1250),VALUE(BV1250),VALUE(BW1250))</f>
        <v/>
      </c>
      <c r="BZ1250" s="307" t="n"/>
      <c r="CA1250" s="307" t="n"/>
      <c r="CB1250" s="307" t="n"/>
      <c r="CC1250" s="307" t="n"/>
      <c r="CD1250" s="307" t="n"/>
      <c r="CE1250" s="307" t="n"/>
      <c r="CF1250" s="307" t="n"/>
      <c r="CG1250" s="307" t="n"/>
      <c r="CH1250" s="307" t="n"/>
      <c r="CI1250" s="307" t="n"/>
      <c r="CJ1250" s="307" t="n"/>
      <c r="CK1250" s="307" t="n"/>
      <c r="CL1250" s="307" t="n"/>
      <c r="CM1250" s="307" t="n"/>
      <c r="CN1250" s="307" t="n"/>
      <c r="CO1250" s="307" t="n"/>
      <c r="CP1250" s="307" t="n"/>
      <c r="CQ1250" s="307" t="n"/>
      <c r="CR1250" s="279" t="inlineStr"/>
      <c r="CS1250" s="280">
        <f>AVERAGE(Value(BY1250),value(CR1250))</f>
        <v/>
      </c>
      <c r="CT1250" s="421">
        <f>(IF(OR(MediaScorecard!BG1737="x", MediaScorecard!BH1737="x",MediaScorecard!BI1737="x",MediaScorecard!BJ1737="x",MediaScorecard!BK1737="x"),1, 2))</f>
        <v/>
      </c>
      <c r="CU1250" s="308" t="n"/>
      <c r="CV1250" s="308" t="n"/>
      <c r="CW1250" s="308" t="n"/>
      <c r="CX1250" s="309" t="n"/>
      <c r="CY1250" s="308" t="n"/>
      <c r="CZ1250" s="308" t="n"/>
      <c r="DA1250" s="308" t="n"/>
    </row>
    <row r="1251" ht="21" customHeight="1" s="590">
      <c r="A1251" s="421" t="n"/>
      <c r="B1251" s="270" t="n"/>
      <c r="C1251" s="266" t="n"/>
      <c r="D1251" s="267" t="inlineStr"/>
      <c r="E1251" s="267" t="inlineStr"/>
      <c r="F1251" s="268" t="inlineStr"/>
      <c r="G1251" s="421" t="n"/>
      <c r="H1251" s="269" t="n"/>
      <c r="I1251" s="421" t="n"/>
      <c r="J1251" s="421" t="n"/>
      <c r="K1251" s="421" t="n"/>
      <c r="L1251" s="421" t="n"/>
      <c r="M1251" s="421" t="n"/>
      <c r="N1251" s="421" t="n"/>
      <c r="O1251" s="421" t="n"/>
      <c r="P1251" s="421" t="n"/>
      <c r="Q1251" s="421" t="n"/>
      <c r="R1251" s="270" t="n"/>
      <c r="S1251" s="421" t="n"/>
      <c r="T1251" s="421" t="n"/>
      <c r="U1251" s="421" t="n"/>
      <c r="V1251" s="421" t="n"/>
      <c r="W1251" s="421" t="n"/>
      <c r="X1251" s="421" t="n"/>
      <c r="Y1251" s="421" t="n"/>
      <c r="Z1251" s="421" t="n"/>
      <c r="AA1251" s="421" t="n"/>
      <c r="AB1251" s="421" t="n"/>
      <c r="AC1251" s="421" t="n"/>
      <c r="AD1251" s="421" t="n"/>
      <c r="AE1251" s="421" t="n"/>
      <c r="AF1251" s="421" t="n"/>
      <c r="AG1251" s="421" t="n"/>
      <c r="AH1251" s="421" t="n"/>
      <c r="AI1251" s="421" t="n"/>
      <c r="AJ1251" s="297" t="n"/>
      <c r="AK1251" s="297" t="n"/>
      <c r="AL1251" s="284" t="n"/>
      <c r="AM1251" s="297" t="n"/>
      <c r="AN1251" s="285" t="n"/>
      <c r="AO1251" s="297" t="n"/>
      <c r="AP1251" s="297" t="n"/>
      <c r="AQ1251" s="297" t="n"/>
      <c r="AR1251" s="297" t="n"/>
      <c r="AS1251" s="297" t="n"/>
      <c r="AT1251" s="285" t="inlineStr">
        <is>
          <t>0</t>
        </is>
      </c>
      <c r="AU1251" s="297" t="inlineStr">
        <is>
          <t>0</t>
        </is>
      </c>
      <c r="AV1251" s="297" t="inlineStr">
        <is>
          <t>0</t>
        </is>
      </c>
      <c r="AW1251" s="297" t="inlineStr">
        <is>
          <t>0</t>
        </is>
      </c>
      <c r="AX1251" s="297" t="inlineStr">
        <is>
          <t>0</t>
        </is>
      </c>
      <c r="AY1251" s="286" t="inlineStr">
        <is>
          <t>0</t>
        </is>
      </c>
      <c r="AZ1251" s="286" t="inlineStr">
        <is>
          <t>0</t>
        </is>
      </c>
      <c r="BA1251" s="287" t="inlineStr">
        <is>
          <t>0</t>
        </is>
      </c>
      <c r="BB1251" s="286" t="inlineStr">
        <is>
          <t>0</t>
        </is>
      </c>
      <c r="BC1251" s="286" t="inlineStr">
        <is>
          <t>0</t>
        </is>
      </c>
      <c r="BD1251" s="286" t="inlineStr">
        <is>
          <t>0</t>
        </is>
      </c>
      <c r="BE1251" s="286" t="inlineStr">
        <is>
          <t>0</t>
        </is>
      </c>
      <c r="BF1251" s="286" t="inlineStr">
        <is>
          <t>0</t>
        </is>
      </c>
      <c r="BG1251" s="286" t="inlineStr">
        <is>
          <t>0</t>
        </is>
      </c>
      <c r="BH1251" s="297" t="inlineStr">
        <is>
          <t>0</t>
        </is>
      </c>
      <c r="BI1251" s="297" t="inlineStr">
        <is>
          <t>0</t>
        </is>
      </c>
      <c r="BJ1251" s="297" t="inlineStr">
        <is>
          <t>0</t>
        </is>
      </c>
      <c r="BK1251" s="297" t="inlineStr">
        <is>
          <t>0</t>
        </is>
      </c>
      <c r="BL1251" s="297" t="inlineStr">
        <is>
          <t>0</t>
        </is>
      </c>
      <c r="BM1251" s="297" t="inlineStr">
        <is>
          <t>0</t>
        </is>
      </c>
      <c r="BN1251" s="297" t="inlineStr">
        <is>
          <t>0</t>
        </is>
      </c>
      <c r="BO1251" s="285" t="inlineStr">
        <is>
          <t>0</t>
        </is>
      </c>
      <c r="BP1251" s="297" t="inlineStr">
        <is>
          <t>0</t>
        </is>
      </c>
      <c r="BQ1251" s="297" t="inlineStr">
        <is>
          <t>0</t>
        </is>
      </c>
      <c r="BR1251" s="297" t="inlineStr">
        <is>
          <t>0</t>
        </is>
      </c>
      <c r="BS1251" s="297" t="inlineStr">
        <is>
          <t>0</t>
        </is>
      </c>
      <c r="BT1251" s="297" t="inlineStr">
        <is>
          <t>0</t>
        </is>
      </c>
      <c r="BU1251" s="297" t="inlineStr">
        <is>
          <t>0</t>
        </is>
      </c>
      <c r="BV1251" s="297" t="inlineStr">
        <is>
          <t>0</t>
        </is>
      </c>
      <c r="BW1251" s="288" t="inlineStr">
        <is>
          <t>0</t>
        </is>
      </c>
      <c r="BX1251" s="276">
        <f>SUM(IF(COUNTIF(#REF!, "*1.*"), 2, 0), IF(COUNTIF(#REF!, "*2.*"), 2, 0), IF(COUNTIF(#REF!, "*3.*"), 2, 0), IF(COUNTIF(#REF!, "*4.*"), 2, 0), IF(COUNTIF(#REF!, "*5.*"), 2, 0), IF(COUNTIF(#REF!, "*6.*"), 2, 0))</f>
        <v/>
      </c>
      <c r="BY1251" s="277">
        <f t="array" ref="BY1251">SUM(VALUE(AT1251),VALUE(AU1251),VALUE(AV1251),VALUE(AW1251),VALUE(AX1251),VALUE(AY1251),VALUE(AZ1251),VALUE(BB1251),VALUE(BC1251),VALUE(BD1251),VALUE(BE1251),VALUE(BF1251),VALUE(BG1251),VALUE(BH1251),VALUE(BI1251),VALUE(BJ1251),VALUE(BK1251),VALUE(BL1251),VALUE(BM1251),VALUE(BN1251),VALUE(BO1251),VALUE(BP1251),VALUE(BQ1251),VALUE(BR1251),VALUE(BS1251),VALUE(BT1251),VALUE(BU1251),VALUE(BV1251),VALUE(BW1251))</f>
        <v/>
      </c>
      <c r="BZ1251" s="307" t="n"/>
      <c r="CA1251" s="307" t="n"/>
      <c r="CB1251" s="307" t="n"/>
      <c r="CC1251" s="307" t="n"/>
      <c r="CD1251" s="307" t="n"/>
      <c r="CE1251" s="307" t="n"/>
      <c r="CF1251" s="307" t="n"/>
      <c r="CG1251" s="307" t="n"/>
      <c r="CH1251" s="307" t="n"/>
      <c r="CI1251" s="307" t="n"/>
      <c r="CJ1251" s="307" t="n"/>
      <c r="CK1251" s="307" t="n"/>
      <c r="CL1251" s="307" t="n"/>
      <c r="CM1251" s="307" t="n"/>
      <c r="CN1251" s="307" t="n"/>
      <c r="CO1251" s="307" t="n"/>
      <c r="CP1251" s="307" t="n"/>
      <c r="CQ1251" s="307" t="n"/>
      <c r="CR1251" s="279" t="inlineStr"/>
      <c r="CS1251" s="280">
        <f>AVERAGE(Value(BY1251),value(CR1251))</f>
        <v/>
      </c>
      <c r="CT1251" s="421">
        <f>(IF(OR(MediaScorecard!BG1738="x", MediaScorecard!BH1738="x",MediaScorecard!BI1738="x",MediaScorecard!BJ1738="x",MediaScorecard!BK1738="x"),1, 2))</f>
        <v/>
      </c>
      <c r="CU1251" s="308" t="n"/>
      <c r="CV1251" s="308" t="n"/>
      <c r="CW1251" s="308" t="n"/>
      <c r="CX1251" s="309" t="n"/>
      <c r="CY1251" s="308" t="n"/>
      <c r="CZ1251" s="308" t="n"/>
      <c r="DA1251" s="308" t="n"/>
    </row>
    <row r="1252" ht="21" customHeight="1" s="590">
      <c r="A1252" s="421" t="n"/>
      <c r="B1252" s="270" t="n"/>
      <c r="C1252" s="266" t="n"/>
      <c r="D1252" s="267" t="inlineStr"/>
      <c r="E1252" s="267" t="inlineStr"/>
      <c r="F1252" s="268" t="inlineStr"/>
      <c r="G1252" s="421" t="n"/>
      <c r="H1252" s="269" t="n"/>
      <c r="I1252" s="421" t="n"/>
      <c r="J1252" s="421" t="n"/>
      <c r="K1252" s="421" t="n"/>
      <c r="L1252" s="421" t="n"/>
      <c r="M1252" s="421" t="n"/>
      <c r="N1252" s="421" t="n"/>
      <c r="O1252" s="421" t="n"/>
      <c r="P1252" s="421" t="n"/>
      <c r="Q1252" s="421" t="n"/>
      <c r="R1252" s="270" t="n"/>
      <c r="S1252" s="421" t="n"/>
      <c r="T1252" s="421" t="n"/>
      <c r="U1252" s="421" t="n"/>
      <c r="V1252" s="421" t="n"/>
      <c r="W1252" s="421" t="n"/>
      <c r="X1252" s="421" t="n"/>
      <c r="Y1252" s="421" t="n"/>
      <c r="Z1252" s="421" t="n"/>
      <c r="AA1252" s="421" t="n"/>
      <c r="AB1252" s="421" t="n"/>
      <c r="AC1252" s="421" t="n"/>
      <c r="AD1252" s="421" t="n"/>
      <c r="AE1252" s="421" t="n"/>
      <c r="AF1252" s="421" t="n"/>
      <c r="AG1252" s="421" t="n"/>
      <c r="AH1252" s="421" t="n"/>
      <c r="AI1252" s="421" t="n"/>
      <c r="AJ1252" s="297" t="n"/>
      <c r="AK1252" s="297" t="n"/>
      <c r="AL1252" s="284" t="n"/>
      <c r="AM1252" s="297" t="n"/>
      <c r="AN1252" s="285" t="n"/>
      <c r="AO1252" s="297" t="n"/>
      <c r="AP1252" s="297" t="n"/>
      <c r="AQ1252" s="297" t="n"/>
      <c r="AR1252" s="297" t="n"/>
      <c r="AS1252" s="297" t="n"/>
      <c r="AT1252" s="285" t="inlineStr">
        <is>
          <t>0</t>
        </is>
      </c>
      <c r="AU1252" s="297" t="inlineStr">
        <is>
          <t>0</t>
        </is>
      </c>
      <c r="AV1252" s="297" t="inlineStr">
        <is>
          <t>0</t>
        </is>
      </c>
      <c r="AW1252" s="297" t="inlineStr">
        <is>
          <t>0</t>
        </is>
      </c>
      <c r="AX1252" s="297" t="inlineStr">
        <is>
          <t>0</t>
        </is>
      </c>
      <c r="AY1252" s="286" t="inlineStr">
        <is>
          <t>0</t>
        </is>
      </c>
      <c r="AZ1252" s="286" t="inlineStr">
        <is>
          <t>0</t>
        </is>
      </c>
      <c r="BA1252" s="287" t="inlineStr">
        <is>
          <t>0</t>
        </is>
      </c>
      <c r="BB1252" s="286" t="inlineStr">
        <is>
          <t>0</t>
        </is>
      </c>
      <c r="BC1252" s="286" t="inlineStr">
        <is>
          <t>0</t>
        </is>
      </c>
      <c r="BD1252" s="286" t="inlineStr">
        <is>
          <t>0</t>
        </is>
      </c>
      <c r="BE1252" s="286" t="inlineStr">
        <is>
          <t>0</t>
        </is>
      </c>
      <c r="BF1252" s="286" t="inlineStr">
        <is>
          <t>0</t>
        </is>
      </c>
      <c r="BG1252" s="286" t="inlineStr">
        <is>
          <t>0</t>
        </is>
      </c>
      <c r="BH1252" s="297" t="inlineStr">
        <is>
          <t>0</t>
        </is>
      </c>
      <c r="BI1252" s="297" t="inlineStr">
        <is>
          <t>0</t>
        </is>
      </c>
      <c r="BJ1252" s="297" t="inlineStr">
        <is>
          <t>0</t>
        </is>
      </c>
      <c r="BK1252" s="297" t="inlineStr">
        <is>
          <t>0</t>
        </is>
      </c>
      <c r="BL1252" s="297" t="inlineStr">
        <is>
          <t>0</t>
        </is>
      </c>
      <c r="BM1252" s="297" t="inlineStr">
        <is>
          <t>0</t>
        </is>
      </c>
      <c r="BN1252" s="297" t="inlineStr">
        <is>
          <t>0</t>
        </is>
      </c>
      <c r="BO1252" s="285" t="inlineStr">
        <is>
          <t>0</t>
        </is>
      </c>
      <c r="BP1252" s="297" t="inlineStr">
        <is>
          <t>0</t>
        </is>
      </c>
      <c r="BQ1252" s="297" t="inlineStr">
        <is>
          <t>0</t>
        </is>
      </c>
      <c r="BR1252" s="297" t="inlineStr">
        <is>
          <t>0</t>
        </is>
      </c>
      <c r="BS1252" s="297" t="inlineStr">
        <is>
          <t>0</t>
        </is>
      </c>
      <c r="BT1252" s="297" t="inlineStr">
        <is>
          <t>0</t>
        </is>
      </c>
      <c r="BU1252" s="297" t="inlineStr">
        <is>
          <t>0</t>
        </is>
      </c>
      <c r="BV1252" s="297" t="inlineStr">
        <is>
          <t>0</t>
        </is>
      </c>
      <c r="BW1252" s="288" t="inlineStr">
        <is>
          <t>0</t>
        </is>
      </c>
      <c r="BX1252" s="276">
        <f>SUM(IF(COUNTIF(#REF!, "*1.*"), 2, 0), IF(COUNTIF(#REF!, "*2.*"), 2, 0), IF(COUNTIF(#REF!, "*3.*"), 2, 0), IF(COUNTIF(#REF!, "*4.*"), 2, 0), IF(COUNTIF(#REF!, "*5.*"), 2, 0), IF(COUNTIF(#REF!, "*6.*"), 2, 0))</f>
        <v/>
      </c>
      <c r="BY1252" s="277">
        <f t="array" ref="BY1252">SUM(VALUE(AT1252),VALUE(AU1252),VALUE(AV1252),VALUE(AW1252),VALUE(AX1252),VALUE(AY1252),VALUE(AZ1252),VALUE(BB1252),VALUE(BC1252),VALUE(BD1252),VALUE(BE1252),VALUE(BF1252),VALUE(BG1252),VALUE(BH1252),VALUE(BI1252),VALUE(BJ1252),VALUE(BK1252),VALUE(BL1252),VALUE(BM1252),VALUE(BN1252),VALUE(BO1252),VALUE(BP1252),VALUE(BQ1252),VALUE(BR1252),VALUE(BS1252),VALUE(BT1252),VALUE(BU1252),VALUE(BV1252),VALUE(BW1252))</f>
        <v/>
      </c>
      <c r="BZ1252" s="307" t="n"/>
      <c r="CA1252" s="307" t="n"/>
      <c r="CB1252" s="307" t="n"/>
      <c r="CC1252" s="307" t="n"/>
      <c r="CD1252" s="307" t="n"/>
      <c r="CE1252" s="307" t="n"/>
      <c r="CF1252" s="307" t="n"/>
      <c r="CG1252" s="307" t="n"/>
      <c r="CH1252" s="307" t="n"/>
      <c r="CI1252" s="307" t="n"/>
      <c r="CJ1252" s="307" t="n"/>
      <c r="CK1252" s="307" t="n"/>
      <c r="CL1252" s="307" t="n"/>
      <c r="CM1252" s="307" t="n"/>
      <c r="CN1252" s="307" t="n"/>
      <c r="CO1252" s="307" t="n"/>
      <c r="CP1252" s="307" t="n"/>
      <c r="CQ1252" s="307" t="n"/>
      <c r="CR1252" s="279" t="inlineStr"/>
      <c r="CS1252" s="280">
        <f>AVERAGE(Value(BY1252),value(CR1252))</f>
        <v/>
      </c>
      <c r="CT1252" s="421">
        <f>(IF(OR(MediaScorecard!BG1739="x", MediaScorecard!BH1739="x",MediaScorecard!BI1739="x",MediaScorecard!BJ1739="x",MediaScorecard!BK1739="x"),1, 2))</f>
        <v/>
      </c>
      <c r="CU1252" s="308" t="n"/>
      <c r="CV1252" s="308" t="n"/>
      <c r="CW1252" s="308" t="n"/>
      <c r="CX1252" s="309" t="n"/>
      <c r="CY1252" s="308" t="n"/>
      <c r="CZ1252" s="308" t="n"/>
      <c r="DA1252" s="308" t="n"/>
    </row>
    <row r="1253" ht="21" customHeight="1" s="590">
      <c r="A1253" s="421" t="n"/>
      <c r="B1253" s="270" t="n"/>
      <c r="C1253" s="266" t="n"/>
      <c r="D1253" s="267" t="inlineStr"/>
      <c r="E1253" s="267" t="inlineStr"/>
      <c r="F1253" s="268" t="inlineStr"/>
      <c r="G1253" s="421" t="n"/>
      <c r="H1253" s="269" t="n"/>
      <c r="I1253" s="421" t="n"/>
      <c r="J1253" s="421" t="n"/>
      <c r="K1253" s="421" t="n"/>
      <c r="L1253" s="421" t="n"/>
      <c r="M1253" s="421" t="n"/>
      <c r="N1253" s="421" t="n"/>
      <c r="O1253" s="421" t="n"/>
      <c r="P1253" s="421" t="n"/>
      <c r="Q1253" s="421" t="n"/>
      <c r="R1253" s="270" t="n"/>
      <c r="S1253" s="421" t="n"/>
      <c r="T1253" s="421" t="n"/>
      <c r="U1253" s="421" t="n"/>
      <c r="V1253" s="421" t="n"/>
      <c r="W1253" s="421" t="n"/>
      <c r="X1253" s="421" t="n"/>
      <c r="Y1253" s="421" t="n"/>
      <c r="Z1253" s="421" t="n"/>
      <c r="AA1253" s="421" t="n"/>
      <c r="AB1253" s="421" t="n"/>
      <c r="AC1253" s="421" t="n"/>
      <c r="AD1253" s="421" t="n"/>
      <c r="AE1253" s="421" t="n"/>
      <c r="AF1253" s="421" t="n"/>
      <c r="AG1253" s="421" t="n"/>
      <c r="AH1253" s="421" t="n"/>
      <c r="AI1253" s="421" t="n"/>
      <c r="AJ1253" s="297" t="n"/>
      <c r="AK1253" s="297" t="n"/>
      <c r="AL1253" s="284" t="n"/>
      <c r="AM1253" s="297" t="n"/>
      <c r="AN1253" s="285" t="n"/>
      <c r="AO1253" s="297" t="n"/>
      <c r="AP1253" s="297" t="n"/>
      <c r="AQ1253" s="297" t="n"/>
      <c r="AR1253" s="297" t="n"/>
      <c r="AS1253" s="297" t="n"/>
      <c r="AT1253" s="285" t="inlineStr">
        <is>
          <t>0</t>
        </is>
      </c>
      <c r="AU1253" s="297" t="inlineStr">
        <is>
          <t>0</t>
        </is>
      </c>
      <c r="AV1253" s="297" t="inlineStr">
        <is>
          <t>0</t>
        </is>
      </c>
      <c r="AW1253" s="297" t="inlineStr">
        <is>
          <t>0</t>
        </is>
      </c>
      <c r="AX1253" s="297" t="inlineStr">
        <is>
          <t>0</t>
        </is>
      </c>
      <c r="AY1253" s="286" t="inlineStr">
        <is>
          <t>0</t>
        </is>
      </c>
      <c r="AZ1253" s="286" t="inlineStr">
        <is>
          <t>0</t>
        </is>
      </c>
      <c r="BA1253" s="287" t="inlineStr">
        <is>
          <t>0</t>
        </is>
      </c>
      <c r="BB1253" s="286" t="inlineStr">
        <is>
          <t>0</t>
        </is>
      </c>
      <c r="BC1253" s="286" t="inlineStr">
        <is>
          <t>0</t>
        </is>
      </c>
      <c r="BD1253" s="286" t="inlineStr">
        <is>
          <t>0</t>
        </is>
      </c>
      <c r="BE1253" s="286" t="inlineStr">
        <is>
          <t>0</t>
        </is>
      </c>
      <c r="BF1253" s="286" t="inlineStr">
        <is>
          <t>0</t>
        </is>
      </c>
      <c r="BG1253" s="286" t="inlineStr">
        <is>
          <t>0</t>
        </is>
      </c>
      <c r="BH1253" s="297" t="inlineStr">
        <is>
          <t>0</t>
        </is>
      </c>
      <c r="BI1253" s="297" t="inlineStr">
        <is>
          <t>0</t>
        </is>
      </c>
      <c r="BJ1253" s="297" t="inlineStr">
        <is>
          <t>0</t>
        </is>
      </c>
      <c r="BK1253" s="297" t="inlineStr">
        <is>
          <t>0</t>
        </is>
      </c>
      <c r="BL1253" s="297" t="inlineStr">
        <is>
          <t>0</t>
        </is>
      </c>
      <c r="BM1253" s="297" t="inlineStr">
        <is>
          <t>0</t>
        </is>
      </c>
      <c r="BN1253" s="297" t="inlineStr">
        <is>
          <t>0</t>
        </is>
      </c>
      <c r="BO1253" s="285" t="inlineStr">
        <is>
          <t>0</t>
        </is>
      </c>
      <c r="BP1253" s="297" t="inlineStr">
        <is>
          <t>0</t>
        </is>
      </c>
      <c r="BQ1253" s="297" t="inlineStr">
        <is>
          <t>0</t>
        </is>
      </c>
      <c r="BR1253" s="297" t="inlineStr">
        <is>
          <t>0</t>
        </is>
      </c>
      <c r="BS1253" s="297" t="inlineStr">
        <is>
          <t>0</t>
        </is>
      </c>
      <c r="BT1253" s="297" t="inlineStr">
        <is>
          <t>0</t>
        </is>
      </c>
      <c r="BU1253" s="297" t="inlineStr">
        <is>
          <t>0</t>
        </is>
      </c>
      <c r="BV1253" s="297" t="inlineStr">
        <is>
          <t>0</t>
        </is>
      </c>
      <c r="BW1253" s="288" t="inlineStr">
        <is>
          <t>0</t>
        </is>
      </c>
      <c r="BX1253" s="276">
        <f>SUM(IF(COUNTIF(#REF!, "*1.*"), 2, 0), IF(COUNTIF(#REF!, "*2.*"), 2, 0), IF(COUNTIF(#REF!, "*3.*"), 2, 0), IF(COUNTIF(#REF!, "*4.*"), 2, 0), IF(COUNTIF(#REF!, "*5.*"), 2, 0), IF(COUNTIF(#REF!, "*6.*"), 2, 0))</f>
        <v/>
      </c>
      <c r="BY1253" s="277">
        <f t="array" ref="BY1253">SUM(VALUE(AT1253),VALUE(AU1253),VALUE(AV1253),VALUE(AW1253),VALUE(AX1253),VALUE(AY1253),VALUE(AZ1253),VALUE(BB1253),VALUE(BC1253),VALUE(BD1253),VALUE(BE1253),VALUE(BF1253),VALUE(BG1253),VALUE(BH1253),VALUE(BI1253),VALUE(BJ1253),VALUE(BK1253),VALUE(BL1253),VALUE(BM1253),VALUE(BN1253),VALUE(BO1253),VALUE(BP1253),VALUE(BQ1253),VALUE(BR1253),VALUE(BS1253),VALUE(BT1253),VALUE(BU1253),VALUE(BV1253),VALUE(BW1253))</f>
        <v/>
      </c>
      <c r="BZ1253" s="307" t="n"/>
      <c r="CA1253" s="307" t="n"/>
      <c r="CB1253" s="307" t="n"/>
      <c r="CC1253" s="307" t="n"/>
      <c r="CD1253" s="307" t="n"/>
      <c r="CE1253" s="307" t="n"/>
      <c r="CF1253" s="307" t="n"/>
      <c r="CG1253" s="307" t="n"/>
      <c r="CH1253" s="307" t="n"/>
      <c r="CI1253" s="307" t="n"/>
      <c r="CJ1253" s="307" t="n"/>
      <c r="CK1253" s="307" t="n"/>
      <c r="CL1253" s="307" t="n"/>
      <c r="CM1253" s="307" t="n"/>
      <c r="CN1253" s="307" t="n"/>
      <c r="CO1253" s="307" t="n"/>
      <c r="CP1253" s="307" t="n"/>
      <c r="CQ1253" s="307" t="n"/>
      <c r="CR1253" s="279" t="inlineStr"/>
      <c r="CS1253" s="280">
        <f>AVERAGE(Value(BY1253),value(CR1253))</f>
        <v/>
      </c>
      <c r="CT1253" s="421">
        <f>(IF(OR(MediaScorecard!BG1740="x", MediaScorecard!BH1740="x",MediaScorecard!BI1740="x",MediaScorecard!BJ1740="x",MediaScorecard!BK1740="x"),1, 2))</f>
        <v/>
      </c>
      <c r="CU1253" s="308" t="n"/>
      <c r="CV1253" s="308" t="n"/>
      <c r="CW1253" s="308" t="n"/>
      <c r="CX1253" s="309" t="n"/>
      <c r="CY1253" s="308" t="n"/>
      <c r="CZ1253" s="308" t="n"/>
      <c r="DA1253" s="308" t="n"/>
    </row>
    <row r="1254" ht="21" customHeight="1" s="590">
      <c r="A1254" s="421" t="n"/>
      <c r="B1254" s="270" t="n"/>
      <c r="C1254" s="266" t="n"/>
      <c r="D1254" s="267" t="inlineStr"/>
      <c r="E1254" s="267" t="inlineStr"/>
      <c r="F1254" s="268" t="inlineStr"/>
      <c r="G1254" s="421" t="n"/>
      <c r="H1254" s="269" t="n"/>
      <c r="I1254" s="421" t="n"/>
      <c r="J1254" s="421" t="n"/>
      <c r="K1254" s="421" t="n"/>
      <c r="L1254" s="421" t="n"/>
      <c r="M1254" s="421" t="n"/>
      <c r="N1254" s="421" t="n"/>
      <c r="O1254" s="421" t="n"/>
      <c r="P1254" s="421" t="n"/>
      <c r="Q1254" s="421" t="n"/>
      <c r="R1254" s="270" t="n"/>
      <c r="S1254" s="421" t="n"/>
      <c r="T1254" s="421" t="n"/>
      <c r="U1254" s="421" t="n"/>
      <c r="V1254" s="421" t="n"/>
      <c r="W1254" s="421" t="n"/>
      <c r="X1254" s="421" t="n"/>
      <c r="Y1254" s="421" t="n"/>
      <c r="Z1254" s="421" t="n"/>
      <c r="AA1254" s="421" t="n"/>
      <c r="AB1254" s="421" t="n"/>
      <c r="AC1254" s="421" t="n"/>
      <c r="AD1254" s="421" t="n"/>
      <c r="AE1254" s="421" t="n"/>
      <c r="AF1254" s="421" t="n"/>
      <c r="AG1254" s="421" t="n"/>
      <c r="AH1254" s="421" t="n"/>
      <c r="AI1254" s="421" t="n"/>
      <c r="AJ1254" s="297" t="n"/>
      <c r="AK1254" s="297" t="n"/>
      <c r="AL1254" s="284" t="n"/>
      <c r="AM1254" s="297" t="n"/>
      <c r="AN1254" s="285" t="n"/>
      <c r="AO1254" s="297" t="n"/>
      <c r="AP1254" s="297" t="n"/>
      <c r="AQ1254" s="297" t="n"/>
      <c r="AR1254" s="297" t="n"/>
      <c r="AS1254" s="297" t="n"/>
      <c r="AT1254" s="285" t="inlineStr">
        <is>
          <t>0</t>
        </is>
      </c>
      <c r="AU1254" s="297" t="inlineStr">
        <is>
          <t>0</t>
        </is>
      </c>
      <c r="AV1254" s="297" t="inlineStr">
        <is>
          <t>0</t>
        </is>
      </c>
      <c r="AW1254" s="297" t="inlineStr">
        <is>
          <t>0</t>
        </is>
      </c>
      <c r="AX1254" s="297" t="inlineStr">
        <is>
          <t>0</t>
        </is>
      </c>
      <c r="AY1254" s="286" t="inlineStr">
        <is>
          <t>0</t>
        </is>
      </c>
      <c r="AZ1254" s="286" t="inlineStr">
        <is>
          <t>0</t>
        </is>
      </c>
      <c r="BA1254" s="287" t="inlineStr">
        <is>
          <t>0</t>
        </is>
      </c>
      <c r="BB1254" s="286" t="inlineStr">
        <is>
          <t>0</t>
        </is>
      </c>
      <c r="BC1254" s="286" t="inlineStr">
        <is>
          <t>0</t>
        </is>
      </c>
      <c r="BD1254" s="286" t="inlineStr">
        <is>
          <t>0</t>
        </is>
      </c>
      <c r="BE1254" s="286" t="inlineStr">
        <is>
          <t>0</t>
        </is>
      </c>
      <c r="BF1254" s="286" t="inlineStr">
        <is>
          <t>0</t>
        </is>
      </c>
      <c r="BG1254" s="286" t="inlineStr">
        <is>
          <t>0</t>
        </is>
      </c>
      <c r="BH1254" s="297" t="inlineStr">
        <is>
          <t>0</t>
        </is>
      </c>
      <c r="BI1254" s="297" t="inlineStr">
        <is>
          <t>0</t>
        </is>
      </c>
      <c r="BJ1254" s="297" t="inlineStr">
        <is>
          <t>0</t>
        </is>
      </c>
      <c r="BK1254" s="297" t="inlineStr">
        <is>
          <t>0</t>
        </is>
      </c>
      <c r="BL1254" s="297" t="inlineStr">
        <is>
          <t>0</t>
        </is>
      </c>
      <c r="BM1254" s="297" t="inlineStr">
        <is>
          <t>0</t>
        </is>
      </c>
      <c r="BN1254" s="297" t="inlineStr">
        <is>
          <t>0</t>
        </is>
      </c>
      <c r="BO1254" s="285" t="inlineStr">
        <is>
          <t>0</t>
        </is>
      </c>
      <c r="BP1254" s="297" t="inlineStr">
        <is>
          <t>0</t>
        </is>
      </c>
      <c r="BQ1254" s="297" t="inlineStr">
        <is>
          <t>0</t>
        </is>
      </c>
      <c r="BR1254" s="297" t="inlineStr">
        <is>
          <t>0</t>
        </is>
      </c>
      <c r="BS1254" s="297" t="inlineStr">
        <is>
          <t>0</t>
        </is>
      </c>
      <c r="BT1254" s="297" t="inlineStr">
        <is>
          <t>0</t>
        </is>
      </c>
      <c r="BU1254" s="297" t="inlineStr">
        <is>
          <t>0</t>
        </is>
      </c>
      <c r="BV1254" s="297" t="inlineStr">
        <is>
          <t>0</t>
        </is>
      </c>
      <c r="BW1254" s="288" t="inlineStr">
        <is>
          <t>0</t>
        </is>
      </c>
      <c r="BX1254" s="276">
        <f>SUM(IF(COUNTIF(#REF!, "*1.*"), 2, 0), IF(COUNTIF(#REF!, "*2.*"), 2, 0), IF(COUNTIF(#REF!, "*3.*"), 2, 0), IF(COUNTIF(#REF!, "*4.*"), 2, 0), IF(COUNTIF(#REF!, "*5.*"), 2, 0), IF(COUNTIF(#REF!, "*6.*"), 2, 0))</f>
        <v/>
      </c>
      <c r="BY1254" s="277">
        <f t="array" ref="BY1254">SUM(VALUE(AT1254),VALUE(AU1254),VALUE(AV1254),VALUE(AW1254),VALUE(AX1254),VALUE(AY1254),VALUE(AZ1254),VALUE(BB1254),VALUE(BC1254),VALUE(BD1254),VALUE(BE1254),VALUE(BF1254),VALUE(BG1254),VALUE(BH1254),VALUE(BI1254),VALUE(BJ1254),VALUE(BK1254),VALUE(BL1254),VALUE(BM1254),VALUE(BN1254),VALUE(BO1254),VALUE(BP1254),VALUE(BQ1254),VALUE(BR1254),VALUE(BS1254),VALUE(BT1254),VALUE(BU1254),VALUE(BV1254),VALUE(BW1254))</f>
        <v/>
      </c>
      <c r="BZ1254" s="307" t="n"/>
      <c r="CA1254" s="307" t="n"/>
      <c r="CB1254" s="307" t="n"/>
      <c r="CC1254" s="307" t="n"/>
      <c r="CD1254" s="307" t="n"/>
      <c r="CE1254" s="307" t="n"/>
      <c r="CF1254" s="307" t="n"/>
      <c r="CG1254" s="307" t="n"/>
      <c r="CH1254" s="307" t="n"/>
      <c r="CI1254" s="307" t="n"/>
      <c r="CJ1254" s="307" t="n"/>
      <c r="CK1254" s="307" t="n"/>
      <c r="CL1254" s="307" t="n"/>
      <c r="CM1254" s="307" t="n"/>
      <c r="CN1254" s="307" t="n"/>
      <c r="CO1254" s="307" t="n"/>
      <c r="CP1254" s="307" t="n"/>
      <c r="CQ1254" s="307" t="n"/>
      <c r="CR1254" s="279" t="inlineStr"/>
      <c r="CS1254" s="280">
        <f>AVERAGE(Value(BY1254),value(CR1254))</f>
        <v/>
      </c>
      <c r="CT1254" s="421">
        <f>(IF(OR(MediaScorecard!BG1741="x", MediaScorecard!BH1741="x",MediaScorecard!BI1741="x",MediaScorecard!BJ1741="x",MediaScorecard!BK1741="x"),1, 2))</f>
        <v/>
      </c>
      <c r="CU1254" s="308" t="n"/>
      <c r="CV1254" s="308" t="n"/>
      <c r="CW1254" s="308" t="n"/>
      <c r="CX1254" s="309" t="n"/>
      <c r="CY1254" s="308" t="n"/>
      <c r="CZ1254" s="308" t="n"/>
      <c r="DA1254" s="308" t="n"/>
    </row>
    <row r="1255" ht="21" customHeight="1" s="590">
      <c r="A1255" s="421" t="n"/>
      <c r="B1255" s="270" t="n"/>
      <c r="C1255" s="266" t="n"/>
      <c r="D1255" s="267" t="inlineStr"/>
      <c r="E1255" s="267" t="inlineStr"/>
      <c r="F1255" s="268" t="inlineStr"/>
      <c r="G1255" s="421" t="n"/>
      <c r="H1255" s="269" t="n"/>
      <c r="I1255" s="421" t="n"/>
      <c r="J1255" s="421" t="n"/>
      <c r="K1255" s="421" t="n"/>
      <c r="L1255" s="421" t="n"/>
      <c r="M1255" s="421" t="n"/>
      <c r="N1255" s="421" t="n"/>
      <c r="O1255" s="421" t="n"/>
      <c r="P1255" s="421" t="n"/>
      <c r="Q1255" s="421" t="n"/>
      <c r="R1255" s="270" t="n"/>
      <c r="S1255" s="421" t="n"/>
      <c r="T1255" s="421" t="n"/>
      <c r="U1255" s="421" t="n"/>
      <c r="V1255" s="421" t="n"/>
      <c r="W1255" s="421" t="n"/>
      <c r="X1255" s="421" t="n"/>
      <c r="Y1255" s="421" t="n"/>
      <c r="Z1255" s="421" t="n"/>
      <c r="AA1255" s="421" t="n"/>
      <c r="AB1255" s="421" t="n"/>
      <c r="AC1255" s="421" t="n"/>
      <c r="AD1255" s="421" t="n"/>
      <c r="AE1255" s="421" t="n"/>
      <c r="AF1255" s="421" t="n"/>
      <c r="AG1255" s="421" t="n"/>
      <c r="AH1255" s="421" t="n"/>
      <c r="AI1255" s="421" t="n"/>
      <c r="AJ1255" s="297" t="n"/>
      <c r="AK1255" s="297" t="n"/>
      <c r="AL1255" s="284" t="n"/>
      <c r="AM1255" s="297" t="n"/>
      <c r="AN1255" s="285" t="n"/>
      <c r="AO1255" s="297" t="n"/>
      <c r="AP1255" s="297" t="n"/>
      <c r="AQ1255" s="297" t="n"/>
      <c r="AR1255" s="297" t="n"/>
      <c r="AS1255" s="297" t="n"/>
      <c r="AT1255" s="285" t="inlineStr">
        <is>
          <t>0</t>
        </is>
      </c>
      <c r="AU1255" s="297" t="inlineStr">
        <is>
          <t>0</t>
        </is>
      </c>
      <c r="AV1255" s="297" t="inlineStr">
        <is>
          <t>0</t>
        </is>
      </c>
      <c r="AW1255" s="297" t="inlineStr">
        <is>
          <t>0</t>
        </is>
      </c>
      <c r="AX1255" s="297" t="inlineStr">
        <is>
          <t>0</t>
        </is>
      </c>
      <c r="AY1255" s="286" t="inlineStr">
        <is>
          <t>0</t>
        </is>
      </c>
      <c r="AZ1255" s="286" t="inlineStr">
        <is>
          <t>0</t>
        </is>
      </c>
      <c r="BA1255" s="287" t="inlineStr">
        <is>
          <t>0</t>
        </is>
      </c>
      <c r="BB1255" s="286" t="inlineStr">
        <is>
          <t>0</t>
        </is>
      </c>
      <c r="BC1255" s="286" t="inlineStr">
        <is>
          <t>0</t>
        </is>
      </c>
      <c r="BD1255" s="286" t="inlineStr">
        <is>
          <t>0</t>
        </is>
      </c>
      <c r="BE1255" s="286" t="inlineStr">
        <is>
          <t>0</t>
        </is>
      </c>
      <c r="BF1255" s="286" t="inlineStr">
        <is>
          <t>0</t>
        </is>
      </c>
      <c r="BG1255" s="286" t="inlineStr">
        <is>
          <t>0</t>
        </is>
      </c>
      <c r="BH1255" s="297" t="inlineStr">
        <is>
          <t>0</t>
        </is>
      </c>
      <c r="BI1255" s="297" t="inlineStr">
        <is>
          <t>0</t>
        </is>
      </c>
      <c r="BJ1255" s="297" t="inlineStr">
        <is>
          <t>0</t>
        </is>
      </c>
      <c r="BK1255" s="297" t="inlineStr">
        <is>
          <t>0</t>
        </is>
      </c>
      <c r="BL1255" s="297" t="inlineStr">
        <is>
          <t>0</t>
        </is>
      </c>
      <c r="BM1255" s="297" t="inlineStr">
        <is>
          <t>0</t>
        </is>
      </c>
      <c r="BN1255" s="297" t="inlineStr">
        <is>
          <t>0</t>
        </is>
      </c>
      <c r="BO1255" s="285" t="inlineStr">
        <is>
          <t>0</t>
        </is>
      </c>
      <c r="BP1255" s="297" t="inlineStr">
        <is>
          <t>0</t>
        </is>
      </c>
      <c r="BQ1255" s="297" t="inlineStr">
        <is>
          <t>0</t>
        </is>
      </c>
      <c r="BR1255" s="297" t="inlineStr">
        <is>
          <t>0</t>
        </is>
      </c>
      <c r="BS1255" s="297" t="inlineStr">
        <is>
          <t>0</t>
        </is>
      </c>
      <c r="BT1255" s="297" t="inlineStr">
        <is>
          <t>0</t>
        </is>
      </c>
      <c r="BU1255" s="297" t="inlineStr">
        <is>
          <t>0</t>
        </is>
      </c>
      <c r="BV1255" s="297" t="inlineStr">
        <is>
          <t>0</t>
        </is>
      </c>
      <c r="BW1255" s="288" t="inlineStr">
        <is>
          <t>0</t>
        </is>
      </c>
      <c r="BX1255" s="276">
        <f>SUM(IF(COUNTIF(#REF!, "*1.*"), 2, 0), IF(COUNTIF(#REF!, "*2.*"), 2, 0), IF(COUNTIF(#REF!, "*3.*"), 2, 0), IF(COUNTIF(#REF!, "*4.*"), 2, 0), IF(COUNTIF(#REF!, "*5.*"), 2, 0), IF(COUNTIF(#REF!, "*6.*"), 2, 0))</f>
        <v/>
      </c>
      <c r="BY1255" s="277">
        <f t="array" ref="BY1255">SUM(VALUE(AT1255),VALUE(AU1255),VALUE(AV1255),VALUE(AW1255),VALUE(AX1255),VALUE(AY1255),VALUE(AZ1255),VALUE(BB1255),VALUE(BC1255),VALUE(BD1255),VALUE(BE1255),VALUE(BF1255),VALUE(BG1255),VALUE(BH1255),VALUE(BI1255),VALUE(BJ1255),VALUE(BK1255),VALUE(BL1255),VALUE(BM1255),VALUE(BN1255),VALUE(BO1255),VALUE(BP1255),VALUE(BQ1255),VALUE(BR1255),VALUE(BS1255),VALUE(BT1255),VALUE(BU1255),VALUE(BV1255),VALUE(BW1255))</f>
        <v/>
      </c>
      <c r="BZ1255" s="307" t="n"/>
      <c r="CA1255" s="307" t="n"/>
      <c r="CB1255" s="307" t="n"/>
      <c r="CC1255" s="307" t="n"/>
      <c r="CD1255" s="307" t="n"/>
      <c r="CE1255" s="307" t="n"/>
      <c r="CF1255" s="307" t="n"/>
      <c r="CG1255" s="307" t="n"/>
      <c r="CH1255" s="307" t="n"/>
      <c r="CI1255" s="307" t="n"/>
      <c r="CJ1255" s="307" t="n"/>
      <c r="CK1255" s="307" t="n"/>
      <c r="CL1255" s="307" t="n"/>
      <c r="CM1255" s="307" t="n"/>
      <c r="CN1255" s="307" t="n"/>
      <c r="CO1255" s="307" t="n"/>
      <c r="CP1255" s="307" t="n"/>
      <c r="CQ1255" s="307" t="n"/>
      <c r="CR1255" s="279" t="inlineStr"/>
      <c r="CS1255" s="280">
        <f>AVERAGE(Value(BY1255),value(CR1255))</f>
        <v/>
      </c>
      <c r="CT1255" s="421">
        <f>(IF(OR(MediaScorecard!BG1742="x", MediaScorecard!BH1742="x",MediaScorecard!BI1742="x",MediaScorecard!BJ1742="x",MediaScorecard!BK1742="x"),1, 2))</f>
        <v/>
      </c>
      <c r="CU1255" s="308" t="n"/>
      <c r="CV1255" s="308" t="n"/>
      <c r="CW1255" s="308" t="n"/>
      <c r="CX1255" s="309" t="n"/>
      <c r="CY1255" s="308" t="n"/>
      <c r="CZ1255" s="308" t="n"/>
      <c r="DA1255" s="308" t="n"/>
    </row>
    <row r="1256" ht="21" customHeight="1" s="590">
      <c r="A1256" s="421" t="n"/>
      <c r="B1256" s="270" t="n"/>
      <c r="C1256" s="266" t="n"/>
      <c r="D1256" s="267" t="inlineStr"/>
      <c r="E1256" s="267" t="inlineStr"/>
      <c r="F1256" s="268" t="inlineStr"/>
      <c r="G1256" s="421" t="n"/>
      <c r="H1256" s="269" t="n"/>
      <c r="I1256" s="421" t="n"/>
      <c r="J1256" s="421" t="n"/>
      <c r="K1256" s="421" t="n"/>
      <c r="L1256" s="421" t="n"/>
      <c r="M1256" s="421" t="n"/>
      <c r="N1256" s="421" t="n"/>
      <c r="O1256" s="421" t="n"/>
      <c r="P1256" s="421" t="n"/>
      <c r="Q1256" s="421" t="n"/>
      <c r="R1256" s="270" t="n"/>
      <c r="S1256" s="421" t="n"/>
      <c r="T1256" s="421" t="n"/>
      <c r="U1256" s="421" t="n"/>
      <c r="V1256" s="421" t="n"/>
      <c r="W1256" s="421" t="n"/>
      <c r="X1256" s="421" t="n"/>
      <c r="Y1256" s="421" t="n"/>
      <c r="Z1256" s="421" t="n"/>
      <c r="AA1256" s="421" t="n"/>
      <c r="AB1256" s="421" t="n"/>
      <c r="AC1256" s="421" t="n"/>
      <c r="AD1256" s="421" t="n"/>
      <c r="AE1256" s="421" t="n"/>
      <c r="AF1256" s="421" t="n"/>
      <c r="AG1256" s="421" t="n"/>
      <c r="AH1256" s="421" t="n"/>
      <c r="AI1256" s="421" t="n"/>
      <c r="AJ1256" s="297" t="n"/>
      <c r="AK1256" s="297" t="n"/>
      <c r="AL1256" s="284" t="n"/>
      <c r="AM1256" s="297" t="n"/>
      <c r="AN1256" s="285" t="n"/>
      <c r="AO1256" s="297" t="n"/>
      <c r="AP1256" s="297" t="n"/>
      <c r="AQ1256" s="297" t="n"/>
      <c r="AR1256" s="297" t="n"/>
      <c r="AS1256" s="297" t="n"/>
      <c r="AT1256" s="285" t="inlineStr">
        <is>
          <t>0</t>
        </is>
      </c>
      <c r="AU1256" s="297" t="inlineStr">
        <is>
          <t>0</t>
        </is>
      </c>
      <c r="AV1256" s="297" t="inlineStr">
        <is>
          <t>0</t>
        </is>
      </c>
      <c r="AW1256" s="297" t="inlineStr">
        <is>
          <t>0</t>
        </is>
      </c>
      <c r="AX1256" s="297" t="inlineStr">
        <is>
          <t>0</t>
        </is>
      </c>
      <c r="AY1256" s="286" t="inlineStr">
        <is>
          <t>0</t>
        </is>
      </c>
      <c r="AZ1256" s="286" t="inlineStr">
        <is>
          <t>0</t>
        </is>
      </c>
      <c r="BA1256" s="287" t="inlineStr">
        <is>
          <t>0</t>
        </is>
      </c>
      <c r="BB1256" s="286" t="inlineStr">
        <is>
          <t>0</t>
        </is>
      </c>
      <c r="BC1256" s="286" t="inlineStr">
        <is>
          <t>0</t>
        </is>
      </c>
      <c r="BD1256" s="286" t="inlineStr">
        <is>
          <t>0</t>
        </is>
      </c>
      <c r="BE1256" s="286" t="inlineStr">
        <is>
          <t>0</t>
        </is>
      </c>
      <c r="BF1256" s="286" t="inlineStr">
        <is>
          <t>0</t>
        </is>
      </c>
      <c r="BG1256" s="286" t="inlineStr">
        <is>
          <t>0</t>
        </is>
      </c>
      <c r="BH1256" s="297" t="inlineStr">
        <is>
          <t>0</t>
        </is>
      </c>
      <c r="BI1256" s="297" t="inlineStr">
        <is>
          <t>0</t>
        </is>
      </c>
      <c r="BJ1256" s="297" t="inlineStr">
        <is>
          <t>0</t>
        </is>
      </c>
      <c r="BK1256" s="297" t="inlineStr">
        <is>
          <t>0</t>
        </is>
      </c>
      <c r="BL1256" s="297" t="inlineStr">
        <is>
          <t>0</t>
        </is>
      </c>
      <c r="BM1256" s="297" t="inlineStr">
        <is>
          <t>0</t>
        </is>
      </c>
      <c r="BN1256" s="297" t="inlineStr">
        <is>
          <t>0</t>
        </is>
      </c>
      <c r="BO1256" s="285" t="inlineStr">
        <is>
          <t>0</t>
        </is>
      </c>
      <c r="BP1256" s="297" t="inlineStr">
        <is>
          <t>0</t>
        </is>
      </c>
      <c r="BQ1256" s="297" t="inlineStr">
        <is>
          <t>0</t>
        </is>
      </c>
      <c r="BR1256" s="297" t="inlineStr">
        <is>
          <t>0</t>
        </is>
      </c>
      <c r="BS1256" s="297" t="inlineStr">
        <is>
          <t>0</t>
        </is>
      </c>
      <c r="BT1256" s="297" t="inlineStr">
        <is>
          <t>0</t>
        </is>
      </c>
      <c r="BU1256" s="297" t="inlineStr">
        <is>
          <t>0</t>
        </is>
      </c>
      <c r="BV1256" s="297" t="inlineStr">
        <is>
          <t>0</t>
        </is>
      </c>
      <c r="BW1256" s="288" t="inlineStr">
        <is>
          <t>0</t>
        </is>
      </c>
      <c r="BX1256" s="276">
        <f>SUM(IF(COUNTIF(#REF!, "*1.*"), 2, 0), IF(COUNTIF(#REF!, "*2.*"), 2, 0), IF(COUNTIF(#REF!, "*3.*"), 2, 0), IF(COUNTIF(#REF!, "*4.*"), 2, 0), IF(COUNTIF(#REF!, "*5.*"), 2, 0), IF(COUNTIF(#REF!, "*6.*"), 2, 0))</f>
        <v/>
      </c>
      <c r="BY1256" s="277">
        <f t="array" ref="BY1256">SUM(VALUE(AT1256),VALUE(AU1256),VALUE(AV1256),VALUE(AW1256),VALUE(AX1256),VALUE(AY1256),VALUE(AZ1256),VALUE(BB1256),VALUE(BC1256),VALUE(BD1256),VALUE(BE1256),VALUE(BF1256),VALUE(BG1256),VALUE(BH1256),VALUE(BI1256),VALUE(BJ1256),VALUE(BK1256),VALUE(BL1256),VALUE(BM1256),VALUE(BN1256),VALUE(BO1256),VALUE(BP1256),VALUE(BQ1256),VALUE(BR1256),VALUE(BS1256),VALUE(BT1256),VALUE(BU1256),VALUE(BV1256),VALUE(BW1256))</f>
        <v/>
      </c>
      <c r="BZ1256" s="307" t="n"/>
      <c r="CA1256" s="307" t="n"/>
      <c r="CB1256" s="307" t="n"/>
      <c r="CC1256" s="307" t="n"/>
      <c r="CD1256" s="307" t="n"/>
      <c r="CE1256" s="307" t="n"/>
      <c r="CF1256" s="307" t="n"/>
      <c r="CG1256" s="307" t="n"/>
      <c r="CH1256" s="307" t="n"/>
      <c r="CI1256" s="307" t="n"/>
      <c r="CJ1256" s="307" t="n"/>
      <c r="CK1256" s="307" t="n"/>
      <c r="CL1256" s="307" t="n"/>
      <c r="CM1256" s="307" t="n"/>
      <c r="CN1256" s="307" t="n"/>
      <c r="CO1256" s="307" t="n"/>
      <c r="CP1256" s="307" t="n"/>
      <c r="CQ1256" s="307" t="n"/>
      <c r="CR1256" s="279" t="inlineStr"/>
      <c r="CS1256" s="280">
        <f>AVERAGE(Value(BY1256),value(CR1256))</f>
        <v/>
      </c>
      <c r="CT1256" s="421">
        <f>(IF(OR(MediaScorecard!BG1743="x", MediaScorecard!BH1743="x",MediaScorecard!BI1743="x",MediaScorecard!BJ1743="x",MediaScorecard!BK1743="x"),1, 2))</f>
        <v/>
      </c>
      <c r="CU1256" s="308" t="n"/>
      <c r="CV1256" s="308" t="n"/>
      <c r="CW1256" s="308" t="n"/>
      <c r="CX1256" s="309" t="n"/>
      <c r="CY1256" s="308" t="n"/>
      <c r="CZ1256" s="308" t="n"/>
      <c r="DA1256" s="308" t="n"/>
    </row>
    <row r="1257" ht="21" customHeight="1" s="590">
      <c r="A1257" s="421" t="n"/>
      <c r="B1257" s="270" t="n"/>
      <c r="C1257" s="266" t="n"/>
      <c r="D1257" s="267" t="inlineStr"/>
      <c r="E1257" s="267" t="inlineStr"/>
      <c r="F1257" s="268" t="inlineStr"/>
      <c r="G1257" s="421" t="n"/>
      <c r="H1257" s="269" t="n"/>
      <c r="I1257" s="421" t="n"/>
      <c r="J1257" s="421" t="n"/>
      <c r="K1257" s="421" t="n"/>
      <c r="L1257" s="421" t="n"/>
      <c r="M1257" s="421" t="n"/>
      <c r="N1257" s="421" t="n"/>
      <c r="O1257" s="421" t="n"/>
      <c r="P1257" s="421" t="n"/>
      <c r="Q1257" s="421" t="n"/>
      <c r="R1257" s="270" t="n"/>
      <c r="S1257" s="421" t="n"/>
      <c r="T1257" s="421" t="n"/>
      <c r="U1257" s="421" t="n"/>
      <c r="V1257" s="421" t="n"/>
      <c r="W1257" s="421" t="n"/>
      <c r="X1257" s="421" t="n"/>
      <c r="Y1257" s="421" t="n"/>
      <c r="Z1257" s="421" t="n"/>
      <c r="AA1257" s="421" t="n"/>
      <c r="AB1257" s="421" t="n"/>
      <c r="AC1257" s="421" t="n"/>
      <c r="AD1257" s="421" t="n"/>
      <c r="AE1257" s="421" t="n"/>
      <c r="AF1257" s="421" t="n"/>
      <c r="AG1257" s="421" t="n"/>
      <c r="AH1257" s="421" t="n"/>
      <c r="AI1257" s="421" t="n"/>
      <c r="AJ1257" s="297" t="n"/>
      <c r="AK1257" s="297" t="n"/>
      <c r="AL1257" s="284" t="n"/>
      <c r="AM1257" s="297" t="n"/>
      <c r="AN1257" s="285" t="n"/>
      <c r="AO1257" s="297" t="n"/>
      <c r="AP1257" s="297" t="n"/>
      <c r="AQ1257" s="297" t="n"/>
      <c r="AR1257" s="297" t="n"/>
      <c r="AS1257" s="297" t="n"/>
      <c r="AT1257" s="285" t="inlineStr">
        <is>
          <t>0</t>
        </is>
      </c>
      <c r="AU1257" s="297" t="inlineStr">
        <is>
          <t>0</t>
        </is>
      </c>
      <c r="AV1257" s="297" t="inlineStr">
        <is>
          <t>0</t>
        </is>
      </c>
      <c r="AW1257" s="297" t="inlineStr">
        <is>
          <t>0</t>
        </is>
      </c>
      <c r="AX1257" s="297" t="inlineStr">
        <is>
          <t>0</t>
        </is>
      </c>
      <c r="AY1257" s="286" t="inlineStr">
        <is>
          <t>0</t>
        </is>
      </c>
      <c r="AZ1257" s="286" t="inlineStr">
        <is>
          <t>0</t>
        </is>
      </c>
      <c r="BA1257" s="287" t="inlineStr">
        <is>
          <t>0</t>
        </is>
      </c>
      <c r="BB1257" s="286" t="inlineStr">
        <is>
          <t>0</t>
        </is>
      </c>
      <c r="BC1257" s="286" t="inlineStr">
        <is>
          <t>0</t>
        </is>
      </c>
      <c r="BD1257" s="286" t="inlineStr">
        <is>
          <t>0</t>
        </is>
      </c>
      <c r="BE1257" s="286" t="inlineStr">
        <is>
          <t>0</t>
        </is>
      </c>
      <c r="BF1257" s="286" t="inlineStr">
        <is>
          <t>0</t>
        </is>
      </c>
      <c r="BG1257" s="286" t="inlineStr">
        <is>
          <t>0</t>
        </is>
      </c>
      <c r="BH1257" s="297" t="inlineStr">
        <is>
          <t>0</t>
        </is>
      </c>
      <c r="BI1257" s="297" t="inlineStr">
        <is>
          <t>0</t>
        </is>
      </c>
      <c r="BJ1257" s="297" t="inlineStr">
        <is>
          <t>0</t>
        </is>
      </c>
      <c r="BK1257" s="297" t="inlineStr">
        <is>
          <t>0</t>
        </is>
      </c>
      <c r="BL1257" s="297" t="inlineStr">
        <is>
          <t>0</t>
        </is>
      </c>
      <c r="BM1257" s="297" t="inlineStr">
        <is>
          <t>0</t>
        </is>
      </c>
      <c r="BN1257" s="297" t="inlineStr">
        <is>
          <t>0</t>
        </is>
      </c>
      <c r="BO1257" s="285" t="inlineStr">
        <is>
          <t>0</t>
        </is>
      </c>
      <c r="BP1257" s="297" t="inlineStr">
        <is>
          <t>0</t>
        </is>
      </c>
      <c r="BQ1257" s="297" t="inlineStr">
        <is>
          <t>0</t>
        </is>
      </c>
      <c r="BR1257" s="297" t="inlineStr">
        <is>
          <t>0</t>
        </is>
      </c>
      <c r="BS1257" s="297" t="inlineStr">
        <is>
          <t>0</t>
        </is>
      </c>
      <c r="BT1257" s="297" t="inlineStr">
        <is>
          <t>0</t>
        </is>
      </c>
      <c r="BU1257" s="297" t="inlineStr">
        <is>
          <t>0</t>
        </is>
      </c>
      <c r="BV1257" s="297" t="inlineStr">
        <is>
          <t>0</t>
        </is>
      </c>
      <c r="BW1257" s="288" t="inlineStr">
        <is>
          <t>0</t>
        </is>
      </c>
      <c r="BX1257" s="276">
        <f>SUM(IF(COUNTIF(#REF!, "*1.*"), 2, 0), IF(COUNTIF(#REF!, "*2.*"), 2, 0), IF(COUNTIF(#REF!, "*3.*"), 2, 0), IF(COUNTIF(#REF!, "*4.*"), 2, 0), IF(COUNTIF(#REF!, "*5.*"), 2, 0), IF(COUNTIF(#REF!, "*6.*"), 2, 0))</f>
        <v/>
      </c>
      <c r="BY1257" s="277">
        <f t="array" ref="BY1257">SUM(VALUE(AT1257),VALUE(AU1257),VALUE(AV1257),VALUE(AW1257),VALUE(AX1257),VALUE(AY1257),VALUE(AZ1257),VALUE(BB1257),VALUE(BC1257),VALUE(BD1257),VALUE(BE1257),VALUE(BF1257),VALUE(BG1257),VALUE(BH1257),VALUE(BI1257),VALUE(BJ1257),VALUE(BK1257),VALUE(BL1257),VALUE(BM1257),VALUE(BN1257),VALUE(BO1257),VALUE(BP1257),VALUE(BQ1257),VALUE(BR1257),VALUE(BS1257),VALUE(BT1257),VALUE(BU1257),VALUE(BV1257),VALUE(BW1257))</f>
        <v/>
      </c>
      <c r="BZ1257" s="307" t="n"/>
      <c r="CA1257" s="307" t="n"/>
      <c r="CB1257" s="307" t="n"/>
      <c r="CC1257" s="307" t="n"/>
      <c r="CD1257" s="307" t="n"/>
      <c r="CE1257" s="307" t="n"/>
      <c r="CF1257" s="307" t="n"/>
      <c r="CG1257" s="307" t="n"/>
      <c r="CH1257" s="307" t="n"/>
      <c r="CI1257" s="307" t="n"/>
      <c r="CJ1257" s="307" t="n"/>
      <c r="CK1257" s="307" t="n"/>
      <c r="CL1257" s="307" t="n"/>
      <c r="CM1257" s="307" t="n"/>
      <c r="CN1257" s="307" t="n"/>
      <c r="CO1257" s="307" t="n"/>
      <c r="CP1257" s="307" t="n"/>
      <c r="CQ1257" s="307" t="n"/>
      <c r="CR1257" s="279" t="inlineStr"/>
      <c r="CS1257" s="280">
        <f>AVERAGE(Value(BY1257),value(CR1257))</f>
        <v/>
      </c>
      <c r="CT1257" s="421">
        <f>(IF(OR(MediaScorecard!BG1744="x", MediaScorecard!BH1744="x",MediaScorecard!BI1744="x",MediaScorecard!BJ1744="x",MediaScorecard!BK1744="x"),1, 2))</f>
        <v/>
      </c>
      <c r="CU1257" s="308" t="n"/>
      <c r="CV1257" s="308" t="n"/>
      <c r="CW1257" s="308" t="n"/>
      <c r="CX1257" s="309" t="n"/>
      <c r="CY1257" s="308" t="n"/>
      <c r="CZ1257" s="308" t="n"/>
      <c r="DA1257" s="308" t="n"/>
    </row>
    <row r="1258" ht="21" customHeight="1" s="590">
      <c r="A1258" s="421" t="n"/>
      <c r="B1258" s="270" t="n"/>
      <c r="C1258" s="266" t="n"/>
      <c r="D1258" s="267" t="inlineStr"/>
      <c r="E1258" s="267" t="inlineStr"/>
      <c r="F1258" s="268" t="inlineStr"/>
      <c r="G1258" s="421" t="n"/>
      <c r="H1258" s="269" t="n"/>
      <c r="I1258" s="421" t="n"/>
      <c r="J1258" s="421" t="n"/>
      <c r="K1258" s="421" t="n"/>
      <c r="L1258" s="421" t="n"/>
      <c r="M1258" s="421" t="n"/>
      <c r="N1258" s="421" t="n"/>
      <c r="O1258" s="421" t="n"/>
      <c r="P1258" s="421" t="n"/>
      <c r="Q1258" s="421" t="n"/>
      <c r="R1258" s="270" t="n"/>
      <c r="S1258" s="421" t="n"/>
      <c r="T1258" s="421" t="n"/>
      <c r="U1258" s="421" t="n"/>
      <c r="V1258" s="421" t="n"/>
      <c r="W1258" s="421" t="n"/>
      <c r="X1258" s="421" t="n"/>
      <c r="Y1258" s="421" t="n"/>
      <c r="Z1258" s="421" t="n"/>
      <c r="AA1258" s="421" t="n"/>
      <c r="AB1258" s="421" t="n"/>
      <c r="AC1258" s="421" t="n"/>
      <c r="AD1258" s="421" t="n"/>
      <c r="AE1258" s="421" t="n"/>
      <c r="AF1258" s="421" t="n"/>
      <c r="AG1258" s="421" t="n"/>
      <c r="AH1258" s="421" t="n"/>
      <c r="AI1258" s="421" t="n"/>
      <c r="AJ1258" s="297" t="n"/>
      <c r="AK1258" s="297" t="n"/>
      <c r="AL1258" s="284" t="n"/>
      <c r="AM1258" s="297" t="n"/>
      <c r="AN1258" s="285" t="n"/>
      <c r="AO1258" s="297" t="n"/>
      <c r="AP1258" s="297" t="n"/>
      <c r="AQ1258" s="297" t="n"/>
      <c r="AR1258" s="297" t="n"/>
      <c r="AS1258" s="297" t="n"/>
      <c r="AT1258" s="285" t="inlineStr">
        <is>
          <t>0</t>
        </is>
      </c>
      <c r="AU1258" s="297" t="inlineStr">
        <is>
          <t>0</t>
        </is>
      </c>
      <c r="AV1258" s="297" t="inlineStr">
        <is>
          <t>0</t>
        </is>
      </c>
      <c r="AW1258" s="297" t="inlineStr">
        <is>
          <t>0</t>
        </is>
      </c>
      <c r="AX1258" s="297" t="inlineStr">
        <is>
          <t>0</t>
        </is>
      </c>
      <c r="AY1258" s="286" t="inlineStr">
        <is>
          <t>0</t>
        </is>
      </c>
      <c r="AZ1258" s="286" t="inlineStr">
        <is>
          <t>0</t>
        </is>
      </c>
      <c r="BA1258" s="287" t="inlineStr">
        <is>
          <t>0</t>
        </is>
      </c>
      <c r="BB1258" s="286" t="inlineStr">
        <is>
          <t>0</t>
        </is>
      </c>
      <c r="BC1258" s="286" t="inlineStr">
        <is>
          <t>0</t>
        </is>
      </c>
      <c r="BD1258" s="286" t="inlineStr">
        <is>
          <t>0</t>
        </is>
      </c>
      <c r="BE1258" s="286" t="inlineStr">
        <is>
          <t>0</t>
        </is>
      </c>
      <c r="BF1258" s="286" t="inlineStr">
        <is>
          <t>0</t>
        </is>
      </c>
      <c r="BG1258" s="286" t="inlineStr">
        <is>
          <t>0</t>
        </is>
      </c>
      <c r="BH1258" s="297" t="inlineStr">
        <is>
          <t>0</t>
        </is>
      </c>
      <c r="BI1258" s="297" t="inlineStr">
        <is>
          <t>0</t>
        </is>
      </c>
      <c r="BJ1258" s="297" t="inlineStr">
        <is>
          <t>0</t>
        </is>
      </c>
      <c r="BK1258" s="297" t="inlineStr">
        <is>
          <t>0</t>
        </is>
      </c>
      <c r="BL1258" s="297" t="inlineStr">
        <is>
          <t>0</t>
        </is>
      </c>
      <c r="BM1258" s="297" t="inlineStr">
        <is>
          <t>0</t>
        </is>
      </c>
      <c r="BN1258" s="297" t="inlineStr">
        <is>
          <t>0</t>
        </is>
      </c>
      <c r="BO1258" s="285" t="inlineStr">
        <is>
          <t>0</t>
        </is>
      </c>
      <c r="BP1258" s="297" t="inlineStr">
        <is>
          <t>0</t>
        </is>
      </c>
      <c r="BQ1258" s="297" t="inlineStr">
        <is>
          <t>0</t>
        </is>
      </c>
      <c r="BR1258" s="297" t="inlineStr">
        <is>
          <t>0</t>
        </is>
      </c>
      <c r="BS1258" s="297" t="inlineStr">
        <is>
          <t>0</t>
        </is>
      </c>
      <c r="BT1258" s="297" t="inlineStr">
        <is>
          <t>0</t>
        </is>
      </c>
      <c r="BU1258" s="297" t="inlineStr">
        <is>
          <t>0</t>
        </is>
      </c>
      <c r="BV1258" s="297" t="inlineStr">
        <is>
          <t>0</t>
        </is>
      </c>
      <c r="BW1258" s="288" t="inlineStr">
        <is>
          <t>0</t>
        </is>
      </c>
      <c r="BX1258" s="276">
        <f>SUM(IF(COUNTIF(#REF!, "*1.*"), 2, 0), IF(COUNTIF(#REF!, "*2.*"), 2, 0), IF(COUNTIF(#REF!, "*3.*"), 2, 0), IF(COUNTIF(#REF!, "*4.*"), 2, 0), IF(COUNTIF(#REF!, "*5.*"), 2, 0), IF(COUNTIF(#REF!, "*6.*"), 2, 0))</f>
        <v/>
      </c>
      <c r="BY1258" s="277">
        <f t="array" ref="BY1258">SUM(VALUE(AT1258),VALUE(AU1258),VALUE(AV1258),VALUE(AW1258),VALUE(AX1258),VALUE(AY1258),VALUE(AZ1258),VALUE(BB1258),VALUE(BC1258),VALUE(BD1258),VALUE(BE1258),VALUE(BF1258),VALUE(BG1258),VALUE(BH1258),VALUE(BI1258),VALUE(BJ1258),VALUE(BK1258),VALUE(BL1258),VALUE(BM1258),VALUE(BN1258),VALUE(BO1258),VALUE(BP1258),VALUE(BQ1258),VALUE(BR1258),VALUE(BS1258),VALUE(BT1258),VALUE(BU1258),VALUE(BV1258),VALUE(BW1258))</f>
        <v/>
      </c>
      <c r="BZ1258" s="307" t="n"/>
      <c r="CA1258" s="307" t="n"/>
      <c r="CB1258" s="307" t="n"/>
      <c r="CC1258" s="307" t="n"/>
      <c r="CD1258" s="307" t="n"/>
      <c r="CE1258" s="307" t="n"/>
      <c r="CF1258" s="307" t="n"/>
      <c r="CG1258" s="307" t="n"/>
      <c r="CH1258" s="307" t="n"/>
      <c r="CI1258" s="307" t="n"/>
      <c r="CJ1258" s="307" t="n"/>
      <c r="CK1258" s="307" t="n"/>
      <c r="CL1258" s="307" t="n"/>
      <c r="CM1258" s="307" t="n"/>
      <c r="CN1258" s="307" t="n"/>
      <c r="CO1258" s="307" t="n"/>
      <c r="CP1258" s="307" t="n"/>
      <c r="CQ1258" s="307" t="n"/>
      <c r="CR1258" s="279" t="inlineStr"/>
      <c r="CS1258" s="280">
        <f>AVERAGE(Value(BY1258),value(CR1258))</f>
        <v/>
      </c>
      <c r="CT1258" s="421">
        <f>(IF(OR(MediaScorecard!BG1745="x", MediaScorecard!BH1745="x",MediaScorecard!BI1745="x",MediaScorecard!BJ1745="x",MediaScorecard!BK1745="x"),1, 2))</f>
        <v/>
      </c>
      <c r="CU1258" s="308" t="n"/>
      <c r="CV1258" s="308" t="n"/>
      <c r="CW1258" s="308" t="n"/>
      <c r="CX1258" s="309" t="n"/>
      <c r="CY1258" s="308" t="n"/>
      <c r="CZ1258" s="308" t="n"/>
      <c r="DA1258" s="308" t="n"/>
    </row>
    <row r="1259" ht="21" customHeight="1" s="590">
      <c r="A1259" s="421" t="n"/>
      <c r="B1259" s="270" t="n"/>
      <c r="C1259" s="266" t="n"/>
      <c r="D1259" s="267" t="inlineStr"/>
      <c r="E1259" s="267" t="inlineStr"/>
      <c r="F1259" s="268" t="inlineStr"/>
      <c r="G1259" s="421" t="n"/>
      <c r="H1259" s="269" t="n"/>
      <c r="I1259" s="421" t="n"/>
      <c r="J1259" s="421" t="n"/>
      <c r="K1259" s="421" t="n"/>
      <c r="L1259" s="421" t="n"/>
      <c r="M1259" s="421" t="n"/>
      <c r="N1259" s="421" t="n"/>
      <c r="O1259" s="421" t="n"/>
      <c r="P1259" s="421" t="n"/>
      <c r="Q1259" s="421" t="n"/>
      <c r="R1259" s="270" t="n"/>
      <c r="S1259" s="421" t="n"/>
      <c r="T1259" s="421" t="n"/>
      <c r="U1259" s="421" t="n"/>
      <c r="V1259" s="421" t="n"/>
      <c r="W1259" s="421" t="n"/>
      <c r="X1259" s="421" t="n"/>
      <c r="Y1259" s="421" t="n"/>
      <c r="Z1259" s="421" t="n"/>
      <c r="AA1259" s="421" t="n"/>
      <c r="AB1259" s="421" t="n"/>
      <c r="AC1259" s="421" t="n"/>
      <c r="AD1259" s="421" t="n"/>
      <c r="AE1259" s="421" t="n"/>
      <c r="AF1259" s="421" t="n"/>
      <c r="AG1259" s="421" t="n"/>
      <c r="AH1259" s="421" t="n"/>
      <c r="AI1259" s="421" t="n"/>
      <c r="AJ1259" s="297" t="n"/>
      <c r="AK1259" s="297" t="n"/>
      <c r="AL1259" s="284" t="n"/>
      <c r="AM1259" s="297" t="n"/>
      <c r="AN1259" s="285" t="n"/>
      <c r="AO1259" s="297" t="n"/>
      <c r="AP1259" s="297" t="n"/>
      <c r="AQ1259" s="297" t="n"/>
      <c r="AR1259" s="297" t="n"/>
      <c r="AS1259" s="297" t="n"/>
      <c r="AT1259" s="285" t="inlineStr">
        <is>
          <t>0</t>
        </is>
      </c>
      <c r="AU1259" s="297" t="inlineStr">
        <is>
          <t>0</t>
        </is>
      </c>
      <c r="AV1259" s="297" t="inlineStr">
        <is>
          <t>0</t>
        </is>
      </c>
      <c r="AW1259" s="297" t="inlineStr">
        <is>
          <t>0</t>
        </is>
      </c>
      <c r="AX1259" s="297" t="inlineStr">
        <is>
          <t>0</t>
        </is>
      </c>
      <c r="AY1259" s="286" t="inlineStr">
        <is>
          <t>0</t>
        </is>
      </c>
      <c r="AZ1259" s="286" t="inlineStr">
        <is>
          <t>0</t>
        </is>
      </c>
      <c r="BA1259" s="287" t="inlineStr">
        <is>
          <t>0</t>
        </is>
      </c>
      <c r="BB1259" s="286" t="inlineStr">
        <is>
          <t>0</t>
        </is>
      </c>
      <c r="BC1259" s="286" t="inlineStr">
        <is>
          <t>0</t>
        </is>
      </c>
      <c r="BD1259" s="286" t="inlineStr">
        <is>
          <t>0</t>
        </is>
      </c>
      <c r="BE1259" s="286" t="inlineStr">
        <is>
          <t>0</t>
        </is>
      </c>
      <c r="BF1259" s="286" t="inlineStr">
        <is>
          <t>0</t>
        </is>
      </c>
      <c r="BG1259" s="286" t="inlineStr">
        <is>
          <t>0</t>
        </is>
      </c>
      <c r="BH1259" s="297" t="inlineStr">
        <is>
          <t>0</t>
        </is>
      </c>
      <c r="BI1259" s="297" t="inlineStr">
        <is>
          <t>0</t>
        </is>
      </c>
      <c r="BJ1259" s="297" t="inlineStr">
        <is>
          <t>0</t>
        </is>
      </c>
      <c r="BK1259" s="297" t="inlineStr">
        <is>
          <t>0</t>
        </is>
      </c>
      <c r="BL1259" s="297" t="inlineStr">
        <is>
          <t>0</t>
        </is>
      </c>
      <c r="BM1259" s="297" t="inlineStr">
        <is>
          <t>0</t>
        </is>
      </c>
      <c r="BN1259" s="297" t="inlineStr">
        <is>
          <t>0</t>
        </is>
      </c>
      <c r="BO1259" s="285" t="inlineStr">
        <is>
          <t>0</t>
        </is>
      </c>
      <c r="BP1259" s="297" t="inlineStr">
        <is>
          <t>0</t>
        </is>
      </c>
      <c r="BQ1259" s="297" t="inlineStr">
        <is>
          <t>0</t>
        </is>
      </c>
      <c r="BR1259" s="297" t="inlineStr">
        <is>
          <t>0</t>
        </is>
      </c>
      <c r="BS1259" s="297" t="inlineStr">
        <is>
          <t>0</t>
        </is>
      </c>
      <c r="BT1259" s="297" t="inlineStr">
        <is>
          <t>0</t>
        </is>
      </c>
      <c r="BU1259" s="297" t="inlineStr">
        <is>
          <t>0</t>
        </is>
      </c>
      <c r="BV1259" s="297" t="inlineStr">
        <is>
          <t>0</t>
        </is>
      </c>
      <c r="BW1259" s="288" t="inlineStr">
        <is>
          <t>0</t>
        </is>
      </c>
      <c r="BX1259" s="276">
        <f>SUM(IF(COUNTIF(#REF!, "*1.*"), 2, 0), IF(COUNTIF(#REF!, "*2.*"), 2, 0), IF(COUNTIF(#REF!, "*3.*"), 2, 0), IF(COUNTIF(#REF!, "*4.*"), 2, 0), IF(COUNTIF(#REF!, "*5.*"), 2, 0), IF(COUNTIF(#REF!, "*6.*"), 2, 0))</f>
        <v/>
      </c>
      <c r="BY1259" s="277">
        <f t="array" ref="BY1259">SUM(VALUE(AT1259),VALUE(AU1259),VALUE(AV1259),VALUE(AW1259),VALUE(AX1259),VALUE(AY1259),VALUE(AZ1259),VALUE(BB1259),VALUE(BC1259),VALUE(BD1259),VALUE(BE1259),VALUE(BF1259),VALUE(BG1259),VALUE(BH1259),VALUE(BI1259),VALUE(BJ1259),VALUE(BK1259),VALUE(BL1259),VALUE(BM1259),VALUE(BN1259),VALUE(BO1259),VALUE(BP1259),VALUE(BQ1259),VALUE(BR1259),VALUE(BS1259),VALUE(BT1259),VALUE(BU1259),VALUE(BV1259),VALUE(BW1259))</f>
        <v/>
      </c>
      <c r="BZ1259" s="307" t="n"/>
      <c r="CA1259" s="307" t="n"/>
      <c r="CB1259" s="307" t="n"/>
      <c r="CC1259" s="307" t="n"/>
      <c r="CD1259" s="307" t="n"/>
      <c r="CE1259" s="307" t="n"/>
      <c r="CF1259" s="307" t="n"/>
      <c r="CG1259" s="307" t="n"/>
      <c r="CH1259" s="307" t="n"/>
      <c r="CI1259" s="307" t="n"/>
      <c r="CJ1259" s="307" t="n"/>
      <c r="CK1259" s="307" t="n"/>
      <c r="CL1259" s="307" t="n"/>
      <c r="CM1259" s="307" t="n"/>
      <c r="CN1259" s="307" t="n"/>
      <c r="CO1259" s="307" t="n"/>
      <c r="CP1259" s="307" t="n"/>
      <c r="CQ1259" s="307" t="n"/>
      <c r="CR1259" s="279" t="inlineStr"/>
      <c r="CS1259" s="280">
        <f>AVERAGE(Value(BY1259),value(CR1259))</f>
        <v/>
      </c>
      <c r="CT1259" s="421">
        <f>(IF(OR(MediaScorecard!BG1746="x", MediaScorecard!BH1746="x",MediaScorecard!BI1746="x",MediaScorecard!BJ1746="x",MediaScorecard!BK1746="x"),1, 2))</f>
        <v/>
      </c>
      <c r="CU1259" s="308" t="n"/>
      <c r="CV1259" s="308" t="n"/>
      <c r="CW1259" s="308" t="n"/>
      <c r="CX1259" s="309" t="n"/>
      <c r="CY1259" s="308" t="n"/>
      <c r="CZ1259" s="308" t="n"/>
      <c r="DA1259" s="308" t="n"/>
    </row>
    <row r="1260" ht="21" customHeight="1" s="590">
      <c r="A1260" s="421" t="n"/>
      <c r="B1260" s="270" t="n"/>
      <c r="C1260" s="266" t="n"/>
      <c r="D1260" s="267" t="inlineStr"/>
      <c r="E1260" s="267" t="inlineStr"/>
      <c r="F1260" s="268" t="inlineStr"/>
      <c r="G1260" s="421" t="n"/>
      <c r="H1260" s="269" t="n"/>
      <c r="I1260" s="421" t="n"/>
      <c r="J1260" s="421" t="n"/>
      <c r="K1260" s="421" t="n"/>
      <c r="L1260" s="421" t="n"/>
      <c r="M1260" s="421" t="n"/>
      <c r="N1260" s="421" t="n"/>
      <c r="O1260" s="421" t="n"/>
      <c r="P1260" s="421" t="n"/>
      <c r="Q1260" s="421" t="n"/>
      <c r="R1260" s="270" t="n"/>
      <c r="S1260" s="421" t="n"/>
      <c r="T1260" s="421" t="n"/>
      <c r="U1260" s="421" t="n"/>
      <c r="V1260" s="421" t="n"/>
      <c r="W1260" s="421" t="n"/>
      <c r="X1260" s="421" t="n"/>
      <c r="Y1260" s="421" t="n"/>
      <c r="Z1260" s="421" t="n"/>
      <c r="AA1260" s="421" t="n"/>
      <c r="AB1260" s="421" t="n"/>
      <c r="AC1260" s="421" t="n"/>
      <c r="AD1260" s="421" t="n"/>
      <c r="AE1260" s="421" t="n"/>
      <c r="AF1260" s="421" t="n"/>
      <c r="AG1260" s="421" t="n"/>
      <c r="AH1260" s="421" t="n"/>
      <c r="AI1260" s="421" t="n"/>
      <c r="AJ1260" s="297" t="n"/>
      <c r="AK1260" s="297" t="n"/>
      <c r="AL1260" s="284" t="n"/>
      <c r="AM1260" s="297" t="n"/>
      <c r="AN1260" s="285" t="n"/>
      <c r="AO1260" s="297" t="n"/>
      <c r="AP1260" s="297" t="n"/>
      <c r="AQ1260" s="297" t="n"/>
      <c r="AR1260" s="297" t="n"/>
      <c r="AS1260" s="297" t="n"/>
      <c r="AT1260" s="285" t="inlineStr">
        <is>
          <t>0</t>
        </is>
      </c>
      <c r="AU1260" s="297" t="inlineStr">
        <is>
          <t>0</t>
        </is>
      </c>
      <c r="AV1260" s="297" t="inlineStr">
        <is>
          <t>0</t>
        </is>
      </c>
      <c r="AW1260" s="297" t="inlineStr">
        <is>
          <t>0</t>
        </is>
      </c>
      <c r="AX1260" s="297" t="inlineStr">
        <is>
          <t>0</t>
        </is>
      </c>
      <c r="AY1260" s="286" t="inlineStr">
        <is>
          <t>0</t>
        </is>
      </c>
      <c r="AZ1260" s="286" t="inlineStr">
        <is>
          <t>0</t>
        </is>
      </c>
      <c r="BA1260" s="287" t="inlineStr">
        <is>
          <t>0</t>
        </is>
      </c>
      <c r="BB1260" s="286" t="inlineStr">
        <is>
          <t>0</t>
        </is>
      </c>
      <c r="BC1260" s="286" t="inlineStr">
        <is>
          <t>0</t>
        </is>
      </c>
      <c r="BD1260" s="286" t="inlineStr">
        <is>
          <t>0</t>
        </is>
      </c>
      <c r="BE1260" s="286" t="inlineStr">
        <is>
          <t>0</t>
        </is>
      </c>
      <c r="BF1260" s="286" t="inlineStr">
        <is>
          <t>0</t>
        </is>
      </c>
      <c r="BG1260" s="286" t="inlineStr">
        <is>
          <t>0</t>
        </is>
      </c>
      <c r="BH1260" s="297" t="inlineStr">
        <is>
          <t>0</t>
        </is>
      </c>
      <c r="BI1260" s="297" t="inlineStr">
        <is>
          <t>0</t>
        </is>
      </c>
      <c r="BJ1260" s="297" t="inlineStr">
        <is>
          <t>0</t>
        </is>
      </c>
      <c r="BK1260" s="297" t="inlineStr">
        <is>
          <t>0</t>
        </is>
      </c>
      <c r="BL1260" s="297" t="inlineStr">
        <is>
          <t>0</t>
        </is>
      </c>
      <c r="BM1260" s="297" t="inlineStr">
        <is>
          <t>0</t>
        </is>
      </c>
      <c r="BN1260" s="297" t="inlineStr">
        <is>
          <t>0</t>
        </is>
      </c>
      <c r="BO1260" s="285" t="inlineStr">
        <is>
          <t>0</t>
        </is>
      </c>
      <c r="BP1260" s="297" t="inlineStr">
        <is>
          <t>0</t>
        </is>
      </c>
      <c r="BQ1260" s="297" t="inlineStr">
        <is>
          <t>0</t>
        </is>
      </c>
      <c r="BR1260" s="297" t="inlineStr">
        <is>
          <t>0</t>
        </is>
      </c>
      <c r="BS1260" s="297" t="inlineStr">
        <is>
          <t>0</t>
        </is>
      </c>
      <c r="BT1260" s="297" t="inlineStr">
        <is>
          <t>0</t>
        </is>
      </c>
      <c r="BU1260" s="297" t="inlineStr">
        <is>
          <t>0</t>
        </is>
      </c>
      <c r="BV1260" s="297" t="inlineStr">
        <is>
          <t>0</t>
        </is>
      </c>
      <c r="BW1260" s="288" t="inlineStr">
        <is>
          <t>0</t>
        </is>
      </c>
      <c r="BX1260" s="276">
        <f>SUM(IF(COUNTIF(#REF!, "*1.*"), 2, 0), IF(COUNTIF(#REF!, "*2.*"), 2, 0), IF(COUNTIF(#REF!, "*3.*"), 2, 0), IF(COUNTIF(#REF!, "*4.*"), 2, 0), IF(COUNTIF(#REF!, "*5.*"), 2, 0), IF(COUNTIF(#REF!, "*6.*"), 2, 0))</f>
        <v/>
      </c>
      <c r="BY1260" s="277">
        <f t="array" ref="BY1260">SUM(VALUE(AT1260),VALUE(AU1260),VALUE(AV1260),VALUE(AW1260),VALUE(AX1260),VALUE(AY1260),VALUE(AZ1260),VALUE(BB1260),VALUE(BC1260),VALUE(BD1260),VALUE(BE1260),VALUE(BF1260),VALUE(BG1260),VALUE(BH1260),VALUE(BI1260),VALUE(BJ1260),VALUE(BK1260),VALUE(BL1260),VALUE(BM1260),VALUE(BN1260),VALUE(BO1260),VALUE(BP1260),VALUE(BQ1260),VALUE(BR1260),VALUE(BS1260),VALUE(BT1260),VALUE(BU1260),VALUE(BV1260),VALUE(BW1260))</f>
        <v/>
      </c>
      <c r="BZ1260" s="307" t="n"/>
      <c r="CA1260" s="307" t="n"/>
      <c r="CB1260" s="307" t="n"/>
      <c r="CC1260" s="307" t="n"/>
      <c r="CD1260" s="307" t="n"/>
      <c r="CE1260" s="307" t="n"/>
      <c r="CF1260" s="307" t="n"/>
      <c r="CG1260" s="307" t="n"/>
      <c r="CH1260" s="307" t="n"/>
      <c r="CI1260" s="307" t="n"/>
      <c r="CJ1260" s="307" t="n"/>
      <c r="CK1260" s="307" t="n"/>
      <c r="CL1260" s="307" t="n"/>
      <c r="CM1260" s="307" t="n"/>
      <c r="CN1260" s="307" t="n"/>
      <c r="CO1260" s="307" t="n"/>
      <c r="CP1260" s="307" t="n"/>
      <c r="CQ1260" s="307" t="n"/>
      <c r="CR1260" s="279" t="inlineStr"/>
      <c r="CS1260" s="280">
        <f>AVERAGE(Value(BY1260),value(CR1260))</f>
        <v/>
      </c>
      <c r="CT1260" s="421">
        <f>(IF(OR(MediaScorecard!BG1747="x", MediaScorecard!BH1747="x",MediaScorecard!BI1747="x",MediaScorecard!BJ1747="x",MediaScorecard!BK1747="x"),1, 2))</f>
        <v/>
      </c>
      <c r="CU1260" s="308" t="n"/>
      <c r="CV1260" s="308" t="n"/>
      <c r="CW1260" s="308" t="n"/>
      <c r="CX1260" s="309" t="n"/>
      <c r="CY1260" s="308" t="n"/>
      <c r="CZ1260" s="308" t="n"/>
      <c r="DA1260" s="308" t="n"/>
    </row>
    <row r="1261" ht="21" customHeight="1" s="590">
      <c r="A1261" s="421" t="n"/>
      <c r="B1261" s="270" t="n"/>
      <c r="C1261" s="266" t="n"/>
      <c r="D1261" s="267" t="inlineStr"/>
      <c r="E1261" s="267" t="inlineStr"/>
      <c r="F1261" s="268" t="inlineStr"/>
      <c r="G1261" s="421" t="n"/>
      <c r="H1261" s="269" t="n"/>
      <c r="I1261" s="421" t="n"/>
      <c r="J1261" s="421" t="n"/>
      <c r="K1261" s="421" t="n"/>
      <c r="L1261" s="421" t="n"/>
      <c r="M1261" s="421" t="n"/>
      <c r="N1261" s="421" t="n"/>
      <c r="O1261" s="421" t="n"/>
      <c r="P1261" s="421" t="n"/>
      <c r="Q1261" s="421" t="n"/>
      <c r="R1261" s="270" t="n"/>
      <c r="S1261" s="421" t="n"/>
      <c r="T1261" s="421" t="n"/>
      <c r="U1261" s="421" t="n"/>
      <c r="V1261" s="421" t="n"/>
      <c r="W1261" s="421" t="n"/>
      <c r="X1261" s="421" t="n"/>
      <c r="Y1261" s="421" t="n"/>
      <c r="Z1261" s="421" t="n"/>
      <c r="AA1261" s="421" t="n"/>
      <c r="AB1261" s="421" t="n"/>
      <c r="AC1261" s="421" t="n"/>
      <c r="AD1261" s="421" t="n"/>
      <c r="AE1261" s="421" t="n"/>
      <c r="AF1261" s="421" t="n"/>
      <c r="AG1261" s="421" t="n"/>
      <c r="AH1261" s="421" t="n"/>
      <c r="AI1261" s="421" t="n"/>
      <c r="AJ1261" s="297" t="n"/>
      <c r="AK1261" s="297" t="n"/>
      <c r="AL1261" s="284" t="n"/>
      <c r="AM1261" s="297" t="n"/>
      <c r="AN1261" s="285" t="n"/>
      <c r="AO1261" s="297" t="n"/>
      <c r="AP1261" s="297" t="n"/>
      <c r="AQ1261" s="297" t="n"/>
      <c r="AR1261" s="297" t="n"/>
      <c r="AS1261" s="297" t="n"/>
      <c r="AT1261" s="285" t="inlineStr">
        <is>
          <t>0</t>
        </is>
      </c>
      <c r="AU1261" s="297" t="inlineStr">
        <is>
          <t>0</t>
        </is>
      </c>
      <c r="AV1261" s="297" t="inlineStr">
        <is>
          <t>0</t>
        </is>
      </c>
      <c r="AW1261" s="297" t="inlineStr">
        <is>
          <t>0</t>
        </is>
      </c>
      <c r="AX1261" s="297" t="inlineStr">
        <is>
          <t>0</t>
        </is>
      </c>
      <c r="AY1261" s="286" t="inlineStr">
        <is>
          <t>0</t>
        </is>
      </c>
      <c r="AZ1261" s="286" t="inlineStr">
        <is>
          <t>0</t>
        </is>
      </c>
      <c r="BA1261" s="287" t="inlineStr">
        <is>
          <t>0</t>
        </is>
      </c>
      <c r="BB1261" s="286" t="inlineStr">
        <is>
          <t>0</t>
        </is>
      </c>
      <c r="BC1261" s="286" t="inlineStr">
        <is>
          <t>0</t>
        </is>
      </c>
      <c r="BD1261" s="286" t="inlineStr">
        <is>
          <t>0</t>
        </is>
      </c>
      <c r="BE1261" s="286" t="inlineStr">
        <is>
          <t>0</t>
        </is>
      </c>
      <c r="BF1261" s="286" t="inlineStr">
        <is>
          <t>0</t>
        </is>
      </c>
      <c r="BG1261" s="286" t="inlineStr">
        <is>
          <t>0</t>
        </is>
      </c>
      <c r="BH1261" s="297" t="inlineStr">
        <is>
          <t>0</t>
        </is>
      </c>
      <c r="BI1261" s="297" t="inlineStr">
        <is>
          <t>0</t>
        </is>
      </c>
      <c r="BJ1261" s="297" t="inlineStr">
        <is>
          <t>0</t>
        </is>
      </c>
      <c r="BK1261" s="297" t="inlineStr">
        <is>
          <t>0</t>
        </is>
      </c>
      <c r="BL1261" s="297" t="inlineStr">
        <is>
          <t>0</t>
        </is>
      </c>
      <c r="BM1261" s="297" t="inlineStr">
        <is>
          <t>0</t>
        </is>
      </c>
      <c r="BN1261" s="297" t="inlineStr">
        <is>
          <t>0</t>
        </is>
      </c>
      <c r="BO1261" s="285" t="inlineStr">
        <is>
          <t>0</t>
        </is>
      </c>
      <c r="BP1261" s="297" t="inlineStr">
        <is>
          <t>0</t>
        </is>
      </c>
      <c r="BQ1261" s="297" t="inlineStr">
        <is>
          <t>0</t>
        </is>
      </c>
      <c r="BR1261" s="297" t="inlineStr">
        <is>
          <t>0</t>
        </is>
      </c>
      <c r="BS1261" s="297" t="inlineStr">
        <is>
          <t>0</t>
        </is>
      </c>
      <c r="BT1261" s="297" t="inlineStr">
        <is>
          <t>0</t>
        </is>
      </c>
      <c r="BU1261" s="297" t="inlineStr">
        <is>
          <t>0</t>
        </is>
      </c>
      <c r="BV1261" s="297" t="inlineStr">
        <is>
          <t>0</t>
        </is>
      </c>
      <c r="BW1261" s="288" t="inlineStr">
        <is>
          <t>0</t>
        </is>
      </c>
      <c r="BX1261" s="276">
        <f>SUM(IF(COUNTIF(#REF!, "*1.*"), 2, 0), IF(COUNTIF(#REF!, "*2.*"), 2, 0), IF(COUNTIF(#REF!, "*3.*"), 2, 0), IF(COUNTIF(#REF!, "*4.*"), 2, 0), IF(COUNTIF(#REF!, "*5.*"), 2, 0), IF(COUNTIF(#REF!, "*6.*"), 2, 0))</f>
        <v/>
      </c>
      <c r="BY1261" s="277">
        <f t="array" ref="BY1261">SUM(VALUE(AT1261),VALUE(AU1261),VALUE(AV1261),VALUE(AW1261),VALUE(AX1261),VALUE(AY1261),VALUE(AZ1261),VALUE(BB1261),VALUE(BC1261),VALUE(BD1261),VALUE(BE1261),VALUE(BF1261),VALUE(BG1261),VALUE(BH1261),VALUE(BI1261),VALUE(BJ1261),VALUE(BK1261),VALUE(BL1261),VALUE(BM1261),VALUE(BN1261),VALUE(BO1261),VALUE(BP1261),VALUE(BQ1261),VALUE(BR1261),VALUE(BS1261),VALUE(BT1261),VALUE(BU1261),VALUE(BV1261),VALUE(BW1261))</f>
        <v/>
      </c>
      <c r="BZ1261" s="307" t="n"/>
      <c r="CA1261" s="307" t="n"/>
      <c r="CB1261" s="307" t="n"/>
      <c r="CC1261" s="307" t="n"/>
      <c r="CD1261" s="307" t="n"/>
      <c r="CE1261" s="307" t="n"/>
      <c r="CF1261" s="307" t="n"/>
      <c r="CG1261" s="307" t="n"/>
      <c r="CH1261" s="307" t="n"/>
      <c r="CI1261" s="307" t="n"/>
      <c r="CJ1261" s="307" t="n"/>
      <c r="CK1261" s="307" t="n"/>
      <c r="CL1261" s="307" t="n"/>
      <c r="CM1261" s="307" t="n"/>
      <c r="CN1261" s="307" t="n"/>
      <c r="CO1261" s="307" t="n"/>
      <c r="CP1261" s="307" t="n"/>
      <c r="CQ1261" s="307" t="n"/>
      <c r="CR1261" s="279" t="inlineStr"/>
      <c r="CS1261" s="280">
        <f>AVERAGE(Value(BY1261),value(CR1261))</f>
        <v/>
      </c>
      <c r="CT1261" s="421">
        <f>(IF(OR(MediaScorecard!BG1748="x", MediaScorecard!BH1748="x",MediaScorecard!BI1748="x",MediaScorecard!BJ1748="x",MediaScorecard!BK1748="x"),1, 2))</f>
        <v/>
      </c>
      <c r="CU1261" s="308" t="n"/>
      <c r="CV1261" s="308" t="n"/>
      <c r="CW1261" s="308" t="n"/>
      <c r="CX1261" s="309" t="n"/>
      <c r="CY1261" s="308" t="n"/>
      <c r="CZ1261" s="308" t="n"/>
      <c r="DA1261" s="308" t="n"/>
    </row>
    <row r="1262" ht="21" customHeight="1" s="590">
      <c r="A1262" s="421" t="n"/>
      <c r="B1262" s="270" t="n"/>
      <c r="C1262" s="266" t="n"/>
      <c r="D1262" s="267" t="inlineStr"/>
      <c r="E1262" s="267" t="inlineStr"/>
      <c r="F1262" s="268" t="inlineStr"/>
      <c r="G1262" s="421" t="n"/>
      <c r="H1262" s="269" t="n"/>
      <c r="I1262" s="421" t="n"/>
      <c r="J1262" s="421" t="n"/>
      <c r="K1262" s="421" t="n"/>
      <c r="L1262" s="421" t="n"/>
      <c r="M1262" s="421" t="n"/>
      <c r="N1262" s="421" t="n"/>
      <c r="O1262" s="421" t="n"/>
      <c r="P1262" s="421" t="n"/>
      <c r="Q1262" s="421" t="n"/>
      <c r="R1262" s="270" t="n"/>
      <c r="S1262" s="421" t="n"/>
      <c r="T1262" s="421" t="n"/>
      <c r="U1262" s="421" t="n"/>
      <c r="V1262" s="421" t="n"/>
      <c r="W1262" s="421" t="n"/>
      <c r="X1262" s="421" t="n"/>
      <c r="Y1262" s="421" t="n"/>
      <c r="Z1262" s="421" t="n"/>
      <c r="AA1262" s="421" t="n"/>
      <c r="AB1262" s="421" t="n"/>
      <c r="AC1262" s="421" t="n"/>
      <c r="AD1262" s="421" t="n"/>
      <c r="AE1262" s="421" t="n"/>
      <c r="AF1262" s="421" t="n"/>
      <c r="AG1262" s="421" t="n"/>
      <c r="AH1262" s="421" t="n"/>
      <c r="AI1262" s="421" t="n"/>
      <c r="AJ1262" s="297" t="n"/>
      <c r="AK1262" s="297" t="n"/>
      <c r="AL1262" s="284" t="n"/>
      <c r="AM1262" s="297" t="n"/>
      <c r="AN1262" s="285" t="n"/>
      <c r="AO1262" s="297" t="n"/>
      <c r="AP1262" s="297" t="n"/>
      <c r="AQ1262" s="297" t="n"/>
      <c r="AR1262" s="297" t="n"/>
      <c r="AS1262" s="297" t="n"/>
      <c r="AT1262" s="285" t="inlineStr">
        <is>
          <t>0</t>
        </is>
      </c>
      <c r="AU1262" s="297" t="inlineStr">
        <is>
          <t>0</t>
        </is>
      </c>
      <c r="AV1262" s="297" t="inlineStr">
        <is>
          <t>0</t>
        </is>
      </c>
      <c r="AW1262" s="297" t="inlineStr">
        <is>
          <t>0</t>
        </is>
      </c>
      <c r="AX1262" s="297" t="inlineStr">
        <is>
          <t>0</t>
        </is>
      </c>
      <c r="AY1262" s="286" t="inlineStr">
        <is>
          <t>0</t>
        </is>
      </c>
      <c r="AZ1262" s="286" t="inlineStr">
        <is>
          <t>0</t>
        </is>
      </c>
      <c r="BA1262" s="287" t="inlineStr">
        <is>
          <t>0</t>
        </is>
      </c>
      <c r="BB1262" s="286" t="inlineStr">
        <is>
          <t>0</t>
        </is>
      </c>
      <c r="BC1262" s="286" t="inlineStr">
        <is>
          <t>0</t>
        </is>
      </c>
      <c r="BD1262" s="286" t="inlineStr">
        <is>
          <t>0</t>
        </is>
      </c>
      <c r="BE1262" s="286" t="inlineStr">
        <is>
          <t>0</t>
        </is>
      </c>
      <c r="BF1262" s="286" t="inlineStr">
        <is>
          <t>0</t>
        </is>
      </c>
      <c r="BG1262" s="286" t="inlineStr">
        <is>
          <t>0</t>
        </is>
      </c>
      <c r="BH1262" s="297" t="inlineStr">
        <is>
          <t>0</t>
        </is>
      </c>
      <c r="BI1262" s="297" t="inlineStr">
        <is>
          <t>0</t>
        </is>
      </c>
      <c r="BJ1262" s="297" t="inlineStr">
        <is>
          <t>0</t>
        </is>
      </c>
      <c r="BK1262" s="297" t="inlineStr">
        <is>
          <t>0</t>
        </is>
      </c>
      <c r="BL1262" s="297" t="inlineStr">
        <is>
          <t>0</t>
        </is>
      </c>
      <c r="BM1262" s="297" t="inlineStr">
        <is>
          <t>0</t>
        </is>
      </c>
      <c r="BN1262" s="297" t="inlineStr">
        <is>
          <t>0</t>
        </is>
      </c>
      <c r="BO1262" s="285" t="inlineStr">
        <is>
          <t>0</t>
        </is>
      </c>
      <c r="BP1262" s="297" t="inlineStr">
        <is>
          <t>0</t>
        </is>
      </c>
      <c r="BQ1262" s="297" t="inlineStr">
        <is>
          <t>0</t>
        </is>
      </c>
      <c r="BR1262" s="297" t="inlineStr">
        <is>
          <t>0</t>
        </is>
      </c>
      <c r="BS1262" s="297" t="inlineStr">
        <is>
          <t>0</t>
        </is>
      </c>
      <c r="BT1262" s="297" t="inlineStr">
        <is>
          <t>0</t>
        </is>
      </c>
      <c r="BU1262" s="297" t="inlineStr">
        <is>
          <t>0</t>
        </is>
      </c>
      <c r="BV1262" s="297" t="inlineStr">
        <is>
          <t>0</t>
        </is>
      </c>
      <c r="BW1262" s="288" t="inlineStr">
        <is>
          <t>0</t>
        </is>
      </c>
      <c r="BX1262" s="276">
        <f>SUM(IF(COUNTIF(#REF!, "*1.*"), 2, 0), IF(COUNTIF(#REF!, "*2.*"), 2, 0), IF(COUNTIF(#REF!, "*3.*"), 2, 0), IF(COUNTIF(#REF!, "*4.*"), 2, 0), IF(COUNTIF(#REF!, "*5.*"), 2, 0), IF(COUNTIF(#REF!, "*6.*"), 2, 0))</f>
        <v/>
      </c>
      <c r="BY1262" s="277">
        <f t="array" ref="BY1262">SUM(VALUE(AT1262),VALUE(AU1262),VALUE(AV1262),VALUE(AW1262),VALUE(AX1262),VALUE(AY1262),VALUE(AZ1262),VALUE(BB1262),VALUE(BC1262),VALUE(BD1262),VALUE(BE1262),VALUE(BF1262),VALUE(BG1262),VALUE(BH1262),VALUE(BI1262),VALUE(BJ1262),VALUE(BK1262),VALUE(BL1262),VALUE(BM1262),VALUE(BN1262),VALUE(BO1262),VALUE(BP1262),VALUE(BQ1262),VALUE(BR1262),VALUE(BS1262),VALUE(BT1262),VALUE(BU1262),VALUE(BV1262),VALUE(BW1262))</f>
        <v/>
      </c>
      <c r="BZ1262" s="307" t="n"/>
      <c r="CA1262" s="307" t="n"/>
      <c r="CB1262" s="307" t="n"/>
      <c r="CC1262" s="307" t="n"/>
      <c r="CD1262" s="307" t="n"/>
      <c r="CE1262" s="307" t="n"/>
      <c r="CF1262" s="307" t="n"/>
      <c r="CG1262" s="307" t="n"/>
      <c r="CH1262" s="307" t="n"/>
      <c r="CI1262" s="307" t="n"/>
      <c r="CJ1262" s="307" t="n"/>
      <c r="CK1262" s="307" t="n"/>
      <c r="CL1262" s="307" t="n"/>
      <c r="CM1262" s="307" t="n"/>
      <c r="CN1262" s="307" t="n"/>
      <c r="CO1262" s="307" t="n"/>
      <c r="CP1262" s="307" t="n"/>
      <c r="CQ1262" s="307" t="n"/>
      <c r="CR1262" s="279" t="inlineStr"/>
      <c r="CS1262" s="280">
        <f>AVERAGE(Value(BY1262),value(CR1262))</f>
        <v/>
      </c>
      <c r="CT1262" s="421">
        <f>(IF(OR(MediaScorecard!BG1749="x", MediaScorecard!BH1749="x",MediaScorecard!BI1749="x",MediaScorecard!BJ1749="x",MediaScorecard!BK1749="x"),1, 2))</f>
        <v/>
      </c>
      <c r="CU1262" s="308" t="n"/>
      <c r="CV1262" s="308" t="n"/>
      <c r="CW1262" s="308" t="n"/>
      <c r="CX1262" s="309" t="n"/>
      <c r="CY1262" s="308" t="n"/>
      <c r="CZ1262" s="308" t="n"/>
      <c r="DA1262" s="308" t="n"/>
    </row>
    <row r="1263" ht="21" customHeight="1" s="590">
      <c r="A1263" s="421" t="n"/>
      <c r="B1263" s="270" t="n"/>
      <c r="C1263" s="266" t="n"/>
      <c r="D1263" s="267" t="inlineStr"/>
      <c r="E1263" s="267" t="inlineStr"/>
      <c r="F1263" s="268" t="inlineStr"/>
      <c r="G1263" s="421" t="n"/>
      <c r="H1263" s="269" t="n"/>
      <c r="I1263" s="421" t="n"/>
      <c r="J1263" s="421" t="n"/>
      <c r="K1263" s="421" t="n"/>
      <c r="L1263" s="421" t="n"/>
      <c r="M1263" s="421" t="n"/>
      <c r="N1263" s="421" t="n"/>
      <c r="O1263" s="421" t="n"/>
      <c r="P1263" s="421" t="n"/>
      <c r="Q1263" s="421" t="n"/>
      <c r="R1263" s="270" t="n"/>
      <c r="S1263" s="421" t="n"/>
      <c r="T1263" s="421" t="n"/>
      <c r="U1263" s="421" t="n"/>
      <c r="V1263" s="421" t="n"/>
      <c r="W1263" s="421" t="n"/>
      <c r="X1263" s="421" t="n"/>
      <c r="Y1263" s="421" t="n"/>
      <c r="Z1263" s="421" t="n"/>
      <c r="AA1263" s="421" t="n"/>
      <c r="AB1263" s="421" t="n"/>
      <c r="AC1263" s="421" t="n"/>
      <c r="AD1263" s="421" t="n"/>
      <c r="AE1263" s="421" t="n"/>
      <c r="AF1263" s="421" t="n"/>
      <c r="AG1263" s="421" t="n"/>
      <c r="AH1263" s="421" t="n"/>
      <c r="AI1263" s="421" t="n"/>
      <c r="AJ1263" s="297" t="n"/>
      <c r="AK1263" s="297" t="n"/>
      <c r="AL1263" s="284" t="n"/>
      <c r="AM1263" s="297" t="n"/>
      <c r="AN1263" s="285" t="n"/>
      <c r="AO1263" s="297" t="n"/>
      <c r="AP1263" s="297" t="n"/>
      <c r="AQ1263" s="297" t="n"/>
      <c r="AR1263" s="297" t="n"/>
      <c r="AS1263" s="297" t="n"/>
      <c r="AT1263" s="285" t="inlineStr">
        <is>
          <t>0</t>
        </is>
      </c>
      <c r="AU1263" s="297" t="inlineStr">
        <is>
          <t>0</t>
        </is>
      </c>
      <c r="AV1263" s="297" t="inlineStr">
        <is>
          <t>0</t>
        </is>
      </c>
      <c r="AW1263" s="297" t="inlineStr">
        <is>
          <t>0</t>
        </is>
      </c>
      <c r="AX1263" s="297" t="inlineStr">
        <is>
          <t>0</t>
        </is>
      </c>
      <c r="AY1263" s="286" t="inlineStr">
        <is>
          <t>0</t>
        </is>
      </c>
      <c r="AZ1263" s="286" t="inlineStr">
        <is>
          <t>0</t>
        </is>
      </c>
      <c r="BA1263" s="287" t="inlineStr">
        <is>
          <t>0</t>
        </is>
      </c>
      <c r="BB1263" s="286" t="inlineStr">
        <is>
          <t>0</t>
        </is>
      </c>
      <c r="BC1263" s="286" t="inlineStr">
        <is>
          <t>0</t>
        </is>
      </c>
      <c r="BD1263" s="286" t="inlineStr">
        <is>
          <t>0</t>
        </is>
      </c>
      <c r="BE1263" s="286" t="inlineStr">
        <is>
          <t>0</t>
        </is>
      </c>
      <c r="BF1263" s="286" t="inlineStr">
        <is>
          <t>0</t>
        </is>
      </c>
      <c r="BG1263" s="286" t="inlineStr">
        <is>
          <t>0</t>
        </is>
      </c>
      <c r="BH1263" s="297" t="inlineStr">
        <is>
          <t>0</t>
        </is>
      </c>
      <c r="BI1263" s="297" t="inlineStr">
        <is>
          <t>0</t>
        </is>
      </c>
      <c r="BJ1263" s="297" t="inlineStr">
        <is>
          <t>0</t>
        </is>
      </c>
      <c r="BK1263" s="297" t="inlineStr">
        <is>
          <t>0</t>
        </is>
      </c>
      <c r="BL1263" s="297" t="inlineStr">
        <is>
          <t>0</t>
        </is>
      </c>
      <c r="BM1263" s="297" t="inlineStr">
        <is>
          <t>0</t>
        </is>
      </c>
      <c r="BN1263" s="297" t="inlineStr">
        <is>
          <t>0</t>
        </is>
      </c>
      <c r="BO1263" s="285" t="inlineStr">
        <is>
          <t>0</t>
        </is>
      </c>
      <c r="BP1263" s="297" t="inlineStr">
        <is>
          <t>0</t>
        </is>
      </c>
      <c r="BQ1263" s="297" t="inlineStr">
        <is>
          <t>0</t>
        </is>
      </c>
      <c r="BR1263" s="297" t="inlineStr">
        <is>
          <t>0</t>
        </is>
      </c>
      <c r="BS1263" s="297" t="inlineStr">
        <is>
          <t>0</t>
        </is>
      </c>
      <c r="BT1263" s="297" t="inlineStr">
        <is>
          <t>0</t>
        </is>
      </c>
      <c r="BU1263" s="297" t="inlineStr">
        <is>
          <t>0</t>
        </is>
      </c>
      <c r="BV1263" s="297" t="inlineStr">
        <is>
          <t>0</t>
        </is>
      </c>
      <c r="BW1263" s="288" t="inlineStr">
        <is>
          <t>0</t>
        </is>
      </c>
      <c r="BX1263" s="276">
        <f>SUM(IF(COUNTIF(#REF!, "*1.*"), 2, 0), IF(COUNTIF(#REF!, "*2.*"), 2, 0), IF(COUNTIF(#REF!, "*3.*"), 2, 0), IF(COUNTIF(#REF!, "*4.*"), 2, 0), IF(COUNTIF(#REF!, "*5.*"), 2, 0), IF(COUNTIF(#REF!, "*6.*"), 2, 0))</f>
        <v/>
      </c>
      <c r="BY1263" s="277">
        <f t="array" ref="BY1263">SUM(VALUE(AT1263),VALUE(AU1263),VALUE(AV1263),VALUE(AW1263),VALUE(AX1263),VALUE(AY1263),VALUE(AZ1263),VALUE(BB1263),VALUE(BC1263),VALUE(BD1263),VALUE(BE1263),VALUE(BF1263),VALUE(BG1263),VALUE(BH1263),VALUE(BI1263),VALUE(BJ1263),VALUE(BK1263),VALUE(BL1263),VALUE(BM1263),VALUE(BN1263),VALUE(BO1263),VALUE(BP1263),VALUE(BQ1263),VALUE(BR1263),VALUE(BS1263),VALUE(BT1263),VALUE(BU1263),VALUE(BV1263),VALUE(BW1263))</f>
        <v/>
      </c>
      <c r="BZ1263" s="307" t="n"/>
      <c r="CA1263" s="307" t="n"/>
      <c r="CB1263" s="307" t="n"/>
      <c r="CC1263" s="307" t="n"/>
      <c r="CD1263" s="307" t="n"/>
      <c r="CE1263" s="307" t="n"/>
      <c r="CF1263" s="307" t="n"/>
      <c r="CG1263" s="307" t="n"/>
      <c r="CH1263" s="307" t="n"/>
      <c r="CI1263" s="307" t="n"/>
      <c r="CJ1263" s="307" t="n"/>
      <c r="CK1263" s="307" t="n"/>
      <c r="CL1263" s="307" t="n"/>
      <c r="CM1263" s="307" t="n"/>
      <c r="CN1263" s="307" t="n"/>
      <c r="CO1263" s="307" t="n"/>
      <c r="CP1263" s="307" t="n"/>
      <c r="CQ1263" s="307" t="n"/>
      <c r="CR1263" s="279" t="inlineStr"/>
      <c r="CS1263" s="280">
        <f>AVERAGE(Value(BY1263),value(CR1263))</f>
        <v/>
      </c>
      <c r="CT1263" s="421">
        <f>(IF(OR(MediaScorecard!BG1750="x", MediaScorecard!BH1750="x",MediaScorecard!BI1750="x",MediaScorecard!BJ1750="x",MediaScorecard!BK1750="x"),1, 2))</f>
        <v/>
      </c>
      <c r="CU1263" s="308" t="n"/>
      <c r="CV1263" s="308" t="n"/>
      <c r="CW1263" s="308" t="n"/>
      <c r="CX1263" s="309" t="n"/>
      <c r="CY1263" s="308" t="n"/>
      <c r="CZ1263" s="308" t="n"/>
      <c r="DA1263" s="308" t="n"/>
    </row>
    <row r="1264" ht="21" customHeight="1" s="590">
      <c r="A1264" s="421" t="n"/>
      <c r="B1264" s="270" t="n"/>
      <c r="C1264" s="266" t="n"/>
      <c r="D1264" s="267" t="inlineStr"/>
      <c r="E1264" s="267" t="inlineStr"/>
      <c r="F1264" s="268" t="inlineStr"/>
      <c r="G1264" s="421" t="n"/>
      <c r="H1264" s="269" t="n"/>
      <c r="I1264" s="421" t="n"/>
      <c r="J1264" s="421" t="n"/>
      <c r="K1264" s="421" t="n"/>
      <c r="L1264" s="421" t="n"/>
      <c r="M1264" s="421" t="n"/>
      <c r="N1264" s="421" t="n"/>
      <c r="O1264" s="421" t="n"/>
      <c r="P1264" s="421" t="n"/>
      <c r="Q1264" s="421" t="n"/>
      <c r="R1264" s="270" t="n"/>
      <c r="S1264" s="421" t="n"/>
      <c r="T1264" s="421" t="n"/>
      <c r="U1264" s="421" t="n"/>
      <c r="V1264" s="421" t="n"/>
      <c r="W1264" s="421" t="n"/>
      <c r="X1264" s="421" t="n"/>
      <c r="Y1264" s="421" t="n"/>
      <c r="Z1264" s="421" t="n"/>
      <c r="AA1264" s="421" t="n"/>
      <c r="AB1264" s="421" t="n"/>
      <c r="AC1264" s="421" t="n"/>
      <c r="AD1264" s="421" t="n"/>
      <c r="AE1264" s="421" t="n"/>
      <c r="AF1264" s="421" t="n"/>
      <c r="AG1264" s="421" t="n"/>
      <c r="AH1264" s="421" t="n"/>
      <c r="AI1264" s="421" t="n"/>
      <c r="AJ1264" s="297" t="n"/>
      <c r="AK1264" s="297" t="n"/>
      <c r="AL1264" s="284" t="n"/>
      <c r="AM1264" s="297" t="n"/>
      <c r="AN1264" s="285" t="n"/>
      <c r="AO1264" s="297" t="n"/>
      <c r="AP1264" s="297" t="n"/>
      <c r="AQ1264" s="297" t="n"/>
      <c r="AR1264" s="297" t="n"/>
      <c r="AS1264" s="297" t="n"/>
      <c r="AT1264" s="285" t="inlineStr">
        <is>
          <t>0</t>
        </is>
      </c>
      <c r="AU1264" s="297" t="inlineStr">
        <is>
          <t>0</t>
        </is>
      </c>
      <c r="AV1264" s="297" t="inlineStr">
        <is>
          <t>0</t>
        </is>
      </c>
      <c r="AW1264" s="297" t="inlineStr">
        <is>
          <t>0</t>
        </is>
      </c>
      <c r="AX1264" s="297" t="inlineStr">
        <is>
          <t>0</t>
        </is>
      </c>
      <c r="AY1264" s="286" t="inlineStr">
        <is>
          <t>0</t>
        </is>
      </c>
      <c r="AZ1264" s="286" t="inlineStr">
        <is>
          <t>0</t>
        </is>
      </c>
      <c r="BA1264" s="287" t="inlineStr">
        <is>
          <t>0</t>
        </is>
      </c>
      <c r="BB1264" s="286" t="inlineStr">
        <is>
          <t>0</t>
        </is>
      </c>
      <c r="BC1264" s="286" t="inlineStr">
        <is>
          <t>0</t>
        </is>
      </c>
      <c r="BD1264" s="286" t="inlineStr">
        <is>
          <t>0</t>
        </is>
      </c>
      <c r="BE1264" s="286" t="inlineStr">
        <is>
          <t>0</t>
        </is>
      </c>
      <c r="BF1264" s="286" t="inlineStr">
        <is>
          <t>0</t>
        </is>
      </c>
      <c r="BG1264" s="286" t="inlineStr">
        <is>
          <t>0</t>
        </is>
      </c>
      <c r="BH1264" s="297" t="inlineStr">
        <is>
          <t>0</t>
        </is>
      </c>
      <c r="BI1264" s="297" t="inlineStr">
        <is>
          <t>0</t>
        </is>
      </c>
      <c r="BJ1264" s="297" t="inlineStr">
        <is>
          <t>0</t>
        </is>
      </c>
      <c r="BK1264" s="297" t="inlineStr">
        <is>
          <t>0</t>
        </is>
      </c>
      <c r="BL1264" s="297" t="inlineStr">
        <is>
          <t>0</t>
        </is>
      </c>
      <c r="BM1264" s="297" t="inlineStr">
        <is>
          <t>0</t>
        </is>
      </c>
      <c r="BN1264" s="297" t="inlineStr">
        <is>
          <t>0</t>
        </is>
      </c>
      <c r="BO1264" s="285" t="inlineStr">
        <is>
          <t>0</t>
        </is>
      </c>
      <c r="BP1264" s="297" t="inlineStr">
        <is>
          <t>0</t>
        </is>
      </c>
      <c r="BQ1264" s="297" t="inlineStr">
        <is>
          <t>0</t>
        </is>
      </c>
      <c r="BR1264" s="297" t="inlineStr">
        <is>
          <t>0</t>
        </is>
      </c>
      <c r="BS1264" s="297" t="inlineStr">
        <is>
          <t>0</t>
        </is>
      </c>
      <c r="BT1264" s="297" t="inlineStr">
        <is>
          <t>0</t>
        </is>
      </c>
      <c r="BU1264" s="297" t="inlineStr">
        <is>
          <t>0</t>
        </is>
      </c>
      <c r="BV1264" s="297" t="inlineStr">
        <is>
          <t>0</t>
        </is>
      </c>
      <c r="BW1264" s="288" t="inlineStr">
        <is>
          <t>0</t>
        </is>
      </c>
      <c r="BX1264" s="276">
        <f>SUM(IF(COUNTIF(#REF!, "*1.*"), 2, 0), IF(COUNTIF(#REF!, "*2.*"), 2, 0), IF(COUNTIF(#REF!, "*3.*"), 2, 0), IF(COUNTIF(#REF!, "*4.*"), 2, 0), IF(COUNTIF(#REF!, "*5.*"), 2, 0), IF(COUNTIF(#REF!, "*6.*"), 2, 0))</f>
        <v/>
      </c>
      <c r="BY1264" s="277">
        <f t="array" ref="BY1264">SUM(VALUE(AT1264),VALUE(AU1264),VALUE(AV1264),VALUE(AW1264),VALUE(AX1264),VALUE(AY1264),VALUE(AZ1264),VALUE(BB1264),VALUE(BC1264),VALUE(BD1264),VALUE(BE1264),VALUE(BF1264),VALUE(BG1264),VALUE(BH1264),VALUE(BI1264),VALUE(BJ1264),VALUE(BK1264),VALUE(BL1264),VALUE(BM1264),VALUE(BN1264),VALUE(BO1264),VALUE(BP1264),VALUE(BQ1264),VALUE(BR1264),VALUE(BS1264),VALUE(BT1264),VALUE(BU1264),VALUE(BV1264),VALUE(BW1264))</f>
        <v/>
      </c>
      <c r="BZ1264" s="307" t="n"/>
      <c r="CA1264" s="307" t="n"/>
      <c r="CB1264" s="307" t="n"/>
      <c r="CC1264" s="307" t="n"/>
      <c r="CD1264" s="307" t="n"/>
      <c r="CE1264" s="307" t="n"/>
      <c r="CF1264" s="307" t="n"/>
      <c r="CG1264" s="307" t="n"/>
      <c r="CH1264" s="307" t="n"/>
      <c r="CI1264" s="307" t="n"/>
      <c r="CJ1264" s="307" t="n"/>
      <c r="CK1264" s="307" t="n"/>
      <c r="CL1264" s="307" t="n"/>
      <c r="CM1264" s="307" t="n"/>
      <c r="CN1264" s="307" t="n"/>
      <c r="CO1264" s="307" t="n"/>
      <c r="CP1264" s="307" t="n"/>
      <c r="CQ1264" s="307" t="n"/>
      <c r="CR1264" s="279" t="inlineStr"/>
      <c r="CS1264" s="280">
        <f>AVERAGE(Value(BY1264),value(CR1264))</f>
        <v/>
      </c>
      <c r="CT1264" s="421">
        <f>(IF(OR(MediaScorecard!BG1751="x", MediaScorecard!BH1751="x",MediaScorecard!BI1751="x",MediaScorecard!BJ1751="x",MediaScorecard!BK1751="x"),1, 2))</f>
        <v/>
      </c>
      <c r="CU1264" s="308" t="n"/>
      <c r="CV1264" s="308" t="n"/>
      <c r="CW1264" s="308" t="n"/>
      <c r="CX1264" s="309" t="n"/>
      <c r="CY1264" s="308" t="n"/>
      <c r="CZ1264" s="308" t="n"/>
      <c r="DA1264" s="308" t="n"/>
    </row>
    <row r="1265" ht="21" customHeight="1" s="590">
      <c r="A1265" s="421" t="n"/>
      <c r="B1265" s="270" t="n"/>
      <c r="C1265" s="266" t="n"/>
      <c r="D1265" s="267" t="inlineStr"/>
      <c r="E1265" s="267" t="inlineStr"/>
      <c r="F1265" s="268" t="inlineStr"/>
      <c r="G1265" s="421" t="n"/>
      <c r="H1265" s="269" t="n"/>
      <c r="I1265" s="421" t="n"/>
      <c r="J1265" s="421" t="n"/>
      <c r="K1265" s="421" t="n"/>
      <c r="L1265" s="421" t="n"/>
      <c r="M1265" s="421" t="n"/>
      <c r="N1265" s="421" t="n"/>
      <c r="O1265" s="421" t="n"/>
      <c r="P1265" s="421" t="n"/>
      <c r="Q1265" s="421" t="n"/>
      <c r="R1265" s="270" t="n"/>
      <c r="S1265" s="421" t="n"/>
      <c r="T1265" s="421" t="n"/>
      <c r="U1265" s="421" t="n"/>
      <c r="V1265" s="421" t="n"/>
      <c r="W1265" s="421" t="n"/>
      <c r="X1265" s="421" t="n"/>
      <c r="Y1265" s="421" t="n"/>
      <c r="Z1265" s="421" t="n"/>
      <c r="AA1265" s="421" t="n"/>
      <c r="AB1265" s="421" t="n"/>
      <c r="AC1265" s="421" t="n"/>
      <c r="AD1265" s="421" t="n"/>
      <c r="AE1265" s="421" t="n"/>
      <c r="AF1265" s="421" t="n"/>
      <c r="AG1265" s="421" t="n"/>
      <c r="AH1265" s="421" t="n"/>
      <c r="AI1265" s="421" t="n"/>
      <c r="AJ1265" s="297" t="n"/>
      <c r="AK1265" s="297" t="n"/>
      <c r="AL1265" s="284" t="n"/>
      <c r="AM1265" s="297" t="n"/>
      <c r="AN1265" s="285" t="n"/>
      <c r="AO1265" s="297" t="n"/>
      <c r="AP1265" s="297" t="n"/>
      <c r="AQ1265" s="297" t="n"/>
      <c r="AR1265" s="297" t="n"/>
      <c r="AS1265" s="297" t="n"/>
      <c r="AT1265" s="285" t="inlineStr">
        <is>
          <t>0</t>
        </is>
      </c>
      <c r="AU1265" s="297" t="inlineStr">
        <is>
          <t>0</t>
        </is>
      </c>
      <c r="AV1265" s="297" t="inlineStr">
        <is>
          <t>0</t>
        </is>
      </c>
      <c r="AW1265" s="297" t="inlineStr">
        <is>
          <t>0</t>
        </is>
      </c>
      <c r="AX1265" s="297" t="inlineStr">
        <is>
          <t>0</t>
        </is>
      </c>
      <c r="AY1265" s="286" t="inlineStr">
        <is>
          <t>0</t>
        </is>
      </c>
      <c r="AZ1265" s="286" t="inlineStr">
        <is>
          <t>0</t>
        </is>
      </c>
      <c r="BA1265" s="287" t="inlineStr">
        <is>
          <t>0</t>
        </is>
      </c>
      <c r="BB1265" s="286" t="inlineStr">
        <is>
          <t>0</t>
        </is>
      </c>
      <c r="BC1265" s="286" t="inlineStr">
        <is>
          <t>0</t>
        </is>
      </c>
      <c r="BD1265" s="286" t="inlineStr">
        <is>
          <t>0</t>
        </is>
      </c>
      <c r="BE1265" s="286" t="inlineStr">
        <is>
          <t>0</t>
        </is>
      </c>
      <c r="BF1265" s="286" t="inlineStr">
        <is>
          <t>0</t>
        </is>
      </c>
      <c r="BG1265" s="286" t="inlineStr">
        <is>
          <t>0</t>
        </is>
      </c>
      <c r="BH1265" s="297" t="inlineStr">
        <is>
          <t>0</t>
        </is>
      </c>
      <c r="BI1265" s="297" t="inlineStr">
        <is>
          <t>0</t>
        </is>
      </c>
      <c r="BJ1265" s="297" t="inlineStr">
        <is>
          <t>0</t>
        </is>
      </c>
      <c r="BK1265" s="297" t="inlineStr">
        <is>
          <t>0</t>
        </is>
      </c>
      <c r="BL1265" s="297" t="inlineStr">
        <is>
          <t>0</t>
        </is>
      </c>
      <c r="BM1265" s="297" t="inlineStr">
        <is>
          <t>0</t>
        </is>
      </c>
      <c r="BN1265" s="297" t="inlineStr">
        <is>
          <t>0</t>
        </is>
      </c>
      <c r="BO1265" s="285" t="inlineStr">
        <is>
          <t>0</t>
        </is>
      </c>
      <c r="BP1265" s="297" t="inlineStr">
        <is>
          <t>0</t>
        </is>
      </c>
      <c r="BQ1265" s="297" t="inlineStr">
        <is>
          <t>0</t>
        </is>
      </c>
      <c r="BR1265" s="297" t="inlineStr">
        <is>
          <t>0</t>
        </is>
      </c>
      <c r="BS1265" s="297" t="inlineStr">
        <is>
          <t>0</t>
        </is>
      </c>
      <c r="BT1265" s="297" t="inlineStr">
        <is>
          <t>0</t>
        </is>
      </c>
      <c r="BU1265" s="297" t="inlineStr">
        <is>
          <t>0</t>
        </is>
      </c>
      <c r="BV1265" s="297" t="inlineStr">
        <is>
          <t>0</t>
        </is>
      </c>
      <c r="BW1265" s="288" t="inlineStr">
        <is>
          <t>0</t>
        </is>
      </c>
      <c r="BX1265" s="276">
        <f>SUM(IF(COUNTIF(#REF!, "*1.*"), 2, 0), IF(COUNTIF(#REF!, "*2.*"), 2, 0), IF(COUNTIF(#REF!, "*3.*"), 2, 0), IF(COUNTIF(#REF!, "*4.*"), 2, 0), IF(COUNTIF(#REF!, "*5.*"), 2, 0), IF(COUNTIF(#REF!, "*6.*"), 2, 0))</f>
        <v/>
      </c>
      <c r="BY1265" s="277">
        <f t="array" ref="BY1265">SUM(VALUE(AT1265),VALUE(AU1265),VALUE(AV1265),VALUE(AW1265),VALUE(AX1265),VALUE(AY1265),VALUE(AZ1265),VALUE(BB1265),VALUE(BC1265),VALUE(BD1265),VALUE(BE1265),VALUE(BF1265),VALUE(BG1265),VALUE(BH1265),VALUE(BI1265),VALUE(BJ1265),VALUE(BK1265),VALUE(BL1265),VALUE(BM1265),VALUE(BN1265),VALUE(BO1265),VALUE(BP1265),VALUE(BQ1265),VALUE(BR1265),VALUE(BS1265),VALUE(BT1265),VALUE(BU1265),VALUE(BV1265),VALUE(BW1265))</f>
        <v/>
      </c>
      <c r="BZ1265" s="307" t="n"/>
      <c r="CA1265" s="307" t="n"/>
      <c r="CB1265" s="307" t="n"/>
      <c r="CC1265" s="307" t="n"/>
      <c r="CD1265" s="307" t="n"/>
      <c r="CE1265" s="307" t="n"/>
      <c r="CF1265" s="307" t="n"/>
      <c r="CG1265" s="307" t="n"/>
      <c r="CH1265" s="307" t="n"/>
      <c r="CI1265" s="307" t="n"/>
      <c r="CJ1265" s="307" t="n"/>
      <c r="CK1265" s="307" t="n"/>
      <c r="CL1265" s="307" t="n"/>
      <c r="CM1265" s="307" t="n"/>
      <c r="CN1265" s="307" t="n"/>
      <c r="CO1265" s="307" t="n"/>
      <c r="CP1265" s="307" t="n"/>
      <c r="CQ1265" s="307" t="n"/>
      <c r="CR1265" s="279" t="inlineStr"/>
      <c r="CS1265" s="280">
        <f>AVERAGE(Value(BY1265),value(CR1265))</f>
        <v/>
      </c>
      <c r="CT1265" s="421">
        <f>(IF(OR(MediaScorecard!BG1752="x", MediaScorecard!BH1752="x",MediaScorecard!BI1752="x",MediaScorecard!BJ1752="x",MediaScorecard!BK1752="x"),1, 2))</f>
        <v/>
      </c>
      <c r="CU1265" s="308" t="n"/>
      <c r="CV1265" s="308" t="n"/>
      <c r="CW1265" s="308" t="n"/>
      <c r="CX1265" s="309" t="n"/>
      <c r="CY1265" s="308" t="n"/>
      <c r="CZ1265" s="308" t="n"/>
      <c r="DA1265" s="308" t="n"/>
    </row>
    <row r="1266" ht="21" customHeight="1" s="590">
      <c r="A1266" s="421" t="n"/>
      <c r="B1266" s="270" t="n"/>
      <c r="C1266" s="266" t="n"/>
      <c r="D1266" s="267" t="inlineStr"/>
      <c r="E1266" s="267" t="inlineStr"/>
      <c r="F1266" s="268" t="inlineStr"/>
      <c r="G1266" s="421" t="n"/>
      <c r="H1266" s="269" t="n"/>
      <c r="I1266" s="421" t="n"/>
      <c r="J1266" s="421" t="n"/>
      <c r="K1266" s="421" t="n"/>
      <c r="L1266" s="421" t="n"/>
      <c r="M1266" s="421" t="n"/>
      <c r="N1266" s="421" t="n"/>
      <c r="O1266" s="421" t="n"/>
      <c r="P1266" s="421" t="n"/>
      <c r="Q1266" s="421" t="n"/>
      <c r="R1266" s="270" t="n"/>
      <c r="S1266" s="421" t="n"/>
      <c r="T1266" s="421" t="n"/>
      <c r="U1266" s="421" t="n"/>
      <c r="V1266" s="421" t="n"/>
      <c r="W1266" s="421" t="n"/>
      <c r="X1266" s="421" t="n"/>
      <c r="Y1266" s="421" t="n"/>
      <c r="Z1266" s="421" t="n"/>
      <c r="AA1266" s="421" t="n"/>
      <c r="AB1266" s="421" t="n"/>
      <c r="AC1266" s="421" t="n"/>
      <c r="AD1266" s="421" t="n"/>
      <c r="AE1266" s="421" t="n"/>
      <c r="AF1266" s="421" t="n"/>
      <c r="AG1266" s="421" t="n"/>
      <c r="AH1266" s="421" t="n"/>
      <c r="AI1266" s="421" t="n"/>
      <c r="AJ1266" s="297" t="n"/>
      <c r="AK1266" s="297" t="n"/>
      <c r="AL1266" s="284" t="n"/>
      <c r="AM1266" s="297" t="n"/>
      <c r="AN1266" s="285" t="n"/>
      <c r="AO1266" s="297" t="n"/>
      <c r="AP1266" s="297" t="n"/>
      <c r="AQ1266" s="297" t="n"/>
      <c r="AR1266" s="297" t="n"/>
      <c r="AS1266" s="297" t="n"/>
      <c r="AT1266" s="285" t="inlineStr">
        <is>
          <t>0</t>
        </is>
      </c>
      <c r="AU1266" s="297" t="inlineStr">
        <is>
          <t>0</t>
        </is>
      </c>
      <c r="AV1266" s="297" t="inlineStr">
        <is>
          <t>0</t>
        </is>
      </c>
      <c r="AW1266" s="297" t="inlineStr">
        <is>
          <t>0</t>
        </is>
      </c>
      <c r="AX1266" s="297" t="inlineStr">
        <is>
          <t>0</t>
        </is>
      </c>
      <c r="AY1266" s="286" t="inlineStr">
        <is>
          <t>0</t>
        </is>
      </c>
      <c r="AZ1266" s="286" t="inlineStr">
        <is>
          <t>0</t>
        </is>
      </c>
      <c r="BA1266" s="287" t="inlineStr">
        <is>
          <t>0</t>
        </is>
      </c>
      <c r="BB1266" s="286" t="inlineStr">
        <is>
          <t>0</t>
        </is>
      </c>
      <c r="BC1266" s="286" t="inlineStr">
        <is>
          <t>0</t>
        </is>
      </c>
      <c r="BD1266" s="286" t="inlineStr">
        <is>
          <t>0</t>
        </is>
      </c>
      <c r="BE1266" s="286" t="inlineStr">
        <is>
          <t>0</t>
        </is>
      </c>
      <c r="BF1266" s="286" t="inlineStr">
        <is>
          <t>0</t>
        </is>
      </c>
      <c r="BG1266" s="286" t="inlineStr">
        <is>
          <t>0</t>
        </is>
      </c>
      <c r="BH1266" s="297" t="inlineStr">
        <is>
          <t>0</t>
        </is>
      </c>
      <c r="BI1266" s="297" t="inlineStr">
        <is>
          <t>0</t>
        </is>
      </c>
      <c r="BJ1266" s="297" t="inlineStr">
        <is>
          <t>0</t>
        </is>
      </c>
      <c r="BK1266" s="297" t="inlineStr">
        <is>
          <t>0</t>
        </is>
      </c>
      <c r="BL1266" s="297" t="inlineStr">
        <is>
          <t>0</t>
        </is>
      </c>
      <c r="BM1266" s="297" t="inlineStr">
        <is>
          <t>0</t>
        </is>
      </c>
      <c r="BN1266" s="297" t="inlineStr">
        <is>
          <t>0</t>
        </is>
      </c>
      <c r="BO1266" s="285" t="inlineStr">
        <is>
          <t>0</t>
        </is>
      </c>
      <c r="BP1266" s="297" t="inlineStr">
        <is>
          <t>0</t>
        </is>
      </c>
      <c r="BQ1266" s="297" t="inlineStr">
        <is>
          <t>0</t>
        </is>
      </c>
      <c r="BR1266" s="297" t="inlineStr">
        <is>
          <t>0</t>
        </is>
      </c>
      <c r="BS1266" s="297" t="inlineStr">
        <is>
          <t>0</t>
        </is>
      </c>
      <c r="BT1266" s="297" t="inlineStr">
        <is>
          <t>0</t>
        </is>
      </c>
      <c r="BU1266" s="297" t="inlineStr">
        <is>
          <t>0</t>
        </is>
      </c>
      <c r="BV1266" s="297" t="inlineStr">
        <is>
          <t>0</t>
        </is>
      </c>
      <c r="BW1266" s="288" t="inlineStr">
        <is>
          <t>0</t>
        </is>
      </c>
      <c r="BX1266" s="276">
        <f>SUM(IF(COUNTIF(#REF!, "*1.*"), 2, 0), IF(COUNTIF(#REF!, "*2.*"), 2, 0), IF(COUNTIF(#REF!, "*3.*"), 2, 0), IF(COUNTIF(#REF!, "*4.*"), 2, 0), IF(COUNTIF(#REF!, "*5.*"), 2, 0), IF(COUNTIF(#REF!, "*6.*"), 2, 0))</f>
        <v/>
      </c>
      <c r="BY1266" s="277">
        <f t="array" ref="BY1266">SUM(VALUE(AT1266),VALUE(AU1266),VALUE(AV1266),VALUE(AW1266),VALUE(AX1266),VALUE(AY1266),VALUE(AZ1266),VALUE(BB1266),VALUE(BC1266),VALUE(BD1266),VALUE(BE1266),VALUE(BF1266),VALUE(BG1266),VALUE(BH1266),VALUE(BI1266),VALUE(BJ1266),VALUE(BK1266),VALUE(BL1266),VALUE(BM1266),VALUE(BN1266),VALUE(BO1266),VALUE(BP1266),VALUE(BQ1266),VALUE(BR1266),VALUE(BS1266),VALUE(BT1266),VALUE(BU1266),VALUE(BV1266),VALUE(BW1266))</f>
        <v/>
      </c>
      <c r="BZ1266" s="307" t="n"/>
      <c r="CA1266" s="307" t="n"/>
      <c r="CB1266" s="307" t="n"/>
      <c r="CC1266" s="307" t="n"/>
      <c r="CD1266" s="307" t="n"/>
      <c r="CE1266" s="307" t="n"/>
      <c r="CF1266" s="307" t="n"/>
      <c r="CG1266" s="307" t="n"/>
      <c r="CH1266" s="307" t="n"/>
      <c r="CI1266" s="307" t="n"/>
      <c r="CJ1266" s="307" t="n"/>
      <c r="CK1266" s="307" t="n"/>
      <c r="CL1266" s="307" t="n"/>
      <c r="CM1266" s="307" t="n"/>
      <c r="CN1266" s="307" t="n"/>
      <c r="CO1266" s="307" t="n"/>
      <c r="CP1266" s="307" t="n"/>
      <c r="CQ1266" s="307" t="n"/>
      <c r="CR1266" s="279" t="inlineStr"/>
      <c r="CS1266" s="280">
        <f>AVERAGE(Value(BY1266),value(CR1266))</f>
        <v/>
      </c>
      <c r="CT1266" s="421">
        <f>(IF(OR(MediaScorecard!BG1753="x", MediaScorecard!BH1753="x",MediaScorecard!BI1753="x",MediaScorecard!BJ1753="x",MediaScorecard!BK1753="x"),1, 2))</f>
        <v/>
      </c>
      <c r="CU1266" s="308" t="n"/>
      <c r="CV1266" s="308" t="n"/>
      <c r="CW1266" s="308" t="n"/>
      <c r="CX1266" s="309" t="n"/>
      <c r="CY1266" s="308" t="n"/>
      <c r="CZ1266" s="308" t="n"/>
      <c r="DA1266" s="308" t="n"/>
    </row>
    <row r="1267" ht="21" customHeight="1" s="590">
      <c r="A1267" s="421" t="n"/>
      <c r="B1267" s="270" t="n"/>
      <c r="C1267" s="266" t="n"/>
      <c r="D1267" s="267" t="inlineStr"/>
      <c r="E1267" s="267" t="inlineStr"/>
      <c r="F1267" s="268" t="inlineStr"/>
      <c r="G1267" s="421" t="n"/>
      <c r="H1267" s="269" t="n"/>
      <c r="I1267" s="421" t="n"/>
      <c r="J1267" s="421" t="n"/>
      <c r="K1267" s="421" t="n"/>
      <c r="L1267" s="421" t="n"/>
      <c r="M1267" s="421" t="n"/>
      <c r="N1267" s="421" t="n"/>
      <c r="O1267" s="421" t="n"/>
      <c r="P1267" s="421" t="n"/>
      <c r="Q1267" s="421" t="n"/>
      <c r="R1267" s="270" t="n"/>
      <c r="S1267" s="421" t="n"/>
      <c r="T1267" s="421" t="n"/>
      <c r="U1267" s="421" t="n"/>
      <c r="V1267" s="421" t="n"/>
      <c r="W1267" s="421" t="n"/>
      <c r="X1267" s="421" t="n"/>
      <c r="Y1267" s="421" t="n"/>
      <c r="Z1267" s="421" t="n"/>
      <c r="AA1267" s="421" t="n"/>
      <c r="AB1267" s="421" t="n"/>
      <c r="AC1267" s="421" t="n"/>
      <c r="AD1267" s="421" t="n"/>
      <c r="AE1267" s="421" t="n"/>
      <c r="AF1267" s="421" t="n"/>
      <c r="AG1267" s="421" t="n"/>
      <c r="AH1267" s="421" t="n"/>
      <c r="AI1267" s="421" t="n"/>
      <c r="AJ1267" s="297" t="n"/>
      <c r="AK1267" s="297" t="n"/>
      <c r="AL1267" s="284" t="n"/>
      <c r="AM1267" s="297" t="n"/>
      <c r="AN1267" s="285" t="n"/>
      <c r="AO1267" s="297" t="n"/>
      <c r="AP1267" s="297" t="n"/>
      <c r="AQ1267" s="297" t="n"/>
      <c r="AR1267" s="297" t="n"/>
      <c r="AS1267" s="297" t="n"/>
      <c r="AT1267" s="285" t="inlineStr">
        <is>
          <t>0</t>
        </is>
      </c>
      <c r="AU1267" s="297" t="inlineStr">
        <is>
          <t>0</t>
        </is>
      </c>
      <c r="AV1267" s="297" t="inlineStr">
        <is>
          <t>0</t>
        </is>
      </c>
      <c r="AW1267" s="297" t="inlineStr">
        <is>
          <t>0</t>
        </is>
      </c>
      <c r="AX1267" s="297" t="inlineStr">
        <is>
          <t>0</t>
        </is>
      </c>
      <c r="AY1267" s="286" t="inlineStr">
        <is>
          <t>0</t>
        </is>
      </c>
      <c r="AZ1267" s="286" t="inlineStr">
        <is>
          <t>0</t>
        </is>
      </c>
      <c r="BA1267" s="287" t="inlineStr">
        <is>
          <t>0</t>
        </is>
      </c>
      <c r="BB1267" s="286" t="inlineStr">
        <is>
          <t>0</t>
        </is>
      </c>
      <c r="BC1267" s="286" t="inlineStr">
        <is>
          <t>0</t>
        </is>
      </c>
      <c r="BD1267" s="286" t="inlineStr">
        <is>
          <t>0</t>
        </is>
      </c>
      <c r="BE1267" s="286" t="inlineStr">
        <is>
          <t>0</t>
        </is>
      </c>
      <c r="BF1267" s="286" t="inlineStr">
        <is>
          <t>0</t>
        </is>
      </c>
      <c r="BG1267" s="286" t="inlineStr">
        <is>
          <t>0</t>
        </is>
      </c>
      <c r="BH1267" s="297" t="inlineStr">
        <is>
          <t>0</t>
        </is>
      </c>
      <c r="BI1267" s="297" t="inlineStr">
        <is>
          <t>0</t>
        </is>
      </c>
      <c r="BJ1267" s="297" t="inlineStr">
        <is>
          <t>0</t>
        </is>
      </c>
      <c r="BK1267" s="297" t="inlineStr">
        <is>
          <t>0</t>
        </is>
      </c>
      <c r="BL1267" s="297" t="inlineStr">
        <is>
          <t>0</t>
        </is>
      </c>
      <c r="BM1267" s="297" t="inlineStr">
        <is>
          <t>0</t>
        </is>
      </c>
      <c r="BN1267" s="297" t="inlineStr">
        <is>
          <t>0</t>
        </is>
      </c>
      <c r="BO1267" s="285" t="inlineStr">
        <is>
          <t>0</t>
        </is>
      </c>
      <c r="BP1267" s="297" t="inlineStr">
        <is>
          <t>0</t>
        </is>
      </c>
      <c r="BQ1267" s="297" t="inlineStr">
        <is>
          <t>0</t>
        </is>
      </c>
      <c r="BR1267" s="297" t="inlineStr">
        <is>
          <t>0</t>
        </is>
      </c>
      <c r="BS1267" s="297" t="inlineStr">
        <is>
          <t>0</t>
        </is>
      </c>
      <c r="BT1267" s="297" t="inlineStr">
        <is>
          <t>0</t>
        </is>
      </c>
      <c r="BU1267" s="297" t="inlineStr">
        <is>
          <t>0</t>
        </is>
      </c>
      <c r="BV1267" s="297" t="inlineStr">
        <is>
          <t>0</t>
        </is>
      </c>
      <c r="BW1267" s="288" t="inlineStr">
        <is>
          <t>0</t>
        </is>
      </c>
      <c r="BX1267" s="276">
        <f>SUM(IF(COUNTIF(#REF!, "*1.*"), 2, 0), IF(COUNTIF(#REF!, "*2.*"), 2, 0), IF(COUNTIF(#REF!, "*3.*"), 2, 0), IF(COUNTIF(#REF!, "*4.*"), 2, 0), IF(COUNTIF(#REF!, "*5.*"), 2, 0), IF(COUNTIF(#REF!, "*6.*"), 2, 0))</f>
        <v/>
      </c>
      <c r="BY1267" s="277">
        <f t="array" ref="BY1267">SUM(VALUE(AT1267),VALUE(AU1267),VALUE(AV1267),VALUE(AW1267),VALUE(AX1267),VALUE(AY1267),VALUE(AZ1267),VALUE(BB1267),VALUE(BC1267),VALUE(BD1267),VALUE(BE1267),VALUE(BF1267),VALUE(BG1267),VALUE(BH1267),VALUE(BI1267),VALUE(BJ1267),VALUE(BK1267),VALUE(BL1267),VALUE(BM1267),VALUE(BN1267),VALUE(BO1267),VALUE(BP1267),VALUE(BQ1267),VALUE(BR1267),VALUE(BS1267),VALUE(BT1267),VALUE(BU1267),VALUE(BV1267),VALUE(BW1267))</f>
        <v/>
      </c>
      <c r="BZ1267" s="307" t="n"/>
      <c r="CA1267" s="307" t="n"/>
      <c r="CB1267" s="307" t="n"/>
      <c r="CC1267" s="307" t="n"/>
      <c r="CD1267" s="307" t="n"/>
      <c r="CE1267" s="307" t="n"/>
      <c r="CF1267" s="307" t="n"/>
      <c r="CG1267" s="307" t="n"/>
      <c r="CH1267" s="307" t="n"/>
      <c r="CI1267" s="307" t="n"/>
      <c r="CJ1267" s="307" t="n"/>
      <c r="CK1267" s="307" t="n"/>
      <c r="CL1267" s="307" t="n"/>
      <c r="CM1267" s="307" t="n"/>
      <c r="CN1267" s="307" t="n"/>
      <c r="CO1267" s="307" t="n"/>
      <c r="CP1267" s="307" t="n"/>
      <c r="CQ1267" s="307" t="n"/>
      <c r="CR1267" s="279" t="inlineStr"/>
      <c r="CS1267" s="280">
        <f>AVERAGE(Value(BY1267),value(CR1267))</f>
        <v/>
      </c>
      <c r="CT1267" s="421">
        <f>(IF(OR(MediaScorecard!BG1754="x", MediaScorecard!BH1754="x",MediaScorecard!BI1754="x",MediaScorecard!BJ1754="x",MediaScorecard!BK1754="x"),1, 2))</f>
        <v/>
      </c>
      <c r="CU1267" s="308" t="n"/>
      <c r="CV1267" s="308" t="n"/>
      <c r="CW1267" s="308" t="n"/>
      <c r="CX1267" s="309" t="n"/>
      <c r="CY1267" s="308" t="n"/>
      <c r="CZ1267" s="308" t="n"/>
      <c r="DA1267" s="308" t="n"/>
    </row>
    <row r="1268" ht="21" customHeight="1" s="590">
      <c r="A1268" s="421" t="n"/>
      <c r="B1268" s="270" t="n"/>
      <c r="C1268" s="266" t="n"/>
      <c r="D1268" s="267" t="inlineStr"/>
      <c r="E1268" s="267" t="inlineStr"/>
      <c r="F1268" s="268" t="inlineStr"/>
      <c r="G1268" s="421" t="n"/>
      <c r="H1268" s="269" t="n"/>
      <c r="I1268" s="421" t="n"/>
      <c r="J1268" s="421" t="n"/>
      <c r="K1268" s="421" t="n"/>
      <c r="L1268" s="421" t="n"/>
      <c r="M1268" s="421" t="n"/>
      <c r="N1268" s="421" t="n"/>
      <c r="O1268" s="421" t="n"/>
      <c r="P1268" s="421" t="n"/>
      <c r="Q1268" s="421" t="n"/>
      <c r="R1268" s="270" t="n"/>
      <c r="S1268" s="421" t="n"/>
      <c r="T1268" s="421" t="n"/>
      <c r="U1268" s="421" t="n"/>
      <c r="V1268" s="421" t="n"/>
      <c r="W1268" s="421" t="n"/>
      <c r="X1268" s="421" t="n"/>
      <c r="Y1268" s="421" t="n"/>
      <c r="Z1268" s="421" t="n"/>
      <c r="AA1268" s="421" t="n"/>
      <c r="AB1268" s="421" t="n"/>
      <c r="AC1268" s="421" t="n"/>
      <c r="AD1268" s="421" t="n"/>
      <c r="AE1268" s="421" t="n"/>
      <c r="AF1268" s="421" t="n"/>
      <c r="AG1268" s="421" t="n"/>
      <c r="AH1268" s="421" t="n"/>
      <c r="AI1268" s="421" t="n"/>
      <c r="AJ1268" s="297" t="n"/>
      <c r="AK1268" s="297" t="n"/>
      <c r="AL1268" s="284" t="n"/>
      <c r="AM1268" s="297" t="n"/>
      <c r="AN1268" s="285" t="n"/>
      <c r="AO1268" s="297" t="n"/>
      <c r="AP1268" s="297" t="n"/>
      <c r="AQ1268" s="297" t="n"/>
      <c r="AR1268" s="297" t="n"/>
      <c r="AS1268" s="297" t="n"/>
      <c r="AT1268" s="285" t="inlineStr">
        <is>
          <t>0</t>
        </is>
      </c>
      <c r="AU1268" s="297" t="inlineStr">
        <is>
          <t>0</t>
        </is>
      </c>
      <c r="AV1268" s="297" t="inlineStr">
        <is>
          <t>0</t>
        </is>
      </c>
      <c r="AW1268" s="297" t="inlineStr">
        <is>
          <t>0</t>
        </is>
      </c>
      <c r="AX1268" s="297" t="inlineStr">
        <is>
          <t>0</t>
        </is>
      </c>
      <c r="AY1268" s="286" t="inlineStr">
        <is>
          <t>0</t>
        </is>
      </c>
      <c r="AZ1268" s="286" t="inlineStr">
        <is>
          <t>0</t>
        </is>
      </c>
      <c r="BA1268" s="287" t="inlineStr">
        <is>
          <t>0</t>
        </is>
      </c>
      <c r="BB1268" s="286" t="inlineStr">
        <is>
          <t>0</t>
        </is>
      </c>
      <c r="BC1268" s="286" t="inlineStr">
        <is>
          <t>0</t>
        </is>
      </c>
      <c r="BD1268" s="286" t="inlineStr">
        <is>
          <t>0</t>
        </is>
      </c>
      <c r="BE1268" s="286" t="inlineStr">
        <is>
          <t>0</t>
        </is>
      </c>
      <c r="BF1268" s="286" t="inlineStr">
        <is>
          <t>0</t>
        </is>
      </c>
      <c r="BG1268" s="286" t="inlineStr">
        <is>
          <t>0</t>
        </is>
      </c>
      <c r="BH1268" s="297" t="inlineStr">
        <is>
          <t>0</t>
        </is>
      </c>
      <c r="BI1268" s="297" t="inlineStr">
        <is>
          <t>0</t>
        </is>
      </c>
      <c r="BJ1268" s="297" t="inlineStr">
        <is>
          <t>0</t>
        </is>
      </c>
      <c r="BK1268" s="297" t="inlineStr">
        <is>
          <t>0</t>
        </is>
      </c>
      <c r="BL1268" s="297" t="inlineStr">
        <is>
          <t>0</t>
        </is>
      </c>
      <c r="BM1268" s="297" t="inlineStr">
        <is>
          <t>0</t>
        </is>
      </c>
      <c r="BN1268" s="297" t="inlineStr">
        <is>
          <t>0</t>
        </is>
      </c>
      <c r="BO1268" s="285" t="inlineStr">
        <is>
          <t>0</t>
        </is>
      </c>
      <c r="BP1268" s="297" t="inlineStr">
        <is>
          <t>0</t>
        </is>
      </c>
      <c r="BQ1268" s="297" t="inlineStr">
        <is>
          <t>0</t>
        </is>
      </c>
      <c r="BR1268" s="297" t="inlineStr">
        <is>
          <t>0</t>
        </is>
      </c>
      <c r="BS1268" s="297" t="inlineStr">
        <is>
          <t>0</t>
        </is>
      </c>
      <c r="BT1268" s="297" t="inlineStr">
        <is>
          <t>0</t>
        </is>
      </c>
      <c r="BU1268" s="297" t="inlineStr">
        <is>
          <t>0</t>
        </is>
      </c>
      <c r="BV1268" s="297" t="inlineStr">
        <is>
          <t>0</t>
        </is>
      </c>
      <c r="BW1268" s="288" t="inlineStr">
        <is>
          <t>0</t>
        </is>
      </c>
      <c r="BX1268" s="276">
        <f>SUM(IF(COUNTIF(#REF!, "*1.*"), 2, 0), IF(COUNTIF(#REF!, "*2.*"), 2, 0), IF(COUNTIF(#REF!, "*3.*"), 2, 0), IF(COUNTIF(#REF!, "*4.*"), 2, 0), IF(COUNTIF(#REF!, "*5.*"), 2, 0), IF(COUNTIF(#REF!, "*6.*"), 2, 0))</f>
        <v/>
      </c>
      <c r="BY1268" s="277">
        <f t="array" ref="BY1268">SUM(VALUE(AT1268),VALUE(AU1268),VALUE(AV1268),VALUE(AW1268),VALUE(AX1268),VALUE(AY1268),VALUE(AZ1268),VALUE(BB1268),VALUE(BC1268),VALUE(BD1268),VALUE(BE1268),VALUE(BF1268),VALUE(BG1268),VALUE(BH1268),VALUE(BI1268),VALUE(BJ1268),VALUE(BK1268),VALUE(BL1268),VALUE(BM1268),VALUE(BN1268),VALUE(BO1268),VALUE(BP1268),VALUE(BQ1268),VALUE(BR1268),VALUE(BS1268),VALUE(BT1268),VALUE(BU1268),VALUE(BV1268),VALUE(BW1268))</f>
        <v/>
      </c>
      <c r="BZ1268" s="307" t="n"/>
      <c r="CA1268" s="307" t="n"/>
      <c r="CB1268" s="307" t="n"/>
      <c r="CC1268" s="307" t="n"/>
      <c r="CD1268" s="307" t="n"/>
      <c r="CE1268" s="307" t="n"/>
      <c r="CF1268" s="307" t="n"/>
      <c r="CG1268" s="307" t="n"/>
      <c r="CH1268" s="307" t="n"/>
      <c r="CI1268" s="307" t="n"/>
      <c r="CJ1268" s="307" t="n"/>
      <c r="CK1268" s="307" t="n"/>
      <c r="CL1268" s="307" t="n"/>
      <c r="CM1268" s="307" t="n"/>
      <c r="CN1268" s="307" t="n"/>
      <c r="CO1268" s="307" t="n"/>
      <c r="CP1268" s="307" t="n"/>
      <c r="CQ1268" s="307" t="n"/>
      <c r="CR1268" s="279" t="inlineStr"/>
      <c r="CS1268" s="280">
        <f>AVERAGE(Value(BY1268),value(CR1268))</f>
        <v/>
      </c>
      <c r="CT1268" s="421">
        <f>(IF(OR(MediaScorecard!BG1755="x", MediaScorecard!BH1755="x",MediaScorecard!BI1755="x",MediaScorecard!BJ1755="x",MediaScorecard!BK1755="x"),1, 2))</f>
        <v/>
      </c>
      <c r="CU1268" s="308" t="n"/>
      <c r="CV1268" s="308" t="n"/>
      <c r="CW1268" s="308" t="n"/>
      <c r="CX1268" s="309" t="n"/>
      <c r="CY1268" s="308" t="n"/>
      <c r="CZ1268" s="308" t="n"/>
      <c r="DA1268" s="308" t="n"/>
    </row>
    <row r="1269" ht="21" customHeight="1" s="590">
      <c r="A1269" s="421" t="n"/>
      <c r="B1269" s="270" t="n"/>
      <c r="C1269" s="266" t="n"/>
      <c r="D1269" s="267" t="inlineStr"/>
      <c r="E1269" s="267" t="inlineStr"/>
      <c r="F1269" s="268" t="inlineStr"/>
      <c r="G1269" s="421" t="n"/>
      <c r="H1269" s="269" t="n"/>
      <c r="I1269" s="421" t="n"/>
      <c r="J1269" s="421" t="n"/>
      <c r="K1269" s="421" t="n"/>
      <c r="L1269" s="421" t="n"/>
      <c r="M1269" s="421" t="n"/>
      <c r="N1269" s="421" t="n"/>
      <c r="O1269" s="421" t="n"/>
      <c r="P1269" s="421" t="n"/>
      <c r="Q1269" s="421" t="n"/>
      <c r="R1269" s="270" t="n"/>
      <c r="S1269" s="421" t="n"/>
      <c r="T1269" s="421" t="n"/>
      <c r="U1269" s="421" t="n"/>
      <c r="V1269" s="421" t="n"/>
      <c r="W1269" s="421" t="n"/>
      <c r="X1269" s="421" t="n"/>
      <c r="Y1269" s="421" t="n"/>
      <c r="Z1269" s="421" t="n"/>
      <c r="AA1269" s="421" t="n"/>
      <c r="AB1269" s="421" t="n"/>
      <c r="AC1269" s="421" t="n"/>
      <c r="AD1269" s="421" t="n"/>
      <c r="AE1269" s="421" t="n"/>
      <c r="AF1269" s="421" t="n"/>
      <c r="AG1269" s="421" t="n"/>
      <c r="AH1269" s="421" t="n"/>
      <c r="AI1269" s="421" t="n"/>
      <c r="AJ1269" s="297" t="n"/>
      <c r="AK1269" s="297" t="n"/>
      <c r="AL1269" s="284" t="n"/>
      <c r="AM1269" s="297" t="n"/>
      <c r="AN1269" s="285" t="n"/>
      <c r="AO1269" s="297" t="n"/>
      <c r="AP1269" s="297" t="n"/>
      <c r="AQ1269" s="297" t="n"/>
      <c r="AR1269" s="297" t="n"/>
      <c r="AS1269" s="297" t="n"/>
      <c r="AT1269" s="285" t="inlineStr">
        <is>
          <t>0</t>
        </is>
      </c>
      <c r="AU1269" s="297" t="inlineStr">
        <is>
          <t>0</t>
        </is>
      </c>
      <c r="AV1269" s="297" t="inlineStr">
        <is>
          <t>0</t>
        </is>
      </c>
      <c r="AW1269" s="297" t="inlineStr">
        <is>
          <t>0</t>
        </is>
      </c>
      <c r="AX1269" s="297" t="inlineStr">
        <is>
          <t>0</t>
        </is>
      </c>
      <c r="AY1269" s="286" t="inlineStr">
        <is>
          <t>0</t>
        </is>
      </c>
      <c r="AZ1269" s="286" t="inlineStr">
        <is>
          <t>0</t>
        </is>
      </c>
      <c r="BA1269" s="287" t="inlineStr">
        <is>
          <t>0</t>
        </is>
      </c>
      <c r="BB1269" s="286" t="inlineStr">
        <is>
          <t>0</t>
        </is>
      </c>
      <c r="BC1269" s="286" t="inlineStr">
        <is>
          <t>0</t>
        </is>
      </c>
      <c r="BD1269" s="286" t="inlineStr">
        <is>
          <t>0</t>
        </is>
      </c>
      <c r="BE1269" s="286" t="inlineStr">
        <is>
          <t>0</t>
        </is>
      </c>
      <c r="BF1269" s="286" t="inlineStr">
        <is>
          <t>0</t>
        </is>
      </c>
      <c r="BG1269" s="286" t="inlineStr">
        <is>
          <t>0</t>
        </is>
      </c>
      <c r="BH1269" s="297" t="inlineStr">
        <is>
          <t>0</t>
        </is>
      </c>
      <c r="BI1269" s="297" t="inlineStr">
        <is>
          <t>0</t>
        </is>
      </c>
      <c r="BJ1269" s="297" t="inlineStr">
        <is>
          <t>0</t>
        </is>
      </c>
      <c r="BK1269" s="297" t="inlineStr">
        <is>
          <t>0</t>
        </is>
      </c>
      <c r="BL1269" s="297" t="inlineStr">
        <is>
          <t>0</t>
        </is>
      </c>
      <c r="BM1269" s="297" t="inlineStr">
        <is>
          <t>0</t>
        </is>
      </c>
      <c r="BN1269" s="297" t="inlineStr">
        <is>
          <t>0</t>
        </is>
      </c>
      <c r="BO1269" s="285" t="inlineStr">
        <is>
          <t>0</t>
        </is>
      </c>
      <c r="BP1269" s="297" t="inlineStr">
        <is>
          <t>0</t>
        </is>
      </c>
      <c r="BQ1269" s="297" t="inlineStr">
        <is>
          <t>0</t>
        </is>
      </c>
      <c r="BR1269" s="297" t="inlineStr">
        <is>
          <t>0</t>
        </is>
      </c>
      <c r="BS1269" s="297" t="inlineStr">
        <is>
          <t>0</t>
        </is>
      </c>
      <c r="BT1269" s="297" t="inlineStr">
        <is>
          <t>0</t>
        </is>
      </c>
      <c r="BU1269" s="297" t="inlineStr">
        <is>
          <t>0</t>
        </is>
      </c>
      <c r="BV1269" s="297" t="inlineStr">
        <is>
          <t>0</t>
        </is>
      </c>
      <c r="BW1269" s="288" t="inlineStr">
        <is>
          <t>0</t>
        </is>
      </c>
      <c r="BX1269" s="276">
        <f>SUM(IF(COUNTIF(#REF!, "*1.*"), 2, 0), IF(COUNTIF(#REF!, "*2.*"), 2, 0), IF(COUNTIF(#REF!, "*3.*"), 2, 0), IF(COUNTIF(#REF!, "*4.*"), 2, 0), IF(COUNTIF(#REF!, "*5.*"), 2, 0), IF(COUNTIF(#REF!, "*6.*"), 2, 0))</f>
        <v/>
      </c>
      <c r="BY1269" s="277">
        <f t="array" ref="BY1269">SUM(VALUE(AT1269),VALUE(AU1269),VALUE(AV1269),VALUE(AW1269),VALUE(AX1269),VALUE(AY1269),VALUE(AZ1269),VALUE(BB1269),VALUE(BC1269),VALUE(BD1269),VALUE(BE1269),VALUE(BF1269),VALUE(BG1269),VALUE(BH1269),VALUE(BI1269),VALUE(BJ1269),VALUE(BK1269),VALUE(BL1269),VALUE(BM1269),VALUE(BN1269),VALUE(BO1269),VALUE(BP1269),VALUE(BQ1269),VALUE(BR1269),VALUE(BS1269),VALUE(BT1269),VALUE(BU1269),VALUE(BV1269),VALUE(BW1269))</f>
        <v/>
      </c>
      <c r="BZ1269" s="307" t="n"/>
      <c r="CA1269" s="307" t="n"/>
      <c r="CB1269" s="307" t="n"/>
      <c r="CC1269" s="307" t="n"/>
      <c r="CD1269" s="307" t="n"/>
      <c r="CE1269" s="307" t="n"/>
      <c r="CF1269" s="307" t="n"/>
      <c r="CG1269" s="307" t="n"/>
      <c r="CH1269" s="307" t="n"/>
      <c r="CI1269" s="307" t="n"/>
      <c r="CJ1269" s="307" t="n"/>
      <c r="CK1269" s="307" t="n"/>
      <c r="CL1269" s="307" t="n"/>
      <c r="CM1269" s="307" t="n"/>
      <c r="CN1269" s="307" t="n"/>
      <c r="CO1269" s="307" t="n"/>
      <c r="CP1269" s="307" t="n"/>
      <c r="CQ1269" s="307" t="n"/>
      <c r="CR1269" s="279" t="inlineStr"/>
      <c r="CS1269" s="280">
        <f>AVERAGE(Value(BY1269),value(CR1269))</f>
        <v/>
      </c>
      <c r="CT1269" s="421">
        <f>(IF(OR(MediaScorecard!BG1756="x", MediaScorecard!BH1756="x",MediaScorecard!BI1756="x",MediaScorecard!BJ1756="x",MediaScorecard!BK1756="x"),1, 2))</f>
        <v/>
      </c>
      <c r="CU1269" s="308" t="n"/>
      <c r="CV1269" s="308" t="n"/>
      <c r="CW1269" s="308" t="n"/>
      <c r="CX1269" s="309" t="n"/>
      <c r="CY1269" s="308" t="n"/>
      <c r="CZ1269" s="308" t="n"/>
      <c r="DA1269" s="308" t="n"/>
    </row>
    <row r="1270" ht="21" customHeight="1" s="590">
      <c r="A1270" s="421" t="n"/>
      <c r="B1270" s="270" t="n"/>
      <c r="C1270" s="266" t="n"/>
      <c r="D1270" s="267" t="inlineStr"/>
      <c r="E1270" s="267" t="inlineStr"/>
      <c r="F1270" s="268" t="inlineStr"/>
      <c r="G1270" s="421" t="n"/>
      <c r="H1270" s="269" t="n"/>
      <c r="I1270" s="421" t="n"/>
      <c r="J1270" s="421" t="n"/>
      <c r="K1270" s="421" t="n"/>
      <c r="L1270" s="421" t="n"/>
      <c r="M1270" s="421" t="n"/>
      <c r="N1270" s="421" t="n"/>
      <c r="O1270" s="421" t="n"/>
      <c r="P1270" s="421" t="n"/>
      <c r="Q1270" s="421" t="n"/>
      <c r="R1270" s="270" t="n"/>
      <c r="S1270" s="421" t="n"/>
      <c r="T1270" s="421" t="n"/>
      <c r="U1270" s="421" t="n"/>
      <c r="V1270" s="421" t="n"/>
      <c r="W1270" s="421" t="n"/>
      <c r="X1270" s="421" t="n"/>
      <c r="Y1270" s="421" t="n"/>
      <c r="Z1270" s="421" t="n"/>
      <c r="AA1270" s="421" t="n"/>
      <c r="AB1270" s="421" t="n"/>
      <c r="AC1270" s="421" t="n"/>
      <c r="AD1270" s="421" t="n"/>
      <c r="AE1270" s="421" t="n"/>
      <c r="AF1270" s="421" t="n"/>
      <c r="AG1270" s="421" t="n"/>
      <c r="AH1270" s="421" t="n"/>
      <c r="AI1270" s="421" t="n"/>
      <c r="AJ1270" s="297" t="n"/>
      <c r="AK1270" s="297" t="n"/>
      <c r="AL1270" s="284" t="n"/>
      <c r="AM1270" s="297" t="n"/>
      <c r="AN1270" s="285" t="n"/>
      <c r="AO1270" s="297" t="n"/>
      <c r="AP1270" s="297" t="n"/>
      <c r="AQ1270" s="297" t="n"/>
      <c r="AR1270" s="297" t="n"/>
      <c r="AS1270" s="297" t="n"/>
      <c r="AT1270" s="285" t="inlineStr">
        <is>
          <t>0</t>
        </is>
      </c>
      <c r="AU1270" s="297" t="inlineStr">
        <is>
          <t>0</t>
        </is>
      </c>
      <c r="AV1270" s="297" t="inlineStr">
        <is>
          <t>0</t>
        </is>
      </c>
      <c r="AW1270" s="297" t="inlineStr">
        <is>
          <t>0</t>
        </is>
      </c>
      <c r="AX1270" s="297" t="inlineStr">
        <is>
          <t>0</t>
        </is>
      </c>
      <c r="AY1270" s="286" t="inlineStr">
        <is>
          <t>0</t>
        </is>
      </c>
      <c r="AZ1270" s="286" t="inlineStr">
        <is>
          <t>0</t>
        </is>
      </c>
      <c r="BA1270" s="287" t="inlineStr">
        <is>
          <t>0</t>
        </is>
      </c>
      <c r="BB1270" s="286" t="inlineStr">
        <is>
          <t>0</t>
        </is>
      </c>
      <c r="BC1270" s="286" t="inlineStr">
        <is>
          <t>0</t>
        </is>
      </c>
      <c r="BD1270" s="286" t="inlineStr">
        <is>
          <t>0</t>
        </is>
      </c>
      <c r="BE1270" s="286" t="inlineStr">
        <is>
          <t>0</t>
        </is>
      </c>
      <c r="BF1270" s="286" t="inlineStr">
        <is>
          <t>0</t>
        </is>
      </c>
      <c r="BG1270" s="286" t="inlineStr">
        <is>
          <t>0</t>
        </is>
      </c>
      <c r="BH1270" s="297" t="inlineStr">
        <is>
          <t>0</t>
        </is>
      </c>
      <c r="BI1270" s="297" t="inlineStr">
        <is>
          <t>0</t>
        </is>
      </c>
      <c r="BJ1270" s="297" t="inlineStr">
        <is>
          <t>0</t>
        </is>
      </c>
      <c r="BK1270" s="297" t="inlineStr">
        <is>
          <t>0</t>
        </is>
      </c>
      <c r="BL1270" s="297" t="inlineStr">
        <is>
          <t>0</t>
        </is>
      </c>
      <c r="BM1270" s="297" t="inlineStr">
        <is>
          <t>0</t>
        </is>
      </c>
      <c r="BN1270" s="297" t="inlineStr">
        <is>
          <t>0</t>
        </is>
      </c>
      <c r="BO1270" s="285" t="inlineStr">
        <is>
          <t>0</t>
        </is>
      </c>
      <c r="BP1270" s="297" t="inlineStr">
        <is>
          <t>0</t>
        </is>
      </c>
      <c r="BQ1270" s="297" t="inlineStr">
        <is>
          <t>0</t>
        </is>
      </c>
      <c r="BR1270" s="297" t="inlineStr">
        <is>
          <t>0</t>
        </is>
      </c>
      <c r="BS1270" s="297" t="inlineStr">
        <is>
          <t>0</t>
        </is>
      </c>
      <c r="BT1270" s="297" t="inlineStr">
        <is>
          <t>0</t>
        </is>
      </c>
      <c r="BU1270" s="297" t="inlineStr">
        <is>
          <t>0</t>
        </is>
      </c>
      <c r="BV1270" s="297" t="inlineStr">
        <is>
          <t>0</t>
        </is>
      </c>
      <c r="BW1270" s="288" t="inlineStr">
        <is>
          <t>0</t>
        </is>
      </c>
      <c r="BX1270" s="276">
        <f>SUM(IF(COUNTIF(#REF!, "*1.*"), 2, 0), IF(COUNTIF(#REF!, "*2.*"), 2, 0), IF(COUNTIF(#REF!, "*3.*"), 2, 0), IF(COUNTIF(#REF!, "*4.*"), 2, 0), IF(COUNTIF(#REF!, "*5.*"), 2, 0), IF(COUNTIF(#REF!, "*6.*"), 2, 0))</f>
        <v/>
      </c>
      <c r="BY1270" s="277">
        <f t="array" ref="BY1270">SUM(VALUE(AT1270),VALUE(AU1270),VALUE(AV1270),VALUE(AW1270),VALUE(AX1270),VALUE(AY1270),VALUE(AZ1270),VALUE(BB1270),VALUE(BC1270),VALUE(BD1270),VALUE(BE1270),VALUE(BF1270),VALUE(BG1270),VALUE(BH1270),VALUE(BI1270),VALUE(BJ1270),VALUE(BK1270),VALUE(BL1270),VALUE(BM1270),VALUE(BN1270),VALUE(BO1270),VALUE(BP1270),VALUE(BQ1270),VALUE(BR1270),VALUE(BS1270),VALUE(BT1270),VALUE(BU1270),VALUE(BV1270),VALUE(BW1270))</f>
        <v/>
      </c>
      <c r="BZ1270" s="307" t="n"/>
      <c r="CA1270" s="307" t="n"/>
      <c r="CB1270" s="307" t="n"/>
      <c r="CC1270" s="307" t="n"/>
      <c r="CD1270" s="307" t="n"/>
      <c r="CE1270" s="307" t="n"/>
      <c r="CF1270" s="307" t="n"/>
      <c r="CG1270" s="307" t="n"/>
      <c r="CH1270" s="307" t="n"/>
      <c r="CI1270" s="307" t="n"/>
      <c r="CJ1270" s="307" t="n"/>
      <c r="CK1270" s="307" t="n"/>
      <c r="CL1270" s="307" t="n"/>
      <c r="CM1270" s="307" t="n"/>
      <c r="CN1270" s="307" t="n"/>
      <c r="CO1270" s="307" t="n"/>
      <c r="CP1270" s="307" t="n"/>
      <c r="CQ1270" s="307" t="n"/>
      <c r="CR1270" s="279" t="inlineStr"/>
      <c r="CS1270" s="280">
        <f>AVERAGE(Value(BY1270),value(CR1270))</f>
        <v/>
      </c>
      <c r="CT1270" s="421">
        <f>(IF(OR(MediaScorecard!BG1757="x", MediaScorecard!BH1757="x",MediaScorecard!BI1757="x",MediaScorecard!BJ1757="x",MediaScorecard!BK1757="x"),1, 2))</f>
        <v/>
      </c>
      <c r="CU1270" s="308" t="n"/>
      <c r="CV1270" s="308" t="n"/>
      <c r="CW1270" s="308" t="n"/>
      <c r="CX1270" s="309" t="n"/>
      <c r="CY1270" s="308" t="n"/>
      <c r="CZ1270" s="308" t="n"/>
      <c r="DA1270" s="308" t="n"/>
    </row>
    <row r="1271" ht="21" customHeight="1" s="590">
      <c r="A1271" s="421" t="n"/>
      <c r="B1271" s="270" t="n"/>
      <c r="C1271" s="266" t="n"/>
      <c r="D1271" s="267" t="inlineStr"/>
      <c r="E1271" s="267" t="inlineStr"/>
      <c r="F1271" s="268" t="inlineStr"/>
      <c r="G1271" s="421" t="n"/>
      <c r="H1271" s="269" t="n"/>
      <c r="I1271" s="421" t="n"/>
      <c r="J1271" s="421" t="n"/>
      <c r="K1271" s="421" t="n"/>
      <c r="L1271" s="421" t="n"/>
      <c r="M1271" s="421" t="n"/>
      <c r="N1271" s="421" t="n"/>
      <c r="O1271" s="421" t="n"/>
      <c r="P1271" s="421" t="n"/>
      <c r="Q1271" s="421" t="n"/>
      <c r="R1271" s="270" t="n"/>
      <c r="S1271" s="421" t="n"/>
      <c r="T1271" s="421" t="n"/>
      <c r="U1271" s="421" t="n"/>
      <c r="V1271" s="421" t="n"/>
      <c r="W1271" s="421" t="n"/>
      <c r="X1271" s="421" t="n"/>
      <c r="Y1271" s="421" t="n"/>
      <c r="Z1271" s="421" t="n"/>
      <c r="AA1271" s="421" t="n"/>
      <c r="AB1271" s="421" t="n"/>
      <c r="AC1271" s="421" t="n"/>
      <c r="AD1271" s="421" t="n"/>
      <c r="AE1271" s="421" t="n"/>
      <c r="AF1271" s="421" t="n"/>
      <c r="AG1271" s="421" t="n"/>
      <c r="AH1271" s="421" t="n"/>
      <c r="AI1271" s="421" t="n"/>
      <c r="AJ1271" s="297" t="n"/>
      <c r="AK1271" s="297" t="n"/>
      <c r="AL1271" s="284" t="n"/>
      <c r="AM1271" s="297" t="n"/>
      <c r="AN1271" s="285" t="n"/>
      <c r="AO1271" s="297" t="n"/>
      <c r="AP1271" s="297" t="n"/>
      <c r="AQ1271" s="297" t="n"/>
      <c r="AR1271" s="297" t="n"/>
      <c r="AS1271" s="297" t="n"/>
      <c r="AT1271" s="285" t="inlineStr">
        <is>
          <t>0</t>
        </is>
      </c>
      <c r="AU1271" s="297" t="inlineStr">
        <is>
          <t>0</t>
        </is>
      </c>
      <c r="AV1271" s="297" t="inlineStr">
        <is>
          <t>0</t>
        </is>
      </c>
      <c r="AW1271" s="297" t="inlineStr">
        <is>
          <t>0</t>
        </is>
      </c>
      <c r="AX1271" s="297" t="inlineStr">
        <is>
          <t>0</t>
        </is>
      </c>
      <c r="AY1271" s="286" t="inlineStr">
        <is>
          <t>0</t>
        </is>
      </c>
      <c r="AZ1271" s="286" t="inlineStr">
        <is>
          <t>0</t>
        </is>
      </c>
      <c r="BA1271" s="287" t="inlineStr">
        <is>
          <t>0</t>
        </is>
      </c>
      <c r="BB1271" s="286" t="inlineStr">
        <is>
          <t>0</t>
        </is>
      </c>
      <c r="BC1271" s="286" t="inlineStr">
        <is>
          <t>0</t>
        </is>
      </c>
      <c r="BD1271" s="286" t="inlineStr">
        <is>
          <t>0</t>
        </is>
      </c>
      <c r="BE1271" s="286" t="inlineStr">
        <is>
          <t>0</t>
        </is>
      </c>
      <c r="BF1271" s="286" t="inlineStr">
        <is>
          <t>0</t>
        </is>
      </c>
      <c r="BG1271" s="286" t="inlineStr">
        <is>
          <t>0</t>
        </is>
      </c>
      <c r="BH1271" s="297" t="inlineStr">
        <is>
          <t>0</t>
        </is>
      </c>
      <c r="BI1271" s="297" t="inlineStr">
        <is>
          <t>0</t>
        </is>
      </c>
      <c r="BJ1271" s="297" t="inlineStr">
        <is>
          <t>0</t>
        </is>
      </c>
      <c r="BK1271" s="297" t="inlineStr">
        <is>
          <t>0</t>
        </is>
      </c>
      <c r="BL1271" s="297" t="inlineStr">
        <is>
          <t>0</t>
        </is>
      </c>
      <c r="BM1271" s="297" t="inlineStr">
        <is>
          <t>0</t>
        </is>
      </c>
      <c r="BN1271" s="297" t="inlineStr">
        <is>
          <t>0</t>
        </is>
      </c>
      <c r="BO1271" s="285" t="inlineStr">
        <is>
          <t>0</t>
        </is>
      </c>
      <c r="BP1271" s="297" t="inlineStr">
        <is>
          <t>0</t>
        </is>
      </c>
      <c r="BQ1271" s="297" t="inlineStr">
        <is>
          <t>0</t>
        </is>
      </c>
      <c r="BR1271" s="297" t="inlineStr">
        <is>
          <t>0</t>
        </is>
      </c>
      <c r="BS1271" s="297" t="inlineStr">
        <is>
          <t>0</t>
        </is>
      </c>
      <c r="BT1271" s="297" t="inlineStr">
        <is>
          <t>0</t>
        </is>
      </c>
      <c r="BU1271" s="297" t="inlineStr">
        <is>
          <t>0</t>
        </is>
      </c>
      <c r="BV1271" s="297" t="inlineStr">
        <is>
          <t>0</t>
        </is>
      </c>
      <c r="BW1271" s="288" t="inlineStr">
        <is>
          <t>0</t>
        </is>
      </c>
      <c r="BX1271" s="276">
        <f>SUM(IF(COUNTIF(#REF!, "*1.*"), 2, 0), IF(COUNTIF(#REF!, "*2.*"), 2, 0), IF(COUNTIF(#REF!, "*3.*"), 2, 0), IF(COUNTIF(#REF!, "*4.*"), 2, 0), IF(COUNTIF(#REF!, "*5.*"), 2, 0), IF(COUNTIF(#REF!, "*6.*"), 2, 0))</f>
        <v/>
      </c>
      <c r="BY1271" s="277">
        <f t="array" ref="BY1271">SUM(VALUE(AT1271),VALUE(AU1271),VALUE(AV1271),VALUE(AW1271),VALUE(AX1271),VALUE(AY1271),VALUE(AZ1271),VALUE(BB1271),VALUE(BC1271),VALUE(BD1271),VALUE(BE1271),VALUE(BF1271),VALUE(BG1271),VALUE(BH1271),VALUE(BI1271),VALUE(BJ1271),VALUE(BK1271),VALUE(BL1271),VALUE(BM1271),VALUE(BN1271),VALUE(BO1271),VALUE(BP1271),VALUE(BQ1271),VALUE(BR1271),VALUE(BS1271),VALUE(BT1271),VALUE(BU1271),VALUE(BV1271),VALUE(BW1271))</f>
        <v/>
      </c>
      <c r="BZ1271" s="307" t="n"/>
      <c r="CA1271" s="307" t="n"/>
      <c r="CB1271" s="307" t="n"/>
      <c r="CC1271" s="307" t="n"/>
      <c r="CD1271" s="307" t="n"/>
      <c r="CE1271" s="307" t="n"/>
      <c r="CF1271" s="307" t="n"/>
      <c r="CG1271" s="307" t="n"/>
      <c r="CH1271" s="307" t="n"/>
      <c r="CI1271" s="307" t="n"/>
      <c r="CJ1271" s="307" t="n"/>
      <c r="CK1271" s="307" t="n"/>
      <c r="CL1271" s="307" t="n"/>
      <c r="CM1271" s="307" t="n"/>
      <c r="CN1271" s="307" t="n"/>
      <c r="CO1271" s="307" t="n"/>
      <c r="CP1271" s="307" t="n"/>
      <c r="CQ1271" s="307" t="n"/>
      <c r="CR1271" s="279" t="inlineStr"/>
      <c r="CS1271" s="280">
        <f>AVERAGE(Value(BY1271),value(CR1271))</f>
        <v/>
      </c>
      <c r="CT1271" s="421">
        <f>(IF(OR(MediaScorecard!BG1758="x", MediaScorecard!BH1758="x",MediaScorecard!BI1758="x",MediaScorecard!BJ1758="x",MediaScorecard!BK1758="x"),1, 2))</f>
        <v/>
      </c>
      <c r="CU1271" s="308" t="n"/>
      <c r="CV1271" s="308" t="n"/>
      <c r="CW1271" s="308" t="n"/>
      <c r="CX1271" s="309" t="n"/>
      <c r="CY1271" s="308" t="n"/>
      <c r="CZ1271" s="308" t="n"/>
      <c r="DA1271" s="308" t="n"/>
    </row>
    <row r="1272" ht="21" customHeight="1" s="590">
      <c r="A1272" s="421" t="n"/>
      <c r="B1272" s="270" t="n"/>
      <c r="C1272" s="266" t="n"/>
      <c r="D1272" s="267" t="inlineStr"/>
      <c r="E1272" s="267" t="inlineStr"/>
      <c r="F1272" s="268" t="inlineStr"/>
      <c r="G1272" s="421" t="n"/>
      <c r="H1272" s="269" t="n"/>
      <c r="I1272" s="421" t="n"/>
      <c r="J1272" s="421" t="n"/>
      <c r="K1272" s="421" t="n"/>
      <c r="L1272" s="421" t="n"/>
      <c r="M1272" s="421" t="n"/>
      <c r="N1272" s="421" t="n"/>
      <c r="O1272" s="421" t="n"/>
      <c r="P1272" s="421" t="n"/>
      <c r="Q1272" s="421" t="n"/>
      <c r="R1272" s="270" t="n"/>
      <c r="S1272" s="421" t="n"/>
      <c r="T1272" s="421" t="n"/>
      <c r="U1272" s="421" t="n"/>
      <c r="V1272" s="421" t="n"/>
      <c r="W1272" s="421" t="n"/>
      <c r="X1272" s="421" t="n"/>
      <c r="Y1272" s="421" t="n"/>
      <c r="Z1272" s="421" t="n"/>
      <c r="AA1272" s="421" t="n"/>
      <c r="AB1272" s="421" t="n"/>
      <c r="AC1272" s="421" t="n"/>
      <c r="AD1272" s="421" t="n"/>
      <c r="AE1272" s="421" t="n"/>
      <c r="AF1272" s="421" t="n"/>
      <c r="AG1272" s="421" t="n"/>
      <c r="AH1272" s="421" t="n"/>
      <c r="AI1272" s="421" t="n"/>
      <c r="AJ1272" s="297" t="n"/>
      <c r="AK1272" s="297" t="n"/>
      <c r="AL1272" s="284" t="n"/>
      <c r="AM1272" s="297" t="n"/>
      <c r="AN1272" s="285" t="n"/>
      <c r="AO1272" s="297" t="n"/>
      <c r="AP1272" s="297" t="n"/>
      <c r="AQ1272" s="297" t="n"/>
      <c r="AR1272" s="297" t="n"/>
      <c r="AS1272" s="297" t="n"/>
      <c r="AT1272" s="285" t="inlineStr">
        <is>
          <t>0</t>
        </is>
      </c>
      <c r="AU1272" s="297" t="inlineStr">
        <is>
          <t>0</t>
        </is>
      </c>
      <c r="AV1272" s="297" t="inlineStr">
        <is>
          <t>0</t>
        </is>
      </c>
      <c r="AW1272" s="297" t="inlineStr">
        <is>
          <t>0</t>
        </is>
      </c>
      <c r="AX1272" s="297" t="inlineStr">
        <is>
          <t>0</t>
        </is>
      </c>
      <c r="AY1272" s="286" t="inlineStr">
        <is>
          <t>0</t>
        </is>
      </c>
      <c r="AZ1272" s="286" t="inlineStr">
        <is>
          <t>0</t>
        </is>
      </c>
      <c r="BA1272" s="287" t="inlineStr">
        <is>
          <t>0</t>
        </is>
      </c>
      <c r="BB1272" s="286" t="inlineStr">
        <is>
          <t>0</t>
        </is>
      </c>
      <c r="BC1272" s="286" t="inlineStr">
        <is>
          <t>0</t>
        </is>
      </c>
      <c r="BD1272" s="286" t="inlineStr">
        <is>
          <t>0</t>
        </is>
      </c>
      <c r="BE1272" s="286" t="inlineStr">
        <is>
          <t>0</t>
        </is>
      </c>
      <c r="BF1272" s="286" t="inlineStr">
        <is>
          <t>0</t>
        </is>
      </c>
      <c r="BG1272" s="286" t="inlineStr">
        <is>
          <t>0</t>
        </is>
      </c>
      <c r="BH1272" s="297" t="inlineStr">
        <is>
          <t>0</t>
        </is>
      </c>
      <c r="BI1272" s="297" t="inlineStr">
        <is>
          <t>0</t>
        </is>
      </c>
      <c r="BJ1272" s="297" t="inlineStr">
        <is>
          <t>0</t>
        </is>
      </c>
      <c r="BK1272" s="297" t="inlineStr">
        <is>
          <t>0</t>
        </is>
      </c>
      <c r="BL1272" s="297" t="inlineStr">
        <is>
          <t>0</t>
        </is>
      </c>
      <c r="BM1272" s="297" t="inlineStr">
        <is>
          <t>0</t>
        </is>
      </c>
      <c r="BN1272" s="297" t="inlineStr">
        <is>
          <t>0</t>
        </is>
      </c>
      <c r="BO1272" s="285" t="inlineStr">
        <is>
          <t>0</t>
        </is>
      </c>
      <c r="BP1272" s="297" t="inlineStr">
        <is>
          <t>0</t>
        </is>
      </c>
      <c r="BQ1272" s="297" t="inlineStr">
        <is>
          <t>0</t>
        </is>
      </c>
      <c r="BR1272" s="297" t="inlineStr">
        <is>
          <t>0</t>
        </is>
      </c>
      <c r="BS1272" s="297" t="inlineStr">
        <is>
          <t>0</t>
        </is>
      </c>
      <c r="BT1272" s="297" t="inlineStr">
        <is>
          <t>0</t>
        </is>
      </c>
      <c r="BU1272" s="297" t="inlineStr">
        <is>
          <t>0</t>
        </is>
      </c>
      <c r="BV1272" s="297" t="inlineStr">
        <is>
          <t>0</t>
        </is>
      </c>
      <c r="BW1272" s="288" t="inlineStr">
        <is>
          <t>0</t>
        </is>
      </c>
      <c r="BX1272" s="276">
        <f>SUM(IF(COUNTIF(#REF!, "*1.*"), 2, 0), IF(COUNTIF(#REF!, "*2.*"), 2, 0), IF(COUNTIF(#REF!, "*3.*"), 2, 0), IF(COUNTIF(#REF!, "*4.*"), 2, 0), IF(COUNTIF(#REF!, "*5.*"), 2, 0), IF(COUNTIF(#REF!, "*6.*"), 2, 0))</f>
        <v/>
      </c>
      <c r="BY1272" s="277">
        <f t="array" ref="BY1272">SUM(VALUE(AT1272),VALUE(AU1272),VALUE(AV1272),VALUE(AW1272),VALUE(AX1272),VALUE(AY1272),VALUE(AZ1272),VALUE(BB1272),VALUE(BC1272),VALUE(BD1272),VALUE(BE1272),VALUE(BF1272),VALUE(BG1272),VALUE(BH1272),VALUE(BI1272),VALUE(BJ1272),VALUE(BK1272),VALUE(BL1272),VALUE(BM1272),VALUE(BN1272),VALUE(BO1272),VALUE(BP1272),VALUE(BQ1272),VALUE(BR1272),VALUE(BS1272),VALUE(BT1272),VALUE(BU1272),VALUE(BV1272),VALUE(BW1272))</f>
        <v/>
      </c>
      <c r="BZ1272" s="307" t="n"/>
      <c r="CA1272" s="307" t="n"/>
      <c r="CB1272" s="307" t="n"/>
      <c r="CC1272" s="307" t="n"/>
      <c r="CD1272" s="307" t="n"/>
      <c r="CE1272" s="307" t="n"/>
      <c r="CF1272" s="307" t="n"/>
      <c r="CG1272" s="307" t="n"/>
      <c r="CH1272" s="307" t="n"/>
      <c r="CI1272" s="307" t="n"/>
      <c r="CJ1272" s="307" t="n"/>
      <c r="CK1272" s="307" t="n"/>
      <c r="CL1272" s="307" t="n"/>
      <c r="CM1272" s="307" t="n"/>
      <c r="CN1272" s="307" t="n"/>
      <c r="CO1272" s="307" t="n"/>
      <c r="CP1272" s="307" t="n"/>
      <c r="CQ1272" s="307" t="n"/>
      <c r="CR1272" s="279" t="inlineStr"/>
      <c r="CS1272" s="280">
        <f>AVERAGE(Value(BY1272),value(CR1272))</f>
        <v/>
      </c>
      <c r="CT1272" s="421">
        <f>(IF(OR(MediaScorecard!BG1759="x", MediaScorecard!BH1759="x",MediaScorecard!BI1759="x",MediaScorecard!BJ1759="x",MediaScorecard!BK1759="x"),1, 2))</f>
        <v/>
      </c>
      <c r="CU1272" s="308" t="n"/>
      <c r="CV1272" s="308" t="n"/>
      <c r="CW1272" s="308" t="n"/>
      <c r="CX1272" s="309" t="n"/>
      <c r="CY1272" s="308" t="n"/>
      <c r="CZ1272" s="308" t="n"/>
      <c r="DA1272" s="308" t="n"/>
    </row>
    <row r="1273" ht="21" customHeight="1" s="590">
      <c r="A1273" s="421" t="n"/>
      <c r="B1273" s="270" t="n"/>
      <c r="C1273" s="266" t="n"/>
      <c r="D1273" s="267" t="inlineStr"/>
      <c r="E1273" s="267" t="inlineStr"/>
      <c r="F1273" s="268" t="inlineStr"/>
      <c r="G1273" s="421" t="n"/>
      <c r="H1273" s="269" t="n"/>
      <c r="I1273" s="421" t="n"/>
      <c r="J1273" s="421" t="n"/>
      <c r="K1273" s="421" t="n"/>
      <c r="L1273" s="421" t="n"/>
      <c r="M1273" s="421" t="n"/>
      <c r="N1273" s="421" t="n"/>
      <c r="O1273" s="421" t="n"/>
      <c r="P1273" s="421" t="n"/>
      <c r="Q1273" s="421" t="n"/>
      <c r="R1273" s="270" t="n"/>
      <c r="S1273" s="421" t="n"/>
      <c r="T1273" s="421" t="n"/>
      <c r="U1273" s="421" t="n"/>
      <c r="V1273" s="421" t="n"/>
      <c r="W1273" s="421" t="n"/>
      <c r="X1273" s="421" t="n"/>
      <c r="Y1273" s="421" t="n"/>
      <c r="Z1273" s="421" t="n"/>
      <c r="AA1273" s="421" t="n"/>
      <c r="AB1273" s="421" t="n"/>
      <c r="AC1273" s="421" t="n"/>
      <c r="AD1273" s="421" t="n"/>
      <c r="AE1273" s="421" t="n"/>
      <c r="AF1273" s="421" t="n"/>
      <c r="AG1273" s="421" t="n"/>
      <c r="AH1273" s="421" t="n"/>
      <c r="AI1273" s="421" t="n"/>
      <c r="AJ1273" s="297" t="n"/>
      <c r="AK1273" s="297" t="n"/>
      <c r="AL1273" s="284" t="n"/>
      <c r="AM1273" s="297" t="n"/>
      <c r="AN1273" s="285" t="n"/>
      <c r="AO1273" s="297" t="n"/>
      <c r="AP1273" s="297" t="n"/>
      <c r="AQ1273" s="297" t="n"/>
      <c r="AR1273" s="297" t="n"/>
      <c r="AS1273" s="297" t="n"/>
      <c r="AT1273" s="285" t="inlineStr">
        <is>
          <t>0</t>
        </is>
      </c>
      <c r="AU1273" s="297" t="inlineStr">
        <is>
          <t>0</t>
        </is>
      </c>
      <c r="AV1273" s="297" t="inlineStr">
        <is>
          <t>0</t>
        </is>
      </c>
      <c r="AW1273" s="297" t="inlineStr">
        <is>
          <t>0</t>
        </is>
      </c>
      <c r="AX1273" s="297" t="inlineStr">
        <is>
          <t>0</t>
        </is>
      </c>
      <c r="AY1273" s="286" t="inlineStr">
        <is>
          <t>0</t>
        </is>
      </c>
      <c r="AZ1273" s="286" t="inlineStr">
        <is>
          <t>0</t>
        </is>
      </c>
      <c r="BA1273" s="287" t="inlineStr">
        <is>
          <t>0</t>
        </is>
      </c>
      <c r="BB1273" s="286" t="inlineStr">
        <is>
          <t>0</t>
        </is>
      </c>
      <c r="BC1273" s="286" t="inlineStr">
        <is>
          <t>0</t>
        </is>
      </c>
      <c r="BD1273" s="286" t="inlineStr">
        <is>
          <t>0</t>
        </is>
      </c>
      <c r="BE1273" s="286" t="inlineStr">
        <is>
          <t>0</t>
        </is>
      </c>
      <c r="BF1273" s="286" t="inlineStr">
        <is>
          <t>0</t>
        </is>
      </c>
      <c r="BG1273" s="286" t="inlineStr">
        <is>
          <t>0</t>
        </is>
      </c>
      <c r="BH1273" s="297" t="inlineStr">
        <is>
          <t>0</t>
        </is>
      </c>
      <c r="BI1273" s="297" t="inlineStr">
        <is>
          <t>0</t>
        </is>
      </c>
      <c r="BJ1273" s="297" t="inlineStr">
        <is>
          <t>0</t>
        </is>
      </c>
      <c r="BK1273" s="297" t="inlineStr">
        <is>
          <t>0</t>
        </is>
      </c>
      <c r="BL1273" s="297" t="inlineStr">
        <is>
          <t>0</t>
        </is>
      </c>
      <c r="BM1273" s="297" t="inlineStr">
        <is>
          <t>0</t>
        </is>
      </c>
      <c r="BN1273" s="297" t="inlineStr">
        <is>
          <t>0</t>
        </is>
      </c>
      <c r="BO1273" s="285" t="inlineStr">
        <is>
          <t>0</t>
        </is>
      </c>
      <c r="BP1273" s="297" t="inlineStr">
        <is>
          <t>0</t>
        </is>
      </c>
      <c r="BQ1273" s="297" t="inlineStr">
        <is>
          <t>0</t>
        </is>
      </c>
      <c r="BR1273" s="297" t="inlineStr">
        <is>
          <t>0</t>
        </is>
      </c>
      <c r="BS1273" s="297" t="inlineStr">
        <is>
          <t>0</t>
        </is>
      </c>
      <c r="BT1273" s="297" t="inlineStr">
        <is>
          <t>0</t>
        </is>
      </c>
      <c r="BU1273" s="297" t="inlineStr">
        <is>
          <t>0</t>
        </is>
      </c>
      <c r="BV1273" s="297" t="inlineStr">
        <is>
          <t>0</t>
        </is>
      </c>
      <c r="BW1273" s="288" t="inlineStr">
        <is>
          <t>0</t>
        </is>
      </c>
      <c r="BX1273" s="276">
        <f>SUM(IF(COUNTIF(#REF!, "*1.*"), 2, 0), IF(COUNTIF(#REF!, "*2.*"), 2, 0), IF(COUNTIF(#REF!, "*3.*"), 2, 0), IF(COUNTIF(#REF!, "*4.*"), 2, 0), IF(COUNTIF(#REF!, "*5.*"), 2, 0), IF(COUNTIF(#REF!, "*6.*"), 2, 0))</f>
        <v/>
      </c>
      <c r="BY1273" s="277">
        <f t="array" ref="BY1273">SUM(VALUE(AT1273),VALUE(AU1273),VALUE(AV1273),VALUE(AW1273),VALUE(AX1273),VALUE(AY1273),VALUE(AZ1273),VALUE(BB1273),VALUE(BC1273),VALUE(BD1273),VALUE(BE1273),VALUE(BF1273),VALUE(BG1273),VALUE(BH1273),VALUE(BI1273),VALUE(BJ1273),VALUE(BK1273),VALUE(BL1273),VALUE(BM1273),VALUE(BN1273),VALUE(BO1273),VALUE(BP1273),VALUE(BQ1273),VALUE(BR1273),VALUE(BS1273),VALUE(BT1273),VALUE(BU1273),VALUE(BV1273),VALUE(BW1273))</f>
        <v/>
      </c>
      <c r="BZ1273" s="307" t="n"/>
      <c r="CA1273" s="307" t="n"/>
      <c r="CB1273" s="307" t="n"/>
      <c r="CC1273" s="307" t="n"/>
      <c r="CD1273" s="307" t="n"/>
      <c r="CE1273" s="307" t="n"/>
      <c r="CF1273" s="307" t="n"/>
      <c r="CG1273" s="307" t="n"/>
      <c r="CH1273" s="307" t="n"/>
      <c r="CI1273" s="307" t="n"/>
      <c r="CJ1273" s="307" t="n"/>
      <c r="CK1273" s="307" t="n"/>
      <c r="CL1273" s="307" t="n"/>
      <c r="CM1273" s="307" t="n"/>
      <c r="CN1273" s="307" t="n"/>
      <c r="CO1273" s="307" t="n"/>
      <c r="CP1273" s="307" t="n"/>
      <c r="CQ1273" s="307" t="n"/>
      <c r="CR1273" s="279" t="inlineStr"/>
      <c r="CS1273" s="280">
        <f>AVERAGE(Value(BY1273),value(CR1273))</f>
        <v/>
      </c>
      <c r="CT1273" s="421">
        <f>(IF(OR(MediaScorecard!BG1760="x", MediaScorecard!BH1760="x",MediaScorecard!BI1760="x",MediaScorecard!BJ1760="x",MediaScorecard!BK1760="x"),1, 2))</f>
        <v/>
      </c>
      <c r="CU1273" s="308" t="n"/>
      <c r="CV1273" s="308" t="n"/>
      <c r="CW1273" s="308" t="n"/>
      <c r="CX1273" s="309" t="n"/>
      <c r="CY1273" s="308" t="n"/>
      <c r="CZ1273" s="308" t="n"/>
      <c r="DA1273" s="308" t="n"/>
    </row>
    <row r="1274" ht="21" customHeight="1" s="590">
      <c r="A1274" s="421" t="n"/>
      <c r="B1274" s="270" t="n"/>
      <c r="C1274" s="266" t="n"/>
      <c r="D1274" s="267" t="inlineStr"/>
      <c r="E1274" s="267" t="inlineStr"/>
      <c r="F1274" s="268" t="inlineStr"/>
      <c r="G1274" s="421" t="n"/>
      <c r="H1274" s="269" t="n"/>
      <c r="I1274" s="421" t="n"/>
      <c r="J1274" s="421" t="n"/>
      <c r="K1274" s="421" t="n"/>
      <c r="L1274" s="421" t="n"/>
      <c r="M1274" s="421" t="n"/>
      <c r="N1274" s="421" t="n"/>
      <c r="O1274" s="421" t="n"/>
      <c r="P1274" s="421" t="n"/>
      <c r="Q1274" s="421" t="n"/>
      <c r="R1274" s="270" t="n"/>
      <c r="S1274" s="421" t="n"/>
      <c r="T1274" s="421" t="n"/>
      <c r="U1274" s="421" t="n"/>
      <c r="V1274" s="421" t="n"/>
      <c r="W1274" s="421" t="n"/>
      <c r="X1274" s="421" t="n"/>
      <c r="Y1274" s="421" t="n"/>
      <c r="Z1274" s="421" t="n"/>
      <c r="AA1274" s="421" t="n"/>
      <c r="AB1274" s="421" t="n"/>
      <c r="AC1274" s="421" t="n"/>
      <c r="AD1274" s="421" t="n"/>
      <c r="AE1274" s="421" t="n"/>
      <c r="AF1274" s="421" t="n"/>
      <c r="AG1274" s="421" t="n"/>
      <c r="AH1274" s="421" t="n"/>
      <c r="AI1274" s="421" t="n"/>
      <c r="AJ1274" s="297" t="n"/>
      <c r="AK1274" s="297" t="n"/>
      <c r="AL1274" s="284" t="n"/>
      <c r="AM1274" s="297" t="n"/>
      <c r="AN1274" s="285" t="n"/>
      <c r="AO1274" s="297" t="n"/>
      <c r="AP1274" s="297" t="n"/>
      <c r="AQ1274" s="297" t="n"/>
      <c r="AR1274" s="297" t="n"/>
      <c r="AS1274" s="297" t="n"/>
      <c r="AT1274" s="285" t="inlineStr">
        <is>
          <t>0</t>
        </is>
      </c>
      <c r="AU1274" s="297" t="inlineStr">
        <is>
          <t>0</t>
        </is>
      </c>
      <c r="AV1274" s="297" t="inlineStr">
        <is>
          <t>0</t>
        </is>
      </c>
      <c r="AW1274" s="297" t="inlineStr">
        <is>
          <t>0</t>
        </is>
      </c>
      <c r="AX1274" s="297" t="inlineStr">
        <is>
          <t>0</t>
        </is>
      </c>
      <c r="AY1274" s="286" t="inlineStr">
        <is>
          <t>0</t>
        </is>
      </c>
      <c r="AZ1274" s="286" t="inlineStr">
        <is>
          <t>0</t>
        </is>
      </c>
      <c r="BA1274" s="287" t="inlineStr">
        <is>
          <t>0</t>
        </is>
      </c>
      <c r="BB1274" s="286" t="inlineStr">
        <is>
          <t>0</t>
        </is>
      </c>
      <c r="BC1274" s="286" t="inlineStr">
        <is>
          <t>0</t>
        </is>
      </c>
      <c r="BD1274" s="286" t="inlineStr">
        <is>
          <t>0</t>
        </is>
      </c>
      <c r="BE1274" s="286" t="inlineStr">
        <is>
          <t>0</t>
        </is>
      </c>
      <c r="BF1274" s="286" t="inlineStr">
        <is>
          <t>0</t>
        </is>
      </c>
      <c r="BG1274" s="286" t="inlineStr">
        <is>
          <t>0</t>
        </is>
      </c>
      <c r="BH1274" s="297" t="inlineStr">
        <is>
          <t>0</t>
        </is>
      </c>
      <c r="BI1274" s="297" t="inlineStr">
        <is>
          <t>0</t>
        </is>
      </c>
      <c r="BJ1274" s="297" t="inlineStr">
        <is>
          <t>0</t>
        </is>
      </c>
      <c r="BK1274" s="297" t="inlineStr">
        <is>
          <t>0</t>
        </is>
      </c>
      <c r="BL1274" s="297" t="inlineStr">
        <is>
          <t>0</t>
        </is>
      </c>
      <c r="BM1274" s="297" t="inlineStr">
        <is>
          <t>0</t>
        </is>
      </c>
      <c r="BN1274" s="297" t="inlineStr">
        <is>
          <t>0</t>
        </is>
      </c>
      <c r="BO1274" s="285" t="inlineStr">
        <is>
          <t>0</t>
        </is>
      </c>
      <c r="BP1274" s="297" t="inlineStr">
        <is>
          <t>0</t>
        </is>
      </c>
      <c r="BQ1274" s="297" t="inlineStr">
        <is>
          <t>0</t>
        </is>
      </c>
      <c r="BR1274" s="297" t="inlineStr">
        <is>
          <t>0</t>
        </is>
      </c>
      <c r="BS1274" s="297" t="inlineStr">
        <is>
          <t>0</t>
        </is>
      </c>
      <c r="BT1274" s="297" t="inlineStr">
        <is>
          <t>0</t>
        </is>
      </c>
      <c r="BU1274" s="297" t="inlineStr">
        <is>
          <t>0</t>
        </is>
      </c>
      <c r="BV1274" s="297" t="inlineStr">
        <is>
          <t>0</t>
        </is>
      </c>
      <c r="BW1274" s="288" t="inlineStr">
        <is>
          <t>0</t>
        </is>
      </c>
      <c r="BX1274" s="276">
        <f>SUM(IF(COUNTIF(#REF!, "*1.*"), 2, 0), IF(COUNTIF(#REF!, "*2.*"), 2, 0), IF(COUNTIF(#REF!, "*3.*"), 2, 0), IF(COUNTIF(#REF!, "*4.*"), 2, 0), IF(COUNTIF(#REF!, "*5.*"), 2, 0), IF(COUNTIF(#REF!, "*6.*"), 2, 0))</f>
        <v/>
      </c>
      <c r="BY1274" s="277">
        <f t="array" ref="BY1274">SUM(VALUE(AT1274),VALUE(AU1274),VALUE(AV1274),VALUE(AW1274),VALUE(AX1274),VALUE(AY1274),VALUE(AZ1274),VALUE(BB1274),VALUE(BC1274),VALUE(BD1274),VALUE(BE1274),VALUE(BF1274),VALUE(BG1274),VALUE(BH1274),VALUE(BI1274),VALUE(BJ1274),VALUE(BK1274),VALUE(BL1274),VALUE(BM1274),VALUE(BN1274),VALUE(BO1274),VALUE(BP1274),VALUE(BQ1274),VALUE(BR1274),VALUE(BS1274),VALUE(BT1274),VALUE(BU1274),VALUE(BV1274),VALUE(BW1274))</f>
        <v/>
      </c>
      <c r="BZ1274" s="307" t="n"/>
      <c r="CA1274" s="307" t="n"/>
      <c r="CB1274" s="307" t="n"/>
      <c r="CC1274" s="307" t="n"/>
      <c r="CD1274" s="307" t="n"/>
      <c r="CE1274" s="307" t="n"/>
      <c r="CF1274" s="307" t="n"/>
      <c r="CG1274" s="307" t="n"/>
      <c r="CH1274" s="307" t="n"/>
      <c r="CI1274" s="307" t="n"/>
      <c r="CJ1274" s="307" t="n"/>
      <c r="CK1274" s="307" t="n"/>
      <c r="CL1274" s="307" t="n"/>
      <c r="CM1274" s="307" t="n"/>
      <c r="CN1274" s="307" t="n"/>
      <c r="CO1274" s="307" t="n"/>
      <c r="CP1274" s="307" t="n"/>
      <c r="CQ1274" s="307" t="n"/>
      <c r="CR1274" s="279" t="inlineStr"/>
      <c r="CS1274" s="280">
        <f>AVERAGE(Value(BY1274),value(CR1274))</f>
        <v/>
      </c>
      <c r="CT1274" s="421">
        <f>(IF(OR(MediaScorecard!BG1761="x", MediaScorecard!BH1761="x",MediaScorecard!BI1761="x",MediaScorecard!BJ1761="x",MediaScorecard!BK1761="x"),1, 2))</f>
        <v/>
      </c>
      <c r="CU1274" s="308" t="n"/>
      <c r="CV1274" s="308" t="n"/>
      <c r="CW1274" s="308" t="n"/>
      <c r="CX1274" s="309" t="n"/>
      <c r="CY1274" s="308" t="n"/>
      <c r="CZ1274" s="308" t="n"/>
      <c r="DA1274" s="308" t="n"/>
    </row>
    <row r="1275" ht="21" customHeight="1" s="590">
      <c r="A1275" s="421" t="n"/>
      <c r="B1275" s="270" t="n"/>
      <c r="C1275" s="266" t="n"/>
      <c r="D1275" s="267" t="inlineStr"/>
      <c r="E1275" s="267" t="inlineStr"/>
      <c r="F1275" s="268" t="inlineStr"/>
      <c r="G1275" s="421" t="n"/>
      <c r="H1275" s="269" t="n"/>
      <c r="I1275" s="421" t="n"/>
      <c r="J1275" s="421" t="n"/>
      <c r="K1275" s="421" t="n"/>
      <c r="L1275" s="421" t="n"/>
      <c r="M1275" s="421" t="n"/>
      <c r="N1275" s="421" t="n"/>
      <c r="O1275" s="421" t="n"/>
      <c r="P1275" s="421" t="n"/>
      <c r="Q1275" s="421" t="n"/>
      <c r="R1275" s="270" t="n"/>
      <c r="S1275" s="421" t="n"/>
      <c r="T1275" s="421" t="n"/>
      <c r="U1275" s="421" t="n"/>
      <c r="V1275" s="421" t="n"/>
      <c r="W1275" s="421" t="n"/>
      <c r="X1275" s="421" t="n"/>
      <c r="Y1275" s="421" t="n"/>
      <c r="Z1275" s="421" t="n"/>
      <c r="AA1275" s="421" t="n"/>
      <c r="AB1275" s="421" t="n"/>
      <c r="AC1275" s="421" t="n"/>
      <c r="AD1275" s="421" t="n"/>
      <c r="AE1275" s="421" t="n"/>
      <c r="AF1275" s="421" t="n"/>
      <c r="AG1275" s="421" t="n"/>
      <c r="AH1275" s="421" t="n"/>
      <c r="AI1275" s="421" t="n"/>
      <c r="AJ1275" s="297" t="n"/>
      <c r="AK1275" s="297" t="n"/>
      <c r="AL1275" s="284" t="n"/>
      <c r="AM1275" s="297" t="n"/>
      <c r="AN1275" s="285" t="n"/>
      <c r="AO1275" s="297" t="n"/>
      <c r="AP1275" s="297" t="n"/>
      <c r="AQ1275" s="297" t="n"/>
      <c r="AR1275" s="297" t="n"/>
      <c r="AS1275" s="297" t="n"/>
      <c r="AT1275" s="285" t="inlineStr">
        <is>
          <t>0</t>
        </is>
      </c>
      <c r="AU1275" s="297" t="inlineStr">
        <is>
          <t>0</t>
        </is>
      </c>
      <c r="AV1275" s="297" t="inlineStr">
        <is>
          <t>0</t>
        </is>
      </c>
      <c r="AW1275" s="297" t="inlineStr">
        <is>
          <t>0</t>
        </is>
      </c>
      <c r="AX1275" s="297" t="inlineStr">
        <is>
          <t>0</t>
        </is>
      </c>
      <c r="AY1275" s="286" t="inlineStr">
        <is>
          <t>0</t>
        </is>
      </c>
      <c r="AZ1275" s="286" t="inlineStr">
        <is>
          <t>0</t>
        </is>
      </c>
      <c r="BA1275" s="287" t="inlineStr">
        <is>
          <t>0</t>
        </is>
      </c>
      <c r="BB1275" s="286" t="inlineStr">
        <is>
          <t>0</t>
        </is>
      </c>
      <c r="BC1275" s="286" t="inlineStr">
        <is>
          <t>0</t>
        </is>
      </c>
      <c r="BD1275" s="286" t="inlineStr">
        <is>
          <t>0</t>
        </is>
      </c>
      <c r="BE1275" s="286" t="inlineStr">
        <is>
          <t>0</t>
        </is>
      </c>
      <c r="BF1275" s="286" t="inlineStr">
        <is>
          <t>0</t>
        </is>
      </c>
      <c r="BG1275" s="286" t="inlineStr">
        <is>
          <t>0</t>
        </is>
      </c>
      <c r="BH1275" s="297" t="inlineStr">
        <is>
          <t>0</t>
        </is>
      </c>
      <c r="BI1275" s="297" t="inlineStr">
        <is>
          <t>0</t>
        </is>
      </c>
      <c r="BJ1275" s="297" t="inlineStr">
        <is>
          <t>0</t>
        </is>
      </c>
      <c r="BK1275" s="297" t="inlineStr">
        <is>
          <t>0</t>
        </is>
      </c>
      <c r="BL1275" s="297" t="inlineStr">
        <is>
          <t>0</t>
        </is>
      </c>
      <c r="BM1275" s="297" t="inlineStr">
        <is>
          <t>0</t>
        </is>
      </c>
      <c r="BN1275" s="297" t="inlineStr">
        <is>
          <t>0</t>
        </is>
      </c>
      <c r="BO1275" s="285" t="inlineStr">
        <is>
          <t>0</t>
        </is>
      </c>
      <c r="BP1275" s="297" t="inlineStr">
        <is>
          <t>0</t>
        </is>
      </c>
      <c r="BQ1275" s="297" t="inlineStr">
        <is>
          <t>0</t>
        </is>
      </c>
      <c r="BR1275" s="297" t="inlineStr">
        <is>
          <t>0</t>
        </is>
      </c>
      <c r="BS1275" s="297" t="inlineStr">
        <is>
          <t>0</t>
        </is>
      </c>
      <c r="BT1275" s="297" t="inlineStr">
        <is>
          <t>0</t>
        </is>
      </c>
      <c r="BU1275" s="297" t="inlineStr">
        <is>
          <t>0</t>
        </is>
      </c>
      <c r="BV1275" s="297" t="inlineStr">
        <is>
          <t>0</t>
        </is>
      </c>
      <c r="BW1275" s="288" t="inlineStr">
        <is>
          <t>0</t>
        </is>
      </c>
      <c r="BX1275" s="276">
        <f>SUM(IF(COUNTIF(#REF!, "*1.*"), 2, 0), IF(COUNTIF(#REF!, "*2.*"), 2, 0), IF(COUNTIF(#REF!, "*3.*"), 2, 0), IF(COUNTIF(#REF!, "*4.*"), 2, 0), IF(COUNTIF(#REF!, "*5.*"), 2, 0), IF(COUNTIF(#REF!, "*6.*"), 2, 0))</f>
        <v/>
      </c>
      <c r="BY1275" s="277">
        <f t="array" ref="BY1275">SUM(VALUE(AT1275),VALUE(AU1275),VALUE(AV1275),VALUE(AW1275),VALUE(AX1275),VALUE(AY1275),VALUE(AZ1275),VALUE(BB1275),VALUE(BC1275),VALUE(BD1275),VALUE(BE1275),VALUE(BF1275),VALUE(BG1275),VALUE(BH1275),VALUE(BI1275),VALUE(BJ1275),VALUE(BK1275),VALUE(BL1275),VALUE(BM1275),VALUE(BN1275),VALUE(BO1275),VALUE(BP1275),VALUE(BQ1275),VALUE(BR1275),VALUE(BS1275),VALUE(BT1275),VALUE(BU1275),VALUE(BV1275),VALUE(BW1275))</f>
        <v/>
      </c>
      <c r="BZ1275" s="307" t="n"/>
      <c r="CA1275" s="307" t="n"/>
      <c r="CB1275" s="307" t="n"/>
      <c r="CC1275" s="307" t="n"/>
      <c r="CD1275" s="307" t="n"/>
      <c r="CE1275" s="307" t="n"/>
      <c r="CF1275" s="307" t="n"/>
      <c r="CG1275" s="307" t="n"/>
      <c r="CH1275" s="307" t="n"/>
      <c r="CI1275" s="307" t="n"/>
      <c r="CJ1275" s="307" t="n"/>
      <c r="CK1275" s="307" t="n"/>
      <c r="CL1275" s="307" t="n"/>
      <c r="CM1275" s="307" t="n"/>
      <c r="CN1275" s="307" t="n"/>
      <c r="CO1275" s="307" t="n"/>
      <c r="CP1275" s="307" t="n"/>
      <c r="CQ1275" s="307" t="n"/>
      <c r="CR1275" s="279" t="inlineStr"/>
      <c r="CS1275" s="280">
        <f>AVERAGE(Value(BY1275),value(CR1275))</f>
        <v/>
      </c>
      <c r="CT1275" s="421">
        <f>(IF(OR(MediaScorecard!BG1762="x", MediaScorecard!BH1762="x",MediaScorecard!BI1762="x",MediaScorecard!BJ1762="x",MediaScorecard!BK1762="x"),1, 2))</f>
        <v/>
      </c>
      <c r="CU1275" s="308" t="n"/>
      <c r="CV1275" s="308" t="n"/>
      <c r="CW1275" s="308" t="n"/>
      <c r="CX1275" s="309" t="n"/>
      <c r="CY1275" s="308" t="n"/>
      <c r="CZ1275" s="308" t="n"/>
      <c r="DA1275" s="308" t="n"/>
    </row>
    <row r="1276" ht="21" customHeight="1" s="590">
      <c r="A1276" s="421" t="n"/>
      <c r="B1276" s="270" t="n"/>
      <c r="C1276" s="266" t="n"/>
      <c r="D1276" s="267" t="inlineStr"/>
      <c r="E1276" s="267" t="inlineStr"/>
      <c r="F1276" s="268" t="inlineStr"/>
      <c r="G1276" s="421" t="n"/>
      <c r="H1276" s="269" t="n"/>
      <c r="I1276" s="421" t="n"/>
      <c r="J1276" s="421" t="n"/>
      <c r="K1276" s="421" t="n"/>
      <c r="L1276" s="421" t="n"/>
      <c r="M1276" s="421" t="n"/>
      <c r="N1276" s="421" t="n"/>
      <c r="O1276" s="421" t="n"/>
      <c r="P1276" s="421" t="n"/>
      <c r="Q1276" s="421" t="n"/>
      <c r="R1276" s="270" t="n"/>
      <c r="S1276" s="421" t="n"/>
      <c r="T1276" s="421" t="n"/>
      <c r="U1276" s="421" t="n"/>
      <c r="V1276" s="421" t="n"/>
      <c r="W1276" s="421" t="n"/>
      <c r="X1276" s="421" t="n"/>
      <c r="Y1276" s="421" t="n"/>
      <c r="Z1276" s="421" t="n"/>
      <c r="AA1276" s="421" t="n"/>
      <c r="AB1276" s="421" t="n"/>
      <c r="AC1276" s="421" t="n"/>
      <c r="AD1276" s="421" t="n"/>
      <c r="AE1276" s="421" t="n"/>
      <c r="AF1276" s="421" t="n"/>
      <c r="AG1276" s="421" t="n"/>
      <c r="AH1276" s="421" t="n"/>
      <c r="AI1276" s="421" t="n"/>
      <c r="AJ1276" s="297" t="n"/>
      <c r="AK1276" s="297" t="n"/>
      <c r="AL1276" s="284" t="n"/>
      <c r="AM1276" s="297" t="n"/>
      <c r="AN1276" s="285" t="n"/>
      <c r="AO1276" s="297" t="n"/>
      <c r="AP1276" s="297" t="n"/>
      <c r="AQ1276" s="297" t="n"/>
      <c r="AR1276" s="297" t="n"/>
      <c r="AS1276" s="297" t="n"/>
      <c r="AT1276" s="285" t="inlineStr">
        <is>
          <t>0</t>
        </is>
      </c>
      <c r="AU1276" s="297" t="inlineStr">
        <is>
          <t>0</t>
        </is>
      </c>
      <c r="AV1276" s="297" t="inlineStr">
        <is>
          <t>0</t>
        </is>
      </c>
      <c r="AW1276" s="297" t="inlineStr">
        <is>
          <t>0</t>
        </is>
      </c>
      <c r="AX1276" s="297" t="inlineStr">
        <is>
          <t>0</t>
        </is>
      </c>
      <c r="AY1276" s="286" t="inlineStr">
        <is>
          <t>0</t>
        </is>
      </c>
      <c r="AZ1276" s="286" t="inlineStr">
        <is>
          <t>0</t>
        </is>
      </c>
      <c r="BA1276" s="287" t="inlineStr">
        <is>
          <t>0</t>
        </is>
      </c>
      <c r="BB1276" s="286" t="inlineStr">
        <is>
          <t>0</t>
        </is>
      </c>
      <c r="BC1276" s="286" t="inlineStr">
        <is>
          <t>0</t>
        </is>
      </c>
      <c r="BD1276" s="286" t="inlineStr">
        <is>
          <t>0</t>
        </is>
      </c>
      <c r="BE1276" s="286" t="inlineStr">
        <is>
          <t>0</t>
        </is>
      </c>
      <c r="BF1276" s="286" t="inlineStr">
        <is>
          <t>0</t>
        </is>
      </c>
      <c r="BG1276" s="286" t="inlineStr">
        <is>
          <t>0</t>
        </is>
      </c>
      <c r="BH1276" s="297" t="inlineStr">
        <is>
          <t>0</t>
        </is>
      </c>
      <c r="BI1276" s="297" t="inlineStr">
        <is>
          <t>0</t>
        </is>
      </c>
      <c r="BJ1276" s="297" t="inlineStr">
        <is>
          <t>0</t>
        </is>
      </c>
      <c r="BK1276" s="297" t="inlineStr">
        <is>
          <t>0</t>
        </is>
      </c>
      <c r="BL1276" s="297" t="inlineStr">
        <is>
          <t>0</t>
        </is>
      </c>
      <c r="BM1276" s="297" t="inlineStr">
        <is>
          <t>0</t>
        </is>
      </c>
      <c r="BN1276" s="297" t="inlineStr">
        <is>
          <t>0</t>
        </is>
      </c>
      <c r="BO1276" s="285" t="inlineStr">
        <is>
          <t>0</t>
        </is>
      </c>
      <c r="BP1276" s="297" t="inlineStr">
        <is>
          <t>0</t>
        </is>
      </c>
      <c r="BQ1276" s="297" t="inlineStr">
        <is>
          <t>0</t>
        </is>
      </c>
      <c r="BR1276" s="297" t="inlineStr">
        <is>
          <t>0</t>
        </is>
      </c>
      <c r="BS1276" s="297" t="inlineStr">
        <is>
          <t>0</t>
        </is>
      </c>
      <c r="BT1276" s="297" t="inlineStr">
        <is>
          <t>0</t>
        </is>
      </c>
      <c r="BU1276" s="297" t="inlineStr">
        <is>
          <t>0</t>
        </is>
      </c>
      <c r="BV1276" s="297" t="inlineStr">
        <is>
          <t>0</t>
        </is>
      </c>
      <c r="BW1276" s="288" t="inlineStr">
        <is>
          <t>0</t>
        </is>
      </c>
      <c r="BX1276" s="276">
        <f>SUM(IF(COUNTIF(#REF!, "*1.*"), 2, 0), IF(COUNTIF(#REF!, "*2.*"), 2, 0), IF(COUNTIF(#REF!, "*3.*"), 2, 0), IF(COUNTIF(#REF!, "*4.*"), 2, 0), IF(COUNTIF(#REF!, "*5.*"), 2, 0), IF(COUNTIF(#REF!, "*6.*"), 2, 0))</f>
        <v/>
      </c>
      <c r="BY1276" s="277">
        <f t="array" ref="BY1276">SUM(VALUE(AT1276),VALUE(AU1276),VALUE(AV1276),VALUE(AW1276),VALUE(AX1276),VALUE(AY1276),VALUE(AZ1276),VALUE(BB1276),VALUE(BC1276),VALUE(BD1276),VALUE(BE1276),VALUE(BF1276),VALUE(BG1276),VALUE(BH1276),VALUE(BI1276),VALUE(BJ1276),VALUE(BK1276),VALUE(BL1276),VALUE(BM1276),VALUE(BN1276),VALUE(BO1276),VALUE(BP1276),VALUE(BQ1276),VALUE(BR1276),VALUE(BS1276),VALUE(BT1276),VALUE(BU1276),VALUE(BV1276),VALUE(BW1276))</f>
        <v/>
      </c>
      <c r="BZ1276" s="307" t="n"/>
      <c r="CA1276" s="307" t="n"/>
      <c r="CB1276" s="307" t="n"/>
      <c r="CC1276" s="307" t="n"/>
      <c r="CD1276" s="307" t="n"/>
      <c r="CE1276" s="307" t="n"/>
      <c r="CF1276" s="307" t="n"/>
      <c r="CG1276" s="307" t="n"/>
      <c r="CH1276" s="307" t="n"/>
      <c r="CI1276" s="307" t="n"/>
      <c r="CJ1276" s="307" t="n"/>
      <c r="CK1276" s="307" t="n"/>
      <c r="CL1276" s="307" t="n"/>
      <c r="CM1276" s="307" t="n"/>
      <c r="CN1276" s="307" t="n"/>
      <c r="CO1276" s="307" t="n"/>
      <c r="CP1276" s="307" t="n"/>
      <c r="CQ1276" s="307" t="n"/>
      <c r="CR1276" s="279" t="inlineStr"/>
      <c r="CS1276" s="280">
        <f>AVERAGE(Value(BY1276),value(CR1276))</f>
        <v/>
      </c>
      <c r="CT1276" s="421">
        <f>(IF(OR(MediaScorecard!BG1763="x", MediaScorecard!BH1763="x",MediaScorecard!BI1763="x",MediaScorecard!BJ1763="x",MediaScorecard!BK1763="x"),1, 2))</f>
        <v/>
      </c>
      <c r="CU1276" s="308" t="n"/>
      <c r="CV1276" s="308" t="n"/>
      <c r="CW1276" s="308" t="n"/>
      <c r="CX1276" s="309" t="n"/>
      <c r="CY1276" s="308" t="n"/>
      <c r="CZ1276" s="308" t="n"/>
      <c r="DA1276" s="308" t="n"/>
    </row>
    <row r="1277" ht="21" customHeight="1" s="590">
      <c r="A1277" s="421" t="n"/>
      <c r="B1277" s="270" t="n"/>
      <c r="C1277" s="266" t="n"/>
      <c r="D1277" s="267" t="inlineStr"/>
      <c r="E1277" s="267" t="inlineStr"/>
      <c r="F1277" s="268" t="inlineStr"/>
      <c r="G1277" s="421" t="n"/>
      <c r="H1277" s="269" t="n"/>
      <c r="I1277" s="421" t="n"/>
      <c r="J1277" s="421" t="n"/>
      <c r="K1277" s="421" t="n"/>
      <c r="L1277" s="421" t="n"/>
      <c r="M1277" s="421" t="n"/>
      <c r="N1277" s="421" t="n"/>
      <c r="O1277" s="421" t="n"/>
      <c r="P1277" s="421" t="n"/>
      <c r="Q1277" s="421" t="n"/>
      <c r="R1277" s="270" t="n"/>
      <c r="S1277" s="421" t="n"/>
      <c r="T1277" s="421" t="n"/>
      <c r="U1277" s="421" t="n"/>
      <c r="V1277" s="421" t="n"/>
      <c r="W1277" s="421" t="n"/>
      <c r="X1277" s="421" t="n"/>
      <c r="Y1277" s="421" t="n"/>
      <c r="Z1277" s="421" t="n"/>
      <c r="AA1277" s="421" t="n"/>
      <c r="AB1277" s="421" t="n"/>
      <c r="AC1277" s="421" t="n"/>
      <c r="AD1277" s="421" t="n"/>
      <c r="AE1277" s="421" t="n"/>
      <c r="AF1277" s="421" t="n"/>
      <c r="AG1277" s="421" t="n"/>
      <c r="AH1277" s="421" t="n"/>
      <c r="AI1277" s="421" t="n"/>
      <c r="AJ1277" s="297" t="n"/>
      <c r="AK1277" s="297" t="n"/>
      <c r="AL1277" s="284" t="n"/>
      <c r="AM1277" s="297" t="n"/>
      <c r="AN1277" s="285" t="n"/>
      <c r="AO1277" s="297" t="n"/>
      <c r="AP1277" s="297" t="n"/>
      <c r="AQ1277" s="297" t="n"/>
      <c r="AR1277" s="297" t="n"/>
      <c r="AS1277" s="297" t="n"/>
      <c r="AT1277" s="285" t="inlineStr">
        <is>
          <t>0</t>
        </is>
      </c>
      <c r="AU1277" s="297" t="inlineStr">
        <is>
          <t>0</t>
        </is>
      </c>
      <c r="AV1277" s="297" t="inlineStr">
        <is>
          <t>0</t>
        </is>
      </c>
      <c r="AW1277" s="297" t="inlineStr">
        <is>
          <t>0</t>
        </is>
      </c>
      <c r="AX1277" s="297" t="inlineStr">
        <is>
          <t>0</t>
        </is>
      </c>
      <c r="AY1277" s="286" t="inlineStr">
        <is>
          <t>0</t>
        </is>
      </c>
      <c r="AZ1277" s="286" t="inlineStr">
        <is>
          <t>0</t>
        </is>
      </c>
      <c r="BA1277" s="287" t="inlineStr">
        <is>
          <t>0</t>
        </is>
      </c>
      <c r="BB1277" s="286" t="inlineStr">
        <is>
          <t>0</t>
        </is>
      </c>
      <c r="BC1277" s="286" t="inlineStr">
        <is>
          <t>0</t>
        </is>
      </c>
      <c r="BD1277" s="286" t="inlineStr">
        <is>
          <t>0</t>
        </is>
      </c>
      <c r="BE1277" s="286" t="inlineStr">
        <is>
          <t>0</t>
        </is>
      </c>
      <c r="BF1277" s="286" t="inlineStr">
        <is>
          <t>0</t>
        </is>
      </c>
      <c r="BG1277" s="286" t="inlineStr">
        <is>
          <t>0</t>
        </is>
      </c>
      <c r="BH1277" s="297" t="inlineStr">
        <is>
          <t>0</t>
        </is>
      </c>
      <c r="BI1277" s="297" t="inlineStr">
        <is>
          <t>0</t>
        </is>
      </c>
      <c r="BJ1277" s="297" t="inlineStr">
        <is>
          <t>0</t>
        </is>
      </c>
      <c r="BK1277" s="297" t="inlineStr">
        <is>
          <t>0</t>
        </is>
      </c>
      <c r="BL1277" s="297" t="inlineStr">
        <is>
          <t>0</t>
        </is>
      </c>
      <c r="BM1277" s="297" t="inlineStr">
        <is>
          <t>0</t>
        </is>
      </c>
      <c r="BN1277" s="297" t="inlineStr">
        <is>
          <t>0</t>
        </is>
      </c>
      <c r="BO1277" s="285" t="inlineStr">
        <is>
          <t>0</t>
        </is>
      </c>
      <c r="BP1277" s="297" t="inlineStr">
        <is>
          <t>0</t>
        </is>
      </c>
      <c r="BQ1277" s="297" t="inlineStr">
        <is>
          <t>0</t>
        </is>
      </c>
      <c r="BR1277" s="297" t="inlineStr">
        <is>
          <t>0</t>
        </is>
      </c>
      <c r="BS1277" s="297" t="inlineStr">
        <is>
          <t>0</t>
        </is>
      </c>
      <c r="BT1277" s="297" t="inlineStr">
        <is>
          <t>0</t>
        </is>
      </c>
      <c r="BU1277" s="297" t="inlineStr">
        <is>
          <t>0</t>
        </is>
      </c>
      <c r="BV1277" s="297" t="inlineStr">
        <is>
          <t>0</t>
        </is>
      </c>
      <c r="BW1277" s="288" t="inlineStr">
        <is>
          <t>0</t>
        </is>
      </c>
      <c r="BX1277" s="276">
        <f>SUM(IF(COUNTIF(#REF!, "*1.*"), 2, 0), IF(COUNTIF(#REF!, "*2.*"), 2, 0), IF(COUNTIF(#REF!, "*3.*"), 2, 0), IF(COUNTIF(#REF!, "*4.*"), 2, 0), IF(COUNTIF(#REF!, "*5.*"), 2, 0), IF(COUNTIF(#REF!, "*6.*"), 2, 0))</f>
        <v/>
      </c>
      <c r="BY1277" s="277">
        <f t="array" ref="BY1277">SUM(VALUE(AT1277),VALUE(AU1277),VALUE(AV1277),VALUE(AW1277),VALUE(AX1277),VALUE(AY1277),VALUE(AZ1277),VALUE(BB1277),VALUE(BC1277),VALUE(BD1277),VALUE(BE1277),VALUE(BF1277),VALUE(BG1277),VALUE(BH1277),VALUE(BI1277),VALUE(BJ1277),VALUE(BK1277),VALUE(BL1277),VALUE(BM1277),VALUE(BN1277),VALUE(BO1277),VALUE(BP1277),VALUE(BQ1277),VALUE(BR1277),VALUE(BS1277),VALUE(BT1277),VALUE(BU1277),VALUE(BV1277),VALUE(BW1277))</f>
        <v/>
      </c>
      <c r="BZ1277" s="307" t="n"/>
      <c r="CA1277" s="307" t="n"/>
      <c r="CB1277" s="307" t="n"/>
      <c r="CC1277" s="307" t="n"/>
      <c r="CD1277" s="307" t="n"/>
      <c r="CE1277" s="307" t="n"/>
      <c r="CF1277" s="307" t="n"/>
      <c r="CG1277" s="307" t="n"/>
      <c r="CH1277" s="307" t="n"/>
      <c r="CI1277" s="307" t="n"/>
      <c r="CJ1277" s="307" t="n"/>
      <c r="CK1277" s="307" t="n"/>
      <c r="CL1277" s="307" t="n"/>
      <c r="CM1277" s="307" t="n"/>
      <c r="CN1277" s="307" t="n"/>
      <c r="CO1277" s="307" t="n"/>
      <c r="CP1277" s="307" t="n"/>
      <c r="CQ1277" s="307" t="n"/>
      <c r="CR1277" s="279" t="inlineStr"/>
      <c r="CS1277" s="280">
        <f>AVERAGE(Value(BY1277),value(CR1277))</f>
        <v/>
      </c>
      <c r="CT1277" s="421">
        <f>(IF(OR(MediaScorecard!BG1764="x", MediaScorecard!BH1764="x",MediaScorecard!BI1764="x",MediaScorecard!BJ1764="x",MediaScorecard!BK1764="x"),1, 2))</f>
        <v/>
      </c>
      <c r="CU1277" s="308" t="n"/>
      <c r="CV1277" s="308" t="n"/>
      <c r="CW1277" s="308" t="n"/>
      <c r="CX1277" s="309" t="n"/>
      <c r="CY1277" s="308" t="n"/>
      <c r="CZ1277" s="308" t="n"/>
      <c r="DA1277" s="308" t="n"/>
    </row>
    <row r="1278" ht="21" customHeight="1" s="590">
      <c r="A1278" s="421" t="n"/>
      <c r="B1278" s="270" t="n"/>
      <c r="C1278" s="266" t="n"/>
      <c r="D1278" s="267" t="inlineStr"/>
      <c r="E1278" s="267" t="inlineStr"/>
      <c r="F1278" s="268" t="inlineStr"/>
      <c r="G1278" s="421" t="n"/>
      <c r="H1278" s="269" t="n"/>
      <c r="I1278" s="421" t="n"/>
      <c r="J1278" s="421" t="n"/>
      <c r="K1278" s="421" t="n"/>
      <c r="L1278" s="421" t="n"/>
      <c r="M1278" s="421" t="n"/>
      <c r="N1278" s="421" t="n"/>
      <c r="O1278" s="421" t="n"/>
      <c r="P1278" s="421" t="n"/>
      <c r="Q1278" s="421" t="n"/>
      <c r="R1278" s="270" t="n"/>
      <c r="S1278" s="421" t="n"/>
      <c r="T1278" s="421" t="n"/>
      <c r="U1278" s="421" t="n"/>
      <c r="V1278" s="421" t="n"/>
      <c r="W1278" s="421" t="n"/>
      <c r="X1278" s="421" t="n"/>
      <c r="Y1278" s="421" t="n"/>
      <c r="Z1278" s="421" t="n"/>
      <c r="AA1278" s="421" t="n"/>
      <c r="AB1278" s="421" t="n"/>
      <c r="AC1278" s="421" t="n"/>
      <c r="AD1278" s="421" t="n"/>
      <c r="AE1278" s="421" t="n"/>
      <c r="AF1278" s="421" t="n"/>
      <c r="AG1278" s="421" t="n"/>
      <c r="AH1278" s="421" t="n"/>
      <c r="AI1278" s="421" t="n"/>
      <c r="AJ1278" s="297" t="n"/>
      <c r="AK1278" s="297" t="n"/>
      <c r="AL1278" s="284" t="n"/>
      <c r="AM1278" s="297" t="n"/>
      <c r="AN1278" s="285" t="n"/>
      <c r="AO1278" s="297" t="n"/>
      <c r="AP1278" s="297" t="n"/>
      <c r="AQ1278" s="297" t="n"/>
      <c r="AR1278" s="297" t="n"/>
      <c r="AS1278" s="297" t="n"/>
      <c r="AT1278" s="285" t="inlineStr">
        <is>
          <t>0</t>
        </is>
      </c>
      <c r="AU1278" s="297" t="inlineStr">
        <is>
          <t>0</t>
        </is>
      </c>
      <c r="AV1278" s="297" t="inlineStr">
        <is>
          <t>0</t>
        </is>
      </c>
      <c r="AW1278" s="297" t="inlineStr">
        <is>
          <t>0</t>
        </is>
      </c>
      <c r="AX1278" s="297" t="inlineStr">
        <is>
          <t>0</t>
        </is>
      </c>
      <c r="AY1278" s="286" t="inlineStr">
        <is>
          <t>0</t>
        </is>
      </c>
      <c r="AZ1278" s="286" t="inlineStr">
        <is>
          <t>0</t>
        </is>
      </c>
      <c r="BA1278" s="287" t="inlineStr">
        <is>
          <t>0</t>
        </is>
      </c>
      <c r="BB1278" s="286" t="inlineStr">
        <is>
          <t>0</t>
        </is>
      </c>
      <c r="BC1278" s="286" t="inlineStr">
        <is>
          <t>0</t>
        </is>
      </c>
      <c r="BD1278" s="286" t="inlineStr">
        <is>
          <t>0</t>
        </is>
      </c>
      <c r="BE1278" s="286" t="inlineStr">
        <is>
          <t>0</t>
        </is>
      </c>
      <c r="BF1278" s="286" t="inlineStr">
        <is>
          <t>0</t>
        </is>
      </c>
      <c r="BG1278" s="286" t="inlineStr">
        <is>
          <t>0</t>
        </is>
      </c>
      <c r="BH1278" s="297" t="inlineStr">
        <is>
          <t>0</t>
        </is>
      </c>
      <c r="BI1278" s="297" t="inlineStr">
        <is>
          <t>0</t>
        </is>
      </c>
      <c r="BJ1278" s="297" t="inlineStr">
        <is>
          <t>0</t>
        </is>
      </c>
      <c r="BK1278" s="297" t="inlineStr">
        <is>
          <t>0</t>
        </is>
      </c>
      <c r="BL1278" s="297" t="inlineStr">
        <is>
          <t>0</t>
        </is>
      </c>
      <c r="BM1278" s="297" t="inlineStr">
        <is>
          <t>0</t>
        </is>
      </c>
      <c r="BN1278" s="297" t="inlineStr">
        <is>
          <t>0</t>
        </is>
      </c>
      <c r="BO1278" s="285" t="inlineStr">
        <is>
          <t>0</t>
        </is>
      </c>
      <c r="BP1278" s="297" t="inlineStr">
        <is>
          <t>0</t>
        </is>
      </c>
      <c r="BQ1278" s="297" t="inlineStr">
        <is>
          <t>0</t>
        </is>
      </c>
      <c r="BR1278" s="297" t="inlineStr">
        <is>
          <t>0</t>
        </is>
      </c>
      <c r="BS1278" s="297" t="inlineStr">
        <is>
          <t>0</t>
        </is>
      </c>
      <c r="BT1278" s="297" t="inlineStr">
        <is>
          <t>0</t>
        </is>
      </c>
      <c r="BU1278" s="297" t="inlineStr">
        <is>
          <t>0</t>
        </is>
      </c>
      <c r="BV1278" s="297" t="inlineStr">
        <is>
          <t>0</t>
        </is>
      </c>
      <c r="BW1278" s="288" t="inlineStr">
        <is>
          <t>0</t>
        </is>
      </c>
      <c r="BX1278" s="276">
        <f>SUM(IF(COUNTIF(#REF!, "*1.*"), 2, 0), IF(COUNTIF(#REF!, "*2.*"), 2, 0), IF(COUNTIF(#REF!, "*3.*"), 2, 0), IF(COUNTIF(#REF!, "*4.*"), 2, 0), IF(COUNTIF(#REF!, "*5.*"), 2, 0), IF(COUNTIF(#REF!, "*6.*"), 2, 0))</f>
        <v/>
      </c>
      <c r="BY1278" s="277">
        <f t="array" ref="BY1278">SUM(VALUE(AT1278),VALUE(AU1278),VALUE(AV1278),VALUE(AW1278),VALUE(AX1278),VALUE(AY1278),VALUE(AZ1278),VALUE(BB1278),VALUE(BC1278),VALUE(BD1278),VALUE(BE1278),VALUE(BF1278),VALUE(BG1278),VALUE(BH1278),VALUE(BI1278),VALUE(BJ1278),VALUE(BK1278),VALUE(BL1278),VALUE(BM1278),VALUE(BN1278),VALUE(BO1278),VALUE(BP1278),VALUE(BQ1278),VALUE(BR1278),VALUE(BS1278),VALUE(BT1278),VALUE(BU1278),VALUE(BV1278),VALUE(BW1278))</f>
        <v/>
      </c>
      <c r="BZ1278" s="307" t="n"/>
      <c r="CA1278" s="307" t="n"/>
      <c r="CB1278" s="307" t="n"/>
      <c r="CC1278" s="307" t="n"/>
      <c r="CD1278" s="307" t="n"/>
      <c r="CE1278" s="307" t="n"/>
      <c r="CF1278" s="307" t="n"/>
      <c r="CG1278" s="307" t="n"/>
      <c r="CH1278" s="307" t="n"/>
      <c r="CI1278" s="307" t="n"/>
      <c r="CJ1278" s="307" t="n"/>
      <c r="CK1278" s="307" t="n"/>
      <c r="CL1278" s="307" t="n"/>
      <c r="CM1278" s="307" t="n"/>
      <c r="CN1278" s="307" t="n"/>
      <c r="CO1278" s="307" t="n"/>
      <c r="CP1278" s="307" t="n"/>
      <c r="CQ1278" s="307" t="n"/>
      <c r="CR1278" s="279" t="inlineStr"/>
      <c r="CS1278" s="280">
        <f>AVERAGE(Value(BY1278),value(CR1278))</f>
        <v/>
      </c>
      <c r="CT1278" s="421">
        <f>(IF(OR(MediaScorecard!BG1765="x", MediaScorecard!BH1765="x",MediaScorecard!BI1765="x",MediaScorecard!BJ1765="x",MediaScorecard!BK1765="x"),1, 2))</f>
        <v/>
      </c>
      <c r="CU1278" s="308" t="n"/>
      <c r="CV1278" s="308" t="n"/>
      <c r="CW1278" s="308" t="n"/>
      <c r="CX1278" s="309" t="n"/>
      <c r="CY1278" s="308" t="n"/>
      <c r="CZ1278" s="308" t="n"/>
      <c r="DA1278" s="308" t="n"/>
    </row>
    <row r="1279" ht="21" customHeight="1" s="590">
      <c r="A1279" s="421" t="n"/>
      <c r="B1279" s="270" t="n"/>
      <c r="C1279" s="266" t="n"/>
      <c r="D1279" s="267" t="inlineStr"/>
      <c r="E1279" s="267" t="inlineStr"/>
      <c r="F1279" s="268" t="inlineStr"/>
      <c r="G1279" s="421" t="n"/>
      <c r="H1279" s="269" t="n"/>
      <c r="I1279" s="421" t="n"/>
      <c r="J1279" s="421" t="n"/>
      <c r="K1279" s="421" t="n"/>
      <c r="L1279" s="421" t="n"/>
      <c r="M1279" s="421" t="n"/>
      <c r="N1279" s="421" t="n"/>
      <c r="O1279" s="421" t="n"/>
      <c r="P1279" s="421" t="n"/>
      <c r="Q1279" s="421" t="n"/>
      <c r="R1279" s="270" t="n"/>
      <c r="S1279" s="421" t="n"/>
      <c r="T1279" s="421" t="n"/>
      <c r="U1279" s="421" t="n"/>
      <c r="V1279" s="421" t="n"/>
      <c r="W1279" s="421" t="n"/>
      <c r="X1279" s="421" t="n"/>
      <c r="Y1279" s="421" t="n"/>
      <c r="Z1279" s="421" t="n"/>
      <c r="AA1279" s="421" t="n"/>
      <c r="AB1279" s="421" t="n"/>
      <c r="AC1279" s="421" t="n"/>
      <c r="AD1279" s="421" t="n"/>
      <c r="AE1279" s="421" t="n"/>
      <c r="AF1279" s="421" t="n"/>
      <c r="AG1279" s="421" t="n"/>
      <c r="AH1279" s="421" t="n"/>
      <c r="AI1279" s="421" t="n"/>
      <c r="AJ1279" s="297" t="n"/>
      <c r="AK1279" s="297" t="n"/>
      <c r="AL1279" s="284" t="n"/>
      <c r="AM1279" s="297" t="n"/>
      <c r="AN1279" s="285" t="n"/>
      <c r="AO1279" s="297" t="n"/>
      <c r="AP1279" s="297" t="n"/>
      <c r="AQ1279" s="297" t="n"/>
      <c r="AR1279" s="297" t="n"/>
      <c r="AS1279" s="297" t="n"/>
      <c r="AT1279" s="285" t="inlineStr">
        <is>
          <t>0</t>
        </is>
      </c>
      <c r="AU1279" s="297" t="inlineStr">
        <is>
          <t>0</t>
        </is>
      </c>
      <c r="AV1279" s="297" t="inlineStr">
        <is>
          <t>0</t>
        </is>
      </c>
      <c r="AW1279" s="297" t="inlineStr">
        <is>
          <t>0</t>
        </is>
      </c>
      <c r="AX1279" s="297" t="inlineStr">
        <is>
          <t>0</t>
        </is>
      </c>
      <c r="AY1279" s="286" t="inlineStr">
        <is>
          <t>0</t>
        </is>
      </c>
      <c r="AZ1279" s="286" t="inlineStr">
        <is>
          <t>0</t>
        </is>
      </c>
      <c r="BA1279" s="287" t="inlineStr">
        <is>
          <t>0</t>
        </is>
      </c>
      <c r="BB1279" s="286" t="inlineStr">
        <is>
          <t>0</t>
        </is>
      </c>
      <c r="BC1279" s="286" t="inlineStr">
        <is>
          <t>0</t>
        </is>
      </c>
      <c r="BD1279" s="286" t="inlineStr">
        <is>
          <t>0</t>
        </is>
      </c>
      <c r="BE1279" s="286" t="inlineStr">
        <is>
          <t>0</t>
        </is>
      </c>
      <c r="BF1279" s="286" t="inlineStr">
        <is>
          <t>0</t>
        </is>
      </c>
      <c r="BG1279" s="286" t="inlineStr">
        <is>
          <t>0</t>
        </is>
      </c>
      <c r="BH1279" s="297" t="inlineStr">
        <is>
          <t>0</t>
        </is>
      </c>
      <c r="BI1279" s="297" t="inlineStr">
        <is>
          <t>0</t>
        </is>
      </c>
      <c r="BJ1279" s="297" t="inlineStr">
        <is>
          <t>0</t>
        </is>
      </c>
      <c r="BK1279" s="297" t="inlineStr">
        <is>
          <t>0</t>
        </is>
      </c>
      <c r="BL1279" s="297" t="inlineStr">
        <is>
          <t>0</t>
        </is>
      </c>
      <c r="BM1279" s="297" t="inlineStr">
        <is>
          <t>0</t>
        </is>
      </c>
      <c r="BN1279" s="297" t="inlineStr">
        <is>
          <t>0</t>
        </is>
      </c>
      <c r="BO1279" s="285" t="inlineStr">
        <is>
          <t>0</t>
        </is>
      </c>
      <c r="BP1279" s="297" t="inlineStr">
        <is>
          <t>0</t>
        </is>
      </c>
      <c r="BQ1279" s="297" t="inlineStr">
        <is>
          <t>0</t>
        </is>
      </c>
      <c r="BR1279" s="297" t="inlineStr">
        <is>
          <t>0</t>
        </is>
      </c>
      <c r="BS1279" s="297" t="inlineStr">
        <is>
          <t>0</t>
        </is>
      </c>
      <c r="BT1279" s="297" t="inlineStr">
        <is>
          <t>0</t>
        </is>
      </c>
      <c r="BU1279" s="297" t="inlineStr">
        <is>
          <t>0</t>
        </is>
      </c>
      <c r="BV1279" s="297" t="inlineStr">
        <is>
          <t>0</t>
        </is>
      </c>
      <c r="BW1279" s="288" t="inlineStr">
        <is>
          <t>0</t>
        </is>
      </c>
      <c r="BX1279" s="276">
        <f>SUM(IF(COUNTIF(#REF!, "*1.*"), 2, 0), IF(COUNTIF(#REF!, "*2.*"), 2, 0), IF(COUNTIF(#REF!, "*3.*"), 2, 0), IF(COUNTIF(#REF!, "*4.*"), 2, 0), IF(COUNTIF(#REF!, "*5.*"), 2, 0), IF(COUNTIF(#REF!, "*6.*"), 2, 0))</f>
        <v/>
      </c>
      <c r="BY1279" s="277">
        <f t="array" ref="BY1279">SUM(VALUE(AT1279),VALUE(AU1279),VALUE(AV1279),VALUE(AW1279),VALUE(AX1279),VALUE(AY1279),VALUE(AZ1279),VALUE(BB1279),VALUE(BC1279),VALUE(BD1279),VALUE(BE1279),VALUE(BF1279),VALUE(BG1279),VALUE(BH1279),VALUE(BI1279),VALUE(BJ1279),VALUE(BK1279),VALUE(BL1279),VALUE(BM1279),VALUE(BN1279),VALUE(BO1279),VALUE(BP1279),VALUE(BQ1279),VALUE(BR1279),VALUE(BS1279),VALUE(BT1279),VALUE(BU1279),VALUE(BV1279),VALUE(BW1279))</f>
        <v/>
      </c>
      <c r="BZ1279" s="307" t="n"/>
      <c r="CA1279" s="307" t="n"/>
      <c r="CB1279" s="307" t="n"/>
      <c r="CC1279" s="307" t="n"/>
      <c r="CD1279" s="307" t="n"/>
      <c r="CE1279" s="307" t="n"/>
      <c r="CF1279" s="307" t="n"/>
      <c r="CG1279" s="307" t="n"/>
      <c r="CH1279" s="307" t="n"/>
      <c r="CI1279" s="307" t="n"/>
      <c r="CJ1279" s="307" t="n"/>
      <c r="CK1279" s="307" t="n"/>
      <c r="CL1279" s="307" t="n"/>
      <c r="CM1279" s="307" t="n"/>
      <c r="CN1279" s="307" t="n"/>
      <c r="CO1279" s="307" t="n"/>
      <c r="CP1279" s="307" t="n"/>
      <c r="CQ1279" s="307" t="n"/>
      <c r="CR1279" s="279" t="inlineStr"/>
      <c r="CS1279" s="280">
        <f>AVERAGE(Value(BY1279),value(CR1279))</f>
        <v/>
      </c>
      <c r="CT1279" s="421">
        <f>(IF(OR(MediaScorecard!BG1766="x", MediaScorecard!BH1766="x",MediaScorecard!BI1766="x",MediaScorecard!BJ1766="x",MediaScorecard!BK1766="x"),1, 2))</f>
        <v/>
      </c>
      <c r="CU1279" s="308" t="n"/>
      <c r="CV1279" s="308" t="n"/>
      <c r="CW1279" s="308" t="n"/>
      <c r="CX1279" s="309" t="n"/>
      <c r="CY1279" s="308" t="n"/>
      <c r="CZ1279" s="308" t="n"/>
      <c r="DA1279" s="308" t="n"/>
    </row>
    <row r="1280" ht="21" customHeight="1" s="590">
      <c r="A1280" s="421" t="n"/>
      <c r="B1280" s="270" t="n"/>
      <c r="C1280" s="266" t="n"/>
      <c r="D1280" s="267" t="inlineStr"/>
      <c r="E1280" s="267" t="inlineStr"/>
      <c r="F1280" s="268" t="inlineStr"/>
      <c r="G1280" s="421" t="n"/>
      <c r="H1280" s="269" t="n"/>
      <c r="I1280" s="421" t="n"/>
      <c r="J1280" s="421" t="n"/>
      <c r="K1280" s="421" t="n"/>
      <c r="L1280" s="421" t="n"/>
      <c r="M1280" s="421" t="n"/>
      <c r="N1280" s="421" t="n"/>
      <c r="O1280" s="421" t="n"/>
      <c r="P1280" s="421" t="n"/>
      <c r="Q1280" s="421" t="n"/>
      <c r="R1280" s="270" t="n"/>
      <c r="S1280" s="421" t="n"/>
      <c r="T1280" s="421" t="n"/>
      <c r="U1280" s="421" t="n"/>
      <c r="V1280" s="421" t="n"/>
      <c r="W1280" s="421" t="n"/>
      <c r="X1280" s="421" t="n"/>
      <c r="Y1280" s="421" t="n"/>
      <c r="Z1280" s="421" t="n"/>
      <c r="AA1280" s="421" t="n"/>
      <c r="AB1280" s="421" t="n"/>
      <c r="AC1280" s="421" t="n"/>
      <c r="AD1280" s="421" t="n"/>
      <c r="AE1280" s="421" t="n"/>
      <c r="AF1280" s="421" t="n"/>
      <c r="AG1280" s="421" t="n"/>
      <c r="AH1280" s="421" t="n"/>
      <c r="AI1280" s="421" t="n"/>
      <c r="AJ1280" s="297" t="n"/>
      <c r="AK1280" s="297" t="n"/>
      <c r="AL1280" s="284" t="n"/>
      <c r="AM1280" s="297" t="n"/>
      <c r="AN1280" s="285" t="n"/>
      <c r="AO1280" s="297" t="n"/>
      <c r="AP1280" s="297" t="n"/>
      <c r="AQ1280" s="297" t="n"/>
      <c r="AR1280" s="297" t="n"/>
      <c r="AS1280" s="297" t="n"/>
      <c r="AT1280" s="285" t="inlineStr">
        <is>
          <t>0</t>
        </is>
      </c>
      <c r="AU1280" s="297" t="inlineStr">
        <is>
          <t>0</t>
        </is>
      </c>
      <c r="AV1280" s="297" t="inlineStr">
        <is>
          <t>0</t>
        </is>
      </c>
      <c r="AW1280" s="297" t="inlineStr">
        <is>
          <t>0</t>
        </is>
      </c>
      <c r="AX1280" s="297" t="inlineStr">
        <is>
          <t>0</t>
        </is>
      </c>
      <c r="AY1280" s="286" t="inlineStr">
        <is>
          <t>0</t>
        </is>
      </c>
      <c r="AZ1280" s="286" t="inlineStr">
        <is>
          <t>0</t>
        </is>
      </c>
      <c r="BA1280" s="287" t="inlineStr">
        <is>
          <t>0</t>
        </is>
      </c>
      <c r="BB1280" s="286" t="inlineStr">
        <is>
          <t>0</t>
        </is>
      </c>
      <c r="BC1280" s="286" t="inlineStr">
        <is>
          <t>0</t>
        </is>
      </c>
      <c r="BD1280" s="286" t="inlineStr">
        <is>
          <t>0</t>
        </is>
      </c>
      <c r="BE1280" s="286" t="inlineStr">
        <is>
          <t>0</t>
        </is>
      </c>
      <c r="BF1280" s="286" t="inlineStr">
        <is>
          <t>0</t>
        </is>
      </c>
      <c r="BG1280" s="286" t="inlineStr">
        <is>
          <t>0</t>
        </is>
      </c>
      <c r="BH1280" s="297" t="inlineStr">
        <is>
          <t>0</t>
        </is>
      </c>
      <c r="BI1280" s="297" t="inlineStr">
        <is>
          <t>0</t>
        </is>
      </c>
      <c r="BJ1280" s="297" t="inlineStr">
        <is>
          <t>0</t>
        </is>
      </c>
      <c r="BK1280" s="297" t="inlineStr">
        <is>
          <t>0</t>
        </is>
      </c>
      <c r="BL1280" s="297" t="inlineStr">
        <is>
          <t>0</t>
        </is>
      </c>
      <c r="BM1280" s="297" t="inlineStr">
        <is>
          <t>0</t>
        </is>
      </c>
      <c r="BN1280" s="297" t="inlineStr">
        <is>
          <t>0</t>
        </is>
      </c>
      <c r="BO1280" s="285" t="inlineStr">
        <is>
          <t>0</t>
        </is>
      </c>
      <c r="BP1280" s="297" t="inlineStr">
        <is>
          <t>0</t>
        </is>
      </c>
      <c r="BQ1280" s="297" t="inlineStr">
        <is>
          <t>0</t>
        </is>
      </c>
      <c r="BR1280" s="297" t="inlineStr">
        <is>
          <t>0</t>
        </is>
      </c>
      <c r="BS1280" s="297" t="inlineStr">
        <is>
          <t>0</t>
        </is>
      </c>
      <c r="BT1280" s="297" t="inlineStr">
        <is>
          <t>0</t>
        </is>
      </c>
      <c r="BU1280" s="297" t="inlineStr">
        <is>
          <t>0</t>
        </is>
      </c>
      <c r="BV1280" s="297" t="inlineStr">
        <is>
          <t>0</t>
        </is>
      </c>
      <c r="BW1280" s="288" t="inlineStr">
        <is>
          <t>0</t>
        </is>
      </c>
      <c r="BX1280" s="276">
        <f>SUM(IF(COUNTIF(#REF!, "*1.*"), 2, 0), IF(COUNTIF(#REF!, "*2.*"), 2, 0), IF(COUNTIF(#REF!, "*3.*"), 2, 0), IF(COUNTIF(#REF!, "*4.*"), 2, 0), IF(COUNTIF(#REF!, "*5.*"), 2, 0), IF(COUNTIF(#REF!, "*6.*"), 2, 0))</f>
        <v/>
      </c>
      <c r="BY1280" s="277">
        <f t="array" ref="BY1280">SUM(VALUE(AT1280),VALUE(AU1280),VALUE(AV1280),VALUE(AW1280),VALUE(AX1280),VALUE(AY1280),VALUE(AZ1280),VALUE(BB1280),VALUE(BC1280),VALUE(BD1280),VALUE(BE1280),VALUE(BF1280),VALUE(BG1280),VALUE(BH1280),VALUE(BI1280),VALUE(BJ1280),VALUE(BK1280),VALUE(BL1280),VALUE(BM1280),VALUE(BN1280),VALUE(BO1280),VALUE(BP1280),VALUE(BQ1280),VALUE(BR1280),VALUE(BS1280),VALUE(BT1280),VALUE(BU1280),VALUE(BV1280),VALUE(BW1280))</f>
        <v/>
      </c>
      <c r="BZ1280" s="307" t="n"/>
      <c r="CA1280" s="307" t="n"/>
      <c r="CB1280" s="307" t="n"/>
      <c r="CC1280" s="307" t="n"/>
      <c r="CD1280" s="307" t="n"/>
      <c r="CE1280" s="307" t="n"/>
      <c r="CF1280" s="307" t="n"/>
      <c r="CG1280" s="307" t="n"/>
      <c r="CH1280" s="307" t="n"/>
      <c r="CI1280" s="307" t="n"/>
      <c r="CJ1280" s="307" t="n"/>
      <c r="CK1280" s="307" t="n"/>
      <c r="CL1280" s="307" t="n"/>
      <c r="CM1280" s="307" t="n"/>
      <c r="CN1280" s="307" t="n"/>
      <c r="CO1280" s="307" t="n"/>
      <c r="CP1280" s="307" t="n"/>
      <c r="CQ1280" s="307" t="n"/>
      <c r="CR1280" s="279" t="inlineStr"/>
      <c r="CS1280" s="280">
        <f>AVERAGE(Value(BY1280),value(CR1280))</f>
        <v/>
      </c>
      <c r="CT1280" s="421">
        <f>(IF(OR(MediaScorecard!BG1767="x", MediaScorecard!BH1767="x",MediaScorecard!BI1767="x",MediaScorecard!BJ1767="x",MediaScorecard!BK1767="x"),1, 2))</f>
        <v/>
      </c>
      <c r="CU1280" s="308" t="n"/>
      <c r="CV1280" s="308" t="n"/>
      <c r="CW1280" s="308" t="n"/>
      <c r="CX1280" s="309" t="n"/>
      <c r="CY1280" s="308" t="n"/>
      <c r="CZ1280" s="308" t="n"/>
      <c r="DA1280" s="308" t="n"/>
    </row>
    <row r="1281" ht="21" customHeight="1" s="590">
      <c r="A1281" s="421" t="n"/>
      <c r="B1281" s="270" t="n"/>
      <c r="C1281" s="266" t="n"/>
      <c r="D1281" s="267" t="inlineStr"/>
      <c r="E1281" s="267" t="inlineStr"/>
      <c r="F1281" s="268" t="inlineStr"/>
      <c r="G1281" s="421" t="n"/>
      <c r="H1281" s="269" t="n"/>
      <c r="I1281" s="421" t="n"/>
      <c r="J1281" s="421" t="n"/>
      <c r="K1281" s="421" t="n"/>
      <c r="L1281" s="421" t="n"/>
      <c r="M1281" s="421" t="n"/>
      <c r="N1281" s="421" t="n"/>
      <c r="O1281" s="421" t="n"/>
      <c r="P1281" s="421" t="n"/>
      <c r="Q1281" s="421" t="n"/>
      <c r="R1281" s="270" t="n"/>
      <c r="S1281" s="421" t="n"/>
      <c r="T1281" s="421" t="n"/>
      <c r="U1281" s="421" t="n"/>
      <c r="V1281" s="421" t="n"/>
      <c r="W1281" s="421" t="n"/>
      <c r="X1281" s="421" t="n"/>
      <c r="Y1281" s="421" t="n"/>
      <c r="Z1281" s="421" t="n"/>
      <c r="AA1281" s="421" t="n"/>
      <c r="AB1281" s="421" t="n"/>
      <c r="AC1281" s="421" t="n"/>
      <c r="AD1281" s="421" t="n"/>
      <c r="AE1281" s="421" t="n"/>
      <c r="AF1281" s="421" t="n"/>
      <c r="AG1281" s="421" t="n"/>
      <c r="AH1281" s="421" t="n"/>
      <c r="AI1281" s="421" t="n"/>
      <c r="AJ1281" s="297" t="n"/>
      <c r="AK1281" s="297" t="n"/>
      <c r="AL1281" s="284" t="n"/>
      <c r="AM1281" s="297" t="n"/>
      <c r="AN1281" s="285" t="n"/>
      <c r="AO1281" s="297" t="n"/>
      <c r="AP1281" s="297" t="n"/>
      <c r="AQ1281" s="297" t="n"/>
      <c r="AR1281" s="297" t="n"/>
      <c r="AS1281" s="297" t="n"/>
      <c r="AT1281" s="285" t="inlineStr">
        <is>
          <t>0</t>
        </is>
      </c>
      <c r="AU1281" s="297" t="inlineStr">
        <is>
          <t>0</t>
        </is>
      </c>
      <c r="AV1281" s="297" t="inlineStr">
        <is>
          <t>0</t>
        </is>
      </c>
      <c r="AW1281" s="297" t="inlineStr">
        <is>
          <t>0</t>
        </is>
      </c>
      <c r="AX1281" s="297" t="inlineStr">
        <is>
          <t>0</t>
        </is>
      </c>
      <c r="AY1281" s="286" t="inlineStr">
        <is>
          <t>0</t>
        </is>
      </c>
      <c r="AZ1281" s="286" t="inlineStr">
        <is>
          <t>0</t>
        </is>
      </c>
      <c r="BA1281" s="287" t="inlineStr">
        <is>
          <t>0</t>
        </is>
      </c>
      <c r="BB1281" s="286" t="inlineStr">
        <is>
          <t>0</t>
        </is>
      </c>
      <c r="BC1281" s="286" t="inlineStr">
        <is>
          <t>0</t>
        </is>
      </c>
      <c r="BD1281" s="286" t="inlineStr">
        <is>
          <t>0</t>
        </is>
      </c>
      <c r="BE1281" s="286" t="inlineStr">
        <is>
          <t>0</t>
        </is>
      </c>
      <c r="BF1281" s="286" t="inlineStr">
        <is>
          <t>0</t>
        </is>
      </c>
      <c r="BG1281" s="286" t="inlineStr">
        <is>
          <t>0</t>
        </is>
      </c>
      <c r="BH1281" s="297" t="inlineStr">
        <is>
          <t>0</t>
        </is>
      </c>
      <c r="BI1281" s="297" t="inlineStr">
        <is>
          <t>0</t>
        </is>
      </c>
      <c r="BJ1281" s="297" t="inlineStr">
        <is>
          <t>0</t>
        </is>
      </c>
      <c r="BK1281" s="297" t="inlineStr">
        <is>
          <t>0</t>
        </is>
      </c>
      <c r="BL1281" s="297" t="inlineStr">
        <is>
          <t>0</t>
        </is>
      </c>
      <c r="BM1281" s="297" t="inlineStr">
        <is>
          <t>0</t>
        </is>
      </c>
      <c r="BN1281" s="297" t="inlineStr">
        <is>
          <t>0</t>
        </is>
      </c>
      <c r="BO1281" s="285" t="inlineStr">
        <is>
          <t>0</t>
        </is>
      </c>
      <c r="BP1281" s="297" t="inlineStr">
        <is>
          <t>0</t>
        </is>
      </c>
      <c r="BQ1281" s="297" t="inlineStr">
        <is>
          <t>0</t>
        </is>
      </c>
      <c r="BR1281" s="297" t="inlineStr">
        <is>
          <t>0</t>
        </is>
      </c>
      <c r="BS1281" s="297" t="inlineStr">
        <is>
          <t>0</t>
        </is>
      </c>
      <c r="BT1281" s="297" t="inlineStr">
        <is>
          <t>0</t>
        </is>
      </c>
      <c r="BU1281" s="297" t="inlineStr">
        <is>
          <t>0</t>
        </is>
      </c>
      <c r="BV1281" s="297" t="inlineStr">
        <is>
          <t>0</t>
        </is>
      </c>
      <c r="BW1281" s="288" t="inlineStr">
        <is>
          <t>0</t>
        </is>
      </c>
      <c r="BX1281" s="276">
        <f>SUM(IF(COUNTIF(#REF!, "*1.*"), 2, 0), IF(COUNTIF(#REF!, "*2.*"), 2, 0), IF(COUNTIF(#REF!, "*3.*"), 2, 0), IF(COUNTIF(#REF!, "*4.*"), 2, 0), IF(COUNTIF(#REF!, "*5.*"), 2, 0), IF(COUNTIF(#REF!, "*6.*"), 2, 0))</f>
        <v/>
      </c>
      <c r="BY1281" s="277">
        <f t="array" ref="BY1281">SUM(VALUE(AT1281),VALUE(AU1281),VALUE(AV1281),VALUE(AW1281),VALUE(AX1281),VALUE(AY1281),VALUE(AZ1281),VALUE(BB1281),VALUE(BC1281),VALUE(BD1281),VALUE(BE1281),VALUE(BF1281),VALUE(BG1281),VALUE(BH1281),VALUE(BI1281),VALUE(BJ1281),VALUE(BK1281),VALUE(BL1281),VALUE(BM1281),VALUE(BN1281),VALUE(BO1281),VALUE(BP1281),VALUE(BQ1281),VALUE(BR1281),VALUE(BS1281),VALUE(BT1281),VALUE(BU1281),VALUE(BV1281),VALUE(BW1281))</f>
        <v/>
      </c>
      <c r="BZ1281" s="307" t="n"/>
      <c r="CA1281" s="307" t="n"/>
      <c r="CB1281" s="307" t="n"/>
      <c r="CC1281" s="307" t="n"/>
      <c r="CD1281" s="307" t="n"/>
      <c r="CE1281" s="307" t="n"/>
      <c r="CF1281" s="307" t="n"/>
      <c r="CG1281" s="307" t="n"/>
      <c r="CH1281" s="307" t="n"/>
      <c r="CI1281" s="307" t="n"/>
      <c r="CJ1281" s="307" t="n"/>
      <c r="CK1281" s="307" t="n"/>
      <c r="CL1281" s="307" t="n"/>
      <c r="CM1281" s="307" t="n"/>
      <c r="CN1281" s="307" t="n"/>
      <c r="CO1281" s="307" t="n"/>
      <c r="CP1281" s="307" t="n"/>
      <c r="CQ1281" s="307" t="n"/>
      <c r="CR1281" s="279" t="inlineStr"/>
      <c r="CS1281" s="280">
        <f>AVERAGE(Value(BY1281),value(CR1281))</f>
        <v/>
      </c>
      <c r="CT1281" s="421">
        <f>(IF(OR(MediaScorecard!BG1768="x", MediaScorecard!BH1768="x",MediaScorecard!BI1768="x",MediaScorecard!BJ1768="x",MediaScorecard!BK1768="x"),1, 2))</f>
        <v/>
      </c>
      <c r="CU1281" s="308" t="n"/>
      <c r="CV1281" s="308" t="n"/>
      <c r="CW1281" s="308" t="n"/>
      <c r="CX1281" s="309" t="n"/>
      <c r="CY1281" s="308" t="n"/>
      <c r="CZ1281" s="308" t="n"/>
      <c r="DA1281" s="308" t="n"/>
    </row>
    <row r="1282" ht="21" customHeight="1" s="590">
      <c r="A1282" s="421" t="n"/>
      <c r="B1282" s="270" t="n"/>
      <c r="C1282" s="266" t="n"/>
      <c r="D1282" s="267" t="inlineStr"/>
      <c r="E1282" s="267" t="inlineStr"/>
      <c r="F1282" s="268" t="inlineStr"/>
      <c r="G1282" s="421" t="n"/>
      <c r="H1282" s="269" t="n"/>
      <c r="I1282" s="421" t="n"/>
      <c r="J1282" s="421" t="n"/>
      <c r="K1282" s="421" t="n"/>
      <c r="L1282" s="421" t="n"/>
      <c r="M1282" s="421" t="n"/>
      <c r="N1282" s="421" t="n"/>
      <c r="O1282" s="421" t="n"/>
      <c r="P1282" s="421" t="n"/>
      <c r="Q1282" s="421" t="n"/>
      <c r="R1282" s="270" t="n"/>
      <c r="S1282" s="421" t="n"/>
      <c r="T1282" s="421" t="n"/>
      <c r="U1282" s="421" t="n"/>
      <c r="V1282" s="421" t="n"/>
      <c r="W1282" s="421" t="n"/>
      <c r="X1282" s="421" t="n"/>
      <c r="Y1282" s="421" t="n"/>
      <c r="Z1282" s="421" t="n"/>
      <c r="AA1282" s="421" t="n"/>
      <c r="AB1282" s="421" t="n"/>
      <c r="AC1282" s="421" t="n"/>
      <c r="AD1282" s="421" t="n"/>
      <c r="AE1282" s="421" t="n"/>
      <c r="AF1282" s="421" t="n"/>
      <c r="AG1282" s="421" t="n"/>
      <c r="AH1282" s="421" t="n"/>
      <c r="AI1282" s="421" t="n"/>
      <c r="AJ1282" s="297" t="n"/>
      <c r="AK1282" s="297" t="n"/>
      <c r="AL1282" s="284" t="n"/>
      <c r="AM1282" s="297" t="n"/>
      <c r="AN1282" s="285" t="n"/>
      <c r="AO1282" s="297" t="n"/>
      <c r="AP1282" s="297" t="n"/>
      <c r="AQ1282" s="297" t="n"/>
      <c r="AR1282" s="297" t="n"/>
      <c r="AS1282" s="297" t="n"/>
      <c r="AT1282" s="285" t="inlineStr">
        <is>
          <t>0</t>
        </is>
      </c>
      <c r="AU1282" s="297" t="inlineStr">
        <is>
          <t>0</t>
        </is>
      </c>
      <c r="AV1282" s="297" t="inlineStr">
        <is>
          <t>0</t>
        </is>
      </c>
      <c r="AW1282" s="297" t="inlineStr">
        <is>
          <t>0</t>
        </is>
      </c>
      <c r="AX1282" s="297" t="inlineStr">
        <is>
          <t>0</t>
        </is>
      </c>
      <c r="AY1282" s="286" t="inlineStr">
        <is>
          <t>0</t>
        </is>
      </c>
      <c r="AZ1282" s="286" t="inlineStr">
        <is>
          <t>0</t>
        </is>
      </c>
      <c r="BA1282" s="287" t="inlineStr">
        <is>
          <t>0</t>
        </is>
      </c>
      <c r="BB1282" s="286" t="inlineStr">
        <is>
          <t>0</t>
        </is>
      </c>
      <c r="BC1282" s="286" t="inlineStr">
        <is>
          <t>0</t>
        </is>
      </c>
      <c r="BD1282" s="286" t="inlineStr">
        <is>
          <t>0</t>
        </is>
      </c>
      <c r="BE1282" s="286" t="inlineStr">
        <is>
          <t>0</t>
        </is>
      </c>
      <c r="BF1282" s="286" t="inlineStr">
        <is>
          <t>0</t>
        </is>
      </c>
      <c r="BG1282" s="286" t="inlineStr">
        <is>
          <t>0</t>
        </is>
      </c>
      <c r="BH1282" s="297" t="inlineStr">
        <is>
          <t>0</t>
        </is>
      </c>
      <c r="BI1282" s="297" t="inlineStr">
        <is>
          <t>0</t>
        </is>
      </c>
      <c r="BJ1282" s="297" t="inlineStr">
        <is>
          <t>0</t>
        </is>
      </c>
      <c r="BK1282" s="297" t="inlineStr">
        <is>
          <t>0</t>
        </is>
      </c>
      <c r="BL1282" s="297" t="inlineStr">
        <is>
          <t>0</t>
        </is>
      </c>
      <c r="BM1282" s="297" t="inlineStr">
        <is>
          <t>0</t>
        </is>
      </c>
      <c r="BN1282" s="297" t="inlineStr">
        <is>
          <t>0</t>
        </is>
      </c>
      <c r="BO1282" s="285" t="inlineStr">
        <is>
          <t>0</t>
        </is>
      </c>
      <c r="BP1282" s="297" t="inlineStr">
        <is>
          <t>0</t>
        </is>
      </c>
      <c r="BQ1282" s="297" t="inlineStr">
        <is>
          <t>0</t>
        </is>
      </c>
      <c r="BR1282" s="297" t="inlineStr">
        <is>
          <t>0</t>
        </is>
      </c>
      <c r="BS1282" s="297" t="inlineStr">
        <is>
          <t>0</t>
        </is>
      </c>
      <c r="BT1282" s="297" t="inlineStr">
        <is>
          <t>0</t>
        </is>
      </c>
      <c r="BU1282" s="297" t="inlineStr">
        <is>
          <t>0</t>
        </is>
      </c>
      <c r="BV1282" s="297" t="inlineStr">
        <is>
          <t>0</t>
        </is>
      </c>
      <c r="BW1282" s="288" t="inlineStr">
        <is>
          <t>0</t>
        </is>
      </c>
      <c r="BX1282" s="276">
        <f>SUM(IF(COUNTIF(#REF!, "*1.*"), 2, 0), IF(COUNTIF(#REF!, "*2.*"), 2, 0), IF(COUNTIF(#REF!, "*3.*"), 2, 0), IF(COUNTIF(#REF!, "*4.*"), 2, 0), IF(COUNTIF(#REF!, "*5.*"), 2, 0), IF(COUNTIF(#REF!, "*6.*"), 2, 0))</f>
        <v/>
      </c>
      <c r="BY1282" s="277">
        <f t="array" ref="BY1282">SUM(VALUE(AT1282),VALUE(AU1282),VALUE(AV1282),VALUE(AW1282),VALUE(AX1282),VALUE(AY1282),VALUE(AZ1282),VALUE(BB1282),VALUE(BC1282),VALUE(BD1282),VALUE(BE1282),VALUE(BF1282),VALUE(BG1282),VALUE(BH1282),VALUE(BI1282),VALUE(BJ1282),VALUE(BK1282),VALUE(BL1282),VALUE(BM1282),VALUE(BN1282),VALUE(BO1282),VALUE(BP1282),VALUE(BQ1282),VALUE(BR1282),VALUE(BS1282),VALUE(BT1282),VALUE(BU1282),VALUE(BV1282),VALUE(BW1282))</f>
        <v/>
      </c>
      <c r="BZ1282" s="307" t="n"/>
      <c r="CA1282" s="307" t="n"/>
      <c r="CB1282" s="307" t="n"/>
      <c r="CC1282" s="307" t="n"/>
      <c r="CD1282" s="307" t="n"/>
      <c r="CE1282" s="307" t="n"/>
      <c r="CF1282" s="307" t="n"/>
      <c r="CG1282" s="307" t="n"/>
      <c r="CH1282" s="307" t="n"/>
      <c r="CI1282" s="307" t="n"/>
      <c r="CJ1282" s="307" t="n"/>
      <c r="CK1282" s="307" t="n"/>
      <c r="CL1282" s="307" t="n"/>
      <c r="CM1282" s="307" t="n"/>
      <c r="CN1282" s="307" t="n"/>
      <c r="CO1282" s="307" t="n"/>
      <c r="CP1282" s="307" t="n"/>
      <c r="CQ1282" s="307" t="n"/>
      <c r="CR1282" s="279" t="inlineStr"/>
      <c r="CS1282" s="280">
        <f>AVERAGE(Value(BY1282),value(CR1282))</f>
        <v/>
      </c>
      <c r="CT1282" s="421">
        <f>(IF(OR(MediaScorecard!BG1769="x", MediaScorecard!BH1769="x",MediaScorecard!BI1769="x",MediaScorecard!BJ1769="x",MediaScorecard!BK1769="x"),1, 2))</f>
        <v/>
      </c>
      <c r="CU1282" s="308" t="n"/>
      <c r="CV1282" s="308" t="n"/>
      <c r="CW1282" s="308" t="n"/>
      <c r="CX1282" s="309" t="n"/>
      <c r="CY1282" s="308" t="n"/>
      <c r="CZ1282" s="308" t="n"/>
      <c r="DA1282" s="308" t="n"/>
    </row>
    <row r="1283" ht="21" customHeight="1" s="590">
      <c r="A1283" s="421" t="n"/>
      <c r="B1283" s="270" t="n"/>
      <c r="C1283" s="266" t="n"/>
      <c r="D1283" s="267" t="inlineStr"/>
      <c r="E1283" s="267" t="inlineStr"/>
      <c r="F1283" s="268" t="inlineStr"/>
      <c r="G1283" s="421" t="n"/>
      <c r="H1283" s="269" t="n"/>
      <c r="I1283" s="421" t="n"/>
      <c r="J1283" s="421" t="n"/>
      <c r="K1283" s="421" t="n"/>
      <c r="L1283" s="421" t="n"/>
      <c r="M1283" s="421" t="n"/>
      <c r="N1283" s="421" t="n"/>
      <c r="O1283" s="421" t="n"/>
      <c r="P1283" s="421" t="n"/>
      <c r="Q1283" s="421" t="n"/>
      <c r="R1283" s="270" t="n"/>
      <c r="S1283" s="421" t="n"/>
      <c r="T1283" s="421" t="n"/>
      <c r="U1283" s="421" t="n"/>
      <c r="V1283" s="421" t="n"/>
      <c r="W1283" s="421" t="n"/>
      <c r="X1283" s="421" t="n"/>
      <c r="Y1283" s="421" t="n"/>
      <c r="Z1283" s="421" t="n"/>
      <c r="AA1283" s="421" t="n"/>
      <c r="AB1283" s="421" t="n"/>
      <c r="AC1283" s="421" t="n"/>
      <c r="AD1283" s="421" t="n"/>
      <c r="AE1283" s="421" t="n"/>
      <c r="AF1283" s="421" t="n"/>
      <c r="AG1283" s="421" t="n"/>
      <c r="AH1283" s="421" t="n"/>
      <c r="AI1283" s="421" t="n"/>
      <c r="AJ1283" s="297" t="n"/>
      <c r="AK1283" s="297" t="n"/>
      <c r="AL1283" s="284" t="n"/>
      <c r="AM1283" s="297" t="n"/>
      <c r="AN1283" s="285" t="n"/>
      <c r="AO1283" s="297" t="n"/>
      <c r="AP1283" s="297" t="n"/>
      <c r="AQ1283" s="297" t="n"/>
      <c r="AR1283" s="297" t="n"/>
      <c r="AS1283" s="297" t="n"/>
      <c r="AT1283" s="285" t="inlineStr">
        <is>
          <t>0</t>
        </is>
      </c>
      <c r="AU1283" s="297" t="inlineStr">
        <is>
          <t>0</t>
        </is>
      </c>
      <c r="AV1283" s="297" t="inlineStr">
        <is>
          <t>0</t>
        </is>
      </c>
      <c r="AW1283" s="297" t="inlineStr">
        <is>
          <t>0</t>
        </is>
      </c>
      <c r="AX1283" s="297" t="inlineStr">
        <is>
          <t>0</t>
        </is>
      </c>
      <c r="AY1283" s="286" t="inlineStr">
        <is>
          <t>0</t>
        </is>
      </c>
      <c r="AZ1283" s="286" t="inlineStr">
        <is>
          <t>0</t>
        </is>
      </c>
      <c r="BA1283" s="287" t="inlineStr">
        <is>
          <t>0</t>
        </is>
      </c>
      <c r="BB1283" s="286" t="inlineStr">
        <is>
          <t>0</t>
        </is>
      </c>
      <c r="BC1283" s="286" t="inlineStr">
        <is>
          <t>0</t>
        </is>
      </c>
      <c r="BD1283" s="286" t="inlineStr">
        <is>
          <t>0</t>
        </is>
      </c>
      <c r="BE1283" s="286" t="inlineStr">
        <is>
          <t>0</t>
        </is>
      </c>
      <c r="BF1283" s="286" t="inlineStr">
        <is>
          <t>0</t>
        </is>
      </c>
      <c r="BG1283" s="286" t="inlineStr">
        <is>
          <t>0</t>
        </is>
      </c>
      <c r="BH1283" s="297" t="inlineStr">
        <is>
          <t>0</t>
        </is>
      </c>
      <c r="BI1283" s="297" t="inlineStr">
        <is>
          <t>0</t>
        </is>
      </c>
      <c r="BJ1283" s="297" t="inlineStr">
        <is>
          <t>0</t>
        </is>
      </c>
      <c r="BK1283" s="297" t="inlineStr">
        <is>
          <t>0</t>
        </is>
      </c>
      <c r="BL1283" s="297" t="inlineStr">
        <is>
          <t>0</t>
        </is>
      </c>
      <c r="BM1283" s="297" t="inlineStr">
        <is>
          <t>0</t>
        </is>
      </c>
      <c r="BN1283" s="297" t="inlineStr">
        <is>
          <t>0</t>
        </is>
      </c>
      <c r="BO1283" s="285" t="inlineStr">
        <is>
          <t>0</t>
        </is>
      </c>
      <c r="BP1283" s="297" t="inlineStr">
        <is>
          <t>0</t>
        </is>
      </c>
      <c r="BQ1283" s="297" t="inlineStr">
        <is>
          <t>0</t>
        </is>
      </c>
      <c r="BR1283" s="297" t="inlineStr">
        <is>
          <t>0</t>
        </is>
      </c>
      <c r="BS1283" s="297" t="inlineStr">
        <is>
          <t>0</t>
        </is>
      </c>
      <c r="BT1283" s="297" t="inlineStr">
        <is>
          <t>0</t>
        </is>
      </c>
      <c r="BU1283" s="297" t="inlineStr">
        <is>
          <t>0</t>
        </is>
      </c>
      <c r="BV1283" s="297" t="inlineStr">
        <is>
          <t>0</t>
        </is>
      </c>
      <c r="BW1283" s="288" t="inlineStr">
        <is>
          <t>0</t>
        </is>
      </c>
      <c r="BX1283" s="276">
        <f>SUM(IF(COUNTIF(#REF!, "*1.*"), 2, 0), IF(COUNTIF(#REF!, "*2.*"), 2, 0), IF(COUNTIF(#REF!, "*3.*"), 2, 0), IF(COUNTIF(#REF!, "*4.*"), 2, 0), IF(COUNTIF(#REF!, "*5.*"), 2, 0), IF(COUNTIF(#REF!, "*6.*"), 2, 0))</f>
        <v/>
      </c>
      <c r="BY1283" s="277">
        <f t="array" ref="BY1283">SUM(VALUE(AT1283),VALUE(AU1283),VALUE(AV1283),VALUE(AW1283),VALUE(AX1283),VALUE(AY1283),VALUE(AZ1283),VALUE(BB1283),VALUE(BC1283),VALUE(BD1283),VALUE(BE1283),VALUE(BF1283),VALUE(BG1283),VALUE(BH1283),VALUE(BI1283),VALUE(BJ1283),VALUE(BK1283),VALUE(BL1283),VALUE(BM1283),VALUE(BN1283),VALUE(BO1283),VALUE(BP1283),VALUE(BQ1283),VALUE(BR1283),VALUE(BS1283),VALUE(BT1283),VALUE(BU1283),VALUE(BV1283),VALUE(BW1283))</f>
        <v/>
      </c>
      <c r="BZ1283" s="307" t="n"/>
      <c r="CA1283" s="307" t="n"/>
      <c r="CB1283" s="307" t="n"/>
      <c r="CC1283" s="307" t="n"/>
      <c r="CD1283" s="307" t="n"/>
      <c r="CE1283" s="307" t="n"/>
      <c r="CF1283" s="307" t="n"/>
      <c r="CG1283" s="307" t="n"/>
      <c r="CH1283" s="307" t="n"/>
      <c r="CI1283" s="307" t="n"/>
      <c r="CJ1283" s="307" t="n"/>
      <c r="CK1283" s="307" t="n"/>
      <c r="CL1283" s="307" t="n"/>
      <c r="CM1283" s="307" t="n"/>
      <c r="CN1283" s="307" t="n"/>
      <c r="CO1283" s="307" t="n"/>
      <c r="CP1283" s="307" t="n"/>
      <c r="CQ1283" s="307" t="n"/>
      <c r="CR1283" s="279" t="inlineStr"/>
      <c r="CS1283" s="280">
        <f>AVERAGE(Value(BY1283),value(CR1283))</f>
        <v/>
      </c>
      <c r="CT1283" s="421">
        <f>(IF(OR(MediaScorecard!BG1770="x", MediaScorecard!BH1770="x",MediaScorecard!BI1770="x",MediaScorecard!BJ1770="x",MediaScorecard!BK1770="x"),1, 2))</f>
        <v/>
      </c>
      <c r="CU1283" s="308" t="n"/>
      <c r="CV1283" s="308" t="n"/>
      <c r="CW1283" s="308" t="n"/>
      <c r="CX1283" s="309" t="n"/>
      <c r="CY1283" s="308" t="n"/>
      <c r="CZ1283" s="308" t="n"/>
      <c r="DA1283" s="308" t="n"/>
    </row>
    <row r="1284" ht="21" customHeight="1" s="590">
      <c r="A1284" s="421" t="n"/>
      <c r="B1284" s="270" t="n"/>
      <c r="C1284" s="266" t="n"/>
      <c r="D1284" s="267" t="inlineStr"/>
      <c r="E1284" s="267" t="inlineStr"/>
      <c r="F1284" s="268" t="inlineStr"/>
      <c r="G1284" s="421" t="n"/>
      <c r="H1284" s="269" t="n"/>
      <c r="I1284" s="421" t="n"/>
      <c r="J1284" s="421" t="n"/>
      <c r="K1284" s="421" t="n"/>
      <c r="L1284" s="421" t="n"/>
      <c r="M1284" s="421" t="n"/>
      <c r="N1284" s="421" t="n"/>
      <c r="O1284" s="421" t="n"/>
      <c r="P1284" s="421" t="n"/>
      <c r="Q1284" s="421" t="n"/>
      <c r="R1284" s="270" t="n"/>
      <c r="S1284" s="421" t="n"/>
      <c r="T1284" s="421" t="n"/>
      <c r="U1284" s="421" t="n"/>
      <c r="V1284" s="421" t="n"/>
      <c r="W1284" s="421" t="n"/>
      <c r="X1284" s="421" t="n"/>
      <c r="Y1284" s="421" t="n"/>
      <c r="Z1284" s="421" t="n"/>
      <c r="AA1284" s="421" t="n"/>
      <c r="AB1284" s="421" t="n"/>
      <c r="AC1284" s="421" t="n"/>
      <c r="AD1284" s="421" t="n"/>
      <c r="AE1284" s="421" t="n"/>
      <c r="AF1284" s="421" t="n"/>
      <c r="AG1284" s="421" t="n"/>
      <c r="AH1284" s="421" t="n"/>
      <c r="AI1284" s="421" t="n"/>
      <c r="AJ1284" s="297" t="n"/>
      <c r="AK1284" s="297" t="n"/>
      <c r="AL1284" s="284" t="n"/>
      <c r="AM1284" s="297" t="n"/>
      <c r="AN1284" s="285" t="n"/>
      <c r="AO1284" s="297" t="n"/>
      <c r="AP1284" s="297" t="n"/>
      <c r="AQ1284" s="297" t="n"/>
      <c r="AR1284" s="297" t="n"/>
      <c r="AS1284" s="297" t="n"/>
      <c r="AT1284" s="285" t="inlineStr">
        <is>
          <t>0</t>
        </is>
      </c>
      <c r="AU1284" s="297" t="inlineStr">
        <is>
          <t>0</t>
        </is>
      </c>
      <c r="AV1284" s="297" t="inlineStr">
        <is>
          <t>0</t>
        </is>
      </c>
      <c r="AW1284" s="297" t="inlineStr">
        <is>
          <t>0</t>
        </is>
      </c>
      <c r="AX1284" s="297" t="inlineStr">
        <is>
          <t>0</t>
        </is>
      </c>
      <c r="AY1284" s="286" t="inlineStr">
        <is>
          <t>0</t>
        </is>
      </c>
      <c r="AZ1284" s="286" t="inlineStr">
        <is>
          <t>0</t>
        </is>
      </c>
      <c r="BA1284" s="287" t="inlineStr">
        <is>
          <t>0</t>
        </is>
      </c>
      <c r="BB1284" s="286" t="inlineStr">
        <is>
          <t>0</t>
        </is>
      </c>
      <c r="BC1284" s="286" t="inlineStr">
        <is>
          <t>0</t>
        </is>
      </c>
      <c r="BD1284" s="286" t="inlineStr">
        <is>
          <t>0</t>
        </is>
      </c>
      <c r="BE1284" s="286" t="inlineStr">
        <is>
          <t>0</t>
        </is>
      </c>
      <c r="BF1284" s="286" t="inlineStr">
        <is>
          <t>0</t>
        </is>
      </c>
      <c r="BG1284" s="286" t="inlineStr">
        <is>
          <t>0</t>
        </is>
      </c>
      <c r="BH1284" s="297" t="inlineStr">
        <is>
          <t>0</t>
        </is>
      </c>
      <c r="BI1284" s="297" t="inlineStr">
        <is>
          <t>0</t>
        </is>
      </c>
      <c r="BJ1284" s="297" t="inlineStr">
        <is>
          <t>0</t>
        </is>
      </c>
      <c r="BK1284" s="297" t="inlineStr">
        <is>
          <t>0</t>
        </is>
      </c>
      <c r="BL1284" s="297" t="inlineStr">
        <is>
          <t>0</t>
        </is>
      </c>
      <c r="BM1284" s="297" t="inlineStr">
        <is>
          <t>0</t>
        </is>
      </c>
      <c r="BN1284" s="297" t="inlineStr">
        <is>
          <t>0</t>
        </is>
      </c>
      <c r="BO1284" s="285" t="inlineStr">
        <is>
          <t>0</t>
        </is>
      </c>
      <c r="BP1284" s="297" t="inlineStr">
        <is>
          <t>0</t>
        </is>
      </c>
      <c r="BQ1284" s="297" t="inlineStr">
        <is>
          <t>0</t>
        </is>
      </c>
      <c r="BR1284" s="297" t="inlineStr">
        <is>
          <t>0</t>
        </is>
      </c>
      <c r="BS1284" s="297" t="inlineStr">
        <is>
          <t>0</t>
        </is>
      </c>
      <c r="BT1284" s="297" t="inlineStr">
        <is>
          <t>0</t>
        </is>
      </c>
      <c r="BU1284" s="297" t="inlineStr">
        <is>
          <t>0</t>
        </is>
      </c>
      <c r="BV1284" s="297" t="inlineStr">
        <is>
          <t>0</t>
        </is>
      </c>
      <c r="BW1284" s="288" t="inlineStr">
        <is>
          <t>0</t>
        </is>
      </c>
      <c r="BX1284" s="276">
        <f>SUM(IF(COUNTIF(#REF!, "*1.*"), 2, 0), IF(COUNTIF(#REF!, "*2.*"), 2, 0), IF(COUNTIF(#REF!, "*3.*"), 2, 0), IF(COUNTIF(#REF!, "*4.*"), 2, 0), IF(COUNTIF(#REF!, "*5.*"), 2, 0), IF(COUNTIF(#REF!, "*6.*"), 2, 0))</f>
        <v/>
      </c>
      <c r="BY1284" s="277">
        <f t="array" ref="BY1284">SUM(VALUE(AT1284),VALUE(AU1284),VALUE(AV1284),VALUE(AW1284),VALUE(AX1284),VALUE(AY1284),VALUE(AZ1284),VALUE(BB1284),VALUE(BC1284),VALUE(BD1284),VALUE(BE1284),VALUE(BF1284),VALUE(BG1284),VALUE(BH1284),VALUE(BI1284),VALUE(BJ1284),VALUE(BK1284),VALUE(BL1284),VALUE(BM1284),VALUE(BN1284),VALUE(BO1284),VALUE(BP1284),VALUE(BQ1284),VALUE(BR1284),VALUE(BS1284),VALUE(BT1284),VALUE(BU1284),VALUE(BV1284),VALUE(BW1284))</f>
        <v/>
      </c>
      <c r="BZ1284" s="307" t="n"/>
      <c r="CA1284" s="307" t="n"/>
      <c r="CB1284" s="307" t="n"/>
      <c r="CC1284" s="307" t="n"/>
      <c r="CD1284" s="307" t="n"/>
      <c r="CE1284" s="307" t="n"/>
      <c r="CF1284" s="307" t="n"/>
      <c r="CG1284" s="307" t="n"/>
      <c r="CH1284" s="307" t="n"/>
      <c r="CI1284" s="307" t="n"/>
      <c r="CJ1284" s="307" t="n"/>
      <c r="CK1284" s="307" t="n"/>
      <c r="CL1284" s="307" t="n"/>
      <c r="CM1284" s="307" t="n"/>
      <c r="CN1284" s="307" t="n"/>
      <c r="CO1284" s="307" t="n"/>
      <c r="CP1284" s="307" t="n"/>
      <c r="CQ1284" s="307" t="n"/>
      <c r="CR1284" s="279" t="inlineStr"/>
      <c r="CS1284" s="280">
        <f>AVERAGE(Value(BY1284),value(CR1284))</f>
        <v/>
      </c>
      <c r="CT1284" s="421">
        <f>(IF(OR(MediaScorecard!BG1771="x", MediaScorecard!BH1771="x",MediaScorecard!BI1771="x",MediaScorecard!BJ1771="x",MediaScorecard!BK1771="x"),1, 2))</f>
        <v/>
      </c>
      <c r="CU1284" s="308" t="n"/>
      <c r="CV1284" s="308" t="n"/>
      <c r="CW1284" s="308" t="n"/>
      <c r="CX1284" s="309" t="n"/>
      <c r="CY1284" s="308" t="n"/>
      <c r="CZ1284" s="308" t="n"/>
      <c r="DA1284" s="308" t="n"/>
    </row>
    <row r="1285" ht="21" customHeight="1" s="590">
      <c r="A1285" s="421" t="n"/>
      <c r="B1285" s="270" t="n"/>
      <c r="C1285" s="266" t="n"/>
      <c r="D1285" s="267" t="inlineStr"/>
      <c r="E1285" s="267" t="inlineStr"/>
      <c r="F1285" s="268" t="inlineStr"/>
      <c r="G1285" s="421" t="n"/>
      <c r="H1285" s="269" t="n"/>
      <c r="I1285" s="421" t="n"/>
      <c r="J1285" s="421" t="n"/>
      <c r="K1285" s="421" t="n"/>
      <c r="L1285" s="421" t="n"/>
      <c r="M1285" s="421" t="n"/>
      <c r="N1285" s="421" t="n"/>
      <c r="O1285" s="421" t="n"/>
      <c r="P1285" s="421" t="n"/>
      <c r="Q1285" s="421" t="n"/>
      <c r="R1285" s="270" t="n"/>
      <c r="S1285" s="421" t="n"/>
      <c r="T1285" s="421" t="n"/>
      <c r="U1285" s="421" t="n"/>
      <c r="V1285" s="421" t="n"/>
      <c r="W1285" s="421" t="n"/>
      <c r="X1285" s="421" t="n"/>
      <c r="Y1285" s="421" t="n"/>
      <c r="Z1285" s="421" t="n"/>
      <c r="AA1285" s="421" t="n"/>
      <c r="AB1285" s="421" t="n"/>
      <c r="AC1285" s="421" t="n"/>
      <c r="AD1285" s="421" t="n"/>
      <c r="AE1285" s="421" t="n"/>
      <c r="AF1285" s="421" t="n"/>
      <c r="AG1285" s="421" t="n"/>
      <c r="AH1285" s="421" t="n"/>
      <c r="AI1285" s="421" t="n"/>
      <c r="AJ1285" s="297" t="n"/>
      <c r="AK1285" s="297" t="n"/>
      <c r="AL1285" s="284" t="n"/>
      <c r="AM1285" s="297" t="n"/>
      <c r="AN1285" s="285" t="n"/>
      <c r="AO1285" s="297" t="n"/>
      <c r="AP1285" s="297" t="n"/>
      <c r="AQ1285" s="297" t="n"/>
      <c r="AR1285" s="297" t="n"/>
      <c r="AS1285" s="297" t="n"/>
      <c r="AT1285" s="285" t="inlineStr">
        <is>
          <t>0</t>
        </is>
      </c>
      <c r="AU1285" s="297" t="inlineStr">
        <is>
          <t>0</t>
        </is>
      </c>
      <c r="AV1285" s="297" t="inlineStr">
        <is>
          <t>0</t>
        </is>
      </c>
      <c r="AW1285" s="297" t="inlineStr">
        <is>
          <t>0</t>
        </is>
      </c>
      <c r="AX1285" s="297" t="inlineStr">
        <is>
          <t>0</t>
        </is>
      </c>
      <c r="AY1285" s="286" t="inlineStr">
        <is>
          <t>0</t>
        </is>
      </c>
      <c r="AZ1285" s="286" t="inlineStr">
        <is>
          <t>0</t>
        </is>
      </c>
      <c r="BA1285" s="287" t="inlineStr">
        <is>
          <t>0</t>
        </is>
      </c>
      <c r="BB1285" s="286" t="inlineStr">
        <is>
          <t>0</t>
        </is>
      </c>
      <c r="BC1285" s="286" t="inlineStr">
        <is>
          <t>0</t>
        </is>
      </c>
      <c r="BD1285" s="286" t="inlineStr">
        <is>
          <t>0</t>
        </is>
      </c>
      <c r="BE1285" s="286" t="inlineStr">
        <is>
          <t>0</t>
        </is>
      </c>
      <c r="BF1285" s="286" t="inlineStr">
        <is>
          <t>0</t>
        </is>
      </c>
      <c r="BG1285" s="286" t="inlineStr">
        <is>
          <t>0</t>
        </is>
      </c>
      <c r="BH1285" s="297" t="inlineStr">
        <is>
          <t>0</t>
        </is>
      </c>
      <c r="BI1285" s="297" t="inlineStr">
        <is>
          <t>0</t>
        </is>
      </c>
      <c r="BJ1285" s="297" t="inlineStr">
        <is>
          <t>0</t>
        </is>
      </c>
      <c r="BK1285" s="297" t="inlineStr">
        <is>
          <t>0</t>
        </is>
      </c>
      <c r="BL1285" s="297" t="inlineStr">
        <is>
          <t>0</t>
        </is>
      </c>
      <c r="BM1285" s="297" t="inlineStr">
        <is>
          <t>0</t>
        </is>
      </c>
      <c r="BN1285" s="297" t="inlineStr">
        <is>
          <t>0</t>
        </is>
      </c>
      <c r="BO1285" s="285" t="inlineStr">
        <is>
          <t>0</t>
        </is>
      </c>
      <c r="BP1285" s="297" t="inlineStr">
        <is>
          <t>0</t>
        </is>
      </c>
      <c r="BQ1285" s="297" t="inlineStr">
        <is>
          <t>0</t>
        </is>
      </c>
      <c r="BR1285" s="297" t="inlineStr">
        <is>
          <t>0</t>
        </is>
      </c>
      <c r="BS1285" s="297" t="inlineStr">
        <is>
          <t>0</t>
        </is>
      </c>
      <c r="BT1285" s="297" t="inlineStr">
        <is>
          <t>0</t>
        </is>
      </c>
      <c r="BU1285" s="297" t="inlineStr">
        <is>
          <t>0</t>
        </is>
      </c>
      <c r="BV1285" s="297" t="inlineStr">
        <is>
          <t>0</t>
        </is>
      </c>
      <c r="BW1285" s="288" t="inlineStr">
        <is>
          <t>0</t>
        </is>
      </c>
      <c r="BX1285" s="276">
        <f>SUM(IF(COUNTIF(#REF!, "*1.*"), 2, 0), IF(COUNTIF(#REF!, "*2.*"), 2, 0), IF(COUNTIF(#REF!, "*3.*"), 2, 0), IF(COUNTIF(#REF!, "*4.*"), 2, 0), IF(COUNTIF(#REF!, "*5.*"), 2, 0), IF(COUNTIF(#REF!, "*6.*"), 2, 0))</f>
        <v/>
      </c>
      <c r="BY1285" s="277">
        <f t="array" ref="BY1285">SUM(VALUE(AT1285),VALUE(AU1285),VALUE(AV1285),VALUE(AW1285),VALUE(AX1285),VALUE(AY1285),VALUE(AZ1285),VALUE(BB1285),VALUE(BC1285),VALUE(BD1285),VALUE(BE1285),VALUE(BF1285),VALUE(BG1285),VALUE(BH1285),VALUE(BI1285),VALUE(BJ1285),VALUE(BK1285),VALUE(BL1285),VALUE(BM1285),VALUE(BN1285),VALUE(BO1285),VALUE(BP1285),VALUE(BQ1285),VALUE(BR1285),VALUE(BS1285),VALUE(BT1285),VALUE(BU1285),VALUE(BV1285),VALUE(BW1285))</f>
        <v/>
      </c>
      <c r="BZ1285" s="307" t="n"/>
      <c r="CA1285" s="307" t="n"/>
      <c r="CB1285" s="307" t="n"/>
      <c r="CC1285" s="307" t="n"/>
      <c r="CD1285" s="307" t="n"/>
      <c r="CE1285" s="307" t="n"/>
      <c r="CF1285" s="307" t="n"/>
      <c r="CG1285" s="307" t="n"/>
      <c r="CH1285" s="307" t="n"/>
      <c r="CI1285" s="307" t="n"/>
      <c r="CJ1285" s="307" t="n"/>
      <c r="CK1285" s="307" t="n"/>
      <c r="CL1285" s="307" t="n"/>
      <c r="CM1285" s="307" t="n"/>
      <c r="CN1285" s="307" t="n"/>
      <c r="CO1285" s="307" t="n"/>
      <c r="CP1285" s="307" t="n"/>
      <c r="CQ1285" s="307" t="n"/>
      <c r="CR1285" s="279" t="inlineStr"/>
      <c r="CS1285" s="280">
        <f>AVERAGE(Value(BY1285),value(CR1285))</f>
        <v/>
      </c>
      <c r="CT1285" s="421">
        <f>(IF(OR(MediaScorecard!BG1772="x", MediaScorecard!BH1772="x",MediaScorecard!BI1772="x",MediaScorecard!BJ1772="x",MediaScorecard!BK1772="x"),1, 2))</f>
        <v/>
      </c>
      <c r="CU1285" s="308" t="n"/>
      <c r="CV1285" s="308" t="n"/>
      <c r="CW1285" s="308" t="n"/>
      <c r="CX1285" s="309" t="n"/>
      <c r="CY1285" s="308" t="n"/>
      <c r="CZ1285" s="308" t="n"/>
      <c r="DA1285" s="308" t="n"/>
    </row>
    <row r="1286" ht="21" customHeight="1" s="590">
      <c r="A1286" s="421" t="n"/>
      <c r="B1286" s="270" t="n"/>
      <c r="C1286" s="266" t="n"/>
      <c r="D1286" s="267" t="inlineStr"/>
      <c r="E1286" s="267" t="inlineStr"/>
      <c r="F1286" s="268" t="inlineStr"/>
      <c r="G1286" s="421" t="n"/>
      <c r="H1286" s="269" t="n"/>
      <c r="I1286" s="421" t="n"/>
      <c r="J1286" s="421" t="n"/>
      <c r="K1286" s="421" t="n"/>
      <c r="L1286" s="421" t="n"/>
      <c r="M1286" s="421" t="n"/>
      <c r="N1286" s="421" t="n"/>
      <c r="O1286" s="421" t="n"/>
      <c r="P1286" s="421" t="n"/>
      <c r="Q1286" s="421" t="n"/>
      <c r="R1286" s="270" t="n"/>
      <c r="S1286" s="421" t="n"/>
      <c r="T1286" s="421" t="n"/>
      <c r="U1286" s="421" t="n"/>
      <c r="V1286" s="421" t="n"/>
      <c r="W1286" s="421" t="n"/>
      <c r="X1286" s="421" t="n"/>
      <c r="Y1286" s="421" t="n"/>
      <c r="Z1286" s="421" t="n"/>
      <c r="AA1286" s="421" t="n"/>
      <c r="AB1286" s="421" t="n"/>
      <c r="AC1286" s="421" t="n"/>
      <c r="AD1286" s="421" t="n"/>
      <c r="AE1286" s="421" t="n"/>
      <c r="AF1286" s="421" t="n"/>
      <c r="AG1286" s="421" t="n"/>
      <c r="AH1286" s="421" t="n"/>
      <c r="AI1286" s="421" t="n"/>
      <c r="AJ1286" s="297" t="n"/>
      <c r="AK1286" s="297" t="n"/>
      <c r="AL1286" s="284" t="n"/>
      <c r="AM1286" s="297" t="n"/>
      <c r="AN1286" s="285" t="n"/>
      <c r="AO1286" s="297" t="n"/>
      <c r="AP1286" s="297" t="n"/>
      <c r="AQ1286" s="297" t="n"/>
      <c r="AR1286" s="297" t="n"/>
      <c r="AS1286" s="297" t="n"/>
      <c r="AT1286" s="285" t="inlineStr">
        <is>
          <t>0</t>
        </is>
      </c>
      <c r="AU1286" s="297" t="inlineStr">
        <is>
          <t>0</t>
        </is>
      </c>
      <c r="AV1286" s="297" t="inlineStr">
        <is>
          <t>0</t>
        </is>
      </c>
      <c r="AW1286" s="297" t="inlineStr">
        <is>
          <t>0</t>
        </is>
      </c>
      <c r="AX1286" s="297" t="inlineStr">
        <is>
          <t>0</t>
        </is>
      </c>
      <c r="AY1286" s="286" t="inlineStr">
        <is>
          <t>0</t>
        </is>
      </c>
      <c r="AZ1286" s="286" t="inlineStr">
        <is>
          <t>0</t>
        </is>
      </c>
      <c r="BA1286" s="287" t="inlineStr">
        <is>
          <t>0</t>
        </is>
      </c>
      <c r="BB1286" s="286" t="inlineStr">
        <is>
          <t>0</t>
        </is>
      </c>
      <c r="BC1286" s="286" t="inlineStr">
        <is>
          <t>0</t>
        </is>
      </c>
      <c r="BD1286" s="286" t="inlineStr">
        <is>
          <t>0</t>
        </is>
      </c>
      <c r="BE1286" s="286" t="inlineStr">
        <is>
          <t>0</t>
        </is>
      </c>
      <c r="BF1286" s="286" t="inlineStr">
        <is>
          <t>0</t>
        </is>
      </c>
      <c r="BG1286" s="286" t="inlineStr">
        <is>
          <t>0</t>
        </is>
      </c>
      <c r="BH1286" s="297" t="inlineStr">
        <is>
          <t>0</t>
        </is>
      </c>
      <c r="BI1286" s="297" t="inlineStr">
        <is>
          <t>0</t>
        </is>
      </c>
      <c r="BJ1286" s="297" t="inlineStr">
        <is>
          <t>0</t>
        </is>
      </c>
      <c r="BK1286" s="297" t="inlineStr">
        <is>
          <t>0</t>
        </is>
      </c>
      <c r="BL1286" s="297" t="inlineStr">
        <is>
          <t>0</t>
        </is>
      </c>
      <c r="BM1286" s="297" t="inlineStr">
        <is>
          <t>0</t>
        </is>
      </c>
      <c r="BN1286" s="297" t="inlineStr">
        <is>
          <t>0</t>
        </is>
      </c>
      <c r="BO1286" s="285" t="inlineStr">
        <is>
          <t>0</t>
        </is>
      </c>
      <c r="BP1286" s="297" t="inlineStr">
        <is>
          <t>0</t>
        </is>
      </c>
      <c r="BQ1286" s="297" t="inlineStr">
        <is>
          <t>0</t>
        </is>
      </c>
      <c r="BR1286" s="297" t="inlineStr">
        <is>
          <t>0</t>
        </is>
      </c>
      <c r="BS1286" s="297" t="inlineStr">
        <is>
          <t>0</t>
        </is>
      </c>
      <c r="BT1286" s="297" t="inlineStr">
        <is>
          <t>0</t>
        </is>
      </c>
      <c r="BU1286" s="297" t="inlineStr">
        <is>
          <t>0</t>
        </is>
      </c>
      <c r="BV1286" s="297" t="inlineStr">
        <is>
          <t>0</t>
        </is>
      </c>
      <c r="BW1286" s="288" t="inlineStr">
        <is>
          <t>0</t>
        </is>
      </c>
      <c r="BX1286" s="276">
        <f>SUM(IF(COUNTIF(#REF!, "*1.*"), 2, 0), IF(COUNTIF(#REF!, "*2.*"), 2, 0), IF(COUNTIF(#REF!, "*3.*"), 2, 0), IF(COUNTIF(#REF!, "*4.*"), 2, 0), IF(COUNTIF(#REF!, "*5.*"), 2, 0), IF(COUNTIF(#REF!, "*6.*"), 2, 0))</f>
        <v/>
      </c>
      <c r="BY1286" s="277">
        <f t="array" ref="BY1286">SUM(VALUE(AT1286),VALUE(AU1286),VALUE(AV1286),VALUE(AW1286),VALUE(AX1286),VALUE(AY1286),VALUE(AZ1286),VALUE(BB1286),VALUE(BC1286),VALUE(BD1286),VALUE(BE1286),VALUE(BF1286),VALUE(BG1286),VALUE(BH1286),VALUE(BI1286),VALUE(BJ1286),VALUE(BK1286),VALUE(BL1286),VALUE(BM1286),VALUE(BN1286),VALUE(BO1286),VALUE(BP1286),VALUE(BQ1286),VALUE(BR1286),VALUE(BS1286),VALUE(BT1286),VALUE(BU1286),VALUE(BV1286),VALUE(BW1286))</f>
        <v/>
      </c>
      <c r="BZ1286" s="307" t="n"/>
      <c r="CA1286" s="307" t="n"/>
      <c r="CB1286" s="307" t="n"/>
      <c r="CC1286" s="307" t="n"/>
      <c r="CD1286" s="307" t="n"/>
      <c r="CE1286" s="307" t="n"/>
      <c r="CF1286" s="307" t="n"/>
      <c r="CG1286" s="307" t="n"/>
      <c r="CH1286" s="307" t="n"/>
      <c r="CI1286" s="307" t="n"/>
      <c r="CJ1286" s="307" t="n"/>
      <c r="CK1286" s="307" t="n"/>
      <c r="CL1286" s="307" t="n"/>
      <c r="CM1286" s="307" t="n"/>
      <c r="CN1286" s="307" t="n"/>
      <c r="CO1286" s="307" t="n"/>
      <c r="CP1286" s="307" t="n"/>
      <c r="CQ1286" s="307" t="n"/>
      <c r="CR1286" s="279" t="inlineStr"/>
      <c r="CS1286" s="280">
        <f>AVERAGE(Value(BY1286),value(CR1286))</f>
        <v/>
      </c>
      <c r="CT1286" s="421">
        <f>(IF(OR(MediaScorecard!BG1773="x", MediaScorecard!BH1773="x",MediaScorecard!BI1773="x",MediaScorecard!BJ1773="x",MediaScorecard!BK1773="x"),1, 2))</f>
        <v/>
      </c>
      <c r="CU1286" s="308" t="n"/>
      <c r="CV1286" s="308" t="n"/>
      <c r="CW1286" s="308" t="n"/>
      <c r="CX1286" s="309" t="n"/>
      <c r="CY1286" s="308" t="n"/>
      <c r="CZ1286" s="308" t="n"/>
      <c r="DA1286" s="308" t="n"/>
    </row>
    <row r="1287" ht="21" customHeight="1" s="590">
      <c r="A1287" s="421" t="n"/>
      <c r="B1287" s="270" t="n"/>
      <c r="C1287" s="266" t="n"/>
      <c r="D1287" s="267" t="inlineStr"/>
      <c r="E1287" s="267" t="inlineStr"/>
      <c r="F1287" s="268" t="inlineStr"/>
      <c r="G1287" s="421" t="n"/>
      <c r="H1287" s="269" t="n"/>
      <c r="I1287" s="421" t="n"/>
      <c r="J1287" s="421" t="n"/>
      <c r="K1287" s="421" t="n"/>
      <c r="L1287" s="421" t="n"/>
      <c r="M1287" s="421" t="n"/>
      <c r="N1287" s="421" t="n"/>
      <c r="O1287" s="421" t="n"/>
      <c r="P1287" s="421" t="n"/>
      <c r="Q1287" s="421" t="n"/>
      <c r="R1287" s="270" t="n"/>
      <c r="S1287" s="421" t="n"/>
      <c r="T1287" s="421" t="n"/>
      <c r="U1287" s="421" t="n"/>
      <c r="V1287" s="421" t="n"/>
      <c r="W1287" s="421" t="n"/>
      <c r="X1287" s="421" t="n"/>
      <c r="Y1287" s="421" t="n"/>
      <c r="Z1287" s="421" t="n"/>
      <c r="AA1287" s="421" t="n"/>
      <c r="AB1287" s="421" t="n"/>
      <c r="AC1287" s="421" t="n"/>
      <c r="AD1287" s="421" t="n"/>
      <c r="AE1287" s="421" t="n"/>
      <c r="AF1287" s="421" t="n"/>
      <c r="AG1287" s="421" t="n"/>
      <c r="AH1287" s="421" t="n"/>
      <c r="AI1287" s="421" t="n"/>
      <c r="AJ1287" s="297" t="n"/>
      <c r="AK1287" s="297" t="n"/>
      <c r="AL1287" s="284" t="n"/>
      <c r="AM1287" s="297" t="n"/>
      <c r="AN1287" s="285" t="n"/>
      <c r="AO1287" s="297" t="n"/>
      <c r="AP1287" s="297" t="n"/>
      <c r="AQ1287" s="297" t="n"/>
      <c r="AR1287" s="297" t="n"/>
      <c r="AS1287" s="297" t="n"/>
      <c r="AT1287" s="285" t="inlineStr">
        <is>
          <t>0</t>
        </is>
      </c>
      <c r="AU1287" s="297" t="inlineStr">
        <is>
          <t>0</t>
        </is>
      </c>
      <c r="AV1287" s="297" t="inlineStr">
        <is>
          <t>0</t>
        </is>
      </c>
      <c r="AW1287" s="297" t="inlineStr">
        <is>
          <t>0</t>
        </is>
      </c>
      <c r="AX1287" s="297" t="inlineStr">
        <is>
          <t>0</t>
        </is>
      </c>
      <c r="AY1287" s="286" t="inlineStr">
        <is>
          <t>0</t>
        </is>
      </c>
      <c r="AZ1287" s="286" t="inlineStr">
        <is>
          <t>0</t>
        </is>
      </c>
      <c r="BA1287" s="287" t="inlineStr">
        <is>
          <t>0</t>
        </is>
      </c>
      <c r="BB1287" s="286" t="inlineStr">
        <is>
          <t>0</t>
        </is>
      </c>
      <c r="BC1287" s="286" t="inlineStr">
        <is>
          <t>0</t>
        </is>
      </c>
      <c r="BD1287" s="286" t="inlineStr">
        <is>
          <t>0</t>
        </is>
      </c>
      <c r="BE1287" s="286" t="inlineStr">
        <is>
          <t>0</t>
        </is>
      </c>
      <c r="BF1287" s="286" t="inlineStr">
        <is>
          <t>0</t>
        </is>
      </c>
      <c r="BG1287" s="286" t="inlineStr">
        <is>
          <t>0</t>
        </is>
      </c>
      <c r="BH1287" s="297" t="inlineStr">
        <is>
          <t>0</t>
        </is>
      </c>
      <c r="BI1287" s="297" t="inlineStr">
        <is>
          <t>0</t>
        </is>
      </c>
      <c r="BJ1287" s="297" t="inlineStr">
        <is>
          <t>0</t>
        </is>
      </c>
      <c r="BK1287" s="297" t="inlineStr">
        <is>
          <t>0</t>
        </is>
      </c>
      <c r="BL1287" s="297" t="inlineStr">
        <is>
          <t>0</t>
        </is>
      </c>
      <c r="BM1287" s="297" t="inlineStr">
        <is>
          <t>0</t>
        </is>
      </c>
      <c r="BN1287" s="297" t="inlineStr">
        <is>
          <t>0</t>
        </is>
      </c>
      <c r="BO1287" s="285" t="inlineStr">
        <is>
          <t>0</t>
        </is>
      </c>
      <c r="BP1287" s="297" t="inlineStr">
        <is>
          <t>0</t>
        </is>
      </c>
      <c r="BQ1287" s="297" t="inlineStr">
        <is>
          <t>0</t>
        </is>
      </c>
      <c r="BR1287" s="297" t="inlineStr">
        <is>
          <t>0</t>
        </is>
      </c>
      <c r="BS1287" s="297" t="inlineStr">
        <is>
          <t>0</t>
        </is>
      </c>
      <c r="BT1287" s="297" t="inlineStr">
        <is>
          <t>0</t>
        </is>
      </c>
      <c r="BU1287" s="297" t="inlineStr">
        <is>
          <t>0</t>
        </is>
      </c>
      <c r="BV1287" s="297" t="inlineStr">
        <is>
          <t>0</t>
        </is>
      </c>
      <c r="BW1287" s="288" t="inlineStr">
        <is>
          <t>0</t>
        </is>
      </c>
      <c r="BX1287" s="276">
        <f>SUM(IF(COUNTIF(#REF!, "*1.*"), 2, 0), IF(COUNTIF(#REF!, "*2.*"), 2, 0), IF(COUNTIF(#REF!, "*3.*"), 2, 0), IF(COUNTIF(#REF!, "*4.*"), 2, 0), IF(COUNTIF(#REF!, "*5.*"), 2, 0), IF(COUNTIF(#REF!, "*6.*"), 2, 0))</f>
        <v/>
      </c>
      <c r="BY1287" s="277">
        <f t="array" ref="BY1287">SUM(VALUE(AT1287),VALUE(AU1287),VALUE(AV1287),VALUE(AW1287),VALUE(AX1287),VALUE(AY1287),VALUE(AZ1287),VALUE(BB1287),VALUE(BC1287),VALUE(BD1287),VALUE(BE1287),VALUE(BF1287),VALUE(BG1287),VALUE(BH1287),VALUE(BI1287),VALUE(BJ1287),VALUE(BK1287),VALUE(BL1287),VALUE(BM1287),VALUE(BN1287),VALUE(BO1287),VALUE(BP1287),VALUE(BQ1287),VALUE(BR1287),VALUE(BS1287),VALUE(BT1287),VALUE(BU1287),VALUE(BV1287),VALUE(BW1287))</f>
        <v/>
      </c>
      <c r="BZ1287" s="307" t="n"/>
      <c r="CA1287" s="307" t="n"/>
      <c r="CB1287" s="307" t="n"/>
      <c r="CC1287" s="307" t="n"/>
      <c r="CD1287" s="307" t="n"/>
      <c r="CE1287" s="307" t="n"/>
      <c r="CF1287" s="307" t="n"/>
      <c r="CG1287" s="307" t="n"/>
      <c r="CH1287" s="307" t="n"/>
      <c r="CI1287" s="307" t="n"/>
      <c r="CJ1287" s="307" t="n"/>
      <c r="CK1287" s="307" t="n"/>
      <c r="CL1287" s="307" t="n"/>
      <c r="CM1287" s="307" t="n"/>
      <c r="CN1287" s="307" t="n"/>
      <c r="CO1287" s="307" t="n"/>
      <c r="CP1287" s="307" t="n"/>
      <c r="CQ1287" s="307" t="n"/>
      <c r="CR1287" s="279" t="inlineStr"/>
      <c r="CS1287" s="280">
        <f>AVERAGE(Value(BY1287),value(CR1287))</f>
        <v/>
      </c>
      <c r="CT1287" s="421">
        <f>(IF(OR(MediaScorecard!BG1774="x", MediaScorecard!BH1774="x",MediaScorecard!BI1774="x",MediaScorecard!BJ1774="x",MediaScorecard!BK1774="x"),1, 2))</f>
        <v/>
      </c>
      <c r="CU1287" s="308" t="n"/>
      <c r="CV1287" s="308" t="n"/>
      <c r="CW1287" s="308" t="n"/>
      <c r="CX1287" s="309" t="n"/>
      <c r="CY1287" s="308" t="n"/>
      <c r="CZ1287" s="308" t="n"/>
      <c r="DA1287" s="308" t="n"/>
    </row>
    <row r="1288" ht="21" customHeight="1" s="590">
      <c r="A1288" s="421" t="n"/>
      <c r="B1288" s="270" t="n"/>
      <c r="C1288" s="266" t="n"/>
      <c r="D1288" s="267" t="inlineStr"/>
      <c r="E1288" s="267" t="inlineStr"/>
      <c r="F1288" s="268" t="inlineStr"/>
      <c r="G1288" s="421" t="n"/>
      <c r="H1288" s="269" t="n"/>
      <c r="I1288" s="421" t="n"/>
      <c r="J1288" s="421" t="n"/>
      <c r="K1288" s="421" t="n"/>
      <c r="L1288" s="421" t="n"/>
      <c r="M1288" s="421" t="n"/>
      <c r="N1288" s="421" t="n"/>
      <c r="O1288" s="421" t="n"/>
      <c r="P1288" s="421" t="n"/>
      <c r="Q1288" s="421" t="n"/>
      <c r="R1288" s="270" t="n"/>
      <c r="S1288" s="421" t="n"/>
      <c r="T1288" s="421" t="n"/>
      <c r="U1288" s="421" t="n"/>
      <c r="V1288" s="421" t="n"/>
      <c r="W1288" s="421" t="n"/>
      <c r="X1288" s="421" t="n"/>
      <c r="Y1288" s="421" t="n"/>
      <c r="Z1288" s="421" t="n"/>
      <c r="AA1288" s="421" t="n"/>
      <c r="AB1288" s="421" t="n"/>
      <c r="AC1288" s="421" t="n"/>
      <c r="AD1288" s="421" t="n"/>
      <c r="AE1288" s="421" t="n"/>
      <c r="AF1288" s="421" t="n"/>
      <c r="AG1288" s="421" t="n"/>
      <c r="AH1288" s="421" t="n"/>
      <c r="AI1288" s="421" t="n"/>
      <c r="AJ1288" s="297" t="n"/>
      <c r="AK1288" s="297" t="n"/>
      <c r="AL1288" s="284" t="n"/>
      <c r="AM1288" s="297" t="n"/>
      <c r="AN1288" s="285" t="n"/>
      <c r="AO1288" s="297" t="n"/>
      <c r="AP1288" s="297" t="n"/>
      <c r="AQ1288" s="297" t="n"/>
      <c r="AR1288" s="297" t="n"/>
      <c r="AS1288" s="297" t="n"/>
      <c r="AT1288" s="285" t="inlineStr">
        <is>
          <t>0</t>
        </is>
      </c>
      <c r="AU1288" s="297" t="inlineStr">
        <is>
          <t>0</t>
        </is>
      </c>
      <c r="AV1288" s="297" t="inlineStr">
        <is>
          <t>0</t>
        </is>
      </c>
      <c r="AW1288" s="297" t="inlineStr">
        <is>
          <t>0</t>
        </is>
      </c>
      <c r="AX1288" s="297" t="inlineStr">
        <is>
          <t>0</t>
        </is>
      </c>
      <c r="AY1288" s="286" t="inlineStr">
        <is>
          <t>0</t>
        </is>
      </c>
      <c r="AZ1288" s="286" t="inlineStr">
        <is>
          <t>0</t>
        </is>
      </c>
      <c r="BA1288" s="287" t="inlineStr">
        <is>
          <t>0</t>
        </is>
      </c>
      <c r="BB1288" s="286" t="inlineStr">
        <is>
          <t>0</t>
        </is>
      </c>
      <c r="BC1288" s="286" t="inlineStr">
        <is>
          <t>0</t>
        </is>
      </c>
      <c r="BD1288" s="286" t="inlineStr">
        <is>
          <t>0</t>
        </is>
      </c>
      <c r="BE1288" s="286" t="inlineStr">
        <is>
          <t>0</t>
        </is>
      </c>
      <c r="BF1288" s="286" t="inlineStr">
        <is>
          <t>0</t>
        </is>
      </c>
      <c r="BG1288" s="286" t="inlineStr">
        <is>
          <t>0</t>
        </is>
      </c>
      <c r="BH1288" s="297" t="inlineStr">
        <is>
          <t>0</t>
        </is>
      </c>
      <c r="BI1288" s="297" t="inlineStr">
        <is>
          <t>0</t>
        </is>
      </c>
      <c r="BJ1288" s="297" t="inlineStr">
        <is>
          <t>0</t>
        </is>
      </c>
      <c r="BK1288" s="297" t="inlineStr">
        <is>
          <t>0</t>
        </is>
      </c>
      <c r="BL1288" s="297" t="inlineStr">
        <is>
          <t>0</t>
        </is>
      </c>
      <c r="BM1288" s="297" t="inlineStr">
        <is>
          <t>0</t>
        </is>
      </c>
      <c r="BN1288" s="297" t="inlineStr">
        <is>
          <t>0</t>
        </is>
      </c>
      <c r="BO1288" s="285" t="inlineStr">
        <is>
          <t>0</t>
        </is>
      </c>
      <c r="BP1288" s="297" t="inlineStr">
        <is>
          <t>0</t>
        </is>
      </c>
      <c r="BQ1288" s="297" t="inlineStr">
        <is>
          <t>0</t>
        </is>
      </c>
      <c r="BR1288" s="297" t="inlineStr">
        <is>
          <t>0</t>
        </is>
      </c>
      <c r="BS1288" s="297" t="inlineStr">
        <is>
          <t>0</t>
        </is>
      </c>
      <c r="BT1288" s="297" t="inlineStr">
        <is>
          <t>0</t>
        </is>
      </c>
      <c r="BU1288" s="297" t="inlineStr">
        <is>
          <t>0</t>
        </is>
      </c>
      <c r="BV1288" s="297" t="inlineStr">
        <is>
          <t>0</t>
        </is>
      </c>
      <c r="BW1288" s="288" t="inlineStr">
        <is>
          <t>0</t>
        </is>
      </c>
      <c r="BX1288" s="276">
        <f>SUM(IF(COUNTIF(#REF!, "*1.*"), 2, 0), IF(COUNTIF(#REF!, "*2.*"), 2, 0), IF(COUNTIF(#REF!, "*3.*"), 2, 0), IF(COUNTIF(#REF!, "*4.*"), 2, 0), IF(COUNTIF(#REF!, "*5.*"), 2, 0), IF(COUNTIF(#REF!, "*6.*"), 2, 0))</f>
        <v/>
      </c>
      <c r="BY1288" s="277">
        <f t="array" ref="BY1288">SUM(VALUE(AT1288),VALUE(AU1288),VALUE(AV1288),VALUE(AW1288),VALUE(AX1288),VALUE(AY1288),VALUE(AZ1288),VALUE(BB1288),VALUE(BC1288),VALUE(BD1288),VALUE(BE1288),VALUE(BF1288),VALUE(BG1288),VALUE(BH1288),VALUE(BI1288),VALUE(BJ1288),VALUE(BK1288),VALUE(BL1288),VALUE(BM1288),VALUE(BN1288),VALUE(BO1288),VALUE(BP1288),VALUE(BQ1288),VALUE(BR1288),VALUE(BS1288),VALUE(BT1288),VALUE(BU1288),VALUE(BV1288),VALUE(BW1288))</f>
        <v/>
      </c>
      <c r="BZ1288" s="307" t="n"/>
      <c r="CA1288" s="307" t="n"/>
      <c r="CB1288" s="307" t="n"/>
      <c r="CC1288" s="307" t="n"/>
      <c r="CD1288" s="307" t="n"/>
      <c r="CE1288" s="307" t="n"/>
      <c r="CF1288" s="307" t="n"/>
      <c r="CG1288" s="307" t="n"/>
      <c r="CH1288" s="307" t="n"/>
      <c r="CI1288" s="307" t="n"/>
      <c r="CJ1288" s="307" t="n"/>
      <c r="CK1288" s="307" t="n"/>
      <c r="CL1288" s="307" t="n"/>
      <c r="CM1288" s="307" t="n"/>
      <c r="CN1288" s="307" t="n"/>
      <c r="CO1288" s="307" t="n"/>
      <c r="CP1288" s="307" t="n"/>
      <c r="CQ1288" s="307" t="n"/>
      <c r="CR1288" s="279" t="inlineStr"/>
      <c r="CS1288" s="280">
        <f>AVERAGE(Value(BY1288),value(CR1288))</f>
        <v/>
      </c>
      <c r="CT1288" s="421">
        <f>(IF(OR(MediaScorecard!BG1775="x", MediaScorecard!BH1775="x",MediaScorecard!BI1775="x",MediaScorecard!BJ1775="x",MediaScorecard!BK1775="x"),1, 2))</f>
        <v/>
      </c>
      <c r="CU1288" s="308" t="n"/>
      <c r="CV1288" s="308" t="n"/>
      <c r="CW1288" s="308" t="n"/>
      <c r="CX1288" s="309" t="n"/>
      <c r="CY1288" s="308" t="n"/>
      <c r="CZ1288" s="308" t="n"/>
      <c r="DA1288" s="308" t="n"/>
    </row>
    <row r="1289" ht="21" customHeight="1" s="590">
      <c r="A1289" s="421" t="n"/>
      <c r="B1289" s="270" t="n"/>
      <c r="C1289" s="266" t="n"/>
      <c r="D1289" s="267" t="inlineStr"/>
      <c r="E1289" s="267" t="inlineStr"/>
      <c r="F1289" s="268" t="inlineStr"/>
      <c r="G1289" s="421" t="n"/>
      <c r="H1289" s="269" t="n"/>
      <c r="I1289" s="421" t="n"/>
      <c r="J1289" s="421" t="n"/>
      <c r="K1289" s="421" t="n"/>
      <c r="L1289" s="421" t="n"/>
      <c r="M1289" s="421" t="n"/>
      <c r="N1289" s="421" t="n"/>
      <c r="O1289" s="421" t="n"/>
      <c r="P1289" s="421" t="n"/>
      <c r="Q1289" s="421" t="n"/>
      <c r="R1289" s="270" t="n"/>
      <c r="S1289" s="421" t="n"/>
      <c r="T1289" s="421" t="n"/>
      <c r="U1289" s="421" t="n"/>
      <c r="V1289" s="421" t="n"/>
      <c r="W1289" s="421" t="n"/>
      <c r="X1289" s="421" t="n"/>
      <c r="Y1289" s="421" t="n"/>
      <c r="Z1289" s="421" t="n"/>
      <c r="AA1289" s="421" t="n"/>
      <c r="AB1289" s="421" t="n"/>
      <c r="AC1289" s="421" t="n"/>
      <c r="AD1289" s="421" t="n"/>
      <c r="AE1289" s="421" t="n"/>
      <c r="AF1289" s="421" t="n"/>
      <c r="AG1289" s="421" t="n"/>
      <c r="AH1289" s="421" t="n"/>
      <c r="AI1289" s="421" t="n"/>
      <c r="AJ1289" s="297" t="n"/>
      <c r="AK1289" s="297" t="n"/>
      <c r="AL1289" s="284" t="n"/>
      <c r="AM1289" s="297" t="n"/>
      <c r="AN1289" s="285" t="n"/>
      <c r="AO1289" s="297" t="n"/>
      <c r="AP1289" s="297" t="n"/>
      <c r="AQ1289" s="297" t="n"/>
      <c r="AR1289" s="297" t="n"/>
      <c r="AS1289" s="297" t="n"/>
      <c r="AT1289" s="285" t="inlineStr">
        <is>
          <t>0</t>
        </is>
      </c>
      <c r="AU1289" s="297" t="inlineStr">
        <is>
          <t>0</t>
        </is>
      </c>
      <c r="AV1289" s="297" t="inlineStr">
        <is>
          <t>0</t>
        </is>
      </c>
      <c r="AW1289" s="297" t="inlineStr">
        <is>
          <t>0</t>
        </is>
      </c>
      <c r="AX1289" s="297" t="inlineStr">
        <is>
          <t>0</t>
        </is>
      </c>
      <c r="AY1289" s="286" t="inlineStr">
        <is>
          <t>0</t>
        </is>
      </c>
      <c r="AZ1289" s="286" t="inlineStr">
        <is>
          <t>0</t>
        </is>
      </c>
      <c r="BA1289" s="287" t="inlineStr">
        <is>
          <t>0</t>
        </is>
      </c>
      <c r="BB1289" s="286" t="inlineStr">
        <is>
          <t>0</t>
        </is>
      </c>
      <c r="BC1289" s="286" t="inlineStr">
        <is>
          <t>0</t>
        </is>
      </c>
      <c r="BD1289" s="286" t="inlineStr">
        <is>
          <t>0</t>
        </is>
      </c>
      <c r="BE1289" s="286" t="inlineStr">
        <is>
          <t>0</t>
        </is>
      </c>
      <c r="BF1289" s="286" t="inlineStr">
        <is>
          <t>0</t>
        </is>
      </c>
      <c r="BG1289" s="286" t="inlineStr">
        <is>
          <t>0</t>
        </is>
      </c>
      <c r="BH1289" s="297" t="inlineStr">
        <is>
          <t>0</t>
        </is>
      </c>
      <c r="BI1289" s="297" t="inlineStr">
        <is>
          <t>0</t>
        </is>
      </c>
      <c r="BJ1289" s="297" t="inlineStr">
        <is>
          <t>0</t>
        </is>
      </c>
      <c r="BK1289" s="297" t="inlineStr">
        <is>
          <t>0</t>
        </is>
      </c>
      <c r="BL1289" s="297" t="inlineStr">
        <is>
          <t>0</t>
        </is>
      </c>
      <c r="BM1289" s="297" t="inlineStr">
        <is>
          <t>0</t>
        </is>
      </c>
      <c r="BN1289" s="297" t="inlineStr">
        <is>
          <t>0</t>
        </is>
      </c>
      <c r="BO1289" s="285" t="inlineStr">
        <is>
          <t>0</t>
        </is>
      </c>
      <c r="BP1289" s="297" t="inlineStr">
        <is>
          <t>0</t>
        </is>
      </c>
      <c r="BQ1289" s="297" t="inlineStr">
        <is>
          <t>0</t>
        </is>
      </c>
      <c r="BR1289" s="297" t="inlineStr">
        <is>
          <t>0</t>
        </is>
      </c>
      <c r="BS1289" s="297" t="inlineStr">
        <is>
          <t>0</t>
        </is>
      </c>
      <c r="BT1289" s="297" t="inlineStr">
        <is>
          <t>0</t>
        </is>
      </c>
      <c r="BU1289" s="297" t="inlineStr">
        <is>
          <t>0</t>
        </is>
      </c>
      <c r="BV1289" s="297" t="inlineStr">
        <is>
          <t>0</t>
        </is>
      </c>
      <c r="BW1289" s="288" t="inlineStr">
        <is>
          <t>0</t>
        </is>
      </c>
      <c r="BX1289" s="276">
        <f>SUM(IF(COUNTIF(#REF!, "*1.*"), 2, 0), IF(COUNTIF(#REF!, "*2.*"), 2, 0), IF(COUNTIF(#REF!, "*3.*"), 2, 0), IF(COUNTIF(#REF!, "*4.*"), 2, 0), IF(COUNTIF(#REF!, "*5.*"), 2, 0), IF(COUNTIF(#REF!, "*6.*"), 2, 0))</f>
        <v/>
      </c>
      <c r="BY1289" s="277">
        <f t="array" ref="BY1289">SUM(VALUE(AT1289),VALUE(AU1289),VALUE(AV1289),VALUE(AW1289),VALUE(AX1289),VALUE(AY1289),VALUE(AZ1289),VALUE(BB1289),VALUE(BC1289),VALUE(BD1289),VALUE(BE1289),VALUE(BF1289),VALUE(BG1289),VALUE(BH1289),VALUE(BI1289),VALUE(BJ1289),VALUE(BK1289),VALUE(BL1289),VALUE(BM1289),VALUE(BN1289),VALUE(BO1289),VALUE(BP1289),VALUE(BQ1289),VALUE(BR1289),VALUE(BS1289),VALUE(BT1289),VALUE(BU1289),VALUE(BV1289),VALUE(BW1289))</f>
        <v/>
      </c>
      <c r="BZ1289" s="307" t="n"/>
      <c r="CA1289" s="307" t="n"/>
      <c r="CB1289" s="307" t="n"/>
      <c r="CC1289" s="307" t="n"/>
      <c r="CD1289" s="307" t="n"/>
      <c r="CE1289" s="307" t="n"/>
      <c r="CF1289" s="307" t="n"/>
      <c r="CG1289" s="307" t="n"/>
      <c r="CH1289" s="307" t="n"/>
      <c r="CI1289" s="307" t="n"/>
      <c r="CJ1289" s="307" t="n"/>
      <c r="CK1289" s="307" t="n"/>
      <c r="CL1289" s="307" t="n"/>
      <c r="CM1289" s="307" t="n"/>
      <c r="CN1289" s="307" t="n"/>
      <c r="CO1289" s="307" t="n"/>
      <c r="CP1289" s="307" t="n"/>
      <c r="CQ1289" s="307" t="n"/>
      <c r="CR1289" s="279" t="inlineStr"/>
      <c r="CS1289" s="280">
        <f>AVERAGE(Value(BY1289),value(CR1289))</f>
        <v/>
      </c>
      <c r="CT1289" s="421">
        <f>(IF(OR(MediaScorecard!BG1776="x", MediaScorecard!BH1776="x",MediaScorecard!BI1776="x",MediaScorecard!BJ1776="x",MediaScorecard!BK1776="x"),1, 2))</f>
        <v/>
      </c>
      <c r="CU1289" s="308" t="n"/>
      <c r="CV1289" s="308" t="n"/>
      <c r="CW1289" s="308" t="n"/>
      <c r="CX1289" s="309" t="n"/>
      <c r="CY1289" s="308" t="n"/>
      <c r="CZ1289" s="308" t="n"/>
      <c r="DA1289" s="308" t="n"/>
    </row>
    <row r="1290" ht="21" customHeight="1" s="590">
      <c r="A1290" s="421" t="n"/>
      <c r="B1290" s="270" t="n"/>
      <c r="C1290" s="266" t="n"/>
      <c r="D1290" s="267" t="inlineStr"/>
      <c r="E1290" s="267" t="inlineStr"/>
      <c r="F1290" s="268" t="inlineStr"/>
      <c r="G1290" s="421" t="n"/>
      <c r="H1290" s="269" t="n"/>
      <c r="I1290" s="421" t="n"/>
      <c r="J1290" s="421" t="n"/>
      <c r="K1290" s="421" t="n"/>
      <c r="L1290" s="421" t="n"/>
      <c r="M1290" s="421" t="n"/>
      <c r="N1290" s="421" t="n"/>
      <c r="O1290" s="421" t="n"/>
      <c r="P1290" s="421" t="n"/>
      <c r="Q1290" s="421" t="n"/>
      <c r="R1290" s="270" t="n"/>
      <c r="S1290" s="421" t="n"/>
      <c r="T1290" s="421" t="n"/>
      <c r="U1290" s="421" t="n"/>
      <c r="V1290" s="421" t="n"/>
      <c r="W1290" s="421" t="n"/>
      <c r="X1290" s="421" t="n"/>
      <c r="Y1290" s="421" t="n"/>
      <c r="Z1290" s="421" t="n"/>
      <c r="AA1290" s="421" t="n"/>
      <c r="AB1290" s="421" t="n"/>
      <c r="AC1290" s="421" t="n"/>
      <c r="AD1290" s="421" t="n"/>
      <c r="AE1290" s="421" t="n"/>
      <c r="AF1290" s="421" t="n"/>
      <c r="AG1290" s="421" t="n"/>
      <c r="AH1290" s="421" t="n"/>
      <c r="AI1290" s="421" t="n"/>
      <c r="AJ1290" s="297" t="n"/>
      <c r="AK1290" s="297" t="n"/>
      <c r="AL1290" s="284" t="n"/>
      <c r="AM1290" s="297" t="n"/>
      <c r="AN1290" s="285" t="n"/>
      <c r="AO1290" s="297" t="n"/>
      <c r="AP1290" s="297" t="n"/>
      <c r="AQ1290" s="297" t="n"/>
      <c r="AR1290" s="297" t="n"/>
      <c r="AS1290" s="297" t="n"/>
      <c r="AT1290" s="285" t="inlineStr">
        <is>
          <t>0</t>
        </is>
      </c>
      <c r="AU1290" s="297" t="inlineStr">
        <is>
          <t>0</t>
        </is>
      </c>
      <c r="AV1290" s="297" t="inlineStr">
        <is>
          <t>0</t>
        </is>
      </c>
      <c r="AW1290" s="297" t="inlineStr">
        <is>
          <t>0</t>
        </is>
      </c>
      <c r="AX1290" s="297" t="inlineStr">
        <is>
          <t>0</t>
        </is>
      </c>
      <c r="AY1290" s="286" t="inlineStr">
        <is>
          <t>0</t>
        </is>
      </c>
      <c r="AZ1290" s="286" t="inlineStr">
        <is>
          <t>0</t>
        </is>
      </c>
      <c r="BA1290" s="287" t="inlineStr">
        <is>
          <t>0</t>
        </is>
      </c>
      <c r="BB1290" s="286" t="inlineStr">
        <is>
          <t>0</t>
        </is>
      </c>
      <c r="BC1290" s="286" t="inlineStr">
        <is>
          <t>0</t>
        </is>
      </c>
      <c r="BD1290" s="286" t="inlineStr">
        <is>
          <t>0</t>
        </is>
      </c>
      <c r="BE1290" s="286" t="inlineStr">
        <is>
          <t>0</t>
        </is>
      </c>
      <c r="BF1290" s="286" t="inlineStr">
        <is>
          <t>0</t>
        </is>
      </c>
      <c r="BG1290" s="286" t="inlineStr">
        <is>
          <t>0</t>
        </is>
      </c>
      <c r="BH1290" s="297" t="inlineStr">
        <is>
          <t>0</t>
        </is>
      </c>
      <c r="BI1290" s="297" t="inlineStr">
        <is>
          <t>0</t>
        </is>
      </c>
      <c r="BJ1290" s="297" t="inlineStr">
        <is>
          <t>0</t>
        </is>
      </c>
      <c r="BK1290" s="297" t="inlineStr">
        <is>
          <t>0</t>
        </is>
      </c>
      <c r="BL1290" s="297" t="inlineStr">
        <is>
          <t>0</t>
        </is>
      </c>
      <c r="BM1290" s="297" t="inlineStr">
        <is>
          <t>0</t>
        </is>
      </c>
      <c r="BN1290" s="297" t="inlineStr">
        <is>
          <t>0</t>
        </is>
      </c>
      <c r="BO1290" s="285" t="inlineStr">
        <is>
          <t>0</t>
        </is>
      </c>
      <c r="BP1290" s="297" t="inlineStr">
        <is>
          <t>0</t>
        </is>
      </c>
      <c r="BQ1290" s="297" t="inlineStr">
        <is>
          <t>0</t>
        </is>
      </c>
      <c r="BR1290" s="297" t="inlineStr">
        <is>
          <t>0</t>
        </is>
      </c>
      <c r="BS1290" s="297" t="inlineStr">
        <is>
          <t>0</t>
        </is>
      </c>
      <c r="BT1290" s="297" t="inlineStr">
        <is>
          <t>0</t>
        </is>
      </c>
      <c r="BU1290" s="297" t="inlineStr">
        <is>
          <t>0</t>
        </is>
      </c>
      <c r="BV1290" s="297" t="inlineStr">
        <is>
          <t>0</t>
        </is>
      </c>
      <c r="BW1290" s="288" t="inlineStr">
        <is>
          <t>0</t>
        </is>
      </c>
      <c r="BX1290" s="276">
        <f>SUM(IF(COUNTIF(#REF!, "*1.*"), 2, 0), IF(COUNTIF(#REF!, "*2.*"), 2, 0), IF(COUNTIF(#REF!, "*3.*"), 2, 0), IF(COUNTIF(#REF!, "*4.*"), 2, 0), IF(COUNTIF(#REF!, "*5.*"), 2, 0), IF(COUNTIF(#REF!, "*6.*"), 2, 0))</f>
        <v/>
      </c>
      <c r="BY1290" s="277">
        <f t="array" ref="BY1290">SUM(VALUE(AT1290),VALUE(AU1290),VALUE(AV1290),VALUE(AW1290),VALUE(AX1290),VALUE(AY1290),VALUE(AZ1290),VALUE(BB1290),VALUE(BC1290),VALUE(BD1290),VALUE(BE1290),VALUE(BF1290),VALUE(BG1290),VALUE(BH1290),VALUE(BI1290),VALUE(BJ1290),VALUE(BK1290),VALUE(BL1290),VALUE(BM1290),VALUE(BN1290),VALUE(BO1290),VALUE(BP1290),VALUE(BQ1290),VALUE(BR1290),VALUE(BS1290),VALUE(BT1290),VALUE(BU1290),VALUE(BV1290),VALUE(BW1290))</f>
        <v/>
      </c>
      <c r="BZ1290" s="307" t="n"/>
      <c r="CA1290" s="307" t="n"/>
      <c r="CB1290" s="307" t="n"/>
      <c r="CC1290" s="307" t="n"/>
      <c r="CD1290" s="307" t="n"/>
      <c r="CE1290" s="307" t="n"/>
      <c r="CF1290" s="307" t="n"/>
      <c r="CG1290" s="307" t="n"/>
      <c r="CH1290" s="307" t="n"/>
      <c r="CI1290" s="307" t="n"/>
      <c r="CJ1290" s="307" t="n"/>
      <c r="CK1290" s="307" t="n"/>
      <c r="CL1290" s="307" t="n"/>
      <c r="CM1290" s="307" t="n"/>
      <c r="CN1290" s="307" t="n"/>
      <c r="CO1290" s="307" t="n"/>
      <c r="CP1290" s="307" t="n"/>
      <c r="CQ1290" s="307" t="n"/>
      <c r="CR1290" s="279" t="inlineStr"/>
      <c r="CS1290" s="280">
        <f>AVERAGE(Value(BY1290),value(CR1290))</f>
        <v/>
      </c>
      <c r="CT1290" s="421">
        <f>(IF(OR(MediaScorecard!BG1777="x", MediaScorecard!BH1777="x",MediaScorecard!BI1777="x",MediaScorecard!BJ1777="x",MediaScorecard!BK1777="x"),1, 2))</f>
        <v/>
      </c>
      <c r="CU1290" s="308" t="n"/>
      <c r="CV1290" s="308" t="n"/>
      <c r="CW1290" s="308" t="n"/>
      <c r="CX1290" s="309" t="n"/>
      <c r="CY1290" s="308" t="n"/>
      <c r="CZ1290" s="308" t="n"/>
      <c r="DA1290" s="308" t="n"/>
    </row>
    <row r="1291" ht="21" customHeight="1" s="590">
      <c r="A1291" s="421" t="n"/>
      <c r="B1291" s="270" t="n"/>
      <c r="C1291" s="266" t="n"/>
      <c r="D1291" s="267" t="inlineStr"/>
      <c r="E1291" s="267" t="inlineStr"/>
      <c r="F1291" s="268" t="inlineStr"/>
      <c r="G1291" s="421" t="n"/>
      <c r="H1291" s="269" t="n"/>
      <c r="I1291" s="421" t="n"/>
      <c r="J1291" s="421" t="n"/>
      <c r="K1291" s="421" t="n"/>
      <c r="L1291" s="421" t="n"/>
      <c r="M1291" s="421" t="n"/>
      <c r="N1291" s="421" t="n"/>
      <c r="O1291" s="421" t="n"/>
      <c r="P1291" s="421" t="n"/>
      <c r="Q1291" s="421" t="n"/>
      <c r="R1291" s="270" t="n"/>
      <c r="S1291" s="421" t="n"/>
      <c r="T1291" s="421" t="n"/>
      <c r="U1291" s="421" t="n"/>
      <c r="V1291" s="421" t="n"/>
      <c r="W1291" s="421" t="n"/>
      <c r="X1291" s="421" t="n"/>
      <c r="Y1291" s="421" t="n"/>
      <c r="Z1291" s="421" t="n"/>
      <c r="AA1291" s="421" t="n"/>
      <c r="AB1291" s="421" t="n"/>
      <c r="AC1291" s="421" t="n"/>
      <c r="AD1291" s="421" t="n"/>
      <c r="AE1291" s="421" t="n"/>
      <c r="AF1291" s="421" t="n"/>
      <c r="AG1291" s="421" t="n"/>
      <c r="AH1291" s="421" t="n"/>
      <c r="AI1291" s="421" t="n"/>
      <c r="AJ1291" s="297" t="n"/>
      <c r="AK1291" s="297" t="n"/>
      <c r="AL1291" s="284" t="n"/>
      <c r="AM1291" s="297" t="n"/>
      <c r="AN1291" s="285" t="n"/>
      <c r="AO1291" s="297" t="n"/>
      <c r="AP1291" s="297" t="n"/>
      <c r="AQ1291" s="297" t="n"/>
      <c r="AR1291" s="297" t="n"/>
      <c r="AS1291" s="297" t="n"/>
      <c r="AT1291" s="285" t="inlineStr">
        <is>
          <t>0</t>
        </is>
      </c>
      <c r="AU1291" s="297" t="inlineStr">
        <is>
          <t>0</t>
        </is>
      </c>
      <c r="AV1291" s="297" t="inlineStr">
        <is>
          <t>0</t>
        </is>
      </c>
      <c r="AW1291" s="297" t="inlineStr">
        <is>
          <t>0</t>
        </is>
      </c>
      <c r="AX1291" s="297" t="inlineStr">
        <is>
          <t>0</t>
        </is>
      </c>
      <c r="AY1291" s="286" t="inlineStr">
        <is>
          <t>0</t>
        </is>
      </c>
      <c r="AZ1291" s="286" t="inlineStr">
        <is>
          <t>0</t>
        </is>
      </c>
      <c r="BA1291" s="287" t="inlineStr">
        <is>
          <t>0</t>
        </is>
      </c>
      <c r="BB1291" s="286" t="inlineStr">
        <is>
          <t>0</t>
        </is>
      </c>
      <c r="BC1291" s="286" t="inlineStr">
        <is>
          <t>0</t>
        </is>
      </c>
      <c r="BD1291" s="286" t="inlineStr">
        <is>
          <t>0</t>
        </is>
      </c>
      <c r="BE1291" s="286" t="inlineStr">
        <is>
          <t>0</t>
        </is>
      </c>
      <c r="BF1291" s="286" t="inlineStr">
        <is>
          <t>0</t>
        </is>
      </c>
      <c r="BG1291" s="286" t="inlineStr">
        <is>
          <t>0</t>
        </is>
      </c>
      <c r="BH1291" s="297" t="inlineStr">
        <is>
          <t>0</t>
        </is>
      </c>
      <c r="BI1291" s="297" t="inlineStr">
        <is>
          <t>0</t>
        </is>
      </c>
      <c r="BJ1291" s="297" t="inlineStr">
        <is>
          <t>0</t>
        </is>
      </c>
      <c r="BK1291" s="297" t="inlineStr">
        <is>
          <t>0</t>
        </is>
      </c>
      <c r="BL1291" s="297" t="inlineStr">
        <is>
          <t>0</t>
        </is>
      </c>
      <c r="BM1291" s="297" t="inlineStr">
        <is>
          <t>0</t>
        </is>
      </c>
      <c r="BN1291" s="297" t="inlineStr">
        <is>
          <t>0</t>
        </is>
      </c>
      <c r="BO1291" s="285" t="inlineStr">
        <is>
          <t>0</t>
        </is>
      </c>
      <c r="BP1291" s="297" t="inlineStr">
        <is>
          <t>0</t>
        </is>
      </c>
      <c r="BQ1291" s="297" t="inlineStr">
        <is>
          <t>0</t>
        </is>
      </c>
      <c r="BR1291" s="297" t="inlineStr">
        <is>
          <t>0</t>
        </is>
      </c>
      <c r="BS1291" s="297" t="inlineStr">
        <is>
          <t>0</t>
        </is>
      </c>
      <c r="BT1291" s="297" t="inlineStr">
        <is>
          <t>0</t>
        </is>
      </c>
      <c r="BU1291" s="297" t="inlineStr">
        <is>
          <t>0</t>
        </is>
      </c>
      <c r="BV1291" s="297" t="inlineStr">
        <is>
          <t>0</t>
        </is>
      </c>
      <c r="BW1291" s="288" t="inlineStr">
        <is>
          <t>0</t>
        </is>
      </c>
      <c r="BX1291" s="276">
        <f>SUM(IF(COUNTIF(#REF!, "*1.*"), 2, 0), IF(COUNTIF(#REF!, "*2.*"), 2, 0), IF(COUNTIF(#REF!, "*3.*"), 2, 0), IF(COUNTIF(#REF!, "*4.*"), 2, 0), IF(COUNTIF(#REF!, "*5.*"), 2, 0), IF(COUNTIF(#REF!, "*6.*"), 2, 0))</f>
        <v/>
      </c>
      <c r="BY1291" s="277">
        <f t="array" ref="BY1291">SUM(VALUE(AT1291),VALUE(AU1291),VALUE(AV1291),VALUE(AW1291),VALUE(AX1291),VALUE(AY1291),VALUE(AZ1291),VALUE(BB1291),VALUE(BC1291),VALUE(BD1291),VALUE(BE1291),VALUE(BF1291),VALUE(BG1291),VALUE(BH1291),VALUE(BI1291),VALUE(BJ1291),VALUE(BK1291),VALUE(BL1291),VALUE(BM1291),VALUE(BN1291),VALUE(BO1291),VALUE(BP1291),VALUE(BQ1291),VALUE(BR1291),VALUE(BS1291),VALUE(BT1291),VALUE(BU1291),VALUE(BV1291),VALUE(BW1291))</f>
        <v/>
      </c>
      <c r="BZ1291" s="307" t="n"/>
      <c r="CA1291" s="307" t="n"/>
      <c r="CB1291" s="307" t="n"/>
      <c r="CC1291" s="307" t="n"/>
      <c r="CD1291" s="307" t="n"/>
      <c r="CE1291" s="307" t="n"/>
      <c r="CF1291" s="307" t="n"/>
      <c r="CG1291" s="307" t="n"/>
      <c r="CH1291" s="307" t="n"/>
      <c r="CI1291" s="307" t="n"/>
      <c r="CJ1291" s="307" t="n"/>
      <c r="CK1291" s="307" t="n"/>
      <c r="CL1291" s="307" t="n"/>
      <c r="CM1291" s="307" t="n"/>
      <c r="CN1291" s="307" t="n"/>
      <c r="CO1291" s="307" t="n"/>
      <c r="CP1291" s="307" t="n"/>
      <c r="CQ1291" s="307" t="n"/>
      <c r="CR1291" s="279" t="inlineStr"/>
      <c r="CS1291" s="280">
        <f>AVERAGE(Value(BY1291),value(CR1291))</f>
        <v/>
      </c>
      <c r="CT1291" s="421">
        <f>(IF(OR(MediaScorecard!BG1778="x", MediaScorecard!BH1778="x",MediaScorecard!BI1778="x",MediaScorecard!BJ1778="x",MediaScorecard!BK1778="x"),1, 2))</f>
        <v/>
      </c>
      <c r="CU1291" s="308" t="n"/>
      <c r="CV1291" s="308" t="n"/>
      <c r="CW1291" s="308" t="n"/>
      <c r="CX1291" s="309" t="n"/>
      <c r="CY1291" s="308" t="n"/>
      <c r="CZ1291" s="308" t="n"/>
      <c r="DA1291" s="308" t="n"/>
    </row>
    <row r="1292" ht="21" customHeight="1" s="590">
      <c r="A1292" s="421" t="n"/>
      <c r="B1292" s="270" t="n"/>
      <c r="C1292" s="266" t="n"/>
      <c r="D1292" s="267" t="inlineStr"/>
      <c r="E1292" s="267" t="inlineStr"/>
      <c r="F1292" s="268" t="inlineStr"/>
      <c r="G1292" s="421" t="n"/>
      <c r="H1292" s="269" t="n"/>
      <c r="I1292" s="421" t="n"/>
      <c r="J1292" s="421" t="n"/>
      <c r="K1292" s="421" t="n"/>
      <c r="L1292" s="421" t="n"/>
      <c r="M1292" s="421" t="n"/>
      <c r="N1292" s="421" t="n"/>
      <c r="O1292" s="421" t="n"/>
      <c r="P1292" s="421" t="n"/>
      <c r="Q1292" s="421" t="n"/>
      <c r="R1292" s="270" t="n"/>
      <c r="S1292" s="421" t="n"/>
      <c r="T1292" s="421" t="n"/>
      <c r="U1292" s="421" t="n"/>
      <c r="V1292" s="421" t="n"/>
      <c r="W1292" s="421" t="n"/>
      <c r="X1292" s="421" t="n"/>
      <c r="Y1292" s="421" t="n"/>
      <c r="Z1292" s="421" t="n"/>
      <c r="AA1292" s="421" t="n"/>
      <c r="AB1292" s="421" t="n"/>
      <c r="AC1292" s="421" t="n"/>
      <c r="AD1292" s="421" t="n"/>
      <c r="AE1292" s="421" t="n"/>
      <c r="AF1292" s="421" t="n"/>
      <c r="AG1292" s="421" t="n"/>
      <c r="AH1292" s="421" t="n"/>
      <c r="AI1292" s="421" t="n"/>
      <c r="AJ1292" s="297" t="n"/>
      <c r="AK1292" s="297" t="n"/>
      <c r="AL1292" s="284" t="n"/>
      <c r="AM1292" s="297" t="n"/>
      <c r="AN1292" s="285" t="n"/>
      <c r="AO1292" s="297" t="n"/>
      <c r="AP1292" s="297" t="n"/>
      <c r="AQ1292" s="297" t="n"/>
      <c r="AR1292" s="297" t="n"/>
      <c r="AS1292" s="297" t="n"/>
      <c r="AT1292" s="285" t="inlineStr">
        <is>
          <t>0</t>
        </is>
      </c>
      <c r="AU1292" s="297" t="inlineStr">
        <is>
          <t>0</t>
        </is>
      </c>
      <c r="AV1292" s="297" t="inlineStr">
        <is>
          <t>0</t>
        </is>
      </c>
      <c r="AW1292" s="297" t="inlineStr">
        <is>
          <t>0</t>
        </is>
      </c>
      <c r="AX1292" s="297" t="inlineStr">
        <is>
          <t>0</t>
        </is>
      </c>
      <c r="AY1292" s="286" t="inlineStr">
        <is>
          <t>0</t>
        </is>
      </c>
      <c r="AZ1292" s="286" t="inlineStr">
        <is>
          <t>0</t>
        </is>
      </c>
      <c r="BA1292" s="287" t="inlineStr">
        <is>
          <t>0</t>
        </is>
      </c>
      <c r="BB1292" s="286" t="inlineStr">
        <is>
          <t>0</t>
        </is>
      </c>
      <c r="BC1292" s="286" t="inlineStr">
        <is>
          <t>0</t>
        </is>
      </c>
      <c r="BD1292" s="286" t="inlineStr">
        <is>
          <t>0</t>
        </is>
      </c>
      <c r="BE1292" s="286" t="inlineStr">
        <is>
          <t>0</t>
        </is>
      </c>
      <c r="BF1292" s="286" t="inlineStr">
        <is>
          <t>0</t>
        </is>
      </c>
      <c r="BG1292" s="286" t="inlineStr">
        <is>
          <t>0</t>
        </is>
      </c>
      <c r="BH1292" s="297" t="inlineStr">
        <is>
          <t>0</t>
        </is>
      </c>
      <c r="BI1292" s="297" t="inlineStr">
        <is>
          <t>0</t>
        </is>
      </c>
      <c r="BJ1292" s="297" t="inlineStr">
        <is>
          <t>0</t>
        </is>
      </c>
      <c r="BK1292" s="297" t="inlineStr">
        <is>
          <t>0</t>
        </is>
      </c>
      <c r="BL1292" s="297" t="inlineStr">
        <is>
          <t>0</t>
        </is>
      </c>
      <c r="BM1292" s="297" t="inlineStr">
        <is>
          <t>0</t>
        </is>
      </c>
      <c r="BN1292" s="297" t="inlineStr">
        <is>
          <t>0</t>
        </is>
      </c>
      <c r="BO1292" s="285" t="inlineStr">
        <is>
          <t>0</t>
        </is>
      </c>
      <c r="BP1292" s="297" t="inlineStr">
        <is>
          <t>0</t>
        </is>
      </c>
      <c r="BQ1292" s="297" t="inlineStr">
        <is>
          <t>0</t>
        </is>
      </c>
      <c r="BR1292" s="297" t="inlineStr">
        <is>
          <t>0</t>
        </is>
      </c>
      <c r="BS1292" s="297" t="inlineStr">
        <is>
          <t>0</t>
        </is>
      </c>
      <c r="BT1292" s="297" t="inlineStr">
        <is>
          <t>0</t>
        </is>
      </c>
      <c r="BU1292" s="297" t="inlineStr">
        <is>
          <t>0</t>
        </is>
      </c>
      <c r="BV1292" s="297" t="inlineStr">
        <is>
          <t>0</t>
        </is>
      </c>
      <c r="BW1292" s="288" t="inlineStr">
        <is>
          <t>0</t>
        </is>
      </c>
      <c r="BX1292" s="276">
        <f>SUM(IF(COUNTIF(#REF!, "*1.*"), 2, 0), IF(COUNTIF(#REF!, "*2.*"), 2, 0), IF(COUNTIF(#REF!, "*3.*"), 2, 0), IF(COUNTIF(#REF!, "*4.*"), 2, 0), IF(COUNTIF(#REF!, "*5.*"), 2, 0), IF(COUNTIF(#REF!, "*6.*"), 2, 0))</f>
        <v/>
      </c>
      <c r="BY1292" s="277">
        <f t="array" ref="BY1292">SUM(VALUE(AT1292),VALUE(AU1292),VALUE(AV1292),VALUE(AW1292),VALUE(AX1292),VALUE(AY1292),VALUE(AZ1292),VALUE(BB1292),VALUE(BC1292),VALUE(BD1292),VALUE(BE1292),VALUE(BF1292),VALUE(BG1292),VALUE(BH1292),VALUE(BI1292),VALUE(BJ1292),VALUE(BK1292),VALUE(BL1292),VALUE(BM1292),VALUE(BN1292),VALUE(BO1292),VALUE(BP1292),VALUE(BQ1292),VALUE(BR1292),VALUE(BS1292),VALUE(BT1292),VALUE(BU1292),VALUE(BV1292),VALUE(BW1292))</f>
        <v/>
      </c>
      <c r="BZ1292" s="307" t="n"/>
      <c r="CA1292" s="307" t="n"/>
      <c r="CB1292" s="307" t="n"/>
      <c r="CC1292" s="307" t="n"/>
      <c r="CD1292" s="307" t="n"/>
      <c r="CE1292" s="307" t="n"/>
      <c r="CF1292" s="307" t="n"/>
      <c r="CG1292" s="307" t="n"/>
      <c r="CH1292" s="307" t="n"/>
      <c r="CI1292" s="307" t="n"/>
      <c r="CJ1292" s="307" t="n"/>
      <c r="CK1292" s="307" t="n"/>
      <c r="CL1292" s="307" t="n"/>
      <c r="CM1292" s="307" t="n"/>
      <c r="CN1292" s="307" t="n"/>
      <c r="CO1292" s="307" t="n"/>
      <c r="CP1292" s="307" t="n"/>
      <c r="CQ1292" s="307" t="n"/>
      <c r="CR1292" s="279" t="inlineStr"/>
      <c r="CS1292" s="280">
        <f>AVERAGE(Value(BY1292),value(CR1292))</f>
        <v/>
      </c>
      <c r="CT1292" s="421">
        <f>(IF(OR(MediaScorecard!BG1779="x", MediaScorecard!BH1779="x",MediaScorecard!BI1779="x",MediaScorecard!BJ1779="x",MediaScorecard!BK1779="x"),1, 2))</f>
        <v/>
      </c>
      <c r="CU1292" s="308" t="n"/>
      <c r="CV1292" s="308" t="n"/>
      <c r="CW1292" s="308" t="n"/>
      <c r="CX1292" s="309" t="n"/>
      <c r="CY1292" s="308" t="n"/>
      <c r="CZ1292" s="308" t="n"/>
      <c r="DA1292" s="308" t="n"/>
    </row>
    <row r="1293" ht="21" customHeight="1" s="590">
      <c r="A1293" s="421" t="n"/>
      <c r="B1293" s="270" t="n"/>
      <c r="C1293" s="266" t="n"/>
      <c r="D1293" s="267" t="inlineStr"/>
      <c r="E1293" s="267" t="inlineStr"/>
      <c r="F1293" s="268" t="inlineStr"/>
      <c r="G1293" s="421" t="n"/>
      <c r="H1293" s="269" t="n"/>
      <c r="I1293" s="421" t="n"/>
      <c r="J1293" s="421" t="n"/>
      <c r="K1293" s="421" t="n"/>
      <c r="L1293" s="421" t="n"/>
      <c r="M1293" s="421" t="n"/>
      <c r="N1293" s="421" t="n"/>
      <c r="O1293" s="421" t="n"/>
      <c r="P1293" s="421" t="n"/>
      <c r="Q1293" s="421" t="n"/>
      <c r="R1293" s="270" t="n"/>
      <c r="S1293" s="421" t="n"/>
      <c r="T1293" s="421" t="n"/>
      <c r="U1293" s="421" t="n"/>
      <c r="V1293" s="421" t="n"/>
      <c r="W1293" s="421" t="n"/>
      <c r="X1293" s="421" t="n"/>
      <c r="Y1293" s="421" t="n"/>
      <c r="Z1293" s="421" t="n"/>
      <c r="AA1293" s="421" t="n"/>
      <c r="AB1293" s="421" t="n"/>
      <c r="AC1293" s="421" t="n"/>
      <c r="AD1293" s="421" t="n"/>
      <c r="AE1293" s="421" t="n"/>
      <c r="AF1293" s="421" t="n"/>
      <c r="AG1293" s="421" t="n"/>
      <c r="AH1293" s="421" t="n"/>
      <c r="AI1293" s="421" t="n"/>
      <c r="AJ1293" s="297" t="n"/>
      <c r="AK1293" s="297" t="n"/>
      <c r="AL1293" s="284" t="n"/>
      <c r="AM1293" s="297" t="n"/>
      <c r="AN1293" s="285" t="n"/>
      <c r="AO1293" s="297" t="n"/>
      <c r="AP1293" s="297" t="n"/>
      <c r="AQ1293" s="297" t="n"/>
      <c r="AR1293" s="297" t="n"/>
      <c r="AS1293" s="297" t="n"/>
      <c r="AT1293" s="285" t="inlineStr">
        <is>
          <t>0</t>
        </is>
      </c>
      <c r="AU1293" s="297" t="inlineStr">
        <is>
          <t>0</t>
        </is>
      </c>
      <c r="AV1293" s="297" t="inlineStr">
        <is>
          <t>0</t>
        </is>
      </c>
      <c r="AW1293" s="297" t="inlineStr">
        <is>
          <t>0</t>
        </is>
      </c>
      <c r="AX1293" s="297" t="inlineStr">
        <is>
          <t>0</t>
        </is>
      </c>
      <c r="AY1293" s="286" t="inlineStr">
        <is>
          <t>0</t>
        </is>
      </c>
      <c r="AZ1293" s="286" t="inlineStr">
        <is>
          <t>0</t>
        </is>
      </c>
      <c r="BA1293" s="287" t="inlineStr">
        <is>
          <t>0</t>
        </is>
      </c>
      <c r="BB1293" s="286" t="inlineStr">
        <is>
          <t>0</t>
        </is>
      </c>
      <c r="BC1293" s="286" t="inlineStr">
        <is>
          <t>0</t>
        </is>
      </c>
      <c r="BD1293" s="286" t="inlineStr">
        <is>
          <t>0</t>
        </is>
      </c>
      <c r="BE1293" s="286" t="inlineStr">
        <is>
          <t>0</t>
        </is>
      </c>
      <c r="BF1293" s="286" t="inlineStr">
        <is>
          <t>0</t>
        </is>
      </c>
      <c r="BG1293" s="286" t="inlineStr">
        <is>
          <t>0</t>
        </is>
      </c>
      <c r="BH1293" s="297" t="inlineStr">
        <is>
          <t>0</t>
        </is>
      </c>
      <c r="BI1293" s="297" t="inlineStr">
        <is>
          <t>0</t>
        </is>
      </c>
      <c r="BJ1293" s="297" t="inlineStr">
        <is>
          <t>0</t>
        </is>
      </c>
      <c r="BK1293" s="297" t="inlineStr">
        <is>
          <t>0</t>
        </is>
      </c>
      <c r="BL1293" s="297" t="inlineStr">
        <is>
          <t>0</t>
        </is>
      </c>
      <c r="BM1293" s="297" t="inlineStr">
        <is>
          <t>0</t>
        </is>
      </c>
      <c r="BN1293" s="297" t="inlineStr">
        <is>
          <t>0</t>
        </is>
      </c>
      <c r="BO1293" s="285" t="inlineStr">
        <is>
          <t>0</t>
        </is>
      </c>
      <c r="BP1293" s="297" t="inlineStr">
        <is>
          <t>0</t>
        </is>
      </c>
      <c r="BQ1293" s="297" t="inlineStr">
        <is>
          <t>0</t>
        </is>
      </c>
      <c r="BR1293" s="297" t="inlineStr">
        <is>
          <t>0</t>
        </is>
      </c>
      <c r="BS1293" s="297" t="inlineStr">
        <is>
          <t>0</t>
        </is>
      </c>
      <c r="BT1293" s="297" t="inlineStr">
        <is>
          <t>0</t>
        </is>
      </c>
      <c r="BU1293" s="297" t="inlineStr">
        <is>
          <t>0</t>
        </is>
      </c>
      <c r="BV1293" s="297" t="inlineStr">
        <is>
          <t>0</t>
        </is>
      </c>
      <c r="BW1293" s="288" t="inlineStr">
        <is>
          <t>0</t>
        </is>
      </c>
      <c r="BX1293" s="276">
        <f>SUM(IF(COUNTIF(#REF!, "*1.*"), 2, 0), IF(COUNTIF(#REF!, "*2.*"), 2, 0), IF(COUNTIF(#REF!, "*3.*"), 2, 0), IF(COUNTIF(#REF!, "*4.*"), 2, 0), IF(COUNTIF(#REF!, "*5.*"), 2, 0), IF(COUNTIF(#REF!, "*6.*"), 2, 0))</f>
        <v/>
      </c>
      <c r="BY1293" s="277">
        <f t="array" ref="BY1293">SUM(VALUE(AT1293),VALUE(AU1293),VALUE(AV1293),VALUE(AW1293),VALUE(AX1293),VALUE(AY1293),VALUE(AZ1293),VALUE(BB1293),VALUE(BC1293),VALUE(BD1293),VALUE(BE1293),VALUE(BF1293),VALUE(BG1293),VALUE(BH1293),VALUE(BI1293),VALUE(BJ1293),VALUE(BK1293),VALUE(BL1293),VALUE(BM1293),VALUE(BN1293),VALUE(BO1293),VALUE(BP1293),VALUE(BQ1293),VALUE(BR1293),VALUE(BS1293),VALUE(BT1293),VALUE(BU1293),VALUE(BV1293),VALUE(BW1293))</f>
        <v/>
      </c>
      <c r="BZ1293" s="307" t="n"/>
      <c r="CA1293" s="307" t="n"/>
      <c r="CB1293" s="307" t="n"/>
      <c r="CC1293" s="307" t="n"/>
      <c r="CD1293" s="307" t="n"/>
      <c r="CE1293" s="307" t="n"/>
      <c r="CF1293" s="307" t="n"/>
      <c r="CG1293" s="307" t="n"/>
      <c r="CH1293" s="307" t="n"/>
      <c r="CI1293" s="307" t="n"/>
      <c r="CJ1293" s="307" t="n"/>
      <c r="CK1293" s="307" t="n"/>
      <c r="CL1293" s="307" t="n"/>
      <c r="CM1293" s="307" t="n"/>
      <c r="CN1293" s="307" t="n"/>
      <c r="CO1293" s="307" t="n"/>
      <c r="CP1293" s="307" t="n"/>
      <c r="CQ1293" s="307" t="n"/>
      <c r="CR1293" s="279" t="inlineStr"/>
      <c r="CS1293" s="280">
        <f>AVERAGE(Value(BY1293),value(CR1293))</f>
        <v/>
      </c>
      <c r="CT1293" s="421">
        <f>(IF(OR(MediaScorecard!BG1780="x", MediaScorecard!BH1780="x",MediaScorecard!BI1780="x",MediaScorecard!BJ1780="x",MediaScorecard!BK1780="x"),1, 2))</f>
        <v/>
      </c>
      <c r="CU1293" s="308" t="n"/>
      <c r="CV1293" s="308" t="n"/>
      <c r="CW1293" s="308" t="n"/>
      <c r="CX1293" s="309" t="n"/>
      <c r="CY1293" s="308" t="n"/>
      <c r="CZ1293" s="308" t="n"/>
      <c r="DA1293" s="308" t="n"/>
    </row>
    <row r="1294" ht="21" customHeight="1" s="590">
      <c r="A1294" s="421" t="n"/>
      <c r="B1294" s="270" t="n"/>
      <c r="C1294" s="266" t="n"/>
      <c r="D1294" s="267" t="inlineStr"/>
      <c r="E1294" s="267" t="inlineStr"/>
      <c r="F1294" s="268" t="inlineStr"/>
      <c r="G1294" s="421" t="n"/>
      <c r="H1294" s="269" t="n"/>
      <c r="I1294" s="421" t="n"/>
      <c r="J1294" s="421" t="n"/>
      <c r="K1294" s="421" t="n"/>
      <c r="L1294" s="421" t="n"/>
      <c r="M1294" s="421" t="n"/>
      <c r="N1294" s="421" t="n"/>
      <c r="O1294" s="421" t="n"/>
      <c r="P1294" s="421" t="n"/>
      <c r="Q1294" s="421" t="n"/>
      <c r="R1294" s="270" t="n"/>
      <c r="S1294" s="421" t="n"/>
      <c r="T1294" s="421" t="n"/>
      <c r="U1294" s="421" t="n"/>
      <c r="V1294" s="421" t="n"/>
      <c r="W1294" s="421" t="n"/>
      <c r="X1294" s="421" t="n"/>
      <c r="Y1294" s="421" t="n"/>
      <c r="Z1294" s="421" t="n"/>
      <c r="AA1294" s="421" t="n"/>
      <c r="AB1294" s="421" t="n"/>
      <c r="AC1294" s="421" t="n"/>
      <c r="AD1294" s="421" t="n"/>
      <c r="AE1294" s="421" t="n"/>
      <c r="AF1294" s="421" t="n"/>
      <c r="AG1294" s="421" t="n"/>
      <c r="AH1294" s="421" t="n"/>
      <c r="AI1294" s="421" t="n"/>
      <c r="AJ1294" s="297" t="n"/>
      <c r="AK1294" s="297" t="n"/>
      <c r="AL1294" s="284" t="n"/>
      <c r="AM1294" s="297" t="n"/>
      <c r="AN1294" s="285" t="n"/>
      <c r="AO1294" s="297" t="n"/>
      <c r="AP1294" s="297" t="n"/>
      <c r="AQ1294" s="297" t="n"/>
      <c r="AR1294" s="297" t="n"/>
      <c r="AS1294" s="297" t="n"/>
      <c r="AT1294" s="285" t="inlineStr">
        <is>
          <t>0</t>
        </is>
      </c>
      <c r="AU1294" s="297" t="inlineStr">
        <is>
          <t>0</t>
        </is>
      </c>
      <c r="AV1294" s="297" t="inlineStr">
        <is>
          <t>0</t>
        </is>
      </c>
      <c r="AW1294" s="297" t="inlineStr">
        <is>
          <t>0</t>
        </is>
      </c>
      <c r="AX1294" s="297" t="inlineStr">
        <is>
          <t>0</t>
        </is>
      </c>
      <c r="AY1294" s="286" t="inlineStr">
        <is>
          <t>0</t>
        </is>
      </c>
      <c r="AZ1294" s="286" t="inlineStr">
        <is>
          <t>0</t>
        </is>
      </c>
      <c r="BA1294" s="287" t="inlineStr">
        <is>
          <t>0</t>
        </is>
      </c>
      <c r="BB1294" s="286" t="inlineStr">
        <is>
          <t>0</t>
        </is>
      </c>
      <c r="BC1294" s="286" t="inlineStr">
        <is>
          <t>0</t>
        </is>
      </c>
      <c r="BD1294" s="286" t="inlineStr">
        <is>
          <t>0</t>
        </is>
      </c>
      <c r="BE1294" s="286" t="inlineStr">
        <is>
          <t>0</t>
        </is>
      </c>
      <c r="BF1294" s="286" t="inlineStr">
        <is>
          <t>0</t>
        </is>
      </c>
      <c r="BG1294" s="286" t="inlineStr">
        <is>
          <t>0</t>
        </is>
      </c>
      <c r="BH1294" s="297" t="inlineStr">
        <is>
          <t>0</t>
        </is>
      </c>
      <c r="BI1294" s="297" t="inlineStr">
        <is>
          <t>0</t>
        </is>
      </c>
      <c r="BJ1294" s="297" t="inlineStr">
        <is>
          <t>0</t>
        </is>
      </c>
      <c r="BK1294" s="297" t="inlineStr">
        <is>
          <t>0</t>
        </is>
      </c>
      <c r="BL1294" s="297" t="inlineStr">
        <is>
          <t>0</t>
        </is>
      </c>
      <c r="BM1294" s="297" t="inlineStr">
        <is>
          <t>0</t>
        </is>
      </c>
      <c r="BN1294" s="297" t="inlineStr">
        <is>
          <t>0</t>
        </is>
      </c>
      <c r="BO1294" s="285" t="inlineStr">
        <is>
          <t>0</t>
        </is>
      </c>
      <c r="BP1294" s="297" t="inlineStr">
        <is>
          <t>0</t>
        </is>
      </c>
      <c r="BQ1294" s="297" t="inlineStr">
        <is>
          <t>0</t>
        </is>
      </c>
      <c r="BR1294" s="297" t="inlineStr">
        <is>
          <t>0</t>
        </is>
      </c>
      <c r="BS1294" s="297" t="inlineStr">
        <is>
          <t>0</t>
        </is>
      </c>
      <c r="BT1294" s="297" t="inlineStr">
        <is>
          <t>0</t>
        </is>
      </c>
      <c r="BU1294" s="297" t="inlineStr">
        <is>
          <t>0</t>
        </is>
      </c>
      <c r="BV1294" s="297" t="inlineStr">
        <is>
          <t>0</t>
        </is>
      </c>
      <c r="BW1294" s="288" t="inlineStr">
        <is>
          <t>0</t>
        </is>
      </c>
      <c r="BX1294" s="276">
        <f>SUM(IF(COUNTIF(#REF!, "*1.*"), 2, 0), IF(COUNTIF(#REF!, "*2.*"), 2, 0), IF(COUNTIF(#REF!, "*3.*"), 2, 0), IF(COUNTIF(#REF!, "*4.*"), 2, 0), IF(COUNTIF(#REF!, "*5.*"), 2, 0), IF(COUNTIF(#REF!, "*6.*"), 2, 0))</f>
        <v/>
      </c>
      <c r="BY1294" s="277">
        <f t="array" ref="BY1294">SUM(VALUE(AT1294),VALUE(AU1294),VALUE(AV1294),VALUE(AW1294),VALUE(AX1294),VALUE(AY1294),VALUE(AZ1294),VALUE(BB1294),VALUE(BC1294),VALUE(BD1294),VALUE(BE1294),VALUE(BF1294),VALUE(BG1294),VALUE(BH1294),VALUE(BI1294),VALUE(BJ1294),VALUE(BK1294),VALUE(BL1294),VALUE(BM1294),VALUE(BN1294),VALUE(BO1294),VALUE(BP1294),VALUE(BQ1294),VALUE(BR1294),VALUE(BS1294),VALUE(BT1294),VALUE(BU1294),VALUE(BV1294),VALUE(BW1294))</f>
        <v/>
      </c>
      <c r="BZ1294" s="307" t="n"/>
      <c r="CA1294" s="307" t="n"/>
      <c r="CB1294" s="307" t="n"/>
      <c r="CC1294" s="307" t="n"/>
      <c r="CD1294" s="307" t="n"/>
      <c r="CE1294" s="307" t="n"/>
      <c r="CF1294" s="307" t="n"/>
      <c r="CG1294" s="307" t="n"/>
      <c r="CH1294" s="307" t="n"/>
      <c r="CI1294" s="307" t="n"/>
      <c r="CJ1294" s="307" t="n"/>
      <c r="CK1294" s="307" t="n"/>
      <c r="CL1294" s="307" t="n"/>
      <c r="CM1294" s="307" t="n"/>
      <c r="CN1294" s="307" t="n"/>
      <c r="CO1294" s="307" t="n"/>
      <c r="CP1294" s="307" t="n"/>
      <c r="CQ1294" s="307" t="n"/>
      <c r="CR1294" s="279" t="inlineStr"/>
      <c r="CS1294" s="280">
        <f>AVERAGE(Value(BY1294),value(CR1294))</f>
        <v/>
      </c>
      <c r="CT1294" s="421">
        <f>(IF(OR(MediaScorecard!BG1781="x", MediaScorecard!BH1781="x",MediaScorecard!BI1781="x",MediaScorecard!BJ1781="x",MediaScorecard!BK1781="x"),1, 2))</f>
        <v/>
      </c>
      <c r="CU1294" s="308" t="n"/>
      <c r="CV1294" s="308" t="n"/>
      <c r="CW1294" s="308" t="n"/>
      <c r="CX1294" s="309" t="n"/>
      <c r="CY1294" s="308" t="n"/>
      <c r="CZ1294" s="308" t="n"/>
      <c r="DA1294" s="308" t="n"/>
    </row>
    <row r="1295" ht="21" customHeight="1" s="590">
      <c r="A1295" s="421" t="n"/>
      <c r="B1295" s="270" t="n"/>
      <c r="C1295" s="266" t="n"/>
      <c r="D1295" s="267" t="inlineStr"/>
      <c r="E1295" s="267" t="inlineStr"/>
      <c r="F1295" s="268" t="inlineStr"/>
      <c r="G1295" s="421" t="n"/>
      <c r="H1295" s="269" t="n"/>
      <c r="I1295" s="421" t="n"/>
      <c r="J1295" s="421" t="n"/>
      <c r="K1295" s="421" t="n"/>
      <c r="L1295" s="421" t="n"/>
      <c r="M1295" s="421" t="n"/>
      <c r="N1295" s="421" t="n"/>
      <c r="O1295" s="421" t="n"/>
      <c r="P1295" s="421" t="n"/>
      <c r="Q1295" s="421" t="n"/>
      <c r="R1295" s="270" t="n"/>
      <c r="S1295" s="421" t="n"/>
      <c r="T1295" s="421" t="n"/>
      <c r="U1295" s="421" t="n"/>
      <c r="V1295" s="421" t="n"/>
      <c r="W1295" s="421" t="n"/>
      <c r="X1295" s="421" t="n"/>
      <c r="Y1295" s="421" t="n"/>
      <c r="Z1295" s="421" t="n"/>
      <c r="AA1295" s="421" t="n"/>
      <c r="AB1295" s="421" t="n"/>
      <c r="AC1295" s="421" t="n"/>
      <c r="AD1295" s="421" t="n"/>
      <c r="AE1295" s="421" t="n"/>
      <c r="AF1295" s="421" t="n"/>
      <c r="AG1295" s="421" t="n"/>
      <c r="AH1295" s="421" t="n"/>
      <c r="AI1295" s="421" t="n"/>
      <c r="AJ1295" s="297" t="n"/>
      <c r="AK1295" s="297" t="n"/>
      <c r="AL1295" s="284" t="n"/>
      <c r="AM1295" s="297" t="n"/>
      <c r="AN1295" s="285" t="n"/>
      <c r="AO1295" s="297" t="n"/>
      <c r="AP1295" s="297" t="n"/>
      <c r="AQ1295" s="297" t="n"/>
      <c r="AR1295" s="297" t="n"/>
      <c r="AS1295" s="297" t="n"/>
      <c r="AT1295" s="285" t="inlineStr">
        <is>
          <t>0</t>
        </is>
      </c>
      <c r="AU1295" s="297" t="inlineStr">
        <is>
          <t>0</t>
        </is>
      </c>
      <c r="AV1295" s="297" t="inlineStr">
        <is>
          <t>0</t>
        </is>
      </c>
      <c r="AW1295" s="297" t="inlineStr">
        <is>
          <t>0</t>
        </is>
      </c>
      <c r="AX1295" s="297" t="inlineStr">
        <is>
          <t>0</t>
        </is>
      </c>
      <c r="AY1295" s="286" t="inlineStr">
        <is>
          <t>0</t>
        </is>
      </c>
      <c r="AZ1295" s="286" t="inlineStr">
        <is>
          <t>0</t>
        </is>
      </c>
      <c r="BA1295" s="287" t="inlineStr">
        <is>
          <t>0</t>
        </is>
      </c>
      <c r="BB1295" s="286" t="inlineStr">
        <is>
          <t>0</t>
        </is>
      </c>
      <c r="BC1295" s="286" t="inlineStr">
        <is>
          <t>0</t>
        </is>
      </c>
      <c r="BD1295" s="286" t="inlineStr">
        <is>
          <t>0</t>
        </is>
      </c>
      <c r="BE1295" s="286" t="inlineStr">
        <is>
          <t>0</t>
        </is>
      </c>
      <c r="BF1295" s="286" t="inlineStr">
        <is>
          <t>0</t>
        </is>
      </c>
      <c r="BG1295" s="286" t="inlineStr">
        <is>
          <t>0</t>
        </is>
      </c>
      <c r="BH1295" s="297" t="inlineStr">
        <is>
          <t>0</t>
        </is>
      </c>
      <c r="BI1295" s="297" t="inlineStr">
        <is>
          <t>0</t>
        </is>
      </c>
      <c r="BJ1295" s="297" t="inlineStr">
        <is>
          <t>0</t>
        </is>
      </c>
      <c r="BK1295" s="297" t="inlineStr">
        <is>
          <t>0</t>
        </is>
      </c>
      <c r="BL1295" s="297" t="inlineStr">
        <is>
          <t>0</t>
        </is>
      </c>
      <c r="BM1295" s="297" t="inlineStr">
        <is>
          <t>0</t>
        </is>
      </c>
      <c r="BN1295" s="297" t="inlineStr">
        <is>
          <t>0</t>
        </is>
      </c>
      <c r="BO1295" s="285" t="inlineStr">
        <is>
          <t>0</t>
        </is>
      </c>
      <c r="BP1295" s="297" t="inlineStr">
        <is>
          <t>0</t>
        </is>
      </c>
      <c r="BQ1295" s="297" t="inlineStr">
        <is>
          <t>0</t>
        </is>
      </c>
      <c r="BR1295" s="297" t="inlineStr">
        <is>
          <t>0</t>
        </is>
      </c>
      <c r="BS1295" s="297" t="inlineStr">
        <is>
          <t>0</t>
        </is>
      </c>
      <c r="BT1295" s="297" t="inlineStr">
        <is>
          <t>0</t>
        </is>
      </c>
      <c r="BU1295" s="297" t="inlineStr">
        <is>
          <t>0</t>
        </is>
      </c>
      <c r="BV1295" s="297" t="inlineStr">
        <is>
          <t>0</t>
        </is>
      </c>
      <c r="BW1295" s="288" t="inlineStr">
        <is>
          <t>0</t>
        </is>
      </c>
      <c r="BX1295" s="276">
        <f>SUM(IF(COUNTIF(#REF!, "*1.*"), 2, 0), IF(COUNTIF(#REF!, "*2.*"), 2, 0), IF(COUNTIF(#REF!, "*3.*"), 2, 0), IF(COUNTIF(#REF!, "*4.*"), 2, 0), IF(COUNTIF(#REF!, "*5.*"), 2, 0), IF(COUNTIF(#REF!, "*6.*"), 2, 0))</f>
        <v/>
      </c>
      <c r="BY1295" s="277">
        <f t="array" ref="BY1295">SUM(VALUE(AT1295),VALUE(AU1295),VALUE(AV1295),VALUE(AW1295),VALUE(AX1295),VALUE(AY1295),VALUE(AZ1295),VALUE(BB1295),VALUE(BC1295),VALUE(BD1295),VALUE(BE1295),VALUE(BF1295),VALUE(BG1295),VALUE(BH1295),VALUE(BI1295),VALUE(BJ1295),VALUE(BK1295),VALUE(BL1295),VALUE(BM1295),VALUE(BN1295),VALUE(BO1295),VALUE(BP1295),VALUE(BQ1295),VALUE(BR1295),VALUE(BS1295),VALUE(BT1295),VALUE(BU1295),VALUE(BV1295),VALUE(BW1295))</f>
        <v/>
      </c>
      <c r="BZ1295" s="307" t="n"/>
      <c r="CA1295" s="307" t="n"/>
      <c r="CB1295" s="307" t="n"/>
      <c r="CC1295" s="307" t="n"/>
      <c r="CD1295" s="307" t="n"/>
      <c r="CE1295" s="307" t="n"/>
      <c r="CF1295" s="307" t="n"/>
      <c r="CG1295" s="307" t="n"/>
      <c r="CH1295" s="307" t="n"/>
      <c r="CI1295" s="307" t="n"/>
      <c r="CJ1295" s="307" t="n"/>
      <c r="CK1295" s="307" t="n"/>
      <c r="CL1295" s="307" t="n"/>
      <c r="CM1295" s="307" t="n"/>
      <c r="CN1295" s="307" t="n"/>
      <c r="CO1295" s="307" t="n"/>
      <c r="CP1295" s="307" t="n"/>
      <c r="CQ1295" s="307" t="n"/>
      <c r="CR1295" s="279" t="inlineStr"/>
      <c r="CS1295" s="280">
        <f>AVERAGE(Value(BY1295),value(CR1295))</f>
        <v/>
      </c>
      <c r="CT1295" s="421">
        <f>(IF(OR(MediaScorecard!BG1782="x", MediaScorecard!BH1782="x",MediaScorecard!BI1782="x",MediaScorecard!BJ1782="x",MediaScorecard!BK1782="x"),1, 2))</f>
        <v/>
      </c>
      <c r="CU1295" s="308" t="n"/>
      <c r="CV1295" s="308" t="n"/>
      <c r="CW1295" s="308" t="n"/>
      <c r="CX1295" s="309" t="n"/>
      <c r="CY1295" s="308" t="n"/>
      <c r="CZ1295" s="308" t="n"/>
      <c r="DA1295" s="308" t="n"/>
    </row>
    <row r="1296" ht="21" customHeight="1" s="590">
      <c r="A1296" s="421" t="n"/>
      <c r="B1296" s="270" t="n"/>
      <c r="C1296" s="266" t="n"/>
      <c r="D1296" s="267" t="inlineStr"/>
      <c r="E1296" s="267" t="inlineStr"/>
      <c r="F1296" s="268" t="inlineStr"/>
      <c r="G1296" s="421" t="n"/>
      <c r="H1296" s="269" t="n"/>
      <c r="I1296" s="421" t="n"/>
      <c r="J1296" s="421" t="n"/>
      <c r="K1296" s="421" t="n"/>
      <c r="L1296" s="421" t="n"/>
      <c r="M1296" s="421" t="n"/>
      <c r="N1296" s="421" t="n"/>
      <c r="O1296" s="421" t="n"/>
      <c r="P1296" s="421" t="n"/>
      <c r="Q1296" s="421" t="n"/>
      <c r="R1296" s="270" t="n"/>
      <c r="S1296" s="421" t="n"/>
      <c r="T1296" s="421" t="n"/>
      <c r="U1296" s="421" t="n"/>
      <c r="V1296" s="421" t="n"/>
      <c r="W1296" s="421" t="n"/>
      <c r="X1296" s="421" t="n"/>
      <c r="Y1296" s="421" t="n"/>
      <c r="Z1296" s="421" t="n"/>
      <c r="AA1296" s="421" t="n"/>
      <c r="AB1296" s="421" t="n"/>
      <c r="AC1296" s="421" t="n"/>
      <c r="AD1296" s="421" t="n"/>
      <c r="AE1296" s="421" t="n"/>
      <c r="AF1296" s="421" t="n"/>
      <c r="AG1296" s="421" t="n"/>
      <c r="AH1296" s="421" t="n"/>
      <c r="AI1296" s="421" t="n"/>
      <c r="AJ1296" s="297" t="n"/>
      <c r="AK1296" s="297" t="n"/>
      <c r="AL1296" s="284" t="n"/>
      <c r="AM1296" s="297" t="n"/>
      <c r="AN1296" s="285" t="n"/>
      <c r="AO1296" s="297" t="n"/>
      <c r="AP1296" s="297" t="n"/>
      <c r="AQ1296" s="297" t="n"/>
      <c r="AR1296" s="297" t="n"/>
      <c r="AS1296" s="297" t="n"/>
      <c r="AT1296" s="285" t="inlineStr">
        <is>
          <t>0</t>
        </is>
      </c>
      <c r="AU1296" s="297" t="inlineStr">
        <is>
          <t>0</t>
        </is>
      </c>
      <c r="AV1296" s="297" t="inlineStr">
        <is>
          <t>0</t>
        </is>
      </c>
      <c r="AW1296" s="297" t="inlineStr">
        <is>
          <t>0</t>
        </is>
      </c>
      <c r="AX1296" s="297" t="inlineStr">
        <is>
          <t>0</t>
        </is>
      </c>
      <c r="AY1296" s="286" t="inlineStr">
        <is>
          <t>0</t>
        </is>
      </c>
      <c r="AZ1296" s="286" t="inlineStr">
        <is>
          <t>0</t>
        </is>
      </c>
      <c r="BA1296" s="287" t="inlineStr">
        <is>
          <t>0</t>
        </is>
      </c>
      <c r="BB1296" s="286" t="inlineStr">
        <is>
          <t>0</t>
        </is>
      </c>
      <c r="BC1296" s="286" t="inlineStr">
        <is>
          <t>0</t>
        </is>
      </c>
      <c r="BD1296" s="286" t="inlineStr">
        <is>
          <t>0</t>
        </is>
      </c>
      <c r="BE1296" s="286" t="inlineStr">
        <is>
          <t>0</t>
        </is>
      </c>
      <c r="BF1296" s="286" t="inlineStr">
        <is>
          <t>0</t>
        </is>
      </c>
      <c r="BG1296" s="286" t="inlineStr">
        <is>
          <t>0</t>
        </is>
      </c>
      <c r="BH1296" s="297" t="inlineStr">
        <is>
          <t>0</t>
        </is>
      </c>
      <c r="BI1296" s="297" t="inlineStr">
        <is>
          <t>0</t>
        </is>
      </c>
      <c r="BJ1296" s="297" t="inlineStr">
        <is>
          <t>0</t>
        </is>
      </c>
      <c r="BK1296" s="297" t="inlineStr">
        <is>
          <t>0</t>
        </is>
      </c>
      <c r="BL1296" s="297" t="inlineStr">
        <is>
          <t>0</t>
        </is>
      </c>
      <c r="BM1296" s="297" t="inlineStr">
        <is>
          <t>0</t>
        </is>
      </c>
      <c r="BN1296" s="297" t="inlineStr">
        <is>
          <t>0</t>
        </is>
      </c>
      <c r="BO1296" s="285" t="inlineStr">
        <is>
          <t>0</t>
        </is>
      </c>
      <c r="BP1296" s="297" t="inlineStr">
        <is>
          <t>0</t>
        </is>
      </c>
      <c r="BQ1296" s="297" t="inlineStr">
        <is>
          <t>0</t>
        </is>
      </c>
      <c r="BR1296" s="297" t="inlineStr">
        <is>
          <t>0</t>
        </is>
      </c>
      <c r="BS1296" s="297" t="inlineStr">
        <is>
          <t>0</t>
        </is>
      </c>
      <c r="BT1296" s="297" t="inlineStr">
        <is>
          <t>0</t>
        </is>
      </c>
      <c r="BU1296" s="297" t="inlineStr">
        <is>
          <t>0</t>
        </is>
      </c>
      <c r="BV1296" s="297" t="inlineStr">
        <is>
          <t>0</t>
        </is>
      </c>
      <c r="BW1296" s="288" t="inlineStr">
        <is>
          <t>0</t>
        </is>
      </c>
      <c r="BX1296" s="276">
        <f>SUM(IF(COUNTIF(#REF!, "*1.*"), 2, 0), IF(COUNTIF(#REF!, "*2.*"), 2, 0), IF(COUNTIF(#REF!, "*3.*"), 2, 0), IF(COUNTIF(#REF!, "*4.*"), 2, 0), IF(COUNTIF(#REF!, "*5.*"), 2, 0), IF(COUNTIF(#REF!, "*6.*"), 2, 0))</f>
        <v/>
      </c>
      <c r="BY1296" s="277">
        <f t="array" ref="BY1296">SUM(VALUE(AT1296),VALUE(AU1296),VALUE(AV1296),VALUE(AW1296),VALUE(AX1296),VALUE(AY1296),VALUE(AZ1296),VALUE(BB1296),VALUE(BC1296),VALUE(BD1296),VALUE(BE1296),VALUE(BF1296),VALUE(BG1296),VALUE(BH1296),VALUE(BI1296),VALUE(BJ1296),VALUE(BK1296),VALUE(BL1296),VALUE(BM1296),VALUE(BN1296),VALUE(BO1296),VALUE(BP1296),VALUE(BQ1296),VALUE(BR1296),VALUE(BS1296),VALUE(BT1296),VALUE(BU1296),VALUE(BV1296),VALUE(BW1296))</f>
        <v/>
      </c>
      <c r="BZ1296" s="307" t="n"/>
      <c r="CA1296" s="307" t="n"/>
      <c r="CB1296" s="307" t="n"/>
      <c r="CC1296" s="307" t="n"/>
      <c r="CD1296" s="307" t="n"/>
      <c r="CE1296" s="307" t="n"/>
      <c r="CF1296" s="307" t="n"/>
      <c r="CG1296" s="307" t="n"/>
      <c r="CH1296" s="307" t="n"/>
      <c r="CI1296" s="307" t="n"/>
      <c r="CJ1296" s="307" t="n"/>
      <c r="CK1296" s="307" t="n"/>
      <c r="CL1296" s="307" t="n"/>
      <c r="CM1296" s="307" t="n"/>
      <c r="CN1296" s="307" t="n"/>
      <c r="CO1296" s="307" t="n"/>
      <c r="CP1296" s="307" t="n"/>
      <c r="CQ1296" s="307" t="n"/>
      <c r="CR1296" s="279" t="inlineStr"/>
      <c r="CS1296" s="280">
        <f>AVERAGE(Value(BY1296),value(CR1296))</f>
        <v/>
      </c>
      <c r="CT1296" s="421">
        <f>(IF(OR(MediaScorecard!BG1783="x", MediaScorecard!BH1783="x",MediaScorecard!BI1783="x",MediaScorecard!BJ1783="x",MediaScorecard!BK1783="x"),1, 2))</f>
        <v/>
      </c>
      <c r="CU1296" s="308" t="n"/>
      <c r="CV1296" s="308" t="n"/>
      <c r="CW1296" s="308" t="n"/>
      <c r="CX1296" s="309" t="n"/>
      <c r="CY1296" s="308" t="n"/>
      <c r="CZ1296" s="308" t="n"/>
      <c r="DA1296" s="308" t="n"/>
    </row>
    <row r="1297" ht="21" customHeight="1" s="590">
      <c r="A1297" s="421" t="n"/>
      <c r="B1297" s="270" t="n"/>
      <c r="C1297" s="266" t="n"/>
      <c r="D1297" s="267" t="inlineStr"/>
      <c r="E1297" s="267" t="inlineStr"/>
      <c r="F1297" s="268" t="inlineStr"/>
      <c r="G1297" s="421" t="n"/>
      <c r="H1297" s="269" t="n"/>
      <c r="I1297" s="421" t="n"/>
      <c r="J1297" s="421" t="n"/>
      <c r="K1297" s="421" t="n"/>
      <c r="L1297" s="421" t="n"/>
      <c r="M1297" s="421" t="n"/>
      <c r="N1297" s="421" t="n"/>
      <c r="O1297" s="421" t="n"/>
      <c r="P1297" s="421" t="n"/>
      <c r="Q1297" s="421" t="n"/>
      <c r="R1297" s="270" t="n"/>
      <c r="S1297" s="421" t="n"/>
      <c r="T1297" s="421" t="n"/>
      <c r="U1297" s="421" t="n"/>
      <c r="V1297" s="421" t="n"/>
      <c r="W1297" s="421" t="n"/>
      <c r="X1297" s="421" t="n"/>
      <c r="Y1297" s="421" t="n"/>
      <c r="Z1297" s="421" t="n"/>
      <c r="AA1297" s="421" t="n"/>
      <c r="AB1297" s="421" t="n"/>
      <c r="AC1297" s="421" t="n"/>
      <c r="AD1297" s="421" t="n"/>
      <c r="AE1297" s="421" t="n"/>
      <c r="AF1297" s="421" t="n"/>
      <c r="AG1297" s="421" t="n"/>
      <c r="AH1297" s="421" t="n"/>
      <c r="AI1297" s="421" t="n"/>
      <c r="AJ1297" s="297" t="n"/>
      <c r="AK1297" s="297" t="n"/>
      <c r="AL1297" s="284" t="n"/>
      <c r="AM1297" s="297" t="n"/>
      <c r="AN1297" s="285" t="n"/>
      <c r="AO1297" s="297" t="n"/>
      <c r="AP1297" s="297" t="n"/>
      <c r="AQ1297" s="297" t="n"/>
      <c r="AR1297" s="297" t="n"/>
      <c r="AS1297" s="297" t="n"/>
      <c r="AT1297" s="285" t="inlineStr">
        <is>
          <t>0</t>
        </is>
      </c>
      <c r="AU1297" s="297" t="inlineStr">
        <is>
          <t>0</t>
        </is>
      </c>
      <c r="AV1297" s="297" t="inlineStr">
        <is>
          <t>0</t>
        </is>
      </c>
      <c r="AW1297" s="297" t="inlineStr">
        <is>
          <t>0</t>
        </is>
      </c>
      <c r="AX1297" s="297" t="inlineStr">
        <is>
          <t>0</t>
        </is>
      </c>
      <c r="AY1297" s="286" t="inlineStr">
        <is>
          <t>0</t>
        </is>
      </c>
      <c r="AZ1297" s="286" t="inlineStr">
        <is>
          <t>0</t>
        </is>
      </c>
      <c r="BA1297" s="287" t="inlineStr">
        <is>
          <t>0</t>
        </is>
      </c>
      <c r="BB1297" s="286" t="inlineStr">
        <is>
          <t>0</t>
        </is>
      </c>
      <c r="BC1297" s="286" t="inlineStr">
        <is>
          <t>0</t>
        </is>
      </c>
      <c r="BD1297" s="286" t="inlineStr">
        <is>
          <t>0</t>
        </is>
      </c>
      <c r="BE1297" s="286" t="inlineStr">
        <is>
          <t>0</t>
        </is>
      </c>
      <c r="BF1297" s="286" t="inlineStr">
        <is>
          <t>0</t>
        </is>
      </c>
      <c r="BG1297" s="286" t="inlineStr">
        <is>
          <t>0</t>
        </is>
      </c>
      <c r="BH1297" s="297" t="inlineStr">
        <is>
          <t>0</t>
        </is>
      </c>
      <c r="BI1297" s="297" t="inlineStr">
        <is>
          <t>0</t>
        </is>
      </c>
      <c r="BJ1297" s="297" t="inlineStr">
        <is>
          <t>0</t>
        </is>
      </c>
      <c r="BK1297" s="297" t="inlineStr">
        <is>
          <t>0</t>
        </is>
      </c>
      <c r="BL1297" s="297" t="inlineStr">
        <is>
          <t>0</t>
        </is>
      </c>
      <c r="BM1297" s="297" t="inlineStr">
        <is>
          <t>0</t>
        </is>
      </c>
      <c r="BN1297" s="297" t="inlineStr">
        <is>
          <t>0</t>
        </is>
      </c>
      <c r="BO1297" s="285" t="inlineStr">
        <is>
          <t>0</t>
        </is>
      </c>
      <c r="BP1297" s="297" t="inlineStr">
        <is>
          <t>0</t>
        </is>
      </c>
      <c r="BQ1297" s="297" t="inlineStr">
        <is>
          <t>0</t>
        </is>
      </c>
      <c r="BR1297" s="297" t="inlineStr">
        <is>
          <t>0</t>
        </is>
      </c>
      <c r="BS1297" s="297" t="inlineStr">
        <is>
          <t>0</t>
        </is>
      </c>
      <c r="BT1297" s="297" t="inlineStr">
        <is>
          <t>0</t>
        </is>
      </c>
      <c r="BU1297" s="297" t="inlineStr">
        <is>
          <t>0</t>
        </is>
      </c>
      <c r="BV1297" s="297" t="inlineStr">
        <is>
          <t>0</t>
        </is>
      </c>
      <c r="BW1297" s="288" t="inlineStr">
        <is>
          <t>0</t>
        </is>
      </c>
      <c r="BX1297" s="276">
        <f>SUM(IF(COUNTIF(#REF!, "*1.*"), 2, 0), IF(COUNTIF(#REF!, "*2.*"), 2, 0), IF(COUNTIF(#REF!, "*3.*"), 2, 0), IF(COUNTIF(#REF!, "*4.*"), 2, 0), IF(COUNTIF(#REF!, "*5.*"), 2, 0), IF(COUNTIF(#REF!, "*6.*"), 2, 0))</f>
        <v/>
      </c>
      <c r="BY1297" s="277">
        <f t="array" ref="BY1297">SUM(VALUE(AT1297),VALUE(AU1297),VALUE(AV1297),VALUE(AW1297),VALUE(AX1297),VALUE(AY1297),VALUE(AZ1297),VALUE(BB1297),VALUE(BC1297),VALUE(BD1297),VALUE(BE1297),VALUE(BF1297),VALUE(BG1297),VALUE(BH1297),VALUE(BI1297),VALUE(BJ1297),VALUE(BK1297),VALUE(BL1297),VALUE(BM1297),VALUE(BN1297),VALUE(BO1297),VALUE(BP1297),VALUE(BQ1297),VALUE(BR1297),VALUE(BS1297),VALUE(BT1297),VALUE(BU1297),VALUE(BV1297),VALUE(BW1297))</f>
        <v/>
      </c>
      <c r="BZ1297" s="307" t="n"/>
      <c r="CA1297" s="307" t="n"/>
      <c r="CB1297" s="307" t="n"/>
      <c r="CC1297" s="307" t="n"/>
      <c r="CD1297" s="307" t="n"/>
      <c r="CE1297" s="307" t="n"/>
      <c r="CF1297" s="307" t="n"/>
      <c r="CG1297" s="307" t="n"/>
      <c r="CH1297" s="307" t="n"/>
      <c r="CI1297" s="307" t="n"/>
      <c r="CJ1297" s="307" t="n"/>
      <c r="CK1297" s="307" t="n"/>
      <c r="CL1297" s="307" t="n"/>
      <c r="CM1297" s="307" t="n"/>
      <c r="CN1297" s="307" t="n"/>
      <c r="CO1297" s="307" t="n"/>
      <c r="CP1297" s="307" t="n"/>
      <c r="CQ1297" s="307" t="n"/>
      <c r="CR1297" s="279" t="inlineStr"/>
      <c r="CS1297" s="280">
        <f>AVERAGE(Value(BY1297),value(CR1297))</f>
        <v/>
      </c>
      <c r="CT1297" s="421">
        <f>(IF(OR(MediaScorecard!BG1784="x", MediaScorecard!BH1784="x",MediaScorecard!BI1784="x",MediaScorecard!BJ1784="x",MediaScorecard!BK1784="x"),1, 2))</f>
        <v/>
      </c>
      <c r="CU1297" s="308" t="n"/>
      <c r="CV1297" s="308" t="n"/>
      <c r="CW1297" s="308" t="n"/>
      <c r="CX1297" s="309" t="n"/>
      <c r="CY1297" s="308" t="n"/>
      <c r="CZ1297" s="308" t="n"/>
      <c r="DA1297" s="308" t="n"/>
    </row>
    <row r="1298" ht="21" customHeight="1" s="590">
      <c r="A1298" s="421" t="n"/>
      <c r="B1298" s="270" t="n"/>
      <c r="C1298" s="266" t="n"/>
      <c r="D1298" s="267" t="inlineStr"/>
      <c r="E1298" s="267" t="inlineStr"/>
      <c r="F1298" s="268" t="inlineStr"/>
      <c r="G1298" s="421" t="n"/>
      <c r="H1298" s="269" t="n"/>
      <c r="I1298" s="421" t="n"/>
      <c r="J1298" s="421" t="n"/>
      <c r="K1298" s="421" t="n"/>
      <c r="L1298" s="421" t="n"/>
      <c r="M1298" s="421" t="n"/>
      <c r="N1298" s="421" t="n"/>
      <c r="O1298" s="421" t="n"/>
      <c r="P1298" s="421" t="n"/>
      <c r="Q1298" s="421" t="n"/>
      <c r="R1298" s="270" t="n"/>
      <c r="S1298" s="421" t="n"/>
      <c r="T1298" s="421" t="n"/>
      <c r="U1298" s="421" t="n"/>
      <c r="V1298" s="421" t="n"/>
      <c r="W1298" s="421" t="n"/>
      <c r="X1298" s="421" t="n"/>
      <c r="Y1298" s="421" t="n"/>
      <c r="Z1298" s="421" t="n"/>
      <c r="AA1298" s="421" t="n"/>
      <c r="AB1298" s="421" t="n"/>
      <c r="AC1298" s="421" t="n"/>
      <c r="AD1298" s="421" t="n"/>
      <c r="AE1298" s="421" t="n"/>
      <c r="AF1298" s="421" t="n"/>
      <c r="AG1298" s="421" t="n"/>
      <c r="AH1298" s="421" t="n"/>
      <c r="AI1298" s="421" t="n"/>
      <c r="AJ1298" s="297" t="n"/>
      <c r="AK1298" s="297" t="n"/>
      <c r="AL1298" s="284" t="n"/>
      <c r="AM1298" s="297" t="n"/>
      <c r="AN1298" s="285" t="n"/>
      <c r="AO1298" s="297" t="n"/>
      <c r="AP1298" s="297" t="n"/>
      <c r="AQ1298" s="297" t="n"/>
      <c r="AR1298" s="297" t="n"/>
      <c r="AS1298" s="297" t="n"/>
      <c r="AT1298" s="285" t="inlineStr">
        <is>
          <t>0</t>
        </is>
      </c>
      <c r="AU1298" s="297" t="inlineStr">
        <is>
          <t>0</t>
        </is>
      </c>
      <c r="AV1298" s="297" t="inlineStr">
        <is>
          <t>0</t>
        </is>
      </c>
      <c r="AW1298" s="297" t="inlineStr">
        <is>
          <t>0</t>
        </is>
      </c>
      <c r="AX1298" s="297" t="inlineStr">
        <is>
          <t>0</t>
        </is>
      </c>
      <c r="AY1298" s="286" t="inlineStr">
        <is>
          <t>0</t>
        </is>
      </c>
      <c r="AZ1298" s="286" t="inlineStr">
        <is>
          <t>0</t>
        </is>
      </c>
      <c r="BA1298" s="287" t="inlineStr">
        <is>
          <t>0</t>
        </is>
      </c>
      <c r="BB1298" s="286" t="inlineStr">
        <is>
          <t>0</t>
        </is>
      </c>
      <c r="BC1298" s="286" t="inlineStr">
        <is>
          <t>0</t>
        </is>
      </c>
      <c r="BD1298" s="286" t="inlineStr">
        <is>
          <t>0</t>
        </is>
      </c>
      <c r="BE1298" s="286" t="inlineStr">
        <is>
          <t>0</t>
        </is>
      </c>
      <c r="BF1298" s="286" t="inlineStr">
        <is>
          <t>0</t>
        </is>
      </c>
      <c r="BG1298" s="286" t="inlineStr">
        <is>
          <t>0</t>
        </is>
      </c>
      <c r="BH1298" s="297" t="inlineStr">
        <is>
          <t>0</t>
        </is>
      </c>
      <c r="BI1298" s="297" t="inlineStr">
        <is>
          <t>0</t>
        </is>
      </c>
      <c r="BJ1298" s="297" t="inlineStr">
        <is>
          <t>0</t>
        </is>
      </c>
      <c r="BK1298" s="297" t="inlineStr">
        <is>
          <t>0</t>
        </is>
      </c>
      <c r="BL1298" s="297" t="inlineStr">
        <is>
          <t>0</t>
        </is>
      </c>
      <c r="BM1298" s="297" t="inlineStr">
        <is>
          <t>0</t>
        </is>
      </c>
      <c r="BN1298" s="297" t="inlineStr">
        <is>
          <t>0</t>
        </is>
      </c>
      <c r="BO1298" s="285" t="inlineStr">
        <is>
          <t>0</t>
        </is>
      </c>
      <c r="BP1298" s="297" t="inlineStr">
        <is>
          <t>0</t>
        </is>
      </c>
      <c r="BQ1298" s="297" t="inlineStr">
        <is>
          <t>0</t>
        </is>
      </c>
      <c r="BR1298" s="297" t="inlineStr">
        <is>
          <t>0</t>
        </is>
      </c>
      <c r="BS1298" s="297" t="inlineStr">
        <is>
          <t>0</t>
        </is>
      </c>
      <c r="BT1298" s="297" t="inlineStr">
        <is>
          <t>0</t>
        </is>
      </c>
      <c r="BU1298" s="297" t="inlineStr">
        <is>
          <t>0</t>
        </is>
      </c>
      <c r="BV1298" s="297" t="inlineStr">
        <is>
          <t>0</t>
        </is>
      </c>
      <c r="BW1298" s="288" t="inlineStr">
        <is>
          <t>0</t>
        </is>
      </c>
      <c r="BX1298" s="276">
        <f>SUM(IF(COUNTIF(#REF!, "*1.*"), 2, 0), IF(COUNTIF(#REF!, "*2.*"), 2, 0), IF(COUNTIF(#REF!, "*3.*"), 2, 0), IF(COUNTIF(#REF!, "*4.*"), 2, 0), IF(COUNTIF(#REF!, "*5.*"), 2, 0), IF(COUNTIF(#REF!, "*6.*"), 2, 0))</f>
        <v/>
      </c>
      <c r="BY1298" s="277">
        <f t="array" ref="BY1298">SUM(VALUE(AT1298),VALUE(AU1298),VALUE(AV1298),VALUE(AW1298),VALUE(AX1298),VALUE(AY1298),VALUE(AZ1298),VALUE(BB1298),VALUE(BC1298),VALUE(BD1298),VALUE(BE1298),VALUE(BF1298),VALUE(BG1298),VALUE(BH1298),VALUE(BI1298),VALUE(BJ1298),VALUE(BK1298),VALUE(BL1298),VALUE(BM1298),VALUE(BN1298),VALUE(BO1298),VALUE(BP1298),VALUE(BQ1298),VALUE(BR1298),VALUE(BS1298),VALUE(BT1298),VALUE(BU1298),VALUE(BV1298),VALUE(BW1298))</f>
        <v/>
      </c>
      <c r="BZ1298" s="307" t="n"/>
      <c r="CA1298" s="307" t="n"/>
      <c r="CB1298" s="307" t="n"/>
      <c r="CC1298" s="307" t="n"/>
      <c r="CD1298" s="307" t="n"/>
      <c r="CE1298" s="307" t="n"/>
      <c r="CF1298" s="307" t="n"/>
      <c r="CG1298" s="307" t="n"/>
      <c r="CH1298" s="307" t="n"/>
      <c r="CI1298" s="307" t="n"/>
      <c r="CJ1298" s="307" t="n"/>
      <c r="CK1298" s="307" t="n"/>
      <c r="CL1298" s="307" t="n"/>
      <c r="CM1298" s="307" t="n"/>
      <c r="CN1298" s="307" t="n"/>
      <c r="CO1298" s="307" t="n"/>
      <c r="CP1298" s="307" t="n"/>
      <c r="CQ1298" s="307" t="n"/>
      <c r="CR1298" s="279" t="inlineStr"/>
      <c r="CS1298" s="280">
        <f>AVERAGE(Value(BY1298),value(CR1298))</f>
        <v/>
      </c>
      <c r="CT1298" s="421">
        <f>(IF(OR(MediaScorecard!BG1785="x", MediaScorecard!BH1785="x",MediaScorecard!BI1785="x",MediaScorecard!BJ1785="x",MediaScorecard!BK1785="x"),1, 2))</f>
        <v/>
      </c>
      <c r="CU1298" s="308" t="n"/>
      <c r="CV1298" s="308" t="n"/>
      <c r="CW1298" s="308" t="n"/>
      <c r="CX1298" s="309" t="n"/>
      <c r="CY1298" s="308" t="n"/>
      <c r="CZ1298" s="308" t="n"/>
      <c r="DA1298" s="308" t="n"/>
    </row>
    <row r="1299" ht="21" customHeight="1" s="590">
      <c r="A1299" s="421" t="n"/>
      <c r="B1299" s="270" t="n"/>
      <c r="C1299" s="266" t="n"/>
      <c r="D1299" s="267" t="inlineStr"/>
      <c r="E1299" s="267" t="inlineStr"/>
      <c r="F1299" s="268" t="inlineStr"/>
      <c r="G1299" s="421" t="n"/>
      <c r="H1299" s="269" t="n"/>
      <c r="I1299" s="421" t="n"/>
      <c r="J1299" s="421" t="n"/>
      <c r="K1299" s="421" t="n"/>
      <c r="L1299" s="421" t="n"/>
      <c r="M1299" s="421" t="n"/>
      <c r="N1299" s="421" t="n"/>
      <c r="O1299" s="421" t="n"/>
      <c r="P1299" s="421" t="n"/>
      <c r="Q1299" s="421" t="n"/>
      <c r="R1299" s="270" t="n"/>
      <c r="S1299" s="421" t="n"/>
      <c r="T1299" s="421" t="n"/>
      <c r="U1299" s="421" t="n"/>
      <c r="V1299" s="421" t="n"/>
      <c r="W1299" s="421" t="n"/>
      <c r="X1299" s="421" t="n"/>
      <c r="Y1299" s="421" t="n"/>
      <c r="Z1299" s="421" t="n"/>
      <c r="AA1299" s="421" t="n"/>
      <c r="AB1299" s="421" t="n"/>
      <c r="AC1299" s="421" t="n"/>
      <c r="AD1299" s="421" t="n"/>
      <c r="AE1299" s="421" t="n"/>
      <c r="AF1299" s="421" t="n"/>
      <c r="AG1299" s="421" t="n"/>
      <c r="AH1299" s="421" t="n"/>
      <c r="AI1299" s="421" t="n"/>
      <c r="AJ1299" s="297" t="n"/>
      <c r="AK1299" s="297" t="n"/>
      <c r="AL1299" s="284" t="n"/>
      <c r="AM1299" s="297" t="n"/>
      <c r="AN1299" s="285" t="n"/>
      <c r="AO1299" s="297" t="n"/>
      <c r="AP1299" s="297" t="n"/>
      <c r="AQ1299" s="297" t="n"/>
      <c r="AR1299" s="297" t="n"/>
      <c r="AS1299" s="297" t="n"/>
      <c r="AT1299" s="285" t="inlineStr">
        <is>
          <t>0</t>
        </is>
      </c>
      <c r="AU1299" s="297" t="inlineStr">
        <is>
          <t>0</t>
        </is>
      </c>
      <c r="AV1299" s="297" t="inlineStr">
        <is>
          <t>0</t>
        </is>
      </c>
      <c r="AW1299" s="297" t="inlineStr">
        <is>
          <t>0</t>
        </is>
      </c>
      <c r="AX1299" s="297" t="inlineStr">
        <is>
          <t>0</t>
        </is>
      </c>
      <c r="AY1299" s="286" t="inlineStr">
        <is>
          <t>0</t>
        </is>
      </c>
      <c r="AZ1299" s="286" t="inlineStr">
        <is>
          <t>0</t>
        </is>
      </c>
      <c r="BA1299" s="287" t="inlineStr">
        <is>
          <t>0</t>
        </is>
      </c>
      <c r="BB1299" s="286" t="inlineStr">
        <is>
          <t>0</t>
        </is>
      </c>
      <c r="BC1299" s="286" t="inlineStr">
        <is>
          <t>0</t>
        </is>
      </c>
      <c r="BD1299" s="286" t="inlineStr">
        <is>
          <t>0</t>
        </is>
      </c>
      <c r="BE1299" s="286" t="inlineStr">
        <is>
          <t>0</t>
        </is>
      </c>
      <c r="BF1299" s="286" t="inlineStr">
        <is>
          <t>0</t>
        </is>
      </c>
      <c r="BG1299" s="286" t="inlineStr">
        <is>
          <t>0</t>
        </is>
      </c>
      <c r="BH1299" s="297" t="inlineStr">
        <is>
          <t>0</t>
        </is>
      </c>
      <c r="BI1299" s="297" t="inlineStr">
        <is>
          <t>0</t>
        </is>
      </c>
      <c r="BJ1299" s="297" t="inlineStr">
        <is>
          <t>0</t>
        </is>
      </c>
      <c r="BK1299" s="297" t="inlineStr">
        <is>
          <t>0</t>
        </is>
      </c>
      <c r="BL1299" s="297" t="inlineStr">
        <is>
          <t>0</t>
        </is>
      </c>
      <c r="BM1299" s="297" t="inlineStr">
        <is>
          <t>0</t>
        </is>
      </c>
      <c r="BN1299" s="297" t="inlineStr">
        <is>
          <t>0</t>
        </is>
      </c>
      <c r="BO1299" s="285" t="inlineStr">
        <is>
          <t>0</t>
        </is>
      </c>
      <c r="BP1299" s="297" t="inlineStr">
        <is>
          <t>0</t>
        </is>
      </c>
      <c r="BQ1299" s="297" t="inlineStr">
        <is>
          <t>0</t>
        </is>
      </c>
      <c r="BR1299" s="297" t="inlineStr">
        <is>
          <t>0</t>
        </is>
      </c>
      <c r="BS1299" s="297" t="inlineStr">
        <is>
          <t>0</t>
        </is>
      </c>
      <c r="BT1299" s="297" t="inlineStr">
        <is>
          <t>0</t>
        </is>
      </c>
      <c r="BU1299" s="297" t="inlineStr">
        <is>
          <t>0</t>
        </is>
      </c>
      <c r="BV1299" s="297" t="inlineStr">
        <is>
          <t>0</t>
        </is>
      </c>
      <c r="BW1299" s="288" t="inlineStr">
        <is>
          <t>0</t>
        </is>
      </c>
      <c r="BX1299" s="276">
        <f>SUM(IF(COUNTIF(#REF!, "*1.*"), 2, 0), IF(COUNTIF(#REF!, "*2.*"), 2, 0), IF(COUNTIF(#REF!, "*3.*"), 2, 0), IF(COUNTIF(#REF!, "*4.*"), 2, 0), IF(COUNTIF(#REF!, "*5.*"), 2, 0), IF(COUNTIF(#REF!, "*6.*"), 2, 0))</f>
        <v/>
      </c>
      <c r="BY1299" s="277">
        <f t="array" ref="BY1299">SUM(VALUE(AT1299),VALUE(AU1299),VALUE(AV1299),VALUE(AW1299),VALUE(AX1299),VALUE(AY1299),VALUE(AZ1299),VALUE(BB1299),VALUE(BC1299),VALUE(BD1299),VALUE(BE1299),VALUE(BF1299),VALUE(BG1299),VALUE(BH1299),VALUE(BI1299),VALUE(BJ1299),VALUE(BK1299),VALUE(BL1299),VALUE(BM1299),VALUE(BN1299),VALUE(BO1299),VALUE(BP1299),VALUE(BQ1299),VALUE(BR1299),VALUE(BS1299),VALUE(BT1299),VALUE(BU1299),VALUE(BV1299),VALUE(BW1299))</f>
        <v/>
      </c>
      <c r="BZ1299" s="307" t="n"/>
      <c r="CA1299" s="307" t="n"/>
      <c r="CB1299" s="307" t="n"/>
      <c r="CC1299" s="307" t="n"/>
      <c r="CD1299" s="307" t="n"/>
      <c r="CE1299" s="307" t="n"/>
      <c r="CF1299" s="307" t="n"/>
      <c r="CG1299" s="307" t="n"/>
      <c r="CH1299" s="307" t="n"/>
      <c r="CI1299" s="307" t="n"/>
      <c r="CJ1299" s="307" t="n"/>
      <c r="CK1299" s="307" t="n"/>
      <c r="CL1299" s="307" t="n"/>
      <c r="CM1299" s="307" t="n"/>
      <c r="CN1299" s="307" t="n"/>
      <c r="CO1299" s="307" t="n"/>
      <c r="CP1299" s="307" t="n"/>
      <c r="CQ1299" s="307" t="n"/>
      <c r="CR1299" s="279" t="inlineStr"/>
      <c r="CS1299" s="280">
        <f>AVERAGE(Value(BY1299),value(CR1299))</f>
        <v/>
      </c>
      <c r="CT1299" s="421">
        <f>(IF(OR(MediaScorecard!BG1786="x", MediaScorecard!BH1786="x",MediaScorecard!BI1786="x",MediaScorecard!BJ1786="x",MediaScorecard!BK1786="x"),1, 2))</f>
        <v/>
      </c>
      <c r="CU1299" s="308" t="n"/>
      <c r="CV1299" s="308" t="n"/>
      <c r="CW1299" s="308" t="n"/>
      <c r="CX1299" s="309" t="n"/>
      <c r="CY1299" s="308" t="n"/>
      <c r="CZ1299" s="308" t="n"/>
      <c r="DA1299" s="308" t="n"/>
    </row>
    <row r="1300" ht="21" customHeight="1" s="590">
      <c r="A1300" s="421" t="n"/>
      <c r="B1300" s="270" t="n"/>
      <c r="C1300" s="266" t="n"/>
      <c r="D1300" s="267" t="inlineStr"/>
      <c r="E1300" s="267" t="inlineStr"/>
      <c r="F1300" s="268" t="inlineStr"/>
      <c r="G1300" s="421" t="n"/>
      <c r="H1300" s="269" t="n"/>
      <c r="I1300" s="421" t="n"/>
      <c r="J1300" s="421" t="n"/>
      <c r="K1300" s="421" t="n"/>
      <c r="L1300" s="421" t="n"/>
      <c r="M1300" s="421" t="n"/>
      <c r="N1300" s="421" t="n"/>
      <c r="O1300" s="421" t="n"/>
      <c r="P1300" s="421" t="n"/>
      <c r="Q1300" s="421" t="n"/>
      <c r="R1300" s="270" t="n"/>
      <c r="S1300" s="421" t="n"/>
      <c r="T1300" s="421" t="n"/>
      <c r="U1300" s="421" t="n"/>
      <c r="V1300" s="421" t="n"/>
      <c r="W1300" s="421" t="n"/>
      <c r="X1300" s="421" t="n"/>
      <c r="Y1300" s="421" t="n"/>
      <c r="Z1300" s="421" t="n"/>
      <c r="AA1300" s="421" t="n"/>
      <c r="AB1300" s="421" t="n"/>
      <c r="AC1300" s="421" t="n"/>
      <c r="AD1300" s="421" t="n"/>
      <c r="AE1300" s="421" t="n"/>
      <c r="AF1300" s="421" t="n"/>
      <c r="AG1300" s="421" t="n"/>
      <c r="AH1300" s="421" t="n"/>
      <c r="AI1300" s="421" t="n"/>
      <c r="AJ1300" s="297" t="n"/>
      <c r="AK1300" s="297" t="n"/>
      <c r="AL1300" s="284" t="n"/>
      <c r="AM1300" s="297" t="n"/>
      <c r="AN1300" s="285" t="n"/>
      <c r="AO1300" s="297" t="n"/>
      <c r="AP1300" s="297" t="n"/>
      <c r="AQ1300" s="297" t="n"/>
      <c r="AR1300" s="297" t="n"/>
      <c r="AS1300" s="297" t="n"/>
      <c r="AT1300" s="285" t="inlineStr">
        <is>
          <t>0</t>
        </is>
      </c>
      <c r="AU1300" s="297" t="inlineStr">
        <is>
          <t>0</t>
        </is>
      </c>
      <c r="AV1300" s="297" t="inlineStr">
        <is>
          <t>0</t>
        </is>
      </c>
      <c r="AW1300" s="297" t="inlineStr">
        <is>
          <t>0</t>
        </is>
      </c>
      <c r="AX1300" s="297" t="inlineStr">
        <is>
          <t>0</t>
        </is>
      </c>
      <c r="AY1300" s="286" t="inlineStr">
        <is>
          <t>0</t>
        </is>
      </c>
      <c r="AZ1300" s="286" t="inlineStr">
        <is>
          <t>0</t>
        </is>
      </c>
      <c r="BA1300" s="287" t="inlineStr">
        <is>
          <t>0</t>
        </is>
      </c>
      <c r="BB1300" s="286" t="inlineStr">
        <is>
          <t>0</t>
        </is>
      </c>
      <c r="BC1300" s="286" t="inlineStr">
        <is>
          <t>0</t>
        </is>
      </c>
      <c r="BD1300" s="286" t="inlineStr">
        <is>
          <t>0</t>
        </is>
      </c>
      <c r="BE1300" s="286" t="inlineStr">
        <is>
          <t>0</t>
        </is>
      </c>
      <c r="BF1300" s="286" t="inlineStr">
        <is>
          <t>0</t>
        </is>
      </c>
      <c r="BG1300" s="286" t="inlineStr">
        <is>
          <t>0</t>
        </is>
      </c>
      <c r="BH1300" s="297" t="inlineStr">
        <is>
          <t>0</t>
        </is>
      </c>
      <c r="BI1300" s="297" t="inlineStr">
        <is>
          <t>0</t>
        </is>
      </c>
      <c r="BJ1300" s="297" t="inlineStr">
        <is>
          <t>0</t>
        </is>
      </c>
      <c r="BK1300" s="297" t="inlineStr">
        <is>
          <t>0</t>
        </is>
      </c>
      <c r="BL1300" s="297" t="inlineStr">
        <is>
          <t>0</t>
        </is>
      </c>
      <c r="BM1300" s="297" t="inlineStr">
        <is>
          <t>0</t>
        </is>
      </c>
      <c r="BN1300" s="297" t="inlineStr">
        <is>
          <t>0</t>
        </is>
      </c>
      <c r="BO1300" s="285" t="inlineStr">
        <is>
          <t>0</t>
        </is>
      </c>
      <c r="BP1300" s="297" t="inlineStr">
        <is>
          <t>0</t>
        </is>
      </c>
      <c r="BQ1300" s="297" t="inlineStr">
        <is>
          <t>0</t>
        </is>
      </c>
      <c r="BR1300" s="297" t="inlineStr">
        <is>
          <t>0</t>
        </is>
      </c>
      <c r="BS1300" s="297" t="inlineStr">
        <is>
          <t>0</t>
        </is>
      </c>
      <c r="BT1300" s="297" t="inlineStr">
        <is>
          <t>0</t>
        </is>
      </c>
      <c r="BU1300" s="297" t="inlineStr">
        <is>
          <t>0</t>
        </is>
      </c>
      <c r="BV1300" s="297" t="inlineStr">
        <is>
          <t>0</t>
        </is>
      </c>
      <c r="BW1300" s="288" t="inlineStr">
        <is>
          <t>0</t>
        </is>
      </c>
      <c r="BX1300" s="276">
        <f>SUM(IF(COUNTIF(#REF!, "*1.*"), 2, 0), IF(COUNTIF(#REF!, "*2.*"), 2, 0), IF(COUNTIF(#REF!, "*3.*"), 2, 0), IF(COUNTIF(#REF!, "*4.*"), 2, 0), IF(COUNTIF(#REF!, "*5.*"), 2, 0), IF(COUNTIF(#REF!, "*6.*"), 2, 0))</f>
        <v/>
      </c>
      <c r="BY1300" s="277">
        <f t="array" ref="BY1300">SUM(VALUE(AT1300),VALUE(AU1300),VALUE(AV1300),VALUE(AW1300),VALUE(AX1300),VALUE(AY1300),VALUE(AZ1300),VALUE(BB1300),VALUE(BC1300),VALUE(BD1300),VALUE(BE1300),VALUE(BF1300),VALUE(BG1300),VALUE(BH1300),VALUE(BI1300),VALUE(BJ1300),VALUE(BK1300),VALUE(BL1300),VALUE(BM1300),VALUE(BN1300),VALUE(BO1300),VALUE(BP1300),VALUE(BQ1300),VALUE(BR1300),VALUE(BS1300),VALUE(BT1300),VALUE(BU1300),VALUE(BV1300),VALUE(BW1300))</f>
        <v/>
      </c>
      <c r="BZ1300" s="307" t="n"/>
      <c r="CA1300" s="307" t="n"/>
      <c r="CB1300" s="307" t="n"/>
      <c r="CC1300" s="307" t="n"/>
      <c r="CD1300" s="307" t="n"/>
      <c r="CE1300" s="307" t="n"/>
      <c r="CF1300" s="307" t="n"/>
      <c r="CG1300" s="307" t="n"/>
      <c r="CH1300" s="307" t="n"/>
      <c r="CI1300" s="307" t="n"/>
      <c r="CJ1300" s="307" t="n"/>
      <c r="CK1300" s="307" t="n"/>
      <c r="CL1300" s="307" t="n"/>
      <c r="CM1300" s="307" t="n"/>
      <c r="CN1300" s="307" t="n"/>
      <c r="CO1300" s="307" t="n"/>
      <c r="CP1300" s="307" t="n"/>
      <c r="CQ1300" s="307" t="n"/>
      <c r="CR1300" s="279" t="inlineStr"/>
      <c r="CS1300" s="280">
        <f>AVERAGE(Value(BY1300),value(CR1300))</f>
        <v/>
      </c>
      <c r="CT1300" s="421">
        <f>(IF(OR(MediaScorecard!BG1787="x", MediaScorecard!BH1787="x",MediaScorecard!BI1787="x",MediaScorecard!BJ1787="x",MediaScorecard!BK1787="x"),1, 2))</f>
        <v/>
      </c>
      <c r="CU1300" s="308" t="n"/>
      <c r="CV1300" s="308" t="n"/>
      <c r="CW1300" s="308" t="n"/>
      <c r="CX1300" s="309" t="n"/>
      <c r="CY1300" s="308" t="n"/>
      <c r="CZ1300" s="308" t="n"/>
      <c r="DA1300" s="308" t="n"/>
    </row>
    <row r="1301" ht="21" customHeight="1" s="590">
      <c r="A1301" s="421" t="n"/>
      <c r="B1301" s="270" t="n"/>
      <c r="C1301" s="266" t="n"/>
      <c r="D1301" s="267" t="inlineStr"/>
      <c r="E1301" s="267" t="inlineStr"/>
      <c r="F1301" s="268" t="inlineStr"/>
      <c r="G1301" s="421" t="n"/>
      <c r="H1301" s="269" t="n"/>
      <c r="I1301" s="421" t="n"/>
      <c r="J1301" s="421" t="n"/>
      <c r="K1301" s="421" t="n"/>
      <c r="L1301" s="421" t="n"/>
      <c r="M1301" s="421" t="n"/>
      <c r="N1301" s="421" t="n"/>
      <c r="O1301" s="421" t="n"/>
      <c r="P1301" s="421" t="n"/>
      <c r="Q1301" s="421" t="n"/>
      <c r="R1301" s="270" t="n"/>
      <c r="S1301" s="421" t="n"/>
      <c r="T1301" s="421" t="n"/>
      <c r="U1301" s="421" t="n"/>
      <c r="V1301" s="421" t="n"/>
      <c r="W1301" s="421" t="n"/>
      <c r="X1301" s="421" t="n"/>
      <c r="Y1301" s="421" t="n"/>
      <c r="Z1301" s="421" t="n"/>
      <c r="AA1301" s="421" t="n"/>
      <c r="AB1301" s="421" t="n"/>
      <c r="AC1301" s="421" t="n"/>
      <c r="AD1301" s="421" t="n"/>
      <c r="AE1301" s="421" t="n"/>
      <c r="AF1301" s="421" t="n"/>
      <c r="AG1301" s="421" t="n"/>
      <c r="AH1301" s="421" t="n"/>
      <c r="AI1301" s="421" t="n"/>
      <c r="AJ1301" s="297" t="n"/>
      <c r="AK1301" s="297" t="n"/>
      <c r="AL1301" s="284" t="n"/>
      <c r="AM1301" s="297" t="n"/>
      <c r="AN1301" s="285" t="n"/>
      <c r="AO1301" s="297" t="n"/>
      <c r="AP1301" s="297" t="n"/>
      <c r="AQ1301" s="297" t="n"/>
      <c r="AR1301" s="297" t="n"/>
      <c r="AS1301" s="297" t="n"/>
      <c r="AT1301" s="285" t="inlineStr">
        <is>
          <t>0</t>
        </is>
      </c>
      <c r="AU1301" s="297" t="inlineStr">
        <is>
          <t>0</t>
        </is>
      </c>
      <c r="AV1301" s="297" t="inlineStr">
        <is>
          <t>0</t>
        </is>
      </c>
      <c r="AW1301" s="297" t="inlineStr">
        <is>
          <t>0</t>
        </is>
      </c>
      <c r="AX1301" s="297" t="inlineStr">
        <is>
          <t>0</t>
        </is>
      </c>
      <c r="AY1301" s="286" t="inlineStr">
        <is>
          <t>0</t>
        </is>
      </c>
      <c r="AZ1301" s="286" t="inlineStr">
        <is>
          <t>0</t>
        </is>
      </c>
      <c r="BA1301" s="287" t="inlineStr">
        <is>
          <t>0</t>
        </is>
      </c>
      <c r="BB1301" s="286" t="inlineStr">
        <is>
          <t>0</t>
        </is>
      </c>
      <c r="BC1301" s="286" t="inlineStr">
        <is>
          <t>0</t>
        </is>
      </c>
      <c r="BD1301" s="286" t="inlineStr">
        <is>
          <t>0</t>
        </is>
      </c>
      <c r="BE1301" s="286" t="inlineStr">
        <is>
          <t>0</t>
        </is>
      </c>
      <c r="BF1301" s="286" t="inlineStr">
        <is>
          <t>0</t>
        </is>
      </c>
      <c r="BG1301" s="286" t="inlineStr">
        <is>
          <t>0</t>
        </is>
      </c>
      <c r="BH1301" s="297" t="inlineStr">
        <is>
          <t>0</t>
        </is>
      </c>
      <c r="BI1301" s="297" t="inlineStr">
        <is>
          <t>0</t>
        </is>
      </c>
      <c r="BJ1301" s="297" t="inlineStr">
        <is>
          <t>0</t>
        </is>
      </c>
      <c r="BK1301" s="297" t="inlineStr">
        <is>
          <t>0</t>
        </is>
      </c>
      <c r="BL1301" s="297" t="inlineStr">
        <is>
          <t>0</t>
        </is>
      </c>
      <c r="BM1301" s="297" t="inlineStr">
        <is>
          <t>0</t>
        </is>
      </c>
      <c r="BN1301" s="297" t="inlineStr">
        <is>
          <t>0</t>
        </is>
      </c>
      <c r="BO1301" s="285" t="inlineStr">
        <is>
          <t>0</t>
        </is>
      </c>
      <c r="BP1301" s="297" t="inlineStr">
        <is>
          <t>0</t>
        </is>
      </c>
      <c r="BQ1301" s="297" t="inlineStr">
        <is>
          <t>0</t>
        </is>
      </c>
      <c r="BR1301" s="297" t="inlineStr">
        <is>
          <t>0</t>
        </is>
      </c>
      <c r="BS1301" s="297" t="inlineStr">
        <is>
          <t>0</t>
        </is>
      </c>
      <c r="BT1301" s="297" t="inlineStr">
        <is>
          <t>0</t>
        </is>
      </c>
      <c r="BU1301" s="297" t="inlineStr">
        <is>
          <t>0</t>
        </is>
      </c>
      <c r="BV1301" s="297" t="inlineStr">
        <is>
          <t>0</t>
        </is>
      </c>
      <c r="BW1301" s="288" t="inlineStr">
        <is>
          <t>0</t>
        </is>
      </c>
      <c r="BX1301" s="276">
        <f>SUM(IF(COUNTIF(#REF!, "*1.*"), 2, 0), IF(COUNTIF(#REF!, "*2.*"), 2, 0), IF(COUNTIF(#REF!, "*3.*"), 2, 0), IF(COUNTIF(#REF!, "*4.*"), 2, 0), IF(COUNTIF(#REF!, "*5.*"), 2, 0), IF(COUNTIF(#REF!, "*6.*"), 2, 0))</f>
        <v/>
      </c>
      <c r="BY1301" s="277">
        <f t="array" ref="BY1301">SUM(VALUE(AT1301),VALUE(AU1301),VALUE(AV1301),VALUE(AW1301),VALUE(AX1301),VALUE(AY1301),VALUE(AZ1301),VALUE(BB1301),VALUE(BC1301),VALUE(BD1301),VALUE(BE1301),VALUE(BF1301),VALUE(BG1301),VALUE(BH1301),VALUE(BI1301),VALUE(BJ1301),VALUE(BK1301),VALUE(BL1301),VALUE(BM1301),VALUE(BN1301),VALUE(BO1301),VALUE(BP1301),VALUE(BQ1301),VALUE(BR1301),VALUE(BS1301),VALUE(BT1301),VALUE(BU1301),VALUE(BV1301),VALUE(BW1301))</f>
        <v/>
      </c>
      <c r="BZ1301" s="307" t="n"/>
      <c r="CA1301" s="307" t="n"/>
      <c r="CB1301" s="307" t="n"/>
      <c r="CC1301" s="307" t="n"/>
      <c r="CD1301" s="307" t="n"/>
      <c r="CE1301" s="307" t="n"/>
      <c r="CF1301" s="307" t="n"/>
      <c r="CG1301" s="307" t="n"/>
      <c r="CH1301" s="307" t="n"/>
      <c r="CI1301" s="307" t="n"/>
      <c r="CJ1301" s="307" t="n"/>
      <c r="CK1301" s="307" t="n"/>
      <c r="CL1301" s="307" t="n"/>
      <c r="CM1301" s="307" t="n"/>
      <c r="CN1301" s="307" t="n"/>
      <c r="CO1301" s="307" t="n"/>
      <c r="CP1301" s="307" t="n"/>
      <c r="CQ1301" s="307" t="n"/>
      <c r="CR1301" s="279" t="inlineStr"/>
      <c r="CS1301" s="280">
        <f>AVERAGE(Value(BY1301),value(CR1301))</f>
        <v/>
      </c>
      <c r="CT1301" s="421">
        <f>(IF(OR(MediaScorecard!BG1788="x", MediaScorecard!BH1788="x",MediaScorecard!BI1788="x",MediaScorecard!BJ1788="x",MediaScorecard!BK1788="x"),1, 2))</f>
        <v/>
      </c>
      <c r="CU1301" s="308" t="n"/>
      <c r="CV1301" s="308" t="n"/>
      <c r="CW1301" s="308" t="n"/>
      <c r="CX1301" s="309" t="n"/>
      <c r="CY1301" s="308" t="n"/>
      <c r="CZ1301" s="308" t="n"/>
      <c r="DA1301" s="308" t="n"/>
    </row>
    <row r="1302" ht="21" customHeight="1" s="590">
      <c r="A1302" s="421" t="n"/>
      <c r="B1302" s="270" t="n"/>
      <c r="C1302" s="266" t="n"/>
      <c r="D1302" s="267" t="inlineStr"/>
      <c r="E1302" s="267" t="inlineStr"/>
      <c r="F1302" s="268" t="inlineStr"/>
      <c r="G1302" s="421" t="n"/>
      <c r="H1302" s="269" t="n"/>
      <c r="I1302" s="421" t="n"/>
      <c r="J1302" s="421" t="n"/>
      <c r="K1302" s="421" t="n"/>
      <c r="L1302" s="421" t="n"/>
      <c r="M1302" s="421" t="n"/>
      <c r="N1302" s="421" t="n"/>
      <c r="O1302" s="421" t="n"/>
      <c r="P1302" s="421" t="n"/>
      <c r="Q1302" s="421" t="n"/>
      <c r="R1302" s="270" t="n"/>
      <c r="S1302" s="421" t="n"/>
      <c r="T1302" s="421" t="n"/>
      <c r="U1302" s="421" t="n"/>
      <c r="V1302" s="421" t="n"/>
      <c r="W1302" s="421" t="n"/>
      <c r="X1302" s="421" t="n"/>
      <c r="Y1302" s="421" t="n"/>
      <c r="Z1302" s="421" t="n"/>
      <c r="AA1302" s="421" t="n"/>
      <c r="AB1302" s="421" t="n"/>
      <c r="AC1302" s="421" t="n"/>
      <c r="AD1302" s="421" t="n"/>
      <c r="AE1302" s="421" t="n"/>
      <c r="AF1302" s="421" t="n"/>
      <c r="AG1302" s="421" t="n"/>
      <c r="AH1302" s="421" t="n"/>
      <c r="AI1302" s="421" t="n"/>
      <c r="AJ1302" s="297" t="n"/>
      <c r="AK1302" s="297" t="n"/>
      <c r="AL1302" s="284" t="n"/>
      <c r="AM1302" s="297" t="n"/>
      <c r="AN1302" s="285" t="n"/>
      <c r="AO1302" s="297" t="n"/>
      <c r="AP1302" s="297" t="n"/>
      <c r="AQ1302" s="297" t="n"/>
      <c r="AR1302" s="297" t="n"/>
      <c r="AS1302" s="297" t="n"/>
      <c r="AT1302" s="285" t="inlineStr">
        <is>
          <t>0</t>
        </is>
      </c>
      <c r="AU1302" s="297" t="inlineStr">
        <is>
          <t>0</t>
        </is>
      </c>
      <c r="AV1302" s="297" t="inlineStr">
        <is>
          <t>0</t>
        </is>
      </c>
      <c r="AW1302" s="297" t="inlineStr">
        <is>
          <t>0</t>
        </is>
      </c>
      <c r="AX1302" s="297" t="inlineStr">
        <is>
          <t>0</t>
        </is>
      </c>
      <c r="AY1302" s="286" t="inlineStr">
        <is>
          <t>0</t>
        </is>
      </c>
      <c r="AZ1302" s="286" t="inlineStr">
        <is>
          <t>0</t>
        </is>
      </c>
      <c r="BA1302" s="287" t="inlineStr">
        <is>
          <t>0</t>
        </is>
      </c>
      <c r="BB1302" s="286" t="inlineStr">
        <is>
          <t>0</t>
        </is>
      </c>
      <c r="BC1302" s="286" t="inlineStr">
        <is>
          <t>0</t>
        </is>
      </c>
      <c r="BD1302" s="286" t="inlineStr">
        <is>
          <t>0</t>
        </is>
      </c>
      <c r="BE1302" s="286" t="inlineStr">
        <is>
          <t>0</t>
        </is>
      </c>
      <c r="BF1302" s="286" t="inlineStr">
        <is>
          <t>0</t>
        </is>
      </c>
      <c r="BG1302" s="286" t="inlineStr">
        <is>
          <t>0</t>
        </is>
      </c>
      <c r="BH1302" s="297" t="inlineStr">
        <is>
          <t>0</t>
        </is>
      </c>
      <c r="BI1302" s="297" t="inlineStr">
        <is>
          <t>0</t>
        </is>
      </c>
      <c r="BJ1302" s="297" t="inlineStr">
        <is>
          <t>0</t>
        </is>
      </c>
      <c r="BK1302" s="297" t="inlineStr">
        <is>
          <t>0</t>
        </is>
      </c>
      <c r="BL1302" s="297" t="inlineStr">
        <is>
          <t>0</t>
        </is>
      </c>
      <c r="BM1302" s="297" t="inlineStr">
        <is>
          <t>0</t>
        </is>
      </c>
      <c r="BN1302" s="297" t="inlineStr">
        <is>
          <t>0</t>
        </is>
      </c>
      <c r="BO1302" s="285" t="inlineStr">
        <is>
          <t>0</t>
        </is>
      </c>
      <c r="BP1302" s="297" t="inlineStr">
        <is>
          <t>0</t>
        </is>
      </c>
      <c r="BQ1302" s="297" t="inlineStr">
        <is>
          <t>0</t>
        </is>
      </c>
      <c r="BR1302" s="297" t="inlineStr">
        <is>
          <t>0</t>
        </is>
      </c>
      <c r="BS1302" s="297" t="inlineStr">
        <is>
          <t>0</t>
        </is>
      </c>
      <c r="BT1302" s="297" t="inlineStr">
        <is>
          <t>0</t>
        </is>
      </c>
      <c r="BU1302" s="297" t="inlineStr">
        <is>
          <t>0</t>
        </is>
      </c>
      <c r="BV1302" s="297" t="inlineStr">
        <is>
          <t>0</t>
        </is>
      </c>
      <c r="BW1302" s="288" t="inlineStr">
        <is>
          <t>0</t>
        </is>
      </c>
      <c r="BX1302" s="276">
        <f>SUM(IF(COUNTIF(#REF!, "*1.*"), 2, 0), IF(COUNTIF(#REF!, "*2.*"), 2, 0), IF(COUNTIF(#REF!, "*3.*"), 2, 0), IF(COUNTIF(#REF!, "*4.*"), 2, 0), IF(COUNTIF(#REF!, "*5.*"), 2, 0), IF(COUNTIF(#REF!, "*6.*"), 2, 0))</f>
        <v/>
      </c>
      <c r="BY1302" s="277">
        <f t="array" ref="BY1302">SUM(VALUE(AT1302),VALUE(AU1302),VALUE(AV1302),VALUE(AW1302),VALUE(AX1302),VALUE(AY1302),VALUE(AZ1302),VALUE(BB1302),VALUE(BC1302),VALUE(BD1302),VALUE(BE1302),VALUE(BF1302),VALUE(BG1302),VALUE(BH1302),VALUE(BI1302),VALUE(BJ1302),VALUE(BK1302),VALUE(BL1302),VALUE(BM1302),VALUE(BN1302),VALUE(BO1302),VALUE(BP1302),VALUE(BQ1302),VALUE(BR1302),VALUE(BS1302),VALUE(BT1302),VALUE(BU1302),VALUE(BV1302),VALUE(BW1302))</f>
        <v/>
      </c>
      <c r="BZ1302" s="307" t="n"/>
      <c r="CA1302" s="307" t="n"/>
      <c r="CB1302" s="307" t="n"/>
      <c r="CC1302" s="307" t="n"/>
      <c r="CD1302" s="307" t="n"/>
      <c r="CE1302" s="307" t="n"/>
      <c r="CF1302" s="307" t="n"/>
      <c r="CG1302" s="307" t="n"/>
      <c r="CH1302" s="307" t="n"/>
      <c r="CI1302" s="307" t="n"/>
      <c r="CJ1302" s="307" t="n"/>
      <c r="CK1302" s="307" t="n"/>
      <c r="CL1302" s="307" t="n"/>
      <c r="CM1302" s="307" t="n"/>
      <c r="CN1302" s="307" t="n"/>
      <c r="CO1302" s="307" t="n"/>
      <c r="CP1302" s="307" t="n"/>
      <c r="CQ1302" s="307" t="n"/>
      <c r="CR1302" s="279" t="inlineStr"/>
      <c r="CS1302" s="280">
        <f>AVERAGE(Value(BY1302),value(CR1302))</f>
        <v/>
      </c>
      <c r="CT1302" s="421">
        <f>(IF(OR(MediaScorecard!BG1789="x", MediaScorecard!BH1789="x",MediaScorecard!BI1789="x",MediaScorecard!BJ1789="x",MediaScorecard!BK1789="x"),1, 2))</f>
        <v/>
      </c>
      <c r="CU1302" s="308" t="n"/>
      <c r="CV1302" s="308" t="n"/>
      <c r="CW1302" s="308" t="n"/>
      <c r="CX1302" s="309" t="n"/>
      <c r="CY1302" s="308" t="n"/>
      <c r="CZ1302" s="308" t="n"/>
      <c r="DA1302" s="308" t="n"/>
    </row>
    <row r="1303" ht="21" customHeight="1" s="590">
      <c r="A1303" s="421" t="n"/>
      <c r="B1303" s="270" t="n"/>
      <c r="C1303" s="266" t="n"/>
      <c r="D1303" s="267" t="inlineStr"/>
      <c r="E1303" s="267" t="inlineStr"/>
      <c r="F1303" s="268" t="inlineStr"/>
      <c r="G1303" s="421" t="n"/>
      <c r="H1303" s="269" t="n"/>
      <c r="I1303" s="421" t="n"/>
      <c r="J1303" s="421" t="n"/>
      <c r="K1303" s="421" t="n"/>
      <c r="L1303" s="421" t="n"/>
      <c r="M1303" s="421" t="n"/>
      <c r="N1303" s="421" t="n"/>
      <c r="O1303" s="421" t="n"/>
      <c r="P1303" s="421" t="n"/>
      <c r="Q1303" s="421" t="n"/>
      <c r="R1303" s="270" t="n"/>
      <c r="S1303" s="421" t="n"/>
      <c r="T1303" s="421" t="n"/>
      <c r="U1303" s="421" t="n"/>
      <c r="V1303" s="421" t="n"/>
      <c r="W1303" s="421" t="n"/>
      <c r="X1303" s="421" t="n"/>
      <c r="Y1303" s="421" t="n"/>
      <c r="Z1303" s="421" t="n"/>
      <c r="AA1303" s="421" t="n"/>
      <c r="AB1303" s="421" t="n"/>
      <c r="AC1303" s="421" t="n"/>
      <c r="AD1303" s="421" t="n"/>
      <c r="AE1303" s="421" t="n"/>
      <c r="AF1303" s="421" t="n"/>
      <c r="AG1303" s="421" t="n"/>
      <c r="AH1303" s="421" t="n"/>
      <c r="AI1303" s="421" t="n"/>
      <c r="AJ1303" s="297" t="n"/>
      <c r="AK1303" s="297" t="n"/>
      <c r="AL1303" s="284" t="n"/>
      <c r="AM1303" s="297" t="n"/>
      <c r="AN1303" s="285" t="n"/>
      <c r="AO1303" s="297" t="n"/>
      <c r="AP1303" s="297" t="n"/>
      <c r="AQ1303" s="297" t="n"/>
      <c r="AR1303" s="297" t="n"/>
      <c r="AS1303" s="297" t="n"/>
      <c r="AT1303" s="285" t="inlineStr">
        <is>
          <t>0</t>
        </is>
      </c>
      <c r="AU1303" s="297" t="inlineStr">
        <is>
          <t>0</t>
        </is>
      </c>
      <c r="AV1303" s="297" t="inlineStr">
        <is>
          <t>0</t>
        </is>
      </c>
      <c r="AW1303" s="297" t="inlineStr">
        <is>
          <t>0</t>
        </is>
      </c>
      <c r="AX1303" s="297" t="inlineStr">
        <is>
          <t>0</t>
        </is>
      </c>
      <c r="AY1303" s="286" t="inlineStr">
        <is>
          <t>0</t>
        </is>
      </c>
      <c r="AZ1303" s="286" t="inlineStr">
        <is>
          <t>0</t>
        </is>
      </c>
      <c r="BA1303" s="287" t="inlineStr">
        <is>
          <t>0</t>
        </is>
      </c>
      <c r="BB1303" s="286" t="inlineStr">
        <is>
          <t>0</t>
        </is>
      </c>
      <c r="BC1303" s="286" t="inlineStr">
        <is>
          <t>0</t>
        </is>
      </c>
      <c r="BD1303" s="286" t="inlineStr">
        <is>
          <t>0</t>
        </is>
      </c>
      <c r="BE1303" s="286" t="inlineStr">
        <is>
          <t>0</t>
        </is>
      </c>
      <c r="BF1303" s="286" t="inlineStr">
        <is>
          <t>0</t>
        </is>
      </c>
      <c r="BG1303" s="286" t="inlineStr">
        <is>
          <t>0</t>
        </is>
      </c>
      <c r="BH1303" s="297" t="inlineStr">
        <is>
          <t>0</t>
        </is>
      </c>
      <c r="BI1303" s="297" t="inlineStr">
        <is>
          <t>0</t>
        </is>
      </c>
      <c r="BJ1303" s="297" t="inlineStr">
        <is>
          <t>0</t>
        </is>
      </c>
      <c r="BK1303" s="297" t="inlineStr">
        <is>
          <t>0</t>
        </is>
      </c>
      <c r="BL1303" s="297" t="inlineStr">
        <is>
          <t>0</t>
        </is>
      </c>
      <c r="BM1303" s="297" t="inlineStr">
        <is>
          <t>0</t>
        </is>
      </c>
      <c r="BN1303" s="297" t="inlineStr">
        <is>
          <t>0</t>
        </is>
      </c>
      <c r="BO1303" s="285" t="inlineStr">
        <is>
          <t>0</t>
        </is>
      </c>
      <c r="BP1303" s="297" t="inlineStr">
        <is>
          <t>0</t>
        </is>
      </c>
      <c r="BQ1303" s="297" t="inlineStr">
        <is>
          <t>0</t>
        </is>
      </c>
      <c r="BR1303" s="297" t="inlineStr">
        <is>
          <t>0</t>
        </is>
      </c>
      <c r="BS1303" s="297" t="inlineStr">
        <is>
          <t>0</t>
        </is>
      </c>
      <c r="BT1303" s="297" t="inlineStr">
        <is>
          <t>0</t>
        </is>
      </c>
      <c r="BU1303" s="297" t="inlineStr">
        <is>
          <t>0</t>
        </is>
      </c>
      <c r="BV1303" s="297" t="inlineStr">
        <is>
          <t>0</t>
        </is>
      </c>
      <c r="BW1303" s="288" t="inlineStr">
        <is>
          <t>0</t>
        </is>
      </c>
      <c r="BX1303" s="276">
        <f>SUM(IF(COUNTIF(#REF!, "*1.*"), 2, 0), IF(COUNTIF(#REF!, "*2.*"), 2, 0), IF(COUNTIF(#REF!, "*3.*"), 2, 0), IF(COUNTIF(#REF!, "*4.*"), 2, 0), IF(COUNTIF(#REF!, "*5.*"), 2, 0), IF(COUNTIF(#REF!, "*6.*"), 2, 0))</f>
        <v/>
      </c>
      <c r="BY1303" s="277">
        <f t="array" ref="BY1303">SUM(VALUE(AT1303),VALUE(AU1303),VALUE(AV1303),VALUE(AW1303),VALUE(AX1303),VALUE(AY1303),VALUE(AZ1303),VALUE(BB1303),VALUE(BC1303),VALUE(BD1303),VALUE(BE1303),VALUE(BF1303),VALUE(BG1303),VALUE(BH1303),VALUE(BI1303),VALUE(BJ1303),VALUE(BK1303),VALUE(BL1303),VALUE(BM1303),VALUE(BN1303),VALUE(BO1303),VALUE(BP1303),VALUE(BQ1303),VALUE(BR1303),VALUE(BS1303),VALUE(BT1303),VALUE(BU1303),VALUE(BV1303),VALUE(BW1303))</f>
        <v/>
      </c>
      <c r="BZ1303" s="307" t="n"/>
      <c r="CA1303" s="307" t="n"/>
      <c r="CB1303" s="307" t="n"/>
      <c r="CC1303" s="307" t="n"/>
      <c r="CD1303" s="307" t="n"/>
      <c r="CE1303" s="307" t="n"/>
      <c r="CF1303" s="307" t="n"/>
      <c r="CG1303" s="307" t="n"/>
      <c r="CH1303" s="307" t="n"/>
      <c r="CI1303" s="307" t="n"/>
      <c r="CJ1303" s="307" t="n"/>
      <c r="CK1303" s="307" t="n"/>
      <c r="CL1303" s="307" t="n"/>
      <c r="CM1303" s="307" t="n"/>
      <c r="CN1303" s="307" t="n"/>
      <c r="CO1303" s="307" t="n"/>
      <c r="CP1303" s="307" t="n"/>
      <c r="CQ1303" s="307" t="n"/>
      <c r="CR1303" s="279" t="inlineStr"/>
      <c r="CS1303" s="280">
        <f>AVERAGE(Value(BY1303),value(CR1303))</f>
        <v/>
      </c>
      <c r="CT1303" s="421">
        <f>(IF(OR(MediaScorecard!BG1790="x", MediaScorecard!BH1790="x",MediaScorecard!BI1790="x",MediaScorecard!BJ1790="x",MediaScorecard!BK1790="x"),1, 2))</f>
        <v/>
      </c>
      <c r="CU1303" s="308" t="n"/>
      <c r="CV1303" s="308" t="n"/>
      <c r="CW1303" s="308" t="n"/>
      <c r="CX1303" s="309" t="n"/>
      <c r="CY1303" s="308" t="n"/>
      <c r="CZ1303" s="308" t="n"/>
      <c r="DA1303" s="308" t="n"/>
    </row>
    <row r="1304" ht="21" customHeight="1" s="590">
      <c r="A1304" s="421" t="n"/>
      <c r="B1304" s="270" t="n"/>
      <c r="C1304" s="266" t="n"/>
      <c r="D1304" s="267" t="inlineStr"/>
      <c r="E1304" s="267" t="inlineStr"/>
      <c r="F1304" s="268" t="inlineStr"/>
      <c r="G1304" s="421" t="n"/>
      <c r="H1304" s="269" t="n"/>
      <c r="I1304" s="421" t="n"/>
      <c r="J1304" s="421" t="n"/>
      <c r="K1304" s="421" t="n"/>
      <c r="L1304" s="421" t="n"/>
      <c r="M1304" s="421" t="n"/>
      <c r="N1304" s="421" t="n"/>
      <c r="O1304" s="421" t="n"/>
      <c r="P1304" s="421" t="n"/>
      <c r="Q1304" s="421" t="n"/>
      <c r="R1304" s="270" t="n"/>
      <c r="S1304" s="421" t="n"/>
      <c r="T1304" s="421" t="n"/>
      <c r="U1304" s="421" t="n"/>
      <c r="V1304" s="421" t="n"/>
      <c r="W1304" s="421" t="n"/>
      <c r="X1304" s="421" t="n"/>
      <c r="Y1304" s="421" t="n"/>
      <c r="Z1304" s="421" t="n"/>
      <c r="AA1304" s="421" t="n"/>
      <c r="AB1304" s="421" t="n"/>
      <c r="AC1304" s="421" t="n"/>
      <c r="AD1304" s="421" t="n"/>
      <c r="AE1304" s="421" t="n"/>
      <c r="AF1304" s="421" t="n"/>
      <c r="AG1304" s="421" t="n"/>
      <c r="AH1304" s="421" t="n"/>
      <c r="AI1304" s="421" t="n"/>
      <c r="AJ1304" s="297" t="n"/>
      <c r="AK1304" s="297" t="n"/>
      <c r="AL1304" s="284" t="n"/>
      <c r="AM1304" s="297" t="n"/>
      <c r="AN1304" s="285" t="n"/>
      <c r="AO1304" s="297" t="n"/>
      <c r="AP1304" s="297" t="n"/>
      <c r="AQ1304" s="297" t="n"/>
      <c r="AR1304" s="297" t="n"/>
      <c r="AS1304" s="297" t="n"/>
      <c r="AT1304" s="285" t="inlineStr">
        <is>
          <t>0</t>
        </is>
      </c>
      <c r="AU1304" s="297" t="inlineStr">
        <is>
          <t>0</t>
        </is>
      </c>
      <c r="AV1304" s="297" t="inlineStr">
        <is>
          <t>0</t>
        </is>
      </c>
      <c r="AW1304" s="297" t="inlineStr">
        <is>
          <t>0</t>
        </is>
      </c>
      <c r="AX1304" s="297" t="inlineStr">
        <is>
          <t>0</t>
        </is>
      </c>
      <c r="AY1304" s="286" t="inlineStr">
        <is>
          <t>0</t>
        </is>
      </c>
      <c r="AZ1304" s="286" t="inlineStr">
        <is>
          <t>0</t>
        </is>
      </c>
      <c r="BA1304" s="287" t="inlineStr">
        <is>
          <t>0</t>
        </is>
      </c>
      <c r="BB1304" s="286" t="inlineStr">
        <is>
          <t>0</t>
        </is>
      </c>
      <c r="BC1304" s="286" t="inlineStr">
        <is>
          <t>0</t>
        </is>
      </c>
      <c r="BD1304" s="286" t="inlineStr">
        <is>
          <t>0</t>
        </is>
      </c>
      <c r="BE1304" s="286" t="inlineStr">
        <is>
          <t>0</t>
        </is>
      </c>
      <c r="BF1304" s="286" t="inlineStr">
        <is>
          <t>0</t>
        </is>
      </c>
      <c r="BG1304" s="286" t="inlineStr">
        <is>
          <t>0</t>
        </is>
      </c>
      <c r="BH1304" s="297" t="inlineStr">
        <is>
          <t>0</t>
        </is>
      </c>
      <c r="BI1304" s="297" t="inlineStr">
        <is>
          <t>0</t>
        </is>
      </c>
      <c r="BJ1304" s="297" t="inlineStr">
        <is>
          <t>0</t>
        </is>
      </c>
      <c r="BK1304" s="297" t="inlineStr">
        <is>
          <t>0</t>
        </is>
      </c>
      <c r="BL1304" s="297" t="inlineStr">
        <is>
          <t>0</t>
        </is>
      </c>
      <c r="BM1304" s="297" t="inlineStr">
        <is>
          <t>0</t>
        </is>
      </c>
      <c r="BN1304" s="297" t="inlineStr">
        <is>
          <t>0</t>
        </is>
      </c>
      <c r="BO1304" s="285" t="inlineStr">
        <is>
          <t>0</t>
        </is>
      </c>
      <c r="BP1304" s="297" t="inlineStr">
        <is>
          <t>0</t>
        </is>
      </c>
      <c r="BQ1304" s="297" t="inlineStr">
        <is>
          <t>0</t>
        </is>
      </c>
      <c r="BR1304" s="297" t="inlineStr">
        <is>
          <t>0</t>
        </is>
      </c>
      <c r="BS1304" s="297" t="inlineStr">
        <is>
          <t>0</t>
        </is>
      </c>
      <c r="BT1304" s="297" t="inlineStr">
        <is>
          <t>0</t>
        </is>
      </c>
      <c r="BU1304" s="297" t="inlineStr">
        <is>
          <t>0</t>
        </is>
      </c>
      <c r="BV1304" s="297" t="inlineStr">
        <is>
          <t>0</t>
        </is>
      </c>
      <c r="BW1304" s="288" t="inlineStr">
        <is>
          <t>0</t>
        </is>
      </c>
      <c r="BX1304" s="276">
        <f>SUM(IF(COUNTIF(#REF!, "*1.*"), 2, 0), IF(COUNTIF(#REF!, "*2.*"), 2, 0), IF(COUNTIF(#REF!, "*3.*"), 2, 0), IF(COUNTIF(#REF!, "*4.*"), 2, 0), IF(COUNTIF(#REF!, "*5.*"), 2, 0), IF(COUNTIF(#REF!, "*6.*"), 2, 0))</f>
        <v/>
      </c>
      <c r="BY1304" s="277">
        <f t="array" ref="BY1304">SUM(VALUE(AT1304),VALUE(AU1304),VALUE(AV1304),VALUE(AW1304),VALUE(AX1304),VALUE(AY1304),VALUE(AZ1304),VALUE(BB1304),VALUE(BC1304),VALUE(BD1304),VALUE(BE1304),VALUE(BF1304),VALUE(BG1304),VALUE(BH1304),VALUE(BI1304),VALUE(BJ1304),VALUE(BK1304),VALUE(BL1304),VALUE(BM1304),VALUE(BN1304),VALUE(BO1304),VALUE(BP1304),VALUE(BQ1304),VALUE(BR1304),VALUE(BS1304),VALUE(BT1304),VALUE(BU1304),VALUE(BV1304),VALUE(BW1304))</f>
        <v/>
      </c>
      <c r="BZ1304" s="307" t="n"/>
      <c r="CA1304" s="307" t="n"/>
      <c r="CB1304" s="307" t="n"/>
      <c r="CC1304" s="307" t="n"/>
      <c r="CD1304" s="307" t="n"/>
      <c r="CE1304" s="307" t="n"/>
      <c r="CF1304" s="307" t="n"/>
      <c r="CG1304" s="307" t="n"/>
      <c r="CH1304" s="307" t="n"/>
      <c r="CI1304" s="307" t="n"/>
      <c r="CJ1304" s="307" t="n"/>
      <c r="CK1304" s="307" t="n"/>
      <c r="CL1304" s="307" t="n"/>
      <c r="CM1304" s="307" t="n"/>
      <c r="CN1304" s="307" t="n"/>
      <c r="CO1304" s="307" t="n"/>
      <c r="CP1304" s="307" t="n"/>
      <c r="CQ1304" s="307" t="n"/>
      <c r="CR1304" s="279" t="inlineStr"/>
      <c r="CS1304" s="280">
        <f>AVERAGE(Value(BY1304),value(CR1304))</f>
        <v/>
      </c>
      <c r="CT1304" s="421">
        <f>(IF(OR(MediaScorecard!BG1791="x", MediaScorecard!BH1791="x",MediaScorecard!BI1791="x",MediaScorecard!BJ1791="x",MediaScorecard!BK1791="x"),1, 2))</f>
        <v/>
      </c>
      <c r="CU1304" s="308" t="n"/>
      <c r="CV1304" s="308" t="n"/>
      <c r="CW1304" s="308" t="n"/>
      <c r="CX1304" s="309" t="n"/>
      <c r="CY1304" s="308" t="n"/>
      <c r="CZ1304" s="308" t="n"/>
      <c r="DA1304" s="308" t="n"/>
    </row>
    <row r="1305" ht="21" customHeight="1" s="590">
      <c r="A1305" s="421" t="n"/>
      <c r="B1305" s="270" t="n"/>
      <c r="C1305" s="266" t="n"/>
      <c r="D1305" s="267" t="inlineStr"/>
      <c r="E1305" s="267" t="inlineStr"/>
      <c r="F1305" s="268" t="inlineStr"/>
      <c r="G1305" s="421" t="n"/>
      <c r="H1305" s="269" t="n"/>
      <c r="I1305" s="421" t="n"/>
      <c r="J1305" s="421" t="n"/>
      <c r="K1305" s="421" t="n"/>
      <c r="L1305" s="421" t="n"/>
      <c r="M1305" s="421" t="n"/>
      <c r="N1305" s="421" t="n"/>
      <c r="O1305" s="421" t="n"/>
      <c r="P1305" s="421" t="n"/>
      <c r="Q1305" s="421" t="n"/>
      <c r="R1305" s="270" t="n"/>
      <c r="S1305" s="421" t="n"/>
      <c r="T1305" s="421" t="n"/>
      <c r="U1305" s="421" t="n"/>
      <c r="V1305" s="421" t="n"/>
      <c r="W1305" s="421" t="n"/>
      <c r="X1305" s="421" t="n"/>
      <c r="Y1305" s="421" t="n"/>
      <c r="Z1305" s="421" t="n"/>
      <c r="AA1305" s="421" t="n"/>
      <c r="AB1305" s="421" t="n"/>
      <c r="AC1305" s="421" t="n"/>
      <c r="AD1305" s="421" t="n"/>
      <c r="AE1305" s="421" t="n"/>
      <c r="AF1305" s="421" t="n"/>
      <c r="AG1305" s="421" t="n"/>
      <c r="AH1305" s="421" t="n"/>
      <c r="AI1305" s="421" t="n"/>
      <c r="AJ1305" s="297" t="n"/>
      <c r="AK1305" s="297" t="n"/>
      <c r="AL1305" s="284" t="n"/>
      <c r="AM1305" s="297" t="n"/>
      <c r="AN1305" s="285" t="n"/>
      <c r="AO1305" s="297" t="n"/>
      <c r="AP1305" s="297" t="n"/>
      <c r="AQ1305" s="297" t="n"/>
      <c r="AR1305" s="297" t="n"/>
      <c r="AS1305" s="297" t="n"/>
      <c r="AT1305" s="285" t="inlineStr">
        <is>
          <t>0</t>
        </is>
      </c>
      <c r="AU1305" s="297" t="inlineStr">
        <is>
          <t>0</t>
        </is>
      </c>
      <c r="AV1305" s="297" t="inlineStr">
        <is>
          <t>0</t>
        </is>
      </c>
      <c r="AW1305" s="297" t="inlineStr">
        <is>
          <t>0</t>
        </is>
      </c>
      <c r="AX1305" s="297" t="inlineStr">
        <is>
          <t>0</t>
        </is>
      </c>
      <c r="AY1305" s="286" t="inlineStr">
        <is>
          <t>0</t>
        </is>
      </c>
      <c r="AZ1305" s="286" t="inlineStr">
        <is>
          <t>0</t>
        </is>
      </c>
      <c r="BA1305" s="287" t="inlineStr">
        <is>
          <t>0</t>
        </is>
      </c>
      <c r="BB1305" s="286" t="inlineStr">
        <is>
          <t>0</t>
        </is>
      </c>
      <c r="BC1305" s="286" t="inlineStr">
        <is>
          <t>0</t>
        </is>
      </c>
      <c r="BD1305" s="286" t="inlineStr">
        <is>
          <t>0</t>
        </is>
      </c>
      <c r="BE1305" s="286" t="inlineStr">
        <is>
          <t>0</t>
        </is>
      </c>
      <c r="BF1305" s="286" t="inlineStr">
        <is>
          <t>0</t>
        </is>
      </c>
      <c r="BG1305" s="286" t="inlineStr">
        <is>
          <t>0</t>
        </is>
      </c>
      <c r="BH1305" s="297" t="inlineStr">
        <is>
          <t>0</t>
        </is>
      </c>
      <c r="BI1305" s="297" t="inlineStr">
        <is>
          <t>0</t>
        </is>
      </c>
      <c r="BJ1305" s="297" t="inlineStr">
        <is>
          <t>0</t>
        </is>
      </c>
      <c r="BK1305" s="297" t="inlineStr">
        <is>
          <t>0</t>
        </is>
      </c>
      <c r="BL1305" s="297" t="inlineStr">
        <is>
          <t>0</t>
        </is>
      </c>
      <c r="BM1305" s="297" t="inlineStr">
        <is>
          <t>0</t>
        </is>
      </c>
      <c r="BN1305" s="297" t="inlineStr">
        <is>
          <t>0</t>
        </is>
      </c>
      <c r="BO1305" s="285" t="inlineStr">
        <is>
          <t>0</t>
        </is>
      </c>
      <c r="BP1305" s="297" t="inlineStr">
        <is>
          <t>0</t>
        </is>
      </c>
      <c r="BQ1305" s="297" t="inlineStr">
        <is>
          <t>0</t>
        </is>
      </c>
      <c r="BR1305" s="297" t="inlineStr">
        <is>
          <t>0</t>
        </is>
      </c>
      <c r="BS1305" s="297" t="inlineStr">
        <is>
          <t>0</t>
        </is>
      </c>
      <c r="BT1305" s="297" t="inlineStr">
        <is>
          <t>0</t>
        </is>
      </c>
      <c r="BU1305" s="297" t="inlineStr">
        <is>
          <t>0</t>
        </is>
      </c>
      <c r="BV1305" s="297" t="inlineStr">
        <is>
          <t>0</t>
        </is>
      </c>
      <c r="BW1305" s="288" t="inlineStr">
        <is>
          <t>0</t>
        </is>
      </c>
      <c r="BX1305" s="276">
        <f>SUM(IF(COUNTIF(#REF!, "*1.*"), 2, 0), IF(COUNTIF(#REF!, "*2.*"), 2, 0), IF(COUNTIF(#REF!, "*3.*"), 2, 0), IF(COUNTIF(#REF!, "*4.*"), 2, 0), IF(COUNTIF(#REF!, "*5.*"), 2, 0), IF(COUNTIF(#REF!, "*6.*"), 2, 0))</f>
        <v/>
      </c>
      <c r="BY1305" s="277">
        <f t="array" ref="BY1305">SUM(VALUE(AT1305),VALUE(AU1305),VALUE(AV1305),VALUE(AW1305),VALUE(AX1305),VALUE(AY1305),VALUE(AZ1305),VALUE(BB1305),VALUE(BC1305),VALUE(BD1305),VALUE(BE1305),VALUE(BF1305),VALUE(BG1305),VALUE(BH1305),VALUE(BI1305),VALUE(BJ1305),VALUE(BK1305),VALUE(BL1305),VALUE(BM1305),VALUE(BN1305),VALUE(BO1305),VALUE(BP1305),VALUE(BQ1305),VALUE(BR1305),VALUE(BS1305),VALUE(BT1305),VALUE(BU1305),VALUE(BV1305),VALUE(BW1305))</f>
        <v/>
      </c>
      <c r="BZ1305" s="307" t="n"/>
      <c r="CA1305" s="307" t="n"/>
      <c r="CB1305" s="307" t="n"/>
      <c r="CC1305" s="307" t="n"/>
      <c r="CD1305" s="307" t="n"/>
      <c r="CE1305" s="307" t="n"/>
      <c r="CF1305" s="307" t="n"/>
      <c r="CG1305" s="307" t="n"/>
      <c r="CH1305" s="307" t="n"/>
      <c r="CI1305" s="307" t="n"/>
      <c r="CJ1305" s="307" t="n"/>
      <c r="CK1305" s="307" t="n"/>
      <c r="CL1305" s="307" t="n"/>
      <c r="CM1305" s="307" t="n"/>
      <c r="CN1305" s="307" t="n"/>
      <c r="CO1305" s="307" t="n"/>
      <c r="CP1305" s="307" t="n"/>
      <c r="CQ1305" s="307" t="n"/>
      <c r="CR1305" s="279" t="inlineStr"/>
      <c r="CS1305" s="280">
        <f>AVERAGE(Value(BY1305),value(CR1305))</f>
        <v/>
      </c>
      <c r="CT1305" s="421">
        <f>(IF(OR(MediaScorecard!BG1792="x", MediaScorecard!BH1792="x",MediaScorecard!BI1792="x",MediaScorecard!BJ1792="x",MediaScorecard!BK1792="x"),1, 2))</f>
        <v/>
      </c>
      <c r="CU1305" s="308" t="n"/>
      <c r="CV1305" s="308" t="n"/>
      <c r="CW1305" s="308" t="n"/>
      <c r="CX1305" s="309" t="n"/>
      <c r="CY1305" s="308" t="n"/>
      <c r="CZ1305" s="308" t="n"/>
      <c r="DA1305" s="308" t="n"/>
    </row>
    <row r="1306" ht="21" customHeight="1" s="590">
      <c r="A1306" s="421" t="n"/>
      <c r="B1306" s="270" t="n"/>
      <c r="C1306" s="266" t="n"/>
      <c r="D1306" s="267" t="inlineStr"/>
      <c r="E1306" s="267" t="inlineStr"/>
      <c r="F1306" s="268" t="inlineStr"/>
      <c r="G1306" s="421" t="n"/>
      <c r="H1306" s="269" t="n"/>
      <c r="I1306" s="421" t="n"/>
      <c r="J1306" s="421" t="n"/>
      <c r="K1306" s="421" t="n"/>
      <c r="L1306" s="421" t="n"/>
      <c r="M1306" s="421" t="n"/>
      <c r="N1306" s="421" t="n"/>
      <c r="O1306" s="421" t="n"/>
      <c r="P1306" s="421" t="n"/>
      <c r="Q1306" s="421" t="n"/>
      <c r="R1306" s="270" t="n"/>
      <c r="S1306" s="421" t="n"/>
      <c r="T1306" s="421" t="n"/>
      <c r="U1306" s="421" t="n"/>
      <c r="V1306" s="421" t="n"/>
      <c r="W1306" s="421" t="n"/>
      <c r="X1306" s="421" t="n"/>
      <c r="Y1306" s="421" t="n"/>
      <c r="Z1306" s="421" t="n"/>
      <c r="AA1306" s="421" t="n"/>
      <c r="AB1306" s="421" t="n"/>
      <c r="AC1306" s="421" t="n"/>
      <c r="AD1306" s="421" t="n"/>
      <c r="AE1306" s="421" t="n"/>
      <c r="AF1306" s="421" t="n"/>
      <c r="AG1306" s="421" t="n"/>
      <c r="AH1306" s="421" t="n"/>
      <c r="AI1306" s="421" t="n"/>
      <c r="AJ1306" s="297" t="n"/>
      <c r="AK1306" s="297" t="n"/>
      <c r="AL1306" s="284" t="n"/>
      <c r="AM1306" s="297" t="n"/>
      <c r="AN1306" s="285" t="n"/>
      <c r="AO1306" s="297" t="n"/>
      <c r="AP1306" s="297" t="n"/>
      <c r="AQ1306" s="297" t="n"/>
      <c r="AR1306" s="297" t="n"/>
      <c r="AS1306" s="297" t="n"/>
      <c r="AT1306" s="285" t="inlineStr">
        <is>
          <t>0</t>
        </is>
      </c>
      <c r="AU1306" s="297" t="inlineStr">
        <is>
          <t>0</t>
        </is>
      </c>
      <c r="AV1306" s="297" t="inlineStr">
        <is>
          <t>0</t>
        </is>
      </c>
      <c r="AW1306" s="297" t="inlineStr">
        <is>
          <t>0</t>
        </is>
      </c>
      <c r="AX1306" s="297" t="inlineStr">
        <is>
          <t>0</t>
        </is>
      </c>
      <c r="AY1306" s="286" t="inlineStr">
        <is>
          <t>0</t>
        </is>
      </c>
      <c r="AZ1306" s="286" t="inlineStr">
        <is>
          <t>0</t>
        </is>
      </c>
      <c r="BA1306" s="287" t="inlineStr">
        <is>
          <t>0</t>
        </is>
      </c>
      <c r="BB1306" s="286" t="inlineStr">
        <is>
          <t>0</t>
        </is>
      </c>
      <c r="BC1306" s="286" t="inlineStr">
        <is>
          <t>0</t>
        </is>
      </c>
      <c r="BD1306" s="286" t="inlineStr">
        <is>
          <t>0</t>
        </is>
      </c>
      <c r="BE1306" s="286" t="inlineStr">
        <is>
          <t>0</t>
        </is>
      </c>
      <c r="BF1306" s="286" t="inlineStr">
        <is>
          <t>0</t>
        </is>
      </c>
      <c r="BG1306" s="286" t="inlineStr">
        <is>
          <t>0</t>
        </is>
      </c>
      <c r="BH1306" s="297" t="inlineStr">
        <is>
          <t>0</t>
        </is>
      </c>
      <c r="BI1306" s="297" t="inlineStr">
        <is>
          <t>0</t>
        </is>
      </c>
      <c r="BJ1306" s="297" t="inlineStr">
        <is>
          <t>0</t>
        </is>
      </c>
      <c r="BK1306" s="297" t="inlineStr">
        <is>
          <t>0</t>
        </is>
      </c>
      <c r="BL1306" s="297" t="inlineStr">
        <is>
          <t>0</t>
        </is>
      </c>
      <c r="BM1306" s="297" t="inlineStr">
        <is>
          <t>0</t>
        </is>
      </c>
      <c r="BN1306" s="297" t="inlineStr">
        <is>
          <t>0</t>
        </is>
      </c>
      <c r="BO1306" s="285" t="inlineStr">
        <is>
          <t>0</t>
        </is>
      </c>
      <c r="BP1306" s="297" t="inlineStr">
        <is>
          <t>0</t>
        </is>
      </c>
      <c r="BQ1306" s="297" t="inlineStr">
        <is>
          <t>0</t>
        </is>
      </c>
      <c r="BR1306" s="297" t="inlineStr">
        <is>
          <t>0</t>
        </is>
      </c>
      <c r="BS1306" s="297" t="inlineStr">
        <is>
          <t>0</t>
        </is>
      </c>
      <c r="BT1306" s="297" t="inlineStr">
        <is>
          <t>0</t>
        </is>
      </c>
      <c r="BU1306" s="297" t="inlineStr">
        <is>
          <t>0</t>
        </is>
      </c>
      <c r="BV1306" s="297" t="inlineStr">
        <is>
          <t>0</t>
        </is>
      </c>
      <c r="BW1306" s="288" t="inlineStr">
        <is>
          <t>0</t>
        </is>
      </c>
      <c r="BX1306" s="276">
        <f>SUM(IF(COUNTIF(#REF!, "*1.*"), 2, 0), IF(COUNTIF(#REF!, "*2.*"), 2, 0), IF(COUNTIF(#REF!, "*3.*"), 2, 0), IF(COUNTIF(#REF!, "*4.*"), 2, 0), IF(COUNTIF(#REF!, "*5.*"), 2, 0), IF(COUNTIF(#REF!, "*6.*"), 2, 0))</f>
        <v/>
      </c>
      <c r="BY1306" s="277">
        <f t="array" ref="BY1306">SUM(VALUE(AT1306),VALUE(AU1306),VALUE(AV1306),VALUE(AW1306),VALUE(AX1306),VALUE(AY1306),VALUE(AZ1306),VALUE(BB1306),VALUE(BC1306),VALUE(BD1306),VALUE(BE1306),VALUE(BF1306),VALUE(BG1306),VALUE(BH1306),VALUE(BI1306),VALUE(BJ1306),VALUE(BK1306),VALUE(BL1306),VALUE(BM1306),VALUE(BN1306),VALUE(BO1306),VALUE(BP1306),VALUE(BQ1306),VALUE(BR1306),VALUE(BS1306),VALUE(BT1306),VALUE(BU1306),VALUE(BV1306),VALUE(BW1306))</f>
        <v/>
      </c>
      <c r="BZ1306" s="307" t="n"/>
      <c r="CA1306" s="307" t="n"/>
      <c r="CB1306" s="307" t="n"/>
      <c r="CC1306" s="307" t="n"/>
      <c r="CD1306" s="307" t="n"/>
      <c r="CE1306" s="307" t="n"/>
      <c r="CF1306" s="307" t="n"/>
      <c r="CG1306" s="307" t="n"/>
      <c r="CH1306" s="307" t="n"/>
      <c r="CI1306" s="307" t="n"/>
      <c r="CJ1306" s="307" t="n"/>
      <c r="CK1306" s="307" t="n"/>
      <c r="CL1306" s="307" t="n"/>
      <c r="CM1306" s="307" t="n"/>
      <c r="CN1306" s="307" t="n"/>
      <c r="CO1306" s="307" t="n"/>
      <c r="CP1306" s="307" t="n"/>
      <c r="CQ1306" s="307" t="n"/>
      <c r="CR1306" s="279" t="inlineStr"/>
      <c r="CS1306" s="280">
        <f>AVERAGE(Value(BY1306),value(CR1306))</f>
        <v/>
      </c>
      <c r="CT1306" s="421">
        <f>(IF(OR(MediaScorecard!BG1793="x", MediaScorecard!BH1793="x",MediaScorecard!BI1793="x",MediaScorecard!BJ1793="x",MediaScorecard!BK1793="x"),1, 2))</f>
        <v/>
      </c>
      <c r="CU1306" s="308" t="n"/>
      <c r="CV1306" s="308" t="n"/>
      <c r="CW1306" s="308" t="n"/>
      <c r="CX1306" s="309" t="n"/>
      <c r="CY1306" s="308" t="n"/>
      <c r="CZ1306" s="308" t="n"/>
      <c r="DA1306" s="308" t="n"/>
    </row>
    <row r="1307" ht="21" customHeight="1" s="590">
      <c r="A1307" s="421" t="n"/>
      <c r="B1307" s="270" t="n"/>
      <c r="C1307" s="266" t="n"/>
      <c r="D1307" s="267" t="inlineStr"/>
      <c r="E1307" s="267" t="inlineStr"/>
      <c r="F1307" s="268" t="inlineStr"/>
      <c r="G1307" s="421" t="n"/>
      <c r="H1307" s="269" t="n"/>
      <c r="I1307" s="421" t="n"/>
      <c r="J1307" s="421" t="n"/>
      <c r="K1307" s="421" t="n"/>
      <c r="L1307" s="421" t="n"/>
      <c r="M1307" s="421" t="n"/>
      <c r="N1307" s="421" t="n"/>
      <c r="O1307" s="421" t="n"/>
      <c r="P1307" s="421" t="n"/>
      <c r="Q1307" s="421" t="n"/>
      <c r="R1307" s="270" t="n"/>
      <c r="S1307" s="421" t="n"/>
      <c r="T1307" s="421" t="n"/>
      <c r="U1307" s="421" t="n"/>
      <c r="V1307" s="421" t="n"/>
      <c r="W1307" s="421" t="n"/>
      <c r="X1307" s="421" t="n"/>
      <c r="Y1307" s="421" t="n"/>
      <c r="Z1307" s="421" t="n"/>
      <c r="AA1307" s="421" t="n"/>
      <c r="AB1307" s="421" t="n"/>
      <c r="AC1307" s="421" t="n"/>
      <c r="AD1307" s="421" t="n"/>
      <c r="AE1307" s="421" t="n"/>
      <c r="AF1307" s="421" t="n"/>
      <c r="AG1307" s="421" t="n"/>
      <c r="AH1307" s="421" t="n"/>
      <c r="AI1307" s="421" t="n"/>
      <c r="AJ1307" s="297" t="n"/>
      <c r="AK1307" s="297" t="n"/>
      <c r="AL1307" s="284" t="n"/>
      <c r="AM1307" s="297" t="n"/>
      <c r="AN1307" s="285" t="n"/>
      <c r="AO1307" s="297" t="n"/>
      <c r="AP1307" s="297" t="n"/>
      <c r="AQ1307" s="297" t="n"/>
      <c r="AR1307" s="297" t="n"/>
      <c r="AS1307" s="297" t="n"/>
      <c r="AT1307" s="285" t="inlineStr">
        <is>
          <t>0</t>
        </is>
      </c>
      <c r="AU1307" s="297" t="inlineStr">
        <is>
          <t>0</t>
        </is>
      </c>
      <c r="AV1307" s="297" t="inlineStr">
        <is>
          <t>0</t>
        </is>
      </c>
      <c r="AW1307" s="297" t="inlineStr">
        <is>
          <t>0</t>
        </is>
      </c>
      <c r="AX1307" s="297" t="inlineStr">
        <is>
          <t>0</t>
        </is>
      </c>
      <c r="AY1307" s="286" t="inlineStr">
        <is>
          <t>0</t>
        </is>
      </c>
      <c r="AZ1307" s="286" t="inlineStr">
        <is>
          <t>0</t>
        </is>
      </c>
      <c r="BA1307" s="287" t="inlineStr">
        <is>
          <t>0</t>
        </is>
      </c>
      <c r="BB1307" s="286" t="inlineStr">
        <is>
          <t>0</t>
        </is>
      </c>
      <c r="BC1307" s="286" t="inlineStr">
        <is>
          <t>0</t>
        </is>
      </c>
      <c r="BD1307" s="286" t="inlineStr">
        <is>
          <t>0</t>
        </is>
      </c>
      <c r="BE1307" s="286" t="inlineStr">
        <is>
          <t>0</t>
        </is>
      </c>
      <c r="BF1307" s="286" t="inlineStr">
        <is>
          <t>0</t>
        </is>
      </c>
      <c r="BG1307" s="286" t="inlineStr">
        <is>
          <t>0</t>
        </is>
      </c>
      <c r="BH1307" s="297" t="inlineStr">
        <is>
          <t>0</t>
        </is>
      </c>
      <c r="BI1307" s="297" t="inlineStr">
        <is>
          <t>0</t>
        </is>
      </c>
      <c r="BJ1307" s="297" t="inlineStr">
        <is>
          <t>0</t>
        </is>
      </c>
      <c r="BK1307" s="297" t="inlineStr">
        <is>
          <t>0</t>
        </is>
      </c>
      <c r="BL1307" s="297" t="inlineStr">
        <is>
          <t>0</t>
        </is>
      </c>
      <c r="BM1307" s="297" t="inlineStr">
        <is>
          <t>0</t>
        </is>
      </c>
      <c r="BN1307" s="297" t="inlineStr">
        <is>
          <t>0</t>
        </is>
      </c>
      <c r="BO1307" s="285" t="inlineStr">
        <is>
          <t>0</t>
        </is>
      </c>
      <c r="BP1307" s="297" t="inlineStr">
        <is>
          <t>0</t>
        </is>
      </c>
      <c r="BQ1307" s="297" t="inlineStr">
        <is>
          <t>0</t>
        </is>
      </c>
      <c r="BR1307" s="297" t="inlineStr">
        <is>
          <t>0</t>
        </is>
      </c>
      <c r="BS1307" s="297" t="inlineStr">
        <is>
          <t>0</t>
        </is>
      </c>
      <c r="BT1307" s="297" t="inlineStr">
        <is>
          <t>0</t>
        </is>
      </c>
      <c r="BU1307" s="297" t="inlineStr">
        <is>
          <t>0</t>
        </is>
      </c>
      <c r="BV1307" s="297" t="inlineStr">
        <is>
          <t>0</t>
        </is>
      </c>
      <c r="BW1307" s="288" t="inlineStr">
        <is>
          <t>0</t>
        </is>
      </c>
      <c r="BX1307" s="276">
        <f>SUM(IF(COUNTIF(#REF!, "*1.*"), 2, 0), IF(COUNTIF(#REF!, "*2.*"), 2, 0), IF(COUNTIF(#REF!, "*3.*"), 2, 0), IF(COUNTIF(#REF!, "*4.*"), 2, 0), IF(COUNTIF(#REF!, "*5.*"), 2, 0), IF(COUNTIF(#REF!, "*6.*"), 2, 0))</f>
        <v/>
      </c>
      <c r="BY1307" s="277">
        <f t="array" ref="BY1307">SUM(VALUE(AT1307),VALUE(AU1307),VALUE(AV1307),VALUE(AW1307),VALUE(AX1307),VALUE(AY1307),VALUE(AZ1307),VALUE(BB1307),VALUE(BC1307),VALUE(BD1307),VALUE(BE1307),VALUE(BF1307),VALUE(BG1307),VALUE(BH1307),VALUE(BI1307),VALUE(BJ1307),VALUE(BK1307),VALUE(BL1307),VALUE(BM1307),VALUE(BN1307),VALUE(BO1307),VALUE(BP1307),VALUE(BQ1307),VALUE(BR1307),VALUE(BS1307),VALUE(BT1307),VALUE(BU1307),VALUE(BV1307),VALUE(BW1307))</f>
        <v/>
      </c>
      <c r="BZ1307" s="307" t="n"/>
      <c r="CA1307" s="307" t="n"/>
      <c r="CB1307" s="307" t="n"/>
      <c r="CC1307" s="307" t="n"/>
      <c r="CD1307" s="307" t="n"/>
      <c r="CE1307" s="307" t="n"/>
      <c r="CF1307" s="307" t="n"/>
      <c r="CG1307" s="307" t="n"/>
      <c r="CH1307" s="307" t="n"/>
      <c r="CI1307" s="307" t="n"/>
      <c r="CJ1307" s="307" t="n"/>
      <c r="CK1307" s="307" t="n"/>
      <c r="CL1307" s="307" t="n"/>
      <c r="CM1307" s="307" t="n"/>
      <c r="CN1307" s="307" t="n"/>
      <c r="CO1307" s="307" t="n"/>
      <c r="CP1307" s="307" t="n"/>
      <c r="CQ1307" s="307" t="n"/>
      <c r="CR1307" s="279" t="inlineStr"/>
      <c r="CS1307" s="280">
        <f>AVERAGE(Value(BY1307),value(CR1307))</f>
        <v/>
      </c>
      <c r="CT1307" s="421">
        <f>(IF(OR(MediaScorecard!BG1794="x", MediaScorecard!BH1794="x",MediaScorecard!BI1794="x",MediaScorecard!BJ1794="x",MediaScorecard!BK1794="x"),1, 2))</f>
        <v/>
      </c>
      <c r="CU1307" s="308" t="n"/>
      <c r="CV1307" s="308" t="n"/>
      <c r="CW1307" s="308" t="n"/>
      <c r="CX1307" s="309" t="n"/>
      <c r="CY1307" s="308" t="n"/>
      <c r="CZ1307" s="308" t="n"/>
      <c r="DA1307" s="308" t="n"/>
    </row>
    <row r="1308" ht="21" customHeight="1" s="590">
      <c r="A1308" s="421" t="n"/>
      <c r="B1308" s="270" t="n"/>
      <c r="C1308" s="266" t="n"/>
      <c r="D1308" s="267" t="inlineStr"/>
      <c r="E1308" s="267" t="inlineStr"/>
      <c r="F1308" s="268" t="inlineStr"/>
      <c r="G1308" s="421" t="n"/>
      <c r="H1308" s="269" t="n"/>
      <c r="I1308" s="421" t="n"/>
      <c r="J1308" s="421" t="n"/>
      <c r="K1308" s="421" t="n"/>
      <c r="L1308" s="421" t="n"/>
      <c r="M1308" s="421" t="n"/>
      <c r="N1308" s="421" t="n"/>
      <c r="O1308" s="421" t="n"/>
      <c r="P1308" s="421" t="n"/>
      <c r="Q1308" s="421" t="n"/>
      <c r="R1308" s="270" t="n"/>
      <c r="S1308" s="421" t="n"/>
      <c r="T1308" s="421" t="n"/>
      <c r="U1308" s="421" t="n"/>
      <c r="V1308" s="421" t="n"/>
      <c r="W1308" s="421" t="n"/>
      <c r="X1308" s="421" t="n"/>
      <c r="Y1308" s="421" t="n"/>
      <c r="Z1308" s="421" t="n"/>
      <c r="AA1308" s="421" t="n"/>
      <c r="AB1308" s="421" t="n"/>
      <c r="AC1308" s="421" t="n"/>
      <c r="AD1308" s="421" t="n"/>
      <c r="AE1308" s="421" t="n"/>
      <c r="AF1308" s="421" t="n"/>
      <c r="AG1308" s="421" t="n"/>
      <c r="AH1308" s="421" t="n"/>
      <c r="AI1308" s="421" t="n"/>
      <c r="AJ1308" s="297" t="n"/>
      <c r="AK1308" s="297" t="n"/>
      <c r="AL1308" s="284" t="n"/>
      <c r="AM1308" s="297" t="n"/>
      <c r="AN1308" s="285" t="n"/>
      <c r="AO1308" s="297" t="n"/>
      <c r="AP1308" s="297" t="n"/>
      <c r="AQ1308" s="297" t="n"/>
      <c r="AR1308" s="297" t="n"/>
      <c r="AS1308" s="297" t="n"/>
      <c r="AT1308" s="285" t="inlineStr">
        <is>
          <t>0</t>
        </is>
      </c>
      <c r="AU1308" s="297" t="inlineStr">
        <is>
          <t>0</t>
        </is>
      </c>
      <c r="AV1308" s="297" t="inlineStr">
        <is>
          <t>0</t>
        </is>
      </c>
      <c r="AW1308" s="297" t="inlineStr">
        <is>
          <t>0</t>
        </is>
      </c>
      <c r="AX1308" s="297" t="inlineStr">
        <is>
          <t>0</t>
        </is>
      </c>
      <c r="AY1308" s="286" t="inlineStr">
        <is>
          <t>0</t>
        </is>
      </c>
      <c r="AZ1308" s="286" t="inlineStr">
        <is>
          <t>0</t>
        </is>
      </c>
      <c r="BA1308" s="287" t="inlineStr">
        <is>
          <t>0</t>
        </is>
      </c>
      <c r="BB1308" s="286" t="inlineStr">
        <is>
          <t>0</t>
        </is>
      </c>
      <c r="BC1308" s="286" t="inlineStr">
        <is>
          <t>0</t>
        </is>
      </c>
      <c r="BD1308" s="286" t="inlineStr">
        <is>
          <t>0</t>
        </is>
      </c>
      <c r="BE1308" s="286" t="inlineStr">
        <is>
          <t>0</t>
        </is>
      </c>
      <c r="BF1308" s="286" t="inlineStr">
        <is>
          <t>0</t>
        </is>
      </c>
      <c r="BG1308" s="286" t="inlineStr">
        <is>
          <t>0</t>
        </is>
      </c>
      <c r="BH1308" s="297" t="inlineStr">
        <is>
          <t>0</t>
        </is>
      </c>
      <c r="BI1308" s="297" t="inlineStr">
        <is>
          <t>0</t>
        </is>
      </c>
      <c r="BJ1308" s="297" t="inlineStr">
        <is>
          <t>0</t>
        </is>
      </c>
      <c r="BK1308" s="297" t="inlineStr">
        <is>
          <t>0</t>
        </is>
      </c>
      <c r="BL1308" s="297" t="inlineStr">
        <is>
          <t>0</t>
        </is>
      </c>
      <c r="BM1308" s="297" t="inlineStr">
        <is>
          <t>0</t>
        </is>
      </c>
      <c r="BN1308" s="297" t="inlineStr">
        <is>
          <t>0</t>
        </is>
      </c>
      <c r="BO1308" s="285" t="inlineStr">
        <is>
          <t>0</t>
        </is>
      </c>
      <c r="BP1308" s="297" t="inlineStr">
        <is>
          <t>0</t>
        </is>
      </c>
      <c r="BQ1308" s="297" t="inlineStr">
        <is>
          <t>0</t>
        </is>
      </c>
      <c r="BR1308" s="297" t="inlineStr">
        <is>
          <t>0</t>
        </is>
      </c>
      <c r="BS1308" s="297" t="inlineStr">
        <is>
          <t>0</t>
        </is>
      </c>
      <c r="BT1308" s="297" t="inlineStr">
        <is>
          <t>0</t>
        </is>
      </c>
      <c r="BU1308" s="297" t="inlineStr">
        <is>
          <t>0</t>
        </is>
      </c>
      <c r="BV1308" s="297" t="inlineStr">
        <is>
          <t>0</t>
        </is>
      </c>
      <c r="BW1308" s="288" t="inlineStr">
        <is>
          <t>0</t>
        </is>
      </c>
      <c r="BX1308" s="276">
        <f>SUM(IF(COUNTIF(#REF!, "*1.*"), 2, 0), IF(COUNTIF(#REF!, "*2.*"), 2, 0), IF(COUNTIF(#REF!, "*3.*"), 2, 0), IF(COUNTIF(#REF!, "*4.*"), 2, 0), IF(COUNTIF(#REF!, "*5.*"), 2, 0), IF(COUNTIF(#REF!, "*6.*"), 2, 0))</f>
        <v/>
      </c>
      <c r="BY1308" s="277">
        <f t="array" ref="BY1308">SUM(VALUE(AT1308),VALUE(AU1308),VALUE(AV1308),VALUE(AW1308),VALUE(AX1308),VALUE(AY1308),VALUE(AZ1308),VALUE(BB1308),VALUE(BC1308),VALUE(BD1308),VALUE(BE1308),VALUE(BF1308),VALUE(BG1308),VALUE(BH1308),VALUE(BI1308),VALUE(BJ1308),VALUE(BK1308),VALUE(BL1308),VALUE(BM1308),VALUE(BN1308),VALUE(BO1308),VALUE(BP1308),VALUE(BQ1308),VALUE(BR1308),VALUE(BS1308),VALUE(BT1308),VALUE(BU1308),VALUE(BV1308),VALUE(BW1308))</f>
        <v/>
      </c>
      <c r="BZ1308" s="307" t="n"/>
      <c r="CA1308" s="307" t="n"/>
      <c r="CB1308" s="307" t="n"/>
      <c r="CC1308" s="307" t="n"/>
      <c r="CD1308" s="307" t="n"/>
      <c r="CE1308" s="307" t="n"/>
      <c r="CF1308" s="307" t="n"/>
      <c r="CG1308" s="307" t="n"/>
      <c r="CH1308" s="307" t="n"/>
      <c r="CI1308" s="307" t="n"/>
      <c r="CJ1308" s="307" t="n"/>
      <c r="CK1308" s="307" t="n"/>
      <c r="CL1308" s="307" t="n"/>
      <c r="CM1308" s="307" t="n"/>
      <c r="CN1308" s="307" t="n"/>
      <c r="CO1308" s="307" t="n"/>
      <c r="CP1308" s="307" t="n"/>
      <c r="CQ1308" s="307" t="n"/>
      <c r="CR1308" s="279" t="inlineStr"/>
      <c r="CS1308" s="280">
        <f>AVERAGE(Value(BY1308),value(CR1308))</f>
        <v/>
      </c>
      <c r="CT1308" s="421">
        <f>(IF(OR(MediaScorecard!BG1795="x", MediaScorecard!BH1795="x",MediaScorecard!BI1795="x",MediaScorecard!BJ1795="x",MediaScorecard!BK1795="x"),1, 2))</f>
        <v/>
      </c>
      <c r="CU1308" s="308" t="n"/>
      <c r="CV1308" s="308" t="n"/>
      <c r="CW1308" s="308" t="n"/>
      <c r="CX1308" s="309" t="n"/>
      <c r="CY1308" s="308" t="n"/>
      <c r="CZ1308" s="308" t="n"/>
      <c r="DA1308" s="308" t="n"/>
    </row>
    <row r="1309" ht="21" customHeight="1" s="590">
      <c r="A1309" s="421" t="n"/>
      <c r="B1309" s="270" t="n"/>
      <c r="C1309" s="266" t="n"/>
      <c r="D1309" s="267" t="inlineStr"/>
      <c r="E1309" s="267" t="inlineStr"/>
      <c r="F1309" s="268" t="inlineStr"/>
      <c r="G1309" s="421" t="n"/>
      <c r="H1309" s="269" t="n"/>
      <c r="I1309" s="421" t="n"/>
      <c r="J1309" s="421" t="n"/>
      <c r="K1309" s="421" t="n"/>
      <c r="L1309" s="421" t="n"/>
      <c r="M1309" s="421" t="n"/>
      <c r="N1309" s="421" t="n"/>
      <c r="O1309" s="421" t="n"/>
      <c r="P1309" s="421" t="n"/>
      <c r="Q1309" s="421" t="n"/>
      <c r="R1309" s="270" t="n"/>
      <c r="S1309" s="421" t="n"/>
      <c r="T1309" s="421" t="n"/>
      <c r="U1309" s="421" t="n"/>
      <c r="V1309" s="421" t="n"/>
      <c r="W1309" s="421" t="n"/>
      <c r="X1309" s="421" t="n"/>
      <c r="Y1309" s="421" t="n"/>
      <c r="Z1309" s="421" t="n"/>
      <c r="AA1309" s="421" t="n"/>
      <c r="AB1309" s="421" t="n"/>
      <c r="AC1309" s="421" t="n"/>
      <c r="AD1309" s="421" t="n"/>
      <c r="AE1309" s="421" t="n"/>
      <c r="AF1309" s="421" t="n"/>
      <c r="AG1309" s="421" t="n"/>
      <c r="AH1309" s="421" t="n"/>
      <c r="AI1309" s="421" t="n"/>
      <c r="AJ1309" s="297" t="n"/>
      <c r="AK1309" s="297" t="n"/>
      <c r="AL1309" s="284" t="n"/>
      <c r="AM1309" s="297" t="n"/>
      <c r="AN1309" s="285" t="n"/>
      <c r="AO1309" s="297" t="n"/>
      <c r="AP1309" s="297" t="n"/>
      <c r="AQ1309" s="297" t="n"/>
      <c r="AR1309" s="297" t="n"/>
      <c r="AS1309" s="297" t="n"/>
      <c r="AT1309" s="285" t="inlineStr">
        <is>
          <t>0</t>
        </is>
      </c>
      <c r="AU1309" s="297" t="inlineStr">
        <is>
          <t>0</t>
        </is>
      </c>
      <c r="AV1309" s="297" t="inlineStr">
        <is>
          <t>0</t>
        </is>
      </c>
      <c r="AW1309" s="297" t="inlineStr">
        <is>
          <t>0</t>
        </is>
      </c>
      <c r="AX1309" s="297" t="inlineStr">
        <is>
          <t>0</t>
        </is>
      </c>
      <c r="AY1309" s="286" t="inlineStr">
        <is>
          <t>0</t>
        </is>
      </c>
      <c r="AZ1309" s="286" t="inlineStr">
        <is>
          <t>0</t>
        </is>
      </c>
      <c r="BA1309" s="287" t="inlineStr">
        <is>
          <t>0</t>
        </is>
      </c>
      <c r="BB1309" s="286" t="inlineStr">
        <is>
          <t>0</t>
        </is>
      </c>
      <c r="BC1309" s="286" t="inlineStr">
        <is>
          <t>0</t>
        </is>
      </c>
      <c r="BD1309" s="286" t="inlineStr">
        <is>
          <t>0</t>
        </is>
      </c>
      <c r="BE1309" s="286" t="inlineStr">
        <is>
          <t>0</t>
        </is>
      </c>
      <c r="BF1309" s="286" t="inlineStr">
        <is>
          <t>0</t>
        </is>
      </c>
      <c r="BG1309" s="286" t="inlineStr">
        <is>
          <t>0</t>
        </is>
      </c>
      <c r="BH1309" s="297" t="inlineStr">
        <is>
          <t>0</t>
        </is>
      </c>
      <c r="BI1309" s="297" t="inlineStr">
        <is>
          <t>0</t>
        </is>
      </c>
      <c r="BJ1309" s="297" t="inlineStr">
        <is>
          <t>0</t>
        </is>
      </c>
      <c r="BK1309" s="297" t="inlineStr">
        <is>
          <t>0</t>
        </is>
      </c>
      <c r="BL1309" s="297" t="inlineStr">
        <is>
          <t>0</t>
        </is>
      </c>
      <c r="BM1309" s="297" t="inlineStr">
        <is>
          <t>0</t>
        </is>
      </c>
      <c r="BN1309" s="297" t="inlineStr">
        <is>
          <t>0</t>
        </is>
      </c>
      <c r="BO1309" s="285" t="inlineStr">
        <is>
          <t>0</t>
        </is>
      </c>
      <c r="BP1309" s="297" t="inlineStr">
        <is>
          <t>0</t>
        </is>
      </c>
      <c r="BQ1309" s="297" t="inlineStr">
        <is>
          <t>0</t>
        </is>
      </c>
      <c r="BR1309" s="297" t="inlineStr">
        <is>
          <t>0</t>
        </is>
      </c>
      <c r="BS1309" s="297" t="inlineStr">
        <is>
          <t>0</t>
        </is>
      </c>
      <c r="BT1309" s="297" t="inlineStr">
        <is>
          <t>0</t>
        </is>
      </c>
      <c r="BU1309" s="297" t="inlineStr">
        <is>
          <t>0</t>
        </is>
      </c>
      <c r="BV1309" s="297" t="inlineStr">
        <is>
          <t>0</t>
        </is>
      </c>
      <c r="BW1309" s="288" t="inlineStr">
        <is>
          <t>0</t>
        </is>
      </c>
      <c r="BX1309" s="276">
        <f>SUM(IF(COUNTIF(#REF!, "*1.*"), 2, 0), IF(COUNTIF(#REF!, "*2.*"), 2, 0), IF(COUNTIF(#REF!, "*3.*"), 2, 0), IF(COUNTIF(#REF!, "*4.*"), 2, 0), IF(COUNTIF(#REF!, "*5.*"), 2, 0), IF(COUNTIF(#REF!, "*6.*"), 2, 0))</f>
        <v/>
      </c>
      <c r="BY1309" s="277">
        <f t="array" ref="BY1309">SUM(VALUE(AT1309),VALUE(AU1309),VALUE(AV1309),VALUE(AW1309),VALUE(AX1309),VALUE(AY1309),VALUE(AZ1309),VALUE(BB1309),VALUE(BC1309),VALUE(BD1309),VALUE(BE1309),VALUE(BF1309),VALUE(BG1309),VALUE(BH1309),VALUE(BI1309),VALUE(BJ1309),VALUE(BK1309),VALUE(BL1309),VALUE(BM1309),VALUE(BN1309),VALUE(BO1309),VALUE(BP1309),VALUE(BQ1309),VALUE(BR1309),VALUE(BS1309),VALUE(BT1309),VALUE(BU1309),VALUE(BV1309),VALUE(BW1309))</f>
        <v/>
      </c>
      <c r="BZ1309" s="307" t="n"/>
      <c r="CA1309" s="307" t="n"/>
      <c r="CB1309" s="307" t="n"/>
      <c r="CC1309" s="307" t="n"/>
      <c r="CD1309" s="307" t="n"/>
      <c r="CE1309" s="307" t="n"/>
      <c r="CF1309" s="307" t="n"/>
      <c r="CG1309" s="307" t="n"/>
      <c r="CH1309" s="307" t="n"/>
      <c r="CI1309" s="307" t="n"/>
      <c r="CJ1309" s="307" t="n"/>
      <c r="CK1309" s="307" t="n"/>
      <c r="CL1309" s="307" t="n"/>
      <c r="CM1309" s="307" t="n"/>
      <c r="CN1309" s="307" t="n"/>
      <c r="CO1309" s="307" t="n"/>
      <c r="CP1309" s="307" t="n"/>
      <c r="CQ1309" s="307" t="n"/>
      <c r="CR1309" s="279" t="inlineStr"/>
      <c r="CS1309" s="280">
        <f>AVERAGE(Value(BY1309),value(CR1309))</f>
        <v/>
      </c>
      <c r="CT1309" s="421">
        <f>(IF(OR(MediaScorecard!BG1796="x", MediaScorecard!BH1796="x",MediaScorecard!BI1796="x",MediaScorecard!BJ1796="x",MediaScorecard!BK1796="x"),1, 2))</f>
        <v/>
      </c>
      <c r="CU1309" s="308" t="n"/>
      <c r="CV1309" s="308" t="n"/>
      <c r="CW1309" s="308" t="n"/>
      <c r="CX1309" s="309" t="n"/>
      <c r="CY1309" s="308" t="n"/>
      <c r="CZ1309" s="308" t="n"/>
      <c r="DA1309" s="308" t="n"/>
    </row>
    <row r="1310" ht="21" customHeight="1" s="590">
      <c r="A1310" s="421" t="n"/>
      <c r="B1310" s="270" t="n"/>
      <c r="C1310" s="266" t="n"/>
      <c r="D1310" s="267" t="inlineStr"/>
      <c r="E1310" s="267" t="inlineStr"/>
      <c r="F1310" s="268" t="inlineStr"/>
      <c r="G1310" s="421" t="n"/>
      <c r="H1310" s="269" t="n"/>
      <c r="I1310" s="421" t="n"/>
      <c r="J1310" s="421" t="n"/>
      <c r="K1310" s="421" t="n"/>
      <c r="L1310" s="421" t="n"/>
      <c r="M1310" s="421" t="n"/>
      <c r="N1310" s="421" t="n"/>
      <c r="O1310" s="421" t="n"/>
      <c r="P1310" s="421" t="n"/>
      <c r="Q1310" s="421" t="n"/>
      <c r="R1310" s="270" t="n"/>
      <c r="S1310" s="421" t="n"/>
      <c r="T1310" s="421" t="n"/>
      <c r="U1310" s="421" t="n"/>
      <c r="V1310" s="421" t="n"/>
      <c r="W1310" s="421" t="n"/>
      <c r="X1310" s="421" t="n"/>
      <c r="Y1310" s="421" t="n"/>
      <c r="Z1310" s="421" t="n"/>
      <c r="AA1310" s="421" t="n"/>
      <c r="AB1310" s="421" t="n"/>
      <c r="AC1310" s="421" t="n"/>
      <c r="AD1310" s="421" t="n"/>
      <c r="AE1310" s="421" t="n"/>
      <c r="AF1310" s="421" t="n"/>
      <c r="AG1310" s="421" t="n"/>
      <c r="AH1310" s="421" t="n"/>
      <c r="AI1310" s="421" t="n"/>
      <c r="AJ1310" s="297" t="n"/>
      <c r="AK1310" s="297" t="n"/>
      <c r="AL1310" s="284" t="n"/>
      <c r="AM1310" s="297" t="n"/>
      <c r="AN1310" s="285" t="n"/>
      <c r="AO1310" s="297" t="n"/>
      <c r="AP1310" s="297" t="n"/>
      <c r="AQ1310" s="297" t="n"/>
      <c r="AR1310" s="297" t="n"/>
      <c r="AS1310" s="297" t="n"/>
      <c r="AT1310" s="285" t="inlineStr">
        <is>
          <t>0</t>
        </is>
      </c>
      <c r="AU1310" s="297" t="inlineStr">
        <is>
          <t>0</t>
        </is>
      </c>
      <c r="AV1310" s="297" t="inlineStr">
        <is>
          <t>0</t>
        </is>
      </c>
      <c r="AW1310" s="297" t="inlineStr">
        <is>
          <t>0</t>
        </is>
      </c>
      <c r="AX1310" s="297" t="inlineStr">
        <is>
          <t>0</t>
        </is>
      </c>
      <c r="AY1310" s="286" t="inlineStr">
        <is>
          <t>0</t>
        </is>
      </c>
      <c r="AZ1310" s="286" t="inlineStr">
        <is>
          <t>0</t>
        </is>
      </c>
      <c r="BA1310" s="287" t="inlineStr">
        <is>
          <t>0</t>
        </is>
      </c>
      <c r="BB1310" s="286" t="inlineStr">
        <is>
          <t>0</t>
        </is>
      </c>
      <c r="BC1310" s="286" t="inlineStr">
        <is>
          <t>0</t>
        </is>
      </c>
      <c r="BD1310" s="286" t="inlineStr">
        <is>
          <t>0</t>
        </is>
      </c>
      <c r="BE1310" s="286" t="inlineStr">
        <is>
          <t>0</t>
        </is>
      </c>
      <c r="BF1310" s="286" t="inlineStr">
        <is>
          <t>0</t>
        </is>
      </c>
      <c r="BG1310" s="286" t="inlineStr">
        <is>
          <t>0</t>
        </is>
      </c>
      <c r="BH1310" s="297" t="inlineStr">
        <is>
          <t>0</t>
        </is>
      </c>
      <c r="BI1310" s="297" t="inlineStr">
        <is>
          <t>0</t>
        </is>
      </c>
      <c r="BJ1310" s="297" t="inlineStr">
        <is>
          <t>0</t>
        </is>
      </c>
      <c r="BK1310" s="297" t="inlineStr">
        <is>
          <t>0</t>
        </is>
      </c>
      <c r="BL1310" s="297" t="inlineStr">
        <is>
          <t>0</t>
        </is>
      </c>
      <c r="BM1310" s="297" t="inlineStr">
        <is>
          <t>0</t>
        </is>
      </c>
      <c r="BN1310" s="297" t="inlineStr">
        <is>
          <t>0</t>
        </is>
      </c>
      <c r="BO1310" s="285" t="inlineStr">
        <is>
          <t>0</t>
        </is>
      </c>
      <c r="BP1310" s="297" t="inlineStr">
        <is>
          <t>0</t>
        </is>
      </c>
      <c r="BQ1310" s="297" t="inlineStr">
        <is>
          <t>0</t>
        </is>
      </c>
      <c r="BR1310" s="297" t="inlineStr">
        <is>
          <t>0</t>
        </is>
      </c>
      <c r="BS1310" s="297" t="inlineStr">
        <is>
          <t>0</t>
        </is>
      </c>
      <c r="BT1310" s="297" t="inlineStr">
        <is>
          <t>0</t>
        </is>
      </c>
      <c r="BU1310" s="297" t="inlineStr">
        <is>
          <t>0</t>
        </is>
      </c>
      <c r="BV1310" s="297" t="inlineStr">
        <is>
          <t>0</t>
        </is>
      </c>
      <c r="BW1310" s="288" t="inlineStr">
        <is>
          <t>0</t>
        </is>
      </c>
      <c r="BX1310" s="276">
        <f>SUM(IF(COUNTIF(#REF!, "*1.*"), 2, 0), IF(COUNTIF(#REF!, "*2.*"), 2, 0), IF(COUNTIF(#REF!, "*3.*"), 2, 0), IF(COUNTIF(#REF!, "*4.*"), 2, 0), IF(COUNTIF(#REF!, "*5.*"), 2, 0), IF(COUNTIF(#REF!, "*6.*"), 2, 0))</f>
        <v/>
      </c>
      <c r="BY1310" s="277">
        <f t="array" ref="BY1310">SUM(VALUE(AT1310),VALUE(AU1310),VALUE(AV1310),VALUE(AW1310),VALUE(AX1310),VALUE(AY1310),VALUE(AZ1310),VALUE(BB1310),VALUE(BC1310),VALUE(BD1310),VALUE(BE1310),VALUE(BF1310),VALUE(BG1310),VALUE(BH1310),VALUE(BI1310),VALUE(BJ1310),VALUE(BK1310),VALUE(BL1310),VALUE(BM1310),VALUE(BN1310),VALUE(BO1310),VALUE(BP1310),VALUE(BQ1310),VALUE(BR1310),VALUE(BS1310),VALUE(BT1310),VALUE(BU1310),VALUE(BV1310),VALUE(BW1310))</f>
        <v/>
      </c>
      <c r="BZ1310" s="307" t="n"/>
      <c r="CA1310" s="307" t="n"/>
      <c r="CB1310" s="307" t="n"/>
      <c r="CC1310" s="307" t="n"/>
      <c r="CD1310" s="307" t="n"/>
      <c r="CE1310" s="307" t="n"/>
      <c r="CF1310" s="307" t="n"/>
      <c r="CG1310" s="307" t="n"/>
      <c r="CH1310" s="307" t="n"/>
      <c r="CI1310" s="307" t="n"/>
      <c r="CJ1310" s="307" t="n"/>
      <c r="CK1310" s="307" t="n"/>
      <c r="CL1310" s="307" t="n"/>
      <c r="CM1310" s="307" t="n"/>
      <c r="CN1310" s="307" t="n"/>
      <c r="CO1310" s="307" t="n"/>
      <c r="CP1310" s="307" t="n"/>
      <c r="CQ1310" s="307" t="n"/>
      <c r="CR1310" s="279" t="inlineStr"/>
      <c r="CS1310" s="280">
        <f>AVERAGE(Value(BY1310),value(CR1310))</f>
        <v/>
      </c>
      <c r="CT1310" s="421">
        <f>(IF(OR(MediaScorecard!BG1797="x", MediaScorecard!BH1797="x",MediaScorecard!BI1797="x",MediaScorecard!BJ1797="x",MediaScorecard!BK1797="x"),1, 2))</f>
        <v/>
      </c>
      <c r="CU1310" s="308" t="n"/>
      <c r="CV1310" s="308" t="n"/>
      <c r="CW1310" s="308" t="n"/>
      <c r="CX1310" s="309" t="n"/>
      <c r="CY1310" s="308" t="n"/>
      <c r="CZ1310" s="308" t="n"/>
      <c r="DA1310" s="308" t="n"/>
    </row>
    <row r="1311" ht="21" customHeight="1" s="590">
      <c r="A1311" s="421" t="n"/>
      <c r="B1311" s="270" t="n"/>
      <c r="C1311" s="266" t="n"/>
      <c r="D1311" s="267" t="inlineStr"/>
      <c r="E1311" s="267" t="inlineStr"/>
      <c r="F1311" s="268" t="inlineStr"/>
      <c r="G1311" s="421" t="n"/>
      <c r="H1311" s="269" t="n"/>
      <c r="I1311" s="421" t="n"/>
      <c r="J1311" s="421" t="n"/>
      <c r="K1311" s="421" t="n"/>
      <c r="L1311" s="421" t="n"/>
      <c r="M1311" s="421" t="n"/>
      <c r="N1311" s="421" t="n"/>
      <c r="O1311" s="421" t="n"/>
      <c r="P1311" s="421" t="n"/>
      <c r="Q1311" s="421" t="n"/>
      <c r="R1311" s="270" t="n"/>
      <c r="S1311" s="421" t="n"/>
      <c r="T1311" s="421" t="n"/>
      <c r="U1311" s="421" t="n"/>
      <c r="V1311" s="421" t="n"/>
      <c r="W1311" s="421" t="n"/>
      <c r="X1311" s="421" t="n"/>
      <c r="Y1311" s="421" t="n"/>
      <c r="Z1311" s="421" t="n"/>
      <c r="AA1311" s="421" t="n"/>
      <c r="AB1311" s="421" t="n"/>
      <c r="AC1311" s="421" t="n"/>
      <c r="AD1311" s="421" t="n"/>
      <c r="AE1311" s="421" t="n"/>
      <c r="AF1311" s="421" t="n"/>
      <c r="AG1311" s="421" t="n"/>
      <c r="AH1311" s="421" t="n"/>
      <c r="AI1311" s="421" t="n"/>
      <c r="AJ1311" s="297" t="n"/>
      <c r="AK1311" s="297" t="n"/>
      <c r="AL1311" s="284" t="n"/>
      <c r="AM1311" s="297" t="n"/>
      <c r="AN1311" s="285" t="n"/>
      <c r="AO1311" s="297" t="n"/>
      <c r="AP1311" s="297" t="n"/>
      <c r="AQ1311" s="297" t="n"/>
      <c r="AR1311" s="297" t="n"/>
      <c r="AS1311" s="297" t="n"/>
      <c r="AT1311" s="285" t="inlineStr">
        <is>
          <t>0</t>
        </is>
      </c>
      <c r="AU1311" s="297" t="inlineStr">
        <is>
          <t>0</t>
        </is>
      </c>
      <c r="AV1311" s="297" t="inlineStr">
        <is>
          <t>0</t>
        </is>
      </c>
      <c r="AW1311" s="297" t="inlineStr">
        <is>
          <t>0</t>
        </is>
      </c>
      <c r="AX1311" s="297" t="inlineStr">
        <is>
          <t>0</t>
        </is>
      </c>
      <c r="AY1311" s="286" t="inlineStr">
        <is>
          <t>0</t>
        </is>
      </c>
      <c r="AZ1311" s="286" t="inlineStr">
        <is>
          <t>0</t>
        </is>
      </c>
      <c r="BA1311" s="287" t="inlineStr">
        <is>
          <t>0</t>
        </is>
      </c>
      <c r="BB1311" s="286" t="inlineStr">
        <is>
          <t>0</t>
        </is>
      </c>
      <c r="BC1311" s="286" t="inlineStr">
        <is>
          <t>0</t>
        </is>
      </c>
      <c r="BD1311" s="286" t="inlineStr">
        <is>
          <t>0</t>
        </is>
      </c>
      <c r="BE1311" s="286" t="inlineStr">
        <is>
          <t>0</t>
        </is>
      </c>
      <c r="BF1311" s="286" t="inlineStr">
        <is>
          <t>0</t>
        </is>
      </c>
      <c r="BG1311" s="286" t="inlineStr">
        <is>
          <t>0</t>
        </is>
      </c>
      <c r="BH1311" s="297" t="inlineStr">
        <is>
          <t>0</t>
        </is>
      </c>
      <c r="BI1311" s="297" t="inlineStr">
        <is>
          <t>0</t>
        </is>
      </c>
      <c r="BJ1311" s="297" t="inlineStr">
        <is>
          <t>0</t>
        </is>
      </c>
      <c r="BK1311" s="297" t="inlineStr">
        <is>
          <t>0</t>
        </is>
      </c>
      <c r="BL1311" s="297" t="inlineStr">
        <is>
          <t>0</t>
        </is>
      </c>
      <c r="BM1311" s="297" t="inlineStr">
        <is>
          <t>0</t>
        </is>
      </c>
      <c r="BN1311" s="297" t="inlineStr">
        <is>
          <t>0</t>
        </is>
      </c>
      <c r="BO1311" s="285" t="inlineStr">
        <is>
          <t>0</t>
        </is>
      </c>
      <c r="BP1311" s="297" t="inlineStr">
        <is>
          <t>0</t>
        </is>
      </c>
      <c r="BQ1311" s="297" t="inlineStr">
        <is>
          <t>0</t>
        </is>
      </c>
      <c r="BR1311" s="297" t="inlineStr">
        <is>
          <t>0</t>
        </is>
      </c>
      <c r="BS1311" s="297" t="inlineStr">
        <is>
          <t>0</t>
        </is>
      </c>
      <c r="BT1311" s="297" t="inlineStr">
        <is>
          <t>0</t>
        </is>
      </c>
      <c r="BU1311" s="297" t="inlineStr">
        <is>
          <t>0</t>
        </is>
      </c>
      <c r="BV1311" s="297" t="inlineStr">
        <is>
          <t>0</t>
        </is>
      </c>
      <c r="BW1311" s="288" t="inlineStr">
        <is>
          <t>0</t>
        </is>
      </c>
      <c r="BX1311" s="276">
        <f>SUM(IF(COUNTIF(#REF!, "*1.*"), 2, 0), IF(COUNTIF(#REF!, "*2.*"), 2, 0), IF(COUNTIF(#REF!, "*3.*"), 2, 0), IF(COUNTIF(#REF!, "*4.*"), 2, 0), IF(COUNTIF(#REF!, "*5.*"), 2, 0), IF(COUNTIF(#REF!, "*6.*"), 2, 0))</f>
        <v/>
      </c>
      <c r="BY1311" s="277">
        <f t="array" ref="BY1311">SUM(VALUE(AT1311),VALUE(AU1311),VALUE(AV1311),VALUE(AW1311),VALUE(AX1311),VALUE(AY1311),VALUE(AZ1311),VALUE(BB1311),VALUE(BC1311),VALUE(BD1311),VALUE(BE1311),VALUE(BF1311),VALUE(BG1311),VALUE(BH1311),VALUE(BI1311),VALUE(BJ1311),VALUE(BK1311),VALUE(BL1311),VALUE(BM1311),VALUE(BN1311),VALUE(BO1311),VALUE(BP1311),VALUE(BQ1311),VALUE(BR1311),VALUE(BS1311),VALUE(BT1311),VALUE(BU1311),VALUE(BV1311),VALUE(BW1311))</f>
        <v/>
      </c>
      <c r="BZ1311" s="307" t="n"/>
      <c r="CA1311" s="307" t="n"/>
      <c r="CB1311" s="307" t="n"/>
      <c r="CC1311" s="307" t="n"/>
      <c r="CD1311" s="307" t="n"/>
      <c r="CE1311" s="307" t="n"/>
      <c r="CF1311" s="307" t="n"/>
      <c r="CG1311" s="307" t="n"/>
      <c r="CH1311" s="307" t="n"/>
      <c r="CI1311" s="307" t="n"/>
      <c r="CJ1311" s="307" t="n"/>
      <c r="CK1311" s="307" t="n"/>
      <c r="CL1311" s="307" t="n"/>
      <c r="CM1311" s="307" t="n"/>
      <c r="CN1311" s="307" t="n"/>
      <c r="CO1311" s="307" t="n"/>
      <c r="CP1311" s="307" t="n"/>
      <c r="CQ1311" s="307" t="n"/>
      <c r="CR1311" s="279" t="inlineStr"/>
      <c r="CS1311" s="280">
        <f>AVERAGE(Value(BY1311),value(CR1311))</f>
        <v/>
      </c>
      <c r="CT1311" s="421">
        <f>(IF(OR(MediaScorecard!BG1798="x", MediaScorecard!BH1798="x",MediaScorecard!BI1798="x",MediaScorecard!BJ1798="x",MediaScorecard!BK1798="x"),1, 2))</f>
        <v/>
      </c>
      <c r="CU1311" s="308" t="n"/>
      <c r="CV1311" s="308" t="n"/>
      <c r="CW1311" s="308" t="n"/>
      <c r="CX1311" s="309" t="n"/>
      <c r="CY1311" s="308" t="n"/>
      <c r="CZ1311" s="308" t="n"/>
      <c r="DA1311" s="308" t="n"/>
    </row>
    <row r="1312" ht="21" customHeight="1" s="590">
      <c r="A1312" s="421" t="n"/>
      <c r="B1312" s="270" t="n"/>
      <c r="C1312" s="266" t="n"/>
      <c r="D1312" s="267" t="inlineStr"/>
      <c r="E1312" s="267" t="inlineStr"/>
      <c r="F1312" s="268" t="inlineStr"/>
      <c r="G1312" s="421" t="n"/>
      <c r="H1312" s="269" t="n"/>
      <c r="I1312" s="421" t="n"/>
      <c r="J1312" s="421" t="n"/>
      <c r="K1312" s="421" t="n"/>
      <c r="L1312" s="421" t="n"/>
      <c r="M1312" s="421" t="n"/>
      <c r="N1312" s="421" t="n"/>
      <c r="O1312" s="421" t="n"/>
      <c r="P1312" s="421" t="n"/>
      <c r="Q1312" s="421" t="n"/>
      <c r="R1312" s="270" t="n"/>
      <c r="S1312" s="421" t="n"/>
      <c r="T1312" s="421" t="n"/>
      <c r="U1312" s="421" t="n"/>
      <c r="V1312" s="421" t="n"/>
      <c r="W1312" s="421" t="n"/>
      <c r="X1312" s="421" t="n"/>
      <c r="Y1312" s="421" t="n"/>
      <c r="Z1312" s="421" t="n"/>
      <c r="AA1312" s="421" t="n"/>
      <c r="AB1312" s="421" t="n"/>
      <c r="AC1312" s="421" t="n"/>
      <c r="AD1312" s="421" t="n"/>
      <c r="AE1312" s="421" t="n"/>
      <c r="AF1312" s="421" t="n"/>
      <c r="AG1312" s="421" t="n"/>
      <c r="AH1312" s="421" t="n"/>
      <c r="AI1312" s="421" t="n"/>
      <c r="AJ1312" s="297" t="n"/>
      <c r="AK1312" s="297" t="n"/>
      <c r="AL1312" s="284" t="n"/>
      <c r="AM1312" s="297" t="n"/>
      <c r="AN1312" s="285" t="n"/>
      <c r="AO1312" s="297" t="n"/>
      <c r="AP1312" s="297" t="n"/>
      <c r="AQ1312" s="297" t="n"/>
      <c r="AR1312" s="297" t="n"/>
      <c r="AS1312" s="297" t="n"/>
      <c r="AT1312" s="285" t="inlineStr">
        <is>
          <t>0</t>
        </is>
      </c>
      <c r="AU1312" s="297" t="inlineStr">
        <is>
          <t>0</t>
        </is>
      </c>
      <c r="AV1312" s="297" t="inlineStr">
        <is>
          <t>0</t>
        </is>
      </c>
      <c r="AW1312" s="297" t="inlineStr">
        <is>
          <t>0</t>
        </is>
      </c>
      <c r="AX1312" s="297" t="inlineStr">
        <is>
          <t>0</t>
        </is>
      </c>
      <c r="AY1312" s="286" t="inlineStr">
        <is>
          <t>0</t>
        </is>
      </c>
      <c r="AZ1312" s="286" t="inlineStr">
        <is>
          <t>0</t>
        </is>
      </c>
      <c r="BA1312" s="287" t="inlineStr">
        <is>
          <t>0</t>
        </is>
      </c>
      <c r="BB1312" s="286" t="inlineStr">
        <is>
          <t>0</t>
        </is>
      </c>
      <c r="BC1312" s="286" t="inlineStr">
        <is>
          <t>0</t>
        </is>
      </c>
      <c r="BD1312" s="286" t="inlineStr">
        <is>
          <t>0</t>
        </is>
      </c>
      <c r="BE1312" s="286" t="inlineStr">
        <is>
          <t>0</t>
        </is>
      </c>
      <c r="BF1312" s="286" t="inlineStr">
        <is>
          <t>0</t>
        </is>
      </c>
      <c r="BG1312" s="286" t="inlineStr">
        <is>
          <t>0</t>
        </is>
      </c>
      <c r="BH1312" s="297" t="inlineStr">
        <is>
          <t>0</t>
        </is>
      </c>
      <c r="BI1312" s="297" t="inlineStr">
        <is>
          <t>0</t>
        </is>
      </c>
      <c r="BJ1312" s="297" t="inlineStr">
        <is>
          <t>0</t>
        </is>
      </c>
      <c r="BK1312" s="297" t="inlineStr">
        <is>
          <t>0</t>
        </is>
      </c>
      <c r="BL1312" s="297" t="inlineStr">
        <is>
          <t>0</t>
        </is>
      </c>
      <c r="BM1312" s="297" t="inlineStr">
        <is>
          <t>0</t>
        </is>
      </c>
      <c r="BN1312" s="297" t="inlineStr">
        <is>
          <t>0</t>
        </is>
      </c>
      <c r="BO1312" s="285" t="inlineStr">
        <is>
          <t>0</t>
        </is>
      </c>
      <c r="BP1312" s="297" t="inlineStr">
        <is>
          <t>0</t>
        </is>
      </c>
      <c r="BQ1312" s="297" t="inlineStr">
        <is>
          <t>0</t>
        </is>
      </c>
      <c r="BR1312" s="297" t="inlineStr">
        <is>
          <t>0</t>
        </is>
      </c>
      <c r="BS1312" s="297" t="inlineStr">
        <is>
          <t>0</t>
        </is>
      </c>
      <c r="BT1312" s="297" t="inlineStr">
        <is>
          <t>0</t>
        </is>
      </c>
      <c r="BU1312" s="297" t="inlineStr">
        <is>
          <t>0</t>
        </is>
      </c>
      <c r="BV1312" s="297" t="inlineStr">
        <is>
          <t>0</t>
        </is>
      </c>
      <c r="BW1312" s="288" t="inlineStr">
        <is>
          <t>0</t>
        </is>
      </c>
      <c r="BX1312" s="276">
        <f>SUM(IF(COUNTIF(#REF!, "*1.*"), 2, 0), IF(COUNTIF(#REF!, "*2.*"), 2, 0), IF(COUNTIF(#REF!, "*3.*"), 2, 0), IF(COUNTIF(#REF!, "*4.*"), 2, 0), IF(COUNTIF(#REF!, "*5.*"), 2, 0), IF(COUNTIF(#REF!, "*6.*"), 2, 0))</f>
        <v/>
      </c>
      <c r="BY1312" s="277">
        <f t="array" ref="BY1312">SUM(VALUE(AT1312),VALUE(AU1312),VALUE(AV1312),VALUE(AW1312),VALUE(AX1312),VALUE(AY1312),VALUE(AZ1312),VALUE(BB1312),VALUE(BC1312),VALUE(BD1312),VALUE(BE1312),VALUE(BF1312),VALUE(BG1312),VALUE(BH1312),VALUE(BI1312),VALUE(BJ1312),VALUE(BK1312),VALUE(BL1312),VALUE(BM1312),VALUE(BN1312),VALUE(BO1312),VALUE(BP1312),VALUE(BQ1312),VALUE(BR1312),VALUE(BS1312),VALUE(BT1312),VALUE(BU1312),VALUE(BV1312),VALUE(BW1312))</f>
        <v/>
      </c>
      <c r="BZ1312" s="307" t="n"/>
      <c r="CA1312" s="307" t="n"/>
      <c r="CB1312" s="307" t="n"/>
      <c r="CC1312" s="307" t="n"/>
      <c r="CD1312" s="307" t="n"/>
      <c r="CE1312" s="307" t="n"/>
      <c r="CF1312" s="307" t="n"/>
      <c r="CG1312" s="307" t="n"/>
      <c r="CH1312" s="307" t="n"/>
      <c r="CI1312" s="307" t="n"/>
      <c r="CJ1312" s="307" t="n"/>
      <c r="CK1312" s="307" t="n"/>
      <c r="CL1312" s="307" t="n"/>
      <c r="CM1312" s="307" t="n"/>
      <c r="CN1312" s="307" t="n"/>
      <c r="CO1312" s="307" t="n"/>
      <c r="CP1312" s="307" t="n"/>
      <c r="CQ1312" s="307" t="n"/>
      <c r="CR1312" s="279" t="inlineStr"/>
      <c r="CS1312" s="280">
        <f>AVERAGE(Value(BY1312),value(CR1312))</f>
        <v/>
      </c>
      <c r="CT1312" s="421">
        <f>(IF(OR(MediaScorecard!BG1799="x", MediaScorecard!BH1799="x",MediaScorecard!BI1799="x",MediaScorecard!BJ1799="x",MediaScorecard!BK1799="x"),1, 2))</f>
        <v/>
      </c>
      <c r="CU1312" s="308" t="n"/>
      <c r="CV1312" s="308" t="n"/>
      <c r="CW1312" s="308" t="n"/>
      <c r="CX1312" s="309" t="n"/>
      <c r="CY1312" s="308" t="n"/>
      <c r="CZ1312" s="308" t="n"/>
      <c r="DA1312" s="308" t="n"/>
    </row>
    <row r="1313" ht="21" customHeight="1" s="590">
      <c r="A1313" s="421" t="n"/>
      <c r="B1313" s="270" t="n"/>
      <c r="C1313" s="266" t="n"/>
      <c r="D1313" s="267" t="inlineStr"/>
      <c r="E1313" s="267" t="inlineStr"/>
      <c r="F1313" s="268" t="inlineStr"/>
      <c r="G1313" s="421" t="n"/>
      <c r="H1313" s="269" t="n"/>
      <c r="I1313" s="421" t="n"/>
      <c r="J1313" s="421" t="n"/>
      <c r="K1313" s="421" t="n"/>
      <c r="L1313" s="421" t="n"/>
      <c r="M1313" s="421" t="n"/>
      <c r="N1313" s="421" t="n"/>
      <c r="O1313" s="421" t="n"/>
      <c r="P1313" s="421" t="n"/>
      <c r="Q1313" s="421" t="n"/>
      <c r="R1313" s="270" t="n"/>
      <c r="S1313" s="421" t="n"/>
      <c r="T1313" s="421" t="n"/>
      <c r="U1313" s="421" t="n"/>
      <c r="V1313" s="421" t="n"/>
      <c r="W1313" s="421" t="n"/>
      <c r="X1313" s="421" t="n"/>
      <c r="Y1313" s="421" t="n"/>
      <c r="Z1313" s="421" t="n"/>
      <c r="AA1313" s="421" t="n"/>
      <c r="AB1313" s="421" t="n"/>
      <c r="AC1313" s="421" t="n"/>
      <c r="AD1313" s="421" t="n"/>
      <c r="AE1313" s="421" t="n"/>
      <c r="AF1313" s="421" t="n"/>
      <c r="AG1313" s="421" t="n"/>
      <c r="AH1313" s="421" t="n"/>
      <c r="AI1313" s="421" t="n"/>
      <c r="AJ1313" s="297" t="n"/>
      <c r="AK1313" s="297" t="n"/>
      <c r="AL1313" s="284" t="n"/>
      <c r="AM1313" s="297" t="n"/>
      <c r="AN1313" s="285" t="n"/>
      <c r="AO1313" s="297" t="n"/>
      <c r="AP1313" s="297" t="n"/>
      <c r="AQ1313" s="297" t="n"/>
      <c r="AR1313" s="297" t="n"/>
      <c r="AS1313" s="297" t="n"/>
      <c r="AT1313" s="285" t="inlineStr">
        <is>
          <t>0</t>
        </is>
      </c>
      <c r="AU1313" s="297" t="inlineStr">
        <is>
          <t>0</t>
        </is>
      </c>
      <c r="AV1313" s="297" t="inlineStr">
        <is>
          <t>0</t>
        </is>
      </c>
      <c r="AW1313" s="297" t="inlineStr">
        <is>
          <t>0</t>
        </is>
      </c>
      <c r="AX1313" s="297" t="inlineStr">
        <is>
          <t>0</t>
        </is>
      </c>
      <c r="AY1313" s="286" t="inlineStr">
        <is>
          <t>0</t>
        </is>
      </c>
      <c r="AZ1313" s="286" t="inlineStr">
        <is>
          <t>0</t>
        </is>
      </c>
      <c r="BA1313" s="287" t="inlineStr">
        <is>
          <t>0</t>
        </is>
      </c>
      <c r="BB1313" s="286" t="inlineStr">
        <is>
          <t>0</t>
        </is>
      </c>
      <c r="BC1313" s="286" t="inlineStr">
        <is>
          <t>0</t>
        </is>
      </c>
      <c r="BD1313" s="286" t="inlineStr">
        <is>
          <t>0</t>
        </is>
      </c>
      <c r="BE1313" s="286" t="inlineStr">
        <is>
          <t>0</t>
        </is>
      </c>
      <c r="BF1313" s="286" t="inlineStr">
        <is>
          <t>0</t>
        </is>
      </c>
      <c r="BG1313" s="286" t="inlineStr">
        <is>
          <t>0</t>
        </is>
      </c>
      <c r="BH1313" s="297" t="inlineStr">
        <is>
          <t>0</t>
        </is>
      </c>
      <c r="BI1313" s="297" t="inlineStr">
        <is>
          <t>0</t>
        </is>
      </c>
      <c r="BJ1313" s="297" t="inlineStr">
        <is>
          <t>0</t>
        </is>
      </c>
      <c r="BK1313" s="297" t="inlineStr">
        <is>
          <t>0</t>
        </is>
      </c>
      <c r="BL1313" s="297" t="inlineStr">
        <is>
          <t>0</t>
        </is>
      </c>
      <c r="BM1313" s="297" t="inlineStr">
        <is>
          <t>0</t>
        </is>
      </c>
      <c r="BN1313" s="297" t="inlineStr">
        <is>
          <t>0</t>
        </is>
      </c>
      <c r="BO1313" s="285" t="inlineStr">
        <is>
          <t>0</t>
        </is>
      </c>
      <c r="BP1313" s="297" t="inlineStr">
        <is>
          <t>0</t>
        </is>
      </c>
      <c r="BQ1313" s="297" t="inlineStr">
        <is>
          <t>0</t>
        </is>
      </c>
      <c r="BR1313" s="297" t="inlineStr">
        <is>
          <t>0</t>
        </is>
      </c>
      <c r="BS1313" s="297" t="inlineStr">
        <is>
          <t>0</t>
        </is>
      </c>
      <c r="BT1313" s="297" t="inlineStr">
        <is>
          <t>0</t>
        </is>
      </c>
      <c r="BU1313" s="297" t="inlineStr">
        <is>
          <t>0</t>
        </is>
      </c>
      <c r="BV1313" s="297" t="inlineStr">
        <is>
          <t>0</t>
        </is>
      </c>
      <c r="BW1313" s="288" t="inlineStr">
        <is>
          <t>0</t>
        </is>
      </c>
      <c r="BX1313" s="276">
        <f>SUM(IF(COUNTIF(#REF!, "*1.*"), 2, 0), IF(COUNTIF(#REF!, "*2.*"), 2, 0), IF(COUNTIF(#REF!, "*3.*"), 2, 0), IF(COUNTIF(#REF!, "*4.*"), 2, 0), IF(COUNTIF(#REF!, "*5.*"), 2, 0), IF(COUNTIF(#REF!, "*6.*"), 2, 0))</f>
        <v/>
      </c>
      <c r="BY1313" s="277">
        <f t="array" ref="BY1313">SUM(VALUE(AT1313),VALUE(AU1313),VALUE(AV1313),VALUE(AW1313),VALUE(AX1313),VALUE(AY1313),VALUE(AZ1313),VALUE(BB1313),VALUE(BC1313),VALUE(BD1313),VALUE(BE1313),VALUE(BF1313),VALUE(BG1313),VALUE(BH1313),VALUE(BI1313),VALUE(BJ1313),VALUE(BK1313),VALUE(BL1313),VALUE(BM1313),VALUE(BN1313),VALUE(BO1313),VALUE(BP1313),VALUE(BQ1313),VALUE(BR1313),VALUE(BS1313),VALUE(BT1313),VALUE(BU1313),VALUE(BV1313),VALUE(BW1313))</f>
        <v/>
      </c>
      <c r="BZ1313" s="307" t="n"/>
      <c r="CA1313" s="307" t="n"/>
      <c r="CB1313" s="307" t="n"/>
      <c r="CC1313" s="307" t="n"/>
      <c r="CD1313" s="307" t="n"/>
      <c r="CE1313" s="307" t="n"/>
      <c r="CF1313" s="307" t="n"/>
      <c r="CG1313" s="307" t="n"/>
      <c r="CH1313" s="307" t="n"/>
      <c r="CI1313" s="307" t="n"/>
      <c r="CJ1313" s="307" t="n"/>
      <c r="CK1313" s="307" t="n"/>
      <c r="CL1313" s="307" t="n"/>
      <c r="CM1313" s="307" t="n"/>
      <c r="CN1313" s="307" t="n"/>
      <c r="CO1313" s="307" t="n"/>
      <c r="CP1313" s="307" t="n"/>
      <c r="CQ1313" s="307" t="n"/>
      <c r="CR1313" s="279" t="inlineStr"/>
      <c r="CS1313" s="280">
        <f>AVERAGE(Value(BY1313),value(CR1313))</f>
        <v/>
      </c>
      <c r="CT1313" s="421">
        <f>(IF(OR(MediaScorecard!BG1800="x", MediaScorecard!BH1800="x",MediaScorecard!BI1800="x",MediaScorecard!BJ1800="x",MediaScorecard!BK1800="x"),1, 2))</f>
        <v/>
      </c>
      <c r="CU1313" s="308" t="n"/>
      <c r="CV1313" s="308" t="n"/>
      <c r="CW1313" s="308" t="n"/>
      <c r="CX1313" s="309" t="n"/>
      <c r="CY1313" s="308" t="n"/>
      <c r="CZ1313" s="308" t="n"/>
      <c r="DA1313" s="308" t="n"/>
    </row>
    <row r="1314" ht="21" customHeight="1" s="590">
      <c r="A1314" s="421" t="n"/>
      <c r="B1314" s="270" t="n"/>
      <c r="C1314" s="266" t="n"/>
      <c r="D1314" s="267" t="inlineStr"/>
      <c r="E1314" s="267" t="inlineStr"/>
      <c r="F1314" s="268" t="inlineStr"/>
      <c r="G1314" s="421" t="n"/>
      <c r="H1314" s="269" t="n"/>
      <c r="I1314" s="421" t="n"/>
      <c r="J1314" s="421" t="n"/>
      <c r="K1314" s="421" t="n"/>
      <c r="L1314" s="421" t="n"/>
      <c r="M1314" s="421" t="n"/>
      <c r="N1314" s="421" t="n"/>
      <c r="O1314" s="421" t="n"/>
      <c r="P1314" s="421" t="n"/>
      <c r="Q1314" s="421" t="n"/>
      <c r="R1314" s="270" t="n"/>
      <c r="S1314" s="421" t="n"/>
      <c r="T1314" s="421" t="n"/>
      <c r="U1314" s="421" t="n"/>
      <c r="V1314" s="421" t="n"/>
      <c r="W1314" s="421" t="n"/>
      <c r="X1314" s="421" t="n"/>
      <c r="Y1314" s="421" t="n"/>
      <c r="Z1314" s="421" t="n"/>
      <c r="AA1314" s="421" t="n"/>
      <c r="AB1314" s="421" t="n"/>
      <c r="AC1314" s="421" t="n"/>
      <c r="AD1314" s="421" t="n"/>
      <c r="AE1314" s="421" t="n"/>
      <c r="AF1314" s="421" t="n"/>
      <c r="AG1314" s="421" t="n"/>
      <c r="AH1314" s="421" t="n"/>
      <c r="AI1314" s="421" t="n"/>
      <c r="AJ1314" s="297" t="n"/>
      <c r="AK1314" s="297" t="n"/>
      <c r="AL1314" s="284" t="n"/>
      <c r="AM1314" s="297" t="n"/>
      <c r="AN1314" s="285" t="n"/>
      <c r="AO1314" s="297" t="n"/>
      <c r="AP1314" s="297" t="n"/>
      <c r="AQ1314" s="297" t="n"/>
      <c r="AR1314" s="297" t="n"/>
      <c r="AS1314" s="297" t="n"/>
      <c r="AT1314" s="285" t="inlineStr">
        <is>
          <t>0</t>
        </is>
      </c>
      <c r="AU1314" s="297" t="inlineStr">
        <is>
          <t>0</t>
        </is>
      </c>
      <c r="AV1314" s="297" t="inlineStr">
        <is>
          <t>0</t>
        </is>
      </c>
      <c r="AW1314" s="297" t="inlineStr">
        <is>
          <t>0</t>
        </is>
      </c>
      <c r="AX1314" s="297" t="inlineStr">
        <is>
          <t>0</t>
        </is>
      </c>
      <c r="AY1314" s="286" t="inlineStr">
        <is>
          <t>0</t>
        </is>
      </c>
      <c r="AZ1314" s="286" t="inlineStr">
        <is>
          <t>0</t>
        </is>
      </c>
      <c r="BA1314" s="287" t="inlineStr">
        <is>
          <t>0</t>
        </is>
      </c>
      <c r="BB1314" s="286" t="inlineStr">
        <is>
          <t>0</t>
        </is>
      </c>
      <c r="BC1314" s="286" t="inlineStr">
        <is>
          <t>0</t>
        </is>
      </c>
      <c r="BD1314" s="286" t="inlineStr">
        <is>
          <t>0</t>
        </is>
      </c>
      <c r="BE1314" s="286" t="inlineStr">
        <is>
          <t>0</t>
        </is>
      </c>
      <c r="BF1314" s="286" t="inlineStr">
        <is>
          <t>0</t>
        </is>
      </c>
      <c r="BG1314" s="286" t="inlineStr">
        <is>
          <t>0</t>
        </is>
      </c>
      <c r="BH1314" s="297" t="inlineStr">
        <is>
          <t>0</t>
        </is>
      </c>
      <c r="BI1314" s="297" t="inlineStr">
        <is>
          <t>0</t>
        </is>
      </c>
      <c r="BJ1314" s="297" t="inlineStr">
        <is>
          <t>0</t>
        </is>
      </c>
      <c r="BK1314" s="297" t="inlineStr">
        <is>
          <t>0</t>
        </is>
      </c>
      <c r="BL1314" s="297" t="inlineStr">
        <is>
          <t>0</t>
        </is>
      </c>
      <c r="BM1314" s="297" t="inlineStr">
        <is>
          <t>0</t>
        </is>
      </c>
      <c r="BN1314" s="297" t="inlineStr">
        <is>
          <t>0</t>
        </is>
      </c>
      <c r="BO1314" s="285" t="inlineStr">
        <is>
          <t>0</t>
        </is>
      </c>
      <c r="BP1314" s="297" t="inlineStr">
        <is>
          <t>0</t>
        </is>
      </c>
      <c r="BQ1314" s="297" t="inlineStr">
        <is>
          <t>0</t>
        </is>
      </c>
      <c r="BR1314" s="297" t="inlineStr">
        <is>
          <t>0</t>
        </is>
      </c>
      <c r="BS1314" s="297" t="inlineStr">
        <is>
          <t>0</t>
        </is>
      </c>
      <c r="BT1314" s="297" t="inlineStr">
        <is>
          <t>0</t>
        </is>
      </c>
      <c r="BU1314" s="297" t="inlineStr">
        <is>
          <t>0</t>
        </is>
      </c>
      <c r="BV1314" s="297" t="inlineStr">
        <is>
          <t>0</t>
        </is>
      </c>
      <c r="BW1314" s="288" t="inlineStr">
        <is>
          <t>0</t>
        </is>
      </c>
      <c r="BX1314" s="276">
        <f>SUM(IF(COUNTIF(#REF!, "*1.*"), 2, 0), IF(COUNTIF(#REF!, "*2.*"), 2, 0), IF(COUNTIF(#REF!, "*3.*"), 2, 0), IF(COUNTIF(#REF!, "*4.*"), 2, 0), IF(COUNTIF(#REF!, "*5.*"), 2, 0), IF(COUNTIF(#REF!, "*6.*"), 2, 0))</f>
        <v/>
      </c>
      <c r="BY1314" s="277">
        <f t="array" ref="BY1314">SUM(VALUE(AT1314),VALUE(AU1314),VALUE(AV1314),VALUE(AW1314),VALUE(AX1314),VALUE(AY1314),VALUE(AZ1314),VALUE(BB1314),VALUE(BC1314),VALUE(BD1314),VALUE(BE1314),VALUE(BF1314),VALUE(BG1314),VALUE(BH1314),VALUE(BI1314),VALUE(BJ1314),VALUE(BK1314),VALUE(BL1314),VALUE(BM1314),VALUE(BN1314),VALUE(BO1314),VALUE(BP1314),VALUE(BQ1314),VALUE(BR1314),VALUE(BS1314),VALUE(BT1314),VALUE(BU1314),VALUE(BV1314),VALUE(BW1314))</f>
        <v/>
      </c>
      <c r="BZ1314" s="307" t="n"/>
      <c r="CA1314" s="307" t="n"/>
      <c r="CB1314" s="307" t="n"/>
      <c r="CC1314" s="307" t="n"/>
      <c r="CD1314" s="307" t="n"/>
      <c r="CE1314" s="307" t="n"/>
      <c r="CF1314" s="307" t="n"/>
      <c r="CG1314" s="307" t="n"/>
      <c r="CH1314" s="307" t="n"/>
      <c r="CI1314" s="307" t="n"/>
      <c r="CJ1314" s="307" t="n"/>
      <c r="CK1314" s="307" t="n"/>
      <c r="CL1314" s="307" t="n"/>
      <c r="CM1314" s="307" t="n"/>
      <c r="CN1314" s="307" t="n"/>
      <c r="CO1314" s="307" t="n"/>
      <c r="CP1314" s="307" t="n"/>
      <c r="CQ1314" s="307" t="n"/>
      <c r="CR1314" s="279" t="inlineStr"/>
      <c r="CS1314" s="280">
        <f>AVERAGE(Value(BY1314),value(CR1314))</f>
        <v/>
      </c>
      <c r="CT1314" s="421">
        <f>(IF(OR(MediaScorecard!BG1801="x", MediaScorecard!BH1801="x",MediaScorecard!BI1801="x",MediaScorecard!BJ1801="x",MediaScorecard!BK1801="x"),1, 2))</f>
        <v/>
      </c>
      <c r="CU1314" s="308" t="n"/>
      <c r="CV1314" s="308" t="n"/>
      <c r="CW1314" s="308" t="n"/>
      <c r="CX1314" s="309" t="n"/>
      <c r="CY1314" s="308" t="n"/>
      <c r="CZ1314" s="308" t="n"/>
      <c r="DA1314" s="308" t="n"/>
    </row>
    <row r="1315" ht="21" customHeight="1" s="590">
      <c r="A1315" s="421" t="n"/>
      <c r="B1315" s="270" t="n"/>
      <c r="C1315" s="266" t="n"/>
      <c r="D1315" s="267" t="inlineStr"/>
      <c r="E1315" s="267" t="inlineStr"/>
      <c r="F1315" s="268" t="inlineStr"/>
      <c r="G1315" s="421" t="n"/>
      <c r="H1315" s="269" t="n"/>
      <c r="I1315" s="421" t="n"/>
      <c r="J1315" s="421" t="n"/>
      <c r="K1315" s="421" t="n"/>
      <c r="L1315" s="421" t="n"/>
      <c r="M1315" s="421" t="n"/>
      <c r="N1315" s="421" t="n"/>
      <c r="O1315" s="421" t="n"/>
      <c r="P1315" s="421" t="n"/>
      <c r="Q1315" s="421" t="n"/>
      <c r="R1315" s="270" t="n"/>
      <c r="S1315" s="421" t="n"/>
      <c r="T1315" s="421" t="n"/>
      <c r="U1315" s="421" t="n"/>
      <c r="V1315" s="421" t="n"/>
      <c r="W1315" s="421" t="n"/>
      <c r="X1315" s="421" t="n"/>
      <c r="Y1315" s="421" t="n"/>
      <c r="Z1315" s="421" t="n"/>
      <c r="AA1315" s="421" t="n"/>
      <c r="AB1315" s="421" t="n"/>
      <c r="AC1315" s="421" t="n"/>
      <c r="AD1315" s="421" t="n"/>
      <c r="AE1315" s="421" t="n"/>
      <c r="AF1315" s="421" t="n"/>
      <c r="AG1315" s="421" t="n"/>
      <c r="AH1315" s="421" t="n"/>
      <c r="AI1315" s="421" t="n"/>
      <c r="AJ1315" s="297" t="n"/>
      <c r="AK1315" s="297" t="n"/>
      <c r="AL1315" s="284" t="n"/>
      <c r="AM1315" s="297" t="n"/>
      <c r="AN1315" s="285" t="n"/>
      <c r="AO1315" s="297" t="n"/>
      <c r="AP1315" s="297" t="n"/>
      <c r="AQ1315" s="297" t="n"/>
      <c r="AR1315" s="297" t="n"/>
      <c r="AS1315" s="297" t="n"/>
      <c r="AT1315" s="285" t="inlineStr">
        <is>
          <t>0</t>
        </is>
      </c>
      <c r="AU1315" s="297" t="inlineStr">
        <is>
          <t>0</t>
        </is>
      </c>
      <c r="AV1315" s="297" t="inlineStr">
        <is>
          <t>0</t>
        </is>
      </c>
      <c r="AW1315" s="297" t="inlineStr">
        <is>
          <t>0</t>
        </is>
      </c>
      <c r="AX1315" s="297" t="inlineStr">
        <is>
          <t>0</t>
        </is>
      </c>
      <c r="AY1315" s="286" t="inlineStr">
        <is>
          <t>0</t>
        </is>
      </c>
      <c r="AZ1315" s="286" t="inlineStr">
        <is>
          <t>0</t>
        </is>
      </c>
      <c r="BA1315" s="287" t="inlineStr">
        <is>
          <t>0</t>
        </is>
      </c>
      <c r="BB1315" s="286" t="inlineStr">
        <is>
          <t>0</t>
        </is>
      </c>
      <c r="BC1315" s="286" t="inlineStr">
        <is>
          <t>0</t>
        </is>
      </c>
      <c r="BD1315" s="286" t="inlineStr">
        <is>
          <t>0</t>
        </is>
      </c>
      <c r="BE1315" s="286" t="inlineStr">
        <is>
          <t>0</t>
        </is>
      </c>
      <c r="BF1315" s="286" t="inlineStr">
        <is>
          <t>0</t>
        </is>
      </c>
      <c r="BG1315" s="286" t="inlineStr">
        <is>
          <t>0</t>
        </is>
      </c>
      <c r="BH1315" s="297" t="inlineStr">
        <is>
          <t>0</t>
        </is>
      </c>
      <c r="BI1315" s="297" t="inlineStr">
        <is>
          <t>0</t>
        </is>
      </c>
      <c r="BJ1315" s="297" t="inlineStr">
        <is>
          <t>0</t>
        </is>
      </c>
      <c r="BK1315" s="297" t="inlineStr">
        <is>
          <t>0</t>
        </is>
      </c>
      <c r="BL1315" s="297" t="inlineStr">
        <is>
          <t>0</t>
        </is>
      </c>
      <c r="BM1315" s="297" t="inlineStr">
        <is>
          <t>0</t>
        </is>
      </c>
      <c r="BN1315" s="297" t="inlineStr">
        <is>
          <t>0</t>
        </is>
      </c>
      <c r="BO1315" s="285" t="inlineStr">
        <is>
          <t>0</t>
        </is>
      </c>
      <c r="BP1315" s="297" t="inlineStr">
        <is>
          <t>0</t>
        </is>
      </c>
      <c r="BQ1315" s="297" t="inlineStr">
        <is>
          <t>0</t>
        </is>
      </c>
      <c r="BR1315" s="297" t="inlineStr">
        <is>
          <t>0</t>
        </is>
      </c>
      <c r="BS1315" s="297" t="inlineStr">
        <is>
          <t>0</t>
        </is>
      </c>
      <c r="BT1315" s="297" t="inlineStr">
        <is>
          <t>0</t>
        </is>
      </c>
      <c r="BU1315" s="297" t="inlineStr">
        <is>
          <t>0</t>
        </is>
      </c>
      <c r="BV1315" s="297" t="inlineStr">
        <is>
          <t>0</t>
        </is>
      </c>
      <c r="BW1315" s="288" t="inlineStr">
        <is>
          <t>0</t>
        </is>
      </c>
      <c r="BX1315" s="276">
        <f>SUM(IF(COUNTIF(#REF!, "*1.*"), 2, 0), IF(COUNTIF(#REF!, "*2.*"), 2, 0), IF(COUNTIF(#REF!, "*3.*"), 2, 0), IF(COUNTIF(#REF!, "*4.*"), 2, 0), IF(COUNTIF(#REF!, "*5.*"), 2, 0), IF(COUNTIF(#REF!, "*6.*"), 2, 0))</f>
        <v/>
      </c>
      <c r="BY1315" s="277">
        <f t="array" ref="BY1315">SUM(VALUE(AT1315),VALUE(AU1315),VALUE(AV1315),VALUE(AW1315),VALUE(AX1315),VALUE(AY1315),VALUE(AZ1315),VALUE(BB1315),VALUE(BC1315),VALUE(BD1315),VALUE(BE1315),VALUE(BF1315),VALUE(BG1315),VALUE(BH1315),VALUE(BI1315),VALUE(BJ1315),VALUE(BK1315),VALUE(BL1315),VALUE(BM1315),VALUE(BN1315),VALUE(BO1315),VALUE(BP1315),VALUE(BQ1315),VALUE(BR1315),VALUE(BS1315),VALUE(BT1315),VALUE(BU1315),VALUE(BV1315),VALUE(BW1315))</f>
        <v/>
      </c>
      <c r="BZ1315" s="307" t="n"/>
      <c r="CA1315" s="307" t="n"/>
      <c r="CB1315" s="307" t="n"/>
      <c r="CC1315" s="307" t="n"/>
      <c r="CD1315" s="307" t="n"/>
      <c r="CE1315" s="307" t="n"/>
      <c r="CF1315" s="307" t="n"/>
      <c r="CG1315" s="307" t="n"/>
      <c r="CH1315" s="307" t="n"/>
      <c r="CI1315" s="307" t="n"/>
      <c r="CJ1315" s="307" t="n"/>
      <c r="CK1315" s="307" t="n"/>
      <c r="CL1315" s="307" t="n"/>
      <c r="CM1315" s="307" t="n"/>
      <c r="CN1315" s="307" t="n"/>
      <c r="CO1315" s="307" t="n"/>
      <c r="CP1315" s="307" t="n"/>
      <c r="CQ1315" s="307" t="n"/>
      <c r="CR1315" s="279" t="inlineStr"/>
      <c r="CS1315" s="280">
        <f>AVERAGE(Value(BY1315),value(CR1315))</f>
        <v/>
      </c>
      <c r="CT1315" s="421">
        <f>(IF(OR(MediaScorecard!BG1802="x", MediaScorecard!BH1802="x",MediaScorecard!BI1802="x",MediaScorecard!BJ1802="x",MediaScorecard!BK1802="x"),1, 2))</f>
        <v/>
      </c>
      <c r="CU1315" s="308" t="n"/>
      <c r="CV1315" s="308" t="n"/>
      <c r="CW1315" s="308" t="n"/>
      <c r="CX1315" s="309" t="n"/>
      <c r="CY1315" s="308" t="n"/>
      <c r="CZ1315" s="308" t="n"/>
      <c r="DA1315" s="308" t="n"/>
    </row>
    <row r="1316" ht="21" customHeight="1" s="590">
      <c r="A1316" s="421" t="n"/>
      <c r="B1316" s="270" t="n"/>
      <c r="C1316" s="266" t="n"/>
      <c r="D1316" s="267" t="inlineStr"/>
      <c r="E1316" s="267" t="inlineStr"/>
      <c r="F1316" s="268" t="inlineStr"/>
      <c r="G1316" s="421" t="n"/>
      <c r="H1316" s="269" t="n"/>
      <c r="I1316" s="421" t="n"/>
      <c r="J1316" s="421" t="n"/>
      <c r="K1316" s="421" t="n"/>
      <c r="L1316" s="421" t="n"/>
      <c r="M1316" s="421" t="n"/>
      <c r="N1316" s="421" t="n"/>
      <c r="O1316" s="421" t="n"/>
      <c r="P1316" s="421" t="n"/>
      <c r="Q1316" s="421" t="n"/>
      <c r="R1316" s="270" t="n"/>
      <c r="S1316" s="421" t="n"/>
      <c r="T1316" s="421" t="n"/>
      <c r="U1316" s="421" t="n"/>
      <c r="V1316" s="421" t="n"/>
      <c r="W1316" s="421" t="n"/>
      <c r="X1316" s="421" t="n"/>
      <c r="Y1316" s="421" t="n"/>
      <c r="Z1316" s="421" t="n"/>
      <c r="AA1316" s="421" t="n"/>
      <c r="AB1316" s="421" t="n"/>
      <c r="AC1316" s="421" t="n"/>
      <c r="AD1316" s="421" t="n"/>
      <c r="AE1316" s="421" t="n"/>
      <c r="AF1316" s="421" t="n"/>
      <c r="AG1316" s="421" t="n"/>
      <c r="AH1316" s="421" t="n"/>
      <c r="AI1316" s="421" t="n"/>
      <c r="AJ1316" s="297" t="n"/>
      <c r="AK1316" s="297" t="n"/>
      <c r="AL1316" s="284" t="n"/>
      <c r="AM1316" s="297" t="n"/>
      <c r="AN1316" s="285" t="n"/>
      <c r="AO1316" s="297" t="n"/>
      <c r="AP1316" s="297" t="n"/>
      <c r="AQ1316" s="297" t="n"/>
      <c r="AR1316" s="297" t="n"/>
      <c r="AS1316" s="297" t="n"/>
      <c r="AT1316" s="285" t="inlineStr">
        <is>
          <t>0</t>
        </is>
      </c>
      <c r="AU1316" s="297" t="inlineStr">
        <is>
          <t>0</t>
        </is>
      </c>
      <c r="AV1316" s="297" t="inlineStr">
        <is>
          <t>0</t>
        </is>
      </c>
      <c r="AW1316" s="297" t="inlineStr">
        <is>
          <t>0</t>
        </is>
      </c>
      <c r="AX1316" s="297" t="inlineStr">
        <is>
          <t>0</t>
        </is>
      </c>
      <c r="AY1316" s="286" t="inlineStr">
        <is>
          <t>0</t>
        </is>
      </c>
      <c r="AZ1316" s="286" t="inlineStr">
        <is>
          <t>0</t>
        </is>
      </c>
      <c r="BA1316" s="287" t="inlineStr">
        <is>
          <t>0</t>
        </is>
      </c>
      <c r="BB1316" s="286" t="inlineStr">
        <is>
          <t>0</t>
        </is>
      </c>
      <c r="BC1316" s="286" t="inlineStr">
        <is>
          <t>0</t>
        </is>
      </c>
      <c r="BD1316" s="286" t="inlineStr">
        <is>
          <t>0</t>
        </is>
      </c>
      <c r="BE1316" s="286" t="inlineStr">
        <is>
          <t>0</t>
        </is>
      </c>
      <c r="BF1316" s="286" t="inlineStr">
        <is>
          <t>0</t>
        </is>
      </c>
      <c r="BG1316" s="286" t="inlineStr">
        <is>
          <t>0</t>
        </is>
      </c>
      <c r="BH1316" s="297" t="inlineStr">
        <is>
          <t>0</t>
        </is>
      </c>
      <c r="BI1316" s="297" t="inlineStr">
        <is>
          <t>0</t>
        </is>
      </c>
      <c r="BJ1316" s="297" t="inlineStr">
        <is>
          <t>0</t>
        </is>
      </c>
      <c r="BK1316" s="297" t="inlineStr">
        <is>
          <t>0</t>
        </is>
      </c>
      <c r="BL1316" s="297" t="inlineStr">
        <is>
          <t>0</t>
        </is>
      </c>
      <c r="BM1316" s="297" t="inlineStr">
        <is>
          <t>0</t>
        </is>
      </c>
      <c r="BN1316" s="297" t="inlineStr">
        <is>
          <t>0</t>
        </is>
      </c>
      <c r="BO1316" s="285" t="inlineStr">
        <is>
          <t>0</t>
        </is>
      </c>
      <c r="BP1316" s="297" t="inlineStr">
        <is>
          <t>0</t>
        </is>
      </c>
      <c r="BQ1316" s="297" t="inlineStr">
        <is>
          <t>0</t>
        </is>
      </c>
      <c r="BR1316" s="297" t="inlineStr">
        <is>
          <t>0</t>
        </is>
      </c>
      <c r="BS1316" s="297" t="inlineStr">
        <is>
          <t>0</t>
        </is>
      </c>
      <c r="BT1316" s="297" t="inlineStr">
        <is>
          <t>0</t>
        </is>
      </c>
      <c r="BU1316" s="297" t="inlineStr">
        <is>
          <t>0</t>
        </is>
      </c>
      <c r="BV1316" s="297" t="inlineStr">
        <is>
          <t>0</t>
        </is>
      </c>
      <c r="BW1316" s="288" t="inlineStr">
        <is>
          <t>0</t>
        </is>
      </c>
      <c r="BX1316" s="276">
        <f>SUM(IF(COUNTIF(#REF!, "*1.*"), 2, 0), IF(COUNTIF(#REF!, "*2.*"), 2, 0), IF(COUNTIF(#REF!, "*3.*"), 2, 0), IF(COUNTIF(#REF!, "*4.*"), 2, 0), IF(COUNTIF(#REF!, "*5.*"), 2, 0), IF(COUNTIF(#REF!, "*6.*"), 2, 0))</f>
        <v/>
      </c>
      <c r="BY1316" s="277">
        <f t="array" ref="BY1316">SUM(VALUE(AT1316),VALUE(AU1316),VALUE(AV1316),VALUE(AW1316),VALUE(AX1316),VALUE(AY1316),VALUE(AZ1316),VALUE(BB1316),VALUE(BC1316),VALUE(BD1316),VALUE(BE1316),VALUE(BF1316),VALUE(BG1316),VALUE(BH1316),VALUE(BI1316),VALUE(BJ1316),VALUE(BK1316),VALUE(BL1316),VALUE(BM1316),VALUE(BN1316),VALUE(BO1316),VALUE(BP1316),VALUE(BQ1316),VALUE(BR1316),VALUE(BS1316),VALUE(BT1316),VALUE(BU1316),VALUE(BV1316),VALUE(BW1316))</f>
        <v/>
      </c>
      <c r="BZ1316" s="307" t="n"/>
      <c r="CA1316" s="307" t="n"/>
      <c r="CB1316" s="307" t="n"/>
      <c r="CC1316" s="307" t="n"/>
      <c r="CD1316" s="307" t="n"/>
      <c r="CE1316" s="307" t="n"/>
      <c r="CF1316" s="307" t="n"/>
      <c r="CG1316" s="307" t="n"/>
      <c r="CH1316" s="307" t="n"/>
      <c r="CI1316" s="307" t="n"/>
      <c r="CJ1316" s="307" t="n"/>
      <c r="CK1316" s="307" t="n"/>
      <c r="CL1316" s="307" t="n"/>
      <c r="CM1316" s="307" t="n"/>
      <c r="CN1316" s="307" t="n"/>
      <c r="CO1316" s="307" t="n"/>
      <c r="CP1316" s="307" t="n"/>
      <c r="CQ1316" s="307" t="n"/>
      <c r="CR1316" s="279" t="inlineStr"/>
      <c r="CS1316" s="280">
        <f>AVERAGE(Value(BY1316),value(CR1316))</f>
        <v/>
      </c>
      <c r="CT1316" s="421">
        <f>(IF(OR(MediaScorecard!BG1803="x", MediaScorecard!BH1803="x",MediaScorecard!BI1803="x",MediaScorecard!BJ1803="x",MediaScorecard!BK1803="x"),1, 2))</f>
        <v/>
      </c>
      <c r="CU1316" s="308" t="n"/>
      <c r="CV1316" s="308" t="n"/>
      <c r="CW1316" s="308" t="n"/>
      <c r="CX1316" s="309" t="n"/>
      <c r="CY1316" s="308" t="n"/>
      <c r="CZ1316" s="308" t="n"/>
      <c r="DA1316" s="308" t="n"/>
    </row>
    <row r="1317" ht="21" customHeight="1" s="590">
      <c r="A1317" s="421" t="n"/>
      <c r="B1317" s="270" t="n"/>
      <c r="C1317" s="266" t="n"/>
      <c r="D1317" s="267" t="inlineStr"/>
      <c r="E1317" s="267" t="inlineStr"/>
      <c r="F1317" s="268" t="inlineStr"/>
      <c r="G1317" s="421" t="n"/>
      <c r="H1317" s="269" t="n"/>
      <c r="I1317" s="421" t="n"/>
      <c r="J1317" s="421" t="n"/>
      <c r="K1317" s="421" t="n"/>
      <c r="L1317" s="421" t="n"/>
      <c r="M1317" s="421" t="n"/>
      <c r="N1317" s="421" t="n"/>
      <c r="O1317" s="421" t="n"/>
      <c r="P1317" s="421" t="n"/>
      <c r="Q1317" s="421" t="n"/>
      <c r="R1317" s="270" t="n"/>
      <c r="S1317" s="421" t="n"/>
      <c r="T1317" s="421" t="n"/>
      <c r="U1317" s="421" t="n"/>
      <c r="V1317" s="421" t="n"/>
      <c r="W1317" s="421" t="n"/>
      <c r="X1317" s="421" t="n"/>
      <c r="Y1317" s="421" t="n"/>
      <c r="Z1317" s="421" t="n"/>
      <c r="AA1317" s="421" t="n"/>
      <c r="AB1317" s="421" t="n"/>
      <c r="AC1317" s="421" t="n"/>
      <c r="AD1317" s="421" t="n"/>
      <c r="AE1317" s="421" t="n"/>
      <c r="AF1317" s="421" t="n"/>
      <c r="AG1317" s="421" t="n"/>
      <c r="AH1317" s="421" t="n"/>
      <c r="AI1317" s="421" t="n"/>
      <c r="AJ1317" s="297" t="n"/>
      <c r="AK1317" s="297" t="n"/>
      <c r="AL1317" s="284" t="n"/>
      <c r="AM1317" s="297" t="n"/>
      <c r="AN1317" s="285" t="n"/>
      <c r="AO1317" s="297" t="n"/>
      <c r="AP1317" s="297" t="n"/>
      <c r="AQ1317" s="297" t="n"/>
      <c r="AR1317" s="297" t="n"/>
      <c r="AS1317" s="297" t="n"/>
      <c r="AT1317" s="285" t="inlineStr">
        <is>
          <t>0</t>
        </is>
      </c>
      <c r="AU1317" s="297" t="inlineStr">
        <is>
          <t>0</t>
        </is>
      </c>
      <c r="AV1317" s="297" t="inlineStr">
        <is>
          <t>0</t>
        </is>
      </c>
      <c r="AW1317" s="297" t="inlineStr">
        <is>
          <t>0</t>
        </is>
      </c>
      <c r="AX1317" s="297" t="inlineStr">
        <is>
          <t>0</t>
        </is>
      </c>
      <c r="AY1317" s="286" t="inlineStr">
        <is>
          <t>0</t>
        </is>
      </c>
      <c r="AZ1317" s="286" t="inlineStr">
        <is>
          <t>0</t>
        </is>
      </c>
      <c r="BA1317" s="287" t="inlineStr">
        <is>
          <t>0</t>
        </is>
      </c>
      <c r="BB1317" s="286" t="inlineStr">
        <is>
          <t>0</t>
        </is>
      </c>
      <c r="BC1317" s="286" t="inlineStr">
        <is>
          <t>0</t>
        </is>
      </c>
      <c r="BD1317" s="286" t="inlineStr">
        <is>
          <t>0</t>
        </is>
      </c>
      <c r="BE1317" s="286" t="inlineStr">
        <is>
          <t>0</t>
        </is>
      </c>
      <c r="BF1317" s="286" t="inlineStr">
        <is>
          <t>0</t>
        </is>
      </c>
      <c r="BG1317" s="286" t="inlineStr">
        <is>
          <t>0</t>
        </is>
      </c>
      <c r="BH1317" s="297" t="inlineStr">
        <is>
          <t>0</t>
        </is>
      </c>
      <c r="BI1317" s="297" t="inlineStr">
        <is>
          <t>0</t>
        </is>
      </c>
      <c r="BJ1317" s="297" t="inlineStr">
        <is>
          <t>0</t>
        </is>
      </c>
      <c r="BK1317" s="297" t="inlineStr">
        <is>
          <t>0</t>
        </is>
      </c>
      <c r="BL1317" s="297" t="inlineStr">
        <is>
          <t>0</t>
        </is>
      </c>
      <c r="BM1317" s="297" t="inlineStr">
        <is>
          <t>0</t>
        </is>
      </c>
      <c r="BN1317" s="297" t="inlineStr">
        <is>
          <t>0</t>
        </is>
      </c>
      <c r="BO1317" s="285" t="inlineStr">
        <is>
          <t>0</t>
        </is>
      </c>
      <c r="BP1317" s="297" t="inlineStr">
        <is>
          <t>0</t>
        </is>
      </c>
      <c r="BQ1317" s="297" t="inlineStr">
        <is>
          <t>0</t>
        </is>
      </c>
      <c r="BR1317" s="297" t="inlineStr">
        <is>
          <t>0</t>
        </is>
      </c>
      <c r="BS1317" s="297" t="inlineStr">
        <is>
          <t>0</t>
        </is>
      </c>
      <c r="BT1317" s="297" t="inlineStr">
        <is>
          <t>0</t>
        </is>
      </c>
      <c r="BU1317" s="297" t="inlineStr">
        <is>
          <t>0</t>
        </is>
      </c>
      <c r="BV1317" s="297" t="inlineStr">
        <is>
          <t>0</t>
        </is>
      </c>
      <c r="BW1317" s="288" t="inlineStr">
        <is>
          <t>0</t>
        </is>
      </c>
      <c r="BX1317" s="276">
        <f>SUM(IF(COUNTIF(#REF!, "*1.*"), 2, 0), IF(COUNTIF(#REF!, "*2.*"), 2, 0), IF(COUNTIF(#REF!, "*3.*"), 2, 0), IF(COUNTIF(#REF!, "*4.*"), 2, 0), IF(COUNTIF(#REF!, "*5.*"), 2, 0), IF(COUNTIF(#REF!, "*6.*"), 2, 0))</f>
        <v/>
      </c>
      <c r="BY1317" s="277">
        <f t="array" ref="BY1317">SUM(VALUE(AT1317),VALUE(AU1317),VALUE(AV1317),VALUE(AW1317),VALUE(AX1317),VALUE(AY1317),VALUE(AZ1317),VALUE(BB1317),VALUE(BC1317),VALUE(BD1317),VALUE(BE1317),VALUE(BF1317),VALUE(BG1317),VALUE(BH1317),VALUE(BI1317),VALUE(BJ1317),VALUE(BK1317),VALUE(BL1317),VALUE(BM1317),VALUE(BN1317),VALUE(BO1317),VALUE(BP1317),VALUE(BQ1317),VALUE(BR1317),VALUE(BS1317),VALUE(BT1317),VALUE(BU1317),VALUE(BV1317),VALUE(BW1317))</f>
        <v/>
      </c>
      <c r="BZ1317" s="307" t="n"/>
      <c r="CA1317" s="307" t="n"/>
      <c r="CB1317" s="307" t="n"/>
      <c r="CC1317" s="307" t="n"/>
      <c r="CD1317" s="307" t="n"/>
      <c r="CE1317" s="307" t="n"/>
      <c r="CF1317" s="307" t="n"/>
      <c r="CG1317" s="307" t="n"/>
      <c r="CH1317" s="307" t="n"/>
      <c r="CI1317" s="307" t="n"/>
      <c r="CJ1317" s="307" t="n"/>
      <c r="CK1317" s="307" t="n"/>
      <c r="CL1317" s="307" t="n"/>
      <c r="CM1317" s="307" t="n"/>
      <c r="CN1317" s="307" t="n"/>
      <c r="CO1317" s="307" t="n"/>
      <c r="CP1317" s="307" t="n"/>
      <c r="CQ1317" s="307" t="n"/>
      <c r="CR1317" s="279" t="inlineStr"/>
      <c r="CS1317" s="280">
        <f>AVERAGE(Value(BY1317),value(CR1317))</f>
        <v/>
      </c>
      <c r="CT1317" s="421">
        <f>(IF(OR(MediaScorecard!BG1804="x", MediaScorecard!BH1804="x",MediaScorecard!BI1804="x",MediaScorecard!BJ1804="x",MediaScorecard!BK1804="x"),1, 2))</f>
        <v/>
      </c>
      <c r="CU1317" s="308" t="n"/>
      <c r="CV1317" s="308" t="n"/>
      <c r="CW1317" s="308" t="n"/>
      <c r="CX1317" s="309" t="n"/>
      <c r="CY1317" s="308" t="n"/>
      <c r="CZ1317" s="308" t="n"/>
      <c r="DA1317" s="308" t="n"/>
    </row>
    <row r="1318" ht="21" customHeight="1" s="590">
      <c r="A1318" s="421" t="n"/>
      <c r="B1318" s="270" t="n"/>
      <c r="C1318" s="266" t="n"/>
      <c r="D1318" s="267" t="inlineStr"/>
      <c r="E1318" s="267" t="inlineStr"/>
      <c r="F1318" s="268" t="inlineStr"/>
      <c r="G1318" s="421" t="n"/>
      <c r="H1318" s="269" t="n"/>
      <c r="I1318" s="421" t="n"/>
      <c r="J1318" s="421" t="n"/>
      <c r="K1318" s="421" t="n"/>
      <c r="L1318" s="421" t="n"/>
      <c r="M1318" s="421" t="n"/>
      <c r="N1318" s="421" t="n"/>
      <c r="O1318" s="421" t="n"/>
      <c r="P1318" s="421" t="n"/>
      <c r="Q1318" s="421" t="n"/>
      <c r="R1318" s="270" t="n"/>
      <c r="S1318" s="421" t="n"/>
      <c r="T1318" s="421" t="n"/>
      <c r="U1318" s="421" t="n"/>
      <c r="V1318" s="421" t="n"/>
      <c r="W1318" s="421" t="n"/>
      <c r="X1318" s="421" t="n"/>
      <c r="Y1318" s="421" t="n"/>
      <c r="Z1318" s="421" t="n"/>
      <c r="AA1318" s="421" t="n"/>
      <c r="AB1318" s="421" t="n"/>
      <c r="AC1318" s="421" t="n"/>
      <c r="AD1318" s="421" t="n"/>
      <c r="AE1318" s="421" t="n"/>
      <c r="AF1318" s="421" t="n"/>
      <c r="AG1318" s="421" t="n"/>
      <c r="AH1318" s="421" t="n"/>
      <c r="AI1318" s="421" t="n"/>
      <c r="AJ1318" s="297" t="n"/>
      <c r="AK1318" s="297" t="n"/>
      <c r="AL1318" s="284" t="n"/>
      <c r="AM1318" s="297" t="n"/>
      <c r="AN1318" s="285" t="n"/>
      <c r="AO1318" s="297" t="n"/>
      <c r="AP1318" s="297" t="n"/>
      <c r="AQ1318" s="297" t="n"/>
      <c r="AR1318" s="297" t="n"/>
      <c r="AS1318" s="297" t="n"/>
      <c r="AT1318" s="285" t="inlineStr">
        <is>
          <t>0</t>
        </is>
      </c>
      <c r="AU1318" s="297" t="inlineStr">
        <is>
          <t>0</t>
        </is>
      </c>
      <c r="AV1318" s="297" t="inlineStr">
        <is>
          <t>0</t>
        </is>
      </c>
      <c r="AW1318" s="297" t="inlineStr">
        <is>
          <t>0</t>
        </is>
      </c>
      <c r="AX1318" s="297" t="inlineStr">
        <is>
          <t>0</t>
        </is>
      </c>
      <c r="AY1318" s="286" t="inlineStr">
        <is>
          <t>0</t>
        </is>
      </c>
      <c r="AZ1318" s="286" t="inlineStr">
        <is>
          <t>0</t>
        </is>
      </c>
      <c r="BA1318" s="287" t="inlineStr">
        <is>
          <t>0</t>
        </is>
      </c>
      <c r="BB1318" s="286" t="inlineStr">
        <is>
          <t>0</t>
        </is>
      </c>
      <c r="BC1318" s="286" t="inlineStr">
        <is>
          <t>0</t>
        </is>
      </c>
      <c r="BD1318" s="286" t="inlineStr">
        <is>
          <t>0</t>
        </is>
      </c>
      <c r="BE1318" s="286" t="inlineStr">
        <is>
          <t>0</t>
        </is>
      </c>
      <c r="BF1318" s="286" t="inlineStr">
        <is>
          <t>0</t>
        </is>
      </c>
      <c r="BG1318" s="286" t="inlineStr">
        <is>
          <t>0</t>
        </is>
      </c>
      <c r="BH1318" s="297" t="inlineStr">
        <is>
          <t>0</t>
        </is>
      </c>
      <c r="BI1318" s="297" t="inlineStr">
        <is>
          <t>0</t>
        </is>
      </c>
      <c r="BJ1318" s="297" t="inlineStr">
        <is>
          <t>0</t>
        </is>
      </c>
      <c r="BK1318" s="297" t="inlineStr">
        <is>
          <t>0</t>
        </is>
      </c>
      <c r="BL1318" s="297" t="inlineStr">
        <is>
          <t>0</t>
        </is>
      </c>
      <c r="BM1318" s="297" t="inlineStr">
        <is>
          <t>0</t>
        </is>
      </c>
      <c r="BN1318" s="297" t="inlineStr">
        <is>
          <t>0</t>
        </is>
      </c>
      <c r="BO1318" s="285" t="inlineStr">
        <is>
          <t>0</t>
        </is>
      </c>
      <c r="BP1318" s="297" t="inlineStr">
        <is>
          <t>0</t>
        </is>
      </c>
      <c r="BQ1318" s="297" t="inlineStr">
        <is>
          <t>0</t>
        </is>
      </c>
      <c r="BR1318" s="297" t="inlineStr">
        <is>
          <t>0</t>
        </is>
      </c>
      <c r="BS1318" s="297" t="inlineStr">
        <is>
          <t>0</t>
        </is>
      </c>
      <c r="BT1318" s="297" t="inlineStr">
        <is>
          <t>0</t>
        </is>
      </c>
      <c r="BU1318" s="297" t="inlineStr">
        <is>
          <t>0</t>
        </is>
      </c>
      <c r="BV1318" s="297" t="inlineStr">
        <is>
          <t>0</t>
        </is>
      </c>
      <c r="BW1318" s="288" t="inlineStr">
        <is>
          <t>0</t>
        </is>
      </c>
      <c r="BX1318" s="276">
        <f>SUM(IF(COUNTIF(#REF!, "*1.*"), 2, 0), IF(COUNTIF(#REF!, "*2.*"), 2, 0), IF(COUNTIF(#REF!, "*3.*"), 2, 0), IF(COUNTIF(#REF!, "*4.*"), 2, 0), IF(COUNTIF(#REF!, "*5.*"), 2, 0), IF(COUNTIF(#REF!, "*6.*"), 2, 0))</f>
        <v/>
      </c>
      <c r="BY1318" s="277">
        <f t="array" ref="BY1318">SUM(VALUE(AT1318),VALUE(AU1318),VALUE(AV1318),VALUE(AW1318),VALUE(AX1318),VALUE(AY1318),VALUE(AZ1318),VALUE(BB1318),VALUE(BC1318),VALUE(BD1318),VALUE(BE1318),VALUE(BF1318),VALUE(BG1318),VALUE(BH1318),VALUE(BI1318),VALUE(BJ1318),VALUE(BK1318),VALUE(BL1318),VALUE(BM1318),VALUE(BN1318),VALUE(BO1318),VALUE(BP1318),VALUE(BQ1318),VALUE(BR1318),VALUE(BS1318),VALUE(BT1318),VALUE(BU1318),VALUE(BV1318),VALUE(BW1318))</f>
        <v/>
      </c>
      <c r="BZ1318" s="307" t="n"/>
      <c r="CA1318" s="307" t="n"/>
      <c r="CB1318" s="307" t="n"/>
      <c r="CC1318" s="307" t="n"/>
      <c r="CD1318" s="307" t="n"/>
      <c r="CE1318" s="307" t="n"/>
      <c r="CF1318" s="307" t="n"/>
      <c r="CG1318" s="307" t="n"/>
      <c r="CH1318" s="307" t="n"/>
      <c r="CI1318" s="307" t="n"/>
      <c r="CJ1318" s="307" t="n"/>
      <c r="CK1318" s="307" t="n"/>
      <c r="CL1318" s="307" t="n"/>
      <c r="CM1318" s="307" t="n"/>
      <c r="CN1318" s="307" t="n"/>
      <c r="CO1318" s="307" t="n"/>
      <c r="CP1318" s="307" t="n"/>
      <c r="CQ1318" s="307" t="n"/>
      <c r="CR1318" s="279" t="inlineStr"/>
      <c r="CS1318" s="280">
        <f>AVERAGE(Value(BY1318),value(CR1318))</f>
        <v/>
      </c>
      <c r="CT1318" s="421">
        <f>(IF(OR(MediaScorecard!BG1805="x", MediaScorecard!BH1805="x",MediaScorecard!BI1805="x",MediaScorecard!BJ1805="x",MediaScorecard!BK1805="x"),1, 2))</f>
        <v/>
      </c>
      <c r="CU1318" s="308" t="n"/>
      <c r="CV1318" s="308" t="n"/>
      <c r="CW1318" s="308" t="n"/>
      <c r="CX1318" s="309" t="n"/>
      <c r="CY1318" s="308" t="n"/>
      <c r="CZ1318" s="308" t="n"/>
      <c r="DA1318" s="308" t="n"/>
    </row>
    <row r="1319" ht="21" customHeight="1" s="590">
      <c r="A1319" s="421" t="n"/>
      <c r="B1319" s="270" t="n"/>
      <c r="C1319" s="266" t="n"/>
      <c r="D1319" s="267" t="inlineStr"/>
      <c r="E1319" s="267" t="inlineStr"/>
      <c r="F1319" s="268" t="inlineStr"/>
      <c r="G1319" s="421" t="n"/>
      <c r="H1319" s="269" t="n"/>
      <c r="I1319" s="421" t="n"/>
      <c r="J1319" s="421" t="n"/>
      <c r="K1319" s="421" t="n"/>
      <c r="L1319" s="421" t="n"/>
      <c r="M1319" s="421" t="n"/>
      <c r="N1319" s="421" t="n"/>
      <c r="O1319" s="421" t="n"/>
      <c r="P1319" s="421" t="n"/>
      <c r="Q1319" s="421" t="n"/>
      <c r="R1319" s="270" t="n"/>
      <c r="S1319" s="421" t="n"/>
      <c r="T1319" s="421" t="n"/>
      <c r="U1319" s="421" t="n"/>
      <c r="V1319" s="421" t="n"/>
      <c r="W1319" s="421" t="n"/>
      <c r="X1319" s="421" t="n"/>
      <c r="Y1319" s="421" t="n"/>
      <c r="Z1319" s="421" t="n"/>
      <c r="AA1319" s="421" t="n"/>
      <c r="AB1319" s="421" t="n"/>
      <c r="AC1319" s="421" t="n"/>
      <c r="AD1319" s="421" t="n"/>
      <c r="AE1319" s="421" t="n"/>
      <c r="AF1319" s="421" t="n"/>
      <c r="AG1319" s="421" t="n"/>
      <c r="AH1319" s="421" t="n"/>
      <c r="AI1319" s="421" t="n"/>
      <c r="AJ1319" s="297" t="n"/>
      <c r="AK1319" s="297" t="n"/>
      <c r="AL1319" s="284" t="n"/>
      <c r="AM1319" s="297" t="n"/>
      <c r="AN1319" s="285" t="n"/>
      <c r="AO1319" s="297" t="n"/>
      <c r="AP1319" s="297" t="n"/>
      <c r="AQ1319" s="297" t="n"/>
      <c r="AR1319" s="297" t="n"/>
      <c r="AS1319" s="297" t="n"/>
      <c r="AT1319" s="285" t="inlineStr">
        <is>
          <t>0</t>
        </is>
      </c>
      <c r="AU1319" s="297" t="inlineStr">
        <is>
          <t>0</t>
        </is>
      </c>
      <c r="AV1319" s="297" t="inlineStr">
        <is>
          <t>0</t>
        </is>
      </c>
      <c r="AW1319" s="297" t="inlineStr">
        <is>
          <t>0</t>
        </is>
      </c>
      <c r="AX1319" s="297" t="inlineStr">
        <is>
          <t>0</t>
        </is>
      </c>
      <c r="AY1319" s="286" t="inlineStr">
        <is>
          <t>0</t>
        </is>
      </c>
      <c r="AZ1319" s="286" t="inlineStr">
        <is>
          <t>0</t>
        </is>
      </c>
      <c r="BA1319" s="287" t="inlineStr">
        <is>
          <t>0</t>
        </is>
      </c>
      <c r="BB1319" s="286" t="inlineStr">
        <is>
          <t>0</t>
        </is>
      </c>
      <c r="BC1319" s="286" t="inlineStr">
        <is>
          <t>0</t>
        </is>
      </c>
      <c r="BD1319" s="286" t="inlineStr">
        <is>
          <t>0</t>
        </is>
      </c>
      <c r="BE1319" s="286" t="inlineStr">
        <is>
          <t>0</t>
        </is>
      </c>
      <c r="BF1319" s="286" t="inlineStr">
        <is>
          <t>0</t>
        </is>
      </c>
      <c r="BG1319" s="286" t="inlineStr">
        <is>
          <t>0</t>
        </is>
      </c>
      <c r="BH1319" s="297" t="inlineStr">
        <is>
          <t>0</t>
        </is>
      </c>
      <c r="BI1319" s="297" t="inlineStr">
        <is>
          <t>0</t>
        </is>
      </c>
      <c r="BJ1319" s="297" t="inlineStr">
        <is>
          <t>0</t>
        </is>
      </c>
      <c r="BK1319" s="297" t="inlineStr">
        <is>
          <t>0</t>
        </is>
      </c>
      <c r="BL1319" s="297" t="inlineStr">
        <is>
          <t>0</t>
        </is>
      </c>
      <c r="BM1319" s="297" t="inlineStr">
        <is>
          <t>0</t>
        </is>
      </c>
      <c r="BN1319" s="297" t="inlineStr">
        <is>
          <t>0</t>
        </is>
      </c>
      <c r="BO1319" s="285" t="inlineStr">
        <is>
          <t>0</t>
        </is>
      </c>
      <c r="BP1319" s="297" t="inlineStr">
        <is>
          <t>0</t>
        </is>
      </c>
      <c r="BQ1319" s="297" t="inlineStr">
        <is>
          <t>0</t>
        </is>
      </c>
      <c r="BR1319" s="297" t="inlineStr">
        <is>
          <t>0</t>
        </is>
      </c>
      <c r="BS1319" s="297" t="inlineStr">
        <is>
          <t>0</t>
        </is>
      </c>
      <c r="BT1319" s="297" t="inlineStr">
        <is>
          <t>0</t>
        </is>
      </c>
      <c r="BU1319" s="297" t="inlineStr">
        <is>
          <t>0</t>
        </is>
      </c>
      <c r="BV1319" s="297" t="inlineStr">
        <is>
          <t>0</t>
        </is>
      </c>
      <c r="BW1319" s="288" t="inlineStr">
        <is>
          <t>0</t>
        </is>
      </c>
      <c r="BX1319" s="276">
        <f>SUM(IF(COUNTIF(#REF!, "*1.*"), 2, 0), IF(COUNTIF(#REF!, "*2.*"), 2, 0), IF(COUNTIF(#REF!, "*3.*"), 2, 0), IF(COUNTIF(#REF!, "*4.*"), 2, 0), IF(COUNTIF(#REF!, "*5.*"), 2, 0), IF(COUNTIF(#REF!, "*6.*"), 2, 0))</f>
        <v/>
      </c>
      <c r="BY1319" s="277">
        <f t="array" ref="BY1319">SUM(VALUE(AT1319),VALUE(AU1319),VALUE(AV1319),VALUE(AW1319),VALUE(AX1319),VALUE(AY1319),VALUE(AZ1319),VALUE(BB1319),VALUE(BC1319),VALUE(BD1319),VALUE(BE1319),VALUE(BF1319),VALUE(BG1319),VALUE(BH1319),VALUE(BI1319),VALUE(BJ1319),VALUE(BK1319),VALUE(BL1319),VALUE(BM1319),VALUE(BN1319),VALUE(BO1319),VALUE(BP1319),VALUE(BQ1319),VALUE(BR1319),VALUE(BS1319),VALUE(BT1319),VALUE(BU1319),VALUE(BV1319),VALUE(BW1319))</f>
        <v/>
      </c>
      <c r="BZ1319" s="307" t="n"/>
      <c r="CA1319" s="307" t="n"/>
      <c r="CB1319" s="307" t="n"/>
      <c r="CC1319" s="307" t="n"/>
      <c r="CD1319" s="307" t="n"/>
      <c r="CE1319" s="307" t="n"/>
      <c r="CF1319" s="307" t="n"/>
      <c r="CG1319" s="307" t="n"/>
      <c r="CH1319" s="307" t="n"/>
      <c r="CI1319" s="307" t="n"/>
      <c r="CJ1319" s="307" t="n"/>
      <c r="CK1319" s="307" t="n"/>
      <c r="CL1319" s="307" t="n"/>
      <c r="CM1319" s="307" t="n"/>
      <c r="CN1319" s="307" t="n"/>
      <c r="CO1319" s="307" t="n"/>
      <c r="CP1319" s="307" t="n"/>
      <c r="CQ1319" s="307" t="n"/>
      <c r="CR1319" s="279" t="inlineStr"/>
      <c r="CS1319" s="280">
        <f>AVERAGE(Value(BY1319),value(CR1319))</f>
        <v/>
      </c>
      <c r="CT1319" s="421">
        <f>(IF(OR(MediaScorecard!BG1806="x", MediaScorecard!BH1806="x",MediaScorecard!BI1806="x",MediaScorecard!BJ1806="x",MediaScorecard!BK1806="x"),1, 2))</f>
        <v/>
      </c>
      <c r="CU1319" s="308" t="n"/>
      <c r="CV1319" s="308" t="n"/>
      <c r="CW1319" s="308" t="n"/>
      <c r="CX1319" s="309" t="n"/>
      <c r="CY1319" s="308" t="n"/>
      <c r="CZ1319" s="308" t="n"/>
      <c r="DA1319" s="308" t="n"/>
    </row>
    <row r="1320" ht="21" customHeight="1" s="590">
      <c r="A1320" s="421" t="n"/>
      <c r="B1320" s="270" t="n"/>
      <c r="C1320" s="266" t="n"/>
      <c r="D1320" s="267" t="inlineStr"/>
      <c r="E1320" s="267" t="inlineStr"/>
      <c r="F1320" s="268" t="inlineStr"/>
      <c r="G1320" s="421" t="n"/>
      <c r="H1320" s="269" t="n"/>
      <c r="I1320" s="421" t="n"/>
      <c r="J1320" s="421" t="n"/>
      <c r="K1320" s="421" t="n"/>
      <c r="L1320" s="421" t="n"/>
      <c r="M1320" s="421" t="n"/>
      <c r="N1320" s="421" t="n"/>
      <c r="O1320" s="421" t="n"/>
      <c r="P1320" s="421" t="n"/>
      <c r="Q1320" s="421" t="n"/>
      <c r="R1320" s="270" t="n"/>
      <c r="S1320" s="421" t="n"/>
      <c r="T1320" s="421" t="n"/>
      <c r="U1320" s="421" t="n"/>
      <c r="V1320" s="421" t="n"/>
      <c r="W1320" s="421" t="n"/>
      <c r="X1320" s="421" t="n"/>
      <c r="Y1320" s="421" t="n"/>
      <c r="Z1320" s="421" t="n"/>
      <c r="AA1320" s="421" t="n"/>
      <c r="AB1320" s="421" t="n"/>
      <c r="AC1320" s="421" t="n"/>
      <c r="AD1320" s="421" t="n"/>
      <c r="AE1320" s="421" t="n"/>
      <c r="AF1320" s="421" t="n"/>
      <c r="AG1320" s="421" t="n"/>
      <c r="AH1320" s="421" t="n"/>
      <c r="AI1320" s="421" t="n"/>
      <c r="AJ1320" s="297" t="n"/>
      <c r="AK1320" s="297" t="n"/>
      <c r="AL1320" s="284" t="n"/>
      <c r="AM1320" s="297" t="n"/>
      <c r="AN1320" s="285" t="n"/>
      <c r="AO1320" s="297" t="n"/>
      <c r="AP1320" s="297" t="n"/>
      <c r="AQ1320" s="297" t="n"/>
      <c r="AR1320" s="297" t="n"/>
      <c r="AS1320" s="297" t="n"/>
      <c r="AT1320" s="285" t="inlineStr">
        <is>
          <t>0</t>
        </is>
      </c>
      <c r="AU1320" s="297" t="inlineStr">
        <is>
          <t>0</t>
        </is>
      </c>
      <c r="AV1320" s="297" t="inlineStr">
        <is>
          <t>0</t>
        </is>
      </c>
      <c r="AW1320" s="297" t="inlineStr">
        <is>
          <t>0</t>
        </is>
      </c>
      <c r="AX1320" s="297" t="inlineStr">
        <is>
          <t>0</t>
        </is>
      </c>
      <c r="AY1320" s="286" t="inlineStr">
        <is>
          <t>0</t>
        </is>
      </c>
      <c r="AZ1320" s="286" t="inlineStr">
        <is>
          <t>0</t>
        </is>
      </c>
      <c r="BA1320" s="287" t="inlineStr">
        <is>
          <t>0</t>
        </is>
      </c>
      <c r="BB1320" s="286" t="inlineStr">
        <is>
          <t>0</t>
        </is>
      </c>
      <c r="BC1320" s="286" t="inlineStr">
        <is>
          <t>0</t>
        </is>
      </c>
      <c r="BD1320" s="286" t="inlineStr">
        <is>
          <t>0</t>
        </is>
      </c>
      <c r="BE1320" s="286" t="inlineStr">
        <is>
          <t>0</t>
        </is>
      </c>
      <c r="BF1320" s="286" t="inlineStr">
        <is>
          <t>0</t>
        </is>
      </c>
      <c r="BG1320" s="286" t="inlineStr">
        <is>
          <t>0</t>
        </is>
      </c>
      <c r="BH1320" s="297" t="inlineStr">
        <is>
          <t>0</t>
        </is>
      </c>
      <c r="BI1320" s="297" t="inlineStr">
        <is>
          <t>0</t>
        </is>
      </c>
      <c r="BJ1320" s="297" t="inlineStr">
        <is>
          <t>0</t>
        </is>
      </c>
      <c r="BK1320" s="297" t="inlineStr">
        <is>
          <t>0</t>
        </is>
      </c>
      <c r="BL1320" s="297" t="inlineStr">
        <is>
          <t>0</t>
        </is>
      </c>
      <c r="BM1320" s="297" t="inlineStr">
        <is>
          <t>0</t>
        </is>
      </c>
      <c r="BN1320" s="297" t="inlineStr">
        <is>
          <t>0</t>
        </is>
      </c>
      <c r="BO1320" s="285" t="inlineStr">
        <is>
          <t>0</t>
        </is>
      </c>
      <c r="BP1320" s="297" t="inlineStr">
        <is>
          <t>0</t>
        </is>
      </c>
      <c r="BQ1320" s="297" t="inlineStr">
        <is>
          <t>0</t>
        </is>
      </c>
      <c r="BR1320" s="297" t="inlineStr">
        <is>
          <t>0</t>
        </is>
      </c>
      <c r="BS1320" s="297" t="inlineStr">
        <is>
          <t>0</t>
        </is>
      </c>
      <c r="BT1320" s="297" t="inlineStr">
        <is>
          <t>0</t>
        </is>
      </c>
      <c r="BU1320" s="297" t="inlineStr">
        <is>
          <t>0</t>
        </is>
      </c>
      <c r="BV1320" s="297" t="inlineStr">
        <is>
          <t>0</t>
        </is>
      </c>
      <c r="BW1320" s="288" t="inlineStr">
        <is>
          <t>0</t>
        </is>
      </c>
      <c r="BX1320" s="276">
        <f>SUM(IF(COUNTIF(#REF!, "*1.*"), 2, 0), IF(COUNTIF(#REF!, "*2.*"), 2, 0), IF(COUNTIF(#REF!, "*3.*"), 2, 0), IF(COUNTIF(#REF!, "*4.*"), 2, 0), IF(COUNTIF(#REF!, "*5.*"), 2, 0), IF(COUNTIF(#REF!, "*6.*"), 2, 0))</f>
        <v/>
      </c>
      <c r="BY1320" s="277">
        <f t="array" ref="BY1320">SUM(VALUE(AT1320),VALUE(AU1320),VALUE(AV1320),VALUE(AW1320),VALUE(AX1320),VALUE(AY1320),VALUE(AZ1320),VALUE(BB1320),VALUE(BC1320),VALUE(BD1320),VALUE(BE1320),VALUE(BF1320),VALUE(BG1320),VALUE(BH1320),VALUE(BI1320),VALUE(BJ1320),VALUE(BK1320),VALUE(BL1320),VALUE(BM1320),VALUE(BN1320),VALUE(BO1320),VALUE(BP1320),VALUE(BQ1320),VALUE(BR1320),VALUE(BS1320),VALUE(BT1320),VALUE(BU1320),VALUE(BV1320),VALUE(BW1320))</f>
        <v/>
      </c>
      <c r="BZ1320" s="307" t="n"/>
      <c r="CA1320" s="307" t="n"/>
      <c r="CB1320" s="307" t="n"/>
      <c r="CC1320" s="307" t="n"/>
      <c r="CD1320" s="307" t="n"/>
      <c r="CE1320" s="307" t="n"/>
      <c r="CF1320" s="307" t="n"/>
      <c r="CG1320" s="307" t="n"/>
      <c r="CH1320" s="307" t="n"/>
      <c r="CI1320" s="307" t="n"/>
      <c r="CJ1320" s="307" t="n"/>
      <c r="CK1320" s="307" t="n"/>
      <c r="CL1320" s="307" t="n"/>
      <c r="CM1320" s="307" t="n"/>
      <c r="CN1320" s="307" t="n"/>
      <c r="CO1320" s="307" t="n"/>
      <c r="CP1320" s="307" t="n"/>
      <c r="CQ1320" s="307" t="n"/>
      <c r="CR1320" s="279" t="inlineStr"/>
      <c r="CS1320" s="280">
        <f>AVERAGE(Value(BY1320),value(CR1320))</f>
        <v/>
      </c>
      <c r="CT1320" s="421">
        <f>(IF(OR(MediaScorecard!BG1807="x", MediaScorecard!BH1807="x",MediaScorecard!BI1807="x",MediaScorecard!BJ1807="x",MediaScorecard!BK1807="x"),1, 2))</f>
        <v/>
      </c>
      <c r="CU1320" s="308" t="n"/>
      <c r="CV1320" s="308" t="n"/>
      <c r="CW1320" s="308" t="n"/>
      <c r="CX1320" s="309" t="n"/>
      <c r="CY1320" s="308" t="n"/>
      <c r="CZ1320" s="308" t="n"/>
      <c r="DA1320" s="308" t="n"/>
    </row>
    <row r="1321" ht="21" customHeight="1" s="590">
      <c r="A1321" s="421" t="n"/>
      <c r="B1321" s="270" t="n"/>
      <c r="C1321" s="266" t="n"/>
      <c r="D1321" s="267" t="inlineStr"/>
      <c r="E1321" s="267" t="inlineStr"/>
      <c r="F1321" s="268" t="inlineStr"/>
      <c r="G1321" s="421" t="n"/>
      <c r="H1321" s="269" t="n"/>
      <c r="I1321" s="421" t="n"/>
      <c r="J1321" s="421" t="n"/>
      <c r="K1321" s="421" t="n"/>
      <c r="L1321" s="421" t="n"/>
      <c r="M1321" s="421" t="n"/>
      <c r="N1321" s="421" t="n"/>
      <c r="O1321" s="421" t="n"/>
      <c r="P1321" s="421" t="n"/>
      <c r="Q1321" s="421" t="n"/>
      <c r="R1321" s="270" t="n"/>
      <c r="S1321" s="421" t="n"/>
      <c r="T1321" s="421" t="n"/>
      <c r="U1321" s="421" t="n"/>
      <c r="V1321" s="421" t="n"/>
      <c r="W1321" s="421" t="n"/>
      <c r="X1321" s="421" t="n"/>
      <c r="Y1321" s="421" t="n"/>
      <c r="Z1321" s="421" t="n"/>
      <c r="AA1321" s="421" t="n"/>
      <c r="AB1321" s="421" t="n"/>
      <c r="AC1321" s="421" t="n"/>
      <c r="AD1321" s="421" t="n"/>
      <c r="AE1321" s="421" t="n"/>
      <c r="AF1321" s="421" t="n"/>
      <c r="AG1321" s="421" t="n"/>
      <c r="AH1321" s="421" t="n"/>
      <c r="AI1321" s="421" t="n"/>
      <c r="AJ1321" s="297" t="n"/>
      <c r="AK1321" s="297" t="n"/>
      <c r="AL1321" s="284" t="n"/>
      <c r="AM1321" s="297" t="n"/>
      <c r="AN1321" s="285" t="n"/>
      <c r="AO1321" s="297" t="n"/>
      <c r="AP1321" s="297" t="n"/>
      <c r="AQ1321" s="297" t="n"/>
      <c r="AR1321" s="297" t="n"/>
      <c r="AS1321" s="297" t="n"/>
      <c r="AT1321" s="285" t="inlineStr">
        <is>
          <t>0</t>
        </is>
      </c>
      <c r="AU1321" s="297" t="inlineStr">
        <is>
          <t>0</t>
        </is>
      </c>
      <c r="AV1321" s="297" t="inlineStr">
        <is>
          <t>0</t>
        </is>
      </c>
      <c r="AW1321" s="297" t="inlineStr">
        <is>
          <t>0</t>
        </is>
      </c>
      <c r="AX1321" s="297" t="inlineStr">
        <is>
          <t>0</t>
        </is>
      </c>
      <c r="AY1321" s="286" t="inlineStr">
        <is>
          <t>0</t>
        </is>
      </c>
      <c r="AZ1321" s="286" t="inlineStr">
        <is>
          <t>0</t>
        </is>
      </c>
      <c r="BA1321" s="287" t="inlineStr">
        <is>
          <t>0</t>
        </is>
      </c>
      <c r="BB1321" s="286" t="inlineStr">
        <is>
          <t>0</t>
        </is>
      </c>
      <c r="BC1321" s="286" t="inlineStr">
        <is>
          <t>0</t>
        </is>
      </c>
      <c r="BD1321" s="286" t="inlineStr">
        <is>
          <t>0</t>
        </is>
      </c>
      <c r="BE1321" s="286" t="inlineStr">
        <is>
          <t>0</t>
        </is>
      </c>
      <c r="BF1321" s="286" t="inlineStr">
        <is>
          <t>0</t>
        </is>
      </c>
      <c r="BG1321" s="286" t="inlineStr">
        <is>
          <t>0</t>
        </is>
      </c>
      <c r="BH1321" s="297" t="inlineStr">
        <is>
          <t>0</t>
        </is>
      </c>
      <c r="BI1321" s="297" t="inlineStr">
        <is>
          <t>0</t>
        </is>
      </c>
      <c r="BJ1321" s="297" t="inlineStr">
        <is>
          <t>0</t>
        </is>
      </c>
      <c r="BK1321" s="297" t="inlineStr">
        <is>
          <t>0</t>
        </is>
      </c>
      <c r="BL1321" s="297" t="inlineStr">
        <is>
          <t>0</t>
        </is>
      </c>
      <c r="BM1321" s="297" t="inlineStr">
        <is>
          <t>0</t>
        </is>
      </c>
      <c r="BN1321" s="297" t="inlineStr">
        <is>
          <t>0</t>
        </is>
      </c>
      <c r="BO1321" s="285" t="inlineStr">
        <is>
          <t>0</t>
        </is>
      </c>
      <c r="BP1321" s="297" t="inlineStr">
        <is>
          <t>0</t>
        </is>
      </c>
      <c r="BQ1321" s="297" t="inlineStr">
        <is>
          <t>0</t>
        </is>
      </c>
      <c r="BR1321" s="297" t="inlineStr">
        <is>
          <t>0</t>
        </is>
      </c>
      <c r="BS1321" s="297" t="inlineStr">
        <is>
          <t>0</t>
        </is>
      </c>
      <c r="BT1321" s="297" t="inlineStr">
        <is>
          <t>0</t>
        </is>
      </c>
      <c r="BU1321" s="297" t="inlineStr">
        <is>
          <t>0</t>
        </is>
      </c>
      <c r="BV1321" s="297" t="inlineStr">
        <is>
          <t>0</t>
        </is>
      </c>
      <c r="BW1321" s="288" t="inlineStr">
        <is>
          <t>0</t>
        </is>
      </c>
      <c r="BX1321" s="276">
        <f>SUM(IF(COUNTIF(#REF!, "*1.*"), 2, 0), IF(COUNTIF(#REF!, "*2.*"), 2, 0), IF(COUNTIF(#REF!, "*3.*"), 2, 0), IF(COUNTIF(#REF!, "*4.*"), 2, 0), IF(COUNTIF(#REF!, "*5.*"), 2, 0), IF(COUNTIF(#REF!, "*6.*"), 2, 0))</f>
        <v/>
      </c>
      <c r="BY1321" s="277">
        <f t="array" ref="BY1321">SUM(VALUE(AT1321),VALUE(AU1321),VALUE(AV1321),VALUE(AW1321),VALUE(AX1321),VALUE(AY1321),VALUE(AZ1321),VALUE(BB1321),VALUE(BC1321),VALUE(BD1321),VALUE(BE1321),VALUE(BF1321),VALUE(BG1321),VALUE(BH1321),VALUE(BI1321),VALUE(BJ1321),VALUE(BK1321),VALUE(BL1321),VALUE(BM1321),VALUE(BN1321),VALUE(BO1321),VALUE(BP1321),VALUE(BQ1321),VALUE(BR1321),VALUE(BS1321),VALUE(BT1321),VALUE(BU1321),VALUE(BV1321),VALUE(BW1321))</f>
        <v/>
      </c>
      <c r="BZ1321" s="307" t="n"/>
      <c r="CA1321" s="307" t="n"/>
      <c r="CB1321" s="307" t="n"/>
      <c r="CC1321" s="307" t="n"/>
      <c r="CD1321" s="307" t="n"/>
      <c r="CE1321" s="307" t="n"/>
      <c r="CF1321" s="307" t="n"/>
      <c r="CG1321" s="307" t="n"/>
      <c r="CH1321" s="307" t="n"/>
      <c r="CI1321" s="307" t="n"/>
      <c r="CJ1321" s="307" t="n"/>
      <c r="CK1321" s="307" t="n"/>
      <c r="CL1321" s="307" t="n"/>
      <c r="CM1321" s="307" t="n"/>
      <c r="CN1321" s="307" t="n"/>
      <c r="CO1321" s="307" t="n"/>
      <c r="CP1321" s="307" t="n"/>
      <c r="CQ1321" s="307" t="n"/>
      <c r="CR1321" s="279" t="inlineStr"/>
      <c r="CS1321" s="280">
        <f>AVERAGE(Value(BY1321),value(CR1321))</f>
        <v/>
      </c>
      <c r="CT1321" s="421">
        <f>(IF(OR(MediaScorecard!BG1808="x", MediaScorecard!BH1808="x",MediaScorecard!BI1808="x",MediaScorecard!BJ1808="x",MediaScorecard!BK1808="x"),1, 2))</f>
        <v/>
      </c>
      <c r="CU1321" s="308" t="n"/>
      <c r="CV1321" s="308" t="n"/>
      <c r="CW1321" s="308" t="n"/>
      <c r="CX1321" s="309" t="n"/>
      <c r="CY1321" s="308" t="n"/>
      <c r="CZ1321" s="308" t="n"/>
      <c r="DA1321" s="308" t="n"/>
    </row>
    <row r="1322" ht="21" customHeight="1" s="590">
      <c r="A1322" s="421" t="n"/>
      <c r="B1322" s="270" t="n"/>
      <c r="C1322" s="266" t="n"/>
      <c r="D1322" s="267" t="inlineStr"/>
      <c r="E1322" s="267" t="inlineStr"/>
      <c r="F1322" s="268" t="inlineStr"/>
      <c r="G1322" s="421" t="n"/>
      <c r="H1322" s="269" t="n"/>
      <c r="I1322" s="421" t="n"/>
      <c r="J1322" s="421" t="n"/>
      <c r="K1322" s="421" t="n"/>
      <c r="L1322" s="421" t="n"/>
      <c r="M1322" s="421" t="n"/>
      <c r="N1322" s="421" t="n"/>
      <c r="O1322" s="421" t="n"/>
      <c r="P1322" s="421" t="n"/>
      <c r="Q1322" s="421" t="n"/>
      <c r="R1322" s="270" t="n"/>
      <c r="S1322" s="421" t="n"/>
      <c r="T1322" s="421" t="n"/>
      <c r="U1322" s="421" t="n"/>
      <c r="V1322" s="421" t="n"/>
      <c r="W1322" s="421" t="n"/>
      <c r="X1322" s="421" t="n"/>
      <c r="Y1322" s="421" t="n"/>
      <c r="Z1322" s="421" t="n"/>
      <c r="AA1322" s="421" t="n"/>
      <c r="AB1322" s="421" t="n"/>
      <c r="AC1322" s="421" t="n"/>
      <c r="AD1322" s="421" t="n"/>
      <c r="AE1322" s="421" t="n"/>
      <c r="AF1322" s="421" t="n"/>
      <c r="AG1322" s="421" t="n"/>
      <c r="AH1322" s="421" t="n"/>
      <c r="AI1322" s="421" t="n"/>
      <c r="AJ1322" s="297" t="n"/>
      <c r="AK1322" s="297" t="n"/>
      <c r="AL1322" s="284" t="n"/>
      <c r="AM1322" s="297" t="n"/>
      <c r="AN1322" s="285" t="n"/>
      <c r="AO1322" s="297" t="n"/>
      <c r="AP1322" s="297" t="n"/>
      <c r="AQ1322" s="297" t="n"/>
      <c r="AR1322" s="297" t="n"/>
      <c r="AS1322" s="297" t="n"/>
      <c r="AT1322" s="285" t="inlineStr">
        <is>
          <t>0</t>
        </is>
      </c>
      <c r="AU1322" s="297" t="inlineStr">
        <is>
          <t>0</t>
        </is>
      </c>
      <c r="AV1322" s="297" t="inlineStr">
        <is>
          <t>0</t>
        </is>
      </c>
      <c r="AW1322" s="297" t="inlineStr">
        <is>
          <t>0</t>
        </is>
      </c>
      <c r="AX1322" s="297" t="inlineStr">
        <is>
          <t>0</t>
        </is>
      </c>
      <c r="AY1322" s="286" t="inlineStr">
        <is>
          <t>0</t>
        </is>
      </c>
      <c r="AZ1322" s="286" t="inlineStr">
        <is>
          <t>0</t>
        </is>
      </c>
      <c r="BA1322" s="287" t="inlineStr">
        <is>
          <t>0</t>
        </is>
      </c>
      <c r="BB1322" s="286" t="inlineStr">
        <is>
          <t>0</t>
        </is>
      </c>
      <c r="BC1322" s="286" t="inlineStr">
        <is>
          <t>0</t>
        </is>
      </c>
      <c r="BD1322" s="286" t="inlineStr">
        <is>
          <t>0</t>
        </is>
      </c>
      <c r="BE1322" s="286" t="inlineStr">
        <is>
          <t>0</t>
        </is>
      </c>
      <c r="BF1322" s="286" t="inlineStr">
        <is>
          <t>0</t>
        </is>
      </c>
      <c r="BG1322" s="286" t="inlineStr">
        <is>
          <t>0</t>
        </is>
      </c>
      <c r="BH1322" s="297" t="inlineStr">
        <is>
          <t>0</t>
        </is>
      </c>
      <c r="BI1322" s="297" t="inlineStr">
        <is>
          <t>0</t>
        </is>
      </c>
      <c r="BJ1322" s="297" t="inlineStr">
        <is>
          <t>0</t>
        </is>
      </c>
      <c r="BK1322" s="297" t="inlineStr">
        <is>
          <t>0</t>
        </is>
      </c>
      <c r="BL1322" s="297" t="inlineStr">
        <is>
          <t>0</t>
        </is>
      </c>
      <c r="BM1322" s="297" t="inlineStr">
        <is>
          <t>0</t>
        </is>
      </c>
      <c r="BN1322" s="297" t="inlineStr">
        <is>
          <t>0</t>
        </is>
      </c>
      <c r="BO1322" s="285" t="inlineStr">
        <is>
          <t>0</t>
        </is>
      </c>
      <c r="BP1322" s="297" t="inlineStr">
        <is>
          <t>0</t>
        </is>
      </c>
      <c r="BQ1322" s="297" t="inlineStr">
        <is>
          <t>0</t>
        </is>
      </c>
      <c r="BR1322" s="297" t="inlineStr">
        <is>
          <t>0</t>
        </is>
      </c>
      <c r="BS1322" s="297" t="inlineStr">
        <is>
          <t>0</t>
        </is>
      </c>
      <c r="BT1322" s="297" t="inlineStr">
        <is>
          <t>0</t>
        </is>
      </c>
      <c r="BU1322" s="297" t="inlineStr">
        <is>
          <t>0</t>
        </is>
      </c>
      <c r="BV1322" s="297" t="inlineStr">
        <is>
          <t>0</t>
        </is>
      </c>
      <c r="BW1322" s="288" t="inlineStr">
        <is>
          <t>0</t>
        </is>
      </c>
      <c r="BX1322" s="276">
        <f>SUM(IF(COUNTIF(#REF!, "*1.*"), 2, 0), IF(COUNTIF(#REF!, "*2.*"), 2, 0), IF(COUNTIF(#REF!, "*3.*"), 2, 0), IF(COUNTIF(#REF!, "*4.*"), 2, 0), IF(COUNTIF(#REF!, "*5.*"), 2, 0), IF(COUNTIF(#REF!, "*6.*"), 2, 0))</f>
        <v/>
      </c>
      <c r="BY1322" s="277">
        <f t="array" ref="BY1322">SUM(VALUE(AT1322),VALUE(AU1322),VALUE(AV1322),VALUE(AW1322),VALUE(AX1322),VALUE(AY1322),VALUE(AZ1322),VALUE(BB1322),VALUE(BC1322),VALUE(BD1322),VALUE(BE1322),VALUE(BF1322),VALUE(BG1322),VALUE(BH1322),VALUE(BI1322),VALUE(BJ1322),VALUE(BK1322),VALUE(BL1322),VALUE(BM1322),VALUE(BN1322),VALUE(BO1322),VALUE(BP1322),VALUE(BQ1322),VALUE(BR1322),VALUE(BS1322),VALUE(BT1322),VALUE(BU1322),VALUE(BV1322),VALUE(BW1322))</f>
        <v/>
      </c>
      <c r="BZ1322" s="307" t="n"/>
      <c r="CA1322" s="307" t="n"/>
      <c r="CB1322" s="307" t="n"/>
      <c r="CC1322" s="307" t="n"/>
      <c r="CD1322" s="307" t="n"/>
      <c r="CE1322" s="307" t="n"/>
      <c r="CF1322" s="307" t="n"/>
      <c r="CG1322" s="307" t="n"/>
      <c r="CH1322" s="307" t="n"/>
      <c r="CI1322" s="307" t="n"/>
      <c r="CJ1322" s="307" t="n"/>
      <c r="CK1322" s="307" t="n"/>
      <c r="CL1322" s="307" t="n"/>
      <c r="CM1322" s="307" t="n"/>
      <c r="CN1322" s="307" t="n"/>
      <c r="CO1322" s="307" t="n"/>
      <c r="CP1322" s="307" t="n"/>
      <c r="CQ1322" s="307" t="n"/>
      <c r="CR1322" s="279" t="inlineStr"/>
      <c r="CS1322" s="280">
        <f>AVERAGE(Value(BY1322),value(CR1322))</f>
        <v/>
      </c>
      <c r="CT1322" s="421">
        <f>(IF(OR(MediaScorecard!BG1809="x", MediaScorecard!BH1809="x",MediaScorecard!BI1809="x",MediaScorecard!BJ1809="x",MediaScorecard!BK1809="x"),1, 2))</f>
        <v/>
      </c>
      <c r="CU1322" s="308" t="n"/>
      <c r="CV1322" s="308" t="n"/>
      <c r="CW1322" s="308" t="n"/>
      <c r="CX1322" s="309" t="n"/>
      <c r="CY1322" s="308" t="n"/>
      <c r="CZ1322" s="308" t="n"/>
      <c r="DA1322" s="308" t="n"/>
    </row>
    <row r="1323" ht="21" customHeight="1" s="590">
      <c r="A1323" s="421" t="n"/>
      <c r="B1323" s="270" t="n"/>
      <c r="C1323" s="266" t="n"/>
      <c r="D1323" s="267" t="inlineStr"/>
      <c r="E1323" s="267" t="inlineStr"/>
      <c r="F1323" s="268" t="inlineStr"/>
      <c r="G1323" s="421" t="n"/>
      <c r="H1323" s="269" t="n"/>
      <c r="I1323" s="421" t="n"/>
      <c r="J1323" s="421" t="n"/>
      <c r="K1323" s="421" t="n"/>
      <c r="L1323" s="421" t="n"/>
      <c r="M1323" s="421" t="n"/>
      <c r="N1323" s="421" t="n"/>
      <c r="O1323" s="421" t="n"/>
      <c r="P1323" s="421" t="n"/>
      <c r="Q1323" s="421" t="n"/>
      <c r="R1323" s="270" t="n"/>
      <c r="S1323" s="421" t="n"/>
      <c r="T1323" s="421" t="n"/>
      <c r="U1323" s="421" t="n"/>
      <c r="V1323" s="421" t="n"/>
      <c r="W1323" s="421" t="n"/>
      <c r="X1323" s="421" t="n"/>
      <c r="Y1323" s="421" t="n"/>
      <c r="Z1323" s="421" t="n"/>
      <c r="AA1323" s="421" t="n"/>
      <c r="AB1323" s="421" t="n"/>
      <c r="AC1323" s="421" t="n"/>
      <c r="AD1323" s="421" t="n"/>
      <c r="AE1323" s="421" t="n"/>
      <c r="AF1323" s="421" t="n"/>
      <c r="AG1323" s="421" t="n"/>
      <c r="AH1323" s="421" t="n"/>
      <c r="AI1323" s="421" t="n"/>
      <c r="AJ1323" s="297" t="n"/>
      <c r="AK1323" s="297" t="n"/>
      <c r="AL1323" s="284" t="n"/>
      <c r="AM1323" s="297" t="n"/>
      <c r="AN1323" s="285" t="n"/>
      <c r="AO1323" s="297" t="n"/>
      <c r="AP1323" s="297" t="n"/>
      <c r="AQ1323" s="297" t="n"/>
      <c r="AR1323" s="297" t="n"/>
      <c r="AS1323" s="297" t="n"/>
      <c r="AT1323" s="285" t="inlineStr">
        <is>
          <t>0</t>
        </is>
      </c>
      <c r="AU1323" s="297" t="inlineStr">
        <is>
          <t>0</t>
        </is>
      </c>
      <c r="AV1323" s="297" t="inlineStr">
        <is>
          <t>0</t>
        </is>
      </c>
      <c r="AW1323" s="297" t="inlineStr">
        <is>
          <t>0</t>
        </is>
      </c>
      <c r="AX1323" s="297" t="inlineStr">
        <is>
          <t>0</t>
        </is>
      </c>
      <c r="AY1323" s="286" t="inlineStr">
        <is>
          <t>0</t>
        </is>
      </c>
      <c r="AZ1323" s="286" t="inlineStr">
        <is>
          <t>0</t>
        </is>
      </c>
      <c r="BA1323" s="287" t="inlineStr">
        <is>
          <t>0</t>
        </is>
      </c>
      <c r="BB1323" s="286" t="inlineStr">
        <is>
          <t>0</t>
        </is>
      </c>
      <c r="BC1323" s="286" t="inlineStr">
        <is>
          <t>0</t>
        </is>
      </c>
      <c r="BD1323" s="286" t="inlineStr">
        <is>
          <t>0</t>
        </is>
      </c>
      <c r="BE1323" s="286" t="inlineStr">
        <is>
          <t>0</t>
        </is>
      </c>
      <c r="BF1323" s="286" t="inlineStr">
        <is>
          <t>0</t>
        </is>
      </c>
      <c r="BG1323" s="286" t="inlineStr">
        <is>
          <t>0</t>
        </is>
      </c>
      <c r="BH1323" s="297" t="inlineStr">
        <is>
          <t>0</t>
        </is>
      </c>
      <c r="BI1323" s="297" t="inlineStr">
        <is>
          <t>0</t>
        </is>
      </c>
      <c r="BJ1323" s="297" t="inlineStr">
        <is>
          <t>0</t>
        </is>
      </c>
      <c r="BK1323" s="297" t="inlineStr">
        <is>
          <t>0</t>
        </is>
      </c>
      <c r="BL1323" s="297" t="inlineStr">
        <is>
          <t>0</t>
        </is>
      </c>
      <c r="BM1323" s="297" t="inlineStr">
        <is>
          <t>0</t>
        </is>
      </c>
      <c r="BN1323" s="297" t="inlineStr">
        <is>
          <t>0</t>
        </is>
      </c>
      <c r="BO1323" s="285" t="inlineStr">
        <is>
          <t>0</t>
        </is>
      </c>
      <c r="BP1323" s="297" t="inlineStr">
        <is>
          <t>0</t>
        </is>
      </c>
      <c r="BQ1323" s="297" t="inlineStr">
        <is>
          <t>0</t>
        </is>
      </c>
      <c r="BR1323" s="297" t="inlineStr">
        <is>
          <t>0</t>
        </is>
      </c>
      <c r="BS1323" s="297" t="inlineStr">
        <is>
          <t>0</t>
        </is>
      </c>
      <c r="BT1323" s="297" t="inlineStr">
        <is>
          <t>0</t>
        </is>
      </c>
      <c r="BU1323" s="297" t="inlineStr">
        <is>
          <t>0</t>
        </is>
      </c>
      <c r="BV1323" s="297" t="inlineStr">
        <is>
          <t>0</t>
        </is>
      </c>
      <c r="BW1323" s="288" t="inlineStr">
        <is>
          <t>0</t>
        </is>
      </c>
      <c r="BX1323" s="276">
        <f>SUM(IF(COUNTIF(#REF!, "*1.*"), 2, 0), IF(COUNTIF(#REF!, "*2.*"), 2, 0), IF(COUNTIF(#REF!, "*3.*"), 2, 0), IF(COUNTIF(#REF!, "*4.*"), 2, 0), IF(COUNTIF(#REF!, "*5.*"), 2, 0), IF(COUNTIF(#REF!, "*6.*"), 2, 0))</f>
        <v/>
      </c>
      <c r="BY1323" s="277">
        <f t="array" ref="BY1323">SUM(VALUE(AT1323),VALUE(AU1323),VALUE(AV1323),VALUE(AW1323),VALUE(AX1323),VALUE(AY1323),VALUE(AZ1323),VALUE(BB1323),VALUE(BC1323),VALUE(BD1323),VALUE(BE1323),VALUE(BF1323),VALUE(BG1323),VALUE(BH1323),VALUE(BI1323),VALUE(BJ1323),VALUE(BK1323),VALUE(BL1323),VALUE(BM1323),VALUE(BN1323),VALUE(BO1323),VALUE(BP1323),VALUE(BQ1323),VALUE(BR1323),VALUE(BS1323),VALUE(BT1323),VALUE(BU1323),VALUE(BV1323),VALUE(BW1323))</f>
        <v/>
      </c>
      <c r="BZ1323" s="307" t="n"/>
      <c r="CA1323" s="307" t="n"/>
      <c r="CB1323" s="307" t="n"/>
      <c r="CC1323" s="307" t="n"/>
      <c r="CD1323" s="307" t="n"/>
      <c r="CE1323" s="307" t="n"/>
      <c r="CF1323" s="307" t="n"/>
      <c r="CG1323" s="307" t="n"/>
      <c r="CH1323" s="307" t="n"/>
      <c r="CI1323" s="307" t="n"/>
      <c r="CJ1323" s="307" t="n"/>
      <c r="CK1323" s="307" t="n"/>
      <c r="CL1323" s="307" t="n"/>
      <c r="CM1323" s="307" t="n"/>
      <c r="CN1323" s="307" t="n"/>
      <c r="CO1323" s="307" t="n"/>
      <c r="CP1323" s="307" t="n"/>
      <c r="CQ1323" s="307" t="n"/>
      <c r="CR1323" s="279" t="inlineStr"/>
      <c r="CS1323" s="280">
        <f>AVERAGE(Value(BY1323),value(CR1323))</f>
        <v/>
      </c>
      <c r="CT1323" s="421">
        <f>(IF(OR(MediaScorecard!BG1810="x", MediaScorecard!BH1810="x",MediaScorecard!BI1810="x",MediaScorecard!BJ1810="x",MediaScorecard!BK1810="x"),1, 2))</f>
        <v/>
      </c>
      <c r="CU1323" s="308" t="n"/>
      <c r="CV1323" s="308" t="n"/>
      <c r="CW1323" s="308" t="n"/>
      <c r="CX1323" s="309" t="n"/>
      <c r="CY1323" s="308" t="n"/>
      <c r="CZ1323" s="308" t="n"/>
      <c r="DA1323" s="308" t="n"/>
    </row>
    <row r="1324" ht="21" customHeight="1" s="590">
      <c r="A1324" s="421" t="n"/>
      <c r="B1324" s="270" t="n"/>
      <c r="C1324" s="266" t="n"/>
      <c r="D1324" s="267" t="inlineStr"/>
      <c r="E1324" s="267" t="inlineStr"/>
      <c r="F1324" s="268" t="inlineStr"/>
      <c r="G1324" s="421" t="n"/>
      <c r="H1324" s="269" t="n"/>
      <c r="I1324" s="421" t="n"/>
      <c r="J1324" s="421" t="n"/>
      <c r="K1324" s="421" t="n"/>
      <c r="L1324" s="421" t="n"/>
      <c r="M1324" s="421" t="n"/>
      <c r="N1324" s="421" t="n"/>
      <c r="O1324" s="421" t="n"/>
      <c r="P1324" s="421" t="n"/>
      <c r="Q1324" s="421" t="n"/>
      <c r="R1324" s="270" t="n"/>
      <c r="S1324" s="421" t="n"/>
      <c r="T1324" s="421" t="n"/>
      <c r="U1324" s="421" t="n"/>
      <c r="V1324" s="421" t="n"/>
      <c r="W1324" s="421" t="n"/>
      <c r="X1324" s="421" t="n"/>
      <c r="Y1324" s="421" t="n"/>
      <c r="Z1324" s="421" t="n"/>
      <c r="AA1324" s="421" t="n"/>
      <c r="AB1324" s="421" t="n"/>
      <c r="AC1324" s="421" t="n"/>
      <c r="AD1324" s="421" t="n"/>
      <c r="AE1324" s="421" t="n"/>
      <c r="AF1324" s="421" t="n"/>
      <c r="AG1324" s="421" t="n"/>
      <c r="AH1324" s="421" t="n"/>
      <c r="AI1324" s="421" t="n"/>
      <c r="AJ1324" s="297" t="n"/>
      <c r="AK1324" s="297" t="n"/>
      <c r="AL1324" s="284" t="n"/>
      <c r="AM1324" s="297" t="n"/>
      <c r="AN1324" s="285" t="n"/>
      <c r="AO1324" s="297" t="n"/>
      <c r="AP1324" s="297" t="n"/>
      <c r="AQ1324" s="297" t="n"/>
      <c r="AR1324" s="297" t="n"/>
      <c r="AS1324" s="297" t="n"/>
      <c r="AT1324" s="285" t="inlineStr">
        <is>
          <t>0</t>
        </is>
      </c>
      <c r="AU1324" s="297" t="inlineStr">
        <is>
          <t>0</t>
        </is>
      </c>
      <c r="AV1324" s="297" t="inlineStr">
        <is>
          <t>0</t>
        </is>
      </c>
      <c r="AW1324" s="297" t="inlineStr">
        <is>
          <t>0</t>
        </is>
      </c>
      <c r="AX1324" s="297" t="inlineStr">
        <is>
          <t>0</t>
        </is>
      </c>
      <c r="AY1324" s="286" t="inlineStr">
        <is>
          <t>0</t>
        </is>
      </c>
      <c r="AZ1324" s="286" t="inlineStr">
        <is>
          <t>0</t>
        </is>
      </c>
      <c r="BA1324" s="287" t="inlineStr">
        <is>
          <t>0</t>
        </is>
      </c>
      <c r="BB1324" s="286" t="inlineStr">
        <is>
          <t>0</t>
        </is>
      </c>
      <c r="BC1324" s="286" t="inlineStr">
        <is>
          <t>0</t>
        </is>
      </c>
      <c r="BD1324" s="286" t="inlineStr">
        <is>
          <t>0</t>
        </is>
      </c>
      <c r="BE1324" s="286" t="inlineStr">
        <is>
          <t>0</t>
        </is>
      </c>
      <c r="BF1324" s="286" t="inlineStr">
        <is>
          <t>0</t>
        </is>
      </c>
      <c r="BG1324" s="286" t="inlineStr">
        <is>
          <t>0</t>
        </is>
      </c>
      <c r="BH1324" s="297" t="inlineStr">
        <is>
          <t>0</t>
        </is>
      </c>
      <c r="BI1324" s="297" t="inlineStr">
        <is>
          <t>0</t>
        </is>
      </c>
      <c r="BJ1324" s="297" t="inlineStr">
        <is>
          <t>0</t>
        </is>
      </c>
      <c r="BK1324" s="297" t="inlineStr">
        <is>
          <t>0</t>
        </is>
      </c>
      <c r="BL1324" s="297" t="inlineStr">
        <is>
          <t>0</t>
        </is>
      </c>
      <c r="BM1324" s="297" t="inlineStr">
        <is>
          <t>0</t>
        </is>
      </c>
      <c r="BN1324" s="297" t="inlineStr">
        <is>
          <t>0</t>
        </is>
      </c>
      <c r="BO1324" s="285" t="inlineStr">
        <is>
          <t>0</t>
        </is>
      </c>
      <c r="BP1324" s="297" t="inlineStr">
        <is>
          <t>0</t>
        </is>
      </c>
      <c r="BQ1324" s="297" t="inlineStr">
        <is>
          <t>0</t>
        </is>
      </c>
      <c r="BR1324" s="297" t="inlineStr">
        <is>
          <t>0</t>
        </is>
      </c>
      <c r="BS1324" s="297" t="inlineStr">
        <is>
          <t>0</t>
        </is>
      </c>
      <c r="BT1324" s="297" t="inlineStr">
        <is>
          <t>0</t>
        </is>
      </c>
      <c r="BU1324" s="297" t="inlineStr">
        <is>
          <t>0</t>
        </is>
      </c>
      <c r="BV1324" s="297" t="inlineStr">
        <is>
          <t>0</t>
        </is>
      </c>
      <c r="BW1324" s="288" t="inlineStr">
        <is>
          <t>0</t>
        </is>
      </c>
      <c r="BX1324" s="276">
        <f>SUM(IF(COUNTIF(#REF!, "*1.*"), 2, 0), IF(COUNTIF(#REF!, "*2.*"), 2, 0), IF(COUNTIF(#REF!, "*3.*"), 2, 0), IF(COUNTIF(#REF!, "*4.*"), 2, 0), IF(COUNTIF(#REF!, "*5.*"), 2, 0), IF(COUNTIF(#REF!, "*6.*"), 2, 0))</f>
        <v/>
      </c>
      <c r="BY1324" s="277">
        <f t="array" ref="BY1324">SUM(VALUE(AT1324),VALUE(AU1324),VALUE(AV1324),VALUE(AW1324),VALUE(AX1324),VALUE(AY1324),VALUE(AZ1324),VALUE(BB1324),VALUE(BC1324),VALUE(BD1324),VALUE(BE1324),VALUE(BF1324),VALUE(BG1324),VALUE(BH1324),VALUE(BI1324),VALUE(BJ1324),VALUE(BK1324),VALUE(BL1324),VALUE(BM1324),VALUE(BN1324),VALUE(BO1324),VALUE(BP1324),VALUE(BQ1324),VALUE(BR1324),VALUE(BS1324),VALUE(BT1324),VALUE(BU1324),VALUE(BV1324),VALUE(BW1324))</f>
        <v/>
      </c>
      <c r="BZ1324" s="307" t="n"/>
      <c r="CA1324" s="307" t="n"/>
      <c r="CB1324" s="307" t="n"/>
      <c r="CC1324" s="307" t="n"/>
      <c r="CD1324" s="307" t="n"/>
      <c r="CE1324" s="307" t="n"/>
      <c r="CF1324" s="307" t="n"/>
      <c r="CG1324" s="307" t="n"/>
      <c r="CH1324" s="307" t="n"/>
      <c r="CI1324" s="307" t="n"/>
      <c r="CJ1324" s="307" t="n"/>
      <c r="CK1324" s="307" t="n"/>
      <c r="CL1324" s="307" t="n"/>
      <c r="CM1324" s="307" t="n"/>
      <c r="CN1324" s="307" t="n"/>
      <c r="CO1324" s="307" t="n"/>
      <c r="CP1324" s="307" t="n"/>
      <c r="CQ1324" s="307" t="n"/>
      <c r="CR1324" s="279" t="inlineStr"/>
      <c r="CS1324" s="280">
        <f>AVERAGE(Value(BY1324),value(CR1324))</f>
        <v/>
      </c>
      <c r="CT1324" s="421">
        <f>(IF(OR(MediaScorecard!BG1811="x", MediaScorecard!BH1811="x",MediaScorecard!BI1811="x",MediaScorecard!BJ1811="x",MediaScorecard!BK1811="x"),1, 2))</f>
        <v/>
      </c>
      <c r="CU1324" s="308" t="n"/>
      <c r="CV1324" s="308" t="n"/>
      <c r="CW1324" s="308" t="n"/>
      <c r="CX1324" s="309" t="n"/>
      <c r="CY1324" s="308" t="n"/>
      <c r="CZ1324" s="308" t="n"/>
      <c r="DA1324" s="308" t="n"/>
    </row>
    <row r="1325" ht="21" customHeight="1" s="590">
      <c r="A1325" s="421" t="n"/>
      <c r="B1325" s="270" t="n"/>
      <c r="C1325" s="266" t="n"/>
      <c r="D1325" s="267" t="inlineStr"/>
      <c r="E1325" s="267" t="inlineStr"/>
      <c r="F1325" s="268" t="inlineStr"/>
      <c r="G1325" s="421" t="n"/>
      <c r="H1325" s="269" t="n"/>
      <c r="I1325" s="421" t="n"/>
      <c r="J1325" s="421" t="n"/>
      <c r="K1325" s="421" t="n"/>
      <c r="L1325" s="421" t="n"/>
      <c r="M1325" s="421" t="n"/>
      <c r="N1325" s="421" t="n"/>
      <c r="O1325" s="421" t="n"/>
      <c r="P1325" s="421" t="n"/>
      <c r="Q1325" s="421" t="n"/>
      <c r="R1325" s="270" t="n"/>
      <c r="S1325" s="421" t="n"/>
      <c r="T1325" s="421" t="n"/>
      <c r="U1325" s="421" t="n"/>
      <c r="V1325" s="421" t="n"/>
      <c r="W1325" s="421" t="n"/>
      <c r="X1325" s="421" t="n"/>
      <c r="Y1325" s="421" t="n"/>
      <c r="Z1325" s="421" t="n"/>
      <c r="AA1325" s="421" t="n"/>
      <c r="AB1325" s="421" t="n"/>
      <c r="AC1325" s="421" t="n"/>
      <c r="AD1325" s="421" t="n"/>
      <c r="AE1325" s="421" t="n"/>
      <c r="AF1325" s="421" t="n"/>
      <c r="AG1325" s="421" t="n"/>
      <c r="AH1325" s="421" t="n"/>
      <c r="AI1325" s="421" t="n"/>
      <c r="AJ1325" s="297" t="n"/>
      <c r="AK1325" s="297" t="n"/>
      <c r="AL1325" s="284" t="n"/>
      <c r="AM1325" s="297" t="n"/>
      <c r="AN1325" s="285" t="n"/>
      <c r="AO1325" s="297" t="n"/>
      <c r="AP1325" s="297" t="n"/>
      <c r="AQ1325" s="297" t="n"/>
      <c r="AR1325" s="297" t="n"/>
      <c r="AS1325" s="297" t="n"/>
      <c r="AT1325" s="285" t="inlineStr">
        <is>
          <t>0</t>
        </is>
      </c>
      <c r="AU1325" s="297" t="inlineStr">
        <is>
          <t>0</t>
        </is>
      </c>
      <c r="AV1325" s="297" t="inlineStr">
        <is>
          <t>0</t>
        </is>
      </c>
      <c r="AW1325" s="297" t="inlineStr">
        <is>
          <t>0</t>
        </is>
      </c>
      <c r="AX1325" s="297" t="inlineStr">
        <is>
          <t>0</t>
        </is>
      </c>
      <c r="AY1325" s="286" t="inlineStr">
        <is>
          <t>0</t>
        </is>
      </c>
      <c r="AZ1325" s="286" t="inlineStr">
        <is>
          <t>0</t>
        </is>
      </c>
      <c r="BA1325" s="287" t="inlineStr">
        <is>
          <t>0</t>
        </is>
      </c>
      <c r="BB1325" s="286" t="inlineStr">
        <is>
          <t>0</t>
        </is>
      </c>
      <c r="BC1325" s="286" t="inlineStr">
        <is>
          <t>0</t>
        </is>
      </c>
      <c r="BD1325" s="286" t="inlineStr">
        <is>
          <t>0</t>
        </is>
      </c>
      <c r="BE1325" s="286" t="inlineStr">
        <is>
          <t>0</t>
        </is>
      </c>
      <c r="BF1325" s="286" t="inlineStr">
        <is>
          <t>0</t>
        </is>
      </c>
      <c r="BG1325" s="286" t="inlineStr">
        <is>
          <t>0</t>
        </is>
      </c>
      <c r="BH1325" s="297" t="inlineStr">
        <is>
          <t>0</t>
        </is>
      </c>
      <c r="BI1325" s="297" t="inlineStr">
        <is>
          <t>0</t>
        </is>
      </c>
      <c r="BJ1325" s="297" t="inlineStr">
        <is>
          <t>0</t>
        </is>
      </c>
      <c r="BK1325" s="297" t="inlineStr">
        <is>
          <t>0</t>
        </is>
      </c>
      <c r="BL1325" s="297" t="inlineStr">
        <is>
          <t>0</t>
        </is>
      </c>
      <c r="BM1325" s="297" t="inlineStr">
        <is>
          <t>0</t>
        </is>
      </c>
      <c r="BN1325" s="297" t="inlineStr">
        <is>
          <t>0</t>
        </is>
      </c>
      <c r="BO1325" s="285" t="inlineStr">
        <is>
          <t>0</t>
        </is>
      </c>
      <c r="BP1325" s="297" t="inlineStr">
        <is>
          <t>0</t>
        </is>
      </c>
      <c r="BQ1325" s="297" t="inlineStr">
        <is>
          <t>0</t>
        </is>
      </c>
      <c r="BR1325" s="297" t="inlineStr">
        <is>
          <t>0</t>
        </is>
      </c>
      <c r="BS1325" s="297" t="inlineStr">
        <is>
          <t>0</t>
        </is>
      </c>
      <c r="BT1325" s="297" t="inlineStr">
        <is>
          <t>0</t>
        </is>
      </c>
      <c r="BU1325" s="297" t="inlineStr">
        <is>
          <t>0</t>
        </is>
      </c>
      <c r="BV1325" s="297" t="inlineStr">
        <is>
          <t>0</t>
        </is>
      </c>
      <c r="BW1325" s="288" t="inlineStr">
        <is>
          <t>0</t>
        </is>
      </c>
      <c r="BX1325" s="276">
        <f>SUM(IF(COUNTIF(#REF!, "*1.*"), 2, 0), IF(COUNTIF(#REF!, "*2.*"), 2, 0), IF(COUNTIF(#REF!, "*3.*"), 2, 0), IF(COUNTIF(#REF!, "*4.*"), 2, 0), IF(COUNTIF(#REF!, "*5.*"), 2, 0), IF(COUNTIF(#REF!, "*6.*"), 2, 0))</f>
        <v/>
      </c>
      <c r="BY1325" s="277">
        <f t="array" ref="BY1325">SUM(VALUE(AT1325),VALUE(AU1325),VALUE(AV1325),VALUE(AW1325),VALUE(AX1325),VALUE(AY1325),VALUE(AZ1325),VALUE(BB1325),VALUE(BC1325),VALUE(BD1325),VALUE(BE1325),VALUE(BF1325),VALUE(BG1325),VALUE(BH1325),VALUE(BI1325),VALUE(BJ1325),VALUE(BK1325),VALUE(BL1325),VALUE(BM1325),VALUE(BN1325),VALUE(BO1325),VALUE(BP1325),VALUE(BQ1325),VALUE(BR1325),VALUE(BS1325),VALUE(BT1325),VALUE(BU1325),VALUE(BV1325),VALUE(BW1325))</f>
        <v/>
      </c>
      <c r="BZ1325" s="307" t="n"/>
      <c r="CA1325" s="307" t="n"/>
      <c r="CB1325" s="307" t="n"/>
      <c r="CC1325" s="307" t="n"/>
      <c r="CD1325" s="307" t="n"/>
      <c r="CE1325" s="307" t="n"/>
      <c r="CF1325" s="307" t="n"/>
      <c r="CG1325" s="307" t="n"/>
      <c r="CH1325" s="307" t="n"/>
      <c r="CI1325" s="307" t="n"/>
      <c r="CJ1325" s="307" t="n"/>
      <c r="CK1325" s="307" t="n"/>
      <c r="CL1325" s="307" t="n"/>
      <c r="CM1325" s="307" t="n"/>
      <c r="CN1325" s="307" t="n"/>
      <c r="CO1325" s="307" t="n"/>
      <c r="CP1325" s="307" t="n"/>
      <c r="CQ1325" s="307" t="n"/>
      <c r="CR1325" s="279" t="inlineStr"/>
      <c r="CS1325" s="280">
        <f>AVERAGE(Value(BY1325),value(CR1325))</f>
        <v/>
      </c>
      <c r="CT1325" s="421">
        <f>(IF(OR(MediaScorecard!BG1812="x", MediaScorecard!BH1812="x",MediaScorecard!BI1812="x",MediaScorecard!BJ1812="x",MediaScorecard!BK1812="x"),1, 2))</f>
        <v/>
      </c>
      <c r="CU1325" s="308" t="n"/>
      <c r="CV1325" s="308" t="n"/>
      <c r="CW1325" s="308" t="n"/>
      <c r="CX1325" s="309" t="n"/>
      <c r="CY1325" s="308" t="n"/>
      <c r="CZ1325" s="308" t="n"/>
      <c r="DA1325" s="308" t="n"/>
    </row>
    <row r="1326" ht="21" customHeight="1" s="590">
      <c r="A1326" s="421" t="n"/>
      <c r="B1326" s="270" t="n"/>
      <c r="C1326" s="266" t="n"/>
      <c r="D1326" s="267" t="inlineStr"/>
      <c r="E1326" s="267" t="inlineStr"/>
      <c r="F1326" s="268" t="inlineStr"/>
      <c r="G1326" s="421" t="n"/>
      <c r="H1326" s="269" t="n"/>
      <c r="I1326" s="421" t="n"/>
      <c r="J1326" s="421" t="n"/>
      <c r="K1326" s="421" t="n"/>
      <c r="L1326" s="421" t="n"/>
      <c r="M1326" s="421" t="n"/>
      <c r="N1326" s="421" t="n"/>
      <c r="O1326" s="421" t="n"/>
      <c r="P1326" s="421" t="n"/>
      <c r="Q1326" s="421" t="n"/>
      <c r="R1326" s="270" t="n"/>
      <c r="S1326" s="421" t="n"/>
      <c r="T1326" s="421" t="n"/>
      <c r="U1326" s="421" t="n"/>
      <c r="V1326" s="421" t="n"/>
      <c r="W1326" s="421" t="n"/>
      <c r="X1326" s="421" t="n"/>
      <c r="Y1326" s="421" t="n"/>
      <c r="Z1326" s="421" t="n"/>
      <c r="AA1326" s="421" t="n"/>
      <c r="AB1326" s="421" t="n"/>
      <c r="AC1326" s="421" t="n"/>
      <c r="AD1326" s="421" t="n"/>
      <c r="AE1326" s="421" t="n"/>
      <c r="AF1326" s="421" t="n"/>
      <c r="AG1326" s="421" t="n"/>
      <c r="AH1326" s="421" t="n"/>
      <c r="AI1326" s="421" t="n"/>
      <c r="AJ1326" s="297" t="n"/>
      <c r="AK1326" s="297" t="n"/>
      <c r="AL1326" s="284" t="n"/>
      <c r="AM1326" s="297" t="n"/>
      <c r="AN1326" s="285" t="n"/>
      <c r="AO1326" s="297" t="n"/>
      <c r="AP1326" s="297" t="n"/>
      <c r="AQ1326" s="297" t="n"/>
      <c r="AR1326" s="297" t="n"/>
      <c r="AS1326" s="297" t="n"/>
      <c r="AT1326" s="285" t="inlineStr">
        <is>
          <t>0</t>
        </is>
      </c>
      <c r="AU1326" s="297" t="inlineStr">
        <is>
          <t>0</t>
        </is>
      </c>
      <c r="AV1326" s="297" t="inlineStr">
        <is>
          <t>0</t>
        </is>
      </c>
      <c r="AW1326" s="297" t="inlineStr">
        <is>
          <t>0</t>
        </is>
      </c>
      <c r="AX1326" s="297" t="inlineStr">
        <is>
          <t>0</t>
        </is>
      </c>
      <c r="AY1326" s="286" t="inlineStr">
        <is>
          <t>0</t>
        </is>
      </c>
      <c r="AZ1326" s="286" t="inlineStr">
        <is>
          <t>0</t>
        </is>
      </c>
      <c r="BA1326" s="287" t="inlineStr">
        <is>
          <t>0</t>
        </is>
      </c>
      <c r="BB1326" s="286" t="inlineStr">
        <is>
          <t>0</t>
        </is>
      </c>
      <c r="BC1326" s="286" t="inlineStr">
        <is>
          <t>0</t>
        </is>
      </c>
      <c r="BD1326" s="286" t="inlineStr">
        <is>
          <t>0</t>
        </is>
      </c>
      <c r="BE1326" s="286" t="inlineStr">
        <is>
          <t>0</t>
        </is>
      </c>
      <c r="BF1326" s="286" t="inlineStr">
        <is>
          <t>0</t>
        </is>
      </c>
      <c r="BG1326" s="286" t="inlineStr">
        <is>
          <t>0</t>
        </is>
      </c>
      <c r="BH1326" s="297" t="inlineStr">
        <is>
          <t>0</t>
        </is>
      </c>
      <c r="BI1326" s="297" t="inlineStr">
        <is>
          <t>0</t>
        </is>
      </c>
      <c r="BJ1326" s="297" t="inlineStr">
        <is>
          <t>0</t>
        </is>
      </c>
      <c r="BK1326" s="297" t="inlineStr">
        <is>
          <t>0</t>
        </is>
      </c>
      <c r="BL1326" s="297" t="inlineStr">
        <is>
          <t>0</t>
        </is>
      </c>
      <c r="BM1326" s="297" t="inlineStr">
        <is>
          <t>0</t>
        </is>
      </c>
      <c r="BN1326" s="297" t="inlineStr">
        <is>
          <t>0</t>
        </is>
      </c>
      <c r="BO1326" s="285" t="inlineStr">
        <is>
          <t>0</t>
        </is>
      </c>
      <c r="BP1326" s="297" t="inlineStr">
        <is>
          <t>0</t>
        </is>
      </c>
      <c r="BQ1326" s="297" t="inlineStr">
        <is>
          <t>0</t>
        </is>
      </c>
      <c r="BR1326" s="297" t="inlineStr">
        <is>
          <t>0</t>
        </is>
      </c>
      <c r="BS1326" s="297" t="inlineStr">
        <is>
          <t>0</t>
        </is>
      </c>
      <c r="BT1326" s="297" t="inlineStr">
        <is>
          <t>0</t>
        </is>
      </c>
      <c r="BU1326" s="297" t="inlineStr">
        <is>
          <t>0</t>
        </is>
      </c>
      <c r="BV1326" s="297" t="inlineStr">
        <is>
          <t>0</t>
        </is>
      </c>
      <c r="BW1326" s="288" t="inlineStr">
        <is>
          <t>0</t>
        </is>
      </c>
      <c r="BX1326" s="276">
        <f>SUM(IF(COUNTIF(#REF!, "*1.*"), 2, 0), IF(COUNTIF(#REF!, "*2.*"), 2, 0), IF(COUNTIF(#REF!, "*3.*"), 2, 0), IF(COUNTIF(#REF!, "*4.*"), 2, 0), IF(COUNTIF(#REF!, "*5.*"), 2, 0), IF(COUNTIF(#REF!, "*6.*"), 2, 0))</f>
        <v/>
      </c>
      <c r="BY1326" s="277">
        <f t="array" ref="BY1326">SUM(VALUE(AT1326),VALUE(AU1326),VALUE(AV1326),VALUE(AW1326),VALUE(AX1326),VALUE(AY1326),VALUE(AZ1326),VALUE(BB1326),VALUE(BC1326),VALUE(BD1326),VALUE(BE1326),VALUE(BF1326),VALUE(BG1326),VALUE(BH1326),VALUE(BI1326),VALUE(BJ1326),VALUE(BK1326),VALUE(BL1326),VALUE(BM1326),VALUE(BN1326),VALUE(BO1326),VALUE(BP1326),VALUE(BQ1326),VALUE(BR1326),VALUE(BS1326),VALUE(BT1326),VALUE(BU1326),VALUE(BV1326),VALUE(BW1326))</f>
        <v/>
      </c>
      <c r="BZ1326" s="307" t="n"/>
      <c r="CA1326" s="307" t="n"/>
      <c r="CB1326" s="307" t="n"/>
      <c r="CC1326" s="307" t="n"/>
      <c r="CD1326" s="307" t="n"/>
      <c r="CE1326" s="307" t="n"/>
      <c r="CF1326" s="307" t="n"/>
      <c r="CG1326" s="307" t="n"/>
      <c r="CH1326" s="307" t="n"/>
      <c r="CI1326" s="307" t="n"/>
      <c r="CJ1326" s="307" t="n"/>
      <c r="CK1326" s="307" t="n"/>
      <c r="CL1326" s="307" t="n"/>
      <c r="CM1326" s="307" t="n"/>
      <c r="CN1326" s="307" t="n"/>
      <c r="CO1326" s="307" t="n"/>
      <c r="CP1326" s="307" t="n"/>
      <c r="CQ1326" s="307" t="n"/>
      <c r="CR1326" s="279" t="inlineStr"/>
      <c r="CS1326" s="280">
        <f>AVERAGE(Value(BY1326),value(CR1326))</f>
        <v/>
      </c>
      <c r="CT1326" s="421">
        <f>(IF(OR(MediaScorecard!BG1813="x", MediaScorecard!BH1813="x",MediaScorecard!BI1813="x",MediaScorecard!BJ1813="x",MediaScorecard!BK1813="x"),1, 2))</f>
        <v/>
      </c>
      <c r="CU1326" s="308" t="n"/>
      <c r="CV1326" s="308" t="n"/>
      <c r="CW1326" s="308" t="n"/>
      <c r="CX1326" s="309" t="n"/>
      <c r="CY1326" s="308" t="n"/>
      <c r="CZ1326" s="308" t="n"/>
      <c r="DA1326" s="308" t="n"/>
    </row>
    <row r="1327" ht="21" customHeight="1" s="590">
      <c r="A1327" s="421" t="n"/>
      <c r="B1327" s="270" t="n"/>
      <c r="C1327" s="266" t="n"/>
      <c r="D1327" s="267" t="inlineStr"/>
      <c r="E1327" s="267" t="inlineStr"/>
      <c r="F1327" s="268" t="inlineStr"/>
      <c r="G1327" s="421" t="n"/>
      <c r="H1327" s="269" t="n"/>
      <c r="I1327" s="421" t="n"/>
      <c r="J1327" s="421" t="n"/>
      <c r="K1327" s="421" t="n"/>
      <c r="L1327" s="421" t="n"/>
      <c r="M1327" s="421" t="n"/>
      <c r="N1327" s="421" t="n"/>
      <c r="O1327" s="421" t="n"/>
      <c r="P1327" s="421" t="n"/>
      <c r="Q1327" s="421" t="n"/>
      <c r="R1327" s="270" t="n"/>
      <c r="S1327" s="421" t="n"/>
      <c r="T1327" s="421" t="n"/>
      <c r="U1327" s="421" t="n"/>
      <c r="V1327" s="421" t="n"/>
      <c r="W1327" s="421" t="n"/>
      <c r="X1327" s="421" t="n"/>
      <c r="Y1327" s="421" t="n"/>
      <c r="Z1327" s="421" t="n"/>
      <c r="AA1327" s="421" t="n"/>
      <c r="AB1327" s="421" t="n"/>
      <c r="AC1327" s="421" t="n"/>
      <c r="AD1327" s="421" t="n"/>
      <c r="AE1327" s="421" t="n"/>
      <c r="AF1327" s="421" t="n"/>
      <c r="AG1327" s="421" t="n"/>
      <c r="AH1327" s="421" t="n"/>
      <c r="AI1327" s="421" t="n"/>
      <c r="AJ1327" s="297" t="n"/>
      <c r="AK1327" s="297" t="n"/>
      <c r="AL1327" s="284" t="n"/>
      <c r="AM1327" s="297" t="n"/>
      <c r="AN1327" s="285" t="n"/>
      <c r="AO1327" s="297" t="n"/>
      <c r="AP1327" s="297" t="n"/>
      <c r="AQ1327" s="297" t="n"/>
      <c r="AR1327" s="297" t="n"/>
      <c r="AS1327" s="297" t="n"/>
      <c r="AT1327" s="285" t="inlineStr">
        <is>
          <t>0</t>
        </is>
      </c>
      <c r="AU1327" s="297" t="inlineStr">
        <is>
          <t>0</t>
        </is>
      </c>
      <c r="AV1327" s="297" t="inlineStr">
        <is>
          <t>0</t>
        </is>
      </c>
      <c r="AW1327" s="297" t="inlineStr">
        <is>
          <t>0</t>
        </is>
      </c>
      <c r="AX1327" s="297" t="inlineStr">
        <is>
          <t>0</t>
        </is>
      </c>
      <c r="AY1327" s="286" t="inlineStr">
        <is>
          <t>0</t>
        </is>
      </c>
      <c r="AZ1327" s="286" t="inlineStr">
        <is>
          <t>0</t>
        </is>
      </c>
      <c r="BA1327" s="287" t="inlineStr">
        <is>
          <t>0</t>
        </is>
      </c>
      <c r="BB1327" s="286" t="inlineStr">
        <is>
          <t>0</t>
        </is>
      </c>
      <c r="BC1327" s="286" t="inlineStr">
        <is>
          <t>0</t>
        </is>
      </c>
      <c r="BD1327" s="286" t="inlineStr">
        <is>
          <t>0</t>
        </is>
      </c>
      <c r="BE1327" s="286" t="inlineStr">
        <is>
          <t>0</t>
        </is>
      </c>
      <c r="BF1327" s="286" t="inlineStr">
        <is>
          <t>0</t>
        </is>
      </c>
      <c r="BG1327" s="286" t="inlineStr">
        <is>
          <t>0</t>
        </is>
      </c>
      <c r="BH1327" s="297" t="inlineStr">
        <is>
          <t>0</t>
        </is>
      </c>
      <c r="BI1327" s="297" t="inlineStr">
        <is>
          <t>0</t>
        </is>
      </c>
      <c r="BJ1327" s="297" t="inlineStr">
        <is>
          <t>0</t>
        </is>
      </c>
      <c r="BK1327" s="297" t="inlineStr">
        <is>
          <t>0</t>
        </is>
      </c>
      <c r="BL1327" s="297" t="inlineStr">
        <is>
          <t>0</t>
        </is>
      </c>
      <c r="BM1327" s="297" t="inlineStr">
        <is>
          <t>0</t>
        </is>
      </c>
      <c r="BN1327" s="297" t="inlineStr">
        <is>
          <t>0</t>
        </is>
      </c>
      <c r="BO1327" s="285" t="inlineStr">
        <is>
          <t>0</t>
        </is>
      </c>
      <c r="BP1327" s="297" t="inlineStr">
        <is>
          <t>0</t>
        </is>
      </c>
      <c r="BQ1327" s="297" t="inlineStr">
        <is>
          <t>0</t>
        </is>
      </c>
      <c r="BR1327" s="297" t="inlineStr">
        <is>
          <t>0</t>
        </is>
      </c>
      <c r="BS1327" s="297" t="inlineStr">
        <is>
          <t>0</t>
        </is>
      </c>
      <c r="BT1327" s="297" t="inlineStr">
        <is>
          <t>0</t>
        </is>
      </c>
      <c r="BU1327" s="297" t="inlineStr">
        <is>
          <t>0</t>
        </is>
      </c>
      <c r="BV1327" s="297" t="inlineStr">
        <is>
          <t>0</t>
        </is>
      </c>
      <c r="BW1327" s="288" t="inlineStr">
        <is>
          <t>0</t>
        </is>
      </c>
      <c r="BX1327" s="276">
        <f>SUM(IF(COUNTIF(#REF!, "*1.*"), 2, 0), IF(COUNTIF(#REF!, "*2.*"), 2, 0), IF(COUNTIF(#REF!, "*3.*"), 2, 0), IF(COUNTIF(#REF!, "*4.*"), 2, 0), IF(COUNTIF(#REF!, "*5.*"), 2, 0), IF(COUNTIF(#REF!, "*6.*"), 2, 0))</f>
        <v/>
      </c>
      <c r="BY1327" s="277">
        <f t="array" ref="BY1327">SUM(VALUE(AT1327),VALUE(AU1327),VALUE(AV1327),VALUE(AW1327),VALUE(AX1327),VALUE(AY1327),VALUE(AZ1327),VALUE(BB1327),VALUE(BC1327),VALUE(BD1327),VALUE(BE1327),VALUE(BF1327),VALUE(BG1327),VALUE(BH1327),VALUE(BI1327),VALUE(BJ1327),VALUE(BK1327),VALUE(BL1327),VALUE(BM1327),VALUE(BN1327),VALUE(BO1327),VALUE(BP1327),VALUE(BQ1327),VALUE(BR1327),VALUE(BS1327),VALUE(BT1327),VALUE(BU1327),VALUE(BV1327),VALUE(BW1327))</f>
        <v/>
      </c>
      <c r="BZ1327" s="307" t="n"/>
      <c r="CA1327" s="307" t="n"/>
      <c r="CB1327" s="307" t="n"/>
      <c r="CC1327" s="307" t="n"/>
      <c r="CD1327" s="307" t="n"/>
      <c r="CE1327" s="307" t="n"/>
      <c r="CF1327" s="307" t="n"/>
      <c r="CG1327" s="307" t="n"/>
      <c r="CH1327" s="307" t="n"/>
      <c r="CI1327" s="307" t="n"/>
      <c r="CJ1327" s="307" t="n"/>
      <c r="CK1327" s="307" t="n"/>
      <c r="CL1327" s="307" t="n"/>
      <c r="CM1327" s="307" t="n"/>
      <c r="CN1327" s="307" t="n"/>
      <c r="CO1327" s="307" t="n"/>
      <c r="CP1327" s="307" t="n"/>
      <c r="CQ1327" s="307" t="n"/>
      <c r="CR1327" s="279" t="inlineStr"/>
      <c r="CS1327" s="280">
        <f>AVERAGE(Value(BY1327),value(CR1327))</f>
        <v/>
      </c>
      <c r="CT1327" s="421">
        <f>(IF(OR(MediaScorecard!BG1814="x", MediaScorecard!BH1814="x",MediaScorecard!BI1814="x",MediaScorecard!BJ1814="x",MediaScorecard!BK1814="x"),1, 2))</f>
        <v/>
      </c>
      <c r="CU1327" s="308" t="n"/>
      <c r="CV1327" s="308" t="n"/>
      <c r="CW1327" s="308" t="n"/>
      <c r="CX1327" s="309" t="n"/>
      <c r="CY1327" s="308" t="n"/>
      <c r="CZ1327" s="308" t="n"/>
      <c r="DA1327" s="308" t="n"/>
    </row>
    <row r="1328" ht="21" customHeight="1" s="590">
      <c r="A1328" s="421" t="n"/>
      <c r="B1328" s="270" t="n"/>
      <c r="C1328" s="266" t="n"/>
      <c r="D1328" s="267" t="inlineStr"/>
      <c r="E1328" s="267" t="inlineStr"/>
      <c r="F1328" s="268" t="inlineStr"/>
      <c r="G1328" s="421" t="n"/>
      <c r="H1328" s="269" t="n"/>
      <c r="I1328" s="421" t="n"/>
      <c r="J1328" s="421" t="n"/>
      <c r="K1328" s="421" t="n"/>
      <c r="L1328" s="421" t="n"/>
      <c r="M1328" s="421" t="n"/>
      <c r="N1328" s="421" t="n"/>
      <c r="O1328" s="421" t="n"/>
      <c r="P1328" s="421" t="n"/>
      <c r="Q1328" s="421" t="n"/>
      <c r="R1328" s="270" t="n"/>
      <c r="S1328" s="421" t="n"/>
      <c r="T1328" s="421" t="n"/>
      <c r="U1328" s="421" t="n"/>
      <c r="V1328" s="421" t="n"/>
      <c r="W1328" s="421" t="n"/>
      <c r="X1328" s="421" t="n"/>
      <c r="Y1328" s="421" t="n"/>
      <c r="Z1328" s="421" t="n"/>
      <c r="AA1328" s="421" t="n"/>
      <c r="AB1328" s="421" t="n"/>
      <c r="AC1328" s="421" t="n"/>
      <c r="AD1328" s="421" t="n"/>
      <c r="AE1328" s="421" t="n"/>
      <c r="AF1328" s="421" t="n"/>
      <c r="AG1328" s="421" t="n"/>
      <c r="AH1328" s="421" t="n"/>
      <c r="AI1328" s="421" t="n"/>
      <c r="AJ1328" s="297" t="n"/>
      <c r="AK1328" s="297" t="n"/>
      <c r="AL1328" s="284" t="n"/>
      <c r="AM1328" s="297" t="n"/>
      <c r="AN1328" s="285" t="n"/>
      <c r="AO1328" s="297" t="n"/>
      <c r="AP1328" s="297" t="n"/>
      <c r="AQ1328" s="297" t="n"/>
      <c r="AR1328" s="297" t="n"/>
      <c r="AS1328" s="297" t="n"/>
      <c r="AT1328" s="285" t="inlineStr">
        <is>
          <t>0</t>
        </is>
      </c>
      <c r="AU1328" s="297" t="inlineStr">
        <is>
          <t>0</t>
        </is>
      </c>
      <c r="AV1328" s="297" t="inlineStr">
        <is>
          <t>0</t>
        </is>
      </c>
      <c r="AW1328" s="297" t="inlineStr">
        <is>
          <t>0</t>
        </is>
      </c>
      <c r="AX1328" s="297" t="inlineStr">
        <is>
          <t>0</t>
        </is>
      </c>
      <c r="AY1328" s="286" t="inlineStr">
        <is>
          <t>0</t>
        </is>
      </c>
      <c r="AZ1328" s="286" t="inlineStr">
        <is>
          <t>0</t>
        </is>
      </c>
      <c r="BA1328" s="287" t="inlineStr">
        <is>
          <t>0</t>
        </is>
      </c>
      <c r="BB1328" s="286" t="inlineStr">
        <is>
          <t>0</t>
        </is>
      </c>
      <c r="BC1328" s="286" t="inlineStr">
        <is>
          <t>0</t>
        </is>
      </c>
      <c r="BD1328" s="286" t="inlineStr">
        <is>
          <t>0</t>
        </is>
      </c>
      <c r="BE1328" s="286" t="inlineStr">
        <is>
          <t>0</t>
        </is>
      </c>
      <c r="BF1328" s="286" t="inlineStr">
        <is>
          <t>0</t>
        </is>
      </c>
      <c r="BG1328" s="286" t="inlineStr">
        <is>
          <t>0</t>
        </is>
      </c>
      <c r="BH1328" s="297" t="inlineStr">
        <is>
          <t>0</t>
        </is>
      </c>
      <c r="BI1328" s="297" t="inlineStr">
        <is>
          <t>0</t>
        </is>
      </c>
      <c r="BJ1328" s="297" t="inlineStr">
        <is>
          <t>0</t>
        </is>
      </c>
      <c r="BK1328" s="297" t="inlineStr">
        <is>
          <t>0</t>
        </is>
      </c>
      <c r="BL1328" s="297" t="inlineStr">
        <is>
          <t>0</t>
        </is>
      </c>
      <c r="BM1328" s="297" t="inlineStr">
        <is>
          <t>0</t>
        </is>
      </c>
      <c r="BN1328" s="297" t="inlineStr">
        <is>
          <t>0</t>
        </is>
      </c>
      <c r="BO1328" s="285" t="inlineStr">
        <is>
          <t>0</t>
        </is>
      </c>
      <c r="BP1328" s="297" t="inlineStr">
        <is>
          <t>0</t>
        </is>
      </c>
      <c r="BQ1328" s="297" t="inlineStr">
        <is>
          <t>0</t>
        </is>
      </c>
      <c r="BR1328" s="297" t="inlineStr">
        <is>
          <t>0</t>
        </is>
      </c>
      <c r="BS1328" s="297" t="inlineStr">
        <is>
          <t>0</t>
        </is>
      </c>
      <c r="BT1328" s="297" t="inlineStr">
        <is>
          <t>0</t>
        </is>
      </c>
      <c r="BU1328" s="297" t="inlineStr">
        <is>
          <t>0</t>
        </is>
      </c>
      <c r="BV1328" s="297" t="inlineStr">
        <is>
          <t>0</t>
        </is>
      </c>
      <c r="BW1328" s="288" t="inlineStr">
        <is>
          <t>0</t>
        </is>
      </c>
      <c r="BX1328" s="276">
        <f>SUM(IF(COUNTIF(#REF!, "*1.*"), 2, 0), IF(COUNTIF(#REF!, "*2.*"), 2, 0), IF(COUNTIF(#REF!, "*3.*"), 2, 0), IF(COUNTIF(#REF!, "*4.*"), 2, 0), IF(COUNTIF(#REF!, "*5.*"), 2, 0), IF(COUNTIF(#REF!, "*6.*"), 2, 0))</f>
        <v/>
      </c>
      <c r="BY1328" s="277">
        <f t="array" ref="BY1328">SUM(VALUE(AT1328),VALUE(AU1328),VALUE(AV1328),VALUE(AW1328),VALUE(AX1328),VALUE(AY1328),VALUE(AZ1328),VALUE(BB1328),VALUE(BC1328),VALUE(BD1328),VALUE(BE1328),VALUE(BF1328),VALUE(BG1328),VALUE(BH1328),VALUE(BI1328),VALUE(BJ1328),VALUE(BK1328),VALUE(BL1328),VALUE(BM1328),VALUE(BN1328),VALUE(BO1328),VALUE(BP1328),VALUE(BQ1328),VALUE(BR1328),VALUE(BS1328),VALUE(BT1328),VALUE(BU1328),VALUE(BV1328),VALUE(BW1328))</f>
        <v/>
      </c>
      <c r="BZ1328" s="307" t="n"/>
      <c r="CA1328" s="307" t="n"/>
      <c r="CB1328" s="307" t="n"/>
      <c r="CC1328" s="307" t="n"/>
      <c r="CD1328" s="307" t="n"/>
      <c r="CE1328" s="307" t="n"/>
      <c r="CF1328" s="307" t="n"/>
      <c r="CG1328" s="307" t="n"/>
      <c r="CH1328" s="307" t="n"/>
      <c r="CI1328" s="307" t="n"/>
      <c r="CJ1328" s="307" t="n"/>
      <c r="CK1328" s="307" t="n"/>
      <c r="CL1328" s="307" t="n"/>
      <c r="CM1328" s="307" t="n"/>
      <c r="CN1328" s="307" t="n"/>
      <c r="CO1328" s="307" t="n"/>
      <c r="CP1328" s="307" t="n"/>
      <c r="CQ1328" s="307" t="n"/>
      <c r="CR1328" s="279" t="inlineStr"/>
      <c r="CS1328" s="280">
        <f>AVERAGE(Value(BY1328),value(CR1328))</f>
        <v/>
      </c>
      <c r="CT1328" s="421">
        <f>(IF(OR(MediaScorecard!BG1815="x", MediaScorecard!BH1815="x",MediaScorecard!BI1815="x",MediaScorecard!BJ1815="x",MediaScorecard!BK1815="x"),1, 2))</f>
        <v/>
      </c>
      <c r="CU1328" s="308" t="n"/>
      <c r="CV1328" s="308" t="n"/>
      <c r="CW1328" s="308" t="n"/>
      <c r="CX1328" s="309" t="n"/>
      <c r="CY1328" s="308" t="n"/>
      <c r="CZ1328" s="308" t="n"/>
      <c r="DA1328" s="308" t="n"/>
    </row>
    <row r="1329" ht="21" customHeight="1" s="590">
      <c r="A1329" s="421" t="n"/>
      <c r="B1329" s="270" t="n"/>
      <c r="C1329" s="266" t="n"/>
      <c r="D1329" s="267" t="inlineStr"/>
      <c r="E1329" s="267" t="inlineStr"/>
      <c r="F1329" s="268" t="inlineStr"/>
      <c r="G1329" s="421" t="n"/>
      <c r="H1329" s="269" t="n"/>
      <c r="I1329" s="421" t="n"/>
      <c r="J1329" s="421" t="n"/>
      <c r="K1329" s="421" t="n"/>
      <c r="L1329" s="421" t="n"/>
      <c r="M1329" s="421" t="n"/>
      <c r="N1329" s="421" t="n"/>
      <c r="O1329" s="421" t="n"/>
      <c r="P1329" s="421" t="n"/>
      <c r="Q1329" s="421" t="n"/>
      <c r="R1329" s="270" t="n"/>
      <c r="S1329" s="421" t="n"/>
      <c r="T1329" s="421" t="n"/>
      <c r="U1329" s="421" t="n"/>
      <c r="V1329" s="421" t="n"/>
      <c r="W1329" s="421" t="n"/>
      <c r="X1329" s="421" t="n"/>
      <c r="Y1329" s="421" t="n"/>
      <c r="Z1329" s="421" t="n"/>
      <c r="AA1329" s="421" t="n"/>
      <c r="AB1329" s="421" t="n"/>
      <c r="AC1329" s="421" t="n"/>
      <c r="AD1329" s="421" t="n"/>
      <c r="AE1329" s="421" t="n"/>
      <c r="AF1329" s="421" t="n"/>
      <c r="AG1329" s="421" t="n"/>
      <c r="AH1329" s="421" t="n"/>
      <c r="AI1329" s="421" t="n"/>
      <c r="AJ1329" s="297" t="n"/>
      <c r="AK1329" s="297" t="n"/>
      <c r="AL1329" s="284" t="n"/>
      <c r="AM1329" s="297" t="n"/>
      <c r="AN1329" s="285" t="n"/>
      <c r="AO1329" s="297" t="n"/>
      <c r="AP1329" s="297" t="n"/>
      <c r="AQ1329" s="297" t="n"/>
      <c r="AR1329" s="297" t="n"/>
      <c r="AS1329" s="297" t="n"/>
      <c r="AT1329" s="285" t="inlineStr">
        <is>
          <t>0</t>
        </is>
      </c>
      <c r="AU1329" s="297" t="inlineStr">
        <is>
          <t>0</t>
        </is>
      </c>
      <c r="AV1329" s="297" t="inlineStr">
        <is>
          <t>0</t>
        </is>
      </c>
      <c r="AW1329" s="297" t="inlineStr">
        <is>
          <t>0</t>
        </is>
      </c>
      <c r="AX1329" s="297" t="inlineStr">
        <is>
          <t>0</t>
        </is>
      </c>
      <c r="AY1329" s="286" t="inlineStr">
        <is>
          <t>0</t>
        </is>
      </c>
      <c r="AZ1329" s="286" t="inlineStr">
        <is>
          <t>0</t>
        </is>
      </c>
      <c r="BA1329" s="287" t="inlineStr">
        <is>
          <t>0</t>
        </is>
      </c>
      <c r="BB1329" s="286" t="inlineStr">
        <is>
          <t>0</t>
        </is>
      </c>
      <c r="BC1329" s="286" t="inlineStr">
        <is>
          <t>0</t>
        </is>
      </c>
      <c r="BD1329" s="286" t="inlineStr">
        <is>
          <t>0</t>
        </is>
      </c>
      <c r="BE1329" s="286" t="inlineStr">
        <is>
          <t>0</t>
        </is>
      </c>
      <c r="BF1329" s="286" t="inlineStr">
        <is>
          <t>0</t>
        </is>
      </c>
      <c r="BG1329" s="286" t="inlineStr">
        <is>
          <t>0</t>
        </is>
      </c>
      <c r="BH1329" s="297" t="inlineStr">
        <is>
          <t>0</t>
        </is>
      </c>
      <c r="BI1329" s="297" t="inlineStr">
        <is>
          <t>0</t>
        </is>
      </c>
      <c r="BJ1329" s="297" t="inlineStr">
        <is>
          <t>0</t>
        </is>
      </c>
      <c r="BK1329" s="297" t="inlineStr">
        <is>
          <t>0</t>
        </is>
      </c>
      <c r="BL1329" s="297" t="inlineStr">
        <is>
          <t>0</t>
        </is>
      </c>
      <c r="BM1329" s="297" t="inlineStr">
        <is>
          <t>0</t>
        </is>
      </c>
      <c r="BN1329" s="297" t="inlineStr">
        <is>
          <t>0</t>
        </is>
      </c>
      <c r="BO1329" s="285" t="inlineStr">
        <is>
          <t>0</t>
        </is>
      </c>
      <c r="BP1329" s="297" t="inlineStr">
        <is>
          <t>0</t>
        </is>
      </c>
      <c r="BQ1329" s="297" t="inlineStr">
        <is>
          <t>0</t>
        </is>
      </c>
      <c r="BR1329" s="297" t="inlineStr">
        <is>
          <t>0</t>
        </is>
      </c>
      <c r="BS1329" s="297" t="inlineStr">
        <is>
          <t>0</t>
        </is>
      </c>
      <c r="BT1329" s="297" t="inlineStr">
        <is>
          <t>0</t>
        </is>
      </c>
      <c r="BU1329" s="297" t="inlineStr">
        <is>
          <t>0</t>
        </is>
      </c>
      <c r="BV1329" s="297" t="inlineStr">
        <is>
          <t>0</t>
        </is>
      </c>
      <c r="BW1329" s="288" t="inlineStr">
        <is>
          <t>0</t>
        </is>
      </c>
      <c r="BX1329" s="276">
        <f>SUM(IF(COUNTIF(#REF!, "*1.*"), 2, 0), IF(COUNTIF(#REF!, "*2.*"), 2, 0), IF(COUNTIF(#REF!, "*3.*"), 2, 0), IF(COUNTIF(#REF!, "*4.*"), 2, 0), IF(COUNTIF(#REF!, "*5.*"), 2, 0), IF(COUNTIF(#REF!, "*6.*"), 2, 0))</f>
        <v/>
      </c>
      <c r="BY1329" s="277">
        <f t="array" ref="BY1329">SUM(VALUE(AT1329),VALUE(AU1329),VALUE(AV1329),VALUE(AW1329),VALUE(AX1329),VALUE(AY1329),VALUE(AZ1329),VALUE(BB1329),VALUE(BC1329),VALUE(BD1329),VALUE(BE1329),VALUE(BF1329),VALUE(BG1329),VALUE(BH1329),VALUE(BI1329),VALUE(BJ1329),VALUE(BK1329),VALUE(BL1329),VALUE(BM1329),VALUE(BN1329),VALUE(BO1329),VALUE(BP1329),VALUE(BQ1329),VALUE(BR1329),VALUE(BS1329),VALUE(BT1329),VALUE(BU1329),VALUE(BV1329),VALUE(BW1329))</f>
        <v/>
      </c>
      <c r="BZ1329" s="307" t="n"/>
      <c r="CA1329" s="307" t="n"/>
      <c r="CB1329" s="307" t="n"/>
      <c r="CC1329" s="307" t="n"/>
      <c r="CD1329" s="307" t="n"/>
      <c r="CE1329" s="307" t="n"/>
      <c r="CF1329" s="307" t="n"/>
      <c r="CG1329" s="307" t="n"/>
      <c r="CH1329" s="307" t="n"/>
      <c r="CI1329" s="307" t="n"/>
      <c r="CJ1329" s="307" t="n"/>
      <c r="CK1329" s="307" t="n"/>
      <c r="CL1329" s="307" t="n"/>
      <c r="CM1329" s="307" t="n"/>
      <c r="CN1329" s="307" t="n"/>
      <c r="CO1329" s="307" t="n"/>
      <c r="CP1329" s="307" t="n"/>
      <c r="CQ1329" s="307" t="n"/>
      <c r="CR1329" s="279" t="inlineStr"/>
      <c r="CS1329" s="280">
        <f>AVERAGE(Value(BY1329),value(CR1329))</f>
        <v/>
      </c>
      <c r="CT1329" s="421">
        <f>(IF(OR(MediaScorecard!BG1816="x", MediaScorecard!BH1816="x",MediaScorecard!BI1816="x",MediaScorecard!BJ1816="x",MediaScorecard!BK1816="x"),1, 2))</f>
        <v/>
      </c>
      <c r="CU1329" s="308" t="n"/>
      <c r="CV1329" s="308" t="n"/>
      <c r="CW1329" s="308" t="n"/>
      <c r="CX1329" s="309" t="n"/>
      <c r="CY1329" s="308" t="n"/>
      <c r="CZ1329" s="308" t="n"/>
      <c r="DA1329" s="308" t="n"/>
    </row>
    <row r="1330" ht="21" customHeight="1" s="590">
      <c r="A1330" s="421" t="n"/>
      <c r="B1330" s="270" t="n"/>
      <c r="C1330" s="266" t="n"/>
      <c r="D1330" s="267" t="inlineStr"/>
      <c r="E1330" s="267" t="inlineStr"/>
      <c r="F1330" s="268" t="inlineStr"/>
      <c r="G1330" s="421" t="n"/>
      <c r="H1330" s="269" t="n"/>
      <c r="I1330" s="421" t="n"/>
      <c r="J1330" s="421" t="n"/>
      <c r="K1330" s="421" t="n"/>
      <c r="L1330" s="421" t="n"/>
      <c r="M1330" s="421" t="n"/>
      <c r="N1330" s="421" t="n"/>
      <c r="O1330" s="421" t="n"/>
      <c r="P1330" s="421" t="n"/>
      <c r="Q1330" s="421" t="n"/>
      <c r="R1330" s="270" t="n"/>
      <c r="S1330" s="421" t="n"/>
      <c r="T1330" s="421" t="n"/>
      <c r="U1330" s="421" t="n"/>
      <c r="V1330" s="421" t="n"/>
      <c r="W1330" s="421" t="n"/>
      <c r="X1330" s="421" t="n"/>
      <c r="Y1330" s="421" t="n"/>
      <c r="Z1330" s="421" t="n"/>
      <c r="AA1330" s="421" t="n"/>
      <c r="AB1330" s="421" t="n"/>
      <c r="AC1330" s="421" t="n"/>
      <c r="AD1330" s="421" t="n"/>
      <c r="AE1330" s="421" t="n"/>
      <c r="AF1330" s="421" t="n"/>
      <c r="AG1330" s="421" t="n"/>
      <c r="AH1330" s="421" t="n"/>
      <c r="AI1330" s="421" t="n"/>
      <c r="AJ1330" s="297" t="n"/>
      <c r="AK1330" s="297" t="n"/>
      <c r="AL1330" s="284" t="n"/>
      <c r="AM1330" s="297" t="n"/>
      <c r="AN1330" s="285" t="n"/>
      <c r="AO1330" s="297" t="n"/>
      <c r="AP1330" s="297" t="n"/>
      <c r="AQ1330" s="297" t="n"/>
      <c r="AR1330" s="297" t="n"/>
      <c r="AS1330" s="297" t="n"/>
      <c r="AT1330" s="285" t="inlineStr">
        <is>
          <t>0</t>
        </is>
      </c>
      <c r="AU1330" s="297" t="inlineStr">
        <is>
          <t>0</t>
        </is>
      </c>
      <c r="AV1330" s="297" t="inlineStr">
        <is>
          <t>0</t>
        </is>
      </c>
      <c r="AW1330" s="297" t="inlineStr">
        <is>
          <t>0</t>
        </is>
      </c>
      <c r="AX1330" s="297" t="inlineStr">
        <is>
          <t>0</t>
        </is>
      </c>
      <c r="AY1330" s="286" t="inlineStr">
        <is>
          <t>0</t>
        </is>
      </c>
      <c r="AZ1330" s="286" t="inlineStr">
        <is>
          <t>0</t>
        </is>
      </c>
      <c r="BA1330" s="287" t="inlineStr">
        <is>
          <t>0</t>
        </is>
      </c>
      <c r="BB1330" s="286" t="inlineStr">
        <is>
          <t>0</t>
        </is>
      </c>
      <c r="BC1330" s="286" t="inlineStr">
        <is>
          <t>0</t>
        </is>
      </c>
      <c r="BD1330" s="286" t="inlineStr">
        <is>
          <t>0</t>
        </is>
      </c>
      <c r="BE1330" s="286" t="inlineStr">
        <is>
          <t>0</t>
        </is>
      </c>
      <c r="BF1330" s="286" t="inlineStr">
        <is>
          <t>0</t>
        </is>
      </c>
      <c r="BG1330" s="286" t="inlineStr">
        <is>
          <t>0</t>
        </is>
      </c>
      <c r="BH1330" s="297" t="inlineStr">
        <is>
          <t>0</t>
        </is>
      </c>
      <c r="BI1330" s="297" t="inlineStr">
        <is>
          <t>0</t>
        </is>
      </c>
      <c r="BJ1330" s="297" t="inlineStr">
        <is>
          <t>0</t>
        </is>
      </c>
      <c r="BK1330" s="297" t="inlineStr">
        <is>
          <t>0</t>
        </is>
      </c>
      <c r="BL1330" s="297" t="inlineStr">
        <is>
          <t>0</t>
        </is>
      </c>
      <c r="BM1330" s="297" t="inlineStr">
        <is>
          <t>0</t>
        </is>
      </c>
      <c r="BN1330" s="297" t="inlineStr">
        <is>
          <t>0</t>
        </is>
      </c>
      <c r="BO1330" s="285" t="inlineStr">
        <is>
          <t>0</t>
        </is>
      </c>
      <c r="BP1330" s="297" t="inlineStr">
        <is>
          <t>0</t>
        </is>
      </c>
      <c r="BQ1330" s="297" t="inlineStr">
        <is>
          <t>0</t>
        </is>
      </c>
      <c r="BR1330" s="297" t="inlineStr">
        <is>
          <t>0</t>
        </is>
      </c>
      <c r="BS1330" s="297" t="inlineStr">
        <is>
          <t>0</t>
        </is>
      </c>
      <c r="BT1330" s="297" t="inlineStr">
        <is>
          <t>0</t>
        </is>
      </c>
      <c r="BU1330" s="297" t="inlineStr">
        <is>
          <t>0</t>
        </is>
      </c>
      <c r="BV1330" s="297" t="inlineStr">
        <is>
          <t>0</t>
        </is>
      </c>
      <c r="BW1330" s="288" t="inlineStr">
        <is>
          <t>0</t>
        </is>
      </c>
      <c r="BX1330" s="276">
        <f>SUM(IF(COUNTIF(#REF!, "*1.*"), 2, 0), IF(COUNTIF(#REF!, "*2.*"), 2, 0), IF(COUNTIF(#REF!, "*3.*"), 2, 0), IF(COUNTIF(#REF!, "*4.*"), 2, 0), IF(COUNTIF(#REF!, "*5.*"), 2, 0), IF(COUNTIF(#REF!, "*6.*"), 2, 0))</f>
        <v/>
      </c>
      <c r="BY1330" s="277">
        <f t="array" ref="BY1330">SUM(VALUE(AT1330),VALUE(AU1330),VALUE(AV1330),VALUE(AW1330),VALUE(AX1330),VALUE(AY1330),VALUE(AZ1330),VALUE(BB1330),VALUE(BC1330),VALUE(BD1330),VALUE(BE1330),VALUE(BF1330),VALUE(BG1330),VALUE(BH1330),VALUE(BI1330),VALUE(BJ1330),VALUE(BK1330),VALUE(BL1330),VALUE(BM1330),VALUE(BN1330),VALUE(BO1330),VALUE(BP1330),VALUE(BQ1330),VALUE(BR1330),VALUE(BS1330),VALUE(BT1330),VALUE(BU1330),VALUE(BV1330),VALUE(BW1330))</f>
        <v/>
      </c>
      <c r="BZ1330" s="307" t="n"/>
      <c r="CA1330" s="307" t="n"/>
      <c r="CB1330" s="307" t="n"/>
      <c r="CC1330" s="307" t="n"/>
      <c r="CD1330" s="307" t="n"/>
      <c r="CE1330" s="307" t="n"/>
      <c r="CF1330" s="307" t="n"/>
      <c r="CG1330" s="307" t="n"/>
      <c r="CH1330" s="307" t="n"/>
      <c r="CI1330" s="307" t="n"/>
      <c r="CJ1330" s="307" t="n"/>
      <c r="CK1330" s="307" t="n"/>
      <c r="CL1330" s="307" t="n"/>
      <c r="CM1330" s="307" t="n"/>
      <c r="CN1330" s="307" t="n"/>
      <c r="CO1330" s="307" t="n"/>
      <c r="CP1330" s="307" t="n"/>
      <c r="CQ1330" s="307" t="n"/>
      <c r="CR1330" s="279" t="inlineStr"/>
      <c r="CS1330" s="280">
        <f>AVERAGE(Value(BY1330),value(CR1330))</f>
        <v/>
      </c>
      <c r="CT1330" s="421">
        <f>(IF(OR(MediaScorecard!BG1817="x", MediaScorecard!BH1817="x",MediaScorecard!BI1817="x",MediaScorecard!BJ1817="x",MediaScorecard!BK1817="x"),1, 2))</f>
        <v/>
      </c>
      <c r="CU1330" s="308" t="n"/>
      <c r="CV1330" s="308" t="n"/>
      <c r="CW1330" s="308" t="n"/>
      <c r="CX1330" s="309" t="n"/>
      <c r="CY1330" s="308" t="n"/>
      <c r="CZ1330" s="308" t="n"/>
      <c r="DA1330" s="308" t="n"/>
    </row>
    <row r="1331" ht="21" customHeight="1" s="590">
      <c r="A1331" s="421" t="n"/>
      <c r="B1331" s="270" t="n"/>
      <c r="C1331" s="266" t="n"/>
      <c r="D1331" s="267" t="inlineStr"/>
      <c r="E1331" s="267" t="inlineStr"/>
      <c r="F1331" s="268" t="inlineStr"/>
      <c r="G1331" s="421" t="n"/>
      <c r="H1331" s="269" t="n"/>
      <c r="I1331" s="421" t="n"/>
      <c r="J1331" s="421" t="n"/>
      <c r="K1331" s="421" t="n"/>
      <c r="L1331" s="421" t="n"/>
      <c r="M1331" s="421" t="n"/>
      <c r="N1331" s="421" t="n"/>
      <c r="O1331" s="421" t="n"/>
      <c r="P1331" s="421" t="n"/>
      <c r="Q1331" s="421" t="n"/>
      <c r="R1331" s="270" t="n"/>
      <c r="S1331" s="421" t="n"/>
      <c r="T1331" s="421" t="n"/>
      <c r="U1331" s="421" t="n"/>
      <c r="V1331" s="421" t="n"/>
      <c r="W1331" s="421" t="n"/>
      <c r="X1331" s="421" t="n"/>
      <c r="Y1331" s="421" t="n"/>
      <c r="Z1331" s="421" t="n"/>
      <c r="AA1331" s="421" t="n"/>
      <c r="AB1331" s="421" t="n"/>
      <c r="AC1331" s="421" t="n"/>
      <c r="AD1331" s="421" t="n"/>
      <c r="AE1331" s="421" t="n"/>
      <c r="AF1331" s="421" t="n"/>
      <c r="AG1331" s="421" t="n"/>
      <c r="AH1331" s="421" t="n"/>
      <c r="AI1331" s="421" t="n"/>
      <c r="AJ1331" s="297" t="n"/>
      <c r="AK1331" s="297" t="n"/>
      <c r="AL1331" s="284" t="n"/>
      <c r="AM1331" s="297" t="n"/>
      <c r="AN1331" s="285" t="n"/>
      <c r="AO1331" s="297" t="n"/>
      <c r="AP1331" s="297" t="n"/>
      <c r="AQ1331" s="297" t="n"/>
      <c r="AR1331" s="297" t="n"/>
      <c r="AS1331" s="297" t="n"/>
      <c r="AT1331" s="285" t="inlineStr">
        <is>
          <t>0</t>
        </is>
      </c>
      <c r="AU1331" s="297" t="inlineStr">
        <is>
          <t>0</t>
        </is>
      </c>
      <c r="AV1331" s="297" t="inlineStr">
        <is>
          <t>0</t>
        </is>
      </c>
      <c r="AW1331" s="297" t="inlineStr">
        <is>
          <t>0</t>
        </is>
      </c>
      <c r="AX1331" s="297" t="inlineStr">
        <is>
          <t>0</t>
        </is>
      </c>
      <c r="AY1331" s="286" t="inlineStr">
        <is>
          <t>0</t>
        </is>
      </c>
      <c r="AZ1331" s="286" t="inlineStr">
        <is>
          <t>0</t>
        </is>
      </c>
      <c r="BA1331" s="287" t="inlineStr">
        <is>
          <t>0</t>
        </is>
      </c>
      <c r="BB1331" s="286" t="inlineStr">
        <is>
          <t>0</t>
        </is>
      </c>
      <c r="BC1331" s="286" t="inlineStr">
        <is>
          <t>0</t>
        </is>
      </c>
      <c r="BD1331" s="286" t="inlineStr">
        <is>
          <t>0</t>
        </is>
      </c>
      <c r="BE1331" s="286" t="inlineStr">
        <is>
          <t>0</t>
        </is>
      </c>
      <c r="BF1331" s="286" t="inlineStr">
        <is>
          <t>0</t>
        </is>
      </c>
      <c r="BG1331" s="286" t="inlineStr">
        <is>
          <t>0</t>
        </is>
      </c>
      <c r="BH1331" s="297" t="inlineStr">
        <is>
          <t>0</t>
        </is>
      </c>
      <c r="BI1331" s="297" t="inlineStr">
        <is>
          <t>0</t>
        </is>
      </c>
      <c r="BJ1331" s="297" t="inlineStr">
        <is>
          <t>0</t>
        </is>
      </c>
      <c r="BK1331" s="297" t="inlineStr">
        <is>
          <t>0</t>
        </is>
      </c>
      <c r="BL1331" s="297" t="inlineStr">
        <is>
          <t>0</t>
        </is>
      </c>
      <c r="BM1331" s="297" t="inlineStr">
        <is>
          <t>0</t>
        </is>
      </c>
      <c r="BN1331" s="297" t="inlineStr">
        <is>
          <t>0</t>
        </is>
      </c>
      <c r="BO1331" s="285" t="inlineStr">
        <is>
          <t>0</t>
        </is>
      </c>
      <c r="BP1331" s="297" t="inlineStr">
        <is>
          <t>0</t>
        </is>
      </c>
      <c r="BQ1331" s="297" t="inlineStr">
        <is>
          <t>0</t>
        </is>
      </c>
      <c r="BR1331" s="297" t="inlineStr">
        <is>
          <t>0</t>
        </is>
      </c>
      <c r="BS1331" s="297" t="inlineStr">
        <is>
          <t>0</t>
        </is>
      </c>
      <c r="BT1331" s="297" t="inlineStr">
        <is>
          <t>0</t>
        </is>
      </c>
      <c r="BU1331" s="297" t="inlineStr">
        <is>
          <t>0</t>
        </is>
      </c>
      <c r="BV1331" s="297" t="inlineStr">
        <is>
          <t>0</t>
        </is>
      </c>
      <c r="BW1331" s="288" t="inlineStr">
        <is>
          <t>0</t>
        </is>
      </c>
      <c r="BX1331" s="276">
        <f>SUM(IF(COUNTIF(#REF!, "*1.*"), 2, 0), IF(COUNTIF(#REF!, "*2.*"), 2, 0), IF(COUNTIF(#REF!, "*3.*"), 2, 0), IF(COUNTIF(#REF!, "*4.*"), 2, 0), IF(COUNTIF(#REF!, "*5.*"), 2, 0), IF(COUNTIF(#REF!, "*6.*"), 2, 0))</f>
        <v/>
      </c>
      <c r="BY1331" s="277">
        <f t="array" ref="BY1331">SUM(VALUE(AT1331),VALUE(AU1331),VALUE(AV1331),VALUE(AW1331),VALUE(AX1331),VALUE(AY1331),VALUE(AZ1331),VALUE(BB1331),VALUE(BC1331),VALUE(BD1331),VALUE(BE1331),VALUE(BF1331),VALUE(BG1331),VALUE(BH1331),VALUE(BI1331),VALUE(BJ1331),VALUE(BK1331),VALUE(BL1331),VALUE(BM1331),VALUE(BN1331),VALUE(BO1331),VALUE(BP1331),VALUE(BQ1331),VALUE(BR1331),VALUE(BS1331),VALUE(BT1331),VALUE(BU1331),VALUE(BV1331),VALUE(BW1331))</f>
        <v/>
      </c>
      <c r="BZ1331" s="307" t="n"/>
      <c r="CA1331" s="307" t="n"/>
      <c r="CB1331" s="307" t="n"/>
      <c r="CC1331" s="307" t="n"/>
      <c r="CD1331" s="307" t="n"/>
      <c r="CE1331" s="307" t="n"/>
      <c r="CF1331" s="307" t="n"/>
      <c r="CG1331" s="307" t="n"/>
      <c r="CH1331" s="307" t="n"/>
      <c r="CI1331" s="307" t="n"/>
      <c r="CJ1331" s="307" t="n"/>
      <c r="CK1331" s="307" t="n"/>
      <c r="CL1331" s="307" t="n"/>
      <c r="CM1331" s="307" t="n"/>
      <c r="CN1331" s="307" t="n"/>
      <c r="CO1331" s="307" t="n"/>
      <c r="CP1331" s="307" t="n"/>
      <c r="CQ1331" s="307" t="n"/>
      <c r="CR1331" s="279" t="inlineStr"/>
      <c r="CS1331" s="280">
        <f>AVERAGE(Value(BY1331),value(CR1331))</f>
        <v/>
      </c>
      <c r="CT1331" s="421">
        <f>(IF(OR(MediaScorecard!BG1818="x", MediaScorecard!BH1818="x",MediaScorecard!BI1818="x",MediaScorecard!BJ1818="x",MediaScorecard!BK1818="x"),1, 2))</f>
        <v/>
      </c>
      <c r="CU1331" s="308" t="n"/>
      <c r="CV1331" s="308" t="n"/>
      <c r="CW1331" s="308" t="n"/>
      <c r="CX1331" s="309" t="n"/>
      <c r="CY1331" s="308" t="n"/>
      <c r="CZ1331" s="308" t="n"/>
      <c r="DA1331" s="308" t="n"/>
    </row>
    <row r="1332" ht="21" customHeight="1" s="590">
      <c r="A1332" s="421" t="n"/>
      <c r="B1332" s="270" t="n"/>
      <c r="C1332" s="266" t="n"/>
      <c r="D1332" s="267" t="inlineStr"/>
      <c r="E1332" s="267" t="inlineStr"/>
      <c r="F1332" s="268" t="inlineStr"/>
      <c r="G1332" s="421" t="n"/>
      <c r="H1332" s="269" t="n"/>
      <c r="I1332" s="421" t="n"/>
      <c r="J1332" s="421" t="n"/>
      <c r="K1332" s="421" t="n"/>
      <c r="L1332" s="421" t="n"/>
      <c r="M1332" s="421" t="n"/>
      <c r="N1332" s="421" t="n"/>
      <c r="O1332" s="421" t="n"/>
      <c r="P1332" s="421" t="n"/>
      <c r="Q1332" s="421" t="n"/>
      <c r="R1332" s="270" t="n"/>
      <c r="S1332" s="421" t="n"/>
      <c r="T1332" s="421" t="n"/>
      <c r="U1332" s="421" t="n"/>
      <c r="V1332" s="421" t="n"/>
      <c r="W1332" s="421" t="n"/>
      <c r="X1332" s="421" t="n"/>
      <c r="Y1332" s="421" t="n"/>
      <c r="Z1332" s="421" t="n"/>
      <c r="AA1332" s="421" t="n"/>
      <c r="AB1332" s="421" t="n"/>
      <c r="AC1332" s="421" t="n"/>
      <c r="AD1332" s="421" t="n"/>
      <c r="AE1332" s="421" t="n"/>
      <c r="AF1332" s="421" t="n"/>
      <c r="AG1332" s="421" t="n"/>
      <c r="AH1332" s="421" t="n"/>
      <c r="AI1332" s="421" t="n"/>
      <c r="AJ1332" s="297" t="n"/>
      <c r="AK1332" s="297" t="n"/>
      <c r="AL1332" s="284" t="n"/>
      <c r="AM1332" s="297" t="n"/>
      <c r="AN1332" s="285" t="n"/>
      <c r="AO1332" s="297" t="n"/>
      <c r="AP1332" s="297" t="n"/>
      <c r="AQ1332" s="297" t="n"/>
      <c r="AR1332" s="297" t="n"/>
      <c r="AS1332" s="297" t="n"/>
      <c r="AT1332" s="285" t="inlineStr">
        <is>
          <t>0</t>
        </is>
      </c>
      <c r="AU1332" s="297" t="inlineStr">
        <is>
          <t>0</t>
        </is>
      </c>
      <c r="AV1332" s="297" t="inlineStr">
        <is>
          <t>0</t>
        </is>
      </c>
      <c r="AW1332" s="297" t="inlineStr">
        <is>
          <t>0</t>
        </is>
      </c>
      <c r="AX1332" s="297" t="inlineStr">
        <is>
          <t>0</t>
        </is>
      </c>
      <c r="AY1332" s="286" t="inlineStr">
        <is>
          <t>0</t>
        </is>
      </c>
      <c r="AZ1332" s="286" t="inlineStr">
        <is>
          <t>0</t>
        </is>
      </c>
      <c r="BA1332" s="287" t="inlineStr">
        <is>
          <t>0</t>
        </is>
      </c>
      <c r="BB1332" s="286" t="inlineStr">
        <is>
          <t>0</t>
        </is>
      </c>
      <c r="BC1332" s="286" t="inlineStr">
        <is>
          <t>0</t>
        </is>
      </c>
      <c r="BD1332" s="286" t="inlineStr">
        <is>
          <t>0</t>
        </is>
      </c>
      <c r="BE1332" s="286" t="inlineStr">
        <is>
          <t>0</t>
        </is>
      </c>
      <c r="BF1332" s="286" t="inlineStr">
        <is>
          <t>0</t>
        </is>
      </c>
      <c r="BG1332" s="286" t="inlineStr">
        <is>
          <t>0</t>
        </is>
      </c>
      <c r="BH1332" s="297" t="inlineStr">
        <is>
          <t>0</t>
        </is>
      </c>
      <c r="BI1332" s="297" t="inlineStr">
        <is>
          <t>0</t>
        </is>
      </c>
      <c r="BJ1332" s="297" t="inlineStr">
        <is>
          <t>0</t>
        </is>
      </c>
      <c r="BK1332" s="297" t="inlineStr">
        <is>
          <t>0</t>
        </is>
      </c>
      <c r="BL1332" s="297" t="inlineStr">
        <is>
          <t>0</t>
        </is>
      </c>
      <c r="BM1332" s="297" t="inlineStr">
        <is>
          <t>0</t>
        </is>
      </c>
      <c r="BN1332" s="297" t="inlineStr">
        <is>
          <t>0</t>
        </is>
      </c>
      <c r="BO1332" s="285" t="inlineStr">
        <is>
          <t>0</t>
        </is>
      </c>
      <c r="BP1332" s="297" t="inlineStr">
        <is>
          <t>0</t>
        </is>
      </c>
      <c r="BQ1332" s="297" t="inlineStr">
        <is>
          <t>0</t>
        </is>
      </c>
      <c r="BR1332" s="297" t="inlineStr">
        <is>
          <t>0</t>
        </is>
      </c>
      <c r="BS1332" s="297" t="inlineStr">
        <is>
          <t>0</t>
        </is>
      </c>
      <c r="BT1332" s="297" t="inlineStr">
        <is>
          <t>0</t>
        </is>
      </c>
      <c r="BU1332" s="297" t="inlineStr">
        <is>
          <t>0</t>
        </is>
      </c>
      <c r="BV1332" s="297" t="inlineStr">
        <is>
          <t>0</t>
        </is>
      </c>
      <c r="BW1332" s="288" t="inlineStr">
        <is>
          <t>0</t>
        </is>
      </c>
      <c r="BX1332" s="276">
        <f>SUM(IF(COUNTIF(#REF!, "*1.*"), 2, 0), IF(COUNTIF(#REF!, "*2.*"), 2, 0), IF(COUNTIF(#REF!, "*3.*"), 2, 0), IF(COUNTIF(#REF!, "*4.*"), 2, 0), IF(COUNTIF(#REF!, "*5.*"), 2, 0), IF(COUNTIF(#REF!, "*6.*"), 2, 0))</f>
        <v/>
      </c>
      <c r="BY1332" s="277">
        <f t="array" ref="BY1332">SUM(VALUE(AT1332),VALUE(AU1332),VALUE(AV1332),VALUE(AW1332),VALUE(AX1332),VALUE(AY1332),VALUE(AZ1332),VALUE(BB1332),VALUE(BC1332),VALUE(BD1332),VALUE(BE1332),VALUE(BF1332),VALUE(BG1332),VALUE(BH1332),VALUE(BI1332),VALUE(BJ1332),VALUE(BK1332),VALUE(BL1332),VALUE(BM1332),VALUE(BN1332),VALUE(BO1332),VALUE(BP1332),VALUE(BQ1332),VALUE(BR1332),VALUE(BS1332),VALUE(BT1332),VALUE(BU1332),VALUE(BV1332),VALUE(BW1332))</f>
        <v/>
      </c>
      <c r="BZ1332" s="307" t="n"/>
      <c r="CA1332" s="307" t="n"/>
      <c r="CB1332" s="307" t="n"/>
      <c r="CC1332" s="307" t="n"/>
      <c r="CD1332" s="307" t="n"/>
      <c r="CE1332" s="307" t="n"/>
      <c r="CF1332" s="307" t="n"/>
      <c r="CG1332" s="307" t="n"/>
      <c r="CH1332" s="307" t="n"/>
      <c r="CI1332" s="307" t="n"/>
      <c r="CJ1332" s="307" t="n"/>
      <c r="CK1332" s="307" t="n"/>
      <c r="CL1332" s="307" t="n"/>
      <c r="CM1332" s="307" t="n"/>
      <c r="CN1332" s="307" t="n"/>
      <c r="CO1332" s="307" t="n"/>
      <c r="CP1332" s="307" t="n"/>
      <c r="CQ1332" s="307" t="n"/>
      <c r="CR1332" s="279" t="inlineStr"/>
      <c r="CS1332" s="280">
        <f>AVERAGE(Value(BY1332),value(CR1332))</f>
        <v/>
      </c>
      <c r="CT1332" s="421">
        <f>(IF(OR(MediaScorecard!BG1819="x", MediaScorecard!BH1819="x",MediaScorecard!BI1819="x",MediaScorecard!BJ1819="x",MediaScorecard!BK1819="x"),1, 2))</f>
        <v/>
      </c>
      <c r="CU1332" s="308" t="n"/>
      <c r="CV1332" s="308" t="n"/>
      <c r="CW1332" s="308" t="n"/>
      <c r="CX1332" s="309" t="n"/>
      <c r="CY1332" s="308" t="n"/>
      <c r="CZ1332" s="308" t="n"/>
      <c r="DA1332" s="308" t="n"/>
    </row>
    <row r="1333" ht="21" customHeight="1" s="590">
      <c r="A1333" s="421" t="n"/>
      <c r="B1333" s="270" t="n"/>
      <c r="C1333" s="266" t="n"/>
      <c r="D1333" s="267" t="inlineStr"/>
      <c r="E1333" s="267" t="inlineStr"/>
      <c r="F1333" s="268" t="inlineStr"/>
      <c r="G1333" s="421" t="n"/>
      <c r="H1333" s="269" t="n"/>
      <c r="I1333" s="421" t="n"/>
      <c r="J1333" s="421" t="n"/>
      <c r="K1333" s="421" t="n"/>
      <c r="L1333" s="421" t="n"/>
      <c r="M1333" s="421" t="n"/>
      <c r="N1333" s="421" t="n"/>
      <c r="O1333" s="421" t="n"/>
      <c r="P1333" s="421" t="n"/>
      <c r="Q1333" s="421" t="n"/>
      <c r="R1333" s="270" t="n"/>
      <c r="S1333" s="421" t="n"/>
      <c r="T1333" s="421" t="n"/>
      <c r="U1333" s="421" t="n"/>
      <c r="V1333" s="421" t="n"/>
      <c r="W1333" s="421" t="n"/>
      <c r="X1333" s="421" t="n"/>
      <c r="Y1333" s="421" t="n"/>
      <c r="Z1333" s="421" t="n"/>
      <c r="AA1333" s="421" t="n"/>
      <c r="AB1333" s="421" t="n"/>
      <c r="AC1333" s="421" t="n"/>
      <c r="AD1333" s="421" t="n"/>
      <c r="AE1333" s="421" t="n"/>
      <c r="AF1333" s="421" t="n"/>
      <c r="AG1333" s="421" t="n"/>
      <c r="AH1333" s="421" t="n"/>
      <c r="AI1333" s="421" t="n"/>
      <c r="AJ1333" s="297" t="n"/>
      <c r="AK1333" s="297" t="n"/>
      <c r="AL1333" s="284" t="n"/>
      <c r="AM1333" s="297" t="n"/>
      <c r="AN1333" s="285" t="n"/>
      <c r="AO1333" s="297" t="n"/>
      <c r="AP1333" s="297" t="n"/>
      <c r="AQ1333" s="297" t="n"/>
      <c r="AR1333" s="297" t="n"/>
      <c r="AS1333" s="297" t="n"/>
      <c r="AT1333" s="285" t="inlineStr">
        <is>
          <t>0</t>
        </is>
      </c>
      <c r="AU1333" s="297" t="inlineStr">
        <is>
          <t>0</t>
        </is>
      </c>
      <c r="AV1333" s="297" t="inlineStr">
        <is>
          <t>0</t>
        </is>
      </c>
      <c r="AW1333" s="297" t="inlineStr">
        <is>
          <t>0</t>
        </is>
      </c>
      <c r="AX1333" s="297" t="inlineStr">
        <is>
          <t>0</t>
        </is>
      </c>
      <c r="AY1333" s="286" t="inlineStr">
        <is>
          <t>0</t>
        </is>
      </c>
      <c r="AZ1333" s="286" t="inlineStr">
        <is>
          <t>0</t>
        </is>
      </c>
      <c r="BA1333" s="287" t="inlineStr">
        <is>
          <t>0</t>
        </is>
      </c>
      <c r="BB1333" s="286" t="inlineStr">
        <is>
          <t>0</t>
        </is>
      </c>
      <c r="BC1333" s="286" t="inlineStr">
        <is>
          <t>0</t>
        </is>
      </c>
      <c r="BD1333" s="286" t="inlineStr">
        <is>
          <t>0</t>
        </is>
      </c>
      <c r="BE1333" s="286" t="inlineStr">
        <is>
          <t>0</t>
        </is>
      </c>
      <c r="BF1333" s="286" t="inlineStr">
        <is>
          <t>0</t>
        </is>
      </c>
      <c r="BG1333" s="286" t="inlineStr">
        <is>
          <t>0</t>
        </is>
      </c>
      <c r="BH1333" s="297" t="inlineStr">
        <is>
          <t>0</t>
        </is>
      </c>
      <c r="BI1333" s="297" t="inlineStr">
        <is>
          <t>0</t>
        </is>
      </c>
      <c r="BJ1333" s="297" t="inlineStr">
        <is>
          <t>0</t>
        </is>
      </c>
      <c r="BK1333" s="297" t="inlineStr">
        <is>
          <t>0</t>
        </is>
      </c>
      <c r="BL1333" s="297" t="inlineStr">
        <is>
          <t>0</t>
        </is>
      </c>
      <c r="BM1333" s="297" t="inlineStr">
        <is>
          <t>0</t>
        </is>
      </c>
      <c r="BN1333" s="297" t="inlineStr">
        <is>
          <t>0</t>
        </is>
      </c>
      <c r="BO1333" s="285" t="inlineStr">
        <is>
          <t>0</t>
        </is>
      </c>
      <c r="BP1333" s="297" t="inlineStr">
        <is>
          <t>0</t>
        </is>
      </c>
      <c r="BQ1333" s="297" t="inlineStr">
        <is>
          <t>0</t>
        </is>
      </c>
      <c r="BR1333" s="297" t="inlineStr">
        <is>
          <t>0</t>
        </is>
      </c>
      <c r="BS1333" s="297" t="inlineStr">
        <is>
          <t>0</t>
        </is>
      </c>
      <c r="BT1333" s="297" t="inlineStr">
        <is>
          <t>0</t>
        </is>
      </c>
      <c r="BU1333" s="297" t="inlineStr">
        <is>
          <t>0</t>
        </is>
      </c>
      <c r="BV1333" s="297" t="inlineStr">
        <is>
          <t>0</t>
        </is>
      </c>
      <c r="BW1333" s="288" t="inlineStr">
        <is>
          <t>0</t>
        </is>
      </c>
      <c r="BX1333" s="276">
        <f>SUM(IF(COUNTIF(#REF!, "*1.*"), 2, 0), IF(COUNTIF(#REF!, "*2.*"), 2, 0), IF(COUNTIF(#REF!, "*3.*"), 2, 0), IF(COUNTIF(#REF!, "*4.*"), 2, 0), IF(COUNTIF(#REF!, "*5.*"), 2, 0), IF(COUNTIF(#REF!, "*6.*"), 2, 0))</f>
        <v/>
      </c>
      <c r="BY1333" s="277">
        <f t="array" ref="BY1333">SUM(VALUE(AT1333),VALUE(AU1333),VALUE(AV1333),VALUE(AW1333),VALUE(AX1333),VALUE(AY1333),VALUE(AZ1333),VALUE(BB1333),VALUE(BC1333),VALUE(BD1333),VALUE(BE1333),VALUE(BF1333),VALUE(BG1333),VALUE(BH1333),VALUE(BI1333),VALUE(BJ1333),VALUE(BK1333),VALUE(BL1333),VALUE(BM1333),VALUE(BN1333),VALUE(BO1333),VALUE(BP1333),VALUE(BQ1333),VALUE(BR1333),VALUE(BS1333),VALUE(BT1333),VALUE(BU1333),VALUE(BV1333),VALUE(BW1333))</f>
        <v/>
      </c>
      <c r="BZ1333" s="307" t="n"/>
      <c r="CA1333" s="307" t="n"/>
      <c r="CB1333" s="307" t="n"/>
      <c r="CC1333" s="307" t="n"/>
      <c r="CD1333" s="307" t="n"/>
      <c r="CE1333" s="307" t="n"/>
      <c r="CF1333" s="307" t="n"/>
      <c r="CG1333" s="307" t="n"/>
      <c r="CH1333" s="307" t="n"/>
      <c r="CI1333" s="307" t="n"/>
      <c r="CJ1333" s="307" t="n"/>
      <c r="CK1333" s="307" t="n"/>
      <c r="CL1333" s="307" t="n"/>
      <c r="CM1333" s="307" t="n"/>
      <c r="CN1333" s="307" t="n"/>
      <c r="CO1333" s="307" t="n"/>
      <c r="CP1333" s="307" t="n"/>
      <c r="CQ1333" s="307" t="n"/>
      <c r="CR1333" s="279" t="inlineStr"/>
      <c r="CS1333" s="280">
        <f>AVERAGE(Value(BY1333),value(CR1333))</f>
        <v/>
      </c>
      <c r="CT1333" s="421">
        <f>(IF(OR(MediaScorecard!BG1820="x", MediaScorecard!BH1820="x",MediaScorecard!BI1820="x",MediaScorecard!BJ1820="x",MediaScorecard!BK1820="x"),1, 2))</f>
        <v/>
      </c>
      <c r="CU1333" s="308" t="n"/>
      <c r="CV1333" s="308" t="n"/>
      <c r="CW1333" s="308" t="n"/>
      <c r="CX1333" s="309" t="n"/>
      <c r="CY1333" s="308" t="n"/>
      <c r="CZ1333" s="308" t="n"/>
      <c r="DA1333" s="308" t="n"/>
    </row>
    <row r="1334" ht="21" customHeight="1" s="590">
      <c r="A1334" s="421" t="n"/>
      <c r="B1334" s="270" t="n"/>
      <c r="C1334" s="266" t="n"/>
      <c r="D1334" s="267" t="inlineStr"/>
      <c r="E1334" s="267" t="inlineStr"/>
      <c r="F1334" s="268" t="inlineStr"/>
      <c r="G1334" s="421" t="n"/>
      <c r="H1334" s="269" t="n"/>
      <c r="I1334" s="421" t="n"/>
      <c r="J1334" s="421" t="n"/>
      <c r="K1334" s="421" t="n"/>
      <c r="L1334" s="421" t="n"/>
      <c r="M1334" s="421" t="n"/>
      <c r="N1334" s="421" t="n"/>
      <c r="O1334" s="421" t="n"/>
      <c r="P1334" s="421" t="n"/>
      <c r="Q1334" s="421" t="n"/>
      <c r="R1334" s="270" t="n"/>
      <c r="S1334" s="421" t="n"/>
      <c r="T1334" s="421" t="n"/>
      <c r="U1334" s="421" t="n"/>
      <c r="V1334" s="421" t="n"/>
      <c r="W1334" s="421" t="n"/>
      <c r="X1334" s="421" t="n"/>
      <c r="Y1334" s="421" t="n"/>
      <c r="Z1334" s="421" t="n"/>
      <c r="AA1334" s="421" t="n"/>
      <c r="AB1334" s="421" t="n"/>
      <c r="AC1334" s="421" t="n"/>
      <c r="AD1334" s="421" t="n"/>
      <c r="AE1334" s="421" t="n"/>
      <c r="AF1334" s="421" t="n"/>
      <c r="AG1334" s="421" t="n"/>
      <c r="AH1334" s="421" t="n"/>
      <c r="AI1334" s="421" t="n"/>
      <c r="AJ1334" s="297" t="n"/>
      <c r="AK1334" s="297" t="n"/>
      <c r="AL1334" s="284" t="n"/>
      <c r="AM1334" s="297" t="n"/>
      <c r="AN1334" s="285" t="n"/>
      <c r="AO1334" s="297" t="n"/>
      <c r="AP1334" s="297" t="n"/>
      <c r="AQ1334" s="297" t="n"/>
      <c r="AR1334" s="297" t="n"/>
      <c r="AS1334" s="297" t="n"/>
      <c r="AT1334" s="285" t="inlineStr">
        <is>
          <t>0</t>
        </is>
      </c>
      <c r="AU1334" s="297" t="inlineStr">
        <is>
          <t>0</t>
        </is>
      </c>
      <c r="AV1334" s="297" t="inlineStr">
        <is>
          <t>0</t>
        </is>
      </c>
      <c r="AW1334" s="297" t="inlineStr">
        <is>
          <t>0</t>
        </is>
      </c>
      <c r="AX1334" s="297" t="inlineStr">
        <is>
          <t>0</t>
        </is>
      </c>
      <c r="AY1334" s="286" t="inlineStr">
        <is>
          <t>0</t>
        </is>
      </c>
      <c r="AZ1334" s="286" t="inlineStr">
        <is>
          <t>0</t>
        </is>
      </c>
      <c r="BA1334" s="287" t="inlineStr">
        <is>
          <t>0</t>
        </is>
      </c>
      <c r="BB1334" s="286" t="inlineStr">
        <is>
          <t>0</t>
        </is>
      </c>
      <c r="BC1334" s="286" t="inlineStr">
        <is>
          <t>0</t>
        </is>
      </c>
      <c r="BD1334" s="286" t="inlineStr">
        <is>
          <t>0</t>
        </is>
      </c>
      <c r="BE1334" s="286" t="inlineStr">
        <is>
          <t>0</t>
        </is>
      </c>
      <c r="BF1334" s="286" t="inlineStr">
        <is>
          <t>0</t>
        </is>
      </c>
      <c r="BG1334" s="286" t="inlineStr">
        <is>
          <t>0</t>
        </is>
      </c>
      <c r="BH1334" s="297" t="inlineStr">
        <is>
          <t>0</t>
        </is>
      </c>
      <c r="BI1334" s="297" t="inlineStr">
        <is>
          <t>0</t>
        </is>
      </c>
      <c r="BJ1334" s="297" t="inlineStr">
        <is>
          <t>0</t>
        </is>
      </c>
      <c r="BK1334" s="297" t="inlineStr">
        <is>
          <t>0</t>
        </is>
      </c>
      <c r="BL1334" s="297" t="inlineStr">
        <is>
          <t>0</t>
        </is>
      </c>
      <c r="BM1334" s="297" t="inlineStr">
        <is>
          <t>0</t>
        </is>
      </c>
      <c r="BN1334" s="297" t="inlineStr">
        <is>
          <t>0</t>
        </is>
      </c>
      <c r="BO1334" s="285" t="inlineStr">
        <is>
          <t>0</t>
        </is>
      </c>
      <c r="BP1334" s="297" t="inlineStr">
        <is>
          <t>0</t>
        </is>
      </c>
      <c r="BQ1334" s="297" t="inlineStr">
        <is>
          <t>0</t>
        </is>
      </c>
      <c r="BR1334" s="297" t="inlineStr">
        <is>
          <t>0</t>
        </is>
      </c>
      <c r="BS1334" s="297" t="inlineStr">
        <is>
          <t>0</t>
        </is>
      </c>
      <c r="BT1334" s="297" t="inlineStr">
        <is>
          <t>0</t>
        </is>
      </c>
      <c r="BU1334" s="297" t="inlineStr">
        <is>
          <t>0</t>
        </is>
      </c>
      <c r="BV1334" s="297" t="inlineStr">
        <is>
          <t>0</t>
        </is>
      </c>
      <c r="BW1334" s="288" t="inlineStr">
        <is>
          <t>0</t>
        </is>
      </c>
      <c r="BX1334" s="276">
        <f>SUM(IF(COUNTIF(#REF!, "*1.*"), 2, 0), IF(COUNTIF(#REF!, "*2.*"), 2, 0), IF(COUNTIF(#REF!, "*3.*"), 2, 0), IF(COUNTIF(#REF!, "*4.*"), 2, 0), IF(COUNTIF(#REF!, "*5.*"), 2, 0), IF(COUNTIF(#REF!, "*6.*"), 2, 0))</f>
        <v/>
      </c>
      <c r="BY1334" s="277">
        <f t="array" ref="BY1334">SUM(VALUE(AT1334),VALUE(AU1334),VALUE(AV1334),VALUE(AW1334),VALUE(AX1334),VALUE(AY1334),VALUE(AZ1334),VALUE(BB1334),VALUE(BC1334),VALUE(BD1334),VALUE(BE1334),VALUE(BF1334),VALUE(BG1334),VALUE(BH1334),VALUE(BI1334),VALUE(BJ1334),VALUE(BK1334),VALUE(BL1334),VALUE(BM1334),VALUE(BN1334),VALUE(BO1334),VALUE(BP1334),VALUE(BQ1334),VALUE(BR1334),VALUE(BS1334),VALUE(BT1334),VALUE(BU1334),VALUE(BV1334),VALUE(BW1334))</f>
        <v/>
      </c>
      <c r="BZ1334" s="307" t="n"/>
      <c r="CA1334" s="307" t="n"/>
      <c r="CB1334" s="307" t="n"/>
      <c r="CC1334" s="307" t="n"/>
      <c r="CD1334" s="307" t="n"/>
      <c r="CE1334" s="307" t="n"/>
      <c r="CF1334" s="307" t="n"/>
      <c r="CG1334" s="307" t="n"/>
      <c r="CH1334" s="307" t="n"/>
      <c r="CI1334" s="307" t="n"/>
      <c r="CJ1334" s="307" t="n"/>
      <c r="CK1334" s="307" t="n"/>
      <c r="CL1334" s="307" t="n"/>
      <c r="CM1334" s="307" t="n"/>
      <c r="CN1334" s="307" t="n"/>
      <c r="CO1334" s="307" t="n"/>
      <c r="CP1334" s="307" t="n"/>
      <c r="CQ1334" s="307" t="n"/>
      <c r="CR1334" s="279" t="inlineStr"/>
      <c r="CS1334" s="280">
        <f>AVERAGE(Value(BY1334),value(CR1334))</f>
        <v/>
      </c>
      <c r="CT1334" s="421">
        <f>(IF(OR(MediaScorecard!BG1821="x", MediaScorecard!BH1821="x",MediaScorecard!BI1821="x",MediaScorecard!BJ1821="x",MediaScorecard!BK1821="x"),1, 2))</f>
        <v/>
      </c>
      <c r="CU1334" s="308" t="n"/>
      <c r="CV1334" s="308" t="n"/>
      <c r="CW1334" s="308" t="n"/>
      <c r="CX1334" s="309" t="n"/>
      <c r="CY1334" s="308" t="n"/>
      <c r="CZ1334" s="308" t="n"/>
      <c r="DA1334" s="308" t="n"/>
    </row>
    <row r="1335" ht="21" customHeight="1" s="590">
      <c r="A1335" s="421" t="n"/>
      <c r="B1335" s="270" t="n"/>
      <c r="C1335" s="266" t="n"/>
      <c r="D1335" s="267" t="inlineStr"/>
      <c r="E1335" s="267" t="inlineStr"/>
      <c r="F1335" s="268" t="inlineStr"/>
      <c r="G1335" s="421" t="n"/>
      <c r="H1335" s="269" t="n"/>
      <c r="I1335" s="421" t="n"/>
      <c r="J1335" s="421" t="n"/>
      <c r="K1335" s="421" t="n"/>
      <c r="L1335" s="421" t="n"/>
      <c r="M1335" s="421" t="n"/>
      <c r="N1335" s="421" t="n"/>
      <c r="O1335" s="421" t="n"/>
      <c r="P1335" s="421" t="n"/>
      <c r="Q1335" s="421" t="n"/>
      <c r="R1335" s="270" t="n"/>
      <c r="S1335" s="421" t="n"/>
      <c r="T1335" s="421" t="n"/>
      <c r="U1335" s="421" t="n"/>
      <c r="V1335" s="421" t="n"/>
      <c r="W1335" s="421" t="n"/>
      <c r="X1335" s="421" t="n"/>
      <c r="Y1335" s="421" t="n"/>
      <c r="Z1335" s="421" t="n"/>
      <c r="AA1335" s="421" t="n"/>
      <c r="AB1335" s="421" t="n"/>
      <c r="AC1335" s="421" t="n"/>
      <c r="AD1335" s="421" t="n"/>
      <c r="AE1335" s="421" t="n"/>
      <c r="AF1335" s="421" t="n"/>
      <c r="AG1335" s="421" t="n"/>
      <c r="AH1335" s="421" t="n"/>
      <c r="AI1335" s="421" t="n"/>
      <c r="AJ1335" s="297" t="n"/>
      <c r="AK1335" s="297" t="n"/>
      <c r="AL1335" s="284" t="n"/>
      <c r="AM1335" s="297" t="n"/>
      <c r="AN1335" s="285" t="n"/>
      <c r="AO1335" s="297" t="n"/>
      <c r="AP1335" s="297" t="n"/>
      <c r="AQ1335" s="297" t="n"/>
      <c r="AR1335" s="297" t="n"/>
      <c r="AS1335" s="297" t="n"/>
      <c r="AT1335" s="285" t="inlineStr">
        <is>
          <t>0</t>
        </is>
      </c>
      <c r="AU1335" s="297" t="inlineStr">
        <is>
          <t>0</t>
        </is>
      </c>
      <c r="AV1335" s="297" t="inlineStr">
        <is>
          <t>0</t>
        </is>
      </c>
      <c r="AW1335" s="297" t="inlineStr">
        <is>
          <t>0</t>
        </is>
      </c>
      <c r="AX1335" s="297" t="inlineStr">
        <is>
          <t>0</t>
        </is>
      </c>
      <c r="AY1335" s="286" t="inlineStr">
        <is>
          <t>0</t>
        </is>
      </c>
      <c r="AZ1335" s="286" t="inlineStr">
        <is>
          <t>0</t>
        </is>
      </c>
      <c r="BA1335" s="287" t="inlineStr">
        <is>
          <t>0</t>
        </is>
      </c>
      <c r="BB1335" s="286" t="inlineStr">
        <is>
          <t>0</t>
        </is>
      </c>
      <c r="BC1335" s="286" t="inlineStr">
        <is>
          <t>0</t>
        </is>
      </c>
      <c r="BD1335" s="286" t="inlineStr">
        <is>
          <t>0</t>
        </is>
      </c>
      <c r="BE1335" s="286" t="inlineStr">
        <is>
          <t>0</t>
        </is>
      </c>
      <c r="BF1335" s="286" t="inlineStr">
        <is>
          <t>0</t>
        </is>
      </c>
      <c r="BG1335" s="286" t="inlineStr">
        <is>
          <t>0</t>
        </is>
      </c>
      <c r="BH1335" s="297" t="inlineStr">
        <is>
          <t>0</t>
        </is>
      </c>
      <c r="BI1335" s="297" t="inlineStr">
        <is>
          <t>0</t>
        </is>
      </c>
      <c r="BJ1335" s="297" t="inlineStr">
        <is>
          <t>0</t>
        </is>
      </c>
      <c r="BK1335" s="297" t="inlineStr">
        <is>
          <t>0</t>
        </is>
      </c>
      <c r="BL1335" s="297" t="inlineStr">
        <is>
          <t>0</t>
        </is>
      </c>
      <c r="BM1335" s="297" t="inlineStr">
        <is>
          <t>0</t>
        </is>
      </c>
      <c r="BN1335" s="297" t="inlineStr">
        <is>
          <t>0</t>
        </is>
      </c>
      <c r="BO1335" s="285" t="inlineStr">
        <is>
          <t>0</t>
        </is>
      </c>
      <c r="BP1335" s="297" t="inlineStr">
        <is>
          <t>0</t>
        </is>
      </c>
      <c r="BQ1335" s="297" t="inlineStr">
        <is>
          <t>0</t>
        </is>
      </c>
      <c r="BR1335" s="297" t="inlineStr">
        <is>
          <t>0</t>
        </is>
      </c>
      <c r="BS1335" s="297" t="inlineStr">
        <is>
          <t>0</t>
        </is>
      </c>
      <c r="BT1335" s="297" t="inlineStr">
        <is>
          <t>0</t>
        </is>
      </c>
      <c r="BU1335" s="297" t="inlineStr">
        <is>
          <t>0</t>
        </is>
      </c>
      <c r="BV1335" s="297" t="inlineStr">
        <is>
          <t>0</t>
        </is>
      </c>
      <c r="BW1335" s="288" t="inlineStr">
        <is>
          <t>0</t>
        </is>
      </c>
      <c r="BX1335" s="276">
        <f>SUM(IF(COUNTIF(#REF!, "*1.*"), 2, 0), IF(COUNTIF(#REF!, "*2.*"), 2, 0), IF(COUNTIF(#REF!, "*3.*"), 2, 0), IF(COUNTIF(#REF!, "*4.*"), 2, 0), IF(COUNTIF(#REF!, "*5.*"), 2, 0), IF(COUNTIF(#REF!, "*6.*"), 2, 0))</f>
        <v/>
      </c>
      <c r="BY1335" s="277">
        <f t="array" ref="BY1335">SUM(VALUE(AT1335),VALUE(AU1335),VALUE(AV1335),VALUE(AW1335),VALUE(AX1335),VALUE(AY1335),VALUE(AZ1335),VALUE(BB1335),VALUE(BC1335),VALUE(BD1335),VALUE(BE1335),VALUE(BF1335),VALUE(BG1335),VALUE(BH1335),VALUE(BI1335),VALUE(BJ1335),VALUE(BK1335),VALUE(BL1335),VALUE(BM1335),VALUE(BN1335),VALUE(BO1335),VALUE(BP1335),VALUE(BQ1335),VALUE(BR1335),VALUE(BS1335),VALUE(BT1335),VALUE(BU1335),VALUE(BV1335),VALUE(BW1335))</f>
        <v/>
      </c>
      <c r="BZ1335" s="307" t="n"/>
      <c r="CA1335" s="307" t="n"/>
      <c r="CB1335" s="307" t="n"/>
      <c r="CC1335" s="307" t="n"/>
      <c r="CD1335" s="307" t="n"/>
      <c r="CE1335" s="307" t="n"/>
      <c r="CF1335" s="307" t="n"/>
      <c r="CG1335" s="307" t="n"/>
      <c r="CH1335" s="307" t="n"/>
      <c r="CI1335" s="307" t="n"/>
      <c r="CJ1335" s="307" t="n"/>
      <c r="CK1335" s="307" t="n"/>
      <c r="CL1335" s="307" t="n"/>
      <c r="CM1335" s="307" t="n"/>
      <c r="CN1335" s="307" t="n"/>
      <c r="CO1335" s="307" t="n"/>
      <c r="CP1335" s="307" t="n"/>
      <c r="CQ1335" s="307" t="n"/>
      <c r="CR1335" s="279" t="inlineStr"/>
      <c r="CS1335" s="280">
        <f>AVERAGE(Value(BY1335),value(CR1335))</f>
        <v/>
      </c>
      <c r="CT1335" s="421">
        <f>(IF(OR(MediaScorecard!BG1822="x", MediaScorecard!BH1822="x",MediaScorecard!BI1822="x",MediaScorecard!BJ1822="x",MediaScorecard!BK1822="x"),1, 2))</f>
        <v/>
      </c>
      <c r="CU1335" s="308" t="n"/>
      <c r="CV1335" s="308" t="n"/>
      <c r="CW1335" s="308" t="n"/>
      <c r="CX1335" s="309" t="n"/>
      <c r="CY1335" s="308" t="n"/>
      <c r="CZ1335" s="308" t="n"/>
      <c r="DA1335" s="308" t="n"/>
    </row>
    <row r="1336" ht="21" customHeight="1" s="590">
      <c r="A1336" s="421" t="n"/>
      <c r="B1336" s="270" t="n"/>
      <c r="C1336" s="266" t="n"/>
      <c r="D1336" s="267" t="inlineStr"/>
      <c r="E1336" s="267" t="inlineStr"/>
      <c r="F1336" s="268" t="inlineStr"/>
      <c r="G1336" s="421" t="n"/>
      <c r="H1336" s="269" t="n"/>
      <c r="I1336" s="421" t="n"/>
      <c r="J1336" s="421" t="n"/>
      <c r="K1336" s="421" t="n"/>
      <c r="L1336" s="421" t="n"/>
      <c r="M1336" s="421" t="n"/>
      <c r="N1336" s="421" t="n"/>
      <c r="O1336" s="421" t="n"/>
      <c r="P1336" s="421" t="n"/>
      <c r="Q1336" s="421" t="n"/>
      <c r="R1336" s="270" t="n"/>
      <c r="S1336" s="421" t="n"/>
      <c r="T1336" s="421" t="n"/>
      <c r="U1336" s="421" t="n"/>
      <c r="V1336" s="421" t="n"/>
      <c r="W1336" s="421" t="n"/>
      <c r="X1336" s="421" t="n"/>
      <c r="Y1336" s="421" t="n"/>
      <c r="Z1336" s="421" t="n"/>
      <c r="AA1336" s="421" t="n"/>
      <c r="AB1336" s="421" t="n"/>
      <c r="AC1336" s="421" t="n"/>
      <c r="AD1336" s="421" t="n"/>
      <c r="AE1336" s="421" t="n"/>
      <c r="AF1336" s="421" t="n"/>
      <c r="AG1336" s="421" t="n"/>
      <c r="AH1336" s="421" t="n"/>
      <c r="AI1336" s="421" t="n"/>
      <c r="AJ1336" s="297" t="n"/>
      <c r="AK1336" s="297" t="n"/>
      <c r="AL1336" s="284" t="n"/>
      <c r="AM1336" s="297" t="n"/>
      <c r="AN1336" s="285" t="n"/>
      <c r="AO1336" s="297" t="n"/>
      <c r="AP1336" s="297" t="n"/>
      <c r="AQ1336" s="297" t="n"/>
      <c r="AR1336" s="297" t="n"/>
      <c r="AS1336" s="297" t="n"/>
      <c r="AT1336" s="285" t="inlineStr">
        <is>
          <t>0</t>
        </is>
      </c>
      <c r="AU1336" s="297" t="inlineStr">
        <is>
          <t>0</t>
        </is>
      </c>
      <c r="AV1336" s="297" t="inlineStr">
        <is>
          <t>0</t>
        </is>
      </c>
      <c r="AW1336" s="297" t="inlineStr">
        <is>
          <t>0</t>
        </is>
      </c>
      <c r="AX1336" s="297" t="inlineStr">
        <is>
          <t>0</t>
        </is>
      </c>
      <c r="AY1336" s="286" t="inlineStr">
        <is>
          <t>0</t>
        </is>
      </c>
      <c r="AZ1336" s="286" t="inlineStr">
        <is>
          <t>0</t>
        </is>
      </c>
      <c r="BA1336" s="287" t="inlineStr">
        <is>
          <t>0</t>
        </is>
      </c>
      <c r="BB1336" s="286" t="inlineStr">
        <is>
          <t>0</t>
        </is>
      </c>
      <c r="BC1336" s="286" t="inlineStr">
        <is>
          <t>0</t>
        </is>
      </c>
      <c r="BD1336" s="286" t="inlineStr">
        <is>
          <t>0</t>
        </is>
      </c>
      <c r="BE1336" s="286" t="inlineStr">
        <is>
          <t>0</t>
        </is>
      </c>
      <c r="BF1336" s="286" t="inlineStr">
        <is>
          <t>0</t>
        </is>
      </c>
      <c r="BG1336" s="286" t="inlineStr">
        <is>
          <t>0</t>
        </is>
      </c>
      <c r="BH1336" s="297" t="inlineStr">
        <is>
          <t>0</t>
        </is>
      </c>
      <c r="BI1336" s="297" t="inlineStr">
        <is>
          <t>0</t>
        </is>
      </c>
      <c r="BJ1336" s="297" t="inlineStr">
        <is>
          <t>0</t>
        </is>
      </c>
      <c r="BK1336" s="297" t="inlineStr">
        <is>
          <t>0</t>
        </is>
      </c>
      <c r="BL1336" s="297" t="inlineStr">
        <is>
          <t>0</t>
        </is>
      </c>
      <c r="BM1336" s="297" t="inlineStr">
        <is>
          <t>0</t>
        </is>
      </c>
      <c r="BN1336" s="297" t="inlineStr">
        <is>
          <t>0</t>
        </is>
      </c>
      <c r="BO1336" s="285" t="inlineStr">
        <is>
          <t>0</t>
        </is>
      </c>
      <c r="BP1336" s="297" t="inlineStr">
        <is>
          <t>0</t>
        </is>
      </c>
      <c r="BQ1336" s="297" t="inlineStr">
        <is>
          <t>0</t>
        </is>
      </c>
      <c r="BR1336" s="297" t="inlineStr">
        <is>
          <t>0</t>
        </is>
      </c>
      <c r="BS1336" s="297" t="inlineStr">
        <is>
          <t>0</t>
        </is>
      </c>
      <c r="BT1336" s="297" t="inlineStr">
        <is>
          <t>0</t>
        </is>
      </c>
      <c r="BU1336" s="297" t="inlineStr">
        <is>
          <t>0</t>
        </is>
      </c>
      <c r="BV1336" s="297" t="inlineStr">
        <is>
          <t>0</t>
        </is>
      </c>
      <c r="BW1336" s="288" t="inlineStr">
        <is>
          <t>0</t>
        </is>
      </c>
      <c r="BX1336" s="276">
        <f>SUM(IF(COUNTIF(#REF!, "*1.*"), 2, 0), IF(COUNTIF(#REF!, "*2.*"), 2, 0), IF(COUNTIF(#REF!, "*3.*"), 2, 0), IF(COUNTIF(#REF!, "*4.*"), 2, 0), IF(COUNTIF(#REF!, "*5.*"), 2, 0), IF(COUNTIF(#REF!, "*6.*"), 2, 0))</f>
        <v/>
      </c>
      <c r="BY1336" s="277">
        <f t="array" ref="BY1336">SUM(VALUE(AT1336),VALUE(AU1336),VALUE(AV1336),VALUE(AW1336),VALUE(AX1336),VALUE(AY1336),VALUE(AZ1336),VALUE(BB1336),VALUE(BC1336),VALUE(BD1336),VALUE(BE1336),VALUE(BF1336),VALUE(BG1336),VALUE(BH1336),VALUE(BI1336),VALUE(BJ1336),VALUE(BK1336),VALUE(BL1336),VALUE(BM1336),VALUE(BN1336),VALUE(BO1336),VALUE(BP1336),VALUE(BQ1336),VALUE(BR1336),VALUE(BS1336),VALUE(BT1336),VALUE(BU1336),VALUE(BV1336),VALUE(BW1336))</f>
        <v/>
      </c>
      <c r="BZ1336" s="307" t="n"/>
      <c r="CA1336" s="307" t="n"/>
      <c r="CB1336" s="307" t="n"/>
      <c r="CC1336" s="307" t="n"/>
      <c r="CD1336" s="307" t="n"/>
      <c r="CE1336" s="307" t="n"/>
      <c r="CF1336" s="307" t="n"/>
      <c r="CG1336" s="307" t="n"/>
      <c r="CH1336" s="307" t="n"/>
      <c r="CI1336" s="307" t="n"/>
      <c r="CJ1336" s="307" t="n"/>
      <c r="CK1336" s="307" t="n"/>
      <c r="CL1336" s="307" t="n"/>
      <c r="CM1336" s="307" t="n"/>
      <c r="CN1336" s="307" t="n"/>
      <c r="CO1336" s="307" t="n"/>
      <c r="CP1336" s="307" t="n"/>
      <c r="CQ1336" s="307" t="n"/>
      <c r="CR1336" s="279" t="inlineStr"/>
      <c r="CS1336" s="280">
        <f>AVERAGE(Value(BY1336),value(CR1336))</f>
        <v/>
      </c>
      <c r="CT1336" s="421">
        <f>(IF(OR(MediaScorecard!BG1823="x", MediaScorecard!BH1823="x",MediaScorecard!BI1823="x",MediaScorecard!BJ1823="x",MediaScorecard!BK1823="x"),1, 2))</f>
        <v/>
      </c>
      <c r="CU1336" s="308" t="n"/>
      <c r="CV1336" s="308" t="n"/>
      <c r="CW1336" s="308" t="n"/>
      <c r="CX1336" s="309" t="n"/>
      <c r="CY1336" s="308" t="n"/>
      <c r="CZ1336" s="308" t="n"/>
      <c r="DA1336" s="308" t="n"/>
    </row>
    <row r="1337" ht="21" customHeight="1" s="590">
      <c r="A1337" s="421" t="n"/>
      <c r="B1337" s="270" t="n"/>
      <c r="C1337" s="266" t="n"/>
      <c r="D1337" s="267" t="inlineStr"/>
      <c r="E1337" s="267" t="inlineStr"/>
      <c r="F1337" s="268" t="inlineStr"/>
      <c r="G1337" s="421" t="n"/>
      <c r="H1337" s="269" t="n"/>
      <c r="I1337" s="421" t="n"/>
      <c r="J1337" s="421" t="n"/>
      <c r="K1337" s="421" t="n"/>
      <c r="L1337" s="421" t="n"/>
      <c r="M1337" s="421" t="n"/>
      <c r="N1337" s="421" t="n"/>
      <c r="O1337" s="421" t="n"/>
      <c r="P1337" s="421" t="n"/>
      <c r="Q1337" s="421" t="n"/>
      <c r="R1337" s="270" t="n"/>
      <c r="S1337" s="421" t="n"/>
      <c r="T1337" s="421" t="n"/>
      <c r="U1337" s="421" t="n"/>
      <c r="V1337" s="421" t="n"/>
      <c r="W1337" s="421" t="n"/>
      <c r="X1337" s="421" t="n"/>
      <c r="Y1337" s="421" t="n"/>
      <c r="Z1337" s="421" t="n"/>
      <c r="AA1337" s="421" t="n"/>
      <c r="AB1337" s="421" t="n"/>
      <c r="AC1337" s="421" t="n"/>
      <c r="AD1337" s="421" t="n"/>
      <c r="AE1337" s="421" t="n"/>
      <c r="AF1337" s="421" t="n"/>
      <c r="AG1337" s="421" t="n"/>
      <c r="AH1337" s="421" t="n"/>
      <c r="AI1337" s="421" t="n"/>
      <c r="AJ1337" s="297" t="n"/>
      <c r="AK1337" s="297" t="n"/>
      <c r="AL1337" s="284" t="n"/>
      <c r="AM1337" s="297" t="n"/>
      <c r="AN1337" s="285" t="n"/>
      <c r="AO1337" s="297" t="n"/>
      <c r="AP1337" s="297" t="n"/>
      <c r="AQ1337" s="297" t="n"/>
      <c r="AR1337" s="297" t="n"/>
      <c r="AS1337" s="297" t="n"/>
      <c r="AT1337" s="285" t="inlineStr">
        <is>
          <t>0</t>
        </is>
      </c>
      <c r="AU1337" s="297" t="inlineStr">
        <is>
          <t>0</t>
        </is>
      </c>
      <c r="AV1337" s="297" t="inlineStr">
        <is>
          <t>0</t>
        </is>
      </c>
      <c r="AW1337" s="297" t="inlineStr">
        <is>
          <t>0</t>
        </is>
      </c>
      <c r="AX1337" s="297" t="inlineStr">
        <is>
          <t>0</t>
        </is>
      </c>
      <c r="AY1337" s="286" t="inlineStr">
        <is>
          <t>0</t>
        </is>
      </c>
      <c r="AZ1337" s="286" t="inlineStr">
        <is>
          <t>0</t>
        </is>
      </c>
      <c r="BA1337" s="287" t="inlineStr">
        <is>
          <t>0</t>
        </is>
      </c>
      <c r="BB1337" s="286" t="inlineStr">
        <is>
          <t>0</t>
        </is>
      </c>
      <c r="BC1337" s="286" t="inlineStr">
        <is>
          <t>0</t>
        </is>
      </c>
      <c r="BD1337" s="286" t="inlineStr">
        <is>
          <t>0</t>
        </is>
      </c>
      <c r="BE1337" s="286" t="inlineStr">
        <is>
          <t>0</t>
        </is>
      </c>
      <c r="BF1337" s="286" t="inlineStr">
        <is>
          <t>0</t>
        </is>
      </c>
      <c r="BG1337" s="286" t="inlineStr">
        <is>
          <t>0</t>
        </is>
      </c>
      <c r="BH1337" s="297" t="inlineStr">
        <is>
          <t>0</t>
        </is>
      </c>
      <c r="BI1337" s="297" t="inlineStr">
        <is>
          <t>0</t>
        </is>
      </c>
      <c r="BJ1337" s="297" t="inlineStr">
        <is>
          <t>0</t>
        </is>
      </c>
      <c r="BK1337" s="297" t="inlineStr">
        <is>
          <t>0</t>
        </is>
      </c>
      <c r="BL1337" s="297" t="inlineStr">
        <is>
          <t>0</t>
        </is>
      </c>
      <c r="BM1337" s="297" t="inlineStr">
        <is>
          <t>0</t>
        </is>
      </c>
      <c r="BN1337" s="297" t="inlineStr">
        <is>
          <t>0</t>
        </is>
      </c>
      <c r="BO1337" s="285" t="inlineStr">
        <is>
          <t>0</t>
        </is>
      </c>
      <c r="BP1337" s="297" t="inlineStr">
        <is>
          <t>0</t>
        </is>
      </c>
      <c r="BQ1337" s="297" t="inlineStr">
        <is>
          <t>0</t>
        </is>
      </c>
      <c r="BR1337" s="297" t="inlineStr">
        <is>
          <t>0</t>
        </is>
      </c>
      <c r="BS1337" s="297" t="inlineStr">
        <is>
          <t>0</t>
        </is>
      </c>
      <c r="BT1337" s="297" t="inlineStr">
        <is>
          <t>0</t>
        </is>
      </c>
      <c r="BU1337" s="297" t="inlineStr">
        <is>
          <t>0</t>
        </is>
      </c>
      <c r="BV1337" s="297" t="inlineStr">
        <is>
          <t>0</t>
        </is>
      </c>
      <c r="BW1337" s="288" t="inlineStr">
        <is>
          <t>0</t>
        </is>
      </c>
      <c r="BX1337" s="276">
        <f>SUM(IF(COUNTIF(#REF!, "*1.*"), 2, 0), IF(COUNTIF(#REF!, "*2.*"), 2, 0), IF(COUNTIF(#REF!, "*3.*"), 2, 0), IF(COUNTIF(#REF!, "*4.*"), 2, 0), IF(COUNTIF(#REF!, "*5.*"), 2, 0), IF(COUNTIF(#REF!, "*6.*"), 2, 0))</f>
        <v/>
      </c>
      <c r="BY1337" s="277">
        <f t="array" ref="BY1337">SUM(VALUE(AT1337),VALUE(AU1337),VALUE(AV1337),VALUE(AW1337),VALUE(AX1337),VALUE(AY1337),VALUE(AZ1337),VALUE(BB1337),VALUE(BC1337),VALUE(BD1337),VALUE(BE1337),VALUE(BF1337),VALUE(BG1337),VALUE(BH1337),VALUE(BI1337),VALUE(BJ1337),VALUE(BK1337),VALUE(BL1337),VALUE(BM1337),VALUE(BN1337),VALUE(BO1337),VALUE(BP1337),VALUE(BQ1337),VALUE(BR1337),VALUE(BS1337),VALUE(BT1337),VALUE(BU1337),VALUE(BV1337),VALUE(BW1337))</f>
        <v/>
      </c>
      <c r="BZ1337" s="307" t="n"/>
      <c r="CA1337" s="307" t="n"/>
      <c r="CB1337" s="307" t="n"/>
      <c r="CC1337" s="307" t="n"/>
      <c r="CD1337" s="307" t="n"/>
      <c r="CE1337" s="307" t="n"/>
      <c r="CF1337" s="307" t="n"/>
      <c r="CG1337" s="307" t="n"/>
      <c r="CH1337" s="307" t="n"/>
      <c r="CI1337" s="307" t="n"/>
      <c r="CJ1337" s="307" t="n"/>
      <c r="CK1337" s="307" t="n"/>
      <c r="CL1337" s="307" t="n"/>
      <c r="CM1337" s="307" t="n"/>
      <c r="CN1337" s="307" t="n"/>
      <c r="CO1337" s="307" t="n"/>
      <c r="CP1337" s="307" t="n"/>
      <c r="CQ1337" s="307" t="n"/>
      <c r="CR1337" s="279" t="inlineStr"/>
      <c r="CS1337" s="280">
        <f>AVERAGE(Value(BY1337),value(CR1337))</f>
        <v/>
      </c>
      <c r="CT1337" s="421">
        <f>(IF(OR(MediaScorecard!BG1824="x", MediaScorecard!BH1824="x",MediaScorecard!BI1824="x",MediaScorecard!BJ1824="x",MediaScorecard!BK1824="x"),1, 2))</f>
        <v/>
      </c>
      <c r="CU1337" s="308" t="n"/>
      <c r="CV1337" s="308" t="n"/>
      <c r="CW1337" s="308" t="n"/>
      <c r="CX1337" s="309" t="n"/>
      <c r="CY1337" s="308" t="n"/>
      <c r="CZ1337" s="308" t="n"/>
      <c r="DA1337" s="308" t="n"/>
    </row>
    <row r="1338" ht="21" customHeight="1" s="590">
      <c r="A1338" s="421" t="n"/>
      <c r="B1338" s="270" t="n"/>
      <c r="C1338" s="266" t="n"/>
      <c r="D1338" s="267" t="inlineStr"/>
      <c r="E1338" s="267" t="inlineStr"/>
      <c r="F1338" s="268" t="inlineStr"/>
      <c r="G1338" s="421" t="n"/>
      <c r="H1338" s="269" t="n"/>
      <c r="I1338" s="421" t="n"/>
      <c r="J1338" s="421" t="n"/>
      <c r="K1338" s="421" t="n"/>
      <c r="L1338" s="421" t="n"/>
      <c r="M1338" s="421" t="n"/>
      <c r="N1338" s="421" t="n"/>
      <c r="O1338" s="421" t="n"/>
      <c r="P1338" s="421" t="n"/>
      <c r="Q1338" s="421" t="n"/>
      <c r="R1338" s="270" t="n"/>
      <c r="S1338" s="421" t="n"/>
      <c r="T1338" s="421" t="n"/>
      <c r="U1338" s="421" t="n"/>
      <c r="V1338" s="421" t="n"/>
      <c r="W1338" s="421" t="n"/>
      <c r="X1338" s="421" t="n"/>
      <c r="Y1338" s="421" t="n"/>
      <c r="Z1338" s="421" t="n"/>
      <c r="AA1338" s="421" t="n"/>
      <c r="AB1338" s="421" t="n"/>
      <c r="AC1338" s="421" t="n"/>
      <c r="AD1338" s="421" t="n"/>
      <c r="AE1338" s="421" t="n"/>
      <c r="AF1338" s="421" t="n"/>
      <c r="AG1338" s="421" t="n"/>
      <c r="AH1338" s="421" t="n"/>
      <c r="AI1338" s="421" t="n"/>
      <c r="AJ1338" s="297" t="n"/>
      <c r="AK1338" s="297" t="n"/>
      <c r="AL1338" s="284" t="n"/>
      <c r="AM1338" s="297" t="n"/>
      <c r="AN1338" s="285" t="n"/>
      <c r="AO1338" s="297" t="n"/>
      <c r="AP1338" s="297" t="n"/>
      <c r="AQ1338" s="297" t="n"/>
      <c r="AR1338" s="297" t="n"/>
      <c r="AS1338" s="297" t="n"/>
      <c r="AT1338" s="285" t="inlineStr">
        <is>
          <t>0</t>
        </is>
      </c>
      <c r="AU1338" s="297" t="inlineStr">
        <is>
          <t>0</t>
        </is>
      </c>
      <c r="AV1338" s="297" t="inlineStr">
        <is>
          <t>0</t>
        </is>
      </c>
      <c r="AW1338" s="297" t="inlineStr">
        <is>
          <t>0</t>
        </is>
      </c>
      <c r="AX1338" s="297" t="inlineStr">
        <is>
          <t>0</t>
        </is>
      </c>
      <c r="AY1338" s="286" t="inlineStr">
        <is>
          <t>0</t>
        </is>
      </c>
      <c r="AZ1338" s="286" t="inlineStr">
        <is>
          <t>0</t>
        </is>
      </c>
      <c r="BA1338" s="287" t="inlineStr">
        <is>
          <t>0</t>
        </is>
      </c>
      <c r="BB1338" s="286" t="inlineStr">
        <is>
          <t>0</t>
        </is>
      </c>
      <c r="BC1338" s="286" t="inlineStr">
        <is>
          <t>0</t>
        </is>
      </c>
      <c r="BD1338" s="286" t="inlineStr">
        <is>
          <t>0</t>
        </is>
      </c>
      <c r="BE1338" s="286" t="inlineStr">
        <is>
          <t>0</t>
        </is>
      </c>
      <c r="BF1338" s="286" t="inlineStr">
        <is>
          <t>0</t>
        </is>
      </c>
      <c r="BG1338" s="286" t="inlineStr">
        <is>
          <t>0</t>
        </is>
      </c>
      <c r="BH1338" s="297" t="inlineStr">
        <is>
          <t>0</t>
        </is>
      </c>
      <c r="BI1338" s="297" t="inlineStr">
        <is>
          <t>0</t>
        </is>
      </c>
      <c r="BJ1338" s="297" t="inlineStr">
        <is>
          <t>0</t>
        </is>
      </c>
      <c r="BK1338" s="297" t="inlineStr">
        <is>
          <t>0</t>
        </is>
      </c>
      <c r="BL1338" s="297" t="inlineStr">
        <is>
          <t>0</t>
        </is>
      </c>
      <c r="BM1338" s="297" t="inlineStr">
        <is>
          <t>0</t>
        </is>
      </c>
      <c r="BN1338" s="297" t="inlineStr">
        <is>
          <t>0</t>
        </is>
      </c>
      <c r="BO1338" s="285" t="inlineStr">
        <is>
          <t>0</t>
        </is>
      </c>
      <c r="BP1338" s="297" t="inlineStr">
        <is>
          <t>0</t>
        </is>
      </c>
      <c r="BQ1338" s="297" t="inlineStr">
        <is>
          <t>0</t>
        </is>
      </c>
      <c r="BR1338" s="297" t="inlineStr">
        <is>
          <t>0</t>
        </is>
      </c>
      <c r="BS1338" s="297" t="inlineStr">
        <is>
          <t>0</t>
        </is>
      </c>
      <c r="BT1338" s="297" t="inlineStr">
        <is>
          <t>0</t>
        </is>
      </c>
      <c r="BU1338" s="297" t="inlineStr">
        <is>
          <t>0</t>
        </is>
      </c>
      <c r="BV1338" s="297" t="inlineStr">
        <is>
          <t>0</t>
        </is>
      </c>
      <c r="BW1338" s="288" t="inlineStr">
        <is>
          <t>0</t>
        </is>
      </c>
      <c r="BX1338" s="276">
        <f>SUM(IF(COUNTIF(#REF!, "*1.*"), 2, 0), IF(COUNTIF(#REF!, "*2.*"), 2, 0), IF(COUNTIF(#REF!, "*3.*"), 2, 0), IF(COUNTIF(#REF!, "*4.*"), 2, 0), IF(COUNTIF(#REF!, "*5.*"), 2, 0), IF(COUNTIF(#REF!, "*6.*"), 2, 0))</f>
        <v/>
      </c>
      <c r="BY1338" s="277">
        <f t="array" ref="BY1338">SUM(VALUE(AT1338),VALUE(AU1338),VALUE(AV1338),VALUE(AW1338),VALUE(AX1338),VALUE(AY1338),VALUE(AZ1338),VALUE(BB1338),VALUE(BC1338),VALUE(BD1338),VALUE(BE1338),VALUE(BF1338),VALUE(BG1338),VALUE(BH1338),VALUE(BI1338),VALUE(BJ1338),VALUE(BK1338),VALUE(BL1338),VALUE(BM1338),VALUE(BN1338),VALUE(BO1338),VALUE(BP1338),VALUE(BQ1338),VALUE(BR1338),VALUE(BS1338),VALUE(BT1338),VALUE(BU1338),VALUE(BV1338),VALUE(BW1338))</f>
        <v/>
      </c>
      <c r="BZ1338" s="307" t="n"/>
      <c r="CA1338" s="307" t="n"/>
      <c r="CB1338" s="307" t="n"/>
      <c r="CC1338" s="307" t="n"/>
      <c r="CD1338" s="307" t="n"/>
      <c r="CE1338" s="307" t="n"/>
      <c r="CF1338" s="307" t="n"/>
      <c r="CG1338" s="307" t="n"/>
      <c r="CH1338" s="307" t="n"/>
      <c r="CI1338" s="307" t="n"/>
      <c r="CJ1338" s="307" t="n"/>
      <c r="CK1338" s="307" t="n"/>
      <c r="CL1338" s="307" t="n"/>
      <c r="CM1338" s="307" t="n"/>
      <c r="CN1338" s="307" t="n"/>
      <c r="CO1338" s="307" t="n"/>
      <c r="CP1338" s="307" t="n"/>
      <c r="CQ1338" s="307" t="n"/>
      <c r="CR1338" s="279" t="inlineStr"/>
      <c r="CS1338" s="280">
        <f>AVERAGE(Value(BY1338),value(CR1338))</f>
        <v/>
      </c>
      <c r="CT1338" s="421">
        <f>(IF(OR(MediaScorecard!BG1825="x", MediaScorecard!BH1825="x",MediaScorecard!BI1825="x",MediaScorecard!BJ1825="x",MediaScorecard!BK1825="x"),1, 2))</f>
        <v/>
      </c>
      <c r="CU1338" s="308" t="n"/>
      <c r="CV1338" s="308" t="n"/>
      <c r="CW1338" s="308" t="n"/>
      <c r="CX1338" s="309" t="n"/>
      <c r="CY1338" s="308" t="n"/>
      <c r="CZ1338" s="308" t="n"/>
      <c r="DA1338" s="308" t="n"/>
    </row>
    <row r="1339" ht="21" customHeight="1" s="590">
      <c r="A1339" s="421" t="n"/>
      <c r="B1339" s="270" t="n"/>
      <c r="C1339" s="266" t="n"/>
      <c r="D1339" s="267" t="inlineStr"/>
      <c r="E1339" s="267" t="inlineStr"/>
      <c r="F1339" s="268" t="inlineStr"/>
      <c r="G1339" s="421" t="n"/>
      <c r="H1339" s="269" t="n"/>
      <c r="I1339" s="421" t="n"/>
      <c r="J1339" s="421" t="n"/>
      <c r="K1339" s="421" t="n"/>
      <c r="L1339" s="421" t="n"/>
      <c r="M1339" s="421" t="n"/>
      <c r="N1339" s="421" t="n"/>
      <c r="O1339" s="421" t="n"/>
      <c r="P1339" s="421" t="n"/>
      <c r="Q1339" s="421" t="n"/>
      <c r="R1339" s="270" t="n"/>
      <c r="S1339" s="421" t="n"/>
      <c r="T1339" s="421" t="n"/>
      <c r="U1339" s="421" t="n"/>
      <c r="V1339" s="421" t="n"/>
      <c r="W1339" s="421" t="n"/>
      <c r="X1339" s="421" t="n"/>
      <c r="Y1339" s="421" t="n"/>
      <c r="Z1339" s="421" t="n"/>
      <c r="AA1339" s="421" t="n"/>
      <c r="AB1339" s="421" t="n"/>
      <c r="AC1339" s="421" t="n"/>
      <c r="AD1339" s="421" t="n"/>
      <c r="AE1339" s="421" t="n"/>
      <c r="AF1339" s="421" t="n"/>
      <c r="AG1339" s="421" t="n"/>
      <c r="AH1339" s="421" t="n"/>
      <c r="AI1339" s="421" t="n"/>
      <c r="AJ1339" s="297" t="n"/>
      <c r="AK1339" s="297" t="n"/>
      <c r="AL1339" s="284" t="n"/>
      <c r="AM1339" s="297" t="n"/>
      <c r="AN1339" s="285" t="n"/>
      <c r="AO1339" s="297" t="n"/>
      <c r="AP1339" s="297" t="n"/>
      <c r="AQ1339" s="297" t="n"/>
      <c r="AR1339" s="297" t="n"/>
      <c r="AS1339" s="297" t="n"/>
      <c r="AT1339" s="285" t="inlineStr">
        <is>
          <t>0</t>
        </is>
      </c>
      <c r="AU1339" s="297" t="inlineStr">
        <is>
          <t>0</t>
        </is>
      </c>
      <c r="AV1339" s="297" t="inlineStr">
        <is>
          <t>0</t>
        </is>
      </c>
      <c r="AW1339" s="297" t="inlineStr">
        <is>
          <t>0</t>
        </is>
      </c>
      <c r="AX1339" s="297" t="inlineStr">
        <is>
          <t>0</t>
        </is>
      </c>
      <c r="AY1339" s="286" t="inlineStr">
        <is>
          <t>0</t>
        </is>
      </c>
      <c r="AZ1339" s="286" t="inlineStr">
        <is>
          <t>0</t>
        </is>
      </c>
      <c r="BA1339" s="287" t="inlineStr">
        <is>
          <t>0</t>
        </is>
      </c>
      <c r="BB1339" s="286" t="inlineStr">
        <is>
          <t>0</t>
        </is>
      </c>
      <c r="BC1339" s="286" t="inlineStr">
        <is>
          <t>0</t>
        </is>
      </c>
      <c r="BD1339" s="286" t="inlineStr">
        <is>
          <t>0</t>
        </is>
      </c>
      <c r="BE1339" s="286" t="inlineStr">
        <is>
          <t>0</t>
        </is>
      </c>
      <c r="BF1339" s="286" t="inlineStr">
        <is>
          <t>0</t>
        </is>
      </c>
      <c r="BG1339" s="286" t="inlineStr">
        <is>
          <t>0</t>
        </is>
      </c>
      <c r="BH1339" s="297" t="inlineStr">
        <is>
          <t>0</t>
        </is>
      </c>
      <c r="BI1339" s="297" t="inlineStr">
        <is>
          <t>0</t>
        </is>
      </c>
      <c r="BJ1339" s="297" t="inlineStr">
        <is>
          <t>0</t>
        </is>
      </c>
      <c r="BK1339" s="297" t="inlineStr">
        <is>
          <t>0</t>
        </is>
      </c>
      <c r="BL1339" s="297" t="inlineStr">
        <is>
          <t>0</t>
        </is>
      </c>
      <c r="BM1339" s="297" t="inlineStr">
        <is>
          <t>0</t>
        </is>
      </c>
      <c r="BN1339" s="297" t="inlineStr">
        <is>
          <t>0</t>
        </is>
      </c>
      <c r="BO1339" s="285" t="inlineStr">
        <is>
          <t>0</t>
        </is>
      </c>
      <c r="BP1339" s="297" t="inlineStr">
        <is>
          <t>0</t>
        </is>
      </c>
      <c r="BQ1339" s="297" t="inlineStr">
        <is>
          <t>0</t>
        </is>
      </c>
      <c r="BR1339" s="297" t="inlineStr">
        <is>
          <t>0</t>
        </is>
      </c>
      <c r="BS1339" s="297" t="inlineStr">
        <is>
          <t>0</t>
        </is>
      </c>
      <c r="BT1339" s="297" t="inlineStr">
        <is>
          <t>0</t>
        </is>
      </c>
      <c r="BU1339" s="297" t="inlineStr">
        <is>
          <t>0</t>
        </is>
      </c>
      <c r="BV1339" s="297" t="inlineStr">
        <is>
          <t>0</t>
        </is>
      </c>
      <c r="BW1339" s="288" t="inlineStr">
        <is>
          <t>0</t>
        </is>
      </c>
      <c r="BX1339" s="276">
        <f>SUM(IF(COUNTIF(#REF!, "*1.*"), 2, 0), IF(COUNTIF(#REF!, "*2.*"), 2, 0), IF(COUNTIF(#REF!, "*3.*"), 2, 0), IF(COUNTIF(#REF!, "*4.*"), 2, 0), IF(COUNTIF(#REF!, "*5.*"), 2, 0), IF(COUNTIF(#REF!, "*6.*"), 2, 0))</f>
        <v/>
      </c>
      <c r="BY1339" s="277">
        <f t="array" ref="BY1339">SUM(VALUE(AT1339),VALUE(AU1339),VALUE(AV1339),VALUE(AW1339),VALUE(AX1339),VALUE(AY1339),VALUE(AZ1339),VALUE(BB1339),VALUE(BC1339),VALUE(BD1339),VALUE(BE1339),VALUE(BF1339),VALUE(BG1339),VALUE(BH1339),VALUE(BI1339),VALUE(BJ1339),VALUE(BK1339),VALUE(BL1339),VALUE(BM1339),VALUE(BN1339),VALUE(BO1339),VALUE(BP1339),VALUE(BQ1339),VALUE(BR1339),VALUE(BS1339),VALUE(BT1339),VALUE(BU1339),VALUE(BV1339),VALUE(BW1339))</f>
        <v/>
      </c>
      <c r="BZ1339" s="307" t="n"/>
      <c r="CA1339" s="307" t="n"/>
      <c r="CB1339" s="307" t="n"/>
      <c r="CC1339" s="307" t="n"/>
      <c r="CD1339" s="307" t="n"/>
      <c r="CE1339" s="307" t="n"/>
      <c r="CF1339" s="307" t="n"/>
      <c r="CG1339" s="307" t="n"/>
      <c r="CH1339" s="307" t="n"/>
      <c r="CI1339" s="307" t="n"/>
      <c r="CJ1339" s="307" t="n"/>
      <c r="CK1339" s="307" t="n"/>
      <c r="CL1339" s="307" t="n"/>
      <c r="CM1339" s="307" t="n"/>
      <c r="CN1339" s="307" t="n"/>
      <c r="CO1339" s="307" t="n"/>
      <c r="CP1339" s="307" t="n"/>
      <c r="CQ1339" s="307" t="n"/>
      <c r="CR1339" s="279" t="inlineStr"/>
      <c r="CS1339" s="280">
        <f>AVERAGE(Value(BY1339),value(CR1339))</f>
        <v/>
      </c>
      <c r="CT1339" s="421">
        <f>(IF(OR(MediaScorecard!BG1826="x", MediaScorecard!BH1826="x",MediaScorecard!BI1826="x",MediaScorecard!BJ1826="x",MediaScorecard!BK1826="x"),1, 2))</f>
        <v/>
      </c>
      <c r="CU1339" s="308" t="n"/>
      <c r="CV1339" s="308" t="n"/>
      <c r="CW1339" s="308" t="n"/>
      <c r="CX1339" s="309" t="n"/>
      <c r="CY1339" s="308" t="n"/>
      <c r="CZ1339" s="308" t="n"/>
      <c r="DA1339" s="308" t="n"/>
    </row>
    <row r="1340" ht="21" customHeight="1" s="590">
      <c r="A1340" s="421" t="n"/>
      <c r="B1340" s="270" t="n"/>
      <c r="C1340" s="266" t="n"/>
      <c r="D1340" s="267" t="inlineStr"/>
      <c r="E1340" s="267" t="inlineStr"/>
      <c r="F1340" s="268" t="inlineStr"/>
      <c r="G1340" s="421" t="n"/>
      <c r="H1340" s="269" t="n"/>
      <c r="I1340" s="421" t="n"/>
      <c r="J1340" s="421" t="n"/>
      <c r="K1340" s="421" t="n"/>
      <c r="L1340" s="421" t="n"/>
      <c r="M1340" s="421" t="n"/>
      <c r="N1340" s="421" t="n"/>
      <c r="O1340" s="421" t="n"/>
      <c r="P1340" s="421" t="n"/>
      <c r="Q1340" s="421" t="n"/>
      <c r="R1340" s="270" t="n"/>
      <c r="S1340" s="421" t="n"/>
      <c r="T1340" s="421" t="n"/>
      <c r="U1340" s="421" t="n"/>
      <c r="V1340" s="421" t="n"/>
      <c r="W1340" s="421" t="n"/>
      <c r="X1340" s="421" t="n"/>
      <c r="Y1340" s="421" t="n"/>
      <c r="Z1340" s="421" t="n"/>
      <c r="AA1340" s="421" t="n"/>
      <c r="AB1340" s="421" t="n"/>
      <c r="AC1340" s="421" t="n"/>
      <c r="AD1340" s="421" t="n"/>
      <c r="AE1340" s="421" t="n"/>
      <c r="AF1340" s="421" t="n"/>
      <c r="AG1340" s="421" t="n"/>
      <c r="AH1340" s="421" t="n"/>
      <c r="AI1340" s="421" t="n"/>
      <c r="AJ1340" s="297" t="n"/>
      <c r="AK1340" s="297" t="n"/>
      <c r="AL1340" s="284" t="n"/>
      <c r="AM1340" s="297" t="n"/>
      <c r="AN1340" s="285" t="n"/>
      <c r="AO1340" s="297" t="n"/>
      <c r="AP1340" s="297" t="n"/>
      <c r="AQ1340" s="297" t="n"/>
      <c r="AR1340" s="297" t="n"/>
      <c r="AS1340" s="297" t="n"/>
      <c r="AT1340" s="285" t="inlineStr">
        <is>
          <t>0</t>
        </is>
      </c>
      <c r="AU1340" s="297" t="inlineStr">
        <is>
          <t>0</t>
        </is>
      </c>
      <c r="AV1340" s="297" t="inlineStr">
        <is>
          <t>0</t>
        </is>
      </c>
      <c r="AW1340" s="297" t="inlineStr">
        <is>
          <t>0</t>
        </is>
      </c>
      <c r="AX1340" s="297" t="inlineStr">
        <is>
          <t>0</t>
        </is>
      </c>
      <c r="AY1340" s="286" t="inlineStr">
        <is>
          <t>0</t>
        </is>
      </c>
      <c r="AZ1340" s="286" t="inlineStr">
        <is>
          <t>0</t>
        </is>
      </c>
      <c r="BA1340" s="287" t="inlineStr">
        <is>
          <t>0</t>
        </is>
      </c>
      <c r="BB1340" s="286" t="inlineStr">
        <is>
          <t>0</t>
        </is>
      </c>
      <c r="BC1340" s="286" t="inlineStr">
        <is>
          <t>0</t>
        </is>
      </c>
      <c r="BD1340" s="286" t="inlineStr">
        <is>
          <t>0</t>
        </is>
      </c>
      <c r="BE1340" s="286" t="inlineStr">
        <is>
          <t>0</t>
        </is>
      </c>
      <c r="BF1340" s="286" t="inlineStr">
        <is>
          <t>0</t>
        </is>
      </c>
      <c r="BG1340" s="286" t="inlineStr">
        <is>
          <t>0</t>
        </is>
      </c>
      <c r="BH1340" s="297" t="inlineStr">
        <is>
          <t>0</t>
        </is>
      </c>
      <c r="BI1340" s="297" t="inlineStr">
        <is>
          <t>0</t>
        </is>
      </c>
      <c r="BJ1340" s="297" t="inlineStr">
        <is>
          <t>0</t>
        </is>
      </c>
      <c r="BK1340" s="297" t="inlineStr">
        <is>
          <t>0</t>
        </is>
      </c>
      <c r="BL1340" s="297" t="inlineStr">
        <is>
          <t>0</t>
        </is>
      </c>
      <c r="BM1340" s="297" t="inlineStr">
        <is>
          <t>0</t>
        </is>
      </c>
      <c r="BN1340" s="297" t="inlineStr">
        <is>
          <t>0</t>
        </is>
      </c>
      <c r="BO1340" s="285" t="inlineStr">
        <is>
          <t>0</t>
        </is>
      </c>
      <c r="BP1340" s="297" t="inlineStr">
        <is>
          <t>0</t>
        </is>
      </c>
      <c r="BQ1340" s="297" t="inlineStr">
        <is>
          <t>0</t>
        </is>
      </c>
      <c r="BR1340" s="297" t="inlineStr">
        <is>
          <t>0</t>
        </is>
      </c>
      <c r="BS1340" s="297" t="inlineStr">
        <is>
          <t>0</t>
        </is>
      </c>
      <c r="BT1340" s="297" t="inlineStr">
        <is>
          <t>0</t>
        </is>
      </c>
      <c r="BU1340" s="297" t="inlineStr">
        <is>
          <t>0</t>
        </is>
      </c>
      <c r="BV1340" s="297" t="inlineStr">
        <is>
          <t>0</t>
        </is>
      </c>
      <c r="BW1340" s="288" t="inlineStr">
        <is>
          <t>0</t>
        </is>
      </c>
      <c r="BX1340" s="276">
        <f>SUM(IF(COUNTIF(#REF!, "*1.*"), 2, 0), IF(COUNTIF(#REF!, "*2.*"), 2, 0), IF(COUNTIF(#REF!, "*3.*"), 2, 0), IF(COUNTIF(#REF!, "*4.*"), 2, 0), IF(COUNTIF(#REF!, "*5.*"), 2, 0), IF(COUNTIF(#REF!, "*6.*"), 2, 0))</f>
        <v/>
      </c>
      <c r="BY1340" s="277">
        <f t="array" ref="BY1340">SUM(VALUE(AT1340),VALUE(AU1340),VALUE(AV1340),VALUE(AW1340),VALUE(AX1340),VALUE(AY1340),VALUE(AZ1340),VALUE(BB1340),VALUE(BC1340),VALUE(BD1340),VALUE(BE1340),VALUE(BF1340),VALUE(BG1340),VALUE(BH1340),VALUE(BI1340),VALUE(BJ1340),VALUE(BK1340),VALUE(BL1340),VALUE(BM1340),VALUE(BN1340),VALUE(BO1340),VALUE(BP1340),VALUE(BQ1340),VALUE(BR1340),VALUE(BS1340),VALUE(BT1340),VALUE(BU1340),VALUE(BV1340),VALUE(BW1340))</f>
        <v/>
      </c>
      <c r="BZ1340" s="307" t="n"/>
      <c r="CA1340" s="307" t="n"/>
      <c r="CB1340" s="307" t="n"/>
      <c r="CC1340" s="307" t="n"/>
      <c r="CD1340" s="307" t="n"/>
      <c r="CE1340" s="307" t="n"/>
      <c r="CF1340" s="307" t="n"/>
      <c r="CG1340" s="307" t="n"/>
      <c r="CH1340" s="307" t="n"/>
      <c r="CI1340" s="307" t="n"/>
      <c r="CJ1340" s="307" t="n"/>
      <c r="CK1340" s="307" t="n"/>
      <c r="CL1340" s="307" t="n"/>
      <c r="CM1340" s="307" t="n"/>
      <c r="CN1340" s="307" t="n"/>
      <c r="CO1340" s="307" t="n"/>
      <c r="CP1340" s="307" t="n"/>
      <c r="CQ1340" s="307" t="n"/>
      <c r="CR1340" s="279" t="inlineStr"/>
      <c r="CS1340" s="280">
        <f>AVERAGE(Value(BY1340),value(CR1340))</f>
        <v/>
      </c>
      <c r="CT1340" s="421">
        <f>(IF(OR(MediaScorecard!BG1827="x", MediaScorecard!BH1827="x",MediaScorecard!BI1827="x",MediaScorecard!BJ1827="x",MediaScorecard!BK1827="x"),1, 2))</f>
        <v/>
      </c>
      <c r="CU1340" s="308" t="n"/>
      <c r="CV1340" s="308" t="n"/>
      <c r="CW1340" s="308" t="n"/>
      <c r="CX1340" s="309" t="n"/>
      <c r="CY1340" s="308" t="n"/>
      <c r="CZ1340" s="308" t="n"/>
      <c r="DA1340" s="308" t="n"/>
    </row>
    <row r="1341" ht="21" customHeight="1" s="590">
      <c r="A1341" s="421" t="n"/>
      <c r="B1341" s="270" t="n"/>
      <c r="C1341" s="266" t="n"/>
      <c r="D1341" s="267" t="inlineStr"/>
      <c r="E1341" s="267" t="inlineStr"/>
      <c r="F1341" s="268" t="inlineStr"/>
      <c r="G1341" s="421" t="n"/>
      <c r="H1341" s="269" t="n"/>
      <c r="I1341" s="421" t="n"/>
      <c r="J1341" s="421" t="n"/>
      <c r="K1341" s="421" t="n"/>
      <c r="L1341" s="421" t="n"/>
      <c r="M1341" s="421" t="n"/>
      <c r="N1341" s="421" t="n"/>
      <c r="O1341" s="421" t="n"/>
      <c r="P1341" s="421" t="n"/>
      <c r="Q1341" s="421" t="n"/>
      <c r="R1341" s="270" t="n"/>
      <c r="S1341" s="421" t="n"/>
      <c r="T1341" s="421" t="n"/>
      <c r="U1341" s="421" t="n"/>
      <c r="V1341" s="421" t="n"/>
      <c r="W1341" s="421" t="n"/>
      <c r="X1341" s="421" t="n"/>
      <c r="Y1341" s="421" t="n"/>
      <c r="Z1341" s="421" t="n"/>
      <c r="AA1341" s="421" t="n"/>
      <c r="AB1341" s="421" t="n"/>
      <c r="AC1341" s="421" t="n"/>
      <c r="AD1341" s="421" t="n"/>
      <c r="AE1341" s="421" t="n"/>
      <c r="AF1341" s="421" t="n"/>
      <c r="AG1341" s="421" t="n"/>
      <c r="AH1341" s="421" t="n"/>
      <c r="AI1341" s="421" t="n"/>
      <c r="AJ1341" s="297" t="n"/>
      <c r="AK1341" s="297" t="n"/>
      <c r="AL1341" s="284" t="n"/>
      <c r="AM1341" s="297" t="n"/>
      <c r="AN1341" s="285" t="n"/>
      <c r="AO1341" s="297" t="n"/>
      <c r="AP1341" s="297" t="n"/>
      <c r="AQ1341" s="297" t="n"/>
      <c r="AR1341" s="297" t="n"/>
      <c r="AS1341" s="297" t="n"/>
      <c r="AT1341" s="285" t="inlineStr">
        <is>
          <t>0</t>
        </is>
      </c>
      <c r="AU1341" s="297" t="inlineStr">
        <is>
          <t>0</t>
        </is>
      </c>
      <c r="AV1341" s="297" t="inlineStr">
        <is>
          <t>0</t>
        </is>
      </c>
      <c r="AW1341" s="297" t="inlineStr">
        <is>
          <t>0</t>
        </is>
      </c>
      <c r="AX1341" s="297" t="inlineStr">
        <is>
          <t>0</t>
        </is>
      </c>
      <c r="AY1341" s="286" t="inlineStr">
        <is>
          <t>0</t>
        </is>
      </c>
      <c r="AZ1341" s="286" t="inlineStr">
        <is>
          <t>0</t>
        </is>
      </c>
      <c r="BA1341" s="287" t="inlineStr">
        <is>
          <t>0</t>
        </is>
      </c>
      <c r="BB1341" s="286" t="inlineStr">
        <is>
          <t>0</t>
        </is>
      </c>
      <c r="BC1341" s="286" t="inlineStr">
        <is>
          <t>0</t>
        </is>
      </c>
      <c r="BD1341" s="286" t="inlineStr">
        <is>
          <t>0</t>
        </is>
      </c>
      <c r="BE1341" s="286" t="inlineStr">
        <is>
          <t>0</t>
        </is>
      </c>
      <c r="BF1341" s="286" t="inlineStr">
        <is>
          <t>0</t>
        </is>
      </c>
      <c r="BG1341" s="286" t="inlineStr">
        <is>
          <t>0</t>
        </is>
      </c>
      <c r="BH1341" s="297" t="inlineStr">
        <is>
          <t>0</t>
        </is>
      </c>
      <c r="BI1341" s="297" t="inlineStr">
        <is>
          <t>0</t>
        </is>
      </c>
      <c r="BJ1341" s="297" t="inlineStr">
        <is>
          <t>0</t>
        </is>
      </c>
      <c r="BK1341" s="297" t="inlineStr">
        <is>
          <t>0</t>
        </is>
      </c>
      <c r="BL1341" s="297" t="inlineStr">
        <is>
          <t>0</t>
        </is>
      </c>
      <c r="BM1341" s="297" t="inlineStr">
        <is>
          <t>0</t>
        </is>
      </c>
      <c r="BN1341" s="297" t="inlineStr">
        <is>
          <t>0</t>
        </is>
      </c>
      <c r="BO1341" s="285" t="inlineStr">
        <is>
          <t>0</t>
        </is>
      </c>
      <c r="BP1341" s="297" t="inlineStr">
        <is>
          <t>0</t>
        </is>
      </c>
      <c r="BQ1341" s="297" t="inlineStr">
        <is>
          <t>0</t>
        </is>
      </c>
      <c r="BR1341" s="297" t="inlineStr">
        <is>
          <t>0</t>
        </is>
      </c>
      <c r="BS1341" s="297" t="inlineStr">
        <is>
          <t>0</t>
        </is>
      </c>
      <c r="BT1341" s="297" t="inlineStr">
        <is>
          <t>0</t>
        </is>
      </c>
      <c r="BU1341" s="297" t="inlineStr">
        <is>
          <t>0</t>
        </is>
      </c>
      <c r="BV1341" s="297" t="inlineStr">
        <is>
          <t>0</t>
        </is>
      </c>
      <c r="BW1341" s="288" t="inlineStr">
        <is>
          <t>0</t>
        </is>
      </c>
      <c r="BX1341" s="276">
        <f>SUM(IF(COUNTIF(#REF!, "*1.*"), 2, 0), IF(COUNTIF(#REF!, "*2.*"), 2, 0), IF(COUNTIF(#REF!, "*3.*"), 2, 0), IF(COUNTIF(#REF!, "*4.*"), 2, 0), IF(COUNTIF(#REF!, "*5.*"), 2, 0), IF(COUNTIF(#REF!, "*6.*"), 2, 0))</f>
        <v/>
      </c>
      <c r="BY1341" s="277">
        <f t="array" ref="BY1341">SUM(VALUE(AT1341),VALUE(AU1341),VALUE(AV1341),VALUE(AW1341),VALUE(AX1341),VALUE(AY1341),VALUE(AZ1341),VALUE(BB1341),VALUE(BC1341),VALUE(BD1341),VALUE(BE1341),VALUE(BF1341),VALUE(BG1341),VALUE(BH1341),VALUE(BI1341),VALUE(BJ1341),VALUE(BK1341),VALUE(BL1341),VALUE(BM1341),VALUE(BN1341),VALUE(BO1341),VALUE(BP1341),VALUE(BQ1341),VALUE(BR1341),VALUE(BS1341),VALUE(BT1341),VALUE(BU1341),VALUE(BV1341),VALUE(BW1341))</f>
        <v/>
      </c>
      <c r="BZ1341" s="307" t="n"/>
      <c r="CA1341" s="307" t="n"/>
      <c r="CB1341" s="307" t="n"/>
      <c r="CC1341" s="307" t="n"/>
      <c r="CD1341" s="307" t="n"/>
      <c r="CE1341" s="307" t="n"/>
      <c r="CF1341" s="307" t="n"/>
      <c r="CG1341" s="307" t="n"/>
      <c r="CH1341" s="307" t="n"/>
      <c r="CI1341" s="307" t="n"/>
      <c r="CJ1341" s="307" t="n"/>
      <c r="CK1341" s="307" t="n"/>
      <c r="CL1341" s="307" t="n"/>
      <c r="CM1341" s="307" t="n"/>
      <c r="CN1341" s="307" t="n"/>
      <c r="CO1341" s="307" t="n"/>
      <c r="CP1341" s="307" t="n"/>
      <c r="CQ1341" s="307" t="n"/>
      <c r="CR1341" s="279" t="inlineStr"/>
      <c r="CS1341" s="280">
        <f>AVERAGE(Value(BY1341),value(CR1341))</f>
        <v/>
      </c>
      <c r="CT1341" s="421">
        <f>(IF(OR(MediaScorecard!BG1828="x", MediaScorecard!BH1828="x",MediaScorecard!BI1828="x",MediaScorecard!BJ1828="x",MediaScorecard!BK1828="x"),1, 2))</f>
        <v/>
      </c>
      <c r="CU1341" s="308" t="n"/>
      <c r="CV1341" s="308" t="n"/>
      <c r="CW1341" s="308" t="n"/>
      <c r="CX1341" s="309" t="n"/>
      <c r="CY1341" s="308" t="n"/>
      <c r="CZ1341" s="308" t="n"/>
      <c r="DA1341" s="308" t="n"/>
    </row>
    <row r="1342" ht="21" customHeight="1" s="590">
      <c r="A1342" s="421" t="n"/>
      <c r="B1342" s="270" t="n"/>
      <c r="C1342" s="266" t="n"/>
      <c r="D1342" s="267" t="inlineStr"/>
      <c r="E1342" s="267" t="inlineStr"/>
      <c r="F1342" s="268" t="inlineStr"/>
      <c r="G1342" s="421" t="n"/>
      <c r="H1342" s="269" t="n"/>
      <c r="I1342" s="421" t="n"/>
      <c r="J1342" s="421" t="n"/>
      <c r="K1342" s="421" t="n"/>
      <c r="L1342" s="421" t="n"/>
      <c r="M1342" s="421" t="n"/>
      <c r="N1342" s="421" t="n"/>
      <c r="O1342" s="421" t="n"/>
      <c r="P1342" s="421" t="n"/>
      <c r="Q1342" s="421" t="n"/>
      <c r="R1342" s="270" t="n"/>
      <c r="S1342" s="421" t="n"/>
      <c r="T1342" s="421" t="n"/>
      <c r="U1342" s="421" t="n"/>
      <c r="V1342" s="421" t="n"/>
      <c r="W1342" s="421" t="n"/>
      <c r="X1342" s="421" t="n"/>
      <c r="Y1342" s="421" t="n"/>
      <c r="Z1342" s="421" t="n"/>
      <c r="AA1342" s="421" t="n"/>
      <c r="AB1342" s="421" t="n"/>
      <c r="AC1342" s="421" t="n"/>
      <c r="AD1342" s="421" t="n"/>
      <c r="AE1342" s="421" t="n"/>
      <c r="AF1342" s="421" t="n"/>
      <c r="AG1342" s="421" t="n"/>
      <c r="AH1342" s="421" t="n"/>
      <c r="AI1342" s="421" t="n"/>
      <c r="AJ1342" s="297" t="n"/>
      <c r="AK1342" s="297" t="n"/>
      <c r="AL1342" s="284" t="n"/>
      <c r="AM1342" s="297" t="n"/>
      <c r="AN1342" s="285" t="n"/>
      <c r="AO1342" s="297" t="n"/>
      <c r="AP1342" s="297" t="n"/>
      <c r="AQ1342" s="297" t="n"/>
      <c r="AR1342" s="297" t="n"/>
      <c r="AS1342" s="297" t="n"/>
      <c r="AT1342" s="285" t="inlineStr">
        <is>
          <t>0</t>
        </is>
      </c>
      <c r="AU1342" s="297" t="inlineStr">
        <is>
          <t>0</t>
        </is>
      </c>
      <c r="AV1342" s="297" t="inlineStr">
        <is>
          <t>0</t>
        </is>
      </c>
      <c r="AW1342" s="297" t="inlineStr">
        <is>
          <t>0</t>
        </is>
      </c>
      <c r="AX1342" s="297" t="inlineStr">
        <is>
          <t>0</t>
        </is>
      </c>
      <c r="AY1342" s="286" t="inlineStr">
        <is>
          <t>0</t>
        </is>
      </c>
      <c r="AZ1342" s="286" t="inlineStr">
        <is>
          <t>0</t>
        </is>
      </c>
      <c r="BA1342" s="287" t="inlineStr">
        <is>
          <t>0</t>
        </is>
      </c>
      <c r="BB1342" s="286" t="inlineStr">
        <is>
          <t>0</t>
        </is>
      </c>
      <c r="BC1342" s="286" t="inlineStr">
        <is>
          <t>0</t>
        </is>
      </c>
      <c r="BD1342" s="286" t="inlineStr">
        <is>
          <t>0</t>
        </is>
      </c>
      <c r="BE1342" s="286" t="inlineStr">
        <is>
          <t>0</t>
        </is>
      </c>
      <c r="BF1342" s="286" t="inlineStr">
        <is>
          <t>0</t>
        </is>
      </c>
      <c r="BG1342" s="286" t="inlineStr">
        <is>
          <t>0</t>
        </is>
      </c>
      <c r="BH1342" s="297" t="inlineStr">
        <is>
          <t>0</t>
        </is>
      </c>
      <c r="BI1342" s="297" t="inlineStr">
        <is>
          <t>0</t>
        </is>
      </c>
      <c r="BJ1342" s="297" t="inlineStr">
        <is>
          <t>0</t>
        </is>
      </c>
      <c r="BK1342" s="297" t="inlineStr">
        <is>
          <t>0</t>
        </is>
      </c>
      <c r="BL1342" s="297" t="inlineStr">
        <is>
          <t>0</t>
        </is>
      </c>
      <c r="BM1342" s="297" t="inlineStr">
        <is>
          <t>0</t>
        </is>
      </c>
      <c r="BN1342" s="297" t="inlineStr">
        <is>
          <t>0</t>
        </is>
      </c>
      <c r="BO1342" s="285" t="inlineStr">
        <is>
          <t>0</t>
        </is>
      </c>
      <c r="BP1342" s="297" t="inlineStr">
        <is>
          <t>0</t>
        </is>
      </c>
      <c r="BQ1342" s="297" t="inlineStr">
        <is>
          <t>0</t>
        </is>
      </c>
      <c r="BR1342" s="297" t="inlineStr">
        <is>
          <t>0</t>
        </is>
      </c>
      <c r="BS1342" s="297" t="inlineStr">
        <is>
          <t>0</t>
        </is>
      </c>
      <c r="BT1342" s="297" t="inlineStr">
        <is>
          <t>0</t>
        </is>
      </c>
      <c r="BU1342" s="297" t="inlineStr">
        <is>
          <t>0</t>
        </is>
      </c>
      <c r="BV1342" s="297" t="inlineStr">
        <is>
          <t>0</t>
        </is>
      </c>
      <c r="BW1342" s="288" t="inlineStr">
        <is>
          <t>0</t>
        </is>
      </c>
      <c r="BX1342" s="276">
        <f>SUM(IF(COUNTIF(#REF!, "*1.*"), 2, 0), IF(COUNTIF(#REF!, "*2.*"), 2, 0), IF(COUNTIF(#REF!, "*3.*"), 2, 0), IF(COUNTIF(#REF!, "*4.*"), 2, 0), IF(COUNTIF(#REF!, "*5.*"), 2, 0), IF(COUNTIF(#REF!, "*6.*"), 2, 0))</f>
        <v/>
      </c>
      <c r="BY1342" s="277">
        <f t="array" ref="BY1342">SUM(VALUE(AT1342),VALUE(AU1342),VALUE(AV1342),VALUE(AW1342),VALUE(AX1342),VALUE(AY1342),VALUE(AZ1342),VALUE(BB1342),VALUE(BC1342),VALUE(BD1342),VALUE(BE1342),VALUE(BF1342),VALUE(BG1342),VALUE(BH1342),VALUE(BI1342),VALUE(BJ1342),VALUE(BK1342),VALUE(BL1342),VALUE(BM1342),VALUE(BN1342),VALUE(BO1342),VALUE(BP1342),VALUE(BQ1342),VALUE(BR1342),VALUE(BS1342),VALUE(BT1342),VALUE(BU1342),VALUE(BV1342),VALUE(BW1342))</f>
        <v/>
      </c>
      <c r="BZ1342" s="307" t="n"/>
      <c r="CA1342" s="307" t="n"/>
      <c r="CB1342" s="307" t="n"/>
      <c r="CC1342" s="307" t="n"/>
      <c r="CD1342" s="307" t="n"/>
      <c r="CE1342" s="307" t="n"/>
      <c r="CF1342" s="307" t="n"/>
      <c r="CG1342" s="307" t="n"/>
      <c r="CH1342" s="307" t="n"/>
      <c r="CI1342" s="307" t="n"/>
      <c r="CJ1342" s="307" t="n"/>
      <c r="CK1342" s="307" t="n"/>
      <c r="CL1342" s="307" t="n"/>
      <c r="CM1342" s="307" t="n"/>
      <c r="CN1342" s="307" t="n"/>
      <c r="CO1342" s="307" t="n"/>
      <c r="CP1342" s="307" t="n"/>
      <c r="CQ1342" s="307" t="n"/>
      <c r="CR1342" s="279" t="inlineStr"/>
      <c r="CS1342" s="280">
        <f>AVERAGE(Value(BY1342),value(CR1342))</f>
        <v/>
      </c>
      <c r="CT1342" s="421">
        <f>(IF(OR(MediaScorecard!BG1829="x", MediaScorecard!BH1829="x",MediaScorecard!BI1829="x",MediaScorecard!BJ1829="x",MediaScorecard!BK1829="x"),1, 2))</f>
        <v/>
      </c>
      <c r="CU1342" s="308" t="n"/>
      <c r="CV1342" s="308" t="n"/>
      <c r="CW1342" s="308" t="n"/>
      <c r="CX1342" s="309" t="n"/>
      <c r="CY1342" s="308" t="n"/>
      <c r="CZ1342" s="308" t="n"/>
      <c r="DA1342" s="308" t="n"/>
    </row>
    <row r="1343" ht="21" customHeight="1" s="590">
      <c r="A1343" s="421" t="n"/>
      <c r="B1343" s="270" t="n"/>
      <c r="C1343" s="266" t="n"/>
      <c r="D1343" s="267" t="inlineStr"/>
      <c r="E1343" s="267" t="inlineStr"/>
      <c r="F1343" s="268" t="inlineStr"/>
      <c r="G1343" s="421" t="n"/>
      <c r="H1343" s="269" t="n"/>
      <c r="I1343" s="421" t="n"/>
      <c r="J1343" s="421" t="n"/>
      <c r="K1343" s="421" t="n"/>
      <c r="L1343" s="421" t="n"/>
      <c r="M1343" s="421" t="n"/>
      <c r="N1343" s="421" t="n"/>
      <c r="O1343" s="421" t="n"/>
      <c r="P1343" s="421" t="n"/>
      <c r="Q1343" s="421" t="n"/>
      <c r="R1343" s="270" t="n"/>
      <c r="S1343" s="421" t="n"/>
      <c r="T1343" s="421" t="n"/>
      <c r="U1343" s="421" t="n"/>
      <c r="V1343" s="421" t="n"/>
      <c r="W1343" s="421" t="n"/>
      <c r="X1343" s="421" t="n"/>
      <c r="Y1343" s="421" t="n"/>
      <c r="Z1343" s="421" t="n"/>
      <c r="AA1343" s="421" t="n"/>
      <c r="AB1343" s="421" t="n"/>
      <c r="AC1343" s="421" t="n"/>
      <c r="AD1343" s="421" t="n"/>
      <c r="AE1343" s="421" t="n"/>
      <c r="AF1343" s="421" t="n"/>
      <c r="AG1343" s="421" t="n"/>
      <c r="AH1343" s="421" t="n"/>
      <c r="AI1343" s="421" t="n"/>
      <c r="AJ1343" s="297" t="n"/>
      <c r="AK1343" s="297" t="n"/>
      <c r="AL1343" s="284" t="n"/>
      <c r="AM1343" s="297" t="n"/>
      <c r="AN1343" s="285" t="n"/>
      <c r="AO1343" s="297" t="n"/>
      <c r="AP1343" s="297" t="n"/>
      <c r="AQ1343" s="297" t="n"/>
      <c r="AR1343" s="297" t="n"/>
      <c r="AS1343" s="297" t="n"/>
      <c r="AT1343" s="285" t="inlineStr">
        <is>
          <t>0</t>
        </is>
      </c>
      <c r="AU1343" s="297" t="inlineStr">
        <is>
          <t>0</t>
        </is>
      </c>
      <c r="AV1343" s="297" t="inlineStr">
        <is>
          <t>0</t>
        </is>
      </c>
      <c r="AW1343" s="297" t="inlineStr">
        <is>
          <t>0</t>
        </is>
      </c>
      <c r="AX1343" s="297" t="inlineStr">
        <is>
          <t>0</t>
        </is>
      </c>
      <c r="AY1343" s="286" t="inlineStr">
        <is>
          <t>0</t>
        </is>
      </c>
      <c r="AZ1343" s="286" t="inlineStr">
        <is>
          <t>0</t>
        </is>
      </c>
      <c r="BA1343" s="287" t="inlineStr">
        <is>
          <t>0</t>
        </is>
      </c>
      <c r="BB1343" s="286" t="inlineStr">
        <is>
          <t>0</t>
        </is>
      </c>
      <c r="BC1343" s="286" t="inlineStr">
        <is>
          <t>0</t>
        </is>
      </c>
      <c r="BD1343" s="286" t="inlineStr">
        <is>
          <t>0</t>
        </is>
      </c>
      <c r="BE1343" s="286" t="inlineStr">
        <is>
          <t>0</t>
        </is>
      </c>
      <c r="BF1343" s="286" t="inlineStr">
        <is>
          <t>0</t>
        </is>
      </c>
      <c r="BG1343" s="286" t="inlineStr">
        <is>
          <t>0</t>
        </is>
      </c>
      <c r="BH1343" s="297" t="inlineStr">
        <is>
          <t>0</t>
        </is>
      </c>
      <c r="BI1343" s="297" t="inlineStr">
        <is>
          <t>0</t>
        </is>
      </c>
      <c r="BJ1343" s="297" t="inlineStr">
        <is>
          <t>0</t>
        </is>
      </c>
      <c r="BK1343" s="297" t="inlineStr">
        <is>
          <t>0</t>
        </is>
      </c>
      <c r="BL1343" s="297" t="inlineStr">
        <is>
          <t>0</t>
        </is>
      </c>
      <c r="BM1343" s="297" t="inlineStr">
        <is>
          <t>0</t>
        </is>
      </c>
      <c r="BN1343" s="297" t="inlineStr">
        <is>
          <t>0</t>
        </is>
      </c>
      <c r="BO1343" s="285" t="inlineStr">
        <is>
          <t>0</t>
        </is>
      </c>
      <c r="BP1343" s="297" t="inlineStr">
        <is>
          <t>0</t>
        </is>
      </c>
      <c r="BQ1343" s="297" t="inlineStr">
        <is>
          <t>0</t>
        </is>
      </c>
      <c r="BR1343" s="297" t="inlineStr">
        <is>
          <t>0</t>
        </is>
      </c>
      <c r="BS1343" s="297" t="inlineStr">
        <is>
          <t>0</t>
        </is>
      </c>
      <c r="BT1343" s="297" t="inlineStr">
        <is>
          <t>0</t>
        </is>
      </c>
      <c r="BU1343" s="297" t="inlineStr">
        <is>
          <t>0</t>
        </is>
      </c>
      <c r="BV1343" s="297" t="inlineStr">
        <is>
          <t>0</t>
        </is>
      </c>
      <c r="BW1343" s="288" t="inlineStr">
        <is>
          <t>0</t>
        </is>
      </c>
      <c r="BX1343" s="276">
        <f>SUM(IF(COUNTIF(#REF!, "*1.*"), 2, 0), IF(COUNTIF(#REF!, "*2.*"), 2, 0), IF(COUNTIF(#REF!, "*3.*"), 2, 0), IF(COUNTIF(#REF!, "*4.*"), 2, 0), IF(COUNTIF(#REF!, "*5.*"), 2, 0), IF(COUNTIF(#REF!, "*6.*"), 2, 0))</f>
        <v/>
      </c>
      <c r="BY1343" s="277">
        <f t="array" ref="BY1343">SUM(VALUE(AT1343),VALUE(AU1343),VALUE(AV1343),VALUE(AW1343),VALUE(AX1343),VALUE(AY1343),VALUE(AZ1343),VALUE(BB1343),VALUE(BC1343),VALUE(BD1343),VALUE(BE1343),VALUE(BF1343),VALUE(BG1343),VALUE(BH1343),VALUE(BI1343),VALUE(BJ1343),VALUE(BK1343),VALUE(BL1343),VALUE(BM1343),VALUE(BN1343),VALUE(BO1343),VALUE(BP1343),VALUE(BQ1343),VALUE(BR1343),VALUE(BS1343),VALUE(BT1343),VALUE(BU1343),VALUE(BV1343),VALUE(BW1343))</f>
        <v/>
      </c>
      <c r="BZ1343" s="307" t="n"/>
      <c r="CA1343" s="307" t="n"/>
      <c r="CB1343" s="307" t="n"/>
      <c r="CC1343" s="307" t="n"/>
      <c r="CD1343" s="307" t="n"/>
      <c r="CE1343" s="307" t="n"/>
      <c r="CF1343" s="307" t="n"/>
      <c r="CG1343" s="307" t="n"/>
      <c r="CH1343" s="307" t="n"/>
      <c r="CI1343" s="307" t="n"/>
      <c r="CJ1343" s="307" t="n"/>
      <c r="CK1343" s="307" t="n"/>
      <c r="CL1343" s="307" t="n"/>
      <c r="CM1343" s="307" t="n"/>
      <c r="CN1343" s="307" t="n"/>
      <c r="CO1343" s="307" t="n"/>
      <c r="CP1343" s="307" t="n"/>
      <c r="CQ1343" s="307" t="n"/>
      <c r="CR1343" s="279" t="inlineStr"/>
      <c r="CS1343" s="280">
        <f>AVERAGE(Value(BY1343),value(CR1343))</f>
        <v/>
      </c>
      <c r="CT1343" s="421">
        <f>(IF(OR(MediaScorecard!BG1830="x", MediaScorecard!BH1830="x",MediaScorecard!BI1830="x",MediaScorecard!BJ1830="x",MediaScorecard!BK1830="x"),1, 2))</f>
        <v/>
      </c>
      <c r="CU1343" s="308" t="n"/>
      <c r="CV1343" s="308" t="n"/>
      <c r="CW1343" s="308" t="n"/>
      <c r="CX1343" s="309" t="n"/>
      <c r="CY1343" s="308" t="n"/>
      <c r="CZ1343" s="308" t="n"/>
      <c r="DA1343" s="308" t="n"/>
    </row>
    <row r="1344" ht="21" customHeight="1" s="590">
      <c r="A1344" s="421" t="n"/>
      <c r="B1344" s="270" t="n"/>
      <c r="C1344" s="266" t="n"/>
      <c r="D1344" s="267" t="inlineStr"/>
      <c r="E1344" s="267" t="inlineStr"/>
      <c r="F1344" s="268" t="inlineStr"/>
      <c r="G1344" s="421" t="n"/>
      <c r="H1344" s="269" t="n"/>
      <c r="I1344" s="421" t="n"/>
      <c r="J1344" s="421" t="n"/>
      <c r="K1344" s="421" t="n"/>
      <c r="L1344" s="421" t="n"/>
      <c r="M1344" s="421" t="n"/>
      <c r="N1344" s="421" t="n"/>
      <c r="O1344" s="421" t="n"/>
      <c r="P1344" s="421" t="n"/>
      <c r="Q1344" s="421" t="n"/>
      <c r="R1344" s="270" t="n"/>
      <c r="S1344" s="421" t="n"/>
      <c r="T1344" s="421" t="n"/>
      <c r="U1344" s="421" t="n"/>
      <c r="V1344" s="421" t="n"/>
      <c r="W1344" s="421" t="n"/>
      <c r="X1344" s="421" t="n"/>
      <c r="Y1344" s="421" t="n"/>
      <c r="Z1344" s="421" t="n"/>
      <c r="AA1344" s="421" t="n"/>
      <c r="AB1344" s="421" t="n"/>
      <c r="AC1344" s="421" t="n"/>
      <c r="AD1344" s="421" t="n"/>
      <c r="AE1344" s="421" t="n"/>
      <c r="AF1344" s="421" t="n"/>
      <c r="AG1344" s="421" t="n"/>
      <c r="AH1344" s="421" t="n"/>
      <c r="AI1344" s="421" t="n"/>
      <c r="AJ1344" s="297" t="n"/>
      <c r="AK1344" s="297" t="n"/>
      <c r="AL1344" s="284" t="n"/>
      <c r="AM1344" s="297" t="n"/>
      <c r="AN1344" s="285" t="n"/>
      <c r="AO1344" s="297" t="n"/>
      <c r="AP1344" s="297" t="n"/>
      <c r="AQ1344" s="297" t="n"/>
      <c r="AR1344" s="297" t="n"/>
      <c r="AS1344" s="297" t="n"/>
      <c r="AT1344" s="285" t="inlineStr">
        <is>
          <t>0</t>
        </is>
      </c>
      <c r="AU1344" s="297" t="inlineStr">
        <is>
          <t>0</t>
        </is>
      </c>
      <c r="AV1344" s="297" t="inlineStr">
        <is>
          <t>0</t>
        </is>
      </c>
      <c r="AW1344" s="297" t="inlineStr">
        <is>
          <t>0</t>
        </is>
      </c>
      <c r="AX1344" s="297" t="inlineStr">
        <is>
          <t>0</t>
        </is>
      </c>
      <c r="AY1344" s="286" t="inlineStr">
        <is>
          <t>0</t>
        </is>
      </c>
      <c r="AZ1344" s="286" t="inlineStr">
        <is>
          <t>0</t>
        </is>
      </c>
      <c r="BA1344" s="287" t="inlineStr">
        <is>
          <t>0</t>
        </is>
      </c>
      <c r="BB1344" s="286" t="inlineStr">
        <is>
          <t>0</t>
        </is>
      </c>
      <c r="BC1344" s="286" t="inlineStr">
        <is>
          <t>0</t>
        </is>
      </c>
      <c r="BD1344" s="286" t="inlineStr">
        <is>
          <t>0</t>
        </is>
      </c>
      <c r="BE1344" s="286" t="inlineStr">
        <is>
          <t>0</t>
        </is>
      </c>
      <c r="BF1344" s="286" t="inlineStr">
        <is>
          <t>0</t>
        </is>
      </c>
      <c r="BG1344" s="286" t="inlineStr">
        <is>
          <t>0</t>
        </is>
      </c>
      <c r="BH1344" s="297" t="inlineStr">
        <is>
          <t>0</t>
        </is>
      </c>
      <c r="BI1344" s="297" t="inlineStr">
        <is>
          <t>0</t>
        </is>
      </c>
      <c r="BJ1344" s="297" t="inlineStr">
        <is>
          <t>0</t>
        </is>
      </c>
      <c r="BK1344" s="297" t="inlineStr">
        <is>
          <t>0</t>
        </is>
      </c>
      <c r="BL1344" s="297" t="inlineStr">
        <is>
          <t>0</t>
        </is>
      </c>
      <c r="BM1344" s="297" t="inlineStr">
        <is>
          <t>0</t>
        </is>
      </c>
      <c r="BN1344" s="297" t="inlineStr">
        <is>
          <t>0</t>
        </is>
      </c>
      <c r="BO1344" s="285" t="inlineStr">
        <is>
          <t>0</t>
        </is>
      </c>
      <c r="BP1344" s="297" t="inlineStr">
        <is>
          <t>0</t>
        </is>
      </c>
      <c r="BQ1344" s="297" t="inlineStr">
        <is>
          <t>0</t>
        </is>
      </c>
      <c r="BR1344" s="297" t="inlineStr">
        <is>
          <t>0</t>
        </is>
      </c>
      <c r="BS1344" s="297" t="inlineStr">
        <is>
          <t>0</t>
        </is>
      </c>
      <c r="BT1344" s="297" t="inlineStr">
        <is>
          <t>0</t>
        </is>
      </c>
      <c r="BU1344" s="297" t="inlineStr">
        <is>
          <t>0</t>
        </is>
      </c>
      <c r="BV1344" s="297" t="inlineStr">
        <is>
          <t>0</t>
        </is>
      </c>
      <c r="BW1344" s="288" t="inlineStr">
        <is>
          <t>0</t>
        </is>
      </c>
      <c r="BX1344" s="276">
        <f>SUM(IF(COUNTIF(#REF!, "*1.*"), 2, 0), IF(COUNTIF(#REF!, "*2.*"), 2, 0), IF(COUNTIF(#REF!, "*3.*"), 2, 0), IF(COUNTIF(#REF!, "*4.*"), 2, 0), IF(COUNTIF(#REF!, "*5.*"), 2, 0), IF(COUNTIF(#REF!, "*6.*"), 2, 0))</f>
        <v/>
      </c>
      <c r="BY1344" s="277">
        <f t="array" ref="BY1344">SUM(VALUE(AT1344),VALUE(AU1344),VALUE(AV1344),VALUE(AW1344),VALUE(AX1344),VALUE(AY1344),VALUE(AZ1344),VALUE(BB1344),VALUE(BC1344),VALUE(BD1344),VALUE(BE1344),VALUE(BF1344),VALUE(BG1344),VALUE(BH1344),VALUE(BI1344),VALUE(BJ1344),VALUE(BK1344),VALUE(BL1344),VALUE(BM1344),VALUE(BN1344),VALUE(BO1344),VALUE(BP1344),VALUE(BQ1344),VALUE(BR1344),VALUE(BS1344),VALUE(BT1344),VALUE(BU1344),VALUE(BV1344),VALUE(BW1344))</f>
        <v/>
      </c>
      <c r="BZ1344" s="307" t="n"/>
      <c r="CA1344" s="307" t="n"/>
      <c r="CB1344" s="307" t="n"/>
      <c r="CC1344" s="307" t="n"/>
      <c r="CD1344" s="307" t="n"/>
      <c r="CE1344" s="307" t="n"/>
      <c r="CF1344" s="307" t="n"/>
      <c r="CG1344" s="307" t="n"/>
      <c r="CH1344" s="307" t="n"/>
      <c r="CI1344" s="307" t="n"/>
      <c r="CJ1344" s="307" t="n"/>
      <c r="CK1344" s="307" t="n"/>
      <c r="CL1344" s="307" t="n"/>
      <c r="CM1344" s="307" t="n"/>
      <c r="CN1344" s="307" t="n"/>
      <c r="CO1344" s="307" t="n"/>
      <c r="CP1344" s="307" t="n"/>
      <c r="CQ1344" s="307" t="n"/>
      <c r="CR1344" s="279" t="inlineStr"/>
      <c r="CS1344" s="280">
        <f>AVERAGE(Value(BY1344),value(CR1344))</f>
        <v/>
      </c>
      <c r="CT1344" s="421">
        <f>(IF(OR(MediaScorecard!BG1831="x", MediaScorecard!BH1831="x",MediaScorecard!BI1831="x",MediaScorecard!BJ1831="x",MediaScorecard!BK1831="x"),1, 2))</f>
        <v/>
      </c>
      <c r="CU1344" s="308" t="n"/>
      <c r="CV1344" s="308" t="n"/>
      <c r="CW1344" s="308" t="n"/>
      <c r="CX1344" s="309" t="n"/>
      <c r="CY1344" s="308" t="n"/>
      <c r="CZ1344" s="308" t="n"/>
      <c r="DA1344" s="308" t="n"/>
    </row>
    <row r="1345" ht="21" customHeight="1" s="590">
      <c r="A1345" s="421" t="n"/>
      <c r="B1345" s="270" t="n"/>
      <c r="C1345" s="266" t="n"/>
      <c r="D1345" s="267" t="inlineStr"/>
      <c r="E1345" s="267" t="inlineStr"/>
      <c r="F1345" s="268" t="inlineStr"/>
      <c r="G1345" s="421" t="n"/>
      <c r="H1345" s="269" t="n"/>
      <c r="I1345" s="421" t="n"/>
      <c r="J1345" s="421" t="n"/>
      <c r="K1345" s="421" t="n"/>
      <c r="L1345" s="421" t="n"/>
      <c r="M1345" s="421" t="n"/>
      <c r="N1345" s="421" t="n"/>
      <c r="O1345" s="421" t="n"/>
      <c r="P1345" s="421" t="n"/>
      <c r="Q1345" s="421" t="n"/>
      <c r="R1345" s="270" t="n"/>
      <c r="S1345" s="421" t="n"/>
      <c r="T1345" s="421" t="n"/>
      <c r="U1345" s="421" t="n"/>
      <c r="V1345" s="421" t="n"/>
      <c r="W1345" s="421" t="n"/>
      <c r="X1345" s="421" t="n"/>
      <c r="Y1345" s="421" t="n"/>
      <c r="Z1345" s="421" t="n"/>
      <c r="AA1345" s="421" t="n"/>
      <c r="AB1345" s="421" t="n"/>
      <c r="AC1345" s="421" t="n"/>
      <c r="AD1345" s="421" t="n"/>
      <c r="AE1345" s="421" t="n"/>
      <c r="AF1345" s="421" t="n"/>
      <c r="AG1345" s="421" t="n"/>
      <c r="AH1345" s="421" t="n"/>
      <c r="AI1345" s="421" t="n"/>
      <c r="AJ1345" s="297" t="n"/>
      <c r="AK1345" s="297" t="n"/>
      <c r="AL1345" s="284" t="n"/>
      <c r="AM1345" s="297" t="n"/>
      <c r="AN1345" s="285" t="n"/>
      <c r="AO1345" s="297" t="n"/>
      <c r="AP1345" s="297" t="n"/>
      <c r="AQ1345" s="297" t="n"/>
      <c r="AR1345" s="297" t="n"/>
      <c r="AS1345" s="297" t="n"/>
      <c r="AT1345" s="285" t="inlineStr">
        <is>
          <t>0</t>
        </is>
      </c>
      <c r="AU1345" s="297" t="inlineStr">
        <is>
          <t>0</t>
        </is>
      </c>
      <c r="AV1345" s="297" t="inlineStr">
        <is>
          <t>0</t>
        </is>
      </c>
      <c r="AW1345" s="297" t="inlineStr">
        <is>
          <t>0</t>
        </is>
      </c>
      <c r="AX1345" s="297" t="inlineStr">
        <is>
          <t>0</t>
        </is>
      </c>
      <c r="AY1345" s="286" t="inlineStr">
        <is>
          <t>0</t>
        </is>
      </c>
      <c r="AZ1345" s="286" t="inlineStr">
        <is>
          <t>0</t>
        </is>
      </c>
      <c r="BA1345" s="287" t="inlineStr">
        <is>
          <t>0</t>
        </is>
      </c>
      <c r="BB1345" s="286" t="inlineStr">
        <is>
          <t>0</t>
        </is>
      </c>
      <c r="BC1345" s="286" t="inlineStr">
        <is>
          <t>0</t>
        </is>
      </c>
      <c r="BD1345" s="286" t="inlineStr">
        <is>
          <t>0</t>
        </is>
      </c>
      <c r="BE1345" s="286" t="inlineStr">
        <is>
          <t>0</t>
        </is>
      </c>
      <c r="BF1345" s="286" t="inlineStr">
        <is>
          <t>0</t>
        </is>
      </c>
      <c r="BG1345" s="286" t="inlineStr">
        <is>
          <t>0</t>
        </is>
      </c>
      <c r="BH1345" s="297" t="inlineStr">
        <is>
          <t>0</t>
        </is>
      </c>
      <c r="BI1345" s="297" t="inlineStr">
        <is>
          <t>0</t>
        </is>
      </c>
      <c r="BJ1345" s="297" t="inlineStr">
        <is>
          <t>0</t>
        </is>
      </c>
      <c r="BK1345" s="297" t="inlineStr">
        <is>
          <t>0</t>
        </is>
      </c>
      <c r="BL1345" s="297" t="inlineStr">
        <is>
          <t>0</t>
        </is>
      </c>
      <c r="BM1345" s="297" t="inlineStr">
        <is>
          <t>0</t>
        </is>
      </c>
      <c r="BN1345" s="297" t="inlineStr">
        <is>
          <t>0</t>
        </is>
      </c>
      <c r="BO1345" s="285" t="inlineStr">
        <is>
          <t>0</t>
        </is>
      </c>
      <c r="BP1345" s="297" t="inlineStr">
        <is>
          <t>0</t>
        </is>
      </c>
      <c r="BQ1345" s="297" t="inlineStr">
        <is>
          <t>0</t>
        </is>
      </c>
      <c r="BR1345" s="297" t="inlineStr">
        <is>
          <t>0</t>
        </is>
      </c>
      <c r="BS1345" s="297" t="inlineStr">
        <is>
          <t>0</t>
        </is>
      </c>
      <c r="BT1345" s="297" t="inlineStr">
        <is>
          <t>0</t>
        </is>
      </c>
      <c r="BU1345" s="297" t="inlineStr">
        <is>
          <t>0</t>
        </is>
      </c>
      <c r="BV1345" s="297" t="inlineStr">
        <is>
          <t>0</t>
        </is>
      </c>
      <c r="BW1345" s="288" t="inlineStr">
        <is>
          <t>0</t>
        </is>
      </c>
      <c r="BX1345" s="276">
        <f>SUM(IF(COUNTIF(#REF!, "*1.*"), 2, 0), IF(COUNTIF(#REF!, "*2.*"), 2, 0), IF(COUNTIF(#REF!, "*3.*"), 2, 0), IF(COUNTIF(#REF!, "*4.*"), 2, 0), IF(COUNTIF(#REF!, "*5.*"), 2, 0), IF(COUNTIF(#REF!, "*6.*"), 2, 0))</f>
        <v/>
      </c>
      <c r="BY1345" s="277">
        <f t="array" ref="BY1345">SUM(VALUE(AT1345),VALUE(AU1345),VALUE(AV1345),VALUE(AW1345),VALUE(AX1345),VALUE(AY1345),VALUE(AZ1345),VALUE(BB1345),VALUE(BC1345),VALUE(BD1345),VALUE(BE1345),VALUE(BF1345),VALUE(BG1345),VALUE(BH1345),VALUE(BI1345),VALUE(BJ1345),VALUE(BK1345),VALUE(BL1345),VALUE(BM1345),VALUE(BN1345),VALUE(BO1345),VALUE(BP1345),VALUE(BQ1345),VALUE(BR1345),VALUE(BS1345),VALUE(BT1345),VALUE(BU1345),VALUE(BV1345),VALUE(BW1345))</f>
        <v/>
      </c>
      <c r="BZ1345" s="307" t="n"/>
      <c r="CA1345" s="307" t="n"/>
      <c r="CB1345" s="307" t="n"/>
      <c r="CC1345" s="307" t="n"/>
      <c r="CD1345" s="307" t="n"/>
      <c r="CE1345" s="307" t="n"/>
      <c r="CF1345" s="307" t="n"/>
      <c r="CG1345" s="307" t="n"/>
      <c r="CH1345" s="307" t="n"/>
      <c r="CI1345" s="307" t="n"/>
      <c r="CJ1345" s="307" t="n"/>
      <c r="CK1345" s="307" t="n"/>
      <c r="CL1345" s="307" t="n"/>
      <c r="CM1345" s="307" t="n"/>
      <c r="CN1345" s="307" t="n"/>
      <c r="CO1345" s="307" t="n"/>
      <c r="CP1345" s="307" t="n"/>
      <c r="CQ1345" s="307" t="n"/>
      <c r="CR1345" s="279" t="inlineStr"/>
      <c r="CS1345" s="280">
        <f>AVERAGE(Value(BY1345),value(CR1345))</f>
        <v/>
      </c>
      <c r="CT1345" s="421">
        <f>(IF(OR(MediaScorecard!BG1832="x", MediaScorecard!BH1832="x",MediaScorecard!BI1832="x",MediaScorecard!BJ1832="x",MediaScorecard!BK1832="x"),1, 2))</f>
        <v/>
      </c>
      <c r="CU1345" s="308" t="n"/>
      <c r="CV1345" s="308" t="n"/>
      <c r="CW1345" s="308" t="n"/>
      <c r="CX1345" s="309" t="n"/>
      <c r="CY1345" s="308" t="n"/>
      <c r="CZ1345" s="308" t="n"/>
      <c r="DA1345" s="308" t="n"/>
    </row>
    <row r="1346" ht="21" customHeight="1" s="590">
      <c r="A1346" s="421" t="n"/>
      <c r="B1346" s="270" t="n"/>
      <c r="C1346" s="266" t="n"/>
      <c r="D1346" s="267" t="inlineStr"/>
      <c r="E1346" s="267" t="inlineStr"/>
      <c r="F1346" s="268" t="inlineStr"/>
      <c r="G1346" s="421" t="n"/>
      <c r="H1346" s="269" t="n"/>
      <c r="I1346" s="421" t="n"/>
      <c r="J1346" s="421" t="n"/>
      <c r="K1346" s="421" t="n"/>
      <c r="L1346" s="421" t="n"/>
      <c r="M1346" s="421" t="n"/>
      <c r="N1346" s="421" t="n"/>
      <c r="O1346" s="421" t="n"/>
      <c r="P1346" s="421" t="n"/>
      <c r="Q1346" s="421" t="n"/>
      <c r="R1346" s="270" t="n"/>
      <c r="S1346" s="421" t="n"/>
      <c r="T1346" s="421" t="n"/>
      <c r="U1346" s="421" t="n"/>
      <c r="V1346" s="421" t="n"/>
      <c r="W1346" s="421" t="n"/>
      <c r="X1346" s="421" t="n"/>
      <c r="Y1346" s="421" t="n"/>
      <c r="Z1346" s="421" t="n"/>
      <c r="AA1346" s="421" t="n"/>
      <c r="AB1346" s="421" t="n"/>
      <c r="AC1346" s="421" t="n"/>
      <c r="AD1346" s="421" t="n"/>
      <c r="AE1346" s="421" t="n"/>
      <c r="AF1346" s="421" t="n"/>
      <c r="AG1346" s="421" t="n"/>
      <c r="AH1346" s="421" t="n"/>
      <c r="AI1346" s="421" t="n"/>
      <c r="AJ1346" s="297" t="n"/>
      <c r="AK1346" s="297" t="n"/>
      <c r="AL1346" s="284" t="n"/>
      <c r="AM1346" s="297" t="n"/>
      <c r="AN1346" s="285" t="n"/>
      <c r="AO1346" s="297" t="n"/>
      <c r="AP1346" s="297" t="n"/>
      <c r="AQ1346" s="297" t="n"/>
      <c r="AR1346" s="297" t="n"/>
      <c r="AS1346" s="297" t="n"/>
      <c r="AT1346" s="285" t="inlineStr">
        <is>
          <t>0</t>
        </is>
      </c>
      <c r="AU1346" s="297" t="inlineStr">
        <is>
          <t>0</t>
        </is>
      </c>
      <c r="AV1346" s="297" t="inlineStr">
        <is>
          <t>0</t>
        </is>
      </c>
      <c r="AW1346" s="297" t="inlineStr">
        <is>
          <t>0</t>
        </is>
      </c>
      <c r="AX1346" s="297" t="inlineStr">
        <is>
          <t>0</t>
        </is>
      </c>
      <c r="AY1346" s="286" t="inlineStr">
        <is>
          <t>0</t>
        </is>
      </c>
      <c r="AZ1346" s="286" t="inlineStr">
        <is>
          <t>0</t>
        </is>
      </c>
      <c r="BA1346" s="287" t="inlineStr">
        <is>
          <t>0</t>
        </is>
      </c>
      <c r="BB1346" s="286" t="inlineStr">
        <is>
          <t>0</t>
        </is>
      </c>
      <c r="BC1346" s="286" t="inlineStr">
        <is>
          <t>0</t>
        </is>
      </c>
      <c r="BD1346" s="286" t="inlineStr">
        <is>
          <t>0</t>
        </is>
      </c>
      <c r="BE1346" s="286" t="inlineStr">
        <is>
          <t>0</t>
        </is>
      </c>
      <c r="BF1346" s="286" t="inlineStr">
        <is>
          <t>0</t>
        </is>
      </c>
      <c r="BG1346" s="286" t="inlineStr">
        <is>
          <t>0</t>
        </is>
      </c>
      <c r="BH1346" s="297" t="inlineStr">
        <is>
          <t>0</t>
        </is>
      </c>
      <c r="BI1346" s="297" t="inlineStr">
        <is>
          <t>0</t>
        </is>
      </c>
      <c r="BJ1346" s="297" t="inlineStr">
        <is>
          <t>0</t>
        </is>
      </c>
      <c r="BK1346" s="297" t="inlineStr">
        <is>
          <t>0</t>
        </is>
      </c>
      <c r="BL1346" s="297" t="inlineStr">
        <is>
          <t>0</t>
        </is>
      </c>
      <c r="BM1346" s="297" t="inlineStr">
        <is>
          <t>0</t>
        </is>
      </c>
      <c r="BN1346" s="297" t="inlineStr">
        <is>
          <t>0</t>
        </is>
      </c>
      <c r="BO1346" s="285" t="inlineStr">
        <is>
          <t>0</t>
        </is>
      </c>
      <c r="BP1346" s="297" t="inlineStr">
        <is>
          <t>0</t>
        </is>
      </c>
      <c r="BQ1346" s="297" t="inlineStr">
        <is>
          <t>0</t>
        </is>
      </c>
      <c r="BR1346" s="297" t="inlineStr">
        <is>
          <t>0</t>
        </is>
      </c>
      <c r="BS1346" s="297" t="inlineStr">
        <is>
          <t>0</t>
        </is>
      </c>
      <c r="BT1346" s="297" t="inlineStr">
        <is>
          <t>0</t>
        </is>
      </c>
      <c r="BU1346" s="297" t="inlineStr">
        <is>
          <t>0</t>
        </is>
      </c>
      <c r="BV1346" s="297" t="inlineStr">
        <is>
          <t>0</t>
        </is>
      </c>
      <c r="BW1346" s="288" t="inlineStr">
        <is>
          <t>0</t>
        </is>
      </c>
      <c r="BX1346" s="276">
        <f>SUM(IF(COUNTIF(#REF!, "*1.*"), 2, 0), IF(COUNTIF(#REF!, "*2.*"), 2, 0), IF(COUNTIF(#REF!, "*3.*"), 2, 0), IF(COUNTIF(#REF!, "*4.*"), 2, 0), IF(COUNTIF(#REF!, "*5.*"), 2, 0), IF(COUNTIF(#REF!, "*6.*"), 2, 0))</f>
        <v/>
      </c>
      <c r="BY1346" s="277">
        <f t="array" ref="BY1346">SUM(VALUE(AT1346),VALUE(AU1346),VALUE(AV1346),VALUE(AW1346),VALUE(AX1346),VALUE(AY1346),VALUE(AZ1346),VALUE(BB1346),VALUE(BC1346),VALUE(BD1346),VALUE(BE1346),VALUE(BF1346),VALUE(BG1346),VALUE(BH1346),VALUE(BI1346),VALUE(BJ1346),VALUE(BK1346),VALUE(BL1346),VALUE(BM1346),VALUE(BN1346),VALUE(BO1346),VALUE(BP1346),VALUE(BQ1346),VALUE(BR1346),VALUE(BS1346),VALUE(BT1346),VALUE(BU1346),VALUE(BV1346),VALUE(BW1346))</f>
        <v/>
      </c>
      <c r="BZ1346" s="307" t="n"/>
      <c r="CA1346" s="307" t="n"/>
      <c r="CB1346" s="307" t="n"/>
      <c r="CC1346" s="307" t="n"/>
      <c r="CD1346" s="307" t="n"/>
      <c r="CE1346" s="307" t="n"/>
      <c r="CF1346" s="307" t="n"/>
      <c r="CG1346" s="307" t="n"/>
      <c r="CH1346" s="307" t="n"/>
      <c r="CI1346" s="307" t="n"/>
      <c r="CJ1346" s="307" t="n"/>
      <c r="CK1346" s="307" t="n"/>
      <c r="CL1346" s="307" t="n"/>
      <c r="CM1346" s="307" t="n"/>
      <c r="CN1346" s="307" t="n"/>
      <c r="CO1346" s="307" t="n"/>
      <c r="CP1346" s="307" t="n"/>
      <c r="CQ1346" s="307" t="n"/>
      <c r="CR1346" s="279" t="inlineStr"/>
      <c r="CS1346" s="280">
        <f>AVERAGE(Value(BY1346),value(CR1346))</f>
        <v/>
      </c>
      <c r="CT1346" s="421">
        <f>(IF(OR(MediaScorecard!BG1833="x", MediaScorecard!BH1833="x",MediaScorecard!BI1833="x",MediaScorecard!BJ1833="x",MediaScorecard!BK1833="x"),1, 2))</f>
        <v/>
      </c>
      <c r="CU1346" s="308" t="n"/>
      <c r="CV1346" s="308" t="n"/>
      <c r="CW1346" s="308" t="n"/>
      <c r="CX1346" s="309" t="n"/>
      <c r="CY1346" s="308" t="n"/>
      <c r="CZ1346" s="308" t="n"/>
      <c r="DA1346" s="308" t="n"/>
    </row>
    <row r="1347" ht="21" customHeight="1" s="590">
      <c r="A1347" s="421" t="n"/>
      <c r="B1347" s="270" t="n"/>
      <c r="C1347" s="266" t="n"/>
      <c r="D1347" s="267" t="inlineStr"/>
      <c r="E1347" s="267" t="inlineStr"/>
      <c r="F1347" s="268" t="inlineStr"/>
      <c r="G1347" s="421" t="n"/>
      <c r="H1347" s="269" t="n"/>
      <c r="I1347" s="421" t="n"/>
      <c r="J1347" s="421" t="n"/>
      <c r="K1347" s="421" t="n"/>
      <c r="L1347" s="421" t="n"/>
      <c r="M1347" s="421" t="n"/>
      <c r="N1347" s="421" t="n"/>
      <c r="O1347" s="421" t="n"/>
      <c r="P1347" s="421" t="n"/>
      <c r="Q1347" s="421" t="n"/>
      <c r="R1347" s="270" t="n"/>
      <c r="S1347" s="421" t="n"/>
      <c r="T1347" s="421" t="n"/>
      <c r="U1347" s="421" t="n"/>
      <c r="V1347" s="421" t="n"/>
      <c r="W1347" s="421" t="n"/>
      <c r="X1347" s="421" t="n"/>
      <c r="Y1347" s="421" t="n"/>
      <c r="Z1347" s="421" t="n"/>
      <c r="AA1347" s="421" t="n"/>
      <c r="AB1347" s="421" t="n"/>
      <c r="AC1347" s="421" t="n"/>
      <c r="AD1347" s="421" t="n"/>
      <c r="AE1347" s="421" t="n"/>
      <c r="AF1347" s="421" t="n"/>
      <c r="AG1347" s="421" t="n"/>
      <c r="AH1347" s="421" t="n"/>
      <c r="AI1347" s="421" t="n"/>
      <c r="AJ1347" s="297" t="n"/>
      <c r="AK1347" s="297" t="n"/>
      <c r="AL1347" s="284" t="n"/>
      <c r="AM1347" s="297" t="n"/>
      <c r="AN1347" s="285" t="n"/>
      <c r="AO1347" s="297" t="n"/>
      <c r="AP1347" s="297" t="n"/>
      <c r="AQ1347" s="297" t="n"/>
      <c r="AR1347" s="297" t="n"/>
      <c r="AS1347" s="297" t="n"/>
      <c r="AT1347" s="285" t="inlineStr">
        <is>
          <t>0</t>
        </is>
      </c>
      <c r="AU1347" s="297" t="inlineStr">
        <is>
          <t>0</t>
        </is>
      </c>
      <c r="AV1347" s="297" t="inlineStr">
        <is>
          <t>0</t>
        </is>
      </c>
      <c r="AW1347" s="297" t="inlineStr">
        <is>
          <t>0</t>
        </is>
      </c>
      <c r="AX1347" s="297" t="inlineStr">
        <is>
          <t>0</t>
        </is>
      </c>
      <c r="AY1347" s="286" t="inlineStr">
        <is>
          <t>0</t>
        </is>
      </c>
      <c r="AZ1347" s="286" t="inlineStr">
        <is>
          <t>0</t>
        </is>
      </c>
      <c r="BA1347" s="287" t="inlineStr">
        <is>
          <t>0</t>
        </is>
      </c>
      <c r="BB1347" s="286" t="inlineStr">
        <is>
          <t>0</t>
        </is>
      </c>
      <c r="BC1347" s="286" t="inlineStr">
        <is>
          <t>0</t>
        </is>
      </c>
      <c r="BD1347" s="286" t="inlineStr">
        <is>
          <t>0</t>
        </is>
      </c>
      <c r="BE1347" s="286" t="inlineStr">
        <is>
          <t>0</t>
        </is>
      </c>
      <c r="BF1347" s="286" t="inlineStr">
        <is>
          <t>0</t>
        </is>
      </c>
      <c r="BG1347" s="286" t="inlineStr">
        <is>
          <t>0</t>
        </is>
      </c>
      <c r="BH1347" s="297" t="inlineStr">
        <is>
          <t>0</t>
        </is>
      </c>
      <c r="BI1347" s="297" t="inlineStr">
        <is>
          <t>0</t>
        </is>
      </c>
      <c r="BJ1347" s="297" t="inlineStr">
        <is>
          <t>0</t>
        </is>
      </c>
      <c r="BK1347" s="297" t="inlineStr">
        <is>
          <t>0</t>
        </is>
      </c>
      <c r="BL1347" s="297" t="inlineStr">
        <is>
          <t>0</t>
        </is>
      </c>
      <c r="BM1347" s="297" t="inlineStr">
        <is>
          <t>0</t>
        </is>
      </c>
      <c r="BN1347" s="297" t="inlineStr">
        <is>
          <t>0</t>
        </is>
      </c>
      <c r="BO1347" s="285" t="inlineStr">
        <is>
          <t>0</t>
        </is>
      </c>
      <c r="BP1347" s="297" t="inlineStr">
        <is>
          <t>0</t>
        </is>
      </c>
      <c r="BQ1347" s="297" t="inlineStr">
        <is>
          <t>0</t>
        </is>
      </c>
      <c r="BR1347" s="297" t="inlineStr">
        <is>
          <t>0</t>
        </is>
      </c>
      <c r="BS1347" s="297" t="inlineStr">
        <is>
          <t>0</t>
        </is>
      </c>
      <c r="BT1347" s="297" t="inlineStr">
        <is>
          <t>0</t>
        </is>
      </c>
      <c r="BU1347" s="297" t="inlineStr">
        <is>
          <t>0</t>
        </is>
      </c>
      <c r="BV1347" s="297" t="inlineStr">
        <is>
          <t>0</t>
        </is>
      </c>
      <c r="BW1347" s="288" t="inlineStr">
        <is>
          <t>0</t>
        </is>
      </c>
      <c r="BX1347" s="276">
        <f>SUM(IF(COUNTIF(#REF!, "*1.*"), 2, 0), IF(COUNTIF(#REF!, "*2.*"), 2, 0), IF(COUNTIF(#REF!, "*3.*"), 2, 0), IF(COUNTIF(#REF!, "*4.*"), 2, 0), IF(COUNTIF(#REF!, "*5.*"), 2, 0), IF(COUNTIF(#REF!, "*6.*"), 2, 0))</f>
        <v/>
      </c>
      <c r="BY1347" s="277">
        <f t="array" ref="BY1347">SUM(VALUE(AT1347),VALUE(AU1347),VALUE(AV1347),VALUE(AW1347),VALUE(AX1347),VALUE(AY1347),VALUE(AZ1347),VALUE(BB1347),VALUE(BC1347),VALUE(BD1347),VALUE(BE1347),VALUE(BF1347),VALUE(BG1347),VALUE(BH1347),VALUE(BI1347),VALUE(BJ1347),VALUE(BK1347),VALUE(BL1347),VALUE(BM1347),VALUE(BN1347),VALUE(BO1347),VALUE(BP1347),VALUE(BQ1347),VALUE(BR1347),VALUE(BS1347),VALUE(BT1347),VALUE(BU1347),VALUE(BV1347),VALUE(BW1347))</f>
        <v/>
      </c>
      <c r="BZ1347" s="307" t="n"/>
      <c r="CA1347" s="307" t="n"/>
      <c r="CB1347" s="307" t="n"/>
      <c r="CC1347" s="307" t="n"/>
      <c r="CD1347" s="307" t="n"/>
      <c r="CE1347" s="307" t="n"/>
      <c r="CF1347" s="307" t="n"/>
      <c r="CG1347" s="307" t="n"/>
      <c r="CH1347" s="307" t="n"/>
      <c r="CI1347" s="307" t="n"/>
      <c r="CJ1347" s="307" t="n"/>
      <c r="CK1347" s="307" t="n"/>
      <c r="CL1347" s="307" t="n"/>
      <c r="CM1347" s="307" t="n"/>
      <c r="CN1347" s="307" t="n"/>
      <c r="CO1347" s="307" t="n"/>
      <c r="CP1347" s="307" t="n"/>
      <c r="CQ1347" s="307" t="n"/>
      <c r="CR1347" s="279" t="inlineStr"/>
      <c r="CS1347" s="280">
        <f>AVERAGE(Value(BY1347),value(CR1347))</f>
        <v/>
      </c>
      <c r="CT1347" s="421">
        <f>(IF(OR(MediaScorecard!BG1834="x", MediaScorecard!BH1834="x",MediaScorecard!BI1834="x",MediaScorecard!BJ1834="x",MediaScorecard!BK1834="x"),1, 2))</f>
        <v/>
      </c>
      <c r="CU1347" s="308" t="n"/>
      <c r="CV1347" s="308" t="n"/>
      <c r="CW1347" s="308" t="n"/>
      <c r="CX1347" s="309" t="n"/>
      <c r="CY1347" s="308" t="n"/>
      <c r="CZ1347" s="308" t="n"/>
      <c r="DA1347" s="308" t="n"/>
    </row>
    <row r="1348" ht="21" customHeight="1" s="590">
      <c r="A1348" s="421" t="n"/>
      <c r="B1348" s="270" t="n"/>
      <c r="C1348" s="266" t="n"/>
      <c r="D1348" s="267" t="inlineStr"/>
      <c r="E1348" s="267" t="inlineStr"/>
      <c r="F1348" s="268" t="inlineStr"/>
      <c r="G1348" s="421" t="n"/>
      <c r="H1348" s="269" t="n"/>
      <c r="I1348" s="421" t="n"/>
      <c r="J1348" s="421" t="n"/>
      <c r="K1348" s="421" t="n"/>
      <c r="L1348" s="421" t="n"/>
      <c r="M1348" s="421" t="n"/>
      <c r="N1348" s="421" t="n"/>
      <c r="O1348" s="421" t="n"/>
      <c r="P1348" s="421" t="n"/>
      <c r="Q1348" s="421" t="n"/>
      <c r="R1348" s="270" t="n"/>
      <c r="S1348" s="421" t="n"/>
      <c r="T1348" s="421" t="n"/>
      <c r="U1348" s="421" t="n"/>
      <c r="V1348" s="421" t="n"/>
      <c r="W1348" s="421" t="n"/>
      <c r="X1348" s="421" t="n"/>
      <c r="Y1348" s="421" t="n"/>
      <c r="Z1348" s="421" t="n"/>
      <c r="AA1348" s="421" t="n"/>
      <c r="AB1348" s="421" t="n"/>
      <c r="AC1348" s="421" t="n"/>
      <c r="AD1348" s="421" t="n"/>
      <c r="AE1348" s="421" t="n"/>
      <c r="AF1348" s="421" t="n"/>
      <c r="AG1348" s="421" t="n"/>
      <c r="AH1348" s="421" t="n"/>
      <c r="AI1348" s="421" t="n"/>
      <c r="AJ1348" s="297" t="n"/>
      <c r="AK1348" s="297" t="n"/>
      <c r="AL1348" s="284" t="n"/>
      <c r="AM1348" s="297" t="n"/>
      <c r="AN1348" s="285" t="n"/>
      <c r="AO1348" s="297" t="n"/>
      <c r="AP1348" s="297" t="n"/>
      <c r="AQ1348" s="297" t="n"/>
      <c r="AR1348" s="297" t="n"/>
      <c r="AS1348" s="297" t="n"/>
      <c r="AT1348" s="285" t="inlineStr">
        <is>
          <t>0</t>
        </is>
      </c>
      <c r="AU1348" s="297" t="inlineStr">
        <is>
          <t>0</t>
        </is>
      </c>
      <c r="AV1348" s="297" t="inlineStr">
        <is>
          <t>0</t>
        </is>
      </c>
      <c r="AW1348" s="297" t="inlineStr">
        <is>
          <t>0</t>
        </is>
      </c>
      <c r="AX1348" s="297" t="inlineStr">
        <is>
          <t>0</t>
        </is>
      </c>
      <c r="AY1348" s="286" t="inlineStr">
        <is>
          <t>0</t>
        </is>
      </c>
      <c r="AZ1348" s="286" t="inlineStr">
        <is>
          <t>0</t>
        </is>
      </c>
      <c r="BA1348" s="287" t="inlineStr">
        <is>
          <t>0</t>
        </is>
      </c>
      <c r="BB1348" s="286" t="inlineStr">
        <is>
          <t>0</t>
        </is>
      </c>
      <c r="BC1348" s="286" t="inlineStr">
        <is>
          <t>0</t>
        </is>
      </c>
      <c r="BD1348" s="286" t="inlineStr">
        <is>
          <t>0</t>
        </is>
      </c>
      <c r="BE1348" s="286" t="inlineStr">
        <is>
          <t>0</t>
        </is>
      </c>
      <c r="BF1348" s="286" t="inlineStr">
        <is>
          <t>0</t>
        </is>
      </c>
      <c r="BG1348" s="286" t="inlineStr">
        <is>
          <t>0</t>
        </is>
      </c>
      <c r="BH1348" s="297" t="inlineStr">
        <is>
          <t>0</t>
        </is>
      </c>
      <c r="BI1348" s="297" t="inlineStr">
        <is>
          <t>0</t>
        </is>
      </c>
      <c r="BJ1348" s="297" t="inlineStr">
        <is>
          <t>0</t>
        </is>
      </c>
      <c r="BK1348" s="297" t="inlineStr">
        <is>
          <t>0</t>
        </is>
      </c>
      <c r="BL1348" s="297" t="inlineStr">
        <is>
          <t>0</t>
        </is>
      </c>
      <c r="BM1348" s="297" t="inlineStr">
        <is>
          <t>0</t>
        </is>
      </c>
      <c r="BN1348" s="297" t="inlineStr">
        <is>
          <t>0</t>
        </is>
      </c>
      <c r="BO1348" s="285" t="inlineStr">
        <is>
          <t>0</t>
        </is>
      </c>
      <c r="BP1348" s="297" t="inlineStr">
        <is>
          <t>0</t>
        </is>
      </c>
      <c r="BQ1348" s="297" t="inlineStr">
        <is>
          <t>0</t>
        </is>
      </c>
      <c r="BR1348" s="297" t="inlineStr">
        <is>
          <t>0</t>
        </is>
      </c>
      <c r="BS1348" s="297" t="inlineStr">
        <is>
          <t>0</t>
        </is>
      </c>
      <c r="BT1348" s="297" t="inlineStr">
        <is>
          <t>0</t>
        </is>
      </c>
      <c r="BU1348" s="297" t="inlineStr">
        <is>
          <t>0</t>
        </is>
      </c>
      <c r="BV1348" s="297" t="inlineStr">
        <is>
          <t>0</t>
        </is>
      </c>
      <c r="BW1348" s="288" t="inlineStr">
        <is>
          <t>0</t>
        </is>
      </c>
      <c r="BX1348" s="276">
        <f>SUM(IF(COUNTIF(#REF!, "*1.*"), 2, 0), IF(COUNTIF(#REF!, "*2.*"), 2, 0), IF(COUNTIF(#REF!, "*3.*"), 2, 0), IF(COUNTIF(#REF!, "*4.*"), 2, 0), IF(COUNTIF(#REF!, "*5.*"), 2, 0), IF(COUNTIF(#REF!, "*6.*"), 2, 0))</f>
        <v/>
      </c>
      <c r="BY1348" s="277">
        <f t="array" ref="BY1348">SUM(VALUE(AT1348),VALUE(AU1348),VALUE(AV1348),VALUE(AW1348),VALUE(AX1348),VALUE(AY1348),VALUE(AZ1348),VALUE(BB1348),VALUE(BC1348),VALUE(BD1348),VALUE(BE1348),VALUE(BF1348),VALUE(BG1348),VALUE(BH1348),VALUE(BI1348),VALUE(BJ1348),VALUE(BK1348),VALUE(BL1348),VALUE(BM1348),VALUE(BN1348),VALUE(BO1348),VALUE(BP1348),VALUE(BQ1348),VALUE(BR1348),VALUE(BS1348),VALUE(BT1348),VALUE(BU1348),VALUE(BV1348),VALUE(BW1348))</f>
        <v/>
      </c>
      <c r="BZ1348" s="307" t="n"/>
      <c r="CA1348" s="307" t="n"/>
      <c r="CB1348" s="307" t="n"/>
      <c r="CC1348" s="307" t="n"/>
      <c r="CD1348" s="307" t="n"/>
      <c r="CE1348" s="307" t="n"/>
      <c r="CF1348" s="307" t="n"/>
      <c r="CG1348" s="307" t="n"/>
      <c r="CH1348" s="307" t="n"/>
      <c r="CI1348" s="307" t="n"/>
      <c r="CJ1348" s="307" t="n"/>
      <c r="CK1348" s="307" t="n"/>
      <c r="CL1348" s="307" t="n"/>
      <c r="CM1348" s="307" t="n"/>
      <c r="CN1348" s="307" t="n"/>
      <c r="CO1348" s="307" t="n"/>
      <c r="CP1348" s="307" t="n"/>
      <c r="CQ1348" s="307" t="n"/>
      <c r="CR1348" s="279" t="inlineStr"/>
      <c r="CS1348" s="280">
        <f>AVERAGE(Value(BY1348),value(CR1348))</f>
        <v/>
      </c>
      <c r="CT1348" s="421">
        <f>(IF(OR(MediaScorecard!BG1835="x", MediaScorecard!BH1835="x",MediaScorecard!BI1835="x",MediaScorecard!BJ1835="x",MediaScorecard!BK1835="x"),1, 2))</f>
        <v/>
      </c>
      <c r="CU1348" s="308" t="n"/>
      <c r="CV1348" s="308" t="n"/>
      <c r="CW1348" s="308" t="n"/>
      <c r="CX1348" s="309" t="n"/>
      <c r="CY1348" s="308" t="n"/>
      <c r="CZ1348" s="308" t="n"/>
      <c r="DA1348" s="308" t="n"/>
    </row>
    <row r="1349" ht="21" customHeight="1" s="590">
      <c r="A1349" s="421" t="n"/>
      <c r="B1349" s="270" t="n"/>
      <c r="C1349" s="266" t="n"/>
      <c r="D1349" s="267" t="inlineStr"/>
      <c r="E1349" s="267" t="inlineStr"/>
      <c r="F1349" s="268" t="inlineStr"/>
      <c r="G1349" s="421" t="n"/>
      <c r="H1349" s="269" t="n"/>
      <c r="I1349" s="421" t="n"/>
      <c r="J1349" s="421" t="n"/>
      <c r="K1349" s="421" t="n"/>
      <c r="L1349" s="421" t="n"/>
      <c r="M1349" s="421" t="n"/>
      <c r="N1349" s="421" t="n"/>
      <c r="O1349" s="421" t="n"/>
      <c r="P1349" s="421" t="n"/>
      <c r="Q1349" s="421" t="n"/>
      <c r="R1349" s="270" t="n"/>
      <c r="S1349" s="421" t="n"/>
      <c r="T1349" s="421" t="n"/>
      <c r="U1349" s="421" t="n"/>
      <c r="V1349" s="421" t="n"/>
      <c r="W1349" s="421" t="n"/>
      <c r="X1349" s="421" t="n"/>
      <c r="Y1349" s="421" t="n"/>
      <c r="Z1349" s="421" t="n"/>
      <c r="AA1349" s="421" t="n"/>
      <c r="AB1349" s="421" t="n"/>
      <c r="AC1349" s="421" t="n"/>
      <c r="AD1349" s="421" t="n"/>
      <c r="AE1349" s="421" t="n"/>
      <c r="AF1349" s="421" t="n"/>
      <c r="AG1349" s="421" t="n"/>
      <c r="AH1349" s="421" t="n"/>
      <c r="AI1349" s="421" t="n"/>
      <c r="AJ1349" s="297" t="n"/>
      <c r="AK1349" s="297" t="n"/>
      <c r="AL1349" s="284" t="n"/>
      <c r="AM1349" s="297" t="n"/>
      <c r="AN1349" s="285" t="n"/>
      <c r="AO1349" s="297" t="n"/>
      <c r="AP1349" s="297" t="n"/>
      <c r="AQ1349" s="297" t="n"/>
      <c r="AR1349" s="297" t="n"/>
      <c r="AS1349" s="297" t="n"/>
      <c r="AT1349" s="285" t="inlineStr">
        <is>
          <t>0</t>
        </is>
      </c>
      <c r="AU1349" s="297" t="inlineStr">
        <is>
          <t>0</t>
        </is>
      </c>
      <c r="AV1349" s="297" t="inlineStr">
        <is>
          <t>0</t>
        </is>
      </c>
      <c r="AW1349" s="297" t="inlineStr">
        <is>
          <t>0</t>
        </is>
      </c>
      <c r="AX1349" s="297" t="inlineStr">
        <is>
          <t>0</t>
        </is>
      </c>
      <c r="AY1349" s="286" t="inlineStr">
        <is>
          <t>0</t>
        </is>
      </c>
      <c r="AZ1349" s="286" t="inlineStr">
        <is>
          <t>0</t>
        </is>
      </c>
      <c r="BA1349" s="287" t="inlineStr">
        <is>
          <t>0</t>
        </is>
      </c>
      <c r="BB1349" s="286" t="inlineStr">
        <is>
          <t>0</t>
        </is>
      </c>
      <c r="BC1349" s="286" t="inlineStr">
        <is>
          <t>0</t>
        </is>
      </c>
      <c r="BD1349" s="286" t="inlineStr">
        <is>
          <t>0</t>
        </is>
      </c>
      <c r="BE1349" s="286" t="inlineStr">
        <is>
          <t>0</t>
        </is>
      </c>
      <c r="BF1349" s="286" t="inlineStr">
        <is>
          <t>0</t>
        </is>
      </c>
      <c r="BG1349" s="286" t="inlineStr">
        <is>
          <t>0</t>
        </is>
      </c>
      <c r="BH1349" s="297" t="inlineStr">
        <is>
          <t>0</t>
        </is>
      </c>
      <c r="BI1349" s="297" t="inlineStr">
        <is>
          <t>0</t>
        </is>
      </c>
      <c r="BJ1349" s="297" t="inlineStr">
        <is>
          <t>0</t>
        </is>
      </c>
      <c r="BK1349" s="297" t="inlineStr">
        <is>
          <t>0</t>
        </is>
      </c>
      <c r="BL1349" s="297" t="inlineStr">
        <is>
          <t>0</t>
        </is>
      </c>
      <c r="BM1349" s="297" t="inlineStr">
        <is>
          <t>0</t>
        </is>
      </c>
      <c r="BN1349" s="297" t="inlineStr">
        <is>
          <t>0</t>
        </is>
      </c>
      <c r="BO1349" s="285" t="inlineStr">
        <is>
          <t>0</t>
        </is>
      </c>
      <c r="BP1349" s="297" t="inlineStr">
        <is>
          <t>0</t>
        </is>
      </c>
      <c r="BQ1349" s="297" t="inlineStr">
        <is>
          <t>0</t>
        </is>
      </c>
      <c r="BR1349" s="297" t="inlineStr">
        <is>
          <t>0</t>
        </is>
      </c>
      <c r="BS1349" s="297" t="inlineStr">
        <is>
          <t>0</t>
        </is>
      </c>
      <c r="BT1349" s="297" t="inlineStr">
        <is>
          <t>0</t>
        </is>
      </c>
      <c r="BU1349" s="297" t="inlineStr">
        <is>
          <t>0</t>
        </is>
      </c>
      <c r="BV1349" s="297" t="inlineStr">
        <is>
          <t>0</t>
        </is>
      </c>
      <c r="BW1349" s="288" t="inlineStr">
        <is>
          <t>0</t>
        </is>
      </c>
      <c r="BX1349" s="276">
        <f>SUM(IF(COUNTIF(#REF!, "*1.*"), 2, 0), IF(COUNTIF(#REF!, "*2.*"), 2, 0), IF(COUNTIF(#REF!, "*3.*"), 2, 0), IF(COUNTIF(#REF!, "*4.*"), 2, 0), IF(COUNTIF(#REF!, "*5.*"), 2, 0), IF(COUNTIF(#REF!, "*6.*"), 2, 0))</f>
        <v/>
      </c>
      <c r="BY1349" s="277">
        <f t="array" ref="BY1349">SUM(VALUE(AT1349),VALUE(AU1349),VALUE(AV1349),VALUE(AW1349),VALUE(AX1349),VALUE(AY1349),VALUE(AZ1349),VALUE(BB1349),VALUE(BC1349),VALUE(BD1349),VALUE(BE1349),VALUE(BF1349),VALUE(BG1349),VALUE(BH1349),VALUE(BI1349),VALUE(BJ1349),VALUE(BK1349),VALUE(BL1349),VALUE(BM1349),VALUE(BN1349),VALUE(BO1349),VALUE(BP1349),VALUE(BQ1349),VALUE(BR1349),VALUE(BS1349),VALUE(BT1349),VALUE(BU1349),VALUE(BV1349),VALUE(BW1349))</f>
        <v/>
      </c>
      <c r="BZ1349" s="307" t="n"/>
      <c r="CA1349" s="307" t="n"/>
      <c r="CB1349" s="307" t="n"/>
      <c r="CC1349" s="307" t="n"/>
      <c r="CD1349" s="307" t="n"/>
      <c r="CE1349" s="307" t="n"/>
      <c r="CF1349" s="307" t="n"/>
      <c r="CG1349" s="307" t="n"/>
      <c r="CH1349" s="307" t="n"/>
      <c r="CI1349" s="307" t="n"/>
      <c r="CJ1349" s="307" t="n"/>
      <c r="CK1349" s="307" t="n"/>
      <c r="CL1349" s="307" t="n"/>
      <c r="CM1349" s="307" t="n"/>
      <c r="CN1349" s="307" t="n"/>
      <c r="CO1349" s="307" t="n"/>
      <c r="CP1349" s="307" t="n"/>
      <c r="CQ1349" s="307" t="n"/>
      <c r="CR1349" s="279" t="inlineStr"/>
      <c r="CS1349" s="280">
        <f>AVERAGE(Value(BY1349),value(CR1349))</f>
        <v/>
      </c>
      <c r="CT1349" s="421">
        <f>(IF(OR(MediaScorecard!BG1836="x", MediaScorecard!BH1836="x",MediaScorecard!BI1836="x",MediaScorecard!BJ1836="x",MediaScorecard!BK1836="x"),1, 2))</f>
        <v/>
      </c>
      <c r="CU1349" s="308" t="n"/>
      <c r="CV1349" s="308" t="n"/>
      <c r="CW1349" s="308" t="n"/>
      <c r="CX1349" s="309" t="n"/>
      <c r="CY1349" s="308" t="n"/>
      <c r="CZ1349" s="308" t="n"/>
      <c r="DA1349" s="308" t="n"/>
    </row>
    <row r="1350" ht="21" customHeight="1" s="590">
      <c r="A1350" s="421" t="n"/>
      <c r="B1350" s="270" t="n"/>
      <c r="C1350" s="266" t="n"/>
      <c r="D1350" s="267" t="inlineStr"/>
      <c r="E1350" s="267" t="inlineStr"/>
      <c r="F1350" s="268" t="inlineStr"/>
      <c r="G1350" s="421" t="n"/>
      <c r="H1350" s="269" t="n"/>
      <c r="I1350" s="421" t="n"/>
      <c r="J1350" s="421" t="n"/>
      <c r="K1350" s="421" t="n"/>
      <c r="L1350" s="421" t="n"/>
      <c r="M1350" s="421" t="n"/>
      <c r="N1350" s="421" t="n"/>
      <c r="O1350" s="421" t="n"/>
      <c r="P1350" s="421" t="n"/>
      <c r="Q1350" s="421" t="n"/>
      <c r="R1350" s="270" t="n"/>
      <c r="S1350" s="421" t="n"/>
      <c r="T1350" s="421" t="n"/>
      <c r="U1350" s="421" t="n"/>
      <c r="V1350" s="421" t="n"/>
      <c r="W1350" s="421" t="n"/>
      <c r="X1350" s="421" t="n"/>
      <c r="Y1350" s="421" t="n"/>
      <c r="Z1350" s="421" t="n"/>
      <c r="AA1350" s="421" t="n"/>
      <c r="AB1350" s="421" t="n"/>
      <c r="AC1350" s="421" t="n"/>
      <c r="AD1350" s="421" t="n"/>
      <c r="AE1350" s="421" t="n"/>
      <c r="AF1350" s="421" t="n"/>
      <c r="AG1350" s="421" t="n"/>
      <c r="AH1350" s="421" t="n"/>
      <c r="AI1350" s="421" t="n"/>
      <c r="AJ1350" s="297" t="n"/>
      <c r="AK1350" s="297" t="n"/>
      <c r="AL1350" s="284" t="n"/>
      <c r="AM1350" s="297" t="n"/>
      <c r="AN1350" s="285" t="n"/>
      <c r="AO1350" s="297" t="n"/>
      <c r="AP1350" s="297" t="n"/>
      <c r="AQ1350" s="297" t="n"/>
      <c r="AR1350" s="297" t="n"/>
      <c r="AS1350" s="297" t="n"/>
      <c r="AT1350" s="285" t="inlineStr">
        <is>
          <t>0</t>
        </is>
      </c>
      <c r="AU1350" s="297" t="inlineStr">
        <is>
          <t>0</t>
        </is>
      </c>
      <c r="AV1350" s="297" t="inlineStr">
        <is>
          <t>0</t>
        </is>
      </c>
      <c r="AW1350" s="297" t="inlineStr">
        <is>
          <t>0</t>
        </is>
      </c>
      <c r="AX1350" s="297" t="inlineStr">
        <is>
          <t>0</t>
        </is>
      </c>
      <c r="AY1350" s="286" t="inlineStr">
        <is>
          <t>0</t>
        </is>
      </c>
      <c r="AZ1350" s="286" t="inlineStr">
        <is>
          <t>0</t>
        </is>
      </c>
      <c r="BA1350" s="287" t="inlineStr">
        <is>
          <t>0</t>
        </is>
      </c>
      <c r="BB1350" s="286" t="inlineStr">
        <is>
          <t>0</t>
        </is>
      </c>
      <c r="BC1350" s="286" t="inlineStr">
        <is>
          <t>0</t>
        </is>
      </c>
      <c r="BD1350" s="286" t="inlineStr">
        <is>
          <t>0</t>
        </is>
      </c>
      <c r="BE1350" s="286" t="inlineStr">
        <is>
          <t>0</t>
        </is>
      </c>
      <c r="BF1350" s="286" t="inlineStr">
        <is>
          <t>0</t>
        </is>
      </c>
      <c r="BG1350" s="286" t="inlineStr">
        <is>
          <t>0</t>
        </is>
      </c>
      <c r="BH1350" s="297" t="inlineStr">
        <is>
          <t>0</t>
        </is>
      </c>
      <c r="BI1350" s="297" t="inlineStr">
        <is>
          <t>0</t>
        </is>
      </c>
      <c r="BJ1350" s="297" t="inlineStr">
        <is>
          <t>0</t>
        </is>
      </c>
      <c r="BK1350" s="297" t="inlineStr">
        <is>
          <t>0</t>
        </is>
      </c>
      <c r="BL1350" s="297" t="inlineStr">
        <is>
          <t>0</t>
        </is>
      </c>
      <c r="BM1350" s="297" t="inlineStr">
        <is>
          <t>0</t>
        </is>
      </c>
      <c r="BN1350" s="297" t="inlineStr">
        <is>
          <t>0</t>
        </is>
      </c>
      <c r="BO1350" s="285" t="inlineStr">
        <is>
          <t>0</t>
        </is>
      </c>
      <c r="BP1350" s="297" t="inlineStr">
        <is>
          <t>0</t>
        </is>
      </c>
      <c r="BQ1350" s="297" t="inlineStr">
        <is>
          <t>0</t>
        </is>
      </c>
      <c r="BR1350" s="297" t="inlineStr">
        <is>
          <t>0</t>
        </is>
      </c>
      <c r="BS1350" s="297" t="inlineStr">
        <is>
          <t>0</t>
        </is>
      </c>
      <c r="BT1350" s="297" t="inlineStr">
        <is>
          <t>0</t>
        </is>
      </c>
      <c r="BU1350" s="297" t="inlineStr">
        <is>
          <t>0</t>
        </is>
      </c>
      <c r="BV1350" s="297" t="inlineStr">
        <is>
          <t>0</t>
        </is>
      </c>
      <c r="BW1350" s="288" t="inlineStr">
        <is>
          <t>0</t>
        </is>
      </c>
      <c r="BX1350" s="276">
        <f>SUM(IF(COUNTIF(#REF!, "*1.*"), 2, 0), IF(COUNTIF(#REF!, "*2.*"), 2, 0), IF(COUNTIF(#REF!, "*3.*"), 2, 0), IF(COUNTIF(#REF!, "*4.*"), 2, 0), IF(COUNTIF(#REF!, "*5.*"), 2, 0), IF(COUNTIF(#REF!, "*6.*"), 2, 0))</f>
        <v/>
      </c>
      <c r="BY1350" s="277">
        <f t="array" ref="BY1350">SUM(VALUE(AT1350),VALUE(AU1350),VALUE(AV1350),VALUE(AW1350),VALUE(AX1350),VALUE(AY1350),VALUE(AZ1350),VALUE(BB1350),VALUE(BC1350),VALUE(BD1350),VALUE(BE1350),VALUE(BF1350),VALUE(BG1350),VALUE(BH1350),VALUE(BI1350),VALUE(BJ1350),VALUE(BK1350),VALUE(BL1350),VALUE(BM1350),VALUE(BN1350),VALUE(BO1350),VALUE(BP1350),VALUE(BQ1350),VALUE(BR1350),VALUE(BS1350),VALUE(BT1350),VALUE(BU1350),VALUE(BV1350),VALUE(BW1350))</f>
        <v/>
      </c>
      <c r="BZ1350" s="307" t="n"/>
      <c r="CA1350" s="307" t="n"/>
      <c r="CB1350" s="307" t="n"/>
      <c r="CC1350" s="307" t="n"/>
      <c r="CD1350" s="307" t="n"/>
      <c r="CE1350" s="307" t="n"/>
      <c r="CF1350" s="307" t="n"/>
      <c r="CG1350" s="307" t="n"/>
      <c r="CH1350" s="307" t="n"/>
      <c r="CI1350" s="307" t="n"/>
      <c r="CJ1350" s="307" t="n"/>
      <c r="CK1350" s="307" t="n"/>
      <c r="CL1350" s="307" t="n"/>
      <c r="CM1350" s="307" t="n"/>
      <c r="CN1350" s="307" t="n"/>
      <c r="CO1350" s="307" t="n"/>
      <c r="CP1350" s="307" t="n"/>
      <c r="CQ1350" s="307" t="n"/>
      <c r="CR1350" s="279" t="inlineStr"/>
      <c r="CS1350" s="280">
        <f>AVERAGE(Value(BY1350),value(CR1350))</f>
        <v/>
      </c>
      <c r="CT1350" s="421">
        <f>(IF(OR(MediaScorecard!BG1837="x", MediaScorecard!BH1837="x",MediaScorecard!BI1837="x",MediaScorecard!BJ1837="x",MediaScorecard!BK1837="x"),1, 2))</f>
        <v/>
      </c>
      <c r="CU1350" s="308" t="n"/>
      <c r="CV1350" s="308" t="n"/>
      <c r="CW1350" s="308" t="n"/>
      <c r="CX1350" s="309" t="n"/>
      <c r="CY1350" s="308" t="n"/>
      <c r="CZ1350" s="308" t="n"/>
      <c r="DA1350" s="308" t="n"/>
    </row>
    <row r="1351" ht="21" customHeight="1" s="590">
      <c r="A1351" s="421" t="n"/>
      <c r="B1351" s="270" t="n"/>
      <c r="C1351" s="266" t="n"/>
      <c r="D1351" s="267" t="inlineStr"/>
      <c r="E1351" s="267" t="inlineStr"/>
      <c r="F1351" s="268" t="inlineStr"/>
      <c r="G1351" s="421" t="n"/>
      <c r="H1351" s="269" t="n"/>
      <c r="I1351" s="421" t="n"/>
      <c r="J1351" s="421" t="n"/>
      <c r="K1351" s="421" t="n"/>
      <c r="L1351" s="421" t="n"/>
      <c r="M1351" s="421" t="n"/>
      <c r="N1351" s="421" t="n"/>
      <c r="O1351" s="421" t="n"/>
      <c r="P1351" s="421" t="n"/>
      <c r="Q1351" s="421" t="n"/>
      <c r="R1351" s="270" t="n"/>
      <c r="S1351" s="421" t="n"/>
      <c r="T1351" s="421" t="n"/>
      <c r="U1351" s="421" t="n"/>
      <c r="V1351" s="421" t="n"/>
      <c r="W1351" s="421" t="n"/>
      <c r="X1351" s="421" t="n"/>
      <c r="Y1351" s="421" t="n"/>
      <c r="Z1351" s="421" t="n"/>
      <c r="AA1351" s="421" t="n"/>
      <c r="AB1351" s="421" t="n"/>
      <c r="AC1351" s="421" t="n"/>
      <c r="AD1351" s="421" t="n"/>
      <c r="AE1351" s="421" t="n"/>
      <c r="AF1351" s="421" t="n"/>
      <c r="AG1351" s="421" t="n"/>
      <c r="AH1351" s="421" t="n"/>
      <c r="AI1351" s="421" t="n"/>
      <c r="AJ1351" s="297" t="n"/>
      <c r="AK1351" s="297" t="n"/>
      <c r="AL1351" s="284" t="n"/>
      <c r="AM1351" s="297" t="n"/>
      <c r="AN1351" s="285" t="n"/>
      <c r="AO1351" s="297" t="n"/>
      <c r="AP1351" s="297" t="n"/>
      <c r="AQ1351" s="297" t="n"/>
      <c r="AR1351" s="297" t="n"/>
      <c r="AS1351" s="297" t="n"/>
      <c r="AT1351" s="285" t="inlineStr">
        <is>
          <t>0</t>
        </is>
      </c>
      <c r="AU1351" s="297" t="inlineStr">
        <is>
          <t>0</t>
        </is>
      </c>
      <c r="AV1351" s="297" t="inlineStr">
        <is>
          <t>0</t>
        </is>
      </c>
      <c r="AW1351" s="297" t="inlineStr">
        <is>
          <t>0</t>
        </is>
      </c>
      <c r="AX1351" s="297" t="inlineStr">
        <is>
          <t>0</t>
        </is>
      </c>
      <c r="AY1351" s="286" t="inlineStr">
        <is>
          <t>0</t>
        </is>
      </c>
      <c r="AZ1351" s="286" t="inlineStr">
        <is>
          <t>0</t>
        </is>
      </c>
      <c r="BA1351" s="287" t="inlineStr">
        <is>
          <t>0</t>
        </is>
      </c>
      <c r="BB1351" s="286" t="inlineStr">
        <is>
          <t>0</t>
        </is>
      </c>
      <c r="BC1351" s="286" t="inlineStr">
        <is>
          <t>0</t>
        </is>
      </c>
      <c r="BD1351" s="286" t="inlineStr">
        <is>
          <t>0</t>
        </is>
      </c>
      <c r="BE1351" s="286" t="inlineStr">
        <is>
          <t>0</t>
        </is>
      </c>
      <c r="BF1351" s="286" t="inlineStr">
        <is>
          <t>0</t>
        </is>
      </c>
      <c r="BG1351" s="286" t="inlineStr">
        <is>
          <t>0</t>
        </is>
      </c>
      <c r="BH1351" s="297" t="inlineStr">
        <is>
          <t>0</t>
        </is>
      </c>
      <c r="BI1351" s="297" t="inlineStr">
        <is>
          <t>0</t>
        </is>
      </c>
      <c r="BJ1351" s="297" t="inlineStr">
        <is>
          <t>0</t>
        </is>
      </c>
      <c r="BK1351" s="297" t="inlineStr">
        <is>
          <t>0</t>
        </is>
      </c>
      <c r="BL1351" s="297" t="inlineStr">
        <is>
          <t>0</t>
        </is>
      </c>
      <c r="BM1351" s="297" t="inlineStr">
        <is>
          <t>0</t>
        </is>
      </c>
      <c r="BN1351" s="297" t="inlineStr">
        <is>
          <t>0</t>
        </is>
      </c>
      <c r="BO1351" s="285" t="inlineStr">
        <is>
          <t>0</t>
        </is>
      </c>
      <c r="BP1351" s="297" t="inlineStr">
        <is>
          <t>0</t>
        </is>
      </c>
      <c r="BQ1351" s="297" t="inlineStr">
        <is>
          <t>0</t>
        </is>
      </c>
      <c r="BR1351" s="297" t="inlineStr">
        <is>
          <t>0</t>
        </is>
      </c>
      <c r="BS1351" s="297" t="inlineStr">
        <is>
          <t>0</t>
        </is>
      </c>
      <c r="BT1351" s="297" t="inlineStr">
        <is>
          <t>0</t>
        </is>
      </c>
      <c r="BU1351" s="297" t="inlineStr">
        <is>
          <t>0</t>
        </is>
      </c>
      <c r="BV1351" s="297" t="inlineStr">
        <is>
          <t>0</t>
        </is>
      </c>
      <c r="BW1351" s="288" t="inlineStr">
        <is>
          <t>0</t>
        </is>
      </c>
      <c r="BX1351" s="276">
        <f>SUM(IF(COUNTIF(#REF!, "*1.*"), 2, 0), IF(COUNTIF(#REF!, "*2.*"), 2, 0), IF(COUNTIF(#REF!, "*3.*"), 2, 0), IF(COUNTIF(#REF!, "*4.*"), 2, 0), IF(COUNTIF(#REF!, "*5.*"), 2, 0), IF(COUNTIF(#REF!, "*6.*"), 2, 0))</f>
        <v/>
      </c>
      <c r="BY1351" s="277">
        <f t="array" ref="BY1351">SUM(VALUE(AT1351),VALUE(AU1351),VALUE(AV1351),VALUE(AW1351),VALUE(AX1351),VALUE(AY1351),VALUE(AZ1351),VALUE(BB1351),VALUE(BC1351),VALUE(BD1351),VALUE(BE1351),VALUE(BF1351),VALUE(BG1351),VALUE(BH1351),VALUE(BI1351),VALUE(BJ1351),VALUE(BK1351),VALUE(BL1351),VALUE(BM1351),VALUE(BN1351),VALUE(BO1351),VALUE(BP1351),VALUE(BQ1351),VALUE(BR1351),VALUE(BS1351),VALUE(BT1351),VALUE(BU1351),VALUE(BV1351),VALUE(BW1351))</f>
        <v/>
      </c>
      <c r="BZ1351" s="307" t="n"/>
      <c r="CA1351" s="307" t="n"/>
      <c r="CB1351" s="307" t="n"/>
      <c r="CC1351" s="307" t="n"/>
      <c r="CD1351" s="307" t="n"/>
      <c r="CE1351" s="307" t="n"/>
      <c r="CF1351" s="307" t="n"/>
      <c r="CG1351" s="307" t="n"/>
      <c r="CH1351" s="307" t="n"/>
      <c r="CI1351" s="307" t="n"/>
      <c r="CJ1351" s="307" t="n"/>
      <c r="CK1351" s="307" t="n"/>
      <c r="CL1351" s="307" t="n"/>
      <c r="CM1351" s="307" t="n"/>
      <c r="CN1351" s="307" t="n"/>
      <c r="CO1351" s="307" t="n"/>
      <c r="CP1351" s="307" t="n"/>
      <c r="CQ1351" s="307" t="n"/>
      <c r="CR1351" s="279" t="inlineStr"/>
      <c r="CS1351" s="280">
        <f>AVERAGE(Value(BY1351),value(CR1351))</f>
        <v/>
      </c>
      <c r="CT1351" s="421">
        <f>(IF(OR(MediaScorecard!BG1838="x", MediaScorecard!BH1838="x",MediaScorecard!BI1838="x",MediaScorecard!BJ1838="x",MediaScorecard!BK1838="x"),1, 2))</f>
        <v/>
      </c>
      <c r="CU1351" s="308" t="n"/>
      <c r="CV1351" s="308" t="n"/>
      <c r="CW1351" s="308" t="n"/>
      <c r="CX1351" s="309" t="n"/>
      <c r="CY1351" s="308" t="n"/>
      <c r="CZ1351" s="308" t="n"/>
      <c r="DA1351" s="308" t="n"/>
    </row>
    <row r="1352" ht="21" customHeight="1" s="590">
      <c r="A1352" s="421" t="n"/>
      <c r="B1352" s="270" t="n"/>
      <c r="C1352" s="266" t="n"/>
      <c r="D1352" s="267" t="inlineStr"/>
      <c r="E1352" s="267" t="inlineStr"/>
      <c r="F1352" s="268" t="inlineStr"/>
      <c r="G1352" s="421" t="n"/>
      <c r="H1352" s="269" t="n"/>
      <c r="I1352" s="421" t="n"/>
      <c r="J1352" s="421" t="n"/>
      <c r="K1352" s="421" t="n"/>
      <c r="L1352" s="421" t="n"/>
      <c r="M1352" s="421" t="n"/>
      <c r="N1352" s="421" t="n"/>
      <c r="O1352" s="421" t="n"/>
      <c r="P1352" s="421" t="n"/>
      <c r="Q1352" s="421" t="n"/>
      <c r="R1352" s="270" t="n"/>
      <c r="S1352" s="421" t="n"/>
      <c r="T1352" s="421" t="n"/>
      <c r="U1352" s="421" t="n"/>
      <c r="V1352" s="421" t="n"/>
      <c r="W1352" s="421" t="n"/>
      <c r="X1352" s="421" t="n"/>
      <c r="Y1352" s="421" t="n"/>
      <c r="Z1352" s="421" t="n"/>
      <c r="AA1352" s="421" t="n"/>
      <c r="AB1352" s="421" t="n"/>
      <c r="AC1352" s="421" t="n"/>
      <c r="AD1352" s="421" t="n"/>
      <c r="AE1352" s="421" t="n"/>
      <c r="AF1352" s="421" t="n"/>
      <c r="AG1352" s="421" t="n"/>
      <c r="AH1352" s="421" t="n"/>
      <c r="AI1352" s="421" t="n"/>
      <c r="AJ1352" s="297" t="n"/>
      <c r="AK1352" s="297" t="n"/>
      <c r="AL1352" s="284" t="n"/>
      <c r="AM1352" s="297" t="n"/>
      <c r="AN1352" s="285" t="n"/>
      <c r="AO1352" s="297" t="n"/>
      <c r="AP1352" s="297" t="n"/>
      <c r="AQ1352" s="297" t="n"/>
      <c r="AR1352" s="297" t="n"/>
      <c r="AS1352" s="297" t="n"/>
      <c r="AT1352" s="285" t="inlineStr">
        <is>
          <t>0</t>
        </is>
      </c>
      <c r="AU1352" s="297" t="inlineStr">
        <is>
          <t>0</t>
        </is>
      </c>
      <c r="AV1352" s="297" t="inlineStr">
        <is>
          <t>0</t>
        </is>
      </c>
      <c r="AW1352" s="297" t="inlineStr">
        <is>
          <t>0</t>
        </is>
      </c>
      <c r="AX1352" s="297" t="inlineStr">
        <is>
          <t>0</t>
        </is>
      </c>
      <c r="AY1352" s="286" t="inlineStr">
        <is>
          <t>0</t>
        </is>
      </c>
      <c r="AZ1352" s="286" t="inlineStr">
        <is>
          <t>0</t>
        </is>
      </c>
      <c r="BA1352" s="287" t="inlineStr">
        <is>
          <t>0</t>
        </is>
      </c>
      <c r="BB1352" s="286" t="inlineStr">
        <is>
          <t>0</t>
        </is>
      </c>
      <c r="BC1352" s="286" t="inlineStr">
        <is>
          <t>0</t>
        </is>
      </c>
      <c r="BD1352" s="286" t="inlineStr">
        <is>
          <t>0</t>
        </is>
      </c>
      <c r="BE1352" s="286" t="inlineStr">
        <is>
          <t>0</t>
        </is>
      </c>
      <c r="BF1352" s="286" t="inlineStr">
        <is>
          <t>0</t>
        </is>
      </c>
      <c r="BG1352" s="286" t="inlineStr">
        <is>
          <t>0</t>
        </is>
      </c>
      <c r="BH1352" s="297" t="inlineStr">
        <is>
          <t>0</t>
        </is>
      </c>
      <c r="BI1352" s="297" t="inlineStr">
        <is>
          <t>0</t>
        </is>
      </c>
      <c r="BJ1352" s="297" t="inlineStr">
        <is>
          <t>0</t>
        </is>
      </c>
      <c r="BK1352" s="297" t="inlineStr">
        <is>
          <t>0</t>
        </is>
      </c>
      <c r="BL1352" s="297" t="inlineStr">
        <is>
          <t>0</t>
        </is>
      </c>
      <c r="BM1352" s="297" t="inlineStr">
        <is>
          <t>0</t>
        </is>
      </c>
      <c r="BN1352" s="297" t="inlineStr">
        <is>
          <t>0</t>
        </is>
      </c>
      <c r="BO1352" s="285" t="inlineStr">
        <is>
          <t>0</t>
        </is>
      </c>
      <c r="BP1352" s="297" t="inlineStr">
        <is>
          <t>0</t>
        </is>
      </c>
      <c r="BQ1352" s="297" t="inlineStr">
        <is>
          <t>0</t>
        </is>
      </c>
      <c r="BR1352" s="297" t="inlineStr">
        <is>
          <t>0</t>
        </is>
      </c>
      <c r="BS1352" s="297" t="inlineStr">
        <is>
          <t>0</t>
        </is>
      </c>
      <c r="BT1352" s="297" t="inlineStr">
        <is>
          <t>0</t>
        </is>
      </c>
      <c r="BU1352" s="297" t="inlineStr">
        <is>
          <t>0</t>
        </is>
      </c>
      <c r="BV1352" s="297" t="inlineStr">
        <is>
          <t>0</t>
        </is>
      </c>
      <c r="BW1352" s="288" t="inlineStr">
        <is>
          <t>0</t>
        </is>
      </c>
      <c r="BX1352" s="276">
        <f>SUM(IF(COUNTIF(#REF!, "*1.*"), 2, 0), IF(COUNTIF(#REF!, "*2.*"), 2, 0), IF(COUNTIF(#REF!, "*3.*"), 2, 0), IF(COUNTIF(#REF!, "*4.*"), 2, 0), IF(COUNTIF(#REF!, "*5.*"), 2, 0), IF(COUNTIF(#REF!, "*6.*"), 2, 0))</f>
        <v/>
      </c>
      <c r="BY1352" s="277">
        <f t="array" ref="BY1352">SUM(VALUE(AT1352),VALUE(AU1352),VALUE(AV1352),VALUE(AW1352),VALUE(AX1352),VALUE(AY1352),VALUE(AZ1352),VALUE(BB1352),VALUE(BC1352),VALUE(BD1352),VALUE(BE1352),VALUE(BF1352),VALUE(BG1352),VALUE(BH1352),VALUE(BI1352),VALUE(BJ1352),VALUE(BK1352),VALUE(BL1352),VALUE(BM1352),VALUE(BN1352),VALUE(BO1352),VALUE(BP1352),VALUE(BQ1352),VALUE(BR1352),VALUE(BS1352),VALUE(BT1352),VALUE(BU1352),VALUE(BV1352),VALUE(BW1352))</f>
        <v/>
      </c>
      <c r="BZ1352" s="307" t="n"/>
      <c r="CA1352" s="307" t="n"/>
      <c r="CB1352" s="307" t="n"/>
      <c r="CC1352" s="307" t="n"/>
      <c r="CD1352" s="307" t="n"/>
      <c r="CE1352" s="307" t="n"/>
      <c r="CF1352" s="307" t="n"/>
      <c r="CG1352" s="307" t="n"/>
      <c r="CH1352" s="307" t="n"/>
      <c r="CI1352" s="307" t="n"/>
      <c r="CJ1352" s="307" t="n"/>
      <c r="CK1352" s="307" t="n"/>
      <c r="CL1352" s="307" t="n"/>
      <c r="CM1352" s="307" t="n"/>
      <c r="CN1352" s="307" t="n"/>
      <c r="CO1352" s="307" t="n"/>
      <c r="CP1352" s="307" t="n"/>
      <c r="CQ1352" s="307" t="n"/>
      <c r="CR1352" s="279" t="inlineStr"/>
      <c r="CS1352" s="280">
        <f>AVERAGE(Value(BY1352),value(CR1352))</f>
        <v/>
      </c>
      <c r="CT1352" s="421">
        <f>(IF(OR(MediaScorecard!BG1839="x", MediaScorecard!BH1839="x",MediaScorecard!BI1839="x",MediaScorecard!BJ1839="x",MediaScorecard!BK1839="x"),1, 2))</f>
        <v/>
      </c>
      <c r="CU1352" s="308" t="n"/>
      <c r="CV1352" s="308" t="n"/>
      <c r="CW1352" s="308" t="n"/>
      <c r="CX1352" s="309" t="n"/>
      <c r="CY1352" s="308" t="n"/>
      <c r="CZ1352" s="308" t="n"/>
      <c r="DA1352" s="308" t="n"/>
    </row>
    <row r="1353" ht="21" customHeight="1" s="590">
      <c r="A1353" s="421" t="n"/>
      <c r="B1353" s="270" t="n"/>
      <c r="C1353" s="266" t="n"/>
      <c r="D1353" s="267" t="inlineStr"/>
      <c r="E1353" s="267" t="inlineStr"/>
      <c r="F1353" s="268" t="inlineStr"/>
      <c r="G1353" s="421" t="n"/>
      <c r="H1353" s="269" t="n"/>
      <c r="I1353" s="421" t="n"/>
      <c r="J1353" s="421" t="n"/>
      <c r="K1353" s="421" t="n"/>
      <c r="L1353" s="421" t="n"/>
      <c r="M1353" s="421" t="n"/>
      <c r="N1353" s="421" t="n"/>
      <c r="O1353" s="421" t="n"/>
      <c r="P1353" s="421" t="n"/>
      <c r="Q1353" s="421" t="n"/>
      <c r="R1353" s="270" t="n"/>
      <c r="S1353" s="421" t="n"/>
      <c r="T1353" s="421" t="n"/>
      <c r="U1353" s="421" t="n"/>
      <c r="V1353" s="421" t="n"/>
      <c r="W1353" s="421" t="n"/>
      <c r="X1353" s="421" t="n"/>
      <c r="Y1353" s="421" t="n"/>
      <c r="Z1353" s="421" t="n"/>
      <c r="AA1353" s="421" t="n"/>
      <c r="AB1353" s="421" t="n"/>
      <c r="AC1353" s="421" t="n"/>
      <c r="AD1353" s="421" t="n"/>
      <c r="AE1353" s="421" t="n"/>
      <c r="AF1353" s="421" t="n"/>
      <c r="AG1353" s="421" t="n"/>
      <c r="AH1353" s="421" t="n"/>
      <c r="AI1353" s="421" t="n"/>
      <c r="AJ1353" s="297" t="n"/>
      <c r="AK1353" s="297" t="n"/>
      <c r="AL1353" s="284" t="n"/>
      <c r="AM1353" s="297" t="n"/>
      <c r="AN1353" s="285" t="n"/>
      <c r="AO1353" s="297" t="n"/>
      <c r="AP1353" s="297" t="n"/>
      <c r="AQ1353" s="297" t="n"/>
      <c r="AR1353" s="297" t="n"/>
      <c r="AS1353" s="297" t="n"/>
      <c r="AT1353" s="285" t="inlineStr">
        <is>
          <t>0</t>
        </is>
      </c>
      <c r="AU1353" s="297" t="inlineStr">
        <is>
          <t>0</t>
        </is>
      </c>
      <c r="AV1353" s="297" t="inlineStr">
        <is>
          <t>0</t>
        </is>
      </c>
      <c r="AW1353" s="297" t="inlineStr">
        <is>
          <t>0</t>
        </is>
      </c>
      <c r="AX1353" s="297" t="inlineStr">
        <is>
          <t>0</t>
        </is>
      </c>
      <c r="AY1353" s="286" t="inlineStr">
        <is>
          <t>0</t>
        </is>
      </c>
      <c r="AZ1353" s="286" t="inlineStr">
        <is>
          <t>0</t>
        </is>
      </c>
      <c r="BA1353" s="287" t="inlineStr">
        <is>
          <t>0</t>
        </is>
      </c>
      <c r="BB1353" s="286" t="inlineStr">
        <is>
          <t>0</t>
        </is>
      </c>
      <c r="BC1353" s="286" t="inlineStr">
        <is>
          <t>0</t>
        </is>
      </c>
      <c r="BD1353" s="286" t="inlineStr">
        <is>
          <t>0</t>
        </is>
      </c>
      <c r="BE1353" s="286" t="inlineStr">
        <is>
          <t>0</t>
        </is>
      </c>
      <c r="BF1353" s="286" t="inlineStr">
        <is>
          <t>0</t>
        </is>
      </c>
      <c r="BG1353" s="286" t="inlineStr">
        <is>
          <t>0</t>
        </is>
      </c>
      <c r="BH1353" s="297" t="inlineStr">
        <is>
          <t>0</t>
        </is>
      </c>
      <c r="BI1353" s="297" t="inlineStr">
        <is>
          <t>0</t>
        </is>
      </c>
      <c r="BJ1353" s="297" t="inlineStr">
        <is>
          <t>0</t>
        </is>
      </c>
      <c r="BK1353" s="297" t="inlineStr">
        <is>
          <t>0</t>
        </is>
      </c>
      <c r="BL1353" s="297" t="inlineStr">
        <is>
          <t>0</t>
        </is>
      </c>
      <c r="BM1353" s="297" t="inlineStr">
        <is>
          <t>0</t>
        </is>
      </c>
      <c r="BN1353" s="297" t="inlineStr">
        <is>
          <t>0</t>
        </is>
      </c>
      <c r="BO1353" s="285" t="inlineStr">
        <is>
          <t>0</t>
        </is>
      </c>
      <c r="BP1353" s="297" t="inlineStr">
        <is>
          <t>0</t>
        </is>
      </c>
      <c r="BQ1353" s="297" t="inlineStr">
        <is>
          <t>0</t>
        </is>
      </c>
      <c r="BR1353" s="297" t="inlineStr">
        <is>
          <t>0</t>
        </is>
      </c>
      <c r="BS1353" s="297" t="inlineStr">
        <is>
          <t>0</t>
        </is>
      </c>
      <c r="BT1353" s="297" t="inlineStr">
        <is>
          <t>0</t>
        </is>
      </c>
      <c r="BU1353" s="297" t="inlineStr">
        <is>
          <t>0</t>
        </is>
      </c>
      <c r="BV1353" s="297" t="inlineStr">
        <is>
          <t>0</t>
        </is>
      </c>
      <c r="BW1353" s="288" t="inlineStr">
        <is>
          <t>0</t>
        </is>
      </c>
      <c r="BX1353" s="276">
        <f>SUM(IF(COUNTIF(#REF!, "*1.*"), 2, 0), IF(COUNTIF(#REF!, "*2.*"), 2, 0), IF(COUNTIF(#REF!, "*3.*"), 2, 0), IF(COUNTIF(#REF!, "*4.*"), 2, 0), IF(COUNTIF(#REF!, "*5.*"), 2, 0), IF(COUNTIF(#REF!, "*6.*"), 2, 0))</f>
        <v/>
      </c>
      <c r="BY1353" s="277">
        <f t="array" ref="BY1353">SUM(VALUE(AT1353),VALUE(AU1353),VALUE(AV1353),VALUE(AW1353),VALUE(AX1353),VALUE(AY1353),VALUE(AZ1353),VALUE(BB1353),VALUE(BC1353),VALUE(BD1353),VALUE(BE1353),VALUE(BF1353),VALUE(BG1353),VALUE(BH1353),VALUE(BI1353),VALUE(BJ1353),VALUE(BK1353),VALUE(BL1353),VALUE(BM1353),VALUE(BN1353),VALUE(BO1353),VALUE(BP1353),VALUE(BQ1353),VALUE(BR1353),VALUE(BS1353),VALUE(BT1353),VALUE(BU1353),VALUE(BV1353),VALUE(BW1353))</f>
        <v/>
      </c>
      <c r="BZ1353" s="307" t="n"/>
      <c r="CA1353" s="307" t="n"/>
      <c r="CB1353" s="307" t="n"/>
      <c r="CC1353" s="307" t="n"/>
      <c r="CD1353" s="307" t="n"/>
      <c r="CE1353" s="307" t="n"/>
      <c r="CF1353" s="307" t="n"/>
      <c r="CG1353" s="307" t="n"/>
      <c r="CH1353" s="307" t="n"/>
      <c r="CI1353" s="307" t="n"/>
      <c r="CJ1353" s="307" t="n"/>
      <c r="CK1353" s="307" t="n"/>
      <c r="CL1353" s="307" t="n"/>
      <c r="CM1353" s="307" t="n"/>
      <c r="CN1353" s="307" t="n"/>
      <c r="CO1353" s="307" t="n"/>
      <c r="CP1353" s="307" t="n"/>
      <c r="CQ1353" s="307" t="n"/>
      <c r="CR1353" s="279" t="inlineStr"/>
      <c r="CS1353" s="280">
        <f>AVERAGE(Value(BY1353),value(CR1353))</f>
        <v/>
      </c>
      <c r="CT1353" s="421">
        <f>(IF(OR(MediaScorecard!BG1840="x", MediaScorecard!BH1840="x",MediaScorecard!BI1840="x",MediaScorecard!BJ1840="x",MediaScorecard!BK1840="x"),1, 2))</f>
        <v/>
      </c>
      <c r="CU1353" s="308" t="n"/>
      <c r="CV1353" s="308" t="n"/>
      <c r="CW1353" s="308" t="n"/>
      <c r="CX1353" s="309" t="n"/>
      <c r="CY1353" s="308" t="n"/>
      <c r="CZ1353" s="308" t="n"/>
      <c r="DA1353" s="308" t="n"/>
    </row>
    <row r="1354" ht="21" customHeight="1" s="590">
      <c r="A1354" s="421" t="n"/>
      <c r="B1354" s="270" t="n"/>
      <c r="C1354" s="266" t="n"/>
      <c r="D1354" s="267" t="inlineStr"/>
      <c r="E1354" s="267" t="inlineStr"/>
      <c r="F1354" s="268" t="inlineStr"/>
      <c r="G1354" s="421" t="n"/>
      <c r="H1354" s="269" t="n"/>
      <c r="I1354" s="421" t="n"/>
      <c r="J1354" s="421" t="n"/>
      <c r="K1354" s="421" t="n"/>
      <c r="L1354" s="421" t="n"/>
      <c r="M1354" s="421" t="n"/>
      <c r="N1354" s="421" t="n"/>
      <c r="O1354" s="421" t="n"/>
      <c r="P1354" s="421" t="n"/>
      <c r="Q1354" s="421" t="n"/>
      <c r="R1354" s="270" t="n"/>
      <c r="S1354" s="421" t="n"/>
      <c r="T1354" s="421" t="n"/>
      <c r="U1354" s="421" t="n"/>
      <c r="V1354" s="421" t="n"/>
      <c r="W1354" s="421" t="n"/>
      <c r="X1354" s="421" t="n"/>
      <c r="Y1354" s="421" t="n"/>
      <c r="Z1354" s="421" t="n"/>
      <c r="AA1354" s="421" t="n"/>
      <c r="AB1354" s="421" t="n"/>
      <c r="AC1354" s="421" t="n"/>
      <c r="AD1354" s="421" t="n"/>
      <c r="AE1354" s="421" t="n"/>
      <c r="AF1354" s="421" t="n"/>
      <c r="AG1354" s="421" t="n"/>
      <c r="AH1354" s="421" t="n"/>
      <c r="AI1354" s="421" t="n"/>
      <c r="AJ1354" s="297" t="n"/>
      <c r="AK1354" s="297" t="n"/>
      <c r="AL1354" s="284" t="n"/>
      <c r="AM1354" s="297" t="n"/>
      <c r="AN1354" s="285" t="n"/>
      <c r="AO1354" s="297" t="n"/>
      <c r="AP1354" s="297" t="n"/>
      <c r="AQ1354" s="297" t="n"/>
      <c r="AR1354" s="297" t="n"/>
      <c r="AS1354" s="297" t="n"/>
      <c r="AT1354" s="285" t="inlineStr">
        <is>
          <t>0</t>
        </is>
      </c>
      <c r="AU1354" s="297" t="inlineStr">
        <is>
          <t>0</t>
        </is>
      </c>
      <c r="AV1354" s="297" t="inlineStr">
        <is>
          <t>0</t>
        </is>
      </c>
      <c r="AW1354" s="297" t="inlineStr">
        <is>
          <t>0</t>
        </is>
      </c>
      <c r="AX1354" s="297" t="inlineStr">
        <is>
          <t>0</t>
        </is>
      </c>
      <c r="AY1354" s="286" t="inlineStr">
        <is>
          <t>0</t>
        </is>
      </c>
      <c r="AZ1354" s="286" t="inlineStr">
        <is>
          <t>0</t>
        </is>
      </c>
      <c r="BA1354" s="287" t="inlineStr">
        <is>
          <t>0</t>
        </is>
      </c>
      <c r="BB1354" s="286" t="inlineStr">
        <is>
          <t>0</t>
        </is>
      </c>
      <c r="BC1354" s="286" t="inlineStr">
        <is>
          <t>0</t>
        </is>
      </c>
      <c r="BD1354" s="286" t="inlineStr">
        <is>
          <t>0</t>
        </is>
      </c>
      <c r="BE1354" s="286" t="inlineStr">
        <is>
          <t>0</t>
        </is>
      </c>
      <c r="BF1354" s="286" t="inlineStr">
        <is>
          <t>0</t>
        </is>
      </c>
      <c r="BG1354" s="286" t="inlineStr">
        <is>
          <t>0</t>
        </is>
      </c>
      <c r="BH1354" s="297" t="inlineStr">
        <is>
          <t>0</t>
        </is>
      </c>
      <c r="BI1354" s="297" t="inlineStr">
        <is>
          <t>0</t>
        </is>
      </c>
      <c r="BJ1354" s="297" t="inlineStr">
        <is>
          <t>0</t>
        </is>
      </c>
      <c r="BK1354" s="297" t="inlineStr">
        <is>
          <t>0</t>
        </is>
      </c>
      <c r="BL1354" s="297" t="inlineStr">
        <is>
          <t>0</t>
        </is>
      </c>
      <c r="BM1354" s="297" t="inlineStr">
        <is>
          <t>0</t>
        </is>
      </c>
      <c r="BN1354" s="297" t="inlineStr">
        <is>
          <t>0</t>
        </is>
      </c>
      <c r="BO1354" s="285" t="inlineStr">
        <is>
          <t>0</t>
        </is>
      </c>
      <c r="BP1354" s="297" t="inlineStr">
        <is>
          <t>0</t>
        </is>
      </c>
      <c r="BQ1354" s="297" t="inlineStr">
        <is>
          <t>0</t>
        </is>
      </c>
      <c r="BR1354" s="297" t="inlineStr">
        <is>
          <t>0</t>
        </is>
      </c>
      <c r="BS1354" s="297" t="inlineStr">
        <is>
          <t>0</t>
        </is>
      </c>
      <c r="BT1354" s="297" t="inlineStr">
        <is>
          <t>0</t>
        </is>
      </c>
      <c r="BU1354" s="297" t="inlineStr">
        <is>
          <t>0</t>
        </is>
      </c>
      <c r="BV1354" s="297" t="inlineStr">
        <is>
          <t>0</t>
        </is>
      </c>
      <c r="BW1354" s="288" t="inlineStr">
        <is>
          <t>0</t>
        </is>
      </c>
      <c r="BX1354" s="276">
        <f>SUM(IF(COUNTIF(#REF!, "*1.*"), 2, 0), IF(COUNTIF(#REF!, "*2.*"), 2, 0), IF(COUNTIF(#REF!, "*3.*"), 2, 0), IF(COUNTIF(#REF!, "*4.*"), 2, 0), IF(COUNTIF(#REF!, "*5.*"), 2, 0), IF(COUNTIF(#REF!, "*6.*"), 2, 0))</f>
        <v/>
      </c>
      <c r="BY1354" s="277">
        <f t="array" ref="BY1354">SUM(VALUE(AT1354),VALUE(AU1354),VALUE(AV1354),VALUE(AW1354),VALUE(AX1354),VALUE(AY1354),VALUE(AZ1354),VALUE(BB1354),VALUE(BC1354),VALUE(BD1354),VALUE(BE1354),VALUE(BF1354),VALUE(BG1354),VALUE(BH1354),VALUE(BI1354),VALUE(BJ1354),VALUE(BK1354),VALUE(BL1354),VALUE(BM1354),VALUE(BN1354),VALUE(BO1354),VALUE(BP1354),VALUE(BQ1354),VALUE(BR1354),VALUE(BS1354),VALUE(BT1354),VALUE(BU1354),VALUE(BV1354),VALUE(BW1354))</f>
        <v/>
      </c>
      <c r="BZ1354" s="307" t="n"/>
      <c r="CA1354" s="307" t="n"/>
      <c r="CB1354" s="307" t="n"/>
      <c r="CC1354" s="307" t="n"/>
      <c r="CD1354" s="307" t="n"/>
      <c r="CE1354" s="307" t="n"/>
      <c r="CF1354" s="307" t="n"/>
      <c r="CG1354" s="307" t="n"/>
      <c r="CH1354" s="307" t="n"/>
      <c r="CI1354" s="307" t="n"/>
      <c r="CJ1354" s="307" t="n"/>
      <c r="CK1354" s="307" t="n"/>
      <c r="CL1354" s="307" t="n"/>
      <c r="CM1354" s="307" t="n"/>
      <c r="CN1354" s="307" t="n"/>
      <c r="CO1354" s="307" t="n"/>
      <c r="CP1354" s="307" t="n"/>
      <c r="CQ1354" s="307" t="n"/>
      <c r="CR1354" s="279" t="inlineStr"/>
      <c r="CS1354" s="280">
        <f>AVERAGE(Value(BY1354),value(CR1354))</f>
        <v/>
      </c>
      <c r="CT1354" s="421">
        <f>(IF(OR(MediaScorecard!BG1841="x", MediaScorecard!BH1841="x",MediaScorecard!BI1841="x",MediaScorecard!BJ1841="x",MediaScorecard!BK1841="x"),1, 2))</f>
        <v/>
      </c>
      <c r="CU1354" s="308" t="n"/>
      <c r="CV1354" s="308" t="n"/>
      <c r="CW1354" s="308" t="n"/>
      <c r="CX1354" s="309" t="n"/>
      <c r="CY1354" s="308" t="n"/>
      <c r="CZ1354" s="308" t="n"/>
      <c r="DA1354" s="308" t="n"/>
    </row>
    <row r="1355" ht="21" customHeight="1" s="590">
      <c r="A1355" s="421" t="n"/>
      <c r="B1355" s="270" t="n"/>
      <c r="C1355" s="266" t="n"/>
      <c r="D1355" s="267" t="inlineStr"/>
      <c r="E1355" s="267" t="inlineStr"/>
      <c r="F1355" s="268" t="inlineStr"/>
      <c r="G1355" s="421" t="n"/>
      <c r="H1355" s="269" t="n"/>
      <c r="I1355" s="421" t="n"/>
      <c r="J1355" s="421" t="n"/>
      <c r="K1355" s="421" t="n"/>
      <c r="L1355" s="421" t="n"/>
      <c r="M1355" s="421" t="n"/>
      <c r="N1355" s="421" t="n"/>
      <c r="O1355" s="421" t="n"/>
      <c r="P1355" s="421" t="n"/>
      <c r="Q1355" s="421" t="n"/>
      <c r="R1355" s="270" t="n"/>
      <c r="S1355" s="421" t="n"/>
      <c r="T1355" s="421" t="n"/>
      <c r="U1355" s="421" t="n"/>
      <c r="V1355" s="421" t="n"/>
      <c r="W1355" s="421" t="n"/>
      <c r="X1355" s="421" t="n"/>
      <c r="Y1355" s="421" t="n"/>
      <c r="Z1355" s="421" t="n"/>
      <c r="AA1355" s="421" t="n"/>
      <c r="AB1355" s="421" t="n"/>
      <c r="AC1355" s="421" t="n"/>
      <c r="AD1355" s="421" t="n"/>
      <c r="AE1355" s="421" t="n"/>
      <c r="AF1355" s="421" t="n"/>
      <c r="AG1355" s="421" t="n"/>
      <c r="AH1355" s="421" t="n"/>
      <c r="AI1355" s="421" t="n"/>
      <c r="AJ1355" s="297" t="n"/>
      <c r="AK1355" s="297" t="n"/>
      <c r="AL1355" s="284" t="n"/>
      <c r="AM1355" s="297" t="n"/>
      <c r="AN1355" s="285" t="n"/>
      <c r="AO1355" s="297" t="n"/>
      <c r="AP1355" s="297" t="n"/>
      <c r="AQ1355" s="297" t="n"/>
      <c r="AR1355" s="297" t="n"/>
      <c r="AS1355" s="297" t="n"/>
      <c r="AT1355" s="285" t="inlineStr">
        <is>
          <t>0</t>
        </is>
      </c>
      <c r="AU1355" s="297" t="inlineStr">
        <is>
          <t>0</t>
        </is>
      </c>
      <c r="AV1355" s="297" t="inlineStr">
        <is>
          <t>0</t>
        </is>
      </c>
      <c r="AW1355" s="297" t="inlineStr">
        <is>
          <t>0</t>
        </is>
      </c>
      <c r="AX1355" s="297" t="inlineStr">
        <is>
          <t>0</t>
        </is>
      </c>
      <c r="AY1355" s="286" t="inlineStr">
        <is>
          <t>0</t>
        </is>
      </c>
      <c r="AZ1355" s="286" t="inlineStr">
        <is>
          <t>0</t>
        </is>
      </c>
      <c r="BA1355" s="287" t="inlineStr">
        <is>
          <t>0</t>
        </is>
      </c>
      <c r="BB1355" s="286" t="inlineStr">
        <is>
          <t>0</t>
        </is>
      </c>
      <c r="BC1355" s="286" t="inlineStr">
        <is>
          <t>0</t>
        </is>
      </c>
      <c r="BD1355" s="286" t="inlineStr">
        <is>
          <t>0</t>
        </is>
      </c>
      <c r="BE1355" s="286" t="inlineStr">
        <is>
          <t>0</t>
        </is>
      </c>
      <c r="BF1355" s="286" t="inlineStr">
        <is>
          <t>0</t>
        </is>
      </c>
      <c r="BG1355" s="286" t="inlineStr">
        <is>
          <t>0</t>
        </is>
      </c>
      <c r="BH1355" s="297" t="inlineStr">
        <is>
          <t>0</t>
        </is>
      </c>
      <c r="BI1355" s="297" t="inlineStr">
        <is>
          <t>0</t>
        </is>
      </c>
      <c r="BJ1355" s="297" t="inlineStr">
        <is>
          <t>0</t>
        </is>
      </c>
      <c r="BK1355" s="297" t="inlineStr">
        <is>
          <t>0</t>
        </is>
      </c>
      <c r="BL1355" s="297" t="inlineStr">
        <is>
          <t>0</t>
        </is>
      </c>
      <c r="BM1355" s="297" t="inlineStr">
        <is>
          <t>0</t>
        </is>
      </c>
      <c r="BN1355" s="297" t="inlineStr">
        <is>
          <t>0</t>
        </is>
      </c>
      <c r="BO1355" s="285" t="inlineStr">
        <is>
          <t>0</t>
        </is>
      </c>
      <c r="BP1355" s="297" t="inlineStr">
        <is>
          <t>0</t>
        </is>
      </c>
      <c r="BQ1355" s="297" t="inlineStr">
        <is>
          <t>0</t>
        </is>
      </c>
      <c r="BR1355" s="297" t="inlineStr">
        <is>
          <t>0</t>
        </is>
      </c>
      <c r="BS1355" s="297" t="inlineStr">
        <is>
          <t>0</t>
        </is>
      </c>
      <c r="BT1355" s="297" t="inlineStr">
        <is>
          <t>0</t>
        </is>
      </c>
      <c r="BU1355" s="297" t="inlineStr">
        <is>
          <t>0</t>
        </is>
      </c>
      <c r="BV1355" s="297" t="inlineStr">
        <is>
          <t>0</t>
        </is>
      </c>
      <c r="BW1355" s="288" t="inlineStr">
        <is>
          <t>0</t>
        </is>
      </c>
      <c r="BX1355" s="276">
        <f>SUM(IF(COUNTIF(#REF!, "*1.*"), 2, 0), IF(COUNTIF(#REF!, "*2.*"), 2, 0), IF(COUNTIF(#REF!, "*3.*"), 2, 0), IF(COUNTIF(#REF!, "*4.*"), 2, 0), IF(COUNTIF(#REF!, "*5.*"), 2, 0), IF(COUNTIF(#REF!, "*6.*"), 2, 0))</f>
        <v/>
      </c>
      <c r="BY1355" s="277">
        <f t="array" ref="BY1355">SUM(VALUE(AT1355),VALUE(AU1355),VALUE(AV1355),VALUE(AW1355),VALUE(AX1355),VALUE(AY1355),VALUE(AZ1355),VALUE(BB1355),VALUE(BC1355),VALUE(BD1355),VALUE(BE1355),VALUE(BF1355),VALUE(BG1355),VALUE(BH1355),VALUE(BI1355),VALUE(BJ1355),VALUE(BK1355),VALUE(BL1355),VALUE(BM1355),VALUE(BN1355),VALUE(BO1355),VALUE(BP1355),VALUE(BQ1355),VALUE(BR1355),VALUE(BS1355),VALUE(BT1355),VALUE(BU1355),VALUE(BV1355),VALUE(BW1355))</f>
        <v/>
      </c>
      <c r="BZ1355" s="307" t="n"/>
      <c r="CA1355" s="307" t="n"/>
      <c r="CB1355" s="307" t="n"/>
      <c r="CC1355" s="307" t="n"/>
      <c r="CD1355" s="307" t="n"/>
      <c r="CE1355" s="307" t="n"/>
      <c r="CF1355" s="307" t="n"/>
      <c r="CG1355" s="307" t="n"/>
      <c r="CH1355" s="307" t="n"/>
      <c r="CI1355" s="307" t="n"/>
      <c r="CJ1355" s="307" t="n"/>
      <c r="CK1355" s="307" t="n"/>
      <c r="CL1355" s="307" t="n"/>
      <c r="CM1355" s="307" t="n"/>
      <c r="CN1355" s="307" t="n"/>
      <c r="CO1355" s="307" t="n"/>
      <c r="CP1355" s="307" t="n"/>
      <c r="CQ1355" s="307" t="n"/>
      <c r="CR1355" s="279" t="inlineStr"/>
      <c r="CS1355" s="280">
        <f>AVERAGE(Value(BY1355),value(CR1355))</f>
        <v/>
      </c>
      <c r="CT1355" s="421">
        <f>(IF(OR(MediaScorecard!BG1842="x", MediaScorecard!BH1842="x",MediaScorecard!BI1842="x",MediaScorecard!BJ1842="x",MediaScorecard!BK1842="x"),1, 2))</f>
        <v/>
      </c>
      <c r="CU1355" s="308" t="n"/>
      <c r="CV1355" s="308" t="n"/>
      <c r="CW1355" s="308" t="n"/>
      <c r="CX1355" s="309" t="n"/>
      <c r="CY1355" s="308" t="n"/>
      <c r="CZ1355" s="308" t="n"/>
      <c r="DA1355" s="308" t="n"/>
    </row>
    <row r="1356" ht="21" customHeight="1" s="590">
      <c r="A1356" s="421" t="n"/>
      <c r="B1356" s="270" t="n"/>
      <c r="C1356" s="266" t="n"/>
      <c r="D1356" s="267" t="inlineStr"/>
      <c r="E1356" s="267" t="inlineStr"/>
      <c r="F1356" s="268" t="inlineStr"/>
      <c r="G1356" s="421" t="n"/>
      <c r="H1356" s="269" t="n"/>
      <c r="I1356" s="421" t="n"/>
      <c r="J1356" s="421" t="n"/>
      <c r="K1356" s="421" t="n"/>
      <c r="L1356" s="421" t="n"/>
      <c r="M1356" s="421" t="n"/>
      <c r="N1356" s="421" t="n"/>
      <c r="O1356" s="421" t="n"/>
      <c r="P1356" s="421" t="n"/>
      <c r="Q1356" s="421" t="n"/>
      <c r="R1356" s="270" t="n"/>
      <c r="S1356" s="421" t="n"/>
      <c r="T1356" s="421" t="n"/>
      <c r="U1356" s="421" t="n"/>
      <c r="V1356" s="421" t="n"/>
      <c r="W1356" s="421" t="n"/>
      <c r="X1356" s="421" t="n"/>
      <c r="Y1356" s="421" t="n"/>
      <c r="Z1356" s="421" t="n"/>
      <c r="AA1356" s="421" t="n"/>
      <c r="AB1356" s="421" t="n"/>
      <c r="AC1356" s="421" t="n"/>
      <c r="AD1356" s="421" t="n"/>
      <c r="AE1356" s="421" t="n"/>
      <c r="AF1356" s="421" t="n"/>
      <c r="AG1356" s="421" t="n"/>
      <c r="AH1356" s="421" t="n"/>
      <c r="AI1356" s="421" t="n"/>
      <c r="AJ1356" s="297" t="n"/>
      <c r="AK1356" s="297" t="n"/>
      <c r="AL1356" s="284" t="n"/>
      <c r="AM1356" s="297" t="n"/>
      <c r="AN1356" s="285" t="n"/>
      <c r="AO1356" s="297" t="n"/>
      <c r="AP1356" s="297" t="n"/>
      <c r="AQ1356" s="297" t="n"/>
      <c r="AR1356" s="297" t="n"/>
      <c r="AS1356" s="297" t="n"/>
      <c r="AT1356" s="285" t="inlineStr">
        <is>
          <t>0</t>
        </is>
      </c>
      <c r="AU1356" s="297" t="inlineStr">
        <is>
          <t>0</t>
        </is>
      </c>
      <c r="AV1356" s="297" t="inlineStr">
        <is>
          <t>0</t>
        </is>
      </c>
      <c r="AW1356" s="297" t="inlineStr">
        <is>
          <t>0</t>
        </is>
      </c>
      <c r="AX1356" s="297" t="inlineStr">
        <is>
          <t>0</t>
        </is>
      </c>
      <c r="AY1356" s="286" t="inlineStr">
        <is>
          <t>0</t>
        </is>
      </c>
      <c r="AZ1356" s="286" t="inlineStr">
        <is>
          <t>0</t>
        </is>
      </c>
      <c r="BA1356" s="287" t="inlineStr">
        <is>
          <t>0</t>
        </is>
      </c>
      <c r="BB1356" s="286" t="inlineStr">
        <is>
          <t>0</t>
        </is>
      </c>
      <c r="BC1356" s="286" t="inlineStr">
        <is>
          <t>0</t>
        </is>
      </c>
      <c r="BD1356" s="286" t="inlineStr">
        <is>
          <t>0</t>
        </is>
      </c>
      <c r="BE1356" s="286" t="inlineStr">
        <is>
          <t>0</t>
        </is>
      </c>
      <c r="BF1356" s="286" t="inlineStr">
        <is>
          <t>0</t>
        </is>
      </c>
      <c r="BG1356" s="286" t="inlineStr">
        <is>
          <t>0</t>
        </is>
      </c>
      <c r="BH1356" s="297" t="inlineStr">
        <is>
          <t>0</t>
        </is>
      </c>
      <c r="BI1356" s="297" t="inlineStr">
        <is>
          <t>0</t>
        </is>
      </c>
      <c r="BJ1356" s="297" t="inlineStr">
        <is>
          <t>0</t>
        </is>
      </c>
      <c r="BK1356" s="297" t="inlineStr">
        <is>
          <t>0</t>
        </is>
      </c>
      <c r="BL1356" s="297" t="inlineStr">
        <is>
          <t>0</t>
        </is>
      </c>
      <c r="BM1356" s="297" t="inlineStr">
        <is>
          <t>0</t>
        </is>
      </c>
      <c r="BN1356" s="297" t="inlineStr">
        <is>
          <t>0</t>
        </is>
      </c>
      <c r="BO1356" s="285" t="inlineStr">
        <is>
          <t>0</t>
        </is>
      </c>
      <c r="BP1356" s="297" t="inlineStr">
        <is>
          <t>0</t>
        </is>
      </c>
      <c r="BQ1356" s="297" t="inlineStr">
        <is>
          <t>0</t>
        </is>
      </c>
      <c r="BR1356" s="297" t="inlineStr">
        <is>
          <t>0</t>
        </is>
      </c>
      <c r="BS1356" s="297" t="inlineStr">
        <is>
          <t>0</t>
        </is>
      </c>
      <c r="BT1356" s="297" t="inlineStr">
        <is>
          <t>0</t>
        </is>
      </c>
      <c r="BU1356" s="297" t="inlineStr">
        <is>
          <t>0</t>
        </is>
      </c>
      <c r="BV1356" s="297" t="inlineStr">
        <is>
          <t>0</t>
        </is>
      </c>
      <c r="BW1356" s="288" t="inlineStr">
        <is>
          <t>0</t>
        </is>
      </c>
      <c r="BX1356" s="276">
        <f>SUM(IF(COUNTIF(#REF!, "*1.*"), 2, 0), IF(COUNTIF(#REF!, "*2.*"), 2, 0), IF(COUNTIF(#REF!, "*3.*"), 2, 0), IF(COUNTIF(#REF!, "*4.*"), 2, 0), IF(COUNTIF(#REF!, "*5.*"), 2, 0), IF(COUNTIF(#REF!, "*6.*"), 2, 0))</f>
        <v/>
      </c>
      <c r="BY1356" s="277">
        <f t="array" ref="BY1356">SUM(VALUE(AT1356),VALUE(AU1356),VALUE(AV1356),VALUE(AW1356),VALUE(AX1356),VALUE(AY1356),VALUE(AZ1356),VALUE(BB1356),VALUE(BC1356),VALUE(BD1356),VALUE(BE1356),VALUE(BF1356),VALUE(BG1356),VALUE(BH1356),VALUE(BI1356),VALUE(BJ1356),VALUE(BK1356),VALUE(BL1356),VALUE(BM1356),VALUE(BN1356),VALUE(BO1356),VALUE(BP1356),VALUE(BQ1356),VALUE(BR1356),VALUE(BS1356),VALUE(BT1356),VALUE(BU1356),VALUE(BV1356),VALUE(BW1356))</f>
        <v/>
      </c>
      <c r="BZ1356" s="307" t="n"/>
      <c r="CA1356" s="307" t="n"/>
      <c r="CB1356" s="307" t="n"/>
      <c r="CC1356" s="307" t="n"/>
      <c r="CD1356" s="307" t="n"/>
      <c r="CE1356" s="307" t="n"/>
      <c r="CF1356" s="307" t="n"/>
      <c r="CG1356" s="307" t="n"/>
      <c r="CH1356" s="307" t="n"/>
      <c r="CI1356" s="307" t="n"/>
      <c r="CJ1356" s="307" t="n"/>
      <c r="CK1356" s="307" t="n"/>
      <c r="CL1356" s="307" t="n"/>
      <c r="CM1356" s="307" t="n"/>
      <c r="CN1356" s="307" t="n"/>
      <c r="CO1356" s="307" t="n"/>
      <c r="CP1356" s="307" t="n"/>
      <c r="CQ1356" s="307" t="n"/>
      <c r="CR1356" s="279" t="inlineStr"/>
      <c r="CS1356" s="280">
        <f>AVERAGE(Value(BY1356),value(CR1356))</f>
        <v/>
      </c>
      <c r="CT1356" s="421">
        <f>(IF(OR(MediaScorecard!BG1843="x", MediaScorecard!BH1843="x",MediaScorecard!BI1843="x",MediaScorecard!BJ1843="x",MediaScorecard!BK1843="x"),1, 2))</f>
        <v/>
      </c>
      <c r="CU1356" s="308" t="n"/>
      <c r="CV1356" s="308" t="n"/>
      <c r="CW1356" s="308" t="n"/>
      <c r="CX1356" s="309" t="n"/>
      <c r="CY1356" s="308" t="n"/>
      <c r="CZ1356" s="308" t="n"/>
      <c r="DA1356" s="308" t="n"/>
    </row>
    <row r="1357" ht="21" customHeight="1" s="590">
      <c r="A1357" s="421" t="n"/>
      <c r="B1357" s="270" t="n"/>
      <c r="C1357" s="266" t="n"/>
      <c r="D1357" s="267" t="inlineStr"/>
      <c r="E1357" s="267" t="inlineStr"/>
      <c r="F1357" s="268" t="inlineStr"/>
      <c r="G1357" s="421" t="n"/>
      <c r="H1357" s="269" t="n"/>
      <c r="I1357" s="421" t="n"/>
      <c r="J1357" s="421" t="n"/>
      <c r="K1357" s="421" t="n"/>
      <c r="L1357" s="421" t="n"/>
      <c r="M1357" s="421" t="n"/>
      <c r="N1357" s="421" t="n"/>
      <c r="O1357" s="421" t="n"/>
      <c r="P1357" s="421" t="n"/>
      <c r="Q1357" s="421" t="n"/>
      <c r="R1357" s="270" t="n"/>
      <c r="S1357" s="421" t="n"/>
      <c r="T1357" s="421" t="n"/>
      <c r="U1357" s="421" t="n"/>
      <c r="V1357" s="421" t="n"/>
      <c r="W1357" s="421" t="n"/>
      <c r="X1357" s="421" t="n"/>
      <c r="Y1357" s="421" t="n"/>
      <c r="Z1357" s="421" t="n"/>
      <c r="AA1357" s="421" t="n"/>
      <c r="AB1357" s="421" t="n"/>
      <c r="AC1357" s="421" t="n"/>
      <c r="AD1357" s="421" t="n"/>
      <c r="AE1357" s="421" t="n"/>
      <c r="AF1357" s="421" t="n"/>
      <c r="AG1357" s="421" t="n"/>
      <c r="AH1357" s="421" t="n"/>
      <c r="AI1357" s="421" t="n"/>
      <c r="AJ1357" s="297" t="n"/>
      <c r="AK1357" s="297" t="n"/>
      <c r="AL1357" s="284" t="n"/>
      <c r="AM1357" s="297" t="n"/>
      <c r="AN1357" s="285" t="n"/>
      <c r="AO1357" s="297" t="n"/>
      <c r="AP1357" s="297" t="n"/>
      <c r="AQ1357" s="297" t="n"/>
      <c r="AR1357" s="297" t="n"/>
      <c r="AS1357" s="297" t="n"/>
      <c r="AT1357" s="285" t="inlineStr">
        <is>
          <t>0</t>
        </is>
      </c>
      <c r="AU1357" s="297" t="inlineStr">
        <is>
          <t>0</t>
        </is>
      </c>
      <c r="AV1357" s="297" t="inlineStr">
        <is>
          <t>0</t>
        </is>
      </c>
      <c r="AW1357" s="297" t="inlineStr">
        <is>
          <t>0</t>
        </is>
      </c>
      <c r="AX1357" s="297" t="inlineStr">
        <is>
          <t>0</t>
        </is>
      </c>
      <c r="AY1357" s="286" t="inlineStr">
        <is>
          <t>0</t>
        </is>
      </c>
      <c r="AZ1357" s="286" t="inlineStr">
        <is>
          <t>0</t>
        </is>
      </c>
      <c r="BA1357" s="287" t="inlineStr">
        <is>
          <t>0</t>
        </is>
      </c>
      <c r="BB1357" s="286" t="inlineStr">
        <is>
          <t>0</t>
        </is>
      </c>
      <c r="BC1357" s="286" t="inlineStr">
        <is>
          <t>0</t>
        </is>
      </c>
      <c r="BD1357" s="286" t="inlineStr">
        <is>
          <t>0</t>
        </is>
      </c>
      <c r="BE1357" s="286" t="inlineStr">
        <is>
          <t>0</t>
        </is>
      </c>
      <c r="BF1357" s="286" t="inlineStr">
        <is>
          <t>0</t>
        </is>
      </c>
      <c r="BG1357" s="286" t="inlineStr">
        <is>
          <t>0</t>
        </is>
      </c>
      <c r="BH1357" s="297" t="inlineStr">
        <is>
          <t>0</t>
        </is>
      </c>
      <c r="BI1357" s="297" t="inlineStr">
        <is>
          <t>0</t>
        </is>
      </c>
      <c r="BJ1357" s="297" t="inlineStr">
        <is>
          <t>0</t>
        </is>
      </c>
      <c r="BK1357" s="297" t="inlineStr">
        <is>
          <t>0</t>
        </is>
      </c>
      <c r="BL1357" s="297" t="inlineStr">
        <is>
          <t>0</t>
        </is>
      </c>
      <c r="BM1357" s="297" t="inlineStr">
        <is>
          <t>0</t>
        </is>
      </c>
      <c r="BN1357" s="297" t="inlineStr">
        <is>
          <t>0</t>
        </is>
      </c>
      <c r="BO1357" s="285" t="inlineStr">
        <is>
          <t>0</t>
        </is>
      </c>
      <c r="BP1357" s="297" t="inlineStr">
        <is>
          <t>0</t>
        </is>
      </c>
      <c r="BQ1357" s="297" t="inlineStr">
        <is>
          <t>0</t>
        </is>
      </c>
      <c r="BR1357" s="297" t="inlineStr">
        <is>
          <t>0</t>
        </is>
      </c>
      <c r="BS1357" s="297" t="inlineStr">
        <is>
          <t>0</t>
        </is>
      </c>
      <c r="BT1357" s="297" t="inlineStr">
        <is>
          <t>0</t>
        </is>
      </c>
      <c r="BU1357" s="297" t="inlineStr">
        <is>
          <t>0</t>
        </is>
      </c>
      <c r="BV1357" s="297" t="inlineStr">
        <is>
          <t>0</t>
        </is>
      </c>
      <c r="BW1357" s="288" t="inlineStr">
        <is>
          <t>0</t>
        </is>
      </c>
      <c r="BX1357" s="276">
        <f>SUM(IF(COUNTIF(#REF!, "*1.*"), 2, 0), IF(COUNTIF(#REF!, "*2.*"), 2, 0), IF(COUNTIF(#REF!, "*3.*"), 2, 0), IF(COUNTIF(#REF!, "*4.*"), 2, 0), IF(COUNTIF(#REF!, "*5.*"), 2, 0), IF(COUNTIF(#REF!, "*6.*"), 2, 0))</f>
        <v/>
      </c>
      <c r="BY1357" s="277">
        <f t="array" ref="BY1357">SUM(VALUE(AT1357),VALUE(AU1357),VALUE(AV1357),VALUE(AW1357),VALUE(AX1357),VALUE(AY1357),VALUE(AZ1357),VALUE(BB1357),VALUE(BC1357),VALUE(BD1357),VALUE(BE1357),VALUE(BF1357),VALUE(BG1357),VALUE(BH1357),VALUE(BI1357),VALUE(BJ1357),VALUE(BK1357),VALUE(BL1357),VALUE(BM1357),VALUE(BN1357),VALUE(BO1357),VALUE(BP1357),VALUE(BQ1357),VALUE(BR1357),VALUE(BS1357),VALUE(BT1357),VALUE(BU1357),VALUE(BV1357),VALUE(BW1357))</f>
        <v/>
      </c>
      <c r="BZ1357" s="307" t="n"/>
      <c r="CA1357" s="307" t="n"/>
      <c r="CB1357" s="307" t="n"/>
      <c r="CC1357" s="307" t="n"/>
      <c r="CD1357" s="307" t="n"/>
      <c r="CE1357" s="307" t="n"/>
      <c r="CF1357" s="307" t="n"/>
      <c r="CG1357" s="307" t="n"/>
      <c r="CH1357" s="307" t="n"/>
      <c r="CI1357" s="307" t="n"/>
      <c r="CJ1357" s="307" t="n"/>
      <c r="CK1357" s="307" t="n"/>
      <c r="CL1357" s="307" t="n"/>
      <c r="CM1357" s="307" t="n"/>
      <c r="CN1357" s="307" t="n"/>
      <c r="CO1357" s="307" t="n"/>
      <c r="CP1357" s="307" t="n"/>
      <c r="CQ1357" s="307" t="n"/>
      <c r="CR1357" s="279" t="inlineStr"/>
      <c r="CS1357" s="280">
        <f>AVERAGE(Value(BY1357),value(CR1357))</f>
        <v/>
      </c>
      <c r="CT1357" s="421">
        <f>(IF(OR(MediaScorecard!BG1844="x", MediaScorecard!BH1844="x",MediaScorecard!BI1844="x",MediaScorecard!BJ1844="x",MediaScorecard!BK1844="x"),1, 2))</f>
        <v/>
      </c>
      <c r="CU1357" s="308" t="n"/>
      <c r="CV1357" s="308" t="n"/>
      <c r="CW1357" s="308" t="n"/>
      <c r="CX1357" s="309" t="n"/>
      <c r="CY1357" s="308" t="n"/>
      <c r="CZ1357" s="308" t="n"/>
      <c r="DA1357" s="308" t="n"/>
    </row>
    <row r="1358" ht="21" customHeight="1" s="590">
      <c r="A1358" s="421" t="n"/>
      <c r="B1358" s="270" t="n"/>
      <c r="C1358" s="266" t="n"/>
      <c r="D1358" s="267" t="inlineStr"/>
      <c r="E1358" s="267" t="inlineStr"/>
      <c r="F1358" s="268" t="inlineStr"/>
      <c r="G1358" s="421" t="n"/>
      <c r="H1358" s="269" t="n"/>
      <c r="I1358" s="421" t="n"/>
      <c r="J1358" s="421" t="n"/>
      <c r="K1358" s="421" t="n"/>
      <c r="L1358" s="421" t="n"/>
      <c r="M1358" s="421" t="n"/>
      <c r="N1358" s="421" t="n"/>
      <c r="O1358" s="421" t="n"/>
      <c r="P1358" s="421" t="n"/>
      <c r="Q1358" s="421" t="n"/>
      <c r="R1358" s="270" t="n"/>
      <c r="S1358" s="421" t="n"/>
      <c r="T1358" s="421" t="n"/>
      <c r="U1358" s="421" t="n"/>
      <c r="V1358" s="421" t="n"/>
      <c r="W1358" s="421" t="n"/>
      <c r="X1358" s="421" t="n"/>
      <c r="Y1358" s="421" t="n"/>
      <c r="Z1358" s="421" t="n"/>
      <c r="AA1358" s="421" t="n"/>
      <c r="AB1358" s="421" t="n"/>
      <c r="AC1358" s="421" t="n"/>
      <c r="AD1358" s="421" t="n"/>
      <c r="AE1358" s="421" t="n"/>
      <c r="AF1358" s="421" t="n"/>
      <c r="AG1358" s="421" t="n"/>
      <c r="AH1358" s="421" t="n"/>
      <c r="AI1358" s="421" t="n"/>
      <c r="AJ1358" s="297" t="n"/>
      <c r="AK1358" s="297" t="n"/>
      <c r="AL1358" s="284" t="n"/>
      <c r="AM1358" s="297" t="n"/>
      <c r="AN1358" s="285" t="n"/>
      <c r="AO1358" s="297" t="n"/>
      <c r="AP1358" s="297" t="n"/>
      <c r="AQ1358" s="297" t="n"/>
      <c r="AR1358" s="297" t="n"/>
      <c r="AS1358" s="297" t="n"/>
      <c r="AT1358" s="285" t="inlineStr">
        <is>
          <t>0</t>
        </is>
      </c>
      <c r="AU1358" s="297" t="inlineStr">
        <is>
          <t>0</t>
        </is>
      </c>
      <c r="AV1358" s="297" t="inlineStr">
        <is>
          <t>0</t>
        </is>
      </c>
      <c r="AW1358" s="297" t="inlineStr">
        <is>
          <t>0</t>
        </is>
      </c>
      <c r="AX1358" s="297" t="inlineStr">
        <is>
          <t>0</t>
        </is>
      </c>
      <c r="AY1358" s="286" t="inlineStr">
        <is>
          <t>0</t>
        </is>
      </c>
      <c r="AZ1358" s="286" t="inlineStr">
        <is>
          <t>0</t>
        </is>
      </c>
      <c r="BA1358" s="287" t="inlineStr">
        <is>
          <t>0</t>
        </is>
      </c>
      <c r="BB1358" s="286" t="inlineStr">
        <is>
          <t>0</t>
        </is>
      </c>
      <c r="BC1358" s="286" t="inlineStr">
        <is>
          <t>0</t>
        </is>
      </c>
      <c r="BD1358" s="286" t="inlineStr">
        <is>
          <t>0</t>
        </is>
      </c>
      <c r="BE1358" s="286" t="inlineStr">
        <is>
          <t>0</t>
        </is>
      </c>
      <c r="BF1358" s="286" t="inlineStr">
        <is>
          <t>0</t>
        </is>
      </c>
      <c r="BG1358" s="286" t="inlineStr">
        <is>
          <t>0</t>
        </is>
      </c>
      <c r="BH1358" s="297" t="inlineStr">
        <is>
          <t>0</t>
        </is>
      </c>
      <c r="BI1358" s="297" t="inlineStr">
        <is>
          <t>0</t>
        </is>
      </c>
      <c r="BJ1358" s="297" t="inlineStr">
        <is>
          <t>0</t>
        </is>
      </c>
      <c r="BK1358" s="297" t="inlineStr">
        <is>
          <t>0</t>
        </is>
      </c>
      <c r="BL1358" s="297" t="inlineStr">
        <is>
          <t>0</t>
        </is>
      </c>
      <c r="BM1358" s="297" t="inlineStr">
        <is>
          <t>0</t>
        </is>
      </c>
      <c r="BN1358" s="297" t="inlineStr">
        <is>
          <t>0</t>
        </is>
      </c>
      <c r="BO1358" s="285" t="inlineStr">
        <is>
          <t>0</t>
        </is>
      </c>
      <c r="BP1358" s="297" t="inlineStr">
        <is>
          <t>0</t>
        </is>
      </c>
      <c r="BQ1358" s="297" t="inlineStr">
        <is>
          <t>0</t>
        </is>
      </c>
      <c r="BR1358" s="297" t="inlineStr">
        <is>
          <t>0</t>
        </is>
      </c>
      <c r="BS1358" s="297" t="inlineStr">
        <is>
          <t>0</t>
        </is>
      </c>
      <c r="BT1358" s="297" t="inlineStr">
        <is>
          <t>0</t>
        </is>
      </c>
      <c r="BU1358" s="297" t="inlineStr">
        <is>
          <t>0</t>
        </is>
      </c>
      <c r="BV1358" s="297" t="inlineStr">
        <is>
          <t>0</t>
        </is>
      </c>
      <c r="BW1358" s="288" t="inlineStr">
        <is>
          <t>0</t>
        </is>
      </c>
      <c r="BX1358" s="276">
        <f>SUM(IF(COUNTIF(#REF!, "*1.*"), 2, 0), IF(COUNTIF(#REF!, "*2.*"), 2, 0), IF(COUNTIF(#REF!, "*3.*"), 2, 0), IF(COUNTIF(#REF!, "*4.*"), 2, 0), IF(COUNTIF(#REF!, "*5.*"), 2, 0), IF(COUNTIF(#REF!, "*6.*"), 2, 0))</f>
        <v/>
      </c>
      <c r="BY1358" s="277">
        <f t="array" ref="BY1358">SUM(VALUE(AT1358),VALUE(AU1358),VALUE(AV1358),VALUE(AW1358),VALUE(AX1358),VALUE(AY1358),VALUE(AZ1358),VALUE(BB1358),VALUE(BC1358),VALUE(BD1358),VALUE(BE1358),VALUE(BF1358),VALUE(BG1358),VALUE(BH1358),VALUE(BI1358),VALUE(BJ1358),VALUE(BK1358),VALUE(BL1358),VALUE(BM1358),VALUE(BN1358),VALUE(BO1358),VALUE(BP1358),VALUE(BQ1358),VALUE(BR1358),VALUE(BS1358),VALUE(BT1358),VALUE(BU1358),VALUE(BV1358),VALUE(BW1358))</f>
        <v/>
      </c>
      <c r="BZ1358" s="307" t="n"/>
      <c r="CA1358" s="307" t="n"/>
      <c r="CB1358" s="307" t="n"/>
      <c r="CC1358" s="307" t="n"/>
      <c r="CD1358" s="307" t="n"/>
      <c r="CE1358" s="307" t="n"/>
      <c r="CF1358" s="307" t="n"/>
      <c r="CG1358" s="307" t="n"/>
      <c r="CH1358" s="307" t="n"/>
      <c r="CI1358" s="307" t="n"/>
      <c r="CJ1358" s="307" t="n"/>
      <c r="CK1358" s="307" t="n"/>
      <c r="CL1358" s="307" t="n"/>
      <c r="CM1358" s="307" t="n"/>
      <c r="CN1358" s="307" t="n"/>
      <c r="CO1358" s="307" t="n"/>
      <c r="CP1358" s="307" t="n"/>
      <c r="CQ1358" s="307" t="n"/>
      <c r="CR1358" s="279" t="inlineStr"/>
      <c r="CS1358" s="280">
        <f>AVERAGE(Value(BY1358),value(CR1358))</f>
        <v/>
      </c>
      <c r="CT1358" s="421">
        <f>(IF(OR(MediaScorecard!BG1845="x", MediaScorecard!BH1845="x",MediaScorecard!BI1845="x",MediaScorecard!BJ1845="x",MediaScorecard!BK1845="x"),1, 2))</f>
        <v/>
      </c>
      <c r="CU1358" s="308" t="n"/>
      <c r="CV1358" s="308" t="n"/>
      <c r="CW1358" s="308" t="n"/>
      <c r="CX1358" s="309" t="n"/>
      <c r="CY1358" s="308" t="n"/>
      <c r="CZ1358" s="308" t="n"/>
      <c r="DA1358" s="308" t="n"/>
    </row>
    <row r="1359" ht="21" customHeight="1" s="590">
      <c r="A1359" s="421" t="n"/>
      <c r="B1359" s="270" t="n"/>
      <c r="C1359" s="266" t="n"/>
      <c r="D1359" s="267" t="inlineStr"/>
      <c r="E1359" s="267" t="inlineStr"/>
      <c r="F1359" s="268" t="inlineStr"/>
      <c r="G1359" s="421" t="n"/>
      <c r="H1359" s="269" t="n"/>
      <c r="I1359" s="421" t="n"/>
      <c r="J1359" s="421" t="n"/>
      <c r="K1359" s="421" t="n"/>
      <c r="L1359" s="421" t="n"/>
      <c r="M1359" s="421" t="n"/>
      <c r="N1359" s="421" t="n"/>
      <c r="O1359" s="421" t="n"/>
      <c r="P1359" s="421" t="n"/>
      <c r="Q1359" s="421" t="n"/>
      <c r="R1359" s="270" t="n"/>
      <c r="S1359" s="421" t="n"/>
      <c r="T1359" s="421" t="n"/>
      <c r="U1359" s="421" t="n"/>
      <c r="V1359" s="421" t="n"/>
      <c r="W1359" s="421" t="n"/>
      <c r="X1359" s="421" t="n"/>
      <c r="Y1359" s="421" t="n"/>
      <c r="Z1359" s="421" t="n"/>
      <c r="AA1359" s="421" t="n"/>
      <c r="AB1359" s="421" t="n"/>
      <c r="AC1359" s="421" t="n"/>
      <c r="AD1359" s="421" t="n"/>
      <c r="AE1359" s="421" t="n"/>
      <c r="AF1359" s="421" t="n"/>
      <c r="AG1359" s="421" t="n"/>
      <c r="AH1359" s="421" t="n"/>
      <c r="AI1359" s="421" t="n"/>
      <c r="AJ1359" s="297" t="n"/>
      <c r="AK1359" s="297" t="n"/>
      <c r="AL1359" s="284" t="n"/>
      <c r="AM1359" s="297" t="n"/>
      <c r="AN1359" s="285" t="n"/>
      <c r="AO1359" s="297" t="n"/>
      <c r="AP1359" s="297" t="n"/>
      <c r="AQ1359" s="297" t="n"/>
      <c r="AR1359" s="297" t="n"/>
      <c r="AS1359" s="297" t="n"/>
      <c r="AT1359" s="285" t="inlineStr">
        <is>
          <t>0</t>
        </is>
      </c>
      <c r="AU1359" s="297" t="inlineStr">
        <is>
          <t>0</t>
        </is>
      </c>
      <c r="AV1359" s="297" t="inlineStr">
        <is>
          <t>0</t>
        </is>
      </c>
      <c r="AW1359" s="297" t="inlineStr">
        <is>
          <t>0</t>
        </is>
      </c>
      <c r="AX1359" s="297" t="inlineStr">
        <is>
          <t>0</t>
        </is>
      </c>
      <c r="AY1359" s="286" t="inlineStr">
        <is>
          <t>0</t>
        </is>
      </c>
      <c r="AZ1359" s="286" t="inlineStr">
        <is>
          <t>0</t>
        </is>
      </c>
      <c r="BA1359" s="287" t="inlineStr">
        <is>
          <t>0</t>
        </is>
      </c>
      <c r="BB1359" s="286" t="inlineStr">
        <is>
          <t>0</t>
        </is>
      </c>
      <c r="BC1359" s="286" t="inlineStr">
        <is>
          <t>0</t>
        </is>
      </c>
      <c r="BD1359" s="286" t="inlineStr">
        <is>
          <t>0</t>
        </is>
      </c>
      <c r="BE1359" s="286" t="inlineStr">
        <is>
          <t>0</t>
        </is>
      </c>
      <c r="BF1359" s="286" t="inlineStr">
        <is>
          <t>0</t>
        </is>
      </c>
      <c r="BG1359" s="286" t="inlineStr">
        <is>
          <t>0</t>
        </is>
      </c>
      <c r="BH1359" s="297" t="inlineStr">
        <is>
          <t>0</t>
        </is>
      </c>
      <c r="BI1359" s="297" t="inlineStr">
        <is>
          <t>0</t>
        </is>
      </c>
      <c r="BJ1359" s="297" t="inlineStr">
        <is>
          <t>0</t>
        </is>
      </c>
      <c r="BK1359" s="297" t="inlineStr">
        <is>
          <t>0</t>
        </is>
      </c>
      <c r="BL1359" s="297" t="inlineStr">
        <is>
          <t>0</t>
        </is>
      </c>
      <c r="BM1359" s="297" t="inlineStr">
        <is>
          <t>0</t>
        </is>
      </c>
      <c r="BN1359" s="297" t="inlineStr">
        <is>
          <t>0</t>
        </is>
      </c>
      <c r="BO1359" s="285" t="inlineStr">
        <is>
          <t>0</t>
        </is>
      </c>
      <c r="BP1359" s="297" t="inlineStr">
        <is>
          <t>0</t>
        </is>
      </c>
      <c r="BQ1359" s="297" t="inlineStr">
        <is>
          <t>0</t>
        </is>
      </c>
      <c r="BR1359" s="297" t="inlineStr">
        <is>
          <t>0</t>
        </is>
      </c>
      <c r="BS1359" s="297" t="inlineStr">
        <is>
          <t>0</t>
        </is>
      </c>
      <c r="BT1359" s="297" t="inlineStr">
        <is>
          <t>0</t>
        </is>
      </c>
      <c r="BU1359" s="297" t="inlineStr">
        <is>
          <t>0</t>
        </is>
      </c>
      <c r="BV1359" s="297" t="inlineStr">
        <is>
          <t>0</t>
        </is>
      </c>
      <c r="BW1359" s="288" t="inlineStr">
        <is>
          <t>0</t>
        </is>
      </c>
      <c r="BX1359" s="276">
        <f>SUM(IF(COUNTIF(#REF!, "*1.*"), 2, 0), IF(COUNTIF(#REF!, "*2.*"), 2, 0), IF(COUNTIF(#REF!, "*3.*"), 2, 0), IF(COUNTIF(#REF!, "*4.*"), 2, 0), IF(COUNTIF(#REF!, "*5.*"), 2, 0), IF(COUNTIF(#REF!, "*6.*"), 2, 0))</f>
        <v/>
      </c>
      <c r="BY1359" s="277">
        <f t="array" ref="BY1359">SUM(VALUE(AT1359),VALUE(AU1359),VALUE(AV1359),VALUE(AW1359),VALUE(AX1359),VALUE(AY1359),VALUE(AZ1359),VALUE(BB1359),VALUE(BC1359),VALUE(BD1359),VALUE(BE1359),VALUE(BF1359),VALUE(BG1359),VALUE(BH1359),VALUE(BI1359),VALUE(BJ1359),VALUE(BK1359),VALUE(BL1359),VALUE(BM1359),VALUE(BN1359),VALUE(BO1359),VALUE(BP1359),VALUE(BQ1359),VALUE(BR1359),VALUE(BS1359),VALUE(BT1359),VALUE(BU1359),VALUE(BV1359),VALUE(BW1359))</f>
        <v/>
      </c>
      <c r="BZ1359" s="307" t="n"/>
      <c r="CA1359" s="307" t="n"/>
      <c r="CB1359" s="307" t="n"/>
      <c r="CC1359" s="307" t="n"/>
      <c r="CD1359" s="307" t="n"/>
      <c r="CE1359" s="307" t="n"/>
      <c r="CF1359" s="307" t="n"/>
      <c r="CG1359" s="307" t="n"/>
      <c r="CH1359" s="307" t="n"/>
      <c r="CI1359" s="307" t="n"/>
      <c r="CJ1359" s="307" t="n"/>
      <c r="CK1359" s="307" t="n"/>
      <c r="CL1359" s="307" t="n"/>
      <c r="CM1359" s="307" t="n"/>
      <c r="CN1359" s="307" t="n"/>
      <c r="CO1359" s="307" t="n"/>
      <c r="CP1359" s="307" t="n"/>
      <c r="CQ1359" s="307" t="n"/>
      <c r="CR1359" s="279" t="inlineStr"/>
      <c r="CS1359" s="280">
        <f>AVERAGE(Value(BY1359),value(CR1359))</f>
        <v/>
      </c>
      <c r="CT1359" s="421">
        <f>(IF(OR(MediaScorecard!BG1846="x", MediaScorecard!BH1846="x",MediaScorecard!BI1846="x",MediaScorecard!BJ1846="x",MediaScorecard!BK1846="x"),1, 2))</f>
        <v/>
      </c>
      <c r="CU1359" s="308" t="n"/>
      <c r="CV1359" s="308" t="n"/>
      <c r="CW1359" s="308" t="n"/>
      <c r="CX1359" s="309" t="n"/>
      <c r="CY1359" s="308" t="n"/>
      <c r="CZ1359" s="308" t="n"/>
      <c r="DA1359" s="308" t="n"/>
    </row>
    <row r="1360" ht="21" customHeight="1" s="590">
      <c r="A1360" s="421" t="n"/>
      <c r="B1360" s="270" t="n"/>
      <c r="C1360" s="266" t="n"/>
      <c r="D1360" s="267" t="inlineStr"/>
      <c r="E1360" s="267" t="inlineStr"/>
      <c r="F1360" s="268" t="inlineStr"/>
      <c r="G1360" s="421" t="n"/>
      <c r="H1360" s="269" t="n"/>
      <c r="I1360" s="421" t="n"/>
      <c r="J1360" s="421" t="n"/>
      <c r="K1360" s="421" t="n"/>
      <c r="L1360" s="421" t="n"/>
      <c r="M1360" s="421" t="n"/>
      <c r="N1360" s="421" t="n"/>
      <c r="O1360" s="421" t="n"/>
      <c r="P1360" s="421" t="n"/>
      <c r="Q1360" s="421" t="n"/>
      <c r="R1360" s="270" t="n"/>
      <c r="S1360" s="421" t="n"/>
      <c r="T1360" s="421" t="n"/>
      <c r="U1360" s="421" t="n"/>
      <c r="V1360" s="421" t="n"/>
      <c r="W1360" s="421" t="n"/>
      <c r="X1360" s="421" t="n"/>
      <c r="Y1360" s="421" t="n"/>
      <c r="Z1360" s="421" t="n"/>
      <c r="AA1360" s="421" t="n"/>
      <c r="AB1360" s="421" t="n"/>
      <c r="AC1360" s="421" t="n"/>
      <c r="AD1360" s="421" t="n"/>
      <c r="AE1360" s="421" t="n"/>
      <c r="AF1360" s="421" t="n"/>
      <c r="AG1360" s="421" t="n"/>
      <c r="AH1360" s="421" t="n"/>
      <c r="AI1360" s="421" t="n"/>
      <c r="AJ1360" s="297" t="n"/>
      <c r="AK1360" s="297" t="n"/>
      <c r="AL1360" s="284" t="n"/>
      <c r="AM1360" s="297" t="n"/>
      <c r="AN1360" s="285" t="n"/>
      <c r="AO1360" s="297" t="n"/>
      <c r="AP1360" s="297" t="n"/>
      <c r="AQ1360" s="297" t="n"/>
      <c r="AR1360" s="297" t="n"/>
      <c r="AS1360" s="297" t="n"/>
      <c r="AT1360" s="285" t="inlineStr">
        <is>
          <t>0</t>
        </is>
      </c>
      <c r="AU1360" s="297" t="inlineStr">
        <is>
          <t>0</t>
        </is>
      </c>
      <c r="AV1360" s="297" t="inlineStr">
        <is>
          <t>0</t>
        </is>
      </c>
      <c r="AW1360" s="297" t="inlineStr">
        <is>
          <t>0</t>
        </is>
      </c>
      <c r="AX1360" s="297" t="inlineStr">
        <is>
          <t>0</t>
        </is>
      </c>
      <c r="AY1360" s="286" t="inlineStr">
        <is>
          <t>0</t>
        </is>
      </c>
      <c r="AZ1360" s="286" t="inlineStr">
        <is>
          <t>0</t>
        </is>
      </c>
      <c r="BA1360" s="287" t="inlineStr">
        <is>
          <t>0</t>
        </is>
      </c>
      <c r="BB1360" s="286" t="inlineStr">
        <is>
          <t>0</t>
        </is>
      </c>
      <c r="BC1360" s="286" t="inlineStr">
        <is>
          <t>0</t>
        </is>
      </c>
      <c r="BD1360" s="286" t="inlineStr">
        <is>
          <t>0</t>
        </is>
      </c>
      <c r="BE1360" s="286" t="inlineStr">
        <is>
          <t>0</t>
        </is>
      </c>
      <c r="BF1360" s="286" t="inlineStr">
        <is>
          <t>0</t>
        </is>
      </c>
      <c r="BG1360" s="286" t="inlineStr">
        <is>
          <t>0</t>
        </is>
      </c>
      <c r="BH1360" s="297" t="inlineStr">
        <is>
          <t>0</t>
        </is>
      </c>
      <c r="BI1360" s="297" t="inlineStr">
        <is>
          <t>0</t>
        </is>
      </c>
      <c r="BJ1360" s="297" t="inlineStr">
        <is>
          <t>0</t>
        </is>
      </c>
      <c r="BK1360" s="297" t="inlineStr">
        <is>
          <t>0</t>
        </is>
      </c>
      <c r="BL1360" s="297" t="inlineStr">
        <is>
          <t>0</t>
        </is>
      </c>
      <c r="BM1360" s="297" t="inlineStr">
        <is>
          <t>0</t>
        </is>
      </c>
      <c r="BN1360" s="297" t="inlineStr">
        <is>
          <t>0</t>
        </is>
      </c>
      <c r="BO1360" s="285" t="inlineStr">
        <is>
          <t>0</t>
        </is>
      </c>
      <c r="BP1360" s="297" t="inlineStr">
        <is>
          <t>0</t>
        </is>
      </c>
      <c r="BQ1360" s="297" t="inlineStr">
        <is>
          <t>0</t>
        </is>
      </c>
      <c r="BR1360" s="297" t="inlineStr">
        <is>
          <t>0</t>
        </is>
      </c>
      <c r="BS1360" s="297" t="inlineStr">
        <is>
          <t>0</t>
        </is>
      </c>
      <c r="BT1360" s="297" t="inlineStr">
        <is>
          <t>0</t>
        </is>
      </c>
      <c r="BU1360" s="297" t="inlineStr">
        <is>
          <t>0</t>
        </is>
      </c>
      <c r="BV1360" s="297" t="inlineStr">
        <is>
          <t>0</t>
        </is>
      </c>
      <c r="BW1360" s="288" t="inlineStr">
        <is>
          <t>0</t>
        </is>
      </c>
      <c r="BX1360" s="276">
        <f>SUM(IF(COUNTIF(#REF!, "*1.*"), 2, 0), IF(COUNTIF(#REF!, "*2.*"), 2, 0), IF(COUNTIF(#REF!, "*3.*"), 2, 0), IF(COUNTIF(#REF!, "*4.*"), 2, 0), IF(COUNTIF(#REF!, "*5.*"), 2, 0), IF(COUNTIF(#REF!, "*6.*"), 2, 0))</f>
        <v/>
      </c>
      <c r="BY1360" s="277">
        <f t="array" ref="BY1360">SUM(VALUE(AT1360),VALUE(AU1360),VALUE(AV1360),VALUE(AW1360),VALUE(AX1360),VALUE(AY1360),VALUE(AZ1360),VALUE(BB1360),VALUE(BC1360),VALUE(BD1360),VALUE(BE1360),VALUE(BF1360),VALUE(BG1360),VALUE(BH1360),VALUE(BI1360),VALUE(BJ1360),VALUE(BK1360),VALUE(BL1360),VALUE(BM1360),VALUE(BN1360),VALUE(BO1360),VALUE(BP1360),VALUE(BQ1360),VALUE(BR1360),VALUE(BS1360),VALUE(BT1360),VALUE(BU1360),VALUE(BV1360),VALUE(BW1360))</f>
        <v/>
      </c>
      <c r="BZ1360" s="307" t="n"/>
      <c r="CA1360" s="307" t="n"/>
      <c r="CB1360" s="307" t="n"/>
      <c r="CC1360" s="307" t="n"/>
      <c r="CD1360" s="307" t="n"/>
      <c r="CE1360" s="307" t="n"/>
      <c r="CF1360" s="307" t="n"/>
      <c r="CG1360" s="307" t="n"/>
      <c r="CH1360" s="307" t="n"/>
      <c r="CI1360" s="307" t="n"/>
      <c r="CJ1360" s="307" t="n"/>
      <c r="CK1360" s="307" t="n"/>
      <c r="CL1360" s="307" t="n"/>
      <c r="CM1360" s="307" t="n"/>
      <c r="CN1360" s="307" t="n"/>
      <c r="CO1360" s="307" t="n"/>
      <c r="CP1360" s="307" t="n"/>
      <c r="CQ1360" s="307" t="n"/>
      <c r="CR1360" s="279" t="inlineStr"/>
      <c r="CS1360" s="280">
        <f>AVERAGE(Value(BY1360),value(CR1360))</f>
        <v/>
      </c>
      <c r="CT1360" s="421">
        <f>(IF(OR(MediaScorecard!BG1847="x", MediaScorecard!BH1847="x",MediaScorecard!BI1847="x",MediaScorecard!BJ1847="x",MediaScorecard!BK1847="x"),1, 2))</f>
        <v/>
      </c>
      <c r="CU1360" s="308" t="n"/>
      <c r="CV1360" s="308" t="n"/>
      <c r="CW1360" s="308" t="n"/>
      <c r="CX1360" s="309" t="n"/>
      <c r="CY1360" s="308" t="n"/>
      <c r="CZ1360" s="308" t="n"/>
      <c r="DA1360" s="308" t="n"/>
    </row>
    <row r="1361" ht="21" customHeight="1" s="590">
      <c r="A1361" s="421" t="n"/>
      <c r="B1361" s="270" t="n"/>
      <c r="C1361" s="266" t="n"/>
      <c r="D1361" s="267" t="inlineStr"/>
      <c r="E1361" s="267" t="inlineStr"/>
      <c r="F1361" s="268" t="inlineStr"/>
      <c r="G1361" s="421" t="n"/>
      <c r="H1361" s="269" t="n"/>
      <c r="I1361" s="421" t="n"/>
      <c r="J1361" s="421" t="n"/>
      <c r="K1361" s="421" t="n"/>
      <c r="L1361" s="421" t="n"/>
      <c r="M1361" s="421" t="n"/>
      <c r="N1361" s="421" t="n"/>
      <c r="O1361" s="421" t="n"/>
      <c r="P1361" s="421" t="n"/>
      <c r="Q1361" s="421" t="n"/>
      <c r="R1361" s="270" t="n"/>
      <c r="S1361" s="421" t="n"/>
      <c r="T1361" s="421" t="n"/>
      <c r="U1361" s="421" t="n"/>
      <c r="V1361" s="421" t="n"/>
      <c r="W1361" s="421" t="n"/>
      <c r="X1361" s="421" t="n"/>
      <c r="Y1361" s="421" t="n"/>
      <c r="Z1361" s="421" t="n"/>
      <c r="AA1361" s="421" t="n"/>
      <c r="AB1361" s="421" t="n"/>
      <c r="AC1361" s="421" t="n"/>
      <c r="AD1361" s="421" t="n"/>
      <c r="AE1361" s="421" t="n"/>
      <c r="AF1361" s="421" t="n"/>
      <c r="AG1361" s="421" t="n"/>
      <c r="AH1361" s="421" t="n"/>
      <c r="AI1361" s="421" t="n"/>
      <c r="AJ1361" s="297" t="n"/>
      <c r="AK1361" s="297" t="n"/>
      <c r="AL1361" s="284" t="n"/>
      <c r="AM1361" s="297" t="n"/>
      <c r="AN1361" s="285" t="n"/>
      <c r="AO1361" s="297" t="n"/>
      <c r="AP1361" s="297" t="n"/>
      <c r="AQ1361" s="297" t="n"/>
      <c r="AR1361" s="297" t="n"/>
      <c r="AS1361" s="297" t="n"/>
      <c r="AT1361" s="285" t="inlineStr">
        <is>
          <t>0</t>
        </is>
      </c>
      <c r="AU1361" s="297" t="inlineStr">
        <is>
          <t>0</t>
        </is>
      </c>
      <c r="AV1361" s="297" t="inlineStr">
        <is>
          <t>0</t>
        </is>
      </c>
      <c r="AW1361" s="297" t="inlineStr">
        <is>
          <t>0</t>
        </is>
      </c>
      <c r="AX1361" s="297" t="inlineStr">
        <is>
          <t>0</t>
        </is>
      </c>
      <c r="AY1361" s="286" t="inlineStr">
        <is>
          <t>0</t>
        </is>
      </c>
      <c r="AZ1361" s="286" t="inlineStr">
        <is>
          <t>0</t>
        </is>
      </c>
      <c r="BA1361" s="287" t="inlineStr">
        <is>
          <t>0</t>
        </is>
      </c>
      <c r="BB1361" s="286" t="inlineStr">
        <is>
          <t>0</t>
        </is>
      </c>
      <c r="BC1361" s="286" t="inlineStr">
        <is>
          <t>0</t>
        </is>
      </c>
      <c r="BD1361" s="286" t="inlineStr">
        <is>
          <t>0</t>
        </is>
      </c>
      <c r="BE1361" s="286" t="inlineStr">
        <is>
          <t>0</t>
        </is>
      </c>
      <c r="BF1361" s="286" t="inlineStr">
        <is>
          <t>0</t>
        </is>
      </c>
      <c r="BG1361" s="286" t="inlineStr">
        <is>
          <t>0</t>
        </is>
      </c>
      <c r="BH1361" s="297" t="inlineStr">
        <is>
          <t>0</t>
        </is>
      </c>
      <c r="BI1361" s="297" t="inlineStr">
        <is>
          <t>0</t>
        </is>
      </c>
      <c r="BJ1361" s="297" t="inlineStr">
        <is>
          <t>0</t>
        </is>
      </c>
      <c r="BK1361" s="297" t="inlineStr">
        <is>
          <t>0</t>
        </is>
      </c>
      <c r="BL1361" s="297" t="inlineStr">
        <is>
          <t>0</t>
        </is>
      </c>
      <c r="BM1361" s="297" t="inlineStr">
        <is>
          <t>0</t>
        </is>
      </c>
      <c r="BN1361" s="297" t="inlineStr">
        <is>
          <t>0</t>
        </is>
      </c>
      <c r="BO1361" s="285" t="inlineStr">
        <is>
          <t>0</t>
        </is>
      </c>
      <c r="BP1361" s="297" t="inlineStr">
        <is>
          <t>0</t>
        </is>
      </c>
      <c r="BQ1361" s="297" t="inlineStr">
        <is>
          <t>0</t>
        </is>
      </c>
      <c r="BR1361" s="297" t="inlineStr">
        <is>
          <t>0</t>
        </is>
      </c>
      <c r="BS1361" s="297" t="inlineStr">
        <is>
          <t>0</t>
        </is>
      </c>
      <c r="BT1361" s="297" t="inlineStr">
        <is>
          <t>0</t>
        </is>
      </c>
      <c r="BU1361" s="297" t="inlineStr">
        <is>
          <t>0</t>
        </is>
      </c>
      <c r="BV1361" s="297" t="inlineStr">
        <is>
          <t>0</t>
        </is>
      </c>
      <c r="BW1361" s="288" t="inlineStr">
        <is>
          <t>0</t>
        </is>
      </c>
      <c r="BX1361" s="276">
        <f>SUM(IF(COUNTIF(#REF!, "*1.*"), 2, 0), IF(COUNTIF(#REF!, "*2.*"), 2, 0), IF(COUNTIF(#REF!, "*3.*"), 2, 0), IF(COUNTIF(#REF!, "*4.*"), 2, 0), IF(COUNTIF(#REF!, "*5.*"), 2, 0), IF(COUNTIF(#REF!, "*6.*"), 2, 0))</f>
        <v/>
      </c>
      <c r="BY1361" s="277">
        <f t="array" ref="BY1361">SUM(VALUE(AT1361),VALUE(AU1361),VALUE(AV1361),VALUE(AW1361),VALUE(AX1361),VALUE(AY1361),VALUE(AZ1361),VALUE(BB1361),VALUE(BC1361),VALUE(BD1361),VALUE(BE1361),VALUE(BF1361),VALUE(BG1361),VALUE(BH1361),VALUE(BI1361),VALUE(BJ1361),VALUE(BK1361),VALUE(BL1361),VALUE(BM1361),VALUE(BN1361),VALUE(BO1361),VALUE(BP1361),VALUE(BQ1361),VALUE(BR1361),VALUE(BS1361),VALUE(BT1361),VALUE(BU1361),VALUE(BV1361),VALUE(BW1361))</f>
        <v/>
      </c>
      <c r="BZ1361" s="307" t="n"/>
      <c r="CA1361" s="307" t="n"/>
      <c r="CB1361" s="307" t="n"/>
      <c r="CC1361" s="307" t="n"/>
      <c r="CD1361" s="307" t="n"/>
      <c r="CE1361" s="307" t="n"/>
      <c r="CF1361" s="307" t="n"/>
      <c r="CG1361" s="307" t="n"/>
      <c r="CH1361" s="307" t="n"/>
      <c r="CI1361" s="307" t="n"/>
      <c r="CJ1361" s="307" t="n"/>
      <c r="CK1361" s="307" t="n"/>
      <c r="CL1361" s="307" t="n"/>
      <c r="CM1361" s="307" t="n"/>
      <c r="CN1361" s="307" t="n"/>
      <c r="CO1361" s="307" t="n"/>
      <c r="CP1361" s="307" t="n"/>
      <c r="CQ1361" s="307" t="n"/>
      <c r="CR1361" s="279" t="inlineStr"/>
      <c r="CS1361" s="280">
        <f>AVERAGE(Value(BY1361),value(CR1361))</f>
        <v/>
      </c>
      <c r="CT1361" s="421">
        <f>(IF(OR(MediaScorecard!BG1848="x", MediaScorecard!BH1848="x",MediaScorecard!BI1848="x",MediaScorecard!BJ1848="x",MediaScorecard!BK1848="x"),1, 2))</f>
        <v/>
      </c>
      <c r="CU1361" s="308" t="n"/>
      <c r="CV1361" s="308" t="n"/>
      <c r="CW1361" s="308" t="n"/>
      <c r="CX1361" s="309" t="n"/>
      <c r="CY1361" s="308" t="n"/>
      <c r="CZ1361" s="308" t="n"/>
      <c r="DA1361" s="308" t="n"/>
    </row>
    <row r="1362" ht="21" customHeight="1" s="590">
      <c r="A1362" s="421" t="n"/>
      <c r="B1362" s="270" t="n"/>
      <c r="C1362" s="266" t="n"/>
      <c r="D1362" s="267" t="inlineStr"/>
      <c r="E1362" s="267" t="inlineStr"/>
      <c r="F1362" s="268" t="inlineStr"/>
      <c r="G1362" s="421" t="n"/>
      <c r="H1362" s="269" t="n"/>
      <c r="I1362" s="421" t="n"/>
      <c r="J1362" s="421" t="n"/>
      <c r="K1362" s="421" t="n"/>
      <c r="L1362" s="421" t="n"/>
      <c r="M1362" s="421" t="n"/>
      <c r="N1362" s="421" t="n"/>
      <c r="O1362" s="421" t="n"/>
      <c r="P1362" s="421" t="n"/>
      <c r="Q1362" s="421" t="n"/>
      <c r="R1362" s="270" t="n"/>
      <c r="S1362" s="421" t="n"/>
      <c r="T1362" s="421" t="n"/>
      <c r="U1362" s="421" t="n"/>
      <c r="V1362" s="421" t="n"/>
      <c r="W1362" s="421" t="n"/>
      <c r="X1362" s="421" t="n"/>
      <c r="Y1362" s="421" t="n"/>
      <c r="Z1362" s="421" t="n"/>
      <c r="AA1362" s="421" t="n"/>
      <c r="AB1362" s="421" t="n"/>
      <c r="AC1362" s="421" t="n"/>
      <c r="AD1362" s="421" t="n"/>
      <c r="AE1362" s="421" t="n"/>
      <c r="AF1362" s="421" t="n"/>
      <c r="AG1362" s="421" t="n"/>
      <c r="AH1362" s="421" t="n"/>
      <c r="AI1362" s="421" t="n"/>
      <c r="AJ1362" s="297" t="n"/>
      <c r="AK1362" s="297" t="n"/>
      <c r="AL1362" s="284" t="n"/>
      <c r="AM1362" s="297" t="n"/>
      <c r="AN1362" s="285" t="n"/>
      <c r="AO1362" s="297" t="n"/>
      <c r="AP1362" s="297" t="n"/>
      <c r="AQ1362" s="297" t="n"/>
      <c r="AR1362" s="297" t="n"/>
      <c r="AS1362" s="297" t="n"/>
      <c r="AT1362" s="285" t="inlineStr">
        <is>
          <t>0</t>
        </is>
      </c>
      <c r="AU1362" s="297" t="inlineStr">
        <is>
          <t>0</t>
        </is>
      </c>
      <c r="AV1362" s="297" t="inlineStr">
        <is>
          <t>0</t>
        </is>
      </c>
      <c r="AW1362" s="297" t="inlineStr">
        <is>
          <t>0</t>
        </is>
      </c>
      <c r="AX1362" s="297" t="inlineStr">
        <is>
          <t>0</t>
        </is>
      </c>
      <c r="AY1362" s="286" t="inlineStr">
        <is>
          <t>0</t>
        </is>
      </c>
      <c r="AZ1362" s="286" t="inlineStr">
        <is>
          <t>0</t>
        </is>
      </c>
      <c r="BA1362" s="287" t="inlineStr">
        <is>
          <t>0</t>
        </is>
      </c>
      <c r="BB1362" s="286" t="inlineStr">
        <is>
          <t>0</t>
        </is>
      </c>
      <c r="BC1362" s="286" t="inlineStr">
        <is>
          <t>0</t>
        </is>
      </c>
      <c r="BD1362" s="286" t="inlineStr">
        <is>
          <t>0</t>
        </is>
      </c>
      <c r="BE1362" s="286" t="inlineStr">
        <is>
          <t>0</t>
        </is>
      </c>
      <c r="BF1362" s="286" t="inlineStr">
        <is>
          <t>0</t>
        </is>
      </c>
      <c r="BG1362" s="286" t="inlineStr">
        <is>
          <t>0</t>
        </is>
      </c>
      <c r="BH1362" s="297" t="inlineStr">
        <is>
          <t>0</t>
        </is>
      </c>
      <c r="BI1362" s="297" t="inlineStr">
        <is>
          <t>0</t>
        </is>
      </c>
      <c r="BJ1362" s="297" t="inlineStr">
        <is>
          <t>0</t>
        </is>
      </c>
      <c r="BK1362" s="297" t="inlineStr">
        <is>
          <t>0</t>
        </is>
      </c>
      <c r="BL1362" s="297" t="inlineStr">
        <is>
          <t>0</t>
        </is>
      </c>
      <c r="BM1362" s="297" t="inlineStr">
        <is>
          <t>0</t>
        </is>
      </c>
      <c r="BN1362" s="297" t="inlineStr">
        <is>
          <t>0</t>
        </is>
      </c>
      <c r="BO1362" s="285" t="inlineStr">
        <is>
          <t>0</t>
        </is>
      </c>
      <c r="BP1362" s="297" t="inlineStr">
        <is>
          <t>0</t>
        </is>
      </c>
      <c r="BQ1362" s="297" t="inlineStr">
        <is>
          <t>0</t>
        </is>
      </c>
      <c r="BR1362" s="297" t="inlineStr">
        <is>
          <t>0</t>
        </is>
      </c>
      <c r="BS1362" s="297" t="inlineStr">
        <is>
          <t>0</t>
        </is>
      </c>
      <c r="BT1362" s="297" t="inlineStr">
        <is>
          <t>0</t>
        </is>
      </c>
      <c r="BU1362" s="297" t="inlineStr">
        <is>
          <t>0</t>
        </is>
      </c>
      <c r="BV1362" s="297" t="inlineStr">
        <is>
          <t>0</t>
        </is>
      </c>
      <c r="BW1362" s="288" t="inlineStr">
        <is>
          <t>0</t>
        </is>
      </c>
      <c r="BX1362" s="276">
        <f>SUM(IF(COUNTIF(#REF!, "*1.*"), 2, 0), IF(COUNTIF(#REF!, "*2.*"), 2, 0), IF(COUNTIF(#REF!, "*3.*"), 2, 0), IF(COUNTIF(#REF!, "*4.*"), 2, 0), IF(COUNTIF(#REF!, "*5.*"), 2, 0), IF(COUNTIF(#REF!, "*6.*"), 2, 0))</f>
        <v/>
      </c>
      <c r="BY1362" s="277">
        <f t="array" ref="BY1362">SUM(VALUE(AT1362),VALUE(AU1362),VALUE(AV1362),VALUE(AW1362),VALUE(AX1362),VALUE(AY1362),VALUE(AZ1362),VALUE(BB1362),VALUE(BC1362),VALUE(BD1362),VALUE(BE1362),VALUE(BF1362),VALUE(BG1362),VALUE(BH1362),VALUE(BI1362),VALUE(BJ1362),VALUE(BK1362),VALUE(BL1362),VALUE(BM1362),VALUE(BN1362),VALUE(BO1362),VALUE(BP1362),VALUE(BQ1362),VALUE(BR1362),VALUE(BS1362),VALUE(BT1362),VALUE(BU1362),VALUE(BV1362),VALUE(BW1362))</f>
        <v/>
      </c>
      <c r="BZ1362" s="307" t="n"/>
      <c r="CA1362" s="307" t="n"/>
      <c r="CB1362" s="307" t="n"/>
      <c r="CC1362" s="307" t="n"/>
      <c r="CD1362" s="307" t="n"/>
      <c r="CE1362" s="307" t="n"/>
      <c r="CF1362" s="307" t="n"/>
      <c r="CG1362" s="307" t="n"/>
      <c r="CH1362" s="307" t="n"/>
      <c r="CI1362" s="307" t="n"/>
      <c r="CJ1362" s="307" t="n"/>
      <c r="CK1362" s="307" t="n"/>
      <c r="CL1362" s="307" t="n"/>
      <c r="CM1362" s="307" t="n"/>
      <c r="CN1362" s="307" t="n"/>
      <c r="CO1362" s="307" t="n"/>
      <c r="CP1362" s="307" t="n"/>
      <c r="CQ1362" s="307" t="n"/>
      <c r="CR1362" s="279" t="inlineStr"/>
      <c r="CS1362" s="280">
        <f>AVERAGE(Value(BY1362),value(CR1362))</f>
        <v/>
      </c>
      <c r="CT1362" s="421">
        <f>(IF(OR(MediaScorecard!BG1849="x", MediaScorecard!BH1849="x",MediaScorecard!BI1849="x",MediaScorecard!BJ1849="x",MediaScorecard!BK1849="x"),1, 2))</f>
        <v/>
      </c>
      <c r="CU1362" s="308" t="n"/>
      <c r="CV1362" s="308" t="n"/>
      <c r="CW1362" s="308" t="n"/>
      <c r="CX1362" s="309" t="n"/>
      <c r="CY1362" s="308" t="n"/>
      <c r="CZ1362" s="308" t="n"/>
      <c r="DA1362" s="308" t="n"/>
    </row>
    <row r="1363" ht="21" customHeight="1" s="590">
      <c r="A1363" s="421" t="n"/>
      <c r="B1363" s="270" t="n"/>
      <c r="C1363" s="266" t="n"/>
      <c r="D1363" s="267" t="inlineStr"/>
      <c r="E1363" s="267" t="inlineStr"/>
      <c r="F1363" s="268" t="inlineStr"/>
      <c r="G1363" s="421" t="n"/>
      <c r="H1363" s="269" t="n"/>
      <c r="I1363" s="421" t="n"/>
      <c r="J1363" s="421" t="n"/>
      <c r="K1363" s="421" t="n"/>
      <c r="L1363" s="421" t="n"/>
      <c r="M1363" s="421" t="n"/>
      <c r="N1363" s="421" t="n"/>
      <c r="O1363" s="421" t="n"/>
      <c r="P1363" s="421" t="n"/>
      <c r="Q1363" s="421" t="n"/>
      <c r="R1363" s="270" t="n"/>
      <c r="S1363" s="421" t="n"/>
      <c r="T1363" s="421" t="n"/>
      <c r="U1363" s="421" t="n"/>
      <c r="V1363" s="421" t="n"/>
      <c r="W1363" s="421" t="n"/>
      <c r="X1363" s="421" t="n"/>
      <c r="Y1363" s="421" t="n"/>
      <c r="Z1363" s="421" t="n"/>
      <c r="AA1363" s="421" t="n"/>
      <c r="AB1363" s="421" t="n"/>
      <c r="AC1363" s="421" t="n"/>
      <c r="AD1363" s="421" t="n"/>
      <c r="AE1363" s="421" t="n"/>
      <c r="AF1363" s="421" t="n"/>
      <c r="AG1363" s="421" t="n"/>
      <c r="AH1363" s="421" t="n"/>
      <c r="AI1363" s="421" t="n"/>
      <c r="AJ1363" s="297" t="n"/>
      <c r="AK1363" s="297" t="n"/>
      <c r="AL1363" s="284" t="n"/>
      <c r="AM1363" s="297" t="n"/>
      <c r="AN1363" s="285" t="n"/>
      <c r="AO1363" s="297" t="n"/>
      <c r="AP1363" s="297" t="n"/>
      <c r="AQ1363" s="297" t="n"/>
      <c r="AR1363" s="297" t="n"/>
      <c r="AS1363" s="297" t="n"/>
      <c r="AT1363" s="285" t="inlineStr">
        <is>
          <t>0</t>
        </is>
      </c>
      <c r="AU1363" s="297" t="inlineStr">
        <is>
          <t>0</t>
        </is>
      </c>
      <c r="AV1363" s="297" t="inlineStr">
        <is>
          <t>0</t>
        </is>
      </c>
      <c r="AW1363" s="297" t="inlineStr">
        <is>
          <t>0</t>
        </is>
      </c>
      <c r="AX1363" s="297" t="inlineStr">
        <is>
          <t>0</t>
        </is>
      </c>
      <c r="AY1363" s="286" t="inlineStr">
        <is>
          <t>0</t>
        </is>
      </c>
      <c r="AZ1363" s="286" t="inlineStr">
        <is>
          <t>0</t>
        </is>
      </c>
      <c r="BA1363" s="287" t="inlineStr">
        <is>
          <t>0</t>
        </is>
      </c>
      <c r="BB1363" s="286" t="inlineStr">
        <is>
          <t>0</t>
        </is>
      </c>
      <c r="BC1363" s="286" t="inlineStr">
        <is>
          <t>0</t>
        </is>
      </c>
      <c r="BD1363" s="286" t="inlineStr">
        <is>
          <t>0</t>
        </is>
      </c>
      <c r="BE1363" s="286" t="inlineStr">
        <is>
          <t>0</t>
        </is>
      </c>
      <c r="BF1363" s="286" t="inlineStr">
        <is>
          <t>0</t>
        </is>
      </c>
      <c r="BG1363" s="286" t="inlineStr">
        <is>
          <t>0</t>
        </is>
      </c>
      <c r="BH1363" s="297" t="inlineStr">
        <is>
          <t>0</t>
        </is>
      </c>
      <c r="BI1363" s="297" t="inlineStr">
        <is>
          <t>0</t>
        </is>
      </c>
      <c r="BJ1363" s="297" t="inlineStr">
        <is>
          <t>0</t>
        </is>
      </c>
      <c r="BK1363" s="297" t="inlineStr">
        <is>
          <t>0</t>
        </is>
      </c>
      <c r="BL1363" s="297" t="inlineStr">
        <is>
          <t>0</t>
        </is>
      </c>
      <c r="BM1363" s="297" t="inlineStr">
        <is>
          <t>0</t>
        </is>
      </c>
      <c r="BN1363" s="297" t="inlineStr">
        <is>
          <t>0</t>
        </is>
      </c>
      <c r="BO1363" s="285" t="inlineStr">
        <is>
          <t>0</t>
        </is>
      </c>
      <c r="BP1363" s="297" t="inlineStr">
        <is>
          <t>0</t>
        </is>
      </c>
      <c r="BQ1363" s="297" t="inlineStr">
        <is>
          <t>0</t>
        </is>
      </c>
      <c r="BR1363" s="297" t="inlineStr">
        <is>
          <t>0</t>
        </is>
      </c>
      <c r="BS1363" s="297" t="inlineStr">
        <is>
          <t>0</t>
        </is>
      </c>
      <c r="BT1363" s="297" t="inlineStr">
        <is>
          <t>0</t>
        </is>
      </c>
      <c r="BU1363" s="297" t="inlineStr">
        <is>
          <t>0</t>
        </is>
      </c>
      <c r="BV1363" s="297" t="inlineStr">
        <is>
          <t>0</t>
        </is>
      </c>
      <c r="BW1363" s="288" t="inlineStr">
        <is>
          <t>0</t>
        </is>
      </c>
      <c r="BX1363" s="276">
        <f>SUM(IF(COUNTIF(#REF!, "*1.*"), 2, 0), IF(COUNTIF(#REF!, "*2.*"), 2, 0), IF(COUNTIF(#REF!, "*3.*"), 2, 0), IF(COUNTIF(#REF!, "*4.*"), 2, 0), IF(COUNTIF(#REF!, "*5.*"), 2, 0), IF(COUNTIF(#REF!, "*6.*"), 2, 0))</f>
        <v/>
      </c>
      <c r="BY1363" s="277">
        <f t="array" ref="BY1363">SUM(VALUE(AT1363),VALUE(AU1363),VALUE(AV1363),VALUE(AW1363),VALUE(AX1363),VALUE(AY1363),VALUE(AZ1363),VALUE(BB1363),VALUE(BC1363),VALUE(BD1363),VALUE(BE1363),VALUE(BF1363),VALUE(BG1363),VALUE(BH1363),VALUE(BI1363),VALUE(BJ1363),VALUE(BK1363),VALUE(BL1363),VALUE(BM1363),VALUE(BN1363),VALUE(BO1363),VALUE(BP1363),VALUE(BQ1363),VALUE(BR1363),VALUE(BS1363),VALUE(BT1363),VALUE(BU1363),VALUE(BV1363),VALUE(BW1363))</f>
        <v/>
      </c>
      <c r="BZ1363" s="307" t="n"/>
      <c r="CA1363" s="307" t="n"/>
      <c r="CB1363" s="307" t="n"/>
      <c r="CC1363" s="307" t="n"/>
      <c r="CD1363" s="307" t="n"/>
      <c r="CE1363" s="307" t="n"/>
      <c r="CF1363" s="307" t="n"/>
      <c r="CG1363" s="307" t="n"/>
      <c r="CH1363" s="307" t="n"/>
      <c r="CI1363" s="307" t="n"/>
      <c r="CJ1363" s="307" t="n"/>
      <c r="CK1363" s="307" t="n"/>
      <c r="CL1363" s="307" t="n"/>
      <c r="CM1363" s="307" t="n"/>
      <c r="CN1363" s="307" t="n"/>
      <c r="CO1363" s="307" t="n"/>
      <c r="CP1363" s="307" t="n"/>
      <c r="CQ1363" s="307" t="n"/>
      <c r="CR1363" s="279" t="inlineStr"/>
      <c r="CS1363" s="280">
        <f>AVERAGE(Value(BY1363),value(CR1363))</f>
        <v/>
      </c>
      <c r="CT1363" s="421">
        <f>(IF(OR(MediaScorecard!BG1850="x", MediaScorecard!BH1850="x",MediaScorecard!BI1850="x",MediaScorecard!BJ1850="x",MediaScorecard!BK1850="x"),1, 2))</f>
        <v/>
      </c>
      <c r="CU1363" s="308" t="n"/>
      <c r="CV1363" s="308" t="n"/>
      <c r="CW1363" s="308" t="n"/>
      <c r="CX1363" s="309" t="n"/>
      <c r="CY1363" s="308" t="n"/>
      <c r="CZ1363" s="308" t="n"/>
      <c r="DA1363" s="308" t="n"/>
    </row>
    <row r="1364" ht="21" customHeight="1" s="590">
      <c r="A1364" s="421" t="n"/>
      <c r="B1364" s="270" t="n"/>
      <c r="C1364" s="266" t="n"/>
      <c r="D1364" s="267" t="inlineStr"/>
      <c r="E1364" s="267" t="inlineStr"/>
      <c r="F1364" s="268" t="inlineStr"/>
      <c r="G1364" s="421" t="n"/>
      <c r="H1364" s="269" t="n"/>
      <c r="I1364" s="421" t="n"/>
      <c r="J1364" s="421" t="n"/>
      <c r="K1364" s="421" t="n"/>
      <c r="L1364" s="421" t="n"/>
      <c r="M1364" s="421" t="n"/>
      <c r="N1364" s="421" t="n"/>
      <c r="O1364" s="421" t="n"/>
      <c r="P1364" s="421" t="n"/>
      <c r="Q1364" s="421" t="n"/>
      <c r="R1364" s="270" t="n"/>
      <c r="S1364" s="421" t="n"/>
      <c r="T1364" s="421" t="n"/>
      <c r="U1364" s="421" t="n"/>
      <c r="V1364" s="421" t="n"/>
      <c r="W1364" s="421" t="n"/>
      <c r="X1364" s="421" t="n"/>
      <c r="Y1364" s="421" t="n"/>
      <c r="Z1364" s="421" t="n"/>
      <c r="AA1364" s="421" t="n"/>
      <c r="AB1364" s="421" t="n"/>
      <c r="AC1364" s="421" t="n"/>
      <c r="AD1364" s="421" t="n"/>
      <c r="AE1364" s="421" t="n"/>
      <c r="AF1364" s="421" t="n"/>
      <c r="AG1364" s="421" t="n"/>
      <c r="AH1364" s="421" t="n"/>
      <c r="AI1364" s="421" t="n"/>
      <c r="AJ1364" s="297" t="n"/>
      <c r="AK1364" s="297" t="n"/>
      <c r="AL1364" s="284" t="n"/>
      <c r="AM1364" s="297" t="n"/>
      <c r="AN1364" s="285" t="n"/>
      <c r="AO1364" s="297" t="n"/>
      <c r="AP1364" s="297" t="n"/>
      <c r="AQ1364" s="297" t="n"/>
      <c r="AR1364" s="297" t="n"/>
      <c r="AS1364" s="297" t="n"/>
      <c r="AT1364" s="285" t="inlineStr">
        <is>
          <t>0</t>
        </is>
      </c>
      <c r="AU1364" s="297" t="inlineStr">
        <is>
          <t>0</t>
        </is>
      </c>
      <c r="AV1364" s="297" t="inlineStr">
        <is>
          <t>0</t>
        </is>
      </c>
      <c r="AW1364" s="297" t="inlineStr">
        <is>
          <t>0</t>
        </is>
      </c>
      <c r="AX1364" s="297" t="inlineStr">
        <is>
          <t>0</t>
        </is>
      </c>
      <c r="AY1364" s="286" t="inlineStr">
        <is>
          <t>0</t>
        </is>
      </c>
      <c r="AZ1364" s="286" t="inlineStr">
        <is>
          <t>0</t>
        </is>
      </c>
      <c r="BA1364" s="287" t="inlineStr">
        <is>
          <t>0</t>
        </is>
      </c>
      <c r="BB1364" s="286" t="inlineStr">
        <is>
          <t>0</t>
        </is>
      </c>
      <c r="BC1364" s="286" t="inlineStr">
        <is>
          <t>0</t>
        </is>
      </c>
      <c r="BD1364" s="286" t="inlineStr">
        <is>
          <t>0</t>
        </is>
      </c>
      <c r="BE1364" s="286" t="inlineStr">
        <is>
          <t>0</t>
        </is>
      </c>
      <c r="BF1364" s="286" t="inlineStr">
        <is>
          <t>0</t>
        </is>
      </c>
      <c r="BG1364" s="286" t="inlineStr">
        <is>
          <t>0</t>
        </is>
      </c>
      <c r="BH1364" s="297" t="inlineStr">
        <is>
          <t>0</t>
        </is>
      </c>
      <c r="BI1364" s="297" t="inlineStr">
        <is>
          <t>0</t>
        </is>
      </c>
      <c r="BJ1364" s="297" t="inlineStr">
        <is>
          <t>0</t>
        </is>
      </c>
      <c r="BK1364" s="297" t="inlineStr">
        <is>
          <t>0</t>
        </is>
      </c>
      <c r="BL1364" s="297" t="inlineStr">
        <is>
          <t>0</t>
        </is>
      </c>
      <c r="BM1364" s="297" t="inlineStr">
        <is>
          <t>0</t>
        </is>
      </c>
      <c r="BN1364" s="297" t="inlineStr">
        <is>
          <t>0</t>
        </is>
      </c>
      <c r="BO1364" s="285" t="inlineStr">
        <is>
          <t>0</t>
        </is>
      </c>
      <c r="BP1364" s="297" t="inlineStr">
        <is>
          <t>0</t>
        </is>
      </c>
      <c r="BQ1364" s="297" t="inlineStr">
        <is>
          <t>0</t>
        </is>
      </c>
      <c r="BR1364" s="297" t="inlineStr">
        <is>
          <t>0</t>
        </is>
      </c>
      <c r="BS1364" s="297" t="inlineStr">
        <is>
          <t>0</t>
        </is>
      </c>
      <c r="BT1364" s="297" t="inlineStr">
        <is>
          <t>0</t>
        </is>
      </c>
      <c r="BU1364" s="297" t="inlineStr">
        <is>
          <t>0</t>
        </is>
      </c>
      <c r="BV1364" s="297" t="inlineStr">
        <is>
          <t>0</t>
        </is>
      </c>
      <c r="BW1364" s="288" t="inlineStr">
        <is>
          <t>0</t>
        </is>
      </c>
      <c r="BX1364" s="276">
        <f>SUM(IF(COUNTIF(#REF!, "*1.*"), 2, 0), IF(COUNTIF(#REF!, "*2.*"), 2, 0), IF(COUNTIF(#REF!, "*3.*"), 2, 0), IF(COUNTIF(#REF!, "*4.*"), 2, 0), IF(COUNTIF(#REF!, "*5.*"), 2, 0), IF(COUNTIF(#REF!, "*6.*"), 2, 0))</f>
        <v/>
      </c>
      <c r="BY1364" s="277">
        <f t="array" ref="BY1364">SUM(VALUE(AT1364),VALUE(AU1364),VALUE(AV1364),VALUE(AW1364),VALUE(AX1364),VALUE(AY1364),VALUE(AZ1364),VALUE(BB1364),VALUE(BC1364),VALUE(BD1364),VALUE(BE1364),VALUE(BF1364),VALUE(BG1364),VALUE(BH1364),VALUE(BI1364),VALUE(BJ1364),VALUE(BK1364),VALUE(BL1364),VALUE(BM1364),VALUE(BN1364),VALUE(BO1364),VALUE(BP1364),VALUE(BQ1364),VALUE(BR1364),VALUE(BS1364),VALUE(BT1364),VALUE(BU1364),VALUE(BV1364),VALUE(BW1364))</f>
        <v/>
      </c>
      <c r="BZ1364" s="307" t="n"/>
      <c r="CA1364" s="307" t="n"/>
      <c r="CB1364" s="307" t="n"/>
      <c r="CC1364" s="307" t="n"/>
      <c r="CD1364" s="307" t="n"/>
      <c r="CE1364" s="307" t="n"/>
      <c r="CF1364" s="307" t="n"/>
      <c r="CG1364" s="307" t="n"/>
      <c r="CH1364" s="307" t="n"/>
      <c r="CI1364" s="307" t="n"/>
      <c r="CJ1364" s="307" t="n"/>
      <c r="CK1364" s="307" t="n"/>
      <c r="CL1364" s="307" t="n"/>
      <c r="CM1364" s="307" t="n"/>
      <c r="CN1364" s="307" t="n"/>
      <c r="CO1364" s="307" t="n"/>
      <c r="CP1364" s="307" t="n"/>
      <c r="CQ1364" s="307" t="n"/>
      <c r="CR1364" s="279" t="inlineStr"/>
      <c r="CS1364" s="280">
        <f>AVERAGE(Value(BY1364),value(CR1364))</f>
        <v/>
      </c>
      <c r="CT1364" s="421">
        <f>(IF(OR(MediaScorecard!BG1851="x", MediaScorecard!BH1851="x",MediaScorecard!BI1851="x",MediaScorecard!BJ1851="x",MediaScorecard!BK1851="x"),1, 2))</f>
        <v/>
      </c>
      <c r="CU1364" s="308" t="n"/>
      <c r="CV1364" s="308" t="n"/>
      <c r="CW1364" s="308" t="n"/>
      <c r="CX1364" s="309" t="n"/>
      <c r="CY1364" s="308" t="n"/>
      <c r="CZ1364" s="308" t="n"/>
      <c r="DA1364" s="308" t="n"/>
    </row>
    <row r="1365" ht="21" customHeight="1" s="590">
      <c r="A1365" s="421" t="n"/>
      <c r="B1365" s="270" t="n"/>
      <c r="C1365" s="266" t="n"/>
      <c r="D1365" s="267" t="inlineStr"/>
      <c r="E1365" s="267" t="inlineStr"/>
      <c r="F1365" s="268" t="inlineStr"/>
      <c r="G1365" s="421" t="n"/>
      <c r="H1365" s="269" t="n"/>
      <c r="I1365" s="421" t="n"/>
      <c r="J1365" s="421" t="n"/>
      <c r="K1365" s="421" t="n"/>
      <c r="L1365" s="421" t="n"/>
      <c r="M1365" s="421" t="n"/>
      <c r="N1365" s="421" t="n"/>
      <c r="O1365" s="421" t="n"/>
      <c r="P1365" s="421" t="n"/>
      <c r="Q1365" s="421" t="n"/>
      <c r="R1365" s="270" t="n"/>
      <c r="S1365" s="421" t="n"/>
      <c r="T1365" s="421" t="n"/>
      <c r="U1365" s="421" t="n"/>
      <c r="V1365" s="421" t="n"/>
      <c r="W1365" s="421" t="n"/>
      <c r="X1365" s="421" t="n"/>
      <c r="Y1365" s="421" t="n"/>
      <c r="Z1365" s="421" t="n"/>
      <c r="AA1365" s="421" t="n"/>
      <c r="AB1365" s="421" t="n"/>
      <c r="AC1365" s="421" t="n"/>
      <c r="AD1365" s="421" t="n"/>
      <c r="AE1365" s="421" t="n"/>
      <c r="AF1365" s="421" t="n"/>
      <c r="AG1365" s="421" t="n"/>
      <c r="AH1365" s="421" t="n"/>
      <c r="AI1365" s="421" t="n"/>
      <c r="AJ1365" s="297" t="n"/>
      <c r="AK1365" s="297" t="n"/>
      <c r="AL1365" s="284" t="n"/>
      <c r="AM1365" s="297" t="n"/>
      <c r="AN1365" s="285" t="n"/>
      <c r="AO1365" s="297" t="n"/>
      <c r="AP1365" s="297" t="n"/>
      <c r="AQ1365" s="297" t="n"/>
      <c r="AR1365" s="297" t="n"/>
      <c r="AS1365" s="297" t="n"/>
      <c r="AT1365" s="285" t="inlineStr">
        <is>
          <t>0</t>
        </is>
      </c>
      <c r="AU1365" s="297" t="inlineStr">
        <is>
          <t>0</t>
        </is>
      </c>
      <c r="AV1365" s="297" t="inlineStr">
        <is>
          <t>0</t>
        </is>
      </c>
      <c r="AW1365" s="297" t="inlineStr">
        <is>
          <t>0</t>
        </is>
      </c>
      <c r="AX1365" s="297" t="inlineStr">
        <is>
          <t>0</t>
        </is>
      </c>
      <c r="AY1365" s="286" t="inlineStr">
        <is>
          <t>0</t>
        </is>
      </c>
      <c r="AZ1365" s="286" t="inlineStr">
        <is>
          <t>0</t>
        </is>
      </c>
      <c r="BA1365" s="287" t="inlineStr">
        <is>
          <t>0</t>
        </is>
      </c>
      <c r="BB1365" s="286" t="inlineStr">
        <is>
          <t>0</t>
        </is>
      </c>
      <c r="BC1365" s="286" t="inlineStr">
        <is>
          <t>0</t>
        </is>
      </c>
      <c r="BD1365" s="286" t="inlineStr">
        <is>
          <t>0</t>
        </is>
      </c>
      <c r="BE1365" s="286" t="inlineStr">
        <is>
          <t>0</t>
        </is>
      </c>
      <c r="BF1365" s="286" t="inlineStr">
        <is>
          <t>0</t>
        </is>
      </c>
      <c r="BG1365" s="286" t="inlineStr">
        <is>
          <t>0</t>
        </is>
      </c>
      <c r="BH1365" s="297" t="inlineStr">
        <is>
          <t>0</t>
        </is>
      </c>
      <c r="BI1365" s="297" t="inlineStr">
        <is>
          <t>0</t>
        </is>
      </c>
      <c r="BJ1365" s="297" t="inlineStr">
        <is>
          <t>0</t>
        </is>
      </c>
      <c r="BK1365" s="297" t="inlineStr">
        <is>
          <t>0</t>
        </is>
      </c>
      <c r="BL1365" s="297" t="inlineStr">
        <is>
          <t>0</t>
        </is>
      </c>
      <c r="BM1365" s="297" t="inlineStr">
        <is>
          <t>0</t>
        </is>
      </c>
      <c r="BN1365" s="297" t="inlineStr">
        <is>
          <t>0</t>
        </is>
      </c>
      <c r="BO1365" s="285" t="inlineStr">
        <is>
          <t>0</t>
        </is>
      </c>
      <c r="BP1365" s="297" t="inlineStr">
        <is>
          <t>0</t>
        </is>
      </c>
      <c r="BQ1365" s="297" t="inlineStr">
        <is>
          <t>0</t>
        </is>
      </c>
      <c r="BR1365" s="297" t="inlineStr">
        <is>
          <t>0</t>
        </is>
      </c>
      <c r="BS1365" s="297" t="inlineStr">
        <is>
          <t>0</t>
        </is>
      </c>
      <c r="BT1365" s="297" t="inlineStr">
        <is>
          <t>0</t>
        </is>
      </c>
      <c r="BU1365" s="297" t="inlineStr">
        <is>
          <t>0</t>
        </is>
      </c>
      <c r="BV1365" s="297" t="inlineStr">
        <is>
          <t>0</t>
        </is>
      </c>
      <c r="BW1365" s="288" t="inlineStr">
        <is>
          <t>0</t>
        </is>
      </c>
      <c r="BX1365" s="276">
        <f>SUM(IF(COUNTIF(#REF!, "*1.*"), 2, 0), IF(COUNTIF(#REF!, "*2.*"), 2, 0), IF(COUNTIF(#REF!, "*3.*"), 2, 0), IF(COUNTIF(#REF!, "*4.*"), 2, 0), IF(COUNTIF(#REF!, "*5.*"), 2, 0), IF(COUNTIF(#REF!, "*6.*"), 2, 0))</f>
        <v/>
      </c>
      <c r="BY1365" s="277">
        <f t="array" ref="BY1365">SUM(VALUE(AT1365),VALUE(AU1365),VALUE(AV1365),VALUE(AW1365),VALUE(AX1365),VALUE(AY1365),VALUE(AZ1365),VALUE(BB1365),VALUE(BC1365),VALUE(BD1365),VALUE(BE1365),VALUE(BF1365),VALUE(BG1365),VALUE(BH1365),VALUE(BI1365),VALUE(BJ1365),VALUE(BK1365),VALUE(BL1365),VALUE(BM1365),VALUE(BN1365),VALUE(BO1365),VALUE(BP1365),VALUE(BQ1365),VALUE(BR1365),VALUE(BS1365),VALUE(BT1365),VALUE(BU1365),VALUE(BV1365),VALUE(BW1365))</f>
        <v/>
      </c>
      <c r="BZ1365" s="307" t="n"/>
      <c r="CA1365" s="307" t="n"/>
      <c r="CB1365" s="307" t="n"/>
      <c r="CC1365" s="307" t="n"/>
      <c r="CD1365" s="307" t="n"/>
      <c r="CE1365" s="307" t="n"/>
      <c r="CF1365" s="307" t="n"/>
      <c r="CG1365" s="307" t="n"/>
      <c r="CH1365" s="307" t="n"/>
      <c r="CI1365" s="307" t="n"/>
      <c r="CJ1365" s="307" t="n"/>
      <c r="CK1365" s="307" t="n"/>
      <c r="CL1365" s="307" t="n"/>
      <c r="CM1365" s="307" t="n"/>
      <c r="CN1365" s="307" t="n"/>
      <c r="CO1365" s="307" t="n"/>
      <c r="CP1365" s="307" t="n"/>
      <c r="CQ1365" s="307" t="n"/>
      <c r="CR1365" s="279" t="inlineStr"/>
      <c r="CS1365" s="280">
        <f>AVERAGE(Value(BY1365),value(CR1365))</f>
        <v/>
      </c>
      <c r="CT1365" s="421">
        <f>(IF(OR(MediaScorecard!BG1852="x", MediaScorecard!BH1852="x",MediaScorecard!BI1852="x",MediaScorecard!BJ1852="x",MediaScorecard!BK1852="x"),1, 2))</f>
        <v/>
      </c>
      <c r="CU1365" s="308" t="n"/>
      <c r="CV1365" s="308" t="n"/>
      <c r="CW1365" s="308" t="n"/>
      <c r="CX1365" s="309" t="n"/>
      <c r="CY1365" s="308" t="n"/>
      <c r="CZ1365" s="308" t="n"/>
      <c r="DA1365" s="308" t="n"/>
    </row>
    <row r="1366" ht="21" customHeight="1" s="590">
      <c r="A1366" s="421" t="n"/>
      <c r="B1366" s="270" t="n"/>
      <c r="C1366" s="266" t="n"/>
      <c r="D1366" s="267" t="inlineStr"/>
      <c r="E1366" s="267" t="inlineStr"/>
      <c r="F1366" s="268" t="inlineStr"/>
      <c r="G1366" s="421" t="n"/>
      <c r="H1366" s="269" t="n"/>
      <c r="I1366" s="421" t="n"/>
      <c r="J1366" s="421" t="n"/>
      <c r="K1366" s="421" t="n"/>
      <c r="L1366" s="421" t="n"/>
      <c r="M1366" s="421" t="n"/>
      <c r="N1366" s="421" t="n"/>
      <c r="O1366" s="421" t="n"/>
      <c r="P1366" s="421" t="n"/>
      <c r="Q1366" s="421" t="n"/>
      <c r="R1366" s="270" t="n"/>
      <c r="S1366" s="421" t="n"/>
      <c r="T1366" s="421" t="n"/>
      <c r="U1366" s="421" t="n"/>
      <c r="V1366" s="421" t="n"/>
      <c r="W1366" s="421" t="n"/>
      <c r="X1366" s="421" t="n"/>
      <c r="Y1366" s="421" t="n"/>
      <c r="Z1366" s="421" t="n"/>
      <c r="AA1366" s="421" t="n"/>
      <c r="AB1366" s="421" t="n"/>
      <c r="AC1366" s="421" t="n"/>
      <c r="AD1366" s="421" t="n"/>
      <c r="AE1366" s="421" t="n"/>
      <c r="AF1366" s="421" t="n"/>
      <c r="AG1366" s="421" t="n"/>
      <c r="AH1366" s="421" t="n"/>
      <c r="AI1366" s="421" t="n"/>
      <c r="AJ1366" s="297" t="n"/>
      <c r="AK1366" s="297" t="n"/>
      <c r="AL1366" s="284" t="n"/>
      <c r="AM1366" s="297" t="n"/>
      <c r="AN1366" s="285" t="n"/>
      <c r="AO1366" s="297" t="n"/>
      <c r="AP1366" s="297" t="n"/>
      <c r="AQ1366" s="297" t="n"/>
      <c r="AR1366" s="297" t="n"/>
      <c r="AS1366" s="297" t="n"/>
      <c r="AT1366" s="285" t="inlineStr">
        <is>
          <t>0</t>
        </is>
      </c>
      <c r="AU1366" s="297" t="inlineStr">
        <is>
          <t>0</t>
        </is>
      </c>
      <c r="AV1366" s="297" t="inlineStr">
        <is>
          <t>0</t>
        </is>
      </c>
      <c r="AW1366" s="297" t="inlineStr">
        <is>
          <t>0</t>
        </is>
      </c>
      <c r="AX1366" s="297" t="inlineStr">
        <is>
          <t>0</t>
        </is>
      </c>
      <c r="AY1366" s="286" t="inlineStr">
        <is>
          <t>0</t>
        </is>
      </c>
      <c r="AZ1366" s="286" t="inlineStr">
        <is>
          <t>0</t>
        </is>
      </c>
      <c r="BA1366" s="287" t="inlineStr">
        <is>
          <t>0</t>
        </is>
      </c>
      <c r="BB1366" s="286" t="inlineStr">
        <is>
          <t>0</t>
        </is>
      </c>
      <c r="BC1366" s="286" t="inlineStr">
        <is>
          <t>0</t>
        </is>
      </c>
      <c r="BD1366" s="286" t="inlineStr">
        <is>
          <t>0</t>
        </is>
      </c>
      <c r="BE1366" s="286" t="inlineStr">
        <is>
          <t>0</t>
        </is>
      </c>
      <c r="BF1366" s="286" t="inlineStr">
        <is>
          <t>0</t>
        </is>
      </c>
      <c r="BG1366" s="286" t="inlineStr">
        <is>
          <t>0</t>
        </is>
      </c>
      <c r="BH1366" s="297" t="inlineStr">
        <is>
          <t>0</t>
        </is>
      </c>
      <c r="BI1366" s="297" t="inlineStr">
        <is>
          <t>0</t>
        </is>
      </c>
      <c r="BJ1366" s="297" t="inlineStr">
        <is>
          <t>0</t>
        </is>
      </c>
      <c r="BK1366" s="297" t="inlineStr">
        <is>
          <t>0</t>
        </is>
      </c>
      <c r="BL1366" s="297" t="inlineStr">
        <is>
          <t>0</t>
        </is>
      </c>
      <c r="BM1366" s="297" t="inlineStr">
        <is>
          <t>0</t>
        </is>
      </c>
      <c r="BN1366" s="297" t="inlineStr">
        <is>
          <t>0</t>
        </is>
      </c>
      <c r="BO1366" s="285" t="inlineStr">
        <is>
          <t>0</t>
        </is>
      </c>
      <c r="BP1366" s="297" t="inlineStr">
        <is>
          <t>0</t>
        </is>
      </c>
      <c r="BQ1366" s="297" t="inlineStr">
        <is>
          <t>0</t>
        </is>
      </c>
      <c r="BR1366" s="297" t="inlineStr">
        <is>
          <t>0</t>
        </is>
      </c>
      <c r="BS1366" s="297" t="inlineStr">
        <is>
          <t>0</t>
        </is>
      </c>
      <c r="BT1366" s="297" t="inlineStr">
        <is>
          <t>0</t>
        </is>
      </c>
      <c r="BU1366" s="297" t="inlineStr">
        <is>
          <t>0</t>
        </is>
      </c>
      <c r="BV1366" s="297" t="inlineStr">
        <is>
          <t>0</t>
        </is>
      </c>
      <c r="BW1366" s="288" t="inlineStr">
        <is>
          <t>0</t>
        </is>
      </c>
      <c r="BX1366" s="276">
        <f>SUM(IF(COUNTIF(#REF!, "*1.*"), 2, 0), IF(COUNTIF(#REF!, "*2.*"), 2, 0), IF(COUNTIF(#REF!, "*3.*"), 2, 0), IF(COUNTIF(#REF!, "*4.*"), 2, 0), IF(COUNTIF(#REF!, "*5.*"), 2, 0), IF(COUNTIF(#REF!, "*6.*"), 2, 0))</f>
        <v/>
      </c>
      <c r="BY1366" s="277">
        <f t="array" ref="BY1366">SUM(VALUE(AT1366),VALUE(AU1366),VALUE(AV1366),VALUE(AW1366),VALUE(AX1366),VALUE(AY1366),VALUE(AZ1366),VALUE(BB1366),VALUE(BC1366),VALUE(BD1366),VALUE(BE1366),VALUE(BF1366),VALUE(BG1366),VALUE(BH1366),VALUE(BI1366),VALUE(BJ1366),VALUE(BK1366),VALUE(BL1366),VALUE(BM1366),VALUE(BN1366),VALUE(BO1366),VALUE(BP1366),VALUE(BQ1366),VALUE(BR1366),VALUE(BS1366),VALUE(BT1366),VALUE(BU1366),VALUE(BV1366),VALUE(BW1366))</f>
        <v/>
      </c>
      <c r="BZ1366" s="307" t="n"/>
      <c r="CA1366" s="307" t="n"/>
      <c r="CB1366" s="307" t="n"/>
      <c r="CC1366" s="307" t="n"/>
      <c r="CD1366" s="307" t="n"/>
      <c r="CE1366" s="307" t="n"/>
      <c r="CF1366" s="307" t="n"/>
      <c r="CG1366" s="307" t="n"/>
      <c r="CH1366" s="307" t="n"/>
      <c r="CI1366" s="307" t="n"/>
      <c r="CJ1366" s="307" t="n"/>
      <c r="CK1366" s="307" t="n"/>
      <c r="CL1366" s="307" t="n"/>
      <c r="CM1366" s="307" t="n"/>
      <c r="CN1366" s="307" t="n"/>
      <c r="CO1366" s="307" t="n"/>
      <c r="CP1366" s="307" t="n"/>
      <c r="CQ1366" s="307" t="n"/>
      <c r="CR1366" s="279" t="inlineStr"/>
      <c r="CS1366" s="280">
        <f>AVERAGE(Value(BY1366),value(CR1366))</f>
        <v/>
      </c>
      <c r="CT1366" s="421">
        <f>(IF(OR(MediaScorecard!BG1853="x", MediaScorecard!BH1853="x",MediaScorecard!BI1853="x",MediaScorecard!BJ1853="x",MediaScorecard!BK1853="x"),1, 2))</f>
        <v/>
      </c>
      <c r="CU1366" s="308" t="n"/>
      <c r="CV1366" s="308" t="n"/>
      <c r="CW1366" s="308" t="n"/>
      <c r="CX1366" s="309" t="n"/>
      <c r="CY1366" s="308" t="n"/>
      <c r="CZ1366" s="308" t="n"/>
      <c r="DA1366" s="308" t="n"/>
    </row>
    <row r="1367" ht="21" customHeight="1" s="590">
      <c r="A1367" s="421" t="n"/>
      <c r="B1367" s="270" t="n"/>
      <c r="C1367" s="266" t="n"/>
      <c r="D1367" s="267" t="inlineStr"/>
      <c r="E1367" s="267" t="inlineStr"/>
      <c r="F1367" s="268" t="inlineStr"/>
      <c r="G1367" s="421" t="n"/>
      <c r="H1367" s="269" t="n"/>
      <c r="I1367" s="421" t="n"/>
      <c r="J1367" s="421" t="n"/>
      <c r="K1367" s="421" t="n"/>
      <c r="L1367" s="421" t="n"/>
      <c r="M1367" s="421" t="n"/>
      <c r="N1367" s="421" t="n"/>
      <c r="O1367" s="421" t="n"/>
      <c r="P1367" s="421" t="n"/>
      <c r="Q1367" s="421" t="n"/>
      <c r="R1367" s="270" t="n"/>
      <c r="S1367" s="421" t="n"/>
      <c r="T1367" s="421" t="n"/>
      <c r="U1367" s="421" t="n"/>
      <c r="V1367" s="421" t="n"/>
      <c r="W1367" s="421" t="n"/>
      <c r="X1367" s="421" t="n"/>
      <c r="Y1367" s="421" t="n"/>
      <c r="Z1367" s="421" t="n"/>
      <c r="AA1367" s="421" t="n"/>
      <c r="AB1367" s="421" t="n"/>
      <c r="AC1367" s="421" t="n"/>
      <c r="AD1367" s="421" t="n"/>
      <c r="AE1367" s="421" t="n"/>
      <c r="AF1367" s="421" t="n"/>
      <c r="AG1367" s="421" t="n"/>
      <c r="AH1367" s="421" t="n"/>
      <c r="AI1367" s="421" t="n"/>
      <c r="AJ1367" s="297" t="n"/>
      <c r="AK1367" s="297" t="n"/>
      <c r="AL1367" s="284" t="n"/>
      <c r="AM1367" s="297" t="n"/>
      <c r="AN1367" s="285" t="n"/>
      <c r="AO1367" s="297" t="n"/>
      <c r="AP1367" s="297" t="n"/>
      <c r="AQ1367" s="297" t="n"/>
      <c r="AR1367" s="297" t="n"/>
      <c r="AS1367" s="297" t="n"/>
      <c r="AT1367" s="285" t="inlineStr">
        <is>
          <t>0</t>
        </is>
      </c>
      <c r="AU1367" s="297" t="inlineStr">
        <is>
          <t>0</t>
        </is>
      </c>
      <c r="AV1367" s="297" t="inlineStr">
        <is>
          <t>0</t>
        </is>
      </c>
      <c r="AW1367" s="297" t="inlineStr">
        <is>
          <t>0</t>
        </is>
      </c>
      <c r="AX1367" s="297" t="inlineStr">
        <is>
          <t>0</t>
        </is>
      </c>
      <c r="AY1367" s="286" t="inlineStr">
        <is>
          <t>0</t>
        </is>
      </c>
      <c r="AZ1367" s="286" t="inlineStr">
        <is>
          <t>0</t>
        </is>
      </c>
      <c r="BA1367" s="287" t="inlineStr">
        <is>
          <t>0</t>
        </is>
      </c>
      <c r="BB1367" s="286" t="inlineStr">
        <is>
          <t>0</t>
        </is>
      </c>
      <c r="BC1367" s="286" t="inlineStr">
        <is>
          <t>0</t>
        </is>
      </c>
      <c r="BD1367" s="286" t="inlineStr">
        <is>
          <t>0</t>
        </is>
      </c>
      <c r="BE1367" s="286" t="inlineStr">
        <is>
          <t>0</t>
        </is>
      </c>
      <c r="BF1367" s="286" t="inlineStr">
        <is>
          <t>0</t>
        </is>
      </c>
      <c r="BG1367" s="286" t="inlineStr">
        <is>
          <t>0</t>
        </is>
      </c>
      <c r="BH1367" s="297" t="inlineStr">
        <is>
          <t>0</t>
        </is>
      </c>
      <c r="BI1367" s="297" t="inlineStr">
        <is>
          <t>0</t>
        </is>
      </c>
      <c r="BJ1367" s="297" t="inlineStr">
        <is>
          <t>0</t>
        </is>
      </c>
      <c r="BK1367" s="297" t="inlineStr">
        <is>
          <t>0</t>
        </is>
      </c>
      <c r="BL1367" s="297" t="inlineStr">
        <is>
          <t>0</t>
        </is>
      </c>
      <c r="BM1367" s="297" t="inlineStr">
        <is>
          <t>0</t>
        </is>
      </c>
      <c r="BN1367" s="297" t="inlineStr">
        <is>
          <t>0</t>
        </is>
      </c>
      <c r="BO1367" s="285" t="inlineStr">
        <is>
          <t>0</t>
        </is>
      </c>
      <c r="BP1367" s="297" t="inlineStr">
        <is>
          <t>0</t>
        </is>
      </c>
      <c r="BQ1367" s="297" t="inlineStr">
        <is>
          <t>0</t>
        </is>
      </c>
      <c r="BR1367" s="297" t="inlineStr">
        <is>
          <t>0</t>
        </is>
      </c>
      <c r="BS1367" s="297" t="inlineStr">
        <is>
          <t>0</t>
        </is>
      </c>
      <c r="BT1367" s="297" t="inlineStr">
        <is>
          <t>0</t>
        </is>
      </c>
      <c r="BU1367" s="297" t="inlineStr">
        <is>
          <t>0</t>
        </is>
      </c>
      <c r="BV1367" s="297" t="inlineStr">
        <is>
          <t>0</t>
        </is>
      </c>
      <c r="BW1367" s="288" t="inlineStr">
        <is>
          <t>0</t>
        </is>
      </c>
      <c r="BX1367" s="276">
        <f>SUM(IF(COUNTIF(#REF!, "*1.*"), 2, 0), IF(COUNTIF(#REF!, "*2.*"), 2, 0), IF(COUNTIF(#REF!, "*3.*"), 2, 0), IF(COUNTIF(#REF!, "*4.*"), 2, 0), IF(COUNTIF(#REF!, "*5.*"), 2, 0), IF(COUNTIF(#REF!, "*6.*"), 2, 0))</f>
        <v/>
      </c>
      <c r="BY1367" s="277">
        <f t="array" ref="BY1367">SUM(VALUE(AT1367),VALUE(AU1367),VALUE(AV1367),VALUE(AW1367),VALUE(AX1367),VALUE(AY1367),VALUE(AZ1367),VALUE(BB1367),VALUE(BC1367),VALUE(BD1367),VALUE(BE1367),VALUE(BF1367),VALUE(BG1367),VALUE(BH1367),VALUE(BI1367),VALUE(BJ1367),VALUE(BK1367),VALUE(BL1367),VALUE(BM1367),VALUE(BN1367),VALUE(BO1367),VALUE(BP1367),VALUE(BQ1367),VALUE(BR1367),VALUE(BS1367),VALUE(BT1367),VALUE(BU1367),VALUE(BV1367),VALUE(BW1367))</f>
        <v/>
      </c>
      <c r="BZ1367" s="307" t="n"/>
      <c r="CA1367" s="307" t="n"/>
      <c r="CB1367" s="307" t="n"/>
      <c r="CC1367" s="307" t="n"/>
      <c r="CD1367" s="307" t="n"/>
      <c r="CE1367" s="307" t="n"/>
      <c r="CF1367" s="307" t="n"/>
      <c r="CG1367" s="307" t="n"/>
      <c r="CH1367" s="307" t="n"/>
      <c r="CI1367" s="307" t="n"/>
      <c r="CJ1367" s="307" t="n"/>
      <c r="CK1367" s="307" t="n"/>
      <c r="CL1367" s="307" t="n"/>
      <c r="CM1367" s="307" t="n"/>
      <c r="CN1367" s="307" t="n"/>
      <c r="CO1367" s="307" t="n"/>
      <c r="CP1367" s="307" t="n"/>
      <c r="CQ1367" s="307" t="n"/>
      <c r="CR1367" s="279" t="inlineStr"/>
      <c r="CS1367" s="280">
        <f>AVERAGE(Value(BY1367),value(CR1367))</f>
        <v/>
      </c>
      <c r="CT1367" s="421">
        <f>(IF(OR(MediaScorecard!BG1854="x", MediaScorecard!BH1854="x",MediaScorecard!BI1854="x",MediaScorecard!BJ1854="x",MediaScorecard!BK1854="x"),1, 2))</f>
        <v/>
      </c>
      <c r="CU1367" s="308" t="n"/>
      <c r="CV1367" s="308" t="n"/>
      <c r="CW1367" s="308" t="n"/>
      <c r="CX1367" s="309" t="n"/>
      <c r="CY1367" s="308" t="n"/>
      <c r="CZ1367" s="308" t="n"/>
      <c r="DA1367" s="308" t="n"/>
    </row>
    <row r="1368" ht="21" customHeight="1" s="590">
      <c r="A1368" s="421" t="n"/>
      <c r="B1368" s="270" t="n"/>
      <c r="C1368" s="266" t="n"/>
      <c r="D1368" s="267" t="inlineStr"/>
      <c r="E1368" s="267" t="inlineStr"/>
      <c r="F1368" s="268" t="inlineStr"/>
      <c r="G1368" s="421" t="n"/>
      <c r="H1368" s="269" t="n"/>
      <c r="I1368" s="421" t="n"/>
      <c r="J1368" s="421" t="n"/>
      <c r="K1368" s="421" t="n"/>
      <c r="L1368" s="421" t="n"/>
      <c r="M1368" s="421" t="n"/>
      <c r="N1368" s="421" t="n"/>
      <c r="O1368" s="421" t="n"/>
      <c r="P1368" s="421" t="n"/>
      <c r="Q1368" s="421" t="n"/>
      <c r="R1368" s="270" t="n"/>
      <c r="S1368" s="421" t="n"/>
      <c r="T1368" s="421" t="n"/>
      <c r="U1368" s="421" t="n"/>
      <c r="V1368" s="421" t="n"/>
      <c r="W1368" s="421" t="n"/>
      <c r="X1368" s="421" t="n"/>
      <c r="Y1368" s="421" t="n"/>
      <c r="Z1368" s="421" t="n"/>
      <c r="AA1368" s="421" t="n"/>
      <c r="AB1368" s="421" t="n"/>
      <c r="AC1368" s="421" t="n"/>
      <c r="AD1368" s="421" t="n"/>
      <c r="AE1368" s="421" t="n"/>
      <c r="AF1368" s="421" t="n"/>
      <c r="AG1368" s="421" t="n"/>
      <c r="AH1368" s="421" t="n"/>
      <c r="AI1368" s="421" t="n"/>
      <c r="AJ1368" s="297" t="n"/>
      <c r="AK1368" s="297" t="n"/>
      <c r="AL1368" s="284" t="n"/>
      <c r="AM1368" s="297" t="n"/>
      <c r="AN1368" s="285" t="n"/>
      <c r="AO1368" s="297" t="n"/>
      <c r="AP1368" s="297" t="n"/>
      <c r="AQ1368" s="297" t="n"/>
      <c r="AR1368" s="297" t="n"/>
      <c r="AS1368" s="297" t="n"/>
      <c r="AT1368" s="285" t="inlineStr">
        <is>
          <t>0</t>
        </is>
      </c>
      <c r="AU1368" s="297" t="inlineStr">
        <is>
          <t>0</t>
        </is>
      </c>
      <c r="AV1368" s="297" t="inlineStr">
        <is>
          <t>0</t>
        </is>
      </c>
      <c r="AW1368" s="297" t="inlineStr">
        <is>
          <t>0</t>
        </is>
      </c>
      <c r="AX1368" s="297" t="inlineStr">
        <is>
          <t>0</t>
        </is>
      </c>
      <c r="AY1368" s="286" t="inlineStr">
        <is>
          <t>0</t>
        </is>
      </c>
      <c r="AZ1368" s="286" t="inlineStr">
        <is>
          <t>0</t>
        </is>
      </c>
      <c r="BA1368" s="287" t="inlineStr">
        <is>
          <t>0</t>
        </is>
      </c>
      <c r="BB1368" s="286" t="inlineStr">
        <is>
          <t>0</t>
        </is>
      </c>
      <c r="BC1368" s="286" t="inlineStr">
        <is>
          <t>0</t>
        </is>
      </c>
      <c r="BD1368" s="286" t="inlineStr">
        <is>
          <t>0</t>
        </is>
      </c>
      <c r="BE1368" s="286" t="inlineStr">
        <is>
          <t>0</t>
        </is>
      </c>
      <c r="BF1368" s="286" t="inlineStr">
        <is>
          <t>0</t>
        </is>
      </c>
      <c r="BG1368" s="286" t="inlineStr">
        <is>
          <t>0</t>
        </is>
      </c>
      <c r="BH1368" s="297" t="inlineStr">
        <is>
          <t>0</t>
        </is>
      </c>
      <c r="BI1368" s="297" t="inlineStr">
        <is>
          <t>0</t>
        </is>
      </c>
      <c r="BJ1368" s="297" t="inlineStr">
        <is>
          <t>0</t>
        </is>
      </c>
      <c r="BK1368" s="297" t="inlineStr">
        <is>
          <t>0</t>
        </is>
      </c>
      <c r="BL1368" s="297" t="inlineStr">
        <is>
          <t>0</t>
        </is>
      </c>
      <c r="BM1368" s="297" t="inlineStr">
        <is>
          <t>0</t>
        </is>
      </c>
      <c r="BN1368" s="297" t="inlineStr">
        <is>
          <t>0</t>
        </is>
      </c>
      <c r="BO1368" s="285" t="inlineStr">
        <is>
          <t>0</t>
        </is>
      </c>
      <c r="BP1368" s="297" t="inlineStr">
        <is>
          <t>0</t>
        </is>
      </c>
      <c r="BQ1368" s="297" t="inlineStr">
        <is>
          <t>0</t>
        </is>
      </c>
      <c r="BR1368" s="297" t="inlineStr">
        <is>
          <t>0</t>
        </is>
      </c>
      <c r="BS1368" s="297" t="inlineStr">
        <is>
          <t>0</t>
        </is>
      </c>
      <c r="BT1368" s="297" t="inlineStr">
        <is>
          <t>0</t>
        </is>
      </c>
      <c r="BU1368" s="297" t="inlineStr">
        <is>
          <t>0</t>
        </is>
      </c>
      <c r="BV1368" s="297" t="inlineStr">
        <is>
          <t>0</t>
        </is>
      </c>
      <c r="BW1368" s="288" t="inlineStr">
        <is>
          <t>0</t>
        </is>
      </c>
      <c r="BX1368" s="276">
        <f>SUM(IF(COUNTIF(#REF!, "*1.*"), 2, 0), IF(COUNTIF(#REF!, "*2.*"), 2, 0), IF(COUNTIF(#REF!, "*3.*"), 2, 0), IF(COUNTIF(#REF!, "*4.*"), 2, 0), IF(COUNTIF(#REF!, "*5.*"), 2, 0), IF(COUNTIF(#REF!, "*6.*"), 2, 0))</f>
        <v/>
      </c>
      <c r="BY1368" s="277">
        <f t="array" ref="BY1368">SUM(VALUE(AT1368),VALUE(AU1368),VALUE(AV1368),VALUE(AW1368),VALUE(AX1368),VALUE(AY1368),VALUE(AZ1368),VALUE(BB1368),VALUE(BC1368),VALUE(BD1368),VALUE(BE1368),VALUE(BF1368),VALUE(BG1368),VALUE(BH1368),VALUE(BI1368),VALUE(BJ1368),VALUE(BK1368),VALUE(BL1368),VALUE(BM1368),VALUE(BN1368),VALUE(BO1368),VALUE(BP1368),VALUE(BQ1368),VALUE(BR1368),VALUE(BS1368),VALUE(BT1368),VALUE(BU1368),VALUE(BV1368),VALUE(BW1368))</f>
        <v/>
      </c>
      <c r="BZ1368" s="307" t="n"/>
      <c r="CA1368" s="307" t="n"/>
      <c r="CB1368" s="307" t="n"/>
      <c r="CC1368" s="307" t="n"/>
      <c r="CD1368" s="307" t="n"/>
      <c r="CE1368" s="307" t="n"/>
      <c r="CF1368" s="307" t="n"/>
      <c r="CG1368" s="307" t="n"/>
      <c r="CH1368" s="307" t="n"/>
      <c r="CI1368" s="307" t="n"/>
      <c r="CJ1368" s="307" t="n"/>
      <c r="CK1368" s="307" t="n"/>
      <c r="CL1368" s="307" t="n"/>
      <c r="CM1368" s="307" t="n"/>
      <c r="CN1368" s="307" t="n"/>
      <c r="CO1368" s="307" t="n"/>
      <c r="CP1368" s="307" t="n"/>
      <c r="CQ1368" s="307" t="n"/>
      <c r="CR1368" s="279" t="inlineStr"/>
      <c r="CS1368" s="280">
        <f>AVERAGE(Value(BY1368),value(CR1368))</f>
        <v/>
      </c>
      <c r="CT1368" s="421">
        <f>(IF(OR(MediaScorecard!BG1855="x", MediaScorecard!BH1855="x",MediaScorecard!BI1855="x",MediaScorecard!BJ1855="x",MediaScorecard!BK1855="x"),1, 2))</f>
        <v/>
      </c>
      <c r="CU1368" s="308" t="n"/>
      <c r="CV1368" s="308" t="n"/>
      <c r="CW1368" s="308" t="n"/>
      <c r="CX1368" s="309" t="n"/>
      <c r="CY1368" s="308" t="n"/>
      <c r="CZ1368" s="308" t="n"/>
      <c r="DA1368" s="308" t="n"/>
    </row>
    <row r="1369" ht="21" customHeight="1" s="590">
      <c r="A1369" s="421" t="n"/>
      <c r="B1369" s="270" t="n"/>
      <c r="C1369" s="266" t="n"/>
      <c r="D1369" s="267" t="inlineStr"/>
      <c r="E1369" s="267" t="inlineStr"/>
      <c r="F1369" s="268" t="inlineStr"/>
      <c r="G1369" s="421" t="n"/>
      <c r="H1369" s="269" t="n"/>
      <c r="I1369" s="421" t="n"/>
      <c r="J1369" s="421" t="n"/>
      <c r="K1369" s="421" t="n"/>
      <c r="L1369" s="421" t="n"/>
      <c r="M1369" s="421" t="n"/>
      <c r="N1369" s="421" t="n"/>
      <c r="O1369" s="421" t="n"/>
      <c r="P1369" s="421" t="n"/>
      <c r="Q1369" s="421" t="n"/>
      <c r="R1369" s="270" t="n"/>
      <c r="S1369" s="421" t="n"/>
      <c r="T1369" s="421" t="n"/>
      <c r="U1369" s="421" t="n"/>
      <c r="V1369" s="421" t="n"/>
      <c r="W1369" s="421" t="n"/>
      <c r="X1369" s="421" t="n"/>
      <c r="Y1369" s="421" t="n"/>
      <c r="Z1369" s="421" t="n"/>
      <c r="AA1369" s="421" t="n"/>
      <c r="AB1369" s="421" t="n"/>
      <c r="AC1369" s="421" t="n"/>
      <c r="AD1369" s="421" t="n"/>
      <c r="AE1369" s="421" t="n"/>
      <c r="AF1369" s="421" t="n"/>
      <c r="AG1369" s="421" t="n"/>
      <c r="AH1369" s="421" t="n"/>
      <c r="AI1369" s="421" t="n"/>
      <c r="AJ1369" s="297" t="n"/>
      <c r="AK1369" s="297" t="n"/>
      <c r="AL1369" s="284" t="n"/>
      <c r="AM1369" s="297" t="n"/>
      <c r="AN1369" s="285" t="n"/>
      <c r="AO1369" s="297" t="n"/>
      <c r="AP1369" s="297" t="n"/>
      <c r="AQ1369" s="297" t="n"/>
      <c r="AR1369" s="297" t="n"/>
      <c r="AS1369" s="297" t="n"/>
      <c r="AT1369" s="285" t="inlineStr">
        <is>
          <t>0</t>
        </is>
      </c>
      <c r="AU1369" s="297" t="inlineStr">
        <is>
          <t>0</t>
        </is>
      </c>
      <c r="AV1369" s="297" t="inlineStr">
        <is>
          <t>0</t>
        </is>
      </c>
      <c r="AW1369" s="297" t="inlineStr">
        <is>
          <t>0</t>
        </is>
      </c>
      <c r="AX1369" s="297" t="inlineStr">
        <is>
          <t>0</t>
        </is>
      </c>
      <c r="AY1369" s="286" t="inlineStr">
        <is>
          <t>0</t>
        </is>
      </c>
      <c r="AZ1369" s="286" t="inlineStr">
        <is>
          <t>0</t>
        </is>
      </c>
      <c r="BA1369" s="287" t="inlineStr">
        <is>
          <t>0</t>
        </is>
      </c>
      <c r="BB1369" s="286" t="inlineStr">
        <is>
          <t>0</t>
        </is>
      </c>
      <c r="BC1369" s="286" t="inlineStr">
        <is>
          <t>0</t>
        </is>
      </c>
      <c r="BD1369" s="286" t="inlineStr">
        <is>
          <t>0</t>
        </is>
      </c>
      <c r="BE1369" s="286" t="inlineStr">
        <is>
          <t>0</t>
        </is>
      </c>
      <c r="BF1369" s="286" t="inlineStr">
        <is>
          <t>0</t>
        </is>
      </c>
      <c r="BG1369" s="286" t="inlineStr">
        <is>
          <t>0</t>
        </is>
      </c>
      <c r="BH1369" s="297" t="inlineStr">
        <is>
          <t>0</t>
        </is>
      </c>
      <c r="BI1369" s="297" t="inlineStr">
        <is>
          <t>0</t>
        </is>
      </c>
      <c r="BJ1369" s="297" t="inlineStr">
        <is>
          <t>0</t>
        </is>
      </c>
      <c r="BK1369" s="297" t="inlineStr">
        <is>
          <t>0</t>
        </is>
      </c>
      <c r="BL1369" s="297" t="inlineStr">
        <is>
          <t>0</t>
        </is>
      </c>
      <c r="BM1369" s="297" t="inlineStr">
        <is>
          <t>0</t>
        </is>
      </c>
      <c r="BN1369" s="297" t="inlineStr">
        <is>
          <t>0</t>
        </is>
      </c>
      <c r="BO1369" s="285" t="inlineStr">
        <is>
          <t>0</t>
        </is>
      </c>
      <c r="BP1369" s="297" t="inlineStr">
        <is>
          <t>0</t>
        </is>
      </c>
      <c r="BQ1369" s="297" t="inlineStr">
        <is>
          <t>0</t>
        </is>
      </c>
      <c r="BR1369" s="297" t="inlineStr">
        <is>
          <t>0</t>
        </is>
      </c>
      <c r="BS1369" s="297" t="inlineStr">
        <is>
          <t>0</t>
        </is>
      </c>
      <c r="BT1369" s="297" t="inlineStr">
        <is>
          <t>0</t>
        </is>
      </c>
      <c r="BU1369" s="297" t="inlineStr">
        <is>
          <t>0</t>
        </is>
      </c>
      <c r="BV1369" s="297" t="inlineStr">
        <is>
          <t>0</t>
        </is>
      </c>
      <c r="BW1369" s="288" t="inlineStr">
        <is>
          <t>0</t>
        </is>
      </c>
      <c r="BX1369" s="276">
        <f>SUM(IF(COUNTIF(#REF!, "*1.*"), 2, 0), IF(COUNTIF(#REF!, "*2.*"), 2, 0), IF(COUNTIF(#REF!, "*3.*"), 2, 0), IF(COUNTIF(#REF!, "*4.*"), 2, 0), IF(COUNTIF(#REF!, "*5.*"), 2, 0), IF(COUNTIF(#REF!, "*6.*"), 2, 0))</f>
        <v/>
      </c>
      <c r="BY1369" s="277">
        <f t="array" ref="BY1369">SUM(VALUE(AT1369),VALUE(AU1369),VALUE(AV1369),VALUE(AW1369),VALUE(AX1369),VALUE(AY1369),VALUE(AZ1369),VALUE(BB1369),VALUE(BC1369),VALUE(BD1369),VALUE(BE1369),VALUE(BF1369),VALUE(BG1369),VALUE(BH1369),VALUE(BI1369),VALUE(BJ1369),VALUE(BK1369),VALUE(BL1369),VALUE(BM1369),VALUE(BN1369),VALUE(BO1369),VALUE(BP1369),VALUE(BQ1369),VALUE(BR1369),VALUE(BS1369),VALUE(BT1369),VALUE(BU1369),VALUE(BV1369),VALUE(BW1369))</f>
        <v/>
      </c>
      <c r="BZ1369" s="307" t="n"/>
      <c r="CA1369" s="307" t="n"/>
      <c r="CB1369" s="307" t="n"/>
      <c r="CC1369" s="307" t="n"/>
      <c r="CD1369" s="307" t="n"/>
      <c r="CE1369" s="307" t="n"/>
      <c r="CF1369" s="307" t="n"/>
      <c r="CG1369" s="307" t="n"/>
      <c r="CH1369" s="307" t="n"/>
      <c r="CI1369" s="307" t="n"/>
      <c r="CJ1369" s="307" t="n"/>
      <c r="CK1369" s="307" t="n"/>
      <c r="CL1369" s="307" t="n"/>
      <c r="CM1369" s="307" t="n"/>
      <c r="CN1369" s="307" t="n"/>
      <c r="CO1369" s="307" t="n"/>
      <c r="CP1369" s="307" t="n"/>
      <c r="CQ1369" s="307" t="n"/>
      <c r="CR1369" s="279" t="inlineStr"/>
      <c r="CS1369" s="280">
        <f>AVERAGE(Value(BY1369),value(CR1369))</f>
        <v/>
      </c>
      <c r="CT1369" s="421">
        <f>(IF(OR(MediaScorecard!BG1856="x", MediaScorecard!BH1856="x",MediaScorecard!BI1856="x",MediaScorecard!BJ1856="x",MediaScorecard!BK1856="x"),1, 2))</f>
        <v/>
      </c>
      <c r="CU1369" s="308" t="n"/>
      <c r="CV1369" s="308" t="n"/>
      <c r="CW1369" s="308" t="n"/>
      <c r="CX1369" s="309" t="n"/>
      <c r="CY1369" s="308" t="n"/>
      <c r="CZ1369" s="308" t="n"/>
      <c r="DA1369" s="308" t="n"/>
    </row>
    <row r="1370" ht="21" customHeight="1" s="590">
      <c r="A1370" s="421" t="n"/>
      <c r="B1370" s="270" t="n"/>
      <c r="C1370" s="266" t="n"/>
      <c r="D1370" s="267" t="inlineStr"/>
      <c r="E1370" s="267" t="inlineStr"/>
      <c r="F1370" s="268" t="inlineStr"/>
      <c r="G1370" s="421" t="n"/>
      <c r="H1370" s="269" t="n"/>
      <c r="I1370" s="421" t="n"/>
      <c r="J1370" s="421" t="n"/>
      <c r="K1370" s="421" t="n"/>
      <c r="L1370" s="421" t="n"/>
      <c r="M1370" s="421" t="n"/>
      <c r="N1370" s="421" t="n"/>
      <c r="O1370" s="421" t="n"/>
      <c r="P1370" s="421" t="n"/>
      <c r="Q1370" s="421" t="n"/>
      <c r="R1370" s="270" t="n"/>
      <c r="S1370" s="421" t="n"/>
      <c r="T1370" s="421" t="n"/>
      <c r="U1370" s="421" t="n"/>
      <c r="V1370" s="421" t="n"/>
      <c r="W1370" s="421" t="n"/>
      <c r="X1370" s="421" t="n"/>
      <c r="Y1370" s="421" t="n"/>
      <c r="Z1370" s="421" t="n"/>
      <c r="AA1370" s="421" t="n"/>
      <c r="AB1370" s="421" t="n"/>
      <c r="AC1370" s="421" t="n"/>
      <c r="AD1370" s="421" t="n"/>
      <c r="AE1370" s="421" t="n"/>
      <c r="AF1370" s="421" t="n"/>
      <c r="AG1370" s="421" t="n"/>
      <c r="AH1370" s="421" t="n"/>
      <c r="AI1370" s="421" t="n"/>
      <c r="AJ1370" s="297" t="n"/>
      <c r="AK1370" s="297" t="n"/>
      <c r="AL1370" s="284" t="n"/>
      <c r="AM1370" s="297" t="n"/>
      <c r="AN1370" s="285" t="n"/>
      <c r="AO1370" s="297" t="n"/>
      <c r="AP1370" s="297" t="n"/>
      <c r="AQ1370" s="297" t="n"/>
      <c r="AR1370" s="297" t="n"/>
      <c r="AS1370" s="297" t="n"/>
      <c r="AT1370" s="285" t="inlineStr">
        <is>
          <t>0</t>
        </is>
      </c>
      <c r="AU1370" s="297" t="inlineStr">
        <is>
          <t>0</t>
        </is>
      </c>
      <c r="AV1370" s="297" t="inlineStr">
        <is>
          <t>0</t>
        </is>
      </c>
      <c r="AW1370" s="297" t="inlineStr">
        <is>
          <t>0</t>
        </is>
      </c>
      <c r="AX1370" s="297" t="inlineStr">
        <is>
          <t>0</t>
        </is>
      </c>
      <c r="AY1370" s="286" t="inlineStr">
        <is>
          <t>0</t>
        </is>
      </c>
      <c r="AZ1370" s="286" t="inlineStr">
        <is>
          <t>0</t>
        </is>
      </c>
      <c r="BA1370" s="287" t="inlineStr">
        <is>
          <t>0</t>
        </is>
      </c>
      <c r="BB1370" s="286" t="inlineStr">
        <is>
          <t>0</t>
        </is>
      </c>
      <c r="BC1370" s="286" t="inlineStr">
        <is>
          <t>0</t>
        </is>
      </c>
      <c r="BD1370" s="286" t="inlineStr">
        <is>
          <t>0</t>
        </is>
      </c>
      <c r="BE1370" s="286" t="inlineStr">
        <is>
          <t>0</t>
        </is>
      </c>
      <c r="BF1370" s="286" t="inlineStr">
        <is>
          <t>0</t>
        </is>
      </c>
      <c r="BG1370" s="286" t="inlineStr">
        <is>
          <t>0</t>
        </is>
      </c>
      <c r="BH1370" s="297" t="inlineStr">
        <is>
          <t>0</t>
        </is>
      </c>
      <c r="BI1370" s="297" t="inlineStr">
        <is>
          <t>0</t>
        </is>
      </c>
      <c r="BJ1370" s="297" t="inlineStr">
        <is>
          <t>0</t>
        </is>
      </c>
      <c r="BK1370" s="297" t="inlineStr">
        <is>
          <t>0</t>
        </is>
      </c>
      <c r="BL1370" s="297" t="inlineStr">
        <is>
          <t>0</t>
        </is>
      </c>
      <c r="BM1370" s="297" t="inlineStr">
        <is>
          <t>0</t>
        </is>
      </c>
      <c r="BN1370" s="297" t="inlineStr">
        <is>
          <t>0</t>
        </is>
      </c>
      <c r="BO1370" s="285" t="inlineStr">
        <is>
          <t>0</t>
        </is>
      </c>
      <c r="BP1370" s="297" t="inlineStr">
        <is>
          <t>0</t>
        </is>
      </c>
      <c r="BQ1370" s="297" t="inlineStr">
        <is>
          <t>0</t>
        </is>
      </c>
      <c r="BR1370" s="297" t="inlineStr">
        <is>
          <t>0</t>
        </is>
      </c>
      <c r="BS1370" s="297" t="inlineStr">
        <is>
          <t>0</t>
        </is>
      </c>
      <c r="BT1370" s="297" t="inlineStr">
        <is>
          <t>0</t>
        </is>
      </c>
      <c r="BU1370" s="297" t="inlineStr">
        <is>
          <t>0</t>
        </is>
      </c>
      <c r="BV1370" s="297" t="inlineStr">
        <is>
          <t>0</t>
        </is>
      </c>
      <c r="BW1370" s="288" t="inlineStr">
        <is>
          <t>0</t>
        </is>
      </c>
      <c r="BX1370" s="276">
        <f>SUM(IF(COUNTIF(#REF!, "*1.*"), 2, 0), IF(COUNTIF(#REF!, "*2.*"), 2, 0), IF(COUNTIF(#REF!, "*3.*"), 2, 0), IF(COUNTIF(#REF!, "*4.*"), 2, 0), IF(COUNTIF(#REF!, "*5.*"), 2, 0), IF(COUNTIF(#REF!, "*6.*"), 2, 0))</f>
        <v/>
      </c>
      <c r="BY1370" s="277">
        <f t="array" ref="BY1370">SUM(VALUE(AT1370),VALUE(AU1370),VALUE(AV1370),VALUE(AW1370),VALUE(AX1370),VALUE(AY1370),VALUE(AZ1370),VALUE(BB1370),VALUE(BC1370),VALUE(BD1370),VALUE(BE1370),VALUE(BF1370),VALUE(BG1370),VALUE(BH1370),VALUE(BI1370),VALUE(BJ1370),VALUE(BK1370),VALUE(BL1370),VALUE(BM1370),VALUE(BN1370),VALUE(BO1370),VALUE(BP1370),VALUE(BQ1370),VALUE(BR1370),VALUE(BS1370),VALUE(BT1370),VALUE(BU1370),VALUE(BV1370),VALUE(BW1370))</f>
        <v/>
      </c>
      <c r="BZ1370" s="307" t="n"/>
      <c r="CA1370" s="307" t="n"/>
      <c r="CB1370" s="307" t="n"/>
      <c r="CC1370" s="307" t="n"/>
      <c r="CD1370" s="307" t="n"/>
      <c r="CE1370" s="307" t="n"/>
      <c r="CF1370" s="307" t="n"/>
      <c r="CG1370" s="307" t="n"/>
      <c r="CH1370" s="307" t="n"/>
      <c r="CI1370" s="307" t="n"/>
      <c r="CJ1370" s="307" t="n"/>
      <c r="CK1370" s="307" t="n"/>
      <c r="CL1370" s="307" t="n"/>
      <c r="CM1370" s="307" t="n"/>
      <c r="CN1370" s="307" t="n"/>
      <c r="CO1370" s="307" t="n"/>
      <c r="CP1370" s="307" t="n"/>
      <c r="CQ1370" s="307" t="n"/>
      <c r="CR1370" s="279" t="inlineStr"/>
      <c r="CS1370" s="280">
        <f>AVERAGE(Value(BY1370),value(CR1370))</f>
        <v/>
      </c>
      <c r="CT1370" s="421">
        <f>(IF(OR(MediaScorecard!BG1857="x", MediaScorecard!BH1857="x",MediaScorecard!BI1857="x",MediaScorecard!BJ1857="x",MediaScorecard!BK1857="x"),1, 2))</f>
        <v/>
      </c>
      <c r="CU1370" s="308" t="n"/>
      <c r="CV1370" s="308" t="n"/>
      <c r="CW1370" s="308" t="n"/>
      <c r="CX1370" s="309" t="n"/>
      <c r="CY1370" s="308" t="n"/>
      <c r="CZ1370" s="308" t="n"/>
      <c r="DA1370" s="308" t="n"/>
    </row>
    <row r="1371" ht="21" customHeight="1" s="590">
      <c r="A1371" s="421" t="n"/>
      <c r="B1371" s="270" t="n"/>
      <c r="C1371" s="266" t="n"/>
      <c r="D1371" s="267" t="inlineStr"/>
      <c r="E1371" s="267" t="inlineStr"/>
      <c r="F1371" s="268" t="inlineStr"/>
      <c r="G1371" s="421" t="n"/>
      <c r="H1371" s="269" t="n"/>
      <c r="I1371" s="421" t="n"/>
      <c r="J1371" s="421" t="n"/>
      <c r="K1371" s="421" t="n"/>
      <c r="L1371" s="421" t="n"/>
      <c r="M1371" s="421" t="n"/>
      <c r="N1371" s="421" t="n"/>
      <c r="O1371" s="421" t="n"/>
      <c r="P1371" s="421" t="n"/>
      <c r="Q1371" s="421" t="n"/>
      <c r="R1371" s="270" t="n"/>
      <c r="S1371" s="421" t="n"/>
      <c r="T1371" s="421" t="n"/>
      <c r="U1371" s="421" t="n"/>
      <c r="V1371" s="421" t="n"/>
      <c r="W1371" s="421" t="n"/>
      <c r="X1371" s="421" t="n"/>
      <c r="Y1371" s="421" t="n"/>
      <c r="Z1371" s="421" t="n"/>
      <c r="AA1371" s="421" t="n"/>
      <c r="AB1371" s="421" t="n"/>
      <c r="AC1371" s="421" t="n"/>
      <c r="AD1371" s="421" t="n"/>
      <c r="AE1371" s="421" t="n"/>
      <c r="AF1371" s="421" t="n"/>
      <c r="AG1371" s="421" t="n"/>
      <c r="AH1371" s="421" t="n"/>
      <c r="AI1371" s="421" t="n"/>
      <c r="AJ1371" s="297" t="n"/>
      <c r="AK1371" s="297" t="n"/>
      <c r="AL1371" s="284" t="n"/>
      <c r="AM1371" s="297" t="n"/>
      <c r="AN1371" s="285" t="n"/>
      <c r="AO1371" s="297" t="n"/>
      <c r="AP1371" s="297" t="n"/>
      <c r="AQ1371" s="297" t="n"/>
      <c r="AR1371" s="297" t="n"/>
      <c r="AS1371" s="297" t="n"/>
      <c r="AT1371" s="285" t="inlineStr">
        <is>
          <t>0</t>
        </is>
      </c>
      <c r="AU1371" s="297" t="inlineStr">
        <is>
          <t>0</t>
        </is>
      </c>
      <c r="AV1371" s="297" t="inlineStr">
        <is>
          <t>0</t>
        </is>
      </c>
      <c r="AW1371" s="297" t="inlineStr">
        <is>
          <t>0</t>
        </is>
      </c>
      <c r="AX1371" s="297" t="inlineStr">
        <is>
          <t>0</t>
        </is>
      </c>
      <c r="AY1371" s="286" t="inlineStr">
        <is>
          <t>0</t>
        </is>
      </c>
      <c r="AZ1371" s="286" t="inlineStr">
        <is>
          <t>0</t>
        </is>
      </c>
      <c r="BA1371" s="287" t="inlineStr">
        <is>
          <t>0</t>
        </is>
      </c>
      <c r="BB1371" s="286" t="inlineStr">
        <is>
          <t>0</t>
        </is>
      </c>
      <c r="BC1371" s="286" t="inlineStr">
        <is>
          <t>0</t>
        </is>
      </c>
      <c r="BD1371" s="286" t="inlineStr">
        <is>
          <t>0</t>
        </is>
      </c>
      <c r="BE1371" s="286" t="inlineStr">
        <is>
          <t>0</t>
        </is>
      </c>
      <c r="BF1371" s="286" t="inlineStr">
        <is>
          <t>0</t>
        </is>
      </c>
      <c r="BG1371" s="286" t="inlineStr">
        <is>
          <t>0</t>
        </is>
      </c>
      <c r="BH1371" s="297" t="inlineStr">
        <is>
          <t>0</t>
        </is>
      </c>
      <c r="BI1371" s="297" t="inlineStr">
        <is>
          <t>0</t>
        </is>
      </c>
      <c r="BJ1371" s="297" t="inlineStr">
        <is>
          <t>0</t>
        </is>
      </c>
      <c r="BK1371" s="297" t="inlineStr">
        <is>
          <t>0</t>
        </is>
      </c>
      <c r="BL1371" s="297" t="inlineStr">
        <is>
          <t>0</t>
        </is>
      </c>
      <c r="BM1371" s="297" t="inlineStr">
        <is>
          <t>0</t>
        </is>
      </c>
      <c r="BN1371" s="297" t="inlineStr">
        <is>
          <t>0</t>
        </is>
      </c>
      <c r="BO1371" s="285" t="inlineStr">
        <is>
          <t>0</t>
        </is>
      </c>
      <c r="BP1371" s="297" t="inlineStr">
        <is>
          <t>0</t>
        </is>
      </c>
      <c r="BQ1371" s="297" t="inlineStr">
        <is>
          <t>0</t>
        </is>
      </c>
      <c r="BR1371" s="297" t="inlineStr">
        <is>
          <t>0</t>
        </is>
      </c>
      <c r="BS1371" s="297" t="inlineStr">
        <is>
          <t>0</t>
        </is>
      </c>
      <c r="BT1371" s="297" t="inlineStr">
        <is>
          <t>0</t>
        </is>
      </c>
      <c r="BU1371" s="297" t="inlineStr">
        <is>
          <t>0</t>
        </is>
      </c>
      <c r="BV1371" s="297" t="inlineStr">
        <is>
          <t>0</t>
        </is>
      </c>
      <c r="BW1371" s="288" t="inlineStr">
        <is>
          <t>0</t>
        </is>
      </c>
      <c r="BX1371" s="276">
        <f>SUM(IF(COUNTIF(#REF!, "*1.*"), 2, 0), IF(COUNTIF(#REF!, "*2.*"), 2, 0), IF(COUNTIF(#REF!, "*3.*"), 2, 0), IF(COUNTIF(#REF!, "*4.*"), 2, 0), IF(COUNTIF(#REF!, "*5.*"), 2, 0), IF(COUNTIF(#REF!, "*6.*"), 2, 0))</f>
        <v/>
      </c>
      <c r="BY1371" s="277">
        <f t="array" ref="BY1371">SUM(VALUE(AT1371),VALUE(AU1371),VALUE(AV1371),VALUE(AW1371),VALUE(AX1371),VALUE(AY1371),VALUE(AZ1371),VALUE(BB1371),VALUE(BC1371),VALUE(BD1371),VALUE(BE1371),VALUE(BF1371),VALUE(BG1371),VALUE(BH1371),VALUE(BI1371),VALUE(BJ1371),VALUE(BK1371),VALUE(BL1371),VALUE(BM1371),VALUE(BN1371),VALUE(BO1371),VALUE(BP1371),VALUE(BQ1371),VALUE(BR1371),VALUE(BS1371),VALUE(BT1371),VALUE(BU1371),VALUE(BV1371),VALUE(BW1371))</f>
        <v/>
      </c>
      <c r="BZ1371" s="307" t="n"/>
      <c r="CA1371" s="307" t="n"/>
      <c r="CB1371" s="307" t="n"/>
      <c r="CC1371" s="307" t="n"/>
      <c r="CD1371" s="307" t="n"/>
      <c r="CE1371" s="307" t="n"/>
      <c r="CF1371" s="307" t="n"/>
      <c r="CG1371" s="307" t="n"/>
      <c r="CH1371" s="307" t="n"/>
      <c r="CI1371" s="307" t="n"/>
      <c r="CJ1371" s="307" t="n"/>
      <c r="CK1371" s="307" t="n"/>
      <c r="CL1371" s="307" t="n"/>
      <c r="CM1371" s="307" t="n"/>
      <c r="CN1371" s="307" t="n"/>
      <c r="CO1371" s="307" t="n"/>
      <c r="CP1371" s="307" t="n"/>
      <c r="CQ1371" s="307" t="n"/>
      <c r="CR1371" s="279" t="inlineStr"/>
      <c r="CS1371" s="280">
        <f>AVERAGE(Value(BY1371),value(CR1371))</f>
        <v/>
      </c>
      <c r="CT1371" s="421">
        <f>(IF(OR(MediaScorecard!BG1858="x", MediaScorecard!BH1858="x",MediaScorecard!BI1858="x",MediaScorecard!BJ1858="x",MediaScorecard!BK1858="x"),1, 2))</f>
        <v/>
      </c>
      <c r="CU1371" s="308" t="n"/>
      <c r="CV1371" s="308" t="n"/>
      <c r="CW1371" s="308" t="n"/>
      <c r="CX1371" s="309" t="n"/>
      <c r="CY1371" s="308" t="n"/>
      <c r="CZ1371" s="308" t="n"/>
      <c r="DA1371" s="308" t="n"/>
    </row>
    <row r="1372" ht="21" customHeight="1" s="590">
      <c r="A1372" s="421" t="n"/>
      <c r="B1372" s="270" t="n"/>
      <c r="C1372" s="266" t="n"/>
      <c r="D1372" s="267" t="inlineStr"/>
      <c r="E1372" s="267" t="inlineStr"/>
      <c r="F1372" s="268" t="inlineStr"/>
      <c r="G1372" s="421" t="n"/>
      <c r="H1372" s="269" t="n"/>
      <c r="I1372" s="421" t="n"/>
      <c r="J1372" s="421" t="n"/>
      <c r="K1372" s="421" t="n"/>
      <c r="L1372" s="421" t="n"/>
      <c r="M1372" s="421" t="n"/>
      <c r="N1372" s="421" t="n"/>
      <c r="O1372" s="421" t="n"/>
      <c r="P1372" s="421" t="n"/>
      <c r="Q1372" s="421" t="n"/>
      <c r="R1372" s="270" t="n"/>
      <c r="S1372" s="421" t="n"/>
      <c r="T1372" s="421" t="n"/>
      <c r="U1372" s="421" t="n"/>
      <c r="V1372" s="421" t="n"/>
      <c r="W1372" s="421" t="n"/>
      <c r="X1372" s="421" t="n"/>
      <c r="Y1372" s="421" t="n"/>
      <c r="Z1372" s="421" t="n"/>
      <c r="AA1372" s="421" t="n"/>
      <c r="AB1372" s="421" t="n"/>
      <c r="AC1372" s="421" t="n"/>
      <c r="AD1372" s="421" t="n"/>
      <c r="AE1372" s="421" t="n"/>
      <c r="AF1372" s="421" t="n"/>
      <c r="AG1372" s="421" t="n"/>
      <c r="AH1372" s="421" t="n"/>
      <c r="AI1372" s="421" t="n"/>
      <c r="AJ1372" s="297" t="n"/>
      <c r="AK1372" s="297" t="n"/>
      <c r="AL1372" s="284" t="n"/>
      <c r="AM1372" s="297" t="n"/>
      <c r="AN1372" s="285" t="n"/>
      <c r="AO1372" s="297" t="n"/>
      <c r="AP1372" s="297" t="n"/>
      <c r="AQ1372" s="297" t="n"/>
      <c r="AR1372" s="297" t="n"/>
      <c r="AS1372" s="297" t="n"/>
      <c r="AT1372" s="285" t="inlineStr">
        <is>
          <t>0</t>
        </is>
      </c>
      <c r="AU1372" s="297" t="inlineStr">
        <is>
          <t>0</t>
        </is>
      </c>
      <c r="AV1372" s="297" t="inlineStr">
        <is>
          <t>0</t>
        </is>
      </c>
      <c r="AW1372" s="297" t="inlineStr">
        <is>
          <t>0</t>
        </is>
      </c>
      <c r="AX1372" s="297" t="inlineStr">
        <is>
          <t>0</t>
        </is>
      </c>
      <c r="AY1372" s="286" t="inlineStr">
        <is>
          <t>0</t>
        </is>
      </c>
      <c r="AZ1372" s="286" t="inlineStr">
        <is>
          <t>0</t>
        </is>
      </c>
      <c r="BA1372" s="287" t="inlineStr">
        <is>
          <t>0</t>
        </is>
      </c>
      <c r="BB1372" s="286" t="inlineStr">
        <is>
          <t>0</t>
        </is>
      </c>
      <c r="BC1372" s="286" t="inlineStr">
        <is>
          <t>0</t>
        </is>
      </c>
      <c r="BD1372" s="286" t="inlineStr">
        <is>
          <t>0</t>
        </is>
      </c>
      <c r="BE1372" s="286" t="inlineStr">
        <is>
          <t>0</t>
        </is>
      </c>
      <c r="BF1372" s="286" t="inlineStr">
        <is>
          <t>0</t>
        </is>
      </c>
      <c r="BG1372" s="286" t="inlineStr">
        <is>
          <t>0</t>
        </is>
      </c>
      <c r="BH1372" s="297" t="inlineStr">
        <is>
          <t>0</t>
        </is>
      </c>
      <c r="BI1372" s="297" t="inlineStr">
        <is>
          <t>0</t>
        </is>
      </c>
      <c r="BJ1372" s="297" t="inlineStr">
        <is>
          <t>0</t>
        </is>
      </c>
      <c r="BK1372" s="297" t="inlineStr">
        <is>
          <t>0</t>
        </is>
      </c>
      <c r="BL1372" s="297" t="inlineStr">
        <is>
          <t>0</t>
        </is>
      </c>
      <c r="BM1372" s="297" t="inlineStr">
        <is>
          <t>0</t>
        </is>
      </c>
      <c r="BN1372" s="297" t="inlineStr">
        <is>
          <t>0</t>
        </is>
      </c>
      <c r="BO1372" s="285" t="inlineStr">
        <is>
          <t>0</t>
        </is>
      </c>
      <c r="BP1372" s="297" t="inlineStr">
        <is>
          <t>0</t>
        </is>
      </c>
      <c r="BQ1372" s="297" t="inlineStr">
        <is>
          <t>0</t>
        </is>
      </c>
      <c r="BR1372" s="297" t="inlineStr">
        <is>
          <t>0</t>
        </is>
      </c>
      <c r="BS1372" s="297" t="inlineStr">
        <is>
          <t>0</t>
        </is>
      </c>
      <c r="BT1372" s="297" t="inlineStr">
        <is>
          <t>0</t>
        </is>
      </c>
      <c r="BU1372" s="297" t="inlineStr">
        <is>
          <t>0</t>
        </is>
      </c>
      <c r="BV1372" s="297" t="inlineStr">
        <is>
          <t>0</t>
        </is>
      </c>
      <c r="BW1372" s="288" t="inlineStr">
        <is>
          <t>0</t>
        </is>
      </c>
      <c r="BX1372" s="276">
        <f>SUM(IF(COUNTIF(#REF!, "*1.*"), 2, 0), IF(COUNTIF(#REF!, "*2.*"), 2, 0), IF(COUNTIF(#REF!, "*3.*"), 2, 0), IF(COUNTIF(#REF!, "*4.*"), 2, 0), IF(COUNTIF(#REF!, "*5.*"), 2, 0), IF(COUNTIF(#REF!, "*6.*"), 2, 0))</f>
        <v/>
      </c>
      <c r="BY1372" s="277">
        <f t="array" ref="BY1372">SUM(VALUE(AT1372),VALUE(AU1372),VALUE(AV1372),VALUE(AW1372),VALUE(AX1372),VALUE(AY1372),VALUE(AZ1372),VALUE(BB1372),VALUE(BC1372),VALUE(BD1372),VALUE(BE1372),VALUE(BF1372),VALUE(BG1372),VALUE(BH1372),VALUE(BI1372),VALUE(BJ1372),VALUE(BK1372),VALUE(BL1372),VALUE(BM1372),VALUE(BN1372),VALUE(BO1372),VALUE(BP1372),VALUE(BQ1372),VALUE(BR1372),VALUE(BS1372),VALUE(BT1372),VALUE(BU1372),VALUE(BV1372),VALUE(BW1372))</f>
        <v/>
      </c>
      <c r="BZ1372" s="307" t="n"/>
      <c r="CA1372" s="307" t="n"/>
      <c r="CB1372" s="307" t="n"/>
      <c r="CC1372" s="307" t="n"/>
      <c r="CD1372" s="307" t="n"/>
      <c r="CE1372" s="307" t="n"/>
      <c r="CF1372" s="307" t="n"/>
      <c r="CG1372" s="307" t="n"/>
      <c r="CH1372" s="307" t="n"/>
      <c r="CI1372" s="307" t="n"/>
      <c r="CJ1372" s="307" t="n"/>
      <c r="CK1372" s="307" t="n"/>
      <c r="CL1372" s="307" t="n"/>
      <c r="CM1372" s="307" t="n"/>
      <c r="CN1372" s="307" t="n"/>
      <c r="CO1372" s="307" t="n"/>
      <c r="CP1372" s="307" t="n"/>
      <c r="CQ1372" s="307" t="n"/>
      <c r="CR1372" s="279" t="inlineStr"/>
      <c r="CS1372" s="280">
        <f>AVERAGE(Value(BY1372),value(CR1372))</f>
        <v/>
      </c>
      <c r="CT1372" s="421">
        <f>(IF(OR(MediaScorecard!BG1859="x", MediaScorecard!BH1859="x",MediaScorecard!BI1859="x",MediaScorecard!BJ1859="x",MediaScorecard!BK1859="x"),1, 2))</f>
        <v/>
      </c>
      <c r="CU1372" s="308" t="n"/>
      <c r="CV1372" s="308" t="n"/>
      <c r="CW1372" s="308" t="n"/>
      <c r="CX1372" s="309" t="n"/>
      <c r="CY1372" s="308" t="n"/>
      <c r="CZ1372" s="308" t="n"/>
      <c r="DA1372" s="308" t="n"/>
    </row>
    <row r="1373" ht="21" customHeight="1" s="590">
      <c r="A1373" s="421" t="n"/>
      <c r="B1373" s="270" t="n"/>
      <c r="C1373" s="266" t="n"/>
      <c r="D1373" s="267" t="inlineStr"/>
      <c r="E1373" s="267" t="inlineStr"/>
      <c r="F1373" s="268" t="inlineStr"/>
      <c r="G1373" s="421" t="n"/>
      <c r="H1373" s="269" t="n"/>
      <c r="I1373" s="421" t="n"/>
      <c r="J1373" s="421" t="n"/>
      <c r="K1373" s="421" t="n"/>
      <c r="L1373" s="421" t="n"/>
      <c r="M1373" s="421" t="n"/>
      <c r="N1373" s="421" t="n"/>
      <c r="O1373" s="421" t="n"/>
      <c r="P1373" s="421" t="n"/>
      <c r="Q1373" s="421" t="n"/>
      <c r="R1373" s="270" t="n"/>
      <c r="S1373" s="421" t="n"/>
      <c r="T1373" s="421" t="n"/>
      <c r="U1373" s="421" t="n"/>
      <c r="V1373" s="421" t="n"/>
      <c r="W1373" s="421" t="n"/>
      <c r="X1373" s="421" t="n"/>
      <c r="Y1373" s="421" t="n"/>
      <c r="Z1373" s="421" t="n"/>
      <c r="AA1373" s="421" t="n"/>
      <c r="AB1373" s="421" t="n"/>
      <c r="AC1373" s="421" t="n"/>
      <c r="AD1373" s="421" t="n"/>
      <c r="AE1373" s="421" t="n"/>
      <c r="AF1373" s="421" t="n"/>
      <c r="AG1373" s="421" t="n"/>
      <c r="AH1373" s="421" t="n"/>
      <c r="AI1373" s="421" t="n"/>
      <c r="AJ1373" s="297" t="n"/>
      <c r="AK1373" s="297" t="n"/>
      <c r="AL1373" s="284" t="n"/>
      <c r="AM1373" s="297" t="n"/>
      <c r="AN1373" s="285" t="n"/>
      <c r="AO1373" s="297" t="n"/>
      <c r="AP1373" s="297" t="n"/>
      <c r="AQ1373" s="297" t="n"/>
      <c r="AR1373" s="297" t="n"/>
      <c r="AS1373" s="297" t="n"/>
      <c r="AT1373" s="285" t="inlineStr">
        <is>
          <t>0</t>
        </is>
      </c>
      <c r="AU1373" s="297" t="inlineStr">
        <is>
          <t>0</t>
        </is>
      </c>
      <c r="AV1373" s="297" t="inlineStr">
        <is>
          <t>0</t>
        </is>
      </c>
      <c r="AW1373" s="297" t="inlineStr">
        <is>
          <t>0</t>
        </is>
      </c>
      <c r="AX1373" s="297" t="inlineStr">
        <is>
          <t>0</t>
        </is>
      </c>
      <c r="AY1373" s="286" t="inlineStr">
        <is>
          <t>0</t>
        </is>
      </c>
      <c r="AZ1373" s="286" t="inlineStr">
        <is>
          <t>0</t>
        </is>
      </c>
      <c r="BA1373" s="287" t="inlineStr">
        <is>
          <t>0</t>
        </is>
      </c>
      <c r="BB1373" s="286" t="inlineStr">
        <is>
          <t>0</t>
        </is>
      </c>
      <c r="BC1373" s="286" t="inlineStr">
        <is>
          <t>0</t>
        </is>
      </c>
      <c r="BD1373" s="286" t="inlineStr">
        <is>
          <t>0</t>
        </is>
      </c>
      <c r="BE1373" s="286" t="inlineStr">
        <is>
          <t>0</t>
        </is>
      </c>
      <c r="BF1373" s="286" t="inlineStr">
        <is>
          <t>0</t>
        </is>
      </c>
      <c r="BG1373" s="286" t="inlineStr">
        <is>
          <t>0</t>
        </is>
      </c>
      <c r="BH1373" s="297" t="inlineStr">
        <is>
          <t>0</t>
        </is>
      </c>
      <c r="BI1373" s="297" t="inlineStr">
        <is>
          <t>0</t>
        </is>
      </c>
      <c r="BJ1373" s="297" t="inlineStr">
        <is>
          <t>0</t>
        </is>
      </c>
      <c r="BK1373" s="297" t="inlineStr">
        <is>
          <t>0</t>
        </is>
      </c>
      <c r="BL1373" s="297" t="inlineStr">
        <is>
          <t>0</t>
        </is>
      </c>
      <c r="BM1373" s="297" t="inlineStr">
        <is>
          <t>0</t>
        </is>
      </c>
      <c r="BN1373" s="297" t="inlineStr">
        <is>
          <t>0</t>
        </is>
      </c>
      <c r="BO1373" s="285" t="inlineStr">
        <is>
          <t>0</t>
        </is>
      </c>
      <c r="BP1373" s="297" t="inlineStr">
        <is>
          <t>0</t>
        </is>
      </c>
      <c r="BQ1373" s="297" t="inlineStr">
        <is>
          <t>0</t>
        </is>
      </c>
      <c r="BR1373" s="297" t="inlineStr">
        <is>
          <t>0</t>
        </is>
      </c>
      <c r="BS1373" s="297" t="inlineStr">
        <is>
          <t>0</t>
        </is>
      </c>
      <c r="BT1373" s="297" t="inlineStr">
        <is>
          <t>0</t>
        </is>
      </c>
      <c r="BU1373" s="297" t="inlineStr">
        <is>
          <t>0</t>
        </is>
      </c>
      <c r="BV1373" s="297" t="inlineStr">
        <is>
          <t>0</t>
        </is>
      </c>
      <c r="BW1373" s="288" t="inlineStr">
        <is>
          <t>0</t>
        </is>
      </c>
      <c r="BX1373" s="276">
        <f>SUM(IF(COUNTIF(#REF!, "*1.*"), 2, 0), IF(COUNTIF(#REF!, "*2.*"), 2, 0), IF(COUNTIF(#REF!, "*3.*"), 2, 0), IF(COUNTIF(#REF!, "*4.*"), 2, 0), IF(COUNTIF(#REF!, "*5.*"), 2, 0), IF(COUNTIF(#REF!, "*6.*"), 2, 0))</f>
        <v/>
      </c>
      <c r="BY1373" s="277">
        <f t="array" ref="BY1373">SUM(VALUE(AT1373),VALUE(AU1373),VALUE(AV1373),VALUE(AW1373),VALUE(AX1373),VALUE(AY1373),VALUE(AZ1373),VALUE(BB1373),VALUE(BC1373),VALUE(BD1373),VALUE(BE1373),VALUE(BF1373),VALUE(BG1373),VALUE(BH1373),VALUE(BI1373),VALUE(BJ1373),VALUE(BK1373),VALUE(BL1373),VALUE(BM1373),VALUE(BN1373),VALUE(BO1373),VALUE(BP1373),VALUE(BQ1373),VALUE(BR1373),VALUE(BS1373),VALUE(BT1373),VALUE(BU1373),VALUE(BV1373),VALUE(BW1373))</f>
        <v/>
      </c>
      <c r="BZ1373" s="307" t="n"/>
      <c r="CA1373" s="307" t="n"/>
      <c r="CB1373" s="307" t="n"/>
      <c r="CC1373" s="307" t="n"/>
      <c r="CD1373" s="307" t="n"/>
      <c r="CE1373" s="307" t="n"/>
      <c r="CF1373" s="307" t="n"/>
      <c r="CG1373" s="307" t="n"/>
      <c r="CH1373" s="307" t="n"/>
      <c r="CI1373" s="307" t="n"/>
      <c r="CJ1373" s="307" t="n"/>
      <c r="CK1373" s="307" t="n"/>
      <c r="CL1373" s="307" t="n"/>
      <c r="CM1373" s="307" t="n"/>
      <c r="CN1373" s="307" t="n"/>
      <c r="CO1373" s="307" t="n"/>
      <c r="CP1373" s="307" t="n"/>
      <c r="CQ1373" s="307" t="n"/>
      <c r="CR1373" s="279" t="inlineStr"/>
      <c r="CS1373" s="280">
        <f>AVERAGE(Value(BY1373),value(CR1373))</f>
        <v/>
      </c>
      <c r="CT1373" s="421">
        <f>(IF(OR(MediaScorecard!BG1860="x", MediaScorecard!BH1860="x",MediaScorecard!BI1860="x",MediaScorecard!BJ1860="x",MediaScorecard!BK1860="x"),1, 2))</f>
        <v/>
      </c>
      <c r="CU1373" s="308" t="n"/>
      <c r="CV1373" s="308" t="n"/>
      <c r="CW1373" s="308" t="n"/>
      <c r="CX1373" s="309" t="n"/>
      <c r="CY1373" s="308" t="n"/>
      <c r="CZ1373" s="308" t="n"/>
      <c r="DA1373" s="308" t="n"/>
    </row>
    <row r="1374" ht="21" customHeight="1" s="590">
      <c r="A1374" s="421" t="n"/>
      <c r="B1374" s="270" t="n"/>
      <c r="C1374" s="266" t="n"/>
      <c r="D1374" s="267" t="inlineStr"/>
      <c r="E1374" s="267" t="inlineStr"/>
      <c r="F1374" s="268" t="inlineStr"/>
      <c r="G1374" s="421" t="n"/>
      <c r="H1374" s="269" t="n"/>
      <c r="I1374" s="421" t="n"/>
      <c r="J1374" s="421" t="n"/>
      <c r="K1374" s="421" t="n"/>
      <c r="L1374" s="421" t="n"/>
      <c r="M1374" s="421" t="n"/>
      <c r="N1374" s="421" t="n"/>
      <c r="O1374" s="421" t="n"/>
      <c r="P1374" s="421" t="n"/>
      <c r="Q1374" s="421" t="n"/>
      <c r="R1374" s="270" t="n"/>
      <c r="S1374" s="421" t="n"/>
      <c r="T1374" s="421" t="n"/>
      <c r="U1374" s="421" t="n"/>
      <c r="V1374" s="421" t="n"/>
      <c r="W1374" s="421" t="n"/>
      <c r="X1374" s="421" t="n"/>
      <c r="Y1374" s="421" t="n"/>
      <c r="Z1374" s="421" t="n"/>
      <c r="AA1374" s="421" t="n"/>
      <c r="AB1374" s="421" t="n"/>
      <c r="AC1374" s="421" t="n"/>
      <c r="AD1374" s="421" t="n"/>
      <c r="AE1374" s="421" t="n"/>
      <c r="AF1374" s="421" t="n"/>
      <c r="AG1374" s="421" t="n"/>
      <c r="AH1374" s="421" t="n"/>
      <c r="AI1374" s="421" t="n"/>
      <c r="AJ1374" s="297" t="n"/>
      <c r="AK1374" s="297" t="n"/>
      <c r="AL1374" s="284" t="n"/>
      <c r="AM1374" s="297" t="n"/>
      <c r="AN1374" s="285" t="n"/>
      <c r="AO1374" s="297" t="n"/>
      <c r="AP1374" s="297" t="n"/>
      <c r="AQ1374" s="297" t="n"/>
      <c r="AR1374" s="297" t="n"/>
      <c r="AS1374" s="297" t="n"/>
      <c r="AT1374" s="285" t="inlineStr">
        <is>
          <t>0</t>
        </is>
      </c>
      <c r="AU1374" s="297" t="inlineStr">
        <is>
          <t>0</t>
        </is>
      </c>
      <c r="AV1374" s="297" t="inlineStr">
        <is>
          <t>0</t>
        </is>
      </c>
      <c r="AW1374" s="297" t="inlineStr">
        <is>
          <t>0</t>
        </is>
      </c>
      <c r="AX1374" s="297" t="inlineStr">
        <is>
          <t>0</t>
        </is>
      </c>
      <c r="AY1374" s="286" t="inlineStr">
        <is>
          <t>0</t>
        </is>
      </c>
      <c r="AZ1374" s="286" t="inlineStr">
        <is>
          <t>0</t>
        </is>
      </c>
      <c r="BA1374" s="287" t="inlineStr">
        <is>
          <t>0</t>
        </is>
      </c>
      <c r="BB1374" s="286" t="inlineStr">
        <is>
          <t>0</t>
        </is>
      </c>
      <c r="BC1374" s="286" t="inlineStr">
        <is>
          <t>0</t>
        </is>
      </c>
      <c r="BD1374" s="286" t="inlineStr">
        <is>
          <t>0</t>
        </is>
      </c>
      <c r="BE1374" s="286" t="inlineStr">
        <is>
          <t>0</t>
        </is>
      </c>
      <c r="BF1374" s="286" t="inlineStr">
        <is>
          <t>0</t>
        </is>
      </c>
      <c r="BG1374" s="286" t="inlineStr">
        <is>
          <t>0</t>
        </is>
      </c>
      <c r="BH1374" s="297" t="inlineStr">
        <is>
          <t>0</t>
        </is>
      </c>
      <c r="BI1374" s="297" t="inlineStr">
        <is>
          <t>0</t>
        </is>
      </c>
      <c r="BJ1374" s="297" t="inlineStr">
        <is>
          <t>0</t>
        </is>
      </c>
      <c r="BK1374" s="297" t="inlineStr">
        <is>
          <t>0</t>
        </is>
      </c>
      <c r="BL1374" s="297" t="inlineStr">
        <is>
          <t>0</t>
        </is>
      </c>
      <c r="BM1374" s="297" t="inlineStr">
        <is>
          <t>0</t>
        </is>
      </c>
      <c r="BN1374" s="297" t="inlineStr">
        <is>
          <t>0</t>
        </is>
      </c>
      <c r="BO1374" s="285" t="inlineStr">
        <is>
          <t>0</t>
        </is>
      </c>
      <c r="BP1374" s="297" t="inlineStr">
        <is>
          <t>0</t>
        </is>
      </c>
      <c r="BQ1374" s="297" t="inlineStr">
        <is>
          <t>0</t>
        </is>
      </c>
      <c r="BR1374" s="297" t="inlineStr">
        <is>
          <t>0</t>
        </is>
      </c>
      <c r="BS1374" s="297" t="inlineStr">
        <is>
          <t>0</t>
        </is>
      </c>
      <c r="BT1374" s="297" t="inlineStr">
        <is>
          <t>0</t>
        </is>
      </c>
      <c r="BU1374" s="297" t="inlineStr">
        <is>
          <t>0</t>
        </is>
      </c>
      <c r="BV1374" s="297" t="inlineStr">
        <is>
          <t>0</t>
        </is>
      </c>
      <c r="BW1374" s="288" t="inlineStr">
        <is>
          <t>0</t>
        </is>
      </c>
      <c r="BX1374" s="276">
        <f>SUM(IF(COUNTIF(#REF!, "*1.*"), 2, 0), IF(COUNTIF(#REF!, "*2.*"), 2, 0), IF(COUNTIF(#REF!, "*3.*"), 2, 0), IF(COUNTIF(#REF!, "*4.*"), 2, 0), IF(COUNTIF(#REF!, "*5.*"), 2, 0), IF(COUNTIF(#REF!, "*6.*"), 2, 0))</f>
        <v/>
      </c>
      <c r="BY1374" s="277">
        <f t="array" ref="BY1374">SUM(VALUE(AT1374),VALUE(AU1374),VALUE(AV1374),VALUE(AW1374),VALUE(AX1374),VALUE(AY1374),VALUE(AZ1374),VALUE(BB1374),VALUE(BC1374),VALUE(BD1374),VALUE(BE1374),VALUE(BF1374),VALUE(BG1374),VALUE(BH1374),VALUE(BI1374),VALUE(BJ1374),VALUE(BK1374),VALUE(BL1374),VALUE(BM1374),VALUE(BN1374),VALUE(BO1374),VALUE(BP1374),VALUE(BQ1374),VALUE(BR1374),VALUE(BS1374),VALUE(BT1374),VALUE(BU1374),VALUE(BV1374),VALUE(BW1374))</f>
        <v/>
      </c>
      <c r="BZ1374" s="307" t="n"/>
      <c r="CA1374" s="307" t="n"/>
      <c r="CB1374" s="307" t="n"/>
      <c r="CC1374" s="307" t="n"/>
      <c r="CD1374" s="307" t="n"/>
      <c r="CE1374" s="307" t="n"/>
      <c r="CF1374" s="307" t="n"/>
      <c r="CG1374" s="307" t="n"/>
      <c r="CH1374" s="307" t="n"/>
      <c r="CI1374" s="307" t="n"/>
      <c r="CJ1374" s="307" t="n"/>
      <c r="CK1374" s="307" t="n"/>
      <c r="CL1374" s="307" t="n"/>
      <c r="CM1374" s="307" t="n"/>
      <c r="CN1374" s="307" t="n"/>
      <c r="CO1374" s="307" t="n"/>
      <c r="CP1374" s="307" t="n"/>
      <c r="CQ1374" s="307" t="n"/>
      <c r="CR1374" s="279" t="inlineStr"/>
      <c r="CS1374" s="280">
        <f>AVERAGE(Value(BY1374),value(CR1374))</f>
        <v/>
      </c>
      <c r="CT1374" s="421">
        <f>(IF(OR(MediaScorecard!BG1861="x", MediaScorecard!BH1861="x",MediaScorecard!BI1861="x",MediaScorecard!BJ1861="x",MediaScorecard!BK1861="x"),1, 2))</f>
        <v/>
      </c>
      <c r="CU1374" s="308" t="n"/>
      <c r="CV1374" s="308" t="n"/>
      <c r="CW1374" s="308" t="n"/>
      <c r="CX1374" s="309" t="n"/>
      <c r="CY1374" s="308" t="n"/>
      <c r="CZ1374" s="308" t="n"/>
      <c r="DA1374" s="308" t="n"/>
    </row>
    <row r="1375" ht="21" customHeight="1" s="590">
      <c r="A1375" s="421" t="n"/>
      <c r="B1375" s="270" t="n"/>
      <c r="C1375" s="266" t="n"/>
      <c r="D1375" s="267" t="inlineStr"/>
      <c r="E1375" s="267" t="inlineStr"/>
      <c r="F1375" s="268" t="inlineStr"/>
      <c r="G1375" s="421" t="n"/>
      <c r="H1375" s="269" t="n"/>
      <c r="I1375" s="421" t="n"/>
      <c r="J1375" s="421" t="n"/>
      <c r="K1375" s="421" t="n"/>
      <c r="L1375" s="421" t="n"/>
      <c r="M1375" s="421" t="n"/>
      <c r="N1375" s="421" t="n"/>
      <c r="O1375" s="421" t="n"/>
      <c r="P1375" s="421" t="n"/>
      <c r="Q1375" s="421" t="n"/>
      <c r="R1375" s="270" t="n"/>
      <c r="S1375" s="421" t="n"/>
      <c r="T1375" s="421" t="n"/>
      <c r="U1375" s="421" t="n"/>
      <c r="V1375" s="421" t="n"/>
      <c r="W1375" s="421" t="n"/>
      <c r="X1375" s="421" t="n"/>
      <c r="Y1375" s="421" t="n"/>
      <c r="Z1375" s="421" t="n"/>
      <c r="AA1375" s="421" t="n"/>
      <c r="AB1375" s="421" t="n"/>
      <c r="AC1375" s="421" t="n"/>
      <c r="AD1375" s="421" t="n"/>
      <c r="AE1375" s="421" t="n"/>
      <c r="AF1375" s="421" t="n"/>
      <c r="AG1375" s="421" t="n"/>
      <c r="AH1375" s="421" t="n"/>
      <c r="AI1375" s="421" t="n"/>
      <c r="AJ1375" s="297" t="n"/>
      <c r="AK1375" s="297" t="n"/>
      <c r="AL1375" s="284" t="n"/>
      <c r="AM1375" s="297" t="n"/>
      <c r="AN1375" s="285" t="n"/>
      <c r="AO1375" s="297" t="n"/>
      <c r="AP1375" s="297" t="n"/>
      <c r="AQ1375" s="297" t="n"/>
      <c r="AR1375" s="297" t="n"/>
      <c r="AS1375" s="297" t="n"/>
      <c r="AT1375" s="285" t="inlineStr">
        <is>
          <t>0</t>
        </is>
      </c>
      <c r="AU1375" s="297" t="inlineStr">
        <is>
          <t>0</t>
        </is>
      </c>
      <c r="AV1375" s="297" t="inlineStr">
        <is>
          <t>0</t>
        </is>
      </c>
      <c r="AW1375" s="297" t="inlineStr">
        <is>
          <t>0</t>
        </is>
      </c>
      <c r="AX1375" s="297" t="inlineStr">
        <is>
          <t>0</t>
        </is>
      </c>
      <c r="AY1375" s="286" t="inlineStr">
        <is>
          <t>0</t>
        </is>
      </c>
      <c r="AZ1375" s="286" t="inlineStr">
        <is>
          <t>0</t>
        </is>
      </c>
      <c r="BA1375" s="287" t="inlineStr">
        <is>
          <t>0</t>
        </is>
      </c>
      <c r="BB1375" s="286" t="inlineStr">
        <is>
          <t>0</t>
        </is>
      </c>
      <c r="BC1375" s="286" t="inlineStr">
        <is>
          <t>0</t>
        </is>
      </c>
      <c r="BD1375" s="286" t="inlineStr">
        <is>
          <t>0</t>
        </is>
      </c>
      <c r="BE1375" s="286" t="inlineStr">
        <is>
          <t>0</t>
        </is>
      </c>
      <c r="BF1375" s="286" t="inlineStr">
        <is>
          <t>0</t>
        </is>
      </c>
      <c r="BG1375" s="286" t="inlineStr">
        <is>
          <t>0</t>
        </is>
      </c>
      <c r="BH1375" s="297" t="inlineStr">
        <is>
          <t>0</t>
        </is>
      </c>
      <c r="BI1375" s="297" t="inlineStr">
        <is>
          <t>0</t>
        </is>
      </c>
      <c r="BJ1375" s="297" t="inlineStr">
        <is>
          <t>0</t>
        </is>
      </c>
      <c r="BK1375" s="297" t="inlineStr">
        <is>
          <t>0</t>
        </is>
      </c>
      <c r="BL1375" s="297" t="inlineStr">
        <is>
          <t>0</t>
        </is>
      </c>
      <c r="BM1375" s="297" t="inlineStr">
        <is>
          <t>0</t>
        </is>
      </c>
      <c r="BN1375" s="297" t="inlineStr">
        <is>
          <t>0</t>
        </is>
      </c>
      <c r="BO1375" s="285" t="inlineStr">
        <is>
          <t>0</t>
        </is>
      </c>
      <c r="BP1375" s="297" t="inlineStr">
        <is>
          <t>0</t>
        </is>
      </c>
      <c r="BQ1375" s="297" t="inlineStr">
        <is>
          <t>0</t>
        </is>
      </c>
      <c r="BR1375" s="297" t="inlineStr">
        <is>
          <t>0</t>
        </is>
      </c>
      <c r="BS1375" s="297" t="inlineStr">
        <is>
          <t>0</t>
        </is>
      </c>
      <c r="BT1375" s="297" t="inlineStr">
        <is>
          <t>0</t>
        </is>
      </c>
      <c r="BU1375" s="297" t="inlineStr">
        <is>
          <t>0</t>
        </is>
      </c>
      <c r="BV1375" s="297" t="inlineStr">
        <is>
          <t>0</t>
        </is>
      </c>
      <c r="BW1375" s="288" t="inlineStr">
        <is>
          <t>0</t>
        </is>
      </c>
      <c r="BX1375" s="276">
        <f>SUM(IF(COUNTIF(#REF!, "*1.*"), 2, 0), IF(COUNTIF(#REF!, "*2.*"), 2, 0), IF(COUNTIF(#REF!, "*3.*"), 2, 0), IF(COUNTIF(#REF!, "*4.*"), 2, 0), IF(COUNTIF(#REF!, "*5.*"), 2, 0), IF(COUNTIF(#REF!, "*6.*"), 2, 0))</f>
        <v/>
      </c>
      <c r="BY1375" s="277">
        <f t="array" ref="BY1375">SUM(VALUE(AT1375),VALUE(AU1375),VALUE(AV1375),VALUE(AW1375),VALUE(AX1375),VALUE(AY1375),VALUE(AZ1375),VALUE(BB1375),VALUE(BC1375),VALUE(BD1375),VALUE(BE1375),VALUE(BF1375),VALUE(BG1375),VALUE(BH1375),VALUE(BI1375),VALUE(BJ1375),VALUE(BK1375),VALUE(BL1375),VALUE(BM1375),VALUE(BN1375),VALUE(BO1375),VALUE(BP1375),VALUE(BQ1375),VALUE(BR1375),VALUE(BS1375),VALUE(BT1375),VALUE(BU1375),VALUE(BV1375),VALUE(BW1375))</f>
        <v/>
      </c>
      <c r="BZ1375" s="307" t="n"/>
      <c r="CA1375" s="307" t="n"/>
      <c r="CB1375" s="307" t="n"/>
      <c r="CC1375" s="307" t="n"/>
      <c r="CD1375" s="307" t="n"/>
      <c r="CE1375" s="307" t="n"/>
      <c r="CF1375" s="307" t="n"/>
      <c r="CG1375" s="307" t="n"/>
      <c r="CH1375" s="307" t="n"/>
      <c r="CI1375" s="307" t="n"/>
      <c r="CJ1375" s="307" t="n"/>
      <c r="CK1375" s="307" t="n"/>
      <c r="CL1375" s="307" t="n"/>
      <c r="CM1375" s="307" t="n"/>
      <c r="CN1375" s="307" t="n"/>
      <c r="CO1375" s="307" t="n"/>
      <c r="CP1375" s="307" t="n"/>
      <c r="CQ1375" s="307" t="n"/>
      <c r="CR1375" s="279" t="inlineStr"/>
      <c r="CS1375" s="280">
        <f>AVERAGE(Value(BY1375),value(CR1375))</f>
        <v/>
      </c>
      <c r="CT1375" s="421">
        <f>(IF(OR(MediaScorecard!BG1862="x", MediaScorecard!BH1862="x",MediaScorecard!BI1862="x",MediaScorecard!BJ1862="x",MediaScorecard!BK1862="x"),1, 2))</f>
        <v/>
      </c>
      <c r="CU1375" s="308" t="n"/>
      <c r="CV1375" s="308" t="n"/>
      <c r="CW1375" s="308" t="n"/>
      <c r="CX1375" s="309" t="n"/>
      <c r="CY1375" s="308" t="n"/>
      <c r="CZ1375" s="308" t="n"/>
      <c r="DA1375" s="308" t="n"/>
    </row>
    <row r="1376" ht="21" customHeight="1" s="590">
      <c r="A1376" s="421" t="n"/>
      <c r="B1376" s="270" t="n"/>
      <c r="C1376" s="266" t="n"/>
      <c r="D1376" s="267" t="inlineStr"/>
      <c r="E1376" s="267" t="inlineStr"/>
      <c r="F1376" s="268" t="inlineStr"/>
      <c r="G1376" s="421" t="n"/>
      <c r="H1376" s="269" t="n"/>
      <c r="I1376" s="421" t="n"/>
      <c r="J1376" s="421" t="n"/>
      <c r="K1376" s="421" t="n"/>
      <c r="L1376" s="421" t="n"/>
      <c r="M1376" s="421" t="n"/>
      <c r="N1376" s="421" t="n"/>
      <c r="O1376" s="421" t="n"/>
      <c r="P1376" s="421" t="n"/>
      <c r="Q1376" s="421" t="n"/>
      <c r="R1376" s="270" t="n"/>
      <c r="S1376" s="421" t="n"/>
      <c r="T1376" s="421" t="n"/>
      <c r="U1376" s="421" t="n"/>
      <c r="V1376" s="421" t="n"/>
      <c r="W1376" s="421" t="n"/>
      <c r="X1376" s="421" t="n"/>
      <c r="Y1376" s="421" t="n"/>
      <c r="Z1376" s="421" t="n"/>
      <c r="AA1376" s="421" t="n"/>
      <c r="AB1376" s="421" t="n"/>
      <c r="AC1376" s="421" t="n"/>
      <c r="AD1376" s="421" t="n"/>
      <c r="AE1376" s="421" t="n"/>
      <c r="AF1376" s="421" t="n"/>
      <c r="AG1376" s="421" t="n"/>
      <c r="AH1376" s="421" t="n"/>
      <c r="AI1376" s="421" t="n"/>
      <c r="AJ1376" s="297" t="n"/>
      <c r="AK1376" s="297" t="n"/>
      <c r="AL1376" s="284" t="n"/>
      <c r="AM1376" s="297" t="n"/>
      <c r="AN1376" s="285" t="n"/>
      <c r="AO1376" s="297" t="n"/>
      <c r="AP1376" s="297" t="n"/>
      <c r="AQ1376" s="297" t="n"/>
      <c r="AR1376" s="297" t="n"/>
      <c r="AS1376" s="297" t="n"/>
      <c r="AT1376" s="285" t="inlineStr">
        <is>
          <t>0</t>
        </is>
      </c>
      <c r="AU1376" s="297" t="inlineStr">
        <is>
          <t>0</t>
        </is>
      </c>
      <c r="AV1376" s="297" t="inlineStr">
        <is>
          <t>0</t>
        </is>
      </c>
      <c r="AW1376" s="297" t="inlineStr">
        <is>
          <t>0</t>
        </is>
      </c>
      <c r="AX1376" s="297" t="inlineStr">
        <is>
          <t>0</t>
        </is>
      </c>
      <c r="AY1376" s="286" t="inlineStr">
        <is>
          <t>0</t>
        </is>
      </c>
      <c r="AZ1376" s="286" t="inlineStr">
        <is>
          <t>0</t>
        </is>
      </c>
      <c r="BA1376" s="287" t="inlineStr">
        <is>
          <t>0</t>
        </is>
      </c>
      <c r="BB1376" s="286" t="inlineStr">
        <is>
          <t>0</t>
        </is>
      </c>
      <c r="BC1376" s="286" t="inlineStr">
        <is>
          <t>0</t>
        </is>
      </c>
      <c r="BD1376" s="286" t="inlineStr">
        <is>
          <t>0</t>
        </is>
      </c>
      <c r="BE1376" s="286" t="inlineStr">
        <is>
          <t>0</t>
        </is>
      </c>
      <c r="BF1376" s="286" t="inlineStr">
        <is>
          <t>0</t>
        </is>
      </c>
      <c r="BG1376" s="286" t="inlineStr">
        <is>
          <t>0</t>
        </is>
      </c>
      <c r="BH1376" s="297" t="inlineStr">
        <is>
          <t>0</t>
        </is>
      </c>
      <c r="BI1376" s="297" t="inlineStr">
        <is>
          <t>0</t>
        </is>
      </c>
      <c r="BJ1376" s="297" t="inlineStr">
        <is>
          <t>0</t>
        </is>
      </c>
      <c r="BK1376" s="297" t="inlineStr">
        <is>
          <t>0</t>
        </is>
      </c>
      <c r="BL1376" s="297" t="inlineStr">
        <is>
          <t>0</t>
        </is>
      </c>
      <c r="BM1376" s="297" t="inlineStr">
        <is>
          <t>0</t>
        </is>
      </c>
      <c r="BN1376" s="297" t="inlineStr">
        <is>
          <t>0</t>
        </is>
      </c>
      <c r="BO1376" s="285" t="inlineStr">
        <is>
          <t>0</t>
        </is>
      </c>
      <c r="BP1376" s="297" t="inlineStr">
        <is>
          <t>0</t>
        </is>
      </c>
      <c r="BQ1376" s="297" t="inlineStr">
        <is>
          <t>0</t>
        </is>
      </c>
      <c r="BR1376" s="297" t="inlineStr">
        <is>
          <t>0</t>
        </is>
      </c>
      <c r="BS1376" s="297" t="inlineStr">
        <is>
          <t>0</t>
        </is>
      </c>
      <c r="BT1376" s="297" t="inlineStr">
        <is>
          <t>0</t>
        </is>
      </c>
      <c r="BU1376" s="297" t="inlineStr">
        <is>
          <t>0</t>
        </is>
      </c>
      <c r="BV1376" s="297" t="inlineStr">
        <is>
          <t>0</t>
        </is>
      </c>
      <c r="BW1376" s="288" t="inlineStr">
        <is>
          <t>0</t>
        </is>
      </c>
      <c r="BX1376" s="276">
        <f>SUM(IF(COUNTIF(#REF!, "*1.*"), 2, 0), IF(COUNTIF(#REF!, "*2.*"), 2, 0), IF(COUNTIF(#REF!, "*3.*"), 2, 0), IF(COUNTIF(#REF!, "*4.*"), 2, 0), IF(COUNTIF(#REF!, "*5.*"), 2, 0), IF(COUNTIF(#REF!, "*6.*"), 2, 0))</f>
        <v/>
      </c>
      <c r="BY1376" s="277">
        <f t="array" ref="BY1376">SUM(VALUE(AT1376),VALUE(AU1376),VALUE(AV1376),VALUE(AW1376),VALUE(AX1376),VALUE(AY1376),VALUE(AZ1376),VALUE(BB1376),VALUE(BC1376),VALUE(BD1376),VALUE(BE1376),VALUE(BF1376),VALUE(BG1376),VALUE(BH1376),VALUE(BI1376),VALUE(BJ1376),VALUE(BK1376),VALUE(BL1376),VALUE(BM1376),VALUE(BN1376),VALUE(BO1376),VALUE(BP1376),VALUE(BQ1376),VALUE(BR1376),VALUE(BS1376),VALUE(BT1376),VALUE(BU1376),VALUE(BV1376),VALUE(BW1376))</f>
        <v/>
      </c>
      <c r="BZ1376" s="307" t="n"/>
      <c r="CA1376" s="307" t="n"/>
      <c r="CB1376" s="307" t="n"/>
      <c r="CC1376" s="307" t="n"/>
      <c r="CD1376" s="307" t="n"/>
      <c r="CE1376" s="307" t="n"/>
      <c r="CF1376" s="307" t="n"/>
      <c r="CG1376" s="307" t="n"/>
      <c r="CH1376" s="307" t="n"/>
      <c r="CI1376" s="307" t="n"/>
      <c r="CJ1376" s="307" t="n"/>
      <c r="CK1376" s="307" t="n"/>
      <c r="CL1376" s="307" t="n"/>
      <c r="CM1376" s="307" t="n"/>
      <c r="CN1376" s="307" t="n"/>
      <c r="CO1376" s="307" t="n"/>
      <c r="CP1376" s="307" t="n"/>
      <c r="CQ1376" s="307" t="n"/>
      <c r="CR1376" s="279" t="inlineStr"/>
      <c r="CS1376" s="280">
        <f>AVERAGE(Value(BY1376),value(CR1376))</f>
        <v/>
      </c>
      <c r="CT1376" s="421">
        <f>(IF(OR(MediaScorecard!BG1863="x", MediaScorecard!BH1863="x",MediaScorecard!BI1863="x",MediaScorecard!BJ1863="x",MediaScorecard!BK1863="x"),1, 2))</f>
        <v/>
      </c>
      <c r="CU1376" s="308" t="n"/>
      <c r="CV1376" s="308" t="n"/>
      <c r="CW1376" s="308" t="n"/>
      <c r="CX1376" s="309" t="n"/>
      <c r="CY1376" s="308" t="n"/>
      <c r="CZ1376" s="308" t="n"/>
      <c r="DA1376" s="308" t="n"/>
    </row>
    <row r="1377" ht="21" customHeight="1" s="590">
      <c r="A1377" s="421" t="n"/>
      <c r="B1377" s="270" t="n"/>
      <c r="C1377" s="266" t="n"/>
      <c r="D1377" s="267" t="inlineStr"/>
      <c r="E1377" s="267" t="inlineStr"/>
      <c r="F1377" s="268" t="inlineStr"/>
      <c r="G1377" s="421" t="n"/>
      <c r="H1377" s="269" t="n"/>
      <c r="I1377" s="421" t="n"/>
      <c r="J1377" s="421" t="n"/>
      <c r="K1377" s="421" t="n"/>
      <c r="L1377" s="421" t="n"/>
      <c r="M1377" s="421" t="n"/>
      <c r="N1377" s="421" t="n"/>
      <c r="O1377" s="421" t="n"/>
      <c r="P1377" s="421" t="n"/>
      <c r="Q1377" s="421" t="n"/>
      <c r="R1377" s="270" t="n"/>
      <c r="S1377" s="421" t="n"/>
      <c r="T1377" s="421" t="n"/>
      <c r="U1377" s="421" t="n"/>
      <c r="V1377" s="421" t="n"/>
      <c r="W1377" s="421" t="n"/>
      <c r="X1377" s="421" t="n"/>
      <c r="Y1377" s="421" t="n"/>
      <c r="Z1377" s="421" t="n"/>
      <c r="AA1377" s="421" t="n"/>
      <c r="AB1377" s="421" t="n"/>
      <c r="AC1377" s="421" t="n"/>
      <c r="AD1377" s="421" t="n"/>
      <c r="AE1377" s="421" t="n"/>
      <c r="AF1377" s="421" t="n"/>
      <c r="AG1377" s="421" t="n"/>
      <c r="AH1377" s="421" t="n"/>
      <c r="AI1377" s="421" t="n"/>
      <c r="AJ1377" s="297" t="n"/>
      <c r="AK1377" s="297" t="n"/>
      <c r="AL1377" s="284" t="n"/>
      <c r="AM1377" s="297" t="n"/>
      <c r="AN1377" s="285" t="n"/>
      <c r="AO1377" s="297" t="n"/>
      <c r="AP1377" s="297" t="n"/>
      <c r="AQ1377" s="297" t="n"/>
      <c r="AR1377" s="297" t="n"/>
      <c r="AS1377" s="297" t="n"/>
      <c r="AT1377" s="285" t="inlineStr">
        <is>
          <t>0</t>
        </is>
      </c>
      <c r="AU1377" s="297" t="inlineStr">
        <is>
          <t>0</t>
        </is>
      </c>
      <c r="AV1377" s="297" t="inlineStr">
        <is>
          <t>0</t>
        </is>
      </c>
      <c r="AW1377" s="297" t="inlineStr">
        <is>
          <t>0</t>
        </is>
      </c>
      <c r="AX1377" s="297" t="inlineStr">
        <is>
          <t>0</t>
        </is>
      </c>
      <c r="AY1377" s="286" t="inlineStr">
        <is>
          <t>0</t>
        </is>
      </c>
      <c r="AZ1377" s="286" t="inlineStr">
        <is>
          <t>0</t>
        </is>
      </c>
      <c r="BA1377" s="287" t="inlineStr">
        <is>
          <t>0</t>
        </is>
      </c>
      <c r="BB1377" s="286" t="inlineStr">
        <is>
          <t>0</t>
        </is>
      </c>
      <c r="BC1377" s="286" t="inlineStr">
        <is>
          <t>0</t>
        </is>
      </c>
      <c r="BD1377" s="286" t="inlineStr">
        <is>
          <t>0</t>
        </is>
      </c>
      <c r="BE1377" s="286" t="inlineStr">
        <is>
          <t>0</t>
        </is>
      </c>
      <c r="BF1377" s="286" t="inlineStr">
        <is>
          <t>0</t>
        </is>
      </c>
      <c r="BG1377" s="286" t="inlineStr">
        <is>
          <t>0</t>
        </is>
      </c>
      <c r="BH1377" s="297" t="inlineStr">
        <is>
          <t>0</t>
        </is>
      </c>
      <c r="BI1377" s="297" t="inlineStr">
        <is>
          <t>0</t>
        </is>
      </c>
      <c r="BJ1377" s="297" t="inlineStr">
        <is>
          <t>0</t>
        </is>
      </c>
      <c r="BK1377" s="297" t="inlineStr">
        <is>
          <t>0</t>
        </is>
      </c>
      <c r="BL1377" s="297" t="inlineStr">
        <is>
          <t>0</t>
        </is>
      </c>
      <c r="BM1377" s="297" t="inlineStr">
        <is>
          <t>0</t>
        </is>
      </c>
      <c r="BN1377" s="297" t="inlineStr">
        <is>
          <t>0</t>
        </is>
      </c>
      <c r="BO1377" s="285" t="inlineStr">
        <is>
          <t>0</t>
        </is>
      </c>
      <c r="BP1377" s="297" t="inlineStr">
        <is>
          <t>0</t>
        </is>
      </c>
      <c r="BQ1377" s="297" t="inlineStr">
        <is>
          <t>0</t>
        </is>
      </c>
      <c r="BR1377" s="297" t="inlineStr">
        <is>
          <t>0</t>
        </is>
      </c>
      <c r="BS1377" s="297" t="inlineStr">
        <is>
          <t>0</t>
        </is>
      </c>
      <c r="BT1377" s="297" t="inlineStr">
        <is>
          <t>0</t>
        </is>
      </c>
      <c r="BU1377" s="297" t="inlineStr">
        <is>
          <t>0</t>
        </is>
      </c>
      <c r="BV1377" s="297" t="inlineStr">
        <is>
          <t>0</t>
        </is>
      </c>
      <c r="BW1377" s="288" t="inlineStr">
        <is>
          <t>0</t>
        </is>
      </c>
      <c r="BX1377" s="276">
        <f>SUM(IF(COUNTIF(#REF!, "*1.*"), 2, 0), IF(COUNTIF(#REF!, "*2.*"), 2, 0), IF(COUNTIF(#REF!, "*3.*"), 2, 0), IF(COUNTIF(#REF!, "*4.*"), 2, 0), IF(COUNTIF(#REF!, "*5.*"), 2, 0), IF(COUNTIF(#REF!, "*6.*"), 2, 0))</f>
        <v/>
      </c>
      <c r="BY1377" s="277">
        <f t="array" ref="BY1377">SUM(VALUE(AT1377),VALUE(AU1377),VALUE(AV1377),VALUE(AW1377),VALUE(AX1377),VALUE(AY1377),VALUE(AZ1377),VALUE(BB1377),VALUE(BC1377),VALUE(BD1377),VALUE(BE1377),VALUE(BF1377),VALUE(BG1377),VALUE(BH1377),VALUE(BI1377),VALUE(BJ1377),VALUE(BK1377),VALUE(BL1377),VALUE(BM1377),VALUE(BN1377),VALUE(BO1377),VALUE(BP1377),VALUE(BQ1377),VALUE(BR1377),VALUE(BS1377),VALUE(BT1377),VALUE(BU1377),VALUE(BV1377),VALUE(BW1377))</f>
        <v/>
      </c>
      <c r="BZ1377" s="307" t="n"/>
      <c r="CA1377" s="307" t="n"/>
      <c r="CB1377" s="307" t="n"/>
      <c r="CC1377" s="307" t="n"/>
      <c r="CD1377" s="307" t="n"/>
      <c r="CE1377" s="307" t="n"/>
      <c r="CF1377" s="307" t="n"/>
      <c r="CG1377" s="307" t="n"/>
      <c r="CH1377" s="307" t="n"/>
      <c r="CI1377" s="307" t="n"/>
      <c r="CJ1377" s="307" t="n"/>
      <c r="CK1377" s="307" t="n"/>
      <c r="CL1377" s="307" t="n"/>
      <c r="CM1377" s="307" t="n"/>
      <c r="CN1377" s="307" t="n"/>
      <c r="CO1377" s="307" t="n"/>
      <c r="CP1377" s="307" t="n"/>
      <c r="CQ1377" s="307" t="n"/>
      <c r="CR1377" s="279" t="inlineStr"/>
      <c r="CS1377" s="280">
        <f>AVERAGE(Value(BY1377),value(CR1377))</f>
        <v/>
      </c>
      <c r="CT1377" s="421">
        <f>(IF(OR(MediaScorecard!BG1864="x", MediaScorecard!BH1864="x",MediaScorecard!BI1864="x",MediaScorecard!BJ1864="x",MediaScorecard!BK1864="x"),1, 2))</f>
        <v/>
      </c>
      <c r="CU1377" s="308" t="n"/>
      <c r="CV1377" s="308" t="n"/>
      <c r="CW1377" s="308" t="n"/>
      <c r="CX1377" s="309" t="n"/>
      <c r="CY1377" s="308" t="n"/>
      <c r="CZ1377" s="308" t="n"/>
      <c r="DA1377" s="308" t="n"/>
    </row>
    <row r="1378" ht="21" customHeight="1" s="590">
      <c r="A1378" s="421" t="n"/>
      <c r="B1378" s="270" t="n"/>
      <c r="C1378" s="266" t="n"/>
      <c r="D1378" s="267" t="inlineStr"/>
      <c r="E1378" s="267" t="inlineStr"/>
      <c r="F1378" s="268" t="inlineStr"/>
      <c r="G1378" s="421" t="n"/>
      <c r="H1378" s="269" t="n"/>
      <c r="I1378" s="421" t="n"/>
      <c r="J1378" s="421" t="n"/>
      <c r="K1378" s="421" t="n"/>
      <c r="L1378" s="421" t="n"/>
      <c r="M1378" s="421" t="n"/>
      <c r="N1378" s="421" t="n"/>
      <c r="O1378" s="421" t="n"/>
      <c r="P1378" s="421" t="n"/>
      <c r="Q1378" s="421" t="n"/>
      <c r="R1378" s="270" t="n"/>
      <c r="S1378" s="421" t="n"/>
      <c r="T1378" s="421" t="n"/>
      <c r="U1378" s="421" t="n"/>
      <c r="V1378" s="421" t="n"/>
      <c r="W1378" s="421" t="n"/>
      <c r="X1378" s="421" t="n"/>
      <c r="Y1378" s="421" t="n"/>
      <c r="Z1378" s="421" t="n"/>
      <c r="AA1378" s="421" t="n"/>
      <c r="AB1378" s="421" t="n"/>
      <c r="AC1378" s="421" t="n"/>
      <c r="AD1378" s="421" t="n"/>
      <c r="AE1378" s="421" t="n"/>
      <c r="AF1378" s="421" t="n"/>
      <c r="AG1378" s="421" t="n"/>
      <c r="AH1378" s="421" t="n"/>
      <c r="AI1378" s="421" t="n"/>
      <c r="AJ1378" s="297" t="n"/>
      <c r="AK1378" s="297" t="n"/>
      <c r="AL1378" s="284" t="n"/>
      <c r="AM1378" s="297" t="n"/>
      <c r="AN1378" s="285" t="n"/>
      <c r="AO1378" s="297" t="n"/>
      <c r="AP1378" s="297" t="n"/>
      <c r="AQ1378" s="297" t="n"/>
      <c r="AR1378" s="297" t="n"/>
      <c r="AS1378" s="297" t="n"/>
      <c r="AT1378" s="285" t="inlineStr">
        <is>
          <t>0</t>
        </is>
      </c>
      <c r="AU1378" s="297" t="inlineStr">
        <is>
          <t>0</t>
        </is>
      </c>
      <c r="AV1378" s="297" t="inlineStr">
        <is>
          <t>0</t>
        </is>
      </c>
      <c r="AW1378" s="297" t="inlineStr">
        <is>
          <t>0</t>
        </is>
      </c>
      <c r="AX1378" s="297" t="inlineStr">
        <is>
          <t>0</t>
        </is>
      </c>
      <c r="AY1378" s="286" t="inlineStr">
        <is>
          <t>0</t>
        </is>
      </c>
      <c r="AZ1378" s="286" t="inlineStr">
        <is>
          <t>0</t>
        </is>
      </c>
      <c r="BA1378" s="287" t="inlineStr">
        <is>
          <t>0</t>
        </is>
      </c>
      <c r="BB1378" s="286" t="inlineStr">
        <is>
          <t>0</t>
        </is>
      </c>
      <c r="BC1378" s="286" t="inlineStr">
        <is>
          <t>0</t>
        </is>
      </c>
      <c r="BD1378" s="286" t="inlineStr">
        <is>
          <t>0</t>
        </is>
      </c>
      <c r="BE1378" s="286" t="inlineStr">
        <is>
          <t>0</t>
        </is>
      </c>
      <c r="BF1378" s="286" t="inlineStr">
        <is>
          <t>0</t>
        </is>
      </c>
      <c r="BG1378" s="286" t="inlineStr">
        <is>
          <t>0</t>
        </is>
      </c>
      <c r="BH1378" s="297" t="inlineStr">
        <is>
          <t>0</t>
        </is>
      </c>
      <c r="BI1378" s="297" t="inlineStr">
        <is>
          <t>0</t>
        </is>
      </c>
      <c r="BJ1378" s="297" t="inlineStr">
        <is>
          <t>0</t>
        </is>
      </c>
      <c r="BK1378" s="297" t="inlineStr">
        <is>
          <t>0</t>
        </is>
      </c>
      <c r="BL1378" s="297" t="inlineStr">
        <is>
          <t>0</t>
        </is>
      </c>
      <c r="BM1378" s="297" t="inlineStr">
        <is>
          <t>0</t>
        </is>
      </c>
      <c r="BN1378" s="297" t="inlineStr">
        <is>
          <t>0</t>
        </is>
      </c>
      <c r="BO1378" s="285" t="inlineStr">
        <is>
          <t>0</t>
        </is>
      </c>
      <c r="BP1378" s="297" t="inlineStr">
        <is>
          <t>0</t>
        </is>
      </c>
      <c r="BQ1378" s="297" t="inlineStr">
        <is>
          <t>0</t>
        </is>
      </c>
      <c r="BR1378" s="297" t="inlineStr">
        <is>
          <t>0</t>
        </is>
      </c>
      <c r="BS1378" s="297" t="inlineStr">
        <is>
          <t>0</t>
        </is>
      </c>
      <c r="BT1378" s="297" t="inlineStr">
        <is>
          <t>0</t>
        </is>
      </c>
      <c r="BU1378" s="297" t="inlineStr">
        <is>
          <t>0</t>
        </is>
      </c>
      <c r="BV1378" s="297" t="inlineStr">
        <is>
          <t>0</t>
        </is>
      </c>
      <c r="BW1378" s="288" t="inlineStr">
        <is>
          <t>0</t>
        </is>
      </c>
      <c r="BX1378" s="276">
        <f>SUM(IF(COUNTIF(#REF!, "*1.*"), 2, 0), IF(COUNTIF(#REF!, "*2.*"), 2, 0), IF(COUNTIF(#REF!, "*3.*"), 2, 0), IF(COUNTIF(#REF!, "*4.*"), 2, 0), IF(COUNTIF(#REF!, "*5.*"), 2, 0), IF(COUNTIF(#REF!, "*6.*"), 2, 0))</f>
        <v/>
      </c>
      <c r="BY1378" s="277">
        <f t="array" ref="BY1378">SUM(VALUE(AT1378),VALUE(AU1378),VALUE(AV1378),VALUE(AW1378),VALUE(AX1378),VALUE(AY1378),VALUE(AZ1378),VALUE(BB1378),VALUE(BC1378),VALUE(BD1378),VALUE(BE1378),VALUE(BF1378),VALUE(BG1378),VALUE(BH1378),VALUE(BI1378),VALUE(BJ1378),VALUE(BK1378),VALUE(BL1378),VALUE(BM1378),VALUE(BN1378),VALUE(BO1378),VALUE(BP1378),VALUE(BQ1378),VALUE(BR1378),VALUE(BS1378),VALUE(BT1378),VALUE(BU1378),VALUE(BV1378),VALUE(BW1378))</f>
        <v/>
      </c>
      <c r="BZ1378" s="307" t="n"/>
      <c r="CA1378" s="307" t="n"/>
      <c r="CB1378" s="307" t="n"/>
      <c r="CC1378" s="307" t="n"/>
      <c r="CD1378" s="307" t="n"/>
      <c r="CE1378" s="307" t="n"/>
      <c r="CF1378" s="307" t="n"/>
      <c r="CG1378" s="307" t="n"/>
      <c r="CH1378" s="307" t="n"/>
      <c r="CI1378" s="307" t="n"/>
      <c r="CJ1378" s="307" t="n"/>
      <c r="CK1378" s="307" t="n"/>
      <c r="CL1378" s="307" t="n"/>
      <c r="CM1378" s="307" t="n"/>
      <c r="CN1378" s="307" t="n"/>
      <c r="CO1378" s="307" t="n"/>
      <c r="CP1378" s="307" t="n"/>
      <c r="CQ1378" s="307" t="n"/>
      <c r="CR1378" s="279" t="inlineStr"/>
      <c r="CS1378" s="280">
        <f>AVERAGE(Value(BY1378),value(CR1378))</f>
        <v/>
      </c>
      <c r="CT1378" s="421">
        <f>(IF(OR(MediaScorecard!BG1865="x", MediaScorecard!BH1865="x",MediaScorecard!BI1865="x",MediaScorecard!BJ1865="x",MediaScorecard!BK1865="x"),1, 2))</f>
        <v/>
      </c>
      <c r="CU1378" s="308" t="n"/>
      <c r="CV1378" s="308" t="n"/>
      <c r="CW1378" s="308" t="n"/>
      <c r="CX1378" s="309" t="n"/>
      <c r="CY1378" s="308" t="n"/>
      <c r="CZ1378" s="308" t="n"/>
      <c r="DA1378" s="308" t="n"/>
    </row>
    <row r="1379" ht="21" customHeight="1" s="590">
      <c r="A1379" s="421" t="n"/>
      <c r="B1379" s="270" t="n"/>
      <c r="C1379" s="266" t="n"/>
      <c r="D1379" s="267" t="inlineStr"/>
      <c r="E1379" s="267" t="inlineStr"/>
      <c r="F1379" s="268" t="inlineStr"/>
      <c r="G1379" s="421" t="n"/>
      <c r="H1379" s="269" t="n"/>
      <c r="I1379" s="421" t="n"/>
      <c r="J1379" s="421" t="n"/>
      <c r="K1379" s="421" t="n"/>
      <c r="L1379" s="421" t="n"/>
      <c r="M1379" s="421" t="n"/>
      <c r="N1379" s="421" t="n"/>
      <c r="O1379" s="421" t="n"/>
      <c r="P1379" s="421" t="n"/>
      <c r="Q1379" s="421" t="n"/>
      <c r="R1379" s="270" t="n"/>
      <c r="S1379" s="421" t="n"/>
      <c r="T1379" s="421" t="n"/>
      <c r="U1379" s="421" t="n"/>
      <c r="V1379" s="421" t="n"/>
      <c r="W1379" s="421" t="n"/>
      <c r="X1379" s="421" t="n"/>
      <c r="Y1379" s="421" t="n"/>
      <c r="Z1379" s="421" t="n"/>
      <c r="AA1379" s="421" t="n"/>
      <c r="AB1379" s="421" t="n"/>
      <c r="AC1379" s="421" t="n"/>
      <c r="AD1379" s="421" t="n"/>
      <c r="AE1379" s="421" t="n"/>
      <c r="AF1379" s="421" t="n"/>
      <c r="AG1379" s="421" t="n"/>
      <c r="AH1379" s="421" t="n"/>
      <c r="AI1379" s="421" t="n"/>
      <c r="AJ1379" s="297" t="n"/>
      <c r="AK1379" s="297" t="n"/>
      <c r="AL1379" s="284" t="n"/>
      <c r="AM1379" s="297" t="n"/>
      <c r="AN1379" s="285" t="n"/>
      <c r="AO1379" s="297" t="n"/>
      <c r="AP1379" s="297" t="n"/>
      <c r="AQ1379" s="297" t="n"/>
      <c r="AR1379" s="297" t="n"/>
      <c r="AS1379" s="297" t="n"/>
      <c r="AT1379" s="285" t="inlineStr">
        <is>
          <t>0</t>
        </is>
      </c>
      <c r="AU1379" s="297" t="inlineStr">
        <is>
          <t>0</t>
        </is>
      </c>
      <c r="AV1379" s="297" t="inlineStr">
        <is>
          <t>0</t>
        </is>
      </c>
      <c r="AW1379" s="297" t="inlineStr">
        <is>
          <t>0</t>
        </is>
      </c>
      <c r="AX1379" s="297" t="inlineStr">
        <is>
          <t>0</t>
        </is>
      </c>
      <c r="AY1379" s="286" t="inlineStr">
        <is>
          <t>0</t>
        </is>
      </c>
      <c r="AZ1379" s="286" t="inlineStr">
        <is>
          <t>0</t>
        </is>
      </c>
      <c r="BA1379" s="287" t="inlineStr">
        <is>
          <t>0</t>
        </is>
      </c>
      <c r="BB1379" s="286" t="inlineStr">
        <is>
          <t>0</t>
        </is>
      </c>
      <c r="BC1379" s="286" t="inlineStr">
        <is>
          <t>0</t>
        </is>
      </c>
      <c r="BD1379" s="286" t="inlineStr">
        <is>
          <t>0</t>
        </is>
      </c>
      <c r="BE1379" s="286" t="inlineStr">
        <is>
          <t>0</t>
        </is>
      </c>
      <c r="BF1379" s="286" t="inlineStr">
        <is>
          <t>0</t>
        </is>
      </c>
      <c r="BG1379" s="286" t="inlineStr">
        <is>
          <t>0</t>
        </is>
      </c>
      <c r="BH1379" s="297" t="inlineStr">
        <is>
          <t>0</t>
        </is>
      </c>
      <c r="BI1379" s="297" t="inlineStr">
        <is>
          <t>0</t>
        </is>
      </c>
      <c r="BJ1379" s="297" t="inlineStr">
        <is>
          <t>0</t>
        </is>
      </c>
      <c r="BK1379" s="297" t="inlineStr">
        <is>
          <t>0</t>
        </is>
      </c>
      <c r="BL1379" s="297" t="inlineStr">
        <is>
          <t>0</t>
        </is>
      </c>
      <c r="BM1379" s="297" t="inlineStr">
        <is>
          <t>0</t>
        </is>
      </c>
      <c r="BN1379" s="297" t="inlineStr">
        <is>
          <t>0</t>
        </is>
      </c>
      <c r="BO1379" s="285" t="inlineStr">
        <is>
          <t>0</t>
        </is>
      </c>
      <c r="BP1379" s="297" t="inlineStr">
        <is>
          <t>0</t>
        </is>
      </c>
      <c r="BQ1379" s="297" t="inlineStr">
        <is>
          <t>0</t>
        </is>
      </c>
      <c r="BR1379" s="297" t="inlineStr">
        <is>
          <t>0</t>
        </is>
      </c>
      <c r="BS1379" s="297" t="inlineStr">
        <is>
          <t>0</t>
        </is>
      </c>
      <c r="BT1379" s="297" t="inlineStr">
        <is>
          <t>0</t>
        </is>
      </c>
      <c r="BU1379" s="297" t="inlineStr">
        <is>
          <t>0</t>
        </is>
      </c>
      <c r="BV1379" s="297" t="inlineStr">
        <is>
          <t>0</t>
        </is>
      </c>
      <c r="BW1379" s="288" t="inlineStr">
        <is>
          <t>0</t>
        </is>
      </c>
      <c r="BX1379" s="276">
        <f>SUM(IF(COUNTIF(#REF!, "*1.*"), 2, 0), IF(COUNTIF(#REF!, "*2.*"), 2, 0), IF(COUNTIF(#REF!, "*3.*"), 2, 0), IF(COUNTIF(#REF!, "*4.*"), 2, 0), IF(COUNTIF(#REF!, "*5.*"), 2, 0), IF(COUNTIF(#REF!, "*6.*"), 2, 0))</f>
        <v/>
      </c>
      <c r="BY1379" s="277">
        <f t="array" ref="BY1379">SUM(VALUE(AT1379),VALUE(AU1379),VALUE(AV1379),VALUE(AW1379),VALUE(AX1379),VALUE(AY1379),VALUE(AZ1379),VALUE(BB1379),VALUE(BC1379),VALUE(BD1379),VALUE(BE1379),VALUE(BF1379),VALUE(BG1379),VALUE(BH1379),VALUE(BI1379),VALUE(BJ1379),VALUE(BK1379),VALUE(BL1379),VALUE(BM1379),VALUE(BN1379),VALUE(BO1379),VALUE(BP1379),VALUE(BQ1379),VALUE(BR1379),VALUE(BS1379),VALUE(BT1379),VALUE(BU1379),VALUE(BV1379),VALUE(BW1379))</f>
        <v/>
      </c>
      <c r="BZ1379" s="307" t="n"/>
      <c r="CA1379" s="307" t="n"/>
      <c r="CB1379" s="307" t="n"/>
      <c r="CC1379" s="307" t="n"/>
      <c r="CD1379" s="307" t="n"/>
      <c r="CE1379" s="307" t="n"/>
      <c r="CF1379" s="307" t="n"/>
      <c r="CG1379" s="307" t="n"/>
      <c r="CH1379" s="307" t="n"/>
      <c r="CI1379" s="307" t="n"/>
      <c r="CJ1379" s="307" t="n"/>
      <c r="CK1379" s="307" t="n"/>
      <c r="CL1379" s="307" t="n"/>
      <c r="CM1379" s="307" t="n"/>
      <c r="CN1379" s="307" t="n"/>
      <c r="CO1379" s="307" t="n"/>
      <c r="CP1379" s="307" t="n"/>
      <c r="CQ1379" s="307" t="n"/>
      <c r="CR1379" s="279" t="inlineStr"/>
      <c r="CS1379" s="280">
        <f>AVERAGE(Value(BY1379),value(CR1379))</f>
        <v/>
      </c>
      <c r="CT1379" s="421">
        <f>(IF(OR(MediaScorecard!BG1866="x", MediaScorecard!BH1866="x",MediaScorecard!BI1866="x",MediaScorecard!BJ1866="x",MediaScorecard!BK1866="x"),1, 2))</f>
        <v/>
      </c>
      <c r="CU1379" s="308" t="n"/>
      <c r="CV1379" s="308" t="n"/>
      <c r="CW1379" s="308" t="n"/>
      <c r="CX1379" s="309" t="n"/>
      <c r="CY1379" s="308" t="n"/>
      <c r="CZ1379" s="308" t="n"/>
      <c r="DA1379" s="308" t="n"/>
    </row>
    <row r="1380" ht="21" customHeight="1" s="590">
      <c r="A1380" s="421" t="n"/>
      <c r="B1380" s="270" t="n"/>
      <c r="C1380" s="266" t="n"/>
      <c r="D1380" s="267" t="inlineStr"/>
      <c r="E1380" s="267" t="inlineStr"/>
      <c r="F1380" s="268" t="inlineStr"/>
      <c r="G1380" s="421" t="n"/>
      <c r="H1380" s="269" t="n"/>
      <c r="I1380" s="421" t="n"/>
      <c r="J1380" s="421" t="n"/>
      <c r="K1380" s="421" t="n"/>
      <c r="L1380" s="421" t="n"/>
      <c r="M1380" s="421" t="n"/>
      <c r="N1380" s="421" t="n"/>
      <c r="O1380" s="421" t="n"/>
      <c r="P1380" s="421" t="n"/>
      <c r="Q1380" s="421" t="n"/>
      <c r="R1380" s="270" t="n"/>
      <c r="S1380" s="421" t="n"/>
      <c r="T1380" s="421" t="n"/>
      <c r="U1380" s="421" t="n"/>
      <c r="V1380" s="421" t="n"/>
      <c r="W1380" s="421" t="n"/>
      <c r="X1380" s="421" t="n"/>
      <c r="Y1380" s="421" t="n"/>
      <c r="Z1380" s="421" t="n"/>
      <c r="AA1380" s="421" t="n"/>
      <c r="AB1380" s="421" t="n"/>
      <c r="AC1380" s="421" t="n"/>
      <c r="AD1380" s="421" t="n"/>
      <c r="AE1380" s="421" t="n"/>
      <c r="AF1380" s="421" t="n"/>
      <c r="AG1380" s="421" t="n"/>
      <c r="AH1380" s="421" t="n"/>
      <c r="AI1380" s="421" t="n"/>
      <c r="AJ1380" s="297" t="n"/>
      <c r="AK1380" s="297" t="n"/>
      <c r="AL1380" s="284" t="n"/>
      <c r="AM1380" s="297" t="n"/>
      <c r="AN1380" s="285" t="n"/>
      <c r="AO1380" s="297" t="n"/>
      <c r="AP1380" s="297" t="n"/>
      <c r="AQ1380" s="297" t="n"/>
      <c r="AR1380" s="297" t="n"/>
      <c r="AS1380" s="297" t="n"/>
      <c r="AT1380" s="285" t="inlineStr">
        <is>
          <t>0</t>
        </is>
      </c>
      <c r="AU1380" s="297" t="inlineStr">
        <is>
          <t>0</t>
        </is>
      </c>
      <c r="AV1380" s="297" t="inlineStr">
        <is>
          <t>0</t>
        </is>
      </c>
      <c r="AW1380" s="297" t="inlineStr">
        <is>
          <t>0</t>
        </is>
      </c>
      <c r="AX1380" s="297" t="inlineStr">
        <is>
          <t>0</t>
        </is>
      </c>
      <c r="AY1380" s="286" t="inlineStr">
        <is>
          <t>0</t>
        </is>
      </c>
      <c r="AZ1380" s="286" t="inlineStr">
        <is>
          <t>0</t>
        </is>
      </c>
      <c r="BA1380" s="287" t="inlineStr">
        <is>
          <t>0</t>
        </is>
      </c>
      <c r="BB1380" s="286" t="inlineStr">
        <is>
          <t>0</t>
        </is>
      </c>
      <c r="BC1380" s="286" t="inlineStr">
        <is>
          <t>0</t>
        </is>
      </c>
      <c r="BD1380" s="286" t="inlineStr">
        <is>
          <t>0</t>
        </is>
      </c>
      <c r="BE1380" s="286" t="inlineStr">
        <is>
          <t>0</t>
        </is>
      </c>
      <c r="BF1380" s="286" t="inlineStr">
        <is>
          <t>0</t>
        </is>
      </c>
      <c r="BG1380" s="286" t="inlineStr">
        <is>
          <t>0</t>
        </is>
      </c>
      <c r="BH1380" s="297" t="inlineStr">
        <is>
          <t>0</t>
        </is>
      </c>
      <c r="BI1380" s="297" t="inlineStr">
        <is>
          <t>0</t>
        </is>
      </c>
      <c r="BJ1380" s="297" t="inlineStr">
        <is>
          <t>0</t>
        </is>
      </c>
      <c r="BK1380" s="297" t="inlineStr">
        <is>
          <t>0</t>
        </is>
      </c>
      <c r="BL1380" s="297" t="inlineStr">
        <is>
          <t>0</t>
        </is>
      </c>
      <c r="BM1380" s="297" t="inlineStr">
        <is>
          <t>0</t>
        </is>
      </c>
      <c r="BN1380" s="297" t="inlineStr">
        <is>
          <t>0</t>
        </is>
      </c>
      <c r="BO1380" s="285" t="inlineStr">
        <is>
          <t>0</t>
        </is>
      </c>
      <c r="BP1380" s="297" t="inlineStr">
        <is>
          <t>0</t>
        </is>
      </c>
      <c r="BQ1380" s="297" t="inlineStr">
        <is>
          <t>0</t>
        </is>
      </c>
      <c r="BR1380" s="297" t="inlineStr">
        <is>
          <t>0</t>
        </is>
      </c>
      <c r="BS1380" s="297" t="inlineStr">
        <is>
          <t>0</t>
        </is>
      </c>
      <c r="BT1380" s="297" t="inlineStr">
        <is>
          <t>0</t>
        </is>
      </c>
      <c r="BU1380" s="297" t="inlineStr">
        <is>
          <t>0</t>
        </is>
      </c>
      <c r="BV1380" s="297" t="inlineStr">
        <is>
          <t>0</t>
        </is>
      </c>
      <c r="BW1380" s="288" t="inlineStr">
        <is>
          <t>0</t>
        </is>
      </c>
      <c r="BX1380" s="276">
        <f>SUM(IF(COUNTIF(#REF!, "*1.*"), 2, 0), IF(COUNTIF(#REF!, "*2.*"), 2, 0), IF(COUNTIF(#REF!, "*3.*"), 2, 0), IF(COUNTIF(#REF!, "*4.*"), 2, 0), IF(COUNTIF(#REF!, "*5.*"), 2, 0), IF(COUNTIF(#REF!, "*6.*"), 2, 0))</f>
        <v/>
      </c>
      <c r="BY1380" s="277">
        <f t="array" ref="BY1380">SUM(VALUE(AT1380),VALUE(AU1380),VALUE(AV1380),VALUE(AW1380),VALUE(AX1380),VALUE(AY1380),VALUE(AZ1380),VALUE(BB1380),VALUE(BC1380),VALUE(BD1380),VALUE(BE1380),VALUE(BF1380),VALUE(BG1380),VALUE(BH1380),VALUE(BI1380),VALUE(BJ1380),VALUE(BK1380),VALUE(BL1380),VALUE(BM1380),VALUE(BN1380),VALUE(BO1380),VALUE(BP1380),VALUE(BQ1380),VALUE(BR1380),VALUE(BS1380),VALUE(BT1380),VALUE(BU1380),VALUE(BV1380),VALUE(BW1380))</f>
        <v/>
      </c>
      <c r="BZ1380" s="307" t="n"/>
      <c r="CA1380" s="307" t="n"/>
      <c r="CB1380" s="307" t="n"/>
      <c r="CC1380" s="307" t="n"/>
      <c r="CD1380" s="307" t="n"/>
      <c r="CE1380" s="307" t="n"/>
      <c r="CF1380" s="307" t="n"/>
      <c r="CG1380" s="307" t="n"/>
      <c r="CH1380" s="307" t="n"/>
      <c r="CI1380" s="307" t="n"/>
      <c r="CJ1380" s="307" t="n"/>
      <c r="CK1380" s="307" t="n"/>
      <c r="CL1380" s="307" t="n"/>
      <c r="CM1380" s="307" t="n"/>
      <c r="CN1380" s="307" t="n"/>
      <c r="CO1380" s="307" t="n"/>
      <c r="CP1380" s="307" t="n"/>
      <c r="CQ1380" s="307" t="n"/>
      <c r="CR1380" s="279" t="inlineStr"/>
      <c r="CS1380" s="280">
        <f>AVERAGE(Value(BY1380),value(CR1380))</f>
        <v/>
      </c>
      <c r="CT1380" s="421">
        <f>(IF(OR(MediaScorecard!BG1867="x", MediaScorecard!BH1867="x",MediaScorecard!BI1867="x",MediaScorecard!BJ1867="x",MediaScorecard!BK1867="x"),1, 2))</f>
        <v/>
      </c>
      <c r="CU1380" s="308" t="n"/>
      <c r="CV1380" s="308" t="n"/>
      <c r="CW1380" s="308" t="n"/>
      <c r="CX1380" s="309" t="n"/>
      <c r="CY1380" s="308" t="n"/>
      <c r="CZ1380" s="308" t="n"/>
      <c r="DA1380" s="308" t="n"/>
    </row>
    <row r="1381" ht="21" customHeight="1" s="590">
      <c r="A1381" s="421" t="n"/>
      <c r="B1381" s="270" t="n"/>
      <c r="C1381" s="266" t="n"/>
      <c r="D1381" s="267" t="inlineStr"/>
      <c r="E1381" s="267" t="inlineStr"/>
      <c r="F1381" s="268" t="inlineStr"/>
      <c r="G1381" s="421" t="n"/>
      <c r="H1381" s="269" t="n"/>
      <c r="I1381" s="421" t="n"/>
      <c r="J1381" s="421" t="n"/>
      <c r="K1381" s="421" t="n"/>
      <c r="L1381" s="421" t="n"/>
      <c r="M1381" s="421" t="n"/>
      <c r="N1381" s="421" t="n"/>
      <c r="O1381" s="421" t="n"/>
      <c r="P1381" s="421" t="n"/>
      <c r="Q1381" s="421" t="n"/>
      <c r="R1381" s="270" t="n"/>
      <c r="S1381" s="421" t="n"/>
      <c r="T1381" s="421" t="n"/>
      <c r="U1381" s="421" t="n"/>
      <c r="V1381" s="421" t="n"/>
      <c r="W1381" s="421" t="n"/>
      <c r="X1381" s="421" t="n"/>
      <c r="Y1381" s="421" t="n"/>
      <c r="Z1381" s="421" t="n"/>
      <c r="AA1381" s="421" t="n"/>
      <c r="AB1381" s="421" t="n"/>
      <c r="AC1381" s="421" t="n"/>
      <c r="AD1381" s="421" t="n"/>
      <c r="AE1381" s="421" t="n"/>
      <c r="AF1381" s="421" t="n"/>
      <c r="AG1381" s="421" t="n"/>
      <c r="AH1381" s="421" t="n"/>
      <c r="AI1381" s="421" t="n"/>
      <c r="AJ1381" s="297" t="n"/>
      <c r="AK1381" s="297" t="n"/>
      <c r="AL1381" s="284" t="n"/>
      <c r="AM1381" s="297" t="n"/>
      <c r="AN1381" s="285" t="n"/>
      <c r="AO1381" s="297" t="n"/>
      <c r="AP1381" s="297" t="n"/>
      <c r="AQ1381" s="297" t="n"/>
      <c r="AR1381" s="297" t="n"/>
      <c r="AS1381" s="297" t="n"/>
      <c r="AT1381" s="285" t="inlineStr">
        <is>
          <t>0</t>
        </is>
      </c>
      <c r="AU1381" s="297" t="inlineStr">
        <is>
          <t>0</t>
        </is>
      </c>
      <c r="AV1381" s="297" t="inlineStr">
        <is>
          <t>0</t>
        </is>
      </c>
      <c r="AW1381" s="297" t="inlineStr">
        <is>
          <t>0</t>
        </is>
      </c>
      <c r="AX1381" s="297" t="inlineStr">
        <is>
          <t>0</t>
        </is>
      </c>
      <c r="AY1381" s="286" t="inlineStr">
        <is>
          <t>0</t>
        </is>
      </c>
      <c r="AZ1381" s="286" t="inlineStr">
        <is>
          <t>0</t>
        </is>
      </c>
      <c r="BA1381" s="287" t="inlineStr">
        <is>
          <t>0</t>
        </is>
      </c>
      <c r="BB1381" s="286" t="inlineStr">
        <is>
          <t>0</t>
        </is>
      </c>
      <c r="BC1381" s="286" t="inlineStr">
        <is>
          <t>0</t>
        </is>
      </c>
      <c r="BD1381" s="286" t="inlineStr">
        <is>
          <t>0</t>
        </is>
      </c>
      <c r="BE1381" s="286" t="inlineStr">
        <is>
          <t>0</t>
        </is>
      </c>
      <c r="BF1381" s="286" t="inlineStr">
        <is>
          <t>0</t>
        </is>
      </c>
      <c r="BG1381" s="286" t="inlineStr">
        <is>
          <t>0</t>
        </is>
      </c>
      <c r="BH1381" s="297" t="inlineStr">
        <is>
          <t>0</t>
        </is>
      </c>
      <c r="BI1381" s="297" t="inlineStr">
        <is>
          <t>0</t>
        </is>
      </c>
      <c r="BJ1381" s="297" t="inlineStr">
        <is>
          <t>0</t>
        </is>
      </c>
      <c r="BK1381" s="297" t="inlineStr">
        <is>
          <t>0</t>
        </is>
      </c>
      <c r="BL1381" s="297" t="inlineStr">
        <is>
          <t>0</t>
        </is>
      </c>
      <c r="BM1381" s="297" t="inlineStr">
        <is>
          <t>0</t>
        </is>
      </c>
      <c r="BN1381" s="297" t="inlineStr">
        <is>
          <t>0</t>
        </is>
      </c>
      <c r="BO1381" s="285" t="inlineStr">
        <is>
          <t>0</t>
        </is>
      </c>
      <c r="BP1381" s="297" t="inlineStr">
        <is>
          <t>0</t>
        </is>
      </c>
      <c r="BQ1381" s="297" t="inlineStr">
        <is>
          <t>0</t>
        </is>
      </c>
      <c r="BR1381" s="297" t="inlineStr">
        <is>
          <t>0</t>
        </is>
      </c>
      <c r="BS1381" s="297" t="inlineStr">
        <is>
          <t>0</t>
        </is>
      </c>
      <c r="BT1381" s="297" t="inlineStr">
        <is>
          <t>0</t>
        </is>
      </c>
      <c r="BU1381" s="297" t="inlineStr">
        <is>
          <t>0</t>
        </is>
      </c>
      <c r="BV1381" s="297" t="inlineStr">
        <is>
          <t>0</t>
        </is>
      </c>
      <c r="BW1381" s="288" t="inlineStr">
        <is>
          <t>0</t>
        </is>
      </c>
      <c r="BX1381" s="276">
        <f>SUM(IF(COUNTIF(#REF!, "*1.*"), 2, 0), IF(COUNTIF(#REF!, "*2.*"), 2, 0), IF(COUNTIF(#REF!, "*3.*"), 2, 0), IF(COUNTIF(#REF!, "*4.*"), 2, 0), IF(COUNTIF(#REF!, "*5.*"), 2, 0), IF(COUNTIF(#REF!, "*6.*"), 2, 0))</f>
        <v/>
      </c>
      <c r="BY1381" s="277">
        <f t="array" ref="BY1381">SUM(VALUE(AT1381),VALUE(AU1381),VALUE(AV1381),VALUE(AW1381),VALUE(AX1381),VALUE(AY1381),VALUE(AZ1381),VALUE(BB1381),VALUE(BC1381),VALUE(BD1381),VALUE(BE1381),VALUE(BF1381),VALUE(BG1381),VALUE(BH1381),VALUE(BI1381),VALUE(BJ1381),VALUE(BK1381),VALUE(BL1381),VALUE(BM1381),VALUE(BN1381),VALUE(BO1381),VALUE(BP1381),VALUE(BQ1381),VALUE(BR1381),VALUE(BS1381),VALUE(BT1381),VALUE(BU1381),VALUE(BV1381),VALUE(BW1381))</f>
        <v/>
      </c>
      <c r="BZ1381" s="307" t="n"/>
      <c r="CA1381" s="307" t="n"/>
      <c r="CB1381" s="307" t="n"/>
      <c r="CC1381" s="307" t="n"/>
      <c r="CD1381" s="307" t="n"/>
      <c r="CE1381" s="307" t="n"/>
      <c r="CF1381" s="307" t="n"/>
      <c r="CG1381" s="307" t="n"/>
      <c r="CH1381" s="307" t="n"/>
      <c r="CI1381" s="307" t="n"/>
      <c r="CJ1381" s="307" t="n"/>
      <c r="CK1381" s="307" t="n"/>
      <c r="CL1381" s="307" t="n"/>
      <c r="CM1381" s="307" t="n"/>
      <c r="CN1381" s="307" t="n"/>
      <c r="CO1381" s="307" t="n"/>
      <c r="CP1381" s="307" t="n"/>
      <c r="CQ1381" s="307" t="n"/>
      <c r="CR1381" s="279" t="inlineStr"/>
      <c r="CS1381" s="280">
        <f>AVERAGE(Value(BY1381),value(CR1381))</f>
        <v/>
      </c>
      <c r="CT1381" s="421">
        <f>(IF(OR(MediaScorecard!BG1868="x", MediaScorecard!BH1868="x",MediaScorecard!BI1868="x",MediaScorecard!BJ1868="x",MediaScorecard!BK1868="x"),1, 2))</f>
        <v/>
      </c>
      <c r="CU1381" s="308" t="n"/>
      <c r="CV1381" s="308" t="n"/>
      <c r="CW1381" s="308" t="n"/>
      <c r="CX1381" s="309" t="n"/>
      <c r="CY1381" s="308" t="n"/>
      <c r="CZ1381" s="308" t="n"/>
      <c r="DA1381" s="308" t="n"/>
    </row>
    <row r="1382" ht="21" customHeight="1" s="590">
      <c r="A1382" s="421" t="n"/>
      <c r="B1382" s="270" t="n"/>
      <c r="C1382" s="266" t="n"/>
      <c r="D1382" s="267" t="inlineStr"/>
      <c r="E1382" s="267" t="inlineStr"/>
      <c r="F1382" s="268" t="inlineStr"/>
      <c r="G1382" s="421" t="n"/>
      <c r="H1382" s="269" t="n"/>
      <c r="I1382" s="421" t="n"/>
      <c r="J1382" s="421" t="n"/>
      <c r="K1382" s="421" t="n"/>
      <c r="L1382" s="421" t="n"/>
      <c r="M1382" s="421" t="n"/>
      <c r="N1382" s="421" t="n"/>
      <c r="O1382" s="421" t="n"/>
      <c r="P1382" s="421" t="n"/>
      <c r="Q1382" s="421" t="n"/>
      <c r="R1382" s="270" t="n"/>
      <c r="S1382" s="421" t="n"/>
      <c r="T1382" s="421" t="n"/>
      <c r="U1382" s="421" t="n"/>
      <c r="V1382" s="421" t="n"/>
      <c r="W1382" s="421" t="n"/>
      <c r="X1382" s="421" t="n"/>
      <c r="Y1382" s="421" t="n"/>
      <c r="Z1382" s="421" t="n"/>
      <c r="AA1382" s="421" t="n"/>
      <c r="AB1382" s="421" t="n"/>
      <c r="AC1382" s="421" t="n"/>
      <c r="AD1382" s="421" t="n"/>
      <c r="AE1382" s="421" t="n"/>
      <c r="AF1382" s="421" t="n"/>
      <c r="AG1382" s="421" t="n"/>
      <c r="AH1382" s="421" t="n"/>
      <c r="AI1382" s="421" t="n"/>
      <c r="AJ1382" s="297" t="n"/>
      <c r="AK1382" s="297" t="n"/>
      <c r="AL1382" s="284" t="n"/>
      <c r="AM1382" s="297" t="n"/>
      <c r="AN1382" s="285" t="n"/>
      <c r="AO1382" s="297" t="n"/>
      <c r="AP1382" s="297" t="n"/>
      <c r="AQ1382" s="297" t="n"/>
      <c r="AR1382" s="297" t="n"/>
      <c r="AS1382" s="297" t="n"/>
      <c r="AT1382" s="285" t="inlineStr">
        <is>
          <t>0</t>
        </is>
      </c>
      <c r="AU1382" s="297" t="inlineStr">
        <is>
          <t>0</t>
        </is>
      </c>
      <c r="AV1382" s="297" t="inlineStr">
        <is>
          <t>0</t>
        </is>
      </c>
      <c r="AW1382" s="297" t="inlineStr">
        <is>
          <t>0</t>
        </is>
      </c>
      <c r="AX1382" s="297" t="inlineStr">
        <is>
          <t>0</t>
        </is>
      </c>
      <c r="AY1382" s="286" t="inlineStr">
        <is>
          <t>0</t>
        </is>
      </c>
      <c r="AZ1382" s="286" t="inlineStr">
        <is>
          <t>0</t>
        </is>
      </c>
      <c r="BA1382" s="287" t="inlineStr">
        <is>
          <t>0</t>
        </is>
      </c>
      <c r="BB1382" s="286" t="inlineStr">
        <is>
          <t>0</t>
        </is>
      </c>
      <c r="BC1382" s="286" t="inlineStr">
        <is>
          <t>0</t>
        </is>
      </c>
      <c r="BD1382" s="286" t="inlineStr">
        <is>
          <t>0</t>
        </is>
      </c>
      <c r="BE1382" s="286" t="inlineStr">
        <is>
          <t>0</t>
        </is>
      </c>
      <c r="BF1382" s="286" t="inlineStr">
        <is>
          <t>0</t>
        </is>
      </c>
      <c r="BG1382" s="286" t="inlineStr">
        <is>
          <t>0</t>
        </is>
      </c>
      <c r="BH1382" s="297" t="inlineStr">
        <is>
          <t>0</t>
        </is>
      </c>
      <c r="BI1382" s="297" t="inlineStr">
        <is>
          <t>0</t>
        </is>
      </c>
      <c r="BJ1382" s="297" t="inlineStr">
        <is>
          <t>0</t>
        </is>
      </c>
      <c r="BK1382" s="297" t="inlineStr">
        <is>
          <t>0</t>
        </is>
      </c>
      <c r="BL1382" s="297" t="inlineStr">
        <is>
          <t>0</t>
        </is>
      </c>
      <c r="BM1382" s="297" t="inlineStr">
        <is>
          <t>0</t>
        </is>
      </c>
      <c r="BN1382" s="297" t="inlineStr">
        <is>
          <t>0</t>
        </is>
      </c>
      <c r="BO1382" s="285" t="inlineStr">
        <is>
          <t>0</t>
        </is>
      </c>
      <c r="BP1382" s="297" t="inlineStr">
        <is>
          <t>0</t>
        </is>
      </c>
      <c r="BQ1382" s="297" t="inlineStr">
        <is>
          <t>0</t>
        </is>
      </c>
      <c r="BR1382" s="297" t="inlineStr">
        <is>
          <t>0</t>
        </is>
      </c>
      <c r="BS1382" s="297" t="inlineStr">
        <is>
          <t>0</t>
        </is>
      </c>
      <c r="BT1382" s="297" t="inlineStr">
        <is>
          <t>0</t>
        </is>
      </c>
      <c r="BU1382" s="297" t="inlineStr">
        <is>
          <t>0</t>
        </is>
      </c>
      <c r="BV1382" s="297" t="inlineStr">
        <is>
          <t>0</t>
        </is>
      </c>
      <c r="BW1382" s="288" t="inlineStr">
        <is>
          <t>0</t>
        </is>
      </c>
      <c r="BX1382" s="276">
        <f>SUM(IF(COUNTIF(#REF!, "*1.*"), 2, 0), IF(COUNTIF(#REF!, "*2.*"), 2, 0), IF(COUNTIF(#REF!, "*3.*"), 2, 0), IF(COUNTIF(#REF!, "*4.*"), 2, 0), IF(COUNTIF(#REF!, "*5.*"), 2, 0), IF(COUNTIF(#REF!, "*6.*"), 2, 0))</f>
        <v/>
      </c>
      <c r="BY1382" s="277">
        <f t="array" ref="BY1382">SUM(VALUE(AT1382),VALUE(AU1382),VALUE(AV1382),VALUE(AW1382),VALUE(AX1382),VALUE(AY1382),VALUE(AZ1382),VALUE(BB1382),VALUE(BC1382),VALUE(BD1382),VALUE(BE1382),VALUE(BF1382),VALUE(BG1382),VALUE(BH1382),VALUE(BI1382),VALUE(BJ1382),VALUE(BK1382),VALUE(BL1382),VALUE(BM1382),VALUE(BN1382),VALUE(BO1382),VALUE(BP1382),VALUE(BQ1382),VALUE(BR1382),VALUE(BS1382),VALUE(BT1382),VALUE(BU1382),VALUE(BV1382),VALUE(BW1382))</f>
        <v/>
      </c>
      <c r="BZ1382" s="307" t="n"/>
      <c r="CA1382" s="307" t="n"/>
      <c r="CB1382" s="307" t="n"/>
      <c r="CC1382" s="307" t="n"/>
      <c r="CD1382" s="307" t="n"/>
      <c r="CE1382" s="307" t="n"/>
      <c r="CF1382" s="307" t="n"/>
      <c r="CG1382" s="307" t="n"/>
      <c r="CH1382" s="307" t="n"/>
      <c r="CI1382" s="307" t="n"/>
      <c r="CJ1382" s="307" t="n"/>
      <c r="CK1382" s="307" t="n"/>
      <c r="CL1382" s="307" t="n"/>
      <c r="CM1382" s="307" t="n"/>
      <c r="CN1382" s="307" t="n"/>
      <c r="CO1382" s="307" t="n"/>
      <c r="CP1382" s="307" t="n"/>
      <c r="CQ1382" s="307" t="n"/>
      <c r="CR1382" s="279" t="inlineStr"/>
      <c r="CS1382" s="280">
        <f>AVERAGE(Value(BY1382),value(CR1382))</f>
        <v/>
      </c>
      <c r="CT1382" s="421">
        <f>(IF(OR(MediaScorecard!BG1869="x", MediaScorecard!BH1869="x",MediaScorecard!BI1869="x",MediaScorecard!BJ1869="x",MediaScorecard!BK1869="x"),1, 2))</f>
        <v/>
      </c>
      <c r="CU1382" s="308" t="n"/>
      <c r="CV1382" s="308" t="n"/>
      <c r="CW1382" s="308" t="n"/>
      <c r="CX1382" s="309" t="n"/>
      <c r="CY1382" s="308" t="n"/>
      <c r="CZ1382" s="308" t="n"/>
      <c r="DA1382" s="308" t="n"/>
    </row>
    <row r="1383" ht="21" customHeight="1" s="590">
      <c r="A1383" s="421" t="n"/>
      <c r="B1383" s="270" t="n"/>
      <c r="C1383" s="266" t="n"/>
      <c r="D1383" s="267" t="inlineStr"/>
      <c r="E1383" s="267" t="inlineStr"/>
      <c r="F1383" s="268" t="inlineStr"/>
      <c r="G1383" s="421" t="n"/>
      <c r="H1383" s="269" t="n"/>
      <c r="I1383" s="421" t="n"/>
      <c r="J1383" s="421" t="n"/>
      <c r="K1383" s="421" t="n"/>
      <c r="L1383" s="421" t="n"/>
      <c r="M1383" s="421" t="n"/>
      <c r="N1383" s="421" t="n"/>
      <c r="O1383" s="421" t="n"/>
      <c r="P1383" s="421" t="n"/>
      <c r="Q1383" s="421" t="n"/>
      <c r="R1383" s="270" t="n"/>
      <c r="S1383" s="421" t="n"/>
      <c r="T1383" s="421" t="n"/>
      <c r="U1383" s="421" t="n"/>
      <c r="V1383" s="421" t="n"/>
      <c r="W1383" s="421" t="n"/>
      <c r="X1383" s="421" t="n"/>
      <c r="Y1383" s="421" t="n"/>
      <c r="Z1383" s="421" t="n"/>
      <c r="AA1383" s="421" t="n"/>
      <c r="AB1383" s="421" t="n"/>
      <c r="AC1383" s="421" t="n"/>
      <c r="AD1383" s="421" t="n"/>
      <c r="AE1383" s="421" t="n"/>
      <c r="AF1383" s="421" t="n"/>
      <c r="AG1383" s="421" t="n"/>
      <c r="AH1383" s="421" t="n"/>
      <c r="AI1383" s="421" t="n"/>
      <c r="AJ1383" s="297" t="n"/>
      <c r="AK1383" s="297" t="n"/>
      <c r="AL1383" s="284" t="n"/>
      <c r="AM1383" s="297" t="n"/>
      <c r="AN1383" s="285" t="n"/>
      <c r="AO1383" s="297" t="n"/>
      <c r="AP1383" s="297" t="n"/>
      <c r="AQ1383" s="297" t="n"/>
      <c r="AR1383" s="297" t="n"/>
      <c r="AS1383" s="297" t="n"/>
      <c r="AT1383" s="285" t="inlineStr">
        <is>
          <t>0</t>
        </is>
      </c>
      <c r="AU1383" s="297" t="inlineStr">
        <is>
          <t>0</t>
        </is>
      </c>
      <c r="AV1383" s="297" t="inlineStr">
        <is>
          <t>0</t>
        </is>
      </c>
      <c r="AW1383" s="297" t="inlineStr">
        <is>
          <t>0</t>
        </is>
      </c>
      <c r="AX1383" s="297" t="inlineStr">
        <is>
          <t>0</t>
        </is>
      </c>
      <c r="AY1383" s="286" t="inlineStr">
        <is>
          <t>0</t>
        </is>
      </c>
      <c r="AZ1383" s="286" t="inlineStr">
        <is>
          <t>0</t>
        </is>
      </c>
      <c r="BA1383" s="287" t="inlineStr">
        <is>
          <t>0</t>
        </is>
      </c>
      <c r="BB1383" s="286" t="inlineStr">
        <is>
          <t>0</t>
        </is>
      </c>
      <c r="BC1383" s="286" t="inlineStr">
        <is>
          <t>0</t>
        </is>
      </c>
      <c r="BD1383" s="286" t="inlineStr">
        <is>
          <t>0</t>
        </is>
      </c>
      <c r="BE1383" s="286" t="inlineStr">
        <is>
          <t>0</t>
        </is>
      </c>
      <c r="BF1383" s="286" t="inlineStr">
        <is>
          <t>0</t>
        </is>
      </c>
      <c r="BG1383" s="286" t="inlineStr">
        <is>
          <t>0</t>
        </is>
      </c>
      <c r="BH1383" s="297" t="inlineStr">
        <is>
          <t>0</t>
        </is>
      </c>
      <c r="BI1383" s="297" t="inlineStr">
        <is>
          <t>0</t>
        </is>
      </c>
      <c r="BJ1383" s="297" t="inlineStr">
        <is>
          <t>0</t>
        </is>
      </c>
      <c r="BK1383" s="297" t="inlineStr">
        <is>
          <t>0</t>
        </is>
      </c>
      <c r="BL1383" s="297" t="inlineStr">
        <is>
          <t>0</t>
        </is>
      </c>
      <c r="BM1383" s="297" t="inlineStr">
        <is>
          <t>0</t>
        </is>
      </c>
      <c r="BN1383" s="297" t="inlineStr">
        <is>
          <t>0</t>
        </is>
      </c>
      <c r="BO1383" s="285" t="inlineStr">
        <is>
          <t>0</t>
        </is>
      </c>
      <c r="BP1383" s="297" t="inlineStr">
        <is>
          <t>0</t>
        </is>
      </c>
      <c r="BQ1383" s="297" t="inlineStr">
        <is>
          <t>0</t>
        </is>
      </c>
      <c r="BR1383" s="297" t="inlineStr">
        <is>
          <t>0</t>
        </is>
      </c>
      <c r="BS1383" s="297" t="inlineStr">
        <is>
          <t>0</t>
        </is>
      </c>
      <c r="BT1383" s="297" t="inlineStr">
        <is>
          <t>0</t>
        </is>
      </c>
      <c r="BU1383" s="297" t="inlineStr">
        <is>
          <t>0</t>
        </is>
      </c>
      <c r="BV1383" s="297" t="inlineStr">
        <is>
          <t>0</t>
        </is>
      </c>
      <c r="BW1383" s="288" t="inlineStr">
        <is>
          <t>0</t>
        </is>
      </c>
      <c r="BX1383" s="276">
        <f>SUM(IF(COUNTIF(#REF!, "*1.*"), 2, 0), IF(COUNTIF(#REF!, "*2.*"), 2, 0), IF(COUNTIF(#REF!, "*3.*"), 2, 0), IF(COUNTIF(#REF!, "*4.*"), 2, 0), IF(COUNTIF(#REF!, "*5.*"), 2, 0), IF(COUNTIF(#REF!, "*6.*"), 2, 0))</f>
        <v/>
      </c>
      <c r="BY1383" s="277">
        <f t="array" ref="BY1383">SUM(VALUE(AT1383),VALUE(AU1383),VALUE(AV1383),VALUE(AW1383),VALUE(AX1383),VALUE(AY1383),VALUE(AZ1383),VALUE(BB1383),VALUE(BC1383),VALUE(BD1383),VALUE(BE1383),VALUE(BF1383),VALUE(BG1383),VALUE(BH1383),VALUE(BI1383),VALUE(BJ1383),VALUE(BK1383),VALUE(BL1383),VALUE(BM1383),VALUE(BN1383),VALUE(BO1383),VALUE(BP1383),VALUE(BQ1383),VALUE(BR1383),VALUE(BS1383),VALUE(BT1383),VALUE(BU1383),VALUE(BV1383),VALUE(BW1383))</f>
        <v/>
      </c>
      <c r="BZ1383" s="307" t="n"/>
      <c r="CA1383" s="307" t="n"/>
      <c r="CB1383" s="307" t="n"/>
      <c r="CC1383" s="307" t="n"/>
      <c r="CD1383" s="307" t="n"/>
      <c r="CE1383" s="307" t="n"/>
      <c r="CF1383" s="307" t="n"/>
      <c r="CG1383" s="307" t="n"/>
      <c r="CH1383" s="307" t="n"/>
      <c r="CI1383" s="307" t="n"/>
      <c r="CJ1383" s="307" t="n"/>
      <c r="CK1383" s="307" t="n"/>
      <c r="CL1383" s="307" t="n"/>
      <c r="CM1383" s="307" t="n"/>
      <c r="CN1383" s="307" t="n"/>
      <c r="CO1383" s="307" t="n"/>
      <c r="CP1383" s="307" t="n"/>
      <c r="CQ1383" s="307" t="n"/>
      <c r="CR1383" s="279" t="inlineStr"/>
      <c r="CS1383" s="280">
        <f>AVERAGE(Value(BY1383),value(CR1383))</f>
        <v/>
      </c>
      <c r="CT1383" s="421">
        <f>(IF(OR(MediaScorecard!BG1870="x", MediaScorecard!BH1870="x",MediaScorecard!BI1870="x",MediaScorecard!BJ1870="x",MediaScorecard!BK1870="x"),1, 2))</f>
        <v/>
      </c>
      <c r="CU1383" s="308" t="n"/>
      <c r="CV1383" s="308" t="n"/>
      <c r="CW1383" s="308" t="n"/>
      <c r="CX1383" s="309" t="n"/>
      <c r="CY1383" s="308" t="n"/>
      <c r="CZ1383" s="308" t="n"/>
      <c r="DA1383" s="308" t="n"/>
    </row>
    <row r="1384" ht="21" customHeight="1" s="590">
      <c r="A1384" s="421" t="n"/>
      <c r="B1384" s="270" t="n"/>
      <c r="C1384" s="266" t="n"/>
      <c r="D1384" s="267" t="inlineStr"/>
      <c r="E1384" s="267" t="inlineStr"/>
      <c r="F1384" s="268" t="inlineStr"/>
      <c r="G1384" s="421" t="n"/>
      <c r="H1384" s="269" t="n"/>
      <c r="I1384" s="421" t="n"/>
      <c r="J1384" s="421" t="n"/>
      <c r="K1384" s="421" t="n"/>
      <c r="L1384" s="421" t="n"/>
      <c r="M1384" s="421" t="n"/>
      <c r="N1384" s="421" t="n"/>
      <c r="O1384" s="421" t="n"/>
      <c r="P1384" s="421" t="n"/>
      <c r="Q1384" s="421" t="n"/>
      <c r="R1384" s="270" t="n"/>
      <c r="S1384" s="421" t="n"/>
      <c r="T1384" s="421" t="n"/>
      <c r="U1384" s="421" t="n"/>
      <c r="V1384" s="421" t="n"/>
      <c r="W1384" s="421" t="n"/>
      <c r="X1384" s="421" t="n"/>
      <c r="Y1384" s="421" t="n"/>
      <c r="Z1384" s="421" t="n"/>
      <c r="AA1384" s="421" t="n"/>
      <c r="AB1384" s="421" t="n"/>
      <c r="AC1384" s="421" t="n"/>
      <c r="AD1384" s="421" t="n"/>
      <c r="AE1384" s="421" t="n"/>
      <c r="AF1384" s="421" t="n"/>
      <c r="AG1384" s="421" t="n"/>
      <c r="AH1384" s="421" t="n"/>
      <c r="AI1384" s="421" t="n"/>
      <c r="AJ1384" s="297" t="n"/>
      <c r="AK1384" s="297" t="n"/>
      <c r="AL1384" s="284" t="n"/>
      <c r="AM1384" s="297" t="n"/>
      <c r="AN1384" s="285" t="n"/>
      <c r="AO1384" s="297" t="n"/>
      <c r="AP1384" s="297" t="n"/>
      <c r="AQ1384" s="297" t="n"/>
      <c r="AR1384" s="297" t="n"/>
      <c r="AS1384" s="297" t="n"/>
      <c r="AT1384" s="285" t="inlineStr">
        <is>
          <t>0</t>
        </is>
      </c>
      <c r="AU1384" s="297" t="inlineStr">
        <is>
          <t>0</t>
        </is>
      </c>
      <c r="AV1384" s="297" t="inlineStr">
        <is>
          <t>0</t>
        </is>
      </c>
      <c r="AW1384" s="297" t="inlineStr">
        <is>
          <t>0</t>
        </is>
      </c>
      <c r="AX1384" s="297" t="inlineStr">
        <is>
          <t>0</t>
        </is>
      </c>
      <c r="AY1384" s="286" t="inlineStr">
        <is>
          <t>0</t>
        </is>
      </c>
      <c r="AZ1384" s="286" t="inlineStr">
        <is>
          <t>0</t>
        </is>
      </c>
      <c r="BA1384" s="287" t="inlineStr">
        <is>
          <t>0</t>
        </is>
      </c>
      <c r="BB1384" s="286" t="inlineStr">
        <is>
          <t>0</t>
        </is>
      </c>
      <c r="BC1384" s="286" t="inlineStr">
        <is>
          <t>0</t>
        </is>
      </c>
      <c r="BD1384" s="286" t="inlineStr">
        <is>
          <t>0</t>
        </is>
      </c>
      <c r="BE1384" s="286" t="inlineStr">
        <is>
          <t>0</t>
        </is>
      </c>
      <c r="BF1384" s="286" t="inlineStr">
        <is>
          <t>0</t>
        </is>
      </c>
      <c r="BG1384" s="286" t="inlineStr">
        <is>
          <t>0</t>
        </is>
      </c>
      <c r="BH1384" s="297" t="inlineStr">
        <is>
          <t>0</t>
        </is>
      </c>
      <c r="BI1384" s="297" t="inlineStr">
        <is>
          <t>0</t>
        </is>
      </c>
      <c r="BJ1384" s="297" t="inlineStr">
        <is>
          <t>0</t>
        </is>
      </c>
      <c r="BK1384" s="297" t="inlineStr">
        <is>
          <t>0</t>
        </is>
      </c>
      <c r="BL1384" s="297" t="inlineStr">
        <is>
          <t>0</t>
        </is>
      </c>
      <c r="BM1384" s="297" t="inlineStr">
        <is>
          <t>0</t>
        </is>
      </c>
      <c r="BN1384" s="297" t="inlineStr">
        <is>
          <t>0</t>
        </is>
      </c>
      <c r="BO1384" s="285" t="inlineStr">
        <is>
          <t>0</t>
        </is>
      </c>
      <c r="BP1384" s="297" t="inlineStr">
        <is>
          <t>0</t>
        </is>
      </c>
      <c r="BQ1384" s="297" t="inlineStr">
        <is>
          <t>0</t>
        </is>
      </c>
      <c r="BR1384" s="297" t="inlineStr">
        <is>
          <t>0</t>
        </is>
      </c>
      <c r="BS1384" s="297" t="inlineStr">
        <is>
          <t>0</t>
        </is>
      </c>
      <c r="BT1384" s="297" t="inlineStr">
        <is>
          <t>0</t>
        </is>
      </c>
      <c r="BU1384" s="297" t="inlineStr">
        <is>
          <t>0</t>
        </is>
      </c>
      <c r="BV1384" s="297" t="inlineStr">
        <is>
          <t>0</t>
        </is>
      </c>
      <c r="BW1384" s="288" t="inlineStr">
        <is>
          <t>0</t>
        </is>
      </c>
      <c r="BX1384" s="276">
        <f>SUM(IF(COUNTIF(#REF!, "*1.*"), 2, 0), IF(COUNTIF(#REF!, "*2.*"), 2, 0), IF(COUNTIF(#REF!, "*3.*"), 2, 0), IF(COUNTIF(#REF!, "*4.*"), 2, 0), IF(COUNTIF(#REF!, "*5.*"), 2, 0), IF(COUNTIF(#REF!, "*6.*"), 2, 0))</f>
        <v/>
      </c>
      <c r="BY1384" s="277">
        <f t="array" ref="BY1384">SUM(VALUE(AT1384),VALUE(AU1384),VALUE(AV1384),VALUE(AW1384),VALUE(AX1384),VALUE(AY1384),VALUE(AZ1384),VALUE(BB1384),VALUE(BC1384),VALUE(BD1384),VALUE(BE1384),VALUE(BF1384),VALUE(BG1384),VALUE(BH1384),VALUE(BI1384),VALUE(BJ1384),VALUE(BK1384),VALUE(BL1384),VALUE(BM1384),VALUE(BN1384),VALUE(BO1384),VALUE(BP1384),VALUE(BQ1384),VALUE(BR1384),VALUE(BS1384),VALUE(BT1384),VALUE(BU1384),VALUE(BV1384),VALUE(BW1384))</f>
        <v/>
      </c>
      <c r="BZ1384" s="307" t="n"/>
      <c r="CA1384" s="307" t="n"/>
      <c r="CB1384" s="307" t="n"/>
      <c r="CC1384" s="307" t="n"/>
      <c r="CD1384" s="307" t="n"/>
      <c r="CE1384" s="307" t="n"/>
      <c r="CF1384" s="307" t="n"/>
      <c r="CG1384" s="307" t="n"/>
      <c r="CH1384" s="307" t="n"/>
      <c r="CI1384" s="307" t="n"/>
      <c r="CJ1384" s="307" t="n"/>
      <c r="CK1384" s="307" t="n"/>
      <c r="CL1384" s="307" t="n"/>
      <c r="CM1384" s="307" t="n"/>
      <c r="CN1384" s="307" t="n"/>
      <c r="CO1384" s="307" t="n"/>
      <c r="CP1384" s="307" t="n"/>
      <c r="CQ1384" s="307" t="n"/>
      <c r="CR1384" s="279" t="inlineStr"/>
      <c r="CS1384" s="280">
        <f>AVERAGE(Value(BY1384),value(CR1384))</f>
        <v/>
      </c>
      <c r="CT1384" s="421">
        <f>(IF(OR(MediaScorecard!BG1871="x", MediaScorecard!BH1871="x",MediaScorecard!BI1871="x",MediaScorecard!BJ1871="x",MediaScorecard!BK1871="x"),1, 2))</f>
        <v/>
      </c>
      <c r="CU1384" s="308" t="n"/>
      <c r="CV1384" s="308" t="n"/>
      <c r="CW1384" s="308" t="n"/>
      <c r="CX1384" s="309" t="n"/>
      <c r="CY1384" s="308" t="n"/>
      <c r="CZ1384" s="308" t="n"/>
      <c r="DA1384" s="308" t="n"/>
    </row>
    <row r="1385" ht="21" customHeight="1" s="590">
      <c r="A1385" s="421" t="n"/>
      <c r="B1385" s="270" t="n"/>
      <c r="C1385" s="266" t="n"/>
      <c r="D1385" s="267" t="inlineStr"/>
      <c r="E1385" s="267" t="inlineStr"/>
      <c r="F1385" s="268" t="inlineStr"/>
      <c r="G1385" s="421" t="n"/>
      <c r="H1385" s="269" t="n"/>
      <c r="I1385" s="421" t="n"/>
      <c r="J1385" s="421" t="n"/>
      <c r="K1385" s="421" t="n"/>
      <c r="L1385" s="421" t="n"/>
      <c r="M1385" s="421" t="n"/>
      <c r="N1385" s="421" t="n"/>
      <c r="O1385" s="421" t="n"/>
      <c r="P1385" s="421" t="n"/>
      <c r="Q1385" s="421" t="n"/>
      <c r="R1385" s="270" t="n"/>
      <c r="S1385" s="421" t="n"/>
      <c r="T1385" s="421" t="n"/>
      <c r="U1385" s="421" t="n"/>
      <c r="V1385" s="421" t="n"/>
      <c r="W1385" s="421" t="n"/>
      <c r="X1385" s="421" t="n"/>
      <c r="Y1385" s="421" t="n"/>
      <c r="Z1385" s="421" t="n"/>
      <c r="AA1385" s="421" t="n"/>
      <c r="AB1385" s="421" t="n"/>
      <c r="AC1385" s="421" t="n"/>
      <c r="AD1385" s="421" t="n"/>
      <c r="AE1385" s="421" t="n"/>
      <c r="AF1385" s="421" t="n"/>
      <c r="AG1385" s="421" t="n"/>
      <c r="AH1385" s="421" t="n"/>
      <c r="AI1385" s="421" t="n"/>
      <c r="AJ1385" s="297" t="n"/>
      <c r="AK1385" s="297" t="n"/>
      <c r="AL1385" s="284" t="n"/>
      <c r="AM1385" s="297" t="n"/>
      <c r="AN1385" s="285" t="n"/>
      <c r="AO1385" s="297" t="n"/>
      <c r="AP1385" s="297" t="n"/>
      <c r="AQ1385" s="297" t="n"/>
      <c r="AR1385" s="297" t="n"/>
      <c r="AS1385" s="297" t="n"/>
      <c r="AT1385" s="285" t="inlineStr">
        <is>
          <t>0</t>
        </is>
      </c>
      <c r="AU1385" s="297" t="inlineStr">
        <is>
          <t>0</t>
        </is>
      </c>
      <c r="AV1385" s="297" t="inlineStr">
        <is>
          <t>0</t>
        </is>
      </c>
      <c r="AW1385" s="297" t="inlineStr">
        <is>
          <t>0</t>
        </is>
      </c>
      <c r="AX1385" s="297" t="inlineStr">
        <is>
          <t>0</t>
        </is>
      </c>
      <c r="AY1385" s="286" t="inlineStr">
        <is>
          <t>0</t>
        </is>
      </c>
      <c r="AZ1385" s="286" t="inlineStr">
        <is>
          <t>0</t>
        </is>
      </c>
      <c r="BA1385" s="287" t="inlineStr">
        <is>
          <t>0</t>
        </is>
      </c>
      <c r="BB1385" s="286" t="inlineStr">
        <is>
          <t>0</t>
        </is>
      </c>
      <c r="BC1385" s="286" t="inlineStr">
        <is>
          <t>0</t>
        </is>
      </c>
      <c r="BD1385" s="286" t="inlineStr">
        <is>
          <t>0</t>
        </is>
      </c>
      <c r="BE1385" s="286" t="inlineStr">
        <is>
          <t>0</t>
        </is>
      </c>
      <c r="BF1385" s="286" t="inlineStr">
        <is>
          <t>0</t>
        </is>
      </c>
      <c r="BG1385" s="286" t="inlineStr">
        <is>
          <t>0</t>
        </is>
      </c>
      <c r="BH1385" s="297" t="inlineStr">
        <is>
          <t>0</t>
        </is>
      </c>
      <c r="BI1385" s="297" t="inlineStr">
        <is>
          <t>0</t>
        </is>
      </c>
      <c r="BJ1385" s="297" t="inlineStr">
        <is>
          <t>0</t>
        </is>
      </c>
      <c r="BK1385" s="297" t="inlineStr">
        <is>
          <t>0</t>
        </is>
      </c>
      <c r="BL1385" s="297" t="inlineStr">
        <is>
          <t>0</t>
        </is>
      </c>
      <c r="BM1385" s="297" t="inlineStr">
        <is>
          <t>0</t>
        </is>
      </c>
      <c r="BN1385" s="297" t="inlineStr">
        <is>
          <t>0</t>
        </is>
      </c>
      <c r="BO1385" s="285" t="inlineStr">
        <is>
          <t>0</t>
        </is>
      </c>
      <c r="BP1385" s="297" t="inlineStr">
        <is>
          <t>0</t>
        </is>
      </c>
      <c r="BQ1385" s="297" t="inlineStr">
        <is>
          <t>0</t>
        </is>
      </c>
      <c r="BR1385" s="297" t="inlineStr">
        <is>
          <t>0</t>
        </is>
      </c>
      <c r="BS1385" s="297" t="inlineStr">
        <is>
          <t>0</t>
        </is>
      </c>
      <c r="BT1385" s="297" t="inlineStr">
        <is>
          <t>0</t>
        </is>
      </c>
      <c r="BU1385" s="297" t="inlineStr">
        <is>
          <t>0</t>
        </is>
      </c>
      <c r="BV1385" s="297" t="inlineStr">
        <is>
          <t>0</t>
        </is>
      </c>
      <c r="BW1385" s="288" t="inlineStr">
        <is>
          <t>0</t>
        </is>
      </c>
      <c r="BX1385" s="276">
        <f>SUM(IF(COUNTIF(#REF!, "*1.*"), 2, 0), IF(COUNTIF(#REF!, "*2.*"), 2, 0), IF(COUNTIF(#REF!, "*3.*"), 2, 0), IF(COUNTIF(#REF!, "*4.*"), 2, 0), IF(COUNTIF(#REF!, "*5.*"), 2, 0), IF(COUNTIF(#REF!, "*6.*"), 2, 0))</f>
        <v/>
      </c>
      <c r="BY1385" s="277">
        <f t="array" ref="BY1385">SUM(VALUE(AT1385),VALUE(AU1385),VALUE(AV1385),VALUE(AW1385),VALUE(AX1385),VALUE(AY1385),VALUE(AZ1385),VALUE(BB1385),VALUE(BC1385),VALUE(BD1385),VALUE(BE1385),VALUE(BF1385),VALUE(BG1385),VALUE(BH1385),VALUE(BI1385),VALUE(BJ1385),VALUE(BK1385),VALUE(BL1385),VALUE(BM1385),VALUE(BN1385),VALUE(BO1385),VALUE(BP1385),VALUE(BQ1385),VALUE(BR1385),VALUE(BS1385),VALUE(BT1385),VALUE(BU1385),VALUE(BV1385),VALUE(BW1385))</f>
        <v/>
      </c>
      <c r="BZ1385" s="307" t="n"/>
      <c r="CA1385" s="307" t="n"/>
      <c r="CB1385" s="307" t="n"/>
      <c r="CC1385" s="307" t="n"/>
      <c r="CD1385" s="307" t="n"/>
      <c r="CE1385" s="307" t="n"/>
      <c r="CF1385" s="307" t="n"/>
      <c r="CG1385" s="307" t="n"/>
      <c r="CH1385" s="307" t="n"/>
      <c r="CI1385" s="307" t="n"/>
      <c r="CJ1385" s="307" t="n"/>
      <c r="CK1385" s="307" t="n"/>
      <c r="CL1385" s="307" t="n"/>
      <c r="CM1385" s="307" t="n"/>
      <c r="CN1385" s="307" t="n"/>
      <c r="CO1385" s="307" t="n"/>
      <c r="CP1385" s="307" t="n"/>
      <c r="CQ1385" s="307" t="n"/>
      <c r="CR1385" s="279" t="inlineStr"/>
      <c r="CS1385" s="280">
        <f>AVERAGE(Value(BY1385),value(CR1385))</f>
        <v/>
      </c>
      <c r="CT1385" s="421">
        <f>(IF(OR(MediaScorecard!BG1872="x", MediaScorecard!BH1872="x",MediaScorecard!BI1872="x",MediaScorecard!BJ1872="x",MediaScorecard!BK1872="x"),1, 2))</f>
        <v/>
      </c>
      <c r="CU1385" s="308" t="n"/>
      <c r="CV1385" s="308" t="n"/>
      <c r="CW1385" s="308" t="n"/>
      <c r="CX1385" s="309" t="n"/>
      <c r="CY1385" s="308" t="n"/>
      <c r="CZ1385" s="308" t="n"/>
      <c r="DA1385" s="308" t="n"/>
    </row>
    <row r="1386" ht="21" customHeight="1" s="590">
      <c r="A1386" s="421" t="n"/>
      <c r="B1386" s="270" t="n"/>
      <c r="C1386" s="266" t="n"/>
      <c r="D1386" s="267" t="inlineStr"/>
      <c r="E1386" s="267" t="inlineStr"/>
      <c r="F1386" s="268" t="inlineStr"/>
      <c r="G1386" s="421" t="n"/>
      <c r="H1386" s="269" t="n"/>
      <c r="I1386" s="421" t="n"/>
      <c r="J1386" s="421" t="n"/>
      <c r="K1386" s="421" t="n"/>
      <c r="L1386" s="421" t="n"/>
      <c r="M1386" s="421" t="n"/>
      <c r="N1386" s="421" t="n"/>
      <c r="O1386" s="421" t="n"/>
      <c r="P1386" s="421" t="n"/>
      <c r="Q1386" s="421" t="n"/>
      <c r="R1386" s="270" t="n"/>
      <c r="S1386" s="421" t="n"/>
      <c r="T1386" s="421" t="n"/>
      <c r="U1386" s="421" t="n"/>
      <c r="V1386" s="421" t="n"/>
      <c r="W1386" s="421" t="n"/>
      <c r="X1386" s="421" t="n"/>
      <c r="Y1386" s="421" t="n"/>
      <c r="Z1386" s="421" t="n"/>
      <c r="AA1386" s="421" t="n"/>
      <c r="AB1386" s="421" t="n"/>
      <c r="AC1386" s="421" t="n"/>
      <c r="AD1386" s="421" t="n"/>
      <c r="AE1386" s="421" t="n"/>
      <c r="AF1386" s="421" t="n"/>
      <c r="AG1386" s="421" t="n"/>
      <c r="AH1386" s="421" t="n"/>
      <c r="AI1386" s="421" t="n"/>
      <c r="AJ1386" s="297" t="n"/>
      <c r="AK1386" s="297" t="n"/>
      <c r="AL1386" s="284" t="n"/>
      <c r="AM1386" s="297" t="n"/>
      <c r="AN1386" s="285" t="n"/>
      <c r="AO1386" s="297" t="n"/>
      <c r="AP1386" s="297" t="n"/>
      <c r="AQ1386" s="297" t="n"/>
      <c r="AR1386" s="297" t="n"/>
      <c r="AS1386" s="297" t="n"/>
      <c r="AT1386" s="285" t="inlineStr">
        <is>
          <t>0</t>
        </is>
      </c>
      <c r="AU1386" s="297" t="inlineStr">
        <is>
          <t>0</t>
        </is>
      </c>
      <c r="AV1386" s="297" t="inlineStr">
        <is>
          <t>0</t>
        </is>
      </c>
      <c r="AW1386" s="297" t="inlineStr">
        <is>
          <t>0</t>
        </is>
      </c>
      <c r="AX1386" s="297" t="inlineStr">
        <is>
          <t>0</t>
        </is>
      </c>
      <c r="AY1386" s="286" t="inlineStr">
        <is>
          <t>0</t>
        </is>
      </c>
      <c r="AZ1386" s="286" t="inlineStr">
        <is>
          <t>0</t>
        </is>
      </c>
      <c r="BA1386" s="287" t="inlineStr">
        <is>
          <t>0</t>
        </is>
      </c>
      <c r="BB1386" s="286" t="inlineStr">
        <is>
          <t>0</t>
        </is>
      </c>
      <c r="BC1386" s="286" t="inlineStr">
        <is>
          <t>0</t>
        </is>
      </c>
      <c r="BD1386" s="286" t="inlineStr">
        <is>
          <t>0</t>
        </is>
      </c>
      <c r="BE1386" s="286" t="inlineStr">
        <is>
          <t>0</t>
        </is>
      </c>
      <c r="BF1386" s="286" t="inlineStr">
        <is>
          <t>0</t>
        </is>
      </c>
      <c r="BG1386" s="286" t="inlineStr">
        <is>
          <t>0</t>
        </is>
      </c>
      <c r="BH1386" s="297" t="inlineStr">
        <is>
          <t>0</t>
        </is>
      </c>
      <c r="BI1386" s="297" t="inlineStr">
        <is>
          <t>0</t>
        </is>
      </c>
      <c r="BJ1386" s="297" t="inlineStr">
        <is>
          <t>0</t>
        </is>
      </c>
      <c r="BK1386" s="297" t="inlineStr">
        <is>
          <t>0</t>
        </is>
      </c>
      <c r="BL1386" s="297" t="inlineStr">
        <is>
          <t>0</t>
        </is>
      </c>
      <c r="BM1386" s="297" t="inlineStr">
        <is>
          <t>0</t>
        </is>
      </c>
      <c r="BN1386" s="297" t="inlineStr">
        <is>
          <t>0</t>
        </is>
      </c>
      <c r="BO1386" s="285" t="inlineStr">
        <is>
          <t>0</t>
        </is>
      </c>
      <c r="BP1386" s="297" t="inlineStr">
        <is>
          <t>0</t>
        </is>
      </c>
      <c r="BQ1386" s="297" t="inlineStr">
        <is>
          <t>0</t>
        </is>
      </c>
      <c r="BR1386" s="297" t="inlineStr">
        <is>
          <t>0</t>
        </is>
      </c>
      <c r="BS1386" s="297" t="inlineStr">
        <is>
          <t>0</t>
        </is>
      </c>
      <c r="BT1386" s="297" t="inlineStr">
        <is>
          <t>0</t>
        </is>
      </c>
      <c r="BU1386" s="297" t="inlineStr">
        <is>
          <t>0</t>
        </is>
      </c>
      <c r="BV1386" s="297" t="inlineStr">
        <is>
          <t>0</t>
        </is>
      </c>
      <c r="BW1386" s="288" t="inlineStr">
        <is>
          <t>0</t>
        </is>
      </c>
      <c r="BX1386" s="276">
        <f>SUM(IF(COUNTIF(#REF!, "*1.*"), 2, 0), IF(COUNTIF(#REF!, "*2.*"), 2, 0), IF(COUNTIF(#REF!, "*3.*"), 2, 0), IF(COUNTIF(#REF!, "*4.*"), 2, 0), IF(COUNTIF(#REF!, "*5.*"), 2, 0), IF(COUNTIF(#REF!, "*6.*"), 2, 0))</f>
        <v/>
      </c>
      <c r="BY1386" s="277">
        <f t="array" ref="BY1386">SUM(VALUE(AT1386),VALUE(AU1386),VALUE(AV1386),VALUE(AW1386),VALUE(AX1386),VALUE(AY1386),VALUE(AZ1386),VALUE(BB1386),VALUE(BC1386),VALUE(BD1386),VALUE(BE1386),VALUE(BF1386),VALUE(BG1386),VALUE(BH1386),VALUE(BI1386),VALUE(BJ1386),VALUE(BK1386),VALUE(BL1386),VALUE(BM1386),VALUE(BN1386),VALUE(BO1386),VALUE(BP1386),VALUE(BQ1386),VALUE(BR1386),VALUE(BS1386),VALUE(BT1386),VALUE(BU1386),VALUE(BV1386),VALUE(BW1386))</f>
        <v/>
      </c>
      <c r="BZ1386" s="307" t="n"/>
      <c r="CA1386" s="307" t="n"/>
      <c r="CB1386" s="307" t="n"/>
      <c r="CC1386" s="307" t="n"/>
      <c r="CD1386" s="307" t="n"/>
      <c r="CE1386" s="307" t="n"/>
      <c r="CF1386" s="307" t="n"/>
      <c r="CG1386" s="307" t="n"/>
      <c r="CH1386" s="307" t="n"/>
      <c r="CI1386" s="307" t="n"/>
      <c r="CJ1386" s="307" t="n"/>
      <c r="CK1386" s="307" t="n"/>
      <c r="CL1386" s="307" t="n"/>
      <c r="CM1386" s="307" t="n"/>
      <c r="CN1386" s="307" t="n"/>
      <c r="CO1386" s="307" t="n"/>
      <c r="CP1386" s="307" t="n"/>
      <c r="CQ1386" s="307" t="n"/>
      <c r="CR1386" s="279" t="inlineStr"/>
      <c r="CS1386" s="280">
        <f>AVERAGE(Value(BY1386),value(CR1386))</f>
        <v/>
      </c>
      <c r="CT1386" s="421">
        <f>(IF(OR(MediaScorecard!BG1873="x", MediaScorecard!BH1873="x",MediaScorecard!BI1873="x",MediaScorecard!BJ1873="x",MediaScorecard!BK1873="x"),1, 2))</f>
        <v/>
      </c>
      <c r="CU1386" s="308" t="n"/>
      <c r="CV1386" s="308" t="n"/>
      <c r="CW1386" s="308" t="n"/>
      <c r="CX1386" s="309" t="n"/>
      <c r="CY1386" s="308" t="n"/>
      <c r="CZ1386" s="308" t="n"/>
      <c r="DA1386" s="308" t="n"/>
    </row>
    <row r="1387" ht="21" customHeight="1" s="590">
      <c r="A1387" s="421" t="n"/>
      <c r="B1387" s="270" t="n"/>
      <c r="C1387" s="266" t="n"/>
      <c r="D1387" s="267" t="inlineStr"/>
      <c r="E1387" s="267" t="inlineStr"/>
      <c r="F1387" s="268" t="inlineStr"/>
      <c r="G1387" s="421" t="n"/>
      <c r="H1387" s="269" t="n"/>
      <c r="I1387" s="421" t="n"/>
      <c r="J1387" s="421" t="n"/>
      <c r="K1387" s="421" t="n"/>
      <c r="L1387" s="421" t="n"/>
      <c r="M1387" s="421" t="n"/>
      <c r="N1387" s="421" t="n"/>
      <c r="O1387" s="421" t="n"/>
      <c r="P1387" s="421" t="n"/>
      <c r="Q1387" s="421" t="n"/>
      <c r="R1387" s="270" t="n"/>
      <c r="S1387" s="421" t="n"/>
      <c r="T1387" s="421" t="n"/>
      <c r="U1387" s="421" t="n"/>
      <c r="V1387" s="421" t="n"/>
      <c r="W1387" s="421" t="n"/>
      <c r="X1387" s="421" t="n"/>
      <c r="Y1387" s="421" t="n"/>
      <c r="Z1387" s="421" t="n"/>
      <c r="AA1387" s="421" t="n"/>
      <c r="AB1387" s="421" t="n"/>
      <c r="AC1387" s="421" t="n"/>
      <c r="AD1387" s="421" t="n"/>
      <c r="AE1387" s="421" t="n"/>
      <c r="AF1387" s="421" t="n"/>
      <c r="AG1387" s="421" t="n"/>
      <c r="AH1387" s="421" t="n"/>
      <c r="AI1387" s="421" t="n"/>
      <c r="AJ1387" s="297" t="n"/>
      <c r="AK1387" s="297" t="n"/>
      <c r="AL1387" s="284" t="n"/>
      <c r="AM1387" s="297" t="n"/>
      <c r="AN1387" s="285" t="n"/>
      <c r="AO1387" s="297" t="n"/>
      <c r="AP1387" s="297" t="n"/>
      <c r="AQ1387" s="297" t="n"/>
      <c r="AR1387" s="297" t="n"/>
      <c r="AS1387" s="297" t="n"/>
      <c r="AT1387" s="285" t="inlineStr">
        <is>
          <t>0</t>
        </is>
      </c>
      <c r="AU1387" s="297" t="inlineStr">
        <is>
          <t>0</t>
        </is>
      </c>
      <c r="AV1387" s="297" t="inlineStr">
        <is>
          <t>0</t>
        </is>
      </c>
      <c r="AW1387" s="297" t="inlineStr">
        <is>
          <t>0</t>
        </is>
      </c>
      <c r="AX1387" s="297" t="inlineStr">
        <is>
          <t>0</t>
        </is>
      </c>
      <c r="AY1387" s="286" t="inlineStr">
        <is>
          <t>0</t>
        </is>
      </c>
      <c r="AZ1387" s="286" t="inlineStr">
        <is>
          <t>0</t>
        </is>
      </c>
      <c r="BA1387" s="287" t="inlineStr">
        <is>
          <t>0</t>
        </is>
      </c>
      <c r="BB1387" s="286" t="inlineStr">
        <is>
          <t>0</t>
        </is>
      </c>
      <c r="BC1387" s="286" t="inlineStr">
        <is>
          <t>0</t>
        </is>
      </c>
      <c r="BD1387" s="286" t="inlineStr">
        <is>
          <t>0</t>
        </is>
      </c>
      <c r="BE1387" s="286" t="inlineStr">
        <is>
          <t>0</t>
        </is>
      </c>
      <c r="BF1387" s="286" t="inlineStr">
        <is>
          <t>0</t>
        </is>
      </c>
      <c r="BG1387" s="286" t="inlineStr">
        <is>
          <t>0</t>
        </is>
      </c>
      <c r="BH1387" s="297" t="inlineStr">
        <is>
          <t>0</t>
        </is>
      </c>
      <c r="BI1387" s="297" t="inlineStr">
        <is>
          <t>0</t>
        </is>
      </c>
      <c r="BJ1387" s="297" t="inlineStr">
        <is>
          <t>0</t>
        </is>
      </c>
      <c r="BK1387" s="297" t="inlineStr">
        <is>
          <t>0</t>
        </is>
      </c>
      <c r="BL1387" s="297" t="inlineStr">
        <is>
          <t>0</t>
        </is>
      </c>
      <c r="BM1387" s="297" t="inlineStr">
        <is>
          <t>0</t>
        </is>
      </c>
      <c r="BN1387" s="297" t="inlineStr">
        <is>
          <t>0</t>
        </is>
      </c>
      <c r="BO1387" s="285" t="inlineStr">
        <is>
          <t>0</t>
        </is>
      </c>
      <c r="BP1387" s="297" t="inlineStr">
        <is>
          <t>0</t>
        </is>
      </c>
      <c r="BQ1387" s="297" t="inlineStr">
        <is>
          <t>0</t>
        </is>
      </c>
      <c r="BR1387" s="297" t="inlineStr">
        <is>
          <t>0</t>
        </is>
      </c>
      <c r="BS1387" s="297" t="inlineStr">
        <is>
          <t>0</t>
        </is>
      </c>
      <c r="BT1387" s="297" t="inlineStr">
        <is>
          <t>0</t>
        </is>
      </c>
      <c r="BU1387" s="297" t="inlineStr">
        <is>
          <t>0</t>
        </is>
      </c>
      <c r="BV1387" s="297" t="inlineStr">
        <is>
          <t>0</t>
        </is>
      </c>
      <c r="BW1387" s="288" t="inlineStr">
        <is>
          <t>0</t>
        </is>
      </c>
      <c r="BX1387" s="276">
        <f>SUM(IF(COUNTIF(#REF!, "*1.*"), 2, 0), IF(COUNTIF(#REF!, "*2.*"), 2, 0), IF(COUNTIF(#REF!, "*3.*"), 2, 0), IF(COUNTIF(#REF!, "*4.*"), 2, 0), IF(COUNTIF(#REF!, "*5.*"), 2, 0), IF(COUNTIF(#REF!, "*6.*"), 2, 0))</f>
        <v/>
      </c>
      <c r="BY1387" s="277">
        <f t="array" ref="BY1387">SUM(VALUE(AT1387),VALUE(AU1387),VALUE(AV1387),VALUE(AW1387),VALUE(AX1387),VALUE(AY1387),VALUE(AZ1387),VALUE(BB1387),VALUE(BC1387),VALUE(BD1387),VALUE(BE1387),VALUE(BF1387),VALUE(BG1387),VALUE(BH1387),VALUE(BI1387),VALUE(BJ1387),VALUE(BK1387),VALUE(BL1387),VALUE(BM1387),VALUE(BN1387),VALUE(BO1387),VALUE(BP1387),VALUE(BQ1387),VALUE(BR1387),VALUE(BS1387),VALUE(BT1387),VALUE(BU1387),VALUE(BV1387),VALUE(BW1387))</f>
        <v/>
      </c>
      <c r="BZ1387" s="307" t="n"/>
      <c r="CA1387" s="307" t="n"/>
      <c r="CB1387" s="307" t="n"/>
      <c r="CC1387" s="307" t="n"/>
      <c r="CD1387" s="307" t="n"/>
      <c r="CE1387" s="307" t="n"/>
      <c r="CF1387" s="307" t="n"/>
      <c r="CG1387" s="307" t="n"/>
      <c r="CH1387" s="307" t="n"/>
      <c r="CI1387" s="307" t="n"/>
      <c r="CJ1387" s="307" t="n"/>
      <c r="CK1387" s="307" t="n"/>
      <c r="CL1387" s="307" t="n"/>
      <c r="CM1387" s="307" t="n"/>
      <c r="CN1387" s="307" t="n"/>
      <c r="CO1387" s="307" t="n"/>
      <c r="CP1387" s="307" t="n"/>
      <c r="CQ1387" s="307" t="n"/>
      <c r="CR1387" s="279" t="inlineStr"/>
      <c r="CS1387" s="280">
        <f>AVERAGE(Value(BY1387),value(CR1387))</f>
        <v/>
      </c>
      <c r="CT1387" s="421">
        <f>(IF(OR(MediaScorecard!BG1874="x", MediaScorecard!BH1874="x",MediaScorecard!BI1874="x",MediaScorecard!BJ1874="x",MediaScorecard!BK1874="x"),1, 2))</f>
        <v/>
      </c>
      <c r="CU1387" s="308" t="n"/>
      <c r="CV1387" s="308" t="n"/>
      <c r="CW1387" s="308" t="n"/>
      <c r="CX1387" s="309" t="n"/>
      <c r="CY1387" s="308" t="n"/>
      <c r="CZ1387" s="308" t="n"/>
      <c r="DA1387" s="308" t="n"/>
    </row>
    <row r="1388" ht="21" customHeight="1" s="590">
      <c r="A1388" s="421" t="n"/>
      <c r="B1388" s="270" t="n"/>
      <c r="C1388" s="266" t="n"/>
      <c r="D1388" s="267" t="inlineStr"/>
      <c r="E1388" s="267" t="inlineStr"/>
      <c r="F1388" s="268" t="inlineStr"/>
      <c r="G1388" s="421" t="n"/>
      <c r="H1388" s="269" t="n"/>
      <c r="I1388" s="421" t="n"/>
      <c r="J1388" s="421" t="n"/>
      <c r="K1388" s="421" t="n"/>
      <c r="L1388" s="421" t="n"/>
      <c r="M1388" s="421" t="n"/>
      <c r="N1388" s="421" t="n"/>
      <c r="O1388" s="421" t="n"/>
      <c r="P1388" s="421" t="n"/>
      <c r="Q1388" s="421" t="n"/>
      <c r="R1388" s="270" t="n"/>
      <c r="S1388" s="421" t="n"/>
      <c r="T1388" s="421" t="n"/>
      <c r="U1388" s="421" t="n"/>
      <c r="V1388" s="421" t="n"/>
      <c r="W1388" s="421" t="n"/>
      <c r="X1388" s="421" t="n"/>
      <c r="Y1388" s="421" t="n"/>
      <c r="Z1388" s="421" t="n"/>
      <c r="AA1388" s="421" t="n"/>
      <c r="AB1388" s="421" t="n"/>
      <c r="AC1388" s="421" t="n"/>
      <c r="AD1388" s="421" t="n"/>
      <c r="AE1388" s="421" t="n"/>
      <c r="AF1388" s="421" t="n"/>
      <c r="AG1388" s="421" t="n"/>
      <c r="AH1388" s="421" t="n"/>
      <c r="AI1388" s="421" t="n"/>
      <c r="AJ1388" s="297" t="n"/>
      <c r="AK1388" s="297" t="n"/>
      <c r="AL1388" s="284" t="n"/>
      <c r="AM1388" s="297" t="n"/>
      <c r="AN1388" s="285" t="n"/>
      <c r="AO1388" s="297" t="n"/>
      <c r="AP1388" s="297" t="n"/>
      <c r="AQ1388" s="297" t="n"/>
      <c r="AR1388" s="297" t="n"/>
      <c r="AS1388" s="297" t="n"/>
      <c r="AT1388" s="285" t="inlineStr">
        <is>
          <t>0</t>
        </is>
      </c>
      <c r="AU1388" s="297" t="inlineStr">
        <is>
          <t>0</t>
        </is>
      </c>
      <c r="AV1388" s="297" t="inlineStr">
        <is>
          <t>0</t>
        </is>
      </c>
      <c r="AW1388" s="297" t="inlineStr">
        <is>
          <t>0</t>
        </is>
      </c>
      <c r="AX1388" s="297" t="inlineStr">
        <is>
          <t>0</t>
        </is>
      </c>
      <c r="AY1388" s="286" t="inlineStr">
        <is>
          <t>0</t>
        </is>
      </c>
      <c r="AZ1388" s="286" t="inlineStr">
        <is>
          <t>0</t>
        </is>
      </c>
      <c r="BA1388" s="287" t="inlineStr">
        <is>
          <t>0</t>
        </is>
      </c>
      <c r="BB1388" s="286" t="inlineStr">
        <is>
          <t>0</t>
        </is>
      </c>
      <c r="BC1388" s="286" t="inlineStr">
        <is>
          <t>0</t>
        </is>
      </c>
      <c r="BD1388" s="286" t="inlineStr">
        <is>
          <t>0</t>
        </is>
      </c>
      <c r="BE1388" s="286" t="inlineStr">
        <is>
          <t>0</t>
        </is>
      </c>
      <c r="BF1388" s="286" t="inlineStr">
        <is>
          <t>0</t>
        </is>
      </c>
      <c r="BG1388" s="286" t="inlineStr">
        <is>
          <t>0</t>
        </is>
      </c>
      <c r="BH1388" s="297" t="inlineStr">
        <is>
          <t>0</t>
        </is>
      </c>
      <c r="BI1388" s="297" t="inlineStr">
        <is>
          <t>0</t>
        </is>
      </c>
      <c r="BJ1388" s="297" t="inlineStr">
        <is>
          <t>0</t>
        </is>
      </c>
      <c r="BK1388" s="297" t="inlineStr">
        <is>
          <t>0</t>
        </is>
      </c>
      <c r="BL1388" s="297" t="inlineStr">
        <is>
          <t>0</t>
        </is>
      </c>
      <c r="BM1388" s="297" t="inlineStr">
        <is>
          <t>0</t>
        </is>
      </c>
      <c r="BN1388" s="297" t="inlineStr">
        <is>
          <t>0</t>
        </is>
      </c>
      <c r="BO1388" s="285" t="inlineStr">
        <is>
          <t>0</t>
        </is>
      </c>
      <c r="BP1388" s="297" t="inlineStr">
        <is>
          <t>0</t>
        </is>
      </c>
      <c r="BQ1388" s="297" t="inlineStr">
        <is>
          <t>0</t>
        </is>
      </c>
      <c r="BR1388" s="297" t="inlineStr">
        <is>
          <t>0</t>
        </is>
      </c>
      <c r="BS1388" s="297" t="inlineStr">
        <is>
          <t>0</t>
        </is>
      </c>
      <c r="BT1388" s="297" t="inlineStr">
        <is>
          <t>0</t>
        </is>
      </c>
      <c r="BU1388" s="297" t="inlineStr">
        <is>
          <t>0</t>
        </is>
      </c>
      <c r="BV1388" s="297" t="inlineStr">
        <is>
          <t>0</t>
        </is>
      </c>
      <c r="BW1388" s="288" t="inlineStr">
        <is>
          <t>0</t>
        </is>
      </c>
      <c r="BX1388" s="276">
        <f>SUM(IF(COUNTIF(#REF!, "*1.*"), 2, 0), IF(COUNTIF(#REF!, "*2.*"), 2, 0), IF(COUNTIF(#REF!, "*3.*"), 2, 0), IF(COUNTIF(#REF!, "*4.*"), 2, 0), IF(COUNTIF(#REF!, "*5.*"), 2, 0), IF(COUNTIF(#REF!, "*6.*"), 2, 0))</f>
        <v/>
      </c>
      <c r="BY1388" s="277">
        <f t="array" ref="BY1388">SUM(VALUE(AT1388),VALUE(AU1388),VALUE(AV1388),VALUE(AW1388),VALUE(AX1388),VALUE(AY1388),VALUE(AZ1388),VALUE(BB1388),VALUE(BC1388),VALUE(BD1388),VALUE(BE1388),VALUE(BF1388),VALUE(BG1388),VALUE(BH1388),VALUE(BI1388),VALUE(BJ1388),VALUE(BK1388),VALUE(BL1388),VALUE(BM1388),VALUE(BN1388),VALUE(BO1388),VALUE(BP1388),VALUE(BQ1388),VALUE(BR1388),VALUE(BS1388),VALUE(BT1388),VALUE(BU1388),VALUE(BV1388),VALUE(BW1388))</f>
        <v/>
      </c>
      <c r="BZ1388" s="307" t="n"/>
      <c r="CA1388" s="307" t="n"/>
      <c r="CB1388" s="307" t="n"/>
      <c r="CC1388" s="307" t="n"/>
      <c r="CD1388" s="307" t="n"/>
      <c r="CE1388" s="307" t="n"/>
      <c r="CF1388" s="307" t="n"/>
      <c r="CG1388" s="307" t="n"/>
      <c r="CH1388" s="307" t="n"/>
      <c r="CI1388" s="307" t="n"/>
      <c r="CJ1388" s="307" t="n"/>
      <c r="CK1388" s="307" t="n"/>
      <c r="CL1388" s="307" t="n"/>
      <c r="CM1388" s="307" t="n"/>
      <c r="CN1388" s="307" t="n"/>
      <c r="CO1388" s="307" t="n"/>
      <c r="CP1388" s="307" t="n"/>
      <c r="CQ1388" s="307" t="n"/>
      <c r="CR1388" s="279" t="inlineStr"/>
      <c r="CS1388" s="280">
        <f>AVERAGE(Value(BY1388),value(CR1388))</f>
        <v/>
      </c>
      <c r="CT1388" s="421">
        <f>(IF(OR(MediaScorecard!BG1875="x", MediaScorecard!BH1875="x",MediaScorecard!BI1875="x",MediaScorecard!BJ1875="x",MediaScorecard!BK1875="x"),1, 2))</f>
        <v/>
      </c>
      <c r="CU1388" s="308" t="n"/>
      <c r="CV1388" s="308" t="n"/>
      <c r="CW1388" s="308" t="n"/>
      <c r="CX1388" s="309" t="n"/>
      <c r="CY1388" s="308" t="n"/>
      <c r="CZ1388" s="308" t="n"/>
      <c r="DA1388" s="308" t="n"/>
    </row>
    <row r="1389" ht="21" customHeight="1" s="590">
      <c r="A1389" s="421" t="n"/>
      <c r="B1389" s="270" t="n"/>
      <c r="C1389" s="266" t="n"/>
      <c r="D1389" s="267" t="inlineStr"/>
      <c r="E1389" s="267" t="inlineStr"/>
      <c r="F1389" s="268" t="inlineStr"/>
      <c r="G1389" s="421" t="n"/>
      <c r="H1389" s="269" t="n"/>
      <c r="I1389" s="421" t="n"/>
      <c r="J1389" s="421" t="n"/>
      <c r="K1389" s="421" t="n"/>
      <c r="L1389" s="421" t="n"/>
      <c r="M1389" s="421" t="n"/>
      <c r="N1389" s="421" t="n"/>
      <c r="O1389" s="421" t="n"/>
      <c r="P1389" s="421" t="n"/>
      <c r="Q1389" s="421" t="n"/>
      <c r="R1389" s="270" t="n"/>
      <c r="S1389" s="421" t="n"/>
      <c r="T1389" s="421" t="n"/>
      <c r="U1389" s="421" t="n"/>
      <c r="V1389" s="421" t="n"/>
      <c r="W1389" s="421" t="n"/>
      <c r="X1389" s="421" t="n"/>
      <c r="Y1389" s="421" t="n"/>
      <c r="Z1389" s="421" t="n"/>
      <c r="AA1389" s="421" t="n"/>
      <c r="AB1389" s="421" t="n"/>
      <c r="AC1389" s="421" t="n"/>
      <c r="AD1389" s="421" t="n"/>
      <c r="AE1389" s="421" t="n"/>
      <c r="AF1389" s="421" t="n"/>
      <c r="AG1389" s="421" t="n"/>
      <c r="AH1389" s="421" t="n"/>
      <c r="AI1389" s="421" t="n"/>
      <c r="AJ1389" s="297" t="n"/>
      <c r="AK1389" s="297" t="n"/>
      <c r="AL1389" s="284" t="n"/>
      <c r="AM1389" s="297" t="n"/>
      <c r="AN1389" s="285" t="n"/>
      <c r="AO1389" s="297" t="n"/>
      <c r="AP1389" s="297" t="n"/>
      <c r="AQ1389" s="297" t="n"/>
      <c r="AR1389" s="297" t="n"/>
      <c r="AS1389" s="297" t="n"/>
      <c r="AT1389" s="285" t="inlineStr">
        <is>
          <t>0</t>
        </is>
      </c>
      <c r="AU1389" s="297" t="inlineStr">
        <is>
          <t>0</t>
        </is>
      </c>
      <c r="AV1389" s="297" t="inlineStr">
        <is>
          <t>0</t>
        </is>
      </c>
      <c r="AW1389" s="297" t="inlineStr">
        <is>
          <t>0</t>
        </is>
      </c>
      <c r="AX1389" s="297" t="inlineStr">
        <is>
          <t>0</t>
        </is>
      </c>
      <c r="AY1389" s="286" t="inlineStr">
        <is>
          <t>0</t>
        </is>
      </c>
      <c r="AZ1389" s="286" t="inlineStr">
        <is>
          <t>0</t>
        </is>
      </c>
      <c r="BA1389" s="287" t="inlineStr">
        <is>
          <t>0</t>
        </is>
      </c>
      <c r="BB1389" s="286" t="inlineStr">
        <is>
          <t>0</t>
        </is>
      </c>
      <c r="BC1389" s="286" t="inlineStr">
        <is>
          <t>0</t>
        </is>
      </c>
      <c r="BD1389" s="286" t="inlineStr">
        <is>
          <t>0</t>
        </is>
      </c>
      <c r="BE1389" s="286" t="inlineStr">
        <is>
          <t>0</t>
        </is>
      </c>
      <c r="BF1389" s="286" t="inlineStr">
        <is>
          <t>0</t>
        </is>
      </c>
      <c r="BG1389" s="286" t="inlineStr">
        <is>
          <t>0</t>
        </is>
      </c>
      <c r="BH1389" s="297" t="inlineStr">
        <is>
          <t>0</t>
        </is>
      </c>
      <c r="BI1389" s="297" t="inlineStr">
        <is>
          <t>0</t>
        </is>
      </c>
      <c r="BJ1389" s="297" t="inlineStr">
        <is>
          <t>0</t>
        </is>
      </c>
      <c r="BK1389" s="297" t="inlineStr">
        <is>
          <t>0</t>
        </is>
      </c>
      <c r="BL1389" s="297" t="inlineStr">
        <is>
          <t>0</t>
        </is>
      </c>
      <c r="BM1389" s="297" t="inlineStr">
        <is>
          <t>0</t>
        </is>
      </c>
      <c r="BN1389" s="297" t="inlineStr">
        <is>
          <t>0</t>
        </is>
      </c>
      <c r="BO1389" s="285" t="inlineStr">
        <is>
          <t>0</t>
        </is>
      </c>
      <c r="BP1389" s="297" t="inlineStr">
        <is>
          <t>0</t>
        </is>
      </c>
      <c r="BQ1389" s="297" t="inlineStr">
        <is>
          <t>0</t>
        </is>
      </c>
      <c r="BR1389" s="297" t="inlineStr">
        <is>
          <t>0</t>
        </is>
      </c>
      <c r="BS1389" s="297" t="inlineStr">
        <is>
          <t>0</t>
        </is>
      </c>
      <c r="BT1389" s="297" t="inlineStr">
        <is>
          <t>0</t>
        </is>
      </c>
      <c r="BU1389" s="297" t="inlineStr">
        <is>
          <t>0</t>
        </is>
      </c>
      <c r="BV1389" s="297" t="inlineStr">
        <is>
          <t>0</t>
        </is>
      </c>
      <c r="BW1389" s="288" t="inlineStr">
        <is>
          <t>0</t>
        </is>
      </c>
      <c r="BX1389" s="276">
        <f>SUM(IF(COUNTIF(#REF!, "*1.*"), 2, 0), IF(COUNTIF(#REF!, "*2.*"), 2, 0), IF(COUNTIF(#REF!, "*3.*"), 2, 0), IF(COUNTIF(#REF!, "*4.*"), 2, 0), IF(COUNTIF(#REF!, "*5.*"), 2, 0), IF(COUNTIF(#REF!, "*6.*"), 2, 0))</f>
        <v/>
      </c>
      <c r="BY1389" s="277">
        <f t="array" ref="BY1389">SUM(VALUE(AT1389),VALUE(AU1389),VALUE(AV1389),VALUE(AW1389),VALUE(AX1389),VALUE(AY1389),VALUE(AZ1389),VALUE(BB1389),VALUE(BC1389),VALUE(BD1389),VALUE(BE1389),VALUE(BF1389),VALUE(BG1389),VALUE(BH1389),VALUE(BI1389),VALUE(BJ1389),VALUE(BK1389),VALUE(BL1389),VALUE(BM1389),VALUE(BN1389),VALUE(BO1389),VALUE(BP1389),VALUE(BQ1389),VALUE(BR1389),VALUE(BS1389),VALUE(BT1389),VALUE(BU1389),VALUE(BV1389),VALUE(BW1389))</f>
        <v/>
      </c>
      <c r="BZ1389" s="307" t="n"/>
      <c r="CA1389" s="307" t="n"/>
      <c r="CB1389" s="307" t="n"/>
      <c r="CC1389" s="307" t="n"/>
      <c r="CD1389" s="307" t="n"/>
      <c r="CE1389" s="307" t="n"/>
      <c r="CF1389" s="307" t="n"/>
      <c r="CG1389" s="307" t="n"/>
      <c r="CH1389" s="307" t="n"/>
      <c r="CI1389" s="307" t="n"/>
      <c r="CJ1389" s="307" t="n"/>
      <c r="CK1389" s="307" t="n"/>
      <c r="CL1389" s="307" t="n"/>
      <c r="CM1389" s="307" t="n"/>
      <c r="CN1389" s="307" t="n"/>
      <c r="CO1389" s="307" t="n"/>
      <c r="CP1389" s="307" t="n"/>
      <c r="CQ1389" s="307" t="n"/>
      <c r="CR1389" s="279" t="inlineStr"/>
      <c r="CS1389" s="280">
        <f>AVERAGE(Value(BY1389),value(CR1389))</f>
        <v/>
      </c>
      <c r="CT1389" s="421">
        <f>(IF(OR(MediaScorecard!BG1876="x", MediaScorecard!BH1876="x",MediaScorecard!BI1876="x",MediaScorecard!BJ1876="x",MediaScorecard!BK1876="x"),1, 2))</f>
        <v/>
      </c>
      <c r="CU1389" s="308" t="n"/>
      <c r="CV1389" s="308" t="n"/>
      <c r="CW1389" s="308" t="n"/>
      <c r="CX1389" s="309" t="n"/>
      <c r="CY1389" s="308" t="n"/>
      <c r="CZ1389" s="308" t="n"/>
      <c r="DA1389" s="308" t="n"/>
    </row>
    <row r="1390" ht="21" customHeight="1" s="590">
      <c r="A1390" s="421" t="n"/>
      <c r="B1390" s="270" t="n"/>
      <c r="C1390" s="266" t="n"/>
      <c r="D1390" s="267" t="inlineStr"/>
      <c r="E1390" s="267" t="inlineStr"/>
      <c r="F1390" s="268" t="inlineStr"/>
      <c r="G1390" s="421" t="n"/>
      <c r="H1390" s="269" t="n"/>
      <c r="I1390" s="421" t="n"/>
      <c r="J1390" s="421" t="n"/>
      <c r="K1390" s="421" t="n"/>
      <c r="L1390" s="421" t="n"/>
      <c r="M1390" s="421" t="n"/>
      <c r="N1390" s="421" t="n"/>
      <c r="O1390" s="421" t="n"/>
      <c r="P1390" s="421" t="n"/>
      <c r="Q1390" s="421" t="n"/>
      <c r="R1390" s="270" t="n"/>
      <c r="S1390" s="421" t="n"/>
      <c r="T1390" s="421" t="n"/>
      <c r="U1390" s="421" t="n"/>
      <c r="V1390" s="421" t="n"/>
      <c r="W1390" s="421" t="n"/>
      <c r="X1390" s="421" t="n"/>
      <c r="Y1390" s="421" t="n"/>
      <c r="Z1390" s="421" t="n"/>
      <c r="AA1390" s="421" t="n"/>
      <c r="AB1390" s="421" t="n"/>
      <c r="AC1390" s="421" t="n"/>
      <c r="AD1390" s="421" t="n"/>
      <c r="AE1390" s="421" t="n"/>
      <c r="AF1390" s="421" t="n"/>
      <c r="AG1390" s="421" t="n"/>
      <c r="AH1390" s="421" t="n"/>
      <c r="AI1390" s="421" t="n"/>
      <c r="AJ1390" s="297" t="n"/>
      <c r="AK1390" s="297" t="n"/>
      <c r="AL1390" s="284" t="n"/>
      <c r="AM1390" s="297" t="n"/>
      <c r="AN1390" s="285" t="n"/>
      <c r="AO1390" s="297" t="n"/>
      <c r="AP1390" s="297" t="n"/>
      <c r="AQ1390" s="297" t="n"/>
      <c r="AR1390" s="297" t="n"/>
      <c r="AS1390" s="297" t="n"/>
      <c r="AT1390" s="285" t="inlineStr">
        <is>
          <t>0</t>
        </is>
      </c>
      <c r="AU1390" s="297" t="inlineStr">
        <is>
          <t>0</t>
        </is>
      </c>
      <c r="AV1390" s="297" t="inlineStr">
        <is>
          <t>0</t>
        </is>
      </c>
      <c r="AW1390" s="297" t="inlineStr">
        <is>
          <t>0</t>
        </is>
      </c>
      <c r="AX1390" s="297" t="inlineStr">
        <is>
          <t>0</t>
        </is>
      </c>
      <c r="AY1390" s="286" t="inlineStr">
        <is>
          <t>0</t>
        </is>
      </c>
      <c r="AZ1390" s="286" t="inlineStr">
        <is>
          <t>0</t>
        </is>
      </c>
      <c r="BA1390" s="287" t="inlineStr">
        <is>
          <t>0</t>
        </is>
      </c>
      <c r="BB1390" s="286" t="inlineStr">
        <is>
          <t>0</t>
        </is>
      </c>
      <c r="BC1390" s="286" t="inlineStr">
        <is>
          <t>0</t>
        </is>
      </c>
      <c r="BD1390" s="286" t="inlineStr">
        <is>
          <t>0</t>
        </is>
      </c>
      <c r="BE1390" s="286" t="inlineStr">
        <is>
          <t>0</t>
        </is>
      </c>
      <c r="BF1390" s="286" t="inlineStr">
        <is>
          <t>0</t>
        </is>
      </c>
      <c r="BG1390" s="286" t="inlineStr">
        <is>
          <t>0</t>
        </is>
      </c>
      <c r="BH1390" s="297" t="inlineStr">
        <is>
          <t>0</t>
        </is>
      </c>
      <c r="BI1390" s="297" t="inlineStr">
        <is>
          <t>0</t>
        </is>
      </c>
      <c r="BJ1390" s="297" t="inlineStr">
        <is>
          <t>0</t>
        </is>
      </c>
      <c r="BK1390" s="297" t="inlineStr">
        <is>
          <t>0</t>
        </is>
      </c>
      <c r="BL1390" s="297" t="inlineStr">
        <is>
          <t>0</t>
        </is>
      </c>
      <c r="BM1390" s="297" t="inlineStr">
        <is>
          <t>0</t>
        </is>
      </c>
      <c r="BN1390" s="297" t="inlineStr">
        <is>
          <t>0</t>
        </is>
      </c>
      <c r="BO1390" s="285" t="inlineStr">
        <is>
          <t>0</t>
        </is>
      </c>
      <c r="BP1390" s="297" t="inlineStr">
        <is>
          <t>0</t>
        </is>
      </c>
      <c r="BQ1390" s="297" t="inlineStr">
        <is>
          <t>0</t>
        </is>
      </c>
      <c r="BR1390" s="297" t="inlineStr">
        <is>
          <t>0</t>
        </is>
      </c>
      <c r="BS1390" s="297" t="inlineStr">
        <is>
          <t>0</t>
        </is>
      </c>
      <c r="BT1390" s="297" t="inlineStr">
        <is>
          <t>0</t>
        </is>
      </c>
      <c r="BU1390" s="297" t="inlineStr">
        <is>
          <t>0</t>
        </is>
      </c>
      <c r="BV1390" s="297" t="inlineStr">
        <is>
          <t>0</t>
        </is>
      </c>
      <c r="BW1390" s="288" t="inlineStr">
        <is>
          <t>0</t>
        </is>
      </c>
      <c r="BX1390" s="276">
        <f>SUM(IF(COUNTIF(#REF!, "*1.*"), 2, 0), IF(COUNTIF(#REF!, "*2.*"), 2, 0), IF(COUNTIF(#REF!, "*3.*"), 2, 0), IF(COUNTIF(#REF!, "*4.*"), 2, 0), IF(COUNTIF(#REF!, "*5.*"), 2, 0), IF(COUNTIF(#REF!, "*6.*"), 2, 0))</f>
        <v/>
      </c>
      <c r="BY1390" s="277">
        <f t="array" ref="BY1390">SUM(VALUE(AT1390),VALUE(AU1390),VALUE(AV1390),VALUE(AW1390),VALUE(AX1390),VALUE(AY1390),VALUE(AZ1390),VALUE(BB1390),VALUE(BC1390),VALUE(BD1390),VALUE(BE1390),VALUE(BF1390),VALUE(BG1390),VALUE(BH1390),VALUE(BI1390),VALUE(BJ1390),VALUE(BK1390),VALUE(BL1390),VALUE(BM1390),VALUE(BN1390),VALUE(BO1390),VALUE(BP1390),VALUE(BQ1390),VALUE(BR1390),VALUE(BS1390),VALUE(BT1390),VALUE(BU1390),VALUE(BV1390),VALUE(BW1390))</f>
        <v/>
      </c>
      <c r="BZ1390" s="307" t="n"/>
      <c r="CA1390" s="307" t="n"/>
      <c r="CB1390" s="307" t="n"/>
      <c r="CC1390" s="307" t="n"/>
      <c r="CD1390" s="307" t="n"/>
      <c r="CE1390" s="307" t="n"/>
      <c r="CF1390" s="307" t="n"/>
      <c r="CG1390" s="307" t="n"/>
      <c r="CH1390" s="307" t="n"/>
      <c r="CI1390" s="307" t="n"/>
      <c r="CJ1390" s="307" t="n"/>
      <c r="CK1390" s="307" t="n"/>
      <c r="CL1390" s="307" t="n"/>
      <c r="CM1390" s="307" t="n"/>
      <c r="CN1390" s="307" t="n"/>
      <c r="CO1390" s="307" t="n"/>
      <c r="CP1390" s="307" t="n"/>
      <c r="CQ1390" s="307" t="n"/>
      <c r="CR1390" s="279" t="inlineStr"/>
      <c r="CS1390" s="280">
        <f>AVERAGE(Value(BY1390),value(CR1390))</f>
        <v/>
      </c>
      <c r="CT1390" s="421">
        <f>(IF(OR(MediaScorecard!BG1877="x", MediaScorecard!BH1877="x",MediaScorecard!BI1877="x",MediaScorecard!BJ1877="x",MediaScorecard!BK1877="x"),1, 2))</f>
        <v/>
      </c>
      <c r="CU1390" s="308" t="n"/>
      <c r="CV1390" s="308" t="n"/>
      <c r="CW1390" s="308" t="n"/>
      <c r="CX1390" s="309" t="n"/>
      <c r="CY1390" s="308" t="n"/>
      <c r="CZ1390" s="308" t="n"/>
      <c r="DA1390" s="308" t="n"/>
    </row>
    <row r="1391" ht="21" customHeight="1" s="590">
      <c r="A1391" s="421" t="n"/>
      <c r="B1391" s="270" t="n"/>
      <c r="C1391" s="266" t="n"/>
      <c r="D1391" s="267" t="inlineStr"/>
      <c r="E1391" s="267" t="inlineStr"/>
      <c r="F1391" s="268" t="inlineStr"/>
      <c r="G1391" s="421" t="n"/>
      <c r="H1391" s="269" t="n"/>
      <c r="I1391" s="421" t="n"/>
      <c r="J1391" s="421" t="n"/>
      <c r="K1391" s="421" t="n"/>
      <c r="L1391" s="421" t="n"/>
      <c r="M1391" s="421" t="n"/>
      <c r="N1391" s="421" t="n"/>
      <c r="O1391" s="421" t="n"/>
      <c r="P1391" s="421" t="n"/>
      <c r="Q1391" s="421" t="n"/>
      <c r="R1391" s="270" t="n"/>
      <c r="S1391" s="421" t="n"/>
      <c r="T1391" s="421" t="n"/>
      <c r="U1391" s="421" t="n"/>
      <c r="V1391" s="421" t="n"/>
      <c r="W1391" s="421" t="n"/>
      <c r="X1391" s="421" t="n"/>
      <c r="Y1391" s="421" t="n"/>
      <c r="Z1391" s="421" t="n"/>
      <c r="AA1391" s="421" t="n"/>
      <c r="AB1391" s="421" t="n"/>
      <c r="AC1391" s="421" t="n"/>
      <c r="AD1391" s="421" t="n"/>
      <c r="AE1391" s="421" t="n"/>
      <c r="AF1391" s="421" t="n"/>
      <c r="AG1391" s="421" t="n"/>
      <c r="AH1391" s="421" t="n"/>
      <c r="AI1391" s="421" t="n"/>
      <c r="AJ1391" s="297" t="n"/>
      <c r="AK1391" s="297" t="n"/>
      <c r="AL1391" s="284" t="n"/>
      <c r="AM1391" s="297" t="n"/>
      <c r="AN1391" s="285" t="n"/>
      <c r="AO1391" s="297" t="n"/>
      <c r="AP1391" s="297" t="n"/>
      <c r="AQ1391" s="297" t="n"/>
      <c r="AR1391" s="297" t="n"/>
      <c r="AS1391" s="297" t="n"/>
      <c r="AT1391" s="285" t="inlineStr">
        <is>
          <t>0</t>
        </is>
      </c>
      <c r="AU1391" s="297" t="inlineStr">
        <is>
          <t>0</t>
        </is>
      </c>
      <c r="AV1391" s="297" t="inlineStr">
        <is>
          <t>0</t>
        </is>
      </c>
      <c r="AW1391" s="297" t="inlineStr">
        <is>
          <t>0</t>
        </is>
      </c>
      <c r="AX1391" s="297" t="inlineStr">
        <is>
          <t>0</t>
        </is>
      </c>
      <c r="AY1391" s="286" t="inlineStr">
        <is>
          <t>0</t>
        </is>
      </c>
      <c r="AZ1391" s="286" t="inlineStr">
        <is>
          <t>0</t>
        </is>
      </c>
      <c r="BA1391" s="287" t="inlineStr">
        <is>
          <t>0</t>
        </is>
      </c>
      <c r="BB1391" s="286" t="inlineStr">
        <is>
          <t>0</t>
        </is>
      </c>
      <c r="BC1391" s="286" t="inlineStr">
        <is>
          <t>0</t>
        </is>
      </c>
      <c r="BD1391" s="286" t="inlineStr">
        <is>
          <t>0</t>
        </is>
      </c>
      <c r="BE1391" s="286" t="inlineStr">
        <is>
          <t>0</t>
        </is>
      </c>
      <c r="BF1391" s="286" t="inlineStr">
        <is>
          <t>0</t>
        </is>
      </c>
      <c r="BG1391" s="286" t="inlineStr">
        <is>
          <t>0</t>
        </is>
      </c>
      <c r="BH1391" s="297" t="inlineStr">
        <is>
          <t>0</t>
        </is>
      </c>
      <c r="BI1391" s="297" t="inlineStr">
        <is>
          <t>0</t>
        </is>
      </c>
      <c r="BJ1391" s="297" t="inlineStr">
        <is>
          <t>0</t>
        </is>
      </c>
      <c r="BK1391" s="297" t="inlineStr">
        <is>
          <t>0</t>
        </is>
      </c>
      <c r="BL1391" s="297" t="inlineStr">
        <is>
          <t>0</t>
        </is>
      </c>
      <c r="BM1391" s="297" t="inlineStr">
        <is>
          <t>0</t>
        </is>
      </c>
      <c r="BN1391" s="297" t="inlineStr">
        <is>
          <t>0</t>
        </is>
      </c>
      <c r="BO1391" s="285" t="inlineStr">
        <is>
          <t>0</t>
        </is>
      </c>
      <c r="BP1391" s="297" t="inlineStr">
        <is>
          <t>0</t>
        </is>
      </c>
      <c r="BQ1391" s="297" t="inlineStr">
        <is>
          <t>0</t>
        </is>
      </c>
      <c r="BR1391" s="297" t="inlineStr">
        <is>
          <t>0</t>
        </is>
      </c>
      <c r="BS1391" s="297" t="inlineStr">
        <is>
          <t>0</t>
        </is>
      </c>
      <c r="BT1391" s="297" t="inlineStr">
        <is>
          <t>0</t>
        </is>
      </c>
      <c r="BU1391" s="297" t="inlineStr">
        <is>
          <t>0</t>
        </is>
      </c>
      <c r="BV1391" s="297" t="inlineStr">
        <is>
          <t>0</t>
        </is>
      </c>
      <c r="BW1391" s="288" t="inlineStr">
        <is>
          <t>0</t>
        </is>
      </c>
      <c r="BX1391" s="276">
        <f>SUM(IF(COUNTIF(#REF!, "*1.*"), 2, 0), IF(COUNTIF(#REF!, "*2.*"), 2, 0), IF(COUNTIF(#REF!, "*3.*"), 2, 0), IF(COUNTIF(#REF!, "*4.*"), 2, 0), IF(COUNTIF(#REF!, "*5.*"), 2, 0), IF(COUNTIF(#REF!, "*6.*"), 2, 0))</f>
        <v/>
      </c>
      <c r="BY1391" s="277">
        <f t="array" ref="BY1391">SUM(VALUE(AT1391),VALUE(AU1391),VALUE(AV1391),VALUE(AW1391),VALUE(AX1391),VALUE(AY1391),VALUE(AZ1391),VALUE(BB1391),VALUE(BC1391),VALUE(BD1391),VALUE(BE1391),VALUE(BF1391),VALUE(BG1391),VALUE(BH1391),VALUE(BI1391),VALUE(BJ1391),VALUE(BK1391),VALUE(BL1391),VALUE(BM1391),VALUE(BN1391),VALUE(BO1391),VALUE(BP1391),VALUE(BQ1391),VALUE(BR1391),VALUE(BS1391),VALUE(BT1391),VALUE(BU1391),VALUE(BV1391),VALUE(BW1391))</f>
        <v/>
      </c>
      <c r="BZ1391" s="307" t="n"/>
      <c r="CA1391" s="307" t="n"/>
      <c r="CB1391" s="307" t="n"/>
      <c r="CC1391" s="307" t="n"/>
      <c r="CD1391" s="307" t="n"/>
      <c r="CE1391" s="307" t="n"/>
      <c r="CF1391" s="307" t="n"/>
      <c r="CG1391" s="307" t="n"/>
      <c r="CH1391" s="307" t="n"/>
      <c r="CI1391" s="307" t="n"/>
      <c r="CJ1391" s="307" t="n"/>
      <c r="CK1391" s="307" t="n"/>
      <c r="CL1391" s="307" t="n"/>
      <c r="CM1391" s="307" t="n"/>
      <c r="CN1391" s="307" t="n"/>
      <c r="CO1391" s="307" t="n"/>
      <c r="CP1391" s="307" t="n"/>
      <c r="CQ1391" s="307" t="n"/>
      <c r="CR1391" s="279" t="inlineStr"/>
      <c r="CS1391" s="280">
        <f>AVERAGE(Value(BY1391),value(CR1391))</f>
        <v/>
      </c>
      <c r="CT1391" s="421">
        <f>(IF(OR(MediaScorecard!BG1878="x", MediaScorecard!BH1878="x",MediaScorecard!BI1878="x",MediaScorecard!BJ1878="x",MediaScorecard!BK1878="x"),1, 2))</f>
        <v/>
      </c>
      <c r="CU1391" s="308" t="n"/>
      <c r="CV1391" s="308" t="n"/>
      <c r="CW1391" s="308" t="n"/>
      <c r="CX1391" s="309" t="n"/>
      <c r="CY1391" s="308" t="n"/>
      <c r="CZ1391" s="308" t="n"/>
      <c r="DA1391" s="308" t="n"/>
    </row>
    <row r="1392" ht="21" customHeight="1" s="590">
      <c r="A1392" s="421" t="n"/>
      <c r="B1392" s="270" t="n"/>
      <c r="C1392" s="266" t="n"/>
      <c r="D1392" s="267" t="inlineStr"/>
      <c r="E1392" s="267" t="inlineStr"/>
      <c r="F1392" s="268" t="inlineStr"/>
      <c r="G1392" s="421" t="n"/>
      <c r="H1392" s="269" t="n"/>
      <c r="I1392" s="421" t="n"/>
      <c r="J1392" s="421" t="n"/>
      <c r="K1392" s="421" t="n"/>
      <c r="L1392" s="421" t="n"/>
      <c r="M1392" s="421" t="n"/>
      <c r="N1392" s="421" t="n"/>
      <c r="O1392" s="421" t="n"/>
      <c r="P1392" s="421" t="n"/>
      <c r="Q1392" s="421" t="n"/>
      <c r="R1392" s="270" t="n"/>
      <c r="S1392" s="421" t="n"/>
      <c r="T1392" s="421" t="n"/>
      <c r="U1392" s="421" t="n"/>
      <c r="V1392" s="421" t="n"/>
      <c r="W1392" s="421" t="n"/>
      <c r="X1392" s="421" t="n"/>
      <c r="Y1392" s="421" t="n"/>
      <c r="Z1392" s="421" t="n"/>
      <c r="AA1392" s="421" t="n"/>
      <c r="AB1392" s="421" t="n"/>
      <c r="AC1392" s="421" t="n"/>
      <c r="AD1392" s="421" t="n"/>
      <c r="AE1392" s="421" t="n"/>
      <c r="AF1392" s="421" t="n"/>
      <c r="AG1392" s="421" t="n"/>
      <c r="AH1392" s="421" t="n"/>
      <c r="AI1392" s="421" t="n"/>
      <c r="AJ1392" s="297" t="n"/>
      <c r="AK1392" s="297" t="n"/>
      <c r="AL1392" s="284" t="n"/>
      <c r="AM1392" s="297" t="n"/>
      <c r="AN1392" s="285" t="n"/>
      <c r="AO1392" s="297" t="n"/>
      <c r="AP1392" s="297" t="n"/>
      <c r="AQ1392" s="297" t="n"/>
      <c r="AR1392" s="297" t="n"/>
      <c r="AS1392" s="297" t="n"/>
      <c r="AT1392" s="285" t="inlineStr">
        <is>
          <t>0</t>
        </is>
      </c>
      <c r="AU1392" s="297" t="inlineStr">
        <is>
          <t>0</t>
        </is>
      </c>
      <c r="AV1392" s="297" t="inlineStr">
        <is>
          <t>0</t>
        </is>
      </c>
      <c r="AW1392" s="297" t="inlineStr">
        <is>
          <t>0</t>
        </is>
      </c>
      <c r="AX1392" s="297" t="inlineStr">
        <is>
          <t>0</t>
        </is>
      </c>
      <c r="AY1392" s="286" t="inlineStr">
        <is>
          <t>0</t>
        </is>
      </c>
      <c r="AZ1392" s="286" t="inlineStr">
        <is>
          <t>0</t>
        </is>
      </c>
      <c r="BA1392" s="287" t="inlineStr">
        <is>
          <t>0</t>
        </is>
      </c>
      <c r="BB1392" s="286" t="inlineStr">
        <is>
          <t>0</t>
        </is>
      </c>
      <c r="BC1392" s="286" t="inlineStr">
        <is>
          <t>0</t>
        </is>
      </c>
      <c r="BD1392" s="286" t="inlineStr">
        <is>
          <t>0</t>
        </is>
      </c>
      <c r="BE1392" s="286" t="inlineStr">
        <is>
          <t>0</t>
        </is>
      </c>
      <c r="BF1392" s="286" t="inlineStr">
        <is>
          <t>0</t>
        </is>
      </c>
      <c r="BG1392" s="286" t="inlineStr">
        <is>
          <t>0</t>
        </is>
      </c>
      <c r="BH1392" s="297" t="inlineStr">
        <is>
          <t>0</t>
        </is>
      </c>
      <c r="BI1392" s="297" t="inlineStr">
        <is>
          <t>0</t>
        </is>
      </c>
      <c r="BJ1392" s="297" t="inlineStr">
        <is>
          <t>0</t>
        </is>
      </c>
      <c r="BK1392" s="297" t="inlineStr">
        <is>
          <t>0</t>
        </is>
      </c>
      <c r="BL1392" s="297" t="inlineStr">
        <is>
          <t>0</t>
        </is>
      </c>
      <c r="BM1392" s="297" t="inlineStr">
        <is>
          <t>0</t>
        </is>
      </c>
      <c r="BN1392" s="297" t="inlineStr">
        <is>
          <t>0</t>
        </is>
      </c>
      <c r="BO1392" s="285" t="inlineStr">
        <is>
          <t>0</t>
        </is>
      </c>
      <c r="BP1392" s="297" t="inlineStr">
        <is>
          <t>0</t>
        </is>
      </c>
      <c r="BQ1392" s="297" t="inlineStr">
        <is>
          <t>0</t>
        </is>
      </c>
      <c r="BR1392" s="297" t="inlineStr">
        <is>
          <t>0</t>
        </is>
      </c>
      <c r="BS1392" s="297" t="inlineStr">
        <is>
          <t>0</t>
        </is>
      </c>
      <c r="BT1392" s="297" t="inlineStr">
        <is>
          <t>0</t>
        </is>
      </c>
      <c r="BU1392" s="297" t="inlineStr">
        <is>
          <t>0</t>
        </is>
      </c>
      <c r="BV1392" s="297" t="inlineStr">
        <is>
          <t>0</t>
        </is>
      </c>
      <c r="BW1392" s="288" t="inlineStr">
        <is>
          <t>0</t>
        </is>
      </c>
      <c r="BX1392" s="276">
        <f>SUM(IF(COUNTIF(#REF!, "*1.*"), 2, 0), IF(COUNTIF(#REF!, "*2.*"), 2, 0), IF(COUNTIF(#REF!, "*3.*"), 2, 0), IF(COUNTIF(#REF!, "*4.*"), 2, 0), IF(COUNTIF(#REF!, "*5.*"), 2, 0), IF(COUNTIF(#REF!, "*6.*"), 2, 0))</f>
        <v/>
      </c>
      <c r="BY1392" s="277">
        <f t="array" ref="BY1392">SUM(VALUE(AT1392),VALUE(AU1392),VALUE(AV1392),VALUE(AW1392),VALUE(AX1392),VALUE(AY1392),VALUE(AZ1392),VALUE(BB1392),VALUE(BC1392),VALUE(BD1392),VALUE(BE1392),VALUE(BF1392),VALUE(BG1392),VALUE(BH1392),VALUE(BI1392),VALUE(BJ1392),VALUE(BK1392),VALUE(BL1392),VALUE(BM1392),VALUE(BN1392),VALUE(BO1392),VALUE(BP1392),VALUE(BQ1392),VALUE(BR1392),VALUE(BS1392),VALUE(BT1392),VALUE(BU1392),VALUE(BV1392),VALUE(BW1392))</f>
        <v/>
      </c>
      <c r="BZ1392" s="307" t="n"/>
      <c r="CA1392" s="307" t="n"/>
      <c r="CB1392" s="307" t="n"/>
      <c r="CC1392" s="307" t="n"/>
      <c r="CD1392" s="307" t="n"/>
      <c r="CE1392" s="307" t="n"/>
      <c r="CF1392" s="307" t="n"/>
      <c r="CG1392" s="307" t="n"/>
      <c r="CH1392" s="307" t="n"/>
      <c r="CI1392" s="307" t="n"/>
      <c r="CJ1392" s="307" t="n"/>
      <c r="CK1392" s="307" t="n"/>
      <c r="CL1392" s="307" t="n"/>
      <c r="CM1392" s="307" t="n"/>
      <c r="CN1392" s="307" t="n"/>
      <c r="CO1392" s="307" t="n"/>
      <c r="CP1392" s="307" t="n"/>
      <c r="CQ1392" s="307" t="n"/>
      <c r="CR1392" s="279" t="inlineStr"/>
      <c r="CS1392" s="280">
        <f>AVERAGE(Value(BY1392),value(CR1392))</f>
        <v/>
      </c>
      <c r="CT1392" s="421">
        <f>(IF(OR(MediaScorecard!BG1879="x", MediaScorecard!BH1879="x",MediaScorecard!BI1879="x",MediaScorecard!BJ1879="x",MediaScorecard!BK1879="x"),1, 2))</f>
        <v/>
      </c>
      <c r="CU1392" s="308" t="n"/>
      <c r="CV1392" s="308" t="n"/>
      <c r="CW1392" s="308" t="n"/>
      <c r="CX1392" s="309" t="n"/>
      <c r="CY1392" s="308" t="n"/>
      <c r="CZ1392" s="308" t="n"/>
      <c r="DA1392" s="308" t="n"/>
    </row>
    <row r="1393" ht="21" customHeight="1" s="590">
      <c r="A1393" s="421" t="n"/>
      <c r="B1393" s="270" t="n"/>
      <c r="C1393" s="266" t="n"/>
      <c r="D1393" s="267" t="inlineStr"/>
      <c r="E1393" s="267" t="inlineStr"/>
      <c r="F1393" s="268" t="inlineStr"/>
      <c r="G1393" s="421" t="n"/>
      <c r="H1393" s="269" t="n"/>
      <c r="I1393" s="421" t="n"/>
      <c r="J1393" s="421" t="n"/>
      <c r="K1393" s="421" t="n"/>
      <c r="L1393" s="421" t="n"/>
      <c r="M1393" s="421" t="n"/>
      <c r="N1393" s="421" t="n"/>
      <c r="O1393" s="421" t="n"/>
      <c r="P1393" s="421" t="n"/>
      <c r="Q1393" s="421" t="n"/>
      <c r="R1393" s="270" t="n"/>
      <c r="S1393" s="421" t="n"/>
      <c r="T1393" s="421" t="n"/>
      <c r="U1393" s="421" t="n"/>
      <c r="V1393" s="421" t="n"/>
      <c r="W1393" s="421" t="n"/>
      <c r="X1393" s="421" t="n"/>
      <c r="Y1393" s="421" t="n"/>
      <c r="Z1393" s="421" t="n"/>
      <c r="AA1393" s="421" t="n"/>
      <c r="AB1393" s="421" t="n"/>
      <c r="AC1393" s="421" t="n"/>
      <c r="AD1393" s="421" t="n"/>
      <c r="AE1393" s="421" t="n"/>
      <c r="AF1393" s="421" t="n"/>
      <c r="AG1393" s="421" t="n"/>
      <c r="AH1393" s="421" t="n"/>
      <c r="AI1393" s="421" t="n"/>
      <c r="AJ1393" s="297" t="n"/>
      <c r="AK1393" s="297" t="n"/>
      <c r="AL1393" s="284" t="n"/>
      <c r="AM1393" s="297" t="n"/>
      <c r="AN1393" s="285" t="n"/>
      <c r="AO1393" s="297" t="n"/>
      <c r="AP1393" s="297" t="n"/>
      <c r="AQ1393" s="297" t="n"/>
      <c r="AR1393" s="297" t="n"/>
      <c r="AS1393" s="297" t="n"/>
      <c r="AT1393" s="285" t="inlineStr">
        <is>
          <t>0</t>
        </is>
      </c>
      <c r="AU1393" s="297" t="inlineStr">
        <is>
          <t>0</t>
        </is>
      </c>
      <c r="AV1393" s="297" t="inlineStr">
        <is>
          <t>0</t>
        </is>
      </c>
      <c r="AW1393" s="297" t="inlineStr">
        <is>
          <t>0</t>
        </is>
      </c>
      <c r="AX1393" s="297" t="inlineStr">
        <is>
          <t>0</t>
        </is>
      </c>
      <c r="AY1393" s="286" t="inlineStr">
        <is>
          <t>0</t>
        </is>
      </c>
      <c r="AZ1393" s="286" t="inlineStr">
        <is>
          <t>0</t>
        </is>
      </c>
      <c r="BA1393" s="287" t="inlineStr">
        <is>
          <t>0</t>
        </is>
      </c>
      <c r="BB1393" s="286" t="inlineStr">
        <is>
          <t>0</t>
        </is>
      </c>
      <c r="BC1393" s="286" t="inlineStr">
        <is>
          <t>0</t>
        </is>
      </c>
      <c r="BD1393" s="286" t="inlineStr">
        <is>
          <t>0</t>
        </is>
      </c>
      <c r="BE1393" s="286" t="inlineStr">
        <is>
          <t>0</t>
        </is>
      </c>
      <c r="BF1393" s="286" t="inlineStr">
        <is>
          <t>0</t>
        </is>
      </c>
      <c r="BG1393" s="286" t="inlineStr">
        <is>
          <t>0</t>
        </is>
      </c>
      <c r="BH1393" s="297" t="inlineStr">
        <is>
          <t>0</t>
        </is>
      </c>
      <c r="BI1393" s="297" t="inlineStr">
        <is>
          <t>0</t>
        </is>
      </c>
      <c r="BJ1393" s="297" t="inlineStr">
        <is>
          <t>0</t>
        </is>
      </c>
      <c r="BK1393" s="297" t="inlineStr">
        <is>
          <t>0</t>
        </is>
      </c>
      <c r="BL1393" s="297" t="inlineStr">
        <is>
          <t>0</t>
        </is>
      </c>
      <c r="BM1393" s="297" t="inlineStr">
        <is>
          <t>0</t>
        </is>
      </c>
      <c r="BN1393" s="297" t="inlineStr">
        <is>
          <t>0</t>
        </is>
      </c>
      <c r="BO1393" s="285" t="inlineStr">
        <is>
          <t>0</t>
        </is>
      </c>
      <c r="BP1393" s="297" t="inlineStr">
        <is>
          <t>0</t>
        </is>
      </c>
      <c r="BQ1393" s="297" t="inlineStr">
        <is>
          <t>0</t>
        </is>
      </c>
      <c r="BR1393" s="297" t="inlineStr">
        <is>
          <t>0</t>
        </is>
      </c>
      <c r="BS1393" s="297" t="inlineStr">
        <is>
          <t>0</t>
        </is>
      </c>
      <c r="BT1393" s="297" t="inlineStr">
        <is>
          <t>0</t>
        </is>
      </c>
      <c r="BU1393" s="297" t="inlineStr">
        <is>
          <t>0</t>
        </is>
      </c>
      <c r="BV1393" s="297" t="inlineStr">
        <is>
          <t>0</t>
        </is>
      </c>
      <c r="BW1393" s="288" t="inlineStr">
        <is>
          <t>0</t>
        </is>
      </c>
      <c r="BX1393" s="276">
        <f>SUM(IF(COUNTIF(#REF!, "*1.*"), 2, 0), IF(COUNTIF(#REF!, "*2.*"), 2, 0), IF(COUNTIF(#REF!, "*3.*"), 2, 0), IF(COUNTIF(#REF!, "*4.*"), 2, 0), IF(COUNTIF(#REF!, "*5.*"), 2, 0), IF(COUNTIF(#REF!, "*6.*"), 2, 0))</f>
        <v/>
      </c>
      <c r="BY1393" s="277">
        <f t="array" ref="BY1393">SUM(VALUE(AT1393),VALUE(AU1393),VALUE(AV1393),VALUE(AW1393),VALUE(AX1393),VALUE(AY1393),VALUE(AZ1393),VALUE(BB1393),VALUE(BC1393),VALUE(BD1393),VALUE(BE1393),VALUE(BF1393),VALUE(BG1393),VALUE(BH1393),VALUE(BI1393),VALUE(BJ1393),VALUE(BK1393),VALUE(BL1393),VALUE(BM1393),VALUE(BN1393),VALUE(BO1393),VALUE(BP1393),VALUE(BQ1393),VALUE(BR1393),VALUE(BS1393),VALUE(BT1393),VALUE(BU1393),VALUE(BV1393),VALUE(BW1393))</f>
        <v/>
      </c>
      <c r="BZ1393" s="307" t="n"/>
      <c r="CA1393" s="307" t="n"/>
      <c r="CB1393" s="307" t="n"/>
      <c r="CC1393" s="307" t="n"/>
      <c r="CD1393" s="307" t="n"/>
      <c r="CE1393" s="307" t="n"/>
      <c r="CF1393" s="307" t="n"/>
      <c r="CG1393" s="307" t="n"/>
      <c r="CH1393" s="307" t="n"/>
      <c r="CI1393" s="307" t="n"/>
      <c r="CJ1393" s="307" t="n"/>
      <c r="CK1393" s="307" t="n"/>
      <c r="CL1393" s="307" t="n"/>
      <c r="CM1393" s="307" t="n"/>
      <c r="CN1393" s="307" t="n"/>
      <c r="CO1393" s="307" t="n"/>
      <c r="CP1393" s="307" t="n"/>
      <c r="CQ1393" s="307" t="n"/>
      <c r="CR1393" s="279" t="inlineStr"/>
      <c r="CS1393" s="280">
        <f>AVERAGE(Value(BY1393),value(CR1393))</f>
        <v/>
      </c>
      <c r="CT1393" s="421">
        <f>(IF(OR(MediaScorecard!BG1880="x", MediaScorecard!BH1880="x",MediaScorecard!BI1880="x",MediaScorecard!BJ1880="x",MediaScorecard!BK1880="x"),1, 2))</f>
        <v/>
      </c>
      <c r="CU1393" s="308" t="n"/>
      <c r="CV1393" s="308" t="n"/>
      <c r="CW1393" s="308" t="n"/>
      <c r="CX1393" s="309" t="n"/>
      <c r="CY1393" s="308" t="n"/>
      <c r="CZ1393" s="308" t="n"/>
      <c r="DA1393" s="308" t="n"/>
    </row>
    <row r="1394" ht="21" customHeight="1" s="590">
      <c r="A1394" s="421" t="n"/>
      <c r="B1394" s="270" t="n"/>
      <c r="C1394" s="266" t="n"/>
      <c r="D1394" s="267" t="inlineStr"/>
      <c r="E1394" s="267" t="inlineStr"/>
      <c r="F1394" s="268" t="inlineStr"/>
      <c r="G1394" s="421" t="n"/>
      <c r="H1394" s="269" t="n"/>
      <c r="I1394" s="421" t="n"/>
      <c r="J1394" s="421" t="n"/>
      <c r="K1394" s="421" t="n"/>
      <c r="L1394" s="421" t="n"/>
      <c r="M1394" s="421" t="n"/>
      <c r="N1394" s="421" t="n"/>
      <c r="O1394" s="421" t="n"/>
      <c r="P1394" s="421" t="n"/>
      <c r="Q1394" s="421" t="n"/>
      <c r="R1394" s="270" t="n"/>
      <c r="S1394" s="421" t="n"/>
      <c r="T1394" s="421" t="n"/>
      <c r="U1394" s="421" t="n"/>
      <c r="V1394" s="421" t="n"/>
      <c r="W1394" s="421" t="n"/>
      <c r="X1394" s="421" t="n"/>
      <c r="Y1394" s="421" t="n"/>
      <c r="Z1394" s="421" t="n"/>
      <c r="AA1394" s="421" t="n"/>
      <c r="AB1394" s="421" t="n"/>
      <c r="AC1394" s="421" t="n"/>
      <c r="AD1394" s="421" t="n"/>
      <c r="AE1394" s="421" t="n"/>
      <c r="AF1394" s="421" t="n"/>
      <c r="AG1394" s="421" t="n"/>
      <c r="AH1394" s="421" t="n"/>
      <c r="AI1394" s="421" t="n"/>
      <c r="AJ1394" s="297" t="n"/>
      <c r="AK1394" s="297" t="n"/>
      <c r="AL1394" s="284" t="n"/>
      <c r="AM1394" s="297" t="n"/>
      <c r="AN1394" s="285" t="n"/>
      <c r="AO1394" s="297" t="n"/>
      <c r="AP1394" s="297" t="n"/>
      <c r="AQ1394" s="297" t="n"/>
      <c r="AR1394" s="297" t="n"/>
      <c r="AS1394" s="297" t="n"/>
      <c r="AT1394" s="285" t="inlineStr">
        <is>
          <t>0</t>
        </is>
      </c>
      <c r="AU1394" s="297" t="inlineStr">
        <is>
          <t>0</t>
        </is>
      </c>
      <c r="AV1394" s="297" t="inlineStr">
        <is>
          <t>0</t>
        </is>
      </c>
      <c r="AW1394" s="297" t="inlineStr">
        <is>
          <t>0</t>
        </is>
      </c>
      <c r="AX1394" s="297" t="inlineStr">
        <is>
          <t>0</t>
        </is>
      </c>
      <c r="AY1394" s="286" t="inlineStr">
        <is>
          <t>0</t>
        </is>
      </c>
      <c r="AZ1394" s="286" t="inlineStr">
        <is>
          <t>0</t>
        </is>
      </c>
      <c r="BA1394" s="287" t="inlineStr">
        <is>
          <t>0</t>
        </is>
      </c>
      <c r="BB1394" s="286" t="inlineStr">
        <is>
          <t>0</t>
        </is>
      </c>
      <c r="BC1394" s="286" t="inlineStr">
        <is>
          <t>0</t>
        </is>
      </c>
      <c r="BD1394" s="286" t="inlineStr">
        <is>
          <t>0</t>
        </is>
      </c>
      <c r="BE1394" s="286" t="inlineStr">
        <is>
          <t>0</t>
        </is>
      </c>
      <c r="BF1394" s="286" t="inlineStr">
        <is>
          <t>0</t>
        </is>
      </c>
      <c r="BG1394" s="286" t="inlineStr">
        <is>
          <t>0</t>
        </is>
      </c>
      <c r="BH1394" s="297" t="inlineStr">
        <is>
          <t>0</t>
        </is>
      </c>
      <c r="BI1394" s="297" t="inlineStr">
        <is>
          <t>0</t>
        </is>
      </c>
      <c r="BJ1394" s="297" t="inlineStr">
        <is>
          <t>0</t>
        </is>
      </c>
      <c r="BK1394" s="297" t="inlineStr">
        <is>
          <t>0</t>
        </is>
      </c>
      <c r="BL1394" s="297" t="inlineStr">
        <is>
          <t>0</t>
        </is>
      </c>
      <c r="BM1394" s="297" t="inlineStr">
        <is>
          <t>0</t>
        </is>
      </c>
      <c r="BN1394" s="297" t="inlineStr">
        <is>
          <t>0</t>
        </is>
      </c>
      <c r="BO1394" s="285" t="inlineStr">
        <is>
          <t>0</t>
        </is>
      </c>
      <c r="BP1394" s="297" t="inlineStr">
        <is>
          <t>0</t>
        </is>
      </c>
      <c r="BQ1394" s="297" t="inlineStr">
        <is>
          <t>0</t>
        </is>
      </c>
      <c r="BR1394" s="297" t="inlineStr">
        <is>
          <t>0</t>
        </is>
      </c>
      <c r="BS1394" s="297" t="inlineStr">
        <is>
          <t>0</t>
        </is>
      </c>
      <c r="BT1394" s="297" t="inlineStr">
        <is>
          <t>0</t>
        </is>
      </c>
      <c r="BU1394" s="297" t="inlineStr">
        <is>
          <t>0</t>
        </is>
      </c>
      <c r="BV1394" s="297" t="inlineStr">
        <is>
          <t>0</t>
        </is>
      </c>
      <c r="BW1394" s="288" t="inlineStr">
        <is>
          <t>0</t>
        </is>
      </c>
      <c r="BX1394" s="276">
        <f>SUM(IF(COUNTIF(#REF!, "*1.*"), 2, 0), IF(COUNTIF(#REF!, "*2.*"), 2, 0), IF(COUNTIF(#REF!, "*3.*"), 2, 0), IF(COUNTIF(#REF!, "*4.*"), 2, 0), IF(COUNTIF(#REF!, "*5.*"), 2, 0), IF(COUNTIF(#REF!, "*6.*"), 2, 0))</f>
        <v/>
      </c>
      <c r="BY1394" s="277">
        <f t="array" ref="BY1394">SUM(VALUE(AT1394),VALUE(AU1394),VALUE(AV1394),VALUE(AW1394),VALUE(AX1394),VALUE(AY1394),VALUE(AZ1394),VALUE(BB1394),VALUE(BC1394),VALUE(BD1394),VALUE(BE1394),VALUE(BF1394),VALUE(BG1394),VALUE(BH1394),VALUE(BI1394),VALUE(BJ1394),VALUE(BK1394),VALUE(BL1394),VALUE(BM1394),VALUE(BN1394),VALUE(BO1394),VALUE(BP1394),VALUE(BQ1394),VALUE(BR1394),VALUE(BS1394),VALUE(BT1394),VALUE(BU1394),VALUE(BV1394),VALUE(BW1394))</f>
        <v/>
      </c>
      <c r="BZ1394" s="307" t="n"/>
      <c r="CA1394" s="307" t="n"/>
      <c r="CB1394" s="307" t="n"/>
      <c r="CC1394" s="307" t="n"/>
      <c r="CD1394" s="307" t="n"/>
      <c r="CE1394" s="307" t="n"/>
      <c r="CF1394" s="307" t="n"/>
      <c r="CG1394" s="307" t="n"/>
      <c r="CH1394" s="307" t="n"/>
      <c r="CI1394" s="307" t="n"/>
      <c r="CJ1394" s="307" t="n"/>
      <c r="CK1394" s="307" t="n"/>
      <c r="CL1394" s="307" t="n"/>
      <c r="CM1394" s="307" t="n"/>
      <c r="CN1394" s="307" t="n"/>
      <c r="CO1394" s="307" t="n"/>
      <c r="CP1394" s="307" t="n"/>
      <c r="CQ1394" s="307" t="n"/>
      <c r="CR1394" s="279" t="inlineStr"/>
      <c r="CS1394" s="280">
        <f>AVERAGE(Value(BY1394),value(CR1394))</f>
        <v/>
      </c>
      <c r="CT1394" s="421">
        <f>(IF(OR(MediaScorecard!BG1881="x", MediaScorecard!BH1881="x",MediaScorecard!BI1881="x",MediaScorecard!BJ1881="x",MediaScorecard!BK1881="x"),1, 2))</f>
        <v/>
      </c>
      <c r="CU1394" s="308" t="n"/>
      <c r="CV1394" s="308" t="n"/>
      <c r="CW1394" s="308" t="n"/>
      <c r="CX1394" s="309" t="n"/>
      <c r="CY1394" s="308" t="n"/>
      <c r="CZ1394" s="308" t="n"/>
      <c r="DA1394" s="308" t="n"/>
    </row>
    <row r="1395" ht="21" customHeight="1" s="590">
      <c r="A1395" s="421" t="n"/>
      <c r="B1395" s="270" t="n"/>
      <c r="C1395" s="266" t="n"/>
      <c r="D1395" s="267" t="inlineStr"/>
      <c r="E1395" s="267" t="inlineStr"/>
      <c r="F1395" s="268" t="inlineStr"/>
      <c r="G1395" s="421" t="n"/>
      <c r="H1395" s="269" t="n"/>
      <c r="I1395" s="421" t="n"/>
      <c r="J1395" s="421" t="n"/>
      <c r="K1395" s="421" t="n"/>
      <c r="L1395" s="421" t="n"/>
      <c r="M1395" s="421" t="n"/>
      <c r="N1395" s="421" t="n"/>
      <c r="O1395" s="421" t="n"/>
      <c r="P1395" s="421" t="n"/>
      <c r="Q1395" s="421" t="n"/>
      <c r="R1395" s="270" t="n"/>
      <c r="S1395" s="421" t="n"/>
      <c r="T1395" s="421" t="n"/>
      <c r="U1395" s="421" t="n"/>
      <c r="V1395" s="421" t="n"/>
      <c r="W1395" s="421" t="n"/>
      <c r="X1395" s="421" t="n"/>
      <c r="Y1395" s="421" t="n"/>
      <c r="Z1395" s="421" t="n"/>
      <c r="AA1395" s="421" t="n"/>
      <c r="AB1395" s="421" t="n"/>
      <c r="AC1395" s="421" t="n"/>
      <c r="AD1395" s="421" t="n"/>
      <c r="AE1395" s="421" t="n"/>
      <c r="AF1395" s="421" t="n"/>
      <c r="AG1395" s="421" t="n"/>
      <c r="AH1395" s="421" t="n"/>
      <c r="AI1395" s="421" t="n"/>
      <c r="AJ1395" s="297" t="n"/>
      <c r="AK1395" s="297" t="n"/>
      <c r="AL1395" s="284" t="n"/>
      <c r="AM1395" s="297" t="n"/>
      <c r="AN1395" s="285" t="n"/>
      <c r="AO1395" s="297" t="n"/>
      <c r="AP1395" s="297" t="n"/>
      <c r="AQ1395" s="297" t="n"/>
      <c r="AR1395" s="297" t="n"/>
      <c r="AS1395" s="297" t="n"/>
      <c r="AT1395" s="285" t="inlineStr">
        <is>
          <t>0</t>
        </is>
      </c>
      <c r="AU1395" s="297" t="inlineStr">
        <is>
          <t>0</t>
        </is>
      </c>
      <c r="AV1395" s="297" t="inlineStr">
        <is>
          <t>0</t>
        </is>
      </c>
      <c r="AW1395" s="297" t="inlineStr">
        <is>
          <t>0</t>
        </is>
      </c>
      <c r="AX1395" s="297" t="inlineStr">
        <is>
          <t>0</t>
        </is>
      </c>
      <c r="AY1395" s="286" t="inlineStr">
        <is>
          <t>0</t>
        </is>
      </c>
      <c r="AZ1395" s="286" t="inlineStr">
        <is>
          <t>0</t>
        </is>
      </c>
      <c r="BA1395" s="287" t="inlineStr">
        <is>
          <t>0</t>
        </is>
      </c>
      <c r="BB1395" s="286" t="inlineStr">
        <is>
          <t>0</t>
        </is>
      </c>
      <c r="BC1395" s="286" t="inlineStr">
        <is>
          <t>0</t>
        </is>
      </c>
      <c r="BD1395" s="286" t="inlineStr">
        <is>
          <t>0</t>
        </is>
      </c>
      <c r="BE1395" s="286" t="inlineStr">
        <is>
          <t>0</t>
        </is>
      </c>
      <c r="BF1395" s="286" t="inlineStr">
        <is>
          <t>0</t>
        </is>
      </c>
      <c r="BG1395" s="286" t="inlineStr">
        <is>
          <t>0</t>
        </is>
      </c>
      <c r="BH1395" s="297" t="inlineStr">
        <is>
          <t>0</t>
        </is>
      </c>
      <c r="BI1395" s="297" t="inlineStr">
        <is>
          <t>0</t>
        </is>
      </c>
      <c r="BJ1395" s="297" t="inlineStr">
        <is>
          <t>0</t>
        </is>
      </c>
      <c r="BK1395" s="297" t="inlineStr">
        <is>
          <t>0</t>
        </is>
      </c>
      <c r="BL1395" s="297" t="inlineStr">
        <is>
          <t>0</t>
        </is>
      </c>
      <c r="BM1395" s="297" t="inlineStr">
        <is>
          <t>0</t>
        </is>
      </c>
      <c r="BN1395" s="297" t="inlineStr">
        <is>
          <t>0</t>
        </is>
      </c>
      <c r="BO1395" s="285" t="inlineStr">
        <is>
          <t>0</t>
        </is>
      </c>
      <c r="BP1395" s="297" t="inlineStr">
        <is>
          <t>0</t>
        </is>
      </c>
      <c r="BQ1395" s="297" t="inlineStr">
        <is>
          <t>0</t>
        </is>
      </c>
      <c r="BR1395" s="297" t="inlineStr">
        <is>
          <t>0</t>
        </is>
      </c>
      <c r="BS1395" s="297" t="inlineStr">
        <is>
          <t>0</t>
        </is>
      </c>
      <c r="BT1395" s="297" t="inlineStr">
        <is>
          <t>0</t>
        </is>
      </c>
      <c r="BU1395" s="297" t="inlineStr">
        <is>
          <t>0</t>
        </is>
      </c>
      <c r="BV1395" s="297" t="inlineStr">
        <is>
          <t>0</t>
        </is>
      </c>
      <c r="BW1395" s="288" t="inlineStr">
        <is>
          <t>0</t>
        </is>
      </c>
      <c r="BX1395" s="276">
        <f>SUM(IF(COUNTIF(#REF!, "*1.*"), 2, 0), IF(COUNTIF(#REF!, "*2.*"), 2, 0), IF(COUNTIF(#REF!, "*3.*"), 2, 0), IF(COUNTIF(#REF!, "*4.*"), 2, 0), IF(COUNTIF(#REF!, "*5.*"), 2, 0), IF(COUNTIF(#REF!, "*6.*"), 2, 0))</f>
        <v/>
      </c>
      <c r="BY1395" s="277">
        <f t="array" ref="BY1395">SUM(VALUE(AT1395),VALUE(AU1395),VALUE(AV1395),VALUE(AW1395),VALUE(AX1395),VALUE(AY1395),VALUE(AZ1395),VALUE(BB1395),VALUE(BC1395),VALUE(BD1395),VALUE(BE1395),VALUE(BF1395),VALUE(BG1395),VALUE(BH1395),VALUE(BI1395),VALUE(BJ1395),VALUE(BK1395),VALUE(BL1395),VALUE(BM1395),VALUE(BN1395),VALUE(BO1395),VALUE(BP1395),VALUE(BQ1395),VALUE(BR1395),VALUE(BS1395),VALUE(BT1395),VALUE(BU1395),VALUE(BV1395),VALUE(BW1395))</f>
        <v/>
      </c>
      <c r="BZ1395" s="307" t="n"/>
      <c r="CA1395" s="307" t="n"/>
      <c r="CB1395" s="307" t="n"/>
      <c r="CC1395" s="307" t="n"/>
      <c r="CD1395" s="307" t="n"/>
      <c r="CE1395" s="307" t="n"/>
      <c r="CF1395" s="307" t="n"/>
      <c r="CG1395" s="307" t="n"/>
      <c r="CH1395" s="307" t="n"/>
      <c r="CI1395" s="307" t="n"/>
      <c r="CJ1395" s="307" t="n"/>
      <c r="CK1395" s="307" t="n"/>
      <c r="CL1395" s="307" t="n"/>
      <c r="CM1395" s="307" t="n"/>
      <c r="CN1395" s="307" t="n"/>
      <c r="CO1395" s="307" t="n"/>
      <c r="CP1395" s="307" t="n"/>
      <c r="CQ1395" s="307" t="n"/>
      <c r="CR1395" s="279" t="inlineStr"/>
      <c r="CS1395" s="280">
        <f>AVERAGE(Value(BY1395),value(CR1395))</f>
        <v/>
      </c>
      <c r="CT1395" s="421">
        <f>(IF(OR(MediaScorecard!BG1882="x", MediaScorecard!BH1882="x",MediaScorecard!BI1882="x",MediaScorecard!BJ1882="x",MediaScorecard!BK1882="x"),1, 2))</f>
        <v/>
      </c>
      <c r="CU1395" s="308" t="n"/>
      <c r="CV1395" s="308" t="n"/>
      <c r="CW1395" s="308" t="n"/>
      <c r="CX1395" s="309" t="n"/>
      <c r="CY1395" s="308" t="n"/>
      <c r="CZ1395" s="308" t="n"/>
      <c r="DA1395" s="308" t="n"/>
    </row>
    <row r="1396" ht="21" customHeight="1" s="590">
      <c r="A1396" s="421" t="n"/>
      <c r="B1396" s="270" t="n"/>
      <c r="C1396" s="266" t="n"/>
      <c r="D1396" s="267" t="inlineStr"/>
      <c r="E1396" s="267" t="inlineStr"/>
      <c r="F1396" s="268" t="inlineStr"/>
      <c r="G1396" s="421" t="n"/>
      <c r="H1396" s="269" t="n"/>
      <c r="I1396" s="421" t="n"/>
      <c r="J1396" s="421" t="n"/>
      <c r="K1396" s="421" t="n"/>
      <c r="L1396" s="421" t="n"/>
      <c r="M1396" s="421" t="n"/>
      <c r="N1396" s="421" t="n"/>
      <c r="O1396" s="421" t="n"/>
      <c r="P1396" s="421" t="n"/>
      <c r="Q1396" s="421" t="n"/>
      <c r="R1396" s="270" t="n"/>
      <c r="S1396" s="421" t="n"/>
      <c r="T1396" s="421" t="n"/>
      <c r="U1396" s="421" t="n"/>
      <c r="V1396" s="421" t="n"/>
      <c r="W1396" s="421" t="n"/>
      <c r="X1396" s="421" t="n"/>
      <c r="Y1396" s="421" t="n"/>
      <c r="Z1396" s="421" t="n"/>
      <c r="AA1396" s="421" t="n"/>
      <c r="AB1396" s="421" t="n"/>
      <c r="AC1396" s="421" t="n"/>
      <c r="AD1396" s="421" t="n"/>
      <c r="AE1396" s="421" t="n"/>
      <c r="AF1396" s="421" t="n"/>
      <c r="AG1396" s="421" t="n"/>
      <c r="AH1396" s="421" t="n"/>
      <c r="AI1396" s="421" t="n"/>
      <c r="AJ1396" s="297" t="n"/>
      <c r="AK1396" s="297" t="n"/>
      <c r="AL1396" s="284" t="n"/>
      <c r="AM1396" s="297" t="n"/>
      <c r="AN1396" s="285" t="n"/>
      <c r="AO1396" s="297" t="n"/>
      <c r="AP1396" s="297" t="n"/>
      <c r="AQ1396" s="297" t="n"/>
      <c r="AR1396" s="297" t="n"/>
      <c r="AS1396" s="297" t="n"/>
      <c r="AT1396" s="285" t="inlineStr">
        <is>
          <t>0</t>
        </is>
      </c>
      <c r="AU1396" s="297" t="inlineStr">
        <is>
          <t>0</t>
        </is>
      </c>
      <c r="AV1396" s="297" t="inlineStr">
        <is>
          <t>0</t>
        </is>
      </c>
      <c r="AW1396" s="297" t="inlineStr">
        <is>
          <t>0</t>
        </is>
      </c>
      <c r="AX1396" s="297" t="inlineStr">
        <is>
          <t>0</t>
        </is>
      </c>
      <c r="AY1396" s="286" t="inlineStr">
        <is>
          <t>0</t>
        </is>
      </c>
      <c r="AZ1396" s="286" t="inlineStr">
        <is>
          <t>0</t>
        </is>
      </c>
      <c r="BA1396" s="287" t="inlineStr">
        <is>
          <t>0</t>
        </is>
      </c>
      <c r="BB1396" s="286" t="inlineStr">
        <is>
          <t>0</t>
        </is>
      </c>
      <c r="BC1396" s="286" t="inlineStr">
        <is>
          <t>0</t>
        </is>
      </c>
      <c r="BD1396" s="286" t="inlineStr">
        <is>
          <t>0</t>
        </is>
      </c>
      <c r="BE1396" s="286" t="inlineStr">
        <is>
          <t>0</t>
        </is>
      </c>
      <c r="BF1396" s="286" t="inlineStr">
        <is>
          <t>0</t>
        </is>
      </c>
      <c r="BG1396" s="286" t="inlineStr">
        <is>
          <t>0</t>
        </is>
      </c>
      <c r="BH1396" s="297" t="inlineStr">
        <is>
          <t>0</t>
        </is>
      </c>
      <c r="BI1396" s="297" t="inlineStr">
        <is>
          <t>0</t>
        </is>
      </c>
      <c r="BJ1396" s="297" t="inlineStr">
        <is>
          <t>0</t>
        </is>
      </c>
      <c r="BK1396" s="297" t="inlineStr">
        <is>
          <t>0</t>
        </is>
      </c>
      <c r="BL1396" s="297" t="inlineStr">
        <is>
          <t>0</t>
        </is>
      </c>
      <c r="BM1396" s="297" t="inlineStr">
        <is>
          <t>0</t>
        </is>
      </c>
      <c r="BN1396" s="297" t="inlineStr">
        <is>
          <t>0</t>
        </is>
      </c>
      <c r="BO1396" s="285" t="inlineStr">
        <is>
          <t>0</t>
        </is>
      </c>
      <c r="BP1396" s="297" t="inlineStr">
        <is>
          <t>0</t>
        </is>
      </c>
      <c r="BQ1396" s="297" t="inlineStr">
        <is>
          <t>0</t>
        </is>
      </c>
      <c r="BR1396" s="297" t="inlineStr">
        <is>
          <t>0</t>
        </is>
      </c>
      <c r="BS1396" s="297" t="inlineStr">
        <is>
          <t>0</t>
        </is>
      </c>
      <c r="BT1396" s="297" t="inlineStr">
        <is>
          <t>0</t>
        </is>
      </c>
      <c r="BU1396" s="297" t="inlineStr">
        <is>
          <t>0</t>
        </is>
      </c>
      <c r="BV1396" s="297" t="inlineStr">
        <is>
          <t>0</t>
        </is>
      </c>
      <c r="BW1396" s="288" t="inlineStr">
        <is>
          <t>0</t>
        </is>
      </c>
      <c r="BX1396" s="276">
        <f>SUM(IF(COUNTIF(#REF!, "*1.*"), 2, 0), IF(COUNTIF(#REF!, "*2.*"), 2, 0), IF(COUNTIF(#REF!, "*3.*"), 2, 0), IF(COUNTIF(#REF!, "*4.*"), 2, 0), IF(COUNTIF(#REF!, "*5.*"), 2, 0), IF(COUNTIF(#REF!, "*6.*"), 2, 0))</f>
        <v/>
      </c>
      <c r="BY1396" s="277">
        <f t="array" ref="BY1396">SUM(VALUE(AT1396),VALUE(AU1396),VALUE(AV1396),VALUE(AW1396),VALUE(AX1396),VALUE(AY1396),VALUE(AZ1396),VALUE(BB1396),VALUE(BC1396),VALUE(BD1396),VALUE(BE1396),VALUE(BF1396),VALUE(BG1396),VALUE(BH1396),VALUE(BI1396),VALUE(BJ1396),VALUE(BK1396),VALUE(BL1396),VALUE(BM1396),VALUE(BN1396),VALUE(BO1396),VALUE(BP1396),VALUE(BQ1396),VALUE(BR1396),VALUE(BS1396),VALUE(BT1396),VALUE(BU1396),VALUE(BV1396),VALUE(BW1396))</f>
        <v/>
      </c>
      <c r="BZ1396" s="307" t="n"/>
      <c r="CA1396" s="307" t="n"/>
      <c r="CB1396" s="307" t="n"/>
      <c r="CC1396" s="307" t="n"/>
      <c r="CD1396" s="307" t="n"/>
      <c r="CE1396" s="307" t="n"/>
      <c r="CF1396" s="307" t="n"/>
      <c r="CG1396" s="307" t="n"/>
      <c r="CH1396" s="307" t="n"/>
      <c r="CI1396" s="307" t="n"/>
      <c r="CJ1396" s="307" t="n"/>
      <c r="CK1396" s="307" t="n"/>
      <c r="CL1396" s="307" t="n"/>
      <c r="CM1396" s="307" t="n"/>
      <c r="CN1396" s="307" t="n"/>
      <c r="CO1396" s="307" t="n"/>
      <c r="CP1396" s="307" t="n"/>
      <c r="CQ1396" s="307" t="n"/>
      <c r="CR1396" s="279" t="inlineStr"/>
      <c r="CS1396" s="280">
        <f>AVERAGE(Value(BY1396),value(CR1396))</f>
        <v/>
      </c>
      <c r="CT1396" s="421">
        <f>(IF(OR(MediaScorecard!BG1883="x", MediaScorecard!BH1883="x",MediaScorecard!BI1883="x",MediaScorecard!BJ1883="x",MediaScorecard!BK1883="x"),1, 2))</f>
        <v/>
      </c>
      <c r="CU1396" s="308" t="n"/>
      <c r="CV1396" s="308" t="n"/>
      <c r="CW1396" s="308" t="n"/>
      <c r="CX1396" s="309" t="n"/>
      <c r="CY1396" s="308" t="n"/>
      <c r="CZ1396" s="308" t="n"/>
      <c r="DA1396" s="308" t="n"/>
    </row>
    <row r="1397" ht="21" customHeight="1" s="590">
      <c r="A1397" s="421" t="n"/>
      <c r="B1397" s="270" t="n"/>
      <c r="C1397" s="266" t="n"/>
      <c r="D1397" s="267" t="inlineStr"/>
      <c r="E1397" s="267" t="inlineStr"/>
      <c r="F1397" s="268" t="inlineStr"/>
      <c r="G1397" s="421" t="n"/>
      <c r="H1397" s="269" t="n"/>
      <c r="I1397" s="421" t="n"/>
      <c r="J1397" s="421" t="n"/>
      <c r="K1397" s="421" t="n"/>
      <c r="L1397" s="421" t="n"/>
      <c r="M1397" s="421" t="n"/>
      <c r="N1397" s="421" t="n"/>
      <c r="O1397" s="421" t="n"/>
      <c r="P1397" s="421" t="n"/>
      <c r="Q1397" s="421" t="n"/>
      <c r="R1397" s="270" t="n"/>
      <c r="S1397" s="421" t="n"/>
      <c r="T1397" s="421" t="n"/>
      <c r="U1397" s="421" t="n"/>
      <c r="V1397" s="421" t="n"/>
      <c r="W1397" s="421" t="n"/>
      <c r="X1397" s="421" t="n"/>
      <c r="Y1397" s="421" t="n"/>
      <c r="Z1397" s="421" t="n"/>
      <c r="AA1397" s="421" t="n"/>
      <c r="AB1397" s="421" t="n"/>
      <c r="AC1397" s="421" t="n"/>
      <c r="AD1397" s="421" t="n"/>
      <c r="AE1397" s="421" t="n"/>
      <c r="AF1397" s="421" t="n"/>
      <c r="AG1397" s="421" t="n"/>
      <c r="AH1397" s="421" t="n"/>
      <c r="AI1397" s="421" t="n"/>
      <c r="AJ1397" s="297" t="n"/>
      <c r="AK1397" s="297" t="n"/>
      <c r="AL1397" s="284" t="n"/>
      <c r="AM1397" s="297" t="n"/>
      <c r="AN1397" s="285" t="n"/>
      <c r="AO1397" s="297" t="n"/>
      <c r="AP1397" s="297" t="n"/>
      <c r="AQ1397" s="297" t="n"/>
      <c r="AR1397" s="297" t="n"/>
      <c r="AS1397" s="297" t="n"/>
      <c r="AT1397" s="285" t="inlineStr">
        <is>
          <t>0</t>
        </is>
      </c>
      <c r="AU1397" s="297" t="inlineStr">
        <is>
          <t>0</t>
        </is>
      </c>
      <c r="AV1397" s="297" t="inlineStr">
        <is>
          <t>0</t>
        </is>
      </c>
      <c r="AW1397" s="297" t="inlineStr">
        <is>
          <t>0</t>
        </is>
      </c>
      <c r="AX1397" s="297" t="inlineStr">
        <is>
          <t>0</t>
        </is>
      </c>
      <c r="AY1397" s="286" t="inlineStr">
        <is>
          <t>0</t>
        </is>
      </c>
      <c r="AZ1397" s="286" t="inlineStr">
        <is>
          <t>0</t>
        </is>
      </c>
      <c r="BA1397" s="287" t="inlineStr">
        <is>
          <t>0</t>
        </is>
      </c>
      <c r="BB1397" s="286" t="inlineStr">
        <is>
          <t>0</t>
        </is>
      </c>
      <c r="BC1397" s="286" t="inlineStr">
        <is>
          <t>0</t>
        </is>
      </c>
      <c r="BD1397" s="286" t="inlineStr">
        <is>
          <t>0</t>
        </is>
      </c>
      <c r="BE1397" s="286" t="inlineStr">
        <is>
          <t>0</t>
        </is>
      </c>
      <c r="BF1397" s="286" t="inlineStr">
        <is>
          <t>0</t>
        </is>
      </c>
      <c r="BG1397" s="286" t="inlineStr">
        <is>
          <t>0</t>
        </is>
      </c>
      <c r="BH1397" s="297" t="inlineStr">
        <is>
          <t>0</t>
        </is>
      </c>
      <c r="BI1397" s="297" t="inlineStr">
        <is>
          <t>0</t>
        </is>
      </c>
      <c r="BJ1397" s="297" t="inlineStr">
        <is>
          <t>0</t>
        </is>
      </c>
      <c r="BK1397" s="297" t="inlineStr">
        <is>
          <t>0</t>
        </is>
      </c>
      <c r="BL1397" s="297" t="inlineStr">
        <is>
          <t>0</t>
        </is>
      </c>
      <c r="BM1397" s="297" t="inlineStr">
        <is>
          <t>0</t>
        </is>
      </c>
      <c r="BN1397" s="297" t="inlineStr">
        <is>
          <t>0</t>
        </is>
      </c>
      <c r="BO1397" s="285" t="inlineStr">
        <is>
          <t>0</t>
        </is>
      </c>
      <c r="BP1397" s="297" t="inlineStr">
        <is>
          <t>0</t>
        </is>
      </c>
      <c r="BQ1397" s="297" t="inlineStr">
        <is>
          <t>0</t>
        </is>
      </c>
      <c r="BR1397" s="297" t="inlineStr">
        <is>
          <t>0</t>
        </is>
      </c>
      <c r="BS1397" s="297" t="inlineStr">
        <is>
          <t>0</t>
        </is>
      </c>
      <c r="BT1397" s="297" t="inlineStr">
        <is>
          <t>0</t>
        </is>
      </c>
      <c r="BU1397" s="297" t="inlineStr">
        <is>
          <t>0</t>
        </is>
      </c>
      <c r="BV1397" s="297" t="inlineStr">
        <is>
          <t>0</t>
        </is>
      </c>
      <c r="BW1397" s="288" t="inlineStr">
        <is>
          <t>0</t>
        </is>
      </c>
      <c r="BX1397" s="276">
        <f>SUM(IF(COUNTIF(#REF!, "*1.*"), 2, 0), IF(COUNTIF(#REF!, "*2.*"), 2, 0), IF(COUNTIF(#REF!, "*3.*"), 2, 0), IF(COUNTIF(#REF!, "*4.*"), 2, 0), IF(COUNTIF(#REF!, "*5.*"), 2, 0), IF(COUNTIF(#REF!, "*6.*"), 2, 0))</f>
        <v/>
      </c>
      <c r="BY1397" s="277">
        <f t="array" ref="BY1397">SUM(VALUE(AT1397),VALUE(AU1397),VALUE(AV1397),VALUE(AW1397),VALUE(AX1397),VALUE(AY1397),VALUE(AZ1397),VALUE(BB1397),VALUE(BC1397),VALUE(BD1397),VALUE(BE1397),VALUE(BF1397),VALUE(BG1397),VALUE(BH1397),VALUE(BI1397),VALUE(BJ1397),VALUE(BK1397),VALUE(BL1397),VALUE(BM1397),VALUE(BN1397),VALUE(BO1397),VALUE(BP1397),VALUE(BQ1397),VALUE(BR1397),VALUE(BS1397),VALUE(BT1397),VALUE(BU1397),VALUE(BV1397),VALUE(BW1397))</f>
        <v/>
      </c>
      <c r="BZ1397" s="307" t="n"/>
      <c r="CA1397" s="307" t="n"/>
      <c r="CB1397" s="307" t="n"/>
      <c r="CC1397" s="307" t="n"/>
      <c r="CD1397" s="307" t="n"/>
      <c r="CE1397" s="307" t="n"/>
      <c r="CF1397" s="307" t="n"/>
      <c r="CG1397" s="307" t="n"/>
      <c r="CH1397" s="307" t="n"/>
      <c r="CI1397" s="307" t="n"/>
      <c r="CJ1397" s="307" t="n"/>
      <c r="CK1397" s="307" t="n"/>
      <c r="CL1397" s="307" t="n"/>
      <c r="CM1397" s="307" t="n"/>
      <c r="CN1397" s="307" t="n"/>
      <c r="CO1397" s="307" t="n"/>
      <c r="CP1397" s="307" t="n"/>
      <c r="CQ1397" s="307" t="n"/>
      <c r="CR1397" s="279" t="inlineStr"/>
      <c r="CS1397" s="280">
        <f>AVERAGE(Value(BY1397),value(CR1397))</f>
        <v/>
      </c>
      <c r="CT1397" s="421">
        <f>(IF(OR(MediaScorecard!BG1884="x", MediaScorecard!BH1884="x",MediaScorecard!BI1884="x",MediaScorecard!BJ1884="x",MediaScorecard!BK1884="x"),1, 2))</f>
        <v/>
      </c>
      <c r="CU1397" s="308" t="n"/>
      <c r="CV1397" s="308" t="n"/>
      <c r="CW1397" s="308" t="n"/>
      <c r="CX1397" s="309" t="n"/>
      <c r="CY1397" s="308" t="n"/>
      <c r="CZ1397" s="308" t="n"/>
      <c r="DA1397" s="308" t="n"/>
    </row>
    <row r="1398" ht="21" customHeight="1" s="590">
      <c r="A1398" s="421" t="n"/>
      <c r="B1398" s="270" t="n"/>
      <c r="C1398" s="266" t="n"/>
      <c r="D1398" s="267" t="inlineStr"/>
      <c r="E1398" s="267" t="inlineStr"/>
      <c r="F1398" s="268" t="inlineStr"/>
      <c r="G1398" s="421" t="n"/>
      <c r="H1398" s="269" t="n"/>
      <c r="I1398" s="421" t="n"/>
      <c r="J1398" s="421" t="n"/>
      <c r="K1398" s="421" t="n"/>
      <c r="L1398" s="421" t="n"/>
      <c r="M1398" s="421" t="n"/>
      <c r="N1398" s="421" t="n"/>
      <c r="O1398" s="421" t="n"/>
      <c r="P1398" s="421" t="n"/>
      <c r="Q1398" s="421" t="n"/>
      <c r="R1398" s="270" t="n"/>
      <c r="S1398" s="421" t="n"/>
      <c r="T1398" s="421" t="n"/>
      <c r="U1398" s="421" t="n"/>
      <c r="V1398" s="421" t="n"/>
      <c r="W1398" s="421" t="n"/>
      <c r="X1398" s="421" t="n"/>
      <c r="Y1398" s="421" t="n"/>
      <c r="Z1398" s="421" t="n"/>
      <c r="AA1398" s="421" t="n"/>
      <c r="AB1398" s="421" t="n"/>
      <c r="AC1398" s="421" t="n"/>
      <c r="AD1398" s="421" t="n"/>
      <c r="AE1398" s="421" t="n"/>
      <c r="AF1398" s="421" t="n"/>
      <c r="AG1398" s="421" t="n"/>
      <c r="AH1398" s="421" t="n"/>
      <c r="AI1398" s="421" t="n"/>
      <c r="AJ1398" s="297" t="n"/>
      <c r="AK1398" s="297" t="n"/>
      <c r="AL1398" s="284" t="n"/>
      <c r="AM1398" s="297" t="n"/>
      <c r="AN1398" s="285" t="n"/>
      <c r="AO1398" s="297" t="n"/>
      <c r="AP1398" s="297" t="n"/>
      <c r="AQ1398" s="297" t="n"/>
      <c r="AR1398" s="297" t="n"/>
      <c r="AS1398" s="297" t="n"/>
      <c r="AT1398" s="285" t="inlineStr">
        <is>
          <t>0</t>
        </is>
      </c>
      <c r="AU1398" s="297" t="inlineStr">
        <is>
          <t>0</t>
        </is>
      </c>
      <c r="AV1398" s="297" t="inlineStr">
        <is>
          <t>0</t>
        </is>
      </c>
      <c r="AW1398" s="297" t="inlineStr">
        <is>
          <t>0</t>
        </is>
      </c>
      <c r="AX1398" s="297" t="inlineStr">
        <is>
          <t>0</t>
        </is>
      </c>
      <c r="AY1398" s="286" t="inlineStr">
        <is>
          <t>0</t>
        </is>
      </c>
      <c r="AZ1398" s="286" t="inlineStr">
        <is>
          <t>0</t>
        </is>
      </c>
      <c r="BA1398" s="287" t="inlineStr">
        <is>
          <t>0</t>
        </is>
      </c>
      <c r="BB1398" s="286" t="inlineStr">
        <is>
          <t>0</t>
        </is>
      </c>
      <c r="BC1398" s="286" t="inlineStr">
        <is>
          <t>0</t>
        </is>
      </c>
      <c r="BD1398" s="286" t="inlineStr">
        <is>
          <t>0</t>
        </is>
      </c>
      <c r="BE1398" s="286" t="inlineStr">
        <is>
          <t>0</t>
        </is>
      </c>
      <c r="BF1398" s="286" t="inlineStr">
        <is>
          <t>0</t>
        </is>
      </c>
      <c r="BG1398" s="286" t="inlineStr">
        <is>
          <t>0</t>
        </is>
      </c>
      <c r="BH1398" s="297" t="inlineStr">
        <is>
          <t>0</t>
        </is>
      </c>
      <c r="BI1398" s="297" t="inlineStr">
        <is>
          <t>0</t>
        </is>
      </c>
      <c r="BJ1398" s="297" t="inlineStr">
        <is>
          <t>0</t>
        </is>
      </c>
      <c r="BK1398" s="297" t="inlineStr">
        <is>
          <t>0</t>
        </is>
      </c>
      <c r="BL1398" s="297" t="inlineStr">
        <is>
          <t>0</t>
        </is>
      </c>
      <c r="BM1398" s="297" t="inlineStr">
        <is>
          <t>0</t>
        </is>
      </c>
      <c r="BN1398" s="297" t="inlineStr">
        <is>
          <t>0</t>
        </is>
      </c>
      <c r="BO1398" s="285" t="inlineStr">
        <is>
          <t>0</t>
        </is>
      </c>
      <c r="BP1398" s="297" t="inlineStr">
        <is>
          <t>0</t>
        </is>
      </c>
      <c r="BQ1398" s="297" t="inlineStr">
        <is>
          <t>0</t>
        </is>
      </c>
      <c r="BR1398" s="297" t="inlineStr">
        <is>
          <t>0</t>
        </is>
      </c>
      <c r="BS1398" s="297" t="inlineStr">
        <is>
          <t>0</t>
        </is>
      </c>
      <c r="BT1398" s="297" t="inlineStr">
        <is>
          <t>0</t>
        </is>
      </c>
      <c r="BU1398" s="297" t="inlineStr">
        <is>
          <t>0</t>
        </is>
      </c>
      <c r="BV1398" s="297" t="inlineStr">
        <is>
          <t>0</t>
        </is>
      </c>
      <c r="BW1398" s="288" t="inlineStr">
        <is>
          <t>0</t>
        </is>
      </c>
      <c r="BX1398" s="276">
        <f>SUM(IF(COUNTIF(#REF!, "*1.*"), 2, 0), IF(COUNTIF(#REF!, "*2.*"), 2, 0), IF(COUNTIF(#REF!, "*3.*"), 2, 0), IF(COUNTIF(#REF!, "*4.*"), 2, 0), IF(COUNTIF(#REF!, "*5.*"), 2, 0), IF(COUNTIF(#REF!, "*6.*"), 2, 0))</f>
        <v/>
      </c>
      <c r="BY1398" s="277">
        <f t="array" ref="BY1398">SUM(VALUE(AT1398),VALUE(AU1398),VALUE(AV1398),VALUE(AW1398),VALUE(AX1398),VALUE(AY1398),VALUE(AZ1398),VALUE(BB1398),VALUE(BC1398),VALUE(BD1398),VALUE(BE1398),VALUE(BF1398),VALUE(BG1398),VALUE(BH1398),VALUE(BI1398),VALUE(BJ1398),VALUE(BK1398),VALUE(BL1398),VALUE(BM1398),VALUE(BN1398),VALUE(BO1398),VALUE(BP1398),VALUE(BQ1398),VALUE(BR1398),VALUE(BS1398),VALUE(BT1398),VALUE(BU1398),VALUE(BV1398),VALUE(BW1398))</f>
        <v/>
      </c>
      <c r="BZ1398" s="307" t="n"/>
      <c r="CA1398" s="307" t="n"/>
      <c r="CB1398" s="307" t="n"/>
      <c r="CC1398" s="307" t="n"/>
      <c r="CD1398" s="307" t="n"/>
      <c r="CE1398" s="307" t="n"/>
      <c r="CF1398" s="307" t="n"/>
      <c r="CG1398" s="307" t="n"/>
      <c r="CH1398" s="307" t="n"/>
      <c r="CI1398" s="307" t="n"/>
      <c r="CJ1398" s="307" t="n"/>
      <c r="CK1398" s="307" t="n"/>
      <c r="CL1398" s="307" t="n"/>
      <c r="CM1398" s="307" t="n"/>
      <c r="CN1398" s="307" t="n"/>
      <c r="CO1398" s="307" t="n"/>
      <c r="CP1398" s="307" t="n"/>
      <c r="CQ1398" s="307" t="n"/>
      <c r="CR1398" s="279" t="inlineStr"/>
      <c r="CS1398" s="280">
        <f>AVERAGE(Value(BY1398),value(CR1398))</f>
        <v/>
      </c>
      <c r="CT1398" s="421">
        <f>(IF(OR(MediaScorecard!BG1885="x", MediaScorecard!BH1885="x",MediaScorecard!BI1885="x",MediaScorecard!BJ1885="x",MediaScorecard!BK1885="x"),1, 2))</f>
        <v/>
      </c>
      <c r="CU1398" s="308" t="n"/>
      <c r="CV1398" s="308" t="n"/>
      <c r="CW1398" s="308" t="n"/>
      <c r="CX1398" s="309" t="n"/>
      <c r="CY1398" s="308" t="n"/>
      <c r="CZ1398" s="308" t="n"/>
      <c r="DA1398" s="308" t="n"/>
    </row>
    <row r="1399" ht="21" customHeight="1" s="590">
      <c r="A1399" s="421" t="n"/>
      <c r="B1399" s="270" t="n"/>
      <c r="C1399" s="266" t="n"/>
      <c r="D1399" s="267" t="inlineStr"/>
      <c r="E1399" s="267" t="inlineStr"/>
      <c r="F1399" s="268" t="inlineStr"/>
      <c r="G1399" s="421" t="n"/>
      <c r="H1399" s="269" t="n"/>
      <c r="I1399" s="421" t="n"/>
      <c r="J1399" s="421" t="n"/>
      <c r="K1399" s="421" t="n"/>
      <c r="L1399" s="421" t="n"/>
      <c r="M1399" s="421" t="n"/>
      <c r="N1399" s="421" t="n"/>
      <c r="O1399" s="421" t="n"/>
      <c r="P1399" s="421" t="n"/>
      <c r="Q1399" s="421" t="n"/>
      <c r="R1399" s="270" t="n"/>
      <c r="S1399" s="421" t="n"/>
      <c r="T1399" s="421" t="n"/>
      <c r="U1399" s="421" t="n"/>
      <c r="V1399" s="421" t="n"/>
      <c r="W1399" s="421" t="n"/>
      <c r="X1399" s="421" t="n"/>
      <c r="Y1399" s="421" t="n"/>
      <c r="Z1399" s="421" t="n"/>
      <c r="AA1399" s="421" t="n"/>
      <c r="AB1399" s="421" t="n"/>
      <c r="AC1399" s="421" t="n"/>
      <c r="AD1399" s="421" t="n"/>
      <c r="AE1399" s="421" t="n"/>
      <c r="AF1399" s="421" t="n"/>
      <c r="AG1399" s="421" t="n"/>
      <c r="AH1399" s="421" t="n"/>
      <c r="AI1399" s="421" t="n"/>
      <c r="AJ1399" s="297" t="n"/>
      <c r="AK1399" s="297" t="n"/>
      <c r="AL1399" s="284" t="n"/>
      <c r="AM1399" s="297" t="n"/>
      <c r="AN1399" s="285" t="n"/>
      <c r="AO1399" s="297" t="n"/>
      <c r="AP1399" s="297" t="n"/>
      <c r="AQ1399" s="297" t="n"/>
      <c r="AR1399" s="297" t="n"/>
      <c r="AS1399" s="297" t="n"/>
      <c r="AT1399" s="285" t="inlineStr">
        <is>
          <t>0</t>
        </is>
      </c>
      <c r="AU1399" s="297" t="inlineStr">
        <is>
          <t>0</t>
        </is>
      </c>
      <c r="AV1399" s="297" t="inlineStr">
        <is>
          <t>0</t>
        </is>
      </c>
      <c r="AW1399" s="297" t="inlineStr">
        <is>
          <t>0</t>
        </is>
      </c>
      <c r="AX1399" s="297" t="inlineStr">
        <is>
          <t>0</t>
        </is>
      </c>
      <c r="AY1399" s="286" t="inlineStr">
        <is>
          <t>0</t>
        </is>
      </c>
      <c r="AZ1399" s="286" t="inlineStr">
        <is>
          <t>0</t>
        </is>
      </c>
      <c r="BA1399" s="287" t="inlineStr">
        <is>
          <t>0</t>
        </is>
      </c>
      <c r="BB1399" s="286" t="inlineStr">
        <is>
          <t>0</t>
        </is>
      </c>
      <c r="BC1399" s="286" t="inlineStr">
        <is>
          <t>0</t>
        </is>
      </c>
      <c r="BD1399" s="286" t="inlineStr">
        <is>
          <t>0</t>
        </is>
      </c>
      <c r="BE1399" s="286" t="inlineStr">
        <is>
          <t>0</t>
        </is>
      </c>
      <c r="BF1399" s="286" t="inlineStr">
        <is>
          <t>0</t>
        </is>
      </c>
      <c r="BG1399" s="286" t="inlineStr">
        <is>
          <t>0</t>
        </is>
      </c>
      <c r="BH1399" s="297" t="inlineStr">
        <is>
          <t>0</t>
        </is>
      </c>
      <c r="BI1399" s="297" t="inlineStr">
        <is>
          <t>0</t>
        </is>
      </c>
      <c r="BJ1399" s="297" t="inlineStr">
        <is>
          <t>0</t>
        </is>
      </c>
      <c r="BK1399" s="297" t="inlineStr">
        <is>
          <t>0</t>
        </is>
      </c>
      <c r="BL1399" s="297" t="inlineStr">
        <is>
          <t>0</t>
        </is>
      </c>
      <c r="BM1399" s="297" t="inlineStr">
        <is>
          <t>0</t>
        </is>
      </c>
      <c r="BN1399" s="297" t="inlineStr">
        <is>
          <t>0</t>
        </is>
      </c>
      <c r="BO1399" s="285" t="inlineStr">
        <is>
          <t>0</t>
        </is>
      </c>
      <c r="BP1399" s="297" t="inlineStr">
        <is>
          <t>0</t>
        </is>
      </c>
      <c r="BQ1399" s="297" t="inlineStr">
        <is>
          <t>0</t>
        </is>
      </c>
      <c r="BR1399" s="297" t="inlineStr">
        <is>
          <t>0</t>
        </is>
      </c>
      <c r="BS1399" s="297" t="inlineStr">
        <is>
          <t>0</t>
        </is>
      </c>
      <c r="BT1399" s="297" t="inlineStr">
        <is>
          <t>0</t>
        </is>
      </c>
      <c r="BU1399" s="297" t="inlineStr">
        <is>
          <t>0</t>
        </is>
      </c>
      <c r="BV1399" s="297" t="inlineStr">
        <is>
          <t>0</t>
        </is>
      </c>
      <c r="BW1399" s="288" t="inlineStr">
        <is>
          <t>0</t>
        </is>
      </c>
      <c r="BX1399" s="276">
        <f>SUM(IF(COUNTIF(#REF!, "*1.*"), 2, 0), IF(COUNTIF(#REF!, "*2.*"), 2, 0), IF(COUNTIF(#REF!, "*3.*"), 2, 0), IF(COUNTIF(#REF!, "*4.*"), 2, 0), IF(COUNTIF(#REF!, "*5.*"), 2, 0), IF(COUNTIF(#REF!, "*6.*"), 2, 0))</f>
        <v/>
      </c>
      <c r="BY1399" s="277">
        <f t="array" ref="BY1399">SUM(VALUE(AT1399),VALUE(AU1399),VALUE(AV1399),VALUE(AW1399),VALUE(AX1399),VALUE(AY1399),VALUE(AZ1399),VALUE(BB1399),VALUE(BC1399),VALUE(BD1399),VALUE(BE1399),VALUE(BF1399),VALUE(BG1399),VALUE(BH1399),VALUE(BI1399),VALUE(BJ1399),VALUE(BK1399),VALUE(BL1399),VALUE(BM1399),VALUE(BN1399),VALUE(BO1399),VALUE(BP1399),VALUE(BQ1399),VALUE(BR1399),VALUE(BS1399),VALUE(BT1399),VALUE(BU1399),VALUE(BV1399),VALUE(BW1399))</f>
        <v/>
      </c>
      <c r="BZ1399" s="307" t="n"/>
      <c r="CA1399" s="307" t="n"/>
      <c r="CB1399" s="307" t="n"/>
      <c r="CC1399" s="307" t="n"/>
      <c r="CD1399" s="307" t="n"/>
      <c r="CE1399" s="307" t="n"/>
      <c r="CF1399" s="307" t="n"/>
      <c r="CG1399" s="307" t="n"/>
      <c r="CH1399" s="307" t="n"/>
      <c r="CI1399" s="307" t="n"/>
      <c r="CJ1399" s="307" t="n"/>
      <c r="CK1399" s="307" t="n"/>
      <c r="CL1399" s="307" t="n"/>
      <c r="CM1399" s="307" t="n"/>
      <c r="CN1399" s="307" t="n"/>
      <c r="CO1399" s="307" t="n"/>
      <c r="CP1399" s="307" t="n"/>
      <c r="CQ1399" s="307" t="n"/>
      <c r="CR1399" s="279" t="inlineStr"/>
      <c r="CS1399" s="280">
        <f>AVERAGE(Value(BY1399),value(CR1399))</f>
        <v/>
      </c>
      <c r="CT1399" s="421">
        <f>(IF(OR(MediaScorecard!BG1886="x", MediaScorecard!BH1886="x",MediaScorecard!BI1886="x",MediaScorecard!BJ1886="x",MediaScorecard!BK1886="x"),1, 2))</f>
        <v/>
      </c>
      <c r="CU1399" s="308" t="n"/>
      <c r="CV1399" s="308" t="n"/>
      <c r="CW1399" s="308" t="n"/>
      <c r="CX1399" s="309" t="n"/>
      <c r="CY1399" s="308" t="n"/>
      <c r="CZ1399" s="308" t="n"/>
      <c r="DA1399" s="308" t="n"/>
    </row>
    <row r="1400" ht="21" customHeight="1" s="590">
      <c r="A1400" s="421" t="n"/>
      <c r="B1400" s="270" t="n"/>
      <c r="C1400" s="266" t="n"/>
      <c r="D1400" s="267" t="inlineStr"/>
      <c r="E1400" s="267" t="inlineStr"/>
      <c r="F1400" s="268" t="inlineStr"/>
      <c r="G1400" s="421" t="n"/>
      <c r="H1400" s="269" t="n"/>
      <c r="I1400" s="421" t="n"/>
      <c r="J1400" s="421" t="n"/>
      <c r="K1400" s="421" t="n"/>
      <c r="L1400" s="421" t="n"/>
      <c r="M1400" s="421" t="n"/>
      <c r="N1400" s="421" t="n"/>
      <c r="O1400" s="421" t="n"/>
      <c r="P1400" s="421" t="n"/>
      <c r="Q1400" s="421" t="n"/>
      <c r="R1400" s="270" t="n"/>
      <c r="S1400" s="421" t="n"/>
      <c r="T1400" s="421" t="n"/>
      <c r="U1400" s="421" t="n"/>
      <c r="V1400" s="421" t="n"/>
      <c r="W1400" s="421" t="n"/>
      <c r="X1400" s="421" t="n"/>
      <c r="Y1400" s="421" t="n"/>
      <c r="Z1400" s="421" t="n"/>
      <c r="AA1400" s="421" t="n"/>
      <c r="AB1400" s="421" t="n"/>
      <c r="AC1400" s="421" t="n"/>
      <c r="AD1400" s="421" t="n"/>
      <c r="AE1400" s="421" t="n"/>
      <c r="AF1400" s="421" t="n"/>
      <c r="AG1400" s="421" t="n"/>
      <c r="AH1400" s="421" t="n"/>
      <c r="AI1400" s="421" t="n"/>
      <c r="AJ1400" s="297" t="n"/>
      <c r="AK1400" s="297" t="n"/>
      <c r="AL1400" s="284" t="n"/>
      <c r="AM1400" s="297" t="n"/>
      <c r="AN1400" s="285" t="n"/>
      <c r="AO1400" s="297" t="n"/>
      <c r="AP1400" s="297" t="n"/>
      <c r="AQ1400" s="297" t="n"/>
      <c r="AR1400" s="297" t="n"/>
      <c r="AS1400" s="297" t="n"/>
      <c r="AT1400" s="285" t="inlineStr">
        <is>
          <t>0</t>
        </is>
      </c>
      <c r="AU1400" s="297" t="inlineStr">
        <is>
          <t>0</t>
        </is>
      </c>
      <c r="AV1400" s="297" t="inlineStr">
        <is>
          <t>0</t>
        </is>
      </c>
      <c r="AW1400" s="297" t="inlineStr">
        <is>
          <t>0</t>
        </is>
      </c>
      <c r="AX1400" s="297" t="inlineStr">
        <is>
          <t>0</t>
        </is>
      </c>
      <c r="AY1400" s="286" t="inlineStr">
        <is>
          <t>0</t>
        </is>
      </c>
      <c r="AZ1400" s="286" t="inlineStr">
        <is>
          <t>0</t>
        </is>
      </c>
      <c r="BA1400" s="287" t="inlineStr">
        <is>
          <t>0</t>
        </is>
      </c>
      <c r="BB1400" s="286" t="inlineStr">
        <is>
          <t>0</t>
        </is>
      </c>
      <c r="BC1400" s="286" t="inlineStr">
        <is>
          <t>0</t>
        </is>
      </c>
      <c r="BD1400" s="286" t="inlineStr">
        <is>
          <t>0</t>
        </is>
      </c>
      <c r="BE1400" s="286" t="inlineStr">
        <is>
          <t>0</t>
        </is>
      </c>
      <c r="BF1400" s="286" t="inlineStr">
        <is>
          <t>0</t>
        </is>
      </c>
      <c r="BG1400" s="286" t="inlineStr">
        <is>
          <t>0</t>
        </is>
      </c>
      <c r="BH1400" s="297" t="inlineStr">
        <is>
          <t>0</t>
        </is>
      </c>
      <c r="BI1400" s="297" t="inlineStr">
        <is>
          <t>0</t>
        </is>
      </c>
      <c r="BJ1400" s="297" t="inlineStr">
        <is>
          <t>0</t>
        </is>
      </c>
      <c r="BK1400" s="297" t="inlineStr">
        <is>
          <t>0</t>
        </is>
      </c>
      <c r="BL1400" s="297" t="inlineStr">
        <is>
          <t>0</t>
        </is>
      </c>
      <c r="BM1400" s="297" t="inlineStr">
        <is>
          <t>0</t>
        </is>
      </c>
      <c r="BN1400" s="297" t="inlineStr">
        <is>
          <t>0</t>
        </is>
      </c>
      <c r="BO1400" s="285" t="inlineStr">
        <is>
          <t>0</t>
        </is>
      </c>
      <c r="BP1400" s="297" t="inlineStr">
        <is>
          <t>0</t>
        </is>
      </c>
      <c r="BQ1400" s="297" t="inlineStr">
        <is>
          <t>0</t>
        </is>
      </c>
      <c r="BR1400" s="297" t="inlineStr">
        <is>
          <t>0</t>
        </is>
      </c>
      <c r="BS1400" s="297" t="inlineStr">
        <is>
          <t>0</t>
        </is>
      </c>
      <c r="BT1400" s="297" t="inlineStr">
        <is>
          <t>0</t>
        </is>
      </c>
      <c r="BU1400" s="297" t="inlineStr">
        <is>
          <t>0</t>
        </is>
      </c>
      <c r="BV1400" s="297" t="inlineStr">
        <is>
          <t>0</t>
        </is>
      </c>
      <c r="BW1400" s="288" t="inlineStr">
        <is>
          <t>0</t>
        </is>
      </c>
      <c r="BX1400" s="276">
        <f>SUM(IF(COUNTIF(#REF!, "*1.*"), 2, 0), IF(COUNTIF(#REF!, "*2.*"), 2, 0), IF(COUNTIF(#REF!, "*3.*"), 2, 0), IF(COUNTIF(#REF!, "*4.*"), 2, 0), IF(COUNTIF(#REF!, "*5.*"), 2, 0), IF(COUNTIF(#REF!, "*6.*"), 2, 0))</f>
        <v/>
      </c>
      <c r="BY1400" s="277">
        <f t="array" ref="BY1400">SUM(VALUE(AT1400),VALUE(AU1400),VALUE(AV1400),VALUE(AW1400),VALUE(AX1400),VALUE(AY1400),VALUE(AZ1400),VALUE(BB1400),VALUE(BC1400),VALUE(BD1400),VALUE(BE1400),VALUE(BF1400),VALUE(BG1400),VALUE(BH1400),VALUE(BI1400),VALUE(BJ1400),VALUE(BK1400),VALUE(BL1400),VALUE(BM1400),VALUE(BN1400),VALUE(BO1400),VALUE(BP1400),VALUE(BQ1400),VALUE(BR1400),VALUE(BS1400),VALUE(BT1400),VALUE(BU1400),VALUE(BV1400),VALUE(BW1400))</f>
        <v/>
      </c>
      <c r="BZ1400" s="307" t="n"/>
      <c r="CA1400" s="307" t="n"/>
      <c r="CB1400" s="307" t="n"/>
      <c r="CC1400" s="307" t="n"/>
      <c r="CD1400" s="307" t="n"/>
      <c r="CE1400" s="307" t="n"/>
      <c r="CF1400" s="307" t="n"/>
      <c r="CG1400" s="307" t="n"/>
      <c r="CH1400" s="307" t="n"/>
      <c r="CI1400" s="307" t="n"/>
      <c r="CJ1400" s="307" t="n"/>
      <c r="CK1400" s="307" t="n"/>
      <c r="CL1400" s="307" t="n"/>
      <c r="CM1400" s="307" t="n"/>
      <c r="CN1400" s="307" t="n"/>
      <c r="CO1400" s="307" t="n"/>
      <c r="CP1400" s="307" t="n"/>
      <c r="CQ1400" s="307" t="n"/>
      <c r="CR1400" s="279" t="inlineStr"/>
      <c r="CS1400" s="280">
        <f>AVERAGE(Value(BY1400),value(CR1400))</f>
        <v/>
      </c>
      <c r="CT1400" s="421">
        <f>(IF(OR(MediaScorecard!BG1887="x", MediaScorecard!BH1887="x",MediaScorecard!BI1887="x",MediaScorecard!BJ1887="x",MediaScorecard!BK1887="x"),1, 2))</f>
        <v/>
      </c>
      <c r="CU1400" s="308" t="n"/>
      <c r="CV1400" s="308" t="n"/>
      <c r="CW1400" s="308" t="n"/>
      <c r="CX1400" s="309" t="n"/>
      <c r="CY1400" s="308" t="n"/>
      <c r="CZ1400" s="308" t="n"/>
      <c r="DA1400" s="308" t="n"/>
    </row>
    <row r="1401" ht="21" customHeight="1" s="590">
      <c r="A1401" s="421" t="n"/>
      <c r="B1401" s="270" t="n"/>
      <c r="C1401" s="266" t="n"/>
      <c r="D1401" s="267" t="inlineStr"/>
      <c r="E1401" s="267" t="inlineStr"/>
      <c r="F1401" s="268" t="inlineStr"/>
      <c r="G1401" s="421" t="n"/>
      <c r="H1401" s="269" t="n"/>
      <c r="I1401" s="421" t="n"/>
      <c r="J1401" s="421" t="n"/>
      <c r="K1401" s="421" t="n"/>
      <c r="L1401" s="421" t="n"/>
      <c r="M1401" s="421" t="n"/>
      <c r="N1401" s="421" t="n"/>
      <c r="O1401" s="421" t="n"/>
      <c r="P1401" s="421" t="n"/>
      <c r="Q1401" s="421" t="n"/>
      <c r="R1401" s="270" t="n"/>
      <c r="S1401" s="421" t="n"/>
      <c r="T1401" s="421" t="n"/>
      <c r="U1401" s="421" t="n"/>
      <c r="V1401" s="421" t="n"/>
      <c r="W1401" s="421" t="n"/>
      <c r="X1401" s="421" t="n"/>
      <c r="Y1401" s="421" t="n"/>
      <c r="Z1401" s="421" t="n"/>
      <c r="AA1401" s="421" t="n"/>
      <c r="AB1401" s="421" t="n"/>
      <c r="AC1401" s="421" t="n"/>
      <c r="AD1401" s="421" t="n"/>
      <c r="AE1401" s="421" t="n"/>
      <c r="AF1401" s="421" t="n"/>
      <c r="AG1401" s="421" t="n"/>
      <c r="AH1401" s="421" t="n"/>
      <c r="AI1401" s="421" t="n"/>
      <c r="AJ1401" s="297" t="n"/>
      <c r="AK1401" s="297" t="n"/>
      <c r="AL1401" s="284" t="n"/>
      <c r="AM1401" s="297" t="n"/>
      <c r="AN1401" s="285" t="n"/>
      <c r="AO1401" s="297" t="n"/>
      <c r="AP1401" s="297" t="n"/>
      <c r="AQ1401" s="297" t="n"/>
      <c r="AR1401" s="297" t="n"/>
      <c r="AS1401" s="297" t="n"/>
      <c r="AT1401" s="285" t="inlineStr">
        <is>
          <t>0</t>
        </is>
      </c>
      <c r="AU1401" s="297" t="inlineStr">
        <is>
          <t>0</t>
        </is>
      </c>
      <c r="AV1401" s="297" t="inlineStr">
        <is>
          <t>0</t>
        </is>
      </c>
      <c r="AW1401" s="297" t="inlineStr">
        <is>
          <t>0</t>
        </is>
      </c>
      <c r="AX1401" s="297" t="inlineStr">
        <is>
          <t>0</t>
        </is>
      </c>
      <c r="AY1401" s="286" t="inlineStr">
        <is>
          <t>0</t>
        </is>
      </c>
      <c r="AZ1401" s="286" t="inlineStr">
        <is>
          <t>0</t>
        </is>
      </c>
      <c r="BA1401" s="287" t="inlineStr">
        <is>
          <t>0</t>
        </is>
      </c>
      <c r="BB1401" s="286" t="inlineStr">
        <is>
          <t>0</t>
        </is>
      </c>
      <c r="BC1401" s="286" t="inlineStr">
        <is>
          <t>0</t>
        </is>
      </c>
      <c r="BD1401" s="286" t="inlineStr">
        <is>
          <t>0</t>
        </is>
      </c>
      <c r="BE1401" s="286" t="inlineStr">
        <is>
          <t>0</t>
        </is>
      </c>
      <c r="BF1401" s="286" t="inlineStr">
        <is>
          <t>0</t>
        </is>
      </c>
      <c r="BG1401" s="286" t="inlineStr">
        <is>
          <t>0</t>
        </is>
      </c>
      <c r="BH1401" s="297" t="inlineStr">
        <is>
          <t>0</t>
        </is>
      </c>
      <c r="BI1401" s="297" t="inlineStr">
        <is>
          <t>0</t>
        </is>
      </c>
      <c r="BJ1401" s="297" t="inlineStr">
        <is>
          <t>0</t>
        </is>
      </c>
      <c r="BK1401" s="297" t="inlineStr">
        <is>
          <t>0</t>
        </is>
      </c>
      <c r="BL1401" s="297" t="inlineStr">
        <is>
          <t>0</t>
        </is>
      </c>
      <c r="BM1401" s="297" t="inlineStr">
        <is>
          <t>0</t>
        </is>
      </c>
      <c r="BN1401" s="297" t="inlineStr">
        <is>
          <t>0</t>
        </is>
      </c>
      <c r="BO1401" s="285" t="inlineStr">
        <is>
          <t>0</t>
        </is>
      </c>
      <c r="BP1401" s="297" t="inlineStr">
        <is>
          <t>0</t>
        </is>
      </c>
      <c r="BQ1401" s="297" t="inlineStr">
        <is>
          <t>0</t>
        </is>
      </c>
      <c r="BR1401" s="297" t="inlineStr">
        <is>
          <t>0</t>
        </is>
      </c>
      <c r="BS1401" s="297" t="inlineStr">
        <is>
          <t>0</t>
        </is>
      </c>
      <c r="BT1401" s="297" t="inlineStr">
        <is>
          <t>0</t>
        </is>
      </c>
      <c r="BU1401" s="297" t="inlineStr">
        <is>
          <t>0</t>
        </is>
      </c>
      <c r="BV1401" s="297" t="inlineStr">
        <is>
          <t>0</t>
        </is>
      </c>
      <c r="BW1401" s="288" t="inlineStr">
        <is>
          <t>0</t>
        </is>
      </c>
      <c r="BX1401" s="276">
        <f>SUM(IF(COUNTIF(#REF!, "*1.*"), 2, 0), IF(COUNTIF(#REF!, "*2.*"), 2, 0), IF(COUNTIF(#REF!, "*3.*"), 2, 0), IF(COUNTIF(#REF!, "*4.*"), 2, 0), IF(COUNTIF(#REF!, "*5.*"), 2, 0), IF(COUNTIF(#REF!, "*6.*"), 2, 0))</f>
        <v/>
      </c>
      <c r="BY1401" s="277">
        <f t="array" ref="BY1401">SUM(VALUE(AT1401),VALUE(AU1401),VALUE(AV1401),VALUE(AW1401),VALUE(AX1401),VALUE(AY1401),VALUE(AZ1401),VALUE(BB1401),VALUE(BC1401),VALUE(BD1401),VALUE(BE1401),VALUE(BF1401),VALUE(BG1401),VALUE(BH1401),VALUE(BI1401),VALUE(BJ1401),VALUE(BK1401),VALUE(BL1401),VALUE(BM1401),VALUE(BN1401),VALUE(BO1401),VALUE(BP1401),VALUE(BQ1401),VALUE(BR1401),VALUE(BS1401),VALUE(BT1401),VALUE(BU1401),VALUE(BV1401),VALUE(BW1401))</f>
        <v/>
      </c>
      <c r="BZ1401" s="307" t="n"/>
      <c r="CA1401" s="307" t="n"/>
      <c r="CB1401" s="307" t="n"/>
      <c r="CC1401" s="307" t="n"/>
      <c r="CD1401" s="307" t="n"/>
      <c r="CE1401" s="307" t="n"/>
      <c r="CF1401" s="307" t="n"/>
      <c r="CG1401" s="307" t="n"/>
      <c r="CH1401" s="307" t="n"/>
      <c r="CI1401" s="307" t="n"/>
      <c r="CJ1401" s="307" t="n"/>
      <c r="CK1401" s="307" t="n"/>
      <c r="CL1401" s="307" t="n"/>
      <c r="CM1401" s="307" t="n"/>
      <c r="CN1401" s="307" t="n"/>
      <c r="CO1401" s="307" t="n"/>
      <c r="CP1401" s="307" t="n"/>
      <c r="CQ1401" s="307" t="n"/>
      <c r="CR1401" s="279" t="inlineStr"/>
      <c r="CS1401" s="280">
        <f>AVERAGE(Value(BY1401),value(CR1401))</f>
        <v/>
      </c>
      <c r="CT1401" s="421">
        <f>(IF(OR(MediaScorecard!BG1888="x", MediaScorecard!BH1888="x",MediaScorecard!BI1888="x",MediaScorecard!BJ1888="x",MediaScorecard!BK1888="x"),1, 2))</f>
        <v/>
      </c>
      <c r="CU1401" s="308" t="n"/>
      <c r="CV1401" s="308" t="n"/>
      <c r="CW1401" s="308" t="n"/>
      <c r="CX1401" s="309" t="n"/>
      <c r="CY1401" s="308" t="n"/>
      <c r="CZ1401" s="308" t="n"/>
      <c r="DA1401" s="308" t="n"/>
    </row>
    <row r="1402" ht="21" customHeight="1" s="590">
      <c r="A1402" s="421" t="n"/>
      <c r="B1402" s="270" t="n"/>
      <c r="C1402" s="266" t="n"/>
      <c r="D1402" s="267" t="inlineStr"/>
      <c r="E1402" s="267" t="inlineStr"/>
      <c r="F1402" s="268" t="inlineStr"/>
      <c r="G1402" s="421" t="n"/>
      <c r="H1402" s="269" t="n"/>
      <c r="I1402" s="421" t="n"/>
      <c r="J1402" s="421" t="n"/>
      <c r="K1402" s="421" t="n"/>
      <c r="L1402" s="421" t="n"/>
      <c r="M1402" s="421" t="n"/>
      <c r="N1402" s="421" t="n"/>
      <c r="O1402" s="421" t="n"/>
      <c r="P1402" s="421" t="n"/>
      <c r="Q1402" s="421" t="n"/>
      <c r="R1402" s="270" t="n"/>
      <c r="S1402" s="421" t="n"/>
      <c r="T1402" s="421" t="n"/>
      <c r="U1402" s="421" t="n"/>
      <c r="V1402" s="421" t="n"/>
      <c r="W1402" s="421" t="n"/>
      <c r="X1402" s="421" t="n"/>
      <c r="Y1402" s="421" t="n"/>
      <c r="Z1402" s="421" t="n"/>
      <c r="AA1402" s="421" t="n"/>
      <c r="AB1402" s="421" t="n"/>
      <c r="AC1402" s="421" t="n"/>
      <c r="AD1402" s="421" t="n"/>
      <c r="AE1402" s="421" t="n"/>
      <c r="AF1402" s="421" t="n"/>
      <c r="AG1402" s="421" t="n"/>
      <c r="AH1402" s="421" t="n"/>
      <c r="AI1402" s="421" t="n"/>
      <c r="AJ1402" s="297" t="n"/>
      <c r="AK1402" s="297" t="n"/>
      <c r="AL1402" s="284" t="n"/>
      <c r="AM1402" s="297" t="n"/>
      <c r="AN1402" s="285" t="n"/>
      <c r="AO1402" s="297" t="n"/>
      <c r="AP1402" s="297" t="n"/>
      <c r="AQ1402" s="297" t="n"/>
      <c r="AR1402" s="297" t="n"/>
      <c r="AS1402" s="297" t="n"/>
      <c r="AT1402" s="285" t="inlineStr">
        <is>
          <t>0</t>
        </is>
      </c>
      <c r="AU1402" s="297" t="inlineStr">
        <is>
          <t>0</t>
        </is>
      </c>
      <c r="AV1402" s="297" t="inlineStr">
        <is>
          <t>0</t>
        </is>
      </c>
      <c r="AW1402" s="297" t="inlineStr">
        <is>
          <t>0</t>
        </is>
      </c>
      <c r="AX1402" s="297" t="inlineStr">
        <is>
          <t>0</t>
        </is>
      </c>
      <c r="AY1402" s="286" t="inlineStr">
        <is>
          <t>0</t>
        </is>
      </c>
      <c r="AZ1402" s="286" t="inlineStr">
        <is>
          <t>0</t>
        </is>
      </c>
      <c r="BA1402" s="287" t="inlineStr">
        <is>
          <t>0</t>
        </is>
      </c>
      <c r="BB1402" s="286" t="inlineStr">
        <is>
          <t>0</t>
        </is>
      </c>
      <c r="BC1402" s="286" t="inlineStr">
        <is>
          <t>0</t>
        </is>
      </c>
      <c r="BD1402" s="286" t="inlineStr">
        <is>
          <t>0</t>
        </is>
      </c>
      <c r="BE1402" s="286" t="inlineStr">
        <is>
          <t>0</t>
        </is>
      </c>
      <c r="BF1402" s="286" t="inlineStr">
        <is>
          <t>0</t>
        </is>
      </c>
      <c r="BG1402" s="286" t="inlineStr">
        <is>
          <t>0</t>
        </is>
      </c>
      <c r="BH1402" s="297" t="inlineStr">
        <is>
          <t>0</t>
        </is>
      </c>
      <c r="BI1402" s="297" t="inlineStr">
        <is>
          <t>0</t>
        </is>
      </c>
      <c r="BJ1402" s="297" t="inlineStr">
        <is>
          <t>0</t>
        </is>
      </c>
      <c r="BK1402" s="297" t="inlineStr">
        <is>
          <t>0</t>
        </is>
      </c>
      <c r="BL1402" s="297" t="inlineStr">
        <is>
          <t>0</t>
        </is>
      </c>
      <c r="BM1402" s="297" t="inlineStr">
        <is>
          <t>0</t>
        </is>
      </c>
      <c r="BN1402" s="297" t="inlineStr">
        <is>
          <t>0</t>
        </is>
      </c>
      <c r="BO1402" s="285" t="inlineStr">
        <is>
          <t>0</t>
        </is>
      </c>
      <c r="BP1402" s="297" t="inlineStr">
        <is>
          <t>0</t>
        </is>
      </c>
      <c r="BQ1402" s="297" t="inlineStr">
        <is>
          <t>0</t>
        </is>
      </c>
      <c r="BR1402" s="297" t="inlineStr">
        <is>
          <t>0</t>
        </is>
      </c>
      <c r="BS1402" s="297" t="inlineStr">
        <is>
          <t>0</t>
        </is>
      </c>
      <c r="BT1402" s="297" t="inlineStr">
        <is>
          <t>0</t>
        </is>
      </c>
      <c r="BU1402" s="297" t="inlineStr">
        <is>
          <t>0</t>
        </is>
      </c>
      <c r="BV1402" s="297" t="inlineStr">
        <is>
          <t>0</t>
        </is>
      </c>
      <c r="BW1402" s="288" t="inlineStr">
        <is>
          <t>0</t>
        </is>
      </c>
      <c r="BX1402" s="276">
        <f>SUM(IF(COUNTIF(#REF!, "*1.*"), 2, 0), IF(COUNTIF(#REF!, "*2.*"), 2, 0), IF(COUNTIF(#REF!, "*3.*"), 2, 0), IF(COUNTIF(#REF!, "*4.*"), 2, 0), IF(COUNTIF(#REF!, "*5.*"), 2, 0), IF(COUNTIF(#REF!, "*6.*"), 2, 0))</f>
        <v/>
      </c>
      <c r="BY1402" s="277">
        <f t="array" ref="BY1402">SUM(VALUE(AT1402),VALUE(AU1402),VALUE(AV1402),VALUE(AW1402),VALUE(AX1402),VALUE(AY1402),VALUE(AZ1402),VALUE(BB1402),VALUE(BC1402),VALUE(BD1402),VALUE(BE1402),VALUE(BF1402),VALUE(BG1402),VALUE(BH1402),VALUE(BI1402),VALUE(BJ1402),VALUE(BK1402),VALUE(BL1402),VALUE(BM1402),VALUE(BN1402),VALUE(BO1402),VALUE(BP1402),VALUE(BQ1402),VALUE(BR1402),VALUE(BS1402),VALUE(BT1402),VALUE(BU1402),VALUE(BV1402),VALUE(BW1402))</f>
        <v/>
      </c>
      <c r="BZ1402" s="307" t="n"/>
      <c r="CA1402" s="307" t="n"/>
      <c r="CB1402" s="307" t="n"/>
      <c r="CC1402" s="307" t="n"/>
      <c r="CD1402" s="307" t="n"/>
      <c r="CE1402" s="307" t="n"/>
      <c r="CF1402" s="307" t="n"/>
      <c r="CG1402" s="307" t="n"/>
      <c r="CH1402" s="307" t="n"/>
      <c r="CI1402" s="307" t="n"/>
      <c r="CJ1402" s="307" t="n"/>
      <c r="CK1402" s="307" t="n"/>
      <c r="CL1402" s="307" t="n"/>
      <c r="CM1402" s="307" t="n"/>
      <c r="CN1402" s="307" t="n"/>
      <c r="CO1402" s="307" t="n"/>
      <c r="CP1402" s="307" t="n"/>
      <c r="CQ1402" s="307" t="n"/>
      <c r="CR1402" s="279" t="inlineStr"/>
      <c r="CS1402" s="280">
        <f>AVERAGE(Value(BY1402),value(CR1402))</f>
        <v/>
      </c>
      <c r="CT1402" s="421">
        <f>(IF(OR(MediaScorecard!BG1889="x", MediaScorecard!BH1889="x",MediaScorecard!BI1889="x",MediaScorecard!BJ1889="x",MediaScorecard!BK1889="x"),1, 2))</f>
        <v/>
      </c>
      <c r="CU1402" s="308" t="n"/>
      <c r="CV1402" s="308" t="n"/>
      <c r="CW1402" s="308" t="n"/>
      <c r="CX1402" s="309" t="n"/>
      <c r="CY1402" s="308" t="n"/>
      <c r="CZ1402" s="308" t="n"/>
      <c r="DA1402" s="308" t="n"/>
    </row>
    <row r="1403" ht="21" customHeight="1" s="590">
      <c r="A1403" s="421" t="n"/>
      <c r="B1403" s="270" t="n"/>
      <c r="C1403" s="266" t="n"/>
      <c r="D1403" s="267" t="inlineStr"/>
      <c r="E1403" s="267" t="inlineStr"/>
      <c r="F1403" s="268" t="inlineStr"/>
      <c r="G1403" s="421" t="n"/>
      <c r="H1403" s="269" t="n"/>
      <c r="I1403" s="421" t="n"/>
      <c r="J1403" s="421" t="n"/>
      <c r="K1403" s="421" t="n"/>
      <c r="L1403" s="421" t="n"/>
      <c r="M1403" s="421" t="n"/>
      <c r="N1403" s="421" t="n"/>
      <c r="O1403" s="421" t="n"/>
      <c r="P1403" s="421" t="n"/>
      <c r="Q1403" s="421" t="n"/>
      <c r="R1403" s="270" t="n"/>
      <c r="S1403" s="421" t="n"/>
      <c r="T1403" s="421" t="n"/>
      <c r="U1403" s="421" t="n"/>
      <c r="V1403" s="421" t="n"/>
      <c r="W1403" s="421" t="n"/>
      <c r="X1403" s="421" t="n"/>
      <c r="Y1403" s="421" t="n"/>
      <c r="Z1403" s="421" t="n"/>
      <c r="AA1403" s="421" t="n"/>
      <c r="AB1403" s="421" t="n"/>
      <c r="AC1403" s="421" t="n"/>
      <c r="AD1403" s="421" t="n"/>
      <c r="AE1403" s="421" t="n"/>
      <c r="AF1403" s="421" t="n"/>
      <c r="AG1403" s="421" t="n"/>
      <c r="AH1403" s="421" t="n"/>
      <c r="AI1403" s="421" t="n"/>
      <c r="AJ1403" s="297" t="n"/>
      <c r="AK1403" s="297" t="n"/>
      <c r="AL1403" s="284" t="n"/>
      <c r="AM1403" s="297" t="n"/>
      <c r="AN1403" s="285" t="n"/>
      <c r="AO1403" s="297" t="n"/>
      <c r="AP1403" s="297" t="n"/>
      <c r="AQ1403" s="297" t="n"/>
      <c r="AR1403" s="297" t="n"/>
      <c r="AS1403" s="297" t="n"/>
      <c r="AT1403" s="285" t="inlineStr">
        <is>
          <t>0</t>
        </is>
      </c>
      <c r="AU1403" s="297" t="inlineStr">
        <is>
          <t>0</t>
        </is>
      </c>
      <c r="AV1403" s="297" t="inlineStr">
        <is>
          <t>0</t>
        </is>
      </c>
      <c r="AW1403" s="297" t="inlineStr">
        <is>
          <t>0</t>
        </is>
      </c>
      <c r="AX1403" s="297" t="inlineStr">
        <is>
          <t>0</t>
        </is>
      </c>
      <c r="AY1403" s="286" t="inlineStr">
        <is>
          <t>0</t>
        </is>
      </c>
      <c r="AZ1403" s="286" t="inlineStr">
        <is>
          <t>0</t>
        </is>
      </c>
      <c r="BA1403" s="287" t="inlineStr">
        <is>
          <t>0</t>
        </is>
      </c>
      <c r="BB1403" s="286" t="inlineStr">
        <is>
          <t>0</t>
        </is>
      </c>
      <c r="BC1403" s="286" t="inlineStr">
        <is>
          <t>0</t>
        </is>
      </c>
      <c r="BD1403" s="286" t="inlineStr">
        <is>
          <t>0</t>
        </is>
      </c>
      <c r="BE1403" s="286" t="inlineStr">
        <is>
          <t>0</t>
        </is>
      </c>
      <c r="BF1403" s="286" t="inlineStr">
        <is>
          <t>0</t>
        </is>
      </c>
      <c r="BG1403" s="286" t="inlineStr">
        <is>
          <t>0</t>
        </is>
      </c>
      <c r="BH1403" s="297" t="inlineStr">
        <is>
          <t>0</t>
        </is>
      </c>
      <c r="BI1403" s="297" t="inlineStr">
        <is>
          <t>0</t>
        </is>
      </c>
      <c r="BJ1403" s="297" t="inlineStr">
        <is>
          <t>0</t>
        </is>
      </c>
      <c r="BK1403" s="297" t="inlineStr">
        <is>
          <t>0</t>
        </is>
      </c>
      <c r="BL1403" s="297" t="inlineStr">
        <is>
          <t>0</t>
        </is>
      </c>
      <c r="BM1403" s="297" t="inlineStr">
        <is>
          <t>0</t>
        </is>
      </c>
      <c r="BN1403" s="297" t="inlineStr">
        <is>
          <t>0</t>
        </is>
      </c>
      <c r="BO1403" s="285" t="inlineStr">
        <is>
          <t>0</t>
        </is>
      </c>
      <c r="BP1403" s="297" t="inlineStr">
        <is>
          <t>0</t>
        </is>
      </c>
      <c r="BQ1403" s="297" t="inlineStr">
        <is>
          <t>0</t>
        </is>
      </c>
      <c r="BR1403" s="297" t="inlineStr">
        <is>
          <t>0</t>
        </is>
      </c>
      <c r="BS1403" s="297" t="inlineStr">
        <is>
          <t>0</t>
        </is>
      </c>
      <c r="BT1403" s="297" t="inlineStr">
        <is>
          <t>0</t>
        </is>
      </c>
      <c r="BU1403" s="297" t="inlineStr">
        <is>
          <t>0</t>
        </is>
      </c>
      <c r="BV1403" s="297" t="inlineStr">
        <is>
          <t>0</t>
        </is>
      </c>
      <c r="BW1403" s="288" t="inlineStr">
        <is>
          <t>0</t>
        </is>
      </c>
      <c r="BX1403" s="276">
        <f>SUM(IF(COUNTIF(#REF!, "*1.*"), 2, 0), IF(COUNTIF(#REF!, "*2.*"), 2, 0), IF(COUNTIF(#REF!, "*3.*"), 2, 0), IF(COUNTIF(#REF!, "*4.*"), 2, 0), IF(COUNTIF(#REF!, "*5.*"), 2, 0), IF(COUNTIF(#REF!, "*6.*"), 2, 0))</f>
        <v/>
      </c>
      <c r="BY1403" s="277">
        <f t="array" ref="BY1403">SUM(VALUE(AT1403),VALUE(AU1403),VALUE(AV1403),VALUE(AW1403),VALUE(AX1403),VALUE(AY1403),VALUE(AZ1403),VALUE(BB1403),VALUE(BC1403),VALUE(BD1403),VALUE(BE1403),VALUE(BF1403),VALUE(BG1403),VALUE(BH1403),VALUE(BI1403),VALUE(BJ1403),VALUE(BK1403),VALUE(BL1403),VALUE(BM1403),VALUE(BN1403),VALUE(BO1403),VALUE(BP1403),VALUE(BQ1403),VALUE(BR1403),VALUE(BS1403),VALUE(BT1403),VALUE(BU1403),VALUE(BV1403),VALUE(BW1403))</f>
        <v/>
      </c>
      <c r="BZ1403" s="307" t="n"/>
      <c r="CA1403" s="307" t="n"/>
      <c r="CB1403" s="307" t="n"/>
      <c r="CC1403" s="307" t="n"/>
      <c r="CD1403" s="307" t="n"/>
      <c r="CE1403" s="307" t="n"/>
      <c r="CF1403" s="307" t="n"/>
      <c r="CG1403" s="307" t="n"/>
      <c r="CH1403" s="307" t="n"/>
      <c r="CI1403" s="307" t="n"/>
      <c r="CJ1403" s="307" t="n"/>
      <c r="CK1403" s="307" t="n"/>
      <c r="CL1403" s="307" t="n"/>
      <c r="CM1403" s="307" t="n"/>
      <c r="CN1403" s="307" t="n"/>
      <c r="CO1403" s="307" t="n"/>
      <c r="CP1403" s="307" t="n"/>
      <c r="CQ1403" s="307" t="n"/>
      <c r="CR1403" s="279" t="inlineStr"/>
      <c r="CS1403" s="280">
        <f>AVERAGE(Value(BY1403),value(CR1403))</f>
        <v/>
      </c>
      <c r="CT1403" s="421">
        <f>(IF(OR(MediaScorecard!BG1890="x", MediaScorecard!BH1890="x",MediaScorecard!BI1890="x",MediaScorecard!BJ1890="x",MediaScorecard!BK1890="x"),1, 2))</f>
        <v/>
      </c>
      <c r="CU1403" s="308" t="n"/>
      <c r="CV1403" s="308" t="n"/>
      <c r="CW1403" s="308" t="n"/>
      <c r="CX1403" s="309" t="n"/>
      <c r="CY1403" s="308" t="n"/>
      <c r="CZ1403" s="308" t="n"/>
      <c r="DA1403" s="308" t="n"/>
    </row>
    <row r="1404" ht="21" customHeight="1" s="590">
      <c r="A1404" s="421" t="n"/>
      <c r="B1404" s="270" t="n"/>
      <c r="C1404" s="266" t="n"/>
      <c r="D1404" s="267" t="inlineStr"/>
      <c r="E1404" s="267" t="inlineStr"/>
      <c r="F1404" s="268" t="inlineStr"/>
      <c r="G1404" s="421" t="n"/>
      <c r="H1404" s="269" t="n"/>
      <c r="I1404" s="421" t="n"/>
      <c r="J1404" s="421" t="n"/>
      <c r="K1404" s="421" t="n"/>
      <c r="L1404" s="421" t="n"/>
      <c r="M1404" s="421" t="n"/>
      <c r="N1404" s="421" t="n"/>
      <c r="O1404" s="421" t="n"/>
      <c r="P1404" s="421" t="n"/>
      <c r="Q1404" s="421" t="n"/>
      <c r="R1404" s="270" t="n"/>
      <c r="S1404" s="421" t="n"/>
      <c r="T1404" s="421" t="n"/>
      <c r="U1404" s="421" t="n"/>
      <c r="V1404" s="421" t="n"/>
      <c r="W1404" s="421" t="n"/>
      <c r="X1404" s="421" t="n"/>
      <c r="Y1404" s="421" t="n"/>
      <c r="Z1404" s="421" t="n"/>
      <c r="AA1404" s="421" t="n"/>
      <c r="AB1404" s="421" t="n"/>
      <c r="AC1404" s="421" t="n"/>
      <c r="AD1404" s="421" t="n"/>
      <c r="AE1404" s="421" t="n"/>
      <c r="AF1404" s="421" t="n"/>
      <c r="AG1404" s="421" t="n"/>
      <c r="AH1404" s="421" t="n"/>
      <c r="AI1404" s="421" t="n"/>
      <c r="AJ1404" s="297" t="n"/>
      <c r="AK1404" s="297" t="n"/>
      <c r="AL1404" s="284" t="n"/>
      <c r="AM1404" s="297" t="n"/>
      <c r="AN1404" s="285" t="n"/>
      <c r="AO1404" s="297" t="n"/>
      <c r="AP1404" s="297" t="n"/>
      <c r="AQ1404" s="297" t="n"/>
      <c r="AR1404" s="297" t="n"/>
      <c r="AS1404" s="297" t="n"/>
      <c r="AT1404" s="285" t="inlineStr">
        <is>
          <t>0</t>
        </is>
      </c>
      <c r="AU1404" s="297" t="inlineStr">
        <is>
          <t>0</t>
        </is>
      </c>
      <c r="AV1404" s="297" t="inlineStr">
        <is>
          <t>0</t>
        </is>
      </c>
      <c r="AW1404" s="297" t="inlineStr">
        <is>
          <t>0</t>
        </is>
      </c>
      <c r="AX1404" s="297" t="inlineStr">
        <is>
          <t>0</t>
        </is>
      </c>
      <c r="AY1404" s="286" t="inlineStr">
        <is>
          <t>0</t>
        </is>
      </c>
      <c r="AZ1404" s="286" t="inlineStr">
        <is>
          <t>0</t>
        </is>
      </c>
      <c r="BA1404" s="287" t="inlineStr">
        <is>
          <t>0</t>
        </is>
      </c>
      <c r="BB1404" s="286" t="inlineStr">
        <is>
          <t>0</t>
        </is>
      </c>
      <c r="BC1404" s="286" t="inlineStr">
        <is>
          <t>0</t>
        </is>
      </c>
      <c r="BD1404" s="286" t="inlineStr">
        <is>
          <t>0</t>
        </is>
      </c>
      <c r="BE1404" s="286" t="inlineStr">
        <is>
          <t>0</t>
        </is>
      </c>
      <c r="BF1404" s="286" t="inlineStr">
        <is>
          <t>0</t>
        </is>
      </c>
      <c r="BG1404" s="286" t="inlineStr">
        <is>
          <t>0</t>
        </is>
      </c>
      <c r="BH1404" s="297" t="inlineStr">
        <is>
          <t>0</t>
        </is>
      </c>
      <c r="BI1404" s="297" t="inlineStr">
        <is>
          <t>0</t>
        </is>
      </c>
      <c r="BJ1404" s="297" t="inlineStr">
        <is>
          <t>0</t>
        </is>
      </c>
      <c r="BK1404" s="297" t="inlineStr">
        <is>
          <t>0</t>
        </is>
      </c>
      <c r="BL1404" s="297" t="inlineStr">
        <is>
          <t>0</t>
        </is>
      </c>
      <c r="BM1404" s="297" t="inlineStr">
        <is>
          <t>0</t>
        </is>
      </c>
      <c r="BN1404" s="297" t="inlineStr">
        <is>
          <t>0</t>
        </is>
      </c>
      <c r="BO1404" s="285" t="inlineStr">
        <is>
          <t>0</t>
        </is>
      </c>
      <c r="BP1404" s="297" t="inlineStr">
        <is>
          <t>0</t>
        </is>
      </c>
      <c r="BQ1404" s="297" t="inlineStr">
        <is>
          <t>0</t>
        </is>
      </c>
      <c r="BR1404" s="297" t="inlineStr">
        <is>
          <t>0</t>
        </is>
      </c>
      <c r="BS1404" s="297" t="inlineStr">
        <is>
          <t>0</t>
        </is>
      </c>
      <c r="BT1404" s="297" t="inlineStr">
        <is>
          <t>0</t>
        </is>
      </c>
      <c r="BU1404" s="297" t="inlineStr">
        <is>
          <t>0</t>
        </is>
      </c>
      <c r="BV1404" s="297" t="inlineStr">
        <is>
          <t>0</t>
        </is>
      </c>
      <c r="BW1404" s="288" t="inlineStr">
        <is>
          <t>0</t>
        </is>
      </c>
      <c r="BX1404" s="276">
        <f>SUM(IF(COUNTIF(#REF!, "*1.*"), 2, 0), IF(COUNTIF(#REF!, "*2.*"), 2, 0), IF(COUNTIF(#REF!, "*3.*"), 2, 0), IF(COUNTIF(#REF!, "*4.*"), 2, 0), IF(COUNTIF(#REF!, "*5.*"), 2, 0), IF(COUNTIF(#REF!, "*6.*"), 2, 0))</f>
        <v/>
      </c>
      <c r="BY1404" s="277">
        <f t="array" ref="BY1404">SUM(VALUE(AT1404),VALUE(AU1404),VALUE(AV1404),VALUE(AW1404),VALUE(AX1404),VALUE(AY1404),VALUE(AZ1404),VALUE(BB1404),VALUE(BC1404),VALUE(BD1404),VALUE(BE1404),VALUE(BF1404),VALUE(BG1404),VALUE(BH1404),VALUE(BI1404),VALUE(BJ1404),VALUE(BK1404),VALUE(BL1404),VALUE(BM1404),VALUE(BN1404),VALUE(BO1404),VALUE(BP1404),VALUE(BQ1404),VALUE(BR1404),VALUE(BS1404),VALUE(BT1404),VALUE(BU1404),VALUE(BV1404),VALUE(BW1404))</f>
        <v/>
      </c>
      <c r="BZ1404" s="307" t="n"/>
      <c r="CA1404" s="307" t="n"/>
      <c r="CB1404" s="307" t="n"/>
      <c r="CC1404" s="307" t="n"/>
      <c r="CD1404" s="307" t="n"/>
      <c r="CE1404" s="307" t="n"/>
      <c r="CF1404" s="307" t="n"/>
      <c r="CG1404" s="307" t="n"/>
      <c r="CH1404" s="307" t="n"/>
      <c r="CI1404" s="307" t="n"/>
      <c r="CJ1404" s="307" t="n"/>
      <c r="CK1404" s="307" t="n"/>
      <c r="CL1404" s="307" t="n"/>
      <c r="CM1404" s="307" t="n"/>
      <c r="CN1404" s="307" t="n"/>
      <c r="CO1404" s="307" t="n"/>
      <c r="CP1404" s="307" t="n"/>
      <c r="CQ1404" s="307" t="n"/>
      <c r="CR1404" s="279" t="inlineStr"/>
      <c r="CS1404" s="280">
        <f>AVERAGE(Value(BY1404),value(CR1404))</f>
        <v/>
      </c>
      <c r="CT1404" s="421">
        <f>(IF(OR(MediaScorecard!BG1891="x", MediaScorecard!BH1891="x",MediaScorecard!BI1891="x",MediaScorecard!BJ1891="x",MediaScorecard!BK1891="x"),1, 2))</f>
        <v/>
      </c>
      <c r="CU1404" s="308" t="n"/>
      <c r="CV1404" s="308" t="n"/>
      <c r="CW1404" s="308" t="n"/>
      <c r="CX1404" s="309" t="n"/>
      <c r="CY1404" s="308" t="n"/>
      <c r="CZ1404" s="308" t="n"/>
      <c r="DA1404" s="308" t="n"/>
    </row>
    <row r="1405" ht="21" customHeight="1" s="590">
      <c r="A1405" s="421" t="n"/>
      <c r="B1405" s="270" t="n"/>
      <c r="C1405" s="266" t="n"/>
      <c r="D1405" s="267" t="inlineStr"/>
      <c r="E1405" s="267" t="inlineStr"/>
      <c r="F1405" s="268" t="inlineStr"/>
      <c r="G1405" s="421" t="n"/>
      <c r="H1405" s="269" t="n"/>
      <c r="I1405" s="421" t="n"/>
      <c r="J1405" s="421" t="n"/>
      <c r="K1405" s="421" t="n"/>
      <c r="L1405" s="421" t="n"/>
      <c r="M1405" s="421" t="n"/>
      <c r="N1405" s="421" t="n"/>
      <c r="O1405" s="421" t="n"/>
      <c r="P1405" s="421" t="n"/>
      <c r="Q1405" s="421" t="n"/>
      <c r="R1405" s="270" t="n"/>
      <c r="S1405" s="421" t="n"/>
      <c r="T1405" s="421" t="n"/>
      <c r="U1405" s="421" t="n"/>
      <c r="V1405" s="421" t="n"/>
      <c r="W1405" s="421" t="n"/>
      <c r="X1405" s="421" t="n"/>
      <c r="Y1405" s="421" t="n"/>
      <c r="Z1405" s="421" t="n"/>
      <c r="AA1405" s="421" t="n"/>
      <c r="AB1405" s="421" t="n"/>
      <c r="AC1405" s="421" t="n"/>
      <c r="AD1405" s="421" t="n"/>
      <c r="AE1405" s="421" t="n"/>
      <c r="AF1405" s="421" t="n"/>
      <c r="AG1405" s="421" t="n"/>
      <c r="AH1405" s="421" t="n"/>
      <c r="AI1405" s="421" t="n"/>
      <c r="AJ1405" s="297" t="n"/>
      <c r="AK1405" s="297" t="n"/>
      <c r="AL1405" s="284" t="n"/>
      <c r="AM1405" s="297" t="n"/>
      <c r="AN1405" s="285" t="n"/>
      <c r="AO1405" s="297" t="n"/>
      <c r="AP1405" s="297" t="n"/>
      <c r="AQ1405" s="297" t="n"/>
      <c r="AR1405" s="297" t="n"/>
      <c r="AS1405" s="297" t="n"/>
      <c r="AT1405" s="285" t="inlineStr">
        <is>
          <t>0</t>
        </is>
      </c>
      <c r="AU1405" s="297" t="inlineStr">
        <is>
          <t>0</t>
        </is>
      </c>
      <c r="AV1405" s="297" t="inlineStr">
        <is>
          <t>0</t>
        </is>
      </c>
      <c r="AW1405" s="297" t="inlineStr">
        <is>
          <t>0</t>
        </is>
      </c>
      <c r="AX1405" s="297" t="inlineStr">
        <is>
          <t>0</t>
        </is>
      </c>
      <c r="AY1405" s="286" t="inlineStr">
        <is>
          <t>0</t>
        </is>
      </c>
      <c r="AZ1405" s="286" t="inlineStr">
        <is>
          <t>0</t>
        </is>
      </c>
      <c r="BA1405" s="287" t="inlineStr">
        <is>
          <t>0</t>
        </is>
      </c>
      <c r="BB1405" s="286" t="inlineStr">
        <is>
          <t>0</t>
        </is>
      </c>
      <c r="BC1405" s="286" t="inlineStr">
        <is>
          <t>0</t>
        </is>
      </c>
      <c r="BD1405" s="286" t="inlineStr">
        <is>
          <t>0</t>
        </is>
      </c>
      <c r="BE1405" s="286" t="inlineStr">
        <is>
          <t>0</t>
        </is>
      </c>
      <c r="BF1405" s="286" t="inlineStr">
        <is>
          <t>0</t>
        </is>
      </c>
      <c r="BG1405" s="286" t="inlineStr">
        <is>
          <t>0</t>
        </is>
      </c>
      <c r="BH1405" s="297" t="inlineStr">
        <is>
          <t>0</t>
        </is>
      </c>
      <c r="BI1405" s="297" t="inlineStr">
        <is>
          <t>0</t>
        </is>
      </c>
      <c r="BJ1405" s="297" t="inlineStr">
        <is>
          <t>0</t>
        </is>
      </c>
      <c r="BK1405" s="297" t="inlineStr">
        <is>
          <t>0</t>
        </is>
      </c>
      <c r="BL1405" s="297" t="inlineStr">
        <is>
          <t>0</t>
        </is>
      </c>
      <c r="BM1405" s="297" t="inlineStr">
        <is>
          <t>0</t>
        </is>
      </c>
      <c r="BN1405" s="297" t="inlineStr">
        <is>
          <t>0</t>
        </is>
      </c>
      <c r="BO1405" s="285" t="inlineStr">
        <is>
          <t>0</t>
        </is>
      </c>
      <c r="BP1405" s="297" t="inlineStr">
        <is>
          <t>0</t>
        </is>
      </c>
      <c r="BQ1405" s="297" t="inlineStr">
        <is>
          <t>0</t>
        </is>
      </c>
      <c r="BR1405" s="297" t="inlineStr">
        <is>
          <t>0</t>
        </is>
      </c>
      <c r="BS1405" s="297" t="inlineStr">
        <is>
          <t>0</t>
        </is>
      </c>
      <c r="BT1405" s="297" t="inlineStr">
        <is>
          <t>0</t>
        </is>
      </c>
      <c r="BU1405" s="297" t="inlineStr">
        <is>
          <t>0</t>
        </is>
      </c>
      <c r="BV1405" s="297" t="inlineStr">
        <is>
          <t>0</t>
        </is>
      </c>
      <c r="BW1405" s="288" t="inlineStr">
        <is>
          <t>0</t>
        </is>
      </c>
      <c r="BX1405" s="276">
        <f>SUM(IF(COUNTIF(#REF!, "*1.*"), 2, 0), IF(COUNTIF(#REF!, "*2.*"), 2, 0), IF(COUNTIF(#REF!, "*3.*"), 2, 0), IF(COUNTIF(#REF!, "*4.*"), 2, 0), IF(COUNTIF(#REF!, "*5.*"), 2, 0), IF(COUNTIF(#REF!, "*6.*"), 2, 0))</f>
        <v/>
      </c>
      <c r="BY1405" s="277">
        <f t="array" ref="BY1405">SUM(VALUE(AT1405),VALUE(AU1405),VALUE(AV1405),VALUE(AW1405),VALUE(AX1405),VALUE(AY1405),VALUE(AZ1405),VALUE(BB1405),VALUE(BC1405),VALUE(BD1405),VALUE(BE1405),VALUE(BF1405),VALUE(BG1405),VALUE(BH1405),VALUE(BI1405),VALUE(BJ1405),VALUE(BK1405),VALUE(BL1405),VALUE(BM1405),VALUE(BN1405),VALUE(BO1405),VALUE(BP1405),VALUE(BQ1405),VALUE(BR1405),VALUE(BS1405),VALUE(BT1405),VALUE(BU1405),VALUE(BV1405),VALUE(BW1405))</f>
        <v/>
      </c>
      <c r="BZ1405" s="307" t="n"/>
      <c r="CA1405" s="307" t="n"/>
      <c r="CB1405" s="307" t="n"/>
      <c r="CC1405" s="307" t="n"/>
      <c r="CD1405" s="307" t="n"/>
      <c r="CE1405" s="307" t="n"/>
      <c r="CF1405" s="307" t="n"/>
      <c r="CG1405" s="307" t="n"/>
      <c r="CH1405" s="307" t="n"/>
      <c r="CI1405" s="307" t="n"/>
      <c r="CJ1405" s="307" t="n"/>
      <c r="CK1405" s="307" t="n"/>
      <c r="CL1405" s="307" t="n"/>
      <c r="CM1405" s="307" t="n"/>
      <c r="CN1405" s="307" t="n"/>
      <c r="CO1405" s="307" t="n"/>
      <c r="CP1405" s="307" t="n"/>
      <c r="CQ1405" s="307" t="n"/>
      <c r="CR1405" s="279" t="inlineStr"/>
      <c r="CS1405" s="280">
        <f>AVERAGE(Value(BY1405),value(CR1405))</f>
        <v/>
      </c>
      <c r="CT1405" s="421">
        <f>(IF(OR(MediaScorecard!BG1892="x", MediaScorecard!BH1892="x",MediaScorecard!BI1892="x",MediaScorecard!BJ1892="x",MediaScorecard!BK1892="x"),1, 2))</f>
        <v/>
      </c>
      <c r="CU1405" s="308" t="n"/>
      <c r="CV1405" s="308" t="n"/>
      <c r="CW1405" s="308" t="n"/>
      <c r="CX1405" s="309" t="n"/>
      <c r="CY1405" s="308" t="n"/>
      <c r="CZ1405" s="308" t="n"/>
      <c r="DA1405" s="308" t="n"/>
    </row>
    <row r="1406" ht="21" customHeight="1" s="590">
      <c r="A1406" s="421" t="n"/>
      <c r="B1406" s="270" t="n"/>
      <c r="C1406" s="266" t="n"/>
      <c r="D1406" s="267" t="inlineStr"/>
      <c r="E1406" s="267" t="inlineStr"/>
      <c r="F1406" s="268" t="inlineStr"/>
      <c r="G1406" s="421" t="n"/>
      <c r="H1406" s="269" t="n"/>
      <c r="I1406" s="421" t="n"/>
      <c r="J1406" s="421" t="n"/>
      <c r="K1406" s="421" t="n"/>
      <c r="L1406" s="421" t="n"/>
      <c r="M1406" s="421" t="n"/>
      <c r="N1406" s="421" t="n"/>
      <c r="O1406" s="421" t="n"/>
      <c r="P1406" s="421" t="n"/>
      <c r="Q1406" s="421" t="n"/>
      <c r="R1406" s="270" t="n"/>
      <c r="S1406" s="421" t="n"/>
      <c r="T1406" s="421" t="n"/>
      <c r="U1406" s="421" t="n"/>
      <c r="V1406" s="421" t="n"/>
      <c r="W1406" s="421" t="n"/>
      <c r="X1406" s="421" t="n"/>
      <c r="Y1406" s="421" t="n"/>
      <c r="Z1406" s="421" t="n"/>
      <c r="AA1406" s="421" t="n"/>
      <c r="AB1406" s="421" t="n"/>
      <c r="AC1406" s="421" t="n"/>
      <c r="AD1406" s="421" t="n"/>
      <c r="AE1406" s="421" t="n"/>
      <c r="AF1406" s="421" t="n"/>
      <c r="AG1406" s="421" t="n"/>
      <c r="AH1406" s="421" t="n"/>
      <c r="AI1406" s="421" t="n"/>
      <c r="AJ1406" s="297" t="n"/>
      <c r="AK1406" s="297" t="n"/>
      <c r="AL1406" s="284" t="n"/>
      <c r="AM1406" s="297" t="n"/>
      <c r="AN1406" s="285" t="n"/>
      <c r="AO1406" s="297" t="n"/>
      <c r="AP1406" s="297" t="n"/>
      <c r="AQ1406" s="297" t="n"/>
      <c r="AR1406" s="297" t="n"/>
      <c r="AS1406" s="297" t="n"/>
      <c r="AT1406" s="285" t="inlineStr">
        <is>
          <t>0</t>
        </is>
      </c>
      <c r="AU1406" s="297" t="inlineStr">
        <is>
          <t>0</t>
        </is>
      </c>
      <c r="AV1406" s="297" t="inlineStr">
        <is>
          <t>0</t>
        </is>
      </c>
      <c r="AW1406" s="297" t="inlineStr">
        <is>
          <t>0</t>
        </is>
      </c>
      <c r="AX1406" s="297" t="inlineStr">
        <is>
          <t>0</t>
        </is>
      </c>
      <c r="AY1406" s="286" t="inlineStr">
        <is>
          <t>0</t>
        </is>
      </c>
      <c r="AZ1406" s="286" t="inlineStr">
        <is>
          <t>0</t>
        </is>
      </c>
      <c r="BA1406" s="287" t="inlineStr">
        <is>
          <t>0</t>
        </is>
      </c>
      <c r="BB1406" s="286" t="inlineStr">
        <is>
          <t>0</t>
        </is>
      </c>
      <c r="BC1406" s="286" t="inlineStr">
        <is>
          <t>0</t>
        </is>
      </c>
      <c r="BD1406" s="286" t="inlineStr">
        <is>
          <t>0</t>
        </is>
      </c>
      <c r="BE1406" s="286" t="inlineStr">
        <is>
          <t>0</t>
        </is>
      </c>
      <c r="BF1406" s="286" t="inlineStr">
        <is>
          <t>0</t>
        </is>
      </c>
      <c r="BG1406" s="286" t="inlineStr">
        <is>
          <t>0</t>
        </is>
      </c>
      <c r="BH1406" s="297" t="inlineStr">
        <is>
          <t>0</t>
        </is>
      </c>
      <c r="BI1406" s="297" t="inlineStr">
        <is>
          <t>0</t>
        </is>
      </c>
      <c r="BJ1406" s="297" t="inlineStr">
        <is>
          <t>0</t>
        </is>
      </c>
      <c r="BK1406" s="297" t="inlineStr">
        <is>
          <t>0</t>
        </is>
      </c>
      <c r="BL1406" s="297" t="inlineStr">
        <is>
          <t>0</t>
        </is>
      </c>
      <c r="BM1406" s="297" t="inlineStr">
        <is>
          <t>0</t>
        </is>
      </c>
      <c r="BN1406" s="297" t="inlineStr">
        <is>
          <t>0</t>
        </is>
      </c>
      <c r="BO1406" s="285" t="inlineStr">
        <is>
          <t>0</t>
        </is>
      </c>
      <c r="BP1406" s="297" t="inlineStr">
        <is>
          <t>0</t>
        </is>
      </c>
      <c r="BQ1406" s="297" t="inlineStr">
        <is>
          <t>0</t>
        </is>
      </c>
      <c r="BR1406" s="297" t="inlineStr">
        <is>
          <t>0</t>
        </is>
      </c>
      <c r="BS1406" s="297" t="inlineStr">
        <is>
          <t>0</t>
        </is>
      </c>
      <c r="BT1406" s="297" t="inlineStr">
        <is>
          <t>0</t>
        </is>
      </c>
      <c r="BU1406" s="297" t="inlineStr">
        <is>
          <t>0</t>
        </is>
      </c>
      <c r="BV1406" s="297" t="inlineStr">
        <is>
          <t>0</t>
        </is>
      </c>
      <c r="BW1406" s="288" t="inlineStr">
        <is>
          <t>0</t>
        </is>
      </c>
      <c r="BX1406" s="276">
        <f>SUM(IF(COUNTIF(#REF!, "*1.*"), 2, 0), IF(COUNTIF(#REF!, "*2.*"), 2, 0), IF(COUNTIF(#REF!, "*3.*"), 2, 0), IF(COUNTIF(#REF!, "*4.*"), 2, 0), IF(COUNTIF(#REF!, "*5.*"), 2, 0), IF(COUNTIF(#REF!, "*6.*"), 2, 0))</f>
        <v/>
      </c>
      <c r="BY1406" s="277">
        <f t="array" ref="BY1406">SUM(VALUE(AT1406),VALUE(AU1406),VALUE(AV1406),VALUE(AW1406),VALUE(AX1406),VALUE(AY1406),VALUE(AZ1406),VALUE(BB1406),VALUE(BC1406),VALUE(BD1406),VALUE(BE1406),VALUE(BF1406),VALUE(BG1406),VALUE(BH1406),VALUE(BI1406),VALUE(BJ1406),VALUE(BK1406),VALUE(BL1406),VALUE(BM1406),VALUE(BN1406),VALUE(BO1406),VALUE(BP1406),VALUE(BQ1406),VALUE(BR1406),VALUE(BS1406),VALUE(BT1406),VALUE(BU1406),VALUE(BV1406),VALUE(BW1406))</f>
        <v/>
      </c>
      <c r="BZ1406" s="307" t="n"/>
      <c r="CA1406" s="307" t="n"/>
      <c r="CB1406" s="307" t="n"/>
      <c r="CC1406" s="307" t="n"/>
      <c r="CD1406" s="307" t="n"/>
      <c r="CE1406" s="307" t="n"/>
      <c r="CF1406" s="307" t="n"/>
      <c r="CG1406" s="307" t="n"/>
      <c r="CH1406" s="307" t="n"/>
      <c r="CI1406" s="307" t="n"/>
      <c r="CJ1406" s="307" t="n"/>
      <c r="CK1406" s="307" t="n"/>
      <c r="CL1406" s="307" t="n"/>
      <c r="CM1406" s="307" t="n"/>
      <c r="CN1406" s="307" t="n"/>
      <c r="CO1406" s="307" t="n"/>
      <c r="CP1406" s="307" t="n"/>
      <c r="CQ1406" s="307" t="n"/>
      <c r="CR1406" s="279" t="inlineStr"/>
      <c r="CS1406" s="280">
        <f>AVERAGE(Value(BY1406),value(CR1406))</f>
        <v/>
      </c>
      <c r="CT1406" s="421">
        <f>(IF(OR(MediaScorecard!BG1893="x", MediaScorecard!BH1893="x",MediaScorecard!BI1893="x",MediaScorecard!BJ1893="x",MediaScorecard!BK1893="x"),1, 2))</f>
        <v/>
      </c>
      <c r="CU1406" s="308" t="n"/>
      <c r="CV1406" s="308" t="n"/>
      <c r="CW1406" s="308" t="n"/>
      <c r="CX1406" s="309" t="n"/>
      <c r="CY1406" s="308" t="n"/>
      <c r="CZ1406" s="308" t="n"/>
      <c r="DA1406" s="308" t="n"/>
    </row>
    <row r="1407" ht="21" customHeight="1" s="590">
      <c r="A1407" s="421" t="n"/>
      <c r="B1407" s="270" t="n"/>
      <c r="C1407" s="266" t="n"/>
      <c r="D1407" s="267" t="inlineStr"/>
      <c r="E1407" s="267" t="inlineStr"/>
      <c r="F1407" s="268" t="inlineStr"/>
      <c r="G1407" s="421" t="n"/>
      <c r="H1407" s="269" t="n"/>
      <c r="I1407" s="421" t="n"/>
      <c r="J1407" s="421" t="n"/>
      <c r="K1407" s="421" t="n"/>
      <c r="L1407" s="421" t="n"/>
      <c r="M1407" s="421" t="n"/>
      <c r="N1407" s="421" t="n"/>
      <c r="O1407" s="421" t="n"/>
      <c r="P1407" s="421" t="n"/>
      <c r="Q1407" s="421" t="n"/>
      <c r="R1407" s="270" t="n"/>
      <c r="S1407" s="421" t="n"/>
      <c r="T1407" s="421" t="n"/>
      <c r="U1407" s="421" t="n"/>
      <c r="V1407" s="421" t="n"/>
      <c r="W1407" s="421" t="n"/>
      <c r="X1407" s="421" t="n"/>
      <c r="Y1407" s="421" t="n"/>
      <c r="Z1407" s="421" t="n"/>
      <c r="AA1407" s="421" t="n"/>
      <c r="AB1407" s="421" t="n"/>
      <c r="AC1407" s="421" t="n"/>
      <c r="AD1407" s="421" t="n"/>
      <c r="AE1407" s="421" t="n"/>
      <c r="AF1407" s="421" t="n"/>
      <c r="AG1407" s="421" t="n"/>
      <c r="AH1407" s="421" t="n"/>
      <c r="AI1407" s="421" t="n"/>
      <c r="AJ1407" s="297" t="n"/>
      <c r="AK1407" s="297" t="n"/>
      <c r="AL1407" s="284" t="n"/>
      <c r="AM1407" s="297" t="n"/>
      <c r="AN1407" s="285" t="n"/>
      <c r="AO1407" s="297" t="n"/>
      <c r="AP1407" s="297" t="n"/>
      <c r="AQ1407" s="297" t="n"/>
      <c r="AR1407" s="297" t="n"/>
      <c r="AS1407" s="297" t="n"/>
      <c r="AT1407" s="285" t="inlineStr">
        <is>
          <t>0</t>
        </is>
      </c>
      <c r="AU1407" s="297" t="inlineStr">
        <is>
          <t>0</t>
        </is>
      </c>
      <c r="AV1407" s="297" t="inlineStr">
        <is>
          <t>0</t>
        </is>
      </c>
      <c r="AW1407" s="297" t="inlineStr">
        <is>
          <t>0</t>
        </is>
      </c>
      <c r="AX1407" s="297" t="inlineStr">
        <is>
          <t>0</t>
        </is>
      </c>
      <c r="AY1407" s="286" t="inlineStr">
        <is>
          <t>0</t>
        </is>
      </c>
      <c r="AZ1407" s="286" t="inlineStr">
        <is>
          <t>0</t>
        </is>
      </c>
      <c r="BA1407" s="287" t="inlineStr">
        <is>
          <t>0</t>
        </is>
      </c>
      <c r="BB1407" s="286" t="inlineStr">
        <is>
          <t>0</t>
        </is>
      </c>
      <c r="BC1407" s="286" t="inlineStr">
        <is>
          <t>0</t>
        </is>
      </c>
      <c r="BD1407" s="286" t="inlineStr">
        <is>
          <t>0</t>
        </is>
      </c>
      <c r="BE1407" s="286" t="inlineStr">
        <is>
          <t>0</t>
        </is>
      </c>
      <c r="BF1407" s="286" t="inlineStr">
        <is>
          <t>0</t>
        </is>
      </c>
      <c r="BG1407" s="286" t="inlineStr">
        <is>
          <t>0</t>
        </is>
      </c>
      <c r="BH1407" s="297" t="inlineStr">
        <is>
          <t>0</t>
        </is>
      </c>
      <c r="BI1407" s="297" t="inlineStr">
        <is>
          <t>0</t>
        </is>
      </c>
      <c r="BJ1407" s="297" t="inlineStr">
        <is>
          <t>0</t>
        </is>
      </c>
      <c r="BK1407" s="297" t="inlineStr">
        <is>
          <t>0</t>
        </is>
      </c>
      <c r="BL1407" s="297" t="inlineStr">
        <is>
          <t>0</t>
        </is>
      </c>
      <c r="BM1407" s="297" t="inlineStr">
        <is>
          <t>0</t>
        </is>
      </c>
      <c r="BN1407" s="297" t="inlineStr">
        <is>
          <t>0</t>
        </is>
      </c>
      <c r="BO1407" s="285" t="inlineStr">
        <is>
          <t>0</t>
        </is>
      </c>
      <c r="BP1407" s="297" t="inlineStr">
        <is>
          <t>0</t>
        </is>
      </c>
      <c r="BQ1407" s="297" t="inlineStr">
        <is>
          <t>0</t>
        </is>
      </c>
      <c r="BR1407" s="297" t="inlineStr">
        <is>
          <t>0</t>
        </is>
      </c>
      <c r="BS1407" s="297" t="inlineStr">
        <is>
          <t>0</t>
        </is>
      </c>
      <c r="BT1407" s="297" t="inlineStr">
        <is>
          <t>0</t>
        </is>
      </c>
      <c r="BU1407" s="297" t="inlineStr">
        <is>
          <t>0</t>
        </is>
      </c>
      <c r="BV1407" s="297" t="inlineStr">
        <is>
          <t>0</t>
        </is>
      </c>
      <c r="BW1407" s="288" t="inlineStr">
        <is>
          <t>0</t>
        </is>
      </c>
      <c r="BX1407" s="276">
        <f>SUM(IF(COUNTIF(#REF!, "*1.*"), 2, 0), IF(COUNTIF(#REF!, "*2.*"), 2, 0), IF(COUNTIF(#REF!, "*3.*"), 2, 0), IF(COUNTIF(#REF!, "*4.*"), 2, 0), IF(COUNTIF(#REF!, "*5.*"), 2, 0), IF(COUNTIF(#REF!, "*6.*"), 2, 0))</f>
        <v/>
      </c>
      <c r="BY1407" s="277">
        <f t="array" ref="BY1407">SUM(VALUE(AT1407),VALUE(AU1407),VALUE(AV1407),VALUE(AW1407),VALUE(AX1407),VALUE(AY1407),VALUE(AZ1407),VALUE(BB1407),VALUE(BC1407),VALUE(BD1407),VALUE(BE1407),VALUE(BF1407),VALUE(BG1407),VALUE(BH1407),VALUE(BI1407),VALUE(BJ1407),VALUE(BK1407),VALUE(BL1407),VALUE(BM1407),VALUE(BN1407),VALUE(BO1407),VALUE(BP1407),VALUE(BQ1407),VALUE(BR1407),VALUE(BS1407),VALUE(BT1407),VALUE(BU1407),VALUE(BV1407),VALUE(BW1407))</f>
        <v/>
      </c>
      <c r="BZ1407" s="307" t="n"/>
      <c r="CA1407" s="307" t="n"/>
      <c r="CB1407" s="307" t="n"/>
      <c r="CC1407" s="307" t="n"/>
      <c r="CD1407" s="307" t="n"/>
      <c r="CE1407" s="307" t="n"/>
      <c r="CF1407" s="307" t="n"/>
      <c r="CG1407" s="307" t="n"/>
      <c r="CH1407" s="307" t="n"/>
      <c r="CI1407" s="307" t="n"/>
      <c r="CJ1407" s="307" t="n"/>
      <c r="CK1407" s="307" t="n"/>
      <c r="CL1407" s="307" t="n"/>
      <c r="CM1407" s="307" t="n"/>
      <c r="CN1407" s="307" t="n"/>
      <c r="CO1407" s="307" t="n"/>
      <c r="CP1407" s="307" t="n"/>
      <c r="CQ1407" s="307" t="n"/>
      <c r="CR1407" s="279" t="inlineStr"/>
      <c r="CS1407" s="280">
        <f>AVERAGE(Value(BY1407),value(CR1407))</f>
        <v/>
      </c>
      <c r="CT1407" s="421">
        <f>(IF(OR(MediaScorecard!BG1894="x", MediaScorecard!BH1894="x",MediaScorecard!BI1894="x",MediaScorecard!BJ1894="x",MediaScorecard!BK1894="x"),1, 2))</f>
        <v/>
      </c>
      <c r="CU1407" s="308" t="n"/>
      <c r="CV1407" s="308" t="n"/>
      <c r="CW1407" s="308" t="n"/>
      <c r="CX1407" s="309" t="n"/>
      <c r="CY1407" s="308" t="n"/>
      <c r="CZ1407" s="308" t="n"/>
      <c r="DA1407" s="308" t="n"/>
    </row>
    <row r="1408" ht="21" customHeight="1" s="590">
      <c r="A1408" s="421" t="n"/>
      <c r="B1408" s="270" t="n"/>
      <c r="C1408" s="266" t="n"/>
      <c r="D1408" s="267" t="inlineStr"/>
      <c r="E1408" s="267" t="inlineStr"/>
      <c r="F1408" s="268" t="inlineStr"/>
      <c r="G1408" s="421" t="n"/>
      <c r="H1408" s="269" t="n"/>
      <c r="I1408" s="421" t="n"/>
      <c r="J1408" s="421" t="n"/>
      <c r="K1408" s="421" t="n"/>
      <c r="L1408" s="421" t="n"/>
      <c r="M1408" s="421" t="n"/>
      <c r="N1408" s="421" t="n"/>
      <c r="O1408" s="421" t="n"/>
      <c r="P1408" s="421" t="n"/>
      <c r="Q1408" s="421" t="n"/>
      <c r="R1408" s="270" t="n"/>
      <c r="S1408" s="421" t="n"/>
      <c r="T1408" s="421" t="n"/>
      <c r="U1408" s="421" t="n"/>
      <c r="V1408" s="421" t="n"/>
      <c r="W1408" s="421" t="n"/>
      <c r="X1408" s="421" t="n"/>
      <c r="Y1408" s="421" t="n"/>
      <c r="Z1408" s="421" t="n"/>
      <c r="AA1408" s="421" t="n"/>
      <c r="AB1408" s="421" t="n"/>
      <c r="AC1408" s="421" t="n"/>
      <c r="AD1408" s="421" t="n"/>
      <c r="AE1408" s="421" t="n"/>
      <c r="AF1408" s="421" t="n"/>
      <c r="AG1408" s="421" t="n"/>
      <c r="AH1408" s="421" t="n"/>
      <c r="AI1408" s="421" t="n"/>
      <c r="AJ1408" s="297" t="n"/>
      <c r="AK1408" s="297" t="n"/>
      <c r="AL1408" s="284" t="n"/>
      <c r="AM1408" s="297" t="n"/>
      <c r="AN1408" s="285" t="n"/>
      <c r="AO1408" s="297" t="n"/>
      <c r="AP1408" s="297" t="n"/>
      <c r="AQ1408" s="297" t="n"/>
      <c r="AR1408" s="297" t="n"/>
      <c r="AS1408" s="297" t="n"/>
      <c r="AT1408" s="285" t="inlineStr">
        <is>
          <t>0</t>
        </is>
      </c>
      <c r="AU1408" s="297" t="inlineStr">
        <is>
          <t>0</t>
        </is>
      </c>
      <c r="AV1408" s="297" t="inlineStr">
        <is>
          <t>0</t>
        </is>
      </c>
      <c r="AW1408" s="297" t="inlineStr">
        <is>
          <t>0</t>
        </is>
      </c>
      <c r="AX1408" s="297" t="inlineStr">
        <is>
          <t>0</t>
        </is>
      </c>
      <c r="AY1408" s="286" t="inlineStr">
        <is>
          <t>0</t>
        </is>
      </c>
      <c r="AZ1408" s="286" t="inlineStr">
        <is>
          <t>0</t>
        </is>
      </c>
      <c r="BA1408" s="287" t="inlineStr">
        <is>
          <t>0</t>
        </is>
      </c>
      <c r="BB1408" s="286" t="inlineStr">
        <is>
          <t>0</t>
        </is>
      </c>
      <c r="BC1408" s="286" t="inlineStr">
        <is>
          <t>0</t>
        </is>
      </c>
      <c r="BD1408" s="286" t="inlineStr">
        <is>
          <t>0</t>
        </is>
      </c>
      <c r="BE1408" s="286" t="inlineStr">
        <is>
          <t>0</t>
        </is>
      </c>
      <c r="BF1408" s="286" t="inlineStr">
        <is>
          <t>0</t>
        </is>
      </c>
      <c r="BG1408" s="286" t="inlineStr">
        <is>
          <t>0</t>
        </is>
      </c>
      <c r="BH1408" s="297" t="inlineStr">
        <is>
          <t>0</t>
        </is>
      </c>
      <c r="BI1408" s="297" t="inlineStr">
        <is>
          <t>0</t>
        </is>
      </c>
      <c r="BJ1408" s="297" t="inlineStr">
        <is>
          <t>0</t>
        </is>
      </c>
      <c r="BK1408" s="297" t="inlineStr">
        <is>
          <t>0</t>
        </is>
      </c>
      <c r="BL1408" s="297" t="inlineStr">
        <is>
          <t>0</t>
        </is>
      </c>
      <c r="BM1408" s="297" t="inlineStr">
        <is>
          <t>0</t>
        </is>
      </c>
      <c r="BN1408" s="297" t="inlineStr">
        <is>
          <t>0</t>
        </is>
      </c>
      <c r="BO1408" s="285" t="inlineStr">
        <is>
          <t>0</t>
        </is>
      </c>
      <c r="BP1408" s="297" t="inlineStr">
        <is>
          <t>0</t>
        </is>
      </c>
      <c r="BQ1408" s="297" t="inlineStr">
        <is>
          <t>0</t>
        </is>
      </c>
      <c r="BR1408" s="297" t="inlineStr">
        <is>
          <t>0</t>
        </is>
      </c>
      <c r="BS1408" s="297" t="inlineStr">
        <is>
          <t>0</t>
        </is>
      </c>
      <c r="BT1408" s="297" t="inlineStr">
        <is>
          <t>0</t>
        </is>
      </c>
      <c r="BU1408" s="297" t="inlineStr">
        <is>
          <t>0</t>
        </is>
      </c>
      <c r="BV1408" s="297" t="inlineStr">
        <is>
          <t>0</t>
        </is>
      </c>
      <c r="BW1408" s="288" t="inlineStr">
        <is>
          <t>0</t>
        </is>
      </c>
      <c r="BX1408" s="276">
        <f>SUM(IF(COUNTIF(#REF!, "*1.*"), 2, 0), IF(COUNTIF(#REF!, "*2.*"), 2, 0), IF(COUNTIF(#REF!, "*3.*"), 2, 0), IF(COUNTIF(#REF!, "*4.*"), 2, 0), IF(COUNTIF(#REF!, "*5.*"), 2, 0), IF(COUNTIF(#REF!, "*6.*"), 2, 0))</f>
        <v/>
      </c>
      <c r="BY1408" s="277">
        <f t="array" ref="BY1408">SUM(VALUE(AT1408),VALUE(AU1408),VALUE(AV1408),VALUE(AW1408),VALUE(AX1408),VALUE(AY1408),VALUE(AZ1408),VALUE(BB1408),VALUE(BC1408),VALUE(BD1408),VALUE(BE1408),VALUE(BF1408),VALUE(BG1408),VALUE(BH1408),VALUE(BI1408),VALUE(BJ1408),VALUE(BK1408),VALUE(BL1408),VALUE(BM1408),VALUE(BN1408),VALUE(BO1408),VALUE(BP1408),VALUE(BQ1408),VALUE(BR1408),VALUE(BS1408),VALUE(BT1408),VALUE(BU1408),VALUE(BV1408),VALUE(BW1408))</f>
        <v/>
      </c>
      <c r="BZ1408" s="307" t="n"/>
      <c r="CA1408" s="307" t="n"/>
      <c r="CB1408" s="307" t="n"/>
      <c r="CC1408" s="307" t="n"/>
      <c r="CD1408" s="307" t="n"/>
      <c r="CE1408" s="307" t="n"/>
      <c r="CF1408" s="307" t="n"/>
      <c r="CG1408" s="307" t="n"/>
      <c r="CH1408" s="307" t="n"/>
      <c r="CI1408" s="307" t="n"/>
      <c r="CJ1408" s="307" t="n"/>
      <c r="CK1408" s="307" t="n"/>
      <c r="CL1408" s="307" t="n"/>
      <c r="CM1408" s="307" t="n"/>
      <c r="CN1408" s="307" t="n"/>
      <c r="CO1408" s="307" t="n"/>
      <c r="CP1408" s="307" t="n"/>
      <c r="CQ1408" s="307" t="n"/>
      <c r="CR1408" s="279" t="inlineStr"/>
      <c r="CS1408" s="280">
        <f>AVERAGE(Value(BY1408),value(CR1408))</f>
        <v/>
      </c>
      <c r="CT1408" s="421">
        <f>(IF(OR(MediaScorecard!BG1895="x", MediaScorecard!BH1895="x",MediaScorecard!BI1895="x",MediaScorecard!BJ1895="x",MediaScorecard!BK1895="x"),1, 2))</f>
        <v/>
      </c>
      <c r="CU1408" s="308" t="n"/>
      <c r="CV1408" s="308" t="n"/>
      <c r="CW1408" s="308" t="n"/>
      <c r="CX1408" s="309" t="n"/>
      <c r="CY1408" s="308" t="n"/>
      <c r="CZ1408" s="308" t="n"/>
      <c r="DA1408" s="308" t="n"/>
    </row>
    <row r="1409" ht="21" customHeight="1" s="590">
      <c r="A1409" s="421" t="n"/>
      <c r="B1409" s="270" t="n"/>
      <c r="C1409" s="266" t="n"/>
      <c r="D1409" s="267" t="inlineStr"/>
      <c r="E1409" s="267" t="inlineStr"/>
      <c r="F1409" s="268" t="inlineStr"/>
      <c r="G1409" s="421" t="n"/>
      <c r="H1409" s="269" t="n"/>
      <c r="I1409" s="421" t="n"/>
      <c r="J1409" s="421" t="n"/>
      <c r="K1409" s="421" t="n"/>
      <c r="L1409" s="421" t="n"/>
      <c r="M1409" s="421" t="n"/>
      <c r="N1409" s="421" t="n"/>
      <c r="O1409" s="421" t="n"/>
      <c r="P1409" s="421" t="n"/>
      <c r="Q1409" s="421" t="n"/>
      <c r="R1409" s="270" t="n"/>
      <c r="S1409" s="421" t="n"/>
      <c r="T1409" s="421" t="n"/>
      <c r="U1409" s="421" t="n"/>
      <c r="V1409" s="421" t="n"/>
      <c r="W1409" s="421" t="n"/>
      <c r="X1409" s="421" t="n"/>
      <c r="Y1409" s="421" t="n"/>
      <c r="Z1409" s="421" t="n"/>
      <c r="AA1409" s="421" t="n"/>
      <c r="AB1409" s="421" t="n"/>
      <c r="AC1409" s="421" t="n"/>
      <c r="AD1409" s="421" t="n"/>
      <c r="AE1409" s="421" t="n"/>
      <c r="AF1409" s="421" t="n"/>
      <c r="AG1409" s="421" t="n"/>
      <c r="AH1409" s="421" t="n"/>
      <c r="AI1409" s="421" t="n"/>
      <c r="AJ1409" s="297" t="n"/>
      <c r="AK1409" s="297" t="n"/>
      <c r="AL1409" s="284" t="n"/>
      <c r="AM1409" s="297" t="n"/>
      <c r="AN1409" s="285" t="n"/>
      <c r="AO1409" s="297" t="n"/>
      <c r="AP1409" s="297" t="n"/>
      <c r="AQ1409" s="297" t="n"/>
      <c r="AR1409" s="297" t="n"/>
      <c r="AS1409" s="297" t="n"/>
      <c r="AT1409" s="285" t="inlineStr">
        <is>
          <t>0</t>
        </is>
      </c>
      <c r="AU1409" s="297" t="inlineStr">
        <is>
          <t>0</t>
        </is>
      </c>
      <c r="AV1409" s="297" t="inlineStr">
        <is>
          <t>0</t>
        </is>
      </c>
      <c r="AW1409" s="297" t="inlineStr">
        <is>
          <t>0</t>
        </is>
      </c>
      <c r="AX1409" s="297" t="inlineStr">
        <is>
          <t>0</t>
        </is>
      </c>
      <c r="AY1409" s="286" t="inlineStr">
        <is>
          <t>0</t>
        </is>
      </c>
      <c r="AZ1409" s="286" t="inlineStr">
        <is>
          <t>0</t>
        </is>
      </c>
      <c r="BA1409" s="287" t="inlineStr">
        <is>
          <t>0</t>
        </is>
      </c>
      <c r="BB1409" s="286" t="inlineStr">
        <is>
          <t>0</t>
        </is>
      </c>
      <c r="BC1409" s="286" t="inlineStr">
        <is>
          <t>0</t>
        </is>
      </c>
      <c r="BD1409" s="286" t="inlineStr">
        <is>
          <t>0</t>
        </is>
      </c>
      <c r="BE1409" s="286" t="inlineStr">
        <is>
          <t>0</t>
        </is>
      </c>
      <c r="BF1409" s="286" t="inlineStr">
        <is>
          <t>0</t>
        </is>
      </c>
      <c r="BG1409" s="286" t="inlineStr">
        <is>
          <t>0</t>
        </is>
      </c>
      <c r="BH1409" s="297" t="inlineStr">
        <is>
          <t>0</t>
        </is>
      </c>
      <c r="BI1409" s="297" t="inlineStr">
        <is>
          <t>0</t>
        </is>
      </c>
      <c r="BJ1409" s="297" t="inlineStr">
        <is>
          <t>0</t>
        </is>
      </c>
      <c r="BK1409" s="297" t="inlineStr">
        <is>
          <t>0</t>
        </is>
      </c>
      <c r="BL1409" s="297" t="inlineStr">
        <is>
          <t>0</t>
        </is>
      </c>
      <c r="BM1409" s="297" t="inlineStr">
        <is>
          <t>0</t>
        </is>
      </c>
      <c r="BN1409" s="297" t="inlineStr">
        <is>
          <t>0</t>
        </is>
      </c>
      <c r="BO1409" s="285" t="inlineStr">
        <is>
          <t>0</t>
        </is>
      </c>
      <c r="BP1409" s="297" t="inlineStr">
        <is>
          <t>0</t>
        </is>
      </c>
      <c r="BQ1409" s="297" t="inlineStr">
        <is>
          <t>0</t>
        </is>
      </c>
      <c r="BR1409" s="297" t="inlineStr">
        <is>
          <t>0</t>
        </is>
      </c>
      <c r="BS1409" s="297" t="inlineStr">
        <is>
          <t>0</t>
        </is>
      </c>
      <c r="BT1409" s="297" t="inlineStr">
        <is>
          <t>0</t>
        </is>
      </c>
      <c r="BU1409" s="297" t="inlineStr">
        <is>
          <t>0</t>
        </is>
      </c>
      <c r="BV1409" s="297" t="inlineStr">
        <is>
          <t>0</t>
        </is>
      </c>
      <c r="BW1409" s="288" t="inlineStr">
        <is>
          <t>0</t>
        </is>
      </c>
      <c r="BX1409" s="276">
        <f>SUM(IF(COUNTIF(#REF!, "*1.*"), 2, 0), IF(COUNTIF(#REF!, "*2.*"), 2, 0), IF(COUNTIF(#REF!, "*3.*"), 2, 0), IF(COUNTIF(#REF!, "*4.*"), 2, 0), IF(COUNTIF(#REF!, "*5.*"), 2, 0), IF(COUNTIF(#REF!, "*6.*"), 2, 0))</f>
        <v/>
      </c>
      <c r="BY1409" s="277">
        <f t="array" ref="BY1409">SUM(VALUE(AT1409),VALUE(AU1409),VALUE(AV1409),VALUE(AW1409),VALUE(AX1409),VALUE(AY1409),VALUE(AZ1409),VALUE(BB1409),VALUE(BC1409),VALUE(BD1409),VALUE(BE1409),VALUE(BF1409),VALUE(BG1409),VALUE(BH1409),VALUE(BI1409),VALUE(BJ1409),VALUE(BK1409),VALUE(BL1409),VALUE(BM1409),VALUE(BN1409),VALUE(BO1409),VALUE(BP1409),VALUE(BQ1409),VALUE(BR1409),VALUE(BS1409),VALUE(BT1409),VALUE(BU1409),VALUE(BV1409),VALUE(BW1409))</f>
        <v/>
      </c>
      <c r="BZ1409" s="307" t="n"/>
      <c r="CA1409" s="307" t="n"/>
      <c r="CB1409" s="307" t="n"/>
      <c r="CC1409" s="307" t="n"/>
      <c r="CD1409" s="307" t="n"/>
      <c r="CE1409" s="307" t="n"/>
      <c r="CF1409" s="307" t="n"/>
      <c r="CG1409" s="307" t="n"/>
      <c r="CH1409" s="307" t="n"/>
      <c r="CI1409" s="307" t="n"/>
      <c r="CJ1409" s="307" t="n"/>
      <c r="CK1409" s="307" t="n"/>
      <c r="CL1409" s="307" t="n"/>
      <c r="CM1409" s="307" t="n"/>
      <c r="CN1409" s="307" t="n"/>
      <c r="CO1409" s="307" t="n"/>
      <c r="CP1409" s="307" t="n"/>
      <c r="CQ1409" s="307" t="n"/>
      <c r="CR1409" s="279" t="inlineStr"/>
      <c r="CS1409" s="280">
        <f>AVERAGE(Value(BY1409),value(CR1409))</f>
        <v/>
      </c>
      <c r="CT1409" s="421">
        <f>(IF(OR(MediaScorecard!BG1896="x", MediaScorecard!BH1896="x",MediaScorecard!BI1896="x",MediaScorecard!BJ1896="x",MediaScorecard!BK1896="x"),1, 2))</f>
        <v/>
      </c>
      <c r="CU1409" s="308" t="n"/>
      <c r="CV1409" s="308" t="n"/>
      <c r="CW1409" s="308" t="n"/>
      <c r="CX1409" s="309" t="n"/>
      <c r="CY1409" s="308" t="n"/>
      <c r="CZ1409" s="308" t="n"/>
      <c r="DA1409" s="308" t="n"/>
    </row>
    <row r="1410" ht="21" customHeight="1" s="590">
      <c r="A1410" s="421" t="n"/>
      <c r="B1410" s="270" t="n"/>
      <c r="C1410" s="266" t="n"/>
      <c r="D1410" s="267" t="inlineStr"/>
      <c r="E1410" s="267" t="inlineStr"/>
      <c r="F1410" s="268" t="inlineStr"/>
      <c r="G1410" s="421" t="n"/>
      <c r="H1410" s="269" t="n"/>
      <c r="I1410" s="421" t="n"/>
      <c r="J1410" s="421" t="n"/>
      <c r="K1410" s="421" t="n"/>
      <c r="L1410" s="421" t="n"/>
      <c r="M1410" s="421" t="n"/>
      <c r="N1410" s="421" t="n"/>
      <c r="O1410" s="421" t="n"/>
      <c r="P1410" s="421" t="n"/>
      <c r="Q1410" s="421" t="n"/>
      <c r="R1410" s="270" t="n"/>
      <c r="S1410" s="421" t="n"/>
      <c r="T1410" s="421" t="n"/>
      <c r="U1410" s="421" t="n"/>
      <c r="V1410" s="421" t="n"/>
      <c r="W1410" s="421" t="n"/>
      <c r="X1410" s="421" t="n"/>
      <c r="Y1410" s="421" t="n"/>
      <c r="Z1410" s="421" t="n"/>
      <c r="AA1410" s="421" t="n"/>
      <c r="AB1410" s="421" t="n"/>
      <c r="AC1410" s="421" t="n"/>
      <c r="AD1410" s="421" t="n"/>
      <c r="AE1410" s="421" t="n"/>
      <c r="AF1410" s="421" t="n"/>
      <c r="AG1410" s="421" t="n"/>
      <c r="AH1410" s="421" t="n"/>
      <c r="AI1410" s="421" t="n"/>
      <c r="AJ1410" s="297" t="n"/>
      <c r="AK1410" s="297" t="n"/>
      <c r="AL1410" s="284" t="n"/>
      <c r="AM1410" s="297" t="n"/>
      <c r="AN1410" s="285" t="n"/>
      <c r="AO1410" s="297" t="n"/>
      <c r="AP1410" s="297" t="n"/>
      <c r="AQ1410" s="297" t="n"/>
      <c r="AR1410" s="297" t="n"/>
      <c r="AS1410" s="297" t="n"/>
      <c r="AT1410" s="285" t="inlineStr">
        <is>
          <t>0</t>
        </is>
      </c>
      <c r="AU1410" s="297" t="inlineStr">
        <is>
          <t>0</t>
        </is>
      </c>
      <c r="AV1410" s="297" t="inlineStr">
        <is>
          <t>0</t>
        </is>
      </c>
      <c r="AW1410" s="297" t="inlineStr">
        <is>
          <t>0</t>
        </is>
      </c>
      <c r="AX1410" s="297" t="inlineStr">
        <is>
          <t>0</t>
        </is>
      </c>
      <c r="AY1410" s="286" t="inlineStr">
        <is>
          <t>0</t>
        </is>
      </c>
      <c r="AZ1410" s="286" t="inlineStr">
        <is>
          <t>0</t>
        </is>
      </c>
      <c r="BA1410" s="287" t="inlineStr">
        <is>
          <t>0</t>
        </is>
      </c>
      <c r="BB1410" s="286" t="inlineStr">
        <is>
          <t>0</t>
        </is>
      </c>
      <c r="BC1410" s="286" t="inlineStr">
        <is>
          <t>0</t>
        </is>
      </c>
      <c r="BD1410" s="286" t="inlineStr">
        <is>
          <t>0</t>
        </is>
      </c>
      <c r="BE1410" s="286" t="inlineStr">
        <is>
          <t>0</t>
        </is>
      </c>
      <c r="BF1410" s="286" t="inlineStr">
        <is>
          <t>0</t>
        </is>
      </c>
      <c r="BG1410" s="286" t="inlineStr">
        <is>
          <t>0</t>
        </is>
      </c>
      <c r="BH1410" s="297" t="inlineStr">
        <is>
          <t>0</t>
        </is>
      </c>
      <c r="BI1410" s="297" t="inlineStr">
        <is>
          <t>0</t>
        </is>
      </c>
      <c r="BJ1410" s="297" t="inlineStr">
        <is>
          <t>0</t>
        </is>
      </c>
      <c r="BK1410" s="297" t="inlineStr">
        <is>
          <t>0</t>
        </is>
      </c>
      <c r="BL1410" s="297" t="inlineStr">
        <is>
          <t>0</t>
        </is>
      </c>
      <c r="BM1410" s="297" t="inlineStr">
        <is>
          <t>0</t>
        </is>
      </c>
      <c r="BN1410" s="297" t="inlineStr">
        <is>
          <t>0</t>
        </is>
      </c>
      <c r="BO1410" s="285" t="inlineStr">
        <is>
          <t>0</t>
        </is>
      </c>
      <c r="BP1410" s="297" t="inlineStr">
        <is>
          <t>0</t>
        </is>
      </c>
      <c r="BQ1410" s="297" t="inlineStr">
        <is>
          <t>0</t>
        </is>
      </c>
      <c r="BR1410" s="297" t="inlineStr">
        <is>
          <t>0</t>
        </is>
      </c>
      <c r="BS1410" s="297" t="inlineStr">
        <is>
          <t>0</t>
        </is>
      </c>
      <c r="BT1410" s="297" t="inlineStr">
        <is>
          <t>0</t>
        </is>
      </c>
      <c r="BU1410" s="297" t="inlineStr">
        <is>
          <t>0</t>
        </is>
      </c>
      <c r="BV1410" s="297" t="inlineStr">
        <is>
          <t>0</t>
        </is>
      </c>
      <c r="BW1410" s="288" t="inlineStr">
        <is>
          <t>0</t>
        </is>
      </c>
      <c r="BX1410" s="276">
        <f>SUM(IF(COUNTIF(#REF!, "*1.*"), 2, 0), IF(COUNTIF(#REF!, "*2.*"), 2, 0), IF(COUNTIF(#REF!, "*3.*"), 2, 0), IF(COUNTIF(#REF!, "*4.*"), 2, 0), IF(COUNTIF(#REF!, "*5.*"), 2, 0), IF(COUNTIF(#REF!, "*6.*"), 2, 0))</f>
        <v/>
      </c>
      <c r="BY1410" s="277">
        <f t="array" ref="BY1410">SUM(VALUE(AT1410),VALUE(AU1410),VALUE(AV1410),VALUE(AW1410),VALUE(AX1410),VALUE(AY1410),VALUE(AZ1410),VALUE(BB1410),VALUE(BC1410),VALUE(BD1410),VALUE(BE1410),VALUE(BF1410),VALUE(BG1410),VALUE(BH1410),VALUE(BI1410),VALUE(BJ1410),VALUE(BK1410),VALUE(BL1410),VALUE(BM1410),VALUE(BN1410),VALUE(BO1410),VALUE(BP1410),VALUE(BQ1410),VALUE(BR1410),VALUE(BS1410),VALUE(BT1410),VALUE(BU1410),VALUE(BV1410),VALUE(BW1410))</f>
        <v/>
      </c>
      <c r="BZ1410" s="307" t="n"/>
      <c r="CA1410" s="307" t="n"/>
      <c r="CB1410" s="307" t="n"/>
      <c r="CC1410" s="307" t="n"/>
      <c r="CD1410" s="307" t="n"/>
      <c r="CE1410" s="307" t="n"/>
      <c r="CF1410" s="307" t="n"/>
      <c r="CG1410" s="307" t="n"/>
      <c r="CH1410" s="307" t="n"/>
      <c r="CI1410" s="307" t="n"/>
      <c r="CJ1410" s="307" t="n"/>
      <c r="CK1410" s="307" t="n"/>
      <c r="CL1410" s="307" t="n"/>
      <c r="CM1410" s="307" t="n"/>
      <c r="CN1410" s="307" t="n"/>
      <c r="CO1410" s="307" t="n"/>
      <c r="CP1410" s="307" t="n"/>
      <c r="CQ1410" s="307" t="n"/>
      <c r="CR1410" s="279" t="inlineStr"/>
      <c r="CS1410" s="280">
        <f>AVERAGE(Value(BY1410),value(CR1410))</f>
        <v/>
      </c>
      <c r="CT1410" s="421">
        <f>(IF(OR(MediaScorecard!BG1897="x", MediaScorecard!BH1897="x",MediaScorecard!BI1897="x",MediaScorecard!BJ1897="x",MediaScorecard!BK1897="x"),1, 2))</f>
        <v/>
      </c>
      <c r="CU1410" s="308" t="n"/>
      <c r="CV1410" s="308" t="n"/>
      <c r="CW1410" s="308" t="n"/>
      <c r="CX1410" s="309" t="n"/>
      <c r="CY1410" s="308" t="n"/>
      <c r="CZ1410" s="308" t="n"/>
      <c r="DA1410" s="308" t="n"/>
    </row>
    <row r="1411" ht="21" customHeight="1" s="590">
      <c r="A1411" s="421" t="n"/>
      <c r="B1411" s="270" t="n"/>
      <c r="C1411" s="266" t="n"/>
      <c r="D1411" s="267" t="inlineStr"/>
      <c r="E1411" s="267" t="inlineStr"/>
      <c r="F1411" s="268" t="inlineStr"/>
      <c r="G1411" s="421" t="n"/>
      <c r="H1411" s="269" t="n"/>
      <c r="I1411" s="421" t="n"/>
      <c r="J1411" s="421" t="n"/>
      <c r="K1411" s="421" t="n"/>
      <c r="L1411" s="421" t="n"/>
      <c r="M1411" s="421" t="n"/>
      <c r="N1411" s="421" t="n"/>
      <c r="O1411" s="421" t="n"/>
      <c r="P1411" s="421" t="n"/>
      <c r="Q1411" s="421" t="n"/>
      <c r="R1411" s="270" t="n"/>
      <c r="S1411" s="421" t="n"/>
      <c r="T1411" s="421" t="n"/>
      <c r="U1411" s="421" t="n"/>
      <c r="V1411" s="421" t="n"/>
      <c r="W1411" s="421" t="n"/>
      <c r="X1411" s="421" t="n"/>
      <c r="Y1411" s="421" t="n"/>
      <c r="Z1411" s="421" t="n"/>
      <c r="AA1411" s="421" t="n"/>
      <c r="AB1411" s="421" t="n"/>
      <c r="AC1411" s="421" t="n"/>
      <c r="AD1411" s="421" t="n"/>
      <c r="AE1411" s="421" t="n"/>
      <c r="AF1411" s="421" t="n"/>
      <c r="AG1411" s="421" t="n"/>
      <c r="AH1411" s="421" t="n"/>
      <c r="AI1411" s="421" t="n"/>
      <c r="AJ1411" s="297" t="n"/>
      <c r="AK1411" s="297" t="n"/>
      <c r="AL1411" s="284" t="n"/>
      <c r="AM1411" s="297" t="n"/>
      <c r="AN1411" s="285" t="n"/>
      <c r="AO1411" s="297" t="n"/>
      <c r="AP1411" s="297" t="n"/>
      <c r="AQ1411" s="297" t="n"/>
      <c r="AR1411" s="297" t="n"/>
      <c r="AS1411" s="297" t="n"/>
      <c r="AT1411" s="285" t="inlineStr">
        <is>
          <t>0</t>
        </is>
      </c>
      <c r="AU1411" s="297" t="inlineStr">
        <is>
          <t>0</t>
        </is>
      </c>
      <c r="AV1411" s="297" t="inlineStr">
        <is>
          <t>0</t>
        </is>
      </c>
      <c r="AW1411" s="297" t="inlineStr">
        <is>
          <t>0</t>
        </is>
      </c>
      <c r="AX1411" s="297" t="inlineStr">
        <is>
          <t>0</t>
        </is>
      </c>
      <c r="AY1411" s="286" t="inlineStr">
        <is>
          <t>0</t>
        </is>
      </c>
      <c r="AZ1411" s="286" t="inlineStr">
        <is>
          <t>0</t>
        </is>
      </c>
      <c r="BA1411" s="287" t="inlineStr">
        <is>
          <t>0</t>
        </is>
      </c>
      <c r="BB1411" s="286" t="inlineStr">
        <is>
          <t>0</t>
        </is>
      </c>
      <c r="BC1411" s="286" t="inlineStr">
        <is>
          <t>0</t>
        </is>
      </c>
      <c r="BD1411" s="286" t="inlineStr">
        <is>
          <t>0</t>
        </is>
      </c>
      <c r="BE1411" s="286" t="inlineStr">
        <is>
          <t>0</t>
        </is>
      </c>
      <c r="BF1411" s="286" t="inlineStr">
        <is>
          <t>0</t>
        </is>
      </c>
      <c r="BG1411" s="286" t="inlineStr">
        <is>
          <t>0</t>
        </is>
      </c>
      <c r="BH1411" s="297" t="inlineStr">
        <is>
          <t>0</t>
        </is>
      </c>
      <c r="BI1411" s="297" t="inlineStr">
        <is>
          <t>0</t>
        </is>
      </c>
      <c r="BJ1411" s="297" t="inlineStr">
        <is>
          <t>0</t>
        </is>
      </c>
      <c r="BK1411" s="297" t="inlineStr">
        <is>
          <t>0</t>
        </is>
      </c>
      <c r="BL1411" s="297" t="inlineStr">
        <is>
          <t>0</t>
        </is>
      </c>
      <c r="BM1411" s="297" t="inlineStr">
        <is>
          <t>0</t>
        </is>
      </c>
      <c r="BN1411" s="297" t="inlineStr">
        <is>
          <t>0</t>
        </is>
      </c>
      <c r="BO1411" s="285" t="inlineStr">
        <is>
          <t>0</t>
        </is>
      </c>
      <c r="BP1411" s="297" t="inlineStr">
        <is>
          <t>0</t>
        </is>
      </c>
      <c r="BQ1411" s="297" t="inlineStr">
        <is>
          <t>0</t>
        </is>
      </c>
      <c r="BR1411" s="297" t="inlineStr">
        <is>
          <t>0</t>
        </is>
      </c>
      <c r="BS1411" s="297" t="inlineStr">
        <is>
          <t>0</t>
        </is>
      </c>
      <c r="BT1411" s="297" t="inlineStr">
        <is>
          <t>0</t>
        </is>
      </c>
      <c r="BU1411" s="297" t="inlineStr">
        <is>
          <t>0</t>
        </is>
      </c>
      <c r="BV1411" s="297" t="inlineStr">
        <is>
          <t>0</t>
        </is>
      </c>
      <c r="BW1411" s="288" t="inlineStr">
        <is>
          <t>0</t>
        </is>
      </c>
      <c r="BX1411" s="276">
        <f>SUM(IF(COUNTIF(#REF!, "*1.*"), 2, 0), IF(COUNTIF(#REF!, "*2.*"), 2, 0), IF(COUNTIF(#REF!, "*3.*"), 2, 0), IF(COUNTIF(#REF!, "*4.*"), 2, 0), IF(COUNTIF(#REF!, "*5.*"), 2, 0), IF(COUNTIF(#REF!, "*6.*"), 2, 0))</f>
        <v/>
      </c>
      <c r="BY1411" s="277">
        <f t="array" ref="BY1411">SUM(VALUE(AT1411),VALUE(AU1411),VALUE(AV1411),VALUE(AW1411),VALUE(AX1411),VALUE(AY1411),VALUE(AZ1411),VALUE(BB1411),VALUE(BC1411),VALUE(BD1411),VALUE(BE1411),VALUE(BF1411),VALUE(BG1411),VALUE(BH1411),VALUE(BI1411),VALUE(BJ1411),VALUE(BK1411),VALUE(BL1411),VALUE(BM1411),VALUE(BN1411),VALUE(BO1411),VALUE(BP1411),VALUE(BQ1411),VALUE(BR1411),VALUE(BS1411),VALUE(BT1411),VALUE(BU1411),VALUE(BV1411),VALUE(BW1411))</f>
        <v/>
      </c>
      <c r="BZ1411" s="307" t="n"/>
      <c r="CA1411" s="307" t="n"/>
      <c r="CB1411" s="307" t="n"/>
      <c r="CC1411" s="307" t="n"/>
      <c r="CD1411" s="307" t="n"/>
      <c r="CE1411" s="307" t="n"/>
      <c r="CF1411" s="307" t="n"/>
      <c r="CG1411" s="307" t="n"/>
      <c r="CH1411" s="307" t="n"/>
      <c r="CI1411" s="307" t="n"/>
      <c r="CJ1411" s="307" t="n"/>
      <c r="CK1411" s="307" t="n"/>
      <c r="CL1411" s="307" t="n"/>
      <c r="CM1411" s="307" t="n"/>
      <c r="CN1411" s="307" t="n"/>
      <c r="CO1411" s="307" t="n"/>
      <c r="CP1411" s="307" t="n"/>
      <c r="CQ1411" s="307" t="n"/>
      <c r="CR1411" s="279" t="inlineStr"/>
      <c r="CS1411" s="280">
        <f>AVERAGE(Value(BY1411),value(CR1411))</f>
        <v/>
      </c>
      <c r="CT1411" s="421">
        <f>(IF(OR(MediaScorecard!BG1898="x", MediaScorecard!BH1898="x",MediaScorecard!BI1898="x",MediaScorecard!BJ1898="x",MediaScorecard!BK1898="x"),1, 2))</f>
        <v/>
      </c>
      <c r="CU1411" s="308" t="n"/>
      <c r="CV1411" s="308" t="n"/>
      <c r="CW1411" s="308" t="n"/>
      <c r="CX1411" s="309" t="n"/>
      <c r="CY1411" s="308" t="n"/>
      <c r="CZ1411" s="308" t="n"/>
      <c r="DA1411" s="308" t="n"/>
    </row>
    <row r="1412" ht="21" customHeight="1" s="590">
      <c r="A1412" s="421" t="n"/>
      <c r="B1412" s="270" t="n"/>
      <c r="C1412" s="266" t="n"/>
      <c r="D1412" s="267" t="inlineStr"/>
      <c r="E1412" s="267" t="inlineStr"/>
      <c r="F1412" s="268" t="inlineStr"/>
      <c r="G1412" s="421" t="n"/>
      <c r="H1412" s="269" t="n"/>
      <c r="I1412" s="421" t="n"/>
      <c r="J1412" s="421" t="n"/>
      <c r="K1412" s="421" t="n"/>
      <c r="L1412" s="421" t="n"/>
      <c r="M1412" s="421" t="n"/>
      <c r="N1412" s="421" t="n"/>
      <c r="O1412" s="421" t="n"/>
      <c r="P1412" s="421" t="n"/>
      <c r="Q1412" s="421" t="n"/>
      <c r="R1412" s="270" t="n"/>
      <c r="S1412" s="421" t="n"/>
      <c r="T1412" s="421" t="n"/>
      <c r="U1412" s="421" t="n"/>
      <c r="V1412" s="421" t="n"/>
      <c r="W1412" s="421" t="n"/>
      <c r="X1412" s="421" t="n"/>
      <c r="Y1412" s="421" t="n"/>
      <c r="Z1412" s="421" t="n"/>
      <c r="AA1412" s="421" t="n"/>
      <c r="AB1412" s="421" t="n"/>
      <c r="AC1412" s="421" t="n"/>
      <c r="AD1412" s="421" t="n"/>
      <c r="AE1412" s="421" t="n"/>
      <c r="AF1412" s="421" t="n"/>
      <c r="AG1412" s="421" t="n"/>
      <c r="AH1412" s="421" t="n"/>
      <c r="AI1412" s="421" t="n"/>
      <c r="AJ1412" s="297" t="n"/>
      <c r="AK1412" s="297" t="n"/>
      <c r="AL1412" s="284" t="n"/>
      <c r="AM1412" s="297" t="n"/>
      <c r="AN1412" s="285" t="n"/>
      <c r="AO1412" s="297" t="n"/>
      <c r="AP1412" s="297" t="n"/>
      <c r="AQ1412" s="297" t="n"/>
      <c r="AR1412" s="297" t="n"/>
      <c r="AS1412" s="297" t="n"/>
      <c r="AT1412" s="285" t="inlineStr">
        <is>
          <t>0</t>
        </is>
      </c>
      <c r="AU1412" s="297" t="inlineStr">
        <is>
          <t>0</t>
        </is>
      </c>
      <c r="AV1412" s="297" t="inlineStr">
        <is>
          <t>0</t>
        </is>
      </c>
      <c r="AW1412" s="297" t="inlineStr">
        <is>
          <t>0</t>
        </is>
      </c>
      <c r="AX1412" s="297" t="inlineStr">
        <is>
          <t>0</t>
        </is>
      </c>
      <c r="AY1412" s="286" t="inlineStr">
        <is>
          <t>0</t>
        </is>
      </c>
      <c r="AZ1412" s="286" t="inlineStr">
        <is>
          <t>0</t>
        </is>
      </c>
      <c r="BA1412" s="287" t="inlineStr">
        <is>
          <t>0</t>
        </is>
      </c>
      <c r="BB1412" s="286" t="inlineStr">
        <is>
          <t>0</t>
        </is>
      </c>
      <c r="BC1412" s="286" t="inlineStr">
        <is>
          <t>0</t>
        </is>
      </c>
      <c r="BD1412" s="286" t="inlineStr">
        <is>
          <t>0</t>
        </is>
      </c>
      <c r="BE1412" s="286" t="inlineStr">
        <is>
          <t>0</t>
        </is>
      </c>
      <c r="BF1412" s="286" t="inlineStr">
        <is>
          <t>0</t>
        </is>
      </c>
      <c r="BG1412" s="286" t="inlineStr">
        <is>
          <t>0</t>
        </is>
      </c>
      <c r="BH1412" s="297" t="inlineStr">
        <is>
          <t>0</t>
        </is>
      </c>
      <c r="BI1412" s="297" t="inlineStr">
        <is>
          <t>0</t>
        </is>
      </c>
      <c r="BJ1412" s="297" t="inlineStr">
        <is>
          <t>0</t>
        </is>
      </c>
      <c r="BK1412" s="297" t="inlineStr">
        <is>
          <t>0</t>
        </is>
      </c>
      <c r="BL1412" s="297" t="inlineStr">
        <is>
          <t>0</t>
        </is>
      </c>
      <c r="BM1412" s="297" t="inlineStr">
        <is>
          <t>0</t>
        </is>
      </c>
      <c r="BN1412" s="297" t="inlineStr">
        <is>
          <t>0</t>
        </is>
      </c>
      <c r="BO1412" s="285" t="inlineStr">
        <is>
          <t>0</t>
        </is>
      </c>
      <c r="BP1412" s="297" t="inlineStr">
        <is>
          <t>0</t>
        </is>
      </c>
      <c r="BQ1412" s="297" t="inlineStr">
        <is>
          <t>0</t>
        </is>
      </c>
      <c r="BR1412" s="297" t="inlineStr">
        <is>
          <t>0</t>
        </is>
      </c>
      <c r="BS1412" s="297" t="inlineStr">
        <is>
          <t>0</t>
        </is>
      </c>
      <c r="BT1412" s="297" t="inlineStr">
        <is>
          <t>0</t>
        </is>
      </c>
      <c r="BU1412" s="297" t="inlineStr">
        <is>
          <t>0</t>
        </is>
      </c>
      <c r="BV1412" s="297" t="inlineStr">
        <is>
          <t>0</t>
        </is>
      </c>
      <c r="BW1412" s="288" t="inlineStr">
        <is>
          <t>0</t>
        </is>
      </c>
      <c r="BX1412" s="276">
        <f>SUM(IF(COUNTIF(#REF!, "*1.*"), 2, 0), IF(COUNTIF(#REF!, "*2.*"), 2, 0), IF(COUNTIF(#REF!, "*3.*"), 2, 0), IF(COUNTIF(#REF!, "*4.*"), 2, 0), IF(COUNTIF(#REF!, "*5.*"), 2, 0), IF(COUNTIF(#REF!, "*6.*"), 2, 0))</f>
        <v/>
      </c>
      <c r="BY1412" s="277">
        <f t="array" ref="BY1412">SUM(VALUE(AT1412),VALUE(AU1412),VALUE(AV1412),VALUE(AW1412),VALUE(AX1412),VALUE(AY1412),VALUE(AZ1412),VALUE(BB1412),VALUE(BC1412),VALUE(BD1412),VALUE(BE1412),VALUE(BF1412),VALUE(BG1412),VALUE(BH1412),VALUE(BI1412),VALUE(BJ1412),VALUE(BK1412),VALUE(BL1412),VALUE(BM1412),VALUE(BN1412),VALUE(BO1412),VALUE(BP1412),VALUE(BQ1412),VALUE(BR1412),VALUE(BS1412),VALUE(BT1412),VALUE(BU1412),VALUE(BV1412),VALUE(BW1412))</f>
        <v/>
      </c>
      <c r="BZ1412" s="307" t="n"/>
      <c r="CA1412" s="307" t="n"/>
      <c r="CB1412" s="307" t="n"/>
      <c r="CC1412" s="307" t="n"/>
      <c r="CD1412" s="307" t="n"/>
      <c r="CE1412" s="307" t="n"/>
      <c r="CF1412" s="307" t="n"/>
      <c r="CG1412" s="307" t="n"/>
      <c r="CH1412" s="307" t="n"/>
      <c r="CI1412" s="307" t="n"/>
      <c r="CJ1412" s="307" t="n"/>
      <c r="CK1412" s="307" t="n"/>
      <c r="CL1412" s="307" t="n"/>
      <c r="CM1412" s="307" t="n"/>
      <c r="CN1412" s="307" t="n"/>
      <c r="CO1412" s="307" t="n"/>
      <c r="CP1412" s="307" t="n"/>
      <c r="CQ1412" s="307" t="n"/>
      <c r="CR1412" s="279" t="inlineStr"/>
      <c r="CS1412" s="280">
        <f>AVERAGE(Value(BY1412),value(CR1412))</f>
        <v/>
      </c>
      <c r="CT1412" s="421">
        <f>(IF(OR(MediaScorecard!BG1899="x", MediaScorecard!BH1899="x",MediaScorecard!BI1899="x",MediaScorecard!BJ1899="x",MediaScorecard!BK1899="x"),1, 2))</f>
        <v/>
      </c>
      <c r="CU1412" s="308" t="n"/>
      <c r="CV1412" s="308" t="n"/>
      <c r="CW1412" s="308" t="n"/>
      <c r="CX1412" s="309" t="n"/>
      <c r="CY1412" s="308" t="n"/>
      <c r="CZ1412" s="308" t="n"/>
      <c r="DA1412" s="308" t="n"/>
    </row>
    <row r="1413" ht="21" customHeight="1" s="590">
      <c r="A1413" s="421" t="n"/>
      <c r="B1413" s="270" t="n"/>
      <c r="C1413" s="266" t="n"/>
      <c r="D1413" s="267" t="inlineStr"/>
      <c r="E1413" s="267" t="inlineStr"/>
      <c r="F1413" s="268" t="inlineStr"/>
      <c r="G1413" s="421" t="n"/>
      <c r="H1413" s="269" t="n"/>
      <c r="I1413" s="421" t="n"/>
      <c r="J1413" s="421" t="n"/>
      <c r="K1413" s="421" t="n"/>
      <c r="L1413" s="421" t="n"/>
      <c r="M1413" s="421" t="n"/>
      <c r="N1413" s="421" t="n"/>
      <c r="O1413" s="421" t="n"/>
      <c r="P1413" s="421" t="n"/>
      <c r="Q1413" s="421" t="n"/>
      <c r="R1413" s="270" t="n"/>
      <c r="S1413" s="421" t="n"/>
      <c r="T1413" s="421" t="n"/>
      <c r="U1413" s="421" t="n"/>
      <c r="V1413" s="421" t="n"/>
      <c r="W1413" s="421" t="n"/>
      <c r="X1413" s="421" t="n"/>
      <c r="Y1413" s="421" t="n"/>
      <c r="Z1413" s="421" t="n"/>
      <c r="AA1413" s="421" t="n"/>
      <c r="AB1413" s="421" t="n"/>
      <c r="AC1413" s="421" t="n"/>
      <c r="AD1413" s="421" t="n"/>
      <c r="AE1413" s="421" t="n"/>
      <c r="AF1413" s="421" t="n"/>
      <c r="AG1413" s="421" t="n"/>
      <c r="AH1413" s="421" t="n"/>
      <c r="AI1413" s="421" t="n"/>
      <c r="AJ1413" s="297" t="n"/>
      <c r="AK1413" s="297" t="n"/>
      <c r="AL1413" s="284" t="n"/>
      <c r="AM1413" s="297" t="n"/>
      <c r="AN1413" s="285" t="n"/>
      <c r="AO1413" s="297" t="n"/>
      <c r="AP1413" s="297" t="n"/>
      <c r="AQ1413" s="297" t="n"/>
      <c r="AR1413" s="297" t="n"/>
      <c r="AS1413" s="297" t="n"/>
      <c r="AT1413" s="285" t="inlineStr">
        <is>
          <t>0</t>
        </is>
      </c>
      <c r="AU1413" s="297" t="inlineStr">
        <is>
          <t>0</t>
        </is>
      </c>
      <c r="AV1413" s="297" t="inlineStr">
        <is>
          <t>0</t>
        </is>
      </c>
      <c r="AW1413" s="297" t="inlineStr">
        <is>
          <t>0</t>
        </is>
      </c>
      <c r="AX1413" s="297" t="inlineStr">
        <is>
          <t>0</t>
        </is>
      </c>
      <c r="AY1413" s="286" t="inlineStr">
        <is>
          <t>0</t>
        </is>
      </c>
      <c r="AZ1413" s="286" t="inlineStr">
        <is>
          <t>0</t>
        </is>
      </c>
      <c r="BA1413" s="287" t="inlineStr">
        <is>
          <t>0</t>
        </is>
      </c>
      <c r="BB1413" s="286" t="inlineStr">
        <is>
          <t>0</t>
        </is>
      </c>
      <c r="BC1413" s="286" t="inlineStr">
        <is>
          <t>0</t>
        </is>
      </c>
      <c r="BD1413" s="286" t="inlineStr">
        <is>
          <t>0</t>
        </is>
      </c>
      <c r="BE1413" s="286" t="inlineStr">
        <is>
          <t>0</t>
        </is>
      </c>
      <c r="BF1413" s="286" t="inlineStr">
        <is>
          <t>0</t>
        </is>
      </c>
      <c r="BG1413" s="286" t="inlineStr">
        <is>
          <t>0</t>
        </is>
      </c>
      <c r="BH1413" s="297" t="inlineStr">
        <is>
          <t>0</t>
        </is>
      </c>
      <c r="BI1413" s="297" t="inlineStr">
        <is>
          <t>0</t>
        </is>
      </c>
      <c r="BJ1413" s="297" t="inlineStr">
        <is>
          <t>0</t>
        </is>
      </c>
      <c r="BK1413" s="297" t="inlineStr">
        <is>
          <t>0</t>
        </is>
      </c>
      <c r="BL1413" s="297" t="inlineStr">
        <is>
          <t>0</t>
        </is>
      </c>
      <c r="BM1413" s="297" t="inlineStr">
        <is>
          <t>0</t>
        </is>
      </c>
      <c r="BN1413" s="297" t="inlineStr">
        <is>
          <t>0</t>
        </is>
      </c>
      <c r="BO1413" s="285" t="inlineStr">
        <is>
          <t>0</t>
        </is>
      </c>
      <c r="BP1413" s="297" t="inlineStr">
        <is>
          <t>0</t>
        </is>
      </c>
      <c r="BQ1413" s="297" t="inlineStr">
        <is>
          <t>0</t>
        </is>
      </c>
      <c r="BR1413" s="297" t="inlineStr">
        <is>
          <t>0</t>
        </is>
      </c>
      <c r="BS1413" s="297" t="inlineStr">
        <is>
          <t>0</t>
        </is>
      </c>
      <c r="BT1413" s="297" t="inlineStr">
        <is>
          <t>0</t>
        </is>
      </c>
      <c r="BU1413" s="297" t="inlineStr">
        <is>
          <t>0</t>
        </is>
      </c>
      <c r="BV1413" s="297" t="inlineStr">
        <is>
          <t>0</t>
        </is>
      </c>
      <c r="BW1413" s="288" t="inlineStr">
        <is>
          <t>0</t>
        </is>
      </c>
      <c r="BX1413" s="276">
        <f>SUM(IF(COUNTIF(#REF!, "*1.*"), 2, 0), IF(COUNTIF(#REF!, "*2.*"), 2, 0), IF(COUNTIF(#REF!, "*3.*"), 2, 0), IF(COUNTIF(#REF!, "*4.*"), 2, 0), IF(COUNTIF(#REF!, "*5.*"), 2, 0), IF(COUNTIF(#REF!, "*6.*"), 2, 0))</f>
        <v/>
      </c>
      <c r="BY1413" s="277">
        <f t="array" ref="BY1413">SUM(VALUE(AT1413),VALUE(AU1413),VALUE(AV1413),VALUE(AW1413),VALUE(AX1413),VALUE(AY1413),VALUE(AZ1413),VALUE(BB1413),VALUE(BC1413),VALUE(BD1413),VALUE(BE1413),VALUE(BF1413),VALUE(BG1413),VALUE(BH1413),VALUE(BI1413),VALUE(BJ1413),VALUE(BK1413),VALUE(BL1413),VALUE(BM1413),VALUE(BN1413),VALUE(BO1413),VALUE(BP1413),VALUE(BQ1413),VALUE(BR1413),VALUE(BS1413),VALUE(BT1413),VALUE(BU1413),VALUE(BV1413),VALUE(BW1413))</f>
        <v/>
      </c>
      <c r="BZ1413" s="307" t="n"/>
      <c r="CA1413" s="307" t="n"/>
      <c r="CB1413" s="307" t="n"/>
      <c r="CC1413" s="307" t="n"/>
      <c r="CD1413" s="307" t="n"/>
      <c r="CE1413" s="307" t="n"/>
      <c r="CF1413" s="307" t="n"/>
      <c r="CG1413" s="307" t="n"/>
      <c r="CH1413" s="307" t="n"/>
      <c r="CI1413" s="307" t="n"/>
      <c r="CJ1413" s="307" t="n"/>
      <c r="CK1413" s="307" t="n"/>
      <c r="CL1413" s="307" t="n"/>
      <c r="CM1413" s="307" t="n"/>
      <c r="CN1413" s="307" t="n"/>
      <c r="CO1413" s="307" t="n"/>
      <c r="CP1413" s="307" t="n"/>
      <c r="CQ1413" s="307" t="n"/>
      <c r="CR1413" s="279" t="inlineStr"/>
      <c r="CS1413" s="280">
        <f>AVERAGE(Value(BY1413),value(CR1413))</f>
        <v/>
      </c>
      <c r="CT1413" s="421">
        <f>(IF(OR(MediaScorecard!BG1900="x", MediaScorecard!BH1900="x",MediaScorecard!BI1900="x",MediaScorecard!BJ1900="x",MediaScorecard!BK1900="x"),1, 2))</f>
        <v/>
      </c>
      <c r="CU1413" s="308" t="n"/>
      <c r="CV1413" s="308" t="n"/>
      <c r="CW1413" s="308" t="n"/>
      <c r="CX1413" s="309" t="n"/>
      <c r="CY1413" s="308" t="n"/>
      <c r="CZ1413" s="308" t="n"/>
      <c r="DA1413" s="308" t="n"/>
    </row>
    <row r="1414" ht="21" customHeight="1" s="590">
      <c r="A1414" s="421" t="n"/>
      <c r="B1414" s="270" t="n"/>
      <c r="C1414" s="266" t="n"/>
      <c r="D1414" s="267" t="inlineStr"/>
      <c r="E1414" s="267" t="inlineStr"/>
      <c r="F1414" s="268" t="inlineStr"/>
      <c r="G1414" s="421" t="n"/>
      <c r="H1414" s="269" t="n"/>
      <c r="I1414" s="421" t="n"/>
      <c r="J1414" s="421" t="n"/>
      <c r="K1414" s="421" t="n"/>
      <c r="L1414" s="421" t="n"/>
      <c r="M1414" s="421" t="n"/>
      <c r="N1414" s="421" t="n"/>
      <c r="O1414" s="421" t="n"/>
      <c r="P1414" s="421" t="n"/>
      <c r="Q1414" s="421" t="n"/>
      <c r="R1414" s="270" t="n"/>
      <c r="S1414" s="421" t="n"/>
      <c r="T1414" s="421" t="n"/>
      <c r="U1414" s="421" t="n"/>
      <c r="V1414" s="421" t="n"/>
      <c r="W1414" s="421" t="n"/>
      <c r="X1414" s="421" t="n"/>
      <c r="Y1414" s="421" t="n"/>
      <c r="Z1414" s="421" t="n"/>
      <c r="AA1414" s="421" t="n"/>
      <c r="AB1414" s="421" t="n"/>
      <c r="AC1414" s="421" t="n"/>
      <c r="AD1414" s="421" t="n"/>
      <c r="AE1414" s="421" t="n"/>
      <c r="AF1414" s="421" t="n"/>
      <c r="AG1414" s="421" t="n"/>
      <c r="AH1414" s="421" t="n"/>
      <c r="AI1414" s="421" t="n"/>
      <c r="AJ1414" s="297" t="n"/>
      <c r="AK1414" s="297" t="n"/>
      <c r="AL1414" s="284" t="n"/>
      <c r="AM1414" s="297" t="n"/>
      <c r="AN1414" s="285" t="n"/>
      <c r="AO1414" s="297" t="n"/>
      <c r="AP1414" s="297" t="n"/>
      <c r="AQ1414" s="297" t="n"/>
      <c r="AR1414" s="297" t="n"/>
      <c r="AS1414" s="297" t="n"/>
      <c r="AT1414" s="285" t="inlineStr">
        <is>
          <t>0</t>
        </is>
      </c>
      <c r="AU1414" s="297" t="inlineStr">
        <is>
          <t>0</t>
        </is>
      </c>
      <c r="AV1414" s="297" t="inlineStr">
        <is>
          <t>0</t>
        </is>
      </c>
      <c r="AW1414" s="297" t="inlineStr">
        <is>
          <t>0</t>
        </is>
      </c>
      <c r="AX1414" s="297" t="inlineStr">
        <is>
          <t>0</t>
        </is>
      </c>
      <c r="AY1414" s="286" t="inlineStr">
        <is>
          <t>0</t>
        </is>
      </c>
      <c r="AZ1414" s="286" t="inlineStr">
        <is>
          <t>0</t>
        </is>
      </c>
      <c r="BA1414" s="287" t="inlineStr">
        <is>
          <t>0</t>
        </is>
      </c>
      <c r="BB1414" s="286" t="inlineStr">
        <is>
          <t>0</t>
        </is>
      </c>
      <c r="BC1414" s="286" t="inlineStr">
        <is>
          <t>0</t>
        </is>
      </c>
      <c r="BD1414" s="286" t="inlineStr">
        <is>
          <t>0</t>
        </is>
      </c>
      <c r="BE1414" s="286" t="inlineStr">
        <is>
          <t>0</t>
        </is>
      </c>
      <c r="BF1414" s="286" t="inlineStr">
        <is>
          <t>0</t>
        </is>
      </c>
      <c r="BG1414" s="286" t="inlineStr">
        <is>
          <t>0</t>
        </is>
      </c>
      <c r="BH1414" s="297" t="inlineStr">
        <is>
          <t>0</t>
        </is>
      </c>
      <c r="BI1414" s="297" t="inlineStr">
        <is>
          <t>0</t>
        </is>
      </c>
      <c r="BJ1414" s="297" t="inlineStr">
        <is>
          <t>0</t>
        </is>
      </c>
      <c r="BK1414" s="297" t="inlineStr">
        <is>
          <t>0</t>
        </is>
      </c>
      <c r="BL1414" s="297" t="inlineStr">
        <is>
          <t>0</t>
        </is>
      </c>
      <c r="BM1414" s="297" t="inlineStr">
        <is>
          <t>0</t>
        </is>
      </c>
      <c r="BN1414" s="297" t="inlineStr">
        <is>
          <t>0</t>
        </is>
      </c>
      <c r="BO1414" s="285" t="inlineStr">
        <is>
          <t>0</t>
        </is>
      </c>
      <c r="BP1414" s="297" t="inlineStr">
        <is>
          <t>0</t>
        </is>
      </c>
      <c r="BQ1414" s="297" t="inlineStr">
        <is>
          <t>0</t>
        </is>
      </c>
      <c r="BR1414" s="297" t="inlineStr">
        <is>
          <t>0</t>
        </is>
      </c>
      <c r="BS1414" s="297" t="inlineStr">
        <is>
          <t>0</t>
        </is>
      </c>
      <c r="BT1414" s="297" t="inlineStr">
        <is>
          <t>0</t>
        </is>
      </c>
      <c r="BU1414" s="297" t="inlineStr">
        <is>
          <t>0</t>
        </is>
      </c>
      <c r="BV1414" s="297" t="inlineStr">
        <is>
          <t>0</t>
        </is>
      </c>
      <c r="BW1414" s="288" t="inlineStr">
        <is>
          <t>0</t>
        </is>
      </c>
      <c r="BX1414" s="276">
        <f>SUM(IF(COUNTIF(#REF!, "*1.*"), 2, 0), IF(COUNTIF(#REF!, "*2.*"), 2, 0), IF(COUNTIF(#REF!, "*3.*"), 2, 0), IF(COUNTIF(#REF!, "*4.*"), 2, 0), IF(COUNTIF(#REF!, "*5.*"), 2, 0), IF(COUNTIF(#REF!, "*6.*"), 2, 0))</f>
        <v/>
      </c>
      <c r="BY1414" s="277">
        <f t="array" ref="BY1414">SUM(VALUE(AT1414),VALUE(AU1414),VALUE(AV1414),VALUE(AW1414),VALUE(AX1414),VALUE(AY1414),VALUE(AZ1414),VALUE(BB1414),VALUE(BC1414),VALUE(BD1414),VALUE(BE1414),VALUE(BF1414),VALUE(BG1414),VALUE(BH1414),VALUE(BI1414),VALUE(BJ1414),VALUE(BK1414),VALUE(BL1414),VALUE(BM1414),VALUE(BN1414),VALUE(BO1414),VALUE(BP1414),VALUE(BQ1414),VALUE(BR1414),VALUE(BS1414),VALUE(BT1414),VALUE(BU1414),VALUE(BV1414),VALUE(BW1414))</f>
        <v/>
      </c>
      <c r="BZ1414" s="307" t="n"/>
      <c r="CA1414" s="307" t="n"/>
      <c r="CB1414" s="307" t="n"/>
      <c r="CC1414" s="307" t="n"/>
      <c r="CD1414" s="307" t="n"/>
      <c r="CE1414" s="307" t="n"/>
      <c r="CF1414" s="307" t="n"/>
      <c r="CG1414" s="307" t="n"/>
      <c r="CH1414" s="307" t="n"/>
      <c r="CI1414" s="307" t="n"/>
      <c r="CJ1414" s="307" t="n"/>
      <c r="CK1414" s="307" t="n"/>
      <c r="CL1414" s="307" t="n"/>
      <c r="CM1414" s="307" t="n"/>
      <c r="CN1414" s="307" t="n"/>
      <c r="CO1414" s="307" t="n"/>
      <c r="CP1414" s="307" t="n"/>
      <c r="CQ1414" s="307" t="n"/>
      <c r="CR1414" s="279" t="inlineStr"/>
      <c r="CS1414" s="280">
        <f>AVERAGE(Value(BY1414),value(CR1414))</f>
        <v/>
      </c>
      <c r="CT1414" s="421">
        <f>(IF(OR(MediaScorecard!BG1901="x", MediaScorecard!BH1901="x",MediaScorecard!BI1901="x",MediaScorecard!BJ1901="x",MediaScorecard!BK1901="x"),1, 2))</f>
        <v/>
      </c>
      <c r="CU1414" s="308" t="n"/>
      <c r="CV1414" s="308" t="n"/>
      <c r="CW1414" s="308" t="n"/>
      <c r="CX1414" s="309" t="n"/>
      <c r="CY1414" s="308" t="n"/>
      <c r="CZ1414" s="308" t="n"/>
      <c r="DA1414" s="308" t="n"/>
    </row>
    <row r="1415" ht="21" customHeight="1" s="590">
      <c r="A1415" s="421" t="n"/>
      <c r="B1415" s="270" t="n"/>
      <c r="C1415" s="266" t="n"/>
      <c r="D1415" s="267" t="inlineStr"/>
      <c r="E1415" s="267" t="inlineStr"/>
      <c r="F1415" s="268" t="inlineStr"/>
      <c r="G1415" s="421" t="n"/>
      <c r="H1415" s="269" t="n"/>
      <c r="I1415" s="421" t="n"/>
      <c r="J1415" s="421" t="n"/>
      <c r="K1415" s="421" t="n"/>
      <c r="L1415" s="421" t="n"/>
      <c r="M1415" s="421" t="n"/>
      <c r="N1415" s="421" t="n"/>
      <c r="O1415" s="421" t="n"/>
      <c r="P1415" s="421" t="n"/>
      <c r="Q1415" s="421" t="n"/>
      <c r="R1415" s="270" t="n"/>
      <c r="S1415" s="421" t="n"/>
      <c r="T1415" s="421" t="n"/>
      <c r="U1415" s="421" t="n"/>
      <c r="V1415" s="421" t="n"/>
      <c r="W1415" s="421" t="n"/>
      <c r="X1415" s="421" t="n"/>
      <c r="Y1415" s="421" t="n"/>
      <c r="Z1415" s="421" t="n"/>
      <c r="AA1415" s="421" t="n"/>
      <c r="AB1415" s="421" t="n"/>
      <c r="AC1415" s="421" t="n"/>
      <c r="AD1415" s="421" t="n"/>
      <c r="AE1415" s="421" t="n"/>
      <c r="AF1415" s="421" t="n"/>
      <c r="AG1415" s="421" t="n"/>
      <c r="AH1415" s="421" t="n"/>
      <c r="AI1415" s="421" t="n"/>
      <c r="AJ1415" s="297" t="n"/>
      <c r="AK1415" s="297" t="n"/>
      <c r="AL1415" s="284" t="n"/>
      <c r="AM1415" s="297" t="n"/>
      <c r="AN1415" s="285" t="n"/>
      <c r="AO1415" s="297" t="n"/>
      <c r="AP1415" s="297" t="n"/>
      <c r="AQ1415" s="297" t="n"/>
      <c r="AR1415" s="297" t="n"/>
      <c r="AS1415" s="297" t="n"/>
      <c r="AT1415" s="285" t="inlineStr">
        <is>
          <t>0</t>
        </is>
      </c>
      <c r="AU1415" s="297" t="inlineStr">
        <is>
          <t>0</t>
        </is>
      </c>
      <c r="AV1415" s="297" t="inlineStr">
        <is>
          <t>0</t>
        </is>
      </c>
      <c r="AW1415" s="297" t="inlineStr">
        <is>
          <t>0</t>
        </is>
      </c>
      <c r="AX1415" s="297" t="inlineStr">
        <is>
          <t>0</t>
        </is>
      </c>
      <c r="AY1415" s="286" t="inlineStr">
        <is>
          <t>0</t>
        </is>
      </c>
      <c r="AZ1415" s="286" t="inlineStr">
        <is>
          <t>0</t>
        </is>
      </c>
      <c r="BA1415" s="287" t="inlineStr">
        <is>
          <t>0</t>
        </is>
      </c>
      <c r="BB1415" s="286" t="inlineStr">
        <is>
          <t>0</t>
        </is>
      </c>
      <c r="BC1415" s="286" t="inlineStr">
        <is>
          <t>0</t>
        </is>
      </c>
      <c r="BD1415" s="286" t="inlineStr">
        <is>
          <t>0</t>
        </is>
      </c>
      <c r="BE1415" s="286" t="inlineStr">
        <is>
          <t>0</t>
        </is>
      </c>
      <c r="BF1415" s="286" t="inlineStr">
        <is>
          <t>0</t>
        </is>
      </c>
      <c r="BG1415" s="286" t="inlineStr">
        <is>
          <t>0</t>
        </is>
      </c>
      <c r="BH1415" s="297" t="inlineStr">
        <is>
          <t>0</t>
        </is>
      </c>
      <c r="BI1415" s="297" t="inlineStr">
        <is>
          <t>0</t>
        </is>
      </c>
      <c r="BJ1415" s="297" t="inlineStr">
        <is>
          <t>0</t>
        </is>
      </c>
      <c r="BK1415" s="297" t="inlineStr">
        <is>
          <t>0</t>
        </is>
      </c>
      <c r="BL1415" s="297" t="inlineStr">
        <is>
          <t>0</t>
        </is>
      </c>
      <c r="BM1415" s="297" t="inlineStr">
        <is>
          <t>0</t>
        </is>
      </c>
      <c r="BN1415" s="297" t="inlineStr">
        <is>
          <t>0</t>
        </is>
      </c>
      <c r="BO1415" s="285" t="inlineStr">
        <is>
          <t>0</t>
        </is>
      </c>
      <c r="BP1415" s="297" t="inlineStr">
        <is>
          <t>0</t>
        </is>
      </c>
      <c r="BQ1415" s="297" t="inlineStr">
        <is>
          <t>0</t>
        </is>
      </c>
      <c r="BR1415" s="297" t="inlineStr">
        <is>
          <t>0</t>
        </is>
      </c>
      <c r="BS1415" s="297" t="inlineStr">
        <is>
          <t>0</t>
        </is>
      </c>
      <c r="BT1415" s="297" t="inlineStr">
        <is>
          <t>0</t>
        </is>
      </c>
      <c r="BU1415" s="297" t="inlineStr">
        <is>
          <t>0</t>
        </is>
      </c>
      <c r="BV1415" s="297" t="inlineStr">
        <is>
          <t>0</t>
        </is>
      </c>
      <c r="BW1415" s="288" t="inlineStr">
        <is>
          <t>0</t>
        </is>
      </c>
      <c r="BX1415" s="276">
        <f>SUM(IF(COUNTIF(#REF!, "*1.*"), 2, 0), IF(COUNTIF(#REF!, "*2.*"), 2, 0), IF(COUNTIF(#REF!, "*3.*"), 2, 0), IF(COUNTIF(#REF!, "*4.*"), 2, 0), IF(COUNTIF(#REF!, "*5.*"), 2, 0), IF(COUNTIF(#REF!, "*6.*"), 2, 0))</f>
        <v/>
      </c>
      <c r="BY1415" s="277">
        <f t="array" ref="BY1415">SUM(VALUE(AT1415),VALUE(AU1415),VALUE(AV1415),VALUE(AW1415),VALUE(AX1415),VALUE(AY1415),VALUE(AZ1415),VALUE(BB1415),VALUE(BC1415),VALUE(BD1415),VALUE(BE1415),VALUE(BF1415),VALUE(BG1415),VALUE(BH1415),VALUE(BI1415),VALUE(BJ1415),VALUE(BK1415),VALUE(BL1415),VALUE(BM1415),VALUE(BN1415),VALUE(BO1415),VALUE(BP1415),VALUE(BQ1415),VALUE(BR1415),VALUE(BS1415),VALUE(BT1415),VALUE(BU1415),VALUE(BV1415),VALUE(BW1415))</f>
        <v/>
      </c>
      <c r="BZ1415" s="307" t="n"/>
      <c r="CA1415" s="307" t="n"/>
      <c r="CB1415" s="307" t="n"/>
      <c r="CC1415" s="307" t="n"/>
      <c r="CD1415" s="307" t="n"/>
      <c r="CE1415" s="307" t="n"/>
      <c r="CF1415" s="307" t="n"/>
      <c r="CG1415" s="307" t="n"/>
      <c r="CH1415" s="307" t="n"/>
      <c r="CI1415" s="307" t="n"/>
      <c r="CJ1415" s="307" t="n"/>
      <c r="CK1415" s="307" t="n"/>
      <c r="CL1415" s="307" t="n"/>
      <c r="CM1415" s="307" t="n"/>
      <c r="CN1415" s="307" t="n"/>
      <c r="CO1415" s="307" t="n"/>
      <c r="CP1415" s="307" t="n"/>
      <c r="CQ1415" s="307" t="n"/>
      <c r="CR1415" s="279" t="inlineStr"/>
      <c r="CS1415" s="280">
        <f>AVERAGE(Value(BY1415),value(CR1415))</f>
        <v/>
      </c>
      <c r="CT1415" s="421">
        <f>(IF(OR(MediaScorecard!BG1902="x", MediaScorecard!BH1902="x",MediaScorecard!BI1902="x",MediaScorecard!BJ1902="x",MediaScorecard!BK1902="x"),1, 2))</f>
        <v/>
      </c>
      <c r="CU1415" s="308" t="n"/>
      <c r="CV1415" s="308" t="n"/>
      <c r="CW1415" s="308" t="n"/>
      <c r="CX1415" s="309" t="n"/>
      <c r="CY1415" s="308" t="n"/>
      <c r="CZ1415" s="308" t="n"/>
      <c r="DA1415" s="308" t="n"/>
    </row>
    <row r="1416" ht="21" customHeight="1" s="590">
      <c r="A1416" s="421" t="n"/>
      <c r="B1416" s="270" t="n"/>
      <c r="C1416" s="266" t="n"/>
      <c r="D1416" s="267" t="inlineStr"/>
      <c r="E1416" s="267" t="inlineStr"/>
      <c r="F1416" s="268" t="inlineStr"/>
      <c r="G1416" s="421" t="n"/>
      <c r="H1416" s="269" t="n"/>
      <c r="I1416" s="421" t="n"/>
      <c r="J1416" s="421" t="n"/>
      <c r="K1416" s="421" t="n"/>
      <c r="L1416" s="421" t="n"/>
      <c r="M1416" s="421" t="n"/>
      <c r="N1416" s="421" t="n"/>
      <c r="O1416" s="421" t="n"/>
      <c r="P1416" s="421" t="n"/>
      <c r="Q1416" s="421" t="n"/>
      <c r="R1416" s="270" t="n"/>
      <c r="S1416" s="421" t="n"/>
      <c r="T1416" s="421" t="n"/>
      <c r="U1416" s="421" t="n"/>
      <c r="V1416" s="421" t="n"/>
      <c r="W1416" s="421" t="n"/>
      <c r="X1416" s="421" t="n"/>
      <c r="Y1416" s="421" t="n"/>
      <c r="Z1416" s="421" t="n"/>
      <c r="AA1416" s="421" t="n"/>
      <c r="AB1416" s="421" t="n"/>
      <c r="AC1416" s="421" t="n"/>
      <c r="AD1416" s="421" t="n"/>
      <c r="AE1416" s="421" t="n"/>
      <c r="AF1416" s="421" t="n"/>
      <c r="AG1416" s="421" t="n"/>
      <c r="AH1416" s="421" t="n"/>
      <c r="AI1416" s="421" t="n"/>
      <c r="AJ1416" s="297" t="n"/>
      <c r="AK1416" s="297" t="n"/>
      <c r="AL1416" s="284" t="n"/>
      <c r="AM1416" s="297" t="n"/>
      <c r="AN1416" s="285" t="n"/>
      <c r="AO1416" s="297" t="n"/>
      <c r="AP1416" s="297" t="n"/>
      <c r="AQ1416" s="297" t="n"/>
      <c r="AR1416" s="297" t="n"/>
      <c r="AS1416" s="297" t="n"/>
      <c r="AT1416" s="285" t="inlineStr">
        <is>
          <t>0</t>
        </is>
      </c>
      <c r="AU1416" s="297" t="inlineStr">
        <is>
          <t>0</t>
        </is>
      </c>
      <c r="AV1416" s="297" t="inlineStr">
        <is>
          <t>0</t>
        </is>
      </c>
      <c r="AW1416" s="297" t="inlineStr">
        <is>
          <t>0</t>
        </is>
      </c>
      <c r="AX1416" s="297" t="inlineStr">
        <is>
          <t>0</t>
        </is>
      </c>
      <c r="AY1416" s="286" t="inlineStr">
        <is>
          <t>0</t>
        </is>
      </c>
      <c r="AZ1416" s="286" t="inlineStr">
        <is>
          <t>0</t>
        </is>
      </c>
      <c r="BA1416" s="287" t="inlineStr">
        <is>
          <t>0</t>
        </is>
      </c>
      <c r="BB1416" s="286" t="inlineStr">
        <is>
          <t>0</t>
        </is>
      </c>
      <c r="BC1416" s="286" t="inlineStr">
        <is>
          <t>0</t>
        </is>
      </c>
      <c r="BD1416" s="286" t="inlineStr">
        <is>
          <t>0</t>
        </is>
      </c>
      <c r="BE1416" s="286" t="inlineStr">
        <is>
          <t>0</t>
        </is>
      </c>
      <c r="BF1416" s="286" t="inlineStr">
        <is>
          <t>0</t>
        </is>
      </c>
      <c r="BG1416" s="286" t="inlineStr">
        <is>
          <t>0</t>
        </is>
      </c>
      <c r="BH1416" s="297" t="inlineStr">
        <is>
          <t>0</t>
        </is>
      </c>
      <c r="BI1416" s="297" t="inlineStr">
        <is>
          <t>0</t>
        </is>
      </c>
      <c r="BJ1416" s="297" t="inlineStr">
        <is>
          <t>0</t>
        </is>
      </c>
      <c r="BK1416" s="297" t="inlineStr">
        <is>
          <t>0</t>
        </is>
      </c>
      <c r="BL1416" s="297" t="inlineStr">
        <is>
          <t>0</t>
        </is>
      </c>
      <c r="BM1416" s="297" t="inlineStr">
        <is>
          <t>0</t>
        </is>
      </c>
      <c r="BN1416" s="297" t="inlineStr">
        <is>
          <t>0</t>
        </is>
      </c>
      <c r="BO1416" s="285" t="inlineStr">
        <is>
          <t>0</t>
        </is>
      </c>
      <c r="BP1416" s="297" t="inlineStr">
        <is>
          <t>0</t>
        </is>
      </c>
      <c r="BQ1416" s="297" t="inlineStr">
        <is>
          <t>0</t>
        </is>
      </c>
      <c r="BR1416" s="297" t="inlineStr">
        <is>
          <t>0</t>
        </is>
      </c>
      <c r="BS1416" s="297" t="inlineStr">
        <is>
          <t>0</t>
        </is>
      </c>
      <c r="BT1416" s="297" t="inlineStr">
        <is>
          <t>0</t>
        </is>
      </c>
      <c r="BU1416" s="297" t="inlineStr">
        <is>
          <t>0</t>
        </is>
      </c>
      <c r="BV1416" s="297" t="inlineStr">
        <is>
          <t>0</t>
        </is>
      </c>
      <c r="BW1416" s="288" t="inlineStr">
        <is>
          <t>0</t>
        </is>
      </c>
      <c r="BX1416" s="276">
        <f>SUM(IF(COUNTIF(#REF!, "*1.*"), 2, 0), IF(COUNTIF(#REF!, "*2.*"), 2, 0), IF(COUNTIF(#REF!, "*3.*"), 2, 0), IF(COUNTIF(#REF!, "*4.*"), 2, 0), IF(COUNTIF(#REF!, "*5.*"), 2, 0), IF(COUNTIF(#REF!, "*6.*"), 2, 0))</f>
        <v/>
      </c>
      <c r="BY1416" s="277">
        <f t="array" ref="BY1416">SUM(VALUE(AT1416),VALUE(AU1416),VALUE(AV1416),VALUE(AW1416),VALUE(AX1416),VALUE(AY1416),VALUE(AZ1416),VALUE(BB1416),VALUE(BC1416),VALUE(BD1416),VALUE(BE1416),VALUE(BF1416),VALUE(BG1416),VALUE(BH1416),VALUE(BI1416),VALUE(BJ1416),VALUE(BK1416),VALUE(BL1416),VALUE(BM1416),VALUE(BN1416),VALUE(BO1416),VALUE(BP1416),VALUE(BQ1416),VALUE(BR1416),VALUE(BS1416),VALUE(BT1416),VALUE(BU1416),VALUE(BV1416),VALUE(BW1416))</f>
        <v/>
      </c>
      <c r="BZ1416" s="307" t="n"/>
      <c r="CA1416" s="307" t="n"/>
      <c r="CB1416" s="307" t="n"/>
      <c r="CC1416" s="307" t="n"/>
      <c r="CD1416" s="307" t="n"/>
      <c r="CE1416" s="307" t="n"/>
      <c r="CF1416" s="307" t="n"/>
      <c r="CG1416" s="307" t="n"/>
      <c r="CH1416" s="307" t="n"/>
      <c r="CI1416" s="307" t="n"/>
      <c r="CJ1416" s="307" t="n"/>
      <c r="CK1416" s="307" t="n"/>
      <c r="CL1416" s="307" t="n"/>
      <c r="CM1416" s="307" t="n"/>
      <c r="CN1416" s="307" t="n"/>
      <c r="CO1416" s="307" t="n"/>
      <c r="CP1416" s="307" t="n"/>
      <c r="CQ1416" s="307" t="n"/>
      <c r="CR1416" s="279" t="inlineStr"/>
      <c r="CS1416" s="280">
        <f>AVERAGE(Value(BY1416),value(CR1416))</f>
        <v/>
      </c>
      <c r="CT1416" s="421">
        <f>(IF(OR(MediaScorecard!BG1903="x", MediaScorecard!BH1903="x",MediaScorecard!BI1903="x",MediaScorecard!BJ1903="x",MediaScorecard!BK1903="x"),1, 2))</f>
        <v/>
      </c>
      <c r="CU1416" s="308" t="n"/>
      <c r="CV1416" s="308" t="n"/>
      <c r="CW1416" s="308" t="n"/>
      <c r="CX1416" s="309" t="n"/>
      <c r="CY1416" s="308" t="n"/>
      <c r="CZ1416" s="308" t="n"/>
      <c r="DA1416" s="308" t="n"/>
    </row>
    <row r="1417" ht="21" customHeight="1" s="590">
      <c r="A1417" s="421" t="n"/>
      <c r="B1417" s="270" t="n"/>
      <c r="C1417" s="266" t="n"/>
      <c r="D1417" s="267" t="inlineStr"/>
      <c r="E1417" s="267" t="inlineStr"/>
      <c r="F1417" s="268" t="inlineStr"/>
      <c r="G1417" s="421" t="n"/>
      <c r="H1417" s="269" t="n"/>
      <c r="I1417" s="421" t="n"/>
      <c r="J1417" s="421" t="n"/>
      <c r="K1417" s="421" t="n"/>
      <c r="L1417" s="421" t="n"/>
      <c r="M1417" s="421" t="n"/>
      <c r="N1417" s="421" t="n"/>
      <c r="O1417" s="421" t="n"/>
      <c r="P1417" s="421" t="n"/>
      <c r="Q1417" s="421" t="n"/>
      <c r="R1417" s="270" t="n"/>
      <c r="S1417" s="421" t="n"/>
      <c r="T1417" s="421" t="n"/>
      <c r="U1417" s="421" t="n"/>
      <c r="V1417" s="421" t="n"/>
      <c r="W1417" s="421" t="n"/>
      <c r="X1417" s="421" t="n"/>
      <c r="Y1417" s="421" t="n"/>
      <c r="Z1417" s="421" t="n"/>
      <c r="AA1417" s="421" t="n"/>
      <c r="AB1417" s="421" t="n"/>
      <c r="AC1417" s="421" t="n"/>
      <c r="AD1417" s="421" t="n"/>
      <c r="AE1417" s="421" t="n"/>
      <c r="AF1417" s="421" t="n"/>
      <c r="AG1417" s="421" t="n"/>
      <c r="AH1417" s="421" t="n"/>
      <c r="AI1417" s="421" t="n"/>
      <c r="AJ1417" s="297" t="n"/>
      <c r="AK1417" s="297" t="n"/>
      <c r="AL1417" s="284" t="n"/>
      <c r="AM1417" s="297" t="n"/>
      <c r="AN1417" s="285" t="n"/>
      <c r="AO1417" s="297" t="n"/>
      <c r="AP1417" s="297" t="n"/>
      <c r="AQ1417" s="297" t="n"/>
      <c r="AR1417" s="297" t="n"/>
      <c r="AS1417" s="297" t="n"/>
      <c r="AT1417" s="285" t="inlineStr">
        <is>
          <t>0</t>
        </is>
      </c>
      <c r="AU1417" s="297" t="inlineStr">
        <is>
          <t>0</t>
        </is>
      </c>
      <c r="AV1417" s="297" t="inlineStr">
        <is>
          <t>0</t>
        </is>
      </c>
      <c r="AW1417" s="297" t="inlineStr">
        <is>
          <t>0</t>
        </is>
      </c>
      <c r="AX1417" s="297" t="inlineStr">
        <is>
          <t>0</t>
        </is>
      </c>
      <c r="AY1417" s="286" t="inlineStr">
        <is>
          <t>0</t>
        </is>
      </c>
      <c r="AZ1417" s="286" t="inlineStr">
        <is>
          <t>0</t>
        </is>
      </c>
      <c r="BA1417" s="287" t="inlineStr">
        <is>
          <t>0</t>
        </is>
      </c>
      <c r="BB1417" s="286" t="inlineStr">
        <is>
          <t>0</t>
        </is>
      </c>
      <c r="BC1417" s="286" t="inlineStr">
        <is>
          <t>0</t>
        </is>
      </c>
      <c r="BD1417" s="286" t="inlineStr">
        <is>
          <t>0</t>
        </is>
      </c>
      <c r="BE1417" s="286" t="inlineStr">
        <is>
          <t>0</t>
        </is>
      </c>
      <c r="BF1417" s="286" t="inlineStr">
        <is>
          <t>0</t>
        </is>
      </c>
      <c r="BG1417" s="286" t="inlineStr">
        <is>
          <t>0</t>
        </is>
      </c>
      <c r="BH1417" s="297" t="inlineStr">
        <is>
          <t>0</t>
        </is>
      </c>
      <c r="BI1417" s="297" t="inlineStr">
        <is>
          <t>0</t>
        </is>
      </c>
      <c r="BJ1417" s="297" t="inlineStr">
        <is>
          <t>0</t>
        </is>
      </c>
      <c r="BK1417" s="297" t="inlineStr">
        <is>
          <t>0</t>
        </is>
      </c>
      <c r="BL1417" s="297" t="inlineStr">
        <is>
          <t>0</t>
        </is>
      </c>
      <c r="BM1417" s="297" t="inlineStr">
        <is>
          <t>0</t>
        </is>
      </c>
      <c r="BN1417" s="297" t="inlineStr">
        <is>
          <t>0</t>
        </is>
      </c>
      <c r="BO1417" s="285" t="inlineStr">
        <is>
          <t>0</t>
        </is>
      </c>
      <c r="BP1417" s="297" t="inlineStr">
        <is>
          <t>0</t>
        </is>
      </c>
      <c r="BQ1417" s="297" t="inlineStr">
        <is>
          <t>0</t>
        </is>
      </c>
      <c r="BR1417" s="297" t="inlineStr">
        <is>
          <t>0</t>
        </is>
      </c>
      <c r="BS1417" s="297" t="inlineStr">
        <is>
          <t>0</t>
        </is>
      </c>
      <c r="BT1417" s="297" t="inlineStr">
        <is>
          <t>0</t>
        </is>
      </c>
      <c r="BU1417" s="297" t="inlineStr">
        <is>
          <t>0</t>
        </is>
      </c>
      <c r="BV1417" s="297" t="inlineStr">
        <is>
          <t>0</t>
        </is>
      </c>
      <c r="BW1417" s="288" t="inlineStr">
        <is>
          <t>0</t>
        </is>
      </c>
      <c r="BX1417" s="276">
        <f>SUM(IF(COUNTIF(#REF!, "*1.*"), 2, 0), IF(COUNTIF(#REF!, "*2.*"), 2, 0), IF(COUNTIF(#REF!, "*3.*"), 2, 0), IF(COUNTIF(#REF!, "*4.*"), 2, 0), IF(COUNTIF(#REF!, "*5.*"), 2, 0), IF(COUNTIF(#REF!, "*6.*"), 2, 0))</f>
        <v/>
      </c>
      <c r="BY1417" s="277">
        <f t="array" ref="BY1417">SUM(VALUE(AT1417),VALUE(AU1417),VALUE(AV1417),VALUE(AW1417),VALUE(AX1417),VALUE(AY1417),VALUE(AZ1417),VALUE(BB1417),VALUE(BC1417),VALUE(BD1417),VALUE(BE1417),VALUE(BF1417),VALUE(BG1417),VALUE(BH1417),VALUE(BI1417),VALUE(BJ1417),VALUE(BK1417),VALUE(BL1417),VALUE(BM1417),VALUE(BN1417),VALUE(BO1417),VALUE(BP1417),VALUE(BQ1417),VALUE(BR1417),VALUE(BS1417),VALUE(BT1417),VALUE(BU1417),VALUE(BV1417),VALUE(BW1417))</f>
        <v/>
      </c>
      <c r="BZ1417" s="307" t="n"/>
      <c r="CA1417" s="307" t="n"/>
      <c r="CB1417" s="307" t="n"/>
      <c r="CC1417" s="307" t="n"/>
      <c r="CD1417" s="307" t="n"/>
      <c r="CE1417" s="307" t="n"/>
      <c r="CF1417" s="307" t="n"/>
      <c r="CG1417" s="307" t="n"/>
      <c r="CH1417" s="307" t="n"/>
      <c r="CI1417" s="307" t="n"/>
      <c r="CJ1417" s="307" t="n"/>
      <c r="CK1417" s="307" t="n"/>
      <c r="CL1417" s="307" t="n"/>
      <c r="CM1417" s="307" t="n"/>
      <c r="CN1417" s="307" t="n"/>
      <c r="CO1417" s="307" t="n"/>
      <c r="CP1417" s="307" t="n"/>
      <c r="CQ1417" s="307" t="n"/>
      <c r="CR1417" s="279" t="inlineStr"/>
      <c r="CS1417" s="280">
        <f>AVERAGE(Value(BY1417),value(CR1417))</f>
        <v/>
      </c>
      <c r="CT1417" s="421">
        <f>(IF(OR(MediaScorecard!BG1904="x", MediaScorecard!BH1904="x",MediaScorecard!BI1904="x",MediaScorecard!BJ1904="x",MediaScorecard!BK1904="x"),1, 2))</f>
        <v/>
      </c>
      <c r="CU1417" s="308" t="n"/>
      <c r="CV1417" s="308" t="n"/>
      <c r="CW1417" s="308" t="n"/>
      <c r="CX1417" s="309" t="n"/>
      <c r="CY1417" s="308" t="n"/>
      <c r="CZ1417" s="308" t="n"/>
      <c r="DA1417" s="308" t="n"/>
    </row>
    <row r="1418" ht="21" customHeight="1" s="590">
      <c r="A1418" s="421" t="n"/>
      <c r="B1418" s="270" t="n"/>
      <c r="C1418" s="266" t="n"/>
      <c r="D1418" s="267" t="inlineStr"/>
      <c r="E1418" s="267" t="inlineStr"/>
      <c r="F1418" s="268" t="inlineStr"/>
      <c r="G1418" s="421" t="n"/>
      <c r="H1418" s="269" t="n"/>
      <c r="I1418" s="421" t="n"/>
      <c r="J1418" s="421" t="n"/>
      <c r="K1418" s="421" t="n"/>
      <c r="L1418" s="421" t="n"/>
      <c r="M1418" s="421" t="n"/>
      <c r="N1418" s="421" t="n"/>
      <c r="O1418" s="421" t="n"/>
      <c r="P1418" s="421" t="n"/>
      <c r="Q1418" s="421" t="n"/>
      <c r="R1418" s="270" t="n"/>
      <c r="S1418" s="421" t="n"/>
      <c r="T1418" s="421" t="n"/>
      <c r="U1418" s="421" t="n"/>
      <c r="V1418" s="421" t="n"/>
      <c r="W1418" s="421" t="n"/>
      <c r="X1418" s="421" t="n"/>
      <c r="Y1418" s="421" t="n"/>
      <c r="Z1418" s="421" t="n"/>
      <c r="AA1418" s="421" t="n"/>
      <c r="AB1418" s="421" t="n"/>
      <c r="AC1418" s="421" t="n"/>
      <c r="AD1418" s="421" t="n"/>
      <c r="AE1418" s="421" t="n"/>
      <c r="AF1418" s="421" t="n"/>
      <c r="AG1418" s="421" t="n"/>
      <c r="AH1418" s="421" t="n"/>
      <c r="AI1418" s="421" t="n"/>
      <c r="AJ1418" s="297" t="n"/>
      <c r="AK1418" s="297" t="n"/>
      <c r="AL1418" s="284" t="n"/>
      <c r="AM1418" s="297" t="n"/>
      <c r="AN1418" s="285" t="n"/>
      <c r="AO1418" s="297" t="n"/>
      <c r="AP1418" s="297" t="n"/>
      <c r="AQ1418" s="297" t="n"/>
      <c r="AR1418" s="297" t="n"/>
      <c r="AS1418" s="297" t="n"/>
      <c r="AT1418" s="285" t="inlineStr">
        <is>
          <t>0</t>
        </is>
      </c>
      <c r="AU1418" s="297" t="inlineStr">
        <is>
          <t>0</t>
        </is>
      </c>
      <c r="AV1418" s="297" t="inlineStr">
        <is>
          <t>0</t>
        </is>
      </c>
      <c r="AW1418" s="297" t="inlineStr">
        <is>
          <t>0</t>
        </is>
      </c>
      <c r="AX1418" s="297" t="inlineStr">
        <is>
          <t>0</t>
        </is>
      </c>
      <c r="AY1418" s="286" t="inlineStr">
        <is>
          <t>0</t>
        </is>
      </c>
      <c r="AZ1418" s="286" t="inlineStr">
        <is>
          <t>0</t>
        </is>
      </c>
      <c r="BA1418" s="287" t="inlineStr">
        <is>
          <t>0</t>
        </is>
      </c>
      <c r="BB1418" s="286" t="inlineStr">
        <is>
          <t>0</t>
        </is>
      </c>
      <c r="BC1418" s="286" t="inlineStr">
        <is>
          <t>0</t>
        </is>
      </c>
      <c r="BD1418" s="286" t="inlineStr">
        <is>
          <t>0</t>
        </is>
      </c>
      <c r="BE1418" s="286" t="inlineStr">
        <is>
          <t>0</t>
        </is>
      </c>
      <c r="BF1418" s="286" t="inlineStr">
        <is>
          <t>0</t>
        </is>
      </c>
      <c r="BG1418" s="286" t="inlineStr">
        <is>
          <t>0</t>
        </is>
      </c>
      <c r="BH1418" s="297" t="inlineStr">
        <is>
          <t>0</t>
        </is>
      </c>
      <c r="BI1418" s="297" t="inlineStr">
        <is>
          <t>0</t>
        </is>
      </c>
      <c r="BJ1418" s="297" t="inlineStr">
        <is>
          <t>0</t>
        </is>
      </c>
      <c r="BK1418" s="297" t="inlineStr">
        <is>
          <t>0</t>
        </is>
      </c>
      <c r="BL1418" s="297" t="inlineStr">
        <is>
          <t>0</t>
        </is>
      </c>
      <c r="BM1418" s="297" t="inlineStr">
        <is>
          <t>0</t>
        </is>
      </c>
      <c r="BN1418" s="297" t="inlineStr">
        <is>
          <t>0</t>
        </is>
      </c>
      <c r="BO1418" s="285" t="inlineStr">
        <is>
          <t>0</t>
        </is>
      </c>
      <c r="BP1418" s="297" t="inlineStr">
        <is>
          <t>0</t>
        </is>
      </c>
      <c r="BQ1418" s="297" t="inlineStr">
        <is>
          <t>0</t>
        </is>
      </c>
      <c r="BR1418" s="297" t="inlineStr">
        <is>
          <t>0</t>
        </is>
      </c>
      <c r="BS1418" s="297" t="inlineStr">
        <is>
          <t>0</t>
        </is>
      </c>
      <c r="BT1418" s="297" t="inlineStr">
        <is>
          <t>0</t>
        </is>
      </c>
      <c r="BU1418" s="297" t="inlineStr">
        <is>
          <t>0</t>
        </is>
      </c>
      <c r="BV1418" s="297" t="inlineStr">
        <is>
          <t>0</t>
        </is>
      </c>
      <c r="BW1418" s="288" t="inlineStr">
        <is>
          <t>0</t>
        </is>
      </c>
      <c r="BX1418" s="276">
        <f>SUM(IF(COUNTIF(#REF!, "*1.*"), 2, 0), IF(COUNTIF(#REF!, "*2.*"), 2, 0), IF(COUNTIF(#REF!, "*3.*"), 2, 0), IF(COUNTIF(#REF!, "*4.*"), 2, 0), IF(COUNTIF(#REF!, "*5.*"), 2, 0), IF(COUNTIF(#REF!, "*6.*"), 2, 0))</f>
        <v/>
      </c>
      <c r="BY1418" s="277">
        <f t="array" ref="BY1418">SUM(VALUE(AT1418),VALUE(AU1418),VALUE(AV1418),VALUE(AW1418),VALUE(AX1418),VALUE(AY1418),VALUE(AZ1418),VALUE(BB1418),VALUE(BC1418),VALUE(BD1418),VALUE(BE1418),VALUE(BF1418),VALUE(BG1418),VALUE(BH1418),VALUE(BI1418),VALUE(BJ1418),VALUE(BK1418),VALUE(BL1418),VALUE(BM1418),VALUE(BN1418),VALUE(BO1418),VALUE(BP1418),VALUE(BQ1418),VALUE(BR1418),VALUE(BS1418),VALUE(BT1418),VALUE(BU1418),VALUE(BV1418),VALUE(BW1418))</f>
        <v/>
      </c>
      <c r="BZ1418" s="307" t="n"/>
      <c r="CA1418" s="307" t="n"/>
      <c r="CB1418" s="307" t="n"/>
      <c r="CC1418" s="307" t="n"/>
      <c r="CD1418" s="307" t="n"/>
      <c r="CE1418" s="307" t="n"/>
      <c r="CF1418" s="307" t="n"/>
      <c r="CG1418" s="307" t="n"/>
      <c r="CH1418" s="307" t="n"/>
      <c r="CI1418" s="307" t="n"/>
      <c r="CJ1418" s="307" t="n"/>
      <c r="CK1418" s="307" t="n"/>
      <c r="CL1418" s="307" t="n"/>
      <c r="CM1418" s="307" t="n"/>
      <c r="CN1418" s="307" t="n"/>
      <c r="CO1418" s="307" t="n"/>
      <c r="CP1418" s="307" t="n"/>
      <c r="CQ1418" s="307" t="n"/>
      <c r="CR1418" s="279" t="inlineStr"/>
      <c r="CS1418" s="280">
        <f>AVERAGE(Value(BY1418),value(CR1418))</f>
        <v/>
      </c>
      <c r="CT1418" s="421">
        <f>(IF(OR(MediaScorecard!BG1905="x", MediaScorecard!BH1905="x",MediaScorecard!BI1905="x",MediaScorecard!BJ1905="x",MediaScorecard!BK1905="x"),1, 2))</f>
        <v/>
      </c>
      <c r="CU1418" s="308" t="n"/>
      <c r="CV1418" s="308" t="n"/>
      <c r="CW1418" s="308" t="n"/>
      <c r="CX1418" s="309" t="n"/>
      <c r="CY1418" s="308" t="n"/>
      <c r="CZ1418" s="308" t="n"/>
      <c r="DA1418" s="308" t="n"/>
    </row>
    <row r="1419" ht="21" customHeight="1" s="590">
      <c r="A1419" s="421" t="n"/>
      <c r="B1419" s="270" t="n"/>
      <c r="C1419" s="266" t="n"/>
      <c r="D1419" s="267" t="inlineStr"/>
      <c r="E1419" s="267" t="inlineStr"/>
      <c r="F1419" s="268" t="inlineStr"/>
      <c r="G1419" s="421" t="n"/>
      <c r="H1419" s="269" t="n"/>
      <c r="I1419" s="421" t="n"/>
      <c r="J1419" s="421" t="n"/>
      <c r="K1419" s="421" t="n"/>
      <c r="L1419" s="421" t="n"/>
      <c r="M1419" s="421" t="n"/>
      <c r="N1419" s="421" t="n"/>
      <c r="O1419" s="421" t="n"/>
      <c r="P1419" s="421" t="n"/>
      <c r="Q1419" s="421" t="n"/>
      <c r="R1419" s="270" t="n"/>
      <c r="S1419" s="421" t="n"/>
      <c r="T1419" s="421" t="n"/>
      <c r="U1419" s="421" t="n"/>
      <c r="V1419" s="421" t="n"/>
      <c r="W1419" s="421" t="n"/>
      <c r="X1419" s="421" t="n"/>
      <c r="Y1419" s="421" t="n"/>
      <c r="Z1419" s="421" t="n"/>
      <c r="AA1419" s="421" t="n"/>
      <c r="AB1419" s="421" t="n"/>
      <c r="AC1419" s="421" t="n"/>
      <c r="AD1419" s="421" t="n"/>
      <c r="AE1419" s="421" t="n"/>
      <c r="AF1419" s="421" t="n"/>
      <c r="AG1419" s="421" t="n"/>
      <c r="AH1419" s="421" t="n"/>
      <c r="AI1419" s="421" t="n"/>
      <c r="AJ1419" s="297" t="n"/>
      <c r="AK1419" s="297" t="n"/>
      <c r="AL1419" s="284" t="n"/>
      <c r="AM1419" s="297" t="n"/>
      <c r="AN1419" s="285" t="n"/>
      <c r="AO1419" s="297" t="n"/>
      <c r="AP1419" s="297" t="n"/>
      <c r="AQ1419" s="297" t="n"/>
      <c r="AR1419" s="297" t="n"/>
      <c r="AS1419" s="297" t="n"/>
      <c r="AT1419" s="285" t="inlineStr">
        <is>
          <t>0</t>
        </is>
      </c>
      <c r="AU1419" s="297" t="inlineStr">
        <is>
          <t>0</t>
        </is>
      </c>
      <c r="AV1419" s="297" t="inlineStr">
        <is>
          <t>0</t>
        </is>
      </c>
      <c r="AW1419" s="297" t="inlineStr">
        <is>
          <t>0</t>
        </is>
      </c>
      <c r="AX1419" s="297" t="inlineStr">
        <is>
          <t>0</t>
        </is>
      </c>
      <c r="AY1419" s="286" t="inlineStr">
        <is>
          <t>0</t>
        </is>
      </c>
      <c r="AZ1419" s="286" t="inlineStr">
        <is>
          <t>0</t>
        </is>
      </c>
      <c r="BA1419" s="287" t="inlineStr">
        <is>
          <t>0</t>
        </is>
      </c>
      <c r="BB1419" s="286" t="inlineStr">
        <is>
          <t>0</t>
        </is>
      </c>
      <c r="BC1419" s="286" t="inlineStr">
        <is>
          <t>0</t>
        </is>
      </c>
      <c r="BD1419" s="286" t="inlineStr">
        <is>
          <t>0</t>
        </is>
      </c>
      <c r="BE1419" s="286" t="inlineStr">
        <is>
          <t>0</t>
        </is>
      </c>
      <c r="BF1419" s="286" t="inlineStr">
        <is>
          <t>0</t>
        </is>
      </c>
      <c r="BG1419" s="286" t="inlineStr">
        <is>
          <t>0</t>
        </is>
      </c>
      <c r="BH1419" s="297" t="inlineStr">
        <is>
          <t>0</t>
        </is>
      </c>
      <c r="BI1419" s="297" t="inlineStr">
        <is>
          <t>0</t>
        </is>
      </c>
      <c r="BJ1419" s="297" t="inlineStr">
        <is>
          <t>0</t>
        </is>
      </c>
      <c r="BK1419" s="297" t="inlineStr">
        <is>
          <t>0</t>
        </is>
      </c>
      <c r="BL1419" s="297" t="inlineStr">
        <is>
          <t>0</t>
        </is>
      </c>
      <c r="BM1419" s="297" t="inlineStr">
        <is>
          <t>0</t>
        </is>
      </c>
      <c r="BN1419" s="297" t="inlineStr">
        <is>
          <t>0</t>
        </is>
      </c>
      <c r="BO1419" s="285" t="inlineStr">
        <is>
          <t>0</t>
        </is>
      </c>
      <c r="BP1419" s="297" t="inlineStr">
        <is>
          <t>0</t>
        </is>
      </c>
      <c r="BQ1419" s="297" t="inlineStr">
        <is>
          <t>0</t>
        </is>
      </c>
      <c r="BR1419" s="297" t="inlineStr">
        <is>
          <t>0</t>
        </is>
      </c>
      <c r="BS1419" s="297" t="inlineStr">
        <is>
          <t>0</t>
        </is>
      </c>
      <c r="BT1419" s="297" t="inlineStr">
        <is>
          <t>0</t>
        </is>
      </c>
      <c r="BU1419" s="297" t="inlineStr">
        <is>
          <t>0</t>
        </is>
      </c>
      <c r="BV1419" s="297" t="inlineStr">
        <is>
          <t>0</t>
        </is>
      </c>
      <c r="BW1419" s="288" t="inlineStr">
        <is>
          <t>0</t>
        </is>
      </c>
      <c r="BX1419" s="276">
        <f>SUM(IF(COUNTIF(#REF!, "*1.*"), 2, 0), IF(COUNTIF(#REF!, "*2.*"), 2, 0), IF(COUNTIF(#REF!, "*3.*"), 2, 0), IF(COUNTIF(#REF!, "*4.*"), 2, 0), IF(COUNTIF(#REF!, "*5.*"), 2, 0), IF(COUNTIF(#REF!, "*6.*"), 2, 0))</f>
        <v/>
      </c>
      <c r="BY1419" s="277">
        <f t="array" ref="BY1419">SUM(VALUE(AT1419),VALUE(AU1419),VALUE(AV1419),VALUE(AW1419),VALUE(AX1419),VALUE(AY1419),VALUE(AZ1419),VALUE(BB1419),VALUE(BC1419),VALUE(BD1419),VALUE(BE1419),VALUE(BF1419),VALUE(BG1419),VALUE(BH1419),VALUE(BI1419),VALUE(BJ1419),VALUE(BK1419),VALUE(BL1419),VALUE(BM1419),VALUE(BN1419),VALUE(BO1419),VALUE(BP1419),VALUE(BQ1419),VALUE(BR1419),VALUE(BS1419),VALUE(BT1419),VALUE(BU1419),VALUE(BV1419),VALUE(BW1419))</f>
        <v/>
      </c>
      <c r="BZ1419" s="307" t="n"/>
      <c r="CA1419" s="307" t="n"/>
      <c r="CB1419" s="307" t="n"/>
      <c r="CC1419" s="307" t="n"/>
      <c r="CD1419" s="307" t="n"/>
      <c r="CE1419" s="307" t="n"/>
      <c r="CF1419" s="307" t="n"/>
      <c r="CG1419" s="307" t="n"/>
      <c r="CH1419" s="307" t="n"/>
      <c r="CI1419" s="307" t="n"/>
      <c r="CJ1419" s="307" t="n"/>
      <c r="CK1419" s="307" t="n"/>
      <c r="CL1419" s="307" t="n"/>
      <c r="CM1419" s="307" t="n"/>
      <c r="CN1419" s="307" t="n"/>
      <c r="CO1419" s="307" t="n"/>
      <c r="CP1419" s="307" t="n"/>
      <c r="CQ1419" s="307" t="n"/>
      <c r="CR1419" s="279" t="inlineStr"/>
      <c r="CS1419" s="280">
        <f>AVERAGE(Value(BY1419),value(CR1419))</f>
        <v/>
      </c>
      <c r="CT1419" s="421">
        <f>(IF(OR(MediaScorecard!BG1906="x", MediaScorecard!BH1906="x",MediaScorecard!BI1906="x",MediaScorecard!BJ1906="x",MediaScorecard!BK1906="x"),1, 2))</f>
        <v/>
      </c>
      <c r="CU1419" s="308" t="n"/>
      <c r="CV1419" s="308" t="n"/>
      <c r="CW1419" s="308" t="n"/>
      <c r="CX1419" s="309" t="n"/>
      <c r="CY1419" s="308" t="n"/>
      <c r="CZ1419" s="308" t="n"/>
      <c r="DA1419" s="308" t="n"/>
    </row>
    <row r="1420" ht="21" customHeight="1" s="590">
      <c r="A1420" s="421" t="n"/>
      <c r="B1420" s="270" t="n"/>
      <c r="C1420" s="266" t="n"/>
      <c r="D1420" s="267" t="inlineStr"/>
      <c r="E1420" s="267" t="inlineStr"/>
      <c r="F1420" s="268" t="inlineStr"/>
      <c r="G1420" s="421" t="n"/>
      <c r="H1420" s="269" t="n"/>
      <c r="I1420" s="421" t="n"/>
      <c r="J1420" s="421" t="n"/>
      <c r="K1420" s="421" t="n"/>
      <c r="L1420" s="421" t="n"/>
      <c r="M1420" s="421" t="n"/>
      <c r="N1420" s="421" t="n"/>
      <c r="O1420" s="421" t="n"/>
      <c r="P1420" s="421" t="n"/>
      <c r="Q1420" s="421" t="n"/>
      <c r="R1420" s="270" t="n"/>
      <c r="S1420" s="421" t="n"/>
      <c r="T1420" s="421" t="n"/>
      <c r="U1420" s="421" t="n"/>
      <c r="V1420" s="421" t="n"/>
      <c r="W1420" s="421" t="n"/>
      <c r="X1420" s="421" t="n"/>
      <c r="Y1420" s="421" t="n"/>
      <c r="Z1420" s="421" t="n"/>
      <c r="AA1420" s="421" t="n"/>
      <c r="AB1420" s="421" t="n"/>
      <c r="AC1420" s="421" t="n"/>
      <c r="AD1420" s="421" t="n"/>
      <c r="AE1420" s="421" t="n"/>
      <c r="AF1420" s="421" t="n"/>
      <c r="AG1420" s="421" t="n"/>
      <c r="AH1420" s="421" t="n"/>
      <c r="AI1420" s="421" t="n"/>
      <c r="AJ1420" s="297" t="n"/>
      <c r="AK1420" s="297" t="n"/>
      <c r="AL1420" s="284" t="n"/>
      <c r="AM1420" s="297" t="n"/>
      <c r="AN1420" s="285" t="n"/>
      <c r="AO1420" s="297" t="n"/>
      <c r="AP1420" s="297" t="n"/>
      <c r="AQ1420" s="297" t="n"/>
      <c r="AR1420" s="297" t="n"/>
      <c r="AS1420" s="297" t="n"/>
      <c r="AT1420" s="285" t="inlineStr">
        <is>
          <t>0</t>
        </is>
      </c>
      <c r="AU1420" s="297" t="inlineStr">
        <is>
          <t>0</t>
        </is>
      </c>
      <c r="AV1420" s="297" t="inlineStr">
        <is>
          <t>0</t>
        </is>
      </c>
      <c r="AW1420" s="297" t="inlineStr">
        <is>
          <t>0</t>
        </is>
      </c>
      <c r="AX1420" s="297" t="inlineStr">
        <is>
          <t>0</t>
        </is>
      </c>
      <c r="AY1420" s="286" t="inlineStr">
        <is>
          <t>0</t>
        </is>
      </c>
      <c r="AZ1420" s="286" t="inlineStr">
        <is>
          <t>0</t>
        </is>
      </c>
      <c r="BA1420" s="287" t="inlineStr">
        <is>
          <t>0</t>
        </is>
      </c>
      <c r="BB1420" s="286" t="inlineStr">
        <is>
          <t>0</t>
        </is>
      </c>
      <c r="BC1420" s="286" t="inlineStr">
        <is>
          <t>0</t>
        </is>
      </c>
      <c r="BD1420" s="286" t="inlineStr">
        <is>
          <t>0</t>
        </is>
      </c>
      <c r="BE1420" s="286" t="inlineStr">
        <is>
          <t>0</t>
        </is>
      </c>
      <c r="BF1420" s="286" t="inlineStr">
        <is>
          <t>0</t>
        </is>
      </c>
      <c r="BG1420" s="286" t="inlineStr">
        <is>
          <t>0</t>
        </is>
      </c>
      <c r="BH1420" s="297" t="inlineStr">
        <is>
          <t>0</t>
        </is>
      </c>
      <c r="BI1420" s="297" t="inlineStr">
        <is>
          <t>0</t>
        </is>
      </c>
      <c r="BJ1420" s="297" t="inlineStr">
        <is>
          <t>0</t>
        </is>
      </c>
      <c r="BK1420" s="297" t="inlineStr">
        <is>
          <t>0</t>
        </is>
      </c>
      <c r="BL1420" s="297" t="inlineStr">
        <is>
          <t>0</t>
        </is>
      </c>
      <c r="BM1420" s="297" t="inlineStr">
        <is>
          <t>0</t>
        </is>
      </c>
      <c r="BN1420" s="297" t="inlineStr">
        <is>
          <t>0</t>
        </is>
      </c>
      <c r="BO1420" s="285" t="inlineStr">
        <is>
          <t>0</t>
        </is>
      </c>
      <c r="BP1420" s="297" t="inlineStr">
        <is>
          <t>0</t>
        </is>
      </c>
      <c r="BQ1420" s="297" t="inlineStr">
        <is>
          <t>0</t>
        </is>
      </c>
      <c r="BR1420" s="297" t="inlineStr">
        <is>
          <t>0</t>
        </is>
      </c>
      <c r="BS1420" s="297" t="inlineStr">
        <is>
          <t>0</t>
        </is>
      </c>
      <c r="BT1420" s="297" t="inlineStr">
        <is>
          <t>0</t>
        </is>
      </c>
      <c r="BU1420" s="297" t="inlineStr">
        <is>
          <t>0</t>
        </is>
      </c>
      <c r="BV1420" s="297" t="inlineStr">
        <is>
          <t>0</t>
        </is>
      </c>
      <c r="BW1420" s="288" t="inlineStr">
        <is>
          <t>0</t>
        </is>
      </c>
      <c r="BX1420" s="276">
        <f>SUM(IF(COUNTIF(#REF!, "*1.*"), 2, 0), IF(COUNTIF(#REF!, "*2.*"), 2, 0), IF(COUNTIF(#REF!, "*3.*"), 2, 0), IF(COUNTIF(#REF!, "*4.*"), 2, 0), IF(COUNTIF(#REF!, "*5.*"), 2, 0), IF(COUNTIF(#REF!, "*6.*"), 2, 0))</f>
        <v/>
      </c>
      <c r="BY1420" s="277">
        <f t="array" ref="BY1420">SUM(VALUE(AT1420),VALUE(AU1420),VALUE(AV1420),VALUE(AW1420),VALUE(AX1420),VALUE(AY1420),VALUE(AZ1420),VALUE(BB1420),VALUE(BC1420),VALUE(BD1420),VALUE(BE1420),VALUE(BF1420),VALUE(BG1420),VALUE(BH1420),VALUE(BI1420),VALUE(BJ1420),VALUE(BK1420),VALUE(BL1420),VALUE(BM1420),VALUE(BN1420),VALUE(BO1420),VALUE(BP1420),VALUE(BQ1420),VALUE(BR1420),VALUE(BS1420),VALUE(BT1420),VALUE(BU1420),VALUE(BV1420),VALUE(BW1420))</f>
        <v/>
      </c>
      <c r="BZ1420" s="307" t="n"/>
      <c r="CA1420" s="307" t="n"/>
      <c r="CB1420" s="307" t="n"/>
      <c r="CC1420" s="307" t="n"/>
      <c r="CD1420" s="307" t="n"/>
      <c r="CE1420" s="307" t="n"/>
      <c r="CF1420" s="307" t="n"/>
      <c r="CG1420" s="307" t="n"/>
      <c r="CH1420" s="307" t="n"/>
      <c r="CI1420" s="307" t="n"/>
      <c r="CJ1420" s="307" t="n"/>
      <c r="CK1420" s="307" t="n"/>
      <c r="CL1420" s="307" t="n"/>
      <c r="CM1420" s="307" t="n"/>
      <c r="CN1420" s="307" t="n"/>
      <c r="CO1420" s="307" t="n"/>
      <c r="CP1420" s="307" t="n"/>
      <c r="CQ1420" s="307" t="n"/>
      <c r="CR1420" s="279" t="inlineStr"/>
      <c r="CS1420" s="280">
        <f>AVERAGE(Value(BY1420),value(CR1420))</f>
        <v/>
      </c>
      <c r="CT1420" s="421">
        <f>(IF(OR(MediaScorecard!BG1907="x", MediaScorecard!BH1907="x",MediaScorecard!BI1907="x",MediaScorecard!BJ1907="x",MediaScorecard!BK1907="x"),1, 2))</f>
        <v/>
      </c>
      <c r="CU1420" s="308" t="n"/>
      <c r="CV1420" s="308" t="n"/>
      <c r="CW1420" s="308" t="n"/>
      <c r="CX1420" s="309" t="n"/>
      <c r="CY1420" s="308" t="n"/>
      <c r="CZ1420" s="308" t="n"/>
      <c r="DA1420" s="308" t="n"/>
    </row>
    <row r="1421" ht="21" customHeight="1" s="590">
      <c r="A1421" s="421" t="n"/>
      <c r="B1421" s="270" t="n"/>
      <c r="C1421" s="266" t="n"/>
      <c r="D1421" s="267" t="inlineStr"/>
      <c r="E1421" s="267" t="inlineStr"/>
      <c r="F1421" s="268" t="inlineStr"/>
      <c r="G1421" s="421" t="n"/>
      <c r="H1421" s="269" t="n"/>
      <c r="I1421" s="421" t="n"/>
      <c r="J1421" s="421" t="n"/>
      <c r="K1421" s="421" t="n"/>
      <c r="L1421" s="421" t="n"/>
      <c r="M1421" s="421" t="n"/>
      <c r="N1421" s="421" t="n"/>
      <c r="O1421" s="421" t="n"/>
      <c r="P1421" s="421" t="n"/>
      <c r="Q1421" s="421" t="n"/>
      <c r="R1421" s="270" t="n"/>
      <c r="S1421" s="421" t="n"/>
      <c r="T1421" s="421" t="n"/>
      <c r="U1421" s="421" t="n"/>
      <c r="V1421" s="421" t="n"/>
      <c r="W1421" s="421" t="n"/>
      <c r="X1421" s="421" t="n"/>
      <c r="Y1421" s="421" t="n"/>
      <c r="Z1421" s="421" t="n"/>
      <c r="AA1421" s="421" t="n"/>
      <c r="AB1421" s="421" t="n"/>
      <c r="AC1421" s="421" t="n"/>
      <c r="AD1421" s="421" t="n"/>
      <c r="AE1421" s="421" t="n"/>
      <c r="AF1421" s="421" t="n"/>
      <c r="AG1421" s="421" t="n"/>
      <c r="AH1421" s="421" t="n"/>
      <c r="AI1421" s="421" t="n"/>
      <c r="AJ1421" s="297" t="n"/>
      <c r="AK1421" s="297" t="n"/>
      <c r="AL1421" s="284" t="n"/>
      <c r="AM1421" s="297" t="n"/>
      <c r="AN1421" s="285" t="n"/>
      <c r="AO1421" s="297" t="n"/>
      <c r="AP1421" s="297" t="n"/>
      <c r="AQ1421" s="297" t="n"/>
      <c r="AR1421" s="297" t="n"/>
      <c r="AS1421" s="297" t="n"/>
      <c r="AT1421" s="285" t="inlineStr">
        <is>
          <t>0</t>
        </is>
      </c>
      <c r="AU1421" s="297" t="inlineStr">
        <is>
          <t>0</t>
        </is>
      </c>
      <c r="AV1421" s="297" t="inlineStr">
        <is>
          <t>0</t>
        </is>
      </c>
      <c r="AW1421" s="297" t="inlineStr">
        <is>
          <t>0</t>
        </is>
      </c>
      <c r="AX1421" s="297" t="inlineStr">
        <is>
          <t>0</t>
        </is>
      </c>
      <c r="AY1421" s="286" t="inlineStr">
        <is>
          <t>0</t>
        </is>
      </c>
      <c r="AZ1421" s="286" t="inlineStr">
        <is>
          <t>0</t>
        </is>
      </c>
      <c r="BA1421" s="287" t="inlineStr">
        <is>
          <t>0</t>
        </is>
      </c>
      <c r="BB1421" s="286" t="inlineStr">
        <is>
          <t>0</t>
        </is>
      </c>
      <c r="BC1421" s="286" t="inlineStr">
        <is>
          <t>0</t>
        </is>
      </c>
      <c r="BD1421" s="286" t="inlineStr">
        <is>
          <t>0</t>
        </is>
      </c>
      <c r="BE1421" s="286" t="inlineStr">
        <is>
          <t>0</t>
        </is>
      </c>
      <c r="BF1421" s="286" t="inlineStr">
        <is>
          <t>0</t>
        </is>
      </c>
      <c r="BG1421" s="286" t="inlineStr">
        <is>
          <t>0</t>
        </is>
      </c>
      <c r="BH1421" s="297" t="inlineStr">
        <is>
          <t>0</t>
        </is>
      </c>
      <c r="BI1421" s="297" t="inlineStr">
        <is>
          <t>0</t>
        </is>
      </c>
      <c r="BJ1421" s="297" t="inlineStr">
        <is>
          <t>0</t>
        </is>
      </c>
      <c r="BK1421" s="297" t="inlineStr">
        <is>
          <t>0</t>
        </is>
      </c>
      <c r="BL1421" s="297" t="inlineStr">
        <is>
          <t>0</t>
        </is>
      </c>
      <c r="BM1421" s="297" t="inlineStr">
        <is>
          <t>0</t>
        </is>
      </c>
      <c r="BN1421" s="297" t="inlineStr">
        <is>
          <t>0</t>
        </is>
      </c>
      <c r="BO1421" s="285" t="inlineStr">
        <is>
          <t>0</t>
        </is>
      </c>
      <c r="BP1421" s="297" t="inlineStr">
        <is>
          <t>0</t>
        </is>
      </c>
      <c r="BQ1421" s="297" t="inlineStr">
        <is>
          <t>0</t>
        </is>
      </c>
      <c r="BR1421" s="297" t="inlineStr">
        <is>
          <t>0</t>
        </is>
      </c>
      <c r="BS1421" s="297" t="inlineStr">
        <is>
          <t>0</t>
        </is>
      </c>
      <c r="BT1421" s="297" t="inlineStr">
        <is>
          <t>0</t>
        </is>
      </c>
      <c r="BU1421" s="297" t="inlineStr">
        <is>
          <t>0</t>
        </is>
      </c>
      <c r="BV1421" s="297" t="inlineStr">
        <is>
          <t>0</t>
        </is>
      </c>
      <c r="BW1421" s="288" t="inlineStr">
        <is>
          <t>0</t>
        </is>
      </c>
      <c r="BX1421" s="276">
        <f>SUM(IF(COUNTIF(#REF!, "*1.*"), 2, 0), IF(COUNTIF(#REF!, "*2.*"), 2, 0), IF(COUNTIF(#REF!, "*3.*"), 2, 0), IF(COUNTIF(#REF!, "*4.*"), 2, 0), IF(COUNTIF(#REF!, "*5.*"), 2, 0), IF(COUNTIF(#REF!, "*6.*"), 2, 0))</f>
        <v/>
      </c>
      <c r="BY1421" s="277">
        <f t="array" ref="BY1421">SUM(VALUE(AT1421),VALUE(AU1421),VALUE(AV1421),VALUE(AW1421),VALUE(AX1421),VALUE(AY1421),VALUE(AZ1421),VALUE(BB1421),VALUE(BC1421),VALUE(BD1421),VALUE(BE1421),VALUE(BF1421),VALUE(BG1421),VALUE(BH1421),VALUE(BI1421),VALUE(BJ1421),VALUE(BK1421),VALUE(BL1421),VALUE(BM1421),VALUE(BN1421),VALUE(BO1421),VALUE(BP1421),VALUE(BQ1421),VALUE(BR1421),VALUE(BS1421),VALUE(BT1421),VALUE(BU1421),VALUE(BV1421),VALUE(BW1421))</f>
        <v/>
      </c>
      <c r="BZ1421" s="307" t="n"/>
      <c r="CA1421" s="307" t="n"/>
      <c r="CB1421" s="307" t="n"/>
      <c r="CC1421" s="307" t="n"/>
      <c r="CD1421" s="307" t="n"/>
      <c r="CE1421" s="307" t="n"/>
      <c r="CF1421" s="307" t="n"/>
      <c r="CG1421" s="307" t="n"/>
      <c r="CH1421" s="307" t="n"/>
      <c r="CI1421" s="307" t="n"/>
      <c r="CJ1421" s="307" t="n"/>
      <c r="CK1421" s="307" t="n"/>
      <c r="CL1421" s="307" t="n"/>
      <c r="CM1421" s="307" t="n"/>
      <c r="CN1421" s="307" t="n"/>
      <c r="CO1421" s="307" t="n"/>
      <c r="CP1421" s="307" t="n"/>
      <c r="CQ1421" s="307" t="n"/>
      <c r="CR1421" s="279" t="inlineStr"/>
      <c r="CS1421" s="280">
        <f>AVERAGE(Value(BY1421),value(CR1421))</f>
        <v/>
      </c>
      <c r="CT1421" s="421">
        <f>(IF(OR(MediaScorecard!BG1908="x", MediaScorecard!BH1908="x",MediaScorecard!BI1908="x",MediaScorecard!BJ1908="x",MediaScorecard!BK1908="x"),1, 2))</f>
        <v/>
      </c>
      <c r="CU1421" s="308" t="n"/>
      <c r="CV1421" s="308" t="n"/>
      <c r="CW1421" s="308" t="n"/>
      <c r="CX1421" s="309" t="n"/>
      <c r="CY1421" s="308" t="n"/>
      <c r="CZ1421" s="308" t="n"/>
      <c r="DA1421" s="308" t="n"/>
    </row>
    <row r="1422" ht="21" customHeight="1" s="590">
      <c r="A1422" s="421" t="n"/>
      <c r="B1422" s="270" t="n"/>
      <c r="C1422" s="266" t="n"/>
      <c r="D1422" s="267" t="inlineStr"/>
      <c r="E1422" s="267" t="inlineStr"/>
      <c r="F1422" s="268" t="inlineStr"/>
      <c r="G1422" s="421" t="n"/>
      <c r="H1422" s="269" t="n"/>
      <c r="I1422" s="421" t="n"/>
      <c r="J1422" s="421" t="n"/>
      <c r="K1422" s="421" t="n"/>
      <c r="L1422" s="421" t="n"/>
      <c r="M1422" s="421" t="n"/>
      <c r="N1422" s="421" t="n"/>
      <c r="O1422" s="421" t="n"/>
      <c r="P1422" s="421" t="n"/>
      <c r="Q1422" s="421" t="n"/>
      <c r="R1422" s="270" t="n"/>
      <c r="S1422" s="421" t="n"/>
      <c r="T1422" s="421" t="n"/>
      <c r="U1422" s="421" t="n"/>
      <c r="V1422" s="421" t="n"/>
      <c r="W1422" s="421" t="n"/>
      <c r="X1422" s="421" t="n"/>
      <c r="Y1422" s="421" t="n"/>
      <c r="Z1422" s="421" t="n"/>
      <c r="AA1422" s="421" t="n"/>
      <c r="AB1422" s="421" t="n"/>
      <c r="AC1422" s="421" t="n"/>
      <c r="AD1422" s="421" t="n"/>
      <c r="AE1422" s="421" t="n"/>
      <c r="AF1422" s="421" t="n"/>
      <c r="AG1422" s="421" t="n"/>
      <c r="AH1422" s="421" t="n"/>
      <c r="AI1422" s="421" t="n"/>
      <c r="AJ1422" s="297" t="n"/>
      <c r="AK1422" s="297" t="n"/>
      <c r="AL1422" s="284" t="n"/>
      <c r="AM1422" s="297" t="n"/>
      <c r="AN1422" s="285" t="n"/>
      <c r="AO1422" s="297" t="n"/>
      <c r="AP1422" s="297" t="n"/>
      <c r="AQ1422" s="297" t="n"/>
      <c r="AR1422" s="297" t="n"/>
      <c r="AS1422" s="297" t="n"/>
      <c r="AT1422" s="285" t="inlineStr">
        <is>
          <t>0</t>
        </is>
      </c>
      <c r="AU1422" s="297" t="inlineStr">
        <is>
          <t>0</t>
        </is>
      </c>
      <c r="AV1422" s="297" t="inlineStr">
        <is>
          <t>0</t>
        </is>
      </c>
      <c r="AW1422" s="297" t="inlineStr">
        <is>
          <t>0</t>
        </is>
      </c>
      <c r="AX1422" s="297" t="inlineStr">
        <is>
          <t>0</t>
        </is>
      </c>
      <c r="AY1422" s="286" t="inlineStr">
        <is>
          <t>0</t>
        </is>
      </c>
      <c r="AZ1422" s="286" t="inlineStr">
        <is>
          <t>0</t>
        </is>
      </c>
      <c r="BA1422" s="287" t="inlineStr">
        <is>
          <t>0</t>
        </is>
      </c>
      <c r="BB1422" s="286" t="inlineStr">
        <is>
          <t>0</t>
        </is>
      </c>
      <c r="BC1422" s="286" t="inlineStr">
        <is>
          <t>0</t>
        </is>
      </c>
      <c r="BD1422" s="286" t="inlineStr">
        <is>
          <t>0</t>
        </is>
      </c>
      <c r="BE1422" s="286" t="inlineStr">
        <is>
          <t>0</t>
        </is>
      </c>
      <c r="BF1422" s="286" t="inlineStr">
        <is>
          <t>0</t>
        </is>
      </c>
      <c r="BG1422" s="286" t="inlineStr">
        <is>
          <t>0</t>
        </is>
      </c>
      <c r="BH1422" s="297" t="inlineStr">
        <is>
          <t>0</t>
        </is>
      </c>
      <c r="BI1422" s="297" t="inlineStr">
        <is>
          <t>0</t>
        </is>
      </c>
      <c r="BJ1422" s="297" t="inlineStr">
        <is>
          <t>0</t>
        </is>
      </c>
      <c r="BK1422" s="297" t="inlineStr">
        <is>
          <t>0</t>
        </is>
      </c>
      <c r="BL1422" s="297" t="inlineStr">
        <is>
          <t>0</t>
        </is>
      </c>
      <c r="BM1422" s="297" t="inlineStr">
        <is>
          <t>0</t>
        </is>
      </c>
      <c r="BN1422" s="297" t="inlineStr">
        <is>
          <t>0</t>
        </is>
      </c>
      <c r="BO1422" s="285" t="inlineStr">
        <is>
          <t>0</t>
        </is>
      </c>
      <c r="BP1422" s="297" t="inlineStr">
        <is>
          <t>0</t>
        </is>
      </c>
      <c r="BQ1422" s="297" t="inlineStr">
        <is>
          <t>0</t>
        </is>
      </c>
      <c r="BR1422" s="297" t="inlineStr">
        <is>
          <t>0</t>
        </is>
      </c>
      <c r="BS1422" s="297" t="inlineStr">
        <is>
          <t>0</t>
        </is>
      </c>
      <c r="BT1422" s="297" t="inlineStr">
        <is>
          <t>0</t>
        </is>
      </c>
      <c r="BU1422" s="297" t="inlineStr">
        <is>
          <t>0</t>
        </is>
      </c>
      <c r="BV1422" s="297" t="inlineStr">
        <is>
          <t>0</t>
        </is>
      </c>
      <c r="BW1422" s="288" t="inlineStr">
        <is>
          <t>0</t>
        </is>
      </c>
      <c r="BX1422" s="276">
        <f>SUM(IF(COUNTIF(#REF!, "*1.*"), 2, 0), IF(COUNTIF(#REF!, "*2.*"), 2, 0), IF(COUNTIF(#REF!, "*3.*"), 2, 0), IF(COUNTIF(#REF!, "*4.*"), 2, 0), IF(COUNTIF(#REF!, "*5.*"), 2, 0), IF(COUNTIF(#REF!, "*6.*"), 2, 0))</f>
        <v/>
      </c>
      <c r="BY1422" s="277">
        <f t="array" ref="BY1422">SUM(VALUE(AT1422),VALUE(AU1422),VALUE(AV1422),VALUE(AW1422),VALUE(AX1422),VALUE(AY1422),VALUE(AZ1422),VALUE(BB1422),VALUE(BC1422),VALUE(BD1422),VALUE(BE1422),VALUE(BF1422),VALUE(BG1422),VALUE(BH1422),VALUE(BI1422),VALUE(BJ1422),VALUE(BK1422),VALUE(BL1422),VALUE(BM1422),VALUE(BN1422),VALUE(BO1422),VALUE(BP1422),VALUE(BQ1422),VALUE(BR1422),VALUE(BS1422),VALUE(BT1422),VALUE(BU1422),VALUE(BV1422),VALUE(BW1422))</f>
        <v/>
      </c>
      <c r="BZ1422" s="307" t="n"/>
      <c r="CA1422" s="307" t="n"/>
      <c r="CB1422" s="307" t="n"/>
      <c r="CC1422" s="307" t="n"/>
      <c r="CD1422" s="307" t="n"/>
      <c r="CE1422" s="307" t="n"/>
      <c r="CF1422" s="307" t="n"/>
      <c r="CG1422" s="307" t="n"/>
      <c r="CH1422" s="307" t="n"/>
      <c r="CI1422" s="307" t="n"/>
      <c r="CJ1422" s="307" t="n"/>
      <c r="CK1422" s="307" t="n"/>
      <c r="CL1422" s="307" t="n"/>
      <c r="CM1422" s="307" t="n"/>
      <c r="CN1422" s="307" t="n"/>
      <c r="CO1422" s="307" t="n"/>
      <c r="CP1422" s="307" t="n"/>
      <c r="CQ1422" s="307" t="n"/>
      <c r="CR1422" s="279" t="inlineStr"/>
      <c r="CS1422" s="280">
        <f>AVERAGE(Value(BY1422),value(CR1422))</f>
        <v/>
      </c>
      <c r="CT1422" s="421">
        <f>(IF(OR(MediaScorecard!BG1909="x", MediaScorecard!BH1909="x",MediaScorecard!BI1909="x",MediaScorecard!BJ1909="x",MediaScorecard!BK1909="x"),1, 2))</f>
        <v/>
      </c>
      <c r="CU1422" s="308" t="n"/>
      <c r="CV1422" s="308" t="n"/>
      <c r="CW1422" s="308" t="n"/>
      <c r="CX1422" s="309" t="n"/>
      <c r="CY1422" s="308" t="n"/>
      <c r="CZ1422" s="308" t="n"/>
      <c r="DA1422" s="308" t="n"/>
    </row>
    <row r="1423" ht="21" customHeight="1" s="590">
      <c r="A1423" s="421" t="n"/>
      <c r="B1423" s="270" t="n"/>
      <c r="C1423" s="266" t="n"/>
      <c r="D1423" s="267" t="inlineStr"/>
      <c r="E1423" s="267" t="inlineStr"/>
      <c r="F1423" s="268" t="inlineStr"/>
      <c r="G1423" s="421" t="n"/>
      <c r="H1423" s="269" t="n"/>
      <c r="I1423" s="421" t="n"/>
      <c r="J1423" s="421" t="n"/>
      <c r="K1423" s="421" t="n"/>
      <c r="L1423" s="421" t="n"/>
      <c r="M1423" s="421" t="n"/>
      <c r="N1423" s="421" t="n"/>
      <c r="O1423" s="421" t="n"/>
      <c r="P1423" s="421" t="n"/>
      <c r="Q1423" s="421" t="n"/>
      <c r="R1423" s="270" t="n"/>
      <c r="S1423" s="421" t="n"/>
      <c r="T1423" s="421" t="n"/>
      <c r="U1423" s="421" t="n"/>
      <c r="V1423" s="421" t="n"/>
      <c r="W1423" s="421" t="n"/>
      <c r="X1423" s="421" t="n"/>
      <c r="Y1423" s="421" t="n"/>
      <c r="Z1423" s="421" t="n"/>
      <c r="AA1423" s="421" t="n"/>
      <c r="AB1423" s="421" t="n"/>
      <c r="AC1423" s="421" t="n"/>
      <c r="AD1423" s="421" t="n"/>
      <c r="AE1423" s="421" t="n"/>
      <c r="AF1423" s="421" t="n"/>
      <c r="AG1423" s="421" t="n"/>
      <c r="AH1423" s="421" t="n"/>
      <c r="AI1423" s="421" t="n"/>
      <c r="AJ1423" s="297" t="n"/>
      <c r="AK1423" s="297" t="n"/>
      <c r="AL1423" s="284" t="n"/>
      <c r="AM1423" s="297" t="n"/>
      <c r="AN1423" s="285" t="n"/>
      <c r="AO1423" s="297" t="n"/>
      <c r="AP1423" s="297" t="n"/>
      <c r="AQ1423" s="297" t="n"/>
      <c r="AR1423" s="297" t="n"/>
      <c r="AS1423" s="297" t="n"/>
      <c r="AT1423" s="285" t="inlineStr">
        <is>
          <t>0</t>
        </is>
      </c>
      <c r="AU1423" s="297" t="inlineStr">
        <is>
          <t>0</t>
        </is>
      </c>
      <c r="AV1423" s="297" t="inlineStr">
        <is>
          <t>0</t>
        </is>
      </c>
      <c r="AW1423" s="297" t="inlineStr">
        <is>
          <t>0</t>
        </is>
      </c>
      <c r="AX1423" s="297" t="inlineStr">
        <is>
          <t>0</t>
        </is>
      </c>
      <c r="AY1423" s="286" t="inlineStr">
        <is>
          <t>0</t>
        </is>
      </c>
      <c r="AZ1423" s="286" t="inlineStr">
        <is>
          <t>0</t>
        </is>
      </c>
      <c r="BA1423" s="287" t="inlineStr">
        <is>
          <t>0</t>
        </is>
      </c>
      <c r="BB1423" s="286" t="inlineStr">
        <is>
          <t>0</t>
        </is>
      </c>
      <c r="BC1423" s="286" t="inlineStr">
        <is>
          <t>0</t>
        </is>
      </c>
      <c r="BD1423" s="286" t="inlineStr">
        <is>
          <t>0</t>
        </is>
      </c>
      <c r="BE1423" s="286" t="inlineStr">
        <is>
          <t>0</t>
        </is>
      </c>
      <c r="BF1423" s="286" t="inlineStr">
        <is>
          <t>0</t>
        </is>
      </c>
      <c r="BG1423" s="286" t="inlineStr">
        <is>
          <t>0</t>
        </is>
      </c>
      <c r="BH1423" s="297" t="inlineStr">
        <is>
          <t>0</t>
        </is>
      </c>
      <c r="BI1423" s="297" t="inlineStr">
        <is>
          <t>0</t>
        </is>
      </c>
      <c r="BJ1423" s="297" t="inlineStr">
        <is>
          <t>0</t>
        </is>
      </c>
      <c r="BK1423" s="297" t="inlineStr">
        <is>
          <t>0</t>
        </is>
      </c>
      <c r="BL1423" s="297" t="inlineStr">
        <is>
          <t>0</t>
        </is>
      </c>
      <c r="BM1423" s="297" t="inlineStr">
        <is>
          <t>0</t>
        </is>
      </c>
      <c r="BN1423" s="297" t="inlineStr">
        <is>
          <t>0</t>
        </is>
      </c>
      <c r="BO1423" s="285" t="inlineStr">
        <is>
          <t>0</t>
        </is>
      </c>
      <c r="BP1423" s="297" t="inlineStr">
        <is>
          <t>0</t>
        </is>
      </c>
      <c r="BQ1423" s="297" t="inlineStr">
        <is>
          <t>0</t>
        </is>
      </c>
      <c r="BR1423" s="297" t="inlineStr">
        <is>
          <t>0</t>
        </is>
      </c>
      <c r="BS1423" s="297" t="inlineStr">
        <is>
          <t>0</t>
        </is>
      </c>
      <c r="BT1423" s="297" t="inlineStr">
        <is>
          <t>0</t>
        </is>
      </c>
      <c r="BU1423" s="297" t="inlineStr">
        <is>
          <t>0</t>
        </is>
      </c>
      <c r="BV1423" s="297" t="inlineStr">
        <is>
          <t>0</t>
        </is>
      </c>
      <c r="BW1423" s="288" t="inlineStr">
        <is>
          <t>0</t>
        </is>
      </c>
      <c r="BX1423" s="276">
        <f>SUM(IF(COUNTIF(#REF!, "*1.*"), 2, 0), IF(COUNTIF(#REF!, "*2.*"), 2, 0), IF(COUNTIF(#REF!, "*3.*"), 2, 0), IF(COUNTIF(#REF!, "*4.*"), 2, 0), IF(COUNTIF(#REF!, "*5.*"), 2, 0), IF(COUNTIF(#REF!, "*6.*"), 2, 0))</f>
        <v/>
      </c>
      <c r="BY1423" s="277">
        <f t="array" ref="BY1423">SUM(VALUE(AT1423),VALUE(AU1423),VALUE(AV1423),VALUE(AW1423),VALUE(AX1423),VALUE(AY1423),VALUE(AZ1423),VALUE(BB1423),VALUE(BC1423),VALUE(BD1423),VALUE(BE1423),VALUE(BF1423),VALUE(BG1423),VALUE(BH1423),VALUE(BI1423),VALUE(BJ1423),VALUE(BK1423),VALUE(BL1423),VALUE(BM1423),VALUE(BN1423),VALUE(BO1423),VALUE(BP1423),VALUE(BQ1423),VALUE(BR1423),VALUE(BS1423),VALUE(BT1423),VALUE(BU1423),VALUE(BV1423),VALUE(BW1423))</f>
        <v/>
      </c>
      <c r="BZ1423" s="307" t="n"/>
      <c r="CA1423" s="307" t="n"/>
      <c r="CB1423" s="307" t="n"/>
      <c r="CC1423" s="307" t="n"/>
      <c r="CD1423" s="307" t="n"/>
      <c r="CE1423" s="307" t="n"/>
      <c r="CF1423" s="307" t="n"/>
      <c r="CG1423" s="307" t="n"/>
      <c r="CH1423" s="307" t="n"/>
      <c r="CI1423" s="307" t="n"/>
      <c r="CJ1423" s="307" t="n"/>
      <c r="CK1423" s="307" t="n"/>
      <c r="CL1423" s="307" t="n"/>
      <c r="CM1423" s="307" t="n"/>
      <c r="CN1423" s="307" t="n"/>
      <c r="CO1423" s="307" t="n"/>
      <c r="CP1423" s="307" t="n"/>
      <c r="CQ1423" s="307" t="n"/>
      <c r="CR1423" s="279" t="inlineStr"/>
      <c r="CS1423" s="280">
        <f>AVERAGE(Value(BY1423),value(CR1423))</f>
        <v/>
      </c>
      <c r="CT1423" s="421">
        <f>(IF(OR(MediaScorecard!BG1910="x", MediaScorecard!BH1910="x",MediaScorecard!BI1910="x",MediaScorecard!BJ1910="x",MediaScorecard!BK1910="x"),1, 2))</f>
        <v/>
      </c>
      <c r="CU1423" s="308" t="n"/>
      <c r="CV1423" s="308" t="n"/>
      <c r="CW1423" s="308" t="n"/>
      <c r="CX1423" s="309" t="n"/>
      <c r="CY1423" s="308" t="n"/>
      <c r="CZ1423" s="308" t="n"/>
      <c r="DA1423" s="308" t="n"/>
    </row>
    <row r="1424" ht="21" customHeight="1" s="590">
      <c r="A1424" s="421" t="n"/>
      <c r="B1424" s="270" t="n"/>
      <c r="C1424" s="266" t="n"/>
      <c r="D1424" s="267" t="inlineStr"/>
      <c r="E1424" s="267" t="inlineStr"/>
      <c r="F1424" s="268" t="inlineStr"/>
      <c r="G1424" s="421" t="n"/>
      <c r="H1424" s="269" t="n"/>
      <c r="I1424" s="421" t="n"/>
      <c r="J1424" s="421" t="n"/>
      <c r="K1424" s="421" t="n"/>
      <c r="L1424" s="421" t="n"/>
      <c r="M1424" s="421" t="n"/>
      <c r="N1424" s="421" t="n"/>
      <c r="O1424" s="421" t="n"/>
      <c r="P1424" s="421" t="n"/>
      <c r="Q1424" s="421" t="n"/>
      <c r="R1424" s="270" t="n"/>
      <c r="S1424" s="421" t="n"/>
      <c r="T1424" s="421" t="n"/>
      <c r="U1424" s="421" t="n"/>
      <c r="V1424" s="421" t="n"/>
      <c r="W1424" s="421" t="n"/>
      <c r="X1424" s="421" t="n"/>
      <c r="Y1424" s="421" t="n"/>
      <c r="Z1424" s="421" t="n"/>
      <c r="AA1424" s="421" t="n"/>
      <c r="AB1424" s="421" t="n"/>
      <c r="AC1424" s="421" t="n"/>
      <c r="AD1424" s="421" t="n"/>
      <c r="AE1424" s="421" t="n"/>
      <c r="AF1424" s="421" t="n"/>
      <c r="AG1424" s="421" t="n"/>
      <c r="AH1424" s="421" t="n"/>
      <c r="AI1424" s="421" t="n"/>
      <c r="AJ1424" s="297" t="n"/>
      <c r="AK1424" s="297" t="n"/>
      <c r="AL1424" s="284" t="n"/>
      <c r="AM1424" s="297" t="n"/>
      <c r="AN1424" s="285" t="n"/>
      <c r="AO1424" s="297" t="n"/>
      <c r="AP1424" s="297" t="n"/>
      <c r="AQ1424" s="297" t="n"/>
      <c r="AR1424" s="297" t="n"/>
      <c r="AS1424" s="297" t="n"/>
      <c r="AT1424" s="285" t="inlineStr">
        <is>
          <t>0</t>
        </is>
      </c>
      <c r="AU1424" s="297" t="inlineStr">
        <is>
          <t>0</t>
        </is>
      </c>
      <c r="AV1424" s="297" t="inlineStr">
        <is>
          <t>0</t>
        </is>
      </c>
      <c r="AW1424" s="297" t="inlineStr">
        <is>
          <t>0</t>
        </is>
      </c>
      <c r="AX1424" s="297" t="inlineStr">
        <is>
          <t>0</t>
        </is>
      </c>
      <c r="AY1424" s="286" t="inlineStr">
        <is>
          <t>0</t>
        </is>
      </c>
      <c r="AZ1424" s="286" t="inlineStr">
        <is>
          <t>0</t>
        </is>
      </c>
      <c r="BA1424" s="287" t="inlineStr">
        <is>
          <t>0</t>
        </is>
      </c>
      <c r="BB1424" s="286" t="inlineStr">
        <is>
          <t>0</t>
        </is>
      </c>
      <c r="BC1424" s="286" t="inlineStr">
        <is>
          <t>0</t>
        </is>
      </c>
      <c r="BD1424" s="286" t="inlineStr">
        <is>
          <t>0</t>
        </is>
      </c>
      <c r="BE1424" s="286" t="inlineStr">
        <is>
          <t>0</t>
        </is>
      </c>
      <c r="BF1424" s="286" t="inlineStr">
        <is>
          <t>0</t>
        </is>
      </c>
      <c r="BG1424" s="286" t="inlineStr">
        <is>
          <t>0</t>
        </is>
      </c>
      <c r="BH1424" s="297" t="inlineStr">
        <is>
          <t>0</t>
        </is>
      </c>
      <c r="BI1424" s="297" t="inlineStr">
        <is>
          <t>0</t>
        </is>
      </c>
      <c r="BJ1424" s="297" t="inlineStr">
        <is>
          <t>0</t>
        </is>
      </c>
      <c r="BK1424" s="297" t="inlineStr">
        <is>
          <t>0</t>
        </is>
      </c>
      <c r="BL1424" s="297" t="inlineStr">
        <is>
          <t>0</t>
        </is>
      </c>
      <c r="BM1424" s="297" t="inlineStr">
        <is>
          <t>0</t>
        </is>
      </c>
      <c r="BN1424" s="297" t="inlineStr">
        <is>
          <t>0</t>
        </is>
      </c>
      <c r="BO1424" s="285" t="inlineStr">
        <is>
          <t>0</t>
        </is>
      </c>
      <c r="BP1424" s="297" t="inlineStr">
        <is>
          <t>0</t>
        </is>
      </c>
      <c r="BQ1424" s="297" t="inlineStr">
        <is>
          <t>0</t>
        </is>
      </c>
      <c r="BR1424" s="297" t="inlineStr">
        <is>
          <t>0</t>
        </is>
      </c>
      <c r="BS1424" s="297" t="inlineStr">
        <is>
          <t>0</t>
        </is>
      </c>
      <c r="BT1424" s="297" t="inlineStr">
        <is>
          <t>0</t>
        </is>
      </c>
      <c r="BU1424" s="297" t="inlineStr">
        <is>
          <t>0</t>
        </is>
      </c>
      <c r="BV1424" s="297" t="inlineStr">
        <is>
          <t>0</t>
        </is>
      </c>
      <c r="BW1424" s="288" t="inlineStr">
        <is>
          <t>0</t>
        </is>
      </c>
      <c r="BX1424" s="276">
        <f>SUM(IF(COUNTIF(#REF!, "*1.*"), 2, 0), IF(COUNTIF(#REF!, "*2.*"), 2, 0), IF(COUNTIF(#REF!, "*3.*"), 2, 0), IF(COUNTIF(#REF!, "*4.*"), 2, 0), IF(COUNTIF(#REF!, "*5.*"), 2, 0), IF(COUNTIF(#REF!, "*6.*"), 2, 0))</f>
        <v/>
      </c>
      <c r="BY1424" s="277">
        <f t="array" ref="BY1424">SUM(VALUE(AT1424),VALUE(AU1424),VALUE(AV1424),VALUE(AW1424),VALUE(AX1424),VALUE(AY1424),VALUE(AZ1424),VALUE(BB1424),VALUE(BC1424),VALUE(BD1424),VALUE(BE1424),VALUE(BF1424),VALUE(BG1424),VALUE(BH1424),VALUE(BI1424),VALUE(BJ1424),VALUE(BK1424),VALUE(BL1424),VALUE(BM1424),VALUE(BN1424),VALUE(BO1424),VALUE(BP1424),VALUE(BQ1424),VALUE(BR1424),VALUE(BS1424),VALUE(BT1424),VALUE(BU1424),VALUE(BV1424),VALUE(BW1424))</f>
        <v/>
      </c>
      <c r="BZ1424" s="307" t="n"/>
      <c r="CA1424" s="307" t="n"/>
      <c r="CB1424" s="307" t="n"/>
      <c r="CC1424" s="307" t="n"/>
      <c r="CD1424" s="307" t="n"/>
      <c r="CE1424" s="307" t="n"/>
      <c r="CF1424" s="307" t="n"/>
      <c r="CG1424" s="307" t="n"/>
      <c r="CH1424" s="307" t="n"/>
      <c r="CI1424" s="307" t="n"/>
      <c r="CJ1424" s="307" t="n"/>
      <c r="CK1424" s="307" t="n"/>
      <c r="CL1424" s="307" t="n"/>
      <c r="CM1424" s="307" t="n"/>
      <c r="CN1424" s="307" t="n"/>
      <c r="CO1424" s="307" t="n"/>
      <c r="CP1424" s="307" t="n"/>
      <c r="CQ1424" s="307" t="n"/>
      <c r="CR1424" s="279" t="inlineStr"/>
      <c r="CS1424" s="280">
        <f>AVERAGE(Value(BY1424),value(CR1424))</f>
        <v/>
      </c>
      <c r="CT1424" s="421">
        <f>(IF(OR(MediaScorecard!BG1911="x", MediaScorecard!BH1911="x",MediaScorecard!BI1911="x",MediaScorecard!BJ1911="x",MediaScorecard!BK1911="x"),1, 2))</f>
        <v/>
      </c>
      <c r="CU1424" s="308" t="n"/>
      <c r="CV1424" s="308" t="n"/>
      <c r="CW1424" s="308" t="n"/>
      <c r="CX1424" s="309" t="n"/>
      <c r="CY1424" s="308" t="n"/>
      <c r="CZ1424" s="308" t="n"/>
      <c r="DA1424" s="308" t="n"/>
    </row>
    <row r="1425" ht="21" customHeight="1" s="590">
      <c r="A1425" s="421" t="n"/>
      <c r="B1425" s="270" t="n"/>
      <c r="C1425" s="266" t="n"/>
      <c r="D1425" s="267" t="inlineStr"/>
      <c r="E1425" s="267" t="inlineStr"/>
      <c r="F1425" s="268" t="inlineStr"/>
      <c r="G1425" s="421" t="n"/>
      <c r="H1425" s="269" t="n"/>
      <c r="I1425" s="421" t="n"/>
      <c r="J1425" s="421" t="n"/>
      <c r="K1425" s="421" t="n"/>
      <c r="L1425" s="421" t="n"/>
      <c r="M1425" s="421" t="n"/>
      <c r="N1425" s="421" t="n"/>
      <c r="O1425" s="421" t="n"/>
      <c r="P1425" s="421" t="n"/>
      <c r="Q1425" s="421" t="n"/>
      <c r="R1425" s="270" t="n"/>
      <c r="S1425" s="421" t="n"/>
      <c r="T1425" s="421" t="n"/>
      <c r="U1425" s="421" t="n"/>
      <c r="V1425" s="421" t="n"/>
      <c r="W1425" s="421" t="n"/>
      <c r="X1425" s="421" t="n"/>
      <c r="Y1425" s="421" t="n"/>
      <c r="Z1425" s="421" t="n"/>
      <c r="AA1425" s="421" t="n"/>
      <c r="AB1425" s="421" t="n"/>
      <c r="AC1425" s="421" t="n"/>
      <c r="AD1425" s="421" t="n"/>
      <c r="AE1425" s="421" t="n"/>
      <c r="AF1425" s="421" t="n"/>
      <c r="AG1425" s="421" t="n"/>
      <c r="AH1425" s="421" t="n"/>
      <c r="AI1425" s="421" t="n"/>
      <c r="AJ1425" s="297" t="n"/>
      <c r="AK1425" s="297" t="n"/>
      <c r="AL1425" s="284" t="n"/>
      <c r="AM1425" s="297" t="n"/>
      <c r="AN1425" s="285" t="n"/>
      <c r="AO1425" s="297" t="n"/>
      <c r="AP1425" s="297" t="n"/>
      <c r="AQ1425" s="297" t="n"/>
      <c r="AR1425" s="297" t="n"/>
      <c r="AS1425" s="297" t="n"/>
      <c r="AT1425" s="285" t="inlineStr">
        <is>
          <t>0</t>
        </is>
      </c>
      <c r="AU1425" s="297" t="inlineStr">
        <is>
          <t>0</t>
        </is>
      </c>
      <c r="AV1425" s="297" t="inlineStr">
        <is>
          <t>0</t>
        </is>
      </c>
      <c r="AW1425" s="297" t="inlineStr">
        <is>
          <t>0</t>
        </is>
      </c>
      <c r="AX1425" s="297" t="inlineStr">
        <is>
          <t>0</t>
        </is>
      </c>
      <c r="AY1425" s="286" t="inlineStr">
        <is>
          <t>0</t>
        </is>
      </c>
      <c r="AZ1425" s="286" t="inlineStr">
        <is>
          <t>0</t>
        </is>
      </c>
      <c r="BA1425" s="287" t="inlineStr">
        <is>
          <t>0</t>
        </is>
      </c>
      <c r="BB1425" s="286" t="inlineStr">
        <is>
          <t>0</t>
        </is>
      </c>
      <c r="BC1425" s="286" t="inlineStr">
        <is>
          <t>0</t>
        </is>
      </c>
      <c r="BD1425" s="286" t="inlineStr">
        <is>
          <t>0</t>
        </is>
      </c>
      <c r="BE1425" s="286" t="inlineStr">
        <is>
          <t>0</t>
        </is>
      </c>
      <c r="BF1425" s="286" t="inlineStr">
        <is>
          <t>0</t>
        </is>
      </c>
      <c r="BG1425" s="286" t="inlineStr">
        <is>
          <t>0</t>
        </is>
      </c>
      <c r="BH1425" s="297" t="inlineStr">
        <is>
          <t>0</t>
        </is>
      </c>
      <c r="BI1425" s="297" t="inlineStr">
        <is>
          <t>0</t>
        </is>
      </c>
      <c r="BJ1425" s="297" t="inlineStr">
        <is>
          <t>0</t>
        </is>
      </c>
      <c r="BK1425" s="297" t="inlineStr">
        <is>
          <t>0</t>
        </is>
      </c>
      <c r="BL1425" s="297" t="inlineStr">
        <is>
          <t>0</t>
        </is>
      </c>
      <c r="BM1425" s="297" t="inlineStr">
        <is>
          <t>0</t>
        </is>
      </c>
      <c r="BN1425" s="297" t="inlineStr">
        <is>
          <t>0</t>
        </is>
      </c>
      <c r="BO1425" s="285" t="inlineStr">
        <is>
          <t>0</t>
        </is>
      </c>
      <c r="BP1425" s="297" t="inlineStr">
        <is>
          <t>0</t>
        </is>
      </c>
      <c r="BQ1425" s="297" t="inlineStr">
        <is>
          <t>0</t>
        </is>
      </c>
      <c r="BR1425" s="297" t="inlineStr">
        <is>
          <t>0</t>
        </is>
      </c>
      <c r="BS1425" s="297" t="inlineStr">
        <is>
          <t>0</t>
        </is>
      </c>
      <c r="BT1425" s="297" t="inlineStr">
        <is>
          <t>0</t>
        </is>
      </c>
      <c r="BU1425" s="297" t="inlineStr">
        <is>
          <t>0</t>
        </is>
      </c>
      <c r="BV1425" s="297" t="inlineStr">
        <is>
          <t>0</t>
        </is>
      </c>
      <c r="BW1425" s="288" t="inlineStr">
        <is>
          <t>0</t>
        </is>
      </c>
      <c r="BX1425" s="276">
        <f>SUM(IF(COUNTIF(#REF!, "*1.*"), 2, 0), IF(COUNTIF(#REF!, "*2.*"), 2, 0), IF(COUNTIF(#REF!, "*3.*"), 2, 0), IF(COUNTIF(#REF!, "*4.*"), 2, 0), IF(COUNTIF(#REF!, "*5.*"), 2, 0), IF(COUNTIF(#REF!, "*6.*"), 2, 0))</f>
        <v/>
      </c>
      <c r="BY1425" s="277">
        <f t="array" ref="BY1425">SUM(VALUE(AT1425),VALUE(AU1425),VALUE(AV1425),VALUE(AW1425),VALUE(AX1425),VALUE(AY1425),VALUE(AZ1425),VALUE(BB1425),VALUE(BC1425),VALUE(BD1425),VALUE(BE1425),VALUE(BF1425),VALUE(BG1425),VALUE(BH1425),VALUE(BI1425),VALUE(BJ1425),VALUE(BK1425),VALUE(BL1425),VALUE(BM1425),VALUE(BN1425),VALUE(BO1425),VALUE(BP1425),VALUE(BQ1425),VALUE(BR1425),VALUE(BS1425),VALUE(BT1425),VALUE(BU1425),VALUE(BV1425),VALUE(BW1425))</f>
        <v/>
      </c>
      <c r="BZ1425" s="307" t="n"/>
      <c r="CA1425" s="307" t="n"/>
      <c r="CB1425" s="307" t="n"/>
      <c r="CC1425" s="307" t="n"/>
      <c r="CD1425" s="307" t="n"/>
      <c r="CE1425" s="307" t="n"/>
      <c r="CF1425" s="307" t="n"/>
      <c r="CG1425" s="307" t="n"/>
      <c r="CH1425" s="307" t="n"/>
      <c r="CI1425" s="307" t="n"/>
      <c r="CJ1425" s="307" t="n"/>
      <c r="CK1425" s="307" t="n"/>
      <c r="CL1425" s="307" t="n"/>
      <c r="CM1425" s="307" t="n"/>
      <c r="CN1425" s="307" t="n"/>
      <c r="CO1425" s="307" t="n"/>
      <c r="CP1425" s="307" t="n"/>
      <c r="CQ1425" s="307" t="n"/>
      <c r="CR1425" s="279" t="inlineStr"/>
      <c r="CS1425" s="280">
        <f>AVERAGE(Value(BY1425),value(CR1425))</f>
        <v/>
      </c>
      <c r="CT1425" s="421">
        <f>(IF(OR(MediaScorecard!BG1912="x", MediaScorecard!BH1912="x",MediaScorecard!BI1912="x",MediaScorecard!BJ1912="x",MediaScorecard!BK1912="x"),1, 2))</f>
        <v/>
      </c>
      <c r="CU1425" s="308" t="n"/>
      <c r="CV1425" s="308" t="n"/>
      <c r="CW1425" s="308" t="n"/>
      <c r="CX1425" s="309" t="n"/>
      <c r="CY1425" s="308" t="n"/>
      <c r="CZ1425" s="308" t="n"/>
      <c r="DA1425" s="308" t="n"/>
    </row>
    <row r="1426" ht="21" customHeight="1" s="590">
      <c r="A1426" s="421" t="n"/>
      <c r="B1426" s="270" t="n"/>
      <c r="C1426" s="266" t="n"/>
      <c r="D1426" s="267" t="inlineStr"/>
      <c r="E1426" s="267" t="inlineStr"/>
      <c r="F1426" s="268" t="inlineStr"/>
      <c r="G1426" s="421" t="n"/>
      <c r="H1426" s="269" t="n"/>
      <c r="I1426" s="421" t="n"/>
      <c r="J1426" s="421" t="n"/>
      <c r="K1426" s="421" t="n"/>
      <c r="L1426" s="421" t="n"/>
      <c r="M1426" s="421" t="n"/>
      <c r="N1426" s="421" t="n"/>
      <c r="O1426" s="421" t="n"/>
      <c r="P1426" s="421" t="n"/>
      <c r="Q1426" s="421" t="n"/>
      <c r="R1426" s="270" t="n"/>
      <c r="S1426" s="421" t="n"/>
      <c r="T1426" s="421" t="n"/>
      <c r="U1426" s="421" t="n"/>
      <c r="V1426" s="421" t="n"/>
      <c r="W1426" s="421" t="n"/>
      <c r="X1426" s="421" t="n"/>
      <c r="Y1426" s="421" t="n"/>
      <c r="Z1426" s="421" t="n"/>
      <c r="AA1426" s="421" t="n"/>
      <c r="AB1426" s="421" t="n"/>
      <c r="AC1426" s="421" t="n"/>
      <c r="AD1426" s="421" t="n"/>
      <c r="AE1426" s="421" t="n"/>
      <c r="AF1426" s="421" t="n"/>
      <c r="AG1426" s="421" t="n"/>
      <c r="AH1426" s="421" t="n"/>
      <c r="AI1426" s="421" t="n"/>
      <c r="AJ1426" s="297" t="n"/>
      <c r="AK1426" s="297" t="n"/>
      <c r="AL1426" s="284" t="n"/>
      <c r="AM1426" s="297" t="n"/>
      <c r="AN1426" s="285" t="n"/>
      <c r="AO1426" s="297" t="n"/>
      <c r="AP1426" s="297" t="n"/>
      <c r="AQ1426" s="297" t="n"/>
      <c r="AR1426" s="297" t="n"/>
      <c r="AS1426" s="297" t="n"/>
      <c r="AT1426" s="285" t="inlineStr">
        <is>
          <t>0</t>
        </is>
      </c>
      <c r="AU1426" s="297" t="inlineStr">
        <is>
          <t>0</t>
        </is>
      </c>
      <c r="AV1426" s="297" t="inlineStr">
        <is>
          <t>0</t>
        </is>
      </c>
      <c r="AW1426" s="297" t="inlineStr">
        <is>
          <t>0</t>
        </is>
      </c>
      <c r="AX1426" s="297" t="inlineStr">
        <is>
          <t>0</t>
        </is>
      </c>
      <c r="AY1426" s="286" t="inlineStr">
        <is>
          <t>0</t>
        </is>
      </c>
      <c r="AZ1426" s="286" t="inlineStr">
        <is>
          <t>0</t>
        </is>
      </c>
      <c r="BA1426" s="287" t="inlineStr">
        <is>
          <t>0</t>
        </is>
      </c>
      <c r="BB1426" s="286" t="inlineStr">
        <is>
          <t>0</t>
        </is>
      </c>
      <c r="BC1426" s="286" t="inlineStr">
        <is>
          <t>0</t>
        </is>
      </c>
      <c r="BD1426" s="286" t="inlineStr">
        <is>
          <t>0</t>
        </is>
      </c>
      <c r="BE1426" s="286" t="inlineStr">
        <is>
          <t>0</t>
        </is>
      </c>
      <c r="BF1426" s="286" t="inlineStr">
        <is>
          <t>0</t>
        </is>
      </c>
      <c r="BG1426" s="286" t="inlineStr">
        <is>
          <t>0</t>
        </is>
      </c>
      <c r="BH1426" s="297" t="inlineStr">
        <is>
          <t>0</t>
        </is>
      </c>
      <c r="BI1426" s="297" t="inlineStr">
        <is>
          <t>0</t>
        </is>
      </c>
      <c r="BJ1426" s="297" t="inlineStr">
        <is>
          <t>0</t>
        </is>
      </c>
      <c r="BK1426" s="297" t="inlineStr">
        <is>
          <t>0</t>
        </is>
      </c>
      <c r="BL1426" s="297" t="inlineStr">
        <is>
          <t>0</t>
        </is>
      </c>
      <c r="BM1426" s="297" t="inlineStr">
        <is>
          <t>0</t>
        </is>
      </c>
      <c r="BN1426" s="297" t="inlineStr">
        <is>
          <t>0</t>
        </is>
      </c>
      <c r="BO1426" s="285" t="inlineStr">
        <is>
          <t>0</t>
        </is>
      </c>
      <c r="BP1426" s="297" t="inlineStr">
        <is>
          <t>0</t>
        </is>
      </c>
      <c r="BQ1426" s="297" t="inlineStr">
        <is>
          <t>0</t>
        </is>
      </c>
      <c r="BR1426" s="297" t="inlineStr">
        <is>
          <t>0</t>
        </is>
      </c>
      <c r="BS1426" s="297" t="inlineStr">
        <is>
          <t>0</t>
        </is>
      </c>
      <c r="BT1426" s="297" t="inlineStr">
        <is>
          <t>0</t>
        </is>
      </c>
      <c r="BU1426" s="297" t="inlineStr">
        <is>
          <t>0</t>
        </is>
      </c>
      <c r="BV1426" s="297" t="inlineStr">
        <is>
          <t>0</t>
        </is>
      </c>
      <c r="BW1426" s="288" t="inlineStr">
        <is>
          <t>0</t>
        </is>
      </c>
      <c r="BX1426" s="276">
        <f>SUM(IF(COUNTIF(#REF!, "*1.*"), 2, 0), IF(COUNTIF(#REF!, "*2.*"), 2, 0), IF(COUNTIF(#REF!, "*3.*"), 2, 0), IF(COUNTIF(#REF!, "*4.*"), 2, 0), IF(COUNTIF(#REF!, "*5.*"), 2, 0), IF(COUNTIF(#REF!, "*6.*"), 2, 0))</f>
        <v/>
      </c>
      <c r="BY1426" s="277">
        <f t="array" ref="BY1426">SUM(VALUE(AT1426),VALUE(AU1426),VALUE(AV1426),VALUE(AW1426),VALUE(AX1426),VALUE(AY1426),VALUE(AZ1426),VALUE(BB1426),VALUE(BC1426),VALUE(BD1426),VALUE(BE1426),VALUE(BF1426),VALUE(BG1426),VALUE(BH1426),VALUE(BI1426),VALUE(BJ1426),VALUE(BK1426),VALUE(BL1426),VALUE(BM1426),VALUE(BN1426),VALUE(BO1426),VALUE(BP1426),VALUE(BQ1426),VALUE(BR1426),VALUE(BS1426),VALUE(BT1426),VALUE(BU1426),VALUE(BV1426),VALUE(BW1426))</f>
        <v/>
      </c>
      <c r="BZ1426" s="307" t="n"/>
      <c r="CA1426" s="307" t="n"/>
      <c r="CB1426" s="307" t="n"/>
      <c r="CC1426" s="307" t="n"/>
      <c r="CD1426" s="307" t="n"/>
      <c r="CE1426" s="307" t="n"/>
      <c r="CF1426" s="307" t="n"/>
      <c r="CG1426" s="307" t="n"/>
      <c r="CH1426" s="307" t="n"/>
      <c r="CI1426" s="307" t="n"/>
      <c r="CJ1426" s="307" t="n"/>
      <c r="CK1426" s="307" t="n"/>
      <c r="CL1426" s="307" t="n"/>
      <c r="CM1426" s="307" t="n"/>
      <c r="CN1426" s="307" t="n"/>
      <c r="CO1426" s="307" t="n"/>
      <c r="CP1426" s="307" t="n"/>
      <c r="CQ1426" s="307" t="n"/>
      <c r="CR1426" s="279" t="inlineStr"/>
      <c r="CS1426" s="280">
        <f>AVERAGE(Value(BY1426),value(CR1426))</f>
        <v/>
      </c>
      <c r="CT1426" s="421">
        <f>(IF(OR(MediaScorecard!BG1913="x", MediaScorecard!BH1913="x",MediaScorecard!BI1913="x",MediaScorecard!BJ1913="x",MediaScorecard!BK1913="x"),1, 2))</f>
        <v/>
      </c>
      <c r="CU1426" s="308" t="n"/>
      <c r="CV1426" s="308" t="n"/>
      <c r="CW1426" s="308" t="n"/>
      <c r="CX1426" s="309" t="n"/>
      <c r="CY1426" s="308" t="n"/>
      <c r="CZ1426" s="308" t="n"/>
      <c r="DA1426" s="308" t="n"/>
    </row>
    <row r="1427" ht="21" customHeight="1" s="590">
      <c r="A1427" s="421" t="n"/>
      <c r="B1427" s="270" t="n"/>
      <c r="C1427" s="266" t="n"/>
      <c r="D1427" s="267" t="inlineStr"/>
      <c r="E1427" s="267" t="inlineStr"/>
      <c r="F1427" s="268" t="inlineStr"/>
      <c r="G1427" s="421" t="n"/>
      <c r="H1427" s="269" t="n"/>
      <c r="I1427" s="421" t="n"/>
      <c r="J1427" s="421" t="n"/>
      <c r="K1427" s="421" t="n"/>
      <c r="L1427" s="421" t="n"/>
      <c r="M1427" s="421" t="n"/>
      <c r="N1427" s="421" t="n"/>
      <c r="O1427" s="421" t="n"/>
      <c r="P1427" s="421" t="n"/>
      <c r="Q1427" s="421" t="n"/>
      <c r="R1427" s="270" t="n"/>
      <c r="S1427" s="421" t="n"/>
      <c r="T1427" s="421" t="n"/>
      <c r="U1427" s="421" t="n"/>
      <c r="V1427" s="421" t="n"/>
      <c r="W1427" s="421" t="n"/>
      <c r="X1427" s="421" t="n"/>
      <c r="Y1427" s="421" t="n"/>
      <c r="Z1427" s="421" t="n"/>
      <c r="AA1427" s="421" t="n"/>
      <c r="AB1427" s="421" t="n"/>
      <c r="AC1427" s="421" t="n"/>
      <c r="AD1427" s="421" t="n"/>
      <c r="AE1427" s="421" t="n"/>
      <c r="AF1427" s="421" t="n"/>
      <c r="AG1427" s="421" t="n"/>
      <c r="AH1427" s="421" t="n"/>
      <c r="AI1427" s="421" t="n"/>
      <c r="AJ1427" s="297" t="n"/>
      <c r="AK1427" s="297" t="n"/>
      <c r="AL1427" s="284" t="n"/>
      <c r="AM1427" s="297" t="n"/>
      <c r="AN1427" s="285" t="n"/>
      <c r="AO1427" s="297" t="n"/>
      <c r="AP1427" s="297" t="n"/>
      <c r="AQ1427" s="297" t="n"/>
      <c r="AR1427" s="297" t="n"/>
      <c r="AS1427" s="297" t="n"/>
      <c r="AT1427" s="285" t="inlineStr">
        <is>
          <t>0</t>
        </is>
      </c>
      <c r="AU1427" s="297" t="inlineStr">
        <is>
          <t>0</t>
        </is>
      </c>
      <c r="AV1427" s="297" t="inlineStr">
        <is>
          <t>0</t>
        </is>
      </c>
      <c r="AW1427" s="297" t="inlineStr">
        <is>
          <t>0</t>
        </is>
      </c>
      <c r="AX1427" s="297" t="inlineStr">
        <is>
          <t>0</t>
        </is>
      </c>
      <c r="AY1427" s="286" t="inlineStr">
        <is>
          <t>0</t>
        </is>
      </c>
      <c r="AZ1427" s="286" t="inlineStr">
        <is>
          <t>0</t>
        </is>
      </c>
      <c r="BA1427" s="287" t="inlineStr">
        <is>
          <t>0</t>
        </is>
      </c>
      <c r="BB1427" s="286" t="inlineStr">
        <is>
          <t>0</t>
        </is>
      </c>
      <c r="BC1427" s="286" t="inlineStr">
        <is>
          <t>0</t>
        </is>
      </c>
      <c r="BD1427" s="286" t="inlineStr">
        <is>
          <t>0</t>
        </is>
      </c>
      <c r="BE1427" s="286" t="inlineStr">
        <is>
          <t>0</t>
        </is>
      </c>
      <c r="BF1427" s="286" t="inlineStr">
        <is>
          <t>0</t>
        </is>
      </c>
      <c r="BG1427" s="286" t="inlineStr">
        <is>
          <t>0</t>
        </is>
      </c>
      <c r="BH1427" s="297" t="inlineStr">
        <is>
          <t>0</t>
        </is>
      </c>
      <c r="BI1427" s="297" t="inlineStr">
        <is>
          <t>0</t>
        </is>
      </c>
      <c r="BJ1427" s="297" t="inlineStr">
        <is>
          <t>0</t>
        </is>
      </c>
      <c r="BK1427" s="297" t="inlineStr">
        <is>
          <t>0</t>
        </is>
      </c>
      <c r="BL1427" s="297" t="inlineStr">
        <is>
          <t>0</t>
        </is>
      </c>
      <c r="BM1427" s="297" t="inlineStr">
        <is>
          <t>0</t>
        </is>
      </c>
      <c r="BN1427" s="297" t="inlineStr">
        <is>
          <t>0</t>
        </is>
      </c>
      <c r="BO1427" s="285" t="inlineStr">
        <is>
          <t>0</t>
        </is>
      </c>
      <c r="BP1427" s="297" t="inlineStr">
        <is>
          <t>0</t>
        </is>
      </c>
      <c r="BQ1427" s="297" t="inlineStr">
        <is>
          <t>0</t>
        </is>
      </c>
      <c r="BR1427" s="297" t="inlineStr">
        <is>
          <t>0</t>
        </is>
      </c>
      <c r="BS1427" s="297" t="inlineStr">
        <is>
          <t>0</t>
        </is>
      </c>
      <c r="BT1427" s="297" t="inlineStr">
        <is>
          <t>0</t>
        </is>
      </c>
      <c r="BU1427" s="297" t="inlineStr">
        <is>
          <t>0</t>
        </is>
      </c>
      <c r="BV1427" s="297" t="inlineStr">
        <is>
          <t>0</t>
        </is>
      </c>
      <c r="BW1427" s="288" t="inlineStr">
        <is>
          <t>0</t>
        </is>
      </c>
      <c r="BX1427" s="276">
        <f>SUM(IF(COUNTIF(#REF!, "*1.*"), 2, 0), IF(COUNTIF(#REF!, "*2.*"), 2, 0), IF(COUNTIF(#REF!, "*3.*"), 2, 0), IF(COUNTIF(#REF!, "*4.*"), 2, 0), IF(COUNTIF(#REF!, "*5.*"), 2, 0), IF(COUNTIF(#REF!, "*6.*"), 2, 0))</f>
        <v/>
      </c>
      <c r="BY1427" s="277">
        <f t="array" ref="BY1427">SUM(VALUE(AT1427),VALUE(AU1427),VALUE(AV1427),VALUE(AW1427),VALUE(AX1427),VALUE(AY1427),VALUE(AZ1427),VALUE(BB1427),VALUE(BC1427),VALUE(BD1427),VALUE(BE1427),VALUE(BF1427),VALUE(BG1427),VALUE(BH1427),VALUE(BI1427),VALUE(BJ1427),VALUE(BK1427),VALUE(BL1427),VALUE(BM1427),VALUE(BN1427),VALUE(BO1427),VALUE(BP1427),VALUE(BQ1427),VALUE(BR1427),VALUE(BS1427),VALUE(BT1427),VALUE(BU1427),VALUE(BV1427),VALUE(BW1427))</f>
        <v/>
      </c>
      <c r="BZ1427" s="307" t="n"/>
      <c r="CA1427" s="307" t="n"/>
      <c r="CB1427" s="307" t="n"/>
      <c r="CC1427" s="307" t="n"/>
      <c r="CD1427" s="307" t="n"/>
      <c r="CE1427" s="307" t="n"/>
      <c r="CF1427" s="307" t="n"/>
      <c r="CG1427" s="307" t="n"/>
      <c r="CH1427" s="307" t="n"/>
      <c r="CI1427" s="307" t="n"/>
      <c r="CJ1427" s="307" t="n"/>
      <c r="CK1427" s="307" t="n"/>
      <c r="CL1427" s="307" t="n"/>
      <c r="CM1427" s="307" t="n"/>
      <c r="CN1427" s="307" t="n"/>
      <c r="CO1427" s="307" t="n"/>
      <c r="CP1427" s="307" t="n"/>
      <c r="CQ1427" s="307" t="n"/>
      <c r="CR1427" s="279" t="inlineStr"/>
      <c r="CS1427" s="280">
        <f>AVERAGE(Value(BY1427),value(CR1427))</f>
        <v/>
      </c>
      <c r="CT1427" s="421">
        <f>(IF(OR(MediaScorecard!BG1914="x", MediaScorecard!BH1914="x",MediaScorecard!BI1914="x",MediaScorecard!BJ1914="x",MediaScorecard!BK1914="x"),1, 2))</f>
        <v/>
      </c>
      <c r="CU1427" s="308" t="n"/>
      <c r="CV1427" s="308" t="n"/>
      <c r="CW1427" s="308" t="n"/>
      <c r="CX1427" s="309" t="n"/>
      <c r="CY1427" s="308" t="n"/>
      <c r="CZ1427" s="308" t="n"/>
      <c r="DA1427" s="308" t="n"/>
    </row>
    <row r="1428" ht="21" customHeight="1" s="590">
      <c r="A1428" s="421" t="n"/>
      <c r="B1428" s="270" t="n"/>
      <c r="C1428" s="266" t="n"/>
      <c r="D1428" s="267" t="inlineStr"/>
      <c r="E1428" s="267" t="inlineStr"/>
      <c r="F1428" s="268" t="inlineStr"/>
      <c r="G1428" s="421" t="n"/>
      <c r="H1428" s="269" t="n"/>
      <c r="I1428" s="421" t="n"/>
      <c r="J1428" s="421" t="n"/>
      <c r="K1428" s="421" t="n"/>
      <c r="L1428" s="421" t="n"/>
      <c r="M1428" s="421" t="n"/>
      <c r="N1428" s="421" t="n"/>
      <c r="O1428" s="421" t="n"/>
      <c r="P1428" s="421" t="n"/>
      <c r="Q1428" s="421" t="n"/>
      <c r="R1428" s="270" t="n"/>
      <c r="S1428" s="421" t="n"/>
      <c r="T1428" s="421" t="n"/>
      <c r="U1428" s="421" t="n"/>
      <c r="V1428" s="421" t="n"/>
      <c r="W1428" s="421" t="n"/>
      <c r="X1428" s="421" t="n"/>
      <c r="Y1428" s="421" t="n"/>
      <c r="Z1428" s="421" t="n"/>
      <c r="AA1428" s="421" t="n"/>
      <c r="AB1428" s="421" t="n"/>
      <c r="AC1428" s="421" t="n"/>
      <c r="AD1428" s="421" t="n"/>
      <c r="AE1428" s="421" t="n"/>
      <c r="AF1428" s="421" t="n"/>
      <c r="AG1428" s="421" t="n"/>
      <c r="AH1428" s="421" t="n"/>
      <c r="AI1428" s="421" t="n"/>
      <c r="AJ1428" s="297" t="n"/>
      <c r="AK1428" s="297" t="n"/>
      <c r="AL1428" s="284" t="n"/>
      <c r="AM1428" s="297" t="n"/>
      <c r="AN1428" s="285" t="n"/>
      <c r="AO1428" s="297" t="n"/>
      <c r="AP1428" s="297" t="n"/>
      <c r="AQ1428" s="297" t="n"/>
      <c r="AR1428" s="297" t="n"/>
      <c r="AS1428" s="297" t="n"/>
      <c r="AT1428" s="285" t="inlineStr">
        <is>
          <t>0</t>
        </is>
      </c>
      <c r="AU1428" s="297" t="inlineStr">
        <is>
          <t>0</t>
        </is>
      </c>
      <c r="AV1428" s="297" t="inlineStr">
        <is>
          <t>0</t>
        </is>
      </c>
      <c r="AW1428" s="297" t="inlineStr">
        <is>
          <t>0</t>
        </is>
      </c>
      <c r="AX1428" s="297" t="inlineStr">
        <is>
          <t>0</t>
        </is>
      </c>
      <c r="AY1428" s="286" t="inlineStr">
        <is>
          <t>0</t>
        </is>
      </c>
      <c r="AZ1428" s="286" t="inlineStr">
        <is>
          <t>0</t>
        </is>
      </c>
      <c r="BA1428" s="287" t="inlineStr">
        <is>
          <t>0</t>
        </is>
      </c>
      <c r="BB1428" s="286" t="inlineStr">
        <is>
          <t>0</t>
        </is>
      </c>
      <c r="BC1428" s="286" t="inlineStr">
        <is>
          <t>0</t>
        </is>
      </c>
      <c r="BD1428" s="286" t="inlineStr">
        <is>
          <t>0</t>
        </is>
      </c>
      <c r="BE1428" s="286" t="inlineStr">
        <is>
          <t>0</t>
        </is>
      </c>
      <c r="BF1428" s="286" t="inlineStr">
        <is>
          <t>0</t>
        </is>
      </c>
      <c r="BG1428" s="286" t="inlineStr">
        <is>
          <t>0</t>
        </is>
      </c>
      <c r="BH1428" s="297" t="inlineStr">
        <is>
          <t>0</t>
        </is>
      </c>
      <c r="BI1428" s="297" t="inlineStr">
        <is>
          <t>0</t>
        </is>
      </c>
      <c r="BJ1428" s="297" t="inlineStr">
        <is>
          <t>0</t>
        </is>
      </c>
      <c r="BK1428" s="297" t="inlineStr">
        <is>
          <t>0</t>
        </is>
      </c>
      <c r="BL1428" s="297" t="inlineStr">
        <is>
          <t>0</t>
        </is>
      </c>
      <c r="BM1428" s="297" t="inlineStr">
        <is>
          <t>0</t>
        </is>
      </c>
      <c r="BN1428" s="297" t="inlineStr">
        <is>
          <t>0</t>
        </is>
      </c>
      <c r="BO1428" s="285" t="inlineStr">
        <is>
          <t>0</t>
        </is>
      </c>
      <c r="BP1428" s="297" t="inlineStr">
        <is>
          <t>0</t>
        </is>
      </c>
      <c r="BQ1428" s="297" t="inlineStr">
        <is>
          <t>0</t>
        </is>
      </c>
      <c r="BR1428" s="297" t="inlineStr">
        <is>
          <t>0</t>
        </is>
      </c>
      <c r="BS1428" s="297" t="inlineStr">
        <is>
          <t>0</t>
        </is>
      </c>
      <c r="BT1428" s="297" t="inlineStr">
        <is>
          <t>0</t>
        </is>
      </c>
      <c r="BU1428" s="297" t="inlineStr">
        <is>
          <t>0</t>
        </is>
      </c>
      <c r="BV1428" s="297" t="inlineStr">
        <is>
          <t>0</t>
        </is>
      </c>
      <c r="BW1428" s="288" t="inlineStr">
        <is>
          <t>0</t>
        </is>
      </c>
      <c r="BX1428" s="276">
        <f>SUM(IF(COUNTIF(#REF!, "*1.*"), 2, 0), IF(COUNTIF(#REF!, "*2.*"), 2, 0), IF(COUNTIF(#REF!, "*3.*"), 2, 0), IF(COUNTIF(#REF!, "*4.*"), 2, 0), IF(COUNTIF(#REF!, "*5.*"), 2, 0), IF(COUNTIF(#REF!, "*6.*"), 2, 0))</f>
        <v/>
      </c>
      <c r="BY1428" s="277">
        <f t="array" ref="BY1428">SUM(VALUE(AT1428),VALUE(AU1428),VALUE(AV1428),VALUE(AW1428),VALUE(AX1428),VALUE(AY1428),VALUE(AZ1428),VALUE(BB1428),VALUE(BC1428),VALUE(BD1428),VALUE(BE1428),VALUE(BF1428),VALUE(BG1428),VALUE(BH1428),VALUE(BI1428),VALUE(BJ1428),VALUE(BK1428),VALUE(BL1428),VALUE(BM1428),VALUE(BN1428),VALUE(BO1428),VALUE(BP1428),VALUE(BQ1428),VALUE(BR1428),VALUE(BS1428),VALUE(BT1428),VALUE(BU1428),VALUE(BV1428),VALUE(BW1428))</f>
        <v/>
      </c>
      <c r="BZ1428" s="307" t="n"/>
      <c r="CA1428" s="307" t="n"/>
      <c r="CB1428" s="307" t="n"/>
      <c r="CC1428" s="307" t="n"/>
      <c r="CD1428" s="307" t="n"/>
      <c r="CE1428" s="307" t="n"/>
      <c r="CF1428" s="307" t="n"/>
      <c r="CG1428" s="307" t="n"/>
      <c r="CH1428" s="307" t="n"/>
      <c r="CI1428" s="307" t="n"/>
      <c r="CJ1428" s="307" t="n"/>
      <c r="CK1428" s="307" t="n"/>
      <c r="CL1428" s="307" t="n"/>
      <c r="CM1428" s="307" t="n"/>
      <c r="CN1428" s="307" t="n"/>
      <c r="CO1428" s="307" t="n"/>
      <c r="CP1428" s="307" t="n"/>
      <c r="CQ1428" s="307" t="n"/>
      <c r="CR1428" s="279" t="inlineStr"/>
      <c r="CS1428" s="280">
        <f>AVERAGE(Value(BY1428),value(CR1428))</f>
        <v/>
      </c>
      <c r="CT1428" s="421">
        <f>(IF(OR(MediaScorecard!BG1915="x", MediaScorecard!BH1915="x",MediaScorecard!BI1915="x",MediaScorecard!BJ1915="x",MediaScorecard!BK1915="x"),1, 2))</f>
        <v/>
      </c>
      <c r="CU1428" s="308" t="n"/>
      <c r="CV1428" s="308" t="n"/>
      <c r="CW1428" s="308" t="n"/>
      <c r="CX1428" s="309" t="n"/>
      <c r="CY1428" s="308" t="n"/>
      <c r="CZ1428" s="308" t="n"/>
      <c r="DA1428" s="308" t="n"/>
    </row>
    <row r="1429" ht="21" customHeight="1" s="590">
      <c r="A1429" s="421" t="n"/>
      <c r="B1429" s="270" t="n"/>
      <c r="C1429" s="266" t="n"/>
      <c r="D1429" s="267" t="inlineStr"/>
      <c r="E1429" s="267" t="inlineStr"/>
      <c r="F1429" s="268" t="inlineStr"/>
      <c r="G1429" s="421" t="n"/>
      <c r="H1429" s="269" t="n"/>
      <c r="I1429" s="421" t="n"/>
      <c r="J1429" s="421" t="n"/>
      <c r="K1429" s="421" t="n"/>
      <c r="L1429" s="421" t="n"/>
      <c r="M1429" s="421" t="n"/>
      <c r="N1429" s="421" t="n"/>
      <c r="O1429" s="421" t="n"/>
      <c r="P1429" s="421" t="n"/>
      <c r="Q1429" s="421" t="n"/>
      <c r="R1429" s="270" t="n"/>
      <c r="S1429" s="421" t="n"/>
      <c r="T1429" s="421" t="n"/>
      <c r="U1429" s="421" t="n"/>
      <c r="V1429" s="421" t="n"/>
      <c r="W1429" s="421" t="n"/>
      <c r="X1429" s="421" t="n"/>
      <c r="Y1429" s="421" t="n"/>
      <c r="Z1429" s="421" t="n"/>
      <c r="AA1429" s="421" t="n"/>
      <c r="AB1429" s="421" t="n"/>
      <c r="AC1429" s="421" t="n"/>
      <c r="AD1429" s="421" t="n"/>
      <c r="AE1429" s="421" t="n"/>
      <c r="AF1429" s="421" t="n"/>
      <c r="AG1429" s="421" t="n"/>
      <c r="AH1429" s="421" t="n"/>
      <c r="AI1429" s="421" t="n"/>
      <c r="AJ1429" s="297" t="n"/>
      <c r="AK1429" s="297" t="n"/>
      <c r="AL1429" s="284" t="n"/>
      <c r="AM1429" s="297" t="n"/>
      <c r="AN1429" s="285" t="n"/>
      <c r="AO1429" s="297" t="n"/>
      <c r="AP1429" s="297" t="n"/>
      <c r="AQ1429" s="297" t="n"/>
      <c r="AR1429" s="297" t="n"/>
      <c r="AS1429" s="297" t="n"/>
      <c r="AT1429" s="285" t="inlineStr">
        <is>
          <t>0</t>
        </is>
      </c>
      <c r="AU1429" s="297" t="inlineStr">
        <is>
          <t>0</t>
        </is>
      </c>
      <c r="AV1429" s="297" t="inlineStr">
        <is>
          <t>0</t>
        </is>
      </c>
      <c r="AW1429" s="297" t="inlineStr">
        <is>
          <t>0</t>
        </is>
      </c>
      <c r="AX1429" s="297" t="inlineStr">
        <is>
          <t>0</t>
        </is>
      </c>
      <c r="AY1429" s="286" t="inlineStr">
        <is>
          <t>0</t>
        </is>
      </c>
      <c r="AZ1429" s="286" t="inlineStr">
        <is>
          <t>0</t>
        </is>
      </c>
      <c r="BA1429" s="287" t="inlineStr">
        <is>
          <t>0</t>
        </is>
      </c>
      <c r="BB1429" s="286" t="inlineStr">
        <is>
          <t>0</t>
        </is>
      </c>
      <c r="BC1429" s="286" t="inlineStr">
        <is>
          <t>0</t>
        </is>
      </c>
      <c r="BD1429" s="286" t="inlineStr">
        <is>
          <t>0</t>
        </is>
      </c>
      <c r="BE1429" s="286" t="inlineStr">
        <is>
          <t>0</t>
        </is>
      </c>
      <c r="BF1429" s="286" t="inlineStr">
        <is>
          <t>0</t>
        </is>
      </c>
      <c r="BG1429" s="286" t="inlineStr">
        <is>
          <t>0</t>
        </is>
      </c>
      <c r="BH1429" s="297" t="inlineStr">
        <is>
          <t>0</t>
        </is>
      </c>
      <c r="BI1429" s="297" t="inlineStr">
        <is>
          <t>0</t>
        </is>
      </c>
      <c r="BJ1429" s="297" t="inlineStr">
        <is>
          <t>0</t>
        </is>
      </c>
      <c r="BK1429" s="297" t="inlineStr">
        <is>
          <t>0</t>
        </is>
      </c>
      <c r="BL1429" s="297" t="inlineStr">
        <is>
          <t>0</t>
        </is>
      </c>
      <c r="BM1429" s="297" t="inlineStr">
        <is>
          <t>0</t>
        </is>
      </c>
      <c r="BN1429" s="297" t="inlineStr">
        <is>
          <t>0</t>
        </is>
      </c>
      <c r="BO1429" s="285" t="inlineStr">
        <is>
          <t>0</t>
        </is>
      </c>
      <c r="BP1429" s="297" t="inlineStr">
        <is>
          <t>0</t>
        </is>
      </c>
      <c r="BQ1429" s="297" t="inlineStr">
        <is>
          <t>0</t>
        </is>
      </c>
      <c r="BR1429" s="297" t="inlineStr">
        <is>
          <t>0</t>
        </is>
      </c>
      <c r="BS1429" s="297" t="inlineStr">
        <is>
          <t>0</t>
        </is>
      </c>
      <c r="BT1429" s="297" t="inlineStr">
        <is>
          <t>0</t>
        </is>
      </c>
      <c r="BU1429" s="297" t="inlineStr">
        <is>
          <t>0</t>
        </is>
      </c>
      <c r="BV1429" s="297" t="inlineStr">
        <is>
          <t>0</t>
        </is>
      </c>
      <c r="BW1429" s="288" t="inlineStr">
        <is>
          <t>0</t>
        </is>
      </c>
      <c r="BX1429" s="276">
        <f>SUM(IF(COUNTIF(#REF!, "*1.*"), 2, 0), IF(COUNTIF(#REF!, "*2.*"), 2, 0), IF(COUNTIF(#REF!, "*3.*"), 2, 0), IF(COUNTIF(#REF!, "*4.*"), 2, 0), IF(COUNTIF(#REF!, "*5.*"), 2, 0), IF(COUNTIF(#REF!, "*6.*"), 2, 0))</f>
        <v/>
      </c>
      <c r="BY1429" s="277">
        <f t="array" ref="BY1429">SUM(VALUE(AT1429),VALUE(AU1429),VALUE(AV1429),VALUE(AW1429),VALUE(AX1429),VALUE(AY1429),VALUE(AZ1429),VALUE(BB1429),VALUE(BC1429),VALUE(BD1429),VALUE(BE1429),VALUE(BF1429),VALUE(BG1429),VALUE(BH1429),VALUE(BI1429),VALUE(BJ1429),VALUE(BK1429),VALUE(BL1429),VALUE(BM1429),VALUE(BN1429),VALUE(BO1429),VALUE(BP1429),VALUE(BQ1429),VALUE(BR1429),VALUE(BS1429),VALUE(BT1429),VALUE(BU1429),VALUE(BV1429),VALUE(BW1429))</f>
        <v/>
      </c>
      <c r="BZ1429" s="307" t="n"/>
      <c r="CA1429" s="307" t="n"/>
      <c r="CB1429" s="307" t="n"/>
      <c r="CC1429" s="307" t="n"/>
      <c r="CD1429" s="307" t="n"/>
      <c r="CE1429" s="307" t="n"/>
      <c r="CF1429" s="307" t="n"/>
      <c r="CG1429" s="307" t="n"/>
      <c r="CH1429" s="307" t="n"/>
      <c r="CI1429" s="307" t="n"/>
      <c r="CJ1429" s="307" t="n"/>
      <c r="CK1429" s="307" t="n"/>
      <c r="CL1429" s="307" t="n"/>
      <c r="CM1429" s="307" t="n"/>
      <c r="CN1429" s="307" t="n"/>
      <c r="CO1429" s="307" t="n"/>
      <c r="CP1429" s="307" t="n"/>
      <c r="CQ1429" s="307" t="n"/>
      <c r="CR1429" s="279" t="inlineStr"/>
      <c r="CS1429" s="280">
        <f>AVERAGE(Value(BY1429),value(CR1429))</f>
        <v/>
      </c>
      <c r="CT1429" s="421">
        <f>(IF(OR(MediaScorecard!BG1916="x", MediaScorecard!BH1916="x",MediaScorecard!BI1916="x",MediaScorecard!BJ1916="x",MediaScorecard!BK1916="x"),1, 2))</f>
        <v/>
      </c>
      <c r="CU1429" s="308" t="n"/>
      <c r="CV1429" s="308" t="n"/>
      <c r="CW1429" s="308" t="n"/>
      <c r="CX1429" s="309" t="n"/>
      <c r="CY1429" s="308" t="n"/>
      <c r="CZ1429" s="308" t="n"/>
      <c r="DA1429" s="308" t="n"/>
    </row>
    <row r="1430" ht="21" customHeight="1" s="590">
      <c r="A1430" s="421" t="n"/>
      <c r="B1430" s="270" t="n"/>
      <c r="C1430" s="266" t="n"/>
      <c r="D1430" s="267" t="inlineStr"/>
      <c r="E1430" s="267" t="inlineStr"/>
      <c r="F1430" s="268" t="inlineStr"/>
      <c r="G1430" s="421" t="n"/>
      <c r="H1430" s="269" t="n"/>
      <c r="I1430" s="421" t="n"/>
      <c r="J1430" s="421" t="n"/>
      <c r="K1430" s="421" t="n"/>
      <c r="L1430" s="421" t="n"/>
      <c r="M1430" s="421" t="n"/>
      <c r="N1430" s="421" t="n"/>
      <c r="O1430" s="421" t="n"/>
      <c r="P1430" s="421" t="n"/>
      <c r="Q1430" s="421" t="n"/>
      <c r="R1430" s="270" t="n"/>
      <c r="S1430" s="421" t="n"/>
      <c r="T1430" s="421" t="n"/>
      <c r="U1430" s="421" t="n"/>
      <c r="V1430" s="421" t="n"/>
      <c r="W1430" s="421" t="n"/>
      <c r="X1430" s="421" t="n"/>
      <c r="Y1430" s="421" t="n"/>
      <c r="Z1430" s="421" t="n"/>
      <c r="AA1430" s="421" t="n"/>
      <c r="AB1430" s="421" t="n"/>
      <c r="AC1430" s="421" t="n"/>
      <c r="AD1430" s="421" t="n"/>
      <c r="AE1430" s="421" t="n"/>
      <c r="AF1430" s="421" t="n"/>
      <c r="AG1430" s="421" t="n"/>
      <c r="AH1430" s="421" t="n"/>
      <c r="AI1430" s="421" t="n"/>
      <c r="AJ1430" s="297" t="n"/>
      <c r="AK1430" s="297" t="n"/>
      <c r="AL1430" s="284" t="n"/>
      <c r="AM1430" s="297" t="n"/>
      <c r="AN1430" s="285" t="n"/>
      <c r="AO1430" s="297" t="n"/>
      <c r="AP1430" s="297" t="n"/>
      <c r="AQ1430" s="297" t="n"/>
      <c r="AR1430" s="297" t="n"/>
      <c r="AS1430" s="297" t="n"/>
      <c r="AT1430" s="285" t="inlineStr">
        <is>
          <t>0</t>
        </is>
      </c>
      <c r="AU1430" s="297" t="inlineStr">
        <is>
          <t>0</t>
        </is>
      </c>
      <c r="AV1430" s="297" t="inlineStr">
        <is>
          <t>0</t>
        </is>
      </c>
      <c r="AW1430" s="297" t="inlineStr">
        <is>
          <t>0</t>
        </is>
      </c>
      <c r="AX1430" s="297" t="inlineStr">
        <is>
          <t>0</t>
        </is>
      </c>
      <c r="AY1430" s="286" t="inlineStr">
        <is>
          <t>0</t>
        </is>
      </c>
      <c r="AZ1430" s="286" t="inlineStr">
        <is>
          <t>0</t>
        </is>
      </c>
      <c r="BA1430" s="287" t="inlineStr">
        <is>
          <t>0</t>
        </is>
      </c>
      <c r="BB1430" s="286" t="inlineStr">
        <is>
          <t>0</t>
        </is>
      </c>
      <c r="BC1430" s="286" t="inlineStr">
        <is>
          <t>0</t>
        </is>
      </c>
      <c r="BD1430" s="286" t="inlineStr">
        <is>
          <t>0</t>
        </is>
      </c>
      <c r="BE1430" s="286" t="inlineStr">
        <is>
          <t>0</t>
        </is>
      </c>
      <c r="BF1430" s="286" t="inlineStr">
        <is>
          <t>0</t>
        </is>
      </c>
      <c r="BG1430" s="286" t="inlineStr">
        <is>
          <t>0</t>
        </is>
      </c>
      <c r="BH1430" s="297" t="inlineStr">
        <is>
          <t>0</t>
        </is>
      </c>
      <c r="BI1430" s="297" t="inlineStr">
        <is>
          <t>0</t>
        </is>
      </c>
      <c r="BJ1430" s="297" t="inlineStr">
        <is>
          <t>0</t>
        </is>
      </c>
      <c r="BK1430" s="297" t="inlineStr">
        <is>
          <t>0</t>
        </is>
      </c>
      <c r="BL1430" s="297" t="inlineStr">
        <is>
          <t>0</t>
        </is>
      </c>
      <c r="BM1430" s="297" t="inlineStr">
        <is>
          <t>0</t>
        </is>
      </c>
      <c r="BN1430" s="297" t="inlineStr">
        <is>
          <t>0</t>
        </is>
      </c>
      <c r="BO1430" s="285" t="inlineStr">
        <is>
          <t>0</t>
        </is>
      </c>
      <c r="BP1430" s="297" t="inlineStr">
        <is>
          <t>0</t>
        </is>
      </c>
      <c r="BQ1430" s="297" t="inlineStr">
        <is>
          <t>0</t>
        </is>
      </c>
      <c r="BR1430" s="297" t="inlineStr">
        <is>
          <t>0</t>
        </is>
      </c>
      <c r="BS1430" s="297" t="inlineStr">
        <is>
          <t>0</t>
        </is>
      </c>
      <c r="BT1430" s="297" t="inlineStr">
        <is>
          <t>0</t>
        </is>
      </c>
      <c r="BU1430" s="297" t="inlineStr">
        <is>
          <t>0</t>
        </is>
      </c>
      <c r="BV1430" s="297" t="inlineStr">
        <is>
          <t>0</t>
        </is>
      </c>
      <c r="BW1430" s="288" t="inlineStr">
        <is>
          <t>0</t>
        </is>
      </c>
      <c r="BX1430" s="276">
        <f>SUM(IF(COUNTIF(#REF!, "*1.*"), 2, 0), IF(COUNTIF(#REF!, "*2.*"), 2, 0), IF(COUNTIF(#REF!, "*3.*"), 2, 0), IF(COUNTIF(#REF!, "*4.*"), 2, 0), IF(COUNTIF(#REF!, "*5.*"), 2, 0), IF(COUNTIF(#REF!, "*6.*"), 2, 0))</f>
        <v/>
      </c>
      <c r="BY1430" s="277">
        <f t="array" ref="BY1430">SUM(VALUE(AT1430),VALUE(AU1430),VALUE(AV1430),VALUE(AW1430),VALUE(AX1430),VALUE(AY1430),VALUE(AZ1430),VALUE(BB1430),VALUE(BC1430),VALUE(BD1430),VALUE(BE1430),VALUE(BF1430),VALUE(BG1430),VALUE(BH1430),VALUE(BI1430),VALUE(BJ1430),VALUE(BK1430),VALUE(BL1430),VALUE(BM1430),VALUE(BN1430),VALUE(BO1430),VALUE(BP1430),VALUE(BQ1430),VALUE(BR1430),VALUE(BS1430),VALUE(BT1430),VALUE(BU1430),VALUE(BV1430),VALUE(BW1430))</f>
        <v/>
      </c>
      <c r="BZ1430" s="307" t="n"/>
      <c r="CA1430" s="307" t="n"/>
      <c r="CB1430" s="307" t="n"/>
      <c r="CC1430" s="307" t="n"/>
      <c r="CD1430" s="307" t="n"/>
      <c r="CE1430" s="307" t="n"/>
      <c r="CF1430" s="307" t="n"/>
      <c r="CG1430" s="307" t="n"/>
      <c r="CH1430" s="307" t="n"/>
      <c r="CI1430" s="307" t="n"/>
      <c r="CJ1430" s="307" t="n"/>
      <c r="CK1430" s="307" t="n"/>
      <c r="CL1430" s="307" t="n"/>
      <c r="CM1430" s="307" t="n"/>
      <c r="CN1430" s="307" t="n"/>
      <c r="CO1430" s="307" t="n"/>
      <c r="CP1430" s="307" t="n"/>
      <c r="CQ1430" s="307" t="n"/>
      <c r="CR1430" s="279" t="inlineStr"/>
      <c r="CS1430" s="280">
        <f>AVERAGE(Value(BY1430),value(CR1430))</f>
        <v/>
      </c>
      <c r="CT1430" s="421">
        <f>(IF(OR(MediaScorecard!BG1917="x", MediaScorecard!BH1917="x",MediaScorecard!BI1917="x",MediaScorecard!BJ1917="x",MediaScorecard!BK1917="x"),1, 2))</f>
        <v/>
      </c>
      <c r="CU1430" s="308" t="n"/>
      <c r="CV1430" s="308" t="n"/>
      <c r="CW1430" s="308" t="n"/>
      <c r="CX1430" s="309" t="n"/>
      <c r="CY1430" s="308" t="n"/>
      <c r="CZ1430" s="308" t="n"/>
      <c r="DA1430" s="308" t="n"/>
    </row>
    <row r="1431" ht="21" customHeight="1" s="590">
      <c r="A1431" s="421" t="n"/>
      <c r="B1431" s="270" t="n"/>
      <c r="C1431" s="266" t="n"/>
      <c r="D1431" s="267" t="inlineStr"/>
      <c r="E1431" s="267" t="inlineStr"/>
      <c r="F1431" s="268" t="inlineStr"/>
      <c r="G1431" s="421" t="n"/>
      <c r="H1431" s="269" t="n"/>
      <c r="I1431" s="421" t="n"/>
      <c r="J1431" s="421" t="n"/>
      <c r="K1431" s="421" t="n"/>
      <c r="L1431" s="421" t="n"/>
      <c r="M1431" s="421" t="n"/>
      <c r="N1431" s="421" t="n"/>
      <c r="O1431" s="421" t="n"/>
      <c r="P1431" s="421" t="n"/>
      <c r="Q1431" s="421" t="n"/>
      <c r="R1431" s="270" t="n"/>
      <c r="S1431" s="421" t="n"/>
      <c r="T1431" s="421" t="n"/>
      <c r="U1431" s="421" t="n"/>
      <c r="V1431" s="421" t="n"/>
      <c r="W1431" s="421" t="n"/>
      <c r="X1431" s="421" t="n"/>
      <c r="Y1431" s="421" t="n"/>
      <c r="Z1431" s="421" t="n"/>
      <c r="AA1431" s="421" t="n"/>
      <c r="AB1431" s="421" t="n"/>
      <c r="AC1431" s="421" t="n"/>
      <c r="AD1431" s="421" t="n"/>
      <c r="AE1431" s="421" t="n"/>
      <c r="AF1431" s="421" t="n"/>
      <c r="AG1431" s="421" t="n"/>
      <c r="AH1431" s="421" t="n"/>
      <c r="AI1431" s="421" t="n"/>
      <c r="AJ1431" s="297" t="n"/>
      <c r="AK1431" s="297" t="n"/>
      <c r="AL1431" s="284" t="n"/>
      <c r="AM1431" s="297" t="n"/>
      <c r="AN1431" s="285" t="n"/>
      <c r="AO1431" s="297" t="n"/>
      <c r="AP1431" s="297" t="n"/>
      <c r="AQ1431" s="297" t="n"/>
      <c r="AR1431" s="297" t="n"/>
      <c r="AS1431" s="297" t="n"/>
      <c r="AT1431" s="285" t="inlineStr">
        <is>
          <t>0</t>
        </is>
      </c>
      <c r="AU1431" s="297" t="inlineStr">
        <is>
          <t>0</t>
        </is>
      </c>
      <c r="AV1431" s="297" t="inlineStr">
        <is>
          <t>0</t>
        </is>
      </c>
      <c r="AW1431" s="297" t="inlineStr">
        <is>
          <t>0</t>
        </is>
      </c>
      <c r="AX1431" s="297" t="inlineStr">
        <is>
          <t>0</t>
        </is>
      </c>
      <c r="AY1431" s="286" t="inlineStr">
        <is>
          <t>0</t>
        </is>
      </c>
      <c r="AZ1431" s="286" t="inlineStr">
        <is>
          <t>0</t>
        </is>
      </c>
      <c r="BA1431" s="287" t="inlineStr">
        <is>
          <t>0</t>
        </is>
      </c>
      <c r="BB1431" s="286" t="inlineStr">
        <is>
          <t>0</t>
        </is>
      </c>
      <c r="BC1431" s="286" t="inlineStr">
        <is>
          <t>0</t>
        </is>
      </c>
      <c r="BD1431" s="286" t="inlineStr">
        <is>
          <t>0</t>
        </is>
      </c>
      <c r="BE1431" s="286" t="inlineStr">
        <is>
          <t>0</t>
        </is>
      </c>
      <c r="BF1431" s="286" t="inlineStr">
        <is>
          <t>0</t>
        </is>
      </c>
      <c r="BG1431" s="286" t="inlineStr">
        <is>
          <t>0</t>
        </is>
      </c>
      <c r="BH1431" s="297" t="inlineStr">
        <is>
          <t>0</t>
        </is>
      </c>
      <c r="BI1431" s="297" t="inlineStr">
        <is>
          <t>0</t>
        </is>
      </c>
      <c r="BJ1431" s="297" t="inlineStr">
        <is>
          <t>0</t>
        </is>
      </c>
      <c r="BK1431" s="297" t="inlineStr">
        <is>
          <t>0</t>
        </is>
      </c>
      <c r="BL1431" s="297" t="inlineStr">
        <is>
          <t>0</t>
        </is>
      </c>
      <c r="BM1431" s="297" t="inlineStr">
        <is>
          <t>0</t>
        </is>
      </c>
      <c r="BN1431" s="297" t="inlineStr">
        <is>
          <t>0</t>
        </is>
      </c>
      <c r="BO1431" s="285" t="inlineStr">
        <is>
          <t>0</t>
        </is>
      </c>
      <c r="BP1431" s="297" t="inlineStr">
        <is>
          <t>0</t>
        </is>
      </c>
      <c r="BQ1431" s="297" t="inlineStr">
        <is>
          <t>0</t>
        </is>
      </c>
      <c r="BR1431" s="297" t="inlineStr">
        <is>
          <t>0</t>
        </is>
      </c>
      <c r="BS1431" s="297" t="inlineStr">
        <is>
          <t>0</t>
        </is>
      </c>
      <c r="BT1431" s="297" t="inlineStr">
        <is>
          <t>0</t>
        </is>
      </c>
      <c r="BU1431" s="297" t="inlineStr">
        <is>
          <t>0</t>
        </is>
      </c>
      <c r="BV1431" s="297" t="inlineStr">
        <is>
          <t>0</t>
        </is>
      </c>
      <c r="BW1431" s="288" t="inlineStr">
        <is>
          <t>0</t>
        </is>
      </c>
      <c r="BX1431" s="276">
        <f>SUM(IF(COUNTIF(#REF!, "*1.*"), 2, 0), IF(COUNTIF(#REF!, "*2.*"), 2, 0), IF(COUNTIF(#REF!, "*3.*"), 2, 0), IF(COUNTIF(#REF!, "*4.*"), 2, 0), IF(COUNTIF(#REF!, "*5.*"), 2, 0), IF(COUNTIF(#REF!, "*6.*"), 2, 0))</f>
        <v/>
      </c>
      <c r="BY1431" s="277">
        <f t="array" ref="BY1431">SUM(VALUE(AT1431),VALUE(AU1431),VALUE(AV1431),VALUE(AW1431),VALUE(AX1431),VALUE(AY1431),VALUE(AZ1431),VALUE(BB1431),VALUE(BC1431),VALUE(BD1431),VALUE(BE1431),VALUE(BF1431),VALUE(BG1431),VALUE(BH1431),VALUE(BI1431),VALUE(BJ1431),VALUE(BK1431),VALUE(BL1431),VALUE(BM1431),VALUE(BN1431),VALUE(BO1431),VALUE(BP1431),VALUE(BQ1431),VALUE(BR1431),VALUE(BS1431),VALUE(BT1431),VALUE(BU1431),VALUE(BV1431),VALUE(BW1431))</f>
        <v/>
      </c>
      <c r="BZ1431" s="307" t="n"/>
      <c r="CA1431" s="307" t="n"/>
      <c r="CB1431" s="307" t="n"/>
      <c r="CC1431" s="307" t="n"/>
      <c r="CD1431" s="307" t="n"/>
      <c r="CE1431" s="307" t="n"/>
      <c r="CF1431" s="307" t="n"/>
      <c r="CG1431" s="307" t="n"/>
      <c r="CH1431" s="307" t="n"/>
      <c r="CI1431" s="307" t="n"/>
      <c r="CJ1431" s="307" t="n"/>
      <c r="CK1431" s="307" t="n"/>
      <c r="CL1431" s="307" t="n"/>
      <c r="CM1431" s="307" t="n"/>
      <c r="CN1431" s="307" t="n"/>
      <c r="CO1431" s="307" t="n"/>
      <c r="CP1431" s="307" t="n"/>
      <c r="CQ1431" s="307" t="n"/>
      <c r="CR1431" s="279" t="inlineStr"/>
      <c r="CS1431" s="280">
        <f>AVERAGE(Value(BY1431),value(CR1431))</f>
        <v/>
      </c>
      <c r="CT1431" s="421">
        <f>(IF(OR(MediaScorecard!BG1918="x", MediaScorecard!BH1918="x",MediaScorecard!BI1918="x",MediaScorecard!BJ1918="x",MediaScorecard!BK1918="x"),1, 2))</f>
        <v/>
      </c>
      <c r="CU1431" s="308" t="n"/>
      <c r="CV1431" s="308" t="n"/>
      <c r="CW1431" s="308" t="n"/>
      <c r="CX1431" s="309" t="n"/>
      <c r="CY1431" s="308" t="n"/>
      <c r="CZ1431" s="308" t="n"/>
      <c r="DA1431" s="308" t="n"/>
    </row>
    <row r="1432" ht="21" customHeight="1" s="590">
      <c r="A1432" s="421" t="n"/>
      <c r="B1432" s="270" t="n"/>
      <c r="C1432" s="266" t="n"/>
      <c r="D1432" s="267" t="inlineStr"/>
      <c r="E1432" s="267" t="inlineStr"/>
      <c r="F1432" s="268" t="inlineStr"/>
      <c r="G1432" s="421" t="n"/>
      <c r="H1432" s="269" t="n"/>
      <c r="I1432" s="421" t="n"/>
      <c r="J1432" s="421" t="n"/>
      <c r="K1432" s="421" t="n"/>
      <c r="L1432" s="421" t="n"/>
      <c r="M1432" s="421" t="n"/>
      <c r="N1432" s="421" t="n"/>
      <c r="O1432" s="421" t="n"/>
      <c r="P1432" s="421" t="n"/>
      <c r="Q1432" s="421" t="n"/>
      <c r="R1432" s="270" t="n"/>
      <c r="S1432" s="421" t="n"/>
      <c r="T1432" s="421" t="n"/>
      <c r="U1432" s="421" t="n"/>
      <c r="V1432" s="421" t="n"/>
      <c r="W1432" s="421" t="n"/>
      <c r="X1432" s="421" t="n"/>
      <c r="Y1432" s="421" t="n"/>
      <c r="Z1432" s="421" t="n"/>
      <c r="AA1432" s="421" t="n"/>
      <c r="AB1432" s="421" t="n"/>
      <c r="AC1432" s="421" t="n"/>
      <c r="AD1432" s="421" t="n"/>
      <c r="AE1432" s="421" t="n"/>
      <c r="AF1432" s="421" t="n"/>
      <c r="AG1432" s="421" t="n"/>
      <c r="AH1432" s="421" t="n"/>
      <c r="AI1432" s="421" t="n"/>
      <c r="AJ1432" s="297" t="n"/>
      <c r="AK1432" s="297" t="n"/>
      <c r="AL1432" s="284" t="n"/>
      <c r="AM1432" s="297" t="n"/>
      <c r="AN1432" s="285" t="n"/>
      <c r="AO1432" s="297" t="n"/>
      <c r="AP1432" s="297" t="n"/>
      <c r="AQ1432" s="297" t="n"/>
      <c r="AR1432" s="297" t="n"/>
      <c r="AS1432" s="297" t="n"/>
      <c r="AT1432" s="285" t="inlineStr">
        <is>
          <t>0</t>
        </is>
      </c>
      <c r="AU1432" s="297" t="inlineStr">
        <is>
          <t>0</t>
        </is>
      </c>
      <c r="AV1432" s="297" t="inlineStr">
        <is>
          <t>0</t>
        </is>
      </c>
      <c r="AW1432" s="297" t="inlineStr">
        <is>
          <t>0</t>
        </is>
      </c>
      <c r="AX1432" s="297" t="inlineStr">
        <is>
          <t>0</t>
        </is>
      </c>
      <c r="AY1432" s="286" t="inlineStr">
        <is>
          <t>0</t>
        </is>
      </c>
      <c r="AZ1432" s="286" t="inlineStr">
        <is>
          <t>0</t>
        </is>
      </c>
      <c r="BA1432" s="287" t="inlineStr">
        <is>
          <t>0</t>
        </is>
      </c>
      <c r="BB1432" s="286" t="inlineStr">
        <is>
          <t>0</t>
        </is>
      </c>
      <c r="BC1432" s="286" t="inlineStr">
        <is>
          <t>0</t>
        </is>
      </c>
      <c r="BD1432" s="286" t="inlineStr">
        <is>
          <t>0</t>
        </is>
      </c>
      <c r="BE1432" s="286" t="inlineStr">
        <is>
          <t>0</t>
        </is>
      </c>
      <c r="BF1432" s="286" t="inlineStr">
        <is>
          <t>0</t>
        </is>
      </c>
      <c r="BG1432" s="286" t="inlineStr">
        <is>
          <t>0</t>
        </is>
      </c>
      <c r="BH1432" s="297" t="inlineStr">
        <is>
          <t>0</t>
        </is>
      </c>
      <c r="BI1432" s="297" t="inlineStr">
        <is>
          <t>0</t>
        </is>
      </c>
      <c r="BJ1432" s="297" t="inlineStr">
        <is>
          <t>0</t>
        </is>
      </c>
      <c r="BK1432" s="297" t="inlineStr">
        <is>
          <t>0</t>
        </is>
      </c>
      <c r="BL1432" s="297" t="inlineStr">
        <is>
          <t>0</t>
        </is>
      </c>
      <c r="BM1432" s="297" t="inlineStr">
        <is>
          <t>0</t>
        </is>
      </c>
      <c r="BN1432" s="297" t="inlineStr">
        <is>
          <t>0</t>
        </is>
      </c>
      <c r="BO1432" s="285" t="inlineStr">
        <is>
          <t>0</t>
        </is>
      </c>
      <c r="BP1432" s="297" t="inlineStr">
        <is>
          <t>0</t>
        </is>
      </c>
      <c r="BQ1432" s="297" t="inlineStr">
        <is>
          <t>0</t>
        </is>
      </c>
      <c r="BR1432" s="297" t="inlineStr">
        <is>
          <t>0</t>
        </is>
      </c>
      <c r="BS1432" s="297" t="inlineStr">
        <is>
          <t>0</t>
        </is>
      </c>
      <c r="BT1432" s="297" t="inlineStr">
        <is>
          <t>0</t>
        </is>
      </c>
      <c r="BU1432" s="297" t="inlineStr">
        <is>
          <t>0</t>
        </is>
      </c>
      <c r="BV1432" s="297" t="inlineStr">
        <is>
          <t>0</t>
        </is>
      </c>
      <c r="BW1432" s="288" t="inlineStr">
        <is>
          <t>0</t>
        </is>
      </c>
      <c r="BX1432" s="276">
        <f>SUM(IF(COUNTIF(#REF!, "*1.*"), 2, 0), IF(COUNTIF(#REF!, "*2.*"), 2, 0), IF(COUNTIF(#REF!, "*3.*"), 2, 0), IF(COUNTIF(#REF!, "*4.*"), 2, 0), IF(COUNTIF(#REF!, "*5.*"), 2, 0), IF(COUNTIF(#REF!, "*6.*"), 2, 0))</f>
        <v/>
      </c>
      <c r="BY1432" s="277">
        <f t="array" ref="BY1432">SUM(VALUE(AT1432),VALUE(AU1432),VALUE(AV1432),VALUE(AW1432),VALUE(AX1432),VALUE(AY1432),VALUE(AZ1432),VALUE(BB1432),VALUE(BC1432),VALUE(BD1432),VALUE(BE1432),VALUE(BF1432),VALUE(BG1432),VALUE(BH1432),VALUE(BI1432),VALUE(BJ1432),VALUE(BK1432),VALUE(BL1432),VALUE(BM1432),VALUE(BN1432),VALUE(BO1432),VALUE(BP1432),VALUE(BQ1432),VALUE(BR1432),VALUE(BS1432),VALUE(BT1432),VALUE(BU1432),VALUE(BV1432),VALUE(BW1432))</f>
        <v/>
      </c>
      <c r="BZ1432" s="307" t="n"/>
      <c r="CA1432" s="307" t="n"/>
      <c r="CB1432" s="307" t="n"/>
      <c r="CC1432" s="307" t="n"/>
      <c r="CD1432" s="307" t="n"/>
      <c r="CE1432" s="307" t="n"/>
      <c r="CF1432" s="307" t="n"/>
      <c r="CG1432" s="307" t="n"/>
      <c r="CH1432" s="307" t="n"/>
      <c r="CI1432" s="307" t="n"/>
      <c r="CJ1432" s="307" t="n"/>
      <c r="CK1432" s="307" t="n"/>
      <c r="CL1432" s="307" t="n"/>
      <c r="CM1432" s="307" t="n"/>
      <c r="CN1432" s="307" t="n"/>
      <c r="CO1432" s="307" t="n"/>
      <c r="CP1432" s="307" t="n"/>
      <c r="CQ1432" s="307" t="n"/>
      <c r="CR1432" s="279" t="inlineStr"/>
      <c r="CS1432" s="280">
        <f>AVERAGE(Value(BY1432),value(CR1432))</f>
        <v/>
      </c>
      <c r="CT1432" s="421">
        <f>(IF(OR(MediaScorecard!BG1919="x", MediaScorecard!BH1919="x",MediaScorecard!BI1919="x",MediaScorecard!BJ1919="x",MediaScorecard!BK1919="x"),1, 2))</f>
        <v/>
      </c>
      <c r="CU1432" s="308" t="n"/>
      <c r="CV1432" s="308" t="n"/>
      <c r="CW1432" s="308" t="n"/>
      <c r="CX1432" s="309" t="n"/>
      <c r="CY1432" s="308" t="n"/>
      <c r="CZ1432" s="308" t="n"/>
      <c r="DA1432" s="308" t="n"/>
    </row>
    <row r="1433" ht="21" customHeight="1" s="590">
      <c r="A1433" s="421" t="n"/>
      <c r="B1433" s="270" t="n"/>
      <c r="C1433" s="266" t="n"/>
      <c r="D1433" s="267" t="inlineStr"/>
      <c r="E1433" s="267" t="inlineStr"/>
      <c r="F1433" s="268" t="inlineStr"/>
      <c r="G1433" s="421" t="n"/>
      <c r="H1433" s="269" t="n"/>
      <c r="I1433" s="421" t="n"/>
      <c r="J1433" s="421" t="n"/>
      <c r="K1433" s="421" t="n"/>
      <c r="L1433" s="421" t="n"/>
      <c r="M1433" s="421" t="n"/>
      <c r="N1433" s="421" t="n"/>
      <c r="O1433" s="421" t="n"/>
      <c r="P1433" s="421" t="n"/>
      <c r="Q1433" s="421" t="n"/>
      <c r="R1433" s="270" t="n"/>
      <c r="S1433" s="421" t="n"/>
      <c r="T1433" s="421" t="n"/>
      <c r="U1433" s="421" t="n"/>
      <c r="V1433" s="421" t="n"/>
      <c r="W1433" s="421" t="n"/>
      <c r="X1433" s="421" t="n"/>
      <c r="Y1433" s="421" t="n"/>
      <c r="Z1433" s="421" t="n"/>
      <c r="AA1433" s="421" t="n"/>
      <c r="AB1433" s="421" t="n"/>
      <c r="AC1433" s="421" t="n"/>
      <c r="AD1433" s="421" t="n"/>
      <c r="AE1433" s="421" t="n"/>
      <c r="AF1433" s="421" t="n"/>
      <c r="AG1433" s="421" t="n"/>
      <c r="AH1433" s="421" t="n"/>
      <c r="AI1433" s="421" t="n"/>
      <c r="AJ1433" s="297" t="n"/>
      <c r="AK1433" s="297" t="n"/>
      <c r="AL1433" s="284" t="n"/>
      <c r="AM1433" s="297" t="n"/>
      <c r="AN1433" s="285" t="n"/>
      <c r="AO1433" s="297" t="n"/>
      <c r="AP1433" s="297" t="n"/>
      <c r="AQ1433" s="297" t="n"/>
      <c r="AR1433" s="297" t="n"/>
      <c r="AS1433" s="297" t="n"/>
      <c r="AT1433" s="285" t="inlineStr">
        <is>
          <t>0</t>
        </is>
      </c>
      <c r="AU1433" s="297" t="inlineStr">
        <is>
          <t>0</t>
        </is>
      </c>
      <c r="AV1433" s="297" t="inlineStr">
        <is>
          <t>0</t>
        </is>
      </c>
      <c r="AW1433" s="297" t="inlineStr">
        <is>
          <t>0</t>
        </is>
      </c>
      <c r="AX1433" s="297" t="inlineStr">
        <is>
          <t>0</t>
        </is>
      </c>
      <c r="AY1433" s="286" t="inlineStr">
        <is>
          <t>0</t>
        </is>
      </c>
      <c r="AZ1433" s="286" t="inlineStr">
        <is>
          <t>0</t>
        </is>
      </c>
      <c r="BA1433" s="287" t="inlineStr">
        <is>
          <t>0</t>
        </is>
      </c>
      <c r="BB1433" s="286" t="inlineStr">
        <is>
          <t>0</t>
        </is>
      </c>
      <c r="BC1433" s="286" t="inlineStr">
        <is>
          <t>0</t>
        </is>
      </c>
      <c r="BD1433" s="286" t="inlineStr">
        <is>
          <t>0</t>
        </is>
      </c>
      <c r="BE1433" s="286" t="inlineStr">
        <is>
          <t>0</t>
        </is>
      </c>
      <c r="BF1433" s="286" t="inlineStr">
        <is>
          <t>0</t>
        </is>
      </c>
      <c r="BG1433" s="286" t="inlineStr">
        <is>
          <t>0</t>
        </is>
      </c>
      <c r="BH1433" s="297" t="inlineStr">
        <is>
          <t>0</t>
        </is>
      </c>
      <c r="BI1433" s="297" t="inlineStr">
        <is>
          <t>0</t>
        </is>
      </c>
      <c r="BJ1433" s="297" t="inlineStr">
        <is>
          <t>0</t>
        </is>
      </c>
      <c r="BK1433" s="297" t="inlineStr">
        <is>
          <t>0</t>
        </is>
      </c>
      <c r="BL1433" s="297" t="inlineStr">
        <is>
          <t>0</t>
        </is>
      </c>
      <c r="BM1433" s="297" t="inlineStr">
        <is>
          <t>0</t>
        </is>
      </c>
      <c r="BN1433" s="297" t="inlineStr">
        <is>
          <t>0</t>
        </is>
      </c>
      <c r="BO1433" s="285" t="inlineStr">
        <is>
          <t>0</t>
        </is>
      </c>
      <c r="BP1433" s="297" t="inlineStr">
        <is>
          <t>0</t>
        </is>
      </c>
      <c r="BQ1433" s="297" t="inlineStr">
        <is>
          <t>0</t>
        </is>
      </c>
      <c r="BR1433" s="297" t="inlineStr">
        <is>
          <t>0</t>
        </is>
      </c>
      <c r="BS1433" s="297" t="inlineStr">
        <is>
          <t>0</t>
        </is>
      </c>
      <c r="BT1433" s="297" t="inlineStr">
        <is>
          <t>0</t>
        </is>
      </c>
      <c r="BU1433" s="297" t="inlineStr">
        <is>
          <t>0</t>
        </is>
      </c>
      <c r="BV1433" s="297" t="inlineStr">
        <is>
          <t>0</t>
        </is>
      </c>
      <c r="BW1433" s="288" t="inlineStr">
        <is>
          <t>0</t>
        </is>
      </c>
      <c r="BX1433" s="276">
        <f>SUM(IF(COUNTIF(#REF!, "*1.*"), 2, 0), IF(COUNTIF(#REF!, "*2.*"), 2, 0), IF(COUNTIF(#REF!, "*3.*"), 2, 0), IF(COUNTIF(#REF!, "*4.*"), 2, 0), IF(COUNTIF(#REF!, "*5.*"), 2, 0), IF(COUNTIF(#REF!, "*6.*"), 2, 0))</f>
        <v/>
      </c>
      <c r="BY1433" s="277">
        <f t="array" ref="BY1433">SUM(VALUE(AT1433),VALUE(AU1433),VALUE(AV1433),VALUE(AW1433),VALUE(AX1433),VALUE(AY1433),VALUE(AZ1433),VALUE(BB1433),VALUE(BC1433),VALUE(BD1433),VALUE(BE1433),VALUE(BF1433),VALUE(BG1433),VALUE(BH1433),VALUE(BI1433),VALUE(BJ1433),VALUE(BK1433),VALUE(BL1433),VALUE(BM1433),VALUE(BN1433),VALUE(BO1433),VALUE(BP1433),VALUE(BQ1433),VALUE(BR1433),VALUE(BS1433),VALUE(BT1433),VALUE(BU1433),VALUE(BV1433),VALUE(BW1433))</f>
        <v/>
      </c>
      <c r="BZ1433" s="307" t="n"/>
      <c r="CA1433" s="307" t="n"/>
      <c r="CB1433" s="307" t="n"/>
      <c r="CC1433" s="307" t="n"/>
      <c r="CD1433" s="307" t="n"/>
      <c r="CE1433" s="307" t="n"/>
      <c r="CF1433" s="307" t="n"/>
      <c r="CG1433" s="307" t="n"/>
      <c r="CH1433" s="307" t="n"/>
      <c r="CI1433" s="307" t="n"/>
      <c r="CJ1433" s="307" t="n"/>
      <c r="CK1433" s="307" t="n"/>
      <c r="CL1433" s="307" t="n"/>
      <c r="CM1433" s="307" t="n"/>
      <c r="CN1433" s="307" t="n"/>
      <c r="CO1433" s="307" t="n"/>
      <c r="CP1433" s="307" t="n"/>
      <c r="CQ1433" s="307" t="n"/>
      <c r="CR1433" s="279" t="inlineStr"/>
      <c r="CS1433" s="280">
        <f>AVERAGE(Value(BY1433),value(CR1433))</f>
        <v/>
      </c>
      <c r="CT1433" s="421">
        <f>(IF(OR(MediaScorecard!BG1920="x", MediaScorecard!BH1920="x",MediaScorecard!BI1920="x",MediaScorecard!BJ1920="x",MediaScorecard!BK1920="x"),1, 2))</f>
        <v/>
      </c>
      <c r="CU1433" s="308" t="n"/>
      <c r="CV1433" s="308" t="n"/>
      <c r="CW1433" s="308" t="n"/>
      <c r="CX1433" s="309" t="n"/>
      <c r="CY1433" s="308" t="n"/>
      <c r="CZ1433" s="308" t="n"/>
      <c r="DA1433" s="308" t="n"/>
    </row>
    <row r="1434" ht="21" customHeight="1" s="590">
      <c r="A1434" s="421" t="n"/>
      <c r="B1434" s="270" t="n"/>
      <c r="C1434" s="266" t="n"/>
      <c r="D1434" s="267" t="inlineStr"/>
      <c r="E1434" s="267" t="inlineStr"/>
      <c r="F1434" s="268" t="inlineStr"/>
      <c r="G1434" s="421" t="n"/>
      <c r="H1434" s="269" t="n"/>
      <c r="I1434" s="421" t="n"/>
      <c r="J1434" s="421" t="n"/>
      <c r="K1434" s="421" t="n"/>
      <c r="L1434" s="421" t="n"/>
      <c r="M1434" s="421" t="n"/>
      <c r="N1434" s="421" t="n"/>
      <c r="O1434" s="421" t="n"/>
      <c r="P1434" s="421" t="n"/>
      <c r="Q1434" s="421" t="n"/>
      <c r="R1434" s="270" t="n"/>
      <c r="S1434" s="421" t="n"/>
      <c r="T1434" s="421" t="n"/>
      <c r="U1434" s="421" t="n"/>
      <c r="V1434" s="421" t="n"/>
      <c r="W1434" s="421" t="n"/>
      <c r="X1434" s="421" t="n"/>
      <c r="Y1434" s="421" t="n"/>
      <c r="Z1434" s="421" t="n"/>
      <c r="AA1434" s="421" t="n"/>
      <c r="AB1434" s="421" t="n"/>
      <c r="AC1434" s="421" t="n"/>
      <c r="AD1434" s="421" t="n"/>
      <c r="AE1434" s="421" t="n"/>
      <c r="AF1434" s="421" t="n"/>
      <c r="AG1434" s="421" t="n"/>
      <c r="AH1434" s="421" t="n"/>
      <c r="AI1434" s="421" t="n"/>
      <c r="AJ1434" s="297" t="n"/>
      <c r="AK1434" s="297" t="n"/>
      <c r="AL1434" s="284" t="n"/>
      <c r="AM1434" s="297" t="n"/>
      <c r="AN1434" s="285" t="n"/>
      <c r="AO1434" s="297" t="n"/>
      <c r="AP1434" s="297" t="n"/>
      <c r="AQ1434" s="297" t="n"/>
      <c r="AR1434" s="297" t="n"/>
      <c r="AS1434" s="297" t="n"/>
      <c r="AT1434" s="285" t="inlineStr">
        <is>
          <t>0</t>
        </is>
      </c>
      <c r="AU1434" s="297" t="inlineStr">
        <is>
          <t>0</t>
        </is>
      </c>
      <c r="AV1434" s="297" t="inlineStr">
        <is>
          <t>0</t>
        </is>
      </c>
      <c r="AW1434" s="297" t="inlineStr">
        <is>
          <t>0</t>
        </is>
      </c>
      <c r="AX1434" s="297" t="inlineStr">
        <is>
          <t>0</t>
        </is>
      </c>
      <c r="AY1434" s="286" t="inlineStr">
        <is>
          <t>0</t>
        </is>
      </c>
      <c r="AZ1434" s="286" t="inlineStr">
        <is>
          <t>0</t>
        </is>
      </c>
      <c r="BA1434" s="287" t="inlineStr">
        <is>
          <t>0</t>
        </is>
      </c>
      <c r="BB1434" s="286" t="inlineStr">
        <is>
          <t>0</t>
        </is>
      </c>
      <c r="BC1434" s="286" t="inlineStr">
        <is>
          <t>0</t>
        </is>
      </c>
      <c r="BD1434" s="286" t="inlineStr">
        <is>
          <t>0</t>
        </is>
      </c>
      <c r="BE1434" s="286" t="inlineStr">
        <is>
          <t>0</t>
        </is>
      </c>
      <c r="BF1434" s="286" t="inlineStr">
        <is>
          <t>0</t>
        </is>
      </c>
      <c r="BG1434" s="286" t="inlineStr">
        <is>
          <t>0</t>
        </is>
      </c>
      <c r="BH1434" s="297" t="inlineStr">
        <is>
          <t>0</t>
        </is>
      </c>
      <c r="BI1434" s="297" t="inlineStr">
        <is>
          <t>0</t>
        </is>
      </c>
      <c r="BJ1434" s="297" t="inlineStr">
        <is>
          <t>0</t>
        </is>
      </c>
      <c r="BK1434" s="297" t="inlineStr">
        <is>
          <t>0</t>
        </is>
      </c>
      <c r="BL1434" s="297" t="inlineStr">
        <is>
          <t>0</t>
        </is>
      </c>
      <c r="BM1434" s="297" t="inlineStr">
        <is>
          <t>0</t>
        </is>
      </c>
      <c r="BN1434" s="297" t="inlineStr">
        <is>
          <t>0</t>
        </is>
      </c>
      <c r="BO1434" s="285" t="inlineStr">
        <is>
          <t>0</t>
        </is>
      </c>
      <c r="BP1434" s="297" t="inlineStr">
        <is>
          <t>0</t>
        </is>
      </c>
      <c r="BQ1434" s="297" t="inlineStr">
        <is>
          <t>0</t>
        </is>
      </c>
      <c r="BR1434" s="297" t="inlineStr">
        <is>
          <t>0</t>
        </is>
      </c>
      <c r="BS1434" s="297" t="inlineStr">
        <is>
          <t>0</t>
        </is>
      </c>
      <c r="BT1434" s="297" t="inlineStr">
        <is>
          <t>0</t>
        </is>
      </c>
      <c r="BU1434" s="297" t="inlineStr">
        <is>
          <t>0</t>
        </is>
      </c>
      <c r="BV1434" s="297" t="inlineStr">
        <is>
          <t>0</t>
        </is>
      </c>
      <c r="BW1434" s="288" t="inlineStr">
        <is>
          <t>0</t>
        </is>
      </c>
      <c r="BX1434" s="276">
        <f>SUM(IF(COUNTIF(#REF!, "*1.*"), 2, 0), IF(COUNTIF(#REF!, "*2.*"), 2, 0), IF(COUNTIF(#REF!, "*3.*"), 2, 0), IF(COUNTIF(#REF!, "*4.*"), 2, 0), IF(COUNTIF(#REF!, "*5.*"), 2, 0), IF(COUNTIF(#REF!, "*6.*"), 2, 0))</f>
        <v/>
      </c>
      <c r="BY1434" s="277">
        <f t="array" ref="BY1434">SUM(VALUE(AT1434),VALUE(AU1434),VALUE(AV1434),VALUE(AW1434),VALUE(AX1434),VALUE(AY1434),VALUE(AZ1434),VALUE(BB1434),VALUE(BC1434),VALUE(BD1434),VALUE(BE1434),VALUE(BF1434),VALUE(BG1434),VALUE(BH1434),VALUE(BI1434),VALUE(BJ1434),VALUE(BK1434),VALUE(BL1434),VALUE(BM1434),VALUE(BN1434),VALUE(BO1434),VALUE(BP1434),VALUE(BQ1434),VALUE(BR1434),VALUE(BS1434),VALUE(BT1434),VALUE(BU1434),VALUE(BV1434),VALUE(BW1434))</f>
        <v/>
      </c>
      <c r="BZ1434" s="307" t="n"/>
      <c r="CA1434" s="307" t="n"/>
      <c r="CB1434" s="307" t="n"/>
      <c r="CC1434" s="307" t="n"/>
      <c r="CD1434" s="307" t="n"/>
      <c r="CE1434" s="307" t="n"/>
      <c r="CF1434" s="307" t="n"/>
      <c r="CG1434" s="307" t="n"/>
      <c r="CH1434" s="307" t="n"/>
      <c r="CI1434" s="307" t="n"/>
      <c r="CJ1434" s="307" t="n"/>
      <c r="CK1434" s="307" t="n"/>
      <c r="CL1434" s="307" t="n"/>
      <c r="CM1434" s="307" t="n"/>
      <c r="CN1434" s="307" t="n"/>
      <c r="CO1434" s="307" t="n"/>
      <c r="CP1434" s="307" t="n"/>
      <c r="CQ1434" s="307" t="n"/>
      <c r="CR1434" s="279" t="inlineStr"/>
      <c r="CS1434" s="280">
        <f>AVERAGE(Value(BY1434),value(CR1434))</f>
        <v/>
      </c>
      <c r="CT1434" s="421">
        <f>(IF(OR(MediaScorecard!BG1921="x", MediaScorecard!BH1921="x",MediaScorecard!BI1921="x",MediaScorecard!BJ1921="x",MediaScorecard!BK1921="x"),1, 2))</f>
        <v/>
      </c>
      <c r="CU1434" s="308" t="n"/>
      <c r="CV1434" s="308" t="n"/>
      <c r="CW1434" s="308" t="n"/>
      <c r="CX1434" s="309" t="n"/>
      <c r="CY1434" s="308" t="n"/>
      <c r="CZ1434" s="308" t="n"/>
      <c r="DA1434" s="308" t="n"/>
    </row>
    <row r="1435" ht="21" customHeight="1" s="590">
      <c r="A1435" s="421" t="n"/>
      <c r="B1435" s="270" t="n"/>
      <c r="C1435" s="266" t="n"/>
      <c r="D1435" s="267" t="inlineStr"/>
      <c r="E1435" s="267" t="inlineStr"/>
      <c r="F1435" s="268" t="inlineStr"/>
      <c r="G1435" s="421" t="n"/>
      <c r="H1435" s="269" t="n"/>
      <c r="I1435" s="421" t="n"/>
      <c r="J1435" s="421" t="n"/>
      <c r="K1435" s="421" t="n"/>
      <c r="L1435" s="421" t="n"/>
      <c r="M1435" s="421" t="n"/>
      <c r="N1435" s="421" t="n"/>
      <c r="O1435" s="421" t="n"/>
      <c r="P1435" s="421" t="n"/>
      <c r="Q1435" s="421" t="n"/>
      <c r="R1435" s="270" t="n"/>
      <c r="S1435" s="421" t="n"/>
      <c r="T1435" s="421" t="n"/>
      <c r="U1435" s="421" t="n"/>
      <c r="V1435" s="421" t="n"/>
      <c r="W1435" s="421" t="n"/>
      <c r="X1435" s="421" t="n"/>
      <c r="Y1435" s="421" t="n"/>
      <c r="Z1435" s="421" t="n"/>
      <c r="AA1435" s="421" t="n"/>
      <c r="AB1435" s="421" t="n"/>
      <c r="AC1435" s="421" t="n"/>
      <c r="AD1435" s="421" t="n"/>
      <c r="AE1435" s="421" t="n"/>
      <c r="AF1435" s="421" t="n"/>
      <c r="AG1435" s="421" t="n"/>
      <c r="AH1435" s="421" t="n"/>
      <c r="AI1435" s="421" t="n"/>
      <c r="AJ1435" s="297" t="n"/>
      <c r="AK1435" s="297" t="n"/>
      <c r="AL1435" s="284" t="n"/>
      <c r="AM1435" s="297" t="n"/>
      <c r="AN1435" s="285" t="n"/>
      <c r="AO1435" s="297" t="n"/>
      <c r="AP1435" s="297" t="n"/>
      <c r="AQ1435" s="297" t="n"/>
      <c r="AR1435" s="297" t="n"/>
      <c r="AS1435" s="297" t="n"/>
      <c r="AT1435" s="285" t="inlineStr">
        <is>
          <t>0</t>
        </is>
      </c>
      <c r="AU1435" s="297" t="inlineStr">
        <is>
          <t>0</t>
        </is>
      </c>
      <c r="AV1435" s="297" t="inlineStr">
        <is>
          <t>0</t>
        </is>
      </c>
      <c r="AW1435" s="297" t="inlineStr">
        <is>
          <t>0</t>
        </is>
      </c>
      <c r="AX1435" s="297" t="inlineStr">
        <is>
          <t>0</t>
        </is>
      </c>
      <c r="AY1435" s="286" t="inlineStr">
        <is>
          <t>0</t>
        </is>
      </c>
      <c r="AZ1435" s="286" t="inlineStr">
        <is>
          <t>0</t>
        </is>
      </c>
      <c r="BA1435" s="287" t="inlineStr">
        <is>
          <t>0</t>
        </is>
      </c>
      <c r="BB1435" s="286" t="inlineStr">
        <is>
          <t>0</t>
        </is>
      </c>
      <c r="BC1435" s="286" t="inlineStr">
        <is>
          <t>0</t>
        </is>
      </c>
      <c r="BD1435" s="286" t="inlineStr">
        <is>
          <t>0</t>
        </is>
      </c>
      <c r="BE1435" s="286" t="inlineStr">
        <is>
          <t>0</t>
        </is>
      </c>
      <c r="BF1435" s="286" t="inlineStr">
        <is>
          <t>0</t>
        </is>
      </c>
      <c r="BG1435" s="286" t="inlineStr">
        <is>
          <t>0</t>
        </is>
      </c>
      <c r="BH1435" s="297" t="inlineStr">
        <is>
          <t>0</t>
        </is>
      </c>
      <c r="BI1435" s="297" t="inlineStr">
        <is>
          <t>0</t>
        </is>
      </c>
      <c r="BJ1435" s="297" t="inlineStr">
        <is>
          <t>0</t>
        </is>
      </c>
      <c r="BK1435" s="297" t="inlineStr">
        <is>
          <t>0</t>
        </is>
      </c>
      <c r="BL1435" s="297" t="inlineStr">
        <is>
          <t>0</t>
        </is>
      </c>
      <c r="BM1435" s="297" t="inlineStr">
        <is>
          <t>0</t>
        </is>
      </c>
      <c r="BN1435" s="297" t="inlineStr">
        <is>
          <t>0</t>
        </is>
      </c>
      <c r="BO1435" s="285" t="inlineStr">
        <is>
          <t>0</t>
        </is>
      </c>
      <c r="BP1435" s="297" t="inlineStr">
        <is>
          <t>0</t>
        </is>
      </c>
      <c r="BQ1435" s="297" t="inlineStr">
        <is>
          <t>0</t>
        </is>
      </c>
      <c r="BR1435" s="297" t="inlineStr">
        <is>
          <t>0</t>
        </is>
      </c>
      <c r="BS1435" s="297" t="inlineStr">
        <is>
          <t>0</t>
        </is>
      </c>
      <c r="BT1435" s="297" t="inlineStr">
        <is>
          <t>0</t>
        </is>
      </c>
      <c r="BU1435" s="297" t="inlineStr">
        <is>
          <t>0</t>
        </is>
      </c>
      <c r="BV1435" s="297" t="inlineStr">
        <is>
          <t>0</t>
        </is>
      </c>
      <c r="BW1435" s="288" t="inlineStr">
        <is>
          <t>0</t>
        </is>
      </c>
      <c r="BX1435" s="276">
        <f>SUM(IF(COUNTIF(#REF!, "*1.*"), 2, 0), IF(COUNTIF(#REF!, "*2.*"), 2, 0), IF(COUNTIF(#REF!, "*3.*"), 2, 0), IF(COUNTIF(#REF!, "*4.*"), 2, 0), IF(COUNTIF(#REF!, "*5.*"), 2, 0), IF(COUNTIF(#REF!, "*6.*"), 2, 0))</f>
        <v/>
      </c>
      <c r="BY1435" s="277">
        <f t="array" ref="BY1435">SUM(VALUE(AT1435),VALUE(AU1435),VALUE(AV1435),VALUE(AW1435),VALUE(AX1435),VALUE(AY1435),VALUE(AZ1435),VALUE(BB1435),VALUE(BC1435),VALUE(BD1435),VALUE(BE1435),VALUE(BF1435),VALUE(BG1435),VALUE(BH1435),VALUE(BI1435),VALUE(BJ1435),VALUE(BK1435),VALUE(BL1435),VALUE(BM1435),VALUE(BN1435),VALUE(BO1435),VALUE(BP1435),VALUE(BQ1435),VALUE(BR1435),VALUE(BS1435),VALUE(BT1435),VALUE(BU1435),VALUE(BV1435),VALUE(BW1435))</f>
        <v/>
      </c>
      <c r="BZ1435" s="307" t="n"/>
      <c r="CA1435" s="307" t="n"/>
      <c r="CB1435" s="307" t="n"/>
      <c r="CC1435" s="307" t="n"/>
      <c r="CD1435" s="307" t="n"/>
      <c r="CE1435" s="307" t="n"/>
      <c r="CF1435" s="307" t="n"/>
      <c r="CG1435" s="307" t="n"/>
      <c r="CH1435" s="307" t="n"/>
      <c r="CI1435" s="307" t="n"/>
      <c r="CJ1435" s="307" t="n"/>
      <c r="CK1435" s="307" t="n"/>
      <c r="CL1435" s="307" t="n"/>
      <c r="CM1435" s="307" t="n"/>
      <c r="CN1435" s="307" t="n"/>
      <c r="CO1435" s="307" t="n"/>
      <c r="CP1435" s="307" t="n"/>
      <c r="CQ1435" s="307" t="n"/>
      <c r="CR1435" s="279" t="inlineStr"/>
      <c r="CS1435" s="280">
        <f>AVERAGE(Value(BY1435),value(CR1435))</f>
        <v/>
      </c>
      <c r="CT1435" s="421">
        <f>(IF(OR(MediaScorecard!BG1922="x", MediaScorecard!BH1922="x",MediaScorecard!BI1922="x",MediaScorecard!BJ1922="x",MediaScorecard!BK1922="x"),1, 2))</f>
        <v/>
      </c>
      <c r="CU1435" s="308" t="n"/>
      <c r="CV1435" s="308" t="n"/>
      <c r="CW1435" s="308" t="n"/>
      <c r="CX1435" s="309" t="n"/>
      <c r="CY1435" s="308" t="n"/>
      <c r="CZ1435" s="308" t="n"/>
      <c r="DA1435" s="308" t="n"/>
    </row>
    <row r="1436" ht="21" customHeight="1" s="590">
      <c r="A1436" s="421" t="n"/>
      <c r="B1436" s="270" t="n"/>
      <c r="C1436" s="266" t="n"/>
      <c r="D1436" s="267" t="inlineStr"/>
      <c r="E1436" s="267" t="inlineStr"/>
      <c r="F1436" s="268" t="inlineStr"/>
      <c r="G1436" s="421" t="n"/>
      <c r="H1436" s="269" t="n"/>
      <c r="I1436" s="421" t="n"/>
      <c r="J1436" s="421" t="n"/>
      <c r="K1436" s="421" t="n"/>
      <c r="L1436" s="421" t="n"/>
      <c r="M1436" s="421" t="n"/>
      <c r="N1436" s="421" t="n"/>
      <c r="O1436" s="421" t="n"/>
      <c r="P1436" s="421" t="n"/>
      <c r="Q1436" s="421" t="n"/>
      <c r="R1436" s="270" t="n"/>
      <c r="S1436" s="421" t="n"/>
      <c r="T1436" s="421" t="n"/>
      <c r="U1436" s="421" t="n"/>
      <c r="V1436" s="421" t="n"/>
      <c r="W1436" s="421" t="n"/>
      <c r="X1436" s="421" t="n"/>
      <c r="Y1436" s="421" t="n"/>
      <c r="Z1436" s="421" t="n"/>
      <c r="AA1436" s="421" t="n"/>
      <c r="AB1436" s="421" t="n"/>
      <c r="AC1436" s="421" t="n"/>
      <c r="AD1436" s="421" t="n"/>
      <c r="AE1436" s="421" t="n"/>
      <c r="AF1436" s="421" t="n"/>
      <c r="AG1436" s="421" t="n"/>
      <c r="AH1436" s="421" t="n"/>
      <c r="AI1436" s="421" t="n"/>
      <c r="AJ1436" s="297" t="n"/>
      <c r="AK1436" s="297" t="n"/>
      <c r="AL1436" s="284" t="n"/>
      <c r="AM1436" s="297" t="n"/>
      <c r="AN1436" s="285" t="n"/>
      <c r="AO1436" s="297" t="n"/>
      <c r="AP1436" s="297" t="n"/>
      <c r="AQ1436" s="297" t="n"/>
      <c r="AR1436" s="297" t="n"/>
      <c r="AS1436" s="297" t="n"/>
      <c r="AT1436" s="285" t="inlineStr">
        <is>
          <t>0</t>
        </is>
      </c>
      <c r="AU1436" s="297" t="inlineStr">
        <is>
          <t>0</t>
        </is>
      </c>
      <c r="AV1436" s="297" t="inlineStr">
        <is>
          <t>0</t>
        </is>
      </c>
      <c r="AW1436" s="297" t="inlineStr">
        <is>
          <t>0</t>
        </is>
      </c>
      <c r="AX1436" s="297" t="inlineStr">
        <is>
          <t>0</t>
        </is>
      </c>
      <c r="AY1436" s="286" t="inlineStr">
        <is>
          <t>0</t>
        </is>
      </c>
      <c r="AZ1436" s="286" t="inlineStr">
        <is>
          <t>0</t>
        </is>
      </c>
      <c r="BA1436" s="287" t="inlineStr">
        <is>
          <t>0</t>
        </is>
      </c>
      <c r="BB1436" s="286" t="inlineStr">
        <is>
          <t>0</t>
        </is>
      </c>
      <c r="BC1436" s="286" t="inlineStr">
        <is>
          <t>0</t>
        </is>
      </c>
      <c r="BD1436" s="286" t="inlineStr">
        <is>
          <t>0</t>
        </is>
      </c>
      <c r="BE1436" s="286" t="inlineStr">
        <is>
          <t>0</t>
        </is>
      </c>
      <c r="BF1436" s="286" t="inlineStr">
        <is>
          <t>0</t>
        </is>
      </c>
      <c r="BG1436" s="286" t="inlineStr">
        <is>
          <t>0</t>
        </is>
      </c>
      <c r="BH1436" s="297" t="inlineStr">
        <is>
          <t>0</t>
        </is>
      </c>
      <c r="BI1436" s="297" t="inlineStr">
        <is>
          <t>0</t>
        </is>
      </c>
      <c r="BJ1436" s="297" t="inlineStr">
        <is>
          <t>0</t>
        </is>
      </c>
      <c r="BK1436" s="297" t="inlineStr">
        <is>
          <t>0</t>
        </is>
      </c>
      <c r="BL1436" s="297" t="inlineStr">
        <is>
          <t>0</t>
        </is>
      </c>
      <c r="BM1436" s="297" t="inlineStr">
        <is>
          <t>0</t>
        </is>
      </c>
      <c r="BN1436" s="297" t="inlineStr">
        <is>
          <t>0</t>
        </is>
      </c>
      <c r="BO1436" s="285" t="inlineStr">
        <is>
          <t>0</t>
        </is>
      </c>
      <c r="BP1436" s="297" t="inlineStr">
        <is>
          <t>0</t>
        </is>
      </c>
      <c r="BQ1436" s="297" t="inlineStr">
        <is>
          <t>0</t>
        </is>
      </c>
      <c r="BR1436" s="297" t="inlineStr">
        <is>
          <t>0</t>
        </is>
      </c>
      <c r="BS1436" s="297" t="inlineStr">
        <is>
          <t>0</t>
        </is>
      </c>
      <c r="BT1436" s="297" t="inlineStr">
        <is>
          <t>0</t>
        </is>
      </c>
      <c r="BU1436" s="297" t="inlineStr">
        <is>
          <t>0</t>
        </is>
      </c>
      <c r="BV1436" s="297" t="inlineStr">
        <is>
          <t>0</t>
        </is>
      </c>
      <c r="BW1436" s="288" t="inlineStr">
        <is>
          <t>0</t>
        </is>
      </c>
      <c r="BX1436" s="276">
        <f>SUM(IF(COUNTIF(#REF!, "*1.*"), 2, 0), IF(COUNTIF(#REF!, "*2.*"), 2, 0), IF(COUNTIF(#REF!, "*3.*"), 2, 0), IF(COUNTIF(#REF!, "*4.*"), 2, 0), IF(COUNTIF(#REF!, "*5.*"), 2, 0), IF(COUNTIF(#REF!, "*6.*"), 2, 0))</f>
        <v/>
      </c>
      <c r="BY1436" s="277">
        <f t="array" ref="BY1436">SUM(VALUE(AT1436),VALUE(AU1436),VALUE(AV1436),VALUE(AW1436),VALUE(AX1436),VALUE(AY1436),VALUE(AZ1436),VALUE(BB1436),VALUE(BC1436),VALUE(BD1436),VALUE(BE1436),VALUE(BF1436),VALUE(BG1436),VALUE(BH1436),VALUE(BI1436),VALUE(BJ1436),VALUE(BK1436),VALUE(BL1436),VALUE(BM1436),VALUE(BN1436),VALUE(BO1436),VALUE(BP1436),VALUE(BQ1436),VALUE(BR1436),VALUE(BS1436),VALUE(BT1436),VALUE(BU1436),VALUE(BV1436),VALUE(BW1436))</f>
        <v/>
      </c>
      <c r="BZ1436" s="307" t="n"/>
      <c r="CA1436" s="307" t="n"/>
      <c r="CB1436" s="307" t="n"/>
      <c r="CC1436" s="307" t="n"/>
      <c r="CD1436" s="307" t="n"/>
      <c r="CE1436" s="307" t="n"/>
      <c r="CF1436" s="307" t="n"/>
      <c r="CG1436" s="307" t="n"/>
      <c r="CH1436" s="307" t="n"/>
      <c r="CI1436" s="307" t="n"/>
      <c r="CJ1436" s="307" t="n"/>
      <c r="CK1436" s="307" t="n"/>
      <c r="CL1436" s="307" t="n"/>
      <c r="CM1436" s="307" t="n"/>
      <c r="CN1436" s="307" t="n"/>
      <c r="CO1436" s="307" t="n"/>
      <c r="CP1436" s="307" t="n"/>
      <c r="CQ1436" s="307" t="n"/>
      <c r="CR1436" s="279" t="inlineStr"/>
      <c r="CS1436" s="280">
        <f>AVERAGE(Value(BY1436),value(CR1436))</f>
        <v/>
      </c>
      <c r="CT1436" s="421">
        <f>(IF(OR(MediaScorecard!BG1923="x", MediaScorecard!BH1923="x",MediaScorecard!BI1923="x",MediaScorecard!BJ1923="x",MediaScorecard!BK1923="x"),1, 2))</f>
        <v/>
      </c>
      <c r="CU1436" s="308" t="n"/>
      <c r="CV1436" s="308" t="n"/>
      <c r="CW1436" s="308" t="n"/>
      <c r="CX1436" s="309" t="n"/>
      <c r="CY1436" s="308" t="n"/>
      <c r="CZ1436" s="308" t="n"/>
      <c r="DA1436" s="308" t="n"/>
    </row>
    <row r="1437" ht="21" customHeight="1" s="590">
      <c r="A1437" s="421" t="n"/>
      <c r="B1437" s="270" t="n"/>
      <c r="C1437" s="266" t="n"/>
      <c r="D1437" s="267" t="inlineStr"/>
      <c r="E1437" s="267" t="inlineStr"/>
      <c r="F1437" s="268" t="inlineStr"/>
      <c r="G1437" s="421" t="n"/>
      <c r="H1437" s="269" t="n"/>
      <c r="I1437" s="421" t="n"/>
      <c r="J1437" s="421" t="n"/>
      <c r="K1437" s="421" t="n"/>
      <c r="L1437" s="421" t="n"/>
      <c r="M1437" s="421" t="n"/>
      <c r="N1437" s="421" t="n"/>
      <c r="O1437" s="421" t="n"/>
      <c r="P1437" s="421" t="n"/>
      <c r="Q1437" s="421" t="n"/>
      <c r="R1437" s="270" t="n"/>
      <c r="S1437" s="421" t="n"/>
      <c r="T1437" s="421" t="n"/>
      <c r="U1437" s="421" t="n"/>
      <c r="V1437" s="421" t="n"/>
      <c r="W1437" s="421" t="n"/>
      <c r="X1437" s="421" t="n"/>
      <c r="Y1437" s="421" t="n"/>
      <c r="Z1437" s="421" t="n"/>
      <c r="AA1437" s="421" t="n"/>
      <c r="AB1437" s="421" t="n"/>
      <c r="AC1437" s="421" t="n"/>
      <c r="AD1437" s="421" t="n"/>
      <c r="AE1437" s="421" t="n"/>
      <c r="AF1437" s="421" t="n"/>
      <c r="AG1437" s="421" t="n"/>
      <c r="AH1437" s="421" t="n"/>
      <c r="AI1437" s="421" t="n"/>
      <c r="AJ1437" s="297" t="n"/>
      <c r="AK1437" s="297" t="n"/>
      <c r="AL1437" s="284" t="n"/>
      <c r="AM1437" s="297" t="n"/>
      <c r="AN1437" s="285" t="n"/>
      <c r="AO1437" s="297" t="n"/>
      <c r="AP1437" s="297" t="n"/>
      <c r="AQ1437" s="297" t="n"/>
      <c r="AR1437" s="297" t="n"/>
      <c r="AS1437" s="297" t="n"/>
      <c r="AT1437" s="285" t="inlineStr">
        <is>
          <t>0</t>
        </is>
      </c>
      <c r="AU1437" s="297" t="inlineStr">
        <is>
          <t>0</t>
        </is>
      </c>
      <c r="AV1437" s="297" t="inlineStr">
        <is>
          <t>0</t>
        </is>
      </c>
      <c r="AW1437" s="297" t="inlineStr">
        <is>
          <t>0</t>
        </is>
      </c>
      <c r="AX1437" s="297" t="inlineStr">
        <is>
          <t>0</t>
        </is>
      </c>
      <c r="AY1437" s="286" t="inlineStr">
        <is>
          <t>0</t>
        </is>
      </c>
      <c r="AZ1437" s="286" t="inlineStr">
        <is>
          <t>0</t>
        </is>
      </c>
      <c r="BA1437" s="287" t="inlineStr">
        <is>
          <t>0</t>
        </is>
      </c>
      <c r="BB1437" s="286" t="inlineStr">
        <is>
          <t>0</t>
        </is>
      </c>
      <c r="BC1437" s="286" t="inlineStr">
        <is>
          <t>0</t>
        </is>
      </c>
      <c r="BD1437" s="286" t="inlineStr">
        <is>
          <t>0</t>
        </is>
      </c>
      <c r="BE1437" s="286" t="inlineStr">
        <is>
          <t>0</t>
        </is>
      </c>
      <c r="BF1437" s="286" t="inlineStr">
        <is>
          <t>0</t>
        </is>
      </c>
      <c r="BG1437" s="286" t="inlineStr">
        <is>
          <t>0</t>
        </is>
      </c>
      <c r="BH1437" s="297" t="inlineStr">
        <is>
          <t>0</t>
        </is>
      </c>
      <c r="BI1437" s="297" t="inlineStr">
        <is>
          <t>0</t>
        </is>
      </c>
      <c r="BJ1437" s="297" t="inlineStr">
        <is>
          <t>0</t>
        </is>
      </c>
      <c r="BK1437" s="297" t="inlineStr">
        <is>
          <t>0</t>
        </is>
      </c>
      <c r="BL1437" s="297" t="inlineStr">
        <is>
          <t>0</t>
        </is>
      </c>
      <c r="BM1437" s="297" t="inlineStr">
        <is>
          <t>0</t>
        </is>
      </c>
      <c r="BN1437" s="297" t="inlineStr">
        <is>
          <t>0</t>
        </is>
      </c>
      <c r="BO1437" s="285" t="inlineStr">
        <is>
          <t>0</t>
        </is>
      </c>
      <c r="BP1437" s="297" t="inlineStr">
        <is>
          <t>0</t>
        </is>
      </c>
      <c r="BQ1437" s="297" t="inlineStr">
        <is>
          <t>0</t>
        </is>
      </c>
      <c r="BR1437" s="297" t="inlineStr">
        <is>
          <t>0</t>
        </is>
      </c>
      <c r="BS1437" s="297" t="inlineStr">
        <is>
          <t>0</t>
        </is>
      </c>
      <c r="BT1437" s="297" t="inlineStr">
        <is>
          <t>0</t>
        </is>
      </c>
      <c r="BU1437" s="297" t="inlineStr">
        <is>
          <t>0</t>
        </is>
      </c>
      <c r="BV1437" s="297" t="inlineStr">
        <is>
          <t>0</t>
        </is>
      </c>
      <c r="BW1437" s="288" t="inlineStr">
        <is>
          <t>0</t>
        </is>
      </c>
      <c r="BX1437" s="276">
        <f>SUM(IF(COUNTIF(#REF!, "*1.*"), 2, 0), IF(COUNTIF(#REF!, "*2.*"), 2, 0), IF(COUNTIF(#REF!, "*3.*"), 2, 0), IF(COUNTIF(#REF!, "*4.*"), 2, 0), IF(COUNTIF(#REF!, "*5.*"), 2, 0), IF(COUNTIF(#REF!, "*6.*"), 2, 0))</f>
        <v/>
      </c>
      <c r="BY1437" s="277">
        <f t="array" ref="BY1437">SUM(VALUE(AT1437),VALUE(AU1437),VALUE(AV1437),VALUE(AW1437),VALUE(AX1437),VALUE(AY1437),VALUE(AZ1437),VALUE(BB1437),VALUE(BC1437),VALUE(BD1437),VALUE(BE1437),VALUE(BF1437),VALUE(BG1437),VALUE(BH1437),VALUE(BI1437),VALUE(BJ1437),VALUE(BK1437),VALUE(BL1437),VALUE(BM1437),VALUE(BN1437),VALUE(BO1437),VALUE(BP1437),VALUE(BQ1437),VALUE(BR1437),VALUE(BS1437),VALUE(BT1437),VALUE(BU1437),VALUE(BV1437),VALUE(BW1437))</f>
        <v/>
      </c>
      <c r="BZ1437" s="307" t="n"/>
      <c r="CA1437" s="307" t="n"/>
      <c r="CB1437" s="307" t="n"/>
      <c r="CC1437" s="307" t="n"/>
      <c r="CD1437" s="307" t="n"/>
      <c r="CE1437" s="307" t="n"/>
      <c r="CF1437" s="307" t="n"/>
      <c r="CG1437" s="307" t="n"/>
      <c r="CH1437" s="307" t="n"/>
      <c r="CI1437" s="307" t="n"/>
      <c r="CJ1437" s="307" t="n"/>
      <c r="CK1437" s="307" t="n"/>
      <c r="CL1437" s="307" t="n"/>
      <c r="CM1437" s="307" t="n"/>
      <c r="CN1437" s="307" t="n"/>
      <c r="CO1437" s="307" t="n"/>
      <c r="CP1437" s="307" t="n"/>
      <c r="CQ1437" s="307" t="n"/>
      <c r="CR1437" s="279" t="inlineStr"/>
      <c r="CS1437" s="280">
        <f>AVERAGE(Value(BY1437),value(CR1437))</f>
        <v/>
      </c>
      <c r="CT1437" s="421">
        <f>(IF(OR(MediaScorecard!BG1924="x", MediaScorecard!BH1924="x",MediaScorecard!BI1924="x",MediaScorecard!BJ1924="x",MediaScorecard!BK1924="x"),1, 2))</f>
        <v/>
      </c>
      <c r="CU1437" s="308" t="n"/>
      <c r="CV1437" s="308" t="n"/>
      <c r="CW1437" s="308" t="n"/>
      <c r="CX1437" s="309" t="n"/>
      <c r="CY1437" s="308" t="n"/>
      <c r="CZ1437" s="308" t="n"/>
      <c r="DA1437" s="308" t="n"/>
    </row>
    <row r="1438" ht="21" customHeight="1" s="590">
      <c r="A1438" s="421" t="n"/>
      <c r="B1438" s="270" t="n"/>
      <c r="C1438" s="266" t="n"/>
      <c r="D1438" s="267" t="inlineStr"/>
      <c r="E1438" s="267" t="inlineStr"/>
      <c r="F1438" s="268" t="inlineStr"/>
      <c r="G1438" s="421" t="n"/>
      <c r="H1438" s="269" t="n"/>
      <c r="I1438" s="421" t="n"/>
      <c r="J1438" s="421" t="n"/>
      <c r="K1438" s="421" t="n"/>
      <c r="L1438" s="421" t="n"/>
      <c r="M1438" s="421" t="n"/>
      <c r="N1438" s="421" t="n"/>
      <c r="O1438" s="421" t="n"/>
      <c r="P1438" s="421" t="n"/>
      <c r="Q1438" s="421" t="n"/>
      <c r="R1438" s="270" t="n"/>
      <c r="S1438" s="421" t="n"/>
      <c r="T1438" s="421" t="n"/>
      <c r="U1438" s="421" t="n"/>
      <c r="V1438" s="421" t="n"/>
      <c r="W1438" s="421" t="n"/>
      <c r="X1438" s="421" t="n"/>
      <c r="Y1438" s="421" t="n"/>
      <c r="Z1438" s="421" t="n"/>
      <c r="AA1438" s="421" t="n"/>
      <c r="AB1438" s="421" t="n"/>
      <c r="AC1438" s="421" t="n"/>
      <c r="AD1438" s="421" t="n"/>
      <c r="AE1438" s="421" t="n"/>
      <c r="AF1438" s="421" t="n"/>
      <c r="AG1438" s="421" t="n"/>
      <c r="AH1438" s="421" t="n"/>
      <c r="AI1438" s="421" t="n"/>
      <c r="AJ1438" s="297" t="n"/>
      <c r="AK1438" s="297" t="n"/>
      <c r="AL1438" s="284" t="n"/>
      <c r="AM1438" s="297" t="n"/>
      <c r="AN1438" s="285" t="n"/>
      <c r="AO1438" s="297" t="n"/>
      <c r="AP1438" s="297" t="n"/>
      <c r="AQ1438" s="297" t="n"/>
      <c r="AR1438" s="297" t="n"/>
      <c r="AS1438" s="297" t="n"/>
      <c r="AT1438" s="285" t="inlineStr">
        <is>
          <t>0</t>
        </is>
      </c>
      <c r="AU1438" s="297" t="inlineStr">
        <is>
          <t>0</t>
        </is>
      </c>
      <c r="AV1438" s="297" t="inlineStr">
        <is>
          <t>0</t>
        </is>
      </c>
      <c r="AW1438" s="297" t="inlineStr">
        <is>
          <t>0</t>
        </is>
      </c>
      <c r="AX1438" s="297" t="inlineStr">
        <is>
          <t>0</t>
        </is>
      </c>
      <c r="AY1438" s="286" t="inlineStr">
        <is>
          <t>0</t>
        </is>
      </c>
      <c r="AZ1438" s="286" t="inlineStr">
        <is>
          <t>0</t>
        </is>
      </c>
      <c r="BA1438" s="287" t="inlineStr">
        <is>
          <t>0</t>
        </is>
      </c>
      <c r="BB1438" s="286" t="inlineStr">
        <is>
          <t>0</t>
        </is>
      </c>
      <c r="BC1438" s="286" t="inlineStr">
        <is>
          <t>0</t>
        </is>
      </c>
      <c r="BD1438" s="286" t="inlineStr">
        <is>
          <t>0</t>
        </is>
      </c>
      <c r="BE1438" s="286" t="inlineStr">
        <is>
          <t>0</t>
        </is>
      </c>
      <c r="BF1438" s="286" t="inlineStr">
        <is>
          <t>0</t>
        </is>
      </c>
      <c r="BG1438" s="286" t="inlineStr">
        <is>
          <t>0</t>
        </is>
      </c>
      <c r="BH1438" s="297" t="inlineStr">
        <is>
          <t>0</t>
        </is>
      </c>
      <c r="BI1438" s="297" t="inlineStr">
        <is>
          <t>0</t>
        </is>
      </c>
      <c r="BJ1438" s="297" t="inlineStr">
        <is>
          <t>0</t>
        </is>
      </c>
      <c r="BK1438" s="297" t="inlineStr">
        <is>
          <t>0</t>
        </is>
      </c>
      <c r="BL1438" s="297" t="inlineStr">
        <is>
          <t>0</t>
        </is>
      </c>
      <c r="BM1438" s="297" t="inlineStr">
        <is>
          <t>0</t>
        </is>
      </c>
      <c r="BN1438" s="297" t="inlineStr">
        <is>
          <t>0</t>
        </is>
      </c>
      <c r="BO1438" s="285" t="inlineStr">
        <is>
          <t>0</t>
        </is>
      </c>
      <c r="BP1438" s="297" t="inlineStr">
        <is>
          <t>0</t>
        </is>
      </c>
      <c r="BQ1438" s="297" t="inlineStr">
        <is>
          <t>0</t>
        </is>
      </c>
      <c r="BR1438" s="297" t="inlineStr">
        <is>
          <t>0</t>
        </is>
      </c>
      <c r="BS1438" s="297" t="inlineStr">
        <is>
          <t>0</t>
        </is>
      </c>
      <c r="BT1438" s="297" t="inlineStr">
        <is>
          <t>0</t>
        </is>
      </c>
      <c r="BU1438" s="297" t="inlineStr">
        <is>
          <t>0</t>
        </is>
      </c>
      <c r="BV1438" s="297" t="inlineStr">
        <is>
          <t>0</t>
        </is>
      </c>
      <c r="BW1438" s="288" t="inlineStr">
        <is>
          <t>0</t>
        </is>
      </c>
      <c r="BX1438" s="276">
        <f>SUM(IF(COUNTIF(#REF!, "*1.*"), 2, 0), IF(COUNTIF(#REF!, "*2.*"), 2, 0), IF(COUNTIF(#REF!, "*3.*"), 2, 0), IF(COUNTIF(#REF!, "*4.*"), 2, 0), IF(COUNTIF(#REF!, "*5.*"), 2, 0), IF(COUNTIF(#REF!, "*6.*"), 2, 0))</f>
        <v/>
      </c>
      <c r="BY1438" s="277">
        <f t="array" ref="BY1438">SUM(VALUE(AT1438),VALUE(AU1438),VALUE(AV1438),VALUE(AW1438),VALUE(AX1438),VALUE(AY1438),VALUE(AZ1438),VALUE(BB1438),VALUE(BC1438),VALUE(BD1438),VALUE(BE1438),VALUE(BF1438),VALUE(BG1438),VALUE(BH1438),VALUE(BI1438),VALUE(BJ1438),VALUE(BK1438),VALUE(BL1438),VALUE(BM1438),VALUE(BN1438),VALUE(BO1438),VALUE(BP1438),VALUE(BQ1438),VALUE(BR1438),VALUE(BS1438),VALUE(BT1438),VALUE(BU1438),VALUE(BV1438),VALUE(BW1438))</f>
        <v/>
      </c>
      <c r="BZ1438" s="307" t="n"/>
      <c r="CA1438" s="307" t="n"/>
      <c r="CB1438" s="307" t="n"/>
      <c r="CC1438" s="307" t="n"/>
      <c r="CD1438" s="307" t="n"/>
      <c r="CE1438" s="307" t="n"/>
      <c r="CF1438" s="307" t="n"/>
      <c r="CG1438" s="307" t="n"/>
      <c r="CH1438" s="307" t="n"/>
      <c r="CI1438" s="307" t="n"/>
      <c r="CJ1438" s="307" t="n"/>
      <c r="CK1438" s="307" t="n"/>
      <c r="CL1438" s="307" t="n"/>
      <c r="CM1438" s="307" t="n"/>
      <c r="CN1438" s="307" t="n"/>
      <c r="CO1438" s="307" t="n"/>
      <c r="CP1438" s="307" t="n"/>
      <c r="CQ1438" s="307" t="n"/>
      <c r="CR1438" s="279" t="inlineStr"/>
      <c r="CS1438" s="280">
        <f>AVERAGE(Value(BY1438),value(CR1438))</f>
        <v/>
      </c>
      <c r="CT1438" s="421">
        <f>(IF(OR(MediaScorecard!BG1925="x", MediaScorecard!BH1925="x",MediaScorecard!BI1925="x",MediaScorecard!BJ1925="x",MediaScorecard!BK1925="x"),1, 2))</f>
        <v/>
      </c>
      <c r="CU1438" s="308" t="n"/>
      <c r="CV1438" s="308" t="n"/>
      <c r="CW1438" s="308" t="n"/>
      <c r="CX1438" s="309" t="n"/>
      <c r="CY1438" s="308" t="n"/>
      <c r="CZ1438" s="308" t="n"/>
      <c r="DA1438" s="308" t="n"/>
    </row>
    <row r="1439" ht="21" customHeight="1" s="590">
      <c r="A1439" s="421" t="n"/>
      <c r="B1439" s="270" t="n"/>
      <c r="C1439" s="266" t="n"/>
      <c r="D1439" s="267" t="inlineStr"/>
      <c r="E1439" s="267" t="inlineStr"/>
      <c r="F1439" s="268" t="inlineStr"/>
      <c r="G1439" s="421" t="n"/>
      <c r="H1439" s="269" t="n"/>
      <c r="I1439" s="421" t="n"/>
      <c r="J1439" s="421" t="n"/>
      <c r="K1439" s="421" t="n"/>
      <c r="L1439" s="421" t="n"/>
      <c r="M1439" s="421" t="n"/>
      <c r="N1439" s="421" t="n"/>
      <c r="O1439" s="421" t="n"/>
      <c r="P1439" s="421" t="n"/>
      <c r="Q1439" s="421" t="n"/>
      <c r="R1439" s="270" t="n"/>
      <c r="S1439" s="421" t="n"/>
      <c r="T1439" s="421" t="n"/>
      <c r="U1439" s="421" t="n"/>
      <c r="V1439" s="421" t="n"/>
      <c r="W1439" s="421" t="n"/>
      <c r="X1439" s="421" t="n"/>
      <c r="Y1439" s="421" t="n"/>
      <c r="Z1439" s="421" t="n"/>
      <c r="AA1439" s="421" t="n"/>
      <c r="AB1439" s="421" t="n"/>
      <c r="AC1439" s="421" t="n"/>
      <c r="AD1439" s="421" t="n"/>
      <c r="AE1439" s="421" t="n"/>
      <c r="AF1439" s="421" t="n"/>
      <c r="AG1439" s="421" t="n"/>
      <c r="AH1439" s="421" t="n"/>
      <c r="AI1439" s="421" t="n"/>
      <c r="AJ1439" s="297" t="n"/>
      <c r="AK1439" s="297" t="n"/>
      <c r="AL1439" s="284" t="n"/>
      <c r="AM1439" s="297" t="n"/>
      <c r="AN1439" s="285" t="n"/>
      <c r="AO1439" s="297" t="n"/>
      <c r="AP1439" s="297" t="n"/>
      <c r="AQ1439" s="297" t="n"/>
      <c r="AR1439" s="297" t="n"/>
      <c r="AS1439" s="297" t="n"/>
      <c r="AT1439" s="285" t="inlineStr">
        <is>
          <t>0</t>
        </is>
      </c>
      <c r="AU1439" s="297" t="inlineStr">
        <is>
          <t>0</t>
        </is>
      </c>
      <c r="AV1439" s="297" t="inlineStr">
        <is>
          <t>0</t>
        </is>
      </c>
      <c r="AW1439" s="297" t="inlineStr">
        <is>
          <t>0</t>
        </is>
      </c>
      <c r="AX1439" s="297" t="inlineStr">
        <is>
          <t>0</t>
        </is>
      </c>
      <c r="AY1439" s="286" t="inlineStr">
        <is>
          <t>0</t>
        </is>
      </c>
      <c r="AZ1439" s="286" t="inlineStr">
        <is>
          <t>0</t>
        </is>
      </c>
      <c r="BA1439" s="287" t="inlineStr">
        <is>
          <t>0</t>
        </is>
      </c>
      <c r="BB1439" s="286" t="inlineStr">
        <is>
          <t>0</t>
        </is>
      </c>
      <c r="BC1439" s="286" t="inlineStr">
        <is>
          <t>0</t>
        </is>
      </c>
      <c r="BD1439" s="286" t="inlineStr">
        <is>
          <t>0</t>
        </is>
      </c>
      <c r="BE1439" s="286" t="inlineStr">
        <is>
          <t>0</t>
        </is>
      </c>
      <c r="BF1439" s="286" t="inlineStr">
        <is>
          <t>0</t>
        </is>
      </c>
      <c r="BG1439" s="286" t="inlineStr">
        <is>
          <t>0</t>
        </is>
      </c>
      <c r="BH1439" s="297" t="inlineStr">
        <is>
          <t>0</t>
        </is>
      </c>
      <c r="BI1439" s="297" t="inlineStr">
        <is>
          <t>0</t>
        </is>
      </c>
      <c r="BJ1439" s="297" t="inlineStr">
        <is>
          <t>0</t>
        </is>
      </c>
      <c r="BK1439" s="297" t="inlineStr">
        <is>
          <t>0</t>
        </is>
      </c>
      <c r="BL1439" s="297" t="inlineStr">
        <is>
          <t>0</t>
        </is>
      </c>
      <c r="BM1439" s="297" t="inlineStr">
        <is>
          <t>0</t>
        </is>
      </c>
      <c r="BN1439" s="297" t="inlineStr">
        <is>
          <t>0</t>
        </is>
      </c>
      <c r="BO1439" s="285" t="inlineStr">
        <is>
          <t>0</t>
        </is>
      </c>
      <c r="BP1439" s="297" t="inlineStr">
        <is>
          <t>0</t>
        </is>
      </c>
      <c r="BQ1439" s="297" t="inlineStr">
        <is>
          <t>0</t>
        </is>
      </c>
      <c r="BR1439" s="297" t="inlineStr">
        <is>
          <t>0</t>
        </is>
      </c>
      <c r="BS1439" s="297" t="inlineStr">
        <is>
          <t>0</t>
        </is>
      </c>
      <c r="BT1439" s="297" t="inlineStr">
        <is>
          <t>0</t>
        </is>
      </c>
      <c r="BU1439" s="297" t="inlineStr">
        <is>
          <t>0</t>
        </is>
      </c>
      <c r="BV1439" s="297" t="inlineStr">
        <is>
          <t>0</t>
        </is>
      </c>
      <c r="BW1439" s="288" t="inlineStr">
        <is>
          <t>0</t>
        </is>
      </c>
      <c r="BX1439" s="276">
        <f>SUM(IF(COUNTIF(#REF!, "*1.*"), 2, 0), IF(COUNTIF(#REF!, "*2.*"), 2, 0), IF(COUNTIF(#REF!, "*3.*"), 2, 0), IF(COUNTIF(#REF!, "*4.*"), 2, 0), IF(COUNTIF(#REF!, "*5.*"), 2, 0), IF(COUNTIF(#REF!, "*6.*"), 2, 0))</f>
        <v/>
      </c>
      <c r="BY1439" s="277">
        <f t="array" ref="BY1439">SUM(VALUE(AT1439),VALUE(AU1439),VALUE(AV1439),VALUE(AW1439),VALUE(AX1439),VALUE(AY1439),VALUE(AZ1439),VALUE(BB1439),VALUE(BC1439),VALUE(BD1439),VALUE(BE1439),VALUE(BF1439),VALUE(BG1439),VALUE(BH1439),VALUE(BI1439),VALUE(BJ1439),VALUE(BK1439),VALUE(BL1439),VALUE(BM1439),VALUE(BN1439),VALUE(BO1439),VALUE(BP1439),VALUE(BQ1439),VALUE(BR1439),VALUE(BS1439),VALUE(BT1439),VALUE(BU1439),VALUE(BV1439),VALUE(BW1439))</f>
        <v/>
      </c>
      <c r="BZ1439" s="307" t="n"/>
      <c r="CA1439" s="307" t="n"/>
      <c r="CB1439" s="307" t="n"/>
      <c r="CC1439" s="307" t="n"/>
      <c r="CD1439" s="307" t="n"/>
      <c r="CE1439" s="307" t="n"/>
      <c r="CF1439" s="307" t="n"/>
      <c r="CG1439" s="307" t="n"/>
      <c r="CH1439" s="307" t="n"/>
      <c r="CI1439" s="307" t="n"/>
      <c r="CJ1439" s="307" t="n"/>
      <c r="CK1439" s="307" t="n"/>
      <c r="CL1439" s="307" t="n"/>
      <c r="CM1439" s="307" t="n"/>
      <c r="CN1439" s="307" t="n"/>
      <c r="CO1439" s="307" t="n"/>
      <c r="CP1439" s="307" t="n"/>
      <c r="CQ1439" s="307" t="n"/>
      <c r="CR1439" s="279" t="inlineStr"/>
      <c r="CS1439" s="280">
        <f>AVERAGE(Value(BY1439),value(CR1439))</f>
        <v/>
      </c>
      <c r="CT1439" s="421">
        <f>(IF(OR(MediaScorecard!BG1926="x", MediaScorecard!BH1926="x",MediaScorecard!BI1926="x",MediaScorecard!BJ1926="x",MediaScorecard!BK1926="x"),1, 2))</f>
        <v/>
      </c>
      <c r="CU1439" s="308" t="n"/>
      <c r="CV1439" s="308" t="n"/>
      <c r="CW1439" s="308" t="n"/>
      <c r="CX1439" s="309" t="n"/>
      <c r="CY1439" s="308" t="n"/>
      <c r="CZ1439" s="308" t="n"/>
      <c r="DA1439" s="308" t="n"/>
    </row>
    <row r="1440" ht="21" customHeight="1" s="590">
      <c r="A1440" s="421" t="n"/>
      <c r="B1440" s="270" t="n"/>
      <c r="C1440" s="266" t="n"/>
      <c r="D1440" s="267" t="inlineStr"/>
      <c r="E1440" s="267" t="inlineStr"/>
      <c r="F1440" s="268" t="inlineStr"/>
      <c r="G1440" s="421" t="n"/>
      <c r="H1440" s="269" t="n"/>
      <c r="I1440" s="421" t="n"/>
      <c r="J1440" s="421" t="n"/>
      <c r="K1440" s="421" t="n"/>
      <c r="L1440" s="421" t="n"/>
      <c r="M1440" s="421" t="n"/>
      <c r="N1440" s="421" t="n"/>
      <c r="O1440" s="421" t="n"/>
      <c r="P1440" s="421" t="n"/>
      <c r="Q1440" s="421" t="n"/>
      <c r="R1440" s="270" t="n"/>
      <c r="S1440" s="421" t="n"/>
      <c r="T1440" s="421" t="n"/>
      <c r="U1440" s="421" t="n"/>
      <c r="V1440" s="421" t="n"/>
      <c r="W1440" s="421" t="n"/>
      <c r="X1440" s="421" t="n"/>
      <c r="Y1440" s="421" t="n"/>
      <c r="Z1440" s="421" t="n"/>
      <c r="AA1440" s="421" t="n"/>
      <c r="AB1440" s="421" t="n"/>
      <c r="AC1440" s="421" t="n"/>
      <c r="AD1440" s="421" t="n"/>
      <c r="AE1440" s="421" t="n"/>
      <c r="AF1440" s="421" t="n"/>
      <c r="AG1440" s="421" t="n"/>
      <c r="AH1440" s="421" t="n"/>
      <c r="AI1440" s="421" t="n"/>
      <c r="AJ1440" s="297" t="n"/>
      <c r="AK1440" s="297" t="n"/>
      <c r="AL1440" s="284" t="n"/>
      <c r="AM1440" s="297" t="n"/>
      <c r="AN1440" s="285" t="n"/>
      <c r="AO1440" s="297" t="n"/>
      <c r="AP1440" s="297" t="n"/>
      <c r="AQ1440" s="297" t="n"/>
      <c r="AR1440" s="297" t="n"/>
      <c r="AS1440" s="297" t="n"/>
      <c r="AT1440" s="285" t="inlineStr">
        <is>
          <t>0</t>
        </is>
      </c>
      <c r="AU1440" s="297" t="inlineStr">
        <is>
          <t>0</t>
        </is>
      </c>
      <c r="AV1440" s="297" t="inlineStr">
        <is>
          <t>0</t>
        </is>
      </c>
      <c r="AW1440" s="297" t="inlineStr">
        <is>
          <t>0</t>
        </is>
      </c>
      <c r="AX1440" s="297" t="inlineStr">
        <is>
          <t>0</t>
        </is>
      </c>
      <c r="AY1440" s="286" t="inlineStr">
        <is>
          <t>0</t>
        </is>
      </c>
      <c r="AZ1440" s="286" t="inlineStr">
        <is>
          <t>0</t>
        </is>
      </c>
      <c r="BA1440" s="287" t="inlineStr">
        <is>
          <t>0</t>
        </is>
      </c>
      <c r="BB1440" s="286" t="inlineStr">
        <is>
          <t>0</t>
        </is>
      </c>
      <c r="BC1440" s="286" t="inlineStr">
        <is>
          <t>0</t>
        </is>
      </c>
      <c r="BD1440" s="286" t="inlineStr">
        <is>
          <t>0</t>
        </is>
      </c>
      <c r="BE1440" s="286" t="inlineStr">
        <is>
          <t>0</t>
        </is>
      </c>
      <c r="BF1440" s="286" t="inlineStr">
        <is>
          <t>0</t>
        </is>
      </c>
      <c r="BG1440" s="286" t="inlineStr">
        <is>
          <t>0</t>
        </is>
      </c>
      <c r="BH1440" s="297" t="inlineStr">
        <is>
          <t>0</t>
        </is>
      </c>
      <c r="BI1440" s="297" t="inlineStr">
        <is>
          <t>0</t>
        </is>
      </c>
      <c r="BJ1440" s="297" t="inlineStr">
        <is>
          <t>0</t>
        </is>
      </c>
      <c r="BK1440" s="297" t="inlineStr">
        <is>
          <t>0</t>
        </is>
      </c>
      <c r="BL1440" s="297" t="inlineStr">
        <is>
          <t>0</t>
        </is>
      </c>
      <c r="BM1440" s="297" t="inlineStr">
        <is>
          <t>0</t>
        </is>
      </c>
      <c r="BN1440" s="297" t="inlineStr">
        <is>
          <t>0</t>
        </is>
      </c>
      <c r="BO1440" s="285" t="inlineStr">
        <is>
          <t>0</t>
        </is>
      </c>
      <c r="BP1440" s="297" t="inlineStr">
        <is>
          <t>0</t>
        </is>
      </c>
      <c r="BQ1440" s="297" t="inlineStr">
        <is>
          <t>0</t>
        </is>
      </c>
      <c r="BR1440" s="297" t="inlineStr">
        <is>
          <t>0</t>
        </is>
      </c>
      <c r="BS1440" s="297" t="inlineStr">
        <is>
          <t>0</t>
        </is>
      </c>
      <c r="BT1440" s="297" t="inlineStr">
        <is>
          <t>0</t>
        </is>
      </c>
      <c r="BU1440" s="297" t="inlineStr">
        <is>
          <t>0</t>
        </is>
      </c>
      <c r="BV1440" s="297" t="inlineStr">
        <is>
          <t>0</t>
        </is>
      </c>
      <c r="BW1440" s="288" t="inlineStr">
        <is>
          <t>0</t>
        </is>
      </c>
      <c r="BX1440" s="276">
        <f>SUM(IF(COUNTIF(#REF!, "*1.*"), 2, 0), IF(COUNTIF(#REF!, "*2.*"), 2, 0), IF(COUNTIF(#REF!, "*3.*"), 2, 0), IF(COUNTIF(#REF!, "*4.*"), 2, 0), IF(COUNTIF(#REF!, "*5.*"), 2, 0), IF(COUNTIF(#REF!, "*6.*"), 2, 0))</f>
        <v/>
      </c>
      <c r="BY1440" s="277">
        <f t="array" ref="BY1440">SUM(VALUE(AT1440),VALUE(AU1440),VALUE(AV1440),VALUE(AW1440),VALUE(AX1440),VALUE(AY1440),VALUE(AZ1440),VALUE(BB1440),VALUE(BC1440),VALUE(BD1440),VALUE(BE1440),VALUE(BF1440),VALUE(BG1440),VALUE(BH1440),VALUE(BI1440),VALUE(BJ1440),VALUE(BK1440),VALUE(BL1440),VALUE(BM1440),VALUE(BN1440),VALUE(BO1440),VALUE(BP1440),VALUE(BQ1440),VALUE(BR1440),VALUE(BS1440),VALUE(BT1440),VALUE(BU1440),VALUE(BV1440),VALUE(BW1440))</f>
        <v/>
      </c>
      <c r="BZ1440" s="307" t="n"/>
      <c r="CA1440" s="307" t="n"/>
      <c r="CB1440" s="307" t="n"/>
      <c r="CC1440" s="307" t="n"/>
      <c r="CD1440" s="307" t="n"/>
      <c r="CE1440" s="307" t="n"/>
      <c r="CF1440" s="307" t="n"/>
      <c r="CG1440" s="307" t="n"/>
      <c r="CH1440" s="307" t="n"/>
      <c r="CI1440" s="307" t="n"/>
      <c r="CJ1440" s="307" t="n"/>
      <c r="CK1440" s="307" t="n"/>
      <c r="CL1440" s="307" t="n"/>
      <c r="CM1440" s="307" t="n"/>
      <c r="CN1440" s="307" t="n"/>
      <c r="CO1440" s="307" t="n"/>
      <c r="CP1440" s="307" t="n"/>
      <c r="CQ1440" s="307" t="n"/>
      <c r="CR1440" s="279" t="inlineStr"/>
      <c r="CS1440" s="280">
        <f>AVERAGE(Value(BY1440),value(CR1440))</f>
        <v/>
      </c>
      <c r="CT1440" s="421">
        <f>(IF(OR(MediaScorecard!BG1927="x", MediaScorecard!BH1927="x",MediaScorecard!BI1927="x",MediaScorecard!BJ1927="x",MediaScorecard!BK1927="x"),1, 2))</f>
        <v/>
      </c>
      <c r="CU1440" s="308" t="n"/>
      <c r="CV1440" s="308" t="n"/>
      <c r="CW1440" s="308" t="n"/>
      <c r="CX1440" s="309" t="n"/>
      <c r="CY1440" s="308" t="n"/>
      <c r="CZ1440" s="308" t="n"/>
      <c r="DA1440" s="308" t="n"/>
    </row>
    <row r="1441" ht="21" customHeight="1" s="590">
      <c r="A1441" s="421" t="n"/>
      <c r="B1441" s="270" t="n"/>
      <c r="C1441" s="266" t="n"/>
      <c r="D1441" s="267" t="inlineStr"/>
      <c r="E1441" s="267" t="inlineStr"/>
      <c r="F1441" s="268" t="inlineStr"/>
      <c r="G1441" s="421" t="n"/>
      <c r="H1441" s="269" t="n"/>
      <c r="I1441" s="421" t="n"/>
      <c r="J1441" s="421" t="n"/>
      <c r="K1441" s="421" t="n"/>
      <c r="L1441" s="421" t="n"/>
      <c r="M1441" s="421" t="n"/>
      <c r="N1441" s="421" t="n"/>
      <c r="O1441" s="421" t="n"/>
      <c r="P1441" s="421" t="n"/>
      <c r="Q1441" s="421" t="n"/>
      <c r="R1441" s="270" t="n"/>
      <c r="S1441" s="421" t="n"/>
      <c r="T1441" s="421" t="n"/>
      <c r="U1441" s="421" t="n"/>
      <c r="V1441" s="421" t="n"/>
      <c r="W1441" s="421" t="n"/>
      <c r="X1441" s="421" t="n"/>
      <c r="Y1441" s="421" t="n"/>
      <c r="Z1441" s="421" t="n"/>
      <c r="AA1441" s="421" t="n"/>
      <c r="AB1441" s="421" t="n"/>
      <c r="AC1441" s="421" t="n"/>
      <c r="AD1441" s="421" t="n"/>
      <c r="AE1441" s="421" t="n"/>
      <c r="AF1441" s="421" t="n"/>
      <c r="AG1441" s="421" t="n"/>
      <c r="AH1441" s="421" t="n"/>
      <c r="AI1441" s="421" t="n"/>
      <c r="AJ1441" s="297" t="n"/>
      <c r="AK1441" s="297" t="n"/>
      <c r="AL1441" s="284" t="n"/>
      <c r="AM1441" s="297" t="n"/>
      <c r="AN1441" s="285" t="n"/>
      <c r="AO1441" s="297" t="n"/>
      <c r="AP1441" s="297" t="n"/>
      <c r="AQ1441" s="297" t="n"/>
      <c r="AR1441" s="297" t="n"/>
      <c r="AS1441" s="297" t="n"/>
      <c r="AT1441" s="285" t="inlineStr">
        <is>
          <t>0</t>
        </is>
      </c>
      <c r="AU1441" s="297" t="inlineStr">
        <is>
          <t>0</t>
        </is>
      </c>
      <c r="AV1441" s="297" t="inlineStr">
        <is>
          <t>0</t>
        </is>
      </c>
      <c r="AW1441" s="297" t="inlineStr">
        <is>
          <t>0</t>
        </is>
      </c>
      <c r="AX1441" s="297" t="inlineStr">
        <is>
          <t>0</t>
        </is>
      </c>
      <c r="AY1441" s="286" t="inlineStr">
        <is>
          <t>0</t>
        </is>
      </c>
      <c r="AZ1441" s="286" t="inlineStr">
        <is>
          <t>0</t>
        </is>
      </c>
      <c r="BA1441" s="287" t="inlineStr">
        <is>
          <t>0</t>
        </is>
      </c>
      <c r="BB1441" s="286" t="inlineStr">
        <is>
          <t>0</t>
        </is>
      </c>
      <c r="BC1441" s="286" t="inlineStr">
        <is>
          <t>0</t>
        </is>
      </c>
      <c r="BD1441" s="286" t="inlineStr">
        <is>
          <t>0</t>
        </is>
      </c>
      <c r="BE1441" s="286" t="inlineStr">
        <is>
          <t>0</t>
        </is>
      </c>
      <c r="BF1441" s="286" t="inlineStr">
        <is>
          <t>0</t>
        </is>
      </c>
      <c r="BG1441" s="286" t="inlineStr">
        <is>
          <t>0</t>
        </is>
      </c>
      <c r="BH1441" s="297" t="inlineStr">
        <is>
          <t>0</t>
        </is>
      </c>
      <c r="BI1441" s="297" t="inlineStr">
        <is>
          <t>0</t>
        </is>
      </c>
      <c r="BJ1441" s="297" t="inlineStr">
        <is>
          <t>0</t>
        </is>
      </c>
      <c r="BK1441" s="297" t="inlineStr">
        <is>
          <t>0</t>
        </is>
      </c>
      <c r="BL1441" s="297" t="inlineStr">
        <is>
          <t>0</t>
        </is>
      </c>
      <c r="BM1441" s="297" t="inlineStr">
        <is>
          <t>0</t>
        </is>
      </c>
      <c r="BN1441" s="297" t="inlineStr">
        <is>
          <t>0</t>
        </is>
      </c>
      <c r="BO1441" s="285" t="inlineStr">
        <is>
          <t>0</t>
        </is>
      </c>
      <c r="BP1441" s="297" t="inlineStr">
        <is>
          <t>0</t>
        </is>
      </c>
      <c r="BQ1441" s="297" t="inlineStr">
        <is>
          <t>0</t>
        </is>
      </c>
      <c r="BR1441" s="297" t="inlineStr">
        <is>
          <t>0</t>
        </is>
      </c>
      <c r="BS1441" s="297" t="inlineStr">
        <is>
          <t>0</t>
        </is>
      </c>
      <c r="BT1441" s="297" t="inlineStr">
        <is>
          <t>0</t>
        </is>
      </c>
      <c r="BU1441" s="297" t="inlineStr">
        <is>
          <t>0</t>
        </is>
      </c>
      <c r="BV1441" s="297" t="inlineStr">
        <is>
          <t>0</t>
        </is>
      </c>
      <c r="BW1441" s="288" t="inlineStr">
        <is>
          <t>0</t>
        </is>
      </c>
      <c r="BX1441" s="276">
        <f>SUM(IF(COUNTIF(#REF!, "*1.*"), 2, 0), IF(COUNTIF(#REF!, "*2.*"), 2, 0), IF(COUNTIF(#REF!, "*3.*"), 2, 0), IF(COUNTIF(#REF!, "*4.*"), 2, 0), IF(COUNTIF(#REF!, "*5.*"), 2, 0), IF(COUNTIF(#REF!, "*6.*"), 2, 0))</f>
        <v/>
      </c>
      <c r="BY1441" s="277">
        <f t="array" ref="BY1441">SUM(VALUE(AT1441),VALUE(AU1441),VALUE(AV1441),VALUE(AW1441),VALUE(AX1441),VALUE(AY1441),VALUE(AZ1441),VALUE(BB1441),VALUE(BC1441),VALUE(BD1441),VALUE(BE1441),VALUE(BF1441),VALUE(BG1441),VALUE(BH1441),VALUE(BI1441),VALUE(BJ1441),VALUE(BK1441),VALUE(BL1441),VALUE(BM1441),VALUE(BN1441),VALUE(BO1441),VALUE(BP1441),VALUE(BQ1441),VALUE(BR1441),VALUE(BS1441),VALUE(BT1441),VALUE(BU1441),VALUE(BV1441),VALUE(BW1441))</f>
        <v/>
      </c>
      <c r="BZ1441" s="307" t="n"/>
      <c r="CA1441" s="307" t="n"/>
      <c r="CB1441" s="307" t="n"/>
      <c r="CC1441" s="307" t="n"/>
      <c r="CD1441" s="307" t="n"/>
      <c r="CE1441" s="307" t="n"/>
      <c r="CF1441" s="307" t="n"/>
      <c r="CG1441" s="307" t="n"/>
      <c r="CH1441" s="307" t="n"/>
      <c r="CI1441" s="307" t="n"/>
      <c r="CJ1441" s="307" t="n"/>
      <c r="CK1441" s="307" t="n"/>
      <c r="CL1441" s="307" t="n"/>
      <c r="CM1441" s="307" t="n"/>
      <c r="CN1441" s="307" t="n"/>
      <c r="CO1441" s="307" t="n"/>
      <c r="CP1441" s="307" t="n"/>
      <c r="CQ1441" s="307" t="n"/>
      <c r="CR1441" s="279" t="inlineStr"/>
      <c r="CS1441" s="280">
        <f>AVERAGE(Value(BY1441),value(CR1441))</f>
        <v/>
      </c>
      <c r="CT1441" s="421">
        <f>(IF(OR(MediaScorecard!BG1928="x", MediaScorecard!BH1928="x",MediaScorecard!BI1928="x",MediaScorecard!BJ1928="x",MediaScorecard!BK1928="x"),1, 2))</f>
        <v/>
      </c>
      <c r="CU1441" s="308" t="n"/>
      <c r="CV1441" s="308" t="n"/>
      <c r="CW1441" s="308" t="n"/>
      <c r="CX1441" s="309" t="n"/>
      <c r="CY1441" s="308" t="n"/>
      <c r="CZ1441" s="308" t="n"/>
      <c r="DA1441" s="308" t="n"/>
    </row>
    <row r="1442" ht="21" customHeight="1" s="590">
      <c r="A1442" s="421" t="n"/>
      <c r="B1442" s="270" t="n"/>
      <c r="C1442" s="266" t="n"/>
      <c r="D1442" s="267" t="inlineStr"/>
      <c r="E1442" s="267" t="inlineStr"/>
      <c r="F1442" s="268" t="inlineStr"/>
      <c r="G1442" s="421" t="n"/>
      <c r="H1442" s="269" t="n"/>
      <c r="I1442" s="421" t="n"/>
      <c r="J1442" s="421" t="n"/>
      <c r="K1442" s="421" t="n"/>
      <c r="L1442" s="421" t="n"/>
      <c r="M1442" s="421" t="n"/>
      <c r="N1442" s="421" t="n"/>
      <c r="O1442" s="421" t="n"/>
      <c r="P1442" s="421" t="n"/>
      <c r="Q1442" s="421" t="n"/>
      <c r="R1442" s="270" t="n"/>
      <c r="S1442" s="421" t="n"/>
      <c r="T1442" s="421" t="n"/>
      <c r="U1442" s="421" t="n"/>
      <c r="V1442" s="421" t="n"/>
      <c r="W1442" s="421" t="n"/>
      <c r="X1442" s="421" t="n"/>
      <c r="Y1442" s="421" t="n"/>
      <c r="Z1442" s="421" t="n"/>
      <c r="AA1442" s="421" t="n"/>
      <c r="AB1442" s="421" t="n"/>
      <c r="AC1442" s="421" t="n"/>
      <c r="AD1442" s="421" t="n"/>
      <c r="AE1442" s="421" t="n"/>
      <c r="AF1442" s="421" t="n"/>
      <c r="AG1442" s="421" t="n"/>
      <c r="AH1442" s="421" t="n"/>
      <c r="AI1442" s="421" t="n"/>
      <c r="AJ1442" s="297" t="n"/>
      <c r="AK1442" s="297" t="n"/>
      <c r="AL1442" s="284" t="n"/>
      <c r="AM1442" s="297" t="n"/>
      <c r="AN1442" s="285" t="n"/>
      <c r="AO1442" s="297" t="n"/>
      <c r="AP1442" s="297" t="n"/>
      <c r="AQ1442" s="297" t="n"/>
      <c r="AR1442" s="297" t="n"/>
      <c r="AS1442" s="297" t="n"/>
      <c r="AT1442" s="285" t="inlineStr">
        <is>
          <t>0</t>
        </is>
      </c>
      <c r="AU1442" s="297" t="inlineStr">
        <is>
          <t>0</t>
        </is>
      </c>
      <c r="AV1442" s="297" t="inlineStr">
        <is>
          <t>0</t>
        </is>
      </c>
      <c r="AW1442" s="297" t="inlineStr">
        <is>
          <t>0</t>
        </is>
      </c>
      <c r="AX1442" s="297" t="inlineStr">
        <is>
          <t>0</t>
        </is>
      </c>
      <c r="AY1442" s="286" t="inlineStr">
        <is>
          <t>0</t>
        </is>
      </c>
      <c r="AZ1442" s="286" t="inlineStr">
        <is>
          <t>0</t>
        </is>
      </c>
      <c r="BA1442" s="287" t="inlineStr">
        <is>
          <t>0</t>
        </is>
      </c>
      <c r="BB1442" s="286" t="inlineStr">
        <is>
          <t>0</t>
        </is>
      </c>
      <c r="BC1442" s="286" t="inlineStr">
        <is>
          <t>0</t>
        </is>
      </c>
      <c r="BD1442" s="286" t="inlineStr">
        <is>
          <t>0</t>
        </is>
      </c>
      <c r="BE1442" s="286" t="inlineStr">
        <is>
          <t>0</t>
        </is>
      </c>
      <c r="BF1442" s="286" t="inlineStr">
        <is>
          <t>0</t>
        </is>
      </c>
      <c r="BG1442" s="286" t="inlineStr">
        <is>
          <t>0</t>
        </is>
      </c>
      <c r="BH1442" s="297" t="inlineStr">
        <is>
          <t>0</t>
        </is>
      </c>
      <c r="BI1442" s="297" t="inlineStr">
        <is>
          <t>0</t>
        </is>
      </c>
      <c r="BJ1442" s="297" t="inlineStr">
        <is>
          <t>0</t>
        </is>
      </c>
      <c r="BK1442" s="297" t="inlineStr">
        <is>
          <t>0</t>
        </is>
      </c>
      <c r="BL1442" s="297" t="inlineStr">
        <is>
          <t>0</t>
        </is>
      </c>
      <c r="BM1442" s="297" t="inlineStr">
        <is>
          <t>0</t>
        </is>
      </c>
      <c r="BN1442" s="297" t="inlineStr">
        <is>
          <t>0</t>
        </is>
      </c>
      <c r="BO1442" s="285" t="inlineStr">
        <is>
          <t>0</t>
        </is>
      </c>
      <c r="BP1442" s="297" t="inlineStr">
        <is>
          <t>0</t>
        </is>
      </c>
      <c r="BQ1442" s="297" t="inlineStr">
        <is>
          <t>0</t>
        </is>
      </c>
      <c r="BR1442" s="297" t="inlineStr">
        <is>
          <t>0</t>
        </is>
      </c>
      <c r="BS1442" s="297" t="inlineStr">
        <is>
          <t>0</t>
        </is>
      </c>
      <c r="BT1442" s="297" t="inlineStr">
        <is>
          <t>0</t>
        </is>
      </c>
      <c r="BU1442" s="297" t="inlineStr">
        <is>
          <t>0</t>
        </is>
      </c>
      <c r="BV1442" s="297" t="inlineStr">
        <is>
          <t>0</t>
        </is>
      </c>
      <c r="BW1442" s="288" t="inlineStr">
        <is>
          <t>0</t>
        </is>
      </c>
      <c r="BX1442" s="276">
        <f>SUM(IF(COUNTIF(#REF!, "*1.*"), 2, 0), IF(COUNTIF(#REF!, "*2.*"), 2, 0), IF(COUNTIF(#REF!, "*3.*"), 2, 0), IF(COUNTIF(#REF!, "*4.*"), 2, 0), IF(COUNTIF(#REF!, "*5.*"), 2, 0), IF(COUNTIF(#REF!, "*6.*"), 2, 0))</f>
        <v/>
      </c>
      <c r="BY1442" s="277">
        <f t="array" ref="BY1442">SUM(VALUE(AT1442),VALUE(AU1442),VALUE(AV1442),VALUE(AW1442),VALUE(AX1442),VALUE(AY1442),VALUE(AZ1442),VALUE(BB1442),VALUE(BC1442),VALUE(BD1442),VALUE(BE1442),VALUE(BF1442),VALUE(BG1442),VALUE(BH1442),VALUE(BI1442),VALUE(BJ1442),VALUE(BK1442),VALUE(BL1442),VALUE(BM1442),VALUE(BN1442),VALUE(BO1442),VALUE(BP1442),VALUE(BQ1442),VALUE(BR1442),VALUE(BS1442),VALUE(BT1442),VALUE(BU1442),VALUE(BV1442),VALUE(BW1442))</f>
        <v/>
      </c>
      <c r="BZ1442" s="307" t="n"/>
      <c r="CA1442" s="307" t="n"/>
      <c r="CB1442" s="307" t="n"/>
      <c r="CC1442" s="307" t="n"/>
      <c r="CD1442" s="307" t="n"/>
      <c r="CE1442" s="307" t="n"/>
      <c r="CF1442" s="307" t="n"/>
      <c r="CG1442" s="307" t="n"/>
      <c r="CH1442" s="307" t="n"/>
      <c r="CI1442" s="307" t="n"/>
      <c r="CJ1442" s="307" t="n"/>
      <c r="CK1442" s="307" t="n"/>
      <c r="CL1442" s="307" t="n"/>
      <c r="CM1442" s="307" t="n"/>
      <c r="CN1442" s="307" t="n"/>
      <c r="CO1442" s="307" t="n"/>
      <c r="CP1442" s="307" t="n"/>
      <c r="CQ1442" s="307" t="n"/>
      <c r="CR1442" s="279" t="inlineStr"/>
      <c r="CS1442" s="280">
        <f>AVERAGE(Value(BY1442),value(CR1442))</f>
        <v/>
      </c>
      <c r="CT1442" s="421">
        <f>(IF(OR(MediaScorecard!BG1929="x", MediaScorecard!BH1929="x",MediaScorecard!BI1929="x",MediaScorecard!BJ1929="x",MediaScorecard!BK1929="x"),1, 2))</f>
        <v/>
      </c>
      <c r="CU1442" s="308" t="n"/>
      <c r="CV1442" s="308" t="n"/>
      <c r="CW1442" s="308" t="n"/>
      <c r="CX1442" s="309" t="n"/>
      <c r="CY1442" s="308" t="n"/>
      <c r="CZ1442" s="308" t="n"/>
      <c r="DA1442" s="308" t="n"/>
    </row>
    <row r="1443" ht="21" customHeight="1" s="590">
      <c r="A1443" s="421" t="n"/>
      <c r="B1443" s="270" t="n"/>
      <c r="C1443" s="266" t="n"/>
      <c r="D1443" s="267" t="inlineStr"/>
      <c r="E1443" s="267" t="inlineStr"/>
      <c r="F1443" s="268" t="inlineStr"/>
      <c r="G1443" s="421" t="n"/>
      <c r="H1443" s="269" t="n"/>
      <c r="I1443" s="421" t="n"/>
      <c r="J1443" s="421" t="n"/>
      <c r="K1443" s="421" t="n"/>
      <c r="L1443" s="421" t="n"/>
      <c r="M1443" s="421" t="n"/>
      <c r="N1443" s="421" t="n"/>
      <c r="O1443" s="421" t="n"/>
      <c r="P1443" s="421" t="n"/>
      <c r="Q1443" s="421" t="n"/>
      <c r="R1443" s="270" t="n"/>
      <c r="S1443" s="421" t="n"/>
      <c r="T1443" s="421" t="n"/>
      <c r="U1443" s="421" t="n"/>
      <c r="V1443" s="421" t="n"/>
      <c r="W1443" s="421" t="n"/>
      <c r="X1443" s="421" t="n"/>
      <c r="Y1443" s="421" t="n"/>
      <c r="Z1443" s="421" t="n"/>
      <c r="AA1443" s="421" t="n"/>
      <c r="AB1443" s="421" t="n"/>
      <c r="AC1443" s="421" t="n"/>
      <c r="AD1443" s="421" t="n"/>
      <c r="AE1443" s="421" t="n"/>
      <c r="AF1443" s="421" t="n"/>
      <c r="AG1443" s="421" t="n"/>
      <c r="AH1443" s="421" t="n"/>
      <c r="AI1443" s="421" t="n"/>
      <c r="AJ1443" s="297" t="n"/>
      <c r="AK1443" s="297" t="n"/>
      <c r="AL1443" s="284" t="n"/>
      <c r="AM1443" s="297" t="n"/>
      <c r="AN1443" s="285" t="n"/>
      <c r="AO1443" s="297" t="n"/>
      <c r="AP1443" s="297" t="n"/>
      <c r="AQ1443" s="297" t="n"/>
      <c r="AR1443" s="297" t="n"/>
      <c r="AS1443" s="297" t="n"/>
      <c r="AT1443" s="285" t="inlineStr">
        <is>
          <t>0</t>
        </is>
      </c>
      <c r="AU1443" s="297" t="inlineStr">
        <is>
          <t>0</t>
        </is>
      </c>
      <c r="AV1443" s="297" t="inlineStr">
        <is>
          <t>0</t>
        </is>
      </c>
      <c r="AW1443" s="297" t="inlineStr">
        <is>
          <t>0</t>
        </is>
      </c>
      <c r="AX1443" s="297" t="inlineStr">
        <is>
          <t>0</t>
        </is>
      </c>
      <c r="AY1443" s="286" t="inlineStr">
        <is>
          <t>0</t>
        </is>
      </c>
      <c r="AZ1443" s="286" t="inlineStr">
        <is>
          <t>0</t>
        </is>
      </c>
      <c r="BA1443" s="287" t="inlineStr">
        <is>
          <t>0</t>
        </is>
      </c>
      <c r="BB1443" s="286" t="inlineStr">
        <is>
          <t>0</t>
        </is>
      </c>
      <c r="BC1443" s="286" t="inlineStr">
        <is>
          <t>0</t>
        </is>
      </c>
      <c r="BD1443" s="286" t="inlineStr">
        <is>
          <t>0</t>
        </is>
      </c>
      <c r="BE1443" s="286" t="inlineStr">
        <is>
          <t>0</t>
        </is>
      </c>
      <c r="BF1443" s="286" t="inlineStr">
        <is>
          <t>0</t>
        </is>
      </c>
      <c r="BG1443" s="286" t="inlineStr">
        <is>
          <t>0</t>
        </is>
      </c>
      <c r="BH1443" s="297" t="inlineStr">
        <is>
          <t>0</t>
        </is>
      </c>
      <c r="BI1443" s="297" t="inlineStr">
        <is>
          <t>0</t>
        </is>
      </c>
      <c r="BJ1443" s="297" t="inlineStr">
        <is>
          <t>0</t>
        </is>
      </c>
      <c r="BK1443" s="297" t="inlineStr">
        <is>
          <t>0</t>
        </is>
      </c>
      <c r="BL1443" s="297" t="inlineStr">
        <is>
          <t>0</t>
        </is>
      </c>
      <c r="BM1443" s="297" t="inlineStr">
        <is>
          <t>0</t>
        </is>
      </c>
      <c r="BN1443" s="297" t="inlineStr">
        <is>
          <t>0</t>
        </is>
      </c>
      <c r="BO1443" s="285" t="inlineStr">
        <is>
          <t>0</t>
        </is>
      </c>
      <c r="BP1443" s="297" t="inlineStr">
        <is>
          <t>0</t>
        </is>
      </c>
      <c r="BQ1443" s="297" t="inlineStr">
        <is>
          <t>0</t>
        </is>
      </c>
      <c r="BR1443" s="297" t="inlineStr">
        <is>
          <t>0</t>
        </is>
      </c>
      <c r="BS1443" s="297" t="inlineStr">
        <is>
          <t>0</t>
        </is>
      </c>
      <c r="BT1443" s="297" t="inlineStr">
        <is>
          <t>0</t>
        </is>
      </c>
      <c r="BU1443" s="297" t="inlineStr">
        <is>
          <t>0</t>
        </is>
      </c>
      <c r="BV1443" s="297" t="inlineStr">
        <is>
          <t>0</t>
        </is>
      </c>
      <c r="BW1443" s="288" t="inlineStr">
        <is>
          <t>0</t>
        </is>
      </c>
      <c r="BX1443" s="276">
        <f>SUM(IF(COUNTIF(#REF!, "*1.*"), 2, 0), IF(COUNTIF(#REF!, "*2.*"), 2, 0), IF(COUNTIF(#REF!, "*3.*"), 2, 0), IF(COUNTIF(#REF!, "*4.*"), 2, 0), IF(COUNTIF(#REF!, "*5.*"), 2, 0), IF(COUNTIF(#REF!, "*6.*"), 2, 0))</f>
        <v/>
      </c>
      <c r="BY1443" s="277">
        <f t="array" ref="BY1443">SUM(VALUE(AT1443),VALUE(AU1443),VALUE(AV1443),VALUE(AW1443),VALUE(AX1443),VALUE(AY1443),VALUE(AZ1443),VALUE(BB1443),VALUE(BC1443),VALUE(BD1443),VALUE(BE1443),VALUE(BF1443),VALUE(BG1443),VALUE(BH1443),VALUE(BI1443),VALUE(BJ1443),VALUE(BK1443),VALUE(BL1443),VALUE(BM1443),VALUE(BN1443),VALUE(BO1443),VALUE(BP1443),VALUE(BQ1443),VALUE(BR1443),VALUE(BS1443),VALUE(BT1443),VALUE(BU1443),VALUE(BV1443),VALUE(BW1443))</f>
        <v/>
      </c>
      <c r="BZ1443" s="307" t="n"/>
      <c r="CA1443" s="307" t="n"/>
      <c r="CB1443" s="307" t="n"/>
      <c r="CC1443" s="307" t="n"/>
      <c r="CD1443" s="307" t="n"/>
      <c r="CE1443" s="307" t="n"/>
      <c r="CF1443" s="307" t="n"/>
      <c r="CG1443" s="307" t="n"/>
      <c r="CH1443" s="307" t="n"/>
      <c r="CI1443" s="307" t="n"/>
      <c r="CJ1443" s="307" t="n"/>
      <c r="CK1443" s="307" t="n"/>
      <c r="CL1443" s="307" t="n"/>
      <c r="CM1443" s="307" t="n"/>
      <c r="CN1443" s="307" t="n"/>
      <c r="CO1443" s="307" t="n"/>
      <c r="CP1443" s="307" t="n"/>
      <c r="CQ1443" s="307" t="n"/>
      <c r="CR1443" s="279" t="inlineStr"/>
      <c r="CS1443" s="280">
        <f>AVERAGE(Value(BY1443),value(CR1443))</f>
        <v/>
      </c>
      <c r="CT1443" s="421">
        <f>(IF(OR(MediaScorecard!BG1930="x", MediaScorecard!BH1930="x",MediaScorecard!BI1930="x",MediaScorecard!BJ1930="x",MediaScorecard!BK1930="x"),1, 2))</f>
        <v/>
      </c>
      <c r="CU1443" s="308" t="n"/>
      <c r="CV1443" s="308" t="n"/>
      <c r="CW1443" s="308" t="n"/>
      <c r="CX1443" s="309" t="n"/>
      <c r="CY1443" s="308" t="n"/>
      <c r="CZ1443" s="308" t="n"/>
      <c r="DA1443" s="308" t="n"/>
    </row>
    <row r="1444" ht="21" customHeight="1" s="590">
      <c r="A1444" s="421" t="n"/>
      <c r="B1444" s="270" t="n"/>
      <c r="C1444" s="266" t="n"/>
      <c r="D1444" s="267" t="inlineStr"/>
      <c r="E1444" s="267" t="inlineStr"/>
      <c r="F1444" s="268" t="inlineStr"/>
      <c r="G1444" s="421" t="n"/>
      <c r="H1444" s="269" t="n"/>
      <c r="I1444" s="421" t="n"/>
      <c r="J1444" s="421" t="n"/>
      <c r="K1444" s="421" t="n"/>
      <c r="L1444" s="421" t="n"/>
      <c r="M1444" s="421" t="n"/>
      <c r="N1444" s="421" t="n"/>
      <c r="O1444" s="421" t="n"/>
      <c r="P1444" s="421" t="n"/>
      <c r="Q1444" s="421" t="n"/>
      <c r="R1444" s="270" t="n"/>
      <c r="S1444" s="421" t="n"/>
      <c r="T1444" s="421" t="n"/>
      <c r="U1444" s="421" t="n"/>
      <c r="V1444" s="421" t="n"/>
      <c r="W1444" s="421" t="n"/>
      <c r="X1444" s="421" t="n"/>
      <c r="Y1444" s="421" t="n"/>
      <c r="Z1444" s="421" t="n"/>
      <c r="AA1444" s="421" t="n"/>
      <c r="AB1444" s="421" t="n"/>
      <c r="AC1444" s="421" t="n"/>
      <c r="AD1444" s="421" t="n"/>
      <c r="AE1444" s="421" t="n"/>
      <c r="AF1444" s="421" t="n"/>
      <c r="AG1444" s="421" t="n"/>
      <c r="AH1444" s="421" t="n"/>
      <c r="AI1444" s="421" t="n"/>
      <c r="AJ1444" s="297" t="n"/>
      <c r="AK1444" s="297" t="n"/>
      <c r="AL1444" s="284" t="n"/>
      <c r="AM1444" s="297" t="n"/>
      <c r="AN1444" s="285" t="n"/>
      <c r="AO1444" s="297" t="n"/>
      <c r="AP1444" s="297" t="n"/>
      <c r="AQ1444" s="297" t="n"/>
      <c r="AR1444" s="297" t="n"/>
      <c r="AS1444" s="297" t="n"/>
      <c r="AT1444" s="285" t="inlineStr">
        <is>
          <t>0</t>
        </is>
      </c>
      <c r="AU1444" s="297" t="inlineStr">
        <is>
          <t>0</t>
        </is>
      </c>
      <c r="AV1444" s="297" t="inlineStr">
        <is>
          <t>0</t>
        </is>
      </c>
      <c r="AW1444" s="297" t="inlineStr">
        <is>
          <t>0</t>
        </is>
      </c>
      <c r="AX1444" s="297" t="inlineStr">
        <is>
          <t>0</t>
        </is>
      </c>
      <c r="AY1444" s="286" t="inlineStr">
        <is>
          <t>0</t>
        </is>
      </c>
      <c r="AZ1444" s="286" t="inlineStr">
        <is>
          <t>0</t>
        </is>
      </c>
      <c r="BA1444" s="287" t="inlineStr">
        <is>
          <t>0</t>
        </is>
      </c>
      <c r="BB1444" s="286" t="inlineStr">
        <is>
          <t>0</t>
        </is>
      </c>
      <c r="BC1444" s="286" t="inlineStr">
        <is>
          <t>0</t>
        </is>
      </c>
      <c r="BD1444" s="286" t="inlineStr">
        <is>
          <t>0</t>
        </is>
      </c>
      <c r="BE1444" s="286" t="inlineStr">
        <is>
          <t>0</t>
        </is>
      </c>
      <c r="BF1444" s="286" t="inlineStr">
        <is>
          <t>0</t>
        </is>
      </c>
      <c r="BG1444" s="286" t="inlineStr">
        <is>
          <t>0</t>
        </is>
      </c>
      <c r="BH1444" s="297" t="inlineStr">
        <is>
          <t>0</t>
        </is>
      </c>
      <c r="BI1444" s="297" t="inlineStr">
        <is>
          <t>0</t>
        </is>
      </c>
      <c r="BJ1444" s="297" t="inlineStr">
        <is>
          <t>0</t>
        </is>
      </c>
      <c r="BK1444" s="297" t="inlineStr">
        <is>
          <t>0</t>
        </is>
      </c>
      <c r="BL1444" s="297" t="inlineStr">
        <is>
          <t>0</t>
        </is>
      </c>
      <c r="BM1444" s="297" t="inlineStr">
        <is>
          <t>0</t>
        </is>
      </c>
      <c r="BN1444" s="297" t="inlineStr">
        <is>
          <t>0</t>
        </is>
      </c>
      <c r="BO1444" s="285" t="inlineStr">
        <is>
          <t>0</t>
        </is>
      </c>
      <c r="BP1444" s="297" t="inlineStr">
        <is>
          <t>0</t>
        </is>
      </c>
      <c r="BQ1444" s="297" t="inlineStr">
        <is>
          <t>0</t>
        </is>
      </c>
      <c r="BR1444" s="297" t="inlineStr">
        <is>
          <t>0</t>
        </is>
      </c>
      <c r="BS1444" s="297" t="inlineStr">
        <is>
          <t>0</t>
        </is>
      </c>
      <c r="BT1444" s="297" t="inlineStr">
        <is>
          <t>0</t>
        </is>
      </c>
      <c r="BU1444" s="297" t="inlineStr">
        <is>
          <t>0</t>
        </is>
      </c>
      <c r="BV1444" s="297" t="inlineStr">
        <is>
          <t>0</t>
        </is>
      </c>
      <c r="BW1444" s="288" t="inlineStr">
        <is>
          <t>0</t>
        </is>
      </c>
      <c r="BX1444" s="276">
        <f>SUM(IF(COUNTIF(#REF!, "*1.*"), 2, 0), IF(COUNTIF(#REF!, "*2.*"), 2, 0), IF(COUNTIF(#REF!, "*3.*"), 2, 0), IF(COUNTIF(#REF!, "*4.*"), 2, 0), IF(COUNTIF(#REF!, "*5.*"), 2, 0), IF(COUNTIF(#REF!, "*6.*"), 2, 0))</f>
        <v/>
      </c>
      <c r="BY1444" s="277">
        <f t="array" ref="BY1444">SUM(VALUE(AT1444),VALUE(AU1444),VALUE(AV1444),VALUE(AW1444),VALUE(AX1444),VALUE(AY1444),VALUE(AZ1444),VALUE(BB1444),VALUE(BC1444),VALUE(BD1444),VALUE(BE1444),VALUE(BF1444),VALUE(BG1444),VALUE(BH1444),VALUE(BI1444),VALUE(BJ1444),VALUE(BK1444),VALUE(BL1444),VALUE(BM1444),VALUE(BN1444),VALUE(BO1444),VALUE(BP1444),VALUE(BQ1444),VALUE(BR1444),VALUE(BS1444),VALUE(BT1444),VALUE(BU1444),VALUE(BV1444),VALUE(BW1444))</f>
        <v/>
      </c>
      <c r="BZ1444" s="307" t="n"/>
      <c r="CA1444" s="307" t="n"/>
      <c r="CB1444" s="307" t="n"/>
      <c r="CC1444" s="307" t="n"/>
      <c r="CD1444" s="307" t="n"/>
      <c r="CE1444" s="307" t="n"/>
      <c r="CF1444" s="307" t="n"/>
      <c r="CG1444" s="307" t="n"/>
      <c r="CH1444" s="307" t="n"/>
      <c r="CI1444" s="307" t="n"/>
      <c r="CJ1444" s="307" t="n"/>
      <c r="CK1444" s="307" t="n"/>
      <c r="CL1444" s="307" t="n"/>
      <c r="CM1444" s="307" t="n"/>
      <c r="CN1444" s="307" t="n"/>
      <c r="CO1444" s="307" t="n"/>
      <c r="CP1444" s="307" t="n"/>
      <c r="CQ1444" s="307" t="n"/>
      <c r="CR1444" s="279" t="inlineStr"/>
      <c r="CS1444" s="280">
        <f>AVERAGE(Value(BY1444),value(CR1444))</f>
        <v/>
      </c>
      <c r="CT1444" s="421">
        <f>(IF(OR(MediaScorecard!BG1931="x", MediaScorecard!BH1931="x",MediaScorecard!BI1931="x",MediaScorecard!BJ1931="x",MediaScorecard!BK1931="x"),1, 2))</f>
        <v/>
      </c>
      <c r="CU1444" s="308" t="n"/>
      <c r="CV1444" s="308" t="n"/>
      <c r="CW1444" s="308" t="n"/>
      <c r="CX1444" s="309" t="n"/>
      <c r="CY1444" s="308" t="n"/>
      <c r="CZ1444" s="308" t="n"/>
      <c r="DA1444" s="308" t="n"/>
    </row>
    <row r="1445" ht="21" customHeight="1" s="590">
      <c r="A1445" s="421" t="n"/>
      <c r="B1445" s="270" t="n"/>
      <c r="C1445" s="266" t="n"/>
      <c r="D1445" s="267" t="inlineStr"/>
      <c r="E1445" s="267" t="inlineStr"/>
      <c r="F1445" s="268" t="inlineStr"/>
      <c r="G1445" s="421" t="n"/>
      <c r="H1445" s="269" t="n"/>
      <c r="I1445" s="421" t="n"/>
      <c r="J1445" s="421" t="n"/>
      <c r="K1445" s="421" t="n"/>
      <c r="L1445" s="421" t="n"/>
      <c r="M1445" s="421" t="n"/>
      <c r="N1445" s="421" t="n"/>
      <c r="O1445" s="421" t="n"/>
      <c r="P1445" s="421" t="n"/>
      <c r="Q1445" s="421" t="n"/>
      <c r="R1445" s="270" t="n"/>
      <c r="S1445" s="421" t="n"/>
      <c r="T1445" s="421" t="n"/>
      <c r="U1445" s="421" t="n"/>
      <c r="V1445" s="421" t="n"/>
      <c r="W1445" s="421" t="n"/>
      <c r="X1445" s="421" t="n"/>
      <c r="Y1445" s="421" t="n"/>
      <c r="Z1445" s="421" t="n"/>
      <c r="AA1445" s="421" t="n"/>
      <c r="AB1445" s="421" t="n"/>
      <c r="AC1445" s="421" t="n"/>
      <c r="AD1445" s="421" t="n"/>
      <c r="AE1445" s="421" t="n"/>
      <c r="AF1445" s="421" t="n"/>
      <c r="AG1445" s="421" t="n"/>
      <c r="AH1445" s="421" t="n"/>
      <c r="AI1445" s="421" t="n"/>
      <c r="AJ1445" s="297" t="n"/>
      <c r="AK1445" s="297" t="n"/>
      <c r="AL1445" s="284" t="n"/>
      <c r="AM1445" s="297" t="n"/>
      <c r="AN1445" s="285" t="n"/>
      <c r="AO1445" s="297" t="n"/>
      <c r="AP1445" s="297" t="n"/>
      <c r="AQ1445" s="297" t="n"/>
      <c r="AR1445" s="297" t="n"/>
      <c r="AS1445" s="297" t="n"/>
      <c r="AT1445" s="285" t="inlineStr">
        <is>
          <t>0</t>
        </is>
      </c>
      <c r="AU1445" s="297" t="inlineStr">
        <is>
          <t>0</t>
        </is>
      </c>
      <c r="AV1445" s="297" t="inlineStr">
        <is>
          <t>0</t>
        </is>
      </c>
      <c r="AW1445" s="297" t="inlineStr">
        <is>
          <t>0</t>
        </is>
      </c>
      <c r="AX1445" s="297" t="inlineStr">
        <is>
          <t>0</t>
        </is>
      </c>
      <c r="AY1445" s="286" t="inlineStr">
        <is>
          <t>0</t>
        </is>
      </c>
      <c r="AZ1445" s="286" t="inlineStr">
        <is>
          <t>0</t>
        </is>
      </c>
      <c r="BA1445" s="287" t="inlineStr">
        <is>
          <t>0</t>
        </is>
      </c>
      <c r="BB1445" s="286" t="inlineStr">
        <is>
          <t>0</t>
        </is>
      </c>
      <c r="BC1445" s="286" t="inlineStr">
        <is>
          <t>0</t>
        </is>
      </c>
      <c r="BD1445" s="286" t="inlineStr">
        <is>
          <t>0</t>
        </is>
      </c>
      <c r="BE1445" s="286" t="inlineStr">
        <is>
          <t>0</t>
        </is>
      </c>
      <c r="BF1445" s="286" t="inlineStr">
        <is>
          <t>0</t>
        </is>
      </c>
      <c r="BG1445" s="286" t="inlineStr">
        <is>
          <t>0</t>
        </is>
      </c>
      <c r="BH1445" s="297" t="inlineStr">
        <is>
          <t>0</t>
        </is>
      </c>
      <c r="BI1445" s="297" t="inlineStr">
        <is>
          <t>0</t>
        </is>
      </c>
      <c r="BJ1445" s="297" t="inlineStr">
        <is>
          <t>0</t>
        </is>
      </c>
      <c r="BK1445" s="297" t="inlineStr">
        <is>
          <t>0</t>
        </is>
      </c>
      <c r="BL1445" s="297" t="inlineStr">
        <is>
          <t>0</t>
        </is>
      </c>
      <c r="BM1445" s="297" t="inlineStr">
        <is>
          <t>0</t>
        </is>
      </c>
      <c r="BN1445" s="297" t="inlineStr">
        <is>
          <t>0</t>
        </is>
      </c>
      <c r="BO1445" s="285" t="inlineStr">
        <is>
          <t>0</t>
        </is>
      </c>
      <c r="BP1445" s="297" t="inlineStr">
        <is>
          <t>0</t>
        </is>
      </c>
      <c r="BQ1445" s="297" t="inlineStr">
        <is>
          <t>0</t>
        </is>
      </c>
      <c r="BR1445" s="297" t="inlineStr">
        <is>
          <t>0</t>
        </is>
      </c>
      <c r="BS1445" s="297" t="inlineStr">
        <is>
          <t>0</t>
        </is>
      </c>
      <c r="BT1445" s="297" t="inlineStr">
        <is>
          <t>0</t>
        </is>
      </c>
      <c r="BU1445" s="297" t="inlineStr">
        <is>
          <t>0</t>
        </is>
      </c>
      <c r="BV1445" s="297" t="inlineStr">
        <is>
          <t>0</t>
        </is>
      </c>
      <c r="BW1445" s="288" t="inlineStr">
        <is>
          <t>0</t>
        </is>
      </c>
      <c r="BX1445" s="276">
        <f>SUM(IF(COUNTIF(#REF!, "*1.*"), 2, 0), IF(COUNTIF(#REF!, "*2.*"), 2, 0), IF(COUNTIF(#REF!, "*3.*"), 2, 0), IF(COUNTIF(#REF!, "*4.*"), 2, 0), IF(COUNTIF(#REF!, "*5.*"), 2, 0), IF(COUNTIF(#REF!, "*6.*"), 2, 0))</f>
        <v/>
      </c>
      <c r="BY1445" s="277">
        <f t="array" ref="BY1445">SUM(VALUE(AT1445),VALUE(AU1445),VALUE(AV1445),VALUE(AW1445),VALUE(AX1445),VALUE(AY1445),VALUE(AZ1445),VALUE(BB1445),VALUE(BC1445),VALUE(BD1445),VALUE(BE1445),VALUE(BF1445),VALUE(BG1445),VALUE(BH1445),VALUE(BI1445),VALUE(BJ1445),VALUE(BK1445),VALUE(BL1445),VALUE(BM1445),VALUE(BN1445),VALUE(BO1445),VALUE(BP1445),VALUE(BQ1445),VALUE(BR1445),VALUE(BS1445),VALUE(BT1445),VALUE(BU1445),VALUE(BV1445),VALUE(BW1445))</f>
        <v/>
      </c>
      <c r="BZ1445" s="307" t="n"/>
      <c r="CA1445" s="307" t="n"/>
      <c r="CB1445" s="307" t="n"/>
      <c r="CC1445" s="307" t="n"/>
      <c r="CD1445" s="307" t="n"/>
      <c r="CE1445" s="307" t="n"/>
      <c r="CF1445" s="307" t="n"/>
      <c r="CG1445" s="307" t="n"/>
      <c r="CH1445" s="307" t="n"/>
      <c r="CI1445" s="307" t="n"/>
      <c r="CJ1445" s="307" t="n"/>
      <c r="CK1445" s="307" t="n"/>
      <c r="CL1445" s="307" t="n"/>
      <c r="CM1445" s="307" t="n"/>
      <c r="CN1445" s="307" t="n"/>
      <c r="CO1445" s="307" t="n"/>
      <c r="CP1445" s="307" t="n"/>
      <c r="CQ1445" s="307" t="n"/>
      <c r="CR1445" s="279" t="inlineStr"/>
      <c r="CS1445" s="280">
        <f>AVERAGE(Value(BY1445),value(CR1445))</f>
        <v/>
      </c>
      <c r="CT1445" s="421">
        <f>(IF(OR(MediaScorecard!BG1932="x", MediaScorecard!BH1932="x",MediaScorecard!BI1932="x",MediaScorecard!BJ1932="x",MediaScorecard!BK1932="x"),1, 2))</f>
        <v/>
      </c>
      <c r="CU1445" s="308" t="n"/>
      <c r="CV1445" s="308" t="n"/>
      <c r="CW1445" s="308" t="n"/>
      <c r="CX1445" s="309" t="n"/>
      <c r="CY1445" s="308" t="n"/>
      <c r="CZ1445" s="308" t="n"/>
      <c r="DA1445" s="308" t="n"/>
    </row>
    <row r="1446" ht="21" customHeight="1" s="590">
      <c r="A1446" s="421" t="n"/>
      <c r="B1446" s="270" t="n"/>
      <c r="C1446" s="266" t="n"/>
      <c r="D1446" s="267" t="inlineStr"/>
      <c r="E1446" s="267" t="inlineStr"/>
      <c r="F1446" s="268" t="inlineStr"/>
      <c r="G1446" s="421" t="n"/>
      <c r="H1446" s="269" t="n"/>
      <c r="I1446" s="421" t="n"/>
      <c r="J1446" s="421" t="n"/>
      <c r="K1446" s="421" t="n"/>
      <c r="L1446" s="421" t="n"/>
      <c r="M1446" s="421" t="n"/>
      <c r="N1446" s="421" t="n"/>
      <c r="O1446" s="421" t="n"/>
      <c r="P1446" s="421" t="n"/>
      <c r="Q1446" s="421" t="n"/>
      <c r="R1446" s="270" t="n"/>
      <c r="S1446" s="421" t="n"/>
      <c r="T1446" s="421" t="n"/>
      <c r="U1446" s="421" t="n"/>
      <c r="V1446" s="421" t="n"/>
      <c r="W1446" s="421" t="n"/>
      <c r="X1446" s="421" t="n"/>
      <c r="Y1446" s="421" t="n"/>
      <c r="Z1446" s="421" t="n"/>
      <c r="AA1446" s="421" t="n"/>
      <c r="AB1446" s="421" t="n"/>
      <c r="AC1446" s="421" t="n"/>
      <c r="AD1446" s="421" t="n"/>
      <c r="AE1446" s="421" t="n"/>
      <c r="AF1446" s="421" t="n"/>
      <c r="AG1446" s="421" t="n"/>
      <c r="AH1446" s="421" t="n"/>
      <c r="AI1446" s="421" t="n"/>
      <c r="AJ1446" s="297" t="n"/>
      <c r="AK1446" s="297" t="n"/>
      <c r="AL1446" s="284" t="n"/>
      <c r="AM1446" s="297" t="n"/>
      <c r="AN1446" s="285" t="n"/>
      <c r="AO1446" s="297" t="n"/>
      <c r="AP1446" s="297" t="n"/>
      <c r="AQ1446" s="297" t="n"/>
      <c r="AR1446" s="297" t="n"/>
      <c r="AS1446" s="297" t="n"/>
      <c r="AT1446" s="285" t="inlineStr">
        <is>
          <t>0</t>
        </is>
      </c>
      <c r="AU1446" s="297" t="inlineStr">
        <is>
          <t>0</t>
        </is>
      </c>
      <c r="AV1446" s="297" t="inlineStr">
        <is>
          <t>0</t>
        </is>
      </c>
      <c r="AW1446" s="297" t="inlineStr">
        <is>
          <t>0</t>
        </is>
      </c>
      <c r="AX1446" s="297" t="inlineStr">
        <is>
          <t>0</t>
        </is>
      </c>
      <c r="AY1446" s="286" t="inlineStr">
        <is>
          <t>0</t>
        </is>
      </c>
      <c r="AZ1446" s="286" t="inlineStr">
        <is>
          <t>0</t>
        </is>
      </c>
      <c r="BA1446" s="287" t="inlineStr">
        <is>
          <t>0</t>
        </is>
      </c>
      <c r="BB1446" s="286" t="inlineStr">
        <is>
          <t>0</t>
        </is>
      </c>
      <c r="BC1446" s="286" t="inlineStr">
        <is>
          <t>0</t>
        </is>
      </c>
      <c r="BD1446" s="286" t="inlineStr">
        <is>
          <t>0</t>
        </is>
      </c>
      <c r="BE1446" s="286" t="inlineStr">
        <is>
          <t>0</t>
        </is>
      </c>
      <c r="BF1446" s="286" t="inlineStr">
        <is>
          <t>0</t>
        </is>
      </c>
      <c r="BG1446" s="286" t="inlineStr">
        <is>
          <t>0</t>
        </is>
      </c>
      <c r="BH1446" s="297" t="inlineStr">
        <is>
          <t>0</t>
        </is>
      </c>
      <c r="BI1446" s="297" t="inlineStr">
        <is>
          <t>0</t>
        </is>
      </c>
      <c r="BJ1446" s="297" t="inlineStr">
        <is>
          <t>0</t>
        </is>
      </c>
      <c r="BK1446" s="297" t="inlineStr">
        <is>
          <t>0</t>
        </is>
      </c>
      <c r="BL1446" s="297" t="inlineStr">
        <is>
          <t>0</t>
        </is>
      </c>
      <c r="BM1446" s="297" t="inlineStr">
        <is>
          <t>0</t>
        </is>
      </c>
      <c r="BN1446" s="297" t="inlineStr">
        <is>
          <t>0</t>
        </is>
      </c>
      <c r="BO1446" s="285" t="inlineStr">
        <is>
          <t>0</t>
        </is>
      </c>
      <c r="BP1446" s="297" t="inlineStr">
        <is>
          <t>0</t>
        </is>
      </c>
      <c r="BQ1446" s="297" t="inlineStr">
        <is>
          <t>0</t>
        </is>
      </c>
      <c r="BR1446" s="297" t="inlineStr">
        <is>
          <t>0</t>
        </is>
      </c>
      <c r="BS1446" s="297" t="inlineStr">
        <is>
          <t>0</t>
        </is>
      </c>
      <c r="BT1446" s="297" t="inlineStr">
        <is>
          <t>0</t>
        </is>
      </c>
      <c r="BU1446" s="297" t="inlineStr">
        <is>
          <t>0</t>
        </is>
      </c>
      <c r="BV1446" s="297" t="inlineStr">
        <is>
          <t>0</t>
        </is>
      </c>
      <c r="BW1446" s="288" t="inlineStr">
        <is>
          <t>0</t>
        </is>
      </c>
      <c r="BX1446" s="276">
        <f>SUM(IF(COUNTIF(#REF!, "*1.*"), 2, 0), IF(COUNTIF(#REF!, "*2.*"), 2, 0), IF(COUNTIF(#REF!, "*3.*"), 2, 0), IF(COUNTIF(#REF!, "*4.*"), 2, 0), IF(COUNTIF(#REF!, "*5.*"), 2, 0), IF(COUNTIF(#REF!, "*6.*"), 2, 0))</f>
        <v/>
      </c>
      <c r="BY1446" s="277">
        <f t="array" ref="BY1446">SUM(VALUE(AT1446),VALUE(AU1446),VALUE(AV1446),VALUE(AW1446),VALUE(AX1446),VALUE(AY1446),VALUE(AZ1446),VALUE(BB1446),VALUE(BC1446),VALUE(BD1446),VALUE(BE1446),VALUE(BF1446),VALUE(BG1446),VALUE(BH1446),VALUE(BI1446),VALUE(BJ1446),VALUE(BK1446),VALUE(BL1446),VALUE(BM1446),VALUE(BN1446),VALUE(BO1446),VALUE(BP1446),VALUE(BQ1446),VALUE(BR1446),VALUE(BS1446),VALUE(BT1446),VALUE(BU1446),VALUE(BV1446),VALUE(BW1446))</f>
        <v/>
      </c>
      <c r="BZ1446" s="307" t="n"/>
      <c r="CA1446" s="307" t="n"/>
      <c r="CB1446" s="307" t="n"/>
      <c r="CC1446" s="307" t="n"/>
      <c r="CD1446" s="307" t="n"/>
      <c r="CE1446" s="307" t="n"/>
      <c r="CF1446" s="307" t="n"/>
      <c r="CG1446" s="307" t="n"/>
      <c r="CH1446" s="307" t="n"/>
      <c r="CI1446" s="307" t="n"/>
      <c r="CJ1446" s="307" t="n"/>
      <c r="CK1446" s="307" t="n"/>
      <c r="CL1446" s="307" t="n"/>
      <c r="CM1446" s="307" t="n"/>
      <c r="CN1446" s="307" t="n"/>
      <c r="CO1446" s="307" t="n"/>
      <c r="CP1446" s="307" t="n"/>
      <c r="CQ1446" s="307" t="n"/>
      <c r="CR1446" s="279" t="inlineStr"/>
      <c r="CS1446" s="280">
        <f>AVERAGE(Value(BY1446),value(CR1446))</f>
        <v/>
      </c>
      <c r="CT1446" s="421">
        <f>(IF(OR(MediaScorecard!BG1933="x", MediaScorecard!BH1933="x",MediaScorecard!BI1933="x",MediaScorecard!BJ1933="x",MediaScorecard!BK1933="x"),1, 2))</f>
        <v/>
      </c>
      <c r="CU1446" s="308" t="n"/>
      <c r="CV1446" s="308" t="n"/>
      <c r="CW1446" s="308" t="n"/>
      <c r="CX1446" s="309" t="n"/>
      <c r="CY1446" s="308" t="n"/>
      <c r="CZ1446" s="308" t="n"/>
      <c r="DA1446" s="308" t="n"/>
    </row>
    <row r="1447" ht="21" customHeight="1" s="590">
      <c r="A1447" s="421" t="n"/>
      <c r="B1447" s="270" t="n"/>
      <c r="C1447" s="266" t="n"/>
      <c r="D1447" s="267" t="inlineStr"/>
      <c r="E1447" s="267" t="inlineStr"/>
      <c r="F1447" s="268" t="inlineStr"/>
      <c r="G1447" s="421" t="n"/>
      <c r="H1447" s="269" t="n"/>
      <c r="I1447" s="421" t="n"/>
      <c r="J1447" s="421" t="n"/>
      <c r="K1447" s="421" t="n"/>
      <c r="L1447" s="421" t="n"/>
      <c r="M1447" s="421" t="n"/>
      <c r="N1447" s="421" t="n"/>
      <c r="O1447" s="421" t="n"/>
      <c r="P1447" s="421" t="n"/>
      <c r="Q1447" s="421" t="n"/>
      <c r="R1447" s="270" t="n"/>
      <c r="S1447" s="421" t="n"/>
      <c r="T1447" s="421" t="n"/>
      <c r="U1447" s="421" t="n"/>
      <c r="V1447" s="421" t="n"/>
      <c r="W1447" s="421" t="n"/>
      <c r="X1447" s="421" t="n"/>
      <c r="Y1447" s="421" t="n"/>
      <c r="Z1447" s="421" t="n"/>
      <c r="AA1447" s="421" t="n"/>
      <c r="AB1447" s="421" t="n"/>
      <c r="AC1447" s="421" t="n"/>
      <c r="AD1447" s="421" t="n"/>
      <c r="AE1447" s="421" t="n"/>
      <c r="AF1447" s="421" t="n"/>
      <c r="AG1447" s="421" t="n"/>
      <c r="AH1447" s="421" t="n"/>
      <c r="AI1447" s="421" t="n"/>
      <c r="AJ1447" s="297" t="n"/>
      <c r="AK1447" s="297" t="n"/>
      <c r="AL1447" s="284" t="n"/>
      <c r="AM1447" s="297" t="n"/>
      <c r="AN1447" s="285" t="n"/>
      <c r="AO1447" s="297" t="n"/>
      <c r="AP1447" s="297" t="n"/>
      <c r="AQ1447" s="297" t="n"/>
      <c r="AR1447" s="297" t="n"/>
      <c r="AS1447" s="297" t="n"/>
      <c r="AT1447" s="285" t="inlineStr">
        <is>
          <t>0</t>
        </is>
      </c>
      <c r="AU1447" s="297" t="inlineStr">
        <is>
          <t>0</t>
        </is>
      </c>
      <c r="AV1447" s="297" t="inlineStr">
        <is>
          <t>0</t>
        </is>
      </c>
      <c r="AW1447" s="297" t="inlineStr">
        <is>
          <t>0</t>
        </is>
      </c>
      <c r="AX1447" s="297" t="inlineStr">
        <is>
          <t>0</t>
        </is>
      </c>
      <c r="AY1447" s="286" t="inlineStr">
        <is>
          <t>0</t>
        </is>
      </c>
      <c r="AZ1447" s="286" t="inlineStr">
        <is>
          <t>0</t>
        </is>
      </c>
      <c r="BA1447" s="287" t="inlineStr">
        <is>
          <t>0</t>
        </is>
      </c>
      <c r="BB1447" s="286" t="inlineStr">
        <is>
          <t>0</t>
        </is>
      </c>
      <c r="BC1447" s="286" t="inlineStr">
        <is>
          <t>0</t>
        </is>
      </c>
      <c r="BD1447" s="286" t="inlineStr">
        <is>
          <t>0</t>
        </is>
      </c>
      <c r="BE1447" s="286" t="inlineStr">
        <is>
          <t>0</t>
        </is>
      </c>
      <c r="BF1447" s="286" t="inlineStr">
        <is>
          <t>0</t>
        </is>
      </c>
      <c r="BG1447" s="286" t="inlineStr">
        <is>
          <t>0</t>
        </is>
      </c>
      <c r="BH1447" s="297" t="inlineStr">
        <is>
          <t>0</t>
        </is>
      </c>
      <c r="BI1447" s="297" t="inlineStr">
        <is>
          <t>0</t>
        </is>
      </c>
      <c r="BJ1447" s="297" t="inlineStr">
        <is>
          <t>0</t>
        </is>
      </c>
      <c r="BK1447" s="297" t="inlineStr">
        <is>
          <t>0</t>
        </is>
      </c>
      <c r="BL1447" s="297" t="inlineStr">
        <is>
          <t>0</t>
        </is>
      </c>
      <c r="BM1447" s="297" t="inlineStr">
        <is>
          <t>0</t>
        </is>
      </c>
      <c r="BN1447" s="297" t="inlineStr">
        <is>
          <t>0</t>
        </is>
      </c>
      <c r="BO1447" s="285" t="inlineStr">
        <is>
          <t>0</t>
        </is>
      </c>
      <c r="BP1447" s="297" t="inlineStr">
        <is>
          <t>0</t>
        </is>
      </c>
      <c r="BQ1447" s="297" t="inlineStr">
        <is>
          <t>0</t>
        </is>
      </c>
      <c r="BR1447" s="297" t="inlineStr">
        <is>
          <t>0</t>
        </is>
      </c>
      <c r="BS1447" s="297" t="inlineStr">
        <is>
          <t>0</t>
        </is>
      </c>
      <c r="BT1447" s="297" t="inlineStr">
        <is>
          <t>0</t>
        </is>
      </c>
      <c r="BU1447" s="297" t="inlineStr">
        <is>
          <t>0</t>
        </is>
      </c>
      <c r="BV1447" s="297" t="inlineStr">
        <is>
          <t>0</t>
        </is>
      </c>
      <c r="BW1447" s="288" t="inlineStr">
        <is>
          <t>0</t>
        </is>
      </c>
      <c r="BX1447" s="276">
        <f>SUM(IF(COUNTIF(#REF!, "*1.*"), 2, 0), IF(COUNTIF(#REF!, "*2.*"), 2, 0), IF(COUNTIF(#REF!, "*3.*"), 2, 0), IF(COUNTIF(#REF!, "*4.*"), 2, 0), IF(COUNTIF(#REF!, "*5.*"), 2, 0), IF(COUNTIF(#REF!, "*6.*"), 2, 0))</f>
        <v/>
      </c>
      <c r="BY1447" s="277">
        <f t="array" ref="BY1447">SUM(VALUE(AT1447),VALUE(AU1447),VALUE(AV1447),VALUE(AW1447),VALUE(AX1447),VALUE(AY1447),VALUE(AZ1447),VALUE(BB1447),VALUE(BC1447),VALUE(BD1447),VALUE(BE1447),VALUE(BF1447),VALUE(BG1447),VALUE(BH1447),VALUE(BI1447),VALUE(BJ1447),VALUE(BK1447),VALUE(BL1447),VALUE(BM1447),VALUE(BN1447),VALUE(BO1447),VALUE(BP1447),VALUE(BQ1447),VALUE(BR1447),VALUE(BS1447),VALUE(BT1447),VALUE(BU1447),VALUE(BV1447),VALUE(BW1447))</f>
        <v/>
      </c>
      <c r="BZ1447" s="307" t="n"/>
      <c r="CA1447" s="307" t="n"/>
      <c r="CB1447" s="307" t="n"/>
      <c r="CC1447" s="307" t="n"/>
      <c r="CD1447" s="307" t="n"/>
      <c r="CE1447" s="307" t="n"/>
      <c r="CF1447" s="307" t="n"/>
      <c r="CG1447" s="307" t="n"/>
      <c r="CH1447" s="307" t="n"/>
      <c r="CI1447" s="307" t="n"/>
      <c r="CJ1447" s="307" t="n"/>
      <c r="CK1447" s="307" t="n"/>
      <c r="CL1447" s="307" t="n"/>
      <c r="CM1447" s="307" t="n"/>
      <c r="CN1447" s="307" t="n"/>
      <c r="CO1447" s="307" t="n"/>
      <c r="CP1447" s="307" t="n"/>
      <c r="CQ1447" s="307" t="n"/>
      <c r="CR1447" s="279" t="inlineStr"/>
      <c r="CS1447" s="280">
        <f>AVERAGE(Value(BY1447),value(CR1447))</f>
        <v/>
      </c>
      <c r="CT1447" s="421">
        <f>(IF(OR(MediaScorecard!BG1934="x", MediaScorecard!BH1934="x",MediaScorecard!BI1934="x",MediaScorecard!BJ1934="x",MediaScorecard!BK1934="x"),1, 2))</f>
        <v/>
      </c>
      <c r="CU1447" s="308" t="n"/>
      <c r="CV1447" s="308" t="n"/>
      <c r="CW1447" s="308" t="n"/>
      <c r="CX1447" s="309" t="n"/>
      <c r="CY1447" s="308" t="n"/>
      <c r="CZ1447" s="308" t="n"/>
      <c r="DA1447" s="308" t="n"/>
    </row>
    <row r="1448" ht="21" customHeight="1" s="590">
      <c r="A1448" s="421" t="n"/>
      <c r="B1448" s="270" t="n"/>
      <c r="C1448" s="266" t="n"/>
      <c r="D1448" s="267" t="inlineStr"/>
      <c r="E1448" s="267" t="inlineStr"/>
      <c r="F1448" s="268" t="inlineStr"/>
      <c r="G1448" s="421" t="n"/>
      <c r="H1448" s="269" t="n"/>
      <c r="I1448" s="421" t="n"/>
      <c r="J1448" s="421" t="n"/>
      <c r="K1448" s="421" t="n"/>
      <c r="L1448" s="421" t="n"/>
      <c r="M1448" s="421" t="n"/>
      <c r="N1448" s="421" t="n"/>
      <c r="O1448" s="421" t="n"/>
      <c r="P1448" s="421" t="n"/>
      <c r="Q1448" s="421" t="n"/>
      <c r="R1448" s="270" t="n"/>
      <c r="S1448" s="421" t="n"/>
      <c r="T1448" s="421" t="n"/>
      <c r="U1448" s="421" t="n"/>
      <c r="V1448" s="421" t="n"/>
      <c r="W1448" s="421" t="n"/>
      <c r="X1448" s="421" t="n"/>
      <c r="Y1448" s="421" t="n"/>
      <c r="Z1448" s="421" t="n"/>
      <c r="AA1448" s="421" t="n"/>
      <c r="AB1448" s="421" t="n"/>
      <c r="AC1448" s="421" t="n"/>
      <c r="AD1448" s="421" t="n"/>
      <c r="AE1448" s="421" t="n"/>
      <c r="AF1448" s="421" t="n"/>
      <c r="AG1448" s="421" t="n"/>
      <c r="AH1448" s="421" t="n"/>
      <c r="AI1448" s="421" t="n"/>
      <c r="AJ1448" s="297" t="n"/>
      <c r="AK1448" s="297" t="n"/>
      <c r="AL1448" s="284" t="n"/>
      <c r="AM1448" s="297" t="n"/>
      <c r="AN1448" s="285" t="n"/>
      <c r="AO1448" s="297" t="n"/>
      <c r="AP1448" s="297" t="n"/>
      <c r="AQ1448" s="297" t="n"/>
      <c r="AR1448" s="297" t="n"/>
      <c r="AS1448" s="297" t="n"/>
      <c r="AT1448" s="285" t="inlineStr">
        <is>
          <t>0</t>
        </is>
      </c>
      <c r="AU1448" s="297" t="inlineStr">
        <is>
          <t>0</t>
        </is>
      </c>
      <c r="AV1448" s="297" t="inlineStr">
        <is>
          <t>0</t>
        </is>
      </c>
      <c r="AW1448" s="297" t="inlineStr">
        <is>
          <t>0</t>
        </is>
      </c>
      <c r="AX1448" s="297" t="inlineStr">
        <is>
          <t>0</t>
        </is>
      </c>
      <c r="AY1448" s="286" t="inlineStr">
        <is>
          <t>0</t>
        </is>
      </c>
      <c r="AZ1448" s="286" t="inlineStr">
        <is>
          <t>0</t>
        </is>
      </c>
      <c r="BA1448" s="287" t="inlineStr">
        <is>
          <t>0</t>
        </is>
      </c>
      <c r="BB1448" s="286" t="inlineStr">
        <is>
          <t>0</t>
        </is>
      </c>
      <c r="BC1448" s="286" t="inlineStr">
        <is>
          <t>0</t>
        </is>
      </c>
      <c r="BD1448" s="286" t="inlineStr">
        <is>
          <t>0</t>
        </is>
      </c>
      <c r="BE1448" s="286" t="inlineStr">
        <is>
          <t>0</t>
        </is>
      </c>
      <c r="BF1448" s="286" t="inlineStr">
        <is>
          <t>0</t>
        </is>
      </c>
      <c r="BG1448" s="286" t="inlineStr">
        <is>
          <t>0</t>
        </is>
      </c>
      <c r="BH1448" s="297" t="inlineStr">
        <is>
          <t>0</t>
        </is>
      </c>
      <c r="BI1448" s="297" t="inlineStr">
        <is>
          <t>0</t>
        </is>
      </c>
      <c r="BJ1448" s="297" t="inlineStr">
        <is>
          <t>0</t>
        </is>
      </c>
      <c r="BK1448" s="297" t="inlineStr">
        <is>
          <t>0</t>
        </is>
      </c>
      <c r="BL1448" s="297" t="inlineStr">
        <is>
          <t>0</t>
        </is>
      </c>
      <c r="BM1448" s="297" t="inlineStr">
        <is>
          <t>0</t>
        </is>
      </c>
      <c r="BN1448" s="297" t="inlineStr">
        <is>
          <t>0</t>
        </is>
      </c>
      <c r="BO1448" s="285" t="inlineStr">
        <is>
          <t>0</t>
        </is>
      </c>
      <c r="BP1448" s="297" t="inlineStr">
        <is>
          <t>0</t>
        </is>
      </c>
      <c r="BQ1448" s="297" t="inlineStr">
        <is>
          <t>0</t>
        </is>
      </c>
      <c r="BR1448" s="297" t="inlineStr">
        <is>
          <t>0</t>
        </is>
      </c>
      <c r="BS1448" s="297" t="inlineStr">
        <is>
          <t>0</t>
        </is>
      </c>
      <c r="BT1448" s="297" t="inlineStr">
        <is>
          <t>0</t>
        </is>
      </c>
      <c r="BU1448" s="297" t="inlineStr">
        <is>
          <t>0</t>
        </is>
      </c>
      <c r="BV1448" s="297" t="inlineStr">
        <is>
          <t>0</t>
        </is>
      </c>
      <c r="BW1448" s="288" t="inlineStr">
        <is>
          <t>0</t>
        </is>
      </c>
      <c r="BX1448" s="276">
        <f>SUM(IF(COUNTIF(#REF!, "*1.*"), 2, 0), IF(COUNTIF(#REF!, "*2.*"), 2, 0), IF(COUNTIF(#REF!, "*3.*"), 2, 0), IF(COUNTIF(#REF!, "*4.*"), 2, 0), IF(COUNTIF(#REF!, "*5.*"), 2, 0), IF(COUNTIF(#REF!, "*6.*"), 2, 0))</f>
        <v/>
      </c>
      <c r="BY1448" s="277">
        <f t="array" ref="BY1448">SUM(VALUE(AT1448),VALUE(AU1448),VALUE(AV1448),VALUE(AW1448),VALUE(AX1448),VALUE(AY1448),VALUE(AZ1448),VALUE(BB1448),VALUE(BC1448),VALUE(BD1448),VALUE(BE1448),VALUE(BF1448),VALUE(BG1448),VALUE(BH1448),VALUE(BI1448),VALUE(BJ1448),VALUE(BK1448),VALUE(BL1448),VALUE(BM1448),VALUE(BN1448),VALUE(BO1448),VALUE(BP1448),VALUE(BQ1448),VALUE(BR1448),VALUE(BS1448),VALUE(BT1448),VALUE(BU1448),VALUE(BV1448),VALUE(BW1448))</f>
        <v/>
      </c>
      <c r="BZ1448" s="307" t="n"/>
      <c r="CA1448" s="307" t="n"/>
      <c r="CB1448" s="307" t="n"/>
      <c r="CC1448" s="307" t="n"/>
      <c r="CD1448" s="307" t="n"/>
      <c r="CE1448" s="307" t="n"/>
      <c r="CF1448" s="307" t="n"/>
      <c r="CG1448" s="307" t="n"/>
      <c r="CH1448" s="307" t="n"/>
      <c r="CI1448" s="307" t="n"/>
      <c r="CJ1448" s="307" t="n"/>
      <c r="CK1448" s="307" t="n"/>
      <c r="CL1448" s="307" t="n"/>
      <c r="CM1448" s="307" t="n"/>
      <c r="CN1448" s="307" t="n"/>
      <c r="CO1448" s="307" t="n"/>
      <c r="CP1448" s="307" t="n"/>
      <c r="CQ1448" s="307" t="n"/>
      <c r="CR1448" s="279" t="inlineStr"/>
      <c r="CS1448" s="280">
        <f>AVERAGE(Value(BY1448),value(CR1448))</f>
        <v/>
      </c>
      <c r="CT1448" s="421">
        <f>(IF(OR(MediaScorecard!BG1935="x", MediaScorecard!BH1935="x",MediaScorecard!BI1935="x",MediaScorecard!BJ1935="x",MediaScorecard!BK1935="x"),1, 2))</f>
        <v/>
      </c>
      <c r="CU1448" s="308" t="n"/>
      <c r="CV1448" s="308" t="n"/>
      <c r="CW1448" s="308" t="n"/>
      <c r="CX1448" s="309" t="n"/>
      <c r="CY1448" s="308" t="n"/>
      <c r="CZ1448" s="308" t="n"/>
      <c r="DA1448" s="308" t="n"/>
    </row>
    <row r="1449" ht="21" customHeight="1" s="590">
      <c r="A1449" s="421" t="n"/>
      <c r="B1449" s="270" t="n"/>
      <c r="C1449" s="266" t="n"/>
      <c r="D1449" s="267" t="inlineStr"/>
      <c r="E1449" s="267" t="inlineStr"/>
      <c r="F1449" s="268" t="inlineStr"/>
      <c r="G1449" s="421" t="n"/>
      <c r="H1449" s="269" t="n"/>
      <c r="I1449" s="421" t="n"/>
      <c r="J1449" s="421" t="n"/>
      <c r="K1449" s="421" t="n"/>
      <c r="L1449" s="421" t="n"/>
      <c r="M1449" s="421" t="n"/>
      <c r="N1449" s="421" t="n"/>
      <c r="O1449" s="421" t="n"/>
      <c r="P1449" s="421" t="n"/>
      <c r="Q1449" s="421" t="n"/>
      <c r="R1449" s="270" t="n"/>
      <c r="S1449" s="421" t="n"/>
      <c r="T1449" s="421" t="n"/>
      <c r="U1449" s="421" t="n"/>
      <c r="V1449" s="421" t="n"/>
      <c r="W1449" s="421" t="n"/>
      <c r="X1449" s="421" t="n"/>
      <c r="Y1449" s="421" t="n"/>
      <c r="Z1449" s="421" t="n"/>
      <c r="AA1449" s="421" t="n"/>
      <c r="AB1449" s="421" t="n"/>
      <c r="AC1449" s="421" t="n"/>
      <c r="AD1449" s="421" t="n"/>
      <c r="AE1449" s="421" t="n"/>
      <c r="AF1449" s="421" t="n"/>
      <c r="AG1449" s="421" t="n"/>
      <c r="AH1449" s="421" t="n"/>
      <c r="AI1449" s="421" t="n"/>
      <c r="AJ1449" s="297" t="n"/>
      <c r="AK1449" s="297" t="n"/>
      <c r="AL1449" s="284" t="n"/>
      <c r="AM1449" s="297" t="n"/>
      <c r="AN1449" s="285" t="n"/>
      <c r="AO1449" s="297" t="n"/>
      <c r="AP1449" s="297" t="n"/>
      <c r="AQ1449" s="297" t="n"/>
      <c r="AR1449" s="297" t="n"/>
      <c r="AS1449" s="297" t="n"/>
      <c r="AT1449" s="285" t="inlineStr">
        <is>
          <t>0</t>
        </is>
      </c>
      <c r="AU1449" s="297" t="inlineStr">
        <is>
          <t>0</t>
        </is>
      </c>
      <c r="AV1449" s="297" t="inlineStr">
        <is>
          <t>0</t>
        </is>
      </c>
      <c r="AW1449" s="297" t="inlineStr">
        <is>
          <t>0</t>
        </is>
      </c>
      <c r="AX1449" s="297" t="inlineStr">
        <is>
          <t>0</t>
        </is>
      </c>
      <c r="AY1449" s="286" t="inlineStr">
        <is>
          <t>0</t>
        </is>
      </c>
      <c r="AZ1449" s="286" t="inlineStr">
        <is>
          <t>0</t>
        </is>
      </c>
      <c r="BA1449" s="287" t="inlineStr">
        <is>
          <t>0</t>
        </is>
      </c>
      <c r="BB1449" s="286" t="inlineStr">
        <is>
          <t>0</t>
        </is>
      </c>
      <c r="BC1449" s="286" t="inlineStr">
        <is>
          <t>0</t>
        </is>
      </c>
      <c r="BD1449" s="286" t="inlineStr">
        <is>
          <t>0</t>
        </is>
      </c>
      <c r="BE1449" s="286" t="inlineStr">
        <is>
          <t>0</t>
        </is>
      </c>
      <c r="BF1449" s="286" t="inlineStr">
        <is>
          <t>0</t>
        </is>
      </c>
      <c r="BG1449" s="286" t="inlineStr">
        <is>
          <t>0</t>
        </is>
      </c>
      <c r="BH1449" s="297" t="inlineStr">
        <is>
          <t>0</t>
        </is>
      </c>
      <c r="BI1449" s="297" t="inlineStr">
        <is>
          <t>0</t>
        </is>
      </c>
      <c r="BJ1449" s="297" t="inlineStr">
        <is>
          <t>0</t>
        </is>
      </c>
      <c r="BK1449" s="297" t="inlineStr">
        <is>
          <t>0</t>
        </is>
      </c>
      <c r="BL1449" s="297" t="inlineStr">
        <is>
          <t>0</t>
        </is>
      </c>
      <c r="BM1449" s="297" t="inlineStr">
        <is>
          <t>0</t>
        </is>
      </c>
      <c r="BN1449" s="297" t="inlineStr">
        <is>
          <t>0</t>
        </is>
      </c>
      <c r="BO1449" s="285" t="inlineStr">
        <is>
          <t>0</t>
        </is>
      </c>
      <c r="BP1449" s="297" t="inlineStr">
        <is>
          <t>0</t>
        </is>
      </c>
      <c r="BQ1449" s="297" t="inlineStr">
        <is>
          <t>0</t>
        </is>
      </c>
      <c r="BR1449" s="297" t="inlineStr">
        <is>
          <t>0</t>
        </is>
      </c>
      <c r="BS1449" s="297" t="inlineStr">
        <is>
          <t>0</t>
        </is>
      </c>
      <c r="BT1449" s="297" t="inlineStr">
        <is>
          <t>0</t>
        </is>
      </c>
      <c r="BU1449" s="297" t="inlineStr">
        <is>
          <t>0</t>
        </is>
      </c>
      <c r="BV1449" s="297" t="inlineStr">
        <is>
          <t>0</t>
        </is>
      </c>
      <c r="BW1449" s="288" t="inlineStr">
        <is>
          <t>0</t>
        </is>
      </c>
      <c r="BX1449" s="276">
        <f>SUM(IF(COUNTIF(#REF!, "*1.*"), 2, 0), IF(COUNTIF(#REF!, "*2.*"), 2, 0), IF(COUNTIF(#REF!, "*3.*"), 2, 0), IF(COUNTIF(#REF!, "*4.*"), 2, 0), IF(COUNTIF(#REF!, "*5.*"), 2, 0), IF(COUNTIF(#REF!, "*6.*"), 2, 0))</f>
        <v/>
      </c>
      <c r="BY1449" s="277">
        <f t="array" ref="BY1449">SUM(VALUE(AT1449),VALUE(AU1449),VALUE(AV1449),VALUE(AW1449),VALUE(AX1449),VALUE(AY1449),VALUE(AZ1449),VALUE(BB1449),VALUE(BC1449),VALUE(BD1449),VALUE(BE1449),VALUE(BF1449),VALUE(BG1449),VALUE(BH1449),VALUE(BI1449),VALUE(BJ1449),VALUE(BK1449),VALUE(BL1449),VALUE(BM1449),VALUE(BN1449),VALUE(BO1449),VALUE(BP1449),VALUE(BQ1449),VALUE(BR1449),VALUE(BS1449),VALUE(BT1449),VALUE(BU1449),VALUE(BV1449),VALUE(BW1449))</f>
        <v/>
      </c>
      <c r="BZ1449" s="307" t="n"/>
      <c r="CA1449" s="307" t="n"/>
      <c r="CB1449" s="307" t="n"/>
      <c r="CC1449" s="307" t="n"/>
      <c r="CD1449" s="307" t="n"/>
      <c r="CE1449" s="307" t="n"/>
      <c r="CF1449" s="307" t="n"/>
      <c r="CG1449" s="307" t="n"/>
      <c r="CH1449" s="307" t="n"/>
      <c r="CI1449" s="307" t="n"/>
      <c r="CJ1449" s="307" t="n"/>
      <c r="CK1449" s="307" t="n"/>
      <c r="CL1449" s="307" t="n"/>
      <c r="CM1449" s="307" t="n"/>
      <c r="CN1449" s="307" t="n"/>
      <c r="CO1449" s="307" t="n"/>
      <c r="CP1449" s="307" t="n"/>
      <c r="CQ1449" s="307" t="n"/>
      <c r="CR1449" s="279" t="inlineStr"/>
      <c r="CS1449" s="280">
        <f>AVERAGE(Value(BY1449),value(CR1449))</f>
        <v/>
      </c>
      <c r="CT1449" s="421">
        <f>(IF(OR(MediaScorecard!BG1936="x", MediaScorecard!BH1936="x",MediaScorecard!BI1936="x",MediaScorecard!BJ1936="x",MediaScorecard!BK1936="x"),1, 2))</f>
        <v/>
      </c>
      <c r="CU1449" s="308" t="n"/>
      <c r="CV1449" s="308" t="n"/>
      <c r="CW1449" s="308" t="n"/>
      <c r="CX1449" s="309" t="n"/>
      <c r="CY1449" s="308" t="n"/>
      <c r="CZ1449" s="308" t="n"/>
      <c r="DA1449" s="308" t="n"/>
    </row>
    <row r="1450" ht="21" customHeight="1" s="590">
      <c r="A1450" s="421" t="n"/>
      <c r="B1450" s="270" t="n"/>
      <c r="C1450" s="266" t="n"/>
      <c r="D1450" s="267" t="inlineStr"/>
      <c r="E1450" s="267" t="inlineStr"/>
      <c r="F1450" s="268" t="inlineStr"/>
      <c r="G1450" s="421" t="n"/>
      <c r="H1450" s="269" t="n"/>
      <c r="I1450" s="421" t="n"/>
      <c r="J1450" s="421" t="n"/>
      <c r="K1450" s="421" t="n"/>
      <c r="L1450" s="421" t="n"/>
      <c r="M1450" s="421" t="n"/>
      <c r="N1450" s="421" t="n"/>
      <c r="O1450" s="421" t="n"/>
      <c r="P1450" s="421" t="n"/>
      <c r="Q1450" s="421" t="n"/>
      <c r="R1450" s="270" t="n"/>
      <c r="S1450" s="421" t="n"/>
      <c r="T1450" s="421" t="n"/>
      <c r="U1450" s="421" t="n"/>
      <c r="V1450" s="421" t="n"/>
      <c r="W1450" s="421" t="n"/>
      <c r="X1450" s="421" t="n"/>
      <c r="Y1450" s="421" t="n"/>
      <c r="Z1450" s="421" t="n"/>
      <c r="AA1450" s="421" t="n"/>
      <c r="AB1450" s="421" t="n"/>
      <c r="AC1450" s="421" t="n"/>
      <c r="AD1450" s="421" t="n"/>
      <c r="AE1450" s="421" t="n"/>
      <c r="AF1450" s="421" t="n"/>
      <c r="AG1450" s="421" t="n"/>
      <c r="AH1450" s="421" t="n"/>
      <c r="AI1450" s="421" t="n"/>
      <c r="AJ1450" s="297" t="n"/>
      <c r="AK1450" s="297" t="n"/>
      <c r="AL1450" s="284" t="n"/>
      <c r="AM1450" s="297" t="n"/>
      <c r="AN1450" s="285" t="n"/>
      <c r="AO1450" s="297" t="n"/>
      <c r="AP1450" s="297" t="n"/>
      <c r="AQ1450" s="297" t="n"/>
      <c r="AR1450" s="297" t="n"/>
      <c r="AS1450" s="297" t="n"/>
      <c r="AT1450" s="285" t="inlineStr">
        <is>
          <t>0</t>
        </is>
      </c>
      <c r="AU1450" s="297" t="inlineStr">
        <is>
          <t>0</t>
        </is>
      </c>
      <c r="AV1450" s="297" t="inlineStr">
        <is>
          <t>0</t>
        </is>
      </c>
      <c r="AW1450" s="297" t="inlineStr">
        <is>
          <t>0</t>
        </is>
      </c>
      <c r="AX1450" s="297" t="inlineStr">
        <is>
          <t>0</t>
        </is>
      </c>
      <c r="AY1450" s="286" t="inlineStr">
        <is>
          <t>0</t>
        </is>
      </c>
      <c r="AZ1450" s="286" t="inlineStr">
        <is>
          <t>0</t>
        </is>
      </c>
      <c r="BA1450" s="287" t="inlineStr">
        <is>
          <t>0</t>
        </is>
      </c>
      <c r="BB1450" s="286" t="inlineStr">
        <is>
          <t>0</t>
        </is>
      </c>
      <c r="BC1450" s="286" t="inlineStr">
        <is>
          <t>0</t>
        </is>
      </c>
      <c r="BD1450" s="286" t="inlineStr">
        <is>
          <t>0</t>
        </is>
      </c>
      <c r="BE1450" s="286" t="inlineStr">
        <is>
          <t>0</t>
        </is>
      </c>
      <c r="BF1450" s="286" t="inlineStr">
        <is>
          <t>0</t>
        </is>
      </c>
      <c r="BG1450" s="286" t="inlineStr">
        <is>
          <t>0</t>
        </is>
      </c>
      <c r="BH1450" s="297" t="inlineStr">
        <is>
          <t>0</t>
        </is>
      </c>
      <c r="BI1450" s="297" t="inlineStr">
        <is>
          <t>0</t>
        </is>
      </c>
      <c r="BJ1450" s="297" t="inlineStr">
        <is>
          <t>0</t>
        </is>
      </c>
      <c r="BK1450" s="297" t="inlineStr">
        <is>
          <t>0</t>
        </is>
      </c>
      <c r="BL1450" s="297" t="inlineStr">
        <is>
          <t>0</t>
        </is>
      </c>
      <c r="BM1450" s="297" t="inlineStr">
        <is>
          <t>0</t>
        </is>
      </c>
      <c r="BN1450" s="297" t="inlineStr">
        <is>
          <t>0</t>
        </is>
      </c>
      <c r="BO1450" s="285" t="inlineStr">
        <is>
          <t>0</t>
        </is>
      </c>
      <c r="BP1450" s="297" t="inlineStr">
        <is>
          <t>0</t>
        </is>
      </c>
      <c r="BQ1450" s="297" t="inlineStr">
        <is>
          <t>0</t>
        </is>
      </c>
      <c r="BR1450" s="297" t="inlineStr">
        <is>
          <t>0</t>
        </is>
      </c>
      <c r="BS1450" s="297" t="inlineStr">
        <is>
          <t>0</t>
        </is>
      </c>
      <c r="BT1450" s="297" t="inlineStr">
        <is>
          <t>0</t>
        </is>
      </c>
      <c r="BU1450" s="297" t="inlineStr">
        <is>
          <t>0</t>
        </is>
      </c>
      <c r="BV1450" s="297" t="inlineStr">
        <is>
          <t>0</t>
        </is>
      </c>
      <c r="BW1450" s="288" t="inlineStr">
        <is>
          <t>0</t>
        </is>
      </c>
      <c r="BX1450" s="276">
        <f>SUM(IF(COUNTIF(#REF!, "*1.*"), 2, 0), IF(COUNTIF(#REF!, "*2.*"), 2, 0), IF(COUNTIF(#REF!, "*3.*"), 2, 0), IF(COUNTIF(#REF!, "*4.*"), 2, 0), IF(COUNTIF(#REF!, "*5.*"), 2, 0), IF(COUNTIF(#REF!, "*6.*"), 2, 0))</f>
        <v/>
      </c>
      <c r="BY1450" s="277">
        <f t="array" ref="BY1450">SUM(VALUE(AT1450),VALUE(AU1450),VALUE(AV1450),VALUE(AW1450),VALUE(AX1450),VALUE(AY1450),VALUE(AZ1450),VALUE(BB1450),VALUE(BC1450),VALUE(BD1450),VALUE(BE1450),VALUE(BF1450),VALUE(BG1450),VALUE(BH1450),VALUE(BI1450),VALUE(BJ1450),VALUE(BK1450),VALUE(BL1450),VALUE(BM1450),VALUE(BN1450),VALUE(BO1450),VALUE(BP1450),VALUE(BQ1450),VALUE(BR1450),VALUE(BS1450),VALUE(BT1450),VALUE(BU1450),VALUE(BV1450),VALUE(BW1450))</f>
        <v/>
      </c>
      <c r="BZ1450" s="307" t="n"/>
      <c r="CA1450" s="307" t="n"/>
      <c r="CB1450" s="307" t="n"/>
      <c r="CC1450" s="307" t="n"/>
      <c r="CD1450" s="307" t="n"/>
      <c r="CE1450" s="307" t="n"/>
      <c r="CF1450" s="307" t="n"/>
      <c r="CG1450" s="307" t="n"/>
      <c r="CH1450" s="307" t="n"/>
      <c r="CI1450" s="307" t="n"/>
      <c r="CJ1450" s="307" t="n"/>
      <c r="CK1450" s="307" t="n"/>
      <c r="CL1450" s="307" t="n"/>
      <c r="CM1450" s="307" t="n"/>
      <c r="CN1450" s="307" t="n"/>
      <c r="CO1450" s="307" t="n"/>
      <c r="CP1450" s="307" t="n"/>
      <c r="CQ1450" s="307" t="n"/>
      <c r="CR1450" s="279" t="inlineStr"/>
      <c r="CS1450" s="280">
        <f>AVERAGE(Value(BY1450),value(CR1450))</f>
        <v/>
      </c>
      <c r="CT1450" s="421">
        <f>(IF(OR(MediaScorecard!BG1937="x", MediaScorecard!BH1937="x",MediaScorecard!BI1937="x",MediaScorecard!BJ1937="x",MediaScorecard!BK1937="x"),1, 2))</f>
        <v/>
      </c>
      <c r="CU1450" s="308" t="n"/>
      <c r="CV1450" s="308" t="n"/>
      <c r="CW1450" s="308" t="n"/>
      <c r="CX1450" s="309" t="n"/>
      <c r="CY1450" s="308" t="n"/>
      <c r="CZ1450" s="308" t="n"/>
      <c r="DA1450" s="308" t="n"/>
    </row>
    <row r="1451" ht="21" customHeight="1" s="590">
      <c r="A1451" s="421" t="n"/>
      <c r="B1451" s="270" t="n"/>
      <c r="C1451" s="266" t="n"/>
      <c r="D1451" s="267" t="inlineStr"/>
      <c r="E1451" s="267" t="inlineStr"/>
      <c r="F1451" s="268" t="inlineStr"/>
      <c r="G1451" s="421" t="n"/>
      <c r="H1451" s="269" t="n"/>
      <c r="I1451" s="421" t="n"/>
      <c r="J1451" s="421" t="n"/>
      <c r="K1451" s="421" t="n"/>
      <c r="L1451" s="421" t="n"/>
      <c r="M1451" s="421" t="n"/>
      <c r="N1451" s="421" t="n"/>
      <c r="O1451" s="421" t="n"/>
      <c r="P1451" s="421" t="n"/>
      <c r="Q1451" s="421" t="n"/>
      <c r="R1451" s="270" t="n"/>
      <c r="S1451" s="421" t="n"/>
      <c r="T1451" s="421" t="n"/>
      <c r="U1451" s="421" t="n"/>
      <c r="V1451" s="421" t="n"/>
      <c r="W1451" s="421" t="n"/>
      <c r="X1451" s="421" t="n"/>
      <c r="Y1451" s="421" t="n"/>
      <c r="Z1451" s="421" t="n"/>
      <c r="AA1451" s="421" t="n"/>
      <c r="AB1451" s="421" t="n"/>
      <c r="AC1451" s="421" t="n"/>
      <c r="AD1451" s="421" t="n"/>
      <c r="AE1451" s="421" t="n"/>
      <c r="AF1451" s="421" t="n"/>
      <c r="AG1451" s="421" t="n"/>
      <c r="AH1451" s="421" t="n"/>
      <c r="AI1451" s="421" t="n"/>
      <c r="AJ1451" s="297" t="n"/>
      <c r="AK1451" s="297" t="n"/>
      <c r="AL1451" s="284" t="n"/>
      <c r="AM1451" s="297" t="n"/>
      <c r="AN1451" s="285" t="n"/>
      <c r="AO1451" s="297" t="n"/>
      <c r="AP1451" s="297" t="n"/>
      <c r="AQ1451" s="297" t="n"/>
      <c r="AR1451" s="297" t="n"/>
      <c r="AS1451" s="297" t="n"/>
      <c r="AT1451" s="285" t="inlineStr">
        <is>
          <t>0</t>
        </is>
      </c>
      <c r="AU1451" s="297" t="inlineStr">
        <is>
          <t>0</t>
        </is>
      </c>
      <c r="AV1451" s="297" t="inlineStr">
        <is>
          <t>0</t>
        </is>
      </c>
      <c r="AW1451" s="297" t="inlineStr">
        <is>
          <t>0</t>
        </is>
      </c>
      <c r="AX1451" s="297" t="inlineStr">
        <is>
          <t>0</t>
        </is>
      </c>
      <c r="AY1451" s="286" t="inlineStr">
        <is>
          <t>0</t>
        </is>
      </c>
      <c r="AZ1451" s="286" t="inlineStr">
        <is>
          <t>0</t>
        </is>
      </c>
      <c r="BA1451" s="287" t="inlineStr">
        <is>
          <t>0</t>
        </is>
      </c>
      <c r="BB1451" s="286" t="inlineStr">
        <is>
          <t>0</t>
        </is>
      </c>
      <c r="BC1451" s="286" t="inlineStr">
        <is>
          <t>0</t>
        </is>
      </c>
      <c r="BD1451" s="286" t="inlineStr">
        <is>
          <t>0</t>
        </is>
      </c>
      <c r="BE1451" s="286" t="inlineStr">
        <is>
          <t>0</t>
        </is>
      </c>
      <c r="BF1451" s="286" t="inlineStr">
        <is>
          <t>0</t>
        </is>
      </c>
      <c r="BG1451" s="286" t="inlineStr">
        <is>
          <t>0</t>
        </is>
      </c>
      <c r="BH1451" s="297" t="inlineStr">
        <is>
          <t>0</t>
        </is>
      </c>
      <c r="BI1451" s="297" t="inlineStr">
        <is>
          <t>0</t>
        </is>
      </c>
      <c r="BJ1451" s="297" t="inlineStr">
        <is>
          <t>0</t>
        </is>
      </c>
      <c r="BK1451" s="297" t="inlineStr">
        <is>
          <t>0</t>
        </is>
      </c>
      <c r="BL1451" s="297" t="inlineStr">
        <is>
          <t>0</t>
        </is>
      </c>
      <c r="BM1451" s="297" t="inlineStr">
        <is>
          <t>0</t>
        </is>
      </c>
      <c r="BN1451" s="297" t="inlineStr">
        <is>
          <t>0</t>
        </is>
      </c>
      <c r="BO1451" s="285" t="inlineStr">
        <is>
          <t>0</t>
        </is>
      </c>
      <c r="BP1451" s="297" t="inlineStr">
        <is>
          <t>0</t>
        </is>
      </c>
      <c r="BQ1451" s="297" t="inlineStr">
        <is>
          <t>0</t>
        </is>
      </c>
      <c r="BR1451" s="297" t="inlineStr">
        <is>
          <t>0</t>
        </is>
      </c>
      <c r="BS1451" s="297" t="inlineStr">
        <is>
          <t>0</t>
        </is>
      </c>
      <c r="BT1451" s="297" t="inlineStr">
        <is>
          <t>0</t>
        </is>
      </c>
      <c r="BU1451" s="297" t="inlineStr">
        <is>
          <t>0</t>
        </is>
      </c>
      <c r="BV1451" s="297" t="inlineStr">
        <is>
          <t>0</t>
        </is>
      </c>
      <c r="BW1451" s="288" t="inlineStr">
        <is>
          <t>0</t>
        </is>
      </c>
      <c r="BX1451" s="276">
        <f>SUM(IF(COUNTIF(#REF!, "*1.*"), 2, 0), IF(COUNTIF(#REF!, "*2.*"), 2, 0), IF(COUNTIF(#REF!, "*3.*"), 2, 0), IF(COUNTIF(#REF!, "*4.*"), 2, 0), IF(COUNTIF(#REF!, "*5.*"), 2, 0), IF(COUNTIF(#REF!, "*6.*"), 2, 0))</f>
        <v/>
      </c>
      <c r="BY1451" s="277">
        <f t="array" ref="BY1451">SUM(VALUE(AT1451),VALUE(AU1451),VALUE(AV1451),VALUE(AW1451),VALUE(AX1451),VALUE(AY1451),VALUE(AZ1451),VALUE(BB1451),VALUE(BC1451),VALUE(BD1451),VALUE(BE1451),VALUE(BF1451),VALUE(BG1451),VALUE(BH1451),VALUE(BI1451),VALUE(BJ1451),VALUE(BK1451),VALUE(BL1451),VALUE(BM1451),VALUE(BN1451),VALUE(BO1451),VALUE(BP1451),VALUE(BQ1451),VALUE(BR1451),VALUE(BS1451),VALUE(BT1451),VALUE(BU1451),VALUE(BV1451),VALUE(BW1451))</f>
        <v/>
      </c>
      <c r="BZ1451" s="307" t="n"/>
      <c r="CA1451" s="307" t="n"/>
      <c r="CB1451" s="307" t="n"/>
      <c r="CC1451" s="307" t="n"/>
      <c r="CD1451" s="307" t="n"/>
      <c r="CE1451" s="307" t="n"/>
      <c r="CF1451" s="307" t="n"/>
      <c r="CG1451" s="307" t="n"/>
      <c r="CH1451" s="307" t="n"/>
      <c r="CI1451" s="307" t="n"/>
      <c r="CJ1451" s="307" t="n"/>
      <c r="CK1451" s="307" t="n"/>
      <c r="CL1451" s="307" t="n"/>
      <c r="CM1451" s="307" t="n"/>
      <c r="CN1451" s="307" t="n"/>
      <c r="CO1451" s="307" t="n"/>
      <c r="CP1451" s="307" t="n"/>
      <c r="CQ1451" s="307" t="n"/>
      <c r="CR1451" s="279" t="inlineStr"/>
      <c r="CS1451" s="280">
        <f>AVERAGE(Value(BY1451),value(CR1451))</f>
        <v/>
      </c>
      <c r="CT1451" s="421">
        <f>(IF(OR(MediaScorecard!BG1938="x", MediaScorecard!BH1938="x",MediaScorecard!BI1938="x",MediaScorecard!BJ1938="x",MediaScorecard!BK1938="x"),1, 2))</f>
        <v/>
      </c>
      <c r="CU1451" s="308" t="n"/>
      <c r="CV1451" s="308" t="n"/>
      <c r="CW1451" s="308" t="n"/>
      <c r="CX1451" s="309" t="n"/>
      <c r="CY1451" s="308" t="n"/>
      <c r="CZ1451" s="308" t="n"/>
      <c r="DA1451" s="308" t="n"/>
    </row>
    <row r="1452" ht="21" customHeight="1" s="590">
      <c r="A1452" s="421" t="n"/>
      <c r="B1452" s="270" t="n"/>
      <c r="C1452" s="266" t="n"/>
      <c r="D1452" s="267" t="inlineStr"/>
      <c r="E1452" s="267" t="inlineStr"/>
      <c r="F1452" s="268" t="inlineStr"/>
      <c r="G1452" s="421" t="n"/>
      <c r="H1452" s="269" t="n"/>
      <c r="I1452" s="421" t="n"/>
      <c r="J1452" s="421" t="n"/>
      <c r="K1452" s="421" t="n"/>
      <c r="L1452" s="421" t="n"/>
      <c r="M1452" s="421" t="n"/>
      <c r="N1452" s="421" t="n"/>
      <c r="O1452" s="421" t="n"/>
      <c r="P1452" s="421" t="n"/>
      <c r="Q1452" s="421" t="n"/>
      <c r="R1452" s="270" t="n"/>
      <c r="S1452" s="421" t="n"/>
      <c r="T1452" s="421" t="n"/>
      <c r="U1452" s="421" t="n"/>
      <c r="V1452" s="421" t="n"/>
      <c r="W1452" s="421" t="n"/>
      <c r="X1452" s="421" t="n"/>
      <c r="Y1452" s="421" t="n"/>
      <c r="Z1452" s="421" t="n"/>
      <c r="AA1452" s="421" t="n"/>
      <c r="AB1452" s="421" t="n"/>
      <c r="AC1452" s="421" t="n"/>
      <c r="AD1452" s="421" t="n"/>
      <c r="AE1452" s="421" t="n"/>
      <c r="AF1452" s="421" t="n"/>
      <c r="AG1452" s="421" t="n"/>
      <c r="AH1452" s="421" t="n"/>
      <c r="AI1452" s="421" t="n"/>
      <c r="AJ1452" s="297" t="n"/>
      <c r="AK1452" s="297" t="n"/>
      <c r="AL1452" s="284" t="n"/>
      <c r="AM1452" s="297" t="n"/>
      <c r="AN1452" s="285" t="n"/>
      <c r="AO1452" s="297" t="n"/>
      <c r="AP1452" s="297" t="n"/>
      <c r="AQ1452" s="297" t="n"/>
      <c r="AR1452" s="297" t="n"/>
      <c r="AS1452" s="297" t="n"/>
      <c r="AT1452" s="285" t="inlineStr">
        <is>
          <t>0</t>
        </is>
      </c>
      <c r="AU1452" s="297" t="inlineStr">
        <is>
          <t>0</t>
        </is>
      </c>
      <c r="AV1452" s="297" t="inlineStr">
        <is>
          <t>0</t>
        </is>
      </c>
      <c r="AW1452" s="297" t="inlineStr">
        <is>
          <t>0</t>
        </is>
      </c>
      <c r="AX1452" s="297" t="inlineStr">
        <is>
          <t>0</t>
        </is>
      </c>
      <c r="AY1452" s="286" t="inlineStr">
        <is>
          <t>0</t>
        </is>
      </c>
      <c r="AZ1452" s="286" t="inlineStr">
        <is>
          <t>0</t>
        </is>
      </c>
      <c r="BA1452" s="287" t="inlineStr">
        <is>
          <t>0</t>
        </is>
      </c>
      <c r="BB1452" s="286" t="inlineStr">
        <is>
          <t>0</t>
        </is>
      </c>
      <c r="BC1452" s="286" t="inlineStr">
        <is>
          <t>0</t>
        </is>
      </c>
      <c r="BD1452" s="286" t="inlineStr">
        <is>
          <t>0</t>
        </is>
      </c>
      <c r="BE1452" s="286" t="inlineStr">
        <is>
          <t>0</t>
        </is>
      </c>
      <c r="BF1452" s="286" t="inlineStr">
        <is>
          <t>0</t>
        </is>
      </c>
      <c r="BG1452" s="286" t="inlineStr">
        <is>
          <t>0</t>
        </is>
      </c>
      <c r="BH1452" s="297" t="inlineStr">
        <is>
          <t>0</t>
        </is>
      </c>
      <c r="BI1452" s="297" t="inlineStr">
        <is>
          <t>0</t>
        </is>
      </c>
      <c r="BJ1452" s="297" t="inlineStr">
        <is>
          <t>0</t>
        </is>
      </c>
      <c r="BK1452" s="297" t="inlineStr">
        <is>
          <t>0</t>
        </is>
      </c>
      <c r="BL1452" s="297" t="inlineStr">
        <is>
          <t>0</t>
        </is>
      </c>
      <c r="BM1452" s="297" t="inlineStr">
        <is>
          <t>0</t>
        </is>
      </c>
      <c r="BN1452" s="297" t="inlineStr">
        <is>
          <t>0</t>
        </is>
      </c>
      <c r="BO1452" s="285" t="inlineStr">
        <is>
          <t>0</t>
        </is>
      </c>
      <c r="BP1452" s="297" t="inlineStr">
        <is>
          <t>0</t>
        </is>
      </c>
      <c r="BQ1452" s="297" t="inlineStr">
        <is>
          <t>0</t>
        </is>
      </c>
      <c r="BR1452" s="297" t="inlineStr">
        <is>
          <t>0</t>
        </is>
      </c>
      <c r="BS1452" s="297" t="inlineStr">
        <is>
          <t>0</t>
        </is>
      </c>
      <c r="BT1452" s="297" t="inlineStr">
        <is>
          <t>0</t>
        </is>
      </c>
      <c r="BU1452" s="297" t="inlineStr">
        <is>
          <t>0</t>
        </is>
      </c>
      <c r="BV1452" s="297" t="inlineStr">
        <is>
          <t>0</t>
        </is>
      </c>
      <c r="BW1452" s="288" t="inlineStr">
        <is>
          <t>0</t>
        </is>
      </c>
      <c r="BX1452" s="276">
        <f>SUM(IF(COUNTIF(#REF!, "*1.*"), 2, 0), IF(COUNTIF(#REF!, "*2.*"), 2, 0), IF(COUNTIF(#REF!, "*3.*"), 2, 0), IF(COUNTIF(#REF!, "*4.*"), 2, 0), IF(COUNTIF(#REF!, "*5.*"), 2, 0), IF(COUNTIF(#REF!, "*6.*"), 2, 0))</f>
        <v/>
      </c>
      <c r="BY1452" s="277">
        <f t="array" ref="BY1452">SUM(VALUE(AT1452),VALUE(AU1452),VALUE(AV1452),VALUE(AW1452),VALUE(AX1452),VALUE(AY1452),VALUE(AZ1452),VALUE(BB1452),VALUE(BC1452),VALUE(BD1452),VALUE(BE1452),VALUE(BF1452),VALUE(BG1452),VALUE(BH1452),VALUE(BI1452),VALUE(BJ1452),VALUE(BK1452),VALUE(BL1452),VALUE(BM1452),VALUE(BN1452),VALUE(BO1452),VALUE(BP1452),VALUE(BQ1452),VALUE(BR1452),VALUE(BS1452),VALUE(BT1452),VALUE(BU1452),VALUE(BV1452),VALUE(BW1452))</f>
        <v/>
      </c>
      <c r="BZ1452" s="307" t="n"/>
      <c r="CA1452" s="307" t="n"/>
      <c r="CB1452" s="307" t="n"/>
      <c r="CC1452" s="307" t="n"/>
      <c r="CD1452" s="307" t="n"/>
      <c r="CE1452" s="307" t="n"/>
      <c r="CF1452" s="307" t="n"/>
      <c r="CG1452" s="307" t="n"/>
      <c r="CH1452" s="307" t="n"/>
      <c r="CI1452" s="307" t="n"/>
      <c r="CJ1452" s="307" t="n"/>
      <c r="CK1452" s="307" t="n"/>
      <c r="CL1452" s="307" t="n"/>
      <c r="CM1452" s="307" t="n"/>
      <c r="CN1452" s="307" t="n"/>
      <c r="CO1452" s="307" t="n"/>
      <c r="CP1452" s="307" t="n"/>
      <c r="CQ1452" s="307" t="n"/>
      <c r="CR1452" s="279" t="inlineStr"/>
      <c r="CS1452" s="280">
        <f>AVERAGE(Value(BY1452),value(CR1452))</f>
        <v/>
      </c>
      <c r="CT1452" s="421">
        <f>(IF(OR(MediaScorecard!BG1939="x", MediaScorecard!BH1939="x",MediaScorecard!BI1939="x",MediaScorecard!BJ1939="x",MediaScorecard!BK1939="x"),1, 2))</f>
        <v/>
      </c>
      <c r="CU1452" s="308" t="n"/>
      <c r="CV1452" s="308" t="n"/>
      <c r="CW1452" s="308" t="n"/>
      <c r="CX1452" s="309" t="n"/>
      <c r="CY1452" s="308" t="n"/>
      <c r="CZ1452" s="308" t="n"/>
      <c r="DA1452" s="308" t="n"/>
    </row>
    <row r="1453" ht="21" customHeight="1" s="590">
      <c r="A1453" s="421" t="n"/>
      <c r="B1453" s="270" t="n"/>
      <c r="C1453" s="266" t="n"/>
      <c r="D1453" s="267" t="inlineStr"/>
      <c r="E1453" s="267" t="inlineStr"/>
      <c r="F1453" s="268" t="inlineStr"/>
      <c r="G1453" s="421" t="n"/>
      <c r="H1453" s="269" t="n"/>
      <c r="I1453" s="421" t="n"/>
      <c r="J1453" s="421" t="n"/>
      <c r="K1453" s="421" t="n"/>
      <c r="L1453" s="421" t="n"/>
      <c r="M1453" s="421" t="n"/>
      <c r="N1453" s="421" t="n"/>
      <c r="O1453" s="421" t="n"/>
      <c r="P1453" s="421" t="n"/>
      <c r="Q1453" s="421" t="n"/>
      <c r="R1453" s="270" t="n"/>
      <c r="S1453" s="421" t="n"/>
      <c r="T1453" s="421" t="n"/>
      <c r="U1453" s="421" t="n"/>
      <c r="V1453" s="421" t="n"/>
      <c r="W1453" s="421" t="n"/>
      <c r="X1453" s="421" t="n"/>
      <c r="Y1453" s="421" t="n"/>
      <c r="Z1453" s="421" t="n"/>
      <c r="AA1453" s="421" t="n"/>
      <c r="AB1453" s="421" t="n"/>
      <c r="AC1453" s="421" t="n"/>
      <c r="AD1453" s="421" t="n"/>
      <c r="AE1453" s="421" t="n"/>
      <c r="AF1453" s="421" t="n"/>
      <c r="AG1453" s="421" t="n"/>
      <c r="AH1453" s="421" t="n"/>
      <c r="AI1453" s="421" t="n"/>
      <c r="AJ1453" s="297" t="n"/>
      <c r="AK1453" s="297" t="n"/>
      <c r="AL1453" s="284" t="n"/>
      <c r="AM1453" s="297" t="n"/>
      <c r="AN1453" s="285" t="n"/>
      <c r="AO1453" s="297" t="n"/>
      <c r="AP1453" s="297" t="n"/>
      <c r="AQ1453" s="297" t="n"/>
      <c r="AR1453" s="297" t="n"/>
      <c r="AS1453" s="297" t="n"/>
      <c r="AT1453" s="285" t="inlineStr">
        <is>
          <t>0</t>
        </is>
      </c>
      <c r="AU1453" s="297" t="inlineStr">
        <is>
          <t>0</t>
        </is>
      </c>
      <c r="AV1453" s="297" t="inlineStr">
        <is>
          <t>0</t>
        </is>
      </c>
      <c r="AW1453" s="297" t="inlineStr">
        <is>
          <t>0</t>
        </is>
      </c>
      <c r="AX1453" s="297" t="inlineStr">
        <is>
          <t>0</t>
        </is>
      </c>
      <c r="AY1453" s="286" t="inlineStr">
        <is>
          <t>0</t>
        </is>
      </c>
      <c r="AZ1453" s="286" t="inlineStr">
        <is>
          <t>0</t>
        </is>
      </c>
      <c r="BA1453" s="287" t="inlineStr">
        <is>
          <t>0</t>
        </is>
      </c>
      <c r="BB1453" s="286" t="inlineStr">
        <is>
          <t>0</t>
        </is>
      </c>
      <c r="BC1453" s="286" t="inlineStr">
        <is>
          <t>0</t>
        </is>
      </c>
      <c r="BD1453" s="286" t="inlineStr">
        <is>
          <t>0</t>
        </is>
      </c>
      <c r="BE1453" s="286" t="inlineStr">
        <is>
          <t>0</t>
        </is>
      </c>
      <c r="BF1453" s="286" t="inlineStr">
        <is>
          <t>0</t>
        </is>
      </c>
      <c r="BG1453" s="286" t="inlineStr">
        <is>
          <t>0</t>
        </is>
      </c>
      <c r="BH1453" s="297" t="inlineStr">
        <is>
          <t>0</t>
        </is>
      </c>
      <c r="BI1453" s="297" t="inlineStr">
        <is>
          <t>0</t>
        </is>
      </c>
      <c r="BJ1453" s="297" t="inlineStr">
        <is>
          <t>0</t>
        </is>
      </c>
      <c r="BK1453" s="297" t="inlineStr">
        <is>
          <t>0</t>
        </is>
      </c>
      <c r="BL1453" s="297" t="inlineStr">
        <is>
          <t>0</t>
        </is>
      </c>
      <c r="BM1453" s="297" t="inlineStr">
        <is>
          <t>0</t>
        </is>
      </c>
      <c r="BN1453" s="297" t="inlineStr">
        <is>
          <t>0</t>
        </is>
      </c>
      <c r="BO1453" s="285" t="inlineStr">
        <is>
          <t>0</t>
        </is>
      </c>
      <c r="BP1453" s="297" t="inlineStr">
        <is>
          <t>0</t>
        </is>
      </c>
      <c r="BQ1453" s="297" t="inlineStr">
        <is>
          <t>0</t>
        </is>
      </c>
      <c r="BR1453" s="297" t="inlineStr">
        <is>
          <t>0</t>
        </is>
      </c>
      <c r="BS1453" s="297" t="inlineStr">
        <is>
          <t>0</t>
        </is>
      </c>
      <c r="BT1453" s="297" t="inlineStr">
        <is>
          <t>0</t>
        </is>
      </c>
      <c r="BU1453" s="297" t="inlineStr">
        <is>
          <t>0</t>
        </is>
      </c>
      <c r="BV1453" s="297" t="inlineStr">
        <is>
          <t>0</t>
        </is>
      </c>
      <c r="BW1453" s="288" t="inlineStr">
        <is>
          <t>0</t>
        </is>
      </c>
      <c r="BX1453" s="276">
        <f>SUM(IF(COUNTIF(#REF!, "*1.*"), 2, 0), IF(COUNTIF(#REF!, "*2.*"), 2, 0), IF(COUNTIF(#REF!, "*3.*"), 2, 0), IF(COUNTIF(#REF!, "*4.*"), 2, 0), IF(COUNTIF(#REF!, "*5.*"), 2, 0), IF(COUNTIF(#REF!, "*6.*"), 2, 0))</f>
        <v/>
      </c>
      <c r="BY1453" s="277">
        <f t="array" ref="BY1453">SUM(VALUE(AT1453),VALUE(AU1453),VALUE(AV1453),VALUE(AW1453),VALUE(AX1453),VALUE(AY1453),VALUE(AZ1453),VALUE(BB1453),VALUE(BC1453),VALUE(BD1453),VALUE(BE1453),VALUE(BF1453),VALUE(BG1453),VALUE(BH1453),VALUE(BI1453),VALUE(BJ1453),VALUE(BK1453),VALUE(BL1453),VALUE(BM1453),VALUE(BN1453),VALUE(BO1453),VALUE(BP1453),VALUE(BQ1453),VALUE(BR1453),VALUE(BS1453),VALUE(BT1453),VALUE(BU1453),VALUE(BV1453),VALUE(BW1453))</f>
        <v/>
      </c>
      <c r="BZ1453" s="307" t="n"/>
      <c r="CA1453" s="307" t="n"/>
      <c r="CB1453" s="307" t="n"/>
      <c r="CC1453" s="307" t="n"/>
      <c r="CD1453" s="307" t="n"/>
      <c r="CE1453" s="307" t="n"/>
      <c r="CF1453" s="307" t="n"/>
      <c r="CG1453" s="307" t="n"/>
      <c r="CH1453" s="307" t="n"/>
      <c r="CI1453" s="307" t="n"/>
      <c r="CJ1453" s="307" t="n"/>
      <c r="CK1453" s="307" t="n"/>
      <c r="CL1453" s="307" t="n"/>
      <c r="CM1453" s="307" t="n"/>
      <c r="CN1453" s="307" t="n"/>
      <c r="CO1453" s="307" t="n"/>
      <c r="CP1453" s="307" t="n"/>
      <c r="CQ1453" s="307" t="n"/>
      <c r="CR1453" s="279" t="inlineStr"/>
      <c r="CS1453" s="280">
        <f>AVERAGE(Value(BY1453),value(CR1453))</f>
        <v/>
      </c>
      <c r="CT1453" s="421">
        <f>(IF(OR(MediaScorecard!BG1940="x", MediaScorecard!BH1940="x",MediaScorecard!BI1940="x",MediaScorecard!BJ1940="x",MediaScorecard!BK1940="x"),1, 2))</f>
        <v/>
      </c>
      <c r="CU1453" s="308" t="n"/>
      <c r="CV1453" s="308" t="n"/>
      <c r="CW1453" s="308" t="n"/>
      <c r="CX1453" s="309" t="n"/>
      <c r="CY1453" s="308" t="n"/>
      <c r="CZ1453" s="308" t="n"/>
      <c r="DA1453" s="308" t="n"/>
    </row>
    <row r="1454" ht="21" customHeight="1" s="590">
      <c r="A1454" s="421" t="n"/>
      <c r="B1454" s="270" t="n"/>
      <c r="C1454" s="266" t="n"/>
      <c r="D1454" s="267" t="inlineStr"/>
      <c r="E1454" s="267" t="inlineStr"/>
      <c r="F1454" s="268" t="inlineStr"/>
      <c r="G1454" s="421" t="n"/>
      <c r="H1454" s="269" t="n"/>
      <c r="I1454" s="421" t="n"/>
      <c r="J1454" s="421" t="n"/>
      <c r="K1454" s="421" t="n"/>
      <c r="L1454" s="421" t="n"/>
      <c r="M1454" s="421" t="n"/>
      <c r="N1454" s="421" t="n"/>
      <c r="O1454" s="421" t="n"/>
      <c r="P1454" s="421" t="n"/>
      <c r="Q1454" s="421" t="n"/>
      <c r="R1454" s="270" t="n"/>
      <c r="S1454" s="421" t="n"/>
      <c r="T1454" s="421" t="n"/>
      <c r="U1454" s="421" t="n"/>
      <c r="V1454" s="421" t="n"/>
      <c r="W1454" s="421" t="n"/>
      <c r="X1454" s="421" t="n"/>
      <c r="Y1454" s="421" t="n"/>
      <c r="Z1454" s="421" t="n"/>
      <c r="AA1454" s="421" t="n"/>
      <c r="AB1454" s="421" t="n"/>
      <c r="AC1454" s="421" t="n"/>
      <c r="AD1454" s="421" t="n"/>
      <c r="AE1454" s="421" t="n"/>
      <c r="AF1454" s="421" t="n"/>
      <c r="AG1454" s="421" t="n"/>
      <c r="AH1454" s="421" t="n"/>
      <c r="AI1454" s="421" t="n"/>
      <c r="AJ1454" s="297" t="n"/>
      <c r="AK1454" s="297" t="n"/>
      <c r="AL1454" s="284" t="n"/>
      <c r="AM1454" s="297" t="n"/>
      <c r="AN1454" s="285" t="n"/>
      <c r="AO1454" s="297" t="n"/>
      <c r="AP1454" s="297" t="n"/>
      <c r="AQ1454" s="297" t="n"/>
      <c r="AR1454" s="297" t="n"/>
      <c r="AS1454" s="297" t="n"/>
      <c r="AT1454" s="285" t="inlineStr">
        <is>
          <t>0</t>
        </is>
      </c>
      <c r="AU1454" s="297" t="inlineStr">
        <is>
          <t>0</t>
        </is>
      </c>
      <c r="AV1454" s="297" t="inlineStr">
        <is>
          <t>0</t>
        </is>
      </c>
      <c r="AW1454" s="297" t="inlineStr">
        <is>
          <t>0</t>
        </is>
      </c>
      <c r="AX1454" s="297" t="inlineStr">
        <is>
          <t>0</t>
        </is>
      </c>
      <c r="AY1454" s="286" t="inlineStr">
        <is>
          <t>0</t>
        </is>
      </c>
      <c r="AZ1454" s="286" t="inlineStr">
        <is>
          <t>0</t>
        </is>
      </c>
      <c r="BA1454" s="287" t="inlineStr">
        <is>
          <t>0</t>
        </is>
      </c>
      <c r="BB1454" s="286" t="inlineStr">
        <is>
          <t>0</t>
        </is>
      </c>
      <c r="BC1454" s="286" t="inlineStr">
        <is>
          <t>0</t>
        </is>
      </c>
      <c r="BD1454" s="286" t="inlineStr">
        <is>
          <t>0</t>
        </is>
      </c>
      <c r="BE1454" s="286" t="inlineStr">
        <is>
          <t>0</t>
        </is>
      </c>
      <c r="BF1454" s="286" t="inlineStr">
        <is>
          <t>0</t>
        </is>
      </c>
      <c r="BG1454" s="286" t="inlineStr">
        <is>
          <t>0</t>
        </is>
      </c>
      <c r="BH1454" s="297" t="inlineStr">
        <is>
          <t>0</t>
        </is>
      </c>
      <c r="BI1454" s="297" t="inlineStr">
        <is>
          <t>0</t>
        </is>
      </c>
      <c r="BJ1454" s="297" t="inlineStr">
        <is>
          <t>0</t>
        </is>
      </c>
      <c r="BK1454" s="297" t="inlineStr">
        <is>
          <t>0</t>
        </is>
      </c>
      <c r="BL1454" s="297" t="inlineStr">
        <is>
          <t>0</t>
        </is>
      </c>
      <c r="BM1454" s="297" t="inlineStr">
        <is>
          <t>0</t>
        </is>
      </c>
      <c r="BN1454" s="297" t="inlineStr">
        <is>
          <t>0</t>
        </is>
      </c>
      <c r="BO1454" s="285" t="inlineStr">
        <is>
          <t>0</t>
        </is>
      </c>
      <c r="BP1454" s="297" t="inlineStr">
        <is>
          <t>0</t>
        </is>
      </c>
      <c r="BQ1454" s="297" t="inlineStr">
        <is>
          <t>0</t>
        </is>
      </c>
      <c r="BR1454" s="297" t="inlineStr">
        <is>
          <t>0</t>
        </is>
      </c>
      <c r="BS1454" s="297" t="inlineStr">
        <is>
          <t>0</t>
        </is>
      </c>
      <c r="BT1454" s="297" t="inlineStr">
        <is>
          <t>0</t>
        </is>
      </c>
      <c r="BU1454" s="297" t="inlineStr">
        <is>
          <t>0</t>
        </is>
      </c>
      <c r="BV1454" s="297" t="inlineStr">
        <is>
          <t>0</t>
        </is>
      </c>
      <c r="BW1454" s="288" t="inlineStr">
        <is>
          <t>0</t>
        </is>
      </c>
      <c r="BX1454" s="276">
        <f>SUM(IF(COUNTIF(#REF!, "*1.*"), 2, 0), IF(COUNTIF(#REF!, "*2.*"), 2, 0), IF(COUNTIF(#REF!, "*3.*"), 2, 0), IF(COUNTIF(#REF!, "*4.*"), 2, 0), IF(COUNTIF(#REF!, "*5.*"), 2, 0), IF(COUNTIF(#REF!, "*6.*"), 2, 0))</f>
        <v/>
      </c>
      <c r="BY1454" s="277">
        <f t="array" ref="BY1454">SUM(VALUE(AT1454),VALUE(AU1454),VALUE(AV1454),VALUE(AW1454),VALUE(AX1454),VALUE(AY1454),VALUE(AZ1454),VALUE(BB1454),VALUE(BC1454),VALUE(BD1454),VALUE(BE1454),VALUE(BF1454),VALUE(BG1454),VALUE(BH1454),VALUE(BI1454),VALUE(BJ1454),VALUE(BK1454),VALUE(BL1454),VALUE(BM1454),VALUE(BN1454),VALUE(BO1454),VALUE(BP1454),VALUE(BQ1454),VALUE(BR1454),VALUE(BS1454),VALUE(BT1454),VALUE(BU1454),VALUE(BV1454),VALUE(BW1454))</f>
        <v/>
      </c>
      <c r="BZ1454" s="307" t="n"/>
      <c r="CA1454" s="307" t="n"/>
      <c r="CB1454" s="307" t="n"/>
      <c r="CC1454" s="307" t="n"/>
      <c r="CD1454" s="307" t="n"/>
      <c r="CE1454" s="307" t="n"/>
      <c r="CF1454" s="307" t="n"/>
      <c r="CG1454" s="307" t="n"/>
      <c r="CH1454" s="307" t="n"/>
      <c r="CI1454" s="307" t="n"/>
      <c r="CJ1454" s="307" t="n"/>
      <c r="CK1454" s="307" t="n"/>
      <c r="CL1454" s="307" t="n"/>
      <c r="CM1454" s="307" t="n"/>
      <c r="CN1454" s="307" t="n"/>
      <c r="CO1454" s="307" t="n"/>
      <c r="CP1454" s="307" t="n"/>
      <c r="CQ1454" s="307" t="n"/>
      <c r="CR1454" s="279" t="inlineStr"/>
      <c r="CS1454" s="280">
        <f>AVERAGE(Value(BY1454),value(CR1454))</f>
        <v/>
      </c>
      <c r="CT1454" s="421">
        <f>(IF(OR(MediaScorecard!BG1941="x", MediaScorecard!BH1941="x",MediaScorecard!BI1941="x",MediaScorecard!BJ1941="x",MediaScorecard!BK1941="x"),1, 2))</f>
        <v/>
      </c>
      <c r="CU1454" s="308" t="n"/>
      <c r="CV1454" s="308" t="n"/>
      <c r="CW1454" s="308" t="n"/>
      <c r="CX1454" s="309" t="n"/>
      <c r="CY1454" s="308" t="n"/>
      <c r="CZ1454" s="308" t="n"/>
      <c r="DA1454" s="308" t="n"/>
    </row>
    <row r="1455" ht="21" customHeight="1" s="590">
      <c r="A1455" s="421" t="n"/>
      <c r="B1455" s="270" t="n"/>
      <c r="C1455" s="266" t="n"/>
      <c r="D1455" s="267" t="inlineStr"/>
      <c r="E1455" s="267" t="inlineStr"/>
      <c r="F1455" s="268" t="inlineStr"/>
      <c r="G1455" s="421" t="n"/>
      <c r="H1455" s="269" t="n"/>
      <c r="I1455" s="421" t="n"/>
      <c r="J1455" s="421" t="n"/>
      <c r="K1455" s="421" t="n"/>
      <c r="L1455" s="421" t="n"/>
      <c r="M1455" s="421" t="n"/>
      <c r="N1455" s="421" t="n"/>
      <c r="O1455" s="421" t="n"/>
      <c r="P1455" s="421" t="n"/>
      <c r="Q1455" s="421" t="n"/>
      <c r="R1455" s="270" t="n"/>
      <c r="S1455" s="421" t="n"/>
      <c r="T1455" s="421" t="n"/>
      <c r="U1455" s="421" t="n"/>
      <c r="V1455" s="421" t="n"/>
      <c r="W1455" s="421" t="n"/>
      <c r="X1455" s="421" t="n"/>
      <c r="Y1455" s="421" t="n"/>
      <c r="Z1455" s="421" t="n"/>
      <c r="AA1455" s="421" t="n"/>
      <c r="AB1455" s="421" t="n"/>
      <c r="AC1455" s="421" t="n"/>
      <c r="AD1455" s="421" t="n"/>
      <c r="AE1455" s="421" t="n"/>
      <c r="AF1455" s="421" t="n"/>
      <c r="AG1455" s="421" t="n"/>
      <c r="AH1455" s="421" t="n"/>
      <c r="AI1455" s="421" t="n"/>
      <c r="AJ1455" s="297" t="n"/>
      <c r="AK1455" s="297" t="n"/>
      <c r="AL1455" s="284" t="n"/>
      <c r="AM1455" s="297" t="n"/>
      <c r="AN1455" s="285" t="n"/>
      <c r="AO1455" s="297" t="n"/>
      <c r="AP1455" s="297" t="n"/>
      <c r="AQ1455" s="297" t="n"/>
      <c r="AR1455" s="297" t="n"/>
      <c r="AS1455" s="297" t="n"/>
      <c r="AT1455" s="285" t="inlineStr">
        <is>
          <t>0</t>
        </is>
      </c>
      <c r="AU1455" s="297" t="inlineStr">
        <is>
          <t>0</t>
        </is>
      </c>
      <c r="AV1455" s="297" t="inlineStr">
        <is>
          <t>0</t>
        </is>
      </c>
      <c r="AW1455" s="297" t="inlineStr">
        <is>
          <t>0</t>
        </is>
      </c>
      <c r="AX1455" s="297" t="inlineStr">
        <is>
          <t>0</t>
        </is>
      </c>
      <c r="AY1455" s="286" t="inlineStr">
        <is>
          <t>0</t>
        </is>
      </c>
      <c r="AZ1455" s="286" t="inlineStr">
        <is>
          <t>0</t>
        </is>
      </c>
      <c r="BA1455" s="287" t="inlineStr">
        <is>
          <t>0</t>
        </is>
      </c>
      <c r="BB1455" s="286" t="inlineStr">
        <is>
          <t>0</t>
        </is>
      </c>
      <c r="BC1455" s="286" t="inlineStr">
        <is>
          <t>0</t>
        </is>
      </c>
      <c r="BD1455" s="286" t="inlineStr">
        <is>
          <t>0</t>
        </is>
      </c>
      <c r="BE1455" s="286" t="inlineStr">
        <is>
          <t>0</t>
        </is>
      </c>
      <c r="BF1455" s="286" t="inlineStr">
        <is>
          <t>0</t>
        </is>
      </c>
      <c r="BG1455" s="286" t="inlineStr">
        <is>
          <t>0</t>
        </is>
      </c>
      <c r="BH1455" s="297" t="inlineStr">
        <is>
          <t>0</t>
        </is>
      </c>
      <c r="BI1455" s="297" t="inlineStr">
        <is>
          <t>0</t>
        </is>
      </c>
      <c r="BJ1455" s="297" t="inlineStr">
        <is>
          <t>0</t>
        </is>
      </c>
      <c r="BK1455" s="297" t="inlineStr">
        <is>
          <t>0</t>
        </is>
      </c>
      <c r="BL1455" s="297" t="inlineStr">
        <is>
          <t>0</t>
        </is>
      </c>
      <c r="BM1455" s="297" t="inlineStr">
        <is>
          <t>0</t>
        </is>
      </c>
      <c r="BN1455" s="297" t="inlineStr">
        <is>
          <t>0</t>
        </is>
      </c>
      <c r="BO1455" s="285" t="inlineStr">
        <is>
          <t>0</t>
        </is>
      </c>
      <c r="BP1455" s="297" t="inlineStr">
        <is>
          <t>0</t>
        </is>
      </c>
      <c r="BQ1455" s="297" t="inlineStr">
        <is>
          <t>0</t>
        </is>
      </c>
      <c r="BR1455" s="297" t="inlineStr">
        <is>
          <t>0</t>
        </is>
      </c>
      <c r="BS1455" s="297" t="inlineStr">
        <is>
          <t>0</t>
        </is>
      </c>
      <c r="BT1455" s="297" t="inlineStr">
        <is>
          <t>0</t>
        </is>
      </c>
      <c r="BU1455" s="297" t="inlineStr">
        <is>
          <t>0</t>
        </is>
      </c>
      <c r="BV1455" s="297" t="inlineStr">
        <is>
          <t>0</t>
        </is>
      </c>
      <c r="BW1455" s="288" t="inlineStr">
        <is>
          <t>0</t>
        </is>
      </c>
      <c r="BX1455" s="276">
        <f>SUM(IF(COUNTIF(#REF!, "*1.*"), 2, 0), IF(COUNTIF(#REF!, "*2.*"), 2, 0), IF(COUNTIF(#REF!, "*3.*"), 2, 0), IF(COUNTIF(#REF!, "*4.*"), 2, 0), IF(COUNTIF(#REF!, "*5.*"), 2, 0), IF(COUNTIF(#REF!, "*6.*"), 2, 0))</f>
        <v/>
      </c>
      <c r="BY1455" s="277">
        <f t="array" ref="BY1455">SUM(VALUE(AT1455),VALUE(AU1455),VALUE(AV1455),VALUE(AW1455),VALUE(AX1455),VALUE(AY1455),VALUE(AZ1455),VALUE(BB1455),VALUE(BC1455),VALUE(BD1455),VALUE(BE1455),VALUE(BF1455),VALUE(BG1455),VALUE(BH1455),VALUE(BI1455),VALUE(BJ1455),VALUE(BK1455),VALUE(BL1455),VALUE(BM1455),VALUE(BN1455),VALUE(BO1455),VALUE(BP1455),VALUE(BQ1455),VALUE(BR1455),VALUE(BS1455),VALUE(BT1455),VALUE(BU1455),VALUE(BV1455),VALUE(BW1455))</f>
        <v/>
      </c>
      <c r="BZ1455" s="307" t="n"/>
      <c r="CA1455" s="307" t="n"/>
      <c r="CB1455" s="307" t="n"/>
      <c r="CC1455" s="307" t="n"/>
      <c r="CD1455" s="307" t="n"/>
      <c r="CE1455" s="307" t="n"/>
      <c r="CF1455" s="307" t="n"/>
      <c r="CG1455" s="307" t="n"/>
      <c r="CH1455" s="307" t="n"/>
      <c r="CI1455" s="307" t="n"/>
      <c r="CJ1455" s="307" t="n"/>
      <c r="CK1455" s="307" t="n"/>
      <c r="CL1455" s="307" t="n"/>
      <c r="CM1455" s="307" t="n"/>
      <c r="CN1455" s="307" t="n"/>
      <c r="CO1455" s="307" t="n"/>
      <c r="CP1455" s="307" t="n"/>
      <c r="CQ1455" s="307" t="n"/>
      <c r="CR1455" s="279" t="inlineStr"/>
      <c r="CS1455" s="280">
        <f>AVERAGE(Value(BY1455),value(CR1455))</f>
        <v/>
      </c>
      <c r="CT1455" s="421">
        <f>(IF(OR(MediaScorecard!BG1942="x", MediaScorecard!BH1942="x",MediaScorecard!BI1942="x",MediaScorecard!BJ1942="x",MediaScorecard!BK1942="x"),1, 2))</f>
        <v/>
      </c>
      <c r="CU1455" s="308" t="n"/>
      <c r="CV1455" s="308" t="n"/>
      <c r="CW1455" s="308" t="n"/>
      <c r="CX1455" s="309" t="n"/>
      <c r="CY1455" s="308" t="n"/>
      <c r="CZ1455" s="308" t="n"/>
      <c r="DA1455" s="308" t="n"/>
    </row>
    <row r="1456" ht="21" customHeight="1" s="590">
      <c r="A1456" s="421" t="n"/>
      <c r="B1456" s="270" t="n"/>
      <c r="C1456" s="266" t="n"/>
      <c r="D1456" s="267" t="inlineStr"/>
      <c r="E1456" s="267" t="inlineStr"/>
      <c r="F1456" s="268" t="inlineStr"/>
      <c r="G1456" s="421" t="n"/>
      <c r="H1456" s="269" t="n"/>
      <c r="I1456" s="421" t="n"/>
      <c r="J1456" s="421" t="n"/>
      <c r="K1456" s="421" t="n"/>
      <c r="L1456" s="421" t="n"/>
      <c r="M1456" s="421" t="n"/>
      <c r="N1456" s="421" t="n"/>
      <c r="O1456" s="421" t="n"/>
      <c r="P1456" s="421" t="n"/>
      <c r="Q1456" s="421" t="n"/>
      <c r="R1456" s="270" t="n"/>
      <c r="S1456" s="421" t="n"/>
      <c r="T1456" s="421" t="n"/>
      <c r="U1456" s="421" t="n"/>
      <c r="V1456" s="421" t="n"/>
      <c r="W1456" s="421" t="n"/>
      <c r="X1456" s="421" t="n"/>
      <c r="Y1456" s="421" t="n"/>
      <c r="Z1456" s="421" t="n"/>
      <c r="AA1456" s="421" t="n"/>
      <c r="AB1456" s="421" t="n"/>
      <c r="AC1456" s="421" t="n"/>
      <c r="AD1456" s="421" t="n"/>
      <c r="AE1456" s="421" t="n"/>
      <c r="AF1456" s="421" t="n"/>
      <c r="AG1456" s="421" t="n"/>
      <c r="AH1456" s="421" t="n"/>
      <c r="AI1456" s="421" t="n"/>
      <c r="AJ1456" s="297" t="n"/>
      <c r="AK1456" s="297" t="n"/>
      <c r="AL1456" s="284" t="n"/>
      <c r="AM1456" s="297" t="n"/>
      <c r="AN1456" s="285" t="n"/>
      <c r="AO1456" s="297" t="n"/>
      <c r="AP1456" s="297" t="n"/>
      <c r="AQ1456" s="297" t="n"/>
      <c r="AR1456" s="297" t="n"/>
      <c r="AS1456" s="297" t="n"/>
      <c r="AT1456" s="285" t="inlineStr">
        <is>
          <t>0</t>
        </is>
      </c>
      <c r="AU1456" s="297" t="inlineStr">
        <is>
          <t>0</t>
        </is>
      </c>
      <c r="AV1456" s="297" t="inlineStr">
        <is>
          <t>0</t>
        </is>
      </c>
      <c r="AW1456" s="297" t="inlineStr">
        <is>
          <t>0</t>
        </is>
      </c>
      <c r="AX1456" s="297" t="inlineStr">
        <is>
          <t>0</t>
        </is>
      </c>
      <c r="AY1456" s="286" t="inlineStr">
        <is>
          <t>0</t>
        </is>
      </c>
      <c r="AZ1456" s="286" t="inlineStr">
        <is>
          <t>0</t>
        </is>
      </c>
      <c r="BA1456" s="287" t="inlineStr">
        <is>
          <t>0</t>
        </is>
      </c>
      <c r="BB1456" s="286" t="inlineStr">
        <is>
          <t>0</t>
        </is>
      </c>
      <c r="BC1456" s="286" t="inlineStr">
        <is>
          <t>0</t>
        </is>
      </c>
      <c r="BD1456" s="286" t="inlineStr">
        <is>
          <t>0</t>
        </is>
      </c>
      <c r="BE1456" s="286" t="inlineStr">
        <is>
          <t>0</t>
        </is>
      </c>
      <c r="BF1456" s="286" t="inlineStr">
        <is>
          <t>0</t>
        </is>
      </c>
      <c r="BG1456" s="286" t="inlineStr">
        <is>
          <t>0</t>
        </is>
      </c>
      <c r="BH1456" s="297" t="inlineStr">
        <is>
          <t>0</t>
        </is>
      </c>
      <c r="BI1456" s="297" t="inlineStr">
        <is>
          <t>0</t>
        </is>
      </c>
      <c r="BJ1456" s="297" t="inlineStr">
        <is>
          <t>0</t>
        </is>
      </c>
      <c r="BK1456" s="297" t="inlineStr">
        <is>
          <t>0</t>
        </is>
      </c>
      <c r="BL1456" s="297" t="inlineStr">
        <is>
          <t>0</t>
        </is>
      </c>
      <c r="BM1456" s="297" t="inlineStr">
        <is>
          <t>0</t>
        </is>
      </c>
      <c r="BN1456" s="297" t="inlineStr">
        <is>
          <t>0</t>
        </is>
      </c>
      <c r="BO1456" s="285" t="inlineStr">
        <is>
          <t>0</t>
        </is>
      </c>
      <c r="BP1456" s="297" t="inlineStr">
        <is>
          <t>0</t>
        </is>
      </c>
      <c r="BQ1456" s="297" t="inlineStr">
        <is>
          <t>0</t>
        </is>
      </c>
      <c r="BR1456" s="297" t="inlineStr">
        <is>
          <t>0</t>
        </is>
      </c>
      <c r="BS1456" s="297" t="inlineStr">
        <is>
          <t>0</t>
        </is>
      </c>
      <c r="BT1456" s="297" t="inlineStr">
        <is>
          <t>0</t>
        </is>
      </c>
      <c r="BU1456" s="297" t="inlineStr">
        <is>
          <t>0</t>
        </is>
      </c>
      <c r="BV1456" s="297" t="inlineStr">
        <is>
          <t>0</t>
        </is>
      </c>
      <c r="BW1456" s="288" t="inlineStr">
        <is>
          <t>0</t>
        </is>
      </c>
      <c r="BX1456" s="276">
        <f>SUM(IF(COUNTIF(#REF!, "*1.*"), 2, 0), IF(COUNTIF(#REF!, "*2.*"), 2, 0), IF(COUNTIF(#REF!, "*3.*"), 2, 0), IF(COUNTIF(#REF!, "*4.*"), 2, 0), IF(COUNTIF(#REF!, "*5.*"), 2, 0), IF(COUNTIF(#REF!, "*6.*"), 2, 0))</f>
        <v/>
      </c>
      <c r="BY1456" s="277">
        <f t="array" ref="BY1456">SUM(VALUE(AT1456),VALUE(AU1456),VALUE(AV1456),VALUE(AW1456),VALUE(AX1456),VALUE(AY1456),VALUE(AZ1456),VALUE(BB1456),VALUE(BC1456),VALUE(BD1456),VALUE(BE1456),VALUE(BF1456),VALUE(BG1456),VALUE(BH1456),VALUE(BI1456),VALUE(BJ1456),VALUE(BK1456),VALUE(BL1456),VALUE(BM1456),VALUE(BN1456),VALUE(BO1456),VALUE(BP1456),VALUE(BQ1456),VALUE(BR1456),VALUE(BS1456),VALUE(BT1456),VALUE(BU1456),VALUE(BV1456),VALUE(BW1456))</f>
        <v/>
      </c>
      <c r="BZ1456" s="307" t="n"/>
      <c r="CA1456" s="307" t="n"/>
      <c r="CB1456" s="307" t="n"/>
      <c r="CC1456" s="307" t="n"/>
      <c r="CD1456" s="307" t="n"/>
      <c r="CE1456" s="307" t="n"/>
      <c r="CF1456" s="307" t="n"/>
      <c r="CG1456" s="307" t="n"/>
      <c r="CH1456" s="307" t="n"/>
      <c r="CI1456" s="307" t="n"/>
      <c r="CJ1456" s="307" t="n"/>
      <c r="CK1456" s="307" t="n"/>
      <c r="CL1456" s="307" t="n"/>
      <c r="CM1456" s="307" t="n"/>
      <c r="CN1456" s="307" t="n"/>
      <c r="CO1456" s="307" t="n"/>
      <c r="CP1456" s="307" t="n"/>
      <c r="CQ1456" s="307" t="n"/>
      <c r="CR1456" s="279" t="inlineStr"/>
      <c r="CS1456" s="280">
        <f>AVERAGE(Value(BY1456),value(CR1456))</f>
        <v/>
      </c>
      <c r="CT1456" s="421">
        <f>(IF(OR(MediaScorecard!BG1943="x", MediaScorecard!BH1943="x",MediaScorecard!BI1943="x",MediaScorecard!BJ1943="x",MediaScorecard!BK1943="x"),1, 2))</f>
        <v/>
      </c>
      <c r="CU1456" s="308" t="n"/>
      <c r="CV1456" s="308" t="n"/>
      <c r="CW1456" s="308" t="n"/>
      <c r="CX1456" s="309" t="n"/>
      <c r="CY1456" s="308" t="n"/>
      <c r="CZ1456" s="308" t="n"/>
      <c r="DA1456" s="308" t="n"/>
    </row>
    <row r="1457" ht="21" customHeight="1" s="590">
      <c r="A1457" s="421" t="n"/>
      <c r="B1457" s="270" t="n"/>
      <c r="C1457" s="266" t="n"/>
      <c r="D1457" s="267" t="inlineStr"/>
      <c r="E1457" s="267" t="inlineStr"/>
      <c r="F1457" s="268" t="inlineStr"/>
      <c r="G1457" s="421" t="n"/>
      <c r="H1457" s="269" t="n"/>
      <c r="I1457" s="421" t="n"/>
      <c r="J1457" s="421" t="n"/>
      <c r="K1457" s="421" t="n"/>
      <c r="L1457" s="421" t="n"/>
      <c r="M1457" s="421" t="n"/>
      <c r="N1457" s="421" t="n"/>
      <c r="O1457" s="421" t="n"/>
      <c r="P1457" s="421" t="n"/>
      <c r="Q1457" s="421" t="n"/>
      <c r="R1457" s="270" t="n"/>
      <c r="S1457" s="421" t="n"/>
      <c r="T1457" s="421" t="n"/>
      <c r="U1457" s="421" t="n"/>
      <c r="V1457" s="421" t="n"/>
      <c r="W1457" s="421" t="n"/>
      <c r="X1457" s="421" t="n"/>
      <c r="Y1457" s="421" t="n"/>
      <c r="Z1457" s="421" t="n"/>
      <c r="AA1457" s="421" t="n"/>
      <c r="AB1457" s="421" t="n"/>
      <c r="AC1457" s="421" t="n"/>
      <c r="AD1457" s="421" t="n"/>
      <c r="AE1457" s="421" t="n"/>
      <c r="AF1457" s="421" t="n"/>
      <c r="AG1457" s="421" t="n"/>
      <c r="AH1457" s="421" t="n"/>
      <c r="AI1457" s="421" t="n"/>
      <c r="AJ1457" s="297" t="n"/>
      <c r="AK1457" s="297" t="n"/>
      <c r="AL1457" s="284" t="n"/>
      <c r="AM1457" s="297" t="n"/>
      <c r="AN1457" s="285" t="n"/>
      <c r="AO1457" s="297" t="n"/>
      <c r="AP1457" s="297" t="n"/>
      <c r="AQ1457" s="297" t="n"/>
      <c r="AR1457" s="297" t="n"/>
      <c r="AS1457" s="297" t="n"/>
      <c r="AT1457" s="285" t="inlineStr">
        <is>
          <t>0</t>
        </is>
      </c>
      <c r="AU1457" s="297" t="inlineStr">
        <is>
          <t>0</t>
        </is>
      </c>
      <c r="AV1457" s="297" t="inlineStr">
        <is>
          <t>0</t>
        </is>
      </c>
      <c r="AW1457" s="297" t="inlineStr">
        <is>
          <t>0</t>
        </is>
      </c>
      <c r="AX1457" s="297" t="inlineStr">
        <is>
          <t>0</t>
        </is>
      </c>
      <c r="AY1457" s="286" t="inlineStr">
        <is>
          <t>0</t>
        </is>
      </c>
      <c r="AZ1457" s="286" t="inlineStr">
        <is>
          <t>0</t>
        </is>
      </c>
      <c r="BA1457" s="287" t="inlineStr">
        <is>
          <t>0</t>
        </is>
      </c>
      <c r="BB1457" s="286" t="inlineStr">
        <is>
          <t>0</t>
        </is>
      </c>
      <c r="BC1457" s="286" t="inlineStr">
        <is>
          <t>0</t>
        </is>
      </c>
      <c r="BD1457" s="286" t="inlineStr">
        <is>
          <t>0</t>
        </is>
      </c>
      <c r="BE1457" s="286" t="inlineStr">
        <is>
          <t>0</t>
        </is>
      </c>
      <c r="BF1457" s="286" t="inlineStr">
        <is>
          <t>0</t>
        </is>
      </c>
      <c r="BG1457" s="286" t="inlineStr">
        <is>
          <t>0</t>
        </is>
      </c>
      <c r="BH1457" s="297" t="inlineStr">
        <is>
          <t>0</t>
        </is>
      </c>
      <c r="BI1457" s="297" t="inlineStr">
        <is>
          <t>0</t>
        </is>
      </c>
      <c r="BJ1457" s="297" t="inlineStr">
        <is>
          <t>0</t>
        </is>
      </c>
      <c r="BK1457" s="297" t="inlineStr">
        <is>
          <t>0</t>
        </is>
      </c>
      <c r="BL1457" s="297" t="inlineStr">
        <is>
          <t>0</t>
        </is>
      </c>
      <c r="BM1457" s="297" t="inlineStr">
        <is>
          <t>0</t>
        </is>
      </c>
      <c r="BN1457" s="297" t="inlineStr">
        <is>
          <t>0</t>
        </is>
      </c>
      <c r="BO1457" s="285" t="inlineStr">
        <is>
          <t>0</t>
        </is>
      </c>
      <c r="BP1457" s="297" t="inlineStr">
        <is>
          <t>0</t>
        </is>
      </c>
      <c r="BQ1457" s="297" t="inlineStr">
        <is>
          <t>0</t>
        </is>
      </c>
      <c r="BR1457" s="297" t="inlineStr">
        <is>
          <t>0</t>
        </is>
      </c>
      <c r="BS1457" s="297" t="inlineStr">
        <is>
          <t>0</t>
        </is>
      </c>
      <c r="BT1457" s="297" t="inlineStr">
        <is>
          <t>0</t>
        </is>
      </c>
      <c r="BU1457" s="297" t="inlineStr">
        <is>
          <t>0</t>
        </is>
      </c>
      <c r="BV1457" s="297" t="inlineStr">
        <is>
          <t>0</t>
        </is>
      </c>
      <c r="BW1457" s="288" t="inlineStr">
        <is>
          <t>0</t>
        </is>
      </c>
      <c r="BX1457" s="276">
        <f>SUM(IF(COUNTIF(#REF!, "*1.*"), 2, 0), IF(COUNTIF(#REF!, "*2.*"), 2, 0), IF(COUNTIF(#REF!, "*3.*"), 2, 0), IF(COUNTIF(#REF!, "*4.*"), 2, 0), IF(COUNTIF(#REF!, "*5.*"), 2, 0), IF(COUNTIF(#REF!, "*6.*"), 2, 0))</f>
        <v/>
      </c>
      <c r="BY1457" s="277">
        <f t="array" ref="BY1457">SUM(VALUE(AT1457),VALUE(AU1457),VALUE(AV1457),VALUE(AW1457),VALUE(AX1457),VALUE(AY1457),VALUE(AZ1457),VALUE(BB1457),VALUE(BC1457),VALUE(BD1457),VALUE(BE1457),VALUE(BF1457),VALUE(BG1457),VALUE(BH1457),VALUE(BI1457),VALUE(BJ1457),VALUE(BK1457),VALUE(BL1457),VALUE(BM1457),VALUE(BN1457),VALUE(BO1457),VALUE(BP1457),VALUE(BQ1457),VALUE(BR1457),VALUE(BS1457),VALUE(BT1457),VALUE(BU1457),VALUE(BV1457),VALUE(BW1457))</f>
        <v/>
      </c>
      <c r="BZ1457" s="307" t="n"/>
      <c r="CA1457" s="307" t="n"/>
      <c r="CB1457" s="307" t="n"/>
      <c r="CC1457" s="307" t="n"/>
      <c r="CD1457" s="307" t="n"/>
      <c r="CE1457" s="307" t="n"/>
      <c r="CF1457" s="307" t="n"/>
      <c r="CG1457" s="307" t="n"/>
      <c r="CH1457" s="307" t="n"/>
      <c r="CI1457" s="307" t="n"/>
      <c r="CJ1457" s="307" t="n"/>
      <c r="CK1457" s="307" t="n"/>
      <c r="CL1457" s="307" t="n"/>
      <c r="CM1457" s="307" t="n"/>
      <c r="CN1457" s="307" t="n"/>
      <c r="CO1457" s="307" t="n"/>
      <c r="CP1457" s="307" t="n"/>
      <c r="CQ1457" s="307" t="n"/>
      <c r="CR1457" s="279" t="inlineStr"/>
      <c r="CS1457" s="280">
        <f>AVERAGE(Value(BY1457),value(CR1457))</f>
        <v/>
      </c>
      <c r="CT1457" s="421">
        <f>(IF(OR(MediaScorecard!BG1944="x", MediaScorecard!BH1944="x",MediaScorecard!BI1944="x",MediaScorecard!BJ1944="x",MediaScorecard!BK1944="x"),1, 2))</f>
        <v/>
      </c>
      <c r="CU1457" s="308" t="n"/>
      <c r="CV1457" s="308" t="n"/>
      <c r="CW1457" s="308" t="n"/>
      <c r="CX1457" s="309" t="n"/>
      <c r="CY1457" s="308" t="n"/>
      <c r="CZ1457" s="308" t="n"/>
      <c r="DA1457" s="308" t="n"/>
    </row>
    <row r="1458" ht="21" customHeight="1" s="590">
      <c r="A1458" s="421" t="n"/>
      <c r="B1458" s="270" t="n"/>
      <c r="C1458" s="266" t="n"/>
      <c r="D1458" s="267" t="inlineStr"/>
      <c r="E1458" s="267" t="inlineStr"/>
      <c r="F1458" s="268" t="inlineStr"/>
      <c r="G1458" s="421" t="n"/>
      <c r="H1458" s="269" t="n"/>
      <c r="I1458" s="421" t="n"/>
      <c r="J1458" s="421" t="n"/>
      <c r="K1458" s="421" t="n"/>
      <c r="L1458" s="421" t="n"/>
      <c r="M1458" s="421" t="n"/>
      <c r="N1458" s="421" t="n"/>
      <c r="O1458" s="421" t="n"/>
      <c r="P1458" s="421" t="n"/>
      <c r="Q1458" s="421" t="n"/>
      <c r="R1458" s="270" t="n"/>
      <c r="S1458" s="421" t="n"/>
      <c r="T1458" s="421" t="n"/>
      <c r="U1458" s="421" t="n"/>
      <c r="V1458" s="421" t="n"/>
      <c r="W1458" s="421" t="n"/>
      <c r="X1458" s="421" t="n"/>
      <c r="Y1458" s="421" t="n"/>
      <c r="Z1458" s="421" t="n"/>
      <c r="AA1458" s="421" t="n"/>
      <c r="AB1458" s="421" t="n"/>
      <c r="AC1458" s="421" t="n"/>
      <c r="AD1458" s="421" t="n"/>
      <c r="AE1458" s="421" t="n"/>
      <c r="AF1458" s="421" t="n"/>
      <c r="AG1458" s="421" t="n"/>
      <c r="AH1458" s="421" t="n"/>
      <c r="AI1458" s="421" t="n"/>
      <c r="AJ1458" s="297" t="n"/>
      <c r="AK1458" s="297" t="n"/>
      <c r="AL1458" s="284" t="n"/>
      <c r="AM1458" s="297" t="n"/>
      <c r="AN1458" s="285" t="n"/>
      <c r="AO1458" s="297" t="n"/>
      <c r="AP1458" s="297" t="n"/>
      <c r="AQ1458" s="297" t="n"/>
      <c r="AR1458" s="297" t="n"/>
      <c r="AS1458" s="297" t="n"/>
      <c r="AT1458" s="285" t="inlineStr">
        <is>
          <t>0</t>
        </is>
      </c>
      <c r="AU1458" s="297" t="inlineStr">
        <is>
          <t>0</t>
        </is>
      </c>
      <c r="AV1458" s="297" t="inlineStr">
        <is>
          <t>0</t>
        </is>
      </c>
      <c r="AW1458" s="297" t="inlineStr">
        <is>
          <t>0</t>
        </is>
      </c>
      <c r="AX1458" s="297" t="inlineStr">
        <is>
          <t>0</t>
        </is>
      </c>
      <c r="AY1458" s="286" t="inlineStr">
        <is>
          <t>0</t>
        </is>
      </c>
      <c r="AZ1458" s="286" t="inlineStr">
        <is>
          <t>0</t>
        </is>
      </c>
      <c r="BA1458" s="287" t="inlineStr">
        <is>
          <t>0</t>
        </is>
      </c>
      <c r="BB1458" s="286" t="inlineStr">
        <is>
          <t>0</t>
        </is>
      </c>
      <c r="BC1458" s="286" t="inlineStr">
        <is>
          <t>0</t>
        </is>
      </c>
      <c r="BD1458" s="286" t="inlineStr">
        <is>
          <t>0</t>
        </is>
      </c>
      <c r="BE1458" s="286" t="inlineStr">
        <is>
          <t>0</t>
        </is>
      </c>
      <c r="BF1458" s="286" t="inlineStr">
        <is>
          <t>0</t>
        </is>
      </c>
      <c r="BG1458" s="286" t="inlineStr">
        <is>
          <t>0</t>
        </is>
      </c>
      <c r="BH1458" s="297" t="inlineStr">
        <is>
          <t>0</t>
        </is>
      </c>
      <c r="BI1458" s="297" t="inlineStr">
        <is>
          <t>0</t>
        </is>
      </c>
      <c r="BJ1458" s="297" t="inlineStr">
        <is>
          <t>0</t>
        </is>
      </c>
      <c r="BK1458" s="297" t="inlineStr">
        <is>
          <t>0</t>
        </is>
      </c>
      <c r="BL1458" s="297" t="inlineStr">
        <is>
          <t>0</t>
        </is>
      </c>
      <c r="BM1458" s="297" t="inlineStr">
        <is>
          <t>0</t>
        </is>
      </c>
      <c r="BN1458" s="297" t="inlineStr">
        <is>
          <t>0</t>
        </is>
      </c>
      <c r="BO1458" s="285" t="inlineStr">
        <is>
          <t>0</t>
        </is>
      </c>
      <c r="BP1458" s="297" t="inlineStr">
        <is>
          <t>0</t>
        </is>
      </c>
      <c r="BQ1458" s="297" t="inlineStr">
        <is>
          <t>0</t>
        </is>
      </c>
      <c r="BR1458" s="297" t="inlineStr">
        <is>
          <t>0</t>
        </is>
      </c>
      <c r="BS1458" s="297" t="inlineStr">
        <is>
          <t>0</t>
        </is>
      </c>
      <c r="BT1458" s="297" t="inlineStr">
        <is>
          <t>0</t>
        </is>
      </c>
      <c r="BU1458" s="297" t="inlineStr">
        <is>
          <t>0</t>
        </is>
      </c>
      <c r="BV1458" s="297" t="inlineStr">
        <is>
          <t>0</t>
        </is>
      </c>
      <c r="BW1458" s="288" t="inlineStr">
        <is>
          <t>0</t>
        </is>
      </c>
      <c r="BX1458" s="276">
        <f>SUM(IF(COUNTIF(#REF!, "*1.*"), 2, 0), IF(COUNTIF(#REF!, "*2.*"), 2, 0), IF(COUNTIF(#REF!, "*3.*"), 2, 0), IF(COUNTIF(#REF!, "*4.*"), 2, 0), IF(COUNTIF(#REF!, "*5.*"), 2, 0), IF(COUNTIF(#REF!, "*6.*"), 2, 0))</f>
        <v/>
      </c>
      <c r="BY1458" s="277">
        <f t="array" ref="BY1458">SUM(VALUE(AT1458),VALUE(AU1458),VALUE(AV1458),VALUE(AW1458),VALUE(AX1458),VALUE(AY1458),VALUE(AZ1458),VALUE(BB1458),VALUE(BC1458),VALUE(BD1458),VALUE(BE1458),VALUE(BF1458),VALUE(BG1458),VALUE(BH1458),VALUE(BI1458),VALUE(BJ1458),VALUE(BK1458),VALUE(BL1458),VALUE(BM1458),VALUE(BN1458),VALUE(BO1458),VALUE(BP1458),VALUE(BQ1458),VALUE(BR1458),VALUE(BS1458),VALUE(BT1458),VALUE(BU1458),VALUE(BV1458),VALUE(BW1458))</f>
        <v/>
      </c>
      <c r="BZ1458" s="307" t="n"/>
      <c r="CA1458" s="307" t="n"/>
      <c r="CB1458" s="307" t="n"/>
      <c r="CC1458" s="307" t="n"/>
      <c r="CD1458" s="307" t="n"/>
      <c r="CE1458" s="307" t="n"/>
      <c r="CF1458" s="307" t="n"/>
      <c r="CG1458" s="307" t="n"/>
      <c r="CH1458" s="307" t="n"/>
      <c r="CI1458" s="307" t="n"/>
      <c r="CJ1458" s="307" t="n"/>
      <c r="CK1458" s="307" t="n"/>
      <c r="CL1458" s="307" t="n"/>
      <c r="CM1458" s="307" t="n"/>
      <c r="CN1458" s="307" t="n"/>
      <c r="CO1458" s="307" t="n"/>
      <c r="CP1458" s="307" t="n"/>
      <c r="CQ1458" s="307" t="n"/>
      <c r="CR1458" s="279" t="inlineStr"/>
      <c r="CS1458" s="280">
        <f>AVERAGE(Value(BY1458),value(CR1458))</f>
        <v/>
      </c>
      <c r="CT1458" s="421">
        <f>(IF(OR(MediaScorecard!BG1945="x", MediaScorecard!BH1945="x",MediaScorecard!BI1945="x",MediaScorecard!BJ1945="x",MediaScorecard!BK1945="x"),1, 2))</f>
        <v/>
      </c>
      <c r="CU1458" s="308" t="n"/>
      <c r="CV1458" s="308" t="n"/>
      <c r="CW1458" s="308" t="n"/>
      <c r="CX1458" s="309" t="n"/>
      <c r="CY1458" s="308" t="n"/>
      <c r="CZ1458" s="308" t="n"/>
      <c r="DA1458" s="308" t="n"/>
    </row>
    <row r="1459" ht="21" customHeight="1" s="590">
      <c r="A1459" s="421" t="n"/>
      <c r="B1459" s="270" t="n"/>
      <c r="C1459" s="266" t="n"/>
      <c r="D1459" s="267" t="inlineStr"/>
      <c r="E1459" s="267" t="inlineStr"/>
      <c r="F1459" s="268" t="inlineStr"/>
      <c r="G1459" s="421" t="n"/>
      <c r="H1459" s="269" t="n"/>
      <c r="I1459" s="421" t="n"/>
      <c r="J1459" s="421" t="n"/>
      <c r="K1459" s="421" t="n"/>
      <c r="L1459" s="421" t="n"/>
      <c r="M1459" s="421" t="n"/>
      <c r="N1459" s="421" t="n"/>
      <c r="O1459" s="421" t="n"/>
      <c r="P1459" s="421" t="n"/>
      <c r="Q1459" s="421" t="n"/>
      <c r="R1459" s="270" t="n"/>
      <c r="S1459" s="421" t="n"/>
      <c r="T1459" s="421" t="n"/>
      <c r="U1459" s="421" t="n"/>
      <c r="V1459" s="421" t="n"/>
      <c r="W1459" s="421" t="n"/>
      <c r="X1459" s="421" t="n"/>
      <c r="Y1459" s="421" t="n"/>
      <c r="Z1459" s="421" t="n"/>
      <c r="AA1459" s="421" t="n"/>
      <c r="AB1459" s="421" t="n"/>
      <c r="AC1459" s="421" t="n"/>
      <c r="AD1459" s="421" t="n"/>
      <c r="AE1459" s="421" t="n"/>
      <c r="AF1459" s="421" t="n"/>
      <c r="AG1459" s="421" t="n"/>
      <c r="AH1459" s="421" t="n"/>
      <c r="AI1459" s="421" t="n"/>
      <c r="AJ1459" s="297" t="n"/>
      <c r="AK1459" s="297" t="n"/>
      <c r="AL1459" s="284" t="n"/>
      <c r="AM1459" s="297" t="n"/>
      <c r="AN1459" s="285" t="n"/>
      <c r="AO1459" s="297" t="n"/>
      <c r="AP1459" s="297" t="n"/>
      <c r="AQ1459" s="297" t="n"/>
      <c r="AR1459" s="297" t="n"/>
      <c r="AS1459" s="297" t="n"/>
      <c r="AT1459" s="285" t="inlineStr">
        <is>
          <t>0</t>
        </is>
      </c>
      <c r="AU1459" s="297" t="inlineStr">
        <is>
          <t>0</t>
        </is>
      </c>
      <c r="AV1459" s="297" t="inlineStr">
        <is>
          <t>0</t>
        </is>
      </c>
      <c r="AW1459" s="297" t="inlineStr">
        <is>
          <t>0</t>
        </is>
      </c>
      <c r="AX1459" s="297" t="inlineStr">
        <is>
          <t>0</t>
        </is>
      </c>
      <c r="AY1459" s="286" t="inlineStr">
        <is>
          <t>0</t>
        </is>
      </c>
      <c r="AZ1459" s="286" t="inlineStr">
        <is>
          <t>0</t>
        </is>
      </c>
      <c r="BA1459" s="287" t="inlineStr">
        <is>
          <t>0</t>
        </is>
      </c>
      <c r="BB1459" s="286" t="inlineStr">
        <is>
          <t>0</t>
        </is>
      </c>
      <c r="BC1459" s="286" t="inlineStr">
        <is>
          <t>0</t>
        </is>
      </c>
      <c r="BD1459" s="286" t="inlineStr">
        <is>
          <t>0</t>
        </is>
      </c>
      <c r="BE1459" s="286" t="inlineStr">
        <is>
          <t>0</t>
        </is>
      </c>
      <c r="BF1459" s="286" t="inlineStr">
        <is>
          <t>0</t>
        </is>
      </c>
      <c r="BG1459" s="286" t="inlineStr">
        <is>
          <t>0</t>
        </is>
      </c>
      <c r="BH1459" s="297" t="inlineStr">
        <is>
          <t>0</t>
        </is>
      </c>
      <c r="BI1459" s="297" t="inlineStr">
        <is>
          <t>0</t>
        </is>
      </c>
      <c r="BJ1459" s="297" t="inlineStr">
        <is>
          <t>0</t>
        </is>
      </c>
      <c r="BK1459" s="297" t="inlineStr">
        <is>
          <t>0</t>
        </is>
      </c>
      <c r="BL1459" s="297" t="inlineStr">
        <is>
          <t>0</t>
        </is>
      </c>
      <c r="BM1459" s="297" t="inlineStr">
        <is>
          <t>0</t>
        </is>
      </c>
      <c r="BN1459" s="297" t="inlineStr">
        <is>
          <t>0</t>
        </is>
      </c>
      <c r="BO1459" s="285" t="inlineStr">
        <is>
          <t>0</t>
        </is>
      </c>
      <c r="BP1459" s="297" t="inlineStr">
        <is>
          <t>0</t>
        </is>
      </c>
      <c r="BQ1459" s="297" t="inlineStr">
        <is>
          <t>0</t>
        </is>
      </c>
      <c r="BR1459" s="297" t="inlineStr">
        <is>
          <t>0</t>
        </is>
      </c>
      <c r="BS1459" s="297" t="inlineStr">
        <is>
          <t>0</t>
        </is>
      </c>
      <c r="BT1459" s="297" t="inlineStr">
        <is>
          <t>0</t>
        </is>
      </c>
      <c r="BU1459" s="297" t="inlineStr">
        <is>
          <t>0</t>
        </is>
      </c>
      <c r="BV1459" s="297" t="inlineStr">
        <is>
          <t>0</t>
        </is>
      </c>
      <c r="BW1459" s="288" t="inlineStr">
        <is>
          <t>0</t>
        </is>
      </c>
      <c r="BX1459" s="276">
        <f>SUM(IF(COUNTIF(#REF!, "*1.*"), 2, 0), IF(COUNTIF(#REF!, "*2.*"), 2, 0), IF(COUNTIF(#REF!, "*3.*"), 2, 0), IF(COUNTIF(#REF!, "*4.*"), 2, 0), IF(COUNTIF(#REF!, "*5.*"), 2, 0), IF(COUNTIF(#REF!, "*6.*"), 2, 0))</f>
        <v/>
      </c>
      <c r="BY1459" s="277">
        <f t="array" ref="BY1459">SUM(VALUE(AT1459),VALUE(AU1459),VALUE(AV1459),VALUE(AW1459),VALUE(AX1459),VALUE(AY1459),VALUE(AZ1459),VALUE(BB1459),VALUE(BC1459),VALUE(BD1459),VALUE(BE1459),VALUE(BF1459),VALUE(BG1459),VALUE(BH1459),VALUE(BI1459),VALUE(BJ1459),VALUE(BK1459),VALUE(BL1459),VALUE(BM1459),VALUE(BN1459),VALUE(BO1459),VALUE(BP1459),VALUE(BQ1459),VALUE(BR1459),VALUE(BS1459),VALUE(BT1459),VALUE(BU1459),VALUE(BV1459),VALUE(BW1459))</f>
        <v/>
      </c>
      <c r="BZ1459" s="307" t="n"/>
      <c r="CA1459" s="307" t="n"/>
      <c r="CB1459" s="307" t="n"/>
      <c r="CC1459" s="307" t="n"/>
      <c r="CD1459" s="307" t="n"/>
      <c r="CE1459" s="307" t="n"/>
      <c r="CF1459" s="307" t="n"/>
      <c r="CG1459" s="307" t="n"/>
      <c r="CH1459" s="307" t="n"/>
      <c r="CI1459" s="307" t="n"/>
      <c r="CJ1459" s="307" t="n"/>
      <c r="CK1459" s="307" t="n"/>
      <c r="CL1459" s="307" t="n"/>
      <c r="CM1459" s="307" t="n"/>
      <c r="CN1459" s="307" t="n"/>
      <c r="CO1459" s="307" t="n"/>
      <c r="CP1459" s="307" t="n"/>
      <c r="CQ1459" s="307" t="n"/>
      <c r="CR1459" s="279" t="inlineStr"/>
      <c r="CS1459" s="280">
        <f>AVERAGE(Value(BY1459),value(CR1459))</f>
        <v/>
      </c>
      <c r="CT1459" s="421">
        <f>(IF(OR(MediaScorecard!BG1946="x", MediaScorecard!BH1946="x",MediaScorecard!BI1946="x",MediaScorecard!BJ1946="x",MediaScorecard!BK1946="x"),1, 2))</f>
        <v/>
      </c>
      <c r="CU1459" s="308" t="n"/>
      <c r="CV1459" s="308" t="n"/>
      <c r="CW1459" s="308" t="n"/>
      <c r="CX1459" s="309" t="n"/>
      <c r="CY1459" s="308" t="n"/>
      <c r="CZ1459" s="308" t="n"/>
      <c r="DA1459" s="308" t="n"/>
    </row>
    <row r="1460" ht="21" customHeight="1" s="590">
      <c r="A1460" s="421" t="n"/>
      <c r="B1460" s="270" t="n"/>
      <c r="C1460" s="266" t="n"/>
      <c r="D1460" s="267" t="inlineStr"/>
      <c r="E1460" s="267" t="inlineStr"/>
      <c r="F1460" s="268" t="inlineStr"/>
      <c r="G1460" s="421" t="n"/>
      <c r="H1460" s="269" t="n"/>
      <c r="I1460" s="421" t="n"/>
      <c r="J1460" s="421" t="n"/>
      <c r="K1460" s="421" t="n"/>
      <c r="L1460" s="421" t="n"/>
      <c r="M1460" s="421" t="n"/>
      <c r="N1460" s="421" t="n"/>
      <c r="O1460" s="421" t="n"/>
      <c r="P1460" s="421" t="n"/>
      <c r="Q1460" s="421" t="n"/>
      <c r="R1460" s="270" t="n"/>
      <c r="S1460" s="421" t="n"/>
      <c r="T1460" s="421" t="n"/>
      <c r="U1460" s="421" t="n"/>
      <c r="V1460" s="421" t="n"/>
      <c r="W1460" s="421" t="n"/>
      <c r="X1460" s="421" t="n"/>
      <c r="Y1460" s="421" t="n"/>
      <c r="Z1460" s="421" t="n"/>
      <c r="AA1460" s="421" t="n"/>
      <c r="AB1460" s="421" t="n"/>
      <c r="AC1460" s="421" t="n"/>
      <c r="AD1460" s="421" t="n"/>
      <c r="AE1460" s="421" t="n"/>
      <c r="AF1460" s="421" t="n"/>
      <c r="AG1460" s="421" t="n"/>
      <c r="AH1460" s="421" t="n"/>
      <c r="AI1460" s="421" t="n"/>
      <c r="AJ1460" s="297" t="n"/>
      <c r="AK1460" s="297" t="n"/>
      <c r="AL1460" s="284" t="n"/>
      <c r="AM1460" s="297" t="n"/>
      <c r="AN1460" s="285" t="n"/>
      <c r="AO1460" s="297" t="n"/>
      <c r="AP1460" s="297" t="n"/>
      <c r="AQ1460" s="297" t="n"/>
      <c r="AR1460" s="297" t="n"/>
      <c r="AS1460" s="297" t="n"/>
      <c r="AT1460" s="285" t="inlineStr">
        <is>
          <t>0</t>
        </is>
      </c>
      <c r="AU1460" s="297" t="inlineStr">
        <is>
          <t>0</t>
        </is>
      </c>
      <c r="AV1460" s="297" t="inlineStr">
        <is>
          <t>0</t>
        </is>
      </c>
      <c r="AW1460" s="297" t="inlineStr">
        <is>
          <t>0</t>
        </is>
      </c>
      <c r="AX1460" s="297" t="inlineStr">
        <is>
          <t>0</t>
        </is>
      </c>
      <c r="AY1460" s="286" t="inlineStr">
        <is>
          <t>0</t>
        </is>
      </c>
      <c r="AZ1460" s="286" t="inlineStr">
        <is>
          <t>0</t>
        </is>
      </c>
      <c r="BA1460" s="287" t="inlineStr">
        <is>
          <t>0</t>
        </is>
      </c>
      <c r="BB1460" s="286" t="inlineStr">
        <is>
          <t>0</t>
        </is>
      </c>
      <c r="BC1460" s="286" t="inlineStr">
        <is>
          <t>0</t>
        </is>
      </c>
      <c r="BD1460" s="286" t="inlineStr">
        <is>
          <t>0</t>
        </is>
      </c>
      <c r="BE1460" s="286" t="inlineStr">
        <is>
          <t>0</t>
        </is>
      </c>
      <c r="BF1460" s="286" t="inlineStr">
        <is>
          <t>0</t>
        </is>
      </c>
      <c r="BG1460" s="286" t="inlineStr">
        <is>
          <t>0</t>
        </is>
      </c>
      <c r="BH1460" s="297" t="inlineStr">
        <is>
          <t>0</t>
        </is>
      </c>
      <c r="BI1460" s="297" t="inlineStr">
        <is>
          <t>0</t>
        </is>
      </c>
      <c r="BJ1460" s="297" t="inlineStr">
        <is>
          <t>0</t>
        </is>
      </c>
      <c r="BK1460" s="297" t="inlineStr">
        <is>
          <t>0</t>
        </is>
      </c>
      <c r="BL1460" s="297" t="inlineStr">
        <is>
          <t>0</t>
        </is>
      </c>
      <c r="BM1460" s="297" t="inlineStr">
        <is>
          <t>0</t>
        </is>
      </c>
      <c r="BN1460" s="297" t="inlineStr">
        <is>
          <t>0</t>
        </is>
      </c>
      <c r="BO1460" s="285" t="inlineStr">
        <is>
          <t>0</t>
        </is>
      </c>
      <c r="BP1460" s="297" t="inlineStr">
        <is>
          <t>0</t>
        </is>
      </c>
      <c r="BQ1460" s="297" t="inlineStr">
        <is>
          <t>0</t>
        </is>
      </c>
      <c r="BR1460" s="297" t="inlineStr">
        <is>
          <t>0</t>
        </is>
      </c>
      <c r="BS1460" s="297" t="inlineStr">
        <is>
          <t>0</t>
        </is>
      </c>
      <c r="BT1460" s="297" t="inlineStr">
        <is>
          <t>0</t>
        </is>
      </c>
      <c r="BU1460" s="297" t="inlineStr">
        <is>
          <t>0</t>
        </is>
      </c>
      <c r="BV1460" s="297" t="inlineStr">
        <is>
          <t>0</t>
        </is>
      </c>
      <c r="BW1460" s="288" t="inlineStr">
        <is>
          <t>0</t>
        </is>
      </c>
      <c r="BX1460" s="276">
        <f>SUM(IF(COUNTIF(#REF!, "*1.*"), 2, 0), IF(COUNTIF(#REF!, "*2.*"), 2, 0), IF(COUNTIF(#REF!, "*3.*"), 2, 0), IF(COUNTIF(#REF!, "*4.*"), 2, 0), IF(COUNTIF(#REF!, "*5.*"), 2, 0), IF(COUNTIF(#REF!, "*6.*"), 2, 0))</f>
        <v/>
      </c>
      <c r="BY1460" s="277">
        <f t="array" ref="BY1460">SUM(VALUE(AT1460),VALUE(AU1460),VALUE(AV1460),VALUE(AW1460),VALUE(AX1460),VALUE(AY1460),VALUE(AZ1460),VALUE(BB1460),VALUE(BC1460),VALUE(BD1460),VALUE(BE1460),VALUE(BF1460),VALUE(BG1460),VALUE(BH1460),VALUE(BI1460),VALUE(BJ1460),VALUE(BK1460),VALUE(BL1460),VALUE(BM1460),VALUE(BN1460),VALUE(BO1460),VALUE(BP1460),VALUE(BQ1460),VALUE(BR1460),VALUE(BS1460),VALUE(BT1460),VALUE(BU1460),VALUE(BV1460),VALUE(BW1460))</f>
        <v/>
      </c>
      <c r="BZ1460" s="307" t="n"/>
      <c r="CA1460" s="307" t="n"/>
      <c r="CB1460" s="307" t="n"/>
      <c r="CC1460" s="307" t="n"/>
      <c r="CD1460" s="307" t="n"/>
      <c r="CE1460" s="307" t="n"/>
      <c r="CF1460" s="307" t="n"/>
      <c r="CG1460" s="307" t="n"/>
      <c r="CH1460" s="307" t="n"/>
      <c r="CI1460" s="307" t="n"/>
      <c r="CJ1460" s="307" t="n"/>
      <c r="CK1460" s="307" t="n"/>
      <c r="CL1460" s="307" t="n"/>
      <c r="CM1460" s="307" t="n"/>
      <c r="CN1460" s="307" t="n"/>
      <c r="CO1460" s="307" t="n"/>
      <c r="CP1460" s="307" t="n"/>
      <c r="CQ1460" s="307" t="n"/>
      <c r="CR1460" s="279" t="inlineStr"/>
      <c r="CS1460" s="280">
        <f>AVERAGE(Value(BY1460),value(CR1460))</f>
        <v/>
      </c>
      <c r="CT1460" s="421">
        <f>(IF(OR(MediaScorecard!BG1947="x", MediaScorecard!BH1947="x",MediaScorecard!BI1947="x",MediaScorecard!BJ1947="x",MediaScorecard!BK1947="x"),1, 2))</f>
        <v/>
      </c>
      <c r="CU1460" s="308" t="n"/>
      <c r="CV1460" s="308" t="n"/>
      <c r="CW1460" s="308" t="n"/>
      <c r="CX1460" s="309" t="n"/>
      <c r="CY1460" s="308" t="n"/>
      <c r="CZ1460" s="308" t="n"/>
      <c r="DA1460" s="308" t="n"/>
    </row>
    <row r="1461" ht="21" customHeight="1" s="590">
      <c r="A1461" s="421" t="n"/>
      <c r="B1461" s="270" t="n"/>
      <c r="C1461" s="266" t="n"/>
      <c r="D1461" s="267" t="inlineStr"/>
      <c r="E1461" s="267" t="inlineStr"/>
      <c r="F1461" s="268" t="inlineStr"/>
      <c r="G1461" s="421" t="n"/>
      <c r="H1461" s="269" t="n"/>
      <c r="I1461" s="421" t="n"/>
      <c r="J1461" s="421" t="n"/>
      <c r="K1461" s="421" t="n"/>
      <c r="L1461" s="421" t="n"/>
      <c r="M1461" s="421" t="n"/>
      <c r="N1461" s="421" t="n"/>
      <c r="O1461" s="421" t="n"/>
      <c r="P1461" s="421" t="n"/>
      <c r="Q1461" s="421" t="n"/>
      <c r="R1461" s="270" t="n"/>
      <c r="S1461" s="421" t="n"/>
      <c r="T1461" s="421" t="n"/>
      <c r="U1461" s="421" t="n"/>
      <c r="V1461" s="421" t="n"/>
      <c r="W1461" s="421" t="n"/>
      <c r="X1461" s="421" t="n"/>
      <c r="Y1461" s="421" t="n"/>
      <c r="Z1461" s="421" t="n"/>
      <c r="AA1461" s="421" t="n"/>
      <c r="AB1461" s="421" t="n"/>
      <c r="AC1461" s="421" t="n"/>
      <c r="AD1461" s="421" t="n"/>
      <c r="AE1461" s="421" t="n"/>
      <c r="AF1461" s="421" t="n"/>
      <c r="AG1461" s="421" t="n"/>
      <c r="AH1461" s="421" t="n"/>
      <c r="AI1461" s="421" t="n"/>
      <c r="AJ1461" s="297" t="n"/>
      <c r="AK1461" s="297" t="n"/>
      <c r="AL1461" s="284" t="n"/>
      <c r="AM1461" s="297" t="n"/>
      <c r="AN1461" s="285" t="n"/>
      <c r="AO1461" s="297" t="n"/>
      <c r="AP1461" s="297" t="n"/>
      <c r="AQ1461" s="297" t="n"/>
      <c r="AR1461" s="297" t="n"/>
      <c r="AS1461" s="297" t="n"/>
      <c r="AT1461" s="285" t="inlineStr">
        <is>
          <t>0</t>
        </is>
      </c>
      <c r="AU1461" s="297" t="inlineStr">
        <is>
          <t>0</t>
        </is>
      </c>
      <c r="AV1461" s="297" t="inlineStr">
        <is>
          <t>0</t>
        </is>
      </c>
      <c r="AW1461" s="297" t="inlineStr">
        <is>
          <t>0</t>
        </is>
      </c>
      <c r="AX1461" s="297" t="inlineStr">
        <is>
          <t>0</t>
        </is>
      </c>
      <c r="AY1461" s="286" t="inlineStr">
        <is>
          <t>0</t>
        </is>
      </c>
      <c r="AZ1461" s="286" t="inlineStr">
        <is>
          <t>0</t>
        </is>
      </c>
      <c r="BA1461" s="287" t="inlineStr">
        <is>
          <t>0</t>
        </is>
      </c>
      <c r="BB1461" s="286" t="inlineStr">
        <is>
          <t>0</t>
        </is>
      </c>
      <c r="BC1461" s="286" t="inlineStr">
        <is>
          <t>0</t>
        </is>
      </c>
      <c r="BD1461" s="286" t="inlineStr">
        <is>
          <t>0</t>
        </is>
      </c>
      <c r="BE1461" s="286" t="inlineStr">
        <is>
          <t>0</t>
        </is>
      </c>
      <c r="BF1461" s="286" t="inlineStr">
        <is>
          <t>0</t>
        </is>
      </c>
      <c r="BG1461" s="286" t="inlineStr">
        <is>
          <t>0</t>
        </is>
      </c>
      <c r="BH1461" s="297" t="inlineStr">
        <is>
          <t>0</t>
        </is>
      </c>
      <c r="BI1461" s="297" t="inlineStr">
        <is>
          <t>0</t>
        </is>
      </c>
      <c r="BJ1461" s="297" t="inlineStr">
        <is>
          <t>0</t>
        </is>
      </c>
      <c r="BK1461" s="297" t="inlineStr">
        <is>
          <t>0</t>
        </is>
      </c>
      <c r="BL1461" s="297" t="inlineStr">
        <is>
          <t>0</t>
        </is>
      </c>
      <c r="BM1461" s="297" t="inlineStr">
        <is>
          <t>0</t>
        </is>
      </c>
      <c r="BN1461" s="297" t="inlineStr">
        <is>
          <t>0</t>
        </is>
      </c>
      <c r="BO1461" s="285" t="inlineStr">
        <is>
          <t>0</t>
        </is>
      </c>
      <c r="BP1461" s="297" t="inlineStr">
        <is>
          <t>0</t>
        </is>
      </c>
      <c r="BQ1461" s="297" t="inlineStr">
        <is>
          <t>0</t>
        </is>
      </c>
      <c r="BR1461" s="297" t="inlineStr">
        <is>
          <t>0</t>
        </is>
      </c>
      <c r="BS1461" s="297" t="inlineStr">
        <is>
          <t>0</t>
        </is>
      </c>
      <c r="BT1461" s="297" t="inlineStr">
        <is>
          <t>0</t>
        </is>
      </c>
      <c r="BU1461" s="297" t="inlineStr">
        <is>
          <t>0</t>
        </is>
      </c>
      <c r="BV1461" s="297" t="inlineStr">
        <is>
          <t>0</t>
        </is>
      </c>
      <c r="BW1461" s="288" t="inlineStr">
        <is>
          <t>0</t>
        </is>
      </c>
      <c r="BX1461" s="276">
        <f>SUM(IF(COUNTIF(#REF!, "*1.*"), 2, 0), IF(COUNTIF(#REF!, "*2.*"), 2, 0), IF(COUNTIF(#REF!, "*3.*"), 2, 0), IF(COUNTIF(#REF!, "*4.*"), 2, 0), IF(COUNTIF(#REF!, "*5.*"), 2, 0), IF(COUNTIF(#REF!, "*6.*"), 2, 0))</f>
        <v/>
      </c>
      <c r="BY1461" s="277">
        <f t="array" ref="BY1461">SUM(VALUE(AT1461),VALUE(AU1461),VALUE(AV1461),VALUE(AW1461),VALUE(AX1461),VALUE(AY1461),VALUE(AZ1461),VALUE(BB1461),VALUE(BC1461),VALUE(BD1461),VALUE(BE1461),VALUE(BF1461),VALUE(BG1461),VALUE(BH1461),VALUE(BI1461),VALUE(BJ1461),VALUE(BK1461),VALUE(BL1461),VALUE(BM1461),VALUE(BN1461),VALUE(BO1461),VALUE(BP1461),VALUE(BQ1461),VALUE(BR1461),VALUE(BS1461),VALUE(BT1461),VALUE(BU1461),VALUE(BV1461),VALUE(BW1461))</f>
        <v/>
      </c>
      <c r="BZ1461" s="307" t="n"/>
      <c r="CA1461" s="307" t="n"/>
      <c r="CB1461" s="307" t="n"/>
      <c r="CC1461" s="307" t="n"/>
      <c r="CD1461" s="307" t="n"/>
      <c r="CE1461" s="307" t="n"/>
      <c r="CF1461" s="307" t="n"/>
      <c r="CG1461" s="307" t="n"/>
      <c r="CH1461" s="307" t="n"/>
      <c r="CI1461" s="307" t="n"/>
      <c r="CJ1461" s="307" t="n"/>
      <c r="CK1461" s="307" t="n"/>
      <c r="CL1461" s="307" t="n"/>
      <c r="CM1461" s="307" t="n"/>
      <c r="CN1461" s="307" t="n"/>
      <c r="CO1461" s="307" t="n"/>
      <c r="CP1461" s="307" t="n"/>
      <c r="CQ1461" s="307" t="n"/>
      <c r="CR1461" s="279" t="inlineStr"/>
      <c r="CS1461" s="280">
        <f>AVERAGE(Value(BY1461),value(CR1461))</f>
        <v/>
      </c>
      <c r="CT1461" s="421">
        <f>(IF(OR(MediaScorecard!BG1948="x", MediaScorecard!BH1948="x",MediaScorecard!BI1948="x",MediaScorecard!BJ1948="x",MediaScorecard!BK1948="x"),1, 2))</f>
        <v/>
      </c>
      <c r="CU1461" s="308" t="n"/>
      <c r="CV1461" s="308" t="n"/>
      <c r="CW1461" s="308" t="n"/>
      <c r="CX1461" s="309" t="n"/>
      <c r="CY1461" s="308" t="n"/>
      <c r="CZ1461" s="308" t="n"/>
      <c r="DA1461" s="308" t="n"/>
    </row>
    <row r="1462" ht="21" customHeight="1" s="590">
      <c r="A1462" s="421" t="n"/>
      <c r="B1462" s="270" t="n"/>
      <c r="C1462" s="266" t="n"/>
      <c r="D1462" s="267" t="inlineStr"/>
      <c r="E1462" s="267" t="inlineStr"/>
      <c r="F1462" s="268" t="inlineStr"/>
      <c r="G1462" s="421" t="n"/>
      <c r="H1462" s="269" t="n"/>
      <c r="I1462" s="421" t="n"/>
      <c r="J1462" s="421" t="n"/>
      <c r="K1462" s="421" t="n"/>
      <c r="L1462" s="421" t="n"/>
      <c r="M1462" s="421" t="n"/>
      <c r="N1462" s="421" t="n"/>
      <c r="O1462" s="421" t="n"/>
      <c r="P1462" s="421" t="n"/>
      <c r="Q1462" s="421" t="n"/>
      <c r="R1462" s="270" t="n"/>
      <c r="S1462" s="421" t="n"/>
      <c r="T1462" s="421" t="n"/>
      <c r="U1462" s="421" t="n"/>
      <c r="V1462" s="421" t="n"/>
      <c r="W1462" s="421" t="n"/>
      <c r="X1462" s="421" t="n"/>
      <c r="Y1462" s="421" t="n"/>
      <c r="Z1462" s="421" t="n"/>
      <c r="AA1462" s="421" t="n"/>
      <c r="AB1462" s="421" t="n"/>
      <c r="AC1462" s="421" t="n"/>
      <c r="AD1462" s="421" t="n"/>
      <c r="AE1462" s="421" t="n"/>
      <c r="AF1462" s="421" t="n"/>
      <c r="AG1462" s="421" t="n"/>
      <c r="AH1462" s="421" t="n"/>
      <c r="AI1462" s="421" t="n"/>
      <c r="AJ1462" s="297" t="n"/>
      <c r="AK1462" s="297" t="n"/>
      <c r="AL1462" s="284" t="n"/>
      <c r="AM1462" s="297" t="n"/>
      <c r="AN1462" s="285" t="n"/>
      <c r="AO1462" s="297" t="n"/>
      <c r="AP1462" s="297" t="n"/>
      <c r="AQ1462" s="297" t="n"/>
      <c r="AR1462" s="297" t="n"/>
      <c r="AS1462" s="297" t="n"/>
      <c r="AT1462" s="285" t="inlineStr">
        <is>
          <t>0</t>
        </is>
      </c>
      <c r="AU1462" s="297" t="inlineStr">
        <is>
          <t>0</t>
        </is>
      </c>
      <c r="AV1462" s="297" t="inlineStr">
        <is>
          <t>0</t>
        </is>
      </c>
      <c r="AW1462" s="297" t="inlineStr">
        <is>
          <t>0</t>
        </is>
      </c>
      <c r="AX1462" s="297" t="inlineStr">
        <is>
          <t>0</t>
        </is>
      </c>
      <c r="AY1462" s="286" t="inlineStr">
        <is>
          <t>0</t>
        </is>
      </c>
      <c r="AZ1462" s="286" t="inlineStr">
        <is>
          <t>0</t>
        </is>
      </c>
      <c r="BA1462" s="287" t="inlineStr">
        <is>
          <t>0</t>
        </is>
      </c>
      <c r="BB1462" s="286" t="inlineStr">
        <is>
          <t>0</t>
        </is>
      </c>
      <c r="BC1462" s="286" t="inlineStr">
        <is>
          <t>0</t>
        </is>
      </c>
      <c r="BD1462" s="286" t="inlineStr">
        <is>
          <t>0</t>
        </is>
      </c>
      <c r="BE1462" s="286" t="inlineStr">
        <is>
          <t>0</t>
        </is>
      </c>
      <c r="BF1462" s="286" t="inlineStr">
        <is>
          <t>0</t>
        </is>
      </c>
      <c r="BG1462" s="286" t="inlineStr">
        <is>
          <t>0</t>
        </is>
      </c>
      <c r="BH1462" s="297" t="inlineStr">
        <is>
          <t>0</t>
        </is>
      </c>
      <c r="BI1462" s="297" t="inlineStr">
        <is>
          <t>0</t>
        </is>
      </c>
      <c r="BJ1462" s="297" t="inlineStr">
        <is>
          <t>0</t>
        </is>
      </c>
      <c r="BK1462" s="297" t="inlineStr">
        <is>
          <t>0</t>
        </is>
      </c>
      <c r="BL1462" s="297" t="inlineStr">
        <is>
          <t>0</t>
        </is>
      </c>
      <c r="BM1462" s="297" t="inlineStr">
        <is>
          <t>0</t>
        </is>
      </c>
      <c r="BN1462" s="297" t="inlineStr">
        <is>
          <t>0</t>
        </is>
      </c>
      <c r="BO1462" s="285" t="inlineStr">
        <is>
          <t>0</t>
        </is>
      </c>
      <c r="BP1462" s="297" t="inlineStr">
        <is>
          <t>0</t>
        </is>
      </c>
      <c r="BQ1462" s="297" t="inlineStr">
        <is>
          <t>0</t>
        </is>
      </c>
      <c r="BR1462" s="297" t="inlineStr">
        <is>
          <t>0</t>
        </is>
      </c>
      <c r="BS1462" s="297" t="inlineStr">
        <is>
          <t>0</t>
        </is>
      </c>
      <c r="BT1462" s="297" t="inlineStr">
        <is>
          <t>0</t>
        </is>
      </c>
      <c r="BU1462" s="297" t="inlineStr">
        <is>
          <t>0</t>
        </is>
      </c>
      <c r="BV1462" s="297" t="inlineStr">
        <is>
          <t>0</t>
        </is>
      </c>
      <c r="BW1462" s="288" t="inlineStr">
        <is>
          <t>0</t>
        </is>
      </c>
      <c r="BX1462" s="276">
        <f>SUM(IF(COUNTIF(#REF!, "*1.*"), 2, 0), IF(COUNTIF(#REF!, "*2.*"), 2, 0), IF(COUNTIF(#REF!, "*3.*"), 2, 0), IF(COUNTIF(#REF!, "*4.*"), 2, 0), IF(COUNTIF(#REF!, "*5.*"), 2, 0), IF(COUNTIF(#REF!, "*6.*"), 2, 0))</f>
        <v/>
      </c>
      <c r="BY1462" s="277">
        <f t="array" ref="BY1462">SUM(VALUE(AT1462),VALUE(AU1462),VALUE(AV1462),VALUE(AW1462),VALUE(AX1462),VALUE(AY1462),VALUE(AZ1462),VALUE(BB1462),VALUE(BC1462),VALUE(BD1462),VALUE(BE1462),VALUE(BF1462),VALUE(BG1462),VALUE(BH1462),VALUE(BI1462),VALUE(BJ1462),VALUE(BK1462),VALUE(BL1462),VALUE(BM1462),VALUE(BN1462),VALUE(BO1462),VALUE(BP1462),VALUE(BQ1462),VALUE(BR1462),VALUE(BS1462),VALUE(BT1462),VALUE(BU1462),VALUE(BV1462),VALUE(BW1462))</f>
        <v/>
      </c>
      <c r="BZ1462" s="307" t="n"/>
      <c r="CA1462" s="307" t="n"/>
      <c r="CB1462" s="307" t="n"/>
      <c r="CC1462" s="307" t="n"/>
      <c r="CD1462" s="307" t="n"/>
      <c r="CE1462" s="307" t="n"/>
      <c r="CF1462" s="307" t="n"/>
      <c r="CG1462" s="307" t="n"/>
      <c r="CH1462" s="307" t="n"/>
      <c r="CI1462" s="307" t="n"/>
      <c r="CJ1462" s="307" t="n"/>
      <c r="CK1462" s="307" t="n"/>
      <c r="CL1462" s="307" t="n"/>
      <c r="CM1462" s="307" t="n"/>
      <c r="CN1462" s="307" t="n"/>
      <c r="CO1462" s="307" t="n"/>
      <c r="CP1462" s="307" t="n"/>
      <c r="CQ1462" s="307" t="n"/>
      <c r="CR1462" s="279" t="inlineStr"/>
      <c r="CS1462" s="280">
        <f>AVERAGE(Value(BY1462),value(CR1462))</f>
        <v/>
      </c>
      <c r="CT1462" s="421">
        <f>(IF(OR(MediaScorecard!BG1949="x", MediaScorecard!BH1949="x",MediaScorecard!BI1949="x",MediaScorecard!BJ1949="x",MediaScorecard!BK1949="x"),1, 2))</f>
        <v/>
      </c>
      <c r="CU1462" s="308" t="n"/>
      <c r="CV1462" s="308" t="n"/>
      <c r="CW1462" s="308" t="n"/>
      <c r="CX1462" s="309" t="n"/>
      <c r="CY1462" s="308" t="n"/>
      <c r="CZ1462" s="308" t="n"/>
      <c r="DA1462" s="308" t="n"/>
    </row>
    <row r="1463" ht="21" customHeight="1" s="590">
      <c r="A1463" s="421" t="n"/>
      <c r="B1463" s="270" t="n"/>
      <c r="C1463" s="266" t="n"/>
      <c r="D1463" s="267" t="inlineStr"/>
      <c r="E1463" s="267" t="inlineStr"/>
      <c r="F1463" s="268" t="inlineStr"/>
      <c r="G1463" s="421" t="n"/>
      <c r="H1463" s="269" t="n"/>
      <c r="I1463" s="421" t="n"/>
      <c r="J1463" s="421" t="n"/>
      <c r="K1463" s="421" t="n"/>
      <c r="L1463" s="421" t="n"/>
      <c r="M1463" s="421" t="n"/>
      <c r="N1463" s="421" t="n"/>
      <c r="O1463" s="421" t="n"/>
      <c r="P1463" s="421" t="n"/>
      <c r="Q1463" s="421" t="n"/>
      <c r="R1463" s="270" t="n"/>
      <c r="S1463" s="421" t="n"/>
      <c r="T1463" s="421" t="n"/>
      <c r="U1463" s="421" t="n"/>
      <c r="V1463" s="421" t="n"/>
      <c r="W1463" s="421" t="n"/>
      <c r="X1463" s="421" t="n"/>
      <c r="Y1463" s="421" t="n"/>
      <c r="Z1463" s="421" t="n"/>
      <c r="AA1463" s="421" t="n"/>
      <c r="AB1463" s="421" t="n"/>
      <c r="AC1463" s="421" t="n"/>
      <c r="AD1463" s="421" t="n"/>
      <c r="AE1463" s="421" t="n"/>
      <c r="AF1463" s="421" t="n"/>
      <c r="AG1463" s="421" t="n"/>
      <c r="AH1463" s="421" t="n"/>
      <c r="AI1463" s="421" t="n"/>
      <c r="AJ1463" s="297" t="n"/>
      <c r="AK1463" s="297" t="n"/>
      <c r="AL1463" s="284" t="n"/>
      <c r="AM1463" s="297" t="n"/>
      <c r="AN1463" s="285" t="n"/>
      <c r="AO1463" s="297" t="n"/>
      <c r="AP1463" s="297" t="n"/>
      <c r="AQ1463" s="297" t="n"/>
      <c r="AR1463" s="297" t="n"/>
      <c r="AS1463" s="297" t="n"/>
      <c r="AT1463" s="285" t="inlineStr">
        <is>
          <t>0</t>
        </is>
      </c>
      <c r="AU1463" s="297" t="inlineStr">
        <is>
          <t>0</t>
        </is>
      </c>
      <c r="AV1463" s="297" t="inlineStr">
        <is>
          <t>0</t>
        </is>
      </c>
      <c r="AW1463" s="297" t="inlineStr">
        <is>
          <t>0</t>
        </is>
      </c>
      <c r="AX1463" s="297" t="inlineStr">
        <is>
          <t>0</t>
        </is>
      </c>
      <c r="AY1463" s="286" t="inlineStr">
        <is>
          <t>0</t>
        </is>
      </c>
      <c r="AZ1463" s="286" t="inlineStr">
        <is>
          <t>0</t>
        </is>
      </c>
      <c r="BA1463" s="287" t="inlineStr">
        <is>
          <t>0</t>
        </is>
      </c>
      <c r="BB1463" s="286" t="inlineStr">
        <is>
          <t>0</t>
        </is>
      </c>
      <c r="BC1463" s="286" t="inlineStr">
        <is>
          <t>0</t>
        </is>
      </c>
      <c r="BD1463" s="286" t="inlineStr">
        <is>
          <t>0</t>
        </is>
      </c>
      <c r="BE1463" s="286" t="inlineStr">
        <is>
          <t>0</t>
        </is>
      </c>
      <c r="BF1463" s="286" t="inlineStr">
        <is>
          <t>0</t>
        </is>
      </c>
      <c r="BG1463" s="286" t="inlineStr">
        <is>
          <t>0</t>
        </is>
      </c>
      <c r="BH1463" s="297" t="inlineStr">
        <is>
          <t>0</t>
        </is>
      </c>
      <c r="BI1463" s="297" t="inlineStr">
        <is>
          <t>0</t>
        </is>
      </c>
      <c r="BJ1463" s="297" t="inlineStr">
        <is>
          <t>0</t>
        </is>
      </c>
      <c r="BK1463" s="297" t="inlineStr">
        <is>
          <t>0</t>
        </is>
      </c>
      <c r="BL1463" s="297" t="inlineStr">
        <is>
          <t>0</t>
        </is>
      </c>
      <c r="BM1463" s="297" t="inlineStr">
        <is>
          <t>0</t>
        </is>
      </c>
      <c r="BN1463" s="297" t="inlineStr">
        <is>
          <t>0</t>
        </is>
      </c>
      <c r="BO1463" s="285" t="inlineStr">
        <is>
          <t>0</t>
        </is>
      </c>
      <c r="BP1463" s="297" t="inlineStr">
        <is>
          <t>0</t>
        </is>
      </c>
      <c r="BQ1463" s="297" t="inlineStr">
        <is>
          <t>0</t>
        </is>
      </c>
      <c r="BR1463" s="297" t="inlineStr">
        <is>
          <t>0</t>
        </is>
      </c>
      <c r="BS1463" s="297" t="inlineStr">
        <is>
          <t>0</t>
        </is>
      </c>
      <c r="BT1463" s="297" t="inlineStr">
        <is>
          <t>0</t>
        </is>
      </c>
      <c r="BU1463" s="297" t="inlineStr">
        <is>
          <t>0</t>
        </is>
      </c>
      <c r="BV1463" s="297" t="inlineStr">
        <is>
          <t>0</t>
        </is>
      </c>
      <c r="BW1463" s="288" t="inlineStr">
        <is>
          <t>0</t>
        </is>
      </c>
      <c r="BX1463" s="276">
        <f>SUM(IF(COUNTIF(#REF!, "*1.*"), 2, 0), IF(COUNTIF(#REF!, "*2.*"), 2, 0), IF(COUNTIF(#REF!, "*3.*"), 2, 0), IF(COUNTIF(#REF!, "*4.*"), 2, 0), IF(COUNTIF(#REF!, "*5.*"), 2, 0), IF(COUNTIF(#REF!, "*6.*"), 2, 0))</f>
        <v/>
      </c>
      <c r="BY1463" s="277">
        <f t="array" ref="BY1463">SUM(VALUE(AT1463),VALUE(AU1463),VALUE(AV1463),VALUE(AW1463),VALUE(AX1463),VALUE(AY1463),VALUE(AZ1463),VALUE(BB1463),VALUE(BC1463),VALUE(BD1463),VALUE(BE1463),VALUE(BF1463),VALUE(BG1463),VALUE(BH1463),VALUE(BI1463),VALUE(BJ1463),VALUE(BK1463),VALUE(BL1463),VALUE(BM1463),VALUE(BN1463),VALUE(BO1463),VALUE(BP1463),VALUE(BQ1463),VALUE(BR1463),VALUE(BS1463),VALUE(BT1463),VALUE(BU1463),VALUE(BV1463),VALUE(BW1463))</f>
        <v/>
      </c>
      <c r="BZ1463" s="307" t="n"/>
      <c r="CA1463" s="307" t="n"/>
      <c r="CB1463" s="307" t="n"/>
      <c r="CC1463" s="307" t="n"/>
      <c r="CD1463" s="307" t="n"/>
      <c r="CE1463" s="307" t="n"/>
      <c r="CF1463" s="307" t="n"/>
      <c r="CG1463" s="307" t="n"/>
      <c r="CH1463" s="307" t="n"/>
      <c r="CI1463" s="307" t="n"/>
      <c r="CJ1463" s="307" t="n"/>
      <c r="CK1463" s="307" t="n"/>
      <c r="CL1463" s="307" t="n"/>
      <c r="CM1463" s="307" t="n"/>
      <c r="CN1463" s="307" t="n"/>
      <c r="CO1463" s="307" t="n"/>
      <c r="CP1463" s="307" t="n"/>
      <c r="CQ1463" s="307" t="n"/>
      <c r="CR1463" s="279" t="inlineStr"/>
      <c r="CS1463" s="280">
        <f>AVERAGE(Value(BY1463),value(CR1463))</f>
        <v/>
      </c>
      <c r="CT1463" s="421">
        <f>(IF(OR(MediaScorecard!BG1950="x", MediaScorecard!BH1950="x",MediaScorecard!BI1950="x",MediaScorecard!BJ1950="x",MediaScorecard!BK1950="x"),1, 2))</f>
        <v/>
      </c>
      <c r="CU1463" s="308" t="n"/>
      <c r="CV1463" s="308" t="n"/>
      <c r="CW1463" s="308" t="n"/>
      <c r="CX1463" s="309" t="n"/>
      <c r="CY1463" s="308" t="n"/>
      <c r="CZ1463" s="308" t="n"/>
      <c r="DA1463" s="308" t="n"/>
    </row>
    <row r="1464" ht="21" customHeight="1" s="590">
      <c r="A1464" s="421" t="n"/>
      <c r="B1464" s="270" t="n"/>
      <c r="C1464" s="266" t="n"/>
      <c r="D1464" s="267" t="inlineStr"/>
      <c r="E1464" s="267" t="inlineStr"/>
      <c r="F1464" s="268" t="inlineStr"/>
      <c r="G1464" s="421" t="n"/>
      <c r="H1464" s="269" t="n"/>
      <c r="I1464" s="421" t="n"/>
      <c r="J1464" s="421" t="n"/>
      <c r="K1464" s="421" t="n"/>
      <c r="L1464" s="421" t="n"/>
      <c r="M1464" s="421" t="n"/>
      <c r="N1464" s="421" t="n"/>
      <c r="O1464" s="421" t="n"/>
      <c r="P1464" s="421" t="n"/>
      <c r="Q1464" s="421" t="n"/>
      <c r="R1464" s="270" t="n"/>
      <c r="S1464" s="421" t="n"/>
      <c r="T1464" s="421" t="n"/>
      <c r="U1464" s="421" t="n"/>
      <c r="V1464" s="421" t="n"/>
      <c r="W1464" s="421" t="n"/>
      <c r="X1464" s="421" t="n"/>
      <c r="Y1464" s="421" t="n"/>
      <c r="Z1464" s="421" t="n"/>
      <c r="AA1464" s="421" t="n"/>
      <c r="AB1464" s="421" t="n"/>
      <c r="AC1464" s="421" t="n"/>
      <c r="AD1464" s="421" t="n"/>
      <c r="AE1464" s="421" t="n"/>
      <c r="AF1464" s="421" t="n"/>
      <c r="AG1464" s="421" t="n"/>
      <c r="AH1464" s="421" t="n"/>
      <c r="AI1464" s="421" t="n"/>
      <c r="AJ1464" s="297" t="n"/>
      <c r="AK1464" s="297" t="n"/>
      <c r="AL1464" s="284" t="n"/>
      <c r="AM1464" s="297" t="n"/>
      <c r="AN1464" s="285" t="n"/>
      <c r="AO1464" s="297" t="n"/>
      <c r="AP1464" s="297" t="n"/>
      <c r="AQ1464" s="297" t="n"/>
      <c r="AR1464" s="297" t="n"/>
      <c r="AS1464" s="297" t="n"/>
      <c r="AT1464" s="285" t="inlineStr">
        <is>
          <t>0</t>
        </is>
      </c>
      <c r="AU1464" s="297" t="inlineStr">
        <is>
          <t>0</t>
        </is>
      </c>
      <c r="AV1464" s="297" t="inlineStr">
        <is>
          <t>0</t>
        </is>
      </c>
      <c r="AW1464" s="297" t="inlineStr">
        <is>
          <t>0</t>
        </is>
      </c>
      <c r="AX1464" s="297" t="inlineStr">
        <is>
          <t>0</t>
        </is>
      </c>
      <c r="AY1464" s="286" t="inlineStr">
        <is>
          <t>0</t>
        </is>
      </c>
      <c r="AZ1464" s="286" t="inlineStr">
        <is>
          <t>0</t>
        </is>
      </c>
      <c r="BA1464" s="287" t="inlineStr">
        <is>
          <t>0</t>
        </is>
      </c>
      <c r="BB1464" s="286" t="inlineStr">
        <is>
          <t>0</t>
        </is>
      </c>
      <c r="BC1464" s="286" t="inlineStr">
        <is>
          <t>0</t>
        </is>
      </c>
      <c r="BD1464" s="286" t="inlineStr">
        <is>
          <t>0</t>
        </is>
      </c>
      <c r="BE1464" s="286" t="inlineStr">
        <is>
          <t>0</t>
        </is>
      </c>
      <c r="BF1464" s="286" t="inlineStr">
        <is>
          <t>0</t>
        </is>
      </c>
      <c r="BG1464" s="286" t="inlineStr">
        <is>
          <t>0</t>
        </is>
      </c>
      <c r="BH1464" s="297" t="inlineStr">
        <is>
          <t>0</t>
        </is>
      </c>
      <c r="BI1464" s="297" t="inlineStr">
        <is>
          <t>0</t>
        </is>
      </c>
      <c r="BJ1464" s="297" t="inlineStr">
        <is>
          <t>0</t>
        </is>
      </c>
      <c r="BK1464" s="297" t="inlineStr">
        <is>
          <t>0</t>
        </is>
      </c>
      <c r="BL1464" s="297" t="inlineStr">
        <is>
          <t>0</t>
        </is>
      </c>
      <c r="BM1464" s="297" t="inlineStr">
        <is>
          <t>0</t>
        </is>
      </c>
      <c r="BN1464" s="297" t="inlineStr">
        <is>
          <t>0</t>
        </is>
      </c>
      <c r="BO1464" s="285" t="inlineStr">
        <is>
          <t>0</t>
        </is>
      </c>
      <c r="BP1464" s="297" t="inlineStr">
        <is>
          <t>0</t>
        </is>
      </c>
      <c r="BQ1464" s="297" t="inlineStr">
        <is>
          <t>0</t>
        </is>
      </c>
      <c r="BR1464" s="297" t="inlineStr">
        <is>
          <t>0</t>
        </is>
      </c>
      <c r="BS1464" s="297" t="inlineStr">
        <is>
          <t>0</t>
        </is>
      </c>
      <c r="BT1464" s="297" t="inlineStr">
        <is>
          <t>0</t>
        </is>
      </c>
      <c r="BU1464" s="297" t="inlineStr">
        <is>
          <t>0</t>
        </is>
      </c>
      <c r="BV1464" s="297" t="inlineStr">
        <is>
          <t>0</t>
        </is>
      </c>
      <c r="BW1464" s="288" t="inlineStr">
        <is>
          <t>0</t>
        </is>
      </c>
      <c r="BX1464" s="276">
        <f>SUM(IF(COUNTIF(#REF!, "*1.*"), 2, 0), IF(COUNTIF(#REF!, "*2.*"), 2, 0), IF(COUNTIF(#REF!, "*3.*"), 2, 0), IF(COUNTIF(#REF!, "*4.*"), 2, 0), IF(COUNTIF(#REF!, "*5.*"), 2, 0), IF(COUNTIF(#REF!, "*6.*"), 2, 0))</f>
        <v/>
      </c>
      <c r="BY1464" s="277">
        <f t="array" ref="BY1464">SUM(VALUE(AT1464),VALUE(AU1464),VALUE(AV1464),VALUE(AW1464),VALUE(AX1464),VALUE(AY1464),VALUE(AZ1464),VALUE(BB1464),VALUE(BC1464),VALUE(BD1464),VALUE(BE1464),VALUE(BF1464),VALUE(BG1464),VALUE(BH1464),VALUE(BI1464),VALUE(BJ1464),VALUE(BK1464),VALUE(BL1464),VALUE(BM1464),VALUE(BN1464),VALUE(BO1464),VALUE(BP1464),VALUE(BQ1464),VALUE(BR1464),VALUE(BS1464),VALUE(BT1464),VALUE(BU1464),VALUE(BV1464),VALUE(BW1464))</f>
        <v/>
      </c>
      <c r="BZ1464" s="307" t="n"/>
      <c r="CA1464" s="307" t="n"/>
      <c r="CB1464" s="307" t="n"/>
      <c r="CC1464" s="307" t="n"/>
      <c r="CD1464" s="307" t="n"/>
      <c r="CE1464" s="307" t="n"/>
      <c r="CF1464" s="307" t="n"/>
      <c r="CG1464" s="307" t="n"/>
      <c r="CH1464" s="307" t="n"/>
      <c r="CI1464" s="307" t="n"/>
      <c r="CJ1464" s="307" t="n"/>
      <c r="CK1464" s="307" t="n"/>
      <c r="CL1464" s="307" t="n"/>
      <c r="CM1464" s="307" t="n"/>
      <c r="CN1464" s="307" t="n"/>
      <c r="CO1464" s="307" t="n"/>
      <c r="CP1464" s="307" t="n"/>
      <c r="CQ1464" s="307" t="n"/>
      <c r="CR1464" s="279" t="inlineStr"/>
      <c r="CS1464" s="280">
        <f>AVERAGE(Value(BY1464),value(CR1464))</f>
        <v/>
      </c>
      <c r="CT1464" s="421">
        <f>(IF(OR(MediaScorecard!BG1951="x", MediaScorecard!BH1951="x",MediaScorecard!BI1951="x",MediaScorecard!BJ1951="x",MediaScorecard!BK1951="x"),1, 2))</f>
        <v/>
      </c>
      <c r="CU1464" s="308" t="n"/>
      <c r="CV1464" s="308" t="n"/>
      <c r="CW1464" s="308" t="n"/>
      <c r="CX1464" s="309" t="n"/>
      <c r="CY1464" s="308" t="n"/>
      <c r="CZ1464" s="308" t="n"/>
      <c r="DA1464" s="308" t="n"/>
    </row>
    <row r="1465" ht="21" customHeight="1" s="590">
      <c r="A1465" s="421" t="n"/>
      <c r="B1465" s="270" t="n"/>
      <c r="C1465" s="266" t="n"/>
      <c r="D1465" s="267" t="inlineStr"/>
      <c r="E1465" s="267" t="inlineStr"/>
      <c r="F1465" s="268" t="inlineStr"/>
      <c r="G1465" s="421" t="n"/>
      <c r="H1465" s="269" t="n"/>
      <c r="I1465" s="421" t="n"/>
      <c r="J1465" s="421" t="n"/>
      <c r="K1465" s="421" t="n"/>
      <c r="L1465" s="421" t="n"/>
      <c r="M1465" s="421" t="n"/>
      <c r="N1465" s="421" t="n"/>
      <c r="O1465" s="421" t="n"/>
      <c r="P1465" s="421" t="n"/>
      <c r="Q1465" s="421" t="n"/>
      <c r="R1465" s="270" t="n"/>
      <c r="S1465" s="421" t="n"/>
      <c r="T1465" s="421" t="n"/>
      <c r="U1465" s="421" t="n"/>
      <c r="V1465" s="421" t="n"/>
      <c r="W1465" s="421" t="n"/>
      <c r="X1465" s="421" t="n"/>
      <c r="Y1465" s="421" t="n"/>
      <c r="Z1465" s="421" t="n"/>
      <c r="AA1465" s="421" t="n"/>
      <c r="AB1465" s="421" t="n"/>
      <c r="AC1465" s="421" t="n"/>
      <c r="AD1465" s="421" t="n"/>
      <c r="AE1465" s="421" t="n"/>
      <c r="AF1465" s="421" t="n"/>
      <c r="AG1465" s="421" t="n"/>
      <c r="AH1465" s="421" t="n"/>
      <c r="AI1465" s="421" t="n"/>
      <c r="AJ1465" s="297" t="n"/>
      <c r="AK1465" s="297" t="n"/>
      <c r="AL1465" s="284" t="n"/>
      <c r="AM1465" s="297" t="n"/>
      <c r="AN1465" s="285" t="n"/>
      <c r="AO1465" s="297" t="n"/>
      <c r="AP1465" s="297" t="n"/>
      <c r="AQ1465" s="297" t="n"/>
      <c r="AR1465" s="297" t="n"/>
      <c r="AS1465" s="297" t="n"/>
      <c r="AT1465" s="285" t="inlineStr">
        <is>
          <t>0</t>
        </is>
      </c>
      <c r="AU1465" s="297" t="inlineStr">
        <is>
          <t>0</t>
        </is>
      </c>
      <c r="AV1465" s="297" t="inlineStr">
        <is>
          <t>0</t>
        </is>
      </c>
      <c r="AW1465" s="297" t="inlineStr">
        <is>
          <t>0</t>
        </is>
      </c>
      <c r="AX1465" s="297" t="inlineStr">
        <is>
          <t>0</t>
        </is>
      </c>
      <c r="AY1465" s="286" t="inlineStr">
        <is>
          <t>0</t>
        </is>
      </c>
      <c r="AZ1465" s="286" t="inlineStr">
        <is>
          <t>0</t>
        </is>
      </c>
      <c r="BA1465" s="287" t="inlineStr">
        <is>
          <t>0</t>
        </is>
      </c>
      <c r="BB1465" s="286" t="inlineStr">
        <is>
          <t>0</t>
        </is>
      </c>
      <c r="BC1465" s="286" t="inlineStr">
        <is>
          <t>0</t>
        </is>
      </c>
      <c r="BD1465" s="286" t="inlineStr">
        <is>
          <t>0</t>
        </is>
      </c>
      <c r="BE1465" s="286" t="inlineStr">
        <is>
          <t>0</t>
        </is>
      </c>
      <c r="BF1465" s="286" t="inlineStr">
        <is>
          <t>0</t>
        </is>
      </c>
      <c r="BG1465" s="286" t="inlineStr">
        <is>
          <t>0</t>
        </is>
      </c>
      <c r="BH1465" s="297" t="inlineStr">
        <is>
          <t>0</t>
        </is>
      </c>
      <c r="BI1465" s="297" t="inlineStr">
        <is>
          <t>0</t>
        </is>
      </c>
      <c r="BJ1465" s="297" t="inlineStr">
        <is>
          <t>0</t>
        </is>
      </c>
      <c r="BK1465" s="297" t="inlineStr">
        <is>
          <t>0</t>
        </is>
      </c>
      <c r="BL1465" s="297" t="inlineStr">
        <is>
          <t>0</t>
        </is>
      </c>
      <c r="BM1465" s="297" t="inlineStr">
        <is>
          <t>0</t>
        </is>
      </c>
      <c r="BN1465" s="297" t="inlineStr">
        <is>
          <t>0</t>
        </is>
      </c>
      <c r="BO1465" s="285" t="inlineStr">
        <is>
          <t>0</t>
        </is>
      </c>
      <c r="BP1465" s="297" t="inlineStr">
        <is>
          <t>0</t>
        </is>
      </c>
      <c r="BQ1465" s="297" t="inlineStr">
        <is>
          <t>0</t>
        </is>
      </c>
      <c r="BR1465" s="297" t="inlineStr">
        <is>
          <t>0</t>
        </is>
      </c>
      <c r="BS1465" s="297" t="inlineStr">
        <is>
          <t>0</t>
        </is>
      </c>
      <c r="BT1465" s="297" t="inlineStr">
        <is>
          <t>0</t>
        </is>
      </c>
      <c r="BU1465" s="297" t="inlineStr">
        <is>
          <t>0</t>
        </is>
      </c>
      <c r="BV1465" s="297" t="inlineStr">
        <is>
          <t>0</t>
        </is>
      </c>
      <c r="BW1465" s="288" t="inlineStr">
        <is>
          <t>0</t>
        </is>
      </c>
      <c r="BX1465" s="276">
        <f>SUM(IF(COUNTIF(#REF!, "*1.*"), 2, 0), IF(COUNTIF(#REF!, "*2.*"), 2, 0), IF(COUNTIF(#REF!, "*3.*"), 2, 0), IF(COUNTIF(#REF!, "*4.*"), 2, 0), IF(COUNTIF(#REF!, "*5.*"), 2, 0), IF(COUNTIF(#REF!, "*6.*"), 2, 0))</f>
        <v/>
      </c>
      <c r="BY1465" s="277">
        <f t="array" ref="BY1465">SUM(VALUE(AT1465),VALUE(AU1465),VALUE(AV1465),VALUE(AW1465),VALUE(AX1465),VALUE(AY1465),VALUE(AZ1465),VALUE(BB1465),VALUE(BC1465),VALUE(BD1465),VALUE(BE1465),VALUE(BF1465),VALUE(BG1465),VALUE(BH1465),VALUE(BI1465),VALUE(BJ1465),VALUE(BK1465),VALUE(BL1465),VALUE(BM1465),VALUE(BN1465),VALUE(BO1465),VALUE(BP1465),VALUE(BQ1465),VALUE(BR1465),VALUE(BS1465),VALUE(BT1465),VALUE(BU1465),VALUE(BV1465),VALUE(BW1465))</f>
        <v/>
      </c>
      <c r="BZ1465" s="307" t="n"/>
      <c r="CA1465" s="307" t="n"/>
      <c r="CB1465" s="307" t="n"/>
      <c r="CC1465" s="307" t="n"/>
      <c r="CD1465" s="307" t="n"/>
      <c r="CE1465" s="307" t="n"/>
      <c r="CF1465" s="307" t="n"/>
      <c r="CG1465" s="307" t="n"/>
      <c r="CH1465" s="307" t="n"/>
      <c r="CI1465" s="307" t="n"/>
      <c r="CJ1465" s="307" t="n"/>
      <c r="CK1465" s="307" t="n"/>
      <c r="CL1465" s="307" t="n"/>
      <c r="CM1465" s="307" t="n"/>
      <c r="CN1465" s="307" t="n"/>
      <c r="CO1465" s="307" t="n"/>
      <c r="CP1465" s="307" t="n"/>
      <c r="CQ1465" s="307" t="n"/>
      <c r="CR1465" s="279" t="inlineStr"/>
      <c r="CS1465" s="280">
        <f>AVERAGE(Value(BY1465),value(CR1465))</f>
        <v/>
      </c>
      <c r="CT1465" s="421">
        <f>(IF(OR(MediaScorecard!BG1952="x", MediaScorecard!BH1952="x",MediaScorecard!BI1952="x",MediaScorecard!BJ1952="x",MediaScorecard!BK1952="x"),1, 2))</f>
        <v/>
      </c>
      <c r="CU1465" s="308" t="n"/>
      <c r="CV1465" s="308" t="n"/>
      <c r="CW1465" s="308" t="n"/>
      <c r="CX1465" s="309" t="n"/>
      <c r="CY1465" s="308" t="n"/>
      <c r="CZ1465" s="308" t="n"/>
      <c r="DA1465" s="308" t="n"/>
    </row>
    <row r="1466" ht="21" customHeight="1" s="590">
      <c r="A1466" s="421" t="n"/>
      <c r="B1466" s="270" t="n"/>
      <c r="C1466" s="266" t="n"/>
      <c r="D1466" s="267" t="inlineStr"/>
      <c r="E1466" s="267" t="inlineStr"/>
      <c r="F1466" s="268" t="inlineStr"/>
      <c r="G1466" s="421" t="n"/>
      <c r="H1466" s="269" t="n"/>
      <c r="I1466" s="421" t="n"/>
      <c r="J1466" s="421" t="n"/>
      <c r="K1466" s="421" t="n"/>
      <c r="L1466" s="421" t="n"/>
      <c r="M1466" s="421" t="n"/>
      <c r="N1466" s="421" t="n"/>
      <c r="O1466" s="421" t="n"/>
      <c r="P1466" s="421" t="n"/>
      <c r="Q1466" s="421" t="n"/>
      <c r="R1466" s="270" t="n"/>
      <c r="S1466" s="421" t="n"/>
      <c r="T1466" s="421" t="n"/>
      <c r="U1466" s="421" t="n"/>
      <c r="V1466" s="421" t="n"/>
      <c r="W1466" s="421" t="n"/>
      <c r="X1466" s="421" t="n"/>
      <c r="Y1466" s="421" t="n"/>
      <c r="Z1466" s="421" t="n"/>
      <c r="AA1466" s="421" t="n"/>
      <c r="AB1466" s="421" t="n"/>
      <c r="AC1466" s="421" t="n"/>
      <c r="AD1466" s="421" t="n"/>
      <c r="AE1466" s="421" t="n"/>
      <c r="AF1466" s="421" t="n"/>
      <c r="AG1466" s="421" t="n"/>
      <c r="AH1466" s="421" t="n"/>
      <c r="AI1466" s="421" t="n"/>
      <c r="AJ1466" s="297" t="n"/>
      <c r="AK1466" s="297" t="n"/>
      <c r="AL1466" s="284" t="n"/>
      <c r="AM1466" s="297" t="n"/>
      <c r="AN1466" s="285" t="n"/>
      <c r="AO1466" s="297" t="n"/>
      <c r="AP1466" s="297" t="n"/>
      <c r="AQ1466" s="297" t="n"/>
      <c r="AR1466" s="297" t="n"/>
      <c r="AS1466" s="297" t="n"/>
      <c r="AT1466" s="285" t="inlineStr">
        <is>
          <t>0</t>
        </is>
      </c>
      <c r="AU1466" s="297" t="inlineStr">
        <is>
          <t>0</t>
        </is>
      </c>
      <c r="AV1466" s="297" t="inlineStr">
        <is>
          <t>0</t>
        </is>
      </c>
      <c r="AW1466" s="297" t="inlineStr">
        <is>
          <t>0</t>
        </is>
      </c>
      <c r="AX1466" s="297" t="inlineStr">
        <is>
          <t>0</t>
        </is>
      </c>
      <c r="AY1466" s="286" t="inlineStr">
        <is>
          <t>0</t>
        </is>
      </c>
      <c r="AZ1466" s="286" t="inlineStr">
        <is>
          <t>0</t>
        </is>
      </c>
      <c r="BA1466" s="287" t="inlineStr">
        <is>
          <t>0</t>
        </is>
      </c>
      <c r="BB1466" s="286" t="inlineStr">
        <is>
          <t>0</t>
        </is>
      </c>
      <c r="BC1466" s="286" t="inlineStr">
        <is>
          <t>0</t>
        </is>
      </c>
      <c r="BD1466" s="286" t="inlineStr">
        <is>
          <t>0</t>
        </is>
      </c>
      <c r="BE1466" s="286" t="inlineStr">
        <is>
          <t>0</t>
        </is>
      </c>
      <c r="BF1466" s="286" t="inlineStr">
        <is>
          <t>0</t>
        </is>
      </c>
      <c r="BG1466" s="286" t="inlineStr">
        <is>
          <t>0</t>
        </is>
      </c>
      <c r="BH1466" s="297" t="inlineStr">
        <is>
          <t>0</t>
        </is>
      </c>
      <c r="BI1466" s="297" t="inlineStr">
        <is>
          <t>0</t>
        </is>
      </c>
      <c r="BJ1466" s="297" t="inlineStr">
        <is>
          <t>0</t>
        </is>
      </c>
      <c r="BK1466" s="297" t="inlineStr">
        <is>
          <t>0</t>
        </is>
      </c>
      <c r="BL1466" s="297" t="inlineStr">
        <is>
          <t>0</t>
        </is>
      </c>
      <c r="BM1466" s="297" t="inlineStr">
        <is>
          <t>0</t>
        </is>
      </c>
      <c r="BN1466" s="297" t="inlineStr">
        <is>
          <t>0</t>
        </is>
      </c>
      <c r="BO1466" s="285" t="inlineStr">
        <is>
          <t>0</t>
        </is>
      </c>
      <c r="BP1466" s="297" t="inlineStr">
        <is>
          <t>0</t>
        </is>
      </c>
      <c r="BQ1466" s="297" t="inlineStr">
        <is>
          <t>0</t>
        </is>
      </c>
      <c r="BR1466" s="297" t="inlineStr">
        <is>
          <t>0</t>
        </is>
      </c>
      <c r="BS1466" s="297" t="inlineStr">
        <is>
          <t>0</t>
        </is>
      </c>
      <c r="BT1466" s="297" t="inlineStr">
        <is>
          <t>0</t>
        </is>
      </c>
      <c r="BU1466" s="297" t="inlineStr">
        <is>
          <t>0</t>
        </is>
      </c>
      <c r="BV1466" s="297" t="inlineStr">
        <is>
          <t>0</t>
        </is>
      </c>
      <c r="BW1466" s="288" t="inlineStr">
        <is>
          <t>0</t>
        </is>
      </c>
      <c r="BX1466" s="276">
        <f>SUM(IF(COUNTIF(#REF!, "*1.*"), 2, 0), IF(COUNTIF(#REF!, "*2.*"), 2, 0), IF(COUNTIF(#REF!, "*3.*"), 2, 0), IF(COUNTIF(#REF!, "*4.*"), 2, 0), IF(COUNTIF(#REF!, "*5.*"), 2, 0), IF(COUNTIF(#REF!, "*6.*"), 2, 0))</f>
        <v/>
      </c>
      <c r="BY1466" s="277">
        <f t="array" ref="BY1466">SUM(VALUE(AT1466),VALUE(AU1466),VALUE(AV1466),VALUE(AW1466),VALUE(AX1466),VALUE(AY1466),VALUE(AZ1466),VALUE(BB1466),VALUE(BC1466),VALUE(BD1466),VALUE(BE1466),VALUE(BF1466),VALUE(BG1466),VALUE(BH1466),VALUE(BI1466),VALUE(BJ1466),VALUE(BK1466),VALUE(BL1466),VALUE(BM1466),VALUE(BN1466),VALUE(BO1466),VALUE(BP1466),VALUE(BQ1466),VALUE(BR1466),VALUE(BS1466),VALUE(BT1466),VALUE(BU1466),VALUE(BV1466),VALUE(BW1466))</f>
        <v/>
      </c>
      <c r="BZ1466" s="307" t="n"/>
      <c r="CA1466" s="307" t="n"/>
      <c r="CB1466" s="307" t="n"/>
      <c r="CC1466" s="307" t="n"/>
      <c r="CD1466" s="307" t="n"/>
      <c r="CE1466" s="307" t="n"/>
      <c r="CF1466" s="307" t="n"/>
      <c r="CG1466" s="307" t="n"/>
      <c r="CH1466" s="307" t="n"/>
      <c r="CI1466" s="307" t="n"/>
      <c r="CJ1466" s="307" t="n"/>
      <c r="CK1466" s="307" t="n"/>
      <c r="CL1466" s="307" t="n"/>
      <c r="CM1466" s="307" t="n"/>
      <c r="CN1466" s="307" t="n"/>
      <c r="CO1466" s="307" t="n"/>
      <c r="CP1466" s="307" t="n"/>
      <c r="CQ1466" s="307" t="n"/>
      <c r="CR1466" s="279" t="inlineStr"/>
      <c r="CS1466" s="280">
        <f>AVERAGE(Value(BY1466),value(CR1466))</f>
        <v/>
      </c>
      <c r="CT1466" s="421">
        <f>(IF(OR(MediaScorecard!BG1953="x", MediaScorecard!BH1953="x",MediaScorecard!BI1953="x",MediaScorecard!BJ1953="x",MediaScorecard!BK1953="x"),1, 2))</f>
        <v/>
      </c>
      <c r="CU1466" s="308" t="n"/>
      <c r="CV1466" s="308" t="n"/>
      <c r="CW1466" s="308" t="n"/>
      <c r="CX1466" s="309" t="n"/>
      <c r="CY1466" s="308" t="n"/>
      <c r="CZ1466" s="308" t="n"/>
      <c r="DA1466" s="308" t="n"/>
    </row>
    <row r="1467" ht="21" customHeight="1" s="590">
      <c r="A1467" s="421" t="n"/>
      <c r="B1467" s="270" t="n"/>
      <c r="C1467" s="266" t="n"/>
      <c r="D1467" s="267" t="inlineStr"/>
      <c r="E1467" s="267" t="inlineStr"/>
      <c r="F1467" s="268" t="inlineStr"/>
      <c r="G1467" s="421" t="n"/>
      <c r="H1467" s="269" t="n"/>
      <c r="I1467" s="421" t="n"/>
      <c r="J1467" s="421" t="n"/>
      <c r="K1467" s="421" t="n"/>
      <c r="L1467" s="421" t="n"/>
      <c r="M1467" s="421" t="n"/>
      <c r="N1467" s="421" t="n"/>
      <c r="O1467" s="421" t="n"/>
      <c r="P1467" s="421" t="n"/>
      <c r="Q1467" s="421" t="n"/>
      <c r="R1467" s="270" t="n"/>
      <c r="S1467" s="421" t="n"/>
      <c r="T1467" s="421" t="n"/>
      <c r="U1467" s="421" t="n"/>
      <c r="V1467" s="421" t="n"/>
      <c r="W1467" s="421" t="n"/>
      <c r="X1467" s="421" t="n"/>
      <c r="Y1467" s="421" t="n"/>
      <c r="Z1467" s="421" t="n"/>
      <c r="AA1467" s="421" t="n"/>
      <c r="AB1467" s="421" t="n"/>
      <c r="AC1467" s="421" t="n"/>
      <c r="AD1467" s="421" t="n"/>
      <c r="AE1467" s="421" t="n"/>
      <c r="AF1467" s="421" t="n"/>
      <c r="AG1467" s="421" t="n"/>
      <c r="AH1467" s="421" t="n"/>
      <c r="AI1467" s="421" t="n"/>
      <c r="AJ1467" s="297" t="n"/>
      <c r="AK1467" s="297" t="n"/>
      <c r="AL1467" s="284" t="n"/>
      <c r="AM1467" s="297" t="n"/>
      <c r="AN1467" s="285" t="n"/>
      <c r="AO1467" s="297" t="n"/>
      <c r="AP1467" s="297" t="n"/>
      <c r="AQ1467" s="297" t="n"/>
      <c r="AR1467" s="297" t="n"/>
      <c r="AS1467" s="297" t="n"/>
      <c r="AT1467" s="285" t="inlineStr">
        <is>
          <t>0</t>
        </is>
      </c>
      <c r="AU1467" s="297" t="inlineStr">
        <is>
          <t>0</t>
        </is>
      </c>
      <c r="AV1467" s="297" t="inlineStr">
        <is>
          <t>0</t>
        </is>
      </c>
      <c r="AW1467" s="297" t="inlineStr">
        <is>
          <t>0</t>
        </is>
      </c>
      <c r="AX1467" s="297" t="inlineStr">
        <is>
          <t>0</t>
        </is>
      </c>
      <c r="AY1467" s="286" t="inlineStr">
        <is>
          <t>0</t>
        </is>
      </c>
      <c r="AZ1467" s="286" t="inlineStr">
        <is>
          <t>0</t>
        </is>
      </c>
      <c r="BA1467" s="287" t="inlineStr">
        <is>
          <t>0</t>
        </is>
      </c>
      <c r="BB1467" s="286" t="inlineStr">
        <is>
          <t>0</t>
        </is>
      </c>
      <c r="BC1467" s="286" t="inlineStr">
        <is>
          <t>0</t>
        </is>
      </c>
      <c r="BD1467" s="286" t="inlineStr">
        <is>
          <t>0</t>
        </is>
      </c>
      <c r="BE1467" s="286" t="inlineStr">
        <is>
          <t>0</t>
        </is>
      </c>
      <c r="BF1467" s="286" t="inlineStr">
        <is>
          <t>0</t>
        </is>
      </c>
      <c r="BG1467" s="286" t="inlineStr">
        <is>
          <t>0</t>
        </is>
      </c>
      <c r="BH1467" s="297" t="inlineStr">
        <is>
          <t>0</t>
        </is>
      </c>
      <c r="BI1467" s="297" t="inlineStr">
        <is>
          <t>0</t>
        </is>
      </c>
      <c r="BJ1467" s="297" t="inlineStr">
        <is>
          <t>0</t>
        </is>
      </c>
      <c r="BK1467" s="297" t="inlineStr">
        <is>
          <t>0</t>
        </is>
      </c>
      <c r="BL1467" s="297" t="inlineStr">
        <is>
          <t>0</t>
        </is>
      </c>
      <c r="BM1467" s="297" t="inlineStr">
        <is>
          <t>0</t>
        </is>
      </c>
      <c r="BN1467" s="297" t="inlineStr">
        <is>
          <t>0</t>
        </is>
      </c>
      <c r="BO1467" s="285" t="inlineStr">
        <is>
          <t>0</t>
        </is>
      </c>
      <c r="BP1467" s="297" t="inlineStr">
        <is>
          <t>0</t>
        </is>
      </c>
      <c r="BQ1467" s="297" t="inlineStr">
        <is>
          <t>0</t>
        </is>
      </c>
      <c r="BR1467" s="297" t="inlineStr">
        <is>
          <t>0</t>
        </is>
      </c>
      <c r="BS1467" s="297" t="inlineStr">
        <is>
          <t>0</t>
        </is>
      </c>
      <c r="BT1467" s="297" t="inlineStr">
        <is>
          <t>0</t>
        </is>
      </c>
      <c r="BU1467" s="297" t="inlineStr">
        <is>
          <t>0</t>
        </is>
      </c>
      <c r="BV1467" s="297" t="inlineStr">
        <is>
          <t>0</t>
        </is>
      </c>
      <c r="BW1467" s="288" t="inlineStr">
        <is>
          <t>0</t>
        </is>
      </c>
      <c r="BX1467" s="276">
        <f>SUM(IF(COUNTIF(#REF!, "*1.*"), 2, 0), IF(COUNTIF(#REF!, "*2.*"), 2, 0), IF(COUNTIF(#REF!, "*3.*"), 2, 0), IF(COUNTIF(#REF!, "*4.*"), 2, 0), IF(COUNTIF(#REF!, "*5.*"), 2, 0), IF(COUNTIF(#REF!, "*6.*"), 2, 0))</f>
        <v/>
      </c>
      <c r="BY1467" s="277">
        <f t="array" ref="BY1467">SUM(VALUE(AT1467),VALUE(AU1467),VALUE(AV1467),VALUE(AW1467),VALUE(AX1467),VALUE(AY1467),VALUE(AZ1467),VALUE(BB1467),VALUE(BC1467),VALUE(BD1467),VALUE(BE1467),VALUE(BF1467),VALUE(BG1467),VALUE(BH1467),VALUE(BI1467),VALUE(BJ1467),VALUE(BK1467),VALUE(BL1467),VALUE(BM1467),VALUE(BN1467),VALUE(BO1467),VALUE(BP1467),VALUE(BQ1467),VALUE(BR1467),VALUE(BS1467),VALUE(BT1467),VALUE(BU1467),VALUE(BV1467),VALUE(BW1467))</f>
        <v/>
      </c>
      <c r="BZ1467" s="307" t="n"/>
      <c r="CA1467" s="307" t="n"/>
      <c r="CB1467" s="307" t="n"/>
      <c r="CC1467" s="307" t="n"/>
      <c r="CD1467" s="307" t="n"/>
      <c r="CE1467" s="307" t="n"/>
      <c r="CF1467" s="307" t="n"/>
      <c r="CG1467" s="307" t="n"/>
      <c r="CH1467" s="307" t="n"/>
      <c r="CI1467" s="307" t="n"/>
      <c r="CJ1467" s="307" t="n"/>
      <c r="CK1467" s="307" t="n"/>
      <c r="CL1467" s="307" t="n"/>
      <c r="CM1467" s="307" t="n"/>
      <c r="CN1467" s="307" t="n"/>
      <c r="CO1467" s="307" t="n"/>
      <c r="CP1467" s="307" t="n"/>
      <c r="CQ1467" s="307" t="n"/>
      <c r="CR1467" s="279" t="inlineStr"/>
      <c r="CS1467" s="280">
        <f>AVERAGE(Value(BY1467),value(CR1467))</f>
        <v/>
      </c>
      <c r="CT1467" s="421">
        <f>(IF(OR(MediaScorecard!BG1954="x", MediaScorecard!BH1954="x",MediaScorecard!BI1954="x",MediaScorecard!BJ1954="x",MediaScorecard!BK1954="x"),1, 2))</f>
        <v/>
      </c>
      <c r="CU1467" s="308" t="n"/>
      <c r="CV1467" s="308" t="n"/>
      <c r="CW1467" s="308" t="n"/>
      <c r="CX1467" s="309" t="n"/>
      <c r="CY1467" s="308" t="n"/>
      <c r="CZ1467" s="308" t="n"/>
      <c r="DA1467" s="308" t="n"/>
    </row>
    <row r="1468" ht="21" customHeight="1" s="590">
      <c r="A1468" s="421" t="n"/>
      <c r="B1468" s="270" t="n"/>
      <c r="C1468" s="266" t="n"/>
      <c r="D1468" s="267" t="inlineStr"/>
      <c r="E1468" s="267" t="inlineStr"/>
      <c r="F1468" s="268" t="inlineStr"/>
      <c r="G1468" s="421" t="n"/>
      <c r="H1468" s="269" t="n"/>
      <c r="I1468" s="421" t="n"/>
      <c r="J1468" s="421" t="n"/>
      <c r="K1468" s="421" t="n"/>
      <c r="L1468" s="421" t="n"/>
      <c r="M1468" s="421" t="n"/>
      <c r="N1468" s="421" t="n"/>
      <c r="O1468" s="421" t="n"/>
      <c r="P1468" s="421" t="n"/>
      <c r="Q1468" s="421" t="n"/>
      <c r="R1468" s="270" t="n"/>
      <c r="S1468" s="421" t="n"/>
      <c r="T1468" s="421" t="n"/>
      <c r="U1468" s="421" t="n"/>
      <c r="V1468" s="421" t="n"/>
      <c r="W1468" s="421" t="n"/>
      <c r="X1468" s="421" t="n"/>
      <c r="Y1468" s="421" t="n"/>
      <c r="Z1468" s="421" t="n"/>
      <c r="AA1468" s="421" t="n"/>
      <c r="AB1468" s="421" t="n"/>
      <c r="AC1468" s="421" t="n"/>
      <c r="AD1468" s="421" t="n"/>
      <c r="AE1468" s="421" t="n"/>
      <c r="AF1468" s="421" t="n"/>
      <c r="AG1468" s="421" t="n"/>
      <c r="AH1468" s="421" t="n"/>
      <c r="AI1468" s="421" t="n"/>
      <c r="AJ1468" s="297" t="n"/>
      <c r="AK1468" s="297" t="n"/>
      <c r="AL1468" s="284" t="n"/>
      <c r="AM1468" s="297" t="n"/>
      <c r="AN1468" s="285" t="n"/>
      <c r="AO1468" s="297" t="n"/>
      <c r="AP1468" s="297" t="n"/>
      <c r="AQ1468" s="297" t="n"/>
      <c r="AR1468" s="297" t="n"/>
      <c r="AS1468" s="297" t="n"/>
      <c r="AT1468" s="285" t="inlineStr">
        <is>
          <t>0</t>
        </is>
      </c>
      <c r="AU1468" s="297" t="inlineStr">
        <is>
          <t>0</t>
        </is>
      </c>
      <c r="AV1468" s="297" t="inlineStr">
        <is>
          <t>0</t>
        </is>
      </c>
      <c r="AW1468" s="297" t="inlineStr">
        <is>
          <t>0</t>
        </is>
      </c>
      <c r="AX1468" s="297" t="inlineStr">
        <is>
          <t>0</t>
        </is>
      </c>
      <c r="AY1468" s="286" t="inlineStr">
        <is>
          <t>0</t>
        </is>
      </c>
      <c r="AZ1468" s="286" t="inlineStr">
        <is>
          <t>0</t>
        </is>
      </c>
      <c r="BA1468" s="287" t="inlineStr">
        <is>
          <t>0</t>
        </is>
      </c>
      <c r="BB1468" s="286" t="inlineStr">
        <is>
          <t>0</t>
        </is>
      </c>
      <c r="BC1468" s="286" t="inlineStr">
        <is>
          <t>0</t>
        </is>
      </c>
      <c r="BD1468" s="286" t="inlineStr">
        <is>
          <t>0</t>
        </is>
      </c>
      <c r="BE1468" s="286" t="inlineStr">
        <is>
          <t>0</t>
        </is>
      </c>
      <c r="BF1468" s="286" t="inlineStr">
        <is>
          <t>0</t>
        </is>
      </c>
      <c r="BG1468" s="286" t="inlineStr">
        <is>
          <t>0</t>
        </is>
      </c>
      <c r="BH1468" s="297" t="inlineStr">
        <is>
          <t>0</t>
        </is>
      </c>
      <c r="BI1468" s="297" t="inlineStr">
        <is>
          <t>0</t>
        </is>
      </c>
      <c r="BJ1468" s="297" t="inlineStr">
        <is>
          <t>0</t>
        </is>
      </c>
      <c r="BK1468" s="297" t="inlineStr">
        <is>
          <t>0</t>
        </is>
      </c>
      <c r="BL1468" s="297" t="inlineStr">
        <is>
          <t>0</t>
        </is>
      </c>
      <c r="BM1468" s="297" t="inlineStr">
        <is>
          <t>0</t>
        </is>
      </c>
      <c r="BN1468" s="297" t="inlineStr">
        <is>
          <t>0</t>
        </is>
      </c>
      <c r="BO1468" s="285" t="inlineStr">
        <is>
          <t>0</t>
        </is>
      </c>
      <c r="BP1468" s="297" t="inlineStr">
        <is>
          <t>0</t>
        </is>
      </c>
      <c r="BQ1468" s="297" t="inlineStr">
        <is>
          <t>0</t>
        </is>
      </c>
      <c r="BR1468" s="297" t="inlineStr">
        <is>
          <t>0</t>
        </is>
      </c>
      <c r="BS1468" s="297" t="inlineStr">
        <is>
          <t>0</t>
        </is>
      </c>
      <c r="BT1468" s="297" t="inlineStr">
        <is>
          <t>0</t>
        </is>
      </c>
      <c r="BU1468" s="297" t="inlineStr">
        <is>
          <t>0</t>
        </is>
      </c>
      <c r="BV1468" s="297" t="inlineStr">
        <is>
          <t>0</t>
        </is>
      </c>
      <c r="BW1468" s="288" t="inlineStr">
        <is>
          <t>0</t>
        </is>
      </c>
      <c r="BX1468" s="276">
        <f>SUM(IF(COUNTIF(#REF!, "*1.*"), 2, 0), IF(COUNTIF(#REF!, "*2.*"), 2, 0), IF(COUNTIF(#REF!, "*3.*"), 2, 0), IF(COUNTIF(#REF!, "*4.*"), 2, 0), IF(COUNTIF(#REF!, "*5.*"), 2, 0), IF(COUNTIF(#REF!, "*6.*"), 2, 0))</f>
        <v/>
      </c>
      <c r="BY1468" s="277">
        <f t="array" ref="BY1468">SUM(VALUE(AT1468),VALUE(AU1468),VALUE(AV1468),VALUE(AW1468),VALUE(AX1468),VALUE(AY1468),VALUE(AZ1468),VALUE(BB1468),VALUE(BC1468),VALUE(BD1468),VALUE(BE1468),VALUE(BF1468),VALUE(BG1468),VALUE(BH1468),VALUE(BI1468),VALUE(BJ1468),VALUE(BK1468),VALUE(BL1468),VALUE(BM1468),VALUE(BN1468),VALUE(BO1468),VALUE(BP1468),VALUE(BQ1468),VALUE(BR1468),VALUE(BS1468),VALUE(BT1468),VALUE(BU1468),VALUE(BV1468),VALUE(BW1468))</f>
        <v/>
      </c>
      <c r="BZ1468" s="307" t="n"/>
      <c r="CA1468" s="307" t="n"/>
      <c r="CB1468" s="307" t="n"/>
      <c r="CC1468" s="307" t="n"/>
      <c r="CD1468" s="307" t="n"/>
      <c r="CE1468" s="307" t="n"/>
      <c r="CF1468" s="307" t="n"/>
      <c r="CG1468" s="307" t="n"/>
      <c r="CH1468" s="307" t="n"/>
      <c r="CI1468" s="307" t="n"/>
      <c r="CJ1468" s="307" t="n"/>
      <c r="CK1468" s="307" t="n"/>
      <c r="CL1468" s="307" t="n"/>
      <c r="CM1468" s="307" t="n"/>
      <c r="CN1468" s="307" t="n"/>
      <c r="CO1468" s="307" t="n"/>
      <c r="CP1468" s="307" t="n"/>
      <c r="CQ1468" s="307" t="n"/>
      <c r="CR1468" s="279" t="inlineStr"/>
      <c r="CS1468" s="280">
        <f>AVERAGE(Value(BY1468),value(CR1468))</f>
        <v/>
      </c>
      <c r="CT1468" s="421">
        <f>(IF(OR(MediaScorecard!BG1955="x", MediaScorecard!BH1955="x",MediaScorecard!BI1955="x",MediaScorecard!BJ1955="x",MediaScorecard!BK1955="x"),1, 2))</f>
        <v/>
      </c>
      <c r="CU1468" s="308" t="n"/>
      <c r="CV1468" s="308" t="n"/>
      <c r="CW1468" s="308" t="n"/>
      <c r="CX1468" s="309" t="n"/>
      <c r="CY1468" s="308" t="n"/>
      <c r="CZ1468" s="308" t="n"/>
      <c r="DA1468" s="308" t="n"/>
    </row>
    <row r="1469" ht="21" customHeight="1" s="590">
      <c r="A1469" s="421" t="n"/>
      <c r="B1469" s="270" t="n"/>
      <c r="C1469" s="266" t="n"/>
      <c r="D1469" s="267" t="inlineStr"/>
      <c r="E1469" s="267" t="inlineStr"/>
      <c r="F1469" s="268" t="inlineStr"/>
      <c r="G1469" s="421" t="n"/>
      <c r="H1469" s="269" t="n"/>
      <c r="I1469" s="421" t="n"/>
      <c r="J1469" s="421" t="n"/>
      <c r="K1469" s="421" t="n"/>
      <c r="L1469" s="421" t="n"/>
      <c r="M1469" s="421" t="n"/>
      <c r="N1469" s="421" t="n"/>
      <c r="O1469" s="421" t="n"/>
      <c r="P1469" s="421" t="n"/>
      <c r="Q1469" s="421" t="n"/>
      <c r="R1469" s="270" t="n"/>
      <c r="S1469" s="421" t="n"/>
      <c r="T1469" s="421" t="n"/>
      <c r="U1469" s="421" t="n"/>
      <c r="V1469" s="421" t="n"/>
      <c r="W1469" s="421" t="n"/>
      <c r="X1469" s="421" t="n"/>
      <c r="Y1469" s="421" t="n"/>
      <c r="Z1469" s="421" t="n"/>
      <c r="AA1469" s="421" t="n"/>
      <c r="AB1469" s="421" t="n"/>
      <c r="AC1469" s="421" t="n"/>
      <c r="AD1469" s="421" t="n"/>
      <c r="AE1469" s="421" t="n"/>
      <c r="AF1469" s="421" t="n"/>
      <c r="AG1469" s="421" t="n"/>
      <c r="AH1469" s="421" t="n"/>
      <c r="AI1469" s="421" t="n"/>
      <c r="AJ1469" s="297" t="n"/>
      <c r="AK1469" s="297" t="n"/>
      <c r="AL1469" s="284" t="n"/>
      <c r="AM1469" s="297" t="n"/>
      <c r="AN1469" s="285" t="n"/>
      <c r="AO1469" s="297" t="n"/>
      <c r="AP1469" s="297" t="n"/>
      <c r="AQ1469" s="297" t="n"/>
      <c r="AR1469" s="297" t="n"/>
      <c r="AS1469" s="297" t="n"/>
      <c r="AT1469" s="285" t="inlineStr">
        <is>
          <t>0</t>
        </is>
      </c>
      <c r="AU1469" s="297" t="inlineStr">
        <is>
          <t>0</t>
        </is>
      </c>
      <c r="AV1469" s="297" t="inlineStr">
        <is>
          <t>0</t>
        </is>
      </c>
      <c r="AW1469" s="297" t="inlineStr">
        <is>
          <t>0</t>
        </is>
      </c>
      <c r="AX1469" s="297" t="inlineStr">
        <is>
          <t>0</t>
        </is>
      </c>
      <c r="AY1469" s="286" t="inlineStr">
        <is>
          <t>0</t>
        </is>
      </c>
      <c r="AZ1469" s="286" t="inlineStr">
        <is>
          <t>0</t>
        </is>
      </c>
      <c r="BA1469" s="287" t="inlineStr">
        <is>
          <t>0</t>
        </is>
      </c>
      <c r="BB1469" s="286" t="inlineStr">
        <is>
          <t>0</t>
        </is>
      </c>
      <c r="BC1469" s="286" t="inlineStr">
        <is>
          <t>0</t>
        </is>
      </c>
      <c r="BD1469" s="286" t="inlineStr">
        <is>
          <t>0</t>
        </is>
      </c>
      <c r="BE1469" s="286" t="inlineStr">
        <is>
          <t>0</t>
        </is>
      </c>
      <c r="BF1469" s="286" t="inlineStr">
        <is>
          <t>0</t>
        </is>
      </c>
      <c r="BG1469" s="286" t="inlineStr">
        <is>
          <t>0</t>
        </is>
      </c>
      <c r="BH1469" s="297" t="inlineStr">
        <is>
          <t>0</t>
        </is>
      </c>
      <c r="BI1469" s="297" t="inlineStr">
        <is>
          <t>0</t>
        </is>
      </c>
      <c r="BJ1469" s="297" t="inlineStr">
        <is>
          <t>0</t>
        </is>
      </c>
      <c r="BK1469" s="297" t="inlineStr">
        <is>
          <t>0</t>
        </is>
      </c>
      <c r="BL1469" s="297" t="inlineStr">
        <is>
          <t>0</t>
        </is>
      </c>
      <c r="BM1469" s="297" t="inlineStr">
        <is>
          <t>0</t>
        </is>
      </c>
      <c r="BN1469" s="297" t="inlineStr">
        <is>
          <t>0</t>
        </is>
      </c>
      <c r="BO1469" s="285" t="inlineStr">
        <is>
          <t>0</t>
        </is>
      </c>
      <c r="BP1469" s="297" t="inlineStr">
        <is>
          <t>0</t>
        </is>
      </c>
      <c r="BQ1469" s="297" t="inlineStr">
        <is>
          <t>0</t>
        </is>
      </c>
      <c r="BR1469" s="297" t="inlineStr">
        <is>
          <t>0</t>
        </is>
      </c>
      <c r="BS1469" s="297" t="inlineStr">
        <is>
          <t>0</t>
        </is>
      </c>
      <c r="BT1469" s="297" t="inlineStr">
        <is>
          <t>0</t>
        </is>
      </c>
      <c r="BU1469" s="297" t="inlineStr">
        <is>
          <t>0</t>
        </is>
      </c>
      <c r="BV1469" s="297" t="inlineStr">
        <is>
          <t>0</t>
        </is>
      </c>
      <c r="BW1469" s="288" t="inlineStr">
        <is>
          <t>0</t>
        </is>
      </c>
      <c r="BX1469" s="276">
        <f>SUM(IF(COUNTIF(#REF!, "*1.*"), 2, 0), IF(COUNTIF(#REF!, "*2.*"), 2, 0), IF(COUNTIF(#REF!, "*3.*"), 2, 0), IF(COUNTIF(#REF!, "*4.*"), 2, 0), IF(COUNTIF(#REF!, "*5.*"), 2, 0), IF(COUNTIF(#REF!, "*6.*"), 2, 0))</f>
        <v/>
      </c>
      <c r="BY1469" s="277">
        <f t="array" ref="BY1469">SUM(VALUE(AT1469),VALUE(AU1469),VALUE(AV1469),VALUE(AW1469),VALUE(AX1469),VALUE(AY1469),VALUE(AZ1469),VALUE(BB1469),VALUE(BC1469),VALUE(BD1469),VALUE(BE1469),VALUE(BF1469),VALUE(BG1469),VALUE(BH1469),VALUE(BI1469),VALUE(BJ1469),VALUE(BK1469),VALUE(BL1469),VALUE(BM1469),VALUE(BN1469),VALUE(BO1469),VALUE(BP1469),VALUE(BQ1469),VALUE(BR1469),VALUE(BS1469),VALUE(BT1469),VALUE(BU1469),VALUE(BV1469),VALUE(BW1469))</f>
        <v/>
      </c>
      <c r="BZ1469" s="307" t="n"/>
      <c r="CA1469" s="307" t="n"/>
      <c r="CB1469" s="307" t="n"/>
      <c r="CC1469" s="307" t="n"/>
      <c r="CD1469" s="307" t="n"/>
      <c r="CE1469" s="307" t="n"/>
      <c r="CF1469" s="307" t="n"/>
      <c r="CG1469" s="307" t="n"/>
      <c r="CH1469" s="307" t="n"/>
      <c r="CI1469" s="307" t="n"/>
      <c r="CJ1469" s="307" t="n"/>
      <c r="CK1469" s="307" t="n"/>
      <c r="CL1469" s="307" t="n"/>
      <c r="CM1469" s="307" t="n"/>
      <c r="CN1469" s="307" t="n"/>
      <c r="CO1469" s="307" t="n"/>
      <c r="CP1469" s="307" t="n"/>
      <c r="CQ1469" s="307" t="n"/>
      <c r="CR1469" s="279" t="inlineStr"/>
      <c r="CS1469" s="280">
        <f>AVERAGE(Value(BY1469),value(CR1469))</f>
        <v/>
      </c>
      <c r="CT1469" s="421">
        <f>(IF(OR(MediaScorecard!BG1956="x", MediaScorecard!BH1956="x",MediaScorecard!BI1956="x",MediaScorecard!BJ1956="x",MediaScorecard!BK1956="x"),1, 2))</f>
        <v/>
      </c>
      <c r="CU1469" s="308" t="n"/>
      <c r="CV1469" s="308" t="n"/>
      <c r="CW1469" s="308" t="n"/>
      <c r="CX1469" s="309" t="n"/>
      <c r="CY1469" s="308" t="n"/>
      <c r="CZ1469" s="308" t="n"/>
      <c r="DA1469" s="308" t="n"/>
    </row>
    <row r="1470" ht="21" customHeight="1" s="590">
      <c r="A1470" s="421" t="n"/>
      <c r="B1470" s="270" t="n"/>
      <c r="C1470" s="266" t="n"/>
      <c r="D1470" s="267" t="inlineStr"/>
      <c r="E1470" s="267" t="inlineStr"/>
      <c r="F1470" s="268" t="inlineStr"/>
      <c r="G1470" s="421" t="n"/>
      <c r="H1470" s="269" t="n"/>
      <c r="I1470" s="421" t="n"/>
      <c r="J1470" s="421" t="n"/>
      <c r="K1470" s="421" t="n"/>
      <c r="L1470" s="421" t="n"/>
      <c r="M1470" s="421" t="n"/>
      <c r="N1470" s="421" t="n"/>
      <c r="O1470" s="421" t="n"/>
      <c r="P1470" s="421" t="n"/>
      <c r="Q1470" s="421" t="n"/>
      <c r="R1470" s="270" t="n"/>
      <c r="S1470" s="421" t="n"/>
      <c r="T1470" s="421" t="n"/>
      <c r="U1470" s="421" t="n"/>
      <c r="V1470" s="421" t="n"/>
      <c r="W1470" s="421" t="n"/>
      <c r="X1470" s="421" t="n"/>
      <c r="Y1470" s="421" t="n"/>
      <c r="Z1470" s="421" t="n"/>
      <c r="AA1470" s="421" t="n"/>
      <c r="AB1470" s="421" t="n"/>
      <c r="AC1470" s="421" t="n"/>
      <c r="AD1470" s="421" t="n"/>
      <c r="AE1470" s="421" t="n"/>
      <c r="AF1470" s="421" t="n"/>
      <c r="AG1470" s="421" t="n"/>
      <c r="AH1470" s="421" t="n"/>
      <c r="AI1470" s="421" t="n"/>
      <c r="AJ1470" s="297" t="n"/>
      <c r="AK1470" s="297" t="n"/>
      <c r="AL1470" s="284" t="n"/>
      <c r="AM1470" s="297" t="n"/>
      <c r="AN1470" s="285" t="n"/>
      <c r="AO1470" s="297" t="n"/>
      <c r="AP1470" s="297" t="n"/>
      <c r="AQ1470" s="297" t="n"/>
      <c r="AR1470" s="297" t="n"/>
      <c r="AS1470" s="297" t="n"/>
      <c r="AT1470" s="285" t="inlineStr">
        <is>
          <t>0</t>
        </is>
      </c>
      <c r="AU1470" s="297" t="inlineStr">
        <is>
          <t>0</t>
        </is>
      </c>
      <c r="AV1470" s="297" t="inlineStr">
        <is>
          <t>0</t>
        </is>
      </c>
      <c r="AW1470" s="297" t="inlineStr">
        <is>
          <t>0</t>
        </is>
      </c>
      <c r="AX1470" s="297" t="inlineStr">
        <is>
          <t>0</t>
        </is>
      </c>
      <c r="AY1470" s="286" t="inlineStr">
        <is>
          <t>0</t>
        </is>
      </c>
      <c r="AZ1470" s="286" t="inlineStr">
        <is>
          <t>0</t>
        </is>
      </c>
      <c r="BA1470" s="287" t="inlineStr">
        <is>
          <t>0</t>
        </is>
      </c>
      <c r="BB1470" s="286" t="inlineStr">
        <is>
          <t>0</t>
        </is>
      </c>
      <c r="BC1470" s="286" t="inlineStr">
        <is>
          <t>0</t>
        </is>
      </c>
      <c r="BD1470" s="286" t="inlineStr">
        <is>
          <t>0</t>
        </is>
      </c>
      <c r="BE1470" s="286" t="inlineStr">
        <is>
          <t>0</t>
        </is>
      </c>
      <c r="BF1470" s="286" t="inlineStr">
        <is>
          <t>0</t>
        </is>
      </c>
      <c r="BG1470" s="286" t="inlineStr">
        <is>
          <t>0</t>
        </is>
      </c>
      <c r="BH1470" s="297" t="inlineStr">
        <is>
          <t>0</t>
        </is>
      </c>
      <c r="BI1470" s="297" t="inlineStr">
        <is>
          <t>0</t>
        </is>
      </c>
      <c r="BJ1470" s="297" t="inlineStr">
        <is>
          <t>0</t>
        </is>
      </c>
      <c r="BK1470" s="297" t="inlineStr">
        <is>
          <t>0</t>
        </is>
      </c>
      <c r="BL1470" s="297" t="inlineStr">
        <is>
          <t>0</t>
        </is>
      </c>
      <c r="BM1470" s="297" t="inlineStr">
        <is>
          <t>0</t>
        </is>
      </c>
      <c r="BN1470" s="297" t="inlineStr">
        <is>
          <t>0</t>
        </is>
      </c>
      <c r="BO1470" s="285" t="inlineStr">
        <is>
          <t>0</t>
        </is>
      </c>
      <c r="BP1470" s="297" t="inlineStr">
        <is>
          <t>0</t>
        </is>
      </c>
      <c r="BQ1470" s="297" t="inlineStr">
        <is>
          <t>0</t>
        </is>
      </c>
      <c r="BR1470" s="297" t="inlineStr">
        <is>
          <t>0</t>
        </is>
      </c>
      <c r="BS1470" s="297" t="inlineStr">
        <is>
          <t>0</t>
        </is>
      </c>
      <c r="BT1470" s="297" t="inlineStr">
        <is>
          <t>0</t>
        </is>
      </c>
      <c r="BU1470" s="297" t="inlineStr">
        <is>
          <t>0</t>
        </is>
      </c>
      <c r="BV1470" s="297" t="inlineStr">
        <is>
          <t>0</t>
        </is>
      </c>
      <c r="BW1470" s="288" t="inlineStr">
        <is>
          <t>0</t>
        </is>
      </c>
      <c r="BX1470" s="276">
        <f>SUM(IF(COUNTIF(#REF!, "*1.*"), 2, 0), IF(COUNTIF(#REF!, "*2.*"), 2, 0), IF(COUNTIF(#REF!, "*3.*"), 2, 0), IF(COUNTIF(#REF!, "*4.*"), 2, 0), IF(COUNTIF(#REF!, "*5.*"), 2, 0), IF(COUNTIF(#REF!, "*6.*"), 2, 0))</f>
        <v/>
      </c>
      <c r="BY1470" s="277">
        <f t="array" ref="BY1470">SUM(VALUE(AT1470),VALUE(AU1470),VALUE(AV1470),VALUE(AW1470),VALUE(AX1470),VALUE(AY1470),VALUE(AZ1470),VALUE(BB1470),VALUE(BC1470),VALUE(BD1470),VALUE(BE1470),VALUE(BF1470),VALUE(BG1470),VALUE(BH1470),VALUE(BI1470),VALUE(BJ1470),VALUE(BK1470),VALUE(BL1470),VALUE(BM1470),VALUE(BN1470),VALUE(BO1470),VALUE(BP1470),VALUE(BQ1470),VALUE(BR1470),VALUE(BS1470),VALUE(BT1470),VALUE(BU1470),VALUE(BV1470),VALUE(BW1470))</f>
        <v/>
      </c>
      <c r="BZ1470" s="307" t="n"/>
      <c r="CA1470" s="307" t="n"/>
      <c r="CB1470" s="307" t="n"/>
      <c r="CC1470" s="307" t="n"/>
      <c r="CD1470" s="307" t="n"/>
      <c r="CE1470" s="307" t="n"/>
      <c r="CF1470" s="307" t="n"/>
      <c r="CG1470" s="307" t="n"/>
      <c r="CH1470" s="307" t="n"/>
      <c r="CI1470" s="307" t="n"/>
      <c r="CJ1470" s="307" t="n"/>
      <c r="CK1470" s="307" t="n"/>
      <c r="CL1470" s="307" t="n"/>
      <c r="CM1470" s="307" t="n"/>
      <c r="CN1470" s="307" t="n"/>
      <c r="CO1470" s="307" t="n"/>
      <c r="CP1470" s="307" t="n"/>
      <c r="CQ1470" s="307" t="n"/>
      <c r="CR1470" s="279" t="inlineStr"/>
      <c r="CS1470" s="280">
        <f>AVERAGE(Value(BY1470),value(CR1470))</f>
        <v/>
      </c>
      <c r="CT1470" s="421">
        <f>(IF(OR(MediaScorecard!BG1957="x", MediaScorecard!BH1957="x",MediaScorecard!BI1957="x",MediaScorecard!BJ1957="x",MediaScorecard!BK1957="x"),1, 2))</f>
        <v/>
      </c>
      <c r="CU1470" s="308" t="n"/>
      <c r="CV1470" s="308" t="n"/>
      <c r="CW1470" s="308" t="n"/>
      <c r="CX1470" s="309" t="n"/>
      <c r="CY1470" s="308" t="n"/>
      <c r="CZ1470" s="308" t="n"/>
      <c r="DA1470" s="308" t="n"/>
    </row>
    <row r="1471" ht="21" customHeight="1" s="590">
      <c r="A1471" s="421" t="n"/>
      <c r="B1471" s="270" t="n"/>
      <c r="C1471" s="266" t="n"/>
      <c r="D1471" s="267" t="inlineStr"/>
      <c r="E1471" s="267" t="inlineStr"/>
      <c r="F1471" s="268" t="inlineStr"/>
      <c r="G1471" s="421" t="n"/>
      <c r="H1471" s="269" t="n"/>
      <c r="I1471" s="421" t="n"/>
      <c r="J1471" s="421" t="n"/>
      <c r="K1471" s="421" t="n"/>
      <c r="L1471" s="421" t="n"/>
      <c r="M1471" s="421" t="n"/>
      <c r="N1471" s="421" t="n"/>
      <c r="O1471" s="421" t="n"/>
      <c r="P1471" s="421" t="n"/>
      <c r="Q1471" s="421" t="n"/>
      <c r="R1471" s="270" t="n"/>
      <c r="S1471" s="421" t="n"/>
      <c r="T1471" s="421" t="n"/>
      <c r="U1471" s="421" t="n"/>
      <c r="V1471" s="421" t="n"/>
      <c r="W1471" s="421" t="n"/>
      <c r="X1471" s="421" t="n"/>
      <c r="Y1471" s="421" t="n"/>
      <c r="Z1471" s="421" t="n"/>
      <c r="AA1471" s="421" t="n"/>
      <c r="AB1471" s="421" t="n"/>
      <c r="AC1471" s="421" t="n"/>
      <c r="AD1471" s="421" t="n"/>
      <c r="AE1471" s="421" t="n"/>
      <c r="AF1471" s="421" t="n"/>
      <c r="AG1471" s="421" t="n"/>
      <c r="AH1471" s="421" t="n"/>
      <c r="AI1471" s="421" t="n"/>
      <c r="AJ1471" s="297" t="n"/>
      <c r="AK1471" s="297" t="n"/>
      <c r="AL1471" s="284" t="n"/>
      <c r="AM1471" s="297" t="n"/>
      <c r="AN1471" s="285" t="n"/>
      <c r="AO1471" s="297" t="n"/>
      <c r="AP1471" s="297" t="n"/>
      <c r="AQ1471" s="297" t="n"/>
      <c r="AR1471" s="297" t="n"/>
      <c r="AS1471" s="297" t="n"/>
      <c r="AT1471" s="285" t="inlineStr">
        <is>
          <t>0</t>
        </is>
      </c>
      <c r="AU1471" s="297" t="inlineStr">
        <is>
          <t>0</t>
        </is>
      </c>
      <c r="AV1471" s="297" t="inlineStr">
        <is>
          <t>0</t>
        </is>
      </c>
      <c r="AW1471" s="297" t="inlineStr">
        <is>
          <t>0</t>
        </is>
      </c>
      <c r="AX1471" s="297" t="inlineStr">
        <is>
          <t>0</t>
        </is>
      </c>
      <c r="AY1471" s="286" t="inlineStr">
        <is>
          <t>0</t>
        </is>
      </c>
      <c r="AZ1471" s="286" t="inlineStr">
        <is>
          <t>0</t>
        </is>
      </c>
      <c r="BA1471" s="287" t="inlineStr">
        <is>
          <t>0</t>
        </is>
      </c>
      <c r="BB1471" s="286" t="inlineStr">
        <is>
          <t>0</t>
        </is>
      </c>
      <c r="BC1471" s="286" t="inlineStr">
        <is>
          <t>0</t>
        </is>
      </c>
      <c r="BD1471" s="286" t="inlineStr">
        <is>
          <t>0</t>
        </is>
      </c>
      <c r="BE1471" s="286" t="inlineStr">
        <is>
          <t>0</t>
        </is>
      </c>
      <c r="BF1471" s="286" t="inlineStr">
        <is>
          <t>0</t>
        </is>
      </c>
      <c r="BG1471" s="286" t="inlineStr">
        <is>
          <t>0</t>
        </is>
      </c>
      <c r="BH1471" s="297" t="inlineStr">
        <is>
          <t>0</t>
        </is>
      </c>
      <c r="BI1471" s="297" t="inlineStr">
        <is>
          <t>0</t>
        </is>
      </c>
      <c r="BJ1471" s="297" t="inlineStr">
        <is>
          <t>0</t>
        </is>
      </c>
      <c r="BK1471" s="297" t="inlineStr">
        <is>
          <t>0</t>
        </is>
      </c>
      <c r="BL1471" s="297" t="inlineStr">
        <is>
          <t>0</t>
        </is>
      </c>
      <c r="BM1471" s="297" t="inlineStr">
        <is>
          <t>0</t>
        </is>
      </c>
      <c r="BN1471" s="297" t="inlineStr">
        <is>
          <t>0</t>
        </is>
      </c>
      <c r="BO1471" s="285" t="inlineStr">
        <is>
          <t>0</t>
        </is>
      </c>
      <c r="BP1471" s="297" t="inlineStr">
        <is>
          <t>0</t>
        </is>
      </c>
      <c r="BQ1471" s="297" t="inlineStr">
        <is>
          <t>0</t>
        </is>
      </c>
      <c r="BR1471" s="297" t="inlineStr">
        <is>
          <t>0</t>
        </is>
      </c>
      <c r="BS1471" s="297" t="inlineStr">
        <is>
          <t>0</t>
        </is>
      </c>
      <c r="BT1471" s="297" t="inlineStr">
        <is>
          <t>0</t>
        </is>
      </c>
      <c r="BU1471" s="297" t="inlineStr">
        <is>
          <t>0</t>
        </is>
      </c>
      <c r="BV1471" s="297" t="inlineStr">
        <is>
          <t>0</t>
        </is>
      </c>
      <c r="BW1471" s="288" t="inlineStr">
        <is>
          <t>0</t>
        </is>
      </c>
      <c r="BX1471" s="276">
        <f>SUM(IF(COUNTIF(#REF!, "*1.*"), 2, 0), IF(COUNTIF(#REF!, "*2.*"), 2, 0), IF(COUNTIF(#REF!, "*3.*"), 2, 0), IF(COUNTIF(#REF!, "*4.*"), 2, 0), IF(COUNTIF(#REF!, "*5.*"), 2, 0), IF(COUNTIF(#REF!, "*6.*"), 2, 0))</f>
        <v/>
      </c>
      <c r="BY1471" s="277">
        <f t="array" ref="BY1471">SUM(VALUE(AT1471),VALUE(AU1471),VALUE(AV1471),VALUE(AW1471),VALUE(AX1471),VALUE(AY1471),VALUE(AZ1471),VALUE(BB1471),VALUE(BC1471),VALUE(BD1471),VALUE(BE1471),VALUE(BF1471),VALUE(BG1471),VALUE(BH1471),VALUE(BI1471),VALUE(BJ1471),VALUE(BK1471),VALUE(BL1471),VALUE(BM1471),VALUE(BN1471),VALUE(BO1471),VALUE(BP1471),VALUE(BQ1471),VALUE(BR1471),VALUE(BS1471),VALUE(BT1471),VALUE(BU1471),VALUE(BV1471),VALUE(BW1471))</f>
        <v/>
      </c>
      <c r="BZ1471" s="307" t="n"/>
      <c r="CA1471" s="307" t="n"/>
      <c r="CB1471" s="307" t="n"/>
      <c r="CC1471" s="307" t="n"/>
      <c r="CD1471" s="307" t="n"/>
      <c r="CE1471" s="307" t="n"/>
      <c r="CF1471" s="307" t="n"/>
      <c r="CG1471" s="307" t="n"/>
      <c r="CH1471" s="307" t="n"/>
      <c r="CI1471" s="307" t="n"/>
      <c r="CJ1471" s="307" t="n"/>
      <c r="CK1471" s="307" t="n"/>
      <c r="CL1471" s="307" t="n"/>
      <c r="CM1471" s="307" t="n"/>
      <c r="CN1471" s="307" t="n"/>
      <c r="CO1471" s="307" t="n"/>
      <c r="CP1471" s="307" t="n"/>
      <c r="CQ1471" s="307" t="n"/>
      <c r="CR1471" s="279" t="inlineStr"/>
      <c r="CS1471" s="280">
        <f>AVERAGE(Value(BY1471),value(CR1471))</f>
        <v/>
      </c>
      <c r="CT1471" s="421">
        <f>(IF(OR(MediaScorecard!BG1958="x", MediaScorecard!BH1958="x",MediaScorecard!BI1958="x",MediaScorecard!BJ1958="x",MediaScorecard!BK1958="x"),1, 2))</f>
        <v/>
      </c>
      <c r="CU1471" s="308" t="n"/>
      <c r="CV1471" s="308" t="n"/>
      <c r="CW1471" s="308" t="n"/>
      <c r="CX1471" s="309" t="n"/>
      <c r="CY1471" s="308" t="n"/>
      <c r="CZ1471" s="308" t="n"/>
      <c r="DA1471" s="308" t="n"/>
    </row>
    <row r="1472" ht="21" customHeight="1" s="590">
      <c r="A1472" s="421" t="n"/>
      <c r="B1472" s="270" t="n"/>
      <c r="C1472" s="266" t="n"/>
      <c r="D1472" s="267" t="inlineStr"/>
      <c r="E1472" s="267" t="inlineStr"/>
      <c r="F1472" s="268" t="inlineStr"/>
      <c r="G1472" s="421" t="n"/>
      <c r="H1472" s="269" t="n"/>
      <c r="I1472" s="421" t="n"/>
      <c r="J1472" s="421" t="n"/>
      <c r="K1472" s="421" t="n"/>
      <c r="L1472" s="421" t="n"/>
      <c r="M1472" s="421" t="n"/>
      <c r="N1472" s="421" t="n"/>
      <c r="O1472" s="421" t="n"/>
      <c r="P1472" s="421" t="n"/>
      <c r="Q1472" s="421" t="n"/>
      <c r="R1472" s="270" t="n"/>
      <c r="S1472" s="421" t="n"/>
      <c r="T1472" s="421" t="n"/>
      <c r="U1472" s="421" t="n"/>
      <c r="V1472" s="421" t="n"/>
      <c r="W1472" s="421" t="n"/>
      <c r="X1472" s="421" t="n"/>
      <c r="Y1472" s="421" t="n"/>
      <c r="Z1472" s="421" t="n"/>
      <c r="AA1472" s="421" t="n"/>
      <c r="AB1472" s="421" t="n"/>
      <c r="AC1472" s="421" t="n"/>
      <c r="AD1472" s="421" t="n"/>
      <c r="AE1472" s="421" t="n"/>
      <c r="AF1472" s="421" t="n"/>
      <c r="AG1472" s="421" t="n"/>
      <c r="AH1472" s="421" t="n"/>
      <c r="AI1472" s="421" t="n"/>
      <c r="AJ1472" s="297" t="n"/>
      <c r="AK1472" s="297" t="n"/>
      <c r="AL1472" s="284" t="n"/>
      <c r="AM1472" s="297" t="n"/>
      <c r="AN1472" s="285" t="n"/>
      <c r="AO1472" s="297" t="n"/>
      <c r="AP1472" s="297" t="n"/>
      <c r="AQ1472" s="297" t="n"/>
      <c r="AR1472" s="297" t="n"/>
      <c r="AS1472" s="297" t="n"/>
      <c r="AT1472" s="285" t="inlineStr">
        <is>
          <t>0</t>
        </is>
      </c>
      <c r="AU1472" s="297" t="inlineStr">
        <is>
          <t>0</t>
        </is>
      </c>
      <c r="AV1472" s="297" t="inlineStr">
        <is>
          <t>0</t>
        </is>
      </c>
      <c r="AW1472" s="297" t="inlineStr">
        <is>
          <t>0</t>
        </is>
      </c>
      <c r="AX1472" s="297" t="inlineStr">
        <is>
          <t>0</t>
        </is>
      </c>
      <c r="AY1472" s="286" t="inlineStr">
        <is>
          <t>0</t>
        </is>
      </c>
      <c r="AZ1472" s="286" t="inlineStr">
        <is>
          <t>0</t>
        </is>
      </c>
      <c r="BA1472" s="287" t="inlineStr">
        <is>
          <t>0</t>
        </is>
      </c>
      <c r="BB1472" s="286" t="inlineStr">
        <is>
          <t>0</t>
        </is>
      </c>
      <c r="BC1472" s="286" t="inlineStr">
        <is>
          <t>0</t>
        </is>
      </c>
      <c r="BD1472" s="286" t="inlineStr">
        <is>
          <t>0</t>
        </is>
      </c>
      <c r="BE1472" s="286" t="inlineStr">
        <is>
          <t>0</t>
        </is>
      </c>
      <c r="BF1472" s="286" t="inlineStr">
        <is>
          <t>0</t>
        </is>
      </c>
      <c r="BG1472" s="286" t="inlineStr">
        <is>
          <t>0</t>
        </is>
      </c>
      <c r="BH1472" s="297" t="inlineStr">
        <is>
          <t>0</t>
        </is>
      </c>
      <c r="BI1472" s="297" t="inlineStr">
        <is>
          <t>0</t>
        </is>
      </c>
      <c r="BJ1472" s="297" t="inlineStr">
        <is>
          <t>0</t>
        </is>
      </c>
      <c r="BK1472" s="297" t="inlineStr">
        <is>
          <t>0</t>
        </is>
      </c>
      <c r="BL1472" s="297" t="inlineStr">
        <is>
          <t>0</t>
        </is>
      </c>
      <c r="BM1472" s="297" t="inlineStr">
        <is>
          <t>0</t>
        </is>
      </c>
      <c r="BN1472" s="297" t="inlineStr">
        <is>
          <t>0</t>
        </is>
      </c>
      <c r="BO1472" s="285" t="inlineStr">
        <is>
          <t>0</t>
        </is>
      </c>
      <c r="BP1472" s="297" t="inlineStr">
        <is>
          <t>0</t>
        </is>
      </c>
      <c r="BQ1472" s="297" t="inlineStr">
        <is>
          <t>0</t>
        </is>
      </c>
      <c r="BR1472" s="297" t="inlineStr">
        <is>
          <t>0</t>
        </is>
      </c>
      <c r="BS1472" s="297" t="inlineStr">
        <is>
          <t>0</t>
        </is>
      </c>
      <c r="BT1472" s="297" t="inlineStr">
        <is>
          <t>0</t>
        </is>
      </c>
      <c r="BU1472" s="297" t="inlineStr">
        <is>
          <t>0</t>
        </is>
      </c>
      <c r="BV1472" s="297" t="inlineStr">
        <is>
          <t>0</t>
        </is>
      </c>
      <c r="BW1472" s="288" t="inlineStr">
        <is>
          <t>0</t>
        </is>
      </c>
      <c r="BX1472" s="276">
        <f>SUM(IF(COUNTIF(#REF!, "*1.*"), 2, 0), IF(COUNTIF(#REF!, "*2.*"), 2, 0), IF(COUNTIF(#REF!, "*3.*"), 2, 0), IF(COUNTIF(#REF!, "*4.*"), 2, 0), IF(COUNTIF(#REF!, "*5.*"), 2, 0), IF(COUNTIF(#REF!, "*6.*"), 2, 0))</f>
        <v/>
      </c>
      <c r="BY1472" s="277">
        <f t="array" ref="BY1472">SUM(VALUE(AT1472),VALUE(AU1472),VALUE(AV1472),VALUE(AW1472),VALUE(AX1472),VALUE(AY1472),VALUE(AZ1472),VALUE(BB1472),VALUE(BC1472),VALUE(BD1472),VALUE(BE1472),VALUE(BF1472),VALUE(BG1472),VALUE(BH1472),VALUE(BI1472),VALUE(BJ1472),VALUE(BK1472),VALUE(BL1472),VALUE(BM1472),VALUE(BN1472),VALUE(BO1472),VALUE(BP1472),VALUE(BQ1472),VALUE(BR1472),VALUE(BS1472),VALUE(BT1472),VALUE(BU1472),VALUE(BV1472),VALUE(BW1472))</f>
        <v/>
      </c>
      <c r="BZ1472" s="307" t="n"/>
      <c r="CA1472" s="307" t="n"/>
      <c r="CB1472" s="307" t="n"/>
      <c r="CC1472" s="307" t="n"/>
      <c r="CD1472" s="307" t="n"/>
      <c r="CE1472" s="307" t="n"/>
      <c r="CF1472" s="307" t="n"/>
      <c r="CG1472" s="307" t="n"/>
      <c r="CH1472" s="307" t="n"/>
      <c r="CI1472" s="307" t="n"/>
      <c r="CJ1472" s="307" t="n"/>
      <c r="CK1472" s="307" t="n"/>
      <c r="CL1472" s="307" t="n"/>
      <c r="CM1472" s="307" t="n"/>
      <c r="CN1472" s="307" t="n"/>
      <c r="CO1472" s="307" t="n"/>
      <c r="CP1472" s="307" t="n"/>
      <c r="CQ1472" s="307" t="n"/>
      <c r="CR1472" s="279" t="inlineStr"/>
      <c r="CS1472" s="280">
        <f>AVERAGE(Value(BY1472),value(CR1472))</f>
        <v/>
      </c>
      <c r="CT1472" s="421">
        <f>(IF(OR(MediaScorecard!BG1959="x", MediaScorecard!BH1959="x",MediaScorecard!BI1959="x",MediaScorecard!BJ1959="x",MediaScorecard!BK1959="x"),1, 2))</f>
        <v/>
      </c>
      <c r="CU1472" s="308" t="n"/>
      <c r="CV1472" s="308" t="n"/>
      <c r="CW1472" s="308" t="n"/>
      <c r="CX1472" s="309" t="n"/>
      <c r="CY1472" s="308" t="n"/>
      <c r="CZ1472" s="308" t="n"/>
      <c r="DA1472" s="308" t="n"/>
    </row>
    <row r="1473" ht="21" customHeight="1" s="590">
      <c r="A1473" s="421" t="n"/>
      <c r="B1473" s="270" t="n"/>
      <c r="C1473" s="266" t="n"/>
      <c r="D1473" s="267" t="inlineStr"/>
      <c r="E1473" s="267" t="inlineStr"/>
      <c r="F1473" s="268" t="inlineStr"/>
      <c r="G1473" s="421" t="n"/>
      <c r="H1473" s="269" t="n"/>
      <c r="I1473" s="421" t="n"/>
      <c r="J1473" s="421" t="n"/>
      <c r="K1473" s="421" t="n"/>
      <c r="L1473" s="421" t="n"/>
      <c r="M1473" s="421" t="n"/>
      <c r="N1473" s="421" t="n"/>
      <c r="O1473" s="421" t="n"/>
      <c r="P1473" s="421" t="n"/>
      <c r="Q1473" s="421" t="n"/>
      <c r="R1473" s="270" t="n"/>
      <c r="S1473" s="421" t="n"/>
      <c r="T1473" s="421" t="n"/>
      <c r="U1473" s="421" t="n"/>
      <c r="V1473" s="421" t="n"/>
      <c r="W1473" s="421" t="n"/>
      <c r="X1473" s="421" t="n"/>
      <c r="Y1473" s="421" t="n"/>
      <c r="Z1473" s="421" t="n"/>
      <c r="AA1473" s="421" t="n"/>
      <c r="AB1473" s="421" t="n"/>
      <c r="AC1473" s="421" t="n"/>
      <c r="AD1473" s="421" t="n"/>
      <c r="AE1473" s="421" t="n"/>
      <c r="AF1473" s="421" t="n"/>
      <c r="AG1473" s="421" t="n"/>
      <c r="AH1473" s="421" t="n"/>
      <c r="AI1473" s="421" t="n"/>
      <c r="AJ1473" s="297" t="n"/>
      <c r="AK1473" s="297" t="n"/>
      <c r="AL1473" s="284" t="n"/>
      <c r="AM1473" s="297" t="n"/>
      <c r="AN1473" s="285" t="n"/>
      <c r="AO1473" s="297" t="n"/>
      <c r="AP1473" s="297" t="n"/>
      <c r="AQ1473" s="297" t="n"/>
      <c r="AR1473" s="297" t="n"/>
      <c r="AS1473" s="297" t="n"/>
      <c r="AT1473" s="285" t="inlineStr">
        <is>
          <t>0</t>
        </is>
      </c>
      <c r="AU1473" s="297" t="inlineStr">
        <is>
          <t>0</t>
        </is>
      </c>
      <c r="AV1473" s="297" t="inlineStr">
        <is>
          <t>0</t>
        </is>
      </c>
      <c r="AW1473" s="297" t="inlineStr">
        <is>
          <t>0</t>
        </is>
      </c>
      <c r="AX1473" s="297" t="inlineStr">
        <is>
          <t>0</t>
        </is>
      </c>
      <c r="AY1473" s="286" t="inlineStr">
        <is>
          <t>0</t>
        </is>
      </c>
      <c r="AZ1473" s="286" t="inlineStr">
        <is>
          <t>0</t>
        </is>
      </c>
      <c r="BA1473" s="287" t="inlineStr">
        <is>
          <t>0</t>
        </is>
      </c>
      <c r="BB1473" s="286" t="inlineStr">
        <is>
          <t>0</t>
        </is>
      </c>
      <c r="BC1473" s="286" t="inlineStr">
        <is>
          <t>0</t>
        </is>
      </c>
      <c r="BD1473" s="286" t="inlineStr">
        <is>
          <t>0</t>
        </is>
      </c>
      <c r="BE1473" s="286" t="inlineStr">
        <is>
          <t>0</t>
        </is>
      </c>
      <c r="BF1473" s="286" t="inlineStr">
        <is>
          <t>0</t>
        </is>
      </c>
      <c r="BG1473" s="286" t="inlineStr">
        <is>
          <t>0</t>
        </is>
      </c>
      <c r="BH1473" s="297" t="inlineStr">
        <is>
          <t>0</t>
        </is>
      </c>
      <c r="BI1473" s="297" t="inlineStr">
        <is>
          <t>0</t>
        </is>
      </c>
      <c r="BJ1473" s="297" t="inlineStr">
        <is>
          <t>0</t>
        </is>
      </c>
      <c r="BK1473" s="297" t="inlineStr">
        <is>
          <t>0</t>
        </is>
      </c>
      <c r="BL1473" s="297" t="inlineStr">
        <is>
          <t>0</t>
        </is>
      </c>
      <c r="BM1473" s="297" t="inlineStr">
        <is>
          <t>0</t>
        </is>
      </c>
      <c r="BN1473" s="297" t="inlineStr">
        <is>
          <t>0</t>
        </is>
      </c>
      <c r="BO1473" s="285" t="inlineStr">
        <is>
          <t>0</t>
        </is>
      </c>
      <c r="BP1473" s="297" t="inlineStr">
        <is>
          <t>0</t>
        </is>
      </c>
      <c r="BQ1473" s="297" t="inlineStr">
        <is>
          <t>0</t>
        </is>
      </c>
      <c r="BR1473" s="297" t="inlineStr">
        <is>
          <t>0</t>
        </is>
      </c>
      <c r="BS1473" s="297" t="inlineStr">
        <is>
          <t>0</t>
        </is>
      </c>
      <c r="BT1473" s="297" t="inlineStr">
        <is>
          <t>0</t>
        </is>
      </c>
      <c r="BU1473" s="297" t="inlineStr">
        <is>
          <t>0</t>
        </is>
      </c>
      <c r="BV1473" s="297" t="inlineStr">
        <is>
          <t>0</t>
        </is>
      </c>
      <c r="BW1473" s="288" t="inlineStr">
        <is>
          <t>0</t>
        </is>
      </c>
      <c r="BX1473" s="276">
        <f>SUM(IF(COUNTIF(#REF!, "*1.*"), 2, 0), IF(COUNTIF(#REF!, "*2.*"), 2, 0), IF(COUNTIF(#REF!, "*3.*"), 2, 0), IF(COUNTIF(#REF!, "*4.*"), 2, 0), IF(COUNTIF(#REF!, "*5.*"), 2, 0), IF(COUNTIF(#REF!, "*6.*"), 2, 0))</f>
        <v/>
      </c>
      <c r="BY1473" s="277">
        <f t="array" ref="BY1473">SUM(VALUE(AT1473),VALUE(AU1473),VALUE(AV1473),VALUE(AW1473),VALUE(AX1473),VALUE(AY1473),VALUE(AZ1473),VALUE(BB1473),VALUE(BC1473),VALUE(BD1473),VALUE(BE1473),VALUE(BF1473),VALUE(BG1473),VALUE(BH1473),VALUE(BI1473),VALUE(BJ1473),VALUE(BK1473),VALUE(BL1473),VALUE(BM1473),VALUE(BN1473),VALUE(BO1473),VALUE(BP1473),VALUE(BQ1473),VALUE(BR1473),VALUE(BS1473),VALUE(BT1473),VALUE(BU1473),VALUE(BV1473),VALUE(BW1473))</f>
        <v/>
      </c>
      <c r="BZ1473" s="307" t="n"/>
      <c r="CA1473" s="307" t="n"/>
      <c r="CB1473" s="307" t="n"/>
      <c r="CC1473" s="307" t="n"/>
      <c r="CD1473" s="307" t="n"/>
      <c r="CE1473" s="307" t="n"/>
      <c r="CF1473" s="307" t="n"/>
      <c r="CG1473" s="307" t="n"/>
      <c r="CH1473" s="307" t="n"/>
      <c r="CI1473" s="307" t="n"/>
      <c r="CJ1473" s="307" t="n"/>
      <c r="CK1473" s="307" t="n"/>
      <c r="CL1473" s="307" t="n"/>
      <c r="CM1473" s="307" t="n"/>
      <c r="CN1473" s="307" t="n"/>
      <c r="CO1473" s="307" t="n"/>
      <c r="CP1473" s="307" t="n"/>
      <c r="CQ1473" s="307" t="n"/>
      <c r="CR1473" s="279" t="inlineStr"/>
      <c r="CS1473" s="280">
        <f>AVERAGE(Value(BY1473),value(CR1473))</f>
        <v/>
      </c>
      <c r="CT1473" s="421">
        <f>(IF(OR(MediaScorecard!BG1960="x", MediaScorecard!BH1960="x",MediaScorecard!BI1960="x",MediaScorecard!BJ1960="x",MediaScorecard!BK1960="x"),1, 2))</f>
        <v/>
      </c>
      <c r="CU1473" s="308" t="n"/>
      <c r="CV1473" s="308" t="n"/>
      <c r="CW1473" s="308" t="n"/>
      <c r="CX1473" s="309" t="n"/>
      <c r="CY1473" s="308" t="n"/>
      <c r="CZ1473" s="308" t="n"/>
      <c r="DA1473" s="308" t="n"/>
    </row>
    <row r="1474" ht="21" customHeight="1" s="590">
      <c r="A1474" s="421" t="n"/>
      <c r="B1474" s="270" t="n"/>
      <c r="C1474" s="266" t="n"/>
      <c r="D1474" s="267" t="inlineStr"/>
      <c r="E1474" s="267" t="inlineStr"/>
      <c r="F1474" s="268" t="inlineStr"/>
      <c r="G1474" s="421" t="n"/>
      <c r="H1474" s="269" t="n"/>
      <c r="I1474" s="421" t="n"/>
      <c r="J1474" s="421" t="n"/>
      <c r="K1474" s="421" t="n"/>
      <c r="L1474" s="421" t="n"/>
      <c r="M1474" s="421" t="n"/>
      <c r="N1474" s="421" t="n"/>
      <c r="O1474" s="421" t="n"/>
      <c r="P1474" s="421" t="n"/>
      <c r="Q1474" s="421" t="n"/>
      <c r="R1474" s="270" t="n"/>
      <c r="S1474" s="421" t="n"/>
      <c r="T1474" s="421" t="n"/>
      <c r="U1474" s="421" t="n"/>
      <c r="V1474" s="421" t="n"/>
      <c r="W1474" s="421" t="n"/>
      <c r="X1474" s="421" t="n"/>
      <c r="Y1474" s="421" t="n"/>
      <c r="Z1474" s="421" t="n"/>
      <c r="AA1474" s="421" t="n"/>
      <c r="AB1474" s="421" t="n"/>
      <c r="AC1474" s="421" t="n"/>
      <c r="AD1474" s="421" t="n"/>
      <c r="AE1474" s="421" t="n"/>
      <c r="AF1474" s="421" t="n"/>
      <c r="AG1474" s="421" t="n"/>
      <c r="AH1474" s="421" t="n"/>
      <c r="AI1474" s="421" t="n"/>
      <c r="AJ1474" s="297" t="n"/>
      <c r="AK1474" s="297" t="n"/>
      <c r="AL1474" s="284" t="n"/>
      <c r="AM1474" s="297" t="n"/>
      <c r="AN1474" s="285" t="n"/>
      <c r="AO1474" s="297" t="n"/>
      <c r="AP1474" s="297" t="n"/>
      <c r="AQ1474" s="297" t="n"/>
      <c r="AR1474" s="297" t="n"/>
      <c r="AS1474" s="297" t="n"/>
      <c r="AT1474" s="285" t="inlineStr">
        <is>
          <t>0</t>
        </is>
      </c>
      <c r="AU1474" s="297" t="inlineStr">
        <is>
          <t>0</t>
        </is>
      </c>
      <c r="AV1474" s="297" t="inlineStr">
        <is>
          <t>0</t>
        </is>
      </c>
      <c r="AW1474" s="297" t="inlineStr">
        <is>
          <t>0</t>
        </is>
      </c>
      <c r="AX1474" s="297" t="inlineStr">
        <is>
          <t>0</t>
        </is>
      </c>
      <c r="AY1474" s="286" t="inlineStr">
        <is>
          <t>0</t>
        </is>
      </c>
      <c r="AZ1474" s="286" t="inlineStr">
        <is>
          <t>0</t>
        </is>
      </c>
      <c r="BA1474" s="287" t="inlineStr">
        <is>
          <t>0</t>
        </is>
      </c>
      <c r="BB1474" s="286" t="inlineStr">
        <is>
          <t>0</t>
        </is>
      </c>
      <c r="BC1474" s="286" t="inlineStr">
        <is>
          <t>0</t>
        </is>
      </c>
      <c r="BD1474" s="286" t="inlineStr">
        <is>
          <t>0</t>
        </is>
      </c>
      <c r="BE1474" s="286" t="inlineStr">
        <is>
          <t>0</t>
        </is>
      </c>
      <c r="BF1474" s="286" t="inlineStr">
        <is>
          <t>0</t>
        </is>
      </c>
      <c r="BG1474" s="286" t="inlineStr">
        <is>
          <t>0</t>
        </is>
      </c>
      <c r="BH1474" s="297" t="inlineStr">
        <is>
          <t>0</t>
        </is>
      </c>
      <c r="BI1474" s="297" t="inlineStr">
        <is>
          <t>0</t>
        </is>
      </c>
      <c r="BJ1474" s="297" t="inlineStr">
        <is>
          <t>0</t>
        </is>
      </c>
      <c r="BK1474" s="297" t="inlineStr">
        <is>
          <t>0</t>
        </is>
      </c>
      <c r="BL1474" s="297" t="inlineStr">
        <is>
          <t>0</t>
        </is>
      </c>
      <c r="BM1474" s="297" t="inlineStr">
        <is>
          <t>0</t>
        </is>
      </c>
      <c r="BN1474" s="297" t="inlineStr">
        <is>
          <t>0</t>
        </is>
      </c>
      <c r="BO1474" s="285" t="inlineStr">
        <is>
          <t>0</t>
        </is>
      </c>
      <c r="BP1474" s="297" t="inlineStr">
        <is>
          <t>0</t>
        </is>
      </c>
      <c r="BQ1474" s="297" t="inlineStr">
        <is>
          <t>0</t>
        </is>
      </c>
      <c r="BR1474" s="297" t="inlineStr">
        <is>
          <t>0</t>
        </is>
      </c>
      <c r="BS1474" s="297" t="inlineStr">
        <is>
          <t>0</t>
        </is>
      </c>
      <c r="BT1474" s="297" t="inlineStr">
        <is>
          <t>0</t>
        </is>
      </c>
      <c r="BU1474" s="297" t="inlineStr">
        <is>
          <t>0</t>
        </is>
      </c>
      <c r="BV1474" s="297" t="inlineStr">
        <is>
          <t>0</t>
        </is>
      </c>
      <c r="BW1474" s="288" t="inlineStr">
        <is>
          <t>0</t>
        </is>
      </c>
      <c r="BX1474" s="276">
        <f>SUM(IF(COUNTIF(#REF!, "*1.*"), 2, 0), IF(COUNTIF(#REF!, "*2.*"), 2, 0), IF(COUNTIF(#REF!, "*3.*"), 2, 0), IF(COUNTIF(#REF!, "*4.*"), 2, 0), IF(COUNTIF(#REF!, "*5.*"), 2, 0), IF(COUNTIF(#REF!, "*6.*"), 2, 0))</f>
        <v/>
      </c>
      <c r="BY1474" s="277">
        <f t="array" ref="BY1474">SUM(VALUE(AT1474),VALUE(AU1474),VALUE(AV1474),VALUE(AW1474),VALUE(AX1474),VALUE(AY1474),VALUE(AZ1474),VALUE(BB1474),VALUE(BC1474),VALUE(BD1474),VALUE(BE1474),VALUE(BF1474),VALUE(BG1474),VALUE(BH1474),VALUE(BI1474),VALUE(BJ1474),VALUE(BK1474),VALUE(BL1474),VALUE(BM1474),VALUE(BN1474),VALUE(BO1474),VALUE(BP1474),VALUE(BQ1474),VALUE(BR1474),VALUE(BS1474),VALUE(BT1474),VALUE(BU1474),VALUE(BV1474),VALUE(BW1474))</f>
        <v/>
      </c>
      <c r="BZ1474" s="307" t="n"/>
      <c r="CA1474" s="307" t="n"/>
      <c r="CB1474" s="307" t="n"/>
      <c r="CC1474" s="307" t="n"/>
      <c r="CD1474" s="307" t="n"/>
      <c r="CE1474" s="307" t="n"/>
      <c r="CF1474" s="307" t="n"/>
      <c r="CG1474" s="307" t="n"/>
      <c r="CH1474" s="307" t="n"/>
      <c r="CI1474" s="307" t="n"/>
      <c r="CJ1474" s="307" t="n"/>
      <c r="CK1474" s="307" t="n"/>
      <c r="CL1474" s="307" t="n"/>
      <c r="CM1474" s="307" t="n"/>
      <c r="CN1474" s="307" t="n"/>
      <c r="CO1474" s="307" t="n"/>
      <c r="CP1474" s="307" t="n"/>
      <c r="CQ1474" s="307" t="n"/>
      <c r="CR1474" s="279" t="inlineStr"/>
      <c r="CS1474" s="280">
        <f>AVERAGE(Value(BY1474),value(CR1474))</f>
        <v/>
      </c>
      <c r="CT1474" s="421">
        <f>(IF(OR(MediaScorecard!BG1961="x", MediaScorecard!BH1961="x",MediaScorecard!BI1961="x",MediaScorecard!BJ1961="x",MediaScorecard!BK1961="x"),1, 2))</f>
        <v/>
      </c>
      <c r="CU1474" s="308" t="n"/>
      <c r="CV1474" s="308" t="n"/>
      <c r="CW1474" s="308" t="n"/>
      <c r="CX1474" s="309" t="n"/>
      <c r="CY1474" s="308" t="n"/>
      <c r="CZ1474" s="308" t="n"/>
      <c r="DA1474" s="308" t="n"/>
    </row>
    <row r="1475" ht="21" customHeight="1" s="590">
      <c r="A1475" s="421" t="n"/>
      <c r="B1475" s="270" t="n"/>
      <c r="C1475" s="266" t="n"/>
      <c r="D1475" s="267" t="inlineStr"/>
      <c r="E1475" s="267" t="inlineStr"/>
      <c r="F1475" s="268" t="inlineStr"/>
      <c r="G1475" s="421" t="n"/>
      <c r="H1475" s="269" t="n"/>
      <c r="I1475" s="421" t="n"/>
      <c r="J1475" s="421" t="n"/>
      <c r="K1475" s="421" t="n"/>
      <c r="L1475" s="421" t="n"/>
      <c r="M1475" s="421" t="n"/>
      <c r="N1475" s="421" t="n"/>
      <c r="O1475" s="421" t="n"/>
      <c r="P1475" s="421" t="n"/>
      <c r="Q1475" s="421" t="n"/>
      <c r="R1475" s="270" t="n"/>
      <c r="S1475" s="421" t="n"/>
      <c r="T1475" s="421" t="n"/>
      <c r="U1475" s="421" t="n"/>
      <c r="V1475" s="421" t="n"/>
      <c r="W1475" s="421" t="n"/>
      <c r="X1475" s="421" t="n"/>
      <c r="Y1475" s="421" t="n"/>
      <c r="Z1475" s="421" t="n"/>
      <c r="AA1475" s="421" t="n"/>
      <c r="AB1475" s="421" t="n"/>
      <c r="AC1475" s="421" t="n"/>
      <c r="AD1475" s="421" t="n"/>
      <c r="AE1475" s="421" t="n"/>
      <c r="AF1475" s="421" t="n"/>
      <c r="AG1475" s="421" t="n"/>
      <c r="AH1475" s="421" t="n"/>
      <c r="AI1475" s="421" t="n"/>
      <c r="AJ1475" s="297" t="n"/>
      <c r="AK1475" s="297" t="n"/>
      <c r="AL1475" s="284" t="n"/>
      <c r="AM1475" s="297" t="n"/>
      <c r="AN1475" s="285" t="n"/>
      <c r="AO1475" s="297" t="n"/>
      <c r="AP1475" s="297" t="n"/>
      <c r="AQ1475" s="297" t="n"/>
      <c r="AR1475" s="297" t="n"/>
      <c r="AS1475" s="297" t="n"/>
      <c r="AT1475" s="285" t="inlineStr">
        <is>
          <t>0</t>
        </is>
      </c>
      <c r="AU1475" s="297" t="inlineStr">
        <is>
          <t>0</t>
        </is>
      </c>
      <c r="AV1475" s="297" t="inlineStr">
        <is>
          <t>0</t>
        </is>
      </c>
      <c r="AW1475" s="297" t="inlineStr">
        <is>
          <t>0</t>
        </is>
      </c>
      <c r="AX1475" s="297" t="inlineStr">
        <is>
          <t>0</t>
        </is>
      </c>
      <c r="AY1475" s="286" t="inlineStr">
        <is>
          <t>0</t>
        </is>
      </c>
      <c r="AZ1475" s="286" t="inlineStr">
        <is>
          <t>0</t>
        </is>
      </c>
      <c r="BA1475" s="287" t="inlineStr">
        <is>
          <t>0</t>
        </is>
      </c>
      <c r="BB1475" s="286" t="inlineStr">
        <is>
          <t>0</t>
        </is>
      </c>
      <c r="BC1475" s="286" t="inlineStr">
        <is>
          <t>0</t>
        </is>
      </c>
      <c r="BD1475" s="286" t="inlineStr">
        <is>
          <t>0</t>
        </is>
      </c>
      <c r="BE1475" s="286" t="inlineStr">
        <is>
          <t>0</t>
        </is>
      </c>
      <c r="BF1475" s="286" t="inlineStr">
        <is>
          <t>0</t>
        </is>
      </c>
      <c r="BG1475" s="286" t="inlineStr">
        <is>
          <t>0</t>
        </is>
      </c>
      <c r="BH1475" s="297" t="inlineStr">
        <is>
          <t>0</t>
        </is>
      </c>
      <c r="BI1475" s="297" t="inlineStr">
        <is>
          <t>0</t>
        </is>
      </c>
      <c r="BJ1475" s="297" t="inlineStr">
        <is>
          <t>0</t>
        </is>
      </c>
      <c r="BK1475" s="297" t="inlineStr">
        <is>
          <t>0</t>
        </is>
      </c>
      <c r="BL1475" s="297" t="inlineStr">
        <is>
          <t>0</t>
        </is>
      </c>
      <c r="BM1475" s="297" t="inlineStr">
        <is>
          <t>0</t>
        </is>
      </c>
      <c r="BN1475" s="297" t="inlineStr">
        <is>
          <t>0</t>
        </is>
      </c>
      <c r="BO1475" s="285" t="inlineStr">
        <is>
          <t>0</t>
        </is>
      </c>
      <c r="BP1475" s="297" t="inlineStr">
        <is>
          <t>0</t>
        </is>
      </c>
      <c r="BQ1475" s="297" t="inlineStr">
        <is>
          <t>0</t>
        </is>
      </c>
      <c r="BR1475" s="297" t="inlineStr">
        <is>
          <t>0</t>
        </is>
      </c>
      <c r="BS1475" s="297" t="inlineStr">
        <is>
          <t>0</t>
        </is>
      </c>
      <c r="BT1475" s="297" t="inlineStr">
        <is>
          <t>0</t>
        </is>
      </c>
      <c r="BU1475" s="297" t="inlineStr">
        <is>
          <t>0</t>
        </is>
      </c>
      <c r="BV1475" s="297" t="inlineStr">
        <is>
          <t>0</t>
        </is>
      </c>
      <c r="BW1475" s="288" t="inlineStr">
        <is>
          <t>0</t>
        </is>
      </c>
      <c r="BX1475" s="276">
        <f>SUM(IF(COUNTIF(#REF!, "*1.*"), 2, 0), IF(COUNTIF(#REF!, "*2.*"), 2, 0), IF(COUNTIF(#REF!, "*3.*"), 2, 0), IF(COUNTIF(#REF!, "*4.*"), 2, 0), IF(COUNTIF(#REF!, "*5.*"), 2, 0), IF(COUNTIF(#REF!, "*6.*"), 2, 0))</f>
        <v/>
      </c>
      <c r="BY1475" s="277">
        <f t="array" ref="BY1475">SUM(VALUE(AT1475),VALUE(AU1475),VALUE(AV1475),VALUE(AW1475),VALUE(AX1475),VALUE(AY1475),VALUE(AZ1475),VALUE(BB1475),VALUE(BC1475),VALUE(BD1475),VALUE(BE1475),VALUE(BF1475),VALUE(BG1475),VALUE(BH1475),VALUE(BI1475),VALUE(BJ1475),VALUE(BK1475),VALUE(BL1475),VALUE(BM1475),VALUE(BN1475),VALUE(BO1475),VALUE(BP1475),VALUE(BQ1475),VALUE(BR1475),VALUE(BS1475),VALUE(BT1475),VALUE(BU1475),VALUE(BV1475),VALUE(BW1475))</f>
        <v/>
      </c>
      <c r="BZ1475" s="307" t="n"/>
      <c r="CA1475" s="307" t="n"/>
      <c r="CB1475" s="307" t="n"/>
      <c r="CC1475" s="307" t="n"/>
      <c r="CD1475" s="307" t="n"/>
      <c r="CE1475" s="307" t="n"/>
      <c r="CF1475" s="307" t="n"/>
      <c r="CG1475" s="307" t="n"/>
      <c r="CH1475" s="307" t="n"/>
      <c r="CI1475" s="307" t="n"/>
      <c r="CJ1475" s="307" t="n"/>
      <c r="CK1475" s="307" t="n"/>
      <c r="CL1475" s="307" t="n"/>
      <c r="CM1475" s="307" t="n"/>
      <c r="CN1475" s="307" t="n"/>
      <c r="CO1475" s="307" t="n"/>
      <c r="CP1475" s="307" t="n"/>
      <c r="CQ1475" s="307" t="n"/>
      <c r="CR1475" s="279" t="inlineStr"/>
      <c r="CS1475" s="280">
        <f>AVERAGE(Value(BY1475),value(CR1475))</f>
        <v/>
      </c>
      <c r="CT1475" s="421">
        <f>(IF(OR(MediaScorecard!BG1962="x", MediaScorecard!BH1962="x",MediaScorecard!BI1962="x",MediaScorecard!BJ1962="x",MediaScorecard!BK1962="x"),1, 2))</f>
        <v/>
      </c>
      <c r="CU1475" s="308" t="n"/>
      <c r="CV1475" s="308" t="n"/>
      <c r="CW1475" s="308" t="n"/>
      <c r="CX1475" s="309" t="n"/>
      <c r="CY1475" s="308" t="n"/>
      <c r="CZ1475" s="308" t="n"/>
      <c r="DA1475" s="308" t="n"/>
    </row>
    <row r="1476" ht="21" customHeight="1" s="590">
      <c r="A1476" s="421" t="n"/>
      <c r="B1476" s="270" t="n"/>
      <c r="C1476" s="266" t="n"/>
      <c r="D1476" s="267" t="inlineStr"/>
      <c r="E1476" s="267" t="inlineStr"/>
      <c r="F1476" s="268" t="inlineStr"/>
      <c r="G1476" s="421" t="n"/>
      <c r="H1476" s="269" t="n"/>
      <c r="I1476" s="421" t="n"/>
      <c r="J1476" s="421" t="n"/>
      <c r="K1476" s="421" t="n"/>
      <c r="L1476" s="421" t="n"/>
      <c r="M1476" s="421" t="n"/>
      <c r="N1476" s="421" t="n"/>
      <c r="O1476" s="421" t="n"/>
      <c r="P1476" s="421" t="n"/>
      <c r="Q1476" s="421" t="n"/>
      <c r="R1476" s="270" t="n"/>
      <c r="S1476" s="421" t="n"/>
      <c r="T1476" s="421" t="n"/>
      <c r="U1476" s="421" t="n"/>
      <c r="V1476" s="421" t="n"/>
      <c r="W1476" s="421" t="n"/>
      <c r="X1476" s="421" t="n"/>
      <c r="Y1476" s="421" t="n"/>
      <c r="Z1476" s="421" t="n"/>
      <c r="AA1476" s="421" t="n"/>
      <c r="AB1476" s="421" t="n"/>
      <c r="AC1476" s="421" t="n"/>
      <c r="AD1476" s="421" t="n"/>
      <c r="AE1476" s="421" t="n"/>
      <c r="AF1476" s="421" t="n"/>
      <c r="AG1476" s="421" t="n"/>
      <c r="AH1476" s="421" t="n"/>
      <c r="AI1476" s="421" t="n"/>
      <c r="AJ1476" s="297" t="n"/>
      <c r="AK1476" s="297" t="n"/>
      <c r="AL1476" s="284" t="n"/>
      <c r="AM1476" s="297" t="n"/>
      <c r="AN1476" s="285" t="n"/>
      <c r="AO1476" s="297" t="n"/>
      <c r="AP1476" s="297" t="n"/>
      <c r="AQ1476" s="297" t="n"/>
      <c r="AR1476" s="297" t="n"/>
      <c r="AS1476" s="297" t="n"/>
      <c r="AT1476" s="285" t="inlineStr">
        <is>
          <t>0</t>
        </is>
      </c>
      <c r="AU1476" s="297" t="inlineStr">
        <is>
          <t>0</t>
        </is>
      </c>
      <c r="AV1476" s="297" t="inlineStr">
        <is>
          <t>0</t>
        </is>
      </c>
      <c r="AW1476" s="297" t="inlineStr">
        <is>
          <t>0</t>
        </is>
      </c>
      <c r="AX1476" s="297" t="inlineStr">
        <is>
          <t>0</t>
        </is>
      </c>
      <c r="AY1476" s="286" t="inlineStr">
        <is>
          <t>0</t>
        </is>
      </c>
      <c r="AZ1476" s="286" t="inlineStr">
        <is>
          <t>0</t>
        </is>
      </c>
      <c r="BA1476" s="287" t="inlineStr">
        <is>
          <t>0</t>
        </is>
      </c>
      <c r="BB1476" s="286" t="inlineStr">
        <is>
          <t>0</t>
        </is>
      </c>
      <c r="BC1476" s="286" t="inlineStr">
        <is>
          <t>0</t>
        </is>
      </c>
      <c r="BD1476" s="286" t="inlineStr">
        <is>
          <t>0</t>
        </is>
      </c>
      <c r="BE1476" s="286" t="inlineStr">
        <is>
          <t>0</t>
        </is>
      </c>
      <c r="BF1476" s="286" t="inlineStr">
        <is>
          <t>0</t>
        </is>
      </c>
      <c r="BG1476" s="286" t="inlineStr">
        <is>
          <t>0</t>
        </is>
      </c>
      <c r="BH1476" s="297" t="inlineStr">
        <is>
          <t>0</t>
        </is>
      </c>
      <c r="BI1476" s="297" t="inlineStr">
        <is>
          <t>0</t>
        </is>
      </c>
      <c r="BJ1476" s="297" t="inlineStr">
        <is>
          <t>0</t>
        </is>
      </c>
      <c r="BK1476" s="297" t="inlineStr">
        <is>
          <t>0</t>
        </is>
      </c>
      <c r="BL1476" s="297" t="inlineStr">
        <is>
          <t>0</t>
        </is>
      </c>
      <c r="BM1476" s="297" t="inlineStr">
        <is>
          <t>0</t>
        </is>
      </c>
      <c r="BN1476" s="297" t="inlineStr">
        <is>
          <t>0</t>
        </is>
      </c>
      <c r="BO1476" s="285" t="inlineStr">
        <is>
          <t>0</t>
        </is>
      </c>
      <c r="BP1476" s="297" t="inlineStr">
        <is>
          <t>0</t>
        </is>
      </c>
      <c r="BQ1476" s="297" t="inlineStr">
        <is>
          <t>0</t>
        </is>
      </c>
      <c r="BR1476" s="297" t="inlineStr">
        <is>
          <t>0</t>
        </is>
      </c>
      <c r="BS1476" s="297" t="inlineStr">
        <is>
          <t>0</t>
        </is>
      </c>
      <c r="BT1476" s="297" t="inlineStr">
        <is>
          <t>0</t>
        </is>
      </c>
      <c r="BU1476" s="297" t="inlineStr">
        <is>
          <t>0</t>
        </is>
      </c>
      <c r="BV1476" s="297" t="inlineStr">
        <is>
          <t>0</t>
        </is>
      </c>
      <c r="BW1476" s="288" t="inlineStr">
        <is>
          <t>0</t>
        </is>
      </c>
      <c r="BX1476" s="276">
        <f>SUM(IF(COUNTIF(#REF!, "*1.*"), 2, 0), IF(COUNTIF(#REF!, "*2.*"), 2, 0), IF(COUNTIF(#REF!, "*3.*"), 2, 0), IF(COUNTIF(#REF!, "*4.*"), 2, 0), IF(COUNTIF(#REF!, "*5.*"), 2, 0), IF(COUNTIF(#REF!, "*6.*"), 2, 0))</f>
        <v/>
      </c>
      <c r="BY1476" s="277">
        <f t="array" ref="BY1476">SUM(VALUE(AT1476),VALUE(AU1476),VALUE(AV1476),VALUE(AW1476),VALUE(AX1476),VALUE(AY1476),VALUE(AZ1476),VALUE(BB1476),VALUE(BC1476),VALUE(BD1476),VALUE(BE1476),VALUE(BF1476),VALUE(BG1476),VALUE(BH1476),VALUE(BI1476),VALUE(BJ1476),VALUE(BK1476),VALUE(BL1476),VALUE(BM1476),VALUE(BN1476),VALUE(BO1476),VALUE(BP1476),VALUE(BQ1476),VALUE(BR1476),VALUE(BS1476),VALUE(BT1476),VALUE(BU1476),VALUE(BV1476),VALUE(BW1476))</f>
        <v/>
      </c>
      <c r="BZ1476" s="307" t="n"/>
      <c r="CA1476" s="307" t="n"/>
      <c r="CB1476" s="307" t="n"/>
      <c r="CC1476" s="307" t="n"/>
      <c r="CD1476" s="307" t="n"/>
      <c r="CE1476" s="307" t="n"/>
      <c r="CF1476" s="307" t="n"/>
      <c r="CG1476" s="307" t="n"/>
      <c r="CH1476" s="307" t="n"/>
      <c r="CI1476" s="307" t="n"/>
      <c r="CJ1476" s="307" t="n"/>
      <c r="CK1476" s="307" t="n"/>
      <c r="CL1476" s="307" t="n"/>
      <c r="CM1476" s="307" t="n"/>
      <c r="CN1476" s="307" t="n"/>
      <c r="CO1476" s="307" t="n"/>
      <c r="CP1476" s="307" t="n"/>
      <c r="CQ1476" s="307" t="n"/>
      <c r="CR1476" s="279" t="inlineStr"/>
      <c r="CS1476" s="280">
        <f>AVERAGE(Value(BY1476),value(CR1476))</f>
        <v/>
      </c>
      <c r="CT1476" s="421">
        <f>(IF(OR(MediaScorecard!BG1963="x", MediaScorecard!BH1963="x",MediaScorecard!BI1963="x",MediaScorecard!BJ1963="x",MediaScorecard!BK1963="x"),1, 2))</f>
        <v/>
      </c>
      <c r="CU1476" s="308" t="n"/>
      <c r="CV1476" s="308" t="n"/>
      <c r="CW1476" s="308" t="n"/>
      <c r="CX1476" s="309" t="n"/>
      <c r="CY1476" s="308" t="n"/>
      <c r="CZ1476" s="308" t="n"/>
      <c r="DA1476" s="308" t="n"/>
    </row>
    <row r="1477" ht="21" customHeight="1" s="590">
      <c r="A1477" s="421" t="n"/>
      <c r="B1477" s="270" t="n"/>
      <c r="C1477" s="266" t="n"/>
      <c r="D1477" s="267" t="inlineStr"/>
      <c r="E1477" s="267" t="inlineStr"/>
      <c r="F1477" s="268" t="inlineStr"/>
      <c r="G1477" s="421" t="n"/>
      <c r="H1477" s="269" t="n"/>
      <c r="I1477" s="421" t="n"/>
      <c r="J1477" s="421" t="n"/>
      <c r="K1477" s="421" t="n"/>
      <c r="L1477" s="421" t="n"/>
      <c r="M1477" s="421" t="n"/>
      <c r="N1477" s="421" t="n"/>
      <c r="O1477" s="421" t="n"/>
      <c r="P1477" s="421" t="n"/>
      <c r="Q1477" s="421" t="n"/>
      <c r="R1477" s="270" t="n"/>
      <c r="S1477" s="421" t="n"/>
      <c r="T1477" s="421" t="n"/>
      <c r="U1477" s="421" t="n"/>
      <c r="V1477" s="421" t="n"/>
      <c r="W1477" s="421" t="n"/>
      <c r="X1477" s="421" t="n"/>
      <c r="Y1477" s="421" t="n"/>
      <c r="Z1477" s="421" t="n"/>
      <c r="AA1477" s="421" t="n"/>
      <c r="AB1477" s="421" t="n"/>
      <c r="AC1477" s="421" t="n"/>
      <c r="AD1477" s="421" t="n"/>
      <c r="AE1477" s="421" t="n"/>
      <c r="AF1477" s="421" t="n"/>
      <c r="AG1477" s="421" t="n"/>
      <c r="AH1477" s="421" t="n"/>
      <c r="AI1477" s="421" t="n"/>
      <c r="AJ1477" s="297" t="n"/>
      <c r="AK1477" s="297" t="n"/>
      <c r="AL1477" s="284" t="n"/>
      <c r="AM1477" s="297" t="n"/>
      <c r="AN1477" s="285" t="n"/>
      <c r="AO1477" s="297" t="n"/>
      <c r="AP1477" s="297" t="n"/>
      <c r="AQ1477" s="297" t="n"/>
      <c r="AR1477" s="297" t="n"/>
      <c r="AS1477" s="297" t="n"/>
      <c r="AT1477" s="285" t="inlineStr">
        <is>
          <t>0</t>
        </is>
      </c>
      <c r="AU1477" s="297" t="inlineStr">
        <is>
          <t>0</t>
        </is>
      </c>
      <c r="AV1477" s="297" t="inlineStr">
        <is>
          <t>0</t>
        </is>
      </c>
      <c r="AW1477" s="297" t="inlineStr">
        <is>
          <t>0</t>
        </is>
      </c>
      <c r="AX1477" s="297" t="inlineStr">
        <is>
          <t>0</t>
        </is>
      </c>
      <c r="AY1477" s="286" t="inlineStr">
        <is>
          <t>0</t>
        </is>
      </c>
      <c r="AZ1477" s="286" t="inlineStr">
        <is>
          <t>0</t>
        </is>
      </c>
      <c r="BA1477" s="287" t="inlineStr">
        <is>
          <t>0</t>
        </is>
      </c>
      <c r="BB1477" s="286" t="inlineStr">
        <is>
          <t>0</t>
        </is>
      </c>
      <c r="BC1477" s="286" t="inlineStr">
        <is>
          <t>0</t>
        </is>
      </c>
      <c r="BD1477" s="286" t="inlineStr">
        <is>
          <t>0</t>
        </is>
      </c>
      <c r="BE1477" s="286" t="inlineStr">
        <is>
          <t>0</t>
        </is>
      </c>
      <c r="BF1477" s="286" t="inlineStr">
        <is>
          <t>0</t>
        </is>
      </c>
      <c r="BG1477" s="286" t="inlineStr">
        <is>
          <t>0</t>
        </is>
      </c>
      <c r="BH1477" s="297" t="inlineStr">
        <is>
          <t>0</t>
        </is>
      </c>
      <c r="BI1477" s="297" t="inlineStr">
        <is>
          <t>0</t>
        </is>
      </c>
      <c r="BJ1477" s="297" t="inlineStr">
        <is>
          <t>0</t>
        </is>
      </c>
      <c r="BK1477" s="297" t="inlineStr">
        <is>
          <t>0</t>
        </is>
      </c>
      <c r="BL1477" s="297" t="inlineStr">
        <is>
          <t>0</t>
        </is>
      </c>
      <c r="BM1477" s="297" t="inlineStr">
        <is>
          <t>0</t>
        </is>
      </c>
      <c r="BN1477" s="297" t="inlineStr">
        <is>
          <t>0</t>
        </is>
      </c>
      <c r="BO1477" s="285" t="inlineStr">
        <is>
          <t>0</t>
        </is>
      </c>
      <c r="BP1477" s="297" t="inlineStr">
        <is>
          <t>0</t>
        </is>
      </c>
      <c r="BQ1477" s="297" t="inlineStr">
        <is>
          <t>0</t>
        </is>
      </c>
      <c r="BR1477" s="297" t="inlineStr">
        <is>
          <t>0</t>
        </is>
      </c>
      <c r="BS1477" s="297" t="inlineStr">
        <is>
          <t>0</t>
        </is>
      </c>
      <c r="BT1477" s="297" t="inlineStr">
        <is>
          <t>0</t>
        </is>
      </c>
      <c r="BU1477" s="297" t="inlineStr">
        <is>
          <t>0</t>
        </is>
      </c>
      <c r="BV1477" s="297" t="inlineStr">
        <is>
          <t>0</t>
        </is>
      </c>
      <c r="BW1477" s="288" t="inlineStr">
        <is>
          <t>0</t>
        </is>
      </c>
      <c r="BX1477" s="276">
        <f>SUM(IF(COUNTIF(#REF!, "*1.*"), 2, 0), IF(COUNTIF(#REF!, "*2.*"), 2, 0), IF(COUNTIF(#REF!, "*3.*"), 2, 0), IF(COUNTIF(#REF!, "*4.*"), 2, 0), IF(COUNTIF(#REF!, "*5.*"), 2, 0), IF(COUNTIF(#REF!, "*6.*"), 2, 0))</f>
        <v/>
      </c>
      <c r="BY1477" s="277">
        <f t="array" ref="BY1477">SUM(VALUE(AT1477),VALUE(AU1477),VALUE(AV1477),VALUE(AW1477),VALUE(AX1477),VALUE(AY1477),VALUE(AZ1477),VALUE(BB1477),VALUE(BC1477),VALUE(BD1477),VALUE(BE1477),VALUE(BF1477),VALUE(BG1477),VALUE(BH1477),VALUE(BI1477),VALUE(BJ1477),VALUE(BK1477),VALUE(BL1477),VALUE(BM1477),VALUE(BN1477),VALUE(BO1477),VALUE(BP1477),VALUE(BQ1477),VALUE(BR1477),VALUE(BS1477),VALUE(BT1477),VALUE(BU1477),VALUE(BV1477),VALUE(BW1477))</f>
        <v/>
      </c>
      <c r="BZ1477" s="307" t="n"/>
      <c r="CA1477" s="307" t="n"/>
      <c r="CB1477" s="307" t="n"/>
      <c r="CC1477" s="307" t="n"/>
      <c r="CD1477" s="307" t="n"/>
      <c r="CE1477" s="307" t="n"/>
      <c r="CF1477" s="307" t="n"/>
      <c r="CG1477" s="307" t="n"/>
      <c r="CH1477" s="307" t="n"/>
      <c r="CI1477" s="307" t="n"/>
      <c r="CJ1477" s="307" t="n"/>
      <c r="CK1477" s="307" t="n"/>
      <c r="CL1477" s="307" t="n"/>
      <c r="CM1477" s="307" t="n"/>
      <c r="CN1477" s="307" t="n"/>
      <c r="CO1477" s="307" t="n"/>
      <c r="CP1477" s="307" t="n"/>
      <c r="CQ1477" s="307" t="n"/>
      <c r="CR1477" s="279" t="inlineStr"/>
      <c r="CS1477" s="280">
        <f>AVERAGE(Value(BY1477),value(CR1477))</f>
        <v/>
      </c>
      <c r="CT1477" s="421">
        <f>(IF(OR(MediaScorecard!BG1964="x", MediaScorecard!BH1964="x",MediaScorecard!BI1964="x",MediaScorecard!BJ1964="x",MediaScorecard!BK1964="x"),1, 2))</f>
        <v/>
      </c>
      <c r="CU1477" s="308" t="n"/>
      <c r="CV1477" s="308" t="n"/>
      <c r="CW1477" s="308" t="n"/>
      <c r="CX1477" s="309" t="n"/>
      <c r="CY1477" s="308" t="n"/>
      <c r="CZ1477" s="308" t="n"/>
      <c r="DA1477" s="308" t="n"/>
    </row>
    <row r="1478" ht="21" customHeight="1" s="590">
      <c r="A1478" s="421" t="n"/>
      <c r="B1478" s="270" t="n"/>
      <c r="C1478" s="266" t="n"/>
      <c r="D1478" s="267" t="inlineStr"/>
      <c r="E1478" s="267" t="inlineStr"/>
      <c r="F1478" s="268" t="inlineStr"/>
      <c r="G1478" s="421" t="n"/>
      <c r="H1478" s="269" t="n"/>
      <c r="I1478" s="421" t="n"/>
      <c r="J1478" s="421" t="n"/>
      <c r="K1478" s="421" t="n"/>
      <c r="L1478" s="421" t="n"/>
      <c r="M1478" s="421" t="n"/>
      <c r="N1478" s="421" t="n"/>
      <c r="O1478" s="421" t="n"/>
      <c r="P1478" s="421" t="n"/>
      <c r="Q1478" s="421" t="n"/>
      <c r="R1478" s="270" t="n"/>
      <c r="S1478" s="421" t="n"/>
      <c r="T1478" s="421" t="n"/>
      <c r="U1478" s="421" t="n"/>
      <c r="V1478" s="421" t="n"/>
      <c r="W1478" s="421" t="n"/>
      <c r="X1478" s="421" t="n"/>
      <c r="Y1478" s="421" t="n"/>
      <c r="Z1478" s="421" t="n"/>
      <c r="AA1478" s="421" t="n"/>
      <c r="AB1478" s="421" t="n"/>
      <c r="AC1478" s="421" t="n"/>
      <c r="AD1478" s="421" t="n"/>
      <c r="AE1478" s="421" t="n"/>
      <c r="AF1478" s="421" t="n"/>
      <c r="AG1478" s="421" t="n"/>
      <c r="AH1478" s="421" t="n"/>
      <c r="AI1478" s="421" t="n"/>
      <c r="AJ1478" s="297" t="n"/>
      <c r="AK1478" s="297" t="n"/>
      <c r="AL1478" s="284" t="n"/>
      <c r="AM1478" s="297" t="n"/>
      <c r="AN1478" s="285" t="n"/>
      <c r="AO1478" s="297" t="n"/>
      <c r="AP1478" s="297" t="n"/>
      <c r="AQ1478" s="297" t="n"/>
      <c r="AR1478" s="297" t="n"/>
      <c r="AS1478" s="297" t="n"/>
      <c r="AT1478" s="285" t="inlineStr">
        <is>
          <t>0</t>
        </is>
      </c>
      <c r="AU1478" s="297" t="inlineStr">
        <is>
          <t>0</t>
        </is>
      </c>
      <c r="AV1478" s="297" t="inlineStr">
        <is>
          <t>0</t>
        </is>
      </c>
      <c r="AW1478" s="297" t="inlineStr">
        <is>
          <t>0</t>
        </is>
      </c>
      <c r="AX1478" s="297" t="inlineStr">
        <is>
          <t>0</t>
        </is>
      </c>
      <c r="AY1478" s="286" t="inlineStr">
        <is>
          <t>0</t>
        </is>
      </c>
      <c r="AZ1478" s="286" t="inlineStr">
        <is>
          <t>0</t>
        </is>
      </c>
      <c r="BA1478" s="287" t="inlineStr">
        <is>
          <t>0</t>
        </is>
      </c>
      <c r="BB1478" s="286" t="inlineStr">
        <is>
          <t>0</t>
        </is>
      </c>
      <c r="BC1478" s="286" t="inlineStr">
        <is>
          <t>0</t>
        </is>
      </c>
      <c r="BD1478" s="286" t="inlineStr">
        <is>
          <t>0</t>
        </is>
      </c>
      <c r="BE1478" s="286" t="inlineStr">
        <is>
          <t>0</t>
        </is>
      </c>
      <c r="BF1478" s="286" t="inlineStr">
        <is>
          <t>0</t>
        </is>
      </c>
      <c r="BG1478" s="286" t="inlineStr">
        <is>
          <t>0</t>
        </is>
      </c>
      <c r="BH1478" s="297" t="inlineStr">
        <is>
          <t>0</t>
        </is>
      </c>
      <c r="BI1478" s="297" t="inlineStr">
        <is>
          <t>0</t>
        </is>
      </c>
      <c r="BJ1478" s="297" t="inlineStr">
        <is>
          <t>0</t>
        </is>
      </c>
      <c r="BK1478" s="297" t="inlineStr">
        <is>
          <t>0</t>
        </is>
      </c>
      <c r="BL1478" s="297" t="inlineStr">
        <is>
          <t>0</t>
        </is>
      </c>
      <c r="BM1478" s="297" t="inlineStr">
        <is>
          <t>0</t>
        </is>
      </c>
      <c r="BN1478" s="297" t="inlineStr">
        <is>
          <t>0</t>
        </is>
      </c>
      <c r="BO1478" s="285" t="inlineStr">
        <is>
          <t>0</t>
        </is>
      </c>
      <c r="BP1478" s="297" t="inlineStr">
        <is>
          <t>0</t>
        </is>
      </c>
      <c r="BQ1478" s="297" t="inlineStr">
        <is>
          <t>0</t>
        </is>
      </c>
      <c r="BR1478" s="297" t="inlineStr">
        <is>
          <t>0</t>
        </is>
      </c>
      <c r="BS1478" s="297" t="inlineStr">
        <is>
          <t>0</t>
        </is>
      </c>
      <c r="BT1478" s="297" t="inlineStr">
        <is>
          <t>0</t>
        </is>
      </c>
      <c r="BU1478" s="297" t="inlineStr">
        <is>
          <t>0</t>
        </is>
      </c>
      <c r="BV1478" s="297" t="inlineStr">
        <is>
          <t>0</t>
        </is>
      </c>
      <c r="BW1478" s="288" t="inlineStr">
        <is>
          <t>0</t>
        </is>
      </c>
      <c r="BX1478" s="276">
        <f>SUM(IF(COUNTIF(#REF!, "*1.*"), 2, 0), IF(COUNTIF(#REF!, "*2.*"), 2, 0), IF(COUNTIF(#REF!, "*3.*"), 2, 0), IF(COUNTIF(#REF!, "*4.*"), 2, 0), IF(COUNTIF(#REF!, "*5.*"), 2, 0), IF(COUNTIF(#REF!, "*6.*"), 2, 0))</f>
        <v/>
      </c>
      <c r="BY1478" s="277">
        <f t="array" ref="BY1478">SUM(VALUE(AT1478),VALUE(AU1478),VALUE(AV1478),VALUE(AW1478),VALUE(AX1478),VALUE(AY1478),VALUE(AZ1478),VALUE(BB1478),VALUE(BC1478),VALUE(BD1478),VALUE(BE1478),VALUE(BF1478),VALUE(BG1478),VALUE(BH1478),VALUE(BI1478),VALUE(BJ1478),VALUE(BK1478),VALUE(BL1478),VALUE(BM1478),VALUE(BN1478),VALUE(BO1478),VALUE(BP1478),VALUE(BQ1478),VALUE(BR1478),VALUE(BS1478),VALUE(BT1478),VALUE(BU1478),VALUE(BV1478),VALUE(BW1478))</f>
        <v/>
      </c>
      <c r="BZ1478" s="307" t="n"/>
      <c r="CA1478" s="307" t="n"/>
      <c r="CB1478" s="307" t="n"/>
      <c r="CC1478" s="307" t="n"/>
      <c r="CD1478" s="307" t="n"/>
      <c r="CE1478" s="307" t="n"/>
      <c r="CF1478" s="307" t="n"/>
      <c r="CG1478" s="307" t="n"/>
      <c r="CH1478" s="307" t="n"/>
      <c r="CI1478" s="307" t="n"/>
      <c r="CJ1478" s="307" t="n"/>
      <c r="CK1478" s="307" t="n"/>
      <c r="CL1478" s="307" t="n"/>
      <c r="CM1478" s="307" t="n"/>
      <c r="CN1478" s="307" t="n"/>
      <c r="CO1478" s="307" t="n"/>
      <c r="CP1478" s="307" t="n"/>
      <c r="CQ1478" s="307" t="n"/>
      <c r="CR1478" s="279" t="inlineStr"/>
      <c r="CS1478" s="280">
        <f>AVERAGE(Value(BY1478),value(CR1478))</f>
        <v/>
      </c>
      <c r="CT1478" s="421">
        <f>(IF(OR(MediaScorecard!BG1965="x", MediaScorecard!BH1965="x",MediaScorecard!BI1965="x",MediaScorecard!BJ1965="x",MediaScorecard!BK1965="x"),1, 2))</f>
        <v/>
      </c>
      <c r="CU1478" s="308" t="n"/>
      <c r="CV1478" s="308" t="n"/>
      <c r="CW1478" s="308" t="n"/>
      <c r="CX1478" s="309" t="n"/>
      <c r="CY1478" s="308" t="n"/>
      <c r="CZ1478" s="308" t="n"/>
      <c r="DA1478" s="308" t="n"/>
    </row>
    <row r="1479" ht="21" customHeight="1" s="590">
      <c r="A1479" s="421" t="n"/>
      <c r="B1479" s="270" t="n"/>
      <c r="C1479" s="266" t="n"/>
      <c r="D1479" s="267" t="inlineStr"/>
      <c r="E1479" s="267" t="inlineStr"/>
      <c r="F1479" s="268" t="inlineStr"/>
      <c r="G1479" s="421" t="n"/>
      <c r="H1479" s="269" t="n"/>
      <c r="I1479" s="421" t="n"/>
      <c r="J1479" s="421" t="n"/>
      <c r="K1479" s="421" t="n"/>
      <c r="L1479" s="421" t="n"/>
      <c r="M1479" s="421" t="n"/>
      <c r="N1479" s="421" t="n"/>
      <c r="O1479" s="421" t="n"/>
      <c r="P1479" s="421" t="n"/>
      <c r="Q1479" s="421" t="n"/>
      <c r="R1479" s="270" t="n"/>
      <c r="S1479" s="421" t="n"/>
      <c r="T1479" s="421" t="n"/>
      <c r="U1479" s="421" t="n"/>
      <c r="V1479" s="421" t="n"/>
      <c r="W1479" s="421" t="n"/>
      <c r="X1479" s="421" t="n"/>
      <c r="Y1479" s="421" t="n"/>
      <c r="Z1479" s="421" t="n"/>
      <c r="AA1479" s="421" t="n"/>
      <c r="AB1479" s="421" t="n"/>
      <c r="AC1479" s="421" t="n"/>
      <c r="AD1479" s="421" t="n"/>
      <c r="AE1479" s="421" t="n"/>
      <c r="AF1479" s="421" t="n"/>
      <c r="AG1479" s="421" t="n"/>
      <c r="AH1479" s="421" t="n"/>
      <c r="AI1479" s="421" t="n"/>
      <c r="AJ1479" s="297" t="n"/>
      <c r="AK1479" s="297" t="n"/>
      <c r="AL1479" s="284" t="n"/>
      <c r="AM1479" s="297" t="n"/>
      <c r="AN1479" s="285" t="n"/>
      <c r="AO1479" s="297" t="n"/>
      <c r="AP1479" s="297" t="n"/>
      <c r="AQ1479" s="297" t="n"/>
      <c r="AR1479" s="297" t="n"/>
      <c r="AS1479" s="297" t="n"/>
      <c r="AT1479" s="285" t="inlineStr">
        <is>
          <t>0</t>
        </is>
      </c>
      <c r="AU1479" s="297" t="inlineStr">
        <is>
          <t>0</t>
        </is>
      </c>
      <c r="AV1479" s="297" t="inlineStr">
        <is>
          <t>0</t>
        </is>
      </c>
      <c r="AW1479" s="297" t="inlineStr">
        <is>
          <t>0</t>
        </is>
      </c>
      <c r="AX1479" s="297" t="inlineStr">
        <is>
          <t>0</t>
        </is>
      </c>
      <c r="AY1479" s="286" t="inlineStr">
        <is>
          <t>0</t>
        </is>
      </c>
      <c r="AZ1479" s="286" t="inlineStr">
        <is>
          <t>0</t>
        </is>
      </c>
      <c r="BA1479" s="287" t="inlineStr">
        <is>
          <t>0</t>
        </is>
      </c>
      <c r="BB1479" s="286" t="inlineStr">
        <is>
          <t>0</t>
        </is>
      </c>
      <c r="BC1479" s="286" t="inlineStr">
        <is>
          <t>0</t>
        </is>
      </c>
      <c r="BD1479" s="286" t="inlineStr">
        <is>
          <t>0</t>
        </is>
      </c>
      <c r="BE1479" s="286" t="inlineStr">
        <is>
          <t>0</t>
        </is>
      </c>
      <c r="BF1479" s="286" t="inlineStr">
        <is>
          <t>0</t>
        </is>
      </c>
      <c r="BG1479" s="286" t="inlineStr">
        <is>
          <t>0</t>
        </is>
      </c>
      <c r="BH1479" s="297" t="inlineStr">
        <is>
          <t>0</t>
        </is>
      </c>
      <c r="BI1479" s="297" t="inlineStr">
        <is>
          <t>0</t>
        </is>
      </c>
      <c r="BJ1479" s="297" t="inlineStr">
        <is>
          <t>0</t>
        </is>
      </c>
      <c r="BK1479" s="297" t="inlineStr">
        <is>
          <t>0</t>
        </is>
      </c>
      <c r="BL1479" s="297" t="inlineStr">
        <is>
          <t>0</t>
        </is>
      </c>
      <c r="BM1479" s="297" t="inlineStr">
        <is>
          <t>0</t>
        </is>
      </c>
      <c r="BN1479" s="297" t="inlineStr">
        <is>
          <t>0</t>
        </is>
      </c>
      <c r="BO1479" s="285" t="inlineStr">
        <is>
          <t>0</t>
        </is>
      </c>
      <c r="BP1479" s="297" t="inlineStr">
        <is>
          <t>0</t>
        </is>
      </c>
      <c r="BQ1479" s="297" t="inlineStr">
        <is>
          <t>0</t>
        </is>
      </c>
      <c r="BR1479" s="297" t="inlineStr">
        <is>
          <t>0</t>
        </is>
      </c>
      <c r="BS1479" s="297" t="inlineStr">
        <is>
          <t>0</t>
        </is>
      </c>
      <c r="BT1479" s="297" t="inlineStr">
        <is>
          <t>0</t>
        </is>
      </c>
      <c r="BU1479" s="297" t="inlineStr">
        <is>
          <t>0</t>
        </is>
      </c>
      <c r="BV1479" s="297" t="inlineStr">
        <is>
          <t>0</t>
        </is>
      </c>
      <c r="BW1479" s="288" t="inlineStr">
        <is>
          <t>0</t>
        </is>
      </c>
      <c r="BX1479" s="276">
        <f>SUM(IF(COUNTIF(#REF!, "*1.*"), 2, 0), IF(COUNTIF(#REF!, "*2.*"), 2, 0), IF(COUNTIF(#REF!, "*3.*"), 2, 0), IF(COUNTIF(#REF!, "*4.*"), 2, 0), IF(COUNTIF(#REF!, "*5.*"), 2, 0), IF(COUNTIF(#REF!, "*6.*"), 2, 0))</f>
        <v/>
      </c>
      <c r="BY1479" s="277">
        <f t="array" ref="BY1479">SUM(VALUE(AT1479),VALUE(AU1479),VALUE(AV1479),VALUE(AW1479),VALUE(AX1479),VALUE(AY1479),VALUE(AZ1479),VALUE(BB1479),VALUE(BC1479),VALUE(BD1479),VALUE(BE1479),VALUE(BF1479),VALUE(BG1479),VALUE(BH1479),VALUE(BI1479),VALUE(BJ1479),VALUE(BK1479),VALUE(BL1479),VALUE(BM1479),VALUE(BN1479),VALUE(BO1479),VALUE(BP1479),VALUE(BQ1479),VALUE(BR1479),VALUE(BS1479),VALUE(BT1479),VALUE(BU1479),VALUE(BV1479),VALUE(BW1479))</f>
        <v/>
      </c>
      <c r="BZ1479" s="307" t="n"/>
      <c r="CA1479" s="307" t="n"/>
      <c r="CB1479" s="307" t="n"/>
      <c r="CC1479" s="307" t="n"/>
      <c r="CD1479" s="307" t="n"/>
      <c r="CE1479" s="307" t="n"/>
      <c r="CF1479" s="307" t="n"/>
      <c r="CG1479" s="307" t="n"/>
      <c r="CH1479" s="307" t="n"/>
      <c r="CI1479" s="307" t="n"/>
      <c r="CJ1479" s="307" t="n"/>
      <c r="CK1479" s="307" t="n"/>
      <c r="CL1479" s="307" t="n"/>
      <c r="CM1479" s="307" t="n"/>
      <c r="CN1479" s="307" t="n"/>
      <c r="CO1479" s="307" t="n"/>
      <c r="CP1479" s="307" t="n"/>
      <c r="CQ1479" s="307" t="n"/>
      <c r="CR1479" s="279" t="inlineStr"/>
      <c r="CS1479" s="280">
        <f>AVERAGE(Value(BY1479),value(CR1479))</f>
        <v/>
      </c>
      <c r="CT1479" s="421">
        <f>(IF(OR(MediaScorecard!BG1966="x", MediaScorecard!BH1966="x",MediaScorecard!BI1966="x",MediaScorecard!BJ1966="x",MediaScorecard!BK1966="x"),1, 2))</f>
        <v/>
      </c>
      <c r="CU1479" s="308" t="n"/>
      <c r="CV1479" s="308" t="n"/>
      <c r="CW1479" s="308" t="n"/>
      <c r="CX1479" s="309" t="n"/>
      <c r="CY1479" s="308" t="n"/>
      <c r="CZ1479" s="308" t="n"/>
      <c r="DA1479" s="308" t="n"/>
    </row>
    <row r="1480" ht="21" customHeight="1" s="590">
      <c r="A1480" s="421" t="n"/>
      <c r="B1480" s="270" t="n"/>
      <c r="C1480" s="266" t="n"/>
      <c r="D1480" s="267" t="inlineStr"/>
      <c r="E1480" s="267" t="inlineStr"/>
      <c r="F1480" s="268" t="inlineStr"/>
      <c r="G1480" s="421" t="n"/>
      <c r="H1480" s="269" t="n"/>
      <c r="I1480" s="421" t="n"/>
      <c r="J1480" s="421" t="n"/>
      <c r="K1480" s="421" t="n"/>
      <c r="L1480" s="421" t="n"/>
      <c r="M1480" s="421" t="n"/>
      <c r="N1480" s="421" t="n"/>
      <c r="O1480" s="421" t="n"/>
      <c r="P1480" s="421" t="n"/>
      <c r="Q1480" s="421" t="n"/>
      <c r="R1480" s="270" t="n"/>
      <c r="S1480" s="421" t="n"/>
      <c r="T1480" s="421" t="n"/>
      <c r="U1480" s="421" t="n"/>
      <c r="V1480" s="421" t="n"/>
      <c r="W1480" s="421" t="n"/>
      <c r="X1480" s="421" t="n"/>
      <c r="Y1480" s="421" t="n"/>
      <c r="Z1480" s="421" t="n"/>
      <c r="AA1480" s="421" t="n"/>
      <c r="AB1480" s="421" t="n"/>
      <c r="AC1480" s="421" t="n"/>
      <c r="AD1480" s="421" t="n"/>
      <c r="AE1480" s="421" t="n"/>
      <c r="AF1480" s="421" t="n"/>
      <c r="AG1480" s="421" t="n"/>
      <c r="AH1480" s="421" t="n"/>
      <c r="AI1480" s="421" t="n"/>
      <c r="AJ1480" s="297" t="n"/>
      <c r="AK1480" s="297" t="n"/>
      <c r="AL1480" s="284" t="n"/>
      <c r="AM1480" s="297" t="n"/>
      <c r="AN1480" s="285" t="n"/>
      <c r="AO1480" s="297" t="n"/>
      <c r="AP1480" s="297" t="n"/>
      <c r="AQ1480" s="297" t="n"/>
      <c r="AR1480" s="297" t="n"/>
      <c r="AS1480" s="297" t="n"/>
      <c r="AT1480" s="285" t="inlineStr">
        <is>
          <t>0</t>
        </is>
      </c>
      <c r="AU1480" s="297" t="inlineStr">
        <is>
          <t>0</t>
        </is>
      </c>
      <c r="AV1480" s="297" t="inlineStr">
        <is>
          <t>0</t>
        </is>
      </c>
      <c r="AW1480" s="297" t="inlineStr">
        <is>
          <t>0</t>
        </is>
      </c>
      <c r="AX1480" s="297" t="inlineStr">
        <is>
          <t>0</t>
        </is>
      </c>
      <c r="AY1480" s="286" t="inlineStr">
        <is>
          <t>0</t>
        </is>
      </c>
      <c r="AZ1480" s="286" t="inlineStr">
        <is>
          <t>0</t>
        </is>
      </c>
      <c r="BA1480" s="287" t="inlineStr">
        <is>
          <t>0</t>
        </is>
      </c>
      <c r="BB1480" s="286" t="inlineStr">
        <is>
          <t>0</t>
        </is>
      </c>
      <c r="BC1480" s="286" t="inlineStr">
        <is>
          <t>0</t>
        </is>
      </c>
      <c r="BD1480" s="286" t="inlineStr">
        <is>
          <t>0</t>
        </is>
      </c>
      <c r="BE1480" s="286" t="inlineStr">
        <is>
          <t>0</t>
        </is>
      </c>
      <c r="BF1480" s="286" t="inlineStr">
        <is>
          <t>0</t>
        </is>
      </c>
      <c r="BG1480" s="286" t="inlineStr">
        <is>
          <t>0</t>
        </is>
      </c>
      <c r="BH1480" s="297" t="inlineStr">
        <is>
          <t>0</t>
        </is>
      </c>
      <c r="BI1480" s="297" t="inlineStr">
        <is>
          <t>0</t>
        </is>
      </c>
      <c r="BJ1480" s="297" t="inlineStr">
        <is>
          <t>0</t>
        </is>
      </c>
      <c r="BK1480" s="297" t="inlineStr">
        <is>
          <t>0</t>
        </is>
      </c>
      <c r="BL1480" s="297" t="inlineStr">
        <is>
          <t>0</t>
        </is>
      </c>
      <c r="BM1480" s="297" t="inlineStr">
        <is>
          <t>0</t>
        </is>
      </c>
      <c r="BN1480" s="297" t="inlineStr">
        <is>
          <t>0</t>
        </is>
      </c>
      <c r="BO1480" s="285" t="inlineStr">
        <is>
          <t>0</t>
        </is>
      </c>
      <c r="BP1480" s="297" t="inlineStr">
        <is>
          <t>0</t>
        </is>
      </c>
      <c r="BQ1480" s="297" t="inlineStr">
        <is>
          <t>0</t>
        </is>
      </c>
      <c r="BR1480" s="297" t="inlineStr">
        <is>
          <t>0</t>
        </is>
      </c>
      <c r="BS1480" s="297" t="inlineStr">
        <is>
          <t>0</t>
        </is>
      </c>
      <c r="BT1480" s="297" t="inlineStr">
        <is>
          <t>0</t>
        </is>
      </c>
      <c r="BU1480" s="297" t="inlineStr">
        <is>
          <t>0</t>
        </is>
      </c>
      <c r="BV1480" s="297" t="inlineStr">
        <is>
          <t>0</t>
        </is>
      </c>
      <c r="BW1480" s="288" t="inlineStr">
        <is>
          <t>0</t>
        </is>
      </c>
      <c r="BX1480" s="276">
        <f>SUM(IF(COUNTIF(#REF!, "*1.*"), 2, 0), IF(COUNTIF(#REF!, "*2.*"), 2, 0), IF(COUNTIF(#REF!, "*3.*"), 2, 0), IF(COUNTIF(#REF!, "*4.*"), 2, 0), IF(COUNTIF(#REF!, "*5.*"), 2, 0), IF(COUNTIF(#REF!, "*6.*"), 2, 0))</f>
        <v/>
      </c>
      <c r="BY1480" s="277">
        <f t="array" ref="BY1480">SUM(VALUE(AT1480),VALUE(AU1480),VALUE(AV1480),VALUE(AW1480),VALUE(AX1480),VALUE(AY1480),VALUE(AZ1480),VALUE(BB1480),VALUE(BC1480),VALUE(BD1480),VALUE(BE1480),VALUE(BF1480),VALUE(BG1480),VALUE(BH1480),VALUE(BI1480),VALUE(BJ1480),VALUE(BK1480),VALUE(BL1480),VALUE(BM1480),VALUE(BN1480),VALUE(BO1480),VALUE(BP1480),VALUE(BQ1480),VALUE(BR1480),VALUE(BS1480),VALUE(BT1480),VALUE(BU1480),VALUE(BV1480),VALUE(BW1480))</f>
        <v/>
      </c>
      <c r="BZ1480" s="307" t="n"/>
      <c r="CA1480" s="307" t="n"/>
      <c r="CB1480" s="307" t="n"/>
      <c r="CC1480" s="307" t="n"/>
      <c r="CD1480" s="307" t="n"/>
      <c r="CE1480" s="307" t="n"/>
      <c r="CF1480" s="307" t="n"/>
      <c r="CG1480" s="307" t="n"/>
      <c r="CH1480" s="307" t="n"/>
      <c r="CI1480" s="307" t="n"/>
      <c r="CJ1480" s="307" t="n"/>
      <c r="CK1480" s="307" t="n"/>
      <c r="CL1480" s="307" t="n"/>
      <c r="CM1480" s="307" t="n"/>
      <c r="CN1480" s="307" t="n"/>
      <c r="CO1480" s="307" t="n"/>
      <c r="CP1480" s="307" t="n"/>
      <c r="CQ1480" s="307" t="n"/>
      <c r="CR1480" s="279" t="inlineStr"/>
      <c r="CS1480" s="280">
        <f>AVERAGE(Value(BY1480),value(CR1480))</f>
        <v/>
      </c>
      <c r="CT1480" s="421">
        <f>(IF(OR(MediaScorecard!BG1967="x", MediaScorecard!BH1967="x",MediaScorecard!BI1967="x",MediaScorecard!BJ1967="x",MediaScorecard!BK1967="x"),1, 2))</f>
        <v/>
      </c>
      <c r="CU1480" s="308" t="n"/>
      <c r="CV1480" s="308" t="n"/>
      <c r="CW1480" s="308" t="n"/>
      <c r="CX1480" s="309" t="n"/>
      <c r="CY1480" s="308" t="n"/>
      <c r="CZ1480" s="308" t="n"/>
      <c r="DA1480" s="308" t="n"/>
    </row>
    <row r="1481" ht="21" customHeight="1" s="590">
      <c r="A1481" s="421" t="n"/>
      <c r="B1481" s="270" t="n"/>
      <c r="C1481" s="266" t="n"/>
      <c r="D1481" s="267" t="inlineStr"/>
      <c r="E1481" s="267" t="inlineStr"/>
      <c r="F1481" s="268" t="inlineStr"/>
      <c r="G1481" s="421" t="n"/>
      <c r="H1481" s="269" t="n"/>
      <c r="I1481" s="421" t="n"/>
      <c r="J1481" s="421" t="n"/>
      <c r="K1481" s="421" t="n"/>
      <c r="L1481" s="421" t="n"/>
      <c r="M1481" s="421" t="n"/>
      <c r="N1481" s="421" t="n"/>
      <c r="O1481" s="421" t="n"/>
      <c r="P1481" s="421" t="n"/>
      <c r="Q1481" s="421" t="n"/>
      <c r="R1481" s="270" t="n"/>
      <c r="S1481" s="421" t="n"/>
      <c r="T1481" s="421" t="n"/>
      <c r="U1481" s="421" t="n"/>
      <c r="V1481" s="421" t="n"/>
      <c r="W1481" s="421" t="n"/>
      <c r="X1481" s="421" t="n"/>
      <c r="Y1481" s="421" t="n"/>
      <c r="Z1481" s="421" t="n"/>
      <c r="AA1481" s="421" t="n"/>
      <c r="AB1481" s="421" t="n"/>
      <c r="AC1481" s="421" t="n"/>
      <c r="AD1481" s="421" t="n"/>
      <c r="AE1481" s="421" t="n"/>
      <c r="AF1481" s="421" t="n"/>
      <c r="AG1481" s="421" t="n"/>
      <c r="AH1481" s="421" t="n"/>
      <c r="AI1481" s="421" t="n"/>
      <c r="AJ1481" s="297" t="n"/>
      <c r="AK1481" s="297" t="n"/>
      <c r="AL1481" s="284" t="n"/>
      <c r="AM1481" s="297" t="n"/>
      <c r="AN1481" s="285" t="n"/>
      <c r="AO1481" s="297" t="n"/>
      <c r="AP1481" s="297" t="n"/>
      <c r="AQ1481" s="297" t="n"/>
      <c r="AR1481" s="297" t="n"/>
      <c r="AS1481" s="297" t="n"/>
      <c r="AT1481" s="285" t="inlineStr">
        <is>
          <t>0</t>
        </is>
      </c>
      <c r="AU1481" s="297" t="inlineStr">
        <is>
          <t>0</t>
        </is>
      </c>
      <c r="AV1481" s="297" t="inlineStr">
        <is>
          <t>0</t>
        </is>
      </c>
      <c r="AW1481" s="297" t="inlineStr">
        <is>
          <t>0</t>
        </is>
      </c>
      <c r="AX1481" s="297" t="inlineStr">
        <is>
          <t>0</t>
        </is>
      </c>
      <c r="AY1481" s="286" t="inlineStr">
        <is>
          <t>0</t>
        </is>
      </c>
      <c r="AZ1481" s="286" t="inlineStr">
        <is>
          <t>0</t>
        </is>
      </c>
      <c r="BA1481" s="287" t="inlineStr">
        <is>
          <t>0</t>
        </is>
      </c>
      <c r="BB1481" s="286" t="inlineStr">
        <is>
          <t>0</t>
        </is>
      </c>
      <c r="BC1481" s="286" t="inlineStr">
        <is>
          <t>0</t>
        </is>
      </c>
      <c r="BD1481" s="286" t="inlineStr">
        <is>
          <t>0</t>
        </is>
      </c>
      <c r="BE1481" s="286" t="inlineStr">
        <is>
          <t>0</t>
        </is>
      </c>
      <c r="BF1481" s="286" t="inlineStr">
        <is>
          <t>0</t>
        </is>
      </c>
      <c r="BG1481" s="286" t="inlineStr">
        <is>
          <t>0</t>
        </is>
      </c>
      <c r="BH1481" s="297" t="inlineStr">
        <is>
          <t>0</t>
        </is>
      </c>
      <c r="BI1481" s="297" t="inlineStr">
        <is>
          <t>0</t>
        </is>
      </c>
      <c r="BJ1481" s="297" t="inlineStr">
        <is>
          <t>0</t>
        </is>
      </c>
      <c r="BK1481" s="297" t="inlineStr">
        <is>
          <t>0</t>
        </is>
      </c>
      <c r="BL1481" s="297" t="inlineStr">
        <is>
          <t>0</t>
        </is>
      </c>
      <c r="BM1481" s="297" t="inlineStr">
        <is>
          <t>0</t>
        </is>
      </c>
      <c r="BN1481" s="297" t="inlineStr">
        <is>
          <t>0</t>
        </is>
      </c>
      <c r="BO1481" s="285" t="inlineStr">
        <is>
          <t>0</t>
        </is>
      </c>
      <c r="BP1481" s="297" t="inlineStr">
        <is>
          <t>0</t>
        </is>
      </c>
      <c r="BQ1481" s="297" t="inlineStr">
        <is>
          <t>0</t>
        </is>
      </c>
      <c r="BR1481" s="297" t="inlineStr">
        <is>
          <t>0</t>
        </is>
      </c>
      <c r="BS1481" s="297" t="inlineStr">
        <is>
          <t>0</t>
        </is>
      </c>
      <c r="BT1481" s="297" t="inlineStr">
        <is>
          <t>0</t>
        </is>
      </c>
      <c r="BU1481" s="297" t="inlineStr">
        <is>
          <t>0</t>
        </is>
      </c>
      <c r="BV1481" s="297" t="inlineStr">
        <is>
          <t>0</t>
        </is>
      </c>
      <c r="BW1481" s="288" t="inlineStr">
        <is>
          <t>0</t>
        </is>
      </c>
      <c r="BX1481" s="276">
        <f>SUM(IF(COUNTIF(#REF!, "*1.*"), 2, 0), IF(COUNTIF(#REF!, "*2.*"), 2, 0), IF(COUNTIF(#REF!, "*3.*"), 2, 0), IF(COUNTIF(#REF!, "*4.*"), 2, 0), IF(COUNTIF(#REF!, "*5.*"), 2, 0), IF(COUNTIF(#REF!, "*6.*"), 2, 0))</f>
        <v/>
      </c>
      <c r="BY1481" s="277">
        <f t="array" ref="BY1481">SUM(VALUE(AT1481),VALUE(AU1481),VALUE(AV1481),VALUE(AW1481),VALUE(AX1481),VALUE(AY1481),VALUE(AZ1481),VALUE(BB1481),VALUE(BC1481),VALUE(BD1481),VALUE(BE1481),VALUE(BF1481),VALUE(BG1481),VALUE(BH1481),VALUE(BI1481),VALUE(BJ1481),VALUE(BK1481),VALUE(BL1481),VALUE(BM1481),VALUE(BN1481),VALUE(BO1481),VALUE(BP1481),VALUE(BQ1481),VALUE(BR1481),VALUE(BS1481),VALUE(BT1481),VALUE(BU1481),VALUE(BV1481),VALUE(BW1481))</f>
        <v/>
      </c>
      <c r="BZ1481" s="307" t="n"/>
      <c r="CA1481" s="307" t="n"/>
      <c r="CB1481" s="307" t="n"/>
      <c r="CC1481" s="307" t="n"/>
      <c r="CD1481" s="307" t="n"/>
      <c r="CE1481" s="307" t="n"/>
      <c r="CF1481" s="307" t="n"/>
      <c r="CG1481" s="307" t="n"/>
      <c r="CH1481" s="307" t="n"/>
      <c r="CI1481" s="307" t="n"/>
      <c r="CJ1481" s="307" t="n"/>
      <c r="CK1481" s="307" t="n"/>
      <c r="CL1481" s="307" t="n"/>
      <c r="CM1481" s="307" t="n"/>
      <c r="CN1481" s="307" t="n"/>
      <c r="CO1481" s="307" t="n"/>
      <c r="CP1481" s="307" t="n"/>
      <c r="CQ1481" s="307" t="n"/>
      <c r="CR1481" s="279" t="inlineStr"/>
      <c r="CS1481" s="280">
        <f>AVERAGE(Value(BY1481),value(CR1481))</f>
        <v/>
      </c>
      <c r="CT1481" s="421">
        <f>(IF(OR(MediaScorecard!BG1968="x", MediaScorecard!BH1968="x",MediaScorecard!BI1968="x",MediaScorecard!BJ1968="x",MediaScorecard!BK1968="x"),1, 2))</f>
        <v/>
      </c>
      <c r="CU1481" s="308" t="n"/>
      <c r="CV1481" s="308" t="n"/>
      <c r="CW1481" s="308" t="n"/>
      <c r="CX1481" s="309" t="n"/>
      <c r="CY1481" s="308" t="n"/>
      <c r="CZ1481" s="308" t="n"/>
      <c r="DA1481" s="308" t="n"/>
    </row>
    <row r="1482" ht="21" customHeight="1" s="590">
      <c r="A1482" s="421" t="n"/>
      <c r="B1482" s="270" t="n"/>
      <c r="C1482" s="266" t="n"/>
      <c r="D1482" s="267" t="inlineStr"/>
      <c r="E1482" s="267" t="inlineStr"/>
      <c r="F1482" s="268" t="inlineStr"/>
      <c r="G1482" s="421" t="n"/>
      <c r="H1482" s="269" t="n"/>
      <c r="I1482" s="421" t="n"/>
      <c r="J1482" s="421" t="n"/>
      <c r="K1482" s="421" t="n"/>
      <c r="L1482" s="421" t="n"/>
      <c r="M1482" s="421" t="n"/>
      <c r="N1482" s="421" t="n"/>
      <c r="O1482" s="421" t="n"/>
      <c r="P1482" s="421" t="n"/>
      <c r="Q1482" s="421" t="n"/>
      <c r="R1482" s="270" t="n"/>
      <c r="S1482" s="421" t="n"/>
      <c r="T1482" s="421" t="n"/>
      <c r="U1482" s="421" t="n"/>
      <c r="V1482" s="421" t="n"/>
      <c r="W1482" s="421" t="n"/>
      <c r="X1482" s="421" t="n"/>
      <c r="Y1482" s="421" t="n"/>
      <c r="Z1482" s="421" t="n"/>
      <c r="AA1482" s="421" t="n"/>
      <c r="AB1482" s="421" t="n"/>
      <c r="AC1482" s="421" t="n"/>
      <c r="AD1482" s="421" t="n"/>
      <c r="AE1482" s="421" t="n"/>
      <c r="AF1482" s="421" t="n"/>
      <c r="AG1482" s="421" t="n"/>
      <c r="AH1482" s="421" t="n"/>
      <c r="AI1482" s="421" t="n"/>
      <c r="AJ1482" s="297" t="n"/>
      <c r="AK1482" s="297" t="n"/>
      <c r="AL1482" s="284" t="n"/>
      <c r="AM1482" s="297" t="n"/>
      <c r="AN1482" s="285" t="n"/>
      <c r="AO1482" s="297" t="n"/>
      <c r="AP1482" s="297" t="n"/>
      <c r="AQ1482" s="297" t="n"/>
      <c r="AR1482" s="297" t="n"/>
      <c r="AS1482" s="297" t="n"/>
      <c r="AT1482" s="285" t="inlineStr">
        <is>
          <t>0</t>
        </is>
      </c>
      <c r="AU1482" s="297" t="inlineStr">
        <is>
          <t>0</t>
        </is>
      </c>
      <c r="AV1482" s="297" t="inlineStr">
        <is>
          <t>0</t>
        </is>
      </c>
      <c r="AW1482" s="297" t="inlineStr">
        <is>
          <t>0</t>
        </is>
      </c>
      <c r="AX1482" s="297" t="inlineStr">
        <is>
          <t>0</t>
        </is>
      </c>
      <c r="AY1482" s="286" t="inlineStr">
        <is>
          <t>0</t>
        </is>
      </c>
      <c r="AZ1482" s="286" t="inlineStr">
        <is>
          <t>0</t>
        </is>
      </c>
      <c r="BA1482" s="287" t="inlineStr">
        <is>
          <t>0</t>
        </is>
      </c>
      <c r="BB1482" s="286" t="inlineStr">
        <is>
          <t>0</t>
        </is>
      </c>
      <c r="BC1482" s="286" t="inlineStr">
        <is>
          <t>0</t>
        </is>
      </c>
      <c r="BD1482" s="286" t="inlineStr">
        <is>
          <t>0</t>
        </is>
      </c>
      <c r="BE1482" s="286" t="inlineStr">
        <is>
          <t>0</t>
        </is>
      </c>
      <c r="BF1482" s="286" t="inlineStr">
        <is>
          <t>0</t>
        </is>
      </c>
      <c r="BG1482" s="286" t="inlineStr">
        <is>
          <t>0</t>
        </is>
      </c>
      <c r="BH1482" s="297" t="inlineStr">
        <is>
          <t>0</t>
        </is>
      </c>
      <c r="BI1482" s="297" t="inlineStr">
        <is>
          <t>0</t>
        </is>
      </c>
      <c r="BJ1482" s="297" t="inlineStr">
        <is>
          <t>0</t>
        </is>
      </c>
      <c r="BK1482" s="297" t="inlineStr">
        <is>
          <t>0</t>
        </is>
      </c>
      <c r="BL1482" s="297" t="inlineStr">
        <is>
          <t>0</t>
        </is>
      </c>
      <c r="BM1482" s="297" t="inlineStr">
        <is>
          <t>0</t>
        </is>
      </c>
      <c r="BN1482" s="297" t="inlineStr">
        <is>
          <t>0</t>
        </is>
      </c>
      <c r="BO1482" s="285" t="inlineStr">
        <is>
          <t>0</t>
        </is>
      </c>
      <c r="BP1482" s="297" t="inlineStr">
        <is>
          <t>0</t>
        </is>
      </c>
      <c r="BQ1482" s="297" t="inlineStr">
        <is>
          <t>0</t>
        </is>
      </c>
      <c r="BR1482" s="297" t="inlineStr">
        <is>
          <t>0</t>
        </is>
      </c>
      <c r="BS1482" s="297" t="inlineStr">
        <is>
          <t>0</t>
        </is>
      </c>
      <c r="BT1482" s="297" t="inlineStr">
        <is>
          <t>0</t>
        </is>
      </c>
      <c r="BU1482" s="297" t="inlineStr">
        <is>
          <t>0</t>
        </is>
      </c>
      <c r="BV1482" s="297" t="inlineStr">
        <is>
          <t>0</t>
        </is>
      </c>
      <c r="BW1482" s="288" t="inlineStr">
        <is>
          <t>0</t>
        </is>
      </c>
      <c r="BX1482" s="276">
        <f>SUM(IF(COUNTIF(#REF!, "*1.*"), 2, 0), IF(COUNTIF(#REF!, "*2.*"), 2, 0), IF(COUNTIF(#REF!, "*3.*"), 2, 0), IF(COUNTIF(#REF!, "*4.*"), 2, 0), IF(COUNTIF(#REF!, "*5.*"), 2, 0), IF(COUNTIF(#REF!, "*6.*"), 2, 0))</f>
        <v/>
      </c>
      <c r="BY1482" s="277">
        <f t="array" ref="BY1482">SUM(VALUE(AT1482),VALUE(AU1482),VALUE(AV1482),VALUE(AW1482),VALUE(AX1482),VALUE(AY1482),VALUE(AZ1482),VALUE(BB1482),VALUE(BC1482),VALUE(BD1482),VALUE(BE1482),VALUE(BF1482),VALUE(BG1482),VALUE(BH1482),VALUE(BI1482),VALUE(BJ1482),VALUE(BK1482),VALUE(BL1482),VALUE(BM1482),VALUE(BN1482),VALUE(BO1482),VALUE(BP1482),VALUE(BQ1482),VALUE(BR1482),VALUE(BS1482),VALUE(BT1482),VALUE(BU1482),VALUE(BV1482),VALUE(BW1482))</f>
        <v/>
      </c>
      <c r="BZ1482" s="307" t="n"/>
      <c r="CA1482" s="307" t="n"/>
      <c r="CB1482" s="307" t="n"/>
      <c r="CC1482" s="307" t="n"/>
      <c r="CD1482" s="307" t="n"/>
      <c r="CE1482" s="307" t="n"/>
      <c r="CF1482" s="307" t="n"/>
      <c r="CG1482" s="307" t="n"/>
      <c r="CH1482" s="307" t="n"/>
      <c r="CI1482" s="307" t="n"/>
      <c r="CJ1482" s="307" t="n"/>
      <c r="CK1482" s="307" t="n"/>
      <c r="CL1482" s="307" t="n"/>
      <c r="CM1482" s="307" t="n"/>
      <c r="CN1482" s="307" t="n"/>
      <c r="CO1482" s="307" t="n"/>
      <c r="CP1482" s="307" t="n"/>
      <c r="CQ1482" s="307" t="n"/>
      <c r="CR1482" s="279" t="inlineStr"/>
      <c r="CS1482" s="280">
        <f>AVERAGE(Value(BY1482),value(CR1482))</f>
        <v/>
      </c>
      <c r="CT1482" s="421">
        <f>(IF(OR(MediaScorecard!BG1969="x", MediaScorecard!BH1969="x",MediaScorecard!BI1969="x",MediaScorecard!BJ1969="x",MediaScorecard!BK1969="x"),1, 2))</f>
        <v/>
      </c>
      <c r="CU1482" s="308" t="n"/>
      <c r="CV1482" s="308" t="n"/>
      <c r="CW1482" s="308" t="n"/>
      <c r="CX1482" s="309" t="n"/>
      <c r="CY1482" s="308" t="n"/>
      <c r="CZ1482" s="308" t="n"/>
      <c r="DA1482" s="308" t="n"/>
    </row>
    <row r="1483" ht="21" customHeight="1" s="590">
      <c r="A1483" s="421" t="n"/>
      <c r="B1483" s="270" t="n"/>
      <c r="C1483" s="266" t="n"/>
      <c r="D1483" s="267" t="inlineStr"/>
      <c r="E1483" s="267" t="inlineStr"/>
      <c r="F1483" s="268" t="inlineStr"/>
      <c r="G1483" s="421" t="n"/>
      <c r="H1483" s="269" t="n"/>
      <c r="I1483" s="421" t="n"/>
      <c r="J1483" s="421" t="n"/>
      <c r="K1483" s="421" t="n"/>
      <c r="L1483" s="421" t="n"/>
      <c r="M1483" s="421" t="n"/>
      <c r="N1483" s="421" t="n"/>
      <c r="O1483" s="421" t="n"/>
      <c r="P1483" s="421" t="n"/>
      <c r="Q1483" s="421" t="n"/>
      <c r="R1483" s="270" t="n"/>
      <c r="S1483" s="421" t="n"/>
      <c r="T1483" s="421" t="n"/>
      <c r="U1483" s="421" t="n"/>
      <c r="V1483" s="421" t="n"/>
      <c r="W1483" s="421" t="n"/>
      <c r="X1483" s="421" t="n"/>
      <c r="Y1483" s="421" t="n"/>
      <c r="Z1483" s="421" t="n"/>
      <c r="AA1483" s="421" t="n"/>
      <c r="AB1483" s="421" t="n"/>
      <c r="AC1483" s="421" t="n"/>
      <c r="AD1483" s="421" t="n"/>
      <c r="AE1483" s="421" t="n"/>
      <c r="AF1483" s="421" t="n"/>
      <c r="AG1483" s="421" t="n"/>
      <c r="AH1483" s="421" t="n"/>
      <c r="AI1483" s="421" t="n"/>
      <c r="AJ1483" s="297" t="n"/>
      <c r="AK1483" s="297" t="n"/>
      <c r="AL1483" s="284" t="n"/>
      <c r="AM1483" s="297" t="n"/>
      <c r="AN1483" s="285" t="n"/>
      <c r="AO1483" s="297" t="n"/>
      <c r="AP1483" s="297" t="n"/>
      <c r="AQ1483" s="297" t="n"/>
      <c r="AR1483" s="297" t="n"/>
      <c r="AS1483" s="297" t="n"/>
      <c r="AT1483" s="285" t="inlineStr">
        <is>
          <t>0</t>
        </is>
      </c>
      <c r="AU1483" s="297" t="inlineStr">
        <is>
          <t>0</t>
        </is>
      </c>
      <c r="AV1483" s="297" t="inlineStr">
        <is>
          <t>0</t>
        </is>
      </c>
      <c r="AW1483" s="297" t="inlineStr">
        <is>
          <t>0</t>
        </is>
      </c>
      <c r="AX1483" s="297" t="inlineStr">
        <is>
          <t>0</t>
        </is>
      </c>
      <c r="AY1483" s="286" t="inlineStr">
        <is>
          <t>0</t>
        </is>
      </c>
      <c r="AZ1483" s="286" t="inlineStr">
        <is>
          <t>0</t>
        </is>
      </c>
      <c r="BA1483" s="287" t="inlineStr">
        <is>
          <t>0</t>
        </is>
      </c>
      <c r="BB1483" s="286" t="inlineStr">
        <is>
          <t>0</t>
        </is>
      </c>
      <c r="BC1483" s="286" t="inlineStr">
        <is>
          <t>0</t>
        </is>
      </c>
      <c r="BD1483" s="286" t="inlineStr">
        <is>
          <t>0</t>
        </is>
      </c>
      <c r="BE1483" s="286" t="inlineStr">
        <is>
          <t>0</t>
        </is>
      </c>
      <c r="BF1483" s="286" t="inlineStr">
        <is>
          <t>0</t>
        </is>
      </c>
      <c r="BG1483" s="286" t="inlineStr">
        <is>
          <t>0</t>
        </is>
      </c>
      <c r="BH1483" s="297" t="inlineStr">
        <is>
          <t>0</t>
        </is>
      </c>
      <c r="BI1483" s="297" t="inlineStr">
        <is>
          <t>0</t>
        </is>
      </c>
      <c r="BJ1483" s="297" t="inlineStr">
        <is>
          <t>0</t>
        </is>
      </c>
      <c r="BK1483" s="297" t="inlineStr">
        <is>
          <t>0</t>
        </is>
      </c>
      <c r="BL1483" s="297" t="inlineStr">
        <is>
          <t>0</t>
        </is>
      </c>
      <c r="BM1483" s="297" t="inlineStr">
        <is>
          <t>0</t>
        </is>
      </c>
      <c r="BN1483" s="297" t="inlineStr">
        <is>
          <t>0</t>
        </is>
      </c>
      <c r="BO1483" s="285" t="inlineStr">
        <is>
          <t>0</t>
        </is>
      </c>
      <c r="BP1483" s="297" t="inlineStr">
        <is>
          <t>0</t>
        </is>
      </c>
      <c r="BQ1483" s="297" t="inlineStr">
        <is>
          <t>0</t>
        </is>
      </c>
      <c r="BR1483" s="297" t="inlineStr">
        <is>
          <t>0</t>
        </is>
      </c>
      <c r="BS1483" s="297" t="inlineStr">
        <is>
          <t>0</t>
        </is>
      </c>
      <c r="BT1483" s="297" t="inlineStr">
        <is>
          <t>0</t>
        </is>
      </c>
      <c r="BU1483" s="297" t="inlineStr">
        <is>
          <t>0</t>
        </is>
      </c>
      <c r="BV1483" s="297" t="inlineStr">
        <is>
          <t>0</t>
        </is>
      </c>
      <c r="BW1483" s="288" t="inlineStr">
        <is>
          <t>0</t>
        </is>
      </c>
      <c r="BX1483" s="276">
        <f>SUM(IF(COUNTIF(#REF!, "*1.*"), 2, 0), IF(COUNTIF(#REF!, "*2.*"), 2, 0), IF(COUNTIF(#REF!, "*3.*"), 2, 0), IF(COUNTIF(#REF!, "*4.*"), 2, 0), IF(COUNTIF(#REF!, "*5.*"), 2, 0), IF(COUNTIF(#REF!, "*6.*"), 2, 0))</f>
        <v/>
      </c>
      <c r="BY1483" s="277">
        <f t="array" ref="BY1483">SUM(VALUE(AT1483),VALUE(AU1483),VALUE(AV1483),VALUE(AW1483),VALUE(AX1483),VALUE(AY1483),VALUE(AZ1483),VALUE(BB1483),VALUE(BC1483),VALUE(BD1483),VALUE(BE1483),VALUE(BF1483),VALUE(BG1483),VALUE(BH1483),VALUE(BI1483),VALUE(BJ1483),VALUE(BK1483),VALUE(BL1483),VALUE(BM1483),VALUE(BN1483),VALUE(BO1483),VALUE(BP1483),VALUE(BQ1483),VALUE(BR1483),VALUE(BS1483),VALUE(BT1483),VALUE(BU1483),VALUE(BV1483),VALUE(BW1483))</f>
        <v/>
      </c>
      <c r="BZ1483" s="307" t="n"/>
      <c r="CA1483" s="307" t="n"/>
      <c r="CB1483" s="307" t="n"/>
      <c r="CC1483" s="307" t="n"/>
      <c r="CD1483" s="307" t="n"/>
      <c r="CE1483" s="307" t="n"/>
      <c r="CF1483" s="307" t="n"/>
      <c r="CG1483" s="307" t="n"/>
      <c r="CH1483" s="307" t="n"/>
      <c r="CI1483" s="307" t="n"/>
      <c r="CJ1483" s="307" t="n"/>
      <c r="CK1483" s="307" t="n"/>
      <c r="CL1483" s="307" t="n"/>
      <c r="CM1483" s="307" t="n"/>
      <c r="CN1483" s="307" t="n"/>
      <c r="CO1483" s="307" t="n"/>
      <c r="CP1483" s="307" t="n"/>
      <c r="CQ1483" s="307" t="n"/>
      <c r="CR1483" s="279" t="inlineStr"/>
      <c r="CS1483" s="280">
        <f>AVERAGE(Value(BY1483),value(CR1483))</f>
        <v/>
      </c>
      <c r="CT1483" s="421">
        <f>(IF(OR(MediaScorecard!BG1970="x", MediaScorecard!BH1970="x",MediaScorecard!BI1970="x",MediaScorecard!BJ1970="x",MediaScorecard!BK1970="x"),1, 2))</f>
        <v/>
      </c>
      <c r="CU1483" s="308" t="n"/>
      <c r="CV1483" s="308" t="n"/>
      <c r="CW1483" s="308" t="n"/>
      <c r="CX1483" s="309" t="n"/>
      <c r="CY1483" s="308" t="n"/>
      <c r="CZ1483" s="308" t="n"/>
      <c r="DA1483" s="308" t="n"/>
    </row>
    <row r="1484" ht="21" customHeight="1" s="590">
      <c r="A1484" s="421" t="n"/>
      <c r="B1484" s="270" t="n"/>
      <c r="C1484" s="266" t="n"/>
      <c r="D1484" s="267" t="inlineStr"/>
      <c r="E1484" s="267" t="inlineStr"/>
      <c r="F1484" s="268" t="inlineStr"/>
      <c r="G1484" s="421" t="n"/>
      <c r="H1484" s="269" t="n"/>
      <c r="I1484" s="421" t="n"/>
      <c r="J1484" s="421" t="n"/>
      <c r="K1484" s="421" t="n"/>
      <c r="L1484" s="421" t="n"/>
      <c r="M1484" s="421" t="n"/>
      <c r="N1484" s="421" t="n"/>
      <c r="O1484" s="421" t="n"/>
      <c r="P1484" s="421" t="n"/>
      <c r="Q1484" s="421" t="n"/>
      <c r="R1484" s="270" t="n"/>
      <c r="S1484" s="421" t="n"/>
      <c r="T1484" s="421" t="n"/>
      <c r="U1484" s="421" t="n"/>
      <c r="V1484" s="421" t="n"/>
      <c r="W1484" s="421" t="n"/>
      <c r="X1484" s="421" t="n"/>
      <c r="Y1484" s="421" t="n"/>
      <c r="Z1484" s="421" t="n"/>
      <c r="AA1484" s="421" t="n"/>
      <c r="AB1484" s="421" t="n"/>
      <c r="AC1484" s="421" t="n"/>
      <c r="AD1484" s="421" t="n"/>
      <c r="AE1484" s="421" t="n"/>
      <c r="AF1484" s="421" t="n"/>
      <c r="AG1484" s="421" t="n"/>
      <c r="AH1484" s="421" t="n"/>
      <c r="AI1484" s="421" t="n"/>
      <c r="AJ1484" s="297" t="n"/>
      <c r="AK1484" s="297" t="n"/>
      <c r="AL1484" s="284" t="n"/>
      <c r="AM1484" s="297" t="n"/>
      <c r="AN1484" s="285" t="n"/>
      <c r="AO1484" s="297" t="n"/>
      <c r="AP1484" s="297" t="n"/>
      <c r="AQ1484" s="297" t="n"/>
      <c r="AR1484" s="297" t="n"/>
      <c r="AS1484" s="297" t="n"/>
      <c r="AT1484" s="285" t="inlineStr">
        <is>
          <t>0</t>
        </is>
      </c>
      <c r="AU1484" s="297" t="inlineStr">
        <is>
          <t>0</t>
        </is>
      </c>
      <c r="AV1484" s="297" t="inlineStr">
        <is>
          <t>0</t>
        </is>
      </c>
      <c r="AW1484" s="297" t="inlineStr">
        <is>
          <t>0</t>
        </is>
      </c>
      <c r="AX1484" s="297" t="inlineStr">
        <is>
          <t>0</t>
        </is>
      </c>
      <c r="AY1484" s="286" t="inlineStr">
        <is>
          <t>0</t>
        </is>
      </c>
      <c r="AZ1484" s="286" t="inlineStr">
        <is>
          <t>0</t>
        </is>
      </c>
      <c r="BA1484" s="287" t="inlineStr">
        <is>
          <t>0</t>
        </is>
      </c>
      <c r="BB1484" s="286" t="inlineStr">
        <is>
          <t>0</t>
        </is>
      </c>
      <c r="BC1484" s="286" t="inlineStr">
        <is>
          <t>0</t>
        </is>
      </c>
      <c r="BD1484" s="286" t="inlineStr">
        <is>
          <t>0</t>
        </is>
      </c>
      <c r="BE1484" s="286" t="inlineStr">
        <is>
          <t>0</t>
        </is>
      </c>
      <c r="BF1484" s="286" t="inlineStr">
        <is>
          <t>0</t>
        </is>
      </c>
      <c r="BG1484" s="286" t="inlineStr">
        <is>
          <t>0</t>
        </is>
      </c>
      <c r="BH1484" s="297" t="inlineStr">
        <is>
          <t>0</t>
        </is>
      </c>
      <c r="BI1484" s="297" t="inlineStr">
        <is>
          <t>0</t>
        </is>
      </c>
      <c r="BJ1484" s="297" t="inlineStr">
        <is>
          <t>0</t>
        </is>
      </c>
      <c r="BK1484" s="297" t="inlineStr">
        <is>
          <t>0</t>
        </is>
      </c>
      <c r="BL1484" s="297" t="inlineStr">
        <is>
          <t>0</t>
        </is>
      </c>
      <c r="BM1484" s="297" t="inlineStr">
        <is>
          <t>0</t>
        </is>
      </c>
      <c r="BN1484" s="297" t="inlineStr">
        <is>
          <t>0</t>
        </is>
      </c>
      <c r="BO1484" s="285" t="inlineStr">
        <is>
          <t>0</t>
        </is>
      </c>
      <c r="BP1484" s="297" t="inlineStr">
        <is>
          <t>0</t>
        </is>
      </c>
      <c r="BQ1484" s="297" t="inlineStr">
        <is>
          <t>0</t>
        </is>
      </c>
      <c r="BR1484" s="297" t="inlineStr">
        <is>
          <t>0</t>
        </is>
      </c>
      <c r="BS1484" s="297" t="inlineStr">
        <is>
          <t>0</t>
        </is>
      </c>
      <c r="BT1484" s="297" t="inlineStr">
        <is>
          <t>0</t>
        </is>
      </c>
      <c r="BU1484" s="297" t="inlineStr">
        <is>
          <t>0</t>
        </is>
      </c>
      <c r="BV1484" s="297" t="inlineStr">
        <is>
          <t>0</t>
        </is>
      </c>
      <c r="BW1484" s="288" t="inlineStr">
        <is>
          <t>0</t>
        </is>
      </c>
      <c r="BX1484" s="276">
        <f>SUM(IF(COUNTIF(#REF!, "*1.*"), 2, 0), IF(COUNTIF(#REF!, "*2.*"), 2, 0), IF(COUNTIF(#REF!, "*3.*"), 2, 0), IF(COUNTIF(#REF!, "*4.*"), 2, 0), IF(COUNTIF(#REF!, "*5.*"), 2, 0), IF(COUNTIF(#REF!, "*6.*"), 2, 0))</f>
        <v/>
      </c>
      <c r="BY1484" s="277">
        <f t="array" ref="BY1484">SUM(VALUE(AT1484),VALUE(AU1484),VALUE(AV1484),VALUE(AW1484),VALUE(AX1484),VALUE(AY1484),VALUE(AZ1484),VALUE(BB1484),VALUE(BC1484),VALUE(BD1484),VALUE(BE1484),VALUE(BF1484),VALUE(BG1484),VALUE(BH1484),VALUE(BI1484),VALUE(BJ1484),VALUE(BK1484),VALUE(BL1484),VALUE(BM1484),VALUE(BN1484),VALUE(BO1484),VALUE(BP1484),VALUE(BQ1484),VALUE(BR1484),VALUE(BS1484),VALUE(BT1484),VALUE(BU1484),VALUE(BV1484),VALUE(BW1484))</f>
        <v/>
      </c>
      <c r="BZ1484" s="307" t="n"/>
      <c r="CA1484" s="307" t="n"/>
      <c r="CB1484" s="307" t="n"/>
      <c r="CC1484" s="307" t="n"/>
      <c r="CD1484" s="307" t="n"/>
      <c r="CE1484" s="307" t="n"/>
      <c r="CF1484" s="307" t="n"/>
      <c r="CG1484" s="307" t="n"/>
      <c r="CH1484" s="307" t="n"/>
      <c r="CI1484" s="307" t="n"/>
      <c r="CJ1484" s="307" t="n"/>
      <c r="CK1484" s="307" t="n"/>
      <c r="CL1484" s="307" t="n"/>
      <c r="CM1484" s="307" t="n"/>
      <c r="CN1484" s="307" t="n"/>
      <c r="CO1484" s="307" t="n"/>
      <c r="CP1484" s="307" t="n"/>
      <c r="CQ1484" s="307" t="n"/>
      <c r="CR1484" s="279" t="inlineStr"/>
      <c r="CS1484" s="280">
        <f>AVERAGE(Value(BY1484),value(CR1484))</f>
        <v/>
      </c>
      <c r="CT1484" s="421">
        <f>(IF(OR(MediaScorecard!BG1971="x", MediaScorecard!BH1971="x",MediaScorecard!BI1971="x",MediaScorecard!BJ1971="x",MediaScorecard!BK1971="x"),1, 2))</f>
        <v/>
      </c>
      <c r="CU1484" s="308" t="n"/>
      <c r="CV1484" s="308" t="n"/>
      <c r="CW1484" s="308" t="n"/>
      <c r="CX1484" s="309" t="n"/>
      <c r="CY1484" s="308" t="n"/>
      <c r="CZ1484" s="308" t="n"/>
      <c r="DA1484" s="308" t="n"/>
    </row>
    <row r="1485" ht="21" customHeight="1" s="590">
      <c r="A1485" s="421" t="n"/>
      <c r="B1485" s="270" t="n"/>
      <c r="C1485" s="266" t="n"/>
      <c r="D1485" s="267" t="inlineStr"/>
      <c r="E1485" s="267" t="inlineStr"/>
      <c r="F1485" s="268" t="inlineStr"/>
      <c r="G1485" s="421" t="n"/>
      <c r="H1485" s="269" t="n"/>
      <c r="I1485" s="421" t="n"/>
      <c r="J1485" s="421" t="n"/>
      <c r="K1485" s="421" t="n"/>
      <c r="L1485" s="421" t="n"/>
      <c r="M1485" s="421" t="n"/>
      <c r="N1485" s="421" t="n"/>
      <c r="O1485" s="421" t="n"/>
      <c r="P1485" s="421" t="n"/>
      <c r="Q1485" s="421" t="n"/>
      <c r="R1485" s="270" t="n"/>
      <c r="S1485" s="421" t="n"/>
      <c r="T1485" s="421" t="n"/>
      <c r="U1485" s="421" t="n"/>
      <c r="V1485" s="421" t="n"/>
      <c r="W1485" s="421" t="n"/>
      <c r="X1485" s="421" t="n"/>
      <c r="Y1485" s="421" t="n"/>
      <c r="Z1485" s="421" t="n"/>
      <c r="AA1485" s="421" t="n"/>
      <c r="AB1485" s="421" t="n"/>
      <c r="AC1485" s="421" t="n"/>
      <c r="AD1485" s="421" t="n"/>
      <c r="AE1485" s="421" t="n"/>
      <c r="AF1485" s="421" t="n"/>
      <c r="AG1485" s="421" t="n"/>
      <c r="AH1485" s="421" t="n"/>
      <c r="AI1485" s="421" t="n"/>
      <c r="AJ1485" s="297" t="n"/>
      <c r="AK1485" s="297" t="n"/>
      <c r="AL1485" s="284" t="n"/>
      <c r="AM1485" s="297" t="n"/>
      <c r="AN1485" s="285" t="n"/>
      <c r="AO1485" s="297" t="n"/>
      <c r="AP1485" s="297" t="n"/>
      <c r="AQ1485" s="297" t="n"/>
      <c r="AR1485" s="297" t="n"/>
      <c r="AS1485" s="297" t="n"/>
      <c r="AT1485" s="285" t="inlineStr">
        <is>
          <t>0</t>
        </is>
      </c>
      <c r="AU1485" s="297" t="inlineStr">
        <is>
          <t>0</t>
        </is>
      </c>
      <c r="AV1485" s="297" t="inlineStr">
        <is>
          <t>0</t>
        </is>
      </c>
      <c r="AW1485" s="297" t="inlineStr">
        <is>
          <t>0</t>
        </is>
      </c>
      <c r="AX1485" s="297" t="inlineStr">
        <is>
          <t>0</t>
        </is>
      </c>
      <c r="AY1485" s="286" t="inlineStr">
        <is>
          <t>0</t>
        </is>
      </c>
      <c r="AZ1485" s="286" t="inlineStr">
        <is>
          <t>0</t>
        </is>
      </c>
      <c r="BA1485" s="287" t="inlineStr">
        <is>
          <t>0</t>
        </is>
      </c>
      <c r="BB1485" s="286" t="inlineStr">
        <is>
          <t>0</t>
        </is>
      </c>
      <c r="BC1485" s="286" t="inlineStr">
        <is>
          <t>0</t>
        </is>
      </c>
      <c r="BD1485" s="286" t="inlineStr">
        <is>
          <t>0</t>
        </is>
      </c>
      <c r="BE1485" s="286" t="inlineStr">
        <is>
          <t>0</t>
        </is>
      </c>
      <c r="BF1485" s="286" t="inlineStr">
        <is>
          <t>0</t>
        </is>
      </c>
      <c r="BG1485" s="286" t="inlineStr">
        <is>
          <t>0</t>
        </is>
      </c>
      <c r="BH1485" s="297" t="inlineStr">
        <is>
          <t>0</t>
        </is>
      </c>
      <c r="BI1485" s="297" t="inlineStr">
        <is>
          <t>0</t>
        </is>
      </c>
      <c r="BJ1485" s="297" t="inlineStr">
        <is>
          <t>0</t>
        </is>
      </c>
      <c r="BK1485" s="297" t="inlineStr">
        <is>
          <t>0</t>
        </is>
      </c>
      <c r="BL1485" s="297" t="inlineStr">
        <is>
          <t>0</t>
        </is>
      </c>
      <c r="BM1485" s="297" t="inlineStr">
        <is>
          <t>0</t>
        </is>
      </c>
      <c r="BN1485" s="297" t="inlineStr">
        <is>
          <t>0</t>
        </is>
      </c>
      <c r="BO1485" s="285" t="inlineStr">
        <is>
          <t>0</t>
        </is>
      </c>
      <c r="BP1485" s="297" t="inlineStr">
        <is>
          <t>0</t>
        </is>
      </c>
      <c r="BQ1485" s="297" t="inlineStr">
        <is>
          <t>0</t>
        </is>
      </c>
      <c r="BR1485" s="297" t="inlineStr">
        <is>
          <t>0</t>
        </is>
      </c>
      <c r="BS1485" s="297" t="inlineStr">
        <is>
          <t>0</t>
        </is>
      </c>
      <c r="BT1485" s="297" t="inlineStr">
        <is>
          <t>0</t>
        </is>
      </c>
      <c r="BU1485" s="297" t="inlineStr">
        <is>
          <t>0</t>
        </is>
      </c>
      <c r="BV1485" s="297" t="inlineStr">
        <is>
          <t>0</t>
        </is>
      </c>
      <c r="BW1485" s="288" t="inlineStr">
        <is>
          <t>0</t>
        </is>
      </c>
      <c r="BX1485" s="276">
        <f>SUM(IF(COUNTIF(#REF!, "*1.*"), 2, 0), IF(COUNTIF(#REF!, "*2.*"), 2, 0), IF(COUNTIF(#REF!, "*3.*"), 2, 0), IF(COUNTIF(#REF!, "*4.*"), 2, 0), IF(COUNTIF(#REF!, "*5.*"), 2, 0), IF(COUNTIF(#REF!, "*6.*"), 2, 0))</f>
        <v/>
      </c>
      <c r="BY1485" s="277">
        <f t="array" ref="BY1485">SUM(VALUE(AT1485),VALUE(AU1485),VALUE(AV1485),VALUE(AW1485),VALUE(AX1485),VALUE(AY1485),VALUE(AZ1485),VALUE(BB1485),VALUE(BC1485),VALUE(BD1485),VALUE(BE1485),VALUE(BF1485),VALUE(BG1485),VALUE(BH1485),VALUE(BI1485),VALUE(BJ1485),VALUE(BK1485),VALUE(BL1485),VALUE(BM1485),VALUE(BN1485),VALUE(BO1485),VALUE(BP1485),VALUE(BQ1485),VALUE(BR1485),VALUE(BS1485),VALUE(BT1485),VALUE(BU1485),VALUE(BV1485),VALUE(BW1485))</f>
        <v/>
      </c>
      <c r="BZ1485" s="307" t="n"/>
      <c r="CA1485" s="307" t="n"/>
      <c r="CB1485" s="307" t="n"/>
      <c r="CC1485" s="307" t="n"/>
      <c r="CD1485" s="307" t="n"/>
      <c r="CE1485" s="307" t="n"/>
      <c r="CF1485" s="307" t="n"/>
      <c r="CG1485" s="307" t="n"/>
      <c r="CH1485" s="307" t="n"/>
      <c r="CI1485" s="307" t="n"/>
      <c r="CJ1485" s="307" t="n"/>
      <c r="CK1485" s="307" t="n"/>
      <c r="CL1485" s="307" t="n"/>
      <c r="CM1485" s="307" t="n"/>
      <c r="CN1485" s="307" t="n"/>
      <c r="CO1485" s="307" t="n"/>
      <c r="CP1485" s="307" t="n"/>
      <c r="CQ1485" s="307" t="n"/>
      <c r="CR1485" s="279" t="inlineStr"/>
      <c r="CS1485" s="280">
        <f>AVERAGE(Value(BY1485),value(CR1485))</f>
        <v/>
      </c>
      <c r="CT1485" s="421">
        <f>(IF(OR(MediaScorecard!BG1972="x", MediaScorecard!BH1972="x",MediaScorecard!BI1972="x",MediaScorecard!BJ1972="x",MediaScorecard!BK1972="x"),1, 2))</f>
        <v/>
      </c>
      <c r="CU1485" s="308" t="n"/>
      <c r="CV1485" s="308" t="n"/>
      <c r="CW1485" s="308" t="n"/>
      <c r="CX1485" s="309" t="n"/>
      <c r="CY1485" s="308" t="n"/>
      <c r="CZ1485" s="308" t="n"/>
      <c r="DA1485" s="308" t="n"/>
    </row>
    <row r="1486" ht="21" customHeight="1" s="590">
      <c r="A1486" s="421" t="n"/>
      <c r="B1486" s="270" t="n"/>
      <c r="C1486" s="266" t="n"/>
      <c r="D1486" s="267" t="inlineStr"/>
      <c r="E1486" s="267" t="inlineStr"/>
      <c r="F1486" s="268" t="inlineStr"/>
      <c r="G1486" s="421" t="n"/>
      <c r="H1486" s="269" t="n"/>
      <c r="I1486" s="421" t="n"/>
      <c r="J1486" s="421" t="n"/>
      <c r="K1486" s="421" t="n"/>
      <c r="L1486" s="421" t="n"/>
      <c r="M1486" s="421" t="n"/>
      <c r="N1486" s="421" t="n"/>
      <c r="O1486" s="421" t="n"/>
      <c r="P1486" s="421" t="n"/>
      <c r="Q1486" s="421" t="n"/>
      <c r="R1486" s="270" t="n"/>
      <c r="S1486" s="421" t="n"/>
      <c r="T1486" s="421" t="n"/>
      <c r="U1486" s="421" t="n"/>
      <c r="V1486" s="421" t="n"/>
      <c r="W1486" s="421" t="n"/>
      <c r="X1486" s="421" t="n"/>
      <c r="Y1486" s="421" t="n"/>
      <c r="Z1486" s="421" t="n"/>
      <c r="AA1486" s="421" t="n"/>
      <c r="AB1486" s="421" t="n"/>
      <c r="AC1486" s="421" t="n"/>
      <c r="AD1486" s="421" t="n"/>
      <c r="AE1486" s="421" t="n"/>
      <c r="AF1486" s="421" t="n"/>
      <c r="AG1486" s="421" t="n"/>
      <c r="AH1486" s="421" t="n"/>
      <c r="AI1486" s="421" t="n"/>
      <c r="AJ1486" s="297" t="n"/>
      <c r="AK1486" s="297" t="n"/>
      <c r="AL1486" s="284" t="n"/>
      <c r="AM1486" s="297" t="n"/>
      <c r="AN1486" s="285" t="n"/>
      <c r="AO1486" s="297" t="n"/>
      <c r="AP1486" s="297" t="n"/>
      <c r="AQ1486" s="297" t="n"/>
      <c r="AR1486" s="297" t="n"/>
      <c r="AS1486" s="297" t="n"/>
      <c r="AT1486" s="285" t="inlineStr">
        <is>
          <t>0</t>
        </is>
      </c>
      <c r="AU1486" s="297" t="inlineStr">
        <is>
          <t>0</t>
        </is>
      </c>
      <c r="AV1486" s="297" t="inlineStr">
        <is>
          <t>0</t>
        </is>
      </c>
      <c r="AW1486" s="297" t="inlineStr">
        <is>
          <t>0</t>
        </is>
      </c>
      <c r="AX1486" s="297" t="inlineStr">
        <is>
          <t>0</t>
        </is>
      </c>
      <c r="AY1486" s="286" t="inlineStr">
        <is>
          <t>0</t>
        </is>
      </c>
      <c r="AZ1486" s="286" t="inlineStr">
        <is>
          <t>0</t>
        </is>
      </c>
      <c r="BA1486" s="287" t="inlineStr">
        <is>
          <t>0</t>
        </is>
      </c>
      <c r="BB1486" s="286" t="inlineStr">
        <is>
          <t>0</t>
        </is>
      </c>
      <c r="BC1486" s="286" t="inlineStr">
        <is>
          <t>0</t>
        </is>
      </c>
      <c r="BD1486" s="286" t="inlineStr">
        <is>
          <t>0</t>
        </is>
      </c>
      <c r="BE1486" s="286" t="inlineStr">
        <is>
          <t>0</t>
        </is>
      </c>
      <c r="BF1486" s="286" t="inlineStr">
        <is>
          <t>0</t>
        </is>
      </c>
      <c r="BG1486" s="286" t="inlineStr">
        <is>
          <t>0</t>
        </is>
      </c>
      <c r="BH1486" s="297" t="inlineStr">
        <is>
          <t>0</t>
        </is>
      </c>
      <c r="BI1486" s="297" t="inlineStr">
        <is>
          <t>0</t>
        </is>
      </c>
      <c r="BJ1486" s="297" t="inlineStr">
        <is>
          <t>0</t>
        </is>
      </c>
      <c r="BK1486" s="297" t="inlineStr">
        <is>
          <t>0</t>
        </is>
      </c>
      <c r="BL1486" s="297" t="inlineStr">
        <is>
          <t>0</t>
        </is>
      </c>
      <c r="BM1486" s="297" t="inlineStr">
        <is>
          <t>0</t>
        </is>
      </c>
      <c r="BN1486" s="297" t="inlineStr">
        <is>
          <t>0</t>
        </is>
      </c>
      <c r="BO1486" s="285" t="inlineStr">
        <is>
          <t>0</t>
        </is>
      </c>
      <c r="BP1486" s="297" t="inlineStr">
        <is>
          <t>0</t>
        </is>
      </c>
      <c r="BQ1486" s="297" t="inlineStr">
        <is>
          <t>0</t>
        </is>
      </c>
      <c r="BR1486" s="297" t="inlineStr">
        <is>
          <t>0</t>
        </is>
      </c>
      <c r="BS1486" s="297" t="inlineStr">
        <is>
          <t>0</t>
        </is>
      </c>
      <c r="BT1486" s="297" t="inlineStr">
        <is>
          <t>0</t>
        </is>
      </c>
      <c r="BU1486" s="297" t="inlineStr">
        <is>
          <t>0</t>
        </is>
      </c>
      <c r="BV1486" s="297" t="inlineStr">
        <is>
          <t>0</t>
        </is>
      </c>
      <c r="BW1486" s="288" t="inlineStr">
        <is>
          <t>0</t>
        </is>
      </c>
      <c r="BX1486" s="276">
        <f>SUM(IF(COUNTIF(#REF!, "*1.*"), 2, 0), IF(COUNTIF(#REF!, "*2.*"), 2, 0), IF(COUNTIF(#REF!, "*3.*"), 2, 0), IF(COUNTIF(#REF!, "*4.*"), 2, 0), IF(COUNTIF(#REF!, "*5.*"), 2, 0), IF(COUNTIF(#REF!, "*6.*"), 2, 0))</f>
        <v/>
      </c>
      <c r="BY1486" s="277">
        <f t="array" ref="BY1486">SUM(VALUE(AT1486),VALUE(AU1486),VALUE(AV1486),VALUE(AW1486),VALUE(AX1486),VALUE(AY1486),VALUE(AZ1486),VALUE(BB1486),VALUE(BC1486),VALUE(BD1486),VALUE(BE1486),VALUE(BF1486),VALUE(BG1486),VALUE(BH1486),VALUE(BI1486),VALUE(BJ1486),VALUE(BK1486),VALUE(BL1486),VALUE(BM1486),VALUE(BN1486),VALUE(BO1486),VALUE(BP1486),VALUE(BQ1486),VALUE(BR1486),VALUE(BS1486),VALUE(BT1486),VALUE(BU1486),VALUE(BV1486),VALUE(BW1486))</f>
        <v/>
      </c>
      <c r="BZ1486" s="307" t="n"/>
      <c r="CA1486" s="307" t="n"/>
      <c r="CB1486" s="307" t="n"/>
      <c r="CC1486" s="307" t="n"/>
      <c r="CD1486" s="307" t="n"/>
      <c r="CE1486" s="307" t="n"/>
      <c r="CF1486" s="307" t="n"/>
      <c r="CG1486" s="307" t="n"/>
      <c r="CH1486" s="307" t="n"/>
      <c r="CI1486" s="307" t="n"/>
      <c r="CJ1486" s="307" t="n"/>
      <c r="CK1486" s="307" t="n"/>
      <c r="CL1486" s="307" t="n"/>
      <c r="CM1486" s="307" t="n"/>
      <c r="CN1486" s="307" t="n"/>
      <c r="CO1486" s="307" t="n"/>
      <c r="CP1486" s="307" t="n"/>
      <c r="CQ1486" s="307" t="n"/>
      <c r="CR1486" s="279" t="inlineStr"/>
      <c r="CS1486" s="280">
        <f>AVERAGE(Value(BY1486),value(CR1486))</f>
        <v/>
      </c>
      <c r="CT1486" s="421">
        <f>(IF(OR(MediaScorecard!BG1973="x", MediaScorecard!BH1973="x",MediaScorecard!BI1973="x",MediaScorecard!BJ1973="x",MediaScorecard!BK1973="x"),1, 2))</f>
        <v/>
      </c>
      <c r="CU1486" s="308" t="n"/>
      <c r="CV1486" s="308" t="n"/>
      <c r="CW1486" s="308" t="n"/>
      <c r="CX1486" s="309" t="n"/>
      <c r="CY1486" s="308" t="n"/>
      <c r="CZ1486" s="308" t="n"/>
      <c r="DA1486" s="308" t="n"/>
    </row>
    <row r="1487" ht="21" customHeight="1" s="590">
      <c r="A1487" s="421" t="n"/>
      <c r="B1487" s="270" t="n"/>
      <c r="C1487" s="266" t="n"/>
      <c r="D1487" s="267" t="inlineStr"/>
      <c r="E1487" s="267" t="inlineStr"/>
      <c r="F1487" s="268" t="inlineStr"/>
      <c r="G1487" s="421" t="n"/>
      <c r="H1487" s="269" t="n"/>
      <c r="I1487" s="421" t="n"/>
      <c r="J1487" s="421" t="n"/>
      <c r="K1487" s="421" t="n"/>
      <c r="L1487" s="421" t="n"/>
      <c r="M1487" s="421" t="n"/>
      <c r="N1487" s="421" t="n"/>
      <c r="O1487" s="421" t="n"/>
      <c r="P1487" s="421" t="n"/>
      <c r="Q1487" s="421" t="n"/>
      <c r="R1487" s="270" t="n"/>
      <c r="S1487" s="421" t="n"/>
      <c r="T1487" s="421" t="n"/>
      <c r="U1487" s="421" t="n"/>
      <c r="V1487" s="421" t="n"/>
      <c r="W1487" s="421" t="n"/>
      <c r="X1487" s="421" t="n"/>
      <c r="Y1487" s="421" t="n"/>
      <c r="Z1487" s="421" t="n"/>
      <c r="AA1487" s="421" t="n"/>
      <c r="AB1487" s="421" t="n"/>
      <c r="AC1487" s="421" t="n"/>
      <c r="AD1487" s="421" t="n"/>
      <c r="AE1487" s="421" t="n"/>
      <c r="AF1487" s="421" t="n"/>
      <c r="AG1487" s="421" t="n"/>
      <c r="AH1487" s="421" t="n"/>
      <c r="AI1487" s="421" t="n"/>
      <c r="AJ1487" s="297" t="n"/>
      <c r="AK1487" s="297" t="n"/>
      <c r="AL1487" s="284" t="n"/>
      <c r="AM1487" s="297" t="n"/>
      <c r="AN1487" s="285" t="n"/>
      <c r="AO1487" s="297" t="n"/>
      <c r="AP1487" s="297" t="n"/>
      <c r="AQ1487" s="297" t="n"/>
      <c r="AR1487" s="297" t="n"/>
      <c r="AS1487" s="297" t="n"/>
      <c r="AT1487" s="285" t="inlineStr">
        <is>
          <t>0</t>
        </is>
      </c>
      <c r="AU1487" s="297" t="inlineStr">
        <is>
          <t>0</t>
        </is>
      </c>
      <c r="AV1487" s="297" t="inlineStr">
        <is>
          <t>0</t>
        </is>
      </c>
      <c r="AW1487" s="297" t="inlineStr">
        <is>
          <t>0</t>
        </is>
      </c>
      <c r="AX1487" s="297" t="inlineStr">
        <is>
          <t>0</t>
        </is>
      </c>
      <c r="AY1487" s="286" t="inlineStr">
        <is>
          <t>0</t>
        </is>
      </c>
      <c r="AZ1487" s="286" t="inlineStr">
        <is>
          <t>0</t>
        </is>
      </c>
      <c r="BA1487" s="287" t="inlineStr">
        <is>
          <t>0</t>
        </is>
      </c>
      <c r="BB1487" s="286" t="inlineStr">
        <is>
          <t>0</t>
        </is>
      </c>
      <c r="BC1487" s="286" t="inlineStr">
        <is>
          <t>0</t>
        </is>
      </c>
      <c r="BD1487" s="286" t="inlineStr">
        <is>
          <t>0</t>
        </is>
      </c>
      <c r="BE1487" s="286" t="inlineStr">
        <is>
          <t>0</t>
        </is>
      </c>
      <c r="BF1487" s="286" t="inlineStr">
        <is>
          <t>0</t>
        </is>
      </c>
      <c r="BG1487" s="286" t="inlineStr">
        <is>
          <t>0</t>
        </is>
      </c>
      <c r="BH1487" s="297" t="inlineStr">
        <is>
          <t>0</t>
        </is>
      </c>
      <c r="BI1487" s="297" t="inlineStr">
        <is>
          <t>0</t>
        </is>
      </c>
      <c r="BJ1487" s="297" t="inlineStr">
        <is>
          <t>0</t>
        </is>
      </c>
      <c r="BK1487" s="297" t="inlineStr">
        <is>
          <t>0</t>
        </is>
      </c>
      <c r="BL1487" s="297" t="inlineStr">
        <is>
          <t>0</t>
        </is>
      </c>
      <c r="BM1487" s="297" t="inlineStr">
        <is>
          <t>0</t>
        </is>
      </c>
      <c r="BN1487" s="297" t="inlineStr">
        <is>
          <t>0</t>
        </is>
      </c>
      <c r="BO1487" s="285" t="inlineStr">
        <is>
          <t>0</t>
        </is>
      </c>
      <c r="BP1487" s="297" t="inlineStr">
        <is>
          <t>0</t>
        </is>
      </c>
      <c r="BQ1487" s="297" t="inlineStr">
        <is>
          <t>0</t>
        </is>
      </c>
      <c r="BR1487" s="297" t="inlineStr">
        <is>
          <t>0</t>
        </is>
      </c>
      <c r="BS1487" s="297" t="inlineStr">
        <is>
          <t>0</t>
        </is>
      </c>
      <c r="BT1487" s="297" t="inlineStr">
        <is>
          <t>0</t>
        </is>
      </c>
      <c r="BU1487" s="297" t="inlineStr">
        <is>
          <t>0</t>
        </is>
      </c>
      <c r="BV1487" s="297" t="inlineStr">
        <is>
          <t>0</t>
        </is>
      </c>
      <c r="BW1487" s="288" t="inlineStr">
        <is>
          <t>0</t>
        </is>
      </c>
      <c r="BX1487" s="276">
        <f>SUM(IF(COUNTIF(#REF!, "*1.*"), 2, 0), IF(COUNTIF(#REF!, "*2.*"), 2, 0), IF(COUNTIF(#REF!, "*3.*"), 2, 0), IF(COUNTIF(#REF!, "*4.*"), 2, 0), IF(COUNTIF(#REF!, "*5.*"), 2, 0), IF(COUNTIF(#REF!, "*6.*"), 2, 0))</f>
        <v/>
      </c>
      <c r="BY1487" s="277">
        <f t="array" ref="BY1487">SUM(VALUE(AT1487),VALUE(AU1487),VALUE(AV1487),VALUE(AW1487),VALUE(AX1487),VALUE(AY1487),VALUE(AZ1487),VALUE(BB1487),VALUE(BC1487),VALUE(BD1487),VALUE(BE1487),VALUE(BF1487),VALUE(BG1487),VALUE(BH1487),VALUE(BI1487),VALUE(BJ1487),VALUE(BK1487),VALUE(BL1487),VALUE(BM1487),VALUE(BN1487),VALUE(BO1487),VALUE(BP1487),VALUE(BQ1487),VALUE(BR1487),VALUE(BS1487),VALUE(BT1487),VALUE(BU1487),VALUE(BV1487),VALUE(BW1487))</f>
        <v/>
      </c>
      <c r="BZ1487" s="307" t="n"/>
      <c r="CA1487" s="307" t="n"/>
      <c r="CB1487" s="307" t="n"/>
      <c r="CC1487" s="307" t="n"/>
      <c r="CD1487" s="307" t="n"/>
      <c r="CE1487" s="307" t="n"/>
      <c r="CF1487" s="307" t="n"/>
      <c r="CG1487" s="307" t="n"/>
      <c r="CH1487" s="307" t="n"/>
      <c r="CI1487" s="307" t="n"/>
      <c r="CJ1487" s="307" t="n"/>
      <c r="CK1487" s="307" t="n"/>
      <c r="CL1487" s="307" t="n"/>
      <c r="CM1487" s="307" t="n"/>
      <c r="CN1487" s="307" t="n"/>
      <c r="CO1487" s="307" t="n"/>
      <c r="CP1487" s="307" t="n"/>
      <c r="CQ1487" s="307" t="n"/>
      <c r="CR1487" s="279" t="inlineStr"/>
      <c r="CS1487" s="280">
        <f>AVERAGE(Value(BY1487),value(CR1487))</f>
        <v/>
      </c>
      <c r="CT1487" s="421">
        <f>(IF(OR(MediaScorecard!BG1974="x", MediaScorecard!BH1974="x",MediaScorecard!BI1974="x",MediaScorecard!BJ1974="x",MediaScorecard!BK1974="x"),1, 2))</f>
        <v/>
      </c>
      <c r="CU1487" s="308" t="n"/>
      <c r="CV1487" s="308" t="n"/>
      <c r="CW1487" s="308" t="n"/>
      <c r="CX1487" s="309" t="n"/>
      <c r="CY1487" s="308" t="n"/>
      <c r="CZ1487" s="308" t="n"/>
      <c r="DA1487" s="308" t="n"/>
    </row>
    <row r="1488" ht="21" customHeight="1" s="590">
      <c r="A1488" s="421" t="n"/>
      <c r="B1488" s="270" t="n"/>
      <c r="C1488" s="266" t="n"/>
      <c r="D1488" s="267" t="inlineStr"/>
      <c r="E1488" s="267" t="inlineStr"/>
      <c r="F1488" s="268" t="inlineStr"/>
      <c r="G1488" s="421" t="n"/>
      <c r="H1488" s="269" t="n"/>
      <c r="I1488" s="421" t="n"/>
      <c r="J1488" s="421" t="n"/>
      <c r="K1488" s="421" t="n"/>
      <c r="L1488" s="421" t="n"/>
      <c r="M1488" s="421" t="n"/>
      <c r="N1488" s="421" t="n"/>
      <c r="O1488" s="421" t="n"/>
      <c r="P1488" s="421" t="n"/>
      <c r="Q1488" s="421" t="n"/>
      <c r="R1488" s="270" t="n"/>
      <c r="S1488" s="421" t="n"/>
      <c r="T1488" s="421" t="n"/>
      <c r="U1488" s="421" t="n"/>
      <c r="V1488" s="421" t="n"/>
      <c r="W1488" s="421" t="n"/>
      <c r="X1488" s="421" t="n"/>
      <c r="Y1488" s="421" t="n"/>
      <c r="Z1488" s="421" t="n"/>
      <c r="AA1488" s="421" t="n"/>
      <c r="AB1488" s="421" t="n"/>
      <c r="AC1488" s="421" t="n"/>
      <c r="AD1488" s="421" t="n"/>
      <c r="AE1488" s="421" t="n"/>
      <c r="AF1488" s="421" t="n"/>
      <c r="AG1488" s="421" t="n"/>
      <c r="AH1488" s="421" t="n"/>
      <c r="AI1488" s="421" t="n"/>
      <c r="AJ1488" s="297" t="n"/>
      <c r="AK1488" s="297" t="n"/>
      <c r="AL1488" s="284" t="n"/>
      <c r="AM1488" s="297" t="n"/>
      <c r="AN1488" s="285" t="n"/>
      <c r="AO1488" s="297" t="n"/>
      <c r="AP1488" s="297" t="n"/>
      <c r="AQ1488" s="297" t="n"/>
      <c r="AR1488" s="297" t="n"/>
      <c r="AS1488" s="297" t="n"/>
      <c r="AT1488" s="285" t="inlineStr">
        <is>
          <t>0</t>
        </is>
      </c>
      <c r="AU1488" s="297" t="inlineStr">
        <is>
          <t>0</t>
        </is>
      </c>
      <c r="AV1488" s="297" t="inlineStr">
        <is>
          <t>0</t>
        </is>
      </c>
      <c r="AW1488" s="297" t="inlineStr">
        <is>
          <t>0</t>
        </is>
      </c>
      <c r="AX1488" s="297" t="inlineStr">
        <is>
          <t>0</t>
        </is>
      </c>
      <c r="AY1488" s="286" t="inlineStr">
        <is>
          <t>0</t>
        </is>
      </c>
      <c r="AZ1488" s="286" t="inlineStr">
        <is>
          <t>0</t>
        </is>
      </c>
      <c r="BA1488" s="287" t="inlineStr">
        <is>
          <t>0</t>
        </is>
      </c>
      <c r="BB1488" s="286" t="inlineStr">
        <is>
          <t>0</t>
        </is>
      </c>
      <c r="BC1488" s="286" t="inlineStr">
        <is>
          <t>0</t>
        </is>
      </c>
      <c r="BD1488" s="286" t="inlineStr">
        <is>
          <t>0</t>
        </is>
      </c>
      <c r="BE1488" s="286" t="inlineStr">
        <is>
          <t>0</t>
        </is>
      </c>
      <c r="BF1488" s="286" t="inlineStr">
        <is>
          <t>0</t>
        </is>
      </c>
      <c r="BG1488" s="286" t="inlineStr">
        <is>
          <t>0</t>
        </is>
      </c>
      <c r="BH1488" s="297" t="inlineStr">
        <is>
          <t>0</t>
        </is>
      </c>
      <c r="BI1488" s="297" t="inlineStr">
        <is>
          <t>0</t>
        </is>
      </c>
      <c r="BJ1488" s="297" t="inlineStr">
        <is>
          <t>0</t>
        </is>
      </c>
      <c r="BK1488" s="297" t="inlineStr">
        <is>
          <t>0</t>
        </is>
      </c>
      <c r="BL1488" s="297" t="inlineStr">
        <is>
          <t>0</t>
        </is>
      </c>
      <c r="BM1488" s="297" t="inlineStr">
        <is>
          <t>0</t>
        </is>
      </c>
      <c r="BN1488" s="297" t="inlineStr">
        <is>
          <t>0</t>
        </is>
      </c>
      <c r="BO1488" s="285" t="inlineStr">
        <is>
          <t>0</t>
        </is>
      </c>
      <c r="BP1488" s="297" t="inlineStr">
        <is>
          <t>0</t>
        </is>
      </c>
      <c r="BQ1488" s="297" t="inlineStr">
        <is>
          <t>0</t>
        </is>
      </c>
      <c r="BR1488" s="297" t="inlineStr">
        <is>
          <t>0</t>
        </is>
      </c>
      <c r="BS1488" s="297" t="inlineStr">
        <is>
          <t>0</t>
        </is>
      </c>
      <c r="BT1488" s="297" t="inlineStr">
        <is>
          <t>0</t>
        </is>
      </c>
      <c r="BU1488" s="297" t="inlineStr">
        <is>
          <t>0</t>
        </is>
      </c>
      <c r="BV1488" s="297" t="inlineStr">
        <is>
          <t>0</t>
        </is>
      </c>
      <c r="BW1488" s="288" t="inlineStr">
        <is>
          <t>0</t>
        </is>
      </c>
      <c r="BX1488" s="276">
        <f>SUM(IF(COUNTIF(#REF!, "*1.*"), 2, 0), IF(COUNTIF(#REF!, "*2.*"), 2, 0), IF(COUNTIF(#REF!, "*3.*"), 2, 0), IF(COUNTIF(#REF!, "*4.*"), 2, 0), IF(COUNTIF(#REF!, "*5.*"), 2, 0), IF(COUNTIF(#REF!, "*6.*"), 2, 0))</f>
        <v/>
      </c>
      <c r="BY1488" s="277">
        <f t="array" ref="BY1488">SUM(VALUE(AT1488),VALUE(AU1488),VALUE(AV1488),VALUE(AW1488),VALUE(AX1488),VALUE(AY1488),VALUE(AZ1488),VALUE(BB1488),VALUE(BC1488),VALUE(BD1488),VALUE(BE1488),VALUE(BF1488),VALUE(BG1488),VALUE(BH1488),VALUE(BI1488),VALUE(BJ1488),VALUE(BK1488),VALUE(BL1488),VALUE(BM1488),VALUE(BN1488),VALUE(BO1488),VALUE(BP1488),VALUE(BQ1488),VALUE(BR1488),VALUE(BS1488),VALUE(BT1488),VALUE(BU1488),VALUE(BV1488),VALUE(BW1488))</f>
        <v/>
      </c>
      <c r="BZ1488" s="307" t="n"/>
      <c r="CA1488" s="307" t="n"/>
      <c r="CB1488" s="307" t="n"/>
      <c r="CC1488" s="307" t="n"/>
      <c r="CD1488" s="307" t="n"/>
      <c r="CE1488" s="307" t="n"/>
      <c r="CF1488" s="307" t="n"/>
      <c r="CG1488" s="307" t="n"/>
      <c r="CH1488" s="307" t="n"/>
      <c r="CI1488" s="307" t="n"/>
      <c r="CJ1488" s="307" t="n"/>
      <c r="CK1488" s="307" t="n"/>
      <c r="CL1488" s="307" t="n"/>
      <c r="CM1488" s="307" t="n"/>
      <c r="CN1488" s="307" t="n"/>
      <c r="CO1488" s="307" t="n"/>
      <c r="CP1488" s="307" t="n"/>
      <c r="CQ1488" s="307" t="n"/>
      <c r="CR1488" s="279" t="inlineStr"/>
      <c r="CS1488" s="280">
        <f>AVERAGE(Value(BY1488),value(CR1488))</f>
        <v/>
      </c>
      <c r="CT1488" s="421">
        <f>(IF(OR(MediaScorecard!BG1975="x", MediaScorecard!BH1975="x",MediaScorecard!BI1975="x",MediaScorecard!BJ1975="x",MediaScorecard!BK1975="x"),1, 2))</f>
        <v/>
      </c>
      <c r="CU1488" s="308" t="n"/>
      <c r="CV1488" s="308" t="n"/>
      <c r="CW1488" s="308" t="n"/>
      <c r="CX1488" s="309" t="n"/>
      <c r="CY1488" s="308" t="n"/>
      <c r="CZ1488" s="308" t="n"/>
      <c r="DA1488" s="308" t="n"/>
    </row>
    <row r="1489" ht="21" customHeight="1" s="590">
      <c r="A1489" s="421" t="n"/>
      <c r="B1489" s="270" t="n"/>
      <c r="C1489" s="266" t="n"/>
      <c r="D1489" s="267" t="inlineStr"/>
      <c r="E1489" s="267" t="inlineStr"/>
      <c r="F1489" s="268" t="inlineStr"/>
      <c r="G1489" s="421" t="n"/>
      <c r="H1489" s="269" t="n"/>
      <c r="I1489" s="421" t="n"/>
      <c r="J1489" s="421" t="n"/>
      <c r="K1489" s="421" t="n"/>
      <c r="L1489" s="421" t="n"/>
      <c r="M1489" s="421" t="n"/>
      <c r="N1489" s="421" t="n"/>
      <c r="O1489" s="421" t="n"/>
      <c r="P1489" s="421" t="n"/>
      <c r="Q1489" s="421" t="n"/>
      <c r="R1489" s="270" t="n"/>
      <c r="S1489" s="421" t="n"/>
      <c r="T1489" s="421" t="n"/>
      <c r="U1489" s="421" t="n"/>
      <c r="V1489" s="421" t="n"/>
      <c r="W1489" s="421" t="n"/>
      <c r="X1489" s="421" t="n"/>
      <c r="Y1489" s="421" t="n"/>
      <c r="Z1489" s="421" t="n"/>
      <c r="AA1489" s="421" t="n"/>
      <c r="AB1489" s="421" t="n"/>
      <c r="AC1489" s="421" t="n"/>
      <c r="AD1489" s="421" t="n"/>
      <c r="AE1489" s="421" t="n"/>
      <c r="AF1489" s="421" t="n"/>
      <c r="AG1489" s="421" t="n"/>
      <c r="AH1489" s="421" t="n"/>
      <c r="AI1489" s="421" t="n"/>
      <c r="AJ1489" s="297" t="n"/>
      <c r="AK1489" s="297" t="n"/>
      <c r="AL1489" s="284" t="n"/>
      <c r="AM1489" s="297" t="n"/>
      <c r="AN1489" s="285" t="n"/>
      <c r="AO1489" s="297" t="n"/>
      <c r="AP1489" s="297" t="n"/>
      <c r="AQ1489" s="297" t="n"/>
      <c r="AR1489" s="297" t="n"/>
      <c r="AS1489" s="297" t="n"/>
      <c r="AT1489" s="285" t="inlineStr">
        <is>
          <t>0</t>
        </is>
      </c>
      <c r="AU1489" s="297" t="inlineStr">
        <is>
          <t>0</t>
        </is>
      </c>
      <c r="AV1489" s="297" t="inlineStr">
        <is>
          <t>0</t>
        </is>
      </c>
      <c r="AW1489" s="297" t="inlineStr">
        <is>
          <t>0</t>
        </is>
      </c>
      <c r="AX1489" s="297" t="inlineStr">
        <is>
          <t>0</t>
        </is>
      </c>
      <c r="AY1489" s="286" t="inlineStr">
        <is>
          <t>0</t>
        </is>
      </c>
      <c r="AZ1489" s="286" t="inlineStr">
        <is>
          <t>0</t>
        </is>
      </c>
      <c r="BA1489" s="287" t="inlineStr">
        <is>
          <t>0</t>
        </is>
      </c>
      <c r="BB1489" s="286" t="inlineStr">
        <is>
          <t>0</t>
        </is>
      </c>
      <c r="BC1489" s="286" t="inlineStr">
        <is>
          <t>0</t>
        </is>
      </c>
      <c r="BD1489" s="286" t="inlineStr">
        <is>
          <t>0</t>
        </is>
      </c>
      <c r="BE1489" s="286" t="inlineStr">
        <is>
          <t>0</t>
        </is>
      </c>
      <c r="BF1489" s="286" t="inlineStr">
        <is>
          <t>0</t>
        </is>
      </c>
      <c r="BG1489" s="286" t="inlineStr">
        <is>
          <t>0</t>
        </is>
      </c>
      <c r="BH1489" s="297" t="inlineStr">
        <is>
          <t>0</t>
        </is>
      </c>
      <c r="BI1489" s="297" t="inlineStr">
        <is>
          <t>0</t>
        </is>
      </c>
      <c r="BJ1489" s="297" t="inlineStr">
        <is>
          <t>0</t>
        </is>
      </c>
      <c r="BK1489" s="297" t="inlineStr">
        <is>
          <t>0</t>
        </is>
      </c>
      <c r="BL1489" s="297" t="inlineStr">
        <is>
          <t>0</t>
        </is>
      </c>
      <c r="BM1489" s="297" t="inlineStr">
        <is>
          <t>0</t>
        </is>
      </c>
      <c r="BN1489" s="297" t="inlineStr">
        <is>
          <t>0</t>
        </is>
      </c>
      <c r="BO1489" s="285" t="inlineStr">
        <is>
          <t>0</t>
        </is>
      </c>
      <c r="BP1489" s="297" t="inlineStr">
        <is>
          <t>0</t>
        </is>
      </c>
      <c r="BQ1489" s="297" t="inlineStr">
        <is>
          <t>0</t>
        </is>
      </c>
      <c r="BR1489" s="297" t="inlineStr">
        <is>
          <t>0</t>
        </is>
      </c>
      <c r="BS1489" s="297" t="inlineStr">
        <is>
          <t>0</t>
        </is>
      </c>
      <c r="BT1489" s="297" t="inlineStr">
        <is>
          <t>0</t>
        </is>
      </c>
      <c r="BU1489" s="297" t="inlineStr">
        <is>
          <t>0</t>
        </is>
      </c>
      <c r="BV1489" s="297" t="inlineStr">
        <is>
          <t>0</t>
        </is>
      </c>
      <c r="BW1489" s="288" t="inlineStr">
        <is>
          <t>0</t>
        </is>
      </c>
      <c r="BX1489" s="276">
        <f>SUM(IF(COUNTIF(#REF!, "*1.*"), 2, 0), IF(COUNTIF(#REF!, "*2.*"), 2, 0), IF(COUNTIF(#REF!, "*3.*"), 2, 0), IF(COUNTIF(#REF!, "*4.*"), 2, 0), IF(COUNTIF(#REF!, "*5.*"), 2, 0), IF(COUNTIF(#REF!, "*6.*"), 2, 0))</f>
        <v/>
      </c>
      <c r="BY1489" s="277">
        <f t="array" ref="BY1489">SUM(VALUE(AT1489),VALUE(AU1489),VALUE(AV1489),VALUE(AW1489),VALUE(AX1489),VALUE(AY1489),VALUE(AZ1489),VALUE(BB1489),VALUE(BC1489),VALUE(BD1489),VALUE(BE1489),VALUE(BF1489),VALUE(BG1489),VALUE(BH1489),VALUE(BI1489),VALUE(BJ1489),VALUE(BK1489),VALUE(BL1489),VALUE(BM1489),VALUE(BN1489),VALUE(BO1489),VALUE(BP1489),VALUE(BQ1489),VALUE(BR1489),VALUE(BS1489),VALUE(BT1489),VALUE(BU1489),VALUE(BV1489),VALUE(BW1489))</f>
        <v/>
      </c>
      <c r="BZ1489" s="307" t="n"/>
      <c r="CA1489" s="307" t="n"/>
      <c r="CB1489" s="307" t="n"/>
      <c r="CC1489" s="307" t="n"/>
      <c r="CD1489" s="307" t="n"/>
      <c r="CE1489" s="307" t="n"/>
      <c r="CF1489" s="307" t="n"/>
      <c r="CG1489" s="307" t="n"/>
      <c r="CH1489" s="307" t="n"/>
      <c r="CI1489" s="307" t="n"/>
      <c r="CJ1489" s="307" t="n"/>
      <c r="CK1489" s="307" t="n"/>
      <c r="CL1489" s="307" t="n"/>
      <c r="CM1489" s="307" t="n"/>
      <c r="CN1489" s="307" t="n"/>
      <c r="CO1489" s="307" t="n"/>
      <c r="CP1489" s="307" t="n"/>
      <c r="CQ1489" s="307" t="n"/>
      <c r="CR1489" s="279" t="inlineStr"/>
      <c r="CS1489" s="280">
        <f>AVERAGE(Value(BY1489),value(CR1489))</f>
        <v/>
      </c>
      <c r="CT1489" s="421">
        <f>(IF(OR(MediaScorecard!BG1976="x", MediaScorecard!BH1976="x",MediaScorecard!BI1976="x",MediaScorecard!BJ1976="x",MediaScorecard!BK1976="x"),1, 2))</f>
        <v/>
      </c>
      <c r="CU1489" s="308" t="n"/>
      <c r="CV1489" s="308" t="n"/>
      <c r="CW1489" s="308" t="n"/>
      <c r="CX1489" s="309" t="n"/>
      <c r="CY1489" s="308" t="n"/>
      <c r="CZ1489" s="308" t="n"/>
      <c r="DA1489" s="308" t="n"/>
    </row>
    <row r="1490" ht="21" customHeight="1" s="590">
      <c r="A1490" s="421" t="n"/>
      <c r="B1490" s="270" t="n"/>
      <c r="C1490" s="266" t="n"/>
      <c r="D1490" s="267" t="inlineStr"/>
      <c r="E1490" s="267" t="inlineStr"/>
      <c r="F1490" s="268" t="inlineStr"/>
      <c r="G1490" s="421" t="n"/>
      <c r="H1490" s="269" t="n"/>
      <c r="I1490" s="421" t="n"/>
      <c r="J1490" s="421" t="n"/>
      <c r="K1490" s="421" t="n"/>
      <c r="L1490" s="421" t="n"/>
      <c r="M1490" s="421" t="n"/>
      <c r="N1490" s="421" t="n"/>
      <c r="O1490" s="421" t="n"/>
      <c r="P1490" s="421" t="n"/>
      <c r="Q1490" s="421" t="n"/>
      <c r="R1490" s="270" t="n"/>
      <c r="S1490" s="421" t="n"/>
      <c r="T1490" s="421" t="n"/>
      <c r="U1490" s="421" t="n"/>
      <c r="V1490" s="421" t="n"/>
      <c r="W1490" s="421" t="n"/>
      <c r="X1490" s="421" t="n"/>
      <c r="Y1490" s="421" t="n"/>
      <c r="Z1490" s="421" t="n"/>
      <c r="AA1490" s="421" t="n"/>
      <c r="AB1490" s="421" t="n"/>
      <c r="AC1490" s="421" t="n"/>
      <c r="AD1490" s="421" t="n"/>
      <c r="AE1490" s="421" t="n"/>
      <c r="AF1490" s="421" t="n"/>
      <c r="AG1490" s="421" t="n"/>
      <c r="AH1490" s="421" t="n"/>
      <c r="AI1490" s="421" t="n"/>
      <c r="AJ1490" s="297" t="n"/>
      <c r="AK1490" s="297" t="n"/>
      <c r="AL1490" s="284" t="n"/>
      <c r="AM1490" s="297" t="n"/>
      <c r="AN1490" s="285" t="n"/>
      <c r="AO1490" s="297" t="n"/>
      <c r="AP1490" s="297" t="n"/>
      <c r="AQ1490" s="297" t="n"/>
      <c r="AR1490" s="297" t="n"/>
      <c r="AS1490" s="297" t="n"/>
      <c r="AT1490" s="285" t="inlineStr">
        <is>
          <t>0</t>
        </is>
      </c>
      <c r="AU1490" s="297" t="inlineStr">
        <is>
          <t>0</t>
        </is>
      </c>
      <c r="AV1490" s="297" t="inlineStr">
        <is>
          <t>0</t>
        </is>
      </c>
      <c r="AW1490" s="297" t="inlineStr">
        <is>
          <t>0</t>
        </is>
      </c>
      <c r="AX1490" s="297" t="inlineStr">
        <is>
          <t>0</t>
        </is>
      </c>
      <c r="AY1490" s="286" t="inlineStr">
        <is>
          <t>0</t>
        </is>
      </c>
      <c r="AZ1490" s="286" t="inlineStr">
        <is>
          <t>0</t>
        </is>
      </c>
      <c r="BA1490" s="287" t="inlineStr">
        <is>
          <t>0</t>
        </is>
      </c>
      <c r="BB1490" s="286" t="inlineStr">
        <is>
          <t>0</t>
        </is>
      </c>
      <c r="BC1490" s="286" t="inlineStr">
        <is>
          <t>0</t>
        </is>
      </c>
      <c r="BD1490" s="286" t="inlineStr">
        <is>
          <t>0</t>
        </is>
      </c>
      <c r="BE1490" s="286" t="inlineStr">
        <is>
          <t>0</t>
        </is>
      </c>
      <c r="BF1490" s="286" t="inlineStr">
        <is>
          <t>0</t>
        </is>
      </c>
      <c r="BG1490" s="286" t="inlineStr">
        <is>
          <t>0</t>
        </is>
      </c>
      <c r="BH1490" s="297" t="inlineStr">
        <is>
          <t>0</t>
        </is>
      </c>
      <c r="BI1490" s="297" t="inlineStr">
        <is>
          <t>0</t>
        </is>
      </c>
      <c r="BJ1490" s="297" t="inlineStr">
        <is>
          <t>0</t>
        </is>
      </c>
      <c r="BK1490" s="297" t="inlineStr">
        <is>
          <t>0</t>
        </is>
      </c>
      <c r="BL1490" s="297" t="inlineStr">
        <is>
          <t>0</t>
        </is>
      </c>
      <c r="BM1490" s="297" t="inlineStr">
        <is>
          <t>0</t>
        </is>
      </c>
      <c r="BN1490" s="297" t="inlineStr">
        <is>
          <t>0</t>
        </is>
      </c>
      <c r="BO1490" s="285" t="inlineStr">
        <is>
          <t>0</t>
        </is>
      </c>
      <c r="BP1490" s="297" t="inlineStr">
        <is>
          <t>0</t>
        </is>
      </c>
      <c r="BQ1490" s="297" t="inlineStr">
        <is>
          <t>0</t>
        </is>
      </c>
      <c r="BR1490" s="297" t="inlineStr">
        <is>
          <t>0</t>
        </is>
      </c>
      <c r="BS1490" s="297" t="inlineStr">
        <is>
          <t>0</t>
        </is>
      </c>
      <c r="BT1490" s="297" t="inlineStr">
        <is>
          <t>0</t>
        </is>
      </c>
      <c r="BU1490" s="297" t="inlineStr">
        <is>
          <t>0</t>
        </is>
      </c>
      <c r="BV1490" s="297" t="inlineStr">
        <is>
          <t>0</t>
        </is>
      </c>
      <c r="BW1490" s="288" t="inlineStr">
        <is>
          <t>0</t>
        </is>
      </c>
      <c r="BX1490" s="276">
        <f>SUM(IF(COUNTIF(#REF!, "*1.*"), 2, 0), IF(COUNTIF(#REF!, "*2.*"), 2, 0), IF(COUNTIF(#REF!, "*3.*"), 2, 0), IF(COUNTIF(#REF!, "*4.*"), 2, 0), IF(COUNTIF(#REF!, "*5.*"), 2, 0), IF(COUNTIF(#REF!, "*6.*"), 2, 0))</f>
        <v/>
      </c>
      <c r="BY1490" s="277">
        <f t="array" ref="BY1490">SUM(VALUE(AT1490),VALUE(AU1490),VALUE(AV1490),VALUE(AW1490),VALUE(AX1490),VALUE(AY1490),VALUE(AZ1490),VALUE(BB1490),VALUE(BC1490),VALUE(BD1490),VALUE(BE1490),VALUE(BF1490),VALUE(BG1490),VALUE(BH1490),VALUE(BI1490),VALUE(BJ1490),VALUE(BK1490),VALUE(BL1490),VALUE(BM1490),VALUE(BN1490),VALUE(BO1490),VALUE(BP1490),VALUE(BQ1490),VALUE(BR1490),VALUE(BS1490),VALUE(BT1490),VALUE(BU1490),VALUE(BV1490),VALUE(BW1490))</f>
        <v/>
      </c>
      <c r="BZ1490" s="307" t="n"/>
      <c r="CA1490" s="307" t="n"/>
      <c r="CB1490" s="307" t="n"/>
      <c r="CC1490" s="307" t="n"/>
      <c r="CD1490" s="307" t="n"/>
      <c r="CE1490" s="307" t="n"/>
      <c r="CF1490" s="307" t="n"/>
      <c r="CG1490" s="307" t="n"/>
      <c r="CH1490" s="307" t="n"/>
      <c r="CI1490" s="307" t="n"/>
      <c r="CJ1490" s="307" t="n"/>
      <c r="CK1490" s="307" t="n"/>
      <c r="CL1490" s="307" t="n"/>
      <c r="CM1490" s="307" t="n"/>
      <c r="CN1490" s="307" t="n"/>
      <c r="CO1490" s="307" t="n"/>
      <c r="CP1490" s="307" t="n"/>
      <c r="CQ1490" s="307" t="n"/>
      <c r="CR1490" s="279" t="inlineStr"/>
      <c r="CS1490" s="280">
        <f>AVERAGE(Value(BY1490),value(CR1490))</f>
        <v/>
      </c>
      <c r="CT1490" s="421">
        <f>(IF(OR(MediaScorecard!BG1977="x", MediaScorecard!BH1977="x",MediaScorecard!BI1977="x",MediaScorecard!BJ1977="x",MediaScorecard!BK1977="x"),1, 2))</f>
        <v/>
      </c>
      <c r="CU1490" s="308" t="n"/>
      <c r="CV1490" s="308" t="n"/>
      <c r="CW1490" s="308" t="n"/>
      <c r="CX1490" s="309" t="n"/>
      <c r="CY1490" s="308" t="n"/>
      <c r="CZ1490" s="308" t="n"/>
      <c r="DA1490" s="308" t="n"/>
    </row>
    <row r="1491" ht="21" customHeight="1" s="590">
      <c r="A1491" s="421" t="n"/>
      <c r="B1491" s="270" t="n"/>
      <c r="C1491" s="266" t="n"/>
      <c r="D1491" s="267" t="inlineStr"/>
      <c r="E1491" s="267" t="inlineStr"/>
      <c r="F1491" s="268" t="inlineStr"/>
      <c r="G1491" s="421" t="n"/>
      <c r="H1491" s="269" t="n"/>
      <c r="I1491" s="421" t="n"/>
      <c r="J1491" s="421" t="n"/>
      <c r="K1491" s="421" t="n"/>
      <c r="L1491" s="421" t="n"/>
      <c r="M1491" s="421" t="n"/>
      <c r="N1491" s="421" t="n"/>
      <c r="O1491" s="421" t="n"/>
      <c r="P1491" s="421" t="n"/>
      <c r="Q1491" s="421" t="n"/>
      <c r="R1491" s="270" t="n"/>
      <c r="S1491" s="421" t="n"/>
      <c r="T1491" s="421" t="n"/>
      <c r="U1491" s="421" t="n"/>
      <c r="V1491" s="421" t="n"/>
      <c r="W1491" s="421" t="n"/>
      <c r="X1491" s="421" t="n"/>
      <c r="Y1491" s="421" t="n"/>
      <c r="Z1491" s="421" t="n"/>
      <c r="AA1491" s="421" t="n"/>
      <c r="AB1491" s="421" t="n"/>
      <c r="AC1491" s="421" t="n"/>
      <c r="AD1491" s="421" t="n"/>
      <c r="AE1491" s="421" t="n"/>
      <c r="AF1491" s="421" t="n"/>
      <c r="AG1491" s="421" t="n"/>
      <c r="AH1491" s="421" t="n"/>
      <c r="AI1491" s="421" t="n"/>
      <c r="AJ1491" s="297" t="n"/>
      <c r="AK1491" s="297" t="n"/>
      <c r="AL1491" s="284" t="n"/>
      <c r="AM1491" s="297" t="n"/>
      <c r="AN1491" s="285" t="n"/>
      <c r="AO1491" s="297" t="n"/>
      <c r="AP1491" s="297" t="n"/>
      <c r="AQ1491" s="297" t="n"/>
      <c r="AR1491" s="297" t="n"/>
      <c r="AS1491" s="297" t="n"/>
      <c r="AT1491" s="285" t="inlineStr">
        <is>
          <t>0</t>
        </is>
      </c>
      <c r="AU1491" s="297" t="inlineStr">
        <is>
          <t>0</t>
        </is>
      </c>
      <c r="AV1491" s="297" t="inlineStr">
        <is>
          <t>0</t>
        </is>
      </c>
      <c r="AW1491" s="297" t="inlineStr">
        <is>
          <t>0</t>
        </is>
      </c>
      <c r="AX1491" s="297" t="inlineStr">
        <is>
          <t>0</t>
        </is>
      </c>
      <c r="AY1491" s="286" t="inlineStr">
        <is>
          <t>0</t>
        </is>
      </c>
      <c r="AZ1491" s="286" t="inlineStr">
        <is>
          <t>0</t>
        </is>
      </c>
      <c r="BA1491" s="287" t="inlineStr">
        <is>
          <t>0</t>
        </is>
      </c>
      <c r="BB1491" s="286" t="inlineStr">
        <is>
          <t>0</t>
        </is>
      </c>
      <c r="BC1491" s="286" t="inlineStr">
        <is>
          <t>0</t>
        </is>
      </c>
      <c r="BD1491" s="286" t="inlineStr">
        <is>
          <t>0</t>
        </is>
      </c>
      <c r="BE1491" s="286" t="inlineStr">
        <is>
          <t>0</t>
        </is>
      </c>
      <c r="BF1491" s="286" t="inlineStr">
        <is>
          <t>0</t>
        </is>
      </c>
      <c r="BG1491" s="286" t="inlineStr">
        <is>
          <t>0</t>
        </is>
      </c>
      <c r="BH1491" s="297" t="inlineStr">
        <is>
          <t>0</t>
        </is>
      </c>
      <c r="BI1491" s="297" t="inlineStr">
        <is>
          <t>0</t>
        </is>
      </c>
      <c r="BJ1491" s="297" t="inlineStr">
        <is>
          <t>0</t>
        </is>
      </c>
      <c r="BK1491" s="297" t="inlineStr">
        <is>
          <t>0</t>
        </is>
      </c>
      <c r="BL1491" s="297" t="inlineStr">
        <is>
          <t>0</t>
        </is>
      </c>
      <c r="BM1491" s="297" t="inlineStr">
        <is>
          <t>0</t>
        </is>
      </c>
      <c r="BN1491" s="297" t="inlineStr">
        <is>
          <t>0</t>
        </is>
      </c>
      <c r="BO1491" s="285" t="inlineStr">
        <is>
          <t>0</t>
        </is>
      </c>
      <c r="BP1491" s="297" t="inlineStr">
        <is>
          <t>0</t>
        </is>
      </c>
      <c r="BQ1491" s="297" t="inlineStr">
        <is>
          <t>0</t>
        </is>
      </c>
      <c r="BR1491" s="297" t="inlineStr">
        <is>
          <t>0</t>
        </is>
      </c>
      <c r="BS1491" s="297" t="inlineStr">
        <is>
          <t>0</t>
        </is>
      </c>
      <c r="BT1491" s="297" t="inlineStr">
        <is>
          <t>0</t>
        </is>
      </c>
      <c r="BU1491" s="297" t="inlineStr">
        <is>
          <t>0</t>
        </is>
      </c>
      <c r="BV1491" s="297" t="inlineStr">
        <is>
          <t>0</t>
        </is>
      </c>
      <c r="BW1491" s="288" t="inlineStr">
        <is>
          <t>0</t>
        </is>
      </c>
      <c r="BX1491" s="276">
        <f>SUM(IF(COUNTIF(#REF!, "*1.*"), 2, 0), IF(COUNTIF(#REF!, "*2.*"), 2, 0), IF(COUNTIF(#REF!, "*3.*"), 2, 0), IF(COUNTIF(#REF!, "*4.*"), 2, 0), IF(COUNTIF(#REF!, "*5.*"), 2, 0), IF(COUNTIF(#REF!, "*6.*"), 2, 0))</f>
        <v/>
      </c>
      <c r="BY1491" s="277">
        <f t="array" ref="BY1491">SUM(VALUE(AT1491),VALUE(AU1491),VALUE(AV1491),VALUE(AW1491),VALUE(AX1491),VALUE(AY1491),VALUE(AZ1491),VALUE(BB1491),VALUE(BC1491),VALUE(BD1491),VALUE(BE1491),VALUE(BF1491),VALUE(BG1491),VALUE(BH1491),VALUE(BI1491),VALUE(BJ1491),VALUE(BK1491),VALUE(BL1491),VALUE(BM1491),VALUE(BN1491),VALUE(BO1491),VALUE(BP1491),VALUE(BQ1491),VALUE(BR1491),VALUE(BS1491),VALUE(BT1491),VALUE(BU1491),VALUE(BV1491),VALUE(BW1491))</f>
        <v/>
      </c>
      <c r="BZ1491" s="307" t="n"/>
      <c r="CA1491" s="307" t="n"/>
      <c r="CB1491" s="307" t="n"/>
      <c r="CC1491" s="307" t="n"/>
      <c r="CD1491" s="307" t="n"/>
      <c r="CE1491" s="307" t="n"/>
      <c r="CF1491" s="307" t="n"/>
      <c r="CG1491" s="307" t="n"/>
      <c r="CH1491" s="307" t="n"/>
      <c r="CI1491" s="307" t="n"/>
      <c r="CJ1491" s="307" t="n"/>
      <c r="CK1491" s="307" t="n"/>
      <c r="CL1491" s="307" t="n"/>
      <c r="CM1491" s="307" t="n"/>
      <c r="CN1491" s="307" t="n"/>
      <c r="CO1491" s="307" t="n"/>
      <c r="CP1491" s="307" t="n"/>
      <c r="CQ1491" s="307" t="n"/>
      <c r="CR1491" s="279" t="inlineStr"/>
      <c r="CS1491" s="280">
        <f>AVERAGE(Value(BY1491),value(CR1491))</f>
        <v/>
      </c>
      <c r="CT1491" s="421">
        <f>(IF(OR(MediaScorecard!BG1978="x", MediaScorecard!BH1978="x",MediaScorecard!BI1978="x",MediaScorecard!BJ1978="x",MediaScorecard!BK1978="x"),1, 2))</f>
        <v/>
      </c>
      <c r="CU1491" s="308" t="n"/>
      <c r="CV1491" s="308" t="n"/>
      <c r="CW1491" s="308" t="n"/>
      <c r="CX1491" s="309" t="n"/>
      <c r="CY1491" s="308" t="n"/>
      <c r="CZ1491" s="308" t="n"/>
      <c r="DA1491" s="308" t="n"/>
    </row>
    <row r="1492" ht="21" customHeight="1" s="590">
      <c r="A1492" s="421" t="n"/>
      <c r="B1492" s="270" t="n"/>
      <c r="C1492" s="266" t="n"/>
      <c r="D1492" s="267" t="inlineStr"/>
      <c r="E1492" s="267" t="inlineStr"/>
      <c r="F1492" s="268" t="inlineStr"/>
      <c r="G1492" s="421" t="n"/>
      <c r="H1492" s="269" t="n"/>
      <c r="I1492" s="421" t="n"/>
      <c r="J1492" s="421" t="n"/>
      <c r="K1492" s="421" t="n"/>
      <c r="L1492" s="421" t="n"/>
      <c r="M1492" s="421" t="n"/>
      <c r="N1492" s="421" t="n"/>
      <c r="O1492" s="421" t="n"/>
      <c r="P1492" s="421" t="n"/>
      <c r="Q1492" s="421" t="n"/>
      <c r="R1492" s="270" t="n"/>
      <c r="S1492" s="421" t="n"/>
      <c r="T1492" s="421" t="n"/>
      <c r="U1492" s="421" t="n"/>
      <c r="V1492" s="421" t="n"/>
      <c r="W1492" s="421" t="n"/>
      <c r="X1492" s="421" t="n"/>
      <c r="Y1492" s="421" t="n"/>
      <c r="Z1492" s="421" t="n"/>
      <c r="AA1492" s="421" t="n"/>
      <c r="AB1492" s="421" t="n"/>
      <c r="AC1492" s="421" t="n"/>
      <c r="AD1492" s="421" t="n"/>
      <c r="AE1492" s="421" t="n"/>
      <c r="AF1492" s="421" t="n"/>
      <c r="AG1492" s="421" t="n"/>
      <c r="AH1492" s="421" t="n"/>
      <c r="AI1492" s="421" t="n"/>
      <c r="AJ1492" s="297" t="n"/>
      <c r="AK1492" s="297" t="n"/>
      <c r="AL1492" s="284" t="n"/>
      <c r="AM1492" s="297" t="n"/>
      <c r="AN1492" s="285" t="n"/>
      <c r="AO1492" s="297" t="n"/>
      <c r="AP1492" s="297" t="n"/>
      <c r="AQ1492" s="297" t="n"/>
      <c r="AR1492" s="297" t="n"/>
      <c r="AS1492" s="297" t="n"/>
      <c r="AT1492" s="285" t="inlineStr">
        <is>
          <t>0</t>
        </is>
      </c>
      <c r="AU1492" s="297" t="inlineStr">
        <is>
          <t>0</t>
        </is>
      </c>
      <c r="AV1492" s="297" t="inlineStr">
        <is>
          <t>0</t>
        </is>
      </c>
      <c r="AW1492" s="297" t="inlineStr">
        <is>
          <t>0</t>
        </is>
      </c>
      <c r="AX1492" s="297" t="inlineStr">
        <is>
          <t>0</t>
        </is>
      </c>
      <c r="AY1492" s="286" t="inlineStr">
        <is>
          <t>0</t>
        </is>
      </c>
      <c r="AZ1492" s="286" t="inlineStr">
        <is>
          <t>0</t>
        </is>
      </c>
      <c r="BA1492" s="287" t="inlineStr">
        <is>
          <t>0</t>
        </is>
      </c>
      <c r="BB1492" s="286" t="inlineStr">
        <is>
          <t>0</t>
        </is>
      </c>
      <c r="BC1492" s="286" t="inlineStr">
        <is>
          <t>0</t>
        </is>
      </c>
      <c r="BD1492" s="286" t="inlineStr">
        <is>
          <t>0</t>
        </is>
      </c>
      <c r="BE1492" s="286" t="inlineStr">
        <is>
          <t>0</t>
        </is>
      </c>
      <c r="BF1492" s="286" t="inlineStr">
        <is>
          <t>0</t>
        </is>
      </c>
      <c r="BG1492" s="286" t="inlineStr">
        <is>
          <t>0</t>
        </is>
      </c>
      <c r="BH1492" s="297" t="inlineStr">
        <is>
          <t>0</t>
        </is>
      </c>
      <c r="BI1492" s="297" t="inlineStr">
        <is>
          <t>0</t>
        </is>
      </c>
      <c r="BJ1492" s="297" t="inlineStr">
        <is>
          <t>0</t>
        </is>
      </c>
      <c r="BK1492" s="297" t="inlineStr">
        <is>
          <t>0</t>
        </is>
      </c>
      <c r="BL1492" s="297" t="inlineStr">
        <is>
          <t>0</t>
        </is>
      </c>
      <c r="BM1492" s="297" t="inlineStr">
        <is>
          <t>0</t>
        </is>
      </c>
      <c r="BN1492" s="297" t="inlineStr">
        <is>
          <t>0</t>
        </is>
      </c>
      <c r="BO1492" s="285" t="inlineStr">
        <is>
          <t>0</t>
        </is>
      </c>
      <c r="BP1492" s="297" t="inlineStr">
        <is>
          <t>0</t>
        </is>
      </c>
      <c r="BQ1492" s="297" t="inlineStr">
        <is>
          <t>0</t>
        </is>
      </c>
      <c r="BR1492" s="297" t="inlineStr">
        <is>
          <t>0</t>
        </is>
      </c>
      <c r="BS1492" s="297" t="inlineStr">
        <is>
          <t>0</t>
        </is>
      </c>
      <c r="BT1492" s="297" t="inlineStr">
        <is>
          <t>0</t>
        </is>
      </c>
      <c r="BU1492" s="297" t="inlineStr">
        <is>
          <t>0</t>
        </is>
      </c>
      <c r="BV1492" s="297" t="inlineStr">
        <is>
          <t>0</t>
        </is>
      </c>
      <c r="BW1492" s="288" t="inlineStr">
        <is>
          <t>0</t>
        </is>
      </c>
      <c r="BX1492" s="276">
        <f>SUM(IF(COUNTIF(#REF!, "*1.*"), 2, 0), IF(COUNTIF(#REF!, "*2.*"), 2, 0), IF(COUNTIF(#REF!, "*3.*"), 2, 0), IF(COUNTIF(#REF!, "*4.*"), 2, 0), IF(COUNTIF(#REF!, "*5.*"), 2, 0), IF(COUNTIF(#REF!, "*6.*"), 2, 0))</f>
        <v/>
      </c>
      <c r="BY1492" s="277">
        <f t="array" ref="BY1492">SUM(VALUE(AT1492),VALUE(AU1492),VALUE(AV1492),VALUE(AW1492),VALUE(AX1492),VALUE(AY1492),VALUE(AZ1492),VALUE(BB1492),VALUE(BC1492),VALUE(BD1492),VALUE(BE1492),VALUE(BF1492),VALUE(BG1492),VALUE(BH1492),VALUE(BI1492),VALUE(BJ1492),VALUE(BK1492),VALUE(BL1492),VALUE(BM1492),VALUE(BN1492),VALUE(BO1492),VALUE(BP1492),VALUE(BQ1492),VALUE(BR1492),VALUE(BS1492),VALUE(BT1492),VALUE(BU1492),VALUE(BV1492),VALUE(BW1492))</f>
        <v/>
      </c>
      <c r="BZ1492" s="307" t="n"/>
      <c r="CA1492" s="307" t="n"/>
      <c r="CB1492" s="307" t="n"/>
      <c r="CC1492" s="307" t="n"/>
      <c r="CD1492" s="307" t="n"/>
      <c r="CE1492" s="307" t="n"/>
      <c r="CF1492" s="307" t="n"/>
      <c r="CG1492" s="307" t="n"/>
      <c r="CH1492" s="307" t="n"/>
      <c r="CI1492" s="307" t="n"/>
      <c r="CJ1492" s="307" t="n"/>
      <c r="CK1492" s="307" t="n"/>
      <c r="CL1492" s="307" t="n"/>
      <c r="CM1492" s="307" t="n"/>
      <c r="CN1492" s="307" t="n"/>
      <c r="CO1492" s="307" t="n"/>
      <c r="CP1492" s="307" t="n"/>
      <c r="CQ1492" s="307" t="n"/>
      <c r="CR1492" s="279" t="inlineStr"/>
      <c r="CS1492" s="280">
        <f>AVERAGE(Value(BY1492),value(CR1492))</f>
        <v/>
      </c>
      <c r="CT1492" s="421">
        <f>(IF(OR(MediaScorecard!BG1979="x", MediaScorecard!BH1979="x",MediaScorecard!BI1979="x",MediaScorecard!BJ1979="x",MediaScorecard!BK1979="x"),1, 2))</f>
        <v/>
      </c>
      <c r="CU1492" s="308" t="n"/>
      <c r="CV1492" s="308" t="n"/>
      <c r="CW1492" s="308" t="n"/>
      <c r="CX1492" s="309" t="n"/>
      <c r="CY1492" s="308" t="n"/>
      <c r="CZ1492" s="308" t="n"/>
      <c r="DA1492" s="308" t="n"/>
    </row>
    <row r="1493" ht="21" customHeight="1" s="590">
      <c r="A1493" s="421" t="n"/>
      <c r="B1493" s="270" t="n"/>
      <c r="C1493" s="266" t="n"/>
      <c r="D1493" s="267" t="inlineStr"/>
      <c r="E1493" s="267" t="inlineStr"/>
      <c r="F1493" s="268" t="inlineStr"/>
      <c r="G1493" s="421" t="n"/>
      <c r="H1493" s="269" t="n"/>
      <c r="I1493" s="421" t="n"/>
      <c r="J1493" s="421" t="n"/>
      <c r="K1493" s="421" t="n"/>
      <c r="L1493" s="421" t="n"/>
      <c r="M1493" s="421" t="n"/>
      <c r="N1493" s="421" t="n"/>
      <c r="O1493" s="421" t="n"/>
      <c r="P1493" s="421" t="n"/>
      <c r="Q1493" s="421" t="n"/>
      <c r="R1493" s="270" t="n"/>
      <c r="S1493" s="421" t="n"/>
      <c r="T1493" s="421" t="n"/>
      <c r="U1493" s="421" t="n"/>
      <c r="V1493" s="421" t="n"/>
      <c r="W1493" s="421" t="n"/>
      <c r="X1493" s="421" t="n"/>
      <c r="Y1493" s="421" t="n"/>
      <c r="Z1493" s="421" t="n"/>
      <c r="AA1493" s="421" t="n"/>
      <c r="AB1493" s="421" t="n"/>
      <c r="AC1493" s="421" t="n"/>
      <c r="AD1493" s="421" t="n"/>
      <c r="AE1493" s="421" t="n"/>
      <c r="AF1493" s="421" t="n"/>
      <c r="AG1493" s="421" t="n"/>
      <c r="AH1493" s="421" t="n"/>
      <c r="AI1493" s="421" t="n"/>
      <c r="AJ1493" s="297" t="n"/>
      <c r="AK1493" s="297" t="n"/>
      <c r="AL1493" s="284" t="n"/>
      <c r="AM1493" s="297" t="n"/>
      <c r="AN1493" s="285" t="n"/>
      <c r="AO1493" s="297" t="n"/>
      <c r="AP1493" s="297" t="n"/>
      <c r="AQ1493" s="297" t="n"/>
      <c r="AR1493" s="297" t="n"/>
      <c r="AS1493" s="297" t="n"/>
      <c r="AT1493" s="285" t="inlineStr">
        <is>
          <t>0</t>
        </is>
      </c>
      <c r="AU1493" s="297" t="inlineStr">
        <is>
          <t>0</t>
        </is>
      </c>
      <c r="AV1493" s="297" t="inlineStr">
        <is>
          <t>0</t>
        </is>
      </c>
      <c r="AW1493" s="297" t="inlineStr">
        <is>
          <t>0</t>
        </is>
      </c>
      <c r="AX1493" s="297" t="inlineStr">
        <is>
          <t>0</t>
        </is>
      </c>
      <c r="AY1493" s="286" t="inlineStr">
        <is>
          <t>0</t>
        </is>
      </c>
      <c r="AZ1493" s="286" t="inlineStr">
        <is>
          <t>0</t>
        </is>
      </c>
      <c r="BA1493" s="287" t="inlineStr">
        <is>
          <t>0</t>
        </is>
      </c>
      <c r="BB1493" s="286" t="inlineStr">
        <is>
          <t>0</t>
        </is>
      </c>
      <c r="BC1493" s="286" t="inlineStr">
        <is>
          <t>0</t>
        </is>
      </c>
      <c r="BD1493" s="286" t="inlineStr">
        <is>
          <t>0</t>
        </is>
      </c>
      <c r="BE1493" s="286" t="inlineStr">
        <is>
          <t>0</t>
        </is>
      </c>
      <c r="BF1493" s="286" t="inlineStr">
        <is>
          <t>0</t>
        </is>
      </c>
      <c r="BG1493" s="286" t="inlineStr">
        <is>
          <t>0</t>
        </is>
      </c>
      <c r="BH1493" s="297" t="inlineStr">
        <is>
          <t>0</t>
        </is>
      </c>
      <c r="BI1493" s="297" t="inlineStr">
        <is>
          <t>0</t>
        </is>
      </c>
      <c r="BJ1493" s="297" t="inlineStr">
        <is>
          <t>0</t>
        </is>
      </c>
      <c r="BK1493" s="297" t="inlineStr">
        <is>
          <t>0</t>
        </is>
      </c>
      <c r="BL1493" s="297" t="inlineStr">
        <is>
          <t>0</t>
        </is>
      </c>
      <c r="BM1493" s="297" t="inlineStr">
        <is>
          <t>0</t>
        </is>
      </c>
      <c r="BN1493" s="297" t="inlineStr">
        <is>
          <t>0</t>
        </is>
      </c>
      <c r="BO1493" s="285" t="inlineStr">
        <is>
          <t>0</t>
        </is>
      </c>
      <c r="BP1493" s="297" t="inlineStr">
        <is>
          <t>0</t>
        </is>
      </c>
      <c r="BQ1493" s="297" t="inlineStr">
        <is>
          <t>0</t>
        </is>
      </c>
      <c r="BR1493" s="297" t="inlineStr">
        <is>
          <t>0</t>
        </is>
      </c>
      <c r="BS1493" s="297" t="inlineStr">
        <is>
          <t>0</t>
        </is>
      </c>
      <c r="BT1493" s="297" t="inlineStr">
        <is>
          <t>0</t>
        </is>
      </c>
      <c r="BU1493" s="297" t="inlineStr">
        <is>
          <t>0</t>
        </is>
      </c>
      <c r="BV1493" s="297" t="inlineStr">
        <is>
          <t>0</t>
        </is>
      </c>
      <c r="BW1493" s="288" t="inlineStr">
        <is>
          <t>0</t>
        </is>
      </c>
      <c r="BX1493" s="276">
        <f>SUM(IF(COUNTIF(#REF!, "*1.*"), 2, 0), IF(COUNTIF(#REF!, "*2.*"), 2, 0), IF(COUNTIF(#REF!, "*3.*"), 2, 0), IF(COUNTIF(#REF!, "*4.*"), 2, 0), IF(COUNTIF(#REF!, "*5.*"), 2, 0), IF(COUNTIF(#REF!, "*6.*"), 2, 0))</f>
        <v/>
      </c>
      <c r="BY1493" s="277">
        <f t="array" ref="BY1493">SUM(VALUE(AT1493),VALUE(AU1493),VALUE(AV1493),VALUE(AW1493),VALUE(AX1493),VALUE(AY1493),VALUE(AZ1493),VALUE(BB1493),VALUE(BC1493),VALUE(BD1493),VALUE(BE1493),VALUE(BF1493),VALUE(BG1493),VALUE(BH1493),VALUE(BI1493),VALUE(BJ1493),VALUE(BK1493),VALUE(BL1493),VALUE(BM1493),VALUE(BN1493),VALUE(BO1493),VALUE(BP1493),VALUE(BQ1493),VALUE(BR1493),VALUE(BS1493),VALUE(BT1493),VALUE(BU1493),VALUE(BV1493),VALUE(BW1493))</f>
        <v/>
      </c>
      <c r="BZ1493" s="307" t="n"/>
      <c r="CA1493" s="307" t="n"/>
      <c r="CB1493" s="307" t="n"/>
      <c r="CC1493" s="307" t="n"/>
      <c r="CD1493" s="307" t="n"/>
      <c r="CE1493" s="307" t="n"/>
      <c r="CF1493" s="307" t="n"/>
      <c r="CG1493" s="307" t="n"/>
      <c r="CH1493" s="307" t="n"/>
      <c r="CI1493" s="307" t="n"/>
      <c r="CJ1493" s="307" t="n"/>
      <c r="CK1493" s="307" t="n"/>
      <c r="CL1493" s="307" t="n"/>
      <c r="CM1493" s="307" t="n"/>
      <c r="CN1493" s="307" t="n"/>
      <c r="CO1493" s="307" t="n"/>
      <c r="CP1493" s="307" t="n"/>
      <c r="CQ1493" s="307" t="n"/>
      <c r="CR1493" s="279" t="inlineStr"/>
      <c r="CS1493" s="280">
        <f>AVERAGE(Value(BY1493),value(CR1493))</f>
        <v/>
      </c>
      <c r="CT1493" s="421">
        <f>(IF(OR(MediaScorecard!BG1980="x", MediaScorecard!BH1980="x",MediaScorecard!BI1980="x",MediaScorecard!BJ1980="x",MediaScorecard!BK1980="x"),1, 2))</f>
        <v/>
      </c>
      <c r="CU1493" s="308" t="n"/>
      <c r="CV1493" s="308" t="n"/>
      <c r="CW1493" s="308" t="n"/>
      <c r="CX1493" s="309" t="n"/>
      <c r="CY1493" s="308" t="n"/>
      <c r="CZ1493" s="308" t="n"/>
      <c r="DA1493" s="308" t="n"/>
    </row>
    <row r="1494" ht="21" customHeight="1" s="590">
      <c r="A1494" s="421" t="n"/>
      <c r="B1494" s="270" t="n"/>
      <c r="C1494" s="266" t="n"/>
      <c r="D1494" s="267" t="inlineStr"/>
      <c r="E1494" s="267" t="inlineStr"/>
      <c r="F1494" s="268" t="inlineStr"/>
      <c r="G1494" s="421" t="n"/>
      <c r="H1494" s="269" t="n"/>
      <c r="I1494" s="421" t="n"/>
      <c r="J1494" s="421" t="n"/>
      <c r="K1494" s="421" t="n"/>
      <c r="L1494" s="421" t="n"/>
      <c r="M1494" s="421" t="n"/>
      <c r="N1494" s="421" t="n"/>
      <c r="O1494" s="421" t="n"/>
      <c r="P1494" s="421" t="n"/>
      <c r="Q1494" s="421" t="n"/>
      <c r="R1494" s="270" t="n"/>
      <c r="S1494" s="421" t="n"/>
      <c r="T1494" s="421" t="n"/>
      <c r="U1494" s="421" t="n"/>
      <c r="V1494" s="421" t="n"/>
      <c r="W1494" s="421" t="n"/>
      <c r="X1494" s="421" t="n"/>
      <c r="Y1494" s="421" t="n"/>
      <c r="Z1494" s="421" t="n"/>
      <c r="AA1494" s="421" t="n"/>
      <c r="AB1494" s="421" t="n"/>
      <c r="AC1494" s="421" t="n"/>
      <c r="AD1494" s="421" t="n"/>
      <c r="AE1494" s="421" t="n"/>
      <c r="AF1494" s="421" t="n"/>
      <c r="AG1494" s="421" t="n"/>
      <c r="AH1494" s="421" t="n"/>
      <c r="AI1494" s="421" t="n"/>
      <c r="AJ1494" s="297" t="n"/>
      <c r="AK1494" s="297" t="n"/>
      <c r="AL1494" s="284" t="n"/>
      <c r="AM1494" s="297" t="n"/>
      <c r="AN1494" s="285" t="n"/>
      <c r="AO1494" s="297" t="n"/>
      <c r="AP1494" s="297" t="n"/>
      <c r="AQ1494" s="297" t="n"/>
      <c r="AR1494" s="297" t="n"/>
      <c r="AS1494" s="297" t="n"/>
      <c r="AT1494" s="285" t="inlineStr">
        <is>
          <t>0</t>
        </is>
      </c>
      <c r="AU1494" s="297" t="inlineStr">
        <is>
          <t>0</t>
        </is>
      </c>
      <c r="AV1494" s="297" t="inlineStr">
        <is>
          <t>0</t>
        </is>
      </c>
      <c r="AW1494" s="297" t="inlineStr">
        <is>
          <t>0</t>
        </is>
      </c>
      <c r="AX1494" s="297" t="inlineStr">
        <is>
          <t>0</t>
        </is>
      </c>
      <c r="AY1494" s="286" t="inlineStr">
        <is>
          <t>0</t>
        </is>
      </c>
      <c r="AZ1494" s="286" t="inlineStr">
        <is>
          <t>0</t>
        </is>
      </c>
      <c r="BA1494" s="287" t="inlineStr">
        <is>
          <t>0</t>
        </is>
      </c>
      <c r="BB1494" s="286" t="inlineStr">
        <is>
          <t>0</t>
        </is>
      </c>
      <c r="BC1494" s="286" t="inlineStr">
        <is>
          <t>0</t>
        </is>
      </c>
      <c r="BD1494" s="286" t="inlineStr">
        <is>
          <t>0</t>
        </is>
      </c>
      <c r="BE1494" s="286" t="inlineStr">
        <is>
          <t>0</t>
        </is>
      </c>
      <c r="BF1494" s="286" t="inlineStr">
        <is>
          <t>0</t>
        </is>
      </c>
      <c r="BG1494" s="286" t="inlineStr">
        <is>
          <t>0</t>
        </is>
      </c>
      <c r="BH1494" s="297" t="inlineStr">
        <is>
          <t>0</t>
        </is>
      </c>
      <c r="BI1494" s="297" t="inlineStr">
        <is>
          <t>0</t>
        </is>
      </c>
      <c r="BJ1494" s="297" t="inlineStr">
        <is>
          <t>0</t>
        </is>
      </c>
      <c r="BK1494" s="297" t="inlineStr">
        <is>
          <t>0</t>
        </is>
      </c>
      <c r="BL1494" s="297" t="inlineStr">
        <is>
          <t>0</t>
        </is>
      </c>
      <c r="BM1494" s="297" t="inlineStr">
        <is>
          <t>0</t>
        </is>
      </c>
      <c r="BN1494" s="297" t="inlineStr">
        <is>
          <t>0</t>
        </is>
      </c>
      <c r="BO1494" s="285" t="inlineStr">
        <is>
          <t>0</t>
        </is>
      </c>
      <c r="BP1494" s="297" t="inlineStr">
        <is>
          <t>0</t>
        </is>
      </c>
      <c r="BQ1494" s="297" t="inlineStr">
        <is>
          <t>0</t>
        </is>
      </c>
      <c r="BR1494" s="297" t="inlineStr">
        <is>
          <t>0</t>
        </is>
      </c>
      <c r="BS1494" s="297" t="inlineStr">
        <is>
          <t>0</t>
        </is>
      </c>
      <c r="BT1494" s="297" t="inlineStr">
        <is>
          <t>0</t>
        </is>
      </c>
      <c r="BU1494" s="297" t="inlineStr">
        <is>
          <t>0</t>
        </is>
      </c>
      <c r="BV1494" s="297" t="inlineStr">
        <is>
          <t>0</t>
        </is>
      </c>
      <c r="BW1494" s="288" t="inlineStr">
        <is>
          <t>0</t>
        </is>
      </c>
      <c r="BX1494" s="276">
        <f>SUM(IF(COUNTIF(#REF!, "*1.*"), 2, 0), IF(COUNTIF(#REF!, "*2.*"), 2, 0), IF(COUNTIF(#REF!, "*3.*"), 2, 0), IF(COUNTIF(#REF!, "*4.*"), 2, 0), IF(COUNTIF(#REF!, "*5.*"), 2, 0), IF(COUNTIF(#REF!, "*6.*"), 2, 0))</f>
        <v/>
      </c>
      <c r="BY1494" s="277">
        <f t="array" ref="BY1494">SUM(VALUE(AT1494),VALUE(AU1494),VALUE(AV1494),VALUE(AW1494),VALUE(AX1494),VALUE(AY1494),VALUE(AZ1494),VALUE(BB1494),VALUE(BC1494),VALUE(BD1494),VALUE(BE1494),VALUE(BF1494),VALUE(BG1494),VALUE(BH1494),VALUE(BI1494),VALUE(BJ1494),VALUE(BK1494),VALUE(BL1494),VALUE(BM1494),VALUE(BN1494),VALUE(BO1494),VALUE(BP1494),VALUE(BQ1494),VALUE(BR1494),VALUE(BS1494),VALUE(BT1494),VALUE(BU1494),VALUE(BV1494),VALUE(BW1494))</f>
        <v/>
      </c>
      <c r="BZ1494" s="307" t="n"/>
      <c r="CA1494" s="307" t="n"/>
      <c r="CB1494" s="307" t="n"/>
      <c r="CC1494" s="307" t="n"/>
      <c r="CD1494" s="307" t="n"/>
      <c r="CE1494" s="307" t="n"/>
      <c r="CF1494" s="307" t="n"/>
      <c r="CG1494" s="307" t="n"/>
      <c r="CH1494" s="307" t="n"/>
      <c r="CI1494" s="307" t="n"/>
      <c r="CJ1494" s="307" t="n"/>
      <c r="CK1494" s="307" t="n"/>
      <c r="CL1494" s="307" t="n"/>
      <c r="CM1494" s="307" t="n"/>
      <c r="CN1494" s="307" t="n"/>
      <c r="CO1494" s="307" t="n"/>
      <c r="CP1494" s="307" t="n"/>
      <c r="CQ1494" s="307" t="n"/>
      <c r="CR1494" s="279" t="inlineStr"/>
      <c r="CS1494" s="280">
        <f>AVERAGE(Value(BY1494),value(CR1494))</f>
        <v/>
      </c>
      <c r="CT1494" s="421">
        <f>(IF(OR(MediaScorecard!BG1981="x", MediaScorecard!BH1981="x",MediaScorecard!BI1981="x",MediaScorecard!BJ1981="x",MediaScorecard!BK1981="x"),1, 2))</f>
        <v/>
      </c>
      <c r="CU1494" s="308" t="n"/>
      <c r="CV1494" s="308" t="n"/>
      <c r="CW1494" s="308" t="n"/>
      <c r="CX1494" s="309" t="n"/>
      <c r="CY1494" s="308" t="n"/>
      <c r="CZ1494" s="308" t="n"/>
      <c r="DA1494" s="308" t="n"/>
    </row>
    <row r="1495" ht="21" customHeight="1" s="590">
      <c r="A1495" s="421" t="n"/>
      <c r="B1495" s="270" t="n"/>
      <c r="C1495" s="266" t="n"/>
      <c r="D1495" s="267" t="inlineStr"/>
      <c r="E1495" s="267" t="inlineStr"/>
      <c r="F1495" s="268" t="inlineStr"/>
      <c r="G1495" s="421" t="n"/>
      <c r="H1495" s="269" t="n"/>
      <c r="I1495" s="421" t="n"/>
      <c r="J1495" s="421" t="n"/>
      <c r="K1495" s="421" t="n"/>
      <c r="L1495" s="421" t="n"/>
      <c r="M1495" s="421" t="n"/>
      <c r="N1495" s="421" t="n"/>
      <c r="O1495" s="421" t="n"/>
      <c r="P1495" s="421" t="n"/>
      <c r="Q1495" s="421" t="n"/>
      <c r="R1495" s="270" t="n"/>
      <c r="S1495" s="421" t="n"/>
      <c r="T1495" s="421" t="n"/>
      <c r="U1495" s="421" t="n"/>
      <c r="V1495" s="421" t="n"/>
      <c r="W1495" s="421" t="n"/>
      <c r="X1495" s="421" t="n"/>
      <c r="Y1495" s="421" t="n"/>
      <c r="Z1495" s="421" t="n"/>
      <c r="AA1495" s="421" t="n"/>
      <c r="AB1495" s="421" t="n"/>
      <c r="AC1495" s="421" t="n"/>
      <c r="AD1495" s="421" t="n"/>
      <c r="AE1495" s="421" t="n"/>
      <c r="AF1495" s="421" t="n"/>
      <c r="AG1495" s="421" t="n"/>
      <c r="AH1495" s="421" t="n"/>
      <c r="AI1495" s="421" t="n"/>
      <c r="AJ1495" s="297" t="n"/>
      <c r="AK1495" s="297" t="n"/>
      <c r="AL1495" s="284" t="n"/>
      <c r="AM1495" s="297" t="n"/>
      <c r="AN1495" s="285" t="n"/>
      <c r="AO1495" s="297" t="n"/>
      <c r="AP1495" s="297" t="n"/>
      <c r="AQ1495" s="297" t="n"/>
      <c r="AR1495" s="297" t="n"/>
      <c r="AS1495" s="297" t="n"/>
      <c r="AT1495" s="285" t="inlineStr">
        <is>
          <t>0</t>
        </is>
      </c>
      <c r="AU1495" s="297" t="inlineStr">
        <is>
          <t>0</t>
        </is>
      </c>
      <c r="AV1495" s="297" t="inlineStr">
        <is>
          <t>0</t>
        </is>
      </c>
      <c r="AW1495" s="297" t="inlineStr">
        <is>
          <t>0</t>
        </is>
      </c>
      <c r="AX1495" s="297" t="inlineStr">
        <is>
          <t>0</t>
        </is>
      </c>
      <c r="AY1495" s="286" t="inlineStr">
        <is>
          <t>0</t>
        </is>
      </c>
      <c r="AZ1495" s="286" t="inlineStr">
        <is>
          <t>0</t>
        </is>
      </c>
      <c r="BA1495" s="287" t="inlineStr">
        <is>
          <t>0</t>
        </is>
      </c>
      <c r="BB1495" s="286" t="inlineStr">
        <is>
          <t>0</t>
        </is>
      </c>
      <c r="BC1495" s="286" t="inlineStr">
        <is>
          <t>0</t>
        </is>
      </c>
      <c r="BD1495" s="286" t="inlineStr">
        <is>
          <t>0</t>
        </is>
      </c>
      <c r="BE1495" s="286" t="inlineStr">
        <is>
          <t>0</t>
        </is>
      </c>
      <c r="BF1495" s="286" t="inlineStr">
        <is>
          <t>0</t>
        </is>
      </c>
      <c r="BG1495" s="286" t="inlineStr">
        <is>
          <t>0</t>
        </is>
      </c>
      <c r="BH1495" s="297" t="inlineStr">
        <is>
          <t>0</t>
        </is>
      </c>
      <c r="BI1495" s="297" t="inlineStr">
        <is>
          <t>0</t>
        </is>
      </c>
      <c r="BJ1495" s="297" t="inlineStr">
        <is>
          <t>0</t>
        </is>
      </c>
      <c r="BK1495" s="297" t="inlineStr">
        <is>
          <t>0</t>
        </is>
      </c>
      <c r="BL1495" s="297" t="inlineStr">
        <is>
          <t>0</t>
        </is>
      </c>
      <c r="BM1495" s="297" t="inlineStr">
        <is>
          <t>0</t>
        </is>
      </c>
      <c r="BN1495" s="297" t="inlineStr">
        <is>
          <t>0</t>
        </is>
      </c>
      <c r="BO1495" s="285" t="inlineStr">
        <is>
          <t>0</t>
        </is>
      </c>
      <c r="BP1495" s="297" t="inlineStr">
        <is>
          <t>0</t>
        </is>
      </c>
      <c r="BQ1495" s="297" t="inlineStr">
        <is>
          <t>0</t>
        </is>
      </c>
      <c r="BR1495" s="297" t="inlineStr">
        <is>
          <t>0</t>
        </is>
      </c>
      <c r="BS1495" s="297" t="inlineStr">
        <is>
          <t>0</t>
        </is>
      </c>
      <c r="BT1495" s="297" t="inlineStr">
        <is>
          <t>0</t>
        </is>
      </c>
      <c r="BU1495" s="297" t="inlineStr">
        <is>
          <t>0</t>
        </is>
      </c>
      <c r="BV1495" s="297" t="inlineStr">
        <is>
          <t>0</t>
        </is>
      </c>
      <c r="BW1495" s="288" t="inlineStr">
        <is>
          <t>0</t>
        </is>
      </c>
      <c r="BX1495" s="276">
        <f>SUM(IF(COUNTIF(#REF!, "*1.*"), 2, 0), IF(COUNTIF(#REF!, "*2.*"), 2, 0), IF(COUNTIF(#REF!, "*3.*"), 2, 0), IF(COUNTIF(#REF!, "*4.*"), 2, 0), IF(COUNTIF(#REF!, "*5.*"), 2, 0), IF(COUNTIF(#REF!, "*6.*"), 2, 0))</f>
        <v/>
      </c>
      <c r="BY1495" s="277">
        <f t="array" ref="BY1495">SUM(VALUE(AT1495),VALUE(AU1495),VALUE(AV1495),VALUE(AW1495),VALUE(AX1495),VALUE(AY1495),VALUE(AZ1495),VALUE(BB1495),VALUE(BC1495),VALUE(BD1495),VALUE(BE1495),VALUE(BF1495),VALUE(BG1495),VALUE(BH1495),VALUE(BI1495),VALUE(BJ1495),VALUE(BK1495),VALUE(BL1495),VALUE(BM1495),VALUE(BN1495),VALUE(BO1495),VALUE(BP1495),VALUE(BQ1495),VALUE(BR1495),VALUE(BS1495),VALUE(BT1495),VALUE(BU1495),VALUE(BV1495),VALUE(BW1495))</f>
        <v/>
      </c>
      <c r="BZ1495" s="307" t="n"/>
      <c r="CA1495" s="307" t="n"/>
      <c r="CB1495" s="307" t="n"/>
      <c r="CC1495" s="307" t="n"/>
      <c r="CD1495" s="307" t="n"/>
      <c r="CE1495" s="307" t="n"/>
      <c r="CF1495" s="307" t="n"/>
      <c r="CG1495" s="307" t="n"/>
      <c r="CH1495" s="307" t="n"/>
      <c r="CI1495" s="307" t="n"/>
      <c r="CJ1495" s="307" t="n"/>
      <c r="CK1495" s="307" t="n"/>
      <c r="CL1495" s="307" t="n"/>
      <c r="CM1495" s="307" t="n"/>
      <c r="CN1495" s="307" t="n"/>
      <c r="CO1495" s="307" t="n"/>
      <c r="CP1495" s="307" t="n"/>
      <c r="CQ1495" s="307" t="n"/>
      <c r="CR1495" s="279" t="inlineStr"/>
      <c r="CS1495" s="280">
        <f>AVERAGE(Value(BY1495),value(CR1495))</f>
        <v/>
      </c>
      <c r="CT1495" s="421">
        <f>(IF(OR(MediaScorecard!BG1982="x", MediaScorecard!BH1982="x",MediaScorecard!BI1982="x",MediaScorecard!BJ1982="x",MediaScorecard!BK1982="x"),1, 2))</f>
        <v/>
      </c>
      <c r="CU1495" s="308" t="n"/>
      <c r="CV1495" s="308" t="n"/>
      <c r="CW1495" s="308" t="n"/>
      <c r="CX1495" s="309" t="n"/>
      <c r="CY1495" s="308" t="n"/>
      <c r="CZ1495" s="308" t="n"/>
      <c r="DA1495" s="308" t="n"/>
    </row>
    <row r="1496" ht="21" customHeight="1" s="590">
      <c r="A1496" s="421" t="n"/>
      <c r="B1496" s="270" t="n"/>
      <c r="C1496" s="266" t="n"/>
      <c r="D1496" s="267" t="inlineStr"/>
      <c r="E1496" s="267" t="inlineStr"/>
      <c r="F1496" s="268" t="inlineStr"/>
      <c r="G1496" s="421" t="n"/>
      <c r="H1496" s="269" t="n"/>
      <c r="I1496" s="421" t="n"/>
      <c r="J1496" s="421" t="n"/>
      <c r="K1496" s="421" t="n"/>
      <c r="L1496" s="421" t="n"/>
      <c r="M1496" s="421" t="n"/>
      <c r="N1496" s="421" t="n"/>
      <c r="O1496" s="421" t="n"/>
      <c r="P1496" s="421" t="n"/>
      <c r="Q1496" s="421" t="n"/>
      <c r="R1496" s="270" t="n"/>
      <c r="S1496" s="421" t="n"/>
      <c r="T1496" s="421" t="n"/>
      <c r="U1496" s="421" t="n"/>
      <c r="V1496" s="421" t="n"/>
      <c r="W1496" s="421" t="n"/>
      <c r="X1496" s="421" t="n"/>
      <c r="Y1496" s="421" t="n"/>
      <c r="Z1496" s="421" t="n"/>
      <c r="AA1496" s="421" t="n"/>
      <c r="AB1496" s="421" t="n"/>
      <c r="AC1496" s="421" t="n"/>
      <c r="AD1496" s="421" t="n"/>
      <c r="AE1496" s="421" t="n"/>
      <c r="AF1496" s="421" t="n"/>
      <c r="AG1496" s="421" t="n"/>
      <c r="AH1496" s="421" t="n"/>
      <c r="AI1496" s="421" t="n"/>
      <c r="AJ1496" s="297" t="n"/>
      <c r="AK1496" s="297" t="n"/>
      <c r="AL1496" s="284" t="n"/>
      <c r="AM1496" s="297" t="n"/>
      <c r="AN1496" s="285" t="n"/>
      <c r="AO1496" s="297" t="n"/>
      <c r="AP1496" s="297" t="n"/>
      <c r="AQ1496" s="297" t="n"/>
      <c r="AR1496" s="297" t="n"/>
      <c r="AS1496" s="297" t="n"/>
      <c r="AT1496" s="285" t="inlineStr">
        <is>
          <t>0</t>
        </is>
      </c>
      <c r="AU1496" s="297" t="inlineStr">
        <is>
          <t>0</t>
        </is>
      </c>
      <c r="AV1496" s="297" t="inlineStr">
        <is>
          <t>0</t>
        </is>
      </c>
      <c r="AW1496" s="297" t="inlineStr">
        <is>
          <t>0</t>
        </is>
      </c>
      <c r="AX1496" s="297" t="inlineStr">
        <is>
          <t>0</t>
        </is>
      </c>
      <c r="AY1496" s="286" t="inlineStr">
        <is>
          <t>0</t>
        </is>
      </c>
      <c r="AZ1496" s="286" t="inlineStr">
        <is>
          <t>0</t>
        </is>
      </c>
      <c r="BA1496" s="287" t="inlineStr">
        <is>
          <t>0</t>
        </is>
      </c>
      <c r="BB1496" s="286" t="inlineStr">
        <is>
          <t>0</t>
        </is>
      </c>
      <c r="BC1496" s="286" t="inlineStr">
        <is>
          <t>0</t>
        </is>
      </c>
      <c r="BD1496" s="286" t="inlineStr">
        <is>
          <t>0</t>
        </is>
      </c>
      <c r="BE1496" s="286" t="inlineStr">
        <is>
          <t>0</t>
        </is>
      </c>
      <c r="BF1496" s="286" t="inlineStr">
        <is>
          <t>0</t>
        </is>
      </c>
      <c r="BG1496" s="286" t="inlineStr">
        <is>
          <t>0</t>
        </is>
      </c>
      <c r="BH1496" s="297" t="inlineStr">
        <is>
          <t>0</t>
        </is>
      </c>
      <c r="BI1496" s="297" t="inlineStr">
        <is>
          <t>0</t>
        </is>
      </c>
      <c r="BJ1496" s="297" t="inlineStr">
        <is>
          <t>0</t>
        </is>
      </c>
      <c r="BK1496" s="297" t="inlineStr">
        <is>
          <t>0</t>
        </is>
      </c>
      <c r="BL1496" s="297" t="inlineStr">
        <is>
          <t>0</t>
        </is>
      </c>
      <c r="BM1496" s="297" t="inlineStr">
        <is>
          <t>0</t>
        </is>
      </c>
      <c r="BN1496" s="297" t="inlineStr">
        <is>
          <t>0</t>
        </is>
      </c>
      <c r="BO1496" s="285" t="inlineStr">
        <is>
          <t>0</t>
        </is>
      </c>
      <c r="BP1496" s="297" t="inlineStr">
        <is>
          <t>0</t>
        </is>
      </c>
      <c r="BQ1496" s="297" t="inlineStr">
        <is>
          <t>0</t>
        </is>
      </c>
      <c r="BR1496" s="297" t="inlineStr">
        <is>
          <t>0</t>
        </is>
      </c>
      <c r="BS1496" s="297" t="inlineStr">
        <is>
          <t>0</t>
        </is>
      </c>
      <c r="BT1496" s="297" t="inlineStr">
        <is>
          <t>0</t>
        </is>
      </c>
      <c r="BU1496" s="297" t="inlineStr">
        <is>
          <t>0</t>
        </is>
      </c>
      <c r="BV1496" s="297" t="inlineStr">
        <is>
          <t>0</t>
        </is>
      </c>
      <c r="BW1496" s="288" t="inlineStr">
        <is>
          <t>0</t>
        </is>
      </c>
      <c r="BX1496" s="276">
        <f>SUM(IF(COUNTIF(#REF!, "*1.*"), 2, 0), IF(COUNTIF(#REF!, "*2.*"), 2, 0), IF(COUNTIF(#REF!, "*3.*"), 2, 0), IF(COUNTIF(#REF!, "*4.*"), 2, 0), IF(COUNTIF(#REF!, "*5.*"), 2, 0), IF(COUNTIF(#REF!, "*6.*"), 2, 0))</f>
        <v/>
      </c>
      <c r="BY1496" s="277">
        <f t="array" ref="BY1496">SUM(VALUE(AT1496),VALUE(AU1496),VALUE(AV1496),VALUE(AW1496),VALUE(AX1496),VALUE(AY1496),VALUE(AZ1496),VALUE(BB1496),VALUE(BC1496),VALUE(BD1496),VALUE(BE1496),VALUE(BF1496),VALUE(BG1496),VALUE(BH1496),VALUE(BI1496),VALUE(BJ1496),VALUE(BK1496),VALUE(BL1496),VALUE(BM1496),VALUE(BN1496),VALUE(BO1496),VALUE(BP1496),VALUE(BQ1496),VALUE(BR1496),VALUE(BS1496),VALUE(BT1496),VALUE(BU1496),VALUE(BV1496),VALUE(BW1496))</f>
        <v/>
      </c>
      <c r="BZ1496" s="307" t="n"/>
      <c r="CA1496" s="307" t="n"/>
      <c r="CB1496" s="307" t="n"/>
      <c r="CC1496" s="307" t="n"/>
      <c r="CD1496" s="307" t="n"/>
      <c r="CE1496" s="307" t="n"/>
      <c r="CF1496" s="307" t="n"/>
      <c r="CG1496" s="307" t="n"/>
      <c r="CH1496" s="307" t="n"/>
      <c r="CI1496" s="307" t="n"/>
      <c r="CJ1496" s="307" t="n"/>
      <c r="CK1496" s="307" t="n"/>
      <c r="CL1496" s="307" t="n"/>
      <c r="CM1496" s="307" t="n"/>
      <c r="CN1496" s="307" t="n"/>
      <c r="CO1496" s="307" t="n"/>
      <c r="CP1496" s="307" t="n"/>
      <c r="CQ1496" s="307" t="n"/>
      <c r="CR1496" s="279" t="inlineStr"/>
      <c r="CS1496" s="280">
        <f>AVERAGE(Value(BY1496),value(CR1496))</f>
        <v/>
      </c>
      <c r="CT1496" s="421">
        <f>(IF(OR(MediaScorecard!BG1983="x", MediaScorecard!BH1983="x",MediaScorecard!BI1983="x",MediaScorecard!BJ1983="x",MediaScorecard!BK1983="x"),1, 2))</f>
        <v/>
      </c>
      <c r="CU1496" s="308" t="n"/>
      <c r="CV1496" s="308" t="n"/>
      <c r="CW1496" s="308" t="n"/>
      <c r="CX1496" s="309" t="n"/>
      <c r="CY1496" s="308" t="n"/>
      <c r="CZ1496" s="308" t="n"/>
      <c r="DA1496" s="308" t="n"/>
    </row>
    <row r="1497" ht="21" customHeight="1" s="590">
      <c r="A1497" s="421" t="n"/>
      <c r="B1497" s="270" t="n"/>
      <c r="C1497" s="266" t="n"/>
      <c r="D1497" s="267" t="inlineStr"/>
      <c r="E1497" s="267" t="inlineStr"/>
      <c r="F1497" s="268" t="inlineStr"/>
      <c r="G1497" s="421" t="n"/>
      <c r="H1497" s="269" t="n"/>
      <c r="I1497" s="421" t="n"/>
      <c r="J1497" s="421" t="n"/>
      <c r="K1497" s="421" t="n"/>
      <c r="L1497" s="421" t="n"/>
      <c r="M1497" s="421" t="n"/>
      <c r="N1497" s="421" t="n"/>
      <c r="O1497" s="421" t="n"/>
      <c r="P1497" s="421" t="n"/>
      <c r="Q1497" s="421" t="n"/>
      <c r="R1497" s="270" t="n"/>
      <c r="S1497" s="421" t="n"/>
      <c r="T1497" s="421" t="n"/>
      <c r="U1497" s="421" t="n"/>
      <c r="V1497" s="421" t="n"/>
      <c r="W1497" s="421" t="n"/>
      <c r="X1497" s="421" t="n"/>
      <c r="Y1497" s="421" t="n"/>
      <c r="Z1497" s="421" t="n"/>
      <c r="AA1497" s="421" t="n"/>
      <c r="AB1497" s="421" t="n"/>
      <c r="AC1497" s="421" t="n"/>
      <c r="AD1497" s="421" t="n"/>
      <c r="AE1497" s="421" t="n"/>
      <c r="AF1497" s="421" t="n"/>
      <c r="AG1497" s="421" t="n"/>
      <c r="AH1497" s="421" t="n"/>
      <c r="AI1497" s="421" t="n"/>
      <c r="AJ1497" s="297" t="n"/>
      <c r="AK1497" s="297" t="n"/>
      <c r="AL1497" s="284" t="n"/>
      <c r="AM1497" s="297" t="n"/>
      <c r="AN1497" s="285" t="n"/>
      <c r="AO1497" s="297" t="n"/>
      <c r="AP1497" s="297" t="n"/>
      <c r="AQ1497" s="297" t="n"/>
      <c r="AR1497" s="297" t="n"/>
      <c r="AS1497" s="297" t="n"/>
      <c r="AT1497" s="285" t="inlineStr">
        <is>
          <t>0</t>
        </is>
      </c>
      <c r="AU1497" s="297" t="inlineStr">
        <is>
          <t>0</t>
        </is>
      </c>
      <c r="AV1497" s="297" t="inlineStr">
        <is>
          <t>0</t>
        </is>
      </c>
      <c r="AW1497" s="297" t="inlineStr">
        <is>
          <t>0</t>
        </is>
      </c>
      <c r="AX1497" s="297" t="inlineStr">
        <is>
          <t>0</t>
        </is>
      </c>
      <c r="AY1497" s="286" t="inlineStr">
        <is>
          <t>0</t>
        </is>
      </c>
      <c r="AZ1497" s="286" t="inlineStr">
        <is>
          <t>0</t>
        </is>
      </c>
      <c r="BA1497" s="287" t="inlineStr">
        <is>
          <t>0</t>
        </is>
      </c>
      <c r="BB1497" s="286" t="inlineStr">
        <is>
          <t>0</t>
        </is>
      </c>
      <c r="BC1497" s="286" t="inlineStr">
        <is>
          <t>0</t>
        </is>
      </c>
      <c r="BD1497" s="286" t="inlineStr">
        <is>
          <t>0</t>
        </is>
      </c>
      <c r="BE1497" s="286" t="inlineStr">
        <is>
          <t>0</t>
        </is>
      </c>
      <c r="BF1497" s="286" t="inlineStr">
        <is>
          <t>0</t>
        </is>
      </c>
      <c r="BG1497" s="286" t="inlineStr">
        <is>
          <t>0</t>
        </is>
      </c>
      <c r="BH1497" s="297" t="inlineStr">
        <is>
          <t>0</t>
        </is>
      </c>
      <c r="BI1497" s="297" t="inlineStr">
        <is>
          <t>0</t>
        </is>
      </c>
      <c r="BJ1497" s="297" t="inlineStr">
        <is>
          <t>0</t>
        </is>
      </c>
      <c r="BK1497" s="297" t="inlineStr">
        <is>
          <t>0</t>
        </is>
      </c>
      <c r="BL1497" s="297" t="inlineStr">
        <is>
          <t>0</t>
        </is>
      </c>
      <c r="BM1497" s="297" t="inlineStr">
        <is>
          <t>0</t>
        </is>
      </c>
      <c r="BN1497" s="297" t="inlineStr">
        <is>
          <t>0</t>
        </is>
      </c>
      <c r="BO1497" s="285" t="inlineStr">
        <is>
          <t>0</t>
        </is>
      </c>
      <c r="BP1497" s="297" t="inlineStr">
        <is>
          <t>0</t>
        </is>
      </c>
      <c r="BQ1497" s="297" t="inlineStr">
        <is>
          <t>0</t>
        </is>
      </c>
      <c r="BR1497" s="297" t="inlineStr">
        <is>
          <t>0</t>
        </is>
      </c>
      <c r="BS1497" s="297" t="inlineStr">
        <is>
          <t>0</t>
        </is>
      </c>
      <c r="BT1497" s="297" t="inlineStr">
        <is>
          <t>0</t>
        </is>
      </c>
      <c r="BU1497" s="297" t="inlineStr">
        <is>
          <t>0</t>
        </is>
      </c>
      <c r="BV1497" s="297" t="inlineStr">
        <is>
          <t>0</t>
        </is>
      </c>
      <c r="BW1497" s="288" t="inlineStr">
        <is>
          <t>0</t>
        </is>
      </c>
      <c r="BX1497" s="276">
        <f>SUM(IF(COUNTIF(#REF!, "*1.*"), 2, 0), IF(COUNTIF(#REF!, "*2.*"), 2, 0), IF(COUNTIF(#REF!, "*3.*"), 2, 0), IF(COUNTIF(#REF!, "*4.*"), 2, 0), IF(COUNTIF(#REF!, "*5.*"), 2, 0), IF(COUNTIF(#REF!, "*6.*"), 2, 0))</f>
        <v/>
      </c>
      <c r="BY1497" s="277">
        <f t="array" ref="BY1497">SUM(VALUE(AT1497),VALUE(AU1497),VALUE(AV1497),VALUE(AW1497),VALUE(AX1497),VALUE(AY1497),VALUE(AZ1497),VALUE(BB1497),VALUE(BC1497),VALUE(BD1497),VALUE(BE1497),VALUE(BF1497),VALUE(BG1497),VALUE(BH1497),VALUE(BI1497),VALUE(BJ1497),VALUE(BK1497),VALUE(BL1497),VALUE(BM1497),VALUE(BN1497),VALUE(BO1497),VALUE(BP1497),VALUE(BQ1497),VALUE(BR1497),VALUE(BS1497),VALUE(BT1497),VALUE(BU1497),VALUE(BV1497),VALUE(BW1497))</f>
        <v/>
      </c>
      <c r="BZ1497" s="307" t="n"/>
      <c r="CA1497" s="307" t="n"/>
      <c r="CB1497" s="307" t="n"/>
      <c r="CC1497" s="307" t="n"/>
      <c r="CD1497" s="307" t="n"/>
      <c r="CE1497" s="307" t="n"/>
      <c r="CF1497" s="307" t="n"/>
      <c r="CG1497" s="307" t="n"/>
      <c r="CH1497" s="307" t="n"/>
      <c r="CI1497" s="307" t="n"/>
      <c r="CJ1497" s="307" t="n"/>
      <c r="CK1497" s="307" t="n"/>
      <c r="CL1497" s="307" t="n"/>
      <c r="CM1497" s="307" t="n"/>
      <c r="CN1497" s="307" t="n"/>
      <c r="CO1497" s="307" t="n"/>
      <c r="CP1497" s="307" t="n"/>
      <c r="CQ1497" s="307" t="n"/>
      <c r="CR1497" s="279" t="inlineStr"/>
      <c r="CS1497" s="280">
        <f>AVERAGE(Value(BY1497),value(CR1497))</f>
        <v/>
      </c>
      <c r="CT1497" s="421">
        <f>(IF(OR(MediaScorecard!BG1984="x", MediaScorecard!BH1984="x",MediaScorecard!BI1984="x",MediaScorecard!BJ1984="x",MediaScorecard!BK1984="x"),1, 2))</f>
        <v/>
      </c>
      <c r="CU1497" s="308" t="n"/>
      <c r="CV1497" s="308" t="n"/>
      <c r="CW1497" s="308" t="n"/>
      <c r="CX1497" s="309" t="n"/>
      <c r="CY1497" s="308" t="n"/>
      <c r="CZ1497" s="308" t="n"/>
      <c r="DA1497" s="308" t="n"/>
    </row>
    <row r="1498" ht="21" customHeight="1" s="590">
      <c r="A1498" s="421" t="n"/>
      <c r="B1498" s="270" t="n"/>
      <c r="C1498" s="266" t="n"/>
      <c r="D1498" s="267" t="inlineStr"/>
      <c r="E1498" s="267" t="inlineStr"/>
      <c r="F1498" s="268" t="inlineStr"/>
      <c r="G1498" s="421" t="n"/>
      <c r="H1498" s="269" t="n"/>
      <c r="I1498" s="421" t="n"/>
      <c r="J1498" s="421" t="n"/>
      <c r="K1498" s="421" t="n"/>
      <c r="L1498" s="421" t="n"/>
      <c r="M1498" s="421" t="n"/>
      <c r="N1498" s="421" t="n"/>
      <c r="O1498" s="421" t="n"/>
      <c r="P1498" s="421" t="n"/>
      <c r="Q1498" s="421" t="n"/>
      <c r="R1498" s="270" t="n"/>
      <c r="S1498" s="421" t="n"/>
      <c r="T1498" s="421" t="n"/>
      <c r="U1498" s="421" t="n"/>
      <c r="V1498" s="421" t="n"/>
      <c r="W1498" s="421" t="n"/>
      <c r="X1498" s="421" t="n"/>
      <c r="Y1498" s="421" t="n"/>
      <c r="Z1498" s="421" t="n"/>
      <c r="AA1498" s="421" t="n"/>
      <c r="AB1498" s="421" t="n"/>
      <c r="AC1498" s="421" t="n"/>
      <c r="AD1498" s="421" t="n"/>
      <c r="AE1498" s="421" t="n"/>
      <c r="AF1498" s="421" t="n"/>
      <c r="AG1498" s="421" t="n"/>
      <c r="AH1498" s="421" t="n"/>
      <c r="AI1498" s="421" t="n"/>
      <c r="AJ1498" s="297" t="n"/>
      <c r="AK1498" s="297" t="n"/>
      <c r="AL1498" s="284" t="n"/>
      <c r="AM1498" s="297" t="n"/>
      <c r="AN1498" s="285" t="n"/>
      <c r="AO1498" s="297" t="n"/>
      <c r="AP1498" s="297" t="n"/>
      <c r="AQ1498" s="297" t="n"/>
      <c r="AR1498" s="297" t="n"/>
      <c r="AS1498" s="297" t="n"/>
      <c r="AT1498" s="285" t="inlineStr">
        <is>
          <t>0</t>
        </is>
      </c>
      <c r="AU1498" s="297" t="inlineStr">
        <is>
          <t>0</t>
        </is>
      </c>
      <c r="AV1498" s="297" t="inlineStr">
        <is>
          <t>0</t>
        </is>
      </c>
      <c r="AW1498" s="297" t="inlineStr">
        <is>
          <t>0</t>
        </is>
      </c>
      <c r="AX1498" s="297" t="inlineStr">
        <is>
          <t>0</t>
        </is>
      </c>
      <c r="AY1498" s="286" t="inlineStr">
        <is>
          <t>0</t>
        </is>
      </c>
      <c r="AZ1498" s="286" t="inlineStr">
        <is>
          <t>0</t>
        </is>
      </c>
      <c r="BA1498" s="287" t="inlineStr">
        <is>
          <t>0</t>
        </is>
      </c>
      <c r="BB1498" s="286" t="inlineStr">
        <is>
          <t>0</t>
        </is>
      </c>
      <c r="BC1498" s="286" t="inlineStr">
        <is>
          <t>0</t>
        </is>
      </c>
      <c r="BD1498" s="286" t="inlineStr">
        <is>
          <t>0</t>
        </is>
      </c>
      <c r="BE1498" s="286" t="inlineStr">
        <is>
          <t>0</t>
        </is>
      </c>
      <c r="BF1498" s="286" t="inlineStr">
        <is>
          <t>0</t>
        </is>
      </c>
      <c r="BG1498" s="286" t="inlineStr">
        <is>
          <t>0</t>
        </is>
      </c>
      <c r="BH1498" s="297" t="inlineStr">
        <is>
          <t>0</t>
        </is>
      </c>
      <c r="BI1498" s="297" t="inlineStr">
        <is>
          <t>0</t>
        </is>
      </c>
      <c r="BJ1498" s="297" t="inlineStr">
        <is>
          <t>0</t>
        </is>
      </c>
      <c r="BK1498" s="297" t="inlineStr">
        <is>
          <t>0</t>
        </is>
      </c>
      <c r="BL1498" s="297" t="inlineStr">
        <is>
          <t>0</t>
        </is>
      </c>
      <c r="BM1498" s="297" t="inlineStr">
        <is>
          <t>0</t>
        </is>
      </c>
      <c r="BN1498" s="297" t="inlineStr">
        <is>
          <t>0</t>
        </is>
      </c>
      <c r="BO1498" s="285" t="inlineStr">
        <is>
          <t>0</t>
        </is>
      </c>
      <c r="BP1498" s="297" t="inlineStr">
        <is>
          <t>0</t>
        </is>
      </c>
      <c r="BQ1498" s="297" t="inlineStr">
        <is>
          <t>0</t>
        </is>
      </c>
      <c r="BR1498" s="297" t="inlineStr">
        <is>
          <t>0</t>
        </is>
      </c>
      <c r="BS1498" s="297" t="inlineStr">
        <is>
          <t>0</t>
        </is>
      </c>
      <c r="BT1498" s="297" t="inlineStr">
        <is>
          <t>0</t>
        </is>
      </c>
      <c r="BU1498" s="297" t="inlineStr">
        <is>
          <t>0</t>
        </is>
      </c>
      <c r="BV1498" s="297" t="inlineStr">
        <is>
          <t>0</t>
        </is>
      </c>
      <c r="BW1498" s="288" t="inlineStr">
        <is>
          <t>0</t>
        </is>
      </c>
      <c r="BX1498" s="276">
        <f>SUM(IF(COUNTIF(#REF!, "*1.*"), 2, 0), IF(COUNTIF(#REF!, "*2.*"), 2, 0), IF(COUNTIF(#REF!, "*3.*"), 2, 0), IF(COUNTIF(#REF!, "*4.*"), 2, 0), IF(COUNTIF(#REF!, "*5.*"), 2, 0), IF(COUNTIF(#REF!, "*6.*"), 2, 0))</f>
        <v/>
      </c>
      <c r="BY1498" s="277">
        <f t="array" ref="BY1498">SUM(VALUE(AT1498),VALUE(AU1498),VALUE(AV1498),VALUE(AW1498),VALUE(AX1498),VALUE(AY1498),VALUE(AZ1498),VALUE(BB1498),VALUE(BC1498),VALUE(BD1498),VALUE(BE1498),VALUE(BF1498),VALUE(BG1498),VALUE(BH1498),VALUE(BI1498),VALUE(BJ1498),VALUE(BK1498),VALUE(BL1498),VALUE(BM1498),VALUE(BN1498),VALUE(BO1498),VALUE(BP1498),VALUE(BQ1498),VALUE(BR1498),VALUE(BS1498),VALUE(BT1498),VALUE(BU1498),VALUE(BV1498),VALUE(BW1498))</f>
        <v/>
      </c>
      <c r="BZ1498" s="307" t="n"/>
      <c r="CA1498" s="307" t="n"/>
      <c r="CB1498" s="307" t="n"/>
      <c r="CC1498" s="307" t="n"/>
      <c r="CD1498" s="307" t="n"/>
      <c r="CE1498" s="307" t="n"/>
      <c r="CF1498" s="307" t="n"/>
      <c r="CG1498" s="307" t="n"/>
      <c r="CH1498" s="307" t="n"/>
      <c r="CI1498" s="307" t="n"/>
      <c r="CJ1498" s="307" t="n"/>
      <c r="CK1498" s="307" t="n"/>
      <c r="CL1498" s="307" t="n"/>
      <c r="CM1498" s="307" t="n"/>
      <c r="CN1498" s="307" t="n"/>
      <c r="CO1498" s="307" t="n"/>
      <c r="CP1498" s="307" t="n"/>
      <c r="CQ1498" s="307" t="n"/>
      <c r="CR1498" s="279" t="inlineStr"/>
      <c r="CS1498" s="280">
        <f>AVERAGE(Value(BY1498),value(CR1498))</f>
        <v/>
      </c>
      <c r="CT1498" s="421">
        <f>(IF(OR(MediaScorecard!BG1985="x", MediaScorecard!BH1985="x",MediaScorecard!BI1985="x",MediaScorecard!BJ1985="x",MediaScorecard!BK1985="x"),1, 2))</f>
        <v/>
      </c>
      <c r="CU1498" s="308" t="n"/>
      <c r="CV1498" s="308" t="n"/>
      <c r="CW1498" s="308" t="n"/>
      <c r="CX1498" s="309" t="n"/>
      <c r="CY1498" s="308" t="n"/>
      <c r="CZ1498" s="308" t="n"/>
      <c r="DA1498" s="308" t="n"/>
    </row>
    <row r="1499" ht="21" customHeight="1" s="590">
      <c r="A1499" s="421" t="n"/>
      <c r="B1499" s="270" t="n"/>
      <c r="C1499" s="266" t="n"/>
      <c r="D1499" s="267" t="inlineStr"/>
      <c r="E1499" s="267" t="inlineStr"/>
      <c r="F1499" s="268" t="inlineStr"/>
      <c r="G1499" s="421" t="n"/>
      <c r="H1499" s="269" t="n"/>
      <c r="I1499" s="421" t="n"/>
      <c r="J1499" s="421" t="n"/>
      <c r="K1499" s="421" t="n"/>
      <c r="L1499" s="421" t="n"/>
      <c r="M1499" s="421" t="n"/>
      <c r="N1499" s="421" t="n"/>
      <c r="O1499" s="421" t="n"/>
      <c r="P1499" s="421" t="n"/>
      <c r="Q1499" s="421" t="n"/>
      <c r="R1499" s="270" t="n"/>
      <c r="S1499" s="421" t="n"/>
      <c r="T1499" s="421" t="n"/>
      <c r="U1499" s="421" t="n"/>
      <c r="V1499" s="421" t="n"/>
      <c r="W1499" s="421" t="n"/>
      <c r="X1499" s="421" t="n"/>
      <c r="Y1499" s="421" t="n"/>
      <c r="Z1499" s="421" t="n"/>
      <c r="AA1499" s="421" t="n"/>
      <c r="AB1499" s="421" t="n"/>
      <c r="AC1499" s="421" t="n"/>
      <c r="AD1499" s="421" t="n"/>
      <c r="AE1499" s="421" t="n"/>
      <c r="AF1499" s="421" t="n"/>
      <c r="AG1499" s="421" t="n"/>
      <c r="AH1499" s="421" t="n"/>
      <c r="AI1499" s="421" t="n"/>
      <c r="AJ1499" s="297" t="n"/>
      <c r="AK1499" s="297" t="n"/>
      <c r="AL1499" s="284" t="n"/>
      <c r="AM1499" s="297" t="n"/>
      <c r="AN1499" s="285" t="n"/>
      <c r="AO1499" s="297" t="n"/>
      <c r="AP1499" s="297" t="n"/>
      <c r="AQ1499" s="297" t="n"/>
      <c r="AR1499" s="297" t="n"/>
      <c r="AS1499" s="297" t="n"/>
      <c r="AT1499" s="285" t="inlineStr">
        <is>
          <t>0</t>
        </is>
      </c>
      <c r="AU1499" s="297" t="inlineStr">
        <is>
          <t>0</t>
        </is>
      </c>
      <c r="AV1499" s="297" t="inlineStr">
        <is>
          <t>0</t>
        </is>
      </c>
      <c r="AW1499" s="297" t="inlineStr">
        <is>
          <t>0</t>
        </is>
      </c>
      <c r="AX1499" s="297" t="inlineStr">
        <is>
          <t>0</t>
        </is>
      </c>
      <c r="AY1499" s="286" t="inlineStr">
        <is>
          <t>0</t>
        </is>
      </c>
      <c r="AZ1499" s="286" t="inlineStr">
        <is>
          <t>0</t>
        </is>
      </c>
      <c r="BA1499" s="287" t="inlineStr">
        <is>
          <t>0</t>
        </is>
      </c>
      <c r="BB1499" s="286" t="inlineStr">
        <is>
          <t>0</t>
        </is>
      </c>
      <c r="BC1499" s="286" t="inlineStr">
        <is>
          <t>0</t>
        </is>
      </c>
      <c r="BD1499" s="286" t="inlineStr">
        <is>
          <t>0</t>
        </is>
      </c>
      <c r="BE1499" s="286" t="inlineStr">
        <is>
          <t>0</t>
        </is>
      </c>
      <c r="BF1499" s="286" t="inlineStr">
        <is>
          <t>0</t>
        </is>
      </c>
      <c r="BG1499" s="286" t="inlineStr">
        <is>
          <t>0</t>
        </is>
      </c>
      <c r="BH1499" s="297" t="inlineStr">
        <is>
          <t>0</t>
        </is>
      </c>
      <c r="BI1499" s="297" t="inlineStr">
        <is>
          <t>0</t>
        </is>
      </c>
      <c r="BJ1499" s="297" t="inlineStr">
        <is>
          <t>0</t>
        </is>
      </c>
      <c r="BK1499" s="297" t="inlineStr">
        <is>
          <t>0</t>
        </is>
      </c>
      <c r="BL1499" s="297" t="inlineStr">
        <is>
          <t>0</t>
        </is>
      </c>
      <c r="BM1499" s="297" t="inlineStr">
        <is>
          <t>0</t>
        </is>
      </c>
      <c r="BN1499" s="297" t="inlineStr">
        <is>
          <t>0</t>
        </is>
      </c>
      <c r="BO1499" s="285" t="inlineStr">
        <is>
          <t>0</t>
        </is>
      </c>
      <c r="BP1499" s="297" t="inlineStr">
        <is>
          <t>0</t>
        </is>
      </c>
      <c r="BQ1499" s="297" t="inlineStr">
        <is>
          <t>0</t>
        </is>
      </c>
      <c r="BR1499" s="297" t="inlineStr">
        <is>
          <t>0</t>
        </is>
      </c>
      <c r="BS1499" s="297" t="inlineStr">
        <is>
          <t>0</t>
        </is>
      </c>
      <c r="BT1499" s="297" t="inlineStr">
        <is>
          <t>0</t>
        </is>
      </c>
      <c r="BU1499" s="297" t="inlineStr">
        <is>
          <t>0</t>
        </is>
      </c>
      <c r="BV1499" s="297" t="inlineStr">
        <is>
          <t>0</t>
        </is>
      </c>
      <c r="BW1499" s="288" t="inlineStr">
        <is>
          <t>0</t>
        </is>
      </c>
      <c r="BX1499" s="276">
        <f>SUM(IF(COUNTIF(#REF!, "*1.*"), 2, 0), IF(COUNTIF(#REF!, "*2.*"), 2, 0), IF(COUNTIF(#REF!, "*3.*"), 2, 0), IF(COUNTIF(#REF!, "*4.*"), 2, 0), IF(COUNTIF(#REF!, "*5.*"), 2, 0), IF(COUNTIF(#REF!, "*6.*"), 2, 0))</f>
        <v/>
      </c>
      <c r="BY1499" s="277">
        <f t="array" ref="BY1499">SUM(VALUE(AT1499),VALUE(AU1499),VALUE(AV1499),VALUE(AW1499),VALUE(AX1499),VALUE(AY1499),VALUE(AZ1499),VALUE(BB1499),VALUE(BC1499),VALUE(BD1499),VALUE(BE1499),VALUE(BF1499),VALUE(BG1499),VALUE(BH1499),VALUE(BI1499),VALUE(BJ1499),VALUE(BK1499),VALUE(BL1499),VALUE(BM1499),VALUE(BN1499),VALUE(BO1499),VALUE(BP1499),VALUE(BQ1499),VALUE(BR1499),VALUE(BS1499),VALUE(BT1499),VALUE(BU1499),VALUE(BV1499),VALUE(BW1499))</f>
        <v/>
      </c>
      <c r="BZ1499" s="307" t="n"/>
      <c r="CA1499" s="307" t="n"/>
      <c r="CB1499" s="307" t="n"/>
      <c r="CC1499" s="307" t="n"/>
      <c r="CD1499" s="307" t="n"/>
      <c r="CE1499" s="307" t="n"/>
      <c r="CF1499" s="307" t="n"/>
      <c r="CG1499" s="307" t="n"/>
      <c r="CH1499" s="307" t="n"/>
      <c r="CI1499" s="307" t="n"/>
      <c r="CJ1499" s="307" t="n"/>
      <c r="CK1499" s="307" t="n"/>
      <c r="CL1499" s="307" t="n"/>
      <c r="CM1499" s="307" t="n"/>
      <c r="CN1499" s="307" t="n"/>
      <c r="CO1499" s="307" t="n"/>
      <c r="CP1499" s="307" t="n"/>
      <c r="CQ1499" s="307" t="n"/>
      <c r="CR1499" s="279" t="inlineStr"/>
      <c r="CS1499" s="280">
        <f>AVERAGE(Value(BY1499),value(CR1499))</f>
        <v/>
      </c>
      <c r="CT1499" s="421">
        <f>(IF(OR(MediaScorecard!BG1986="x", MediaScorecard!BH1986="x",MediaScorecard!BI1986="x",MediaScorecard!BJ1986="x",MediaScorecard!BK1986="x"),1, 2))</f>
        <v/>
      </c>
      <c r="CU1499" s="308" t="n"/>
      <c r="CV1499" s="308" t="n"/>
      <c r="CW1499" s="308" t="n"/>
      <c r="CX1499" s="309" t="n"/>
      <c r="CY1499" s="308" t="n"/>
      <c r="CZ1499" s="308" t="n"/>
      <c r="DA1499" s="308" t="n"/>
    </row>
    <row r="1500" ht="21" customHeight="1" s="590">
      <c r="A1500" s="421" t="n"/>
      <c r="B1500" s="270" t="n"/>
      <c r="C1500" s="266" t="n"/>
      <c r="D1500" s="267" t="inlineStr"/>
      <c r="E1500" s="267" t="inlineStr"/>
      <c r="F1500" s="268" t="inlineStr"/>
      <c r="G1500" s="421" t="n"/>
      <c r="H1500" s="269" t="n"/>
      <c r="I1500" s="421" t="n"/>
      <c r="J1500" s="421" t="n"/>
      <c r="K1500" s="421" t="n"/>
      <c r="L1500" s="421" t="n"/>
      <c r="M1500" s="421" t="n"/>
      <c r="N1500" s="421" t="n"/>
      <c r="O1500" s="421" t="n"/>
      <c r="P1500" s="421" t="n"/>
      <c r="Q1500" s="421" t="n"/>
      <c r="R1500" s="270" t="n"/>
      <c r="S1500" s="421" t="n"/>
      <c r="T1500" s="421" t="n"/>
      <c r="U1500" s="421" t="n"/>
      <c r="V1500" s="421" t="n"/>
      <c r="W1500" s="421" t="n"/>
      <c r="X1500" s="421" t="n"/>
      <c r="Y1500" s="421" t="n"/>
      <c r="Z1500" s="421" t="n"/>
      <c r="AA1500" s="421" t="n"/>
      <c r="AB1500" s="421" t="n"/>
      <c r="AC1500" s="421" t="n"/>
      <c r="AD1500" s="421" t="n"/>
      <c r="AE1500" s="421" t="n"/>
      <c r="AF1500" s="421" t="n"/>
      <c r="AG1500" s="421" t="n"/>
      <c r="AH1500" s="421" t="n"/>
      <c r="AI1500" s="421" t="n"/>
      <c r="AJ1500" s="297" t="n"/>
      <c r="AK1500" s="297" t="n"/>
      <c r="AL1500" s="284" t="n"/>
      <c r="AM1500" s="297" t="n"/>
      <c r="AN1500" s="285" t="n"/>
      <c r="AO1500" s="297" t="n"/>
      <c r="AP1500" s="297" t="n"/>
      <c r="AQ1500" s="297" t="n"/>
      <c r="AR1500" s="297" t="n"/>
      <c r="AS1500" s="297" t="n"/>
      <c r="AT1500" s="285" t="inlineStr">
        <is>
          <t>0</t>
        </is>
      </c>
      <c r="AU1500" s="297" t="inlineStr">
        <is>
          <t>0</t>
        </is>
      </c>
      <c r="AV1500" s="297" t="inlineStr">
        <is>
          <t>0</t>
        </is>
      </c>
      <c r="AW1500" s="297" t="inlineStr">
        <is>
          <t>0</t>
        </is>
      </c>
      <c r="AX1500" s="297" t="inlineStr">
        <is>
          <t>0</t>
        </is>
      </c>
      <c r="AY1500" s="286" t="inlineStr">
        <is>
          <t>0</t>
        </is>
      </c>
      <c r="AZ1500" s="286" t="inlineStr">
        <is>
          <t>0</t>
        </is>
      </c>
      <c r="BA1500" s="287" t="inlineStr">
        <is>
          <t>0</t>
        </is>
      </c>
      <c r="BB1500" s="286" t="inlineStr">
        <is>
          <t>0</t>
        </is>
      </c>
      <c r="BC1500" s="286" t="inlineStr">
        <is>
          <t>0</t>
        </is>
      </c>
      <c r="BD1500" s="286" t="inlineStr">
        <is>
          <t>0</t>
        </is>
      </c>
      <c r="BE1500" s="286" t="inlineStr">
        <is>
          <t>0</t>
        </is>
      </c>
      <c r="BF1500" s="286" t="inlineStr">
        <is>
          <t>0</t>
        </is>
      </c>
      <c r="BG1500" s="286" t="inlineStr">
        <is>
          <t>0</t>
        </is>
      </c>
      <c r="BH1500" s="297" t="inlineStr">
        <is>
          <t>0</t>
        </is>
      </c>
      <c r="BI1500" s="297" t="inlineStr">
        <is>
          <t>0</t>
        </is>
      </c>
      <c r="BJ1500" s="297" t="inlineStr">
        <is>
          <t>0</t>
        </is>
      </c>
      <c r="BK1500" s="297" t="inlineStr">
        <is>
          <t>0</t>
        </is>
      </c>
      <c r="BL1500" s="297" t="inlineStr">
        <is>
          <t>0</t>
        </is>
      </c>
      <c r="BM1500" s="297" t="inlineStr">
        <is>
          <t>0</t>
        </is>
      </c>
      <c r="BN1500" s="297" t="inlineStr">
        <is>
          <t>0</t>
        </is>
      </c>
      <c r="BO1500" s="285" t="inlineStr">
        <is>
          <t>0</t>
        </is>
      </c>
      <c r="BP1500" s="297" t="inlineStr">
        <is>
          <t>0</t>
        </is>
      </c>
      <c r="BQ1500" s="297" t="inlineStr">
        <is>
          <t>0</t>
        </is>
      </c>
      <c r="BR1500" s="297" t="inlineStr">
        <is>
          <t>0</t>
        </is>
      </c>
      <c r="BS1500" s="297" t="inlineStr">
        <is>
          <t>0</t>
        </is>
      </c>
      <c r="BT1500" s="297" t="inlineStr">
        <is>
          <t>0</t>
        </is>
      </c>
      <c r="BU1500" s="297" t="inlineStr">
        <is>
          <t>0</t>
        </is>
      </c>
      <c r="BV1500" s="297" t="inlineStr">
        <is>
          <t>0</t>
        </is>
      </c>
      <c r="BW1500" s="288" t="inlineStr">
        <is>
          <t>0</t>
        </is>
      </c>
      <c r="BX1500" s="276">
        <f>SUM(IF(COUNTIF(#REF!, "*1.*"), 2, 0), IF(COUNTIF(#REF!, "*2.*"), 2, 0), IF(COUNTIF(#REF!, "*3.*"), 2, 0), IF(COUNTIF(#REF!, "*4.*"), 2, 0), IF(COUNTIF(#REF!, "*5.*"), 2, 0), IF(COUNTIF(#REF!, "*6.*"), 2, 0))</f>
        <v/>
      </c>
      <c r="BY1500" s="277">
        <f t="array" ref="BY1500">SUM(VALUE(AT1500),VALUE(AU1500),VALUE(AV1500),VALUE(AW1500),VALUE(AX1500),VALUE(AY1500),VALUE(AZ1500),VALUE(BB1500),VALUE(BC1500),VALUE(BD1500),VALUE(BE1500),VALUE(BF1500),VALUE(BG1500),VALUE(BH1500),VALUE(BI1500),VALUE(BJ1500),VALUE(BK1500),VALUE(BL1500),VALUE(BM1500),VALUE(BN1500),VALUE(BO1500),VALUE(BP1500),VALUE(BQ1500),VALUE(BR1500),VALUE(BS1500),VALUE(BT1500),VALUE(BU1500),VALUE(BV1500),VALUE(BW1500))</f>
        <v/>
      </c>
      <c r="BZ1500" s="307" t="n"/>
      <c r="CA1500" s="307" t="n"/>
      <c r="CB1500" s="307" t="n"/>
      <c r="CC1500" s="307" t="n"/>
      <c r="CD1500" s="307" t="n"/>
      <c r="CE1500" s="307" t="n"/>
      <c r="CF1500" s="307" t="n"/>
      <c r="CG1500" s="307" t="n"/>
      <c r="CH1500" s="307" t="n"/>
      <c r="CI1500" s="307" t="n"/>
      <c r="CJ1500" s="307" t="n"/>
      <c r="CK1500" s="307" t="n"/>
      <c r="CL1500" s="307" t="n"/>
      <c r="CM1500" s="307" t="n"/>
      <c r="CN1500" s="307" t="n"/>
      <c r="CO1500" s="307" t="n"/>
      <c r="CP1500" s="307" t="n"/>
      <c r="CQ1500" s="307" t="n"/>
      <c r="CR1500" s="279" t="inlineStr"/>
      <c r="CS1500" s="280">
        <f>AVERAGE(Value(BY1500),value(CR1500))</f>
        <v/>
      </c>
      <c r="CT1500" s="421">
        <f>(IF(OR(MediaScorecard!BG1987="x", MediaScorecard!BH1987="x",MediaScorecard!BI1987="x",MediaScorecard!BJ1987="x",MediaScorecard!BK1987="x"),1, 2))</f>
        <v/>
      </c>
      <c r="CU1500" s="308" t="n"/>
      <c r="CV1500" s="308" t="n"/>
      <c r="CW1500" s="308" t="n"/>
      <c r="CX1500" s="309" t="n"/>
      <c r="CY1500" s="308" t="n"/>
      <c r="CZ1500" s="308" t="n"/>
      <c r="DA1500" s="308" t="n"/>
    </row>
    <row r="1501" ht="21" customHeight="1" s="590">
      <c r="A1501" s="421" t="n"/>
      <c r="B1501" s="270" t="n"/>
      <c r="C1501" s="269" t="n"/>
      <c r="D1501" s="267" t="n"/>
      <c r="E1501" s="267" t="n"/>
      <c r="F1501" s="268" t="n"/>
      <c r="G1501" s="421" t="n"/>
      <c r="H1501" s="269" t="n"/>
      <c r="I1501" s="421" t="n"/>
      <c r="J1501" s="421" t="n"/>
      <c r="K1501" s="421" t="n"/>
      <c r="L1501" s="421" t="n"/>
      <c r="M1501" s="421" t="n"/>
      <c r="N1501" s="421" t="n"/>
      <c r="O1501" s="421" t="n"/>
      <c r="P1501" s="421" t="n"/>
      <c r="Q1501" s="421" t="n"/>
      <c r="R1501" s="270" t="n"/>
      <c r="S1501" s="421" t="n"/>
      <c r="T1501" s="421" t="n"/>
      <c r="U1501" s="421" t="n"/>
      <c r="V1501" s="421" t="n"/>
      <c r="W1501" s="421" t="n"/>
      <c r="X1501" s="421" t="n"/>
      <c r="Y1501" s="421" t="n"/>
      <c r="Z1501" s="421" t="n"/>
      <c r="AA1501" s="421" t="n"/>
      <c r="AB1501" s="421" t="n"/>
      <c r="AC1501" s="421" t="n"/>
      <c r="AD1501" s="421" t="n"/>
      <c r="AE1501" s="421" t="n"/>
      <c r="AF1501" s="421" t="n"/>
      <c r="AG1501" s="421" t="n"/>
      <c r="AH1501" s="421" t="n"/>
      <c r="AI1501" s="421" t="n"/>
      <c r="AJ1501" s="297" t="n"/>
      <c r="AK1501" s="297" t="n"/>
      <c r="AL1501" s="284" t="n"/>
      <c r="AM1501" s="297" t="n"/>
      <c r="AN1501" s="285" t="n"/>
      <c r="AO1501" s="297" t="n"/>
      <c r="AP1501" s="297" t="n"/>
      <c r="AQ1501" s="297" t="n"/>
      <c r="AR1501" s="297" t="n"/>
      <c r="AS1501" s="297" t="n"/>
      <c r="AT1501" s="285" t="n"/>
      <c r="AU1501" s="297" t="n"/>
      <c r="AV1501" s="297" t="n"/>
      <c r="AW1501" s="297" t="n"/>
      <c r="AX1501" s="297" t="n"/>
      <c r="AY1501" s="286" t="n"/>
      <c r="AZ1501" s="286" t="n"/>
      <c r="BA1501" s="287" t="n"/>
      <c r="BB1501" s="286" t="n"/>
      <c r="BC1501" s="286" t="n"/>
      <c r="BD1501" s="286" t="n"/>
      <c r="BE1501" s="286" t="n"/>
      <c r="BF1501" s="286" t="n"/>
      <c r="BG1501" s="286" t="n"/>
      <c r="BH1501" s="297" t="n"/>
      <c r="BI1501" s="297" t="n"/>
      <c r="BJ1501" s="297" t="n"/>
      <c r="BK1501" s="297" t="n"/>
      <c r="BL1501" s="297" t="n"/>
      <c r="BM1501" s="297" t="n"/>
      <c r="BN1501" s="297" t="n"/>
      <c r="BO1501" s="285" t="n"/>
      <c r="BP1501" s="297" t="n"/>
      <c r="BQ1501" s="297" t="n"/>
      <c r="BR1501" s="297" t="n"/>
      <c r="BS1501" s="297" t="n"/>
      <c r="BT1501" s="297" t="n"/>
      <c r="BU1501" s="297" t="n"/>
      <c r="BV1501" s="297" t="n"/>
      <c r="BW1501" s="288" t="n"/>
      <c r="BX1501" s="276">
        <f>SUM(IF(COUNTIF(#REF!, "*1.*"), 2, 0), IF(COUNTIF(#REF!, "*2.*"), 2, 0), IF(COUNTIF(#REF!, "*3.*"), 2, 0), IF(COUNTIF(#REF!, "*4.*"), 2, 0), IF(COUNTIF(#REF!, "*5.*"), 2, 0), IF(COUNTIF(#REF!, "*6.*"), 2, 0))</f>
        <v/>
      </c>
      <c r="BY1501" s="277">
        <f t="array" ref="BY1501">SUM(VALUE(AT1501),VALUE(AU1501),VALUE(AV1501),VALUE(AW1501),VALUE(AX1501),VALUE(AY1501),VALUE(AZ1501),VALUE(BB1501),VALUE(BC1501),VALUE(BD1501),VALUE(BE1501),VALUE(BF1501),VALUE(BG1501),VALUE(BH1501),VALUE(BI1501),VALUE(BJ1501),VALUE(BK1501),VALUE(BL1501),VALUE(BM1501),VALUE(BN1501),VALUE(BO1501),VALUE(BP1501),VALUE(BQ1501),VALUE(BR1501),VALUE(BS1501),VALUE(BT1501),VALUE(BU1501),VALUE(BV1501),VALUE(BW1501))</f>
        <v/>
      </c>
      <c r="BZ1501" s="307" t="n"/>
      <c r="CA1501" s="307" t="n"/>
      <c r="CB1501" s="307" t="n"/>
      <c r="CC1501" s="307" t="n"/>
      <c r="CD1501" s="307" t="n"/>
      <c r="CE1501" s="307" t="n"/>
      <c r="CF1501" s="307" t="n"/>
      <c r="CG1501" s="307" t="n"/>
      <c r="CH1501" s="307" t="n"/>
      <c r="CI1501" s="307" t="n"/>
      <c r="CJ1501" s="307" t="n"/>
      <c r="CK1501" s="307" t="n"/>
      <c r="CL1501" s="307" t="n"/>
      <c r="CM1501" s="307" t="n"/>
      <c r="CN1501" s="307" t="n"/>
      <c r="CO1501" s="307" t="n"/>
      <c r="CP1501" s="307" t="n"/>
      <c r="CQ1501" s="307" t="n"/>
      <c r="CR1501" s="279" t="n"/>
      <c r="CS1501" s="280">
        <f>AVERAGE(Value(BY1501),value(CR1501))</f>
        <v/>
      </c>
      <c r="CT1501" s="421">
        <f>(IF(OR(MediaScorecard!BG1988="x", MediaScorecard!BH1988="x",MediaScorecard!BI1988="x",MediaScorecard!BJ1988="x",MediaScorecard!BK1988="x"),1, 2))</f>
        <v/>
      </c>
      <c r="CU1501" s="308" t="n"/>
      <c r="CV1501" s="308" t="n"/>
      <c r="CW1501" s="308" t="n"/>
      <c r="CX1501" s="309" t="n"/>
      <c r="CY1501" s="308" t="n"/>
      <c r="CZ1501" s="308" t="n"/>
      <c r="DA1501" s="308" t="n"/>
    </row>
    <row r="1502" ht="21" customHeight="1" s="590">
      <c r="A1502" s="421" t="n"/>
      <c r="B1502" s="270" t="n"/>
      <c r="C1502" s="269" t="n"/>
      <c r="D1502" s="267" t="n"/>
      <c r="E1502" s="267" t="n"/>
      <c r="F1502" s="268" t="n"/>
      <c r="G1502" s="421" t="n"/>
      <c r="H1502" s="269" t="n"/>
      <c r="I1502" s="421" t="n"/>
      <c r="J1502" s="421" t="n"/>
      <c r="K1502" s="421" t="n"/>
      <c r="L1502" s="421" t="n"/>
      <c r="M1502" s="421" t="n"/>
      <c r="N1502" s="421" t="n"/>
      <c r="O1502" s="421" t="n"/>
      <c r="P1502" s="421" t="n"/>
      <c r="Q1502" s="421" t="n"/>
      <c r="R1502" s="270" t="n"/>
      <c r="S1502" s="421" t="n"/>
      <c r="T1502" s="421" t="n"/>
      <c r="U1502" s="421" t="n"/>
      <c r="V1502" s="421" t="n"/>
      <c r="W1502" s="421" t="n"/>
      <c r="X1502" s="421" t="n"/>
      <c r="Y1502" s="421" t="n"/>
      <c r="Z1502" s="421" t="n"/>
      <c r="AA1502" s="421" t="n"/>
      <c r="AB1502" s="421" t="n"/>
      <c r="AC1502" s="421" t="n"/>
      <c r="AD1502" s="421" t="n"/>
      <c r="AE1502" s="421" t="n"/>
      <c r="AF1502" s="421" t="n"/>
      <c r="AG1502" s="421" t="n"/>
      <c r="AH1502" s="421" t="n"/>
      <c r="AI1502" s="421" t="n"/>
      <c r="AJ1502" s="297" t="n"/>
      <c r="AK1502" s="297" t="n"/>
      <c r="AL1502" s="284" t="n"/>
      <c r="AM1502" s="297" t="n"/>
      <c r="AN1502" s="285" t="n"/>
      <c r="AO1502" s="297" t="n"/>
      <c r="AP1502" s="297" t="n"/>
      <c r="AQ1502" s="297" t="n"/>
      <c r="AR1502" s="297" t="n"/>
      <c r="AS1502" s="297" t="n"/>
      <c r="AT1502" s="285" t="n"/>
      <c r="AU1502" s="297" t="n"/>
      <c r="AV1502" s="297" t="n"/>
      <c r="AW1502" s="297" t="n"/>
      <c r="AX1502" s="297" t="n"/>
      <c r="AY1502" s="286" t="n"/>
      <c r="AZ1502" s="286" t="n"/>
      <c r="BA1502" s="287" t="n"/>
      <c r="BB1502" s="286" t="n"/>
      <c r="BC1502" s="286" t="n"/>
      <c r="BD1502" s="286" t="n"/>
      <c r="BE1502" s="286" t="n"/>
      <c r="BF1502" s="286" t="n"/>
      <c r="BG1502" s="286" t="n"/>
      <c r="BH1502" s="297" t="n"/>
      <c r="BI1502" s="297" t="n"/>
      <c r="BJ1502" s="297" t="n"/>
      <c r="BK1502" s="297" t="n"/>
      <c r="BL1502" s="297" t="n"/>
      <c r="BM1502" s="297" t="n"/>
      <c r="BN1502" s="297" t="n"/>
      <c r="BO1502" s="285" t="n"/>
      <c r="BP1502" s="297" t="n"/>
      <c r="BQ1502" s="297" t="n"/>
      <c r="BR1502" s="297" t="n"/>
      <c r="BS1502" s="297" t="n"/>
      <c r="BT1502" s="297" t="n"/>
      <c r="BU1502" s="297" t="n"/>
      <c r="BV1502" s="297" t="n"/>
      <c r="BW1502" s="288" t="n"/>
      <c r="BX1502" s="276">
        <f>SUM(IF(COUNTIF(#REF!, "*1.*"), 2, 0), IF(COUNTIF(#REF!, "*2.*"), 2, 0), IF(COUNTIF(#REF!, "*3.*"), 2, 0), IF(COUNTIF(#REF!, "*4.*"), 2, 0), IF(COUNTIF(#REF!, "*5.*"), 2, 0), IF(COUNTIF(#REF!, "*6.*"), 2, 0))</f>
        <v/>
      </c>
      <c r="BY1502" s="277">
        <f t="array" ref="BY1502">SUM(VALUE(AT1502),VALUE(AU1502),VALUE(AV1502),VALUE(AW1502),VALUE(AX1502),VALUE(AY1502),VALUE(AZ1502),VALUE(BB1502),VALUE(BC1502),VALUE(BD1502),VALUE(BE1502),VALUE(BF1502),VALUE(BG1502),VALUE(BH1502),VALUE(BI1502),VALUE(BJ1502),VALUE(BK1502),VALUE(BL1502),VALUE(BM1502),VALUE(BN1502),VALUE(BO1502),VALUE(BP1502),VALUE(BQ1502),VALUE(BR1502),VALUE(BS1502),VALUE(BT1502),VALUE(BU1502),VALUE(BV1502),VALUE(BW1502))</f>
        <v/>
      </c>
      <c r="BZ1502" s="307" t="n"/>
      <c r="CA1502" s="307" t="n"/>
      <c r="CB1502" s="307" t="n"/>
      <c r="CC1502" s="307" t="n"/>
      <c r="CD1502" s="307" t="n"/>
      <c r="CE1502" s="307" t="n"/>
      <c r="CF1502" s="307" t="n"/>
      <c r="CG1502" s="307" t="n"/>
      <c r="CH1502" s="307" t="n"/>
      <c r="CI1502" s="307" t="n"/>
      <c r="CJ1502" s="307" t="n"/>
      <c r="CK1502" s="307" t="n"/>
      <c r="CL1502" s="307" t="n"/>
      <c r="CM1502" s="307" t="n"/>
      <c r="CN1502" s="307" t="n"/>
      <c r="CO1502" s="307" t="n"/>
      <c r="CP1502" s="307" t="n"/>
      <c r="CQ1502" s="307" t="n"/>
      <c r="CR1502" s="279" t="n"/>
      <c r="CS1502" s="280">
        <f>AVERAGE(Value(BY1502),value(CR1502))</f>
        <v/>
      </c>
      <c r="CT1502" s="421">
        <f>(IF(OR(MediaScorecard!BG1989="x", MediaScorecard!BH1989="x",MediaScorecard!BI1989="x",MediaScorecard!BJ1989="x",MediaScorecard!BK1989="x"),1, 2))</f>
        <v/>
      </c>
      <c r="CU1502" s="308" t="n"/>
      <c r="CV1502" s="308" t="n"/>
      <c r="CW1502" s="308" t="n"/>
      <c r="CX1502" s="309" t="n"/>
      <c r="CY1502" s="308" t="n"/>
      <c r="CZ1502" s="308" t="n"/>
      <c r="DA1502" s="308" t="n"/>
    </row>
    <row r="1503" ht="21" customHeight="1" s="590">
      <c r="A1503" s="421" t="n"/>
      <c r="B1503" s="270" t="n"/>
      <c r="C1503" s="269" t="n"/>
      <c r="D1503" s="267" t="n"/>
      <c r="E1503" s="267" t="n"/>
      <c r="F1503" s="268" t="n"/>
      <c r="G1503" s="421" t="n"/>
      <c r="H1503" s="269" t="n"/>
      <c r="I1503" s="421" t="n"/>
      <c r="J1503" s="421" t="n"/>
      <c r="K1503" s="421" t="n"/>
      <c r="L1503" s="421" t="n"/>
      <c r="M1503" s="421" t="n"/>
      <c r="N1503" s="421" t="n"/>
      <c r="O1503" s="421" t="n"/>
      <c r="P1503" s="421" t="n"/>
      <c r="Q1503" s="421" t="n"/>
      <c r="R1503" s="270" t="n"/>
      <c r="S1503" s="421" t="n"/>
      <c r="T1503" s="421" t="n"/>
      <c r="U1503" s="421" t="n"/>
      <c r="V1503" s="421" t="n"/>
      <c r="W1503" s="421" t="n"/>
      <c r="X1503" s="421" t="n"/>
      <c r="Y1503" s="421" t="n"/>
      <c r="Z1503" s="421" t="n"/>
      <c r="AA1503" s="421" t="n"/>
      <c r="AB1503" s="421" t="n"/>
      <c r="AC1503" s="421" t="n"/>
      <c r="AD1503" s="421" t="n"/>
      <c r="AE1503" s="421" t="n"/>
      <c r="AF1503" s="421" t="n"/>
      <c r="AG1503" s="421" t="n"/>
      <c r="AH1503" s="421" t="n"/>
      <c r="AI1503" s="421" t="n"/>
      <c r="AJ1503" s="297" t="n"/>
      <c r="AK1503" s="297" t="n"/>
      <c r="AL1503" s="284" t="n"/>
      <c r="AM1503" s="297" t="n"/>
      <c r="AN1503" s="285" t="n"/>
      <c r="AO1503" s="297" t="n"/>
      <c r="AP1503" s="297" t="n"/>
      <c r="AQ1503" s="297" t="n"/>
      <c r="AR1503" s="297" t="n"/>
      <c r="AS1503" s="297" t="n"/>
      <c r="AT1503" s="285" t="n"/>
      <c r="AU1503" s="297" t="n"/>
      <c r="AV1503" s="297" t="n"/>
      <c r="AW1503" s="297" t="n"/>
      <c r="AX1503" s="297" t="n"/>
      <c r="AY1503" s="286" t="n"/>
      <c r="AZ1503" s="286" t="n"/>
      <c r="BA1503" s="287" t="n"/>
      <c r="BB1503" s="286" t="n"/>
      <c r="BC1503" s="286" t="n"/>
      <c r="BD1503" s="286" t="n"/>
      <c r="BE1503" s="286" t="n"/>
      <c r="BF1503" s="286" t="n"/>
      <c r="BG1503" s="286" t="n"/>
      <c r="BH1503" s="297" t="n"/>
      <c r="BI1503" s="297" t="n"/>
      <c r="BJ1503" s="297" t="n"/>
      <c r="BK1503" s="297" t="n"/>
      <c r="BL1503" s="297" t="n"/>
      <c r="BM1503" s="297" t="n"/>
      <c r="BN1503" s="297" t="n"/>
      <c r="BO1503" s="285" t="n"/>
      <c r="BP1503" s="297" t="n"/>
      <c r="BQ1503" s="297" t="n"/>
      <c r="BR1503" s="297" t="n"/>
      <c r="BS1503" s="297" t="n"/>
      <c r="BT1503" s="297" t="n"/>
      <c r="BU1503" s="297" t="n"/>
      <c r="BV1503" s="297" t="n"/>
      <c r="BW1503" s="288" t="n"/>
      <c r="BX1503" s="276">
        <f>SUM(IF(COUNTIF(#REF!, "*1.*"), 2, 0), IF(COUNTIF(#REF!, "*2.*"), 2, 0), IF(COUNTIF(#REF!, "*3.*"), 2, 0), IF(COUNTIF(#REF!, "*4.*"), 2, 0), IF(COUNTIF(#REF!, "*5.*"), 2, 0), IF(COUNTIF(#REF!, "*6.*"), 2, 0))</f>
        <v/>
      </c>
      <c r="BY1503" s="277">
        <f t="array" ref="BY1503">SUM(VALUE(AT1503),VALUE(AU1503),VALUE(AV1503),VALUE(AW1503),VALUE(AX1503),VALUE(AY1503),VALUE(AZ1503),VALUE(BB1503),VALUE(BC1503),VALUE(BD1503),VALUE(BE1503),VALUE(BF1503),VALUE(BG1503),VALUE(BH1503),VALUE(BI1503),VALUE(BJ1503),VALUE(BK1503),VALUE(BL1503),VALUE(BM1503),VALUE(BN1503),VALUE(BO1503),VALUE(BP1503),VALUE(BQ1503),VALUE(BR1503),VALUE(BS1503),VALUE(BT1503),VALUE(BU1503),VALUE(BV1503),VALUE(BW1503))</f>
        <v/>
      </c>
      <c r="BZ1503" s="307" t="n"/>
      <c r="CA1503" s="307" t="n"/>
      <c r="CB1503" s="307" t="n"/>
      <c r="CC1503" s="307" t="n"/>
      <c r="CD1503" s="307" t="n"/>
      <c r="CE1503" s="307" t="n"/>
      <c r="CF1503" s="307" t="n"/>
      <c r="CG1503" s="307" t="n"/>
      <c r="CH1503" s="307" t="n"/>
      <c r="CI1503" s="307" t="n"/>
      <c r="CJ1503" s="307" t="n"/>
      <c r="CK1503" s="307" t="n"/>
      <c r="CL1503" s="307" t="n"/>
      <c r="CM1503" s="307" t="n"/>
      <c r="CN1503" s="307" t="n"/>
      <c r="CO1503" s="307" t="n"/>
      <c r="CP1503" s="307" t="n"/>
      <c r="CQ1503" s="307" t="n"/>
      <c r="CR1503" s="279" t="n"/>
      <c r="CS1503" s="280">
        <f>AVERAGE(Value(BY1503),value(CR1503))</f>
        <v/>
      </c>
      <c r="CT1503" s="421">
        <f>(IF(OR(MediaScorecard!BG1990="x", MediaScorecard!BH1990="x",MediaScorecard!BI1990="x",MediaScorecard!BJ1990="x",MediaScorecard!BK1990="x"),1, 2))</f>
        <v/>
      </c>
      <c r="CU1503" s="308" t="n"/>
      <c r="CV1503" s="308" t="n"/>
      <c r="CW1503" s="308" t="n"/>
      <c r="CX1503" s="309" t="n"/>
      <c r="CY1503" s="308" t="n"/>
      <c r="CZ1503" s="308" t="n"/>
      <c r="DA1503" s="308" t="n"/>
    </row>
    <row r="1504" ht="21" customHeight="1" s="590">
      <c r="A1504" s="421" t="n"/>
      <c r="B1504" s="270" t="n"/>
      <c r="C1504" s="269" t="n"/>
      <c r="D1504" s="267" t="n"/>
      <c r="E1504" s="267" t="n"/>
      <c r="F1504" s="268" t="n"/>
      <c r="G1504" s="421" t="n"/>
      <c r="H1504" s="269" t="n"/>
      <c r="I1504" s="421" t="n"/>
      <c r="J1504" s="421" t="n"/>
      <c r="K1504" s="421" t="n"/>
      <c r="L1504" s="421" t="n"/>
      <c r="M1504" s="421" t="n"/>
      <c r="N1504" s="421" t="n"/>
      <c r="O1504" s="421" t="n"/>
      <c r="P1504" s="421" t="n"/>
      <c r="Q1504" s="421" t="n"/>
      <c r="R1504" s="270" t="n"/>
      <c r="S1504" s="421" t="n"/>
      <c r="T1504" s="421" t="n"/>
      <c r="U1504" s="421" t="n"/>
      <c r="V1504" s="421" t="n"/>
      <c r="W1504" s="421" t="n"/>
      <c r="X1504" s="421" t="n"/>
      <c r="Y1504" s="421" t="n"/>
      <c r="Z1504" s="421" t="n"/>
      <c r="AA1504" s="421" t="n"/>
      <c r="AB1504" s="421" t="n"/>
      <c r="AC1504" s="421" t="n"/>
      <c r="AD1504" s="421" t="n"/>
      <c r="AE1504" s="421" t="n"/>
      <c r="AF1504" s="421" t="n"/>
      <c r="AG1504" s="421" t="n"/>
      <c r="AH1504" s="421" t="n"/>
      <c r="AI1504" s="421" t="n"/>
      <c r="AJ1504" s="297" t="n"/>
      <c r="AK1504" s="297" t="n"/>
      <c r="AL1504" s="284" t="n"/>
      <c r="AM1504" s="297" t="n"/>
      <c r="AN1504" s="285" t="n"/>
      <c r="AO1504" s="297" t="n"/>
      <c r="AP1504" s="297" t="n"/>
      <c r="AQ1504" s="297" t="n"/>
      <c r="AR1504" s="297" t="n"/>
      <c r="AS1504" s="297" t="n"/>
      <c r="AT1504" s="285" t="n"/>
      <c r="AU1504" s="297" t="n"/>
      <c r="AV1504" s="297" t="n"/>
      <c r="AW1504" s="297" t="n"/>
      <c r="AX1504" s="297" t="n"/>
      <c r="AY1504" s="286" t="n"/>
      <c r="AZ1504" s="286" t="n"/>
      <c r="BA1504" s="287" t="n"/>
      <c r="BB1504" s="286" t="n"/>
      <c r="BC1504" s="286" t="n"/>
      <c r="BD1504" s="286" t="n"/>
      <c r="BE1504" s="286" t="n"/>
      <c r="BF1504" s="286" t="n"/>
      <c r="BG1504" s="286" t="n"/>
      <c r="BH1504" s="297" t="n"/>
      <c r="BI1504" s="297" t="n"/>
      <c r="BJ1504" s="297" t="n"/>
      <c r="BK1504" s="297" t="n"/>
      <c r="BL1504" s="297" t="n"/>
      <c r="BM1504" s="297" t="n"/>
      <c r="BN1504" s="297" t="n"/>
      <c r="BO1504" s="285" t="n"/>
      <c r="BP1504" s="297" t="n"/>
      <c r="BQ1504" s="297" t="n"/>
      <c r="BR1504" s="297" t="n"/>
      <c r="BS1504" s="297" t="n"/>
      <c r="BT1504" s="297" t="n"/>
      <c r="BU1504" s="297" t="n"/>
      <c r="BV1504" s="297" t="n"/>
      <c r="BW1504" s="288" t="n"/>
      <c r="BX1504" s="276">
        <f>SUM(IF(COUNTIF(#REF!, "*1.*"), 2, 0), IF(COUNTIF(#REF!, "*2.*"), 2, 0), IF(COUNTIF(#REF!, "*3.*"), 2, 0), IF(COUNTIF(#REF!, "*4.*"), 2, 0), IF(COUNTIF(#REF!, "*5.*"), 2, 0), IF(COUNTIF(#REF!, "*6.*"), 2, 0))</f>
        <v/>
      </c>
      <c r="BY1504" s="277">
        <f t="array" ref="BY1504">SUM(VALUE(AT1504),VALUE(AU1504),VALUE(AV1504),VALUE(AW1504),VALUE(AX1504),VALUE(AY1504),VALUE(AZ1504),VALUE(BB1504),VALUE(BC1504),VALUE(BD1504),VALUE(BE1504),VALUE(BF1504),VALUE(BG1504),VALUE(BH1504),VALUE(BI1504),VALUE(BJ1504),VALUE(BK1504),VALUE(BL1504),VALUE(BM1504),VALUE(BN1504),VALUE(BO1504),VALUE(BP1504),VALUE(BQ1504),VALUE(BR1504),VALUE(BS1504),VALUE(BT1504),VALUE(BU1504),VALUE(BV1504),VALUE(BW1504))</f>
        <v/>
      </c>
      <c r="BZ1504" s="307" t="n"/>
      <c r="CA1504" s="307" t="n"/>
      <c r="CB1504" s="307" t="n"/>
      <c r="CC1504" s="307" t="n"/>
      <c r="CD1504" s="307" t="n"/>
      <c r="CE1504" s="307" t="n"/>
      <c r="CF1504" s="307" t="n"/>
      <c r="CG1504" s="307" t="n"/>
      <c r="CH1504" s="307" t="n"/>
      <c r="CI1504" s="307" t="n"/>
      <c r="CJ1504" s="307" t="n"/>
      <c r="CK1504" s="307" t="n"/>
      <c r="CL1504" s="307" t="n"/>
      <c r="CM1504" s="307" t="n"/>
      <c r="CN1504" s="307" t="n"/>
      <c r="CO1504" s="307" t="n"/>
      <c r="CP1504" s="307" t="n"/>
      <c r="CQ1504" s="307" t="n"/>
      <c r="CR1504" s="279" t="n"/>
      <c r="CS1504" s="280">
        <f>AVERAGE(Value(BY1504),value(CR1504))</f>
        <v/>
      </c>
      <c r="CT1504" s="421">
        <f>(IF(OR(MediaScorecard!BG1991="x", MediaScorecard!BH1991="x",MediaScorecard!BI1991="x",MediaScorecard!BJ1991="x",MediaScorecard!BK1991="x"),1, 2))</f>
        <v/>
      </c>
      <c r="CU1504" s="308" t="n"/>
      <c r="CV1504" s="308" t="n"/>
      <c r="CW1504" s="308" t="n"/>
      <c r="CX1504" s="309" t="n"/>
      <c r="CY1504" s="308" t="n"/>
      <c r="CZ1504" s="308" t="n"/>
      <c r="DA1504" s="308" t="n"/>
    </row>
    <row r="1505" ht="21" customHeight="1" s="590">
      <c r="A1505" s="421" t="n"/>
      <c r="B1505" s="270" t="n"/>
      <c r="C1505" s="269" t="n"/>
      <c r="D1505" s="267" t="n"/>
      <c r="E1505" s="267" t="n"/>
      <c r="F1505" s="268" t="n"/>
      <c r="G1505" s="421" t="n"/>
      <c r="H1505" s="269" t="n"/>
      <c r="I1505" s="421" t="n"/>
      <c r="J1505" s="421" t="n"/>
      <c r="K1505" s="421" t="n"/>
      <c r="L1505" s="421" t="n"/>
      <c r="M1505" s="421" t="n"/>
      <c r="N1505" s="421" t="n"/>
      <c r="O1505" s="421" t="n"/>
      <c r="P1505" s="421" t="n"/>
      <c r="Q1505" s="421" t="n"/>
      <c r="R1505" s="270" t="n"/>
      <c r="S1505" s="421" t="n"/>
      <c r="T1505" s="421" t="n"/>
      <c r="U1505" s="421" t="n"/>
      <c r="V1505" s="421" t="n"/>
      <c r="W1505" s="421" t="n"/>
      <c r="X1505" s="421" t="n"/>
      <c r="Y1505" s="421" t="n"/>
      <c r="Z1505" s="421" t="n"/>
      <c r="AA1505" s="421" t="n"/>
      <c r="AB1505" s="421" t="n"/>
      <c r="AC1505" s="421" t="n"/>
      <c r="AD1505" s="421" t="n"/>
      <c r="AE1505" s="421" t="n"/>
      <c r="AF1505" s="421" t="n"/>
      <c r="AG1505" s="421" t="n"/>
      <c r="AH1505" s="421" t="n"/>
      <c r="AI1505" s="421" t="n"/>
      <c r="AJ1505" s="297" t="n"/>
      <c r="AK1505" s="297" t="n"/>
      <c r="AL1505" s="284" t="n"/>
      <c r="AM1505" s="297" t="n"/>
      <c r="AN1505" s="285" t="n"/>
      <c r="AO1505" s="297" t="n"/>
      <c r="AP1505" s="297" t="n"/>
      <c r="AQ1505" s="297" t="n"/>
      <c r="AR1505" s="297" t="n"/>
      <c r="AS1505" s="297" t="n"/>
      <c r="AT1505" s="285" t="n"/>
      <c r="AU1505" s="297" t="n"/>
      <c r="AV1505" s="297" t="n"/>
      <c r="AW1505" s="297" t="n"/>
      <c r="AX1505" s="297" t="n"/>
      <c r="AY1505" s="286" t="n"/>
      <c r="AZ1505" s="286" t="n"/>
      <c r="BA1505" s="287" t="n"/>
      <c r="BB1505" s="286" t="n"/>
      <c r="BC1505" s="286" t="n"/>
      <c r="BD1505" s="286" t="n"/>
      <c r="BE1505" s="286" t="n"/>
      <c r="BF1505" s="286" t="n"/>
      <c r="BG1505" s="286" t="n"/>
      <c r="BH1505" s="297" t="n"/>
      <c r="BI1505" s="297" t="n"/>
      <c r="BJ1505" s="297" t="n"/>
      <c r="BK1505" s="297" t="n"/>
      <c r="BL1505" s="297" t="n"/>
      <c r="BM1505" s="297" t="n"/>
      <c r="BN1505" s="297" t="n"/>
      <c r="BO1505" s="285" t="n"/>
      <c r="BP1505" s="297" t="n"/>
      <c r="BQ1505" s="297" t="n"/>
      <c r="BR1505" s="297" t="n"/>
      <c r="BS1505" s="297" t="n"/>
      <c r="BT1505" s="297" t="n"/>
      <c r="BU1505" s="297" t="n"/>
      <c r="BV1505" s="297" t="n"/>
      <c r="BW1505" s="288" t="n"/>
      <c r="BX1505" s="276">
        <f>SUM(IF(COUNTIF(#REF!, "*1.*"), 2, 0), IF(COUNTIF(#REF!, "*2.*"), 2, 0), IF(COUNTIF(#REF!, "*3.*"), 2, 0), IF(COUNTIF(#REF!, "*4.*"), 2, 0), IF(COUNTIF(#REF!, "*5.*"), 2, 0), IF(COUNTIF(#REF!, "*6.*"), 2, 0))</f>
        <v/>
      </c>
      <c r="BY1505" s="277">
        <f t="array" ref="BY1505">SUM(VALUE(AT1505),VALUE(AU1505),VALUE(AV1505),VALUE(AW1505),VALUE(AX1505),VALUE(AY1505),VALUE(AZ1505),VALUE(BB1505),VALUE(BC1505),VALUE(BD1505),VALUE(BE1505),VALUE(BF1505),VALUE(BG1505),VALUE(BH1505),VALUE(BI1505),VALUE(BJ1505),VALUE(BK1505),VALUE(BL1505),VALUE(BM1505),VALUE(BN1505),VALUE(BO1505),VALUE(BP1505),VALUE(BQ1505),VALUE(BR1505),VALUE(BS1505),VALUE(BT1505),VALUE(BU1505),VALUE(BV1505),VALUE(BW1505))</f>
        <v/>
      </c>
      <c r="BZ1505" s="307" t="n"/>
      <c r="CA1505" s="307" t="n"/>
      <c r="CB1505" s="307" t="n"/>
      <c r="CC1505" s="307" t="n"/>
      <c r="CD1505" s="307" t="n"/>
      <c r="CE1505" s="307" t="n"/>
      <c r="CF1505" s="307" t="n"/>
      <c r="CG1505" s="307" t="n"/>
      <c r="CH1505" s="307" t="n"/>
      <c r="CI1505" s="307" t="n"/>
      <c r="CJ1505" s="307" t="n"/>
      <c r="CK1505" s="307" t="n"/>
      <c r="CL1505" s="307" t="n"/>
      <c r="CM1505" s="307" t="n"/>
      <c r="CN1505" s="307" t="n"/>
      <c r="CO1505" s="307" t="n"/>
      <c r="CP1505" s="307" t="n"/>
      <c r="CQ1505" s="307" t="n"/>
      <c r="CR1505" s="279" t="n"/>
      <c r="CS1505" s="280">
        <f>AVERAGE(Value(BY1505),value(CR1505))</f>
        <v/>
      </c>
      <c r="CT1505" s="421">
        <f>(IF(OR(MediaScorecard!BG1992="x", MediaScorecard!BH1992="x",MediaScorecard!BI1992="x",MediaScorecard!BJ1992="x",MediaScorecard!BK1992="x"),1, 2))</f>
        <v/>
      </c>
      <c r="CU1505" s="308" t="n"/>
      <c r="CV1505" s="308" t="n"/>
      <c r="CW1505" s="308" t="n"/>
      <c r="CX1505" s="309" t="n"/>
      <c r="CY1505" s="308" t="n"/>
      <c r="CZ1505" s="308" t="n"/>
      <c r="DA1505" s="308" t="n"/>
    </row>
    <row r="1506" ht="21" customHeight="1" s="590">
      <c r="A1506" s="421" t="n"/>
      <c r="B1506" s="270" t="n"/>
      <c r="C1506" s="269" t="n"/>
      <c r="D1506" s="267" t="n"/>
      <c r="E1506" s="267" t="n"/>
      <c r="F1506" s="268" t="n"/>
      <c r="G1506" s="421" t="n"/>
      <c r="H1506" s="269" t="n"/>
      <c r="I1506" s="421" t="n"/>
      <c r="J1506" s="421" t="n"/>
      <c r="K1506" s="421" t="n"/>
      <c r="L1506" s="421" t="n"/>
      <c r="M1506" s="421" t="n"/>
      <c r="N1506" s="421" t="n"/>
      <c r="O1506" s="421" t="n"/>
      <c r="P1506" s="421" t="n"/>
      <c r="Q1506" s="421" t="n"/>
      <c r="R1506" s="270" t="n"/>
      <c r="S1506" s="421" t="n"/>
      <c r="T1506" s="421" t="n"/>
      <c r="U1506" s="421" t="n"/>
      <c r="V1506" s="421" t="n"/>
      <c r="W1506" s="421" t="n"/>
      <c r="X1506" s="421" t="n"/>
      <c r="Y1506" s="421" t="n"/>
      <c r="Z1506" s="421" t="n"/>
      <c r="AA1506" s="421" t="n"/>
      <c r="AB1506" s="421" t="n"/>
      <c r="AC1506" s="421" t="n"/>
      <c r="AD1506" s="421" t="n"/>
      <c r="AE1506" s="421" t="n"/>
      <c r="AF1506" s="421" t="n"/>
      <c r="AG1506" s="421" t="n"/>
      <c r="AH1506" s="421" t="n"/>
      <c r="AI1506" s="421" t="n"/>
      <c r="AJ1506" s="297" t="n"/>
      <c r="AK1506" s="297" t="n"/>
      <c r="AL1506" s="284" t="n"/>
      <c r="AM1506" s="297" t="n"/>
      <c r="AN1506" s="285" t="n"/>
      <c r="AO1506" s="297" t="n"/>
      <c r="AP1506" s="297" t="n"/>
      <c r="AQ1506" s="297" t="n"/>
      <c r="AR1506" s="297" t="n"/>
      <c r="AS1506" s="297" t="n"/>
      <c r="AT1506" s="285" t="n"/>
      <c r="AU1506" s="297" t="n"/>
      <c r="AV1506" s="297" t="n"/>
      <c r="AW1506" s="297" t="n"/>
      <c r="AX1506" s="297" t="n"/>
      <c r="AY1506" s="286" t="n"/>
      <c r="AZ1506" s="286" t="n"/>
      <c r="BA1506" s="287" t="n"/>
      <c r="BB1506" s="286" t="n"/>
      <c r="BC1506" s="286" t="n"/>
      <c r="BD1506" s="286" t="n"/>
      <c r="BE1506" s="286" t="n"/>
      <c r="BF1506" s="286" t="n"/>
      <c r="BG1506" s="286" t="n"/>
      <c r="BH1506" s="297" t="n"/>
      <c r="BI1506" s="297" t="n"/>
      <c r="BJ1506" s="297" t="n"/>
      <c r="BK1506" s="297" t="n"/>
      <c r="BL1506" s="297" t="n"/>
      <c r="BM1506" s="297" t="n"/>
      <c r="BN1506" s="297" t="n"/>
      <c r="BO1506" s="285" t="n"/>
      <c r="BP1506" s="297" t="n"/>
      <c r="BQ1506" s="297" t="n"/>
      <c r="BR1506" s="297" t="n"/>
      <c r="BS1506" s="297" t="n"/>
      <c r="BT1506" s="297" t="n"/>
      <c r="BU1506" s="297" t="n"/>
      <c r="BV1506" s="297" t="n"/>
      <c r="BW1506" s="288" t="n"/>
      <c r="BX1506" s="276">
        <f>SUM(IF(COUNTIF(#REF!, "*1.*"), 2, 0), IF(COUNTIF(#REF!, "*2.*"), 2, 0), IF(COUNTIF(#REF!, "*3.*"), 2, 0), IF(COUNTIF(#REF!, "*4.*"), 2, 0), IF(COUNTIF(#REF!, "*5.*"), 2, 0), IF(COUNTIF(#REF!, "*6.*"), 2, 0))</f>
        <v/>
      </c>
      <c r="BY1506" s="277">
        <f t="array" ref="BY1506">SUM(VALUE(AT1506),VALUE(AU1506),VALUE(AV1506),VALUE(AW1506),VALUE(AX1506),VALUE(AY1506),VALUE(AZ1506),VALUE(BB1506),VALUE(BC1506),VALUE(BD1506),VALUE(BE1506),VALUE(BF1506),VALUE(BG1506),VALUE(BH1506),VALUE(BI1506),VALUE(BJ1506),VALUE(BK1506),VALUE(BL1506),VALUE(BM1506),VALUE(BN1506),VALUE(BO1506),VALUE(BP1506),VALUE(BQ1506),VALUE(BR1506),VALUE(BS1506),VALUE(BT1506),VALUE(BU1506),VALUE(BV1506),VALUE(BW1506))</f>
        <v/>
      </c>
      <c r="BZ1506" s="307" t="n"/>
      <c r="CA1506" s="307" t="n"/>
      <c r="CB1506" s="307" t="n"/>
      <c r="CC1506" s="307" t="n"/>
      <c r="CD1506" s="307" t="n"/>
      <c r="CE1506" s="307" t="n"/>
      <c r="CF1506" s="307" t="n"/>
      <c r="CG1506" s="307" t="n"/>
      <c r="CH1506" s="307" t="n"/>
      <c r="CI1506" s="307" t="n"/>
      <c r="CJ1506" s="307" t="n"/>
      <c r="CK1506" s="307" t="n"/>
      <c r="CL1506" s="307" t="n"/>
      <c r="CM1506" s="307" t="n"/>
      <c r="CN1506" s="307" t="n"/>
      <c r="CO1506" s="307" t="n"/>
      <c r="CP1506" s="307" t="n"/>
      <c r="CQ1506" s="307" t="n"/>
      <c r="CR1506" s="279" t="n"/>
      <c r="CS1506" s="280">
        <f>AVERAGE(Value(BY1506),value(CR1506))</f>
        <v/>
      </c>
      <c r="CT1506" s="421">
        <f>(IF(OR(MediaScorecard!BG1993="x", MediaScorecard!BH1993="x",MediaScorecard!BI1993="x",MediaScorecard!BJ1993="x",MediaScorecard!BK1993="x"),1, 2))</f>
        <v/>
      </c>
      <c r="CU1506" s="308" t="n"/>
      <c r="CV1506" s="308" t="n"/>
      <c r="CW1506" s="308" t="n"/>
      <c r="CX1506" s="309" t="n"/>
      <c r="CY1506" s="308" t="n"/>
      <c r="CZ1506" s="308" t="n"/>
      <c r="DA1506" s="308" t="n"/>
    </row>
    <row r="1507" ht="21" customHeight="1" s="590">
      <c r="A1507" s="421" t="n"/>
      <c r="B1507" s="270" t="n"/>
      <c r="C1507" s="269" t="n"/>
      <c r="D1507" s="267" t="n"/>
      <c r="E1507" s="267" t="n"/>
      <c r="F1507" s="268" t="n"/>
      <c r="G1507" s="421" t="n"/>
      <c r="H1507" s="269" t="n"/>
      <c r="I1507" s="421" t="n"/>
      <c r="J1507" s="421" t="n"/>
      <c r="K1507" s="421" t="n"/>
      <c r="L1507" s="421" t="n"/>
      <c r="M1507" s="421" t="n"/>
      <c r="N1507" s="421" t="n"/>
      <c r="O1507" s="421" t="n"/>
      <c r="P1507" s="421" t="n"/>
      <c r="Q1507" s="421" t="n"/>
      <c r="R1507" s="270" t="n"/>
      <c r="S1507" s="421" t="n"/>
      <c r="T1507" s="421" t="n"/>
      <c r="U1507" s="421" t="n"/>
      <c r="V1507" s="421" t="n"/>
      <c r="W1507" s="421" t="n"/>
      <c r="X1507" s="421" t="n"/>
      <c r="Y1507" s="421" t="n"/>
      <c r="Z1507" s="421" t="n"/>
      <c r="AA1507" s="421" t="n"/>
      <c r="AB1507" s="421" t="n"/>
      <c r="AC1507" s="421" t="n"/>
      <c r="AD1507" s="421" t="n"/>
      <c r="AE1507" s="421" t="n"/>
      <c r="AF1507" s="421" t="n"/>
      <c r="AG1507" s="421" t="n"/>
      <c r="AH1507" s="421" t="n"/>
      <c r="AI1507" s="421" t="n"/>
      <c r="AJ1507" s="297" t="n"/>
      <c r="AK1507" s="297" t="n"/>
      <c r="AL1507" s="284" t="n"/>
      <c r="AM1507" s="297" t="n"/>
      <c r="AN1507" s="285" t="n"/>
      <c r="AO1507" s="297" t="n"/>
      <c r="AP1507" s="297" t="n"/>
      <c r="AQ1507" s="297" t="n"/>
      <c r="AR1507" s="297" t="n"/>
      <c r="AS1507" s="297" t="n"/>
      <c r="AT1507" s="285" t="n"/>
      <c r="AU1507" s="297" t="n"/>
      <c r="AV1507" s="297" t="n"/>
      <c r="AW1507" s="297" t="n"/>
      <c r="AX1507" s="297" t="n"/>
      <c r="AY1507" s="286" t="n"/>
      <c r="AZ1507" s="286" t="n"/>
      <c r="BA1507" s="287" t="n"/>
      <c r="BB1507" s="286" t="n"/>
      <c r="BC1507" s="286" t="n"/>
      <c r="BD1507" s="286" t="n"/>
      <c r="BE1507" s="286" t="n"/>
      <c r="BF1507" s="286" t="n"/>
      <c r="BG1507" s="286" t="n"/>
      <c r="BH1507" s="297" t="n"/>
      <c r="BI1507" s="297" t="n"/>
      <c r="BJ1507" s="297" t="n"/>
      <c r="BK1507" s="297" t="n"/>
      <c r="BL1507" s="297" t="n"/>
      <c r="BM1507" s="297" t="n"/>
      <c r="BN1507" s="297" t="n"/>
      <c r="BO1507" s="285" t="n"/>
      <c r="BP1507" s="297" t="n"/>
      <c r="BQ1507" s="297" t="n"/>
      <c r="BR1507" s="297" t="n"/>
      <c r="BS1507" s="297" t="n"/>
      <c r="BT1507" s="297" t="n"/>
      <c r="BU1507" s="297" t="n"/>
      <c r="BV1507" s="297" t="n"/>
      <c r="BW1507" s="288" t="n"/>
      <c r="BX1507" s="276">
        <f>SUM(IF(COUNTIF(#REF!, "*1.*"), 2, 0), IF(COUNTIF(#REF!, "*2.*"), 2, 0), IF(COUNTIF(#REF!, "*3.*"), 2, 0), IF(COUNTIF(#REF!, "*4.*"), 2, 0), IF(COUNTIF(#REF!, "*5.*"), 2, 0), IF(COUNTIF(#REF!, "*6.*"), 2, 0))</f>
        <v/>
      </c>
      <c r="BY1507" s="277">
        <f t="array" ref="BY1507">SUM(VALUE(AT1507),VALUE(AU1507),VALUE(AV1507),VALUE(AW1507),VALUE(AX1507),VALUE(AY1507),VALUE(AZ1507),VALUE(BB1507),VALUE(BC1507),VALUE(BD1507),VALUE(BE1507),VALUE(BF1507),VALUE(BG1507),VALUE(BH1507),VALUE(BI1507),VALUE(BJ1507),VALUE(BK1507),VALUE(BL1507),VALUE(BM1507),VALUE(BN1507),VALUE(BO1507),VALUE(BP1507),VALUE(BQ1507),VALUE(BR1507),VALUE(BS1507),VALUE(BT1507),VALUE(BU1507),VALUE(BV1507),VALUE(BW1507))</f>
        <v/>
      </c>
      <c r="BZ1507" s="307" t="n"/>
      <c r="CA1507" s="307" t="n"/>
      <c r="CB1507" s="307" t="n"/>
      <c r="CC1507" s="307" t="n"/>
      <c r="CD1507" s="307" t="n"/>
      <c r="CE1507" s="307" t="n"/>
      <c r="CF1507" s="307" t="n"/>
      <c r="CG1507" s="307" t="n"/>
      <c r="CH1507" s="307" t="n"/>
      <c r="CI1507" s="307" t="n"/>
      <c r="CJ1507" s="307" t="n"/>
      <c r="CK1507" s="307" t="n"/>
      <c r="CL1507" s="307" t="n"/>
      <c r="CM1507" s="307" t="n"/>
      <c r="CN1507" s="307" t="n"/>
      <c r="CO1507" s="307" t="n"/>
      <c r="CP1507" s="307" t="n"/>
      <c r="CQ1507" s="307" t="n"/>
      <c r="CR1507" s="279" t="n"/>
      <c r="CS1507" s="280">
        <f>AVERAGE(Value(BY1507),value(CR1507))</f>
        <v/>
      </c>
      <c r="CT1507" s="421">
        <f>(IF(OR(MediaScorecard!BG1994="x", MediaScorecard!BH1994="x",MediaScorecard!BI1994="x",MediaScorecard!BJ1994="x",MediaScorecard!BK1994="x"),1, 2))</f>
        <v/>
      </c>
      <c r="CU1507" s="308" t="n"/>
      <c r="CV1507" s="308" t="n"/>
      <c r="CW1507" s="308" t="n"/>
      <c r="CX1507" s="309" t="n"/>
      <c r="CY1507" s="308" t="n"/>
      <c r="CZ1507" s="308" t="n"/>
      <c r="DA1507" s="308" t="n"/>
    </row>
    <row r="1508" ht="21" customHeight="1" s="590">
      <c r="A1508" s="421" t="n"/>
      <c r="B1508" s="270" t="n"/>
      <c r="C1508" s="269" t="n"/>
      <c r="D1508" s="267" t="n"/>
      <c r="E1508" s="267" t="n"/>
      <c r="F1508" s="268" t="n"/>
      <c r="G1508" s="421" t="n"/>
      <c r="H1508" s="269" t="n"/>
      <c r="I1508" s="421" t="n"/>
      <c r="J1508" s="421" t="n"/>
      <c r="K1508" s="421" t="n"/>
      <c r="L1508" s="421" t="n"/>
      <c r="M1508" s="421" t="n"/>
      <c r="N1508" s="421" t="n"/>
      <c r="O1508" s="421" t="n"/>
      <c r="P1508" s="421" t="n"/>
      <c r="Q1508" s="421" t="n"/>
      <c r="R1508" s="270" t="n"/>
      <c r="S1508" s="421" t="n"/>
      <c r="T1508" s="421" t="n"/>
      <c r="U1508" s="421" t="n"/>
      <c r="V1508" s="421" t="n"/>
      <c r="W1508" s="421" t="n"/>
      <c r="X1508" s="421" t="n"/>
      <c r="Y1508" s="421" t="n"/>
      <c r="Z1508" s="421" t="n"/>
      <c r="AA1508" s="421" t="n"/>
      <c r="AB1508" s="421" t="n"/>
      <c r="AC1508" s="421" t="n"/>
      <c r="AD1508" s="421" t="n"/>
      <c r="AE1508" s="421" t="n"/>
      <c r="AF1508" s="421" t="n"/>
      <c r="AG1508" s="421" t="n"/>
      <c r="AH1508" s="421" t="n"/>
      <c r="AI1508" s="421" t="n"/>
      <c r="AJ1508" s="297" t="n"/>
      <c r="AK1508" s="297" t="n"/>
      <c r="AL1508" s="284" t="n"/>
      <c r="AM1508" s="297" t="n"/>
      <c r="AN1508" s="285" t="n"/>
      <c r="AO1508" s="297" t="n"/>
      <c r="AP1508" s="297" t="n"/>
      <c r="AQ1508" s="297" t="n"/>
      <c r="AR1508" s="297" t="n"/>
      <c r="AS1508" s="297" t="n"/>
      <c r="AT1508" s="285" t="n"/>
      <c r="AU1508" s="297" t="n"/>
      <c r="AV1508" s="297" t="n"/>
      <c r="AW1508" s="297" t="n"/>
      <c r="AX1508" s="297" t="n"/>
      <c r="AY1508" s="286" t="n"/>
      <c r="AZ1508" s="286" t="n"/>
      <c r="BA1508" s="287" t="n"/>
      <c r="BB1508" s="286" t="n"/>
      <c r="BC1508" s="286" t="n"/>
      <c r="BD1508" s="286" t="n"/>
      <c r="BE1508" s="286" t="n"/>
      <c r="BF1508" s="286" t="n"/>
      <c r="BG1508" s="286" t="n"/>
      <c r="BH1508" s="297" t="n"/>
      <c r="BI1508" s="297" t="n"/>
      <c r="BJ1508" s="297" t="n"/>
      <c r="BK1508" s="297" t="n"/>
      <c r="BL1508" s="297" t="n"/>
      <c r="BM1508" s="297" t="n"/>
      <c r="BN1508" s="297" t="n"/>
      <c r="BO1508" s="285" t="n"/>
      <c r="BP1508" s="297" t="n"/>
      <c r="BQ1508" s="297" t="n"/>
      <c r="BR1508" s="297" t="n"/>
      <c r="BS1508" s="297" t="n"/>
      <c r="BT1508" s="297" t="n"/>
      <c r="BU1508" s="297" t="n"/>
      <c r="BV1508" s="297" t="n"/>
      <c r="BW1508" s="288" t="n"/>
      <c r="BX1508" s="276">
        <f>SUM(IF(COUNTIF(#REF!, "*1.*"), 2, 0), IF(COUNTIF(#REF!, "*2.*"), 2, 0), IF(COUNTIF(#REF!, "*3.*"), 2, 0), IF(COUNTIF(#REF!, "*4.*"), 2, 0), IF(COUNTIF(#REF!, "*5.*"), 2, 0), IF(COUNTIF(#REF!, "*6.*"), 2, 0))</f>
        <v/>
      </c>
      <c r="BY1508" s="277">
        <f t="array" ref="BY1508">SUM(VALUE(AT1508),VALUE(AU1508),VALUE(AV1508),VALUE(AW1508),VALUE(AX1508),VALUE(AY1508),VALUE(AZ1508),VALUE(BB1508),VALUE(BC1508),VALUE(BD1508),VALUE(BE1508),VALUE(BF1508),VALUE(BG1508),VALUE(BH1508),VALUE(BI1508),VALUE(BJ1508),VALUE(BK1508),VALUE(BL1508),VALUE(BM1508),VALUE(BN1508),VALUE(BO1508),VALUE(BP1508),VALUE(BQ1508),VALUE(BR1508),VALUE(BS1508),VALUE(BT1508),VALUE(BU1508),VALUE(BV1508),VALUE(BW1508))</f>
        <v/>
      </c>
      <c r="BZ1508" s="307" t="n"/>
      <c r="CA1508" s="307" t="n"/>
      <c r="CB1508" s="307" t="n"/>
      <c r="CC1508" s="307" t="n"/>
      <c r="CD1508" s="307" t="n"/>
      <c r="CE1508" s="307" t="n"/>
      <c r="CF1508" s="307" t="n"/>
      <c r="CG1508" s="307" t="n"/>
      <c r="CH1508" s="307" t="n"/>
      <c r="CI1508" s="307" t="n"/>
      <c r="CJ1508" s="307" t="n"/>
      <c r="CK1508" s="307" t="n"/>
      <c r="CL1508" s="307" t="n"/>
      <c r="CM1508" s="307" t="n"/>
      <c r="CN1508" s="307" t="n"/>
      <c r="CO1508" s="307" t="n"/>
      <c r="CP1508" s="307" t="n"/>
      <c r="CQ1508" s="307" t="n"/>
      <c r="CR1508" s="279" t="n"/>
      <c r="CS1508" s="280">
        <f>AVERAGE(Value(BY1508),value(CR1508))</f>
        <v/>
      </c>
      <c r="CT1508" s="421">
        <f>(IF(OR(MediaScorecard!BG1995="x", MediaScorecard!BH1995="x",MediaScorecard!BI1995="x",MediaScorecard!BJ1995="x",MediaScorecard!BK1995="x"),1, 2))</f>
        <v/>
      </c>
      <c r="CU1508" s="308" t="n"/>
      <c r="CV1508" s="308" t="n"/>
      <c r="CW1508" s="308" t="n"/>
      <c r="CX1508" s="309" t="n"/>
      <c r="CY1508" s="308" t="n"/>
      <c r="CZ1508" s="308" t="n"/>
      <c r="DA1508" s="308" t="n"/>
    </row>
    <row r="1509" ht="21" customHeight="1" s="590">
      <c r="A1509" s="421" t="n"/>
      <c r="B1509" s="270" t="n"/>
      <c r="C1509" s="269" t="n"/>
      <c r="D1509" s="267" t="n"/>
      <c r="E1509" s="267" t="n"/>
      <c r="F1509" s="268" t="n"/>
      <c r="G1509" s="421" t="n"/>
      <c r="H1509" s="269" t="n"/>
      <c r="I1509" s="421" t="n"/>
      <c r="J1509" s="421" t="n"/>
      <c r="K1509" s="421" t="n"/>
      <c r="L1509" s="421" t="n"/>
      <c r="M1509" s="421" t="n"/>
      <c r="N1509" s="421" t="n"/>
      <c r="O1509" s="421" t="n"/>
      <c r="P1509" s="421" t="n"/>
      <c r="Q1509" s="421" t="n"/>
      <c r="R1509" s="270" t="n"/>
      <c r="S1509" s="421" t="n"/>
      <c r="T1509" s="421" t="n"/>
      <c r="U1509" s="421" t="n"/>
      <c r="V1509" s="421" t="n"/>
      <c r="W1509" s="421" t="n"/>
      <c r="X1509" s="421" t="n"/>
      <c r="Y1509" s="421" t="n"/>
      <c r="Z1509" s="421" t="n"/>
      <c r="AA1509" s="421" t="n"/>
      <c r="AB1509" s="421" t="n"/>
      <c r="AC1509" s="421" t="n"/>
      <c r="AD1509" s="421" t="n"/>
      <c r="AE1509" s="421" t="n"/>
      <c r="AF1509" s="421" t="n"/>
      <c r="AG1509" s="421" t="n"/>
      <c r="AH1509" s="421" t="n"/>
      <c r="AI1509" s="421" t="n"/>
      <c r="AJ1509" s="297" t="n"/>
      <c r="AK1509" s="297" t="n"/>
      <c r="AL1509" s="284" t="n"/>
      <c r="AM1509" s="297" t="n"/>
      <c r="AN1509" s="285" t="n"/>
      <c r="AO1509" s="297" t="n"/>
      <c r="AP1509" s="297" t="n"/>
      <c r="AQ1509" s="297" t="n"/>
      <c r="AR1509" s="297" t="n"/>
      <c r="AS1509" s="297" t="n"/>
      <c r="AT1509" s="285" t="n"/>
      <c r="AU1509" s="297" t="n"/>
      <c r="AV1509" s="297" t="n"/>
      <c r="AW1509" s="297" t="n"/>
      <c r="AX1509" s="297" t="n"/>
      <c r="AY1509" s="286" t="n"/>
      <c r="AZ1509" s="286" t="n"/>
      <c r="BA1509" s="287" t="n"/>
      <c r="BB1509" s="286" t="n"/>
      <c r="BC1509" s="286" t="n"/>
      <c r="BD1509" s="286" t="n"/>
      <c r="BE1509" s="286" t="n"/>
      <c r="BF1509" s="286" t="n"/>
      <c r="BG1509" s="286" t="n"/>
      <c r="BH1509" s="297" t="n"/>
      <c r="BI1509" s="297" t="n"/>
      <c r="BJ1509" s="297" t="n"/>
      <c r="BK1509" s="297" t="n"/>
      <c r="BL1509" s="297" t="n"/>
      <c r="BM1509" s="297" t="n"/>
      <c r="BN1509" s="297" t="n"/>
      <c r="BO1509" s="285" t="n"/>
      <c r="BP1509" s="297" t="n"/>
      <c r="BQ1509" s="297" t="n"/>
      <c r="BR1509" s="297" t="n"/>
      <c r="BS1509" s="297" t="n"/>
      <c r="BT1509" s="297" t="n"/>
      <c r="BU1509" s="297" t="n"/>
      <c r="BV1509" s="297" t="n"/>
      <c r="BW1509" s="288" t="n"/>
      <c r="BX1509" s="276">
        <f>SUM(IF(COUNTIF(#REF!, "*1.*"), 2, 0), IF(COUNTIF(#REF!, "*2.*"), 2, 0), IF(COUNTIF(#REF!, "*3.*"), 2, 0), IF(COUNTIF(#REF!, "*4.*"), 2, 0), IF(COUNTIF(#REF!, "*5.*"), 2, 0), IF(COUNTIF(#REF!, "*6.*"), 2, 0))</f>
        <v/>
      </c>
      <c r="BY1509" s="277">
        <f t="array" ref="BY1509">SUM(VALUE(AT1509),VALUE(AU1509),VALUE(AV1509),VALUE(AW1509),VALUE(AX1509),VALUE(AY1509),VALUE(AZ1509),VALUE(BB1509),VALUE(BC1509),VALUE(BD1509),VALUE(BE1509),VALUE(BF1509),VALUE(BG1509),VALUE(BH1509),VALUE(BI1509),VALUE(BJ1509),VALUE(BK1509),VALUE(BL1509),VALUE(BM1509),VALUE(BN1509),VALUE(BO1509),VALUE(BP1509),VALUE(BQ1509),VALUE(BR1509),VALUE(BS1509),VALUE(BT1509),VALUE(BU1509),VALUE(BV1509),VALUE(BW1509))</f>
        <v/>
      </c>
      <c r="BZ1509" s="307" t="n"/>
      <c r="CA1509" s="307" t="n"/>
      <c r="CB1509" s="307" t="n"/>
      <c r="CC1509" s="307" t="n"/>
      <c r="CD1509" s="307" t="n"/>
      <c r="CE1509" s="307" t="n"/>
      <c r="CF1509" s="307" t="n"/>
      <c r="CG1509" s="307" t="n"/>
      <c r="CH1509" s="307" t="n"/>
      <c r="CI1509" s="307" t="n"/>
      <c r="CJ1509" s="307" t="n"/>
      <c r="CK1509" s="307" t="n"/>
      <c r="CL1509" s="307" t="n"/>
      <c r="CM1509" s="307" t="n"/>
      <c r="CN1509" s="307" t="n"/>
      <c r="CO1509" s="307" t="n"/>
      <c r="CP1509" s="307" t="n"/>
      <c r="CQ1509" s="307" t="n"/>
      <c r="CR1509" s="279" t="n"/>
      <c r="CS1509" s="280">
        <f>AVERAGE(Value(BY1509),value(CR1509))</f>
        <v/>
      </c>
      <c r="CT1509" s="421">
        <f>(IF(OR(MediaScorecard!BG1996="x", MediaScorecard!BH1996="x",MediaScorecard!BI1996="x",MediaScorecard!BJ1996="x",MediaScorecard!BK1996="x"),1, 2))</f>
        <v/>
      </c>
      <c r="CU1509" s="308" t="n"/>
      <c r="CV1509" s="308" t="n"/>
      <c r="CW1509" s="308" t="n"/>
      <c r="CX1509" s="309" t="n"/>
      <c r="CY1509" s="308" t="n"/>
      <c r="CZ1509" s="308" t="n"/>
      <c r="DA1509" s="308" t="n"/>
    </row>
    <row r="1510" ht="21" customHeight="1" s="590">
      <c r="A1510" s="421" t="n"/>
      <c r="B1510" s="270" t="n"/>
      <c r="C1510" s="269" t="n"/>
      <c r="D1510" s="267" t="n"/>
      <c r="E1510" s="267" t="n"/>
      <c r="F1510" s="268" t="n"/>
      <c r="G1510" s="421" t="n"/>
      <c r="H1510" s="269" t="n"/>
      <c r="I1510" s="421" t="n"/>
      <c r="J1510" s="421" t="n"/>
      <c r="K1510" s="421" t="n"/>
      <c r="L1510" s="421" t="n"/>
      <c r="M1510" s="421" t="n"/>
      <c r="N1510" s="421" t="n"/>
      <c r="O1510" s="421" t="n"/>
      <c r="P1510" s="421" t="n"/>
      <c r="Q1510" s="421" t="n"/>
      <c r="R1510" s="270" t="n"/>
      <c r="S1510" s="421" t="n"/>
      <c r="T1510" s="421" t="n"/>
      <c r="U1510" s="421" t="n"/>
      <c r="V1510" s="421" t="n"/>
      <c r="W1510" s="421" t="n"/>
      <c r="X1510" s="421" t="n"/>
      <c r="Y1510" s="421" t="n"/>
      <c r="Z1510" s="421" t="n"/>
      <c r="AA1510" s="421" t="n"/>
      <c r="AB1510" s="421" t="n"/>
      <c r="AC1510" s="421" t="n"/>
      <c r="AD1510" s="421" t="n"/>
      <c r="AE1510" s="421" t="n"/>
      <c r="AF1510" s="421" t="n"/>
      <c r="AG1510" s="421" t="n"/>
      <c r="AH1510" s="421" t="n"/>
      <c r="AI1510" s="421" t="n"/>
      <c r="AJ1510" s="297" t="n"/>
      <c r="AK1510" s="297" t="n"/>
      <c r="AL1510" s="284" t="n"/>
      <c r="AM1510" s="297" t="n"/>
      <c r="AN1510" s="285" t="n"/>
      <c r="AO1510" s="297" t="n"/>
      <c r="AP1510" s="297" t="n"/>
      <c r="AQ1510" s="297" t="n"/>
      <c r="AR1510" s="297" t="n"/>
      <c r="AS1510" s="297" t="n"/>
      <c r="AT1510" s="285" t="n"/>
      <c r="AU1510" s="297" t="n"/>
      <c r="AV1510" s="297" t="n"/>
      <c r="AW1510" s="297" t="n"/>
      <c r="AX1510" s="297" t="n"/>
      <c r="AY1510" s="286" t="n"/>
      <c r="AZ1510" s="286" t="n"/>
      <c r="BA1510" s="287" t="n"/>
      <c r="BB1510" s="286" t="n"/>
      <c r="BC1510" s="286" t="n"/>
      <c r="BD1510" s="286" t="n"/>
      <c r="BE1510" s="286" t="n"/>
      <c r="BF1510" s="286" t="n"/>
      <c r="BG1510" s="286" t="n"/>
      <c r="BH1510" s="297" t="n"/>
      <c r="BI1510" s="297" t="n"/>
      <c r="BJ1510" s="297" t="n"/>
      <c r="BK1510" s="297" t="n"/>
      <c r="BL1510" s="297" t="n"/>
      <c r="BM1510" s="297" t="n"/>
      <c r="BN1510" s="297" t="n"/>
      <c r="BO1510" s="285" t="n"/>
      <c r="BP1510" s="297" t="n"/>
      <c r="BQ1510" s="297" t="n"/>
      <c r="BR1510" s="297" t="n"/>
      <c r="BS1510" s="297" t="n"/>
      <c r="BT1510" s="297" t="n"/>
      <c r="BU1510" s="297" t="n"/>
      <c r="BV1510" s="297" t="n"/>
      <c r="BW1510" s="288" t="n"/>
      <c r="BX1510" s="276">
        <f>SUM(IF(COUNTIF(#REF!, "*1.*"), 2, 0), IF(COUNTIF(#REF!, "*2.*"), 2, 0), IF(COUNTIF(#REF!, "*3.*"), 2, 0), IF(COUNTIF(#REF!, "*4.*"), 2, 0), IF(COUNTIF(#REF!, "*5.*"), 2, 0), IF(COUNTIF(#REF!, "*6.*"), 2, 0))</f>
        <v/>
      </c>
      <c r="BY1510" s="277">
        <f t="array" ref="BY1510">SUM(VALUE(AT1510),VALUE(AU1510),VALUE(AV1510),VALUE(AW1510),VALUE(AX1510),VALUE(AY1510),VALUE(AZ1510),VALUE(BB1510),VALUE(BC1510),VALUE(BD1510),VALUE(BE1510),VALUE(BF1510),VALUE(BG1510),VALUE(BH1510),VALUE(BI1510),VALUE(BJ1510),VALUE(BK1510),VALUE(BL1510),VALUE(BM1510),VALUE(BN1510),VALUE(BO1510),VALUE(BP1510),VALUE(BQ1510),VALUE(BR1510),VALUE(BS1510),VALUE(BT1510),VALUE(BU1510),VALUE(BV1510),VALUE(BW1510))</f>
        <v/>
      </c>
      <c r="BZ1510" s="307" t="n"/>
      <c r="CA1510" s="307" t="n"/>
      <c r="CB1510" s="307" t="n"/>
      <c r="CC1510" s="307" t="n"/>
      <c r="CD1510" s="307" t="n"/>
      <c r="CE1510" s="307" t="n"/>
      <c r="CF1510" s="307" t="n"/>
      <c r="CG1510" s="307" t="n"/>
      <c r="CH1510" s="307" t="n"/>
      <c r="CI1510" s="307" t="n"/>
      <c r="CJ1510" s="307" t="n"/>
      <c r="CK1510" s="307" t="n"/>
      <c r="CL1510" s="307" t="n"/>
      <c r="CM1510" s="307" t="n"/>
      <c r="CN1510" s="307" t="n"/>
      <c r="CO1510" s="307" t="n"/>
      <c r="CP1510" s="307" t="n"/>
      <c r="CQ1510" s="307" t="n"/>
      <c r="CR1510" s="279" t="n"/>
      <c r="CS1510" s="280">
        <f>AVERAGE(Value(BY1510),value(CR1510))</f>
        <v/>
      </c>
      <c r="CT1510" s="421">
        <f>(IF(OR(MediaScorecard!BG1997="x", MediaScorecard!BH1997="x",MediaScorecard!BI1997="x",MediaScorecard!BJ1997="x",MediaScorecard!BK1997="x"),1, 2))</f>
        <v/>
      </c>
      <c r="CU1510" s="308" t="n"/>
      <c r="CV1510" s="308" t="n"/>
      <c r="CW1510" s="308" t="n"/>
      <c r="CX1510" s="309" t="n"/>
      <c r="CY1510" s="308" t="n"/>
      <c r="CZ1510" s="308" t="n"/>
      <c r="DA1510" s="308" t="n"/>
    </row>
    <row r="1511" ht="21" customHeight="1" s="590">
      <c r="A1511" s="421" t="n"/>
      <c r="B1511" s="270" t="n"/>
      <c r="C1511" s="269" t="n"/>
      <c r="D1511" s="267" t="n"/>
      <c r="E1511" s="267" t="n"/>
      <c r="F1511" s="268" t="n"/>
      <c r="G1511" s="421" t="n"/>
      <c r="H1511" s="269" t="n"/>
      <c r="I1511" s="421" t="n"/>
      <c r="J1511" s="421" t="n"/>
      <c r="K1511" s="421" t="n"/>
      <c r="L1511" s="421" t="n"/>
      <c r="M1511" s="421" t="n"/>
      <c r="N1511" s="421" t="n"/>
      <c r="O1511" s="421" t="n"/>
      <c r="P1511" s="421" t="n"/>
      <c r="Q1511" s="421" t="n"/>
      <c r="R1511" s="270" t="n"/>
      <c r="S1511" s="421" t="n"/>
      <c r="T1511" s="421" t="n"/>
      <c r="U1511" s="421" t="n"/>
      <c r="V1511" s="421" t="n"/>
      <c r="W1511" s="421" t="n"/>
      <c r="X1511" s="421" t="n"/>
      <c r="Y1511" s="421" t="n"/>
      <c r="Z1511" s="421" t="n"/>
      <c r="AA1511" s="421" t="n"/>
      <c r="AB1511" s="421" t="n"/>
      <c r="AC1511" s="421" t="n"/>
      <c r="AD1511" s="421" t="n"/>
      <c r="AE1511" s="421" t="n"/>
      <c r="AF1511" s="421" t="n"/>
      <c r="AG1511" s="421" t="n"/>
      <c r="AH1511" s="421" t="n"/>
      <c r="AI1511" s="421" t="n"/>
      <c r="AJ1511" s="297" t="n"/>
      <c r="AK1511" s="297" t="n"/>
      <c r="AL1511" s="284" t="n"/>
      <c r="AM1511" s="297" t="n"/>
      <c r="AN1511" s="285" t="n"/>
      <c r="AO1511" s="297" t="n"/>
      <c r="AP1511" s="297" t="n"/>
      <c r="AQ1511" s="297" t="n"/>
      <c r="AR1511" s="297" t="n"/>
      <c r="AS1511" s="297" t="n"/>
      <c r="AT1511" s="285" t="n"/>
      <c r="AU1511" s="297" t="n"/>
      <c r="AV1511" s="297" t="n"/>
      <c r="AW1511" s="297" t="n"/>
      <c r="AX1511" s="297" t="n"/>
      <c r="AY1511" s="286" t="n"/>
      <c r="AZ1511" s="286" t="n"/>
      <c r="BA1511" s="287" t="n"/>
      <c r="BB1511" s="286" t="n"/>
      <c r="BC1511" s="286" t="n"/>
      <c r="BD1511" s="286" t="n"/>
      <c r="BE1511" s="286" t="n"/>
      <c r="BF1511" s="286" t="n"/>
      <c r="BG1511" s="286" t="n"/>
      <c r="BH1511" s="297" t="n"/>
      <c r="BI1511" s="297" t="n"/>
      <c r="BJ1511" s="297" t="n"/>
      <c r="BK1511" s="297" t="n"/>
      <c r="BL1511" s="297" t="n"/>
      <c r="BM1511" s="297" t="n"/>
      <c r="BN1511" s="297" t="n"/>
      <c r="BO1511" s="285" t="n"/>
      <c r="BP1511" s="297" t="n"/>
      <c r="BQ1511" s="297" t="n"/>
      <c r="BR1511" s="297" t="n"/>
      <c r="BS1511" s="297" t="n"/>
      <c r="BT1511" s="297" t="n"/>
      <c r="BU1511" s="297" t="n"/>
      <c r="BV1511" s="297" t="n"/>
      <c r="BW1511" s="288" t="n"/>
      <c r="BX1511" s="276">
        <f>SUM(IF(COUNTIF(#REF!, "*1.*"), 2, 0), IF(COUNTIF(#REF!, "*2.*"), 2, 0), IF(COUNTIF(#REF!, "*3.*"), 2, 0), IF(COUNTIF(#REF!, "*4.*"), 2, 0), IF(COUNTIF(#REF!, "*5.*"), 2, 0), IF(COUNTIF(#REF!, "*6.*"), 2, 0))</f>
        <v/>
      </c>
      <c r="BY1511" s="277">
        <f t="array" ref="BY1511">SUM(VALUE(AT1511),VALUE(AU1511),VALUE(AV1511),VALUE(AW1511),VALUE(AX1511),VALUE(AY1511),VALUE(AZ1511),VALUE(BB1511),VALUE(BC1511),VALUE(BD1511),VALUE(BE1511),VALUE(BF1511),VALUE(BG1511),VALUE(BH1511),VALUE(BI1511),VALUE(BJ1511),VALUE(BK1511),VALUE(BL1511),VALUE(BM1511),VALUE(BN1511),VALUE(BO1511),VALUE(BP1511),VALUE(BQ1511),VALUE(BR1511),VALUE(BS1511),VALUE(BT1511),VALUE(BU1511),VALUE(BV1511),VALUE(BW1511))</f>
        <v/>
      </c>
      <c r="BZ1511" s="307" t="n"/>
      <c r="CA1511" s="307" t="n"/>
      <c r="CB1511" s="307" t="n"/>
      <c r="CC1511" s="307" t="n"/>
      <c r="CD1511" s="307" t="n"/>
      <c r="CE1511" s="307" t="n"/>
      <c r="CF1511" s="307" t="n"/>
      <c r="CG1511" s="307" t="n"/>
      <c r="CH1511" s="307" t="n"/>
      <c r="CI1511" s="307" t="n"/>
      <c r="CJ1511" s="307" t="n"/>
      <c r="CK1511" s="307" t="n"/>
      <c r="CL1511" s="307" t="n"/>
      <c r="CM1511" s="307" t="n"/>
      <c r="CN1511" s="307" t="n"/>
      <c r="CO1511" s="307" t="n"/>
      <c r="CP1511" s="307" t="n"/>
      <c r="CQ1511" s="307" t="n"/>
      <c r="CR1511" s="279" t="n"/>
      <c r="CS1511" s="280">
        <f>AVERAGE(Value(BY1511),value(CR1511))</f>
        <v/>
      </c>
      <c r="CT1511" s="421">
        <f>(IF(OR(MediaScorecard!BG1998="x", MediaScorecard!BH1998="x",MediaScorecard!BI1998="x",MediaScorecard!BJ1998="x",MediaScorecard!BK1998="x"),1, 2))</f>
        <v/>
      </c>
      <c r="CU1511" s="308" t="n"/>
      <c r="CV1511" s="308" t="n"/>
      <c r="CW1511" s="308" t="n"/>
      <c r="CX1511" s="309" t="n"/>
      <c r="CY1511" s="308" t="n"/>
      <c r="CZ1511" s="308" t="n"/>
      <c r="DA1511" s="308" t="n"/>
    </row>
    <row r="1512" ht="21" customHeight="1" s="590">
      <c r="A1512" s="421" t="n"/>
      <c r="B1512" s="270" t="n"/>
      <c r="C1512" s="269" t="n"/>
      <c r="D1512" s="267" t="n"/>
      <c r="E1512" s="267" t="n"/>
      <c r="F1512" s="268" t="n"/>
      <c r="G1512" s="421" t="n"/>
      <c r="H1512" s="269" t="n"/>
      <c r="I1512" s="421" t="n"/>
      <c r="J1512" s="421" t="n"/>
      <c r="K1512" s="421" t="n"/>
      <c r="L1512" s="421" t="n"/>
      <c r="M1512" s="421" t="n"/>
      <c r="N1512" s="421" t="n"/>
      <c r="O1512" s="421" t="n"/>
      <c r="P1512" s="421" t="n"/>
      <c r="Q1512" s="421" t="n"/>
      <c r="R1512" s="270" t="n"/>
      <c r="S1512" s="421" t="n"/>
      <c r="T1512" s="421" t="n"/>
      <c r="U1512" s="421" t="n"/>
      <c r="V1512" s="421" t="n"/>
      <c r="W1512" s="421" t="n"/>
      <c r="X1512" s="421" t="n"/>
      <c r="Y1512" s="421" t="n"/>
      <c r="Z1512" s="421" t="n"/>
      <c r="AA1512" s="421" t="n"/>
      <c r="AB1512" s="421" t="n"/>
      <c r="AC1512" s="421" t="n"/>
      <c r="AD1512" s="421" t="n"/>
      <c r="AE1512" s="421" t="n"/>
      <c r="AF1512" s="421" t="n"/>
      <c r="AG1512" s="421" t="n"/>
      <c r="AH1512" s="421" t="n"/>
      <c r="AI1512" s="421" t="n"/>
      <c r="AJ1512" s="297" t="n"/>
      <c r="AK1512" s="297" t="n"/>
      <c r="AL1512" s="284" t="n"/>
      <c r="AM1512" s="297" t="n"/>
      <c r="AN1512" s="285" t="n"/>
      <c r="AO1512" s="297" t="n"/>
      <c r="AP1512" s="297" t="n"/>
      <c r="AQ1512" s="297" t="n"/>
      <c r="AR1512" s="297" t="n"/>
      <c r="AS1512" s="297" t="n"/>
      <c r="AT1512" s="285" t="n"/>
      <c r="AU1512" s="297" t="n"/>
      <c r="AV1512" s="297" t="n"/>
      <c r="AW1512" s="297" t="n"/>
      <c r="AX1512" s="297" t="n"/>
      <c r="AY1512" s="286" t="n"/>
      <c r="AZ1512" s="286" t="n"/>
      <c r="BA1512" s="287" t="n"/>
      <c r="BB1512" s="286" t="n"/>
      <c r="BC1512" s="286" t="n"/>
      <c r="BD1512" s="286" t="n"/>
      <c r="BE1512" s="286" t="n"/>
      <c r="BF1512" s="286" t="n"/>
      <c r="BG1512" s="286" t="n"/>
      <c r="BH1512" s="297" t="n"/>
      <c r="BI1512" s="297" t="n"/>
      <c r="BJ1512" s="297" t="n"/>
      <c r="BK1512" s="297" t="n"/>
      <c r="BL1512" s="297" t="n"/>
      <c r="BM1512" s="297" t="n"/>
      <c r="BN1512" s="297" t="n"/>
      <c r="BO1512" s="285" t="n"/>
      <c r="BP1512" s="297" t="n"/>
      <c r="BQ1512" s="297" t="n"/>
      <c r="BR1512" s="297" t="n"/>
      <c r="BS1512" s="297" t="n"/>
      <c r="BT1512" s="297" t="n"/>
      <c r="BU1512" s="297" t="n"/>
      <c r="BV1512" s="297" t="n"/>
      <c r="BW1512" s="288" t="n"/>
      <c r="BX1512" s="276">
        <f>SUM(IF(COUNTIF(#REF!, "*1.*"), 2, 0), IF(COUNTIF(#REF!, "*2.*"), 2, 0), IF(COUNTIF(#REF!, "*3.*"), 2, 0), IF(COUNTIF(#REF!, "*4.*"), 2, 0), IF(COUNTIF(#REF!, "*5.*"), 2, 0), IF(COUNTIF(#REF!, "*6.*"), 2, 0))</f>
        <v/>
      </c>
      <c r="BY1512" s="277">
        <f t="array" ref="BY1512">SUM(VALUE(AT1512),VALUE(AU1512),VALUE(AV1512),VALUE(AW1512),VALUE(AX1512),VALUE(AY1512),VALUE(AZ1512),VALUE(BB1512),VALUE(BC1512),VALUE(BD1512),VALUE(BE1512),VALUE(BF1512),VALUE(BG1512),VALUE(BH1512),VALUE(BI1512),VALUE(BJ1512),VALUE(BK1512),VALUE(BL1512),VALUE(BM1512),VALUE(BN1512),VALUE(BO1512),VALUE(BP1512),VALUE(BQ1512),VALUE(BR1512),VALUE(BS1512),VALUE(BT1512),VALUE(BU1512),VALUE(BV1512),VALUE(BW1512))</f>
        <v/>
      </c>
      <c r="BZ1512" s="307" t="n"/>
      <c r="CA1512" s="307" t="n"/>
      <c r="CB1512" s="307" t="n"/>
      <c r="CC1512" s="307" t="n"/>
      <c r="CD1512" s="307" t="n"/>
      <c r="CE1512" s="307" t="n"/>
      <c r="CF1512" s="307" t="n"/>
      <c r="CG1512" s="307" t="n"/>
      <c r="CH1512" s="307" t="n"/>
      <c r="CI1512" s="307" t="n"/>
      <c r="CJ1512" s="307" t="n"/>
      <c r="CK1512" s="307" t="n"/>
      <c r="CL1512" s="307" t="n"/>
      <c r="CM1512" s="307" t="n"/>
      <c r="CN1512" s="307" t="n"/>
      <c r="CO1512" s="307" t="n"/>
      <c r="CP1512" s="307" t="n"/>
      <c r="CQ1512" s="307" t="n"/>
      <c r="CR1512" s="279" t="n"/>
      <c r="CS1512" s="280">
        <f>AVERAGE(Value(BY1512),value(CR1512))</f>
        <v/>
      </c>
      <c r="CT1512" s="421">
        <f>(IF(OR(MediaScorecard!BG1999="x", MediaScorecard!BH1999="x",MediaScorecard!BI1999="x",MediaScorecard!BJ1999="x",MediaScorecard!BK1999="x"),1, 2))</f>
        <v/>
      </c>
      <c r="CU1512" s="308" t="n"/>
      <c r="CV1512" s="308" t="n"/>
      <c r="CW1512" s="308" t="n"/>
      <c r="CX1512" s="309" t="n"/>
      <c r="CY1512" s="308" t="n"/>
      <c r="CZ1512" s="308" t="n"/>
      <c r="DA1512" s="308" t="n"/>
    </row>
    <row r="1513" ht="21" customHeight="1" s="590">
      <c r="A1513" s="421" t="n"/>
      <c r="B1513" s="270" t="n"/>
      <c r="C1513" s="269" t="n"/>
      <c r="D1513" s="267" t="n"/>
      <c r="E1513" s="267" t="n"/>
      <c r="F1513" s="268" t="n"/>
      <c r="G1513" s="421" t="n"/>
      <c r="H1513" s="269" t="n"/>
      <c r="I1513" s="421" t="n"/>
      <c r="J1513" s="421" t="n"/>
      <c r="K1513" s="421" t="n"/>
      <c r="L1513" s="421" t="n"/>
      <c r="M1513" s="421" t="n"/>
      <c r="N1513" s="421" t="n"/>
      <c r="O1513" s="421" t="n"/>
      <c r="P1513" s="421" t="n"/>
      <c r="Q1513" s="421" t="n"/>
      <c r="R1513" s="270" t="n"/>
      <c r="S1513" s="421" t="n"/>
      <c r="T1513" s="421" t="n"/>
      <c r="U1513" s="421" t="n"/>
      <c r="V1513" s="421" t="n"/>
      <c r="W1513" s="421" t="n"/>
      <c r="X1513" s="421" t="n"/>
      <c r="Y1513" s="421" t="n"/>
      <c r="Z1513" s="421" t="n"/>
      <c r="AA1513" s="421" t="n"/>
      <c r="AB1513" s="421" t="n"/>
      <c r="AC1513" s="421" t="n"/>
      <c r="AD1513" s="421" t="n"/>
      <c r="AE1513" s="421" t="n"/>
      <c r="AF1513" s="421" t="n"/>
      <c r="AG1513" s="421" t="n"/>
      <c r="AH1513" s="421" t="n"/>
      <c r="AI1513" s="421" t="n"/>
      <c r="AJ1513" s="297" t="n"/>
      <c r="AK1513" s="297" t="n"/>
      <c r="AL1513" s="284" t="n"/>
      <c r="AM1513" s="297" t="n"/>
      <c r="AN1513" s="285" t="n"/>
      <c r="AO1513" s="297" t="n"/>
      <c r="AP1513" s="297" t="n"/>
      <c r="AQ1513" s="297" t="n"/>
      <c r="AR1513" s="297" t="n"/>
      <c r="AS1513" s="297" t="n"/>
      <c r="AT1513" s="285" t="n"/>
      <c r="AU1513" s="297" t="n"/>
      <c r="AV1513" s="297" t="n"/>
      <c r="AW1513" s="297" t="n"/>
      <c r="AX1513" s="297" t="n"/>
      <c r="AY1513" s="286" t="n"/>
      <c r="AZ1513" s="286" t="n"/>
      <c r="BA1513" s="287" t="n"/>
      <c r="BB1513" s="286" t="n"/>
      <c r="BC1513" s="286" t="n"/>
      <c r="BD1513" s="286" t="n"/>
      <c r="BE1513" s="286" t="n"/>
      <c r="BF1513" s="286" t="n"/>
      <c r="BG1513" s="286" t="n"/>
      <c r="BH1513" s="297" t="n"/>
      <c r="BI1513" s="297" t="n"/>
      <c r="BJ1513" s="297" t="n"/>
      <c r="BK1513" s="297" t="n"/>
      <c r="BL1513" s="297" t="n"/>
      <c r="BM1513" s="297" t="n"/>
      <c r="BN1513" s="297" t="n"/>
      <c r="BO1513" s="285" t="n"/>
      <c r="BP1513" s="297" t="n"/>
      <c r="BQ1513" s="297" t="n"/>
      <c r="BR1513" s="297" t="n"/>
      <c r="BS1513" s="297" t="n"/>
      <c r="BT1513" s="297" t="n"/>
      <c r="BU1513" s="297" t="n"/>
      <c r="BV1513" s="297" t="n"/>
      <c r="BW1513" s="288" t="n"/>
      <c r="BX1513" s="276">
        <f>SUM(IF(COUNTIF(#REF!, "*1.*"), 2, 0), IF(COUNTIF(#REF!, "*2.*"), 2, 0), IF(COUNTIF(#REF!, "*3.*"), 2, 0), IF(COUNTIF(#REF!, "*4.*"), 2, 0), IF(COUNTIF(#REF!, "*5.*"), 2, 0), IF(COUNTIF(#REF!, "*6.*"), 2, 0))</f>
        <v/>
      </c>
      <c r="BY1513" s="277">
        <f t="array" ref="BY1513">SUM(VALUE(AT1513),VALUE(AU1513),VALUE(AV1513),VALUE(AW1513),VALUE(AX1513),VALUE(AY1513),VALUE(AZ1513),VALUE(BB1513),VALUE(BC1513),VALUE(BD1513),VALUE(BE1513),VALUE(BF1513),VALUE(BG1513),VALUE(BH1513),VALUE(BI1513),VALUE(BJ1513),VALUE(BK1513),VALUE(BL1513),VALUE(BM1513),VALUE(BN1513),VALUE(BO1513),VALUE(BP1513),VALUE(BQ1513),VALUE(BR1513),VALUE(BS1513),VALUE(BT1513),VALUE(BU1513),VALUE(BV1513),VALUE(BW1513))</f>
        <v/>
      </c>
      <c r="BZ1513" s="307" t="n"/>
      <c r="CA1513" s="307" t="n"/>
      <c r="CB1513" s="307" t="n"/>
      <c r="CC1513" s="307" t="n"/>
      <c r="CD1513" s="307" t="n"/>
      <c r="CE1513" s="307" t="n"/>
      <c r="CF1513" s="307" t="n"/>
      <c r="CG1513" s="307" t="n"/>
      <c r="CH1513" s="307" t="n"/>
      <c r="CI1513" s="307" t="n"/>
      <c r="CJ1513" s="307" t="n"/>
      <c r="CK1513" s="307" t="n"/>
      <c r="CL1513" s="307" t="n"/>
      <c r="CM1513" s="307" t="n"/>
      <c r="CN1513" s="307" t="n"/>
      <c r="CO1513" s="307" t="n"/>
      <c r="CP1513" s="307" t="n"/>
      <c r="CQ1513" s="307" t="n"/>
      <c r="CR1513" s="279" t="n"/>
      <c r="CS1513" s="280">
        <f>AVERAGE(Value(BY1513),value(CR1513))</f>
        <v/>
      </c>
      <c r="CT1513" s="421">
        <f>(IF(OR(MediaScorecard!BG2000="x", MediaScorecard!BH2000="x",MediaScorecard!BI2000="x",MediaScorecard!BJ2000="x",MediaScorecard!BK2000="x"),1, 2))</f>
        <v/>
      </c>
      <c r="CU1513" s="308" t="n"/>
      <c r="CV1513" s="308" t="n"/>
      <c r="CW1513" s="308" t="n"/>
      <c r="CX1513" s="309" t="n"/>
      <c r="CY1513" s="308" t="n"/>
      <c r="CZ1513" s="308" t="n"/>
      <c r="DA1513" s="308" t="n"/>
    </row>
    <row r="1514" ht="21" customHeight="1" s="590">
      <c r="A1514" s="421" t="n"/>
      <c r="B1514" s="270" t="n"/>
      <c r="C1514" s="269" t="n"/>
      <c r="D1514" s="267" t="n"/>
      <c r="E1514" s="267" t="n"/>
      <c r="F1514" s="268" t="n"/>
      <c r="G1514" s="421" t="n"/>
      <c r="H1514" s="269" t="n"/>
      <c r="I1514" s="421" t="n"/>
      <c r="J1514" s="421" t="n"/>
      <c r="K1514" s="421" t="n"/>
      <c r="L1514" s="421" t="n"/>
      <c r="M1514" s="421" t="n"/>
      <c r="N1514" s="421" t="n"/>
      <c r="O1514" s="421" t="n"/>
      <c r="P1514" s="421" t="n"/>
      <c r="Q1514" s="421" t="n"/>
      <c r="R1514" s="270" t="n"/>
      <c r="S1514" s="421" t="n"/>
      <c r="T1514" s="421" t="n"/>
      <c r="U1514" s="421" t="n"/>
      <c r="V1514" s="421" t="n"/>
      <c r="W1514" s="421" t="n"/>
      <c r="X1514" s="421" t="n"/>
      <c r="Y1514" s="421" t="n"/>
      <c r="Z1514" s="421" t="n"/>
      <c r="AA1514" s="421" t="n"/>
      <c r="AB1514" s="421" t="n"/>
      <c r="AC1514" s="421" t="n"/>
      <c r="AD1514" s="421" t="n"/>
      <c r="AE1514" s="421" t="n"/>
      <c r="AF1514" s="421" t="n"/>
      <c r="AG1514" s="421" t="n"/>
      <c r="AH1514" s="421" t="n"/>
      <c r="AI1514" s="421" t="n"/>
      <c r="AJ1514" s="297" t="n"/>
      <c r="AK1514" s="297" t="n"/>
      <c r="AL1514" s="284" t="n"/>
      <c r="AM1514" s="297" t="n"/>
      <c r="AN1514" s="285" t="n"/>
      <c r="AO1514" s="297" t="n"/>
      <c r="AP1514" s="297" t="n"/>
      <c r="AQ1514" s="297" t="n"/>
      <c r="AR1514" s="297" t="n"/>
      <c r="AS1514" s="297" t="n"/>
      <c r="AT1514" s="285" t="n"/>
      <c r="AU1514" s="297" t="n"/>
      <c r="AV1514" s="297" t="n"/>
      <c r="AW1514" s="297" t="n"/>
      <c r="AX1514" s="297" t="n"/>
      <c r="AY1514" s="286" t="n"/>
      <c r="AZ1514" s="286" t="n"/>
      <c r="BA1514" s="287" t="n"/>
      <c r="BB1514" s="286" t="n"/>
      <c r="BC1514" s="286" t="n"/>
      <c r="BD1514" s="286" t="n"/>
      <c r="BE1514" s="286" t="n"/>
      <c r="BF1514" s="286" t="n"/>
      <c r="BG1514" s="286" t="n"/>
      <c r="BH1514" s="297" t="n"/>
      <c r="BI1514" s="297" t="n"/>
      <c r="BJ1514" s="297" t="n"/>
      <c r="BK1514" s="297" t="n"/>
      <c r="BL1514" s="297" t="n"/>
      <c r="BM1514" s="297" t="n"/>
      <c r="BN1514" s="297" t="n"/>
      <c r="BO1514" s="285" t="n"/>
      <c r="BP1514" s="297" t="n"/>
      <c r="BQ1514" s="297" t="n"/>
      <c r="BR1514" s="297" t="n"/>
      <c r="BS1514" s="297" t="n"/>
      <c r="BT1514" s="297" t="n"/>
      <c r="BU1514" s="297" t="n"/>
      <c r="BV1514" s="297" t="n"/>
      <c r="BW1514" s="288" t="n"/>
      <c r="BX1514" s="276">
        <f>SUM(IF(COUNTIF(#REF!, "*1.*"), 2, 0), IF(COUNTIF(#REF!, "*2.*"), 2, 0), IF(COUNTIF(#REF!, "*3.*"), 2, 0), IF(COUNTIF(#REF!, "*4.*"), 2, 0), IF(COUNTIF(#REF!, "*5.*"), 2, 0), IF(COUNTIF(#REF!, "*6.*"), 2, 0))</f>
        <v/>
      </c>
      <c r="BY1514" s="277">
        <f t="array" ref="BY1514">SUM(VALUE(AT1514),VALUE(AU1514),VALUE(AV1514),VALUE(AW1514),VALUE(AX1514),VALUE(AY1514),VALUE(AZ1514),VALUE(BB1514),VALUE(BC1514),VALUE(BD1514),VALUE(BE1514),VALUE(BF1514),VALUE(BG1514),VALUE(BH1514),VALUE(BI1514),VALUE(BJ1514),VALUE(BK1514),VALUE(BL1514),VALUE(BM1514),VALUE(BN1514),VALUE(BO1514),VALUE(BP1514),VALUE(BQ1514),VALUE(BR1514),VALUE(BS1514),VALUE(BT1514),VALUE(BU1514),VALUE(BV1514),VALUE(BW1514))</f>
        <v/>
      </c>
      <c r="BZ1514" s="307" t="n"/>
      <c r="CA1514" s="307" t="n"/>
      <c r="CB1514" s="307" t="n"/>
      <c r="CC1514" s="307" t="n"/>
      <c r="CD1514" s="307" t="n"/>
      <c r="CE1514" s="307" t="n"/>
      <c r="CF1514" s="307" t="n"/>
      <c r="CG1514" s="307" t="n"/>
      <c r="CH1514" s="307" t="n"/>
      <c r="CI1514" s="307" t="n"/>
      <c r="CJ1514" s="307" t="n"/>
      <c r="CK1514" s="307" t="n"/>
      <c r="CL1514" s="307" t="n"/>
      <c r="CM1514" s="307" t="n"/>
      <c r="CN1514" s="307" t="n"/>
      <c r="CO1514" s="307" t="n"/>
      <c r="CP1514" s="307" t="n"/>
      <c r="CQ1514" s="307" t="n"/>
      <c r="CR1514" s="279" t="n"/>
      <c r="CS1514" s="280">
        <f>AVERAGE(Value(BY1514),value(CR1514))</f>
        <v/>
      </c>
      <c r="CT1514" s="421">
        <f>(IF(OR(MediaScorecard!BG2001="x", MediaScorecard!BH2001="x",MediaScorecard!BI2001="x",MediaScorecard!BJ2001="x",MediaScorecard!BK2001="x"),1, 2))</f>
        <v/>
      </c>
      <c r="CU1514" s="308" t="n"/>
      <c r="CV1514" s="308" t="n"/>
      <c r="CW1514" s="308" t="n"/>
      <c r="CX1514" s="309" t="n"/>
      <c r="CY1514" s="308" t="n"/>
      <c r="CZ1514" s="308" t="n"/>
      <c r="DA1514" s="308" t="n"/>
    </row>
    <row r="1515" ht="21" customHeight="1" s="590">
      <c r="A1515" s="421" t="n"/>
      <c r="B1515" s="270" t="n"/>
      <c r="C1515" s="269" t="n"/>
      <c r="D1515" s="267" t="n"/>
      <c r="E1515" s="267" t="n"/>
      <c r="F1515" s="268" t="n"/>
      <c r="G1515" s="421" t="n"/>
      <c r="H1515" s="269" t="n"/>
      <c r="I1515" s="421" t="n"/>
      <c r="J1515" s="421" t="n"/>
      <c r="K1515" s="421" t="n"/>
      <c r="L1515" s="421" t="n"/>
      <c r="M1515" s="421" t="n"/>
      <c r="N1515" s="421" t="n"/>
      <c r="O1515" s="421" t="n"/>
      <c r="P1515" s="421" t="n"/>
      <c r="Q1515" s="421" t="n"/>
      <c r="R1515" s="270" t="n"/>
      <c r="S1515" s="421" t="n"/>
      <c r="T1515" s="421" t="n"/>
      <c r="U1515" s="421" t="n"/>
      <c r="V1515" s="421" t="n"/>
      <c r="W1515" s="421" t="n"/>
      <c r="X1515" s="421" t="n"/>
      <c r="Y1515" s="421" t="n"/>
      <c r="Z1515" s="421" t="n"/>
      <c r="AA1515" s="421" t="n"/>
      <c r="AB1515" s="421" t="n"/>
      <c r="AC1515" s="421" t="n"/>
      <c r="AD1515" s="421" t="n"/>
      <c r="AE1515" s="421" t="n"/>
      <c r="AF1515" s="421" t="n"/>
      <c r="AG1515" s="421" t="n"/>
      <c r="AH1515" s="421" t="n"/>
      <c r="AI1515" s="421" t="n"/>
      <c r="AJ1515" s="297" t="n"/>
      <c r="AK1515" s="297" t="n"/>
      <c r="AL1515" s="284" t="n"/>
      <c r="AM1515" s="297" t="n"/>
      <c r="AN1515" s="285" t="n"/>
      <c r="AO1515" s="297" t="n"/>
      <c r="AP1515" s="297" t="n"/>
      <c r="AQ1515" s="297" t="n"/>
      <c r="AR1515" s="297" t="n"/>
      <c r="AS1515" s="297" t="n"/>
      <c r="AT1515" s="285" t="n"/>
      <c r="AU1515" s="297" t="n"/>
      <c r="AV1515" s="297" t="n"/>
      <c r="AW1515" s="297" t="n"/>
      <c r="AX1515" s="297" t="n"/>
      <c r="AY1515" s="286" t="n"/>
      <c r="AZ1515" s="286" t="n"/>
      <c r="BA1515" s="287" t="n"/>
      <c r="BB1515" s="286" t="n"/>
      <c r="BC1515" s="286" t="n"/>
      <c r="BD1515" s="286" t="n"/>
      <c r="BE1515" s="286" t="n"/>
      <c r="BF1515" s="286" t="n"/>
      <c r="BG1515" s="286" t="n"/>
      <c r="BH1515" s="297" t="n"/>
      <c r="BI1515" s="297" t="n"/>
      <c r="BJ1515" s="297" t="n"/>
      <c r="BK1515" s="297" t="n"/>
      <c r="BL1515" s="297" t="n"/>
      <c r="BM1515" s="297" t="n"/>
      <c r="BN1515" s="297" t="n"/>
      <c r="BO1515" s="285" t="n"/>
      <c r="BP1515" s="297" t="n"/>
      <c r="BQ1515" s="297" t="n"/>
      <c r="BR1515" s="297" t="n"/>
      <c r="BS1515" s="297" t="n"/>
      <c r="BT1515" s="297" t="n"/>
      <c r="BU1515" s="297" t="n"/>
      <c r="BV1515" s="297" t="n"/>
      <c r="BW1515" s="288" t="n"/>
      <c r="BX1515" s="276">
        <f>SUM(IF(COUNTIF(#REF!, "*1.*"), 2, 0), IF(COUNTIF(#REF!, "*2.*"), 2, 0), IF(COUNTIF(#REF!, "*3.*"), 2, 0), IF(COUNTIF(#REF!, "*4.*"), 2, 0), IF(COUNTIF(#REF!, "*5.*"), 2, 0), IF(COUNTIF(#REF!, "*6.*"), 2, 0))</f>
        <v/>
      </c>
      <c r="BY1515" s="277">
        <f t="array" ref="BY1515">SUM(VALUE(AT1515),VALUE(AU1515),VALUE(AV1515),VALUE(AW1515),VALUE(AX1515),VALUE(AY1515),VALUE(AZ1515),VALUE(BB1515),VALUE(BC1515),VALUE(BD1515),VALUE(BE1515),VALUE(BF1515),VALUE(BG1515),VALUE(BH1515),VALUE(BI1515),VALUE(BJ1515),VALUE(BK1515),VALUE(BL1515),VALUE(BM1515),VALUE(BN1515),VALUE(BO1515),VALUE(BP1515),VALUE(BQ1515),VALUE(BR1515),VALUE(BS1515),VALUE(BT1515),VALUE(BU1515),VALUE(BV1515),VALUE(BW1515))</f>
        <v/>
      </c>
      <c r="BZ1515" s="307" t="n"/>
      <c r="CA1515" s="307" t="n"/>
      <c r="CB1515" s="307" t="n"/>
      <c r="CC1515" s="307" t="n"/>
      <c r="CD1515" s="307" t="n"/>
      <c r="CE1515" s="307" t="n"/>
      <c r="CF1515" s="307" t="n"/>
      <c r="CG1515" s="307" t="n"/>
      <c r="CH1515" s="307" t="n"/>
      <c r="CI1515" s="307" t="n"/>
      <c r="CJ1515" s="307" t="n"/>
      <c r="CK1515" s="307" t="n"/>
      <c r="CL1515" s="307" t="n"/>
      <c r="CM1515" s="307" t="n"/>
      <c r="CN1515" s="307" t="n"/>
      <c r="CO1515" s="307" t="n"/>
      <c r="CP1515" s="307" t="n"/>
      <c r="CQ1515" s="307" t="n"/>
      <c r="CR1515" s="279" t="n"/>
      <c r="CS1515" s="280">
        <f>AVERAGE(Value(BY1515),value(CR1515))</f>
        <v/>
      </c>
      <c r="CT1515" s="421">
        <f>(IF(OR(MediaScorecard!BG2002="x", MediaScorecard!BH2002="x",MediaScorecard!BI2002="x",MediaScorecard!BJ2002="x",MediaScorecard!BK2002="x"),1, 2))</f>
        <v/>
      </c>
      <c r="CU1515" s="308" t="n"/>
      <c r="CV1515" s="308" t="n"/>
      <c r="CW1515" s="308" t="n"/>
      <c r="CX1515" s="309" t="n"/>
      <c r="CY1515" s="308" t="n"/>
      <c r="CZ1515" s="308" t="n"/>
      <c r="DA1515" s="308" t="n"/>
    </row>
    <row r="1516" ht="21" customHeight="1" s="590">
      <c r="A1516" s="421" t="n"/>
      <c r="B1516" s="270" t="n"/>
      <c r="C1516" s="269" t="n"/>
      <c r="D1516" s="267" t="n"/>
      <c r="E1516" s="267" t="n"/>
      <c r="F1516" s="268" t="n"/>
      <c r="G1516" s="421" t="n"/>
      <c r="H1516" s="269" t="n"/>
      <c r="I1516" s="421" t="n"/>
      <c r="J1516" s="421" t="n"/>
      <c r="K1516" s="421" t="n"/>
      <c r="L1516" s="421" t="n"/>
      <c r="M1516" s="421" t="n"/>
      <c r="N1516" s="421" t="n"/>
      <c r="O1516" s="421" t="n"/>
      <c r="P1516" s="421" t="n"/>
      <c r="Q1516" s="421" t="n"/>
      <c r="R1516" s="270" t="n"/>
      <c r="S1516" s="421" t="n"/>
      <c r="T1516" s="421" t="n"/>
      <c r="U1516" s="421" t="n"/>
      <c r="V1516" s="421" t="n"/>
      <c r="W1516" s="421" t="n"/>
      <c r="X1516" s="421" t="n"/>
      <c r="Y1516" s="421" t="n"/>
      <c r="Z1516" s="421" t="n"/>
      <c r="AA1516" s="421" t="n"/>
      <c r="AB1516" s="421" t="n"/>
      <c r="AC1516" s="421" t="n"/>
      <c r="AD1516" s="421" t="n"/>
      <c r="AE1516" s="421" t="n"/>
      <c r="AF1516" s="421" t="n"/>
      <c r="AG1516" s="421" t="n"/>
      <c r="AH1516" s="421" t="n"/>
      <c r="AI1516" s="421" t="n"/>
      <c r="AJ1516" s="297" t="n"/>
      <c r="AK1516" s="297" t="n"/>
      <c r="AL1516" s="284" t="n"/>
      <c r="AM1516" s="297" t="n"/>
      <c r="AN1516" s="285" t="n"/>
      <c r="AO1516" s="297" t="n"/>
      <c r="AP1516" s="297" t="n"/>
      <c r="AQ1516" s="297" t="n"/>
      <c r="AR1516" s="297" t="n"/>
      <c r="AS1516" s="297" t="n"/>
      <c r="AT1516" s="285" t="n"/>
      <c r="AU1516" s="297" t="n"/>
      <c r="AV1516" s="297" t="n"/>
      <c r="AW1516" s="297" t="n"/>
      <c r="AX1516" s="297" t="n"/>
      <c r="AY1516" s="286" t="n"/>
      <c r="AZ1516" s="286" t="n"/>
      <c r="BA1516" s="287" t="n"/>
      <c r="BB1516" s="286" t="n"/>
      <c r="BC1516" s="286" t="n"/>
      <c r="BD1516" s="286" t="n"/>
      <c r="BE1516" s="286" t="n"/>
      <c r="BF1516" s="286" t="n"/>
      <c r="BG1516" s="286" t="n"/>
      <c r="BH1516" s="297" t="n"/>
      <c r="BI1516" s="297" t="n"/>
      <c r="BJ1516" s="297" t="n"/>
      <c r="BK1516" s="297" t="n"/>
      <c r="BL1516" s="297" t="n"/>
      <c r="BM1516" s="297" t="n"/>
      <c r="BN1516" s="297" t="n"/>
      <c r="BO1516" s="285" t="n"/>
      <c r="BP1516" s="297" t="n"/>
      <c r="BQ1516" s="297" t="n"/>
      <c r="BR1516" s="297" t="n"/>
      <c r="BS1516" s="297" t="n"/>
      <c r="BT1516" s="297" t="n"/>
      <c r="BU1516" s="297" t="n"/>
      <c r="BV1516" s="297" t="n"/>
      <c r="BW1516" s="288" t="n"/>
      <c r="BX1516" s="276">
        <f>SUM(IF(COUNTIF(#REF!, "*1.*"), 2, 0), IF(COUNTIF(#REF!, "*2.*"), 2, 0), IF(COUNTIF(#REF!, "*3.*"), 2, 0), IF(COUNTIF(#REF!, "*4.*"), 2, 0), IF(COUNTIF(#REF!, "*5.*"), 2, 0), IF(COUNTIF(#REF!, "*6.*"), 2, 0))</f>
        <v/>
      </c>
      <c r="BY1516" s="277">
        <f t="array" ref="BY1516">SUM(VALUE(AT1516),VALUE(AU1516),VALUE(AV1516),VALUE(AW1516),VALUE(AX1516),VALUE(AY1516),VALUE(AZ1516),VALUE(BB1516),VALUE(BC1516),VALUE(BD1516),VALUE(BE1516),VALUE(BF1516),VALUE(BG1516),VALUE(BH1516),VALUE(BI1516),VALUE(BJ1516),VALUE(BK1516),VALUE(BL1516),VALUE(BM1516),VALUE(BN1516),VALUE(BO1516),VALUE(BP1516),VALUE(BQ1516),VALUE(BR1516),VALUE(BS1516),VALUE(BT1516),VALUE(BU1516),VALUE(BV1516),VALUE(BW1516))</f>
        <v/>
      </c>
      <c r="BZ1516" s="307" t="n"/>
      <c r="CA1516" s="307" t="n"/>
      <c r="CB1516" s="307" t="n"/>
      <c r="CC1516" s="307" t="n"/>
      <c r="CD1516" s="307" t="n"/>
      <c r="CE1516" s="307" t="n"/>
      <c r="CF1516" s="307" t="n"/>
      <c r="CG1516" s="307" t="n"/>
      <c r="CH1516" s="307" t="n"/>
      <c r="CI1516" s="307" t="n"/>
      <c r="CJ1516" s="307" t="n"/>
      <c r="CK1516" s="307" t="n"/>
      <c r="CL1516" s="307" t="n"/>
      <c r="CM1516" s="307" t="n"/>
      <c r="CN1516" s="307" t="n"/>
      <c r="CO1516" s="307" t="n"/>
      <c r="CP1516" s="307" t="n"/>
      <c r="CQ1516" s="307" t="n"/>
      <c r="CR1516" s="279" t="n"/>
      <c r="CS1516" s="280">
        <f>AVERAGE(Value(BY1516),value(CR1516))</f>
        <v/>
      </c>
      <c r="CT1516" s="421">
        <f>(IF(OR(MediaScorecard!BG2003="x", MediaScorecard!BH2003="x",MediaScorecard!BI2003="x",MediaScorecard!BJ2003="x",MediaScorecard!BK2003="x"),1, 2))</f>
        <v/>
      </c>
      <c r="CU1516" s="308" t="n"/>
      <c r="CV1516" s="308" t="n"/>
      <c r="CW1516" s="308" t="n"/>
      <c r="CX1516" s="309" t="n"/>
      <c r="CY1516" s="308" t="n"/>
      <c r="CZ1516" s="308" t="n"/>
      <c r="DA1516" s="308" t="n"/>
    </row>
    <row r="1517" ht="21" customHeight="1" s="590">
      <c r="A1517" s="421" t="n"/>
      <c r="B1517" s="270" t="n"/>
      <c r="C1517" s="269" t="n"/>
      <c r="D1517" s="267" t="n"/>
      <c r="E1517" s="267" t="n"/>
      <c r="F1517" s="268" t="n"/>
      <c r="G1517" s="421" t="n"/>
      <c r="H1517" s="269" t="n"/>
      <c r="I1517" s="421" t="n"/>
      <c r="J1517" s="421" t="n"/>
      <c r="K1517" s="421" t="n"/>
      <c r="L1517" s="421" t="n"/>
      <c r="M1517" s="421" t="n"/>
      <c r="N1517" s="421" t="n"/>
      <c r="O1517" s="421" t="n"/>
      <c r="P1517" s="421" t="n"/>
      <c r="Q1517" s="421" t="n"/>
      <c r="R1517" s="270" t="n"/>
      <c r="S1517" s="421" t="n"/>
      <c r="T1517" s="421" t="n"/>
      <c r="U1517" s="421" t="n"/>
      <c r="V1517" s="421" t="n"/>
      <c r="W1517" s="421" t="n"/>
      <c r="X1517" s="421" t="n"/>
      <c r="Y1517" s="421" t="n"/>
      <c r="Z1517" s="421" t="n"/>
      <c r="AA1517" s="421" t="n"/>
      <c r="AB1517" s="421" t="n"/>
      <c r="AC1517" s="421" t="n"/>
      <c r="AD1517" s="421" t="n"/>
      <c r="AE1517" s="421" t="n"/>
      <c r="AF1517" s="421" t="n"/>
      <c r="AG1517" s="421" t="n"/>
      <c r="AH1517" s="421" t="n"/>
      <c r="AI1517" s="421" t="n"/>
      <c r="AJ1517" s="297" t="n"/>
      <c r="AK1517" s="297" t="n"/>
      <c r="AL1517" s="284" t="n"/>
      <c r="AM1517" s="297" t="n"/>
      <c r="AN1517" s="285" t="n"/>
      <c r="AO1517" s="297" t="n"/>
      <c r="AP1517" s="297" t="n"/>
      <c r="AQ1517" s="297" t="n"/>
      <c r="AR1517" s="297" t="n"/>
      <c r="AS1517" s="297" t="n"/>
      <c r="AT1517" s="285" t="n"/>
      <c r="AU1517" s="297" t="n"/>
      <c r="AV1517" s="297" t="n"/>
      <c r="AW1517" s="297" t="n"/>
      <c r="AX1517" s="297" t="n"/>
      <c r="AY1517" s="286" t="n"/>
      <c r="AZ1517" s="286" t="n"/>
      <c r="BA1517" s="287" t="n"/>
      <c r="BB1517" s="286" t="n"/>
      <c r="BC1517" s="286" t="n"/>
      <c r="BD1517" s="286" t="n"/>
      <c r="BE1517" s="286" t="n"/>
      <c r="BF1517" s="286" t="n"/>
      <c r="BG1517" s="286" t="n"/>
      <c r="BH1517" s="297" t="n"/>
      <c r="BI1517" s="297" t="n"/>
      <c r="BJ1517" s="297" t="n"/>
      <c r="BK1517" s="297" t="n"/>
      <c r="BL1517" s="297" t="n"/>
      <c r="BM1517" s="297" t="n"/>
      <c r="BN1517" s="297" t="n"/>
      <c r="BO1517" s="285" t="n"/>
      <c r="BP1517" s="297" t="n"/>
      <c r="BQ1517" s="297" t="n"/>
      <c r="BR1517" s="297" t="n"/>
      <c r="BS1517" s="297" t="n"/>
      <c r="BT1517" s="297" t="n"/>
      <c r="BU1517" s="297" t="n"/>
      <c r="BV1517" s="297" t="n"/>
      <c r="BW1517" s="288" t="n"/>
      <c r="BX1517" s="276">
        <f>SUM(IF(COUNTIF(#REF!, "*1.*"), 2, 0), IF(COUNTIF(#REF!, "*2.*"), 2, 0), IF(COUNTIF(#REF!, "*3.*"), 2, 0), IF(COUNTIF(#REF!, "*4.*"), 2, 0), IF(COUNTIF(#REF!, "*5.*"), 2, 0), IF(COUNTIF(#REF!, "*6.*"), 2, 0))</f>
        <v/>
      </c>
      <c r="BY1517" s="277">
        <f t="array" ref="BY1517">SUM(VALUE(AT1517),VALUE(AU1517),VALUE(AV1517),VALUE(AW1517),VALUE(AX1517),VALUE(AY1517),VALUE(AZ1517),VALUE(BB1517),VALUE(BC1517),VALUE(BD1517),VALUE(BE1517),VALUE(BF1517),VALUE(BG1517),VALUE(BH1517),VALUE(BI1517),VALUE(BJ1517),VALUE(BK1517),VALUE(BL1517),VALUE(BM1517),VALUE(BN1517),VALUE(BO1517),VALUE(BP1517),VALUE(BQ1517),VALUE(BR1517),VALUE(BS1517),VALUE(BT1517),VALUE(BU1517),VALUE(BV1517),VALUE(BW1517))</f>
        <v/>
      </c>
      <c r="BZ1517" s="307" t="n"/>
      <c r="CA1517" s="307" t="n"/>
      <c r="CB1517" s="307" t="n"/>
      <c r="CC1517" s="307" t="n"/>
      <c r="CD1517" s="307" t="n"/>
      <c r="CE1517" s="307" t="n"/>
      <c r="CF1517" s="307" t="n"/>
      <c r="CG1517" s="307" t="n"/>
      <c r="CH1517" s="307" t="n"/>
      <c r="CI1517" s="307" t="n"/>
      <c r="CJ1517" s="307" t="n"/>
      <c r="CK1517" s="307" t="n"/>
      <c r="CL1517" s="307" t="n"/>
      <c r="CM1517" s="307" t="n"/>
      <c r="CN1517" s="307" t="n"/>
      <c r="CO1517" s="307" t="n"/>
      <c r="CP1517" s="307" t="n"/>
      <c r="CQ1517" s="307" t="n"/>
      <c r="CR1517" s="279" t="n"/>
      <c r="CS1517" s="280">
        <f>AVERAGE(Value(BY1517),value(CR1517))</f>
        <v/>
      </c>
      <c r="CT1517" s="421">
        <f>(IF(OR(MediaScorecard!BG2004="x", MediaScorecard!BH2004="x",MediaScorecard!BI2004="x",MediaScorecard!BJ2004="x",MediaScorecard!BK2004="x"),1, 2))</f>
        <v/>
      </c>
      <c r="CU1517" s="308" t="n"/>
      <c r="CV1517" s="308" t="n"/>
      <c r="CW1517" s="308" t="n"/>
      <c r="CX1517" s="309" t="n"/>
      <c r="CY1517" s="308" t="n"/>
      <c r="CZ1517" s="308" t="n"/>
      <c r="DA1517" s="308" t="n"/>
    </row>
    <row r="1518" ht="21" customHeight="1" s="590">
      <c r="A1518" s="421" t="n"/>
      <c r="B1518" s="270" t="n"/>
      <c r="C1518" s="269" t="n"/>
      <c r="D1518" s="267" t="n"/>
      <c r="E1518" s="267" t="n"/>
      <c r="F1518" s="268" t="n"/>
      <c r="G1518" s="421" t="n"/>
      <c r="H1518" s="269" t="n"/>
      <c r="I1518" s="421" t="n"/>
      <c r="J1518" s="421" t="n"/>
      <c r="K1518" s="421" t="n"/>
      <c r="L1518" s="421" t="n"/>
      <c r="M1518" s="421" t="n"/>
      <c r="N1518" s="421" t="n"/>
      <c r="O1518" s="421" t="n"/>
      <c r="P1518" s="421" t="n"/>
      <c r="Q1518" s="421" t="n"/>
      <c r="R1518" s="270" t="n"/>
      <c r="S1518" s="421" t="n"/>
      <c r="T1518" s="421" t="n"/>
      <c r="U1518" s="421" t="n"/>
      <c r="V1518" s="421" t="n"/>
      <c r="W1518" s="421" t="n"/>
      <c r="X1518" s="421" t="n"/>
      <c r="Y1518" s="421" t="n"/>
      <c r="Z1518" s="421" t="n"/>
      <c r="AA1518" s="421" t="n"/>
      <c r="AB1518" s="421" t="n"/>
      <c r="AC1518" s="421" t="n"/>
      <c r="AD1518" s="421" t="n"/>
      <c r="AE1518" s="421" t="n"/>
      <c r="AF1518" s="421" t="n"/>
      <c r="AG1518" s="421" t="n"/>
      <c r="AH1518" s="421" t="n"/>
      <c r="AI1518" s="421" t="n"/>
      <c r="AJ1518" s="297" t="n"/>
      <c r="AK1518" s="297" t="n"/>
      <c r="AL1518" s="284" t="n"/>
      <c r="AM1518" s="297" t="n"/>
      <c r="AN1518" s="285" t="n"/>
      <c r="AO1518" s="297" t="n"/>
      <c r="AP1518" s="297" t="n"/>
      <c r="AQ1518" s="297" t="n"/>
      <c r="AR1518" s="297" t="n"/>
      <c r="AS1518" s="297" t="n"/>
      <c r="AT1518" s="285" t="n"/>
      <c r="AU1518" s="297" t="n"/>
      <c r="AV1518" s="297" t="n"/>
      <c r="AW1518" s="297" t="n"/>
      <c r="AX1518" s="297" t="n"/>
      <c r="AY1518" s="286" t="n"/>
      <c r="AZ1518" s="286" t="n"/>
      <c r="BA1518" s="287" t="n"/>
      <c r="BB1518" s="286" t="n"/>
      <c r="BC1518" s="286" t="n"/>
      <c r="BD1518" s="286" t="n"/>
      <c r="BE1518" s="286" t="n"/>
      <c r="BF1518" s="286" t="n"/>
      <c r="BG1518" s="286" t="n"/>
      <c r="BH1518" s="297" t="n"/>
      <c r="BI1518" s="297" t="n"/>
      <c r="BJ1518" s="297" t="n"/>
      <c r="BK1518" s="297" t="n"/>
      <c r="BL1518" s="297" t="n"/>
      <c r="BM1518" s="297" t="n"/>
      <c r="BN1518" s="297" t="n"/>
      <c r="BO1518" s="285" t="n"/>
      <c r="BP1518" s="297" t="n"/>
      <c r="BQ1518" s="297" t="n"/>
      <c r="BR1518" s="297" t="n"/>
      <c r="BS1518" s="297" t="n"/>
      <c r="BT1518" s="297" t="n"/>
      <c r="BU1518" s="297" t="n"/>
      <c r="BV1518" s="297" t="n"/>
      <c r="BW1518" s="288" t="n"/>
      <c r="BX1518" s="276">
        <f>SUM(IF(COUNTIF(#REF!, "*1.*"), 2, 0), IF(COUNTIF(#REF!, "*2.*"), 2, 0), IF(COUNTIF(#REF!, "*3.*"), 2, 0), IF(COUNTIF(#REF!, "*4.*"), 2, 0), IF(COUNTIF(#REF!, "*5.*"), 2, 0), IF(COUNTIF(#REF!, "*6.*"), 2, 0))</f>
        <v/>
      </c>
      <c r="BY1518" s="277">
        <f t="array" ref="BY1518">SUM(VALUE(AT1518),VALUE(AU1518),VALUE(AV1518),VALUE(AW1518),VALUE(AX1518),VALUE(AY1518),VALUE(AZ1518),VALUE(BB1518),VALUE(BC1518),VALUE(BD1518),VALUE(BE1518),VALUE(BF1518),VALUE(BG1518),VALUE(BH1518),VALUE(BI1518),VALUE(BJ1518),VALUE(BK1518),VALUE(BL1518),VALUE(BM1518),VALUE(BN1518),VALUE(BO1518),VALUE(BP1518),VALUE(BQ1518),VALUE(BR1518),VALUE(BS1518),VALUE(BT1518),VALUE(BU1518),VALUE(BV1518),VALUE(BW1518))</f>
        <v/>
      </c>
      <c r="BZ1518" s="307" t="n"/>
      <c r="CA1518" s="307" t="n"/>
      <c r="CB1518" s="307" t="n"/>
      <c r="CC1518" s="307" t="n"/>
      <c r="CD1518" s="307" t="n"/>
      <c r="CE1518" s="307" t="n"/>
      <c r="CF1518" s="307" t="n"/>
      <c r="CG1518" s="307" t="n"/>
      <c r="CH1518" s="307" t="n"/>
      <c r="CI1518" s="307" t="n"/>
      <c r="CJ1518" s="307" t="n"/>
      <c r="CK1518" s="307" t="n"/>
      <c r="CL1518" s="307" t="n"/>
      <c r="CM1518" s="307" t="n"/>
      <c r="CN1518" s="307" t="n"/>
      <c r="CO1518" s="307" t="n"/>
      <c r="CP1518" s="307" t="n"/>
      <c r="CQ1518" s="307" t="n"/>
      <c r="CR1518" s="279" t="n"/>
      <c r="CS1518" s="280">
        <f>AVERAGE(Value(BY1518),value(CR1518))</f>
        <v/>
      </c>
      <c r="CT1518" s="421">
        <f>(IF(OR(MediaScorecard!BG2005="x", MediaScorecard!BH2005="x",MediaScorecard!BI2005="x",MediaScorecard!BJ2005="x",MediaScorecard!BK2005="x"),1, 2))</f>
        <v/>
      </c>
      <c r="CU1518" s="308" t="n"/>
      <c r="CV1518" s="308" t="n"/>
      <c r="CW1518" s="308" t="n"/>
      <c r="CX1518" s="309" t="n"/>
      <c r="CY1518" s="308" t="n"/>
      <c r="CZ1518" s="308" t="n"/>
      <c r="DA1518" s="308" t="n"/>
    </row>
    <row r="1519" ht="21" customHeight="1" s="590">
      <c r="A1519" s="421" t="n"/>
      <c r="B1519" s="270" t="n"/>
      <c r="C1519" s="269" t="n"/>
      <c r="D1519" s="267" t="n"/>
      <c r="E1519" s="267" t="n"/>
      <c r="F1519" s="268" t="n"/>
      <c r="G1519" s="421" t="n"/>
      <c r="H1519" s="269" t="n"/>
      <c r="I1519" s="421" t="n"/>
      <c r="J1519" s="421" t="n"/>
      <c r="K1519" s="421" t="n"/>
      <c r="L1519" s="421" t="n"/>
      <c r="M1519" s="421" t="n"/>
      <c r="N1519" s="421" t="n"/>
      <c r="O1519" s="421" t="n"/>
      <c r="P1519" s="421" t="n"/>
      <c r="Q1519" s="421" t="n"/>
      <c r="R1519" s="270" t="n"/>
      <c r="S1519" s="421" t="n"/>
      <c r="T1519" s="421" t="n"/>
      <c r="U1519" s="421" t="n"/>
      <c r="V1519" s="421" t="n"/>
      <c r="W1519" s="421" t="n"/>
      <c r="X1519" s="421" t="n"/>
      <c r="Y1519" s="421" t="n"/>
      <c r="Z1519" s="421" t="n"/>
      <c r="AA1519" s="421" t="n"/>
      <c r="AB1519" s="421" t="n"/>
      <c r="AC1519" s="421" t="n"/>
      <c r="AD1519" s="421" t="n"/>
      <c r="AE1519" s="421" t="n"/>
      <c r="AF1519" s="421" t="n"/>
      <c r="AG1519" s="421" t="n"/>
      <c r="AH1519" s="421" t="n"/>
      <c r="AI1519" s="421" t="n"/>
      <c r="AJ1519" s="297" t="n"/>
      <c r="AK1519" s="297" t="n"/>
      <c r="AL1519" s="284" t="n"/>
      <c r="AM1519" s="297" t="n"/>
      <c r="AN1519" s="285" t="n"/>
      <c r="AO1519" s="297" t="n"/>
      <c r="AP1519" s="297" t="n"/>
      <c r="AQ1519" s="297" t="n"/>
      <c r="AR1519" s="297" t="n"/>
      <c r="AS1519" s="297" t="n"/>
      <c r="AT1519" s="285" t="n"/>
      <c r="AU1519" s="297" t="n"/>
      <c r="AV1519" s="297" t="n"/>
      <c r="AW1519" s="297" t="n"/>
      <c r="AX1519" s="297" t="n"/>
      <c r="AY1519" s="286" t="n"/>
      <c r="AZ1519" s="286" t="n"/>
      <c r="BA1519" s="287" t="n"/>
      <c r="BB1519" s="286" t="n"/>
      <c r="BC1519" s="286" t="n"/>
      <c r="BD1519" s="286" t="n"/>
      <c r="BE1519" s="286" t="n"/>
      <c r="BF1519" s="286" t="n"/>
      <c r="BG1519" s="286" t="n"/>
      <c r="BH1519" s="297" t="n"/>
      <c r="BI1519" s="297" t="n"/>
      <c r="BJ1519" s="297" t="n"/>
      <c r="BK1519" s="297" t="n"/>
      <c r="BL1519" s="297" t="n"/>
      <c r="BM1519" s="297" t="n"/>
      <c r="BN1519" s="297" t="n"/>
      <c r="BO1519" s="285" t="n"/>
      <c r="BP1519" s="297" t="n"/>
      <c r="BQ1519" s="297" t="n"/>
      <c r="BR1519" s="297" t="n"/>
      <c r="BS1519" s="297" t="n"/>
      <c r="BT1519" s="297" t="n"/>
      <c r="BU1519" s="297" t="n"/>
      <c r="BV1519" s="297" t="n"/>
      <c r="BW1519" s="288" t="n"/>
      <c r="BX1519" s="276">
        <f>SUM(IF(COUNTIF(#REF!, "*1.*"), 2, 0), IF(COUNTIF(#REF!, "*2.*"), 2, 0), IF(COUNTIF(#REF!, "*3.*"), 2, 0), IF(COUNTIF(#REF!, "*4.*"), 2, 0), IF(COUNTIF(#REF!, "*5.*"), 2, 0), IF(COUNTIF(#REF!, "*6.*"), 2, 0))</f>
        <v/>
      </c>
      <c r="BY1519" s="277">
        <f t="array" ref="BY1519">SUM(VALUE(AT1519),VALUE(AU1519),VALUE(AV1519),VALUE(AW1519),VALUE(AX1519),VALUE(AY1519),VALUE(AZ1519),VALUE(BB1519),VALUE(BC1519),VALUE(BD1519),VALUE(BE1519),VALUE(BF1519),VALUE(BG1519),VALUE(BH1519),VALUE(BI1519),VALUE(BJ1519),VALUE(BK1519),VALUE(BL1519),VALUE(BM1519),VALUE(BN1519),VALUE(BO1519),VALUE(BP1519),VALUE(BQ1519),VALUE(BR1519),VALUE(BS1519),VALUE(BT1519),VALUE(BU1519),VALUE(BV1519),VALUE(BW1519))</f>
        <v/>
      </c>
      <c r="BZ1519" s="307" t="n"/>
      <c r="CA1519" s="307" t="n"/>
      <c r="CB1519" s="307" t="n"/>
      <c r="CC1519" s="307" t="n"/>
      <c r="CD1519" s="307" t="n"/>
      <c r="CE1519" s="307" t="n"/>
      <c r="CF1519" s="307" t="n"/>
      <c r="CG1519" s="307" t="n"/>
      <c r="CH1519" s="307" t="n"/>
      <c r="CI1519" s="307" t="n"/>
      <c r="CJ1519" s="307" t="n"/>
      <c r="CK1519" s="307" t="n"/>
      <c r="CL1519" s="307" t="n"/>
      <c r="CM1519" s="307" t="n"/>
      <c r="CN1519" s="307" t="n"/>
      <c r="CO1519" s="307" t="n"/>
      <c r="CP1519" s="307" t="n"/>
      <c r="CQ1519" s="307" t="n"/>
      <c r="CR1519" s="279" t="n"/>
      <c r="CS1519" s="280">
        <f>AVERAGE(Value(BY1519),value(CR1519))</f>
        <v/>
      </c>
      <c r="CT1519" s="421">
        <f>(IF(OR(MediaScorecard!BG2006="x", MediaScorecard!BH2006="x",MediaScorecard!BI2006="x",MediaScorecard!BJ2006="x",MediaScorecard!BK2006="x"),1, 2))</f>
        <v/>
      </c>
      <c r="CU1519" s="308" t="n"/>
      <c r="CV1519" s="308" t="n"/>
      <c r="CW1519" s="308" t="n"/>
      <c r="CX1519" s="309" t="n"/>
      <c r="CY1519" s="308" t="n"/>
      <c r="CZ1519" s="308" t="n"/>
      <c r="DA1519" s="308" t="n"/>
    </row>
    <row r="1520" ht="21" customHeight="1" s="590">
      <c r="A1520" s="421" t="n"/>
      <c r="B1520" s="270" t="n"/>
      <c r="C1520" s="269" t="n"/>
      <c r="D1520" s="267" t="n"/>
      <c r="E1520" s="267" t="n"/>
      <c r="F1520" s="268" t="n"/>
      <c r="G1520" s="421" t="n"/>
      <c r="H1520" s="269" t="n"/>
      <c r="I1520" s="421" t="n"/>
      <c r="J1520" s="421" t="n"/>
      <c r="K1520" s="421" t="n"/>
      <c r="L1520" s="421" t="n"/>
      <c r="M1520" s="421" t="n"/>
      <c r="N1520" s="421" t="n"/>
      <c r="O1520" s="421" t="n"/>
      <c r="P1520" s="421" t="n"/>
      <c r="Q1520" s="421" t="n"/>
      <c r="R1520" s="270" t="n"/>
      <c r="S1520" s="421" t="n"/>
      <c r="T1520" s="421" t="n"/>
      <c r="U1520" s="421" t="n"/>
      <c r="V1520" s="421" t="n"/>
      <c r="W1520" s="421" t="n"/>
      <c r="X1520" s="421" t="n"/>
      <c r="Y1520" s="421" t="n"/>
      <c r="Z1520" s="421" t="n"/>
      <c r="AA1520" s="421" t="n"/>
      <c r="AB1520" s="421" t="n"/>
      <c r="AC1520" s="421" t="n"/>
      <c r="AD1520" s="421" t="n"/>
      <c r="AE1520" s="421" t="n"/>
      <c r="AF1520" s="421" t="n"/>
      <c r="AG1520" s="421" t="n"/>
      <c r="AH1520" s="421" t="n"/>
      <c r="AI1520" s="421" t="n"/>
      <c r="AJ1520" s="297" t="n"/>
      <c r="AK1520" s="297" t="n"/>
      <c r="AL1520" s="284" t="n"/>
      <c r="AM1520" s="297" t="n"/>
      <c r="AN1520" s="285" t="n"/>
      <c r="AO1520" s="297" t="n"/>
      <c r="AP1520" s="297" t="n"/>
      <c r="AQ1520" s="297" t="n"/>
      <c r="AR1520" s="297" t="n"/>
      <c r="AS1520" s="297" t="n"/>
      <c r="AT1520" s="285" t="n"/>
      <c r="AU1520" s="297" t="n"/>
      <c r="AV1520" s="297" t="n"/>
      <c r="AW1520" s="297" t="n"/>
      <c r="AX1520" s="297" t="n"/>
      <c r="AY1520" s="286" t="n"/>
      <c r="AZ1520" s="286" t="n"/>
      <c r="BA1520" s="287" t="n"/>
      <c r="BB1520" s="286" t="n"/>
      <c r="BC1520" s="286" t="n"/>
      <c r="BD1520" s="286" t="n"/>
      <c r="BE1520" s="286" t="n"/>
      <c r="BF1520" s="286" t="n"/>
      <c r="BG1520" s="286" t="n"/>
      <c r="BH1520" s="297" t="n"/>
      <c r="BI1520" s="297" t="n"/>
      <c r="BJ1520" s="297" t="n"/>
      <c r="BK1520" s="297" t="n"/>
      <c r="BL1520" s="297" t="n"/>
      <c r="BM1520" s="297" t="n"/>
      <c r="BN1520" s="297" t="n"/>
      <c r="BO1520" s="285" t="n"/>
      <c r="BP1520" s="297" t="n"/>
      <c r="BQ1520" s="297" t="n"/>
      <c r="BR1520" s="297" t="n"/>
      <c r="BS1520" s="297" t="n"/>
      <c r="BT1520" s="297" t="n"/>
      <c r="BU1520" s="297" t="n"/>
      <c r="BV1520" s="297" t="n"/>
      <c r="BW1520" s="288" t="n"/>
      <c r="BX1520" s="276">
        <f>SUM(IF(COUNTIF(#REF!, "*1.*"), 2, 0), IF(COUNTIF(#REF!, "*2.*"), 2, 0), IF(COUNTIF(#REF!, "*3.*"), 2, 0), IF(COUNTIF(#REF!, "*4.*"), 2, 0), IF(COUNTIF(#REF!, "*5.*"), 2, 0), IF(COUNTIF(#REF!, "*6.*"), 2, 0))</f>
        <v/>
      </c>
      <c r="BY1520" s="277">
        <f t="array" ref="BY1520">SUM(VALUE(AT1520),VALUE(AU1520),VALUE(AV1520),VALUE(AW1520),VALUE(AX1520),VALUE(AY1520),VALUE(AZ1520),VALUE(BB1520),VALUE(BC1520),VALUE(BD1520),VALUE(BE1520),VALUE(BF1520),VALUE(BG1520),VALUE(BH1520),VALUE(BI1520),VALUE(BJ1520),VALUE(BK1520),VALUE(BL1520),VALUE(BM1520),VALUE(BN1520),VALUE(BO1520),VALUE(BP1520),VALUE(BQ1520),VALUE(BR1520),VALUE(BS1520),VALUE(BT1520),VALUE(BU1520),VALUE(BV1520),VALUE(BW1520))</f>
        <v/>
      </c>
      <c r="BZ1520" s="307" t="n"/>
      <c r="CA1520" s="307" t="n"/>
      <c r="CB1520" s="307" t="n"/>
      <c r="CC1520" s="307" t="n"/>
      <c r="CD1520" s="307" t="n"/>
      <c r="CE1520" s="307" t="n"/>
      <c r="CF1520" s="307" t="n"/>
      <c r="CG1520" s="307" t="n"/>
      <c r="CH1520" s="307" t="n"/>
      <c r="CI1520" s="307" t="n"/>
      <c r="CJ1520" s="307" t="n"/>
      <c r="CK1520" s="307" t="n"/>
      <c r="CL1520" s="307" t="n"/>
      <c r="CM1520" s="307" t="n"/>
      <c r="CN1520" s="307" t="n"/>
      <c r="CO1520" s="307" t="n"/>
      <c r="CP1520" s="307" t="n"/>
      <c r="CQ1520" s="307" t="n"/>
      <c r="CR1520" s="279" t="n"/>
      <c r="CS1520" s="280">
        <f>AVERAGE(Value(BY1520),value(CR1520))</f>
        <v/>
      </c>
      <c r="CT1520" s="421">
        <f>(IF(OR(MediaScorecard!BG2007="x", MediaScorecard!BH2007="x",MediaScorecard!BI2007="x",MediaScorecard!BJ2007="x",MediaScorecard!BK2007="x"),1, 2))</f>
        <v/>
      </c>
      <c r="CU1520" s="308" t="n"/>
      <c r="CV1520" s="308" t="n"/>
      <c r="CW1520" s="308" t="n"/>
      <c r="CX1520" s="309" t="n"/>
      <c r="CY1520" s="308" t="n"/>
      <c r="CZ1520" s="308" t="n"/>
      <c r="DA1520" s="308" t="n"/>
    </row>
    <row r="1521" ht="21" customHeight="1" s="590">
      <c r="A1521" s="421" t="n"/>
      <c r="B1521" s="270" t="n"/>
      <c r="C1521" s="269" t="n"/>
      <c r="D1521" s="267" t="n"/>
      <c r="E1521" s="267" t="n"/>
      <c r="F1521" s="268" t="n"/>
      <c r="G1521" s="421" t="n"/>
      <c r="H1521" s="269" t="n"/>
      <c r="I1521" s="421" t="n"/>
      <c r="J1521" s="421" t="n"/>
      <c r="K1521" s="421" t="n"/>
      <c r="L1521" s="421" t="n"/>
      <c r="M1521" s="421" t="n"/>
      <c r="N1521" s="421" t="n"/>
      <c r="O1521" s="421" t="n"/>
      <c r="P1521" s="421" t="n"/>
      <c r="Q1521" s="421" t="n"/>
      <c r="R1521" s="270" t="n"/>
      <c r="S1521" s="421" t="n"/>
      <c r="T1521" s="421" t="n"/>
      <c r="U1521" s="421" t="n"/>
      <c r="V1521" s="421" t="n"/>
      <c r="W1521" s="421" t="n"/>
      <c r="X1521" s="421" t="n"/>
      <c r="Y1521" s="421" t="n"/>
      <c r="Z1521" s="421" t="n"/>
      <c r="AA1521" s="421" t="n"/>
      <c r="AB1521" s="421" t="n"/>
      <c r="AC1521" s="421" t="n"/>
      <c r="AD1521" s="421" t="n"/>
      <c r="AE1521" s="421" t="n"/>
      <c r="AF1521" s="421" t="n"/>
      <c r="AG1521" s="421" t="n"/>
      <c r="AH1521" s="421" t="n"/>
      <c r="AI1521" s="421" t="n"/>
      <c r="AJ1521" s="297" t="n"/>
      <c r="AK1521" s="297" t="n"/>
      <c r="AL1521" s="284" t="n"/>
      <c r="AM1521" s="297" t="n"/>
      <c r="AN1521" s="285" t="n"/>
      <c r="AO1521" s="297" t="n"/>
      <c r="AP1521" s="297" t="n"/>
      <c r="AQ1521" s="297" t="n"/>
      <c r="AR1521" s="297" t="n"/>
      <c r="AS1521" s="297" t="n"/>
      <c r="AT1521" s="285" t="n"/>
      <c r="AU1521" s="297" t="n"/>
      <c r="AV1521" s="297" t="n"/>
      <c r="AW1521" s="297" t="n"/>
      <c r="AX1521" s="297" t="n"/>
      <c r="AY1521" s="286" t="n"/>
      <c r="AZ1521" s="286" t="n"/>
      <c r="BA1521" s="287" t="n"/>
      <c r="BB1521" s="286" t="n"/>
      <c r="BC1521" s="286" t="n"/>
      <c r="BD1521" s="286" t="n"/>
      <c r="BE1521" s="286" t="n"/>
      <c r="BF1521" s="286" t="n"/>
      <c r="BG1521" s="286" t="n"/>
      <c r="BH1521" s="297" t="n"/>
      <c r="BI1521" s="297" t="n"/>
      <c r="BJ1521" s="297" t="n"/>
      <c r="BK1521" s="297" t="n"/>
      <c r="BL1521" s="297" t="n"/>
      <c r="BM1521" s="297" t="n"/>
      <c r="BN1521" s="297" t="n"/>
      <c r="BO1521" s="285" t="n"/>
      <c r="BP1521" s="297" t="n"/>
      <c r="BQ1521" s="297" t="n"/>
      <c r="BR1521" s="297" t="n"/>
      <c r="BS1521" s="297" t="n"/>
      <c r="BT1521" s="297" t="n"/>
      <c r="BU1521" s="297" t="n"/>
      <c r="BV1521" s="297" t="n"/>
      <c r="BW1521" s="288" t="n"/>
      <c r="BX1521" s="276">
        <f>SUM(IF(COUNTIF(#REF!, "*1.*"), 2, 0), IF(COUNTIF(#REF!, "*2.*"), 2, 0), IF(COUNTIF(#REF!, "*3.*"), 2, 0), IF(COUNTIF(#REF!, "*4.*"), 2, 0), IF(COUNTIF(#REF!, "*5.*"), 2, 0), IF(COUNTIF(#REF!, "*6.*"), 2, 0))</f>
        <v/>
      </c>
      <c r="BY1521" s="277">
        <f t="array" ref="BY1521">SUM(VALUE(AT1521),VALUE(AU1521),VALUE(AV1521),VALUE(AW1521),VALUE(AX1521),VALUE(AY1521),VALUE(AZ1521),VALUE(BB1521),VALUE(BC1521),VALUE(BD1521),VALUE(BE1521),VALUE(BF1521),VALUE(BG1521),VALUE(BH1521),VALUE(BI1521),VALUE(BJ1521),VALUE(BK1521),VALUE(BL1521),VALUE(BM1521),VALUE(BN1521),VALUE(BO1521),VALUE(BP1521),VALUE(BQ1521),VALUE(BR1521),VALUE(BS1521),VALUE(BT1521),VALUE(BU1521),VALUE(BV1521),VALUE(BW1521))</f>
        <v/>
      </c>
      <c r="BZ1521" s="307" t="n"/>
      <c r="CA1521" s="307" t="n"/>
      <c r="CB1521" s="307" t="n"/>
      <c r="CC1521" s="307" t="n"/>
      <c r="CD1521" s="307" t="n"/>
      <c r="CE1521" s="307" t="n"/>
      <c r="CF1521" s="307" t="n"/>
      <c r="CG1521" s="307" t="n"/>
      <c r="CH1521" s="307" t="n"/>
      <c r="CI1521" s="307" t="n"/>
      <c r="CJ1521" s="307" t="n"/>
      <c r="CK1521" s="307" t="n"/>
      <c r="CL1521" s="307" t="n"/>
      <c r="CM1521" s="307" t="n"/>
      <c r="CN1521" s="307" t="n"/>
      <c r="CO1521" s="307" t="n"/>
      <c r="CP1521" s="307" t="n"/>
      <c r="CQ1521" s="307" t="n"/>
      <c r="CR1521" s="279" t="n"/>
      <c r="CS1521" s="280">
        <f>AVERAGE(Value(BY1521),value(CR1521))</f>
        <v/>
      </c>
      <c r="CT1521" s="421">
        <f>(IF(OR(MediaScorecard!BG2008="x", MediaScorecard!BH2008="x",MediaScorecard!BI2008="x",MediaScorecard!BJ2008="x",MediaScorecard!BK2008="x"),1, 2))</f>
        <v/>
      </c>
      <c r="CU1521" s="308" t="n"/>
      <c r="CV1521" s="308" t="n"/>
      <c r="CW1521" s="308" t="n"/>
      <c r="CX1521" s="309" t="n"/>
      <c r="CY1521" s="308" t="n"/>
      <c r="CZ1521" s="308" t="n"/>
      <c r="DA1521" s="308" t="n"/>
    </row>
    <row r="1522" ht="21" customHeight="1" s="590">
      <c r="A1522" s="421" t="n"/>
      <c r="B1522" s="270" t="n"/>
      <c r="C1522" s="269" t="n"/>
      <c r="D1522" s="267" t="n"/>
      <c r="E1522" s="267" t="n"/>
      <c r="F1522" s="268" t="n"/>
      <c r="G1522" s="421" t="n"/>
      <c r="H1522" s="269" t="n"/>
      <c r="I1522" s="421" t="n"/>
      <c r="J1522" s="421" t="n"/>
      <c r="K1522" s="421" t="n"/>
      <c r="L1522" s="421" t="n"/>
      <c r="M1522" s="421" t="n"/>
      <c r="N1522" s="421" t="n"/>
      <c r="O1522" s="421" t="n"/>
      <c r="P1522" s="421" t="n"/>
      <c r="Q1522" s="421" t="n"/>
      <c r="R1522" s="270" t="n"/>
      <c r="S1522" s="421" t="n"/>
      <c r="T1522" s="421" t="n"/>
      <c r="U1522" s="421" t="n"/>
      <c r="V1522" s="421" t="n"/>
      <c r="W1522" s="421" t="n"/>
      <c r="X1522" s="421" t="n"/>
      <c r="Y1522" s="421" t="n"/>
      <c r="Z1522" s="421" t="n"/>
      <c r="AA1522" s="421" t="n"/>
      <c r="AB1522" s="421" t="n"/>
      <c r="AC1522" s="421" t="n"/>
      <c r="AD1522" s="421" t="n"/>
      <c r="AE1522" s="421" t="n"/>
      <c r="AF1522" s="421" t="n"/>
      <c r="AG1522" s="421" t="n"/>
      <c r="AH1522" s="421" t="n"/>
      <c r="AI1522" s="421" t="n"/>
      <c r="AJ1522" s="297" t="n"/>
      <c r="AK1522" s="297" t="n"/>
      <c r="AL1522" s="284" t="n"/>
      <c r="AM1522" s="297" t="n"/>
      <c r="AN1522" s="285" t="n"/>
      <c r="AO1522" s="297" t="n"/>
      <c r="AP1522" s="297" t="n"/>
      <c r="AQ1522" s="297" t="n"/>
      <c r="AR1522" s="297" t="n"/>
      <c r="AS1522" s="297" t="n"/>
      <c r="AT1522" s="285" t="n"/>
      <c r="AU1522" s="297" t="n"/>
      <c r="AV1522" s="297" t="n"/>
      <c r="AW1522" s="297" t="n"/>
      <c r="AX1522" s="297" t="n"/>
      <c r="AY1522" s="286" t="n"/>
      <c r="AZ1522" s="286" t="n"/>
      <c r="BA1522" s="287" t="n"/>
      <c r="BB1522" s="286" t="n"/>
      <c r="BC1522" s="286" t="n"/>
      <c r="BD1522" s="286" t="n"/>
      <c r="BE1522" s="286" t="n"/>
      <c r="BF1522" s="286" t="n"/>
      <c r="BG1522" s="286" t="n"/>
      <c r="BH1522" s="297" t="n"/>
      <c r="BI1522" s="297" t="n"/>
      <c r="BJ1522" s="297" t="n"/>
      <c r="BK1522" s="297" t="n"/>
      <c r="BL1522" s="297" t="n"/>
      <c r="BM1522" s="297" t="n"/>
      <c r="BN1522" s="297" t="n"/>
      <c r="BO1522" s="285" t="n"/>
      <c r="BP1522" s="297" t="n"/>
      <c r="BQ1522" s="297" t="n"/>
      <c r="BR1522" s="297" t="n"/>
      <c r="BS1522" s="297" t="n"/>
      <c r="BT1522" s="297" t="n"/>
      <c r="BU1522" s="297" t="n"/>
      <c r="BV1522" s="297" t="n"/>
      <c r="BW1522" s="288" t="n"/>
      <c r="BX1522" s="276">
        <f>SUM(IF(COUNTIF(#REF!, "*1.*"), 2, 0), IF(COUNTIF(#REF!, "*2.*"), 2, 0), IF(COUNTIF(#REF!, "*3.*"), 2, 0), IF(COUNTIF(#REF!, "*4.*"), 2, 0), IF(COUNTIF(#REF!, "*5.*"), 2, 0), IF(COUNTIF(#REF!, "*6.*"), 2, 0))</f>
        <v/>
      </c>
      <c r="BY1522" s="277">
        <f t="array" ref="BY1522">SUM(VALUE(AT1522),VALUE(AU1522),VALUE(AV1522),VALUE(AW1522),VALUE(AX1522),VALUE(AY1522),VALUE(AZ1522),VALUE(BB1522),VALUE(BC1522),VALUE(BD1522),VALUE(BE1522),VALUE(BF1522),VALUE(BG1522),VALUE(BH1522),VALUE(BI1522),VALUE(BJ1522),VALUE(BK1522),VALUE(BL1522),VALUE(BM1522),VALUE(BN1522),VALUE(BO1522),VALUE(BP1522),VALUE(BQ1522),VALUE(BR1522),VALUE(BS1522),VALUE(BT1522),VALUE(BU1522),VALUE(BV1522),VALUE(BW1522))</f>
        <v/>
      </c>
      <c r="BZ1522" s="307" t="n"/>
      <c r="CA1522" s="307" t="n"/>
      <c r="CB1522" s="307" t="n"/>
      <c r="CC1522" s="307" t="n"/>
      <c r="CD1522" s="307" t="n"/>
      <c r="CE1522" s="307" t="n"/>
      <c r="CF1522" s="307" t="n"/>
      <c r="CG1522" s="307" t="n"/>
      <c r="CH1522" s="307" t="n"/>
      <c r="CI1522" s="307" t="n"/>
      <c r="CJ1522" s="307" t="n"/>
      <c r="CK1522" s="307" t="n"/>
      <c r="CL1522" s="307" t="n"/>
      <c r="CM1522" s="307" t="n"/>
      <c r="CN1522" s="307" t="n"/>
      <c r="CO1522" s="307" t="n"/>
      <c r="CP1522" s="307" t="n"/>
      <c r="CQ1522" s="307" t="n"/>
      <c r="CR1522" s="279" t="n"/>
      <c r="CS1522" s="280">
        <f>AVERAGE(Value(BY1522),value(CR1522))</f>
        <v/>
      </c>
      <c r="CT1522" s="421">
        <f>(IF(OR(MediaScorecard!BG2009="x", MediaScorecard!BH2009="x",MediaScorecard!BI2009="x",MediaScorecard!BJ2009="x",MediaScorecard!BK2009="x"),1, 2))</f>
        <v/>
      </c>
      <c r="CU1522" s="308" t="n"/>
      <c r="CV1522" s="308" t="n"/>
      <c r="CW1522" s="308" t="n"/>
      <c r="CX1522" s="309" t="n"/>
      <c r="CY1522" s="308" t="n"/>
      <c r="CZ1522" s="308" t="n"/>
      <c r="DA1522" s="308" t="n"/>
    </row>
    <row r="1523" ht="21" customHeight="1" s="590">
      <c r="A1523" s="421" t="n"/>
      <c r="B1523" s="270" t="n"/>
      <c r="C1523" s="269" t="n"/>
      <c r="D1523" s="267" t="n"/>
      <c r="E1523" s="267" t="n"/>
      <c r="F1523" s="268" t="n"/>
      <c r="G1523" s="421" t="n"/>
      <c r="H1523" s="269" t="n"/>
      <c r="I1523" s="421" t="n"/>
      <c r="J1523" s="421" t="n"/>
      <c r="K1523" s="421" t="n"/>
      <c r="L1523" s="421" t="n"/>
      <c r="M1523" s="421" t="n"/>
      <c r="N1523" s="421" t="n"/>
      <c r="O1523" s="421" t="n"/>
      <c r="P1523" s="421" t="n"/>
      <c r="Q1523" s="421" t="n"/>
      <c r="R1523" s="270" t="n"/>
      <c r="S1523" s="421" t="n"/>
      <c r="T1523" s="421" t="n"/>
      <c r="U1523" s="421" t="n"/>
      <c r="V1523" s="421" t="n"/>
      <c r="W1523" s="421" t="n"/>
      <c r="X1523" s="421" t="n"/>
      <c r="Y1523" s="421" t="n"/>
      <c r="Z1523" s="421" t="n"/>
      <c r="AA1523" s="421" t="n"/>
      <c r="AB1523" s="421" t="n"/>
      <c r="AC1523" s="421" t="n"/>
      <c r="AD1523" s="421" t="n"/>
      <c r="AE1523" s="421" t="n"/>
      <c r="AF1523" s="421" t="n"/>
      <c r="AG1523" s="421" t="n"/>
      <c r="AH1523" s="421" t="n"/>
      <c r="AI1523" s="421" t="n"/>
      <c r="AJ1523" s="297" t="n"/>
      <c r="AK1523" s="297" t="n"/>
      <c r="AL1523" s="284" t="n"/>
      <c r="AM1523" s="297" t="n"/>
      <c r="AN1523" s="285" t="n"/>
      <c r="AO1523" s="297" t="n"/>
      <c r="AP1523" s="297" t="n"/>
      <c r="AQ1523" s="297" t="n"/>
      <c r="AR1523" s="297" t="n"/>
      <c r="AS1523" s="297" t="n"/>
      <c r="AT1523" s="285" t="n"/>
      <c r="AU1523" s="297" t="n"/>
      <c r="AV1523" s="297" t="n"/>
      <c r="AW1523" s="297" t="n"/>
      <c r="AX1523" s="297" t="n"/>
      <c r="AY1523" s="286" t="n"/>
      <c r="AZ1523" s="286" t="n"/>
      <c r="BA1523" s="287" t="n"/>
      <c r="BB1523" s="286" t="n"/>
      <c r="BC1523" s="286" t="n"/>
      <c r="BD1523" s="286" t="n"/>
      <c r="BE1523" s="286" t="n"/>
      <c r="BF1523" s="286" t="n"/>
      <c r="BG1523" s="286" t="n"/>
      <c r="BH1523" s="297" t="n"/>
      <c r="BI1523" s="297" t="n"/>
      <c r="BJ1523" s="297" t="n"/>
      <c r="BK1523" s="297" t="n"/>
      <c r="BL1523" s="297" t="n"/>
      <c r="BM1523" s="297" t="n"/>
      <c r="BN1523" s="297" t="n"/>
      <c r="BO1523" s="285" t="n"/>
      <c r="BP1523" s="297" t="n"/>
      <c r="BQ1523" s="297" t="n"/>
      <c r="BR1523" s="297" t="n"/>
      <c r="BS1523" s="297" t="n"/>
      <c r="BT1523" s="297" t="n"/>
      <c r="BU1523" s="297" t="n"/>
      <c r="BV1523" s="297" t="n"/>
      <c r="BW1523" s="288" t="n"/>
      <c r="BX1523" s="276">
        <f>SUM(IF(COUNTIF(#REF!, "*1.*"), 2, 0), IF(COUNTIF(#REF!, "*2.*"), 2, 0), IF(COUNTIF(#REF!, "*3.*"), 2, 0), IF(COUNTIF(#REF!, "*4.*"), 2, 0), IF(COUNTIF(#REF!, "*5.*"), 2, 0), IF(COUNTIF(#REF!, "*6.*"), 2, 0))</f>
        <v/>
      </c>
      <c r="BY1523" s="277">
        <f t="array" ref="BY1523">SUM(VALUE(AT1523),VALUE(AU1523),VALUE(AV1523),VALUE(AW1523),VALUE(AX1523),VALUE(AY1523),VALUE(AZ1523),VALUE(BB1523),VALUE(BC1523),VALUE(BD1523),VALUE(BE1523),VALUE(BF1523),VALUE(BG1523),VALUE(BH1523),VALUE(BI1523),VALUE(BJ1523),VALUE(BK1523),VALUE(BL1523),VALUE(BM1523),VALUE(BN1523),VALUE(BO1523),VALUE(BP1523),VALUE(BQ1523),VALUE(BR1523),VALUE(BS1523),VALUE(BT1523),VALUE(BU1523),VALUE(BV1523),VALUE(BW1523))</f>
        <v/>
      </c>
      <c r="BZ1523" s="307" t="n"/>
      <c r="CA1523" s="307" t="n"/>
      <c r="CB1523" s="307" t="n"/>
      <c r="CC1523" s="307" t="n"/>
      <c r="CD1523" s="307" t="n"/>
      <c r="CE1523" s="307" t="n"/>
      <c r="CF1523" s="307" t="n"/>
      <c r="CG1523" s="307" t="n"/>
      <c r="CH1523" s="307" t="n"/>
      <c r="CI1523" s="307" t="n"/>
      <c r="CJ1523" s="307" t="n"/>
      <c r="CK1523" s="307" t="n"/>
      <c r="CL1523" s="307" t="n"/>
      <c r="CM1523" s="307" t="n"/>
      <c r="CN1523" s="307" t="n"/>
      <c r="CO1523" s="307" t="n"/>
      <c r="CP1523" s="307" t="n"/>
      <c r="CQ1523" s="307" t="n"/>
      <c r="CR1523" s="279" t="n"/>
      <c r="CS1523" s="280">
        <f>AVERAGE(Value(BY1523),value(CR1523))</f>
        <v/>
      </c>
      <c r="CT1523" s="421">
        <f>(IF(OR(MediaScorecard!BG2010="x", MediaScorecard!BH2010="x",MediaScorecard!BI2010="x",MediaScorecard!BJ2010="x",MediaScorecard!BK2010="x"),1, 2))</f>
        <v/>
      </c>
      <c r="CU1523" s="308" t="n"/>
      <c r="CV1523" s="308" t="n"/>
      <c r="CW1523" s="308" t="n"/>
      <c r="CX1523" s="309" t="n"/>
      <c r="CY1523" s="308" t="n"/>
      <c r="CZ1523" s="308" t="n"/>
      <c r="DA1523" s="308" t="n"/>
    </row>
    <row r="1524" ht="21" customHeight="1" s="590">
      <c r="A1524" s="421" t="n"/>
      <c r="B1524" s="270" t="n"/>
      <c r="C1524" s="269" t="n"/>
      <c r="D1524" s="267" t="n"/>
      <c r="E1524" s="267" t="n"/>
      <c r="F1524" s="268" t="n"/>
      <c r="G1524" s="421" t="n"/>
      <c r="H1524" s="269" t="n"/>
      <c r="I1524" s="421" t="n"/>
      <c r="J1524" s="421" t="n"/>
      <c r="K1524" s="421" t="n"/>
      <c r="L1524" s="421" t="n"/>
      <c r="M1524" s="421" t="n"/>
      <c r="N1524" s="421" t="n"/>
      <c r="O1524" s="421" t="n"/>
      <c r="P1524" s="421" t="n"/>
      <c r="Q1524" s="421" t="n"/>
      <c r="R1524" s="270" t="n"/>
      <c r="S1524" s="421" t="n"/>
      <c r="T1524" s="421" t="n"/>
      <c r="U1524" s="421" t="n"/>
      <c r="V1524" s="421" t="n"/>
      <c r="W1524" s="421" t="n"/>
      <c r="X1524" s="421" t="n"/>
      <c r="Y1524" s="421" t="n"/>
      <c r="Z1524" s="421" t="n"/>
      <c r="AA1524" s="421" t="n"/>
      <c r="AB1524" s="421" t="n"/>
      <c r="AC1524" s="421" t="n"/>
      <c r="AD1524" s="421" t="n"/>
      <c r="AE1524" s="421" t="n"/>
      <c r="AF1524" s="421" t="n"/>
      <c r="AG1524" s="421" t="n"/>
      <c r="AH1524" s="421" t="n"/>
      <c r="AI1524" s="421" t="n"/>
      <c r="AJ1524" s="297" t="n"/>
      <c r="AK1524" s="297" t="n"/>
      <c r="AL1524" s="284" t="n"/>
      <c r="AM1524" s="297" t="n"/>
      <c r="AN1524" s="285" t="n"/>
      <c r="AO1524" s="297" t="n"/>
      <c r="AP1524" s="297" t="n"/>
      <c r="AQ1524" s="297" t="n"/>
      <c r="AR1524" s="297" t="n"/>
      <c r="AS1524" s="297" t="n"/>
      <c r="AT1524" s="285" t="n"/>
      <c r="AU1524" s="297" t="n"/>
      <c r="AV1524" s="297" t="n"/>
      <c r="AW1524" s="297" t="n"/>
      <c r="AX1524" s="297" t="n"/>
      <c r="AY1524" s="286" t="n"/>
      <c r="AZ1524" s="286" t="n"/>
      <c r="BA1524" s="287" t="n"/>
      <c r="BB1524" s="286" t="n"/>
      <c r="BC1524" s="286" t="n"/>
      <c r="BD1524" s="286" t="n"/>
      <c r="BE1524" s="286" t="n"/>
      <c r="BF1524" s="286" t="n"/>
      <c r="BG1524" s="286" t="n"/>
      <c r="BH1524" s="297" t="n"/>
      <c r="BI1524" s="297" t="n"/>
      <c r="BJ1524" s="297" t="n"/>
      <c r="BK1524" s="297" t="n"/>
      <c r="BL1524" s="297" t="n"/>
      <c r="BM1524" s="297" t="n"/>
      <c r="BN1524" s="297" t="n"/>
      <c r="BO1524" s="285" t="n"/>
      <c r="BP1524" s="297" t="n"/>
      <c r="BQ1524" s="297" t="n"/>
      <c r="BR1524" s="297" t="n"/>
      <c r="BS1524" s="297" t="n"/>
      <c r="BT1524" s="297" t="n"/>
      <c r="BU1524" s="297" t="n"/>
      <c r="BV1524" s="297" t="n"/>
      <c r="BW1524" s="288" t="n"/>
      <c r="BX1524" s="276">
        <f>SUM(IF(COUNTIF(#REF!, "*1.*"), 2, 0), IF(COUNTIF(#REF!, "*2.*"), 2, 0), IF(COUNTIF(#REF!, "*3.*"), 2, 0), IF(COUNTIF(#REF!, "*4.*"), 2, 0), IF(COUNTIF(#REF!, "*5.*"), 2, 0), IF(COUNTIF(#REF!, "*6.*"), 2, 0))</f>
        <v/>
      </c>
      <c r="BY1524" s="277">
        <f t="array" ref="BY1524">SUM(VALUE(AT1524),VALUE(AU1524),VALUE(AV1524),VALUE(AW1524),VALUE(AX1524),VALUE(AY1524),VALUE(AZ1524),VALUE(BB1524),VALUE(BC1524),VALUE(BD1524),VALUE(BE1524),VALUE(BF1524),VALUE(BG1524),VALUE(BH1524),VALUE(BI1524),VALUE(BJ1524),VALUE(BK1524),VALUE(BL1524),VALUE(BM1524),VALUE(BN1524),VALUE(BO1524),VALUE(BP1524),VALUE(BQ1524),VALUE(BR1524),VALUE(BS1524),VALUE(BT1524),VALUE(BU1524),VALUE(BV1524),VALUE(BW1524))</f>
        <v/>
      </c>
      <c r="BZ1524" s="307" t="n"/>
      <c r="CA1524" s="307" t="n"/>
      <c r="CB1524" s="307" t="n"/>
      <c r="CC1524" s="307" t="n"/>
      <c r="CD1524" s="307" t="n"/>
      <c r="CE1524" s="307" t="n"/>
      <c r="CF1524" s="307" t="n"/>
      <c r="CG1524" s="307" t="n"/>
      <c r="CH1524" s="307" t="n"/>
      <c r="CI1524" s="307" t="n"/>
      <c r="CJ1524" s="307" t="n"/>
      <c r="CK1524" s="307" t="n"/>
      <c r="CL1524" s="307" t="n"/>
      <c r="CM1524" s="307" t="n"/>
      <c r="CN1524" s="307" t="n"/>
      <c r="CO1524" s="307" t="n"/>
      <c r="CP1524" s="307" t="n"/>
      <c r="CQ1524" s="307" t="n"/>
      <c r="CR1524" s="279" t="n"/>
      <c r="CS1524" s="280">
        <f>AVERAGE(Value(BY1524),value(CR1524))</f>
        <v/>
      </c>
      <c r="CT1524" s="421">
        <f>(IF(OR(MediaScorecard!BG2011="x", MediaScorecard!BH2011="x",MediaScorecard!BI2011="x",MediaScorecard!BJ2011="x",MediaScorecard!BK2011="x"),1, 2))</f>
        <v/>
      </c>
      <c r="CU1524" s="308" t="n"/>
      <c r="CV1524" s="308" t="n"/>
      <c r="CW1524" s="308" t="n"/>
      <c r="CX1524" s="309" t="n"/>
      <c r="CY1524" s="308" t="n"/>
      <c r="CZ1524" s="308" t="n"/>
      <c r="DA1524" s="308" t="n"/>
    </row>
    <row r="1525" ht="21" customHeight="1" s="590">
      <c r="A1525" s="421" t="n"/>
      <c r="B1525" s="270" t="n"/>
      <c r="C1525" s="269" t="n"/>
      <c r="D1525" s="267" t="n"/>
      <c r="E1525" s="267" t="n"/>
      <c r="F1525" s="268" t="n"/>
      <c r="G1525" s="421" t="n"/>
      <c r="H1525" s="269" t="n"/>
      <c r="I1525" s="421" t="n"/>
      <c r="J1525" s="421" t="n"/>
      <c r="K1525" s="421" t="n"/>
      <c r="L1525" s="421" t="n"/>
      <c r="M1525" s="421" t="n"/>
      <c r="N1525" s="421" t="n"/>
      <c r="O1525" s="421" t="n"/>
      <c r="P1525" s="421" t="n"/>
      <c r="Q1525" s="421" t="n"/>
      <c r="R1525" s="270" t="n"/>
      <c r="S1525" s="421" t="n"/>
      <c r="T1525" s="421" t="n"/>
      <c r="U1525" s="421" t="n"/>
      <c r="V1525" s="421" t="n"/>
      <c r="W1525" s="421" t="n"/>
      <c r="X1525" s="421" t="n"/>
      <c r="Y1525" s="421" t="n"/>
      <c r="Z1525" s="421" t="n"/>
      <c r="AA1525" s="421" t="n"/>
      <c r="AB1525" s="421" t="n"/>
      <c r="AC1525" s="421" t="n"/>
      <c r="AD1525" s="421" t="n"/>
      <c r="AE1525" s="421" t="n"/>
      <c r="AF1525" s="421" t="n"/>
      <c r="AG1525" s="421" t="n"/>
      <c r="AH1525" s="421" t="n"/>
      <c r="AI1525" s="421" t="n"/>
      <c r="AJ1525" s="297" t="n"/>
      <c r="AK1525" s="297" t="n"/>
      <c r="AL1525" s="284" t="n"/>
      <c r="AM1525" s="297" t="n"/>
      <c r="AN1525" s="285" t="n"/>
      <c r="AO1525" s="297" t="n"/>
      <c r="AP1525" s="297" t="n"/>
      <c r="AQ1525" s="297" t="n"/>
      <c r="AR1525" s="297" t="n"/>
      <c r="AS1525" s="297" t="n"/>
      <c r="AT1525" s="285" t="n"/>
      <c r="AU1525" s="297" t="n"/>
      <c r="AV1525" s="297" t="n"/>
      <c r="AW1525" s="297" t="n"/>
      <c r="AX1525" s="297" t="n"/>
      <c r="AY1525" s="286" t="n"/>
      <c r="AZ1525" s="286" t="n"/>
      <c r="BA1525" s="287" t="n"/>
      <c r="BB1525" s="286" t="n"/>
      <c r="BC1525" s="286" t="n"/>
      <c r="BD1525" s="286" t="n"/>
      <c r="BE1525" s="286" t="n"/>
      <c r="BF1525" s="286" t="n"/>
      <c r="BG1525" s="286" t="n"/>
      <c r="BH1525" s="297" t="n"/>
      <c r="BI1525" s="297" t="n"/>
      <c r="BJ1525" s="297" t="n"/>
      <c r="BK1525" s="297" t="n"/>
      <c r="BL1525" s="297" t="n"/>
      <c r="BM1525" s="297" t="n"/>
      <c r="BN1525" s="297" t="n"/>
      <c r="BO1525" s="285" t="n"/>
      <c r="BP1525" s="297" t="n"/>
      <c r="BQ1525" s="297" t="n"/>
      <c r="BR1525" s="297" t="n"/>
      <c r="BS1525" s="297" t="n"/>
      <c r="BT1525" s="297" t="n"/>
      <c r="BU1525" s="297" t="n"/>
      <c r="BV1525" s="297" t="n"/>
      <c r="BW1525" s="288" t="n"/>
      <c r="BX1525" s="276">
        <f>SUM(IF(COUNTIF(#REF!, "*1.*"), 2, 0), IF(COUNTIF(#REF!, "*2.*"), 2, 0), IF(COUNTIF(#REF!, "*3.*"), 2, 0), IF(COUNTIF(#REF!, "*4.*"), 2, 0), IF(COUNTIF(#REF!, "*5.*"), 2, 0), IF(COUNTIF(#REF!, "*6.*"), 2, 0))</f>
        <v/>
      </c>
      <c r="BY1525" s="277">
        <f t="array" ref="BY1525">SUM(VALUE(AT1525),VALUE(AU1525),VALUE(AV1525),VALUE(AW1525),VALUE(AX1525),VALUE(AY1525),VALUE(AZ1525),VALUE(BB1525),VALUE(BC1525),VALUE(BD1525),VALUE(BE1525),VALUE(BF1525),VALUE(BG1525),VALUE(BH1525),VALUE(BI1525),VALUE(BJ1525),VALUE(BK1525),VALUE(BL1525),VALUE(BM1525),VALUE(BN1525),VALUE(BO1525),VALUE(BP1525),VALUE(BQ1525),VALUE(BR1525),VALUE(BS1525),VALUE(BT1525),VALUE(BU1525),VALUE(BV1525),VALUE(BW1525))</f>
        <v/>
      </c>
      <c r="BZ1525" s="307" t="n"/>
      <c r="CA1525" s="307" t="n"/>
      <c r="CB1525" s="307" t="n"/>
      <c r="CC1525" s="307" t="n"/>
      <c r="CD1525" s="307" t="n"/>
      <c r="CE1525" s="307" t="n"/>
      <c r="CF1525" s="307" t="n"/>
      <c r="CG1525" s="307" t="n"/>
      <c r="CH1525" s="307" t="n"/>
      <c r="CI1525" s="307" t="n"/>
      <c r="CJ1525" s="307" t="n"/>
      <c r="CK1525" s="307" t="n"/>
      <c r="CL1525" s="307" t="n"/>
      <c r="CM1525" s="307" t="n"/>
      <c r="CN1525" s="307" t="n"/>
      <c r="CO1525" s="307" t="n"/>
      <c r="CP1525" s="307" t="n"/>
      <c r="CQ1525" s="307" t="n"/>
      <c r="CR1525" s="279" t="n"/>
      <c r="CS1525" s="280">
        <f>AVERAGE(Value(BY1525),value(CR1525))</f>
        <v/>
      </c>
      <c r="CT1525" s="421">
        <f>(IF(OR(MediaScorecard!BG2012="x", MediaScorecard!BH2012="x",MediaScorecard!BI2012="x",MediaScorecard!BJ2012="x",MediaScorecard!BK2012="x"),1, 2))</f>
        <v/>
      </c>
      <c r="CU1525" s="308" t="n"/>
      <c r="CV1525" s="308" t="n"/>
      <c r="CW1525" s="308" t="n"/>
      <c r="CX1525" s="309" t="n"/>
      <c r="CY1525" s="308" t="n"/>
      <c r="CZ1525" s="308" t="n"/>
      <c r="DA1525" s="308" t="n"/>
    </row>
    <row r="1526" ht="21" customHeight="1" s="590">
      <c r="A1526" s="421" t="n"/>
      <c r="B1526" s="270" t="n"/>
      <c r="C1526" s="269" t="n"/>
      <c r="D1526" s="267" t="n"/>
      <c r="E1526" s="267" t="n"/>
      <c r="F1526" s="268" t="n"/>
      <c r="G1526" s="421" t="n"/>
      <c r="H1526" s="269" t="n"/>
      <c r="I1526" s="421" t="n"/>
      <c r="J1526" s="421" t="n"/>
      <c r="K1526" s="421" t="n"/>
      <c r="L1526" s="421" t="n"/>
      <c r="M1526" s="421" t="n"/>
      <c r="N1526" s="421" t="n"/>
      <c r="O1526" s="421" t="n"/>
      <c r="P1526" s="421" t="n"/>
      <c r="Q1526" s="421" t="n"/>
      <c r="R1526" s="270" t="n"/>
      <c r="S1526" s="421" t="n"/>
      <c r="T1526" s="421" t="n"/>
      <c r="U1526" s="421" t="n"/>
      <c r="V1526" s="421" t="n"/>
      <c r="W1526" s="421" t="n"/>
      <c r="X1526" s="421" t="n"/>
      <c r="Y1526" s="421" t="n"/>
      <c r="Z1526" s="421" t="n"/>
      <c r="AA1526" s="421" t="n"/>
      <c r="AB1526" s="421" t="n"/>
      <c r="AC1526" s="421" t="n"/>
      <c r="AD1526" s="421" t="n"/>
      <c r="AE1526" s="421" t="n"/>
      <c r="AF1526" s="421" t="n"/>
      <c r="AG1526" s="421" t="n"/>
      <c r="AH1526" s="421" t="n"/>
      <c r="AI1526" s="421" t="n"/>
      <c r="AJ1526" s="297" t="n"/>
      <c r="AK1526" s="297" t="n"/>
      <c r="AL1526" s="284" t="n"/>
      <c r="AM1526" s="297" t="n"/>
      <c r="AN1526" s="285" t="n"/>
      <c r="AO1526" s="297" t="n"/>
      <c r="AP1526" s="297" t="n"/>
      <c r="AQ1526" s="297" t="n"/>
      <c r="AR1526" s="297" t="n"/>
      <c r="AS1526" s="297" t="n"/>
      <c r="AT1526" s="285" t="n"/>
      <c r="AU1526" s="297" t="n"/>
      <c r="AV1526" s="297" t="n"/>
      <c r="AW1526" s="297" t="n"/>
      <c r="AX1526" s="297" t="n"/>
      <c r="AY1526" s="286" t="n"/>
      <c r="AZ1526" s="286" t="n"/>
      <c r="BA1526" s="287" t="n"/>
      <c r="BB1526" s="286" t="n"/>
      <c r="BC1526" s="286" t="n"/>
      <c r="BD1526" s="286" t="n"/>
      <c r="BE1526" s="286" t="n"/>
      <c r="BF1526" s="286" t="n"/>
      <c r="BG1526" s="286" t="n"/>
      <c r="BH1526" s="297" t="n"/>
      <c r="BI1526" s="297" t="n"/>
      <c r="BJ1526" s="297" t="n"/>
      <c r="BK1526" s="297" t="n"/>
      <c r="BL1526" s="297" t="n"/>
      <c r="BM1526" s="297" t="n"/>
      <c r="BN1526" s="297" t="n"/>
      <c r="BO1526" s="285" t="n"/>
      <c r="BP1526" s="297" t="n"/>
      <c r="BQ1526" s="297" t="n"/>
      <c r="BR1526" s="297" t="n"/>
      <c r="BS1526" s="297" t="n"/>
      <c r="BT1526" s="297" t="n"/>
      <c r="BU1526" s="297" t="n"/>
      <c r="BV1526" s="297" t="n"/>
      <c r="BW1526" s="288" t="n"/>
      <c r="BX1526" s="276">
        <f>SUM(IF(COUNTIF(#REF!, "*1.*"), 2, 0), IF(COUNTIF(#REF!, "*2.*"), 2, 0), IF(COUNTIF(#REF!, "*3.*"), 2, 0), IF(COUNTIF(#REF!, "*4.*"), 2, 0), IF(COUNTIF(#REF!, "*5.*"), 2, 0), IF(COUNTIF(#REF!, "*6.*"), 2, 0))</f>
        <v/>
      </c>
      <c r="BY1526" s="277">
        <f t="array" ref="BY1526">SUM(VALUE(AT1526),VALUE(AU1526),VALUE(AV1526),VALUE(AW1526),VALUE(AX1526),VALUE(AY1526),VALUE(AZ1526),VALUE(BB1526),VALUE(BC1526),VALUE(BD1526),VALUE(BE1526),VALUE(BF1526),VALUE(BG1526),VALUE(BH1526),VALUE(BI1526),VALUE(BJ1526),VALUE(BK1526),VALUE(BL1526),VALUE(BM1526),VALUE(BN1526),VALUE(BO1526),VALUE(BP1526),VALUE(BQ1526),VALUE(BR1526),VALUE(BS1526),VALUE(BT1526),VALUE(BU1526),VALUE(BV1526),VALUE(BW1526))</f>
        <v/>
      </c>
      <c r="BZ1526" s="307" t="n"/>
      <c r="CA1526" s="307" t="n"/>
      <c r="CB1526" s="307" t="n"/>
      <c r="CC1526" s="307" t="n"/>
      <c r="CD1526" s="307" t="n"/>
      <c r="CE1526" s="307" t="n"/>
      <c r="CF1526" s="307" t="n"/>
      <c r="CG1526" s="307" t="n"/>
      <c r="CH1526" s="307" t="n"/>
      <c r="CI1526" s="307" t="n"/>
      <c r="CJ1526" s="307" t="n"/>
      <c r="CK1526" s="307" t="n"/>
      <c r="CL1526" s="307" t="n"/>
      <c r="CM1526" s="307" t="n"/>
      <c r="CN1526" s="307" t="n"/>
      <c r="CO1526" s="307" t="n"/>
      <c r="CP1526" s="307" t="n"/>
      <c r="CQ1526" s="307" t="n"/>
      <c r="CR1526" s="279" t="n"/>
      <c r="CS1526" s="280">
        <f>AVERAGE(Value(BY1526),value(CR1526))</f>
        <v/>
      </c>
      <c r="CT1526" s="421">
        <f>(IF(OR(MediaScorecard!BG2013="x", MediaScorecard!BH2013="x",MediaScorecard!BI2013="x",MediaScorecard!BJ2013="x",MediaScorecard!BK2013="x"),1, 2))</f>
        <v/>
      </c>
      <c r="CU1526" s="308" t="n"/>
      <c r="CV1526" s="308" t="n"/>
      <c r="CW1526" s="308" t="n"/>
      <c r="CX1526" s="309" t="n"/>
      <c r="CY1526" s="308" t="n"/>
      <c r="CZ1526" s="308" t="n"/>
      <c r="DA1526" s="308" t="n"/>
    </row>
    <row r="1527" ht="21" customHeight="1" s="590">
      <c r="A1527" s="421" t="n"/>
      <c r="B1527" s="270" t="n"/>
      <c r="C1527" s="269" t="n"/>
      <c r="D1527" s="267" t="n"/>
      <c r="E1527" s="267" t="n"/>
      <c r="F1527" s="268" t="n"/>
      <c r="G1527" s="421" t="n"/>
      <c r="H1527" s="269" t="n"/>
      <c r="I1527" s="421" t="n"/>
      <c r="J1527" s="421" t="n"/>
      <c r="K1527" s="421" t="n"/>
      <c r="L1527" s="421" t="n"/>
      <c r="M1527" s="421" t="n"/>
      <c r="N1527" s="421" t="n"/>
      <c r="O1527" s="421" t="n"/>
      <c r="P1527" s="421" t="n"/>
      <c r="Q1527" s="421" t="n"/>
      <c r="R1527" s="270" t="n"/>
      <c r="S1527" s="421" t="n"/>
      <c r="T1527" s="421" t="n"/>
      <c r="U1527" s="421" t="n"/>
      <c r="V1527" s="421" t="n"/>
      <c r="W1527" s="421" t="n"/>
      <c r="X1527" s="421" t="n"/>
      <c r="Y1527" s="421" t="n"/>
      <c r="Z1527" s="421" t="n"/>
      <c r="AA1527" s="421" t="n"/>
      <c r="AB1527" s="421" t="n"/>
      <c r="AC1527" s="421" t="n"/>
      <c r="AD1527" s="421" t="n"/>
      <c r="AE1527" s="421" t="n"/>
      <c r="AF1527" s="421" t="n"/>
      <c r="AG1527" s="421" t="n"/>
      <c r="AH1527" s="421" t="n"/>
      <c r="AI1527" s="421" t="n"/>
      <c r="AJ1527" s="297" t="n"/>
      <c r="AK1527" s="297" t="n"/>
      <c r="AL1527" s="284" t="n"/>
      <c r="AM1527" s="297" t="n"/>
      <c r="AN1527" s="285" t="n"/>
      <c r="AO1527" s="297" t="n"/>
      <c r="AP1527" s="297" t="n"/>
      <c r="AQ1527" s="297" t="n"/>
      <c r="AR1527" s="297" t="n"/>
      <c r="AS1527" s="297" t="n"/>
      <c r="AT1527" s="285" t="n"/>
      <c r="AU1527" s="297" t="n"/>
      <c r="AV1527" s="297" t="n"/>
      <c r="AW1527" s="297" t="n"/>
      <c r="AX1527" s="297" t="n"/>
      <c r="AY1527" s="286" t="n"/>
      <c r="AZ1527" s="286" t="n"/>
      <c r="BA1527" s="287" t="n"/>
      <c r="BB1527" s="286" t="n"/>
      <c r="BC1527" s="286" t="n"/>
      <c r="BD1527" s="286" t="n"/>
      <c r="BE1527" s="286" t="n"/>
      <c r="BF1527" s="286" t="n"/>
      <c r="BG1527" s="286" t="n"/>
      <c r="BH1527" s="297" t="n"/>
      <c r="BI1527" s="297" t="n"/>
      <c r="BJ1527" s="297" t="n"/>
      <c r="BK1527" s="297" t="n"/>
      <c r="BL1527" s="297" t="n"/>
      <c r="BM1527" s="297" t="n"/>
      <c r="BN1527" s="297" t="n"/>
      <c r="BO1527" s="285" t="n"/>
      <c r="BP1527" s="297" t="n"/>
      <c r="BQ1527" s="297" t="n"/>
      <c r="BR1527" s="297" t="n"/>
      <c r="BS1527" s="297" t="n"/>
      <c r="BT1527" s="297" t="n"/>
      <c r="BU1527" s="297" t="n"/>
      <c r="BV1527" s="297" t="n"/>
      <c r="BW1527" s="288" t="n"/>
      <c r="BX1527" s="276">
        <f>SUM(IF(COUNTIF(#REF!, "*1.*"), 2, 0), IF(COUNTIF(#REF!, "*2.*"), 2, 0), IF(COUNTIF(#REF!, "*3.*"), 2, 0), IF(COUNTIF(#REF!, "*4.*"), 2, 0), IF(COUNTIF(#REF!, "*5.*"), 2, 0), IF(COUNTIF(#REF!, "*6.*"), 2, 0))</f>
        <v/>
      </c>
      <c r="BY1527" s="277">
        <f t="array" ref="BY1527">SUM(VALUE(AT1527),VALUE(AU1527),VALUE(AV1527),VALUE(AW1527),VALUE(AX1527),VALUE(AY1527),VALUE(AZ1527),VALUE(BB1527),VALUE(BC1527),VALUE(BD1527),VALUE(BE1527),VALUE(BF1527),VALUE(BG1527),VALUE(BH1527),VALUE(BI1527),VALUE(BJ1527),VALUE(BK1527),VALUE(BL1527),VALUE(BM1527),VALUE(BN1527),VALUE(BO1527),VALUE(BP1527),VALUE(BQ1527),VALUE(BR1527),VALUE(BS1527),VALUE(BT1527),VALUE(BU1527),VALUE(BV1527),VALUE(BW1527))</f>
        <v/>
      </c>
      <c r="BZ1527" s="307" t="n"/>
      <c r="CA1527" s="307" t="n"/>
      <c r="CB1527" s="307" t="n"/>
      <c r="CC1527" s="307" t="n"/>
      <c r="CD1527" s="307" t="n"/>
      <c r="CE1527" s="307" t="n"/>
      <c r="CF1527" s="307" t="n"/>
      <c r="CG1527" s="307" t="n"/>
      <c r="CH1527" s="307" t="n"/>
      <c r="CI1527" s="307" t="n"/>
      <c r="CJ1527" s="307" t="n"/>
      <c r="CK1527" s="307" t="n"/>
      <c r="CL1527" s="307" t="n"/>
      <c r="CM1527" s="307" t="n"/>
      <c r="CN1527" s="307" t="n"/>
      <c r="CO1527" s="307" t="n"/>
      <c r="CP1527" s="307" t="n"/>
      <c r="CQ1527" s="307" t="n"/>
      <c r="CR1527" s="279" t="n"/>
      <c r="CS1527" s="280">
        <f>AVERAGE(Value(BY1527),value(CR1527))</f>
        <v/>
      </c>
      <c r="CT1527" s="421">
        <f>(IF(OR(MediaScorecard!BG2014="x", MediaScorecard!BH2014="x",MediaScorecard!BI2014="x",MediaScorecard!BJ2014="x",MediaScorecard!BK2014="x"),1, 2))</f>
        <v/>
      </c>
      <c r="CU1527" s="308" t="n"/>
      <c r="CV1527" s="308" t="n"/>
      <c r="CW1527" s="308" t="n"/>
      <c r="CX1527" s="309" t="n"/>
      <c r="CY1527" s="308" t="n"/>
      <c r="CZ1527" s="308" t="n"/>
      <c r="DA1527" s="308" t="n"/>
    </row>
    <row r="1528" ht="21" customHeight="1" s="590">
      <c r="A1528" s="421" t="n"/>
      <c r="B1528" s="270" t="n"/>
      <c r="C1528" s="269" t="n"/>
      <c r="D1528" s="267" t="n"/>
      <c r="E1528" s="267" t="n"/>
      <c r="F1528" s="268" t="n"/>
      <c r="G1528" s="421" t="n"/>
      <c r="H1528" s="269" t="n"/>
      <c r="I1528" s="421" t="n"/>
      <c r="J1528" s="421" t="n"/>
      <c r="K1528" s="421" t="n"/>
      <c r="L1528" s="421" t="n"/>
      <c r="M1528" s="421" t="n"/>
      <c r="N1528" s="421" t="n"/>
      <c r="O1528" s="421" t="n"/>
      <c r="P1528" s="421" t="n"/>
      <c r="Q1528" s="421" t="n"/>
      <c r="R1528" s="270" t="n"/>
      <c r="S1528" s="421" t="n"/>
      <c r="T1528" s="421" t="n"/>
      <c r="U1528" s="421" t="n"/>
      <c r="V1528" s="421" t="n"/>
      <c r="W1528" s="421" t="n"/>
      <c r="X1528" s="421" t="n"/>
      <c r="Y1528" s="421" t="n"/>
      <c r="Z1528" s="421" t="n"/>
      <c r="AA1528" s="421" t="n"/>
      <c r="AB1528" s="421" t="n"/>
      <c r="AC1528" s="421" t="n"/>
      <c r="AD1528" s="421" t="n"/>
      <c r="AE1528" s="421" t="n"/>
      <c r="AF1528" s="421" t="n"/>
      <c r="AG1528" s="421" t="n"/>
      <c r="AH1528" s="421" t="n"/>
      <c r="AI1528" s="421" t="n"/>
      <c r="AJ1528" s="297" t="n"/>
      <c r="AK1528" s="297" t="n"/>
      <c r="AL1528" s="284" t="n"/>
      <c r="AM1528" s="297" t="n"/>
      <c r="AN1528" s="285" t="n"/>
      <c r="AO1528" s="297" t="n"/>
      <c r="AP1528" s="297" t="n"/>
      <c r="AQ1528" s="297" t="n"/>
      <c r="AR1528" s="297" t="n"/>
      <c r="AS1528" s="297" t="n"/>
      <c r="AT1528" s="285" t="n"/>
      <c r="AU1528" s="297" t="n"/>
      <c r="AV1528" s="297" t="n"/>
      <c r="AW1528" s="297" t="n"/>
      <c r="AX1528" s="297" t="n"/>
      <c r="AY1528" s="286" t="n"/>
      <c r="AZ1528" s="286" t="n"/>
      <c r="BA1528" s="287" t="n"/>
      <c r="BB1528" s="286" t="n"/>
      <c r="BC1528" s="286" t="n"/>
      <c r="BD1528" s="286" t="n"/>
      <c r="BE1528" s="286" t="n"/>
      <c r="BF1528" s="286" t="n"/>
      <c r="BG1528" s="286" t="n"/>
      <c r="BH1528" s="297" t="n"/>
      <c r="BI1528" s="297" t="n"/>
      <c r="BJ1528" s="297" t="n"/>
      <c r="BK1528" s="297" t="n"/>
      <c r="BL1528" s="297" t="n"/>
      <c r="BM1528" s="297" t="n"/>
      <c r="BN1528" s="297" t="n"/>
      <c r="BO1528" s="285" t="n"/>
      <c r="BP1528" s="297" t="n"/>
      <c r="BQ1528" s="297" t="n"/>
      <c r="BR1528" s="297" t="n"/>
      <c r="BS1528" s="297" t="n"/>
      <c r="BT1528" s="297" t="n"/>
      <c r="BU1528" s="297" t="n"/>
      <c r="BV1528" s="297" t="n"/>
      <c r="BW1528" s="288" t="n"/>
      <c r="BX1528" s="276">
        <f>SUM(IF(COUNTIF(#REF!, "*1.*"), 2, 0), IF(COUNTIF(#REF!, "*2.*"), 2, 0), IF(COUNTIF(#REF!, "*3.*"), 2, 0), IF(COUNTIF(#REF!, "*4.*"), 2, 0), IF(COUNTIF(#REF!, "*5.*"), 2, 0), IF(COUNTIF(#REF!, "*6.*"), 2, 0))</f>
        <v/>
      </c>
      <c r="BY1528" s="277">
        <f t="array" ref="BY1528">SUM(VALUE(AT1528),VALUE(AU1528),VALUE(AV1528),VALUE(AW1528),VALUE(AX1528),VALUE(AY1528),VALUE(AZ1528),VALUE(BB1528),VALUE(BC1528),VALUE(BD1528),VALUE(BE1528),VALUE(BF1528),VALUE(BG1528),VALUE(BH1528),VALUE(BI1528),VALUE(BJ1528),VALUE(BK1528),VALUE(BL1528),VALUE(BM1528),VALUE(BN1528),VALUE(BO1528),VALUE(BP1528),VALUE(BQ1528),VALUE(BR1528),VALUE(BS1528),VALUE(BT1528),VALUE(BU1528),VALUE(BV1528),VALUE(BW1528))</f>
        <v/>
      </c>
      <c r="BZ1528" s="307" t="n"/>
      <c r="CA1528" s="307" t="n"/>
      <c r="CB1528" s="307" t="n"/>
      <c r="CC1528" s="307" t="n"/>
      <c r="CD1528" s="307" t="n"/>
      <c r="CE1528" s="307" t="n"/>
      <c r="CF1528" s="307" t="n"/>
      <c r="CG1528" s="307" t="n"/>
      <c r="CH1528" s="307" t="n"/>
      <c r="CI1528" s="307" t="n"/>
      <c r="CJ1528" s="307" t="n"/>
      <c r="CK1528" s="307" t="n"/>
      <c r="CL1528" s="307" t="n"/>
      <c r="CM1528" s="307" t="n"/>
      <c r="CN1528" s="307" t="n"/>
      <c r="CO1528" s="307" t="n"/>
      <c r="CP1528" s="307" t="n"/>
      <c r="CQ1528" s="307" t="n"/>
      <c r="CR1528" s="279" t="n"/>
      <c r="CS1528" s="280">
        <f>AVERAGE(Value(BY1528),value(CR1528))</f>
        <v/>
      </c>
      <c r="CT1528" s="421">
        <f>(IF(OR(MediaScorecard!BG2015="x", MediaScorecard!BH2015="x",MediaScorecard!BI2015="x",MediaScorecard!BJ2015="x",MediaScorecard!BK2015="x"),1, 2))</f>
        <v/>
      </c>
      <c r="CU1528" s="308" t="n"/>
      <c r="CV1528" s="308" t="n"/>
      <c r="CW1528" s="308" t="n"/>
      <c r="CX1528" s="309" t="n"/>
      <c r="CY1528" s="308" t="n"/>
      <c r="CZ1528" s="308" t="n"/>
      <c r="DA1528" s="308" t="n"/>
    </row>
    <row r="1529" ht="21" customHeight="1" s="590">
      <c r="A1529" s="421" t="n"/>
      <c r="B1529" s="270" t="n"/>
      <c r="C1529" s="269" t="n"/>
      <c r="D1529" s="267" t="n"/>
      <c r="E1529" s="267" t="n"/>
      <c r="F1529" s="268" t="n"/>
      <c r="G1529" s="421" t="n"/>
      <c r="H1529" s="269" t="n"/>
      <c r="I1529" s="421" t="n"/>
      <c r="J1529" s="421" t="n"/>
      <c r="K1529" s="421" t="n"/>
      <c r="L1529" s="421" t="n"/>
      <c r="M1529" s="421" t="n"/>
      <c r="N1529" s="421" t="n"/>
      <c r="O1529" s="421" t="n"/>
      <c r="P1529" s="421" t="n"/>
      <c r="Q1529" s="421" t="n"/>
      <c r="R1529" s="270" t="n"/>
      <c r="S1529" s="421" t="n"/>
      <c r="T1529" s="421" t="n"/>
      <c r="U1529" s="421" t="n"/>
      <c r="V1529" s="421" t="n"/>
      <c r="W1529" s="421" t="n"/>
      <c r="X1529" s="421" t="n"/>
      <c r="Y1529" s="421" t="n"/>
      <c r="Z1529" s="421" t="n"/>
      <c r="AA1529" s="421" t="n"/>
      <c r="AB1529" s="421" t="n"/>
      <c r="AC1529" s="421" t="n"/>
      <c r="AD1529" s="421" t="n"/>
      <c r="AE1529" s="421" t="n"/>
      <c r="AF1529" s="421" t="n"/>
      <c r="AG1529" s="421" t="n"/>
      <c r="AH1529" s="421" t="n"/>
      <c r="AI1529" s="421" t="n"/>
      <c r="AJ1529" s="297" t="n"/>
      <c r="AK1529" s="297" t="n"/>
      <c r="AL1529" s="284" t="n"/>
      <c r="AM1529" s="297" t="n"/>
      <c r="AN1529" s="285" t="n"/>
      <c r="AO1529" s="297" t="n"/>
      <c r="AP1529" s="297" t="n"/>
      <c r="AQ1529" s="297" t="n"/>
      <c r="AR1529" s="297" t="n"/>
      <c r="AS1529" s="297" t="n"/>
      <c r="AT1529" s="285" t="n"/>
      <c r="AU1529" s="297" t="n"/>
      <c r="AV1529" s="297" t="n"/>
      <c r="AW1529" s="297" t="n"/>
      <c r="AX1529" s="297" t="n"/>
      <c r="AY1529" s="286" t="n"/>
      <c r="AZ1529" s="286" t="n"/>
      <c r="BA1529" s="287" t="n"/>
      <c r="BB1529" s="286" t="n"/>
      <c r="BC1529" s="286" t="n"/>
      <c r="BD1529" s="286" t="n"/>
      <c r="BE1529" s="286" t="n"/>
      <c r="BF1529" s="286" t="n"/>
      <c r="BG1529" s="286" t="n"/>
      <c r="BH1529" s="297" t="n"/>
      <c r="BI1529" s="297" t="n"/>
      <c r="BJ1529" s="297" t="n"/>
      <c r="BK1529" s="297" t="n"/>
      <c r="BL1529" s="297" t="n"/>
      <c r="BM1529" s="297" t="n"/>
      <c r="BN1529" s="297" t="n"/>
      <c r="BO1529" s="285" t="n"/>
      <c r="BP1529" s="297" t="n"/>
      <c r="BQ1529" s="297" t="n"/>
      <c r="BR1529" s="297" t="n"/>
      <c r="BS1529" s="297" t="n"/>
      <c r="BT1529" s="297" t="n"/>
      <c r="BU1529" s="297" t="n"/>
      <c r="BV1529" s="297" t="n"/>
      <c r="BW1529" s="288" t="n"/>
      <c r="BX1529" s="276">
        <f>SUM(IF(COUNTIF(#REF!, "*1.*"), 2, 0), IF(COUNTIF(#REF!, "*2.*"), 2, 0), IF(COUNTIF(#REF!, "*3.*"), 2, 0), IF(COUNTIF(#REF!, "*4.*"), 2, 0), IF(COUNTIF(#REF!, "*5.*"), 2, 0), IF(COUNTIF(#REF!, "*6.*"), 2, 0))</f>
        <v/>
      </c>
      <c r="BY1529" s="277">
        <f t="array" ref="BY1529">SUM(VALUE(AT1529),VALUE(AU1529),VALUE(AV1529),VALUE(AW1529),VALUE(AX1529),VALUE(AY1529),VALUE(AZ1529),VALUE(BB1529),VALUE(BC1529),VALUE(BD1529),VALUE(BE1529),VALUE(BF1529),VALUE(BG1529),VALUE(BH1529),VALUE(BI1529),VALUE(BJ1529),VALUE(BK1529),VALUE(BL1529),VALUE(BM1529),VALUE(BN1529),VALUE(BO1529),VALUE(BP1529),VALUE(BQ1529),VALUE(BR1529),VALUE(BS1529),VALUE(BT1529),VALUE(BU1529),VALUE(BV1529),VALUE(BW1529))</f>
        <v/>
      </c>
      <c r="BZ1529" s="307" t="n"/>
      <c r="CA1529" s="307" t="n"/>
      <c r="CB1529" s="307" t="n"/>
      <c r="CC1529" s="307" t="n"/>
      <c r="CD1529" s="307" t="n"/>
      <c r="CE1529" s="307" t="n"/>
      <c r="CF1529" s="307" t="n"/>
      <c r="CG1529" s="307" t="n"/>
      <c r="CH1529" s="307" t="n"/>
      <c r="CI1529" s="307" t="n"/>
      <c r="CJ1529" s="307" t="n"/>
      <c r="CK1529" s="307" t="n"/>
      <c r="CL1529" s="307" t="n"/>
      <c r="CM1529" s="307" t="n"/>
      <c r="CN1529" s="307" t="n"/>
      <c r="CO1529" s="307" t="n"/>
      <c r="CP1529" s="307" t="n"/>
      <c r="CQ1529" s="307" t="n"/>
      <c r="CR1529" s="279" t="n"/>
      <c r="CS1529" s="280">
        <f>AVERAGE(Value(BY1529),value(CR1529))</f>
        <v/>
      </c>
      <c r="CT1529" s="421">
        <f>(IF(OR(MediaScorecard!BG2016="x", MediaScorecard!BH2016="x",MediaScorecard!BI2016="x",MediaScorecard!BJ2016="x",MediaScorecard!BK2016="x"),1, 2))</f>
        <v/>
      </c>
      <c r="CU1529" s="308" t="n"/>
      <c r="CV1529" s="308" t="n"/>
      <c r="CW1529" s="308" t="n"/>
      <c r="CX1529" s="309" t="n"/>
      <c r="CY1529" s="308" t="n"/>
      <c r="CZ1529" s="308" t="n"/>
      <c r="DA1529" s="308" t="n"/>
    </row>
    <row r="1530" ht="21" customHeight="1" s="590">
      <c r="A1530" s="421" t="n"/>
      <c r="B1530" s="270" t="n"/>
      <c r="C1530" s="269" t="n"/>
      <c r="D1530" s="267" t="n"/>
      <c r="E1530" s="267" t="n"/>
      <c r="F1530" s="268" t="n"/>
      <c r="G1530" s="421" t="n"/>
      <c r="H1530" s="269" t="n"/>
      <c r="I1530" s="421" t="n"/>
      <c r="J1530" s="421" t="n"/>
      <c r="K1530" s="421" t="n"/>
      <c r="L1530" s="421" t="n"/>
      <c r="M1530" s="421" t="n"/>
      <c r="N1530" s="421" t="n"/>
      <c r="O1530" s="421" t="n"/>
      <c r="P1530" s="421" t="n"/>
      <c r="Q1530" s="421" t="n"/>
      <c r="R1530" s="270" t="n"/>
      <c r="S1530" s="421" t="n"/>
      <c r="T1530" s="421" t="n"/>
      <c r="U1530" s="421" t="n"/>
      <c r="V1530" s="421" t="n"/>
      <c r="W1530" s="421" t="n"/>
      <c r="X1530" s="421" t="n"/>
      <c r="Y1530" s="421" t="n"/>
      <c r="Z1530" s="421" t="n"/>
      <c r="AA1530" s="421" t="n"/>
      <c r="AB1530" s="421" t="n"/>
      <c r="AC1530" s="421" t="n"/>
      <c r="AD1530" s="421" t="n"/>
      <c r="AE1530" s="421" t="n"/>
      <c r="AF1530" s="421" t="n"/>
      <c r="AG1530" s="421" t="n"/>
      <c r="AH1530" s="421" t="n"/>
      <c r="AI1530" s="421" t="n"/>
      <c r="AJ1530" s="297" t="n"/>
      <c r="AK1530" s="297" t="n"/>
      <c r="AL1530" s="284" t="n"/>
      <c r="AM1530" s="297" t="n"/>
      <c r="AN1530" s="285" t="n"/>
      <c r="AO1530" s="297" t="n"/>
      <c r="AP1530" s="297" t="n"/>
      <c r="AQ1530" s="297" t="n"/>
      <c r="AR1530" s="297" t="n"/>
      <c r="AS1530" s="297" t="n"/>
      <c r="AT1530" s="285" t="n"/>
      <c r="AU1530" s="297" t="n"/>
      <c r="AV1530" s="297" t="n"/>
      <c r="AW1530" s="297" t="n"/>
      <c r="AX1530" s="297" t="n"/>
      <c r="AY1530" s="286" t="n"/>
      <c r="AZ1530" s="286" t="n"/>
      <c r="BA1530" s="287" t="n"/>
      <c r="BB1530" s="286" t="n"/>
      <c r="BC1530" s="286" t="n"/>
      <c r="BD1530" s="286" t="n"/>
      <c r="BE1530" s="286" t="n"/>
      <c r="BF1530" s="286" t="n"/>
      <c r="BG1530" s="286" t="n"/>
      <c r="BH1530" s="297" t="n"/>
      <c r="BI1530" s="297" t="n"/>
      <c r="BJ1530" s="297" t="n"/>
      <c r="BK1530" s="297" t="n"/>
      <c r="BL1530" s="297" t="n"/>
      <c r="BM1530" s="297" t="n"/>
      <c r="BN1530" s="297" t="n"/>
      <c r="BO1530" s="285" t="n"/>
      <c r="BP1530" s="297" t="n"/>
      <c r="BQ1530" s="297" t="n"/>
      <c r="BR1530" s="297" t="n"/>
      <c r="BS1530" s="297" t="n"/>
      <c r="BT1530" s="297" t="n"/>
      <c r="BU1530" s="297" t="n"/>
      <c r="BV1530" s="297" t="n"/>
      <c r="BW1530" s="288" t="n"/>
      <c r="BX1530" s="276">
        <f>SUM(IF(COUNTIF(#REF!, "*1.*"), 2, 0), IF(COUNTIF(#REF!, "*2.*"), 2, 0), IF(COUNTIF(#REF!, "*3.*"), 2, 0), IF(COUNTIF(#REF!, "*4.*"), 2, 0), IF(COUNTIF(#REF!, "*5.*"), 2, 0), IF(COUNTIF(#REF!, "*6.*"), 2, 0))</f>
        <v/>
      </c>
      <c r="BY1530" s="277">
        <f t="array" ref="BY1530">SUM(VALUE(AT1530),VALUE(AU1530),VALUE(AV1530),VALUE(AW1530),VALUE(AX1530),VALUE(AY1530),VALUE(AZ1530),VALUE(BB1530),VALUE(BC1530),VALUE(BD1530),VALUE(BE1530),VALUE(BF1530),VALUE(BG1530),VALUE(BH1530),VALUE(BI1530),VALUE(BJ1530),VALUE(BK1530),VALUE(BL1530),VALUE(BM1530),VALUE(BN1530),VALUE(BO1530),VALUE(BP1530),VALUE(BQ1530),VALUE(BR1530),VALUE(BS1530),VALUE(BT1530),VALUE(BU1530),VALUE(BV1530),VALUE(BW1530))</f>
        <v/>
      </c>
      <c r="BZ1530" s="307" t="n"/>
      <c r="CA1530" s="307" t="n"/>
      <c r="CB1530" s="307" t="n"/>
      <c r="CC1530" s="307" t="n"/>
      <c r="CD1530" s="307" t="n"/>
      <c r="CE1530" s="307" t="n"/>
      <c r="CF1530" s="307" t="n"/>
      <c r="CG1530" s="307" t="n"/>
      <c r="CH1530" s="307" t="n"/>
      <c r="CI1530" s="307" t="n"/>
      <c r="CJ1530" s="307" t="n"/>
      <c r="CK1530" s="307" t="n"/>
      <c r="CL1530" s="307" t="n"/>
      <c r="CM1530" s="307" t="n"/>
      <c r="CN1530" s="307" t="n"/>
      <c r="CO1530" s="307" t="n"/>
      <c r="CP1530" s="307" t="n"/>
      <c r="CQ1530" s="307" t="n"/>
      <c r="CR1530" s="279" t="n"/>
      <c r="CS1530" s="280">
        <f>AVERAGE(Value(BY1530),value(CR1530))</f>
        <v/>
      </c>
      <c r="CT1530" s="421">
        <f>(IF(OR(MediaScorecard!BG2017="x", MediaScorecard!BH2017="x",MediaScorecard!BI2017="x",MediaScorecard!BJ2017="x",MediaScorecard!BK2017="x"),1, 2))</f>
        <v/>
      </c>
      <c r="CU1530" s="308" t="n"/>
      <c r="CV1530" s="308" t="n"/>
      <c r="CW1530" s="308" t="n"/>
      <c r="CX1530" s="309" t="n"/>
      <c r="CY1530" s="308" t="n"/>
      <c r="CZ1530" s="308" t="n"/>
      <c r="DA1530" s="308" t="n"/>
    </row>
    <row r="1531" ht="21" customHeight="1" s="590">
      <c r="A1531" s="421" t="n"/>
      <c r="B1531" s="270" t="n"/>
      <c r="C1531" s="269" t="n"/>
      <c r="D1531" s="267" t="n"/>
      <c r="E1531" s="267" t="n"/>
      <c r="F1531" s="268" t="n"/>
      <c r="G1531" s="421" t="n"/>
      <c r="H1531" s="269" t="n"/>
      <c r="I1531" s="421" t="n"/>
      <c r="J1531" s="421" t="n"/>
      <c r="K1531" s="421" t="n"/>
      <c r="L1531" s="421" t="n"/>
      <c r="M1531" s="421" t="n"/>
      <c r="N1531" s="421" t="n"/>
      <c r="O1531" s="421" t="n"/>
      <c r="P1531" s="421" t="n"/>
      <c r="Q1531" s="421" t="n"/>
      <c r="R1531" s="270" t="n"/>
      <c r="S1531" s="421" t="n"/>
      <c r="T1531" s="421" t="n"/>
      <c r="U1531" s="421" t="n"/>
      <c r="V1531" s="421" t="n"/>
      <c r="W1531" s="421" t="n"/>
      <c r="X1531" s="421" t="n"/>
      <c r="Y1531" s="421" t="n"/>
      <c r="Z1531" s="421" t="n"/>
      <c r="AA1531" s="421" t="n"/>
      <c r="AB1531" s="421" t="n"/>
      <c r="AC1531" s="421" t="n"/>
      <c r="AD1531" s="421" t="n"/>
      <c r="AE1531" s="421" t="n"/>
      <c r="AF1531" s="421" t="n"/>
      <c r="AG1531" s="421" t="n"/>
      <c r="AH1531" s="421" t="n"/>
      <c r="AI1531" s="421" t="n"/>
      <c r="AJ1531" s="297" t="n"/>
      <c r="AK1531" s="297" t="n"/>
      <c r="AL1531" s="284" t="n"/>
      <c r="AM1531" s="297" t="n"/>
      <c r="AN1531" s="285" t="n"/>
      <c r="AO1531" s="297" t="n"/>
      <c r="AP1531" s="297" t="n"/>
      <c r="AQ1531" s="297" t="n"/>
      <c r="AR1531" s="297" t="n"/>
      <c r="AS1531" s="297" t="n"/>
      <c r="AT1531" s="285" t="n"/>
      <c r="AU1531" s="297" t="n"/>
      <c r="AV1531" s="297" t="n"/>
      <c r="AW1531" s="297" t="n"/>
      <c r="AX1531" s="297" t="n"/>
      <c r="AY1531" s="286" t="n"/>
      <c r="AZ1531" s="286" t="n"/>
      <c r="BA1531" s="287" t="n"/>
      <c r="BB1531" s="286" t="n"/>
      <c r="BC1531" s="286" t="n"/>
      <c r="BD1531" s="286" t="n"/>
      <c r="BE1531" s="286" t="n"/>
      <c r="BF1531" s="286" t="n"/>
      <c r="BG1531" s="286" t="n"/>
      <c r="BH1531" s="297" t="n"/>
      <c r="BI1531" s="297" t="n"/>
      <c r="BJ1531" s="297" t="n"/>
      <c r="BK1531" s="297" t="n"/>
      <c r="BL1531" s="297" t="n"/>
      <c r="BM1531" s="297" t="n"/>
      <c r="BN1531" s="297" t="n"/>
      <c r="BO1531" s="285" t="n"/>
      <c r="BP1531" s="297" t="n"/>
      <c r="BQ1531" s="297" t="n"/>
      <c r="BR1531" s="297" t="n"/>
      <c r="BS1531" s="297" t="n"/>
      <c r="BT1531" s="297" t="n"/>
      <c r="BU1531" s="297" t="n"/>
      <c r="BV1531" s="297" t="n"/>
      <c r="BW1531" s="288" t="n"/>
      <c r="BX1531" s="276">
        <f>SUM(IF(COUNTIF(#REF!, "*1.*"), 2, 0), IF(COUNTIF(#REF!, "*2.*"), 2, 0), IF(COUNTIF(#REF!, "*3.*"), 2, 0), IF(COUNTIF(#REF!, "*4.*"), 2, 0), IF(COUNTIF(#REF!, "*5.*"), 2, 0), IF(COUNTIF(#REF!, "*6.*"), 2, 0))</f>
        <v/>
      </c>
      <c r="BY1531" s="277">
        <f t="array" ref="BY1531">SUM(VALUE(AT1531),VALUE(AU1531),VALUE(AV1531),VALUE(AW1531),VALUE(AX1531),VALUE(AY1531),VALUE(AZ1531),VALUE(BB1531),VALUE(BC1531),VALUE(BD1531),VALUE(BE1531),VALUE(BF1531),VALUE(BG1531),VALUE(BH1531),VALUE(BI1531),VALUE(BJ1531),VALUE(BK1531),VALUE(BL1531),VALUE(BM1531),VALUE(BN1531),VALUE(BO1531),VALUE(BP1531),VALUE(BQ1531),VALUE(BR1531),VALUE(BS1531),VALUE(BT1531),VALUE(BU1531),VALUE(BV1531),VALUE(BW1531))</f>
        <v/>
      </c>
      <c r="BZ1531" s="307" t="n"/>
      <c r="CA1531" s="307" t="n"/>
      <c r="CB1531" s="307" t="n"/>
      <c r="CC1531" s="307" t="n"/>
      <c r="CD1531" s="307" t="n"/>
      <c r="CE1531" s="307" t="n"/>
      <c r="CF1531" s="307" t="n"/>
      <c r="CG1531" s="307" t="n"/>
      <c r="CH1531" s="307" t="n"/>
      <c r="CI1531" s="307" t="n"/>
      <c r="CJ1531" s="307" t="n"/>
      <c r="CK1531" s="307" t="n"/>
      <c r="CL1531" s="307" t="n"/>
      <c r="CM1531" s="307" t="n"/>
      <c r="CN1531" s="307" t="n"/>
      <c r="CO1531" s="307" t="n"/>
      <c r="CP1531" s="307" t="n"/>
      <c r="CQ1531" s="307" t="n"/>
      <c r="CR1531" s="279" t="n"/>
      <c r="CS1531" s="280">
        <f>AVERAGE(Value(BY1531),value(CR1531))</f>
        <v/>
      </c>
      <c r="CT1531" s="421">
        <f>(IF(OR(MediaScorecard!BG2018="x", MediaScorecard!BH2018="x",MediaScorecard!BI2018="x",MediaScorecard!BJ2018="x",MediaScorecard!BK2018="x"),1, 2))</f>
        <v/>
      </c>
      <c r="CU1531" s="308" t="n"/>
      <c r="CV1531" s="308" t="n"/>
      <c r="CW1531" s="308" t="n"/>
      <c r="CX1531" s="309" t="n"/>
      <c r="CY1531" s="308" t="n"/>
      <c r="CZ1531" s="308" t="n"/>
      <c r="DA1531" s="308" t="n"/>
    </row>
    <row r="1532" ht="21" customHeight="1" s="590">
      <c r="A1532" s="421" t="n"/>
      <c r="B1532" s="270" t="n"/>
      <c r="C1532" s="269" t="n"/>
      <c r="D1532" s="267" t="n"/>
      <c r="E1532" s="267" t="n"/>
      <c r="F1532" s="268" t="n"/>
      <c r="G1532" s="421" t="n"/>
      <c r="H1532" s="269" t="n"/>
      <c r="I1532" s="421" t="n"/>
      <c r="J1532" s="421" t="n"/>
      <c r="K1532" s="421" t="n"/>
      <c r="L1532" s="421" t="n"/>
      <c r="M1532" s="421" t="n"/>
      <c r="N1532" s="421" t="n"/>
      <c r="O1532" s="421" t="n"/>
      <c r="P1532" s="421" t="n"/>
      <c r="Q1532" s="421" t="n"/>
      <c r="R1532" s="270" t="n"/>
      <c r="S1532" s="421" t="n"/>
      <c r="T1532" s="421" t="n"/>
      <c r="U1532" s="421" t="n"/>
      <c r="V1532" s="421" t="n"/>
      <c r="W1532" s="421" t="n"/>
      <c r="X1532" s="421" t="n"/>
      <c r="Y1532" s="421" t="n"/>
      <c r="Z1532" s="421" t="n"/>
      <c r="AA1532" s="421" t="n"/>
      <c r="AB1532" s="421" t="n"/>
      <c r="AC1532" s="421" t="n"/>
      <c r="AD1532" s="421" t="n"/>
      <c r="AE1532" s="421" t="n"/>
      <c r="AF1532" s="421" t="n"/>
      <c r="AG1532" s="421" t="n"/>
      <c r="AH1532" s="421" t="n"/>
      <c r="AI1532" s="421" t="n"/>
      <c r="AJ1532" s="297" t="n"/>
      <c r="AK1532" s="297" t="n"/>
      <c r="AL1532" s="284" t="n"/>
      <c r="AM1532" s="297" t="n"/>
      <c r="AN1532" s="285" t="n"/>
      <c r="AO1532" s="297" t="n"/>
      <c r="AP1532" s="297" t="n"/>
      <c r="AQ1532" s="297" t="n"/>
      <c r="AR1532" s="297" t="n"/>
      <c r="AS1532" s="297" t="n"/>
      <c r="AT1532" s="285" t="n"/>
      <c r="AU1532" s="297" t="n"/>
      <c r="AV1532" s="297" t="n"/>
      <c r="AW1532" s="297" t="n"/>
      <c r="AX1532" s="297" t="n"/>
      <c r="AY1532" s="286" t="n"/>
      <c r="AZ1532" s="286" t="n"/>
      <c r="BA1532" s="287" t="n"/>
      <c r="BB1532" s="286" t="n"/>
      <c r="BC1532" s="286" t="n"/>
      <c r="BD1532" s="286" t="n"/>
      <c r="BE1532" s="286" t="n"/>
      <c r="BF1532" s="286" t="n"/>
      <c r="BG1532" s="286" t="n"/>
      <c r="BH1532" s="297" t="n"/>
      <c r="BI1532" s="297" t="n"/>
      <c r="BJ1532" s="297" t="n"/>
      <c r="BK1532" s="297" t="n"/>
      <c r="BL1532" s="297" t="n"/>
      <c r="BM1532" s="297" t="n"/>
      <c r="BN1532" s="297" t="n"/>
      <c r="BO1532" s="285" t="n"/>
      <c r="BP1532" s="297" t="n"/>
      <c r="BQ1532" s="297" t="n"/>
      <c r="BR1532" s="297" t="n"/>
      <c r="BS1532" s="297" t="n"/>
      <c r="BT1532" s="297" t="n"/>
      <c r="BU1532" s="297" t="n"/>
      <c r="BV1532" s="297" t="n"/>
      <c r="BW1532" s="288" t="n"/>
      <c r="BX1532" s="276">
        <f>SUM(IF(COUNTIF(#REF!, "*1.*"), 2, 0), IF(COUNTIF(#REF!, "*2.*"), 2, 0), IF(COUNTIF(#REF!, "*3.*"), 2, 0), IF(COUNTIF(#REF!, "*4.*"), 2, 0), IF(COUNTIF(#REF!, "*5.*"), 2, 0), IF(COUNTIF(#REF!, "*6.*"), 2, 0))</f>
        <v/>
      </c>
      <c r="BY1532" s="277">
        <f t="array" ref="BY1532">SUM(VALUE(AT1532),VALUE(AU1532),VALUE(AV1532),VALUE(AW1532),VALUE(AX1532),VALUE(AY1532),VALUE(AZ1532),VALUE(BB1532),VALUE(BC1532),VALUE(BD1532),VALUE(BE1532),VALUE(BF1532),VALUE(BG1532),VALUE(BH1532),VALUE(BI1532),VALUE(BJ1532),VALUE(BK1532),VALUE(BL1532),VALUE(BM1532),VALUE(BN1532),VALUE(BO1532),VALUE(BP1532),VALUE(BQ1532),VALUE(BR1532),VALUE(BS1532),VALUE(BT1532),VALUE(BU1532),VALUE(BV1532),VALUE(BW1532))</f>
        <v/>
      </c>
      <c r="BZ1532" s="307" t="n"/>
      <c r="CA1532" s="307" t="n"/>
      <c r="CB1532" s="307" t="n"/>
      <c r="CC1532" s="307" t="n"/>
      <c r="CD1532" s="307" t="n"/>
      <c r="CE1532" s="307" t="n"/>
      <c r="CF1532" s="307" t="n"/>
      <c r="CG1532" s="307" t="n"/>
      <c r="CH1532" s="307" t="n"/>
      <c r="CI1532" s="307" t="n"/>
      <c r="CJ1532" s="307" t="n"/>
      <c r="CK1532" s="307" t="n"/>
      <c r="CL1532" s="307" t="n"/>
      <c r="CM1532" s="307" t="n"/>
      <c r="CN1532" s="307" t="n"/>
      <c r="CO1532" s="307" t="n"/>
      <c r="CP1532" s="307" t="n"/>
      <c r="CQ1532" s="307" t="n"/>
      <c r="CR1532" s="279" t="n"/>
      <c r="CS1532" s="280">
        <f>AVERAGE(Value(BY1532),value(CR1532))</f>
        <v/>
      </c>
      <c r="CT1532" s="421">
        <f>(IF(OR(MediaScorecard!BG2019="x", MediaScorecard!BH2019="x",MediaScorecard!BI2019="x",MediaScorecard!BJ2019="x",MediaScorecard!BK2019="x"),1, 2))</f>
        <v/>
      </c>
      <c r="CU1532" s="308" t="n"/>
      <c r="CV1532" s="308" t="n"/>
      <c r="CW1532" s="308" t="n"/>
      <c r="CX1532" s="309" t="n"/>
      <c r="CY1532" s="308" t="n"/>
      <c r="CZ1532" s="308" t="n"/>
      <c r="DA1532" s="308" t="n"/>
    </row>
    <row r="1533" ht="21" customHeight="1" s="590">
      <c r="A1533" s="421" t="n"/>
      <c r="B1533" s="270" t="n"/>
      <c r="C1533" s="269" t="n"/>
      <c r="D1533" s="267" t="n"/>
      <c r="E1533" s="267" t="n"/>
      <c r="F1533" s="268" t="n"/>
      <c r="G1533" s="421" t="n"/>
      <c r="H1533" s="269" t="n"/>
      <c r="I1533" s="421" t="n"/>
      <c r="J1533" s="421" t="n"/>
      <c r="K1533" s="421" t="n"/>
      <c r="L1533" s="421" t="n"/>
      <c r="M1533" s="421" t="n"/>
      <c r="N1533" s="421" t="n"/>
      <c r="O1533" s="421" t="n"/>
      <c r="P1533" s="421" t="n"/>
      <c r="Q1533" s="421" t="n"/>
      <c r="R1533" s="270" t="n"/>
      <c r="S1533" s="421" t="n"/>
      <c r="T1533" s="421" t="n"/>
      <c r="U1533" s="421" t="n"/>
      <c r="V1533" s="421" t="n"/>
      <c r="W1533" s="421" t="n"/>
      <c r="X1533" s="421" t="n"/>
      <c r="Y1533" s="421" t="n"/>
      <c r="Z1533" s="421" t="n"/>
      <c r="AA1533" s="421" t="n"/>
      <c r="AB1533" s="421" t="n"/>
      <c r="AC1533" s="421" t="n"/>
      <c r="AD1533" s="421" t="n"/>
      <c r="AE1533" s="421" t="n"/>
      <c r="AF1533" s="421" t="n"/>
      <c r="AG1533" s="421" t="n"/>
      <c r="AH1533" s="421" t="n"/>
      <c r="AI1533" s="421" t="n"/>
      <c r="AJ1533" s="297" t="n"/>
      <c r="AK1533" s="297" t="n"/>
      <c r="AL1533" s="284" t="n"/>
      <c r="AM1533" s="297" t="n"/>
      <c r="AN1533" s="285" t="n"/>
      <c r="AO1533" s="297" t="n"/>
      <c r="AP1533" s="297" t="n"/>
      <c r="AQ1533" s="297" t="n"/>
      <c r="AR1533" s="297" t="n"/>
      <c r="AS1533" s="297" t="n"/>
      <c r="AT1533" s="285" t="n"/>
      <c r="AU1533" s="297" t="n"/>
      <c r="AV1533" s="297" t="n"/>
      <c r="AW1533" s="297" t="n"/>
      <c r="AX1533" s="297" t="n"/>
      <c r="AY1533" s="286" t="n"/>
      <c r="AZ1533" s="286" t="n"/>
      <c r="BA1533" s="287" t="n"/>
      <c r="BB1533" s="286" t="n"/>
      <c r="BC1533" s="286" t="n"/>
      <c r="BD1533" s="286" t="n"/>
      <c r="BE1533" s="286" t="n"/>
      <c r="BF1533" s="286" t="n"/>
      <c r="BG1533" s="286" t="n"/>
      <c r="BH1533" s="297" t="n"/>
      <c r="BI1533" s="297" t="n"/>
      <c r="BJ1533" s="297" t="n"/>
      <c r="BK1533" s="297" t="n"/>
      <c r="BL1533" s="297" t="n"/>
      <c r="BM1533" s="297" t="n"/>
      <c r="BN1533" s="297" t="n"/>
      <c r="BO1533" s="285" t="n"/>
      <c r="BP1533" s="297" t="n"/>
      <c r="BQ1533" s="297" t="n"/>
      <c r="BR1533" s="297" t="n"/>
      <c r="BS1533" s="297" t="n"/>
      <c r="BT1533" s="297" t="n"/>
      <c r="BU1533" s="297" t="n"/>
      <c r="BV1533" s="297" t="n"/>
      <c r="BW1533" s="288" t="n"/>
      <c r="BX1533" s="276">
        <f>SUM(IF(COUNTIF(#REF!, "*1.*"), 2, 0), IF(COUNTIF(#REF!, "*2.*"), 2, 0), IF(COUNTIF(#REF!, "*3.*"), 2, 0), IF(COUNTIF(#REF!, "*4.*"), 2, 0), IF(COUNTIF(#REF!, "*5.*"), 2, 0), IF(COUNTIF(#REF!, "*6.*"), 2, 0))</f>
        <v/>
      </c>
      <c r="BY1533" s="277">
        <f t="array" ref="BY1533">SUM(VALUE(AT1533),VALUE(AU1533),VALUE(AV1533),VALUE(AW1533),VALUE(AX1533),VALUE(AY1533),VALUE(AZ1533),VALUE(BB1533),VALUE(BC1533),VALUE(BD1533),VALUE(BE1533),VALUE(BF1533),VALUE(BG1533),VALUE(BH1533),VALUE(BI1533),VALUE(BJ1533),VALUE(BK1533),VALUE(BL1533),VALUE(BM1533),VALUE(BN1533),VALUE(BO1533),VALUE(BP1533),VALUE(BQ1533),VALUE(BR1533),VALUE(BS1533),VALUE(BT1533),VALUE(BU1533),VALUE(BV1533),VALUE(BW1533))</f>
        <v/>
      </c>
      <c r="BZ1533" s="307" t="n"/>
      <c r="CA1533" s="307" t="n"/>
      <c r="CB1533" s="307" t="n"/>
      <c r="CC1533" s="307" t="n"/>
      <c r="CD1533" s="307" t="n"/>
      <c r="CE1533" s="307" t="n"/>
      <c r="CF1533" s="307" t="n"/>
      <c r="CG1533" s="307" t="n"/>
      <c r="CH1533" s="307" t="n"/>
      <c r="CI1533" s="307" t="n"/>
      <c r="CJ1533" s="307" t="n"/>
      <c r="CK1533" s="307" t="n"/>
      <c r="CL1533" s="307" t="n"/>
      <c r="CM1533" s="307" t="n"/>
      <c r="CN1533" s="307" t="n"/>
      <c r="CO1533" s="307" t="n"/>
      <c r="CP1533" s="307" t="n"/>
      <c r="CQ1533" s="307" t="n"/>
      <c r="CR1533" s="279" t="n"/>
      <c r="CS1533" s="280">
        <f>AVERAGE(Value(BY1533),value(CR1533))</f>
        <v/>
      </c>
      <c r="CT1533" s="421">
        <f>(IF(OR(MediaScorecard!BG2020="x", MediaScorecard!BH2020="x",MediaScorecard!BI2020="x",MediaScorecard!BJ2020="x",MediaScorecard!BK2020="x"),1, 2))</f>
        <v/>
      </c>
      <c r="CU1533" s="308" t="n"/>
      <c r="CV1533" s="308" t="n"/>
      <c r="CW1533" s="308" t="n"/>
      <c r="CX1533" s="309" t="n"/>
      <c r="CY1533" s="308" t="n"/>
      <c r="CZ1533" s="308" t="n"/>
      <c r="DA1533" s="308" t="n"/>
    </row>
    <row r="1534" ht="21" customHeight="1" s="590">
      <c r="A1534" s="421" t="n"/>
      <c r="B1534" s="270" t="n"/>
      <c r="C1534" s="269" t="n"/>
      <c r="D1534" s="267" t="n"/>
      <c r="E1534" s="267" t="n"/>
      <c r="F1534" s="268" t="n"/>
      <c r="G1534" s="421" t="n"/>
      <c r="H1534" s="269" t="n"/>
      <c r="I1534" s="421" t="n"/>
      <c r="J1534" s="421" t="n"/>
      <c r="K1534" s="421" t="n"/>
      <c r="L1534" s="421" t="n"/>
      <c r="M1534" s="421" t="n"/>
      <c r="N1534" s="421" t="n"/>
      <c r="O1534" s="421" t="n"/>
      <c r="P1534" s="421" t="n"/>
      <c r="Q1534" s="421" t="n"/>
      <c r="R1534" s="270" t="n"/>
      <c r="S1534" s="421" t="n"/>
      <c r="T1534" s="421" t="n"/>
      <c r="U1534" s="421" t="n"/>
      <c r="V1534" s="421" t="n"/>
      <c r="W1534" s="421" t="n"/>
      <c r="X1534" s="421" t="n"/>
      <c r="Y1534" s="421" t="n"/>
      <c r="Z1534" s="421" t="n"/>
      <c r="AA1534" s="421" t="n"/>
      <c r="AB1534" s="421" t="n"/>
      <c r="AC1534" s="421" t="n"/>
      <c r="AD1534" s="421" t="n"/>
      <c r="AE1534" s="421" t="n"/>
      <c r="AF1534" s="421" t="n"/>
      <c r="AG1534" s="421" t="n"/>
      <c r="AH1534" s="421" t="n"/>
      <c r="AI1534" s="421" t="n"/>
      <c r="AJ1534" s="297" t="n"/>
      <c r="AK1534" s="297" t="n"/>
      <c r="AL1534" s="284" t="n"/>
      <c r="AM1534" s="297" t="n"/>
      <c r="AN1534" s="285" t="n"/>
      <c r="AO1534" s="297" t="n"/>
      <c r="AP1534" s="297" t="n"/>
      <c r="AQ1534" s="297" t="n"/>
      <c r="AR1534" s="297" t="n"/>
      <c r="AS1534" s="297" t="n"/>
      <c r="AT1534" s="285" t="n"/>
      <c r="AU1534" s="297" t="n"/>
      <c r="AV1534" s="297" t="n"/>
      <c r="AW1534" s="297" t="n"/>
      <c r="AX1534" s="297" t="n"/>
      <c r="AY1534" s="286" t="n"/>
      <c r="AZ1534" s="286" t="n"/>
      <c r="BA1534" s="287" t="n"/>
      <c r="BB1534" s="286" t="n"/>
      <c r="BC1534" s="286" t="n"/>
      <c r="BD1534" s="286" t="n"/>
      <c r="BE1534" s="286" t="n"/>
      <c r="BF1534" s="286" t="n"/>
      <c r="BG1534" s="286" t="n"/>
      <c r="BH1534" s="297" t="n"/>
      <c r="BI1534" s="297" t="n"/>
      <c r="BJ1534" s="297" t="n"/>
      <c r="BK1534" s="297" t="n"/>
      <c r="BL1534" s="297" t="n"/>
      <c r="BM1534" s="297" t="n"/>
      <c r="BN1534" s="297" t="n"/>
      <c r="BO1534" s="285" t="n"/>
      <c r="BP1534" s="297" t="n"/>
      <c r="BQ1534" s="297" t="n"/>
      <c r="BR1534" s="297" t="n"/>
      <c r="BS1534" s="297" t="n"/>
      <c r="BT1534" s="297" t="n"/>
      <c r="BU1534" s="297" t="n"/>
      <c r="BV1534" s="297" t="n"/>
      <c r="BW1534" s="288" t="n"/>
      <c r="BX1534" s="276">
        <f>SUM(IF(COUNTIF(#REF!, "*1.*"), 2, 0), IF(COUNTIF(#REF!, "*2.*"), 2, 0), IF(COUNTIF(#REF!, "*3.*"), 2, 0), IF(COUNTIF(#REF!, "*4.*"), 2, 0), IF(COUNTIF(#REF!, "*5.*"), 2, 0), IF(COUNTIF(#REF!, "*6.*"), 2, 0))</f>
        <v/>
      </c>
      <c r="BY1534" s="277">
        <f t="array" ref="BY1534">SUM(VALUE(AT1534),VALUE(AU1534),VALUE(AV1534),VALUE(AW1534),VALUE(AX1534),VALUE(AY1534),VALUE(AZ1534),VALUE(BB1534),VALUE(BC1534),VALUE(BD1534),VALUE(BE1534),VALUE(BF1534),VALUE(BG1534),VALUE(BH1534),VALUE(BI1534),VALUE(BJ1534),VALUE(BK1534),VALUE(BL1534),VALUE(BM1534),VALUE(BN1534),VALUE(BO1534),VALUE(BP1534),VALUE(BQ1534),VALUE(BR1534),VALUE(BS1534),VALUE(BT1534),VALUE(BU1534),VALUE(BV1534),VALUE(BW1534))</f>
        <v/>
      </c>
      <c r="BZ1534" s="307" t="n"/>
      <c r="CA1534" s="307" t="n"/>
      <c r="CB1534" s="307" t="n"/>
      <c r="CC1534" s="307" t="n"/>
      <c r="CD1534" s="307" t="n"/>
      <c r="CE1534" s="307" t="n"/>
      <c r="CF1534" s="307" t="n"/>
      <c r="CG1534" s="307" t="n"/>
      <c r="CH1534" s="307" t="n"/>
      <c r="CI1534" s="307" t="n"/>
      <c r="CJ1534" s="307" t="n"/>
      <c r="CK1534" s="307" t="n"/>
      <c r="CL1534" s="307" t="n"/>
      <c r="CM1534" s="307" t="n"/>
      <c r="CN1534" s="307" t="n"/>
      <c r="CO1534" s="307" t="n"/>
      <c r="CP1534" s="307" t="n"/>
      <c r="CQ1534" s="307" t="n"/>
      <c r="CR1534" s="279" t="n"/>
      <c r="CS1534" s="280">
        <f>AVERAGE(Value(BY1534),value(CR1534))</f>
        <v/>
      </c>
      <c r="CT1534" s="421">
        <f>(IF(OR(MediaScorecard!BG2021="x", MediaScorecard!BH2021="x",MediaScorecard!BI2021="x",MediaScorecard!BJ2021="x",MediaScorecard!BK2021="x"),1, 2))</f>
        <v/>
      </c>
      <c r="CU1534" s="308" t="n"/>
      <c r="CV1534" s="308" t="n"/>
      <c r="CW1534" s="308" t="n"/>
      <c r="CX1534" s="309" t="n"/>
      <c r="CY1534" s="308" t="n"/>
      <c r="CZ1534" s="308" t="n"/>
      <c r="DA1534" s="308" t="n"/>
    </row>
    <row r="1535" ht="21" customHeight="1" s="590">
      <c r="A1535" s="421" t="n"/>
      <c r="B1535" s="270" t="n"/>
      <c r="C1535" s="269" t="n"/>
      <c r="D1535" s="267" t="n"/>
      <c r="E1535" s="267" t="n"/>
      <c r="F1535" s="268" t="n"/>
      <c r="G1535" s="421" t="n"/>
      <c r="H1535" s="269" t="n"/>
      <c r="I1535" s="421" t="n"/>
      <c r="J1535" s="421" t="n"/>
      <c r="K1535" s="421" t="n"/>
      <c r="L1535" s="421" t="n"/>
      <c r="M1535" s="421" t="n"/>
      <c r="N1535" s="421" t="n"/>
      <c r="O1535" s="421" t="n"/>
      <c r="P1535" s="421" t="n"/>
      <c r="Q1535" s="421" t="n"/>
      <c r="R1535" s="270" t="n"/>
      <c r="S1535" s="421" t="n"/>
      <c r="T1535" s="421" t="n"/>
      <c r="U1535" s="421" t="n"/>
      <c r="V1535" s="421" t="n"/>
      <c r="W1535" s="421" t="n"/>
      <c r="X1535" s="421" t="n"/>
      <c r="Y1535" s="421" t="n"/>
      <c r="Z1535" s="421" t="n"/>
      <c r="AA1535" s="421" t="n"/>
      <c r="AB1535" s="421" t="n"/>
      <c r="AC1535" s="421" t="n"/>
      <c r="AD1535" s="421" t="n"/>
      <c r="AE1535" s="421" t="n"/>
      <c r="AF1535" s="421" t="n"/>
      <c r="AG1535" s="421" t="n"/>
      <c r="AH1535" s="421" t="n"/>
      <c r="AI1535" s="421" t="n"/>
      <c r="AJ1535" s="297" t="n"/>
      <c r="AK1535" s="297" t="n"/>
      <c r="AL1535" s="284" t="n"/>
      <c r="AM1535" s="297" t="n"/>
      <c r="AN1535" s="285" t="n"/>
      <c r="AO1535" s="297" t="n"/>
      <c r="AP1535" s="297" t="n"/>
      <c r="AQ1535" s="297" t="n"/>
      <c r="AR1535" s="297" t="n"/>
      <c r="AS1535" s="297" t="n"/>
      <c r="AT1535" s="285" t="n"/>
      <c r="AU1535" s="297" t="n"/>
      <c r="AV1535" s="297" t="n"/>
      <c r="AW1535" s="297" t="n"/>
      <c r="AX1535" s="297" t="n"/>
      <c r="AY1535" s="286" t="n"/>
      <c r="AZ1535" s="286" t="n"/>
      <c r="BA1535" s="287" t="n"/>
      <c r="BB1535" s="286" t="n"/>
      <c r="BC1535" s="286" t="n"/>
      <c r="BD1535" s="286" t="n"/>
      <c r="BE1535" s="286" t="n"/>
      <c r="BF1535" s="286" t="n"/>
      <c r="BG1535" s="286" t="n"/>
      <c r="BH1535" s="297" t="n"/>
      <c r="BI1535" s="297" t="n"/>
      <c r="BJ1535" s="297" t="n"/>
      <c r="BK1535" s="297" t="n"/>
      <c r="BL1535" s="297" t="n"/>
      <c r="BM1535" s="297" t="n"/>
      <c r="BN1535" s="297" t="n"/>
      <c r="BO1535" s="285" t="n"/>
      <c r="BP1535" s="297" t="n"/>
      <c r="BQ1535" s="297" t="n"/>
      <c r="BR1535" s="297" t="n"/>
      <c r="BS1535" s="297" t="n"/>
      <c r="BT1535" s="297" t="n"/>
      <c r="BU1535" s="297" t="n"/>
      <c r="BV1535" s="297" t="n"/>
      <c r="BW1535" s="288" t="n"/>
      <c r="BX1535" s="276">
        <f>SUM(IF(COUNTIF(#REF!, "*1.*"), 2, 0), IF(COUNTIF(#REF!, "*2.*"), 2, 0), IF(COUNTIF(#REF!, "*3.*"), 2, 0), IF(COUNTIF(#REF!, "*4.*"), 2, 0), IF(COUNTIF(#REF!, "*5.*"), 2, 0), IF(COUNTIF(#REF!, "*6.*"), 2, 0))</f>
        <v/>
      </c>
      <c r="BY1535" s="277">
        <f t="array" ref="BY1535">SUM(VALUE(AT1535),VALUE(AU1535),VALUE(AV1535),VALUE(AW1535),VALUE(AX1535),VALUE(AY1535),VALUE(AZ1535),VALUE(BB1535),VALUE(BC1535),VALUE(BD1535),VALUE(BE1535),VALUE(BF1535),VALUE(BG1535),VALUE(BH1535),VALUE(BI1535),VALUE(BJ1535),VALUE(BK1535),VALUE(BL1535),VALUE(BM1535),VALUE(BN1535),VALUE(BO1535),VALUE(BP1535),VALUE(BQ1535),VALUE(BR1535),VALUE(BS1535),VALUE(BT1535),VALUE(BU1535),VALUE(BV1535),VALUE(BW1535))</f>
        <v/>
      </c>
      <c r="BZ1535" s="307" t="n"/>
      <c r="CA1535" s="307" t="n"/>
      <c r="CB1535" s="307" t="n"/>
      <c r="CC1535" s="307" t="n"/>
      <c r="CD1535" s="307" t="n"/>
      <c r="CE1535" s="307" t="n"/>
      <c r="CF1535" s="307" t="n"/>
      <c r="CG1535" s="307" t="n"/>
      <c r="CH1535" s="307" t="n"/>
      <c r="CI1535" s="307" t="n"/>
      <c r="CJ1535" s="307" t="n"/>
      <c r="CK1535" s="307" t="n"/>
      <c r="CL1535" s="307" t="n"/>
      <c r="CM1535" s="307" t="n"/>
      <c r="CN1535" s="307" t="n"/>
      <c r="CO1535" s="307" t="n"/>
      <c r="CP1535" s="307" t="n"/>
      <c r="CQ1535" s="307" t="n"/>
      <c r="CR1535" s="279" t="n"/>
      <c r="CS1535" s="280">
        <f>AVERAGE(Value(BY1535),value(CR1535))</f>
        <v/>
      </c>
      <c r="CT1535" s="421">
        <f>(IF(OR(MediaScorecard!BG2022="x", MediaScorecard!BH2022="x",MediaScorecard!BI2022="x",MediaScorecard!BJ2022="x",MediaScorecard!BK2022="x"),1, 2))</f>
        <v/>
      </c>
      <c r="CU1535" s="308" t="n"/>
      <c r="CV1535" s="308" t="n"/>
      <c r="CW1535" s="308" t="n"/>
      <c r="CX1535" s="309" t="n"/>
      <c r="CY1535" s="308" t="n"/>
      <c r="CZ1535" s="308" t="n"/>
      <c r="DA1535" s="308" t="n"/>
    </row>
    <row r="1536" ht="21" customHeight="1" s="590">
      <c r="A1536" s="421" t="n"/>
      <c r="B1536" s="270" t="n"/>
      <c r="C1536" s="269" t="n"/>
      <c r="D1536" s="267" t="n"/>
      <c r="E1536" s="267" t="n"/>
      <c r="F1536" s="268" t="n"/>
      <c r="G1536" s="421" t="n"/>
      <c r="H1536" s="269" t="n"/>
      <c r="I1536" s="421" t="n"/>
      <c r="J1536" s="421" t="n"/>
      <c r="K1536" s="421" t="n"/>
      <c r="L1536" s="421" t="n"/>
      <c r="M1536" s="421" t="n"/>
      <c r="N1536" s="421" t="n"/>
      <c r="O1536" s="421" t="n"/>
      <c r="P1536" s="421" t="n"/>
      <c r="Q1536" s="421" t="n"/>
      <c r="R1536" s="270" t="n"/>
      <c r="S1536" s="421" t="n"/>
      <c r="T1536" s="421" t="n"/>
      <c r="U1536" s="421" t="n"/>
      <c r="V1536" s="421" t="n"/>
      <c r="W1536" s="421" t="n"/>
      <c r="X1536" s="421" t="n"/>
      <c r="Y1536" s="421" t="n"/>
      <c r="Z1536" s="421" t="n"/>
      <c r="AA1536" s="421" t="n"/>
      <c r="AB1536" s="421" t="n"/>
      <c r="AC1536" s="421" t="n"/>
      <c r="AD1536" s="421" t="n"/>
      <c r="AE1536" s="421" t="n"/>
      <c r="AF1536" s="421" t="n"/>
      <c r="AG1536" s="421" t="n"/>
      <c r="AH1536" s="421" t="n"/>
      <c r="AI1536" s="421" t="n"/>
      <c r="AJ1536" s="297" t="n"/>
      <c r="AK1536" s="297" t="n"/>
      <c r="AL1536" s="284" t="n"/>
      <c r="AM1536" s="297" t="n"/>
      <c r="AN1536" s="285" t="n"/>
      <c r="AO1536" s="297" t="n"/>
      <c r="AP1536" s="297" t="n"/>
      <c r="AQ1536" s="297" t="n"/>
      <c r="AR1536" s="297" t="n"/>
      <c r="AS1536" s="297" t="n"/>
      <c r="AT1536" s="285" t="n"/>
      <c r="AU1536" s="297" t="n"/>
      <c r="AV1536" s="297" t="n"/>
      <c r="AW1536" s="297" t="n"/>
      <c r="AX1536" s="297" t="n"/>
      <c r="AY1536" s="286" t="n"/>
      <c r="AZ1536" s="286" t="n"/>
      <c r="BA1536" s="287" t="n"/>
      <c r="BB1536" s="286" t="n"/>
      <c r="BC1536" s="286" t="n"/>
      <c r="BD1536" s="286" t="n"/>
      <c r="BE1536" s="286" t="n"/>
      <c r="BF1536" s="286" t="n"/>
      <c r="BG1536" s="286" t="n"/>
      <c r="BH1536" s="297" t="n"/>
      <c r="BI1536" s="297" t="n"/>
      <c r="BJ1536" s="297" t="n"/>
      <c r="BK1536" s="297" t="n"/>
      <c r="BL1536" s="297" t="n"/>
      <c r="BM1536" s="297" t="n"/>
      <c r="BN1536" s="297" t="n"/>
      <c r="BO1536" s="285" t="n"/>
      <c r="BP1536" s="297" t="n"/>
      <c r="BQ1536" s="297" t="n"/>
      <c r="BR1536" s="297" t="n"/>
      <c r="BS1536" s="297" t="n"/>
      <c r="BT1536" s="297" t="n"/>
      <c r="BU1536" s="297" t="n"/>
      <c r="BV1536" s="297" t="n"/>
      <c r="BW1536" s="288" t="n"/>
      <c r="BX1536" s="276">
        <f>SUM(IF(COUNTIF(#REF!, "*1.*"), 2, 0), IF(COUNTIF(#REF!, "*2.*"), 2, 0), IF(COUNTIF(#REF!, "*3.*"), 2, 0), IF(COUNTIF(#REF!, "*4.*"), 2, 0), IF(COUNTIF(#REF!, "*5.*"), 2, 0), IF(COUNTIF(#REF!, "*6.*"), 2, 0))</f>
        <v/>
      </c>
      <c r="BY1536" s="277">
        <f t="array" ref="BY1536">SUM(VALUE(AT1536),VALUE(AU1536),VALUE(AV1536),VALUE(AW1536),VALUE(AX1536),VALUE(AY1536),VALUE(AZ1536),VALUE(BB1536),VALUE(BC1536),VALUE(BD1536),VALUE(BE1536),VALUE(BF1536),VALUE(BG1536),VALUE(BH1536),VALUE(BI1536),VALUE(BJ1536),VALUE(BK1536),VALUE(BL1536),VALUE(BM1536),VALUE(BN1536),VALUE(BO1536),VALUE(BP1536),VALUE(BQ1536),VALUE(BR1536),VALUE(BS1536),VALUE(BT1536),VALUE(BU1536),VALUE(BV1536),VALUE(BW1536))</f>
        <v/>
      </c>
      <c r="BZ1536" s="307" t="n"/>
      <c r="CA1536" s="307" t="n"/>
      <c r="CB1536" s="307" t="n"/>
      <c r="CC1536" s="307" t="n"/>
      <c r="CD1536" s="307" t="n"/>
      <c r="CE1536" s="307" t="n"/>
      <c r="CF1536" s="307" t="n"/>
      <c r="CG1536" s="307" t="n"/>
      <c r="CH1536" s="307" t="n"/>
      <c r="CI1536" s="307" t="n"/>
      <c r="CJ1536" s="307" t="n"/>
      <c r="CK1536" s="307" t="n"/>
      <c r="CL1536" s="307" t="n"/>
      <c r="CM1536" s="307" t="n"/>
      <c r="CN1536" s="307" t="n"/>
      <c r="CO1536" s="307" t="n"/>
      <c r="CP1536" s="307" t="n"/>
      <c r="CQ1536" s="307" t="n"/>
      <c r="CR1536" s="279" t="n"/>
      <c r="CS1536" s="280">
        <f>AVERAGE(Value(BY1536),value(CR1536))</f>
        <v/>
      </c>
      <c r="CT1536" s="421">
        <f>(IF(OR(MediaScorecard!BG2023="x", MediaScorecard!BH2023="x",MediaScorecard!BI2023="x",MediaScorecard!BJ2023="x",MediaScorecard!BK2023="x"),1, 2))</f>
        <v/>
      </c>
      <c r="CU1536" s="308" t="n"/>
      <c r="CV1536" s="308" t="n"/>
      <c r="CW1536" s="308" t="n"/>
      <c r="CX1536" s="309" t="n"/>
      <c r="CY1536" s="308" t="n"/>
      <c r="CZ1536" s="308" t="n"/>
      <c r="DA1536" s="308" t="n"/>
    </row>
    <row r="1537" ht="21" customHeight="1" s="590">
      <c r="A1537" s="421" t="n"/>
      <c r="B1537" s="270" t="n"/>
      <c r="C1537" s="269" t="n"/>
      <c r="D1537" s="267" t="n"/>
      <c r="E1537" s="267" t="n"/>
      <c r="F1537" s="268" t="n"/>
      <c r="G1537" s="421" t="n"/>
      <c r="H1537" s="269" t="n"/>
      <c r="I1537" s="421" t="n"/>
      <c r="J1537" s="421" t="n"/>
      <c r="K1537" s="421" t="n"/>
      <c r="L1537" s="421" t="n"/>
      <c r="M1537" s="421" t="n"/>
      <c r="N1537" s="421" t="n"/>
      <c r="O1537" s="421" t="n"/>
      <c r="P1537" s="421" t="n"/>
      <c r="Q1537" s="421" t="n"/>
      <c r="R1537" s="270" t="n"/>
      <c r="S1537" s="421" t="n"/>
      <c r="T1537" s="421" t="n"/>
      <c r="U1537" s="421" t="n"/>
      <c r="V1537" s="421" t="n"/>
      <c r="W1537" s="421" t="n"/>
      <c r="X1537" s="421" t="n"/>
      <c r="Y1537" s="421" t="n"/>
      <c r="Z1537" s="421" t="n"/>
      <c r="AA1537" s="421" t="n"/>
      <c r="AB1537" s="421" t="n"/>
      <c r="AC1537" s="421" t="n"/>
      <c r="AD1537" s="421" t="n"/>
      <c r="AE1537" s="421" t="n"/>
      <c r="AF1537" s="421" t="n"/>
      <c r="AG1537" s="421" t="n"/>
      <c r="AH1537" s="421" t="n"/>
      <c r="AI1537" s="421" t="n"/>
      <c r="AJ1537" s="297" t="n"/>
      <c r="AK1537" s="297" t="n"/>
      <c r="AL1537" s="284" t="n"/>
      <c r="AM1537" s="297" t="n"/>
      <c r="AN1537" s="285" t="n"/>
      <c r="AO1537" s="297" t="n"/>
      <c r="AP1537" s="297" t="n"/>
      <c r="AQ1537" s="297" t="n"/>
      <c r="AR1537" s="297" t="n"/>
      <c r="AS1537" s="297" t="n"/>
      <c r="AT1537" s="285" t="n"/>
      <c r="AU1537" s="297" t="n"/>
      <c r="AV1537" s="297" t="n"/>
      <c r="AW1537" s="297" t="n"/>
      <c r="AX1537" s="297" t="n"/>
      <c r="AY1537" s="286" t="n"/>
      <c r="AZ1537" s="286" t="n"/>
      <c r="BA1537" s="287" t="n"/>
      <c r="BB1537" s="286" t="n"/>
      <c r="BC1537" s="286" t="n"/>
      <c r="BD1537" s="286" t="n"/>
      <c r="BE1537" s="286" t="n"/>
      <c r="BF1537" s="286" t="n"/>
      <c r="BG1537" s="286" t="n"/>
      <c r="BH1537" s="297" t="n"/>
      <c r="BI1537" s="297" t="n"/>
      <c r="BJ1537" s="297" t="n"/>
      <c r="BK1537" s="297" t="n"/>
      <c r="BL1537" s="297" t="n"/>
      <c r="BM1537" s="297" t="n"/>
      <c r="BN1537" s="297" t="n"/>
      <c r="BO1537" s="285" t="n"/>
      <c r="BP1537" s="297" t="n"/>
      <c r="BQ1537" s="297" t="n"/>
      <c r="BR1537" s="297" t="n"/>
      <c r="BS1537" s="297" t="n"/>
      <c r="BT1537" s="297" t="n"/>
      <c r="BU1537" s="297" t="n"/>
      <c r="BV1537" s="297" t="n"/>
      <c r="BW1537" s="288" t="n"/>
      <c r="BX1537" s="276">
        <f>SUM(IF(COUNTIF(#REF!, "*1.*"), 2, 0), IF(COUNTIF(#REF!, "*2.*"), 2, 0), IF(COUNTIF(#REF!, "*3.*"), 2, 0), IF(COUNTIF(#REF!, "*4.*"), 2, 0), IF(COUNTIF(#REF!, "*5.*"), 2, 0), IF(COUNTIF(#REF!, "*6.*"), 2, 0))</f>
        <v/>
      </c>
      <c r="BY1537" s="277">
        <f t="array" ref="BY1537">SUM(VALUE(AT1537),VALUE(AU1537),VALUE(AV1537),VALUE(AW1537),VALUE(AX1537),VALUE(AY1537),VALUE(AZ1537),VALUE(BB1537),VALUE(BC1537),VALUE(BD1537),VALUE(BE1537),VALUE(BF1537),VALUE(BG1537),VALUE(BH1537),VALUE(BI1537),VALUE(BJ1537),VALUE(BK1537),VALUE(BL1537),VALUE(BM1537),VALUE(BN1537),VALUE(BO1537),VALUE(BP1537),VALUE(BQ1537),VALUE(BR1537),VALUE(BS1537),VALUE(BT1537),VALUE(BU1537),VALUE(BV1537),VALUE(BW1537))</f>
        <v/>
      </c>
      <c r="BZ1537" s="307" t="n"/>
      <c r="CA1537" s="307" t="n"/>
      <c r="CB1537" s="307" t="n"/>
      <c r="CC1537" s="307" t="n"/>
      <c r="CD1537" s="307" t="n"/>
      <c r="CE1537" s="307" t="n"/>
      <c r="CF1537" s="307" t="n"/>
      <c r="CG1537" s="307" t="n"/>
      <c r="CH1537" s="307" t="n"/>
      <c r="CI1537" s="307" t="n"/>
      <c r="CJ1537" s="307" t="n"/>
      <c r="CK1537" s="307" t="n"/>
      <c r="CL1537" s="307" t="n"/>
      <c r="CM1537" s="307" t="n"/>
      <c r="CN1537" s="307" t="n"/>
      <c r="CO1537" s="307" t="n"/>
      <c r="CP1537" s="307" t="n"/>
      <c r="CQ1537" s="307" t="n"/>
      <c r="CR1537" s="279" t="n"/>
      <c r="CS1537" s="280">
        <f>AVERAGE(Value(BY1537),value(CR1537))</f>
        <v/>
      </c>
      <c r="CT1537" s="421">
        <f>(IF(OR(MediaScorecard!BG2024="x", MediaScorecard!BH2024="x",MediaScorecard!BI2024="x",MediaScorecard!BJ2024="x",MediaScorecard!BK2024="x"),1, 2))</f>
        <v/>
      </c>
      <c r="CU1537" s="308" t="n"/>
      <c r="CV1537" s="308" t="n"/>
      <c r="CW1537" s="308" t="n"/>
      <c r="CX1537" s="309" t="n"/>
      <c r="CY1537" s="308" t="n"/>
      <c r="CZ1537" s="308" t="n"/>
      <c r="DA1537" s="308" t="n"/>
    </row>
    <row r="1538" ht="21" customHeight="1" s="590">
      <c r="A1538" s="421" t="n"/>
      <c r="B1538" s="270" t="n"/>
      <c r="C1538" s="269" t="n"/>
      <c r="D1538" s="267" t="n"/>
      <c r="E1538" s="267" t="n"/>
      <c r="F1538" s="268" t="n"/>
      <c r="G1538" s="421" t="n"/>
      <c r="H1538" s="269" t="n"/>
      <c r="I1538" s="421" t="n"/>
      <c r="J1538" s="421" t="n"/>
      <c r="K1538" s="421" t="n"/>
      <c r="L1538" s="421" t="n"/>
      <c r="M1538" s="421" t="n"/>
      <c r="N1538" s="421" t="n"/>
      <c r="O1538" s="421" t="n"/>
      <c r="P1538" s="421" t="n"/>
      <c r="Q1538" s="421" t="n"/>
      <c r="R1538" s="270" t="n"/>
      <c r="S1538" s="421" t="n"/>
      <c r="T1538" s="421" t="n"/>
      <c r="U1538" s="421" t="n"/>
      <c r="V1538" s="421" t="n"/>
      <c r="W1538" s="421" t="n"/>
      <c r="X1538" s="421" t="n"/>
      <c r="Y1538" s="421" t="n"/>
      <c r="Z1538" s="421" t="n"/>
      <c r="AA1538" s="421" t="n"/>
      <c r="AB1538" s="421" t="n"/>
      <c r="AC1538" s="421" t="n"/>
      <c r="AD1538" s="421" t="n"/>
      <c r="AE1538" s="421" t="n"/>
      <c r="AF1538" s="421" t="n"/>
      <c r="AG1538" s="421" t="n"/>
      <c r="AH1538" s="421" t="n"/>
      <c r="AI1538" s="421" t="n"/>
      <c r="AJ1538" s="297" t="n"/>
      <c r="AK1538" s="297" t="n"/>
      <c r="AL1538" s="284" t="n"/>
      <c r="AM1538" s="297" t="n"/>
      <c r="AN1538" s="285" t="n"/>
      <c r="AO1538" s="297" t="n"/>
      <c r="AP1538" s="297" t="n"/>
      <c r="AQ1538" s="297" t="n"/>
      <c r="AR1538" s="297" t="n"/>
      <c r="AS1538" s="297" t="n"/>
      <c r="AT1538" s="285" t="n"/>
      <c r="AU1538" s="297" t="n"/>
      <c r="AV1538" s="297" t="n"/>
      <c r="AW1538" s="297" t="n"/>
      <c r="AX1538" s="297" t="n"/>
      <c r="AY1538" s="286" t="n"/>
      <c r="AZ1538" s="286" t="n"/>
      <c r="BA1538" s="287" t="n"/>
      <c r="BB1538" s="286" t="n"/>
      <c r="BC1538" s="286" t="n"/>
      <c r="BD1538" s="286" t="n"/>
      <c r="BE1538" s="286" t="n"/>
      <c r="BF1538" s="286" t="n"/>
      <c r="BG1538" s="286" t="n"/>
      <c r="BH1538" s="297" t="n"/>
      <c r="BI1538" s="297" t="n"/>
      <c r="BJ1538" s="297" t="n"/>
      <c r="BK1538" s="297" t="n"/>
      <c r="BL1538" s="297" t="n"/>
      <c r="BM1538" s="297" t="n"/>
      <c r="BN1538" s="297" t="n"/>
      <c r="BO1538" s="285" t="n"/>
      <c r="BP1538" s="297" t="n"/>
      <c r="BQ1538" s="297" t="n"/>
      <c r="BR1538" s="297" t="n"/>
      <c r="BS1538" s="297" t="n"/>
      <c r="BT1538" s="297" t="n"/>
      <c r="BU1538" s="297" t="n"/>
      <c r="BV1538" s="297" t="n"/>
      <c r="BW1538" s="288" t="n"/>
      <c r="BX1538" s="276">
        <f>SUM(IF(COUNTIF(#REF!, "*1.*"), 2, 0), IF(COUNTIF(#REF!, "*2.*"), 2, 0), IF(COUNTIF(#REF!, "*3.*"), 2, 0), IF(COUNTIF(#REF!, "*4.*"), 2, 0), IF(COUNTIF(#REF!, "*5.*"), 2, 0), IF(COUNTIF(#REF!, "*6.*"), 2, 0))</f>
        <v/>
      </c>
      <c r="BY1538" s="277">
        <f t="array" ref="BY1538">SUM(VALUE(AT1538),VALUE(AU1538),VALUE(AV1538),VALUE(AW1538),VALUE(AX1538),VALUE(AY1538),VALUE(AZ1538),VALUE(BB1538),VALUE(BC1538),VALUE(BD1538),VALUE(BE1538),VALUE(BF1538),VALUE(BG1538),VALUE(BH1538),VALUE(BI1538),VALUE(BJ1538),VALUE(BK1538),VALUE(BL1538),VALUE(BM1538),VALUE(BN1538),VALUE(BO1538),VALUE(BP1538),VALUE(BQ1538),VALUE(BR1538),VALUE(BS1538),VALUE(BT1538),VALUE(BU1538),VALUE(BV1538),VALUE(BW1538))</f>
        <v/>
      </c>
      <c r="BZ1538" s="307" t="n"/>
      <c r="CA1538" s="307" t="n"/>
      <c r="CB1538" s="307" t="n"/>
      <c r="CC1538" s="307" t="n"/>
      <c r="CD1538" s="307" t="n"/>
      <c r="CE1538" s="307" t="n"/>
      <c r="CF1538" s="307" t="n"/>
      <c r="CG1538" s="307" t="n"/>
      <c r="CH1538" s="307" t="n"/>
      <c r="CI1538" s="307" t="n"/>
      <c r="CJ1538" s="307" t="n"/>
      <c r="CK1538" s="307" t="n"/>
      <c r="CL1538" s="307" t="n"/>
      <c r="CM1538" s="307" t="n"/>
      <c r="CN1538" s="307" t="n"/>
      <c r="CO1538" s="307" t="n"/>
      <c r="CP1538" s="307" t="n"/>
      <c r="CQ1538" s="307" t="n"/>
      <c r="CR1538" s="279" t="n"/>
      <c r="CS1538" s="280">
        <f>AVERAGE(Value(BY1538),value(CR1538))</f>
        <v/>
      </c>
      <c r="CT1538" s="421">
        <f>(IF(OR(MediaScorecard!BG2025="x", MediaScorecard!BH2025="x",MediaScorecard!BI2025="x",MediaScorecard!BJ2025="x",MediaScorecard!BK2025="x"),1, 2))</f>
        <v/>
      </c>
      <c r="CU1538" s="308" t="n"/>
      <c r="CV1538" s="308" t="n"/>
      <c r="CW1538" s="308" t="n"/>
      <c r="CX1538" s="309" t="n"/>
      <c r="CY1538" s="308" t="n"/>
      <c r="CZ1538" s="308" t="n"/>
      <c r="DA1538" s="308" t="n"/>
    </row>
    <row r="1539" ht="21" customHeight="1" s="590">
      <c r="A1539" s="421" t="n"/>
      <c r="B1539" s="270" t="n"/>
      <c r="C1539" s="269" t="n"/>
      <c r="D1539" s="267" t="n"/>
      <c r="E1539" s="267" t="n"/>
      <c r="F1539" s="268" t="n"/>
      <c r="G1539" s="421" t="n"/>
      <c r="H1539" s="269" t="n"/>
      <c r="I1539" s="421" t="n"/>
      <c r="J1539" s="421" t="n"/>
      <c r="K1539" s="421" t="n"/>
      <c r="L1539" s="421" t="n"/>
      <c r="M1539" s="421" t="n"/>
      <c r="N1539" s="421" t="n"/>
      <c r="O1539" s="421" t="n"/>
      <c r="P1539" s="421" t="n"/>
      <c r="Q1539" s="421" t="n"/>
      <c r="R1539" s="270" t="n"/>
      <c r="S1539" s="421" t="n"/>
      <c r="T1539" s="421" t="n"/>
      <c r="U1539" s="421" t="n"/>
      <c r="V1539" s="421" t="n"/>
      <c r="W1539" s="421" t="n"/>
      <c r="X1539" s="421" t="n"/>
      <c r="Y1539" s="421" t="n"/>
      <c r="Z1539" s="421" t="n"/>
      <c r="AA1539" s="421" t="n"/>
      <c r="AB1539" s="421" t="n"/>
      <c r="AC1539" s="421" t="n"/>
      <c r="AD1539" s="421" t="n"/>
      <c r="AE1539" s="421" t="n"/>
      <c r="AF1539" s="421" t="n"/>
      <c r="AG1539" s="421" t="n"/>
      <c r="AH1539" s="421" t="n"/>
      <c r="AI1539" s="421" t="n"/>
      <c r="AJ1539" s="297" t="n"/>
      <c r="AK1539" s="297" t="n"/>
      <c r="AL1539" s="284" t="n"/>
      <c r="AM1539" s="297" t="n"/>
      <c r="AN1539" s="285" t="n"/>
      <c r="AO1539" s="297" t="n"/>
      <c r="AP1539" s="297" t="n"/>
      <c r="AQ1539" s="297" t="n"/>
      <c r="AR1539" s="297" t="n"/>
      <c r="AS1539" s="297" t="n"/>
      <c r="AT1539" s="285" t="n"/>
      <c r="AU1539" s="297" t="n"/>
      <c r="AV1539" s="297" t="n"/>
      <c r="AW1539" s="297" t="n"/>
      <c r="AX1539" s="297" t="n"/>
      <c r="AY1539" s="286" t="n"/>
      <c r="AZ1539" s="286" t="n"/>
      <c r="BA1539" s="287" t="n"/>
      <c r="BB1539" s="286" t="n"/>
      <c r="BC1539" s="286" t="n"/>
      <c r="BD1539" s="286" t="n"/>
      <c r="BE1539" s="286" t="n"/>
      <c r="BF1539" s="286" t="n"/>
      <c r="BG1539" s="286" t="n"/>
      <c r="BH1539" s="297" t="n"/>
      <c r="BI1539" s="297" t="n"/>
      <c r="BJ1539" s="297" t="n"/>
      <c r="BK1539" s="297" t="n"/>
      <c r="BL1539" s="297" t="n"/>
      <c r="BM1539" s="297" t="n"/>
      <c r="BN1539" s="297" t="n"/>
      <c r="BO1539" s="285" t="n"/>
      <c r="BP1539" s="297" t="n"/>
      <c r="BQ1539" s="297" t="n"/>
      <c r="BR1539" s="297" t="n"/>
      <c r="BS1539" s="297" t="n"/>
      <c r="BT1539" s="297" t="n"/>
      <c r="BU1539" s="297" t="n"/>
      <c r="BV1539" s="297" t="n"/>
      <c r="BW1539" s="288" t="n"/>
      <c r="BX1539" s="276">
        <f>SUM(IF(COUNTIF(#REF!, "*1.*"), 2, 0), IF(COUNTIF(#REF!, "*2.*"), 2, 0), IF(COUNTIF(#REF!, "*3.*"), 2, 0), IF(COUNTIF(#REF!, "*4.*"), 2, 0), IF(COUNTIF(#REF!, "*5.*"), 2, 0), IF(COUNTIF(#REF!, "*6.*"), 2, 0))</f>
        <v/>
      </c>
      <c r="BY1539" s="277">
        <f t="array" ref="BY1539">SUM(VALUE(AT1539),VALUE(AU1539),VALUE(AV1539),VALUE(AW1539),VALUE(AX1539),VALUE(AY1539),VALUE(AZ1539),VALUE(BB1539),VALUE(BC1539),VALUE(BD1539),VALUE(BE1539),VALUE(BF1539),VALUE(BG1539),VALUE(BH1539),VALUE(BI1539),VALUE(BJ1539),VALUE(BK1539),VALUE(BL1539),VALUE(BM1539),VALUE(BN1539),VALUE(BO1539),VALUE(BP1539),VALUE(BQ1539),VALUE(BR1539),VALUE(BS1539),VALUE(BT1539),VALUE(BU1539),VALUE(BV1539),VALUE(BW1539))</f>
        <v/>
      </c>
      <c r="BZ1539" s="307" t="n"/>
      <c r="CA1539" s="307" t="n"/>
      <c r="CB1539" s="307" t="n"/>
      <c r="CC1539" s="307" t="n"/>
      <c r="CD1539" s="307" t="n"/>
      <c r="CE1539" s="307" t="n"/>
      <c r="CF1539" s="307" t="n"/>
      <c r="CG1539" s="307" t="n"/>
      <c r="CH1539" s="307" t="n"/>
      <c r="CI1539" s="307" t="n"/>
      <c r="CJ1539" s="307" t="n"/>
      <c r="CK1539" s="307" t="n"/>
      <c r="CL1539" s="307" t="n"/>
      <c r="CM1539" s="307" t="n"/>
      <c r="CN1539" s="307" t="n"/>
      <c r="CO1539" s="307" t="n"/>
      <c r="CP1539" s="307" t="n"/>
      <c r="CQ1539" s="307" t="n"/>
      <c r="CR1539" s="279" t="n"/>
      <c r="CS1539" s="280">
        <f>AVERAGE(Value(BY1539),value(CR1539))</f>
        <v/>
      </c>
      <c r="CT1539" s="421">
        <f>(IF(OR(MediaScorecard!BG2026="x", MediaScorecard!BH2026="x",MediaScorecard!BI2026="x",MediaScorecard!BJ2026="x",MediaScorecard!BK2026="x"),1, 2))</f>
        <v/>
      </c>
      <c r="CU1539" s="308" t="n"/>
      <c r="CV1539" s="308" t="n"/>
      <c r="CW1539" s="308" t="n"/>
      <c r="CX1539" s="309" t="n"/>
      <c r="CY1539" s="308" t="n"/>
      <c r="CZ1539" s="308" t="n"/>
      <c r="DA1539" s="308" t="n"/>
    </row>
    <row r="1540" ht="21" customHeight="1" s="590">
      <c r="A1540" s="421" t="n"/>
      <c r="B1540" s="270" t="n"/>
      <c r="C1540" s="269" t="n"/>
      <c r="D1540" s="267" t="n"/>
      <c r="E1540" s="267" t="n"/>
      <c r="F1540" s="268" t="n"/>
      <c r="G1540" s="421" t="n"/>
      <c r="H1540" s="269" t="n"/>
      <c r="I1540" s="421" t="n"/>
      <c r="J1540" s="421" t="n"/>
      <c r="K1540" s="421" t="n"/>
      <c r="L1540" s="421" t="n"/>
      <c r="M1540" s="421" t="n"/>
      <c r="N1540" s="421" t="n"/>
      <c r="O1540" s="421" t="n"/>
      <c r="P1540" s="421" t="n"/>
      <c r="Q1540" s="421" t="n"/>
      <c r="R1540" s="270" t="n"/>
      <c r="S1540" s="421" t="n"/>
      <c r="T1540" s="421" t="n"/>
      <c r="U1540" s="421" t="n"/>
      <c r="V1540" s="421" t="n"/>
      <c r="W1540" s="421" t="n"/>
      <c r="X1540" s="421" t="n"/>
      <c r="Y1540" s="421" t="n"/>
      <c r="Z1540" s="421" t="n"/>
      <c r="AA1540" s="421" t="n"/>
      <c r="AB1540" s="421" t="n"/>
      <c r="AC1540" s="421" t="n"/>
      <c r="AD1540" s="421" t="n"/>
      <c r="AE1540" s="421" t="n"/>
      <c r="AF1540" s="421" t="n"/>
      <c r="AG1540" s="421" t="n"/>
      <c r="AH1540" s="421" t="n"/>
      <c r="AI1540" s="421" t="n"/>
      <c r="AJ1540" s="297" t="n"/>
      <c r="AK1540" s="297" t="n"/>
      <c r="AL1540" s="284" t="n"/>
      <c r="AM1540" s="297" t="n"/>
      <c r="AN1540" s="285" t="n"/>
      <c r="AO1540" s="297" t="n"/>
      <c r="AP1540" s="297" t="n"/>
      <c r="AQ1540" s="297" t="n"/>
      <c r="AR1540" s="297" t="n"/>
      <c r="AS1540" s="297" t="n"/>
      <c r="AT1540" s="285" t="n"/>
      <c r="AU1540" s="297" t="n"/>
      <c r="AV1540" s="297" t="n"/>
      <c r="AW1540" s="297" t="n"/>
      <c r="AX1540" s="297" t="n"/>
      <c r="AY1540" s="286" t="n"/>
      <c r="AZ1540" s="286" t="n"/>
      <c r="BA1540" s="287" t="n"/>
      <c r="BB1540" s="286" t="n"/>
      <c r="BC1540" s="286" t="n"/>
      <c r="BD1540" s="286" t="n"/>
      <c r="BE1540" s="286" t="n"/>
      <c r="BF1540" s="286" t="n"/>
      <c r="BG1540" s="286" t="n"/>
      <c r="BH1540" s="297" t="n"/>
      <c r="BI1540" s="297" t="n"/>
      <c r="BJ1540" s="297" t="n"/>
      <c r="BK1540" s="297" t="n"/>
      <c r="BL1540" s="297" t="n"/>
      <c r="BM1540" s="297" t="n"/>
      <c r="BN1540" s="297" t="n"/>
      <c r="BO1540" s="285" t="n"/>
      <c r="BP1540" s="297" t="n"/>
      <c r="BQ1540" s="297" t="n"/>
      <c r="BR1540" s="297" t="n"/>
      <c r="BS1540" s="297" t="n"/>
      <c r="BT1540" s="297" t="n"/>
      <c r="BU1540" s="297" t="n"/>
      <c r="BV1540" s="297" t="n"/>
      <c r="BW1540" s="288" t="n"/>
      <c r="BX1540" s="276">
        <f>SUM(IF(COUNTIF(#REF!, "*1.*"), 2, 0), IF(COUNTIF(#REF!, "*2.*"), 2, 0), IF(COUNTIF(#REF!, "*3.*"), 2, 0), IF(COUNTIF(#REF!, "*4.*"), 2, 0), IF(COUNTIF(#REF!, "*5.*"), 2, 0), IF(COUNTIF(#REF!, "*6.*"), 2, 0))</f>
        <v/>
      </c>
      <c r="BY1540" s="277">
        <f t="array" ref="BY1540">SUM(VALUE(AT1540),VALUE(AU1540),VALUE(AV1540),VALUE(AW1540),VALUE(AX1540),VALUE(AY1540),VALUE(AZ1540),VALUE(BB1540),VALUE(BC1540),VALUE(BD1540),VALUE(BE1540),VALUE(BF1540),VALUE(BG1540),VALUE(BH1540),VALUE(BI1540),VALUE(BJ1540),VALUE(BK1540),VALUE(BL1540),VALUE(BM1540),VALUE(BN1540),VALUE(BO1540),VALUE(BP1540),VALUE(BQ1540),VALUE(BR1540),VALUE(BS1540),VALUE(BT1540),VALUE(BU1540),VALUE(BV1540),VALUE(BW1540))</f>
        <v/>
      </c>
      <c r="BZ1540" s="307" t="n"/>
      <c r="CA1540" s="307" t="n"/>
      <c r="CB1540" s="307" t="n"/>
      <c r="CC1540" s="307" t="n"/>
      <c r="CD1540" s="307" t="n"/>
      <c r="CE1540" s="307" t="n"/>
      <c r="CF1540" s="307" t="n"/>
      <c r="CG1540" s="307" t="n"/>
      <c r="CH1540" s="307" t="n"/>
      <c r="CI1540" s="307" t="n"/>
      <c r="CJ1540" s="307" t="n"/>
      <c r="CK1540" s="307" t="n"/>
      <c r="CL1540" s="307" t="n"/>
      <c r="CM1540" s="307" t="n"/>
      <c r="CN1540" s="307" t="n"/>
      <c r="CO1540" s="307" t="n"/>
      <c r="CP1540" s="307" t="n"/>
      <c r="CQ1540" s="307" t="n"/>
      <c r="CR1540" s="279" t="n"/>
      <c r="CS1540" s="280">
        <f>AVERAGE(Value(BY1540),value(CR1540))</f>
        <v/>
      </c>
      <c r="CT1540" s="421">
        <f>(IF(OR(MediaScorecard!BG2027="x", MediaScorecard!BH2027="x",MediaScorecard!BI2027="x",MediaScorecard!BJ2027="x",MediaScorecard!BK2027="x"),1, 2))</f>
        <v/>
      </c>
      <c r="CU1540" s="308" t="n"/>
      <c r="CV1540" s="308" t="n"/>
      <c r="CW1540" s="308" t="n"/>
      <c r="CX1540" s="309" t="n"/>
      <c r="CY1540" s="308" t="n"/>
      <c r="CZ1540" s="308" t="n"/>
      <c r="DA1540" s="308" t="n"/>
    </row>
    <row r="1541" ht="21" customHeight="1" s="590">
      <c r="A1541" s="421" t="n"/>
      <c r="B1541" s="270" t="n"/>
      <c r="C1541" s="269" t="n"/>
      <c r="D1541" s="267" t="n"/>
      <c r="E1541" s="267" t="n"/>
      <c r="F1541" s="268" t="n"/>
      <c r="G1541" s="421" t="n"/>
      <c r="H1541" s="269" t="n"/>
      <c r="I1541" s="421" t="n"/>
      <c r="J1541" s="421" t="n"/>
      <c r="K1541" s="421" t="n"/>
      <c r="L1541" s="421" t="n"/>
      <c r="M1541" s="421" t="n"/>
      <c r="N1541" s="421" t="n"/>
      <c r="O1541" s="421" t="n"/>
      <c r="P1541" s="421" t="n"/>
      <c r="Q1541" s="421" t="n"/>
      <c r="R1541" s="270" t="n"/>
      <c r="S1541" s="421" t="n"/>
      <c r="T1541" s="421" t="n"/>
      <c r="U1541" s="421" t="n"/>
      <c r="V1541" s="421" t="n"/>
      <c r="W1541" s="421" t="n"/>
      <c r="X1541" s="421" t="n"/>
      <c r="Y1541" s="421" t="n"/>
      <c r="Z1541" s="421" t="n"/>
      <c r="AA1541" s="421" t="n"/>
      <c r="AB1541" s="421" t="n"/>
      <c r="AC1541" s="421" t="n"/>
      <c r="AD1541" s="421" t="n"/>
      <c r="AE1541" s="421" t="n"/>
      <c r="AF1541" s="421" t="n"/>
      <c r="AG1541" s="421" t="n"/>
      <c r="AH1541" s="421" t="n"/>
      <c r="AI1541" s="421" t="n"/>
      <c r="AJ1541" s="297" t="n"/>
      <c r="AK1541" s="297" t="n"/>
      <c r="AL1541" s="284" t="n"/>
      <c r="AM1541" s="297" t="n"/>
      <c r="AN1541" s="285" t="n"/>
      <c r="AO1541" s="297" t="n"/>
      <c r="AP1541" s="297" t="n"/>
      <c r="AQ1541" s="297" t="n"/>
      <c r="AR1541" s="297" t="n"/>
      <c r="AS1541" s="297" t="n"/>
      <c r="AT1541" s="285" t="n"/>
      <c r="AU1541" s="297" t="n"/>
      <c r="AV1541" s="297" t="n"/>
      <c r="AW1541" s="297" t="n"/>
      <c r="AX1541" s="297" t="n"/>
      <c r="AY1541" s="286" t="n"/>
      <c r="AZ1541" s="286" t="n"/>
      <c r="BA1541" s="287" t="n"/>
      <c r="BB1541" s="286" t="n"/>
      <c r="BC1541" s="286" t="n"/>
      <c r="BD1541" s="286" t="n"/>
      <c r="BE1541" s="286" t="n"/>
      <c r="BF1541" s="286" t="n"/>
      <c r="BG1541" s="286" t="n"/>
      <c r="BH1541" s="297" t="n"/>
      <c r="BI1541" s="297" t="n"/>
      <c r="BJ1541" s="297" t="n"/>
      <c r="BK1541" s="297" t="n"/>
      <c r="BL1541" s="297" t="n"/>
      <c r="BM1541" s="297" t="n"/>
      <c r="BN1541" s="297" t="n"/>
      <c r="BO1541" s="285" t="n"/>
      <c r="BP1541" s="297" t="n"/>
      <c r="BQ1541" s="297" t="n"/>
      <c r="BR1541" s="297" t="n"/>
      <c r="BS1541" s="297" t="n"/>
      <c r="BT1541" s="297" t="n"/>
      <c r="BU1541" s="297" t="n"/>
      <c r="BV1541" s="297" t="n"/>
      <c r="BW1541" s="288" t="n"/>
      <c r="BX1541" s="276">
        <f>SUM(IF(COUNTIF(#REF!, "*1.*"), 2, 0), IF(COUNTIF(#REF!, "*2.*"), 2, 0), IF(COUNTIF(#REF!, "*3.*"), 2, 0), IF(COUNTIF(#REF!, "*4.*"), 2, 0), IF(COUNTIF(#REF!, "*5.*"), 2, 0), IF(COUNTIF(#REF!, "*6.*"), 2, 0))</f>
        <v/>
      </c>
      <c r="BY1541" s="277">
        <f t="array" ref="BY1541">SUM(VALUE(AT1541),VALUE(AU1541),VALUE(AV1541),VALUE(AW1541),VALUE(AX1541),VALUE(AY1541),VALUE(AZ1541),VALUE(BB1541),VALUE(BC1541),VALUE(BD1541),VALUE(BE1541),VALUE(BF1541),VALUE(BG1541),VALUE(BH1541),VALUE(BI1541),VALUE(BJ1541),VALUE(BK1541),VALUE(BL1541),VALUE(BM1541),VALUE(BN1541),VALUE(BO1541),VALUE(BP1541),VALUE(BQ1541),VALUE(BR1541),VALUE(BS1541),VALUE(BT1541),VALUE(BU1541),VALUE(BV1541),VALUE(BW1541))</f>
        <v/>
      </c>
      <c r="BZ1541" s="307" t="n"/>
      <c r="CA1541" s="307" t="n"/>
      <c r="CB1541" s="307" t="n"/>
      <c r="CC1541" s="307" t="n"/>
      <c r="CD1541" s="307" t="n"/>
      <c r="CE1541" s="307" t="n"/>
      <c r="CF1541" s="307" t="n"/>
      <c r="CG1541" s="307" t="n"/>
      <c r="CH1541" s="307" t="n"/>
      <c r="CI1541" s="307" t="n"/>
      <c r="CJ1541" s="307" t="n"/>
      <c r="CK1541" s="307" t="n"/>
      <c r="CL1541" s="307" t="n"/>
      <c r="CM1541" s="307" t="n"/>
      <c r="CN1541" s="307" t="n"/>
      <c r="CO1541" s="307" t="n"/>
      <c r="CP1541" s="307" t="n"/>
      <c r="CQ1541" s="307" t="n"/>
      <c r="CR1541" s="279" t="n"/>
      <c r="CS1541" s="280">
        <f>AVERAGE(Value(BY1541),value(CR1541))</f>
        <v/>
      </c>
      <c r="CT1541" s="421">
        <f>(IF(OR(MediaScorecard!BG2028="x", MediaScorecard!BH2028="x",MediaScorecard!BI2028="x",MediaScorecard!BJ2028="x",MediaScorecard!BK2028="x"),1, 2))</f>
        <v/>
      </c>
      <c r="CU1541" s="308" t="n"/>
      <c r="CV1541" s="308" t="n"/>
      <c r="CW1541" s="308" t="n"/>
      <c r="CX1541" s="309" t="n"/>
      <c r="CY1541" s="308" t="n"/>
      <c r="CZ1541" s="308" t="n"/>
      <c r="DA1541" s="308" t="n"/>
    </row>
    <row r="1542" ht="21" customHeight="1" s="590">
      <c r="A1542" s="421" t="n"/>
      <c r="B1542" s="270" t="n"/>
      <c r="C1542" s="269" t="n"/>
      <c r="D1542" s="267" t="n"/>
      <c r="E1542" s="267" t="n"/>
      <c r="F1542" s="268" t="n"/>
      <c r="G1542" s="421" t="n"/>
      <c r="H1542" s="269" t="n"/>
      <c r="I1542" s="421" t="n"/>
      <c r="J1542" s="421" t="n"/>
      <c r="K1542" s="421" t="n"/>
      <c r="L1542" s="421" t="n"/>
      <c r="M1542" s="421" t="n"/>
      <c r="N1542" s="421" t="n"/>
      <c r="O1542" s="421" t="n"/>
      <c r="P1542" s="421" t="n"/>
      <c r="Q1542" s="421" t="n"/>
      <c r="R1542" s="270" t="n"/>
      <c r="S1542" s="421" t="n"/>
      <c r="T1542" s="421" t="n"/>
      <c r="U1542" s="421" t="n"/>
      <c r="V1542" s="421" t="n"/>
      <c r="W1542" s="421" t="n"/>
      <c r="X1542" s="421" t="n"/>
      <c r="Y1542" s="421" t="n"/>
      <c r="Z1542" s="421" t="n"/>
      <c r="AA1542" s="421" t="n"/>
      <c r="AB1542" s="421" t="n"/>
      <c r="AC1542" s="421" t="n"/>
      <c r="AD1542" s="421" t="n"/>
      <c r="AE1542" s="421" t="n"/>
      <c r="AF1542" s="421" t="n"/>
      <c r="AG1542" s="421" t="n"/>
      <c r="AH1542" s="421" t="n"/>
      <c r="AI1542" s="421" t="n"/>
      <c r="AJ1542" s="297" t="n"/>
      <c r="AK1542" s="297" t="n"/>
      <c r="AL1542" s="284" t="n"/>
      <c r="AM1542" s="297" t="n"/>
      <c r="AN1542" s="285" t="n"/>
      <c r="AO1542" s="297" t="n"/>
      <c r="AP1542" s="297" t="n"/>
      <c r="AQ1542" s="297" t="n"/>
      <c r="AR1542" s="297" t="n"/>
      <c r="AS1542" s="297" t="n"/>
      <c r="AT1542" s="285" t="n"/>
      <c r="AU1542" s="297" t="n"/>
      <c r="AV1542" s="297" t="n"/>
      <c r="AW1542" s="297" t="n"/>
      <c r="AX1542" s="297" t="n"/>
      <c r="AY1542" s="286" t="n"/>
      <c r="AZ1542" s="286" t="n"/>
      <c r="BA1542" s="287" t="n"/>
      <c r="BB1542" s="286" t="n"/>
      <c r="BC1542" s="286" t="n"/>
      <c r="BD1542" s="286" t="n"/>
      <c r="BE1542" s="286" t="n"/>
      <c r="BF1542" s="286" t="n"/>
      <c r="BG1542" s="286" t="n"/>
      <c r="BH1542" s="297" t="n"/>
      <c r="BI1542" s="297" t="n"/>
      <c r="BJ1542" s="297" t="n"/>
      <c r="BK1542" s="297" t="n"/>
      <c r="BL1542" s="297" t="n"/>
      <c r="BM1542" s="297" t="n"/>
      <c r="BN1542" s="297" t="n"/>
      <c r="BO1542" s="285" t="n"/>
      <c r="BP1542" s="297" t="n"/>
      <c r="BQ1542" s="297" t="n"/>
      <c r="BR1542" s="297" t="n"/>
      <c r="BS1542" s="297" t="n"/>
      <c r="BT1542" s="297" t="n"/>
      <c r="BU1542" s="297" t="n"/>
      <c r="BV1542" s="297" t="n"/>
      <c r="BW1542" s="288" t="n"/>
      <c r="BX1542" s="276">
        <f>SUM(IF(COUNTIF(#REF!, "*1.*"), 2, 0), IF(COUNTIF(#REF!, "*2.*"), 2, 0), IF(COUNTIF(#REF!, "*3.*"), 2, 0), IF(COUNTIF(#REF!, "*4.*"), 2, 0), IF(COUNTIF(#REF!, "*5.*"), 2, 0), IF(COUNTIF(#REF!, "*6.*"), 2, 0))</f>
        <v/>
      </c>
      <c r="BY1542" s="277">
        <f t="array" ref="BY1542">SUM(VALUE(AT1542),VALUE(AU1542),VALUE(AV1542),VALUE(AW1542),VALUE(AX1542),VALUE(AY1542),VALUE(AZ1542),VALUE(BB1542),VALUE(BC1542),VALUE(BD1542),VALUE(BE1542),VALUE(BF1542),VALUE(BG1542),VALUE(BH1542),VALUE(BI1542),VALUE(BJ1542),VALUE(BK1542),VALUE(BL1542),VALUE(BM1542),VALUE(BN1542),VALUE(BO1542),VALUE(BP1542),VALUE(BQ1542),VALUE(BR1542),VALUE(BS1542),VALUE(BT1542),VALUE(BU1542),VALUE(BV1542),VALUE(BW1542))</f>
        <v/>
      </c>
      <c r="BZ1542" s="307" t="n"/>
      <c r="CA1542" s="307" t="n"/>
      <c r="CB1542" s="307" t="n"/>
      <c r="CC1542" s="307" t="n"/>
      <c r="CD1542" s="307" t="n"/>
      <c r="CE1542" s="307" t="n"/>
      <c r="CF1542" s="307" t="n"/>
      <c r="CG1542" s="307" t="n"/>
      <c r="CH1542" s="307" t="n"/>
      <c r="CI1542" s="307" t="n"/>
      <c r="CJ1542" s="307" t="n"/>
      <c r="CK1542" s="307" t="n"/>
      <c r="CL1542" s="307" t="n"/>
      <c r="CM1542" s="307" t="n"/>
      <c r="CN1542" s="307" t="n"/>
      <c r="CO1542" s="307" t="n"/>
      <c r="CP1542" s="307" t="n"/>
      <c r="CQ1542" s="307" t="n"/>
      <c r="CR1542" s="279" t="n"/>
      <c r="CS1542" s="280">
        <f>AVERAGE(Value(BY1542),value(CR1542))</f>
        <v/>
      </c>
      <c r="CT1542" s="421">
        <f>(IF(OR(MediaScorecard!BG2029="x", MediaScorecard!BH2029="x",MediaScorecard!BI2029="x",MediaScorecard!BJ2029="x",MediaScorecard!BK2029="x"),1, 2))</f>
        <v/>
      </c>
      <c r="CU1542" s="308" t="n"/>
      <c r="CV1542" s="308" t="n"/>
      <c r="CW1542" s="308" t="n"/>
      <c r="CX1542" s="309" t="n"/>
      <c r="CY1542" s="308" t="n"/>
      <c r="CZ1542" s="308" t="n"/>
      <c r="DA1542" s="308" t="n"/>
    </row>
    <row r="1543" ht="21" customHeight="1" s="590">
      <c r="A1543" s="421" t="n"/>
      <c r="B1543" s="270" t="n"/>
      <c r="C1543" s="269" t="n"/>
      <c r="D1543" s="267" t="n"/>
      <c r="E1543" s="267" t="n"/>
      <c r="F1543" s="268" t="n"/>
      <c r="G1543" s="421" t="n"/>
      <c r="H1543" s="269" t="n"/>
      <c r="I1543" s="421" t="n"/>
      <c r="J1543" s="421" t="n"/>
      <c r="K1543" s="421" t="n"/>
      <c r="L1543" s="421" t="n"/>
      <c r="M1543" s="421" t="n"/>
      <c r="N1543" s="421" t="n"/>
      <c r="O1543" s="421" t="n"/>
      <c r="P1543" s="421" t="n"/>
      <c r="Q1543" s="421" t="n"/>
      <c r="R1543" s="270" t="n"/>
      <c r="S1543" s="421" t="n"/>
      <c r="T1543" s="421" t="n"/>
      <c r="U1543" s="421" t="n"/>
      <c r="V1543" s="421" t="n"/>
      <c r="W1543" s="421" t="n"/>
      <c r="X1543" s="421" t="n"/>
      <c r="Y1543" s="421" t="n"/>
      <c r="Z1543" s="421" t="n"/>
      <c r="AA1543" s="421" t="n"/>
      <c r="AB1543" s="421" t="n"/>
      <c r="AC1543" s="421" t="n"/>
      <c r="AD1543" s="421" t="n"/>
      <c r="AE1543" s="421" t="n"/>
      <c r="AF1543" s="421" t="n"/>
      <c r="AG1543" s="421" t="n"/>
      <c r="AH1543" s="421" t="n"/>
      <c r="AI1543" s="421" t="n"/>
      <c r="AJ1543" s="297" t="n"/>
      <c r="AK1543" s="297" t="n"/>
      <c r="AL1543" s="284" t="n"/>
      <c r="AM1543" s="297" t="n"/>
      <c r="AN1543" s="285" t="n"/>
      <c r="AO1543" s="297" t="n"/>
      <c r="AP1543" s="297" t="n"/>
      <c r="AQ1543" s="297" t="n"/>
      <c r="AR1543" s="297" t="n"/>
      <c r="AS1543" s="297" t="n"/>
      <c r="AT1543" s="285" t="n"/>
      <c r="AU1543" s="297" t="n"/>
      <c r="AV1543" s="297" t="n"/>
      <c r="AW1543" s="297" t="n"/>
      <c r="AX1543" s="297" t="n"/>
      <c r="AY1543" s="286" t="n"/>
      <c r="AZ1543" s="286" t="n"/>
      <c r="BA1543" s="287" t="n"/>
      <c r="BB1543" s="286" t="n"/>
      <c r="BC1543" s="286" t="n"/>
      <c r="BD1543" s="286" t="n"/>
      <c r="BE1543" s="286" t="n"/>
      <c r="BF1543" s="286" t="n"/>
      <c r="BG1543" s="286" t="n"/>
      <c r="BH1543" s="297" t="n"/>
      <c r="BI1543" s="297" t="n"/>
      <c r="BJ1543" s="297" t="n"/>
      <c r="BK1543" s="297" t="n"/>
      <c r="BL1543" s="297" t="n"/>
      <c r="BM1543" s="297" t="n"/>
      <c r="BN1543" s="297" t="n"/>
      <c r="BO1543" s="285" t="n"/>
      <c r="BP1543" s="297" t="n"/>
      <c r="BQ1543" s="297" t="n"/>
      <c r="BR1543" s="297" t="n"/>
      <c r="BS1543" s="297" t="n"/>
      <c r="BT1543" s="297" t="n"/>
      <c r="BU1543" s="297" t="n"/>
      <c r="BV1543" s="297" t="n"/>
      <c r="BW1543" s="288" t="n"/>
      <c r="BX1543" s="276">
        <f>SUM(IF(COUNTIF(#REF!, "*1.*"), 2, 0), IF(COUNTIF(#REF!, "*2.*"), 2, 0), IF(COUNTIF(#REF!, "*3.*"), 2, 0), IF(COUNTIF(#REF!, "*4.*"), 2, 0), IF(COUNTIF(#REF!, "*5.*"), 2, 0), IF(COUNTIF(#REF!, "*6.*"), 2, 0))</f>
        <v/>
      </c>
      <c r="BY1543" s="277">
        <f t="array" ref="BY1543">SUM(VALUE(AT1543),VALUE(AU1543),VALUE(AV1543),VALUE(AW1543),VALUE(AX1543),VALUE(AY1543),VALUE(AZ1543),VALUE(BB1543),VALUE(BC1543),VALUE(BD1543),VALUE(BE1543),VALUE(BF1543),VALUE(BG1543),VALUE(BH1543),VALUE(BI1543),VALUE(BJ1543),VALUE(BK1543),VALUE(BL1543),VALUE(BM1543),VALUE(BN1543),VALUE(BO1543),VALUE(BP1543),VALUE(BQ1543),VALUE(BR1543),VALUE(BS1543),VALUE(BT1543),VALUE(BU1543),VALUE(BV1543),VALUE(BW1543))</f>
        <v/>
      </c>
      <c r="BZ1543" s="307" t="n"/>
      <c r="CA1543" s="307" t="n"/>
      <c r="CB1543" s="307" t="n"/>
      <c r="CC1543" s="307" t="n"/>
      <c r="CD1543" s="307" t="n"/>
      <c r="CE1543" s="307" t="n"/>
      <c r="CF1543" s="307" t="n"/>
      <c r="CG1543" s="307" t="n"/>
      <c r="CH1543" s="307" t="n"/>
      <c r="CI1543" s="307" t="n"/>
      <c r="CJ1543" s="307" t="n"/>
      <c r="CK1543" s="307" t="n"/>
      <c r="CL1543" s="307" t="n"/>
      <c r="CM1543" s="307" t="n"/>
      <c r="CN1543" s="307" t="n"/>
      <c r="CO1543" s="307" t="n"/>
      <c r="CP1543" s="307" t="n"/>
      <c r="CQ1543" s="307" t="n"/>
      <c r="CR1543" s="279" t="n"/>
      <c r="CS1543" s="280">
        <f>AVERAGE(Value(BY1543),value(CR1543))</f>
        <v/>
      </c>
      <c r="CT1543" s="421">
        <f>(IF(OR(MediaScorecard!BG2030="x", MediaScorecard!BH2030="x",MediaScorecard!BI2030="x",MediaScorecard!BJ2030="x",MediaScorecard!BK2030="x"),1, 2))</f>
        <v/>
      </c>
      <c r="CU1543" s="308" t="n"/>
      <c r="CV1543" s="308" t="n"/>
      <c r="CW1543" s="308" t="n"/>
      <c r="CX1543" s="309" t="n"/>
      <c r="CY1543" s="308" t="n"/>
      <c r="CZ1543" s="308" t="n"/>
      <c r="DA1543" s="308" t="n"/>
    </row>
    <row r="1544" ht="21" customHeight="1" s="590">
      <c r="A1544" s="421" t="n"/>
      <c r="B1544" s="270" t="n"/>
      <c r="C1544" s="269" t="n"/>
      <c r="D1544" s="267" t="n"/>
      <c r="E1544" s="267" t="n"/>
      <c r="F1544" s="268" t="n"/>
      <c r="G1544" s="421" t="n"/>
      <c r="H1544" s="269" t="n"/>
      <c r="I1544" s="421" t="n"/>
      <c r="J1544" s="421" t="n"/>
      <c r="K1544" s="421" t="n"/>
      <c r="L1544" s="421" t="n"/>
      <c r="M1544" s="421" t="n"/>
      <c r="N1544" s="421" t="n"/>
      <c r="O1544" s="421" t="n"/>
      <c r="P1544" s="421" t="n"/>
      <c r="Q1544" s="421" t="n"/>
      <c r="R1544" s="270" t="n"/>
      <c r="S1544" s="421" t="n"/>
      <c r="T1544" s="421" t="n"/>
      <c r="U1544" s="421" t="n"/>
      <c r="V1544" s="421" t="n"/>
      <c r="W1544" s="421" t="n"/>
      <c r="X1544" s="421" t="n"/>
      <c r="Y1544" s="421" t="n"/>
      <c r="Z1544" s="421" t="n"/>
      <c r="AA1544" s="421" t="n"/>
      <c r="AB1544" s="421" t="n"/>
      <c r="AC1544" s="421" t="n"/>
      <c r="AD1544" s="421" t="n"/>
      <c r="AE1544" s="421" t="n"/>
      <c r="AF1544" s="421" t="n"/>
      <c r="AG1544" s="421" t="n"/>
      <c r="AH1544" s="421" t="n"/>
      <c r="AI1544" s="421" t="n"/>
      <c r="AJ1544" s="297" t="n"/>
      <c r="AK1544" s="297" t="n"/>
      <c r="AL1544" s="284" t="n"/>
      <c r="AM1544" s="297" t="n"/>
      <c r="AN1544" s="285" t="n"/>
      <c r="AO1544" s="297" t="n"/>
      <c r="AP1544" s="297" t="n"/>
      <c r="AQ1544" s="297" t="n"/>
      <c r="AR1544" s="297" t="n"/>
      <c r="AS1544" s="297" t="n"/>
      <c r="AT1544" s="285" t="n"/>
      <c r="AU1544" s="297" t="n"/>
      <c r="AV1544" s="297" t="n"/>
      <c r="AW1544" s="297" t="n"/>
      <c r="AX1544" s="297" t="n"/>
      <c r="AY1544" s="286" t="n"/>
      <c r="AZ1544" s="286" t="n"/>
      <c r="BA1544" s="287" t="n"/>
      <c r="BB1544" s="286" t="n"/>
      <c r="BC1544" s="286" t="n"/>
      <c r="BD1544" s="286" t="n"/>
      <c r="BE1544" s="286" t="n"/>
      <c r="BF1544" s="286" t="n"/>
      <c r="BG1544" s="286" t="n"/>
      <c r="BH1544" s="297" t="n"/>
      <c r="BI1544" s="297" t="n"/>
      <c r="BJ1544" s="297" t="n"/>
      <c r="BK1544" s="297" t="n"/>
      <c r="BL1544" s="297" t="n"/>
      <c r="BM1544" s="297" t="n"/>
      <c r="BN1544" s="297" t="n"/>
      <c r="BO1544" s="285" t="n"/>
      <c r="BP1544" s="297" t="n"/>
      <c r="BQ1544" s="297" t="n"/>
      <c r="BR1544" s="297" t="n"/>
      <c r="BS1544" s="297" t="n"/>
      <c r="BT1544" s="297" t="n"/>
      <c r="BU1544" s="297" t="n"/>
      <c r="BV1544" s="297" t="n"/>
      <c r="BW1544" s="288" t="n"/>
      <c r="BX1544" s="276">
        <f>SUM(IF(COUNTIF(#REF!, "*1.*"), 2, 0), IF(COUNTIF(#REF!, "*2.*"), 2, 0), IF(COUNTIF(#REF!, "*3.*"), 2, 0), IF(COUNTIF(#REF!, "*4.*"), 2, 0), IF(COUNTIF(#REF!, "*5.*"), 2, 0), IF(COUNTIF(#REF!, "*6.*"), 2, 0))</f>
        <v/>
      </c>
      <c r="BY1544" s="277">
        <f t="array" ref="BY1544">SUM(VALUE(AT1544),VALUE(AU1544),VALUE(AV1544),VALUE(AW1544),VALUE(AX1544),VALUE(AY1544),VALUE(AZ1544),VALUE(BB1544),VALUE(BC1544),VALUE(BD1544),VALUE(BE1544),VALUE(BF1544),VALUE(BG1544),VALUE(BH1544),VALUE(BI1544),VALUE(BJ1544),VALUE(BK1544),VALUE(BL1544),VALUE(BM1544),VALUE(BN1544),VALUE(BO1544),VALUE(BP1544),VALUE(BQ1544),VALUE(BR1544),VALUE(BS1544),VALUE(BT1544),VALUE(BU1544),VALUE(BV1544),VALUE(BW1544))</f>
        <v/>
      </c>
      <c r="BZ1544" s="307" t="n"/>
      <c r="CA1544" s="307" t="n"/>
      <c r="CB1544" s="307" t="n"/>
      <c r="CC1544" s="307" t="n"/>
      <c r="CD1544" s="307" t="n"/>
      <c r="CE1544" s="307" t="n"/>
      <c r="CF1544" s="307" t="n"/>
      <c r="CG1544" s="307" t="n"/>
      <c r="CH1544" s="307" t="n"/>
      <c r="CI1544" s="307" t="n"/>
      <c r="CJ1544" s="307" t="n"/>
      <c r="CK1544" s="307" t="n"/>
      <c r="CL1544" s="307" t="n"/>
      <c r="CM1544" s="307" t="n"/>
      <c r="CN1544" s="307" t="n"/>
      <c r="CO1544" s="307" t="n"/>
      <c r="CP1544" s="307" t="n"/>
      <c r="CQ1544" s="307" t="n"/>
      <c r="CR1544" s="279" t="n"/>
      <c r="CS1544" s="280">
        <f>AVERAGE(Value(BY1544),value(CR1544))</f>
        <v/>
      </c>
      <c r="CT1544" s="421">
        <f>(IF(OR(MediaScorecard!BG2031="x", MediaScorecard!BH2031="x",MediaScorecard!BI2031="x",MediaScorecard!BJ2031="x",MediaScorecard!BK2031="x"),1, 2))</f>
        <v/>
      </c>
      <c r="CU1544" s="308" t="n"/>
      <c r="CV1544" s="308" t="n"/>
      <c r="CW1544" s="308" t="n"/>
      <c r="CX1544" s="309" t="n"/>
      <c r="CY1544" s="308" t="n"/>
      <c r="CZ1544" s="308" t="n"/>
      <c r="DA1544" s="308" t="n"/>
    </row>
    <row r="1545" ht="21" customHeight="1" s="590">
      <c r="A1545" s="421" t="n"/>
      <c r="B1545" s="270" t="n"/>
      <c r="C1545" s="269" t="n"/>
      <c r="D1545" s="267" t="n"/>
      <c r="E1545" s="267" t="n"/>
      <c r="F1545" s="268" t="n"/>
      <c r="G1545" s="421" t="n"/>
      <c r="H1545" s="269" t="n"/>
      <c r="I1545" s="421" t="n"/>
      <c r="J1545" s="421" t="n"/>
      <c r="K1545" s="421" t="n"/>
      <c r="L1545" s="421" t="n"/>
      <c r="M1545" s="421" t="n"/>
      <c r="N1545" s="421" t="n"/>
      <c r="O1545" s="421" t="n"/>
      <c r="P1545" s="421" t="n"/>
      <c r="Q1545" s="421" t="n"/>
      <c r="R1545" s="270" t="n"/>
      <c r="S1545" s="421" t="n"/>
      <c r="T1545" s="421" t="n"/>
      <c r="U1545" s="421" t="n"/>
      <c r="V1545" s="421" t="n"/>
      <c r="W1545" s="421" t="n"/>
      <c r="X1545" s="421" t="n"/>
      <c r="Y1545" s="421" t="n"/>
      <c r="Z1545" s="421" t="n"/>
      <c r="AA1545" s="421" t="n"/>
      <c r="AB1545" s="421" t="n"/>
      <c r="AC1545" s="421" t="n"/>
      <c r="AD1545" s="421" t="n"/>
      <c r="AE1545" s="421" t="n"/>
      <c r="AF1545" s="421" t="n"/>
      <c r="AG1545" s="421" t="n"/>
      <c r="AH1545" s="421" t="n"/>
      <c r="AI1545" s="421" t="n"/>
      <c r="AJ1545" s="297" t="n"/>
      <c r="AK1545" s="297" t="n"/>
      <c r="AL1545" s="284" t="n"/>
      <c r="AM1545" s="297" t="n"/>
      <c r="AN1545" s="285" t="n"/>
      <c r="AO1545" s="297" t="n"/>
      <c r="AP1545" s="297" t="n"/>
      <c r="AQ1545" s="297" t="n"/>
      <c r="AR1545" s="297" t="n"/>
      <c r="AS1545" s="297" t="n"/>
      <c r="AT1545" s="285" t="n"/>
      <c r="AU1545" s="297" t="n"/>
      <c r="AV1545" s="297" t="n"/>
      <c r="AW1545" s="297" t="n"/>
      <c r="AX1545" s="297" t="n"/>
      <c r="AY1545" s="286" t="n"/>
      <c r="AZ1545" s="286" t="n"/>
      <c r="BA1545" s="287" t="n"/>
      <c r="BB1545" s="286" t="n"/>
      <c r="BC1545" s="286" t="n"/>
      <c r="BD1545" s="286" t="n"/>
      <c r="BE1545" s="286" t="n"/>
      <c r="BF1545" s="286" t="n"/>
      <c r="BG1545" s="286" t="n"/>
      <c r="BH1545" s="297" t="n"/>
      <c r="BI1545" s="297" t="n"/>
      <c r="BJ1545" s="297" t="n"/>
      <c r="BK1545" s="297" t="n"/>
      <c r="BL1545" s="297" t="n"/>
      <c r="BM1545" s="297" t="n"/>
      <c r="BN1545" s="297" t="n"/>
      <c r="BO1545" s="285" t="n"/>
      <c r="BP1545" s="297" t="n"/>
      <c r="BQ1545" s="297" t="n"/>
      <c r="BR1545" s="297" t="n"/>
      <c r="BS1545" s="297" t="n"/>
      <c r="BT1545" s="297" t="n"/>
      <c r="BU1545" s="297" t="n"/>
      <c r="BV1545" s="297" t="n"/>
      <c r="BW1545" s="288" t="n"/>
      <c r="BX1545" s="276">
        <f>SUM(IF(COUNTIF(#REF!, "*1.*"), 2, 0), IF(COUNTIF(#REF!, "*2.*"), 2, 0), IF(COUNTIF(#REF!, "*3.*"), 2, 0), IF(COUNTIF(#REF!, "*4.*"), 2, 0), IF(COUNTIF(#REF!, "*5.*"), 2, 0), IF(COUNTIF(#REF!, "*6.*"), 2, 0))</f>
        <v/>
      </c>
      <c r="BY1545" s="277">
        <f t="array" ref="BY1545">SUM(VALUE(AT1545),VALUE(AU1545),VALUE(AV1545),VALUE(AW1545),VALUE(AX1545),VALUE(AY1545),VALUE(AZ1545),VALUE(BB1545),VALUE(BC1545),VALUE(BD1545),VALUE(BE1545),VALUE(BF1545),VALUE(BG1545),VALUE(BH1545),VALUE(BI1545),VALUE(BJ1545),VALUE(BK1545),VALUE(BL1545),VALUE(BM1545),VALUE(BN1545),VALUE(BO1545),VALUE(BP1545),VALUE(BQ1545),VALUE(BR1545),VALUE(BS1545),VALUE(BT1545),VALUE(BU1545),VALUE(BV1545),VALUE(BW1545))</f>
        <v/>
      </c>
      <c r="BZ1545" s="307" t="n"/>
      <c r="CA1545" s="307" t="n"/>
      <c r="CB1545" s="307" t="n"/>
      <c r="CC1545" s="307" t="n"/>
      <c r="CD1545" s="307" t="n"/>
      <c r="CE1545" s="307" t="n"/>
      <c r="CF1545" s="307" t="n"/>
      <c r="CG1545" s="307" t="n"/>
      <c r="CH1545" s="307" t="n"/>
      <c r="CI1545" s="307" t="n"/>
      <c r="CJ1545" s="307" t="n"/>
      <c r="CK1545" s="307" t="n"/>
      <c r="CL1545" s="307" t="n"/>
      <c r="CM1545" s="307" t="n"/>
      <c r="CN1545" s="307" t="n"/>
      <c r="CO1545" s="307" t="n"/>
      <c r="CP1545" s="307" t="n"/>
      <c r="CQ1545" s="307" t="n"/>
      <c r="CR1545" s="279" t="n"/>
      <c r="CS1545" s="280">
        <f>AVERAGE(Value(BY1545),value(CR1545))</f>
        <v/>
      </c>
      <c r="CT1545" s="421">
        <f>(IF(OR(MediaScorecard!BG2032="x", MediaScorecard!BH2032="x",MediaScorecard!BI2032="x",MediaScorecard!BJ2032="x",MediaScorecard!BK2032="x"),1, 2))</f>
        <v/>
      </c>
      <c r="CU1545" s="308" t="n"/>
      <c r="CV1545" s="308" t="n"/>
      <c r="CW1545" s="308" t="n"/>
      <c r="CX1545" s="309" t="n"/>
      <c r="CY1545" s="308" t="n"/>
      <c r="CZ1545" s="308" t="n"/>
      <c r="DA1545" s="308" t="n"/>
    </row>
    <row r="1546" ht="21" customHeight="1" s="590">
      <c r="A1546" s="421" t="n"/>
      <c r="B1546" s="270" t="n"/>
      <c r="C1546" s="269" t="n"/>
      <c r="D1546" s="267" t="n"/>
      <c r="E1546" s="267" t="n"/>
      <c r="F1546" s="268" t="n"/>
      <c r="G1546" s="421" t="n"/>
      <c r="H1546" s="269" t="n"/>
      <c r="I1546" s="421" t="n"/>
      <c r="J1546" s="421" t="n"/>
      <c r="K1546" s="421" t="n"/>
      <c r="L1546" s="421" t="n"/>
      <c r="M1546" s="421" t="n"/>
      <c r="N1546" s="421" t="n"/>
      <c r="O1546" s="421" t="n"/>
      <c r="P1546" s="421" t="n"/>
      <c r="Q1546" s="421" t="n"/>
      <c r="R1546" s="270" t="n"/>
      <c r="S1546" s="421" t="n"/>
      <c r="T1546" s="421" t="n"/>
      <c r="U1546" s="421" t="n"/>
      <c r="V1546" s="421" t="n"/>
      <c r="W1546" s="421" t="n"/>
      <c r="X1546" s="421" t="n"/>
      <c r="Y1546" s="421" t="n"/>
      <c r="Z1546" s="421" t="n"/>
      <c r="AA1546" s="421" t="n"/>
      <c r="AB1546" s="421" t="n"/>
      <c r="AC1546" s="421" t="n"/>
      <c r="AD1546" s="421" t="n"/>
      <c r="AE1546" s="421" t="n"/>
      <c r="AF1546" s="421" t="n"/>
      <c r="AG1546" s="421" t="n"/>
      <c r="AH1546" s="421" t="n"/>
      <c r="AI1546" s="421" t="n"/>
      <c r="AJ1546" s="297" t="n"/>
      <c r="AK1546" s="297" t="n"/>
      <c r="AL1546" s="284" t="n"/>
      <c r="AM1546" s="297" t="n"/>
      <c r="AN1546" s="285" t="n"/>
      <c r="AO1546" s="297" t="n"/>
      <c r="AP1546" s="297" t="n"/>
      <c r="AQ1546" s="297" t="n"/>
      <c r="AR1546" s="297" t="n"/>
      <c r="AS1546" s="297" t="n"/>
      <c r="AT1546" s="285" t="n"/>
      <c r="AU1546" s="297" t="n"/>
      <c r="AV1546" s="297" t="n"/>
      <c r="AW1546" s="297" t="n"/>
      <c r="AX1546" s="297" t="n"/>
      <c r="AY1546" s="286" t="n"/>
      <c r="AZ1546" s="286" t="n"/>
      <c r="BA1546" s="287" t="n"/>
      <c r="BB1546" s="286" t="n"/>
      <c r="BC1546" s="286" t="n"/>
      <c r="BD1546" s="286" t="n"/>
      <c r="BE1546" s="286" t="n"/>
      <c r="BF1546" s="286" t="n"/>
      <c r="BG1546" s="286" t="n"/>
      <c r="BH1546" s="297" t="n"/>
      <c r="BI1546" s="297" t="n"/>
      <c r="BJ1546" s="297" t="n"/>
      <c r="BK1546" s="297" t="n"/>
      <c r="BL1546" s="297" t="n"/>
      <c r="BM1546" s="297" t="n"/>
      <c r="BN1546" s="297" t="n"/>
      <c r="BO1546" s="285" t="n"/>
      <c r="BP1546" s="297" t="n"/>
      <c r="BQ1546" s="297" t="n"/>
      <c r="BR1546" s="297" t="n"/>
      <c r="BS1546" s="297" t="n"/>
      <c r="BT1546" s="297" t="n"/>
      <c r="BU1546" s="297" t="n"/>
      <c r="BV1546" s="297" t="n"/>
      <c r="BW1546" s="288" t="n"/>
      <c r="BX1546" s="276">
        <f>SUM(IF(COUNTIF(#REF!, "*1.*"), 2, 0), IF(COUNTIF(#REF!, "*2.*"), 2, 0), IF(COUNTIF(#REF!, "*3.*"), 2, 0), IF(COUNTIF(#REF!, "*4.*"), 2, 0), IF(COUNTIF(#REF!, "*5.*"), 2, 0), IF(COUNTIF(#REF!, "*6.*"), 2, 0))</f>
        <v/>
      </c>
      <c r="BY1546" s="277">
        <f t="array" ref="BY1546">SUM(VALUE(AT1546),VALUE(AU1546),VALUE(AV1546),VALUE(AW1546),VALUE(AX1546),VALUE(AY1546),VALUE(AZ1546),VALUE(BB1546),VALUE(BC1546),VALUE(BD1546),VALUE(BE1546),VALUE(BF1546),VALUE(BG1546),VALUE(BH1546),VALUE(BI1546),VALUE(BJ1546),VALUE(BK1546),VALUE(BL1546),VALUE(BM1546),VALUE(BN1546),VALUE(BO1546),VALUE(BP1546),VALUE(BQ1546),VALUE(BR1546),VALUE(BS1546),VALUE(BT1546),VALUE(BU1546),VALUE(BV1546),VALUE(BW1546))</f>
        <v/>
      </c>
      <c r="BZ1546" s="307" t="n"/>
      <c r="CA1546" s="307" t="n"/>
      <c r="CB1546" s="307" t="n"/>
      <c r="CC1546" s="307" t="n"/>
      <c r="CD1546" s="307" t="n"/>
      <c r="CE1546" s="307" t="n"/>
      <c r="CF1546" s="307" t="n"/>
      <c r="CG1546" s="307" t="n"/>
      <c r="CH1546" s="307" t="n"/>
      <c r="CI1546" s="307" t="n"/>
      <c r="CJ1546" s="307" t="n"/>
      <c r="CK1546" s="307" t="n"/>
      <c r="CL1546" s="307" t="n"/>
      <c r="CM1546" s="307" t="n"/>
      <c r="CN1546" s="307" t="n"/>
      <c r="CO1546" s="307" t="n"/>
      <c r="CP1546" s="307" t="n"/>
      <c r="CQ1546" s="307" t="n"/>
      <c r="CR1546" s="279" t="n"/>
      <c r="CS1546" s="280">
        <f>AVERAGE(Value(BY1546),value(CR1546))</f>
        <v/>
      </c>
      <c r="CT1546" s="421">
        <f>(IF(OR(MediaScorecard!BG2033="x", MediaScorecard!BH2033="x",MediaScorecard!BI2033="x",MediaScorecard!BJ2033="x",MediaScorecard!BK2033="x"),1, 2))</f>
        <v/>
      </c>
      <c r="CU1546" s="308" t="n"/>
      <c r="CV1546" s="308" t="n"/>
      <c r="CW1546" s="308" t="n"/>
      <c r="CX1546" s="309" t="n"/>
      <c r="CY1546" s="308" t="n"/>
      <c r="CZ1546" s="308" t="n"/>
      <c r="DA1546" s="308" t="n"/>
    </row>
    <row r="1547" ht="21" customHeight="1" s="590">
      <c r="A1547" s="421" t="n"/>
      <c r="B1547" s="270" t="n"/>
      <c r="C1547" s="269" t="n"/>
      <c r="D1547" s="267" t="n"/>
      <c r="E1547" s="267" t="n"/>
      <c r="F1547" s="268" t="n"/>
      <c r="G1547" s="421" t="n"/>
      <c r="H1547" s="269" t="n"/>
      <c r="I1547" s="421" t="n"/>
      <c r="J1547" s="421" t="n"/>
      <c r="K1547" s="421" t="n"/>
      <c r="L1547" s="421" t="n"/>
      <c r="M1547" s="421" t="n"/>
      <c r="N1547" s="421" t="n"/>
      <c r="O1547" s="421" t="n"/>
      <c r="P1547" s="421" t="n"/>
      <c r="Q1547" s="421" t="n"/>
      <c r="R1547" s="270" t="n"/>
      <c r="S1547" s="421" t="n"/>
      <c r="T1547" s="421" t="n"/>
      <c r="U1547" s="421" t="n"/>
      <c r="V1547" s="421" t="n"/>
      <c r="W1547" s="421" t="n"/>
      <c r="X1547" s="421" t="n"/>
      <c r="Y1547" s="421" t="n"/>
      <c r="Z1547" s="421" t="n"/>
      <c r="AA1547" s="421" t="n"/>
      <c r="AB1547" s="421" t="n"/>
      <c r="AC1547" s="421" t="n"/>
      <c r="AD1547" s="421" t="n"/>
      <c r="AE1547" s="421" t="n"/>
      <c r="AF1547" s="421" t="n"/>
      <c r="AG1547" s="421" t="n"/>
      <c r="AH1547" s="421" t="n"/>
      <c r="AI1547" s="421" t="n"/>
      <c r="AJ1547" s="297" t="n"/>
      <c r="AK1547" s="297" t="n"/>
      <c r="AL1547" s="284" t="n"/>
      <c r="AM1547" s="297" t="n"/>
      <c r="AN1547" s="285" t="n"/>
      <c r="AO1547" s="297" t="n"/>
      <c r="AP1547" s="297" t="n"/>
      <c r="AQ1547" s="297" t="n"/>
      <c r="AR1547" s="297" t="n"/>
      <c r="AS1547" s="297" t="n"/>
      <c r="AT1547" s="285" t="n"/>
      <c r="AU1547" s="297" t="n"/>
      <c r="AV1547" s="297" t="n"/>
      <c r="AW1547" s="297" t="n"/>
      <c r="AX1547" s="297" t="n"/>
      <c r="AY1547" s="286" t="n"/>
      <c r="AZ1547" s="286" t="n"/>
      <c r="BA1547" s="287" t="n"/>
      <c r="BB1547" s="286" t="n"/>
      <c r="BC1547" s="286" t="n"/>
      <c r="BD1547" s="286" t="n"/>
      <c r="BE1547" s="286" t="n"/>
      <c r="BF1547" s="286" t="n"/>
      <c r="BG1547" s="286" t="n"/>
      <c r="BH1547" s="297" t="n"/>
      <c r="BI1547" s="297" t="n"/>
      <c r="BJ1547" s="297" t="n"/>
      <c r="BK1547" s="297" t="n"/>
      <c r="BL1547" s="297" t="n"/>
      <c r="BM1547" s="297" t="n"/>
      <c r="BN1547" s="297" t="n"/>
      <c r="BO1547" s="285" t="n"/>
      <c r="BP1547" s="297" t="n"/>
      <c r="BQ1547" s="297" t="n"/>
      <c r="BR1547" s="297" t="n"/>
      <c r="BS1547" s="297" t="n"/>
      <c r="BT1547" s="297" t="n"/>
      <c r="BU1547" s="297" t="n"/>
      <c r="BV1547" s="297" t="n"/>
      <c r="BW1547" s="288" t="n"/>
      <c r="BX1547" s="276">
        <f>SUM(IF(COUNTIF(#REF!, "*1.*"), 2, 0), IF(COUNTIF(#REF!, "*2.*"), 2, 0), IF(COUNTIF(#REF!, "*3.*"), 2, 0), IF(COUNTIF(#REF!, "*4.*"), 2, 0), IF(COUNTIF(#REF!, "*5.*"), 2, 0), IF(COUNTIF(#REF!, "*6.*"), 2, 0))</f>
        <v/>
      </c>
      <c r="BY1547" s="277">
        <f t="array" ref="BY1547">SUM(VALUE(AT1547),VALUE(AU1547),VALUE(AV1547),VALUE(AW1547),VALUE(AX1547),VALUE(AY1547),VALUE(AZ1547),VALUE(BB1547),VALUE(BC1547),VALUE(BD1547),VALUE(BE1547),VALUE(BF1547),VALUE(BG1547),VALUE(BH1547),VALUE(BI1547),VALUE(BJ1547),VALUE(BK1547),VALUE(BL1547),VALUE(BM1547),VALUE(BN1547),VALUE(BO1547),VALUE(BP1547),VALUE(BQ1547),VALUE(BR1547),VALUE(BS1547),VALUE(BT1547),VALUE(BU1547),VALUE(BV1547),VALUE(BW1547))</f>
        <v/>
      </c>
      <c r="BZ1547" s="307" t="n"/>
      <c r="CA1547" s="307" t="n"/>
      <c r="CB1547" s="307" t="n"/>
      <c r="CC1547" s="307" t="n"/>
      <c r="CD1547" s="307" t="n"/>
      <c r="CE1547" s="307" t="n"/>
      <c r="CF1547" s="307" t="n"/>
      <c r="CG1547" s="307" t="n"/>
      <c r="CH1547" s="307" t="n"/>
      <c r="CI1547" s="307" t="n"/>
      <c r="CJ1547" s="307" t="n"/>
      <c r="CK1547" s="307" t="n"/>
      <c r="CL1547" s="307" t="n"/>
      <c r="CM1547" s="307" t="n"/>
      <c r="CN1547" s="307" t="n"/>
      <c r="CO1547" s="307" t="n"/>
      <c r="CP1547" s="307" t="n"/>
      <c r="CQ1547" s="307" t="n"/>
      <c r="CR1547" s="279" t="n"/>
      <c r="CS1547" s="280">
        <f>AVERAGE(Value(BY1547),value(CR1547))</f>
        <v/>
      </c>
      <c r="CT1547" s="421">
        <f>(IF(OR(MediaScorecard!BG2034="x", MediaScorecard!BH2034="x",MediaScorecard!BI2034="x",MediaScorecard!BJ2034="x",MediaScorecard!BK2034="x"),1, 2))</f>
        <v/>
      </c>
      <c r="CU1547" s="308" t="n"/>
      <c r="CV1547" s="308" t="n"/>
      <c r="CW1547" s="308" t="n"/>
      <c r="CX1547" s="309" t="n"/>
      <c r="CY1547" s="308" t="n"/>
      <c r="CZ1547" s="308" t="n"/>
      <c r="DA1547" s="308" t="n"/>
    </row>
    <row r="1548" ht="21" customHeight="1" s="590">
      <c r="A1548" s="421" t="n"/>
      <c r="B1548" s="270" t="n"/>
      <c r="C1548" s="269" t="n"/>
      <c r="D1548" s="267" t="n"/>
      <c r="E1548" s="267" t="n"/>
      <c r="F1548" s="268" t="n"/>
      <c r="G1548" s="421" t="n"/>
      <c r="H1548" s="269" t="n"/>
      <c r="I1548" s="421" t="n"/>
      <c r="J1548" s="421" t="n"/>
      <c r="K1548" s="421" t="n"/>
      <c r="L1548" s="421" t="n"/>
      <c r="M1548" s="421" t="n"/>
      <c r="N1548" s="421" t="n"/>
      <c r="O1548" s="421" t="n"/>
      <c r="P1548" s="421" t="n"/>
      <c r="Q1548" s="421" t="n"/>
      <c r="R1548" s="270" t="n"/>
      <c r="S1548" s="421" t="n"/>
      <c r="T1548" s="421" t="n"/>
      <c r="U1548" s="421" t="n"/>
      <c r="V1548" s="421" t="n"/>
      <c r="W1548" s="421" t="n"/>
      <c r="X1548" s="421" t="n"/>
      <c r="Y1548" s="421" t="n"/>
      <c r="Z1548" s="421" t="n"/>
      <c r="AA1548" s="421" t="n"/>
      <c r="AB1548" s="421" t="n"/>
      <c r="AC1548" s="421" t="n"/>
      <c r="AD1548" s="421" t="n"/>
      <c r="AE1548" s="421" t="n"/>
      <c r="AF1548" s="421" t="n"/>
      <c r="AG1548" s="421" t="n"/>
      <c r="AH1548" s="421" t="n"/>
      <c r="AI1548" s="421" t="n"/>
      <c r="AJ1548" s="297" t="n"/>
      <c r="AK1548" s="297" t="n"/>
      <c r="AL1548" s="284" t="n"/>
      <c r="AM1548" s="297" t="n"/>
      <c r="AN1548" s="285" t="n"/>
      <c r="AO1548" s="297" t="n"/>
      <c r="AP1548" s="297" t="n"/>
      <c r="AQ1548" s="297" t="n"/>
      <c r="AR1548" s="297" t="n"/>
      <c r="AS1548" s="297" t="n"/>
      <c r="AT1548" s="285" t="n"/>
      <c r="AU1548" s="297" t="n"/>
      <c r="AV1548" s="297" t="n"/>
      <c r="AW1548" s="297" t="n"/>
      <c r="AX1548" s="297" t="n"/>
      <c r="AY1548" s="286" t="n"/>
      <c r="AZ1548" s="286" t="n"/>
      <c r="BA1548" s="287" t="n"/>
      <c r="BB1548" s="286" t="n"/>
      <c r="BC1548" s="286" t="n"/>
      <c r="BD1548" s="286" t="n"/>
      <c r="BE1548" s="286" t="n"/>
      <c r="BF1548" s="286" t="n"/>
      <c r="BG1548" s="286" t="n"/>
      <c r="BH1548" s="297" t="n"/>
      <c r="BI1548" s="297" t="n"/>
      <c r="BJ1548" s="297" t="n"/>
      <c r="BK1548" s="297" t="n"/>
      <c r="BL1548" s="297" t="n"/>
      <c r="BM1548" s="297" t="n"/>
      <c r="BN1548" s="297" t="n"/>
      <c r="BO1548" s="285" t="n"/>
      <c r="BP1548" s="297" t="n"/>
      <c r="BQ1548" s="297" t="n"/>
      <c r="BR1548" s="297" t="n"/>
      <c r="BS1548" s="297" t="n"/>
      <c r="BT1548" s="297" t="n"/>
      <c r="BU1548" s="297" t="n"/>
      <c r="BV1548" s="297" t="n"/>
      <c r="BW1548" s="288" t="n"/>
      <c r="BX1548" s="276">
        <f>SUM(IF(COUNTIF(#REF!, "*1.*"), 2, 0), IF(COUNTIF(#REF!, "*2.*"), 2, 0), IF(COUNTIF(#REF!, "*3.*"), 2, 0), IF(COUNTIF(#REF!, "*4.*"), 2, 0), IF(COUNTIF(#REF!, "*5.*"), 2, 0), IF(COUNTIF(#REF!, "*6.*"), 2, 0))</f>
        <v/>
      </c>
      <c r="BY1548" s="277">
        <f t="array" ref="BY1548">SUM(VALUE(AT1548),VALUE(AU1548),VALUE(AV1548),VALUE(AW1548),VALUE(AX1548),VALUE(AY1548),VALUE(AZ1548),VALUE(BB1548),VALUE(BC1548),VALUE(BD1548),VALUE(BE1548),VALUE(BF1548),VALUE(BG1548),VALUE(BH1548),VALUE(BI1548),VALUE(BJ1548),VALUE(BK1548),VALUE(BL1548),VALUE(BM1548),VALUE(BN1548),VALUE(BO1548),VALUE(BP1548),VALUE(BQ1548),VALUE(BR1548),VALUE(BS1548),VALUE(BT1548),VALUE(BU1548),VALUE(BV1548),VALUE(BW1548))</f>
        <v/>
      </c>
      <c r="BZ1548" s="307" t="n"/>
      <c r="CA1548" s="307" t="n"/>
      <c r="CB1548" s="307" t="n"/>
      <c r="CC1548" s="307" t="n"/>
      <c r="CD1548" s="307" t="n"/>
      <c r="CE1548" s="307" t="n"/>
      <c r="CF1548" s="307" t="n"/>
      <c r="CG1548" s="307" t="n"/>
      <c r="CH1548" s="307" t="n"/>
      <c r="CI1548" s="307" t="n"/>
      <c r="CJ1548" s="307" t="n"/>
      <c r="CK1548" s="307" t="n"/>
      <c r="CL1548" s="307" t="n"/>
      <c r="CM1548" s="307" t="n"/>
      <c r="CN1548" s="307" t="n"/>
      <c r="CO1548" s="307" t="n"/>
      <c r="CP1548" s="307" t="n"/>
      <c r="CQ1548" s="307" t="n"/>
      <c r="CR1548" s="279" t="n"/>
      <c r="CS1548" s="280">
        <f>AVERAGE(Value(BY1548),value(CR1548))</f>
        <v/>
      </c>
      <c r="CT1548" s="421">
        <f>(IF(OR(MediaScorecard!BG2035="x", MediaScorecard!BH2035="x",MediaScorecard!BI2035="x",MediaScorecard!BJ2035="x",MediaScorecard!BK2035="x"),1, 2))</f>
        <v/>
      </c>
      <c r="CU1548" s="308" t="n"/>
      <c r="CV1548" s="308" t="n"/>
      <c r="CW1548" s="308" t="n"/>
      <c r="CX1548" s="309" t="n"/>
      <c r="CY1548" s="308" t="n"/>
      <c r="CZ1548" s="308" t="n"/>
      <c r="DA1548" s="308" t="n"/>
    </row>
    <row r="1549" ht="21" customHeight="1" s="590">
      <c r="A1549" s="421" t="n"/>
      <c r="B1549" s="270" t="n"/>
      <c r="C1549" s="269" t="n"/>
      <c r="D1549" s="267" t="n"/>
      <c r="E1549" s="267" t="n"/>
      <c r="F1549" s="268" t="n"/>
      <c r="G1549" s="421" t="n"/>
      <c r="H1549" s="269" t="n"/>
      <c r="I1549" s="421" t="n"/>
      <c r="J1549" s="421" t="n"/>
      <c r="K1549" s="421" t="n"/>
      <c r="L1549" s="421" t="n"/>
      <c r="M1549" s="421" t="n"/>
      <c r="N1549" s="421" t="n"/>
      <c r="O1549" s="421" t="n"/>
      <c r="P1549" s="421" t="n"/>
      <c r="Q1549" s="421" t="n"/>
      <c r="R1549" s="270" t="n"/>
      <c r="S1549" s="421" t="n"/>
      <c r="T1549" s="421" t="n"/>
      <c r="U1549" s="421" t="n"/>
      <c r="V1549" s="421" t="n"/>
      <c r="W1549" s="421" t="n"/>
      <c r="X1549" s="421" t="n"/>
      <c r="Y1549" s="421" t="n"/>
      <c r="Z1549" s="421" t="n"/>
      <c r="AA1549" s="421" t="n"/>
      <c r="AB1549" s="421" t="n"/>
      <c r="AC1549" s="421" t="n"/>
      <c r="AD1549" s="421" t="n"/>
      <c r="AE1549" s="421" t="n"/>
      <c r="AF1549" s="421" t="n"/>
      <c r="AG1549" s="421" t="n"/>
      <c r="AH1549" s="421" t="n"/>
      <c r="AI1549" s="421" t="n"/>
      <c r="AJ1549" s="297" t="n"/>
      <c r="AK1549" s="297" t="n"/>
      <c r="AL1549" s="284" t="n"/>
      <c r="AM1549" s="297" t="n"/>
      <c r="AN1549" s="285" t="n"/>
      <c r="AO1549" s="297" t="n"/>
      <c r="AP1549" s="297" t="n"/>
      <c r="AQ1549" s="297" t="n"/>
      <c r="AR1549" s="297" t="n"/>
      <c r="AS1549" s="297" t="n"/>
      <c r="AT1549" s="285" t="n"/>
      <c r="AU1549" s="297" t="n"/>
      <c r="AV1549" s="297" t="n"/>
      <c r="AW1549" s="297" t="n"/>
      <c r="AX1549" s="297" t="n"/>
      <c r="AY1549" s="286" t="n"/>
      <c r="AZ1549" s="286" t="n"/>
      <c r="BA1549" s="287" t="n"/>
      <c r="BB1549" s="286" t="n"/>
      <c r="BC1549" s="286" t="n"/>
      <c r="BD1549" s="286" t="n"/>
      <c r="BE1549" s="286" t="n"/>
      <c r="BF1549" s="286" t="n"/>
      <c r="BG1549" s="286" t="n"/>
      <c r="BH1549" s="297" t="n"/>
      <c r="BI1549" s="297" t="n"/>
      <c r="BJ1549" s="297" t="n"/>
      <c r="BK1549" s="297" t="n"/>
      <c r="BL1549" s="297" t="n"/>
      <c r="BM1549" s="297" t="n"/>
      <c r="BN1549" s="297" t="n"/>
      <c r="BO1549" s="285" t="n"/>
      <c r="BP1549" s="297" t="n"/>
      <c r="BQ1549" s="297" t="n"/>
      <c r="BR1549" s="297" t="n"/>
      <c r="BS1549" s="297" t="n"/>
      <c r="BT1549" s="297" t="n"/>
      <c r="BU1549" s="297" t="n"/>
      <c r="BV1549" s="297" t="n"/>
      <c r="BW1549" s="288" t="n"/>
      <c r="BX1549" s="276">
        <f>SUM(IF(COUNTIF(#REF!, "*1.*"), 2, 0), IF(COUNTIF(#REF!, "*2.*"), 2, 0), IF(COUNTIF(#REF!, "*3.*"), 2, 0), IF(COUNTIF(#REF!, "*4.*"), 2, 0), IF(COUNTIF(#REF!, "*5.*"), 2, 0), IF(COUNTIF(#REF!, "*6.*"), 2, 0))</f>
        <v/>
      </c>
      <c r="BY1549" s="277">
        <f t="array" ref="BY1549">SUM(VALUE(AT1549),VALUE(AU1549),VALUE(AV1549),VALUE(AW1549),VALUE(AX1549),VALUE(AY1549),VALUE(AZ1549),VALUE(BB1549),VALUE(BC1549),VALUE(BD1549),VALUE(BE1549),VALUE(BF1549),VALUE(BG1549),VALUE(BH1549),VALUE(BI1549),VALUE(BJ1549),VALUE(BK1549),VALUE(BL1549),VALUE(BM1549),VALUE(BN1549),VALUE(BO1549),VALUE(BP1549),VALUE(BQ1549),VALUE(BR1549),VALUE(BS1549),VALUE(BT1549),VALUE(BU1549),VALUE(BV1549),VALUE(BW1549))</f>
        <v/>
      </c>
      <c r="BZ1549" s="307" t="n"/>
      <c r="CA1549" s="307" t="n"/>
      <c r="CB1549" s="307" t="n"/>
      <c r="CC1549" s="307" t="n"/>
      <c r="CD1549" s="307" t="n"/>
      <c r="CE1549" s="307" t="n"/>
      <c r="CF1549" s="307" t="n"/>
      <c r="CG1549" s="307" t="n"/>
      <c r="CH1549" s="307" t="n"/>
      <c r="CI1549" s="307" t="n"/>
      <c r="CJ1549" s="307" t="n"/>
      <c r="CK1549" s="307" t="n"/>
      <c r="CL1549" s="307" t="n"/>
      <c r="CM1549" s="307" t="n"/>
      <c r="CN1549" s="307" t="n"/>
      <c r="CO1549" s="307" t="n"/>
      <c r="CP1549" s="307" t="n"/>
      <c r="CQ1549" s="307" t="n"/>
      <c r="CR1549" s="279" t="n"/>
      <c r="CS1549" s="280">
        <f>AVERAGE(Value(BY1549),value(CR1549))</f>
        <v/>
      </c>
      <c r="CT1549" s="421">
        <f>(IF(OR(MediaScorecard!BG2036="x", MediaScorecard!BH2036="x",MediaScorecard!BI2036="x",MediaScorecard!BJ2036="x",MediaScorecard!BK2036="x"),1, 2))</f>
        <v/>
      </c>
      <c r="CU1549" s="308" t="n"/>
      <c r="CV1549" s="308" t="n"/>
      <c r="CW1549" s="308" t="n"/>
      <c r="CX1549" s="309" t="n"/>
      <c r="CY1549" s="308" t="n"/>
      <c r="CZ1549" s="308" t="n"/>
      <c r="DA1549" s="308" t="n"/>
    </row>
    <row r="1550" ht="21" customHeight="1" s="590">
      <c r="A1550" s="421" t="n"/>
      <c r="B1550" s="270" t="n"/>
      <c r="C1550" s="269" t="n"/>
      <c r="D1550" s="267" t="n"/>
      <c r="E1550" s="267" t="n"/>
      <c r="F1550" s="268" t="n"/>
      <c r="G1550" s="421" t="n"/>
      <c r="H1550" s="269" t="n"/>
      <c r="I1550" s="421" t="n"/>
      <c r="J1550" s="421" t="n"/>
      <c r="K1550" s="421" t="n"/>
      <c r="L1550" s="421" t="n"/>
      <c r="M1550" s="421" t="n"/>
      <c r="N1550" s="421" t="n"/>
      <c r="O1550" s="421" t="n"/>
      <c r="P1550" s="421" t="n"/>
      <c r="Q1550" s="421" t="n"/>
      <c r="R1550" s="270" t="n"/>
      <c r="S1550" s="421" t="n"/>
      <c r="T1550" s="421" t="n"/>
      <c r="U1550" s="421" t="n"/>
      <c r="V1550" s="421" t="n"/>
      <c r="W1550" s="421" t="n"/>
      <c r="X1550" s="421" t="n"/>
      <c r="Y1550" s="421" t="n"/>
      <c r="Z1550" s="421" t="n"/>
      <c r="AA1550" s="421" t="n"/>
      <c r="AB1550" s="421" t="n"/>
      <c r="AC1550" s="421" t="n"/>
      <c r="AD1550" s="421" t="n"/>
      <c r="AE1550" s="421" t="n"/>
      <c r="AF1550" s="421" t="n"/>
      <c r="AG1550" s="421" t="n"/>
      <c r="AH1550" s="421" t="n"/>
      <c r="AI1550" s="421" t="n"/>
      <c r="AJ1550" s="297" t="n"/>
      <c r="AK1550" s="297" t="n"/>
      <c r="AL1550" s="284" t="n"/>
      <c r="AM1550" s="297" t="n"/>
      <c r="AN1550" s="285" t="n"/>
      <c r="AO1550" s="297" t="n"/>
      <c r="AP1550" s="297" t="n"/>
      <c r="AQ1550" s="297" t="n"/>
      <c r="AR1550" s="297" t="n"/>
      <c r="AS1550" s="297" t="n"/>
      <c r="AT1550" s="285" t="n"/>
      <c r="AU1550" s="297" t="n"/>
      <c r="AV1550" s="297" t="n"/>
      <c r="AW1550" s="297" t="n"/>
      <c r="AX1550" s="297" t="n"/>
      <c r="AY1550" s="286" t="n"/>
      <c r="AZ1550" s="286" t="n"/>
      <c r="BA1550" s="287" t="n"/>
      <c r="BB1550" s="286" t="n"/>
      <c r="BC1550" s="286" t="n"/>
      <c r="BD1550" s="286" t="n"/>
      <c r="BE1550" s="286" t="n"/>
      <c r="BF1550" s="286" t="n"/>
      <c r="BG1550" s="286" t="n"/>
      <c r="BH1550" s="297" t="n"/>
      <c r="BI1550" s="297" t="n"/>
      <c r="BJ1550" s="297" t="n"/>
      <c r="BK1550" s="297" t="n"/>
      <c r="BL1550" s="297" t="n"/>
      <c r="BM1550" s="297" t="n"/>
      <c r="BN1550" s="297" t="n"/>
      <c r="BO1550" s="285" t="n"/>
      <c r="BP1550" s="297" t="n"/>
      <c r="BQ1550" s="297" t="n"/>
      <c r="BR1550" s="297" t="n"/>
      <c r="BS1550" s="297" t="n"/>
      <c r="BT1550" s="297" t="n"/>
      <c r="BU1550" s="297" t="n"/>
      <c r="BV1550" s="297" t="n"/>
      <c r="BW1550" s="288" t="n"/>
      <c r="BX1550" s="276">
        <f>SUM(IF(COUNTIF(#REF!, "*1.*"), 2, 0), IF(COUNTIF(#REF!, "*2.*"), 2, 0), IF(COUNTIF(#REF!, "*3.*"), 2, 0), IF(COUNTIF(#REF!, "*4.*"), 2, 0), IF(COUNTIF(#REF!, "*5.*"), 2, 0), IF(COUNTIF(#REF!, "*6.*"), 2, 0))</f>
        <v/>
      </c>
      <c r="BY1550" s="277">
        <f t="array" ref="BY1550">SUM(VALUE(AT1550),VALUE(AU1550),VALUE(AV1550),VALUE(AW1550),VALUE(AX1550),VALUE(AY1550),VALUE(AZ1550),VALUE(BB1550),VALUE(BC1550),VALUE(BD1550),VALUE(BE1550),VALUE(BF1550),VALUE(BG1550),VALUE(BH1550),VALUE(BI1550),VALUE(BJ1550),VALUE(BK1550),VALUE(BL1550),VALUE(BM1550),VALUE(BN1550),VALUE(BO1550),VALUE(BP1550),VALUE(BQ1550),VALUE(BR1550),VALUE(BS1550),VALUE(BT1550),VALUE(BU1550),VALUE(BV1550),VALUE(BW1550))</f>
        <v/>
      </c>
      <c r="BZ1550" s="307" t="n"/>
      <c r="CA1550" s="307" t="n"/>
      <c r="CB1550" s="307" t="n"/>
      <c r="CC1550" s="307" t="n"/>
      <c r="CD1550" s="307" t="n"/>
      <c r="CE1550" s="307" t="n"/>
      <c r="CF1550" s="307" t="n"/>
      <c r="CG1550" s="307" t="n"/>
      <c r="CH1550" s="307" t="n"/>
      <c r="CI1550" s="307" t="n"/>
      <c r="CJ1550" s="307" t="n"/>
      <c r="CK1550" s="307" t="n"/>
      <c r="CL1550" s="307" t="n"/>
      <c r="CM1550" s="307" t="n"/>
      <c r="CN1550" s="307" t="n"/>
      <c r="CO1550" s="307" t="n"/>
      <c r="CP1550" s="307" t="n"/>
      <c r="CQ1550" s="307" t="n"/>
      <c r="CR1550" s="279" t="n"/>
      <c r="CS1550" s="280">
        <f>AVERAGE(Value(BY1550),value(CR1550))</f>
        <v/>
      </c>
      <c r="CT1550" s="421">
        <f>(IF(OR(MediaScorecard!BG2037="x", MediaScorecard!BH2037="x",MediaScorecard!BI2037="x",MediaScorecard!BJ2037="x",MediaScorecard!BK2037="x"),1, 2))</f>
        <v/>
      </c>
      <c r="CU1550" s="308" t="n"/>
      <c r="CV1550" s="308" t="n"/>
      <c r="CW1550" s="308" t="n"/>
      <c r="CX1550" s="309" t="n"/>
      <c r="CY1550" s="308" t="n"/>
      <c r="CZ1550" s="308" t="n"/>
      <c r="DA1550" s="308" t="n"/>
    </row>
    <row r="1551" ht="21" customHeight="1" s="590">
      <c r="A1551" s="421" t="n"/>
      <c r="B1551" s="270" t="n"/>
      <c r="C1551" s="269" t="n"/>
      <c r="D1551" s="267" t="n"/>
      <c r="E1551" s="267" t="n"/>
      <c r="F1551" s="268" t="n"/>
      <c r="G1551" s="421" t="n"/>
      <c r="H1551" s="269" t="n"/>
      <c r="I1551" s="421" t="n"/>
      <c r="J1551" s="421" t="n"/>
      <c r="K1551" s="421" t="n"/>
      <c r="L1551" s="421" t="n"/>
      <c r="M1551" s="421" t="n"/>
      <c r="N1551" s="421" t="n"/>
      <c r="O1551" s="421" t="n"/>
      <c r="P1551" s="421" t="n"/>
      <c r="Q1551" s="421" t="n"/>
      <c r="R1551" s="270" t="n"/>
      <c r="S1551" s="421" t="n"/>
      <c r="T1551" s="421" t="n"/>
      <c r="U1551" s="421" t="n"/>
      <c r="V1551" s="421" t="n"/>
      <c r="W1551" s="421" t="n"/>
      <c r="X1551" s="421" t="n"/>
      <c r="Y1551" s="421" t="n"/>
      <c r="Z1551" s="421" t="n"/>
      <c r="AA1551" s="421" t="n"/>
      <c r="AB1551" s="421" t="n"/>
      <c r="AC1551" s="421" t="n"/>
      <c r="AD1551" s="421" t="n"/>
      <c r="AE1551" s="421" t="n"/>
      <c r="AF1551" s="421" t="n"/>
      <c r="AG1551" s="421" t="n"/>
      <c r="AH1551" s="421" t="n"/>
      <c r="AI1551" s="421" t="n"/>
      <c r="AJ1551" s="297" t="n"/>
      <c r="AK1551" s="297" t="n"/>
      <c r="AL1551" s="284" t="n"/>
      <c r="AM1551" s="297" t="n"/>
      <c r="AN1551" s="285" t="n"/>
      <c r="AO1551" s="297" t="n"/>
      <c r="AP1551" s="297" t="n"/>
      <c r="AQ1551" s="297" t="n"/>
      <c r="AR1551" s="297" t="n"/>
      <c r="AS1551" s="297" t="n"/>
      <c r="AT1551" s="285" t="n"/>
      <c r="AU1551" s="297" t="n"/>
      <c r="AV1551" s="297" t="n"/>
      <c r="AW1551" s="297" t="n"/>
      <c r="AX1551" s="297" t="n"/>
      <c r="AY1551" s="286" t="n"/>
      <c r="AZ1551" s="286" t="n"/>
      <c r="BA1551" s="287" t="n"/>
      <c r="BB1551" s="286" t="n"/>
      <c r="BC1551" s="286" t="n"/>
      <c r="BD1551" s="286" t="n"/>
      <c r="BE1551" s="286" t="n"/>
      <c r="BF1551" s="286" t="n"/>
      <c r="BG1551" s="286" t="n"/>
      <c r="BH1551" s="297" t="n"/>
      <c r="BI1551" s="297" t="n"/>
      <c r="BJ1551" s="297" t="n"/>
      <c r="BK1551" s="297" t="n"/>
      <c r="BL1551" s="297" t="n"/>
      <c r="BM1551" s="297" t="n"/>
      <c r="BN1551" s="297" t="n"/>
      <c r="BO1551" s="285" t="n"/>
      <c r="BP1551" s="297" t="n"/>
      <c r="BQ1551" s="297" t="n"/>
      <c r="BR1551" s="297" t="n"/>
      <c r="BS1551" s="297" t="n"/>
      <c r="BT1551" s="297" t="n"/>
      <c r="BU1551" s="297" t="n"/>
      <c r="BV1551" s="297" t="n"/>
      <c r="BW1551" s="288" t="n"/>
      <c r="BX1551" s="276">
        <f>SUM(IF(COUNTIF(#REF!, "*1.*"), 2, 0), IF(COUNTIF(#REF!, "*2.*"), 2, 0), IF(COUNTIF(#REF!, "*3.*"), 2, 0), IF(COUNTIF(#REF!, "*4.*"), 2, 0), IF(COUNTIF(#REF!, "*5.*"), 2, 0), IF(COUNTIF(#REF!, "*6.*"), 2, 0))</f>
        <v/>
      </c>
      <c r="BY1551" s="277">
        <f t="array" ref="BY1551">SUM(VALUE(AT1551),VALUE(AU1551),VALUE(AV1551),VALUE(AW1551),VALUE(AX1551),VALUE(AY1551),VALUE(AZ1551),VALUE(BB1551),VALUE(BC1551),VALUE(BD1551),VALUE(BE1551),VALUE(BF1551),VALUE(BG1551),VALUE(BH1551),VALUE(BI1551),VALUE(BJ1551),VALUE(BK1551),VALUE(BL1551),VALUE(BM1551),VALUE(BN1551),VALUE(BO1551),VALUE(BP1551),VALUE(BQ1551),VALUE(BR1551),VALUE(BS1551),VALUE(BT1551),VALUE(BU1551),VALUE(BV1551),VALUE(BW1551))</f>
        <v/>
      </c>
      <c r="BZ1551" s="307" t="n"/>
      <c r="CA1551" s="307" t="n"/>
      <c r="CB1551" s="307" t="n"/>
      <c r="CC1551" s="307" t="n"/>
      <c r="CD1551" s="307" t="n"/>
      <c r="CE1551" s="307" t="n"/>
      <c r="CF1551" s="307" t="n"/>
      <c r="CG1551" s="307" t="n"/>
      <c r="CH1551" s="307" t="n"/>
      <c r="CI1551" s="307" t="n"/>
      <c r="CJ1551" s="307" t="n"/>
      <c r="CK1551" s="307" t="n"/>
      <c r="CL1551" s="307" t="n"/>
      <c r="CM1551" s="307" t="n"/>
      <c r="CN1551" s="307" t="n"/>
      <c r="CO1551" s="307" t="n"/>
      <c r="CP1551" s="307" t="n"/>
      <c r="CQ1551" s="307" t="n"/>
      <c r="CR1551" s="279" t="n"/>
      <c r="CS1551" s="280">
        <f>AVERAGE(Value(BY1551),value(CR1551))</f>
        <v/>
      </c>
      <c r="CT1551" s="421">
        <f>(IF(OR(MediaScorecard!BG2038="x", MediaScorecard!BH2038="x",MediaScorecard!BI2038="x",MediaScorecard!BJ2038="x",MediaScorecard!BK2038="x"),1, 2))</f>
        <v/>
      </c>
      <c r="CU1551" s="308" t="n"/>
      <c r="CV1551" s="308" t="n"/>
      <c r="CW1551" s="308" t="n"/>
      <c r="CX1551" s="309" t="n"/>
      <c r="CY1551" s="308" t="n"/>
      <c r="CZ1551" s="308" t="n"/>
      <c r="DA1551" s="308" t="n"/>
    </row>
    <row r="1552" ht="21" customHeight="1" s="590">
      <c r="A1552" s="421" t="n"/>
      <c r="B1552" s="270" t="n"/>
      <c r="C1552" s="269" t="n"/>
      <c r="D1552" s="267" t="n"/>
      <c r="E1552" s="267" t="n"/>
      <c r="F1552" s="268" t="n"/>
      <c r="G1552" s="421" t="n"/>
      <c r="H1552" s="269" t="n"/>
      <c r="I1552" s="421" t="n"/>
      <c r="J1552" s="421" t="n"/>
      <c r="K1552" s="421" t="n"/>
      <c r="L1552" s="421" t="n"/>
      <c r="M1552" s="421" t="n"/>
      <c r="N1552" s="421" t="n"/>
      <c r="O1552" s="421" t="n"/>
      <c r="P1552" s="421" t="n"/>
      <c r="Q1552" s="421" t="n"/>
      <c r="R1552" s="270" t="n"/>
      <c r="S1552" s="421" t="n"/>
      <c r="T1552" s="421" t="n"/>
      <c r="U1552" s="421" t="n"/>
      <c r="V1552" s="421" t="n"/>
      <c r="W1552" s="421" t="n"/>
      <c r="X1552" s="421" t="n"/>
      <c r="Y1552" s="421" t="n"/>
      <c r="Z1552" s="421" t="n"/>
      <c r="AA1552" s="421" t="n"/>
      <c r="AB1552" s="421" t="n"/>
      <c r="AC1552" s="421" t="n"/>
      <c r="AD1552" s="421" t="n"/>
      <c r="AE1552" s="421" t="n"/>
      <c r="AF1552" s="421" t="n"/>
      <c r="AG1552" s="421" t="n"/>
      <c r="AH1552" s="421" t="n"/>
      <c r="AI1552" s="421" t="n"/>
      <c r="AJ1552" s="297" t="n"/>
      <c r="AK1552" s="297" t="n"/>
      <c r="AL1552" s="284" t="n"/>
      <c r="AM1552" s="297" t="n"/>
      <c r="AN1552" s="285" t="n"/>
      <c r="AO1552" s="297" t="n"/>
      <c r="AP1552" s="297" t="n"/>
      <c r="AQ1552" s="297" t="n"/>
      <c r="AR1552" s="297" t="n"/>
      <c r="AS1552" s="297" t="n"/>
      <c r="AT1552" s="285" t="n"/>
      <c r="AU1552" s="297" t="n"/>
      <c r="AV1552" s="297" t="n"/>
      <c r="AW1552" s="297" t="n"/>
      <c r="AX1552" s="297" t="n"/>
      <c r="AY1552" s="286" t="n"/>
      <c r="AZ1552" s="286" t="n"/>
      <c r="BA1552" s="287" t="n"/>
      <c r="BB1552" s="286" t="n"/>
      <c r="BC1552" s="286" t="n"/>
      <c r="BD1552" s="286" t="n"/>
      <c r="BE1552" s="286" t="n"/>
      <c r="BF1552" s="286" t="n"/>
      <c r="BG1552" s="286" t="n"/>
      <c r="BH1552" s="297" t="n"/>
      <c r="BI1552" s="297" t="n"/>
      <c r="BJ1552" s="297" t="n"/>
      <c r="BK1552" s="297" t="n"/>
      <c r="BL1552" s="297" t="n"/>
      <c r="BM1552" s="297" t="n"/>
      <c r="BN1552" s="297" t="n"/>
      <c r="BO1552" s="285" t="n"/>
      <c r="BP1552" s="297" t="n"/>
      <c r="BQ1552" s="297" t="n"/>
      <c r="BR1552" s="297" t="n"/>
      <c r="BS1552" s="297" t="n"/>
      <c r="BT1552" s="297" t="n"/>
      <c r="BU1552" s="297" t="n"/>
      <c r="BV1552" s="297" t="n"/>
      <c r="BW1552" s="288" t="n"/>
      <c r="BX1552" s="276">
        <f>SUM(IF(COUNTIF(#REF!, "*1.*"), 2, 0), IF(COUNTIF(#REF!, "*2.*"), 2, 0), IF(COUNTIF(#REF!, "*3.*"), 2, 0), IF(COUNTIF(#REF!, "*4.*"), 2, 0), IF(COUNTIF(#REF!, "*5.*"), 2, 0), IF(COUNTIF(#REF!, "*6.*"), 2, 0))</f>
        <v/>
      </c>
      <c r="BY1552" s="277">
        <f t="array" ref="BY1552">SUM(VALUE(AT1552),VALUE(AU1552),VALUE(AV1552),VALUE(AW1552),VALUE(AX1552),VALUE(AY1552),VALUE(AZ1552),VALUE(BB1552),VALUE(BC1552),VALUE(BD1552),VALUE(BE1552),VALUE(BF1552),VALUE(BG1552),VALUE(BH1552),VALUE(BI1552),VALUE(BJ1552),VALUE(BK1552),VALUE(BL1552),VALUE(BM1552),VALUE(BN1552),VALUE(BO1552),VALUE(BP1552),VALUE(BQ1552),VALUE(BR1552),VALUE(BS1552),VALUE(BT1552),VALUE(BU1552),VALUE(BV1552),VALUE(BW1552))</f>
        <v/>
      </c>
      <c r="BZ1552" s="307" t="n"/>
      <c r="CA1552" s="307" t="n"/>
      <c r="CB1552" s="307" t="n"/>
      <c r="CC1552" s="307" t="n"/>
      <c r="CD1552" s="307" t="n"/>
      <c r="CE1552" s="307" t="n"/>
      <c r="CF1552" s="307" t="n"/>
      <c r="CG1552" s="307" t="n"/>
      <c r="CH1552" s="307" t="n"/>
      <c r="CI1552" s="307" t="n"/>
      <c r="CJ1552" s="307" t="n"/>
      <c r="CK1552" s="307" t="n"/>
      <c r="CL1552" s="307" t="n"/>
      <c r="CM1552" s="307" t="n"/>
      <c r="CN1552" s="307" t="n"/>
      <c r="CO1552" s="307" t="n"/>
      <c r="CP1552" s="307" t="n"/>
      <c r="CQ1552" s="307" t="n"/>
      <c r="CR1552" s="279" t="n"/>
      <c r="CS1552" s="280">
        <f>AVERAGE(Value(BY1552),value(CR1552))</f>
        <v/>
      </c>
      <c r="CT1552" s="421">
        <f>(IF(OR(MediaScorecard!BG2039="x", MediaScorecard!BH2039="x",MediaScorecard!BI2039="x",MediaScorecard!BJ2039="x",MediaScorecard!BK2039="x"),1, 2))</f>
        <v/>
      </c>
      <c r="CU1552" s="308" t="n"/>
      <c r="CV1552" s="308" t="n"/>
      <c r="CW1552" s="308" t="n"/>
      <c r="CX1552" s="309" t="n"/>
      <c r="CY1552" s="308" t="n"/>
      <c r="CZ1552" s="308" t="n"/>
      <c r="DA1552" s="308" t="n"/>
    </row>
    <row r="1553" ht="21" customHeight="1" s="590">
      <c r="A1553" s="421" t="n"/>
      <c r="B1553" s="270" t="n"/>
      <c r="C1553" s="269" t="n"/>
      <c r="D1553" s="267" t="n"/>
      <c r="E1553" s="267" t="n"/>
      <c r="F1553" s="268" t="n"/>
      <c r="G1553" s="421" t="n"/>
      <c r="H1553" s="269" t="n"/>
      <c r="I1553" s="421" t="n"/>
      <c r="J1553" s="421" t="n"/>
      <c r="K1553" s="421" t="n"/>
      <c r="L1553" s="421" t="n"/>
      <c r="M1553" s="421" t="n"/>
      <c r="N1553" s="421" t="n"/>
      <c r="O1553" s="421" t="n"/>
      <c r="P1553" s="421" t="n"/>
      <c r="Q1553" s="421" t="n"/>
      <c r="R1553" s="270" t="n"/>
      <c r="S1553" s="421" t="n"/>
      <c r="T1553" s="421" t="n"/>
      <c r="U1553" s="421" t="n"/>
      <c r="V1553" s="421" t="n"/>
      <c r="W1553" s="421" t="n"/>
      <c r="X1553" s="421" t="n"/>
      <c r="Y1553" s="421" t="n"/>
      <c r="Z1553" s="421" t="n"/>
      <c r="AA1553" s="421" t="n"/>
      <c r="AB1553" s="421" t="n"/>
      <c r="AC1553" s="421" t="n"/>
      <c r="AD1553" s="421" t="n"/>
      <c r="AE1553" s="421" t="n"/>
      <c r="AF1553" s="421" t="n"/>
      <c r="AG1553" s="421" t="n"/>
      <c r="AH1553" s="421" t="n"/>
      <c r="AI1553" s="421" t="n"/>
      <c r="AJ1553" s="297" t="n"/>
      <c r="AK1553" s="297" t="n"/>
      <c r="AL1553" s="284" t="n"/>
      <c r="AM1553" s="297" t="n"/>
      <c r="AN1553" s="285" t="n"/>
      <c r="AO1553" s="297" t="n"/>
      <c r="AP1553" s="297" t="n"/>
      <c r="AQ1553" s="297" t="n"/>
      <c r="AR1553" s="297" t="n"/>
      <c r="AS1553" s="297" t="n"/>
      <c r="AT1553" s="285" t="n"/>
      <c r="AU1553" s="297" t="n"/>
      <c r="AV1553" s="297" t="n"/>
      <c r="AW1553" s="297" t="n"/>
      <c r="AX1553" s="297" t="n"/>
      <c r="AY1553" s="286" t="n"/>
      <c r="AZ1553" s="286" t="n"/>
      <c r="BA1553" s="287" t="n"/>
      <c r="BB1553" s="286" t="n"/>
      <c r="BC1553" s="286" t="n"/>
      <c r="BD1553" s="286" t="n"/>
      <c r="BE1553" s="286" t="n"/>
      <c r="BF1553" s="286" t="n"/>
      <c r="BG1553" s="286" t="n"/>
      <c r="BH1553" s="297" t="n"/>
      <c r="BI1553" s="297" t="n"/>
      <c r="BJ1553" s="297" t="n"/>
      <c r="BK1553" s="297" t="n"/>
      <c r="BL1553" s="297" t="n"/>
      <c r="BM1553" s="297" t="n"/>
      <c r="BN1553" s="297" t="n"/>
      <c r="BO1553" s="285" t="n"/>
      <c r="BP1553" s="297" t="n"/>
      <c r="BQ1553" s="297" t="n"/>
      <c r="BR1553" s="297" t="n"/>
      <c r="BS1553" s="297" t="n"/>
      <c r="BT1553" s="297" t="n"/>
      <c r="BU1553" s="297" t="n"/>
      <c r="BV1553" s="297" t="n"/>
      <c r="BW1553" s="288" t="n"/>
      <c r="BX1553" s="276">
        <f>SUM(IF(COUNTIF(#REF!, "*1.*"), 2, 0), IF(COUNTIF(#REF!, "*2.*"), 2, 0), IF(COUNTIF(#REF!, "*3.*"), 2, 0), IF(COUNTIF(#REF!, "*4.*"), 2, 0), IF(COUNTIF(#REF!, "*5.*"), 2, 0), IF(COUNTIF(#REF!, "*6.*"), 2, 0))</f>
        <v/>
      </c>
      <c r="BY1553" s="277">
        <f t="array" ref="BY1553">SUM(VALUE(AT1553),VALUE(AU1553),VALUE(AV1553),VALUE(AW1553),VALUE(AX1553),VALUE(AY1553),VALUE(AZ1553),VALUE(BB1553),VALUE(BC1553),VALUE(BD1553),VALUE(BE1553),VALUE(BF1553),VALUE(BG1553),VALUE(BH1553),VALUE(BI1553),VALUE(BJ1553),VALUE(BK1553),VALUE(BL1553),VALUE(BM1553),VALUE(BN1553),VALUE(BO1553),VALUE(BP1553),VALUE(BQ1553),VALUE(BR1553),VALUE(BS1553),VALUE(BT1553),VALUE(BU1553),VALUE(BV1553),VALUE(BW1553))</f>
        <v/>
      </c>
      <c r="BZ1553" s="307" t="n"/>
      <c r="CA1553" s="307" t="n"/>
      <c r="CB1553" s="307" t="n"/>
      <c r="CC1553" s="307" t="n"/>
      <c r="CD1553" s="307" t="n"/>
      <c r="CE1553" s="307" t="n"/>
      <c r="CF1553" s="307" t="n"/>
      <c r="CG1553" s="307" t="n"/>
      <c r="CH1553" s="307" t="n"/>
      <c r="CI1553" s="307" t="n"/>
      <c r="CJ1553" s="307" t="n"/>
      <c r="CK1553" s="307" t="n"/>
      <c r="CL1553" s="307" t="n"/>
      <c r="CM1553" s="307" t="n"/>
      <c r="CN1553" s="307" t="n"/>
      <c r="CO1553" s="307" t="n"/>
      <c r="CP1553" s="307" t="n"/>
      <c r="CQ1553" s="307" t="n"/>
      <c r="CR1553" s="279" t="n"/>
      <c r="CS1553" s="280">
        <f>AVERAGE(Value(BY1553),value(CR1553))</f>
        <v/>
      </c>
      <c r="CT1553" s="421">
        <f>(IF(OR(MediaScorecard!BG2040="x", MediaScorecard!BH2040="x",MediaScorecard!BI2040="x",MediaScorecard!BJ2040="x",MediaScorecard!BK2040="x"),1, 2))</f>
        <v/>
      </c>
      <c r="CU1553" s="308" t="n"/>
      <c r="CV1553" s="308" t="n"/>
      <c r="CW1553" s="308" t="n"/>
      <c r="CX1553" s="309" t="n"/>
      <c r="CY1553" s="308" t="n"/>
      <c r="CZ1553" s="308" t="n"/>
      <c r="DA1553" s="308" t="n"/>
    </row>
    <row r="1554" ht="21" customHeight="1" s="590">
      <c r="A1554" s="421" t="n"/>
      <c r="B1554" s="270" t="n"/>
      <c r="C1554" s="269" t="n"/>
      <c r="D1554" s="267" t="n"/>
      <c r="E1554" s="267" t="n"/>
      <c r="F1554" s="268" t="n"/>
      <c r="G1554" s="421" t="n"/>
      <c r="H1554" s="269" t="n"/>
      <c r="I1554" s="421" t="n"/>
      <c r="J1554" s="421" t="n"/>
      <c r="K1554" s="421" t="n"/>
      <c r="L1554" s="421" t="n"/>
      <c r="M1554" s="421" t="n"/>
      <c r="N1554" s="421" t="n"/>
      <c r="O1554" s="421" t="n"/>
      <c r="P1554" s="421" t="n"/>
      <c r="Q1554" s="421" t="n"/>
      <c r="R1554" s="270" t="n"/>
      <c r="S1554" s="421" t="n"/>
      <c r="T1554" s="421" t="n"/>
      <c r="U1554" s="421" t="n"/>
      <c r="V1554" s="421" t="n"/>
      <c r="W1554" s="421" t="n"/>
      <c r="X1554" s="421" t="n"/>
      <c r="Y1554" s="421" t="n"/>
      <c r="Z1554" s="421" t="n"/>
      <c r="AA1554" s="421" t="n"/>
      <c r="AB1554" s="421" t="n"/>
      <c r="AC1554" s="421" t="n"/>
      <c r="AD1554" s="421" t="n"/>
      <c r="AE1554" s="421" t="n"/>
      <c r="AF1554" s="421" t="n"/>
      <c r="AG1554" s="421" t="n"/>
      <c r="AH1554" s="421" t="n"/>
      <c r="AI1554" s="421" t="n"/>
      <c r="AJ1554" s="297" t="n"/>
      <c r="AK1554" s="297" t="n"/>
      <c r="AL1554" s="284" t="n"/>
      <c r="AM1554" s="297" t="n"/>
      <c r="AN1554" s="285" t="n"/>
      <c r="AO1554" s="297" t="n"/>
      <c r="AP1554" s="297" t="n"/>
      <c r="AQ1554" s="297" t="n"/>
      <c r="AR1554" s="297" t="n"/>
      <c r="AS1554" s="297" t="n"/>
      <c r="AT1554" s="285" t="n"/>
      <c r="AU1554" s="297" t="n"/>
      <c r="AV1554" s="297" t="n"/>
      <c r="AW1554" s="297" t="n"/>
      <c r="AX1554" s="297" t="n"/>
      <c r="AY1554" s="286" t="n"/>
      <c r="AZ1554" s="286" t="n"/>
      <c r="BA1554" s="287" t="n"/>
      <c r="BB1554" s="286" t="n"/>
      <c r="BC1554" s="286" t="n"/>
      <c r="BD1554" s="286" t="n"/>
      <c r="BE1554" s="286" t="n"/>
      <c r="BF1554" s="286" t="n"/>
      <c r="BG1554" s="286" t="n"/>
      <c r="BH1554" s="297" t="n"/>
      <c r="BI1554" s="297" t="n"/>
      <c r="BJ1554" s="297" t="n"/>
      <c r="BK1554" s="297" t="n"/>
      <c r="BL1554" s="297" t="n"/>
      <c r="BM1554" s="297" t="n"/>
      <c r="BN1554" s="297" t="n"/>
      <c r="BO1554" s="285" t="n"/>
      <c r="BP1554" s="297" t="n"/>
      <c r="BQ1554" s="297" t="n"/>
      <c r="BR1554" s="297" t="n"/>
      <c r="BS1554" s="297" t="n"/>
      <c r="BT1554" s="297" t="n"/>
      <c r="BU1554" s="297" t="n"/>
      <c r="BV1554" s="297" t="n"/>
      <c r="BW1554" s="288" t="n"/>
      <c r="BX1554" s="276">
        <f>SUM(IF(COUNTIF(#REF!, "*1.*"), 2, 0), IF(COUNTIF(#REF!, "*2.*"), 2, 0), IF(COUNTIF(#REF!, "*3.*"), 2, 0), IF(COUNTIF(#REF!, "*4.*"), 2, 0), IF(COUNTIF(#REF!, "*5.*"), 2, 0), IF(COUNTIF(#REF!, "*6.*"), 2, 0))</f>
        <v/>
      </c>
      <c r="BY1554" s="277">
        <f t="array" ref="BY1554">SUM(VALUE(AT1554),VALUE(AU1554),VALUE(AV1554),VALUE(AW1554),VALUE(AX1554),VALUE(AY1554),VALUE(AZ1554),VALUE(BB1554),VALUE(BC1554),VALUE(BD1554),VALUE(BE1554),VALUE(BF1554),VALUE(BG1554),VALUE(BH1554),VALUE(BI1554),VALUE(BJ1554),VALUE(BK1554),VALUE(BL1554),VALUE(BM1554),VALUE(BN1554),VALUE(BO1554),VALUE(BP1554),VALUE(BQ1554),VALUE(BR1554),VALUE(BS1554),VALUE(BT1554),VALUE(BU1554),VALUE(BV1554),VALUE(BW1554))</f>
        <v/>
      </c>
      <c r="BZ1554" s="307" t="n"/>
      <c r="CA1554" s="307" t="n"/>
      <c r="CB1554" s="307" t="n"/>
      <c r="CC1554" s="307" t="n"/>
      <c r="CD1554" s="307" t="n"/>
      <c r="CE1554" s="307" t="n"/>
      <c r="CF1554" s="307" t="n"/>
      <c r="CG1554" s="307" t="n"/>
      <c r="CH1554" s="307" t="n"/>
      <c r="CI1554" s="307" t="n"/>
      <c r="CJ1554" s="307" t="n"/>
      <c r="CK1554" s="307" t="n"/>
      <c r="CL1554" s="307" t="n"/>
      <c r="CM1554" s="307" t="n"/>
      <c r="CN1554" s="307" t="n"/>
      <c r="CO1554" s="307" t="n"/>
      <c r="CP1554" s="307" t="n"/>
      <c r="CQ1554" s="307" t="n"/>
      <c r="CR1554" s="279" t="n"/>
      <c r="CS1554" s="280">
        <f>AVERAGE(Value(BY1554),value(CR1554))</f>
        <v/>
      </c>
      <c r="CT1554" s="421">
        <f>(IF(OR(MediaScorecard!BG2041="x", MediaScorecard!BH2041="x",MediaScorecard!BI2041="x",MediaScorecard!BJ2041="x",MediaScorecard!BK2041="x"),1, 2))</f>
        <v/>
      </c>
      <c r="CU1554" s="308" t="n"/>
      <c r="CV1554" s="308" t="n"/>
      <c r="CW1554" s="308" t="n"/>
      <c r="CX1554" s="309" t="n"/>
      <c r="CY1554" s="308" t="n"/>
      <c r="CZ1554" s="308" t="n"/>
      <c r="DA1554" s="308" t="n"/>
    </row>
    <row r="1555" ht="21" customHeight="1" s="590">
      <c r="A1555" s="421" t="n"/>
      <c r="B1555" s="270" t="n"/>
      <c r="C1555" s="269" t="n"/>
      <c r="D1555" s="267" t="n"/>
      <c r="E1555" s="267" t="n"/>
      <c r="F1555" s="268" t="n"/>
      <c r="G1555" s="421" t="n"/>
      <c r="H1555" s="269" t="n"/>
      <c r="I1555" s="421" t="n"/>
      <c r="J1555" s="421" t="n"/>
      <c r="K1555" s="421" t="n"/>
      <c r="L1555" s="421" t="n"/>
      <c r="M1555" s="421" t="n"/>
      <c r="N1555" s="421" t="n"/>
      <c r="O1555" s="421" t="n"/>
      <c r="P1555" s="421" t="n"/>
      <c r="Q1555" s="421" t="n"/>
      <c r="R1555" s="270" t="n"/>
      <c r="S1555" s="421" t="n"/>
      <c r="T1555" s="421" t="n"/>
      <c r="U1555" s="421" t="n"/>
      <c r="V1555" s="421" t="n"/>
      <c r="W1555" s="421" t="n"/>
      <c r="X1555" s="421" t="n"/>
      <c r="Y1555" s="421" t="n"/>
      <c r="Z1555" s="421" t="n"/>
      <c r="AA1555" s="421" t="n"/>
      <c r="AB1555" s="421" t="n"/>
      <c r="AC1555" s="421" t="n"/>
      <c r="AD1555" s="421" t="n"/>
      <c r="AE1555" s="421" t="n"/>
      <c r="AF1555" s="421" t="n"/>
      <c r="AG1555" s="421" t="n"/>
      <c r="AH1555" s="421" t="n"/>
      <c r="AI1555" s="421" t="n"/>
      <c r="AJ1555" s="297" t="n"/>
      <c r="AK1555" s="297" t="n"/>
      <c r="AL1555" s="284" t="n"/>
      <c r="AM1555" s="297" t="n"/>
      <c r="AN1555" s="285" t="n"/>
      <c r="AO1555" s="297" t="n"/>
      <c r="AP1555" s="297" t="n"/>
      <c r="AQ1555" s="297" t="n"/>
      <c r="AR1555" s="297" t="n"/>
      <c r="AS1555" s="297" t="n"/>
      <c r="AT1555" s="285" t="n"/>
      <c r="AU1555" s="297" t="n"/>
      <c r="AV1555" s="297" t="n"/>
      <c r="AW1555" s="297" t="n"/>
      <c r="AX1555" s="297" t="n"/>
      <c r="AY1555" s="286" t="n"/>
      <c r="AZ1555" s="286" t="n"/>
      <c r="BA1555" s="287" t="n"/>
      <c r="BB1555" s="286" t="n"/>
      <c r="BC1555" s="286" t="n"/>
      <c r="BD1555" s="286" t="n"/>
      <c r="BE1555" s="286" t="n"/>
      <c r="BF1555" s="286" t="n"/>
      <c r="BG1555" s="286" t="n"/>
      <c r="BH1555" s="297" t="n"/>
      <c r="BI1555" s="297" t="n"/>
      <c r="BJ1555" s="297" t="n"/>
      <c r="BK1555" s="297" t="n"/>
      <c r="BL1555" s="297" t="n"/>
      <c r="BM1555" s="297" t="n"/>
      <c r="BN1555" s="297" t="n"/>
      <c r="BO1555" s="285" t="n"/>
      <c r="BP1555" s="297" t="n"/>
      <c r="BQ1555" s="297" t="n"/>
      <c r="BR1555" s="297" t="n"/>
      <c r="BS1555" s="297" t="n"/>
      <c r="BT1555" s="297" t="n"/>
      <c r="BU1555" s="297" t="n"/>
      <c r="BV1555" s="297" t="n"/>
      <c r="BW1555" s="288" t="n"/>
      <c r="BX1555" s="276">
        <f>SUM(IF(COUNTIF(#REF!, "*1.*"), 2, 0), IF(COUNTIF(#REF!, "*2.*"), 2, 0), IF(COUNTIF(#REF!, "*3.*"), 2, 0), IF(COUNTIF(#REF!, "*4.*"), 2, 0), IF(COUNTIF(#REF!, "*5.*"), 2, 0), IF(COUNTIF(#REF!, "*6.*"), 2, 0))</f>
        <v/>
      </c>
      <c r="BY1555" s="277">
        <f t="array" ref="BY1555">SUM(VALUE(AT1555),VALUE(AU1555),VALUE(AV1555),VALUE(AW1555),VALUE(AX1555),VALUE(AY1555),VALUE(AZ1555),VALUE(BB1555),VALUE(BC1555),VALUE(BD1555),VALUE(BE1555),VALUE(BF1555),VALUE(BG1555),VALUE(BH1555),VALUE(BI1555),VALUE(BJ1555),VALUE(BK1555),VALUE(BL1555),VALUE(BM1555),VALUE(BN1555),VALUE(BO1555),VALUE(BP1555),VALUE(BQ1555),VALUE(BR1555),VALUE(BS1555),VALUE(BT1555),VALUE(BU1555),VALUE(BV1555),VALUE(BW1555))</f>
        <v/>
      </c>
      <c r="BZ1555" s="307" t="n"/>
      <c r="CA1555" s="307" t="n"/>
      <c r="CB1555" s="307" t="n"/>
      <c r="CC1555" s="307" t="n"/>
      <c r="CD1555" s="307" t="n"/>
      <c r="CE1555" s="307" t="n"/>
      <c r="CF1555" s="307" t="n"/>
      <c r="CG1555" s="307" t="n"/>
      <c r="CH1555" s="307" t="n"/>
      <c r="CI1555" s="307" t="n"/>
      <c r="CJ1555" s="307" t="n"/>
      <c r="CK1555" s="307" t="n"/>
      <c r="CL1555" s="307" t="n"/>
      <c r="CM1555" s="307" t="n"/>
      <c r="CN1555" s="307" t="n"/>
      <c r="CO1555" s="307" t="n"/>
      <c r="CP1555" s="307" t="n"/>
      <c r="CQ1555" s="307" t="n"/>
      <c r="CR1555" s="279" t="n"/>
      <c r="CS1555" s="280">
        <f>AVERAGE(Value(BY1555),value(CR1555))</f>
        <v/>
      </c>
      <c r="CT1555" s="421">
        <f>(IF(OR(MediaScorecard!BG2042="x", MediaScorecard!BH2042="x",MediaScorecard!BI2042="x",MediaScorecard!BJ2042="x",MediaScorecard!BK2042="x"),1, 2))</f>
        <v/>
      </c>
      <c r="CU1555" s="308" t="n"/>
      <c r="CV1555" s="308" t="n"/>
      <c r="CW1555" s="308" t="n"/>
      <c r="CX1555" s="309" t="n"/>
      <c r="CY1555" s="308" t="n"/>
      <c r="CZ1555" s="308" t="n"/>
      <c r="DA1555" s="308" t="n"/>
    </row>
    <row r="1556" ht="21" customHeight="1" s="590">
      <c r="A1556" s="421" t="n"/>
      <c r="B1556" s="270" t="n"/>
      <c r="C1556" s="269" t="n"/>
      <c r="D1556" s="267" t="n"/>
      <c r="E1556" s="267" t="n"/>
      <c r="F1556" s="268" t="n"/>
      <c r="G1556" s="421" t="n"/>
      <c r="H1556" s="269" t="n"/>
      <c r="I1556" s="421" t="n"/>
      <c r="J1556" s="421" t="n"/>
      <c r="K1556" s="421" t="n"/>
      <c r="L1556" s="421" t="n"/>
      <c r="M1556" s="421" t="n"/>
      <c r="N1556" s="421" t="n"/>
      <c r="O1556" s="421" t="n"/>
      <c r="P1556" s="421" t="n"/>
      <c r="Q1556" s="421" t="n"/>
      <c r="R1556" s="270" t="n"/>
      <c r="S1556" s="421" t="n"/>
      <c r="T1556" s="421" t="n"/>
      <c r="U1556" s="421" t="n"/>
      <c r="V1556" s="421" t="n"/>
      <c r="W1556" s="421" t="n"/>
      <c r="X1556" s="421" t="n"/>
      <c r="Y1556" s="421" t="n"/>
      <c r="Z1556" s="421" t="n"/>
      <c r="AA1556" s="421" t="n"/>
      <c r="AB1556" s="421" t="n"/>
      <c r="AC1556" s="421" t="n"/>
      <c r="AD1556" s="421" t="n"/>
      <c r="AE1556" s="421" t="n"/>
      <c r="AF1556" s="421" t="n"/>
      <c r="AG1556" s="421" t="n"/>
      <c r="AH1556" s="421" t="n"/>
      <c r="AI1556" s="421" t="n"/>
      <c r="AJ1556" s="297" t="n"/>
      <c r="AK1556" s="297" t="n"/>
      <c r="AL1556" s="284" t="n"/>
      <c r="AM1556" s="297" t="n"/>
      <c r="AN1556" s="285" t="n"/>
      <c r="AO1556" s="297" t="n"/>
      <c r="AP1556" s="297" t="n"/>
      <c r="AQ1556" s="297" t="n"/>
      <c r="AR1556" s="297" t="n"/>
      <c r="AS1556" s="297" t="n"/>
      <c r="AT1556" s="285" t="n"/>
      <c r="AU1556" s="297" t="n"/>
      <c r="AV1556" s="297" t="n"/>
      <c r="AW1556" s="297" t="n"/>
      <c r="AX1556" s="297" t="n"/>
      <c r="AY1556" s="286" t="n"/>
      <c r="AZ1556" s="286" t="n"/>
      <c r="BA1556" s="287" t="n"/>
      <c r="BB1556" s="286" t="n"/>
      <c r="BC1556" s="286" t="n"/>
      <c r="BD1556" s="286" t="n"/>
      <c r="BE1556" s="286" t="n"/>
      <c r="BF1556" s="286" t="n"/>
      <c r="BG1556" s="286" t="n"/>
      <c r="BH1556" s="297" t="n"/>
      <c r="BI1556" s="297" t="n"/>
      <c r="BJ1556" s="297" t="n"/>
      <c r="BK1556" s="297" t="n"/>
      <c r="BL1556" s="297" t="n"/>
      <c r="BM1556" s="297" t="n"/>
      <c r="BN1556" s="297" t="n"/>
      <c r="BO1556" s="285" t="n"/>
      <c r="BP1556" s="297" t="n"/>
      <c r="BQ1556" s="297" t="n"/>
      <c r="BR1556" s="297" t="n"/>
      <c r="BS1556" s="297" t="n"/>
      <c r="BT1556" s="297" t="n"/>
      <c r="BU1556" s="297" t="n"/>
      <c r="BV1556" s="297" t="n"/>
      <c r="BW1556" s="288" t="n"/>
      <c r="BX1556" s="276">
        <f>SUM(IF(COUNTIF(#REF!, "*1.*"), 2, 0), IF(COUNTIF(#REF!, "*2.*"), 2, 0), IF(COUNTIF(#REF!, "*3.*"), 2, 0), IF(COUNTIF(#REF!, "*4.*"), 2, 0), IF(COUNTIF(#REF!, "*5.*"), 2, 0), IF(COUNTIF(#REF!, "*6.*"), 2, 0))</f>
        <v/>
      </c>
      <c r="BY1556" s="277">
        <f t="array" ref="BY1556">SUM(VALUE(AT1556),VALUE(AU1556),VALUE(AV1556),VALUE(AW1556),VALUE(AX1556),VALUE(AY1556),VALUE(AZ1556),VALUE(BB1556),VALUE(BC1556),VALUE(BD1556),VALUE(BE1556),VALUE(BF1556),VALUE(BG1556),VALUE(BH1556),VALUE(BI1556),VALUE(BJ1556),VALUE(BK1556),VALUE(BL1556),VALUE(BM1556),VALUE(BN1556),VALUE(BO1556),VALUE(BP1556),VALUE(BQ1556),VALUE(BR1556),VALUE(BS1556),VALUE(BT1556),VALUE(BU1556),VALUE(BV1556),VALUE(BW1556))</f>
        <v/>
      </c>
      <c r="BZ1556" s="307" t="n"/>
      <c r="CA1556" s="307" t="n"/>
      <c r="CB1556" s="307" t="n"/>
      <c r="CC1556" s="307" t="n"/>
      <c r="CD1556" s="307" t="n"/>
      <c r="CE1556" s="307" t="n"/>
      <c r="CF1556" s="307" t="n"/>
      <c r="CG1556" s="307" t="n"/>
      <c r="CH1556" s="307" t="n"/>
      <c r="CI1556" s="307" t="n"/>
      <c r="CJ1556" s="307" t="n"/>
      <c r="CK1556" s="307" t="n"/>
      <c r="CL1556" s="307" t="n"/>
      <c r="CM1556" s="307" t="n"/>
      <c r="CN1556" s="307" t="n"/>
      <c r="CO1556" s="307" t="n"/>
      <c r="CP1556" s="307" t="n"/>
      <c r="CQ1556" s="307" t="n"/>
      <c r="CR1556" s="279" t="n"/>
      <c r="CS1556" s="280">
        <f>AVERAGE(Value(BY1556),value(CR1556))</f>
        <v/>
      </c>
      <c r="CT1556" s="421">
        <f>(IF(OR(MediaScorecard!BG2043="x", MediaScorecard!BH2043="x",MediaScorecard!BI2043="x",MediaScorecard!BJ2043="x",MediaScorecard!BK2043="x"),1, 2))</f>
        <v/>
      </c>
      <c r="CU1556" s="308" t="n"/>
      <c r="CV1556" s="308" t="n"/>
      <c r="CW1556" s="308" t="n"/>
      <c r="CX1556" s="309" t="n"/>
      <c r="CY1556" s="308" t="n"/>
      <c r="CZ1556" s="308" t="n"/>
      <c r="DA1556" s="308" t="n"/>
    </row>
    <row r="1557" ht="21" customHeight="1" s="590">
      <c r="A1557" s="421" t="n"/>
      <c r="B1557" s="270" t="n"/>
      <c r="C1557" s="269" t="n"/>
      <c r="D1557" s="267" t="n"/>
      <c r="E1557" s="267" t="n"/>
      <c r="F1557" s="268" t="n"/>
      <c r="G1557" s="421" t="n"/>
      <c r="H1557" s="269" t="n"/>
      <c r="I1557" s="421" t="n"/>
      <c r="J1557" s="421" t="n"/>
      <c r="K1557" s="421" t="n"/>
      <c r="L1557" s="421" t="n"/>
      <c r="M1557" s="421" t="n"/>
      <c r="N1557" s="421" t="n"/>
      <c r="O1557" s="421" t="n"/>
      <c r="P1557" s="421" t="n"/>
      <c r="Q1557" s="421" t="n"/>
      <c r="R1557" s="270" t="n"/>
      <c r="S1557" s="421" t="n"/>
      <c r="T1557" s="421" t="n"/>
      <c r="U1557" s="421" t="n"/>
      <c r="V1557" s="421" t="n"/>
      <c r="W1557" s="421" t="n"/>
      <c r="X1557" s="421" t="n"/>
      <c r="Y1557" s="421" t="n"/>
      <c r="Z1557" s="421" t="n"/>
      <c r="AA1557" s="421" t="n"/>
      <c r="AB1557" s="421" t="n"/>
      <c r="AC1557" s="421" t="n"/>
      <c r="AD1557" s="421" t="n"/>
      <c r="AE1557" s="421" t="n"/>
      <c r="AF1557" s="421" t="n"/>
      <c r="AG1557" s="421" t="n"/>
      <c r="AH1557" s="421" t="n"/>
      <c r="AI1557" s="421" t="n"/>
      <c r="AJ1557" s="297" t="n"/>
      <c r="AK1557" s="297" t="n"/>
      <c r="AL1557" s="284" t="n"/>
      <c r="AM1557" s="297" t="n"/>
      <c r="AN1557" s="285" t="n"/>
      <c r="AO1557" s="297" t="n"/>
      <c r="AP1557" s="297" t="n"/>
      <c r="AQ1557" s="297" t="n"/>
      <c r="AR1557" s="297" t="n"/>
      <c r="AS1557" s="297" t="n"/>
      <c r="AT1557" s="285" t="n"/>
      <c r="AU1557" s="297" t="n"/>
      <c r="AV1557" s="297" t="n"/>
      <c r="AW1557" s="297" t="n"/>
      <c r="AX1557" s="297" t="n"/>
      <c r="AY1557" s="286" t="n"/>
      <c r="AZ1557" s="286" t="n"/>
      <c r="BA1557" s="287" t="n"/>
      <c r="BB1557" s="286" t="n"/>
      <c r="BC1557" s="286" t="n"/>
      <c r="BD1557" s="286" t="n"/>
      <c r="BE1557" s="286" t="n"/>
      <c r="BF1557" s="286" t="n"/>
      <c r="BG1557" s="286" t="n"/>
      <c r="BH1557" s="297" t="n"/>
      <c r="BI1557" s="297" t="n"/>
      <c r="BJ1557" s="297" t="n"/>
      <c r="BK1557" s="297" t="n"/>
      <c r="BL1557" s="297" t="n"/>
      <c r="BM1557" s="297" t="n"/>
      <c r="BN1557" s="297" t="n"/>
      <c r="BO1557" s="285" t="n"/>
      <c r="BP1557" s="297" t="n"/>
      <c r="BQ1557" s="297" t="n"/>
      <c r="BR1557" s="297" t="n"/>
      <c r="BS1557" s="297" t="n"/>
      <c r="BT1557" s="297" t="n"/>
      <c r="BU1557" s="297" t="n"/>
      <c r="BV1557" s="297" t="n"/>
      <c r="BW1557" s="288" t="n"/>
      <c r="BX1557" s="276">
        <f>SUM(IF(COUNTIF(#REF!, "*1.*"), 2, 0), IF(COUNTIF(#REF!, "*2.*"), 2, 0), IF(COUNTIF(#REF!, "*3.*"), 2, 0), IF(COUNTIF(#REF!, "*4.*"), 2, 0), IF(COUNTIF(#REF!, "*5.*"), 2, 0), IF(COUNTIF(#REF!, "*6.*"), 2, 0))</f>
        <v/>
      </c>
      <c r="BY1557" s="277">
        <f t="array" ref="BY1557">SUM(VALUE(AT1557),VALUE(AU1557),VALUE(AV1557),VALUE(AW1557),VALUE(AX1557),VALUE(AY1557),VALUE(AZ1557),VALUE(BB1557),VALUE(BC1557),VALUE(BD1557),VALUE(BE1557),VALUE(BF1557),VALUE(BG1557),VALUE(BH1557),VALUE(BI1557),VALUE(BJ1557),VALUE(BK1557),VALUE(BL1557),VALUE(BM1557),VALUE(BN1557),VALUE(BO1557),VALUE(BP1557),VALUE(BQ1557),VALUE(BR1557),VALUE(BS1557),VALUE(BT1557),VALUE(BU1557),VALUE(BV1557),VALUE(BW1557))</f>
        <v/>
      </c>
      <c r="BZ1557" s="307" t="n"/>
      <c r="CA1557" s="307" t="n"/>
      <c r="CB1557" s="307" t="n"/>
      <c r="CC1557" s="307" t="n"/>
      <c r="CD1557" s="307" t="n"/>
      <c r="CE1557" s="307" t="n"/>
      <c r="CF1557" s="307" t="n"/>
      <c r="CG1557" s="307" t="n"/>
      <c r="CH1557" s="307" t="n"/>
      <c r="CI1557" s="307" t="n"/>
      <c r="CJ1557" s="307" t="n"/>
      <c r="CK1557" s="307" t="n"/>
      <c r="CL1557" s="307" t="n"/>
      <c r="CM1557" s="307" t="n"/>
      <c r="CN1557" s="307" t="n"/>
      <c r="CO1557" s="307" t="n"/>
      <c r="CP1557" s="307" t="n"/>
      <c r="CQ1557" s="307" t="n"/>
      <c r="CR1557" s="279" t="n"/>
      <c r="CS1557" s="280">
        <f>AVERAGE(Value(BY1557),value(CR1557))</f>
        <v/>
      </c>
      <c r="CT1557" s="421">
        <f>(IF(OR(MediaScorecard!BG2044="x", MediaScorecard!BH2044="x",MediaScorecard!BI2044="x",MediaScorecard!BJ2044="x",MediaScorecard!BK2044="x"),1, 2))</f>
        <v/>
      </c>
      <c r="CU1557" s="308" t="n"/>
      <c r="CV1557" s="308" t="n"/>
      <c r="CW1557" s="308" t="n"/>
      <c r="CX1557" s="309" t="n"/>
      <c r="CY1557" s="308" t="n"/>
      <c r="CZ1557" s="308" t="n"/>
      <c r="DA1557" s="308" t="n"/>
    </row>
    <row r="1558" ht="21" customHeight="1" s="590">
      <c r="A1558" s="421" t="n"/>
      <c r="B1558" s="270" t="n"/>
      <c r="C1558" s="269" t="n"/>
      <c r="D1558" s="267" t="n"/>
      <c r="E1558" s="267" t="n"/>
      <c r="F1558" s="268" t="n"/>
      <c r="G1558" s="421" t="n"/>
      <c r="H1558" s="269" t="n"/>
      <c r="I1558" s="421" t="n"/>
      <c r="J1558" s="421" t="n"/>
      <c r="K1558" s="421" t="n"/>
      <c r="L1558" s="421" t="n"/>
      <c r="M1558" s="421" t="n"/>
      <c r="N1558" s="421" t="n"/>
      <c r="O1558" s="421" t="n"/>
      <c r="P1558" s="421" t="n"/>
      <c r="Q1558" s="421" t="n"/>
      <c r="R1558" s="270" t="n"/>
      <c r="S1558" s="421" t="n"/>
      <c r="T1558" s="421" t="n"/>
      <c r="U1558" s="421" t="n"/>
      <c r="V1558" s="421" t="n"/>
      <c r="W1558" s="421" t="n"/>
      <c r="X1558" s="421" t="n"/>
      <c r="Y1558" s="421" t="n"/>
      <c r="Z1558" s="421" t="n"/>
      <c r="AA1558" s="421" t="n"/>
      <c r="AB1558" s="421" t="n"/>
      <c r="AC1558" s="421" t="n"/>
      <c r="AD1558" s="421" t="n"/>
      <c r="AE1558" s="421" t="n"/>
      <c r="AF1558" s="421" t="n"/>
      <c r="AG1558" s="421" t="n"/>
      <c r="AH1558" s="421" t="n"/>
      <c r="AI1558" s="421" t="n"/>
      <c r="AJ1558" s="297" t="n"/>
      <c r="AK1558" s="297" t="n"/>
      <c r="AL1558" s="284" t="n"/>
      <c r="AM1558" s="297" t="n"/>
      <c r="AN1558" s="285" t="n"/>
      <c r="AO1558" s="297" t="n"/>
      <c r="AP1558" s="297" t="n"/>
      <c r="AQ1558" s="297" t="n"/>
      <c r="AR1558" s="297" t="n"/>
      <c r="AS1558" s="297" t="n"/>
      <c r="AT1558" s="285" t="n"/>
      <c r="AU1558" s="297" t="n"/>
      <c r="AV1558" s="297" t="n"/>
      <c r="AW1558" s="297" t="n"/>
      <c r="AX1558" s="297" t="n"/>
      <c r="AY1558" s="286" t="n"/>
      <c r="AZ1558" s="286" t="n"/>
      <c r="BA1558" s="287" t="n"/>
      <c r="BB1558" s="286" t="n"/>
      <c r="BC1558" s="286" t="n"/>
      <c r="BD1558" s="286" t="n"/>
      <c r="BE1558" s="286" t="n"/>
      <c r="BF1558" s="286" t="n"/>
      <c r="BG1558" s="286" t="n"/>
      <c r="BH1558" s="297" t="n"/>
      <c r="BI1558" s="297" t="n"/>
      <c r="BJ1558" s="297" t="n"/>
      <c r="BK1558" s="297" t="n"/>
      <c r="BL1558" s="297" t="n"/>
      <c r="BM1558" s="297" t="n"/>
      <c r="BN1558" s="297" t="n"/>
      <c r="BO1558" s="285" t="n"/>
      <c r="BP1558" s="297" t="n"/>
      <c r="BQ1558" s="297" t="n"/>
      <c r="BR1558" s="297" t="n"/>
      <c r="BS1558" s="297" t="n"/>
      <c r="BT1558" s="297" t="n"/>
      <c r="BU1558" s="297" t="n"/>
      <c r="BV1558" s="297" t="n"/>
      <c r="BW1558" s="288" t="n"/>
      <c r="BX1558" s="276">
        <f>SUM(IF(COUNTIF(#REF!, "*1.*"), 2, 0), IF(COUNTIF(#REF!, "*2.*"), 2, 0), IF(COUNTIF(#REF!, "*3.*"), 2, 0), IF(COUNTIF(#REF!, "*4.*"), 2, 0), IF(COUNTIF(#REF!, "*5.*"), 2, 0), IF(COUNTIF(#REF!, "*6.*"), 2, 0))</f>
        <v/>
      </c>
      <c r="BY1558" s="277">
        <f t="array" ref="BY1558">SUM(VALUE(AT1558),VALUE(AU1558),VALUE(AV1558),VALUE(AW1558),VALUE(AX1558),VALUE(AY1558),VALUE(AZ1558),VALUE(BB1558),VALUE(BC1558),VALUE(BD1558),VALUE(BE1558),VALUE(BF1558),VALUE(BG1558),VALUE(BH1558),VALUE(BI1558),VALUE(BJ1558),VALUE(BK1558),VALUE(BL1558),VALUE(BM1558),VALUE(BN1558),VALUE(BO1558),VALUE(BP1558),VALUE(BQ1558),VALUE(BR1558),VALUE(BS1558),VALUE(BT1558),VALUE(BU1558),VALUE(BV1558),VALUE(BW1558))</f>
        <v/>
      </c>
      <c r="BZ1558" s="307" t="n"/>
      <c r="CA1558" s="307" t="n"/>
      <c r="CB1558" s="307" t="n"/>
      <c r="CC1558" s="307" t="n"/>
      <c r="CD1558" s="307" t="n"/>
      <c r="CE1558" s="307" t="n"/>
      <c r="CF1558" s="307" t="n"/>
      <c r="CG1558" s="307" t="n"/>
      <c r="CH1558" s="307" t="n"/>
      <c r="CI1558" s="307" t="n"/>
      <c r="CJ1558" s="307" t="n"/>
      <c r="CK1558" s="307" t="n"/>
      <c r="CL1558" s="307" t="n"/>
      <c r="CM1558" s="307" t="n"/>
      <c r="CN1558" s="307" t="n"/>
      <c r="CO1558" s="307" t="n"/>
      <c r="CP1558" s="307" t="n"/>
      <c r="CQ1558" s="307" t="n"/>
      <c r="CR1558" s="279" t="n"/>
      <c r="CS1558" s="280">
        <f>AVERAGE(Value(BY1558),value(CR1558))</f>
        <v/>
      </c>
      <c r="CT1558" s="421">
        <f>(IF(OR(MediaScorecard!BG2045="x", MediaScorecard!BH2045="x",MediaScorecard!BI2045="x",MediaScorecard!BJ2045="x",MediaScorecard!BK2045="x"),1, 2))</f>
        <v/>
      </c>
      <c r="CU1558" s="308" t="n"/>
      <c r="CV1558" s="308" t="n"/>
      <c r="CW1558" s="308" t="n"/>
      <c r="CX1558" s="309" t="n"/>
      <c r="CY1558" s="308" t="n"/>
      <c r="CZ1558" s="308" t="n"/>
      <c r="DA1558" s="308" t="n"/>
    </row>
    <row r="1559" ht="21" customHeight="1" s="590">
      <c r="A1559" s="421" t="n"/>
      <c r="B1559" s="270" t="n"/>
      <c r="C1559" s="269" t="n"/>
      <c r="D1559" s="267" t="n"/>
      <c r="E1559" s="267" t="n"/>
      <c r="F1559" s="268" t="n"/>
      <c r="G1559" s="421" t="n"/>
      <c r="H1559" s="269" t="n"/>
      <c r="I1559" s="421" t="n"/>
      <c r="J1559" s="421" t="n"/>
      <c r="K1559" s="421" t="n"/>
      <c r="L1559" s="421" t="n"/>
      <c r="M1559" s="421" t="n"/>
      <c r="N1559" s="421" t="n"/>
      <c r="O1559" s="421" t="n"/>
      <c r="P1559" s="421" t="n"/>
      <c r="Q1559" s="421" t="n"/>
      <c r="R1559" s="270" t="n"/>
      <c r="S1559" s="421" t="n"/>
      <c r="T1559" s="421" t="n"/>
      <c r="U1559" s="421" t="n"/>
      <c r="V1559" s="421" t="n"/>
      <c r="W1559" s="421" t="n"/>
      <c r="X1559" s="421" t="n"/>
      <c r="Y1559" s="421" t="n"/>
      <c r="Z1559" s="421" t="n"/>
      <c r="AA1559" s="421" t="n"/>
      <c r="AB1559" s="421" t="n"/>
      <c r="AC1559" s="421" t="n"/>
      <c r="AD1559" s="421" t="n"/>
      <c r="AE1559" s="421" t="n"/>
      <c r="AF1559" s="421" t="n"/>
      <c r="AG1559" s="421" t="n"/>
      <c r="AH1559" s="421" t="n"/>
      <c r="AI1559" s="421" t="n"/>
      <c r="AJ1559" s="297" t="n"/>
      <c r="AK1559" s="297" t="n"/>
      <c r="AL1559" s="284" t="n"/>
      <c r="AM1559" s="297" t="n"/>
      <c r="AN1559" s="285" t="n"/>
      <c r="AO1559" s="297" t="n"/>
      <c r="AP1559" s="297" t="n"/>
      <c r="AQ1559" s="297" t="n"/>
      <c r="AR1559" s="297" t="n"/>
      <c r="AS1559" s="297" t="n"/>
      <c r="AT1559" s="285" t="n"/>
      <c r="AU1559" s="297" t="n"/>
      <c r="AV1559" s="297" t="n"/>
      <c r="AW1559" s="297" t="n"/>
      <c r="AX1559" s="297" t="n"/>
      <c r="AY1559" s="286" t="n"/>
      <c r="AZ1559" s="286" t="n"/>
      <c r="BA1559" s="287" t="n"/>
      <c r="BB1559" s="286" t="n"/>
      <c r="BC1559" s="286" t="n"/>
      <c r="BD1559" s="286" t="n"/>
      <c r="BE1559" s="286" t="n"/>
      <c r="BF1559" s="286" t="n"/>
      <c r="BG1559" s="286" t="n"/>
      <c r="BH1559" s="297" t="n"/>
      <c r="BI1559" s="297" t="n"/>
      <c r="BJ1559" s="297" t="n"/>
      <c r="BK1559" s="297" t="n"/>
      <c r="BL1559" s="297" t="n"/>
      <c r="BM1559" s="297" t="n"/>
      <c r="BN1559" s="297" t="n"/>
      <c r="BO1559" s="285" t="n"/>
      <c r="BP1559" s="297" t="n"/>
      <c r="BQ1559" s="297" t="n"/>
      <c r="BR1559" s="297" t="n"/>
      <c r="BS1559" s="297" t="n"/>
      <c r="BT1559" s="297" t="n"/>
      <c r="BU1559" s="297" t="n"/>
      <c r="BV1559" s="297" t="n"/>
      <c r="BW1559" s="288" t="n"/>
      <c r="BX1559" s="276">
        <f>SUM(IF(COUNTIF(#REF!, "*1.*"), 2, 0), IF(COUNTIF(#REF!, "*2.*"), 2, 0), IF(COUNTIF(#REF!, "*3.*"), 2, 0), IF(COUNTIF(#REF!, "*4.*"), 2, 0), IF(COUNTIF(#REF!, "*5.*"), 2, 0), IF(COUNTIF(#REF!, "*6.*"), 2, 0))</f>
        <v/>
      </c>
      <c r="BY1559" s="277">
        <f t="array" ref="BY1559">SUM(VALUE(AT1559),VALUE(AU1559),VALUE(AV1559),VALUE(AW1559),VALUE(AX1559),VALUE(AY1559),VALUE(AZ1559),VALUE(BB1559),VALUE(BC1559),VALUE(BD1559),VALUE(BE1559),VALUE(BF1559),VALUE(BG1559),VALUE(BH1559),VALUE(BI1559),VALUE(BJ1559),VALUE(BK1559),VALUE(BL1559),VALUE(BM1559),VALUE(BN1559),VALUE(BO1559),VALUE(BP1559),VALUE(BQ1559),VALUE(BR1559),VALUE(BS1559),VALUE(BT1559),VALUE(BU1559),VALUE(BV1559),VALUE(BW1559))</f>
        <v/>
      </c>
      <c r="BZ1559" s="307" t="n"/>
      <c r="CA1559" s="307" t="n"/>
      <c r="CB1559" s="307" t="n"/>
      <c r="CC1559" s="307" t="n"/>
      <c r="CD1559" s="307" t="n"/>
      <c r="CE1559" s="307" t="n"/>
      <c r="CF1559" s="307" t="n"/>
      <c r="CG1559" s="307" t="n"/>
      <c r="CH1559" s="307" t="n"/>
      <c r="CI1559" s="307" t="n"/>
      <c r="CJ1559" s="307" t="n"/>
      <c r="CK1559" s="307" t="n"/>
      <c r="CL1559" s="307" t="n"/>
      <c r="CM1559" s="307" t="n"/>
      <c r="CN1559" s="307" t="n"/>
      <c r="CO1559" s="307" t="n"/>
      <c r="CP1559" s="307" t="n"/>
      <c r="CQ1559" s="307" t="n"/>
      <c r="CR1559" s="279" t="n"/>
      <c r="CS1559" s="280">
        <f>AVERAGE(Value(BY1559),value(CR1559))</f>
        <v/>
      </c>
      <c r="CT1559" s="421">
        <f>(IF(OR(MediaScorecard!BG2046="x", MediaScorecard!BH2046="x",MediaScorecard!BI2046="x",MediaScorecard!BJ2046="x",MediaScorecard!BK2046="x"),1, 2))</f>
        <v/>
      </c>
      <c r="CU1559" s="308" t="n"/>
      <c r="CV1559" s="308" t="n"/>
      <c r="CW1559" s="308" t="n"/>
      <c r="CX1559" s="309" t="n"/>
      <c r="CY1559" s="308" t="n"/>
      <c r="CZ1559" s="308" t="n"/>
      <c r="DA1559" s="308" t="n"/>
    </row>
    <row r="1560" ht="21" customHeight="1" s="590">
      <c r="A1560" s="421" t="n"/>
      <c r="B1560" s="270" t="n"/>
      <c r="C1560" s="269" t="n"/>
      <c r="D1560" s="267" t="n"/>
      <c r="E1560" s="267" t="n"/>
      <c r="F1560" s="268" t="n"/>
      <c r="G1560" s="421" t="n"/>
      <c r="H1560" s="269" t="n"/>
      <c r="I1560" s="421" t="n"/>
      <c r="J1560" s="421" t="n"/>
      <c r="K1560" s="421" t="n"/>
      <c r="L1560" s="421" t="n"/>
      <c r="M1560" s="421" t="n"/>
      <c r="N1560" s="421" t="n"/>
      <c r="O1560" s="421" t="n"/>
      <c r="P1560" s="421" t="n"/>
      <c r="Q1560" s="421" t="n"/>
      <c r="R1560" s="270" t="n"/>
      <c r="S1560" s="421" t="n"/>
      <c r="T1560" s="421" t="n"/>
      <c r="U1560" s="421" t="n"/>
      <c r="V1560" s="421" t="n"/>
      <c r="W1560" s="421" t="n"/>
      <c r="X1560" s="421" t="n"/>
      <c r="Y1560" s="421" t="n"/>
      <c r="Z1560" s="421" t="n"/>
      <c r="AA1560" s="421" t="n"/>
      <c r="AB1560" s="421" t="n"/>
      <c r="AC1560" s="421" t="n"/>
      <c r="AD1560" s="421" t="n"/>
      <c r="AE1560" s="421" t="n"/>
      <c r="AF1560" s="421" t="n"/>
      <c r="AG1560" s="421" t="n"/>
      <c r="AH1560" s="421" t="n"/>
      <c r="AI1560" s="421" t="n"/>
      <c r="AJ1560" s="297" t="n"/>
      <c r="AK1560" s="297" t="n"/>
      <c r="AL1560" s="284" t="n"/>
      <c r="AM1560" s="297" t="n"/>
      <c r="AN1560" s="285" t="n"/>
      <c r="AO1560" s="297" t="n"/>
      <c r="AP1560" s="297" t="n"/>
      <c r="AQ1560" s="297" t="n"/>
      <c r="AR1560" s="297" t="n"/>
      <c r="AS1560" s="297" t="n"/>
      <c r="AT1560" s="285" t="n"/>
      <c r="AU1560" s="297" t="n"/>
      <c r="AV1560" s="297" t="n"/>
      <c r="AW1560" s="297" t="n"/>
      <c r="AX1560" s="297" t="n"/>
      <c r="AY1560" s="286" t="n"/>
      <c r="AZ1560" s="286" t="n"/>
      <c r="BA1560" s="287" t="n"/>
      <c r="BB1560" s="286" t="n"/>
      <c r="BC1560" s="286" t="n"/>
      <c r="BD1560" s="286" t="n"/>
      <c r="BE1560" s="286" t="n"/>
      <c r="BF1560" s="286" t="n"/>
      <c r="BG1560" s="286" t="n"/>
      <c r="BH1560" s="297" t="n"/>
      <c r="BI1560" s="297" t="n"/>
      <c r="BJ1560" s="297" t="n"/>
      <c r="BK1560" s="297" t="n"/>
      <c r="BL1560" s="297" t="n"/>
      <c r="BM1560" s="297" t="n"/>
      <c r="BN1560" s="297" t="n"/>
      <c r="BO1560" s="285" t="n"/>
      <c r="BP1560" s="297" t="n"/>
      <c r="BQ1560" s="297" t="n"/>
      <c r="BR1560" s="297" t="n"/>
      <c r="BS1560" s="297" t="n"/>
      <c r="BT1560" s="297" t="n"/>
      <c r="BU1560" s="297" t="n"/>
      <c r="BV1560" s="297" t="n"/>
      <c r="BW1560" s="288" t="n"/>
      <c r="BX1560" s="276">
        <f>SUM(IF(COUNTIF(#REF!, "*1.*"), 2, 0), IF(COUNTIF(#REF!, "*2.*"), 2, 0), IF(COUNTIF(#REF!, "*3.*"), 2, 0), IF(COUNTIF(#REF!, "*4.*"), 2, 0), IF(COUNTIF(#REF!, "*5.*"), 2, 0), IF(COUNTIF(#REF!, "*6.*"), 2, 0))</f>
        <v/>
      </c>
      <c r="BY1560" s="277">
        <f t="array" ref="BY1560">SUM(VALUE(AT1560),VALUE(AU1560),VALUE(AV1560),VALUE(AW1560),VALUE(AX1560),VALUE(AY1560),VALUE(AZ1560),VALUE(BB1560),VALUE(BC1560),VALUE(BD1560),VALUE(BE1560),VALUE(BF1560),VALUE(BG1560),VALUE(BH1560),VALUE(BI1560),VALUE(BJ1560),VALUE(BK1560),VALUE(BL1560),VALUE(BM1560),VALUE(BN1560),VALUE(BO1560),VALUE(BP1560),VALUE(BQ1560),VALUE(BR1560),VALUE(BS1560),VALUE(BT1560),VALUE(BU1560),VALUE(BV1560),VALUE(BW1560))</f>
        <v/>
      </c>
      <c r="BZ1560" s="307" t="n"/>
      <c r="CA1560" s="307" t="n"/>
      <c r="CB1560" s="307" t="n"/>
      <c r="CC1560" s="307" t="n"/>
      <c r="CD1560" s="307" t="n"/>
      <c r="CE1560" s="307" t="n"/>
      <c r="CF1560" s="307" t="n"/>
      <c r="CG1560" s="307" t="n"/>
      <c r="CH1560" s="307" t="n"/>
      <c r="CI1560" s="307" t="n"/>
      <c r="CJ1560" s="307" t="n"/>
      <c r="CK1560" s="307" t="n"/>
      <c r="CL1560" s="307" t="n"/>
      <c r="CM1560" s="307" t="n"/>
      <c r="CN1560" s="307" t="n"/>
      <c r="CO1560" s="307" t="n"/>
      <c r="CP1560" s="307" t="n"/>
      <c r="CQ1560" s="307" t="n"/>
      <c r="CR1560" s="279" t="n"/>
      <c r="CS1560" s="280">
        <f>AVERAGE(Value(BY1560),value(CR1560))</f>
        <v/>
      </c>
      <c r="CT1560" s="421">
        <f>(IF(OR(MediaScorecard!BG2047="x", MediaScorecard!BH2047="x",MediaScorecard!BI2047="x",MediaScorecard!BJ2047="x",MediaScorecard!BK2047="x"),1, 2))</f>
        <v/>
      </c>
      <c r="CU1560" s="308" t="n"/>
      <c r="CV1560" s="308" t="n"/>
      <c r="CW1560" s="308" t="n"/>
      <c r="CX1560" s="309" t="n"/>
      <c r="CY1560" s="308" t="n"/>
      <c r="CZ1560" s="308" t="n"/>
      <c r="DA1560" s="308" t="n"/>
    </row>
    <row r="1561" ht="21" customHeight="1" s="590">
      <c r="A1561" s="421" t="n"/>
      <c r="B1561" s="270" t="n"/>
      <c r="C1561" s="269" t="n"/>
      <c r="D1561" s="267" t="n"/>
      <c r="E1561" s="267" t="n"/>
      <c r="F1561" s="268" t="n"/>
      <c r="G1561" s="421" t="n"/>
      <c r="H1561" s="269" t="n"/>
      <c r="I1561" s="421" t="n"/>
      <c r="J1561" s="421" t="n"/>
      <c r="K1561" s="421" t="n"/>
      <c r="L1561" s="421" t="n"/>
      <c r="M1561" s="421" t="n"/>
      <c r="N1561" s="421" t="n"/>
      <c r="O1561" s="421" t="n"/>
      <c r="P1561" s="421" t="n"/>
      <c r="Q1561" s="421" t="n"/>
      <c r="R1561" s="270" t="n"/>
      <c r="S1561" s="421" t="n"/>
      <c r="T1561" s="421" t="n"/>
      <c r="U1561" s="421" t="n"/>
      <c r="V1561" s="421" t="n"/>
      <c r="W1561" s="421" t="n"/>
      <c r="X1561" s="421" t="n"/>
      <c r="Y1561" s="421" t="n"/>
      <c r="Z1561" s="421" t="n"/>
      <c r="AA1561" s="421" t="n"/>
      <c r="AB1561" s="421" t="n"/>
      <c r="AC1561" s="421" t="n"/>
      <c r="AD1561" s="421" t="n"/>
      <c r="AE1561" s="421" t="n"/>
      <c r="AF1561" s="421" t="n"/>
      <c r="AG1561" s="421" t="n"/>
      <c r="AH1561" s="421" t="n"/>
      <c r="AI1561" s="421" t="n"/>
      <c r="AJ1561" s="297" t="n"/>
      <c r="AK1561" s="297" t="n"/>
      <c r="AL1561" s="284" t="n"/>
      <c r="AM1561" s="297" t="n"/>
      <c r="AN1561" s="285" t="n"/>
      <c r="AO1561" s="297" t="n"/>
      <c r="AP1561" s="297" t="n"/>
      <c r="AQ1561" s="297" t="n"/>
      <c r="AR1561" s="297" t="n"/>
      <c r="AS1561" s="297" t="n"/>
      <c r="AT1561" s="285" t="n"/>
      <c r="AU1561" s="297" t="n"/>
      <c r="AV1561" s="297" t="n"/>
      <c r="AW1561" s="297" t="n"/>
      <c r="AX1561" s="297" t="n"/>
      <c r="AY1561" s="286" t="n"/>
      <c r="AZ1561" s="286" t="n"/>
      <c r="BA1561" s="287" t="n"/>
      <c r="BB1561" s="286" t="n"/>
      <c r="BC1561" s="286" t="n"/>
      <c r="BD1561" s="286" t="n"/>
      <c r="BE1561" s="286" t="n"/>
      <c r="BF1561" s="286" t="n"/>
      <c r="BG1561" s="286" t="n"/>
      <c r="BH1561" s="297" t="n"/>
      <c r="BI1561" s="297" t="n"/>
      <c r="BJ1561" s="297" t="n"/>
      <c r="BK1561" s="297" t="n"/>
      <c r="BL1561" s="297" t="n"/>
      <c r="BM1561" s="297" t="n"/>
      <c r="BN1561" s="297" t="n"/>
      <c r="BO1561" s="285" t="n"/>
      <c r="BP1561" s="297" t="n"/>
      <c r="BQ1561" s="297" t="n"/>
      <c r="BR1561" s="297" t="n"/>
      <c r="BS1561" s="297" t="n"/>
      <c r="BT1561" s="297" t="n"/>
      <c r="BU1561" s="297" t="n"/>
      <c r="BV1561" s="297" t="n"/>
      <c r="BW1561" s="288" t="n"/>
      <c r="BX1561" s="276">
        <f>SUM(IF(COUNTIF(#REF!, "*1.*"), 2, 0), IF(COUNTIF(#REF!, "*2.*"), 2, 0), IF(COUNTIF(#REF!, "*3.*"), 2, 0), IF(COUNTIF(#REF!, "*4.*"), 2, 0), IF(COUNTIF(#REF!, "*5.*"), 2, 0), IF(COUNTIF(#REF!, "*6.*"), 2, 0))</f>
        <v/>
      </c>
      <c r="BY1561" s="277">
        <f t="array" ref="BY1561">SUM(VALUE(AT1561),VALUE(AU1561),VALUE(AV1561),VALUE(AW1561),VALUE(AX1561),VALUE(AY1561),VALUE(AZ1561),VALUE(BB1561),VALUE(BC1561),VALUE(BD1561),VALUE(BE1561),VALUE(BF1561),VALUE(BG1561),VALUE(BH1561),VALUE(BI1561),VALUE(BJ1561),VALUE(BK1561),VALUE(BL1561),VALUE(BM1561),VALUE(BN1561),VALUE(BO1561),VALUE(BP1561),VALUE(BQ1561),VALUE(BR1561),VALUE(BS1561),VALUE(BT1561),VALUE(BU1561),VALUE(BV1561),VALUE(BW1561))</f>
        <v/>
      </c>
      <c r="BZ1561" s="307" t="n"/>
      <c r="CA1561" s="307" t="n"/>
      <c r="CB1561" s="307" t="n"/>
      <c r="CC1561" s="307" t="n"/>
      <c r="CD1561" s="307" t="n"/>
      <c r="CE1561" s="307" t="n"/>
      <c r="CF1561" s="307" t="n"/>
      <c r="CG1561" s="307" t="n"/>
      <c r="CH1561" s="307" t="n"/>
      <c r="CI1561" s="307" t="n"/>
      <c r="CJ1561" s="307" t="n"/>
      <c r="CK1561" s="307" t="n"/>
      <c r="CL1561" s="307" t="n"/>
      <c r="CM1561" s="307" t="n"/>
      <c r="CN1561" s="307" t="n"/>
      <c r="CO1561" s="307" t="n"/>
      <c r="CP1561" s="307" t="n"/>
      <c r="CQ1561" s="307" t="n"/>
      <c r="CR1561" s="279" t="n"/>
      <c r="CS1561" s="280">
        <f>AVERAGE(Value(BY1561),value(CR1561))</f>
        <v/>
      </c>
      <c r="CT1561" s="421">
        <f>(IF(OR(MediaScorecard!BG2048="x", MediaScorecard!BH2048="x",MediaScorecard!BI2048="x",MediaScorecard!BJ2048="x",MediaScorecard!BK2048="x"),1, 2))</f>
        <v/>
      </c>
      <c r="CU1561" s="308" t="n"/>
      <c r="CV1561" s="308" t="n"/>
      <c r="CW1561" s="308" t="n"/>
      <c r="CX1561" s="309" t="n"/>
      <c r="CY1561" s="308" t="n"/>
      <c r="CZ1561" s="308" t="n"/>
      <c r="DA1561" s="308" t="n"/>
    </row>
    <row r="1562" ht="21" customHeight="1" s="590">
      <c r="A1562" s="421" t="n"/>
      <c r="B1562" s="270" t="n"/>
      <c r="C1562" s="269" t="n"/>
      <c r="D1562" s="267" t="n"/>
      <c r="E1562" s="267" t="n"/>
      <c r="F1562" s="268" t="n"/>
      <c r="G1562" s="421" t="n"/>
      <c r="H1562" s="269" t="n"/>
      <c r="I1562" s="421" t="n"/>
      <c r="J1562" s="421" t="n"/>
      <c r="K1562" s="421" t="n"/>
      <c r="L1562" s="421" t="n"/>
      <c r="M1562" s="421" t="n"/>
      <c r="N1562" s="421" t="n"/>
      <c r="O1562" s="421" t="n"/>
      <c r="P1562" s="421" t="n"/>
      <c r="Q1562" s="421" t="n"/>
      <c r="R1562" s="270" t="n"/>
      <c r="S1562" s="421" t="n"/>
      <c r="T1562" s="421" t="n"/>
      <c r="U1562" s="421" t="n"/>
      <c r="V1562" s="421" t="n"/>
      <c r="W1562" s="421" t="n"/>
      <c r="X1562" s="421" t="n"/>
      <c r="Y1562" s="421" t="n"/>
      <c r="Z1562" s="421" t="n"/>
      <c r="AA1562" s="421" t="n"/>
      <c r="AB1562" s="421" t="n"/>
      <c r="AC1562" s="421" t="n"/>
      <c r="AD1562" s="421" t="n"/>
      <c r="AE1562" s="421" t="n"/>
      <c r="AF1562" s="421" t="n"/>
      <c r="AG1562" s="421" t="n"/>
      <c r="AH1562" s="421" t="n"/>
      <c r="AI1562" s="421" t="n"/>
      <c r="AJ1562" s="297" t="n"/>
      <c r="AK1562" s="297" t="n"/>
      <c r="AL1562" s="284" t="n"/>
      <c r="AM1562" s="297" t="n"/>
      <c r="AN1562" s="285" t="n"/>
      <c r="AO1562" s="297" t="n"/>
      <c r="AP1562" s="297" t="n"/>
      <c r="AQ1562" s="297" t="n"/>
      <c r="AR1562" s="297" t="n"/>
      <c r="AS1562" s="297" t="n"/>
      <c r="AT1562" s="285" t="n"/>
      <c r="AU1562" s="297" t="n"/>
      <c r="AV1562" s="297" t="n"/>
      <c r="AW1562" s="297" t="n"/>
      <c r="AX1562" s="297" t="n"/>
      <c r="AY1562" s="286" t="n"/>
      <c r="AZ1562" s="286" t="n"/>
      <c r="BA1562" s="287" t="n"/>
      <c r="BB1562" s="286" t="n"/>
      <c r="BC1562" s="286" t="n"/>
      <c r="BD1562" s="286" t="n"/>
      <c r="BE1562" s="286" t="n"/>
      <c r="BF1562" s="286" t="n"/>
      <c r="BG1562" s="286" t="n"/>
      <c r="BH1562" s="297" t="n"/>
      <c r="BI1562" s="297" t="n"/>
      <c r="BJ1562" s="297" t="n"/>
      <c r="BK1562" s="297" t="n"/>
      <c r="BL1562" s="297" t="n"/>
      <c r="BM1562" s="297" t="n"/>
      <c r="BN1562" s="297" t="n"/>
      <c r="BO1562" s="285" t="n"/>
      <c r="BP1562" s="297" t="n"/>
      <c r="BQ1562" s="297" t="n"/>
      <c r="BR1562" s="297" t="n"/>
      <c r="BS1562" s="297" t="n"/>
      <c r="BT1562" s="297" t="n"/>
      <c r="BU1562" s="297" t="n"/>
      <c r="BV1562" s="297" t="n"/>
      <c r="BW1562" s="288" t="n"/>
      <c r="BX1562" s="276">
        <f>SUM(IF(COUNTIF(#REF!, "*1.*"), 2, 0), IF(COUNTIF(#REF!, "*2.*"), 2, 0), IF(COUNTIF(#REF!, "*3.*"), 2, 0), IF(COUNTIF(#REF!, "*4.*"), 2, 0), IF(COUNTIF(#REF!, "*5.*"), 2, 0), IF(COUNTIF(#REF!, "*6.*"), 2, 0))</f>
        <v/>
      </c>
      <c r="BY1562" s="277">
        <f t="array" ref="BY1562">SUM(VALUE(AT1562),VALUE(AU1562),VALUE(AV1562),VALUE(AW1562),VALUE(AX1562),VALUE(AY1562),VALUE(AZ1562),VALUE(BB1562),VALUE(BC1562),VALUE(BD1562),VALUE(BE1562),VALUE(BF1562),VALUE(BG1562),VALUE(BH1562),VALUE(BI1562),VALUE(BJ1562),VALUE(BK1562),VALUE(BL1562),VALUE(BM1562),VALUE(BN1562),VALUE(BO1562),VALUE(BP1562),VALUE(BQ1562),VALUE(BR1562),VALUE(BS1562),VALUE(BT1562),VALUE(BU1562),VALUE(BV1562),VALUE(BW1562))</f>
        <v/>
      </c>
      <c r="BZ1562" s="307" t="n"/>
      <c r="CA1562" s="307" t="n"/>
      <c r="CB1562" s="307" t="n"/>
      <c r="CC1562" s="307" t="n"/>
      <c r="CD1562" s="307" t="n"/>
      <c r="CE1562" s="307" t="n"/>
      <c r="CF1562" s="307" t="n"/>
      <c r="CG1562" s="307" t="n"/>
      <c r="CH1562" s="307" t="n"/>
      <c r="CI1562" s="307" t="n"/>
      <c r="CJ1562" s="307" t="n"/>
      <c r="CK1562" s="307" t="n"/>
      <c r="CL1562" s="307" t="n"/>
      <c r="CM1562" s="307" t="n"/>
      <c r="CN1562" s="307" t="n"/>
      <c r="CO1562" s="307" t="n"/>
      <c r="CP1562" s="307" t="n"/>
      <c r="CQ1562" s="307" t="n"/>
      <c r="CR1562" s="279" t="n"/>
      <c r="CS1562" s="280">
        <f>AVERAGE(Value(BY1562),value(CR1562))</f>
        <v/>
      </c>
      <c r="CT1562" s="421">
        <f>(IF(OR(MediaScorecard!BG2049="x", MediaScorecard!BH2049="x",MediaScorecard!BI2049="x",MediaScorecard!BJ2049="x",MediaScorecard!BK2049="x"),1, 2))</f>
        <v/>
      </c>
      <c r="CU1562" s="308" t="n"/>
      <c r="CV1562" s="308" t="n"/>
      <c r="CW1562" s="308" t="n"/>
      <c r="CX1562" s="309" t="n"/>
      <c r="CY1562" s="308" t="n"/>
      <c r="CZ1562" s="308" t="n"/>
      <c r="DA1562" s="308" t="n"/>
    </row>
    <row r="1563" ht="21" customHeight="1" s="590">
      <c r="A1563" s="421" t="n"/>
      <c r="B1563" s="270" t="n"/>
      <c r="C1563" s="269" t="n"/>
      <c r="D1563" s="267" t="n"/>
      <c r="E1563" s="267" t="n"/>
      <c r="F1563" s="268" t="n"/>
      <c r="G1563" s="421" t="n"/>
      <c r="H1563" s="269" t="n"/>
      <c r="I1563" s="421" t="n"/>
      <c r="J1563" s="421" t="n"/>
      <c r="K1563" s="421" t="n"/>
      <c r="L1563" s="421" t="n"/>
      <c r="M1563" s="421" t="n"/>
      <c r="N1563" s="421" t="n"/>
      <c r="O1563" s="421" t="n"/>
      <c r="P1563" s="421" t="n"/>
      <c r="Q1563" s="421" t="n"/>
      <c r="R1563" s="270" t="n"/>
      <c r="S1563" s="421" t="n"/>
      <c r="T1563" s="421" t="n"/>
      <c r="U1563" s="421" t="n"/>
      <c r="V1563" s="421" t="n"/>
      <c r="W1563" s="421" t="n"/>
      <c r="X1563" s="421" t="n"/>
      <c r="Y1563" s="421" t="n"/>
      <c r="Z1563" s="421" t="n"/>
      <c r="AA1563" s="421" t="n"/>
      <c r="AB1563" s="421" t="n"/>
      <c r="AC1563" s="421" t="n"/>
      <c r="AD1563" s="421" t="n"/>
      <c r="AE1563" s="421" t="n"/>
      <c r="AF1563" s="421" t="n"/>
      <c r="AG1563" s="421" t="n"/>
      <c r="AH1563" s="421" t="n"/>
      <c r="AI1563" s="421" t="n"/>
      <c r="AJ1563" s="297" t="n"/>
      <c r="AK1563" s="297" t="n"/>
      <c r="AL1563" s="284" t="n"/>
      <c r="AM1563" s="297" t="n"/>
      <c r="AN1563" s="285" t="n"/>
      <c r="AO1563" s="297" t="n"/>
      <c r="AP1563" s="297" t="n"/>
      <c r="AQ1563" s="297" t="n"/>
      <c r="AR1563" s="297" t="n"/>
      <c r="AS1563" s="297" t="n"/>
      <c r="AT1563" s="285" t="n"/>
      <c r="AU1563" s="297" t="n"/>
      <c r="AV1563" s="297" t="n"/>
      <c r="AW1563" s="297" t="n"/>
      <c r="AX1563" s="297" t="n"/>
      <c r="AY1563" s="286" t="n"/>
      <c r="AZ1563" s="286" t="n"/>
      <c r="BA1563" s="287" t="n"/>
      <c r="BB1563" s="286" t="n"/>
      <c r="BC1563" s="286" t="n"/>
      <c r="BD1563" s="286" t="n"/>
      <c r="BE1563" s="286" t="n"/>
      <c r="BF1563" s="286" t="n"/>
      <c r="BG1563" s="286" t="n"/>
      <c r="BH1563" s="297" t="n"/>
      <c r="BI1563" s="297" t="n"/>
      <c r="BJ1563" s="297" t="n"/>
      <c r="BK1563" s="297" t="n"/>
      <c r="BL1563" s="297" t="n"/>
      <c r="BM1563" s="297" t="n"/>
      <c r="BN1563" s="297" t="n"/>
      <c r="BO1563" s="285" t="n"/>
      <c r="BP1563" s="297" t="n"/>
      <c r="BQ1563" s="297" t="n"/>
      <c r="BR1563" s="297" t="n"/>
      <c r="BS1563" s="297" t="n"/>
      <c r="BT1563" s="297" t="n"/>
      <c r="BU1563" s="297" t="n"/>
      <c r="BV1563" s="297" t="n"/>
      <c r="BW1563" s="288" t="n"/>
      <c r="BX1563" s="276">
        <f>SUM(IF(COUNTIF(#REF!, "*1.*"), 2, 0), IF(COUNTIF(#REF!, "*2.*"), 2, 0), IF(COUNTIF(#REF!, "*3.*"), 2, 0), IF(COUNTIF(#REF!, "*4.*"), 2, 0), IF(COUNTIF(#REF!, "*5.*"), 2, 0), IF(COUNTIF(#REF!, "*6.*"), 2, 0))</f>
        <v/>
      </c>
      <c r="BY1563" s="277">
        <f t="array" ref="BY1563">SUM(VALUE(AT1563),VALUE(AU1563),VALUE(AV1563),VALUE(AW1563),VALUE(AX1563),VALUE(AY1563),VALUE(AZ1563),VALUE(BB1563),VALUE(BC1563),VALUE(BD1563),VALUE(BE1563),VALUE(BF1563),VALUE(BG1563),VALUE(BH1563),VALUE(BI1563),VALUE(BJ1563),VALUE(BK1563),VALUE(BL1563),VALUE(BM1563),VALUE(BN1563),VALUE(BO1563),VALUE(BP1563),VALUE(BQ1563),VALUE(BR1563),VALUE(BS1563),VALUE(BT1563),VALUE(BU1563),VALUE(BV1563),VALUE(BW1563))</f>
        <v/>
      </c>
      <c r="BZ1563" s="307" t="n"/>
      <c r="CA1563" s="307" t="n"/>
      <c r="CB1563" s="307" t="n"/>
      <c r="CC1563" s="307" t="n"/>
      <c r="CD1563" s="307" t="n"/>
      <c r="CE1563" s="307" t="n"/>
      <c r="CF1563" s="307" t="n"/>
      <c r="CG1563" s="307" t="n"/>
      <c r="CH1563" s="307" t="n"/>
      <c r="CI1563" s="307" t="n"/>
      <c r="CJ1563" s="307" t="n"/>
      <c r="CK1563" s="307" t="n"/>
      <c r="CL1563" s="307" t="n"/>
      <c r="CM1563" s="307" t="n"/>
      <c r="CN1563" s="307" t="n"/>
      <c r="CO1563" s="307" t="n"/>
      <c r="CP1563" s="307" t="n"/>
      <c r="CQ1563" s="307" t="n"/>
      <c r="CR1563" s="279" t="n"/>
      <c r="CS1563" s="280">
        <f>AVERAGE(Value(BY1563),value(CR1563))</f>
        <v/>
      </c>
      <c r="CT1563" s="421">
        <f>(IF(OR(MediaScorecard!BG2050="x", MediaScorecard!BH2050="x",MediaScorecard!BI2050="x",MediaScorecard!BJ2050="x",MediaScorecard!BK2050="x"),1, 2))</f>
        <v/>
      </c>
      <c r="CU1563" s="308" t="n"/>
      <c r="CV1563" s="308" t="n"/>
      <c r="CW1563" s="308" t="n"/>
      <c r="CX1563" s="309" t="n"/>
      <c r="CY1563" s="308" t="n"/>
      <c r="CZ1563" s="308" t="n"/>
      <c r="DA1563" s="308" t="n"/>
    </row>
    <row r="1564" ht="21" customHeight="1" s="590">
      <c r="A1564" s="421" t="n"/>
      <c r="B1564" s="270" t="n"/>
      <c r="C1564" s="269" t="n"/>
      <c r="D1564" s="267" t="n"/>
      <c r="E1564" s="267" t="n"/>
      <c r="F1564" s="268" t="n"/>
      <c r="G1564" s="421" t="n"/>
      <c r="H1564" s="269" t="n"/>
      <c r="I1564" s="421" t="n"/>
      <c r="J1564" s="421" t="n"/>
      <c r="K1564" s="421" t="n"/>
      <c r="L1564" s="421" t="n"/>
      <c r="M1564" s="421" t="n"/>
      <c r="N1564" s="421" t="n"/>
      <c r="O1564" s="421" t="n"/>
      <c r="P1564" s="421" t="n"/>
      <c r="Q1564" s="421" t="n"/>
      <c r="R1564" s="270" t="n"/>
      <c r="S1564" s="421" t="n"/>
      <c r="T1564" s="421" t="n"/>
      <c r="U1564" s="421" t="n"/>
      <c r="V1564" s="421" t="n"/>
      <c r="W1564" s="421" t="n"/>
      <c r="X1564" s="421" t="n"/>
      <c r="Y1564" s="421" t="n"/>
      <c r="Z1564" s="421" t="n"/>
      <c r="AA1564" s="421" t="n"/>
      <c r="AB1564" s="421" t="n"/>
      <c r="AC1564" s="421" t="n"/>
      <c r="AD1564" s="421" t="n"/>
      <c r="AE1564" s="421" t="n"/>
      <c r="AF1564" s="421" t="n"/>
      <c r="AG1564" s="421" t="n"/>
      <c r="AH1564" s="421" t="n"/>
      <c r="AI1564" s="421" t="n"/>
      <c r="AJ1564" s="297" t="n"/>
      <c r="AK1564" s="297" t="n"/>
      <c r="AL1564" s="284" t="n"/>
      <c r="AM1564" s="297" t="n"/>
      <c r="AN1564" s="285" t="n"/>
      <c r="AO1564" s="297" t="n"/>
      <c r="AP1564" s="297" t="n"/>
      <c r="AQ1564" s="297" t="n"/>
      <c r="AR1564" s="297" t="n"/>
      <c r="AS1564" s="297" t="n"/>
      <c r="AT1564" s="285" t="n"/>
      <c r="AU1564" s="297" t="n"/>
      <c r="AV1564" s="297" t="n"/>
      <c r="AW1564" s="297" t="n"/>
      <c r="AX1564" s="297" t="n"/>
      <c r="AY1564" s="286" t="n"/>
      <c r="AZ1564" s="286" t="n"/>
      <c r="BA1564" s="287" t="n"/>
      <c r="BB1564" s="286" t="n"/>
      <c r="BC1564" s="286" t="n"/>
      <c r="BD1564" s="286" t="n"/>
      <c r="BE1564" s="286" t="n"/>
      <c r="BF1564" s="286" t="n"/>
      <c r="BG1564" s="286" t="n"/>
      <c r="BH1564" s="297" t="n"/>
      <c r="BI1564" s="297" t="n"/>
      <c r="BJ1564" s="297" t="n"/>
      <c r="BK1564" s="297" t="n"/>
      <c r="BL1564" s="297" t="n"/>
      <c r="BM1564" s="297" t="n"/>
      <c r="BN1564" s="297" t="n"/>
      <c r="BO1564" s="285" t="n"/>
      <c r="BP1564" s="297" t="n"/>
      <c r="BQ1564" s="297" t="n"/>
      <c r="BR1564" s="297" t="n"/>
      <c r="BS1564" s="297" t="n"/>
      <c r="BT1564" s="297" t="n"/>
      <c r="BU1564" s="297" t="n"/>
      <c r="BV1564" s="297" t="n"/>
      <c r="BW1564" s="288" t="n"/>
      <c r="BX1564" s="276">
        <f>SUM(IF(COUNTIF(#REF!, "*1.*"), 2, 0), IF(COUNTIF(#REF!, "*2.*"), 2, 0), IF(COUNTIF(#REF!, "*3.*"), 2, 0), IF(COUNTIF(#REF!, "*4.*"), 2, 0), IF(COUNTIF(#REF!, "*5.*"), 2, 0), IF(COUNTIF(#REF!, "*6.*"), 2, 0))</f>
        <v/>
      </c>
      <c r="BY1564" s="277">
        <f t="array" ref="BY1564">SUM(VALUE(AT1564),VALUE(AU1564),VALUE(AV1564),VALUE(AW1564),VALUE(AX1564),VALUE(AY1564),VALUE(AZ1564),VALUE(BB1564),VALUE(BC1564),VALUE(BD1564),VALUE(BE1564),VALUE(BF1564),VALUE(BG1564),VALUE(BH1564),VALUE(BI1564),VALUE(BJ1564),VALUE(BK1564),VALUE(BL1564),VALUE(BM1564),VALUE(BN1564),VALUE(BO1564),VALUE(BP1564),VALUE(BQ1564),VALUE(BR1564),VALUE(BS1564),VALUE(BT1564),VALUE(BU1564),VALUE(BV1564),VALUE(BW1564))</f>
        <v/>
      </c>
      <c r="BZ1564" s="307" t="n"/>
      <c r="CA1564" s="307" t="n"/>
      <c r="CB1564" s="307" t="n"/>
      <c r="CC1564" s="307" t="n"/>
      <c r="CD1564" s="307" t="n"/>
      <c r="CE1564" s="307" t="n"/>
      <c r="CF1564" s="307" t="n"/>
      <c r="CG1564" s="307" t="n"/>
      <c r="CH1564" s="307" t="n"/>
      <c r="CI1564" s="307" t="n"/>
      <c r="CJ1564" s="307" t="n"/>
      <c r="CK1564" s="307" t="n"/>
      <c r="CL1564" s="307" t="n"/>
      <c r="CM1564" s="307" t="n"/>
      <c r="CN1564" s="307" t="n"/>
      <c r="CO1564" s="307" t="n"/>
      <c r="CP1564" s="307" t="n"/>
      <c r="CQ1564" s="307" t="n"/>
      <c r="CR1564" s="279" t="n"/>
      <c r="CS1564" s="280">
        <f>AVERAGE(Value(BY1564),value(CR1564))</f>
        <v/>
      </c>
      <c r="CT1564" s="421">
        <f>(IF(OR(MediaScorecard!BG2051="x", MediaScorecard!BH2051="x",MediaScorecard!BI2051="x",MediaScorecard!BJ2051="x",MediaScorecard!BK2051="x"),1, 2))</f>
        <v/>
      </c>
      <c r="CU1564" s="308" t="n"/>
      <c r="CV1564" s="308" t="n"/>
      <c r="CW1564" s="308" t="n"/>
      <c r="CX1564" s="309" t="n"/>
      <c r="CY1564" s="308" t="n"/>
      <c r="CZ1564" s="308" t="n"/>
      <c r="DA1564" s="308" t="n"/>
    </row>
    <row r="1565" ht="21" customHeight="1" s="590">
      <c r="A1565" s="421" t="n"/>
      <c r="B1565" s="270" t="n"/>
      <c r="C1565" s="269" t="n"/>
      <c r="D1565" s="267" t="n"/>
      <c r="E1565" s="267" t="n"/>
      <c r="F1565" s="268" t="n"/>
      <c r="G1565" s="421" t="n"/>
      <c r="H1565" s="269" t="n"/>
      <c r="I1565" s="421" t="n"/>
      <c r="J1565" s="421" t="n"/>
      <c r="K1565" s="421" t="n"/>
      <c r="L1565" s="421" t="n"/>
      <c r="M1565" s="421" t="n"/>
      <c r="N1565" s="421" t="n"/>
      <c r="O1565" s="421" t="n"/>
      <c r="P1565" s="421" t="n"/>
      <c r="Q1565" s="421" t="n"/>
      <c r="R1565" s="270" t="n"/>
      <c r="S1565" s="421" t="n"/>
      <c r="T1565" s="421" t="n"/>
      <c r="U1565" s="421" t="n"/>
      <c r="V1565" s="421" t="n"/>
      <c r="W1565" s="421" t="n"/>
      <c r="X1565" s="421" t="n"/>
      <c r="Y1565" s="421" t="n"/>
      <c r="Z1565" s="421" t="n"/>
      <c r="AA1565" s="421" t="n"/>
      <c r="AB1565" s="421" t="n"/>
      <c r="AC1565" s="421" t="n"/>
      <c r="AD1565" s="421" t="n"/>
      <c r="AE1565" s="421" t="n"/>
      <c r="AF1565" s="421" t="n"/>
      <c r="AG1565" s="421" t="n"/>
      <c r="AH1565" s="421" t="n"/>
      <c r="AI1565" s="421" t="n"/>
      <c r="AJ1565" s="297" t="n"/>
      <c r="AK1565" s="297" t="n"/>
      <c r="AL1565" s="284" t="n"/>
      <c r="AM1565" s="297" t="n"/>
      <c r="AN1565" s="285" t="n"/>
      <c r="AO1565" s="297" t="n"/>
      <c r="AP1565" s="297" t="n"/>
      <c r="AQ1565" s="297" t="n"/>
      <c r="AR1565" s="297" t="n"/>
      <c r="AS1565" s="297" t="n"/>
      <c r="AT1565" s="285" t="n"/>
      <c r="AU1565" s="297" t="n"/>
      <c r="AV1565" s="297" t="n"/>
      <c r="AW1565" s="297" t="n"/>
      <c r="AX1565" s="297" t="n"/>
      <c r="AY1565" s="286" t="n"/>
      <c r="AZ1565" s="286" t="n"/>
      <c r="BA1565" s="287" t="n"/>
      <c r="BB1565" s="286" t="n"/>
      <c r="BC1565" s="286" t="n"/>
      <c r="BD1565" s="286" t="n"/>
      <c r="BE1565" s="286" t="n"/>
      <c r="BF1565" s="286" t="n"/>
      <c r="BG1565" s="286" t="n"/>
      <c r="BH1565" s="297" t="n"/>
      <c r="BI1565" s="297" t="n"/>
      <c r="BJ1565" s="297" t="n"/>
      <c r="BK1565" s="297" t="n"/>
      <c r="BL1565" s="297" t="n"/>
      <c r="BM1565" s="297" t="n"/>
      <c r="BN1565" s="297" t="n"/>
      <c r="BO1565" s="285" t="n"/>
      <c r="BP1565" s="297" t="n"/>
      <c r="BQ1565" s="297" t="n"/>
      <c r="BR1565" s="297" t="n"/>
      <c r="BS1565" s="297" t="n"/>
      <c r="BT1565" s="297" t="n"/>
      <c r="BU1565" s="297" t="n"/>
      <c r="BV1565" s="297" t="n"/>
      <c r="BW1565" s="288" t="n"/>
      <c r="BX1565" s="276">
        <f>SUM(IF(COUNTIF(#REF!, "*1.*"), 2, 0), IF(COUNTIF(#REF!, "*2.*"), 2, 0), IF(COUNTIF(#REF!, "*3.*"), 2, 0), IF(COUNTIF(#REF!, "*4.*"), 2, 0), IF(COUNTIF(#REF!, "*5.*"), 2, 0), IF(COUNTIF(#REF!, "*6.*"), 2, 0))</f>
        <v/>
      </c>
      <c r="BY1565" s="277">
        <f t="array" ref="BY1565">SUM(VALUE(AT1565),VALUE(AU1565),VALUE(AV1565),VALUE(AW1565),VALUE(AX1565),VALUE(AY1565),VALUE(AZ1565),VALUE(BB1565),VALUE(BC1565),VALUE(BD1565),VALUE(BE1565),VALUE(BF1565),VALUE(BG1565),VALUE(BH1565),VALUE(BI1565),VALUE(BJ1565),VALUE(BK1565),VALUE(BL1565),VALUE(BM1565),VALUE(BN1565),VALUE(BO1565),VALUE(BP1565),VALUE(BQ1565),VALUE(BR1565),VALUE(BS1565),VALUE(BT1565),VALUE(BU1565),VALUE(BV1565),VALUE(BW1565))</f>
        <v/>
      </c>
      <c r="BZ1565" s="307" t="n"/>
      <c r="CA1565" s="307" t="n"/>
      <c r="CB1565" s="307" t="n"/>
      <c r="CC1565" s="307" t="n"/>
      <c r="CD1565" s="307" t="n"/>
      <c r="CE1565" s="307" t="n"/>
      <c r="CF1565" s="307" t="n"/>
      <c r="CG1565" s="307" t="n"/>
      <c r="CH1565" s="307" t="n"/>
      <c r="CI1565" s="307" t="n"/>
      <c r="CJ1565" s="307" t="n"/>
      <c r="CK1565" s="307" t="n"/>
      <c r="CL1565" s="307" t="n"/>
      <c r="CM1565" s="307" t="n"/>
      <c r="CN1565" s="307" t="n"/>
      <c r="CO1565" s="307" t="n"/>
      <c r="CP1565" s="307" t="n"/>
      <c r="CQ1565" s="307" t="n"/>
      <c r="CR1565" s="279" t="n"/>
      <c r="CS1565" s="280">
        <f>AVERAGE(Value(BY1565),value(CR1565))</f>
        <v/>
      </c>
      <c r="CT1565" s="421">
        <f>(IF(OR(MediaScorecard!BG2052="x", MediaScorecard!BH2052="x",MediaScorecard!BI2052="x",MediaScorecard!BJ2052="x",MediaScorecard!BK2052="x"),1, 2))</f>
        <v/>
      </c>
      <c r="CU1565" s="308" t="n"/>
      <c r="CV1565" s="308" t="n"/>
      <c r="CW1565" s="308" t="n"/>
      <c r="CX1565" s="309" t="n"/>
      <c r="CY1565" s="308" t="n"/>
      <c r="CZ1565" s="308" t="n"/>
      <c r="DA1565" s="308" t="n"/>
    </row>
    <row r="1566" ht="21" customHeight="1" s="590">
      <c r="A1566" s="421" t="n"/>
      <c r="B1566" s="270" t="n"/>
      <c r="C1566" s="269" t="n"/>
      <c r="D1566" s="267" t="n"/>
      <c r="E1566" s="267" t="n"/>
      <c r="F1566" s="268" t="n"/>
      <c r="G1566" s="421" t="n"/>
      <c r="H1566" s="269" t="n"/>
      <c r="I1566" s="421" t="n"/>
      <c r="J1566" s="421" t="n"/>
      <c r="K1566" s="421" t="n"/>
      <c r="L1566" s="421" t="n"/>
      <c r="M1566" s="421" t="n"/>
      <c r="N1566" s="421" t="n"/>
      <c r="O1566" s="421" t="n"/>
      <c r="P1566" s="421" t="n"/>
      <c r="Q1566" s="421" t="n"/>
      <c r="R1566" s="270" t="n"/>
      <c r="S1566" s="421" t="n"/>
      <c r="T1566" s="421" t="n"/>
      <c r="U1566" s="421" t="n"/>
      <c r="V1566" s="421" t="n"/>
      <c r="W1566" s="421" t="n"/>
      <c r="X1566" s="421" t="n"/>
      <c r="Y1566" s="421" t="n"/>
      <c r="Z1566" s="421" t="n"/>
      <c r="AA1566" s="421" t="n"/>
      <c r="AB1566" s="421" t="n"/>
      <c r="AC1566" s="421" t="n"/>
      <c r="AD1566" s="421" t="n"/>
      <c r="AE1566" s="421" t="n"/>
      <c r="AF1566" s="421" t="n"/>
      <c r="AG1566" s="421" t="n"/>
      <c r="AH1566" s="421" t="n"/>
      <c r="AI1566" s="421" t="n"/>
      <c r="AJ1566" s="297" t="n"/>
      <c r="AK1566" s="297" t="n"/>
      <c r="AL1566" s="284" t="n"/>
      <c r="AM1566" s="297" t="n"/>
      <c r="AN1566" s="285" t="n"/>
      <c r="AO1566" s="297" t="n"/>
      <c r="AP1566" s="297" t="n"/>
      <c r="AQ1566" s="297" t="n"/>
      <c r="AR1566" s="297" t="n"/>
      <c r="AS1566" s="297" t="n"/>
      <c r="AT1566" s="285" t="n"/>
      <c r="AU1566" s="297" t="n"/>
      <c r="AV1566" s="297" t="n"/>
      <c r="AW1566" s="297" t="n"/>
      <c r="AX1566" s="297" t="n"/>
      <c r="AY1566" s="286" t="n"/>
      <c r="AZ1566" s="286" t="n"/>
      <c r="BA1566" s="287" t="n"/>
      <c r="BB1566" s="286" t="n"/>
      <c r="BC1566" s="286" t="n"/>
      <c r="BD1566" s="286" t="n"/>
      <c r="BE1566" s="286" t="n"/>
      <c r="BF1566" s="286" t="n"/>
      <c r="BG1566" s="286" t="n"/>
      <c r="BH1566" s="297" t="n"/>
      <c r="BI1566" s="297" t="n"/>
      <c r="BJ1566" s="297" t="n"/>
      <c r="BK1566" s="297" t="n"/>
      <c r="BL1566" s="297" t="n"/>
      <c r="BM1566" s="297" t="n"/>
      <c r="BN1566" s="297" t="n"/>
      <c r="BO1566" s="285" t="n"/>
      <c r="BP1566" s="297" t="n"/>
      <c r="BQ1566" s="297" t="n"/>
      <c r="BR1566" s="297" t="n"/>
      <c r="BS1566" s="297" t="n"/>
      <c r="BT1566" s="297" t="n"/>
      <c r="BU1566" s="297" t="n"/>
      <c r="BV1566" s="297" t="n"/>
      <c r="BW1566" s="288" t="n"/>
      <c r="BX1566" s="276">
        <f>SUM(IF(COUNTIF(#REF!, "*1.*"), 2, 0), IF(COUNTIF(#REF!, "*2.*"), 2, 0), IF(COUNTIF(#REF!, "*3.*"), 2, 0), IF(COUNTIF(#REF!, "*4.*"), 2, 0), IF(COUNTIF(#REF!, "*5.*"), 2, 0), IF(COUNTIF(#REF!, "*6.*"), 2, 0))</f>
        <v/>
      </c>
      <c r="BY1566" s="277">
        <f t="array" ref="BY1566">SUM(VALUE(AT1566),VALUE(AU1566),VALUE(AV1566),VALUE(AW1566),VALUE(AX1566),VALUE(AY1566),VALUE(AZ1566),VALUE(BB1566),VALUE(BC1566),VALUE(BD1566),VALUE(BE1566),VALUE(BF1566),VALUE(BG1566),VALUE(BH1566),VALUE(BI1566),VALUE(BJ1566),VALUE(BK1566),VALUE(BL1566),VALUE(BM1566),VALUE(BN1566),VALUE(BO1566),VALUE(BP1566),VALUE(BQ1566),VALUE(BR1566),VALUE(BS1566),VALUE(BT1566),VALUE(BU1566),VALUE(BV1566),VALUE(BW1566))</f>
        <v/>
      </c>
      <c r="BZ1566" s="307" t="n"/>
      <c r="CA1566" s="307" t="n"/>
      <c r="CB1566" s="307" t="n"/>
      <c r="CC1566" s="307" t="n"/>
      <c r="CD1566" s="307" t="n"/>
      <c r="CE1566" s="307" t="n"/>
      <c r="CF1566" s="307" t="n"/>
      <c r="CG1566" s="307" t="n"/>
      <c r="CH1566" s="307" t="n"/>
      <c r="CI1566" s="307" t="n"/>
      <c r="CJ1566" s="307" t="n"/>
      <c r="CK1566" s="307" t="n"/>
      <c r="CL1566" s="307" t="n"/>
      <c r="CM1566" s="307" t="n"/>
      <c r="CN1566" s="307" t="n"/>
      <c r="CO1566" s="307" t="n"/>
      <c r="CP1566" s="307" t="n"/>
      <c r="CQ1566" s="307" t="n"/>
      <c r="CR1566" s="279" t="n"/>
      <c r="CS1566" s="280">
        <f>AVERAGE(Value(BY1566),value(CR1566))</f>
        <v/>
      </c>
      <c r="CT1566" s="421">
        <f>(IF(OR(MediaScorecard!BG2053="x", MediaScorecard!BH2053="x",MediaScorecard!BI2053="x",MediaScorecard!BJ2053="x",MediaScorecard!BK2053="x"),1, 2))</f>
        <v/>
      </c>
      <c r="CU1566" s="308" t="n"/>
      <c r="CV1566" s="308" t="n"/>
      <c r="CW1566" s="308" t="n"/>
      <c r="CX1566" s="309" t="n"/>
      <c r="CY1566" s="308" t="n"/>
      <c r="CZ1566" s="308" t="n"/>
      <c r="DA1566" s="308" t="n"/>
    </row>
    <row r="1567" ht="21" customHeight="1" s="590">
      <c r="A1567" s="421" t="n"/>
      <c r="B1567" s="270" t="n"/>
      <c r="C1567" s="269" t="n"/>
      <c r="D1567" s="267" t="n"/>
      <c r="E1567" s="267" t="n"/>
      <c r="F1567" s="268" t="n"/>
      <c r="G1567" s="421" t="n"/>
      <c r="H1567" s="269" t="n"/>
      <c r="I1567" s="421" t="n"/>
      <c r="J1567" s="421" t="n"/>
      <c r="K1567" s="421" t="n"/>
      <c r="L1567" s="421" t="n"/>
      <c r="M1567" s="421" t="n"/>
      <c r="N1567" s="421" t="n"/>
      <c r="O1567" s="421" t="n"/>
      <c r="P1567" s="421" t="n"/>
      <c r="Q1567" s="421" t="n"/>
      <c r="R1567" s="270" t="n"/>
      <c r="S1567" s="421" t="n"/>
      <c r="T1567" s="421" t="n"/>
      <c r="U1567" s="421" t="n"/>
      <c r="V1567" s="421" t="n"/>
      <c r="W1567" s="421" t="n"/>
      <c r="X1567" s="421" t="n"/>
      <c r="Y1567" s="421" t="n"/>
      <c r="Z1567" s="421" t="n"/>
      <c r="AA1567" s="421" t="n"/>
      <c r="AB1567" s="421" t="n"/>
      <c r="AC1567" s="421" t="n"/>
      <c r="AD1567" s="421" t="n"/>
      <c r="AE1567" s="421" t="n"/>
      <c r="AF1567" s="421" t="n"/>
      <c r="AG1567" s="421" t="n"/>
      <c r="AH1567" s="421" t="n"/>
      <c r="AI1567" s="421" t="n"/>
      <c r="AJ1567" s="297" t="n"/>
      <c r="AK1567" s="297" t="n"/>
      <c r="AL1567" s="284" t="n"/>
      <c r="AM1567" s="297" t="n"/>
      <c r="AN1567" s="285" t="n"/>
      <c r="AO1567" s="297" t="n"/>
      <c r="AP1567" s="297" t="n"/>
      <c r="AQ1567" s="297" t="n"/>
      <c r="AR1567" s="297" t="n"/>
      <c r="AS1567" s="297" t="n"/>
      <c r="AT1567" s="285" t="n"/>
      <c r="AU1567" s="297" t="n"/>
      <c r="AV1567" s="297" t="n"/>
      <c r="AW1567" s="297" t="n"/>
      <c r="AX1567" s="297" t="n"/>
      <c r="AY1567" s="286" t="n"/>
      <c r="AZ1567" s="286" t="n"/>
      <c r="BA1567" s="287" t="n"/>
      <c r="BB1567" s="286" t="n"/>
      <c r="BC1567" s="286" t="n"/>
      <c r="BD1567" s="286" t="n"/>
      <c r="BE1567" s="286" t="n"/>
      <c r="BF1567" s="286" t="n"/>
      <c r="BG1567" s="286" t="n"/>
      <c r="BH1567" s="297" t="n"/>
      <c r="BI1567" s="297" t="n"/>
      <c r="BJ1567" s="297" t="n"/>
      <c r="BK1567" s="297" t="n"/>
      <c r="BL1567" s="297" t="n"/>
      <c r="BM1567" s="297" t="n"/>
      <c r="BN1567" s="297" t="n"/>
      <c r="BO1567" s="285" t="n"/>
      <c r="BP1567" s="297" t="n"/>
      <c r="BQ1567" s="297" t="n"/>
      <c r="BR1567" s="297" t="n"/>
      <c r="BS1567" s="297" t="n"/>
      <c r="BT1567" s="297" t="n"/>
      <c r="BU1567" s="297" t="n"/>
      <c r="BV1567" s="297" t="n"/>
      <c r="BW1567" s="288" t="n"/>
      <c r="BX1567" s="276">
        <f>SUM(IF(COUNTIF(#REF!, "*1.*"), 2, 0), IF(COUNTIF(#REF!, "*2.*"), 2, 0), IF(COUNTIF(#REF!, "*3.*"), 2, 0), IF(COUNTIF(#REF!, "*4.*"), 2, 0), IF(COUNTIF(#REF!, "*5.*"), 2, 0), IF(COUNTIF(#REF!, "*6.*"), 2, 0))</f>
        <v/>
      </c>
      <c r="BY1567" s="277">
        <f t="array" ref="BY1567">SUM(VALUE(AT1567),VALUE(AU1567),VALUE(AV1567),VALUE(AW1567),VALUE(AX1567),VALUE(AY1567),VALUE(AZ1567),VALUE(BB1567),VALUE(BC1567),VALUE(BD1567),VALUE(BE1567),VALUE(BF1567),VALUE(BG1567),VALUE(BH1567),VALUE(BI1567),VALUE(BJ1567),VALUE(BK1567),VALUE(BL1567),VALUE(BM1567),VALUE(BN1567),VALUE(BO1567),VALUE(BP1567),VALUE(BQ1567),VALUE(BR1567),VALUE(BS1567),VALUE(BT1567),VALUE(BU1567),VALUE(BV1567),VALUE(BW1567))</f>
        <v/>
      </c>
      <c r="BZ1567" s="307" t="n"/>
      <c r="CA1567" s="307" t="n"/>
      <c r="CB1567" s="307" t="n"/>
      <c r="CC1567" s="307" t="n"/>
      <c r="CD1567" s="307" t="n"/>
      <c r="CE1567" s="307" t="n"/>
      <c r="CF1567" s="307" t="n"/>
      <c r="CG1567" s="307" t="n"/>
      <c r="CH1567" s="307" t="n"/>
      <c r="CI1567" s="307" t="n"/>
      <c r="CJ1567" s="307" t="n"/>
      <c r="CK1567" s="307" t="n"/>
      <c r="CL1567" s="307" t="n"/>
      <c r="CM1567" s="307" t="n"/>
      <c r="CN1567" s="307" t="n"/>
      <c r="CO1567" s="307" t="n"/>
      <c r="CP1567" s="307" t="n"/>
      <c r="CQ1567" s="307" t="n"/>
      <c r="CR1567" s="279" t="n"/>
      <c r="CS1567" s="280">
        <f>AVERAGE(Value(BY1567),value(CR1567))</f>
        <v/>
      </c>
      <c r="CT1567" s="421">
        <f>(IF(OR(MediaScorecard!BG2054="x", MediaScorecard!BH2054="x",MediaScorecard!BI2054="x",MediaScorecard!BJ2054="x",MediaScorecard!BK2054="x"),1, 2))</f>
        <v/>
      </c>
      <c r="CU1567" s="308" t="n"/>
      <c r="CV1567" s="308" t="n"/>
      <c r="CW1567" s="308" t="n"/>
      <c r="CX1567" s="309" t="n"/>
      <c r="CY1567" s="308" t="n"/>
      <c r="CZ1567" s="308" t="n"/>
      <c r="DA1567" s="308" t="n"/>
    </row>
    <row r="1568" ht="21" customHeight="1" s="590">
      <c r="A1568" s="421" t="n"/>
      <c r="B1568" s="270" t="n"/>
      <c r="C1568" s="269" t="n"/>
      <c r="D1568" s="267" t="n"/>
      <c r="E1568" s="267" t="n"/>
      <c r="F1568" s="268" t="n"/>
      <c r="G1568" s="421" t="n"/>
      <c r="H1568" s="269" t="n"/>
      <c r="I1568" s="421" t="n"/>
      <c r="J1568" s="421" t="n"/>
      <c r="K1568" s="421" t="n"/>
      <c r="L1568" s="421" t="n"/>
      <c r="M1568" s="421" t="n"/>
      <c r="N1568" s="421" t="n"/>
      <c r="O1568" s="421" t="n"/>
      <c r="P1568" s="421" t="n"/>
      <c r="Q1568" s="421" t="n"/>
      <c r="R1568" s="270" t="n"/>
      <c r="S1568" s="421" t="n"/>
      <c r="T1568" s="421" t="n"/>
      <c r="U1568" s="421" t="n"/>
      <c r="V1568" s="421" t="n"/>
      <c r="W1568" s="421" t="n"/>
      <c r="X1568" s="421" t="n"/>
      <c r="Y1568" s="421" t="n"/>
      <c r="Z1568" s="421" t="n"/>
      <c r="AA1568" s="421" t="n"/>
      <c r="AB1568" s="421" t="n"/>
      <c r="AC1568" s="421" t="n"/>
      <c r="AD1568" s="421" t="n"/>
      <c r="AE1568" s="421" t="n"/>
      <c r="AF1568" s="421" t="n"/>
      <c r="AG1568" s="421" t="n"/>
      <c r="AH1568" s="421" t="n"/>
      <c r="AI1568" s="421" t="n"/>
      <c r="AJ1568" s="297" t="n"/>
      <c r="AK1568" s="297" t="n"/>
      <c r="AL1568" s="284" t="n"/>
      <c r="AM1568" s="297" t="n"/>
      <c r="AN1568" s="285" t="n"/>
      <c r="AO1568" s="297" t="n"/>
      <c r="AP1568" s="297" t="n"/>
      <c r="AQ1568" s="297" t="n"/>
      <c r="AR1568" s="297" t="n"/>
      <c r="AS1568" s="297" t="n"/>
      <c r="AT1568" s="285" t="n"/>
      <c r="AU1568" s="297" t="n"/>
      <c r="AV1568" s="297" t="n"/>
      <c r="AW1568" s="297" t="n"/>
      <c r="AX1568" s="297" t="n"/>
      <c r="AY1568" s="286" t="n"/>
      <c r="AZ1568" s="286" t="n"/>
      <c r="BA1568" s="287" t="n"/>
      <c r="BB1568" s="286" t="n"/>
      <c r="BC1568" s="286" t="n"/>
      <c r="BD1568" s="286" t="n"/>
      <c r="BE1568" s="286" t="n"/>
      <c r="BF1568" s="286" t="n"/>
      <c r="BG1568" s="286" t="n"/>
      <c r="BH1568" s="297" t="n"/>
      <c r="BI1568" s="297" t="n"/>
      <c r="BJ1568" s="297" t="n"/>
      <c r="BK1568" s="297" t="n"/>
      <c r="BL1568" s="297" t="n"/>
      <c r="BM1568" s="297" t="n"/>
      <c r="BN1568" s="297" t="n"/>
      <c r="BO1568" s="285" t="n"/>
      <c r="BP1568" s="297" t="n"/>
      <c r="BQ1568" s="297" t="n"/>
      <c r="BR1568" s="297" t="n"/>
      <c r="BS1568" s="297" t="n"/>
      <c r="BT1568" s="297" t="n"/>
      <c r="BU1568" s="297" t="n"/>
      <c r="BV1568" s="297" t="n"/>
      <c r="BW1568" s="288" t="n"/>
      <c r="BX1568" s="276">
        <f>SUM(IF(COUNTIF(#REF!, "*1.*"), 2, 0), IF(COUNTIF(#REF!, "*2.*"), 2, 0), IF(COUNTIF(#REF!, "*3.*"), 2, 0), IF(COUNTIF(#REF!, "*4.*"), 2, 0), IF(COUNTIF(#REF!, "*5.*"), 2, 0), IF(COUNTIF(#REF!, "*6.*"), 2, 0))</f>
        <v/>
      </c>
      <c r="BY1568" s="277">
        <f t="array" ref="BY1568">SUM(VALUE(AT1568),VALUE(AU1568),VALUE(AV1568),VALUE(AW1568),VALUE(AX1568),VALUE(AY1568),VALUE(AZ1568),VALUE(BB1568),VALUE(BC1568),VALUE(BD1568),VALUE(BE1568),VALUE(BF1568),VALUE(BG1568),VALUE(BH1568),VALUE(BI1568),VALUE(BJ1568),VALUE(BK1568),VALUE(BL1568),VALUE(BM1568),VALUE(BN1568),VALUE(BO1568),VALUE(BP1568),VALUE(BQ1568),VALUE(BR1568),VALUE(BS1568),VALUE(BT1568),VALUE(BU1568),VALUE(BV1568),VALUE(BW1568))</f>
        <v/>
      </c>
      <c r="BZ1568" s="307" t="n"/>
      <c r="CA1568" s="307" t="n"/>
      <c r="CB1568" s="307" t="n"/>
      <c r="CC1568" s="307" t="n"/>
      <c r="CD1568" s="307" t="n"/>
      <c r="CE1568" s="307" t="n"/>
      <c r="CF1568" s="307" t="n"/>
      <c r="CG1568" s="307" t="n"/>
      <c r="CH1568" s="307" t="n"/>
      <c r="CI1568" s="307" t="n"/>
      <c r="CJ1568" s="307" t="n"/>
      <c r="CK1568" s="307" t="n"/>
      <c r="CL1568" s="307" t="n"/>
      <c r="CM1568" s="307" t="n"/>
      <c r="CN1568" s="307" t="n"/>
      <c r="CO1568" s="307" t="n"/>
      <c r="CP1568" s="307" t="n"/>
      <c r="CQ1568" s="307" t="n"/>
      <c r="CR1568" s="279" t="n"/>
      <c r="CS1568" s="280">
        <f>AVERAGE(Value(BY1568),value(CR1568))</f>
        <v/>
      </c>
      <c r="CT1568" s="421">
        <f>(IF(OR(MediaScorecard!BG2055="x", MediaScorecard!BH2055="x",MediaScorecard!BI2055="x",MediaScorecard!BJ2055="x",MediaScorecard!BK2055="x"),1, 2))</f>
        <v/>
      </c>
      <c r="CU1568" s="308" t="n"/>
      <c r="CV1568" s="308" t="n"/>
      <c r="CW1568" s="308" t="n"/>
      <c r="CX1568" s="309" t="n"/>
      <c r="CY1568" s="308" t="n"/>
      <c r="CZ1568" s="308" t="n"/>
      <c r="DA1568" s="308" t="n"/>
    </row>
    <row r="1569" ht="21" customHeight="1" s="590">
      <c r="A1569" s="421" t="n"/>
      <c r="B1569" s="270" t="n"/>
      <c r="C1569" s="269" t="n"/>
      <c r="D1569" s="267" t="n"/>
      <c r="E1569" s="267" t="n"/>
      <c r="F1569" s="268" t="n"/>
      <c r="G1569" s="421" t="n"/>
      <c r="H1569" s="269" t="n"/>
      <c r="I1569" s="421" t="n"/>
      <c r="J1569" s="421" t="n"/>
      <c r="K1569" s="421" t="n"/>
      <c r="L1569" s="421" t="n"/>
      <c r="M1569" s="421" t="n"/>
      <c r="N1569" s="421" t="n"/>
      <c r="O1569" s="421" t="n"/>
      <c r="P1569" s="421" t="n"/>
      <c r="Q1569" s="421" t="n"/>
      <c r="R1569" s="270" t="n"/>
      <c r="S1569" s="421" t="n"/>
      <c r="T1569" s="421" t="n"/>
      <c r="U1569" s="421" t="n"/>
      <c r="V1569" s="421" t="n"/>
      <c r="W1569" s="421" t="n"/>
      <c r="X1569" s="421" t="n"/>
      <c r="Y1569" s="421" t="n"/>
      <c r="Z1569" s="421" t="n"/>
      <c r="AA1569" s="421" t="n"/>
      <c r="AB1569" s="421" t="n"/>
      <c r="AC1569" s="421" t="n"/>
      <c r="AD1569" s="421" t="n"/>
      <c r="AE1569" s="421" t="n"/>
      <c r="AF1569" s="421" t="n"/>
      <c r="AG1569" s="421" t="n"/>
      <c r="AH1569" s="421" t="n"/>
      <c r="AI1569" s="421" t="n"/>
      <c r="AJ1569" s="297" t="n"/>
      <c r="AK1569" s="297" t="n"/>
      <c r="AL1569" s="284" t="n"/>
      <c r="AM1569" s="297" t="n"/>
      <c r="AN1569" s="285" t="n"/>
      <c r="AO1569" s="297" t="n"/>
      <c r="AP1569" s="297" t="n"/>
      <c r="AQ1569" s="297" t="n"/>
      <c r="AR1569" s="297" t="n"/>
      <c r="AS1569" s="297" t="n"/>
      <c r="AT1569" s="285" t="n"/>
      <c r="AU1569" s="297" t="n"/>
      <c r="AV1569" s="297" t="n"/>
      <c r="AW1569" s="297" t="n"/>
      <c r="AX1569" s="297" t="n"/>
      <c r="AY1569" s="286" t="n"/>
      <c r="AZ1569" s="286" t="n"/>
      <c r="BA1569" s="287" t="n"/>
      <c r="BB1569" s="286" t="n"/>
      <c r="BC1569" s="286" t="n"/>
      <c r="BD1569" s="286" t="n"/>
      <c r="BE1569" s="286" t="n"/>
      <c r="BF1569" s="286" t="n"/>
      <c r="BG1569" s="286" t="n"/>
      <c r="BH1569" s="297" t="n"/>
      <c r="BI1569" s="297" t="n"/>
      <c r="BJ1569" s="297" t="n"/>
      <c r="BK1569" s="297" t="n"/>
      <c r="BL1569" s="297" t="n"/>
      <c r="BM1569" s="297" t="n"/>
      <c r="BN1569" s="297" t="n"/>
      <c r="BO1569" s="285" t="n"/>
      <c r="BP1569" s="297" t="n"/>
      <c r="BQ1569" s="297" t="n"/>
      <c r="BR1569" s="297" t="n"/>
      <c r="BS1569" s="297" t="n"/>
      <c r="BT1569" s="297" t="n"/>
      <c r="BU1569" s="297" t="n"/>
      <c r="BV1569" s="297" t="n"/>
      <c r="BW1569" s="288" t="n"/>
      <c r="BX1569" s="276">
        <f>SUM(IF(COUNTIF(#REF!, "*1.*"), 2, 0), IF(COUNTIF(#REF!, "*2.*"), 2, 0), IF(COUNTIF(#REF!, "*3.*"), 2, 0), IF(COUNTIF(#REF!, "*4.*"), 2, 0), IF(COUNTIF(#REF!, "*5.*"), 2, 0), IF(COUNTIF(#REF!, "*6.*"), 2, 0))</f>
        <v/>
      </c>
      <c r="BY1569" s="277">
        <f t="array" ref="BY1569">SUM(VALUE(AT1569),VALUE(AU1569),VALUE(AV1569),VALUE(AW1569),VALUE(AX1569),VALUE(AY1569),VALUE(AZ1569),VALUE(BB1569),VALUE(BC1569),VALUE(BD1569),VALUE(BE1569),VALUE(BF1569),VALUE(BG1569),VALUE(BH1569),VALUE(BI1569),VALUE(BJ1569),VALUE(BK1569),VALUE(BL1569),VALUE(BM1569),VALUE(BN1569),VALUE(BO1569),VALUE(BP1569),VALUE(BQ1569),VALUE(BR1569),VALUE(BS1569),VALUE(BT1569),VALUE(BU1569),VALUE(BV1569),VALUE(BW1569))</f>
        <v/>
      </c>
      <c r="BZ1569" s="307" t="n"/>
      <c r="CA1569" s="307" t="n"/>
      <c r="CB1569" s="307" t="n"/>
      <c r="CC1569" s="307" t="n"/>
      <c r="CD1569" s="307" t="n"/>
      <c r="CE1569" s="307" t="n"/>
      <c r="CF1569" s="307" t="n"/>
      <c r="CG1569" s="307" t="n"/>
      <c r="CH1569" s="307" t="n"/>
      <c r="CI1569" s="307" t="n"/>
      <c r="CJ1569" s="307" t="n"/>
      <c r="CK1569" s="307" t="n"/>
      <c r="CL1569" s="307" t="n"/>
      <c r="CM1569" s="307" t="n"/>
      <c r="CN1569" s="307" t="n"/>
      <c r="CO1569" s="307" t="n"/>
      <c r="CP1569" s="307" t="n"/>
      <c r="CQ1569" s="307" t="n"/>
      <c r="CR1569" s="279" t="n"/>
      <c r="CS1569" s="280">
        <f>AVERAGE(Value(BY1569),value(CR1569))</f>
        <v/>
      </c>
      <c r="CT1569" s="421">
        <f>(IF(OR(MediaScorecard!BG2056="x", MediaScorecard!BH2056="x",MediaScorecard!BI2056="x",MediaScorecard!BJ2056="x",MediaScorecard!BK2056="x"),1, 2))</f>
        <v/>
      </c>
      <c r="CU1569" s="308" t="n"/>
      <c r="CV1569" s="308" t="n"/>
      <c r="CW1569" s="308" t="n"/>
      <c r="CX1569" s="309" t="n"/>
      <c r="CY1569" s="308" t="n"/>
      <c r="CZ1569" s="308" t="n"/>
      <c r="DA1569" s="308" t="n"/>
    </row>
    <row r="1570" ht="21" customHeight="1" s="590">
      <c r="A1570" s="421" t="n"/>
      <c r="B1570" s="270" t="n"/>
      <c r="C1570" s="269" t="n"/>
      <c r="D1570" s="267" t="n"/>
      <c r="E1570" s="267" t="n"/>
      <c r="F1570" s="268" t="n"/>
      <c r="G1570" s="421" t="n"/>
      <c r="H1570" s="269" t="n"/>
      <c r="I1570" s="421" t="n"/>
      <c r="J1570" s="421" t="n"/>
      <c r="K1570" s="421" t="n"/>
      <c r="L1570" s="421" t="n"/>
      <c r="M1570" s="421" t="n"/>
      <c r="N1570" s="421" t="n"/>
      <c r="O1570" s="421" t="n"/>
      <c r="P1570" s="421" t="n"/>
      <c r="Q1570" s="421" t="n"/>
      <c r="R1570" s="270" t="n"/>
      <c r="S1570" s="421" t="n"/>
      <c r="T1570" s="421" t="n"/>
      <c r="U1570" s="421" t="n"/>
      <c r="V1570" s="421" t="n"/>
      <c r="W1570" s="421" t="n"/>
      <c r="X1570" s="421" t="n"/>
      <c r="Y1570" s="421" t="n"/>
      <c r="Z1570" s="421" t="n"/>
      <c r="AA1570" s="421" t="n"/>
      <c r="AB1570" s="421" t="n"/>
      <c r="AC1570" s="421" t="n"/>
      <c r="AD1570" s="421" t="n"/>
      <c r="AE1570" s="421" t="n"/>
      <c r="AF1570" s="421" t="n"/>
      <c r="AG1570" s="421" t="n"/>
      <c r="AH1570" s="421" t="n"/>
      <c r="AI1570" s="421" t="n"/>
      <c r="AJ1570" s="297" t="n"/>
      <c r="AK1570" s="297" t="n"/>
      <c r="AL1570" s="284" t="n"/>
      <c r="AM1570" s="297" t="n"/>
      <c r="AN1570" s="285" t="n"/>
      <c r="AO1570" s="297" t="n"/>
      <c r="AP1570" s="297" t="n"/>
      <c r="AQ1570" s="297" t="n"/>
      <c r="AR1570" s="297" t="n"/>
      <c r="AS1570" s="297" t="n"/>
      <c r="AT1570" s="285" t="n"/>
      <c r="AU1570" s="297" t="n"/>
      <c r="AV1570" s="297" t="n"/>
      <c r="AW1570" s="297" t="n"/>
      <c r="AX1570" s="297" t="n"/>
      <c r="AY1570" s="286" t="n"/>
      <c r="AZ1570" s="286" t="n"/>
      <c r="BA1570" s="287" t="n"/>
      <c r="BB1570" s="286" t="n"/>
      <c r="BC1570" s="286" t="n"/>
      <c r="BD1570" s="286" t="n"/>
      <c r="BE1570" s="286" t="n"/>
      <c r="BF1570" s="286" t="n"/>
      <c r="BG1570" s="286" t="n"/>
      <c r="BH1570" s="297" t="n"/>
      <c r="BI1570" s="297" t="n"/>
      <c r="BJ1570" s="297" t="n"/>
      <c r="BK1570" s="297" t="n"/>
      <c r="BL1570" s="297" t="n"/>
      <c r="BM1570" s="297" t="n"/>
      <c r="BN1570" s="297" t="n"/>
      <c r="BO1570" s="285" t="n"/>
      <c r="BP1570" s="297" t="n"/>
      <c r="BQ1570" s="297" t="n"/>
      <c r="BR1570" s="297" t="n"/>
      <c r="BS1570" s="297" t="n"/>
      <c r="BT1570" s="297" t="n"/>
      <c r="BU1570" s="297" t="n"/>
      <c r="BV1570" s="297" t="n"/>
      <c r="BW1570" s="288" t="n"/>
      <c r="BX1570" s="276">
        <f>SUM(IF(COUNTIF(#REF!, "*1.*"), 2, 0), IF(COUNTIF(#REF!, "*2.*"), 2, 0), IF(COUNTIF(#REF!, "*3.*"), 2, 0), IF(COUNTIF(#REF!, "*4.*"), 2, 0), IF(COUNTIF(#REF!, "*5.*"), 2, 0), IF(COUNTIF(#REF!, "*6.*"), 2, 0))</f>
        <v/>
      </c>
      <c r="BY1570" s="277">
        <f t="array" ref="BY1570">SUM(VALUE(AT1570),VALUE(AU1570),VALUE(AV1570),VALUE(AW1570),VALUE(AX1570),VALUE(AY1570),VALUE(AZ1570),VALUE(BB1570),VALUE(BC1570),VALUE(BD1570),VALUE(BE1570),VALUE(BF1570),VALUE(BG1570),VALUE(BH1570),VALUE(BI1570),VALUE(BJ1570),VALUE(BK1570),VALUE(BL1570),VALUE(BM1570),VALUE(BN1570),VALUE(BO1570),VALUE(BP1570),VALUE(BQ1570),VALUE(BR1570),VALUE(BS1570),VALUE(BT1570),VALUE(BU1570),VALUE(BV1570),VALUE(BW1570))</f>
        <v/>
      </c>
      <c r="BZ1570" s="307" t="n"/>
      <c r="CA1570" s="307" t="n"/>
      <c r="CB1570" s="307" t="n"/>
      <c r="CC1570" s="307" t="n"/>
      <c r="CD1570" s="307" t="n"/>
      <c r="CE1570" s="307" t="n"/>
      <c r="CF1570" s="307" t="n"/>
      <c r="CG1570" s="307" t="n"/>
      <c r="CH1570" s="307" t="n"/>
      <c r="CI1570" s="307" t="n"/>
      <c r="CJ1570" s="307" t="n"/>
      <c r="CK1570" s="307" t="n"/>
      <c r="CL1570" s="307" t="n"/>
      <c r="CM1570" s="307" t="n"/>
      <c r="CN1570" s="307" t="n"/>
      <c r="CO1570" s="307" t="n"/>
      <c r="CP1570" s="307" t="n"/>
      <c r="CQ1570" s="307" t="n"/>
      <c r="CR1570" s="279" t="n"/>
      <c r="CS1570" s="280">
        <f>AVERAGE(Value(BY1570),value(CR1570))</f>
        <v/>
      </c>
      <c r="CT1570" s="421">
        <f>(IF(OR(MediaScorecard!BG2057="x", MediaScorecard!BH2057="x",MediaScorecard!BI2057="x",MediaScorecard!BJ2057="x",MediaScorecard!BK2057="x"),1, 2))</f>
        <v/>
      </c>
      <c r="CU1570" s="308" t="n"/>
      <c r="CV1570" s="308" t="n"/>
      <c r="CW1570" s="308" t="n"/>
      <c r="CX1570" s="309" t="n"/>
      <c r="CY1570" s="308" t="n"/>
      <c r="CZ1570" s="308" t="n"/>
      <c r="DA1570" s="308" t="n"/>
    </row>
    <row r="1571" ht="21" customHeight="1" s="590">
      <c r="A1571" s="421" t="n"/>
      <c r="B1571" s="270" t="n"/>
      <c r="C1571" s="269" t="n"/>
      <c r="D1571" s="267" t="n"/>
      <c r="E1571" s="267" t="n"/>
      <c r="F1571" s="268" t="n"/>
      <c r="G1571" s="421" t="n"/>
      <c r="H1571" s="269" t="n"/>
      <c r="I1571" s="421" t="n"/>
      <c r="J1571" s="421" t="n"/>
      <c r="K1571" s="421" t="n"/>
      <c r="L1571" s="421" t="n"/>
      <c r="M1571" s="421" t="n"/>
      <c r="N1571" s="421" t="n"/>
      <c r="O1571" s="421" t="n"/>
      <c r="P1571" s="421" t="n"/>
      <c r="Q1571" s="421" t="n"/>
      <c r="R1571" s="270" t="n"/>
      <c r="S1571" s="421" t="n"/>
      <c r="T1571" s="421" t="n"/>
      <c r="U1571" s="421" t="n"/>
      <c r="V1571" s="421" t="n"/>
      <c r="W1571" s="421" t="n"/>
      <c r="X1571" s="421" t="n"/>
      <c r="Y1571" s="421" t="n"/>
      <c r="Z1571" s="421" t="n"/>
      <c r="AA1571" s="421" t="n"/>
      <c r="AB1571" s="421" t="n"/>
      <c r="AC1571" s="421" t="n"/>
      <c r="AD1571" s="421" t="n"/>
      <c r="AE1571" s="421" t="n"/>
      <c r="AF1571" s="421" t="n"/>
      <c r="AG1571" s="421" t="n"/>
      <c r="AH1571" s="421" t="n"/>
      <c r="AI1571" s="421" t="n"/>
      <c r="AJ1571" s="297" t="n"/>
      <c r="AK1571" s="297" t="n"/>
      <c r="AL1571" s="284" t="n"/>
      <c r="AM1571" s="297" t="n"/>
      <c r="AN1571" s="285" t="n"/>
      <c r="AO1571" s="297" t="n"/>
      <c r="AP1571" s="297" t="n"/>
      <c r="AQ1571" s="297" t="n"/>
      <c r="AR1571" s="297" t="n"/>
      <c r="AS1571" s="297" t="n"/>
      <c r="AT1571" s="285" t="n"/>
      <c r="AU1571" s="297" t="n"/>
      <c r="AV1571" s="297" t="n"/>
      <c r="AW1571" s="297" t="n"/>
      <c r="AX1571" s="297" t="n"/>
      <c r="AY1571" s="286" t="n"/>
      <c r="AZ1571" s="286" t="n"/>
      <c r="BA1571" s="287" t="n"/>
      <c r="BB1571" s="286" t="n"/>
      <c r="BC1571" s="286" t="n"/>
      <c r="BD1571" s="286" t="n"/>
      <c r="BE1571" s="286" t="n"/>
      <c r="BF1571" s="286" t="n"/>
      <c r="BG1571" s="286" t="n"/>
      <c r="BH1571" s="297" t="n"/>
      <c r="BI1571" s="297" t="n"/>
      <c r="BJ1571" s="297" t="n"/>
      <c r="BK1571" s="297" t="n"/>
      <c r="BL1571" s="297" t="n"/>
      <c r="BM1571" s="297" t="n"/>
      <c r="BN1571" s="297" t="n"/>
      <c r="BO1571" s="285" t="n"/>
      <c r="BP1571" s="297" t="n"/>
      <c r="BQ1571" s="297" t="n"/>
      <c r="BR1571" s="297" t="n"/>
      <c r="BS1571" s="297" t="n"/>
      <c r="BT1571" s="297" t="n"/>
      <c r="BU1571" s="297" t="n"/>
      <c r="BV1571" s="297" t="n"/>
      <c r="BW1571" s="288" t="n"/>
      <c r="BX1571" s="276">
        <f>SUM(IF(COUNTIF(#REF!, "*1.*"), 2, 0), IF(COUNTIF(#REF!, "*2.*"), 2, 0), IF(COUNTIF(#REF!, "*3.*"), 2, 0), IF(COUNTIF(#REF!, "*4.*"), 2, 0), IF(COUNTIF(#REF!, "*5.*"), 2, 0), IF(COUNTIF(#REF!, "*6.*"), 2, 0))</f>
        <v/>
      </c>
      <c r="BY1571" s="277">
        <f t="array" ref="BY1571">SUM(VALUE(AT1571),VALUE(AU1571),VALUE(AV1571),VALUE(AW1571),VALUE(AX1571),VALUE(AY1571),VALUE(AZ1571),VALUE(BB1571),VALUE(BC1571),VALUE(BD1571),VALUE(BE1571),VALUE(BF1571),VALUE(BG1571),VALUE(BH1571),VALUE(BI1571),VALUE(BJ1571),VALUE(BK1571),VALUE(BL1571),VALUE(BM1571),VALUE(BN1571),VALUE(BO1571),VALUE(BP1571),VALUE(BQ1571),VALUE(BR1571),VALUE(BS1571),VALUE(BT1571),VALUE(BU1571),VALUE(BV1571),VALUE(BW1571))</f>
        <v/>
      </c>
      <c r="BZ1571" s="307" t="n"/>
      <c r="CA1571" s="307" t="n"/>
      <c r="CB1571" s="307" t="n"/>
      <c r="CC1571" s="307" t="n"/>
      <c r="CD1571" s="307" t="n"/>
      <c r="CE1571" s="307" t="n"/>
      <c r="CF1571" s="307" t="n"/>
      <c r="CG1571" s="307" t="n"/>
      <c r="CH1571" s="307" t="n"/>
      <c r="CI1571" s="307" t="n"/>
      <c r="CJ1571" s="307" t="n"/>
      <c r="CK1571" s="307" t="n"/>
      <c r="CL1571" s="307" t="n"/>
      <c r="CM1571" s="307" t="n"/>
      <c r="CN1571" s="307" t="n"/>
      <c r="CO1571" s="307" t="n"/>
      <c r="CP1571" s="307" t="n"/>
      <c r="CQ1571" s="307" t="n"/>
      <c r="CR1571" s="279" t="n"/>
      <c r="CS1571" s="280">
        <f>AVERAGE(Value(BY1571),value(CR1571))</f>
        <v/>
      </c>
      <c r="CT1571" s="421">
        <f>(IF(OR(MediaScorecard!BG2058="x", MediaScorecard!BH2058="x",MediaScorecard!BI2058="x",MediaScorecard!BJ2058="x",MediaScorecard!BK2058="x"),1, 2))</f>
        <v/>
      </c>
      <c r="CU1571" s="308" t="n"/>
      <c r="CV1571" s="308" t="n"/>
      <c r="CW1571" s="308" t="n"/>
      <c r="CX1571" s="309" t="n"/>
      <c r="CY1571" s="308" t="n"/>
      <c r="CZ1571" s="308" t="n"/>
      <c r="DA1571" s="308" t="n"/>
    </row>
    <row r="1572" ht="21" customHeight="1" s="590">
      <c r="A1572" s="421" t="n"/>
      <c r="B1572" s="270" t="n"/>
      <c r="C1572" s="269" t="n"/>
      <c r="D1572" s="267" t="n"/>
      <c r="E1572" s="267" t="n"/>
      <c r="F1572" s="268" t="n"/>
      <c r="G1572" s="421" t="n"/>
      <c r="H1572" s="269" t="n"/>
      <c r="I1572" s="421" t="n"/>
      <c r="J1572" s="421" t="n"/>
      <c r="K1572" s="421" t="n"/>
      <c r="L1572" s="421" t="n"/>
      <c r="M1572" s="421" t="n"/>
      <c r="N1572" s="421" t="n"/>
      <c r="O1572" s="421" t="n"/>
      <c r="P1572" s="421" t="n"/>
      <c r="Q1572" s="421" t="n"/>
      <c r="R1572" s="270" t="n"/>
      <c r="S1572" s="421" t="n"/>
      <c r="T1572" s="421" t="n"/>
      <c r="U1572" s="421" t="n"/>
      <c r="V1572" s="421" t="n"/>
      <c r="W1572" s="421" t="n"/>
      <c r="X1572" s="421" t="n"/>
      <c r="Y1572" s="421" t="n"/>
      <c r="Z1572" s="421" t="n"/>
      <c r="AA1572" s="421" t="n"/>
      <c r="AB1572" s="421" t="n"/>
      <c r="AC1572" s="421" t="n"/>
      <c r="AD1572" s="421" t="n"/>
      <c r="AE1572" s="421" t="n"/>
      <c r="AF1572" s="421" t="n"/>
      <c r="AG1572" s="421" t="n"/>
      <c r="AH1572" s="421" t="n"/>
      <c r="AI1572" s="421" t="n"/>
      <c r="AJ1572" s="297" t="n"/>
      <c r="AK1572" s="297" t="n"/>
      <c r="AL1572" s="284" t="n"/>
      <c r="AM1572" s="297" t="n"/>
      <c r="AN1572" s="285" t="n"/>
      <c r="AO1572" s="297" t="n"/>
      <c r="AP1572" s="297" t="n"/>
      <c r="AQ1572" s="297" t="n"/>
      <c r="AR1572" s="297" t="n"/>
      <c r="AS1572" s="297" t="n"/>
      <c r="AT1572" s="285" t="n"/>
      <c r="AU1572" s="297" t="n"/>
      <c r="AV1572" s="297" t="n"/>
      <c r="AW1572" s="297" t="n"/>
      <c r="AX1572" s="297" t="n"/>
      <c r="AY1572" s="286" t="n"/>
      <c r="AZ1572" s="286" t="n"/>
      <c r="BA1572" s="287" t="n"/>
      <c r="BB1572" s="286" t="n"/>
      <c r="BC1572" s="286" t="n"/>
      <c r="BD1572" s="286" t="n"/>
      <c r="BE1572" s="286" t="n"/>
      <c r="BF1572" s="286" t="n"/>
      <c r="BG1572" s="286" t="n"/>
      <c r="BH1572" s="297" t="n"/>
      <c r="BI1572" s="297" t="n"/>
      <c r="BJ1572" s="297" t="n"/>
      <c r="BK1572" s="297" t="n"/>
      <c r="BL1572" s="297" t="n"/>
      <c r="BM1572" s="297" t="n"/>
      <c r="BN1572" s="297" t="n"/>
      <c r="BO1572" s="285" t="n"/>
      <c r="BP1572" s="297" t="n"/>
      <c r="BQ1572" s="297" t="n"/>
      <c r="BR1572" s="297" t="n"/>
      <c r="BS1572" s="297" t="n"/>
      <c r="BT1572" s="297" t="n"/>
      <c r="BU1572" s="297" t="n"/>
      <c r="BV1572" s="297" t="n"/>
      <c r="BW1572" s="288" t="n"/>
      <c r="BX1572" s="276">
        <f>SUM(IF(COUNTIF(#REF!, "*1.*"), 2, 0), IF(COUNTIF(#REF!, "*2.*"), 2, 0), IF(COUNTIF(#REF!, "*3.*"), 2, 0), IF(COUNTIF(#REF!, "*4.*"), 2, 0), IF(COUNTIF(#REF!, "*5.*"), 2, 0), IF(COUNTIF(#REF!, "*6.*"), 2, 0))</f>
        <v/>
      </c>
      <c r="BY1572" s="277">
        <f t="array" ref="BY1572">SUM(VALUE(AT1572),VALUE(AU1572),VALUE(AV1572),VALUE(AW1572),VALUE(AX1572),VALUE(AY1572),VALUE(AZ1572),VALUE(BB1572),VALUE(BC1572),VALUE(BD1572),VALUE(BE1572),VALUE(BF1572),VALUE(BG1572),VALUE(BH1572),VALUE(BI1572),VALUE(BJ1572),VALUE(BK1572),VALUE(BL1572),VALUE(BM1572),VALUE(BN1572),VALUE(BO1572),VALUE(BP1572),VALUE(BQ1572),VALUE(BR1572),VALUE(BS1572),VALUE(BT1572),VALUE(BU1572),VALUE(BV1572),VALUE(BW1572))</f>
        <v/>
      </c>
      <c r="BZ1572" s="307" t="n"/>
      <c r="CA1572" s="307" t="n"/>
      <c r="CB1572" s="307" t="n"/>
      <c r="CC1572" s="307" t="n"/>
      <c r="CD1572" s="307" t="n"/>
      <c r="CE1572" s="307" t="n"/>
      <c r="CF1572" s="307" t="n"/>
      <c r="CG1572" s="307" t="n"/>
      <c r="CH1572" s="307" t="n"/>
      <c r="CI1572" s="307" t="n"/>
      <c r="CJ1572" s="307" t="n"/>
      <c r="CK1572" s="307" t="n"/>
      <c r="CL1572" s="307" t="n"/>
      <c r="CM1572" s="307" t="n"/>
      <c r="CN1572" s="307" t="n"/>
      <c r="CO1572" s="307" t="n"/>
      <c r="CP1572" s="307" t="n"/>
      <c r="CQ1572" s="307" t="n"/>
      <c r="CR1572" s="279" t="n"/>
      <c r="CS1572" s="280">
        <f>AVERAGE(Value(BY1572),value(CR1572))</f>
        <v/>
      </c>
      <c r="CT1572" s="421">
        <f>(IF(OR(MediaScorecard!BG2059="x", MediaScorecard!BH2059="x",MediaScorecard!BI2059="x",MediaScorecard!BJ2059="x",MediaScorecard!BK2059="x"),1, 2))</f>
        <v/>
      </c>
      <c r="CU1572" s="308" t="n"/>
      <c r="CV1572" s="308" t="n"/>
      <c r="CW1572" s="308" t="n"/>
      <c r="CX1572" s="309" t="n"/>
      <c r="CY1572" s="308" t="n"/>
      <c r="CZ1572" s="308" t="n"/>
      <c r="DA1572" s="308" t="n"/>
    </row>
    <row r="1573" ht="21" customHeight="1" s="590">
      <c r="A1573" s="421" t="n"/>
      <c r="B1573" s="270" t="n"/>
      <c r="C1573" s="269" t="n"/>
      <c r="D1573" s="267" t="n"/>
      <c r="E1573" s="267" t="n"/>
      <c r="F1573" s="268" t="n"/>
      <c r="G1573" s="421" t="n"/>
      <c r="H1573" s="269" t="n"/>
      <c r="I1573" s="421" t="n"/>
      <c r="J1573" s="421" t="n"/>
      <c r="K1573" s="421" t="n"/>
      <c r="L1573" s="421" t="n"/>
      <c r="M1573" s="421" t="n"/>
      <c r="N1573" s="421" t="n"/>
      <c r="O1573" s="421" t="n"/>
      <c r="P1573" s="421" t="n"/>
      <c r="Q1573" s="421" t="n"/>
      <c r="R1573" s="270" t="n"/>
      <c r="S1573" s="421" t="n"/>
      <c r="T1573" s="421" t="n"/>
      <c r="U1573" s="421" t="n"/>
      <c r="V1573" s="421" t="n"/>
      <c r="W1573" s="421" t="n"/>
      <c r="X1573" s="421" t="n"/>
      <c r="Y1573" s="421" t="n"/>
      <c r="Z1573" s="421" t="n"/>
      <c r="AA1573" s="421" t="n"/>
      <c r="AB1573" s="421" t="n"/>
      <c r="AC1573" s="421" t="n"/>
      <c r="AD1573" s="421" t="n"/>
      <c r="AE1573" s="421" t="n"/>
      <c r="AF1573" s="421" t="n"/>
      <c r="AG1573" s="421" t="n"/>
      <c r="AH1573" s="421" t="n"/>
      <c r="AI1573" s="421" t="n"/>
      <c r="AJ1573" s="297" t="n"/>
      <c r="AK1573" s="297" t="n"/>
      <c r="AL1573" s="284" t="n"/>
      <c r="AM1573" s="297" t="n"/>
      <c r="AN1573" s="285" t="n"/>
      <c r="AO1573" s="297" t="n"/>
      <c r="AP1573" s="297" t="n"/>
      <c r="AQ1573" s="297" t="n"/>
      <c r="AR1573" s="297" t="n"/>
      <c r="AS1573" s="297" t="n"/>
      <c r="AT1573" s="285" t="n"/>
      <c r="AU1573" s="297" t="n"/>
      <c r="AV1573" s="297" t="n"/>
      <c r="AW1573" s="297" t="n"/>
      <c r="AX1573" s="297" t="n"/>
      <c r="AY1573" s="286" t="n"/>
      <c r="AZ1573" s="286" t="n"/>
      <c r="BA1573" s="287" t="n"/>
      <c r="BB1573" s="286" t="n"/>
      <c r="BC1573" s="286" t="n"/>
      <c r="BD1573" s="286" t="n"/>
      <c r="BE1573" s="286" t="n"/>
      <c r="BF1573" s="286" t="n"/>
      <c r="BG1573" s="286" t="n"/>
      <c r="BH1573" s="297" t="n"/>
      <c r="BI1573" s="297" t="n"/>
      <c r="BJ1573" s="297" t="n"/>
      <c r="BK1573" s="297" t="n"/>
      <c r="BL1573" s="297" t="n"/>
      <c r="BM1573" s="297" t="n"/>
      <c r="BN1573" s="297" t="n"/>
      <c r="BO1573" s="285" t="n"/>
      <c r="BP1573" s="297" t="n"/>
      <c r="BQ1573" s="297" t="n"/>
      <c r="BR1573" s="297" t="n"/>
      <c r="BS1573" s="297" t="n"/>
      <c r="BT1573" s="297" t="n"/>
      <c r="BU1573" s="297" t="n"/>
      <c r="BV1573" s="297" t="n"/>
      <c r="BW1573" s="288" t="n"/>
      <c r="BX1573" s="276">
        <f>SUM(IF(COUNTIF(#REF!, "*1.*"), 2, 0), IF(COUNTIF(#REF!, "*2.*"), 2, 0), IF(COUNTIF(#REF!, "*3.*"), 2, 0), IF(COUNTIF(#REF!, "*4.*"), 2, 0), IF(COUNTIF(#REF!, "*5.*"), 2, 0), IF(COUNTIF(#REF!, "*6.*"), 2, 0))</f>
        <v/>
      </c>
      <c r="BY1573" s="277">
        <f t="array" ref="BY1573">SUM(VALUE(AT1573),VALUE(AU1573),VALUE(AV1573),VALUE(AW1573),VALUE(AX1573),VALUE(AY1573),VALUE(AZ1573),VALUE(BB1573),VALUE(BC1573),VALUE(BD1573),VALUE(BE1573),VALUE(BF1573),VALUE(BG1573),VALUE(BH1573),VALUE(BI1573),VALUE(BJ1573),VALUE(BK1573),VALUE(BL1573),VALUE(BM1573),VALUE(BN1573),VALUE(BO1573),VALUE(BP1573),VALUE(BQ1573),VALUE(BR1573),VALUE(BS1573),VALUE(BT1573),VALUE(BU1573),VALUE(BV1573),VALUE(BW1573))</f>
        <v/>
      </c>
      <c r="BZ1573" s="307" t="n"/>
      <c r="CA1573" s="307" t="n"/>
      <c r="CB1573" s="307" t="n"/>
      <c r="CC1573" s="307" t="n"/>
      <c r="CD1573" s="307" t="n"/>
      <c r="CE1573" s="307" t="n"/>
      <c r="CF1573" s="307" t="n"/>
      <c r="CG1573" s="307" t="n"/>
      <c r="CH1573" s="307" t="n"/>
      <c r="CI1573" s="307" t="n"/>
      <c r="CJ1573" s="307" t="n"/>
      <c r="CK1573" s="307" t="n"/>
      <c r="CL1573" s="307" t="n"/>
      <c r="CM1573" s="307" t="n"/>
      <c r="CN1573" s="307" t="n"/>
      <c r="CO1573" s="307" t="n"/>
      <c r="CP1573" s="307" t="n"/>
      <c r="CQ1573" s="307" t="n"/>
      <c r="CR1573" s="279" t="n"/>
      <c r="CS1573" s="280">
        <f>AVERAGE(Value(BY1573),value(CR1573))</f>
        <v/>
      </c>
      <c r="CT1573" s="421">
        <f>(IF(OR(MediaScorecard!BG2060="x", MediaScorecard!BH2060="x",MediaScorecard!BI2060="x",MediaScorecard!BJ2060="x",MediaScorecard!BK2060="x"),1, 2))</f>
        <v/>
      </c>
      <c r="CU1573" s="308" t="n"/>
      <c r="CV1573" s="308" t="n"/>
      <c r="CW1573" s="308" t="n"/>
      <c r="CX1573" s="309" t="n"/>
      <c r="CY1573" s="308" t="n"/>
      <c r="CZ1573" s="308" t="n"/>
      <c r="DA1573" s="308" t="n"/>
    </row>
    <row r="1574" ht="21" customHeight="1" s="590">
      <c r="A1574" s="421" t="n"/>
      <c r="B1574" s="270" t="n"/>
      <c r="C1574" s="269" t="n"/>
      <c r="D1574" s="267" t="n"/>
      <c r="E1574" s="267" t="n"/>
      <c r="F1574" s="268" t="n"/>
      <c r="G1574" s="421" t="n"/>
      <c r="H1574" s="269" t="n"/>
      <c r="I1574" s="421" t="n"/>
      <c r="J1574" s="421" t="n"/>
      <c r="K1574" s="421" t="n"/>
      <c r="L1574" s="421" t="n"/>
      <c r="M1574" s="421" t="n"/>
      <c r="N1574" s="421" t="n"/>
      <c r="O1574" s="421" t="n"/>
      <c r="P1574" s="421" t="n"/>
      <c r="Q1574" s="421" t="n"/>
      <c r="R1574" s="270" t="n"/>
      <c r="S1574" s="421" t="n"/>
      <c r="T1574" s="421" t="n"/>
      <c r="U1574" s="421" t="n"/>
      <c r="V1574" s="421" t="n"/>
      <c r="W1574" s="421" t="n"/>
      <c r="X1574" s="421" t="n"/>
      <c r="Y1574" s="421" t="n"/>
      <c r="Z1574" s="421" t="n"/>
      <c r="AA1574" s="421" t="n"/>
      <c r="AB1574" s="421" t="n"/>
      <c r="AC1574" s="421" t="n"/>
      <c r="AD1574" s="421" t="n"/>
      <c r="AE1574" s="421" t="n"/>
      <c r="AF1574" s="421" t="n"/>
      <c r="AG1574" s="421" t="n"/>
      <c r="AH1574" s="421" t="n"/>
      <c r="AI1574" s="421" t="n"/>
      <c r="AJ1574" s="297" t="n"/>
      <c r="AK1574" s="297" t="n"/>
      <c r="AL1574" s="284" t="n"/>
      <c r="AM1574" s="297" t="n"/>
      <c r="AN1574" s="285" t="n"/>
      <c r="AO1574" s="297" t="n"/>
      <c r="AP1574" s="297" t="n"/>
      <c r="AQ1574" s="297" t="n"/>
      <c r="AR1574" s="297" t="n"/>
      <c r="AS1574" s="297" t="n"/>
      <c r="AT1574" s="285" t="n"/>
      <c r="AU1574" s="297" t="n"/>
      <c r="AV1574" s="297" t="n"/>
      <c r="AW1574" s="297" t="n"/>
      <c r="AX1574" s="297" t="n"/>
      <c r="AY1574" s="286" t="n"/>
      <c r="AZ1574" s="286" t="n"/>
      <c r="BA1574" s="287" t="n"/>
      <c r="BB1574" s="286" t="n"/>
      <c r="BC1574" s="286" t="n"/>
      <c r="BD1574" s="286" t="n"/>
      <c r="BE1574" s="286" t="n"/>
      <c r="BF1574" s="286" t="n"/>
      <c r="BG1574" s="286" t="n"/>
      <c r="BH1574" s="297" t="n"/>
      <c r="BI1574" s="297" t="n"/>
      <c r="BJ1574" s="297" t="n"/>
      <c r="BK1574" s="297" t="n"/>
      <c r="BL1574" s="297" t="n"/>
      <c r="BM1574" s="297" t="n"/>
      <c r="BN1574" s="297" t="n"/>
      <c r="BO1574" s="285" t="n"/>
      <c r="BP1574" s="297" t="n"/>
      <c r="BQ1574" s="297" t="n"/>
      <c r="BR1574" s="297" t="n"/>
      <c r="BS1574" s="297" t="n"/>
      <c r="BT1574" s="297" t="n"/>
      <c r="BU1574" s="297" t="n"/>
      <c r="BV1574" s="297" t="n"/>
      <c r="BW1574" s="288" t="n"/>
      <c r="BX1574" s="276">
        <f>SUM(IF(COUNTIF(#REF!, "*1.*"), 2, 0), IF(COUNTIF(#REF!, "*2.*"), 2, 0), IF(COUNTIF(#REF!, "*3.*"), 2, 0), IF(COUNTIF(#REF!, "*4.*"), 2, 0), IF(COUNTIF(#REF!, "*5.*"), 2, 0), IF(COUNTIF(#REF!, "*6.*"), 2, 0))</f>
        <v/>
      </c>
      <c r="BY1574" s="277">
        <f t="array" ref="BY1574">SUM(VALUE(AT1574),VALUE(AU1574),VALUE(AV1574),VALUE(AW1574),VALUE(AX1574),VALUE(AY1574),VALUE(AZ1574),VALUE(BB1574),VALUE(BC1574),VALUE(BD1574),VALUE(BE1574),VALUE(BF1574),VALUE(BG1574),VALUE(BH1574),VALUE(BI1574),VALUE(BJ1574),VALUE(BK1574),VALUE(BL1574),VALUE(BM1574),VALUE(BN1574),VALUE(BO1574),VALUE(BP1574),VALUE(BQ1574),VALUE(BR1574),VALUE(BS1574),VALUE(BT1574),VALUE(BU1574),VALUE(BV1574),VALUE(BW1574))</f>
        <v/>
      </c>
      <c r="BZ1574" s="307" t="n"/>
      <c r="CA1574" s="307" t="n"/>
      <c r="CB1574" s="307" t="n"/>
      <c r="CC1574" s="307" t="n"/>
      <c r="CD1574" s="307" t="n"/>
      <c r="CE1574" s="307" t="n"/>
      <c r="CF1574" s="307" t="n"/>
      <c r="CG1574" s="307" t="n"/>
      <c r="CH1574" s="307" t="n"/>
      <c r="CI1574" s="307" t="n"/>
      <c r="CJ1574" s="307" t="n"/>
      <c r="CK1574" s="307" t="n"/>
      <c r="CL1574" s="307" t="n"/>
      <c r="CM1574" s="307" t="n"/>
      <c r="CN1574" s="307" t="n"/>
      <c r="CO1574" s="307" t="n"/>
      <c r="CP1574" s="307" t="n"/>
      <c r="CQ1574" s="307" t="n"/>
      <c r="CR1574" s="279" t="n"/>
      <c r="CS1574" s="280">
        <f>AVERAGE(Value(BY1574),value(CR1574))</f>
        <v/>
      </c>
      <c r="CT1574" s="421">
        <f>(IF(OR(MediaScorecard!BG2061="x", MediaScorecard!BH2061="x",MediaScorecard!BI2061="x",MediaScorecard!BJ2061="x",MediaScorecard!BK2061="x"),1, 2))</f>
        <v/>
      </c>
      <c r="CU1574" s="308" t="n"/>
      <c r="CV1574" s="308" t="n"/>
      <c r="CW1574" s="308" t="n"/>
      <c r="CX1574" s="309" t="n"/>
      <c r="CY1574" s="308" t="n"/>
      <c r="CZ1574" s="308" t="n"/>
      <c r="DA1574" s="308" t="n"/>
    </row>
    <row r="1575" ht="21" customHeight="1" s="590">
      <c r="A1575" s="421" t="n"/>
      <c r="B1575" s="270" t="n"/>
      <c r="C1575" s="269" t="n"/>
      <c r="D1575" s="267" t="n"/>
      <c r="E1575" s="267" t="n"/>
      <c r="F1575" s="268" t="n"/>
      <c r="G1575" s="421" t="n"/>
      <c r="H1575" s="269" t="n"/>
      <c r="I1575" s="421" t="n"/>
      <c r="J1575" s="421" t="n"/>
      <c r="K1575" s="421" t="n"/>
      <c r="L1575" s="421" t="n"/>
      <c r="M1575" s="421" t="n"/>
      <c r="N1575" s="421" t="n"/>
      <c r="O1575" s="421" t="n"/>
      <c r="P1575" s="421" t="n"/>
      <c r="Q1575" s="421" t="n"/>
      <c r="R1575" s="270" t="n"/>
      <c r="S1575" s="421" t="n"/>
      <c r="T1575" s="421" t="n"/>
      <c r="U1575" s="421" t="n"/>
      <c r="V1575" s="421" t="n"/>
      <c r="W1575" s="421" t="n"/>
      <c r="X1575" s="421" t="n"/>
      <c r="Y1575" s="421" t="n"/>
      <c r="Z1575" s="421" t="n"/>
      <c r="AA1575" s="421" t="n"/>
      <c r="AB1575" s="421" t="n"/>
      <c r="AC1575" s="421" t="n"/>
      <c r="AD1575" s="421" t="n"/>
      <c r="AE1575" s="421" t="n"/>
      <c r="AF1575" s="421" t="n"/>
      <c r="AG1575" s="421" t="n"/>
      <c r="AH1575" s="421" t="n"/>
      <c r="AI1575" s="421" t="n"/>
      <c r="AJ1575" s="297" t="n"/>
      <c r="AK1575" s="297" t="n"/>
      <c r="AL1575" s="284" t="n"/>
      <c r="AM1575" s="297" t="n"/>
      <c r="AN1575" s="285" t="n"/>
      <c r="AO1575" s="297" t="n"/>
      <c r="AP1575" s="297" t="n"/>
      <c r="AQ1575" s="297" t="n"/>
      <c r="AR1575" s="297" t="n"/>
      <c r="AS1575" s="297" t="n"/>
      <c r="AT1575" s="285" t="n"/>
      <c r="AU1575" s="297" t="n"/>
      <c r="AV1575" s="297" t="n"/>
      <c r="AW1575" s="297" t="n"/>
      <c r="AX1575" s="297" t="n"/>
      <c r="AY1575" s="286" t="n"/>
      <c r="AZ1575" s="286" t="n"/>
      <c r="BA1575" s="287" t="n"/>
      <c r="BB1575" s="286" t="n"/>
      <c r="BC1575" s="286" t="n"/>
      <c r="BD1575" s="286" t="n"/>
      <c r="BE1575" s="286" t="n"/>
      <c r="BF1575" s="286" t="n"/>
      <c r="BG1575" s="286" t="n"/>
      <c r="BH1575" s="297" t="n"/>
      <c r="BI1575" s="297" t="n"/>
      <c r="BJ1575" s="297" t="n"/>
      <c r="BK1575" s="297" t="n"/>
      <c r="BL1575" s="297" t="n"/>
      <c r="BM1575" s="297" t="n"/>
      <c r="BN1575" s="297" t="n"/>
      <c r="BO1575" s="285" t="n"/>
      <c r="BP1575" s="297" t="n"/>
      <c r="BQ1575" s="297" t="n"/>
      <c r="BR1575" s="297" t="n"/>
      <c r="BS1575" s="297" t="n"/>
      <c r="BT1575" s="297" t="n"/>
      <c r="BU1575" s="297" t="n"/>
      <c r="BV1575" s="297" t="n"/>
      <c r="BW1575" s="288" t="n"/>
      <c r="BX1575" s="276">
        <f>SUM(IF(COUNTIF(#REF!, "*1.*"), 2, 0), IF(COUNTIF(#REF!, "*2.*"), 2, 0), IF(COUNTIF(#REF!, "*3.*"), 2, 0), IF(COUNTIF(#REF!, "*4.*"), 2, 0), IF(COUNTIF(#REF!, "*5.*"), 2, 0), IF(COUNTIF(#REF!, "*6.*"), 2, 0))</f>
        <v/>
      </c>
      <c r="BY1575" s="277">
        <f t="array" ref="BY1575">SUM(VALUE(AT1575),VALUE(AU1575),VALUE(AV1575),VALUE(AW1575),VALUE(AX1575),VALUE(AY1575),VALUE(AZ1575),VALUE(BB1575),VALUE(BC1575),VALUE(BD1575),VALUE(BE1575),VALUE(BF1575),VALUE(BG1575),VALUE(BH1575),VALUE(BI1575),VALUE(BJ1575),VALUE(BK1575),VALUE(BL1575),VALUE(BM1575),VALUE(BN1575),VALUE(BO1575),VALUE(BP1575),VALUE(BQ1575),VALUE(BR1575),VALUE(BS1575),VALUE(BT1575),VALUE(BU1575),VALUE(BV1575),VALUE(BW1575))</f>
        <v/>
      </c>
      <c r="BZ1575" s="307" t="n"/>
      <c r="CA1575" s="307" t="n"/>
      <c r="CB1575" s="307" t="n"/>
      <c r="CC1575" s="307" t="n"/>
      <c r="CD1575" s="307" t="n"/>
      <c r="CE1575" s="307" t="n"/>
      <c r="CF1575" s="307" t="n"/>
      <c r="CG1575" s="307" t="n"/>
      <c r="CH1575" s="307" t="n"/>
      <c r="CI1575" s="307" t="n"/>
      <c r="CJ1575" s="307" t="n"/>
      <c r="CK1575" s="307" t="n"/>
      <c r="CL1575" s="307" t="n"/>
      <c r="CM1575" s="307" t="n"/>
      <c r="CN1575" s="307" t="n"/>
      <c r="CO1575" s="307" t="n"/>
      <c r="CP1575" s="307" t="n"/>
      <c r="CQ1575" s="307" t="n"/>
      <c r="CR1575" s="279" t="n"/>
      <c r="CS1575" s="280">
        <f>AVERAGE(Value(BY1575),value(CR1575))</f>
        <v/>
      </c>
      <c r="CT1575" s="421">
        <f>(IF(OR(MediaScorecard!BG2062="x", MediaScorecard!BH2062="x",MediaScorecard!BI2062="x",MediaScorecard!BJ2062="x",MediaScorecard!BK2062="x"),1, 2))</f>
        <v/>
      </c>
      <c r="CU1575" s="308" t="n"/>
      <c r="CV1575" s="308" t="n"/>
      <c r="CW1575" s="308" t="n"/>
      <c r="CX1575" s="309" t="n"/>
      <c r="CY1575" s="308" t="n"/>
      <c r="CZ1575" s="308" t="n"/>
      <c r="DA1575" s="308" t="n"/>
    </row>
    <row r="1576" ht="21" customHeight="1" s="590">
      <c r="A1576" s="421" t="n"/>
      <c r="B1576" s="270" t="n"/>
      <c r="C1576" s="269" t="n"/>
      <c r="D1576" s="267" t="n"/>
      <c r="E1576" s="267" t="n"/>
      <c r="F1576" s="268" t="n"/>
      <c r="G1576" s="421" t="n"/>
      <c r="H1576" s="269" t="n"/>
      <c r="I1576" s="421" t="n"/>
      <c r="J1576" s="421" t="n"/>
      <c r="K1576" s="421" t="n"/>
      <c r="L1576" s="421" t="n"/>
      <c r="M1576" s="421" t="n"/>
      <c r="N1576" s="421" t="n"/>
      <c r="O1576" s="421" t="n"/>
      <c r="P1576" s="421" t="n"/>
      <c r="Q1576" s="421" t="n"/>
      <c r="R1576" s="270" t="n"/>
      <c r="S1576" s="421" t="n"/>
      <c r="T1576" s="421" t="n"/>
      <c r="U1576" s="421" t="n"/>
      <c r="V1576" s="421" t="n"/>
      <c r="W1576" s="421" t="n"/>
      <c r="X1576" s="421" t="n"/>
      <c r="Y1576" s="421" t="n"/>
      <c r="Z1576" s="421" t="n"/>
      <c r="AA1576" s="421" t="n"/>
      <c r="AB1576" s="421" t="n"/>
      <c r="AC1576" s="421" t="n"/>
      <c r="AD1576" s="421" t="n"/>
      <c r="AE1576" s="421" t="n"/>
      <c r="AF1576" s="421" t="n"/>
      <c r="AG1576" s="421" t="n"/>
      <c r="AH1576" s="421" t="n"/>
      <c r="AI1576" s="421" t="n"/>
      <c r="AJ1576" s="297" t="n"/>
      <c r="AK1576" s="297" t="n"/>
      <c r="AL1576" s="284" t="n"/>
      <c r="AM1576" s="297" t="n"/>
      <c r="AN1576" s="285" t="n"/>
      <c r="AO1576" s="297" t="n"/>
      <c r="AP1576" s="297" t="n"/>
      <c r="AQ1576" s="297" t="n"/>
      <c r="AR1576" s="297" t="n"/>
      <c r="AS1576" s="297" t="n"/>
      <c r="AT1576" s="285" t="n"/>
      <c r="AU1576" s="297" t="n"/>
      <c r="AV1576" s="297" t="n"/>
      <c r="AW1576" s="297" t="n"/>
      <c r="AX1576" s="297" t="n"/>
      <c r="AY1576" s="286" t="n"/>
      <c r="AZ1576" s="286" t="n"/>
      <c r="BA1576" s="287" t="n"/>
      <c r="BB1576" s="286" t="n"/>
      <c r="BC1576" s="286" t="n"/>
      <c r="BD1576" s="286" t="n"/>
      <c r="BE1576" s="286" t="n"/>
      <c r="BF1576" s="286" t="n"/>
      <c r="BG1576" s="286" t="n"/>
      <c r="BH1576" s="297" t="n"/>
      <c r="BI1576" s="297" t="n"/>
      <c r="BJ1576" s="297" t="n"/>
      <c r="BK1576" s="297" t="n"/>
      <c r="BL1576" s="297" t="n"/>
      <c r="BM1576" s="297" t="n"/>
      <c r="BN1576" s="297" t="n"/>
      <c r="BO1576" s="285" t="n"/>
      <c r="BP1576" s="297" t="n"/>
      <c r="BQ1576" s="297" t="n"/>
      <c r="BR1576" s="297" t="n"/>
      <c r="BS1576" s="297" t="n"/>
      <c r="BT1576" s="297" t="n"/>
      <c r="BU1576" s="297" t="n"/>
      <c r="BV1576" s="297" t="n"/>
      <c r="BW1576" s="288" t="n"/>
      <c r="BX1576" s="276">
        <f>SUM(IF(COUNTIF(#REF!, "*1.*"), 2, 0), IF(COUNTIF(#REF!, "*2.*"), 2, 0), IF(COUNTIF(#REF!, "*3.*"), 2, 0), IF(COUNTIF(#REF!, "*4.*"), 2, 0), IF(COUNTIF(#REF!, "*5.*"), 2, 0), IF(COUNTIF(#REF!, "*6.*"), 2, 0))</f>
        <v/>
      </c>
      <c r="BY1576" s="277">
        <f t="array" ref="BY1576">SUM(VALUE(AT1576),VALUE(AU1576),VALUE(AV1576),VALUE(AW1576),VALUE(AX1576),VALUE(AY1576),VALUE(AZ1576),VALUE(BB1576),VALUE(BC1576),VALUE(BD1576),VALUE(BE1576),VALUE(BF1576),VALUE(BG1576),VALUE(BH1576),VALUE(BI1576),VALUE(BJ1576),VALUE(BK1576),VALUE(BL1576),VALUE(BM1576),VALUE(BN1576),VALUE(BO1576),VALUE(BP1576),VALUE(BQ1576),VALUE(BR1576),VALUE(BS1576),VALUE(BT1576),VALUE(BU1576),VALUE(BV1576),VALUE(BW1576))</f>
        <v/>
      </c>
      <c r="BZ1576" s="307" t="n"/>
      <c r="CA1576" s="307" t="n"/>
      <c r="CB1576" s="307" t="n"/>
      <c r="CC1576" s="307" t="n"/>
      <c r="CD1576" s="307" t="n"/>
      <c r="CE1576" s="307" t="n"/>
      <c r="CF1576" s="307" t="n"/>
      <c r="CG1576" s="307" t="n"/>
      <c r="CH1576" s="307" t="n"/>
      <c r="CI1576" s="307" t="n"/>
      <c r="CJ1576" s="307" t="n"/>
      <c r="CK1576" s="307" t="n"/>
      <c r="CL1576" s="307" t="n"/>
      <c r="CM1576" s="307" t="n"/>
      <c r="CN1576" s="307" t="n"/>
      <c r="CO1576" s="307" t="n"/>
      <c r="CP1576" s="307" t="n"/>
      <c r="CQ1576" s="307" t="n"/>
      <c r="CR1576" s="279" t="n"/>
      <c r="CS1576" s="280">
        <f>AVERAGE(Value(BY1576),value(CR1576))</f>
        <v/>
      </c>
      <c r="CT1576" s="421">
        <f>(IF(OR(MediaScorecard!BG2063="x", MediaScorecard!BH2063="x",MediaScorecard!BI2063="x",MediaScorecard!BJ2063="x",MediaScorecard!BK2063="x"),1, 2))</f>
        <v/>
      </c>
      <c r="CU1576" s="308" t="n"/>
      <c r="CV1576" s="308" t="n"/>
      <c r="CW1576" s="308" t="n"/>
      <c r="CX1576" s="309" t="n"/>
      <c r="CY1576" s="308" t="n"/>
      <c r="CZ1576" s="308" t="n"/>
      <c r="DA1576" s="308" t="n"/>
    </row>
    <row r="1577" ht="21" customHeight="1" s="590">
      <c r="A1577" s="421" t="n"/>
      <c r="B1577" s="270" t="n"/>
      <c r="C1577" s="269" t="n"/>
      <c r="D1577" s="267" t="n"/>
      <c r="E1577" s="267" t="n"/>
      <c r="F1577" s="268" t="n"/>
      <c r="G1577" s="421" t="n"/>
      <c r="H1577" s="269" t="n"/>
      <c r="I1577" s="421" t="n"/>
      <c r="J1577" s="421" t="n"/>
      <c r="K1577" s="421" t="n"/>
      <c r="L1577" s="421" t="n"/>
      <c r="M1577" s="421" t="n"/>
      <c r="N1577" s="421" t="n"/>
      <c r="O1577" s="421" t="n"/>
      <c r="P1577" s="421" t="n"/>
      <c r="Q1577" s="421" t="n"/>
      <c r="R1577" s="270" t="n"/>
      <c r="S1577" s="421" t="n"/>
      <c r="T1577" s="421" t="n"/>
      <c r="U1577" s="421" t="n"/>
      <c r="V1577" s="421" t="n"/>
      <c r="W1577" s="421" t="n"/>
      <c r="X1577" s="421" t="n"/>
      <c r="Y1577" s="421" t="n"/>
      <c r="Z1577" s="421" t="n"/>
      <c r="AA1577" s="421" t="n"/>
      <c r="AB1577" s="421" t="n"/>
      <c r="AC1577" s="421" t="n"/>
      <c r="AD1577" s="421" t="n"/>
      <c r="AE1577" s="421" t="n"/>
      <c r="AF1577" s="421" t="n"/>
      <c r="AG1577" s="421" t="n"/>
      <c r="AH1577" s="421" t="n"/>
      <c r="AI1577" s="421" t="n"/>
      <c r="AJ1577" s="297" t="n"/>
      <c r="AK1577" s="297" t="n"/>
      <c r="AL1577" s="284" t="n"/>
      <c r="AM1577" s="297" t="n"/>
      <c r="AN1577" s="285" t="n"/>
      <c r="AO1577" s="297" t="n"/>
      <c r="AP1577" s="297" t="n"/>
      <c r="AQ1577" s="297" t="n"/>
      <c r="AR1577" s="297" t="n"/>
      <c r="AS1577" s="297" t="n"/>
      <c r="AT1577" s="285" t="n"/>
      <c r="AU1577" s="297" t="n"/>
      <c r="AV1577" s="297" t="n"/>
      <c r="AW1577" s="297" t="n"/>
      <c r="AX1577" s="297" t="n"/>
      <c r="AY1577" s="286" t="n"/>
      <c r="AZ1577" s="286" t="n"/>
      <c r="BA1577" s="287" t="n"/>
      <c r="BB1577" s="286" t="n"/>
      <c r="BC1577" s="286" t="n"/>
      <c r="BD1577" s="286" t="n"/>
      <c r="BE1577" s="286" t="n"/>
      <c r="BF1577" s="286" t="n"/>
      <c r="BG1577" s="286" t="n"/>
      <c r="BH1577" s="297" t="n"/>
      <c r="BI1577" s="297" t="n"/>
      <c r="BJ1577" s="297" t="n"/>
      <c r="BK1577" s="297" t="n"/>
      <c r="BL1577" s="297" t="n"/>
      <c r="BM1577" s="297" t="n"/>
      <c r="BN1577" s="297" t="n"/>
      <c r="BO1577" s="285" t="n"/>
      <c r="BP1577" s="297" t="n"/>
      <c r="BQ1577" s="297" t="n"/>
      <c r="BR1577" s="297" t="n"/>
      <c r="BS1577" s="297" t="n"/>
      <c r="BT1577" s="297" t="n"/>
      <c r="BU1577" s="297" t="n"/>
      <c r="BV1577" s="297" t="n"/>
      <c r="BW1577" s="288" t="n"/>
      <c r="BX1577" s="276">
        <f>SUM(IF(COUNTIF(#REF!, "*1.*"), 2, 0), IF(COUNTIF(#REF!, "*2.*"), 2, 0), IF(COUNTIF(#REF!, "*3.*"), 2, 0), IF(COUNTIF(#REF!, "*4.*"), 2, 0), IF(COUNTIF(#REF!, "*5.*"), 2, 0), IF(COUNTIF(#REF!, "*6.*"), 2, 0))</f>
        <v/>
      </c>
      <c r="BY1577" s="277">
        <f t="array" ref="BY1577">SUM(VALUE(AT1577),VALUE(AU1577),VALUE(AV1577),VALUE(AW1577),VALUE(AX1577),VALUE(AY1577),VALUE(AZ1577),VALUE(BB1577),VALUE(BC1577),VALUE(BD1577),VALUE(BE1577),VALUE(BF1577),VALUE(BG1577),VALUE(BH1577),VALUE(BI1577),VALUE(BJ1577),VALUE(BK1577),VALUE(BL1577),VALUE(BM1577),VALUE(BN1577),VALUE(BO1577),VALUE(BP1577),VALUE(BQ1577),VALUE(BR1577),VALUE(BS1577),VALUE(BT1577),VALUE(BU1577),VALUE(BV1577),VALUE(BW1577))</f>
        <v/>
      </c>
      <c r="BZ1577" s="307" t="n"/>
      <c r="CA1577" s="307" t="n"/>
      <c r="CB1577" s="307" t="n"/>
      <c r="CC1577" s="307" t="n"/>
      <c r="CD1577" s="307" t="n"/>
      <c r="CE1577" s="307" t="n"/>
      <c r="CF1577" s="307" t="n"/>
      <c r="CG1577" s="307" t="n"/>
      <c r="CH1577" s="307" t="n"/>
      <c r="CI1577" s="307" t="n"/>
      <c r="CJ1577" s="307" t="n"/>
      <c r="CK1577" s="307" t="n"/>
      <c r="CL1577" s="307" t="n"/>
      <c r="CM1577" s="307" t="n"/>
      <c r="CN1577" s="307" t="n"/>
      <c r="CO1577" s="307" t="n"/>
      <c r="CP1577" s="307" t="n"/>
      <c r="CQ1577" s="307" t="n"/>
      <c r="CR1577" s="279" t="n"/>
      <c r="CS1577" s="280">
        <f>AVERAGE(Value(BY1577),value(CR1577))</f>
        <v/>
      </c>
      <c r="CT1577" s="421">
        <f>(IF(OR(MediaScorecard!BG2064="x", MediaScorecard!BH2064="x",MediaScorecard!BI2064="x",MediaScorecard!BJ2064="x",MediaScorecard!BK2064="x"),1, 2))</f>
        <v/>
      </c>
      <c r="CU1577" s="308" t="n"/>
      <c r="CV1577" s="308" t="n"/>
      <c r="CW1577" s="308" t="n"/>
      <c r="CX1577" s="309" t="n"/>
      <c r="CY1577" s="308" t="n"/>
      <c r="CZ1577" s="308" t="n"/>
      <c r="DA1577" s="308" t="n"/>
    </row>
    <row r="1578" ht="21" customHeight="1" s="590">
      <c r="A1578" s="421" t="n"/>
      <c r="B1578" s="270" t="n"/>
      <c r="C1578" s="269" t="n"/>
      <c r="D1578" s="267" t="n"/>
      <c r="E1578" s="267" t="n"/>
      <c r="F1578" s="268" t="n"/>
      <c r="G1578" s="421" t="n"/>
      <c r="H1578" s="269" t="n"/>
      <c r="I1578" s="421" t="n"/>
      <c r="J1578" s="421" t="n"/>
      <c r="K1578" s="421" t="n"/>
      <c r="L1578" s="421" t="n"/>
      <c r="M1578" s="421" t="n"/>
      <c r="N1578" s="421" t="n"/>
      <c r="O1578" s="421" t="n"/>
      <c r="P1578" s="421" t="n"/>
      <c r="Q1578" s="421" t="n"/>
      <c r="R1578" s="270" t="n"/>
      <c r="S1578" s="421" t="n"/>
      <c r="T1578" s="421" t="n"/>
      <c r="U1578" s="421" t="n"/>
      <c r="V1578" s="421" t="n"/>
      <c r="W1578" s="421" t="n"/>
      <c r="X1578" s="421" t="n"/>
      <c r="Y1578" s="421" t="n"/>
      <c r="Z1578" s="421" t="n"/>
      <c r="AA1578" s="421" t="n"/>
      <c r="AB1578" s="421" t="n"/>
      <c r="AC1578" s="421" t="n"/>
      <c r="AD1578" s="421" t="n"/>
      <c r="AE1578" s="421" t="n"/>
      <c r="AF1578" s="421" t="n"/>
      <c r="AG1578" s="421" t="n"/>
      <c r="AH1578" s="421" t="n"/>
      <c r="AI1578" s="421" t="n"/>
      <c r="AJ1578" s="297" t="n"/>
      <c r="AK1578" s="297" t="n"/>
      <c r="AL1578" s="284" t="n"/>
      <c r="AM1578" s="297" t="n"/>
      <c r="AN1578" s="285" t="n"/>
      <c r="AO1578" s="297" t="n"/>
      <c r="AP1578" s="297" t="n"/>
      <c r="AQ1578" s="297" t="n"/>
      <c r="AR1578" s="297" t="n"/>
      <c r="AS1578" s="297" t="n"/>
      <c r="AT1578" s="285" t="n"/>
      <c r="AU1578" s="297" t="n"/>
      <c r="AV1578" s="297" t="n"/>
      <c r="AW1578" s="297" t="n"/>
      <c r="AX1578" s="297" t="n"/>
      <c r="AY1578" s="286" t="n"/>
      <c r="AZ1578" s="286" t="n"/>
      <c r="BA1578" s="287" t="n"/>
      <c r="BB1578" s="286" t="n"/>
      <c r="BC1578" s="286" t="n"/>
      <c r="BD1578" s="286" t="n"/>
      <c r="BE1578" s="286" t="n"/>
      <c r="BF1578" s="286" t="n"/>
      <c r="BG1578" s="286" t="n"/>
      <c r="BH1578" s="297" t="n"/>
      <c r="BI1578" s="297" t="n"/>
      <c r="BJ1578" s="297" t="n"/>
      <c r="BK1578" s="297" t="n"/>
      <c r="BL1578" s="297" t="n"/>
      <c r="BM1578" s="297" t="n"/>
      <c r="BN1578" s="297" t="n"/>
      <c r="BO1578" s="285" t="n"/>
      <c r="BP1578" s="297" t="n"/>
      <c r="BQ1578" s="297" t="n"/>
      <c r="BR1578" s="297" t="n"/>
      <c r="BS1578" s="297" t="n"/>
      <c r="BT1578" s="297" t="n"/>
      <c r="BU1578" s="297" t="n"/>
      <c r="BV1578" s="297" t="n"/>
      <c r="BW1578" s="288" t="n"/>
      <c r="BX1578" s="276">
        <f>SUM(IF(COUNTIF(#REF!, "*1.*"), 2, 0), IF(COUNTIF(#REF!, "*2.*"), 2, 0), IF(COUNTIF(#REF!, "*3.*"), 2, 0), IF(COUNTIF(#REF!, "*4.*"), 2, 0), IF(COUNTIF(#REF!, "*5.*"), 2, 0), IF(COUNTIF(#REF!, "*6.*"), 2, 0))</f>
        <v/>
      </c>
      <c r="BY1578" s="277">
        <f t="array" ref="BY1578">SUM(VALUE(AT1578),VALUE(AU1578),VALUE(AV1578),VALUE(AW1578),VALUE(AX1578),VALUE(AY1578),VALUE(AZ1578),VALUE(BB1578),VALUE(BC1578),VALUE(BD1578),VALUE(BE1578),VALUE(BF1578),VALUE(BG1578),VALUE(BH1578),VALUE(BI1578),VALUE(BJ1578),VALUE(BK1578),VALUE(BL1578),VALUE(BM1578),VALUE(BN1578),VALUE(BO1578),VALUE(BP1578),VALUE(BQ1578),VALUE(BR1578),VALUE(BS1578),VALUE(BT1578),VALUE(BU1578),VALUE(BV1578),VALUE(BW1578))</f>
        <v/>
      </c>
      <c r="BZ1578" s="307" t="n"/>
      <c r="CA1578" s="307" t="n"/>
      <c r="CB1578" s="307" t="n"/>
      <c r="CC1578" s="307" t="n"/>
      <c r="CD1578" s="307" t="n"/>
      <c r="CE1578" s="307" t="n"/>
      <c r="CF1578" s="307" t="n"/>
      <c r="CG1578" s="307" t="n"/>
      <c r="CH1578" s="307" t="n"/>
      <c r="CI1578" s="307" t="n"/>
      <c r="CJ1578" s="307" t="n"/>
      <c r="CK1578" s="307" t="n"/>
      <c r="CL1578" s="307" t="n"/>
      <c r="CM1578" s="307" t="n"/>
      <c r="CN1578" s="307" t="n"/>
      <c r="CO1578" s="307" t="n"/>
      <c r="CP1578" s="307" t="n"/>
      <c r="CQ1578" s="307" t="n"/>
      <c r="CR1578" s="279" t="n"/>
      <c r="CS1578" s="280">
        <f>AVERAGE(Value(BY1578),value(CR1578))</f>
        <v/>
      </c>
      <c r="CT1578" s="421">
        <f>(IF(OR(MediaScorecard!BG2065="x", MediaScorecard!BH2065="x",MediaScorecard!BI2065="x",MediaScorecard!BJ2065="x",MediaScorecard!BK2065="x"),1, 2))</f>
        <v/>
      </c>
      <c r="CU1578" s="308" t="n"/>
      <c r="CV1578" s="308" t="n"/>
      <c r="CW1578" s="308" t="n"/>
      <c r="CX1578" s="309" t="n"/>
      <c r="CY1578" s="308" t="n"/>
      <c r="CZ1578" s="308" t="n"/>
      <c r="DA1578" s="308" t="n"/>
    </row>
    <row r="1579" ht="21" customHeight="1" s="590">
      <c r="A1579" s="421" t="n"/>
      <c r="B1579" s="270" t="n"/>
      <c r="C1579" s="269" t="n"/>
      <c r="D1579" s="267" t="n"/>
      <c r="E1579" s="267" t="n"/>
      <c r="F1579" s="268" t="n"/>
      <c r="G1579" s="421" t="n"/>
      <c r="H1579" s="269" t="n"/>
      <c r="I1579" s="421" t="n"/>
      <c r="J1579" s="421" t="n"/>
      <c r="K1579" s="421" t="n"/>
      <c r="L1579" s="421" t="n"/>
      <c r="M1579" s="421" t="n"/>
      <c r="N1579" s="421" t="n"/>
      <c r="O1579" s="421" t="n"/>
      <c r="P1579" s="421" t="n"/>
      <c r="Q1579" s="421" t="n"/>
      <c r="R1579" s="270" t="n"/>
      <c r="S1579" s="421" t="n"/>
      <c r="T1579" s="421" t="n"/>
      <c r="U1579" s="421" t="n"/>
      <c r="V1579" s="421" t="n"/>
      <c r="W1579" s="421" t="n"/>
      <c r="X1579" s="421" t="n"/>
      <c r="Y1579" s="421" t="n"/>
      <c r="Z1579" s="421" t="n"/>
      <c r="AA1579" s="421" t="n"/>
      <c r="AB1579" s="421" t="n"/>
      <c r="AC1579" s="421" t="n"/>
      <c r="AD1579" s="421" t="n"/>
      <c r="AE1579" s="421" t="n"/>
      <c r="AF1579" s="421" t="n"/>
      <c r="AG1579" s="421" t="n"/>
      <c r="AH1579" s="421" t="n"/>
      <c r="AI1579" s="421" t="n"/>
      <c r="AJ1579" s="297" t="n"/>
      <c r="AK1579" s="297" t="n"/>
      <c r="AL1579" s="284" t="n"/>
      <c r="AM1579" s="297" t="n"/>
      <c r="AN1579" s="285" t="n"/>
      <c r="AO1579" s="297" t="n"/>
      <c r="AP1579" s="297" t="n"/>
      <c r="AQ1579" s="297" t="n"/>
      <c r="AR1579" s="297" t="n"/>
      <c r="AS1579" s="297" t="n"/>
      <c r="AT1579" s="285" t="n"/>
      <c r="AU1579" s="297" t="n"/>
      <c r="AV1579" s="297" t="n"/>
      <c r="AW1579" s="297" t="n"/>
      <c r="AX1579" s="297" t="n"/>
      <c r="AY1579" s="286" t="n"/>
      <c r="AZ1579" s="286" t="n"/>
      <c r="BA1579" s="287" t="n"/>
      <c r="BB1579" s="286" t="n"/>
      <c r="BC1579" s="286" t="n"/>
      <c r="BD1579" s="286" t="n"/>
      <c r="BE1579" s="286" t="n"/>
      <c r="BF1579" s="286" t="n"/>
      <c r="BG1579" s="286" t="n"/>
      <c r="BH1579" s="297" t="n"/>
      <c r="BI1579" s="297" t="n"/>
      <c r="BJ1579" s="297" t="n"/>
      <c r="BK1579" s="297" t="n"/>
      <c r="BL1579" s="297" t="n"/>
      <c r="BM1579" s="297" t="n"/>
      <c r="BN1579" s="297" t="n"/>
      <c r="BO1579" s="285" t="n"/>
      <c r="BP1579" s="297" t="n"/>
      <c r="BQ1579" s="297" t="n"/>
      <c r="BR1579" s="297" t="n"/>
      <c r="BS1579" s="297" t="n"/>
      <c r="BT1579" s="297" t="n"/>
      <c r="BU1579" s="297" t="n"/>
      <c r="BV1579" s="297" t="n"/>
      <c r="BW1579" s="288" t="n"/>
      <c r="BX1579" s="276">
        <f>SUM(IF(COUNTIF(#REF!, "*1.*"), 2, 0), IF(COUNTIF(#REF!, "*2.*"), 2, 0), IF(COUNTIF(#REF!, "*3.*"), 2, 0), IF(COUNTIF(#REF!, "*4.*"), 2, 0), IF(COUNTIF(#REF!, "*5.*"), 2, 0), IF(COUNTIF(#REF!, "*6.*"), 2, 0))</f>
        <v/>
      </c>
      <c r="BY1579" s="277">
        <f t="array" ref="BY1579">SUM(VALUE(AT1579),VALUE(AU1579),VALUE(AV1579),VALUE(AW1579),VALUE(AX1579),VALUE(AY1579),VALUE(AZ1579),VALUE(BB1579),VALUE(BC1579),VALUE(BD1579),VALUE(BE1579),VALUE(BF1579),VALUE(BG1579),VALUE(BH1579),VALUE(BI1579),VALUE(BJ1579),VALUE(BK1579),VALUE(BL1579),VALUE(BM1579),VALUE(BN1579),VALUE(BO1579),VALUE(BP1579),VALUE(BQ1579),VALUE(BR1579),VALUE(BS1579),VALUE(BT1579),VALUE(BU1579),VALUE(BV1579),VALUE(BW1579))</f>
        <v/>
      </c>
      <c r="BZ1579" s="307" t="n"/>
      <c r="CA1579" s="307" t="n"/>
      <c r="CB1579" s="307" t="n"/>
      <c r="CC1579" s="307" t="n"/>
      <c r="CD1579" s="307" t="n"/>
      <c r="CE1579" s="307" t="n"/>
      <c r="CF1579" s="307" t="n"/>
      <c r="CG1579" s="307" t="n"/>
      <c r="CH1579" s="307" t="n"/>
      <c r="CI1579" s="307" t="n"/>
      <c r="CJ1579" s="307" t="n"/>
      <c r="CK1579" s="307" t="n"/>
      <c r="CL1579" s="307" t="n"/>
      <c r="CM1579" s="307" t="n"/>
      <c r="CN1579" s="307" t="n"/>
      <c r="CO1579" s="307" t="n"/>
      <c r="CP1579" s="307" t="n"/>
      <c r="CQ1579" s="307" t="n"/>
      <c r="CR1579" s="279" t="n"/>
      <c r="CS1579" s="280">
        <f>AVERAGE(Value(BY1579),value(CR1579))</f>
        <v/>
      </c>
      <c r="CT1579" s="421">
        <f>(IF(OR(MediaScorecard!BG2066="x", MediaScorecard!BH2066="x",MediaScorecard!BI2066="x",MediaScorecard!BJ2066="x",MediaScorecard!BK2066="x"),1, 2))</f>
        <v/>
      </c>
      <c r="CU1579" s="308" t="n"/>
      <c r="CV1579" s="308" t="n"/>
      <c r="CW1579" s="308" t="n"/>
      <c r="CX1579" s="309" t="n"/>
      <c r="CY1579" s="308" t="n"/>
      <c r="CZ1579" s="308" t="n"/>
      <c r="DA1579" s="308" t="n"/>
    </row>
    <row r="1580" ht="21" customHeight="1" s="590">
      <c r="A1580" s="421" t="n"/>
      <c r="B1580" s="270" t="n"/>
      <c r="C1580" s="269" t="n"/>
      <c r="D1580" s="267" t="n"/>
      <c r="E1580" s="267" t="n"/>
      <c r="F1580" s="268" t="n"/>
      <c r="G1580" s="421" t="n"/>
      <c r="H1580" s="269" t="n"/>
      <c r="I1580" s="421" t="n"/>
      <c r="J1580" s="421" t="n"/>
      <c r="K1580" s="421" t="n"/>
      <c r="L1580" s="421" t="n"/>
      <c r="M1580" s="421" t="n"/>
      <c r="N1580" s="421" t="n"/>
      <c r="O1580" s="421" t="n"/>
      <c r="P1580" s="421" t="n"/>
      <c r="Q1580" s="421" t="n"/>
      <c r="R1580" s="270" t="n"/>
      <c r="S1580" s="421" t="n"/>
      <c r="T1580" s="421" t="n"/>
      <c r="U1580" s="421" t="n"/>
      <c r="V1580" s="421" t="n"/>
      <c r="W1580" s="421" t="n"/>
      <c r="X1580" s="421" t="n"/>
      <c r="Y1580" s="421" t="n"/>
      <c r="Z1580" s="421" t="n"/>
      <c r="AA1580" s="421" t="n"/>
      <c r="AB1580" s="421" t="n"/>
      <c r="AC1580" s="421" t="n"/>
      <c r="AD1580" s="421" t="n"/>
      <c r="AE1580" s="421" t="n"/>
      <c r="AF1580" s="421" t="n"/>
      <c r="AG1580" s="421" t="n"/>
      <c r="AH1580" s="421" t="n"/>
      <c r="AI1580" s="421" t="n"/>
      <c r="AJ1580" s="297" t="n"/>
      <c r="AK1580" s="297" t="n"/>
      <c r="AL1580" s="284" t="n"/>
      <c r="AM1580" s="297" t="n"/>
      <c r="AN1580" s="285" t="n"/>
      <c r="AO1580" s="297" t="n"/>
      <c r="AP1580" s="297" t="n"/>
      <c r="AQ1580" s="297" t="n"/>
      <c r="AR1580" s="297" t="n"/>
      <c r="AS1580" s="297" t="n"/>
      <c r="AT1580" s="285" t="n"/>
      <c r="AU1580" s="297" t="n"/>
      <c r="AV1580" s="297" t="n"/>
      <c r="AW1580" s="297" t="n"/>
      <c r="AX1580" s="297" t="n"/>
      <c r="AY1580" s="286" t="n"/>
      <c r="AZ1580" s="286" t="n"/>
      <c r="BA1580" s="287" t="n"/>
      <c r="BB1580" s="286" t="n"/>
      <c r="BC1580" s="286" t="n"/>
      <c r="BD1580" s="286" t="n"/>
      <c r="BE1580" s="286" t="n"/>
      <c r="BF1580" s="286" t="n"/>
      <c r="BG1580" s="286" t="n"/>
      <c r="BH1580" s="297" t="n"/>
      <c r="BI1580" s="297" t="n"/>
      <c r="BJ1580" s="297" t="n"/>
      <c r="BK1580" s="297" t="n"/>
      <c r="BL1580" s="297" t="n"/>
      <c r="BM1580" s="297" t="n"/>
      <c r="BN1580" s="297" t="n"/>
      <c r="BO1580" s="285" t="n"/>
      <c r="BP1580" s="297" t="n"/>
      <c r="BQ1580" s="297" t="n"/>
      <c r="BR1580" s="297" t="n"/>
      <c r="BS1580" s="297" t="n"/>
      <c r="BT1580" s="297" t="n"/>
      <c r="BU1580" s="297" t="n"/>
      <c r="BV1580" s="297" t="n"/>
      <c r="BW1580" s="288" t="n"/>
      <c r="BX1580" s="276">
        <f>SUM(IF(COUNTIF(#REF!, "*1.*"), 2, 0), IF(COUNTIF(#REF!, "*2.*"), 2, 0), IF(COUNTIF(#REF!, "*3.*"), 2, 0), IF(COUNTIF(#REF!, "*4.*"), 2, 0), IF(COUNTIF(#REF!, "*5.*"), 2, 0), IF(COUNTIF(#REF!, "*6.*"), 2, 0))</f>
        <v/>
      </c>
      <c r="BY1580" s="277">
        <f t="array" ref="BY1580">SUM(VALUE(AT1580),VALUE(AU1580),VALUE(AV1580),VALUE(AW1580),VALUE(AX1580),VALUE(AY1580),VALUE(AZ1580),VALUE(BB1580),VALUE(BC1580),VALUE(BD1580),VALUE(BE1580),VALUE(BF1580),VALUE(BG1580),VALUE(BH1580),VALUE(BI1580),VALUE(BJ1580),VALUE(BK1580),VALUE(BL1580),VALUE(BM1580),VALUE(BN1580),VALUE(BO1580),VALUE(BP1580),VALUE(BQ1580),VALUE(BR1580),VALUE(BS1580),VALUE(BT1580),VALUE(BU1580),VALUE(BV1580),VALUE(BW1580))</f>
        <v/>
      </c>
      <c r="BZ1580" s="307" t="n"/>
      <c r="CA1580" s="307" t="n"/>
      <c r="CB1580" s="307" t="n"/>
      <c r="CC1580" s="307" t="n"/>
      <c r="CD1580" s="307" t="n"/>
      <c r="CE1580" s="307" t="n"/>
      <c r="CF1580" s="307" t="n"/>
      <c r="CG1580" s="307" t="n"/>
      <c r="CH1580" s="307" t="n"/>
      <c r="CI1580" s="307" t="n"/>
      <c r="CJ1580" s="307" t="n"/>
      <c r="CK1580" s="307" t="n"/>
      <c r="CL1580" s="307" t="n"/>
      <c r="CM1580" s="307" t="n"/>
      <c r="CN1580" s="307" t="n"/>
      <c r="CO1580" s="307" t="n"/>
      <c r="CP1580" s="307" t="n"/>
      <c r="CQ1580" s="307" t="n"/>
      <c r="CR1580" s="279" t="n"/>
      <c r="CS1580" s="280">
        <f>AVERAGE(Value(BY1580),value(CR1580))</f>
        <v/>
      </c>
      <c r="CT1580" s="421">
        <f>(IF(OR(MediaScorecard!BG2067="x", MediaScorecard!BH2067="x",MediaScorecard!BI2067="x",MediaScorecard!BJ2067="x",MediaScorecard!BK2067="x"),1, 2))</f>
        <v/>
      </c>
      <c r="CU1580" s="308" t="n"/>
      <c r="CV1580" s="308" t="n"/>
      <c r="CW1580" s="308" t="n"/>
      <c r="CX1580" s="309" t="n"/>
      <c r="CY1580" s="308" t="n"/>
      <c r="CZ1580" s="308" t="n"/>
      <c r="DA1580" s="308" t="n"/>
    </row>
    <row r="1581" ht="21" customHeight="1" s="590">
      <c r="A1581" s="421" t="n"/>
      <c r="B1581" s="270" t="n"/>
      <c r="C1581" s="269" t="n"/>
      <c r="D1581" s="267" t="n"/>
      <c r="E1581" s="267" t="n"/>
      <c r="F1581" s="268" t="n"/>
      <c r="G1581" s="421" t="n"/>
      <c r="H1581" s="269" t="n"/>
      <c r="I1581" s="421" t="n"/>
      <c r="J1581" s="421" t="n"/>
      <c r="K1581" s="421" t="n"/>
      <c r="L1581" s="421" t="n"/>
      <c r="M1581" s="421" t="n"/>
      <c r="N1581" s="421" t="n"/>
      <c r="O1581" s="421" t="n"/>
      <c r="P1581" s="421" t="n"/>
      <c r="Q1581" s="421" t="n"/>
      <c r="R1581" s="270" t="n"/>
      <c r="S1581" s="421" t="n"/>
      <c r="T1581" s="421" t="n"/>
      <c r="U1581" s="421" t="n"/>
      <c r="V1581" s="421" t="n"/>
      <c r="W1581" s="421" t="n"/>
      <c r="X1581" s="421" t="n"/>
      <c r="Y1581" s="421" t="n"/>
      <c r="Z1581" s="421" t="n"/>
      <c r="AA1581" s="421" t="n"/>
      <c r="AB1581" s="421" t="n"/>
      <c r="AC1581" s="421" t="n"/>
      <c r="AD1581" s="421" t="n"/>
      <c r="AE1581" s="421" t="n"/>
      <c r="AF1581" s="421" t="n"/>
      <c r="AG1581" s="421" t="n"/>
      <c r="AH1581" s="421" t="n"/>
      <c r="AI1581" s="421" t="n"/>
      <c r="AJ1581" s="297" t="n"/>
      <c r="AK1581" s="297" t="n"/>
      <c r="AL1581" s="284" t="n"/>
      <c r="AM1581" s="297" t="n"/>
      <c r="AN1581" s="285" t="n"/>
      <c r="AO1581" s="297" t="n"/>
      <c r="AP1581" s="297" t="n"/>
      <c r="AQ1581" s="297" t="n"/>
      <c r="AR1581" s="297" t="n"/>
      <c r="AS1581" s="297" t="n"/>
      <c r="AT1581" s="285" t="n"/>
      <c r="AU1581" s="297" t="n"/>
      <c r="AV1581" s="297" t="n"/>
      <c r="AW1581" s="297" t="n"/>
      <c r="AX1581" s="297" t="n"/>
      <c r="AY1581" s="286" t="n"/>
      <c r="AZ1581" s="286" t="n"/>
      <c r="BA1581" s="287" t="n"/>
      <c r="BB1581" s="286" t="n"/>
      <c r="BC1581" s="286" t="n"/>
      <c r="BD1581" s="286" t="n"/>
      <c r="BE1581" s="286" t="n"/>
      <c r="BF1581" s="286" t="n"/>
      <c r="BG1581" s="286" t="n"/>
      <c r="BH1581" s="297" t="n"/>
      <c r="BI1581" s="297" t="n"/>
      <c r="BJ1581" s="297" t="n"/>
      <c r="BK1581" s="297" t="n"/>
      <c r="BL1581" s="297" t="n"/>
      <c r="BM1581" s="297" t="n"/>
      <c r="BN1581" s="297" t="n"/>
      <c r="BO1581" s="285" t="n"/>
      <c r="BP1581" s="297" t="n"/>
      <c r="BQ1581" s="297" t="n"/>
      <c r="BR1581" s="297" t="n"/>
      <c r="BS1581" s="297" t="n"/>
      <c r="BT1581" s="297" t="n"/>
      <c r="BU1581" s="297" t="n"/>
      <c r="BV1581" s="297" t="n"/>
      <c r="BW1581" s="288" t="n"/>
      <c r="BX1581" s="276">
        <f>SUM(IF(COUNTIF(#REF!, "*1.*"), 2, 0), IF(COUNTIF(#REF!, "*2.*"), 2, 0), IF(COUNTIF(#REF!, "*3.*"), 2, 0), IF(COUNTIF(#REF!, "*4.*"), 2, 0), IF(COUNTIF(#REF!, "*5.*"), 2, 0), IF(COUNTIF(#REF!, "*6.*"), 2, 0))</f>
        <v/>
      </c>
      <c r="BY1581" s="277">
        <f t="array" ref="BY1581">SUM(VALUE(AT1581),VALUE(AU1581),VALUE(AV1581),VALUE(AW1581),VALUE(AX1581),VALUE(AY1581),VALUE(AZ1581),VALUE(BB1581),VALUE(BC1581),VALUE(BD1581),VALUE(BE1581),VALUE(BF1581),VALUE(BG1581),VALUE(BH1581),VALUE(BI1581),VALUE(BJ1581),VALUE(BK1581),VALUE(BL1581),VALUE(BM1581),VALUE(BN1581),VALUE(BO1581),VALUE(BP1581),VALUE(BQ1581),VALUE(BR1581),VALUE(BS1581),VALUE(BT1581),VALUE(BU1581),VALUE(BV1581),VALUE(BW1581))</f>
        <v/>
      </c>
      <c r="BZ1581" s="307" t="n"/>
      <c r="CA1581" s="307" t="n"/>
      <c r="CB1581" s="307" t="n"/>
      <c r="CC1581" s="307" t="n"/>
      <c r="CD1581" s="307" t="n"/>
      <c r="CE1581" s="307" t="n"/>
      <c r="CF1581" s="307" t="n"/>
      <c r="CG1581" s="307" t="n"/>
      <c r="CH1581" s="307" t="n"/>
      <c r="CI1581" s="307" t="n"/>
      <c r="CJ1581" s="307" t="n"/>
      <c r="CK1581" s="307" t="n"/>
      <c r="CL1581" s="307" t="n"/>
      <c r="CM1581" s="307" t="n"/>
      <c r="CN1581" s="307" t="n"/>
      <c r="CO1581" s="307" t="n"/>
      <c r="CP1581" s="307" t="n"/>
      <c r="CQ1581" s="307" t="n"/>
      <c r="CR1581" s="279" t="n"/>
      <c r="CS1581" s="280">
        <f>AVERAGE(Value(BY1581),value(CR1581))</f>
        <v/>
      </c>
      <c r="CT1581" s="421">
        <f>(IF(OR(MediaScorecard!BG2068="x", MediaScorecard!BH2068="x",MediaScorecard!BI2068="x",MediaScorecard!BJ2068="x",MediaScorecard!BK2068="x"),1, 2))</f>
        <v/>
      </c>
      <c r="CU1581" s="308" t="n"/>
      <c r="CV1581" s="308" t="n"/>
      <c r="CW1581" s="308" t="n"/>
      <c r="CX1581" s="309" t="n"/>
      <c r="CY1581" s="308" t="n"/>
      <c r="CZ1581" s="308" t="n"/>
      <c r="DA1581" s="308" t="n"/>
    </row>
    <row r="1582" ht="21" customHeight="1" s="590">
      <c r="A1582" s="421" t="n"/>
      <c r="B1582" s="270" t="n"/>
      <c r="C1582" s="269" t="n"/>
      <c r="D1582" s="267" t="n"/>
      <c r="E1582" s="267" t="n"/>
      <c r="F1582" s="268" t="n"/>
      <c r="G1582" s="421" t="n"/>
      <c r="H1582" s="269" t="n"/>
      <c r="I1582" s="421" t="n"/>
      <c r="J1582" s="421" t="n"/>
      <c r="K1582" s="421" t="n"/>
      <c r="L1582" s="421" t="n"/>
      <c r="M1582" s="421" t="n"/>
      <c r="N1582" s="421" t="n"/>
      <c r="O1582" s="421" t="n"/>
      <c r="P1582" s="421" t="n"/>
      <c r="Q1582" s="421" t="n"/>
      <c r="R1582" s="270" t="n"/>
      <c r="S1582" s="421" t="n"/>
      <c r="T1582" s="421" t="n"/>
      <c r="U1582" s="421" t="n"/>
      <c r="V1582" s="421" t="n"/>
      <c r="W1582" s="421" t="n"/>
      <c r="X1582" s="421" t="n"/>
      <c r="Y1582" s="421" t="n"/>
      <c r="Z1582" s="421" t="n"/>
      <c r="AA1582" s="421" t="n"/>
      <c r="AB1582" s="421" t="n"/>
      <c r="AC1582" s="421" t="n"/>
      <c r="AD1582" s="421" t="n"/>
      <c r="AE1582" s="421" t="n"/>
      <c r="AF1582" s="421" t="n"/>
      <c r="AG1582" s="421" t="n"/>
      <c r="AH1582" s="421" t="n"/>
      <c r="AI1582" s="421" t="n"/>
      <c r="AJ1582" s="297" t="n"/>
      <c r="AK1582" s="297" t="n"/>
      <c r="AL1582" s="284" t="n"/>
      <c r="AM1582" s="297" t="n"/>
      <c r="AN1582" s="285" t="n"/>
      <c r="AO1582" s="297" t="n"/>
      <c r="AP1582" s="297" t="n"/>
      <c r="AQ1582" s="297" t="n"/>
      <c r="AR1582" s="297" t="n"/>
      <c r="AS1582" s="297" t="n"/>
      <c r="AT1582" s="285" t="n"/>
      <c r="AU1582" s="297" t="n"/>
      <c r="AV1582" s="297" t="n"/>
      <c r="AW1582" s="297" t="n"/>
      <c r="AX1582" s="297" t="n"/>
      <c r="AY1582" s="286" t="n"/>
      <c r="AZ1582" s="286" t="n"/>
      <c r="BA1582" s="287" t="n"/>
      <c r="BB1582" s="286" t="n"/>
      <c r="BC1582" s="286" t="n"/>
      <c r="BD1582" s="286" t="n"/>
      <c r="BE1582" s="286" t="n"/>
      <c r="BF1582" s="286" t="n"/>
      <c r="BG1582" s="286" t="n"/>
      <c r="BH1582" s="297" t="n"/>
      <c r="BI1582" s="297" t="n"/>
      <c r="BJ1582" s="297" t="n"/>
      <c r="BK1582" s="297" t="n"/>
      <c r="BL1582" s="297" t="n"/>
      <c r="BM1582" s="297" t="n"/>
      <c r="BN1582" s="297" t="n"/>
      <c r="BO1582" s="285" t="n"/>
      <c r="BP1582" s="297" t="n"/>
      <c r="BQ1582" s="297" t="n"/>
      <c r="BR1582" s="297" t="n"/>
      <c r="BS1582" s="297" t="n"/>
      <c r="BT1582" s="297" t="n"/>
      <c r="BU1582" s="297" t="n"/>
      <c r="BV1582" s="297" t="n"/>
      <c r="BW1582" s="288" t="n"/>
      <c r="BX1582" s="276">
        <f>SUM(IF(COUNTIF(#REF!, "*1.*"), 2, 0), IF(COUNTIF(#REF!, "*2.*"), 2, 0), IF(COUNTIF(#REF!, "*3.*"), 2, 0), IF(COUNTIF(#REF!, "*4.*"), 2, 0), IF(COUNTIF(#REF!, "*5.*"), 2, 0), IF(COUNTIF(#REF!, "*6.*"), 2, 0))</f>
        <v/>
      </c>
      <c r="BY1582" s="277">
        <f t="array" ref="BY1582">SUM(VALUE(AT1582),VALUE(AU1582),VALUE(AV1582),VALUE(AW1582),VALUE(AX1582),VALUE(AY1582),VALUE(AZ1582),VALUE(BB1582),VALUE(BC1582),VALUE(BD1582),VALUE(BE1582),VALUE(BF1582),VALUE(BG1582),VALUE(BH1582),VALUE(BI1582),VALUE(BJ1582),VALUE(BK1582),VALUE(BL1582),VALUE(BM1582),VALUE(BN1582),VALUE(BO1582),VALUE(BP1582),VALUE(BQ1582),VALUE(BR1582),VALUE(BS1582),VALUE(BT1582),VALUE(BU1582),VALUE(BV1582),VALUE(BW1582))</f>
        <v/>
      </c>
      <c r="BZ1582" s="307" t="n"/>
      <c r="CA1582" s="307" t="n"/>
      <c r="CB1582" s="307" t="n"/>
      <c r="CC1582" s="307" t="n"/>
      <c r="CD1582" s="307" t="n"/>
      <c r="CE1582" s="307" t="n"/>
      <c r="CF1582" s="307" t="n"/>
      <c r="CG1582" s="307" t="n"/>
      <c r="CH1582" s="307" t="n"/>
      <c r="CI1582" s="307" t="n"/>
      <c r="CJ1582" s="307" t="n"/>
      <c r="CK1582" s="307" t="n"/>
      <c r="CL1582" s="307" t="n"/>
      <c r="CM1582" s="307" t="n"/>
      <c r="CN1582" s="307" t="n"/>
      <c r="CO1582" s="307" t="n"/>
      <c r="CP1582" s="307" t="n"/>
      <c r="CQ1582" s="307" t="n"/>
      <c r="CR1582" s="279" t="n"/>
      <c r="CS1582" s="280">
        <f>AVERAGE(Value(BY1582),value(CR1582))</f>
        <v/>
      </c>
      <c r="CT1582" s="421">
        <f>(IF(OR(MediaScorecard!BG2069="x", MediaScorecard!BH2069="x",MediaScorecard!BI2069="x",MediaScorecard!BJ2069="x",MediaScorecard!BK2069="x"),1, 2))</f>
        <v/>
      </c>
      <c r="CU1582" s="308" t="n"/>
      <c r="CV1582" s="308" t="n"/>
      <c r="CW1582" s="308" t="n"/>
      <c r="CX1582" s="309" t="n"/>
      <c r="CY1582" s="308" t="n"/>
      <c r="CZ1582" s="308" t="n"/>
      <c r="DA1582" s="308" t="n"/>
    </row>
    <row r="1583" ht="21" customHeight="1" s="590">
      <c r="A1583" s="421" t="n"/>
      <c r="B1583" s="270" t="n"/>
      <c r="C1583" s="269" t="n"/>
      <c r="D1583" s="267" t="n"/>
      <c r="E1583" s="267" t="n"/>
      <c r="F1583" s="268" t="n"/>
      <c r="G1583" s="421" t="n"/>
      <c r="H1583" s="269" t="n"/>
      <c r="I1583" s="421" t="n"/>
      <c r="J1583" s="421" t="n"/>
      <c r="K1583" s="421" t="n"/>
      <c r="L1583" s="421" t="n"/>
      <c r="M1583" s="421" t="n"/>
      <c r="N1583" s="421" t="n"/>
      <c r="O1583" s="421" t="n"/>
      <c r="P1583" s="421" t="n"/>
      <c r="Q1583" s="421" t="n"/>
      <c r="R1583" s="270" t="n"/>
      <c r="S1583" s="421" t="n"/>
      <c r="T1583" s="421" t="n"/>
      <c r="U1583" s="421" t="n"/>
      <c r="V1583" s="421" t="n"/>
      <c r="W1583" s="421" t="n"/>
      <c r="X1583" s="421" t="n"/>
      <c r="Y1583" s="421" t="n"/>
      <c r="Z1583" s="421" t="n"/>
      <c r="AA1583" s="421" t="n"/>
      <c r="AB1583" s="421" t="n"/>
      <c r="AC1583" s="421" t="n"/>
      <c r="AD1583" s="421" t="n"/>
      <c r="AE1583" s="421" t="n"/>
      <c r="AF1583" s="421" t="n"/>
      <c r="AG1583" s="421" t="n"/>
      <c r="AH1583" s="421" t="n"/>
      <c r="AI1583" s="421" t="n"/>
      <c r="AJ1583" s="297" t="n"/>
      <c r="AK1583" s="297" t="n"/>
      <c r="AL1583" s="284" t="n"/>
      <c r="AM1583" s="297" t="n"/>
      <c r="AN1583" s="285" t="n"/>
      <c r="AO1583" s="297" t="n"/>
      <c r="AP1583" s="297" t="n"/>
      <c r="AQ1583" s="297" t="n"/>
      <c r="AR1583" s="297" t="n"/>
      <c r="AS1583" s="297" t="n"/>
      <c r="AT1583" s="285" t="n"/>
      <c r="AU1583" s="297" t="n"/>
      <c r="AV1583" s="297" t="n"/>
      <c r="AW1583" s="297" t="n"/>
      <c r="AX1583" s="297" t="n"/>
      <c r="AY1583" s="286" t="n"/>
      <c r="AZ1583" s="286" t="n"/>
      <c r="BA1583" s="287" t="n"/>
      <c r="BB1583" s="286" t="n"/>
      <c r="BC1583" s="286" t="n"/>
      <c r="BD1583" s="286" t="n"/>
      <c r="BE1583" s="286" t="n"/>
      <c r="BF1583" s="286" t="n"/>
      <c r="BG1583" s="286" t="n"/>
      <c r="BH1583" s="297" t="n"/>
      <c r="BI1583" s="297" t="n"/>
      <c r="BJ1583" s="297" t="n"/>
      <c r="BK1583" s="297" t="n"/>
      <c r="BL1583" s="297" t="n"/>
      <c r="BM1583" s="297" t="n"/>
      <c r="BN1583" s="297" t="n"/>
      <c r="BO1583" s="285" t="n"/>
      <c r="BP1583" s="297" t="n"/>
      <c r="BQ1583" s="297" t="n"/>
      <c r="BR1583" s="297" t="n"/>
      <c r="BS1583" s="297" t="n"/>
      <c r="BT1583" s="297" t="n"/>
      <c r="BU1583" s="297" t="n"/>
      <c r="BV1583" s="297" t="n"/>
      <c r="BW1583" s="288" t="n"/>
      <c r="BX1583" s="276">
        <f>SUM(IF(COUNTIF(#REF!, "*1.*"), 2, 0), IF(COUNTIF(#REF!, "*2.*"), 2, 0), IF(COUNTIF(#REF!, "*3.*"), 2, 0), IF(COUNTIF(#REF!, "*4.*"), 2, 0), IF(COUNTIF(#REF!, "*5.*"), 2, 0), IF(COUNTIF(#REF!, "*6.*"), 2, 0))</f>
        <v/>
      </c>
      <c r="BY1583" s="277">
        <f t="array" ref="BY1583">SUM(VALUE(AT1583),VALUE(AU1583),VALUE(AV1583),VALUE(AW1583),VALUE(AX1583),VALUE(AY1583),VALUE(AZ1583),VALUE(BB1583),VALUE(BC1583),VALUE(BD1583),VALUE(BE1583),VALUE(BF1583),VALUE(BG1583),VALUE(BH1583),VALUE(BI1583),VALUE(BJ1583),VALUE(BK1583),VALUE(BL1583),VALUE(BM1583),VALUE(BN1583),VALUE(BO1583),VALUE(BP1583),VALUE(BQ1583),VALUE(BR1583),VALUE(BS1583),VALUE(BT1583),VALUE(BU1583),VALUE(BV1583),VALUE(BW1583))</f>
        <v/>
      </c>
      <c r="BZ1583" s="307" t="n"/>
      <c r="CA1583" s="307" t="n"/>
      <c r="CB1583" s="307" t="n"/>
      <c r="CC1583" s="307" t="n"/>
      <c r="CD1583" s="307" t="n"/>
      <c r="CE1583" s="307" t="n"/>
      <c r="CF1583" s="307" t="n"/>
      <c r="CG1583" s="307" t="n"/>
      <c r="CH1583" s="307" t="n"/>
      <c r="CI1583" s="307" t="n"/>
      <c r="CJ1583" s="307" t="n"/>
      <c r="CK1583" s="307" t="n"/>
      <c r="CL1583" s="307" t="n"/>
      <c r="CM1583" s="307" t="n"/>
      <c r="CN1583" s="307" t="n"/>
      <c r="CO1583" s="307" t="n"/>
      <c r="CP1583" s="307" t="n"/>
      <c r="CQ1583" s="307" t="n"/>
      <c r="CR1583" s="279" t="n"/>
      <c r="CS1583" s="280">
        <f>AVERAGE(Value(BY1583),value(CR1583))</f>
        <v/>
      </c>
      <c r="CT1583" s="421">
        <f>(IF(OR(MediaScorecard!BG2070="x", MediaScorecard!BH2070="x",MediaScorecard!BI2070="x",MediaScorecard!BJ2070="x",MediaScorecard!BK2070="x"),1, 2))</f>
        <v/>
      </c>
      <c r="CU1583" s="308" t="n"/>
      <c r="CV1583" s="308" t="n"/>
      <c r="CW1583" s="308" t="n"/>
      <c r="CX1583" s="309" t="n"/>
      <c r="CY1583" s="308" t="n"/>
      <c r="CZ1583" s="308" t="n"/>
      <c r="DA1583" s="308" t="n"/>
    </row>
    <row r="1584" ht="21" customHeight="1" s="590">
      <c r="A1584" s="421" t="n"/>
      <c r="B1584" s="270" t="n"/>
      <c r="C1584" s="269" t="n"/>
      <c r="D1584" s="267" t="n"/>
      <c r="E1584" s="267" t="n"/>
      <c r="F1584" s="268" t="n"/>
      <c r="G1584" s="421" t="n"/>
      <c r="H1584" s="269" t="n"/>
      <c r="I1584" s="421" t="n"/>
      <c r="J1584" s="421" t="n"/>
      <c r="K1584" s="421" t="n"/>
      <c r="L1584" s="421" t="n"/>
      <c r="M1584" s="421" t="n"/>
      <c r="N1584" s="421" t="n"/>
      <c r="O1584" s="421" t="n"/>
      <c r="P1584" s="421" t="n"/>
      <c r="Q1584" s="421" t="n"/>
      <c r="R1584" s="270" t="n"/>
      <c r="S1584" s="421" t="n"/>
      <c r="T1584" s="421" t="n"/>
      <c r="U1584" s="421" t="n"/>
      <c r="V1584" s="421" t="n"/>
      <c r="W1584" s="421" t="n"/>
      <c r="X1584" s="421" t="n"/>
      <c r="Y1584" s="421" t="n"/>
      <c r="Z1584" s="421" t="n"/>
      <c r="AA1584" s="421" t="n"/>
      <c r="AB1584" s="421" t="n"/>
      <c r="AC1584" s="421" t="n"/>
      <c r="AD1584" s="421" t="n"/>
      <c r="AE1584" s="421" t="n"/>
      <c r="AF1584" s="421" t="n"/>
      <c r="AG1584" s="421" t="n"/>
      <c r="AH1584" s="421" t="n"/>
      <c r="AI1584" s="421" t="n"/>
      <c r="AJ1584" s="297" t="n"/>
      <c r="AK1584" s="297" t="n"/>
      <c r="AL1584" s="284" t="n"/>
      <c r="AM1584" s="297" t="n"/>
      <c r="AN1584" s="285" t="n"/>
      <c r="AO1584" s="297" t="n"/>
      <c r="AP1584" s="297" t="n"/>
      <c r="AQ1584" s="297" t="n"/>
      <c r="AR1584" s="297" t="n"/>
      <c r="AS1584" s="297" t="n"/>
      <c r="AT1584" s="285" t="n"/>
      <c r="AU1584" s="297" t="n"/>
      <c r="AV1584" s="297" t="n"/>
      <c r="AW1584" s="297" t="n"/>
      <c r="AX1584" s="297" t="n"/>
      <c r="AY1584" s="286" t="n"/>
      <c r="AZ1584" s="286" t="n"/>
      <c r="BA1584" s="287" t="n"/>
      <c r="BB1584" s="286" t="n"/>
      <c r="BC1584" s="286" t="n"/>
      <c r="BD1584" s="286" t="n"/>
      <c r="BE1584" s="286" t="n"/>
      <c r="BF1584" s="286" t="n"/>
      <c r="BG1584" s="286" t="n"/>
      <c r="BH1584" s="297" t="n"/>
      <c r="BI1584" s="297" t="n"/>
      <c r="BJ1584" s="297" t="n"/>
      <c r="BK1584" s="297" t="n"/>
      <c r="BL1584" s="297" t="n"/>
      <c r="BM1584" s="297" t="n"/>
      <c r="BN1584" s="297" t="n"/>
      <c r="BO1584" s="285" t="n"/>
      <c r="BP1584" s="297" t="n"/>
      <c r="BQ1584" s="297" t="n"/>
      <c r="BR1584" s="297" t="n"/>
      <c r="BS1584" s="297" t="n"/>
      <c r="BT1584" s="297" t="n"/>
      <c r="BU1584" s="297" t="n"/>
      <c r="BV1584" s="297" t="n"/>
      <c r="BW1584" s="288" t="n"/>
      <c r="BX1584" s="276">
        <f>SUM(IF(COUNTIF(#REF!, "*1.*"), 2, 0), IF(COUNTIF(#REF!, "*2.*"), 2, 0), IF(COUNTIF(#REF!, "*3.*"), 2, 0), IF(COUNTIF(#REF!, "*4.*"), 2, 0), IF(COUNTIF(#REF!, "*5.*"), 2, 0), IF(COUNTIF(#REF!, "*6.*"), 2, 0))</f>
        <v/>
      </c>
      <c r="BY1584" s="277">
        <f t="array" ref="BY1584">SUM(VALUE(AT1584),VALUE(AU1584),VALUE(AV1584),VALUE(AW1584),VALUE(AX1584),VALUE(AY1584),VALUE(AZ1584),VALUE(BB1584),VALUE(BC1584),VALUE(BD1584),VALUE(BE1584),VALUE(BF1584),VALUE(BG1584),VALUE(BH1584),VALUE(BI1584),VALUE(BJ1584),VALUE(BK1584),VALUE(BL1584),VALUE(BM1584),VALUE(BN1584),VALUE(BO1584),VALUE(BP1584),VALUE(BQ1584),VALUE(BR1584),VALUE(BS1584),VALUE(BT1584),VALUE(BU1584),VALUE(BV1584),VALUE(BW1584))</f>
        <v/>
      </c>
      <c r="BZ1584" s="307" t="n"/>
      <c r="CA1584" s="307" t="n"/>
      <c r="CB1584" s="307" t="n"/>
      <c r="CC1584" s="307" t="n"/>
      <c r="CD1584" s="307" t="n"/>
      <c r="CE1584" s="307" t="n"/>
      <c r="CF1584" s="307" t="n"/>
      <c r="CG1584" s="307" t="n"/>
      <c r="CH1584" s="307" t="n"/>
      <c r="CI1584" s="307" t="n"/>
      <c r="CJ1584" s="307" t="n"/>
      <c r="CK1584" s="307" t="n"/>
      <c r="CL1584" s="307" t="n"/>
      <c r="CM1584" s="307" t="n"/>
      <c r="CN1584" s="307" t="n"/>
      <c r="CO1584" s="307" t="n"/>
      <c r="CP1584" s="307" t="n"/>
      <c r="CQ1584" s="307" t="n"/>
      <c r="CR1584" s="279" t="n"/>
      <c r="CS1584" s="280">
        <f>AVERAGE(Value(BY1584),value(CR1584))</f>
        <v/>
      </c>
      <c r="CT1584" s="421">
        <f>(IF(OR(MediaScorecard!BG2071="x", MediaScorecard!BH2071="x",MediaScorecard!BI2071="x",MediaScorecard!BJ2071="x",MediaScorecard!BK2071="x"),1, 2))</f>
        <v/>
      </c>
      <c r="CU1584" s="308" t="n"/>
      <c r="CV1584" s="308" t="n"/>
      <c r="CW1584" s="308" t="n"/>
      <c r="CX1584" s="309" t="n"/>
      <c r="CY1584" s="308" t="n"/>
      <c r="CZ1584" s="308" t="n"/>
      <c r="DA1584" s="308" t="n"/>
    </row>
    <row r="1585" ht="21" customHeight="1" s="590">
      <c r="A1585" s="421" t="n"/>
      <c r="B1585" s="270" t="n"/>
      <c r="C1585" s="269" t="n"/>
      <c r="D1585" s="267" t="n"/>
      <c r="E1585" s="267" t="n"/>
      <c r="F1585" s="268" t="n"/>
      <c r="G1585" s="421" t="n"/>
      <c r="H1585" s="269" t="n"/>
      <c r="I1585" s="421" t="n"/>
      <c r="J1585" s="421" t="n"/>
      <c r="K1585" s="421" t="n"/>
      <c r="L1585" s="421" t="n"/>
      <c r="M1585" s="421" t="n"/>
      <c r="N1585" s="421" t="n"/>
      <c r="O1585" s="421" t="n"/>
      <c r="P1585" s="421" t="n"/>
      <c r="Q1585" s="421" t="n"/>
      <c r="R1585" s="270" t="n"/>
      <c r="S1585" s="421" t="n"/>
      <c r="T1585" s="421" t="n"/>
      <c r="U1585" s="421" t="n"/>
      <c r="V1585" s="421" t="n"/>
      <c r="W1585" s="421" t="n"/>
      <c r="X1585" s="421" t="n"/>
      <c r="Y1585" s="421" t="n"/>
      <c r="Z1585" s="421" t="n"/>
      <c r="AA1585" s="421" t="n"/>
      <c r="AB1585" s="421" t="n"/>
      <c r="AC1585" s="421" t="n"/>
      <c r="AD1585" s="421" t="n"/>
      <c r="AE1585" s="421" t="n"/>
      <c r="AF1585" s="421" t="n"/>
      <c r="AG1585" s="421" t="n"/>
      <c r="AH1585" s="421" t="n"/>
      <c r="AI1585" s="421" t="n"/>
      <c r="AJ1585" s="297" t="n"/>
      <c r="AK1585" s="297" t="n"/>
      <c r="AL1585" s="284" t="n"/>
      <c r="AM1585" s="297" t="n"/>
      <c r="AN1585" s="285" t="n"/>
      <c r="AO1585" s="297" t="n"/>
      <c r="AP1585" s="297" t="n"/>
      <c r="AQ1585" s="297" t="n"/>
      <c r="AR1585" s="297" t="n"/>
      <c r="AS1585" s="297" t="n"/>
      <c r="AT1585" s="285" t="n"/>
      <c r="AU1585" s="297" t="n"/>
      <c r="AV1585" s="297" t="n"/>
      <c r="AW1585" s="297" t="n"/>
      <c r="AX1585" s="297" t="n"/>
      <c r="AY1585" s="286" t="n"/>
      <c r="AZ1585" s="286" t="n"/>
      <c r="BA1585" s="287" t="n"/>
      <c r="BB1585" s="286" t="n"/>
      <c r="BC1585" s="286" t="n"/>
      <c r="BD1585" s="286" t="n"/>
      <c r="BE1585" s="286" t="n"/>
      <c r="BF1585" s="286" t="n"/>
      <c r="BG1585" s="286" t="n"/>
      <c r="BH1585" s="297" t="n"/>
      <c r="BI1585" s="297" t="n"/>
      <c r="BJ1585" s="297" t="n"/>
      <c r="BK1585" s="297" t="n"/>
      <c r="BL1585" s="297" t="n"/>
      <c r="BM1585" s="297" t="n"/>
      <c r="BN1585" s="297" t="n"/>
      <c r="BO1585" s="285" t="n"/>
      <c r="BP1585" s="297" t="n"/>
      <c r="BQ1585" s="297" t="n"/>
      <c r="BR1585" s="297" t="n"/>
      <c r="BS1585" s="297" t="n"/>
      <c r="BT1585" s="297" t="n"/>
      <c r="BU1585" s="297" t="n"/>
      <c r="BV1585" s="297" t="n"/>
      <c r="BW1585" s="288" t="n"/>
      <c r="BX1585" s="276">
        <f>SUM(IF(COUNTIF(#REF!, "*1.*"), 2, 0), IF(COUNTIF(#REF!, "*2.*"), 2, 0), IF(COUNTIF(#REF!, "*3.*"), 2, 0), IF(COUNTIF(#REF!, "*4.*"), 2, 0), IF(COUNTIF(#REF!, "*5.*"), 2, 0), IF(COUNTIF(#REF!, "*6.*"), 2, 0))</f>
        <v/>
      </c>
      <c r="BY1585" s="277">
        <f t="array" ref="BY1585">SUM(VALUE(AT1585),VALUE(AU1585),VALUE(AV1585),VALUE(AW1585),VALUE(AX1585),VALUE(AY1585),VALUE(AZ1585),VALUE(BB1585),VALUE(BC1585),VALUE(BD1585),VALUE(BE1585),VALUE(BF1585),VALUE(BG1585),VALUE(BH1585),VALUE(BI1585),VALUE(BJ1585),VALUE(BK1585),VALUE(BL1585),VALUE(BM1585),VALUE(BN1585),VALUE(BO1585),VALUE(BP1585),VALUE(BQ1585),VALUE(BR1585),VALUE(BS1585),VALUE(BT1585),VALUE(BU1585),VALUE(BV1585),VALUE(BW1585))</f>
        <v/>
      </c>
      <c r="BZ1585" s="307" t="n"/>
      <c r="CA1585" s="307" t="n"/>
      <c r="CB1585" s="307" t="n"/>
      <c r="CC1585" s="307" t="n"/>
      <c r="CD1585" s="307" t="n"/>
      <c r="CE1585" s="307" t="n"/>
      <c r="CF1585" s="307" t="n"/>
      <c r="CG1585" s="307" t="n"/>
      <c r="CH1585" s="307" t="n"/>
      <c r="CI1585" s="307" t="n"/>
      <c r="CJ1585" s="307" t="n"/>
      <c r="CK1585" s="307" t="n"/>
      <c r="CL1585" s="307" t="n"/>
      <c r="CM1585" s="307" t="n"/>
      <c r="CN1585" s="307" t="n"/>
      <c r="CO1585" s="307" t="n"/>
      <c r="CP1585" s="307" t="n"/>
      <c r="CQ1585" s="307" t="n"/>
      <c r="CR1585" s="279" t="n"/>
      <c r="CS1585" s="280">
        <f>AVERAGE(Value(BY1585),value(CR1585))</f>
        <v/>
      </c>
      <c r="CT1585" s="421">
        <f>(IF(OR(MediaScorecard!BG2072="x", MediaScorecard!BH2072="x",MediaScorecard!BI2072="x",MediaScorecard!BJ2072="x",MediaScorecard!BK2072="x"),1, 2))</f>
        <v/>
      </c>
      <c r="CU1585" s="308" t="n"/>
      <c r="CV1585" s="308" t="n"/>
      <c r="CW1585" s="308" t="n"/>
      <c r="CX1585" s="309" t="n"/>
      <c r="CY1585" s="308" t="n"/>
      <c r="CZ1585" s="308" t="n"/>
      <c r="DA1585" s="308" t="n"/>
    </row>
    <row r="1586" ht="21" customHeight="1" s="590">
      <c r="A1586" s="421" t="n"/>
      <c r="B1586" s="270" t="n"/>
      <c r="C1586" s="269" t="n"/>
      <c r="D1586" s="267" t="n"/>
      <c r="E1586" s="267" t="n"/>
      <c r="F1586" s="268" t="n"/>
      <c r="G1586" s="421" t="n"/>
      <c r="H1586" s="269" t="n"/>
      <c r="I1586" s="421" t="n"/>
      <c r="J1586" s="421" t="n"/>
      <c r="K1586" s="421" t="n"/>
      <c r="L1586" s="421" t="n"/>
      <c r="M1586" s="421" t="n"/>
      <c r="N1586" s="421" t="n"/>
      <c r="O1586" s="421" t="n"/>
      <c r="P1586" s="421" t="n"/>
      <c r="Q1586" s="421" t="n"/>
      <c r="R1586" s="270" t="n"/>
      <c r="S1586" s="421" t="n"/>
      <c r="T1586" s="421" t="n"/>
      <c r="U1586" s="421" t="n"/>
      <c r="V1586" s="421" t="n"/>
      <c r="W1586" s="421" t="n"/>
      <c r="X1586" s="421" t="n"/>
      <c r="Y1586" s="421" t="n"/>
      <c r="Z1586" s="421" t="n"/>
      <c r="AA1586" s="421" t="n"/>
      <c r="AB1586" s="421" t="n"/>
      <c r="AC1586" s="421" t="n"/>
      <c r="AD1586" s="421" t="n"/>
      <c r="AE1586" s="421" t="n"/>
      <c r="AF1586" s="421" t="n"/>
      <c r="AG1586" s="421" t="n"/>
      <c r="AH1586" s="421" t="n"/>
      <c r="AI1586" s="421" t="n"/>
      <c r="AJ1586" s="297" t="n"/>
      <c r="AK1586" s="297" t="n"/>
      <c r="AL1586" s="284" t="n"/>
      <c r="AM1586" s="297" t="n"/>
      <c r="AN1586" s="285" t="n"/>
      <c r="AO1586" s="297" t="n"/>
      <c r="AP1586" s="297" t="n"/>
      <c r="AQ1586" s="297" t="n"/>
      <c r="AR1586" s="297" t="n"/>
      <c r="AS1586" s="297" t="n"/>
      <c r="AT1586" s="285" t="n"/>
      <c r="AU1586" s="297" t="n"/>
      <c r="AV1586" s="297" t="n"/>
      <c r="AW1586" s="297" t="n"/>
      <c r="AX1586" s="297" t="n"/>
      <c r="AY1586" s="286" t="n"/>
      <c r="AZ1586" s="286" t="n"/>
      <c r="BA1586" s="287" t="n"/>
      <c r="BB1586" s="286" t="n"/>
      <c r="BC1586" s="286" t="n"/>
      <c r="BD1586" s="286" t="n"/>
      <c r="BE1586" s="286" t="n"/>
      <c r="BF1586" s="286" t="n"/>
      <c r="BG1586" s="286" t="n"/>
      <c r="BH1586" s="297" t="n"/>
      <c r="BI1586" s="297" t="n"/>
      <c r="BJ1586" s="297" t="n"/>
      <c r="BK1586" s="297" t="n"/>
      <c r="BL1586" s="297" t="n"/>
      <c r="BM1586" s="297" t="n"/>
      <c r="BN1586" s="297" t="n"/>
      <c r="BO1586" s="285" t="n"/>
      <c r="BP1586" s="297" t="n"/>
      <c r="BQ1586" s="297" t="n"/>
      <c r="BR1586" s="297" t="n"/>
      <c r="BS1586" s="297" t="n"/>
      <c r="BT1586" s="297" t="n"/>
      <c r="BU1586" s="297" t="n"/>
      <c r="BV1586" s="297" t="n"/>
      <c r="BW1586" s="288" t="n"/>
      <c r="BX1586" s="276">
        <f>SUM(IF(COUNTIF(#REF!, "*1.*"), 2, 0), IF(COUNTIF(#REF!, "*2.*"), 2, 0), IF(COUNTIF(#REF!, "*3.*"), 2, 0), IF(COUNTIF(#REF!, "*4.*"), 2, 0), IF(COUNTIF(#REF!, "*5.*"), 2, 0), IF(COUNTIF(#REF!, "*6.*"), 2, 0))</f>
        <v/>
      </c>
      <c r="BY1586" s="277">
        <f t="array" ref="BY1586">SUM(VALUE(AT1586),VALUE(AU1586),VALUE(AV1586),VALUE(AW1586),VALUE(AX1586),VALUE(AY1586),VALUE(AZ1586),VALUE(BB1586),VALUE(BC1586),VALUE(BD1586),VALUE(BE1586),VALUE(BF1586),VALUE(BG1586),VALUE(BH1586),VALUE(BI1586),VALUE(BJ1586),VALUE(BK1586),VALUE(BL1586),VALUE(BM1586),VALUE(BN1586),VALUE(BO1586),VALUE(BP1586),VALUE(BQ1586),VALUE(BR1586),VALUE(BS1586),VALUE(BT1586),VALUE(BU1586),VALUE(BV1586),VALUE(BW1586))</f>
        <v/>
      </c>
      <c r="BZ1586" s="307" t="n"/>
      <c r="CA1586" s="307" t="n"/>
      <c r="CB1586" s="307" t="n"/>
      <c r="CC1586" s="307" t="n"/>
      <c r="CD1586" s="307" t="n"/>
      <c r="CE1586" s="307" t="n"/>
      <c r="CF1586" s="307" t="n"/>
      <c r="CG1586" s="307" t="n"/>
      <c r="CH1586" s="307" t="n"/>
      <c r="CI1586" s="307" t="n"/>
      <c r="CJ1586" s="307" t="n"/>
      <c r="CK1586" s="307" t="n"/>
      <c r="CL1586" s="307" t="n"/>
      <c r="CM1586" s="307" t="n"/>
      <c r="CN1586" s="307" t="n"/>
      <c r="CO1586" s="307" t="n"/>
      <c r="CP1586" s="307" t="n"/>
      <c r="CQ1586" s="307" t="n"/>
      <c r="CR1586" s="279" t="n"/>
      <c r="CS1586" s="280">
        <f>AVERAGE(Value(BY1586),value(CR1586))</f>
        <v/>
      </c>
      <c r="CT1586" s="421">
        <f>(IF(OR(MediaScorecard!BG2073="x", MediaScorecard!BH2073="x",MediaScorecard!BI2073="x",MediaScorecard!BJ2073="x",MediaScorecard!BK2073="x"),1, 2))</f>
        <v/>
      </c>
      <c r="CU1586" s="308" t="n"/>
      <c r="CV1586" s="308" t="n"/>
      <c r="CW1586" s="308" t="n"/>
      <c r="CX1586" s="309" t="n"/>
      <c r="CY1586" s="308" t="n"/>
      <c r="CZ1586" s="308" t="n"/>
      <c r="DA1586" s="308" t="n"/>
    </row>
    <row r="1587" ht="21" customHeight="1" s="590">
      <c r="A1587" s="421" t="n"/>
      <c r="B1587" s="270" t="n"/>
      <c r="C1587" s="269" t="n"/>
      <c r="D1587" s="267" t="n"/>
      <c r="E1587" s="267" t="n"/>
      <c r="F1587" s="268" t="n"/>
      <c r="G1587" s="421" t="n"/>
      <c r="H1587" s="269" t="n"/>
      <c r="I1587" s="421" t="n"/>
      <c r="J1587" s="421" t="n"/>
      <c r="K1587" s="421" t="n"/>
      <c r="L1587" s="421" t="n"/>
      <c r="M1587" s="421" t="n"/>
      <c r="N1587" s="421" t="n"/>
      <c r="O1587" s="421" t="n"/>
      <c r="P1587" s="421" t="n"/>
      <c r="Q1587" s="421" t="n"/>
      <c r="R1587" s="270" t="n"/>
      <c r="S1587" s="421" t="n"/>
      <c r="T1587" s="421" t="n"/>
      <c r="U1587" s="421" t="n"/>
      <c r="V1587" s="421" t="n"/>
      <c r="W1587" s="421" t="n"/>
      <c r="X1587" s="421" t="n"/>
      <c r="Y1587" s="421" t="n"/>
      <c r="Z1587" s="421" t="n"/>
      <c r="AA1587" s="421" t="n"/>
      <c r="AB1587" s="421" t="n"/>
      <c r="AC1587" s="421" t="n"/>
      <c r="AD1587" s="421" t="n"/>
      <c r="AE1587" s="421" t="n"/>
      <c r="AF1587" s="421" t="n"/>
      <c r="AG1587" s="421" t="n"/>
      <c r="AH1587" s="421" t="n"/>
      <c r="AI1587" s="421" t="n"/>
      <c r="AJ1587" s="297" t="n"/>
      <c r="AK1587" s="297" t="n"/>
      <c r="AL1587" s="284" t="n"/>
      <c r="AM1587" s="297" t="n"/>
      <c r="AN1587" s="285" t="n"/>
      <c r="AO1587" s="297" t="n"/>
      <c r="AP1587" s="297" t="n"/>
      <c r="AQ1587" s="297" t="n"/>
      <c r="AR1587" s="297" t="n"/>
      <c r="AS1587" s="297" t="n"/>
      <c r="AT1587" s="285" t="n"/>
      <c r="AU1587" s="297" t="n"/>
      <c r="AV1587" s="297" t="n"/>
      <c r="AW1587" s="297" t="n"/>
      <c r="AX1587" s="297" t="n"/>
      <c r="AY1587" s="286" t="n"/>
      <c r="AZ1587" s="286" t="n"/>
      <c r="BA1587" s="287" t="n"/>
      <c r="BB1587" s="286" t="n"/>
      <c r="BC1587" s="286" t="n"/>
      <c r="BD1587" s="286" t="n"/>
      <c r="BE1587" s="286" t="n"/>
      <c r="BF1587" s="286" t="n"/>
      <c r="BG1587" s="286" t="n"/>
      <c r="BH1587" s="297" t="n"/>
      <c r="BI1587" s="297" t="n"/>
      <c r="BJ1587" s="297" t="n"/>
      <c r="BK1587" s="297" t="n"/>
      <c r="BL1587" s="297" t="n"/>
      <c r="BM1587" s="297" t="n"/>
      <c r="BN1587" s="297" t="n"/>
      <c r="BO1587" s="285" t="n"/>
      <c r="BP1587" s="297" t="n"/>
      <c r="BQ1587" s="297" t="n"/>
      <c r="BR1587" s="297" t="n"/>
      <c r="BS1587" s="297" t="n"/>
      <c r="BT1587" s="297" t="n"/>
      <c r="BU1587" s="297" t="n"/>
      <c r="BV1587" s="297" t="n"/>
      <c r="BW1587" s="288" t="n"/>
      <c r="BX1587" s="276">
        <f>SUM(IF(COUNTIF(#REF!, "*1.*"), 2, 0), IF(COUNTIF(#REF!, "*2.*"), 2, 0), IF(COUNTIF(#REF!, "*3.*"), 2, 0), IF(COUNTIF(#REF!, "*4.*"), 2, 0), IF(COUNTIF(#REF!, "*5.*"), 2, 0), IF(COUNTIF(#REF!, "*6.*"), 2, 0))</f>
        <v/>
      </c>
      <c r="BY1587" s="277">
        <f t="array" ref="BY1587">SUM(VALUE(AT1587),VALUE(AU1587),VALUE(AV1587),VALUE(AW1587),VALUE(AX1587),VALUE(AY1587),VALUE(AZ1587),VALUE(BB1587),VALUE(BC1587),VALUE(BD1587),VALUE(BE1587),VALUE(BF1587),VALUE(BG1587),VALUE(BH1587),VALUE(BI1587),VALUE(BJ1587),VALUE(BK1587),VALUE(BL1587),VALUE(BM1587),VALUE(BN1587),VALUE(BO1587),VALUE(BP1587),VALUE(BQ1587),VALUE(BR1587),VALUE(BS1587),VALUE(BT1587),VALUE(BU1587),VALUE(BV1587),VALUE(BW1587))</f>
        <v/>
      </c>
      <c r="BZ1587" s="307" t="n"/>
      <c r="CA1587" s="307" t="n"/>
      <c r="CB1587" s="307" t="n"/>
      <c r="CC1587" s="307" t="n"/>
      <c r="CD1587" s="307" t="n"/>
      <c r="CE1587" s="307" t="n"/>
      <c r="CF1587" s="307" t="n"/>
      <c r="CG1587" s="307" t="n"/>
      <c r="CH1587" s="307" t="n"/>
      <c r="CI1587" s="307" t="n"/>
      <c r="CJ1587" s="307" t="n"/>
      <c r="CK1587" s="307" t="n"/>
      <c r="CL1587" s="307" t="n"/>
      <c r="CM1587" s="307" t="n"/>
      <c r="CN1587" s="307" t="n"/>
      <c r="CO1587" s="307" t="n"/>
      <c r="CP1587" s="307" t="n"/>
      <c r="CQ1587" s="307" t="n"/>
      <c r="CR1587" s="279" t="n"/>
      <c r="CS1587" s="280">
        <f>AVERAGE(Value(BY1587),value(CR1587))</f>
        <v/>
      </c>
      <c r="CT1587" s="421">
        <f>(IF(OR(MediaScorecard!BG2074="x", MediaScorecard!BH2074="x",MediaScorecard!BI2074="x",MediaScorecard!BJ2074="x",MediaScorecard!BK2074="x"),1, 2))</f>
        <v/>
      </c>
      <c r="CU1587" s="308" t="n"/>
      <c r="CV1587" s="308" t="n"/>
      <c r="CW1587" s="308" t="n"/>
      <c r="CX1587" s="309" t="n"/>
      <c r="CY1587" s="308" t="n"/>
      <c r="CZ1587" s="308" t="n"/>
      <c r="DA1587" s="308" t="n"/>
    </row>
    <row r="1588" ht="21" customHeight="1" s="590">
      <c r="A1588" s="421" t="n"/>
      <c r="B1588" s="270" t="n"/>
      <c r="C1588" s="269" t="n"/>
      <c r="D1588" s="267" t="n"/>
      <c r="E1588" s="267" t="n"/>
      <c r="F1588" s="268" t="n"/>
      <c r="G1588" s="421" t="n"/>
      <c r="H1588" s="269" t="n"/>
      <c r="I1588" s="421" t="n"/>
      <c r="J1588" s="421" t="n"/>
      <c r="K1588" s="421" t="n"/>
      <c r="L1588" s="421" t="n"/>
      <c r="M1588" s="421" t="n"/>
      <c r="N1588" s="421" t="n"/>
      <c r="O1588" s="421" t="n"/>
      <c r="P1588" s="421" t="n"/>
      <c r="Q1588" s="421" t="n"/>
      <c r="R1588" s="270" t="n"/>
      <c r="S1588" s="421" t="n"/>
      <c r="T1588" s="421" t="n"/>
      <c r="U1588" s="421" t="n"/>
      <c r="V1588" s="421" t="n"/>
      <c r="W1588" s="421" t="n"/>
      <c r="X1588" s="421" t="n"/>
      <c r="Y1588" s="421" t="n"/>
      <c r="Z1588" s="421" t="n"/>
      <c r="AA1588" s="421" t="n"/>
      <c r="AB1588" s="421" t="n"/>
      <c r="AC1588" s="421" t="n"/>
      <c r="AD1588" s="421" t="n"/>
      <c r="AE1588" s="421" t="n"/>
      <c r="AF1588" s="421" t="n"/>
      <c r="AG1588" s="421" t="n"/>
      <c r="AH1588" s="421" t="n"/>
      <c r="AI1588" s="421" t="n"/>
      <c r="AJ1588" s="297" t="n"/>
      <c r="AK1588" s="297" t="n"/>
      <c r="AL1588" s="284" t="n"/>
      <c r="AM1588" s="297" t="n"/>
      <c r="AN1588" s="285" t="n"/>
      <c r="AO1588" s="297" t="n"/>
      <c r="AP1588" s="297" t="n"/>
      <c r="AQ1588" s="297" t="n"/>
      <c r="AR1588" s="297" t="n"/>
      <c r="AS1588" s="297" t="n"/>
      <c r="AT1588" s="285" t="n"/>
      <c r="AU1588" s="297" t="n"/>
      <c r="AV1588" s="297" t="n"/>
      <c r="AW1588" s="297" t="n"/>
      <c r="AX1588" s="297" t="n"/>
      <c r="AY1588" s="286" t="n"/>
      <c r="AZ1588" s="286" t="n"/>
      <c r="BA1588" s="287" t="n"/>
      <c r="BB1588" s="286" t="n"/>
      <c r="BC1588" s="286" t="n"/>
      <c r="BD1588" s="286" t="n"/>
      <c r="BE1588" s="286" t="n"/>
      <c r="BF1588" s="286" t="n"/>
      <c r="BG1588" s="286" t="n"/>
      <c r="BH1588" s="297" t="n"/>
      <c r="BI1588" s="297" t="n"/>
      <c r="BJ1588" s="297" t="n"/>
      <c r="BK1588" s="297" t="n"/>
      <c r="BL1588" s="297" t="n"/>
      <c r="BM1588" s="297" t="n"/>
      <c r="BN1588" s="297" t="n"/>
      <c r="BO1588" s="285" t="n"/>
      <c r="BP1588" s="297" t="n"/>
      <c r="BQ1588" s="297" t="n"/>
      <c r="BR1588" s="297" t="n"/>
      <c r="BS1588" s="297" t="n"/>
      <c r="BT1588" s="297" t="n"/>
      <c r="BU1588" s="297" t="n"/>
      <c r="BV1588" s="297" t="n"/>
      <c r="BW1588" s="288" t="n"/>
      <c r="BX1588" s="276">
        <f>SUM(IF(COUNTIF(#REF!, "*1.*"), 2, 0), IF(COUNTIF(#REF!, "*2.*"), 2, 0), IF(COUNTIF(#REF!, "*3.*"), 2, 0), IF(COUNTIF(#REF!, "*4.*"), 2, 0), IF(COUNTIF(#REF!, "*5.*"), 2, 0), IF(COUNTIF(#REF!, "*6.*"), 2, 0))</f>
        <v/>
      </c>
      <c r="BY1588" s="277">
        <f t="array" ref="BY1588">SUM(VALUE(AT1588),VALUE(AU1588),VALUE(AV1588),VALUE(AW1588),VALUE(AX1588),VALUE(AY1588),VALUE(AZ1588),VALUE(BB1588),VALUE(BC1588),VALUE(BD1588),VALUE(BE1588),VALUE(BF1588),VALUE(BG1588),VALUE(BH1588),VALUE(BI1588),VALUE(BJ1588),VALUE(BK1588),VALUE(BL1588),VALUE(BM1588),VALUE(BN1588),VALUE(BO1588),VALUE(BP1588),VALUE(BQ1588),VALUE(BR1588),VALUE(BS1588),VALUE(BT1588),VALUE(BU1588),VALUE(BV1588),VALUE(BW1588))</f>
        <v/>
      </c>
      <c r="BZ1588" s="307" t="n"/>
      <c r="CA1588" s="307" t="n"/>
      <c r="CB1588" s="307" t="n"/>
      <c r="CC1588" s="307" t="n"/>
      <c r="CD1588" s="307" t="n"/>
      <c r="CE1588" s="307" t="n"/>
      <c r="CF1588" s="307" t="n"/>
      <c r="CG1588" s="307" t="n"/>
      <c r="CH1588" s="307" t="n"/>
      <c r="CI1588" s="307" t="n"/>
      <c r="CJ1588" s="307" t="n"/>
      <c r="CK1588" s="307" t="n"/>
      <c r="CL1588" s="307" t="n"/>
      <c r="CM1588" s="307" t="n"/>
      <c r="CN1588" s="307" t="n"/>
      <c r="CO1588" s="307" t="n"/>
      <c r="CP1588" s="307" t="n"/>
      <c r="CQ1588" s="307" t="n"/>
      <c r="CR1588" s="279" t="n"/>
      <c r="CS1588" s="280">
        <f>AVERAGE(Value(BY1588),value(CR1588))</f>
        <v/>
      </c>
      <c r="CT1588" s="421">
        <f>(IF(OR(MediaScorecard!BG2075="x", MediaScorecard!BH2075="x",MediaScorecard!BI2075="x",MediaScorecard!BJ2075="x",MediaScorecard!BK2075="x"),1, 2))</f>
        <v/>
      </c>
      <c r="CU1588" s="308" t="n"/>
      <c r="CV1588" s="308" t="n"/>
      <c r="CW1588" s="308" t="n"/>
      <c r="CX1588" s="309" t="n"/>
      <c r="CY1588" s="308" t="n"/>
      <c r="CZ1588" s="308" t="n"/>
      <c r="DA1588" s="308" t="n"/>
    </row>
    <row r="1589" ht="21" customHeight="1" s="590">
      <c r="A1589" s="421" t="n"/>
      <c r="B1589" s="270" t="n"/>
      <c r="C1589" s="269" t="n"/>
      <c r="D1589" s="267" t="n"/>
      <c r="E1589" s="267" t="n"/>
      <c r="F1589" s="268" t="n"/>
      <c r="G1589" s="421" t="n"/>
      <c r="H1589" s="269" t="n"/>
      <c r="I1589" s="421" t="n"/>
      <c r="J1589" s="421" t="n"/>
      <c r="K1589" s="421" t="n"/>
      <c r="L1589" s="421" t="n"/>
      <c r="M1589" s="421" t="n"/>
      <c r="N1589" s="421" t="n"/>
      <c r="O1589" s="421" t="n"/>
      <c r="P1589" s="421" t="n"/>
      <c r="Q1589" s="421" t="n"/>
      <c r="R1589" s="270" t="n"/>
      <c r="S1589" s="421" t="n"/>
      <c r="T1589" s="421" t="n"/>
      <c r="U1589" s="421" t="n"/>
      <c r="V1589" s="421" t="n"/>
      <c r="W1589" s="421" t="n"/>
      <c r="X1589" s="421" t="n"/>
      <c r="Y1589" s="421" t="n"/>
      <c r="Z1589" s="421" t="n"/>
      <c r="AA1589" s="421" t="n"/>
      <c r="AB1589" s="421" t="n"/>
      <c r="AC1589" s="421" t="n"/>
      <c r="AD1589" s="421" t="n"/>
      <c r="AE1589" s="421" t="n"/>
      <c r="AF1589" s="421" t="n"/>
      <c r="AG1589" s="421" t="n"/>
      <c r="AH1589" s="421" t="n"/>
      <c r="AI1589" s="421" t="n"/>
      <c r="AJ1589" s="297" t="n"/>
      <c r="AK1589" s="297" t="n"/>
      <c r="AL1589" s="284" t="n"/>
      <c r="AM1589" s="297" t="n"/>
      <c r="AN1589" s="285" t="n"/>
      <c r="AO1589" s="297" t="n"/>
      <c r="AP1589" s="297" t="n"/>
      <c r="AQ1589" s="297" t="n"/>
      <c r="AR1589" s="297" t="n"/>
      <c r="AS1589" s="297" t="n"/>
      <c r="AT1589" s="285" t="n"/>
      <c r="AU1589" s="297" t="n"/>
      <c r="AV1589" s="297" t="n"/>
      <c r="AW1589" s="297" t="n"/>
      <c r="AX1589" s="297" t="n"/>
      <c r="AY1589" s="286" t="n"/>
      <c r="AZ1589" s="286" t="n"/>
      <c r="BA1589" s="287" t="n"/>
      <c r="BB1589" s="286" t="n"/>
      <c r="BC1589" s="286" t="n"/>
      <c r="BD1589" s="286" t="n"/>
      <c r="BE1589" s="286" t="n"/>
      <c r="BF1589" s="286" t="n"/>
      <c r="BG1589" s="286" t="n"/>
      <c r="BH1589" s="297" t="n"/>
      <c r="BI1589" s="297" t="n"/>
      <c r="BJ1589" s="297" t="n"/>
      <c r="BK1589" s="297" t="n"/>
      <c r="BL1589" s="297" t="n"/>
      <c r="BM1589" s="297" t="n"/>
      <c r="BN1589" s="297" t="n"/>
      <c r="BO1589" s="285" t="n"/>
      <c r="BP1589" s="297" t="n"/>
      <c r="BQ1589" s="297" t="n"/>
      <c r="BR1589" s="297" t="n"/>
      <c r="BS1589" s="297" t="n"/>
      <c r="BT1589" s="297" t="n"/>
      <c r="BU1589" s="297" t="n"/>
      <c r="BV1589" s="297" t="n"/>
      <c r="BW1589" s="288" t="n"/>
      <c r="BX1589" s="276">
        <f>SUM(IF(COUNTIF(#REF!, "*1.*"), 2, 0), IF(COUNTIF(#REF!, "*2.*"), 2, 0), IF(COUNTIF(#REF!, "*3.*"), 2, 0), IF(COUNTIF(#REF!, "*4.*"), 2, 0), IF(COUNTIF(#REF!, "*5.*"), 2, 0), IF(COUNTIF(#REF!, "*6.*"), 2, 0))</f>
        <v/>
      </c>
      <c r="BY1589" s="277">
        <f t="array" ref="BY1589">SUM(VALUE(AT1589),VALUE(AU1589),VALUE(AV1589),VALUE(AW1589),VALUE(AX1589),VALUE(AY1589),VALUE(AZ1589),VALUE(BB1589),VALUE(BC1589),VALUE(BD1589),VALUE(BE1589),VALUE(BF1589),VALUE(BG1589),VALUE(BH1589),VALUE(BI1589),VALUE(BJ1589),VALUE(BK1589),VALUE(BL1589),VALUE(BM1589),VALUE(BN1589),VALUE(BO1589),VALUE(BP1589),VALUE(BQ1589),VALUE(BR1589),VALUE(BS1589),VALUE(BT1589),VALUE(BU1589),VALUE(BV1589),VALUE(BW1589))</f>
        <v/>
      </c>
      <c r="BZ1589" s="307" t="n"/>
      <c r="CA1589" s="307" t="n"/>
      <c r="CB1589" s="307" t="n"/>
      <c r="CC1589" s="307" t="n"/>
      <c r="CD1589" s="307" t="n"/>
      <c r="CE1589" s="307" t="n"/>
      <c r="CF1589" s="307" t="n"/>
      <c r="CG1589" s="307" t="n"/>
      <c r="CH1589" s="307" t="n"/>
      <c r="CI1589" s="307" t="n"/>
      <c r="CJ1589" s="307" t="n"/>
      <c r="CK1589" s="307" t="n"/>
      <c r="CL1589" s="307" t="n"/>
      <c r="CM1589" s="307" t="n"/>
      <c r="CN1589" s="307" t="n"/>
      <c r="CO1589" s="307" t="n"/>
      <c r="CP1589" s="307" t="n"/>
      <c r="CQ1589" s="307" t="n"/>
      <c r="CR1589" s="279" t="n"/>
      <c r="CS1589" s="280">
        <f>AVERAGE(Value(BY1589),value(CR1589))</f>
        <v/>
      </c>
      <c r="CT1589" s="421">
        <f>(IF(OR(MediaScorecard!BG2076="x", MediaScorecard!BH2076="x",MediaScorecard!BI2076="x",MediaScorecard!BJ2076="x",MediaScorecard!BK2076="x"),1, 2))</f>
        <v/>
      </c>
      <c r="CU1589" s="308" t="n"/>
      <c r="CV1589" s="308" t="n"/>
      <c r="CW1589" s="308" t="n"/>
      <c r="CX1589" s="309" t="n"/>
      <c r="CY1589" s="308" t="n"/>
      <c r="CZ1589" s="308" t="n"/>
      <c r="DA1589" s="308" t="n"/>
    </row>
    <row r="1590" ht="21" customHeight="1" s="590">
      <c r="A1590" s="421" t="n"/>
      <c r="B1590" s="270" t="n"/>
      <c r="C1590" s="269" t="n"/>
      <c r="D1590" s="267" t="n"/>
      <c r="E1590" s="267" t="n"/>
      <c r="F1590" s="268" t="n"/>
      <c r="G1590" s="421" t="n"/>
      <c r="H1590" s="269" t="n"/>
      <c r="I1590" s="421" t="n"/>
      <c r="J1590" s="421" t="n"/>
      <c r="K1590" s="421" t="n"/>
      <c r="L1590" s="421" t="n"/>
      <c r="M1590" s="421" t="n"/>
      <c r="N1590" s="421" t="n"/>
      <c r="O1590" s="421" t="n"/>
      <c r="P1590" s="421" t="n"/>
      <c r="Q1590" s="421" t="n"/>
      <c r="R1590" s="270" t="n"/>
      <c r="S1590" s="421" t="n"/>
      <c r="T1590" s="421" t="n"/>
      <c r="U1590" s="421" t="n"/>
      <c r="V1590" s="421" t="n"/>
      <c r="W1590" s="421" t="n"/>
      <c r="X1590" s="421" t="n"/>
      <c r="Y1590" s="421" t="n"/>
      <c r="Z1590" s="421" t="n"/>
      <c r="AA1590" s="421" t="n"/>
      <c r="AB1590" s="421" t="n"/>
      <c r="AC1590" s="421" t="n"/>
      <c r="AD1590" s="421" t="n"/>
      <c r="AE1590" s="421" t="n"/>
      <c r="AF1590" s="421" t="n"/>
      <c r="AG1590" s="421" t="n"/>
      <c r="AH1590" s="421" t="n"/>
      <c r="AI1590" s="421" t="n"/>
      <c r="AJ1590" s="297" t="n"/>
      <c r="AK1590" s="297" t="n"/>
      <c r="AL1590" s="284" t="n"/>
      <c r="AM1590" s="297" t="n"/>
      <c r="AN1590" s="285" t="n"/>
      <c r="AO1590" s="297" t="n"/>
      <c r="AP1590" s="297" t="n"/>
      <c r="AQ1590" s="297" t="n"/>
      <c r="AR1590" s="297" t="n"/>
      <c r="AS1590" s="297" t="n"/>
      <c r="AT1590" s="285" t="n"/>
      <c r="AU1590" s="297" t="n"/>
      <c r="AV1590" s="297" t="n"/>
      <c r="AW1590" s="297" t="n"/>
      <c r="AX1590" s="297" t="n"/>
      <c r="AY1590" s="286" t="n"/>
      <c r="AZ1590" s="286" t="n"/>
      <c r="BA1590" s="287" t="n"/>
      <c r="BB1590" s="286" t="n"/>
      <c r="BC1590" s="286" t="n"/>
      <c r="BD1590" s="286" t="n"/>
      <c r="BE1590" s="286" t="n"/>
      <c r="BF1590" s="286" t="n"/>
      <c r="BG1590" s="286" t="n"/>
      <c r="BH1590" s="297" t="n"/>
      <c r="BI1590" s="297" t="n"/>
      <c r="BJ1590" s="297" t="n"/>
      <c r="BK1590" s="297" t="n"/>
      <c r="BL1590" s="297" t="n"/>
      <c r="BM1590" s="297" t="n"/>
      <c r="BN1590" s="297" t="n"/>
      <c r="BO1590" s="285" t="n"/>
      <c r="BP1590" s="297" t="n"/>
      <c r="BQ1590" s="297" t="n"/>
      <c r="BR1590" s="297" t="n"/>
      <c r="BS1590" s="297" t="n"/>
      <c r="BT1590" s="297" t="n"/>
      <c r="BU1590" s="297" t="n"/>
      <c r="BV1590" s="297" t="n"/>
      <c r="BW1590" s="288" t="n"/>
      <c r="BX1590" s="276">
        <f>SUM(IF(COUNTIF(#REF!, "*1.*"), 2, 0), IF(COUNTIF(#REF!, "*2.*"), 2, 0), IF(COUNTIF(#REF!, "*3.*"), 2, 0), IF(COUNTIF(#REF!, "*4.*"), 2, 0), IF(COUNTIF(#REF!, "*5.*"), 2, 0), IF(COUNTIF(#REF!, "*6.*"), 2, 0))</f>
        <v/>
      </c>
      <c r="BY1590" s="277">
        <f t="array" ref="BY1590">SUM(VALUE(AT1590),VALUE(AU1590),VALUE(AV1590),VALUE(AW1590),VALUE(AX1590),VALUE(AY1590),VALUE(AZ1590),VALUE(BB1590),VALUE(BC1590),VALUE(BD1590),VALUE(BE1590),VALUE(BF1590),VALUE(BG1590),VALUE(BH1590),VALUE(BI1590),VALUE(BJ1590),VALUE(BK1590),VALUE(BL1590),VALUE(BM1590),VALUE(BN1590),VALUE(BO1590),VALUE(BP1590),VALUE(BQ1590),VALUE(BR1590),VALUE(BS1590),VALUE(BT1590),VALUE(BU1590),VALUE(BV1590),VALUE(BW1590))</f>
        <v/>
      </c>
      <c r="BZ1590" s="307" t="n"/>
      <c r="CA1590" s="307" t="n"/>
      <c r="CB1590" s="307" t="n"/>
      <c r="CC1590" s="307" t="n"/>
      <c r="CD1590" s="307" t="n"/>
      <c r="CE1590" s="307" t="n"/>
      <c r="CF1590" s="307" t="n"/>
      <c r="CG1590" s="307" t="n"/>
      <c r="CH1590" s="307" t="n"/>
      <c r="CI1590" s="307" t="n"/>
      <c r="CJ1590" s="307" t="n"/>
      <c r="CK1590" s="307" t="n"/>
      <c r="CL1590" s="307" t="n"/>
      <c r="CM1590" s="307" t="n"/>
      <c r="CN1590" s="307" t="n"/>
      <c r="CO1590" s="307" t="n"/>
      <c r="CP1590" s="307" t="n"/>
      <c r="CQ1590" s="307" t="n"/>
      <c r="CR1590" s="279" t="n"/>
      <c r="CS1590" s="280">
        <f>AVERAGE(Value(BY1590),value(CR1590))</f>
        <v/>
      </c>
      <c r="CT1590" s="421">
        <f>(IF(OR(MediaScorecard!BG2077="x", MediaScorecard!BH2077="x",MediaScorecard!BI2077="x",MediaScorecard!BJ2077="x",MediaScorecard!BK2077="x"),1, 2))</f>
        <v/>
      </c>
      <c r="CU1590" s="308" t="n"/>
      <c r="CV1590" s="308" t="n"/>
      <c r="CW1590" s="308" t="n"/>
      <c r="CX1590" s="309" t="n"/>
      <c r="CY1590" s="308" t="n"/>
      <c r="CZ1590" s="308" t="n"/>
      <c r="DA1590" s="308" t="n"/>
    </row>
    <row r="1591" ht="21" customHeight="1" s="590">
      <c r="A1591" s="421" t="n"/>
      <c r="B1591" s="270" t="n"/>
      <c r="C1591" s="269" t="n"/>
      <c r="D1591" s="267" t="n"/>
      <c r="E1591" s="267" t="n"/>
      <c r="F1591" s="268" t="n"/>
      <c r="G1591" s="421" t="n"/>
      <c r="H1591" s="269" t="n"/>
      <c r="I1591" s="421" t="n"/>
      <c r="J1591" s="421" t="n"/>
      <c r="K1591" s="421" t="n"/>
      <c r="L1591" s="421" t="n"/>
      <c r="M1591" s="421" t="n"/>
      <c r="N1591" s="421" t="n"/>
      <c r="O1591" s="421" t="n"/>
      <c r="P1591" s="421" t="n"/>
      <c r="Q1591" s="421" t="n"/>
      <c r="R1591" s="270" t="n"/>
      <c r="S1591" s="421" t="n"/>
      <c r="T1591" s="421" t="n"/>
      <c r="U1591" s="421" t="n"/>
      <c r="V1591" s="421" t="n"/>
      <c r="W1591" s="421" t="n"/>
      <c r="X1591" s="421" t="n"/>
      <c r="Y1591" s="421" t="n"/>
      <c r="Z1591" s="421" t="n"/>
      <c r="AA1591" s="421" t="n"/>
      <c r="AB1591" s="421" t="n"/>
      <c r="AC1591" s="421" t="n"/>
      <c r="AD1591" s="421" t="n"/>
      <c r="AE1591" s="421" t="n"/>
      <c r="AF1591" s="421" t="n"/>
      <c r="AG1591" s="421" t="n"/>
      <c r="AH1591" s="421" t="n"/>
      <c r="AI1591" s="421" t="n"/>
      <c r="AJ1591" s="297" t="n"/>
      <c r="AK1591" s="297" t="n"/>
      <c r="AL1591" s="284" t="n"/>
      <c r="AM1591" s="297" t="n"/>
      <c r="AN1591" s="285" t="n"/>
      <c r="AO1591" s="297" t="n"/>
      <c r="AP1591" s="297" t="n"/>
      <c r="AQ1591" s="297" t="n"/>
      <c r="AR1591" s="297" t="n"/>
      <c r="AS1591" s="297" t="n"/>
      <c r="AT1591" s="285" t="n"/>
      <c r="AU1591" s="297" t="n"/>
      <c r="AV1591" s="297" t="n"/>
      <c r="AW1591" s="297" t="n"/>
      <c r="AX1591" s="297" t="n"/>
      <c r="AY1591" s="286" t="n"/>
      <c r="AZ1591" s="286" t="n"/>
      <c r="BA1591" s="287" t="n"/>
      <c r="BB1591" s="286" t="n"/>
      <c r="BC1591" s="286" t="n"/>
      <c r="BD1591" s="286" t="n"/>
      <c r="BE1591" s="286" t="n"/>
      <c r="BF1591" s="286" t="n"/>
      <c r="BG1591" s="286" t="n"/>
      <c r="BH1591" s="297" t="n"/>
      <c r="BI1591" s="297" t="n"/>
      <c r="BJ1591" s="297" t="n"/>
      <c r="BK1591" s="297" t="n"/>
      <c r="BL1591" s="297" t="n"/>
      <c r="BM1591" s="297" t="n"/>
      <c r="BN1591" s="297" t="n"/>
      <c r="BO1591" s="285" t="n"/>
      <c r="BP1591" s="297" t="n"/>
      <c r="BQ1591" s="297" t="n"/>
      <c r="BR1591" s="297" t="n"/>
      <c r="BS1591" s="297" t="n"/>
      <c r="BT1591" s="297" t="n"/>
      <c r="BU1591" s="297" t="n"/>
      <c r="BV1591" s="297" t="n"/>
      <c r="BW1591" s="288" t="n"/>
      <c r="BX1591" s="276">
        <f>SUM(IF(COUNTIF(#REF!, "*1.*"), 2, 0), IF(COUNTIF(#REF!, "*2.*"), 2, 0), IF(COUNTIF(#REF!, "*3.*"), 2, 0), IF(COUNTIF(#REF!, "*4.*"), 2, 0), IF(COUNTIF(#REF!, "*5.*"), 2, 0), IF(COUNTIF(#REF!, "*6.*"), 2, 0))</f>
        <v/>
      </c>
      <c r="BY1591" s="277">
        <f t="array" ref="BY1591">SUM(VALUE(AT1591),VALUE(AU1591),VALUE(AV1591),VALUE(AW1591),VALUE(AX1591),VALUE(AY1591),VALUE(AZ1591),VALUE(BB1591),VALUE(BC1591),VALUE(BD1591),VALUE(BE1591),VALUE(BF1591),VALUE(BG1591),VALUE(BH1591),VALUE(BI1591),VALUE(BJ1591),VALUE(BK1591),VALUE(BL1591),VALUE(BM1591),VALUE(BN1591),VALUE(BO1591),VALUE(BP1591),VALUE(BQ1591),VALUE(BR1591),VALUE(BS1591),VALUE(BT1591),VALUE(BU1591),VALUE(BV1591),VALUE(BW1591))</f>
        <v/>
      </c>
      <c r="BZ1591" s="307" t="n"/>
      <c r="CA1591" s="307" t="n"/>
      <c r="CB1591" s="307" t="n"/>
      <c r="CC1591" s="307" t="n"/>
      <c r="CD1591" s="307" t="n"/>
      <c r="CE1591" s="307" t="n"/>
      <c r="CF1591" s="307" t="n"/>
      <c r="CG1591" s="307" t="n"/>
      <c r="CH1591" s="307" t="n"/>
      <c r="CI1591" s="307" t="n"/>
      <c r="CJ1591" s="307" t="n"/>
      <c r="CK1591" s="307" t="n"/>
      <c r="CL1591" s="307" t="n"/>
      <c r="CM1591" s="307" t="n"/>
      <c r="CN1591" s="307" t="n"/>
      <c r="CO1591" s="307" t="n"/>
      <c r="CP1591" s="307" t="n"/>
      <c r="CQ1591" s="307" t="n"/>
      <c r="CR1591" s="279" t="n"/>
      <c r="CS1591" s="280">
        <f>AVERAGE(Value(BY1591),value(CR1591))</f>
        <v/>
      </c>
      <c r="CT1591" s="421">
        <f>(IF(OR(MediaScorecard!BG2078="x", MediaScorecard!BH2078="x",MediaScorecard!BI2078="x",MediaScorecard!BJ2078="x",MediaScorecard!BK2078="x"),1, 2))</f>
        <v/>
      </c>
      <c r="CU1591" s="308" t="n"/>
      <c r="CV1591" s="308" t="n"/>
      <c r="CW1591" s="308" t="n"/>
      <c r="CX1591" s="309" t="n"/>
      <c r="CY1591" s="308" t="n"/>
      <c r="CZ1591" s="308" t="n"/>
      <c r="DA1591" s="308" t="n"/>
    </row>
    <row r="1592" ht="21" customHeight="1" s="590">
      <c r="A1592" s="421" t="n"/>
      <c r="B1592" s="270" t="n"/>
      <c r="C1592" s="269" t="n"/>
      <c r="D1592" s="267" t="n"/>
      <c r="E1592" s="267" t="n"/>
      <c r="F1592" s="268" t="n"/>
      <c r="G1592" s="421" t="n"/>
      <c r="H1592" s="269" t="n"/>
      <c r="I1592" s="421" t="n"/>
      <c r="J1592" s="421" t="n"/>
      <c r="K1592" s="421" t="n"/>
      <c r="L1592" s="421" t="n"/>
      <c r="M1592" s="421" t="n"/>
      <c r="N1592" s="421" t="n"/>
      <c r="O1592" s="421" t="n"/>
      <c r="P1592" s="421" t="n"/>
      <c r="Q1592" s="421" t="n"/>
      <c r="R1592" s="270" t="n"/>
      <c r="S1592" s="421" t="n"/>
      <c r="T1592" s="421" t="n"/>
      <c r="U1592" s="421" t="n"/>
      <c r="V1592" s="421" t="n"/>
      <c r="W1592" s="421" t="n"/>
      <c r="X1592" s="421" t="n"/>
      <c r="Y1592" s="421" t="n"/>
      <c r="Z1592" s="421" t="n"/>
      <c r="AA1592" s="421" t="n"/>
      <c r="AB1592" s="421" t="n"/>
      <c r="AC1592" s="421" t="n"/>
      <c r="AD1592" s="421" t="n"/>
      <c r="AE1592" s="421" t="n"/>
      <c r="AF1592" s="421" t="n"/>
      <c r="AG1592" s="421" t="n"/>
      <c r="AH1592" s="421" t="n"/>
      <c r="AI1592" s="421" t="n"/>
      <c r="AJ1592" s="297" t="n"/>
      <c r="AK1592" s="297" t="n"/>
      <c r="AL1592" s="284" t="n"/>
      <c r="AM1592" s="297" t="n"/>
      <c r="AN1592" s="285" t="n"/>
      <c r="AO1592" s="297" t="n"/>
      <c r="AP1592" s="297" t="n"/>
      <c r="AQ1592" s="297" t="n"/>
      <c r="AR1592" s="297" t="n"/>
      <c r="AS1592" s="297" t="n"/>
      <c r="AT1592" s="285" t="n"/>
      <c r="AU1592" s="297" t="n"/>
      <c r="AV1592" s="297" t="n"/>
      <c r="AW1592" s="297" t="n"/>
      <c r="AX1592" s="297" t="n"/>
      <c r="AY1592" s="286" t="n"/>
      <c r="AZ1592" s="286" t="n"/>
      <c r="BA1592" s="287" t="n"/>
      <c r="BB1592" s="286" t="n"/>
      <c r="BC1592" s="286" t="n"/>
      <c r="BD1592" s="286" t="n"/>
      <c r="BE1592" s="286" t="n"/>
      <c r="BF1592" s="286" t="n"/>
      <c r="BG1592" s="286" t="n"/>
      <c r="BH1592" s="297" t="n"/>
      <c r="BI1592" s="297" t="n"/>
      <c r="BJ1592" s="297" t="n"/>
      <c r="BK1592" s="297" t="n"/>
      <c r="BL1592" s="297" t="n"/>
      <c r="BM1592" s="297" t="n"/>
      <c r="BN1592" s="297" t="n"/>
      <c r="BO1592" s="285" t="n"/>
      <c r="BP1592" s="297" t="n"/>
      <c r="BQ1592" s="297" t="n"/>
      <c r="BR1592" s="297" t="n"/>
      <c r="BS1592" s="297" t="n"/>
      <c r="BT1592" s="297" t="n"/>
      <c r="BU1592" s="297" t="n"/>
      <c r="BV1592" s="297" t="n"/>
      <c r="BW1592" s="288" t="n"/>
      <c r="BX1592" s="276">
        <f>SUM(IF(COUNTIF(#REF!, "*1.*"), 2, 0), IF(COUNTIF(#REF!, "*2.*"), 2, 0), IF(COUNTIF(#REF!, "*3.*"), 2, 0), IF(COUNTIF(#REF!, "*4.*"), 2, 0), IF(COUNTIF(#REF!, "*5.*"), 2, 0), IF(COUNTIF(#REF!, "*6.*"), 2, 0))</f>
        <v/>
      </c>
      <c r="BY1592" s="277">
        <f t="array" ref="BY1592">SUM(VALUE(AT1592),VALUE(AU1592),VALUE(AV1592),VALUE(AW1592),VALUE(AX1592),VALUE(AY1592),VALUE(AZ1592),VALUE(BB1592),VALUE(BC1592),VALUE(BD1592),VALUE(BE1592),VALUE(BF1592),VALUE(BG1592),VALUE(BH1592),VALUE(BI1592),VALUE(BJ1592),VALUE(BK1592),VALUE(BL1592),VALUE(BM1592),VALUE(BN1592),VALUE(BO1592),VALUE(BP1592),VALUE(BQ1592),VALUE(BR1592),VALUE(BS1592),VALUE(BT1592),VALUE(BU1592),VALUE(BV1592),VALUE(BW1592))</f>
        <v/>
      </c>
      <c r="BZ1592" s="307" t="n"/>
      <c r="CA1592" s="307" t="n"/>
      <c r="CB1592" s="307" t="n"/>
      <c r="CC1592" s="307" t="n"/>
      <c r="CD1592" s="307" t="n"/>
      <c r="CE1592" s="307" t="n"/>
      <c r="CF1592" s="307" t="n"/>
      <c r="CG1592" s="307" t="n"/>
      <c r="CH1592" s="307" t="n"/>
      <c r="CI1592" s="307" t="n"/>
      <c r="CJ1592" s="307" t="n"/>
      <c r="CK1592" s="307" t="n"/>
      <c r="CL1592" s="307" t="n"/>
      <c r="CM1592" s="307" t="n"/>
      <c r="CN1592" s="307" t="n"/>
      <c r="CO1592" s="307" t="n"/>
      <c r="CP1592" s="307" t="n"/>
      <c r="CQ1592" s="307" t="n"/>
      <c r="CR1592" s="279" t="n"/>
      <c r="CS1592" s="280">
        <f>AVERAGE(Value(BY1592),value(CR1592))</f>
        <v/>
      </c>
      <c r="CT1592" s="421">
        <f>(IF(OR(MediaScorecard!BG2079="x", MediaScorecard!BH2079="x",MediaScorecard!BI2079="x",MediaScorecard!BJ2079="x",MediaScorecard!BK2079="x"),1, 2))</f>
        <v/>
      </c>
      <c r="CU1592" s="308" t="n"/>
      <c r="CV1592" s="308" t="n"/>
      <c r="CW1592" s="308" t="n"/>
      <c r="CX1592" s="309" t="n"/>
      <c r="CY1592" s="308" t="n"/>
      <c r="CZ1592" s="308" t="n"/>
      <c r="DA1592" s="308" t="n"/>
    </row>
    <row r="1593" ht="21" customHeight="1" s="590">
      <c r="A1593" s="421" t="n"/>
      <c r="B1593" s="270" t="n"/>
      <c r="C1593" s="269" t="n"/>
      <c r="D1593" s="267" t="n"/>
      <c r="E1593" s="267" t="n"/>
      <c r="F1593" s="268" t="n"/>
      <c r="G1593" s="421" t="n"/>
      <c r="H1593" s="269" t="n"/>
      <c r="I1593" s="421" t="n"/>
      <c r="J1593" s="421" t="n"/>
      <c r="K1593" s="421" t="n"/>
      <c r="L1593" s="421" t="n"/>
      <c r="M1593" s="421" t="n"/>
      <c r="N1593" s="421" t="n"/>
      <c r="O1593" s="421" t="n"/>
      <c r="P1593" s="421" t="n"/>
      <c r="Q1593" s="421" t="n"/>
      <c r="R1593" s="270" t="n"/>
      <c r="S1593" s="421" t="n"/>
      <c r="T1593" s="421" t="n"/>
      <c r="U1593" s="421" t="n"/>
      <c r="V1593" s="421" t="n"/>
      <c r="W1593" s="421" t="n"/>
      <c r="X1593" s="421" t="n"/>
      <c r="Y1593" s="421" t="n"/>
      <c r="Z1593" s="421" t="n"/>
      <c r="AA1593" s="421" t="n"/>
      <c r="AB1593" s="421" t="n"/>
      <c r="AC1593" s="421" t="n"/>
      <c r="AD1593" s="421" t="n"/>
      <c r="AE1593" s="421" t="n"/>
      <c r="AF1593" s="421" t="n"/>
      <c r="AG1593" s="421" t="n"/>
      <c r="AH1593" s="421" t="n"/>
      <c r="AI1593" s="421" t="n"/>
      <c r="AJ1593" s="297" t="n"/>
      <c r="AK1593" s="297" t="n"/>
      <c r="AL1593" s="284" t="n"/>
      <c r="AM1593" s="297" t="n"/>
      <c r="AN1593" s="285" t="n"/>
      <c r="AO1593" s="297" t="n"/>
      <c r="AP1593" s="297" t="n"/>
      <c r="AQ1593" s="297" t="n"/>
      <c r="AR1593" s="297" t="n"/>
      <c r="AS1593" s="297" t="n"/>
      <c r="AT1593" s="285" t="n"/>
      <c r="AU1593" s="297" t="n"/>
      <c r="AV1593" s="297" t="n"/>
      <c r="AW1593" s="297" t="n"/>
      <c r="AX1593" s="297" t="n"/>
      <c r="AY1593" s="286" t="n"/>
      <c r="AZ1593" s="286" t="n"/>
      <c r="BA1593" s="287" t="n"/>
      <c r="BB1593" s="286" t="n"/>
      <c r="BC1593" s="286" t="n"/>
      <c r="BD1593" s="286" t="n"/>
      <c r="BE1593" s="286" t="n"/>
      <c r="BF1593" s="286" t="n"/>
      <c r="BG1593" s="286" t="n"/>
      <c r="BH1593" s="297" t="n"/>
      <c r="BI1593" s="297" t="n"/>
      <c r="BJ1593" s="297" t="n"/>
      <c r="BK1593" s="297" t="n"/>
      <c r="BL1593" s="297" t="n"/>
      <c r="BM1593" s="297" t="n"/>
      <c r="BN1593" s="297" t="n"/>
      <c r="BO1593" s="285" t="n"/>
      <c r="BP1593" s="297" t="n"/>
      <c r="BQ1593" s="297" t="n"/>
      <c r="BR1593" s="297" t="n"/>
      <c r="BS1593" s="297" t="n"/>
      <c r="BT1593" s="297" t="n"/>
      <c r="BU1593" s="297" t="n"/>
      <c r="BV1593" s="297" t="n"/>
      <c r="BW1593" s="288" t="n"/>
      <c r="BX1593" s="276">
        <f>SUM(IF(COUNTIF(#REF!, "*1.*"), 2, 0), IF(COUNTIF(#REF!, "*2.*"), 2, 0), IF(COUNTIF(#REF!, "*3.*"), 2, 0), IF(COUNTIF(#REF!, "*4.*"), 2, 0), IF(COUNTIF(#REF!, "*5.*"), 2, 0), IF(COUNTIF(#REF!, "*6.*"), 2, 0))</f>
        <v/>
      </c>
      <c r="BY1593" s="277">
        <f t="array" ref="BY1593">SUM(VALUE(AT1593),VALUE(AU1593),VALUE(AV1593),VALUE(AW1593),VALUE(AX1593),VALUE(AY1593),VALUE(AZ1593),VALUE(BB1593),VALUE(BC1593),VALUE(BD1593),VALUE(BE1593),VALUE(BF1593),VALUE(BG1593),VALUE(BH1593),VALUE(BI1593),VALUE(BJ1593),VALUE(BK1593),VALUE(BL1593),VALUE(BM1593),VALUE(BN1593),VALUE(BO1593),VALUE(BP1593),VALUE(BQ1593),VALUE(BR1593),VALUE(BS1593),VALUE(BT1593),VALUE(BU1593),VALUE(BV1593),VALUE(BW1593))</f>
        <v/>
      </c>
      <c r="BZ1593" s="307" t="n"/>
      <c r="CA1593" s="307" t="n"/>
      <c r="CB1593" s="307" t="n"/>
      <c r="CC1593" s="307" t="n"/>
      <c r="CD1593" s="307" t="n"/>
      <c r="CE1593" s="307" t="n"/>
      <c r="CF1593" s="307" t="n"/>
      <c r="CG1593" s="307" t="n"/>
      <c r="CH1593" s="307" t="n"/>
      <c r="CI1593" s="307" t="n"/>
      <c r="CJ1593" s="307" t="n"/>
      <c r="CK1593" s="307" t="n"/>
      <c r="CL1593" s="307" t="n"/>
      <c r="CM1593" s="307" t="n"/>
      <c r="CN1593" s="307" t="n"/>
      <c r="CO1593" s="307" t="n"/>
      <c r="CP1593" s="307" t="n"/>
      <c r="CQ1593" s="307" t="n"/>
      <c r="CR1593" s="279" t="n"/>
      <c r="CS1593" s="280">
        <f>AVERAGE(Value(BY1593),value(CR1593))</f>
        <v/>
      </c>
      <c r="CT1593" s="421">
        <f>(IF(OR(MediaScorecard!BG2080="x", MediaScorecard!BH2080="x",MediaScorecard!BI2080="x",MediaScorecard!BJ2080="x",MediaScorecard!BK2080="x"),1, 2))</f>
        <v/>
      </c>
      <c r="CU1593" s="308" t="n"/>
      <c r="CV1593" s="308" t="n"/>
      <c r="CW1593" s="308" t="n"/>
      <c r="CX1593" s="309" t="n"/>
      <c r="CY1593" s="308" t="n"/>
      <c r="CZ1593" s="308" t="n"/>
      <c r="DA1593" s="308" t="n"/>
    </row>
    <row r="1594" ht="21" customHeight="1" s="590">
      <c r="A1594" s="421" t="n"/>
      <c r="B1594" s="270" t="n"/>
      <c r="C1594" s="269" t="n"/>
      <c r="D1594" s="267" t="n"/>
      <c r="E1594" s="267" t="n"/>
      <c r="F1594" s="268" t="n"/>
      <c r="G1594" s="421" t="n"/>
      <c r="H1594" s="269" t="n"/>
      <c r="I1594" s="421" t="n"/>
      <c r="J1594" s="421" t="n"/>
      <c r="K1594" s="421" t="n"/>
      <c r="L1594" s="421" t="n"/>
      <c r="M1594" s="421" t="n"/>
      <c r="N1594" s="421" t="n"/>
      <c r="O1594" s="421" t="n"/>
      <c r="P1594" s="421" t="n"/>
      <c r="Q1594" s="421" t="n"/>
      <c r="R1594" s="270" t="n"/>
      <c r="S1594" s="421" t="n"/>
      <c r="T1594" s="421" t="n"/>
      <c r="U1594" s="421" t="n"/>
      <c r="V1594" s="421" t="n"/>
      <c r="W1594" s="421" t="n"/>
      <c r="X1594" s="421" t="n"/>
      <c r="Y1594" s="421" t="n"/>
      <c r="Z1594" s="421" t="n"/>
      <c r="AA1594" s="421" t="n"/>
      <c r="AB1594" s="421" t="n"/>
      <c r="AC1594" s="421" t="n"/>
      <c r="AD1594" s="421" t="n"/>
      <c r="AE1594" s="421" t="n"/>
      <c r="AF1594" s="421" t="n"/>
      <c r="AG1594" s="421" t="n"/>
      <c r="AH1594" s="421" t="n"/>
      <c r="AI1594" s="421" t="n"/>
      <c r="AJ1594" s="297" t="n"/>
      <c r="AK1594" s="297" t="n"/>
      <c r="AL1594" s="284" t="n"/>
      <c r="AM1594" s="297" t="n"/>
      <c r="AN1594" s="285" t="n"/>
      <c r="AO1594" s="297" t="n"/>
      <c r="AP1594" s="297" t="n"/>
      <c r="AQ1594" s="297" t="n"/>
      <c r="AR1594" s="297" t="n"/>
      <c r="AS1594" s="297" t="n"/>
      <c r="AT1594" s="285" t="n"/>
      <c r="AU1594" s="297" t="n"/>
      <c r="AV1594" s="297" t="n"/>
      <c r="AW1594" s="297" t="n"/>
      <c r="AX1594" s="297" t="n"/>
      <c r="AY1594" s="286" t="n"/>
      <c r="AZ1594" s="286" t="n"/>
      <c r="BA1594" s="287" t="n"/>
      <c r="BB1594" s="286" t="n"/>
      <c r="BC1594" s="286" t="n"/>
      <c r="BD1594" s="286" t="n"/>
      <c r="BE1594" s="286" t="n"/>
      <c r="BF1594" s="286" t="n"/>
      <c r="BG1594" s="286" t="n"/>
      <c r="BH1594" s="297" t="n"/>
      <c r="BI1594" s="297" t="n"/>
      <c r="BJ1594" s="297" t="n"/>
      <c r="BK1594" s="297" t="n"/>
      <c r="BL1594" s="297" t="n"/>
      <c r="BM1594" s="297" t="n"/>
      <c r="BN1594" s="297" t="n"/>
      <c r="BO1594" s="285" t="n"/>
      <c r="BP1594" s="297" t="n"/>
      <c r="BQ1594" s="297" t="n"/>
      <c r="BR1594" s="297" t="n"/>
      <c r="BS1594" s="297" t="n"/>
      <c r="BT1594" s="297" t="n"/>
      <c r="BU1594" s="297" t="n"/>
      <c r="BV1594" s="297" t="n"/>
      <c r="BW1594" s="288" t="n"/>
      <c r="BX1594" s="276">
        <f>SUM(IF(COUNTIF(#REF!, "*1.*"), 2, 0), IF(COUNTIF(#REF!, "*2.*"), 2, 0), IF(COUNTIF(#REF!, "*3.*"), 2, 0), IF(COUNTIF(#REF!, "*4.*"), 2, 0), IF(COUNTIF(#REF!, "*5.*"), 2, 0), IF(COUNTIF(#REF!, "*6.*"), 2, 0))</f>
        <v/>
      </c>
      <c r="BY1594" s="277">
        <f t="array" ref="BY1594">SUM(VALUE(AT1594),VALUE(AU1594),VALUE(AV1594),VALUE(AW1594),VALUE(AX1594),VALUE(AY1594),VALUE(AZ1594),VALUE(BB1594),VALUE(BC1594),VALUE(BD1594),VALUE(BE1594),VALUE(BF1594),VALUE(BG1594),VALUE(BH1594),VALUE(BI1594),VALUE(BJ1594),VALUE(BK1594),VALUE(BL1594),VALUE(BM1594),VALUE(BN1594),VALUE(BO1594),VALUE(BP1594),VALUE(BQ1594),VALUE(BR1594),VALUE(BS1594),VALUE(BT1594),VALUE(BU1594),VALUE(BV1594),VALUE(BW1594))</f>
        <v/>
      </c>
      <c r="BZ1594" s="307" t="n"/>
      <c r="CA1594" s="307" t="n"/>
      <c r="CB1594" s="307" t="n"/>
      <c r="CC1594" s="307" t="n"/>
      <c r="CD1594" s="307" t="n"/>
      <c r="CE1594" s="307" t="n"/>
      <c r="CF1594" s="307" t="n"/>
      <c r="CG1594" s="307" t="n"/>
      <c r="CH1594" s="307" t="n"/>
      <c r="CI1594" s="307" t="n"/>
      <c r="CJ1594" s="307" t="n"/>
      <c r="CK1594" s="307" t="n"/>
      <c r="CL1594" s="307" t="n"/>
      <c r="CM1594" s="307" t="n"/>
      <c r="CN1594" s="307" t="n"/>
      <c r="CO1594" s="307" t="n"/>
      <c r="CP1594" s="307" t="n"/>
      <c r="CQ1594" s="307" t="n"/>
      <c r="CR1594" s="279" t="n"/>
      <c r="CS1594" s="280">
        <f>AVERAGE(Value(BY1594),value(CR1594))</f>
        <v/>
      </c>
      <c r="CT1594" s="421">
        <f>(IF(OR(MediaScorecard!BG2081="x", MediaScorecard!BH2081="x",MediaScorecard!BI2081="x",MediaScorecard!BJ2081="x",MediaScorecard!BK2081="x"),1, 2))</f>
        <v/>
      </c>
      <c r="CU1594" s="308" t="n"/>
      <c r="CV1594" s="308" t="n"/>
      <c r="CW1594" s="308" t="n"/>
      <c r="CX1594" s="309" t="n"/>
      <c r="CY1594" s="308" t="n"/>
      <c r="CZ1594" s="308" t="n"/>
      <c r="DA1594" s="308" t="n"/>
    </row>
    <row r="1595" ht="21" customHeight="1" s="590">
      <c r="A1595" s="421" t="n"/>
      <c r="B1595" s="270" t="n"/>
      <c r="C1595" s="269" t="n"/>
      <c r="D1595" s="267" t="n"/>
      <c r="E1595" s="267" t="n"/>
      <c r="F1595" s="268" t="n"/>
      <c r="G1595" s="421" t="n"/>
      <c r="H1595" s="269" t="n"/>
      <c r="I1595" s="421" t="n"/>
      <c r="J1595" s="421" t="n"/>
      <c r="K1595" s="421" t="n"/>
      <c r="L1595" s="421" t="n"/>
      <c r="M1595" s="421" t="n"/>
      <c r="N1595" s="421" t="n"/>
      <c r="O1595" s="421" t="n"/>
      <c r="P1595" s="421" t="n"/>
      <c r="Q1595" s="421" t="n"/>
      <c r="R1595" s="270" t="n"/>
      <c r="S1595" s="421" t="n"/>
      <c r="T1595" s="421" t="n"/>
      <c r="U1595" s="421" t="n"/>
      <c r="V1595" s="421" t="n"/>
      <c r="W1595" s="421" t="n"/>
      <c r="X1595" s="421" t="n"/>
      <c r="Y1595" s="421" t="n"/>
      <c r="Z1595" s="421" t="n"/>
      <c r="AA1595" s="421" t="n"/>
      <c r="AB1595" s="421" t="n"/>
      <c r="AC1595" s="421" t="n"/>
      <c r="AD1595" s="421" t="n"/>
      <c r="AE1595" s="421" t="n"/>
      <c r="AF1595" s="421" t="n"/>
      <c r="AG1595" s="421" t="n"/>
      <c r="AH1595" s="421" t="n"/>
      <c r="AI1595" s="421" t="n"/>
      <c r="AJ1595" s="297" t="n"/>
      <c r="AK1595" s="297" t="n"/>
      <c r="AL1595" s="284" t="n"/>
      <c r="AM1595" s="297" t="n"/>
      <c r="AN1595" s="285" t="n"/>
      <c r="AO1595" s="297" t="n"/>
      <c r="AP1595" s="297" t="n"/>
      <c r="AQ1595" s="297" t="n"/>
      <c r="AR1595" s="297" t="n"/>
      <c r="AS1595" s="297" t="n"/>
      <c r="AT1595" s="285" t="n"/>
      <c r="AU1595" s="297" t="n"/>
      <c r="AV1595" s="297" t="n"/>
      <c r="AW1595" s="297" t="n"/>
      <c r="AX1595" s="297" t="n"/>
      <c r="AY1595" s="286" t="n"/>
      <c r="AZ1595" s="286" t="n"/>
      <c r="BA1595" s="287" t="n"/>
      <c r="BB1595" s="286" t="n"/>
      <c r="BC1595" s="286" t="n"/>
      <c r="BD1595" s="286" t="n"/>
      <c r="BE1595" s="286" t="n"/>
      <c r="BF1595" s="286" t="n"/>
      <c r="BG1595" s="286" t="n"/>
      <c r="BH1595" s="297" t="n"/>
      <c r="BI1595" s="297" t="n"/>
      <c r="BJ1595" s="297" t="n"/>
      <c r="BK1595" s="297" t="n"/>
      <c r="BL1595" s="297" t="n"/>
      <c r="BM1595" s="297" t="n"/>
      <c r="BN1595" s="297" t="n"/>
      <c r="BO1595" s="285" t="n"/>
      <c r="BP1595" s="297" t="n"/>
      <c r="BQ1595" s="297" t="n"/>
      <c r="BR1595" s="297" t="n"/>
      <c r="BS1595" s="297" t="n"/>
      <c r="BT1595" s="297" t="n"/>
      <c r="BU1595" s="297" t="n"/>
      <c r="BV1595" s="297" t="n"/>
      <c r="BW1595" s="288" t="n"/>
      <c r="BX1595" s="276">
        <f>SUM(IF(COUNTIF(#REF!, "*1.*"), 2, 0), IF(COUNTIF(#REF!, "*2.*"), 2, 0), IF(COUNTIF(#REF!, "*3.*"), 2, 0), IF(COUNTIF(#REF!, "*4.*"), 2, 0), IF(COUNTIF(#REF!, "*5.*"), 2, 0), IF(COUNTIF(#REF!, "*6.*"), 2, 0))</f>
        <v/>
      </c>
      <c r="BY1595" s="277">
        <f t="array" ref="BY1595">SUM(VALUE(AT1595),VALUE(AU1595),VALUE(AV1595),VALUE(AW1595),VALUE(AX1595),VALUE(AY1595),VALUE(AZ1595),VALUE(BB1595),VALUE(BC1595),VALUE(BD1595),VALUE(BE1595),VALUE(BF1595),VALUE(BG1595),VALUE(BH1595),VALUE(BI1595),VALUE(BJ1595),VALUE(BK1595),VALUE(BL1595),VALUE(BM1595),VALUE(BN1595),VALUE(BO1595),VALUE(BP1595),VALUE(BQ1595),VALUE(BR1595),VALUE(BS1595),VALUE(BT1595),VALUE(BU1595),VALUE(BV1595),VALUE(BW1595))</f>
        <v/>
      </c>
      <c r="BZ1595" s="307" t="n"/>
      <c r="CA1595" s="307" t="n"/>
      <c r="CB1595" s="307" t="n"/>
      <c r="CC1595" s="307" t="n"/>
      <c r="CD1595" s="307" t="n"/>
      <c r="CE1595" s="307" t="n"/>
      <c r="CF1595" s="307" t="n"/>
      <c r="CG1595" s="307" t="n"/>
      <c r="CH1595" s="307" t="n"/>
      <c r="CI1595" s="307" t="n"/>
      <c r="CJ1595" s="307" t="n"/>
      <c r="CK1595" s="307" t="n"/>
      <c r="CL1595" s="307" t="n"/>
      <c r="CM1595" s="307" t="n"/>
      <c r="CN1595" s="307" t="n"/>
      <c r="CO1595" s="307" t="n"/>
      <c r="CP1595" s="307" t="n"/>
      <c r="CQ1595" s="307" t="n"/>
      <c r="CR1595" s="279" t="n"/>
      <c r="CS1595" s="280">
        <f>AVERAGE(Value(BY1595),value(CR1595))</f>
        <v/>
      </c>
      <c r="CT1595" s="421">
        <f>(IF(OR(MediaScorecard!BG2082="x", MediaScorecard!BH2082="x",MediaScorecard!BI2082="x",MediaScorecard!BJ2082="x",MediaScorecard!BK2082="x"),1, 2))</f>
        <v/>
      </c>
      <c r="CU1595" s="308" t="n"/>
      <c r="CV1595" s="308" t="n"/>
      <c r="CW1595" s="308" t="n"/>
      <c r="CX1595" s="309" t="n"/>
      <c r="CY1595" s="308" t="n"/>
      <c r="CZ1595" s="308" t="n"/>
      <c r="DA1595" s="308" t="n"/>
    </row>
    <row r="1596" ht="21" customHeight="1" s="590">
      <c r="A1596" s="421" t="n"/>
      <c r="B1596" s="270" t="n"/>
      <c r="C1596" s="269" t="n"/>
      <c r="D1596" s="267" t="n"/>
      <c r="E1596" s="267" t="n"/>
      <c r="F1596" s="268" t="n"/>
      <c r="G1596" s="421" t="n"/>
      <c r="H1596" s="269" t="n"/>
      <c r="I1596" s="421" t="n"/>
      <c r="J1596" s="421" t="n"/>
      <c r="K1596" s="421" t="n"/>
      <c r="L1596" s="421" t="n"/>
      <c r="M1596" s="421" t="n"/>
      <c r="N1596" s="421" t="n"/>
      <c r="O1596" s="421" t="n"/>
      <c r="P1596" s="421" t="n"/>
      <c r="Q1596" s="421" t="n"/>
      <c r="R1596" s="270" t="n"/>
      <c r="S1596" s="421" t="n"/>
      <c r="T1596" s="421" t="n"/>
      <c r="U1596" s="421" t="n"/>
      <c r="V1596" s="421" t="n"/>
      <c r="W1596" s="421" t="n"/>
      <c r="X1596" s="421" t="n"/>
      <c r="Y1596" s="421" t="n"/>
      <c r="Z1596" s="421" t="n"/>
      <c r="AA1596" s="421" t="n"/>
      <c r="AB1596" s="421" t="n"/>
      <c r="AC1596" s="421" t="n"/>
      <c r="AD1596" s="421" t="n"/>
      <c r="AE1596" s="421" t="n"/>
      <c r="AF1596" s="421" t="n"/>
      <c r="AG1596" s="421" t="n"/>
      <c r="AH1596" s="421" t="n"/>
      <c r="AI1596" s="421" t="n"/>
      <c r="AJ1596" s="297" t="n"/>
      <c r="AK1596" s="297" t="n"/>
      <c r="AL1596" s="284" t="n"/>
      <c r="AM1596" s="297" t="n"/>
      <c r="AN1596" s="285" t="n"/>
      <c r="AO1596" s="297" t="n"/>
      <c r="AP1596" s="297" t="n"/>
      <c r="AQ1596" s="297" t="n"/>
      <c r="AR1596" s="297" t="n"/>
      <c r="AS1596" s="297" t="n"/>
      <c r="AT1596" s="285" t="n"/>
      <c r="AU1596" s="297" t="n"/>
      <c r="AV1596" s="297" t="n"/>
      <c r="AW1596" s="297" t="n"/>
      <c r="AX1596" s="297" t="n"/>
      <c r="AY1596" s="286" t="n"/>
      <c r="AZ1596" s="286" t="n"/>
      <c r="BA1596" s="287" t="n"/>
      <c r="BB1596" s="286" t="n"/>
      <c r="BC1596" s="286" t="n"/>
      <c r="BD1596" s="286" t="n"/>
      <c r="BE1596" s="286" t="n"/>
      <c r="BF1596" s="286" t="n"/>
      <c r="BG1596" s="286" t="n"/>
      <c r="BH1596" s="297" t="n"/>
      <c r="BI1596" s="297" t="n"/>
      <c r="BJ1596" s="297" t="n"/>
      <c r="BK1596" s="297" t="n"/>
      <c r="BL1596" s="297" t="n"/>
      <c r="BM1596" s="297" t="n"/>
      <c r="BN1596" s="297" t="n"/>
      <c r="BO1596" s="285" t="n"/>
      <c r="BP1596" s="297" t="n"/>
      <c r="BQ1596" s="297" t="n"/>
      <c r="BR1596" s="297" t="n"/>
      <c r="BS1596" s="297" t="n"/>
      <c r="BT1596" s="297" t="n"/>
      <c r="BU1596" s="297" t="n"/>
      <c r="BV1596" s="297" t="n"/>
      <c r="BW1596" s="288" t="n"/>
      <c r="BX1596" s="276">
        <f>SUM(IF(COUNTIF(#REF!, "*1.*"), 2, 0), IF(COUNTIF(#REF!, "*2.*"), 2, 0), IF(COUNTIF(#REF!, "*3.*"), 2, 0), IF(COUNTIF(#REF!, "*4.*"), 2, 0), IF(COUNTIF(#REF!, "*5.*"), 2, 0), IF(COUNTIF(#REF!, "*6.*"), 2, 0))</f>
        <v/>
      </c>
      <c r="BY1596" s="277">
        <f t="array" ref="BY1596">SUM(VALUE(AT1596),VALUE(AU1596),VALUE(AV1596),VALUE(AW1596),VALUE(AX1596),VALUE(AY1596),VALUE(AZ1596),VALUE(BB1596),VALUE(BC1596),VALUE(BD1596),VALUE(BE1596),VALUE(BF1596),VALUE(BG1596),VALUE(BH1596),VALUE(BI1596),VALUE(BJ1596),VALUE(BK1596),VALUE(BL1596),VALUE(BM1596),VALUE(BN1596),VALUE(BO1596),VALUE(BP1596),VALUE(BQ1596),VALUE(BR1596),VALUE(BS1596),VALUE(BT1596),VALUE(BU1596),VALUE(BV1596),VALUE(BW1596))</f>
        <v/>
      </c>
      <c r="BZ1596" s="307" t="n"/>
      <c r="CA1596" s="307" t="n"/>
      <c r="CB1596" s="307" t="n"/>
      <c r="CC1596" s="307" t="n"/>
      <c r="CD1596" s="307" t="n"/>
      <c r="CE1596" s="307" t="n"/>
      <c r="CF1596" s="307" t="n"/>
      <c r="CG1596" s="307" t="n"/>
      <c r="CH1596" s="307" t="n"/>
      <c r="CI1596" s="307" t="n"/>
      <c r="CJ1596" s="307" t="n"/>
      <c r="CK1596" s="307" t="n"/>
      <c r="CL1596" s="307" t="n"/>
      <c r="CM1596" s="307" t="n"/>
      <c r="CN1596" s="307" t="n"/>
      <c r="CO1596" s="307" t="n"/>
      <c r="CP1596" s="307" t="n"/>
      <c r="CQ1596" s="307" t="n"/>
      <c r="CR1596" s="279" t="n"/>
      <c r="CS1596" s="280">
        <f>AVERAGE(Value(BY1596),value(CR1596))</f>
        <v/>
      </c>
      <c r="CT1596" s="421">
        <f>(IF(OR(MediaScorecard!BG2083="x", MediaScorecard!BH2083="x",MediaScorecard!BI2083="x",MediaScorecard!BJ2083="x",MediaScorecard!BK2083="x"),1, 2))</f>
        <v/>
      </c>
      <c r="CU1596" s="308" t="n"/>
      <c r="CV1596" s="308" t="n"/>
      <c r="CW1596" s="308" t="n"/>
      <c r="CX1596" s="309" t="n"/>
      <c r="CY1596" s="308" t="n"/>
      <c r="CZ1596" s="308" t="n"/>
      <c r="DA1596" s="308" t="n"/>
    </row>
    <row r="1597" ht="21" customHeight="1" s="590">
      <c r="A1597" s="421" t="n"/>
      <c r="B1597" s="270" t="n"/>
      <c r="C1597" s="269" t="n"/>
      <c r="D1597" s="267" t="n"/>
      <c r="E1597" s="267" t="n"/>
      <c r="F1597" s="268" t="n"/>
      <c r="G1597" s="421" t="n"/>
      <c r="H1597" s="269" t="n"/>
      <c r="I1597" s="421" t="n"/>
      <c r="J1597" s="421" t="n"/>
      <c r="K1597" s="421" t="n"/>
      <c r="L1597" s="421" t="n"/>
      <c r="M1597" s="421" t="n"/>
      <c r="N1597" s="421" t="n"/>
      <c r="O1597" s="421" t="n"/>
      <c r="P1597" s="421" t="n"/>
      <c r="Q1597" s="421" t="n"/>
      <c r="R1597" s="270" t="n"/>
      <c r="S1597" s="421" t="n"/>
      <c r="T1597" s="421" t="n"/>
      <c r="U1597" s="421" t="n"/>
      <c r="V1597" s="421" t="n"/>
      <c r="W1597" s="421" t="n"/>
      <c r="X1597" s="421" t="n"/>
      <c r="Y1597" s="421" t="n"/>
      <c r="Z1597" s="421" t="n"/>
      <c r="AA1597" s="421" t="n"/>
      <c r="AB1597" s="421" t="n"/>
      <c r="AC1597" s="421" t="n"/>
      <c r="AD1597" s="421" t="n"/>
      <c r="AE1597" s="421" t="n"/>
      <c r="AF1597" s="421" t="n"/>
      <c r="AG1597" s="421" t="n"/>
      <c r="AH1597" s="421" t="n"/>
      <c r="AI1597" s="421" t="n"/>
      <c r="AJ1597" s="297" t="n"/>
      <c r="AK1597" s="297" t="n"/>
      <c r="AL1597" s="284" t="n"/>
      <c r="AM1597" s="297" t="n"/>
      <c r="AN1597" s="285" t="n"/>
      <c r="AO1597" s="297" t="n"/>
      <c r="AP1597" s="297" t="n"/>
      <c r="AQ1597" s="297" t="n"/>
      <c r="AR1597" s="297" t="n"/>
      <c r="AS1597" s="297" t="n"/>
      <c r="AT1597" s="285" t="n"/>
      <c r="AU1597" s="297" t="n"/>
      <c r="AV1597" s="297" t="n"/>
      <c r="AW1597" s="297" t="n"/>
      <c r="AX1597" s="297" t="n"/>
      <c r="AY1597" s="286" t="n"/>
      <c r="AZ1597" s="286" t="n"/>
      <c r="BA1597" s="287" t="n"/>
      <c r="BB1597" s="286" t="n"/>
      <c r="BC1597" s="286" t="n"/>
      <c r="BD1597" s="286" t="n"/>
      <c r="BE1597" s="286" t="n"/>
      <c r="BF1597" s="286" t="n"/>
      <c r="BG1597" s="286" t="n"/>
      <c r="BH1597" s="297" t="n"/>
      <c r="BI1597" s="297" t="n"/>
      <c r="BJ1597" s="297" t="n"/>
      <c r="BK1597" s="297" t="n"/>
      <c r="BL1597" s="297" t="n"/>
      <c r="BM1597" s="297" t="n"/>
      <c r="BN1597" s="297" t="n"/>
      <c r="BO1597" s="285" t="n"/>
      <c r="BP1597" s="297" t="n"/>
      <c r="BQ1597" s="297" t="n"/>
      <c r="BR1597" s="297" t="n"/>
      <c r="BS1597" s="297" t="n"/>
      <c r="BT1597" s="297" t="n"/>
      <c r="BU1597" s="297" t="n"/>
      <c r="BV1597" s="297" t="n"/>
      <c r="BW1597" s="288" t="n"/>
      <c r="BX1597" s="276">
        <f>SUM(IF(COUNTIF(#REF!, "*1.*"), 2, 0), IF(COUNTIF(#REF!, "*2.*"), 2, 0), IF(COUNTIF(#REF!, "*3.*"), 2, 0), IF(COUNTIF(#REF!, "*4.*"), 2, 0), IF(COUNTIF(#REF!, "*5.*"), 2, 0), IF(COUNTIF(#REF!, "*6.*"), 2, 0))</f>
        <v/>
      </c>
      <c r="BY1597" s="277">
        <f t="array" ref="BY1597">SUM(VALUE(AT1597),VALUE(AU1597),VALUE(AV1597),VALUE(AW1597),VALUE(AX1597),VALUE(AY1597),VALUE(AZ1597),VALUE(BB1597),VALUE(BC1597),VALUE(BD1597),VALUE(BE1597),VALUE(BF1597),VALUE(BG1597),VALUE(BH1597),VALUE(BI1597),VALUE(BJ1597),VALUE(BK1597),VALUE(BL1597),VALUE(BM1597),VALUE(BN1597),VALUE(BO1597),VALUE(BP1597),VALUE(BQ1597),VALUE(BR1597),VALUE(BS1597),VALUE(BT1597),VALUE(BU1597),VALUE(BV1597),VALUE(BW1597))</f>
        <v/>
      </c>
      <c r="BZ1597" s="307" t="n"/>
      <c r="CA1597" s="307" t="n"/>
      <c r="CB1597" s="307" t="n"/>
      <c r="CC1597" s="307" t="n"/>
      <c r="CD1597" s="307" t="n"/>
      <c r="CE1597" s="307" t="n"/>
      <c r="CF1597" s="307" t="n"/>
      <c r="CG1597" s="307" t="n"/>
      <c r="CH1597" s="307" t="n"/>
      <c r="CI1597" s="307" t="n"/>
      <c r="CJ1597" s="307" t="n"/>
      <c r="CK1597" s="307" t="n"/>
      <c r="CL1597" s="307" t="n"/>
      <c r="CM1597" s="307" t="n"/>
      <c r="CN1597" s="307" t="n"/>
      <c r="CO1597" s="307" t="n"/>
      <c r="CP1597" s="307" t="n"/>
      <c r="CQ1597" s="307" t="n"/>
      <c r="CR1597" s="279" t="n"/>
      <c r="CS1597" s="280">
        <f>AVERAGE(Value(BY1597),value(CR1597))</f>
        <v/>
      </c>
      <c r="CT1597" s="421">
        <f>(IF(OR(MediaScorecard!BG2084="x", MediaScorecard!BH2084="x",MediaScorecard!BI2084="x",MediaScorecard!BJ2084="x",MediaScorecard!BK2084="x"),1, 2))</f>
        <v/>
      </c>
      <c r="CU1597" s="308" t="n"/>
      <c r="CV1597" s="308" t="n"/>
      <c r="CW1597" s="308" t="n"/>
      <c r="CX1597" s="309" t="n"/>
      <c r="CY1597" s="308" t="n"/>
      <c r="CZ1597" s="308" t="n"/>
      <c r="DA1597" s="308" t="n"/>
    </row>
    <row r="1598" ht="21" customHeight="1" s="590">
      <c r="A1598" s="421" t="n"/>
      <c r="B1598" s="270" t="n"/>
      <c r="C1598" s="269" t="n"/>
      <c r="D1598" s="267" t="n"/>
      <c r="E1598" s="267" t="n"/>
      <c r="F1598" s="268" t="n"/>
      <c r="G1598" s="421" t="n"/>
      <c r="H1598" s="269" t="n"/>
      <c r="I1598" s="421" t="n"/>
      <c r="J1598" s="421" t="n"/>
      <c r="K1598" s="421" t="n"/>
      <c r="L1598" s="421" t="n"/>
      <c r="M1598" s="421" t="n"/>
      <c r="N1598" s="421" t="n"/>
      <c r="O1598" s="421" t="n"/>
      <c r="P1598" s="421" t="n"/>
      <c r="Q1598" s="421" t="n"/>
      <c r="R1598" s="270" t="n"/>
      <c r="S1598" s="421" t="n"/>
      <c r="T1598" s="421" t="n"/>
      <c r="U1598" s="421" t="n"/>
      <c r="V1598" s="421" t="n"/>
      <c r="W1598" s="421" t="n"/>
      <c r="X1598" s="421" t="n"/>
      <c r="Y1598" s="421" t="n"/>
      <c r="Z1598" s="421" t="n"/>
      <c r="AA1598" s="421" t="n"/>
      <c r="AB1598" s="421" t="n"/>
      <c r="AC1598" s="421" t="n"/>
      <c r="AD1598" s="421" t="n"/>
      <c r="AE1598" s="421" t="n"/>
      <c r="AF1598" s="421" t="n"/>
      <c r="AG1598" s="421" t="n"/>
      <c r="AH1598" s="421" t="n"/>
      <c r="AI1598" s="421" t="n"/>
      <c r="AJ1598" s="297" t="n"/>
      <c r="AK1598" s="297" t="n"/>
      <c r="AL1598" s="284" t="n"/>
      <c r="AM1598" s="297" t="n"/>
      <c r="AN1598" s="285" t="n"/>
      <c r="AO1598" s="297" t="n"/>
      <c r="AP1598" s="297" t="n"/>
      <c r="AQ1598" s="297" t="n"/>
      <c r="AR1598" s="297" t="n"/>
      <c r="AS1598" s="297" t="n"/>
      <c r="AT1598" s="285" t="n"/>
      <c r="AU1598" s="297" t="n"/>
      <c r="AV1598" s="297" t="n"/>
      <c r="AW1598" s="297" t="n"/>
      <c r="AX1598" s="297" t="n"/>
      <c r="AY1598" s="286" t="n"/>
      <c r="AZ1598" s="286" t="n"/>
      <c r="BA1598" s="287" t="n"/>
      <c r="BB1598" s="286" t="n"/>
      <c r="BC1598" s="286" t="n"/>
      <c r="BD1598" s="286" t="n"/>
      <c r="BE1598" s="286" t="n"/>
      <c r="BF1598" s="286" t="n"/>
      <c r="BG1598" s="286" t="n"/>
      <c r="BH1598" s="297" t="n"/>
      <c r="BI1598" s="297" t="n"/>
      <c r="BJ1598" s="297" t="n"/>
      <c r="BK1598" s="297" t="n"/>
      <c r="BL1598" s="297" t="n"/>
      <c r="BM1598" s="297" t="n"/>
      <c r="BN1598" s="297" t="n"/>
      <c r="BO1598" s="285" t="n"/>
      <c r="BP1598" s="297" t="n"/>
      <c r="BQ1598" s="297" t="n"/>
      <c r="BR1598" s="297" t="n"/>
      <c r="BS1598" s="297" t="n"/>
      <c r="BT1598" s="297" t="n"/>
      <c r="BU1598" s="297" t="n"/>
      <c r="BV1598" s="297" t="n"/>
      <c r="BW1598" s="288" t="n"/>
      <c r="BX1598" s="276">
        <f>SUM(IF(COUNTIF(#REF!, "*1.*"), 2, 0), IF(COUNTIF(#REF!, "*2.*"), 2, 0), IF(COUNTIF(#REF!, "*3.*"), 2, 0), IF(COUNTIF(#REF!, "*4.*"), 2, 0), IF(COUNTIF(#REF!, "*5.*"), 2, 0), IF(COUNTIF(#REF!, "*6.*"), 2, 0))</f>
        <v/>
      </c>
      <c r="BY1598" s="277">
        <f t="array" ref="BY1598">SUM(VALUE(AT1598),VALUE(AU1598),VALUE(AV1598),VALUE(AW1598),VALUE(AX1598),VALUE(AY1598),VALUE(AZ1598),VALUE(BB1598),VALUE(BC1598),VALUE(BD1598),VALUE(BE1598),VALUE(BF1598),VALUE(BG1598),VALUE(BH1598),VALUE(BI1598),VALUE(BJ1598),VALUE(BK1598),VALUE(BL1598),VALUE(BM1598),VALUE(BN1598),VALUE(BO1598),VALUE(BP1598),VALUE(BQ1598),VALUE(BR1598),VALUE(BS1598),VALUE(BT1598),VALUE(BU1598),VALUE(BV1598),VALUE(BW1598))</f>
        <v/>
      </c>
      <c r="BZ1598" s="307" t="n"/>
      <c r="CA1598" s="307" t="n"/>
      <c r="CB1598" s="307" t="n"/>
      <c r="CC1598" s="307" t="n"/>
      <c r="CD1598" s="307" t="n"/>
      <c r="CE1598" s="307" t="n"/>
      <c r="CF1598" s="307" t="n"/>
      <c r="CG1598" s="307" t="n"/>
      <c r="CH1598" s="307" t="n"/>
      <c r="CI1598" s="307" t="n"/>
      <c r="CJ1598" s="307" t="n"/>
      <c r="CK1598" s="307" t="n"/>
      <c r="CL1598" s="307" t="n"/>
      <c r="CM1598" s="307" t="n"/>
      <c r="CN1598" s="307" t="n"/>
      <c r="CO1598" s="307" t="n"/>
      <c r="CP1598" s="307" t="n"/>
      <c r="CQ1598" s="307" t="n"/>
      <c r="CR1598" s="279" t="n"/>
      <c r="CS1598" s="280">
        <f>AVERAGE(Value(BY1598),value(CR1598))</f>
        <v/>
      </c>
      <c r="CT1598" s="421">
        <f>(IF(OR(MediaScorecard!BG2085="x", MediaScorecard!BH2085="x",MediaScorecard!BI2085="x",MediaScorecard!BJ2085="x",MediaScorecard!BK2085="x"),1, 2))</f>
        <v/>
      </c>
      <c r="CU1598" s="308" t="n"/>
      <c r="CV1598" s="308" t="n"/>
      <c r="CW1598" s="308" t="n"/>
      <c r="CX1598" s="309" t="n"/>
      <c r="CY1598" s="308" t="n"/>
      <c r="CZ1598" s="308" t="n"/>
      <c r="DA1598" s="308" t="n"/>
    </row>
    <row r="1599" ht="21" customHeight="1" s="590">
      <c r="A1599" s="421" t="n"/>
      <c r="B1599" s="270" t="n"/>
      <c r="C1599" s="269" t="n"/>
      <c r="D1599" s="267" t="n"/>
      <c r="E1599" s="267" t="n"/>
      <c r="F1599" s="268" t="n"/>
      <c r="G1599" s="421" t="n"/>
      <c r="H1599" s="269" t="n"/>
      <c r="I1599" s="421" t="n"/>
      <c r="J1599" s="421" t="n"/>
      <c r="K1599" s="421" t="n"/>
      <c r="L1599" s="421" t="n"/>
      <c r="M1599" s="421" t="n"/>
      <c r="N1599" s="421" t="n"/>
      <c r="O1599" s="421" t="n"/>
      <c r="P1599" s="421" t="n"/>
      <c r="Q1599" s="421" t="n"/>
      <c r="R1599" s="270" t="n"/>
      <c r="S1599" s="421" t="n"/>
      <c r="T1599" s="421" t="n"/>
      <c r="U1599" s="421" t="n"/>
      <c r="V1599" s="421" t="n"/>
      <c r="W1599" s="421" t="n"/>
      <c r="X1599" s="421" t="n"/>
      <c r="Y1599" s="421" t="n"/>
      <c r="Z1599" s="421" t="n"/>
      <c r="AA1599" s="421" t="n"/>
      <c r="AB1599" s="421" t="n"/>
      <c r="AC1599" s="421" t="n"/>
      <c r="AD1599" s="421" t="n"/>
      <c r="AE1599" s="421" t="n"/>
      <c r="AF1599" s="421" t="n"/>
      <c r="AG1599" s="421" t="n"/>
      <c r="AH1599" s="421" t="n"/>
      <c r="AI1599" s="421" t="n"/>
      <c r="AJ1599" s="297" t="n"/>
      <c r="AK1599" s="297" t="n"/>
      <c r="AL1599" s="284" t="n"/>
      <c r="AM1599" s="297" t="n"/>
      <c r="AN1599" s="285" t="n"/>
      <c r="AO1599" s="297" t="n"/>
      <c r="AP1599" s="297" t="n"/>
      <c r="AQ1599" s="297" t="n"/>
      <c r="AR1599" s="297" t="n"/>
      <c r="AS1599" s="297" t="n"/>
      <c r="AT1599" s="285" t="n"/>
      <c r="AU1599" s="297" t="n"/>
      <c r="AV1599" s="297" t="n"/>
      <c r="AW1599" s="297" t="n"/>
      <c r="AX1599" s="297" t="n"/>
      <c r="AY1599" s="286" t="n"/>
      <c r="AZ1599" s="286" t="n"/>
      <c r="BA1599" s="287" t="n"/>
      <c r="BB1599" s="286" t="n"/>
      <c r="BC1599" s="286" t="n"/>
      <c r="BD1599" s="286" t="n"/>
      <c r="BE1599" s="286" t="n"/>
      <c r="BF1599" s="286" t="n"/>
      <c r="BG1599" s="286" t="n"/>
      <c r="BH1599" s="297" t="n"/>
      <c r="BI1599" s="297" t="n"/>
      <c r="BJ1599" s="297" t="n"/>
      <c r="BK1599" s="297" t="n"/>
      <c r="BL1599" s="297" t="n"/>
      <c r="BM1599" s="297" t="n"/>
      <c r="BN1599" s="297" t="n"/>
      <c r="BO1599" s="285" t="n"/>
      <c r="BP1599" s="297" t="n"/>
      <c r="BQ1599" s="297" t="n"/>
      <c r="BR1599" s="297" t="n"/>
      <c r="BS1599" s="297" t="n"/>
      <c r="BT1599" s="297" t="n"/>
      <c r="BU1599" s="297" t="n"/>
      <c r="BV1599" s="297" t="n"/>
      <c r="BW1599" s="288" t="n"/>
      <c r="BX1599" s="276">
        <f>SUM(IF(COUNTIF(#REF!, "*1.*"), 2, 0), IF(COUNTIF(#REF!, "*2.*"), 2, 0), IF(COUNTIF(#REF!, "*3.*"), 2, 0), IF(COUNTIF(#REF!, "*4.*"), 2, 0), IF(COUNTIF(#REF!, "*5.*"), 2, 0), IF(COUNTIF(#REF!, "*6.*"), 2, 0))</f>
        <v/>
      </c>
      <c r="BY1599" s="277">
        <f t="array" ref="BY1599">SUM(VALUE(AT1599),VALUE(AU1599),VALUE(AV1599),VALUE(AW1599),VALUE(AX1599),VALUE(AY1599),VALUE(AZ1599),VALUE(BB1599),VALUE(BC1599),VALUE(BD1599),VALUE(BE1599),VALUE(BF1599),VALUE(BG1599),VALUE(BH1599),VALUE(BI1599),VALUE(BJ1599),VALUE(BK1599),VALUE(BL1599),VALUE(BM1599),VALUE(BN1599),VALUE(BO1599),VALUE(BP1599),VALUE(BQ1599),VALUE(BR1599),VALUE(BS1599),VALUE(BT1599),VALUE(BU1599),VALUE(BV1599),VALUE(BW1599))</f>
        <v/>
      </c>
      <c r="BZ1599" s="307" t="n"/>
      <c r="CA1599" s="307" t="n"/>
      <c r="CB1599" s="307" t="n"/>
      <c r="CC1599" s="307" t="n"/>
      <c r="CD1599" s="307" t="n"/>
      <c r="CE1599" s="307" t="n"/>
      <c r="CF1599" s="307" t="n"/>
      <c r="CG1599" s="307" t="n"/>
      <c r="CH1599" s="307" t="n"/>
      <c r="CI1599" s="307" t="n"/>
      <c r="CJ1599" s="307" t="n"/>
      <c r="CK1599" s="307" t="n"/>
      <c r="CL1599" s="307" t="n"/>
      <c r="CM1599" s="307" t="n"/>
      <c r="CN1599" s="307" t="n"/>
      <c r="CO1599" s="307" t="n"/>
      <c r="CP1599" s="307" t="n"/>
      <c r="CQ1599" s="307" t="n"/>
      <c r="CR1599" s="279" t="n"/>
      <c r="CS1599" s="280">
        <f>AVERAGE(Value(BY1599),value(CR1599))</f>
        <v/>
      </c>
      <c r="CT1599" s="421">
        <f>(IF(OR(MediaScorecard!BG2086="x", MediaScorecard!BH2086="x",MediaScorecard!BI2086="x",MediaScorecard!BJ2086="x",MediaScorecard!BK2086="x"),1, 2))</f>
        <v/>
      </c>
      <c r="CU1599" s="308" t="n"/>
      <c r="CV1599" s="308" t="n"/>
      <c r="CW1599" s="308" t="n"/>
      <c r="CX1599" s="309" t="n"/>
      <c r="CY1599" s="308" t="n"/>
      <c r="CZ1599" s="308" t="n"/>
      <c r="DA1599" s="308" t="n"/>
    </row>
    <row r="1600" ht="21" customHeight="1" s="590">
      <c r="A1600" s="421" t="n"/>
      <c r="B1600" s="270" t="n"/>
      <c r="C1600" s="269" t="n"/>
      <c r="D1600" s="267" t="n"/>
      <c r="E1600" s="267" t="n"/>
      <c r="F1600" s="268" t="n"/>
      <c r="G1600" s="421" t="n"/>
      <c r="H1600" s="269" t="n"/>
      <c r="I1600" s="421" t="n"/>
      <c r="J1600" s="421" t="n"/>
      <c r="K1600" s="421" t="n"/>
      <c r="L1600" s="421" t="n"/>
      <c r="M1600" s="421" t="n"/>
      <c r="N1600" s="421" t="n"/>
      <c r="O1600" s="421" t="n"/>
      <c r="P1600" s="421" t="n"/>
      <c r="Q1600" s="421" t="n"/>
      <c r="R1600" s="270" t="n"/>
      <c r="S1600" s="421" t="n"/>
      <c r="T1600" s="421" t="n"/>
      <c r="U1600" s="421" t="n"/>
      <c r="V1600" s="421" t="n"/>
      <c r="W1600" s="421" t="n"/>
      <c r="X1600" s="421" t="n"/>
      <c r="Y1600" s="421" t="n"/>
      <c r="Z1600" s="421" t="n"/>
      <c r="AA1600" s="421" t="n"/>
      <c r="AB1600" s="421" t="n"/>
      <c r="AC1600" s="421" t="n"/>
      <c r="AD1600" s="421" t="n"/>
      <c r="AE1600" s="421" t="n"/>
      <c r="AF1600" s="421" t="n"/>
      <c r="AG1600" s="421" t="n"/>
      <c r="AH1600" s="421" t="n"/>
      <c r="AI1600" s="421" t="n"/>
      <c r="AJ1600" s="297" t="n"/>
      <c r="AK1600" s="297" t="n"/>
      <c r="AL1600" s="284" t="n"/>
      <c r="AM1600" s="297" t="n"/>
      <c r="AN1600" s="285" t="n"/>
      <c r="AO1600" s="297" t="n"/>
      <c r="AP1600" s="297" t="n"/>
      <c r="AQ1600" s="297" t="n"/>
      <c r="AR1600" s="297" t="n"/>
      <c r="AS1600" s="297" t="n"/>
      <c r="AT1600" s="285" t="n"/>
      <c r="AU1600" s="297" t="n"/>
      <c r="AV1600" s="297" t="n"/>
      <c r="AW1600" s="297" t="n"/>
      <c r="AX1600" s="297" t="n"/>
      <c r="AY1600" s="286" t="n"/>
      <c r="AZ1600" s="286" t="n"/>
      <c r="BA1600" s="287" t="n"/>
      <c r="BB1600" s="286" t="n"/>
      <c r="BC1600" s="286" t="n"/>
      <c r="BD1600" s="286" t="n"/>
      <c r="BE1600" s="286" t="n"/>
      <c r="BF1600" s="286" t="n"/>
      <c r="BG1600" s="286" t="n"/>
      <c r="BH1600" s="297" t="n"/>
      <c r="BI1600" s="297" t="n"/>
      <c r="BJ1600" s="297" t="n"/>
      <c r="BK1600" s="297" t="n"/>
      <c r="BL1600" s="297" t="n"/>
      <c r="BM1600" s="297" t="n"/>
      <c r="BN1600" s="297" t="n"/>
      <c r="BO1600" s="285" t="n"/>
      <c r="BP1600" s="297" t="n"/>
      <c r="BQ1600" s="297" t="n"/>
      <c r="BR1600" s="297" t="n"/>
      <c r="BS1600" s="297" t="n"/>
      <c r="BT1600" s="297" t="n"/>
      <c r="BU1600" s="297" t="n"/>
      <c r="BV1600" s="297" t="n"/>
      <c r="BW1600" s="288" t="n"/>
      <c r="BX1600" s="276">
        <f>SUM(IF(COUNTIF(#REF!, "*1.*"), 2, 0), IF(COUNTIF(#REF!, "*2.*"), 2, 0), IF(COUNTIF(#REF!, "*3.*"), 2, 0), IF(COUNTIF(#REF!, "*4.*"), 2, 0), IF(COUNTIF(#REF!, "*5.*"), 2, 0), IF(COUNTIF(#REF!, "*6.*"), 2, 0))</f>
        <v/>
      </c>
      <c r="BY1600" s="277">
        <f t="array" ref="BY1600">SUM(VALUE(AT1600),VALUE(AU1600),VALUE(AV1600),VALUE(AW1600),VALUE(AX1600),VALUE(AY1600),VALUE(AZ1600),VALUE(BB1600),VALUE(BC1600),VALUE(BD1600),VALUE(BE1600),VALUE(BF1600),VALUE(BG1600),VALUE(BH1600),VALUE(BI1600),VALUE(BJ1600),VALUE(BK1600),VALUE(BL1600),VALUE(BM1600),VALUE(BN1600),VALUE(BO1600),VALUE(BP1600),VALUE(BQ1600),VALUE(BR1600),VALUE(BS1600),VALUE(BT1600),VALUE(BU1600),VALUE(BV1600),VALUE(BW1600))</f>
        <v/>
      </c>
      <c r="BZ1600" s="307" t="n"/>
      <c r="CA1600" s="307" t="n"/>
      <c r="CB1600" s="307" t="n"/>
      <c r="CC1600" s="307" t="n"/>
      <c r="CD1600" s="307" t="n"/>
      <c r="CE1600" s="307" t="n"/>
      <c r="CF1600" s="307" t="n"/>
      <c r="CG1600" s="307" t="n"/>
      <c r="CH1600" s="307" t="n"/>
      <c r="CI1600" s="307" t="n"/>
      <c r="CJ1600" s="307" t="n"/>
      <c r="CK1600" s="307" t="n"/>
      <c r="CL1600" s="307" t="n"/>
      <c r="CM1600" s="307" t="n"/>
      <c r="CN1600" s="307" t="n"/>
      <c r="CO1600" s="307" t="n"/>
      <c r="CP1600" s="307" t="n"/>
      <c r="CQ1600" s="307" t="n"/>
      <c r="CR1600" s="279" t="n"/>
      <c r="CS1600" s="280">
        <f>AVERAGE(Value(BY1600),value(CR1600))</f>
        <v/>
      </c>
      <c r="CT1600" s="421">
        <f>(IF(OR(MediaScorecard!BG2087="x", MediaScorecard!BH2087="x",MediaScorecard!BI2087="x",MediaScorecard!BJ2087="x",MediaScorecard!BK2087="x"),1, 2))</f>
        <v/>
      </c>
      <c r="CU1600" s="308" t="n"/>
      <c r="CV1600" s="308" t="n"/>
      <c r="CW1600" s="308" t="n"/>
      <c r="CX1600" s="309" t="n"/>
      <c r="CY1600" s="308" t="n"/>
      <c r="CZ1600" s="308" t="n"/>
      <c r="DA1600" s="308" t="n"/>
    </row>
    <row r="1601" ht="21" customHeight="1" s="590">
      <c r="A1601" s="421" t="n"/>
      <c r="B1601" s="270" t="n"/>
      <c r="C1601" s="269" t="n"/>
      <c r="D1601" s="267" t="n"/>
      <c r="E1601" s="267" t="n"/>
      <c r="F1601" s="268" t="n"/>
      <c r="G1601" s="421" t="n"/>
      <c r="H1601" s="269" t="n"/>
      <c r="I1601" s="421" t="n"/>
      <c r="J1601" s="421" t="n"/>
      <c r="K1601" s="421" t="n"/>
      <c r="L1601" s="421" t="n"/>
      <c r="M1601" s="421" t="n"/>
      <c r="N1601" s="421" t="n"/>
      <c r="O1601" s="421" t="n"/>
      <c r="P1601" s="421" t="n"/>
      <c r="Q1601" s="421" t="n"/>
      <c r="R1601" s="270" t="n"/>
      <c r="S1601" s="421" t="n"/>
      <c r="T1601" s="421" t="n"/>
      <c r="U1601" s="421" t="n"/>
      <c r="V1601" s="421" t="n"/>
      <c r="W1601" s="421" t="n"/>
      <c r="X1601" s="421" t="n"/>
      <c r="Y1601" s="421" t="n"/>
      <c r="Z1601" s="421" t="n"/>
      <c r="AA1601" s="421" t="n"/>
      <c r="AB1601" s="421" t="n"/>
      <c r="AC1601" s="421" t="n"/>
      <c r="AD1601" s="421" t="n"/>
      <c r="AE1601" s="421" t="n"/>
      <c r="AF1601" s="421" t="n"/>
      <c r="AG1601" s="421" t="n"/>
      <c r="AH1601" s="421" t="n"/>
      <c r="AI1601" s="421" t="n"/>
      <c r="AJ1601" s="297" t="n"/>
      <c r="AK1601" s="297" t="n"/>
      <c r="AL1601" s="284" t="n"/>
      <c r="AM1601" s="297" t="n"/>
      <c r="AN1601" s="285" t="n"/>
      <c r="AO1601" s="297" t="n"/>
      <c r="AP1601" s="297" t="n"/>
      <c r="AQ1601" s="297" t="n"/>
      <c r="AR1601" s="297" t="n"/>
      <c r="AS1601" s="297" t="n"/>
      <c r="AT1601" s="285" t="n"/>
      <c r="AU1601" s="297" t="n"/>
      <c r="AV1601" s="297" t="n"/>
      <c r="AW1601" s="297" t="n"/>
      <c r="AX1601" s="297" t="n"/>
      <c r="AY1601" s="286" t="n"/>
      <c r="AZ1601" s="286" t="n"/>
      <c r="BA1601" s="287" t="n"/>
      <c r="BB1601" s="286" t="n"/>
      <c r="BC1601" s="286" t="n"/>
      <c r="BD1601" s="286" t="n"/>
      <c r="BE1601" s="286" t="n"/>
      <c r="BF1601" s="286" t="n"/>
      <c r="BG1601" s="286" t="n"/>
      <c r="BH1601" s="297" t="n"/>
      <c r="BI1601" s="297" t="n"/>
      <c r="BJ1601" s="297" t="n"/>
      <c r="BK1601" s="297" t="n"/>
      <c r="BL1601" s="297" t="n"/>
      <c r="BM1601" s="297" t="n"/>
      <c r="BN1601" s="297" t="n"/>
      <c r="BO1601" s="285" t="n"/>
      <c r="BP1601" s="297" t="n"/>
      <c r="BQ1601" s="297" t="n"/>
      <c r="BR1601" s="297" t="n"/>
      <c r="BS1601" s="297" t="n"/>
      <c r="BT1601" s="297" t="n"/>
      <c r="BU1601" s="297" t="n"/>
      <c r="BV1601" s="297" t="n"/>
      <c r="BW1601" s="288" t="n"/>
      <c r="BX1601" s="276">
        <f>SUM(IF(COUNTIF(#REF!, "*1.*"), 2, 0), IF(COUNTIF(#REF!, "*2.*"), 2, 0), IF(COUNTIF(#REF!, "*3.*"), 2, 0), IF(COUNTIF(#REF!, "*4.*"), 2, 0), IF(COUNTIF(#REF!, "*5.*"), 2, 0), IF(COUNTIF(#REF!, "*6.*"), 2, 0))</f>
        <v/>
      </c>
      <c r="BY1601" s="277">
        <f t="array" ref="BY1601">SUM(VALUE(AT1601),VALUE(AU1601),VALUE(AV1601),VALUE(AW1601),VALUE(AX1601),VALUE(AY1601),VALUE(AZ1601),VALUE(BB1601),VALUE(BC1601),VALUE(BD1601),VALUE(BE1601),VALUE(BF1601),VALUE(BG1601),VALUE(BH1601),VALUE(BI1601),VALUE(BJ1601),VALUE(BK1601),VALUE(BL1601),VALUE(BM1601),VALUE(BN1601),VALUE(BO1601),VALUE(BP1601),VALUE(BQ1601),VALUE(BR1601),VALUE(BS1601),VALUE(BT1601),VALUE(BU1601),VALUE(BV1601),VALUE(BW1601))</f>
        <v/>
      </c>
      <c r="BZ1601" s="307" t="n"/>
      <c r="CA1601" s="307" t="n"/>
      <c r="CB1601" s="307" t="n"/>
      <c r="CC1601" s="307" t="n"/>
      <c r="CD1601" s="307" t="n"/>
      <c r="CE1601" s="307" t="n"/>
      <c r="CF1601" s="307" t="n"/>
      <c r="CG1601" s="307" t="n"/>
      <c r="CH1601" s="307" t="n"/>
      <c r="CI1601" s="307" t="n"/>
      <c r="CJ1601" s="307" t="n"/>
      <c r="CK1601" s="307" t="n"/>
      <c r="CL1601" s="307" t="n"/>
      <c r="CM1601" s="307" t="n"/>
      <c r="CN1601" s="307" t="n"/>
      <c r="CO1601" s="307" t="n"/>
      <c r="CP1601" s="307" t="n"/>
      <c r="CQ1601" s="307" t="n"/>
      <c r="CR1601" s="279" t="n"/>
      <c r="CS1601" s="280">
        <f>AVERAGE(Value(BY1601),value(CR1601))</f>
        <v/>
      </c>
      <c r="CT1601" s="421">
        <f>(IF(OR(MediaScorecard!BG2088="x", MediaScorecard!BH2088="x",MediaScorecard!BI2088="x",MediaScorecard!BJ2088="x",MediaScorecard!BK2088="x"),1, 2))</f>
        <v/>
      </c>
      <c r="CU1601" s="308" t="n"/>
      <c r="CV1601" s="308" t="n"/>
      <c r="CW1601" s="308" t="n"/>
      <c r="CX1601" s="309" t="n"/>
      <c r="CY1601" s="308" t="n"/>
      <c r="CZ1601" s="308" t="n"/>
      <c r="DA1601" s="308" t="n"/>
    </row>
    <row r="1602" ht="21" customHeight="1" s="590">
      <c r="A1602" s="421" t="n"/>
      <c r="B1602" s="270" t="n"/>
      <c r="C1602" s="269" t="n"/>
      <c r="D1602" s="267" t="n"/>
      <c r="E1602" s="267" t="n"/>
      <c r="F1602" s="268" t="n"/>
      <c r="G1602" s="421" t="n"/>
      <c r="H1602" s="269" t="n"/>
      <c r="I1602" s="421" t="n"/>
      <c r="J1602" s="421" t="n"/>
      <c r="K1602" s="421" t="n"/>
      <c r="L1602" s="421" t="n"/>
      <c r="M1602" s="421" t="n"/>
      <c r="N1602" s="421" t="n"/>
      <c r="O1602" s="421" t="n"/>
      <c r="P1602" s="421" t="n"/>
      <c r="Q1602" s="421" t="n"/>
      <c r="R1602" s="270" t="n"/>
      <c r="S1602" s="421" t="n"/>
      <c r="T1602" s="421" t="n"/>
      <c r="U1602" s="421" t="n"/>
      <c r="V1602" s="421" t="n"/>
      <c r="W1602" s="421" t="n"/>
      <c r="X1602" s="421" t="n"/>
      <c r="Y1602" s="421" t="n"/>
      <c r="Z1602" s="421" t="n"/>
      <c r="AA1602" s="421" t="n"/>
      <c r="AB1602" s="421" t="n"/>
      <c r="AC1602" s="421" t="n"/>
      <c r="AD1602" s="421" t="n"/>
      <c r="AE1602" s="421" t="n"/>
      <c r="AF1602" s="421" t="n"/>
      <c r="AG1602" s="421" t="n"/>
      <c r="AH1602" s="421" t="n"/>
      <c r="AI1602" s="421" t="n"/>
      <c r="AJ1602" s="297" t="n"/>
      <c r="AK1602" s="297" t="n"/>
      <c r="AL1602" s="284" t="n"/>
      <c r="AM1602" s="297" t="n"/>
      <c r="AN1602" s="285" t="n"/>
      <c r="AO1602" s="297" t="n"/>
      <c r="AP1602" s="297" t="n"/>
      <c r="AQ1602" s="297" t="n"/>
      <c r="AR1602" s="297" t="n"/>
      <c r="AS1602" s="297" t="n"/>
      <c r="AT1602" s="285" t="n"/>
      <c r="AU1602" s="297" t="n"/>
      <c r="AV1602" s="297" t="n"/>
      <c r="AW1602" s="297" t="n"/>
      <c r="AX1602" s="297" t="n"/>
      <c r="AY1602" s="286" t="n"/>
      <c r="AZ1602" s="286" t="n"/>
      <c r="BA1602" s="287" t="n"/>
      <c r="BB1602" s="286" t="n"/>
      <c r="BC1602" s="286" t="n"/>
      <c r="BD1602" s="286" t="n"/>
      <c r="BE1602" s="286" t="n"/>
      <c r="BF1602" s="286" t="n"/>
      <c r="BG1602" s="286" t="n"/>
      <c r="BH1602" s="297" t="n"/>
      <c r="BI1602" s="297" t="n"/>
      <c r="BJ1602" s="297" t="n"/>
      <c r="BK1602" s="297" t="n"/>
      <c r="BL1602" s="297" t="n"/>
      <c r="BM1602" s="297" t="n"/>
      <c r="BN1602" s="297" t="n"/>
      <c r="BO1602" s="285" t="n"/>
      <c r="BP1602" s="297" t="n"/>
      <c r="BQ1602" s="297" t="n"/>
      <c r="BR1602" s="297" t="n"/>
      <c r="BS1602" s="297" t="n"/>
      <c r="BT1602" s="297" t="n"/>
      <c r="BU1602" s="297" t="n"/>
      <c r="BV1602" s="297" t="n"/>
      <c r="BW1602" s="288" t="n"/>
      <c r="BX1602" s="276">
        <f>SUM(IF(COUNTIF(#REF!, "*1.*"), 2, 0), IF(COUNTIF(#REF!, "*2.*"), 2, 0), IF(COUNTIF(#REF!, "*3.*"), 2, 0), IF(COUNTIF(#REF!, "*4.*"), 2, 0), IF(COUNTIF(#REF!, "*5.*"), 2, 0), IF(COUNTIF(#REF!, "*6.*"), 2, 0))</f>
        <v/>
      </c>
      <c r="BY1602" s="277">
        <f t="array" ref="BY1602">SUM(VALUE(AT1602),VALUE(AU1602),VALUE(AV1602),VALUE(AW1602),VALUE(AX1602),VALUE(AY1602),VALUE(AZ1602),VALUE(BB1602),VALUE(BC1602),VALUE(BD1602),VALUE(BE1602),VALUE(BF1602),VALUE(BG1602),VALUE(BH1602),VALUE(BI1602),VALUE(BJ1602),VALUE(BK1602),VALUE(BL1602),VALUE(BM1602),VALUE(BN1602),VALUE(BO1602),VALUE(BP1602),VALUE(BQ1602),VALUE(BR1602),VALUE(BS1602),VALUE(BT1602),VALUE(BU1602),VALUE(BV1602),VALUE(BW1602))</f>
        <v/>
      </c>
      <c r="BZ1602" s="307" t="n"/>
      <c r="CA1602" s="307" t="n"/>
      <c r="CB1602" s="307" t="n"/>
      <c r="CC1602" s="307" t="n"/>
      <c r="CD1602" s="307" t="n"/>
      <c r="CE1602" s="307" t="n"/>
      <c r="CF1602" s="307" t="n"/>
      <c r="CG1602" s="307" t="n"/>
      <c r="CH1602" s="307" t="n"/>
      <c r="CI1602" s="307" t="n"/>
      <c r="CJ1602" s="307" t="n"/>
      <c r="CK1602" s="307" t="n"/>
      <c r="CL1602" s="307" t="n"/>
      <c r="CM1602" s="307" t="n"/>
      <c r="CN1602" s="307" t="n"/>
      <c r="CO1602" s="307" t="n"/>
      <c r="CP1602" s="307" t="n"/>
      <c r="CQ1602" s="307" t="n"/>
      <c r="CR1602" s="279" t="n"/>
      <c r="CS1602" s="280">
        <f>AVERAGE(Value(BY1602),value(CR1602))</f>
        <v/>
      </c>
      <c r="CT1602" s="421">
        <f>(IF(OR(MediaScorecard!BG2089="x", MediaScorecard!BH2089="x",MediaScorecard!BI2089="x",MediaScorecard!BJ2089="x",MediaScorecard!BK2089="x"),1, 2))</f>
        <v/>
      </c>
      <c r="CU1602" s="308" t="n"/>
      <c r="CV1602" s="308" t="n"/>
      <c r="CW1602" s="308" t="n"/>
      <c r="CX1602" s="309" t="n"/>
      <c r="CY1602" s="308" t="n"/>
      <c r="CZ1602" s="308" t="n"/>
      <c r="DA1602" s="308" t="n"/>
    </row>
    <row r="1603" ht="21" customHeight="1" s="590">
      <c r="A1603" s="421" t="n"/>
      <c r="B1603" s="270" t="n"/>
      <c r="C1603" s="269" t="n"/>
      <c r="D1603" s="267" t="n"/>
      <c r="E1603" s="267" t="n"/>
      <c r="F1603" s="268" t="n"/>
      <c r="G1603" s="421" t="n"/>
      <c r="H1603" s="269" t="n"/>
      <c r="I1603" s="421" t="n"/>
      <c r="J1603" s="421" t="n"/>
      <c r="K1603" s="421" t="n"/>
      <c r="L1603" s="421" t="n"/>
      <c r="M1603" s="421" t="n"/>
      <c r="N1603" s="421" t="n"/>
      <c r="O1603" s="421" t="n"/>
      <c r="P1603" s="421" t="n"/>
      <c r="Q1603" s="421" t="n"/>
      <c r="R1603" s="270" t="n"/>
      <c r="S1603" s="421" t="n"/>
      <c r="T1603" s="421" t="n"/>
      <c r="U1603" s="421" t="n"/>
      <c r="V1603" s="421" t="n"/>
      <c r="W1603" s="421" t="n"/>
      <c r="X1603" s="421" t="n"/>
      <c r="Y1603" s="421" t="n"/>
      <c r="Z1603" s="421" t="n"/>
      <c r="AA1603" s="421" t="n"/>
      <c r="AB1603" s="421" t="n"/>
      <c r="AC1603" s="421" t="n"/>
      <c r="AD1603" s="421" t="n"/>
      <c r="AE1603" s="421" t="n"/>
      <c r="AF1603" s="421" t="n"/>
      <c r="AG1603" s="421" t="n"/>
      <c r="AH1603" s="421" t="n"/>
      <c r="AI1603" s="421" t="n"/>
      <c r="AJ1603" s="297" t="n"/>
      <c r="AK1603" s="297" t="n"/>
      <c r="AL1603" s="284" t="n"/>
      <c r="AM1603" s="297" t="n"/>
      <c r="AN1603" s="285" t="n"/>
      <c r="AO1603" s="297" t="n"/>
      <c r="AP1603" s="297" t="n"/>
      <c r="AQ1603" s="297" t="n"/>
      <c r="AR1603" s="297" t="n"/>
      <c r="AS1603" s="297" t="n"/>
      <c r="AT1603" s="285" t="n"/>
      <c r="AU1603" s="297" t="n"/>
      <c r="AV1603" s="297" t="n"/>
      <c r="AW1603" s="297" t="n"/>
      <c r="AX1603" s="297" t="n"/>
      <c r="AY1603" s="286" t="n"/>
      <c r="AZ1603" s="286" t="n"/>
      <c r="BA1603" s="287" t="n"/>
      <c r="BB1603" s="286" t="n"/>
      <c r="BC1603" s="286" t="n"/>
      <c r="BD1603" s="286" t="n"/>
      <c r="BE1603" s="286" t="n"/>
      <c r="BF1603" s="286" t="n"/>
      <c r="BG1603" s="286" t="n"/>
      <c r="BH1603" s="297" t="n"/>
      <c r="BI1603" s="297" t="n"/>
      <c r="BJ1603" s="297" t="n"/>
      <c r="BK1603" s="297" t="n"/>
      <c r="BL1603" s="297" t="n"/>
      <c r="BM1603" s="297" t="n"/>
      <c r="BN1603" s="297" t="n"/>
      <c r="BO1603" s="285" t="n"/>
      <c r="BP1603" s="297" t="n"/>
      <c r="BQ1603" s="297" t="n"/>
      <c r="BR1603" s="297" t="n"/>
      <c r="BS1603" s="297" t="n"/>
      <c r="BT1603" s="297" t="n"/>
      <c r="BU1603" s="297" t="n"/>
      <c r="BV1603" s="297" t="n"/>
      <c r="BW1603" s="288" t="n"/>
      <c r="BX1603" s="276">
        <f>SUM(IF(COUNTIF(#REF!, "*1.*"), 2, 0), IF(COUNTIF(#REF!, "*2.*"), 2, 0), IF(COUNTIF(#REF!, "*3.*"), 2, 0), IF(COUNTIF(#REF!, "*4.*"), 2, 0), IF(COUNTIF(#REF!, "*5.*"), 2, 0), IF(COUNTIF(#REF!, "*6.*"), 2, 0))</f>
        <v/>
      </c>
      <c r="BY1603" s="277">
        <f t="array" ref="BY1603">SUM(VALUE(AT1603),VALUE(AU1603),VALUE(AV1603),VALUE(AW1603),VALUE(AX1603),VALUE(AY1603),VALUE(AZ1603),VALUE(BB1603),VALUE(BC1603),VALUE(BD1603),VALUE(BE1603),VALUE(BF1603),VALUE(BG1603),VALUE(BH1603),VALUE(BI1603),VALUE(BJ1603),VALUE(BK1603),VALUE(BL1603),VALUE(BM1603),VALUE(BN1603),VALUE(BO1603),VALUE(BP1603),VALUE(BQ1603),VALUE(BR1603),VALUE(BS1603),VALUE(BT1603),VALUE(BU1603),VALUE(BV1603),VALUE(BW1603))</f>
        <v/>
      </c>
      <c r="BZ1603" s="307" t="n"/>
      <c r="CA1603" s="307" t="n"/>
      <c r="CB1603" s="307" t="n"/>
      <c r="CC1603" s="307" t="n"/>
      <c r="CD1603" s="307" t="n"/>
      <c r="CE1603" s="307" t="n"/>
      <c r="CF1603" s="307" t="n"/>
      <c r="CG1603" s="307" t="n"/>
      <c r="CH1603" s="307" t="n"/>
      <c r="CI1603" s="307" t="n"/>
      <c r="CJ1603" s="307" t="n"/>
      <c r="CK1603" s="307" t="n"/>
      <c r="CL1603" s="307" t="n"/>
      <c r="CM1603" s="307" t="n"/>
      <c r="CN1603" s="307" t="n"/>
      <c r="CO1603" s="307" t="n"/>
      <c r="CP1603" s="307" t="n"/>
      <c r="CQ1603" s="307" t="n"/>
      <c r="CR1603" s="279" t="n"/>
      <c r="CS1603" s="280">
        <f>AVERAGE(Value(BY1603),value(CR1603))</f>
        <v/>
      </c>
      <c r="CT1603" s="421">
        <f>(IF(OR(MediaScorecard!BG2090="x", MediaScorecard!BH2090="x",MediaScorecard!BI2090="x",MediaScorecard!BJ2090="x",MediaScorecard!BK2090="x"),1, 2))</f>
        <v/>
      </c>
      <c r="CU1603" s="308" t="n"/>
      <c r="CV1603" s="308" t="n"/>
      <c r="CW1603" s="308" t="n"/>
      <c r="CX1603" s="309" t="n"/>
      <c r="CY1603" s="308" t="n"/>
      <c r="CZ1603" s="308" t="n"/>
      <c r="DA1603" s="308" t="n"/>
    </row>
    <row r="1604" ht="21" customHeight="1" s="590">
      <c r="A1604" s="421" t="n"/>
      <c r="B1604" s="270" t="n"/>
      <c r="C1604" s="269" t="n"/>
      <c r="D1604" s="267" t="n"/>
      <c r="E1604" s="267" t="n"/>
      <c r="F1604" s="268" t="n"/>
      <c r="G1604" s="421" t="n"/>
      <c r="H1604" s="269" t="n"/>
      <c r="I1604" s="421" t="n"/>
      <c r="J1604" s="421" t="n"/>
      <c r="K1604" s="421" t="n"/>
      <c r="L1604" s="421" t="n"/>
      <c r="M1604" s="421" t="n"/>
      <c r="N1604" s="421" t="n"/>
      <c r="O1604" s="421" t="n"/>
      <c r="P1604" s="421" t="n"/>
      <c r="Q1604" s="421" t="n"/>
      <c r="R1604" s="270" t="n"/>
      <c r="S1604" s="421" t="n"/>
      <c r="T1604" s="421" t="n"/>
      <c r="U1604" s="421" t="n"/>
      <c r="V1604" s="421" t="n"/>
      <c r="W1604" s="421" t="n"/>
      <c r="X1604" s="421" t="n"/>
      <c r="Y1604" s="421" t="n"/>
      <c r="Z1604" s="421" t="n"/>
      <c r="AA1604" s="421" t="n"/>
      <c r="AB1604" s="421" t="n"/>
      <c r="AC1604" s="421" t="n"/>
      <c r="AD1604" s="421" t="n"/>
      <c r="AE1604" s="421" t="n"/>
      <c r="AF1604" s="421" t="n"/>
      <c r="AG1604" s="421" t="n"/>
      <c r="AH1604" s="421" t="n"/>
      <c r="AI1604" s="421" t="n"/>
      <c r="AJ1604" s="297" t="n"/>
      <c r="AK1604" s="297" t="n"/>
      <c r="AL1604" s="284" t="n"/>
      <c r="AM1604" s="297" t="n"/>
      <c r="AN1604" s="285" t="n"/>
      <c r="AO1604" s="297" t="n"/>
      <c r="AP1604" s="297" t="n"/>
      <c r="AQ1604" s="297" t="n"/>
      <c r="AR1604" s="297" t="n"/>
      <c r="AS1604" s="297" t="n"/>
      <c r="AT1604" s="285" t="n"/>
      <c r="AU1604" s="297" t="n"/>
      <c r="AV1604" s="297" t="n"/>
      <c r="AW1604" s="297" t="n"/>
      <c r="AX1604" s="297" t="n"/>
      <c r="AY1604" s="286" t="n"/>
      <c r="AZ1604" s="286" t="n"/>
      <c r="BA1604" s="287" t="n"/>
      <c r="BB1604" s="286" t="n"/>
      <c r="BC1604" s="286" t="n"/>
      <c r="BD1604" s="286" t="n"/>
      <c r="BE1604" s="286" t="n"/>
      <c r="BF1604" s="286" t="n"/>
      <c r="BG1604" s="286" t="n"/>
      <c r="BH1604" s="297" t="n"/>
      <c r="BI1604" s="297" t="n"/>
      <c r="BJ1604" s="297" t="n"/>
      <c r="BK1604" s="297" t="n"/>
      <c r="BL1604" s="297" t="n"/>
      <c r="BM1604" s="297" t="n"/>
      <c r="BN1604" s="297" t="n"/>
      <c r="BO1604" s="285" t="n"/>
      <c r="BP1604" s="297" t="n"/>
      <c r="BQ1604" s="297" t="n"/>
      <c r="BR1604" s="297" t="n"/>
      <c r="BS1604" s="297" t="n"/>
      <c r="BT1604" s="297" t="n"/>
      <c r="BU1604" s="297" t="n"/>
      <c r="BV1604" s="297" t="n"/>
      <c r="BW1604" s="288" t="n"/>
      <c r="BX1604" s="276">
        <f>SUM(IF(COUNTIF(#REF!, "*1.*"), 2, 0), IF(COUNTIF(#REF!, "*2.*"), 2, 0), IF(COUNTIF(#REF!, "*3.*"), 2, 0), IF(COUNTIF(#REF!, "*4.*"), 2, 0), IF(COUNTIF(#REF!, "*5.*"), 2, 0), IF(COUNTIF(#REF!, "*6.*"), 2, 0))</f>
        <v/>
      </c>
      <c r="BY1604" s="277">
        <f t="array" ref="BY1604">SUM(VALUE(AT1604),VALUE(AU1604),VALUE(AV1604),VALUE(AW1604),VALUE(AX1604),VALUE(AY1604),VALUE(AZ1604),VALUE(BB1604),VALUE(BC1604),VALUE(BD1604),VALUE(BE1604),VALUE(BF1604),VALUE(BG1604),VALUE(BH1604),VALUE(BI1604),VALUE(BJ1604),VALUE(BK1604),VALUE(BL1604),VALUE(BM1604),VALUE(BN1604),VALUE(BO1604),VALUE(BP1604),VALUE(BQ1604),VALUE(BR1604),VALUE(BS1604),VALUE(BT1604),VALUE(BU1604),VALUE(BV1604),VALUE(BW1604))</f>
        <v/>
      </c>
      <c r="BZ1604" s="307" t="n"/>
      <c r="CA1604" s="307" t="n"/>
      <c r="CB1604" s="307" t="n"/>
      <c r="CC1604" s="307" t="n"/>
      <c r="CD1604" s="307" t="n"/>
      <c r="CE1604" s="307" t="n"/>
      <c r="CF1604" s="307" t="n"/>
      <c r="CG1604" s="307" t="n"/>
      <c r="CH1604" s="307" t="n"/>
      <c r="CI1604" s="307" t="n"/>
      <c r="CJ1604" s="307" t="n"/>
      <c r="CK1604" s="307" t="n"/>
      <c r="CL1604" s="307" t="n"/>
      <c r="CM1604" s="307" t="n"/>
      <c r="CN1604" s="307" t="n"/>
      <c r="CO1604" s="307" t="n"/>
      <c r="CP1604" s="307" t="n"/>
      <c r="CQ1604" s="307" t="n"/>
      <c r="CR1604" s="279" t="n"/>
      <c r="CS1604" s="280">
        <f>AVERAGE(Value(BY1604),value(CR1604))</f>
        <v/>
      </c>
      <c r="CT1604" s="421">
        <f>(IF(OR(MediaScorecard!BG2091="x", MediaScorecard!BH2091="x",MediaScorecard!BI2091="x",MediaScorecard!BJ2091="x",MediaScorecard!BK2091="x"),1, 2))</f>
        <v/>
      </c>
      <c r="CU1604" s="308" t="n"/>
      <c r="CV1604" s="308" t="n"/>
      <c r="CW1604" s="308" t="n"/>
      <c r="CX1604" s="309" t="n"/>
      <c r="CY1604" s="308" t="n"/>
      <c r="CZ1604" s="308" t="n"/>
      <c r="DA1604" s="308" t="n"/>
    </row>
    <row r="1605" ht="21" customHeight="1" s="590">
      <c r="A1605" s="421" t="n"/>
      <c r="B1605" s="270" t="n"/>
      <c r="C1605" s="269" t="n"/>
      <c r="D1605" s="267" t="n"/>
      <c r="E1605" s="267" t="n"/>
      <c r="F1605" s="268" t="n"/>
      <c r="G1605" s="421" t="n"/>
      <c r="H1605" s="269" t="n"/>
      <c r="I1605" s="421" t="n"/>
      <c r="J1605" s="421" t="n"/>
      <c r="K1605" s="421" t="n"/>
      <c r="L1605" s="421" t="n"/>
      <c r="M1605" s="421" t="n"/>
      <c r="N1605" s="421" t="n"/>
      <c r="O1605" s="421" t="n"/>
      <c r="P1605" s="421" t="n"/>
      <c r="Q1605" s="421" t="n"/>
      <c r="R1605" s="270" t="n"/>
      <c r="S1605" s="421" t="n"/>
      <c r="T1605" s="421" t="n"/>
      <c r="U1605" s="421" t="n"/>
      <c r="V1605" s="421" t="n"/>
      <c r="W1605" s="421" t="n"/>
      <c r="X1605" s="421" t="n"/>
      <c r="Y1605" s="421" t="n"/>
      <c r="Z1605" s="421" t="n"/>
      <c r="AA1605" s="421" t="n"/>
      <c r="AB1605" s="421" t="n"/>
      <c r="AC1605" s="421" t="n"/>
      <c r="AD1605" s="421" t="n"/>
      <c r="AE1605" s="421" t="n"/>
      <c r="AF1605" s="421" t="n"/>
      <c r="AG1605" s="421" t="n"/>
      <c r="AH1605" s="421" t="n"/>
      <c r="AI1605" s="421" t="n"/>
      <c r="AJ1605" s="297" t="n"/>
      <c r="AK1605" s="297" t="n"/>
      <c r="AL1605" s="284" t="n"/>
      <c r="AM1605" s="297" t="n"/>
      <c r="AN1605" s="285" t="n"/>
      <c r="AO1605" s="297" t="n"/>
      <c r="AP1605" s="297" t="n"/>
      <c r="AQ1605" s="297" t="n"/>
      <c r="AR1605" s="297" t="n"/>
      <c r="AS1605" s="297" t="n"/>
      <c r="AT1605" s="285" t="n"/>
      <c r="AU1605" s="297" t="n"/>
      <c r="AV1605" s="297" t="n"/>
      <c r="AW1605" s="297" t="n"/>
      <c r="AX1605" s="297" t="n"/>
      <c r="AY1605" s="286" t="n"/>
      <c r="AZ1605" s="286" t="n"/>
      <c r="BA1605" s="287" t="n"/>
      <c r="BB1605" s="286" t="n"/>
      <c r="BC1605" s="286" t="n"/>
      <c r="BD1605" s="286" t="n"/>
      <c r="BE1605" s="286" t="n"/>
      <c r="BF1605" s="286" t="n"/>
      <c r="BG1605" s="286" t="n"/>
      <c r="BH1605" s="297" t="n"/>
      <c r="BI1605" s="297" t="n"/>
      <c r="BJ1605" s="297" t="n"/>
      <c r="BK1605" s="297" t="n"/>
      <c r="BL1605" s="297" t="n"/>
      <c r="BM1605" s="297" t="n"/>
      <c r="BN1605" s="297" t="n"/>
      <c r="BO1605" s="285" t="n"/>
      <c r="BP1605" s="297" t="n"/>
      <c r="BQ1605" s="297" t="n"/>
      <c r="BR1605" s="297" t="n"/>
      <c r="BS1605" s="297" t="n"/>
      <c r="BT1605" s="297" t="n"/>
      <c r="BU1605" s="297" t="n"/>
      <c r="BV1605" s="297" t="n"/>
      <c r="BW1605" s="288" t="n"/>
      <c r="BX1605" s="276">
        <f>SUM(IF(COUNTIF(#REF!, "*1.*"), 2, 0), IF(COUNTIF(#REF!, "*2.*"), 2, 0), IF(COUNTIF(#REF!, "*3.*"), 2, 0), IF(COUNTIF(#REF!, "*4.*"), 2, 0), IF(COUNTIF(#REF!, "*5.*"), 2, 0), IF(COUNTIF(#REF!, "*6.*"), 2, 0))</f>
        <v/>
      </c>
      <c r="BY1605" s="277">
        <f t="array" ref="BY1605">SUM(VALUE(AT1605),VALUE(AU1605),VALUE(AV1605),VALUE(AW1605),VALUE(AX1605),VALUE(AY1605),VALUE(AZ1605),VALUE(BB1605),VALUE(BC1605),VALUE(BD1605),VALUE(BE1605),VALUE(BF1605),VALUE(BG1605),VALUE(BH1605),VALUE(BI1605),VALUE(BJ1605),VALUE(BK1605),VALUE(BL1605),VALUE(BM1605),VALUE(BN1605),VALUE(BO1605),VALUE(BP1605),VALUE(BQ1605),VALUE(BR1605),VALUE(BS1605),VALUE(BT1605),VALUE(BU1605),VALUE(BV1605),VALUE(BW1605))</f>
        <v/>
      </c>
      <c r="BZ1605" s="307" t="n"/>
      <c r="CA1605" s="307" t="n"/>
      <c r="CB1605" s="307" t="n"/>
      <c r="CC1605" s="307" t="n"/>
      <c r="CD1605" s="307" t="n"/>
      <c r="CE1605" s="307" t="n"/>
      <c r="CF1605" s="307" t="n"/>
      <c r="CG1605" s="307" t="n"/>
      <c r="CH1605" s="307" t="n"/>
      <c r="CI1605" s="307" t="n"/>
      <c r="CJ1605" s="307" t="n"/>
      <c r="CK1605" s="307" t="n"/>
      <c r="CL1605" s="307" t="n"/>
      <c r="CM1605" s="307" t="n"/>
      <c r="CN1605" s="307" t="n"/>
      <c r="CO1605" s="307" t="n"/>
      <c r="CP1605" s="307" t="n"/>
      <c r="CQ1605" s="307" t="n"/>
      <c r="CR1605" s="279" t="n"/>
      <c r="CS1605" s="280">
        <f>AVERAGE(Value(BY1605),value(CR1605))</f>
        <v/>
      </c>
      <c r="CT1605" s="421">
        <f>(IF(OR(MediaScorecard!BG2092="x", MediaScorecard!BH2092="x",MediaScorecard!BI2092="x",MediaScorecard!BJ2092="x",MediaScorecard!BK2092="x"),1, 2))</f>
        <v/>
      </c>
      <c r="CU1605" s="308" t="n"/>
      <c r="CV1605" s="308" t="n"/>
      <c r="CW1605" s="308" t="n"/>
      <c r="CX1605" s="309" t="n"/>
      <c r="CY1605" s="308" t="n"/>
      <c r="CZ1605" s="308" t="n"/>
      <c r="DA1605" s="308" t="n"/>
    </row>
    <row r="1606" ht="21" customHeight="1" s="590">
      <c r="A1606" s="421" t="n"/>
      <c r="B1606" s="270" t="n"/>
      <c r="C1606" s="269" t="n"/>
      <c r="D1606" s="267" t="n"/>
      <c r="E1606" s="267" t="n"/>
      <c r="F1606" s="268" t="n"/>
      <c r="G1606" s="421" t="n"/>
      <c r="H1606" s="269" t="n"/>
      <c r="I1606" s="421" t="n"/>
      <c r="J1606" s="421" t="n"/>
      <c r="K1606" s="421" t="n"/>
      <c r="L1606" s="421" t="n"/>
      <c r="M1606" s="421" t="n"/>
      <c r="N1606" s="421" t="n"/>
      <c r="O1606" s="421" t="n"/>
      <c r="P1606" s="421" t="n"/>
      <c r="Q1606" s="421" t="n"/>
      <c r="R1606" s="270" t="n"/>
      <c r="S1606" s="421" t="n"/>
      <c r="T1606" s="421" t="n"/>
      <c r="U1606" s="421" t="n"/>
      <c r="V1606" s="421" t="n"/>
      <c r="W1606" s="421" t="n"/>
      <c r="X1606" s="421" t="n"/>
      <c r="Y1606" s="421" t="n"/>
      <c r="Z1606" s="421" t="n"/>
      <c r="AA1606" s="421" t="n"/>
      <c r="AB1606" s="421" t="n"/>
      <c r="AC1606" s="421" t="n"/>
      <c r="AD1606" s="421" t="n"/>
      <c r="AE1606" s="421" t="n"/>
      <c r="AF1606" s="421" t="n"/>
      <c r="AG1606" s="421" t="n"/>
      <c r="AH1606" s="421" t="n"/>
      <c r="AI1606" s="421" t="n"/>
      <c r="AJ1606" s="297" t="n"/>
      <c r="AK1606" s="297" t="n"/>
      <c r="AL1606" s="284" t="n"/>
      <c r="AM1606" s="297" t="n"/>
      <c r="AN1606" s="285" t="n"/>
      <c r="AO1606" s="297" t="n"/>
      <c r="AP1606" s="297" t="n"/>
      <c r="AQ1606" s="297" t="n"/>
      <c r="AR1606" s="297" t="n"/>
      <c r="AS1606" s="297" t="n"/>
      <c r="AT1606" s="285" t="n"/>
      <c r="AU1606" s="297" t="n"/>
      <c r="AV1606" s="297" t="n"/>
      <c r="AW1606" s="297" t="n"/>
      <c r="AX1606" s="297" t="n"/>
      <c r="AY1606" s="286" t="n"/>
      <c r="AZ1606" s="286" t="n"/>
      <c r="BA1606" s="287" t="n"/>
      <c r="BB1606" s="286" t="n"/>
      <c r="BC1606" s="286" t="n"/>
      <c r="BD1606" s="286" t="n"/>
      <c r="BE1606" s="286" t="n"/>
      <c r="BF1606" s="286" t="n"/>
      <c r="BG1606" s="286" t="n"/>
      <c r="BH1606" s="297" t="n"/>
      <c r="BI1606" s="297" t="n"/>
      <c r="BJ1606" s="297" t="n"/>
      <c r="BK1606" s="297" t="n"/>
      <c r="BL1606" s="297" t="n"/>
      <c r="BM1606" s="297" t="n"/>
      <c r="BN1606" s="297" t="n"/>
      <c r="BO1606" s="285" t="n"/>
      <c r="BP1606" s="297" t="n"/>
      <c r="BQ1606" s="297" t="n"/>
      <c r="BR1606" s="297" t="n"/>
      <c r="BS1606" s="297" t="n"/>
      <c r="BT1606" s="297" t="n"/>
      <c r="BU1606" s="297" t="n"/>
      <c r="BV1606" s="297" t="n"/>
      <c r="BW1606" s="288" t="n"/>
      <c r="BX1606" s="276">
        <f>SUM(IF(COUNTIF(#REF!, "*1.*"), 2, 0), IF(COUNTIF(#REF!, "*2.*"), 2, 0), IF(COUNTIF(#REF!, "*3.*"), 2, 0), IF(COUNTIF(#REF!, "*4.*"), 2, 0), IF(COUNTIF(#REF!, "*5.*"), 2, 0), IF(COUNTIF(#REF!, "*6.*"), 2, 0))</f>
        <v/>
      </c>
      <c r="BY1606" s="277">
        <f t="array" ref="BY1606">SUM(VALUE(AT1606),VALUE(AU1606),VALUE(AV1606),VALUE(AW1606),VALUE(AX1606),VALUE(AY1606),VALUE(AZ1606),VALUE(BB1606),VALUE(BC1606),VALUE(BD1606),VALUE(BE1606),VALUE(BF1606),VALUE(BG1606),VALUE(BH1606),VALUE(BI1606),VALUE(BJ1606),VALUE(BK1606),VALUE(BL1606),VALUE(BM1606),VALUE(BN1606),VALUE(BO1606),VALUE(BP1606),VALUE(BQ1606),VALUE(BR1606),VALUE(BS1606),VALUE(BT1606),VALUE(BU1606),VALUE(BV1606),VALUE(BW1606))</f>
        <v/>
      </c>
      <c r="BZ1606" s="307" t="n"/>
      <c r="CA1606" s="307" t="n"/>
      <c r="CB1606" s="307" t="n"/>
      <c r="CC1606" s="307" t="n"/>
      <c r="CD1606" s="307" t="n"/>
      <c r="CE1606" s="307" t="n"/>
      <c r="CF1606" s="307" t="n"/>
      <c r="CG1606" s="307" t="n"/>
      <c r="CH1606" s="307" t="n"/>
      <c r="CI1606" s="307" t="n"/>
      <c r="CJ1606" s="307" t="n"/>
      <c r="CK1606" s="307" t="n"/>
      <c r="CL1606" s="307" t="n"/>
      <c r="CM1606" s="307" t="n"/>
      <c r="CN1606" s="307" t="n"/>
      <c r="CO1606" s="307" t="n"/>
      <c r="CP1606" s="307" t="n"/>
      <c r="CQ1606" s="307" t="n"/>
      <c r="CR1606" s="279" t="n"/>
      <c r="CS1606" s="280">
        <f>AVERAGE(Value(BY1606),value(CR1606))</f>
        <v/>
      </c>
      <c r="CT1606" s="421">
        <f>(IF(OR(MediaScorecard!BG2093="x", MediaScorecard!BH2093="x",MediaScorecard!BI2093="x",MediaScorecard!BJ2093="x",MediaScorecard!BK2093="x"),1, 2))</f>
        <v/>
      </c>
      <c r="CU1606" s="308" t="n"/>
      <c r="CV1606" s="308" t="n"/>
      <c r="CW1606" s="308" t="n"/>
      <c r="CX1606" s="309" t="n"/>
      <c r="CY1606" s="308" t="n"/>
      <c r="CZ1606" s="308" t="n"/>
      <c r="DA1606" s="308" t="n"/>
    </row>
    <row r="1607" ht="21" customHeight="1" s="590">
      <c r="A1607" s="421" t="n"/>
      <c r="B1607" s="270" t="n"/>
      <c r="C1607" s="269" t="n"/>
      <c r="D1607" s="267" t="n"/>
      <c r="E1607" s="267" t="n"/>
      <c r="F1607" s="268" t="n"/>
      <c r="G1607" s="421" t="n"/>
      <c r="H1607" s="269" t="n"/>
      <c r="I1607" s="421" t="n"/>
      <c r="J1607" s="421" t="n"/>
      <c r="K1607" s="421" t="n"/>
      <c r="L1607" s="421" t="n"/>
      <c r="M1607" s="421" t="n"/>
      <c r="N1607" s="421" t="n"/>
      <c r="O1607" s="421" t="n"/>
      <c r="P1607" s="421" t="n"/>
      <c r="Q1607" s="421" t="n"/>
      <c r="R1607" s="270" t="n"/>
      <c r="S1607" s="421" t="n"/>
      <c r="T1607" s="421" t="n"/>
      <c r="U1607" s="421" t="n"/>
      <c r="V1607" s="421" t="n"/>
      <c r="W1607" s="421" t="n"/>
      <c r="X1607" s="421" t="n"/>
      <c r="Y1607" s="421" t="n"/>
      <c r="Z1607" s="421" t="n"/>
      <c r="AA1607" s="421" t="n"/>
      <c r="AB1607" s="421" t="n"/>
      <c r="AC1607" s="421" t="n"/>
      <c r="AD1607" s="421" t="n"/>
      <c r="AE1607" s="421" t="n"/>
      <c r="AF1607" s="421" t="n"/>
      <c r="AG1607" s="421" t="n"/>
      <c r="AH1607" s="421" t="n"/>
      <c r="AI1607" s="421" t="n"/>
      <c r="AJ1607" s="297" t="n"/>
      <c r="AK1607" s="297" t="n"/>
      <c r="AL1607" s="284" t="n"/>
      <c r="AM1607" s="297" t="n"/>
      <c r="AN1607" s="285" t="n"/>
      <c r="AO1607" s="297" t="n"/>
      <c r="AP1607" s="297" t="n"/>
      <c r="AQ1607" s="297" t="n"/>
      <c r="AR1607" s="297" t="n"/>
      <c r="AS1607" s="297" t="n"/>
      <c r="AT1607" s="285" t="n"/>
      <c r="AU1607" s="297" t="n"/>
      <c r="AV1607" s="297" t="n"/>
      <c r="AW1607" s="297" t="n"/>
      <c r="AX1607" s="297" t="n"/>
      <c r="AY1607" s="286" t="n"/>
      <c r="AZ1607" s="286" t="n"/>
      <c r="BA1607" s="287" t="n"/>
      <c r="BB1607" s="286" t="n"/>
      <c r="BC1607" s="286" t="n"/>
      <c r="BD1607" s="286" t="n"/>
      <c r="BE1607" s="286" t="n"/>
      <c r="BF1607" s="286" t="n"/>
      <c r="BG1607" s="286" t="n"/>
      <c r="BH1607" s="297" t="n"/>
      <c r="BI1607" s="297" t="n"/>
      <c r="BJ1607" s="297" t="n"/>
      <c r="BK1607" s="297" t="n"/>
      <c r="BL1607" s="297" t="n"/>
      <c r="BM1607" s="297" t="n"/>
      <c r="BN1607" s="297" t="n"/>
      <c r="BO1607" s="285" t="n"/>
      <c r="BP1607" s="297" t="n"/>
      <c r="BQ1607" s="297" t="n"/>
      <c r="BR1607" s="297" t="n"/>
      <c r="BS1607" s="297" t="n"/>
      <c r="BT1607" s="297" t="n"/>
      <c r="BU1607" s="297" t="n"/>
      <c r="BV1607" s="297" t="n"/>
      <c r="BW1607" s="288" t="n"/>
      <c r="BX1607" s="276">
        <f>SUM(IF(COUNTIF(#REF!, "*1.*"), 2, 0), IF(COUNTIF(#REF!, "*2.*"), 2, 0), IF(COUNTIF(#REF!, "*3.*"), 2, 0), IF(COUNTIF(#REF!, "*4.*"), 2, 0), IF(COUNTIF(#REF!, "*5.*"), 2, 0), IF(COUNTIF(#REF!, "*6.*"), 2, 0))</f>
        <v/>
      </c>
      <c r="BY1607" s="277">
        <f t="array" ref="BY1607">SUM(VALUE(AT1607),VALUE(AU1607),VALUE(AV1607),VALUE(AW1607),VALUE(AX1607),VALUE(AY1607),VALUE(AZ1607),VALUE(BB1607),VALUE(BC1607),VALUE(BD1607),VALUE(BE1607),VALUE(BF1607),VALUE(BG1607),VALUE(BH1607),VALUE(BI1607),VALUE(BJ1607),VALUE(BK1607),VALUE(BL1607),VALUE(BM1607),VALUE(BN1607),VALUE(BO1607),VALUE(BP1607),VALUE(BQ1607),VALUE(BR1607),VALUE(BS1607),VALUE(BT1607),VALUE(BU1607),VALUE(BV1607),VALUE(BW1607))</f>
        <v/>
      </c>
      <c r="BZ1607" s="307" t="n"/>
      <c r="CA1607" s="307" t="n"/>
      <c r="CB1607" s="307" t="n"/>
      <c r="CC1607" s="307" t="n"/>
      <c r="CD1607" s="307" t="n"/>
      <c r="CE1607" s="307" t="n"/>
      <c r="CF1607" s="307" t="n"/>
      <c r="CG1607" s="307" t="n"/>
      <c r="CH1607" s="307" t="n"/>
      <c r="CI1607" s="307" t="n"/>
      <c r="CJ1607" s="307" t="n"/>
      <c r="CK1607" s="307" t="n"/>
      <c r="CL1607" s="307" t="n"/>
      <c r="CM1607" s="307" t="n"/>
      <c r="CN1607" s="307" t="n"/>
      <c r="CO1607" s="307" t="n"/>
      <c r="CP1607" s="307" t="n"/>
      <c r="CQ1607" s="307" t="n"/>
      <c r="CR1607" s="279" t="n"/>
      <c r="CS1607" s="280">
        <f>AVERAGE(Value(BY1607),value(CR1607))</f>
        <v/>
      </c>
      <c r="CT1607" s="421">
        <f>(IF(OR(MediaScorecard!BG2094="x", MediaScorecard!BH2094="x",MediaScorecard!BI2094="x",MediaScorecard!BJ2094="x",MediaScorecard!BK2094="x"),1, 2))</f>
        <v/>
      </c>
      <c r="CU1607" s="308" t="n"/>
      <c r="CV1607" s="308" t="n"/>
      <c r="CW1607" s="308" t="n"/>
      <c r="CX1607" s="309" t="n"/>
      <c r="CY1607" s="308" t="n"/>
      <c r="CZ1607" s="308" t="n"/>
      <c r="DA1607" s="308" t="n"/>
    </row>
    <row r="1608" ht="21" customHeight="1" s="590">
      <c r="A1608" s="421" t="n"/>
      <c r="B1608" s="270" t="n"/>
      <c r="C1608" s="269" t="n"/>
      <c r="D1608" s="267" t="n"/>
      <c r="E1608" s="267" t="n"/>
      <c r="F1608" s="268" t="n"/>
      <c r="G1608" s="421" t="n"/>
      <c r="H1608" s="269" t="n"/>
      <c r="I1608" s="421" t="n"/>
      <c r="J1608" s="421" t="n"/>
      <c r="K1608" s="421" t="n"/>
      <c r="L1608" s="421" t="n"/>
      <c r="M1608" s="421" t="n"/>
      <c r="N1608" s="421" t="n"/>
      <c r="O1608" s="421" t="n"/>
      <c r="P1608" s="421" t="n"/>
      <c r="Q1608" s="421" t="n"/>
      <c r="R1608" s="270" t="n"/>
      <c r="S1608" s="421" t="n"/>
      <c r="T1608" s="421" t="n"/>
      <c r="U1608" s="421" t="n"/>
      <c r="V1608" s="421" t="n"/>
      <c r="W1608" s="421" t="n"/>
      <c r="X1608" s="421" t="n"/>
      <c r="Y1608" s="421" t="n"/>
      <c r="Z1608" s="421" t="n"/>
      <c r="AA1608" s="421" t="n"/>
      <c r="AB1608" s="421" t="n"/>
      <c r="AC1608" s="421" t="n"/>
      <c r="AD1608" s="421" t="n"/>
      <c r="AE1608" s="421" t="n"/>
      <c r="AF1608" s="421" t="n"/>
      <c r="AG1608" s="421" t="n"/>
      <c r="AH1608" s="421" t="n"/>
      <c r="AI1608" s="421" t="n"/>
      <c r="AJ1608" s="297" t="n"/>
      <c r="AK1608" s="297" t="n"/>
      <c r="AL1608" s="284" t="n"/>
      <c r="AM1608" s="297" t="n"/>
      <c r="AN1608" s="285" t="n"/>
      <c r="AO1608" s="297" t="n"/>
      <c r="AP1608" s="297" t="n"/>
      <c r="AQ1608" s="297" t="n"/>
      <c r="AR1608" s="297" t="n"/>
      <c r="AS1608" s="297" t="n"/>
      <c r="AT1608" s="285" t="n"/>
      <c r="AU1608" s="297" t="n"/>
      <c r="AV1608" s="297" t="n"/>
      <c r="AW1608" s="297" t="n"/>
      <c r="AX1608" s="297" t="n"/>
      <c r="AY1608" s="286" t="n"/>
      <c r="AZ1608" s="286" t="n"/>
      <c r="BA1608" s="287" t="n"/>
      <c r="BB1608" s="286" t="n"/>
      <c r="BC1608" s="286" t="n"/>
      <c r="BD1608" s="286" t="n"/>
      <c r="BE1608" s="286" t="n"/>
      <c r="BF1608" s="286" t="n"/>
      <c r="BG1608" s="286" t="n"/>
      <c r="BH1608" s="297" t="n"/>
      <c r="BI1608" s="297" t="n"/>
      <c r="BJ1608" s="297" t="n"/>
      <c r="BK1608" s="297" t="n"/>
      <c r="BL1608" s="297" t="n"/>
      <c r="BM1608" s="297" t="n"/>
      <c r="BN1608" s="297" t="n"/>
      <c r="BO1608" s="285" t="n"/>
      <c r="BP1608" s="297" t="n"/>
      <c r="BQ1608" s="297" t="n"/>
      <c r="BR1608" s="297" t="n"/>
      <c r="BS1608" s="297" t="n"/>
      <c r="BT1608" s="297" t="n"/>
      <c r="BU1608" s="297" t="n"/>
      <c r="BV1608" s="297" t="n"/>
      <c r="BW1608" s="288" t="n"/>
      <c r="BX1608" s="276">
        <f>SUM(IF(COUNTIF(#REF!, "*1.*"), 2, 0), IF(COUNTIF(#REF!, "*2.*"), 2, 0), IF(COUNTIF(#REF!, "*3.*"), 2, 0), IF(COUNTIF(#REF!, "*4.*"), 2, 0), IF(COUNTIF(#REF!, "*5.*"), 2, 0), IF(COUNTIF(#REF!, "*6.*"), 2, 0))</f>
        <v/>
      </c>
      <c r="BY1608" s="277">
        <f t="array" ref="BY1608">SUM(VALUE(AT1608),VALUE(AU1608),VALUE(AV1608),VALUE(AW1608),VALUE(AX1608),VALUE(AY1608),VALUE(AZ1608),VALUE(BB1608),VALUE(BC1608),VALUE(BD1608),VALUE(BE1608),VALUE(BF1608),VALUE(BG1608),VALUE(BH1608),VALUE(BI1608),VALUE(BJ1608),VALUE(BK1608),VALUE(BL1608),VALUE(BM1608),VALUE(BN1608),VALUE(BO1608),VALUE(BP1608),VALUE(BQ1608),VALUE(BR1608),VALUE(BS1608),VALUE(BT1608),VALUE(BU1608),VALUE(BV1608),VALUE(BW1608))</f>
        <v/>
      </c>
      <c r="BZ1608" s="307" t="n"/>
      <c r="CA1608" s="307" t="n"/>
      <c r="CB1608" s="307" t="n"/>
      <c r="CC1608" s="307" t="n"/>
      <c r="CD1608" s="307" t="n"/>
      <c r="CE1608" s="307" t="n"/>
      <c r="CF1608" s="307" t="n"/>
      <c r="CG1608" s="307" t="n"/>
      <c r="CH1608" s="307" t="n"/>
      <c r="CI1608" s="307" t="n"/>
      <c r="CJ1608" s="307" t="n"/>
      <c r="CK1608" s="307" t="n"/>
      <c r="CL1608" s="307" t="n"/>
      <c r="CM1608" s="307" t="n"/>
      <c r="CN1608" s="307" t="n"/>
      <c r="CO1608" s="307" t="n"/>
      <c r="CP1608" s="307" t="n"/>
      <c r="CQ1608" s="307" t="n"/>
      <c r="CR1608" s="279" t="n"/>
      <c r="CS1608" s="280">
        <f>AVERAGE(Value(BY1608),value(CR1608))</f>
        <v/>
      </c>
      <c r="CT1608" s="421">
        <f>(IF(OR(MediaScorecard!BG2095="x", MediaScorecard!BH2095="x",MediaScorecard!BI2095="x",MediaScorecard!BJ2095="x",MediaScorecard!BK2095="x"),1, 2))</f>
        <v/>
      </c>
      <c r="CU1608" s="308" t="n"/>
      <c r="CV1608" s="308" t="n"/>
      <c r="CW1608" s="308" t="n"/>
      <c r="CX1608" s="309" t="n"/>
      <c r="CY1608" s="308" t="n"/>
      <c r="CZ1608" s="308" t="n"/>
      <c r="DA1608" s="308" t="n"/>
    </row>
    <row r="1609" ht="21" customHeight="1" s="590">
      <c r="A1609" s="421" t="n"/>
      <c r="B1609" s="270" t="n"/>
      <c r="C1609" s="269" t="n"/>
      <c r="D1609" s="267" t="n"/>
      <c r="E1609" s="267" t="n"/>
      <c r="F1609" s="268" t="n"/>
      <c r="G1609" s="421" t="n"/>
      <c r="H1609" s="269" t="n"/>
      <c r="I1609" s="421" t="n"/>
      <c r="J1609" s="421" t="n"/>
      <c r="K1609" s="421" t="n"/>
      <c r="L1609" s="421" t="n"/>
      <c r="M1609" s="421" t="n"/>
      <c r="N1609" s="421" t="n"/>
      <c r="O1609" s="421" t="n"/>
      <c r="P1609" s="421" t="n"/>
      <c r="Q1609" s="421" t="n"/>
      <c r="R1609" s="270" t="n"/>
      <c r="S1609" s="421" t="n"/>
      <c r="T1609" s="421" t="n"/>
      <c r="U1609" s="421" t="n"/>
      <c r="V1609" s="421" t="n"/>
      <c r="W1609" s="421" t="n"/>
      <c r="X1609" s="421" t="n"/>
      <c r="Y1609" s="421" t="n"/>
      <c r="Z1609" s="421" t="n"/>
      <c r="AA1609" s="421" t="n"/>
      <c r="AB1609" s="421" t="n"/>
      <c r="AC1609" s="421" t="n"/>
      <c r="AD1609" s="421" t="n"/>
      <c r="AE1609" s="421" t="n"/>
      <c r="AF1609" s="421" t="n"/>
      <c r="AG1609" s="421" t="n"/>
      <c r="AH1609" s="421" t="n"/>
      <c r="AI1609" s="421" t="n"/>
      <c r="AJ1609" s="297" t="n"/>
      <c r="AK1609" s="297" t="n"/>
      <c r="AL1609" s="284" t="n"/>
      <c r="AM1609" s="297" t="n"/>
      <c r="AN1609" s="285" t="n"/>
      <c r="AO1609" s="297" t="n"/>
      <c r="AP1609" s="297" t="n"/>
      <c r="AQ1609" s="297" t="n"/>
      <c r="AR1609" s="297" t="n"/>
      <c r="AS1609" s="297" t="n"/>
      <c r="AT1609" s="285" t="n"/>
      <c r="AU1609" s="297" t="n"/>
      <c r="AV1609" s="297" t="n"/>
      <c r="AW1609" s="297" t="n"/>
      <c r="AX1609" s="297" t="n"/>
      <c r="AY1609" s="286" t="n"/>
      <c r="AZ1609" s="286" t="n"/>
      <c r="BA1609" s="287" t="n"/>
      <c r="BB1609" s="286" t="n"/>
      <c r="BC1609" s="286" t="n"/>
      <c r="BD1609" s="286" t="n"/>
      <c r="BE1609" s="286" t="n"/>
      <c r="BF1609" s="286" t="n"/>
      <c r="BG1609" s="286" t="n"/>
      <c r="BH1609" s="297" t="n"/>
      <c r="BI1609" s="297" t="n"/>
      <c r="BJ1609" s="297" t="n"/>
      <c r="BK1609" s="297" t="n"/>
      <c r="BL1609" s="297" t="n"/>
      <c r="BM1609" s="297" t="n"/>
      <c r="BN1609" s="297" t="n"/>
      <c r="BO1609" s="285" t="n"/>
      <c r="BP1609" s="297" t="n"/>
      <c r="BQ1609" s="297" t="n"/>
      <c r="BR1609" s="297" t="n"/>
      <c r="BS1609" s="297" t="n"/>
      <c r="BT1609" s="297" t="n"/>
      <c r="BU1609" s="297" t="n"/>
      <c r="BV1609" s="297" t="n"/>
      <c r="BW1609" s="288" t="n"/>
      <c r="BX1609" s="276">
        <f>SUM(IF(COUNTIF(#REF!, "*1.*"), 2, 0), IF(COUNTIF(#REF!, "*2.*"), 2, 0), IF(COUNTIF(#REF!, "*3.*"), 2, 0), IF(COUNTIF(#REF!, "*4.*"), 2, 0), IF(COUNTIF(#REF!, "*5.*"), 2, 0), IF(COUNTIF(#REF!, "*6.*"), 2, 0))</f>
        <v/>
      </c>
      <c r="BY1609" s="277">
        <f t="array" ref="BY1609">SUM(VALUE(AT1609),VALUE(AU1609),VALUE(AV1609),VALUE(AW1609),VALUE(AX1609),VALUE(AY1609),VALUE(AZ1609),VALUE(BB1609),VALUE(BC1609),VALUE(BD1609),VALUE(BE1609),VALUE(BF1609),VALUE(BG1609),VALUE(BH1609),VALUE(BI1609),VALUE(BJ1609),VALUE(BK1609),VALUE(BL1609),VALUE(BM1609),VALUE(BN1609),VALUE(BO1609),VALUE(BP1609),VALUE(BQ1609),VALUE(BR1609),VALUE(BS1609),VALUE(BT1609),VALUE(BU1609),VALUE(BV1609),VALUE(BW1609))</f>
        <v/>
      </c>
      <c r="BZ1609" s="307" t="n"/>
      <c r="CA1609" s="307" t="n"/>
      <c r="CB1609" s="307" t="n"/>
      <c r="CC1609" s="307" t="n"/>
      <c r="CD1609" s="307" t="n"/>
      <c r="CE1609" s="307" t="n"/>
      <c r="CF1609" s="307" t="n"/>
      <c r="CG1609" s="307" t="n"/>
      <c r="CH1609" s="307" t="n"/>
      <c r="CI1609" s="307" t="n"/>
      <c r="CJ1609" s="307" t="n"/>
      <c r="CK1609" s="307" t="n"/>
      <c r="CL1609" s="307" t="n"/>
      <c r="CM1609" s="307" t="n"/>
      <c r="CN1609" s="307" t="n"/>
      <c r="CO1609" s="307" t="n"/>
      <c r="CP1609" s="307" t="n"/>
      <c r="CQ1609" s="307" t="n"/>
      <c r="CR1609" s="279" t="n"/>
      <c r="CS1609" s="280">
        <f>AVERAGE(Value(BY1609),value(CR1609))</f>
        <v/>
      </c>
      <c r="CT1609" s="421">
        <f>(IF(OR(MediaScorecard!BG2096="x", MediaScorecard!BH2096="x",MediaScorecard!BI2096="x",MediaScorecard!BJ2096="x",MediaScorecard!BK2096="x"),1, 2))</f>
        <v/>
      </c>
      <c r="CU1609" s="308" t="n"/>
      <c r="CV1609" s="308" t="n"/>
      <c r="CW1609" s="308" t="n"/>
      <c r="CX1609" s="309" t="n"/>
      <c r="CY1609" s="308" t="n"/>
      <c r="CZ1609" s="308" t="n"/>
      <c r="DA1609" s="308" t="n"/>
    </row>
    <row r="1610" ht="21" customHeight="1" s="590">
      <c r="A1610" s="421" t="n"/>
      <c r="B1610" s="270" t="n"/>
      <c r="C1610" s="269" t="n"/>
      <c r="D1610" s="267" t="n"/>
      <c r="E1610" s="267" t="n"/>
      <c r="F1610" s="268" t="n"/>
      <c r="G1610" s="421" t="n"/>
      <c r="H1610" s="269" t="n"/>
      <c r="I1610" s="421" t="n"/>
      <c r="J1610" s="421" t="n"/>
      <c r="K1610" s="421" t="n"/>
      <c r="L1610" s="421" t="n"/>
      <c r="M1610" s="421" t="n"/>
      <c r="N1610" s="421" t="n"/>
      <c r="O1610" s="421" t="n"/>
      <c r="P1610" s="421" t="n"/>
      <c r="Q1610" s="421" t="n"/>
      <c r="R1610" s="270" t="n"/>
      <c r="S1610" s="421" t="n"/>
      <c r="T1610" s="421" t="n"/>
      <c r="U1610" s="421" t="n"/>
      <c r="V1610" s="421" t="n"/>
      <c r="W1610" s="421" t="n"/>
      <c r="X1610" s="421" t="n"/>
      <c r="Y1610" s="421" t="n"/>
      <c r="Z1610" s="421" t="n"/>
      <c r="AA1610" s="421" t="n"/>
      <c r="AB1610" s="421" t="n"/>
      <c r="AC1610" s="421" t="n"/>
      <c r="AD1610" s="421" t="n"/>
      <c r="AE1610" s="421" t="n"/>
      <c r="AF1610" s="421" t="n"/>
      <c r="AG1610" s="421" t="n"/>
      <c r="AH1610" s="421" t="n"/>
      <c r="AI1610" s="421" t="n"/>
      <c r="AJ1610" s="297" t="n"/>
      <c r="AK1610" s="297" t="n"/>
      <c r="AL1610" s="284" t="n"/>
      <c r="AM1610" s="297" t="n"/>
      <c r="AN1610" s="285" t="n"/>
      <c r="AO1610" s="297" t="n"/>
      <c r="AP1610" s="297" t="n"/>
      <c r="AQ1610" s="297" t="n"/>
      <c r="AR1610" s="297" t="n"/>
      <c r="AS1610" s="297" t="n"/>
      <c r="AT1610" s="285" t="n"/>
      <c r="AU1610" s="297" t="n"/>
      <c r="AV1610" s="297" t="n"/>
      <c r="AW1610" s="297" t="n"/>
      <c r="AX1610" s="297" t="n"/>
      <c r="AY1610" s="286" t="n"/>
      <c r="AZ1610" s="286" t="n"/>
      <c r="BA1610" s="287" t="n"/>
      <c r="BB1610" s="286" t="n"/>
      <c r="BC1610" s="286" t="n"/>
      <c r="BD1610" s="286" t="n"/>
      <c r="BE1610" s="286" t="n"/>
      <c r="BF1610" s="286" t="n"/>
      <c r="BG1610" s="286" t="n"/>
      <c r="BH1610" s="297" t="n"/>
      <c r="BI1610" s="297" t="n"/>
      <c r="BJ1610" s="297" t="n"/>
      <c r="BK1610" s="297" t="n"/>
      <c r="BL1610" s="297" t="n"/>
      <c r="BM1610" s="297" t="n"/>
      <c r="BN1610" s="297" t="n"/>
      <c r="BO1610" s="285" t="n"/>
      <c r="BP1610" s="297" t="n"/>
      <c r="BQ1610" s="297" t="n"/>
      <c r="BR1610" s="297" t="n"/>
      <c r="BS1610" s="297" t="n"/>
      <c r="BT1610" s="297" t="n"/>
      <c r="BU1610" s="297" t="n"/>
      <c r="BV1610" s="297" t="n"/>
      <c r="BW1610" s="288" t="n"/>
      <c r="BX1610" s="276">
        <f>SUM(IF(COUNTIF(#REF!, "*1.*"), 2, 0), IF(COUNTIF(#REF!, "*2.*"), 2, 0), IF(COUNTIF(#REF!, "*3.*"), 2, 0), IF(COUNTIF(#REF!, "*4.*"), 2, 0), IF(COUNTIF(#REF!, "*5.*"), 2, 0), IF(COUNTIF(#REF!, "*6.*"), 2, 0))</f>
        <v/>
      </c>
      <c r="BY1610" s="277">
        <f t="array" ref="BY1610">SUM(VALUE(AT1610),VALUE(AU1610),VALUE(AV1610),VALUE(AW1610),VALUE(AX1610),VALUE(AY1610),VALUE(AZ1610),VALUE(BB1610),VALUE(BC1610),VALUE(BD1610),VALUE(BE1610),VALUE(BF1610),VALUE(BG1610),VALUE(BH1610),VALUE(BI1610),VALUE(BJ1610),VALUE(BK1610),VALUE(BL1610),VALUE(BM1610),VALUE(BN1610),VALUE(BO1610),VALUE(BP1610),VALUE(BQ1610),VALUE(BR1610),VALUE(BS1610),VALUE(BT1610),VALUE(BU1610),VALUE(BV1610),VALUE(BW1610))</f>
        <v/>
      </c>
      <c r="BZ1610" s="307" t="n"/>
      <c r="CA1610" s="307" t="n"/>
      <c r="CB1610" s="307" t="n"/>
      <c r="CC1610" s="307" t="n"/>
      <c r="CD1610" s="307" t="n"/>
      <c r="CE1610" s="307" t="n"/>
      <c r="CF1610" s="307" t="n"/>
      <c r="CG1610" s="307" t="n"/>
      <c r="CH1610" s="307" t="n"/>
      <c r="CI1610" s="307" t="n"/>
      <c r="CJ1610" s="307" t="n"/>
      <c r="CK1610" s="307" t="n"/>
      <c r="CL1610" s="307" t="n"/>
      <c r="CM1610" s="307" t="n"/>
      <c r="CN1610" s="307" t="n"/>
      <c r="CO1610" s="307" t="n"/>
      <c r="CP1610" s="307" t="n"/>
      <c r="CQ1610" s="307" t="n"/>
      <c r="CR1610" s="279" t="n"/>
      <c r="CS1610" s="280">
        <f>AVERAGE(Value(BY1610),value(CR1610))</f>
        <v/>
      </c>
      <c r="CT1610" s="421">
        <f>(IF(OR(MediaScorecard!BG2097="x", MediaScorecard!BH2097="x",MediaScorecard!BI2097="x",MediaScorecard!BJ2097="x",MediaScorecard!BK2097="x"),1, 2))</f>
        <v/>
      </c>
      <c r="CU1610" s="308" t="n"/>
      <c r="CV1610" s="308" t="n"/>
      <c r="CW1610" s="308" t="n"/>
      <c r="CX1610" s="309" t="n"/>
      <c r="CY1610" s="308" t="n"/>
      <c r="CZ1610" s="308" t="n"/>
      <c r="DA1610" s="308" t="n"/>
    </row>
    <row r="1611" ht="21" customHeight="1" s="590">
      <c r="A1611" s="421" t="n"/>
      <c r="B1611" s="270" t="n"/>
      <c r="C1611" s="269" t="n"/>
      <c r="D1611" s="267" t="n"/>
      <c r="E1611" s="267" t="n"/>
      <c r="F1611" s="268" t="n"/>
      <c r="G1611" s="421" t="n"/>
      <c r="H1611" s="269" t="n"/>
      <c r="I1611" s="421" t="n"/>
      <c r="J1611" s="421" t="n"/>
      <c r="K1611" s="421" t="n"/>
      <c r="L1611" s="421" t="n"/>
      <c r="M1611" s="421" t="n"/>
      <c r="N1611" s="421" t="n"/>
      <c r="O1611" s="421" t="n"/>
      <c r="P1611" s="421" t="n"/>
      <c r="Q1611" s="421" t="n"/>
      <c r="R1611" s="270" t="n"/>
      <c r="S1611" s="421" t="n"/>
      <c r="T1611" s="421" t="n"/>
      <c r="U1611" s="421" t="n"/>
      <c r="V1611" s="421" t="n"/>
      <c r="W1611" s="421" t="n"/>
      <c r="X1611" s="421" t="n"/>
      <c r="Y1611" s="421" t="n"/>
      <c r="Z1611" s="421" t="n"/>
      <c r="AA1611" s="421" t="n"/>
      <c r="AB1611" s="421" t="n"/>
      <c r="AC1611" s="421" t="n"/>
      <c r="AD1611" s="421" t="n"/>
      <c r="AE1611" s="421" t="n"/>
      <c r="AF1611" s="421" t="n"/>
      <c r="AG1611" s="421" t="n"/>
      <c r="AH1611" s="421" t="n"/>
      <c r="AI1611" s="421" t="n"/>
      <c r="AJ1611" s="297" t="n"/>
      <c r="AK1611" s="297" t="n"/>
      <c r="AL1611" s="284" t="n"/>
      <c r="AM1611" s="297" t="n"/>
      <c r="AN1611" s="285" t="n"/>
      <c r="AO1611" s="297" t="n"/>
      <c r="AP1611" s="297" t="n"/>
      <c r="AQ1611" s="297" t="n"/>
      <c r="AR1611" s="297" t="n"/>
      <c r="AS1611" s="297" t="n"/>
      <c r="AT1611" s="285" t="n"/>
      <c r="AU1611" s="297" t="n"/>
      <c r="AV1611" s="297" t="n"/>
      <c r="AW1611" s="297" t="n"/>
      <c r="AX1611" s="297" t="n"/>
      <c r="AY1611" s="286" t="n"/>
      <c r="AZ1611" s="286" t="n"/>
      <c r="BA1611" s="287" t="n"/>
      <c r="BB1611" s="286" t="n"/>
      <c r="BC1611" s="286" t="n"/>
      <c r="BD1611" s="286" t="n"/>
      <c r="BE1611" s="286" t="n"/>
      <c r="BF1611" s="286" t="n"/>
      <c r="BG1611" s="286" t="n"/>
      <c r="BH1611" s="297" t="n"/>
      <c r="BI1611" s="297" t="n"/>
      <c r="BJ1611" s="297" t="n"/>
      <c r="BK1611" s="297" t="n"/>
      <c r="BL1611" s="297" t="n"/>
      <c r="BM1611" s="297" t="n"/>
      <c r="BN1611" s="297" t="n"/>
      <c r="BO1611" s="285" t="n"/>
      <c r="BP1611" s="297" t="n"/>
      <c r="BQ1611" s="297" t="n"/>
      <c r="BR1611" s="297" t="n"/>
      <c r="BS1611" s="297" t="n"/>
      <c r="BT1611" s="297" t="n"/>
      <c r="BU1611" s="297" t="n"/>
      <c r="BV1611" s="297" t="n"/>
      <c r="BW1611" s="288" t="n"/>
      <c r="BX1611" s="276">
        <f>SUM(IF(COUNTIF(#REF!, "*1.*"), 2, 0), IF(COUNTIF(#REF!, "*2.*"), 2, 0), IF(COUNTIF(#REF!, "*3.*"), 2, 0), IF(COUNTIF(#REF!, "*4.*"), 2, 0), IF(COUNTIF(#REF!, "*5.*"), 2, 0), IF(COUNTIF(#REF!, "*6.*"), 2, 0))</f>
        <v/>
      </c>
      <c r="BY1611" s="277">
        <f t="array" ref="BY1611">SUM(VALUE(AT1611),VALUE(AU1611),VALUE(AV1611),VALUE(AW1611),VALUE(AX1611),VALUE(AY1611),VALUE(AZ1611),VALUE(BB1611),VALUE(BC1611),VALUE(BD1611),VALUE(BE1611),VALUE(BF1611),VALUE(BG1611),VALUE(BH1611),VALUE(BI1611),VALUE(BJ1611),VALUE(BK1611),VALUE(BL1611),VALUE(BM1611),VALUE(BN1611),VALUE(BO1611),VALUE(BP1611),VALUE(BQ1611),VALUE(BR1611),VALUE(BS1611),VALUE(BT1611),VALUE(BU1611),VALUE(BV1611),VALUE(BW1611))</f>
        <v/>
      </c>
      <c r="BZ1611" s="307" t="n"/>
      <c r="CA1611" s="307" t="n"/>
      <c r="CB1611" s="307" t="n"/>
      <c r="CC1611" s="307" t="n"/>
      <c r="CD1611" s="307" t="n"/>
      <c r="CE1611" s="307" t="n"/>
      <c r="CF1611" s="307" t="n"/>
      <c r="CG1611" s="307" t="n"/>
      <c r="CH1611" s="307" t="n"/>
      <c r="CI1611" s="307" t="n"/>
      <c r="CJ1611" s="307" t="n"/>
      <c r="CK1611" s="307" t="n"/>
      <c r="CL1611" s="307" t="n"/>
      <c r="CM1611" s="307" t="n"/>
      <c r="CN1611" s="307" t="n"/>
      <c r="CO1611" s="307" t="n"/>
      <c r="CP1611" s="307" t="n"/>
      <c r="CQ1611" s="307" t="n"/>
      <c r="CR1611" s="279" t="n"/>
      <c r="CS1611" s="280">
        <f>AVERAGE(Value(BY1611),value(CR1611))</f>
        <v/>
      </c>
      <c r="CT1611" s="421">
        <f>(IF(OR(MediaScorecard!BG2098="x", MediaScorecard!BH2098="x",MediaScorecard!BI2098="x",MediaScorecard!BJ2098="x",MediaScorecard!BK2098="x"),1, 2))</f>
        <v/>
      </c>
      <c r="CU1611" s="308" t="n"/>
      <c r="CV1611" s="308" t="n"/>
      <c r="CW1611" s="308" t="n"/>
      <c r="CX1611" s="309" t="n"/>
      <c r="CY1611" s="308" t="n"/>
      <c r="CZ1611" s="308" t="n"/>
      <c r="DA1611" s="308" t="n"/>
    </row>
    <row r="1612" ht="21" customHeight="1" s="590">
      <c r="A1612" s="421" t="n"/>
      <c r="B1612" s="270" t="n"/>
      <c r="C1612" s="269" t="n"/>
      <c r="D1612" s="267" t="n"/>
      <c r="E1612" s="267" t="n"/>
      <c r="F1612" s="268" t="n"/>
      <c r="G1612" s="421" t="n"/>
      <c r="H1612" s="269" t="n"/>
      <c r="I1612" s="421" t="n"/>
      <c r="J1612" s="421" t="n"/>
      <c r="K1612" s="421" t="n"/>
      <c r="L1612" s="421" t="n"/>
      <c r="M1612" s="421" t="n"/>
      <c r="N1612" s="421" t="n"/>
      <c r="O1612" s="421" t="n"/>
      <c r="P1612" s="421" t="n"/>
      <c r="Q1612" s="421" t="n"/>
      <c r="R1612" s="270" t="n"/>
      <c r="S1612" s="421" t="n"/>
      <c r="T1612" s="421" t="n"/>
      <c r="U1612" s="421" t="n"/>
      <c r="V1612" s="421" t="n"/>
      <c r="W1612" s="421" t="n"/>
      <c r="X1612" s="421" t="n"/>
      <c r="Y1612" s="421" t="n"/>
      <c r="Z1612" s="421" t="n"/>
      <c r="AA1612" s="421" t="n"/>
      <c r="AB1612" s="421" t="n"/>
      <c r="AC1612" s="421" t="n"/>
      <c r="AD1612" s="421" t="n"/>
      <c r="AE1612" s="421" t="n"/>
      <c r="AF1612" s="421" t="n"/>
      <c r="AG1612" s="421" t="n"/>
      <c r="AH1612" s="421" t="n"/>
      <c r="AI1612" s="421" t="n"/>
      <c r="AJ1612" s="297" t="n"/>
      <c r="AK1612" s="297" t="n"/>
      <c r="AL1612" s="284" t="n"/>
      <c r="AM1612" s="297" t="n"/>
      <c r="AN1612" s="285" t="n"/>
      <c r="AO1612" s="297" t="n"/>
      <c r="AP1612" s="297" t="n"/>
      <c r="AQ1612" s="297" t="n"/>
      <c r="AR1612" s="297" t="n"/>
      <c r="AS1612" s="297" t="n"/>
      <c r="AT1612" s="285" t="n"/>
      <c r="AU1612" s="297" t="n"/>
      <c r="AV1612" s="297" t="n"/>
      <c r="AW1612" s="297" t="n"/>
      <c r="AX1612" s="297" t="n"/>
      <c r="AY1612" s="286" t="n"/>
      <c r="AZ1612" s="286" t="n"/>
      <c r="BA1612" s="287" t="n"/>
      <c r="BB1612" s="286" t="n"/>
      <c r="BC1612" s="286" t="n"/>
      <c r="BD1612" s="286" t="n"/>
      <c r="BE1612" s="286" t="n"/>
      <c r="BF1612" s="286" t="n"/>
      <c r="BG1612" s="286" t="n"/>
      <c r="BH1612" s="297" t="n"/>
      <c r="BI1612" s="297" t="n"/>
      <c r="BJ1612" s="297" t="n"/>
      <c r="BK1612" s="297" t="n"/>
      <c r="BL1612" s="297" t="n"/>
      <c r="BM1612" s="297" t="n"/>
      <c r="BN1612" s="297" t="n"/>
      <c r="BO1612" s="285" t="n"/>
      <c r="BP1612" s="297" t="n"/>
      <c r="BQ1612" s="297" t="n"/>
      <c r="BR1612" s="297" t="n"/>
      <c r="BS1612" s="297" t="n"/>
      <c r="BT1612" s="297" t="n"/>
      <c r="BU1612" s="297" t="n"/>
      <c r="BV1612" s="297" t="n"/>
      <c r="BW1612" s="288" t="n"/>
      <c r="BX1612" s="276">
        <f>SUM(IF(COUNTIF(#REF!, "*1.*"), 2, 0), IF(COUNTIF(#REF!, "*2.*"), 2, 0), IF(COUNTIF(#REF!, "*3.*"), 2, 0), IF(COUNTIF(#REF!, "*4.*"), 2, 0), IF(COUNTIF(#REF!, "*5.*"), 2, 0), IF(COUNTIF(#REF!, "*6.*"), 2, 0))</f>
        <v/>
      </c>
      <c r="BY1612" s="277">
        <f t="array" ref="BY1612">SUM(VALUE(AT1612),VALUE(AU1612),VALUE(AV1612),VALUE(AW1612),VALUE(AX1612),VALUE(AY1612),VALUE(AZ1612),VALUE(BB1612),VALUE(BC1612),VALUE(BD1612),VALUE(BE1612),VALUE(BF1612),VALUE(BG1612),VALUE(BH1612),VALUE(BI1612),VALUE(BJ1612),VALUE(BK1612),VALUE(BL1612),VALUE(BM1612),VALUE(BN1612),VALUE(BO1612),VALUE(BP1612),VALUE(BQ1612),VALUE(BR1612),VALUE(BS1612),VALUE(BT1612),VALUE(BU1612),VALUE(BV1612),VALUE(BW1612))</f>
        <v/>
      </c>
      <c r="BZ1612" s="307" t="n"/>
      <c r="CA1612" s="307" t="n"/>
      <c r="CB1612" s="307" t="n"/>
      <c r="CC1612" s="307" t="n"/>
      <c r="CD1612" s="307" t="n"/>
      <c r="CE1612" s="307" t="n"/>
      <c r="CF1612" s="307" t="n"/>
      <c r="CG1612" s="307" t="n"/>
      <c r="CH1612" s="307" t="n"/>
      <c r="CI1612" s="307" t="n"/>
      <c r="CJ1612" s="307" t="n"/>
      <c r="CK1612" s="307" t="n"/>
      <c r="CL1612" s="307" t="n"/>
      <c r="CM1612" s="307" t="n"/>
      <c r="CN1612" s="307" t="n"/>
      <c r="CO1612" s="307" t="n"/>
      <c r="CP1612" s="307" t="n"/>
      <c r="CQ1612" s="307" t="n"/>
      <c r="CR1612" s="279" t="n"/>
      <c r="CS1612" s="280">
        <f>AVERAGE(Value(BY1612),value(CR1612))</f>
        <v/>
      </c>
      <c r="CT1612" s="421">
        <f>(IF(OR(MediaScorecard!BG2099="x", MediaScorecard!BH2099="x",MediaScorecard!BI2099="x",MediaScorecard!BJ2099="x",MediaScorecard!BK2099="x"),1, 2))</f>
        <v/>
      </c>
      <c r="CU1612" s="308" t="n"/>
      <c r="CV1612" s="308" t="n"/>
      <c r="CW1612" s="308" t="n"/>
      <c r="CX1612" s="309" t="n"/>
      <c r="CY1612" s="308" t="n"/>
      <c r="CZ1612" s="308" t="n"/>
      <c r="DA1612" s="308" t="n"/>
    </row>
    <row r="1613" ht="21" customHeight="1" s="590">
      <c r="A1613" s="421" t="n"/>
      <c r="B1613" s="270" t="n"/>
      <c r="C1613" s="269" t="n"/>
      <c r="D1613" s="267" t="n"/>
      <c r="E1613" s="267" t="n"/>
      <c r="F1613" s="268" t="n"/>
      <c r="G1613" s="421" t="n"/>
      <c r="H1613" s="269" t="n"/>
      <c r="I1613" s="421" t="n"/>
      <c r="J1613" s="421" t="n"/>
      <c r="K1613" s="421" t="n"/>
      <c r="L1613" s="421" t="n"/>
      <c r="M1613" s="421" t="n"/>
      <c r="N1613" s="421" t="n"/>
      <c r="O1613" s="421" t="n"/>
      <c r="P1613" s="421" t="n"/>
      <c r="Q1613" s="421" t="n"/>
      <c r="R1613" s="270" t="n"/>
      <c r="S1613" s="421" t="n"/>
      <c r="T1613" s="421" t="n"/>
      <c r="U1613" s="421" t="n"/>
      <c r="V1613" s="421" t="n"/>
      <c r="W1613" s="421" t="n"/>
      <c r="X1613" s="421" t="n"/>
      <c r="Y1613" s="421" t="n"/>
      <c r="Z1613" s="421" t="n"/>
      <c r="AA1613" s="421" t="n"/>
      <c r="AB1613" s="421" t="n"/>
      <c r="AC1613" s="421" t="n"/>
      <c r="AD1613" s="421" t="n"/>
      <c r="AE1613" s="421" t="n"/>
      <c r="AF1613" s="421" t="n"/>
      <c r="AG1613" s="421" t="n"/>
      <c r="AH1613" s="421" t="n"/>
      <c r="AI1613" s="421" t="n"/>
      <c r="AJ1613" s="297" t="n"/>
      <c r="AK1613" s="297" t="n"/>
      <c r="AL1613" s="284" t="n"/>
      <c r="AM1613" s="297" t="n"/>
      <c r="AN1613" s="285" t="n"/>
      <c r="AO1613" s="297" t="n"/>
      <c r="AP1613" s="297" t="n"/>
      <c r="AQ1613" s="297" t="n"/>
      <c r="AR1613" s="297" t="n"/>
      <c r="AS1613" s="297" t="n"/>
      <c r="AT1613" s="285" t="n"/>
      <c r="AU1613" s="297" t="n"/>
      <c r="AV1613" s="297" t="n"/>
      <c r="AW1613" s="297" t="n"/>
      <c r="AX1613" s="297" t="n"/>
      <c r="AY1613" s="286" t="n"/>
      <c r="AZ1613" s="286" t="n"/>
      <c r="BA1613" s="287" t="n"/>
      <c r="BB1613" s="286" t="n"/>
      <c r="BC1613" s="286" t="n"/>
      <c r="BD1613" s="286" t="n"/>
      <c r="BE1613" s="286" t="n"/>
      <c r="BF1613" s="286" t="n"/>
      <c r="BG1613" s="286" t="n"/>
      <c r="BH1613" s="297" t="n"/>
      <c r="BI1613" s="297" t="n"/>
      <c r="BJ1613" s="297" t="n"/>
      <c r="BK1613" s="297" t="n"/>
      <c r="BL1613" s="297" t="n"/>
      <c r="BM1613" s="297" t="n"/>
      <c r="BN1613" s="297" t="n"/>
      <c r="BO1613" s="285" t="n"/>
      <c r="BP1613" s="297" t="n"/>
      <c r="BQ1613" s="297" t="n"/>
      <c r="BR1613" s="297" t="n"/>
      <c r="BS1613" s="297" t="n"/>
      <c r="BT1613" s="297" t="n"/>
      <c r="BU1613" s="297" t="n"/>
      <c r="BV1613" s="297" t="n"/>
      <c r="BW1613" s="288" t="n"/>
      <c r="BX1613" s="276">
        <f>SUM(IF(COUNTIF(#REF!, "*1.*"), 2, 0), IF(COUNTIF(#REF!, "*2.*"), 2, 0), IF(COUNTIF(#REF!, "*3.*"), 2, 0), IF(COUNTIF(#REF!, "*4.*"), 2, 0), IF(COUNTIF(#REF!, "*5.*"), 2, 0), IF(COUNTIF(#REF!, "*6.*"), 2, 0))</f>
        <v/>
      </c>
      <c r="BY1613" s="277">
        <f t="array" ref="BY1613">SUM(VALUE(AT1613),VALUE(AU1613),VALUE(AV1613),VALUE(AW1613),VALUE(AX1613),VALUE(AY1613),VALUE(AZ1613),VALUE(BB1613),VALUE(BC1613),VALUE(BD1613),VALUE(BE1613),VALUE(BF1613),VALUE(BG1613),VALUE(BH1613),VALUE(BI1613),VALUE(BJ1613),VALUE(BK1613),VALUE(BL1613),VALUE(BM1613),VALUE(BN1613),VALUE(BO1613),VALUE(BP1613),VALUE(BQ1613),VALUE(BR1613),VALUE(BS1613),VALUE(BT1613),VALUE(BU1613),VALUE(BV1613),VALUE(BW1613))</f>
        <v/>
      </c>
      <c r="BZ1613" s="307" t="n"/>
      <c r="CA1613" s="307" t="n"/>
      <c r="CB1613" s="307" t="n"/>
      <c r="CC1613" s="307" t="n"/>
      <c r="CD1613" s="307" t="n"/>
      <c r="CE1613" s="307" t="n"/>
      <c r="CF1613" s="307" t="n"/>
      <c r="CG1613" s="307" t="n"/>
      <c r="CH1613" s="307" t="n"/>
      <c r="CI1613" s="307" t="n"/>
      <c r="CJ1613" s="307" t="n"/>
      <c r="CK1613" s="307" t="n"/>
      <c r="CL1613" s="307" t="n"/>
      <c r="CM1613" s="307" t="n"/>
      <c r="CN1613" s="307" t="n"/>
      <c r="CO1613" s="307" t="n"/>
      <c r="CP1613" s="307" t="n"/>
      <c r="CQ1613" s="307" t="n"/>
      <c r="CR1613" s="279" t="n"/>
      <c r="CS1613" s="280">
        <f>AVERAGE(Value(BY1613),value(CR1613))</f>
        <v/>
      </c>
      <c r="CT1613" s="421">
        <f>(IF(OR(MediaScorecard!BG2100="x", MediaScorecard!BH2100="x",MediaScorecard!BI2100="x",MediaScorecard!BJ2100="x",MediaScorecard!BK2100="x"),1, 2))</f>
        <v/>
      </c>
      <c r="CU1613" s="308" t="n"/>
      <c r="CV1613" s="308" t="n"/>
      <c r="CW1613" s="308" t="n"/>
      <c r="CX1613" s="309" t="n"/>
      <c r="CY1613" s="308" t="n"/>
      <c r="CZ1613" s="308" t="n"/>
      <c r="DA1613" s="308" t="n"/>
    </row>
    <row r="1614" ht="21" customHeight="1" s="590">
      <c r="A1614" s="421" t="n"/>
      <c r="B1614" s="270" t="n"/>
      <c r="C1614" s="269" t="n"/>
      <c r="D1614" s="267" t="n"/>
      <c r="E1614" s="267" t="n"/>
      <c r="F1614" s="268" t="n"/>
      <c r="G1614" s="421" t="n"/>
      <c r="H1614" s="269" t="n"/>
      <c r="I1614" s="421" t="n"/>
      <c r="J1614" s="421" t="n"/>
      <c r="K1614" s="421" t="n"/>
      <c r="L1614" s="421" t="n"/>
      <c r="M1614" s="421" t="n"/>
      <c r="N1614" s="421" t="n"/>
      <c r="O1614" s="421" t="n"/>
      <c r="P1614" s="421" t="n"/>
      <c r="Q1614" s="421" t="n"/>
      <c r="R1614" s="270" t="n"/>
      <c r="S1614" s="421" t="n"/>
      <c r="T1614" s="421" t="n"/>
      <c r="U1614" s="421" t="n"/>
      <c r="V1614" s="421" t="n"/>
      <c r="W1614" s="421" t="n"/>
      <c r="X1614" s="421" t="n"/>
      <c r="Y1614" s="421" t="n"/>
      <c r="Z1614" s="421" t="n"/>
      <c r="AA1614" s="421" t="n"/>
      <c r="AB1614" s="421" t="n"/>
      <c r="AC1614" s="421" t="n"/>
      <c r="AD1614" s="421" t="n"/>
      <c r="AE1614" s="421" t="n"/>
      <c r="AF1614" s="421" t="n"/>
      <c r="AG1614" s="421" t="n"/>
      <c r="AH1614" s="421" t="n"/>
      <c r="AI1614" s="421" t="n"/>
      <c r="AJ1614" s="297" t="n"/>
      <c r="AK1614" s="297" t="n"/>
      <c r="AL1614" s="284" t="n"/>
      <c r="AM1614" s="297" t="n"/>
      <c r="AN1614" s="285" t="n"/>
      <c r="AO1614" s="297" t="n"/>
      <c r="AP1614" s="297" t="n"/>
      <c r="AQ1614" s="297" t="n"/>
      <c r="AR1614" s="297" t="n"/>
      <c r="AS1614" s="297" t="n"/>
      <c r="AT1614" s="285" t="n"/>
      <c r="AU1614" s="297" t="n"/>
      <c r="AV1614" s="297" t="n"/>
      <c r="AW1614" s="297" t="n"/>
      <c r="AX1614" s="297" t="n"/>
      <c r="AY1614" s="286" t="n"/>
      <c r="AZ1614" s="286" t="n"/>
      <c r="BA1614" s="287" t="n"/>
      <c r="BB1614" s="286" t="n"/>
      <c r="BC1614" s="286" t="n"/>
      <c r="BD1614" s="286" t="n"/>
      <c r="BE1614" s="286" t="n"/>
      <c r="BF1614" s="286" t="n"/>
      <c r="BG1614" s="286" t="n"/>
      <c r="BH1614" s="297" t="n"/>
      <c r="BI1614" s="297" t="n"/>
      <c r="BJ1614" s="297" t="n"/>
      <c r="BK1614" s="297" t="n"/>
      <c r="BL1614" s="297" t="n"/>
      <c r="BM1614" s="297" t="n"/>
      <c r="BN1614" s="297" t="n"/>
      <c r="BO1614" s="285" t="n"/>
      <c r="BP1614" s="297" t="n"/>
      <c r="BQ1614" s="297" t="n"/>
      <c r="BR1614" s="297" t="n"/>
      <c r="BS1614" s="297" t="n"/>
      <c r="BT1614" s="297" t="n"/>
      <c r="BU1614" s="297" t="n"/>
      <c r="BV1614" s="297" t="n"/>
      <c r="BW1614" s="288" t="n"/>
      <c r="BX1614" s="276">
        <f>SUM(IF(COUNTIF(#REF!, "*1.*"), 2, 0), IF(COUNTIF(#REF!, "*2.*"), 2, 0), IF(COUNTIF(#REF!, "*3.*"), 2, 0), IF(COUNTIF(#REF!, "*4.*"), 2, 0), IF(COUNTIF(#REF!, "*5.*"), 2, 0), IF(COUNTIF(#REF!, "*6.*"), 2, 0))</f>
        <v/>
      </c>
      <c r="BY1614" s="277">
        <f t="array" ref="BY1614">SUM(VALUE(AT1614),VALUE(AU1614),VALUE(AV1614),VALUE(AW1614),VALUE(AX1614),VALUE(AY1614),VALUE(AZ1614),VALUE(BB1614),VALUE(BC1614),VALUE(BD1614),VALUE(BE1614),VALUE(BF1614),VALUE(BG1614),VALUE(BH1614),VALUE(BI1614),VALUE(BJ1614),VALUE(BK1614),VALUE(BL1614),VALUE(BM1614),VALUE(BN1614),VALUE(BO1614),VALUE(BP1614),VALUE(BQ1614),VALUE(BR1614),VALUE(BS1614),VALUE(BT1614),VALUE(BU1614),VALUE(BV1614),VALUE(BW1614))</f>
        <v/>
      </c>
      <c r="BZ1614" s="307" t="n"/>
      <c r="CA1614" s="307" t="n"/>
      <c r="CB1614" s="307" t="n"/>
      <c r="CC1614" s="307" t="n"/>
      <c r="CD1614" s="307" t="n"/>
      <c r="CE1614" s="307" t="n"/>
      <c r="CF1614" s="307" t="n"/>
      <c r="CG1614" s="307" t="n"/>
      <c r="CH1614" s="307" t="n"/>
      <c r="CI1614" s="307" t="n"/>
      <c r="CJ1614" s="307" t="n"/>
      <c r="CK1614" s="307" t="n"/>
      <c r="CL1614" s="307" t="n"/>
      <c r="CM1614" s="307" t="n"/>
      <c r="CN1614" s="307" t="n"/>
      <c r="CO1614" s="307" t="n"/>
      <c r="CP1614" s="307" t="n"/>
      <c r="CQ1614" s="307" t="n"/>
      <c r="CR1614" s="279" t="n"/>
      <c r="CS1614" s="280">
        <f>AVERAGE(Value(BY1614),value(CR1614))</f>
        <v/>
      </c>
      <c r="CT1614" s="421">
        <f>(IF(OR(MediaScorecard!BG2101="x", MediaScorecard!BH2101="x",MediaScorecard!BI2101="x",MediaScorecard!BJ2101="x",MediaScorecard!BK2101="x"),1, 2))</f>
        <v/>
      </c>
      <c r="CU1614" s="308" t="n"/>
      <c r="CV1614" s="308" t="n"/>
      <c r="CW1614" s="308" t="n"/>
      <c r="CX1614" s="309" t="n"/>
      <c r="CY1614" s="308" t="n"/>
      <c r="CZ1614" s="308" t="n"/>
      <c r="DA1614" s="308" t="n"/>
    </row>
    <row r="1615" ht="21" customHeight="1" s="590">
      <c r="A1615" s="421" t="n"/>
      <c r="B1615" s="270" t="n"/>
      <c r="C1615" s="269" t="n"/>
      <c r="D1615" s="267" t="n"/>
      <c r="E1615" s="267" t="n"/>
      <c r="F1615" s="268" t="n"/>
      <c r="G1615" s="421" t="n"/>
      <c r="H1615" s="269" t="n"/>
      <c r="I1615" s="421" t="n"/>
      <c r="J1615" s="421" t="n"/>
      <c r="K1615" s="421" t="n"/>
      <c r="L1615" s="421" t="n"/>
      <c r="M1615" s="421" t="n"/>
      <c r="N1615" s="421" t="n"/>
      <c r="O1615" s="421" t="n"/>
      <c r="P1615" s="421" t="n"/>
      <c r="Q1615" s="421" t="n"/>
      <c r="R1615" s="270" t="n"/>
      <c r="S1615" s="421" t="n"/>
      <c r="T1615" s="421" t="n"/>
      <c r="U1615" s="421" t="n"/>
      <c r="V1615" s="421" t="n"/>
      <c r="W1615" s="421" t="n"/>
      <c r="X1615" s="421" t="n"/>
      <c r="Y1615" s="421" t="n"/>
      <c r="Z1615" s="421" t="n"/>
      <c r="AA1615" s="421" t="n"/>
      <c r="AB1615" s="421" t="n"/>
      <c r="AC1615" s="421" t="n"/>
      <c r="AD1615" s="421" t="n"/>
      <c r="AE1615" s="421" t="n"/>
      <c r="AF1615" s="421" t="n"/>
      <c r="AG1615" s="421" t="n"/>
      <c r="AH1615" s="421" t="n"/>
      <c r="AI1615" s="421" t="n"/>
      <c r="AJ1615" s="297" t="n"/>
      <c r="AK1615" s="297" t="n"/>
      <c r="AL1615" s="284" t="n"/>
      <c r="AM1615" s="297" t="n"/>
      <c r="AN1615" s="285" t="n"/>
      <c r="AO1615" s="297" t="n"/>
      <c r="AP1615" s="297" t="n"/>
      <c r="AQ1615" s="297" t="n"/>
      <c r="AR1615" s="297" t="n"/>
      <c r="AS1615" s="297" t="n"/>
      <c r="AT1615" s="285" t="n"/>
      <c r="AU1615" s="297" t="n"/>
      <c r="AV1615" s="297" t="n"/>
      <c r="AW1615" s="297" t="n"/>
      <c r="AX1615" s="297" t="n"/>
      <c r="AY1615" s="286" t="n"/>
      <c r="AZ1615" s="286" t="n"/>
      <c r="BA1615" s="287" t="n"/>
      <c r="BB1615" s="286" t="n"/>
      <c r="BC1615" s="286" t="n"/>
      <c r="BD1615" s="286" t="n"/>
      <c r="BE1615" s="286" t="n"/>
      <c r="BF1615" s="286" t="n"/>
      <c r="BG1615" s="286" t="n"/>
      <c r="BH1615" s="297" t="n"/>
      <c r="BI1615" s="297" t="n"/>
      <c r="BJ1615" s="297" t="n"/>
      <c r="BK1615" s="297" t="n"/>
      <c r="BL1615" s="297" t="n"/>
      <c r="BM1615" s="297" t="n"/>
      <c r="BN1615" s="297" t="n"/>
      <c r="BO1615" s="285" t="n"/>
      <c r="BP1615" s="297" t="n"/>
      <c r="BQ1615" s="297" t="n"/>
      <c r="BR1615" s="297" t="n"/>
      <c r="BS1615" s="297" t="n"/>
      <c r="BT1615" s="297" t="n"/>
      <c r="BU1615" s="297" t="n"/>
      <c r="BV1615" s="297" t="n"/>
      <c r="BW1615" s="288" t="n"/>
      <c r="BX1615" s="276">
        <f>SUM(IF(COUNTIF(#REF!, "*1.*"), 2, 0), IF(COUNTIF(#REF!, "*2.*"), 2, 0), IF(COUNTIF(#REF!, "*3.*"), 2, 0), IF(COUNTIF(#REF!, "*4.*"), 2, 0), IF(COUNTIF(#REF!, "*5.*"), 2, 0), IF(COUNTIF(#REF!, "*6.*"), 2, 0))</f>
        <v/>
      </c>
      <c r="BY1615" s="277">
        <f t="array" ref="BY1615">SUM(VALUE(AT1615),VALUE(AU1615),VALUE(AV1615),VALUE(AW1615),VALUE(AX1615),VALUE(AY1615),VALUE(AZ1615),VALUE(BB1615),VALUE(BC1615),VALUE(BD1615),VALUE(BE1615),VALUE(BF1615),VALUE(BG1615),VALUE(BH1615),VALUE(BI1615),VALUE(BJ1615),VALUE(BK1615),VALUE(BL1615),VALUE(BM1615),VALUE(BN1615),VALUE(BO1615),VALUE(BP1615),VALUE(BQ1615),VALUE(BR1615),VALUE(BS1615),VALUE(BT1615),VALUE(BU1615),VALUE(BV1615),VALUE(BW1615))</f>
        <v/>
      </c>
      <c r="BZ1615" s="307" t="n"/>
      <c r="CA1615" s="307" t="n"/>
      <c r="CB1615" s="307" t="n"/>
      <c r="CC1615" s="307" t="n"/>
      <c r="CD1615" s="307" t="n"/>
      <c r="CE1615" s="307" t="n"/>
      <c r="CF1615" s="307" t="n"/>
      <c r="CG1615" s="307" t="n"/>
      <c r="CH1615" s="307" t="n"/>
      <c r="CI1615" s="307" t="n"/>
      <c r="CJ1615" s="307" t="n"/>
      <c r="CK1615" s="307" t="n"/>
      <c r="CL1615" s="307" t="n"/>
      <c r="CM1615" s="307" t="n"/>
      <c r="CN1615" s="307" t="n"/>
      <c r="CO1615" s="307" t="n"/>
      <c r="CP1615" s="307" t="n"/>
      <c r="CQ1615" s="307" t="n"/>
      <c r="CR1615" s="279" t="n"/>
      <c r="CS1615" s="280">
        <f>AVERAGE(Value(BY1615),value(CR1615))</f>
        <v/>
      </c>
      <c r="CT1615" s="421">
        <f>(IF(OR(MediaScorecard!BG2102="x", MediaScorecard!BH2102="x",MediaScorecard!BI2102="x",MediaScorecard!BJ2102="x",MediaScorecard!BK2102="x"),1, 2))</f>
        <v/>
      </c>
      <c r="CU1615" s="308" t="n"/>
      <c r="CV1615" s="308" t="n"/>
      <c r="CW1615" s="308" t="n"/>
      <c r="CX1615" s="309" t="n"/>
      <c r="CY1615" s="308" t="n"/>
      <c r="CZ1615" s="308" t="n"/>
      <c r="DA1615" s="308" t="n"/>
    </row>
    <row r="1616" ht="21" customHeight="1" s="590">
      <c r="A1616" s="421" t="n"/>
      <c r="B1616" s="270" t="n"/>
      <c r="C1616" s="269" t="n"/>
      <c r="D1616" s="267" t="n"/>
      <c r="E1616" s="267" t="n"/>
      <c r="F1616" s="268" t="n"/>
      <c r="G1616" s="421" t="n"/>
      <c r="H1616" s="269" t="n"/>
      <c r="I1616" s="421" t="n"/>
      <c r="J1616" s="421" t="n"/>
      <c r="K1616" s="421" t="n"/>
      <c r="L1616" s="421" t="n"/>
      <c r="M1616" s="421" t="n"/>
      <c r="N1616" s="421" t="n"/>
      <c r="O1616" s="421" t="n"/>
      <c r="P1616" s="421" t="n"/>
      <c r="Q1616" s="421" t="n"/>
      <c r="R1616" s="270" t="n"/>
      <c r="S1616" s="421" t="n"/>
      <c r="T1616" s="421" t="n"/>
      <c r="U1616" s="421" t="n"/>
      <c r="V1616" s="421" t="n"/>
      <c r="W1616" s="421" t="n"/>
      <c r="X1616" s="421" t="n"/>
      <c r="Y1616" s="421" t="n"/>
      <c r="Z1616" s="421" t="n"/>
      <c r="AA1616" s="421" t="n"/>
      <c r="AB1616" s="421" t="n"/>
      <c r="AC1616" s="421" t="n"/>
      <c r="AD1616" s="421" t="n"/>
      <c r="AE1616" s="421" t="n"/>
      <c r="AF1616" s="421" t="n"/>
      <c r="AG1616" s="421" t="n"/>
      <c r="AH1616" s="421" t="n"/>
      <c r="AI1616" s="421" t="n"/>
      <c r="AJ1616" s="297" t="n"/>
      <c r="AK1616" s="297" t="n"/>
      <c r="AL1616" s="284" t="n"/>
      <c r="AM1616" s="297" t="n"/>
      <c r="AN1616" s="285" t="n"/>
      <c r="AO1616" s="297" t="n"/>
      <c r="AP1616" s="297" t="n"/>
      <c r="AQ1616" s="297" t="n"/>
      <c r="AR1616" s="297" t="n"/>
      <c r="AS1616" s="297" t="n"/>
      <c r="AT1616" s="285" t="n"/>
      <c r="AU1616" s="297" t="n"/>
      <c r="AV1616" s="297" t="n"/>
      <c r="AW1616" s="297" t="n"/>
      <c r="AX1616" s="297" t="n"/>
      <c r="AY1616" s="286" t="n"/>
      <c r="AZ1616" s="286" t="n"/>
      <c r="BA1616" s="287" t="n"/>
      <c r="BB1616" s="286" t="n"/>
      <c r="BC1616" s="286" t="n"/>
      <c r="BD1616" s="286" t="n"/>
      <c r="BE1616" s="286" t="n"/>
      <c r="BF1616" s="286" t="n"/>
      <c r="BG1616" s="286" t="n"/>
      <c r="BH1616" s="297" t="n"/>
      <c r="BI1616" s="297" t="n"/>
      <c r="BJ1616" s="297" t="n"/>
      <c r="BK1616" s="297" t="n"/>
      <c r="BL1616" s="297" t="n"/>
      <c r="BM1616" s="297" t="n"/>
      <c r="BN1616" s="297" t="n"/>
      <c r="BO1616" s="285" t="n"/>
      <c r="BP1616" s="297" t="n"/>
      <c r="BQ1616" s="297" t="n"/>
      <c r="BR1616" s="297" t="n"/>
      <c r="BS1616" s="297" t="n"/>
      <c r="BT1616" s="297" t="n"/>
      <c r="BU1616" s="297" t="n"/>
      <c r="BV1616" s="297" t="n"/>
      <c r="BW1616" s="288" t="n"/>
      <c r="BX1616" s="276">
        <f>SUM(IF(COUNTIF(#REF!, "*1.*"), 2, 0), IF(COUNTIF(#REF!, "*2.*"), 2, 0), IF(COUNTIF(#REF!, "*3.*"), 2, 0), IF(COUNTIF(#REF!, "*4.*"), 2, 0), IF(COUNTIF(#REF!, "*5.*"), 2, 0), IF(COUNTIF(#REF!, "*6.*"), 2, 0))</f>
        <v/>
      </c>
      <c r="BY1616" s="277">
        <f t="array" ref="BY1616">SUM(VALUE(AT1616),VALUE(AU1616),VALUE(AV1616),VALUE(AW1616),VALUE(AX1616),VALUE(AY1616),VALUE(AZ1616),VALUE(BB1616),VALUE(BC1616),VALUE(BD1616),VALUE(BE1616),VALUE(BF1616),VALUE(BG1616),VALUE(BH1616),VALUE(BI1616),VALUE(BJ1616),VALUE(BK1616),VALUE(BL1616),VALUE(BM1616),VALUE(BN1616),VALUE(BO1616),VALUE(BP1616),VALUE(BQ1616),VALUE(BR1616),VALUE(BS1616),VALUE(BT1616),VALUE(BU1616),VALUE(BV1616),VALUE(BW1616))</f>
        <v/>
      </c>
      <c r="BZ1616" s="307" t="n"/>
      <c r="CA1616" s="307" t="n"/>
      <c r="CB1616" s="307" t="n"/>
      <c r="CC1616" s="307" t="n"/>
      <c r="CD1616" s="307" t="n"/>
      <c r="CE1616" s="307" t="n"/>
      <c r="CF1616" s="307" t="n"/>
      <c r="CG1616" s="307" t="n"/>
      <c r="CH1616" s="307" t="n"/>
      <c r="CI1616" s="307" t="n"/>
      <c r="CJ1616" s="307" t="n"/>
      <c r="CK1616" s="307" t="n"/>
      <c r="CL1616" s="307" t="n"/>
      <c r="CM1616" s="307" t="n"/>
      <c r="CN1616" s="307" t="n"/>
      <c r="CO1616" s="307" t="n"/>
      <c r="CP1616" s="307" t="n"/>
      <c r="CQ1616" s="307" t="n"/>
      <c r="CR1616" s="279" t="n"/>
      <c r="CS1616" s="280">
        <f>AVERAGE(Value(BY1616),value(CR1616))</f>
        <v/>
      </c>
      <c r="CT1616" s="421">
        <f>(IF(OR(MediaScorecard!BG2103="x", MediaScorecard!BH2103="x",MediaScorecard!BI2103="x",MediaScorecard!BJ2103="x",MediaScorecard!BK2103="x"),1, 2))</f>
        <v/>
      </c>
      <c r="CU1616" s="308" t="n"/>
      <c r="CV1616" s="308" t="n"/>
      <c r="CW1616" s="308" t="n"/>
      <c r="CX1616" s="309" t="n"/>
      <c r="CY1616" s="308" t="n"/>
      <c r="CZ1616" s="308" t="n"/>
      <c r="DA1616" s="308" t="n"/>
    </row>
    <row r="1617" ht="21" customHeight="1" s="590">
      <c r="A1617" s="421" t="n"/>
      <c r="B1617" s="270" t="n"/>
      <c r="C1617" s="269" t="n"/>
      <c r="D1617" s="267" t="n"/>
      <c r="E1617" s="267" t="n"/>
      <c r="F1617" s="268" t="n"/>
      <c r="G1617" s="421" t="n"/>
      <c r="H1617" s="269" t="n"/>
      <c r="I1617" s="421" t="n"/>
      <c r="J1617" s="421" t="n"/>
      <c r="K1617" s="421" t="n"/>
      <c r="L1617" s="421" t="n"/>
      <c r="M1617" s="421" t="n"/>
      <c r="N1617" s="421" t="n"/>
      <c r="O1617" s="421" t="n"/>
      <c r="P1617" s="421" t="n"/>
      <c r="Q1617" s="421" t="n"/>
      <c r="R1617" s="270" t="n"/>
      <c r="S1617" s="421" t="n"/>
      <c r="T1617" s="421" t="n"/>
      <c r="U1617" s="421" t="n"/>
      <c r="V1617" s="421" t="n"/>
      <c r="W1617" s="421" t="n"/>
      <c r="X1617" s="421" t="n"/>
      <c r="Y1617" s="421" t="n"/>
      <c r="Z1617" s="421" t="n"/>
      <c r="AA1617" s="421" t="n"/>
      <c r="AB1617" s="421" t="n"/>
      <c r="AC1617" s="421" t="n"/>
      <c r="AD1617" s="421" t="n"/>
      <c r="AE1617" s="421" t="n"/>
      <c r="AF1617" s="421" t="n"/>
      <c r="AG1617" s="421" t="n"/>
      <c r="AH1617" s="421" t="n"/>
      <c r="AI1617" s="421" t="n"/>
      <c r="AJ1617" s="297" t="n"/>
      <c r="AK1617" s="297" t="n"/>
      <c r="AL1617" s="284" t="n"/>
      <c r="AM1617" s="297" t="n"/>
      <c r="AN1617" s="285" t="n"/>
      <c r="AO1617" s="297" t="n"/>
      <c r="AP1617" s="297" t="n"/>
      <c r="AQ1617" s="297" t="n"/>
      <c r="AR1617" s="297" t="n"/>
      <c r="AS1617" s="297" t="n"/>
      <c r="AT1617" s="285" t="n"/>
      <c r="AU1617" s="297" t="n"/>
      <c r="AV1617" s="297" t="n"/>
      <c r="AW1617" s="297" t="n"/>
      <c r="AX1617" s="297" t="n"/>
      <c r="AY1617" s="286" t="n"/>
      <c r="AZ1617" s="286" t="n"/>
      <c r="BA1617" s="287" t="n"/>
      <c r="BB1617" s="286" t="n"/>
      <c r="BC1617" s="286" t="n"/>
      <c r="BD1617" s="286" t="n"/>
      <c r="BE1617" s="286" t="n"/>
      <c r="BF1617" s="286" t="n"/>
      <c r="BG1617" s="286" t="n"/>
      <c r="BH1617" s="297" t="n"/>
      <c r="BI1617" s="297" t="n"/>
      <c r="BJ1617" s="297" t="n"/>
      <c r="BK1617" s="297" t="n"/>
      <c r="BL1617" s="297" t="n"/>
      <c r="BM1617" s="297" t="n"/>
      <c r="BN1617" s="297" t="n"/>
      <c r="BO1617" s="285" t="n"/>
      <c r="BP1617" s="297" t="n"/>
      <c r="BQ1617" s="297" t="n"/>
      <c r="BR1617" s="297" t="n"/>
      <c r="BS1617" s="297" t="n"/>
      <c r="BT1617" s="297" t="n"/>
      <c r="BU1617" s="297" t="n"/>
      <c r="BV1617" s="297" t="n"/>
      <c r="BW1617" s="288" t="n"/>
      <c r="BX1617" s="276">
        <f>SUM(IF(COUNTIF(#REF!, "*1.*"), 2, 0), IF(COUNTIF(#REF!, "*2.*"), 2, 0), IF(COUNTIF(#REF!, "*3.*"), 2, 0), IF(COUNTIF(#REF!, "*4.*"), 2, 0), IF(COUNTIF(#REF!, "*5.*"), 2, 0), IF(COUNTIF(#REF!, "*6.*"), 2, 0))</f>
        <v/>
      </c>
      <c r="BY1617" s="277">
        <f t="array" ref="BY1617">SUM(VALUE(AT1617),VALUE(AU1617),VALUE(AV1617),VALUE(AW1617),VALUE(AX1617),VALUE(AY1617),VALUE(AZ1617),VALUE(BB1617),VALUE(BC1617),VALUE(BD1617),VALUE(BE1617),VALUE(BF1617),VALUE(BG1617),VALUE(BH1617),VALUE(BI1617),VALUE(BJ1617),VALUE(BK1617),VALUE(BL1617),VALUE(BM1617),VALUE(BN1617),VALUE(BO1617),VALUE(BP1617),VALUE(BQ1617),VALUE(BR1617),VALUE(BS1617),VALUE(BT1617),VALUE(BU1617),VALUE(BV1617),VALUE(BW1617))</f>
        <v/>
      </c>
      <c r="BZ1617" s="307" t="n"/>
      <c r="CA1617" s="307" t="n"/>
      <c r="CB1617" s="307" t="n"/>
      <c r="CC1617" s="307" t="n"/>
      <c r="CD1617" s="307" t="n"/>
      <c r="CE1617" s="307" t="n"/>
      <c r="CF1617" s="307" t="n"/>
      <c r="CG1617" s="307" t="n"/>
      <c r="CH1617" s="307" t="n"/>
      <c r="CI1617" s="307" t="n"/>
      <c r="CJ1617" s="307" t="n"/>
      <c r="CK1617" s="307" t="n"/>
      <c r="CL1617" s="307" t="n"/>
      <c r="CM1617" s="307" t="n"/>
      <c r="CN1617" s="307" t="n"/>
      <c r="CO1617" s="307" t="n"/>
      <c r="CP1617" s="307" t="n"/>
      <c r="CQ1617" s="307" t="n"/>
      <c r="CR1617" s="279" t="n"/>
      <c r="CS1617" s="280">
        <f>AVERAGE(Value(BY1617),value(CR1617))</f>
        <v/>
      </c>
      <c r="CT1617" s="421">
        <f>(IF(OR(MediaScorecard!BG2104="x", MediaScorecard!BH2104="x",MediaScorecard!BI2104="x",MediaScorecard!BJ2104="x",MediaScorecard!BK2104="x"),1, 2))</f>
        <v/>
      </c>
      <c r="CU1617" s="308" t="n"/>
      <c r="CV1617" s="308" t="n"/>
      <c r="CW1617" s="308" t="n"/>
      <c r="CX1617" s="309" t="n"/>
      <c r="CY1617" s="308" t="n"/>
      <c r="CZ1617" s="308" t="n"/>
      <c r="DA1617" s="308" t="n"/>
    </row>
    <row r="1618" ht="21" customHeight="1" s="590">
      <c r="A1618" s="421" t="n"/>
      <c r="B1618" s="270" t="n"/>
      <c r="C1618" s="269" t="n"/>
      <c r="D1618" s="267" t="n"/>
      <c r="E1618" s="267" t="n"/>
      <c r="F1618" s="268" t="n"/>
      <c r="G1618" s="421" t="n"/>
      <c r="H1618" s="269" t="n"/>
      <c r="I1618" s="421" t="n"/>
      <c r="J1618" s="421" t="n"/>
      <c r="K1618" s="421" t="n"/>
      <c r="L1618" s="421" t="n"/>
      <c r="M1618" s="421" t="n"/>
      <c r="N1618" s="421" t="n"/>
      <c r="O1618" s="421" t="n"/>
      <c r="P1618" s="421" t="n"/>
      <c r="Q1618" s="421" t="n"/>
      <c r="R1618" s="270" t="n"/>
      <c r="S1618" s="421" t="n"/>
      <c r="T1618" s="421" t="n"/>
      <c r="U1618" s="421" t="n"/>
      <c r="V1618" s="421" t="n"/>
      <c r="W1618" s="421" t="n"/>
      <c r="X1618" s="421" t="n"/>
      <c r="Y1618" s="421" t="n"/>
      <c r="Z1618" s="421" t="n"/>
      <c r="AA1618" s="421" t="n"/>
      <c r="AB1618" s="421" t="n"/>
      <c r="AC1618" s="421" t="n"/>
      <c r="AD1618" s="421" t="n"/>
      <c r="AE1618" s="421" t="n"/>
      <c r="AF1618" s="421" t="n"/>
      <c r="AG1618" s="421" t="n"/>
      <c r="AH1618" s="421" t="n"/>
      <c r="AI1618" s="421" t="n"/>
      <c r="AJ1618" s="297" t="n"/>
      <c r="AK1618" s="297" t="n"/>
      <c r="AL1618" s="284" t="n"/>
      <c r="AM1618" s="297" t="n"/>
      <c r="AN1618" s="285" t="n"/>
      <c r="AO1618" s="297" t="n"/>
      <c r="AP1618" s="297" t="n"/>
      <c r="AQ1618" s="297" t="n"/>
      <c r="AR1618" s="297" t="n"/>
      <c r="AS1618" s="297" t="n"/>
      <c r="AT1618" s="285" t="n"/>
      <c r="AU1618" s="297" t="n"/>
      <c r="AV1618" s="297" t="n"/>
      <c r="AW1618" s="297" t="n"/>
      <c r="AX1618" s="297" t="n"/>
      <c r="AY1618" s="286" t="n"/>
      <c r="AZ1618" s="286" t="n"/>
      <c r="BA1618" s="287" t="n"/>
      <c r="BB1618" s="286" t="n"/>
      <c r="BC1618" s="286" t="n"/>
      <c r="BD1618" s="286" t="n"/>
      <c r="BE1618" s="286" t="n"/>
      <c r="BF1618" s="286" t="n"/>
      <c r="BG1618" s="286" t="n"/>
      <c r="BH1618" s="297" t="n"/>
      <c r="BI1618" s="297" t="n"/>
      <c r="BJ1618" s="297" t="n"/>
      <c r="BK1618" s="297" t="n"/>
      <c r="BL1618" s="297" t="n"/>
      <c r="BM1618" s="297" t="n"/>
      <c r="BN1618" s="297" t="n"/>
      <c r="BO1618" s="285" t="n"/>
      <c r="BP1618" s="297" t="n"/>
      <c r="BQ1618" s="297" t="n"/>
      <c r="BR1618" s="297" t="n"/>
      <c r="BS1618" s="297" t="n"/>
      <c r="BT1618" s="297" t="n"/>
      <c r="BU1618" s="297" t="n"/>
      <c r="BV1618" s="297" t="n"/>
      <c r="BW1618" s="288" t="n"/>
      <c r="BX1618" s="276">
        <f>SUM(IF(COUNTIF(#REF!, "*1.*"), 2, 0), IF(COUNTIF(#REF!, "*2.*"), 2, 0), IF(COUNTIF(#REF!, "*3.*"), 2, 0), IF(COUNTIF(#REF!, "*4.*"), 2, 0), IF(COUNTIF(#REF!, "*5.*"), 2, 0), IF(COUNTIF(#REF!, "*6.*"), 2, 0))</f>
        <v/>
      </c>
      <c r="BY1618" s="277">
        <f t="array" ref="BY1618">SUM(VALUE(AT1618),VALUE(AU1618),VALUE(AV1618),VALUE(AW1618),VALUE(AX1618),VALUE(AY1618),VALUE(AZ1618),VALUE(BB1618),VALUE(BC1618),VALUE(BD1618),VALUE(BE1618),VALUE(BF1618),VALUE(BG1618),VALUE(BH1618),VALUE(BI1618),VALUE(BJ1618),VALUE(BK1618),VALUE(BL1618),VALUE(BM1618),VALUE(BN1618),VALUE(BO1618),VALUE(BP1618),VALUE(BQ1618),VALUE(BR1618),VALUE(BS1618),VALUE(BT1618),VALUE(BU1618),VALUE(BV1618),VALUE(BW1618))</f>
        <v/>
      </c>
      <c r="BZ1618" s="307" t="n"/>
      <c r="CA1618" s="307" t="n"/>
      <c r="CB1618" s="307" t="n"/>
      <c r="CC1618" s="307" t="n"/>
      <c r="CD1618" s="307" t="n"/>
      <c r="CE1618" s="307" t="n"/>
      <c r="CF1618" s="307" t="n"/>
      <c r="CG1618" s="307" t="n"/>
      <c r="CH1618" s="307" t="n"/>
      <c r="CI1618" s="307" t="n"/>
      <c r="CJ1618" s="307" t="n"/>
      <c r="CK1618" s="307" t="n"/>
      <c r="CL1618" s="307" t="n"/>
      <c r="CM1618" s="307" t="n"/>
      <c r="CN1618" s="307" t="n"/>
      <c r="CO1618" s="307" t="n"/>
      <c r="CP1618" s="307" t="n"/>
      <c r="CQ1618" s="307" t="n"/>
      <c r="CR1618" s="279" t="n"/>
      <c r="CS1618" s="280">
        <f>AVERAGE(Value(BY1618),value(CR1618))</f>
        <v/>
      </c>
      <c r="CT1618" s="421">
        <f>(IF(OR(MediaScorecard!BG2105="x", MediaScorecard!BH2105="x",MediaScorecard!BI2105="x",MediaScorecard!BJ2105="x",MediaScorecard!BK2105="x"),1, 2))</f>
        <v/>
      </c>
      <c r="CU1618" s="308" t="n"/>
      <c r="CV1618" s="308" t="n"/>
      <c r="CW1618" s="308" t="n"/>
      <c r="CX1618" s="309" t="n"/>
      <c r="CY1618" s="308" t="n"/>
      <c r="CZ1618" s="308" t="n"/>
      <c r="DA1618" s="308" t="n"/>
    </row>
    <row r="1619" ht="21" customHeight="1" s="590">
      <c r="A1619" s="421" t="n"/>
      <c r="B1619" s="270" t="n"/>
      <c r="C1619" s="269" t="n"/>
      <c r="D1619" s="267" t="n"/>
      <c r="E1619" s="267" t="n"/>
      <c r="F1619" s="268" t="n"/>
      <c r="G1619" s="421" t="n"/>
      <c r="H1619" s="269" t="n"/>
      <c r="I1619" s="421" t="n"/>
      <c r="J1619" s="421" t="n"/>
      <c r="K1619" s="421" t="n"/>
      <c r="L1619" s="421" t="n"/>
      <c r="M1619" s="421" t="n"/>
      <c r="N1619" s="421" t="n"/>
      <c r="O1619" s="421" t="n"/>
      <c r="P1619" s="421" t="n"/>
      <c r="Q1619" s="421" t="n"/>
      <c r="R1619" s="270" t="n"/>
      <c r="S1619" s="421" t="n"/>
      <c r="T1619" s="421" t="n"/>
      <c r="U1619" s="421" t="n"/>
      <c r="V1619" s="421" t="n"/>
      <c r="W1619" s="421" t="n"/>
      <c r="X1619" s="421" t="n"/>
      <c r="Y1619" s="421" t="n"/>
      <c r="Z1619" s="421" t="n"/>
      <c r="AA1619" s="421" t="n"/>
      <c r="AB1619" s="421" t="n"/>
      <c r="AC1619" s="421" t="n"/>
      <c r="AD1619" s="421" t="n"/>
      <c r="AE1619" s="421" t="n"/>
      <c r="AF1619" s="421" t="n"/>
      <c r="AG1619" s="421" t="n"/>
      <c r="AH1619" s="421" t="n"/>
      <c r="AI1619" s="421" t="n"/>
      <c r="AJ1619" s="297" t="n"/>
      <c r="AK1619" s="297" t="n"/>
      <c r="AL1619" s="284" t="n"/>
      <c r="AM1619" s="297" t="n"/>
      <c r="AN1619" s="285" t="n"/>
      <c r="AO1619" s="297" t="n"/>
      <c r="AP1619" s="297" t="n"/>
      <c r="AQ1619" s="297" t="n"/>
      <c r="AR1619" s="297" t="n"/>
      <c r="AS1619" s="297" t="n"/>
      <c r="AT1619" s="285" t="n"/>
      <c r="AU1619" s="297" t="n"/>
      <c r="AV1619" s="297" t="n"/>
      <c r="AW1619" s="297" t="n"/>
      <c r="AX1619" s="297" t="n"/>
      <c r="AY1619" s="286" t="n"/>
      <c r="AZ1619" s="286" t="n"/>
      <c r="BA1619" s="287" t="n"/>
      <c r="BB1619" s="286" t="n"/>
      <c r="BC1619" s="286" t="n"/>
      <c r="BD1619" s="286" t="n"/>
      <c r="BE1619" s="286" t="n"/>
      <c r="BF1619" s="286" t="n"/>
      <c r="BG1619" s="286" t="n"/>
      <c r="BH1619" s="297" t="n"/>
      <c r="BI1619" s="297" t="n"/>
      <c r="BJ1619" s="297" t="n"/>
      <c r="BK1619" s="297" t="n"/>
      <c r="BL1619" s="297" t="n"/>
      <c r="BM1619" s="297" t="n"/>
      <c r="BN1619" s="297" t="n"/>
      <c r="BO1619" s="285" t="n"/>
      <c r="BP1619" s="297" t="n"/>
      <c r="BQ1619" s="297" t="n"/>
      <c r="BR1619" s="297" t="n"/>
      <c r="BS1619" s="297" t="n"/>
      <c r="BT1619" s="297" t="n"/>
      <c r="BU1619" s="297" t="n"/>
      <c r="BV1619" s="297" t="n"/>
      <c r="BW1619" s="288" t="n"/>
      <c r="BX1619" s="276">
        <f>SUM(IF(COUNTIF(#REF!, "*1.*"), 2, 0), IF(COUNTIF(#REF!, "*2.*"), 2, 0), IF(COUNTIF(#REF!, "*3.*"), 2, 0), IF(COUNTIF(#REF!, "*4.*"), 2, 0), IF(COUNTIF(#REF!, "*5.*"), 2, 0), IF(COUNTIF(#REF!, "*6.*"), 2, 0))</f>
        <v/>
      </c>
      <c r="BY1619" s="277">
        <f t="array" ref="BY1619">SUM(VALUE(AT1619),VALUE(AU1619),VALUE(AV1619),VALUE(AW1619),VALUE(AX1619),VALUE(AY1619),VALUE(AZ1619),VALUE(BB1619),VALUE(BC1619),VALUE(BD1619),VALUE(BE1619),VALUE(BF1619),VALUE(BG1619),VALUE(BH1619),VALUE(BI1619),VALUE(BJ1619),VALUE(BK1619),VALUE(BL1619),VALUE(BM1619),VALUE(BN1619),VALUE(BO1619),VALUE(BP1619),VALUE(BQ1619),VALUE(BR1619),VALUE(BS1619),VALUE(BT1619),VALUE(BU1619),VALUE(BV1619),VALUE(BW1619))</f>
        <v/>
      </c>
      <c r="BZ1619" s="307" t="n"/>
      <c r="CA1619" s="307" t="n"/>
      <c r="CB1619" s="307" t="n"/>
      <c r="CC1619" s="307" t="n"/>
      <c r="CD1619" s="307" t="n"/>
      <c r="CE1619" s="307" t="n"/>
      <c r="CF1619" s="307" t="n"/>
      <c r="CG1619" s="307" t="n"/>
      <c r="CH1619" s="307" t="n"/>
      <c r="CI1619" s="307" t="n"/>
      <c r="CJ1619" s="307" t="n"/>
      <c r="CK1619" s="307" t="n"/>
      <c r="CL1619" s="307" t="n"/>
      <c r="CM1619" s="307" t="n"/>
      <c r="CN1619" s="307" t="n"/>
      <c r="CO1619" s="307" t="n"/>
      <c r="CP1619" s="307" t="n"/>
      <c r="CQ1619" s="307" t="n"/>
      <c r="CR1619" s="279" t="n"/>
      <c r="CS1619" s="280">
        <f>AVERAGE(Value(BY1619),value(CR1619))</f>
        <v/>
      </c>
      <c r="CT1619" s="421">
        <f>(IF(OR(MediaScorecard!BG2106="x", MediaScorecard!BH2106="x",MediaScorecard!BI2106="x",MediaScorecard!BJ2106="x",MediaScorecard!BK2106="x"),1, 2))</f>
        <v/>
      </c>
      <c r="CU1619" s="308" t="n"/>
      <c r="CV1619" s="308" t="n"/>
      <c r="CW1619" s="308" t="n"/>
      <c r="CX1619" s="309" t="n"/>
      <c r="CY1619" s="308" t="n"/>
      <c r="CZ1619" s="308" t="n"/>
      <c r="DA1619" s="308" t="n"/>
    </row>
    <row r="1620" ht="21" customHeight="1" s="590">
      <c r="A1620" s="421" t="n"/>
      <c r="B1620" s="270" t="n"/>
      <c r="C1620" s="269" t="n"/>
      <c r="D1620" s="267" t="n"/>
      <c r="E1620" s="267" t="n"/>
      <c r="F1620" s="268" t="n"/>
      <c r="G1620" s="421" t="n"/>
      <c r="H1620" s="269" t="n"/>
      <c r="I1620" s="421" t="n"/>
      <c r="J1620" s="421" t="n"/>
      <c r="K1620" s="421" t="n"/>
      <c r="L1620" s="421" t="n"/>
      <c r="M1620" s="421" t="n"/>
      <c r="N1620" s="421" t="n"/>
      <c r="O1620" s="421" t="n"/>
      <c r="P1620" s="421" t="n"/>
      <c r="Q1620" s="421" t="n"/>
      <c r="R1620" s="270" t="n"/>
      <c r="S1620" s="421" t="n"/>
      <c r="T1620" s="421" t="n"/>
      <c r="U1620" s="421" t="n"/>
      <c r="V1620" s="421" t="n"/>
      <c r="W1620" s="421" t="n"/>
      <c r="X1620" s="421" t="n"/>
      <c r="Y1620" s="421" t="n"/>
      <c r="Z1620" s="421" t="n"/>
      <c r="AA1620" s="421" t="n"/>
      <c r="AB1620" s="421" t="n"/>
      <c r="AC1620" s="421" t="n"/>
      <c r="AD1620" s="421" t="n"/>
      <c r="AE1620" s="421" t="n"/>
      <c r="AF1620" s="421" t="n"/>
      <c r="AG1620" s="421" t="n"/>
      <c r="AH1620" s="421" t="n"/>
      <c r="AI1620" s="421" t="n"/>
      <c r="AJ1620" s="297" t="n"/>
      <c r="AK1620" s="297" t="n"/>
      <c r="AL1620" s="284" t="n"/>
      <c r="AM1620" s="297" t="n"/>
      <c r="AN1620" s="285" t="n"/>
      <c r="AO1620" s="297" t="n"/>
      <c r="AP1620" s="297" t="n"/>
      <c r="AQ1620" s="297" t="n"/>
      <c r="AR1620" s="297" t="n"/>
      <c r="AS1620" s="297" t="n"/>
      <c r="AT1620" s="285" t="n"/>
      <c r="AU1620" s="297" t="n"/>
      <c r="AV1620" s="297" t="n"/>
      <c r="AW1620" s="297" t="n"/>
      <c r="AX1620" s="297" t="n"/>
      <c r="AY1620" s="286" t="n"/>
      <c r="AZ1620" s="286" t="n"/>
      <c r="BA1620" s="287" t="n"/>
      <c r="BB1620" s="286" t="n"/>
      <c r="BC1620" s="286" t="n"/>
      <c r="BD1620" s="286" t="n"/>
      <c r="BE1620" s="286" t="n"/>
      <c r="BF1620" s="286" t="n"/>
      <c r="BG1620" s="286" t="n"/>
      <c r="BH1620" s="297" t="n"/>
      <c r="BI1620" s="297" t="n"/>
      <c r="BJ1620" s="297" t="n"/>
      <c r="BK1620" s="297" t="n"/>
      <c r="BL1620" s="297" t="n"/>
      <c r="BM1620" s="297" t="n"/>
      <c r="BN1620" s="297" t="n"/>
      <c r="BO1620" s="285" t="n"/>
      <c r="BP1620" s="297" t="n"/>
      <c r="BQ1620" s="297" t="n"/>
      <c r="BR1620" s="297" t="n"/>
      <c r="BS1620" s="297" t="n"/>
      <c r="BT1620" s="297" t="n"/>
      <c r="BU1620" s="297" t="n"/>
      <c r="BV1620" s="297" t="n"/>
      <c r="BW1620" s="288" t="n"/>
      <c r="BX1620" s="276">
        <f>SUM(IF(COUNTIF(#REF!, "*1.*"), 2, 0), IF(COUNTIF(#REF!, "*2.*"), 2, 0), IF(COUNTIF(#REF!, "*3.*"), 2, 0), IF(COUNTIF(#REF!, "*4.*"), 2, 0), IF(COUNTIF(#REF!, "*5.*"), 2, 0), IF(COUNTIF(#REF!, "*6.*"), 2, 0))</f>
        <v/>
      </c>
      <c r="BY1620" s="277">
        <f t="array" ref="BY1620">SUM(VALUE(AT1620),VALUE(AU1620),VALUE(AV1620),VALUE(AW1620),VALUE(AX1620),VALUE(AY1620),VALUE(AZ1620),VALUE(BB1620),VALUE(BC1620),VALUE(BD1620),VALUE(BE1620),VALUE(BF1620),VALUE(BG1620),VALUE(BH1620),VALUE(BI1620),VALUE(BJ1620),VALUE(BK1620),VALUE(BL1620),VALUE(BM1620),VALUE(BN1620),VALUE(BO1620),VALUE(BP1620),VALUE(BQ1620),VALUE(BR1620),VALUE(BS1620),VALUE(BT1620),VALUE(BU1620),VALUE(BV1620),VALUE(BW1620))</f>
        <v/>
      </c>
      <c r="BZ1620" s="307" t="n"/>
      <c r="CA1620" s="307" t="n"/>
      <c r="CB1620" s="307" t="n"/>
      <c r="CC1620" s="307" t="n"/>
      <c r="CD1620" s="307" t="n"/>
      <c r="CE1620" s="307" t="n"/>
      <c r="CF1620" s="307" t="n"/>
      <c r="CG1620" s="307" t="n"/>
      <c r="CH1620" s="307" t="n"/>
      <c r="CI1620" s="307" t="n"/>
      <c r="CJ1620" s="307" t="n"/>
      <c r="CK1620" s="307" t="n"/>
      <c r="CL1620" s="307" t="n"/>
      <c r="CM1620" s="307" t="n"/>
      <c r="CN1620" s="307" t="n"/>
      <c r="CO1620" s="307" t="n"/>
      <c r="CP1620" s="307" t="n"/>
      <c r="CQ1620" s="307" t="n"/>
      <c r="CR1620" s="279" t="n"/>
      <c r="CS1620" s="280">
        <f>AVERAGE(Value(BY1620),value(CR1620))</f>
        <v/>
      </c>
      <c r="CT1620" s="421">
        <f>(IF(OR(MediaScorecard!BG2107="x", MediaScorecard!BH2107="x",MediaScorecard!BI2107="x",MediaScorecard!BJ2107="x",MediaScorecard!BK2107="x"),1, 2))</f>
        <v/>
      </c>
      <c r="CU1620" s="308" t="n"/>
      <c r="CV1620" s="308" t="n"/>
      <c r="CW1620" s="308" t="n"/>
      <c r="CX1620" s="309" t="n"/>
      <c r="CY1620" s="308" t="n"/>
      <c r="CZ1620" s="308" t="n"/>
      <c r="DA1620" s="308" t="n"/>
    </row>
    <row r="1621" ht="21" customHeight="1" s="590">
      <c r="A1621" s="421" t="n"/>
      <c r="B1621" s="270" t="n"/>
      <c r="C1621" s="269" t="n"/>
      <c r="D1621" s="267" t="n"/>
      <c r="E1621" s="267" t="n"/>
      <c r="F1621" s="268" t="n"/>
      <c r="G1621" s="421" t="n"/>
      <c r="H1621" s="269" t="n"/>
      <c r="I1621" s="421" t="n"/>
      <c r="J1621" s="421" t="n"/>
      <c r="K1621" s="421" t="n"/>
      <c r="L1621" s="421" t="n"/>
      <c r="M1621" s="421" t="n"/>
      <c r="N1621" s="421" t="n"/>
      <c r="O1621" s="421" t="n"/>
      <c r="P1621" s="421" t="n"/>
      <c r="Q1621" s="421" t="n"/>
      <c r="R1621" s="270" t="n"/>
      <c r="S1621" s="421" t="n"/>
      <c r="T1621" s="421" t="n"/>
      <c r="U1621" s="421" t="n"/>
      <c r="V1621" s="421" t="n"/>
      <c r="W1621" s="421" t="n"/>
      <c r="X1621" s="421" t="n"/>
      <c r="Y1621" s="421" t="n"/>
      <c r="Z1621" s="421" t="n"/>
      <c r="AA1621" s="421" t="n"/>
      <c r="AB1621" s="421" t="n"/>
      <c r="AC1621" s="421" t="n"/>
      <c r="AD1621" s="421" t="n"/>
      <c r="AE1621" s="421" t="n"/>
      <c r="AF1621" s="421" t="n"/>
      <c r="AG1621" s="421" t="n"/>
      <c r="AH1621" s="421" t="n"/>
      <c r="AI1621" s="421" t="n"/>
      <c r="AJ1621" s="297" t="n"/>
      <c r="AK1621" s="297" t="n"/>
      <c r="AL1621" s="284" t="n"/>
      <c r="AM1621" s="297" t="n"/>
      <c r="AN1621" s="285" t="n"/>
      <c r="AO1621" s="297" t="n"/>
      <c r="AP1621" s="297" t="n"/>
      <c r="AQ1621" s="297" t="n"/>
      <c r="AR1621" s="297" t="n"/>
      <c r="AS1621" s="297" t="n"/>
      <c r="AT1621" s="285" t="n"/>
      <c r="AU1621" s="297" t="n"/>
      <c r="AV1621" s="297" t="n"/>
      <c r="AW1621" s="297" t="n"/>
      <c r="AX1621" s="297" t="n"/>
      <c r="AY1621" s="286" t="n"/>
      <c r="AZ1621" s="286" t="n"/>
      <c r="BA1621" s="287" t="n"/>
      <c r="BB1621" s="286" t="n"/>
      <c r="BC1621" s="286" t="n"/>
      <c r="BD1621" s="286" t="n"/>
      <c r="BE1621" s="286" t="n"/>
      <c r="BF1621" s="286" t="n"/>
      <c r="BG1621" s="286" t="n"/>
      <c r="BH1621" s="297" t="n"/>
      <c r="BI1621" s="297" t="n"/>
      <c r="BJ1621" s="297" t="n"/>
      <c r="BK1621" s="297" t="n"/>
      <c r="BL1621" s="297" t="n"/>
      <c r="BM1621" s="297" t="n"/>
      <c r="BN1621" s="297" t="n"/>
      <c r="BO1621" s="285" t="n"/>
      <c r="BP1621" s="297" t="n"/>
      <c r="BQ1621" s="297" t="n"/>
      <c r="BR1621" s="297" t="n"/>
      <c r="BS1621" s="297" t="n"/>
      <c r="BT1621" s="297" t="n"/>
      <c r="BU1621" s="297" t="n"/>
      <c r="BV1621" s="297" t="n"/>
      <c r="BW1621" s="288" t="n"/>
      <c r="BX1621" s="276">
        <f>SUM(IF(COUNTIF(#REF!, "*1.*"), 2, 0), IF(COUNTIF(#REF!, "*2.*"), 2, 0), IF(COUNTIF(#REF!, "*3.*"), 2, 0), IF(COUNTIF(#REF!, "*4.*"), 2, 0), IF(COUNTIF(#REF!, "*5.*"), 2, 0), IF(COUNTIF(#REF!, "*6.*"), 2, 0))</f>
        <v/>
      </c>
      <c r="BY1621" s="277">
        <f t="array" ref="BY1621">SUM(VALUE(AT1621),VALUE(AU1621),VALUE(AV1621),VALUE(AW1621),VALUE(AX1621),VALUE(AY1621),VALUE(AZ1621),VALUE(BB1621),VALUE(BC1621),VALUE(BD1621),VALUE(BE1621),VALUE(BF1621),VALUE(BG1621),VALUE(BH1621),VALUE(BI1621),VALUE(BJ1621),VALUE(BK1621),VALUE(BL1621),VALUE(BM1621),VALUE(BN1621),VALUE(BO1621),VALUE(BP1621),VALUE(BQ1621),VALUE(BR1621),VALUE(BS1621),VALUE(BT1621),VALUE(BU1621),VALUE(BV1621),VALUE(BW1621))</f>
        <v/>
      </c>
      <c r="BZ1621" s="307" t="n"/>
      <c r="CA1621" s="307" t="n"/>
      <c r="CB1621" s="307" t="n"/>
      <c r="CC1621" s="307" t="n"/>
      <c r="CD1621" s="307" t="n"/>
      <c r="CE1621" s="307" t="n"/>
      <c r="CF1621" s="307" t="n"/>
      <c r="CG1621" s="307" t="n"/>
      <c r="CH1621" s="307" t="n"/>
      <c r="CI1621" s="307" t="n"/>
      <c r="CJ1621" s="307" t="n"/>
      <c r="CK1621" s="307" t="n"/>
      <c r="CL1621" s="307" t="n"/>
      <c r="CM1621" s="307" t="n"/>
      <c r="CN1621" s="307" t="n"/>
      <c r="CO1621" s="307" t="n"/>
      <c r="CP1621" s="307" t="n"/>
      <c r="CQ1621" s="307" t="n"/>
      <c r="CR1621" s="279" t="n"/>
      <c r="CS1621" s="280">
        <f>AVERAGE(Value(BY1621),value(CR1621))</f>
        <v/>
      </c>
      <c r="CT1621" s="421">
        <f>(IF(OR(MediaScorecard!BG2108="x", MediaScorecard!BH2108="x",MediaScorecard!BI2108="x",MediaScorecard!BJ2108="x",MediaScorecard!BK2108="x"),1, 2))</f>
        <v/>
      </c>
      <c r="CU1621" s="308" t="n"/>
      <c r="CV1621" s="308" t="n"/>
      <c r="CW1621" s="308" t="n"/>
      <c r="CX1621" s="309" t="n"/>
      <c r="CY1621" s="308" t="n"/>
      <c r="CZ1621" s="308" t="n"/>
      <c r="DA1621" s="308" t="n"/>
    </row>
    <row r="1622" ht="21" customHeight="1" s="590">
      <c r="A1622" s="421" t="n"/>
      <c r="B1622" s="270" t="n"/>
      <c r="C1622" s="269" t="n"/>
      <c r="D1622" s="267" t="n"/>
      <c r="E1622" s="267" t="n"/>
      <c r="F1622" s="268" t="n"/>
      <c r="G1622" s="421" t="n"/>
      <c r="H1622" s="269" t="n"/>
      <c r="I1622" s="421" t="n"/>
      <c r="J1622" s="421" t="n"/>
      <c r="K1622" s="421" t="n"/>
      <c r="L1622" s="421" t="n"/>
      <c r="M1622" s="421" t="n"/>
      <c r="N1622" s="421" t="n"/>
      <c r="O1622" s="421" t="n"/>
      <c r="P1622" s="421" t="n"/>
      <c r="Q1622" s="421" t="n"/>
      <c r="R1622" s="270" t="n"/>
      <c r="S1622" s="421" t="n"/>
      <c r="T1622" s="421" t="n"/>
      <c r="U1622" s="421" t="n"/>
      <c r="V1622" s="421" t="n"/>
      <c r="W1622" s="421" t="n"/>
      <c r="X1622" s="421" t="n"/>
      <c r="Y1622" s="421" t="n"/>
      <c r="Z1622" s="421" t="n"/>
      <c r="AA1622" s="421" t="n"/>
      <c r="AB1622" s="421" t="n"/>
      <c r="AC1622" s="421" t="n"/>
      <c r="AD1622" s="421" t="n"/>
      <c r="AE1622" s="421" t="n"/>
      <c r="AF1622" s="421" t="n"/>
      <c r="AG1622" s="421" t="n"/>
      <c r="AH1622" s="421" t="n"/>
      <c r="AI1622" s="421" t="n"/>
      <c r="AJ1622" s="297" t="n"/>
      <c r="AK1622" s="297" t="n"/>
      <c r="AL1622" s="284" t="n"/>
      <c r="AM1622" s="297" t="n"/>
      <c r="AN1622" s="285" t="n"/>
      <c r="AO1622" s="297" t="n"/>
      <c r="AP1622" s="297" t="n"/>
      <c r="AQ1622" s="297" t="n"/>
      <c r="AR1622" s="297" t="n"/>
      <c r="AS1622" s="297" t="n"/>
      <c r="AT1622" s="285" t="n"/>
      <c r="AU1622" s="297" t="n"/>
      <c r="AV1622" s="297" t="n"/>
      <c r="AW1622" s="297" t="n"/>
      <c r="AX1622" s="297" t="n"/>
      <c r="AY1622" s="286" t="n"/>
      <c r="AZ1622" s="286" t="n"/>
      <c r="BA1622" s="287" t="n"/>
      <c r="BB1622" s="286" t="n"/>
      <c r="BC1622" s="286" t="n"/>
      <c r="BD1622" s="286" t="n"/>
      <c r="BE1622" s="286" t="n"/>
      <c r="BF1622" s="286" t="n"/>
      <c r="BG1622" s="286" t="n"/>
      <c r="BH1622" s="297" t="n"/>
      <c r="BI1622" s="297" t="n"/>
      <c r="BJ1622" s="297" t="n"/>
      <c r="BK1622" s="297" t="n"/>
      <c r="BL1622" s="297" t="n"/>
      <c r="BM1622" s="297" t="n"/>
      <c r="BN1622" s="297" t="n"/>
      <c r="BO1622" s="285" t="n"/>
      <c r="BP1622" s="297" t="n"/>
      <c r="BQ1622" s="297" t="n"/>
      <c r="BR1622" s="297" t="n"/>
      <c r="BS1622" s="297" t="n"/>
      <c r="BT1622" s="297" t="n"/>
      <c r="BU1622" s="297" t="n"/>
      <c r="BV1622" s="297" t="n"/>
      <c r="BW1622" s="288" t="n"/>
      <c r="BX1622" s="276">
        <f>SUM(IF(COUNTIF(#REF!, "*1.*"), 2, 0), IF(COUNTIF(#REF!, "*2.*"), 2, 0), IF(COUNTIF(#REF!, "*3.*"), 2, 0), IF(COUNTIF(#REF!, "*4.*"), 2, 0), IF(COUNTIF(#REF!, "*5.*"), 2, 0), IF(COUNTIF(#REF!, "*6.*"), 2, 0))</f>
        <v/>
      </c>
      <c r="BY1622" s="277">
        <f t="array" ref="BY1622">SUM(VALUE(AT1622),VALUE(AU1622),VALUE(AV1622),VALUE(AW1622),VALUE(AX1622),VALUE(AY1622),VALUE(AZ1622),VALUE(BB1622),VALUE(BC1622),VALUE(BD1622),VALUE(BE1622),VALUE(BF1622),VALUE(BG1622),VALUE(BH1622),VALUE(BI1622),VALUE(BJ1622),VALUE(BK1622),VALUE(BL1622),VALUE(BM1622),VALUE(BN1622),VALUE(BO1622),VALUE(BP1622),VALUE(BQ1622),VALUE(BR1622),VALUE(BS1622),VALUE(BT1622),VALUE(BU1622),VALUE(BV1622),VALUE(BW1622))</f>
        <v/>
      </c>
      <c r="BZ1622" s="307" t="n"/>
      <c r="CA1622" s="307" t="n"/>
      <c r="CB1622" s="307" t="n"/>
      <c r="CC1622" s="307" t="n"/>
      <c r="CD1622" s="307" t="n"/>
      <c r="CE1622" s="307" t="n"/>
      <c r="CF1622" s="307" t="n"/>
      <c r="CG1622" s="307" t="n"/>
      <c r="CH1622" s="307" t="n"/>
      <c r="CI1622" s="307" t="n"/>
      <c r="CJ1622" s="307" t="n"/>
      <c r="CK1622" s="307" t="n"/>
      <c r="CL1622" s="307" t="n"/>
      <c r="CM1622" s="307" t="n"/>
      <c r="CN1622" s="307" t="n"/>
      <c r="CO1622" s="307" t="n"/>
      <c r="CP1622" s="307" t="n"/>
      <c r="CQ1622" s="307" t="n"/>
      <c r="CR1622" s="279" t="n"/>
      <c r="CS1622" s="280">
        <f>AVERAGE(Value(BY1622),value(CR1622))</f>
        <v/>
      </c>
      <c r="CT1622" s="421">
        <f>(IF(OR(MediaScorecard!BG2109="x", MediaScorecard!BH2109="x",MediaScorecard!BI2109="x",MediaScorecard!BJ2109="x",MediaScorecard!BK2109="x"),1, 2))</f>
        <v/>
      </c>
      <c r="CU1622" s="308" t="n"/>
      <c r="CV1622" s="308" t="n"/>
      <c r="CW1622" s="308" t="n"/>
      <c r="CX1622" s="309" t="n"/>
      <c r="CY1622" s="308" t="n"/>
      <c r="CZ1622" s="308" t="n"/>
      <c r="DA1622" s="308" t="n"/>
    </row>
    <row r="1623" ht="21" customHeight="1" s="590">
      <c r="A1623" s="421" t="n"/>
      <c r="B1623" s="270" t="n"/>
      <c r="C1623" s="269" t="n"/>
      <c r="D1623" s="267" t="n"/>
      <c r="E1623" s="267" t="n"/>
      <c r="F1623" s="268" t="n"/>
      <c r="G1623" s="421" t="n"/>
      <c r="H1623" s="269" t="n"/>
      <c r="I1623" s="421" t="n"/>
      <c r="J1623" s="421" t="n"/>
      <c r="K1623" s="421" t="n"/>
      <c r="L1623" s="421" t="n"/>
      <c r="M1623" s="421" t="n"/>
      <c r="N1623" s="421" t="n"/>
      <c r="O1623" s="421" t="n"/>
      <c r="P1623" s="421" t="n"/>
      <c r="Q1623" s="421" t="n"/>
      <c r="R1623" s="270" t="n"/>
      <c r="S1623" s="421" t="n"/>
      <c r="T1623" s="421" t="n"/>
      <c r="U1623" s="421" t="n"/>
      <c r="V1623" s="421" t="n"/>
      <c r="W1623" s="421" t="n"/>
      <c r="X1623" s="421" t="n"/>
      <c r="Y1623" s="421" t="n"/>
      <c r="Z1623" s="421" t="n"/>
      <c r="AA1623" s="421" t="n"/>
      <c r="AB1623" s="421" t="n"/>
      <c r="AC1623" s="421" t="n"/>
      <c r="AD1623" s="421" t="n"/>
      <c r="AE1623" s="421" t="n"/>
      <c r="AF1623" s="421" t="n"/>
      <c r="AG1623" s="421" t="n"/>
      <c r="AH1623" s="421" t="n"/>
      <c r="AI1623" s="421" t="n"/>
      <c r="AJ1623" s="297" t="n"/>
      <c r="AK1623" s="297" t="n"/>
      <c r="AL1623" s="284" t="n"/>
      <c r="AM1623" s="297" t="n"/>
      <c r="AN1623" s="285" t="n"/>
      <c r="AO1623" s="297" t="n"/>
      <c r="AP1623" s="297" t="n"/>
      <c r="AQ1623" s="297" t="n"/>
      <c r="AR1623" s="297" t="n"/>
      <c r="AS1623" s="297" t="n"/>
      <c r="AT1623" s="285" t="n"/>
      <c r="AU1623" s="297" t="n"/>
      <c r="AV1623" s="297" t="n"/>
      <c r="AW1623" s="297" t="n"/>
      <c r="AX1623" s="297" t="n"/>
      <c r="AY1623" s="286" t="n"/>
      <c r="AZ1623" s="286" t="n"/>
      <c r="BA1623" s="287" t="n"/>
      <c r="BB1623" s="286" t="n"/>
      <c r="BC1623" s="286" t="n"/>
      <c r="BD1623" s="286" t="n"/>
      <c r="BE1623" s="286" t="n"/>
      <c r="BF1623" s="286" t="n"/>
      <c r="BG1623" s="286" t="n"/>
      <c r="BH1623" s="297" t="n"/>
      <c r="BI1623" s="297" t="n"/>
      <c r="BJ1623" s="297" t="n"/>
      <c r="BK1623" s="297" t="n"/>
      <c r="BL1623" s="297" t="n"/>
      <c r="BM1623" s="297" t="n"/>
      <c r="BN1623" s="297" t="n"/>
      <c r="BO1623" s="285" t="n"/>
      <c r="BP1623" s="297" t="n"/>
      <c r="BQ1623" s="297" t="n"/>
      <c r="BR1623" s="297" t="n"/>
      <c r="BS1623" s="297" t="n"/>
      <c r="BT1623" s="297" t="n"/>
      <c r="BU1623" s="297" t="n"/>
      <c r="BV1623" s="297" t="n"/>
      <c r="BW1623" s="288" t="n"/>
      <c r="BX1623" s="276">
        <f>SUM(IF(COUNTIF(#REF!, "*1.*"), 2, 0), IF(COUNTIF(#REF!, "*2.*"), 2, 0), IF(COUNTIF(#REF!, "*3.*"), 2, 0), IF(COUNTIF(#REF!, "*4.*"), 2, 0), IF(COUNTIF(#REF!, "*5.*"), 2, 0), IF(COUNTIF(#REF!, "*6.*"), 2, 0))</f>
        <v/>
      </c>
      <c r="BY1623" s="277">
        <f t="array" ref="BY1623">SUM(VALUE(AT1623),VALUE(AU1623),VALUE(AV1623),VALUE(AW1623),VALUE(AX1623),VALUE(AY1623),VALUE(AZ1623),VALUE(BB1623),VALUE(BC1623),VALUE(BD1623),VALUE(BE1623),VALUE(BF1623),VALUE(BG1623),VALUE(BH1623),VALUE(BI1623),VALUE(BJ1623),VALUE(BK1623),VALUE(BL1623),VALUE(BM1623),VALUE(BN1623),VALUE(BO1623),VALUE(BP1623),VALUE(BQ1623),VALUE(BR1623),VALUE(BS1623),VALUE(BT1623),VALUE(BU1623),VALUE(BV1623),VALUE(BW1623))</f>
        <v/>
      </c>
      <c r="BZ1623" s="307" t="n"/>
      <c r="CA1623" s="307" t="n"/>
      <c r="CB1623" s="307" t="n"/>
      <c r="CC1623" s="307" t="n"/>
      <c r="CD1623" s="307" t="n"/>
      <c r="CE1623" s="307" t="n"/>
      <c r="CF1623" s="307" t="n"/>
      <c r="CG1623" s="307" t="n"/>
      <c r="CH1623" s="307" t="n"/>
      <c r="CI1623" s="307" t="n"/>
      <c r="CJ1623" s="307" t="n"/>
      <c r="CK1623" s="307" t="n"/>
      <c r="CL1623" s="307" t="n"/>
      <c r="CM1623" s="307" t="n"/>
      <c r="CN1623" s="307" t="n"/>
      <c r="CO1623" s="307" t="n"/>
      <c r="CP1623" s="307" t="n"/>
      <c r="CQ1623" s="307" t="n"/>
      <c r="CR1623" s="279" t="n"/>
      <c r="CS1623" s="280">
        <f>AVERAGE(Value(BY1623),value(CR1623))</f>
        <v/>
      </c>
      <c r="CT1623" s="421">
        <f>(IF(OR(MediaScorecard!BG2110="x", MediaScorecard!BH2110="x",MediaScorecard!BI2110="x",MediaScorecard!BJ2110="x",MediaScorecard!BK2110="x"),1, 2))</f>
        <v/>
      </c>
      <c r="CU1623" s="308" t="n"/>
      <c r="CV1623" s="308" t="n"/>
      <c r="CW1623" s="308" t="n"/>
      <c r="CX1623" s="309" t="n"/>
      <c r="CY1623" s="308" t="n"/>
      <c r="CZ1623" s="308" t="n"/>
      <c r="DA1623" s="308" t="n"/>
    </row>
    <row r="1624" ht="21" customHeight="1" s="590">
      <c r="A1624" s="421" t="n"/>
      <c r="B1624" s="270" t="n"/>
      <c r="C1624" s="269" t="n"/>
      <c r="D1624" s="267" t="n"/>
      <c r="E1624" s="267" t="n"/>
      <c r="F1624" s="268" t="n"/>
      <c r="G1624" s="421" t="n"/>
      <c r="H1624" s="269" t="n"/>
      <c r="I1624" s="421" t="n"/>
      <c r="J1624" s="421" t="n"/>
      <c r="K1624" s="421" t="n"/>
      <c r="L1624" s="421" t="n"/>
      <c r="M1624" s="421" t="n"/>
      <c r="N1624" s="421" t="n"/>
      <c r="O1624" s="421" t="n"/>
      <c r="P1624" s="421" t="n"/>
      <c r="Q1624" s="421" t="n"/>
      <c r="R1624" s="270" t="n"/>
      <c r="S1624" s="421" t="n"/>
      <c r="T1624" s="421" t="n"/>
      <c r="U1624" s="421" t="n"/>
      <c r="V1624" s="421" t="n"/>
      <c r="W1624" s="421" t="n"/>
      <c r="X1624" s="421" t="n"/>
      <c r="Y1624" s="421" t="n"/>
      <c r="Z1624" s="421" t="n"/>
      <c r="AA1624" s="421" t="n"/>
      <c r="AB1624" s="421" t="n"/>
      <c r="AC1624" s="421" t="n"/>
      <c r="AD1624" s="421" t="n"/>
      <c r="AE1624" s="421" t="n"/>
      <c r="AF1624" s="421" t="n"/>
      <c r="AG1624" s="421" t="n"/>
      <c r="AH1624" s="421" t="n"/>
      <c r="AI1624" s="421" t="n"/>
      <c r="AJ1624" s="297" t="n"/>
      <c r="AK1624" s="297" t="n"/>
      <c r="AL1624" s="284" t="n"/>
      <c r="AM1624" s="297" t="n"/>
      <c r="AN1624" s="285" t="n"/>
      <c r="AO1624" s="297" t="n"/>
      <c r="AP1624" s="297" t="n"/>
      <c r="AQ1624" s="297" t="n"/>
      <c r="AR1624" s="297" t="n"/>
      <c r="AS1624" s="297" t="n"/>
      <c r="AT1624" s="285" t="n"/>
      <c r="AU1624" s="297" t="n"/>
      <c r="AV1624" s="297" t="n"/>
      <c r="AW1624" s="297" t="n"/>
      <c r="AX1624" s="297" t="n"/>
      <c r="AY1624" s="286" t="n"/>
      <c r="AZ1624" s="286" t="n"/>
      <c r="BA1624" s="287" t="n"/>
      <c r="BB1624" s="286" t="n"/>
      <c r="BC1624" s="286" t="n"/>
      <c r="BD1624" s="286" t="n"/>
      <c r="BE1624" s="286" t="n"/>
      <c r="BF1624" s="286" t="n"/>
      <c r="BG1624" s="286" t="n"/>
      <c r="BH1624" s="297" t="n"/>
      <c r="BI1624" s="297" t="n"/>
      <c r="BJ1624" s="297" t="n"/>
      <c r="BK1624" s="297" t="n"/>
      <c r="BL1624" s="297" t="n"/>
      <c r="BM1624" s="297" t="n"/>
      <c r="BN1624" s="297" t="n"/>
      <c r="BO1624" s="285" t="n"/>
      <c r="BP1624" s="297" t="n"/>
      <c r="BQ1624" s="297" t="n"/>
      <c r="BR1624" s="297" t="n"/>
      <c r="BS1624" s="297" t="n"/>
      <c r="BT1624" s="297" t="n"/>
      <c r="BU1624" s="297" t="n"/>
      <c r="BV1624" s="297" t="n"/>
      <c r="BW1624" s="288" t="n"/>
      <c r="BX1624" s="276">
        <f>SUM(IF(COUNTIF(#REF!, "*1.*"), 2, 0), IF(COUNTIF(#REF!, "*2.*"), 2, 0), IF(COUNTIF(#REF!, "*3.*"), 2, 0), IF(COUNTIF(#REF!, "*4.*"), 2, 0), IF(COUNTIF(#REF!, "*5.*"), 2, 0), IF(COUNTIF(#REF!, "*6.*"), 2, 0))</f>
        <v/>
      </c>
      <c r="BY1624" s="277">
        <f t="array" ref="BY1624">SUM(VALUE(AT1624),VALUE(AU1624),VALUE(AV1624),VALUE(AW1624),VALUE(AX1624),VALUE(AY1624),VALUE(AZ1624),VALUE(BB1624),VALUE(BC1624),VALUE(BD1624),VALUE(BE1624),VALUE(BF1624),VALUE(BG1624),VALUE(BH1624),VALUE(BI1624),VALUE(BJ1624),VALUE(BK1624),VALUE(BL1624),VALUE(BM1624),VALUE(BN1624),VALUE(BO1624),VALUE(BP1624),VALUE(BQ1624),VALUE(BR1624),VALUE(BS1624),VALUE(BT1624),VALUE(BU1624),VALUE(BV1624),VALUE(BW1624))</f>
        <v/>
      </c>
      <c r="BZ1624" s="307" t="n"/>
      <c r="CA1624" s="307" t="n"/>
      <c r="CB1624" s="307" t="n"/>
      <c r="CC1624" s="307" t="n"/>
      <c r="CD1624" s="307" t="n"/>
      <c r="CE1624" s="307" t="n"/>
      <c r="CF1624" s="307" t="n"/>
      <c r="CG1624" s="307" t="n"/>
      <c r="CH1624" s="307" t="n"/>
      <c r="CI1624" s="307" t="n"/>
      <c r="CJ1624" s="307" t="n"/>
      <c r="CK1624" s="307" t="n"/>
      <c r="CL1624" s="307" t="n"/>
      <c r="CM1624" s="307" t="n"/>
      <c r="CN1624" s="307" t="n"/>
      <c r="CO1624" s="307" t="n"/>
      <c r="CP1624" s="307" t="n"/>
      <c r="CQ1624" s="307" t="n"/>
      <c r="CR1624" s="279" t="n"/>
      <c r="CS1624" s="280">
        <f>AVERAGE(Value(BY1624),value(CR1624))</f>
        <v/>
      </c>
      <c r="CT1624" s="421">
        <f>(IF(OR(MediaScorecard!BG2111="x", MediaScorecard!BH2111="x",MediaScorecard!BI2111="x",MediaScorecard!BJ2111="x",MediaScorecard!BK2111="x"),1, 2))</f>
        <v/>
      </c>
      <c r="CU1624" s="308" t="n"/>
      <c r="CV1624" s="308" t="n"/>
      <c r="CW1624" s="308" t="n"/>
      <c r="CX1624" s="309" t="n"/>
      <c r="CY1624" s="308" t="n"/>
      <c r="CZ1624" s="308" t="n"/>
      <c r="DA1624" s="308" t="n"/>
    </row>
    <row r="1625" ht="21" customHeight="1" s="590">
      <c r="A1625" s="421" t="n"/>
      <c r="B1625" s="270" t="n"/>
      <c r="C1625" s="269" t="n"/>
      <c r="D1625" s="267" t="n"/>
      <c r="E1625" s="267" t="n"/>
      <c r="F1625" s="268" t="n"/>
      <c r="G1625" s="421" t="n"/>
      <c r="H1625" s="269" t="n"/>
      <c r="I1625" s="421" t="n"/>
      <c r="J1625" s="421" t="n"/>
      <c r="K1625" s="421" t="n"/>
      <c r="L1625" s="421" t="n"/>
      <c r="M1625" s="421" t="n"/>
      <c r="N1625" s="421" t="n"/>
      <c r="O1625" s="421" t="n"/>
      <c r="P1625" s="421" t="n"/>
      <c r="Q1625" s="421" t="n"/>
      <c r="R1625" s="270" t="n"/>
      <c r="S1625" s="421" t="n"/>
      <c r="T1625" s="421" t="n"/>
      <c r="U1625" s="421" t="n"/>
      <c r="V1625" s="421" t="n"/>
      <c r="W1625" s="421" t="n"/>
      <c r="X1625" s="421" t="n"/>
      <c r="Y1625" s="421" t="n"/>
      <c r="Z1625" s="421" t="n"/>
      <c r="AA1625" s="421" t="n"/>
      <c r="AB1625" s="421" t="n"/>
      <c r="AC1625" s="421" t="n"/>
      <c r="AD1625" s="421" t="n"/>
      <c r="AE1625" s="421" t="n"/>
      <c r="AF1625" s="421" t="n"/>
      <c r="AG1625" s="421" t="n"/>
      <c r="AH1625" s="421" t="n"/>
      <c r="AI1625" s="421" t="n"/>
      <c r="AJ1625" s="297" t="n"/>
      <c r="AK1625" s="297" t="n"/>
      <c r="AL1625" s="284" t="n"/>
      <c r="AM1625" s="297" t="n"/>
      <c r="AN1625" s="285" t="n"/>
      <c r="AO1625" s="297" t="n"/>
      <c r="AP1625" s="297" t="n"/>
      <c r="AQ1625" s="297" t="n"/>
      <c r="AR1625" s="297" t="n"/>
      <c r="AS1625" s="297" t="n"/>
      <c r="AT1625" s="285" t="n"/>
      <c r="AU1625" s="297" t="n"/>
      <c r="AV1625" s="297" t="n"/>
      <c r="AW1625" s="297" t="n"/>
      <c r="AX1625" s="297" t="n"/>
      <c r="AY1625" s="286" t="n"/>
      <c r="AZ1625" s="286" t="n"/>
      <c r="BA1625" s="287" t="n"/>
      <c r="BB1625" s="286" t="n"/>
      <c r="BC1625" s="286" t="n"/>
      <c r="BD1625" s="286" t="n"/>
      <c r="BE1625" s="286" t="n"/>
      <c r="BF1625" s="286" t="n"/>
      <c r="BG1625" s="286" t="n"/>
      <c r="BH1625" s="297" t="n"/>
      <c r="BI1625" s="297" t="n"/>
      <c r="BJ1625" s="297" t="n"/>
      <c r="BK1625" s="297" t="n"/>
      <c r="BL1625" s="297" t="n"/>
      <c r="BM1625" s="297" t="n"/>
      <c r="BN1625" s="297" t="n"/>
      <c r="BO1625" s="285" t="n"/>
      <c r="BP1625" s="297" t="n"/>
      <c r="BQ1625" s="297" t="n"/>
      <c r="BR1625" s="297" t="n"/>
      <c r="BS1625" s="297" t="n"/>
      <c r="BT1625" s="297" t="n"/>
      <c r="BU1625" s="297" t="n"/>
      <c r="BV1625" s="297" t="n"/>
      <c r="BW1625" s="288" t="n"/>
      <c r="BX1625" s="276">
        <f>SUM(IF(COUNTIF(#REF!, "*1.*"), 2, 0), IF(COUNTIF(#REF!, "*2.*"), 2, 0), IF(COUNTIF(#REF!, "*3.*"), 2, 0), IF(COUNTIF(#REF!, "*4.*"), 2, 0), IF(COUNTIF(#REF!, "*5.*"), 2, 0), IF(COUNTIF(#REF!, "*6.*"), 2, 0))</f>
        <v/>
      </c>
      <c r="BY1625" s="277">
        <f t="array" ref="BY1625">SUM(VALUE(AT1625),VALUE(AU1625),VALUE(AV1625),VALUE(AW1625),VALUE(AX1625),VALUE(AY1625),VALUE(AZ1625),VALUE(BB1625),VALUE(BC1625),VALUE(BD1625),VALUE(BE1625),VALUE(BF1625),VALUE(BG1625),VALUE(BH1625),VALUE(BI1625),VALUE(BJ1625),VALUE(BK1625),VALUE(BL1625),VALUE(BM1625),VALUE(BN1625),VALUE(BO1625),VALUE(BP1625),VALUE(BQ1625),VALUE(BR1625),VALUE(BS1625),VALUE(BT1625),VALUE(BU1625),VALUE(BV1625),VALUE(BW1625))</f>
        <v/>
      </c>
      <c r="BZ1625" s="307" t="n"/>
      <c r="CA1625" s="307" t="n"/>
      <c r="CB1625" s="307" t="n"/>
      <c r="CC1625" s="307" t="n"/>
      <c r="CD1625" s="307" t="n"/>
      <c r="CE1625" s="307" t="n"/>
      <c r="CF1625" s="307" t="n"/>
      <c r="CG1625" s="307" t="n"/>
      <c r="CH1625" s="307" t="n"/>
      <c r="CI1625" s="307" t="n"/>
      <c r="CJ1625" s="307" t="n"/>
      <c r="CK1625" s="307" t="n"/>
      <c r="CL1625" s="307" t="n"/>
      <c r="CM1625" s="307" t="n"/>
      <c r="CN1625" s="307" t="n"/>
      <c r="CO1625" s="307" t="n"/>
      <c r="CP1625" s="307" t="n"/>
      <c r="CQ1625" s="307" t="n"/>
      <c r="CR1625" s="279" t="n"/>
      <c r="CS1625" s="280">
        <f>AVERAGE(Value(BY1625),value(CR1625))</f>
        <v/>
      </c>
      <c r="CT1625" s="421">
        <f>(IF(OR(MediaScorecard!BG2112="x", MediaScorecard!BH2112="x",MediaScorecard!BI2112="x",MediaScorecard!BJ2112="x",MediaScorecard!BK2112="x"),1, 2))</f>
        <v/>
      </c>
      <c r="CU1625" s="308" t="n"/>
      <c r="CV1625" s="308" t="n"/>
      <c r="CW1625" s="308" t="n"/>
      <c r="CX1625" s="309" t="n"/>
      <c r="CY1625" s="308" t="n"/>
      <c r="CZ1625" s="308" t="n"/>
      <c r="DA1625" s="308" t="n"/>
    </row>
    <row r="1626" ht="21" customHeight="1" s="590">
      <c r="A1626" s="421" t="n"/>
      <c r="B1626" s="270" t="n"/>
      <c r="C1626" s="269" t="n"/>
      <c r="D1626" s="267" t="n"/>
      <c r="E1626" s="267" t="n"/>
      <c r="F1626" s="268" t="n"/>
      <c r="G1626" s="421" t="n"/>
      <c r="H1626" s="269" t="n"/>
      <c r="I1626" s="421" t="n"/>
      <c r="J1626" s="421" t="n"/>
      <c r="K1626" s="421" t="n"/>
      <c r="L1626" s="421" t="n"/>
      <c r="M1626" s="421" t="n"/>
      <c r="N1626" s="421" t="n"/>
      <c r="O1626" s="421" t="n"/>
      <c r="P1626" s="421" t="n"/>
      <c r="Q1626" s="421" t="n"/>
      <c r="R1626" s="270" t="n"/>
      <c r="S1626" s="421" t="n"/>
      <c r="T1626" s="421" t="n"/>
      <c r="U1626" s="421" t="n"/>
      <c r="V1626" s="421" t="n"/>
      <c r="W1626" s="421" t="n"/>
      <c r="X1626" s="421" t="n"/>
      <c r="Y1626" s="421" t="n"/>
      <c r="Z1626" s="421" t="n"/>
      <c r="AA1626" s="421" t="n"/>
      <c r="AB1626" s="421" t="n"/>
      <c r="AC1626" s="421" t="n"/>
      <c r="AD1626" s="421" t="n"/>
      <c r="AE1626" s="421" t="n"/>
      <c r="AF1626" s="421" t="n"/>
      <c r="AG1626" s="421" t="n"/>
      <c r="AH1626" s="421" t="n"/>
      <c r="AI1626" s="421" t="n"/>
      <c r="AJ1626" s="297" t="n"/>
      <c r="AK1626" s="297" t="n"/>
      <c r="AL1626" s="284" t="n"/>
      <c r="AM1626" s="297" t="n"/>
      <c r="AN1626" s="285" t="n"/>
      <c r="AO1626" s="297" t="n"/>
      <c r="AP1626" s="297" t="n"/>
      <c r="AQ1626" s="297" t="n"/>
      <c r="AR1626" s="297" t="n"/>
      <c r="AS1626" s="297" t="n"/>
      <c r="AT1626" s="285" t="n"/>
      <c r="AU1626" s="297" t="n"/>
      <c r="AV1626" s="297" t="n"/>
      <c r="AW1626" s="297" t="n"/>
      <c r="AX1626" s="297" t="n"/>
      <c r="AY1626" s="286" t="n"/>
      <c r="AZ1626" s="286" t="n"/>
      <c r="BA1626" s="287" t="n"/>
      <c r="BB1626" s="286" t="n"/>
      <c r="BC1626" s="286" t="n"/>
      <c r="BD1626" s="286" t="n"/>
      <c r="BE1626" s="286" t="n"/>
      <c r="BF1626" s="286" t="n"/>
      <c r="BG1626" s="286" t="n"/>
      <c r="BH1626" s="297" t="n"/>
      <c r="BI1626" s="297" t="n"/>
      <c r="BJ1626" s="297" t="n"/>
      <c r="BK1626" s="297" t="n"/>
      <c r="BL1626" s="297" t="n"/>
      <c r="BM1626" s="297" t="n"/>
      <c r="BN1626" s="297" t="n"/>
      <c r="BO1626" s="285" t="n"/>
      <c r="BP1626" s="297" t="n"/>
      <c r="BQ1626" s="297" t="n"/>
      <c r="BR1626" s="297" t="n"/>
      <c r="BS1626" s="297" t="n"/>
      <c r="BT1626" s="297" t="n"/>
      <c r="BU1626" s="297" t="n"/>
      <c r="BV1626" s="297" t="n"/>
      <c r="BW1626" s="288" t="n"/>
      <c r="BX1626" s="276">
        <f>SUM(IF(COUNTIF(#REF!, "*1.*"), 2, 0), IF(COUNTIF(#REF!, "*2.*"), 2, 0), IF(COUNTIF(#REF!, "*3.*"), 2, 0), IF(COUNTIF(#REF!, "*4.*"), 2, 0), IF(COUNTIF(#REF!, "*5.*"), 2, 0), IF(COUNTIF(#REF!, "*6.*"), 2, 0))</f>
        <v/>
      </c>
      <c r="BY1626" s="277">
        <f t="array" ref="BY1626">SUM(VALUE(AT1626),VALUE(AU1626),VALUE(AV1626),VALUE(AW1626),VALUE(AX1626),VALUE(AY1626),VALUE(AZ1626),VALUE(BB1626),VALUE(BC1626),VALUE(BD1626),VALUE(BE1626),VALUE(BF1626),VALUE(BG1626),VALUE(BH1626),VALUE(BI1626),VALUE(BJ1626),VALUE(BK1626),VALUE(BL1626),VALUE(BM1626),VALUE(BN1626),VALUE(BO1626),VALUE(BP1626),VALUE(BQ1626),VALUE(BR1626),VALUE(BS1626),VALUE(BT1626),VALUE(BU1626),VALUE(BV1626),VALUE(BW1626))</f>
        <v/>
      </c>
      <c r="BZ1626" s="307" t="n"/>
      <c r="CA1626" s="307" t="n"/>
      <c r="CB1626" s="307" t="n"/>
      <c r="CC1626" s="307" t="n"/>
      <c r="CD1626" s="307" t="n"/>
      <c r="CE1626" s="307" t="n"/>
      <c r="CF1626" s="307" t="n"/>
      <c r="CG1626" s="307" t="n"/>
      <c r="CH1626" s="307" t="n"/>
      <c r="CI1626" s="307" t="n"/>
      <c r="CJ1626" s="307" t="n"/>
      <c r="CK1626" s="307" t="n"/>
      <c r="CL1626" s="307" t="n"/>
      <c r="CM1626" s="307" t="n"/>
      <c r="CN1626" s="307" t="n"/>
      <c r="CO1626" s="307" t="n"/>
      <c r="CP1626" s="307" t="n"/>
      <c r="CQ1626" s="307" t="n"/>
      <c r="CR1626" s="279" t="n"/>
      <c r="CS1626" s="280">
        <f>AVERAGE(Value(BY1626),value(CR1626))</f>
        <v/>
      </c>
      <c r="CT1626" s="421">
        <f>(IF(OR(MediaScorecard!BG2113="x", MediaScorecard!BH2113="x",MediaScorecard!BI2113="x",MediaScorecard!BJ2113="x",MediaScorecard!BK2113="x"),1, 2))</f>
        <v/>
      </c>
      <c r="CU1626" s="308" t="n"/>
      <c r="CV1626" s="308" t="n"/>
      <c r="CW1626" s="308" t="n"/>
      <c r="CX1626" s="309" t="n"/>
      <c r="CY1626" s="308" t="n"/>
      <c r="CZ1626" s="308" t="n"/>
      <c r="DA1626" s="308" t="n"/>
    </row>
    <row r="1627" ht="21" customHeight="1" s="590">
      <c r="A1627" s="421" t="n"/>
      <c r="B1627" s="270" t="n"/>
      <c r="C1627" s="269" t="n"/>
      <c r="D1627" s="267" t="n"/>
      <c r="E1627" s="267" t="n"/>
      <c r="F1627" s="268" t="n"/>
      <c r="G1627" s="421" t="n"/>
      <c r="H1627" s="269" t="n"/>
      <c r="I1627" s="421" t="n"/>
      <c r="J1627" s="421" t="n"/>
      <c r="K1627" s="421" t="n"/>
      <c r="L1627" s="421" t="n"/>
      <c r="M1627" s="421" t="n"/>
      <c r="N1627" s="421" t="n"/>
      <c r="O1627" s="421" t="n"/>
      <c r="P1627" s="421" t="n"/>
      <c r="Q1627" s="421" t="n"/>
      <c r="R1627" s="270" t="n"/>
      <c r="S1627" s="421" t="n"/>
      <c r="T1627" s="421" t="n"/>
      <c r="U1627" s="421" t="n"/>
      <c r="V1627" s="421" t="n"/>
      <c r="W1627" s="421" t="n"/>
      <c r="X1627" s="421" t="n"/>
      <c r="Y1627" s="421" t="n"/>
      <c r="Z1627" s="421" t="n"/>
      <c r="AA1627" s="421" t="n"/>
      <c r="AB1627" s="421" t="n"/>
      <c r="AC1627" s="421" t="n"/>
      <c r="AD1627" s="421" t="n"/>
      <c r="AE1627" s="421" t="n"/>
      <c r="AF1627" s="421" t="n"/>
      <c r="AG1627" s="421" t="n"/>
      <c r="AH1627" s="421" t="n"/>
      <c r="AI1627" s="421" t="n"/>
      <c r="AJ1627" s="297" t="n"/>
      <c r="AK1627" s="297" t="n"/>
      <c r="AL1627" s="284" t="n"/>
      <c r="AM1627" s="297" t="n"/>
      <c r="AN1627" s="285" t="n"/>
      <c r="AO1627" s="297" t="n"/>
      <c r="AP1627" s="297" t="n"/>
      <c r="AQ1627" s="297" t="n"/>
      <c r="AR1627" s="297" t="n"/>
      <c r="AS1627" s="297" t="n"/>
      <c r="AT1627" s="285" t="n"/>
      <c r="AU1627" s="297" t="n"/>
      <c r="AV1627" s="297" t="n"/>
      <c r="AW1627" s="297" t="n"/>
      <c r="AX1627" s="297" t="n"/>
      <c r="AY1627" s="286" t="n"/>
      <c r="AZ1627" s="286" t="n"/>
      <c r="BA1627" s="287" t="n"/>
      <c r="BB1627" s="286" t="n"/>
      <c r="BC1627" s="286" t="n"/>
      <c r="BD1627" s="286" t="n"/>
      <c r="BE1627" s="286" t="n"/>
      <c r="BF1627" s="286" t="n"/>
      <c r="BG1627" s="286" t="n"/>
      <c r="BH1627" s="297" t="n"/>
      <c r="BI1627" s="297" t="n"/>
      <c r="BJ1627" s="297" t="n"/>
      <c r="BK1627" s="297" t="n"/>
      <c r="BL1627" s="297" t="n"/>
      <c r="BM1627" s="297" t="n"/>
      <c r="BN1627" s="297" t="n"/>
      <c r="BO1627" s="285" t="n"/>
      <c r="BP1627" s="297" t="n"/>
      <c r="BQ1627" s="297" t="n"/>
      <c r="BR1627" s="297" t="n"/>
      <c r="BS1627" s="297" t="n"/>
      <c r="BT1627" s="297" t="n"/>
      <c r="BU1627" s="297" t="n"/>
      <c r="BV1627" s="297" t="n"/>
      <c r="BW1627" s="288" t="n"/>
      <c r="BX1627" s="276">
        <f>SUM(IF(COUNTIF(#REF!, "*1.*"), 2, 0), IF(COUNTIF(#REF!, "*2.*"), 2, 0), IF(COUNTIF(#REF!, "*3.*"), 2, 0), IF(COUNTIF(#REF!, "*4.*"), 2, 0), IF(COUNTIF(#REF!, "*5.*"), 2, 0), IF(COUNTIF(#REF!, "*6.*"), 2, 0))</f>
        <v/>
      </c>
      <c r="BY1627" s="277">
        <f t="array" ref="BY1627">SUM(VALUE(AT1627),VALUE(AU1627),VALUE(AV1627),VALUE(AW1627),VALUE(AX1627),VALUE(AY1627),VALUE(AZ1627),VALUE(BB1627),VALUE(BC1627),VALUE(BD1627),VALUE(BE1627),VALUE(BF1627),VALUE(BG1627),VALUE(BH1627),VALUE(BI1627),VALUE(BJ1627),VALUE(BK1627),VALUE(BL1627),VALUE(BM1627),VALUE(BN1627),VALUE(BO1627),VALUE(BP1627),VALUE(BQ1627),VALUE(BR1627),VALUE(BS1627),VALUE(BT1627),VALUE(BU1627),VALUE(BV1627),VALUE(BW1627))</f>
        <v/>
      </c>
      <c r="BZ1627" s="307" t="n"/>
      <c r="CA1627" s="307" t="n"/>
      <c r="CB1627" s="307" t="n"/>
      <c r="CC1627" s="307" t="n"/>
      <c r="CD1627" s="307" t="n"/>
      <c r="CE1627" s="307" t="n"/>
      <c r="CF1627" s="307" t="n"/>
      <c r="CG1627" s="307" t="n"/>
      <c r="CH1627" s="307" t="n"/>
      <c r="CI1627" s="307" t="n"/>
      <c r="CJ1627" s="307" t="n"/>
      <c r="CK1627" s="307" t="n"/>
      <c r="CL1627" s="307" t="n"/>
      <c r="CM1627" s="307" t="n"/>
      <c r="CN1627" s="307" t="n"/>
      <c r="CO1627" s="307" t="n"/>
      <c r="CP1627" s="307" t="n"/>
      <c r="CQ1627" s="307" t="n"/>
      <c r="CR1627" s="279" t="n"/>
      <c r="CS1627" s="280">
        <f>AVERAGE(Value(BY1627),value(CR1627))</f>
        <v/>
      </c>
      <c r="CT1627" s="421">
        <f>(IF(OR(MediaScorecard!BG2114="x", MediaScorecard!BH2114="x",MediaScorecard!BI2114="x",MediaScorecard!BJ2114="x",MediaScorecard!BK2114="x"),1, 2))</f>
        <v/>
      </c>
      <c r="CU1627" s="308" t="n"/>
      <c r="CV1627" s="308" t="n"/>
      <c r="CW1627" s="308" t="n"/>
      <c r="CX1627" s="309" t="n"/>
      <c r="CY1627" s="308" t="n"/>
      <c r="CZ1627" s="308" t="n"/>
      <c r="DA1627" s="308" t="n"/>
    </row>
    <row r="1628" ht="21" customHeight="1" s="590">
      <c r="A1628" s="421" t="n"/>
      <c r="B1628" s="270" t="n"/>
      <c r="C1628" s="269" t="n"/>
      <c r="D1628" s="267" t="n"/>
      <c r="E1628" s="267" t="n"/>
      <c r="F1628" s="268" t="n"/>
      <c r="G1628" s="421" t="n"/>
      <c r="H1628" s="269" t="n"/>
      <c r="I1628" s="421" t="n"/>
      <c r="J1628" s="421" t="n"/>
      <c r="K1628" s="421" t="n"/>
      <c r="L1628" s="421" t="n"/>
      <c r="M1628" s="421" t="n"/>
      <c r="N1628" s="421" t="n"/>
      <c r="O1628" s="421" t="n"/>
      <c r="P1628" s="421" t="n"/>
      <c r="Q1628" s="421" t="n"/>
      <c r="R1628" s="270" t="n"/>
      <c r="S1628" s="421" t="n"/>
      <c r="T1628" s="421" t="n"/>
      <c r="U1628" s="421" t="n"/>
      <c r="V1628" s="421" t="n"/>
      <c r="W1628" s="421" t="n"/>
      <c r="X1628" s="421" t="n"/>
      <c r="Y1628" s="421" t="n"/>
      <c r="Z1628" s="421" t="n"/>
      <c r="AA1628" s="421" t="n"/>
      <c r="AB1628" s="421" t="n"/>
      <c r="AC1628" s="421" t="n"/>
      <c r="AD1628" s="421" t="n"/>
      <c r="AE1628" s="421" t="n"/>
      <c r="AF1628" s="421" t="n"/>
      <c r="AG1628" s="421" t="n"/>
      <c r="AH1628" s="421" t="n"/>
      <c r="AI1628" s="421" t="n"/>
      <c r="AJ1628" s="297" t="n"/>
      <c r="AK1628" s="297" t="n"/>
      <c r="AL1628" s="284" t="n"/>
      <c r="AM1628" s="297" t="n"/>
      <c r="AN1628" s="285" t="n"/>
      <c r="AO1628" s="297" t="n"/>
      <c r="AP1628" s="297" t="n"/>
      <c r="AQ1628" s="297" t="n"/>
      <c r="AR1628" s="297" t="n"/>
      <c r="AS1628" s="297" t="n"/>
      <c r="AT1628" s="285" t="n"/>
      <c r="AU1628" s="297" t="n"/>
      <c r="AV1628" s="297" t="n"/>
      <c r="AW1628" s="297" t="n"/>
      <c r="AX1628" s="297" t="n"/>
      <c r="AY1628" s="286" t="n"/>
      <c r="AZ1628" s="286" t="n"/>
      <c r="BA1628" s="287" t="n"/>
      <c r="BB1628" s="286" t="n"/>
      <c r="BC1628" s="286" t="n"/>
      <c r="BD1628" s="286" t="n"/>
      <c r="BE1628" s="286" t="n"/>
      <c r="BF1628" s="286" t="n"/>
      <c r="BG1628" s="286" t="n"/>
      <c r="BH1628" s="297" t="n"/>
      <c r="BI1628" s="297" t="n"/>
      <c r="BJ1628" s="297" t="n"/>
      <c r="BK1628" s="297" t="n"/>
      <c r="BL1628" s="297" t="n"/>
      <c r="BM1628" s="297" t="n"/>
      <c r="BN1628" s="297" t="n"/>
      <c r="BO1628" s="285" t="n"/>
      <c r="BP1628" s="297" t="n"/>
      <c r="BQ1628" s="297" t="n"/>
      <c r="BR1628" s="297" t="n"/>
      <c r="BS1628" s="297" t="n"/>
      <c r="BT1628" s="297" t="n"/>
      <c r="BU1628" s="297" t="n"/>
      <c r="BV1628" s="297" t="n"/>
      <c r="BW1628" s="288" t="n"/>
      <c r="BX1628" s="276">
        <f>SUM(IF(COUNTIF(#REF!, "*1.*"), 2, 0), IF(COUNTIF(#REF!, "*2.*"), 2, 0), IF(COUNTIF(#REF!, "*3.*"), 2, 0), IF(COUNTIF(#REF!, "*4.*"), 2, 0), IF(COUNTIF(#REF!, "*5.*"), 2, 0), IF(COUNTIF(#REF!, "*6.*"), 2, 0))</f>
        <v/>
      </c>
      <c r="BY1628" s="277">
        <f t="array" ref="BY1628">SUM(VALUE(AT1628),VALUE(AU1628),VALUE(AV1628),VALUE(AW1628),VALUE(AX1628),VALUE(AY1628),VALUE(AZ1628),VALUE(BB1628),VALUE(BC1628),VALUE(BD1628),VALUE(BE1628),VALUE(BF1628),VALUE(BG1628),VALUE(BH1628),VALUE(BI1628),VALUE(BJ1628),VALUE(BK1628),VALUE(BL1628),VALUE(BM1628),VALUE(BN1628),VALUE(BO1628),VALUE(BP1628),VALUE(BQ1628),VALUE(BR1628),VALUE(BS1628),VALUE(BT1628),VALUE(BU1628),VALUE(BV1628),VALUE(BW1628))</f>
        <v/>
      </c>
      <c r="BZ1628" s="307" t="n"/>
      <c r="CA1628" s="307" t="n"/>
      <c r="CB1628" s="307" t="n"/>
      <c r="CC1628" s="307" t="n"/>
      <c r="CD1628" s="307" t="n"/>
      <c r="CE1628" s="307" t="n"/>
      <c r="CF1628" s="307" t="n"/>
      <c r="CG1628" s="307" t="n"/>
      <c r="CH1628" s="307" t="n"/>
      <c r="CI1628" s="307" t="n"/>
      <c r="CJ1628" s="307" t="n"/>
      <c r="CK1628" s="307" t="n"/>
      <c r="CL1628" s="307" t="n"/>
      <c r="CM1628" s="307" t="n"/>
      <c r="CN1628" s="307" t="n"/>
      <c r="CO1628" s="307" t="n"/>
      <c r="CP1628" s="307" t="n"/>
      <c r="CQ1628" s="307" t="n"/>
      <c r="CR1628" s="279" t="n"/>
      <c r="CS1628" s="280">
        <f>AVERAGE(Value(BY1628),value(CR1628))</f>
        <v/>
      </c>
      <c r="CT1628" s="421">
        <f>(IF(OR(MediaScorecard!BG2115="x", MediaScorecard!BH2115="x",MediaScorecard!BI2115="x",MediaScorecard!BJ2115="x",MediaScorecard!BK2115="x"),1, 2))</f>
        <v/>
      </c>
      <c r="CU1628" s="308" t="n"/>
      <c r="CV1628" s="308" t="n"/>
      <c r="CW1628" s="308" t="n"/>
      <c r="CX1628" s="309" t="n"/>
      <c r="CY1628" s="308" t="n"/>
      <c r="CZ1628" s="308" t="n"/>
      <c r="DA1628" s="308" t="n"/>
    </row>
    <row r="1629" ht="21" customHeight="1" s="590">
      <c r="A1629" s="421" t="n"/>
      <c r="B1629" s="270" t="n"/>
      <c r="C1629" s="269" t="n"/>
      <c r="D1629" s="267" t="n"/>
      <c r="E1629" s="267" t="n"/>
      <c r="F1629" s="268" t="n"/>
      <c r="G1629" s="421" t="n"/>
      <c r="H1629" s="269" t="n"/>
      <c r="I1629" s="421" t="n"/>
      <c r="J1629" s="421" t="n"/>
      <c r="K1629" s="421" t="n"/>
      <c r="L1629" s="421" t="n"/>
      <c r="M1629" s="421" t="n"/>
      <c r="N1629" s="421" t="n"/>
      <c r="O1629" s="421" t="n"/>
      <c r="P1629" s="421" t="n"/>
      <c r="Q1629" s="421" t="n"/>
      <c r="R1629" s="270" t="n"/>
      <c r="S1629" s="421" t="n"/>
      <c r="T1629" s="421" t="n"/>
      <c r="U1629" s="421" t="n"/>
      <c r="V1629" s="421" t="n"/>
      <c r="W1629" s="421" t="n"/>
      <c r="X1629" s="421" t="n"/>
      <c r="Y1629" s="421" t="n"/>
      <c r="Z1629" s="421" t="n"/>
      <c r="AA1629" s="421" t="n"/>
      <c r="AB1629" s="421" t="n"/>
      <c r="AC1629" s="421" t="n"/>
      <c r="AD1629" s="421" t="n"/>
      <c r="AE1629" s="421" t="n"/>
      <c r="AF1629" s="421" t="n"/>
      <c r="AG1629" s="421" t="n"/>
      <c r="AH1629" s="421" t="n"/>
      <c r="AI1629" s="421" t="n"/>
      <c r="AJ1629" s="297" t="n"/>
      <c r="AK1629" s="297" t="n"/>
      <c r="AL1629" s="284" t="n"/>
      <c r="AM1629" s="297" t="n"/>
      <c r="AN1629" s="285" t="n"/>
      <c r="AO1629" s="297" t="n"/>
      <c r="AP1629" s="297" t="n"/>
      <c r="AQ1629" s="297" t="n"/>
      <c r="AR1629" s="297" t="n"/>
      <c r="AS1629" s="297" t="n"/>
      <c r="AT1629" s="285" t="n"/>
      <c r="AU1629" s="297" t="n"/>
      <c r="AV1629" s="297" t="n"/>
      <c r="AW1629" s="297" t="n"/>
      <c r="AX1629" s="297" t="n"/>
      <c r="AY1629" s="286" t="n"/>
      <c r="AZ1629" s="286" t="n"/>
      <c r="BA1629" s="287" t="n"/>
      <c r="BB1629" s="286" t="n"/>
      <c r="BC1629" s="286" t="n"/>
      <c r="BD1629" s="286" t="n"/>
      <c r="BE1629" s="286" t="n"/>
      <c r="BF1629" s="286" t="n"/>
      <c r="BG1629" s="286" t="n"/>
      <c r="BH1629" s="297" t="n"/>
      <c r="BI1629" s="297" t="n"/>
      <c r="BJ1629" s="297" t="n"/>
      <c r="BK1629" s="297" t="n"/>
      <c r="BL1629" s="297" t="n"/>
      <c r="BM1629" s="297" t="n"/>
      <c r="BN1629" s="297" t="n"/>
      <c r="BO1629" s="285" t="n"/>
      <c r="BP1629" s="297" t="n"/>
      <c r="BQ1629" s="297" t="n"/>
      <c r="BR1629" s="297" t="n"/>
      <c r="BS1629" s="297" t="n"/>
      <c r="BT1629" s="297" t="n"/>
      <c r="BU1629" s="297" t="n"/>
      <c r="BV1629" s="297" t="n"/>
      <c r="BW1629" s="288" t="n"/>
      <c r="BX1629" s="276">
        <f>SUM(IF(COUNTIF(#REF!, "*1.*"), 2, 0), IF(COUNTIF(#REF!, "*2.*"), 2, 0), IF(COUNTIF(#REF!, "*3.*"), 2, 0), IF(COUNTIF(#REF!, "*4.*"), 2, 0), IF(COUNTIF(#REF!, "*5.*"), 2, 0), IF(COUNTIF(#REF!, "*6.*"), 2, 0))</f>
        <v/>
      </c>
      <c r="BY1629" s="277">
        <f t="array" ref="BY1629">SUM(VALUE(AT1629),VALUE(AU1629),VALUE(AV1629),VALUE(AW1629),VALUE(AX1629),VALUE(AY1629),VALUE(AZ1629),VALUE(BB1629),VALUE(BC1629),VALUE(BD1629),VALUE(BE1629),VALUE(BF1629),VALUE(BG1629),VALUE(BH1629),VALUE(BI1629),VALUE(BJ1629),VALUE(BK1629),VALUE(BL1629),VALUE(BM1629),VALUE(BN1629),VALUE(BO1629),VALUE(BP1629),VALUE(BQ1629),VALUE(BR1629),VALUE(BS1629),VALUE(BT1629),VALUE(BU1629),VALUE(BV1629),VALUE(BW1629))</f>
        <v/>
      </c>
      <c r="BZ1629" s="307" t="n"/>
      <c r="CA1629" s="307" t="n"/>
      <c r="CB1629" s="307" t="n"/>
      <c r="CC1629" s="307" t="n"/>
      <c r="CD1629" s="307" t="n"/>
      <c r="CE1629" s="307" t="n"/>
      <c r="CF1629" s="307" t="n"/>
      <c r="CG1629" s="307" t="n"/>
      <c r="CH1629" s="307" t="n"/>
      <c r="CI1629" s="307" t="n"/>
      <c r="CJ1629" s="307" t="n"/>
      <c r="CK1629" s="307" t="n"/>
      <c r="CL1629" s="307" t="n"/>
      <c r="CM1629" s="307" t="n"/>
      <c r="CN1629" s="307" t="n"/>
      <c r="CO1629" s="307" t="n"/>
      <c r="CP1629" s="307" t="n"/>
      <c r="CQ1629" s="307" t="n"/>
      <c r="CR1629" s="279" t="n"/>
      <c r="CS1629" s="280">
        <f>AVERAGE(Value(BY1629),value(CR1629))</f>
        <v/>
      </c>
      <c r="CT1629" s="421">
        <f>(IF(OR(MediaScorecard!BG2116="x", MediaScorecard!BH2116="x",MediaScorecard!BI2116="x",MediaScorecard!BJ2116="x",MediaScorecard!BK2116="x"),1, 2))</f>
        <v/>
      </c>
      <c r="CU1629" s="308" t="n"/>
      <c r="CV1629" s="308" t="n"/>
      <c r="CW1629" s="308" t="n"/>
      <c r="CX1629" s="309" t="n"/>
      <c r="CY1629" s="308" t="n"/>
      <c r="CZ1629" s="308" t="n"/>
      <c r="DA1629" s="308" t="n"/>
    </row>
    <row r="1630" ht="21" customHeight="1" s="590">
      <c r="A1630" s="421" t="n"/>
      <c r="B1630" s="270" t="n"/>
      <c r="C1630" s="269" t="n"/>
      <c r="D1630" s="267" t="n"/>
      <c r="E1630" s="267" t="n"/>
      <c r="F1630" s="268" t="n"/>
      <c r="G1630" s="421" t="n"/>
      <c r="H1630" s="269" t="n"/>
      <c r="I1630" s="421" t="n"/>
      <c r="J1630" s="421" t="n"/>
      <c r="K1630" s="421" t="n"/>
      <c r="L1630" s="421" t="n"/>
      <c r="M1630" s="421" t="n"/>
      <c r="N1630" s="421" t="n"/>
      <c r="O1630" s="421" t="n"/>
      <c r="P1630" s="421" t="n"/>
      <c r="Q1630" s="421" t="n"/>
      <c r="R1630" s="270" t="n"/>
      <c r="S1630" s="421" t="n"/>
      <c r="T1630" s="421" t="n"/>
      <c r="U1630" s="421" t="n"/>
      <c r="V1630" s="421" t="n"/>
      <c r="W1630" s="421" t="n"/>
      <c r="X1630" s="421" t="n"/>
      <c r="Y1630" s="421" t="n"/>
      <c r="Z1630" s="421" t="n"/>
      <c r="AA1630" s="421" t="n"/>
      <c r="AB1630" s="421" t="n"/>
      <c r="AC1630" s="421" t="n"/>
      <c r="AD1630" s="421" t="n"/>
      <c r="AE1630" s="421" t="n"/>
      <c r="AF1630" s="421" t="n"/>
      <c r="AG1630" s="421" t="n"/>
      <c r="AH1630" s="421" t="n"/>
      <c r="AI1630" s="421" t="n"/>
      <c r="AJ1630" s="297" t="n"/>
      <c r="AK1630" s="297" t="n"/>
      <c r="AL1630" s="284" t="n"/>
      <c r="AM1630" s="297" t="n"/>
      <c r="AN1630" s="285" t="n"/>
      <c r="AO1630" s="297" t="n"/>
      <c r="AP1630" s="297" t="n"/>
      <c r="AQ1630" s="297" t="n"/>
      <c r="AR1630" s="297" t="n"/>
      <c r="AS1630" s="297" t="n"/>
      <c r="AT1630" s="285" t="n"/>
      <c r="AU1630" s="297" t="n"/>
      <c r="AV1630" s="297" t="n"/>
      <c r="AW1630" s="297" t="n"/>
      <c r="AX1630" s="297" t="n"/>
      <c r="AY1630" s="286" t="n"/>
      <c r="AZ1630" s="286" t="n"/>
      <c r="BA1630" s="287" t="n"/>
      <c r="BB1630" s="286" t="n"/>
      <c r="BC1630" s="286" t="n"/>
      <c r="BD1630" s="286" t="n"/>
      <c r="BE1630" s="286" t="n"/>
      <c r="BF1630" s="286" t="n"/>
      <c r="BG1630" s="286" t="n"/>
      <c r="BH1630" s="297" t="n"/>
      <c r="BI1630" s="297" t="n"/>
      <c r="BJ1630" s="297" t="n"/>
      <c r="BK1630" s="297" t="n"/>
      <c r="BL1630" s="297" t="n"/>
      <c r="BM1630" s="297" t="n"/>
      <c r="BN1630" s="297" t="n"/>
      <c r="BO1630" s="285" t="n"/>
      <c r="BP1630" s="297" t="n"/>
      <c r="BQ1630" s="297" t="n"/>
      <c r="BR1630" s="297" t="n"/>
      <c r="BS1630" s="297" t="n"/>
      <c r="BT1630" s="297" t="n"/>
      <c r="BU1630" s="297" t="n"/>
      <c r="BV1630" s="297" t="n"/>
      <c r="BW1630" s="288" t="n"/>
      <c r="BX1630" s="276">
        <f>SUM(IF(COUNTIF(#REF!, "*1.*"), 2, 0), IF(COUNTIF(#REF!, "*2.*"), 2, 0), IF(COUNTIF(#REF!, "*3.*"), 2, 0), IF(COUNTIF(#REF!, "*4.*"), 2, 0), IF(COUNTIF(#REF!, "*5.*"), 2, 0), IF(COUNTIF(#REF!, "*6.*"), 2, 0))</f>
        <v/>
      </c>
      <c r="BY1630" s="277">
        <f t="array" ref="BY1630">SUM(VALUE(AT1630),VALUE(AU1630),VALUE(AV1630),VALUE(AW1630),VALUE(AX1630),VALUE(AY1630),VALUE(AZ1630),VALUE(BB1630),VALUE(BC1630),VALUE(BD1630),VALUE(BE1630),VALUE(BF1630),VALUE(BG1630),VALUE(BH1630),VALUE(BI1630),VALUE(BJ1630),VALUE(BK1630),VALUE(BL1630),VALUE(BM1630),VALUE(BN1630),VALUE(BO1630),VALUE(BP1630),VALUE(BQ1630),VALUE(BR1630),VALUE(BS1630),VALUE(BT1630),VALUE(BU1630),VALUE(BV1630),VALUE(BW1630))</f>
        <v/>
      </c>
      <c r="BZ1630" s="307" t="n"/>
      <c r="CA1630" s="307" t="n"/>
      <c r="CB1630" s="307" t="n"/>
      <c r="CC1630" s="307" t="n"/>
      <c r="CD1630" s="307" t="n"/>
      <c r="CE1630" s="307" t="n"/>
      <c r="CF1630" s="307" t="n"/>
      <c r="CG1630" s="307" t="n"/>
      <c r="CH1630" s="307" t="n"/>
      <c r="CI1630" s="307" t="n"/>
      <c r="CJ1630" s="307" t="n"/>
      <c r="CK1630" s="307" t="n"/>
      <c r="CL1630" s="307" t="n"/>
      <c r="CM1630" s="307" t="n"/>
      <c r="CN1630" s="307" t="n"/>
      <c r="CO1630" s="307" t="n"/>
      <c r="CP1630" s="307" t="n"/>
      <c r="CQ1630" s="307" t="n"/>
      <c r="CR1630" s="279" t="n"/>
      <c r="CS1630" s="280">
        <f>AVERAGE(Value(BY1630),value(CR1630))</f>
        <v/>
      </c>
      <c r="CT1630" s="421">
        <f>(IF(OR(MediaScorecard!BG2117="x", MediaScorecard!BH2117="x",MediaScorecard!BI2117="x",MediaScorecard!BJ2117="x",MediaScorecard!BK2117="x"),1, 2))</f>
        <v/>
      </c>
      <c r="CU1630" s="308" t="n"/>
      <c r="CV1630" s="308" t="n"/>
      <c r="CW1630" s="308" t="n"/>
      <c r="CX1630" s="309" t="n"/>
      <c r="CY1630" s="308" t="n"/>
      <c r="CZ1630" s="308" t="n"/>
      <c r="DA1630" s="308" t="n"/>
    </row>
    <row r="1631" ht="21" customHeight="1" s="590">
      <c r="A1631" s="421" t="n"/>
      <c r="B1631" s="270" t="n"/>
      <c r="C1631" s="269" t="n"/>
      <c r="D1631" s="267" t="n"/>
      <c r="E1631" s="267" t="n"/>
      <c r="F1631" s="268" t="n"/>
      <c r="G1631" s="421" t="n"/>
      <c r="H1631" s="269" t="n"/>
      <c r="I1631" s="421" t="n"/>
      <c r="J1631" s="421" t="n"/>
      <c r="K1631" s="421" t="n"/>
      <c r="L1631" s="421" t="n"/>
      <c r="M1631" s="421" t="n"/>
      <c r="N1631" s="421" t="n"/>
      <c r="O1631" s="421" t="n"/>
      <c r="P1631" s="421" t="n"/>
      <c r="Q1631" s="421" t="n"/>
      <c r="R1631" s="270" t="n"/>
      <c r="S1631" s="421" t="n"/>
      <c r="T1631" s="421" t="n"/>
      <c r="U1631" s="421" t="n"/>
      <c r="V1631" s="421" t="n"/>
      <c r="W1631" s="421" t="n"/>
      <c r="X1631" s="421" t="n"/>
      <c r="Y1631" s="421" t="n"/>
      <c r="Z1631" s="421" t="n"/>
      <c r="AA1631" s="421" t="n"/>
      <c r="AB1631" s="421" t="n"/>
      <c r="AC1631" s="421" t="n"/>
      <c r="AD1631" s="421" t="n"/>
      <c r="AE1631" s="421" t="n"/>
      <c r="AF1631" s="421" t="n"/>
      <c r="AG1631" s="421" t="n"/>
      <c r="AH1631" s="421" t="n"/>
      <c r="AI1631" s="421" t="n"/>
      <c r="AJ1631" s="297" t="n"/>
      <c r="AK1631" s="297" t="n"/>
      <c r="AL1631" s="284" t="n"/>
      <c r="AM1631" s="297" t="n"/>
      <c r="AN1631" s="285" t="n"/>
      <c r="AO1631" s="297" t="n"/>
      <c r="AP1631" s="297" t="n"/>
      <c r="AQ1631" s="297" t="n"/>
      <c r="AR1631" s="297" t="n"/>
      <c r="AS1631" s="297" t="n"/>
      <c r="AT1631" s="285" t="n"/>
      <c r="AU1631" s="297" t="n"/>
      <c r="AV1631" s="297" t="n"/>
      <c r="AW1631" s="297" t="n"/>
      <c r="AX1631" s="297" t="n"/>
      <c r="AY1631" s="286" t="n"/>
      <c r="AZ1631" s="286" t="n"/>
      <c r="BA1631" s="287" t="n"/>
      <c r="BB1631" s="286" t="n"/>
      <c r="BC1631" s="286" t="n"/>
      <c r="BD1631" s="286" t="n"/>
      <c r="BE1631" s="286" t="n"/>
      <c r="BF1631" s="286" t="n"/>
      <c r="BG1631" s="286" t="n"/>
      <c r="BH1631" s="297" t="n"/>
      <c r="BI1631" s="297" t="n"/>
      <c r="BJ1631" s="297" t="n"/>
      <c r="BK1631" s="297" t="n"/>
      <c r="BL1631" s="297" t="n"/>
      <c r="BM1631" s="297" t="n"/>
      <c r="BN1631" s="297" t="n"/>
      <c r="BO1631" s="285" t="n"/>
      <c r="BP1631" s="297" t="n"/>
      <c r="BQ1631" s="297" t="n"/>
      <c r="BR1631" s="297" t="n"/>
      <c r="BS1631" s="297" t="n"/>
      <c r="BT1631" s="297" t="n"/>
      <c r="BU1631" s="297" t="n"/>
      <c r="BV1631" s="297" t="n"/>
      <c r="BW1631" s="288" t="n"/>
      <c r="BX1631" s="276">
        <f>SUM(IF(COUNTIF(#REF!, "*1.*"), 2, 0), IF(COUNTIF(#REF!, "*2.*"), 2, 0), IF(COUNTIF(#REF!, "*3.*"), 2, 0), IF(COUNTIF(#REF!, "*4.*"), 2, 0), IF(COUNTIF(#REF!, "*5.*"), 2, 0), IF(COUNTIF(#REF!, "*6.*"), 2, 0))</f>
        <v/>
      </c>
      <c r="BY1631" s="277">
        <f t="array" ref="BY1631">SUM(VALUE(AT1631),VALUE(AU1631),VALUE(AV1631),VALUE(AW1631),VALUE(AX1631),VALUE(AY1631),VALUE(AZ1631),VALUE(BB1631),VALUE(BC1631),VALUE(BD1631),VALUE(BE1631),VALUE(BF1631),VALUE(BG1631),VALUE(BH1631),VALUE(BI1631),VALUE(BJ1631),VALUE(BK1631),VALUE(BL1631),VALUE(BM1631),VALUE(BN1631),VALUE(BO1631),VALUE(BP1631),VALUE(BQ1631),VALUE(BR1631),VALUE(BS1631),VALUE(BT1631),VALUE(BU1631),VALUE(BV1631),VALUE(BW1631))</f>
        <v/>
      </c>
      <c r="BZ1631" s="307" t="n"/>
      <c r="CA1631" s="307" t="n"/>
      <c r="CB1631" s="307" t="n"/>
      <c r="CC1631" s="307" t="n"/>
      <c r="CD1631" s="307" t="n"/>
      <c r="CE1631" s="307" t="n"/>
      <c r="CF1631" s="307" t="n"/>
      <c r="CG1631" s="307" t="n"/>
      <c r="CH1631" s="307" t="n"/>
      <c r="CI1631" s="307" t="n"/>
      <c r="CJ1631" s="307" t="n"/>
      <c r="CK1631" s="307" t="n"/>
      <c r="CL1631" s="307" t="n"/>
      <c r="CM1631" s="307" t="n"/>
      <c r="CN1631" s="307" t="n"/>
      <c r="CO1631" s="307" t="n"/>
      <c r="CP1631" s="307" t="n"/>
      <c r="CQ1631" s="307" t="n"/>
      <c r="CR1631" s="279" t="n"/>
      <c r="CS1631" s="280">
        <f>AVERAGE(Value(BY1631),value(CR1631))</f>
        <v/>
      </c>
      <c r="CT1631" s="421">
        <f>(IF(OR(MediaScorecard!BG2118="x", MediaScorecard!BH2118="x",MediaScorecard!BI2118="x",MediaScorecard!BJ2118="x",MediaScorecard!BK2118="x"),1, 2))</f>
        <v/>
      </c>
      <c r="CU1631" s="308" t="n"/>
      <c r="CV1631" s="308" t="n"/>
      <c r="CW1631" s="308" t="n"/>
      <c r="CX1631" s="309" t="n"/>
      <c r="CY1631" s="308" t="n"/>
      <c r="CZ1631" s="308" t="n"/>
      <c r="DA1631" s="308" t="n"/>
    </row>
    <row r="1632" ht="21" customHeight="1" s="590">
      <c r="A1632" s="421" t="n"/>
      <c r="B1632" s="270" t="n"/>
      <c r="C1632" s="269" t="n"/>
      <c r="D1632" s="267" t="n"/>
      <c r="E1632" s="267" t="n"/>
      <c r="F1632" s="268" t="n"/>
      <c r="G1632" s="421" t="n"/>
      <c r="H1632" s="269" t="n"/>
      <c r="I1632" s="421" t="n"/>
      <c r="J1632" s="421" t="n"/>
      <c r="K1632" s="421" t="n"/>
      <c r="L1632" s="421" t="n"/>
      <c r="M1632" s="421" t="n"/>
      <c r="N1632" s="421" t="n"/>
      <c r="O1632" s="421" t="n"/>
      <c r="P1632" s="421" t="n"/>
      <c r="Q1632" s="421" t="n"/>
      <c r="R1632" s="270" t="n"/>
      <c r="S1632" s="421" t="n"/>
      <c r="T1632" s="421" t="n"/>
      <c r="U1632" s="421" t="n"/>
      <c r="V1632" s="421" t="n"/>
      <c r="W1632" s="421" t="n"/>
      <c r="X1632" s="421" t="n"/>
      <c r="Y1632" s="421" t="n"/>
      <c r="Z1632" s="421" t="n"/>
      <c r="AA1632" s="421" t="n"/>
      <c r="AB1632" s="421" t="n"/>
      <c r="AC1632" s="421" t="n"/>
      <c r="AD1632" s="421" t="n"/>
      <c r="AE1632" s="421" t="n"/>
      <c r="AF1632" s="421" t="n"/>
      <c r="AG1632" s="421" t="n"/>
      <c r="AH1632" s="421" t="n"/>
      <c r="AI1632" s="421" t="n"/>
      <c r="AJ1632" s="297" t="n"/>
      <c r="AK1632" s="297" t="n"/>
      <c r="AL1632" s="284" t="n"/>
      <c r="AM1632" s="297" t="n"/>
      <c r="AN1632" s="285" t="n"/>
      <c r="AO1632" s="297" t="n"/>
      <c r="AP1632" s="297" t="n"/>
      <c r="AQ1632" s="297" t="n"/>
      <c r="AR1632" s="297" t="n"/>
      <c r="AS1632" s="297" t="n"/>
      <c r="AT1632" s="285" t="n"/>
      <c r="AU1632" s="297" t="n"/>
      <c r="AV1632" s="297" t="n"/>
      <c r="AW1632" s="297" t="n"/>
      <c r="AX1632" s="297" t="n"/>
      <c r="AY1632" s="286" t="n"/>
      <c r="AZ1632" s="286" t="n"/>
      <c r="BA1632" s="287" t="n"/>
      <c r="BB1632" s="286" t="n"/>
      <c r="BC1632" s="286" t="n"/>
      <c r="BD1632" s="286" t="n"/>
      <c r="BE1632" s="286" t="n"/>
      <c r="BF1632" s="286" t="n"/>
      <c r="BG1632" s="286" t="n"/>
      <c r="BH1632" s="297" t="n"/>
      <c r="BI1632" s="297" t="n"/>
      <c r="BJ1632" s="297" t="n"/>
      <c r="BK1632" s="297" t="n"/>
      <c r="BL1632" s="297" t="n"/>
      <c r="BM1632" s="297" t="n"/>
      <c r="BN1632" s="297" t="n"/>
      <c r="BO1632" s="285" t="n"/>
      <c r="BP1632" s="297" t="n"/>
      <c r="BQ1632" s="297" t="n"/>
      <c r="BR1632" s="297" t="n"/>
      <c r="BS1632" s="297" t="n"/>
      <c r="BT1632" s="297" t="n"/>
      <c r="BU1632" s="297" t="n"/>
      <c r="BV1632" s="297" t="n"/>
      <c r="BW1632" s="288" t="n"/>
      <c r="BX1632" s="276">
        <f>SUM(IF(COUNTIF(#REF!, "*1.*"), 2, 0), IF(COUNTIF(#REF!, "*2.*"), 2, 0), IF(COUNTIF(#REF!, "*3.*"), 2, 0), IF(COUNTIF(#REF!, "*4.*"), 2, 0), IF(COUNTIF(#REF!, "*5.*"), 2, 0), IF(COUNTIF(#REF!, "*6.*"), 2, 0))</f>
        <v/>
      </c>
      <c r="BY1632" s="277">
        <f t="array" ref="BY1632">SUM(VALUE(AT1632),VALUE(AU1632),VALUE(AV1632),VALUE(AW1632),VALUE(AX1632),VALUE(AY1632),VALUE(AZ1632),VALUE(BB1632),VALUE(BC1632),VALUE(BD1632),VALUE(BE1632),VALUE(BF1632),VALUE(BG1632),VALUE(BH1632),VALUE(BI1632),VALUE(BJ1632),VALUE(BK1632),VALUE(BL1632),VALUE(BM1632),VALUE(BN1632),VALUE(BO1632),VALUE(BP1632),VALUE(BQ1632),VALUE(BR1632),VALUE(BS1632),VALUE(BT1632),VALUE(BU1632),VALUE(BV1632),VALUE(BW1632))</f>
        <v/>
      </c>
      <c r="BZ1632" s="307" t="n"/>
      <c r="CA1632" s="307" t="n"/>
      <c r="CB1632" s="307" t="n"/>
      <c r="CC1632" s="307" t="n"/>
      <c r="CD1632" s="307" t="n"/>
      <c r="CE1632" s="307" t="n"/>
      <c r="CF1632" s="307" t="n"/>
      <c r="CG1632" s="307" t="n"/>
      <c r="CH1632" s="307" t="n"/>
      <c r="CI1632" s="307" t="n"/>
      <c r="CJ1632" s="307" t="n"/>
      <c r="CK1632" s="307" t="n"/>
      <c r="CL1632" s="307" t="n"/>
      <c r="CM1632" s="307" t="n"/>
      <c r="CN1632" s="307" t="n"/>
      <c r="CO1632" s="307" t="n"/>
      <c r="CP1632" s="307" t="n"/>
      <c r="CQ1632" s="307" t="n"/>
      <c r="CR1632" s="279" t="n"/>
      <c r="CS1632" s="280">
        <f>AVERAGE(Value(BY1632),value(CR1632))</f>
        <v/>
      </c>
      <c r="CT1632" s="421">
        <f>(IF(OR(MediaScorecard!BG2119="x", MediaScorecard!BH2119="x",MediaScorecard!BI2119="x",MediaScorecard!BJ2119="x",MediaScorecard!BK2119="x"),1, 2))</f>
        <v/>
      </c>
      <c r="CU1632" s="308" t="n"/>
      <c r="CV1632" s="308" t="n"/>
      <c r="CW1632" s="308" t="n"/>
      <c r="CX1632" s="309" t="n"/>
      <c r="CY1632" s="308" t="n"/>
      <c r="CZ1632" s="308" t="n"/>
      <c r="DA1632" s="308" t="n"/>
    </row>
    <row r="1633" ht="21" customHeight="1" s="590">
      <c r="A1633" s="421" t="n"/>
      <c r="B1633" s="270" t="n"/>
      <c r="C1633" s="269" t="n"/>
      <c r="D1633" s="267" t="n"/>
      <c r="E1633" s="267" t="n"/>
      <c r="F1633" s="268" t="n"/>
      <c r="G1633" s="421" t="n"/>
      <c r="H1633" s="269" t="n"/>
      <c r="I1633" s="421" t="n"/>
      <c r="J1633" s="421" t="n"/>
      <c r="K1633" s="421" t="n"/>
      <c r="L1633" s="421" t="n"/>
      <c r="M1633" s="421" t="n"/>
      <c r="N1633" s="421" t="n"/>
      <c r="O1633" s="421" t="n"/>
      <c r="P1633" s="421" t="n"/>
      <c r="Q1633" s="421" t="n"/>
      <c r="R1633" s="270" t="n"/>
      <c r="S1633" s="421" t="n"/>
      <c r="T1633" s="421" t="n"/>
      <c r="U1633" s="421" t="n"/>
      <c r="V1633" s="421" t="n"/>
      <c r="W1633" s="421" t="n"/>
      <c r="X1633" s="421" t="n"/>
      <c r="Y1633" s="421" t="n"/>
      <c r="Z1633" s="421" t="n"/>
      <c r="AA1633" s="421" t="n"/>
      <c r="AB1633" s="421" t="n"/>
      <c r="AC1633" s="421" t="n"/>
      <c r="AD1633" s="421" t="n"/>
      <c r="AE1633" s="421" t="n"/>
      <c r="AF1633" s="421" t="n"/>
      <c r="AG1633" s="421" t="n"/>
      <c r="AH1633" s="421" t="n"/>
      <c r="AI1633" s="421" t="n"/>
      <c r="AJ1633" s="297" t="n"/>
      <c r="AK1633" s="297" t="n"/>
      <c r="AL1633" s="284" t="n"/>
      <c r="AM1633" s="297" t="n"/>
      <c r="AN1633" s="285" t="n"/>
      <c r="AO1633" s="297" t="n"/>
      <c r="AP1633" s="297" t="n"/>
      <c r="AQ1633" s="297" t="n"/>
      <c r="AR1633" s="297" t="n"/>
      <c r="AS1633" s="297" t="n"/>
      <c r="AT1633" s="285" t="n"/>
      <c r="AU1633" s="297" t="n"/>
      <c r="AV1633" s="297" t="n"/>
      <c r="AW1633" s="297" t="n"/>
      <c r="AX1633" s="297" t="n"/>
      <c r="AY1633" s="286" t="n"/>
      <c r="AZ1633" s="286" t="n"/>
      <c r="BA1633" s="287" t="n"/>
      <c r="BB1633" s="286" t="n"/>
      <c r="BC1633" s="286" t="n"/>
      <c r="BD1633" s="286" t="n"/>
      <c r="BE1633" s="286" t="n"/>
      <c r="BF1633" s="286" t="n"/>
      <c r="BG1633" s="286" t="n"/>
      <c r="BH1633" s="297" t="n"/>
      <c r="BI1633" s="297" t="n"/>
      <c r="BJ1633" s="297" t="n"/>
      <c r="BK1633" s="297" t="n"/>
      <c r="BL1633" s="297" t="n"/>
      <c r="BM1633" s="297" t="n"/>
      <c r="BN1633" s="297" t="n"/>
      <c r="BO1633" s="285" t="n"/>
      <c r="BP1633" s="297" t="n"/>
      <c r="BQ1633" s="297" t="n"/>
      <c r="BR1633" s="297" t="n"/>
      <c r="BS1633" s="297" t="n"/>
      <c r="BT1633" s="297" t="n"/>
      <c r="BU1633" s="297" t="n"/>
      <c r="BV1633" s="297" t="n"/>
      <c r="BW1633" s="288" t="n"/>
      <c r="BX1633" s="276">
        <f>SUM(IF(COUNTIF(#REF!, "*1.*"), 2, 0), IF(COUNTIF(#REF!, "*2.*"), 2, 0), IF(COUNTIF(#REF!, "*3.*"), 2, 0), IF(COUNTIF(#REF!, "*4.*"), 2, 0), IF(COUNTIF(#REF!, "*5.*"), 2, 0), IF(COUNTIF(#REF!, "*6.*"), 2, 0))</f>
        <v/>
      </c>
      <c r="BY1633" s="277">
        <f t="array" ref="BY1633">SUM(VALUE(AT1633),VALUE(AU1633),VALUE(AV1633),VALUE(AW1633),VALUE(AX1633),VALUE(AY1633),VALUE(AZ1633),VALUE(BB1633),VALUE(BC1633),VALUE(BD1633),VALUE(BE1633),VALUE(BF1633),VALUE(BG1633),VALUE(BH1633),VALUE(BI1633),VALUE(BJ1633),VALUE(BK1633),VALUE(BL1633),VALUE(BM1633),VALUE(BN1633),VALUE(BO1633),VALUE(BP1633),VALUE(BQ1633),VALUE(BR1633),VALUE(BS1633),VALUE(BT1633),VALUE(BU1633),VALUE(BV1633),VALUE(BW1633))</f>
        <v/>
      </c>
      <c r="BZ1633" s="307" t="n"/>
      <c r="CA1633" s="307" t="n"/>
      <c r="CB1633" s="307" t="n"/>
      <c r="CC1633" s="307" t="n"/>
      <c r="CD1633" s="307" t="n"/>
      <c r="CE1633" s="307" t="n"/>
      <c r="CF1633" s="307" t="n"/>
      <c r="CG1633" s="307" t="n"/>
      <c r="CH1633" s="307" t="n"/>
      <c r="CI1633" s="307" t="n"/>
      <c r="CJ1633" s="307" t="n"/>
      <c r="CK1633" s="307" t="n"/>
      <c r="CL1633" s="307" t="n"/>
      <c r="CM1633" s="307" t="n"/>
      <c r="CN1633" s="307" t="n"/>
      <c r="CO1633" s="307" t="n"/>
      <c r="CP1633" s="307" t="n"/>
      <c r="CQ1633" s="307" t="n"/>
      <c r="CR1633" s="279" t="n"/>
      <c r="CS1633" s="280">
        <f>AVERAGE(Value(BY1633),value(CR1633))</f>
        <v/>
      </c>
      <c r="CT1633" s="421">
        <f>(IF(OR(MediaScorecard!BG2120="x", MediaScorecard!BH2120="x",MediaScorecard!BI2120="x",MediaScorecard!BJ2120="x",MediaScorecard!BK2120="x"),1, 2))</f>
        <v/>
      </c>
      <c r="CU1633" s="308" t="n"/>
      <c r="CV1633" s="308" t="n"/>
      <c r="CW1633" s="308" t="n"/>
      <c r="CX1633" s="309" t="n"/>
      <c r="CY1633" s="308" t="n"/>
      <c r="CZ1633" s="308" t="n"/>
      <c r="DA1633" s="308" t="n"/>
    </row>
    <row r="1634" ht="21" customHeight="1" s="590">
      <c r="A1634" s="421" t="n"/>
      <c r="B1634" s="270" t="n"/>
      <c r="C1634" s="269" t="n"/>
      <c r="D1634" s="267" t="n"/>
      <c r="E1634" s="267" t="n"/>
      <c r="F1634" s="268" t="n"/>
      <c r="G1634" s="421" t="n"/>
      <c r="H1634" s="269" t="n"/>
      <c r="I1634" s="421" t="n"/>
      <c r="J1634" s="421" t="n"/>
      <c r="K1634" s="421" t="n"/>
      <c r="L1634" s="421" t="n"/>
      <c r="M1634" s="421" t="n"/>
      <c r="N1634" s="421" t="n"/>
      <c r="O1634" s="421" t="n"/>
      <c r="P1634" s="421" t="n"/>
      <c r="Q1634" s="421" t="n"/>
      <c r="R1634" s="270" t="n"/>
      <c r="S1634" s="421" t="n"/>
      <c r="T1634" s="421" t="n"/>
      <c r="U1634" s="421" t="n"/>
      <c r="V1634" s="421" t="n"/>
      <c r="W1634" s="421" t="n"/>
      <c r="X1634" s="421" t="n"/>
      <c r="Y1634" s="421" t="n"/>
      <c r="Z1634" s="421" t="n"/>
      <c r="AA1634" s="421" t="n"/>
      <c r="AB1634" s="421" t="n"/>
      <c r="AC1634" s="421" t="n"/>
      <c r="AD1634" s="421" t="n"/>
      <c r="AE1634" s="421" t="n"/>
      <c r="AF1634" s="421" t="n"/>
      <c r="AG1634" s="421" t="n"/>
      <c r="AH1634" s="421" t="n"/>
      <c r="AI1634" s="421" t="n"/>
      <c r="AJ1634" s="297" t="n"/>
      <c r="AK1634" s="297" t="n"/>
      <c r="AL1634" s="284" t="n"/>
      <c r="AM1634" s="297" t="n"/>
      <c r="AN1634" s="285" t="n"/>
      <c r="AO1634" s="297" t="n"/>
      <c r="AP1634" s="297" t="n"/>
      <c r="AQ1634" s="297" t="n"/>
      <c r="AR1634" s="297" t="n"/>
      <c r="AS1634" s="297" t="n"/>
      <c r="AT1634" s="285" t="n"/>
      <c r="AU1634" s="297" t="n"/>
      <c r="AV1634" s="297" t="n"/>
      <c r="AW1634" s="297" t="n"/>
      <c r="AX1634" s="297" t="n"/>
      <c r="AY1634" s="286" t="n"/>
      <c r="AZ1634" s="286" t="n"/>
      <c r="BA1634" s="287" t="n"/>
      <c r="BB1634" s="286" t="n"/>
      <c r="BC1634" s="286" t="n"/>
      <c r="BD1634" s="286" t="n"/>
      <c r="BE1634" s="286" t="n"/>
      <c r="BF1634" s="286" t="n"/>
      <c r="BG1634" s="286" t="n"/>
      <c r="BH1634" s="297" t="n"/>
      <c r="BI1634" s="297" t="n"/>
      <c r="BJ1634" s="297" t="n"/>
      <c r="BK1634" s="297" t="n"/>
      <c r="BL1634" s="297" t="n"/>
      <c r="BM1634" s="297" t="n"/>
      <c r="BN1634" s="297" t="n"/>
      <c r="BO1634" s="285" t="n"/>
      <c r="BP1634" s="297" t="n"/>
      <c r="BQ1634" s="297" t="n"/>
      <c r="BR1634" s="297" t="n"/>
      <c r="BS1634" s="297" t="n"/>
      <c r="BT1634" s="297" t="n"/>
      <c r="BU1634" s="297" t="n"/>
      <c r="BV1634" s="297" t="n"/>
      <c r="BW1634" s="288" t="n"/>
      <c r="BX1634" s="276">
        <f>SUM(IF(COUNTIF(#REF!, "*1.*"), 2, 0), IF(COUNTIF(#REF!, "*2.*"), 2, 0), IF(COUNTIF(#REF!, "*3.*"), 2, 0), IF(COUNTIF(#REF!, "*4.*"), 2, 0), IF(COUNTIF(#REF!, "*5.*"), 2, 0), IF(COUNTIF(#REF!, "*6.*"), 2, 0))</f>
        <v/>
      </c>
      <c r="BY1634" s="277">
        <f t="array" ref="BY1634">SUM(VALUE(AT1634),VALUE(AU1634),VALUE(AV1634),VALUE(AW1634),VALUE(AX1634),VALUE(AY1634),VALUE(AZ1634),VALUE(BB1634),VALUE(BC1634),VALUE(BD1634),VALUE(BE1634),VALUE(BF1634),VALUE(BG1634),VALUE(BH1634),VALUE(BI1634),VALUE(BJ1634),VALUE(BK1634),VALUE(BL1634),VALUE(BM1634),VALUE(BN1634),VALUE(BO1634),VALUE(BP1634),VALUE(BQ1634),VALUE(BR1634),VALUE(BS1634),VALUE(BT1634),VALUE(BU1634),VALUE(BV1634),VALUE(BW1634))</f>
        <v/>
      </c>
      <c r="BZ1634" s="307" t="n"/>
      <c r="CA1634" s="307" t="n"/>
      <c r="CB1634" s="307" t="n"/>
      <c r="CC1634" s="307" t="n"/>
      <c r="CD1634" s="307" t="n"/>
      <c r="CE1634" s="307" t="n"/>
      <c r="CF1634" s="307" t="n"/>
      <c r="CG1634" s="307" t="n"/>
      <c r="CH1634" s="307" t="n"/>
      <c r="CI1634" s="307" t="n"/>
      <c r="CJ1634" s="307" t="n"/>
      <c r="CK1634" s="307" t="n"/>
      <c r="CL1634" s="307" t="n"/>
      <c r="CM1634" s="307" t="n"/>
      <c r="CN1634" s="307" t="n"/>
      <c r="CO1634" s="307" t="n"/>
      <c r="CP1634" s="307" t="n"/>
      <c r="CQ1634" s="307" t="n"/>
      <c r="CR1634" s="279" t="n"/>
      <c r="CS1634" s="280">
        <f>AVERAGE(Value(BY1634),value(CR1634))</f>
        <v/>
      </c>
      <c r="CT1634" s="421">
        <f>(IF(OR(MediaScorecard!BG2121="x", MediaScorecard!BH2121="x",MediaScorecard!BI2121="x",MediaScorecard!BJ2121="x",MediaScorecard!BK2121="x"),1, 2))</f>
        <v/>
      </c>
      <c r="CU1634" s="308" t="n"/>
      <c r="CV1634" s="308" t="n"/>
      <c r="CW1634" s="308" t="n"/>
      <c r="CX1634" s="309" t="n"/>
      <c r="CY1634" s="308" t="n"/>
      <c r="CZ1634" s="308" t="n"/>
      <c r="DA1634" s="308" t="n"/>
    </row>
    <row r="1635" ht="21" customHeight="1" s="590">
      <c r="A1635" s="421" t="n"/>
      <c r="B1635" s="270" t="n"/>
      <c r="C1635" s="269" t="n"/>
      <c r="D1635" s="267" t="n"/>
      <c r="E1635" s="267" t="n"/>
      <c r="F1635" s="268" t="n"/>
      <c r="G1635" s="421" t="n"/>
      <c r="H1635" s="269" t="n"/>
      <c r="I1635" s="421" t="n"/>
      <c r="J1635" s="421" t="n"/>
      <c r="K1635" s="421" t="n"/>
      <c r="L1635" s="421" t="n"/>
      <c r="M1635" s="421" t="n"/>
      <c r="N1635" s="421" t="n"/>
      <c r="O1635" s="421" t="n"/>
      <c r="P1635" s="421" t="n"/>
      <c r="Q1635" s="421" t="n"/>
      <c r="R1635" s="270" t="n"/>
      <c r="S1635" s="421" t="n"/>
      <c r="T1635" s="421" t="n"/>
      <c r="U1635" s="421" t="n"/>
      <c r="V1635" s="421" t="n"/>
      <c r="W1635" s="421" t="n"/>
      <c r="X1635" s="421" t="n"/>
      <c r="Y1635" s="421" t="n"/>
      <c r="Z1635" s="421" t="n"/>
      <c r="AA1635" s="421" t="n"/>
      <c r="AB1635" s="421" t="n"/>
      <c r="AC1635" s="421" t="n"/>
      <c r="AD1635" s="421" t="n"/>
      <c r="AE1635" s="421" t="n"/>
      <c r="AF1635" s="421" t="n"/>
      <c r="AG1635" s="421" t="n"/>
      <c r="AH1635" s="421" t="n"/>
      <c r="AI1635" s="421" t="n"/>
      <c r="AJ1635" s="297" t="n"/>
      <c r="AK1635" s="297" t="n"/>
      <c r="AL1635" s="284" t="n"/>
      <c r="AM1635" s="297" t="n"/>
      <c r="AN1635" s="285" t="n"/>
      <c r="AO1635" s="297" t="n"/>
      <c r="AP1635" s="297" t="n"/>
      <c r="AQ1635" s="297" t="n"/>
      <c r="AR1635" s="297" t="n"/>
      <c r="AS1635" s="297" t="n"/>
      <c r="AT1635" s="285" t="n"/>
      <c r="AU1635" s="297" t="n"/>
      <c r="AV1635" s="297" t="n"/>
      <c r="AW1635" s="297" t="n"/>
      <c r="AX1635" s="297" t="n"/>
      <c r="AY1635" s="286" t="n"/>
      <c r="AZ1635" s="286" t="n"/>
      <c r="BA1635" s="287" t="n"/>
      <c r="BB1635" s="286" t="n"/>
      <c r="BC1635" s="286" t="n"/>
      <c r="BD1635" s="286" t="n"/>
      <c r="BE1635" s="286" t="n"/>
      <c r="BF1635" s="286" t="n"/>
      <c r="BG1635" s="286" t="n"/>
      <c r="BH1635" s="297" t="n"/>
      <c r="BI1635" s="297" t="n"/>
      <c r="BJ1635" s="297" t="n"/>
      <c r="BK1635" s="297" t="n"/>
      <c r="BL1635" s="297" t="n"/>
      <c r="BM1635" s="297" t="n"/>
      <c r="BN1635" s="297" t="n"/>
      <c r="BO1635" s="285" t="n"/>
      <c r="BP1635" s="297" t="n"/>
      <c r="BQ1635" s="297" t="n"/>
      <c r="BR1635" s="297" t="n"/>
      <c r="BS1635" s="297" t="n"/>
      <c r="BT1635" s="297" t="n"/>
      <c r="BU1635" s="297" t="n"/>
      <c r="BV1635" s="297" t="n"/>
      <c r="BW1635" s="288" t="n"/>
      <c r="BX1635" s="276">
        <f>SUM(IF(COUNTIF(#REF!, "*1.*"), 2, 0), IF(COUNTIF(#REF!, "*2.*"), 2, 0), IF(COUNTIF(#REF!, "*3.*"), 2, 0), IF(COUNTIF(#REF!, "*4.*"), 2, 0), IF(COUNTIF(#REF!, "*5.*"), 2, 0), IF(COUNTIF(#REF!, "*6.*"), 2, 0))</f>
        <v/>
      </c>
      <c r="BY1635" s="277">
        <f t="array" ref="BY1635">SUM(VALUE(AT1635),VALUE(AU1635),VALUE(AV1635),VALUE(AW1635),VALUE(AX1635),VALUE(AY1635),VALUE(AZ1635),VALUE(BB1635),VALUE(BC1635),VALUE(BD1635),VALUE(BE1635),VALUE(BF1635),VALUE(BG1635),VALUE(BH1635),VALUE(BI1635),VALUE(BJ1635),VALUE(BK1635),VALUE(BL1635),VALUE(BM1635),VALUE(BN1635),VALUE(BO1635),VALUE(BP1635),VALUE(BQ1635),VALUE(BR1635),VALUE(BS1635),VALUE(BT1635),VALUE(BU1635),VALUE(BV1635),VALUE(BW1635))</f>
        <v/>
      </c>
      <c r="BZ1635" s="307" t="n"/>
      <c r="CA1635" s="307" t="n"/>
      <c r="CB1635" s="307" t="n"/>
      <c r="CC1635" s="307" t="n"/>
      <c r="CD1635" s="307" t="n"/>
      <c r="CE1635" s="307" t="n"/>
      <c r="CF1635" s="307" t="n"/>
      <c r="CG1635" s="307" t="n"/>
      <c r="CH1635" s="307" t="n"/>
      <c r="CI1635" s="307" t="n"/>
      <c r="CJ1635" s="307" t="n"/>
      <c r="CK1635" s="307" t="n"/>
      <c r="CL1635" s="307" t="n"/>
      <c r="CM1635" s="307" t="n"/>
      <c r="CN1635" s="307" t="n"/>
      <c r="CO1635" s="307" t="n"/>
      <c r="CP1635" s="307" t="n"/>
      <c r="CQ1635" s="307" t="n"/>
      <c r="CR1635" s="279" t="n"/>
      <c r="CS1635" s="280">
        <f>AVERAGE(Value(BY1635),value(CR1635))</f>
        <v/>
      </c>
      <c r="CT1635" s="421">
        <f>(IF(OR(MediaScorecard!BG2122="x", MediaScorecard!BH2122="x",MediaScorecard!BI2122="x",MediaScorecard!BJ2122="x",MediaScorecard!BK2122="x"),1, 2))</f>
        <v/>
      </c>
      <c r="CU1635" s="308" t="n"/>
      <c r="CV1635" s="308" t="n"/>
      <c r="CW1635" s="308" t="n"/>
      <c r="CX1635" s="309" t="n"/>
      <c r="CY1635" s="308" t="n"/>
      <c r="CZ1635" s="308" t="n"/>
      <c r="DA1635" s="308" t="n"/>
    </row>
    <row r="1636" ht="21" customHeight="1" s="590">
      <c r="A1636" s="421" t="n"/>
      <c r="B1636" s="270" t="n"/>
      <c r="C1636" s="269" t="n"/>
      <c r="D1636" s="267" t="n"/>
      <c r="E1636" s="267" t="n"/>
      <c r="F1636" s="268" t="n"/>
      <c r="G1636" s="421" t="n"/>
      <c r="H1636" s="269" t="n"/>
      <c r="I1636" s="421" t="n"/>
      <c r="J1636" s="421" t="n"/>
      <c r="K1636" s="421" t="n"/>
      <c r="L1636" s="421" t="n"/>
      <c r="M1636" s="421" t="n"/>
      <c r="N1636" s="421" t="n"/>
      <c r="O1636" s="421" t="n"/>
      <c r="P1636" s="421" t="n"/>
      <c r="Q1636" s="421" t="n"/>
      <c r="R1636" s="270" t="n"/>
      <c r="S1636" s="421" t="n"/>
      <c r="T1636" s="421" t="n"/>
      <c r="U1636" s="421" t="n"/>
      <c r="V1636" s="421" t="n"/>
      <c r="W1636" s="421" t="n"/>
      <c r="X1636" s="421" t="n"/>
      <c r="Y1636" s="421" t="n"/>
      <c r="Z1636" s="421" t="n"/>
      <c r="AA1636" s="421" t="n"/>
      <c r="AB1636" s="421" t="n"/>
      <c r="AC1636" s="421" t="n"/>
      <c r="AD1636" s="421" t="n"/>
      <c r="AE1636" s="421" t="n"/>
      <c r="AF1636" s="421" t="n"/>
      <c r="AG1636" s="421" t="n"/>
      <c r="AH1636" s="421" t="n"/>
      <c r="AI1636" s="421" t="n"/>
      <c r="AJ1636" s="297" t="n"/>
      <c r="AK1636" s="297" t="n"/>
      <c r="AL1636" s="284" t="n"/>
      <c r="AM1636" s="297" t="n"/>
      <c r="AN1636" s="285" t="n"/>
      <c r="AO1636" s="297" t="n"/>
      <c r="AP1636" s="297" t="n"/>
      <c r="AQ1636" s="297" t="n"/>
      <c r="AR1636" s="297" t="n"/>
      <c r="AS1636" s="297" t="n"/>
      <c r="AT1636" s="285" t="n"/>
      <c r="AU1636" s="297" t="n"/>
      <c r="AV1636" s="297" t="n"/>
      <c r="AW1636" s="297" t="n"/>
      <c r="AX1636" s="297" t="n"/>
      <c r="AY1636" s="286" t="n"/>
      <c r="AZ1636" s="286" t="n"/>
      <c r="BA1636" s="287" t="n"/>
      <c r="BB1636" s="286" t="n"/>
      <c r="BC1636" s="286" t="n"/>
      <c r="BD1636" s="286" t="n"/>
      <c r="BE1636" s="286" t="n"/>
      <c r="BF1636" s="286" t="n"/>
      <c r="BG1636" s="286" t="n"/>
      <c r="BH1636" s="297" t="n"/>
      <c r="BI1636" s="297" t="n"/>
      <c r="BJ1636" s="297" t="n"/>
      <c r="BK1636" s="297" t="n"/>
      <c r="BL1636" s="297" t="n"/>
      <c r="BM1636" s="297" t="n"/>
      <c r="BN1636" s="297" t="n"/>
      <c r="BO1636" s="285" t="n"/>
      <c r="BP1636" s="297" t="n"/>
      <c r="BQ1636" s="297" t="n"/>
      <c r="BR1636" s="297" t="n"/>
      <c r="BS1636" s="297" t="n"/>
      <c r="BT1636" s="297" t="n"/>
      <c r="BU1636" s="297" t="n"/>
      <c r="BV1636" s="297" t="n"/>
      <c r="BW1636" s="288" t="n"/>
      <c r="BX1636" s="276">
        <f>SUM(IF(COUNTIF(#REF!, "*1.*"), 2, 0), IF(COUNTIF(#REF!, "*2.*"), 2, 0), IF(COUNTIF(#REF!, "*3.*"), 2, 0), IF(COUNTIF(#REF!, "*4.*"), 2, 0), IF(COUNTIF(#REF!, "*5.*"), 2, 0), IF(COUNTIF(#REF!, "*6.*"), 2, 0))</f>
        <v/>
      </c>
      <c r="BY1636" s="277">
        <f t="array" ref="BY1636">SUM(VALUE(AT1636),VALUE(AU1636),VALUE(AV1636),VALUE(AW1636),VALUE(AX1636),VALUE(AY1636),VALUE(AZ1636),VALUE(BB1636),VALUE(BC1636),VALUE(BD1636),VALUE(BE1636),VALUE(BF1636),VALUE(BG1636),VALUE(BH1636),VALUE(BI1636),VALUE(BJ1636),VALUE(BK1636),VALUE(BL1636),VALUE(BM1636),VALUE(BN1636),VALUE(BO1636),VALUE(BP1636),VALUE(BQ1636),VALUE(BR1636),VALUE(BS1636),VALUE(BT1636),VALUE(BU1636),VALUE(BV1636),VALUE(BW1636))</f>
        <v/>
      </c>
      <c r="BZ1636" s="307" t="n"/>
      <c r="CA1636" s="307" t="n"/>
      <c r="CB1636" s="307" t="n"/>
      <c r="CC1636" s="307" t="n"/>
      <c r="CD1636" s="307" t="n"/>
      <c r="CE1636" s="307" t="n"/>
      <c r="CF1636" s="307" t="n"/>
      <c r="CG1636" s="307" t="n"/>
      <c r="CH1636" s="307" t="n"/>
      <c r="CI1636" s="307" t="n"/>
      <c r="CJ1636" s="307" t="n"/>
      <c r="CK1636" s="307" t="n"/>
      <c r="CL1636" s="307" t="n"/>
      <c r="CM1636" s="307" t="n"/>
      <c r="CN1636" s="307" t="n"/>
      <c r="CO1636" s="307" t="n"/>
      <c r="CP1636" s="307" t="n"/>
      <c r="CQ1636" s="307" t="n"/>
      <c r="CR1636" s="279" t="n"/>
      <c r="CS1636" s="280">
        <f>AVERAGE(Value(BY1636),value(CR1636))</f>
        <v/>
      </c>
      <c r="CT1636" s="421">
        <f>(IF(OR(MediaScorecard!BG2123="x", MediaScorecard!BH2123="x",MediaScorecard!BI2123="x",MediaScorecard!BJ2123="x",MediaScorecard!BK2123="x"),1, 2))</f>
        <v/>
      </c>
      <c r="CU1636" s="308" t="n"/>
      <c r="CV1636" s="308" t="n"/>
      <c r="CW1636" s="308" t="n"/>
      <c r="CX1636" s="309" t="n"/>
      <c r="CY1636" s="308" t="n"/>
      <c r="CZ1636" s="308" t="n"/>
      <c r="DA1636" s="308" t="n"/>
    </row>
    <row r="1637" ht="21" customHeight="1" s="590">
      <c r="A1637" s="421" t="n"/>
      <c r="B1637" s="270" t="n"/>
      <c r="C1637" s="269" t="n"/>
      <c r="D1637" s="267" t="n"/>
      <c r="E1637" s="267" t="n"/>
      <c r="F1637" s="268" t="n"/>
      <c r="G1637" s="421" t="n"/>
      <c r="H1637" s="269" t="n"/>
      <c r="I1637" s="421" t="n"/>
      <c r="J1637" s="421" t="n"/>
      <c r="K1637" s="421" t="n"/>
      <c r="L1637" s="421" t="n"/>
      <c r="M1637" s="421" t="n"/>
      <c r="N1637" s="421" t="n"/>
      <c r="O1637" s="421" t="n"/>
      <c r="P1637" s="421" t="n"/>
      <c r="Q1637" s="421" t="n"/>
      <c r="R1637" s="270" t="n"/>
      <c r="S1637" s="421" t="n"/>
      <c r="T1637" s="421" t="n"/>
      <c r="U1637" s="421" t="n"/>
      <c r="V1637" s="421" t="n"/>
      <c r="W1637" s="421" t="n"/>
      <c r="X1637" s="421" t="n"/>
      <c r="Y1637" s="421" t="n"/>
      <c r="Z1637" s="421" t="n"/>
      <c r="AA1637" s="421" t="n"/>
      <c r="AB1637" s="421" t="n"/>
      <c r="AC1637" s="421" t="n"/>
      <c r="AD1637" s="421" t="n"/>
      <c r="AE1637" s="421" t="n"/>
      <c r="AF1637" s="421" t="n"/>
      <c r="AG1637" s="421" t="n"/>
      <c r="AH1637" s="421" t="n"/>
      <c r="AI1637" s="421" t="n"/>
      <c r="AJ1637" s="297" t="n"/>
      <c r="AK1637" s="297" t="n"/>
      <c r="AL1637" s="284" t="n"/>
      <c r="AM1637" s="297" t="n"/>
      <c r="AN1637" s="285" t="n"/>
      <c r="AO1637" s="297" t="n"/>
      <c r="AP1637" s="297" t="n"/>
      <c r="AQ1637" s="297" t="n"/>
      <c r="AR1637" s="297" t="n"/>
      <c r="AS1637" s="297" t="n"/>
      <c r="AT1637" s="285" t="n"/>
      <c r="AU1637" s="297" t="n"/>
      <c r="AV1637" s="297" t="n"/>
      <c r="AW1637" s="297" t="n"/>
      <c r="AX1637" s="297" t="n"/>
      <c r="AY1637" s="286" t="n"/>
      <c r="AZ1637" s="286" t="n"/>
      <c r="BA1637" s="287" t="n"/>
      <c r="BB1637" s="286" t="n"/>
      <c r="BC1637" s="286" t="n"/>
      <c r="BD1637" s="286" t="n"/>
      <c r="BE1637" s="286" t="n"/>
      <c r="BF1637" s="286" t="n"/>
      <c r="BG1637" s="286" t="n"/>
      <c r="BH1637" s="297" t="n"/>
      <c r="BI1637" s="297" t="n"/>
      <c r="BJ1637" s="297" t="n"/>
      <c r="BK1637" s="297" t="n"/>
      <c r="BL1637" s="297" t="n"/>
      <c r="BM1637" s="297" t="n"/>
      <c r="BN1637" s="297" t="n"/>
      <c r="BO1637" s="285" t="n"/>
      <c r="BP1637" s="297" t="n"/>
      <c r="BQ1637" s="297" t="n"/>
      <c r="BR1637" s="297" t="n"/>
      <c r="BS1637" s="297" t="n"/>
      <c r="BT1637" s="297" t="n"/>
      <c r="BU1637" s="297" t="n"/>
      <c r="BV1637" s="297" t="n"/>
      <c r="BW1637" s="288" t="n"/>
      <c r="BX1637" s="276">
        <f>SUM(IF(COUNTIF(#REF!, "*1.*"), 2, 0), IF(COUNTIF(#REF!, "*2.*"), 2, 0), IF(COUNTIF(#REF!, "*3.*"), 2, 0), IF(COUNTIF(#REF!, "*4.*"), 2, 0), IF(COUNTIF(#REF!, "*5.*"), 2, 0), IF(COUNTIF(#REF!, "*6.*"), 2, 0))</f>
        <v/>
      </c>
      <c r="BY1637" s="277">
        <f t="array" ref="BY1637">SUM(VALUE(AT1637),VALUE(AU1637),VALUE(AV1637),VALUE(AW1637),VALUE(AX1637),VALUE(AY1637),VALUE(AZ1637),VALUE(BB1637),VALUE(BC1637),VALUE(BD1637),VALUE(BE1637),VALUE(BF1637),VALUE(BG1637),VALUE(BH1637),VALUE(BI1637),VALUE(BJ1637),VALUE(BK1637),VALUE(BL1637),VALUE(BM1637),VALUE(BN1637),VALUE(BO1637),VALUE(BP1637),VALUE(BQ1637),VALUE(BR1637),VALUE(BS1637),VALUE(BT1637),VALUE(BU1637),VALUE(BV1637),VALUE(BW1637))</f>
        <v/>
      </c>
      <c r="BZ1637" s="307" t="n"/>
      <c r="CA1637" s="307" t="n"/>
      <c r="CB1637" s="307" t="n"/>
      <c r="CC1637" s="307" t="n"/>
      <c r="CD1637" s="307" t="n"/>
      <c r="CE1637" s="307" t="n"/>
      <c r="CF1637" s="307" t="n"/>
      <c r="CG1637" s="307" t="n"/>
      <c r="CH1637" s="307" t="n"/>
      <c r="CI1637" s="307" t="n"/>
      <c r="CJ1637" s="307" t="n"/>
      <c r="CK1637" s="307" t="n"/>
      <c r="CL1637" s="307" t="n"/>
      <c r="CM1637" s="307" t="n"/>
      <c r="CN1637" s="307" t="n"/>
      <c r="CO1637" s="307" t="n"/>
      <c r="CP1637" s="307" t="n"/>
      <c r="CQ1637" s="307" t="n"/>
      <c r="CR1637" s="279" t="n"/>
      <c r="CS1637" s="280">
        <f>AVERAGE(Value(BY1637),value(CR1637))</f>
        <v/>
      </c>
      <c r="CT1637" s="421">
        <f>(IF(OR(MediaScorecard!BG2124="x", MediaScorecard!BH2124="x",MediaScorecard!BI2124="x",MediaScorecard!BJ2124="x",MediaScorecard!BK2124="x"),1, 2))</f>
        <v/>
      </c>
      <c r="CU1637" s="308" t="n"/>
      <c r="CV1637" s="308" t="n"/>
      <c r="CW1637" s="308" t="n"/>
      <c r="CX1637" s="309" t="n"/>
      <c r="CY1637" s="308" t="n"/>
      <c r="CZ1637" s="308" t="n"/>
      <c r="DA1637" s="308" t="n"/>
    </row>
    <row r="1638" ht="21" customHeight="1" s="590">
      <c r="A1638" s="421" t="n"/>
      <c r="B1638" s="270" t="n"/>
      <c r="C1638" s="269" t="n"/>
      <c r="D1638" s="267" t="n"/>
      <c r="E1638" s="267" t="n"/>
      <c r="F1638" s="268" t="n"/>
      <c r="G1638" s="421" t="n"/>
      <c r="H1638" s="269" t="n"/>
      <c r="I1638" s="421" t="n"/>
      <c r="J1638" s="421" t="n"/>
      <c r="K1638" s="421" t="n"/>
      <c r="L1638" s="421" t="n"/>
      <c r="M1638" s="421" t="n"/>
      <c r="N1638" s="421" t="n"/>
      <c r="O1638" s="421" t="n"/>
      <c r="P1638" s="421" t="n"/>
      <c r="Q1638" s="421" t="n"/>
      <c r="R1638" s="270" t="n"/>
      <c r="S1638" s="421" t="n"/>
      <c r="T1638" s="421" t="n"/>
      <c r="U1638" s="421" t="n"/>
      <c r="V1638" s="421" t="n"/>
      <c r="W1638" s="421" t="n"/>
      <c r="X1638" s="421" t="n"/>
      <c r="Y1638" s="421" t="n"/>
      <c r="Z1638" s="421" t="n"/>
      <c r="AA1638" s="421" t="n"/>
      <c r="AB1638" s="421" t="n"/>
      <c r="AC1638" s="421" t="n"/>
      <c r="AD1638" s="421" t="n"/>
      <c r="AE1638" s="421" t="n"/>
      <c r="AF1638" s="421" t="n"/>
      <c r="AG1638" s="421" t="n"/>
      <c r="AH1638" s="421" t="n"/>
      <c r="AI1638" s="421" t="n"/>
      <c r="AJ1638" s="297" t="n"/>
      <c r="AK1638" s="297" t="n"/>
      <c r="AL1638" s="284" t="n"/>
      <c r="AM1638" s="297" t="n"/>
      <c r="AN1638" s="285" t="n"/>
      <c r="AO1638" s="297" t="n"/>
      <c r="AP1638" s="297" t="n"/>
      <c r="AQ1638" s="297" t="n"/>
      <c r="AR1638" s="297" t="n"/>
      <c r="AS1638" s="297" t="n"/>
      <c r="AT1638" s="285" t="n"/>
      <c r="AU1638" s="297" t="n"/>
      <c r="AV1638" s="297" t="n"/>
      <c r="AW1638" s="297" t="n"/>
      <c r="AX1638" s="297" t="n"/>
      <c r="AY1638" s="286" t="n"/>
      <c r="AZ1638" s="286" t="n"/>
      <c r="BA1638" s="287" t="n"/>
      <c r="BB1638" s="286" t="n"/>
      <c r="BC1638" s="286" t="n"/>
      <c r="BD1638" s="286" t="n"/>
      <c r="BE1638" s="286" t="n"/>
      <c r="BF1638" s="286" t="n"/>
      <c r="BG1638" s="286" t="n"/>
      <c r="BH1638" s="297" t="n"/>
      <c r="BI1638" s="297" t="n"/>
      <c r="BJ1638" s="297" t="n"/>
      <c r="BK1638" s="297" t="n"/>
      <c r="BL1638" s="297" t="n"/>
      <c r="BM1638" s="297" t="n"/>
      <c r="BN1638" s="297" t="n"/>
      <c r="BO1638" s="285" t="n"/>
      <c r="BP1638" s="297" t="n"/>
      <c r="BQ1638" s="297" t="n"/>
      <c r="BR1638" s="297" t="n"/>
      <c r="BS1638" s="297" t="n"/>
      <c r="BT1638" s="297" t="n"/>
      <c r="BU1638" s="297" t="n"/>
      <c r="BV1638" s="297" t="n"/>
      <c r="BW1638" s="288" t="n"/>
      <c r="BX1638" s="276">
        <f>SUM(IF(COUNTIF(#REF!, "*1.*"), 2, 0), IF(COUNTIF(#REF!, "*2.*"), 2, 0), IF(COUNTIF(#REF!, "*3.*"), 2, 0), IF(COUNTIF(#REF!, "*4.*"), 2, 0), IF(COUNTIF(#REF!, "*5.*"), 2, 0), IF(COUNTIF(#REF!, "*6.*"), 2, 0))</f>
        <v/>
      </c>
      <c r="BY1638" s="277">
        <f t="array" ref="BY1638">SUM(VALUE(AT1638),VALUE(AU1638),VALUE(AV1638),VALUE(AW1638),VALUE(AX1638),VALUE(AY1638),VALUE(AZ1638),VALUE(BB1638),VALUE(BC1638),VALUE(BD1638),VALUE(BE1638),VALUE(BF1638),VALUE(BG1638),VALUE(BH1638),VALUE(BI1638),VALUE(BJ1638),VALUE(BK1638),VALUE(BL1638),VALUE(BM1638),VALUE(BN1638),VALUE(BO1638),VALUE(BP1638),VALUE(BQ1638),VALUE(BR1638),VALUE(BS1638),VALUE(BT1638),VALUE(BU1638),VALUE(BV1638),VALUE(BW1638))</f>
        <v/>
      </c>
      <c r="BZ1638" s="307" t="n"/>
      <c r="CA1638" s="307" t="n"/>
      <c r="CB1638" s="307" t="n"/>
      <c r="CC1638" s="307" t="n"/>
      <c r="CD1638" s="307" t="n"/>
      <c r="CE1638" s="307" t="n"/>
      <c r="CF1638" s="307" t="n"/>
      <c r="CG1638" s="307" t="n"/>
      <c r="CH1638" s="307" t="n"/>
      <c r="CI1638" s="307" t="n"/>
      <c r="CJ1638" s="307" t="n"/>
      <c r="CK1638" s="307" t="n"/>
      <c r="CL1638" s="307" t="n"/>
      <c r="CM1638" s="307" t="n"/>
      <c r="CN1638" s="307" t="n"/>
      <c r="CO1638" s="307" t="n"/>
      <c r="CP1638" s="307" t="n"/>
      <c r="CQ1638" s="307" t="n"/>
      <c r="CR1638" s="279" t="n"/>
      <c r="CS1638" s="280">
        <f>AVERAGE(Value(BY1638),value(CR1638))</f>
        <v/>
      </c>
      <c r="CT1638" s="421">
        <f>(IF(OR(MediaScorecard!BG2125="x", MediaScorecard!BH2125="x",MediaScorecard!BI2125="x",MediaScorecard!BJ2125="x",MediaScorecard!BK2125="x"),1, 2))</f>
        <v/>
      </c>
      <c r="CU1638" s="308" t="n"/>
      <c r="CV1638" s="308" t="n"/>
      <c r="CW1638" s="308" t="n"/>
      <c r="CX1638" s="309" t="n"/>
      <c r="CY1638" s="308" t="n"/>
      <c r="CZ1638" s="308" t="n"/>
      <c r="DA1638" s="308" t="n"/>
    </row>
    <row r="1639" ht="21" customHeight="1" s="590">
      <c r="A1639" s="421" t="n"/>
      <c r="B1639" s="270" t="n"/>
      <c r="C1639" s="269" t="n"/>
      <c r="D1639" s="267" t="n"/>
      <c r="E1639" s="267" t="n"/>
      <c r="F1639" s="268" t="n"/>
      <c r="G1639" s="421" t="n"/>
      <c r="H1639" s="269" t="n"/>
      <c r="I1639" s="421" t="n"/>
      <c r="J1639" s="421" t="n"/>
      <c r="K1639" s="421" t="n"/>
      <c r="L1639" s="421" t="n"/>
      <c r="M1639" s="421" t="n"/>
      <c r="N1639" s="421" t="n"/>
      <c r="O1639" s="421" t="n"/>
      <c r="P1639" s="421" t="n"/>
      <c r="Q1639" s="421" t="n"/>
      <c r="R1639" s="270" t="n"/>
      <c r="S1639" s="421" t="n"/>
      <c r="T1639" s="421" t="n"/>
      <c r="U1639" s="421" t="n"/>
      <c r="V1639" s="421" t="n"/>
      <c r="W1639" s="421" t="n"/>
      <c r="X1639" s="421" t="n"/>
      <c r="Y1639" s="421" t="n"/>
      <c r="Z1639" s="421" t="n"/>
      <c r="AA1639" s="421" t="n"/>
      <c r="AB1639" s="421" t="n"/>
      <c r="AC1639" s="421" t="n"/>
      <c r="AD1639" s="421" t="n"/>
      <c r="AE1639" s="421" t="n"/>
      <c r="AF1639" s="421" t="n"/>
      <c r="AG1639" s="421" t="n"/>
      <c r="AH1639" s="421" t="n"/>
      <c r="AI1639" s="421" t="n"/>
      <c r="AJ1639" s="297" t="n"/>
      <c r="AK1639" s="297" t="n"/>
      <c r="AL1639" s="284" t="n"/>
      <c r="AM1639" s="297" t="n"/>
      <c r="AN1639" s="285" t="n"/>
      <c r="AO1639" s="297" t="n"/>
      <c r="AP1639" s="297" t="n"/>
      <c r="AQ1639" s="297" t="n"/>
      <c r="AR1639" s="297" t="n"/>
      <c r="AS1639" s="297" t="n"/>
      <c r="AT1639" s="285" t="n"/>
      <c r="AU1639" s="297" t="n"/>
      <c r="AV1639" s="297" t="n"/>
      <c r="AW1639" s="297" t="n"/>
      <c r="AX1639" s="297" t="n"/>
      <c r="AY1639" s="286" t="n"/>
      <c r="AZ1639" s="286" t="n"/>
      <c r="BA1639" s="287" t="n"/>
      <c r="BB1639" s="286" t="n"/>
      <c r="BC1639" s="286" t="n"/>
      <c r="BD1639" s="286" t="n"/>
      <c r="BE1639" s="286" t="n"/>
      <c r="BF1639" s="286" t="n"/>
      <c r="BG1639" s="286" t="n"/>
      <c r="BH1639" s="297" t="n"/>
      <c r="BI1639" s="297" t="n"/>
      <c r="BJ1639" s="297" t="n"/>
      <c r="BK1639" s="297" t="n"/>
      <c r="BL1639" s="297" t="n"/>
      <c r="BM1639" s="297" t="n"/>
      <c r="BN1639" s="297" t="n"/>
      <c r="BO1639" s="285" t="n"/>
      <c r="BP1639" s="297" t="n"/>
      <c r="BQ1639" s="297" t="n"/>
      <c r="BR1639" s="297" t="n"/>
      <c r="BS1639" s="297" t="n"/>
      <c r="BT1639" s="297" t="n"/>
      <c r="BU1639" s="297" t="n"/>
      <c r="BV1639" s="297" t="n"/>
      <c r="BW1639" s="288" t="n"/>
      <c r="BX1639" s="276">
        <f>SUM(IF(COUNTIF(#REF!, "*1.*"), 2, 0), IF(COUNTIF(#REF!, "*2.*"), 2, 0), IF(COUNTIF(#REF!, "*3.*"), 2, 0), IF(COUNTIF(#REF!, "*4.*"), 2, 0), IF(COUNTIF(#REF!, "*5.*"), 2, 0), IF(COUNTIF(#REF!, "*6.*"), 2, 0))</f>
        <v/>
      </c>
      <c r="BY1639" s="277">
        <f t="array" ref="BY1639">SUM(VALUE(AT1639),VALUE(AU1639),VALUE(AV1639),VALUE(AW1639),VALUE(AX1639),VALUE(AY1639),VALUE(AZ1639),VALUE(BB1639),VALUE(BC1639),VALUE(BD1639),VALUE(BE1639),VALUE(BF1639),VALUE(BG1639),VALUE(BH1639),VALUE(BI1639),VALUE(BJ1639),VALUE(BK1639),VALUE(BL1639),VALUE(BM1639),VALUE(BN1639),VALUE(BO1639),VALUE(BP1639),VALUE(BQ1639),VALUE(BR1639),VALUE(BS1639),VALUE(BT1639),VALUE(BU1639),VALUE(BV1639),VALUE(BW1639))</f>
        <v/>
      </c>
      <c r="BZ1639" s="307" t="n"/>
      <c r="CA1639" s="307" t="n"/>
      <c r="CB1639" s="307" t="n"/>
      <c r="CC1639" s="307" t="n"/>
      <c r="CD1639" s="307" t="n"/>
      <c r="CE1639" s="307" t="n"/>
      <c r="CF1639" s="307" t="n"/>
      <c r="CG1639" s="307" t="n"/>
      <c r="CH1639" s="307" t="n"/>
      <c r="CI1639" s="307" t="n"/>
      <c r="CJ1639" s="307" t="n"/>
      <c r="CK1639" s="307" t="n"/>
      <c r="CL1639" s="307" t="n"/>
      <c r="CM1639" s="307" t="n"/>
      <c r="CN1639" s="307" t="n"/>
      <c r="CO1639" s="307" t="n"/>
      <c r="CP1639" s="307" t="n"/>
      <c r="CQ1639" s="307" t="n"/>
      <c r="CR1639" s="279" t="n"/>
      <c r="CS1639" s="280">
        <f>AVERAGE(Value(BY1639),value(CR1639))</f>
        <v/>
      </c>
      <c r="CT1639" s="421">
        <f>(IF(OR(MediaScorecard!BG2126="x", MediaScorecard!BH2126="x",MediaScorecard!BI2126="x",MediaScorecard!BJ2126="x",MediaScorecard!BK2126="x"),1, 2))</f>
        <v/>
      </c>
      <c r="CU1639" s="308" t="n"/>
      <c r="CV1639" s="308" t="n"/>
      <c r="CW1639" s="308" t="n"/>
      <c r="CX1639" s="309" t="n"/>
      <c r="CY1639" s="308" t="n"/>
      <c r="CZ1639" s="308" t="n"/>
      <c r="DA1639" s="308" t="n"/>
    </row>
    <row r="1640" ht="21" customHeight="1" s="590">
      <c r="A1640" s="421" t="n"/>
      <c r="B1640" s="270" t="n"/>
      <c r="C1640" s="269" t="n"/>
      <c r="D1640" s="267" t="n"/>
      <c r="E1640" s="267" t="n"/>
      <c r="F1640" s="268" t="n"/>
      <c r="G1640" s="421" t="n"/>
      <c r="H1640" s="269" t="n"/>
      <c r="I1640" s="421" t="n"/>
      <c r="J1640" s="421" t="n"/>
      <c r="K1640" s="421" t="n"/>
      <c r="L1640" s="421" t="n"/>
      <c r="M1640" s="421" t="n"/>
      <c r="N1640" s="421" t="n"/>
      <c r="O1640" s="421" t="n"/>
      <c r="P1640" s="421" t="n"/>
      <c r="Q1640" s="421" t="n"/>
      <c r="R1640" s="270" t="n"/>
      <c r="S1640" s="421" t="n"/>
      <c r="T1640" s="421" t="n"/>
      <c r="U1640" s="421" t="n"/>
      <c r="V1640" s="421" t="n"/>
      <c r="W1640" s="421" t="n"/>
      <c r="X1640" s="421" t="n"/>
      <c r="Y1640" s="421" t="n"/>
      <c r="Z1640" s="421" t="n"/>
      <c r="AA1640" s="421" t="n"/>
      <c r="AB1640" s="421" t="n"/>
      <c r="AC1640" s="421" t="n"/>
      <c r="AD1640" s="421" t="n"/>
      <c r="AE1640" s="421" t="n"/>
      <c r="AF1640" s="421" t="n"/>
      <c r="AG1640" s="421" t="n"/>
      <c r="AH1640" s="421" t="n"/>
      <c r="AI1640" s="421" t="n"/>
      <c r="AJ1640" s="297" t="n"/>
      <c r="AK1640" s="297" t="n"/>
      <c r="AL1640" s="284" t="n"/>
      <c r="AM1640" s="297" t="n"/>
      <c r="AN1640" s="285" t="n"/>
      <c r="AO1640" s="297" t="n"/>
      <c r="AP1640" s="297" t="n"/>
      <c r="AQ1640" s="297" t="n"/>
      <c r="AR1640" s="297" t="n"/>
      <c r="AS1640" s="297" t="n"/>
      <c r="AT1640" s="285" t="n"/>
      <c r="AU1640" s="297" t="n"/>
      <c r="AV1640" s="297" t="n"/>
      <c r="AW1640" s="297" t="n"/>
      <c r="AX1640" s="297" t="n"/>
      <c r="AY1640" s="286" t="n"/>
      <c r="AZ1640" s="286" t="n"/>
      <c r="BA1640" s="287" t="n"/>
      <c r="BB1640" s="286" t="n"/>
      <c r="BC1640" s="286" t="n"/>
      <c r="BD1640" s="286" t="n"/>
      <c r="BE1640" s="286" t="n"/>
      <c r="BF1640" s="286" t="n"/>
      <c r="BG1640" s="286" t="n"/>
      <c r="BH1640" s="297" t="n"/>
      <c r="BI1640" s="297" t="n"/>
      <c r="BJ1640" s="297" t="n"/>
      <c r="BK1640" s="297" t="n"/>
      <c r="BL1640" s="297" t="n"/>
      <c r="BM1640" s="297" t="n"/>
      <c r="BN1640" s="297" t="n"/>
      <c r="BO1640" s="285" t="n"/>
      <c r="BP1640" s="297" t="n"/>
      <c r="BQ1640" s="297" t="n"/>
      <c r="BR1640" s="297" t="n"/>
      <c r="BS1640" s="297" t="n"/>
      <c r="BT1640" s="297" t="n"/>
      <c r="BU1640" s="297" t="n"/>
      <c r="BV1640" s="297" t="n"/>
      <c r="BW1640" s="288" t="n"/>
      <c r="BX1640" s="276">
        <f>SUM(IF(COUNTIF(#REF!, "*1.*"), 2, 0), IF(COUNTIF(#REF!, "*2.*"), 2, 0), IF(COUNTIF(#REF!, "*3.*"), 2, 0), IF(COUNTIF(#REF!, "*4.*"), 2, 0), IF(COUNTIF(#REF!, "*5.*"), 2, 0), IF(COUNTIF(#REF!, "*6.*"), 2, 0))</f>
        <v/>
      </c>
      <c r="BY1640" s="277">
        <f t="array" ref="BY1640">SUM(VALUE(AT1640),VALUE(AU1640),VALUE(AV1640),VALUE(AW1640),VALUE(AX1640),VALUE(AY1640),VALUE(AZ1640),VALUE(BB1640),VALUE(BC1640),VALUE(BD1640),VALUE(BE1640),VALUE(BF1640),VALUE(BG1640),VALUE(BH1640),VALUE(BI1640),VALUE(BJ1640),VALUE(BK1640),VALUE(BL1640),VALUE(BM1640),VALUE(BN1640),VALUE(BO1640),VALUE(BP1640),VALUE(BQ1640),VALUE(BR1640),VALUE(BS1640),VALUE(BT1640),VALUE(BU1640),VALUE(BV1640),VALUE(BW1640))</f>
        <v/>
      </c>
      <c r="BZ1640" s="307" t="n"/>
      <c r="CA1640" s="307" t="n"/>
      <c r="CB1640" s="307" t="n"/>
      <c r="CC1640" s="307" t="n"/>
      <c r="CD1640" s="307" t="n"/>
      <c r="CE1640" s="307" t="n"/>
      <c r="CF1640" s="307" t="n"/>
      <c r="CG1640" s="307" t="n"/>
      <c r="CH1640" s="307" t="n"/>
      <c r="CI1640" s="307" t="n"/>
      <c r="CJ1640" s="307" t="n"/>
      <c r="CK1640" s="307" t="n"/>
      <c r="CL1640" s="307" t="n"/>
      <c r="CM1640" s="307" t="n"/>
      <c r="CN1640" s="307" t="n"/>
      <c r="CO1640" s="307" t="n"/>
      <c r="CP1640" s="307" t="n"/>
      <c r="CQ1640" s="307" t="n"/>
      <c r="CR1640" s="279" t="n"/>
      <c r="CS1640" s="280">
        <f>AVERAGE(Value(BY1640),value(CR1640))</f>
        <v/>
      </c>
      <c r="CT1640" s="421">
        <f>(IF(OR(MediaScorecard!BG2127="x", MediaScorecard!BH2127="x",MediaScorecard!BI2127="x",MediaScorecard!BJ2127="x",MediaScorecard!BK2127="x"),1, 2))</f>
        <v/>
      </c>
      <c r="CU1640" s="308" t="n"/>
      <c r="CV1640" s="308" t="n"/>
      <c r="CW1640" s="308" t="n"/>
      <c r="CX1640" s="309" t="n"/>
      <c r="CY1640" s="308" t="n"/>
      <c r="CZ1640" s="308" t="n"/>
      <c r="DA1640" s="308" t="n"/>
    </row>
    <row r="1641" ht="21" customHeight="1" s="590">
      <c r="A1641" s="421" t="n"/>
      <c r="B1641" s="270" t="n"/>
      <c r="C1641" s="269" t="n"/>
      <c r="D1641" s="267" t="n"/>
      <c r="E1641" s="267" t="n"/>
      <c r="F1641" s="268" t="n"/>
      <c r="G1641" s="421" t="n"/>
      <c r="H1641" s="269" t="n"/>
      <c r="I1641" s="421" t="n"/>
      <c r="J1641" s="421" t="n"/>
      <c r="K1641" s="421" t="n"/>
      <c r="L1641" s="421" t="n"/>
      <c r="M1641" s="421" t="n"/>
      <c r="N1641" s="421" t="n"/>
      <c r="O1641" s="421" t="n"/>
      <c r="P1641" s="421" t="n"/>
      <c r="Q1641" s="421" t="n"/>
      <c r="R1641" s="270" t="n"/>
      <c r="S1641" s="421" t="n"/>
      <c r="T1641" s="421" t="n"/>
      <c r="U1641" s="421" t="n"/>
      <c r="V1641" s="421" t="n"/>
      <c r="W1641" s="421" t="n"/>
      <c r="X1641" s="421" t="n"/>
      <c r="Y1641" s="421" t="n"/>
      <c r="Z1641" s="421" t="n"/>
      <c r="AA1641" s="421" t="n"/>
      <c r="AB1641" s="421" t="n"/>
      <c r="AC1641" s="421" t="n"/>
      <c r="AD1641" s="421" t="n"/>
      <c r="AE1641" s="421" t="n"/>
      <c r="AF1641" s="421" t="n"/>
      <c r="AG1641" s="421" t="n"/>
      <c r="AH1641" s="421" t="n"/>
      <c r="AI1641" s="421" t="n"/>
      <c r="AJ1641" s="297" t="n"/>
      <c r="AK1641" s="297" t="n"/>
      <c r="AL1641" s="284" t="n"/>
      <c r="AM1641" s="297" t="n"/>
      <c r="AN1641" s="285" t="n"/>
      <c r="AO1641" s="297" t="n"/>
      <c r="AP1641" s="297" t="n"/>
      <c r="AQ1641" s="297" t="n"/>
      <c r="AR1641" s="297" t="n"/>
      <c r="AS1641" s="297" t="n"/>
      <c r="AT1641" s="285" t="n"/>
      <c r="AU1641" s="297" t="n"/>
      <c r="AV1641" s="297" t="n"/>
      <c r="AW1641" s="297" t="n"/>
      <c r="AX1641" s="297" t="n"/>
      <c r="AY1641" s="286" t="n"/>
      <c r="AZ1641" s="286" t="n"/>
      <c r="BA1641" s="287" t="n"/>
      <c r="BB1641" s="286" t="n"/>
      <c r="BC1641" s="286" t="n"/>
      <c r="BD1641" s="286" t="n"/>
      <c r="BE1641" s="286" t="n"/>
      <c r="BF1641" s="286" t="n"/>
      <c r="BG1641" s="286" t="n"/>
      <c r="BH1641" s="297" t="n"/>
      <c r="BI1641" s="297" t="n"/>
      <c r="BJ1641" s="297" t="n"/>
      <c r="BK1641" s="297" t="n"/>
      <c r="BL1641" s="297" t="n"/>
      <c r="BM1641" s="297" t="n"/>
      <c r="BN1641" s="297" t="n"/>
      <c r="BO1641" s="285" t="n"/>
      <c r="BP1641" s="297" t="n"/>
      <c r="BQ1641" s="297" t="n"/>
      <c r="BR1641" s="297" t="n"/>
      <c r="BS1641" s="297" t="n"/>
      <c r="BT1641" s="297" t="n"/>
      <c r="BU1641" s="297" t="n"/>
      <c r="BV1641" s="297" t="n"/>
      <c r="BW1641" s="288" t="n"/>
      <c r="BX1641" s="276">
        <f>SUM(IF(COUNTIF(#REF!, "*1.*"), 2, 0), IF(COUNTIF(#REF!, "*2.*"), 2, 0), IF(COUNTIF(#REF!, "*3.*"), 2, 0), IF(COUNTIF(#REF!, "*4.*"), 2, 0), IF(COUNTIF(#REF!, "*5.*"), 2, 0), IF(COUNTIF(#REF!, "*6.*"), 2, 0))</f>
        <v/>
      </c>
      <c r="BY1641" s="277">
        <f t="array" ref="BY1641">SUM(VALUE(AT1641),VALUE(AU1641),VALUE(AV1641),VALUE(AW1641),VALUE(AX1641),VALUE(AY1641),VALUE(AZ1641),VALUE(BB1641),VALUE(BC1641),VALUE(BD1641),VALUE(BE1641),VALUE(BF1641),VALUE(BG1641),VALUE(BH1641),VALUE(BI1641),VALUE(BJ1641),VALUE(BK1641),VALUE(BL1641),VALUE(BM1641),VALUE(BN1641),VALUE(BO1641),VALUE(BP1641),VALUE(BQ1641),VALUE(BR1641),VALUE(BS1641),VALUE(BT1641),VALUE(BU1641),VALUE(BV1641),VALUE(BW1641))</f>
        <v/>
      </c>
      <c r="BZ1641" s="307" t="n"/>
      <c r="CA1641" s="307" t="n"/>
      <c r="CB1641" s="307" t="n"/>
      <c r="CC1641" s="307" t="n"/>
      <c r="CD1641" s="307" t="n"/>
      <c r="CE1641" s="307" t="n"/>
      <c r="CF1641" s="307" t="n"/>
      <c r="CG1641" s="307" t="n"/>
      <c r="CH1641" s="307" t="n"/>
      <c r="CI1641" s="307" t="n"/>
      <c r="CJ1641" s="307" t="n"/>
      <c r="CK1641" s="307" t="n"/>
      <c r="CL1641" s="307" t="n"/>
      <c r="CM1641" s="307" t="n"/>
      <c r="CN1641" s="307" t="n"/>
      <c r="CO1641" s="307" t="n"/>
      <c r="CP1641" s="307" t="n"/>
      <c r="CQ1641" s="307" t="n"/>
      <c r="CR1641" s="279" t="n"/>
      <c r="CS1641" s="280">
        <f>AVERAGE(Value(BY1641),value(CR1641))</f>
        <v/>
      </c>
      <c r="CT1641" s="421">
        <f>(IF(OR(MediaScorecard!BG2128="x", MediaScorecard!BH2128="x",MediaScorecard!BI2128="x",MediaScorecard!BJ2128="x",MediaScorecard!BK2128="x"),1, 2))</f>
        <v/>
      </c>
      <c r="CU1641" s="308" t="n"/>
      <c r="CV1641" s="308" t="n"/>
      <c r="CW1641" s="308" t="n"/>
      <c r="CX1641" s="309" t="n"/>
      <c r="CY1641" s="308" t="n"/>
      <c r="CZ1641" s="308" t="n"/>
      <c r="DA1641" s="308" t="n"/>
    </row>
    <row r="1642" ht="21" customHeight="1" s="590">
      <c r="A1642" s="421" t="n"/>
      <c r="B1642" s="270" t="n"/>
      <c r="C1642" s="269" t="n"/>
      <c r="D1642" s="267" t="n"/>
      <c r="E1642" s="267" t="n"/>
      <c r="F1642" s="268" t="n"/>
      <c r="G1642" s="421" t="n"/>
      <c r="H1642" s="269" t="n"/>
      <c r="I1642" s="421" t="n"/>
      <c r="J1642" s="421" t="n"/>
      <c r="K1642" s="421" t="n"/>
      <c r="L1642" s="421" t="n"/>
      <c r="M1642" s="421" t="n"/>
      <c r="N1642" s="421" t="n"/>
      <c r="O1642" s="421" t="n"/>
      <c r="P1642" s="421" t="n"/>
      <c r="Q1642" s="421" t="n"/>
      <c r="R1642" s="270" t="n"/>
      <c r="S1642" s="421" t="n"/>
      <c r="T1642" s="421" t="n"/>
      <c r="U1642" s="421" t="n"/>
      <c r="V1642" s="421" t="n"/>
      <c r="W1642" s="421" t="n"/>
      <c r="X1642" s="421" t="n"/>
      <c r="Y1642" s="421" t="n"/>
      <c r="Z1642" s="421" t="n"/>
      <c r="AA1642" s="421" t="n"/>
      <c r="AB1642" s="421" t="n"/>
      <c r="AC1642" s="421" t="n"/>
      <c r="AD1642" s="421" t="n"/>
      <c r="AE1642" s="421" t="n"/>
      <c r="AF1642" s="421" t="n"/>
      <c r="AG1642" s="421" t="n"/>
      <c r="AH1642" s="421" t="n"/>
      <c r="AI1642" s="421" t="n"/>
      <c r="AJ1642" s="297" t="n"/>
      <c r="AK1642" s="297" t="n"/>
      <c r="AL1642" s="284" t="n"/>
      <c r="AM1642" s="297" t="n"/>
      <c r="AN1642" s="285" t="n"/>
      <c r="AO1642" s="297" t="n"/>
      <c r="AP1642" s="297" t="n"/>
      <c r="AQ1642" s="297" t="n"/>
      <c r="AR1642" s="297" t="n"/>
      <c r="AS1642" s="297" t="n"/>
      <c r="AT1642" s="285" t="n"/>
      <c r="AU1642" s="297" t="n"/>
      <c r="AV1642" s="297" t="n"/>
      <c r="AW1642" s="297" t="n"/>
      <c r="AX1642" s="297" t="n"/>
      <c r="AY1642" s="286" t="n"/>
      <c r="AZ1642" s="286" t="n"/>
      <c r="BA1642" s="287" t="n"/>
      <c r="BB1642" s="286" t="n"/>
      <c r="BC1642" s="286" t="n"/>
      <c r="BD1642" s="286" t="n"/>
      <c r="BE1642" s="286" t="n"/>
      <c r="BF1642" s="286" t="n"/>
      <c r="BG1642" s="286" t="n"/>
      <c r="BH1642" s="297" t="n"/>
      <c r="BI1642" s="297" t="n"/>
      <c r="BJ1642" s="297" t="n"/>
      <c r="BK1642" s="297" t="n"/>
      <c r="BL1642" s="297" t="n"/>
      <c r="BM1642" s="297" t="n"/>
      <c r="BN1642" s="297" t="n"/>
      <c r="BO1642" s="285" t="n"/>
      <c r="BP1642" s="297" t="n"/>
      <c r="BQ1642" s="297" t="n"/>
      <c r="BR1642" s="297" t="n"/>
      <c r="BS1642" s="297" t="n"/>
      <c r="BT1642" s="297" t="n"/>
      <c r="BU1642" s="297" t="n"/>
      <c r="BV1642" s="297" t="n"/>
      <c r="BW1642" s="288" t="n"/>
      <c r="BX1642" s="276">
        <f>SUM(IF(COUNTIF(#REF!, "*1.*"), 2, 0), IF(COUNTIF(#REF!, "*2.*"), 2, 0), IF(COUNTIF(#REF!, "*3.*"), 2, 0), IF(COUNTIF(#REF!, "*4.*"), 2, 0), IF(COUNTIF(#REF!, "*5.*"), 2, 0), IF(COUNTIF(#REF!, "*6.*"), 2, 0))</f>
        <v/>
      </c>
      <c r="BY1642" s="277">
        <f t="array" ref="BY1642">SUM(VALUE(AT1642),VALUE(AU1642),VALUE(AV1642),VALUE(AW1642),VALUE(AX1642),VALUE(AY1642),VALUE(AZ1642),VALUE(BB1642),VALUE(BC1642),VALUE(BD1642),VALUE(BE1642),VALUE(BF1642),VALUE(BG1642),VALUE(BH1642),VALUE(BI1642),VALUE(BJ1642),VALUE(BK1642),VALUE(BL1642),VALUE(BM1642),VALUE(BN1642),VALUE(BO1642),VALUE(BP1642),VALUE(BQ1642),VALUE(BR1642),VALUE(BS1642),VALUE(BT1642),VALUE(BU1642),VALUE(BV1642),VALUE(BW1642))</f>
        <v/>
      </c>
      <c r="BZ1642" s="307" t="n"/>
      <c r="CA1642" s="307" t="n"/>
      <c r="CB1642" s="307" t="n"/>
      <c r="CC1642" s="307" t="n"/>
      <c r="CD1642" s="307" t="n"/>
      <c r="CE1642" s="307" t="n"/>
      <c r="CF1642" s="307" t="n"/>
      <c r="CG1642" s="307" t="n"/>
      <c r="CH1642" s="307" t="n"/>
      <c r="CI1642" s="307" t="n"/>
      <c r="CJ1642" s="307" t="n"/>
      <c r="CK1642" s="307" t="n"/>
      <c r="CL1642" s="307" t="n"/>
      <c r="CM1642" s="307" t="n"/>
      <c r="CN1642" s="307" t="n"/>
      <c r="CO1642" s="307" t="n"/>
      <c r="CP1642" s="307" t="n"/>
      <c r="CQ1642" s="307" t="n"/>
      <c r="CR1642" s="279" t="n"/>
      <c r="CS1642" s="280">
        <f>AVERAGE(Value(BY1642),value(CR1642))</f>
        <v/>
      </c>
      <c r="CT1642" s="421">
        <f>(IF(OR(MediaScorecard!BG2129="x", MediaScorecard!BH2129="x",MediaScorecard!BI2129="x",MediaScorecard!BJ2129="x",MediaScorecard!BK2129="x"),1, 2))</f>
        <v/>
      </c>
      <c r="CU1642" s="308" t="n"/>
      <c r="CV1642" s="308" t="n"/>
      <c r="CW1642" s="308" t="n"/>
      <c r="CX1642" s="309" t="n"/>
      <c r="CY1642" s="308" t="n"/>
      <c r="CZ1642" s="308" t="n"/>
      <c r="DA1642" s="308" t="n"/>
    </row>
    <row r="1643" ht="21" customHeight="1" s="590">
      <c r="A1643" s="421" t="n"/>
      <c r="B1643" s="270" t="n"/>
      <c r="C1643" s="269" t="n"/>
      <c r="D1643" s="267" t="n"/>
      <c r="E1643" s="267" t="n"/>
      <c r="F1643" s="268" t="n"/>
      <c r="G1643" s="421" t="n"/>
      <c r="H1643" s="269" t="n"/>
      <c r="I1643" s="421" t="n"/>
      <c r="J1643" s="421" t="n"/>
      <c r="K1643" s="421" t="n"/>
      <c r="L1643" s="421" t="n"/>
      <c r="M1643" s="421" t="n"/>
      <c r="N1643" s="421" t="n"/>
      <c r="O1643" s="421" t="n"/>
      <c r="P1643" s="421" t="n"/>
      <c r="Q1643" s="421" t="n"/>
      <c r="R1643" s="270" t="n"/>
      <c r="S1643" s="421" t="n"/>
      <c r="T1643" s="421" t="n"/>
      <c r="U1643" s="421" t="n"/>
      <c r="V1643" s="421" t="n"/>
      <c r="W1643" s="421" t="n"/>
      <c r="X1643" s="421" t="n"/>
      <c r="Y1643" s="421" t="n"/>
      <c r="Z1643" s="421" t="n"/>
      <c r="AA1643" s="421" t="n"/>
      <c r="AB1643" s="421" t="n"/>
      <c r="AC1643" s="421" t="n"/>
      <c r="AD1643" s="421" t="n"/>
      <c r="AE1643" s="421" t="n"/>
      <c r="AF1643" s="421" t="n"/>
      <c r="AG1643" s="421" t="n"/>
      <c r="AH1643" s="421" t="n"/>
      <c r="AI1643" s="421" t="n"/>
      <c r="AJ1643" s="297" t="n"/>
      <c r="AK1643" s="297" t="n"/>
      <c r="AL1643" s="284" t="n"/>
      <c r="AM1643" s="297" t="n"/>
      <c r="AN1643" s="285" t="n"/>
      <c r="AO1643" s="297" t="n"/>
      <c r="AP1643" s="297" t="n"/>
      <c r="AQ1643" s="297" t="n"/>
      <c r="AR1643" s="297" t="n"/>
      <c r="AS1643" s="297" t="n"/>
      <c r="AT1643" s="285" t="n"/>
      <c r="AU1643" s="297" t="n"/>
      <c r="AV1643" s="297" t="n"/>
      <c r="AW1643" s="297" t="n"/>
      <c r="AX1643" s="297" t="n"/>
      <c r="AY1643" s="286" t="n"/>
      <c r="AZ1643" s="286" t="n"/>
      <c r="BA1643" s="287" t="n"/>
      <c r="BB1643" s="286" t="n"/>
      <c r="BC1643" s="286" t="n"/>
      <c r="BD1643" s="286" t="n"/>
      <c r="BE1643" s="286" t="n"/>
      <c r="BF1643" s="286" t="n"/>
      <c r="BG1643" s="286" t="n"/>
      <c r="BH1643" s="297" t="n"/>
      <c r="BI1643" s="297" t="n"/>
      <c r="BJ1643" s="297" t="n"/>
      <c r="BK1643" s="297" t="n"/>
      <c r="BL1643" s="297" t="n"/>
      <c r="BM1643" s="297" t="n"/>
      <c r="BN1643" s="297" t="n"/>
      <c r="BO1643" s="285" t="n"/>
      <c r="BP1643" s="297" t="n"/>
      <c r="BQ1643" s="297" t="n"/>
      <c r="BR1643" s="297" t="n"/>
      <c r="BS1643" s="297" t="n"/>
      <c r="BT1643" s="297" t="n"/>
      <c r="BU1643" s="297" t="n"/>
      <c r="BV1643" s="297" t="n"/>
      <c r="BW1643" s="288" t="n"/>
      <c r="BX1643" s="276">
        <f>SUM(IF(COUNTIF(#REF!, "*1.*"), 2, 0), IF(COUNTIF(#REF!, "*2.*"), 2, 0), IF(COUNTIF(#REF!, "*3.*"), 2, 0), IF(COUNTIF(#REF!, "*4.*"), 2, 0), IF(COUNTIF(#REF!, "*5.*"), 2, 0), IF(COUNTIF(#REF!, "*6.*"), 2, 0))</f>
        <v/>
      </c>
      <c r="BY1643" s="277">
        <f t="array" ref="BY1643">SUM(VALUE(AT1643),VALUE(AU1643),VALUE(AV1643),VALUE(AW1643),VALUE(AX1643),VALUE(AY1643),VALUE(AZ1643),VALUE(BB1643),VALUE(BC1643),VALUE(BD1643),VALUE(BE1643),VALUE(BF1643),VALUE(BG1643),VALUE(BH1643),VALUE(BI1643),VALUE(BJ1643),VALUE(BK1643),VALUE(BL1643),VALUE(BM1643),VALUE(BN1643),VALUE(BO1643),VALUE(BP1643),VALUE(BQ1643),VALUE(BR1643),VALUE(BS1643),VALUE(BT1643),VALUE(BU1643),VALUE(BV1643),VALUE(BW1643))</f>
        <v/>
      </c>
      <c r="BZ1643" s="307" t="n"/>
      <c r="CA1643" s="307" t="n"/>
      <c r="CB1643" s="307" t="n"/>
      <c r="CC1643" s="307" t="n"/>
      <c r="CD1643" s="307" t="n"/>
      <c r="CE1643" s="307" t="n"/>
      <c r="CF1643" s="307" t="n"/>
      <c r="CG1643" s="307" t="n"/>
      <c r="CH1643" s="307" t="n"/>
      <c r="CI1643" s="307" t="n"/>
      <c r="CJ1643" s="307" t="n"/>
      <c r="CK1643" s="307" t="n"/>
      <c r="CL1643" s="307" t="n"/>
      <c r="CM1643" s="307" t="n"/>
      <c r="CN1643" s="307" t="n"/>
      <c r="CO1643" s="307" t="n"/>
      <c r="CP1643" s="307" t="n"/>
      <c r="CQ1643" s="307" t="n"/>
      <c r="CR1643" s="279" t="n"/>
      <c r="CS1643" s="280">
        <f>AVERAGE(Value(BY1643),value(CR1643))</f>
        <v/>
      </c>
      <c r="CT1643" s="421">
        <f>(IF(OR(MediaScorecard!BG2130="x", MediaScorecard!BH2130="x",MediaScorecard!BI2130="x",MediaScorecard!BJ2130="x",MediaScorecard!BK2130="x"),1, 2))</f>
        <v/>
      </c>
      <c r="CU1643" s="308" t="n"/>
      <c r="CV1643" s="308" t="n"/>
      <c r="CW1643" s="308" t="n"/>
      <c r="CX1643" s="309" t="n"/>
      <c r="CY1643" s="308" t="n"/>
      <c r="CZ1643" s="308" t="n"/>
      <c r="DA1643" s="308" t="n"/>
    </row>
    <row r="1644" ht="21" customHeight="1" s="590">
      <c r="A1644" s="421" t="n"/>
      <c r="B1644" s="270" t="n"/>
      <c r="C1644" s="269" t="n"/>
      <c r="D1644" s="267" t="n"/>
      <c r="E1644" s="267" t="n"/>
      <c r="F1644" s="268" t="n"/>
      <c r="G1644" s="421" t="n"/>
      <c r="H1644" s="269" t="n"/>
      <c r="I1644" s="421" t="n"/>
      <c r="J1644" s="421" t="n"/>
      <c r="K1644" s="421" t="n"/>
      <c r="L1644" s="421" t="n"/>
      <c r="M1644" s="421" t="n"/>
      <c r="N1644" s="421" t="n"/>
      <c r="O1644" s="421" t="n"/>
      <c r="P1644" s="421" t="n"/>
      <c r="Q1644" s="421" t="n"/>
      <c r="R1644" s="270" t="n"/>
      <c r="S1644" s="421" t="n"/>
      <c r="T1644" s="421" t="n"/>
      <c r="U1644" s="421" t="n"/>
      <c r="V1644" s="421" t="n"/>
      <c r="W1644" s="421" t="n"/>
      <c r="X1644" s="421" t="n"/>
      <c r="Y1644" s="421" t="n"/>
      <c r="Z1644" s="421" t="n"/>
      <c r="AA1644" s="421" t="n"/>
      <c r="AB1644" s="421" t="n"/>
      <c r="AC1644" s="421" t="n"/>
      <c r="AD1644" s="421" t="n"/>
      <c r="AE1644" s="421" t="n"/>
      <c r="AF1644" s="421" t="n"/>
      <c r="AG1644" s="421" t="n"/>
      <c r="AH1644" s="421" t="n"/>
      <c r="AI1644" s="421" t="n"/>
      <c r="AJ1644" s="297" t="n"/>
      <c r="AK1644" s="297" t="n"/>
      <c r="AL1644" s="284" t="n"/>
      <c r="AM1644" s="297" t="n"/>
      <c r="AN1644" s="285" t="n"/>
      <c r="AO1644" s="297" t="n"/>
      <c r="AP1644" s="297" t="n"/>
      <c r="AQ1644" s="297" t="n"/>
      <c r="AR1644" s="297" t="n"/>
      <c r="AS1644" s="297" t="n"/>
      <c r="AT1644" s="285" t="n"/>
      <c r="AU1644" s="297" t="n"/>
      <c r="AV1644" s="297" t="n"/>
      <c r="AW1644" s="297" t="n"/>
      <c r="AX1644" s="297" t="n"/>
      <c r="AY1644" s="286" t="n"/>
      <c r="AZ1644" s="286" t="n"/>
      <c r="BA1644" s="287" t="n"/>
      <c r="BB1644" s="286" t="n"/>
      <c r="BC1644" s="286" t="n"/>
      <c r="BD1644" s="286" t="n"/>
      <c r="BE1644" s="286" t="n"/>
      <c r="BF1644" s="286" t="n"/>
      <c r="BG1644" s="286" t="n"/>
      <c r="BH1644" s="297" t="n"/>
      <c r="BI1644" s="297" t="n"/>
      <c r="BJ1644" s="297" t="n"/>
      <c r="BK1644" s="297" t="n"/>
      <c r="BL1644" s="297" t="n"/>
      <c r="BM1644" s="297" t="n"/>
      <c r="BN1644" s="297" t="n"/>
      <c r="BO1644" s="285" t="n"/>
      <c r="BP1644" s="297" t="n"/>
      <c r="BQ1644" s="297" t="n"/>
      <c r="BR1644" s="297" t="n"/>
      <c r="BS1644" s="297" t="n"/>
      <c r="BT1644" s="297" t="n"/>
      <c r="BU1644" s="297" t="n"/>
      <c r="BV1644" s="297" t="n"/>
      <c r="BW1644" s="288" t="n"/>
      <c r="BX1644" s="276">
        <f>SUM(IF(COUNTIF(#REF!, "*1.*"), 2, 0), IF(COUNTIF(#REF!, "*2.*"), 2, 0), IF(COUNTIF(#REF!, "*3.*"), 2, 0), IF(COUNTIF(#REF!, "*4.*"), 2, 0), IF(COUNTIF(#REF!, "*5.*"), 2, 0), IF(COUNTIF(#REF!, "*6.*"), 2, 0))</f>
        <v/>
      </c>
      <c r="BY1644" s="277">
        <f t="array" ref="BY1644">SUM(VALUE(AT1644),VALUE(AU1644),VALUE(AV1644),VALUE(AW1644),VALUE(AX1644),VALUE(AY1644),VALUE(AZ1644),VALUE(BB1644),VALUE(BC1644),VALUE(BD1644),VALUE(BE1644),VALUE(BF1644),VALUE(BG1644),VALUE(BH1644),VALUE(BI1644),VALUE(BJ1644),VALUE(BK1644),VALUE(BL1644),VALUE(BM1644),VALUE(BN1644),VALUE(BO1644),VALUE(BP1644),VALUE(BQ1644),VALUE(BR1644),VALUE(BS1644),VALUE(BT1644),VALUE(BU1644),VALUE(BV1644),VALUE(BW1644))</f>
        <v/>
      </c>
      <c r="BZ1644" s="307" t="n"/>
      <c r="CA1644" s="307" t="n"/>
      <c r="CB1644" s="307" t="n"/>
      <c r="CC1644" s="307" t="n"/>
      <c r="CD1644" s="307" t="n"/>
      <c r="CE1644" s="307" t="n"/>
      <c r="CF1644" s="307" t="n"/>
      <c r="CG1644" s="307" t="n"/>
      <c r="CH1644" s="307" t="n"/>
      <c r="CI1644" s="307" t="n"/>
      <c r="CJ1644" s="307" t="n"/>
      <c r="CK1644" s="307" t="n"/>
      <c r="CL1644" s="307" t="n"/>
      <c r="CM1644" s="307" t="n"/>
      <c r="CN1644" s="307" t="n"/>
      <c r="CO1644" s="307" t="n"/>
      <c r="CP1644" s="307" t="n"/>
      <c r="CQ1644" s="307" t="n"/>
      <c r="CR1644" s="279" t="n"/>
      <c r="CS1644" s="280">
        <f>AVERAGE(Value(BY1644),value(CR1644))</f>
        <v/>
      </c>
      <c r="CT1644" s="421">
        <f>(IF(OR(MediaScorecard!BG2131="x", MediaScorecard!BH2131="x",MediaScorecard!BI2131="x",MediaScorecard!BJ2131="x",MediaScorecard!BK2131="x"),1, 2))</f>
        <v/>
      </c>
      <c r="CU1644" s="308" t="n"/>
      <c r="CV1644" s="308" t="n"/>
      <c r="CW1644" s="308" t="n"/>
      <c r="CX1644" s="309" t="n"/>
      <c r="CY1644" s="308" t="n"/>
      <c r="CZ1644" s="308" t="n"/>
      <c r="DA1644" s="308" t="n"/>
    </row>
    <row r="1645" ht="21" customHeight="1" s="590">
      <c r="A1645" s="421" t="n"/>
      <c r="B1645" s="270" t="n"/>
      <c r="C1645" s="269" t="n"/>
      <c r="D1645" s="267" t="n"/>
      <c r="E1645" s="267" t="n"/>
      <c r="F1645" s="268" t="n"/>
      <c r="G1645" s="421" t="n"/>
      <c r="H1645" s="269" t="n"/>
      <c r="I1645" s="421" t="n"/>
      <c r="J1645" s="421" t="n"/>
      <c r="K1645" s="421" t="n"/>
      <c r="L1645" s="421" t="n"/>
      <c r="M1645" s="421" t="n"/>
      <c r="N1645" s="421" t="n"/>
      <c r="O1645" s="421" t="n"/>
      <c r="P1645" s="421" t="n"/>
      <c r="Q1645" s="421" t="n"/>
      <c r="R1645" s="270" t="n"/>
      <c r="S1645" s="421" t="n"/>
      <c r="T1645" s="421" t="n"/>
      <c r="U1645" s="421" t="n"/>
      <c r="V1645" s="421" t="n"/>
      <c r="W1645" s="421" t="n"/>
      <c r="X1645" s="421" t="n"/>
      <c r="Y1645" s="421" t="n"/>
      <c r="Z1645" s="421" t="n"/>
      <c r="AA1645" s="421" t="n"/>
      <c r="AB1645" s="421" t="n"/>
      <c r="AC1645" s="421" t="n"/>
      <c r="AD1645" s="421" t="n"/>
      <c r="AE1645" s="421" t="n"/>
      <c r="AF1645" s="421" t="n"/>
      <c r="AG1645" s="421" t="n"/>
      <c r="AH1645" s="421" t="n"/>
      <c r="AI1645" s="421" t="n"/>
      <c r="AJ1645" s="297" t="n"/>
      <c r="AK1645" s="297" t="n"/>
      <c r="AL1645" s="284" t="n"/>
      <c r="AM1645" s="297" t="n"/>
      <c r="AN1645" s="285" t="n"/>
      <c r="AO1645" s="297" t="n"/>
      <c r="AP1645" s="297" t="n"/>
      <c r="AQ1645" s="297" t="n"/>
      <c r="AR1645" s="297" t="n"/>
      <c r="AS1645" s="297" t="n"/>
      <c r="AT1645" s="285" t="n"/>
      <c r="AU1645" s="297" t="n"/>
      <c r="AV1645" s="297" t="n"/>
      <c r="AW1645" s="297" t="n"/>
      <c r="AX1645" s="297" t="n"/>
      <c r="AY1645" s="286" t="n"/>
      <c r="AZ1645" s="286" t="n"/>
      <c r="BA1645" s="287" t="n"/>
      <c r="BB1645" s="286" t="n"/>
      <c r="BC1645" s="286" t="n"/>
      <c r="BD1645" s="286" t="n"/>
      <c r="BE1645" s="286" t="n"/>
      <c r="BF1645" s="286" t="n"/>
      <c r="BG1645" s="286" t="n"/>
      <c r="BH1645" s="297" t="n"/>
      <c r="BI1645" s="297" t="n"/>
      <c r="BJ1645" s="297" t="n"/>
      <c r="BK1645" s="297" t="n"/>
      <c r="BL1645" s="297" t="n"/>
      <c r="BM1645" s="297" t="n"/>
      <c r="BN1645" s="297" t="n"/>
      <c r="BO1645" s="285" t="n"/>
      <c r="BP1645" s="297" t="n"/>
      <c r="BQ1645" s="297" t="n"/>
      <c r="BR1645" s="297" t="n"/>
      <c r="BS1645" s="297" t="n"/>
      <c r="BT1645" s="297" t="n"/>
      <c r="BU1645" s="297" t="n"/>
      <c r="BV1645" s="297" t="n"/>
      <c r="BW1645" s="288" t="n"/>
      <c r="BX1645" s="276">
        <f>SUM(IF(COUNTIF(#REF!, "*1.*"), 2, 0), IF(COUNTIF(#REF!, "*2.*"), 2, 0), IF(COUNTIF(#REF!, "*3.*"), 2, 0), IF(COUNTIF(#REF!, "*4.*"), 2, 0), IF(COUNTIF(#REF!, "*5.*"), 2, 0), IF(COUNTIF(#REF!, "*6.*"), 2, 0))</f>
        <v/>
      </c>
      <c r="BY1645" s="277">
        <f t="array" ref="BY1645">SUM(VALUE(AT1645),VALUE(AU1645),VALUE(AV1645),VALUE(AW1645),VALUE(AX1645),VALUE(AY1645),VALUE(AZ1645),VALUE(BB1645),VALUE(BC1645),VALUE(BD1645),VALUE(BE1645),VALUE(BF1645),VALUE(BG1645),VALUE(BH1645),VALUE(BI1645),VALUE(BJ1645),VALUE(BK1645),VALUE(BL1645),VALUE(BM1645),VALUE(BN1645),VALUE(BO1645),VALUE(BP1645),VALUE(BQ1645),VALUE(BR1645),VALUE(BS1645),VALUE(BT1645),VALUE(BU1645),VALUE(BV1645),VALUE(BW1645))</f>
        <v/>
      </c>
      <c r="BZ1645" s="307" t="n"/>
      <c r="CA1645" s="307" t="n"/>
      <c r="CB1645" s="307" t="n"/>
      <c r="CC1645" s="307" t="n"/>
      <c r="CD1645" s="307" t="n"/>
      <c r="CE1645" s="307" t="n"/>
      <c r="CF1645" s="307" t="n"/>
      <c r="CG1645" s="307" t="n"/>
      <c r="CH1645" s="307" t="n"/>
      <c r="CI1645" s="307" t="n"/>
      <c r="CJ1645" s="307" t="n"/>
      <c r="CK1645" s="307" t="n"/>
      <c r="CL1645" s="307" t="n"/>
      <c r="CM1645" s="307" t="n"/>
      <c r="CN1645" s="307" t="n"/>
      <c r="CO1645" s="307" t="n"/>
      <c r="CP1645" s="307" t="n"/>
      <c r="CQ1645" s="307" t="n"/>
      <c r="CR1645" s="279" t="n"/>
      <c r="CS1645" s="280">
        <f>AVERAGE(Value(BY1645),value(CR1645))</f>
        <v/>
      </c>
      <c r="CT1645" s="421">
        <f>(IF(OR(MediaScorecard!BG2132="x", MediaScorecard!BH2132="x",MediaScorecard!BI2132="x",MediaScorecard!BJ2132="x",MediaScorecard!BK2132="x"),1, 2))</f>
        <v/>
      </c>
      <c r="CU1645" s="308" t="n"/>
      <c r="CV1645" s="308" t="n"/>
      <c r="CW1645" s="308" t="n"/>
      <c r="CX1645" s="309" t="n"/>
      <c r="CY1645" s="308" t="n"/>
      <c r="CZ1645" s="308" t="n"/>
      <c r="DA1645" s="308" t="n"/>
    </row>
    <row r="1646" ht="21" customHeight="1" s="590">
      <c r="A1646" s="421" t="n"/>
      <c r="B1646" s="270" t="n"/>
      <c r="C1646" s="269" t="n"/>
      <c r="D1646" s="267" t="n"/>
      <c r="E1646" s="267" t="n"/>
      <c r="F1646" s="268" t="n"/>
      <c r="G1646" s="421" t="n"/>
      <c r="H1646" s="269" t="n"/>
      <c r="I1646" s="421" t="n"/>
      <c r="J1646" s="421" t="n"/>
      <c r="K1646" s="421" t="n"/>
      <c r="L1646" s="421" t="n"/>
      <c r="M1646" s="421" t="n"/>
      <c r="N1646" s="421" t="n"/>
      <c r="O1646" s="421" t="n"/>
      <c r="P1646" s="421" t="n"/>
      <c r="Q1646" s="421" t="n"/>
      <c r="R1646" s="270" t="n"/>
      <c r="S1646" s="421" t="n"/>
      <c r="T1646" s="421" t="n"/>
      <c r="U1646" s="421" t="n"/>
      <c r="V1646" s="421" t="n"/>
      <c r="W1646" s="421" t="n"/>
      <c r="X1646" s="421" t="n"/>
      <c r="Y1646" s="421" t="n"/>
      <c r="Z1646" s="421" t="n"/>
      <c r="AA1646" s="421" t="n"/>
      <c r="AB1646" s="421" t="n"/>
      <c r="AC1646" s="421" t="n"/>
      <c r="AD1646" s="421" t="n"/>
      <c r="AE1646" s="421" t="n"/>
      <c r="AF1646" s="421" t="n"/>
      <c r="AG1646" s="421" t="n"/>
      <c r="AH1646" s="421" t="n"/>
      <c r="AI1646" s="421" t="n"/>
      <c r="AJ1646" s="297" t="n"/>
      <c r="AK1646" s="297" t="n"/>
      <c r="AL1646" s="284" t="n"/>
      <c r="AM1646" s="297" t="n"/>
      <c r="AN1646" s="285" t="n"/>
      <c r="AO1646" s="297" t="n"/>
      <c r="AP1646" s="297" t="n"/>
      <c r="AQ1646" s="297" t="n"/>
      <c r="AR1646" s="297" t="n"/>
      <c r="AS1646" s="297" t="n"/>
      <c r="AT1646" s="285" t="n"/>
      <c r="AU1646" s="297" t="n"/>
      <c r="AV1646" s="297" t="n"/>
      <c r="AW1646" s="297" t="n"/>
      <c r="AX1646" s="297" t="n"/>
      <c r="AY1646" s="286" t="n"/>
      <c r="AZ1646" s="286" t="n"/>
      <c r="BA1646" s="287" t="n"/>
      <c r="BB1646" s="286" t="n"/>
      <c r="BC1646" s="286" t="n"/>
      <c r="BD1646" s="286" t="n"/>
      <c r="BE1646" s="286" t="n"/>
      <c r="BF1646" s="286" t="n"/>
      <c r="BG1646" s="286" t="n"/>
      <c r="BH1646" s="297" t="n"/>
      <c r="BI1646" s="297" t="n"/>
      <c r="BJ1646" s="297" t="n"/>
      <c r="BK1646" s="297" t="n"/>
      <c r="BL1646" s="297" t="n"/>
      <c r="BM1646" s="297" t="n"/>
      <c r="BN1646" s="297" t="n"/>
      <c r="BO1646" s="285" t="n"/>
      <c r="BP1646" s="297" t="n"/>
      <c r="BQ1646" s="297" t="n"/>
      <c r="BR1646" s="297" t="n"/>
      <c r="BS1646" s="297" t="n"/>
      <c r="BT1646" s="297" t="n"/>
      <c r="BU1646" s="297" t="n"/>
      <c r="BV1646" s="297" t="n"/>
      <c r="BW1646" s="288" t="n"/>
      <c r="BX1646" s="276">
        <f>SUM(IF(COUNTIF(#REF!, "*1.*"), 2, 0), IF(COUNTIF(#REF!, "*2.*"), 2, 0), IF(COUNTIF(#REF!, "*3.*"), 2, 0), IF(COUNTIF(#REF!, "*4.*"), 2, 0), IF(COUNTIF(#REF!, "*5.*"), 2, 0), IF(COUNTIF(#REF!, "*6.*"), 2, 0))</f>
        <v/>
      </c>
      <c r="BY1646" s="277">
        <f t="array" ref="BY1646">SUM(VALUE(AT1646),VALUE(AU1646),VALUE(AV1646),VALUE(AW1646),VALUE(AX1646),VALUE(AY1646),VALUE(AZ1646),VALUE(BB1646),VALUE(BC1646),VALUE(BD1646),VALUE(BE1646),VALUE(BF1646),VALUE(BG1646),VALUE(BH1646),VALUE(BI1646),VALUE(BJ1646),VALUE(BK1646),VALUE(BL1646),VALUE(BM1646),VALUE(BN1646),VALUE(BO1646),VALUE(BP1646),VALUE(BQ1646),VALUE(BR1646),VALUE(BS1646),VALUE(BT1646),VALUE(BU1646),VALUE(BV1646),VALUE(BW1646))</f>
        <v/>
      </c>
      <c r="BZ1646" s="307" t="n"/>
      <c r="CA1646" s="307" t="n"/>
      <c r="CB1646" s="307" t="n"/>
      <c r="CC1646" s="307" t="n"/>
      <c r="CD1646" s="307" t="n"/>
      <c r="CE1646" s="307" t="n"/>
      <c r="CF1646" s="307" t="n"/>
      <c r="CG1646" s="307" t="n"/>
      <c r="CH1646" s="307" t="n"/>
      <c r="CI1646" s="307" t="n"/>
      <c r="CJ1646" s="307" t="n"/>
      <c r="CK1646" s="307" t="n"/>
      <c r="CL1646" s="307" t="n"/>
      <c r="CM1646" s="307" t="n"/>
      <c r="CN1646" s="307" t="n"/>
      <c r="CO1646" s="307" t="n"/>
      <c r="CP1646" s="307" t="n"/>
      <c r="CQ1646" s="307" t="n"/>
      <c r="CR1646" s="279" t="n"/>
      <c r="CS1646" s="280">
        <f>AVERAGE(Value(BY1646),value(CR1646))</f>
        <v/>
      </c>
      <c r="CT1646" s="421">
        <f>(IF(OR(MediaScorecard!BG2133="x", MediaScorecard!BH2133="x",MediaScorecard!BI2133="x",MediaScorecard!BJ2133="x",MediaScorecard!BK2133="x"),1, 2))</f>
        <v/>
      </c>
      <c r="CU1646" s="308" t="n"/>
      <c r="CV1646" s="308" t="n"/>
      <c r="CW1646" s="308" t="n"/>
      <c r="CX1646" s="309" t="n"/>
      <c r="CY1646" s="308" t="n"/>
      <c r="CZ1646" s="308" t="n"/>
      <c r="DA1646" s="308" t="n"/>
    </row>
    <row r="1647" ht="21" customHeight="1" s="590">
      <c r="A1647" s="421" t="n"/>
      <c r="B1647" s="270" t="n"/>
      <c r="C1647" s="269" t="n"/>
      <c r="D1647" s="267" t="n"/>
      <c r="E1647" s="267" t="n"/>
      <c r="F1647" s="268" t="n"/>
      <c r="G1647" s="421" t="n"/>
      <c r="H1647" s="269" t="n"/>
      <c r="I1647" s="421" t="n"/>
      <c r="J1647" s="421" t="n"/>
      <c r="K1647" s="421" t="n"/>
      <c r="L1647" s="421" t="n"/>
      <c r="M1647" s="421" t="n"/>
      <c r="N1647" s="421" t="n"/>
      <c r="O1647" s="421" t="n"/>
      <c r="P1647" s="421" t="n"/>
      <c r="Q1647" s="421" t="n"/>
      <c r="R1647" s="270" t="n"/>
      <c r="S1647" s="421" t="n"/>
      <c r="T1647" s="421" t="n"/>
      <c r="U1647" s="421" t="n"/>
      <c r="V1647" s="421" t="n"/>
      <c r="W1647" s="421" t="n"/>
      <c r="X1647" s="421" t="n"/>
      <c r="Y1647" s="421" t="n"/>
      <c r="Z1647" s="421" t="n"/>
      <c r="AA1647" s="421" t="n"/>
      <c r="AB1647" s="421" t="n"/>
      <c r="AC1647" s="421" t="n"/>
      <c r="AD1647" s="421" t="n"/>
      <c r="AE1647" s="421" t="n"/>
      <c r="AF1647" s="421" t="n"/>
      <c r="AG1647" s="421" t="n"/>
      <c r="AH1647" s="421" t="n"/>
      <c r="AI1647" s="421" t="n"/>
      <c r="AJ1647" s="297" t="n"/>
      <c r="AK1647" s="297" t="n"/>
      <c r="AL1647" s="284" t="n"/>
      <c r="AM1647" s="297" t="n"/>
      <c r="AN1647" s="285" t="n"/>
      <c r="AO1647" s="297" t="n"/>
      <c r="AP1647" s="297" t="n"/>
      <c r="AQ1647" s="297" t="n"/>
      <c r="AR1647" s="297" t="n"/>
      <c r="AS1647" s="297" t="n"/>
      <c r="AT1647" s="285" t="n"/>
      <c r="AU1647" s="297" t="n"/>
      <c r="AV1647" s="297" t="n"/>
      <c r="AW1647" s="297" t="n"/>
      <c r="AX1647" s="297" t="n"/>
      <c r="AY1647" s="286" t="n"/>
      <c r="AZ1647" s="286" t="n"/>
      <c r="BA1647" s="287" t="n"/>
      <c r="BB1647" s="286" t="n"/>
      <c r="BC1647" s="286" t="n"/>
      <c r="BD1647" s="286" t="n"/>
      <c r="BE1647" s="286" t="n"/>
      <c r="BF1647" s="286" t="n"/>
      <c r="BG1647" s="286" t="n"/>
      <c r="BH1647" s="297" t="n"/>
      <c r="BI1647" s="297" t="n"/>
      <c r="BJ1647" s="297" t="n"/>
      <c r="BK1647" s="297" t="n"/>
      <c r="BL1647" s="297" t="n"/>
      <c r="BM1647" s="297" t="n"/>
      <c r="BN1647" s="297" t="n"/>
      <c r="BO1647" s="285" t="n"/>
      <c r="BP1647" s="297" t="n"/>
      <c r="BQ1647" s="297" t="n"/>
      <c r="BR1647" s="297" t="n"/>
      <c r="BS1647" s="297" t="n"/>
      <c r="BT1647" s="297" t="n"/>
      <c r="BU1647" s="297" t="n"/>
      <c r="BV1647" s="297" t="n"/>
      <c r="BW1647" s="288" t="n"/>
      <c r="BX1647" s="276">
        <f>SUM(IF(COUNTIF(#REF!, "*1.*"), 2, 0), IF(COUNTIF(#REF!, "*2.*"), 2, 0), IF(COUNTIF(#REF!, "*3.*"), 2, 0), IF(COUNTIF(#REF!, "*4.*"), 2, 0), IF(COUNTIF(#REF!, "*5.*"), 2, 0), IF(COUNTIF(#REF!, "*6.*"), 2, 0))</f>
        <v/>
      </c>
      <c r="BY1647" s="277">
        <f t="array" ref="BY1647">SUM(VALUE(AT1647),VALUE(AU1647),VALUE(AV1647),VALUE(AW1647),VALUE(AX1647),VALUE(AY1647),VALUE(AZ1647),VALUE(BB1647),VALUE(BC1647),VALUE(BD1647),VALUE(BE1647),VALUE(BF1647),VALUE(BG1647),VALUE(BH1647),VALUE(BI1647),VALUE(BJ1647),VALUE(BK1647),VALUE(BL1647),VALUE(BM1647),VALUE(BN1647),VALUE(BO1647),VALUE(BP1647),VALUE(BQ1647),VALUE(BR1647),VALUE(BS1647),VALUE(BT1647),VALUE(BU1647),VALUE(BV1647),VALUE(BW1647))</f>
        <v/>
      </c>
      <c r="BZ1647" s="307" t="n"/>
      <c r="CA1647" s="307" t="n"/>
      <c r="CB1647" s="307" t="n"/>
      <c r="CC1647" s="307" t="n"/>
      <c r="CD1647" s="307" t="n"/>
      <c r="CE1647" s="307" t="n"/>
      <c r="CF1647" s="307" t="n"/>
      <c r="CG1647" s="307" t="n"/>
      <c r="CH1647" s="307" t="n"/>
      <c r="CI1647" s="307" t="n"/>
      <c r="CJ1647" s="307" t="n"/>
      <c r="CK1647" s="307" t="n"/>
      <c r="CL1647" s="307" t="n"/>
      <c r="CM1647" s="307" t="n"/>
      <c r="CN1647" s="307" t="n"/>
      <c r="CO1647" s="307" t="n"/>
      <c r="CP1647" s="307" t="n"/>
      <c r="CQ1647" s="307" t="n"/>
      <c r="CR1647" s="279" t="n"/>
      <c r="CS1647" s="280">
        <f>AVERAGE(Value(BY1647),value(CR1647))</f>
        <v/>
      </c>
      <c r="CT1647" s="421">
        <f>(IF(OR(MediaScorecard!BG2134="x", MediaScorecard!BH2134="x",MediaScorecard!BI2134="x",MediaScorecard!BJ2134="x",MediaScorecard!BK2134="x"),1, 2))</f>
        <v/>
      </c>
      <c r="CU1647" s="308" t="n"/>
      <c r="CV1647" s="308" t="n"/>
      <c r="CW1647" s="308" t="n"/>
      <c r="CX1647" s="309" t="n"/>
      <c r="CY1647" s="308" t="n"/>
      <c r="CZ1647" s="308" t="n"/>
      <c r="DA1647" s="308" t="n"/>
    </row>
    <row r="1648" ht="21" customHeight="1" s="590">
      <c r="A1648" s="421" t="n"/>
      <c r="B1648" s="270" t="n"/>
      <c r="C1648" s="269" t="n"/>
      <c r="D1648" s="267" t="n"/>
      <c r="E1648" s="267" t="n"/>
      <c r="F1648" s="268" t="n"/>
      <c r="G1648" s="421" t="n"/>
      <c r="H1648" s="269" t="n"/>
      <c r="I1648" s="421" t="n"/>
      <c r="J1648" s="421" t="n"/>
      <c r="K1648" s="421" t="n"/>
      <c r="L1648" s="421" t="n"/>
      <c r="M1648" s="421" t="n"/>
      <c r="N1648" s="421" t="n"/>
      <c r="O1648" s="421" t="n"/>
      <c r="P1648" s="421" t="n"/>
      <c r="Q1648" s="421" t="n"/>
      <c r="R1648" s="270" t="n"/>
      <c r="S1648" s="421" t="n"/>
      <c r="T1648" s="421" t="n"/>
      <c r="U1648" s="421" t="n"/>
      <c r="V1648" s="421" t="n"/>
      <c r="W1648" s="421" t="n"/>
      <c r="X1648" s="421" t="n"/>
      <c r="Y1648" s="421" t="n"/>
      <c r="Z1648" s="421" t="n"/>
      <c r="AA1648" s="421" t="n"/>
      <c r="AB1648" s="421" t="n"/>
      <c r="AC1648" s="421" t="n"/>
      <c r="AD1648" s="421" t="n"/>
      <c r="AE1648" s="421" t="n"/>
      <c r="AF1648" s="421" t="n"/>
      <c r="AG1648" s="421" t="n"/>
      <c r="AH1648" s="421" t="n"/>
      <c r="AI1648" s="421" t="n"/>
      <c r="AJ1648" s="297" t="n"/>
      <c r="AK1648" s="297" t="n"/>
      <c r="AL1648" s="284" t="n"/>
      <c r="AM1648" s="297" t="n"/>
      <c r="AN1648" s="285" t="n"/>
      <c r="AO1648" s="297" t="n"/>
      <c r="AP1648" s="297" t="n"/>
      <c r="AQ1648" s="297" t="n"/>
      <c r="AR1648" s="297" t="n"/>
      <c r="AS1648" s="297" t="n"/>
      <c r="AT1648" s="285" t="n"/>
      <c r="AU1648" s="297" t="n"/>
      <c r="AV1648" s="297" t="n"/>
      <c r="AW1648" s="297" t="n"/>
      <c r="AX1648" s="297" t="n"/>
      <c r="AY1648" s="286" t="n"/>
      <c r="AZ1648" s="286" t="n"/>
      <c r="BA1648" s="287" t="n"/>
      <c r="BB1648" s="286" t="n"/>
      <c r="BC1648" s="286" t="n"/>
      <c r="BD1648" s="286" t="n"/>
      <c r="BE1648" s="286" t="n"/>
      <c r="BF1648" s="286" t="n"/>
      <c r="BG1648" s="286" t="n"/>
      <c r="BH1648" s="297" t="n"/>
      <c r="BI1648" s="297" t="n"/>
      <c r="BJ1648" s="297" t="n"/>
      <c r="BK1648" s="297" t="n"/>
      <c r="BL1648" s="297" t="n"/>
      <c r="BM1648" s="297" t="n"/>
      <c r="BN1648" s="297" t="n"/>
      <c r="BO1648" s="285" t="n"/>
      <c r="BP1648" s="297" t="n"/>
      <c r="BQ1648" s="297" t="n"/>
      <c r="BR1648" s="297" t="n"/>
      <c r="BS1648" s="297" t="n"/>
      <c r="BT1648" s="297" t="n"/>
      <c r="BU1648" s="297" t="n"/>
      <c r="BV1648" s="297" t="n"/>
      <c r="BW1648" s="288" t="n"/>
      <c r="BX1648" s="276">
        <f>SUM(IF(COUNTIF(#REF!, "*1.*"), 2, 0), IF(COUNTIF(#REF!, "*2.*"), 2, 0), IF(COUNTIF(#REF!, "*3.*"), 2, 0), IF(COUNTIF(#REF!, "*4.*"), 2, 0), IF(COUNTIF(#REF!, "*5.*"), 2, 0), IF(COUNTIF(#REF!, "*6.*"), 2, 0))</f>
        <v/>
      </c>
      <c r="BY1648" s="277">
        <f t="array" ref="BY1648">SUM(VALUE(AT1648),VALUE(AU1648),VALUE(AV1648),VALUE(AW1648),VALUE(AX1648),VALUE(AY1648),VALUE(AZ1648),VALUE(BB1648),VALUE(BC1648),VALUE(BD1648),VALUE(BE1648),VALUE(BF1648),VALUE(BG1648),VALUE(BH1648),VALUE(BI1648),VALUE(BJ1648),VALUE(BK1648),VALUE(BL1648),VALUE(BM1648),VALUE(BN1648),VALUE(BO1648),VALUE(BP1648),VALUE(BQ1648),VALUE(BR1648),VALUE(BS1648),VALUE(BT1648),VALUE(BU1648),VALUE(BV1648),VALUE(BW1648))</f>
        <v/>
      </c>
      <c r="BZ1648" s="307" t="n"/>
      <c r="CA1648" s="307" t="n"/>
      <c r="CB1648" s="307" t="n"/>
      <c r="CC1648" s="307" t="n"/>
      <c r="CD1648" s="307" t="n"/>
      <c r="CE1648" s="307" t="n"/>
      <c r="CF1648" s="307" t="n"/>
      <c r="CG1648" s="307" t="n"/>
      <c r="CH1648" s="307" t="n"/>
      <c r="CI1648" s="307" t="n"/>
      <c r="CJ1648" s="307" t="n"/>
      <c r="CK1648" s="307" t="n"/>
      <c r="CL1648" s="307" t="n"/>
      <c r="CM1648" s="307" t="n"/>
      <c r="CN1648" s="307" t="n"/>
      <c r="CO1648" s="307" t="n"/>
      <c r="CP1648" s="307" t="n"/>
      <c r="CQ1648" s="307" t="n"/>
      <c r="CR1648" s="279" t="n"/>
      <c r="CS1648" s="280">
        <f>AVERAGE(Value(BY1648),value(CR1648))</f>
        <v/>
      </c>
      <c r="CT1648" s="421">
        <f>(IF(OR(MediaScorecard!BG2135="x", MediaScorecard!BH2135="x",MediaScorecard!BI2135="x",MediaScorecard!BJ2135="x",MediaScorecard!BK2135="x"),1, 2))</f>
        <v/>
      </c>
      <c r="CU1648" s="308" t="n"/>
      <c r="CV1648" s="308" t="n"/>
      <c r="CW1648" s="308" t="n"/>
      <c r="CX1648" s="309" t="n"/>
      <c r="CY1648" s="308" t="n"/>
      <c r="CZ1648" s="308" t="n"/>
      <c r="DA1648" s="308" t="n"/>
    </row>
    <row r="1649" ht="21" customHeight="1" s="590">
      <c r="A1649" s="421" t="n"/>
      <c r="B1649" s="270" t="n"/>
      <c r="C1649" s="269" t="n"/>
      <c r="D1649" s="267" t="n"/>
      <c r="E1649" s="267" t="n"/>
      <c r="F1649" s="268" t="n"/>
      <c r="G1649" s="421" t="n"/>
      <c r="H1649" s="269" t="n"/>
      <c r="I1649" s="421" t="n"/>
      <c r="J1649" s="421" t="n"/>
      <c r="K1649" s="421" t="n"/>
      <c r="L1649" s="421" t="n"/>
      <c r="M1649" s="421" t="n"/>
      <c r="N1649" s="421" t="n"/>
      <c r="O1649" s="421" t="n"/>
      <c r="P1649" s="421" t="n"/>
      <c r="Q1649" s="421" t="n"/>
      <c r="R1649" s="270" t="n"/>
      <c r="S1649" s="421" t="n"/>
      <c r="T1649" s="421" t="n"/>
      <c r="U1649" s="421" t="n"/>
      <c r="V1649" s="421" t="n"/>
      <c r="W1649" s="421" t="n"/>
      <c r="X1649" s="421" t="n"/>
      <c r="Y1649" s="421" t="n"/>
      <c r="Z1649" s="421" t="n"/>
      <c r="AA1649" s="421" t="n"/>
      <c r="AB1649" s="421" t="n"/>
      <c r="AC1649" s="421" t="n"/>
      <c r="AD1649" s="421" t="n"/>
      <c r="AE1649" s="421" t="n"/>
      <c r="AF1649" s="421" t="n"/>
      <c r="AG1649" s="421" t="n"/>
      <c r="AH1649" s="421" t="n"/>
      <c r="AI1649" s="421" t="n"/>
      <c r="AJ1649" s="297" t="n"/>
      <c r="AK1649" s="297" t="n"/>
      <c r="AL1649" s="284" t="n"/>
      <c r="AM1649" s="297" t="n"/>
      <c r="AN1649" s="285" t="n"/>
      <c r="AO1649" s="297" t="n"/>
      <c r="AP1649" s="297" t="n"/>
      <c r="AQ1649" s="297" t="n"/>
      <c r="AR1649" s="297" t="n"/>
      <c r="AS1649" s="297" t="n"/>
      <c r="AT1649" s="285" t="n"/>
      <c r="AU1649" s="297" t="n"/>
      <c r="AV1649" s="297" t="n"/>
      <c r="AW1649" s="297" t="n"/>
      <c r="AX1649" s="297" t="n"/>
      <c r="AY1649" s="286" t="n"/>
      <c r="AZ1649" s="286" t="n"/>
      <c r="BA1649" s="287" t="n"/>
      <c r="BB1649" s="286" t="n"/>
      <c r="BC1649" s="286" t="n"/>
      <c r="BD1649" s="286" t="n"/>
      <c r="BE1649" s="286" t="n"/>
      <c r="BF1649" s="286" t="n"/>
      <c r="BG1649" s="286" t="n"/>
      <c r="BH1649" s="297" t="n"/>
      <c r="BI1649" s="297" t="n"/>
      <c r="BJ1649" s="297" t="n"/>
      <c r="BK1649" s="297" t="n"/>
      <c r="BL1649" s="297" t="n"/>
      <c r="BM1649" s="297" t="n"/>
      <c r="BN1649" s="297" t="n"/>
      <c r="BO1649" s="285" t="n"/>
      <c r="BP1649" s="297" t="n"/>
      <c r="BQ1649" s="297" t="n"/>
      <c r="BR1649" s="297" t="n"/>
      <c r="BS1649" s="297" t="n"/>
      <c r="BT1649" s="297" t="n"/>
      <c r="BU1649" s="297" t="n"/>
      <c r="BV1649" s="297" t="n"/>
      <c r="BW1649" s="288" t="n"/>
      <c r="BX1649" s="276">
        <f>SUM(IF(COUNTIF(#REF!, "*1.*"), 2, 0), IF(COUNTIF(#REF!, "*2.*"), 2, 0), IF(COUNTIF(#REF!, "*3.*"), 2, 0), IF(COUNTIF(#REF!, "*4.*"), 2, 0), IF(COUNTIF(#REF!, "*5.*"), 2, 0), IF(COUNTIF(#REF!, "*6.*"), 2, 0))</f>
        <v/>
      </c>
      <c r="BY1649" s="277">
        <f t="array" ref="BY1649">SUM(VALUE(AT1649),VALUE(AU1649),VALUE(AV1649),VALUE(AW1649),VALUE(AX1649),VALUE(AY1649),VALUE(AZ1649),VALUE(BB1649),VALUE(BC1649),VALUE(BD1649),VALUE(BE1649),VALUE(BF1649),VALUE(BG1649),VALUE(BH1649),VALUE(BI1649),VALUE(BJ1649),VALUE(BK1649),VALUE(BL1649),VALUE(BM1649),VALUE(BN1649),VALUE(BO1649),VALUE(BP1649),VALUE(BQ1649),VALUE(BR1649),VALUE(BS1649),VALUE(BT1649),VALUE(BU1649),VALUE(BV1649),VALUE(BW1649))</f>
        <v/>
      </c>
      <c r="BZ1649" s="307" t="n"/>
      <c r="CA1649" s="307" t="n"/>
      <c r="CB1649" s="307" t="n"/>
      <c r="CC1649" s="307" t="n"/>
      <c r="CD1649" s="307" t="n"/>
      <c r="CE1649" s="307" t="n"/>
      <c r="CF1649" s="307" t="n"/>
      <c r="CG1649" s="307" t="n"/>
      <c r="CH1649" s="307" t="n"/>
      <c r="CI1649" s="307" t="n"/>
      <c r="CJ1649" s="307" t="n"/>
      <c r="CK1649" s="307" t="n"/>
      <c r="CL1649" s="307" t="n"/>
      <c r="CM1649" s="307" t="n"/>
      <c r="CN1649" s="307" t="n"/>
      <c r="CO1649" s="307" t="n"/>
      <c r="CP1649" s="307" t="n"/>
      <c r="CQ1649" s="307" t="n"/>
      <c r="CR1649" s="279" t="n"/>
      <c r="CS1649" s="280">
        <f>AVERAGE(Value(BY1649),value(CR1649))</f>
        <v/>
      </c>
      <c r="CT1649" s="421">
        <f>(IF(OR(MediaScorecard!BG2136="x", MediaScorecard!BH2136="x",MediaScorecard!BI2136="x",MediaScorecard!BJ2136="x",MediaScorecard!BK2136="x"),1, 2))</f>
        <v/>
      </c>
      <c r="CU1649" s="308" t="n"/>
      <c r="CV1649" s="308" t="n"/>
      <c r="CW1649" s="308" t="n"/>
      <c r="CX1649" s="309" t="n"/>
      <c r="CY1649" s="308" t="n"/>
      <c r="CZ1649" s="308" t="n"/>
      <c r="DA1649" s="308" t="n"/>
    </row>
    <row r="1650" ht="21" customHeight="1" s="590">
      <c r="A1650" s="421" t="n"/>
      <c r="B1650" s="270" t="n"/>
      <c r="C1650" s="269" t="n"/>
      <c r="D1650" s="267" t="n"/>
      <c r="E1650" s="267" t="n"/>
      <c r="F1650" s="268" t="n"/>
      <c r="G1650" s="421" t="n"/>
      <c r="H1650" s="269" t="n"/>
      <c r="I1650" s="421" t="n"/>
      <c r="J1650" s="421" t="n"/>
      <c r="K1650" s="421" t="n"/>
      <c r="L1650" s="421" t="n"/>
      <c r="M1650" s="421" t="n"/>
      <c r="N1650" s="421" t="n"/>
      <c r="O1650" s="421" t="n"/>
      <c r="P1650" s="421" t="n"/>
      <c r="Q1650" s="421" t="n"/>
      <c r="R1650" s="270" t="n"/>
      <c r="S1650" s="421" t="n"/>
      <c r="T1650" s="421" t="n"/>
      <c r="U1650" s="421" t="n"/>
      <c r="V1650" s="421" t="n"/>
      <c r="W1650" s="421" t="n"/>
      <c r="X1650" s="421" t="n"/>
      <c r="Y1650" s="421" t="n"/>
      <c r="Z1650" s="421" t="n"/>
      <c r="AA1650" s="421" t="n"/>
      <c r="AB1650" s="421" t="n"/>
      <c r="AC1650" s="421" t="n"/>
      <c r="AD1650" s="421" t="n"/>
      <c r="AE1650" s="421" t="n"/>
      <c r="AF1650" s="421" t="n"/>
      <c r="AG1650" s="421" t="n"/>
      <c r="AH1650" s="421" t="n"/>
      <c r="AI1650" s="421" t="n"/>
      <c r="AJ1650" s="297" t="n"/>
      <c r="AK1650" s="297" t="n"/>
      <c r="AL1650" s="284" t="n"/>
      <c r="AM1650" s="297" t="n"/>
      <c r="AN1650" s="285" t="n"/>
      <c r="AO1650" s="297" t="n"/>
      <c r="AP1650" s="297" t="n"/>
      <c r="AQ1650" s="297" t="n"/>
      <c r="AR1650" s="297" t="n"/>
      <c r="AS1650" s="297" t="n"/>
      <c r="AT1650" s="285" t="n"/>
      <c r="AU1650" s="297" t="n"/>
      <c r="AV1650" s="297" t="n"/>
      <c r="AW1650" s="297" t="n"/>
      <c r="AX1650" s="297" t="n"/>
      <c r="AY1650" s="286" t="n"/>
      <c r="AZ1650" s="286" t="n"/>
      <c r="BA1650" s="287" t="n"/>
      <c r="BB1650" s="286" t="n"/>
      <c r="BC1650" s="286" t="n"/>
      <c r="BD1650" s="286" t="n"/>
      <c r="BE1650" s="286" t="n"/>
      <c r="BF1650" s="286" t="n"/>
      <c r="BG1650" s="286" t="n"/>
      <c r="BH1650" s="297" t="n"/>
      <c r="BI1650" s="297" t="n"/>
      <c r="BJ1650" s="297" t="n"/>
      <c r="BK1650" s="297" t="n"/>
      <c r="BL1650" s="297" t="n"/>
      <c r="BM1650" s="297" t="n"/>
      <c r="BN1650" s="297" t="n"/>
      <c r="BO1650" s="285" t="n"/>
      <c r="BP1650" s="297" t="n"/>
      <c r="BQ1650" s="297" t="n"/>
      <c r="BR1650" s="297" t="n"/>
      <c r="BS1650" s="297" t="n"/>
      <c r="BT1650" s="297" t="n"/>
      <c r="BU1650" s="297" t="n"/>
      <c r="BV1650" s="297" t="n"/>
      <c r="BW1650" s="288" t="n"/>
      <c r="BX1650" s="276">
        <f>SUM(IF(COUNTIF(#REF!, "*1.*"), 2, 0), IF(COUNTIF(#REF!, "*2.*"), 2, 0), IF(COUNTIF(#REF!, "*3.*"), 2, 0), IF(COUNTIF(#REF!, "*4.*"), 2, 0), IF(COUNTIF(#REF!, "*5.*"), 2, 0), IF(COUNTIF(#REF!, "*6.*"), 2, 0))</f>
        <v/>
      </c>
      <c r="BY1650" s="277">
        <f t="array" ref="BY1650">SUM(VALUE(AT1650),VALUE(AU1650),VALUE(AV1650),VALUE(AW1650),VALUE(AX1650),VALUE(AY1650),VALUE(AZ1650),VALUE(BB1650),VALUE(BC1650),VALUE(BD1650),VALUE(BE1650),VALUE(BF1650),VALUE(BG1650),VALUE(BH1650),VALUE(BI1650),VALUE(BJ1650),VALUE(BK1650),VALUE(BL1650),VALUE(BM1650),VALUE(BN1650),VALUE(BO1650),VALUE(BP1650),VALUE(BQ1650),VALUE(BR1650),VALUE(BS1650),VALUE(BT1650),VALUE(BU1650),VALUE(BV1650),VALUE(BW1650))</f>
        <v/>
      </c>
      <c r="BZ1650" s="307" t="n"/>
      <c r="CA1650" s="307" t="n"/>
      <c r="CB1650" s="307" t="n"/>
      <c r="CC1650" s="307" t="n"/>
      <c r="CD1650" s="307" t="n"/>
      <c r="CE1650" s="307" t="n"/>
      <c r="CF1650" s="307" t="n"/>
      <c r="CG1650" s="307" t="n"/>
      <c r="CH1650" s="307" t="n"/>
      <c r="CI1650" s="307" t="n"/>
      <c r="CJ1650" s="307" t="n"/>
      <c r="CK1650" s="307" t="n"/>
      <c r="CL1650" s="307" t="n"/>
      <c r="CM1650" s="307" t="n"/>
      <c r="CN1650" s="307" t="n"/>
      <c r="CO1650" s="307" t="n"/>
      <c r="CP1650" s="307" t="n"/>
      <c r="CQ1650" s="307" t="n"/>
      <c r="CR1650" s="279" t="n"/>
      <c r="CS1650" s="280">
        <f>AVERAGE(Value(BY1650),value(CR1650))</f>
        <v/>
      </c>
      <c r="CT1650" s="421">
        <f>(IF(OR(MediaScorecard!BG2137="x", MediaScorecard!BH2137="x",MediaScorecard!BI2137="x",MediaScorecard!BJ2137="x",MediaScorecard!BK2137="x"),1, 2))</f>
        <v/>
      </c>
      <c r="CU1650" s="308" t="n"/>
      <c r="CV1650" s="308" t="n"/>
      <c r="CW1650" s="308" t="n"/>
      <c r="CX1650" s="309" t="n"/>
      <c r="CY1650" s="308" t="n"/>
      <c r="CZ1650" s="308" t="n"/>
      <c r="DA1650" s="308" t="n"/>
    </row>
    <row r="1651" ht="21" customHeight="1" s="590">
      <c r="A1651" s="421" t="n"/>
      <c r="B1651" s="270" t="n"/>
      <c r="C1651" s="269" t="n"/>
      <c r="D1651" s="267" t="n"/>
      <c r="E1651" s="267" t="n"/>
      <c r="F1651" s="268" t="n"/>
      <c r="G1651" s="421" t="n"/>
      <c r="H1651" s="269" t="n"/>
      <c r="I1651" s="421" t="n"/>
      <c r="J1651" s="421" t="n"/>
      <c r="K1651" s="421" t="n"/>
      <c r="L1651" s="421" t="n"/>
      <c r="M1651" s="421" t="n"/>
      <c r="N1651" s="421" t="n"/>
      <c r="O1651" s="421" t="n"/>
      <c r="P1651" s="421" t="n"/>
      <c r="Q1651" s="421" t="n"/>
      <c r="R1651" s="270" t="n"/>
      <c r="S1651" s="421" t="n"/>
      <c r="T1651" s="421" t="n"/>
      <c r="U1651" s="421" t="n"/>
      <c r="V1651" s="421" t="n"/>
      <c r="W1651" s="421" t="n"/>
      <c r="X1651" s="421" t="n"/>
      <c r="Y1651" s="421" t="n"/>
      <c r="Z1651" s="421" t="n"/>
      <c r="AA1651" s="421" t="n"/>
      <c r="AB1651" s="421" t="n"/>
      <c r="AC1651" s="421" t="n"/>
      <c r="AD1651" s="421" t="n"/>
      <c r="AE1651" s="421" t="n"/>
      <c r="AF1651" s="421" t="n"/>
      <c r="AG1651" s="421" t="n"/>
      <c r="AH1651" s="421" t="n"/>
      <c r="AI1651" s="421" t="n"/>
      <c r="AJ1651" s="297" t="n"/>
      <c r="AK1651" s="297" t="n"/>
      <c r="AL1651" s="284" t="n"/>
      <c r="AM1651" s="297" t="n"/>
      <c r="AN1651" s="285" t="n"/>
      <c r="AO1651" s="297" t="n"/>
      <c r="AP1651" s="297" t="n"/>
      <c r="AQ1651" s="297" t="n"/>
      <c r="AR1651" s="297" t="n"/>
      <c r="AS1651" s="297" t="n"/>
      <c r="AT1651" s="285" t="n"/>
      <c r="AU1651" s="297" t="n"/>
      <c r="AV1651" s="297" t="n"/>
      <c r="AW1651" s="297" t="n"/>
      <c r="AX1651" s="297" t="n"/>
      <c r="AY1651" s="286" t="n"/>
      <c r="AZ1651" s="286" t="n"/>
      <c r="BA1651" s="287" t="n"/>
      <c r="BB1651" s="286" t="n"/>
      <c r="BC1651" s="286" t="n"/>
      <c r="BD1651" s="286" t="n"/>
      <c r="BE1651" s="286" t="n"/>
      <c r="BF1651" s="286" t="n"/>
      <c r="BG1651" s="286" t="n"/>
      <c r="BH1651" s="297" t="n"/>
      <c r="BI1651" s="297" t="n"/>
      <c r="BJ1651" s="297" t="n"/>
      <c r="BK1651" s="297" t="n"/>
      <c r="BL1651" s="297" t="n"/>
      <c r="BM1651" s="297" t="n"/>
      <c r="BN1651" s="297" t="n"/>
      <c r="BO1651" s="285" t="n"/>
      <c r="BP1651" s="297" t="n"/>
      <c r="BQ1651" s="297" t="n"/>
      <c r="BR1651" s="297" t="n"/>
      <c r="BS1651" s="297" t="n"/>
      <c r="BT1651" s="297" t="n"/>
      <c r="BU1651" s="297" t="n"/>
      <c r="BV1651" s="297" t="n"/>
      <c r="BW1651" s="288" t="n"/>
      <c r="BX1651" s="276">
        <f>SUM(IF(COUNTIF(#REF!, "*1.*"), 2, 0), IF(COUNTIF(#REF!, "*2.*"), 2, 0), IF(COUNTIF(#REF!, "*3.*"), 2, 0), IF(COUNTIF(#REF!, "*4.*"), 2, 0), IF(COUNTIF(#REF!, "*5.*"), 2, 0), IF(COUNTIF(#REF!, "*6.*"), 2, 0))</f>
        <v/>
      </c>
      <c r="BY1651" s="277">
        <f t="array" ref="BY1651">SUM(VALUE(AT1651),VALUE(AU1651),VALUE(AV1651),VALUE(AW1651),VALUE(AX1651),VALUE(AY1651),VALUE(AZ1651),VALUE(BB1651),VALUE(BC1651),VALUE(BD1651),VALUE(BE1651),VALUE(BF1651),VALUE(BG1651),VALUE(BH1651),VALUE(BI1651),VALUE(BJ1651),VALUE(BK1651),VALUE(BL1651),VALUE(BM1651),VALUE(BN1651),VALUE(BO1651),VALUE(BP1651),VALUE(BQ1651),VALUE(BR1651),VALUE(BS1651),VALUE(BT1651),VALUE(BU1651),VALUE(BV1651),VALUE(BW1651))</f>
        <v/>
      </c>
      <c r="BZ1651" s="307" t="n"/>
      <c r="CA1651" s="307" t="n"/>
      <c r="CB1651" s="307" t="n"/>
      <c r="CC1651" s="307" t="n"/>
      <c r="CD1651" s="307" t="n"/>
      <c r="CE1651" s="307" t="n"/>
      <c r="CF1651" s="307" t="n"/>
      <c r="CG1651" s="307" t="n"/>
      <c r="CH1651" s="307" t="n"/>
      <c r="CI1651" s="307" t="n"/>
      <c r="CJ1651" s="307" t="n"/>
      <c r="CK1651" s="307" t="n"/>
      <c r="CL1651" s="307" t="n"/>
      <c r="CM1651" s="307" t="n"/>
      <c r="CN1651" s="307" t="n"/>
      <c r="CO1651" s="307" t="n"/>
      <c r="CP1651" s="307" t="n"/>
      <c r="CQ1651" s="307" t="n"/>
      <c r="CR1651" s="279" t="n"/>
      <c r="CS1651" s="280">
        <f>AVERAGE(Value(BY1651),value(CR1651))</f>
        <v/>
      </c>
      <c r="CT1651" s="421">
        <f>(IF(OR(MediaScorecard!BG2138="x", MediaScorecard!BH2138="x",MediaScorecard!BI2138="x",MediaScorecard!BJ2138="x",MediaScorecard!BK2138="x"),1, 2))</f>
        <v/>
      </c>
      <c r="CU1651" s="308" t="n"/>
      <c r="CV1651" s="308" t="n"/>
      <c r="CW1651" s="308" t="n"/>
      <c r="CX1651" s="309" t="n"/>
      <c r="CY1651" s="308" t="n"/>
      <c r="CZ1651" s="308" t="n"/>
      <c r="DA1651" s="308" t="n"/>
    </row>
    <row r="1652" ht="21" customHeight="1" s="590">
      <c r="A1652" s="421" t="n"/>
      <c r="B1652" s="270" t="n"/>
      <c r="C1652" s="269" t="n"/>
      <c r="D1652" s="267" t="n"/>
      <c r="E1652" s="267" t="n"/>
      <c r="F1652" s="268" t="n"/>
      <c r="G1652" s="421" t="n"/>
      <c r="H1652" s="269" t="n"/>
      <c r="I1652" s="421" t="n"/>
      <c r="J1652" s="421" t="n"/>
      <c r="K1652" s="421" t="n"/>
      <c r="L1652" s="421" t="n"/>
      <c r="M1652" s="421" t="n"/>
      <c r="N1652" s="421" t="n"/>
      <c r="O1652" s="421" t="n"/>
      <c r="P1652" s="421" t="n"/>
      <c r="Q1652" s="421" t="n"/>
      <c r="R1652" s="270" t="n"/>
      <c r="S1652" s="421" t="n"/>
      <c r="T1652" s="421" t="n"/>
      <c r="U1652" s="421" t="n"/>
      <c r="V1652" s="421" t="n"/>
      <c r="W1652" s="421" t="n"/>
      <c r="X1652" s="421" t="n"/>
      <c r="Y1652" s="421" t="n"/>
      <c r="Z1652" s="421" t="n"/>
      <c r="AA1652" s="421" t="n"/>
      <c r="AB1652" s="421" t="n"/>
      <c r="AC1652" s="421" t="n"/>
      <c r="AD1652" s="421" t="n"/>
      <c r="AE1652" s="421" t="n"/>
      <c r="AF1652" s="421" t="n"/>
      <c r="AG1652" s="421" t="n"/>
      <c r="AH1652" s="421" t="n"/>
      <c r="AI1652" s="421" t="n"/>
      <c r="AJ1652" s="297" t="n"/>
      <c r="AK1652" s="297" t="n"/>
      <c r="AL1652" s="284" t="n"/>
      <c r="AM1652" s="297" t="n"/>
      <c r="AN1652" s="285" t="n"/>
      <c r="AO1652" s="297" t="n"/>
      <c r="AP1652" s="297" t="n"/>
      <c r="AQ1652" s="297" t="n"/>
      <c r="AR1652" s="297" t="n"/>
      <c r="AS1652" s="297" t="n"/>
      <c r="AT1652" s="285" t="n"/>
      <c r="AU1652" s="297" t="n"/>
      <c r="AV1652" s="297" t="n"/>
      <c r="AW1652" s="297" t="n"/>
      <c r="AX1652" s="297" t="n"/>
      <c r="AY1652" s="286" t="n"/>
      <c r="AZ1652" s="286" t="n"/>
      <c r="BA1652" s="287" t="n"/>
      <c r="BB1652" s="286" t="n"/>
      <c r="BC1652" s="286" t="n"/>
      <c r="BD1652" s="286" t="n"/>
      <c r="BE1652" s="286" t="n"/>
      <c r="BF1652" s="286" t="n"/>
      <c r="BG1652" s="286" t="n"/>
      <c r="BH1652" s="297" t="n"/>
      <c r="BI1652" s="297" t="n"/>
      <c r="BJ1652" s="297" t="n"/>
      <c r="BK1652" s="297" t="n"/>
      <c r="BL1652" s="297" t="n"/>
      <c r="BM1652" s="297" t="n"/>
      <c r="BN1652" s="297" t="n"/>
      <c r="BO1652" s="285" t="n"/>
      <c r="BP1652" s="297" t="n"/>
      <c r="BQ1652" s="297" t="n"/>
      <c r="BR1652" s="297" t="n"/>
      <c r="BS1652" s="297" t="n"/>
      <c r="BT1652" s="297" t="n"/>
      <c r="BU1652" s="297" t="n"/>
      <c r="BV1652" s="297" t="n"/>
      <c r="BW1652" s="288" t="n"/>
      <c r="BX1652" s="276">
        <f>SUM(IF(COUNTIF(#REF!, "*1.*"), 2, 0), IF(COUNTIF(#REF!, "*2.*"), 2, 0), IF(COUNTIF(#REF!, "*3.*"), 2, 0), IF(COUNTIF(#REF!, "*4.*"), 2, 0), IF(COUNTIF(#REF!, "*5.*"), 2, 0), IF(COUNTIF(#REF!, "*6.*"), 2, 0))</f>
        <v/>
      </c>
      <c r="BY1652" s="277">
        <f t="array" ref="BY1652">SUM(VALUE(AT1652),VALUE(AU1652),VALUE(AV1652),VALUE(AW1652),VALUE(AX1652),VALUE(AY1652),VALUE(AZ1652),VALUE(BB1652),VALUE(BC1652),VALUE(BD1652),VALUE(BE1652),VALUE(BF1652),VALUE(BG1652),VALUE(BH1652),VALUE(BI1652),VALUE(BJ1652),VALUE(BK1652),VALUE(BL1652),VALUE(BM1652),VALUE(BN1652),VALUE(BO1652),VALUE(BP1652),VALUE(BQ1652),VALUE(BR1652),VALUE(BS1652),VALUE(BT1652),VALUE(BU1652),VALUE(BV1652),VALUE(BW1652))</f>
        <v/>
      </c>
      <c r="BZ1652" s="307" t="n"/>
      <c r="CA1652" s="307" t="n"/>
      <c r="CB1652" s="307" t="n"/>
      <c r="CC1652" s="307" t="n"/>
      <c r="CD1652" s="307" t="n"/>
      <c r="CE1652" s="307" t="n"/>
      <c r="CF1652" s="307" t="n"/>
      <c r="CG1652" s="307" t="n"/>
      <c r="CH1652" s="307" t="n"/>
      <c r="CI1652" s="307" t="n"/>
      <c r="CJ1652" s="307" t="n"/>
      <c r="CK1652" s="307" t="n"/>
      <c r="CL1652" s="307" t="n"/>
      <c r="CM1652" s="307" t="n"/>
      <c r="CN1652" s="307" t="n"/>
      <c r="CO1652" s="307" t="n"/>
      <c r="CP1652" s="307" t="n"/>
      <c r="CQ1652" s="307" t="n"/>
      <c r="CR1652" s="279" t="n"/>
      <c r="CS1652" s="280">
        <f>AVERAGE(Value(BY1652),value(CR1652))</f>
        <v/>
      </c>
      <c r="CT1652" s="421">
        <f>(IF(OR(MediaScorecard!BG2139="x", MediaScorecard!BH2139="x",MediaScorecard!BI2139="x",MediaScorecard!BJ2139="x",MediaScorecard!BK2139="x"),1, 2))</f>
        <v/>
      </c>
      <c r="CU1652" s="308" t="n"/>
      <c r="CV1652" s="308" t="n"/>
      <c r="CW1652" s="308" t="n"/>
      <c r="CX1652" s="309" t="n"/>
      <c r="CY1652" s="308" t="n"/>
      <c r="CZ1652" s="308" t="n"/>
      <c r="DA1652" s="308" t="n"/>
    </row>
    <row r="1653" ht="21" customHeight="1" s="590">
      <c r="A1653" s="421" t="n"/>
      <c r="B1653" s="270" t="n"/>
      <c r="C1653" s="269" t="n"/>
      <c r="D1653" s="267" t="n"/>
      <c r="E1653" s="267" t="n"/>
      <c r="F1653" s="268" t="n"/>
      <c r="G1653" s="421" t="n"/>
      <c r="H1653" s="269" t="n"/>
      <c r="I1653" s="421" t="n"/>
      <c r="J1653" s="421" t="n"/>
      <c r="K1653" s="421" t="n"/>
      <c r="L1653" s="421" t="n"/>
      <c r="M1653" s="421" t="n"/>
      <c r="N1653" s="421" t="n"/>
      <c r="O1653" s="421" t="n"/>
      <c r="P1653" s="421" t="n"/>
      <c r="Q1653" s="421" t="n"/>
      <c r="R1653" s="270" t="n"/>
      <c r="S1653" s="421" t="n"/>
      <c r="T1653" s="421" t="n"/>
      <c r="U1653" s="421" t="n"/>
      <c r="V1653" s="421" t="n"/>
      <c r="W1653" s="421" t="n"/>
      <c r="X1653" s="421" t="n"/>
      <c r="Y1653" s="421" t="n"/>
      <c r="Z1653" s="421" t="n"/>
      <c r="AA1653" s="421" t="n"/>
      <c r="AB1653" s="421" t="n"/>
      <c r="AC1653" s="421" t="n"/>
      <c r="AD1653" s="421" t="n"/>
      <c r="AE1653" s="421" t="n"/>
      <c r="AF1653" s="421" t="n"/>
      <c r="AG1653" s="421" t="n"/>
      <c r="AH1653" s="421" t="n"/>
      <c r="AI1653" s="421" t="n"/>
      <c r="AJ1653" s="297" t="n"/>
      <c r="AK1653" s="297" t="n"/>
      <c r="AL1653" s="284" t="n"/>
      <c r="AM1653" s="297" t="n"/>
      <c r="AN1653" s="285" t="n"/>
      <c r="AO1653" s="297" t="n"/>
      <c r="AP1653" s="297" t="n"/>
      <c r="AQ1653" s="297" t="n"/>
      <c r="AR1653" s="297" t="n"/>
      <c r="AS1653" s="297" t="n"/>
      <c r="AT1653" s="285" t="n"/>
      <c r="AU1653" s="297" t="n"/>
      <c r="AV1653" s="297" t="n"/>
      <c r="AW1653" s="297" t="n"/>
      <c r="AX1653" s="297" t="n"/>
      <c r="AY1653" s="286" t="n"/>
      <c r="AZ1653" s="286" t="n"/>
      <c r="BA1653" s="287" t="n"/>
      <c r="BB1653" s="286" t="n"/>
      <c r="BC1653" s="286" t="n"/>
      <c r="BD1653" s="286" t="n"/>
      <c r="BE1653" s="286" t="n"/>
      <c r="BF1653" s="286" t="n"/>
      <c r="BG1653" s="286" t="n"/>
      <c r="BH1653" s="297" t="n"/>
      <c r="BI1653" s="297" t="n"/>
      <c r="BJ1653" s="297" t="n"/>
      <c r="BK1653" s="297" t="n"/>
      <c r="BL1653" s="297" t="n"/>
      <c r="BM1653" s="297" t="n"/>
      <c r="BN1653" s="297" t="n"/>
      <c r="BO1653" s="285" t="n"/>
      <c r="BP1653" s="297" t="n"/>
      <c r="BQ1653" s="297" t="n"/>
      <c r="BR1653" s="297" t="n"/>
      <c r="BS1653" s="297" t="n"/>
      <c r="BT1653" s="297" t="n"/>
      <c r="BU1653" s="297" t="n"/>
      <c r="BV1653" s="297" t="n"/>
      <c r="BW1653" s="288" t="n"/>
      <c r="BX1653" s="276">
        <f>SUM(IF(COUNTIF(#REF!, "*1.*"), 2, 0), IF(COUNTIF(#REF!, "*2.*"), 2, 0), IF(COUNTIF(#REF!, "*3.*"), 2, 0), IF(COUNTIF(#REF!, "*4.*"), 2, 0), IF(COUNTIF(#REF!, "*5.*"), 2, 0), IF(COUNTIF(#REF!, "*6.*"), 2, 0))</f>
        <v/>
      </c>
      <c r="BY1653" s="277">
        <f t="array" ref="BY1653">SUM(VALUE(AT1653),VALUE(AU1653),VALUE(AV1653),VALUE(AW1653),VALUE(AX1653),VALUE(AY1653),VALUE(AZ1653),VALUE(BB1653),VALUE(BC1653),VALUE(BD1653),VALUE(BE1653),VALUE(BF1653),VALUE(BG1653),VALUE(BH1653),VALUE(BI1653),VALUE(BJ1653),VALUE(BK1653),VALUE(BL1653),VALUE(BM1653),VALUE(BN1653),VALUE(BO1653),VALUE(BP1653),VALUE(BQ1653),VALUE(BR1653),VALUE(BS1653),VALUE(BT1653),VALUE(BU1653),VALUE(BV1653),VALUE(BW1653))</f>
        <v/>
      </c>
      <c r="BZ1653" s="307" t="n"/>
      <c r="CA1653" s="307" t="n"/>
      <c r="CB1653" s="307" t="n"/>
      <c r="CC1653" s="307" t="n"/>
      <c r="CD1653" s="307" t="n"/>
      <c r="CE1653" s="307" t="n"/>
      <c r="CF1653" s="307" t="n"/>
      <c r="CG1653" s="307" t="n"/>
      <c r="CH1653" s="307" t="n"/>
      <c r="CI1653" s="307" t="n"/>
      <c r="CJ1653" s="307" t="n"/>
      <c r="CK1653" s="307" t="n"/>
      <c r="CL1653" s="307" t="n"/>
      <c r="CM1653" s="307" t="n"/>
      <c r="CN1653" s="307" t="n"/>
      <c r="CO1653" s="307" t="n"/>
      <c r="CP1653" s="307" t="n"/>
      <c r="CQ1653" s="307" t="n"/>
      <c r="CR1653" s="279" t="n"/>
      <c r="CS1653" s="280">
        <f>AVERAGE(Value(BY1653),value(CR1653))</f>
        <v/>
      </c>
      <c r="CT1653" s="421">
        <f>(IF(OR(MediaScorecard!BG2140="x", MediaScorecard!BH2140="x",MediaScorecard!BI2140="x",MediaScorecard!BJ2140="x",MediaScorecard!BK2140="x"),1, 2))</f>
        <v/>
      </c>
      <c r="CU1653" s="308" t="n"/>
      <c r="CV1653" s="308" t="n"/>
      <c r="CW1653" s="308" t="n"/>
      <c r="CX1653" s="309" t="n"/>
      <c r="CY1653" s="308" t="n"/>
      <c r="CZ1653" s="308" t="n"/>
      <c r="DA1653" s="308" t="n"/>
    </row>
    <row r="1654" ht="21" customHeight="1" s="590">
      <c r="A1654" s="421" t="n"/>
      <c r="B1654" s="270" t="n"/>
      <c r="C1654" s="269" t="n"/>
      <c r="D1654" s="267" t="n"/>
      <c r="E1654" s="267" t="n"/>
      <c r="F1654" s="268" t="n"/>
      <c r="G1654" s="421" t="n"/>
      <c r="H1654" s="269" t="n"/>
      <c r="I1654" s="421" t="n"/>
      <c r="J1654" s="421" t="n"/>
      <c r="K1654" s="421" t="n"/>
      <c r="L1654" s="421" t="n"/>
      <c r="M1654" s="421" t="n"/>
      <c r="N1654" s="421" t="n"/>
      <c r="O1654" s="421" t="n"/>
      <c r="P1654" s="421" t="n"/>
      <c r="Q1654" s="421" t="n"/>
      <c r="R1654" s="270" t="n"/>
      <c r="S1654" s="421" t="n"/>
      <c r="T1654" s="421" t="n"/>
      <c r="U1654" s="421" t="n"/>
      <c r="V1654" s="421" t="n"/>
      <c r="W1654" s="421" t="n"/>
      <c r="X1654" s="421" t="n"/>
      <c r="Y1654" s="421" t="n"/>
      <c r="Z1654" s="421" t="n"/>
      <c r="AA1654" s="421" t="n"/>
      <c r="AB1654" s="421" t="n"/>
      <c r="AC1654" s="421" t="n"/>
      <c r="AD1654" s="421" t="n"/>
      <c r="AE1654" s="421" t="n"/>
      <c r="AF1654" s="421" t="n"/>
      <c r="AG1654" s="421" t="n"/>
      <c r="AH1654" s="421" t="n"/>
      <c r="AI1654" s="421" t="n"/>
      <c r="AJ1654" s="297" t="n"/>
      <c r="AK1654" s="297" t="n"/>
      <c r="AL1654" s="284" t="n"/>
      <c r="AM1654" s="297" t="n"/>
      <c r="AN1654" s="285" t="n"/>
      <c r="AO1654" s="297" t="n"/>
      <c r="AP1654" s="297" t="n"/>
      <c r="AQ1654" s="297" t="n"/>
      <c r="AR1654" s="297" t="n"/>
      <c r="AS1654" s="297" t="n"/>
      <c r="AT1654" s="285" t="n"/>
      <c r="AU1654" s="297" t="n"/>
      <c r="AV1654" s="297" t="n"/>
      <c r="AW1654" s="297" t="n"/>
      <c r="AX1654" s="297" t="n"/>
      <c r="AY1654" s="286" t="n"/>
      <c r="AZ1654" s="286" t="n"/>
      <c r="BA1654" s="287" t="n"/>
      <c r="BB1654" s="286" t="n"/>
      <c r="BC1654" s="286" t="n"/>
      <c r="BD1654" s="286" t="n"/>
      <c r="BE1654" s="286" t="n"/>
      <c r="BF1654" s="286" t="n"/>
      <c r="BG1654" s="286" t="n"/>
      <c r="BH1654" s="297" t="n"/>
      <c r="BI1654" s="297" t="n"/>
      <c r="BJ1654" s="297" t="n"/>
      <c r="BK1654" s="297" t="n"/>
      <c r="BL1654" s="297" t="n"/>
      <c r="BM1654" s="297" t="n"/>
      <c r="BN1654" s="297" t="n"/>
      <c r="BO1654" s="285" t="n"/>
      <c r="BP1654" s="297" t="n"/>
      <c r="BQ1654" s="297" t="n"/>
      <c r="BR1654" s="297" t="n"/>
      <c r="BS1654" s="297" t="n"/>
      <c r="BT1654" s="297" t="n"/>
      <c r="BU1654" s="297" t="n"/>
      <c r="BV1654" s="297" t="n"/>
      <c r="BW1654" s="288" t="n"/>
      <c r="BX1654" s="276">
        <f>SUM(IF(COUNTIF(#REF!, "*1.*"), 2, 0), IF(COUNTIF(#REF!, "*2.*"), 2, 0), IF(COUNTIF(#REF!, "*3.*"), 2, 0), IF(COUNTIF(#REF!, "*4.*"), 2, 0), IF(COUNTIF(#REF!, "*5.*"), 2, 0), IF(COUNTIF(#REF!, "*6.*"), 2, 0))</f>
        <v/>
      </c>
      <c r="BY1654" s="277">
        <f t="array" ref="BY1654">SUM(VALUE(AT1654),VALUE(AU1654),VALUE(AV1654),VALUE(AW1654),VALUE(AX1654),VALUE(AY1654),VALUE(AZ1654),VALUE(BB1654),VALUE(BC1654),VALUE(BD1654),VALUE(BE1654),VALUE(BF1654),VALUE(BG1654),VALUE(BH1654),VALUE(BI1654),VALUE(BJ1654),VALUE(BK1654),VALUE(BL1654),VALUE(BM1654),VALUE(BN1654),VALUE(BO1654),VALUE(BP1654),VALUE(BQ1654),VALUE(BR1654),VALUE(BS1654),VALUE(BT1654),VALUE(BU1654),VALUE(BV1654),VALUE(BW1654))</f>
        <v/>
      </c>
      <c r="BZ1654" s="307" t="n"/>
      <c r="CA1654" s="307" t="n"/>
      <c r="CB1654" s="307" t="n"/>
      <c r="CC1654" s="307" t="n"/>
      <c r="CD1654" s="307" t="n"/>
      <c r="CE1654" s="307" t="n"/>
      <c r="CF1654" s="307" t="n"/>
      <c r="CG1654" s="307" t="n"/>
      <c r="CH1654" s="307" t="n"/>
      <c r="CI1654" s="307" t="n"/>
      <c r="CJ1654" s="307" t="n"/>
      <c r="CK1654" s="307" t="n"/>
      <c r="CL1654" s="307" t="n"/>
      <c r="CM1654" s="307" t="n"/>
      <c r="CN1654" s="307" t="n"/>
      <c r="CO1654" s="307" t="n"/>
      <c r="CP1654" s="307" t="n"/>
      <c r="CQ1654" s="307" t="n"/>
      <c r="CR1654" s="279" t="n"/>
      <c r="CS1654" s="280">
        <f>AVERAGE(Value(BY1654),value(CR1654))</f>
        <v/>
      </c>
      <c r="CT1654" s="421">
        <f>(IF(OR(MediaScorecard!BG2141="x", MediaScorecard!BH2141="x",MediaScorecard!BI2141="x",MediaScorecard!BJ2141="x",MediaScorecard!BK2141="x"),1, 2))</f>
        <v/>
      </c>
      <c r="CU1654" s="308" t="n"/>
      <c r="CV1654" s="308" t="n"/>
      <c r="CW1654" s="308" t="n"/>
      <c r="CX1654" s="309" t="n"/>
      <c r="CY1654" s="308" t="n"/>
      <c r="CZ1654" s="308" t="n"/>
      <c r="DA1654" s="308" t="n"/>
    </row>
    <row r="1655" ht="21" customHeight="1" s="590">
      <c r="A1655" s="421" t="n"/>
      <c r="B1655" s="270" t="n"/>
      <c r="C1655" s="269" t="n"/>
      <c r="D1655" s="267" t="n"/>
      <c r="E1655" s="267" t="n"/>
      <c r="F1655" s="268" t="n"/>
      <c r="G1655" s="421" t="n"/>
      <c r="H1655" s="269" t="n"/>
      <c r="I1655" s="421" t="n"/>
      <c r="J1655" s="421" t="n"/>
      <c r="K1655" s="421" t="n"/>
      <c r="L1655" s="421" t="n"/>
      <c r="M1655" s="421" t="n"/>
      <c r="N1655" s="421" t="n"/>
      <c r="O1655" s="421" t="n"/>
      <c r="P1655" s="421" t="n"/>
      <c r="Q1655" s="421" t="n"/>
      <c r="R1655" s="270" t="n"/>
      <c r="S1655" s="421" t="n"/>
      <c r="T1655" s="421" t="n"/>
      <c r="U1655" s="421" t="n"/>
      <c r="V1655" s="421" t="n"/>
      <c r="W1655" s="421" t="n"/>
      <c r="X1655" s="421" t="n"/>
      <c r="Y1655" s="421" t="n"/>
      <c r="Z1655" s="421" t="n"/>
      <c r="AA1655" s="421" t="n"/>
      <c r="AB1655" s="421" t="n"/>
      <c r="AC1655" s="421" t="n"/>
      <c r="AD1655" s="421" t="n"/>
      <c r="AE1655" s="421" t="n"/>
      <c r="AF1655" s="421" t="n"/>
      <c r="AG1655" s="421" t="n"/>
      <c r="AH1655" s="421" t="n"/>
      <c r="AI1655" s="421" t="n"/>
      <c r="AJ1655" s="297" t="n"/>
      <c r="AK1655" s="297" t="n"/>
      <c r="AL1655" s="284" t="n"/>
      <c r="AM1655" s="297" t="n"/>
      <c r="AN1655" s="285" t="n"/>
      <c r="AO1655" s="297" t="n"/>
      <c r="AP1655" s="297" t="n"/>
      <c r="AQ1655" s="297" t="n"/>
      <c r="AR1655" s="297" t="n"/>
      <c r="AS1655" s="297" t="n"/>
      <c r="AT1655" s="285" t="n"/>
      <c r="AU1655" s="297" t="n"/>
      <c r="AV1655" s="297" t="n"/>
      <c r="AW1655" s="297" t="n"/>
      <c r="AX1655" s="297" t="n"/>
      <c r="AY1655" s="286" t="n"/>
      <c r="AZ1655" s="286" t="n"/>
      <c r="BA1655" s="287" t="n"/>
      <c r="BB1655" s="286" t="n"/>
      <c r="BC1655" s="286" t="n"/>
      <c r="BD1655" s="286" t="n"/>
      <c r="BE1655" s="286" t="n"/>
      <c r="BF1655" s="286" t="n"/>
      <c r="BG1655" s="286" t="n"/>
      <c r="BH1655" s="297" t="n"/>
      <c r="BI1655" s="297" t="n"/>
      <c r="BJ1655" s="297" t="n"/>
      <c r="BK1655" s="297" t="n"/>
      <c r="BL1655" s="297" t="n"/>
      <c r="BM1655" s="297" t="n"/>
      <c r="BN1655" s="297" t="n"/>
      <c r="BO1655" s="285" t="n"/>
      <c r="BP1655" s="297" t="n"/>
      <c r="BQ1655" s="297" t="n"/>
      <c r="BR1655" s="297" t="n"/>
      <c r="BS1655" s="297" t="n"/>
      <c r="BT1655" s="297" t="n"/>
      <c r="BU1655" s="297" t="n"/>
      <c r="BV1655" s="297" t="n"/>
      <c r="BW1655" s="288" t="n"/>
      <c r="BX1655" s="276">
        <f>SUM(IF(COUNTIF(MediaScorecard!CC6, "*1.*"), 2, 0), IF(COUNTIF(MediaScorecard!CC6, "*2.*"), 2, 0), IF(COUNTIF(MediaScorecard!CC6, "*3.*"), 2, 0), IF(COUNTIF(MediaScorecard!CC6, "*4.*"), 2, 0), IF(COUNTIF(MediaScorecard!CC6, "*5.*"), 2, 0), IF(COUNTIF(MediaScorecard!CC6, "*6.*"), 2, 0))</f>
        <v/>
      </c>
      <c r="BY1655" s="277">
        <f t="array" ref="BY1655">SUM(VALUE(AT1655),VALUE(AU1655),VALUE(AV1655),VALUE(AW1655),VALUE(AX1655),VALUE(AY1655),VALUE(AZ1655),VALUE(BB1655),VALUE(BC1655),VALUE(BD1655),VALUE(BE1655),VALUE(BF1655),VALUE(BG1655),VALUE(BH1655),VALUE(BI1655),VALUE(BJ1655),VALUE(BK1655),VALUE(BL1655),VALUE(BM1655),VALUE(BN1655),VALUE(BO1655),VALUE(BP1655),VALUE(BQ1655),VALUE(BR1655),VALUE(BS1655),VALUE(BT1655),VALUE(BU1655),VALUE(BV1655),VALUE(BW1655))</f>
        <v/>
      </c>
      <c r="BZ1655" s="307" t="n"/>
      <c r="CA1655" s="307" t="n"/>
      <c r="CB1655" s="307" t="n"/>
      <c r="CC1655" s="307" t="n"/>
      <c r="CD1655" s="307" t="n"/>
      <c r="CE1655" s="307" t="n"/>
      <c r="CF1655" s="307" t="n"/>
      <c r="CG1655" s="307" t="n"/>
      <c r="CH1655" s="307" t="n"/>
      <c r="CI1655" s="307" t="n"/>
      <c r="CJ1655" s="307" t="n"/>
      <c r="CK1655" s="307" t="n"/>
      <c r="CL1655" s="307" t="n"/>
      <c r="CM1655" s="307" t="n"/>
      <c r="CN1655" s="307" t="n"/>
      <c r="CO1655" s="307" t="n"/>
      <c r="CP1655" s="307" t="n"/>
      <c r="CQ1655" s="307" t="n"/>
      <c r="CR1655" s="279" t="n"/>
      <c r="CS1655" s="280">
        <f>AVERAGE(Value(BY1655),value(CR1655))</f>
        <v/>
      </c>
      <c r="CT1655" s="421">
        <f>(IF(OR(MediaScorecard!BG2142="x", MediaScorecard!BH2142="x",MediaScorecard!BI2142="x",MediaScorecard!BJ2142="x",MediaScorecard!BK2142="x"),1, 2))</f>
        <v/>
      </c>
      <c r="CU1655" s="308" t="n"/>
      <c r="CV1655" s="308" t="n"/>
      <c r="CW1655" s="308" t="n"/>
      <c r="CX1655" s="309" t="n"/>
      <c r="CY1655" s="308" t="n"/>
      <c r="CZ1655" s="308" t="n"/>
      <c r="DA1655" s="308" t="n"/>
    </row>
    <row r="1656" ht="21" customHeight="1" s="590">
      <c r="A1656" s="421" t="n"/>
      <c r="B1656" s="270" t="n"/>
      <c r="C1656" s="269" t="n"/>
      <c r="D1656" s="267" t="n"/>
      <c r="E1656" s="267" t="n"/>
      <c r="F1656" s="268" t="n"/>
      <c r="G1656" s="421" t="n"/>
      <c r="H1656" s="269" t="n"/>
      <c r="I1656" s="421" t="n"/>
      <c r="J1656" s="421" t="n"/>
      <c r="K1656" s="421" t="n"/>
      <c r="L1656" s="421" t="n"/>
      <c r="M1656" s="421" t="n"/>
      <c r="N1656" s="421" t="n"/>
      <c r="O1656" s="421" t="n"/>
      <c r="P1656" s="421" t="n"/>
      <c r="Q1656" s="421" t="n"/>
      <c r="R1656" s="270" t="n"/>
      <c r="S1656" s="421" t="n"/>
      <c r="T1656" s="421" t="n"/>
      <c r="U1656" s="421" t="n"/>
      <c r="V1656" s="421" t="n"/>
      <c r="W1656" s="421" t="n"/>
      <c r="X1656" s="421" t="n"/>
      <c r="Y1656" s="421" t="n"/>
      <c r="Z1656" s="421" t="n"/>
      <c r="AA1656" s="421" t="n"/>
      <c r="AB1656" s="421" t="n"/>
      <c r="AC1656" s="421" t="n"/>
      <c r="AD1656" s="421" t="n"/>
      <c r="AE1656" s="421" t="n"/>
      <c r="AF1656" s="421" t="n"/>
      <c r="AG1656" s="421" t="n"/>
      <c r="AH1656" s="421" t="n"/>
      <c r="AI1656" s="421" t="n"/>
      <c r="AJ1656" s="297" t="n"/>
      <c r="AK1656" s="297" t="n"/>
      <c r="AL1656" s="284" t="n"/>
      <c r="AM1656" s="297" t="n"/>
      <c r="AN1656" s="285" t="n"/>
      <c r="AO1656" s="297" t="n"/>
      <c r="AP1656" s="297" t="n"/>
      <c r="AQ1656" s="297" t="n"/>
      <c r="AR1656" s="297" t="n"/>
      <c r="AS1656" s="297" t="n"/>
      <c r="AT1656" s="285" t="n"/>
      <c r="AU1656" s="297" t="n"/>
      <c r="AV1656" s="297" t="n"/>
      <c r="AW1656" s="297" t="n"/>
      <c r="AX1656" s="297" t="n"/>
      <c r="AY1656" s="286" t="n"/>
      <c r="AZ1656" s="286" t="n"/>
      <c r="BA1656" s="287" t="n"/>
      <c r="BB1656" s="286" t="n"/>
      <c r="BC1656" s="286" t="n"/>
      <c r="BD1656" s="286" t="n"/>
      <c r="BE1656" s="286" t="n"/>
      <c r="BF1656" s="286" t="n"/>
      <c r="BG1656" s="286" t="n"/>
      <c r="BH1656" s="297" t="n"/>
      <c r="BI1656" s="297" t="n"/>
      <c r="BJ1656" s="297" t="n"/>
      <c r="BK1656" s="297" t="n"/>
      <c r="BL1656" s="297" t="n"/>
      <c r="BM1656" s="297" t="n"/>
      <c r="BN1656" s="297" t="n"/>
      <c r="BO1656" s="285" t="n"/>
      <c r="BP1656" s="297" t="n"/>
      <c r="BQ1656" s="297" t="n"/>
      <c r="BR1656" s="297" t="n"/>
      <c r="BS1656" s="297" t="n"/>
      <c r="BT1656" s="297" t="n"/>
      <c r="BU1656" s="297" t="n"/>
      <c r="BV1656" s="297" t="n"/>
      <c r="BW1656" s="288" t="n"/>
      <c r="BX1656" s="276">
        <f>SUM(IF(COUNTIF(MediaScorecard!CC7, "*1.*"), 2, 0), IF(COUNTIF(MediaScorecard!CC7, "*2.*"), 2, 0), IF(COUNTIF(MediaScorecard!CC7, "*3.*"), 2, 0), IF(COUNTIF(MediaScorecard!CC7, "*4.*"), 2, 0), IF(COUNTIF(MediaScorecard!CC7, "*5.*"), 2, 0), IF(COUNTIF(MediaScorecard!CC7, "*6.*"), 2, 0))</f>
        <v/>
      </c>
      <c r="BY1656" s="277">
        <f t="array" ref="BY1656">SUM(VALUE(AT1656),VALUE(AU1656),VALUE(AV1656),VALUE(AW1656),VALUE(AX1656),VALUE(AY1656),VALUE(AZ1656),VALUE(BB1656),VALUE(BC1656),VALUE(BD1656),VALUE(BE1656),VALUE(BF1656),VALUE(BG1656),VALUE(BH1656),VALUE(BI1656),VALUE(BJ1656),VALUE(BK1656),VALUE(BL1656),VALUE(BM1656),VALUE(BN1656),VALUE(BO1656),VALUE(BP1656),VALUE(BQ1656),VALUE(BR1656),VALUE(BS1656),VALUE(BT1656),VALUE(BU1656),VALUE(BV1656),VALUE(BW1656))</f>
        <v/>
      </c>
      <c r="BZ1656" s="307" t="n"/>
      <c r="CA1656" s="307" t="n"/>
      <c r="CB1656" s="307" t="n"/>
      <c r="CC1656" s="307" t="n"/>
      <c r="CD1656" s="307" t="n"/>
      <c r="CE1656" s="307" t="n"/>
      <c r="CF1656" s="307" t="n"/>
      <c r="CG1656" s="307" t="n"/>
      <c r="CH1656" s="307" t="n"/>
      <c r="CI1656" s="307" t="n"/>
      <c r="CJ1656" s="307" t="n"/>
      <c r="CK1656" s="307" t="n"/>
      <c r="CL1656" s="307" t="n"/>
      <c r="CM1656" s="307" t="n"/>
      <c r="CN1656" s="307" t="n"/>
      <c r="CO1656" s="307" t="n"/>
      <c r="CP1656" s="307" t="n"/>
      <c r="CQ1656" s="307" t="n"/>
      <c r="CR1656" s="279" t="n"/>
      <c r="CS1656" s="280">
        <f>AVERAGE(Value(BY1656),value(CR1656))</f>
        <v/>
      </c>
      <c r="CT1656" s="421">
        <f>(IF(OR(MediaScorecard!BG2143="x", MediaScorecard!BH2143="x",MediaScorecard!BI2143="x",MediaScorecard!BJ2143="x",MediaScorecard!BK2143="x"),1, 2))</f>
        <v/>
      </c>
      <c r="CU1656" s="308" t="n"/>
      <c r="CV1656" s="308" t="n"/>
      <c r="CW1656" s="308" t="n"/>
      <c r="CX1656" s="309" t="n"/>
      <c r="CY1656" s="308" t="n"/>
      <c r="CZ1656" s="308" t="n"/>
      <c r="DA1656" s="308" t="n"/>
    </row>
    <row r="1657" ht="21" customHeight="1" s="590">
      <c r="A1657" s="421" t="n"/>
      <c r="B1657" s="270" t="n"/>
      <c r="C1657" s="269" t="n"/>
      <c r="D1657" s="267" t="n"/>
      <c r="E1657" s="267" t="n"/>
      <c r="F1657" s="268" t="n"/>
      <c r="G1657" s="421" t="n"/>
      <c r="H1657" s="269" t="n"/>
      <c r="I1657" s="421" t="n"/>
      <c r="J1657" s="421" t="n"/>
      <c r="K1657" s="421" t="n"/>
      <c r="L1657" s="421" t="n"/>
      <c r="M1657" s="421" t="n"/>
      <c r="N1657" s="421" t="n"/>
      <c r="O1657" s="421" t="n"/>
      <c r="P1657" s="421" t="n"/>
      <c r="Q1657" s="421" t="n"/>
      <c r="R1657" s="270" t="n"/>
      <c r="S1657" s="421" t="n"/>
      <c r="T1657" s="421" t="n"/>
      <c r="U1657" s="421" t="n"/>
      <c r="V1657" s="421" t="n"/>
      <c r="W1657" s="421" t="n"/>
      <c r="X1657" s="421" t="n"/>
      <c r="Y1657" s="421" t="n"/>
      <c r="Z1657" s="421" t="n"/>
      <c r="AA1657" s="421" t="n"/>
      <c r="AB1657" s="421" t="n"/>
      <c r="AC1657" s="421" t="n"/>
      <c r="AD1657" s="421" t="n"/>
      <c r="AE1657" s="421" t="n"/>
      <c r="AF1657" s="421" t="n"/>
      <c r="AG1657" s="421" t="n"/>
      <c r="AH1657" s="421" t="n"/>
      <c r="AI1657" s="421" t="n"/>
      <c r="AJ1657" s="297" t="n"/>
      <c r="AK1657" s="297" t="n"/>
      <c r="AL1657" s="284" t="n"/>
      <c r="AM1657" s="297" t="n"/>
      <c r="AN1657" s="285" t="n"/>
      <c r="AO1657" s="297" t="n"/>
      <c r="AP1657" s="297" t="n"/>
      <c r="AQ1657" s="297" t="n"/>
      <c r="AR1657" s="297" t="n"/>
      <c r="AS1657" s="297" t="n"/>
      <c r="AT1657" s="285" t="n"/>
      <c r="AU1657" s="297" t="n"/>
      <c r="AV1657" s="297" t="n"/>
      <c r="AW1657" s="297" t="n"/>
      <c r="AX1657" s="297" t="n"/>
      <c r="AY1657" s="286" t="n"/>
      <c r="AZ1657" s="286" t="n"/>
      <c r="BA1657" s="287" t="n"/>
      <c r="BB1657" s="286" t="n"/>
      <c r="BC1657" s="286" t="n"/>
      <c r="BD1657" s="286" t="n"/>
      <c r="BE1657" s="286" t="n"/>
      <c r="BF1657" s="286" t="n"/>
      <c r="BG1657" s="286" t="n"/>
      <c r="BH1657" s="297" t="n"/>
      <c r="BI1657" s="297" t="n"/>
      <c r="BJ1657" s="297" t="n"/>
      <c r="BK1657" s="297" t="n"/>
      <c r="BL1657" s="297" t="n"/>
      <c r="BM1657" s="297" t="n"/>
      <c r="BN1657" s="297" t="n"/>
      <c r="BO1657" s="285" t="n"/>
      <c r="BP1657" s="297" t="n"/>
      <c r="BQ1657" s="297" t="n"/>
      <c r="BR1657" s="297" t="n"/>
      <c r="BS1657" s="297" t="n"/>
      <c r="BT1657" s="297" t="n"/>
      <c r="BU1657" s="297" t="n"/>
      <c r="BV1657" s="297" t="n"/>
      <c r="BW1657" s="288" t="n"/>
      <c r="BX1657" s="276">
        <f>SUM(IF(COUNTIF(MediaScorecard!CC8, "*1.*"), 2, 0), IF(COUNTIF(MediaScorecard!CC8, "*2.*"), 2, 0), IF(COUNTIF(MediaScorecard!CC8, "*3.*"), 2, 0), IF(COUNTIF(MediaScorecard!CC8, "*4.*"), 2, 0), IF(COUNTIF(MediaScorecard!CC8, "*5.*"), 2, 0), IF(COUNTIF(MediaScorecard!CC8, "*6.*"), 2, 0))</f>
        <v/>
      </c>
      <c r="BY1657" s="277">
        <f t="array" ref="BY1657">SUM(VALUE(AT1657),VALUE(AU1657),VALUE(AV1657),VALUE(AW1657),VALUE(AX1657),VALUE(AY1657),VALUE(AZ1657),VALUE(BB1657),VALUE(BC1657),VALUE(BD1657),VALUE(BE1657),VALUE(BF1657),VALUE(BG1657),VALUE(BH1657),VALUE(BI1657),VALUE(BJ1657),VALUE(BK1657),VALUE(BL1657),VALUE(BM1657),VALUE(BN1657),VALUE(BO1657),VALUE(BP1657),VALUE(BQ1657),VALUE(BR1657),VALUE(BS1657),VALUE(BT1657),VALUE(BU1657),VALUE(BV1657),VALUE(BW1657))</f>
        <v/>
      </c>
      <c r="BZ1657" s="307" t="n"/>
      <c r="CA1657" s="307" t="n"/>
      <c r="CB1657" s="307" t="n"/>
      <c r="CC1657" s="307" t="n"/>
      <c r="CD1657" s="307" t="n"/>
      <c r="CE1657" s="307" t="n"/>
      <c r="CF1657" s="307" t="n"/>
      <c r="CG1657" s="307" t="n"/>
      <c r="CH1657" s="307" t="n"/>
      <c r="CI1657" s="307" t="n"/>
      <c r="CJ1657" s="307" t="n"/>
      <c r="CK1657" s="307" t="n"/>
      <c r="CL1657" s="307" t="n"/>
      <c r="CM1657" s="307" t="n"/>
      <c r="CN1657" s="307" t="n"/>
      <c r="CO1657" s="307" t="n"/>
      <c r="CP1657" s="307" t="n"/>
      <c r="CQ1657" s="307" t="n"/>
      <c r="CR1657" s="279" t="n"/>
      <c r="CS1657" s="280">
        <f>AVERAGE(Value(BY1657),value(CR1657))</f>
        <v/>
      </c>
      <c r="CT1657" s="421">
        <f>(IF(OR(MediaScorecard!BG2144="x", MediaScorecard!BH2144="x",MediaScorecard!BI2144="x",MediaScorecard!BJ2144="x",MediaScorecard!BK2144="x"),1, 2))</f>
        <v/>
      </c>
      <c r="CU1657" s="308" t="n"/>
      <c r="CV1657" s="308" t="n"/>
      <c r="CW1657" s="308" t="n"/>
      <c r="CX1657" s="309" t="n"/>
      <c r="CY1657" s="308" t="n"/>
      <c r="CZ1657" s="308" t="n"/>
      <c r="DA1657" s="308" t="n"/>
    </row>
    <row r="1658" ht="21" customHeight="1" s="590">
      <c r="A1658" s="421" t="n"/>
      <c r="B1658" s="270" t="n"/>
      <c r="C1658" s="269" t="n"/>
      <c r="D1658" s="267" t="n"/>
      <c r="E1658" s="267" t="n"/>
      <c r="F1658" s="268" t="n"/>
      <c r="G1658" s="421" t="n"/>
      <c r="H1658" s="269" t="n"/>
      <c r="I1658" s="421" t="n"/>
      <c r="J1658" s="421" t="n"/>
      <c r="K1658" s="421" t="n"/>
      <c r="L1658" s="421" t="n"/>
      <c r="M1658" s="421" t="n"/>
      <c r="N1658" s="421" t="n"/>
      <c r="O1658" s="421" t="n"/>
      <c r="P1658" s="421" t="n"/>
      <c r="Q1658" s="421" t="n"/>
      <c r="R1658" s="270" t="n"/>
      <c r="S1658" s="421" t="n"/>
      <c r="T1658" s="421" t="n"/>
      <c r="U1658" s="421" t="n"/>
      <c r="V1658" s="421" t="n"/>
      <c r="W1658" s="421" t="n"/>
      <c r="X1658" s="421" t="n"/>
      <c r="Y1658" s="421" t="n"/>
      <c r="Z1658" s="421" t="n"/>
      <c r="AA1658" s="421" t="n"/>
      <c r="AB1658" s="421" t="n"/>
      <c r="AC1658" s="421" t="n"/>
      <c r="AD1658" s="421" t="n"/>
      <c r="AE1658" s="421" t="n"/>
      <c r="AF1658" s="421" t="n"/>
      <c r="AG1658" s="421" t="n"/>
      <c r="AH1658" s="421" t="n"/>
      <c r="AI1658" s="421" t="n"/>
      <c r="AJ1658" s="297" t="n"/>
      <c r="AK1658" s="297" t="n"/>
      <c r="AL1658" s="284" t="n"/>
      <c r="AM1658" s="297" t="n"/>
      <c r="AN1658" s="285" t="n"/>
      <c r="AO1658" s="297" t="n"/>
      <c r="AP1658" s="297" t="n"/>
      <c r="AQ1658" s="297" t="n"/>
      <c r="AR1658" s="297" t="n"/>
      <c r="AS1658" s="297" t="n"/>
      <c r="AT1658" s="285" t="n"/>
      <c r="AU1658" s="297" t="n"/>
      <c r="AV1658" s="297" t="n"/>
      <c r="AW1658" s="297" t="n"/>
      <c r="AX1658" s="297" t="n"/>
      <c r="AY1658" s="286" t="n"/>
      <c r="AZ1658" s="286" t="n"/>
      <c r="BA1658" s="287" t="n"/>
      <c r="BB1658" s="286" t="n"/>
      <c r="BC1658" s="286" t="n"/>
      <c r="BD1658" s="286" t="n"/>
      <c r="BE1658" s="286" t="n"/>
      <c r="BF1658" s="286" t="n"/>
      <c r="BG1658" s="286" t="n"/>
      <c r="BH1658" s="297" t="n"/>
      <c r="BI1658" s="297" t="n"/>
      <c r="BJ1658" s="297" t="n"/>
      <c r="BK1658" s="297" t="n"/>
      <c r="BL1658" s="297" t="n"/>
      <c r="BM1658" s="297" t="n"/>
      <c r="BN1658" s="297" t="n"/>
      <c r="BO1658" s="285" t="n"/>
      <c r="BP1658" s="297" t="n"/>
      <c r="BQ1658" s="297" t="n"/>
      <c r="BR1658" s="297" t="n"/>
      <c r="BS1658" s="297" t="n"/>
      <c r="BT1658" s="297" t="n"/>
      <c r="BU1658" s="297" t="n"/>
      <c r="BV1658" s="297" t="n"/>
      <c r="BW1658" s="288" t="n"/>
      <c r="BX1658" s="276">
        <f>SUM(IF(COUNTIF(MediaScorecard!CC9, "*1.*"), 2, 0), IF(COUNTIF(MediaScorecard!CC9, "*2.*"), 2, 0), IF(COUNTIF(MediaScorecard!CC9, "*3.*"), 2, 0), IF(COUNTIF(MediaScorecard!CC9, "*4.*"), 2, 0), IF(COUNTIF(MediaScorecard!CC9, "*5.*"), 2, 0), IF(COUNTIF(MediaScorecard!CC9, "*6.*"), 2, 0))</f>
        <v/>
      </c>
      <c r="BY1658" s="277">
        <f t="array" ref="BY1658">SUM(VALUE(AT1658),VALUE(AU1658),VALUE(AV1658),VALUE(AW1658),VALUE(AX1658),VALUE(AY1658),VALUE(AZ1658),VALUE(BB1658),VALUE(BC1658),VALUE(BD1658),VALUE(BE1658),VALUE(BF1658),VALUE(BG1658),VALUE(BH1658),VALUE(BI1658),VALUE(BJ1658),VALUE(BK1658),VALUE(BL1658),VALUE(BM1658),VALUE(BN1658),VALUE(BO1658),VALUE(BP1658),VALUE(BQ1658),VALUE(BR1658),VALUE(BS1658),VALUE(BT1658),VALUE(BU1658),VALUE(BV1658),VALUE(BW1658))</f>
        <v/>
      </c>
      <c r="BZ1658" s="307" t="n"/>
      <c r="CA1658" s="307" t="n"/>
      <c r="CB1658" s="307" t="n"/>
      <c r="CC1658" s="307" t="n"/>
      <c r="CD1658" s="307" t="n"/>
      <c r="CE1658" s="307" t="n"/>
      <c r="CF1658" s="307" t="n"/>
      <c r="CG1658" s="307" t="n"/>
      <c r="CH1658" s="307" t="n"/>
      <c r="CI1658" s="307" t="n"/>
      <c r="CJ1658" s="307" t="n"/>
      <c r="CK1658" s="307" t="n"/>
      <c r="CL1658" s="307" t="n"/>
      <c r="CM1658" s="307" t="n"/>
      <c r="CN1658" s="307" t="n"/>
      <c r="CO1658" s="307" t="n"/>
      <c r="CP1658" s="307" t="n"/>
      <c r="CQ1658" s="307" t="n"/>
      <c r="CR1658" s="279" t="n"/>
      <c r="CS1658" s="280">
        <f>AVERAGE(Value(BY1658),value(CR1658))</f>
        <v/>
      </c>
      <c r="CT1658" s="421">
        <f>(IF(OR(MediaScorecard!BG2145="x", MediaScorecard!BH2145="x",MediaScorecard!BI2145="x",MediaScorecard!BJ2145="x",MediaScorecard!BK2145="x"),1, 2))</f>
        <v/>
      </c>
      <c r="CU1658" s="308" t="n"/>
      <c r="CV1658" s="308" t="n"/>
      <c r="CW1658" s="308" t="n"/>
      <c r="CX1658" s="309" t="n"/>
      <c r="CY1658" s="308" t="n"/>
      <c r="CZ1658" s="308" t="n"/>
      <c r="DA1658" s="308" t="n"/>
    </row>
    <row r="1659" ht="21" customHeight="1" s="590">
      <c r="A1659" s="421" t="n"/>
      <c r="B1659" s="270" t="n"/>
      <c r="C1659" s="269" t="n"/>
      <c r="D1659" s="267" t="n"/>
      <c r="E1659" s="267" t="n"/>
      <c r="F1659" s="268" t="n"/>
      <c r="G1659" s="421" t="n"/>
      <c r="H1659" s="269" t="n"/>
      <c r="I1659" s="421" t="n"/>
      <c r="J1659" s="421" t="n"/>
      <c r="K1659" s="421" t="n"/>
      <c r="L1659" s="421" t="n"/>
      <c r="M1659" s="421" t="n"/>
      <c r="N1659" s="421" t="n"/>
      <c r="O1659" s="421" t="n"/>
      <c r="P1659" s="421" t="n"/>
      <c r="Q1659" s="421" t="n"/>
      <c r="R1659" s="270" t="n"/>
      <c r="S1659" s="421" t="n"/>
      <c r="T1659" s="421" t="n"/>
      <c r="U1659" s="421" t="n"/>
      <c r="V1659" s="421" t="n"/>
      <c r="W1659" s="421" t="n"/>
      <c r="X1659" s="421" t="n"/>
      <c r="Y1659" s="421" t="n"/>
      <c r="Z1659" s="421" t="n"/>
      <c r="AA1659" s="421" t="n"/>
      <c r="AB1659" s="421" t="n"/>
      <c r="AC1659" s="421" t="n"/>
      <c r="AD1659" s="421" t="n"/>
      <c r="AE1659" s="421" t="n"/>
      <c r="AF1659" s="421" t="n"/>
      <c r="AG1659" s="421" t="n"/>
      <c r="AH1659" s="421" t="n"/>
      <c r="AI1659" s="421" t="n"/>
      <c r="AJ1659" s="297" t="n"/>
      <c r="AK1659" s="297" t="n"/>
      <c r="AL1659" s="284" t="n"/>
      <c r="AM1659" s="297" t="n"/>
      <c r="AN1659" s="285" t="n"/>
      <c r="AO1659" s="297" t="n"/>
      <c r="AP1659" s="297" t="n"/>
      <c r="AQ1659" s="297" t="n"/>
      <c r="AR1659" s="297" t="n"/>
      <c r="AS1659" s="297" t="n"/>
      <c r="AT1659" s="285" t="n"/>
      <c r="AU1659" s="297" t="n"/>
      <c r="AV1659" s="297" t="n"/>
      <c r="AW1659" s="297" t="n"/>
      <c r="AX1659" s="297" t="n"/>
      <c r="AY1659" s="286" t="n"/>
      <c r="AZ1659" s="286" t="n"/>
      <c r="BA1659" s="287" t="n"/>
      <c r="BB1659" s="286" t="n"/>
      <c r="BC1659" s="286" t="n"/>
      <c r="BD1659" s="286" t="n"/>
      <c r="BE1659" s="286" t="n"/>
      <c r="BF1659" s="286" t="n"/>
      <c r="BG1659" s="286" t="n"/>
      <c r="BH1659" s="297" t="n"/>
      <c r="BI1659" s="297" t="n"/>
      <c r="BJ1659" s="297" t="n"/>
      <c r="BK1659" s="297" t="n"/>
      <c r="BL1659" s="297" t="n"/>
      <c r="BM1659" s="297" t="n"/>
      <c r="BN1659" s="297" t="n"/>
      <c r="BO1659" s="285" t="n"/>
      <c r="BP1659" s="297" t="n"/>
      <c r="BQ1659" s="297" t="n"/>
      <c r="BR1659" s="297" t="n"/>
      <c r="BS1659" s="297" t="n"/>
      <c r="BT1659" s="297" t="n"/>
      <c r="BU1659" s="297" t="n"/>
      <c r="BV1659" s="297" t="n"/>
      <c r="BW1659" s="288" t="n"/>
      <c r="BX1659" s="276">
        <f>SUM(IF(COUNTIF(MediaScorecard!CC10, "*1.*"), 2, 0), IF(COUNTIF(MediaScorecard!CC10, "*2.*"), 2, 0), IF(COUNTIF(MediaScorecard!CC10, "*3.*"), 2, 0), IF(COUNTIF(MediaScorecard!CC10, "*4.*"), 2, 0), IF(COUNTIF(MediaScorecard!CC10, "*5.*"), 2, 0), IF(COUNTIF(MediaScorecard!CC10, "*6.*"), 2, 0))</f>
        <v/>
      </c>
      <c r="BY1659" s="277">
        <f t="array" ref="BY1659">SUM(VALUE(AT1659),VALUE(AU1659),VALUE(AV1659),VALUE(AW1659),VALUE(AX1659),VALUE(AY1659),VALUE(AZ1659),VALUE(BB1659),VALUE(BC1659),VALUE(BD1659),VALUE(BE1659),VALUE(BF1659),VALUE(BG1659),VALUE(BH1659),VALUE(BI1659),VALUE(BJ1659),VALUE(BK1659),VALUE(BL1659),VALUE(BM1659),VALUE(BN1659),VALUE(BO1659),VALUE(BP1659),VALUE(BQ1659),VALUE(BR1659),VALUE(BS1659),VALUE(BT1659),VALUE(BU1659),VALUE(BV1659),VALUE(BW1659))</f>
        <v/>
      </c>
      <c r="BZ1659" s="307" t="n"/>
      <c r="CA1659" s="307" t="n"/>
      <c r="CB1659" s="307" t="n"/>
      <c r="CC1659" s="307" t="n"/>
      <c r="CD1659" s="307" t="n"/>
      <c r="CE1659" s="307" t="n"/>
      <c r="CF1659" s="307" t="n"/>
      <c r="CG1659" s="307" t="n"/>
      <c r="CH1659" s="307" t="n"/>
      <c r="CI1659" s="307" t="n"/>
      <c r="CJ1659" s="307" t="n"/>
      <c r="CK1659" s="307" t="n"/>
      <c r="CL1659" s="307" t="n"/>
      <c r="CM1659" s="307" t="n"/>
      <c r="CN1659" s="307" t="n"/>
      <c r="CO1659" s="307" t="n"/>
      <c r="CP1659" s="307" t="n"/>
      <c r="CQ1659" s="307" t="n"/>
      <c r="CR1659" s="279" t="n"/>
      <c r="CS1659" s="280">
        <f>AVERAGE(Value(BY1659),value(CR1659))</f>
        <v/>
      </c>
      <c r="CT1659" s="421">
        <f>(IF(OR(MediaScorecard!BG2146="x", MediaScorecard!BH2146="x",MediaScorecard!BI2146="x",MediaScorecard!BJ2146="x",MediaScorecard!BK2146="x"),1, 2))</f>
        <v/>
      </c>
      <c r="CU1659" s="308" t="n"/>
      <c r="CV1659" s="308" t="n"/>
      <c r="CW1659" s="308" t="n"/>
      <c r="CX1659" s="309" t="n"/>
      <c r="CY1659" s="308" t="n"/>
      <c r="CZ1659" s="308" t="n"/>
      <c r="DA1659" s="308" t="n"/>
    </row>
    <row r="1660" ht="21" customHeight="1" s="590">
      <c r="A1660" s="421" t="n"/>
      <c r="B1660" s="270" t="n"/>
      <c r="C1660" s="269" t="n"/>
      <c r="D1660" s="267" t="n"/>
      <c r="E1660" s="267" t="n"/>
      <c r="F1660" s="268" t="n"/>
      <c r="G1660" s="421" t="n"/>
      <c r="H1660" s="269" t="n"/>
      <c r="I1660" s="421" t="n"/>
      <c r="J1660" s="421" t="n"/>
      <c r="K1660" s="421" t="n"/>
      <c r="L1660" s="421" t="n"/>
      <c r="M1660" s="421" t="n"/>
      <c r="N1660" s="421" t="n"/>
      <c r="O1660" s="421" t="n"/>
      <c r="P1660" s="421" t="n"/>
      <c r="Q1660" s="421" t="n"/>
      <c r="R1660" s="270" t="n"/>
      <c r="S1660" s="421" t="n"/>
      <c r="T1660" s="421" t="n"/>
      <c r="U1660" s="421" t="n"/>
      <c r="V1660" s="421" t="n"/>
      <c r="W1660" s="421" t="n"/>
      <c r="X1660" s="421" t="n"/>
      <c r="Y1660" s="421" t="n"/>
      <c r="Z1660" s="421" t="n"/>
      <c r="AA1660" s="421" t="n"/>
      <c r="AB1660" s="421" t="n"/>
      <c r="AC1660" s="421" t="n"/>
      <c r="AD1660" s="421" t="n"/>
      <c r="AE1660" s="421" t="n"/>
      <c r="AF1660" s="421" t="n"/>
      <c r="AG1660" s="421" t="n"/>
      <c r="AH1660" s="421" t="n"/>
      <c r="AI1660" s="421" t="n"/>
      <c r="AJ1660" s="297" t="n"/>
      <c r="AK1660" s="297" t="n"/>
      <c r="AL1660" s="284" t="n"/>
      <c r="AM1660" s="297" t="n"/>
      <c r="AN1660" s="285" t="n"/>
      <c r="AO1660" s="297" t="n"/>
      <c r="AP1660" s="297" t="n"/>
      <c r="AQ1660" s="297" t="n"/>
      <c r="AR1660" s="297" t="n"/>
      <c r="AS1660" s="297" t="n"/>
      <c r="AT1660" s="285" t="n"/>
      <c r="AU1660" s="297" t="n"/>
      <c r="AV1660" s="297" t="n"/>
      <c r="AW1660" s="297" t="n"/>
      <c r="AX1660" s="297" t="n"/>
      <c r="AY1660" s="286" t="n"/>
      <c r="AZ1660" s="286" t="n"/>
      <c r="BA1660" s="287" t="n"/>
      <c r="BB1660" s="286" t="n"/>
      <c r="BC1660" s="286" t="n"/>
      <c r="BD1660" s="286" t="n"/>
      <c r="BE1660" s="286" t="n"/>
      <c r="BF1660" s="286" t="n"/>
      <c r="BG1660" s="286" t="n"/>
      <c r="BH1660" s="297" t="n"/>
      <c r="BI1660" s="297" t="n"/>
      <c r="BJ1660" s="297" t="n"/>
      <c r="BK1660" s="297" t="n"/>
      <c r="BL1660" s="297" t="n"/>
      <c r="BM1660" s="297" t="n"/>
      <c r="BN1660" s="297" t="n"/>
      <c r="BO1660" s="285" t="n"/>
      <c r="BP1660" s="297" t="n"/>
      <c r="BQ1660" s="297" t="n"/>
      <c r="BR1660" s="297" t="n"/>
      <c r="BS1660" s="297" t="n"/>
      <c r="BT1660" s="297" t="n"/>
      <c r="BU1660" s="297" t="n"/>
      <c r="BV1660" s="297" t="n"/>
      <c r="BW1660" s="288" t="n"/>
      <c r="BX1660" s="276">
        <f>SUM(IF(COUNTIF(MediaScorecard!CC11, "*1.*"), 2, 0), IF(COUNTIF(MediaScorecard!CC11, "*2.*"), 2, 0), IF(COUNTIF(MediaScorecard!CC11, "*3.*"), 2, 0), IF(COUNTIF(MediaScorecard!CC11, "*4.*"), 2, 0), IF(COUNTIF(MediaScorecard!CC11, "*5.*"), 2, 0), IF(COUNTIF(MediaScorecard!CC11, "*6.*"), 2, 0))</f>
        <v/>
      </c>
      <c r="BY1660" s="277">
        <f t="array" ref="BY1660">SUM(VALUE(AT1660),VALUE(AU1660),VALUE(AV1660),VALUE(AW1660),VALUE(AX1660),VALUE(AY1660),VALUE(AZ1660),VALUE(BB1660),VALUE(BC1660),VALUE(BD1660),VALUE(BE1660),VALUE(BF1660),VALUE(BG1660),VALUE(BH1660),VALUE(BI1660),VALUE(BJ1660),VALUE(BK1660),VALUE(BL1660),VALUE(BM1660),VALUE(BN1660),VALUE(BO1660),VALUE(BP1660),VALUE(BQ1660),VALUE(BR1660),VALUE(BS1660),VALUE(BT1660),VALUE(BU1660),VALUE(BV1660),VALUE(BW1660))</f>
        <v/>
      </c>
      <c r="BZ1660" s="307" t="n"/>
      <c r="CA1660" s="307" t="n"/>
      <c r="CB1660" s="307" t="n"/>
      <c r="CC1660" s="307" t="n"/>
      <c r="CD1660" s="307" t="n"/>
      <c r="CE1660" s="307" t="n"/>
      <c r="CF1660" s="307" t="n"/>
      <c r="CG1660" s="307" t="n"/>
      <c r="CH1660" s="307" t="n"/>
      <c r="CI1660" s="307" t="n"/>
      <c r="CJ1660" s="307" t="n"/>
      <c r="CK1660" s="307" t="n"/>
      <c r="CL1660" s="307" t="n"/>
      <c r="CM1660" s="307" t="n"/>
      <c r="CN1660" s="307" t="n"/>
      <c r="CO1660" s="307" t="n"/>
      <c r="CP1660" s="307" t="n"/>
      <c r="CQ1660" s="307" t="n"/>
      <c r="CR1660" s="279" t="n"/>
      <c r="CS1660" s="280">
        <f>AVERAGE(Value(BY1660),value(CR1660))</f>
        <v/>
      </c>
      <c r="CT1660" s="421">
        <f>(IF(OR(MediaScorecard!BG2147="x", MediaScorecard!BH2147="x",MediaScorecard!BI2147="x",MediaScorecard!BJ2147="x",MediaScorecard!BK2147="x"),1, 2))</f>
        <v/>
      </c>
      <c r="CU1660" s="308" t="n"/>
      <c r="CV1660" s="308" t="n"/>
      <c r="CW1660" s="308" t="n"/>
      <c r="CX1660" s="309" t="n"/>
      <c r="CY1660" s="308" t="n"/>
      <c r="CZ1660" s="308" t="n"/>
      <c r="DA1660" s="308" t="n"/>
    </row>
    <row r="1661" ht="21" customHeight="1" s="590">
      <c r="A1661" s="421" t="n"/>
      <c r="B1661" s="270" t="n"/>
      <c r="C1661" s="269" t="n"/>
      <c r="D1661" s="267" t="n"/>
      <c r="E1661" s="267" t="n"/>
      <c r="F1661" s="268" t="n"/>
      <c r="G1661" s="421" t="n"/>
      <c r="H1661" s="269" t="n"/>
      <c r="I1661" s="421" t="n"/>
      <c r="J1661" s="421" t="n"/>
      <c r="K1661" s="421" t="n"/>
      <c r="L1661" s="421" t="n"/>
      <c r="M1661" s="421" t="n"/>
      <c r="N1661" s="421" t="n"/>
      <c r="O1661" s="421" t="n"/>
      <c r="P1661" s="421" t="n"/>
      <c r="Q1661" s="421" t="n"/>
      <c r="R1661" s="270" t="n"/>
      <c r="S1661" s="421" t="n"/>
      <c r="T1661" s="421" t="n"/>
      <c r="U1661" s="421" t="n"/>
      <c r="V1661" s="421" t="n"/>
      <c r="W1661" s="421" t="n"/>
      <c r="X1661" s="421" t="n"/>
      <c r="Y1661" s="421" t="n"/>
      <c r="Z1661" s="421" t="n"/>
      <c r="AA1661" s="421" t="n"/>
      <c r="AB1661" s="421" t="n"/>
      <c r="AC1661" s="421" t="n"/>
      <c r="AD1661" s="421" t="n"/>
      <c r="AE1661" s="421" t="n"/>
      <c r="AF1661" s="421" t="n"/>
      <c r="AG1661" s="421" t="n"/>
      <c r="AH1661" s="421" t="n"/>
      <c r="AI1661" s="421" t="n"/>
      <c r="AJ1661" s="297" t="n"/>
      <c r="AK1661" s="297" t="n"/>
      <c r="AL1661" s="284" t="n"/>
      <c r="AM1661" s="297" t="n"/>
      <c r="AN1661" s="285" t="n"/>
      <c r="AO1661" s="297" t="n"/>
      <c r="AP1661" s="297" t="n"/>
      <c r="AQ1661" s="297" t="n"/>
      <c r="AR1661" s="297" t="n"/>
      <c r="AS1661" s="297" t="n"/>
      <c r="AT1661" s="285" t="n"/>
      <c r="AU1661" s="297" t="n"/>
      <c r="AV1661" s="297" t="n"/>
      <c r="AW1661" s="297" t="n"/>
      <c r="AX1661" s="297" t="n"/>
      <c r="AY1661" s="286" t="n"/>
      <c r="AZ1661" s="286" t="n"/>
      <c r="BA1661" s="287" t="n"/>
      <c r="BB1661" s="286" t="n"/>
      <c r="BC1661" s="286" t="n"/>
      <c r="BD1661" s="286" t="n"/>
      <c r="BE1661" s="286" t="n"/>
      <c r="BF1661" s="286" t="n"/>
      <c r="BG1661" s="286" t="n"/>
      <c r="BH1661" s="297" t="n"/>
      <c r="BI1661" s="297" t="n"/>
      <c r="BJ1661" s="297" t="n"/>
      <c r="BK1661" s="297" t="n"/>
      <c r="BL1661" s="297" t="n"/>
      <c r="BM1661" s="297" t="n"/>
      <c r="BN1661" s="297" t="n"/>
      <c r="BO1661" s="285" t="n"/>
      <c r="BP1661" s="297" t="n"/>
      <c r="BQ1661" s="297" t="n"/>
      <c r="BR1661" s="297" t="n"/>
      <c r="BS1661" s="297" t="n"/>
      <c r="BT1661" s="297" t="n"/>
      <c r="BU1661" s="297" t="n"/>
      <c r="BV1661" s="297" t="n"/>
      <c r="BW1661" s="288" t="n"/>
      <c r="BX1661" s="276">
        <f>SUM(IF(COUNTIF(MediaScorecard!CC12, "*1.*"), 2, 0), IF(COUNTIF(MediaScorecard!CC12, "*2.*"), 2, 0), IF(COUNTIF(MediaScorecard!CC12, "*3.*"), 2, 0), IF(COUNTIF(MediaScorecard!CC12, "*4.*"), 2, 0), IF(COUNTIF(MediaScorecard!CC12, "*5.*"), 2, 0), IF(COUNTIF(MediaScorecard!CC12, "*6.*"), 2, 0))</f>
        <v/>
      </c>
      <c r="BY1661" s="277">
        <f t="array" ref="BY1661">SUM(VALUE(AT1661),VALUE(AU1661),VALUE(AV1661),VALUE(AW1661),VALUE(AX1661),VALUE(AY1661),VALUE(AZ1661),VALUE(BB1661),VALUE(BC1661),VALUE(BD1661),VALUE(BE1661),VALUE(BF1661),VALUE(BG1661),VALUE(BH1661),VALUE(BI1661),VALUE(BJ1661),VALUE(BK1661),VALUE(BL1661),VALUE(BM1661),VALUE(BN1661),VALUE(BO1661),VALUE(BP1661),VALUE(BQ1661),VALUE(BR1661),VALUE(BS1661),VALUE(BT1661),VALUE(BU1661),VALUE(BV1661),VALUE(BW1661))</f>
        <v/>
      </c>
      <c r="BZ1661" s="307" t="n"/>
      <c r="CA1661" s="307" t="n"/>
      <c r="CB1661" s="307" t="n"/>
      <c r="CC1661" s="307" t="n"/>
      <c r="CD1661" s="307" t="n"/>
      <c r="CE1661" s="307" t="n"/>
      <c r="CF1661" s="307" t="n"/>
      <c r="CG1661" s="307" t="n"/>
      <c r="CH1661" s="307" t="n"/>
      <c r="CI1661" s="307" t="n"/>
      <c r="CJ1661" s="307" t="n"/>
      <c r="CK1661" s="307" t="n"/>
      <c r="CL1661" s="307" t="n"/>
      <c r="CM1661" s="307" t="n"/>
      <c r="CN1661" s="307" t="n"/>
      <c r="CO1661" s="307" t="n"/>
      <c r="CP1661" s="307" t="n"/>
      <c r="CQ1661" s="307" t="n"/>
      <c r="CR1661" s="279" t="n"/>
      <c r="CS1661" s="280">
        <f>AVERAGE(Value(BY1661),value(CR1661))</f>
        <v/>
      </c>
      <c r="CT1661" s="421">
        <f>(IF(OR(MediaScorecard!BG2148="x", MediaScorecard!BH2148="x",MediaScorecard!BI2148="x",MediaScorecard!BJ2148="x",MediaScorecard!BK2148="x"),1, 2))</f>
        <v/>
      </c>
      <c r="CU1661" s="308" t="n"/>
      <c r="CV1661" s="308" t="n"/>
      <c r="CW1661" s="308" t="n"/>
      <c r="CX1661" s="309" t="n"/>
      <c r="CY1661" s="308" t="n"/>
      <c r="CZ1661" s="308" t="n"/>
      <c r="DA1661" s="308" t="n"/>
    </row>
    <row r="1662" ht="21" customHeight="1" s="590">
      <c r="A1662" s="421" t="n"/>
      <c r="B1662" s="270" t="n"/>
      <c r="C1662" s="269" t="n"/>
      <c r="D1662" s="267" t="n"/>
      <c r="E1662" s="267" t="n"/>
      <c r="F1662" s="268" t="n"/>
      <c r="G1662" s="421" t="n"/>
      <c r="H1662" s="269" t="n"/>
      <c r="I1662" s="421" t="n"/>
      <c r="J1662" s="421" t="n"/>
      <c r="K1662" s="421" t="n"/>
      <c r="L1662" s="421" t="n"/>
      <c r="M1662" s="421" t="n"/>
      <c r="N1662" s="421" t="n"/>
      <c r="O1662" s="421" t="n"/>
      <c r="P1662" s="421" t="n"/>
      <c r="Q1662" s="421" t="n"/>
      <c r="R1662" s="270" t="n"/>
      <c r="S1662" s="421" t="n"/>
      <c r="T1662" s="421" t="n"/>
      <c r="U1662" s="421" t="n"/>
      <c r="V1662" s="421" t="n"/>
      <c r="W1662" s="421" t="n"/>
      <c r="X1662" s="421" t="n"/>
      <c r="Y1662" s="421" t="n"/>
      <c r="Z1662" s="421" t="n"/>
      <c r="AA1662" s="421" t="n"/>
      <c r="AB1662" s="421" t="n"/>
      <c r="AC1662" s="421" t="n"/>
      <c r="AD1662" s="421" t="n"/>
      <c r="AE1662" s="421" t="n"/>
      <c r="AF1662" s="421" t="n"/>
      <c r="AG1662" s="421" t="n"/>
      <c r="AH1662" s="421" t="n"/>
      <c r="AI1662" s="421" t="n"/>
      <c r="AJ1662" s="297" t="n"/>
      <c r="AK1662" s="297" t="n"/>
      <c r="AL1662" s="284" t="n"/>
      <c r="AM1662" s="297" t="n"/>
      <c r="AN1662" s="285" t="n"/>
      <c r="AO1662" s="297" t="n"/>
      <c r="AP1662" s="297" t="n"/>
      <c r="AQ1662" s="297" t="n"/>
      <c r="AR1662" s="297" t="n"/>
      <c r="AS1662" s="297" t="n"/>
      <c r="AT1662" s="285" t="n"/>
      <c r="AU1662" s="297" t="n"/>
      <c r="AV1662" s="297" t="n"/>
      <c r="AW1662" s="297" t="n"/>
      <c r="AX1662" s="297" t="n"/>
      <c r="AY1662" s="286" t="n"/>
      <c r="AZ1662" s="286" t="n"/>
      <c r="BA1662" s="287" t="n"/>
      <c r="BB1662" s="286" t="n"/>
      <c r="BC1662" s="286" t="n"/>
      <c r="BD1662" s="286" t="n"/>
      <c r="BE1662" s="286" t="n"/>
      <c r="BF1662" s="286" t="n"/>
      <c r="BG1662" s="286" t="n"/>
      <c r="BH1662" s="297" t="n"/>
      <c r="BI1662" s="297" t="n"/>
      <c r="BJ1662" s="297" t="n"/>
      <c r="BK1662" s="297" t="n"/>
      <c r="BL1662" s="297" t="n"/>
      <c r="BM1662" s="297" t="n"/>
      <c r="BN1662" s="297" t="n"/>
      <c r="BO1662" s="285" t="n"/>
      <c r="BP1662" s="297" t="n"/>
      <c r="BQ1662" s="297" t="n"/>
      <c r="BR1662" s="297" t="n"/>
      <c r="BS1662" s="297" t="n"/>
      <c r="BT1662" s="297" t="n"/>
      <c r="BU1662" s="297" t="n"/>
      <c r="BV1662" s="297" t="n"/>
      <c r="BW1662" s="288" t="n"/>
      <c r="BX1662" s="276">
        <f>SUM(IF(COUNTIF(MediaScorecard!CC13, "*1.*"), 2, 0), IF(COUNTIF(MediaScorecard!CC13, "*2.*"), 2, 0), IF(COUNTIF(MediaScorecard!CC13, "*3.*"), 2, 0), IF(COUNTIF(MediaScorecard!CC13, "*4.*"), 2, 0), IF(COUNTIF(MediaScorecard!CC13, "*5.*"), 2, 0), IF(COUNTIF(MediaScorecard!CC13, "*6.*"), 2, 0))</f>
        <v/>
      </c>
      <c r="BY1662" s="277">
        <f t="array" ref="BY1662">SUM(VALUE(AT1662),VALUE(AU1662),VALUE(AV1662),VALUE(AW1662),VALUE(AX1662),VALUE(AY1662),VALUE(AZ1662),VALUE(BB1662),VALUE(BC1662),VALUE(BD1662),VALUE(BE1662),VALUE(BF1662),VALUE(BG1662),VALUE(BH1662),VALUE(BI1662),VALUE(BJ1662),VALUE(BK1662),VALUE(BL1662),VALUE(BM1662),VALUE(BN1662),VALUE(BO1662),VALUE(BP1662),VALUE(BQ1662),VALUE(BR1662),VALUE(BS1662),VALUE(BT1662),VALUE(BU1662),VALUE(BV1662),VALUE(BW1662))</f>
        <v/>
      </c>
      <c r="BZ1662" s="307" t="n"/>
      <c r="CA1662" s="307" t="n"/>
      <c r="CB1662" s="307" t="n"/>
      <c r="CC1662" s="307" t="n"/>
      <c r="CD1662" s="307" t="n"/>
      <c r="CE1662" s="307" t="n"/>
      <c r="CF1662" s="307" t="n"/>
      <c r="CG1662" s="307" t="n"/>
      <c r="CH1662" s="307" t="n"/>
      <c r="CI1662" s="307" t="n"/>
      <c r="CJ1662" s="307" t="n"/>
      <c r="CK1662" s="307" t="n"/>
      <c r="CL1662" s="307" t="n"/>
      <c r="CM1662" s="307" t="n"/>
      <c r="CN1662" s="307" t="n"/>
      <c r="CO1662" s="307" t="n"/>
      <c r="CP1662" s="307" t="n"/>
      <c r="CQ1662" s="307" t="n"/>
      <c r="CR1662" s="279" t="n"/>
      <c r="CS1662" s="280">
        <f>AVERAGE(Value(BY1662),value(CR1662))</f>
        <v/>
      </c>
      <c r="CT1662" s="421">
        <f>(IF(OR(MediaScorecard!BG2149="x", MediaScorecard!BH2149="x",MediaScorecard!BI2149="x",MediaScorecard!BJ2149="x",MediaScorecard!BK2149="x"),1, 2))</f>
        <v/>
      </c>
      <c r="CU1662" s="308" t="n"/>
      <c r="CV1662" s="308" t="n"/>
      <c r="CW1662" s="308" t="n"/>
      <c r="CX1662" s="309" t="n"/>
      <c r="CY1662" s="308" t="n"/>
      <c r="CZ1662" s="308" t="n"/>
      <c r="DA1662" s="308" t="n"/>
    </row>
    <row r="1663" ht="21" customHeight="1" s="590">
      <c r="A1663" s="421" t="n"/>
      <c r="B1663" s="270" t="n"/>
      <c r="C1663" s="269" t="n"/>
      <c r="D1663" s="267" t="n"/>
      <c r="E1663" s="267" t="n"/>
      <c r="F1663" s="268" t="n"/>
      <c r="G1663" s="421" t="n"/>
      <c r="H1663" s="269" t="n"/>
      <c r="I1663" s="421" t="n"/>
      <c r="J1663" s="421" t="n"/>
      <c r="K1663" s="421" t="n"/>
      <c r="L1663" s="421" t="n"/>
      <c r="M1663" s="421" t="n"/>
      <c r="N1663" s="421" t="n"/>
      <c r="O1663" s="421" t="n"/>
      <c r="P1663" s="421" t="n"/>
      <c r="Q1663" s="421" t="n"/>
      <c r="R1663" s="270" t="n"/>
      <c r="S1663" s="421" t="n"/>
      <c r="T1663" s="421" t="n"/>
      <c r="U1663" s="421" t="n"/>
      <c r="V1663" s="421" t="n"/>
      <c r="W1663" s="421" t="n"/>
      <c r="X1663" s="421" t="n"/>
      <c r="Y1663" s="421" t="n"/>
      <c r="Z1663" s="421" t="n"/>
      <c r="AA1663" s="421" t="n"/>
      <c r="AB1663" s="421" t="n"/>
      <c r="AC1663" s="421" t="n"/>
      <c r="AD1663" s="421" t="n"/>
      <c r="AE1663" s="421" t="n"/>
      <c r="AF1663" s="421" t="n"/>
      <c r="AG1663" s="421" t="n"/>
      <c r="AH1663" s="421" t="n"/>
      <c r="AI1663" s="421" t="n"/>
      <c r="AJ1663" s="297" t="n"/>
      <c r="AK1663" s="297" t="n"/>
      <c r="AL1663" s="284" t="n"/>
      <c r="AM1663" s="297" t="n"/>
      <c r="AN1663" s="285" t="n"/>
      <c r="AO1663" s="297" t="n"/>
      <c r="AP1663" s="297" t="n"/>
      <c r="AQ1663" s="297" t="n"/>
      <c r="AR1663" s="297" t="n"/>
      <c r="AS1663" s="297" t="n"/>
      <c r="AT1663" s="285" t="n"/>
      <c r="AU1663" s="297" t="n"/>
      <c r="AV1663" s="297" t="n"/>
      <c r="AW1663" s="297" t="n"/>
      <c r="AX1663" s="297" t="n"/>
      <c r="AY1663" s="286" t="n"/>
      <c r="AZ1663" s="286" t="n"/>
      <c r="BA1663" s="287" t="n"/>
      <c r="BB1663" s="286" t="n"/>
      <c r="BC1663" s="286" t="n"/>
      <c r="BD1663" s="286" t="n"/>
      <c r="BE1663" s="286" t="n"/>
      <c r="BF1663" s="286" t="n"/>
      <c r="BG1663" s="286" t="n"/>
      <c r="BH1663" s="297" t="n"/>
      <c r="BI1663" s="297" t="n"/>
      <c r="BJ1663" s="297" t="n"/>
      <c r="BK1663" s="297" t="n"/>
      <c r="BL1663" s="297" t="n"/>
      <c r="BM1663" s="297" t="n"/>
      <c r="BN1663" s="297" t="n"/>
      <c r="BO1663" s="285" t="n"/>
      <c r="BP1663" s="297" t="n"/>
      <c r="BQ1663" s="297" t="n"/>
      <c r="BR1663" s="297" t="n"/>
      <c r="BS1663" s="297" t="n"/>
      <c r="BT1663" s="297" t="n"/>
      <c r="BU1663" s="297" t="n"/>
      <c r="BV1663" s="297" t="n"/>
      <c r="BW1663" s="288" t="n"/>
      <c r="BX1663" s="276">
        <f>SUM(IF(COUNTIF(MediaScorecard!CC14, "*1.*"), 2, 0), IF(COUNTIF(MediaScorecard!CC14, "*2.*"), 2, 0), IF(COUNTIF(MediaScorecard!CC14, "*3.*"), 2, 0), IF(COUNTIF(MediaScorecard!CC14, "*4.*"), 2, 0), IF(COUNTIF(MediaScorecard!CC14, "*5.*"), 2, 0), IF(COUNTIF(MediaScorecard!CC14, "*6.*"), 2, 0))</f>
        <v/>
      </c>
      <c r="BY1663" s="277">
        <f t="array" ref="BY1663">SUM(VALUE(AT1663),VALUE(AU1663),VALUE(AV1663),VALUE(AW1663),VALUE(AX1663),VALUE(AY1663),VALUE(AZ1663),VALUE(BB1663),VALUE(BC1663),VALUE(BD1663),VALUE(BE1663),VALUE(BF1663),VALUE(BG1663),VALUE(BH1663),VALUE(BI1663),VALUE(BJ1663),VALUE(BK1663),VALUE(BL1663),VALUE(BM1663),VALUE(BN1663),VALUE(BO1663),VALUE(BP1663),VALUE(BQ1663),VALUE(BR1663),VALUE(BS1663),VALUE(BT1663),VALUE(BU1663),VALUE(BV1663),VALUE(BW1663))</f>
        <v/>
      </c>
      <c r="BZ1663" s="307" t="n"/>
      <c r="CA1663" s="307" t="n"/>
      <c r="CB1663" s="307" t="n"/>
      <c r="CC1663" s="307" t="n"/>
      <c r="CD1663" s="307" t="n"/>
      <c r="CE1663" s="307" t="n"/>
      <c r="CF1663" s="307" t="n"/>
      <c r="CG1663" s="307" t="n"/>
      <c r="CH1663" s="307" t="n"/>
      <c r="CI1663" s="307" t="n"/>
      <c r="CJ1663" s="307" t="n"/>
      <c r="CK1663" s="307" t="n"/>
      <c r="CL1663" s="307" t="n"/>
      <c r="CM1663" s="307" t="n"/>
      <c r="CN1663" s="307" t="n"/>
      <c r="CO1663" s="307" t="n"/>
      <c r="CP1663" s="307" t="n"/>
      <c r="CQ1663" s="307" t="n"/>
      <c r="CR1663" s="279" t="n"/>
      <c r="CS1663" s="280">
        <f>AVERAGE(Value(BY1663),value(CR1663))</f>
        <v/>
      </c>
      <c r="CT1663" s="421">
        <f>(IF(OR(MediaScorecard!BG2150="x", MediaScorecard!BH2150="x",MediaScorecard!BI2150="x",MediaScorecard!BJ2150="x",MediaScorecard!BK2150="x"),1, 2))</f>
        <v/>
      </c>
      <c r="CU1663" s="308" t="n"/>
      <c r="CV1663" s="308" t="n"/>
      <c r="CW1663" s="308" t="n"/>
      <c r="CX1663" s="309" t="n"/>
      <c r="CY1663" s="308" t="n"/>
      <c r="CZ1663" s="308" t="n"/>
      <c r="DA1663" s="308" t="n"/>
    </row>
    <row r="1664" ht="21" customHeight="1" s="590">
      <c r="A1664" s="421" t="n"/>
      <c r="B1664" s="270" t="n"/>
      <c r="C1664" s="269" t="n"/>
      <c r="D1664" s="267" t="n"/>
      <c r="E1664" s="267" t="n"/>
      <c r="F1664" s="268" t="n"/>
      <c r="G1664" s="421" t="n"/>
      <c r="H1664" s="269" t="n"/>
      <c r="I1664" s="421" t="n"/>
      <c r="J1664" s="421" t="n"/>
      <c r="K1664" s="421" t="n"/>
      <c r="L1664" s="421" t="n"/>
      <c r="M1664" s="421" t="n"/>
      <c r="N1664" s="421" t="n"/>
      <c r="O1664" s="421" t="n"/>
      <c r="P1664" s="421" t="n"/>
      <c r="Q1664" s="421" t="n"/>
      <c r="R1664" s="270" t="n"/>
      <c r="S1664" s="421" t="n"/>
      <c r="T1664" s="421" t="n"/>
      <c r="U1664" s="421" t="n"/>
      <c r="V1664" s="421" t="n"/>
      <c r="W1664" s="421" t="n"/>
      <c r="X1664" s="421" t="n"/>
      <c r="Y1664" s="421" t="n"/>
      <c r="Z1664" s="421" t="n"/>
      <c r="AA1664" s="421" t="n"/>
      <c r="AB1664" s="421" t="n"/>
      <c r="AC1664" s="421" t="n"/>
      <c r="AD1664" s="421" t="n"/>
      <c r="AE1664" s="421" t="n"/>
      <c r="AF1664" s="421" t="n"/>
      <c r="AG1664" s="421" t="n"/>
      <c r="AH1664" s="421" t="n"/>
      <c r="AI1664" s="421" t="n"/>
      <c r="AJ1664" s="297" t="n"/>
      <c r="AK1664" s="297" t="n"/>
      <c r="AL1664" s="284" t="n"/>
      <c r="AM1664" s="297" t="n"/>
      <c r="AN1664" s="285" t="n"/>
      <c r="AO1664" s="297" t="n"/>
      <c r="AP1664" s="297" t="n"/>
      <c r="AQ1664" s="297" t="n"/>
      <c r="AR1664" s="297" t="n"/>
      <c r="AS1664" s="297" t="n"/>
      <c r="AT1664" s="285" t="n"/>
      <c r="AU1664" s="297" t="n"/>
      <c r="AV1664" s="297" t="n"/>
      <c r="AW1664" s="297" t="n"/>
      <c r="AX1664" s="297" t="n"/>
      <c r="AY1664" s="286" t="n"/>
      <c r="AZ1664" s="286" t="n"/>
      <c r="BA1664" s="287" t="n"/>
      <c r="BB1664" s="286" t="n"/>
      <c r="BC1664" s="286" t="n"/>
      <c r="BD1664" s="286" t="n"/>
      <c r="BE1664" s="286" t="n"/>
      <c r="BF1664" s="286" t="n"/>
      <c r="BG1664" s="286" t="n"/>
      <c r="BH1664" s="297" t="n"/>
      <c r="BI1664" s="297" t="n"/>
      <c r="BJ1664" s="297" t="n"/>
      <c r="BK1664" s="297" t="n"/>
      <c r="BL1664" s="297" t="n"/>
      <c r="BM1664" s="297" t="n"/>
      <c r="BN1664" s="297" t="n"/>
      <c r="BO1664" s="285" t="n"/>
      <c r="BP1664" s="297" t="n"/>
      <c r="BQ1664" s="297" t="n"/>
      <c r="BR1664" s="297" t="n"/>
      <c r="BS1664" s="297" t="n"/>
      <c r="BT1664" s="297" t="n"/>
      <c r="BU1664" s="297" t="n"/>
      <c r="BV1664" s="297" t="n"/>
      <c r="BW1664" s="288" t="n"/>
      <c r="BX1664" s="276">
        <f>SUM(IF(COUNTIF(MediaScorecard!CC15, "*1.*"), 2, 0), IF(COUNTIF(MediaScorecard!CC15, "*2.*"), 2, 0), IF(COUNTIF(MediaScorecard!CC15, "*3.*"), 2, 0), IF(COUNTIF(MediaScorecard!CC15, "*4.*"), 2, 0), IF(COUNTIF(MediaScorecard!CC15, "*5.*"), 2, 0), IF(COUNTIF(MediaScorecard!CC15, "*6.*"), 2, 0))</f>
        <v/>
      </c>
      <c r="BY1664" s="277">
        <f t="array" ref="BY1664">SUM(VALUE(AT1664),VALUE(AU1664),VALUE(AV1664),VALUE(AW1664),VALUE(AX1664),VALUE(AY1664),VALUE(AZ1664),VALUE(BB1664),VALUE(BC1664),VALUE(BD1664),VALUE(BE1664),VALUE(BF1664),VALUE(BG1664),VALUE(BH1664),VALUE(BI1664),VALUE(BJ1664),VALUE(BK1664),VALUE(BL1664),VALUE(BM1664),VALUE(BN1664),VALUE(BO1664),VALUE(BP1664),VALUE(BQ1664),VALUE(BR1664),VALUE(BS1664),VALUE(BT1664),VALUE(BU1664),VALUE(BV1664),VALUE(BW1664))</f>
        <v/>
      </c>
      <c r="BZ1664" s="307" t="n"/>
      <c r="CA1664" s="307" t="n"/>
      <c r="CB1664" s="307" t="n"/>
      <c r="CC1664" s="307" t="n"/>
      <c r="CD1664" s="307" t="n"/>
      <c r="CE1664" s="307" t="n"/>
      <c r="CF1664" s="307" t="n"/>
      <c r="CG1664" s="307" t="n"/>
      <c r="CH1664" s="307" t="n"/>
      <c r="CI1664" s="307" t="n"/>
      <c r="CJ1664" s="307" t="n"/>
      <c r="CK1664" s="307" t="n"/>
      <c r="CL1664" s="307" t="n"/>
      <c r="CM1664" s="307" t="n"/>
      <c r="CN1664" s="307" t="n"/>
      <c r="CO1664" s="307" t="n"/>
      <c r="CP1664" s="307" t="n"/>
      <c r="CQ1664" s="307" t="n"/>
      <c r="CR1664" s="279" t="n"/>
      <c r="CS1664" s="280">
        <f>AVERAGE(Value(BY1664),value(CR1664))</f>
        <v/>
      </c>
      <c r="CT1664" s="421">
        <f>(IF(OR(MediaScorecard!BG2151="x", MediaScorecard!BH2151="x",MediaScorecard!BI2151="x",MediaScorecard!BJ2151="x",MediaScorecard!BK2151="x"),1, 2))</f>
        <v/>
      </c>
      <c r="CU1664" s="308" t="n"/>
      <c r="CV1664" s="308" t="n"/>
      <c r="CW1664" s="308" t="n"/>
      <c r="CX1664" s="309" t="n"/>
      <c r="CY1664" s="308" t="n"/>
      <c r="CZ1664" s="308" t="n"/>
      <c r="DA1664" s="308" t="n"/>
    </row>
    <row r="1665" ht="21" customHeight="1" s="590">
      <c r="A1665" s="421" t="n"/>
      <c r="B1665" s="270" t="n"/>
      <c r="C1665" s="269" t="n"/>
      <c r="D1665" s="267" t="n"/>
      <c r="E1665" s="267" t="n"/>
      <c r="F1665" s="268" t="n"/>
      <c r="G1665" s="421" t="n"/>
      <c r="H1665" s="269" t="n"/>
      <c r="I1665" s="421" t="n"/>
      <c r="J1665" s="421" t="n"/>
      <c r="K1665" s="421" t="n"/>
      <c r="L1665" s="421" t="n"/>
      <c r="M1665" s="421" t="n"/>
      <c r="N1665" s="421" t="n"/>
      <c r="O1665" s="421" t="n"/>
      <c r="P1665" s="421" t="n"/>
      <c r="Q1665" s="421" t="n"/>
      <c r="R1665" s="270" t="n"/>
      <c r="S1665" s="421" t="n"/>
      <c r="T1665" s="421" t="n"/>
      <c r="U1665" s="421" t="n"/>
      <c r="V1665" s="421" t="n"/>
      <c r="W1665" s="421" t="n"/>
      <c r="X1665" s="421" t="n"/>
      <c r="Y1665" s="421" t="n"/>
      <c r="Z1665" s="421" t="n"/>
      <c r="AA1665" s="421" t="n"/>
      <c r="AB1665" s="421" t="n"/>
      <c r="AC1665" s="421" t="n"/>
      <c r="AD1665" s="421" t="n"/>
      <c r="AE1665" s="421" t="n"/>
      <c r="AF1665" s="421" t="n"/>
      <c r="AG1665" s="421" t="n"/>
      <c r="AH1665" s="421" t="n"/>
      <c r="AI1665" s="421" t="n"/>
      <c r="AJ1665" s="297" t="n"/>
      <c r="AK1665" s="297" t="n"/>
      <c r="AL1665" s="284" t="n"/>
      <c r="AM1665" s="297" t="n"/>
      <c r="AN1665" s="285" t="n"/>
      <c r="AO1665" s="297" t="n"/>
      <c r="AP1665" s="297" t="n"/>
      <c r="AQ1665" s="297" t="n"/>
      <c r="AR1665" s="297" t="n"/>
      <c r="AS1665" s="297" t="n"/>
      <c r="AT1665" s="285" t="n"/>
      <c r="AU1665" s="297" t="n"/>
      <c r="AV1665" s="297" t="n"/>
      <c r="AW1665" s="297" t="n"/>
      <c r="AX1665" s="297" t="n"/>
      <c r="AY1665" s="286" t="n"/>
      <c r="AZ1665" s="286" t="n"/>
      <c r="BA1665" s="287" t="n"/>
      <c r="BB1665" s="286" t="n"/>
      <c r="BC1665" s="286" t="n"/>
      <c r="BD1665" s="286" t="n"/>
      <c r="BE1665" s="286" t="n"/>
      <c r="BF1665" s="286" t="n"/>
      <c r="BG1665" s="286" t="n"/>
      <c r="BH1665" s="297" t="n"/>
      <c r="BI1665" s="297" t="n"/>
      <c r="BJ1665" s="297" t="n"/>
      <c r="BK1665" s="297" t="n"/>
      <c r="BL1665" s="297" t="n"/>
      <c r="BM1665" s="297" t="n"/>
      <c r="BN1665" s="297" t="n"/>
      <c r="BO1665" s="285" t="n"/>
      <c r="BP1665" s="297" t="n"/>
      <c r="BQ1665" s="297" t="n"/>
      <c r="BR1665" s="297" t="n"/>
      <c r="BS1665" s="297" t="n"/>
      <c r="BT1665" s="297" t="n"/>
      <c r="BU1665" s="297" t="n"/>
      <c r="BV1665" s="297" t="n"/>
      <c r="BW1665" s="288" t="n"/>
      <c r="BX1665" s="276">
        <f>SUM(IF(COUNTIF(MediaScorecard!CC16, "*1.*"), 2, 0), IF(COUNTIF(MediaScorecard!CC16, "*2.*"), 2, 0), IF(COUNTIF(MediaScorecard!CC16, "*3.*"), 2, 0), IF(COUNTIF(MediaScorecard!CC16, "*4.*"), 2, 0), IF(COUNTIF(MediaScorecard!CC16, "*5.*"), 2, 0), IF(COUNTIF(MediaScorecard!CC16, "*6.*"), 2, 0))</f>
        <v/>
      </c>
      <c r="BY1665" s="277">
        <f t="array" ref="BY1665">SUM(VALUE(AT1665),VALUE(AU1665),VALUE(AV1665),VALUE(AW1665),VALUE(AX1665),VALUE(AY1665),VALUE(AZ1665),VALUE(BB1665),VALUE(BC1665),VALUE(BD1665),VALUE(BE1665),VALUE(BF1665),VALUE(BG1665),VALUE(BH1665),VALUE(BI1665),VALUE(BJ1665),VALUE(BK1665),VALUE(BL1665),VALUE(BM1665),VALUE(BN1665),VALUE(BO1665),VALUE(BP1665),VALUE(BQ1665),VALUE(BR1665),VALUE(BS1665),VALUE(BT1665),VALUE(BU1665),VALUE(BV1665),VALUE(BW1665))</f>
        <v/>
      </c>
      <c r="BZ1665" s="307" t="n"/>
      <c r="CA1665" s="307" t="n"/>
      <c r="CB1665" s="307" t="n"/>
      <c r="CC1665" s="307" t="n"/>
      <c r="CD1665" s="307" t="n"/>
      <c r="CE1665" s="307" t="n"/>
      <c r="CF1665" s="307" t="n"/>
      <c r="CG1665" s="307" t="n"/>
      <c r="CH1665" s="307" t="n"/>
      <c r="CI1665" s="307" t="n"/>
      <c r="CJ1665" s="307" t="n"/>
      <c r="CK1665" s="307" t="n"/>
      <c r="CL1665" s="307" t="n"/>
      <c r="CM1665" s="307" t="n"/>
      <c r="CN1665" s="307" t="n"/>
      <c r="CO1665" s="307" t="n"/>
      <c r="CP1665" s="307" t="n"/>
      <c r="CQ1665" s="307" t="n"/>
      <c r="CR1665" s="279" t="n"/>
      <c r="CS1665" s="280">
        <f>AVERAGE(Value(BY1665),value(CR1665))</f>
        <v/>
      </c>
      <c r="CT1665" s="421">
        <f>(IF(OR(MediaScorecard!BG2152="x", MediaScorecard!BH2152="x",MediaScorecard!BI2152="x",MediaScorecard!BJ2152="x",MediaScorecard!BK2152="x"),1, 2))</f>
        <v/>
      </c>
      <c r="CU1665" s="308" t="n"/>
      <c r="CV1665" s="308" t="n"/>
      <c r="CW1665" s="308" t="n"/>
      <c r="CX1665" s="309" t="n"/>
      <c r="CY1665" s="308" t="n"/>
      <c r="CZ1665" s="308" t="n"/>
      <c r="DA1665" s="308" t="n"/>
    </row>
    <row r="1666" ht="21" customHeight="1" s="590">
      <c r="A1666" s="421" t="n"/>
      <c r="B1666" s="270" t="n"/>
      <c r="C1666" s="269" t="n"/>
      <c r="D1666" s="267" t="n"/>
      <c r="E1666" s="267" t="n"/>
      <c r="F1666" s="268" t="n"/>
      <c r="G1666" s="421" t="n"/>
      <c r="H1666" s="269" t="n"/>
      <c r="I1666" s="421" t="n"/>
      <c r="J1666" s="421" t="n"/>
      <c r="K1666" s="421" t="n"/>
      <c r="L1666" s="421" t="n"/>
      <c r="M1666" s="421" t="n"/>
      <c r="N1666" s="421" t="n"/>
      <c r="O1666" s="421" t="n"/>
      <c r="P1666" s="421" t="n"/>
      <c r="Q1666" s="421" t="n"/>
      <c r="R1666" s="270" t="n"/>
      <c r="S1666" s="421" t="n"/>
      <c r="T1666" s="421" t="n"/>
      <c r="U1666" s="421" t="n"/>
      <c r="V1666" s="421" t="n"/>
      <c r="W1666" s="421" t="n"/>
      <c r="X1666" s="421" t="n"/>
      <c r="Y1666" s="421" t="n"/>
      <c r="Z1666" s="421" t="n"/>
      <c r="AA1666" s="421" t="n"/>
      <c r="AB1666" s="421" t="n"/>
      <c r="AC1666" s="421" t="n"/>
      <c r="AD1666" s="421" t="n"/>
      <c r="AE1666" s="421" t="n"/>
      <c r="AF1666" s="421" t="n"/>
      <c r="AG1666" s="421" t="n"/>
      <c r="AH1666" s="421" t="n"/>
      <c r="AI1666" s="421" t="n"/>
      <c r="AJ1666" s="297" t="n"/>
      <c r="AK1666" s="297" t="n"/>
      <c r="AL1666" s="284" t="n"/>
      <c r="AM1666" s="297" t="n"/>
      <c r="AN1666" s="285" t="n"/>
      <c r="AO1666" s="297" t="n"/>
      <c r="AP1666" s="297" t="n"/>
      <c r="AQ1666" s="297" t="n"/>
      <c r="AR1666" s="297" t="n"/>
      <c r="AS1666" s="297" t="n"/>
      <c r="AT1666" s="285" t="n"/>
      <c r="AU1666" s="297" t="n"/>
      <c r="AV1666" s="297" t="n"/>
      <c r="AW1666" s="297" t="n"/>
      <c r="AX1666" s="297" t="n"/>
      <c r="AY1666" s="286" t="n"/>
      <c r="AZ1666" s="286" t="n"/>
      <c r="BA1666" s="287" t="n"/>
      <c r="BB1666" s="286" t="n"/>
      <c r="BC1666" s="286" t="n"/>
      <c r="BD1666" s="286" t="n"/>
      <c r="BE1666" s="286" t="n"/>
      <c r="BF1666" s="286" t="n"/>
      <c r="BG1666" s="286" t="n"/>
      <c r="BH1666" s="297" t="n"/>
      <c r="BI1666" s="297" t="n"/>
      <c r="BJ1666" s="297" t="n"/>
      <c r="BK1666" s="297" t="n"/>
      <c r="BL1666" s="297" t="n"/>
      <c r="BM1666" s="297" t="n"/>
      <c r="BN1666" s="297" t="n"/>
      <c r="BO1666" s="285" t="n"/>
      <c r="BP1666" s="297" t="n"/>
      <c r="BQ1666" s="297" t="n"/>
      <c r="BR1666" s="297" t="n"/>
      <c r="BS1666" s="297" t="n"/>
      <c r="BT1666" s="297" t="n"/>
      <c r="BU1666" s="297" t="n"/>
      <c r="BV1666" s="297" t="n"/>
      <c r="BW1666" s="288" t="n"/>
      <c r="BX1666" s="276">
        <f>SUM(IF(COUNTIF(#REF!, "*1.*"), 2, 0), IF(COUNTIF(#REF!, "*2.*"), 2, 0), IF(COUNTIF(#REF!, "*3.*"), 2, 0), IF(COUNTIF(#REF!, "*4.*"), 2, 0), IF(COUNTIF(#REF!, "*5.*"), 2, 0), IF(COUNTIF(#REF!, "*6.*"), 2, 0))</f>
        <v/>
      </c>
      <c r="BY1666" s="277">
        <f t="array" ref="BY1666">SUM(VALUE(AT1666),VALUE(AU1666),VALUE(AV1666),VALUE(AW1666),VALUE(AX1666),VALUE(AY1666),VALUE(AZ1666),VALUE(BB1666),VALUE(BC1666),VALUE(BD1666),VALUE(BE1666),VALUE(BF1666),VALUE(BG1666),VALUE(BH1666),VALUE(BI1666),VALUE(BJ1666),VALUE(BK1666),VALUE(BL1666),VALUE(BM1666),VALUE(BN1666),VALUE(BO1666),VALUE(BP1666),VALUE(BQ1666),VALUE(BR1666),VALUE(BS1666),VALUE(BT1666),VALUE(BU1666),VALUE(BV1666),VALUE(BW1666))</f>
        <v/>
      </c>
      <c r="BZ1666" s="307" t="n"/>
      <c r="CA1666" s="307" t="n"/>
      <c r="CB1666" s="307" t="n"/>
      <c r="CC1666" s="307" t="n"/>
      <c r="CD1666" s="307" t="n"/>
      <c r="CE1666" s="307" t="n"/>
      <c r="CF1666" s="307" t="n"/>
      <c r="CG1666" s="307" t="n"/>
      <c r="CH1666" s="307" t="n"/>
      <c r="CI1666" s="307" t="n"/>
      <c r="CJ1666" s="307" t="n"/>
      <c r="CK1666" s="307" t="n"/>
      <c r="CL1666" s="307" t="n"/>
      <c r="CM1666" s="307" t="n"/>
      <c r="CN1666" s="307" t="n"/>
      <c r="CO1666" s="307" t="n"/>
      <c r="CP1666" s="307" t="n"/>
      <c r="CQ1666" s="307" t="n"/>
      <c r="CR1666" s="279" t="n"/>
      <c r="CS1666" s="280">
        <f>AVERAGE(Value(BY1666),value(CR1666))</f>
        <v/>
      </c>
      <c r="CT1666" s="421">
        <f>(IF(OR(MediaScorecard!BG2153="x", MediaScorecard!BH2153="x",MediaScorecard!BI2153="x",MediaScorecard!BJ2153="x",MediaScorecard!BK2153="x"),1, 2))</f>
        <v/>
      </c>
      <c r="CU1666" s="308" t="n"/>
      <c r="CV1666" s="308" t="n"/>
      <c r="CW1666" s="308" t="n"/>
      <c r="CX1666" s="309" t="n"/>
      <c r="CY1666" s="308" t="n"/>
      <c r="CZ1666" s="308" t="n"/>
      <c r="DA1666" s="308" t="n"/>
    </row>
    <row r="1667" ht="21" customHeight="1" s="590">
      <c r="A1667" s="421" t="n"/>
      <c r="B1667" s="270" t="n"/>
      <c r="C1667" s="269" t="n"/>
      <c r="D1667" s="267" t="n"/>
      <c r="E1667" s="267" t="n"/>
      <c r="F1667" s="268" t="n"/>
      <c r="G1667" s="421" t="n"/>
      <c r="H1667" s="269" t="n"/>
      <c r="I1667" s="421" t="n"/>
      <c r="J1667" s="421" t="n"/>
      <c r="K1667" s="421" t="n"/>
      <c r="L1667" s="421" t="n"/>
      <c r="M1667" s="421" t="n"/>
      <c r="N1667" s="421" t="n"/>
      <c r="O1667" s="421" t="n"/>
      <c r="P1667" s="421" t="n"/>
      <c r="Q1667" s="421" t="n"/>
      <c r="R1667" s="270" t="n"/>
      <c r="S1667" s="421" t="n"/>
      <c r="T1667" s="421" t="n"/>
      <c r="U1667" s="421" t="n"/>
      <c r="V1667" s="421" t="n"/>
      <c r="W1667" s="421" t="n"/>
      <c r="X1667" s="421" t="n"/>
      <c r="Y1667" s="421" t="n"/>
      <c r="Z1667" s="421" t="n"/>
      <c r="AA1667" s="421" t="n"/>
      <c r="AB1667" s="421" t="n"/>
      <c r="AC1667" s="421" t="n"/>
      <c r="AD1667" s="421" t="n"/>
      <c r="AE1667" s="421" t="n"/>
      <c r="AF1667" s="421" t="n"/>
      <c r="AG1667" s="421" t="n"/>
      <c r="AH1667" s="421" t="n"/>
      <c r="AI1667" s="421" t="n"/>
      <c r="AJ1667" s="297" t="n"/>
      <c r="AK1667" s="297" t="n"/>
      <c r="AL1667" s="284" t="n"/>
      <c r="AM1667" s="297" t="n"/>
      <c r="AN1667" s="285" t="n"/>
      <c r="AO1667" s="297" t="n"/>
      <c r="AP1667" s="297" t="n"/>
      <c r="AQ1667" s="297" t="n"/>
      <c r="AR1667" s="297" t="n"/>
      <c r="AS1667" s="297" t="n"/>
      <c r="AT1667" s="285" t="n"/>
      <c r="AU1667" s="297" t="n"/>
      <c r="AV1667" s="297" t="n"/>
      <c r="AW1667" s="297" t="n"/>
      <c r="AX1667" s="297" t="n"/>
      <c r="AY1667" s="286" t="n"/>
      <c r="AZ1667" s="286" t="n"/>
      <c r="BA1667" s="287" t="n"/>
      <c r="BB1667" s="286" t="n"/>
      <c r="BC1667" s="286" t="n"/>
      <c r="BD1667" s="286" t="n"/>
      <c r="BE1667" s="286" t="n"/>
      <c r="BF1667" s="286" t="n"/>
      <c r="BG1667" s="286" t="n"/>
      <c r="BH1667" s="297" t="n"/>
      <c r="BI1667" s="297" t="n"/>
      <c r="BJ1667" s="297" t="n"/>
      <c r="BK1667" s="297" t="n"/>
      <c r="BL1667" s="297" t="n"/>
      <c r="BM1667" s="297" t="n"/>
      <c r="BN1667" s="297" t="n"/>
      <c r="BO1667" s="285" t="n"/>
      <c r="BP1667" s="297" t="n"/>
      <c r="BQ1667" s="297" t="n"/>
      <c r="BR1667" s="297" t="n"/>
      <c r="BS1667" s="297" t="n"/>
      <c r="BT1667" s="297" t="n"/>
      <c r="BU1667" s="297" t="n"/>
      <c r="BV1667" s="297" t="n"/>
      <c r="BW1667" s="288" t="n"/>
      <c r="BX1667" s="276">
        <f>SUM(IF(COUNTIF(#REF!, "*1.*"), 2, 0), IF(COUNTIF(#REF!, "*2.*"), 2, 0), IF(COUNTIF(#REF!, "*3.*"), 2, 0), IF(COUNTIF(#REF!, "*4.*"), 2, 0), IF(COUNTIF(#REF!, "*5.*"), 2, 0), IF(COUNTIF(#REF!, "*6.*"), 2, 0))</f>
        <v/>
      </c>
      <c r="BY1667" s="277">
        <f t="array" ref="BY1667">SUM(VALUE(AT1667),VALUE(AU1667),VALUE(AV1667),VALUE(AW1667),VALUE(AX1667),VALUE(AY1667),VALUE(AZ1667),VALUE(BB1667),VALUE(BC1667),VALUE(BD1667),VALUE(BE1667),VALUE(BF1667),VALUE(BG1667),VALUE(BH1667),VALUE(BI1667),VALUE(BJ1667),VALUE(BK1667),VALUE(BL1667),VALUE(BM1667),VALUE(BN1667),VALUE(BO1667),VALUE(BP1667),VALUE(BQ1667),VALUE(BR1667),VALUE(BS1667),VALUE(BT1667),VALUE(BU1667),VALUE(BV1667),VALUE(BW1667))</f>
        <v/>
      </c>
      <c r="BZ1667" s="307" t="n"/>
      <c r="CA1667" s="307" t="n"/>
      <c r="CB1667" s="307" t="n"/>
      <c r="CC1667" s="307" t="n"/>
      <c r="CD1667" s="307" t="n"/>
      <c r="CE1667" s="307" t="n"/>
      <c r="CF1667" s="307" t="n"/>
      <c r="CG1667" s="307" t="n"/>
      <c r="CH1667" s="307" t="n"/>
      <c r="CI1667" s="307" t="n"/>
      <c r="CJ1667" s="307" t="n"/>
      <c r="CK1667" s="307" t="n"/>
      <c r="CL1667" s="307" t="n"/>
      <c r="CM1667" s="307" t="n"/>
      <c r="CN1667" s="307" t="n"/>
      <c r="CO1667" s="307" t="n"/>
      <c r="CP1667" s="307" t="n"/>
      <c r="CQ1667" s="307" t="n"/>
      <c r="CR1667" s="279" t="n"/>
      <c r="CS1667" s="280">
        <f>AVERAGE(Value(BY1667),value(CR1667))</f>
        <v/>
      </c>
      <c r="CT1667" s="421">
        <f>(IF(OR(MediaScorecard!BG2154="x", MediaScorecard!BH2154="x",MediaScorecard!BI2154="x",MediaScorecard!BJ2154="x",MediaScorecard!BK2154="x"),1, 2))</f>
        <v/>
      </c>
      <c r="CU1667" s="308" t="n"/>
      <c r="CV1667" s="308" t="n"/>
      <c r="CW1667" s="308" t="n"/>
      <c r="CX1667" s="309" t="n"/>
      <c r="CY1667" s="308" t="n"/>
      <c r="CZ1667" s="308" t="n"/>
      <c r="DA1667" s="308" t="n"/>
    </row>
    <row r="1668" ht="21" customHeight="1" s="590">
      <c r="A1668" s="421" t="n"/>
      <c r="B1668" s="270" t="n"/>
      <c r="C1668" s="269" t="n"/>
      <c r="D1668" s="267" t="n"/>
      <c r="E1668" s="267" t="n"/>
      <c r="F1668" s="268" t="n"/>
      <c r="G1668" s="421" t="n"/>
      <c r="H1668" s="269" t="n"/>
      <c r="I1668" s="421" t="n"/>
      <c r="J1668" s="421" t="n"/>
      <c r="K1668" s="421" t="n"/>
      <c r="L1668" s="421" t="n"/>
      <c r="M1668" s="421" t="n"/>
      <c r="N1668" s="421" t="n"/>
      <c r="O1668" s="421" t="n"/>
      <c r="P1668" s="421" t="n"/>
      <c r="Q1668" s="421" t="n"/>
      <c r="R1668" s="270" t="n"/>
      <c r="S1668" s="421" t="n"/>
      <c r="T1668" s="421" t="n"/>
      <c r="U1668" s="421" t="n"/>
      <c r="V1668" s="421" t="n"/>
      <c r="W1668" s="421" t="n"/>
      <c r="X1668" s="421" t="n"/>
      <c r="Y1668" s="421" t="n"/>
      <c r="Z1668" s="421" t="n"/>
      <c r="AA1668" s="421" t="n"/>
      <c r="AB1668" s="421" t="n"/>
      <c r="AC1668" s="421" t="n"/>
      <c r="AD1668" s="421" t="n"/>
      <c r="AE1668" s="421" t="n"/>
      <c r="AF1668" s="421" t="n"/>
      <c r="AG1668" s="421" t="n"/>
      <c r="AH1668" s="421" t="n"/>
      <c r="AI1668" s="421" t="n"/>
      <c r="AJ1668" s="297" t="n"/>
      <c r="AK1668" s="297" t="n"/>
      <c r="AL1668" s="284" t="n"/>
      <c r="AM1668" s="297" t="n"/>
      <c r="AN1668" s="285" t="n"/>
      <c r="AO1668" s="297" t="n"/>
      <c r="AP1668" s="297" t="n"/>
      <c r="AQ1668" s="297" t="n"/>
      <c r="AR1668" s="297" t="n"/>
      <c r="AS1668" s="297" t="n"/>
      <c r="AT1668" s="285" t="n"/>
      <c r="AU1668" s="297" t="n"/>
      <c r="AV1668" s="297" t="n"/>
      <c r="AW1668" s="297" t="n"/>
      <c r="AX1668" s="297" t="n"/>
      <c r="AY1668" s="286" t="n"/>
      <c r="AZ1668" s="286" t="n"/>
      <c r="BA1668" s="287" t="n"/>
      <c r="BB1668" s="286" t="n"/>
      <c r="BC1668" s="286" t="n"/>
      <c r="BD1668" s="286" t="n"/>
      <c r="BE1668" s="286" t="n"/>
      <c r="BF1668" s="286" t="n"/>
      <c r="BG1668" s="286" t="n"/>
      <c r="BH1668" s="297" t="n"/>
      <c r="BI1668" s="297" t="n"/>
      <c r="BJ1668" s="297" t="n"/>
      <c r="BK1668" s="297" t="n"/>
      <c r="BL1668" s="297" t="n"/>
      <c r="BM1668" s="297" t="n"/>
      <c r="BN1668" s="297" t="n"/>
      <c r="BO1668" s="285" t="n"/>
      <c r="BP1668" s="297" t="n"/>
      <c r="BQ1668" s="297" t="n"/>
      <c r="BR1668" s="297" t="n"/>
      <c r="BS1668" s="297" t="n"/>
      <c r="BT1668" s="297" t="n"/>
      <c r="BU1668" s="297" t="n"/>
      <c r="BV1668" s="297" t="n"/>
      <c r="BW1668" s="288" t="n"/>
      <c r="BX1668" s="276">
        <f>SUM(IF(COUNTIF(MediaScorecard!CC2155, "*1.*"), 2, 0), IF(COUNTIF(MediaScorecard!CC2155, "*2.*"), 2, 0), IF(COUNTIF(MediaScorecard!CC2155, "*3.*"), 2, 0), IF(COUNTIF(MediaScorecard!CC2155, "*4.*"), 2, 0), IF(COUNTIF(MediaScorecard!CC2155, "*5.*"), 2, 0), IF(COUNTIF(MediaScorecard!CC2155, "*6.*"), 2, 0))</f>
        <v/>
      </c>
      <c r="BY1668" s="277">
        <f t="array" ref="BY1668">SUM(VALUE(AT1668),VALUE(AU1668),VALUE(AV1668),VALUE(AW1668),VALUE(AX1668),VALUE(AY1668),VALUE(AZ1668),VALUE(BB1668),VALUE(BC1668),VALUE(BD1668),VALUE(BE1668),VALUE(BF1668),VALUE(BG1668),VALUE(BH1668),VALUE(BI1668),VALUE(BJ1668),VALUE(BK1668),VALUE(BL1668),VALUE(BM1668),VALUE(BN1668),VALUE(BO1668),VALUE(BP1668),VALUE(BQ1668),VALUE(BR1668),VALUE(BS1668),VALUE(BT1668),VALUE(BU1668),VALUE(BV1668),VALUE(BW1668))</f>
        <v/>
      </c>
      <c r="BZ1668" s="307" t="n"/>
      <c r="CA1668" s="307" t="n"/>
      <c r="CB1668" s="307" t="n"/>
      <c r="CC1668" s="307" t="n"/>
      <c r="CD1668" s="307" t="n"/>
      <c r="CE1668" s="307" t="n"/>
      <c r="CF1668" s="307" t="n"/>
      <c r="CG1668" s="307" t="n"/>
      <c r="CH1668" s="307" t="n"/>
      <c r="CI1668" s="307" t="n"/>
      <c r="CJ1668" s="307" t="n"/>
      <c r="CK1668" s="307" t="n"/>
      <c r="CL1668" s="307" t="n"/>
      <c r="CM1668" s="307" t="n"/>
      <c r="CN1668" s="307" t="n"/>
      <c r="CO1668" s="307" t="n"/>
      <c r="CP1668" s="307" t="n"/>
      <c r="CQ1668" s="307" t="n"/>
      <c r="CR1668" s="279" t="n"/>
      <c r="CS1668" s="280">
        <f>AVERAGE(Value(BY1668),value(CR1668))</f>
        <v/>
      </c>
      <c r="CT1668" s="421">
        <f>(IF(OR(MediaScorecard!BG2155="x", MediaScorecard!BH2155="x",MediaScorecard!BI2155="x",MediaScorecard!BJ2155="x",MediaScorecard!BK2155="x"),1, 2))</f>
        <v/>
      </c>
      <c r="CU1668" s="308" t="n"/>
      <c r="CV1668" s="308" t="n"/>
      <c r="CW1668" s="308" t="n"/>
      <c r="CX1668" s="309" t="n"/>
      <c r="CY1668" s="308" t="n"/>
      <c r="CZ1668" s="308" t="n"/>
      <c r="DA1668" s="308" t="n"/>
    </row>
    <row r="1669" ht="21" customHeight="1" s="590">
      <c r="A1669" s="421" t="n"/>
      <c r="B1669" s="270" t="n"/>
      <c r="C1669" s="269" t="n"/>
      <c r="D1669" s="267" t="n"/>
      <c r="E1669" s="267" t="n"/>
      <c r="F1669" s="268" t="n"/>
      <c r="G1669" s="421" t="n"/>
      <c r="H1669" s="269" t="n"/>
      <c r="I1669" s="421" t="n"/>
      <c r="J1669" s="421" t="n"/>
      <c r="K1669" s="421" t="n"/>
      <c r="L1669" s="421" t="n"/>
      <c r="M1669" s="421" t="n"/>
      <c r="N1669" s="421" t="n"/>
      <c r="O1669" s="421" t="n"/>
      <c r="P1669" s="421" t="n"/>
      <c r="Q1669" s="421" t="n"/>
      <c r="R1669" s="270" t="n"/>
      <c r="S1669" s="421" t="n"/>
      <c r="T1669" s="421" t="n"/>
      <c r="U1669" s="421" t="n"/>
      <c r="V1669" s="421" t="n"/>
      <c r="W1669" s="421" t="n"/>
      <c r="X1669" s="421" t="n"/>
      <c r="Y1669" s="421" t="n"/>
      <c r="Z1669" s="421" t="n"/>
      <c r="AA1669" s="421" t="n"/>
      <c r="AB1669" s="421" t="n"/>
      <c r="AC1669" s="421" t="n"/>
      <c r="AD1669" s="421" t="n"/>
      <c r="AE1669" s="421" t="n"/>
      <c r="AF1669" s="421" t="n"/>
      <c r="AG1669" s="421" t="n"/>
      <c r="AH1669" s="421" t="n"/>
      <c r="AI1669" s="421" t="n"/>
      <c r="AJ1669" s="297" t="n"/>
      <c r="AK1669" s="297" t="n"/>
      <c r="AL1669" s="284" t="n"/>
      <c r="AM1669" s="297" t="n"/>
      <c r="AN1669" s="285" t="n"/>
      <c r="AO1669" s="297" t="n"/>
      <c r="AP1669" s="297" t="n"/>
      <c r="AQ1669" s="297" t="n"/>
      <c r="AR1669" s="297" t="n"/>
      <c r="AS1669" s="297" t="n"/>
      <c r="AT1669" s="285" t="n"/>
      <c r="AU1669" s="297" t="n"/>
      <c r="AV1669" s="297" t="n"/>
      <c r="AW1669" s="297" t="n"/>
      <c r="AX1669" s="297" t="n"/>
      <c r="AY1669" s="286" t="n"/>
      <c r="AZ1669" s="286" t="n"/>
      <c r="BA1669" s="287" t="n"/>
      <c r="BB1669" s="286" t="n"/>
      <c r="BC1669" s="286" t="n"/>
      <c r="BD1669" s="286" t="n"/>
      <c r="BE1669" s="286" t="n"/>
      <c r="BF1669" s="286" t="n"/>
      <c r="BG1669" s="286" t="n"/>
      <c r="BH1669" s="297" t="n"/>
      <c r="BI1669" s="297" t="n"/>
      <c r="BJ1669" s="297" t="n"/>
      <c r="BK1669" s="297" t="n"/>
      <c r="BL1669" s="297" t="n"/>
      <c r="BM1669" s="297" t="n"/>
      <c r="BN1669" s="297" t="n"/>
      <c r="BO1669" s="285" t="n"/>
      <c r="BP1669" s="297" t="n"/>
      <c r="BQ1669" s="297" t="n"/>
      <c r="BR1669" s="297" t="n"/>
      <c r="BS1669" s="297" t="n"/>
      <c r="BT1669" s="297" t="n"/>
      <c r="BU1669" s="297" t="n"/>
      <c r="BV1669" s="297" t="n"/>
      <c r="BW1669" s="288" t="n"/>
      <c r="BX1669" s="276">
        <f>SUM(IF(COUNTIF(MediaScorecard!CC2156, "*1.*"), 2, 0), IF(COUNTIF(MediaScorecard!CC2156, "*2.*"), 2, 0), IF(COUNTIF(MediaScorecard!CC2156, "*3.*"), 2, 0), IF(COUNTIF(MediaScorecard!CC2156, "*4.*"), 2, 0), IF(COUNTIF(MediaScorecard!CC2156, "*5.*"), 2, 0), IF(COUNTIF(MediaScorecard!CC2156, "*6.*"), 2, 0))</f>
        <v/>
      </c>
      <c r="BY1669" s="277">
        <f t="array" ref="BY1669">SUM(VALUE(AT1669),VALUE(AU1669),VALUE(AV1669),VALUE(AW1669),VALUE(AX1669),VALUE(AY1669),VALUE(AZ1669),VALUE(BB1669),VALUE(BC1669),VALUE(BD1669),VALUE(BE1669),VALUE(BF1669),VALUE(BG1669),VALUE(BH1669),VALUE(BI1669),VALUE(BJ1669),VALUE(BK1669),VALUE(BL1669),VALUE(BM1669),VALUE(BN1669),VALUE(BO1669),VALUE(BP1669),VALUE(BQ1669),VALUE(BR1669),VALUE(BS1669),VALUE(BT1669),VALUE(BU1669),VALUE(BV1669),VALUE(BW1669))</f>
        <v/>
      </c>
      <c r="BZ1669" s="307" t="n"/>
      <c r="CA1669" s="307" t="n"/>
      <c r="CB1669" s="307" t="n"/>
      <c r="CC1669" s="307" t="n"/>
      <c r="CD1669" s="307" t="n"/>
      <c r="CE1669" s="307" t="n"/>
      <c r="CF1669" s="307" t="n"/>
      <c r="CG1669" s="307" t="n"/>
      <c r="CH1669" s="307" t="n"/>
      <c r="CI1669" s="307" t="n"/>
      <c r="CJ1669" s="307" t="n"/>
      <c r="CK1669" s="307" t="n"/>
      <c r="CL1669" s="307" t="n"/>
      <c r="CM1669" s="307" t="n"/>
      <c r="CN1669" s="307" t="n"/>
      <c r="CO1669" s="307" t="n"/>
      <c r="CP1669" s="307" t="n"/>
      <c r="CQ1669" s="307" t="n"/>
      <c r="CR1669" s="279" t="n"/>
      <c r="CS1669" s="280">
        <f>AVERAGE(Value(BY1669),value(CR1669))</f>
        <v/>
      </c>
      <c r="CT1669" s="421">
        <f>(IF(OR(MediaScorecard!BG2156="x", MediaScorecard!BH2156="x",MediaScorecard!BI2156="x",MediaScorecard!BJ2156="x",MediaScorecard!BK2156="x"),1, 2))</f>
        <v/>
      </c>
      <c r="CU1669" s="308" t="n"/>
      <c r="CV1669" s="308" t="n"/>
      <c r="CW1669" s="308" t="n"/>
      <c r="CX1669" s="309" t="n"/>
      <c r="CY1669" s="308" t="n"/>
      <c r="CZ1669" s="308" t="n"/>
      <c r="DA1669" s="308" t="n"/>
    </row>
    <row r="1670" ht="21" customHeight="1" s="590">
      <c r="A1670" s="421" t="n"/>
      <c r="B1670" s="270" t="n"/>
      <c r="C1670" s="269" t="n"/>
      <c r="D1670" s="267" t="n"/>
      <c r="E1670" s="267" t="n"/>
      <c r="F1670" s="268" t="n"/>
      <c r="G1670" s="421" t="n"/>
      <c r="H1670" s="269" t="n"/>
      <c r="I1670" s="421" t="n"/>
      <c r="J1670" s="421" t="n"/>
      <c r="K1670" s="421" t="n"/>
      <c r="L1670" s="421" t="n"/>
      <c r="M1670" s="421" t="n"/>
      <c r="N1670" s="421" t="n"/>
      <c r="O1670" s="421" t="n"/>
      <c r="P1670" s="421" t="n"/>
      <c r="Q1670" s="421" t="n"/>
      <c r="R1670" s="270" t="n"/>
      <c r="S1670" s="421" t="n"/>
      <c r="T1670" s="421" t="n"/>
      <c r="U1670" s="421" t="n"/>
      <c r="V1670" s="421" t="n"/>
      <c r="W1670" s="421" t="n"/>
      <c r="X1670" s="421" t="n"/>
      <c r="Y1670" s="421" t="n"/>
      <c r="Z1670" s="421" t="n"/>
      <c r="AA1670" s="421" t="n"/>
      <c r="AB1670" s="421" t="n"/>
      <c r="AC1670" s="421" t="n"/>
      <c r="AD1670" s="421" t="n"/>
      <c r="AE1670" s="421" t="n"/>
      <c r="AF1670" s="421" t="n"/>
      <c r="AG1670" s="421" t="n"/>
      <c r="AH1670" s="421" t="n"/>
      <c r="AI1670" s="421" t="n"/>
      <c r="AJ1670" s="297" t="n"/>
      <c r="AK1670" s="297" t="n"/>
      <c r="AL1670" s="284" t="n"/>
      <c r="AM1670" s="297" t="n"/>
      <c r="AN1670" s="285" t="n"/>
      <c r="AO1670" s="297" t="n"/>
      <c r="AP1670" s="297" t="n"/>
      <c r="AQ1670" s="297" t="n"/>
      <c r="AR1670" s="297" t="n"/>
      <c r="AS1670" s="297" t="n"/>
      <c r="AT1670" s="285" t="n"/>
      <c r="AU1670" s="297" t="n"/>
      <c r="AV1670" s="297" t="n"/>
      <c r="AW1670" s="297" t="n"/>
      <c r="AX1670" s="297" t="n"/>
      <c r="AY1670" s="286" t="n"/>
      <c r="AZ1670" s="286" t="n"/>
      <c r="BA1670" s="287" t="n"/>
      <c r="BB1670" s="286" t="n"/>
      <c r="BC1670" s="286" t="n"/>
      <c r="BD1670" s="286" t="n"/>
      <c r="BE1670" s="286" t="n"/>
      <c r="BF1670" s="286" t="n"/>
      <c r="BG1670" s="286" t="n"/>
      <c r="BH1670" s="297" t="n"/>
      <c r="BI1670" s="297" t="n"/>
      <c r="BJ1670" s="297" t="n"/>
      <c r="BK1670" s="297" t="n"/>
      <c r="BL1670" s="297" t="n"/>
      <c r="BM1670" s="297" t="n"/>
      <c r="BN1670" s="297" t="n"/>
      <c r="BO1670" s="285" t="n"/>
      <c r="BP1670" s="297" t="n"/>
      <c r="BQ1670" s="297" t="n"/>
      <c r="BR1670" s="297" t="n"/>
      <c r="BS1670" s="297" t="n"/>
      <c r="BT1670" s="297" t="n"/>
      <c r="BU1670" s="297" t="n"/>
      <c r="BV1670" s="297" t="n"/>
      <c r="BW1670" s="288" t="n"/>
      <c r="BX1670" s="276">
        <f>SUM(IF(COUNTIF(MediaScorecard!CC2157, "*1.*"), 2, 0), IF(COUNTIF(MediaScorecard!CC2157, "*2.*"), 2, 0), IF(COUNTIF(MediaScorecard!CC2157, "*3.*"), 2, 0), IF(COUNTIF(MediaScorecard!CC2157, "*4.*"), 2, 0), IF(COUNTIF(MediaScorecard!CC2157, "*5.*"), 2, 0), IF(COUNTIF(MediaScorecard!CC2157, "*6.*"), 2, 0))</f>
        <v/>
      </c>
      <c r="BY1670" s="277">
        <f t="array" ref="BY1670">SUM(VALUE(AT1670),VALUE(AU1670),VALUE(AV1670),VALUE(AW1670),VALUE(AX1670),VALUE(AY1670),VALUE(AZ1670),VALUE(BB1670),VALUE(BC1670),VALUE(BD1670),VALUE(BE1670),VALUE(BF1670),VALUE(BG1670),VALUE(BH1670),VALUE(BI1670),VALUE(BJ1670),VALUE(BK1670),VALUE(BL1670),VALUE(BM1670),VALUE(BN1670),VALUE(BO1670),VALUE(BP1670),VALUE(BQ1670),VALUE(BR1670),VALUE(BS1670),VALUE(BT1670),VALUE(BU1670),VALUE(BV1670),VALUE(BW1670))</f>
        <v/>
      </c>
      <c r="BZ1670" s="307" t="n"/>
      <c r="CA1670" s="307" t="n"/>
      <c r="CB1670" s="307" t="n"/>
      <c r="CC1670" s="307" t="n"/>
      <c r="CD1670" s="307" t="n"/>
      <c r="CE1670" s="307" t="n"/>
      <c r="CF1670" s="307" t="n"/>
      <c r="CG1670" s="307" t="n"/>
      <c r="CH1670" s="307" t="n"/>
      <c r="CI1670" s="307" t="n"/>
      <c r="CJ1670" s="307" t="n"/>
      <c r="CK1670" s="307" t="n"/>
      <c r="CL1670" s="307" t="n"/>
      <c r="CM1670" s="307" t="n"/>
      <c r="CN1670" s="307" t="n"/>
      <c r="CO1670" s="307" t="n"/>
      <c r="CP1670" s="307" t="n"/>
      <c r="CQ1670" s="307" t="n"/>
      <c r="CR1670" s="279" t="n"/>
      <c r="CS1670" s="280">
        <f>AVERAGE(Value(BY1670),value(CR1670))</f>
        <v/>
      </c>
      <c r="CT1670" s="421">
        <f>(IF(OR(MediaScorecard!BG2157="x", MediaScorecard!BH2157="x",MediaScorecard!BI2157="x",MediaScorecard!BJ2157="x",MediaScorecard!BK2157="x"),1, 2))</f>
        <v/>
      </c>
      <c r="CU1670" s="308" t="n"/>
      <c r="CV1670" s="308" t="n"/>
      <c r="CW1670" s="308" t="n"/>
      <c r="CX1670" s="309" t="n"/>
      <c r="CY1670" s="308" t="n"/>
      <c r="CZ1670" s="308" t="n"/>
      <c r="DA1670" s="308" t="n"/>
    </row>
    <row r="1671" ht="21" customHeight="1" s="590">
      <c r="A1671" s="421" t="n"/>
      <c r="B1671" s="270" t="n"/>
      <c r="C1671" s="269" t="n"/>
      <c r="D1671" s="267" t="n"/>
      <c r="E1671" s="267" t="n"/>
      <c r="F1671" s="268" t="n"/>
      <c r="G1671" s="421" t="n"/>
      <c r="H1671" s="269" t="n"/>
      <c r="I1671" s="421" t="n"/>
      <c r="J1671" s="421" t="n"/>
      <c r="K1671" s="421" t="n"/>
      <c r="L1671" s="421" t="n"/>
      <c r="M1671" s="421" t="n"/>
      <c r="N1671" s="421" t="n"/>
      <c r="O1671" s="421" t="n"/>
      <c r="P1671" s="421" t="n"/>
      <c r="Q1671" s="421" t="n"/>
      <c r="R1671" s="270" t="n"/>
      <c r="S1671" s="421" t="n"/>
      <c r="T1671" s="421" t="n"/>
      <c r="U1671" s="421" t="n"/>
      <c r="V1671" s="421" t="n"/>
      <c r="W1671" s="421" t="n"/>
      <c r="X1671" s="421" t="n"/>
      <c r="Y1671" s="421" t="n"/>
      <c r="Z1671" s="421" t="n"/>
      <c r="AA1671" s="421" t="n"/>
      <c r="AB1671" s="421" t="n"/>
      <c r="AC1671" s="421" t="n"/>
      <c r="AD1671" s="421" t="n"/>
      <c r="AE1671" s="421" t="n"/>
      <c r="AF1671" s="421" t="n"/>
      <c r="AG1671" s="421" t="n"/>
      <c r="AH1671" s="421" t="n"/>
      <c r="AI1671" s="421" t="n"/>
      <c r="AJ1671" s="297" t="n"/>
      <c r="AK1671" s="297" t="n"/>
      <c r="AL1671" s="284" t="n"/>
      <c r="AM1671" s="297" t="n"/>
      <c r="AN1671" s="285" t="n"/>
      <c r="AO1671" s="297" t="n"/>
      <c r="AP1671" s="297" t="n"/>
      <c r="AQ1671" s="297" t="n"/>
      <c r="AR1671" s="297" t="n"/>
      <c r="AS1671" s="297" t="n"/>
      <c r="AT1671" s="285" t="n"/>
      <c r="AU1671" s="297" t="n"/>
      <c r="AV1671" s="297" t="n"/>
      <c r="AW1671" s="297" t="n"/>
      <c r="AX1671" s="297" t="n"/>
      <c r="AY1671" s="286" t="n"/>
      <c r="AZ1671" s="286" t="n"/>
      <c r="BA1671" s="287" t="n"/>
      <c r="BB1671" s="286" t="n"/>
      <c r="BC1671" s="286" t="n"/>
      <c r="BD1671" s="286" t="n"/>
      <c r="BE1671" s="286" t="n"/>
      <c r="BF1671" s="286" t="n"/>
      <c r="BG1671" s="286" t="n"/>
      <c r="BH1671" s="297" t="n"/>
      <c r="BI1671" s="297" t="n"/>
      <c r="BJ1671" s="297" t="n"/>
      <c r="BK1671" s="297" t="n"/>
      <c r="BL1671" s="297" t="n"/>
      <c r="BM1671" s="297" t="n"/>
      <c r="BN1671" s="297" t="n"/>
      <c r="BO1671" s="285" t="n"/>
      <c r="BP1671" s="297" t="n"/>
      <c r="BQ1671" s="297" t="n"/>
      <c r="BR1671" s="297" t="n"/>
      <c r="BS1671" s="297" t="n"/>
      <c r="BT1671" s="297" t="n"/>
      <c r="BU1671" s="297" t="n"/>
      <c r="BV1671" s="297" t="n"/>
      <c r="BW1671" s="288" t="n"/>
      <c r="BX1671" s="276">
        <f>SUM(IF(COUNTIF(MediaScorecard!CC2158, "*1.*"), 2, 0), IF(COUNTIF(MediaScorecard!CC2158, "*2.*"), 2, 0), IF(COUNTIF(MediaScorecard!CC2158, "*3.*"), 2, 0), IF(COUNTIF(MediaScorecard!CC2158, "*4.*"), 2, 0), IF(COUNTIF(MediaScorecard!CC2158, "*5.*"), 2, 0), IF(COUNTIF(MediaScorecard!CC2158, "*6.*"), 2, 0))</f>
        <v/>
      </c>
      <c r="BY1671" s="277">
        <f t="array" ref="BY1671">SUM(VALUE(AT1671),VALUE(AU1671),VALUE(AV1671),VALUE(AW1671),VALUE(AX1671),VALUE(AY1671),VALUE(AZ1671),VALUE(BB1671),VALUE(BC1671),VALUE(BD1671),VALUE(BE1671),VALUE(BF1671),VALUE(BG1671),VALUE(BH1671),VALUE(BI1671),VALUE(BJ1671),VALUE(BK1671),VALUE(BL1671),VALUE(BM1671),VALUE(BN1671),VALUE(BO1671),VALUE(BP1671),VALUE(BQ1671),VALUE(BR1671),VALUE(BS1671),VALUE(BT1671),VALUE(BU1671),VALUE(BV1671),VALUE(BW1671))</f>
        <v/>
      </c>
      <c r="BZ1671" s="307" t="n"/>
      <c r="CA1671" s="307" t="n"/>
      <c r="CB1671" s="307" t="n"/>
      <c r="CC1671" s="307" t="n"/>
      <c r="CD1671" s="307" t="n"/>
      <c r="CE1671" s="307" t="n"/>
      <c r="CF1671" s="307" t="n"/>
      <c r="CG1671" s="307" t="n"/>
      <c r="CH1671" s="307" t="n"/>
      <c r="CI1671" s="307" t="n"/>
      <c r="CJ1671" s="307" t="n"/>
      <c r="CK1671" s="307" t="n"/>
      <c r="CL1671" s="307" t="n"/>
      <c r="CM1671" s="307" t="n"/>
      <c r="CN1671" s="307" t="n"/>
      <c r="CO1671" s="307" t="n"/>
      <c r="CP1671" s="307" t="n"/>
      <c r="CQ1671" s="307" t="n"/>
      <c r="CR1671" s="279" t="n"/>
      <c r="CS1671" s="280">
        <f>AVERAGE(Value(BY1671),value(CR1671))</f>
        <v/>
      </c>
      <c r="CT1671" s="421">
        <f>(IF(OR(MediaScorecard!BG2158="x", MediaScorecard!BH2158="x",MediaScorecard!BI2158="x",MediaScorecard!BJ2158="x",MediaScorecard!BK2158="x"),1, 2))</f>
        <v/>
      </c>
      <c r="CU1671" s="308" t="n"/>
      <c r="CV1671" s="308" t="n"/>
      <c r="CW1671" s="308" t="n"/>
      <c r="CX1671" s="309" t="n"/>
      <c r="CY1671" s="308" t="n"/>
      <c r="CZ1671" s="308" t="n"/>
      <c r="DA1671" s="308" t="n"/>
    </row>
    <row r="1672" ht="21" customHeight="1" s="590">
      <c r="A1672" s="421" t="n"/>
      <c r="B1672" s="270" t="n"/>
      <c r="C1672" s="269" t="n"/>
      <c r="D1672" s="267" t="n"/>
      <c r="E1672" s="267" t="n"/>
      <c r="F1672" s="268" t="n"/>
      <c r="G1672" s="421" t="n"/>
      <c r="H1672" s="269" t="n"/>
      <c r="I1672" s="421" t="n"/>
      <c r="J1672" s="421" t="n"/>
      <c r="K1672" s="421" t="n"/>
      <c r="L1672" s="421" t="n"/>
      <c r="M1672" s="421" t="n"/>
      <c r="N1672" s="421" t="n"/>
      <c r="O1672" s="421" t="n"/>
      <c r="P1672" s="421" t="n"/>
      <c r="Q1672" s="421" t="n"/>
      <c r="R1672" s="270" t="n"/>
      <c r="S1672" s="421" t="n"/>
      <c r="T1672" s="421" t="n"/>
      <c r="U1672" s="421" t="n"/>
      <c r="V1672" s="421" t="n"/>
      <c r="W1672" s="421" t="n"/>
      <c r="X1672" s="421" t="n"/>
      <c r="Y1672" s="421" t="n"/>
      <c r="Z1672" s="421" t="n"/>
      <c r="AA1672" s="421" t="n"/>
      <c r="AB1672" s="421" t="n"/>
      <c r="AC1672" s="421" t="n"/>
      <c r="AD1672" s="421" t="n"/>
      <c r="AE1672" s="421" t="n"/>
      <c r="AF1672" s="421" t="n"/>
      <c r="AG1672" s="421" t="n"/>
      <c r="AH1672" s="421" t="n"/>
      <c r="AI1672" s="421" t="n"/>
      <c r="AJ1672" s="297" t="n"/>
      <c r="AK1672" s="297" t="n"/>
      <c r="AL1672" s="284" t="n"/>
      <c r="AM1672" s="297" t="n"/>
      <c r="AN1672" s="285" t="n"/>
      <c r="AO1672" s="297" t="n"/>
      <c r="AP1672" s="297" t="n"/>
      <c r="AQ1672" s="297" t="n"/>
      <c r="AR1672" s="297" t="n"/>
      <c r="AS1672" s="297" t="n"/>
      <c r="AT1672" s="285" t="n"/>
      <c r="AU1672" s="297" t="n"/>
      <c r="AV1672" s="297" t="n"/>
      <c r="AW1672" s="297" t="n"/>
      <c r="AX1672" s="297" t="n"/>
      <c r="AY1672" s="286" t="n"/>
      <c r="AZ1672" s="286" t="n"/>
      <c r="BA1672" s="287" t="n"/>
      <c r="BB1672" s="286" t="n"/>
      <c r="BC1672" s="286" t="n"/>
      <c r="BD1672" s="286" t="n"/>
      <c r="BE1672" s="286" t="n"/>
      <c r="BF1672" s="286" t="n"/>
      <c r="BG1672" s="286" t="n"/>
      <c r="BH1672" s="297" t="n"/>
      <c r="BI1672" s="297" t="n"/>
      <c r="BJ1672" s="297" t="n"/>
      <c r="BK1672" s="297" t="n"/>
      <c r="BL1672" s="297" t="n"/>
      <c r="BM1672" s="297" t="n"/>
      <c r="BN1672" s="297" t="n"/>
      <c r="BO1672" s="285" t="n"/>
      <c r="BP1672" s="297" t="n"/>
      <c r="BQ1672" s="297" t="n"/>
      <c r="BR1672" s="297" t="n"/>
      <c r="BS1672" s="297" t="n"/>
      <c r="BT1672" s="297" t="n"/>
      <c r="BU1672" s="297" t="n"/>
      <c r="BV1672" s="297" t="n"/>
      <c r="BW1672" s="288" t="n"/>
      <c r="BX1672" s="276">
        <f>SUM(IF(COUNTIF(MediaScorecard!CC2159, "*1.*"), 2, 0), IF(COUNTIF(MediaScorecard!CC2159, "*2.*"), 2, 0), IF(COUNTIF(MediaScorecard!CC2159, "*3.*"), 2, 0), IF(COUNTIF(MediaScorecard!CC2159, "*4.*"), 2, 0), IF(COUNTIF(MediaScorecard!CC2159, "*5.*"), 2, 0), IF(COUNTIF(MediaScorecard!CC2159, "*6.*"), 2, 0))</f>
        <v/>
      </c>
      <c r="BY1672" s="277">
        <f t="array" ref="BY1672">SUM(VALUE(AT1672),VALUE(AU1672),VALUE(AV1672),VALUE(AW1672),VALUE(AX1672),VALUE(AY1672),VALUE(AZ1672),VALUE(BB1672),VALUE(BC1672),VALUE(BD1672),VALUE(BE1672),VALUE(BF1672),VALUE(BG1672),VALUE(BH1672),VALUE(BI1672),VALUE(BJ1672),VALUE(BK1672),VALUE(BL1672),VALUE(BM1672),VALUE(BN1672),VALUE(BO1672),VALUE(BP1672),VALUE(BQ1672),VALUE(BR1672),VALUE(BS1672),VALUE(BT1672),VALUE(BU1672),VALUE(BV1672),VALUE(BW1672))</f>
        <v/>
      </c>
      <c r="BZ1672" s="307" t="n"/>
      <c r="CA1672" s="307" t="n"/>
      <c r="CB1672" s="307" t="n"/>
      <c r="CC1672" s="307" t="n"/>
      <c r="CD1672" s="307" t="n"/>
      <c r="CE1672" s="307" t="n"/>
      <c r="CF1672" s="307" t="n"/>
      <c r="CG1672" s="307" t="n"/>
      <c r="CH1672" s="307" t="n"/>
      <c r="CI1672" s="307" t="n"/>
      <c r="CJ1672" s="307" t="n"/>
      <c r="CK1672" s="307" t="n"/>
      <c r="CL1672" s="307" t="n"/>
      <c r="CM1672" s="307" t="n"/>
      <c r="CN1672" s="307" t="n"/>
      <c r="CO1672" s="307" t="n"/>
      <c r="CP1672" s="307" t="n"/>
      <c r="CQ1672" s="307" t="n"/>
      <c r="CR1672" s="279" t="n"/>
      <c r="CS1672" s="280">
        <f>AVERAGE(Value(BY1672),value(CR1672))</f>
        <v/>
      </c>
      <c r="CT1672" s="421">
        <f>(IF(OR(MediaScorecard!BG2159="x", MediaScorecard!BH2159="x",MediaScorecard!BI2159="x",MediaScorecard!BJ2159="x",MediaScorecard!BK2159="x"),1, 2))</f>
        <v/>
      </c>
      <c r="CU1672" s="308" t="n"/>
      <c r="CV1672" s="308" t="n"/>
      <c r="CW1672" s="308" t="n"/>
      <c r="CX1672" s="309" t="n"/>
      <c r="CY1672" s="308" t="n"/>
      <c r="CZ1672" s="308" t="n"/>
      <c r="DA1672" s="308" t="n"/>
    </row>
    <row r="1673" ht="21" customHeight="1" s="590">
      <c r="A1673" s="421" t="n"/>
      <c r="B1673" s="270" t="n"/>
      <c r="C1673" s="269" t="n"/>
      <c r="D1673" s="267" t="n"/>
      <c r="E1673" s="267" t="n"/>
      <c r="F1673" s="268" t="n"/>
      <c r="G1673" s="421" t="n"/>
      <c r="H1673" s="269" t="n"/>
      <c r="I1673" s="421" t="n"/>
      <c r="J1673" s="421" t="n"/>
      <c r="K1673" s="421" t="n"/>
      <c r="L1673" s="421" t="n"/>
      <c r="M1673" s="421" t="n"/>
      <c r="N1673" s="421" t="n"/>
      <c r="O1673" s="421" t="n"/>
      <c r="P1673" s="421" t="n"/>
      <c r="Q1673" s="421" t="n"/>
      <c r="R1673" s="270" t="n"/>
      <c r="S1673" s="421" t="n"/>
      <c r="T1673" s="421" t="n"/>
      <c r="U1673" s="421" t="n"/>
      <c r="V1673" s="421" t="n"/>
      <c r="W1673" s="421" t="n"/>
      <c r="X1673" s="421" t="n"/>
      <c r="Y1673" s="421" t="n"/>
      <c r="Z1673" s="421" t="n"/>
      <c r="AA1673" s="421" t="n"/>
      <c r="AB1673" s="421" t="n"/>
      <c r="AC1673" s="421" t="n"/>
      <c r="AD1673" s="421" t="n"/>
      <c r="AE1673" s="421" t="n"/>
      <c r="AF1673" s="421" t="n"/>
      <c r="AG1673" s="421" t="n"/>
      <c r="AH1673" s="421" t="n"/>
      <c r="AI1673" s="421" t="n"/>
      <c r="AJ1673" s="297" t="n"/>
      <c r="AK1673" s="297" t="n"/>
      <c r="AL1673" s="284" t="n"/>
      <c r="AM1673" s="297" t="n"/>
      <c r="AN1673" s="285" t="n"/>
      <c r="AO1673" s="297" t="n"/>
      <c r="AP1673" s="297" t="n"/>
      <c r="AQ1673" s="297" t="n"/>
      <c r="AR1673" s="297" t="n"/>
      <c r="AS1673" s="297" t="n"/>
      <c r="AT1673" s="285" t="n"/>
      <c r="AU1673" s="297" t="n"/>
      <c r="AV1673" s="297" t="n"/>
      <c r="AW1673" s="297" t="n"/>
      <c r="AX1673" s="297" t="n"/>
      <c r="AY1673" s="286" t="n"/>
      <c r="AZ1673" s="286" t="n"/>
      <c r="BA1673" s="287" t="n"/>
      <c r="BB1673" s="286" t="n"/>
      <c r="BC1673" s="286" t="n"/>
      <c r="BD1673" s="286" t="n"/>
      <c r="BE1673" s="286" t="n"/>
      <c r="BF1673" s="286" t="n"/>
      <c r="BG1673" s="286" t="n"/>
      <c r="BH1673" s="297" t="n"/>
      <c r="BI1673" s="297" t="n"/>
      <c r="BJ1673" s="297" t="n"/>
      <c r="BK1673" s="297" t="n"/>
      <c r="BL1673" s="297" t="n"/>
      <c r="BM1673" s="297" t="n"/>
      <c r="BN1673" s="297" t="n"/>
      <c r="BO1673" s="285" t="n"/>
      <c r="BP1673" s="297" t="n"/>
      <c r="BQ1673" s="297" t="n"/>
      <c r="BR1673" s="297" t="n"/>
      <c r="BS1673" s="297" t="n"/>
      <c r="BT1673" s="297" t="n"/>
      <c r="BU1673" s="297" t="n"/>
      <c r="BV1673" s="297" t="n"/>
      <c r="BW1673" s="288" t="n"/>
      <c r="BX1673" s="276">
        <f>SUM(IF(COUNTIF(MediaScorecard!CC2160, "*1.*"), 2, 0), IF(COUNTIF(MediaScorecard!CC2160, "*2.*"), 2, 0), IF(COUNTIF(MediaScorecard!CC2160, "*3.*"), 2, 0), IF(COUNTIF(MediaScorecard!CC2160, "*4.*"), 2, 0), IF(COUNTIF(MediaScorecard!CC2160, "*5.*"), 2, 0), IF(COUNTIF(MediaScorecard!CC2160, "*6.*"), 2, 0))</f>
        <v/>
      </c>
      <c r="BY1673" s="277">
        <f t="array" ref="BY1673">SUM(VALUE(AT1673),VALUE(AU1673),VALUE(AV1673),VALUE(AW1673),VALUE(AX1673),VALUE(AY1673),VALUE(AZ1673),VALUE(BB1673),VALUE(BC1673),VALUE(BD1673),VALUE(BE1673),VALUE(BF1673),VALUE(BG1673),VALUE(BH1673),VALUE(BI1673),VALUE(BJ1673),VALUE(BK1673),VALUE(BL1673),VALUE(BM1673),VALUE(BN1673),VALUE(BO1673),VALUE(BP1673),VALUE(BQ1673),VALUE(BR1673),VALUE(BS1673),VALUE(BT1673),VALUE(BU1673),VALUE(BV1673),VALUE(BW1673))</f>
        <v/>
      </c>
      <c r="BZ1673" s="307" t="n"/>
      <c r="CA1673" s="307" t="n"/>
      <c r="CB1673" s="307" t="n"/>
      <c r="CC1673" s="307" t="n"/>
      <c r="CD1673" s="307" t="n"/>
      <c r="CE1673" s="307" t="n"/>
      <c r="CF1673" s="307" t="n"/>
      <c r="CG1673" s="307" t="n"/>
      <c r="CH1673" s="307" t="n"/>
      <c r="CI1673" s="307" t="n"/>
      <c r="CJ1673" s="307" t="n"/>
      <c r="CK1673" s="307" t="n"/>
      <c r="CL1673" s="307" t="n"/>
      <c r="CM1673" s="307" t="n"/>
      <c r="CN1673" s="307" t="n"/>
      <c r="CO1673" s="307" t="n"/>
      <c r="CP1673" s="307" t="n"/>
      <c r="CQ1673" s="307" t="n"/>
      <c r="CR1673" s="279" t="n"/>
      <c r="CS1673" s="280">
        <f>AVERAGE(Value(BY1673),value(CR1673))</f>
        <v/>
      </c>
      <c r="CT1673" s="421">
        <f>(IF(OR(MediaScorecard!BG2160="x", MediaScorecard!BH2160="x",MediaScorecard!BI2160="x",MediaScorecard!BJ2160="x",MediaScorecard!BK2160="x"),1, 2))</f>
        <v/>
      </c>
      <c r="CU1673" s="308" t="n"/>
      <c r="CV1673" s="308" t="n"/>
      <c r="CW1673" s="308" t="n"/>
      <c r="CX1673" s="309" t="n"/>
      <c r="CY1673" s="308" t="n"/>
      <c r="CZ1673" s="308" t="n"/>
      <c r="DA1673" s="308" t="n"/>
    </row>
    <row r="1674" ht="21" customHeight="1" s="590">
      <c r="A1674" s="421" t="n"/>
      <c r="B1674" s="270" t="n"/>
      <c r="C1674" s="269" t="n"/>
      <c r="D1674" s="267" t="n"/>
      <c r="E1674" s="267" t="n"/>
      <c r="F1674" s="268" t="n"/>
      <c r="G1674" s="421" t="n"/>
      <c r="H1674" s="269" t="n"/>
      <c r="I1674" s="421" t="n"/>
      <c r="J1674" s="421" t="n"/>
      <c r="K1674" s="421" t="n"/>
      <c r="L1674" s="421" t="n"/>
      <c r="M1674" s="421" t="n"/>
      <c r="N1674" s="421" t="n"/>
      <c r="O1674" s="421" t="n"/>
      <c r="P1674" s="421" t="n"/>
      <c r="Q1674" s="421" t="n"/>
      <c r="R1674" s="270" t="n"/>
      <c r="S1674" s="421" t="n"/>
      <c r="T1674" s="421" t="n"/>
      <c r="U1674" s="421" t="n"/>
      <c r="V1674" s="421" t="n"/>
      <c r="W1674" s="421" t="n"/>
      <c r="X1674" s="421" t="n"/>
      <c r="Y1674" s="421" t="n"/>
      <c r="Z1674" s="421" t="n"/>
      <c r="AA1674" s="421" t="n"/>
      <c r="AB1674" s="421" t="n"/>
      <c r="AC1674" s="421" t="n"/>
      <c r="AD1674" s="421" t="n"/>
      <c r="AE1674" s="421" t="n"/>
      <c r="AF1674" s="421" t="n"/>
      <c r="AG1674" s="421" t="n"/>
      <c r="AH1674" s="421" t="n"/>
      <c r="AI1674" s="421" t="n"/>
      <c r="AJ1674" s="297" t="n"/>
      <c r="AK1674" s="297" t="n"/>
      <c r="AL1674" s="284" t="n"/>
      <c r="AM1674" s="297" t="n"/>
      <c r="AN1674" s="285" t="n"/>
      <c r="AO1674" s="297" t="n"/>
      <c r="AP1674" s="297" t="n"/>
      <c r="AQ1674" s="297" t="n"/>
      <c r="AR1674" s="297" t="n"/>
      <c r="AS1674" s="297" t="n"/>
      <c r="AT1674" s="285" t="n"/>
      <c r="AU1674" s="297" t="n"/>
      <c r="AV1674" s="297" t="n"/>
      <c r="AW1674" s="297" t="n"/>
      <c r="AX1674" s="297" t="n"/>
      <c r="AY1674" s="286" t="n"/>
      <c r="AZ1674" s="286" t="n"/>
      <c r="BA1674" s="287" t="n"/>
      <c r="BB1674" s="286" t="n"/>
      <c r="BC1674" s="286" t="n"/>
      <c r="BD1674" s="286" t="n"/>
      <c r="BE1674" s="286" t="n"/>
      <c r="BF1674" s="286" t="n"/>
      <c r="BG1674" s="286" t="n"/>
      <c r="BH1674" s="297" t="n"/>
      <c r="BI1674" s="297" t="n"/>
      <c r="BJ1674" s="297" t="n"/>
      <c r="BK1674" s="297" t="n"/>
      <c r="BL1674" s="297" t="n"/>
      <c r="BM1674" s="297" t="n"/>
      <c r="BN1674" s="297" t="n"/>
      <c r="BO1674" s="285" t="n"/>
      <c r="BP1674" s="297" t="n"/>
      <c r="BQ1674" s="297" t="n"/>
      <c r="BR1674" s="297" t="n"/>
      <c r="BS1674" s="297" t="n"/>
      <c r="BT1674" s="297" t="n"/>
      <c r="BU1674" s="297" t="n"/>
      <c r="BV1674" s="297" t="n"/>
      <c r="BW1674" s="288" t="n"/>
      <c r="BX1674" s="276">
        <f>SUM(IF(COUNTIF(MediaScorecard!CC2161, "*1.*"), 2, 0), IF(COUNTIF(MediaScorecard!CC2161, "*2.*"), 2, 0), IF(COUNTIF(MediaScorecard!CC2161, "*3.*"), 2, 0), IF(COUNTIF(MediaScorecard!CC2161, "*4.*"), 2, 0), IF(COUNTIF(MediaScorecard!CC2161, "*5.*"), 2, 0), IF(COUNTIF(MediaScorecard!CC2161, "*6.*"), 2, 0))</f>
        <v/>
      </c>
      <c r="BY1674" s="277">
        <f t="array" ref="BY1674">SUM(VALUE(AT1674),VALUE(AU1674),VALUE(AV1674),VALUE(AW1674),VALUE(AX1674),VALUE(AY1674),VALUE(AZ1674),VALUE(BB1674),VALUE(BC1674),VALUE(BD1674),VALUE(BE1674),VALUE(BF1674),VALUE(BG1674),VALUE(BH1674),VALUE(BI1674),VALUE(BJ1674),VALUE(BK1674),VALUE(BL1674),VALUE(BM1674),VALUE(BN1674),VALUE(BO1674),VALUE(BP1674),VALUE(BQ1674),VALUE(BR1674),VALUE(BS1674),VALUE(BT1674),VALUE(BU1674),VALUE(BV1674),VALUE(BW1674))</f>
        <v/>
      </c>
      <c r="BZ1674" s="307" t="n"/>
      <c r="CA1674" s="307" t="n"/>
      <c r="CB1674" s="307" t="n"/>
      <c r="CC1674" s="307" t="n"/>
      <c r="CD1674" s="307" t="n"/>
      <c r="CE1674" s="307" t="n"/>
      <c r="CF1674" s="307" t="n"/>
      <c r="CG1674" s="307" t="n"/>
      <c r="CH1674" s="307" t="n"/>
      <c r="CI1674" s="307" t="n"/>
      <c r="CJ1674" s="307" t="n"/>
      <c r="CK1674" s="307" t="n"/>
      <c r="CL1674" s="307" t="n"/>
      <c r="CM1674" s="307" t="n"/>
      <c r="CN1674" s="307" t="n"/>
      <c r="CO1674" s="307" t="n"/>
      <c r="CP1674" s="307" t="n"/>
      <c r="CQ1674" s="307" t="n"/>
      <c r="CR1674" s="279" t="n"/>
      <c r="CS1674" s="280">
        <f>AVERAGE(Value(BY1674),value(CR1674))</f>
        <v/>
      </c>
      <c r="CT1674" s="421">
        <f>(IF(OR(MediaScorecard!BG2161="x", MediaScorecard!BH2161="x",MediaScorecard!BI2161="x",MediaScorecard!BJ2161="x",MediaScorecard!BK2161="x"),1, 2))</f>
        <v/>
      </c>
      <c r="CU1674" s="308" t="n"/>
      <c r="CV1674" s="308" t="n"/>
      <c r="CW1674" s="308" t="n"/>
      <c r="CX1674" s="309" t="n"/>
      <c r="CY1674" s="308" t="n"/>
      <c r="CZ1674" s="308" t="n"/>
      <c r="DA1674" s="308" t="n"/>
    </row>
    <row r="1675" ht="21" customHeight="1" s="590">
      <c r="A1675" s="421" t="n"/>
      <c r="B1675" s="270" t="n"/>
      <c r="C1675" s="269" t="n"/>
      <c r="D1675" s="267" t="n"/>
      <c r="E1675" s="267" t="n"/>
      <c r="F1675" s="268" t="n"/>
      <c r="G1675" s="421" t="n"/>
      <c r="H1675" s="269" t="n"/>
      <c r="I1675" s="421" t="n"/>
      <c r="J1675" s="421" t="n"/>
      <c r="K1675" s="421" t="n"/>
      <c r="L1675" s="421" t="n"/>
      <c r="M1675" s="421" t="n"/>
      <c r="N1675" s="421" t="n"/>
      <c r="O1675" s="421" t="n"/>
      <c r="P1675" s="421" t="n"/>
      <c r="Q1675" s="421" t="n"/>
      <c r="R1675" s="270" t="n"/>
      <c r="S1675" s="421" t="n"/>
      <c r="T1675" s="421" t="n"/>
      <c r="U1675" s="421" t="n"/>
      <c r="V1675" s="421" t="n"/>
      <c r="W1675" s="421" t="n"/>
      <c r="X1675" s="421" t="n"/>
      <c r="Y1675" s="421" t="n"/>
      <c r="Z1675" s="421" t="n"/>
      <c r="AA1675" s="421" t="n"/>
      <c r="AB1675" s="421" t="n"/>
      <c r="AC1675" s="421" t="n"/>
      <c r="AD1675" s="421" t="n"/>
      <c r="AE1675" s="421" t="n"/>
      <c r="AF1675" s="421" t="n"/>
      <c r="AG1675" s="421" t="n"/>
      <c r="AH1675" s="421" t="n"/>
      <c r="AI1675" s="421" t="n"/>
      <c r="AJ1675" s="297" t="n"/>
      <c r="AK1675" s="297" t="n"/>
      <c r="AL1675" s="284" t="n"/>
      <c r="AM1675" s="297" t="n"/>
      <c r="AN1675" s="285" t="n"/>
      <c r="AO1675" s="297" t="n"/>
      <c r="AP1675" s="297" t="n"/>
      <c r="AQ1675" s="297" t="n"/>
      <c r="AR1675" s="297" t="n"/>
      <c r="AS1675" s="297" t="n"/>
      <c r="AT1675" s="285" t="n"/>
      <c r="AU1675" s="297" t="n"/>
      <c r="AV1675" s="297" t="n"/>
      <c r="AW1675" s="297" t="n"/>
      <c r="AX1675" s="297" t="n"/>
      <c r="AY1675" s="286" t="n"/>
      <c r="AZ1675" s="286" t="n"/>
      <c r="BA1675" s="287" t="n"/>
      <c r="BB1675" s="286" t="n"/>
      <c r="BC1675" s="286" t="n"/>
      <c r="BD1675" s="286" t="n"/>
      <c r="BE1675" s="286" t="n"/>
      <c r="BF1675" s="286" t="n"/>
      <c r="BG1675" s="286" t="n"/>
      <c r="BH1675" s="297" t="n"/>
      <c r="BI1675" s="297" t="n"/>
      <c r="BJ1675" s="297" t="n"/>
      <c r="BK1675" s="297" t="n"/>
      <c r="BL1675" s="297" t="n"/>
      <c r="BM1675" s="297" t="n"/>
      <c r="BN1675" s="297" t="n"/>
      <c r="BO1675" s="285" t="n"/>
      <c r="BP1675" s="297" t="n"/>
      <c r="BQ1675" s="297" t="n"/>
      <c r="BR1675" s="297" t="n"/>
      <c r="BS1675" s="297" t="n"/>
      <c r="BT1675" s="297" t="n"/>
      <c r="BU1675" s="297" t="n"/>
      <c r="BV1675" s="297" t="n"/>
      <c r="BW1675" s="288" t="n"/>
      <c r="BX1675" s="276">
        <f>SUM(IF(COUNTIF(MediaScorecard!CC2162, "*1.*"), 2, 0), IF(COUNTIF(MediaScorecard!CC2162, "*2.*"), 2, 0), IF(COUNTIF(MediaScorecard!CC2162, "*3.*"), 2, 0), IF(COUNTIF(MediaScorecard!CC2162, "*4.*"), 2, 0), IF(COUNTIF(MediaScorecard!CC2162, "*5.*"), 2, 0), IF(COUNTIF(MediaScorecard!CC2162, "*6.*"), 2, 0))</f>
        <v/>
      </c>
      <c r="BY1675" s="277">
        <f t="array" ref="BY1675">SUM(VALUE(AT1675),VALUE(AU1675),VALUE(AV1675),VALUE(AW1675),VALUE(AX1675),VALUE(AY1675),VALUE(AZ1675),VALUE(BB1675),VALUE(BC1675),VALUE(BD1675),VALUE(BE1675),VALUE(BF1675),VALUE(BG1675),VALUE(BH1675),VALUE(BI1675),VALUE(BJ1675),VALUE(BK1675),VALUE(BL1675),VALUE(BM1675),VALUE(BN1675),VALUE(BO1675),VALUE(BP1675),VALUE(BQ1675),VALUE(BR1675),VALUE(BS1675),VALUE(BT1675),VALUE(BU1675),VALUE(BV1675),VALUE(BW1675))</f>
        <v/>
      </c>
      <c r="BZ1675" s="307" t="n"/>
      <c r="CA1675" s="307" t="n"/>
      <c r="CB1675" s="307" t="n"/>
      <c r="CC1675" s="307" t="n"/>
      <c r="CD1675" s="307" t="n"/>
      <c r="CE1675" s="307" t="n"/>
      <c r="CF1675" s="307" t="n"/>
      <c r="CG1675" s="307" t="n"/>
      <c r="CH1675" s="307" t="n"/>
      <c r="CI1675" s="307" t="n"/>
      <c r="CJ1675" s="307" t="n"/>
      <c r="CK1675" s="307" t="n"/>
      <c r="CL1675" s="307" t="n"/>
      <c r="CM1675" s="307" t="n"/>
      <c r="CN1675" s="307" t="n"/>
      <c r="CO1675" s="307" t="n"/>
      <c r="CP1675" s="307" t="n"/>
      <c r="CQ1675" s="307" t="n"/>
      <c r="CR1675" s="279" t="n"/>
      <c r="CS1675" s="280">
        <f>AVERAGE(Value(BY1675),value(CR1675))</f>
        <v/>
      </c>
      <c r="CT1675" s="421">
        <f>(IF(OR(MediaScorecard!BG2162="x", MediaScorecard!BH2162="x",MediaScorecard!BI2162="x",MediaScorecard!BJ2162="x",MediaScorecard!BK2162="x"),1, 2))</f>
        <v/>
      </c>
      <c r="CU1675" s="308" t="n"/>
      <c r="CV1675" s="308" t="n"/>
      <c r="CW1675" s="308" t="n"/>
      <c r="CX1675" s="309" t="n"/>
      <c r="CY1675" s="308" t="n"/>
      <c r="CZ1675" s="308" t="n"/>
      <c r="DA1675" s="308" t="n"/>
    </row>
    <row r="1676" ht="21" customHeight="1" s="590">
      <c r="A1676" s="421" t="n"/>
      <c r="B1676" s="270" t="n"/>
      <c r="C1676" s="269" t="n"/>
      <c r="D1676" s="267" t="n"/>
      <c r="E1676" s="267" t="n"/>
      <c r="F1676" s="268" t="n"/>
      <c r="G1676" s="421" t="n"/>
      <c r="H1676" s="269" t="n"/>
      <c r="I1676" s="421" t="n"/>
      <c r="J1676" s="421" t="n"/>
      <c r="K1676" s="421" t="n"/>
      <c r="L1676" s="421" t="n"/>
      <c r="M1676" s="421" t="n"/>
      <c r="N1676" s="421" t="n"/>
      <c r="O1676" s="421" t="n"/>
      <c r="P1676" s="421" t="n"/>
      <c r="Q1676" s="421" t="n"/>
      <c r="R1676" s="270" t="n"/>
      <c r="S1676" s="421" t="n"/>
      <c r="T1676" s="421" t="n"/>
      <c r="U1676" s="421" t="n"/>
      <c r="V1676" s="421" t="n"/>
      <c r="W1676" s="421" t="n"/>
      <c r="X1676" s="421" t="n"/>
      <c r="Y1676" s="421" t="n"/>
      <c r="Z1676" s="421" t="n"/>
      <c r="AA1676" s="421" t="n"/>
      <c r="AB1676" s="421" t="n"/>
      <c r="AC1676" s="421" t="n"/>
      <c r="AD1676" s="421" t="n"/>
      <c r="AE1676" s="421" t="n"/>
      <c r="AF1676" s="421" t="n"/>
      <c r="AG1676" s="421" t="n"/>
      <c r="AH1676" s="421" t="n"/>
      <c r="AI1676" s="421" t="n"/>
      <c r="AJ1676" s="297" t="n"/>
      <c r="AK1676" s="297" t="n"/>
      <c r="AL1676" s="284" t="n"/>
      <c r="AM1676" s="297" t="n"/>
      <c r="AN1676" s="285" t="n"/>
      <c r="AO1676" s="297" t="n"/>
      <c r="AP1676" s="297" t="n"/>
      <c r="AQ1676" s="297" t="n"/>
      <c r="AR1676" s="297" t="n"/>
      <c r="AS1676" s="297" t="n"/>
      <c r="AT1676" s="285" t="n"/>
      <c r="AU1676" s="297" t="n"/>
      <c r="AV1676" s="297" t="n"/>
      <c r="AW1676" s="297" t="n"/>
      <c r="AX1676" s="297" t="n"/>
      <c r="AY1676" s="286" t="n"/>
      <c r="AZ1676" s="286" t="n"/>
      <c r="BA1676" s="287" t="n"/>
      <c r="BB1676" s="286" t="n"/>
      <c r="BC1676" s="286" t="n"/>
      <c r="BD1676" s="286" t="n"/>
      <c r="BE1676" s="286" t="n"/>
      <c r="BF1676" s="286" t="n"/>
      <c r="BG1676" s="286" t="n"/>
      <c r="BH1676" s="297" t="n"/>
      <c r="BI1676" s="297" t="n"/>
      <c r="BJ1676" s="297" t="n"/>
      <c r="BK1676" s="297" t="n"/>
      <c r="BL1676" s="297" t="n"/>
      <c r="BM1676" s="297" t="n"/>
      <c r="BN1676" s="297" t="n"/>
      <c r="BO1676" s="285" t="n"/>
      <c r="BP1676" s="297" t="n"/>
      <c r="BQ1676" s="297" t="n"/>
      <c r="BR1676" s="297" t="n"/>
      <c r="BS1676" s="297" t="n"/>
      <c r="BT1676" s="297" t="n"/>
      <c r="BU1676" s="297" t="n"/>
      <c r="BV1676" s="297" t="n"/>
      <c r="BW1676" s="288" t="n"/>
      <c r="BX1676" s="276">
        <f>SUM(IF(COUNTIF(MediaScorecard!CC2163, "*1.*"), 2, 0), IF(COUNTIF(MediaScorecard!CC2163, "*2.*"), 2, 0), IF(COUNTIF(MediaScorecard!CC2163, "*3.*"), 2, 0), IF(COUNTIF(MediaScorecard!CC2163, "*4.*"), 2, 0), IF(COUNTIF(MediaScorecard!CC2163, "*5.*"), 2, 0), IF(COUNTIF(MediaScorecard!CC2163, "*6.*"), 2, 0))</f>
        <v/>
      </c>
      <c r="BY1676" s="277">
        <f t="array" ref="BY1676">SUM(VALUE(AT1676),VALUE(AU1676),VALUE(AV1676),VALUE(AW1676),VALUE(AX1676),VALUE(AY1676),VALUE(AZ1676),VALUE(BB1676),VALUE(BC1676),VALUE(BD1676),VALUE(BE1676),VALUE(BF1676),VALUE(BG1676),VALUE(BH1676),VALUE(BI1676),VALUE(BJ1676),VALUE(BK1676),VALUE(BL1676),VALUE(BM1676),VALUE(BN1676),VALUE(BO1676),VALUE(BP1676),VALUE(BQ1676),VALUE(BR1676),VALUE(BS1676),VALUE(BT1676),VALUE(BU1676),VALUE(BV1676),VALUE(BW1676))</f>
        <v/>
      </c>
      <c r="BZ1676" s="307" t="n"/>
      <c r="CA1676" s="307" t="n"/>
      <c r="CB1676" s="307" t="n"/>
      <c r="CC1676" s="307" t="n"/>
      <c r="CD1676" s="307" t="n"/>
      <c r="CE1676" s="307" t="n"/>
      <c r="CF1676" s="307" t="n"/>
      <c r="CG1676" s="307" t="n"/>
      <c r="CH1676" s="307" t="n"/>
      <c r="CI1676" s="307" t="n"/>
      <c r="CJ1676" s="307" t="n"/>
      <c r="CK1676" s="307" t="n"/>
      <c r="CL1676" s="307" t="n"/>
      <c r="CM1676" s="307" t="n"/>
      <c r="CN1676" s="307" t="n"/>
      <c r="CO1676" s="307" t="n"/>
      <c r="CP1676" s="307" t="n"/>
      <c r="CQ1676" s="307" t="n"/>
      <c r="CR1676" s="279" t="n"/>
      <c r="CS1676" s="280">
        <f>AVERAGE(Value(BY1676),value(CR1676))</f>
        <v/>
      </c>
      <c r="CT1676" s="421">
        <f>(IF(OR(MediaScorecard!BG2163="x", MediaScorecard!BH2163="x",MediaScorecard!BI2163="x",MediaScorecard!BJ2163="x",MediaScorecard!BK2163="x"),1, 2))</f>
        <v/>
      </c>
      <c r="CU1676" s="308" t="n"/>
      <c r="CV1676" s="308" t="n"/>
      <c r="CW1676" s="308" t="n"/>
      <c r="CX1676" s="309" t="n"/>
      <c r="CY1676" s="308" t="n"/>
      <c r="CZ1676" s="308" t="n"/>
      <c r="DA1676" s="308" t="n"/>
    </row>
    <row r="1677" ht="21" customHeight="1" s="590">
      <c r="A1677" s="421" t="n"/>
      <c r="B1677" s="270" t="n"/>
      <c r="C1677" s="269" t="n"/>
      <c r="D1677" s="267" t="n"/>
      <c r="E1677" s="267" t="n"/>
      <c r="F1677" s="268" t="n"/>
      <c r="G1677" s="421" t="n"/>
      <c r="H1677" s="269" t="n"/>
      <c r="I1677" s="421" t="n"/>
      <c r="J1677" s="421" t="n"/>
      <c r="K1677" s="421" t="n"/>
      <c r="L1677" s="421" t="n"/>
      <c r="M1677" s="421" t="n"/>
      <c r="N1677" s="421" t="n"/>
      <c r="O1677" s="421" t="n"/>
      <c r="P1677" s="421" t="n"/>
      <c r="Q1677" s="421" t="n"/>
      <c r="R1677" s="270" t="n"/>
      <c r="S1677" s="421" t="n"/>
      <c r="T1677" s="421" t="n"/>
      <c r="U1677" s="421" t="n"/>
      <c r="V1677" s="421" t="n"/>
      <c r="W1677" s="421" t="n"/>
      <c r="X1677" s="421" t="n"/>
      <c r="Y1677" s="421" t="n"/>
      <c r="Z1677" s="421" t="n"/>
      <c r="AA1677" s="421" t="n"/>
      <c r="AB1677" s="421" t="n"/>
      <c r="AC1677" s="421" t="n"/>
      <c r="AD1677" s="421" t="n"/>
      <c r="AE1677" s="421" t="n"/>
      <c r="AF1677" s="421" t="n"/>
      <c r="AG1677" s="421" t="n"/>
      <c r="AH1677" s="421" t="n"/>
      <c r="AI1677" s="421" t="n"/>
      <c r="AJ1677" s="297" t="n"/>
      <c r="AK1677" s="297" t="n"/>
      <c r="AL1677" s="284" t="n"/>
      <c r="AM1677" s="297" t="n"/>
      <c r="AN1677" s="285" t="n"/>
      <c r="AO1677" s="297" t="n"/>
      <c r="AP1677" s="297" t="n"/>
      <c r="AQ1677" s="297" t="n"/>
      <c r="AR1677" s="297" t="n"/>
      <c r="AS1677" s="297" t="n"/>
      <c r="AT1677" s="285" t="n"/>
      <c r="AU1677" s="297" t="n"/>
      <c r="AV1677" s="297" t="n"/>
      <c r="AW1677" s="297" t="n"/>
      <c r="AX1677" s="297" t="n"/>
      <c r="AY1677" s="286" t="n"/>
      <c r="AZ1677" s="286" t="n"/>
      <c r="BA1677" s="287" t="n"/>
      <c r="BB1677" s="286" t="n"/>
      <c r="BC1677" s="286" t="n"/>
      <c r="BD1677" s="286" t="n"/>
      <c r="BE1677" s="286" t="n"/>
      <c r="BF1677" s="286" t="n"/>
      <c r="BG1677" s="286" t="n"/>
      <c r="BH1677" s="297" t="n"/>
      <c r="BI1677" s="297" t="n"/>
      <c r="BJ1677" s="297" t="n"/>
      <c r="BK1677" s="297" t="n"/>
      <c r="BL1677" s="297" t="n"/>
      <c r="BM1677" s="297" t="n"/>
      <c r="BN1677" s="297" t="n"/>
      <c r="BO1677" s="285" t="n"/>
      <c r="BP1677" s="297" t="n"/>
      <c r="BQ1677" s="297" t="n"/>
      <c r="BR1677" s="297" t="n"/>
      <c r="BS1677" s="297" t="n"/>
      <c r="BT1677" s="297" t="n"/>
      <c r="BU1677" s="297" t="n"/>
      <c r="BV1677" s="297" t="n"/>
      <c r="BW1677" s="288" t="n"/>
      <c r="BX1677" s="276">
        <f>SUM(IF(COUNTIF(MediaScorecard!CC2164, "*1.*"), 2, 0), IF(COUNTIF(MediaScorecard!CC2164, "*2.*"), 2, 0), IF(COUNTIF(MediaScorecard!CC2164, "*3.*"), 2, 0), IF(COUNTIF(MediaScorecard!CC2164, "*4.*"), 2, 0), IF(COUNTIF(MediaScorecard!CC2164, "*5.*"), 2, 0), IF(COUNTIF(MediaScorecard!CC2164, "*6.*"), 2, 0))</f>
        <v/>
      </c>
      <c r="BY1677" s="277">
        <f t="array" ref="BY1677">SUM(VALUE(AT1677),VALUE(AU1677),VALUE(AV1677),VALUE(AW1677),VALUE(AX1677),VALUE(AY1677),VALUE(AZ1677),VALUE(BB1677),VALUE(BC1677),VALUE(BD1677),VALUE(BE1677),VALUE(BF1677),VALUE(BG1677),VALUE(BH1677),VALUE(BI1677),VALUE(BJ1677),VALUE(BK1677),VALUE(BL1677),VALUE(BM1677),VALUE(BN1677),VALUE(BO1677),VALUE(BP1677),VALUE(BQ1677),VALUE(BR1677),VALUE(BS1677),VALUE(BT1677),VALUE(BU1677),VALUE(BV1677),VALUE(BW1677))</f>
        <v/>
      </c>
      <c r="BZ1677" s="307" t="n"/>
      <c r="CA1677" s="307" t="n"/>
      <c r="CB1677" s="307" t="n"/>
      <c r="CC1677" s="307" t="n"/>
      <c r="CD1677" s="307" t="n"/>
      <c r="CE1677" s="307" t="n"/>
      <c r="CF1677" s="307" t="n"/>
      <c r="CG1677" s="307" t="n"/>
      <c r="CH1677" s="307" t="n"/>
      <c r="CI1677" s="307" t="n"/>
      <c r="CJ1677" s="307" t="n"/>
      <c r="CK1677" s="307" t="n"/>
      <c r="CL1677" s="307" t="n"/>
      <c r="CM1677" s="307" t="n"/>
      <c r="CN1677" s="307" t="n"/>
      <c r="CO1677" s="307" t="n"/>
      <c r="CP1677" s="307" t="n"/>
      <c r="CQ1677" s="307" t="n"/>
      <c r="CR1677" s="279" t="n"/>
      <c r="CS1677" s="280">
        <f>AVERAGE(Value(BY1677),value(CR1677))</f>
        <v/>
      </c>
      <c r="CT1677" s="421">
        <f>(IF(OR(MediaScorecard!BG2164="x", MediaScorecard!BH2164="x",MediaScorecard!BI2164="x",MediaScorecard!BJ2164="x",MediaScorecard!BK2164="x"),1, 2))</f>
        <v/>
      </c>
      <c r="CU1677" s="308" t="n"/>
      <c r="CV1677" s="308" t="n"/>
      <c r="CW1677" s="308" t="n"/>
      <c r="CX1677" s="309" t="n"/>
      <c r="CY1677" s="308" t="n"/>
      <c r="CZ1677" s="308" t="n"/>
      <c r="DA1677" s="308" t="n"/>
    </row>
    <row r="1678" ht="21" customHeight="1" s="590">
      <c r="A1678" s="421" t="n"/>
      <c r="B1678" s="270" t="n"/>
      <c r="C1678" s="269" t="n"/>
      <c r="D1678" s="267" t="n"/>
      <c r="E1678" s="267" t="n"/>
      <c r="F1678" s="268" t="n"/>
      <c r="G1678" s="421" t="n"/>
      <c r="H1678" s="269" t="n"/>
      <c r="I1678" s="421" t="n"/>
      <c r="J1678" s="421" t="n"/>
      <c r="K1678" s="421" t="n"/>
      <c r="L1678" s="421" t="n"/>
      <c r="M1678" s="421" t="n"/>
      <c r="N1678" s="421" t="n"/>
      <c r="O1678" s="421" t="n"/>
      <c r="P1678" s="421" t="n"/>
      <c r="Q1678" s="421" t="n"/>
      <c r="R1678" s="270" t="n"/>
      <c r="S1678" s="421" t="n"/>
      <c r="T1678" s="421" t="n"/>
      <c r="U1678" s="421" t="n"/>
      <c r="V1678" s="421" t="n"/>
      <c r="W1678" s="421" t="n"/>
      <c r="X1678" s="421" t="n"/>
      <c r="Y1678" s="421" t="n"/>
      <c r="Z1678" s="421" t="n"/>
      <c r="AA1678" s="421" t="n"/>
      <c r="AB1678" s="421" t="n"/>
      <c r="AC1678" s="421" t="n"/>
      <c r="AD1678" s="421" t="n"/>
      <c r="AE1678" s="421" t="n"/>
      <c r="AF1678" s="421" t="n"/>
      <c r="AG1678" s="421" t="n"/>
      <c r="AH1678" s="421" t="n"/>
      <c r="AI1678" s="421" t="n"/>
      <c r="AJ1678" s="297" t="n"/>
      <c r="AK1678" s="297" t="n"/>
      <c r="AL1678" s="284" t="n"/>
      <c r="AM1678" s="297" t="n"/>
      <c r="AN1678" s="285" t="n"/>
      <c r="AO1678" s="297" t="n"/>
      <c r="AP1678" s="297" t="n"/>
      <c r="AQ1678" s="297" t="n"/>
      <c r="AR1678" s="297" t="n"/>
      <c r="AS1678" s="297" t="n"/>
      <c r="AT1678" s="285" t="n"/>
      <c r="AU1678" s="297" t="n"/>
      <c r="AV1678" s="297" t="n"/>
      <c r="AW1678" s="297" t="n"/>
      <c r="AX1678" s="297" t="n"/>
      <c r="AY1678" s="286" t="n"/>
      <c r="AZ1678" s="286" t="n"/>
      <c r="BA1678" s="287" t="n"/>
      <c r="BB1678" s="286" t="n"/>
      <c r="BC1678" s="286" t="n"/>
      <c r="BD1678" s="286" t="n"/>
      <c r="BE1678" s="286" t="n"/>
      <c r="BF1678" s="286" t="n"/>
      <c r="BG1678" s="286" t="n"/>
      <c r="BH1678" s="297" t="n"/>
      <c r="BI1678" s="297" t="n"/>
      <c r="BJ1678" s="297" t="n"/>
      <c r="BK1678" s="297" t="n"/>
      <c r="BL1678" s="297" t="n"/>
      <c r="BM1678" s="297" t="n"/>
      <c r="BN1678" s="297" t="n"/>
      <c r="BO1678" s="285" t="n"/>
      <c r="BP1678" s="297" t="n"/>
      <c r="BQ1678" s="297" t="n"/>
      <c r="BR1678" s="297" t="n"/>
      <c r="BS1678" s="297" t="n"/>
      <c r="BT1678" s="297" t="n"/>
      <c r="BU1678" s="297" t="n"/>
      <c r="BV1678" s="297" t="n"/>
      <c r="BW1678" s="288" t="n"/>
      <c r="BX1678" s="276">
        <f>SUM(IF(COUNTIF(MediaScorecard!CC2165, "*1.*"), 2, 0), IF(COUNTIF(MediaScorecard!CC2165, "*2.*"), 2, 0), IF(COUNTIF(MediaScorecard!CC2165, "*3.*"), 2, 0), IF(COUNTIF(MediaScorecard!CC2165, "*4.*"), 2, 0), IF(COUNTIF(MediaScorecard!CC2165, "*5.*"), 2, 0), IF(COUNTIF(MediaScorecard!CC2165, "*6.*"), 2, 0))</f>
        <v/>
      </c>
      <c r="BY1678" s="277">
        <f t="array" ref="BY1678">SUM(VALUE(AT1678),VALUE(AU1678),VALUE(AV1678),VALUE(AW1678),VALUE(AX1678),VALUE(AY1678),VALUE(AZ1678),VALUE(BB1678),VALUE(BC1678),VALUE(BD1678),VALUE(BE1678),VALUE(BF1678),VALUE(BG1678),VALUE(BH1678),VALUE(BI1678),VALUE(BJ1678),VALUE(BK1678),VALUE(BL1678),VALUE(BM1678),VALUE(BN1678),VALUE(BO1678),VALUE(BP1678),VALUE(BQ1678),VALUE(BR1678),VALUE(BS1678),VALUE(BT1678),VALUE(BU1678),VALUE(BV1678),VALUE(BW1678))</f>
        <v/>
      </c>
      <c r="BZ1678" s="307" t="n"/>
      <c r="CA1678" s="307" t="n"/>
      <c r="CB1678" s="307" t="n"/>
      <c r="CC1678" s="307" t="n"/>
      <c r="CD1678" s="307" t="n"/>
      <c r="CE1678" s="307" t="n"/>
      <c r="CF1678" s="307" t="n"/>
      <c r="CG1678" s="307" t="n"/>
      <c r="CH1678" s="307" t="n"/>
      <c r="CI1678" s="307" t="n"/>
      <c r="CJ1678" s="307" t="n"/>
      <c r="CK1678" s="307" t="n"/>
      <c r="CL1678" s="307" t="n"/>
      <c r="CM1678" s="307" t="n"/>
      <c r="CN1678" s="307" t="n"/>
      <c r="CO1678" s="307" t="n"/>
      <c r="CP1678" s="307" t="n"/>
      <c r="CQ1678" s="307" t="n"/>
      <c r="CR1678" s="279" t="n"/>
      <c r="CS1678" s="280">
        <f>AVERAGE(Value(BY1678),value(CR1678))</f>
        <v/>
      </c>
      <c r="CT1678" s="421">
        <f>(IF(OR(MediaScorecard!BG2165="x", MediaScorecard!BH2165="x",MediaScorecard!BI2165="x",MediaScorecard!BJ2165="x",MediaScorecard!BK2165="x"),1, 2))</f>
        <v/>
      </c>
      <c r="CU1678" s="308" t="n"/>
      <c r="CV1678" s="308" t="n"/>
      <c r="CW1678" s="308" t="n"/>
      <c r="CX1678" s="309" t="n"/>
      <c r="CY1678" s="308" t="n"/>
      <c r="CZ1678" s="308" t="n"/>
      <c r="DA1678" s="308" t="n"/>
    </row>
    <row r="1679" ht="21" customHeight="1" s="590">
      <c r="A1679" s="421" t="n"/>
      <c r="B1679" s="270" t="n"/>
      <c r="C1679" s="269" t="n"/>
      <c r="D1679" s="267" t="n"/>
      <c r="E1679" s="267" t="n"/>
      <c r="F1679" s="268" t="n"/>
      <c r="G1679" s="421" t="n"/>
      <c r="H1679" s="269" t="n"/>
      <c r="I1679" s="421" t="n"/>
      <c r="J1679" s="421" t="n"/>
      <c r="K1679" s="421" t="n"/>
      <c r="L1679" s="421" t="n"/>
      <c r="M1679" s="421" t="n"/>
      <c r="N1679" s="421" t="n"/>
      <c r="O1679" s="421" t="n"/>
      <c r="P1679" s="421" t="n"/>
      <c r="Q1679" s="421" t="n"/>
      <c r="R1679" s="270" t="n"/>
      <c r="S1679" s="421" t="n"/>
      <c r="T1679" s="421" t="n"/>
      <c r="U1679" s="421" t="n"/>
      <c r="V1679" s="421" t="n"/>
      <c r="W1679" s="421" t="n"/>
      <c r="X1679" s="421" t="n"/>
      <c r="Y1679" s="421" t="n"/>
      <c r="Z1679" s="421" t="n"/>
      <c r="AA1679" s="421" t="n"/>
      <c r="AB1679" s="421" t="n"/>
      <c r="AC1679" s="421" t="n"/>
      <c r="AD1679" s="421" t="n"/>
      <c r="AE1679" s="421" t="n"/>
      <c r="AF1679" s="421" t="n"/>
      <c r="AG1679" s="421" t="n"/>
      <c r="AH1679" s="421" t="n"/>
      <c r="AI1679" s="421" t="n"/>
      <c r="AJ1679" s="297" t="n"/>
      <c r="AK1679" s="297" t="n"/>
      <c r="AL1679" s="284" t="n"/>
      <c r="AM1679" s="297" t="n"/>
      <c r="AN1679" s="285" t="n"/>
      <c r="AO1679" s="297" t="n"/>
      <c r="AP1679" s="297" t="n"/>
      <c r="AQ1679" s="297" t="n"/>
      <c r="AR1679" s="297" t="n"/>
      <c r="AS1679" s="297" t="n"/>
      <c r="AT1679" s="285" t="n"/>
      <c r="AU1679" s="297" t="n"/>
      <c r="AV1679" s="297" t="n"/>
      <c r="AW1679" s="297" t="n"/>
      <c r="AX1679" s="297" t="n"/>
      <c r="AY1679" s="286" t="n"/>
      <c r="AZ1679" s="286" t="n"/>
      <c r="BA1679" s="287" t="n"/>
      <c r="BB1679" s="286" t="n"/>
      <c r="BC1679" s="286" t="n"/>
      <c r="BD1679" s="286" t="n"/>
      <c r="BE1679" s="286" t="n"/>
      <c r="BF1679" s="286" t="n"/>
      <c r="BG1679" s="286" t="n"/>
      <c r="BH1679" s="297" t="n"/>
      <c r="BI1679" s="297" t="n"/>
      <c r="BJ1679" s="297" t="n"/>
      <c r="BK1679" s="297" t="n"/>
      <c r="BL1679" s="297" t="n"/>
      <c r="BM1679" s="297" t="n"/>
      <c r="BN1679" s="297" t="n"/>
      <c r="BO1679" s="285" t="n"/>
      <c r="BP1679" s="297" t="n"/>
      <c r="BQ1679" s="297" t="n"/>
      <c r="BR1679" s="297" t="n"/>
      <c r="BS1679" s="297" t="n"/>
      <c r="BT1679" s="297" t="n"/>
      <c r="BU1679" s="297" t="n"/>
      <c r="BV1679" s="297" t="n"/>
      <c r="BW1679" s="288" t="n"/>
      <c r="BX1679" s="276">
        <f>SUM(IF(COUNTIF(MediaScorecard!CC2166, "*1.*"), 2, 0), IF(COUNTIF(MediaScorecard!CC2166, "*2.*"), 2, 0), IF(COUNTIF(MediaScorecard!CC2166, "*3.*"), 2, 0), IF(COUNTIF(MediaScorecard!CC2166, "*4.*"), 2, 0), IF(COUNTIF(MediaScorecard!CC2166, "*5.*"), 2, 0), IF(COUNTIF(MediaScorecard!CC2166, "*6.*"), 2, 0))</f>
        <v/>
      </c>
      <c r="BY1679" s="277">
        <f t="array" ref="BY1679">SUM(VALUE(AT1679),VALUE(AU1679),VALUE(AV1679),VALUE(AW1679),VALUE(AX1679),VALUE(AY1679),VALUE(AZ1679),VALUE(BB1679),VALUE(BC1679),VALUE(BD1679),VALUE(BE1679),VALUE(BF1679),VALUE(BG1679),VALUE(BH1679),VALUE(BI1679),VALUE(BJ1679),VALUE(BK1679),VALUE(BL1679),VALUE(BM1679),VALUE(BN1679),VALUE(BO1679),VALUE(BP1679),VALUE(BQ1679),VALUE(BR1679),VALUE(BS1679),VALUE(BT1679),VALUE(BU1679),VALUE(BV1679),VALUE(BW1679))</f>
        <v/>
      </c>
      <c r="BZ1679" s="307" t="n"/>
      <c r="CA1679" s="307" t="n"/>
      <c r="CB1679" s="307" t="n"/>
      <c r="CC1679" s="307" t="n"/>
      <c r="CD1679" s="307" t="n"/>
      <c r="CE1679" s="307" t="n"/>
      <c r="CF1679" s="307" t="n"/>
      <c r="CG1679" s="307" t="n"/>
      <c r="CH1679" s="307" t="n"/>
      <c r="CI1679" s="307" t="n"/>
      <c r="CJ1679" s="307" t="n"/>
      <c r="CK1679" s="307" t="n"/>
      <c r="CL1679" s="307" t="n"/>
      <c r="CM1679" s="307" t="n"/>
      <c r="CN1679" s="307" t="n"/>
      <c r="CO1679" s="307" t="n"/>
      <c r="CP1679" s="307" t="n"/>
      <c r="CQ1679" s="307" t="n"/>
      <c r="CR1679" s="279" t="n"/>
      <c r="CS1679" s="280">
        <f>AVERAGE(Value(BY1679),value(CR1679))</f>
        <v/>
      </c>
      <c r="CT1679" s="421">
        <f>(IF(OR(MediaScorecard!BG2166="x", MediaScorecard!BH2166="x",MediaScorecard!BI2166="x",MediaScorecard!BJ2166="x",MediaScorecard!BK2166="x"),1, 2))</f>
        <v/>
      </c>
      <c r="CU1679" s="308" t="n"/>
      <c r="CV1679" s="308" t="n"/>
      <c r="CW1679" s="308" t="n"/>
      <c r="CX1679" s="309" t="n"/>
      <c r="CY1679" s="308" t="n"/>
      <c r="CZ1679" s="308" t="n"/>
      <c r="DA1679" s="308" t="n"/>
    </row>
    <row r="1680" ht="21" customHeight="1" s="590">
      <c r="A1680" s="421" t="n"/>
      <c r="B1680" s="270" t="n"/>
      <c r="C1680" s="269" t="n"/>
      <c r="D1680" s="267" t="n"/>
      <c r="E1680" s="267" t="n"/>
      <c r="F1680" s="268" t="n"/>
      <c r="G1680" s="421" t="n"/>
      <c r="H1680" s="269" t="n"/>
      <c r="I1680" s="421" t="n"/>
      <c r="J1680" s="421" t="n"/>
      <c r="K1680" s="421" t="n"/>
      <c r="L1680" s="421" t="n"/>
      <c r="M1680" s="421" t="n"/>
      <c r="N1680" s="421" t="n"/>
      <c r="O1680" s="421" t="n"/>
      <c r="P1680" s="421" t="n"/>
      <c r="Q1680" s="421" t="n"/>
      <c r="R1680" s="270" t="n"/>
      <c r="S1680" s="421" t="n"/>
      <c r="T1680" s="421" t="n"/>
      <c r="U1680" s="421" t="n"/>
      <c r="V1680" s="421" t="n"/>
      <c r="W1680" s="421" t="n"/>
      <c r="X1680" s="421" t="n"/>
      <c r="Y1680" s="421" t="n"/>
      <c r="Z1680" s="421" t="n"/>
      <c r="AA1680" s="421" t="n"/>
      <c r="AB1680" s="421" t="n"/>
      <c r="AC1680" s="421" t="n"/>
      <c r="AD1680" s="421" t="n"/>
      <c r="AE1680" s="421" t="n"/>
      <c r="AF1680" s="421" t="n"/>
      <c r="AG1680" s="421" t="n"/>
      <c r="AH1680" s="421" t="n"/>
      <c r="AI1680" s="421" t="n"/>
      <c r="AJ1680" s="297" t="n"/>
      <c r="AK1680" s="297" t="n"/>
      <c r="AL1680" s="284" t="n"/>
      <c r="AM1680" s="297" t="n"/>
      <c r="AN1680" s="285" t="n"/>
      <c r="AO1680" s="297" t="n"/>
      <c r="AP1680" s="297" t="n"/>
      <c r="AQ1680" s="297" t="n"/>
      <c r="AR1680" s="297" t="n"/>
      <c r="AS1680" s="297" t="n"/>
      <c r="AT1680" s="285" t="n"/>
      <c r="AU1680" s="297" t="n"/>
      <c r="AV1680" s="297" t="n"/>
      <c r="AW1680" s="297" t="n"/>
      <c r="AX1680" s="297" t="n"/>
      <c r="AY1680" s="286" t="n"/>
      <c r="AZ1680" s="286" t="n"/>
      <c r="BA1680" s="287" t="n"/>
      <c r="BB1680" s="286" t="n"/>
      <c r="BC1680" s="286" t="n"/>
      <c r="BD1680" s="286" t="n"/>
      <c r="BE1680" s="286" t="n"/>
      <c r="BF1680" s="286" t="n"/>
      <c r="BG1680" s="286" t="n"/>
      <c r="BH1680" s="297" t="n"/>
      <c r="BI1680" s="297" t="n"/>
      <c r="BJ1680" s="297" t="n"/>
      <c r="BK1680" s="297" t="n"/>
      <c r="BL1680" s="297" t="n"/>
      <c r="BM1680" s="297" t="n"/>
      <c r="BN1680" s="297" t="n"/>
      <c r="BO1680" s="285" t="n"/>
      <c r="BP1680" s="297" t="n"/>
      <c r="BQ1680" s="297" t="n"/>
      <c r="BR1680" s="297" t="n"/>
      <c r="BS1680" s="297" t="n"/>
      <c r="BT1680" s="297" t="n"/>
      <c r="BU1680" s="297" t="n"/>
      <c r="BV1680" s="297" t="n"/>
      <c r="BW1680" s="288" t="n"/>
      <c r="BX1680" s="276">
        <f>SUM(IF(COUNTIF(MediaScorecard!CC2167, "*1.*"), 2, 0), IF(COUNTIF(MediaScorecard!CC2167, "*2.*"), 2, 0), IF(COUNTIF(MediaScorecard!CC2167, "*3.*"), 2, 0), IF(COUNTIF(MediaScorecard!CC2167, "*4.*"), 2, 0), IF(COUNTIF(MediaScorecard!CC2167, "*5.*"), 2, 0), IF(COUNTIF(MediaScorecard!CC2167, "*6.*"), 2, 0))</f>
        <v/>
      </c>
      <c r="BY1680" s="277">
        <f t="array" ref="BY1680">SUM(VALUE(AT1680),VALUE(AU1680),VALUE(AV1680),VALUE(AW1680),VALUE(AX1680),VALUE(AY1680),VALUE(AZ1680),VALUE(BB1680),VALUE(BC1680),VALUE(BD1680),VALUE(BE1680),VALUE(BF1680),VALUE(BG1680),VALUE(BH1680),VALUE(BI1680),VALUE(BJ1680),VALUE(BK1680),VALUE(BL1680),VALUE(BM1680),VALUE(BN1680),VALUE(BO1680),VALUE(BP1680),VALUE(BQ1680),VALUE(BR1680),VALUE(BS1680),VALUE(BT1680),VALUE(BU1680),VALUE(BV1680),VALUE(BW1680))</f>
        <v/>
      </c>
      <c r="BZ1680" s="307" t="n"/>
      <c r="CA1680" s="307" t="n"/>
      <c r="CB1680" s="307" t="n"/>
      <c r="CC1680" s="307" t="n"/>
      <c r="CD1680" s="307" t="n"/>
      <c r="CE1680" s="307" t="n"/>
      <c r="CF1680" s="307" t="n"/>
      <c r="CG1680" s="307" t="n"/>
      <c r="CH1680" s="307" t="n"/>
      <c r="CI1680" s="307" t="n"/>
      <c r="CJ1680" s="307" t="n"/>
      <c r="CK1680" s="307" t="n"/>
      <c r="CL1680" s="307" t="n"/>
      <c r="CM1680" s="307" t="n"/>
      <c r="CN1680" s="307" t="n"/>
      <c r="CO1680" s="307" t="n"/>
      <c r="CP1680" s="307" t="n"/>
      <c r="CQ1680" s="307" t="n"/>
      <c r="CR1680" s="279" t="n"/>
      <c r="CS1680" s="280">
        <f>AVERAGE(Value(BY1680),value(CR1680))</f>
        <v/>
      </c>
      <c r="CT1680" s="421">
        <f>(IF(OR(MediaScorecard!BG2167="x", MediaScorecard!BH2167="x",MediaScorecard!BI2167="x",MediaScorecard!BJ2167="x",MediaScorecard!BK2167="x"),1, 2))</f>
        <v/>
      </c>
      <c r="CU1680" s="308" t="n"/>
      <c r="CV1680" s="308" t="n"/>
      <c r="CW1680" s="308" t="n"/>
      <c r="CX1680" s="309" t="n"/>
      <c r="CY1680" s="308" t="n"/>
      <c r="CZ1680" s="308" t="n"/>
      <c r="DA1680" s="308" t="n"/>
    </row>
    <row r="1681" ht="21" customHeight="1" s="590">
      <c r="A1681" s="421" t="n"/>
      <c r="B1681" s="270" t="n"/>
      <c r="C1681" s="269" t="n"/>
      <c r="D1681" s="267" t="n"/>
      <c r="E1681" s="267" t="n"/>
      <c r="F1681" s="268" t="n"/>
      <c r="G1681" s="421" t="n"/>
      <c r="H1681" s="269" t="n"/>
      <c r="I1681" s="421" t="n"/>
      <c r="J1681" s="421" t="n"/>
      <c r="K1681" s="421" t="n"/>
      <c r="L1681" s="421" t="n"/>
      <c r="M1681" s="421" t="n"/>
      <c r="N1681" s="421" t="n"/>
      <c r="O1681" s="421" t="n"/>
      <c r="P1681" s="421" t="n"/>
      <c r="Q1681" s="421" t="n"/>
      <c r="R1681" s="270" t="n"/>
      <c r="S1681" s="421" t="n"/>
      <c r="T1681" s="421" t="n"/>
      <c r="U1681" s="421" t="n"/>
      <c r="V1681" s="421" t="n"/>
      <c r="W1681" s="421" t="n"/>
      <c r="X1681" s="421" t="n"/>
      <c r="Y1681" s="421" t="n"/>
      <c r="Z1681" s="421" t="n"/>
      <c r="AA1681" s="421" t="n"/>
      <c r="AB1681" s="421" t="n"/>
      <c r="AC1681" s="421" t="n"/>
      <c r="AD1681" s="421" t="n"/>
      <c r="AE1681" s="421" t="n"/>
      <c r="AF1681" s="421" t="n"/>
      <c r="AG1681" s="421" t="n"/>
      <c r="AH1681" s="421" t="n"/>
      <c r="AI1681" s="421" t="n"/>
      <c r="AJ1681" s="297" t="n"/>
      <c r="AK1681" s="297" t="n"/>
      <c r="AL1681" s="284" t="n"/>
      <c r="AM1681" s="297" t="n"/>
      <c r="AN1681" s="285" t="n"/>
      <c r="AO1681" s="297" t="n"/>
      <c r="AP1681" s="297" t="n"/>
      <c r="AQ1681" s="297" t="n"/>
      <c r="AR1681" s="297" t="n"/>
      <c r="AS1681" s="297" t="n"/>
      <c r="AT1681" s="285" t="n"/>
      <c r="AU1681" s="297" t="n"/>
      <c r="AV1681" s="297" t="n"/>
      <c r="AW1681" s="297" t="n"/>
      <c r="AX1681" s="297" t="n"/>
      <c r="AY1681" s="286" t="n"/>
      <c r="AZ1681" s="286" t="n"/>
      <c r="BA1681" s="287" t="n"/>
      <c r="BB1681" s="286" t="n"/>
      <c r="BC1681" s="286" t="n"/>
      <c r="BD1681" s="286" t="n"/>
      <c r="BE1681" s="286" t="n"/>
      <c r="BF1681" s="286" t="n"/>
      <c r="BG1681" s="286" t="n"/>
      <c r="BH1681" s="297" t="n"/>
      <c r="BI1681" s="297" t="n"/>
      <c r="BJ1681" s="297" t="n"/>
      <c r="BK1681" s="297" t="n"/>
      <c r="BL1681" s="297" t="n"/>
      <c r="BM1681" s="297" t="n"/>
      <c r="BN1681" s="297" t="n"/>
      <c r="BO1681" s="285" t="n"/>
      <c r="BP1681" s="297" t="n"/>
      <c r="BQ1681" s="297" t="n"/>
      <c r="BR1681" s="297" t="n"/>
      <c r="BS1681" s="297" t="n"/>
      <c r="BT1681" s="297" t="n"/>
      <c r="BU1681" s="297" t="n"/>
      <c r="BV1681" s="297" t="n"/>
      <c r="BW1681" s="288" t="n"/>
      <c r="BX1681" s="276">
        <f>SUM(IF(COUNTIF(MediaScorecard!CC2168, "*1.*"), 2, 0), IF(COUNTIF(MediaScorecard!CC2168, "*2.*"), 2, 0), IF(COUNTIF(MediaScorecard!CC2168, "*3.*"), 2, 0), IF(COUNTIF(MediaScorecard!CC2168, "*4.*"), 2, 0), IF(COUNTIF(MediaScorecard!CC2168, "*5.*"), 2, 0), IF(COUNTIF(MediaScorecard!CC2168, "*6.*"), 2, 0))</f>
        <v/>
      </c>
      <c r="BY1681" s="277">
        <f t="array" ref="BY1681">SUM(VALUE(AT1681),VALUE(AU1681),VALUE(AV1681),VALUE(AW1681),VALUE(AX1681),VALUE(AY1681),VALUE(AZ1681),VALUE(BB1681),VALUE(BC1681),VALUE(BD1681),VALUE(BE1681),VALUE(BF1681),VALUE(BG1681),VALUE(BH1681),VALUE(BI1681),VALUE(BJ1681),VALUE(BK1681),VALUE(BL1681),VALUE(BM1681),VALUE(BN1681),VALUE(BO1681),VALUE(BP1681),VALUE(BQ1681),VALUE(BR1681),VALUE(BS1681),VALUE(BT1681),VALUE(BU1681),VALUE(BV1681),VALUE(BW1681))</f>
        <v/>
      </c>
      <c r="BZ1681" s="307" t="n"/>
      <c r="CA1681" s="307" t="n"/>
      <c r="CB1681" s="307" t="n"/>
      <c r="CC1681" s="307" t="n"/>
      <c r="CD1681" s="307" t="n"/>
      <c r="CE1681" s="307" t="n"/>
      <c r="CF1681" s="307" t="n"/>
      <c r="CG1681" s="307" t="n"/>
      <c r="CH1681" s="307" t="n"/>
      <c r="CI1681" s="307" t="n"/>
      <c r="CJ1681" s="307" t="n"/>
      <c r="CK1681" s="307" t="n"/>
      <c r="CL1681" s="307" t="n"/>
      <c r="CM1681" s="307" t="n"/>
      <c r="CN1681" s="307" t="n"/>
      <c r="CO1681" s="307" t="n"/>
      <c r="CP1681" s="307" t="n"/>
      <c r="CQ1681" s="307" t="n"/>
      <c r="CR1681" s="279" t="n"/>
      <c r="CS1681" s="280">
        <f>AVERAGE(Value(BY1681),value(CR1681))</f>
        <v/>
      </c>
      <c r="CT1681" s="421">
        <f>(IF(OR(MediaScorecard!BG2168="x", MediaScorecard!BH2168="x",MediaScorecard!BI2168="x",MediaScorecard!BJ2168="x",MediaScorecard!BK2168="x"),1, 2))</f>
        <v/>
      </c>
      <c r="CU1681" s="308" t="n"/>
      <c r="CV1681" s="308" t="n"/>
      <c r="CW1681" s="308" t="n"/>
      <c r="CX1681" s="309" t="n"/>
      <c r="CY1681" s="308" t="n"/>
      <c r="CZ1681" s="308" t="n"/>
      <c r="DA1681" s="308" t="n"/>
    </row>
    <row r="1682" ht="21" customHeight="1" s="590">
      <c r="A1682" s="421" t="n"/>
      <c r="B1682" s="270" t="n"/>
      <c r="C1682" s="269" t="n"/>
      <c r="D1682" s="267" t="n"/>
      <c r="E1682" s="267" t="n"/>
      <c r="F1682" s="268" t="n"/>
      <c r="G1682" s="421" t="n"/>
      <c r="H1682" s="269" t="n"/>
      <c r="I1682" s="421" t="n"/>
      <c r="J1682" s="421" t="n"/>
      <c r="K1682" s="421" t="n"/>
      <c r="L1682" s="421" t="n"/>
      <c r="M1682" s="421" t="n"/>
      <c r="N1682" s="421" t="n"/>
      <c r="O1682" s="421" t="n"/>
      <c r="P1682" s="421" t="n"/>
      <c r="Q1682" s="421" t="n"/>
      <c r="R1682" s="270" t="n"/>
      <c r="S1682" s="421" t="n"/>
      <c r="T1682" s="421" t="n"/>
      <c r="U1682" s="421" t="n"/>
      <c r="V1682" s="421" t="n"/>
      <c r="W1682" s="421" t="n"/>
      <c r="X1682" s="421" t="n"/>
      <c r="Y1682" s="421" t="n"/>
      <c r="Z1682" s="421" t="n"/>
      <c r="AA1682" s="421" t="n"/>
      <c r="AB1682" s="421" t="n"/>
      <c r="AC1682" s="421" t="n"/>
      <c r="AD1682" s="421" t="n"/>
      <c r="AE1682" s="421" t="n"/>
      <c r="AF1682" s="421" t="n"/>
      <c r="AG1682" s="421" t="n"/>
      <c r="AH1682" s="421" t="n"/>
      <c r="AI1682" s="421" t="n"/>
      <c r="AJ1682" s="297" t="n"/>
      <c r="AK1682" s="297" t="n"/>
      <c r="AL1682" s="284" t="n"/>
      <c r="AM1682" s="297" t="n"/>
      <c r="AN1682" s="285" t="n"/>
      <c r="AO1682" s="297" t="n"/>
      <c r="AP1682" s="297" t="n"/>
      <c r="AQ1682" s="297" t="n"/>
      <c r="AR1682" s="297" t="n"/>
      <c r="AS1682" s="297" t="n"/>
      <c r="AT1682" s="285" t="n"/>
      <c r="AU1682" s="297" t="n"/>
      <c r="AV1682" s="297" t="n"/>
      <c r="AW1682" s="297" t="n"/>
      <c r="AX1682" s="297" t="n"/>
      <c r="AY1682" s="286" t="n"/>
      <c r="AZ1682" s="286" t="n"/>
      <c r="BA1682" s="287" t="n"/>
      <c r="BB1682" s="286" t="n"/>
      <c r="BC1682" s="286" t="n"/>
      <c r="BD1682" s="286" t="n"/>
      <c r="BE1682" s="286" t="n"/>
      <c r="BF1682" s="286" t="n"/>
      <c r="BG1682" s="286" t="n"/>
      <c r="BH1682" s="297" t="n"/>
      <c r="BI1682" s="297" t="n"/>
      <c r="BJ1682" s="297" t="n"/>
      <c r="BK1682" s="297" t="n"/>
      <c r="BL1682" s="297" t="n"/>
      <c r="BM1682" s="297" t="n"/>
      <c r="BN1682" s="297" t="n"/>
      <c r="BO1682" s="285" t="n"/>
      <c r="BP1682" s="297" t="n"/>
      <c r="BQ1682" s="297" t="n"/>
      <c r="BR1682" s="297" t="n"/>
      <c r="BS1682" s="297" t="n"/>
      <c r="BT1682" s="297" t="n"/>
      <c r="BU1682" s="297" t="n"/>
      <c r="BV1682" s="297" t="n"/>
      <c r="BW1682" s="288" t="n"/>
      <c r="BX1682" s="276">
        <f>SUM(IF(COUNTIF(MediaScorecard!CC2169, "*1.*"), 2, 0), IF(COUNTIF(MediaScorecard!CC2169, "*2.*"), 2, 0), IF(COUNTIF(MediaScorecard!CC2169, "*3.*"), 2, 0), IF(COUNTIF(MediaScorecard!CC2169, "*4.*"), 2, 0), IF(COUNTIF(MediaScorecard!CC2169, "*5.*"), 2, 0), IF(COUNTIF(MediaScorecard!CC2169, "*6.*"), 2, 0))</f>
        <v/>
      </c>
      <c r="BY1682" s="277">
        <f t="array" ref="BY1682">SUM(VALUE(AT1682),VALUE(AU1682),VALUE(AV1682),VALUE(AW1682),VALUE(AX1682),VALUE(AY1682),VALUE(AZ1682),VALUE(BB1682),VALUE(BC1682),VALUE(BD1682),VALUE(BE1682),VALUE(BF1682),VALUE(BG1682),VALUE(BH1682),VALUE(BI1682),VALUE(BJ1682),VALUE(BK1682),VALUE(BL1682),VALUE(BM1682),VALUE(BN1682),VALUE(BO1682),VALUE(BP1682),VALUE(BQ1682),VALUE(BR1682),VALUE(BS1682),VALUE(BT1682),VALUE(BU1682),VALUE(BV1682),VALUE(BW1682))</f>
        <v/>
      </c>
      <c r="BZ1682" s="307" t="n"/>
      <c r="CA1682" s="307" t="n"/>
      <c r="CB1682" s="307" t="n"/>
      <c r="CC1682" s="307" t="n"/>
      <c r="CD1682" s="307" t="n"/>
      <c r="CE1682" s="307" t="n"/>
      <c r="CF1682" s="307" t="n"/>
      <c r="CG1682" s="307" t="n"/>
      <c r="CH1682" s="307" t="n"/>
      <c r="CI1682" s="307" t="n"/>
      <c r="CJ1682" s="307" t="n"/>
      <c r="CK1682" s="307" t="n"/>
      <c r="CL1682" s="307" t="n"/>
      <c r="CM1682" s="307" t="n"/>
      <c r="CN1682" s="307" t="n"/>
      <c r="CO1682" s="307" t="n"/>
      <c r="CP1682" s="307" t="n"/>
      <c r="CQ1682" s="307" t="n"/>
      <c r="CR1682" s="279" t="n"/>
      <c r="CS1682" s="280">
        <f>AVERAGE(Value(BY1682),value(CR1682))</f>
        <v/>
      </c>
      <c r="CT1682" s="421">
        <f>(IF(OR(MediaScorecard!BG2169="x", MediaScorecard!BH2169="x",MediaScorecard!BI2169="x",MediaScorecard!BJ2169="x",MediaScorecard!BK2169="x"),1, 2))</f>
        <v/>
      </c>
      <c r="CU1682" s="308" t="n"/>
      <c r="CV1682" s="308" t="n"/>
      <c r="CW1682" s="308" t="n"/>
      <c r="CX1682" s="309" t="n"/>
      <c r="CY1682" s="308" t="n"/>
      <c r="CZ1682" s="308" t="n"/>
      <c r="DA1682" s="308" t="n"/>
    </row>
    <row r="1683" ht="21" customHeight="1" s="590">
      <c r="A1683" s="421" t="n"/>
      <c r="B1683" s="270" t="n"/>
      <c r="C1683" s="269" t="n"/>
      <c r="D1683" s="267" t="n"/>
      <c r="E1683" s="267" t="n"/>
      <c r="F1683" s="268" t="n"/>
      <c r="G1683" s="421" t="n"/>
      <c r="H1683" s="269" t="n"/>
      <c r="I1683" s="421" t="n"/>
      <c r="J1683" s="421" t="n"/>
      <c r="K1683" s="421" t="n"/>
      <c r="L1683" s="421" t="n"/>
      <c r="M1683" s="421" t="n"/>
      <c r="N1683" s="421" t="n"/>
      <c r="O1683" s="421" t="n"/>
      <c r="P1683" s="421" t="n"/>
      <c r="Q1683" s="421" t="n"/>
      <c r="R1683" s="270" t="n"/>
      <c r="S1683" s="421" t="n"/>
      <c r="T1683" s="421" t="n"/>
      <c r="U1683" s="421" t="n"/>
      <c r="V1683" s="421" t="n"/>
      <c r="W1683" s="421" t="n"/>
      <c r="X1683" s="421" t="n"/>
      <c r="Y1683" s="421" t="n"/>
      <c r="Z1683" s="421" t="n"/>
      <c r="AA1683" s="421" t="n"/>
      <c r="AB1683" s="421" t="n"/>
      <c r="AC1683" s="421" t="n"/>
      <c r="AD1683" s="421" t="n"/>
      <c r="AE1683" s="421" t="n"/>
      <c r="AF1683" s="421" t="n"/>
      <c r="AG1683" s="421" t="n"/>
      <c r="AH1683" s="421" t="n"/>
      <c r="AI1683" s="421" t="n"/>
      <c r="AJ1683" s="297" t="n"/>
      <c r="AK1683" s="297" t="n"/>
      <c r="AL1683" s="284" t="n"/>
      <c r="AM1683" s="297" t="n"/>
      <c r="AN1683" s="285" t="n"/>
      <c r="AO1683" s="297" t="n"/>
      <c r="AP1683" s="297" t="n"/>
      <c r="AQ1683" s="297" t="n"/>
      <c r="AR1683" s="297" t="n"/>
      <c r="AS1683" s="297" t="n"/>
      <c r="AT1683" s="285" t="n"/>
      <c r="AU1683" s="297" t="n"/>
      <c r="AV1683" s="297" t="n"/>
      <c r="AW1683" s="297" t="n"/>
      <c r="AX1683" s="297" t="n"/>
      <c r="AY1683" s="286" t="n"/>
      <c r="AZ1683" s="286" t="n"/>
      <c r="BA1683" s="287" t="n"/>
      <c r="BB1683" s="286" t="n"/>
      <c r="BC1683" s="286" t="n"/>
      <c r="BD1683" s="286" t="n"/>
      <c r="BE1683" s="286" t="n"/>
      <c r="BF1683" s="286" t="n"/>
      <c r="BG1683" s="286" t="n"/>
      <c r="BH1683" s="297" t="n"/>
      <c r="BI1683" s="297" t="n"/>
      <c r="BJ1683" s="297" t="n"/>
      <c r="BK1683" s="297" t="n"/>
      <c r="BL1683" s="297" t="n"/>
      <c r="BM1683" s="297" t="n"/>
      <c r="BN1683" s="297" t="n"/>
      <c r="BO1683" s="285" t="n"/>
      <c r="BP1683" s="297" t="n"/>
      <c r="BQ1683" s="297" t="n"/>
      <c r="BR1683" s="297" t="n"/>
      <c r="BS1683" s="297" t="n"/>
      <c r="BT1683" s="297" t="n"/>
      <c r="BU1683" s="297" t="n"/>
      <c r="BV1683" s="297" t="n"/>
      <c r="BW1683" s="288" t="n"/>
      <c r="BX1683" s="276">
        <f>SUM(IF(COUNTIF(MediaScorecard!CC2170, "*1.*"), 2, 0), IF(COUNTIF(MediaScorecard!CC2170, "*2.*"), 2, 0), IF(COUNTIF(MediaScorecard!CC2170, "*3.*"), 2, 0), IF(COUNTIF(MediaScorecard!CC2170, "*4.*"), 2, 0), IF(COUNTIF(MediaScorecard!CC2170, "*5.*"), 2, 0), IF(COUNTIF(MediaScorecard!CC2170, "*6.*"), 2, 0))</f>
        <v/>
      </c>
      <c r="BY1683" s="277">
        <f t="array" ref="BY1683">SUM(VALUE(AT1683),VALUE(AU1683),VALUE(AV1683),VALUE(AW1683),VALUE(AX1683),VALUE(AY1683),VALUE(AZ1683),VALUE(BB1683),VALUE(BC1683),VALUE(BD1683),VALUE(BE1683),VALUE(BF1683),VALUE(BG1683),VALUE(BH1683),VALUE(BI1683),VALUE(BJ1683),VALUE(BK1683),VALUE(BL1683),VALUE(BM1683),VALUE(BN1683),VALUE(BO1683),VALUE(BP1683),VALUE(BQ1683),VALUE(BR1683),VALUE(BS1683),VALUE(BT1683),VALUE(BU1683),VALUE(BV1683),VALUE(BW1683))</f>
        <v/>
      </c>
      <c r="BZ1683" s="307" t="n"/>
      <c r="CA1683" s="307" t="n"/>
      <c r="CB1683" s="307" t="n"/>
      <c r="CC1683" s="307" t="n"/>
      <c r="CD1683" s="307" t="n"/>
      <c r="CE1683" s="307" t="n"/>
      <c r="CF1683" s="307" t="n"/>
      <c r="CG1683" s="307" t="n"/>
      <c r="CH1683" s="307" t="n"/>
      <c r="CI1683" s="307" t="n"/>
      <c r="CJ1683" s="307" t="n"/>
      <c r="CK1683" s="307" t="n"/>
      <c r="CL1683" s="307" t="n"/>
      <c r="CM1683" s="307" t="n"/>
      <c r="CN1683" s="307" t="n"/>
      <c r="CO1683" s="307" t="n"/>
      <c r="CP1683" s="307" t="n"/>
      <c r="CQ1683" s="307" t="n"/>
      <c r="CR1683" s="279" t="n"/>
      <c r="CS1683" s="280">
        <f>AVERAGE(Value(BY1683),value(CR1683))</f>
        <v/>
      </c>
      <c r="CT1683" s="421">
        <f>(IF(OR(MediaScorecard!BG2170="x", MediaScorecard!BH2170="x",MediaScorecard!BI2170="x",MediaScorecard!BJ2170="x",MediaScorecard!BK2170="x"),1, 2))</f>
        <v/>
      </c>
      <c r="CU1683" s="308" t="n"/>
      <c r="CV1683" s="308" t="n"/>
      <c r="CW1683" s="308" t="n"/>
      <c r="CX1683" s="309" t="n"/>
      <c r="CY1683" s="308" t="n"/>
      <c r="CZ1683" s="308" t="n"/>
      <c r="DA1683" s="308" t="n"/>
    </row>
    <row r="1684" ht="21" customHeight="1" s="590">
      <c r="A1684" s="421" t="n"/>
      <c r="B1684" s="270" t="n"/>
      <c r="C1684" s="269" t="n"/>
      <c r="D1684" s="267" t="n"/>
      <c r="E1684" s="267" t="n"/>
      <c r="F1684" s="268" t="n"/>
      <c r="G1684" s="421" t="n"/>
      <c r="H1684" s="269" t="n"/>
      <c r="I1684" s="421" t="n"/>
      <c r="J1684" s="421" t="n"/>
      <c r="K1684" s="421" t="n"/>
      <c r="L1684" s="421" t="n"/>
      <c r="M1684" s="421" t="n"/>
      <c r="N1684" s="421" t="n"/>
      <c r="O1684" s="421" t="n"/>
      <c r="P1684" s="421" t="n"/>
      <c r="Q1684" s="421" t="n"/>
      <c r="R1684" s="270" t="n"/>
      <c r="S1684" s="421" t="n"/>
      <c r="T1684" s="421" t="n"/>
      <c r="U1684" s="421" t="n"/>
      <c r="V1684" s="421" t="n"/>
      <c r="W1684" s="421" t="n"/>
      <c r="X1684" s="421" t="n"/>
      <c r="Y1684" s="421" t="n"/>
      <c r="Z1684" s="421" t="n"/>
      <c r="AA1684" s="421" t="n"/>
      <c r="AB1684" s="421" t="n"/>
      <c r="AC1684" s="421" t="n"/>
      <c r="AD1684" s="421" t="n"/>
      <c r="AE1684" s="421" t="n"/>
      <c r="AF1684" s="421" t="n"/>
      <c r="AG1684" s="421" t="n"/>
      <c r="AH1684" s="421" t="n"/>
      <c r="AI1684" s="421" t="n"/>
      <c r="AJ1684" s="297" t="n"/>
      <c r="AK1684" s="297" t="n"/>
      <c r="AL1684" s="284" t="n"/>
      <c r="AM1684" s="297" t="n"/>
      <c r="AN1684" s="285" t="n"/>
      <c r="AO1684" s="297" t="n"/>
      <c r="AP1684" s="297" t="n"/>
      <c r="AQ1684" s="297" t="n"/>
      <c r="AR1684" s="297" t="n"/>
      <c r="AS1684" s="297" t="n"/>
      <c r="AT1684" s="285" t="n"/>
      <c r="AU1684" s="297" t="n"/>
      <c r="AV1684" s="297" t="n"/>
      <c r="AW1684" s="297" t="n"/>
      <c r="AX1684" s="297" t="n"/>
      <c r="AY1684" s="286" t="n"/>
      <c r="AZ1684" s="286" t="n"/>
      <c r="BA1684" s="287" t="n"/>
      <c r="BB1684" s="286" t="n"/>
      <c r="BC1684" s="286" t="n"/>
      <c r="BD1684" s="286" t="n"/>
      <c r="BE1684" s="286" t="n"/>
      <c r="BF1684" s="286" t="n"/>
      <c r="BG1684" s="286" t="n"/>
      <c r="BH1684" s="297" t="n"/>
      <c r="BI1684" s="297" t="n"/>
      <c r="BJ1684" s="297" t="n"/>
      <c r="BK1684" s="297" t="n"/>
      <c r="BL1684" s="297" t="n"/>
      <c r="BM1684" s="297" t="n"/>
      <c r="BN1684" s="297" t="n"/>
      <c r="BO1684" s="285" t="n"/>
      <c r="BP1684" s="297" t="n"/>
      <c r="BQ1684" s="297" t="n"/>
      <c r="BR1684" s="297" t="n"/>
      <c r="BS1684" s="297" t="n"/>
      <c r="BT1684" s="297" t="n"/>
      <c r="BU1684" s="297" t="n"/>
      <c r="BV1684" s="297" t="n"/>
      <c r="BW1684" s="288" t="n"/>
      <c r="BX1684" s="276">
        <f>SUM(IF(COUNTIF(MediaScorecard!CC2171, "*1.*"), 2, 0), IF(COUNTIF(MediaScorecard!CC2171, "*2.*"), 2, 0), IF(COUNTIF(MediaScorecard!CC2171, "*3.*"), 2, 0), IF(COUNTIF(MediaScorecard!CC2171, "*4.*"), 2, 0), IF(COUNTIF(MediaScorecard!CC2171, "*5.*"), 2, 0), IF(COUNTIF(MediaScorecard!CC2171, "*6.*"), 2, 0))</f>
        <v/>
      </c>
      <c r="BY1684" s="277">
        <f t="array" ref="BY1684">SUM(VALUE(AT1684),VALUE(AU1684),VALUE(AV1684),VALUE(AW1684),VALUE(AX1684),VALUE(AY1684),VALUE(AZ1684),VALUE(BB1684),VALUE(BC1684),VALUE(BD1684),VALUE(BE1684),VALUE(BF1684),VALUE(BG1684),VALUE(BH1684),VALUE(BI1684),VALUE(BJ1684),VALUE(BK1684),VALUE(BL1684),VALUE(BM1684),VALUE(BN1684),VALUE(BO1684),VALUE(BP1684),VALUE(BQ1684),VALUE(BR1684),VALUE(BS1684),VALUE(BT1684),VALUE(BU1684),VALUE(BV1684),VALUE(BW1684))</f>
        <v/>
      </c>
      <c r="BZ1684" s="307" t="n"/>
      <c r="CA1684" s="307" t="n"/>
      <c r="CB1684" s="307" t="n"/>
      <c r="CC1684" s="307" t="n"/>
      <c r="CD1684" s="307" t="n"/>
      <c r="CE1684" s="307" t="n"/>
      <c r="CF1684" s="307" t="n"/>
      <c r="CG1684" s="307" t="n"/>
      <c r="CH1684" s="307" t="n"/>
      <c r="CI1684" s="307" t="n"/>
      <c r="CJ1684" s="307" t="n"/>
      <c r="CK1684" s="307" t="n"/>
      <c r="CL1684" s="307" t="n"/>
      <c r="CM1684" s="307" t="n"/>
      <c r="CN1684" s="307" t="n"/>
      <c r="CO1684" s="307" t="n"/>
      <c r="CP1684" s="307" t="n"/>
      <c r="CQ1684" s="307" t="n"/>
      <c r="CR1684" s="279" t="n"/>
      <c r="CS1684" s="280">
        <f>AVERAGE(Value(BY1684),value(CR1684))</f>
        <v/>
      </c>
      <c r="CT1684" s="421">
        <f>(IF(OR(MediaScorecard!BG2171="x", MediaScorecard!BH2171="x",MediaScorecard!BI2171="x",MediaScorecard!BJ2171="x",MediaScorecard!BK2171="x"),1, 2))</f>
        <v/>
      </c>
      <c r="CU1684" s="308" t="n"/>
      <c r="CV1684" s="308" t="n"/>
      <c r="CW1684" s="308" t="n"/>
      <c r="CX1684" s="309" t="n"/>
      <c r="CY1684" s="308" t="n"/>
      <c r="CZ1684" s="308" t="n"/>
      <c r="DA1684" s="308" t="n"/>
    </row>
    <row r="1685" ht="21" customHeight="1" s="590">
      <c r="A1685" s="421" t="n"/>
      <c r="B1685" s="270" t="n"/>
      <c r="C1685" s="269" t="n"/>
      <c r="D1685" s="267" t="n"/>
      <c r="E1685" s="267" t="n"/>
      <c r="F1685" s="268" t="n"/>
      <c r="G1685" s="421" t="n"/>
      <c r="H1685" s="269" t="n"/>
      <c r="I1685" s="421" t="n"/>
      <c r="J1685" s="421" t="n"/>
      <c r="K1685" s="421" t="n"/>
      <c r="L1685" s="421" t="n"/>
      <c r="M1685" s="421" t="n"/>
      <c r="N1685" s="421" t="n"/>
      <c r="O1685" s="421" t="n"/>
      <c r="P1685" s="421" t="n"/>
      <c r="Q1685" s="421" t="n"/>
      <c r="R1685" s="270" t="n"/>
      <c r="S1685" s="421" t="n"/>
      <c r="T1685" s="421" t="n"/>
      <c r="U1685" s="421" t="n"/>
      <c r="V1685" s="421" t="n"/>
      <c r="W1685" s="421" t="n"/>
      <c r="X1685" s="421" t="n"/>
      <c r="Y1685" s="421" t="n"/>
      <c r="Z1685" s="421" t="n"/>
      <c r="AA1685" s="421" t="n"/>
      <c r="AB1685" s="421" t="n"/>
      <c r="AC1685" s="421" t="n"/>
      <c r="AD1685" s="421" t="n"/>
      <c r="AE1685" s="421" t="n"/>
      <c r="AF1685" s="421" t="n"/>
      <c r="AG1685" s="421" t="n"/>
      <c r="AH1685" s="421" t="n"/>
      <c r="AI1685" s="421" t="n"/>
      <c r="AJ1685" s="297" t="n"/>
      <c r="AK1685" s="297" t="n"/>
      <c r="AL1685" s="284" t="n"/>
      <c r="AM1685" s="297" t="n"/>
      <c r="AN1685" s="285" t="n"/>
      <c r="AO1685" s="297" t="n"/>
      <c r="AP1685" s="297" t="n"/>
      <c r="AQ1685" s="297" t="n"/>
      <c r="AR1685" s="297" t="n"/>
      <c r="AS1685" s="297" t="n"/>
      <c r="AT1685" s="285" t="n"/>
      <c r="AU1685" s="297" t="n"/>
      <c r="AV1685" s="297" t="n"/>
      <c r="AW1685" s="297" t="n"/>
      <c r="AX1685" s="297" t="n"/>
      <c r="AY1685" s="286" t="n"/>
      <c r="AZ1685" s="286" t="n"/>
      <c r="BA1685" s="287" t="n"/>
      <c r="BB1685" s="286" t="n"/>
      <c r="BC1685" s="286" t="n"/>
      <c r="BD1685" s="286" t="n"/>
      <c r="BE1685" s="286" t="n"/>
      <c r="BF1685" s="286" t="n"/>
      <c r="BG1685" s="286" t="n"/>
      <c r="BH1685" s="297" t="n"/>
      <c r="BI1685" s="297" t="n"/>
      <c r="BJ1685" s="297" t="n"/>
      <c r="BK1685" s="297" t="n"/>
      <c r="BL1685" s="297" t="n"/>
      <c r="BM1685" s="297" t="n"/>
      <c r="BN1685" s="297" t="n"/>
      <c r="BO1685" s="285" t="n"/>
      <c r="BP1685" s="297" t="n"/>
      <c r="BQ1685" s="297" t="n"/>
      <c r="BR1685" s="297" t="n"/>
      <c r="BS1685" s="297" t="n"/>
      <c r="BT1685" s="297" t="n"/>
      <c r="BU1685" s="297" t="n"/>
      <c r="BV1685" s="297" t="n"/>
      <c r="BW1685" s="288" t="n"/>
      <c r="BX1685" s="276">
        <f>SUM(IF(COUNTIF(MediaScorecard!CC2172, "*1.*"), 2, 0), IF(COUNTIF(MediaScorecard!CC2172, "*2.*"), 2, 0), IF(COUNTIF(MediaScorecard!CC2172, "*3.*"), 2, 0), IF(COUNTIF(MediaScorecard!CC2172, "*4.*"), 2, 0), IF(COUNTIF(MediaScorecard!CC2172, "*5.*"), 2, 0), IF(COUNTIF(MediaScorecard!CC2172, "*6.*"), 2, 0))</f>
        <v/>
      </c>
      <c r="BY1685" s="277">
        <f t="array" ref="BY1685">SUM(VALUE(AT1685),VALUE(AU1685),VALUE(AV1685),VALUE(AW1685),VALUE(AX1685),VALUE(AY1685),VALUE(AZ1685),VALUE(BB1685),VALUE(BC1685),VALUE(BD1685),VALUE(BE1685),VALUE(BF1685),VALUE(BG1685),VALUE(BH1685),VALUE(BI1685),VALUE(BJ1685),VALUE(BK1685),VALUE(BL1685),VALUE(BM1685),VALUE(BN1685),VALUE(BO1685),VALUE(BP1685),VALUE(BQ1685),VALUE(BR1685),VALUE(BS1685),VALUE(BT1685),VALUE(BU1685),VALUE(BV1685),VALUE(BW1685))</f>
        <v/>
      </c>
      <c r="BZ1685" s="307" t="n"/>
      <c r="CA1685" s="307" t="n"/>
      <c r="CB1685" s="307" t="n"/>
      <c r="CC1685" s="307" t="n"/>
      <c r="CD1685" s="307" t="n"/>
      <c r="CE1685" s="307" t="n"/>
      <c r="CF1685" s="307" t="n"/>
      <c r="CG1685" s="307" t="n"/>
      <c r="CH1685" s="307" t="n"/>
      <c r="CI1685" s="307" t="n"/>
      <c r="CJ1685" s="307" t="n"/>
      <c r="CK1685" s="307" t="n"/>
      <c r="CL1685" s="307" t="n"/>
      <c r="CM1685" s="307" t="n"/>
      <c r="CN1685" s="307" t="n"/>
      <c r="CO1685" s="307" t="n"/>
      <c r="CP1685" s="307" t="n"/>
      <c r="CQ1685" s="307" t="n"/>
      <c r="CR1685" s="279" t="n"/>
      <c r="CS1685" s="280">
        <f>AVERAGE(Value(BY1685),value(CR1685))</f>
        <v/>
      </c>
      <c r="CT1685" s="421">
        <f>(IF(OR(MediaScorecard!BG2172="x", MediaScorecard!BH2172="x",MediaScorecard!BI2172="x",MediaScorecard!BJ2172="x",MediaScorecard!BK2172="x"),1, 2))</f>
        <v/>
      </c>
      <c r="CU1685" s="308" t="n"/>
      <c r="CV1685" s="308" t="n"/>
      <c r="CW1685" s="308" t="n"/>
      <c r="CX1685" s="309" t="n"/>
      <c r="CY1685" s="308" t="n"/>
      <c r="CZ1685" s="308" t="n"/>
      <c r="DA1685" s="308" t="n"/>
    </row>
    <row r="1686" ht="21" customHeight="1" s="590">
      <c r="A1686" s="421" t="n"/>
      <c r="B1686" s="270" t="n"/>
      <c r="C1686" s="269" t="n"/>
      <c r="D1686" s="267" t="n"/>
      <c r="E1686" s="267" t="n"/>
      <c r="F1686" s="268" t="n"/>
      <c r="G1686" s="421" t="n"/>
      <c r="H1686" s="269" t="n"/>
      <c r="I1686" s="421" t="n"/>
      <c r="J1686" s="421" t="n"/>
      <c r="K1686" s="421" t="n"/>
      <c r="L1686" s="421" t="n"/>
      <c r="M1686" s="421" t="n"/>
      <c r="N1686" s="421" t="n"/>
      <c r="O1686" s="421" t="n"/>
      <c r="P1686" s="421" t="n"/>
      <c r="Q1686" s="421" t="n"/>
      <c r="R1686" s="270" t="n"/>
      <c r="S1686" s="421" t="n"/>
      <c r="T1686" s="421" t="n"/>
      <c r="U1686" s="421" t="n"/>
      <c r="V1686" s="421" t="n"/>
      <c r="W1686" s="421" t="n"/>
      <c r="X1686" s="421" t="n"/>
      <c r="Y1686" s="421" t="n"/>
      <c r="Z1686" s="421" t="n"/>
      <c r="AA1686" s="421" t="n"/>
      <c r="AB1686" s="421" t="n"/>
      <c r="AC1686" s="421" t="n"/>
      <c r="AD1686" s="421" t="n"/>
      <c r="AE1686" s="421" t="n"/>
      <c r="AF1686" s="421" t="n"/>
      <c r="AG1686" s="421" t="n"/>
      <c r="AH1686" s="421" t="n"/>
      <c r="AI1686" s="421" t="n"/>
      <c r="AJ1686" s="297" t="n"/>
      <c r="AK1686" s="297" t="n"/>
      <c r="AL1686" s="284" t="n"/>
      <c r="AM1686" s="297" t="n"/>
      <c r="AN1686" s="285" t="n"/>
      <c r="AO1686" s="297" t="n"/>
      <c r="AP1686" s="297" t="n"/>
      <c r="AQ1686" s="297" t="n"/>
      <c r="AR1686" s="297" t="n"/>
      <c r="AS1686" s="297" t="n"/>
      <c r="AT1686" s="285" t="n"/>
      <c r="AU1686" s="297" t="n"/>
      <c r="AV1686" s="297" t="n"/>
      <c r="AW1686" s="297" t="n"/>
      <c r="AX1686" s="297" t="n"/>
      <c r="AY1686" s="286" t="n"/>
      <c r="AZ1686" s="286" t="n"/>
      <c r="BA1686" s="287" t="n"/>
      <c r="BB1686" s="286" t="n"/>
      <c r="BC1686" s="286" t="n"/>
      <c r="BD1686" s="286" t="n"/>
      <c r="BE1686" s="286" t="n"/>
      <c r="BF1686" s="286" t="n"/>
      <c r="BG1686" s="286" t="n"/>
      <c r="BH1686" s="297" t="n"/>
      <c r="BI1686" s="297" t="n"/>
      <c r="BJ1686" s="297" t="n"/>
      <c r="BK1686" s="297" t="n"/>
      <c r="BL1686" s="297" t="n"/>
      <c r="BM1686" s="297" t="n"/>
      <c r="BN1686" s="297" t="n"/>
      <c r="BO1686" s="285" t="n"/>
      <c r="BP1686" s="297" t="n"/>
      <c r="BQ1686" s="297" t="n"/>
      <c r="BR1686" s="297" t="n"/>
      <c r="BS1686" s="297" t="n"/>
      <c r="BT1686" s="297" t="n"/>
      <c r="BU1686" s="297" t="n"/>
      <c r="BV1686" s="297" t="n"/>
      <c r="BW1686" s="288" t="n"/>
      <c r="BX1686" s="276">
        <f>SUM(IF(COUNTIF(MediaScorecard!CC2173, "*1.*"), 2, 0), IF(COUNTIF(MediaScorecard!CC2173, "*2.*"), 2, 0), IF(COUNTIF(MediaScorecard!CC2173, "*3.*"), 2, 0), IF(COUNTIF(MediaScorecard!CC2173, "*4.*"), 2, 0), IF(COUNTIF(MediaScorecard!CC2173, "*5.*"), 2, 0), IF(COUNTIF(MediaScorecard!CC2173, "*6.*"), 2, 0))</f>
        <v/>
      </c>
      <c r="BY1686" s="277">
        <f t="array" ref="BY1686">SUM(VALUE(AT1686),VALUE(AU1686),VALUE(AV1686),VALUE(AW1686),VALUE(AX1686),VALUE(AY1686),VALUE(AZ1686),VALUE(BB1686),VALUE(BC1686),VALUE(BD1686),VALUE(BE1686),VALUE(BF1686),VALUE(BG1686),VALUE(BH1686),VALUE(BI1686),VALUE(BJ1686),VALUE(BK1686),VALUE(BL1686),VALUE(BM1686),VALUE(BN1686),VALUE(BO1686),VALUE(BP1686),VALUE(BQ1686),VALUE(BR1686),VALUE(BS1686),VALUE(BT1686),VALUE(BU1686),VALUE(BV1686),VALUE(BW1686))</f>
        <v/>
      </c>
      <c r="BZ1686" s="307" t="n"/>
      <c r="CA1686" s="307" t="n"/>
      <c r="CB1686" s="307" t="n"/>
      <c r="CC1686" s="307" t="n"/>
      <c r="CD1686" s="307" t="n"/>
      <c r="CE1686" s="307" t="n"/>
      <c r="CF1686" s="307" t="n"/>
      <c r="CG1686" s="307" t="n"/>
      <c r="CH1686" s="307" t="n"/>
      <c r="CI1686" s="307" t="n"/>
      <c r="CJ1686" s="307" t="n"/>
      <c r="CK1686" s="307" t="n"/>
      <c r="CL1686" s="307" t="n"/>
      <c r="CM1686" s="307" t="n"/>
      <c r="CN1686" s="307" t="n"/>
      <c r="CO1686" s="307" t="n"/>
      <c r="CP1686" s="307" t="n"/>
      <c r="CQ1686" s="307" t="n"/>
      <c r="CR1686" s="279" t="n"/>
      <c r="CS1686" s="280">
        <f>AVERAGE(Value(BY1686),value(CR1686))</f>
        <v/>
      </c>
      <c r="CT1686" s="421">
        <f>(IF(OR(MediaScorecard!BG2173="x", MediaScorecard!BH2173="x",MediaScorecard!BI2173="x",MediaScorecard!BJ2173="x",MediaScorecard!BK2173="x"),1, 2))</f>
        <v/>
      </c>
      <c r="CU1686" s="308" t="n"/>
      <c r="CV1686" s="308" t="n"/>
      <c r="CW1686" s="308" t="n"/>
      <c r="CX1686" s="309" t="n"/>
      <c r="CY1686" s="308" t="n"/>
      <c r="CZ1686" s="308" t="n"/>
      <c r="DA1686" s="308" t="n"/>
    </row>
    <row r="1687" ht="21" customHeight="1" s="590">
      <c r="A1687" s="421" t="n"/>
      <c r="B1687" s="270" t="n"/>
      <c r="C1687" s="269" t="n"/>
      <c r="D1687" s="267" t="n"/>
      <c r="E1687" s="267" t="n"/>
      <c r="F1687" s="268" t="n"/>
      <c r="G1687" s="421" t="n"/>
      <c r="H1687" s="269" t="n"/>
      <c r="I1687" s="421" t="n"/>
      <c r="J1687" s="421" t="n"/>
      <c r="K1687" s="421" t="n"/>
      <c r="L1687" s="421" t="n"/>
      <c r="M1687" s="421" t="n"/>
      <c r="N1687" s="421" t="n"/>
      <c r="O1687" s="421" t="n"/>
      <c r="P1687" s="421" t="n"/>
      <c r="Q1687" s="421" t="n"/>
      <c r="R1687" s="270" t="n"/>
      <c r="S1687" s="421" t="n"/>
      <c r="T1687" s="421" t="n"/>
      <c r="U1687" s="421" t="n"/>
      <c r="V1687" s="421" t="n"/>
      <c r="W1687" s="421" t="n"/>
      <c r="X1687" s="421" t="n"/>
      <c r="Y1687" s="421" t="n"/>
      <c r="Z1687" s="421" t="n"/>
      <c r="AA1687" s="421" t="n"/>
      <c r="AB1687" s="421" t="n"/>
      <c r="AC1687" s="421" t="n"/>
      <c r="AD1687" s="421" t="n"/>
      <c r="AE1687" s="421" t="n"/>
      <c r="AF1687" s="421" t="n"/>
      <c r="AG1687" s="421" t="n"/>
      <c r="AH1687" s="421" t="n"/>
      <c r="AI1687" s="421" t="n"/>
      <c r="AJ1687" s="297" t="n"/>
      <c r="AK1687" s="297" t="n"/>
      <c r="AL1687" s="284" t="n"/>
      <c r="AM1687" s="297" t="n"/>
      <c r="AN1687" s="285" t="n"/>
      <c r="AO1687" s="297" t="n"/>
      <c r="AP1687" s="297" t="n"/>
      <c r="AQ1687" s="297" t="n"/>
      <c r="AR1687" s="297" t="n"/>
      <c r="AS1687" s="297" t="n"/>
      <c r="AT1687" s="285" t="n"/>
      <c r="AU1687" s="297" t="n"/>
      <c r="AV1687" s="297" t="n"/>
      <c r="AW1687" s="297" t="n"/>
      <c r="AX1687" s="297" t="n"/>
      <c r="AY1687" s="286" t="n"/>
      <c r="AZ1687" s="286" t="n"/>
      <c r="BA1687" s="287" t="n"/>
      <c r="BB1687" s="286" t="n"/>
      <c r="BC1687" s="286" t="n"/>
      <c r="BD1687" s="286" t="n"/>
      <c r="BE1687" s="286" t="n"/>
      <c r="BF1687" s="286" t="n"/>
      <c r="BG1687" s="286" t="n"/>
      <c r="BH1687" s="297" t="n"/>
      <c r="BI1687" s="297" t="n"/>
      <c r="BJ1687" s="297" t="n"/>
      <c r="BK1687" s="297" t="n"/>
      <c r="BL1687" s="297" t="n"/>
      <c r="BM1687" s="297" t="n"/>
      <c r="BN1687" s="297" t="n"/>
      <c r="BO1687" s="285" t="n"/>
      <c r="BP1687" s="297" t="n"/>
      <c r="BQ1687" s="297" t="n"/>
      <c r="BR1687" s="297" t="n"/>
      <c r="BS1687" s="297" t="n"/>
      <c r="BT1687" s="297" t="n"/>
      <c r="BU1687" s="297" t="n"/>
      <c r="BV1687" s="297" t="n"/>
      <c r="BW1687" s="288" t="n"/>
      <c r="BX1687" s="276">
        <f>SUM(IF(COUNTIF(MediaScorecard!CC2174, "*1.*"), 2, 0), IF(COUNTIF(MediaScorecard!CC2174, "*2.*"), 2, 0), IF(COUNTIF(MediaScorecard!CC2174, "*3.*"), 2, 0), IF(COUNTIF(MediaScorecard!CC2174, "*4.*"), 2, 0), IF(COUNTIF(MediaScorecard!CC2174, "*5.*"), 2, 0), IF(COUNTIF(MediaScorecard!CC2174, "*6.*"), 2, 0))</f>
        <v/>
      </c>
      <c r="BY1687" s="277">
        <f t="array" ref="BY1687">SUM(VALUE(AT1687),VALUE(AU1687),VALUE(AV1687),VALUE(AW1687),VALUE(AX1687),VALUE(AY1687),VALUE(AZ1687),VALUE(BB1687),VALUE(BC1687),VALUE(BD1687),VALUE(BE1687),VALUE(BF1687),VALUE(BG1687),VALUE(BH1687),VALUE(BI1687),VALUE(BJ1687),VALUE(BK1687),VALUE(BL1687),VALUE(BM1687),VALUE(BN1687),VALUE(BO1687),VALUE(BP1687),VALUE(BQ1687),VALUE(BR1687),VALUE(BS1687),VALUE(BT1687),VALUE(BU1687),VALUE(BV1687),VALUE(BW1687))</f>
        <v/>
      </c>
      <c r="BZ1687" s="307" t="n"/>
      <c r="CA1687" s="307" t="n"/>
      <c r="CB1687" s="307" t="n"/>
      <c r="CC1687" s="307" t="n"/>
      <c r="CD1687" s="307" t="n"/>
      <c r="CE1687" s="307" t="n"/>
      <c r="CF1687" s="307" t="n"/>
      <c r="CG1687" s="307" t="n"/>
      <c r="CH1687" s="307" t="n"/>
      <c r="CI1687" s="307" t="n"/>
      <c r="CJ1687" s="307" t="n"/>
      <c r="CK1687" s="307" t="n"/>
      <c r="CL1687" s="307" t="n"/>
      <c r="CM1687" s="307" t="n"/>
      <c r="CN1687" s="307" t="n"/>
      <c r="CO1687" s="307" t="n"/>
      <c r="CP1687" s="307" t="n"/>
      <c r="CQ1687" s="307" t="n"/>
      <c r="CR1687" s="279" t="n"/>
      <c r="CS1687" s="280">
        <f>AVERAGE(Value(BY1687),value(CR1687))</f>
        <v/>
      </c>
      <c r="CT1687" s="421">
        <f>(IF(OR(MediaScorecard!BG2174="x", MediaScorecard!BH2174="x",MediaScorecard!BI2174="x",MediaScorecard!BJ2174="x",MediaScorecard!BK2174="x"),1, 2))</f>
        <v/>
      </c>
      <c r="CU1687" s="308" t="n"/>
      <c r="CV1687" s="308" t="n"/>
      <c r="CW1687" s="308" t="n"/>
      <c r="CX1687" s="309" t="n"/>
      <c r="CY1687" s="308" t="n"/>
      <c r="CZ1687" s="308" t="n"/>
      <c r="DA1687" s="308" t="n"/>
    </row>
    <row r="1688" ht="21" customHeight="1" s="590">
      <c r="A1688" s="421" t="n"/>
      <c r="B1688" s="270" t="n"/>
      <c r="C1688" s="269" t="n"/>
      <c r="D1688" s="267" t="n"/>
      <c r="E1688" s="267" t="n"/>
      <c r="F1688" s="268" t="n"/>
      <c r="G1688" s="421" t="n"/>
      <c r="H1688" s="269" t="n"/>
      <c r="I1688" s="421" t="n"/>
      <c r="J1688" s="421" t="n"/>
      <c r="K1688" s="421" t="n"/>
      <c r="L1688" s="421" t="n"/>
      <c r="M1688" s="421" t="n"/>
      <c r="N1688" s="421" t="n"/>
      <c r="O1688" s="421" t="n"/>
      <c r="P1688" s="421" t="n"/>
      <c r="Q1688" s="421" t="n"/>
      <c r="R1688" s="270" t="n"/>
      <c r="S1688" s="421" t="n"/>
      <c r="T1688" s="421" t="n"/>
      <c r="U1688" s="421" t="n"/>
      <c r="V1688" s="421" t="n"/>
      <c r="W1688" s="421" t="n"/>
      <c r="X1688" s="421" t="n"/>
      <c r="Y1688" s="421" t="n"/>
      <c r="Z1688" s="421" t="n"/>
      <c r="AA1688" s="421" t="n"/>
      <c r="AB1688" s="421" t="n"/>
      <c r="AC1688" s="421" t="n"/>
      <c r="AD1688" s="421" t="n"/>
      <c r="AE1688" s="421" t="n"/>
      <c r="AF1688" s="421" t="n"/>
      <c r="AG1688" s="421" t="n"/>
      <c r="AH1688" s="421" t="n"/>
      <c r="AI1688" s="421" t="n"/>
      <c r="AJ1688" s="297" t="n"/>
      <c r="AK1688" s="297" t="n"/>
      <c r="AL1688" s="284" t="n"/>
      <c r="AM1688" s="297" t="n"/>
      <c r="AN1688" s="285" t="n"/>
      <c r="AO1688" s="297" t="n"/>
      <c r="AP1688" s="297" t="n"/>
      <c r="AQ1688" s="297" t="n"/>
      <c r="AR1688" s="297" t="n"/>
      <c r="AS1688" s="297" t="n"/>
      <c r="AT1688" s="285" t="n"/>
      <c r="AU1688" s="297" t="n"/>
      <c r="AV1688" s="297" t="n"/>
      <c r="AW1688" s="297" t="n"/>
      <c r="AX1688" s="297" t="n"/>
      <c r="AY1688" s="286" t="n"/>
      <c r="AZ1688" s="286" t="n"/>
      <c r="BA1688" s="287" t="n"/>
      <c r="BB1688" s="286" t="n"/>
      <c r="BC1688" s="286" t="n"/>
      <c r="BD1688" s="286" t="n"/>
      <c r="BE1688" s="286" t="n"/>
      <c r="BF1688" s="286" t="n"/>
      <c r="BG1688" s="286" t="n"/>
      <c r="BH1688" s="297" t="n"/>
      <c r="BI1688" s="297" t="n"/>
      <c r="BJ1688" s="297" t="n"/>
      <c r="BK1688" s="297" t="n"/>
      <c r="BL1688" s="297" t="n"/>
      <c r="BM1688" s="297" t="n"/>
      <c r="BN1688" s="297" t="n"/>
      <c r="BO1688" s="285" t="n"/>
      <c r="BP1688" s="297" t="n"/>
      <c r="BQ1688" s="297" t="n"/>
      <c r="BR1688" s="297" t="n"/>
      <c r="BS1688" s="297" t="n"/>
      <c r="BT1688" s="297" t="n"/>
      <c r="BU1688" s="297" t="n"/>
      <c r="BV1688" s="297" t="n"/>
      <c r="BW1688" s="288" t="n"/>
      <c r="BX1688" s="276">
        <f>SUM(IF(COUNTIF(MediaScorecard!CC2175, "*1.*"), 2, 0), IF(COUNTIF(MediaScorecard!CC2175, "*2.*"), 2, 0), IF(COUNTIF(MediaScorecard!CC2175, "*3.*"), 2, 0), IF(COUNTIF(MediaScorecard!CC2175, "*4.*"), 2, 0), IF(COUNTIF(MediaScorecard!CC2175, "*5.*"), 2, 0), IF(COUNTIF(MediaScorecard!CC2175, "*6.*"), 2, 0))</f>
        <v/>
      </c>
      <c r="BY1688" s="277">
        <f t="array" ref="BY1688">SUM(VALUE(AT1688),VALUE(AU1688),VALUE(AV1688),VALUE(AW1688),VALUE(AX1688),VALUE(AY1688),VALUE(AZ1688),VALUE(BB1688),VALUE(BC1688),VALUE(BD1688),VALUE(BE1688),VALUE(BF1688),VALUE(BG1688),VALUE(BH1688),VALUE(BI1688),VALUE(BJ1688),VALUE(BK1688),VALUE(BL1688),VALUE(BM1688),VALUE(BN1688),VALUE(BO1688),VALUE(BP1688),VALUE(BQ1688),VALUE(BR1688),VALUE(BS1688),VALUE(BT1688),VALUE(BU1688),VALUE(BV1688),VALUE(BW1688))</f>
        <v/>
      </c>
      <c r="BZ1688" s="307" t="n"/>
      <c r="CA1688" s="307" t="n"/>
      <c r="CB1688" s="307" t="n"/>
      <c r="CC1688" s="307" t="n"/>
      <c r="CD1688" s="307" t="n"/>
      <c r="CE1688" s="307" t="n"/>
      <c r="CF1688" s="307" t="n"/>
      <c r="CG1688" s="307" t="n"/>
      <c r="CH1688" s="307" t="n"/>
      <c r="CI1688" s="307" t="n"/>
      <c r="CJ1688" s="307" t="n"/>
      <c r="CK1688" s="307" t="n"/>
      <c r="CL1688" s="307" t="n"/>
      <c r="CM1688" s="307" t="n"/>
      <c r="CN1688" s="307" t="n"/>
      <c r="CO1688" s="307" t="n"/>
      <c r="CP1688" s="307" t="n"/>
      <c r="CQ1688" s="307" t="n"/>
      <c r="CR1688" s="279" t="n"/>
      <c r="CS1688" s="280">
        <f>AVERAGE(Value(BY1688),value(CR1688))</f>
        <v/>
      </c>
      <c r="CT1688" s="421">
        <f>(IF(OR(MediaScorecard!BG2175="x", MediaScorecard!BH2175="x",MediaScorecard!BI2175="x",MediaScorecard!BJ2175="x",MediaScorecard!BK2175="x"),1, 2))</f>
        <v/>
      </c>
      <c r="CU1688" s="308" t="n"/>
      <c r="CV1688" s="308" t="n"/>
      <c r="CW1688" s="308" t="n"/>
      <c r="CX1688" s="309" t="n"/>
      <c r="CY1688" s="308" t="n"/>
      <c r="CZ1688" s="308" t="n"/>
      <c r="DA1688" s="308" t="n"/>
    </row>
    <row r="1689" ht="21" customHeight="1" s="590">
      <c r="A1689" s="421" t="n"/>
      <c r="B1689" s="270" t="n"/>
      <c r="C1689" s="269" t="n"/>
      <c r="D1689" s="267" t="n"/>
      <c r="E1689" s="267" t="n"/>
      <c r="F1689" s="268" t="n"/>
      <c r="G1689" s="421" t="n"/>
      <c r="H1689" s="269" t="n"/>
      <c r="I1689" s="421" t="n"/>
      <c r="J1689" s="421" t="n"/>
      <c r="K1689" s="421" t="n"/>
      <c r="L1689" s="421" t="n"/>
      <c r="M1689" s="421" t="n"/>
      <c r="N1689" s="421" t="n"/>
      <c r="O1689" s="421" t="n"/>
      <c r="P1689" s="421" t="n"/>
      <c r="Q1689" s="421" t="n"/>
      <c r="R1689" s="270" t="n"/>
      <c r="S1689" s="421" t="n"/>
      <c r="T1689" s="421" t="n"/>
      <c r="U1689" s="421" t="n"/>
      <c r="V1689" s="421" t="n"/>
      <c r="W1689" s="421" t="n"/>
      <c r="X1689" s="421" t="n"/>
      <c r="Y1689" s="421" t="n"/>
      <c r="Z1689" s="421" t="n"/>
      <c r="AA1689" s="421" t="n"/>
      <c r="AB1689" s="421" t="n"/>
      <c r="AC1689" s="421" t="n"/>
      <c r="AD1689" s="421" t="n"/>
      <c r="AE1689" s="421" t="n"/>
      <c r="AF1689" s="421" t="n"/>
      <c r="AG1689" s="421" t="n"/>
      <c r="AH1689" s="421" t="n"/>
      <c r="AI1689" s="421" t="n"/>
      <c r="AJ1689" s="297" t="n"/>
      <c r="AK1689" s="297" t="n"/>
      <c r="AL1689" s="284" t="n"/>
      <c r="AM1689" s="297" t="n"/>
      <c r="AN1689" s="285" t="n"/>
      <c r="AO1689" s="297" t="n"/>
      <c r="AP1689" s="297" t="n"/>
      <c r="AQ1689" s="297" t="n"/>
      <c r="AR1689" s="297" t="n"/>
      <c r="AS1689" s="297" t="n"/>
      <c r="AT1689" s="285" t="n"/>
      <c r="AU1689" s="297" t="n"/>
      <c r="AV1689" s="297" t="n"/>
      <c r="AW1689" s="297" t="n"/>
      <c r="AX1689" s="297" t="n"/>
      <c r="AY1689" s="286" t="n"/>
      <c r="AZ1689" s="286" t="n"/>
      <c r="BA1689" s="287" t="n"/>
      <c r="BB1689" s="286" t="n"/>
      <c r="BC1689" s="286" t="n"/>
      <c r="BD1689" s="286" t="n"/>
      <c r="BE1689" s="286" t="n"/>
      <c r="BF1689" s="286" t="n"/>
      <c r="BG1689" s="286" t="n"/>
      <c r="BH1689" s="297" t="n"/>
      <c r="BI1689" s="297" t="n"/>
      <c r="BJ1689" s="297" t="n"/>
      <c r="BK1689" s="297" t="n"/>
      <c r="BL1689" s="297" t="n"/>
      <c r="BM1689" s="297" t="n"/>
      <c r="BN1689" s="297" t="n"/>
      <c r="BO1689" s="285" t="n"/>
      <c r="BP1689" s="297" t="n"/>
      <c r="BQ1689" s="297" t="n"/>
      <c r="BR1689" s="297" t="n"/>
      <c r="BS1689" s="297" t="n"/>
      <c r="BT1689" s="297" t="n"/>
      <c r="BU1689" s="297" t="n"/>
      <c r="BV1689" s="297" t="n"/>
      <c r="BW1689" s="288" t="n"/>
      <c r="BX1689" s="276">
        <f>SUM(IF(COUNTIF(MediaScorecard!CC2176, "*1.*"), 2, 0), IF(COUNTIF(MediaScorecard!CC2176, "*2.*"), 2, 0), IF(COUNTIF(MediaScorecard!CC2176, "*3.*"), 2, 0), IF(COUNTIF(MediaScorecard!CC2176, "*4.*"), 2, 0), IF(COUNTIF(MediaScorecard!CC2176, "*5.*"), 2, 0), IF(COUNTIF(MediaScorecard!CC2176, "*6.*"), 2, 0))</f>
        <v/>
      </c>
      <c r="BY1689" s="277">
        <f t="array" ref="BY1689">SUM(VALUE(AT1689),VALUE(AU1689),VALUE(AV1689),VALUE(AW1689),VALUE(AX1689),VALUE(AY1689),VALUE(AZ1689),VALUE(BB1689),VALUE(BC1689),VALUE(BD1689),VALUE(BE1689),VALUE(BF1689),VALUE(BG1689),VALUE(BH1689),VALUE(BI1689),VALUE(BJ1689),VALUE(BK1689),VALUE(BL1689),VALUE(BM1689),VALUE(BN1689),VALUE(BO1689),VALUE(BP1689),VALUE(BQ1689),VALUE(BR1689),VALUE(BS1689),VALUE(BT1689),VALUE(BU1689),VALUE(BV1689),VALUE(BW1689))</f>
        <v/>
      </c>
      <c r="BZ1689" s="307" t="n"/>
      <c r="CA1689" s="307" t="n"/>
      <c r="CB1689" s="307" t="n"/>
      <c r="CC1689" s="307" t="n"/>
      <c r="CD1689" s="307" t="n"/>
      <c r="CE1689" s="307" t="n"/>
      <c r="CF1689" s="307" t="n"/>
      <c r="CG1689" s="307" t="n"/>
      <c r="CH1689" s="307" t="n"/>
      <c r="CI1689" s="307" t="n"/>
      <c r="CJ1689" s="307" t="n"/>
      <c r="CK1689" s="307" t="n"/>
      <c r="CL1689" s="307" t="n"/>
      <c r="CM1689" s="307" t="n"/>
      <c r="CN1689" s="307" t="n"/>
      <c r="CO1689" s="307" t="n"/>
      <c r="CP1689" s="307" t="n"/>
      <c r="CQ1689" s="307" t="n"/>
      <c r="CR1689" s="279" t="n"/>
      <c r="CS1689" s="280">
        <f>AVERAGE(Value(BY1689),value(CR1689))</f>
        <v/>
      </c>
      <c r="CT1689" s="421">
        <f>(IF(OR(MediaScorecard!BG2176="x", MediaScorecard!BH2176="x",MediaScorecard!BI2176="x",MediaScorecard!BJ2176="x",MediaScorecard!BK2176="x"),1, 2))</f>
        <v/>
      </c>
      <c r="CU1689" s="308" t="n"/>
      <c r="CV1689" s="308" t="n"/>
      <c r="CW1689" s="308" t="n"/>
      <c r="CX1689" s="309" t="n"/>
      <c r="CY1689" s="308" t="n"/>
      <c r="CZ1689" s="308" t="n"/>
      <c r="DA1689" s="308" t="n"/>
    </row>
    <row r="1690" ht="21" customHeight="1" s="590">
      <c r="A1690" s="421" t="n"/>
      <c r="B1690" s="270" t="n"/>
      <c r="C1690" s="269" t="n"/>
      <c r="D1690" s="267" t="n"/>
      <c r="E1690" s="267" t="n"/>
      <c r="F1690" s="268" t="n"/>
      <c r="G1690" s="421" t="n"/>
      <c r="H1690" s="269" t="n"/>
      <c r="I1690" s="421" t="n"/>
      <c r="J1690" s="421" t="n"/>
      <c r="K1690" s="421" t="n"/>
      <c r="L1690" s="421" t="n"/>
      <c r="M1690" s="421" t="n"/>
      <c r="N1690" s="421" t="n"/>
      <c r="O1690" s="421" t="n"/>
      <c r="P1690" s="421" t="n"/>
      <c r="Q1690" s="421" t="n"/>
      <c r="R1690" s="270" t="n"/>
      <c r="S1690" s="421" t="n"/>
      <c r="T1690" s="421" t="n"/>
      <c r="U1690" s="421" t="n"/>
      <c r="V1690" s="421" t="n"/>
      <c r="W1690" s="421" t="n"/>
      <c r="X1690" s="421" t="n"/>
      <c r="Y1690" s="421" t="n"/>
      <c r="Z1690" s="421" t="n"/>
      <c r="AA1690" s="421" t="n"/>
      <c r="AB1690" s="421" t="n"/>
      <c r="AC1690" s="421" t="n"/>
      <c r="AD1690" s="421" t="n"/>
      <c r="AE1690" s="421" t="n"/>
      <c r="AF1690" s="421" t="n"/>
      <c r="AG1690" s="421" t="n"/>
      <c r="AH1690" s="421" t="n"/>
      <c r="AI1690" s="421" t="n"/>
      <c r="AJ1690" s="297" t="n"/>
      <c r="AK1690" s="297" t="n"/>
      <c r="AL1690" s="284" t="n"/>
      <c r="AM1690" s="297" t="n"/>
      <c r="AN1690" s="285" t="n"/>
      <c r="AO1690" s="297" t="n"/>
      <c r="AP1690" s="297" t="n"/>
      <c r="AQ1690" s="297" t="n"/>
      <c r="AR1690" s="297" t="n"/>
      <c r="AS1690" s="297" t="n"/>
      <c r="AT1690" s="285" t="n"/>
      <c r="AU1690" s="297" t="n"/>
      <c r="AV1690" s="297" t="n"/>
      <c r="AW1690" s="297" t="n"/>
      <c r="AX1690" s="297" t="n"/>
      <c r="AY1690" s="286" t="n"/>
      <c r="AZ1690" s="286" t="n"/>
      <c r="BA1690" s="287" t="n"/>
      <c r="BB1690" s="286" t="n"/>
      <c r="BC1690" s="286" t="n"/>
      <c r="BD1690" s="286" t="n"/>
      <c r="BE1690" s="286" t="n"/>
      <c r="BF1690" s="286" t="n"/>
      <c r="BG1690" s="286" t="n"/>
      <c r="BH1690" s="297" t="n"/>
      <c r="BI1690" s="297" t="n"/>
      <c r="BJ1690" s="297" t="n"/>
      <c r="BK1690" s="297" t="n"/>
      <c r="BL1690" s="297" t="n"/>
      <c r="BM1690" s="297" t="n"/>
      <c r="BN1690" s="297" t="n"/>
      <c r="BO1690" s="285" t="n"/>
      <c r="BP1690" s="297" t="n"/>
      <c r="BQ1690" s="297" t="n"/>
      <c r="BR1690" s="297" t="n"/>
      <c r="BS1690" s="297" t="n"/>
      <c r="BT1690" s="297" t="n"/>
      <c r="BU1690" s="297" t="n"/>
      <c r="BV1690" s="297" t="n"/>
      <c r="BW1690" s="288" t="n"/>
      <c r="BX1690" s="276">
        <f>SUM(IF(COUNTIF(MediaScorecard!CC2177, "*1.*"), 2, 0), IF(COUNTIF(MediaScorecard!CC2177, "*2.*"), 2, 0), IF(COUNTIF(MediaScorecard!CC2177, "*3.*"), 2, 0), IF(COUNTIF(MediaScorecard!CC2177, "*4.*"), 2, 0), IF(COUNTIF(MediaScorecard!CC2177, "*5.*"), 2, 0), IF(COUNTIF(MediaScorecard!CC2177, "*6.*"), 2, 0))</f>
        <v/>
      </c>
      <c r="BY1690" s="277">
        <f t="array" ref="BY1690">SUM(VALUE(AT1690),VALUE(AU1690),VALUE(AV1690),VALUE(AW1690),VALUE(AX1690),VALUE(AY1690),VALUE(AZ1690),VALUE(BB1690),VALUE(BC1690),VALUE(BD1690),VALUE(BE1690),VALUE(BF1690),VALUE(BG1690),VALUE(BH1690),VALUE(BI1690),VALUE(BJ1690),VALUE(BK1690),VALUE(BL1690),VALUE(BM1690),VALUE(BN1690),VALUE(BO1690),VALUE(BP1690),VALUE(BQ1690),VALUE(BR1690),VALUE(BS1690),VALUE(BT1690),VALUE(BU1690),VALUE(BV1690),VALUE(BW1690))</f>
        <v/>
      </c>
      <c r="BZ1690" s="307" t="n"/>
      <c r="CA1690" s="307" t="n"/>
      <c r="CB1690" s="307" t="n"/>
      <c r="CC1690" s="307" t="n"/>
      <c r="CD1690" s="307" t="n"/>
      <c r="CE1690" s="307" t="n"/>
      <c r="CF1690" s="307" t="n"/>
      <c r="CG1690" s="307" t="n"/>
      <c r="CH1690" s="307" t="n"/>
      <c r="CI1690" s="307" t="n"/>
      <c r="CJ1690" s="307" t="n"/>
      <c r="CK1690" s="307" t="n"/>
      <c r="CL1690" s="307" t="n"/>
      <c r="CM1690" s="307" t="n"/>
      <c r="CN1690" s="307" t="n"/>
      <c r="CO1690" s="307" t="n"/>
      <c r="CP1690" s="307" t="n"/>
      <c r="CQ1690" s="307" t="n"/>
      <c r="CR1690" s="279" t="n"/>
      <c r="CS1690" s="280">
        <f>AVERAGE(Value(BY1690),value(CR1690))</f>
        <v/>
      </c>
      <c r="CT1690" s="421">
        <f>(IF(OR(MediaScorecard!BG2177="x", MediaScorecard!BH2177="x",MediaScorecard!BI2177="x",MediaScorecard!BJ2177="x",MediaScorecard!BK2177="x"),1, 2))</f>
        <v/>
      </c>
      <c r="CU1690" s="308" t="n"/>
      <c r="CV1690" s="308" t="n"/>
      <c r="CW1690" s="308" t="n"/>
      <c r="CX1690" s="309" t="n"/>
      <c r="CY1690" s="308" t="n"/>
      <c r="CZ1690" s="308" t="n"/>
      <c r="DA1690" s="308" t="n"/>
    </row>
    <row r="1691" ht="21" customHeight="1" s="590">
      <c r="A1691" s="421" t="n"/>
      <c r="B1691" s="270" t="n"/>
      <c r="C1691" s="269" t="n"/>
      <c r="D1691" s="267" t="n"/>
      <c r="E1691" s="267" t="n"/>
      <c r="F1691" s="268" t="n"/>
      <c r="G1691" s="421" t="n"/>
      <c r="H1691" s="269" t="n"/>
      <c r="I1691" s="421" t="n"/>
      <c r="J1691" s="421" t="n"/>
      <c r="K1691" s="421" t="n"/>
      <c r="L1691" s="421" t="n"/>
      <c r="M1691" s="421" t="n"/>
      <c r="N1691" s="421" t="n"/>
      <c r="O1691" s="421" t="n"/>
      <c r="P1691" s="421" t="n"/>
      <c r="Q1691" s="421" t="n"/>
      <c r="R1691" s="270" t="n"/>
      <c r="S1691" s="421" t="n"/>
      <c r="T1691" s="421" t="n"/>
      <c r="U1691" s="421" t="n"/>
      <c r="V1691" s="421" t="n"/>
      <c r="W1691" s="421" t="n"/>
      <c r="X1691" s="421" t="n"/>
      <c r="Y1691" s="421" t="n"/>
      <c r="Z1691" s="421" t="n"/>
      <c r="AA1691" s="421" t="n"/>
      <c r="AB1691" s="421" t="n"/>
      <c r="AC1691" s="421" t="n"/>
      <c r="AD1691" s="421" t="n"/>
      <c r="AE1691" s="421" t="n"/>
      <c r="AF1691" s="421" t="n"/>
      <c r="AG1691" s="421" t="n"/>
      <c r="AH1691" s="421" t="n"/>
      <c r="AI1691" s="421" t="n"/>
      <c r="AJ1691" s="297" t="n"/>
      <c r="AK1691" s="297" t="n"/>
      <c r="AL1691" s="284" t="n"/>
      <c r="AM1691" s="297" t="n"/>
      <c r="AN1691" s="285" t="n"/>
      <c r="AO1691" s="297" t="n"/>
      <c r="AP1691" s="297" t="n"/>
      <c r="AQ1691" s="297" t="n"/>
      <c r="AR1691" s="297" t="n"/>
      <c r="AS1691" s="297" t="n"/>
      <c r="AT1691" s="285" t="n"/>
      <c r="AU1691" s="297" t="n"/>
      <c r="AV1691" s="297" t="n"/>
      <c r="AW1691" s="297" t="n"/>
      <c r="AX1691" s="297" t="n"/>
      <c r="AY1691" s="286" t="n"/>
      <c r="AZ1691" s="286" t="n"/>
      <c r="BA1691" s="287" t="n"/>
      <c r="BB1691" s="286" t="n"/>
      <c r="BC1691" s="286" t="n"/>
      <c r="BD1691" s="286" t="n"/>
      <c r="BE1691" s="286" t="n"/>
      <c r="BF1691" s="286" t="n"/>
      <c r="BG1691" s="286" t="n"/>
      <c r="BH1691" s="297" t="n"/>
      <c r="BI1691" s="297" t="n"/>
      <c r="BJ1691" s="297" t="n"/>
      <c r="BK1691" s="297" t="n"/>
      <c r="BL1691" s="297" t="n"/>
      <c r="BM1691" s="297" t="n"/>
      <c r="BN1691" s="297" t="n"/>
      <c r="BO1691" s="285" t="n"/>
      <c r="BP1691" s="297" t="n"/>
      <c r="BQ1691" s="297" t="n"/>
      <c r="BR1691" s="297" t="n"/>
      <c r="BS1691" s="297" t="n"/>
      <c r="BT1691" s="297" t="n"/>
      <c r="BU1691" s="297" t="n"/>
      <c r="BV1691" s="297" t="n"/>
      <c r="BW1691" s="288" t="n"/>
      <c r="BX1691" s="276">
        <f>SUM(IF(COUNTIF(MediaScorecard!CC2178, "*1.*"), 2, 0), IF(COUNTIF(MediaScorecard!CC2178, "*2.*"), 2, 0), IF(COUNTIF(MediaScorecard!CC2178, "*3.*"), 2, 0), IF(COUNTIF(MediaScorecard!CC2178, "*4.*"), 2, 0), IF(COUNTIF(MediaScorecard!CC2178, "*5.*"), 2, 0), IF(COUNTIF(MediaScorecard!CC2178, "*6.*"), 2, 0))</f>
        <v/>
      </c>
      <c r="BY1691" s="277">
        <f t="array" ref="BY1691">SUM(VALUE(AT1691),VALUE(AU1691),VALUE(AV1691),VALUE(AW1691),VALUE(AX1691),VALUE(AY1691),VALUE(AZ1691),VALUE(BB1691),VALUE(BC1691),VALUE(BD1691),VALUE(BE1691),VALUE(BF1691),VALUE(BG1691),VALUE(BH1691),VALUE(BI1691),VALUE(BJ1691),VALUE(BK1691),VALUE(BL1691),VALUE(BM1691),VALUE(BN1691),VALUE(BO1691),VALUE(BP1691),VALUE(BQ1691),VALUE(BR1691),VALUE(BS1691),VALUE(BT1691),VALUE(BU1691),VALUE(BV1691),VALUE(BW1691))</f>
        <v/>
      </c>
      <c r="BZ1691" s="307" t="n"/>
      <c r="CA1691" s="307" t="n"/>
      <c r="CB1691" s="307" t="n"/>
      <c r="CC1691" s="307" t="n"/>
      <c r="CD1691" s="307" t="n"/>
      <c r="CE1691" s="307" t="n"/>
      <c r="CF1691" s="307" t="n"/>
      <c r="CG1691" s="307" t="n"/>
      <c r="CH1691" s="307" t="n"/>
      <c r="CI1691" s="307" t="n"/>
      <c r="CJ1691" s="307" t="n"/>
      <c r="CK1691" s="307" t="n"/>
      <c r="CL1691" s="307" t="n"/>
      <c r="CM1691" s="307" t="n"/>
      <c r="CN1691" s="307" t="n"/>
      <c r="CO1691" s="307" t="n"/>
      <c r="CP1691" s="307" t="n"/>
      <c r="CQ1691" s="307" t="n"/>
      <c r="CR1691" s="279" t="n"/>
      <c r="CS1691" s="280">
        <f>AVERAGE(Value(BY1691),value(CR1691))</f>
        <v/>
      </c>
      <c r="CT1691" s="421">
        <f>(IF(OR(MediaScorecard!BG2178="x", MediaScorecard!BH2178="x",MediaScorecard!BI2178="x",MediaScorecard!BJ2178="x",MediaScorecard!BK2178="x"),1, 2))</f>
        <v/>
      </c>
      <c r="CU1691" s="308" t="n"/>
      <c r="CV1691" s="308" t="n"/>
      <c r="CW1691" s="308" t="n"/>
      <c r="CX1691" s="309" t="n"/>
      <c r="CY1691" s="308" t="n"/>
      <c r="CZ1691" s="308" t="n"/>
      <c r="DA1691" s="308" t="n"/>
    </row>
    <row r="1692" ht="21" customHeight="1" s="590">
      <c r="A1692" s="421" t="n"/>
      <c r="B1692" s="270" t="n"/>
      <c r="C1692" s="269" t="n"/>
      <c r="D1692" s="267" t="n"/>
      <c r="E1692" s="267" t="n"/>
      <c r="F1692" s="268" t="n"/>
      <c r="G1692" s="421" t="n"/>
      <c r="H1692" s="269" t="n"/>
      <c r="I1692" s="421" t="n"/>
      <c r="J1692" s="421" t="n"/>
      <c r="K1692" s="421" t="n"/>
      <c r="L1692" s="421" t="n"/>
      <c r="M1692" s="421" t="n"/>
      <c r="N1692" s="421" t="n"/>
      <c r="O1692" s="421" t="n"/>
      <c r="P1692" s="421" t="n"/>
      <c r="Q1692" s="421" t="n"/>
      <c r="R1692" s="270" t="n"/>
      <c r="S1692" s="421" t="n"/>
      <c r="T1692" s="421" t="n"/>
      <c r="U1692" s="421" t="n"/>
      <c r="V1692" s="421" t="n"/>
      <c r="W1692" s="421" t="n"/>
      <c r="X1692" s="421" t="n"/>
      <c r="Y1692" s="421" t="n"/>
      <c r="Z1692" s="421" t="n"/>
      <c r="AA1692" s="421" t="n"/>
      <c r="AB1692" s="421" t="n"/>
      <c r="AC1692" s="421" t="n"/>
      <c r="AD1692" s="421" t="n"/>
      <c r="AE1692" s="421" t="n"/>
      <c r="AF1692" s="421" t="n"/>
      <c r="AG1692" s="421" t="n"/>
      <c r="AH1692" s="421" t="n"/>
      <c r="AI1692" s="421" t="n"/>
      <c r="AJ1692" s="297" t="n"/>
      <c r="AK1692" s="297" t="n"/>
      <c r="AL1692" s="284" t="n"/>
      <c r="AM1692" s="297" t="n"/>
      <c r="AN1692" s="285" t="n"/>
      <c r="AO1692" s="297" t="n"/>
      <c r="AP1692" s="297" t="n"/>
      <c r="AQ1692" s="297" t="n"/>
      <c r="AR1692" s="297" t="n"/>
      <c r="AS1692" s="297" t="n"/>
      <c r="AT1692" s="285" t="n"/>
      <c r="AU1692" s="297" t="n"/>
      <c r="AV1692" s="297" t="n"/>
      <c r="AW1692" s="297" t="n"/>
      <c r="AX1692" s="297" t="n"/>
      <c r="AY1692" s="286" t="n"/>
      <c r="AZ1692" s="286" t="n"/>
      <c r="BA1692" s="287" t="n"/>
      <c r="BB1692" s="286" t="n"/>
      <c r="BC1692" s="286" t="n"/>
      <c r="BD1692" s="286" t="n"/>
      <c r="BE1692" s="286" t="n"/>
      <c r="BF1692" s="286" t="n"/>
      <c r="BG1692" s="286" t="n"/>
      <c r="BH1692" s="297" t="n"/>
      <c r="BI1692" s="297" t="n"/>
      <c r="BJ1692" s="297" t="n"/>
      <c r="BK1692" s="297" t="n"/>
      <c r="BL1692" s="297" t="n"/>
      <c r="BM1692" s="297" t="n"/>
      <c r="BN1692" s="297" t="n"/>
      <c r="BO1692" s="285" t="n"/>
      <c r="BP1692" s="297" t="n"/>
      <c r="BQ1692" s="297" t="n"/>
      <c r="BR1692" s="297" t="n"/>
      <c r="BS1692" s="297" t="n"/>
      <c r="BT1692" s="297" t="n"/>
      <c r="BU1692" s="297" t="n"/>
      <c r="BV1692" s="297" t="n"/>
      <c r="BW1692" s="288" t="n"/>
      <c r="BX1692" s="276">
        <f>SUM(IF(COUNTIF(MediaScorecard!CC2179, "*1.*"), 2, 0), IF(COUNTIF(MediaScorecard!CC2179, "*2.*"), 2, 0), IF(COUNTIF(MediaScorecard!CC2179, "*3.*"), 2, 0), IF(COUNTIF(MediaScorecard!CC2179, "*4.*"), 2, 0), IF(COUNTIF(MediaScorecard!CC2179, "*5.*"), 2, 0), IF(COUNTIF(MediaScorecard!CC2179, "*6.*"), 2, 0))</f>
        <v/>
      </c>
      <c r="BY1692" s="277">
        <f t="array" ref="BY1692">SUM(VALUE(AT1692),VALUE(AU1692),VALUE(AV1692),VALUE(AW1692),VALUE(AX1692),VALUE(AY1692),VALUE(AZ1692),VALUE(BB1692),VALUE(BC1692),VALUE(BD1692),VALUE(BE1692),VALUE(BF1692),VALUE(BG1692),VALUE(BH1692),VALUE(BI1692),VALUE(BJ1692),VALUE(BK1692),VALUE(BL1692),VALUE(BM1692),VALUE(BN1692),VALUE(BO1692),VALUE(BP1692),VALUE(BQ1692),VALUE(BR1692),VALUE(BS1692),VALUE(BT1692),VALUE(BU1692),VALUE(BV1692),VALUE(BW1692))</f>
        <v/>
      </c>
      <c r="BZ1692" s="307" t="n"/>
      <c r="CA1692" s="307" t="n"/>
      <c r="CB1692" s="307" t="n"/>
      <c r="CC1692" s="307" t="n"/>
      <c r="CD1692" s="307" t="n"/>
      <c r="CE1692" s="307" t="n"/>
      <c r="CF1692" s="307" t="n"/>
      <c r="CG1692" s="307" t="n"/>
      <c r="CH1692" s="307" t="n"/>
      <c r="CI1692" s="307" t="n"/>
      <c r="CJ1692" s="307" t="n"/>
      <c r="CK1692" s="307" t="n"/>
      <c r="CL1692" s="307" t="n"/>
      <c r="CM1692" s="307" t="n"/>
      <c r="CN1692" s="307" t="n"/>
      <c r="CO1692" s="307" t="n"/>
      <c r="CP1692" s="307" t="n"/>
      <c r="CQ1692" s="307" t="n"/>
      <c r="CR1692" s="279" t="n"/>
      <c r="CS1692" s="280">
        <f>AVERAGE(Value(BY1692),value(CR1692))</f>
        <v/>
      </c>
      <c r="CT1692" s="421">
        <f>(IF(OR(MediaScorecard!BG2179="x", MediaScorecard!BH2179="x",MediaScorecard!BI2179="x",MediaScorecard!BJ2179="x",MediaScorecard!BK2179="x"),1, 2))</f>
        <v/>
      </c>
      <c r="CU1692" s="308" t="n"/>
      <c r="CV1692" s="308" t="n"/>
      <c r="CW1692" s="308" t="n"/>
      <c r="CX1692" s="309" t="n"/>
      <c r="CY1692" s="308" t="n"/>
      <c r="CZ1692" s="308" t="n"/>
      <c r="DA1692" s="308" t="n"/>
    </row>
    <row r="1693" ht="21" customHeight="1" s="590">
      <c r="A1693" s="421" t="n"/>
      <c r="B1693" s="270" t="n"/>
      <c r="C1693" s="269" t="n"/>
      <c r="D1693" s="267" t="n"/>
      <c r="E1693" s="267" t="n"/>
      <c r="F1693" s="268" t="n"/>
      <c r="G1693" s="421" t="n"/>
      <c r="H1693" s="269" t="n"/>
      <c r="I1693" s="421" t="n"/>
      <c r="J1693" s="421" t="n"/>
      <c r="K1693" s="421" t="n"/>
      <c r="L1693" s="421" t="n"/>
      <c r="M1693" s="421" t="n"/>
      <c r="N1693" s="421" t="n"/>
      <c r="O1693" s="421" t="n"/>
      <c r="P1693" s="421" t="n"/>
      <c r="Q1693" s="421" t="n"/>
      <c r="R1693" s="270" t="n"/>
      <c r="S1693" s="421" t="n"/>
      <c r="T1693" s="421" t="n"/>
      <c r="U1693" s="421" t="n"/>
      <c r="V1693" s="421" t="n"/>
      <c r="W1693" s="421" t="n"/>
      <c r="X1693" s="421" t="n"/>
      <c r="Y1693" s="421" t="n"/>
      <c r="Z1693" s="421" t="n"/>
      <c r="AA1693" s="421" t="n"/>
      <c r="AB1693" s="421" t="n"/>
      <c r="AC1693" s="421" t="n"/>
      <c r="AD1693" s="421" t="n"/>
      <c r="AE1693" s="421" t="n"/>
      <c r="AF1693" s="421" t="n"/>
      <c r="AG1693" s="421" t="n"/>
      <c r="AH1693" s="421" t="n"/>
      <c r="AI1693" s="421" t="n"/>
      <c r="AJ1693" s="297" t="n"/>
      <c r="AK1693" s="297" t="n"/>
      <c r="AL1693" s="284" t="n"/>
      <c r="AM1693" s="297" t="n"/>
      <c r="AN1693" s="285" t="n"/>
      <c r="AO1693" s="297" t="n"/>
      <c r="AP1693" s="297" t="n"/>
      <c r="AQ1693" s="297" t="n"/>
      <c r="AR1693" s="297" t="n"/>
      <c r="AS1693" s="297" t="n"/>
      <c r="AT1693" s="285" t="n"/>
      <c r="AU1693" s="297" t="n"/>
      <c r="AV1693" s="297" t="n"/>
      <c r="AW1693" s="297" t="n"/>
      <c r="AX1693" s="297" t="n"/>
      <c r="AY1693" s="286" t="n"/>
      <c r="AZ1693" s="286" t="n"/>
      <c r="BA1693" s="287" t="n"/>
      <c r="BB1693" s="286" t="n"/>
      <c r="BC1693" s="286" t="n"/>
      <c r="BD1693" s="286" t="n"/>
      <c r="BE1693" s="286" t="n"/>
      <c r="BF1693" s="286" t="n"/>
      <c r="BG1693" s="286" t="n"/>
      <c r="BH1693" s="297" t="n"/>
      <c r="BI1693" s="297" t="n"/>
      <c r="BJ1693" s="297" t="n"/>
      <c r="BK1693" s="297" t="n"/>
      <c r="BL1693" s="297" t="n"/>
      <c r="BM1693" s="297" t="n"/>
      <c r="BN1693" s="297" t="n"/>
      <c r="BO1693" s="285" t="n"/>
      <c r="BP1693" s="297" t="n"/>
      <c r="BQ1693" s="297" t="n"/>
      <c r="BR1693" s="297" t="n"/>
      <c r="BS1693" s="297" t="n"/>
      <c r="BT1693" s="297" t="n"/>
      <c r="BU1693" s="297" t="n"/>
      <c r="BV1693" s="297" t="n"/>
      <c r="BW1693" s="288" t="n"/>
      <c r="BX1693" s="276">
        <f>SUM(IF(COUNTIF(MediaScorecard!CC2180, "*1.*"), 2, 0), IF(COUNTIF(MediaScorecard!CC2180, "*2.*"), 2, 0), IF(COUNTIF(MediaScorecard!CC2180, "*3.*"), 2, 0), IF(COUNTIF(MediaScorecard!CC2180, "*4.*"), 2, 0), IF(COUNTIF(MediaScorecard!CC2180, "*5.*"), 2, 0), IF(COUNTIF(MediaScorecard!CC2180, "*6.*"), 2, 0))</f>
        <v/>
      </c>
      <c r="BY1693" s="277">
        <f t="array" ref="BY1693">SUM(VALUE(AT1693),VALUE(AU1693),VALUE(AV1693),VALUE(AW1693),VALUE(AX1693),VALUE(AY1693),VALUE(AZ1693),VALUE(BB1693),VALUE(BC1693),VALUE(BD1693),VALUE(BE1693),VALUE(BF1693),VALUE(BG1693),VALUE(BH1693),VALUE(BI1693),VALUE(BJ1693),VALUE(BK1693),VALUE(BL1693),VALUE(BM1693),VALUE(BN1693),VALUE(BO1693),VALUE(BP1693),VALUE(BQ1693),VALUE(BR1693),VALUE(BS1693),VALUE(BT1693),VALUE(BU1693),VALUE(BV1693),VALUE(BW1693))</f>
        <v/>
      </c>
      <c r="BZ1693" s="307" t="n"/>
      <c r="CA1693" s="307" t="n"/>
      <c r="CB1693" s="307" t="n"/>
      <c r="CC1693" s="307" t="n"/>
      <c r="CD1693" s="307" t="n"/>
      <c r="CE1693" s="307" t="n"/>
      <c r="CF1693" s="307" t="n"/>
      <c r="CG1693" s="307" t="n"/>
      <c r="CH1693" s="307" t="n"/>
      <c r="CI1693" s="307" t="n"/>
      <c r="CJ1693" s="307" t="n"/>
      <c r="CK1693" s="307" t="n"/>
      <c r="CL1693" s="307" t="n"/>
      <c r="CM1693" s="307" t="n"/>
      <c r="CN1693" s="307" t="n"/>
      <c r="CO1693" s="307" t="n"/>
      <c r="CP1693" s="307" t="n"/>
      <c r="CQ1693" s="307" t="n"/>
      <c r="CR1693" s="279" t="n"/>
      <c r="CS1693" s="280">
        <f>AVERAGE(Value(BY1693),value(CR1693))</f>
        <v/>
      </c>
      <c r="CT1693" s="421">
        <f>(IF(OR(MediaScorecard!BG2180="x", MediaScorecard!BH2180="x",MediaScorecard!BI2180="x",MediaScorecard!BJ2180="x",MediaScorecard!BK2180="x"),1, 2))</f>
        <v/>
      </c>
      <c r="CU1693" s="308" t="n"/>
      <c r="CV1693" s="308" t="n"/>
      <c r="CW1693" s="308" t="n"/>
      <c r="CX1693" s="309" t="n"/>
      <c r="CY1693" s="308" t="n"/>
      <c r="CZ1693" s="308" t="n"/>
      <c r="DA1693" s="308" t="n"/>
    </row>
    <row r="1694" ht="21" customHeight="1" s="590">
      <c r="A1694" s="421" t="n"/>
      <c r="B1694" s="270" t="n"/>
      <c r="C1694" s="269" t="n"/>
      <c r="D1694" s="267" t="n"/>
      <c r="E1694" s="267" t="n"/>
      <c r="F1694" s="268" t="n"/>
      <c r="G1694" s="421" t="n"/>
      <c r="H1694" s="269" t="n"/>
      <c r="I1694" s="421" t="n"/>
      <c r="J1694" s="421" t="n"/>
      <c r="K1694" s="421" t="n"/>
      <c r="L1694" s="421" t="n"/>
      <c r="M1694" s="421" t="n"/>
      <c r="N1694" s="421" t="n"/>
      <c r="O1694" s="421" t="n"/>
      <c r="P1694" s="421" t="n"/>
      <c r="Q1694" s="421" t="n"/>
      <c r="R1694" s="270" t="n"/>
      <c r="S1694" s="421" t="n"/>
      <c r="T1694" s="421" t="n"/>
      <c r="U1694" s="421" t="n"/>
      <c r="V1694" s="421" t="n"/>
      <c r="W1694" s="421" t="n"/>
      <c r="X1694" s="421" t="n"/>
      <c r="Y1694" s="421" t="n"/>
      <c r="Z1694" s="421" t="n"/>
      <c r="AA1694" s="421" t="n"/>
      <c r="AB1694" s="421" t="n"/>
      <c r="AC1694" s="421" t="n"/>
      <c r="AD1694" s="421" t="n"/>
      <c r="AE1694" s="421" t="n"/>
      <c r="AF1694" s="421" t="n"/>
      <c r="AG1694" s="421" t="n"/>
      <c r="AH1694" s="421" t="n"/>
      <c r="AI1694" s="421" t="n"/>
      <c r="AJ1694" s="297" t="n"/>
      <c r="AK1694" s="297" t="n"/>
      <c r="AL1694" s="284" t="n"/>
      <c r="AM1694" s="297" t="n"/>
      <c r="AN1694" s="285" t="n"/>
      <c r="AO1694" s="297" t="n"/>
      <c r="AP1694" s="297" t="n"/>
      <c r="AQ1694" s="297" t="n"/>
      <c r="AR1694" s="297" t="n"/>
      <c r="AS1694" s="297" t="n"/>
      <c r="AT1694" s="285" t="n"/>
      <c r="AU1694" s="297" t="n"/>
      <c r="AV1694" s="297" t="n"/>
      <c r="AW1694" s="297" t="n"/>
      <c r="AX1694" s="297" t="n"/>
      <c r="AY1694" s="286" t="n"/>
      <c r="AZ1694" s="286" t="n"/>
      <c r="BA1694" s="287" t="n"/>
      <c r="BB1694" s="286" t="n"/>
      <c r="BC1694" s="286" t="n"/>
      <c r="BD1694" s="286" t="n"/>
      <c r="BE1694" s="286" t="n"/>
      <c r="BF1694" s="286" t="n"/>
      <c r="BG1694" s="286" t="n"/>
      <c r="BH1694" s="297" t="n"/>
      <c r="BI1694" s="297" t="n"/>
      <c r="BJ1694" s="297" t="n"/>
      <c r="BK1694" s="297" t="n"/>
      <c r="BL1694" s="297" t="n"/>
      <c r="BM1694" s="297" t="n"/>
      <c r="BN1694" s="297" t="n"/>
      <c r="BO1694" s="285" t="n"/>
      <c r="BP1694" s="297" t="n"/>
      <c r="BQ1694" s="297" t="n"/>
      <c r="BR1694" s="297" t="n"/>
      <c r="BS1694" s="297" t="n"/>
      <c r="BT1694" s="297" t="n"/>
      <c r="BU1694" s="297" t="n"/>
      <c r="BV1694" s="297" t="n"/>
      <c r="BW1694" s="288" t="n"/>
      <c r="BX1694" s="276">
        <f>SUM(IF(COUNTIF(MediaScorecard!CC2181, "*1.*"), 2, 0), IF(COUNTIF(MediaScorecard!CC2181, "*2.*"), 2, 0), IF(COUNTIF(MediaScorecard!CC2181, "*3.*"), 2, 0), IF(COUNTIF(MediaScorecard!CC2181, "*4.*"), 2, 0), IF(COUNTIF(MediaScorecard!CC2181, "*5.*"), 2, 0), IF(COUNTIF(MediaScorecard!CC2181, "*6.*"), 2, 0))</f>
        <v/>
      </c>
      <c r="BY1694" s="277">
        <f t="array" ref="BY1694">SUM(VALUE(AT1694),VALUE(AU1694),VALUE(AV1694),VALUE(AW1694),VALUE(AX1694),VALUE(AY1694),VALUE(AZ1694),VALUE(BB1694),VALUE(BC1694),VALUE(BD1694),VALUE(BE1694),VALUE(BF1694),VALUE(BG1694),VALUE(BH1694),VALUE(BI1694),VALUE(BJ1694),VALUE(BK1694),VALUE(BL1694),VALUE(BM1694),VALUE(BN1694),VALUE(BO1694),VALUE(BP1694),VALUE(BQ1694),VALUE(BR1694),VALUE(BS1694),VALUE(BT1694),VALUE(BU1694),VALUE(BV1694),VALUE(BW1694))</f>
        <v/>
      </c>
      <c r="BZ1694" s="307" t="n"/>
      <c r="CA1694" s="307" t="n"/>
      <c r="CB1694" s="307" t="n"/>
      <c r="CC1694" s="307" t="n"/>
      <c r="CD1694" s="307" t="n"/>
      <c r="CE1694" s="307" t="n"/>
      <c r="CF1694" s="307" t="n"/>
      <c r="CG1694" s="307" t="n"/>
      <c r="CH1694" s="307" t="n"/>
      <c r="CI1694" s="307" t="n"/>
      <c r="CJ1694" s="307" t="n"/>
      <c r="CK1694" s="307" t="n"/>
      <c r="CL1694" s="307" t="n"/>
      <c r="CM1694" s="307" t="n"/>
      <c r="CN1694" s="307" t="n"/>
      <c r="CO1694" s="307" t="n"/>
      <c r="CP1694" s="307" t="n"/>
      <c r="CQ1694" s="307" t="n"/>
      <c r="CR1694" s="279" t="n"/>
      <c r="CS1694" s="280">
        <f>AVERAGE(Value(BY1694),value(CR1694))</f>
        <v/>
      </c>
      <c r="CT1694" s="421">
        <f>(IF(OR(MediaScorecard!BG2181="x", MediaScorecard!BH2181="x",MediaScorecard!BI2181="x",MediaScorecard!BJ2181="x",MediaScorecard!BK2181="x"),1, 2))</f>
        <v/>
      </c>
      <c r="CU1694" s="308" t="n"/>
      <c r="CV1694" s="308" t="n"/>
      <c r="CW1694" s="308" t="n"/>
      <c r="CX1694" s="309" t="n"/>
      <c r="CY1694" s="308" t="n"/>
      <c r="CZ1694" s="308" t="n"/>
      <c r="DA1694" s="308" t="n"/>
    </row>
    <row r="1695" ht="21" customHeight="1" s="590">
      <c r="A1695" s="421" t="n"/>
      <c r="B1695" s="270" t="n"/>
      <c r="C1695" s="269" t="n"/>
      <c r="D1695" s="267" t="n"/>
      <c r="E1695" s="267" t="n"/>
      <c r="F1695" s="268" t="n"/>
      <c r="G1695" s="421" t="n"/>
      <c r="H1695" s="269" t="n"/>
      <c r="I1695" s="421" t="n"/>
      <c r="J1695" s="421" t="n"/>
      <c r="K1695" s="421" t="n"/>
      <c r="L1695" s="421" t="n"/>
      <c r="M1695" s="421" t="n"/>
      <c r="N1695" s="421" t="n"/>
      <c r="O1695" s="421" t="n"/>
      <c r="P1695" s="421" t="n"/>
      <c r="Q1695" s="421" t="n"/>
      <c r="R1695" s="270" t="n"/>
      <c r="S1695" s="421" t="n"/>
      <c r="T1695" s="421" t="n"/>
      <c r="U1695" s="421" t="n"/>
      <c r="V1695" s="421" t="n"/>
      <c r="W1695" s="421" t="n"/>
      <c r="X1695" s="421" t="n"/>
      <c r="Y1695" s="421" t="n"/>
      <c r="Z1695" s="421" t="n"/>
      <c r="AA1695" s="421" t="n"/>
      <c r="AB1695" s="421" t="n"/>
      <c r="AC1695" s="421" t="n"/>
      <c r="AD1695" s="421" t="n"/>
      <c r="AE1695" s="421" t="n"/>
      <c r="AF1695" s="421" t="n"/>
      <c r="AG1695" s="421" t="n"/>
      <c r="AH1695" s="421" t="n"/>
      <c r="AI1695" s="421" t="n"/>
      <c r="AJ1695" s="297" t="n"/>
      <c r="AK1695" s="297" t="n"/>
      <c r="AL1695" s="284" t="n"/>
      <c r="AM1695" s="297" t="n"/>
      <c r="AN1695" s="285" t="n"/>
      <c r="AO1695" s="297" t="n"/>
      <c r="AP1695" s="297" t="n"/>
      <c r="AQ1695" s="297" t="n"/>
      <c r="AR1695" s="297" t="n"/>
      <c r="AS1695" s="297" t="n"/>
      <c r="AT1695" s="285" t="n"/>
      <c r="AU1695" s="297" t="n"/>
      <c r="AV1695" s="297" t="n"/>
      <c r="AW1695" s="297" t="n"/>
      <c r="AX1695" s="297" t="n"/>
      <c r="AY1695" s="286" t="n"/>
      <c r="AZ1695" s="286" t="n"/>
      <c r="BA1695" s="287" t="n"/>
      <c r="BB1695" s="286" t="n"/>
      <c r="BC1695" s="286" t="n"/>
      <c r="BD1695" s="286" t="n"/>
      <c r="BE1695" s="286" t="n"/>
      <c r="BF1695" s="286" t="n"/>
      <c r="BG1695" s="286" t="n"/>
      <c r="BH1695" s="297" t="n"/>
      <c r="BI1695" s="297" t="n"/>
      <c r="BJ1695" s="297" t="n"/>
      <c r="BK1695" s="297" t="n"/>
      <c r="BL1695" s="297" t="n"/>
      <c r="BM1695" s="297" t="n"/>
      <c r="BN1695" s="297" t="n"/>
      <c r="BO1695" s="285" t="n"/>
      <c r="BP1695" s="297" t="n"/>
      <c r="BQ1695" s="297" t="n"/>
      <c r="BR1695" s="297" t="n"/>
      <c r="BS1695" s="297" t="n"/>
      <c r="BT1695" s="297" t="n"/>
      <c r="BU1695" s="297" t="n"/>
      <c r="BV1695" s="297" t="n"/>
      <c r="BW1695" s="288" t="n"/>
      <c r="BX1695" s="276">
        <f>SUM(IF(COUNTIF(MediaScorecard!CC2182, "*1.*"), 2, 0), IF(COUNTIF(MediaScorecard!CC2182, "*2.*"), 2, 0), IF(COUNTIF(MediaScorecard!CC2182, "*3.*"), 2, 0), IF(COUNTIF(MediaScorecard!CC2182, "*4.*"), 2, 0), IF(COUNTIF(MediaScorecard!CC2182, "*5.*"), 2, 0), IF(COUNTIF(MediaScorecard!CC2182, "*6.*"), 2, 0))</f>
        <v/>
      </c>
      <c r="BY1695" s="277">
        <f t="array" ref="BY1695">SUM(VALUE(AT1695),VALUE(AU1695),VALUE(AV1695),VALUE(AW1695),VALUE(AX1695),VALUE(AY1695),VALUE(AZ1695),VALUE(BB1695),VALUE(BC1695),VALUE(BD1695),VALUE(BE1695),VALUE(BF1695),VALUE(BG1695),VALUE(BH1695),VALUE(BI1695),VALUE(BJ1695),VALUE(BK1695),VALUE(BL1695),VALUE(BM1695),VALUE(BN1695),VALUE(BO1695),VALUE(BP1695),VALUE(BQ1695),VALUE(BR1695),VALUE(BS1695),VALUE(BT1695),VALUE(BU1695),VALUE(BV1695),VALUE(BW1695))</f>
        <v/>
      </c>
      <c r="BZ1695" s="307" t="n"/>
      <c r="CA1695" s="307" t="n"/>
      <c r="CB1695" s="307" t="n"/>
      <c r="CC1695" s="307" t="n"/>
      <c r="CD1695" s="307" t="n"/>
      <c r="CE1695" s="307" t="n"/>
      <c r="CF1695" s="307" t="n"/>
      <c r="CG1695" s="307" t="n"/>
      <c r="CH1695" s="307" t="n"/>
      <c r="CI1695" s="307" t="n"/>
      <c r="CJ1695" s="307" t="n"/>
      <c r="CK1695" s="307" t="n"/>
      <c r="CL1695" s="307" t="n"/>
      <c r="CM1695" s="307" t="n"/>
      <c r="CN1695" s="307" t="n"/>
      <c r="CO1695" s="307" t="n"/>
      <c r="CP1695" s="307" t="n"/>
      <c r="CQ1695" s="307" t="n"/>
      <c r="CR1695" s="279" t="n"/>
      <c r="CS1695" s="280">
        <f>AVERAGE(Value(BY1695),value(CR1695))</f>
        <v/>
      </c>
      <c r="CT1695" s="421">
        <f>(IF(OR(MediaScorecard!BG2182="x", MediaScorecard!BH2182="x",MediaScorecard!BI2182="x",MediaScorecard!BJ2182="x",MediaScorecard!BK2182="x"),1, 2))</f>
        <v/>
      </c>
      <c r="CU1695" s="308" t="n"/>
      <c r="CV1695" s="308" t="n"/>
      <c r="CW1695" s="308" t="n"/>
      <c r="CX1695" s="309" t="n"/>
      <c r="CY1695" s="308" t="n"/>
      <c r="CZ1695" s="308" t="n"/>
      <c r="DA1695" s="308" t="n"/>
    </row>
    <row r="1696" ht="21" customHeight="1" s="590">
      <c r="A1696" s="421" t="n"/>
      <c r="B1696" s="270" t="n"/>
      <c r="C1696" s="269" t="n"/>
      <c r="D1696" s="267" t="n"/>
      <c r="E1696" s="267" t="n"/>
      <c r="F1696" s="268" t="n"/>
      <c r="G1696" s="421" t="n"/>
      <c r="H1696" s="269" t="n"/>
      <c r="I1696" s="421" t="n"/>
      <c r="J1696" s="421" t="n"/>
      <c r="K1696" s="421" t="n"/>
      <c r="L1696" s="421" t="n"/>
      <c r="M1696" s="421" t="n"/>
      <c r="N1696" s="421" t="n"/>
      <c r="O1696" s="421" t="n"/>
      <c r="P1696" s="421" t="n"/>
      <c r="Q1696" s="421" t="n"/>
      <c r="R1696" s="270" t="n"/>
      <c r="S1696" s="421" t="n"/>
      <c r="T1696" s="421" t="n"/>
      <c r="U1696" s="421" t="n"/>
      <c r="V1696" s="421" t="n"/>
      <c r="W1696" s="421" t="n"/>
      <c r="X1696" s="421" t="n"/>
      <c r="Y1696" s="421" t="n"/>
      <c r="Z1696" s="421" t="n"/>
      <c r="AA1696" s="421" t="n"/>
      <c r="AB1696" s="421" t="n"/>
      <c r="AC1696" s="421" t="n"/>
      <c r="AD1696" s="421" t="n"/>
      <c r="AE1696" s="421" t="n"/>
      <c r="AF1696" s="421" t="n"/>
      <c r="AG1696" s="421" t="n"/>
      <c r="AH1696" s="421" t="n"/>
      <c r="AI1696" s="421" t="n"/>
      <c r="AJ1696" s="297" t="n"/>
      <c r="AK1696" s="297" t="n"/>
      <c r="AL1696" s="284" t="n"/>
      <c r="AM1696" s="297" t="n"/>
      <c r="AN1696" s="285" t="n"/>
      <c r="AO1696" s="297" t="n"/>
      <c r="AP1696" s="297" t="n"/>
      <c r="AQ1696" s="297" t="n"/>
      <c r="AR1696" s="297" t="n"/>
      <c r="AS1696" s="297" t="n"/>
      <c r="AT1696" s="285" t="n"/>
      <c r="AU1696" s="297" t="n"/>
      <c r="AV1696" s="297" t="n"/>
      <c r="AW1696" s="297" t="n"/>
      <c r="AX1696" s="297" t="n"/>
      <c r="AY1696" s="286" t="n"/>
      <c r="AZ1696" s="286" t="n"/>
      <c r="BA1696" s="287" t="n"/>
      <c r="BB1696" s="286" t="n"/>
      <c r="BC1696" s="286" t="n"/>
      <c r="BD1696" s="286" t="n"/>
      <c r="BE1696" s="286" t="n"/>
      <c r="BF1696" s="286" t="n"/>
      <c r="BG1696" s="286" t="n"/>
      <c r="BH1696" s="297" t="n"/>
      <c r="BI1696" s="297" t="n"/>
      <c r="BJ1696" s="297" t="n"/>
      <c r="BK1696" s="297" t="n"/>
      <c r="BL1696" s="297" t="n"/>
      <c r="BM1696" s="297" t="n"/>
      <c r="BN1696" s="297" t="n"/>
      <c r="BO1696" s="285" t="n"/>
      <c r="BP1696" s="297" t="n"/>
      <c r="BQ1696" s="297" t="n"/>
      <c r="BR1696" s="297" t="n"/>
      <c r="BS1696" s="297" t="n"/>
      <c r="BT1696" s="297" t="n"/>
      <c r="BU1696" s="297" t="n"/>
      <c r="BV1696" s="297" t="n"/>
      <c r="BW1696" s="288" t="n"/>
      <c r="BX1696" s="276">
        <f>SUM(IF(COUNTIF(MediaScorecard!CC2183, "*1.*"), 2, 0), IF(COUNTIF(MediaScorecard!CC2183, "*2.*"), 2, 0), IF(COUNTIF(MediaScorecard!CC2183, "*3.*"), 2, 0), IF(COUNTIF(MediaScorecard!CC2183, "*4.*"), 2, 0), IF(COUNTIF(MediaScorecard!CC2183, "*5.*"), 2, 0), IF(COUNTIF(MediaScorecard!CC2183, "*6.*"), 2, 0))</f>
        <v/>
      </c>
      <c r="BY1696" s="277">
        <f t="array" ref="BY1696">SUM(VALUE(AT1696),VALUE(AU1696),VALUE(AV1696),VALUE(AW1696),VALUE(AX1696),VALUE(AY1696),VALUE(AZ1696),VALUE(BB1696),VALUE(BC1696),VALUE(BD1696),VALUE(BE1696),VALUE(BF1696),VALUE(BG1696),VALUE(BH1696),VALUE(BI1696),VALUE(BJ1696),VALUE(BK1696),VALUE(BL1696),VALUE(BM1696),VALUE(BN1696),VALUE(BO1696),VALUE(BP1696),VALUE(BQ1696),VALUE(BR1696),VALUE(BS1696),VALUE(BT1696),VALUE(BU1696),VALUE(BV1696),VALUE(BW1696))</f>
        <v/>
      </c>
      <c r="BZ1696" s="307" t="n"/>
      <c r="CA1696" s="307" t="n"/>
      <c r="CB1696" s="307" t="n"/>
      <c r="CC1696" s="307" t="n"/>
      <c r="CD1696" s="307" t="n"/>
      <c r="CE1696" s="307" t="n"/>
      <c r="CF1696" s="307" t="n"/>
      <c r="CG1696" s="307" t="n"/>
      <c r="CH1696" s="307" t="n"/>
      <c r="CI1696" s="307" t="n"/>
      <c r="CJ1696" s="307" t="n"/>
      <c r="CK1696" s="307" t="n"/>
      <c r="CL1696" s="307" t="n"/>
      <c r="CM1696" s="307" t="n"/>
      <c r="CN1696" s="307" t="n"/>
      <c r="CO1696" s="307" t="n"/>
      <c r="CP1696" s="307" t="n"/>
      <c r="CQ1696" s="307" t="n"/>
      <c r="CR1696" s="279" t="n"/>
      <c r="CS1696" s="280">
        <f>AVERAGE(Value(BY1696),value(CR1696))</f>
        <v/>
      </c>
      <c r="CT1696" s="421">
        <f>(IF(OR(MediaScorecard!BG2183="x", MediaScorecard!BH2183="x",MediaScorecard!BI2183="x",MediaScorecard!BJ2183="x",MediaScorecard!BK2183="x"),1, 2))</f>
        <v/>
      </c>
      <c r="CU1696" s="308" t="n"/>
      <c r="CV1696" s="308" t="n"/>
      <c r="CW1696" s="308" t="n"/>
      <c r="CX1696" s="309" t="n"/>
      <c r="CY1696" s="308" t="n"/>
      <c r="CZ1696" s="308" t="n"/>
      <c r="DA1696" s="308" t="n"/>
    </row>
    <row r="1697" ht="21" customHeight="1" s="590">
      <c r="A1697" s="421" t="n"/>
      <c r="B1697" s="270" t="n"/>
      <c r="C1697" s="269" t="n"/>
      <c r="D1697" s="267" t="n"/>
      <c r="E1697" s="267" t="n"/>
      <c r="F1697" s="268" t="n"/>
      <c r="G1697" s="421" t="n"/>
      <c r="H1697" s="269" t="n"/>
      <c r="I1697" s="421" t="n"/>
      <c r="J1697" s="421" t="n"/>
      <c r="K1697" s="421" t="n"/>
      <c r="L1697" s="421" t="n"/>
      <c r="M1697" s="421" t="n"/>
      <c r="N1697" s="421" t="n"/>
      <c r="O1697" s="421" t="n"/>
      <c r="P1697" s="421" t="n"/>
      <c r="Q1697" s="421" t="n"/>
      <c r="R1697" s="270" t="n"/>
      <c r="S1697" s="421" t="n"/>
      <c r="T1697" s="421" t="n"/>
      <c r="U1697" s="421" t="n"/>
      <c r="V1697" s="421" t="n"/>
      <c r="W1697" s="421" t="n"/>
      <c r="X1697" s="421" t="n"/>
      <c r="Y1697" s="421" t="n"/>
      <c r="Z1697" s="421" t="n"/>
      <c r="AA1697" s="421" t="n"/>
      <c r="AB1697" s="421" t="n"/>
      <c r="AC1697" s="421" t="n"/>
      <c r="AD1697" s="421" t="n"/>
      <c r="AE1697" s="421" t="n"/>
      <c r="AF1697" s="421" t="n"/>
      <c r="AG1697" s="421" t="n"/>
      <c r="AH1697" s="421" t="n"/>
      <c r="AI1697" s="421" t="n"/>
      <c r="AJ1697" s="297" t="n"/>
      <c r="AK1697" s="297" t="n"/>
      <c r="AL1697" s="284" t="n"/>
      <c r="AM1697" s="297" t="n"/>
      <c r="AN1697" s="285" t="n"/>
      <c r="AO1697" s="297" t="n"/>
      <c r="AP1697" s="297" t="n"/>
      <c r="AQ1697" s="297" t="n"/>
      <c r="AR1697" s="297" t="n"/>
      <c r="AS1697" s="297" t="n"/>
      <c r="AT1697" s="285" t="n"/>
      <c r="AU1697" s="297" t="n"/>
      <c r="AV1697" s="297" t="n"/>
      <c r="AW1697" s="297" t="n"/>
      <c r="AX1697" s="297" t="n"/>
      <c r="AY1697" s="286" t="n"/>
      <c r="AZ1697" s="286" t="n"/>
      <c r="BA1697" s="287" t="n"/>
      <c r="BB1697" s="286" t="n"/>
      <c r="BC1697" s="286" t="n"/>
      <c r="BD1697" s="286" t="n"/>
      <c r="BE1697" s="286" t="n"/>
      <c r="BF1697" s="286" t="n"/>
      <c r="BG1697" s="286" t="n"/>
      <c r="BH1697" s="297" t="n"/>
      <c r="BI1697" s="297" t="n"/>
      <c r="BJ1697" s="297" t="n"/>
      <c r="BK1697" s="297" t="n"/>
      <c r="BL1697" s="297" t="n"/>
      <c r="BM1697" s="297" t="n"/>
      <c r="BN1697" s="297" t="n"/>
      <c r="BO1697" s="285" t="n"/>
      <c r="BP1697" s="297" t="n"/>
      <c r="BQ1697" s="297" t="n"/>
      <c r="BR1697" s="297" t="n"/>
      <c r="BS1697" s="297" t="n"/>
      <c r="BT1697" s="297" t="n"/>
      <c r="BU1697" s="297" t="n"/>
      <c r="BV1697" s="297" t="n"/>
      <c r="BW1697" s="288" t="n"/>
      <c r="BX1697" s="276">
        <f>SUM(IF(COUNTIF(MediaScorecard!CC2184, "*1.*"), 2, 0), IF(COUNTIF(MediaScorecard!CC2184, "*2.*"), 2, 0), IF(COUNTIF(MediaScorecard!CC2184, "*3.*"), 2, 0), IF(COUNTIF(MediaScorecard!CC2184, "*4.*"), 2, 0), IF(COUNTIF(MediaScorecard!CC2184, "*5.*"), 2, 0), IF(COUNTIF(MediaScorecard!CC2184, "*6.*"), 2, 0))</f>
        <v/>
      </c>
      <c r="BY1697" s="277">
        <f t="array" ref="BY1697">SUM(VALUE(AT1697),VALUE(AU1697),VALUE(AV1697),VALUE(AW1697),VALUE(AX1697),VALUE(AY1697),VALUE(AZ1697),VALUE(BB1697),VALUE(BC1697),VALUE(BD1697),VALUE(BE1697),VALUE(BF1697),VALUE(BG1697),VALUE(BH1697),VALUE(BI1697),VALUE(BJ1697),VALUE(BK1697),VALUE(BL1697),VALUE(BM1697),VALUE(BN1697),VALUE(BO1697),VALUE(BP1697),VALUE(BQ1697),VALUE(BR1697),VALUE(BS1697),VALUE(BT1697),VALUE(BU1697),VALUE(BV1697),VALUE(BW1697))</f>
        <v/>
      </c>
      <c r="BZ1697" s="307" t="n"/>
      <c r="CA1697" s="307" t="n"/>
      <c r="CB1697" s="307" t="n"/>
      <c r="CC1697" s="307" t="n"/>
      <c r="CD1697" s="307" t="n"/>
      <c r="CE1697" s="307" t="n"/>
      <c r="CF1697" s="307" t="n"/>
      <c r="CG1697" s="307" t="n"/>
      <c r="CH1697" s="307" t="n"/>
      <c r="CI1697" s="307" t="n"/>
      <c r="CJ1697" s="307" t="n"/>
      <c r="CK1697" s="307" t="n"/>
      <c r="CL1697" s="307" t="n"/>
      <c r="CM1697" s="307" t="n"/>
      <c r="CN1697" s="307" t="n"/>
      <c r="CO1697" s="307" t="n"/>
      <c r="CP1697" s="307" t="n"/>
      <c r="CQ1697" s="307" t="n"/>
      <c r="CR1697" s="279" t="n"/>
      <c r="CS1697" s="280">
        <f>AVERAGE(Value(BY1697),value(CR1697))</f>
        <v/>
      </c>
      <c r="CT1697" s="421">
        <f>(IF(OR(MediaScorecard!BG2184="x", MediaScorecard!BH2184="x",MediaScorecard!BI2184="x",MediaScorecard!BJ2184="x",MediaScorecard!BK2184="x"),1, 2))</f>
        <v/>
      </c>
      <c r="CU1697" s="308" t="n"/>
      <c r="CV1697" s="308" t="n"/>
      <c r="CW1697" s="308" t="n"/>
      <c r="CX1697" s="309" t="n"/>
      <c r="CY1697" s="308" t="n"/>
      <c r="CZ1697" s="308" t="n"/>
      <c r="DA1697" s="308" t="n"/>
    </row>
    <row r="1698" ht="21" customHeight="1" s="590">
      <c r="A1698" s="421" t="n"/>
      <c r="B1698" s="270" t="n"/>
      <c r="C1698" s="269" t="n"/>
      <c r="D1698" s="267" t="n"/>
      <c r="E1698" s="267" t="n"/>
      <c r="F1698" s="268" t="n"/>
      <c r="G1698" s="421" t="n"/>
      <c r="H1698" s="269" t="n"/>
      <c r="I1698" s="421" t="n"/>
      <c r="J1698" s="421" t="n"/>
      <c r="K1698" s="421" t="n"/>
      <c r="L1698" s="421" t="n"/>
      <c r="M1698" s="421" t="n"/>
      <c r="N1698" s="421" t="n"/>
      <c r="O1698" s="421" t="n"/>
      <c r="P1698" s="421" t="n"/>
      <c r="Q1698" s="421" t="n"/>
      <c r="R1698" s="270" t="n"/>
      <c r="S1698" s="421" t="n"/>
      <c r="T1698" s="421" t="n"/>
      <c r="U1698" s="421" t="n"/>
      <c r="V1698" s="421" t="n"/>
      <c r="W1698" s="421" t="n"/>
      <c r="X1698" s="421" t="n"/>
      <c r="Y1698" s="421" t="n"/>
      <c r="Z1698" s="421" t="n"/>
      <c r="AA1698" s="421" t="n"/>
      <c r="AB1698" s="421" t="n"/>
      <c r="AC1698" s="421" t="n"/>
      <c r="AD1698" s="421" t="n"/>
      <c r="AE1698" s="421" t="n"/>
      <c r="AF1698" s="421" t="n"/>
      <c r="AG1698" s="421" t="n"/>
      <c r="AH1698" s="421" t="n"/>
      <c r="AI1698" s="421" t="n"/>
      <c r="AJ1698" s="297" t="n"/>
      <c r="AK1698" s="297" t="n"/>
      <c r="AL1698" s="284" t="n"/>
      <c r="AM1698" s="297" t="n"/>
      <c r="AN1698" s="285" t="n"/>
      <c r="AO1698" s="297" t="n"/>
      <c r="AP1698" s="297" t="n"/>
      <c r="AQ1698" s="297" t="n"/>
      <c r="AR1698" s="297" t="n"/>
      <c r="AS1698" s="297" t="n"/>
      <c r="AT1698" s="285" t="n"/>
      <c r="AU1698" s="297" t="n"/>
      <c r="AV1698" s="297" t="n"/>
      <c r="AW1698" s="297" t="n"/>
      <c r="AX1698" s="297" t="n"/>
      <c r="AY1698" s="286" t="n"/>
      <c r="AZ1698" s="286" t="n"/>
      <c r="BA1698" s="287" t="n"/>
      <c r="BB1698" s="286" t="n"/>
      <c r="BC1698" s="286" t="n"/>
      <c r="BD1698" s="286" t="n"/>
      <c r="BE1698" s="286" t="n"/>
      <c r="BF1698" s="286" t="n"/>
      <c r="BG1698" s="286" t="n"/>
      <c r="BH1698" s="297" t="n"/>
      <c r="BI1698" s="297" t="n"/>
      <c r="BJ1698" s="297" t="n"/>
      <c r="BK1698" s="297" t="n"/>
      <c r="BL1698" s="297" t="n"/>
      <c r="BM1698" s="297" t="n"/>
      <c r="BN1698" s="297" t="n"/>
      <c r="BO1698" s="285" t="n"/>
      <c r="BP1698" s="297" t="n"/>
      <c r="BQ1698" s="297" t="n"/>
      <c r="BR1698" s="297" t="n"/>
      <c r="BS1698" s="297" t="n"/>
      <c r="BT1698" s="297" t="n"/>
      <c r="BU1698" s="297" t="n"/>
      <c r="BV1698" s="297" t="n"/>
      <c r="BW1698" s="288" t="n"/>
      <c r="BX1698" s="276">
        <f>SUM(IF(COUNTIF(MediaScorecard!CC2185, "*1.*"), 2, 0), IF(COUNTIF(MediaScorecard!CC2185, "*2.*"), 2, 0), IF(COUNTIF(MediaScorecard!CC2185, "*3.*"), 2, 0), IF(COUNTIF(MediaScorecard!CC2185, "*4.*"), 2, 0), IF(COUNTIF(MediaScorecard!CC2185, "*5.*"), 2, 0), IF(COUNTIF(MediaScorecard!CC2185, "*6.*"), 2, 0))</f>
        <v/>
      </c>
      <c r="BY1698" s="277">
        <f t="array" ref="BY1698">SUM(VALUE(AT1698),VALUE(AU1698),VALUE(AV1698),VALUE(AW1698),VALUE(AX1698),VALUE(AY1698),VALUE(AZ1698),VALUE(BB1698),VALUE(BC1698),VALUE(BD1698),VALUE(BE1698),VALUE(BF1698),VALUE(BG1698),VALUE(BH1698),VALUE(BI1698),VALUE(BJ1698),VALUE(BK1698),VALUE(BL1698),VALUE(BM1698),VALUE(BN1698),VALUE(BO1698),VALUE(BP1698),VALUE(BQ1698),VALUE(BR1698),VALUE(BS1698),VALUE(BT1698),VALUE(BU1698),VALUE(BV1698),VALUE(BW1698))</f>
        <v/>
      </c>
      <c r="BZ1698" s="307" t="n"/>
      <c r="CA1698" s="307" t="n"/>
      <c r="CB1698" s="307" t="n"/>
      <c r="CC1698" s="307" t="n"/>
      <c r="CD1698" s="307" t="n"/>
      <c r="CE1698" s="307" t="n"/>
      <c r="CF1698" s="307" t="n"/>
      <c r="CG1698" s="307" t="n"/>
      <c r="CH1698" s="307" t="n"/>
      <c r="CI1698" s="307" t="n"/>
      <c r="CJ1698" s="307" t="n"/>
      <c r="CK1698" s="307" t="n"/>
      <c r="CL1698" s="307" t="n"/>
      <c r="CM1698" s="307" t="n"/>
      <c r="CN1698" s="307" t="n"/>
      <c r="CO1698" s="307" t="n"/>
      <c r="CP1698" s="307" t="n"/>
      <c r="CQ1698" s="307" t="n"/>
      <c r="CR1698" s="279" t="n"/>
      <c r="CS1698" s="280">
        <f>AVERAGE(Value(BY1698),value(CR1698))</f>
        <v/>
      </c>
      <c r="CT1698" s="421">
        <f>(IF(OR(MediaScorecard!BG2185="x", MediaScorecard!BH2185="x",MediaScorecard!BI2185="x",MediaScorecard!BJ2185="x",MediaScorecard!BK2185="x"),1, 2))</f>
        <v/>
      </c>
      <c r="CU1698" s="308" t="n"/>
      <c r="CV1698" s="308" t="n"/>
      <c r="CW1698" s="308" t="n"/>
      <c r="CX1698" s="309" t="n"/>
      <c r="CY1698" s="308" t="n"/>
      <c r="CZ1698" s="308" t="n"/>
      <c r="DA1698" s="308" t="n"/>
    </row>
    <row r="1699" ht="21" customHeight="1" s="590">
      <c r="A1699" s="421" t="n"/>
      <c r="B1699" s="270" t="n"/>
      <c r="C1699" s="269" t="n"/>
      <c r="D1699" s="267" t="n"/>
      <c r="E1699" s="267" t="n"/>
      <c r="F1699" s="268" t="n"/>
      <c r="G1699" s="421" t="n"/>
      <c r="H1699" s="269" t="n"/>
      <c r="I1699" s="421" t="n"/>
      <c r="J1699" s="421" t="n"/>
      <c r="K1699" s="421" t="n"/>
      <c r="L1699" s="421" t="n"/>
      <c r="M1699" s="421" t="n"/>
      <c r="N1699" s="421" t="n"/>
      <c r="O1699" s="421" t="n"/>
      <c r="P1699" s="421" t="n"/>
      <c r="Q1699" s="421" t="n"/>
      <c r="R1699" s="270" t="n"/>
      <c r="S1699" s="421" t="n"/>
      <c r="T1699" s="421" t="n"/>
      <c r="U1699" s="421" t="n"/>
      <c r="V1699" s="421" t="n"/>
      <c r="W1699" s="421" t="n"/>
      <c r="X1699" s="421" t="n"/>
      <c r="Y1699" s="421" t="n"/>
      <c r="Z1699" s="421" t="n"/>
      <c r="AA1699" s="421" t="n"/>
      <c r="AB1699" s="421" t="n"/>
      <c r="AC1699" s="421" t="n"/>
      <c r="AD1699" s="421" t="n"/>
      <c r="AE1699" s="421" t="n"/>
      <c r="AF1699" s="421" t="n"/>
      <c r="AG1699" s="421" t="n"/>
      <c r="AH1699" s="421" t="n"/>
      <c r="AI1699" s="421" t="n"/>
      <c r="AJ1699" s="297" t="n"/>
      <c r="AK1699" s="297" t="n"/>
      <c r="AL1699" s="284" t="n"/>
      <c r="AM1699" s="297" t="n"/>
      <c r="AN1699" s="285" t="n"/>
      <c r="AO1699" s="297" t="n"/>
      <c r="AP1699" s="297" t="n"/>
      <c r="AQ1699" s="297" t="n"/>
      <c r="AR1699" s="297" t="n"/>
      <c r="AS1699" s="297" t="n"/>
      <c r="AT1699" s="285" t="n"/>
      <c r="AU1699" s="297" t="n"/>
      <c r="AV1699" s="297" t="n"/>
      <c r="AW1699" s="297" t="n"/>
      <c r="AX1699" s="297" t="n"/>
      <c r="AY1699" s="286" t="n"/>
      <c r="AZ1699" s="286" t="n"/>
      <c r="BA1699" s="287" t="n"/>
      <c r="BB1699" s="286" t="n"/>
      <c r="BC1699" s="286" t="n"/>
      <c r="BD1699" s="286" t="n"/>
      <c r="BE1699" s="286" t="n"/>
      <c r="BF1699" s="286" t="n"/>
      <c r="BG1699" s="286" t="n"/>
      <c r="BH1699" s="297" t="n"/>
      <c r="BI1699" s="297" t="n"/>
      <c r="BJ1699" s="297" t="n"/>
      <c r="BK1699" s="297" t="n"/>
      <c r="BL1699" s="297" t="n"/>
      <c r="BM1699" s="297" t="n"/>
      <c r="BN1699" s="297" t="n"/>
      <c r="BO1699" s="285" t="n"/>
      <c r="BP1699" s="297" t="n"/>
      <c r="BQ1699" s="297" t="n"/>
      <c r="BR1699" s="297" t="n"/>
      <c r="BS1699" s="297" t="n"/>
      <c r="BT1699" s="297" t="n"/>
      <c r="BU1699" s="297" t="n"/>
      <c r="BV1699" s="297" t="n"/>
      <c r="BW1699" s="288" t="n"/>
      <c r="BX1699" s="276">
        <f>SUM(IF(COUNTIF(MediaScorecard!CC2186, "*1.*"), 2, 0), IF(COUNTIF(MediaScorecard!CC2186, "*2.*"), 2, 0), IF(COUNTIF(MediaScorecard!CC2186, "*3.*"), 2, 0), IF(COUNTIF(MediaScorecard!CC2186, "*4.*"), 2, 0), IF(COUNTIF(MediaScorecard!CC2186, "*5.*"), 2, 0), IF(COUNTIF(MediaScorecard!CC2186, "*6.*"), 2, 0))</f>
        <v/>
      </c>
      <c r="BY1699" s="277">
        <f t="array" ref="BY1699">SUM(VALUE(AT1699),VALUE(AU1699),VALUE(AV1699),VALUE(AW1699),VALUE(AX1699),VALUE(AY1699),VALUE(AZ1699),VALUE(BB1699),VALUE(BC1699),VALUE(BD1699),VALUE(BE1699),VALUE(BF1699),VALUE(BG1699),VALUE(BH1699),VALUE(BI1699),VALUE(BJ1699),VALUE(BK1699),VALUE(BL1699),VALUE(BM1699),VALUE(BN1699),VALUE(BO1699),VALUE(BP1699),VALUE(BQ1699),VALUE(BR1699),VALUE(BS1699),VALUE(BT1699),VALUE(BU1699),VALUE(BV1699),VALUE(BW1699))</f>
        <v/>
      </c>
      <c r="BZ1699" s="307" t="n"/>
      <c r="CA1699" s="307" t="n"/>
      <c r="CB1699" s="307" t="n"/>
      <c r="CC1699" s="307" t="n"/>
      <c r="CD1699" s="307" t="n"/>
      <c r="CE1699" s="307" t="n"/>
      <c r="CF1699" s="307" t="n"/>
      <c r="CG1699" s="307" t="n"/>
      <c r="CH1699" s="307" t="n"/>
      <c r="CI1699" s="307" t="n"/>
      <c r="CJ1699" s="307" t="n"/>
      <c r="CK1699" s="307" t="n"/>
      <c r="CL1699" s="307" t="n"/>
      <c r="CM1699" s="307" t="n"/>
      <c r="CN1699" s="307" t="n"/>
      <c r="CO1699" s="307" t="n"/>
      <c r="CP1699" s="307" t="n"/>
      <c r="CQ1699" s="307" t="n"/>
      <c r="CR1699" s="279" t="n"/>
      <c r="CS1699" s="280">
        <f>AVERAGE(Value(BY1699),value(CR1699))</f>
        <v/>
      </c>
      <c r="CT1699" s="421">
        <f>(IF(OR(MediaScorecard!BG2186="x", MediaScorecard!BH2186="x",MediaScorecard!BI2186="x",MediaScorecard!BJ2186="x",MediaScorecard!BK2186="x"),1, 2))</f>
        <v/>
      </c>
      <c r="CU1699" s="308" t="n"/>
      <c r="CV1699" s="308" t="n"/>
      <c r="CW1699" s="308" t="n"/>
      <c r="CX1699" s="309" t="n"/>
      <c r="CY1699" s="308" t="n"/>
      <c r="CZ1699" s="308" t="n"/>
      <c r="DA1699" s="308" t="n"/>
    </row>
    <row r="1700" ht="21" customHeight="1" s="590">
      <c r="A1700" s="421" t="n"/>
      <c r="B1700" s="270" t="n"/>
      <c r="C1700" s="269" t="n"/>
      <c r="D1700" s="267" t="n"/>
      <c r="E1700" s="267" t="n"/>
      <c r="F1700" s="268" t="n"/>
      <c r="G1700" s="421" t="n"/>
      <c r="H1700" s="269" t="n"/>
      <c r="I1700" s="421" t="n"/>
      <c r="J1700" s="421" t="n"/>
      <c r="K1700" s="421" t="n"/>
      <c r="L1700" s="421" t="n"/>
      <c r="M1700" s="421" t="n"/>
      <c r="N1700" s="421" t="n"/>
      <c r="O1700" s="421" t="n"/>
      <c r="P1700" s="421" t="n"/>
      <c r="Q1700" s="421" t="n"/>
      <c r="R1700" s="270" t="n"/>
      <c r="S1700" s="421" t="n"/>
      <c r="T1700" s="421" t="n"/>
      <c r="U1700" s="421" t="n"/>
      <c r="V1700" s="421" t="n"/>
      <c r="W1700" s="421" t="n"/>
      <c r="X1700" s="421" t="n"/>
      <c r="Y1700" s="421" t="n"/>
      <c r="Z1700" s="421" t="n"/>
      <c r="AA1700" s="421" t="n"/>
      <c r="AB1700" s="421" t="n"/>
      <c r="AC1700" s="421" t="n"/>
      <c r="AD1700" s="421" t="n"/>
      <c r="AE1700" s="421" t="n"/>
      <c r="AF1700" s="421" t="n"/>
      <c r="AG1700" s="421" t="n"/>
      <c r="AH1700" s="421" t="n"/>
      <c r="AI1700" s="421" t="n"/>
      <c r="AJ1700" s="297" t="n"/>
      <c r="AK1700" s="297" t="n"/>
      <c r="AL1700" s="284" t="n"/>
      <c r="AM1700" s="297" t="n"/>
      <c r="AN1700" s="285" t="n"/>
      <c r="AO1700" s="297" t="n"/>
      <c r="AP1700" s="297" t="n"/>
      <c r="AQ1700" s="297" t="n"/>
      <c r="AR1700" s="297" t="n"/>
      <c r="AS1700" s="297" t="n"/>
      <c r="AT1700" s="285" t="n"/>
      <c r="AU1700" s="297" t="n"/>
      <c r="AV1700" s="297" t="n"/>
      <c r="AW1700" s="297" t="n"/>
      <c r="AX1700" s="297" t="n"/>
      <c r="AY1700" s="286" t="n"/>
      <c r="AZ1700" s="286" t="n"/>
      <c r="BA1700" s="287" t="n"/>
      <c r="BB1700" s="286" t="n"/>
      <c r="BC1700" s="286" t="n"/>
      <c r="BD1700" s="286" t="n"/>
      <c r="BE1700" s="286" t="n"/>
      <c r="BF1700" s="286" t="n"/>
      <c r="BG1700" s="286" t="n"/>
      <c r="BH1700" s="297" t="n"/>
      <c r="BI1700" s="297" t="n"/>
      <c r="BJ1700" s="297" t="n"/>
      <c r="BK1700" s="297" t="n"/>
      <c r="BL1700" s="297" t="n"/>
      <c r="BM1700" s="297" t="n"/>
      <c r="BN1700" s="297" t="n"/>
      <c r="BO1700" s="285" t="n"/>
      <c r="BP1700" s="297" t="n"/>
      <c r="BQ1700" s="297" t="n"/>
      <c r="BR1700" s="297" t="n"/>
      <c r="BS1700" s="297" t="n"/>
      <c r="BT1700" s="297" t="n"/>
      <c r="BU1700" s="297" t="n"/>
      <c r="BV1700" s="297" t="n"/>
      <c r="BW1700" s="288" t="n"/>
      <c r="BX1700" s="276">
        <f>SUM(IF(COUNTIF(MediaScorecard!CC2187, "*1.*"), 2, 0), IF(COUNTIF(MediaScorecard!CC2187, "*2.*"), 2, 0), IF(COUNTIF(MediaScorecard!CC2187, "*3.*"), 2, 0), IF(COUNTIF(MediaScorecard!CC2187, "*4.*"), 2, 0), IF(COUNTIF(MediaScorecard!CC2187, "*5.*"), 2, 0), IF(COUNTIF(MediaScorecard!CC2187, "*6.*"), 2, 0))</f>
        <v/>
      </c>
      <c r="BY1700" s="277">
        <f t="array" ref="BY1700">SUM(VALUE(AT1700),VALUE(AU1700),VALUE(AV1700),VALUE(AW1700),VALUE(AX1700),VALUE(AY1700),VALUE(AZ1700),VALUE(BB1700),VALUE(BC1700),VALUE(BD1700),VALUE(BE1700),VALUE(BF1700),VALUE(BG1700),VALUE(BH1700),VALUE(BI1700),VALUE(BJ1700),VALUE(BK1700),VALUE(BL1700),VALUE(BM1700),VALUE(BN1700),VALUE(BO1700),VALUE(BP1700),VALUE(BQ1700),VALUE(BR1700),VALUE(BS1700),VALUE(BT1700),VALUE(BU1700),VALUE(BV1700),VALUE(BW1700))</f>
        <v/>
      </c>
      <c r="BZ1700" s="307" t="n"/>
      <c r="CA1700" s="307" t="n"/>
      <c r="CB1700" s="307" t="n"/>
      <c r="CC1700" s="307" t="n"/>
      <c r="CD1700" s="307" t="n"/>
      <c r="CE1700" s="307" t="n"/>
      <c r="CF1700" s="307" t="n"/>
      <c r="CG1700" s="307" t="n"/>
      <c r="CH1700" s="307" t="n"/>
      <c r="CI1700" s="307" t="n"/>
      <c r="CJ1700" s="307" t="n"/>
      <c r="CK1700" s="307" t="n"/>
      <c r="CL1700" s="307" t="n"/>
      <c r="CM1700" s="307" t="n"/>
      <c r="CN1700" s="307" t="n"/>
      <c r="CO1700" s="307" t="n"/>
      <c r="CP1700" s="307" t="n"/>
      <c r="CQ1700" s="307" t="n"/>
      <c r="CR1700" s="279" t="n"/>
      <c r="CS1700" s="280">
        <f>AVERAGE(Value(BY1700),value(CR1700))</f>
        <v/>
      </c>
      <c r="CT1700" s="421">
        <f>(IF(OR(MediaScorecard!BG2187="x", MediaScorecard!BH2187="x",MediaScorecard!BI2187="x",MediaScorecard!BJ2187="x",MediaScorecard!BK2187="x"),1, 2))</f>
        <v/>
      </c>
      <c r="CU1700" s="308" t="n"/>
      <c r="CV1700" s="308" t="n"/>
      <c r="CW1700" s="308" t="n"/>
      <c r="CX1700" s="309" t="n"/>
      <c r="CY1700" s="308" t="n"/>
      <c r="CZ1700" s="308" t="n"/>
      <c r="DA1700" s="308" t="n"/>
    </row>
    <row r="1701" ht="21" customHeight="1" s="590">
      <c r="A1701" s="421" t="n"/>
      <c r="B1701" s="270" t="n"/>
      <c r="C1701" s="269" t="n"/>
      <c r="D1701" s="267" t="n"/>
      <c r="E1701" s="267" t="n"/>
      <c r="F1701" s="268" t="n"/>
      <c r="G1701" s="421" t="n"/>
      <c r="H1701" s="269" t="n"/>
      <c r="I1701" s="421" t="n"/>
      <c r="J1701" s="421" t="n"/>
      <c r="K1701" s="421" t="n"/>
      <c r="L1701" s="421" t="n"/>
      <c r="M1701" s="421" t="n"/>
      <c r="N1701" s="421" t="n"/>
      <c r="O1701" s="421" t="n"/>
      <c r="P1701" s="421" t="n"/>
      <c r="Q1701" s="421" t="n"/>
      <c r="R1701" s="270" t="n"/>
      <c r="S1701" s="421" t="n"/>
      <c r="T1701" s="421" t="n"/>
      <c r="U1701" s="421" t="n"/>
      <c r="V1701" s="421" t="n"/>
      <c r="W1701" s="421" t="n"/>
      <c r="X1701" s="421" t="n"/>
      <c r="Y1701" s="421" t="n"/>
      <c r="Z1701" s="421" t="n"/>
      <c r="AA1701" s="421" t="n"/>
      <c r="AB1701" s="421" t="n"/>
      <c r="AC1701" s="421" t="n"/>
      <c r="AD1701" s="421" t="n"/>
      <c r="AE1701" s="421" t="n"/>
      <c r="AF1701" s="421" t="n"/>
      <c r="AG1701" s="421" t="n"/>
      <c r="AH1701" s="421" t="n"/>
      <c r="AI1701" s="421" t="n"/>
      <c r="AJ1701" s="297" t="n"/>
      <c r="AK1701" s="297" t="n"/>
      <c r="AL1701" s="284" t="n"/>
      <c r="AM1701" s="297" t="n"/>
      <c r="AN1701" s="285" t="n"/>
      <c r="AO1701" s="297" t="n"/>
      <c r="AP1701" s="297" t="n"/>
      <c r="AQ1701" s="297" t="n"/>
      <c r="AR1701" s="297" t="n"/>
      <c r="AS1701" s="297" t="n"/>
      <c r="AT1701" s="285" t="n"/>
      <c r="AU1701" s="297" t="n"/>
      <c r="AV1701" s="297" t="n"/>
      <c r="AW1701" s="297" t="n"/>
      <c r="AX1701" s="297" t="n"/>
      <c r="AY1701" s="286" t="n"/>
      <c r="AZ1701" s="286" t="n"/>
      <c r="BA1701" s="287" t="n"/>
      <c r="BB1701" s="286" t="n"/>
      <c r="BC1701" s="286" t="n"/>
      <c r="BD1701" s="286" t="n"/>
      <c r="BE1701" s="286" t="n"/>
      <c r="BF1701" s="286" t="n"/>
      <c r="BG1701" s="286" t="n"/>
      <c r="BH1701" s="297" t="n"/>
      <c r="BI1701" s="297" t="n"/>
      <c r="BJ1701" s="297" t="n"/>
      <c r="BK1701" s="297" t="n"/>
      <c r="BL1701" s="297" t="n"/>
      <c r="BM1701" s="297" t="n"/>
      <c r="BN1701" s="297" t="n"/>
      <c r="BO1701" s="285" t="n"/>
      <c r="BP1701" s="297" t="n"/>
      <c r="BQ1701" s="297" t="n"/>
      <c r="BR1701" s="297" t="n"/>
      <c r="BS1701" s="297" t="n"/>
      <c r="BT1701" s="297" t="n"/>
      <c r="BU1701" s="297" t="n"/>
      <c r="BV1701" s="297" t="n"/>
      <c r="BW1701" s="288" t="n"/>
      <c r="BX1701" s="276">
        <f>SUM(IF(COUNTIF(MediaScorecard!CC2188, "*1.*"), 2, 0), IF(COUNTIF(MediaScorecard!CC2188, "*2.*"), 2, 0), IF(COUNTIF(MediaScorecard!CC2188, "*3.*"), 2, 0), IF(COUNTIF(MediaScorecard!CC2188, "*4.*"), 2, 0), IF(COUNTIF(MediaScorecard!CC2188, "*5.*"), 2, 0), IF(COUNTIF(MediaScorecard!CC2188, "*6.*"), 2, 0))</f>
        <v/>
      </c>
      <c r="BY1701" s="277">
        <f t="array" ref="BY1701">SUM(VALUE(AT1701),VALUE(AU1701),VALUE(AV1701),VALUE(AW1701),VALUE(AX1701),VALUE(AY1701),VALUE(AZ1701),VALUE(BB1701),VALUE(BC1701),VALUE(BD1701),VALUE(BE1701),VALUE(BF1701),VALUE(BG1701),VALUE(BH1701),VALUE(BI1701),VALUE(BJ1701),VALUE(BK1701),VALUE(BL1701),VALUE(BM1701),VALUE(BN1701),VALUE(BO1701),VALUE(BP1701),VALUE(BQ1701),VALUE(BR1701),VALUE(BS1701),VALUE(BT1701),VALUE(BU1701),VALUE(BV1701),VALUE(BW1701))</f>
        <v/>
      </c>
      <c r="BZ1701" s="307" t="n"/>
      <c r="CA1701" s="307" t="n"/>
      <c r="CB1701" s="307" t="n"/>
      <c r="CC1701" s="307" t="n"/>
      <c r="CD1701" s="307" t="n"/>
      <c r="CE1701" s="307" t="n"/>
      <c r="CF1701" s="307" t="n"/>
      <c r="CG1701" s="307" t="n"/>
      <c r="CH1701" s="307" t="n"/>
      <c r="CI1701" s="307" t="n"/>
      <c r="CJ1701" s="307" t="n"/>
      <c r="CK1701" s="307" t="n"/>
      <c r="CL1701" s="307" t="n"/>
      <c r="CM1701" s="307" t="n"/>
      <c r="CN1701" s="307" t="n"/>
      <c r="CO1701" s="307" t="n"/>
      <c r="CP1701" s="307" t="n"/>
      <c r="CQ1701" s="307" t="n"/>
      <c r="CR1701" s="279" t="n"/>
      <c r="CS1701" s="280">
        <f>AVERAGE(Value(BY1701),value(CR1701))</f>
        <v/>
      </c>
      <c r="CT1701" s="421">
        <f>(IF(OR(MediaScorecard!BG2188="x", MediaScorecard!BH2188="x",MediaScorecard!BI2188="x",MediaScorecard!BJ2188="x",MediaScorecard!BK2188="x"),1, 2))</f>
        <v/>
      </c>
      <c r="CU1701" s="308" t="n"/>
      <c r="CV1701" s="308" t="n"/>
      <c r="CW1701" s="308" t="n"/>
      <c r="CX1701" s="309" t="n"/>
      <c r="CY1701" s="308" t="n"/>
      <c r="CZ1701" s="308" t="n"/>
      <c r="DA1701" s="308" t="n"/>
    </row>
    <row r="1702" ht="21" customHeight="1" s="590">
      <c r="A1702" s="421" t="n"/>
      <c r="B1702" s="270" t="n"/>
      <c r="C1702" s="269" t="n"/>
      <c r="D1702" s="267" t="n"/>
      <c r="E1702" s="267" t="n"/>
      <c r="F1702" s="268" t="n"/>
      <c r="G1702" s="421" t="n"/>
      <c r="H1702" s="269" t="n"/>
      <c r="I1702" s="421" t="n"/>
      <c r="J1702" s="421" t="n"/>
      <c r="K1702" s="421" t="n"/>
      <c r="L1702" s="421" t="n"/>
      <c r="M1702" s="421" t="n"/>
      <c r="N1702" s="421" t="n"/>
      <c r="O1702" s="421" t="n"/>
      <c r="P1702" s="421" t="n"/>
      <c r="Q1702" s="421" t="n"/>
      <c r="R1702" s="270" t="n"/>
      <c r="S1702" s="421" t="n"/>
      <c r="T1702" s="421" t="n"/>
      <c r="U1702" s="421" t="n"/>
      <c r="V1702" s="421" t="n"/>
      <c r="W1702" s="421" t="n"/>
      <c r="X1702" s="421" t="n"/>
      <c r="Y1702" s="421" t="n"/>
      <c r="Z1702" s="421" t="n"/>
      <c r="AA1702" s="421" t="n"/>
      <c r="AB1702" s="421" t="n"/>
      <c r="AC1702" s="421" t="n"/>
      <c r="AD1702" s="421" t="n"/>
      <c r="AE1702" s="421" t="n"/>
      <c r="AF1702" s="421" t="n"/>
      <c r="AG1702" s="421" t="n"/>
      <c r="AH1702" s="421" t="n"/>
      <c r="AI1702" s="421" t="n"/>
      <c r="AJ1702" s="297" t="n"/>
      <c r="AK1702" s="297" t="n"/>
      <c r="AL1702" s="284" t="n"/>
      <c r="AM1702" s="297" t="n"/>
      <c r="AN1702" s="285" t="n"/>
      <c r="AO1702" s="297" t="n"/>
      <c r="AP1702" s="297" t="n"/>
      <c r="AQ1702" s="297" t="n"/>
      <c r="AR1702" s="297" t="n"/>
      <c r="AS1702" s="297" t="n"/>
      <c r="AT1702" s="285" t="n"/>
      <c r="AU1702" s="297" t="n"/>
      <c r="AV1702" s="297" t="n"/>
      <c r="AW1702" s="297" t="n"/>
      <c r="AX1702" s="297" t="n"/>
      <c r="AY1702" s="286" t="n"/>
      <c r="AZ1702" s="286" t="n"/>
      <c r="BA1702" s="287" t="n"/>
      <c r="BB1702" s="286" t="n"/>
      <c r="BC1702" s="286" t="n"/>
      <c r="BD1702" s="286" t="n"/>
      <c r="BE1702" s="286" t="n"/>
      <c r="BF1702" s="286" t="n"/>
      <c r="BG1702" s="286" t="n"/>
      <c r="BH1702" s="297" t="n"/>
      <c r="BI1702" s="297" t="n"/>
      <c r="BJ1702" s="297" t="n"/>
      <c r="BK1702" s="297" t="n"/>
      <c r="BL1702" s="297" t="n"/>
      <c r="BM1702" s="297" t="n"/>
      <c r="BN1702" s="297" t="n"/>
      <c r="BO1702" s="285" t="n"/>
      <c r="BP1702" s="297" t="n"/>
      <c r="BQ1702" s="297" t="n"/>
      <c r="BR1702" s="297" t="n"/>
      <c r="BS1702" s="297" t="n"/>
      <c r="BT1702" s="297" t="n"/>
      <c r="BU1702" s="297" t="n"/>
      <c r="BV1702" s="297" t="n"/>
      <c r="BW1702" s="288" t="n"/>
      <c r="BX1702" s="276">
        <f>SUM(IF(COUNTIF(MediaScorecard!CC2189, "*1.*"), 2, 0), IF(COUNTIF(MediaScorecard!CC2189, "*2.*"), 2, 0), IF(COUNTIF(MediaScorecard!CC2189, "*3.*"), 2, 0), IF(COUNTIF(MediaScorecard!CC2189, "*4.*"), 2, 0), IF(COUNTIF(MediaScorecard!CC2189, "*5.*"), 2, 0), IF(COUNTIF(MediaScorecard!CC2189, "*6.*"), 2, 0))</f>
        <v/>
      </c>
      <c r="BY1702" s="277">
        <f t="array" ref="BY1702">SUM(VALUE(AT1702),VALUE(AU1702),VALUE(AV1702),VALUE(AW1702),VALUE(AX1702),VALUE(AY1702),VALUE(AZ1702),VALUE(BB1702),VALUE(BC1702),VALUE(BD1702),VALUE(BE1702),VALUE(BF1702),VALUE(BG1702),VALUE(BH1702),VALUE(BI1702),VALUE(BJ1702),VALUE(BK1702),VALUE(BL1702),VALUE(BM1702),VALUE(BN1702),VALUE(BO1702),VALUE(BP1702),VALUE(BQ1702),VALUE(BR1702),VALUE(BS1702),VALUE(BT1702),VALUE(BU1702),VALUE(BV1702),VALUE(BW1702))</f>
        <v/>
      </c>
      <c r="BZ1702" s="307" t="n"/>
      <c r="CA1702" s="307" t="n"/>
      <c r="CB1702" s="307" t="n"/>
      <c r="CC1702" s="307" t="n"/>
      <c r="CD1702" s="307" t="n"/>
      <c r="CE1702" s="307" t="n"/>
      <c r="CF1702" s="307" t="n"/>
      <c r="CG1702" s="307" t="n"/>
      <c r="CH1702" s="307" t="n"/>
      <c r="CI1702" s="307" t="n"/>
      <c r="CJ1702" s="307" t="n"/>
      <c r="CK1702" s="307" t="n"/>
      <c r="CL1702" s="307" t="n"/>
      <c r="CM1702" s="307" t="n"/>
      <c r="CN1702" s="307" t="n"/>
      <c r="CO1702" s="307" t="n"/>
      <c r="CP1702" s="307" t="n"/>
      <c r="CQ1702" s="307" t="n"/>
      <c r="CR1702" s="279" t="n"/>
      <c r="CS1702" s="280">
        <f>AVERAGE(Value(BY1702),value(CR1702))</f>
        <v/>
      </c>
      <c r="CT1702" s="421">
        <f>(IF(OR(MediaScorecard!BG2189="x", MediaScorecard!BH2189="x",MediaScorecard!BI2189="x",MediaScorecard!BJ2189="x",MediaScorecard!BK2189="x"),1, 2))</f>
        <v/>
      </c>
      <c r="CU1702" s="308" t="n"/>
      <c r="CV1702" s="308" t="n"/>
      <c r="CW1702" s="308" t="n"/>
      <c r="CX1702" s="309" t="n"/>
      <c r="CY1702" s="308" t="n"/>
      <c r="CZ1702" s="308" t="n"/>
      <c r="DA1702" s="308" t="n"/>
    </row>
    <row r="1703" ht="21" customHeight="1" s="590">
      <c r="A1703" s="421" t="n"/>
      <c r="B1703" s="270" t="n"/>
      <c r="C1703" s="269" t="n"/>
      <c r="D1703" s="267" t="n"/>
      <c r="E1703" s="267" t="n"/>
      <c r="F1703" s="268" t="n"/>
      <c r="G1703" s="421" t="n"/>
      <c r="H1703" s="269" t="n"/>
      <c r="I1703" s="421" t="n"/>
      <c r="J1703" s="421" t="n"/>
      <c r="K1703" s="421" t="n"/>
      <c r="L1703" s="421" t="n"/>
      <c r="M1703" s="421" t="n"/>
      <c r="N1703" s="421" t="n"/>
      <c r="O1703" s="421" t="n"/>
      <c r="P1703" s="421" t="n"/>
      <c r="Q1703" s="421" t="n"/>
      <c r="R1703" s="270" t="n"/>
      <c r="S1703" s="421" t="n"/>
      <c r="T1703" s="421" t="n"/>
      <c r="U1703" s="421" t="n"/>
      <c r="V1703" s="421" t="n"/>
      <c r="W1703" s="421" t="n"/>
      <c r="X1703" s="421" t="n"/>
      <c r="Y1703" s="421" t="n"/>
      <c r="Z1703" s="421" t="n"/>
      <c r="AA1703" s="421" t="n"/>
      <c r="AB1703" s="421" t="n"/>
      <c r="AC1703" s="421" t="n"/>
      <c r="AD1703" s="421" t="n"/>
      <c r="AE1703" s="421" t="n"/>
      <c r="AF1703" s="421" t="n"/>
      <c r="AG1703" s="421" t="n"/>
      <c r="AH1703" s="421" t="n"/>
      <c r="AI1703" s="421" t="n"/>
      <c r="AJ1703" s="297" t="n"/>
      <c r="AK1703" s="297" t="n"/>
      <c r="AL1703" s="284" t="n"/>
      <c r="AM1703" s="297" t="n"/>
      <c r="AN1703" s="285" t="n"/>
      <c r="AO1703" s="297" t="n"/>
      <c r="AP1703" s="297" t="n"/>
      <c r="AQ1703" s="297" t="n"/>
      <c r="AR1703" s="297" t="n"/>
      <c r="AS1703" s="297" t="n"/>
      <c r="AT1703" s="285" t="n"/>
      <c r="AU1703" s="297" t="n"/>
      <c r="AV1703" s="297" t="n"/>
      <c r="AW1703" s="297" t="n"/>
      <c r="AX1703" s="297" t="n"/>
      <c r="AY1703" s="286" t="n"/>
      <c r="AZ1703" s="286" t="n"/>
      <c r="BA1703" s="287" t="n"/>
      <c r="BB1703" s="286" t="n"/>
      <c r="BC1703" s="286" t="n"/>
      <c r="BD1703" s="286" t="n"/>
      <c r="BE1703" s="286" t="n"/>
      <c r="BF1703" s="286" t="n"/>
      <c r="BG1703" s="286" t="n"/>
      <c r="BH1703" s="297" t="n"/>
      <c r="BI1703" s="297" t="n"/>
      <c r="BJ1703" s="297" t="n"/>
      <c r="BK1703" s="297" t="n"/>
      <c r="BL1703" s="297" t="n"/>
      <c r="BM1703" s="297" t="n"/>
      <c r="BN1703" s="297" t="n"/>
      <c r="BO1703" s="285" t="n"/>
      <c r="BP1703" s="297" t="n"/>
      <c r="BQ1703" s="297" t="n"/>
      <c r="BR1703" s="297" t="n"/>
      <c r="BS1703" s="297" t="n"/>
      <c r="BT1703" s="297" t="n"/>
      <c r="BU1703" s="297" t="n"/>
      <c r="BV1703" s="297" t="n"/>
      <c r="BW1703" s="288" t="n"/>
      <c r="BX1703" s="276">
        <f>SUM(IF(COUNTIF(MediaScorecard!CC2190, "*1.*"), 2, 0), IF(COUNTIF(MediaScorecard!CC2190, "*2.*"), 2, 0), IF(COUNTIF(MediaScorecard!CC2190, "*3.*"), 2, 0), IF(COUNTIF(MediaScorecard!CC2190, "*4.*"), 2, 0), IF(COUNTIF(MediaScorecard!CC2190, "*5.*"), 2, 0), IF(COUNTIF(MediaScorecard!CC2190, "*6.*"), 2, 0))</f>
        <v/>
      </c>
      <c r="BY1703" s="277">
        <f t="array" ref="BY1703">SUM(VALUE(AT1703),VALUE(AU1703),VALUE(AV1703),VALUE(AW1703),VALUE(AX1703),VALUE(AY1703),VALUE(AZ1703),VALUE(BB1703),VALUE(BC1703),VALUE(BD1703),VALUE(BE1703),VALUE(BF1703),VALUE(BG1703),VALUE(BH1703),VALUE(BI1703),VALUE(BJ1703),VALUE(BK1703),VALUE(BL1703),VALUE(BM1703),VALUE(BN1703),VALUE(BO1703),VALUE(BP1703),VALUE(BQ1703),VALUE(BR1703),VALUE(BS1703),VALUE(BT1703),VALUE(BU1703),VALUE(BV1703),VALUE(BW1703))</f>
        <v/>
      </c>
      <c r="BZ1703" s="307" t="n"/>
      <c r="CA1703" s="307" t="n"/>
      <c r="CB1703" s="307" t="n"/>
      <c r="CC1703" s="307" t="n"/>
      <c r="CD1703" s="307" t="n"/>
      <c r="CE1703" s="307" t="n"/>
      <c r="CF1703" s="307" t="n"/>
      <c r="CG1703" s="307" t="n"/>
      <c r="CH1703" s="307" t="n"/>
      <c r="CI1703" s="307" t="n"/>
      <c r="CJ1703" s="307" t="n"/>
      <c r="CK1703" s="307" t="n"/>
      <c r="CL1703" s="307" t="n"/>
      <c r="CM1703" s="307" t="n"/>
      <c r="CN1703" s="307" t="n"/>
      <c r="CO1703" s="307" t="n"/>
      <c r="CP1703" s="307" t="n"/>
      <c r="CQ1703" s="307" t="n"/>
      <c r="CR1703" s="279" t="n"/>
      <c r="CS1703" s="280">
        <f>AVERAGE(Value(BY1703),value(CR1703))</f>
        <v/>
      </c>
      <c r="CT1703" s="421">
        <f>(IF(OR(MediaScorecard!BG2190="x", MediaScorecard!BH2190="x",MediaScorecard!BI2190="x",MediaScorecard!BJ2190="x",MediaScorecard!BK2190="x"),1, 2))</f>
        <v/>
      </c>
      <c r="CU1703" s="308" t="n"/>
      <c r="CV1703" s="308" t="n"/>
      <c r="CW1703" s="308" t="n"/>
      <c r="CX1703" s="309" t="n"/>
      <c r="CY1703" s="308" t="n"/>
      <c r="CZ1703" s="308" t="n"/>
      <c r="DA1703" s="308" t="n"/>
    </row>
    <row r="1704" ht="21" customHeight="1" s="590">
      <c r="A1704" s="421" t="n"/>
      <c r="B1704" s="270" t="n"/>
      <c r="C1704" s="269" t="n"/>
      <c r="D1704" s="267" t="n"/>
      <c r="E1704" s="267" t="n"/>
      <c r="F1704" s="268" t="n"/>
      <c r="G1704" s="421" t="n"/>
      <c r="H1704" s="269" t="n"/>
      <c r="I1704" s="421" t="n"/>
      <c r="J1704" s="421" t="n"/>
      <c r="K1704" s="421" t="n"/>
      <c r="L1704" s="421" t="n"/>
      <c r="M1704" s="421" t="n"/>
      <c r="N1704" s="421" t="n"/>
      <c r="O1704" s="421" t="n"/>
      <c r="P1704" s="421" t="n"/>
      <c r="Q1704" s="421" t="n"/>
      <c r="R1704" s="270" t="n"/>
      <c r="S1704" s="421" t="n"/>
      <c r="T1704" s="421" t="n"/>
      <c r="U1704" s="421" t="n"/>
      <c r="V1704" s="421" t="n"/>
      <c r="W1704" s="421" t="n"/>
      <c r="X1704" s="421" t="n"/>
      <c r="Y1704" s="421" t="n"/>
      <c r="Z1704" s="421" t="n"/>
      <c r="AA1704" s="421" t="n"/>
      <c r="AB1704" s="421" t="n"/>
      <c r="AC1704" s="421" t="n"/>
      <c r="AD1704" s="421" t="n"/>
      <c r="AE1704" s="421" t="n"/>
      <c r="AF1704" s="421" t="n"/>
      <c r="AG1704" s="421" t="n"/>
      <c r="AH1704" s="421" t="n"/>
      <c r="AI1704" s="421" t="n"/>
      <c r="AJ1704" s="297" t="n"/>
      <c r="AK1704" s="297" t="n"/>
      <c r="AL1704" s="284" t="n"/>
      <c r="AM1704" s="297" t="n"/>
      <c r="AN1704" s="285" t="n"/>
      <c r="AO1704" s="297" t="n"/>
      <c r="AP1704" s="297" t="n"/>
      <c r="AQ1704" s="297" t="n"/>
      <c r="AR1704" s="297" t="n"/>
      <c r="AS1704" s="297" t="n"/>
      <c r="AT1704" s="285" t="n"/>
      <c r="AU1704" s="297" t="n"/>
      <c r="AV1704" s="297" t="n"/>
      <c r="AW1704" s="297" t="n"/>
      <c r="AX1704" s="297" t="n"/>
      <c r="AY1704" s="286" t="n"/>
      <c r="AZ1704" s="286" t="n"/>
      <c r="BA1704" s="287" t="n"/>
      <c r="BB1704" s="286" t="n"/>
      <c r="BC1704" s="286" t="n"/>
      <c r="BD1704" s="286" t="n"/>
      <c r="BE1704" s="286" t="n"/>
      <c r="BF1704" s="286" t="n"/>
      <c r="BG1704" s="286" t="n"/>
      <c r="BH1704" s="297" t="n"/>
      <c r="BI1704" s="297" t="n"/>
      <c r="BJ1704" s="297" t="n"/>
      <c r="BK1704" s="297" t="n"/>
      <c r="BL1704" s="297" t="n"/>
      <c r="BM1704" s="297" t="n"/>
      <c r="BN1704" s="297" t="n"/>
      <c r="BO1704" s="285" t="n"/>
      <c r="BP1704" s="297" t="n"/>
      <c r="BQ1704" s="297" t="n"/>
      <c r="BR1704" s="297" t="n"/>
      <c r="BS1704" s="297" t="n"/>
      <c r="BT1704" s="297" t="n"/>
      <c r="BU1704" s="297" t="n"/>
      <c r="BV1704" s="297" t="n"/>
      <c r="BW1704" s="288" t="n"/>
      <c r="BX1704" s="276">
        <f>SUM(IF(COUNTIF(MediaScorecard!CC2191, "*1.*"), 2, 0), IF(COUNTIF(MediaScorecard!CC2191, "*2.*"), 2, 0), IF(COUNTIF(MediaScorecard!CC2191, "*3.*"), 2, 0), IF(COUNTIF(MediaScorecard!CC2191, "*4.*"), 2, 0), IF(COUNTIF(MediaScorecard!CC2191, "*5.*"), 2, 0), IF(COUNTIF(MediaScorecard!CC2191, "*6.*"), 2, 0))</f>
        <v/>
      </c>
      <c r="BY1704" s="277">
        <f t="array" ref="BY1704">SUM(VALUE(AT1704),VALUE(AU1704),VALUE(AV1704),VALUE(AW1704),VALUE(AX1704),VALUE(AY1704),VALUE(AZ1704),VALUE(BB1704),VALUE(BC1704),VALUE(BD1704),VALUE(BE1704),VALUE(BF1704),VALUE(BG1704),VALUE(BH1704),VALUE(BI1704),VALUE(BJ1704),VALUE(BK1704),VALUE(BL1704),VALUE(BM1704),VALUE(BN1704),VALUE(BO1704),VALUE(BP1704),VALUE(BQ1704),VALUE(BR1704),VALUE(BS1704),VALUE(BT1704),VALUE(BU1704),VALUE(BV1704),VALUE(BW1704))</f>
        <v/>
      </c>
      <c r="BZ1704" s="307" t="n"/>
      <c r="CA1704" s="307" t="n"/>
      <c r="CB1704" s="307" t="n"/>
      <c r="CC1704" s="307" t="n"/>
      <c r="CD1704" s="307" t="n"/>
      <c r="CE1704" s="307" t="n"/>
      <c r="CF1704" s="307" t="n"/>
      <c r="CG1704" s="307" t="n"/>
      <c r="CH1704" s="307" t="n"/>
      <c r="CI1704" s="307" t="n"/>
      <c r="CJ1704" s="307" t="n"/>
      <c r="CK1704" s="307" t="n"/>
      <c r="CL1704" s="307" t="n"/>
      <c r="CM1704" s="307" t="n"/>
      <c r="CN1704" s="307" t="n"/>
      <c r="CO1704" s="307" t="n"/>
      <c r="CP1704" s="307" t="n"/>
      <c r="CQ1704" s="307" t="n"/>
      <c r="CR1704" s="279" t="n"/>
      <c r="CS1704" s="280">
        <f>AVERAGE(Value(BY1704),value(CR1704))</f>
        <v/>
      </c>
      <c r="CT1704" s="421">
        <f>(IF(OR(MediaScorecard!BG2191="x", MediaScorecard!BH2191="x",MediaScorecard!BI2191="x",MediaScorecard!BJ2191="x",MediaScorecard!BK2191="x"),1, 2))</f>
        <v/>
      </c>
      <c r="CU1704" s="308" t="n"/>
      <c r="CV1704" s="308" t="n"/>
      <c r="CW1704" s="308" t="n"/>
      <c r="CX1704" s="309" t="n"/>
      <c r="CY1704" s="308" t="n"/>
      <c r="CZ1704" s="308" t="n"/>
      <c r="DA1704" s="308" t="n"/>
    </row>
    <row r="1705" ht="21" customHeight="1" s="590">
      <c r="A1705" s="421" t="n"/>
      <c r="B1705" s="270" t="n"/>
      <c r="C1705" s="269" t="n"/>
      <c r="D1705" s="267" t="n"/>
      <c r="E1705" s="267" t="n"/>
      <c r="F1705" s="268" t="n"/>
      <c r="G1705" s="421" t="n"/>
      <c r="H1705" s="269" t="n"/>
      <c r="I1705" s="421" t="n"/>
      <c r="J1705" s="421" t="n"/>
      <c r="K1705" s="421" t="n"/>
      <c r="L1705" s="421" t="n"/>
      <c r="M1705" s="421" t="n"/>
      <c r="N1705" s="421" t="n"/>
      <c r="O1705" s="421" t="n"/>
      <c r="P1705" s="421" t="n"/>
      <c r="Q1705" s="421" t="n"/>
      <c r="R1705" s="270" t="n"/>
      <c r="S1705" s="421" t="n"/>
      <c r="T1705" s="421" t="n"/>
      <c r="U1705" s="421" t="n"/>
      <c r="V1705" s="421" t="n"/>
      <c r="W1705" s="421" t="n"/>
      <c r="X1705" s="421" t="n"/>
      <c r="Y1705" s="421" t="n"/>
      <c r="Z1705" s="421" t="n"/>
      <c r="AA1705" s="421" t="n"/>
      <c r="AB1705" s="421" t="n"/>
      <c r="AC1705" s="421" t="n"/>
      <c r="AD1705" s="421" t="n"/>
      <c r="AE1705" s="421" t="n"/>
      <c r="AF1705" s="421" t="n"/>
      <c r="AG1705" s="421" t="n"/>
      <c r="AH1705" s="421" t="n"/>
      <c r="AI1705" s="421" t="n"/>
      <c r="AJ1705" s="297" t="n"/>
      <c r="AK1705" s="297" t="n"/>
      <c r="AL1705" s="284" t="n"/>
      <c r="AM1705" s="297" t="n"/>
      <c r="AN1705" s="285" t="n"/>
      <c r="AO1705" s="297" t="n"/>
      <c r="AP1705" s="297" t="n"/>
      <c r="AQ1705" s="297" t="n"/>
      <c r="AR1705" s="297" t="n"/>
      <c r="AS1705" s="297" t="n"/>
      <c r="AT1705" s="285" t="n"/>
      <c r="AU1705" s="297" t="n"/>
      <c r="AV1705" s="297" t="n"/>
      <c r="AW1705" s="297" t="n"/>
      <c r="AX1705" s="297" t="n"/>
      <c r="AY1705" s="286" t="n"/>
      <c r="AZ1705" s="286" t="n"/>
      <c r="BA1705" s="287" t="n"/>
      <c r="BB1705" s="286" t="n"/>
      <c r="BC1705" s="286" t="n"/>
      <c r="BD1705" s="286" t="n"/>
      <c r="BE1705" s="286" t="n"/>
      <c r="BF1705" s="286" t="n"/>
      <c r="BG1705" s="286" t="n"/>
      <c r="BH1705" s="297" t="n"/>
      <c r="BI1705" s="297" t="n"/>
      <c r="BJ1705" s="297" t="n"/>
      <c r="BK1705" s="297" t="n"/>
      <c r="BL1705" s="297" t="n"/>
      <c r="BM1705" s="297" t="n"/>
      <c r="BN1705" s="297" t="n"/>
      <c r="BO1705" s="285" t="n"/>
      <c r="BP1705" s="297" t="n"/>
      <c r="BQ1705" s="297" t="n"/>
      <c r="BR1705" s="297" t="n"/>
      <c r="BS1705" s="297" t="n"/>
      <c r="BT1705" s="297" t="n"/>
      <c r="BU1705" s="297" t="n"/>
      <c r="BV1705" s="297" t="n"/>
      <c r="BW1705" s="288" t="n"/>
      <c r="BX1705" s="276">
        <f>SUM(IF(COUNTIF(MediaScorecard!CC2192, "*1.*"), 2, 0), IF(COUNTIF(MediaScorecard!CC2192, "*2.*"), 2, 0), IF(COUNTIF(MediaScorecard!CC2192, "*3.*"), 2, 0), IF(COUNTIF(MediaScorecard!CC2192, "*4.*"), 2, 0), IF(COUNTIF(MediaScorecard!CC2192, "*5.*"), 2, 0), IF(COUNTIF(MediaScorecard!CC2192, "*6.*"), 2, 0))</f>
        <v/>
      </c>
      <c r="BY1705" s="277">
        <f t="array" ref="BY1705">SUM(VALUE(AT1705),VALUE(AU1705),VALUE(AV1705),VALUE(AW1705),VALUE(AX1705),VALUE(AY1705),VALUE(AZ1705),VALUE(BB1705),VALUE(BC1705),VALUE(BD1705),VALUE(BE1705),VALUE(BF1705),VALUE(BG1705),VALUE(BH1705),VALUE(BI1705),VALUE(BJ1705),VALUE(BK1705),VALUE(BL1705),VALUE(BM1705),VALUE(BN1705),VALUE(BO1705),VALUE(BP1705),VALUE(BQ1705),VALUE(BR1705),VALUE(BS1705),VALUE(BT1705),VALUE(BU1705),VALUE(BV1705),VALUE(BW1705))</f>
        <v/>
      </c>
      <c r="BZ1705" s="307" t="n"/>
      <c r="CA1705" s="307" t="n"/>
      <c r="CB1705" s="307" t="n"/>
      <c r="CC1705" s="307" t="n"/>
      <c r="CD1705" s="307" t="n"/>
      <c r="CE1705" s="307" t="n"/>
      <c r="CF1705" s="307" t="n"/>
      <c r="CG1705" s="307" t="n"/>
      <c r="CH1705" s="307" t="n"/>
      <c r="CI1705" s="307" t="n"/>
      <c r="CJ1705" s="307" t="n"/>
      <c r="CK1705" s="307" t="n"/>
      <c r="CL1705" s="307" t="n"/>
      <c r="CM1705" s="307" t="n"/>
      <c r="CN1705" s="307" t="n"/>
      <c r="CO1705" s="307" t="n"/>
      <c r="CP1705" s="307" t="n"/>
      <c r="CQ1705" s="307" t="n"/>
      <c r="CR1705" s="279" t="n"/>
      <c r="CS1705" s="280">
        <f>AVERAGE(Value(BY1705),value(CR1705))</f>
        <v/>
      </c>
      <c r="CT1705" s="421">
        <f>(IF(OR(MediaScorecard!BG2192="x", MediaScorecard!BH2192="x",MediaScorecard!BI2192="x",MediaScorecard!BJ2192="x",MediaScorecard!BK2192="x"),1, 2))</f>
        <v/>
      </c>
      <c r="CU1705" s="308" t="n"/>
      <c r="CV1705" s="308" t="n"/>
      <c r="CW1705" s="308" t="n"/>
      <c r="CX1705" s="309" t="n"/>
      <c r="CY1705" s="308" t="n"/>
      <c r="CZ1705" s="308" t="n"/>
      <c r="DA1705" s="308" t="n"/>
    </row>
    <row r="1706" ht="21" customHeight="1" s="590">
      <c r="A1706" s="421" t="n"/>
      <c r="B1706" s="270" t="n"/>
      <c r="C1706" s="269" t="n"/>
      <c r="D1706" s="267" t="n"/>
      <c r="E1706" s="267" t="n"/>
      <c r="F1706" s="268" t="n"/>
      <c r="G1706" s="421" t="n"/>
      <c r="H1706" s="269" t="n"/>
      <c r="I1706" s="421" t="n"/>
      <c r="J1706" s="421" t="n"/>
      <c r="K1706" s="421" t="n"/>
      <c r="L1706" s="421" t="n"/>
      <c r="M1706" s="421" t="n"/>
      <c r="N1706" s="421" t="n"/>
      <c r="O1706" s="421" t="n"/>
      <c r="P1706" s="421" t="n"/>
      <c r="Q1706" s="421" t="n"/>
      <c r="R1706" s="270" t="n"/>
      <c r="S1706" s="421" t="n"/>
      <c r="T1706" s="421" t="n"/>
      <c r="U1706" s="421" t="n"/>
      <c r="V1706" s="421" t="n"/>
      <c r="W1706" s="421" t="n"/>
      <c r="X1706" s="421" t="n"/>
      <c r="Y1706" s="421" t="n"/>
      <c r="Z1706" s="421" t="n"/>
      <c r="AA1706" s="421" t="n"/>
      <c r="AB1706" s="421" t="n"/>
      <c r="AC1706" s="421" t="n"/>
      <c r="AD1706" s="421" t="n"/>
      <c r="AE1706" s="421" t="n"/>
      <c r="AF1706" s="421" t="n"/>
      <c r="AG1706" s="421" t="n"/>
      <c r="AH1706" s="421" t="n"/>
      <c r="AI1706" s="421" t="n"/>
      <c r="AJ1706" s="297" t="n"/>
      <c r="AK1706" s="297" t="n"/>
      <c r="AL1706" s="284" t="n"/>
      <c r="AM1706" s="297" t="n"/>
      <c r="AN1706" s="285" t="n"/>
      <c r="AO1706" s="297" t="n"/>
      <c r="AP1706" s="297" t="n"/>
      <c r="AQ1706" s="297" t="n"/>
      <c r="AR1706" s="297" t="n"/>
      <c r="AS1706" s="297" t="n"/>
      <c r="AT1706" s="285" t="n"/>
      <c r="AU1706" s="297" t="n"/>
      <c r="AV1706" s="297" t="n"/>
      <c r="AW1706" s="297" t="n"/>
      <c r="AX1706" s="297" t="n"/>
      <c r="AY1706" s="286" t="n"/>
      <c r="AZ1706" s="286" t="n"/>
      <c r="BA1706" s="287" t="n"/>
      <c r="BB1706" s="286" t="n"/>
      <c r="BC1706" s="286" t="n"/>
      <c r="BD1706" s="286" t="n"/>
      <c r="BE1706" s="286" t="n"/>
      <c r="BF1706" s="286" t="n"/>
      <c r="BG1706" s="286" t="n"/>
      <c r="BH1706" s="297" t="n"/>
      <c r="BI1706" s="297" t="n"/>
      <c r="BJ1706" s="297" t="n"/>
      <c r="BK1706" s="297" t="n"/>
      <c r="BL1706" s="297" t="n"/>
      <c r="BM1706" s="297" t="n"/>
      <c r="BN1706" s="297" t="n"/>
      <c r="BO1706" s="285" t="n"/>
      <c r="BP1706" s="297" t="n"/>
      <c r="BQ1706" s="297" t="n"/>
      <c r="BR1706" s="297" t="n"/>
      <c r="BS1706" s="297" t="n"/>
      <c r="BT1706" s="297" t="n"/>
      <c r="BU1706" s="297" t="n"/>
      <c r="BV1706" s="297" t="n"/>
      <c r="BW1706" s="288" t="n"/>
      <c r="BX1706" s="276">
        <f>SUM(IF(COUNTIF(MediaScorecard!CC2193, "*1.*"), 2, 0), IF(COUNTIF(MediaScorecard!CC2193, "*2.*"), 2, 0), IF(COUNTIF(MediaScorecard!CC2193, "*3.*"), 2, 0), IF(COUNTIF(MediaScorecard!CC2193, "*4.*"), 2, 0), IF(COUNTIF(MediaScorecard!CC2193, "*5.*"), 2, 0), IF(COUNTIF(MediaScorecard!CC2193, "*6.*"), 2, 0))</f>
        <v/>
      </c>
      <c r="BY1706" s="277">
        <f t="array" ref="BY1706">SUM(VALUE(AT1706),VALUE(AU1706),VALUE(AV1706),VALUE(AW1706),VALUE(AX1706),VALUE(AY1706),VALUE(AZ1706),VALUE(BB1706),VALUE(BC1706),VALUE(BD1706),VALUE(BE1706),VALUE(BF1706),VALUE(BG1706),VALUE(BH1706),VALUE(BI1706),VALUE(BJ1706),VALUE(BK1706),VALUE(BL1706),VALUE(BM1706),VALUE(BN1706),VALUE(BO1706),VALUE(BP1706),VALUE(BQ1706),VALUE(BR1706),VALUE(BS1706),VALUE(BT1706),VALUE(BU1706),VALUE(BV1706),VALUE(BW1706))</f>
        <v/>
      </c>
      <c r="BZ1706" s="307" t="n"/>
      <c r="CA1706" s="307" t="n"/>
      <c r="CB1706" s="307" t="n"/>
      <c r="CC1706" s="307" t="n"/>
      <c r="CD1706" s="307" t="n"/>
      <c r="CE1706" s="307" t="n"/>
      <c r="CF1706" s="307" t="n"/>
      <c r="CG1706" s="307" t="n"/>
      <c r="CH1706" s="307" t="n"/>
      <c r="CI1706" s="307" t="n"/>
      <c r="CJ1706" s="307" t="n"/>
      <c r="CK1706" s="307" t="n"/>
      <c r="CL1706" s="307" t="n"/>
      <c r="CM1706" s="307" t="n"/>
      <c r="CN1706" s="307" t="n"/>
      <c r="CO1706" s="307" t="n"/>
      <c r="CP1706" s="307" t="n"/>
      <c r="CQ1706" s="307" t="n"/>
      <c r="CR1706" s="279" t="n"/>
      <c r="CS1706" s="280">
        <f>AVERAGE(Value(BY1706),value(CR1706))</f>
        <v/>
      </c>
      <c r="CT1706" s="421">
        <f>(IF(OR(MediaScorecard!BG2193="x", MediaScorecard!BH2193="x",MediaScorecard!BI2193="x",MediaScorecard!BJ2193="x",MediaScorecard!BK2193="x"),1, 2))</f>
        <v/>
      </c>
      <c r="CU1706" s="308" t="n"/>
      <c r="CV1706" s="308" t="n"/>
      <c r="CW1706" s="308" t="n"/>
      <c r="CX1706" s="309" t="n"/>
      <c r="CY1706" s="308" t="n"/>
      <c r="CZ1706" s="308" t="n"/>
      <c r="DA1706" s="308" t="n"/>
    </row>
    <row r="1707" ht="21" customHeight="1" s="590">
      <c r="A1707" s="421" t="n"/>
      <c r="B1707" s="270" t="n"/>
      <c r="C1707" s="269" t="n"/>
      <c r="D1707" s="267" t="n"/>
      <c r="E1707" s="267" t="n"/>
      <c r="F1707" s="268" t="n"/>
      <c r="G1707" s="421" t="n"/>
      <c r="H1707" s="269" t="n"/>
      <c r="I1707" s="421" t="n"/>
      <c r="J1707" s="421" t="n"/>
      <c r="K1707" s="421" t="n"/>
      <c r="L1707" s="421" t="n"/>
      <c r="M1707" s="421" t="n"/>
      <c r="N1707" s="421" t="n"/>
      <c r="O1707" s="421" t="n"/>
      <c r="P1707" s="421" t="n"/>
      <c r="Q1707" s="421" t="n"/>
      <c r="R1707" s="270" t="n"/>
      <c r="S1707" s="421" t="n"/>
      <c r="T1707" s="421" t="n"/>
      <c r="U1707" s="421" t="n"/>
      <c r="V1707" s="421" t="n"/>
      <c r="W1707" s="421" t="n"/>
      <c r="X1707" s="421" t="n"/>
      <c r="Y1707" s="421" t="n"/>
      <c r="Z1707" s="421" t="n"/>
      <c r="AA1707" s="421" t="n"/>
      <c r="AB1707" s="421" t="n"/>
      <c r="AC1707" s="421" t="n"/>
      <c r="AD1707" s="421" t="n"/>
      <c r="AE1707" s="421" t="n"/>
      <c r="AF1707" s="421" t="n"/>
      <c r="AG1707" s="421" t="n"/>
      <c r="AH1707" s="421" t="n"/>
      <c r="AI1707" s="421" t="n"/>
      <c r="AJ1707" s="297" t="n"/>
      <c r="AK1707" s="297" t="n"/>
      <c r="AL1707" s="284" t="n"/>
      <c r="AM1707" s="297" t="n"/>
      <c r="AN1707" s="285" t="n"/>
      <c r="AO1707" s="297" t="n"/>
      <c r="AP1707" s="297" t="n"/>
      <c r="AQ1707" s="297" t="n"/>
      <c r="AR1707" s="297" t="n"/>
      <c r="AS1707" s="297" t="n"/>
      <c r="AT1707" s="285" t="n"/>
      <c r="AU1707" s="297" t="n"/>
      <c r="AV1707" s="297" t="n"/>
      <c r="AW1707" s="297" t="n"/>
      <c r="AX1707" s="297" t="n"/>
      <c r="AY1707" s="286" t="n"/>
      <c r="AZ1707" s="286" t="n"/>
      <c r="BA1707" s="287" t="n"/>
      <c r="BB1707" s="286" t="n"/>
      <c r="BC1707" s="286" t="n"/>
      <c r="BD1707" s="286" t="n"/>
      <c r="BE1707" s="286" t="n"/>
      <c r="BF1707" s="286" t="n"/>
      <c r="BG1707" s="286" t="n"/>
      <c r="BH1707" s="297" t="n"/>
      <c r="BI1707" s="297" t="n"/>
      <c r="BJ1707" s="297" t="n"/>
      <c r="BK1707" s="297" t="n"/>
      <c r="BL1707" s="297" t="n"/>
      <c r="BM1707" s="297" t="n"/>
      <c r="BN1707" s="297" t="n"/>
      <c r="BO1707" s="285" t="n"/>
      <c r="BP1707" s="297" t="n"/>
      <c r="BQ1707" s="297" t="n"/>
      <c r="BR1707" s="297" t="n"/>
      <c r="BS1707" s="297" t="n"/>
      <c r="BT1707" s="297" t="n"/>
      <c r="BU1707" s="297" t="n"/>
      <c r="BV1707" s="297" t="n"/>
      <c r="BW1707" s="288" t="n"/>
      <c r="BX1707" s="276">
        <f>SUM(IF(COUNTIF(MediaScorecard!CC2194, "*1.*"), 2, 0), IF(COUNTIF(MediaScorecard!CC2194, "*2.*"), 2, 0), IF(COUNTIF(MediaScorecard!CC2194, "*3.*"), 2, 0), IF(COUNTIF(MediaScorecard!CC2194, "*4.*"), 2, 0), IF(COUNTIF(MediaScorecard!CC2194, "*5.*"), 2, 0), IF(COUNTIF(MediaScorecard!CC2194, "*6.*"), 2, 0))</f>
        <v/>
      </c>
      <c r="BY1707" s="277">
        <f t="array" ref="BY1707">SUM(VALUE(AT1707),VALUE(AU1707),VALUE(AV1707),VALUE(AW1707),VALUE(AX1707),VALUE(AY1707),VALUE(AZ1707),VALUE(BB1707),VALUE(BC1707),VALUE(BD1707),VALUE(BE1707),VALUE(BF1707),VALUE(BG1707),VALUE(BH1707),VALUE(BI1707),VALUE(BJ1707),VALUE(BK1707),VALUE(BL1707),VALUE(BM1707),VALUE(BN1707),VALUE(BO1707),VALUE(BP1707),VALUE(BQ1707),VALUE(BR1707),VALUE(BS1707),VALUE(BT1707),VALUE(BU1707),VALUE(BV1707),VALUE(BW1707))</f>
        <v/>
      </c>
      <c r="BZ1707" s="307" t="n"/>
      <c r="CA1707" s="307" t="n"/>
      <c r="CB1707" s="307" t="n"/>
      <c r="CC1707" s="307" t="n"/>
      <c r="CD1707" s="307" t="n"/>
      <c r="CE1707" s="307" t="n"/>
      <c r="CF1707" s="307" t="n"/>
      <c r="CG1707" s="307" t="n"/>
      <c r="CH1707" s="307" t="n"/>
      <c r="CI1707" s="307" t="n"/>
      <c r="CJ1707" s="307" t="n"/>
      <c r="CK1707" s="307" t="n"/>
      <c r="CL1707" s="307" t="n"/>
      <c r="CM1707" s="307" t="n"/>
      <c r="CN1707" s="307" t="n"/>
      <c r="CO1707" s="307" t="n"/>
      <c r="CP1707" s="307" t="n"/>
      <c r="CQ1707" s="307" t="n"/>
      <c r="CR1707" s="279" t="n"/>
      <c r="CS1707" s="280">
        <f>AVERAGE(Value(BY1707),value(CR1707))</f>
        <v/>
      </c>
      <c r="CT1707" s="421">
        <f>(IF(OR(MediaScorecard!BG2194="x", MediaScorecard!BH2194="x",MediaScorecard!BI2194="x",MediaScorecard!BJ2194="x",MediaScorecard!BK2194="x"),1, 2))</f>
        <v/>
      </c>
      <c r="CU1707" s="308" t="n"/>
      <c r="CV1707" s="308" t="n"/>
      <c r="CW1707" s="308" t="n"/>
      <c r="CX1707" s="309" t="n"/>
      <c r="CY1707" s="308" t="n"/>
      <c r="CZ1707" s="308" t="n"/>
      <c r="DA1707" s="308" t="n"/>
    </row>
    <row r="1708" ht="21" customHeight="1" s="590">
      <c r="A1708" s="421" t="n"/>
      <c r="B1708" s="270" t="n"/>
      <c r="C1708" s="269" t="n"/>
      <c r="D1708" s="267" t="n"/>
      <c r="E1708" s="267" t="n"/>
      <c r="F1708" s="268" t="n"/>
      <c r="G1708" s="421" t="n"/>
      <c r="H1708" s="269" t="n"/>
      <c r="I1708" s="421" t="n"/>
      <c r="J1708" s="421" t="n"/>
      <c r="K1708" s="421" t="n"/>
      <c r="L1708" s="421" t="n"/>
      <c r="M1708" s="421" t="n"/>
      <c r="N1708" s="421" t="n"/>
      <c r="O1708" s="421" t="n"/>
      <c r="P1708" s="421" t="n"/>
      <c r="Q1708" s="421" t="n"/>
      <c r="R1708" s="270" t="n"/>
      <c r="S1708" s="421" t="n"/>
      <c r="T1708" s="421" t="n"/>
      <c r="U1708" s="421" t="n"/>
      <c r="V1708" s="421" t="n"/>
      <c r="W1708" s="421" t="n"/>
      <c r="X1708" s="421" t="n"/>
      <c r="Y1708" s="421" t="n"/>
      <c r="Z1708" s="421" t="n"/>
      <c r="AA1708" s="421" t="n"/>
      <c r="AB1708" s="421" t="n"/>
      <c r="AC1708" s="421" t="n"/>
      <c r="AD1708" s="421" t="n"/>
      <c r="AE1708" s="421" t="n"/>
      <c r="AF1708" s="421" t="n"/>
      <c r="AG1708" s="421" t="n"/>
      <c r="AH1708" s="421" t="n"/>
      <c r="AI1708" s="421" t="n"/>
      <c r="AJ1708" s="297" t="n"/>
      <c r="AK1708" s="297" t="n"/>
      <c r="AL1708" s="284" t="n"/>
      <c r="AM1708" s="297" t="n"/>
      <c r="AN1708" s="285" t="n"/>
      <c r="AO1708" s="297" t="n"/>
      <c r="AP1708" s="297" t="n"/>
      <c r="AQ1708" s="297" t="n"/>
      <c r="AR1708" s="297" t="n"/>
      <c r="AS1708" s="297" t="n"/>
      <c r="AT1708" s="285" t="n"/>
      <c r="AU1708" s="297" t="n"/>
      <c r="AV1708" s="297" t="n"/>
      <c r="AW1708" s="297" t="n"/>
      <c r="AX1708" s="297" t="n"/>
      <c r="AY1708" s="286" t="n"/>
      <c r="AZ1708" s="286" t="n"/>
      <c r="BA1708" s="287" t="n"/>
      <c r="BB1708" s="286" t="n"/>
      <c r="BC1708" s="286" t="n"/>
      <c r="BD1708" s="286" t="n"/>
      <c r="BE1708" s="286" t="n"/>
      <c r="BF1708" s="286" t="n"/>
      <c r="BG1708" s="286" t="n"/>
      <c r="BH1708" s="297" t="n"/>
      <c r="BI1708" s="297" t="n"/>
      <c r="BJ1708" s="297" t="n"/>
      <c r="BK1708" s="297" t="n"/>
      <c r="BL1708" s="297" t="n"/>
      <c r="BM1708" s="297" t="n"/>
      <c r="BN1708" s="297" t="n"/>
      <c r="BO1708" s="285" t="n"/>
      <c r="BP1708" s="297" t="n"/>
      <c r="BQ1708" s="297" t="n"/>
      <c r="BR1708" s="297" t="n"/>
      <c r="BS1708" s="297" t="n"/>
      <c r="BT1708" s="297" t="n"/>
      <c r="BU1708" s="297" t="n"/>
      <c r="BV1708" s="297" t="n"/>
      <c r="BW1708" s="288" t="n"/>
      <c r="BX1708" s="276">
        <f>SUM(IF(COUNTIF(MediaScorecard!CC2195, "*1.*"), 2, 0), IF(COUNTIF(MediaScorecard!CC2195, "*2.*"), 2, 0), IF(COUNTIF(MediaScorecard!CC2195, "*3.*"), 2, 0), IF(COUNTIF(MediaScorecard!CC2195, "*4.*"), 2, 0), IF(COUNTIF(MediaScorecard!CC2195, "*5.*"), 2, 0), IF(COUNTIF(MediaScorecard!CC2195, "*6.*"), 2, 0))</f>
        <v/>
      </c>
      <c r="BY1708" s="277">
        <f t="array" ref="BY1708">SUM(VALUE(AT1708),VALUE(AU1708),VALUE(AV1708),VALUE(AW1708),VALUE(AX1708),VALUE(AY1708),VALUE(AZ1708),VALUE(BB1708),VALUE(BC1708),VALUE(BD1708),VALUE(BE1708),VALUE(BF1708),VALUE(BG1708),VALUE(BH1708),VALUE(BI1708),VALUE(BJ1708),VALUE(BK1708),VALUE(BL1708),VALUE(BM1708),VALUE(BN1708),VALUE(BO1708),VALUE(BP1708),VALUE(BQ1708),VALUE(BR1708),VALUE(BS1708),VALUE(BT1708),VALUE(BU1708),VALUE(BV1708),VALUE(BW1708))</f>
        <v/>
      </c>
      <c r="BZ1708" s="307" t="n"/>
      <c r="CA1708" s="307" t="n"/>
      <c r="CB1708" s="307" t="n"/>
      <c r="CC1708" s="307" t="n"/>
      <c r="CD1708" s="307" t="n"/>
      <c r="CE1708" s="307" t="n"/>
      <c r="CF1708" s="307" t="n"/>
      <c r="CG1708" s="307" t="n"/>
      <c r="CH1708" s="307" t="n"/>
      <c r="CI1708" s="307" t="n"/>
      <c r="CJ1708" s="307" t="n"/>
      <c r="CK1708" s="307" t="n"/>
      <c r="CL1708" s="307" t="n"/>
      <c r="CM1708" s="307" t="n"/>
      <c r="CN1708" s="307" t="n"/>
      <c r="CO1708" s="307" t="n"/>
      <c r="CP1708" s="307" t="n"/>
      <c r="CQ1708" s="307" t="n"/>
      <c r="CR1708" s="279" t="n"/>
      <c r="CS1708" s="280">
        <f>AVERAGE(Value(BY1708),value(CR1708))</f>
        <v/>
      </c>
      <c r="CT1708" s="421">
        <f>(IF(OR(MediaScorecard!BG2195="x", MediaScorecard!BH2195="x",MediaScorecard!BI2195="x",MediaScorecard!BJ2195="x",MediaScorecard!BK2195="x"),1, 2))</f>
        <v/>
      </c>
      <c r="CU1708" s="308" t="n"/>
      <c r="CV1708" s="308" t="n"/>
      <c r="CW1708" s="308" t="n"/>
      <c r="CX1708" s="309" t="n"/>
      <c r="CY1708" s="308" t="n"/>
      <c r="CZ1708" s="308" t="n"/>
      <c r="DA1708" s="308" t="n"/>
    </row>
    <row r="1709" ht="21" customHeight="1" s="590">
      <c r="A1709" s="421" t="n"/>
      <c r="B1709" s="270" t="n"/>
      <c r="C1709" s="269" t="n"/>
      <c r="D1709" s="267" t="n"/>
      <c r="E1709" s="267" t="n"/>
      <c r="F1709" s="268" t="n"/>
      <c r="G1709" s="421" t="n"/>
      <c r="H1709" s="269" t="n"/>
      <c r="I1709" s="421" t="n"/>
      <c r="J1709" s="421" t="n"/>
      <c r="K1709" s="421" t="n"/>
      <c r="L1709" s="421" t="n"/>
      <c r="M1709" s="421" t="n"/>
      <c r="N1709" s="421" t="n"/>
      <c r="O1709" s="421" t="n"/>
      <c r="P1709" s="421" t="n"/>
      <c r="Q1709" s="421" t="n"/>
      <c r="R1709" s="270" t="n"/>
      <c r="S1709" s="421" t="n"/>
      <c r="T1709" s="421" t="n"/>
      <c r="U1709" s="421" t="n"/>
      <c r="V1709" s="421" t="n"/>
      <c r="W1709" s="421" t="n"/>
      <c r="X1709" s="421" t="n"/>
      <c r="Y1709" s="421" t="n"/>
      <c r="Z1709" s="421" t="n"/>
      <c r="AA1709" s="421" t="n"/>
      <c r="AB1709" s="421" t="n"/>
      <c r="AC1709" s="421" t="n"/>
      <c r="AD1709" s="421" t="n"/>
      <c r="AE1709" s="421" t="n"/>
      <c r="AF1709" s="421" t="n"/>
      <c r="AG1709" s="421" t="n"/>
      <c r="AH1709" s="421" t="n"/>
      <c r="AI1709" s="421" t="n"/>
      <c r="AJ1709" s="297" t="n"/>
      <c r="AK1709" s="297" t="n"/>
      <c r="AL1709" s="284" t="n"/>
      <c r="AM1709" s="297" t="n"/>
      <c r="AN1709" s="285" t="n"/>
      <c r="AO1709" s="297" t="n"/>
      <c r="AP1709" s="297" t="n"/>
      <c r="AQ1709" s="297" t="n"/>
      <c r="AR1709" s="297" t="n"/>
      <c r="AS1709" s="297" t="n"/>
      <c r="AT1709" s="285" t="n"/>
      <c r="AU1709" s="297" t="n"/>
      <c r="AV1709" s="297" t="n"/>
      <c r="AW1709" s="297" t="n"/>
      <c r="AX1709" s="297" t="n"/>
      <c r="AY1709" s="286" t="n"/>
      <c r="AZ1709" s="286" t="n"/>
      <c r="BA1709" s="287" t="n"/>
      <c r="BB1709" s="286" t="n"/>
      <c r="BC1709" s="286" t="n"/>
      <c r="BD1709" s="286" t="n"/>
      <c r="BE1709" s="286" t="n"/>
      <c r="BF1709" s="286" t="n"/>
      <c r="BG1709" s="286" t="n"/>
      <c r="BH1709" s="297" t="n"/>
      <c r="BI1709" s="297" t="n"/>
      <c r="BJ1709" s="297" t="n"/>
      <c r="BK1709" s="297" t="n"/>
      <c r="BL1709" s="297" t="n"/>
      <c r="BM1709" s="297" t="n"/>
      <c r="BN1709" s="297" t="n"/>
      <c r="BO1709" s="285" t="n"/>
      <c r="BP1709" s="297" t="n"/>
      <c r="BQ1709" s="297" t="n"/>
      <c r="BR1709" s="297" t="n"/>
      <c r="BS1709" s="297" t="n"/>
      <c r="BT1709" s="297" t="n"/>
      <c r="BU1709" s="297" t="n"/>
      <c r="BV1709" s="297" t="n"/>
      <c r="BW1709" s="288" t="n"/>
      <c r="BX1709" s="276">
        <f>SUM(IF(COUNTIF(MediaScorecard!CC2196, "*1.*"), 2, 0), IF(COUNTIF(MediaScorecard!CC2196, "*2.*"), 2, 0), IF(COUNTIF(MediaScorecard!CC2196, "*3.*"), 2, 0), IF(COUNTIF(MediaScorecard!CC2196, "*4.*"), 2, 0), IF(COUNTIF(MediaScorecard!CC2196, "*5.*"), 2, 0), IF(COUNTIF(MediaScorecard!CC2196, "*6.*"), 2, 0))</f>
        <v/>
      </c>
      <c r="BY1709" s="277">
        <f t="array" ref="BY1709">SUM(VALUE(AT1709),VALUE(AU1709),VALUE(AV1709),VALUE(AW1709),VALUE(AX1709),VALUE(AY1709),VALUE(AZ1709),VALUE(BB1709),VALUE(BC1709),VALUE(BD1709),VALUE(BE1709),VALUE(BF1709),VALUE(BG1709),VALUE(BH1709),VALUE(BI1709),VALUE(BJ1709),VALUE(BK1709),VALUE(BL1709),VALUE(BM1709),VALUE(BN1709),VALUE(BO1709),VALUE(BP1709),VALUE(BQ1709),VALUE(BR1709),VALUE(BS1709),VALUE(BT1709),VALUE(BU1709),VALUE(BV1709),VALUE(BW1709))</f>
        <v/>
      </c>
      <c r="BZ1709" s="307" t="n"/>
      <c r="CA1709" s="307" t="n"/>
      <c r="CB1709" s="307" t="n"/>
      <c r="CC1709" s="307" t="n"/>
      <c r="CD1709" s="307" t="n"/>
      <c r="CE1709" s="307" t="n"/>
      <c r="CF1709" s="307" t="n"/>
      <c r="CG1709" s="307" t="n"/>
      <c r="CH1709" s="307" t="n"/>
      <c r="CI1709" s="307" t="n"/>
      <c r="CJ1709" s="307" t="n"/>
      <c r="CK1709" s="307" t="n"/>
      <c r="CL1709" s="307" t="n"/>
      <c r="CM1709" s="307" t="n"/>
      <c r="CN1709" s="307" t="n"/>
      <c r="CO1709" s="307" t="n"/>
      <c r="CP1709" s="307" t="n"/>
      <c r="CQ1709" s="307" t="n"/>
      <c r="CR1709" s="279" t="n"/>
      <c r="CS1709" s="280">
        <f>AVERAGE(Value(BY1709),value(CR1709))</f>
        <v/>
      </c>
      <c r="CT1709" s="421">
        <f>(IF(OR(MediaScorecard!BG2196="x", MediaScorecard!BH2196="x",MediaScorecard!BI2196="x",MediaScorecard!BJ2196="x",MediaScorecard!BK2196="x"),1, 2))</f>
        <v/>
      </c>
      <c r="CU1709" s="308" t="n"/>
      <c r="CV1709" s="308" t="n"/>
      <c r="CW1709" s="308" t="n"/>
      <c r="CX1709" s="309" t="n"/>
      <c r="CY1709" s="308" t="n"/>
      <c r="CZ1709" s="308" t="n"/>
      <c r="DA1709" s="308" t="n"/>
    </row>
    <row r="1710" ht="21" customHeight="1" s="590">
      <c r="A1710" s="421" t="n"/>
      <c r="B1710" s="270" t="n"/>
      <c r="C1710" s="269" t="n"/>
      <c r="D1710" s="267" t="n"/>
      <c r="E1710" s="267" t="n"/>
      <c r="F1710" s="268" t="n"/>
      <c r="G1710" s="421" t="n"/>
      <c r="H1710" s="269" t="n"/>
      <c r="I1710" s="421" t="n"/>
      <c r="J1710" s="421" t="n"/>
      <c r="K1710" s="421" t="n"/>
      <c r="L1710" s="421" t="n"/>
      <c r="M1710" s="421" t="n"/>
      <c r="N1710" s="421" t="n"/>
      <c r="O1710" s="421" t="n"/>
      <c r="P1710" s="421" t="n"/>
      <c r="Q1710" s="421" t="n"/>
      <c r="R1710" s="270" t="n"/>
      <c r="S1710" s="421" t="n"/>
      <c r="T1710" s="421" t="n"/>
      <c r="U1710" s="421" t="n"/>
      <c r="V1710" s="421" t="n"/>
      <c r="W1710" s="421" t="n"/>
      <c r="X1710" s="421" t="n"/>
      <c r="Y1710" s="421" t="n"/>
      <c r="Z1710" s="421" t="n"/>
      <c r="AA1710" s="421" t="n"/>
      <c r="AB1710" s="421" t="n"/>
      <c r="AC1710" s="421" t="n"/>
      <c r="AD1710" s="421" t="n"/>
      <c r="AE1710" s="421" t="n"/>
      <c r="AF1710" s="421" t="n"/>
      <c r="AG1710" s="421" t="n"/>
      <c r="AH1710" s="421" t="n"/>
      <c r="AI1710" s="421" t="n"/>
      <c r="AJ1710" s="297" t="n"/>
      <c r="AK1710" s="297" t="n"/>
      <c r="AL1710" s="284" t="n"/>
      <c r="AM1710" s="297" t="n"/>
      <c r="AN1710" s="285" t="n"/>
      <c r="AO1710" s="297" t="n"/>
      <c r="AP1710" s="297" t="n"/>
      <c r="AQ1710" s="297" t="n"/>
      <c r="AR1710" s="297" t="n"/>
      <c r="AS1710" s="297" t="n"/>
      <c r="AT1710" s="285" t="n"/>
      <c r="AU1710" s="297" t="n"/>
      <c r="AV1710" s="297" t="n"/>
      <c r="AW1710" s="297" t="n"/>
      <c r="AX1710" s="297" t="n"/>
      <c r="AY1710" s="286" t="n"/>
      <c r="AZ1710" s="286" t="n"/>
      <c r="BA1710" s="287" t="n"/>
      <c r="BB1710" s="286" t="n"/>
      <c r="BC1710" s="286" t="n"/>
      <c r="BD1710" s="286" t="n"/>
      <c r="BE1710" s="286" t="n"/>
      <c r="BF1710" s="286" t="n"/>
      <c r="BG1710" s="286" t="n"/>
      <c r="BH1710" s="297" t="n"/>
      <c r="BI1710" s="297" t="n"/>
      <c r="BJ1710" s="297" t="n"/>
      <c r="BK1710" s="297" t="n"/>
      <c r="BL1710" s="297" t="n"/>
      <c r="BM1710" s="297" t="n"/>
      <c r="BN1710" s="297" t="n"/>
      <c r="BO1710" s="285" t="n"/>
      <c r="BP1710" s="297" t="n"/>
      <c r="BQ1710" s="297" t="n"/>
      <c r="BR1710" s="297" t="n"/>
      <c r="BS1710" s="297" t="n"/>
      <c r="BT1710" s="297" t="n"/>
      <c r="BU1710" s="297" t="n"/>
      <c r="BV1710" s="297" t="n"/>
      <c r="BW1710" s="288" t="n"/>
      <c r="BX1710" s="276">
        <f>SUM(IF(COUNTIF(MediaScorecard!CC2197, "*1.*"), 2, 0), IF(COUNTIF(MediaScorecard!CC2197, "*2.*"), 2, 0), IF(COUNTIF(MediaScorecard!CC2197, "*3.*"), 2, 0), IF(COUNTIF(MediaScorecard!CC2197, "*4.*"), 2, 0), IF(COUNTIF(MediaScorecard!CC2197, "*5.*"), 2, 0), IF(COUNTIF(MediaScorecard!CC2197, "*6.*"), 2, 0))</f>
        <v/>
      </c>
      <c r="BY1710" s="277">
        <f t="array" ref="BY1710">SUM(VALUE(AT1710),VALUE(AU1710),VALUE(AV1710),VALUE(AW1710),VALUE(AX1710),VALUE(AY1710),VALUE(AZ1710),VALUE(BB1710),VALUE(BC1710),VALUE(BD1710),VALUE(BE1710),VALUE(BF1710),VALUE(BG1710),VALUE(BH1710),VALUE(BI1710),VALUE(BJ1710),VALUE(BK1710),VALUE(BL1710),VALUE(BM1710),VALUE(BN1710),VALUE(BO1710),VALUE(BP1710),VALUE(BQ1710),VALUE(BR1710),VALUE(BS1710),VALUE(BT1710),VALUE(BU1710),VALUE(BV1710),VALUE(BW1710))</f>
        <v/>
      </c>
      <c r="BZ1710" s="307" t="n"/>
      <c r="CA1710" s="307" t="n"/>
      <c r="CB1710" s="307" t="n"/>
      <c r="CC1710" s="307" t="n"/>
      <c r="CD1710" s="307" t="n"/>
      <c r="CE1710" s="307" t="n"/>
      <c r="CF1710" s="307" t="n"/>
      <c r="CG1710" s="307" t="n"/>
      <c r="CH1710" s="307" t="n"/>
      <c r="CI1710" s="307" t="n"/>
      <c r="CJ1710" s="307" t="n"/>
      <c r="CK1710" s="307" t="n"/>
      <c r="CL1710" s="307" t="n"/>
      <c r="CM1710" s="307" t="n"/>
      <c r="CN1710" s="307" t="n"/>
      <c r="CO1710" s="307" t="n"/>
      <c r="CP1710" s="307" t="n"/>
      <c r="CQ1710" s="307" t="n"/>
      <c r="CR1710" s="279" t="n"/>
      <c r="CS1710" s="280">
        <f>AVERAGE(Value(BY1710),value(CR1710))</f>
        <v/>
      </c>
      <c r="CT1710" s="421">
        <f>(IF(OR(MediaScorecard!BG2197="x", MediaScorecard!BH2197="x",MediaScorecard!BI2197="x",MediaScorecard!BJ2197="x",MediaScorecard!BK2197="x"),1, 2))</f>
        <v/>
      </c>
      <c r="CU1710" s="308" t="n"/>
      <c r="CV1710" s="308" t="n"/>
      <c r="CW1710" s="308" t="n"/>
      <c r="CX1710" s="309" t="n"/>
      <c r="CY1710" s="308" t="n"/>
      <c r="CZ1710" s="308" t="n"/>
      <c r="DA1710" s="308" t="n"/>
    </row>
    <row r="1711" ht="21" customHeight="1" s="590">
      <c r="A1711" s="421" t="n"/>
      <c r="B1711" s="270" t="n"/>
      <c r="C1711" s="269" t="n"/>
      <c r="D1711" s="267" t="n"/>
      <c r="E1711" s="267" t="n"/>
      <c r="F1711" s="268" t="n"/>
      <c r="G1711" s="421" t="n"/>
      <c r="H1711" s="269" t="n"/>
      <c r="I1711" s="421" t="n"/>
      <c r="J1711" s="421" t="n"/>
      <c r="K1711" s="421" t="n"/>
      <c r="L1711" s="421" t="n"/>
      <c r="M1711" s="421" t="n"/>
      <c r="N1711" s="421" t="n"/>
      <c r="O1711" s="421" t="n"/>
      <c r="P1711" s="421" t="n"/>
      <c r="Q1711" s="421" t="n"/>
      <c r="R1711" s="270" t="n"/>
      <c r="S1711" s="421" t="n"/>
      <c r="T1711" s="421" t="n"/>
      <c r="U1711" s="421" t="n"/>
      <c r="V1711" s="421" t="n"/>
      <c r="W1711" s="421" t="n"/>
      <c r="X1711" s="421" t="n"/>
      <c r="Y1711" s="421" t="n"/>
      <c r="Z1711" s="421" t="n"/>
      <c r="AA1711" s="421" t="n"/>
      <c r="AB1711" s="421" t="n"/>
      <c r="AC1711" s="421" t="n"/>
      <c r="AD1711" s="421" t="n"/>
      <c r="AE1711" s="421" t="n"/>
      <c r="AF1711" s="421" t="n"/>
      <c r="AG1711" s="421" t="n"/>
      <c r="AH1711" s="421" t="n"/>
      <c r="AI1711" s="421" t="n"/>
      <c r="AJ1711" s="297" t="n"/>
      <c r="AK1711" s="297" t="n"/>
      <c r="AL1711" s="284" t="n"/>
      <c r="AM1711" s="297" t="n"/>
      <c r="AN1711" s="285" t="n"/>
      <c r="AO1711" s="297" t="n"/>
      <c r="AP1711" s="297" t="n"/>
      <c r="AQ1711" s="297" t="n"/>
      <c r="AR1711" s="297" t="n"/>
      <c r="AS1711" s="297" t="n"/>
      <c r="AT1711" s="285" t="n"/>
      <c r="AU1711" s="297" t="n"/>
      <c r="AV1711" s="297" t="n"/>
      <c r="AW1711" s="297" t="n"/>
      <c r="AX1711" s="297" t="n"/>
      <c r="AY1711" s="286" t="n"/>
      <c r="AZ1711" s="286" t="n"/>
      <c r="BA1711" s="287" t="n"/>
      <c r="BB1711" s="286" t="n"/>
      <c r="BC1711" s="286" t="n"/>
      <c r="BD1711" s="286" t="n"/>
      <c r="BE1711" s="286" t="n"/>
      <c r="BF1711" s="286" t="n"/>
      <c r="BG1711" s="286" t="n"/>
      <c r="BH1711" s="297" t="n"/>
      <c r="BI1711" s="297" t="n"/>
      <c r="BJ1711" s="297" t="n"/>
      <c r="BK1711" s="297" t="n"/>
      <c r="BL1711" s="297" t="n"/>
      <c r="BM1711" s="297" t="n"/>
      <c r="BN1711" s="297" t="n"/>
      <c r="BO1711" s="285" t="n"/>
      <c r="BP1711" s="297" t="n"/>
      <c r="BQ1711" s="297" t="n"/>
      <c r="BR1711" s="297" t="n"/>
      <c r="BS1711" s="297" t="n"/>
      <c r="BT1711" s="297" t="n"/>
      <c r="BU1711" s="297" t="n"/>
      <c r="BV1711" s="297" t="n"/>
      <c r="BW1711" s="288" t="n"/>
      <c r="BX1711" s="276">
        <f>SUM(IF(COUNTIF(MediaScorecard!CC2198, "*1.*"), 2, 0), IF(COUNTIF(MediaScorecard!CC2198, "*2.*"), 2, 0), IF(COUNTIF(MediaScorecard!CC2198, "*3.*"), 2, 0), IF(COUNTIF(MediaScorecard!CC2198, "*4.*"), 2, 0), IF(COUNTIF(MediaScorecard!CC2198, "*5.*"), 2, 0), IF(COUNTIF(MediaScorecard!CC2198, "*6.*"), 2, 0))</f>
        <v/>
      </c>
      <c r="BY1711" s="277">
        <f t="array" ref="BY1711">SUM(VALUE(AT1711),VALUE(AU1711),VALUE(AV1711),VALUE(AW1711),VALUE(AX1711),VALUE(AY1711),VALUE(AZ1711),VALUE(BB1711),VALUE(BC1711),VALUE(BD1711),VALUE(BE1711),VALUE(BF1711),VALUE(BG1711),VALUE(BH1711),VALUE(BI1711),VALUE(BJ1711),VALUE(BK1711),VALUE(BL1711),VALUE(BM1711),VALUE(BN1711),VALUE(BO1711),VALUE(BP1711),VALUE(BQ1711),VALUE(BR1711),VALUE(BS1711),VALUE(BT1711),VALUE(BU1711),VALUE(BV1711),VALUE(BW1711))</f>
        <v/>
      </c>
      <c r="BZ1711" s="307" t="n"/>
      <c r="CA1711" s="307" t="n"/>
      <c r="CB1711" s="307" t="n"/>
      <c r="CC1711" s="307" t="n"/>
      <c r="CD1711" s="307" t="n"/>
      <c r="CE1711" s="307" t="n"/>
      <c r="CF1711" s="307" t="n"/>
      <c r="CG1711" s="307" t="n"/>
      <c r="CH1711" s="307" t="n"/>
      <c r="CI1711" s="307" t="n"/>
      <c r="CJ1711" s="307" t="n"/>
      <c r="CK1711" s="307" t="n"/>
      <c r="CL1711" s="307" t="n"/>
      <c r="CM1711" s="307" t="n"/>
      <c r="CN1711" s="307" t="n"/>
      <c r="CO1711" s="307" t="n"/>
      <c r="CP1711" s="307" t="n"/>
      <c r="CQ1711" s="307" t="n"/>
      <c r="CR1711" s="279" t="n"/>
      <c r="CS1711" s="280">
        <f>AVERAGE(Value(BY1711),value(CR1711))</f>
        <v/>
      </c>
      <c r="CT1711" s="421">
        <f>(IF(OR(MediaScorecard!BG2198="x", MediaScorecard!BH2198="x",MediaScorecard!BI2198="x",MediaScorecard!BJ2198="x",MediaScorecard!BK2198="x"),1, 2))</f>
        <v/>
      </c>
      <c r="CU1711" s="308" t="n"/>
      <c r="CV1711" s="308" t="n"/>
      <c r="CW1711" s="308" t="n"/>
      <c r="CX1711" s="309" t="n"/>
      <c r="CY1711" s="308" t="n"/>
      <c r="CZ1711" s="308" t="n"/>
      <c r="DA1711" s="308" t="n"/>
    </row>
    <row r="1712" ht="21" customHeight="1" s="590">
      <c r="A1712" s="421" t="n"/>
      <c r="B1712" s="270" t="n"/>
      <c r="C1712" s="269" t="n"/>
      <c r="D1712" s="267" t="n"/>
      <c r="E1712" s="267" t="n"/>
      <c r="F1712" s="268" t="n"/>
      <c r="G1712" s="421" t="n"/>
      <c r="H1712" s="269" t="n"/>
      <c r="I1712" s="421" t="n"/>
      <c r="J1712" s="421" t="n"/>
      <c r="K1712" s="421" t="n"/>
      <c r="L1712" s="421" t="n"/>
      <c r="M1712" s="421" t="n"/>
      <c r="N1712" s="421" t="n"/>
      <c r="O1712" s="421" t="n"/>
      <c r="P1712" s="421" t="n"/>
      <c r="Q1712" s="421" t="n"/>
      <c r="R1712" s="270" t="n"/>
      <c r="S1712" s="421" t="n"/>
      <c r="T1712" s="421" t="n"/>
      <c r="U1712" s="421" t="n"/>
      <c r="V1712" s="421" t="n"/>
      <c r="W1712" s="421" t="n"/>
      <c r="X1712" s="421" t="n"/>
      <c r="Y1712" s="421" t="n"/>
      <c r="Z1712" s="421" t="n"/>
      <c r="AA1712" s="421" t="n"/>
      <c r="AB1712" s="421" t="n"/>
      <c r="AC1712" s="421" t="n"/>
      <c r="AD1712" s="421" t="n"/>
      <c r="AE1712" s="421" t="n"/>
      <c r="AF1712" s="421" t="n"/>
      <c r="AG1712" s="421" t="n"/>
      <c r="AH1712" s="421" t="n"/>
      <c r="AI1712" s="421" t="n"/>
      <c r="AJ1712" s="297" t="n"/>
      <c r="AK1712" s="297" t="n"/>
      <c r="AL1712" s="284" t="n"/>
      <c r="AM1712" s="297" t="n"/>
      <c r="AN1712" s="285" t="n"/>
      <c r="AO1712" s="297" t="n"/>
      <c r="AP1712" s="297" t="n"/>
      <c r="AQ1712" s="297" t="n"/>
      <c r="AR1712" s="297" t="n"/>
      <c r="AS1712" s="297" t="n"/>
      <c r="AT1712" s="285" t="n"/>
      <c r="AU1712" s="297" t="n"/>
      <c r="AV1712" s="297" t="n"/>
      <c r="AW1712" s="297" t="n"/>
      <c r="AX1712" s="297" t="n"/>
      <c r="AY1712" s="286" t="n"/>
      <c r="AZ1712" s="286" t="n"/>
      <c r="BA1712" s="287" t="n"/>
      <c r="BB1712" s="286" t="n"/>
      <c r="BC1712" s="286" t="n"/>
      <c r="BD1712" s="286" t="n"/>
      <c r="BE1712" s="286" t="n"/>
      <c r="BF1712" s="286" t="n"/>
      <c r="BG1712" s="286" t="n"/>
      <c r="BH1712" s="297" t="n"/>
      <c r="BI1712" s="297" t="n"/>
      <c r="BJ1712" s="297" t="n"/>
      <c r="BK1712" s="297" t="n"/>
      <c r="BL1712" s="297" t="n"/>
      <c r="BM1712" s="297" t="n"/>
      <c r="BN1712" s="297" t="n"/>
      <c r="BO1712" s="285" t="n"/>
      <c r="BP1712" s="297" t="n"/>
      <c r="BQ1712" s="297" t="n"/>
      <c r="BR1712" s="297" t="n"/>
      <c r="BS1712" s="297" t="n"/>
      <c r="BT1712" s="297" t="n"/>
      <c r="BU1712" s="297" t="n"/>
      <c r="BV1712" s="297" t="n"/>
      <c r="BW1712" s="288" t="n"/>
      <c r="BX1712" s="276">
        <f>SUM(IF(COUNTIF(MediaScorecard!CC2199, "*1.*"), 2, 0), IF(COUNTIF(MediaScorecard!CC2199, "*2.*"), 2, 0), IF(COUNTIF(MediaScorecard!CC2199, "*3.*"), 2, 0), IF(COUNTIF(MediaScorecard!CC2199, "*4.*"), 2, 0), IF(COUNTIF(MediaScorecard!CC2199, "*5.*"), 2, 0), IF(COUNTIF(MediaScorecard!CC2199, "*6.*"), 2, 0))</f>
        <v/>
      </c>
      <c r="BY1712" s="277">
        <f t="array" ref="BY1712">SUM(VALUE(AT1712),VALUE(AU1712),VALUE(AV1712),VALUE(AW1712),VALUE(AX1712),VALUE(AY1712),VALUE(AZ1712),VALUE(BB1712),VALUE(BC1712),VALUE(BD1712),VALUE(BE1712),VALUE(BF1712),VALUE(BG1712),VALUE(BH1712),VALUE(BI1712),VALUE(BJ1712),VALUE(BK1712),VALUE(BL1712),VALUE(BM1712),VALUE(BN1712),VALUE(BO1712),VALUE(BP1712),VALUE(BQ1712),VALUE(BR1712),VALUE(BS1712),VALUE(BT1712),VALUE(BU1712),VALUE(BV1712),VALUE(BW1712))</f>
        <v/>
      </c>
      <c r="BZ1712" s="307" t="n"/>
      <c r="CA1712" s="307" t="n"/>
      <c r="CB1712" s="307" t="n"/>
      <c r="CC1712" s="307" t="n"/>
      <c r="CD1712" s="307" t="n"/>
      <c r="CE1712" s="307" t="n"/>
      <c r="CF1712" s="307" t="n"/>
      <c r="CG1712" s="307" t="n"/>
      <c r="CH1712" s="307" t="n"/>
      <c r="CI1712" s="307" t="n"/>
      <c r="CJ1712" s="307" t="n"/>
      <c r="CK1712" s="307" t="n"/>
      <c r="CL1712" s="307" t="n"/>
      <c r="CM1712" s="307" t="n"/>
      <c r="CN1712" s="307" t="n"/>
      <c r="CO1712" s="307" t="n"/>
      <c r="CP1712" s="307" t="n"/>
      <c r="CQ1712" s="307" t="n"/>
      <c r="CR1712" s="279" t="n"/>
      <c r="CS1712" s="280">
        <f>AVERAGE(Value(BY1712),value(CR1712))</f>
        <v/>
      </c>
      <c r="CT1712" s="421">
        <f>(IF(OR(MediaScorecard!BG2199="x", MediaScorecard!BH2199="x",MediaScorecard!BI2199="x",MediaScorecard!BJ2199="x",MediaScorecard!BK2199="x"),1, 2))</f>
        <v/>
      </c>
      <c r="CU1712" s="308" t="n"/>
      <c r="CV1712" s="308" t="n"/>
      <c r="CW1712" s="308" t="n"/>
      <c r="CX1712" s="309" t="n"/>
      <c r="CY1712" s="308" t="n"/>
      <c r="CZ1712" s="308" t="n"/>
      <c r="DA1712" s="308" t="n"/>
    </row>
    <row r="1713" ht="21" customHeight="1" s="590">
      <c r="A1713" s="421" t="n"/>
      <c r="B1713" s="270" t="n"/>
      <c r="C1713" s="269" t="n"/>
      <c r="D1713" s="267" t="n"/>
      <c r="E1713" s="267" t="n"/>
      <c r="F1713" s="268" t="n"/>
      <c r="G1713" s="421" t="n"/>
      <c r="H1713" s="269" t="n"/>
      <c r="I1713" s="421" t="n"/>
      <c r="J1713" s="421" t="n"/>
      <c r="K1713" s="421" t="n"/>
      <c r="L1713" s="421" t="n"/>
      <c r="M1713" s="421" t="n"/>
      <c r="N1713" s="421" t="n"/>
      <c r="O1713" s="421" t="n"/>
      <c r="P1713" s="421" t="n"/>
      <c r="Q1713" s="421" t="n"/>
      <c r="R1713" s="270" t="n"/>
      <c r="S1713" s="421" t="n"/>
      <c r="T1713" s="421" t="n"/>
      <c r="U1713" s="421" t="n"/>
      <c r="V1713" s="421" t="n"/>
      <c r="W1713" s="421" t="n"/>
      <c r="X1713" s="421" t="n"/>
      <c r="Y1713" s="421" t="n"/>
      <c r="Z1713" s="421" t="n"/>
      <c r="AA1713" s="421" t="n"/>
      <c r="AB1713" s="421" t="n"/>
      <c r="AC1713" s="421" t="n"/>
      <c r="AD1713" s="421" t="n"/>
      <c r="AE1713" s="421" t="n"/>
      <c r="AF1713" s="421" t="n"/>
      <c r="AG1713" s="421" t="n"/>
      <c r="AH1713" s="421" t="n"/>
      <c r="AI1713" s="421" t="n"/>
      <c r="AJ1713" s="297" t="n"/>
      <c r="AK1713" s="297" t="n"/>
      <c r="AL1713" s="284" t="n"/>
      <c r="AM1713" s="297" t="n"/>
      <c r="AN1713" s="285" t="n"/>
      <c r="AO1713" s="297" t="n"/>
      <c r="AP1713" s="297" t="n"/>
      <c r="AQ1713" s="297" t="n"/>
      <c r="AR1713" s="297" t="n"/>
      <c r="AS1713" s="297" t="n"/>
      <c r="AT1713" s="285" t="n"/>
      <c r="AU1713" s="297" t="n"/>
      <c r="AV1713" s="297" t="n"/>
      <c r="AW1713" s="297" t="n"/>
      <c r="AX1713" s="297" t="n"/>
      <c r="AY1713" s="286" t="n"/>
      <c r="AZ1713" s="286" t="n"/>
      <c r="BA1713" s="287" t="n"/>
      <c r="BB1713" s="286" t="n"/>
      <c r="BC1713" s="286" t="n"/>
      <c r="BD1713" s="286" t="n"/>
      <c r="BE1713" s="286" t="n"/>
      <c r="BF1713" s="286" t="n"/>
      <c r="BG1713" s="286" t="n"/>
      <c r="BH1713" s="297" t="n"/>
      <c r="BI1713" s="297" t="n"/>
      <c r="BJ1713" s="297" t="n"/>
      <c r="BK1713" s="297" t="n"/>
      <c r="BL1713" s="297" t="n"/>
      <c r="BM1713" s="297" t="n"/>
      <c r="BN1713" s="297" t="n"/>
      <c r="BO1713" s="285" t="n"/>
      <c r="BP1713" s="297" t="n"/>
      <c r="BQ1713" s="297" t="n"/>
      <c r="BR1713" s="297" t="n"/>
      <c r="BS1713" s="297" t="n"/>
      <c r="BT1713" s="297" t="n"/>
      <c r="BU1713" s="297" t="n"/>
      <c r="BV1713" s="297" t="n"/>
      <c r="BW1713" s="288" t="n"/>
      <c r="BX1713" s="276">
        <f>SUM(IF(COUNTIF(MediaScorecard!CC2200, "*1.*"), 2, 0), IF(COUNTIF(MediaScorecard!CC2200, "*2.*"), 2, 0), IF(COUNTIF(MediaScorecard!CC2200, "*3.*"), 2, 0), IF(COUNTIF(MediaScorecard!CC2200, "*4.*"), 2, 0), IF(COUNTIF(MediaScorecard!CC2200, "*5.*"), 2, 0), IF(COUNTIF(MediaScorecard!CC2200, "*6.*"), 2, 0))</f>
        <v/>
      </c>
      <c r="BY1713" s="277">
        <f t="array" ref="BY1713">SUM(VALUE(AT1713),VALUE(AU1713),VALUE(AV1713),VALUE(AW1713),VALUE(AX1713),VALUE(AY1713),VALUE(AZ1713),VALUE(BB1713),VALUE(BC1713),VALUE(BD1713),VALUE(BE1713),VALUE(BF1713),VALUE(BG1713),VALUE(BH1713),VALUE(BI1713),VALUE(BJ1713),VALUE(BK1713),VALUE(BL1713),VALUE(BM1713),VALUE(BN1713),VALUE(BO1713),VALUE(BP1713),VALUE(BQ1713),VALUE(BR1713),VALUE(BS1713),VALUE(BT1713),VALUE(BU1713),VALUE(BV1713),VALUE(BW1713))</f>
        <v/>
      </c>
      <c r="BZ1713" s="307" t="n"/>
      <c r="CA1713" s="307" t="n"/>
      <c r="CB1713" s="307" t="n"/>
      <c r="CC1713" s="307" t="n"/>
      <c r="CD1713" s="307" t="n"/>
      <c r="CE1713" s="307" t="n"/>
      <c r="CF1713" s="307" t="n"/>
      <c r="CG1713" s="307" t="n"/>
      <c r="CH1713" s="307" t="n"/>
      <c r="CI1713" s="307" t="n"/>
      <c r="CJ1713" s="307" t="n"/>
      <c r="CK1713" s="307" t="n"/>
      <c r="CL1713" s="307" t="n"/>
      <c r="CM1713" s="307" t="n"/>
      <c r="CN1713" s="307" t="n"/>
      <c r="CO1713" s="307" t="n"/>
      <c r="CP1713" s="307" t="n"/>
      <c r="CQ1713" s="307" t="n"/>
      <c r="CR1713" s="279" t="n"/>
      <c r="CS1713" s="280">
        <f>AVERAGE(Value(BY1713),value(CR1713))</f>
        <v/>
      </c>
      <c r="CT1713" s="421">
        <f>(IF(OR(MediaScorecard!BG2200="x", MediaScorecard!BH2200="x",MediaScorecard!BI2200="x",MediaScorecard!BJ2200="x",MediaScorecard!BK2200="x"),1, 2))</f>
        <v/>
      </c>
      <c r="CU1713" s="308" t="n"/>
      <c r="CV1713" s="308" t="n"/>
      <c r="CW1713" s="308" t="n"/>
      <c r="CX1713" s="309" t="n"/>
      <c r="CY1713" s="308" t="n"/>
      <c r="CZ1713" s="308" t="n"/>
      <c r="DA1713" s="308" t="n"/>
    </row>
    <row r="1714" ht="21" customHeight="1" s="590">
      <c r="A1714" s="421" t="n"/>
      <c r="B1714" s="270" t="n"/>
      <c r="C1714" s="269" t="n"/>
      <c r="D1714" s="267" t="n"/>
      <c r="E1714" s="267" t="n"/>
      <c r="F1714" s="268" t="n"/>
      <c r="G1714" s="421" t="n"/>
      <c r="H1714" s="269" t="n"/>
      <c r="I1714" s="421" t="n"/>
      <c r="J1714" s="421" t="n"/>
      <c r="K1714" s="421" t="n"/>
      <c r="L1714" s="421" t="n"/>
      <c r="M1714" s="421" t="n"/>
      <c r="N1714" s="421" t="n"/>
      <c r="O1714" s="421" t="n"/>
      <c r="P1714" s="421" t="n"/>
      <c r="Q1714" s="421" t="n"/>
      <c r="R1714" s="270" t="n"/>
      <c r="S1714" s="421" t="n"/>
      <c r="T1714" s="421" t="n"/>
      <c r="U1714" s="421" t="n"/>
      <c r="V1714" s="421" t="n"/>
      <c r="W1714" s="421" t="n"/>
      <c r="X1714" s="421" t="n"/>
      <c r="Y1714" s="421" t="n"/>
      <c r="Z1714" s="421" t="n"/>
      <c r="AA1714" s="421" t="n"/>
      <c r="AB1714" s="421" t="n"/>
      <c r="AC1714" s="421" t="n"/>
      <c r="AD1714" s="421" t="n"/>
      <c r="AE1714" s="421" t="n"/>
      <c r="AF1714" s="421" t="n"/>
      <c r="AG1714" s="421" t="n"/>
      <c r="AH1714" s="421" t="n"/>
      <c r="AI1714" s="421" t="n"/>
      <c r="AJ1714" s="297" t="n"/>
      <c r="AK1714" s="297" t="n"/>
      <c r="AL1714" s="284" t="n"/>
      <c r="AM1714" s="297" t="n"/>
      <c r="AN1714" s="285" t="n"/>
      <c r="AO1714" s="297" t="n"/>
      <c r="AP1714" s="297" t="n"/>
      <c r="AQ1714" s="297" t="n"/>
      <c r="AR1714" s="297" t="n"/>
      <c r="AS1714" s="297" t="n"/>
      <c r="AT1714" s="285" t="n"/>
      <c r="AU1714" s="297" t="n"/>
      <c r="AV1714" s="297" t="n"/>
      <c r="AW1714" s="297" t="n"/>
      <c r="AX1714" s="297" t="n"/>
      <c r="AY1714" s="286" t="n"/>
      <c r="AZ1714" s="286" t="n"/>
      <c r="BA1714" s="287" t="n"/>
      <c r="BB1714" s="286" t="n"/>
      <c r="BC1714" s="286" t="n"/>
      <c r="BD1714" s="286" t="n"/>
      <c r="BE1714" s="286" t="n"/>
      <c r="BF1714" s="286" t="n"/>
      <c r="BG1714" s="286" t="n"/>
      <c r="BH1714" s="297" t="n"/>
      <c r="BI1714" s="297" t="n"/>
      <c r="BJ1714" s="297" t="n"/>
      <c r="BK1714" s="297" t="n"/>
      <c r="BL1714" s="297" t="n"/>
      <c r="BM1714" s="297" t="n"/>
      <c r="BN1714" s="297" t="n"/>
      <c r="BO1714" s="285" t="n"/>
      <c r="BP1714" s="297" t="n"/>
      <c r="BQ1714" s="297" t="n"/>
      <c r="BR1714" s="297" t="n"/>
      <c r="BS1714" s="297" t="n"/>
      <c r="BT1714" s="297" t="n"/>
      <c r="BU1714" s="297" t="n"/>
      <c r="BV1714" s="297" t="n"/>
      <c r="BW1714" s="288" t="n"/>
      <c r="BX1714" s="276">
        <f>SUM(IF(COUNTIF(MediaScorecard!CC2201, "*1.*"), 2, 0), IF(COUNTIF(MediaScorecard!CC2201, "*2.*"), 2, 0), IF(COUNTIF(MediaScorecard!CC2201, "*3.*"), 2, 0), IF(COUNTIF(MediaScorecard!CC2201, "*4.*"), 2, 0), IF(COUNTIF(MediaScorecard!CC2201, "*5.*"), 2, 0), IF(COUNTIF(MediaScorecard!CC2201, "*6.*"), 2, 0))</f>
        <v/>
      </c>
      <c r="BY1714" s="277">
        <f t="array" ref="BY1714">SUM(VALUE(AT1714),VALUE(AU1714),VALUE(AV1714),VALUE(AW1714),VALUE(AX1714),VALUE(AY1714),VALUE(AZ1714),VALUE(BB1714),VALUE(BC1714),VALUE(BD1714),VALUE(BE1714),VALUE(BF1714),VALUE(BG1714),VALUE(BH1714),VALUE(BI1714),VALUE(BJ1714),VALUE(BK1714),VALUE(BL1714),VALUE(BM1714),VALUE(BN1714),VALUE(BO1714),VALUE(BP1714),VALUE(BQ1714),VALUE(BR1714),VALUE(BS1714),VALUE(BT1714),VALUE(BU1714),VALUE(BV1714),VALUE(BW1714))</f>
        <v/>
      </c>
      <c r="BZ1714" s="307" t="n"/>
      <c r="CA1714" s="307" t="n"/>
      <c r="CB1714" s="307" t="n"/>
      <c r="CC1714" s="307" t="n"/>
      <c r="CD1714" s="307" t="n"/>
      <c r="CE1714" s="307" t="n"/>
      <c r="CF1714" s="307" t="n"/>
      <c r="CG1714" s="307" t="n"/>
      <c r="CH1714" s="307" t="n"/>
      <c r="CI1714" s="307" t="n"/>
      <c r="CJ1714" s="307" t="n"/>
      <c r="CK1714" s="307" t="n"/>
      <c r="CL1714" s="307" t="n"/>
      <c r="CM1714" s="307" t="n"/>
      <c r="CN1714" s="307" t="n"/>
      <c r="CO1714" s="307" t="n"/>
      <c r="CP1714" s="307" t="n"/>
      <c r="CQ1714" s="307" t="n"/>
      <c r="CR1714" s="279" t="n"/>
      <c r="CS1714" s="280">
        <f>AVERAGE(Value(BY1714),value(CR1714))</f>
        <v/>
      </c>
      <c r="CT1714" s="421">
        <f>(IF(OR(MediaScorecard!BG2201="x", MediaScorecard!BH2201="x",MediaScorecard!BI2201="x",MediaScorecard!BJ2201="x",MediaScorecard!BK2201="x"),1, 2))</f>
        <v/>
      </c>
      <c r="CU1714" s="308" t="n"/>
      <c r="CV1714" s="308" t="n"/>
      <c r="CW1714" s="308" t="n"/>
      <c r="CX1714" s="309" t="n"/>
      <c r="CY1714" s="308" t="n"/>
      <c r="CZ1714" s="308" t="n"/>
      <c r="DA1714" s="308" t="n"/>
    </row>
    <row r="1715" ht="21" customHeight="1" s="590">
      <c r="A1715" s="421" t="n"/>
      <c r="B1715" s="270" t="n"/>
      <c r="C1715" s="269" t="n"/>
      <c r="D1715" s="267" t="n"/>
      <c r="E1715" s="267" t="n"/>
      <c r="F1715" s="268" t="n"/>
      <c r="G1715" s="421" t="n"/>
      <c r="H1715" s="269" t="n"/>
      <c r="I1715" s="421" t="n"/>
      <c r="J1715" s="421" t="n"/>
      <c r="K1715" s="421" t="n"/>
      <c r="L1715" s="421" t="n"/>
      <c r="M1715" s="421" t="n"/>
      <c r="N1715" s="421" t="n"/>
      <c r="O1715" s="421" t="n"/>
      <c r="P1715" s="421" t="n"/>
      <c r="Q1715" s="421" t="n"/>
      <c r="R1715" s="270" t="n"/>
      <c r="S1715" s="421" t="n"/>
      <c r="T1715" s="421" t="n"/>
      <c r="U1715" s="421" t="n"/>
      <c r="V1715" s="421" t="n"/>
      <c r="W1715" s="421" t="n"/>
      <c r="X1715" s="421" t="n"/>
      <c r="Y1715" s="421" t="n"/>
      <c r="Z1715" s="421" t="n"/>
      <c r="AA1715" s="421" t="n"/>
      <c r="AB1715" s="421" t="n"/>
      <c r="AC1715" s="421" t="n"/>
      <c r="AD1715" s="421" t="n"/>
      <c r="AE1715" s="421" t="n"/>
      <c r="AF1715" s="421" t="n"/>
      <c r="AG1715" s="421" t="n"/>
      <c r="AH1715" s="421" t="n"/>
      <c r="AI1715" s="421" t="n"/>
      <c r="AJ1715" s="297" t="n"/>
      <c r="AK1715" s="297" t="n"/>
      <c r="AL1715" s="284" t="n"/>
      <c r="AM1715" s="297" t="n"/>
      <c r="AN1715" s="285" t="n"/>
      <c r="AO1715" s="297" t="n"/>
      <c r="AP1715" s="297" t="n"/>
      <c r="AQ1715" s="297" t="n"/>
      <c r="AR1715" s="297" t="n"/>
      <c r="AS1715" s="297" t="n"/>
      <c r="AT1715" s="285" t="n"/>
      <c r="AU1715" s="297" t="n"/>
      <c r="AV1715" s="297" t="n"/>
      <c r="AW1715" s="297" t="n"/>
      <c r="AX1715" s="297" t="n"/>
      <c r="AY1715" s="286" t="n"/>
      <c r="AZ1715" s="286" t="n"/>
      <c r="BA1715" s="287" t="n"/>
      <c r="BB1715" s="286" t="n"/>
      <c r="BC1715" s="286" t="n"/>
      <c r="BD1715" s="286" t="n"/>
      <c r="BE1715" s="286" t="n"/>
      <c r="BF1715" s="286" t="n"/>
      <c r="BG1715" s="286" t="n"/>
      <c r="BH1715" s="297" t="n"/>
      <c r="BI1715" s="297" t="n"/>
      <c r="BJ1715" s="297" t="n"/>
      <c r="BK1715" s="297" t="n"/>
      <c r="BL1715" s="297" t="n"/>
      <c r="BM1715" s="297" t="n"/>
      <c r="BN1715" s="297" t="n"/>
      <c r="BO1715" s="285" t="n"/>
      <c r="BP1715" s="297" t="n"/>
      <c r="BQ1715" s="297" t="n"/>
      <c r="BR1715" s="297" t="n"/>
      <c r="BS1715" s="297" t="n"/>
      <c r="BT1715" s="297" t="n"/>
      <c r="BU1715" s="297" t="n"/>
      <c r="BV1715" s="297" t="n"/>
      <c r="BW1715" s="288" t="n"/>
      <c r="BX1715" s="276">
        <f>SUM(IF(COUNTIF(MediaScorecard!CC2202, "*1.*"), 2, 0), IF(COUNTIF(MediaScorecard!CC2202, "*2.*"), 2, 0), IF(COUNTIF(MediaScorecard!CC2202, "*3.*"), 2, 0), IF(COUNTIF(MediaScorecard!CC2202, "*4.*"), 2, 0), IF(COUNTIF(MediaScorecard!CC2202, "*5.*"), 2, 0), IF(COUNTIF(MediaScorecard!CC2202, "*6.*"), 2, 0))</f>
        <v/>
      </c>
      <c r="BY1715" s="277">
        <f t="array" ref="BY1715">SUM(VALUE(AT1715),VALUE(AU1715),VALUE(AV1715),VALUE(AW1715),VALUE(AX1715),VALUE(AY1715),VALUE(AZ1715),VALUE(BB1715),VALUE(BC1715),VALUE(BD1715),VALUE(BE1715),VALUE(BF1715),VALUE(BG1715),VALUE(BH1715),VALUE(BI1715),VALUE(BJ1715),VALUE(BK1715),VALUE(BL1715),VALUE(BM1715),VALUE(BN1715),VALUE(BO1715),VALUE(BP1715),VALUE(BQ1715),VALUE(BR1715),VALUE(BS1715),VALUE(BT1715),VALUE(BU1715),VALUE(BV1715),VALUE(BW1715))</f>
        <v/>
      </c>
      <c r="BZ1715" s="307" t="n"/>
      <c r="CA1715" s="307" t="n"/>
      <c r="CB1715" s="307" t="n"/>
      <c r="CC1715" s="307" t="n"/>
      <c r="CD1715" s="307" t="n"/>
      <c r="CE1715" s="307" t="n"/>
      <c r="CF1715" s="307" t="n"/>
      <c r="CG1715" s="307" t="n"/>
      <c r="CH1715" s="307" t="n"/>
      <c r="CI1715" s="307" t="n"/>
      <c r="CJ1715" s="307" t="n"/>
      <c r="CK1715" s="307" t="n"/>
      <c r="CL1715" s="307" t="n"/>
      <c r="CM1715" s="307" t="n"/>
      <c r="CN1715" s="307" t="n"/>
      <c r="CO1715" s="307" t="n"/>
      <c r="CP1715" s="307" t="n"/>
      <c r="CQ1715" s="307" t="n"/>
      <c r="CR1715" s="279" t="n"/>
      <c r="CS1715" s="280">
        <f>AVERAGE(Value(BY1715),value(CR1715))</f>
        <v/>
      </c>
      <c r="CT1715" s="421">
        <f>(IF(OR(MediaScorecard!BG2202="x", MediaScorecard!BH2202="x",MediaScorecard!BI2202="x",MediaScorecard!BJ2202="x",MediaScorecard!BK2202="x"),1, 2))</f>
        <v/>
      </c>
      <c r="CU1715" s="308" t="n"/>
      <c r="CV1715" s="308" t="n"/>
      <c r="CW1715" s="308" t="n"/>
      <c r="CX1715" s="309" t="n"/>
      <c r="CY1715" s="308" t="n"/>
      <c r="CZ1715" s="308" t="n"/>
      <c r="DA1715" s="308" t="n"/>
    </row>
    <row r="1716" ht="21" customHeight="1" s="590">
      <c r="A1716" s="421" t="n"/>
      <c r="B1716" s="270" t="n"/>
      <c r="C1716" s="269" t="n"/>
      <c r="D1716" s="267" t="n"/>
      <c r="E1716" s="267" t="n"/>
      <c r="F1716" s="268" t="n"/>
      <c r="G1716" s="421" t="n"/>
      <c r="H1716" s="269" t="n"/>
      <c r="I1716" s="421" t="n"/>
      <c r="J1716" s="421" t="n"/>
      <c r="K1716" s="421" t="n"/>
      <c r="L1716" s="421" t="n"/>
      <c r="M1716" s="421" t="n"/>
      <c r="N1716" s="421" t="n"/>
      <c r="O1716" s="421" t="n"/>
      <c r="P1716" s="421" t="n"/>
      <c r="Q1716" s="421" t="n"/>
      <c r="R1716" s="270" t="n"/>
      <c r="S1716" s="421" t="n"/>
      <c r="T1716" s="421" t="n"/>
      <c r="U1716" s="421" t="n"/>
      <c r="V1716" s="421" t="n"/>
      <c r="W1716" s="421" t="n"/>
      <c r="X1716" s="421" t="n"/>
      <c r="Y1716" s="421" t="n"/>
      <c r="Z1716" s="421" t="n"/>
      <c r="AA1716" s="421" t="n"/>
      <c r="AB1716" s="421" t="n"/>
      <c r="AC1716" s="421" t="n"/>
      <c r="AD1716" s="421" t="n"/>
      <c r="AE1716" s="421" t="n"/>
      <c r="AF1716" s="421" t="n"/>
      <c r="AG1716" s="421" t="n"/>
      <c r="AH1716" s="421" t="n"/>
      <c r="AI1716" s="421" t="n"/>
      <c r="AJ1716" s="297" t="n"/>
      <c r="AK1716" s="297" t="n"/>
      <c r="AL1716" s="284" t="n"/>
      <c r="AM1716" s="297" t="n"/>
      <c r="AN1716" s="285" t="n"/>
      <c r="AO1716" s="297" t="n"/>
      <c r="AP1716" s="297" t="n"/>
      <c r="AQ1716" s="297" t="n"/>
      <c r="AR1716" s="297" t="n"/>
      <c r="AS1716" s="297" t="n"/>
      <c r="AT1716" s="285" t="n"/>
      <c r="AU1716" s="297" t="n"/>
      <c r="AV1716" s="297" t="n"/>
      <c r="AW1716" s="297" t="n"/>
      <c r="AX1716" s="297" t="n"/>
      <c r="AY1716" s="286" t="n"/>
      <c r="AZ1716" s="286" t="n"/>
      <c r="BA1716" s="287" t="n"/>
      <c r="BB1716" s="286" t="n"/>
      <c r="BC1716" s="286" t="n"/>
      <c r="BD1716" s="286" t="n"/>
      <c r="BE1716" s="286" t="n"/>
      <c r="BF1716" s="286" t="n"/>
      <c r="BG1716" s="286" t="n"/>
      <c r="BH1716" s="297" t="n"/>
      <c r="BI1716" s="297" t="n"/>
      <c r="BJ1716" s="297" t="n"/>
      <c r="BK1716" s="297" t="n"/>
      <c r="BL1716" s="297" t="n"/>
      <c r="BM1716" s="297" t="n"/>
      <c r="BN1716" s="297" t="n"/>
      <c r="BO1716" s="285" t="n"/>
      <c r="BP1716" s="297" t="n"/>
      <c r="BQ1716" s="297" t="n"/>
      <c r="BR1716" s="297" t="n"/>
      <c r="BS1716" s="297" t="n"/>
      <c r="BT1716" s="297" t="n"/>
      <c r="BU1716" s="297" t="n"/>
      <c r="BV1716" s="297" t="n"/>
      <c r="BW1716" s="288" t="n"/>
      <c r="BX1716" s="276">
        <f>SUM(IF(COUNTIF(MediaScorecard!CC2203, "*1.*"), 2, 0), IF(COUNTIF(MediaScorecard!CC2203, "*2.*"), 2, 0), IF(COUNTIF(MediaScorecard!CC2203, "*3.*"), 2, 0), IF(COUNTIF(MediaScorecard!CC2203, "*4.*"), 2, 0), IF(COUNTIF(MediaScorecard!CC2203, "*5.*"), 2, 0), IF(COUNTIF(MediaScorecard!CC2203, "*6.*"), 2, 0))</f>
        <v/>
      </c>
      <c r="BY1716" s="277">
        <f t="array" ref="BY1716">SUM(VALUE(AT1716),VALUE(AU1716),VALUE(AV1716),VALUE(AW1716),VALUE(AX1716),VALUE(AY1716),VALUE(AZ1716),VALUE(BB1716),VALUE(BC1716),VALUE(BD1716),VALUE(BE1716),VALUE(BF1716),VALUE(BG1716),VALUE(BH1716),VALUE(BI1716),VALUE(BJ1716),VALUE(BK1716),VALUE(BL1716),VALUE(BM1716),VALUE(BN1716),VALUE(BO1716),VALUE(BP1716),VALUE(BQ1716),VALUE(BR1716),VALUE(BS1716),VALUE(BT1716),VALUE(BU1716),VALUE(BV1716),VALUE(BW1716))</f>
        <v/>
      </c>
      <c r="BZ1716" s="307" t="n"/>
      <c r="CA1716" s="307" t="n"/>
      <c r="CB1716" s="307" t="n"/>
      <c r="CC1716" s="307" t="n"/>
      <c r="CD1716" s="307" t="n"/>
      <c r="CE1716" s="307" t="n"/>
      <c r="CF1716" s="307" t="n"/>
      <c r="CG1716" s="307" t="n"/>
      <c r="CH1716" s="307" t="n"/>
      <c r="CI1716" s="307" t="n"/>
      <c r="CJ1716" s="307" t="n"/>
      <c r="CK1716" s="307" t="n"/>
      <c r="CL1716" s="307" t="n"/>
      <c r="CM1716" s="307" t="n"/>
      <c r="CN1716" s="307" t="n"/>
      <c r="CO1716" s="307" t="n"/>
      <c r="CP1716" s="307" t="n"/>
      <c r="CQ1716" s="307" t="n"/>
      <c r="CR1716" s="279" t="n"/>
      <c r="CS1716" s="280">
        <f>AVERAGE(Value(BY1716),value(CR1716))</f>
        <v/>
      </c>
      <c r="CT1716" s="421">
        <f>(IF(OR(MediaScorecard!BG2203="x", MediaScorecard!BH2203="x",MediaScorecard!BI2203="x",MediaScorecard!BJ2203="x",MediaScorecard!BK2203="x"),1, 2))</f>
        <v/>
      </c>
      <c r="CU1716" s="308" t="n"/>
      <c r="CV1716" s="308" t="n"/>
      <c r="CW1716" s="308" t="n"/>
      <c r="CX1716" s="309" t="n"/>
      <c r="CY1716" s="308" t="n"/>
      <c r="CZ1716" s="308" t="n"/>
      <c r="DA1716" s="308" t="n"/>
    </row>
    <row r="1717" ht="21" customHeight="1" s="590">
      <c r="A1717" s="421" t="n"/>
      <c r="B1717" s="270" t="n"/>
      <c r="C1717" s="269" t="n"/>
      <c r="D1717" s="267" t="n"/>
      <c r="E1717" s="267" t="n"/>
      <c r="F1717" s="268" t="n"/>
      <c r="G1717" s="421" t="n"/>
      <c r="H1717" s="269" t="n"/>
      <c r="I1717" s="421" t="n"/>
      <c r="J1717" s="421" t="n"/>
      <c r="K1717" s="421" t="n"/>
      <c r="L1717" s="421" t="n"/>
      <c r="M1717" s="421" t="n"/>
      <c r="N1717" s="421" t="n"/>
      <c r="O1717" s="421" t="n"/>
      <c r="P1717" s="421" t="n"/>
      <c r="Q1717" s="421" t="n"/>
      <c r="R1717" s="270" t="n"/>
      <c r="S1717" s="421" t="n"/>
      <c r="T1717" s="421" t="n"/>
      <c r="U1717" s="421" t="n"/>
      <c r="V1717" s="421" t="n"/>
      <c r="W1717" s="421" t="n"/>
      <c r="X1717" s="421" t="n"/>
      <c r="Y1717" s="421" t="n"/>
      <c r="Z1717" s="421" t="n"/>
      <c r="AA1717" s="421" t="n"/>
      <c r="AB1717" s="421" t="n"/>
      <c r="AC1717" s="421" t="n"/>
      <c r="AD1717" s="421" t="n"/>
      <c r="AE1717" s="421" t="n"/>
      <c r="AF1717" s="421" t="n"/>
      <c r="AG1717" s="421" t="n"/>
      <c r="AH1717" s="421" t="n"/>
      <c r="AI1717" s="421" t="n"/>
      <c r="AJ1717" s="297" t="n"/>
      <c r="AK1717" s="297" t="n"/>
      <c r="AL1717" s="284" t="n"/>
      <c r="AM1717" s="297" t="n"/>
      <c r="AN1717" s="285" t="n"/>
      <c r="AO1717" s="297" t="n"/>
      <c r="AP1717" s="297" t="n"/>
      <c r="AQ1717" s="297" t="n"/>
      <c r="AR1717" s="297" t="n"/>
      <c r="AS1717" s="297" t="n"/>
      <c r="AT1717" s="285" t="n"/>
      <c r="AU1717" s="297" t="n"/>
      <c r="AV1717" s="297" t="n"/>
      <c r="AW1717" s="297" t="n"/>
      <c r="AX1717" s="297" t="n"/>
      <c r="AY1717" s="286" t="n"/>
      <c r="AZ1717" s="286" t="n"/>
      <c r="BA1717" s="287" t="n"/>
      <c r="BB1717" s="286" t="n"/>
      <c r="BC1717" s="286" t="n"/>
      <c r="BD1717" s="286" t="n"/>
      <c r="BE1717" s="286" t="n"/>
      <c r="BF1717" s="286" t="n"/>
      <c r="BG1717" s="286" t="n"/>
      <c r="BH1717" s="297" t="n"/>
      <c r="BI1717" s="297" t="n"/>
      <c r="BJ1717" s="297" t="n"/>
      <c r="BK1717" s="297" t="n"/>
      <c r="BL1717" s="297" t="n"/>
      <c r="BM1717" s="297" t="n"/>
      <c r="BN1717" s="297" t="n"/>
      <c r="BO1717" s="285" t="n"/>
      <c r="BP1717" s="297" t="n"/>
      <c r="BQ1717" s="297" t="n"/>
      <c r="BR1717" s="297" t="n"/>
      <c r="BS1717" s="297" t="n"/>
      <c r="BT1717" s="297" t="n"/>
      <c r="BU1717" s="297" t="n"/>
      <c r="BV1717" s="297" t="n"/>
      <c r="BW1717" s="288" t="n"/>
      <c r="BX1717" s="276">
        <f>SUM(IF(COUNTIF(MediaScorecard!CC2204, "*1.*"), 2, 0), IF(COUNTIF(MediaScorecard!CC2204, "*2.*"), 2, 0), IF(COUNTIF(MediaScorecard!CC2204, "*3.*"), 2, 0), IF(COUNTIF(MediaScorecard!CC2204, "*4.*"), 2, 0), IF(COUNTIF(MediaScorecard!CC2204, "*5.*"), 2, 0), IF(COUNTIF(MediaScorecard!CC2204, "*6.*"), 2, 0))</f>
        <v/>
      </c>
      <c r="BY1717" s="277">
        <f t="array" ref="BY1717">SUM(VALUE(AT1717),VALUE(AU1717),VALUE(AV1717),VALUE(AW1717),VALUE(AX1717),VALUE(AY1717),VALUE(AZ1717),VALUE(BB1717),VALUE(BC1717),VALUE(BD1717),VALUE(BE1717),VALUE(BF1717),VALUE(BG1717),VALUE(BH1717),VALUE(BI1717),VALUE(BJ1717),VALUE(BK1717),VALUE(BL1717),VALUE(BM1717),VALUE(BN1717),VALUE(BO1717),VALUE(BP1717),VALUE(BQ1717),VALUE(BR1717),VALUE(BS1717),VALUE(BT1717),VALUE(BU1717),VALUE(BV1717),VALUE(BW1717))</f>
        <v/>
      </c>
      <c r="BZ1717" s="307" t="n"/>
      <c r="CA1717" s="307" t="n"/>
      <c r="CB1717" s="307" t="n"/>
      <c r="CC1717" s="307" t="n"/>
      <c r="CD1717" s="307" t="n"/>
      <c r="CE1717" s="307" t="n"/>
      <c r="CF1717" s="307" t="n"/>
      <c r="CG1717" s="307" t="n"/>
      <c r="CH1717" s="307" t="n"/>
      <c r="CI1717" s="307" t="n"/>
      <c r="CJ1717" s="307" t="n"/>
      <c r="CK1717" s="307" t="n"/>
      <c r="CL1717" s="307" t="n"/>
      <c r="CM1717" s="307" t="n"/>
      <c r="CN1717" s="307" t="n"/>
      <c r="CO1717" s="307" t="n"/>
      <c r="CP1717" s="307" t="n"/>
      <c r="CQ1717" s="307" t="n"/>
      <c r="CR1717" s="279" t="n"/>
      <c r="CS1717" s="280">
        <f>AVERAGE(Value(BY1717),value(CR1717))</f>
        <v/>
      </c>
      <c r="CT1717" s="421">
        <f>(IF(OR(MediaScorecard!BG2204="x", MediaScorecard!BH2204="x",MediaScorecard!BI2204="x",MediaScorecard!BJ2204="x",MediaScorecard!BK2204="x"),1, 2))</f>
        <v/>
      </c>
      <c r="CU1717" s="308" t="n"/>
      <c r="CV1717" s="308" t="n"/>
      <c r="CW1717" s="308" t="n"/>
      <c r="CX1717" s="309" t="n"/>
      <c r="CY1717" s="308" t="n"/>
      <c r="CZ1717" s="308" t="n"/>
      <c r="DA1717" s="308" t="n"/>
    </row>
    <row r="1718" ht="21" customHeight="1" s="590">
      <c r="A1718" s="421" t="n"/>
      <c r="B1718" s="270" t="n"/>
      <c r="C1718" s="269" t="n"/>
      <c r="D1718" s="267" t="n"/>
      <c r="E1718" s="267" t="n"/>
      <c r="F1718" s="268" t="n"/>
      <c r="G1718" s="421" t="n"/>
      <c r="H1718" s="269" t="n"/>
      <c r="I1718" s="421" t="n"/>
      <c r="J1718" s="421" t="n"/>
      <c r="K1718" s="421" t="n"/>
      <c r="L1718" s="421" t="n"/>
      <c r="M1718" s="421" t="n"/>
      <c r="N1718" s="421" t="n"/>
      <c r="O1718" s="421" t="n"/>
      <c r="P1718" s="421" t="n"/>
      <c r="Q1718" s="421" t="n"/>
      <c r="R1718" s="270" t="n"/>
      <c r="S1718" s="421" t="n"/>
      <c r="T1718" s="421" t="n"/>
      <c r="U1718" s="421" t="n"/>
      <c r="V1718" s="421" t="n"/>
      <c r="W1718" s="421" t="n"/>
      <c r="X1718" s="421" t="n"/>
      <c r="Y1718" s="421" t="n"/>
      <c r="Z1718" s="421" t="n"/>
      <c r="AA1718" s="421" t="n"/>
      <c r="AB1718" s="421" t="n"/>
      <c r="AC1718" s="421" t="n"/>
      <c r="AD1718" s="421" t="n"/>
      <c r="AE1718" s="421" t="n"/>
      <c r="AF1718" s="421" t="n"/>
      <c r="AG1718" s="421" t="n"/>
      <c r="AH1718" s="421" t="n"/>
      <c r="AI1718" s="421" t="n"/>
      <c r="AJ1718" s="297" t="n"/>
      <c r="AK1718" s="297" t="n"/>
      <c r="AL1718" s="284" t="n"/>
      <c r="AM1718" s="297" t="n"/>
      <c r="AN1718" s="285" t="n"/>
      <c r="AO1718" s="297" t="n"/>
      <c r="AP1718" s="297" t="n"/>
      <c r="AQ1718" s="297" t="n"/>
      <c r="AR1718" s="297" t="n"/>
      <c r="AS1718" s="297" t="n"/>
      <c r="AT1718" s="285" t="n"/>
      <c r="AU1718" s="297" t="n"/>
      <c r="AV1718" s="297" t="n"/>
      <c r="AW1718" s="297" t="n"/>
      <c r="AX1718" s="297" t="n"/>
      <c r="AY1718" s="286" t="n"/>
      <c r="AZ1718" s="286" t="n"/>
      <c r="BA1718" s="287" t="n"/>
      <c r="BB1718" s="286" t="n"/>
      <c r="BC1718" s="286" t="n"/>
      <c r="BD1718" s="286" t="n"/>
      <c r="BE1718" s="286" t="n"/>
      <c r="BF1718" s="286" t="n"/>
      <c r="BG1718" s="286" t="n"/>
      <c r="BH1718" s="297" t="n"/>
      <c r="BI1718" s="297" t="n"/>
      <c r="BJ1718" s="297" t="n"/>
      <c r="BK1718" s="297" t="n"/>
      <c r="BL1718" s="297" t="n"/>
      <c r="BM1718" s="297" t="n"/>
      <c r="BN1718" s="297" t="n"/>
      <c r="BO1718" s="285" t="n"/>
      <c r="BP1718" s="297" t="n"/>
      <c r="BQ1718" s="297" t="n"/>
      <c r="BR1718" s="297" t="n"/>
      <c r="BS1718" s="297" t="n"/>
      <c r="BT1718" s="297" t="n"/>
      <c r="BU1718" s="297" t="n"/>
      <c r="BV1718" s="297" t="n"/>
      <c r="BW1718" s="288" t="n"/>
      <c r="BX1718" s="276">
        <f>SUM(IF(COUNTIF(MediaScorecard!CC2205, "*1.*"), 2, 0), IF(COUNTIF(MediaScorecard!CC2205, "*2.*"), 2, 0), IF(COUNTIF(MediaScorecard!CC2205, "*3.*"), 2, 0), IF(COUNTIF(MediaScorecard!CC2205, "*4.*"), 2, 0), IF(COUNTIF(MediaScorecard!CC2205, "*5.*"), 2, 0), IF(COUNTIF(MediaScorecard!CC2205, "*6.*"), 2, 0))</f>
        <v/>
      </c>
      <c r="BY1718" s="277">
        <f t="array" ref="BY1718">SUM(VALUE(AT1718),VALUE(AU1718),VALUE(AV1718),VALUE(AW1718),VALUE(AX1718),VALUE(AY1718),VALUE(AZ1718),VALUE(BB1718),VALUE(BC1718),VALUE(BD1718),VALUE(BE1718),VALUE(BF1718),VALUE(BG1718),VALUE(BH1718),VALUE(BI1718),VALUE(BJ1718),VALUE(BK1718),VALUE(BL1718),VALUE(BM1718),VALUE(BN1718),VALUE(BO1718),VALUE(BP1718),VALUE(BQ1718),VALUE(BR1718),VALUE(BS1718),VALUE(BT1718),VALUE(BU1718),VALUE(BV1718),VALUE(BW1718))</f>
        <v/>
      </c>
      <c r="BZ1718" s="307" t="n"/>
      <c r="CA1718" s="307" t="n"/>
      <c r="CB1718" s="307" t="n"/>
      <c r="CC1718" s="307" t="n"/>
      <c r="CD1718" s="307" t="n"/>
      <c r="CE1718" s="307" t="n"/>
      <c r="CF1718" s="307" t="n"/>
      <c r="CG1718" s="307" t="n"/>
      <c r="CH1718" s="307" t="n"/>
      <c r="CI1718" s="307" t="n"/>
      <c r="CJ1718" s="307" t="n"/>
      <c r="CK1718" s="307" t="n"/>
      <c r="CL1718" s="307" t="n"/>
      <c r="CM1718" s="307" t="n"/>
      <c r="CN1718" s="307" t="n"/>
      <c r="CO1718" s="307" t="n"/>
      <c r="CP1718" s="307" t="n"/>
      <c r="CQ1718" s="307" t="n"/>
      <c r="CR1718" s="279" t="n"/>
      <c r="CS1718" s="280">
        <f>AVERAGE(Value(BY1718),value(CR1718))</f>
        <v/>
      </c>
      <c r="CT1718" s="421">
        <f>(IF(OR(MediaScorecard!BG2205="x", MediaScorecard!BH2205="x",MediaScorecard!BI2205="x",MediaScorecard!BJ2205="x",MediaScorecard!BK2205="x"),1, 2))</f>
        <v/>
      </c>
      <c r="CU1718" s="308" t="n"/>
      <c r="CV1718" s="308" t="n"/>
      <c r="CW1718" s="308" t="n"/>
      <c r="CX1718" s="309" t="n"/>
      <c r="CY1718" s="308" t="n"/>
      <c r="CZ1718" s="308" t="n"/>
      <c r="DA1718" s="308" t="n"/>
    </row>
    <row r="1719" ht="21" customHeight="1" s="590">
      <c r="A1719" s="421" t="n"/>
      <c r="B1719" s="270" t="n"/>
      <c r="C1719" s="269" t="n"/>
      <c r="D1719" s="267" t="n"/>
      <c r="E1719" s="267" t="n"/>
      <c r="F1719" s="268" t="n"/>
      <c r="G1719" s="421" t="n"/>
      <c r="H1719" s="269" t="n"/>
      <c r="I1719" s="421" t="n"/>
      <c r="J1719" s="421" t="n"/>
      <c r="K1719" s="421" t="n"/>
      <c r="L1719" s="421" t="n"/>
      <c r="M1719" s="421" t="n"/>
      <c r="N1719" s="421" t="n"/>
      <c r="O1719" s="421" t="n"/>
      <c r="P1719" s="421" t="n"/>
      <c r="Q1719" s="421" t="n"/>
      <c r="R1719" s="270" t="n"/>
      <c r="S1719" s="421" t="n"/>
      <c r="T1719" s="421" t="n"/>
      <c r="U1719" s="421" t="n"/>
      <c r="V1719" s="421" t="n"/>
      <c r="W1719" s="421" t="n"/>
      <c r="X1719" s="421" t="n"/>
      <c r="Y1719" s="421" t="n"/>
      <c r="Z1719" s="421" t="n"/>
      <c r="AA1719" s="421" t="n"/>
      <c r="AB1719" s="421" t="n"/>
      <c r="AC1719" s="421" t="n"/>
      <c r="AD1719" s="421" t="n"/>
      <c r="AE1719" s="421" t="n"/>
      <c r="AF1719" s="421" t="n"/>
      <c r="AG1719" s="421" t="n"/>
      <c r="AH1719" s="421" t="n"/>
      <c r="AI1719" s="421" t="n"/>
      <c r="AJ1719" s="297" t="n"/>
      <c r="AK1719" s="297" t="n"/>
      <c r="AL1719" s="284" t="n"/>
      <c r="AM1719" s="297" t="n"/>
      <c r="AN1719" s="285" t="n"/>
      <c r="AO1719" s="297" t="n"/>
      <c r="AP1719" s="297" t="n"/>
      <c r="AQ1719" s="297" t="n"/>
      <c r="AR1719" s="297" t="n"/>
      <c r="AS1719" s="297" t="n"/>
      <c r="AT1719" s="285" t="n"/>
      <c r="AU1719" s="297" t="n"/>
      <c r="AV1719" s="297" t="n"/>
      <c r="AW1719" s="297" t="n"/>
      <c r="AX1719" s="297" t="n"/>
      <c r="AY1719" s="286" t="n"/>
      <c r="AZ1719" s="286" t="n"/>
      <c r="BA1719" s="287" t="n"/>
      <c r="BB1719" s="286" t="n"/>
      <c r="BC1719" s="286" t="n"/>
      <c r="BD1719" s="286" t="n"/>
      <c r="BE1719" s="286" t="n"/>
      <c r="BF1719" s="286" t="n"/>
      <c r="BG1719" s="286" t="n"/>
      <c r="BH1719" s="297" t="n"/>
      <c r="BI1719" s="297" t="n"/>
      <c r="BJ1719" s="297" t="n"/>
      <c r="BK1719" s="297" t="n"/>
      <c r="BL1719" s="297" t="n"/>
      <c r="BM1719" s="297" t="n"/>
      <c r="BN1719" s="297" t="n"/>
      <c r="BO1719" s="285" t="n"/>
      <c r="BP1719" s="297" t="n"/>
      <c r="BQ1719" s="297" t="n"/>
      <c r="BR1719" s="297" t="n"/>
      <c r="BS1719" s="297" t="n"/>
      <c r="BT1719" s="297" t="n"/>
      <c r="BU1719" s="297" t="n"/>
      <c r="BV1719" s="297" t="n"/>
      <c r="BW1719" s="288" t="n"/>
      <c r="BX1719" s="276">
        <f>SUM(IF(COUNTIF(MediaScorecard!CC2206, "*1.*"), 2, 0), IF(COUNTIF(MediaScorecard!CC2206, "*2.*"), 2, 0), IF(COUNTIF(MediaScorecard!CC2206, "*3.*"), 2, 0), IF(COUNTIF(MediaScorecard!CC2206, "*4.*"), 2, 0), IF(COUNTIF(MediaScorecard!CC2206, "*5.*"), 2, 0), IF(COUNTIF(MediaScorecard!CC2206, "*6.*"), 2, 0))</f>
        <v/>
      </c>
      <c r="BY1719" s="277">
        <f t="array" ref="BY1719">SUM(VALUE(AT1719),VALUE(AU1719),VALUE(AV1719),VALUE(AW1719),VALUE(AX1719),VALUE(AY1719),VALUE(AZ1719),VALUE(BB1719),VALUE(BC1719),VALUE(BD1719),VALUE(BE1719),VALUE(BF1719),VALUE(BG1719),VALUE(BH1719),VALUE(BI1719),VALUE(BJ1719),VALUE(BK1719),VALUE(BL1719),VALUE(BM1719),VALUE(BN1719),VALUE(BO1719),VALUE(BP1719),VALUE(BQ1719),VALUE(BR1719),VALUE(BS1719),VALUE(BT1719),VALUE(BU1719),VALUE(BV1719),VALUE(BW1719))</f>
        <v/>
      </c>
      <c r="BZ1719" s="307" t="n"/>
      <c r="CA1719" s="307" t="n"/>
      <c r="CB1719" s="307" t="n"/>
      <c r="CC1719" s="307" t="n"/>
      <c r="CD1719" s="307" t="n"/>
      <c r="CE1719" s="307" t="n"/>
      <c r="CF1719" s="307" t="n"/>
      <c r="CG1719" s="307" t="n"/>
      <c r="CH1719" s="307" t="n"/>
      <c r="CI1719" s="307" t="n"/>
      <c r="CJ1719" s="307" t="n"/>
      <c r="CK1719" s="307" t="n"/>
      <c r="CL1719" s="307" t="n"/>
      <c r="CM1719" s="307" t="n"/>
      <c r="CN1719" s="307" t="n"/>
      <c r="CO1719" s="307" t="n"/>
      <c r="CP1719" s="307" t="n"/>
      <c r="CQ1719" s="307" t="n"/>
      <c r="CR1719" s="279" t="n"/>
      <c r="CS1719" s="280">
        <f>AVERAGE(Value(BY1719),value(CR1719))</f>
        <v/>
      </c>
      <c r="CT1719" s="421">
        <f>(IF(OR(MediaScorecard!BG2206="x", MediaScorecard!BH2206="x",MediaScorecard!BI2206="x",MediaScorecard!BJ2206="x",MediaScorecard!BK2206="x"),1, 2))</f>
        <v/>
      </c>
      <c r="CU1719" s="308" t="n"/>
      <c r="CV1719" s="308" t="n"/>
      <c r="CW1719" s="308" t="n"/>
      <c r="CX1719" s="309" t="n"/>
      <c r="CY1719" s="308" t="n"/>
      <c r="CZ1719" s="308" t="n"/>
      <c r="DA1719" s="308" t="n"/>
    </row>
    <row r="1720" ht="21" customHeight="1" s="590">
      <c r="A1720" s="421" t="n"/>
      <c r="B1720" s="270" t="n"/>
      <c r="C1720" s="269" t="n"/>
      <c r="D1720" s="267" t="n"/>
      <c r="E1720" s="267" t="n"/>
      <c r="F1720" s="268" t="n"/>
      <c r="G1720" s="421" t="n"/>
      <c r="H1720" s="269" t="n"/>
      <c r="I1720" s="421" t="n"/>
      <c r="J1720" s="421" t="n"/>
      <c r="K1720" s="421" t="n"/>
      <c r="L1720" s="421" t="n"/>
      <c r="M1720" s="421" t="n"/>
      <c r="N1720" s="421" t="n"/>
      <c r="O1720" s="421" t="n"/>
      <c r="P1720" s="421" t="n"/>
      <c r="Q1720" s="421" t="n"/>
      <c r="R1720" s="270" t="n"/>
      <c r="S1720" s="421" t="n"/>
      <c r="T1720" s="421" t="n"/>
      <c r="U1720" s="421" t="n"/>
      <c r="V1720" s="421" t="n"/>
      <c r="W1720" s="421" t="n"/>
      <c r="X1720" s="421" t="n"/>
      <c r="Y1720" s="421" t="n"/>
      <c r="Z1720" s="421" t="n"/>
      <c r="AA1720" s="421" t="n"/>
      <c r="AB1720" s="421" t="n"/>
      <c r="AC1720" s="421" t="n"/>
      <c r="AD1720" s="421" t="n"/>
      <c r="AE1720" s="421" t="n"/>
      <c r="AF1720" s="421" t="n"/>
      <c r="AG1720" s="421" t="n"/>
      <c r="AH1720" s="421" t="n"/>
      <c r="AI1720" s="421" t="n"/>
      <c r="AJ1720" s="297" t="n"/>
      <c r="AK1720" s="297" t="n"/>
      <c r="AL1720" s="284" t="n"/>
      <c r="AM1720" s="297" t="n"/>
      <c r="AN1720" s="285" t="n"/>
      <c r="AO1720" s="297" t="n"/>
      <c r="AP1720" s="297" t="n"/>
      <c r="AQ1720" s="297" t="n"/>
      <c r="AR1720" s="297" t="n"/>
      <c r="AS1720" s="297" t="n"/>
      <c r="AT1720" s="285" t="n"/>
      <c r="AU1720" s="297" t="n"/>
      <c r="AV1720" s="297" t="n"/>
      <c r="AW1720" s="297" t="n"/>
      <c r="AX1720" s="297" t="n"/>
      <c r="AY1720" s="286" t="n"/>
      <c r="AZ1720" s="286" t="n"/>
      <c r="BA1720" s="287" t="n"/>
      <c r="BB1720" s="286" t="n"/>
      <c r="BC1720" s="286" t="n"/>
      <c r="BD1720" s="286" t="n"/>
      <c r="BE1720" s="286" t="n"/>
      <c r="BF1720" s="286" t="n"/>
      <c r="BG1720" s="286" t="n"/>
      <c r="BH1720" s="297" t="n"/>
      <c r="BI1720" s="297" t="n"/>
      <c r="BJ1720" s="297" t="n"/>
      <c r="BK1720" s="297" t="n"/>
      <c r="BL1720" s="297" t="n"/>
      <c r="BM1720" s="297" t="n"/>
      <c r="BN1720" s="297" t="n"/>
      <c r="BO1720" s="285" t="n"/>
      <c r="BP1720" s="297" t="n"/>
      <c r="BQ1720" s="297" t="n"/>
      <c r="BR1720" s="297" t="n"/>
      <c r="BS1720" s="297" t="n"/>
      <c r="BT1720" s="297" t="n"/>
      <c r="BU1720" s="297" t="n"/>
      <c r="BV1720" s="297" t="n"/>
      <c r="BW1720" s="288" t="n"/>
      <c r="BX1720" s="276">
        <f>SUM(IF(COUNTIF(MediaScorecard!CC2207, "*1.*"), 2, 0), IF(COUNTIF(MediaScorecard!CC2207, "*2.*"), 2, 0), IF(COUNTIF(MediaScorecard!CC2207, "*3.*"), 2, 0), IF(COUNTIF(MediaScorecard!CC2207, "*4.*"), 2, 0), IF(COUNTIF(MediaScorecard!CC2207, "*5.*"), 2, 0), IF(COUNTIF(MediaScorecard!CC2207, "*6.*"), 2, 0))</f>
        <v/>
      </c>
      <c r="BY1720" s="277">
        <f t="array" ref="BY1720">SUM(VALUE(AT1720),VALUE(AU1720),VALUE(AV1720),VALUE(AW1720),VALUE(AX1720),VALUE(AY1720),VALUE(AZ1720),VALUE(BB1720),VALUE(BC1720),VALUE(BD1720),VALUE(BE1720),VALUE(BF1720),VALUE(BG1720),VALUE(BH1720),VALUE(BI1720),VALUE(BJ1720),VALUE(BK1720),VALUE(BL1720),VALUE(BM1720),VALUE(BN1720),VALUE(BO1720),VALUE(BP1720),VALUE(BQ1720),VALUE(BR1720),VALUE(BS1720),VALUE(BT1720),VALUE(BU1720),VALUE(BV1720),VALUE(BW1720))</f>
        <v/>
      </c>
      <c r="BZ1720" s="307" t="n"/>
      <c r="CA1720" s="307" t="n"/>
      <c r="CB1720" s="307" t="n"/>
      <c r="CC1720" s="307" t="n"/>
      <c r="CD1720" s="307" t="n"/>
      <c r="CE1720" s="307" t="n"/>
      <c r="CF1720" s="307" t="n"/>
      <c r="CG1720" s="307" t="n"/>
      <c r="CH1720" s="307" t="n"/>
      <c r="CI1720" s="307" t="n"/>
      <c r="CJ1720" s="307" t="n"/>
      <c r="CK1720" s="307" t="n"/>
      <c r="CL1720" s="307" t="n"/>
      <c r="CM1720" s="307" t="n"/>
      <c r="CN1720" s="307" t="n"/>
      <c r="CO1720" s="307" t="n"/>
      <c r="CP1720" s="307" t="n"/>
      <c r="CQ1720" s="307" t="n"/>
      <c r="CR1720" s="279" t="n"/>
      <c r="CS1720" s="280">
        <f>AVERAGE(Value(BY1720),value(CR1720))</f>
        <v/>
      </c>
      <c r="CT1720" s="421">
        <f>(IF(OR(MediaScorecard!BG2207="x", MediaScorecard!BH2207="x",MediaScorecard!BI2207="x",MediaScorecard!BJ2207="x",MediaScorecard!BK2207="x"),1, 2))</f>
        <v/>
      </c>
      <c r="CU1720" s="308" t="n"/>
      <c r="CV1720" s="308" t="n"/>
      <c r="CW1720" s="308" t="n"/>
      <c r="CX1720" s="309" t="n"/>
      <c r="CY1720" s="308" t="n"/>
      <c r="CZ1720" s="308" t="n"/>
      <c r="DA1720" s="308" t="n"/>
    </row>
    <row r="1721" ht="21" customHeight="1" s="590">
      <c r="A1721" s="421" t="n"/>
      <c r="B1721" s="270" t="n"/>
      <c r="C1721" s="269" t="n"/>
      <c r="D1721" s="267" t="n"/>
      <c r="E1721" s="267" t="n"/>
      <c r="F1721" s="268" t="n"/>
      <c r="G1721" s="421" t="n"/>
      <c r="H1721" s="269" t="n"/>
      <c r="I1721" s="421" t="n"/>
      <c r="J1721" s="421" t="n"/>
      <c r="K1721" s="421" t="n"/>
      <c r="L1721" s="421" t="n"/>
      <c r="M1721" s="421" t="n"/>
      <c r="N1721" s="421" t="n"/>
      <c r="O1721" s="421" t="n"/>
      <c r="P1721" s="421" t="n"/>
      <c r="Q1721" s="421" t="n"/>
      <c r="R1721" s="270" t="n"/>
      <c r="S1721" s="421" t="n"/>
      <c r="T1721" s="421" t="n"/>
      <c r="U1721" s="421" t="n"/>
      <c r="V1721" s="421" t="n"/>
      <c r="W1721" s="421" t="n"/>
      <c r="X1721" s="421" t="n"/>
      <c r="Y1721" s="421" t="n"/>
      <c r="Z1721" s="421" t="n"/>
      <c r="AA1721" s="421" t="n"/>
      <c r="AB1721" s="421" t="n"/>
      <c r="AC1721" s="421" t="n"/>
      <c r="AD1721" s="421" t="n"/>
      <c r="AE1721" s="421" t="n"/>
      <c r="AF1721" s="421" t="n"/>
      <c r="AG1721" s="421" t="n"/>
      <c r="AH1721" s="421" t="n"/>
      <c r="AI1721" s="421" t="n"/>
      <c r="AJ1721" s="297" t="n"/>
      <c r="AK1721" s="297" t="n"/>
      <c r="AL1721" s="284" t="n"/>
      <c r="AM1721" s="297" t="n"/>
      <c r="AN1721" s="285" t="n"/>
      <c r="AO1721" s="297" t="n"/>
      <c r="AP1721" s="297" t="n"/>
      <c r="AQ1721" s="297" t="n"/>
      <c r="AR1721" s="297" t="n"/>
      <c r="AS1721" s="297" t="n"/>
      <c r="AT1721" s="285" t="n"/>
      <c r="AU1721" s="297" t="n"/>
      <c r="AV1721" s="297" t="n"/>
      <c r="AW1721" s="297" t="n"/>
      <c r="AX1721" s="297" t="n"/>
      <c r="AY1721" s="286" t="n"/>
      <c r="AZ1721" s="286" t="n"/>
      <c r="BA1721" s="287" t="n"/>
      <c r="BB1721" s="286" t="n"/>
      <c r="BC1721" s="286" t="n"/>
      <c r="BD1721" s="286" t="n"/>
      <c r="BE1721" s="286" t="n"/>
      <c r="BF1721" s="286" t="n"/>
      <c r="BG1721" s="286" t="n"/>
      <c r="BH1721" s="297" t="n"/>
      <c r="BI1721" s="297" t="n"/>
      <c r="BJ1721" s="297" t="n"/>
      <c r="BK1721" s="297" t="n"/>
      <c r="BL1721" s="297" t="n"/>
      <c r="BM1721" s="297" t="n"/>
      <c r="BN1721" s="297" t="n"/>
      <c r="BO1721" s="285" t="n"/>
      <c r="BP1721" s="297" t="n"/>
      <c r="BQ1721" s="297" t="n"/>
      <c r="BR1721" s="297" t="n"/>
      <c r="BS1721" s="297" t="n"/>
      <c r="BT1721" s="297" t="n"/>
      <c r="BU1721" s="297" t="n"/>
      <c r="BV1721" s="297" t="n"/>
      <c r="BW1721" s="288" t="n"/>
      <c r="BX1721" s="276">
        <f>SUM(IF(COUNTIF(MediaScorecard!CC2208, "*1.*"), 2, 0), IF(COUNTIF(MediaScorecard!CC2208, "*2.*"), 2, 0), IF(COUNTIF(MediaScorecard!CC2208, "*3.*"), 2, 0), IF(COUNTIF(MediaScorecard!CC2208, "*4.*"), 2, 0), IF(COUNTIF(MediaScorecard!CC2208, "*5.*"), 2, 0), IF(COUNTIF(MediaScorecard!CC2208, "*6.*"), 2, 0))</f>
        <v/>
      </c>
      <c r="BY1721" s="277">
        <f t="array" ref="BY1721">SUM(VALUE(AT1721),VALUE(AU1721),VALUE(AV1721),VALUE(AW1721),VALUE(AX1721),VALUE(AY1721),VALUE(AZ1721),VALUE(BB1721),VALUE(BC1721),VALUE(BD1721),VALUE(BE1721),VALUE(BF1721),VALUE(BG1721),VALUE(BH1721),VALUE(BI1721),VALUE(BJ1721),VALUE(BK1721),VALUE(BL1721),VALUE(BM1721),VALUE(BN1721),VALUE(BO1721),VALUE(BP1721),VALUE(BQ1721),VALUE(BR1721),VALUE(BS1721),VALUE(BT1721),VALUE(BU1721),VALUE(BV1721),VALUE(BW1721))</f>
        <v/>
      </c>
      <c r="BZ1721" s="307" t="n"/>
      <c r="CA1721" s="307" t="n"/>
      <c r="CB1721" s="307" t="n"/>
      <c r="CC1721" s="307" t="n"/>
      <c r="CD1721" s="307" t="n"/>
      <c r="CE1721" s="307" t="n"/>
      <c r="CF1721" s="307" t="n"/>
      <c r="CG1721" s="307" t="n"/>
      <c r="CH1721" s="307" t="n"/>
      <c r="CI1721" s="307" t="n"/>
      <c r="CJ1721" s="307" t="n"/>
      <c r="CK1721" s="307" t="n"/>
      <c r="CL1721" s="307" t="n"/>
      <c r="CM1721" s="307" t="n"/>
      <c r="CN1721" s="307" t="n"/>
      <c r="CO1721" s="307" t="n"/>
      <c r="CP1721" s="307" t="n"/>
      <c r="CQ1721" s="307" t="n"/>
      <c r="CR1721" s="279" t="n"/>
      <c r="CS1721" s="280">
        <f>AVERAGE(Value(BY1721),value(CR1721))</f>
        <v/>
      </c>
      <c r="CT1721" s="421">
        <f>(IF(OR(MediaScorecard!BG2208="x", MediaScorecard!BH2208="x",MediaScorecard!BI2208="x",MediaScorecard!BJ2208="x",MediaScorecard!BK2208="x"),1, 2))</f>
        <v/>
      </c>
      <c r="CU1721" s="308" t="n"/>
      <c r="CV1721" s="308" t="n"/>
      <c r="CW1721" s="308" t="n"/>
      <c r="CX1721" s="309" t="n"/>
      <c r="CY1721" s="308" t="n"/>
      <c r="CZ1721" s="308" t="n"/>
      <c r="DA1721" s="308" t="n"/>
    </row>
    <row r="1722" ht="21" customHeight="1" s="590">
      <c r="A1722" s="421" t="n"/>
      <c r="B1722" s="270" t="n"/>
      <c r="C1722" s="269" t="n"/>
      <c r="D1722" s="267" t="n"/>
      <c r="E1722" s="267" t="n"/>
      <c r="F1722" s="268" t="n"/>
      <c r="G1722" s="421" t="n"/>
      <c r="H1722" s="269" t="n"/>
      <c r="I1722" s="421" t="n"/>
      <c r="J1722" s="421" t="n"/>
      <c r="K1722" s="421" t="n"/>
      <c r="L1722" s="421" t="n"/>
      <c r="M1722" s="421" t="n"/>
      <c r="N1722" s="421" t="n"/>
      <c r="O1722" s="421" t="n"/>
      <c r="P1722" s="421" t="n"/>
      <c r="Q1722" s="421" t="n"/>
      <c r="R1722" s="270" t="n"/>
      <c r="S1722" s="421" t="n"/>
      <c r="T1722" s="421" t="n"/>
      <c r="U1722" s="421" t="n"/>
      <c r="V1722" s="421" t="n"/>
      <c r="W1722" s="421" t="n"/>
      <c r="X1722" s="421" t="n"/>
      <c r="Y1722" s="421" t="n"/>
      <c r="Z1722" s="421" t="n"/>
      <c r="AA1722" s="421" t="n"/>
      <c r="AB1722" s="421" t="n"/>
      <c r="AC1722" s="421" t="n"/>
      <c r="AD1722" s="421" t="n"/>
      <c r="AE1722" s="421" t="n"/>
      <c r="AF1722" s="421" t="n"/>
      <c r="AG1722" s="421" t="n"/>
      <c r="AH1722" s="421" t="n"/>
      <c r="AI1722" s="421" t="n"/>
      <c r="AJ1722" s="297" t="n"/>
      <c r="AK1722" s="297" t="n"/>
      <c r="AL1722" s="284" t="n"/>
      <c r="AM1722" s="297" t="n"/>
      <c r="AN1722" s="285" t="n"/>
      <c r="AO1722" s="297" t="n"/>
      <c r="AP1722" s="297" t="n"/>
      <c r="AQ1722" s="297" t="n"/>
      <c r="AR1722" s="297" t="n"/>
      <c r="AS1722" s="297" t="n"/>
      <c r="AT1722" s="285" t="n"/>
      <c r="AU1722" s="297" t="n"/>
      <c r="AV1722" s="297" t="n"/>
      <c r="AW1722" s="297" t="n"/>
      <c r="AX1722" s="297" t="n"/>
      <c r="AY1722" s="286" t="n"/>
      <c r="AZ1722" s="286" t="n"/>
      <c r="BA1722" s="287" t="n"/>
      <c r="BB1722" s="286" t="n"/>
      <c r="BC1722" s="286" t="n"/>
      <c r="BD1722" s="286" t="n"/>
      <c r="BE1722" s="286" t="n"/>
      <c r="BF1722" s="286" t="n"/>
      <c r="BG1722" s="286" t="n"/>
      <c r="BH1722" s="297" t="n"/>
      <c r="BI1722" s="297" t="n"/>
      <c r="BJ1722" s="297" t="n"/>
      <c r="BK1722" s="297" t="n"/>
      <c r="BL1722" s="297" t="n"/>
      <c r="BM1722" s="297" t="n"/>
      <c r="BN1722" s="297" t="n"/>
      <c r="BO1722" s="285" t="n"/>
      <c r="BP1722" s="297" t="n"/>
      <c r="BQ1722" s="297" t="n"/>
      <c r="BR1722" s="297" t="n"/>
      <c r="BS1722" s="297" t="n"/>
      <c r="BT1722" s="297" t="n"/>
      <c r="BU1722" s="297" t="n"/>
      <c r="BV1722" s="297" t="n"/>
      <c r="BW1722" s="288" t="n"/>
      <c r="BX1722" s="276">
        <f>SUM(IF(COUNTIF(MediaScorecard!CC2209, "*1.*"), 2, 0), IF(COUNTIF(MediaScorecard!CC2209, "*2.*"), 2, 0), IF(COUNTIF(MediaScorecard!CC2209, "*3.*"), 2, 0), IF(COUNTIF(MediaScorecard!CC2209, "*4.*"), 2, 0), IF(COUNTIF(MediaScorecard!CC2209, "*5.*"), 2, 0), IF(COUNTIF(MediaScorecard!CC2209, "*6.*"), 2, 0))</f>
        <v/>
      </c>
      <c r="BY1722" s="277">
        <f t="array" ref="BY1722">SUM(VALUE(AT1722),VALUE(AU1722),VALUE(AV1722),VALUE(AW1722),VALUE(AX1722),VALUE(AY1722),VALUE(AZ1722),VALUE(BB1722),VALUE(BC1722),VALUE(BD1722),VALUE(BE1722),VALUE(BF1722),VALUE(BG1722),VALUE(BH1722),VALUE(BI1722),VALUE(BJ1722),VALUE(BK1722),VALUE(BL1722),VALUE(BM1722),VALUE(BN1722),VALUE(BO1722),VALUE(BP1722),VALUE(BQ1722),VALUE(BR1722),VALUE(BS1722),VALUE(BT1722),VALUE(BU1722),VALUE(BV1722),VALUE(BW1722))</f>
        <v/>
      </c>
      <c r="BZ1722" s="307" t="n"/>
      <c r="CA1722" s="307" t="n"/>
      <c r="CB1722" s="307" t="n"/>
      <c r="CC1722" s="307" t="n"/>
      <c r="CD1722" s="307" t="n"/>
      <c r="CE1722" s="307" t="n"/>
      <c r="CF1722" s="307" t="n"/>
      <c r="CG1722" s="307" t="n"/>
      <c r="CH1722" s="307" t="n"/>
      <c r="CI1722" s="307" t="n"/>
      <c r="CJ1722" s="307" t="n"/>
      <c r="CK1722" s="307" t="n"/>
      <c r="CL1722" s="307" t="n"/>
      <c r="CM1722" s="307" t="n"/>
      <c r="CN1722" s="307" t="n"/>
      <c r="CO1722" s="307" t="n"/>
      <c r="CP1722" s="307" t="n"/>
      <c r="CQ1722" s="307" t="n"/>
      <c r="CR1722" s="279" t="n"/>
      <c r="CS1722" s="280">
        <f>AVERAGE(Value(BY1722),value(CR1722))</f>
        <v/>
      </c>
      <c r="CT1722" s="421">
        <f>(IF(OR(MediaScorecard!BG2209="x", MediaScorecard!BH2209="x",MediaScorecard!BI2209="x",MediaScorecard!BJ2209="x",MediaScorecard!BK2209="x"),1, 2))</f>
        <v/>
      </c>
      <c r="CU1722" s="308" t="n"/>
      <c r="CV1722" s="308" t="n"/>
      <c r="CW1722" s="308" t="n"/>
      <c r="CX1722" s="309" t="n"/>
      <c r="CY1722" s="308" t="n"/>
      <c r="CZ1722" s="308" t="n"/>
      <c r="DA1722" s="308" t="n"/>
    </row>
    <row r="1723" ht="21" customHeight="1" s="590">
      <c r="A1723" s="421" t="n"/>
      <c r="B1723" s="270" t="n"/>
      <c r="C1723" s="269" t="n"/>
      <c r="D1723" s="267" t="n"/>
      <c r="E1723" s="267" t="n"/>
      <c r="F1723" s="268" t="n"/>
      <c r="G1723" s="421" t="n"/>
      <c r="H1723" s="269" t="n"/>
      <c r="I1723" s="421" t="n"/>
      <c r="J1723" s="421" t="n"/>
      <c r="K1723" s="421" t="n"/>
      <c r="L1723" s="421" t="n"/>
      <c r="M1723" s="421" t="n"/>
      <c r="N1723" s="421" t="n"/>
      <c r="O1723" s="421" t="n"/>
      <c r="P1723" s="421" t="n"/>
      <c r="Q1723" s="421" t="n"/>
      <c r="R1723" s="270" t="n"/>
      <c r="S1723" s="421" t="n"/>
      <c r="T1723" s="421" t="n"/>
      <c r="U1723" s="421" t="n"/>
      <c r="V1723" s="421" t="n"/>
      <c r="W1723" s="421" t="n"/>
      <c r="X1723" s="421" t="n"/>
      <c r="Y1723" s="421" t="n"/>
      <c r="Z1723" s="421" t="n"/>
      <c r="AA1723" s="421" t="n"/>
      <c r="AB1723" s="421" t="n"/>
      <c r="AC1723" s="421" t="n"/>
      <c r="AD1723" s="421" t="n"/>
      <c r="AE1723" s="421" t="n"/>
      <c r="AF1723" s="421" t="n"/>
      <c r="AG1723" s="421" t="n"/>
      <c r="AH1723" s="421" t="n"/>
      <c r="AI1723" s="421" t="n"/>
      <c r="AJ1723" s="297" t="n"/>
      <c r="AK1723" s="297" t="n"/>
      <c r="AL1723" s="284" t="n"/>
      <c r="AM1723" s="297" t="n"/>
      <c r="AN1723" s="285" t="n"/>
      <c r="AO1723" s="297" t="n"/>
      <c r="AP1723" s="297" t="n"/>
      <c r="AQ1723" s="297" t="n"/>
      <c r="AR1723" s="297" t="n"/>
      <c r="AS1723" s="297" t="n"/>
      <c r="AT1723" s="285" t="n"/>
      <c r="AU1723" s="297" t="n"/>
      <c r="AV1723" s="297" t="n"/>
      <c r="AW1723" s="297" t="n"/>
      <c r="AX1723" s="297" t="n"/>
      <c r="AY1723" s="286" t="n"/>
      <c r="AZ1723" s="286" t="n"/>
      <c r="BA1723" s="287" t="n"/>
      <c r="BB1723" s="286" t="n"/>
      <c r="BC1723" s="286" t="n"/>
      <c r="BD1723" s="286" t="n"/>
      <c r="BE1723" s="286" t="n"/>
      <c r="BF1723" s="286" t="n"/>
      <c r="BG1723" s="286" t="n"/>
      <c r="BH1723" s="297" t="n"/>
      <c r="BI1723" s="297" t="n"/>
      <c r="BJ1723" s="297" t="n"/>
      <c r="BK1723" s="297" t="n"/>
      <c r="BL1723" s="297" t="n"/>
      <c r="BM1723" s="297" t="n"/>
      <c r="BN1723" s="297" t="n"/>
      <c r="BO1723" s="285" t="n"/>
      <c r="BP1723" s="297" t="n"/>
      <c r="BQ1723" s="297" t="n"/>
      <c r="BR1723" s="297" t="n"/>
      <c r="BS1723" s="297" t="n"/>
      <c r="BT1723" s="297" t="n"/>
      <c r="BU1723" s="297" t="n"/>
      <c r="BV1723" s="297" t="n"/>
      <c r="BW1723" s="288" t="n"/>
      <c r="BX1723" s="276">
        <f>SUM(IF(COUNTIF(MediaScorecard!CC2210, "*1.*"), 2, 0), IF(COUNTIF(MediaScorecard!CC2210, "*2.*"), 2, 0), IF(COUNTIF(MediaScorecard!CC2210, "*3.*"), 2, 0), IF(COUNTIF(MediaScorecard!CC2210, "*4.*"), 2, 0), IF(COUNTIF(MediaScorecard!CC2210, "*5.*"), 2, 0), IF(COUNTIF(MediaScorecard!CC2210, "*6.*"), 2, 0))</f>
        <v/>
      </c>
      <c r="BY1723" s="277">
        <f t="array" ref="BY1723">SUM(VALUE(AT1723),VALUE(AU1723),VALUE(AV1723),VALUE(AW1723),VALUE(AX1723),VALUE(AY1723),VALUE(AZ1723),VALUE(BB1723),VALUE(BC1723),VALUE(BD1723),VALUE(BE1723),VALUE(BF1723),VALUE(BG1723),VALUE(BH1723),VALUE(BI1723),VALUE(BJ1723),VALUE(BK1723),VALUE(BL1723),VALUE(BM1723),VALUE(BN1723),VALUE(BO1723),VALUE(BP1723),VALUE(BQ1723),VALUE(BR1723),VALUE(BS1723),VALUE(BT1723),VALUE(BU1723),VALUE(BV1723),VALUE(BW1723))</f>
        <v/>
      </c>
      <c r="BZ1723" s="307" t="n"/>
      <c r="CA1723" s="307" t="n"/>
      <c r="CB1723" s="307" t="n"/>
      <c r="CC1723" s="307" t="n"/>
      <c r="CD1723" s="307" t="n"/>
      <c r="CE1723" s="307" t="n"/>
      <c r="CF1723" s="307" t="n"/>
      <c r="CG1723" s="307" t="n"/>
      <c r="CH1723" s="307" t="n"/>
      <c r="CI1723" s="307" t="n"/>
      <c r="CJ1723" s="307" t="n"/>
      <c r="CK1723" s="307" t="n"/>
      <c r="CL1723" s="307" t="n"/>
      <c r="CM1723" s="307" t="n"/>
      <c r="CN1723" s="307" t="n"/>
      <c r="CO1723" s="307" t="n"/>
      <c r="CP1723" s="307" t="n"/>
      <c r="CQ1723" s="307" t="n"/>
      <c r="CR1723" s="279" t="n"/>
      <c r="CS1723" s="280">
        <f>AVERAGE(Value(BY1723),value(CR1723))</f>
        <v/>
      </c>
      <c r="CT1723" s="421">
        <f>(IF(OR(MediaScorecard!BG2210="x", MediaScorecard!BH2210="x",MediaScorecard!BI2210="x",MediaScorecard!BJ2210="x",MediaScorecard!BK2210="x"),1, 2))</f>
        <v/>
      </c>
      <c r="CU1723" s="308" t="n"/>
      <c r="CV1723" s="308" t="n"/>
      <c r="CW1723" s="308" t="n"/>
      <c r="CX1723" s="309" t="n"/>
      <c r="CY1723" s="308" t="n"/>
      <c r="CZ1723" s="308" t="n"/>
      <c r="DA1723" s="308" t="n"/>
    </row>
    <row r="1724" ht="21" customHeight="1" s="590">
      <c r="A1724" s="421" t="n"/>
      <c r="B1724" s="270" t="n"/>
      <c r="C1724" s="269" t="n"/>
      <c r="D1724" s="267" t="n"/>
      <c r="E1724" s="267" t="n"/>
      <c r="F1724" s="268" t="n"/>
      <c r="G1724" s="421" t="n"/>
      <c r="H1724" s="269" t="n"/>
      <c r="I1724" s="421" t="n"/>
      <c r="J1724" s="421" t="n"/>
      <c r="K1724" s="421" t="n"/>
      <c r="L1724" s="421" t="n"/>
      <c r="M1724" s="421" t="n"/>
      <c r="N1724" s="421" t="n"/>
      <c r="O1724" s="421" t="n"/>
      <c r="P1724" s="421" t="n"/>
      <c r="Q1724" s="421" t="n"/>
      <c r="R1724" s="270" t="n"/>
      <c r="S1724" s="421" t="n"/>
      <c r="T1724" s="421" t="n"/>
      <c r="U1724" s="421" t="n"/>
      <c r="V1724" s="421" t="n"/>
      <c r="W1724" s="421" t="n"/>
      <c r="X1724" s="421" t="n"/>
      <c r="Y1724" s="421" t="n"/>
      <c r="Z1724" s="421" t="n"/>
      <c r="AA1724" s="421" t="n"/>
      <c r="AB1724" s="421" t="n"/>
      <c r="AC1724" s="421" t="n"/>
      <c r="AD1724" s="421" t="n"/>
      <c r="AE1724" s="421" t="n"/>
      <c r="AF1724" s="421" t="n"/>
      <c r="AG1724" s="421" t="n"/>
      <c r="AH1724" s="421" t="n"/>
      <c r="AI1724" s="421" t="n"/>
      <c r="AJ1724" s="297" t="n"/>
      <c r="AK1724" s="297" t="n"/>
      <c r="AL1724" s="284" t="n"/>
      <c r="AM1724" s="297" t="n"/>
      <c r="AN1724" s="285" t="n"/>
      <c r="AO1724" s="297" t="n"/>
      <c r="AP1724" s="297" t="n"/>
      <c r="AQ1724" s="297" t="n"/>
      <c r="AR1724" s="297" t="n"/>
      <c r="AS1724" s="297" t="n"/>
      <c r="AT1724" s="285" t="n"/>
      <c r="AU1724" s="297" t="n"/>
      <c r="AV1724" s="297" t="n"/>
      <c r="AW1724" s="297" t="n"/>
      <c r="AX1724" s="297" t="n"/>
      <c r="AY1724" s="286" t="n"/>
      <c r="AZ1724" s="286" t="n"/>
      <c r="BA1724" s="287" t="n"/>
      <c r="BB1724" s="286" t="n"/>
      <c r="BC1724" s="286" t="n"/>
      <c r="BD1724" s="286" t="n"/>
      <c r="BE1724" s="286" t="n"/>
      <c r="BF1724" s="286" t="n"/>
      <c r="BG1724" s="286" t="n"/>
      <c r="BH1724" s="297" t="n"/>
      <c r="BI1724" s="297" t="n"/>
      <c r="BJ1724" s="297" t="n"/>
      <c r="BK1724" s="297" t="n"/>
      <c r="BL1724" s="297" t="n"/>
      <c r="BM1724" s="297" t="n"/>
      <c r="BN1724" s="297" t="n"/>
      <c r="BO1724" s="285" t="n"/>
      <c r="BP1724" s="297" t="n"/>
      <c r="BQ1724" s="297" t="n"/>
      <c r="BR1724" s="297" t="n"/>
      <c r="BS1724" s="297" t="n"/>
      <c r="BT1724" s="297" t="n"/>
      <c r="BU1724" s="297" t="n"/>
      <c r="BV1724" s="297" t="n"/>
      <c r="BW1724" s="288" t="n"/>
      <c r="BX1724" s="276">
        <f>SUM(IF(COUNTIF(MediaScorecard!CC2211, "*1.*"), 2, 0), IF(COUNTIF(MediaScorecard!CC2211, "*2.*"), 2, 0), IF(COUNTIF(MediaScorecard!CC2211, "*3.*"), 2, 0), IF(COUNTIF(MediaScorecard!CC2211, "*4.*"), 2, 0), IF(COUNTIF(MediaScorecard!CC2211, "*5.*"), 2, 0), IF(COUNTIF(MediaScorecard!CC2211, "*6.*"), 2, 0))</f>
        <v/>
      </c>
      <c r="BY1724" s="277">
        <f t="array" ref="BY1724">SUM(VALUE(AT1724),VALUE(AU1724),VALUE(AV1724),VALUE(AW1724),VALUE(AX1724),VALUE(AY1724),VALUE(AZ1724),VALUE(BB1724),VALUE(BC1724),VALUE(BD1724),VALUE(BE1724),VALUE(BF1724),VALUE(BG1724),VALUE(BH1724),VALUE(BI1724),VALUE(BJ1724),VALUE(BK1724),VALUE(BL1724),VALUE(BM1724),VALUE(BN1724),VALUE(BO1724),VALUE(BP1724),VALUE(BQ1724),VALUE(BR1724),VALUE(BS1724),VALUE(BT1724),VALUE(BU1724),VALUE(BV1724),VALUE(BW1724))</f>
        <v/>
      </c>
      <c r="BZ1724" s="307" t="n"/>
      <c r="CA1724" s="307" t="n"/>
      <c r="CB1724" s="307" t="n"/>
      <c r="CC1724" s="307" t="n"/>
      <c r="CD1724" s="307" t="n"/>
      <c r="CE1724" s="307" t="n"/>
      <c r="CF1724" s="307" t="n"/>
      <c r="CG1724" s="307" t="n"/>
      <c r="CH1724" s="307" t="n"/>
      <c r="CI1724" s="307" t="n"/>
      <c r="CJ1724" s="307" t="n"/>
      <c r="CK1724" s="307" t="n"/>
      <c r="CL1724" s="307" t="n"/>
      <c r="CM1724" s="307" t="n"/>
      <c r="CN1724" s="307" t="n"/>
      <c r="CO1724" s="307" t="n"/>
      <c r="CP1724" s="307" t="n"/>
      <c r="CQ1724" s="307" t="n"/>
      <c r="CR1724" s="279" t="n"/>
      <c r="CS1724" s="280">
        <f>AVERAGE(Value(BY1724),value(CR1724))</f>
        <v/>
      </c>
      <c r="CT1724" s="421">
        <f>(IF(OR(MediaScorecard!BG2211="x", MediaScorecard!BH2211="x",MediaScorecard!BI2211="x",MediaScorecard!BJ2211="x",MediaScorecard!BK2211="x"),1, 2))</f>
        <v/>
      </c>
      <c r="CU1724" s="308" t="n"/>
      <c r="CV1724" s="308" t="n"/>
      <c r="CW1724" s="308" t="n"/>
      <c r="CX1724" s="309" t="n"/>
      <c r="CY1724" s="308" t="n"/>
      <c r="CZ1724" s="308" t="n"/>
      <c r="DA1724" s="308" t="n"/>
    </row>
    <row r="1725" ht="21" customHeight="1" s="590">
      <c r="A1725" s="421" t="n"/>
      <c r="B1725" s="270" t="n"/>
      <c r="C1725" s="269" t="n"/>
      <c r="D1725" s="267" t="n"/>
      <c r="E1725" s="267" t="n"/>
      <c r="F1725" s="268" t="n"/>
      <c r="G1725" s="421" t="n"/>
      <c r="H1725" s="269" t="n"/>
      <c r="I1725" s="421" t="n"/>
      <c r="J1725" s="421" t="n"/>
      <c r="K1725" s="421" t="n"/>
      <c r="L1725" s="421" t="n"/>
      <c r="M1725" s="421" t="n"/>
      <c r="N1725" s="421" t="n"/>
      <c r="O1725" s="421" t="n"/>
      <c r="P1725" s="421" t="n"/>
      <c r="Q1725" s="421" t="n"/>
      <c r="R1725" s="270" t="n"/>
      <c r="S1725" s="421" t="n"/>
      <c r="T1725" s="421" t="n"/>
      <c r="U1725" s="421" t="n"/>
      <c r="V1725" s="421" t="n"/>
      <c r="W1725" s="421" t="n"/>
      <c r="X1725" s="421" t="n"/>
      <c r="Y1725" s="421" t="n"/>
      <c r="Z1725" s="421" t="n"/>
      <c r="AA1725" s="421" t="n"/>
      <c r="AB1725" s="421" t="n"/>
      <c r="AC1725" s="421" t="n"/>
      <c r="AD1725" s="421" t="n"/>
      <c r="AE1725" s="421" t="n"/>
      <c r="AF1725" s="421" t="n"/>
      <c r="AG1725" s="421" t="n"/>
      <c r="AH1725" s="421" t="n"/>
      <c r="AI1725" s="421" t="n"/>
      <c r="AJ1725" s="297" t="n"/>
      <c r="AK1725" s="297" t="n"/>
      <c r="AL1725" s="284" t="n"/>
      <c r="AM1725" s="297" t="n"/>
      <c r="AN1725" s="285" t="n"/>
      <c r="AO1725" s="297" t="n"/>
      <c r="AP1725" s="297" t="n"/>
      <c r="AQ1725" s="297" t="n"/>
      <c r="AR1725" s="297" t="n"/>
      <c r="AS1725" s="297" t="n"/>
      <c r="AT1725" s="285" t="n"/>
      <c r="AU1725" s="297" t="n"/>
      <c r="AV1725" s="297" t="n"/>
      <c r="AW1725" s="297" t="n"/>
      <c r="AX1725" s="297" t="n"/>
      <c r="AY1725" s="286" t="n"/>
      <c r="AZ1725" s="286" t="n"/>
      <c r="BA1725" s="287" t="n"/>
      <c r="BB1725" s="286" t="n"/>
      <c r="BC1725" s="286" t="n"/>
      <c r="BD1725" s="286" t="n"/>
      <c r="BE1725" s="286" t="n"/>
      <c r="BF1725" s="286" t="n"/>
      <c r="BG1725" s="286" t="n"/>
      <c r="BH1725" s="297" t="n"/>
      <c r="BI1725" s="297" t="n"/>
      <c r="BJ1725" s="297" t="n"/>
      <c r="BK1725" s="297" t="n"/>
      <c r="BL1725" s="297" t="n"/>
      <c r="BM1725" s="297" t="n"/>
      <c r="BN1725" s="297" t="n"/>
      <c r="BO1725" s="285" t="n"/>
      <c r="BP1725" s="297" t="n"/>
      <c r="BQ1725" s="297" t="n"/>
      <c r="BR1725" s="297" t="n"/>
      <c r="BS1725" s="297" t="n"/>
      <c r="BT1725" s="297" t="n"/>
      <c r="BU1725" s="297" t="n"/>
      <c r="BV1725" s="297" t="n"/>
      <c r="BW1725" s="288" t="n"/>
      <c r="BX1725" s="276">
        <f>SUM(IF(COUNTIF(MediaScorecard!CC2212, "*1.*"), 2, 0), IF(COUNTIF(MediaScorecard!CC2212, "*2.*"), 2, 0), IF(COUNTIF(MediaScorecard!CC2212, "*3.*"), 2, 0), IF(COUNTIF(MediaScorecard!CC2212, "*4.*"), 2, 0), IF(COUNTIF(MediaScorecard!CC2212, "*5.*"), 2, 0), IF(COUNTIF(MediaScorecard!CC2212, "*6.*"), 2, 0))</f>
        <v/>
      </c>
      <c r="BY1725" s="277">
        <f t="array" ref="BY1725">SUM(VALUE(AT1725),VALUE(AU1725),VALUE(AV1725),VALUE(AW1725),VALUE(AX1725),VALUE(AY1725),VALUE(AZ1725),VALUE(BB1725),VALUE(BC1725),VALUE(BD1725),VALUE(BE1725),VALUE(BF1725),VALUE(BG1725),VALUE(BH1725),VALUE(BI1725),VALUE(BJ1725),VALUE(BK1725),VALUE(BL1725),VALUE(BM1725),VALUE(BN1725),VALUE(BO1725),VALUE(BP1725),VALUE(BQ1725),VALUE(BR1725),VALUE(BS1725),VALUE(BT1725),VALUE(BU1725),VALUE(BV1725),VALUE(BW1725))</f>
        <v/>
      </c>
      <c r="BZ1725" s="307" t="n"/>
      <c r="CA1725" s="307" t="n"/>
      <c r="CB1725" s="307" t="n"/>
      <c r="CC1725" s="307" t="n"/>
      <c r="CD1725" s="307" t="n"/>
      <c r="CE1725" s="307" t="n"/>
      <c r="CF1725" s="307" t="n"/>
      <c r="CG1725" s="307" t="n"/>
      <c r="CH1725" s="307" t="n"/>
      <c r="CI1725" s="307" t="n"/>
      <c r="CJ1725" s="307" t="n"/>
      <c r="CK1725" s="307" t="n"/>
      <c r="CL1725" s="307" t="n"/>
      <c r="CM1725" s="307" t="n"/>
      <c r="CN1725" s="307" t="n"/>
      <c r="CO1725" s="307" t="n"/>
      <c r="CP1725" s="307" t="n"/>
      <c r="CQ1725" s="307" t="n"/>
      <c r="CR1725" s="279" t="n"/>
      <c r="CS1725" s="280">
        <f>AVERAGE(Value(BY1725),value(CR1725))</f>
        <v/>
      </c>
      <c r="CT1725" s="421">
        <f>(IF(OR(MediaScorecard!BG2212="x", MediaScorecard!BH2212="x",MediaScorecard!BI2212="x",MediaScorecard!BJ2212="x",MediaScorecard!BK2212="x"),1, 2))</f>
        <v/>
      </c>
      <c r="CU1725" s="308" t="n"/>
      <c r="CV1725" s="308" t="n"/>
      <c r="CW1725" s="308" t="n"/>
      <c r="CX1725" s="309" t="n"/>
      <c r="CY1725" s="308" t="n"/>
      <c r="CZ1725" s="308" t="n"/>
      <c r="DA1725" s="308" t="n"/>
    </row>
    <row r="1726" ht="21" customHeight="1" s="590">
      <c r="A1726" s="421" t="n"/>
      <c r="B1726" s="270" t="n"/>
      <c r="C1726" s="269" t="n"/>
      <c r="D1726" s="267" t="n"/>
      <c r="E1726" s="267" t="n"/>
      <c r="F1726" s="268" t="n"/>
      <c r="G1726" s="421" t="n"/>
      <c r="H1726" s="269" t="n"/>
      <c r="I1726" s="421" t="n"/>
      <c r="J1726" s="421" t="n"/>
      <c r="K1726" s="421" t="n"/>
      <c r="L1726" s="421" t="n"/>
      <c r="M1726" s="421" t="n"/>
      <c r="N1726" s="421" t="n"/>
      <c r="O1726" s="421" t="n"/>
      <c r="P1726" s="421" t="n"/>
      <c r="Q1726" s="421" t="n"/>
      <c r="R1726" s="270" t="n"/>
      <c r="S1726" s="421" t="n"/>
      <c r="T1726" s="421" t="n"/>
      <c r="U1726" s="421" t="n"/>
      <c r="V1726" s="421" t="n"/>
      <c r="W1726" s="421" t="n"/>
      <c r="X1726" s="421" t="n"/>
      <c r="Y1726" s="421" t="n"/>
      <c r="Z1726" s="421" t="n"/>
      <c r="AA1726" s="421" t="n"/>
      <c r="AB1726" s="421" t="n"/>
      <c r="AC1726" s="421" t="n"/>
      <c r="AD1726" s="421" t="n"/>
      <c r="AE1726" s="421" t="n"/>
      <c r="AF1726" s="421" t="n"/>
      <c r="AG1726" s="421" t="n"/>
      <c r="AH1726" s="421" t="n"/>
      <c r="AI1726" s="421" t="n"/>
      <c r="AJ1726" s="297" t="n"/>
      <c r="AK1726" s="297" t="n"/>
      <c r="AL1726" s="284" t="n"/>
      <c r="AM1726" s="297" t="n"/>
      <c r="AN1726" s="285" t="n"/>
      <c r="AO1726" s="297" t="n"/>
      <c r="AP1726" s="297" t="n"/>
      <c r="AQ1726" s="297" t="n"/>
      <c r="AR1726" s="297" t="n"/>
      <c r="AS1726" s="297" t="n"/>
      <c r="AT1726" s="285" t="n"/>
      <c r="AU1726" s="297" t="n"/>
      <c r="AV1726" s="297" t="n"/>
      <c r="AW1726" s="297" t="n"/>
      <c r="AX1726" s="297" t="n"/>
      <c r="AY1726" s="286" t="n"/>
      <c r="AZ1726" s="286" t="n"/>
      <c r="BA1726" s="287" t="n"/>
      <c r="BB1726" s="286" t="n"/>
      <c r="BC1726" s="286" t="n"/>
      <c r="BD1726" s="286" t="n"/>
      <c r="BE1726" s="286" t="n"/>
      <c r="BF1726" s="286" t="n"/>
      <c r="BG1726" s="286" t="n"/>
      <c r="BH1726" s="297" t="n"/>
      <c r="BI1726" s="297" t="n"/>
      <c r="BJ1726" s="297" t="n"/>
      <c r="BK1726" s="297" t="n"/>
      <c r="BL1726" s="297" t="n"/>
      <c r="BM1726" s="297" t="n"/>
      <c r="BN1726" s="297" t="n"/>
      <c r="BO1726" s="285" t="n"/>
      <c r="BP1726" s="297" t="n"/>
      <c r="BQ1726" s="297" t="n"/>
      <c r="BR1726" s="297" t="n"/>
      <c r="BS1726" s="297" t="n"/>
      <c r="BT1726" s="297" t="n"/>
      <c r="BU1726" s="297" t="n"/>
      <c r="BV1726" s="297" t="n"/>
      <c r="BW1726" s="288" t="n"/>
      <c r="BX1726" s="276">
        <f>SUM(IF(COUNTIF(MediaScorecard!CC2213, "*1.*"), 2, 0), IF(COUNTIF(MediaScorecard!CC2213, "*2.*"), 2, 0), IF(COUNTIF(MediaScorecard!CC2213, "*3.*"), 2, 0), IF(COUNTIF(MediaScorecard!CC2213, "*4.*"), 2, 0), IF(COUNTIF(MediaScorecard!CC2213, "*5.*"), 2, 0), IF(COUNTIF(MediaScorecard!CC2213, "*6.*"), 2, 0))</f>
        <v/>
      </c>
      <c r="BY1726" s="277">
        <f t="array" ref="BY1726">SUM(VALUE(AT1726),VALUE(AU1726),VALUE(AV1726),VALUE(AW1726),VALUE(AX1726),VALUE(AY1726),VALUE(AZ1726),VALUE(BB1726),VALUE(BC1726),VALUE(BD1726),VALUE(BE1726),VALUE(BF1726),VALUE(BG1726),VALUE(BH1726),VALUE(BI1726),VALUE(BJ1726),VALUE(BK1726),VALUE(BL1726),VALUE(BM1726),VALUE(BN1726),VALUE(BO1726),VALUE(BP1726),VALUE(BQ1726),VALUE(BR1726),VALUE(BS1726),VALUE(BT1726),VALUE(BU1726),VALUE(BV1726),VALUE(BW1726))</f>
        <v/>
      </c>
      <c r="BZ1726" s="307" t="n"/>
      <c r="CA1726" s="307" t="n"/>
      <c r="CB1726" s="307" t="n"/>
      <c r="CC1726" s="307" t="n"/>
      <c r="CD1726" s="307" t="n"/>
      <c r="CE1726" s="307" t="n"/>
      <c r="CF1726" s="307" t="n"/>
      <c r="CG1726" s="307" t="n"/>
      <c r="CH1726" s="307" t="n"/>
      <c r="CI1726" s="307" t="n"/>
      <c r="CJ1726" s="307" t="n"/>
      <c r="CK1726" s="307" t="n"/>
      <c r="CL1726" s="307" t="n"/>
      <c r="CM1726" s="307" t="n"/>
      <c r="CN1726" s="307" t="n"/>
      <c r="CO1726" s="307" t="n"/>
      <c r="CP1726" s="307" t="n"/>
      <c r="CQ1726" s="307" t="n"/>
      <c r="CR1726" s="279" t="n"/>
      <c r="CS1726" s="280">
        <f>AVERAGE(Value(BY1726),value(CR1726))</f>
        <v/>
      </c>
      <c r="CT1726" s="421">
        <f>(IF(OR(MediaScorecard!BG2213="x", MediaScorecard!BH2213="x",MediaScorecard!BI2213="x",MediaScorecard!BJ2213="x",MediaScorecard!BK2213="x"),1, 2))</f>
        <v/>
      </c>
      <c r="CU1726" s="308" t="n"/>
      <c r="CV1726" s="308" t="n"/>
      <c r="CW1726" s="308" t="n"/>
      <c r="CX1726" s="309" t="n"/>
      <c r="CY1726" s="308" t="n"/>
      <c r="CZ1726" s="308" t="n"/>
      <c r="DA1726" s="308" t="n"/>
    </row>
    <row r="1727" ht="21" customHeight="1" s="590">
      <c r="A1727" s="421" t="n"/>
      <c r="B1727" s="270" t="n"/>
      <c r="C1727" s="269" t="n"/>
      <c r="D1727" s="267" t="n"/>
      <c r="E1727" s="267" t="n"/>
      <c r="F1727" s="268" t="n"/>
      <c r="G1727" s="421" t="n"/>
      <c r="H1727" s="269" t="n"/>
      <c r="I1727" s="421" t="n"/>
      <c r="J1727" s="421" t="n"/>
      <c r="K1727" s="421" t="n"/>
      <c r="L1727" s="421" t="n"/>
      <c r="M1727" s="421" t="n"/>
      <c r="N1727" s="421" t="n"/>
      <c r="O1727" s="421" t="n"/>
      <c r="P1727" s="421" t="n"/>
      <c r="Q1727" s="421" t="n"/>
      <c r="R1727" s="270" t="n"/>
      <c r="S1727" s="421" t="n"/>
      <c r="T1727" s="421" t="n"/>
      <c r="U1727" s="421" t="n"/>
      <c r="V1727" s="421" t="n"/>
      <c r="W1727" s="421" t="n"/>
      <c r="X1727" s="421" t="n"/>
      <c r="Y1727" s="421" t="n"/>
      <c r="Z1727" s="421" t="n"/>
      <c r="AA1727" s="421" t="n"/>
      <c r="AB1727" s="421" t="n"/>
      <c r="AC1727" s="421" t="n"/>
      <c r="AD1727" s="421" t="n"/>
      <c r="AE1727" s="421" t="n"/>
      <c r="AF1727" s="421" t="n"/>
      <c r="AG1727" s="421" t="n"/>
      <c r="AH1727" s="421" t="n"/>
      <c r="AI1727" s="421" t="n"/>
      <c r="AJ1727" s="297" t="n"/>
      <c r="AK1727" s="297" t="n"/>
      <c r="AL1727" s="284" t="n"/>
      <c r="AM1727" s="297" t="n"/>
      <c r="AN1727" s="285" t="n"/>
      <c r="AO1727" s="297" t="n"/>
      <c r="AP1727" s="297" t="n"/>
      <c r="AQ1727" s="297" t="n"/>
      <c r="AR1727" s="297" t="n"/>
      <c r="AS1727" s="297" t="n"/>
      <c r="AT1727" s="285" t="n"/>
      <c r="AU1727" s="297" t="n"/>
      <c r="AV1727" s="297" t="n"/>
      <c r="AW1727" s="297" t="n"/>
      <c r="AX1727" s="297" t="n"/>
      <c r="AY1727" s="286" t="n"/>
      <c r="AZ1727" s="286" t="n"/>
      <c r="BA1727" s="287" t="n"/>
      <c r="BB1727" s="286" t="n"/>
      <c r="BC1727" s="286" t="n"/>
      <c r="BD1727" s="286" t="n"/>
      <c r="BE1727" s="286" t="n"/>
      <c r="BF1727" s="286" t="n"/>
      <c r="BG1727" s="286" t="n"/>
      <c r="BH1727" s="297" t="n"/>
      <c r="BI1727" s="297" t="n"/>
      <c r="BJ1727" s="297" t="n"/>
      <c r="BK1727" s="297" t="n"/>
      <c r="BL1727" s="297" t="n"/>
      <c r="BM1727" s="297" t="n"/>
      <c r="BN1727" s="297" t="n"/>
      <c r="BO1727" s="285" t="n"/>
      <c r="BP1727" s="297" t="n"/>
      <c r="BQ1727" s="297" t="n"/>
      <c r="BR1727" s="297" t="n"/>
      <c r="BS1727" s="297" t="n"/>
      <c r="BT1727" s="297" t="n"/>
      <c r="BU1727" s="297" t="n"/>
      <c r="BV1727" s="297" t="n"/>
      <c r="BW1727" s="288" t="n"/>
      <c r="BX1727" s="276">
        <f>SUM(IF(COUNTIF(MediaScorecard!CC2214, "*1.*"), 2, 0), IF(COUNTIF(MediaScorecard!CC2214, "*2.*"), 2, 0), IF(COUNTIF(MediaScorecard!CC2214, "*3.*"), 2, 0), IF(COUNTIF(MediaScorecard!CC2214, "*4.*"), 2, 0), IF(COUNTIF(MediaScorecard!CC2214, "*5.*"), 2, 0), IF(COUNTIF(MediaScorecard!CC2214, "*6.*"), 2, 0))</f>
        <v/>
      </c>
      <c r="BY1727" s="277">
        <f t="array" ref="BY1727">SUM(VALUE(AT1727),VALUE(AU1727),VALUE(AV1727),VALUE(AW1727),VALUE(AX1727),VALUE(AY1727),VALUE(AZ1727),VALUE(BB1727),VALUE(BC1727),VALUE(BD1727),VALUE(BE1727),VALUE(BF1727),VALUE(BG1727),VALUE(BH1727),VALUE(BI1727),VALUE(BJ1727),VALUE(BK1727),VALUE(BL1727),VALUE(BM1727),VALUE(BN1727),VALUE(BO1727),VALUE(BP1727),VALUE(BQ1727),VALUE(BR1727),VALUE(BS1727),VALUE(BT1727),VALUE(BU1727),VALUE(BV1727),VALUE(BW1727))</f>
        <v/>
      </c>
      <c r="BZ1727" s="307" t="n"/>
      <c r="CA1727" s="307" t="n"/>
      <c r="CB1727" s="307" t="n"/>
      <c r="CC1727" s="307" t="n"/>
      <c r="CD1727" s="307" t="n"/>
      <c r="CE1727" s="307" t="n"/>
      <c r="CF1727" s="307" t="n"/>
      <c r="CG1727" s="307" t="n"/>
      <c r="CH1727" s="307" t="n"/>
      <c r="CI1727" s="307" t="n"/>
      <c r="CJ1727" s="307" t="n"/>
      <c r="CK1727" s="307" t="n"/>
      <c r="CL1727" s="307" t="n"/>
      <c r="CM1727" s="307" t="n"/>
      <c r="CN1727" s="307" t="n"/>
      <c r="CO1727" s="307" t="n"/>
      <c r="CP1727" s="307" t="n"/>
      <c r="CQ1727" s="307" t="n"/>
      <c r="CR1727" s="279" t="n"/>
      <c r="CS1727" s="280">
        <f>AVERAGE(Value(BY1727),value(CR1727))</f>
        <v/>
      </c>
      <c r="CT1727" s="421">
        <f>(IF(OR(MediaScorecard!BG2214="x", MediaScorecard!BH2214="x",MediaScorecard!BI2214="x",MediaScorecard!BJ2214="x",MediaScorecard!BK2214="x"),1, 2))</f>
        <v/>
      </c>
      <c r="CU1727" s="308" t="n"/>
      <c r="CV1727" s="308" t="n"/>
      <c r="CW1727" s="308" t="n"/>
      <c r="CX1727" s="309" t="n"/>
      <c r="CY1727" s="308" t="n"/>
      <c r="CZ1727" s="308" t="n"/>
      <c r="DA1727" s="308" t="n"/>
    </row>
    <row r="1728" ht="21" customHeight="1" s="590">
      <c r="A1728" s="421" t="n"/>
      <c r="B1728" s="270" t="n"/>
      <c r="C1728" s="269" t="n"/>
      <c r="D1728" s="267" t="n"/>
      <c r="E1728" s="267" t="n"/>
      <c r="F1728" s="268" t="n"/>
      <c r="G1728" s="421" t="n"/>
      <c r="H1728" s="269" t="n"/>
      <c r="I1728" s="421" t="n"/>
      <c r="J1728" s="421" t="n"/>
      <c r="K1728" s="421" t="n"/>
      <c r="L1728" s="421" t="n"/>
      <c r="M1728" s="421" t="n"/>
      <c r="N1728" s="421" t="n"/>
      <c r="O1728" s="421" t="n"/>
      <c r="P1728" s="421" t="n"/>
      <c r="Q1728" s="421" t="n"/>
      <c r="R1728" s="270" t="n"/>
      <c r="S1728" s="421" t="n"/>
      <c r="T1728" s="421" t="n"/>
      <c r="U1728" s="421" t="n"/>
      <c r="V1728" s="421" t="n"/>
      <c r="W1728" s="421" t="n"/>
      <c r="X1728" s="421" t="n"/>
      <c r="Y1728" s="421" t="n"/>
      <c r="Z1728" s="421" t="n"/>
      <c r="AA1728" s="421" t="n"/>
      <c r="AB1728" s="421" t="n"/>
      <c r="AC1728" s="421" t="n"/>
      <c r="AD1728" s="421" t="n"/>
      <c r="AE1728" s="421" t="n"/>
      <c r="AF1728" s="421" t="n"/>
      <c r="AG1728" s="421" t="n"/>
      <c r="AH1728" s="421" t="n"/>
      <c r="AI1728" s="421" t="n"/>
      <c r="AJ1728" s="297" t="n"/>
      <c r="AK1728" s="297" t="n"/>
      <c r="AL1728" s="284" t="n"/>
      <c r="AM1728" s="297" t="n"/>
      <c r="AN1728" s="285" t="n"/>
      <c r="AO1728" s="297" t="n"/>
      <c r="AP1728" s="297" t="n"/>
      <c r="AQ1728" s="297" t="n"/>
      <c r="AR1728" s="297" t="n"/>
      <c r="AS1728" s="297" t="n"/>
      <c r="AT1728" s="285" t="n"/>
      <c r="AU1728" s="297" t="n"/>
      <c r="AV1728" s="297" t="n"/>
      <c r="AW1728" s="297" t="n"/>
      <c r="AX1728" s="297" t="n"/>
      <c r="AY1728" s="286" t="n"/>
      <c r="AZ1728" s="286" t="n"/>
      <c r="BA1728" s="287" t="n"/>
      <c r="BB1728" s="286" t="n"/>
      <c r="BC1728" s="286" t="n"/>
      <c r="BD1728" s="286" t="n"/>
      <c r="BE1728" s="286" t="n"/>
      <c r="BF1728" s="286" t="n"/>
      <c r="BG1728" s="286" t="n"/>
      <c r="BH1728" s="297" t="n"/>
      <c r="BI1728" s="297" t="n"/>
      <c r="BJ1728" s="297" t="n"/>
      <c r="BK1728" s="297" t="n"/>
      <c r="BL1728" s="297" t="n"/>
      <c r="BM1728" s="297" t="n"/>
      <c r="BN1728" s="297" t="n"/>
      <c r="BO1728" s="285" t="n"/>
      <c r="BP1728" s="297" t="n"/>
      <c r="BQ1728" s="297" t="n"/>
      <c r="BR1728" s="297" t="n"/>
      <c r="BS1728" s="297" t="n"/>
      <c r="BT1728" s="297" t="n"/>
      <c r="BU1728" s="297" t="n"/>
      <c r="BV1728" s="297" t="n"/>
      <c r="BW1728" s="288" t="n"/>
      <c r="BX1728" s="276">
        <f>SUM(IF(COUNTIF(MediaScorecard!CC2215, "*1.*"), 2, 0), IF(COUNTIF(MediaScorecard!CC2215, "*2.*"), 2, 0), IF(COUNTIF(MediaScorecard!CC2215, "*3.*"), 2, 0), IF(COUNTIF(MediaScorecard!CC2215, "*4.*"), 2, 0), IF(COUNTIF(MediaScorecard!CC2215, "*5.*"), 2, 0), IF(COUNTIF(MediaScorecard!CC2215, "*6.*"), 2, 0))</f>
        <v/>
      </c>
      <c r="BY1728" s="277">
        <f t="array" ref="BY1728">SUM(VALUE(AT1728),VALUE(AU1728),VALUE(AV1728),VALUE(AW1728),VALUE(AX1728),VALUE(AY1728),VALUE(AZ1728),VALUE(BB1728),VALUE(BC1728),VALUE(BD1728),VALUE(BE1728),VALUE(BF1728),VALUE(BG1728),VALUE(BH1728),VALUE(BI1728),VALUE(BJ1728),VALUE(BK1728),VALUE(BL1728),VALUE(BM1728),VALUE(BN1728),VALUE(BO1728),VALUE(BP1728),VALUE(BQ1728),VALUE(BR1728),VALUE(BS1728),VALUE(BT1728),VALUE(BU1728),VALUE(BV1728),VALUE(BW1728))</f>
        <v/>
      </c>
      <c r="BZ1728" s="307" t="n"/>
      <c r="CA1728" s="307" t="n"/>
      <c r="CB1728" s="307" t="n"/>
      <c r="CC1728" s="307" t="n"/>
      <c r="CD1728" s="307" t="n"/>
      <c r="CE1728" s="307" t="n"/>
      <c r="CF1728" s="307" t="n"/>
      <c r="CG1728" s="307" t="n"/>
      <c r="CH1728" s="307" t="n"/>
      <c r="CI1728" s="307" t="n"/>
      <c r="CJ1728" s="307" t="n"/>
      <c r="CK1728" s="307" t="n"/>
      <c r="CL1728" s="307" t="n"/>
      <c r="CM1728" s="307" t="n"/>
      <c r="CN1728" s="307" t="n"/>
      <c r="CO1728" s="307" t="n"/>
      <c r="CP1728" s="307" t="n"/>
      <c r="CQ1728" s="307" t="n"/>
      <c r="CR1728" s="279" t="n"/>
      <c r="CS1728" s="280">
        <f>AVERAGE(Value(BY1728),value(CR1728))</f>
        <v/>
      </c>
      <c r="CT1728" s="421">
        <f>(IF(OR(MediaScorecard!BG2215="x", MediaScorecard!BH2215="x",MediaScorecard!BI2215="x",MediaScorecard!BJ2215="x",MediaScorecard!BK2215="x"),1, 2))</f>
        <v/>
      </c>
      <c r="CU1728" s="308" t="n"/>
      <c r="CV1728" s="308" t="n"/>
      <c r="CW1728" s="308" t="n"/>
      <c r="CX1728" s="309" t="n"/>
      <c r="CY1728" s="308" t="n"/>
      <c r="CZ1728" s="308" t="n"/>
      <c r="DA1728" s="308" t="n"/>
    </row>
    <row r="1729" ht="21" customHeight="1" s="590">
      <c r="A1729" s="421" t="n"/>
      <c r="B1729" s="270" t="n"/>
      <c r="C1729" s="269" t="n"/>
      <c r="D1729" s="267" t="n"/>
      <c r="E1729" s="267" t="n"/>
      <c r="F1729" s="268" t="n"/>
      <c r="G1729" s="421" t="n"/>
      <c r="H1729" s="269" t="n"/>
      <c r="I1729" s="421" t="n"/>
      <c r="J1729" s="421" t="n"/>
      <c r="K1729" s="421" t="n"/>
      <c r="L1729" s="421" t="n"/>
      <c r="M1729" s="421" t="n"/>
      <c r="N1729" s="421" t="n"/>
      <c r="O1729" s="421" t="n"/>
      <c r="P1729" s="421" t="n"/>
      <c r="Q1729" s="421" t="n"/>
      <c r="R1729" s="270" t="n"/>
      <c r="S1729" s="421" t="n"/>
      <c r="T1729" s="421" t="n"/>
      <c r="U1729" s="421" t="n"/>
      <c r="V1729" s="421" t="n"/>
      <c r="W1729" s="421" t="n"/>
      <c r="X1729" s="421" t="n"/>
      <c r="Y1729" s="421" t="n"/>
      <c r="Z1729" s="421" t="n"/>
      <c r="AA1729" s="421" t="n"/>
      <c r="AB1729" s="421" t="n"/>
      <c r="AC1729" s="421" t="n"/>
      <c r="AD1729" s="421" t="n"/>
      <c r="AE1729" s="421" t="n"/>
      <c r="AF1729" s="421" t="n"/>
      <c r="AG1729" s="421" t="n"/>
      <c r="AH1729" s="421" t="n"/>
      <c r="AI1729" s="421" t="n"/>
      <c r="AJ1729" s="297" t="n"/>
      <c r="AK1729" s="297" t="n"/>
      <c r="AL1729" s="284" t="n"/>
      <c r="AM1729" s="297" t="n"/>
      <c r="AN1729" s="285" t="n"/>
      <c r="AO1729" s="297" t="n"/>
      <c r="AP1729" s="297" t="n"/>
      <c r="AQ1729" s="297" t="n"/>
      <c r="AR1729" s="297" t="n"/>
      <c r="AS1729" s="297" t="n"/>
      <c r="AT1729" s="285" t="n"/>
      <c r="AU1729" s="297" t="n"/>
      <c r="AV1729" s="297" t="n"/>
      <c r="AW1729" s="297" t="n"/>
      <c r="AX1729" s="297" t="n"/>
      <c r="AY1729" s="286" t="n"/>
      <c r="AZ1729" s="286" t="n"/>
      <c r="BA1729" s="287" t="n"/>
      <c r="BB1729" s="286" t="n"/>
      <c r="BC1729" s="286" t="n"/>
      <c r="BD1729" s="286" t="n"/>
      <c r="BE1729" s="286" t="n"/>
      <c r="BF1729" s="286" t="n"/>
      <c r="BG1729" s="286" t="n"/>
      <c r="BH1729" s="297" t="n"/>
      <c r="BI1729" s="297" t="n"/>
      <c r="BJ1729" s="297" t="n"/>
      <c r="BK1729" s="297" t="n"/>
      <c r="BL1729" s="297" t="n"/>
      <c r="BM1729" s="297" t="n"/>
      <c r="BN1729" s="297" t="n"/>
      <c r="BO1729" s="285" t="n"/>
      <c r="BP1729" s="297" t="n"/>
      <c r="BQ1729" s="297" t="n"/>
      <c r="BR1729" s="297" t="n"/>
      <c r="BS1729" s="297" t="n"/>
      <c r="BT1729" s="297" t="n"/>
      <c r="BU1729" s="297" t="n"/>
      <c r="BV1729" s="297" t="n"/>
      <c r="BW1729" s="288" t="n"/>
      <c r="BX1729" s="276">
        <f>SUM(IF(COUNTIF(MediaScorecard!CC2216, "*1.*"), 2, 0), IF(COUNTIF(MediaScorecard!CC2216, "*2.*"), 2, 0), IF(COUNTIF(MediaScorecard!CC2216, "*3.*"), 2, 0), IF(COUNTIF(MediaScorecard!CC2216, "*4.*"), 2, 0), IF(COUNTIF(MediaScorecard!CC2216, "*5.*"), 2, 0), IF(COUNTIF(MediaScorecard!CC2216, "*6.*"), 2, 0))</f>
        <v/>
      </c>
      <c r="BY1729" s="277">
        <f t="array" ref="BY1729">SUM(VALUE(AT1729),VALUE(AU1729),VALUE(AV1729),VALUE(AW1729),VALUE(AX1729),VALUE(AY1729),VALUE(AZ1729),VALUE(BB1729),VALUE(BC1729),VALUE(BD1729),VALUE(BE1729),VALUE(BF1729),VALUE(BG1729),VALUE(BH1729),VALUE(BI1729),VALUE(BJ1729),VALUE(BK1729),VALUE(BL1729),VALUE(BM1729),VALUE(BN1729),VALUE(BO1729),VALUE(BP1729),VALUE(BQ1729),VALUE(BR1729),VALUE(BS1729),VALUE(BT1729),VALUE(BU1729),VALUE(BV1729),VALUE(BW1729))</f>
        <v/>
      </c>
      <c r="BZ1729" s="307" t="n"/>
      <c r="CA1729" s="307" t="n"/>
      <c r="CB1729" s="307" t="n"/>
      <c r="CC1729" s="307" t="n"/>
      <c r="CD1729" s="307" t="n"/>
      <c r="CE1729" s="307" t="n"/>
      <c r="CF1729" s="307" t="n"/>
      <c r="CG1729" s="307" t="n"/>
      <c r="CH1729" s="307" t="n"/>
      <c r="CI1729" s="307" t="n"/>
      <c r="CJ1729" s="307" t="n"/>
      <c r="CK1729" s="307" t="n"/>
      <c r="CL1729" s="307" t="n"/>
      <c r="CM1729" s="307" t="n"/>
      <c r="CN1729" s="307" t="n"/>
      <c r="CO1729" s="307" t="n"/>
      <c r="CP1729" s="307" t="n"/>
      <c r="CQ1729" s="307" t="n"/>
      <c r="CR1729" s="279" t="n"/>
      <c r="CS1729" s="280">
        <f>AVERAGE(Value(BY1729),value(CR1729))</f>
        <v/>
      </c>
      <c r="CT1729" s="421">
        <f>(IF(OR(MediaScorecard!BG2216="x", MediaScorecard!BH2216="x",MediaScorecard!BI2216="x",MediaScorecard!BJ2216="x",MediaScorecard!BK2216="x"),1, 2))</f>
        <v/>
      </c>
      <c r="CU1729" s="308" t="n"/>
      <c r="CV1729" s="308" t="n"/>
      <c r="CW1729" s="308" t="n"/>
      <c r="CX1729" s="309" t="n"/>
      <c r="CY1729" s="308" t="n"/>
      <c r="CZ1729" s="308" t="n"/>
      <c r="DA1729" s="308" t="n"/>
    </row>
    <row r="1730" ht="21" customHeight="1" s="590">
      <c r="A1730" s="421" t="n"/>
      <c r="B1730" s="270" t="n"/>
      <c r="C1730" s="269" t="n"/>
      <c r="D1730" s="267" t="n"/>
      <c r="E1730" s="267" t="n"/>
      <c r="F1730" s="268" t="n"/>
      <c r="G1730" s="421" t="n"/>
      <c r="H1730" s="269" t="n"/>
      <c r="I1730" s="421" t="n"/>
      <c r="J1730" s="421" t="n"/>
      <c r="K1730" s="421" t="n"/>
      <c r="L1730" s="421" t="n"/>
      <c r="M1730" s="421" t="n"/>
      <c r="N1730" s="421" t="n"/>
      <c r="O1730" s="421" t="n"/>
      <c r="P1730" s="421" t="n"/>
      <c r="Q1730" s="421" t="n"/>
      <c r="R1730" s="270" t="n"/>
      <c r="S1730" s="421" t="n"/>
      <c r="T1730" s="421" t="n"/>
      <c r="U1730" s="421" t="n"/>
      <c r="V1730" s="421" t="n"/>
      <c r="W1730" s="421" t="n"/>
      <c r="X1730" s="421" t="n"/>
      <c r="Y1730" s="421" t="n"/>
      <c r="Z1730" s="421" t="n"/>
      <c r="AA1730" s="421" t="n"/>
      <c r="AB1730" s="421" t="n"/>
      <c r="AC1730" s="421" t="n"/>
      <c r="AD1730" s="421" t="n"/>
      <c r="AE1730" s="421" t="n"/>
      <c r="AF1730" s="421" t="n"/>
      <c r="AG1730" s="421" t="n"/>
      <c r="AH1730" s="421" t="n"/>
      <c r="AI1730" s="421" t="n"/>
      <c r="AJ1730" s="297" t="n"/>
      <c r="AK1730" s="297" t="n"/>
      <c r="AL1730" s="284" t="n"/>
      <c r="AM1730" s="297" t="n"/>
      <c r="AN1730" s="285" t="n"/>
      <c r="AO1730" s="297" t="n"/>
      <c r="AP1730" s="297" t="n"/>
      <c r="AQ1730" s="297" t="n"/>
      <c r="AR1730" s="297" t="n"/>
      <c r="AS1730" s="297" t="n"/>
      <c r="AT1730" s="285" t="n"/>
      <c r="AU1730" s="297" t="n"/>
      <c r="AV1730" s="297" t="n"/>
      <c r="AW1730" s="297" t="n"/>
      <c r="AX1730" s="297" t="n"/>
      <c r="AY1730" s="286" t="n"/>
      <c r="AZ1730" s="286" t="n"/>
      <c r="BA1730" s="287" t="n"/>
      <c r="BB1730" s="286" t="n"/>
      <c r="BC1730" s="286" t="n"/>
      <c r="BD1730" s="286" t="n"/>
      <c r="BE1730" s="286" t="n"/>
      <c r="BF1730" s="286" t="n"/>
      <c r="BG1730" s="286" t="n"/>
      <c r="BH1730" s="297" t="n"/>
      <c r="BI1730" s="297" t="n"/>
      <c r="BJ1730" s="297" t="n"/>
      <c r="BK1730" s="297" t="n"/>
      <c r="BL1730" s="297" t="n"/>
      <c r="BM1730" s="297" t="n"/>
      <c r="BN1730" s="297" t="n"/>
      <c r="BO1730" s="285" t="n"/>
      <c r="BP1730" s="297" t="n"/>
      <c r="BQ1730" s="297" t="n"/>
      <c r="BR1730" s="297" t="n"/>
      <c r="BS1730" s="297" t="n"/>
      <c r="BT1730" s="297" t="n"/>
      <c r="BU1730" s="297" t="n"/>
      <c r="BV1730" s="297" t="n"/>
      <c r="BW1730" s="288" t="n"/>
      <c r="BX1730" s="276">
        <f>SUM(IF(COUNTIF(MediaScorecard!CC2217, "*1.*"), 2, 0), IF(COUNTIF(MediaScorecard!CC2217, "*2.*"), 2, 0), IF(COUNTIF(MediaScorecard!CC2217, "*3.*"), 2, 0), IF(COUNTIF(MediaScorecard!CC2217, "*4.*"), 2, 0), IF(COUNTIF(MediaScorecard!CC2217, "*5.*"), 2, 0), IF(COUNTIF(MediaScorecard!CC2217, "*6.*"), 2, 0))</f>
        <v/>
      </c>
      <c r="BY1730" s="277">
        <f t="array" ref="BY1730">SUM(VALUE(AT1730),VALUE(AU1730),VALUE(AV1730),VALUE(AW1730),VALUE(AX1730),VALUE(AY1730),VALUE(AZ1730),VALUE(BB1730),VALUE(BC1730),VALUE(BD1730),VALUE(BE1730),VALUE(BF1730),VALUE(BG1730),VALUE(BH1730),VALUE(BI1730),VALUE(BJ1730),VALUE(BK1730),VALUE(BL1730),VALUE(BM1730),VALUE(BN1730),VALUE(BO1730),VALUE(BP1730),VALUE(BQ1730),VALUE(BR1730),VALUE(BS1730),VALUE(BT1730),VALUE(BU1730),VALUE(BV1730),VALUE(BW1730))</f>
        <v/>
      </c>
      <c r="BZ1730" s="307" t="n"/>
      <c r="CA1730" s="307" t="n"/>
      <c r="CB1730" s="307" t="n"/>
      <c r="CC1730" s="307" t="n"/>
      <c r="CD1730" s="307" t="n"/>
      <c r="CE1730" s="307" t="n"/>
      <c r="CF1730" s="307" t="n"/>
      <c r="CG1730" s="307" t="n"/>
      <c r="CH1730" s="307" t="n"/>
      <c r="CI1730" s="307" t="n"/>
      <c r="CJ1730" s="307" t="n"/>
      <c r="CK1730" s="307" t="n"/>
      <c r="CL1730" s="307" t="n"/>
      <c r="CM1730" s="307" t="n"/>
      <c r="CN1730" s="307" t="n"/>
      <c r="CO1730" s="307" t="n"/>
      <c r="CP1730" s="307" t="n"/>
      <c r="CQ1730" s="307" t="n"/>
      <c r="CR1730" s="279" t="n"/>
      <c r="CS1730" s="280">
        <f>AVERAGE(Value(BY1730),value(CR1730))</f>
        <v/>
      </c>
      <c r="CT1730" s="421">
        <f>(IF(OR(MediaScorecard!BG2217="x", MediaScorecard!BH2217="x",MediaScorecard!BI2217="x",MediaScorecard!BJ2217="x",MediaScorecard!BK2217="x"),1, 2))</f>
        <v/>
      </c>
      <c r="CU1730" s="308" t="n"/>
      <c r="CV1730" s="308" t="n"/>
      <c r="CW1730" s="308" t="n"/>
      <c r="CX1730" s="309" t="n"/>
      <c r="CY1730" s="308" t="n"/>
      <c r="CZ1730" s="308" t="n"/>
      <c r="DA1730" s="308" t="n"/>
    </row>
    <row r="1731" ht="21" customHeight="1" s="590">
      <c r="A1731" s="421" t="n"/>
      <c r="B1731" s="270" t="n"/>
      <c r="C1731" s="269" t="n"/>
      <c r="D1731" s="267" t="n"/>
      <c r="E1731" s="267" t="n"/>
      <c r="F1731" s="268" t="n"/>
      <c r="G1731" s="421" t="n"/>
      <c r="H1731" s="269" t="n"/>
      <c r="I1731" s="421" t="n"/>
      <c r="J1731" s="421" t="n"/>
      <c r="K1731" s="421" t="n"/>
      <c r="L1731" s="421" t="n"/>
      <c r="M1731" s="421" t="n"/>
      <c r="N1731" s="421" t="n"/>
      <c r="O1731" s="421" t="n"/>
      <c r="P1731" s="421" t="n"/>
      <c r="Q1731" s="421" t="n"/>
      <c r="R1731" s="270" t="n"/>
      <c r="S1731" s="421" t="n"/>
      <c r="T1731" s="421" t="n"/>
      <c r="U1731" s="421" t="n"/>
      <c r="V1731" s="421" t="n"/>
      <c r="W1731" s="421" t="n"/>
      <c r="X1731" s="421" t="n"/>
      <c r="Y1731" s="421" t="n"/>
      <c r="Z1731" s="421" t="n"/>
      <c r="AA1731" s="421" t="n"/>
      <c r="AB1731" s="421" t="n"/>
      <c r="AC1731" s="421" t="n"/>
      <c r="AD1731" s="421" t="n"/>
      <c r="AE1731" s="421" t="n"/>
      <c r="AF1731" s="421" t="n"/>
      <c r="AG1731" s="421" t="n"/>
      <c r="AH1731" s="421" t="n"/>
      <c r="AI1731" s="421" t="n"/>
      <c r="AJ1731" s="297" t="n"/>
      <c r="AK1731" s="297" t="n"/>
      <c r="AL1731" s="284" t="n"/>
      <c r="AM1731" s="297" t="n"/>
      <c r="AN1731" s="285" t="n"/>
      <c r="AO1731" s="297" t="n"/>
      <c r="AP1731" s="297" t="n"/>
      <c r="AQ1731" s="297" t="n"/>
      <c r="AR1731" s="297" t="n"/>
      <c r="AS1731" s="297" t="n"/>
      <c r="AT1731" s="285" t="n"/>
      <c r="AU1731" s="297" t="n"/>
      <c r="AV1731" s="297" t="n"/>
      <c r="AW1731" s="297" t="n"/>
      <c r="AX1731" s="297" t="n"/>
      <c r="AY1731" s="286" t="n"/>
      <c r="AZ1731" s="286" t="n"/>
      <c r="BA1731" s="287" t="n"/>
      <c r="BB1731" s="286" t="n"/>
      <c r="BC1731" s="286" t="n"/>
      <c r="BD1731" s="286" t="n"/>
      <c r="BE1731" s="286" t="n"/>
      <c r="BF1731" s="286" t="n"/>
      <c r="BG1731" s="286" t="n"/>
      <c r="BH1731" s="297" t="n"/>
      <c r="BI1731" s="297" t="n"/>
      <c r="BJ1731" s="297" t="n"/>
      <c r="BK1731" s="297" t="n"/>
      <c r="BL1731" s="297" t="n"/>
      <c r="BM1731" s="297" t="n"/>
      <c r="BN1731" s="297" t="n"/>
      <c r="BO1731" s="285" t="n"/>
      <c r="BP1731" s="297" t="n"/>
      <c r="BQ1731" s="297" t="n"/>
      <c r="BR1731" s="297" t="n"/>
      <c r="BS1731" s="297" t="n"/>
      <c r="BT1731" s="297" t="n"/>
      <c r="BU1731" s="297" t="n"/>
      <c r="BV1731" s="297" t="n"/>
      <c r="BW1731" s="288" t="n"/>
      <c r="BX1731" s="276">
        <f>SUM(IF(COUNTIF(MediaScorecard!CC2218, "*1.*"), 2, 0), IF(COUNTIF(MediaScorecard!CC2218, "*2.*"), 2, 0), IF(COUNTIF(MediaScorecard!CC2218, "*3.*"), 2, 0), IF(COUNTIF(MediaScorecard!CC2218, "*4.*"), 2, 0), IF(COUNTIF(MediaScorecard!CC2218, "*5.*"), 2, 0), IF(COUNTIF(MediaScorecard!CC2218, "*6.*"), 2, 0))</f>
        <v/>
      </c>
      <c r="BY1731" s="277">
        <f t="array" ref="BY1731">SUM(VALUE(AT1731),VALUE(AU1731),VALUE(AV1731),VALUE(AW1731),VALUE(AX1731),VALUE(AY1731),VALUE(AZ1731),VALUE(BB1731),VALUE(BC1731),VALUE(BD1731),VALUE(BE1731),VALUE(BF1731),VALUE(BG1731),VALUE(BH1731),VALUE(BI1731),VALUE(BJ1731),VALUE(BK1731),VALUE(BL1731),VALUE(BM1731),VALUE(BN1731),VALUE(BO1731),VALUE(BP1731),VALUE(BQ1731),VALUE(BR1731),VALUE(BS1731),VALUE(BT1731),VALUE(BU1731),VALUE(BV1731),VALUE(BW1731))</f>
        <v/>
      </c>
      <c r="BZ1731" s="307" t="n"/>
      <c r="CA1731" s="307" t="n"/>
      <c r="CB1731" s="307" t="n"/>
      <c r="CC1731" s="307" t="n"/>
      <c r="CD1731" s="307" t="n"/>
      <c r="CE1731" s="307" t="n"/>
      <c r="CF1731" s="307" t="n"/>
      <c r="CG1731" s="307" t="n"/>
      <c r="CH1731" s="307" t="n"/>
      <c r="CI1731" s="307" t="n"/>
      <c r="CJ1731" s="307" t="n"/>
      <c r="CK1731" s="307" t="n"/>
      <c r="CL1731" s="307" t="n"/>
      <c r="CM1731" s="307" t="n"/>
      <c r="CN1731" s="307" t="n"/>
      <c r="CO1731" s="307" t="n"/>
      <c r="CP1731" s="307" t="n"/>
      <c r="CQ1731" s="307" t="n"/>
      <c r="CR1731" s="279" t="n"/>
      <c r="CS1731" s="280">
        <f>AVERAGE(Value(BY1731),value(CR1731))</f>
        <v/>
      </c>
      <c r="CT1731" s="421">
        <f>(IF(OR(MediaScorecard!BG2218="x", MediaScorecard!BH2218="x",MediaScorecard!BI2218="x",MediaScorecard!BJ2218="x",MediaScorecard!BK2218="x"),1, 2))</f>
        <v/>
      </c>
      <c r="CU1731" s="308" t="n"/>
      <c r="CV1731" s="308" t="n"/>
      <c r="CW1731" s="308" t="n"/>
      <c r="CX1731" s="309" t="n"/>
      <c r="CY1731" s="308" t="n"/>
      <c r="CZ1731" s="308" t="n"/>
      <c r="DA1731" s="308" t="n"/>
    </row>
    <row r="1732" ht="21" customHeight="1" s="590">
      <c r="A1732" s="421" t="n"/>
      <c r="B1732" s="270" t="n"/>
      <c r="C1732" s="269" t="n"/>
      <c r="D1732" s="267" t="n"/>
      <c r="E1732" s="267" t="n"/>
      <c r="F1732" s="268" t="n"/>
      <c r="G1732" s="421" t="n"/>
      <c r="H1732" s="269" t="n"/>
      <c r="I1732" s="421" t="n"/>
      <c r="J1732" s="421" t="n"/>
      <c r="K1732" s="421" t="n"/>
      <c r="L1732" s="421" t="n"/>
      <c r="M1732" s="421" t="n"/>
      <c r="N1732" s="421" t="n"/>
      <c r="O1732" s="421" t="n"/>
      <c r="P1732" s="421" t="n"/>
      <c r="Q1732" s="421" t="n"/>
      <c r="R1732" s="270" t="n"/>
      <c r="S1732" s="421" t="n"/>
      <c r="T1732" s="421" t="n"/>
      <c r="U1732" s="421" t="n"/>
      <c r="V1732" s="421" t="n"/>
      <c r="W1732" s="421" t="n"/>
      <c r="X1732" s="421" t="n"/>
      <c r="Y1732" s="421" t="n"/>
      <c r="Z1732" s="421" t="n"/>
      <c r="AA1732" s="421" t="n"/>
      <c r="AB1732" s="421" t="n"/>
      <c r="AC1732" s="421" t="n"/>
      <c r="AD1732" s="421" t="n"/>
      <c r="AE1732" s="421" t="n"/>
      <c r="AF1732" s="421" t="n"/>
      <c r="AG1732" s="421" t="n"/>
      <c r="AH1732" s="421" t="n"/>
      <c r="AI1732" s="421" t="n"/>
      <c r="AJ1732" s="297" t="n"/>
      <c r="AK1732" s="297" t="n"/>
      <c r="AL1732" s="284" t="n"/>
      <c r="AM1732" s="297" t="n"/>
      <c r="AN1732" s="285" t="n"/>
      <c r="AO1732" s="297" t="n"/>
      <c r="AP1732" s="297" t="n"/>
      <c r="AQ1732" s="297" t="n"/>
      <c r="AR1732" s="297" t="n"/>
      <c r="AS1732" s="297" t="n"/>
      <c r="AT1732" s="285" t="n"/>
      <c r="AU1732" s="297" t="n"/>
      <c r="AV1732" s="297" t="n"/>
      <c r="AW1732" s="297" t="n"/>
      <c r="AX1732" s="297" t="n"/>
      <c r="AY1732" s="286" t="n"/>
      <c r="AZ1732" s="286" t="n"/>
      <c r="BA1732" s="287" t="n"/>
      <c r="BB1732" s="286" t="n"/>
      <c r="BC1732" s="286" t="n"/>
      <c r="BD1732" s="286" t="n"/>
      <c r="BE1732" s="286" t="n"/>
      <c r="BF1732" s="286" t="n"/>
      <c r="BG1732" s="286" t="n"/>
      <c r="BH1732" s="297" t="n"/>
      <c r="BI1732" s="297" t="n"/>
      <c r="BJ1732" s="297" t="n"/>
      <c r="BK1732" s="297" t="n"/>
      <c r="BL1732" s="297" t="n"/>
      <c r="BM1732" s="297" t="n"/>
      <c r="BN1732" s="297" t="n"/>
      <c r="BO1732" s="285" t="n"/>
      <c r="BP1732" s="297" t="n"/>
      <c r="BQ1732" s="297" t="n"/>
      <c r="BR1732" s="297" t="n"/>
      <c r="BS1732" s="297" t="n"/>
      <c r="BT1732" s="297" t="n"/>
      <c r="BU1732" s="297" t="n"/>
      <c r="BV1732" s="297" t="n"/>
      <c r="BW1732" s="288" t="n"/>
      <c r="BX1732" s="276">
        <f>SUM(IF(COUNTIF(MediaScorecard!CC2219, "*1.*"), 2, 0), IF(COUNTIF(MediaScorecard!CC2219, "*2.*"), 2, 0), IF(COUNTIF(MediaScorecard!CC2219, "*3.*"), 2, 0), IF(COUNTIF(MediaScorecard!CC2219, "*4.*"), 2, 0), IF(COUNTIF(MediaScorecard!CC2219, "*5.*"), 2, 0), IF(COUNTIF(MediaScorecard!CC2219, "*6.*"), 2, 0))</f>
        <v/>
      </c>
      <c r="BY1732" s="277">
        <f t="array" ref="BY1732">SUM(VALUE(AT1732),VALUE(AU1732),VALUE(AV1732),VALUE(AW1732),VALUE(AX1732),VALUE(AY1732),VALUE(AZ1732),VALUE(BB1732),VALUE(BC1732),VALUE(BD1732),VALUE(BE1732),VALUE(BF1732),VALUE(BG1732),VALUE(BH1732),VALUE(BI1732),VALUE(BJ1732),VALUE(BK1732),VALUE(BL1732),VALUE(BM1732),VALUE(BN1732),VALUE(BO1732),VALUE(BP1732),VALUE(BQ1732),VALUE(BR1732),VALUE(BS1732),VALUE(BT1732),VALUE(BU1732),VALUE(BV1732),VALUE(BW1732))</f>
        <v/>
      </c>
      <c r="BZ1732" s="307" t="n"/>
      <c r="CA1732" s="307" t="n"/>
      <c r="CB1732" s="307" t="n"/>
      <c r="CC1732" s="307" t="n"/>
      <c r="CD1732" s="307" t="n"/>
      <c r="CE1732" s="307" t="n"/>
      <c r="CF1732" s="307" t="n"/>
      <c r="CG1732" s="307" t="n"/>
      <c r="CH1732" s="307" t="n"/>
      <c r="CI1732" s="307" t="n"/>
      <c r="CJ1732" s="307" t="n"/>
      <c r="CK1732" s="307" t="n"/>
      <c r="CL1732" s="307" t="n"/>
      <c r="CM1732" s="307" t="n"/>
      <c r="CN1732" s="307" t="n"/>
      <c r="CO1732" s="307" t="n"/>
      <c r="CP1732" s="307" t="n"/>
      <c r="CQ1732" s="307" t="n"/>
      <c r="CR1732" s="279" t="n"/>
      <c r="CS1732" s="280">
        <f>AVERAGE(Value(BY1732),value(CR1732))</f>
        <v/>
      </c>
      <c r="CT1732" s="421">
        <f>(IF(OR(MediaScorecard!BG2219="x", MediaScorecard!BH2219="x",MediaScorecard!BI2219="x",MediaScorecard!BJ2219="x",MediaScorecard!BK2219="x"),1, 2))</f>
        <v/>
      </c>
      <c r="CU1732" s="308" t="n"/>
      <c r="CV1732" s="308" t="n"/>
      <c r="CW1732" s="308" t="n"/>
      <c r="CX1732" s="309" t="n"/>
      <c r="CY1732" s="308" t="n"/>
      <c r="CZ1732" s="308" t="n"/>
      <c r="DA1732" s="308" t="n"/>
    </row>
    <row r="1733" ht="21" customHeight="1" s="590">
      <c r="A1733" s="421" t="n"/>
      <c r="B1733" s="270" t="n"/>
      <c r="C1733" s="269" t="n"/>
      <c r="D1733" s="267" t="n"/>
      <c r="E1733" s="267" t="n"/>
      <c r="F1733" s="268" t="n"/>
      <c r="G1733" s="421" t="n"/>
      <c r="H1733" s="269" t="n"/>
      <c r="I1733" s="421" t="n"/>
      <c r="J1733" s="421" t="n"/>
      <c r="K1733" s="421" t="n"/>
      <c r="L1733" s="421" t="n"/>
      <c r="M1733" s="421" t="n"/>
      <c r="N1733" s="421" t="n"/>
      <c r="O1733" s="421" t="n"/>
      <c r="P1733" s="421" t="n"/>
      <c r="Q1733" s="421" t="n"/>
      <c r="R1733" s="270" t="n"/>
      <c r="S1733" s="421" t="n"/>
      <c r="T1733" s="421" t="n"/>
      <c r="U1733" s="421" t="n"/>
      <c r="V1733" s="421" t="n"/>
      <c r="W1733" s="421" t="n"/>
      <c r="X1733" s="421" t="n"/>
      <c r="Y1733" s="421" t="n"/>
      <c r="Z1733" s="421" t="n"/>
      <c r="AA1733" s="421" t="n"/>
      <c r="AB1733" s="421" t="n"/>
      <c r="AC1733" s="421" t="n"/>
      <c r="AD1733" s="421" t="n"/>
      <c r="AE1733" s="421" t="n"/>
      <c r="AF1733" s="421" t="n"/>
      <c r="AG1733" s="421" t="n"/>
      <c r="AH1733" s="421" t="n"/>
      <c r="AI1733" s="421" t="n"/>
      <c r="AJ1733" s="297" t="n"/>
      <c r="AK1733" s="297" t="n"/>
      <c r="AL1733" s="284" t="n"/>
      <c r="AM1733" s="297" t="n"/>
      <c r="AN1733" s="285" t="n"/>
      <c r="AO1733" s="297" t="n"/>
      <c r="AP1733" s="297" t="n"/>
      <c r="AQ1733" s="297" t="n"/>
      <c r="AR1733" s="297" t="n"/>
      <c r="AS1733" s="297" t="n"/>
      <c r="AT1733" s="285" t="n"/>
      <c r="AU1733" s="297" t="n"/>
      <c r="AV1733" s="297" t="n"/>
      <c r="AW1733" s="297" t="n"/>
      <c r="AX1733" s="297" t="n"/>
      <c r="AY1733" s="286" t="n"/>
      <c r="AZ1733" s="286" t="n"/>
      <c r="BA1733" s="287" t="n"/>
      <c r="BB1733" s="286" t="n"/>
      <c r="BC1733" s="286" t="n"/>
      <c r="BD1733" s="286" t="n"/>
      <c r="BE1733" s="286" t="n"/>
      <c r="BF1733" s="286" t="n"/>
      <c r="BG1733" s="286" t="n"/>
      <c r="BH1733" s="297" t="n"/>
      <c r="BI1733" s="297" t="n"/>
      <c r="BJ1733" s="297" t="n"/>
      <c r="BK1733" s="297" t="n"/>
      <c r="BL1733" s="297" t="n"/>
      <c r="BM1733" s="297" t="n"/>
      <c r="BN1733" s="297" t="n"/>
      <c r="BO1733" s="285" t="n"/>
      <c r="BP1733" s="297" t="n"/>
      <c r="BQ1733" s="297" t="n"/>
      <c r="BR1733" s="297" t="n"/>
      <c r="BS1733" s="297" t="n"/>
      <c r="BT1733" s="297" t="n"/>
      <c r="BU1733" s="297" t="n"/>
      <c r="BV1733" s="297" t="n"/>
      <c r="BW1733" s="288" t="n"/>
      <c r="BX1733" s="276">
        <f>SUM(IF(COUNTIF(MediaScorecard!CC2220, "*1.*"), 2, 0), IF(COUNTIF(MediaScorecard!CC2220, "*2.*"), 2, 0), IF(COUNTIF(MediaScorecard!CC2220, "*3.*"), 2, 0), IF(COUNTIF(MediaScorecard!CC2220, "*4.*"), 2, 0), IF(COUNTIF(MediaScorecard!CC2220, "*5.*"), 2, 0), IF(COUNTIF(MediaScorecard!CC2220, "*6.*"), 2, 0))</f>
        <v/>
      </c>
      <c r="BY1733" s="277">
        <f t="array" ref="BY1733">SUM(VALUE(AT1733),VALUE(AU1733),VALUE(AV1733),VALUE(AW1733),VALUE(AX1733),VALUE(AY1733),VALUE(AZ1733),VALUE(BB1733),VALUE(BC1733),VALUE(BD1733),VALUE(BE1733),VALUE(BF1733),VALUE(BG1733),VALUE(BH1733),VALUE(BI1733),VALUE(BJ1733),VALUE(BK1733),VALUE(BL1733),VALUE(BM1733),VALUE(BN1733),VALUE(BO1733),VALUE(BP1733),VALUE(BQ1733),VALUE(BR1733),VALUE(BS1733),VALUE(BT1733),VALUE(BU1733),VALUE(BV1733),VALUE(BW1733))</f>
        <v/>
      </c>
      <c r="BZ1733" s="307" t="n"/>
      <c r="CA1733" s="307" t="n"/>
      <c r="CB1733" s="307" t="n"/>
      <c r="CC1733" s="307" t="n"/>
      <c r="CD1733" s="307" t="n"/>
      <c r="CE1733" s="307" t="n"/>
      <c r="CF1733" s="307" t="n"/>
      <c r="CG1733" s="307" t="n"/>
      <c r="CH1733" s="307" t="n"/>
      <c r="CI1733" s="307" t="n"/>
      <c r="CJ1733" s="307" t="n"/>
      <c r="CK1733" s="307" t="n"/>
      <c r="CL1733" s="307" t="n"/>
      <c r="CM1733" s="307" t="n"/>
      <c r="CN1733" s="307" t="n"/>
      <c r="CO1733" s="307" t="n"/>
      <c r="CP1733" s="307" t="n"/>
      <c r="CQ1733" s="307" t="n"/>
      <c r="CR1733" s="279" t="n"/>
      <c r="CS1733" s="280">
        <f>AVERAGE(Value(BY1733),value(CR1733))</f>
        <v/>
      </c>
      <c r="CT1733" s="421">
        <f>(IF(OR(MediaScorecard!BG2220="x", MediaScorecard!BH2220="x",MediaScorecard!BI2220="x",MediaScorecard!BJ2220="x",MediaScorecard!BK2220="x"),1, 2))</f>
        <v/>
      </c>
      <c r="CU1733" s="308" t="n"/>
      <c r="CV1733" s="308" t="n"/>
      <c r="CW1733" s="308" t="n"/>
      <c r="CX1733" s="309" t="n"/>
      <c r="CY1733" s="308" t="n"/>
      <c r="CZ1733" s="308" t="n"/>
      <c r="DA1733" s="308" t="n"/>
    </row>
    <row r="1734" ht="21" customHeight="1" s="590">
      <c r="A1734" s="421" t="n"/>
      <c r="B1734" s="270" t="n"/>
      <c r="C1734" s="269" t="n"/>
      <c r="D1734" s="267" t="n"/>
      <c r="E1734" s="267" t="n"/>
      <c r="F1734" s="268" t="n"/>
      <c r="G1734" s="421" t="n"/>
      <c r="H1734" s="269" t="n"/>
      <c r="I1734" s="421" t="n"/>
      <c r="J1734" s="421" t="n"/>
      <c r="K1734" s="421" t="n"/>
      <c r="L1734" s="421" t="n"/>
      <c r="M1734" s="421" t="n"/>
      <c r="N1734" s="421" t="n"/>
      <c r="O1734" s="421" t="n"/>
      <c r="P1734" s="421" t="n"/>
      <c r="Q1734" s="421" t="n"/>
      <c r="R1734" s="270" t="n"/>
      <c r="S1734" s="421" t="n"/>
      <c r="T1734" s="421" t="n"/>
      <c r="U1734" s="421" t="n"/>
      <c r="V1734" s="421" t="n"/>
      <c r="W1734" s="421" t="n"/>
      <c r="X1734" s="421" t="n"/>
      <c r="Y1734" s="421" t="n"/>
      <c r="Z1734" s="421" t="n"/>
      <c r="AA1734" s="421" t="n"/>
      <c r="AB1734" s="421" t="n"/>
      <c r="AC1734" s="421" t="n"/>
      <c r="AD1734" s="421" t="n"/>
      <c r="AE1734" s="421" t="n"/>
      <c r="AF1734" s="421" t="n"/>
      <c r="AG1734" s="421" t="n"/>
      <c r="AH1734" s="421" t="n"/>
      <c r="AI1734" s="421" t="n"/>
      <c r="AJ1734" s="297" t="n"/>
      <c r="AK1734" s="297" t="n"/>
      <c r="AL1734" s="284" t="n"/>
      <c r="AM1734" s="297" t="n"/>
      <c r="AN1734" s="285" t="n"/>
      <c r="AO1734" s="297" t="n"/>
      <c r="AP1734" s="297" t="n"/>
      <c r="AQ1734" s="297" t="n"/>
      <c r="AR1734" s="297" t="n"/>
      <c r="AS1734" s="297" t="n"/>
      <c r="AT1734" s="285" t="n"/>
      <c r="AU1734" s="297" t="n"/>
      <c r="AV1734" s="297" t="n"/>
      <c r="AW1734" s="297" t="n"/>
      <c r="AX1734" s="297" t="n"/>
      <c r="AY1734" s="286" t="n"/>
      <c r="AZ1734" s="286" t="n"/>
      <c r="BA1734" s="287" t="n"/>
      <c r="BB1734" s="286" t="n"/>
      <c r="BC1734" s="286" t="n"/>
      <c r="BD1734" s="286" t="n"/>
      <c r="BE1734" s="286" t="n"/>
      <c r="BF1734" s="286" t="n"/>
      <c r="BG1734" s="286" t="n"/>
      <c r="BH1734" s="297" t="n"/>
      <c r="BI1734" s="297" t="n"/>
      <c r="BJ1734" s="297" t="n"/>
      <c r="BK1734" s="297" t="n"/>
      <c r="BL1734" s="297" t="n"/>
      <c r="BM1734" s="297" t="n"/>
      <c r="BN1734" s="297" t="n"/>
      <c r="BO1734" s="285" t="n"/>
      <c r="BP1734" s="297" t="n"/>
      <c r="BQ1734" s="297" t="n"/>
      <c r="BR1734" s="297" t="n"/>
      <c r="BS1734" s="297" t="n"/>
      <c r="BT1734" s="297" t="n"/>
      <c r="BU1734" s="297" t="n"/>
      <c r="BV1734" s="297" t="n"/>
      <c r="BW1734" s="288" t="n"/>
      <c r="BX1734" s="276">
        <f>SUM(IF(COUNTIF(MediaScorecard!CC2221, "*1.*"), 2, 0), IF(COUNTIF(MediaScorecard!CC2221, "*2.*"), 2, 0), IF(COUNTIF(MediaScorecard!CC2221, "*3.*"), 2, 0), IF(COUNTIF(MediaScorecard!CC2221, "*4.*"), 2, 0), IF(COUNTIF(MediaScorecard!CC2221, "*5.*"), 2, 0), IF(COUNTIF(MediaScorecard!CC2221, "*6.*"), 2, 0))</f>
        <v/>
      </c>
      <c r="BY1734" s="277">
        <f t="array" ref="BY1734">SUM(VALUE(AT1734),VALUE(AU1734),VALUE(AV1734),VALUE(AW1734),VALUE(AX1734),VALUE(AY1734),VALUE(AZ1734),VALUE(BB1734),VALUE(BC1734),VALUE(BD1734),VALUE(BE1734),VALUE(BF1734),VALUE(BG1734),VALUE(BH1734),VALUE(BI1734),VALUE(BJ1734),VALUE(BK1734),VALUE(BL1734),VALUE(BM1734),VALUE(BN1734),VALUE(BO1734),VALUE(BP1734),VALUE(BQ1734),VALUE(BR1734),VALUE(BS1734),VALUE(BT1734),VALUE(BU1734),VALUE(BV1734),VALUE(BW1734))</f>
        <v/>
      </c>
      <c r="BZ1734" s="307" t="n"/>
      <c r="CA1734" s="307" t="n"/>
      <c r="CB1734" s="307" t="n"/>
      <c r="CC1734" s="307" t="n"/>
      <c r="CD1734" s="307" t="n"/>
      <c r="CE1734" s="307" t="n"/>
      <c r="CF1734" s="307" t="n"/>
      <c r="CG1734" s="307" t="n"/>
      <c r="CH1734" s="307" t="n"/>
      <c r="CI1734" s="307" t="n"/>
      <c r="CJ1734" s="307" t="n"/>
      <c r="CK1734" s="307" t="n"/>
      <c r="CL1734" s="307" t="n"/>
      <c r="CM1734" s="307" t="n"/>
      <c r="CN1734" s="307" t="n"/>
      <c r="CO1734" s="307" t="n"/>
      <c r="CP1734" s="307" t="n"/>
      <c r="CQ1734" s="307" t="n"/>
      <c r="CR1734" s="279" t="n"/>
      <c r="CS1734" s="280">
        <f>AVERAGE(Value(BY1734),value(CR1734))</f>
        <v/>
      </c>
      <c r="CT1734" s="421">
        <f>(IF(OR(MediaScorecard!BG2221="x", MediaScorecard!BH2221="x",MediaScorecard!BI2221="x",MediaScorecard!BJ2221="x",MediaScorecard!BK2221="x"),1, 2))</f>
        <v/>
      </c>
      <c r="CU1734" s="308" t="n"/>
      <c r="CV1734" s="308" t="n"/>
      <c r="CW1734" s="308" t="n"/>
      <c r="CX1734" s="309" t="n"/>
      <c r="CY1734" s="308" t="n"/>
      <c r="CZ1734" s="308" t="n"/>
      <c r="DA1734" s="308" t="n"/>
    </row>
    <row r="1735" ht="21" customHeight="1" s="590">
      <c r="A1735" s="421" t="n"/>
      <c r="B1735" s="270" t="n"/>
      <c r="C1735" s="269" t="n"/>
      <c r="D1735" s="267" t="n"/>
      <c r="E1735" s="267" t="n"/>
      <c r="F1735" s="268" t="n"/>
      <c r="G1735" s="421" t="n"/>
      <c r="H1735" s="269" t="n"/>
      <c r="I1735" s="421" t="n"/>
      <c r="J1735" s="421" t="n"/>
      <c r="K1735" s="421" t="n"/>
      <c r="L1735" s="421" t="n"/>
      <c r="M1735" s="421" t="n"/>
      <c r="N1735" s="421" t="n"/>
      <c r="O1735" s="421" t="n"/>
      <c r="P1735" s="421" t="n"/>
      <c r="Q1735" s="421" t="n"/>
      <c r="R1735" s="270" t="n"/>
      <c r="S1735" s="421" t="n"/>
      <c r="T1735" s="421" t="n"/>
      <c r="U1735" s="421" t="n"/>
      <c r="V1735" s="421" t="n"/>
      <c r="W1735" s="421" t="n"/>
      <c r="X1735" s="421" t="n"/>
      <c r="Y1735" s="421" t="n"/>
      <c r="Z1735" s="421" t="n"/>
      <c r="AA1735" s="421" t="n"/>
      <c r="AB1735" s="421" t="n"/>
      <c r="AC1735" s="421" t="n"/>
      <c r="AD1735" s="421" t="n"/>
      <c r="AE1735" s="421" t="n"/>
      <c r="AF1735" s="421" t="n"/>
      <c r="AG1735" s="421" t="n"/>
      <c r="AH1735" s="421" t="n"/>
      <c r="AI1735" s="421" t="n"/>
      <c r="AJ1735" s="297" t="n"/>
      <c r="AK1735" s="297" t="n"/>
      <c r="AL1735" s="284" t="n"/>
      <c r="AM1735" s="297" t="n"/>
      <c r="AN1735" s="285" t="n"/>
      <c r="AO1735" s="297" t="n"/>
      <c r="AP1735" s="297" t="n"/>
      <c r="AQ1735" s="297" t="n"/>
      <c r="AR1735" s="297" t="n"/>
      <c r="AS1735" s="297" t="n"/>
      <c r="AT1735" s="285" t="n"/>
      <c r="AU1735" s="297" t="n"/>
      <c r="AV1735" s="297" t="n"/>
      <c r="AW1735" s="297" t="n"/>
      <c r="AX1735" s="297" t="n"/>
      <c r="AY1735" s="286" t="n"/>
      <c r="AZ1735" s="286" t="n"/>
      <c r="BA1735" s="287" t="n"/>
      <c r="BB1735" s="286" t="n"/>
      <c r="BC1735" s="286" t="n"/>
      <c r="BD1735" s="286" t="n"/>
      <c r="BE1735" s="286" t="n"/>
      <c r="BF1735" s="286" t="n"/>
      <c r="BG1735" s="286" t="n"/>
      <c r="BH1735" s="297" t="n"/>
      <c r="BI1735" s="297" t="n"/>
      <c r="BJ1735" s="297" t="n"/>
      <c r="BK1735" s="297" t="n"/>
      <c r="BL1735" s="297" t="n"/>
      <c r="BM1735" s="297" t="n"/>
      <c r="BN1735" s="297" t="n"/>
      <c r="BO1735" s="285" t="n"/>
      <c r="BP1735" s="297" t="n"/>
      <c r="BQ1735" s="297" t="n"/>
      <c r="BR1735" s="297" t="n"/>
      <c r="BS1735" s="297" t="n"/>
      <c r="BT1735" s="297" t="n"/>
      <c r="BU1735" s="297" t="n"/>
      <c r="BV1735" s="297" t="n"/>
      <c r="BW1735" s="288" t="n"/>
      <c r="BX1735" s="276">
        <f>SUM(IF(COUNTIF(MediaScorecard!CC2222, "*1.*"), 2, 0), IF(COUNTIF(MediaScorecard!CC2222, "*2.*"), 2, 0), IF(COUNTIF(MediaScorecard!CC2222, "*3.*"), 2, 0), IF(COUNTIF(MediaScorecard!CC2222, "*4.*"), 2, 0), IF(COUNTIF(MediaScorecard!CC2222, "*5.*"), 2, 0), IF(COUNTIF(MediaScorecard!CC2222, "*6.*"), 2, 0))</f>
        <v/>
      </c>
      <c r="BY1735" s="277">
        <f t="array" ref="BY1735">SUM(VALUE(AT1735),VALUE(AU1735),VALUE(AV1735),VALUE(AW1735),VALUE(AX1735),VALUE(AY1735),VALUE(AZ1735),VALUE(BB1735),VALUE(BC1735),VALUE(BD1735),VALUE(BE1735),VALUE(BF1735),VALUE(BG1735),VALUE(BH1735),VALUE(BI1735),VALUE(BJ1735),VALUE(BK1735),VALUE(BL1735),VALUE(BM1735),VALUE(BN1735),VALUE(BO1735),VALUE(BP1735),VALUE(BQ1735),VALUE(BR1735),VALUE(BS1735),VALUE(BT1735),VALUE(BU1735),VALUE(BV1735),VALUE(BW1735))</f>
        <v/>
      </c>
      <c r="BZ1735" s="307" t="n"/>
      <c r="CA1735" s="307" t="n"/>
      <c r="CB1735" s="307" t="n"/>
      <c r="CC1735" s="307" t="n"/>
      <c r="CD1735" s="307" t="n"/>
      <c r="CE1735" s="307" t="n"/>
      <c r="CF1735" s="307" t="n"/>
      <c r="CG1735" s="307" t="n"/>
      <c r="CH1735" s="307" t="n"/>
      <c r="CI1735" s="307" t="n"/>
      <c r="CJ1735" s="307" t="n"/>
      <c r="CK1735" s="307" t="n"/>
      <c r="CL1735" s="307" t="n"/>
      <c r="CM1735" s="307" t="n"/>
      <c r="CN1735" s="307" t="n"/>
      <c r="CO1735" s="307" t="n"/>
      <c r="CP1735" s="307" t="n"/>
      <c r="CQ1735" s="307" t="n"/>
      <c r="CR1735" s="279" t="n"/>
      <c r="CS1735" s="280">
        <f>AVERAGE(Value(BY1735),value(CR1735))</f>
        <v/>
      </c>
      <c r="CT1735" s="421">
        <f>(IF(OR(MediaScorecard!BG2222="x", MediaScorecard!BH2222="x",MediaScorecard!BI2222="x",MediaScorecard!BJ2222="x",MediaScorecard!BK2222="x"),1, 2))</f>
        <v/>
      </c>
      <c r="CU1735" s="308" t="n"/>
      <c r="CV1735" s="308" t="n"/>
      <c r="CW1735" s="308" t="n"/>
      <c r="CX1735" s="309" t="n"/>
      <c r="CY1735" s="308" t="n"/>
      <c r="CZ1735" s="308" t="n"/>
      <c r="DA1735" s="308" t="n"/>
    </row>
    <row r="1736" ht="21" customHeight="1" s="590">
      <c r="A1736" s="421" t="n"/>
      <c r="B1736" s="270" t="n"/>
      <c r="C1736" s="269" t="n"/>
      <c r="D1736" s="267" t="n"/>
      <c r="E1736" s="267" t="n"/>
      <c r="F1736" s="268" t="n"/>
      <c r="G1736" s="421" t="n"/>
      <c r="H1736" s="269" t="n"/>
      <c r="I1736" s="421" t="n"/>
      <c r="J1736" s="421" t="n"/>
      <c r="K1736" s="421" t="n"/>
      <c r="L1736" s="421" t="n"/>
      <c r="M1736" s="421" t="n"/>
      <c r="N1736" s="421" t="n"/>
      <c r="O1736" s="421" t="n"/>
      <c r="P1736" s="421" t="n"/>
      <c r="Q1736" s="421" t="n"/>
      <c r="R1736" s="270" t="n"/>
      <c r="S1736" s="421" t="n"/>
      <c r="T1736" s="421" t="n"/>
      <c r="U1736" s="421" t="n"/>
      <c r="V1736" s="421" t="n"/>
      <c r="W1736" s="421" t="n"/>
      <c r="X1736" s="421" t="n"/>
      <c r="Y1736" s="421" t="n"/>
      <c r="Z1736" s="421" t="n"/>
      <c r="AA1736" s="421" t="n"/>
      <c r="AB1736" s="421" t="n"/>
      <c r="AC1736" s="421" t="n"/>
      <c r="AD1736" s="421" t="n"/>
      <c r="AE1736" s="421" t="n"/>
      <c r="AF1736" s="421" t="n"/>
      <c r="AG1736" s="421" t="n"/>
      <c r="AH1736" s="421" t="n"/>
      <c r="AI1736" s="421" t="n"/>
      <c r="AJ1736" s="297" t="n"/>
      <c r="AK1736" s="297" t="n"/>
      <c r="AL1736" s="284" t="n"/>
      <c r="AM1736" s="297" t="n"/>
      <c r="AN1736" s="285" t="n"/>
      <c r="AO1736" s="297" t="n"/>
      <c r="AP1736" s="297" t="n"/>
      <c r="AQ1736" s="297" t="n"/>
      <c r="AR1736" s="297" t="n"/>
      <c r="AS1736" s="297" t="n"/>
      <c r="AT1736" s="285" t="n"/>
      <c r="AU1736" s="297" t="n"/>
      <c r="AV1736" s="297" t="n"/>
      <c r="AW1736" s="297" t="n"/>
      <c r="AX1736" s="297" t="n"/>
      <c r="AY1736" s="286" t="n"/>
      <c r="AZ1736" s="286" t="n"/>
      <c r="BA1736" s="287" t="n"/>
      <c r="BB1736" s="286" t="n"/>
      <c r="BC1736" s="286" t="n"/>
      <c r="BD1736" s="286" t="n"/>
      <c r="BE1736" s="286" t="n"/>
      <c r="BF1736" s="286" t="n"/>
      <c r="BG1736" s="286" t="n"/>
      <c r="BH1736" s="297" t="n"/>
      <c r="BI1736" s="297" t="n"/>
      <c r="BJ1736" s="297" t="n"/>
      <c r="BK1736" s="297" t="n"/>
      <c r="BL1736" s="297" t="n"/>
      <c r="BM1736" s="297" t="n"/>
      <c r="BN1736" s="297" t="n"/>
      <c r="BO1736" s="285" t="n"/>
      <c r="BP1736" s="297" t="n"/>
      <c r="BQ1736" s="297" t="n"/>
      <c r="BR1736" s="297" t="n"/>
      <c r="BS1736" s="297" t="n"/>
      <c r="BT1736" s="297" t="n"/>
      <c r="BU1736" s="297" t="n"/>
      <c r="BV1736" s="297" t="n"/>
      <c r="BW1736" s="288" t="n"/>
      <c r="BX1736" s="276">
        <f>SUM(IF(COUNTIF(MediaScorecard!CC2223, "*1.*"), 2, 0), IF(COUNTIF(MediaScorecard!CC2223, "*2.*"), 2, 0), IF(COUNTIF(MediaScorecard!CC2223, "*3.*"), 2, 0), IF(COUNTIF(MediaScorecard!CC2223, "*4.*"), 2, 0), IF(COUNTIF(MediaScorecard!CC2223, "*5.*"), 2, 0), IF(COUNTIF(MediaScorecard!CC2223, "*6.*"), 2, 0))</f>
        <v/>
      </c>
      <c r="BY1736" s="277">
        <f t="array" ref="BY1736">SUM(VALUE(AT1736),VALUE(AU1736),VALUE(AV1736),VALUE(AW1736),VALUE(AX1736),VALUE(AY1736),VALUE(AZ1736),VALUE(BB1736),VALUE(BC1736),VALUE(BD1736),VALUE(BE1736),VALUE(BF1736),VALUE(BG1736),VALUE(BH1736),VALUE(BI1736),VALUE(BJ1736),VALUE(BK1736),VALUE(BL1736),VALUE(BM1736),VALUE(BN1736),VALUE(BO1736),VALUE(BP1736),VALUE(BQ1736),VALUE(BR1736),VALUE(BS1736),VALUE(BT1736),VALUE(BU1736),VALUE(BV1736),VALUE(BW1736))</f>
        <v/>
      </c>
      <c r="BZ1736" s="307" t="n"/>
      <c r="CA1736" s="307" t="n"/>
      <c r="CB1736" s="307" t="n"/>
      <c r="CC1736" s="307" t="n"/>
      <c r="CD1736" s="307" t="n"/>
      <c r="CE1736" s="307" t="n"/>
      <c r="CF1736" s="307" t="n"/>
      <c r="CG1736" s="307" t="n"/>
      <c r="CH1736" s="307" t="n"/>
      <c r="CI1736" s="307" t="n"/>
      <c r="CJ1736" s="307" t="n"/>
      <c r="CK1736" s="307" t="n"/>
      <c r="CL1736" s="307" t="n"/>
      <c r="CM1736" s="307" t="n"/>
      <c r="CN1736" s="307" t="n"/>
      <c r="CO1736" s="307" t="n"/>
      <c r="CP1736" s="307" t="n"/>
      <c r="CQ1736" s="307" t="n"/>
      <c r="CR1736" s="279" t="n"/>
      <c r="CS1736" s="280">
        <f>AVERAGE(Value(BY1736),value(CR1736))</f>
        <v/>
      </c>
      <c r="CT1736" s="421">
        <f>(IF(OR(MediaScorecard!BG2223="x", MediaScorecard!BH2223="x",MediaScorecard!BI2223="x",MediaScorecard!BJ2223="x",MediaScorecard!BK2223="x"),1, 2))</f>
        <v/>
      </c>
      <c r="CU1736" s="308" t="n"/>
      <c r="CV1736" s="308" t="n"/>
      <c r="CW1736" s="308" t="n"/>
      <c r="CX1736" s="309" t="n"/>
      <c r="CY1736" s="308" t="n"/>
      <c r="CZ1736" s="308" t="n"/>
      <c r="DA1736" s="308" t="n"/>
    </row>
    <row r="1737" ht="21" customHeight="1" s="590">
      <c r="A1737" s="421" t="n"/>
      <c r="B1737" s="270" t="n"/>
      <c r="C1737" s="269" t="n"/>
      <c r="D1737" s="267" t="n"/>
      <c r="E1737" s="267" t="n"/>
      <c r="F1737" s="268" t="n"/>
      <c r="G1737" s="421" t="n"/>
      <c r="H1737" s="269" t="n"/>
      <c r="I1737" s="421" t="n"/>
      <c r="J1737" s="421" t="n"/>
      <c r="K1737" s="421" t="n"/>
      <c r="L1737" s="421" t="n"/>
      <c r="M1737" s="421" t="n"/>
      <c r="N1737" s="421" t="n"/>
      <c r="O1737" s="421" t="n"/>
      <c r="P1737" s="421" t="n"/>
      <c r="Q1737" s="421" t="n"/>
      <c r="R1737" s="270" t="n"/>
      <c r="S1737" s="421" t="n"/>
      <c r="T1737" s="421" t="n"/>
      <c r="U1737" s="421" t="n"/>
      <c r="V1737" s="421" t="n"/>
      <c r="W1737" s="421" t="n"/>
      <c r="X1737" s="421" t="n"/>
      <c r="Y1737" s="421" t="n"/>
      <c r="Z1737" s="421" t="n"/>
      <c r="AA1737" s="421" t="n"/>
      <c r="AB1737" s="421" t="n"/>
      <c r="AC1737" s="421" t="n"/>
      <c r="AD1737" s="421" t="n"/>
      <c r="AE1737" s="421" t="n"/>
      <c r="AF1737" s="421" t="n"/>
      <c r="AG1737" s="421" t="n"/>
      <c r="AH1737" s="421" t="n"/>
      <c r="AI1737" s="421" t="n"/>
      <c r="AJ1737" s="297" t="n"/>
      <c r="AK1737" s="297" t="n"/>
      <c r="AL1737" s="284" t="n"/>
      <c r="AM1737" s="297" t="n"/>
      <c r="AN1737" s="285" t="n"/>
      <c r="AO1737" s="297" t="n"/>
      <c r="AP1737" s="297" t="n"/>
      <c r="AQ1737" s="297" t="n"/>
      <c r="AR1737" s="297" t="n"/>
      <c r="AS1737" s="297" t="n"/>
      <c r="AT1737" s="285" t="n"/>
      <c r="AU1737" s="297" t="n"/>
      <c r="AV1737" s="297" t="n"/>
      <c r="AW1737" s="297" t="n"/>
      <c r="AX1737" s="297" t="n"/>
      <c r="AY1737" s="286" t="n"/>
      <c r="AZ1737" s="286" t="n"/>
      <c r="BA1737" s="287" t="n"/>
      <c r="BB1737" s="286" t="n"/>
      <c r="BC1737" s="286" t="n"/>
      <c r="BD1737" s="286" t="n"/>
      <c r="BE1737" s="286" t="n"/>
      <c r="BF1737" s="286" t="n"/>
      <c r="BG1737" s="286" t="n"/>
      <c r="BH1737" s="297" t="n"/>
      <c r="BI1737" s="297" t="n"/>
      <c r="BJ1737" s="297" t="n"/>
      <c r="BK1737" s="297" t="n"/>
      <c r="BL1737" s="297" t="n"/>
      <c r="BM1737" s="297" t="n"/>
      <c r="BN1737" s="297" t="n"/>
      <c r="BO1737" s="285" t="n"/>
      <c r="BP1737" s="297" t="n"/>
      <c r="BQ1737" s="297" t="n"/>
      <c r="BR1737" s="297" t="n"/>
      <c r="BS1737" s="297" t="n"/>
      <c r="BT1737" s="297" t="n"/>
      <c r="BU1737" s="297" t="n"/>
      <c r="BV1737" s="297" t="n"/>
      <c r="BW1737" s="288" t="n"/>
      <c r="BX1737" s="276">
        <f>SUM(IF(COUNTIF(MediaScorecard!CC2224, "*1.*"), 2, 0), IF(COUNTIF(MediaScorecard!CC2224, "*2.*"), 2, 0), IF(COUNTIF(MediaScorecard!CC2224, "*3.*"), 2, 0), IF(COUNTIF(MediaScorecard!CC2224, "*4.*"), 2, 0), IF(COUNTIF(MediaScorecard!CC2224, "*5.*"), 2, 0), IF(COUNTIF(MediaScorecard!CC2224, "*6.*"), 2, 0))</f>
        <v/>
      </c>
      <c r="BY1737" s="277">
        <f t="array" ref="BY1737">SUM(VALUE(AT1737),VALUE(AU1737),VALUE(AV1737),VALUE(AW1737),VALUE(AX1737),VALUE(AY1737),VALUE(AZ1737),VALUE(BB1737),VALUE(BC1737),VALUE(BD1737),VALUE(BE1737),VALUE(BF1737),VALUE(BG1737),VALUE(BH1737),VALUE(BI1737),VALUE(BJ1737),VALUE(BK1737),VALUE(BL1737),VALUE(BM1737),VALUE(BN1737),VALUE(BO1737),VALUE(BP1737),VALUE(BQ1737),VALUE(BR1737),VALUE(BS1737),VALUE(BT1737),VALUE(BU1737),VALUE(BV1737),VALUE(BW1737))</f>
        <v/>
      </c>
      <c r="BZ1737" s="307" t="n"/>
      <c r="CA1737" s="307" t="n"/>
      <c r="CB1737" s="307" t="n"/>
      <c r="CC1737" s="307" t="n"/>
      <c r="CD1737" s="307" t="n"/>
      <c r="CE1737" s="307" t="n"/>
      <c r="CF1737" s="307" t="n"/>
      <c r="CG1737" s="307" t="n"/>
      <c r="CH1737" s="307" t="n"/>
      <c r="CI1737" s="307" t="n"/>
      <c r="CJ1737" s="307" t="n"/>
      <c r="CK1737" s="307" t="n"/>
      <c r="CL1737" s="307" t="n"/>
      <c r="CM1737" s="307" t="n"/>
      <c r="CN1737" s="307" t="n"/>
      <c r="CO1737" s="307" t="n"/>
      <c r="CP1737" s="307" t="n"/>
      <c r="CQ1737" s="307" t="n"/>
      <c r="CR1737" s="279" t="n"/>
      <c r="CS1737" s="280">
        <f>AVERAGE(Value(BY1737),value(CR1737))</f>
        <v/>
      </c>
      <c r="CT1737" s="421">
        <f>(IF(OR(MediaScorecard!BG2224="x", MediaScorecard!BH2224="x",MediaScorecard!BI2224="x",MediaScorecard!BJ2224="x",MediaScorecard!BK2224="x"),1, 2))</f>
        <v/>
      </c>
      <c r="CU1737" s="308" t="n"/>
      <c r="CV1737" s="308" t="n"/>
      <c r="CW1737" s="308" t="n"/>
      <c r="CX1737" s="309" t="n"/>
      <c r="CY1737" s="308" t="n"/>
      <c r="CZ1737" s="308" t="n"/>
      <c r="DA1737" s="308" t="n"/>
    </row>
    <row r="1738" ht="21" customHeight="1" s="590">
      <c r="A1738" s="421" t="n"/>
      <c r="B1738" s="270" t="n"/>
      <c r="C1738" s="269" t="n"/>
      <c r="D1738" s="267" t="n"/>
      <c r="E1738" s="267" t="n"/>
      <c r="F1738" s="268" t="n"/>
      <c r="G1738" s="421" t="n"/>
      <c r="H1738" s="269" t="n"/>
      <c r="I1738" s="421" t="n"/>
      <c r="J1738" s="421" t="n"/>
      <c r="K1738" s="421" t="n"/>
      <c r="L1738" s="421" t="n"/>
      <c r="M1738" s="421" t="n"/>
      <c r="N1738" s="421" t="n"/>
      <c r="O1738" s="421" t="n"/>
      <c r="P1738" s="421" t="n"/>
      <c r="Q1738" s="421" t="n"/>
      <c r="R1738" s="270" t="n"/>
      <c r="S1738" s="421" t="n"/>
      <c r="T1738" s="421" t="n"/>
      <c r="U1738" s="421" t="n"/>
      <c r="V1738" s="421" t="n"/>
      <c r="W1738" s="421" t="n"/>
      <c r="X1738" s="421" t="n"/>
      <c r="Y1738" s="421" t="n"/>
      <c r="Z1738" s="421" t="n"/>
      <c r="AA1738" s="421" t="n"/>
      <c r="AB1738" s="421" t="n"/>
      <c r="AC1738" s="421" t="n"/>
      <c r="AD1738" s="421" t="n"/>
      <c r="AE1738" s="421" t="n"/>
      <c r="AF1738" s="421" t="n"/>
      <c r="AG1738" s="421" t="n"/>
      <c r="AH1738" s="421" t="n"/>
      <c r="AI1738" s="421" t="n"/>
      <c r="AJ1738" s="297" t="n"/>
      <c r="AK1738" s="297" t="n"/>
      <c r="AL1738" s="284" t="n"/>
      <c r="AM1738" s="297" t="n"/>
      <c r="AN1738" s="285" t="n"/>
      <c r="AO1738" s="297" t="n"/>
      <c r="AP1738" s="297" t="n"/>
      <c r="AQ1738" s="297" t="n"/>
      <c r="AR1738" s="297" t="n"/>
      <c r="AS1738" s="297" t="n"/>
      <c r="AT1738" s="285" t="n"/>
      <c r="AU1738" s="297" t="n"/>
      <c r="AV1738" s="297" t="n"/>
      <c r="AW1738" s="297" t="n"/>
      <c r="AX1738" s="297" t="n"/>
      <c r="AY1738" s="286" t="n"/>
      <c r="AZ1738" s="286" t="n"/>
      <c r="BA1738" s="287" t="n"/>
      <c r="BB1738" s="286" t="n"/>
      <c r="BC1738" s="286" t="n"/>
      <c r="BD1738" s="286" t="n"/>
      <c r="BE1738" s="286" t="n"/>
      <c r="BF1738" s="286" t="n"/>
      <c r="BG1738" s="286" t="n"/>
      <c r="BH1738" s="297" t="n"/>
      <c r="BI1738" s="297" t="n"/>
      <c r="BJ1738" s="297" t="n"/>
      <c r="BK1738" s="297" t="n"/>
      <c r="BL1738" s="297" t="n"/>
      <c r="BM1738" s="297" t="n"/>
      <c r="BN1738" s="297" t="n"/>
      <c r="BO1738" s="285" t="n"/>
      <c r="BP1738" s="297" t="n"/>
      <c r="BQ1738" s="297" t="n"/>
      <c r="BR1738" s="297" t="n"/>
      <c r="BS1738" s="297" t="n"/>
      <c r="BT1738" s="297" t="n"/>
      <c r="BU1738" s="297" t="n"/>
      <c r="BV1738" s="297" t="n"/>
      <c r="BW1738" s="288" t="n"/>
      <c r="BX1738" s="276">
        <f>SUM(IF(COUNTIF(MediaScorecard!CC2225, "*1.*"), 2, 0), IF(COUNTIF(MediaScorecard!CC2225, "*2.*"), 2, 0), IF(COUNTIF(MediaScorecard!CC2225, "*3.*"), 2, 0), IF(COUNTIF(MediaScorecard!CC2225, "*4.*"), 2, 0), IF(COUNTIF(MediaScorecard!CC2225, "*5.*"), 2, 0), IF(COUNTIF(MediaScorecard!CC2225, "*6.*"), 2, 0))</f>
        <v/>
      </c>
      <c r="BY1738" s="277">
        <f t="array" ref="BY1738">SUM(VALUE(AT1738),VALUE(AU1738),VALUE(AV1738),VALUE(AW1738),VALUE(AX1738),VALUE(AY1738),VALUE(AZ1738),VALUE(BB1738),VALUE(BC1738),VALUE(BD1738),VALUE(BE1738),VALUE(BF1738),VALUE(BG1738),VALUE(BH1738),VALUE(BI1738),VALUE(BJ1738),VALUE(BK1738),VALUE(BL1738),VALUE(BM1738),VALUE(BN1738),VALUE(BO1738),VALUE(BP1738),VALUE(BQ1738),VALUE(BR1738),VALUE(BS1738),VALUE(BT1738),VALUE(BU1738),VALUE(BV1738),VALUE(BW1738))</f>
        <v/>
      </c>
      <c r="BZ1738" s="307" t="n"/>
      <c r="CA1738" s="307" t="n"/>
      <c r="CB1738" s="307" t="n"/>
      <c r="CC1738" s="307" t="n"/>
      <c r="CD1738" s="307" t="n"/>
      <c r="CE1738" s="307" t="n"/>
      <c r="CF1738" s="307" t="n"/>
      <c r="CG1738" s="307" t="n"/>
      <c r="CH1738" s="307" t="n"/>
      <c r="CI1738" s="307" t="n"/>
      <c r="CJ1738" s="307" t="n"/>
      <c r="CK1738" s="307" t="n"/>
      <c r="CL1738" s="307" t="n"/>
      <c r="CM1738" s="307" t="n"/>
      <c r="CN1738" s="307" t="n"/>
      <c r="CO1738" s="307" t="n"/>
      <c r="CP1738" s="307" t="n"/>
      <c r="CQ1738" s="307" t="n"/>
      <c r="CR1738" s="279" t="n"/>
      <c r="CS1738" s="280">
        <f>AVERAGE(Value(BY1738),value(CR1738))</f>
        <v/>
      </c>
      <c r="CT1738" s="421">
        <f>(IF(OR(MediaScorecard!BG2225="x", MediaScorecard!BH2225="x",MediaScorecard!BI2225="x",MediaScorecard!BJ2225="x",MediaScorecard!BK2225="x"),1, 2))</f>
        <v/>
      </c>
      <c r="CU1738" s="308" t="n"/>
      <c r="CV1738" s="308" t="n"/>
      <c r="CW1738" s="308" t="n"/>
      <c r="CX1738" s="309" t="n"/>
      <c r="CY1738" s="308" t="n"/>
      <c r="CZ1738" s="308" t="n"/>
      <c r="DA1738" s="308" t="n"/>
    </row>
    <row r="1739" ht="21" customHeight="1" s="590">
      <c r="A1739" s="421" t="n"/>
      <c r="B1739" s="270" t="n"/>
      <c r="C1739" s="269" t="n"/>
      <c r="D1739" s="267" t="n"/>
      <c r="E1739" s="267" t="n"/>
      <c r="F1739" s="268" t="n"/>
      <c r="G1739" s="421" t="n"/>
      <c r="H1739" s="269" t="n"/>
      <c r="I1739" s="421" t="n"/>
      <c r="J1739" s="421" t="n"/>
      <c r="K1739" s="421" t="n"/>
      <c r="L1739" s="421" t="n"/>
      <c r="M1739" s="421" t="n"/>
      <c r="N1739" s="421" t="n"/>
      <c r="O1739" s="421" t="n"/>
      <c r="P1739" s="421" t="n"/>
      <c r="Q1739" s="421" t="n"/>
      <c r="R1739" s="270" t="n"/>
      <c r="S1739" s="421" t="n"/>
      <c r="T1739" s="421" t="n"/>
      <c r="U1739" s="421" t="n"/>
      <c r="V1739" s="421" t="n"/>
      <c r="W1739" s="421" t="n"/>
      <c r="X1739" s="421" t="n"/>
      <c r="Y1739" s="421" t="n"/>
      <c r="Z1739" s="421" t="n"/>
      <c r="AA1739" s="421" t="n"/>
      <c r="AB1739" s="421" t="n"/>
      <c r="AC1739" s="421" t="n"/>
      <c r="AD1739" s="421" t="n"/>
      <c r="AE1739" s="421" t="n"/>
      <c r="AF1739" s="421" t="n"/>
      <c r="AG1739" s="421" t="n"/>
      <c r="AH1739" s="421" t="n"/>
      <c r="AI1739" s="421" t="n"/>
      <c r="AJ1739" s="297" t="n"/>
      <c r="AK1739" s="297" t="n"/>
      <c r="AL1739" s="284" t="n"/>
      <c r="AM1739" s="297" t="n"/>
      <c r="AN1739" s="285" t="n"/>
      <c r="AO1739" s="297" t="n"/>
      <c r="AP1739" s="297" t="n"/>
      <c r="AQ1739" s="297" t="n"/>
      <c r="AR1739" s="297" t="n"/>
      <c r="AS1739" s="297" t="n"/>
      <c r="AT1739" s="285" t="n"/>
      <c r="AU1739" s="297" t="n"/>
      <c r="AV1739" s="297" t="n"/>
      <c r="AW1739" s="297" t="n"/>
      <c r="AX1739" s="297" t="n"/>
      <c r="AY1739" s="286" t="n"/>
      <c r="AZ1739" s="286" t="n"/>
      <c r="BA1739" s="287" t="n"/>
      <c r="BB1739" s="286" t="n"/>
      <c r="BC1739" s="286" t="n"/>
      <c r="BD1739" s="286" t="n"/>
      <c r="BE1739" s="286" t="n"/>
      <c r="BF1739" s="286" t="n"/>
      <c r="BG1739" s="286" t="n"/>
      <c r="BH1739" s="297" t="n"/>
      <c r="BI1739" s="297" t="n"/>
      <c r="BJ1739" s="297" t="n"/>
      <c r="BK1739" s="297" t="n"/>
      <c r="BL1739" s="297" t="n"/>
      <c r="BM1739" s="297" t="n"/>
      <c r="BN1739" s="297" t="n"/>
      <c r="BO1739" s="285" t="n"/>
      <c r="BP1739" s="297" t="n"/>
      <c r="BQ1739" s="297" t="n"/>
      <c r="BR1739" s="297" t="n"/>
      <c r="BS1739" s="297" t="n"/>
      <c r="BT1739" s="297" t="n"/>
      <c r="BU1739" s="297" t="n"/>
      <c r="BV1739" s="297" t="n"/>
      <c r="BW1739" s="288" t="n"/>
      <c r="BX1739" s="276">
        <f>SUM(IF(COUNTIF(MediaScorecard!CC2226, "*1.*"), 2, 0), IF(COUNTIF(MediaScorecard!CC2226, "*2.*"), 2, 0), IF(COUNTIF(MediaScorecard!CC2226, "*3.*"), 2, 0), IF(COUNTIF(MediaScorecard!CC2226, "*4.*"), 2, 0), IF(COUNTIF(MediaScorecard!CC2226, "*5.*"), 2, 0), IF(COUNTIF(MediaScorecard!CC2226, "*6.*"), 2, 0))</f>
        <v/>
      </c>
      <c r="BY1739" s="277">
        <f t="array" ref="BY1739">SUM(VALUE(AT1739),VALUE(AU1739),VALUE(AV1739),VALUE(AW1739),VALUE(AX1739),VALUE(AY1739),VALUE(AZ1739),VALUE(BB1739),VALUE(BC1739),VALUE(BD1739),VALUE(BE1739),VALUE(BF1739),VALUE(BG1739),VALUE(BH1739),VALUE(BI1739),VALUE(BJ1739),VALUE(BK1739),VALUE(BL1739),VALUE(BM1739),VALUE(BN1739),VALUE(BO1739),VALUE(BP1739),VALUE(BQ1739),VALUE(BR1739),VALUE(BS1739),VALUE(BT1739),VALUE(BU1739),VALUE(BV1739),VALUE(BW1739))</f>
        <v/>
      </c>
      <c r="BZ1739" s="307" t="n"/>
      <c r="CA1739" s="307" t="n"/>
      <c r="CB1739" s="307" t="n"/>
      <c r="CC1739" s="307" t="n"/>
      <c r="CD1739" s="307" t="n"/>
      <c r="CE1739" s="307" t="n"/>
      <c r="CF1739" s="307" t="n"/>
      <c r="CG1739" s="307" t="n"/>
      <c r="CH1739" s="307" t="n"/>
      <c r="CI1739" s="307" t="n"/>
      <c r="CJ1739" s="307" t="n"/>
      <c r="CK1739" s="307" t="n"/>
      <c r="CL1739" s="307" t="n"/>
      <c r="CM1739" s="307" t="n"/>
      <c r="CN1739" s="307" t="n"/>
      <c r="CO1739" s="307" t="n"/>
      <c r="CP1739" s="307" t="n"/>
      <c r="CQ1739" s="307" t="n"/>
      <c r="CR1739" s="279" t="n"/>
      <c r="CS1739" s="280">
        <f>AVERAGE(Value(BY1739),value(CR1739))</f>
        <v/>
      </c>
      <c r="CT1739" s="421">
        <f>(IF(OR(MediaScorecard!BG2226="x", MediaScorecard!BH2226="x",MediaScorecard!BI2226="x",MediaScorecard!BJ2226="x",MediaScorecard!BK2226="x"),1, 2))</f>
        <v/>
      </c>
      <c r="CU1739" s="308" t="n"/>
      <c r="CV1739" s="308" t="n"/>
      <c r="CW1739" s="308" t="n"/>
      <c r="CX1739" s="309" t="n"/>
      <c r="CY1739" s="308" t="n"/>
      <c r="CZ1739" s="308" t="n"/>
      <c r="DA1739" s="308" t="n"/>
    </row>
    <row r="1740" ht="21" customHeight="1" s="590">
      <c r="A1740" s="421" t="n"/>
      <c r="B1740" s="270" t="n"/>
      <c r="C1740" s="269" t="n"/>
      <c r="D1740" s="267" t="n"/>
      <c r="E1740" s="267" t="n"/>
      <c r="F1740" s="268" t="n"/>
      <c r="G1740" s="421" t="n"/>
      <c r="H1740" s="269" t="n"/>
      <c r="I1740" s="421" t="n"/>
      <c r="J1740" s="421" t="n"/>
      <c r="K1740" s="421" t="n"/>
      <c r="L1740" s="421" t="n"/>
      <c r="M1740" s="421" t="n"/>
      <c r="N1740" s="421" t="n"/>
      <c r="O1740" s="421" t="n"/>
      <c r="P1740" s="421" t="n"/>
      <c r="Q1740" s="421" t="n"/>
      <c r="R1740" s="270" t="n"/>
      <c r="S1740" s="421" t="n"/>
      <c r="T1740" s="421" t="n"/>
      <c r="U1740" s="421" t="n"/>
      <c r="V1740" s="421" t="n"/>
      <c r="W1740" s="421" t="n"/>
      <c r="X1740" s="421" t="n"/>
      <c r="Y1740" s="421" t="n"/>
      <c r="Z1740" s="421" t="n"/>
      <c r="AA1740" s="421" t="n"/>
      <c r="AB1740" s="421" t="n"/>
      <c r="AC1740" s="421" t="n"/>
      <c r="AD1740" s="421" t="n"/>
      <c r="AE1740" s="421" t="n"/>
      <c r="AF1740" s="421" t="n"/>
      <c r="AG1740" s="421" t="n"/>
      <c r="AH1740" s="421" t="n"/>
      <c r="AI1740" s="421" t="n"/>
      <c r="AJ1740" s="297" t="n"/>
      <c r="AK1740" s="297" t="n"/>
      <c r="AL1740" s="284" t="n"/>
      <c r="AM1740" s="297" t="n"/>
      <c r="AN1740" s="285" t="n"/>
      <c r="AO1740" s="297" t="n"/>
      <c r="AP1740" s="297" t="n"/>
      <c r="AQ1740" s="297" t="n"/>
      <c r="AR1740" s="297" t="n"/>
      <c r="AS1740" s="297" t="n"/>
      <c r="AT1740" s="285" t="n"/>
      <c r="AU1740" s="297" t="n"/>
      <c r="AV1740" s="297" t="n"/>
      <c r="AW1740" s="297" t="n"/>
      <c r="AX1740" s="297" t="n"/>
      <c r="AY1740" s="286" t="n"/>
      <c r="AZ1740" s="286" t="n"/>
      <c r="BA1740" s="287" t="n"/>
      <c r="BB1740" s="286" t="n"/>
      <c r="BC1740" s="286" t="n"/>
      <c r="BD1740" s="286" t="n"/>
      <c r="BE1740" s="286" t="n"/>
      <c r="BF1740" s="286" t="n"/>
      <c r="BG1740" s="286" t="n"/>
      <c r="BH1740" s="297" t="n"/>
      <c r="BI1740" s="297" t="n"/>
      <c r="BJ1740" s="297" t="n"/>
      <c r="BK1740" s="297" t="n"/>
      <c r="BL1740" s="297" t="n"/>
      <c r="BM1740" s="297" t="n"/>
      <c r="BN1740" s="297" t="n"/>
      <c r="BO1740" s="285" t="n"/>
      <c r="BP1740" s="297" t="n"/>
      <c r="BQ1740" s="297" t="n"/>
      <c r="BR1740" s="297" t="n"/>
      <c r="BS1740" s="297" t="n"/>
      <c r="BT1740" s="297" t="n"/>
      <c r="BU1740" s="297" t="n"/>
      <c r="BV1740" s="297" t="n"/>
      <c r="BW1740" s="288" t="n"/>
      <c r="BX1740" s="276">
        <f>SUM(IF(COUNTIF(MediaScorecard!CC2227, "*1.*"), 2, 0), IF(COUNTIF(MediaScorecard!CC2227, "*2.*"), 2, 0), IF(COUNTIF(MediaScorecard!CC2227, "*3.*"), 2, 0), IF(COUNTIF(MediaScorecard!CC2227, "*4.*"), 2, 0), IF(COUNTIF(MediaScorecard!CC2227, "*5.*"), 2, 0), IF(COUNTIF(MediaScorecard!CC2227, "*6.*"), 2, 0))</f>
        <v/>
      </c>
      <c r="BY1740" s="277">
        <f t="array" ref="BY1740">SUM(VALUE(AT1740),VALUE(AU1740),VALUE(AV1740),VALUE(AW1740),VALUE(AX1740),VALUE(AY1740),VALUE(AZ1740),VALUE(BB1740),VALUE(BC1740),VALUE(BD1740),VALUE(BE1740),VALUE(BF1740),VALUE(BG1740),VALUE(BH1740),VALUE(BI1740),VALUE(BJ1740),VALUE(BK1740),VALUE(BL1740),VALUE(BM1740),VALUE(BN1740),VALUE(BO1740),VALUE(BP1740),VALUE(BQ1740),VALUE(BR1740),VALUE(BS1740),VALUE(BT1740),VALUE(BU1740),VALUE(BV1740),VALUE(BW1740))</f>
        <v/>
      </c>
      <c r="BZ1740" s="307" t="n"/>
      <c r="CA1740" s="307" t="n"/>
      <c r="CB1740" s="307" t="n"/>
      <c r="CC1740" s="307" t="n"/>
      <c r="CD1740" s="307" t="n"/>
      <c r="CE1740" s="307" t="n"/>
      <c r="CF1740" s="307" t="n"/>
      <c r="CG1740" s="307" t="n"/>
      <c r="CH1740" s="307" t="n"/>
      <c r="CI1740" s="307" t="n"/>
      <c r="CJ1740" s="307" t="n"/>
      <c r="CK1740" s="307" t="n"/>
      <c r="CL1740" s="307" t="n"/>
      <c r="CM1740" s="307" t="n"/>
      <c r="CN1740" s="307" t="n"/>
      <c r="CO1740" s="307" t="n"/>
      <c r="CP1740" s="307" t="n"/>
      <c r="CQ1740" s="307" t="n"/>
      <c r="CR1740" s="279" t="n"/>
      <c r="CS1740" s="280">
        <f>AVERAGE(Value(BY1740),value(CR1740))</f>
        <v/>
      </c>
      <c r="CT1740" s="421">
        <f>(IF(OR(MediaScorecard!BG2227="x", MediaScorecard!BH2227="x",MediaScorecard!BI2227="x",MediaScorecard!BJ2227="x",MediaScorecard!BK2227="x"),1, 2))</f>
        <v/>
      </c>
      <c r="CU1740" s="308" t="n"/>
      <c r="CV1740" s="308" t="n"/>
      <c r="CW1740" s="308" t="n"/>
      <c r="CX1740" s="309" t="n"/>
      <c r="CY1740" s="308" t="n"/>
      <c r="CZ1740" s="308" t="n"/>
      <c r="DA1740" s="308" t="n"/>
    </row>
    <row r="1741" ht="21" customHeight="1" s="590">
      <c r="A1741" s="421" t="n"/>
      <c r="B1741" s="270" t="n"/>
      <c r="C1741" s="269" t="n"/>
      <c r="D1741" s="267" t="n"/>
      <c r="E1741" s="267" t="n"/>
      <c r="F1741" s="268" t="n"/>
      <c r="G1741" s="421" t="n"/>
      <c r="H1741" s="269" t="n"/>
      <c r="I1741" s="421" t="n"/>
      <c r="J1741" s="421" t="n"/>
      <c r="K1741" s="421" t="n"/>
      <c r="L1741" s="421" t="n"/>
      <c r="M1741" s="421" t="n"/>
      <c r="N1741" s="421" t="n"/>
      <c r="O1741" s="421" t="n"/>
      <c r="P1741" s="421" t="n"/>
      <c r="Q1741" s="421" t="n"/>
      <c r="R1741" s="270" t="n"/>
      <c r="S1741" s="421" t="n"/>
      <c r="T1741" s="421" t="n"/>
      <c r="U1741" s="421" t="n"/>
      <c r="V1741" s="421" t="n"/>
      <c r="W1741" s="421" t="n"/>
      <c r="X1741" s="421" t="n"/>
      <c r="Y1741" s="421" t="n"/>
      <c r="Z1741" s="421" t="n"/>
      <c r="AA1741" s="421" t="n"/>
      <c r="AB1741" s="421" t="n"/>
      <c r="AC1741" s="421" t="n"/>
      <c r="AD1741" s="421" t="n"/>
      <c r="AE1741" s="421" t="n"/>
      <c r="AF1741" s="421" t="n"/>
      <c r="AG1741" s="421" t="n"/>
      <c r="AH1741" s="421" t="n"/>
      <c r="AI1741" s="421" t="n"/>
      <c r="AJ1741" s="297" t="n"/>
      <c r="AK1741" s="297" t="n"/>
      <c r="AL1741" s="284" t="n"/>
      <c r="AM1741" s="297" t="n"/>
      <c r="AN1741" s="285" t="n"/>
      <c r="AO1741" s="297" t="n"/>
      <c r="AP1741" s="297" t="n"/>
      <c r="AQ1741" s="297" t="n"/>
      <c r="AR1741" s="297" t="n"/>
      <c r="AS1741" s="297" t="n"/>
      <c r="AT1741" s="285" t="n"/>
      <c r="AU1741" s="297" t="n"/>
      <c r="AV1741" s="297" t="n"/>
      <c r="AW1741" s="297" t="n"/>
      <c r="AX1741" s="297" t="n"/>
      <c r="AY1741" s="286" t="n"/>
      <c r="AZ1741" s="286" t="n"/>
      <c r="BA1741" s="287" t="n"/>
      <c r="BB1741" s="286" t="n"/>
      <c r="BC1741" s="286" t="n"/>
      <c r="BD1741" s="286" t="n"/>
      <c r="BE1741" s="286" t="n"/>
      <c r="BF1741" s="286" t="n"/>
      <c r="BG1741" s="286" t="n"/>
      <c r="BH1741" s="297" t="n"/>
      <c r="BI1741" s="297" t="n"/>
      <c r="BJ1741" s="297" t="n"/>
      <c r="BK1741" s="297" t="n"/>
      <c r="BL1741" s="297" t="n"/>
      <c r="BM1741" s="297" t="n"/>
      <c r="BN1741" s="297" t="n"/>
      <c r="BO1741" s="285" t="n"/>
      <c r="BP1741" s="297" t="n"/>
      <c r="BQ1741" s="297" t="n"/>
      <c r="BR1741" s="297" t="n"/>
      <c r="BS1741" s="297" t="n"/>
      <c r="BT1741" s="297" t="n"/>
      <c r="BU1741" s="297" t="n"/>
      <c r="BV1741" s="297" t="n"/>
      <c r="BW1741" s="288" t="n"/>
      <c r="BX1741" s="276">
        <f>SUM(IF(COUNTIF(MediaScorecard!CC2228, "*1.*"), 2, 0), IF(COUNTIF(MediaScorecard!CC2228, "*2.*"), 2, 0), IF(COUNTIF(MediaScorecard!CC2228, "*3.*"), 2, 0), IF(COUNTIF(MediaScorecard!CC2228, "*4.*"), 2, 0), IF(COUNTIF(MediaScorecard!CC2228, "*5.*"), 2, 0), IF(COUNTIF(MediaScorecard!CC2228, "*6.*"), 2, 0))</f>
        <v/>
      </c>
      <c r="BY1741" s="277">
        <f t="array" ref="BY1741">SUM(VALUE(AT1741),VALUE(AU1741),VALUE(AV1741),VALUE(AW1741),VALUE(AX1741),VALUE(AY1741),VALUE(AZ1741),VALUE(BB1741),VALUE(BC1741),VALUE(BD1741),VALUE(BE1741),VALUE(BF1741),VALUE(BG1741),VALUE(BH1741),VALUE(BI1741),VALUE(BJ1741),VALUE(BK1741),VALUE(BL1741),VALUE(BM1741),VALUE(BN1741),VALUE(BO1741),VALUE(BP1741),VALUE(BQ1741),VALUE(BR1741),VALUE(BS1741),VALUE(BT1741),VALUE(BU1741),VALUE(BV1741),VALUE(BW1741))</f>
        <v/>
      </c>
      <c r="BZ1741" s="307" t="n"/>
      <c r="CA1741" s="307" t="n"/>
      <c r="CB1741" s="307" t="n"/>
      <c r="CC1741" s="307" t="n"/>
      <c r="CD1741" s="307" t="n"/>
      <c r="CE1741" s="307" t="n"/>
      <c r="CF1741" s="307" t="n"/>
      <c r="CG1741" s="307" t="n"/>
      <c r="CH1741" s="307" t="n"/>
      <c r="CI1741" s="307" t="n"/>
      <c r="CJ1741" s="307" t="n"/>
      <c r="CK1741" s="307" t="n"/>
      <c r="CL1741" s="307" t="n"/>
      <c r="CM1741" s="307" t="n"/>
      <c r="CN1741" s="307" t="n"/>
      <c r="CO1741" s="307" t="n"/>
      <c r="CP1741" s="307" t="n"/>
      <c r="CQ1741" s="307" t="n"/>
      <c r="CR1741" s="279" t="n"/>
      <c r="CS1741" s="280">
        <f>AVERAGE(Value(BY1741),value(CR1741))</f>
        <v/>
      </c>
      <c r="CT1741" s="421">
        <f>(IF(OR(MediaScorecard!BG2228="x", MediaScorecard!BH2228="x",MediaScorecard!BI2228="x",MediaScorecard!BJ2228="x",MediaScorecard!BK2228="x"),1, 2))</f>
        <v/>
      </c>
      <c r="CU1741" s="308" t="n"/>
      <c r="CV1741" s="308" t="n"/>
      <c r="CW1741" s="308" t="n"/>
      <c r="CX1741" s="309" t="n"/>
      <c r="CY1741" s="308" t="n"/>
      <c r="CZ1741" s="308" t="n"/>
      <c r="DA1741" s="308" t="n"/>
    </row>
    <row r="1742" ht="21" customHeight="1" s="590">
      <c r="A1742" s="421" t="n"/>
      <c r="B1742" s="270" t="n"/>
      <c r="C1742" s="269" t="n"/>
      <c r="D1742" s="267" t="n"/>
      <c r="E1742" s="267" t="n"/>
      <c r="F1742" s="268" t="n"/>
      <c r="G1742" s="421" t="n"/>
      <c r="H1742" s="269" t="n"/>
      <c r="I1742" s="421" t="n"/>
      <c r="J1742" s="421" t="n"/>
      <c r="K1742" s="421" t="n"/>
      <c r="L1742" s="421" t="n"/>
      <c r="M1742" s="421" t="n"/>
      <c r="N1742" s="421" t="n"/>
      <c r="O1742" s="421" t="n"/>
      <c r="P1742" s="421" t="n"/>
      <c r="Q1742" s="421" t="n"/>
      <c r="R1742" s="270" t="n"/>
      <c r="S1742" s="421" t="n"/>
      <c r="T1742" s="421" t="n"/>
      <c r="U1742" s="421" t="n"/>
      <c r="V1742" s="421" t="n"/>
      <c r="W1742" s="421" t="n"/>
      <c r="X1742" s="421" t="n"/>
      <c r="Y1742" s="421" t="n"/>
      <c r="Z1742" s="421" t="n"/>
      <c r="AA1742" s="421" t="n"/>
      <c r="AB1742" s="421" t="n"/>
      <c r="AC1742" s="421" t="n"/>
      <c r="AD1742" s="421" t="n"/>
      <c r="AE1742" s="421" t="n"/>
      <c r="AF1742" s="421" t="n"/>
      <c r="AG1742" s="421" t="n"/>
      <c r="AH1742" s="421" t="n"/>
      <c r="AI1742" s="421" t="n"/>
      <c r="AJ1742" s="297" t="n"/>
      <c r="AK1742" s="297" t="n"/>
      <c r="AL1742" s="284" t="n"/>
      <c r="AM1742" s="297" t="n"/>
      <c r="AN1742" s="285" t="n"/>
      <c r="AO1742" s="297" t="n"/>
      <c r="AP1742" s="297" t="n"/>
      <c r="AQ1742" s="297" t="n"/>
      <c r="AR1742" s="297" t="n"/>
      <c r="AS1742" s="297" t="n"/>
      <c r="AT1742" s="285" t="n"/>
      <c r="AU1742" s="297" t="n"/>
      <c r="AV1742" s="297" t="n"/>
      <c r="AW1742" s="297" t="n"/>
      <c r="AX1742" s="297" t="n"/>
      <c r="AY1742" s="286" t="n"/>
      <c r="AZ1742" s="286" t="n"/>
      <c r="BA1742" s="287" t="n"/>
      <c r="BB1742" s="286" t="n"/>
      <c r="BC1742" s="286" t="n"/>
      <c r="BD1742" s="286" t="n"/>
      <c r="BE1742" s="286" t="n"/>
      <c r="BF1742" s="286" t="n"/>
      <c r="BG1742" s="286" t="n"/>
      <c r="BH1742" s="297" t="n"/>
      <c r="BI1742" s="297" t="n"/>
      <c r="BJ1742" s="297" t="n"/>
      <c r="BK1742" s="297" t="n"/>
      <c r="BL1742" s="297" t="n"/>
      <c r="BM1742" s="297" t="n"/>
      <c r="BN1742" s="297" t="n"/>
      <c r="BO1742" s="285" t="n"/>
      <c r="BP1742" s="297" t="n"/>
      <c r="BQ1742" s="297" t="n"/>
      <c r="BR1742" s="297" t="n"/>
      <c r="BS1742" s="297" t="n"/>
      <c r="BT1742" s="297" t="n"/>
      <c r="BU1742" s="297" t="n"/>
      <c r="BV1742" s="297" t="n"/>
      <c r="BW1742" s="288" t="n"/>
      <c r="BX1742" s="276">
        <f>SUM(IF(COUNTIF(MediaScorecard!CC2229, "*1.*"), 2, 0), IF(COUNTIF(MediaScorecard!CC2229, "*2.*"), 2, 0), IF(COUNTIF(MediaScorecard!CC2229, "*3.*"), 2, 0), IF(COUNTIF(MediaScorecard!CC2229, "*4.*"), 2, 0), IF(COUNTIF(MediaScorecard!CC2229, "*5.*"), 2, 0), IF(COUNTIF(MediaScorecard!CC2229, "*6.*"), 2, 0))</f>
        <v/>
      </c>
      <c r="BY1742" s="277">
        <f t="array" ref="BY1742">SUM(VALUE(AT1742),VALUE(AU1742),VALUE(AV1742),VALUE(AW1742),VALUE(AX1742),VALUE(AY1742),VALUE(AZ1742),VALUE(BB1742),VALUE(BC1742),VALUE(BD1742),VALUE(BE1742),VALUE(BF1742),VALUE(BG1742),VALUE(BH1742),VALUE(BI1742),VALUE(BJ1742),VALUE(BK1742),VALUE(BL1742),VALUE(BM1742),VALUE(BN1742),VALUE(BO1742),VALUE(BP1742),VALUE(BQ1742),VALUE(BR1742),VALUE(BS1742),VALUE(BT1742),VALUE(BU1742),VALUE(BV1742),VALUE(BW1742))</f>
        <v/>
      </c>
      <c r="BZ1742" s="307" t="n"/>
      <c r="CA1742" s="307" t="n"/>
      <c r="CB1742" s="307" t="n"/>
      <c r="CC1742" s="307" t="n"/>
      <c r="CD1742" s="307" t="n"/>
      <c r="CE1742" s="307" t="n"/>
      <c r="CF1742" s="307" t="n"/>
      <c r="CG1742" s="307" t="n"/>
      <c r="CH1742" s="307" t="n"/>
      <c r="CI1742" s="307" t="n"/>
      <c r="CJ1742" s="307" t="n"/>
      <c r="CK1742" s="307" t="n"/>
      <c r="CL1742" s="307" t="n"/>
      <c r="CM1742" s="307" t="n"/>
      <c r="CN1742" s="307" t="n"/>
      <c r="CO1742" s="307" t="n"/>
      <c r="CP1742" s="307" t="n"/>
      <c r="CQ1742" s="307" t="n"/>
      <c r="CR1742" s="279" t="n"/>
      <c r="CS1742" s="280">
        <f>AVERAGE(Value(BY1742),value(CR1742))</f>
        <v/>
      </c>
      <c r="CT1742" s="421">
        <f>(IF(OR(MediaScorecard!BG2229="x", MediaScorecard!BH2229="x",MediaScorecard!BI2229="x",MediaScorecard!BJ2229="x",MediaScorecard!BK2229="x"),1, 2))</f>
        <v/>
      </c>
      <c r="CU1742" s="308" t="n"/>
      <c r="CV1742" s="308" t="n"/>
      <c r="CW1742" s="308" t="n"/>
      <c r="CX1742" s="309" t="n"/>
      <c r="CY1742" s="308" t="n"/>
      <c r="CZ1742" s="308" t="n"/>
      <c r="DA1742" s="308" t="n"/>
    </row>
    <row r="1743" ht="21" customHeight="1" s="590">
      <c r="A1743" s="421" t="n"/>
      <c r="B1743" s="270" t="n"/>
      <c r="C1743" s="269" t="n"/>
      <c r="D1743" s="267" t="n"/>
      <c r="E1743" s="267" t="n"/>
      <c r="F1743" s="268" t="n"/>
      <c r="G1743" s="421" t="n"/>
      <c r="H1743" s="269" t="n"/>
      <c r="I1743" s="421" t="n"/>
      <c r="J1743" s="421" t="n"/>
      <c r="K1743" s="421" t="n"/>
      <c r="L1743" s="421" t="n"/>
      <c r="M1743" s="421" t="n"/>
      <c r="N1743" s="421" t="n"/>
      <c r="O1743" s="421" t="n"/>
      <c r="P1743" s="421" t="n"/>
      <c r="Q1743" s="421" t="n"/>
      <c r="R1743" s="270" t="n"/>
      <c r="S1743" s="421" t="n"/>
      <c r="T1743" s="421" t="n"/>
      <c r="U1743" s="421" t="n"/>
      <c r="V1743" s="421" t="n"/>
      <c r="W1743" s="421" t="n"/>
      <c r="X1743" s="421" t="n"/>
      <c r="Y1743" s="421" t="n"/>
      <c r="Z1743" s="421" t="n"/>
      <c r="AA1743" s="421" t="n"/>
      <c r="AB1743" s="421" t="n"/>
      <c r="AC1743" s="421" t="n"/>
      <c r="AD1743" s="421" t="n"/>
      <c r="AE1743" s="421" t="n"/>
      <c r="AF1743" s="421" t="n"/>
      <c r="AG1743" s="421" t="n"/>
      <c r="AH1743" s="421" t="n"/>
      <c r="AI1743" s="421" t="n"/>
      <c r="AJ1743" s="297" t="n"/>
      <c r="AK1743" s="297" t="n"/>
      <c r="AL1743" s="284" t="n"/>
      <c r="AM1743" s="297" t="n"/>
      <c r="AN1743" s="285" t="n"/>
      <c r="AO1743" s="297" t="n"/>
      <c r="AP1743" s="297" t="n"/>
      <c r="AQ1743" s="297" t="n"/>
      <c r="AR1743" s="297" t="n"/>
      <c r="AS1743" s="297" t="n"/>
      <c r="AT1743" s="285" t="n"/>
      <c r="AU1743" s="297" t="n"/>
      <c r="AV1743" s="297" t="n"/>
      <c r="AW1743" s="297" t="n"/>
      <c r="AX1743" s="297" t="n"/>
      <c r="AY1743" s="286" t="n"/>
      <c r="AZ1743" s="286" t="n"/>
      <c r="BA1743" s="287" t="n"/>
      <c r="BB1743" s="286" t="n"/>
      <c r="BC1743" s="286" t="n"/>
      <c r="BD1743" s="286" t="n"/>
      <c r="BE1743" s="286" t="n"/>
      <c r="BF1743" s="286" t="n"/>
      <c r="BG1743" s="286" t="n"/>
      <c r="BH1743" s="297" t="n"/>
      <c r="BI1743" s="297" t="n"/>
      <c r="BJ1743" s="297" t="n"/>
      <c r="BK1743" s="297" t="n"/>
      <c r="BL1743" s="297" t="n"/>
      <c r="BM1743" s="297" t="n"/>
      <c r="BN1743" s="297" t="n"/>
      <c r="BO1743" s="285" t="n"/>
      <c r="BP1743" s="297" t="n"/>
      <c r="BQ1743" s="297" t="n"/>
      <c r="BR1743" s="297" t="n"/>
      <c r="BS1743" s="297" t="n"/>
      <c r="BT1743" s="297" t="n"/>
      <c r="BU1743" s="297" t="n"/>
      <c r="BV1743" s="297" t="n"/>
      <c r="BW1743" s="288" t="n"/>
      <c r="BX1743" s="276">
        <f>SUM(IF(COUNTIF(MediaScorecard!CC2230, "*1.*"), 2, 0), IF(COUNTIF(MediaScorecard!CC2230, "*2.*"), 2, 0), IF(COUNTIF(MediaScorecard!CC2230, "*3.*"), 2, 0), IF(COUNTIF(MediaScorecard!CC2230, "*4.*"), 2, 0), IF(COUNTIF(MediaScorecard!CC2230, "*5.*"), 2, 0), IF(COUNTIF(MediaScorecard!CC2230, "*6.*"), 2, 0))</f>
        <v/>
      </c>
      <c r="BY1743" s="277">
        <f t="array" ref="BY1743">SUM(VALUE(AT1743),VALUE(AU1743),VALUE(AV1743),VALUE(AW1743),VALUE(AX1743),VALUE(AY1743),VALUE(AZ1743),VALUE(BB1743),VALUE(BC1743),VALUE(BD1743),VALUE(BE1743),VALUE(BF1743),VALUE(BG1743),VALUE(BH1743),VALUE(BI1743),VALUE(BJ1743),VALUE(BK1743),VALUE(BL1743),VALUE(BM1743),VALUE(BN1743),VALUE(BO1743),VALUE(BP1743),VALUE(BQ1743),VALUE(BR1743),VALUE(BS1743),VALUE(BT1743),VALUE(BU1743),VALUE(BV1743),VALUE(BW1743))</f>
        <v/>
      </c>
      <c r="BZ1743" s="307" t="n"/>
      <c r="CA1743" s="307" t="n"/>
      <c r="CB1743" s="307" t="n"/>
      <c r="CC1743" s="307" t="n"/>
      <c r="CD1743" s="307" t="n"/>
      <c r="CE1743" s="307" t="n"/>
      <c r="CF1743" s="307" t="n"/>
      <c r="CG1743" s="307" t="n"/>
      <c r="CH1743" s="307" t="n"/>
      <c r="CI1743" s="307" t="n"/>
      <c r="CJ1743" s="307" t="n"/>
      <c r="CK1743" s="307" t="n"/>
      <c r="CL1743" s="307" t="n"/>
      <c r="CM1743" s="307" t="n"/>
      <c r="CN1743" s="307" t="n"/>
      <c r="CO1743" s="307" t="n"/>
      <c r="CP1743" s="307" t="n"/>
      <c r="CQ1743" s="307" t="n"/>
      <c r="CR1743" s="279" t="n"/>
      <c r="CS1743" s="280">
        <f>AVERAGE(Value(BY1743),value(CR1743))</f>
        <v/>
      </c>
      <c r="CT1743" s="421">
        <f>(IF(OR(MediaScorecard!BG2230="x", MediaScorecard!BH2230="x",MediaScorecard!BI2230="x",MediaScorecard!BJ2230="x",MediaScorecard!BK2230="x"),1, 2))</f>
        <v/>
      </c>
      <c r="CU1743" s="308" t="n"/>
      <c r="CV1743" s="308" t="n"/>
      <c r="CW1743" s="308" t="n"/>
      <c r="CX1743" s="309" t="n"/>
      <c r="CY1743" s="308" t="n"/>
      <c r="CZ1743" s="308" t="n"/>
      <c r="DA1743" s="308" t="n"/>
    </row>
    <row r="1744" ht="21" customHeight="1" s="590">
      <c r="A1744" s="421" t="n"/>
      <c r="B1744" s="270" t="n"/>
      <c r="C1744" s="269" t="n"/>
      <c r="D1744" s="267" t="n"/>
      <c r="E1744" s="267" t="n"/>
      <c r="F1744" s="268" t="n"/>
      <c r="G1744" s="421" t="n"/>
      <c r="H1744" s="269" t="n"/>
      <c r="I1744" s="421" t="n"/>
      <c r="J1744" s="421" t="n"/>
      <c r="K1744" s="421" t="n"/>
      <c r="L1744" s="421" t="n"/>
      <c r="M1744" s="421" t="n"/>
      <c r="N1744" s="421" t="n"/>
      <c r="O1744" s="421" t="n"/>
      <c r="P1744" s="421" t="n"/>
      <c r="Q1744" s="421" t="n"/>
      <c r="R1744" s="270" t="n"/>
      <c r="S1744" s="421" t="n"/>
      <c r="T1744" s="421" t="n"/>
      <c r="U1744" s="421" t="n"/>
      <c r="V1744" s="421" t="n"/>
      <c r="W1744" s="421" t="n"/>
      <c r="X1744" s="421" t="n"/>
      <c r="Y1744" s="421" t="n"/>
      <c r="Z1744" s="421" t="n"/>
      <c r="AA1744" s="421" t="n"/>
      <c r="AB1744" s="421" t="n"/>
      <c r="AC1744" s="421" t="n"/>
      <c r="AD1744" s="421" t="n"/>
      <c r="AE1744" s="421" t="n"/>
      <c r="AF1744" s="421" t="n"/>
      <c r="AG1744" s="421" t="n"/>
      <c r="AH1744" s="421" t="n"/>
      <c r="AI1744" s="421" t="n"/>
      <c r="AJ1744" s="297" t="n"/>
      <c r="AK1744" s="297" t="n"/>
      <c r="AL1744" s="284" t="n"/>
      <c r="AM1744" s="297" t="n"/>
      <c r="AN1744" s="285" t="n"/>
      <c r="AO1744" s="297" t="n"/>
      <c r="AP1744" s="297" t="n"/>
      <c r="AQ1744" s="297" t="n"/>
      <c r="AR1744" s="297" t="n"/>
      <c r="AS1744" s="297" t="n"/>
      <c r="AT1744" s="285" t="n"/>
      <c r="AU1744" s="297" t="n"/>
      <c r="AV1744" s="297" t="n"/>
      <c r="AW1744" s="297" t="n"/>
      <c r="AX1744" s="297" t="n"/>
      <c r="AY1744" s="286" t="n"/>
      <c r="AZ1744" s="286" t="n"/>
      <c r="BA1744" s="287" t="n"/>
      <c r="BB1744" s="286" t="n"/>
      <c r="BC1744" s="286" t="n"/>
      <c r="BD1744" s="286" t="n"/>
      <c r="BE1744" s="286" t="n"/>
      <c r="BF1744" s="286" t="n"/>
      <c r="BG1744" s="286" t="n"/>
      <c r="BH1744" s="297" t="n"/>
      <c r="BI1744" s="297" t="n"/>
      <c r="BJ1744" s="297" t="n"/>
      <c r="BK1744" s="297" t="n"/>
      <c r="BL1744" s="297" t="n"/>
      <c r="BM1744" s="297" t="n"/>
      <c r="BN1744" s="297" t="n"/>
      <c r="BO1744" s="285" t="n"/>
      <c r="BP1744" s="297" t="n"/>
      <c r="BQ1744" s="297" t="n"/>
      <c r="BR1744" s="297" t="n"/>
      <c r="BS1744" s="297" t="n"/>
      <c r="BT1744" s="297" t="n"/>
      <c r="BU1744" s="297" t="n"/>
      <c r="BV1744" s="297" t="n"/>
      <c r="BW1744" s="288" t="n"/>
      <c r="BX1744" s="276">
        <f>SUM(IF(COUNTIF(MediaScorecard!CC2231, "*1.*"), 2, 0), IF(COUNTIF(MediaScorecard!CC2231, "*2.*"), 2, 0), IF(COUNTIF(MediaScorecard!CC2231, "*3.*"), 2, 0), IF(COUNTIF(MediaScorecard!CC2231, "*4.*"), 2, 0), IF(COUNTIF(MediaScorecard!CC2231, "*5.*"), 2, 0), IF(COUNTIF(MediaScorecard!CC2231, "*6.*"), 2, 0))</f>
        <v/>
      </c>
      <c r="BY1744" s="277">
        <f t="array" ref="BY1744">SUM(VALUE(AT1744),VALUE(AU1744),VALUE(AV1744),VALUE(AW1744),VALUE(AX1744),VALUE(AY1744),VALUE(AZ1744),VALUE(BB1744),VALUE(BC1744),VALUE(BD1744),VALUE(BE1744),VALUE(BF1744),VALUE(BG1744),VALUE(BH1744),VALUE(BI1744),VALUE(BJ1744),VALUE(BK1744),VALUE(BL1744),VALUE(BM1744),VALUE(BN1744),VALUE(BO1744),VALUE(BP1744),VALUE(BQ1744),VALUE(BR1744),VALUE(BS1744),VALUE(BT1744),VALUE(BU1744),VALUE(BV1744),VALUE(BW1744))</f>
        <v/>
      </c>
      <c r="BZ1744" s="307" t="n"/>
      <c r="CA1744" s="307" t="n"/>
      <c r="CB1744" s="307" t="n"/>
      <c r="CC1744" s="307" t="n"/>
      <c r="CD1744" s="307" t="n"/>
      <c r="CE1744" s="307" t="n"/>
      <c r="CF1744" s="307" t="n"/>
      <c r="CG1744" s="307" t="n"/>
      <c r="CH1744" s="307" t="n"/>
      <c r="CI1744" s="307" t="n"/>
      <c r="CJ1744" s="307" t="n"/>
      <c r="CK1744" s="307" t="n"/>
      <c r="CL1744" s="307" t="n"/>
      <c r="CM1744" s="307" t="n"/>
      <c r="CN1744" s="307" t="n"/>
      <c r="CO1744" s="307" t="n"/>
      <c r="CP1744" s="307" t="n"/>
      <c r="CQ1744" s="307" t="n"/>
      <c r="CR1744" s="279" t="n"/>
      <c r="CS1744" s="280">
        <f>AVERAGE(Value(BY1744),value(CR1744))</f>
        <v/>
      </c>
      <c r="CT1744" s="421">
        <f>(IF(OR(MediaScorecard!BG2231="x", MediaScorecard!BH2231="x",MediaScorecard!BI2231="x",MediaScorecard!BJ2231="x",MediaScorecard!BK2231="x"),1, 2))</f>
        <v/>
      </c>
      <c r="CU1744" s="308" t="n"/>
      <c r="CV1744" s="308" t="n"/>
      <c r="CW1744" s="308" t="n"/>
      <c r="CX1744" s="309" t="n"/>
      <c r="CY1744" s="308" t="n"/>
      <c r="CZ1744" s="308" t="n"/>
      <c r="DA1744" s="308" t="n"/>
    </row>
    <row r="1745" ht="21" customHeight="1" s="590">
      <c r="A1745" s="421" t="n"/>
      <c r="B1745" s="270" t="n"/>
      <c r="C1745" s="269" t="n"/>
      <c r="D1745" s="267" t="n"/>
      <c r="E1745" s="267" t="n"/>
      <c r="F1745" s="268" t="n"/>
      <c r="G1745" s="421" t="n"/>
      <c r="H1745" s="269" t="n"/>
      <c r="I1745" s="421" t="n"/>
      <c r="J1745" s="421" t="n"/>
      <c r="K1745" s="421" t="n"/>
      <c r="L1745" s="421" t="n"/>
      <c r="M1745" s="421" t="n"/>
      <c r="N1745" s="421" t="n"/>
      <c r="O1745" s="421" t="n"/>
      <c r="P1745" s="421" t="n"/>
      <c r="Q1745" s="421" t="n"/>
      <c r="R1745" s="270" t="n"/>
      <c r="S1745" s="421" t="n"/>
      <c r="T1745" s="421" t="n"/>
      <c r="U1745" s="421" t="n"/>
      <c r="V1745" s="421" t="n"/>
      <c r="W1745" s="421" t="n"/>
      <c r="X1745" s="421" t="n"/>
      <c r="Y1745" s="421" t="n"/>
      <c r="Z1745" s="421" t="n"/>
      <c r="AA1745" s="421" t="n"/>
      <c r="AB1745" s="421" t="n"/>
      <c r="AC1745" s="421" t="n"/>
      <c r="AD1745" s="421" t="n"/>
      <c r="AE1745" s="421" t="n"/>
      <c r="AF1745" s="421" t="n"/>
      <c r="AG1745" s="421" t="n"/>
      <c r="AH1745" s="421" t="n"/>
      <c r="AI1745" s="421" t="n"/>
      <c r="AJ1745" s="297" t="n"/>
      <c r="AK1745" s="297" t="n"/>
      <c r="AL1745" s="284" t="n"/>
      <c r="AM1745" s="297" t="n"/>
      <c r="AN1745" s="285" t="n"/>
      <c r="AO1745" s="297" t="n"/>
      <c r="AP1745" s="297" t="n"/>
      <c r="AQ1745" s="297" t="n"/>
      <c r="AR1745" s="297" t="n"/>
      <c r="AS1745" s="297" t="n"/>
      <c r="AT1745" s="285" t="n"/>
      <c r="AU1745" s="297" t="n"/>
      <c r="AV1745" s="297" t="n"/>
      <c r="AW1745" s="297" t="n"/>
      <c r="AX1745" s="297" t="n"/>
      <c r="AY1745" s="286" t="n"/>
      <c r="AZ1745" s="286" t="n"/>
      <c r="BA1745" s="287" t="n"/>
      <c r="BB1745" s="286" t="n"/>
      <c r="BC1745" s="286" t="n"/>
      <c r="BD1745" s="286" t="n"/>
      <c r="BE1745" s="286" t="n"/>
      <c r="BF1745" s="286" t="n"/>
      <c r="BG1745" s="286" t="n"/>
      <c r="BH1745" s="297" t="n"/>
      <c r="BI1745" s="297" t="n"/>
      <c r="BJ1745" s="297" t="n"/>
      <c r="BK1745" s="297" t="n"/>
      <c r="BL1745" s="297" t="n"/>
      <c r="BM1745" s="297" t="n"/>
      <c r="BN1745" s="297" t="n"/>
      <c r="BO1745" s="285" t="n"/>
      <c r="BP1745" s="297" t="n"/>
      <c r="BQ1745" s="297" t="n"/>
      <c r="BR1745" s="297" t="n"/>
      <c r="BS1745" s="297" t="n"/>
      <c r="BT1745" s="297" t="n"/>
      <c r="BU1745" s="297" t="n"/>
      <c r="BV1745" s="297" t="n"/>
      <c r="BW1745" s="288" t="n"/>
      <c r="BX1745" s="276">
        <f>SUM(IF(COUNTIF(MediaScorecard!CC2232, "*1.*"), 2, 0), IF(COUNTIF(MediaScorecard!CC2232, "*2.*"), 2, 0), IF(COUNTIF(MediaScorecard!CC2232, "*3.*"), 2, 0), IF(COUNTIF(MediaScorecard!CC2232, "*4.*"), 2, 0), IF(COUNTIF(MediaScorecard!CC2232, "*5.*"), 2, 0), IF(COUNTIF(MediaScorecard!CC2232, "*6.*"), 2, 0))</f>
        <v/>
      </c>
      <c r="BY1745" s="277">
        <f t="array" ref="BY1745">SUM(VALUE(AT1745),VALUE(AU1745),VALUE(AV1745),VALUE(AW1745),VALUE(AX1745),VALUE(AY1745),VALUE(AZ1745),VALUE(BB1745),VALUE(BC1745),VALUE(BD1745),VALUE(BE1745),VALUE(BF1745),VALUE(BG1745),VALUE(BH1745),VALUE(BI1745),VALUE(BJ1745),VALUE(BK1745),VALUE(BL1745),VALUE(BM1745),VALUE(BN1745),VALUE(BO1745),VALUE(BP1745),VALUE(BQ1745),VALUE(BR1745),VALUE(BS1745),VALUE(BT1745),VALUE(BU1745),VALUE(BV1745),VALUE(BW1745))</f>
        <v/>
      </c>
      <c r="BZ1745" s="307" t="n"/>
      <c r="CA1745" s="307" t="n"/>
      <c r="CB1745" s="307" t="n"/>
      <c r="CC1745" s="307" t="n"/>
      <c r="CD1745" s="307" t="n"/>
      <c r="CE1745" s="307" t="n"/>
      <c r="CF1745" s="307" t="n"/>
      <c r="CG1745" s="307" t="n"/>
      <c r="CH1745" s="307" t="n"/>
      <c r="CI1745" s="307" t="n"/>
      <c r="CJ1745" s="307" t="n"/>
      <c r="CK1745" s="307" t="n"/>
      <c r="CL1745" s="307" t="n"/>
      <c r="CM1745" s="307" t="n"/>
      <c r="CN1745" s="307" t="n"/>
      <c r="CO1745" s="307" t="n"/>
      <c r="CP1745" s="307" t="n"/>
      <c r="CQ1745" s="307" t="n"/>
      <c r="CR1745" s="279" t="n"/>
      <c r="CS1745" s="280">
        <f>AVERAGE(Value(BY1745),value(CR1745))</f>
        <v/>
      </c>
      <c r="CT1745" s="421">
        <f>(IF(OR(MediaScorecard!BG2232="x", MediaScorecard!BH2232="x",MediaScorecard!BI2232="x",MediaScorecard!BJ2232="x",MediaScorecard!BK2232="x"),1, 2))</f>
        <v/>
      </c>
      <c r="CU1745" s="308" t="n"/>
      <c r="CV1745" s="308" t="n"/>
      <c r="CW1745" s="308" t="n"/>
      <c r="CX1745" s="309" t="n"/>
      <c r="CY1745" s="308" t="n"/>
      <c r="CZ1745" s="308" t="n"/>
      <c r="DA1745" s="308" t="n"/>
    </row>
    <row r="1746" ht="21" customHeight="1" s="590">
      <c r="A1746" s="421" t="n"/>
      <c r="B1746" s="270" t="n"/>
      <c r="C1746" s="269" t="n"/>
      <c r="D1746" s="267" t="n"/>
      <c r="E1746" s="267" t="n"/>
      <c r="F1746" s="268" t="n"/>
      <c r="G1746" s="421" t="n"/>
      <c r="H1746" s="269" t="n"/>
      <c r="I1746" s="421" t="n"/>
      <c r="J1746" s="421" t="n"/>
      <c r="K1746" s="421" t="n"/>
      <c r="L1746" s="421" t="n"/>
      <c r="M1746" s="421" t="n"/>
      <c r="N1746" s="421" t="n"/>
      <c r="O1746" s="421" t="n"/>
      <c r="P1746" s="421" t="n"/>
      <c r="Q1746" s="421" t="n"/>
      <c r="R1746" s="270" t="n"/>
      <c r="S1746" s="421" t="n"/>
      <c r="T1746" s="421" t="n"/>
      <c r="U1746" s="421" t="n"/>
      <c r="V1746" s="421" t="n"/>
      <c r="W1746" s="421" t="n"/>
      <c r="X1746" s="421" t="n"/>
      <c r="Y1746" s="421" t="n"/>
      <c r="Z1746" s="421" t="n"/>
      <c r="AA1746" s="421" t="n"/>
      <c r="AB1746" s="421" t="n"/>
      <c r="AC1746" s="421" t="n"/>
      <c r="AD1746" s="421" t="n"/>
      <c r="AE1746" s="421" t="n"/>
      <c r="AF1746" s="421" t="n"/>
      <c r="AG1746" s="421" t="n"/>
      <c r="AH1746" s="421" t="n"/>
      <c r="AI1746" s="421" t="n"/>
      <c r="AJ1746" s="297" t="n"/>
      <c r="AK1746" s="297" t="n"/>
      <c r="AL1746" s="284" t="n"/>
      <c r="AM1746" s="297" t="n"/>
      <c r="AN1746" s="285" t="n"/>
      <c r="AO1746" s="297" t="n"/>
      <c r="AP1746" s="297" t="n"/>
      <c r="AQ1746" s="297" t="n"/>
      <c r="AR1746" s="297" t="n"/>
      <c r="AS1746" s="297" t="n"/>
      <c r="AT1746" s="285" t="n"/>
      <c r="AU1746" s="297" t="n"/>
      <c r="AV1746" s="297" t="n"/>
      <c r="AW1746" s="297" t="n"/>
      <c r="AX1746" s="297" t="n"/>
      <c r="AY1746" s="286" t="n"/>
      <c r="AZ1746" s="286" t="n"/>
      <c r="BA1746" s="287" t="n"/>
      <c r="BB1746" s="286" t="n"/>
      <c r="BC1746" s="286" t="n"/>
      <c r="BD1746" s="286" t="n"/>
      <c r="BE1746" s="286" t="n"/>
      <c r="BF1746" s="286" t="n"/>
      <c r="BG1746" s="286" t="n"/>
      <c r="BH1746" s="297" t="n"/>
      <c r="BI1746" s="297" t="n"/>
      <c r="BJ1746" s="297" t="n"/>
      <c r="BK1746" s="297" t="n"/>
      <c r="BL1746" s="297" t="n"/>
      <c r="BM1746" s="297" t="n"/>
      <c r="BN1746" s="297" t="n"/>
      <c r="BO1746" s="285" t="n"/>
      <c r="BP1746" s="297" t="n"/>
      <c r="BQ1746" s="297" t="n"/>
      <c r="BR1746" s="297" t="n"/>
      <c r="BS1746" s="297" t="n"/>
      <c r="BT1746" s="297" t="n"/>
      <c r="BU1746" s="297" t="n"/>
      <c r="BV1746" s="297" t="n"/>
      <c r="BW1746" s="288" t="n"/>
      <c r="BX1746" s="276">
        <f>SUM(IF(COUNTIF(MediaScorecard!CC2233, "*1.*"), 2, 0), IF(COUNTIF(MediaScorecard!CC2233, "*2.*"), 2, 0), IF(COUNTIF(MediaScorecard!CC2233, "*3.*"), 2, 0), IF(COUNTIF(MediaScorecard!CC2233, "*4.*"), 2, 0), IF(COUNTIF(MediaScorecard!CC2233, "*5.*"), 2, 0), IF(COUNTIF(MediaScorecard!CC2233, "*6.*"), 2, 0))</f>
        <v/>
      </c>
      <c r="BY1746" s="277">
        <f t="array" ref="BY1746">SUM(VALUE(AT1746),VALUE(AU1746),VALUE(AV1746),VALUE(AW1746),VALUE(AX1746),VALUE(AY1746),VALUE(AZ1746),VALUE(BB1746),VALUE(BC1746),VALUE(BD1746),VALUE(BE1746),VALUE(BF1746),VALUE(BG1746),VALUE(BH1746),VALUE(BI1746),VALUE(BJ1746),VALUE(BK1746),VALUE(BL1746),VALUE(BM1746),VALUE(BN1746),VALUE(BO1746),VALUE(BP1746),VALUE(BQ1746),VALUE(BR1746),VALUE(BS1746),VALUE(BT1746),VALUE(BU1746),VALUE(BV1746),VALUE(BW1746))</f>
        <v/>
      </c>
      <c r="BZ1746" s="307" t="n"/>
      <c r="CA1746" s="307" t="n"/>
      <c r="CB1746" s="307" t="n"/>
      <c r="CC1746" s="307" t="n"/>
      <c r="CD1746" s="307" t="n"/>
      <c r="CE1746" s="307" t="n"/>
      <c r="CF1746" s="307" t="n"/>
      <c r="CG1746" s="307" t="n"/>
      <c r="CH1746" s="307" t="n"/>
      <c r="CI1746" s="307" t="n"/>
      <c r="CJ1746" s="307" t="n"/>
      <c r="CK1746" s="307" t="n"/>
      <c r="CL1746" s="307" t="n"/>
      <c r="CM1746" s="307" t="n"/>
      <c r="CN1746" s="307" t="n"/>
      <c r="CO1746" s="307" t="n"/>
      <c r="CP1746" s="307" t="n"/>
      <c r="CQ1746" s="307" t="n"/>
      <c r="CR1746" s="279" t="n"/>
      <c r="CS1746" s="280">
        <f>AVERAGE(Value(BY1746),value(CR1746))</f>
        <v/>
      </c>
      <c r="CT1746" s="421">
        <f>(IF(OR(MediaScorecard!BG2233="x", MediaScorecard!BH2233="x",MediaScorecard!BI2233="x",MediaScorecard!BJ2233="x",MediaScorecard!BK2233="x"),1, 2))</f>
        <v/>
      </c>
      <c r="CU1746" s="308" t="n"/>
      <c r="CV1746" s="308" t="n"/>
      <c r="CW1746" s="308" t="n"/>
      <c r="CX1746" s="309" t="n"/>
      <c r="CY1746" s="308" t="n"/>
      <c r="CZ1746" s="308" t="n"/>
      <c r="DA1746" s="308" t="n"/>
    </row>
    <row r="1747" ht="21" customHeight="1" s="590">
      <c r="A1747" s="421" t="n"/>
      <c r="B1747" s="270" t="n"/>
      <c r="C1747" s="269" t="n"/>
      <c r="D1747" s="267" t="n"/>
      <c r="E1747" s="267" t="n"/>
      <c r="F1747" s="268" t="n"/>
      <c r="G1747" s="421" t="n"/>
      <c r="H1747" s="269" t="n"/>
      <c r="I1747" s="421" t="n"/>
      <c r="J1747" s="421" t="n"/>
      <c r="K1747" s="421" t="n"/>
      <c r="L1747" s="421" t="n"/>
      <c r="M1747" s="421" t="n"/>
      <c r="N1747" s="421" t="n"/>
      <c r="O1747" s="421" t="n"/>
      <c r="P1747" s="421" t="n"/>
      <c r="Q1747" s="421" t="n"/>
      <c r="R1747" s="270" t="n"/>
      <c r="S1747" s="421" t="n"/>
      <c r="T1747" s="421" t="n"/>
      <c r="U1747" s="421" t="n"/>
      <c r="V1747" s="421" t="n"/>
      <c r="W1747" s="421" t="n"/>
      <c r="X1747" s="421" t="n"/>
      <c r="Y1747" s="421" t="n"/>
      <c r="Z1747" s="421" t="n"/>
      <c r="AA1747" s="421" t="n"/>
      <c r="AB1747" s="421" t="n"/>
      <c r="AC1747" s="421" t="n"/>
      <c r="AD1747" s="421" t="n"/>
      <c r="AE1747" s="421" t="n"/>
      <c r="AF1747" s="421" t="n"/>
      <c r="AG1747" s="421" t="n"/>
      <c r="AH1747" s="421" t="n"/>
      <c r="AI1747" s="421" t="n"/>
      <c r="AJ1747" s="297" t="n"/>
      <c r="AK1747" s="297" t="n"/>
      <c r="AL1747" s="284" t="n"/>
      <c r="AM1747" s="297" t="n"/>
      <c r="AN1747" s="285" t="n"/>
      <c r="AO1747" s="297" t="n"/>
      <c r="AP1747" s="297" t="n"/>
      <c r="AQ1747" s="297" t="n"/>
      <c r="AR1747" s="297" t="n"/>
      <c r="AS1747" s="297" t="n"/>
      <c r="AT1747" s="285" t="n"/>
      <c r="AU1747" s="297" t="n"/>
      <c r="AV1747" s="297" t="n"/>
      <c r="AW1747" s="297" t="n"/>
      <c r="AX1747" s="297" t="n"/>
      <c r="AY1747" s="286" t="n"/>
      <c r="AZ1747" s="286" t="n"/>
      <c r="BA1747" s="287" t="n"/>
      <c r="BB1747" s="286" t="n"/>
      <c r="BC1747" s="286" t="n"/>
      <c r="BD1747" s="286" t="n"/>
      <c r="BE1747" s="286" t="n"/>
      <c r="BF1747" s="286" t="n"/>
      <c r="BG1747" s="286" t="n"/>
      <c r="BH1747" s="297" t="n"/>
      <c r="BI1747" s="297" t="n"/>
      <c r="BJ1747" s="297" t="n"/>
      <c r="BK1747" s="297" t="n"/>
      <c r="BL1747" s="297" t="n"/>
      <c r="BM1747" s="297" t="n"/>
      <c r="BN1747" s="297" t="n"/>
      <c r="BO1747" s="285" t="n"/>
      <c r="BP1747" s="297" t="n"/>
      <c r="BQ1747" s="297" t="n"/>
      <c r="BR1747" s="297" t="n"/>
      <c r="BS1747" s="297" t="n"/>
      <c r="BT1747" s="297" t="n"/>
      <c r="BU1747" s="297" t="n"/>
      <c r="BV1747" s="297" t="n"/>
      <c r="BW1747" s="288" t="n"/>
      <c r="BX1747" s="276">
        <f>SUM(IF(COUNTIF(MediaScorecard!CC2234, "*1.*"), 2, 0), IF(COUNTIF(MediaScorecard!CC2234, "*2.*"), 2, 0), IF(COUNTIF(MediaScorecard!CC2234, "*3.*"), 2, 0), IF(COUNTIF(MediaScorecard!CC2234, "*4.*"), 2, 0), IF(COUNTIF(MediaScorecard!CC2234, "*5.*"), 2, 0), IF(COUNTIF(MediaScorecard!CC2234, "*6.*"), 2, 0))</f>
        <v/>
      </c>
      <c r="BY1747" s="277">
        <f t="array" ref="BY1747">SUM(VALUE(AT1747),VALUE(AU1747),VALUE(AV1747),VALUE(AW1747),VALUE(AX1747),VALUE(AY1747),VALUE(AZ1747),VALUE(BB1747),VALUE(BC1747),VALUE(BD1747),VALUE(BE1747),VALUE(BF1747),VALUE(BG1747),VALUE(BH1747),VALUE(BI1747),VALUE(BJ1747),VALUE(BK1747),VALUE(BL1747),VALUE(BM1747),VALUE(BN1747),VALUE(BO1747),VALUE(BP1747),VALUE(BQ1747),VALUE(BR1747),VALUE(BS1747),VALUE(BT1747),VALUE(BU1747),VALUE(BV1747),VALUE(BW1747))</f>
        <v/>
      </c>
      <c r="BZ1747" s="307" t="n"/>
      <c r="CA1747" s="307" t="n"/>
      <c r="CB1747" s="307" t="n"/>
      <c r="CC1747" s="307" t="n"/>
      <c r="CD1747" s="307" t="n"/>
      <c r="CE1747" s="307" t="n"/>
      <c r="CF1747" s="307" t="n"/>
      <c r="CG1747" s="307" t="n"/>
      <c r="CH1747" s="307" t="n"/>
      <c r="CI1747" s="307" t="n"/>
      <c r="CJ1747" s="307" t="n"/>
      <c r="CK1747" s="307" t="n"/>
      <c r="CL1747" s="307" t="n"/>
      <c r="CM1747" s="307" t="n"/>
      <c r="CN1747" s="307" t="n"/>
      <c r="CO1747" s="307" t="n"/>
      <c r="CP1747" s="307" t="n"/>
      <c r="CQ1747" s="307" t="n"/>
      <c r="CR1747" s="279" t="n"/>
      <c r="CS1747" s="280">
        <f>AVERAGE(Value(BY1747),value(CR1747))</f>
        <v/>
      </c>
      <c r="CT1747" s="421">
        <f>(IF(OR(MediaScorecard!BG2234="x", MediaScorecard!BH2234="x",MediaScorecard!BI2234="x",MediaScorecard!BJ2234="x",MediaScorecard!BK2234="x"),1, 2))</f>
        <v/>
      </c>
      <c r="CU1747" s="308" t="n"/>
      <c r="CV1747" s="308" t="n"/>
      <c r="CW1747" s="308" t="n"/>
      <c r="CX1747" s="309" t="n"/>
      <c r="CY1747" s="308" t="n"/>
      <c r="CZ1747" s="308" t="n"/>
      <c r="DA1747" s="308" t="n"/>
    </row>
    <row r="1748" ht="21" customHeight="1" s="590">
      <c r="A1748" s="421" t="n"/>
      <c r="B1748" s="270" t="n"/>
      <c r="C1748" s="269" t="n"/>
      <c r="D1748" s="267" t="n"/>
      <c r="E1748" s="267" t="n"/>
      <c r="F1748" s="268" t="n"/>
      <c r="G1748" s="421" t="n"/>
      <c r="H1748" s="269" t="n"/>
      <c r="I1748" s="421" t="n"/>
      <c r="J1748" s="421" t="n"/>
      <c r="K1748" s="421" t="n"/>
      <c r="L1748" s="421" t="n"/>
      <c r="M1748" s="421" t="n"/>
      <c r="N1748" s="421" t="n"/>
      <c r="O1748" s="421" t="n"/>
      <c r="P1748" s="421" t="n"/>
      <c r="Q1748" s="421" t="n"/>
      <c r="R1748" s="270" t="n"/>
      <c r="S1748" s="421" t="n"/>
      <c r="T1748" s="421" t="n"/>
      <c r="U1748" s="421" t="n"/>
      <c r="V1748" s="421" t="n"/>
      <c r="W1748" s="421" t="n"/>
      <c r="X1748" s="421" t="n"/>
      <c r="Y1748" s="421" t="n"/>
      <c r="Z1748" s="421" t="n"/>
      <c r="AA1748" s="421" t="n"/>
      <c r="AB1748" s="421" t="n"/>
      <c r="AC1748" s="421" t="n"/>
      <c r="AD1748" s="421" t="n"/>
      <c r="AE1748" s="421" t="n"/>
      <c r="AF1748" s="421" t="n"/>
      <c r="AG1748" s="421" t="n"/>
      <c r="AH1748" s="421" t="n"/>
      <c r="AI1748" s="421" t="n"/>
      <c r="AJ1748" s="297" t="n"/>
      <c r="AK1748" s="297" t="n"/>
      <c r="AL1748" s="284" t="n"/>
      <c r="AM1748" s="297" t="n"/>
      <c r="AN1748" s="285" t="n"/>
      <c r="AO1748" s="297" t="n"/>
      <c r="AP1748" s="297" t="n"/>
      <c r="AQ1748" s="297" t="n"/>
      <c r="AR1748" s="297" t="n"/>
      <c r="AS1748" s="297" t="n"/>
      <c r="AT1748" s="285" t="n"/>
      <c r="AU1748" s="297" t="n"/>
      <c r="AV1748" s="297" t="n"/>
      <c r="AW1748" s="297" t="n"/>
      <c r="AX1748" s="297" t="n"/>
      <c r="AY1748" s="286" t="n"/>
      <c r="AZ1748" s="286" t="n"/>
      <c r="BA1748" s="287" t="n"/>
      <c r="BB1748" s="286" t="n"/>
      <c r="BC1748" s="286" t="n"/>
      <c r="BD1748" s="286" t="n"/>
      <c r="BE1748" s="286" t="n"/>
      <c r="BF1748" s="286" t="n"/>
      <c r="BG1748" s="286" t="n"/>
      <c r="BH1748" s="297" t="n"/>
      <c r="BI1748" s="297" t="n"/>
      <c r="BJ1748" s="297" t="n"/>
      <c r="BK1748" s="297" t="n"/>
      <c r="BL1748" s="297" t="n"/>
      <c r="BM1748" s="297" t="n"/>
      <c r="BN1748" s="297" t="n"/>
      <c r="BO1748" s="285" t="n"/>
      <c r="BP1748" s="297" t="n"/>
      <c r="BQ1748" s="297" t="n"/>
      <c r="BR1748" s="297" t="n"/>
      <c r="BS1748" s="297" t="n"/>
      <c r="BT1748" s="297" t="n"/>
      <c r="BU1748" s="297" t="n"/>
      <c r="BV1748" s="297" t="n"/>
      <c r="BW1748" s="288" t="n"/>
      <c r="BX1748" s="276">
        <f>SUM(IF(COUNTIF(MediaScorecard!CC2235, "*1.*"), 2, 0), IF(COUNTIF(MediaScorecard!CC2235, "*2.*"), 2, 0), IF(COUNTIF(MediaScorecard!CC2235, "*3.*"), 2, 0), IF(COUNTIF(MediaScorecard!CC2235, "*4.*"), 2, 0), IF(COUNTIF(MediaScorecard!CC2235, "*5.*"), 2, 0), IF(COUNTIF(MediaScorecard!CC2235, "*6.*"), 2, 0))</f>
        <v/>
      </c>
      <c r="BY1748" s="277">
        <f t="array" ref="BY1748">SUM(VALUE(AT1748),VALUE(AU1748),VALUE(AV1748),VALUE(AW1748),VALUE(AX1748),VALUE(AY1748),VALUE(AZ1748),VALUE(BB1748),VALUE(BC1748),VALUE(BD1748),VALUE(BE1748),VALUE(BF1748),VALUE(BG1748),VALUE(BH1748),VALUE(BI1748),VALUE(BJ1748),VALUE(BK1748),VALUE(BL1748),VALUE(BM1748),VALUE(BN1748),VALUE(BO1748),VALUE(BP1748),VALUE(BQ1748),VALUE(BR1748),VALUE(BS1748),VALUE(BT1748),VALUE(BU1748),VALUE(BV1748),VALUE(BW1748))</f>
        <v/>
      </c>
      <c r="BZ1748" s="307" t="n"/>
      <c r="CA1748" s="307" t="n"/>
      <c r="CB1748" s="307" t="n"/>
      <c r="CC1748" s="307" t="n"/>
      <c r="CD1748" s="307" t="n"/>
      <c r="CE1748" s="307" t="n"/>
      <c r="CF1748" s="307" t="n"/>
      <c r="CG1748" s="307" t="n"/>
      <c r="CH1748" s="307" t="n"/>
      <c r="CI1748" s="307" t="n"/>
      <c r="CJ1748" s="307" t="n"/>
      <c r="CK1748" s="307" t="n"/>
      <c r="CL1748" s="307" t="n"/>
      <c r="CM1748" s="307" t="n"/>
      <c r="CN1748" s="307" t="n"/>
      <c r="CO1748" s="307" t="n"/>
      <c r="CP1748" s="307" t="n"/>
      <c r="CQ1748" s="307" t="n"/>
      <c r="CR1748" s="279" t="n"/>
      <c r="CS1748" s="280">
        <f>AVERAGE(Value(BY1748),value(CR1748))</f>
        <v/>
      </c>
      <c r="CT1748" s="421">
        <f>(IF(OR(MediaScorecard!BG2235="x", MediaScorecard!BH2235="x",MediaScorecard!BI2235="x",MediaScorecard!BJ2235="x",MediaScorecard!BK2235="x"),1, 2))</f>
        <v/>
      </c>
      <c r="CU1748" s="308" t="n"/>
      <c r="CV1748" s="308" t="n"/>
      <c r="CW1748" s="308" t="n"/>
      <c r="CX1748" s="309" t="n"/>
      <c r="CY1748" s="308" t="n"/>
      <c r="CZ1748" s="308" t="n"/>
      <c r="DA1748" s="308" t="n"/>
    </row>
    <row r="1749" ht="21" customHeight="1" s="590">
      <c r="A1749" s="421" t="n"/>
      <c r="B1749" s="270" t="n"/>
      <c r="C1749" s="269" t="n"/>
      <c r="D1749" s="267" t="n"/>
      <c r="E1749" s="267" t="n"/>
      <c r="F1749" s="268" t="n"/>
      <c r="G1749" s="421" t="n"/>
      <c r="H1749" s="269" t="n"/>
      <c r="I1749" s="421" t="n"/>
      <c r="J1749" s="421" t="n"/>
      <c r="K1749" s="421" t="n"/>
      <c r="L1749" s="421" t="n"/>
      <c r="M1749" s="421" t="n"/>
      <c r="N1749" s="421" t="n"/>
      <c r="O1749" s="421" t="n"/>
      <c r="P1749" s="421" t="n"/>
      <c r="Q1749" s="421" t="n"/>
      <c r="R1749" s="270" t="n"/>
      <c r="S1749" s="421" t="n"/>
      <c r="T1749" s="421" t="n"/>
      <c r="U1749" s="421" t="n"/>
      <c r="V1749" s="421" t="n"/>
      <c r="W1749" s="421" t="n"/>
      <c r="X1749" s="421" t="n"/>
      <c r="Y1749" s="421" t="n"/>
      <c r="Z1749" s="421" t="n"/>
      <c r="AA1749" s="421" t="n"/>
      <c r="AB1749" s="421" t="n"/>
      <c r="AC1749" s="421" t="n"/>
      <c r="AD1749" s="421" t="n"/>
      <c r="AE1749" s="421" t="n"/>
      <c r="AF1749" s="421" t="n"/>
      <c r="AG1749" s="421" t="n"/>
      <c r="AH1749" s="421" t="n"/>
      <c r="AI1749" s="421" t="n"/>
      <c r="AJ1749" s="297" t="n"/>
      <c r="AK1749" s="297" t="n"/>
      <c r="AL1749" s="284" t="n"/>
      <c r="AM1749" s="297" t="n"/>
      <c r="AN1749" s="285" t="n"/>
      <c r="AO1749" s="297" t="n"/>
      <c r="AP1749" s="297" t="n"/>
      <c r="AQ1749" s="297" t="n"/>
      <c r="AR1749" s="297" t="n"/>
      <c r="AS1749" s="297" t="n"/>
      <c r="AT1749" s="285" t="n"/>
      <c r="AU1749" s="297" t="n"/>
      <c r="AV1749" s="297" t="n"/>
      <c r="AW1749" s="297" t="n"/>
      <c r="AX1749" s="297" t="n"/>
      <c r="AY1749" s="286" t="n"/>
      <c r="AZ1749" s="286" t="n"/>
      <c r="BA1749" s="287" t="n"/>
      <c r="BB1749" s="286" t="n"/>
      <c r="BC1749" s="286" t="n"/>
      <c r="BD1749" s="286" t="n"/>
      <c r="BE1749" s="286" t="n"/>
      <c r="BF1749" s="286" t="n"/>
      <c r="BG1749" s="286" t="n"/>
      <c r="BH1749" s="297" t="n"/>
      <c r="BI1749" s="297" t="n"/>
      <c r="BJ1749" s="297" t="n"/>
      <c r="BK1749" s="297" t="n"/>
      <c r="BL1749" s="297" t="n"/>
      <c r="BM1749" s="297" t="n"/>
      <c r="BN1749" s="297" t="n"/>
      <c r="BO1749" s="285" t="n"/>
      <c r="BP1749" s="297" t="n"/>
      <c r="BQ1749" s="297" t="n"/>
      <c r="BR1749" s="297" t="n"/>
      <c r="BS1749" s="297" t="n"/>
      <c r="BT1749" s="297" t="n"/>
      <c r="BU1749" s="297" t="n"/>
      <c r="BV1749" s="297" t="n"/>
      <c r="BW1749" s="288" t="n"/>
      <c r="BX1749" s="276">
        <f>SUM(IF(COUNTIF(MediaScorecard!CC2236, "*1.*"), 2, 0), IF(COUNTIF(MediaScorecard!CC2236, "*2.*"), 2, 0), IF(COUNTIF(MediaScorecard!CC2236, "*3.*"), 2, 0), IF(COUNTIF(MediaScorecard!CC2236, "*4.*"), 2, 0), IF(COUNTIF(MediaScorecard!CC2236, "*5.*"), 2, 0), IF(COUNTIF(MediaScorecard!CC2236, "*6.*"), 2, 0))</f>
        <v/>
      </c>
      <c r="BY1749" s="277">
        <f t="array" ref="BY1749">SUM(VALUE(AT1749),VALUE(AU1749),VALUE(AV1749),VALUE(AW1749),VALUE(AX1749),VALUE(AY1749),VALUE(AZ1749),VALUE(BB1749),VALUE(BC1749),VALUE(BD1749),VALUE(BE1749),VALUE(BF1749),VALUE(BG1749),VALUE(BH1749),VALUE(BI1749),VALUE(BJ1749),VALUE(BK1749),VALUE(BL1749),VALUE(BM1749),VALUE(BN1749),VALUE(BO1749),VALUE(BP1749),VALUE(BQ1749),VALUE(BR1749),VALUE(BS1749),VALUE(BT1749),VALUE(BU1749),VALUE(BV1749),VALUE(BW1749))</f>
        <v/>
      </c>
      <c r="BZ1749" s="307" t="n"/>
      <c r="CA1749" s="307" t="n"/>
      <c r="CB1749" s="307" t="n"/>
      <c r="CC1749" s="307" t="n"/>
      <c r="CD1749" s="307" t="n"/>
      <c r="CE1749" s="307" t="n"/>
      <c r="CF1749" s="307" t="n"/>
      <c r="CG1749" s="307" t="n"/>
      <c r="CH1749" s="307" t="n"/>
      <c r="CI1749" s="307" t="n"/>
      <c r="CJ1749" s="307" t="n"/>
      <c r="CK1749" s="307" t="n"/>
      <c r="CL1749" s="307" t="n"/>
      <c r="CM1749" s="307" t="n"/>
      <c r="CN1749" s="307" t="n"/>
      <c r="CO1749" s="307" t="n"/>
      <c r="CP1749" s="307" t="n"/>
      <c r="CQ1749" s="307" t="n"/>
      <c r="CR1749" s="279" t="n"/>
      <c r="CS1749" s="280">
        <f>AVERAGE(Value(BY1749),value(CR1749))</f>
        <v/>
      </c>
      <c r="CT1749" s="421">
        <f>(IF(OR(MediaScorecard!BG2236="x", MediaScorecard!BH2236="x",MediaScorecard!BI2236="x",MediaScorecard!BJ2236="x",MediaScorecard!BK2236="x"),1, 2))</f>
        <v/>
      </c>
      <c r="CU1749" s="308" t="n"/>
      <c r="CV1749" s="308" t="n"/>
      <c r="CW1749" s="308" t="n"/>
      <c r="CX1749" s="309" t="n"/>
      <c r="CY1749" s="308" t="n"/>
      <c r="CZ1749" s="308" t="n"/>
      <c r="DA1749" s="308" t="n"/>
    </row>
    <row r="1750" ht="21" customHeight="1" s="590">
      <c r="A1750" s="421" t="n"/>
      <c r="B1750" s="270" t="n"/>
      <c r="C1750" s="269" t="n"/>
      <c r="D1750" s="267" t="n"/>
      <c r="E1750" s="267" t="n"/>
      <c r="F1750" s="268" t="n"/>
      <c r="G1750" s="421" t="n"/>
      <c r="H1750" s="269" t="n"/>
      <c r="I1750" s="421" t="n"/>
      <c r="J1750" s="421" t="n"/>
      <c r="K1750" s="421" t="n"/>
      <c r="L1750" s="421" t="n"/>
      <c r="M1750" s="421" t="n"/>
      <c r="N1750" s="421" t="n"/>
      <c r="O1750" s="421" t="n"/>
      <c r="P1750" s="421" t="n"/>
      <c r="Q1750" s="421" t="n"/>
      <c r="R1750" s="270" t="n"/>
      <c r="S1750" s="421" t="n"/>
      <c r="T1750" s="421" t="n"/>
      <c r="U1750" s="421" t="n"/>
      <c r="V1750" s="421" t="n"/>
      <c r="W1750" s="421" t="n"/>
      <c r="X1750" s="421" t="n"/>
      <c r="Y1750" s="421" t="n"/>
      <c r="Z1750" s="421" t="n"/>
      <c r="AA1750" s="421" t="n"/>
      <c r="AB1750" s="421" t="n"/>
      <c r="AC1750" s="421" t="n"/>
      <c r="AD1750" s="421" t="n"/>
      <c r="AE1750" s="421" t="n"/>
      <c r="AF1750" s="421" t="n"/>
      <c r="AG1750" s="421" t="n"/>
      <c r="AH1750" s="421" t="n"/>
      <c r="AI1750" s="421" t="n"/>
      <c r="AJ1750" s="297" t="n"/>
      <c r="AK1750" s="297" t="n"/>
      <c r="AL1750" s="284" t="n"/>
      <c r="AM1750" s="297" t="n"/>
      <c r="AN1750" s="285" t="n"/>
      <c r="AO1750" s="297" t="n"/>
      <c r="AP1750" s="297" t="n"/>
      <c r="AQ1750" s="297" t="n"/>
      <c r="AR1750" s="297" t="n"/>
      <c r="AS1750" s="297" t="n"/>
      <c r="AT1750" s="285" t="n"/>
      <c r="AU1750" s="297" t="n"/>
      <c r="AV1750" s="297" t="n"/>
      <c r="AW1750" s="297" t="n"/>
      <c r="AX1750" s="297" t="n"/>
      <c r="AY1750" s="286" t="n"/>
      <c r="AZ1750" s="286" t="n"/>
      <c r="BA1750" s="287" t="n"/>
      <c r="BB1750" s="286" t="n"/>
      <c r="BC1750" s="286" t="n"/>
      <c r="BD1750" s="286" t="n"/>
      <c r="BE1750" s="286" t="n"/>
      <c r="BF1750" s="286" t="n"/>
      <c r="BG1750" s="286" t="n"/>
      <c r="BH1750" s="297" t="n"/>
      <c r="BI1750" s="297" t="n"/>
      <c r="BJ1750" s="297" t="n"/>
      <c r="BK1750" s="297" t="n"/>
      <c r="BL1750" s="297" t="n"/>
      <c r="BM1750" s="297" t="n"/>
      <c r="BN1750" s="297" t="n"/>
      <c r="BO1750" s="285" t="n"/>
      <c r="BP1750" s="297" t="n"/>
      <c r="BQ1750" s="297" t="n"/>
      <c r="BR1750" s="297" t="n"/>
      <c r="BS1750" s="297" t="n"/>
      <c r="BT1750" s="297" t="n"/>
      <c r="BU1750" s="297" t="n"/>
      <c r="BV1750" s="297" t="n"/>
      <c r="BW1750" s="288" t="n"/>
      <c r="BX1750" s="276">
        <f>SUM(IF(COUNTIF(MediaScorecard!CC2237, "*1.*"), 2, 0), IF(COUNTIF(MediaScorecard!CC2237, "*2.*"), 2, 0), IF(COUNTIF(MediaScorecard!CC2237, "*3.*"), 2, 0), IF(COUNTIF(MediaScorecard!CC2237, "*4.*"), 2, 0), IF(COUNTIF(MediaScorecard!CC2237, "*5.*"), 2, 0), IF(COUNTIF(MediaScorecard!CC2237, "*6.*"), 2, 0))</f>
        <v/>
      </c>
      <c r="BY1750" s="277">
        <f t="array" ref="BY1750">SUM(VALUE(AT1750),VALUE(AU1750),VALUE(AV1750),VALUE(AW1750),VALUE(AX1750),VALUE(AY1750),VALUE(AZ1750),VALUE(BB1750),VALUE(BC1750),VALUE(BD1750),VALUE(BE1750),VALUE(BF1750),VALUE(BG1750),VALUE(BH1750),VALUE(BI1750),VALUE(BJ1750),VALUE(BK1750),VALUE(BL1750),VALUE(BM1750),VALUE(BN1750),VALUE(BO1750),VALUE(BP1750),VALUE(BQ1750),VALUE(BR1750),VALUE(BS1750),VALUE(BT1750),VALUE(BU1750),VALUE(BV1750),VALUE(BW1750))</f>
        <v/>
      </c>
      <c r="BZ1750" s="307" t="n"/>
      <c r="CA1750" s="307" t="n"/>
      <c r="CB1750" s="307" t="n"/>
      <c r="CC1750" s="307" t="n"/>
      <c r="CD1750" s="307" t="n"/>
      <c r="CE1750" s="307" t="n"/>
      <c r="CF1750" s="307" t="n"/>
      <c r="CG1750" s="307" t="n"/>
      <c r="CH1750" s="307" t="n"/>
      <c r="CI1750" s="307" t="n"/>
      <c r="CJ1750" s="307" t="n"/>
      <c r="CK1750" s="307" t="n"/>
      <c r="CL1750" s="307" t="n"/>
      <c r="CM1750" s="307" t="n"/>
      <c r="CN1750" s="307" t="n"/>
      <c r="CO1750" s="307" t="n"/>
      <c r="CP1750" s="307" t="n"/>
      <c r="CQ1750" s="307" t="n"/>
      <c r="CR1750" s="279" t="n"/>
      <c r="CS1750" s="280">
        <f>AVERAGE(Value(BY1750),value(CR1750))</f>
        <v/>
      </c>
      <c r="CT1750" s="421">
        <f>(IF(OR(MediaScorecard!BG2237="x", MediaScorecard!BH2237="x",MediaScorecard!BI2237="x",MediaScorecard!BJ2237="x",MediaScorecard!BK2237="x"),1, 2))</f>
        <v/>
      </c>
      <c r="CU1750" s="308" t="n"/>
      <c r="CV1750" s="308" t="n"/>
      <c r="CW1750" s="308" t="n"/>
      <c r="CX1750" s="309" t="n"/>
      <c r="CY1750" s="308" t="n"/>
      <c r="CZ1750" s="308" t="n"/>
      <c r="DA1750" s="308" t="n"/>
    </row>
    <row r="1751" ht="21" customHeight="1" s="590">
      <c r="A1751" s="421" t="n"/>
      <c r="B1751" s="270" t="n"/>
      <c r="C1751" s="269" t="n"/>
      <c r="D1751" s="267" t="n"/>
      <c r="E1751" s="267" t="n"/>
      <c r="F1751" s="268" t="n"/>
      <c r="G1751" s="421" t="n"/>
      <c r="H1751" s="269" t="n"/>
      <c r="I1751" s="421" t="n"/>
      <c r="J1751" s="421" t="n"/>
      <c r="K1751" s="421" t="n"/>
      <c r="L1751" s="421" t="n"/>
      <c r="M1751" s="421" t="n"/>
      <c r="N1751" s="421" t="n"/>
      <c r="O1751" s="421" t="n"/>
      <c r="P1751" s="421" t="n"/>
      <c r="Q1751" s="421" t="n"/>
      <c r="R1751" s="270" t="n"/>
      <c r="S1751" s="421" t="n"/>
      <c r="T1751" s="421" t="n"/>
      <c r="U1751" s="421" t="n"/>
      <c r="V1751" s="421" t="n"/>
      <c r="W1751" s="421" t="n"/>
      <c r="X1751" s="421" t="n"/>
      <c r="Y1751" s="421" t="n"/>
      <c r="Z1751" s="421" t="n"/>
      <c r="AA1751" s="421" t="n"/>
      <c r="AB1751" s="421" t="n"/>
      <c r="AC1751" s="421" t="n"/>
      <c r="AD1751" s="421" t="n"/>
      <c r="AE1751" s="421" t="n"/>
      <c r="AF1751" s="421" t="n"/>
      <c r="AG1751" s="421" t="n"/>
      <c r="AH1751" s="421" t="n"/>
      <c r="AI1751" s="421" t="n"/>
      <c r="AJ1751" s="297" t="n"/>
      <c r="AK1751" s="297" t="n"/>
      <c r="AL1751" s="284" t="n"/>
      <c r="AM1751" s="297" t="n"/>
      <c r="AN1751" s="285" t="n"/>
      <c r="AO1751" s="297" t="n"/>
      <c r="AP1751" s="297" t="n"/>
      <c r="AQ1751" s="297" t="n"/>
      <c r="AR1751" s="297" t="n"/>
      <c r="AS1751" s="297" t="n"/>
      <c r="AT1751" s="285" t="n"/>
      <c r="AU1751" s="297" t="n"/>
      <c r="AV1751" s="297" t="n"/>
      <c r="AW1751" s="297" t="n"/>
      <c r="AX1751" s="297" t="n"/>
      <c r="AY1751" s="286" t="n"/>
      <c r="AZ1751" s="286" t="n"/>
      <c r="BA1751" s="287" t="n"/>
      <c r="BB1751" s="286" t="n"/>
      <c r="BC1751" s="286" t="n"/>
      <c r="BD1751" s="286" t="n"/>
      <c r="BE1751" s="286" t="n"/>
      <c r="BF1751" s="286" t="n"/>
      <c r="BG1751" s="286" t="n"/>
      <c r="BH1751" s="297" t="n"/>
      <c r="BI1751" s="297" t="n"/>
      <c r="BJ1751" s="297" t="n"/>
      <c r="BK1751" s="297" t="n"/>
      <c r="BL1751" s="297" t="n"/>
      <c r="BM1751" s="297" t="n"/>
      <c r="BN1751" s="297" t="n"/>
      <c r="BO1751" s="285" t="n"/>
      <c r="BP1751" s="297" t="n"/>
      <c r="BQ1751" s="297" t="n"/>
      <c r="BR1751" s="297" t="n"/>
      <c r="BS1751" s="297" t="n"/>
      <c r="BT1751" s="297" t="n"/>
      <c r="BU1751" s="297" t="n"/>
      <c r="BV1751" s="297" t="n"/>
      <c r="BW1751" s="288" t="n"/>
      <c r="BX1751" s="276">
        <f>SUM(IF(COUNTIF(MediaScorecard!CC2238, "*1.*"), 2, 0), IF(COUNTIF(MediaScorecard!CC2238, "*2.*"), 2, 0), IF(COUNTIF(MediaScorecard!CC2238, "*3.*"), 2, 0), IF(COUNTIF(MediaScorecard!CC2238, "*4.*"), 2, 0), IF(COUNTIF(MediaScorecard!CC2238, "*5.*"), 2, 0), IF(COUNTIF(MediaScorecard!CC2238, "*6.*"), 2, 0))</f>
        <v/>
      </c>
      <c r="BY1751" s="277">
        <f t="array" ref="BY1751">SUM(VALUE(AT1751),VALUE(AU1751),VALUE(AV1751),VALUE(AW1751),VALUE(AX1751),VALUE(AY1751),VALUE(AZ1751),VALUE(BB1751),VALUE(BC1751),VALUE(BD1751),VALUE(BE1751),VALUE(BF1751),VALUE(BG1751),VALUE(BH1751),VALUE(BI1751),VALUE(BJ1751),VALUE(BK1751),VALUE(BL1751),VALUE(BM1751),VALUE(BN1751),VALUE(BO1751),VALUE(BP1751),VALUE(BQ1751),VALUE(BR1751),VALUE(BS1751),VALUE(BT1751),VALUE(BU1751),VALUE(BV1751),VALUE(BW1751))</f>
        <v/>
      </c>
      <c r="BZ1751" s="307" t="n"/>
      <c r="CA1751" s="307" t="n"/>
      <c r="CB1751" s="307" t="n"/>
      <c r="CC1751" s="307" t="n"/>
      <c r="CD1751" s="307" t="n"/>
      <c r="CE1751" s="307" t="n"/>
      <c r="CF1751" s="307" t="n"/>
      <c r="CG1751" s="307" t="n"/>
      <c r="CH1751" s="307" t="n"/>
      <c r="CI1751" s="307" t="n"/>
      <c r="CJ1751" s="307" t="n"/>
      <c r="CK1751" s="307" t="n"/>
      <c r="CL1751" s="307" t="n"/>
      <c r="CM1751" s="307" t="n"/>
      <c r="CN1751" s="307" t="n"/>
      <c r="CO1751" s="307" t="n"/>
      <c r="CP1751" s="307" t="n"/>
      <c r="CQ1751" s="307" t="n"/>
      <c r="CR1751" s="279" t="n"/>
      <c r="CS1751" s="280">
        <f>AVERAGE(Value(BY1751),value(CR1751))</f>
        <v/>
      </c>
      <c r="CT1751" s="421">
        <f>(IF(OR(MediaScorecard!BG2238="x", MediaScorecard!BH2238="x",MediaScorecard!BI2238="x",MediaScorecard!BJ2238="x",MediaScorecard!BK2238="x"),1, 2))</f>
        <v/>
      </c>
      <c r="CU1751" s="308" t="n"/>
      <c r="CV1751" s="308" t="n"/>
      <c r="CW1751" s="308" t="n"/>
      <c r="CX1751" s="309" t="n"/>
      <c r="CY1751" s="308" t="n"/>
      <c r="CZ1751" s="308" t="n"/>
      <c r="DA1751" s="308" t="n"/>
    </row>
    <row r="1752" ht="21" customHeight="1" s="590">
      <c r="A1752" s="421" t="n"/>
      <c r="B1752" s="270" t="n"/>
      <c r="C1752" s="269" t="n"/>
      <c r="D1752" s="267" t="n"/>
      <c r="E1752" s="267" t="n"/>
      <c r="F1752" s="268" t="n"/>
      <c r="G1752" s="421" t="n"/>
      <c r="H1752" s="269" t="n"/>
      <c r="I1752" s="421" t="n"/>
      <c r="J1752" s="421" t="n"/>
      <c r="K1752" s="421" t="n"/>
      <c r="L1752" s="421" t="n"/>
      <c r="M1752" s="421" t="n"/>
      <c r="N1752" s="421" t="n"/>
      <c r="O1752" s="421" t="n"/>
      <c r="P1752" s="421" t="n"/>
      <c r="Q1752" s="421" t="n"/>
      <c r="R1752" s="270" t="n"/>
      <c r="S1752" s="421" t="n"/>
      <c r="T1752" s="421" t="n"/>
      <c r="U1752" s="421" t="n"/>
      <c r="V1752" s="421" t="n"/>
      <c r="W1752" s="421" t="n"/>
      <c r="X1752" s="421" t="n"/>
      <c r="Y1752" s="421" t="n"/>
      <c r="Z1752" s="421" t="n"/>
      <c r="AA1752" s="421" t="n"/>
      <c r="AB1752" s="421" t="n"/>
      <c r="AC1752" s="421" t="n"/>
      <c r="AD1752" s="421" t="n"/>
      <c r="AE1752" s="421" t="n"/>
      <c r="AF1752" s="421" t="n"/>
      <c r="AG1752" s="421" t="n"/>
      <c r="AH1752" s="421" t="n"/>
      <c r="AI1752" s="421" t="n"/>
      <c r="AJ1752" s="297" t="n"/>
      <c r="AK1752" s="297" t="n"/>
      <c r="AL1752" s="284" t="n"/>
      <c r="AM1752" s="297" t="n"/>
      <c r="AN1752" s="285" t="n"/>
      <c r="AO1752" s="297" t="n"/>
      <c r="AP1752" s="297" t="n"/>
      <c r="AQ1752" s="297" t="n"/>
      <c r="AR1752" s="297" t="n"/>
      <c r="AS1752" s="297" t="n"/>
      <c r="AT1752" s="285" t="n"/>
      <c r="AU1752" s="297" t="n"/>
      <c r="AV1752" s="297" t="n"/>
      <c r="AW1752" s="297" t="n"/>
      <c r="AX1752" s="297" t="n"/>
      <c r="AY1752" s="286" t="n"/>
      <c r="AZ1752" s="286" t="n"/>
      <c r="BA1752" s="287" t="n"/>
      <c r="BB1752" s="286" t="n"/>
      <c r="BC1752" s="286" t="n"/>
      <c r="BD1752" s="286" t="n"/>
      <c r="BE1752" s="286" t="n"/>
      <c r="BF1752" s="286" t="n"/>
      <c r="BG1752" s="286" t="n"/>
      <c r="BH1752" s="297" t="n"/>
      <c r="BI1752" s="297" t="n"/>
      <c r="BJ1752" s="297" t="n"/>
      <c r="BK1752" s="297" t="n"/>
      <c r="BL1752" s="297" t="n"/>
      <c r="BM1752" s="297" t="n"/>
      <c r="BN1752" s="297" t="n"/>
      <c r="BO1752" s="285" t="n"/>
      <c r="BP1752" s="297" t="n"/>
      <c r="BQ1752" s="297" t="n"/>
      <c r="BR1752" s="297" t="n"/>
      <c r="BS1752" s="297" t="n"/>
      <c r="BT1752" s="297" t="n"/>
      <c r="BU1752" s="297" t="n"/>
      <c r="BV1752" s="297" t="n"/>
      <c r="BW1752" s="288" t="n"/>
      <c r="BX1752" s="276">
        <f>SUM(IF(COUNTIF(MediaScorecard!CC2239, "*1.*"), 2, 0), IF(COUNTIF(MediaScorecard!CC2239, "*2.*"), 2, 0), IF(COUNTIF(MediaScorecard!CC2239, "*3.*"), 2, 0), IF(COUNTIF(MediaScorecard!CC2239, "*4.*"), 2, 0), IF(COUNTIF(MediaScorecard!CC2239, "*5.*"), 2, 0), IF(COUNTIF(MediaScorecard!CC2239, "*6.*"), 2, 0))</f>
        <v/>
      </c>
      <c r="BY1752" s="277">
        <f t="array" ref="BY1752">SUM(VALUE(AT1752),VALUE(AU1752),VALUE(AV1752),VALUE(AW1752),VALUE(AX1752),VALUE(AY1752),VALUE(AZ1752),VALUE(BB1752),VALUE(BC1752),VALUE(BD1752),VALUE(BE1752),VALUE(BF1752),VALUE(BG1752),VALUE(BH1752),VALUE(BI1752),VALUE(BJ1752),VALUE(BK1752),VALUE(BL1752),VALUE(BM1752),VALUE(BN1752),VALUE(BO1752),VALUE(BP1752),VALUE(BQ1752),VALUE(BR1752),VALUE(BS1752),VALUE(BT1752),VALUE(BU1752),VALUE(BV1752),VALUE(BW1752))</f>
        <v/>
      </c>
      <c r="BZ1752" s="307" t="n"/>
      <c r="CA1752" s="307" t="n"/>
      <c r="CB1752" s="307" t="n"/>
      <c r="CC1752" s="307" t="n"/>
      <c r="CD1752" s="307" t="n"/>
      <c r="CE1752" s="307" t="n"/>
      <c r="CF1752" s="307" t="n"/>
      <c r="CG1752" s="307" t="n"/>
      <c r="CH1752" s="307" t="n"/>
      <c r="CI1752" s="307" t="n"/>
      <c r="CJ1752" s="307" t="n"/>
      <c r="CK1752" s="307" t="n"/>
      <c r="CL1752" s="307" t="n"/>
      <c r="CM1752" s="307" t="n"/>
      <c r="CN1752" s="307" t="n"/>
      <c r="CO1752" s="307" t="n"/>
      <c r="CP1752" s="307" t="n"/>
      <c r="CQ1752" s="307" t="n"/>
      <c r="CR1752" s="279" t="n"/>
      <c r="CS1752" s="280">
        <f>AVERAGE(Value(BY1752),value(CR1752))</f>
        <v/>
      </c>
      <c r="CT1752" s="421">
        <f>(IF(OR(MediaScorecard!BG2239="x", MediaScorecard!BH2239="x",MediaScorecard!BI2239="x",MediaScorecard!BJ2239="x",MediaScorecard!BK2239="x"),1, 2))</f>
        <v/>
      </c>
      <c r="CU1752" s="308" t="n"/>
      <c r="CV1752" s="308" t="n"/>
      <c r="CW1752" s="308" t="n"/>
      <c r="CX1752" s="309" t="n"/>
      <c r="CY1752" s="308" t="n"/>
      <c r="CZ1752" s="308" t="n"/>
      <c r="DA1752" s="308" t="n"/>
    </row>
    <row r="1753" ht="21" customHeight="1" s="590">
      <c r="A1753" s="421" t="n"/>
      <c r="B1753" s="270" t="n"/>
      <c r="C1753" s="269" t="n"/>
      <c r="D1753" s="267" t="n"/>
      <c r="E1753" s="267" t="n"/>
      <c r="F1753" s="268" t="n"/>
      <c r="G1753" s="421" t="n"/>
      <c r="H1753" s="269" t="n"/>
      <c r="I1753" s="421" t="n"/>
      <c r="J1753" s="421" t="n"/>
      <c r="K1753" s="421" t="n"/>
      <c r="L1753" s="421" t="n"/>
      <c r="M1753" s="421" t="n"/>
      <c r="N1753" s="421" t="n"/>
      <c r="O1753" s="421" t="n"/>
      <c r="P1753" s="421" t="n"/>
      <c r="Q1753" s="421" t="n"/>
      <c r="R1753" s="270" t="n"/>
      <c r="S1753" s="421" t="n"/>
      <c r="T1753" s="421" t="n"/>
      <c r="U1753" s="421" t="n"/>
      <c r="V1753" s="421" t="n"/>
      <c r="W1753" s="421" t="n"/>
      <c r="X1753" s="421" t="n"/>
      <c r="Y1753" s="421" t="n"/>
      <c r="Z1753" s="421" t="n"/>
      <c r="AA1753" s="421" t="n"/>
      <c r="AB1753" s="421" t="n"/>
      <c r="AC1753" s="421" t="n"/>
      <c r="AD1753" s="421" t="n"/>
      <c r="AE1753" s="421" t="n"/>
      <c r="AF1753" s="421" t="n"/>
      <c r="AG1753" s="421" t="n"/>
      <c r="AH1753" s="421" t="n"/>
      <c r="AI1753" s="421" t="n"/>
      <c r="AJ1753" s="297" t="n"/>
      <c r="AK1753" s="297" t="n"/>
      <c r="AL1753" s="284" t="n"/>
      <c r="AM1753" s="297" t="n"/>
      <c r="AN1753" s="285" t="n"/>
      <c r="AO1753" s="297" t="n"/>
      <c r="AP1753" s="297" t="n"/>
      <c r="AQ1753" s="297" t="n"/>
      <c r="AR1753" s="297" t="n"/>
      <c r="AS1753" s="297" t="n"/>
      <c r="AT1753" s="285" t="n"/>
      <c r="AU1753" s="297" t="n"/>
      <c r="AV1753" s="297" t="n"/>
      <c r="AW1753" s="297" t="n"/>
      <c r="AX1753" s="297" t="n"/>
      <c r="AY1753" s="286" t="n"/>
      <c r="AZ1753" s="286" t="n"/>
      <c r="BA1753" s="287" t="n"/>
      <c r="BB1753" s="286" t="n"/>
      <c r="BC1753" s="286" t="n"/>
      <c r="BD1753" s="286" t="n"/>
      <c r="BE1753" s="286" t="n"/>
      <c r="BF1753" s="286" t="n"/>
      <c r="BG1753" s="286" t="n"/>
      <c r="BH1753" s="297" t="n"/>
      <c r="BI1753" s="297" t="n"/>
      <c r="BJ1753" s="297" t="n"/>
      <c r="BK1753" s="297" t="n"/>
      <c r="BL1753" s="297" t="n"/>
      <c r="BM1753" s="297" t="n"/>
      <c r="BN1753" s="297" t="n"/>
      <c r="BO1753" s="285" t="n"/>
      <c r="BP1753" s="297" t="n"/>
      <c r="BQ1753" s="297" t="n"/>
      <c r="BR1753" s="297" t="n"/>
      <c r="BS1753" s="297" t="n"/>
      <c r="BT1753" s="297" t="n"/>
      <c r="BU1753" s="297" t="n"/>
      <c r="BV1753" s="297" t="n"/>
      <c r="BW1753" s="288" t="n"/>
      <c r="BX1753" s="276">
        <f>SUM(IF(COUNTIF(MediaScorecard!CC2240, "*1.*"), 2, 0), IF(COUNTIF(MediaScorecard!CC2240, "*2.*"), 2, 0), IF(COUNTIF(MediaScorecard!CC2240, "*3.*"), 2, 0), IF(COUNTIF(MediaScorecard!CC2240, "*4.*"), 2, 0), IF(COUNTIF(MediaScorecard!CC2240, "*5.*"), 2, 0), IF(COUNTIF(MediaScorecard!CC2240, "*6.*"), 2, 0))</f>
        <v/>
      </c>
      <c r="BY1753" s="277">
        <f t="array" ref="BY1753">SUM(VALUE(AT1753),VALUE(AU1753),VALUE(AV1753),VALUE(AW1753),VALUE(AX1753),VALUE(AY1753),VALUE(AZ1753),VALUE(BB1753),VALUE(BC1753),VALUE(BD1753),VALUE(BE1753),VALUE(BF1753),VALUE(BG1753),VALUE(BH1753),VALUE(BI1753),VALUE(BJ1753),VALUE(BK1753),VALUE(BL1753),VALUE(BM1753),VALUE(BN1753),VALUE(BO1753),VALUE(BP1753),VALUE(BQ1753),VALUE(BR1753),VALUE(BS1753),VALUE(BT1753),VALUE(BU1753),VALUE(BV1753),VALUE(BW1753))</f>
        <v/>
      </c>
      <c r="BZ1753" s="307" t="n"/>
      <c r="CA1753" s="307" t="n"/>
      <c r="CB1753" s="307" t="n"/>
      <c r="CC1753" s="307" t="n"/>
      <c r="CD1753" s="307" t="n"/>
      <c r="CE1753" s="307" t="n"/>
      <c r="CF1753" s="307" t="n"/>
      <c r="CG1753" s="307" t="n"/>
      <c r="CH1753" s="307" t="n"/>
      <c r="CI1753" s="307" t="n"/>
      <c r="CJ1753" s="307" t="n"/>
      <c r="CK1753" s="307" t="n"/>
      <c r="CL1753" s="307" t="n"/>
      <c r="CM1753" s="307" t="n"/>
      <c r="CN1753" s="307" t="n"/>
      <c r="CO1753" s="307" t="n"/>
      <c r="CP1753" s="307" t="n"/>
      <c r="CQ1753" s="307" t="n"/>
      <c r="CR1753" s="279" t="n"/>
      <c r="CS1753" s="280">
        <f>AVERAGE(Value(BY1753),value(CR1753))</f>
        <v/>
      </c>
      <c r="CT1753" s="421">
        <f>(IF(OR(MediaScorecard!BG2240="x", MediaScorecard!BH2240="x",MediaScorecard!BI2240="x",MediaScorecard!BJ2240="x",MediaScorecard!BK2240="x"),1, 2))</f>
        <v/>
      </c>
      <c r="CU1753" s="308" t="n"/>
      <c r="CV1753" s="308" t="n"/>
      <c r="CW1753" s="308" t="n"/>
      <c r="CX1753" s="309" t="n"/>
      <c r="CY1753" s="308" t="n"/>
      <c r="CZ1753" s="308" t="n"/>
      <c r="DA1753" s="308" t="n"/>
    </row>
    <row r="1754" ht="21" customHeight="1" s="590">
      <c r="A1754" s="421" t="n"/>
      <c r="B1754" s="270" t="n"/>
      <c r="C1754" s="269" t="n"/>
      <c r="D1754" s="267" t="n"/>
      <c r="E1754" s="267" t="n"/>
      <c r="F1754" s="268" t="n"/>
      <c r="G1754" s="421" t="n"/>
      <c r="H1754" s="269" t="n"/>
      <c r="I1754" s="421" t="n"/>
      <c r="J1754" s="421" t="n"/>
      <c r="K1754" s="421" t="n"/>
      <c r="L1754" s="421" t="n"/>
      <c r="M1754" s="421" t="n"/>
      <c r="N1754" s="421" t="n"/>
      <c r="O1754" s="421" t="n"/>
      <c r="P1754" s="421" t="n"/>
      <c r="Q1754" s="421" t="n"/>
      <c r="R1754" s="270" t="n"/>
      <c r="S1754" s="421" t="n"/>
      <c r="T1754" s="421" t="n"/>
      <c r="U1754" s="421" t="n"/>
      <c r="V1754" s="421" t="n"/>
      <c r="W1754" s="421" t="n"/>
      <c r="X1754" s="421" t="n"/>
      <c r="Y1754" s="421" t="n"/>
      <c r="Z1754" s="421" t="n"/>
      <c r="AA1754" s="421" t="n"/>
      <c r="AB1754" s="421" t="n"/>
      <c r="AC1754" s="421" t="n"/>
      <c r="AD1754" s="421" t="n"/>
      <c r="AE1754" s="421" t="n"/>
      <c r="AF1754" s="421" t="n"/>
      <c r="AG1754" s="421" t="n"/>
      <c r="AH1754" s="421" t="n"/>
      <c r="AI1754" s="421" t="n"/>
      <c r="AJ1754" s="297" t="n"/>
      <c r="AK1754" s="297" t="n"/>
      <c r="AL1754" s="284" t="n"/>
      <c r="AM1754" s="297" t="n"/>
      <c r="AN1754" s="285" t="n"/>
      <c r="AO1754" s="297" t="n"/>
      <c r="AP1754" s="297" t="n"/>
      <c r="AQ1754" s="297" t="n"/>
      <c r="AR1754" s="297" t="n"/>
      <c r="AS1754" s="297" t="n"/>
      <c r="AT1754" s="285" t="n"/>
      <c r="AU1754" s="297" t="n"/>
      <c r="AV1754" s="297" t="n"/>
      <c r="AW1754" s="297" t="n"/>
      <c r="AX1754" s="297" t="n"/>
      <c r="AY1754" s="286" t="n"/>
      <c r="AZ1754" s="286" t="n"/>
      <c r="BA1754" s="287" t="n"/>
      <c r="BB1754" s="286" t="n"/>
      <c r="BC1754" s="286" t="n"/>
      <c r="BD1754" s="286" t="n"/>
      <c r="BE1754" s="286" t="n"/>
      <c r="BF1754" s="286" t="n"/>
      <c r="BG1754" s="286" t="n"/>
      <c r="BH1754" s="297" t="n"/>
      <c r="BI1754" s="297" t="n"/>
      <c r="BJ1754" s="297" t="n"/>
      <c r="BK1754" s="297" t="n"/>
      <c r="BL1754" s="297" t="n"/>
      <c r="BM1754" s="297" t="n"/>
      <c r="BN1754" s="297" t="n"/>
      <c r="BO1754" s="285" t="n"/>
      <c r="BP1754" s="297" t="n"/>
      <c r="BQ1754" s="297" t="n"/>
      <c r="BR1754" s="297" t="n"/>
      <c r="BS1754" s="297" t="n"/>
      <c r="BT1754" s="297" t="n"/>
      <c r="BU1754" s="297" t="n"/>
      <c r="BV1754" s="297" t="n"/>
      <c r="BW1754" s="288" t="n"/>
      <c r="BX1754" s="276">
        <f>SUM(IF(COUNTIF(MediaScorecard!CC2241, "*1.*"), 2, 0), IF(COUNTIF(MediaScorecard!CC2241, "*2.*"), 2, 0), IF(COUNTIF(MediaScorecard!CC2241, "*3.*"), 2, 0), IF(COUNTIF(MediaScorecard!CC2241, "*4.*"), 2, 0), IF(COUNTIF(MediaScorecard!CC2241, "*5.*"), 2, 0), IF(COUNTIF(MediaScorecard!CC2241, "*6.*"), 2, 0))</f>
        <v/>
      </c>
      <c r="BY1754" s="277">
        <f t="array" ref="BY1754">SUM(VALUE(AT1754),VALUE(AU1754),VALUE(AV1754),VALUE(AW1754),VALUE(AX1754),VALUE(AY1754),VALUE(AZ1754),VALUE(BB1754),VALUE(BC1754),VALUE(BD1754),VALUE(BE1754),VALUE(BF1754),VALUE(BG1754),VALUE(BH1754),VALUE(BI1754),VALUE(BJ1754),VALUE(BK1754),VALUE(BL1754),VALUE(BM1754),VALUE(BN1754),VALUE(BO1754),VALUE(BP1754),VALUE(BQ1754),VALUE(BR1754),VALUE(BS1754),VALUE(BT1754),VALUE(BU1754),VALUE(BV1754),VALUE(BW1754))</f>
        <v/>
      </c>
      <c r="BZ1754" s="307" t="n"/>
      <c r="CA1754" s="307" t="n"/>
      <c r="CB1754" s="307" t="n"/>
      <c r="CC1754" s="307" t="n"/>
      <c r="CD1754" s="307" t="n"/>
      <c r="CE1754" s="307" t="n"/>
      <c r="CF1754" s="307" t="n"/>
      <c r="CG1754" s="307" t="n"/>
      <c r="CH1754" s="307" t="n"/>
      <c r="CI1754" s="307" t="n"/>
      <c r="CJ1754" s="307" t="n"/>
      <c r="CK1754" s="307" t="n"/>
      <c r="CL1754" s="307" t="n"/>
      <c r="CM1754" s="307" t="n"/>
      <c r="CN1754" s="307" t="n"/>
      <c r="CO1754" s="307" t="n"/>
      <c r="CP1754" s="307" t="n"/>
      <c r="CQ1754" s="307" t="n"/>
      <c r="CR1754" s="279" t="n"/>
      <c r="CS1754" s="280">
        <f>AVERAGE(Value(BY1754),value(CR1754))</f>
        <v/>
      </c>
      <c r="CT1754" s="421">
        <f>(IF(OR(MediaScorecard!BG2241="x", MediaScorecard!BH2241="x",MediaScorecard!BI2241="x",MediaScorecard!BJ2241="x",MediaScorecard!BK2241="x"),1, 2))</f>
        <v/>
      </c>
      <c r="CU1754" s="308" t="n"/>
      <c r="CV1754" s="308" t="n"/>
      <c r="CW1754" s="308" t="n"/>
      <c r="CX1754" s="309" t="n"/>
      <c r="CY1754" s="308" t="n"/>
      <c r="CZ1754" s="308" t="n"/>
      <c r="DA1754" s="308" t="n"/>
    </row>
    <row r="1755" ht="21" customHeight="1" s="590">
      <c r="A1755" s="421" t="n"/>
      <c r="B1755" s="270" t="n"/>
      <c r="C1755" s="269" t="n"/>
      <c r="D1755" s="267" t="n"/>
      <c r="E1755" s="267" t="n"/>
      <c r="F1755" s="268" t="n"/>
      <c r="G1755" s="421" t="n"/>
      <c r="H1755" s="269" t="n"/>
      <c r="I1755" s="421" t="n"/>
      <c r="J1755" s="421" t="n"/>
      <c r="K1755" s="421" t="n"/>
      <c r="L1755" s="421" t="n"/>
      <c r="M1755" s="421" t="n"/>
      <c r="N1755" s="421" t="n"/>
      <c r="O1755" s="421" t="n"/>
      <c r="P1755" s="421" t="n"/>
      <c r="Q1755" s="421" t="n"/>
      <c r="R1755" s="270" t="n"/>
      <c r="S1755" s="421" t="n"/>
      <c r="T1755" s="421" t="n"/>
      <c r="U1755" s="421" t="n"/>
      <c r="V1755" s="421" t="n"/>
      <c r="W1755" s="421" t="n"/>
      <c r="X1755" s="421" t="n"/>
      <c r="Y1755" s="421" t="n"/>
      <c r="Z1755" s="421" t="n"/>
      <c r="AA1755" s="421" t="n"/>
      <c r="AB1755" s="421" t="n"/>
      <c r="AC1755" s="421" t="n"/>
      <c r="AD1755" s="421" t="n"/>
      <c r="AE1755" s="421" t="n"/>
      <c r="AF1755" s="421" t="n"/>
      <c r="AG1755" s="421" t="n"/>
      <c r="AH1755" s="421" t="n"/>
      <c r="AI1755" s="421" t="n"/>
      <c r="AJ1755" s="297" t="n"/>
      <c r="AK1755" s="297" t="n"/>
      <c r="AL1755" s="284" t="n"/>
      <c r="AM1755" s="297" t="n"/>
      <c r="AN1755" s="285" t="n"/>
      <c r="AO1755" s="297" t="n"/>
      <c r="AP1755" s="297" t="n"/>
      <c r="AQ1755" s="297" t="n"/>
      <c r="AR1755" s="297" t="n"/>
      <c r="AS1755" s="297" t="n"/>
      <c r="AT1755" s="285" t="n"/>
      <c r="AU1755" s="297" t="n"/>
      <c r="AV1755" s="297" t="n"/>
      <c r="AW1755" s="297" t="n"/>
      <c r="AX1755" s="297" t="n"/>
      <c r="AY1755" s="286" t="n"/>
      <c r="AZ1755" s="286" t="n"/>
      <c r="BA1755" s="287" t="n"/>
      <c r="BB1755" s="286" t="n"/>
      <c r="BC1755" s="286" t="n"/>
      <c r="BD1755" s="286" t="n"/>
      <c r="BE1755" s="286" t="n"/>
      <c r="BF1755" s="286" t="n"/>
      <c r="BG1755" s="286" t="n"/>
      <c r="BH1755" s="297" t="n"/>
      <c r="BI1755" s="297" t="n"/>
      <c r="BJ1755" s="297" t="n"/>
      <c r="BK1755" s="297" t="n"/>
      <c r="BL1755" s="297" t="n"/>
      <c r="BM1755" s="297" t="n"/>
      <c r="BN1755" s="297" t="n"/>
      <c r="BO1755" s="285" t="n"/>
      <c r="BP1755" s="297" t="n"/>
      <c r="BQ1755" s="297" t="n"/>
      <c r="BR1755" s="297" t="n"/>
      <c r="BS1755" s="297" t="n"/>
      <c r="BT1755" s="297" t="n"/>
      <c r="BU1755" s="297" t="n"/>
      <c r="BV1755" s="297" t="n"/>
      <c r="BW1755" s="288" t="n"/>
      <c r="BX1755" s="276">
        <f>SUM(IF(COUNTIF(MediaScorecard!CC2242, "*1.*"), 2, 0), IF(COUNTIF(MediaScorecard!CC2242, "*2.*"), 2, 0), IF(COUNTIF(MediaScorecard!CC2242, "*3.*"), 2, 0), IF(COUNTIF(MediaScorecard!CC2242, "*4.*"), 2, 0), IF(COUNTIF(MediaScorecard!CC2242, "*5.*"), 2, 0), IF(COUNTIF(MediaScorecard!CC2242, "*6.*"), 2, 0))</f>
        <v/>
      </c>
      <c r="BY1755" s="277">
        <f t="array" ref="BY1755">SUM(VALUE(AT1755),VALUE(AU1755),VALUE(AV1755),VALUE(AW1755),VALUE(AX1755),VALUE(AY1755),VALUE(AZ1755),VALUE(BB1755),VALUE(BC1755),VALUE(BD1755),VALUE(BE1755),VALUE(BF1755),VALUE(BG1755),VALUE(BH1755),VALUE(BI1755),VALUE(BJ1755),VALUE(BK1755),VALUE(BL1755),VALUE(BM1755),VALUE(BN1755),VALUE(BO1755),VALUE(BP1755),VALUE(BQ1755),VALUE(BR1755),VALUE(BS1755),VALUE(BT1755),VALUE(BU1755),VALUE(BV1755),VALUE(BW1755))</f>
        <v/>
      </c>
      <c r="BZ1755" s="307" t="n"/>
      <c r="CA1755" s="307" t="n"/>
      <c r="CB1755" s="307" t="n"/>
      <c r="CC1755" s="307" t="n"/>
      <c r="CD1755" s="307" t="n"/>
      <c r="CE1755" s="307" t="n"/>
      <c r="CF1755" s="307" t="n"/>
      <c r="CG1755" s="307" t="n"/>
      <c r="CH1755" s="307" t="n"/>
      <c r="CI1755" s="307" t="n"/>
      <c r="CJ1755" s="307" t="n"/>
      <c r="CK1755" s="307" t="n"/>
      <c r="CL1755" s="307" t="n"/>
      <c r="CM1755" s="307" t="n"/>
      <c r="CN1755" s="307" t="n"/>
      <c r="CO1755" s="307" t="n"/>
      <c r="CP1755" s="307" t="n"/>
      <c r="CQ1755" s="307" t="n"/>
      <c r="CR1755" s="279" t="n"/>
      <c r="CS1755" s="280">
        <f>AVERAGE(Value(BY1755),value(CR1755))</f>
        <v/>
      </c>
      <c r="CT1755" s="421">
        <f>(IF(OR(MediaScorecard!BG2242="x", MediaScorecard!BH2242="x",MediaScorecard!BI2242="x",MediaScorecard!BJ2242="x",MediaScorecard!BK2242="x"),1, 2))</f>
        <v/>
      </c>
      <c r="CU1755" s="308" t="n"/>
      <c r="CV1755" s="308" t="n"/>
      <c r="CW1755" s="308" t="n"/>
      <c r="CX1755" s="309" t="n"/>
      <c r="CY1755" s="308" t="n"/>
      <c r="CZ1755" s="308" t="n"/>
      <c r="DA1755" s="308" t="n"/>
    </row>
    <row r="1756" ht="21" customHeight="1" s="590">
      <c r="A1756" s="421" t="n"/>
      <c r="B1756" s="270" t="n"/>
      <c r="C1756" s="269" t="n"/>
      <c r="D1756" s="267" t="n"/>
      <c r="E1756" s="267" t="n"/>
      <c r="F1756" s="268" t="n"/>
      <c r="G1756" s="421" t="n"/>
      <c r="H1756" s="269" t="n"/>
      <c r="I1756" s="421" t="n"/>
      <c r="J1756" s="421" t="n"/>
      <c r="K1756" s="421" t="n"/>
      <c r="L1756" s="421" t="n"/>
      <c r="M1756" s="421" t="n"/>
      <c r="N1756" s="421" t="n"/>
      <c r="O1756" s="421" t="n"/>
      <c r="P1756" s="421" t="n"/>
      <c r="Q1756" s="421" t="n"/>
      <c r="R1756" s="270" t="n"/>
      <c r="S1756" s="421" t="n"/>
      <c r="T1756" s="421" t="n"/>
      <c r="U1756" s="421" t="n"/>
      <c r="V1756" s="421" t="n"/>
      <c r="W1756" s="421" t="n"/>
      <c r="X1756" s="421" t="n"/>
      <c r="Y1756" s="421" t="n"/>
      <c r="Z1756" s="421" t="n"/>
      <c r="AA1756" s="421" t="n"/>
      <c r="AB1756" s="421" t="n"/>
      <c r="AC1756" s="421" t="n"/>
      <c r="AD1756" s="421" t="n"/>
      <c r="AE1756" s="421" t="n"/>
      <c r="AF1756" s="421" t="n"/>
      <c r="AG1756" s="421" t="n"/>
      <c r="AH1756" s="421" t="n"/>
      <c r="AI1756" s="421" t="n"/>
      <c r="AJ1756" s="297" t="n"/>
      <c r="AK1756" s="297" t="n"/>
      <c r="AL1756" s="284" t="n"/>
      <c r="AM1756" s="297" t="n"/>
      <c r="AN1756" s="285" t="n"/>
      <c r="AO1756" s="297" t="n"/>
      <c r="AP1756" s="297" t="n"/>
      <c r="AQ1756" s="297" t="n"/>
      <c r="AR1756" s="297" t="n"/>
      <c r="AS1756" s="297" t="n"/>
      <c r="AT1756" s="285" t="n"/>
      <c r="AU1756" s="297" t="n"/>
      <c r="AV1756" s="297" t="n"/>
      <c r="AW1756" s="297" t="n"/>
      <c r="AX1756" s="297" t="n"/>
      <c r="AY1756" s="286" t="n"/>
      <c r="AZ1756" s="286" t="n"/>
      <c r="BA1756" s="287" t="n"/>
      <c r="BB1756" s="286" t="n"/>
      <c r="BC1756" s="286" t="n"/>
      <c r="BD1756" s="286" t="n"/>
      <c r="BE1756" s="286" t="n"/>
      <c r="BF1756" s="286" t="n"/>
      <c r="BG1756" s="286" t="n"/>
      <c r="BH1756" s="297" t="n"/>
      <c r="BI1756" s="297" t="n"/>
      <c r="BJ1756" s="297" t="n"/>
      <c r="BK1756" s="297" t="n"/>
      <c r="BL1756" s="297" t="n"/>
      <c r="BM1756" s="297" t="n"/>
      <c r="BN1756" s="297" t="n"/>
      <c r="BO1756" s="285" t="n"/>
      <c r="BP1756" s="297" t="n"/>
      <c r="BQ1756" s="297" t="n"/>
      <c r="BR1756" s="297" t="n"/>
      <c r="BS1756" s="297" t="n"/>
      <c r="BT1756" s="297" t="n"/>
      <c r="BU1756" s="297" t="n"/>
      <c r="BV1756" s="297" t="n"/>
      <c r="BW1756" s="288" t="n"/>
      <c r="BX1756" s="276">
        <f>SUM(IF(COUNTIF(MediaScorecard!CC2243, "*1.*"), 2, 0), IF(COUNTIF(MediaScorecard!CC2243, "*2.*"), 2, 0), IF(COUNTIF(MediaScorecard!CC2243, "*3.*"), 2, 0), IF(COUNTIF(MediaScorecard!CC2243, "*4.*"), 2, 0), IF(COUNTIF(MediaScorecard!CC2243, "*5.*"), 2, 0), IF(COUNTIF(MediaScorecard!CC2243, "*6.*"), 2, 0))</f>
        <v/>
      </c>
      <c r="BY1756" s="277">
        <f t="array" ref="BY1756">SUM(VALUE(AT1756),VALUE(AU1756),VALUE(AV1756),VALUE(AW1756),VALUE(AX1756),VALUE(AY1756),VALUE(AZ1756),VALUE(BB1756),VALUE(BC1756),VALUE(BD1756),VALUE(BE1756),VALUE(BF1756),VALUE(BG1756),VALUE(BH1756),VALUE(BI1756),VALUE(BJ1756),VALUE(BK1756),VALUE(BL1756),VALUE(BM1756),VALUE(BN1756),VALUE(BO1756),VALUE(BP1756),VALUE(BQ1756),VALUE(BR1756),VALUE(BS1756),VALUE(BT1756),VALUE(BU1756),VALUE(BV1756),VALUE(BW1756))</f>
        <v/>
      </c>
      <c r="BZ1756" s="307" t="n"/>
      <c r="CA1756" s="307" t="n"/>
      <c r="CB1756" s="307" t="n"/>
      <c r="CC1756" s="307" t="n"/>
      <c r="CD1756" s="307" t="n"/>
      <c r="CE1756" s="307" t="n"/>
      <c r="CF1756" s="307" t="n"/>
      <c r="CG1756" s="307" t="n"/>
      <c r="CH1756" s="307" t="n"/>
      <c r="CI1756" s="307" t="n"/>
      <c r="CJ1756" s="307" t="n"/>
      <c r="CK1756" s="307" t="n"/>
      <c r="CL1756" s="307" t="n"/>
      <c r="CM1756" s="307" t="n"/>
      <c r="CN1756" s="307" t="n"/>
      <c r="CO1756" s="307" t="n"/>
      <c r="CP1756" s="307" t="n"/>
      <c r="CQ1756" s="307" t="n"/>
      <c r="CR1756" s="279" t="n"/>
      <c r="CS1756" s="280">
        <f>AVERAGE(Value(BY1756),value(CR1756))</f>
        <v/>
      </c>
      <c r="CT1756" s="421">
        <f>(IF(OR(MediaScorecard!BG2243="x", MediaScorecard!BH2243="x",MediaScorecard!BI2243="x",MediaScorecard!BJ2243="x",MediaScorecard!BK2243="x"),1, 2))</f>
        <v/>
      </c>
      <c r="CU1756" s="308" t="n"/>
      <c r="CV1756" s="308" t="n"/>
      <c r="CW1756" s="308" t="n"/>
      <c r="CX1756" s="309" t="n"/>
      <c r="CY1756" s="308" t="n"/>
      <c r="CZ1756" s="308" t="n"/>
      <c r="DA1756" s="308" t="n"/>
    </row>
    <row r="1757" ht="21" customHeight="1" s="590">
      <c r="A1757" s="421" t="n"/>
      <c r="B1757" s="270" t="n"/>
      <c r="C1757" s="269" t="n"/>
      <c r="D1757" s="267" t="n"/>
      <c r="E1757" s="267" t="n"/>
      <c r="F1757" s="268" t="n"/>
      <c r="G1757" s="421" t="n"/>
      <c r="H1757" s="269" t="n"/>
      <c r="I1757" s="421" t="n"/>
      <c r="J1757" s="421" t="n"/>
      <c r="K1757" s="421" t="n"/>
      <c r="L1757" s="421" t="n"/>
      <c r="M1757" s="421" t="n"/>
      <c r="N1757" s="421" t="n"/>
      <c r="O1757" s="421" t="n"/>
      <c r="P1757" s="421" t="n"/>
      <c r="Q1757" s="421" t="n"/>
      <c r="R1757" s="270" t="n"/>
      <c r="S1757" s="421" t="n"/>
      <c r="T1757" s="421" t="n"/>
      <c r="U1757" s="421" t="n"/>
      <c r="V1757" s="421" t="n"/>
      <c r="W1757" s="421" t="n"/>
      <c r="X1757" s="421" t="n"/>
      <c r="Y1757" s="421" t="n"/>
      <c r="Z1757" s="421" t="n"/>
      <c r="AA1757" s="421" t="n"/>
      <c r="AB1757" s="421" t="n"/>
      <c r="AC1757" s="421" t="n"/>
      <c r="AD1757" s="421" t="n"/>
      <c r="AE1757" s="421" t="n"/>
      <c r="AF1757" s="421" t="n"/>
      <c r="AG1757" s="421" t="n"/>
      <c r="AH1757" s="421" t="n"/>
      <c r="AI1757" s="421" t="n"/>
      <c r="AJ1757" s="297" t="n"/>
      <c r="AK1757" s="297" t="n"/>
      <c r="AL1757" s="284" t="n"/>
      <c r="AM1757" s="297" t="n"/>
      <c r="AN1757" s="285" t="n"/>
      <c r="AO1757" s="297" t="n"/>
      <c r="AP1757" s="297" t="n"/>
      <c r="AQ1757" s="297" t="n"/>
      <c r="AR1757" s="297" t="n"/>
      <c r="AS1757" s="297" t="n"/>
      <c r="AT1757" s="285" t="n"/>
      <c r="AU1757" s="297" t="n"/>
      <c r="AV1757" s="297" t="n"/>
      <c r="AW1757" s="297" t="n"/>
      <c r="AX1757" s="297" t="n"/>
      <c r="AY1757" s="286" t="n"/>
      <c r="AZ1757" s="286" t="n"/>
      <c r="BA1757" s="287" t="n"/>
      <c r="BB1757" s="286" t="n"/>
      <c r="BC1757" s="286" t="n"/>
      <c r="BD1757" s="286" t="n"/>
      <c r="BE1757" s="286" t="n"/>
      <c r="BF1757" s="286" t="n"/>
      <c r="BG1757" s="286" t="n"/>
      <c r="BH1757" s="297" t="n"/>
      <c r="BI1757" s="297" t="n"/>
      <c r="BJ1757" s="297" t="n"/>
      <c r="BK1757" s="297" t="n"/>
      <c r="BL1757" s="297" t="n"/>
      <c r="BM1757" s="297" t="n"/>
      <c r="BN1757" s="297" t="n"/>
      <c r="BO1757" s="285" t="n"/>
      <c r="BP1757" s="297" t="n"/>
      <c r="BQ1757" s="297" t="n"/>
      <c r="BR1757" s="297" t="n"/>
      <c r="BS1757" s="297" t="n"/>
      <c r="BT1757" s="297" t="n"/>
      <c r="BU1757" s="297" t="n"/>
      <c r="BV1757" s="297" t="n"/>
      <c r="BW1757" s="288" t="n"/>
      <c r="BX1757" s="276">
        <f>SUM(IF(COUNTIF(MediaScorecard!CC2244, "*1.*"), 2, 0), IF(COUNTIF(MediaScorecard!CC2244, "*2.*"), 2, 0), IF(COUNTIF(MediaScorecard!CC2244, "*3.*"), 2, 0), IF(COUNTIF(MediaScorecard!CC2244, "*4.*"), 2, 0), IF(COUNTIF(MediaScorecard!CC2244, "*5.*"), 2, 0), IF(COUNTIF(MediaScorecard!CC2244, "*6.*"), 2, 0))</f>
        <v/>
      </c>
      <c r="BY1757" s="277">
        <f t="array" ref="BY1757">SUM(VALUE(AT1757),VALUE(AU1757),VALUE(AV1757),VALUE(AW1757),VALUE(AX1757),VALUE(AY1757),VALUE(AZ1757),VALUE(BB1757),VALUE(BC1757),VALUE(BD1757),VALUE(BE1757),VALUE(BF1757),VALUE(BG1757),VALUE(BH1757),VALUE(BI1757),VALUE(BJ1757),VALUE(BK1757),VALUE(BL1757),VALUE(BM1757),VALUE(BN1757),VALUE(BO1757),VALUE(BP1757),VALUE(BQ1757),VALUE(BR1757),VALUE(BS1757),VALUE(BT1757),VALUE(BU1757),VALUE(BV1757),VALUE(BW1757))</f>
        <v/>
      </c>
      <c r="BZ1757" s="307" t="n"/>
      <c r="CA1757" s="307" t="n"/>
      <c r="CB1757" s="307" t="n"/>
      <c r="CC1757" s="307" t="n"/>
      <c r="CD1757" s="307" t="n"/>
      <c r="CE1757" s="307" t="n"/>
      <c r="CF1757" s="307" t="n"/>
      <c r="CG1757" s="307" t="n"/>
      <c r="CH1757" s="307" t="n"/>
      <c r="CI1757" s="307" t="n"/>
      <c r="CJ1757" s="307" t="n"/>
      <c r="CK1757" s="307" t="n"/>
      <c r="CL1757" s="307" t="n"/>
      <c r="CM1757" s="307" t="n"/>
      <c r="CN1757" s="307" t="n"/>
      <c r="CO1757" s="307" t="n"/>
      <c r="CP1757" s="307" t="n"/>
      <c r="CQ1757" s="307" t="n"/>
      <c r="CR1757" s="279" t="n"/>
      <c r="CS1757" s="280">
        <f>AVERAGE(Value(BY1757),value(CR1757))</f>
        <v/>
      </c>
      <c r="CT1757" s="421">
        <f>(IF(OR(MediaScorecard!BG2244="x", MediaScorecard!BH2244="x",MediaScorecard!BI2244="x",MediaScorecard!BJ2244="x",MediaScorecard!BK2244="x"),1, 2))</f>
        <v/>
      </c>
      <c r="CU1757" s="308" t="n"/>
      <c r="CV1757" s="308" t="n"/>
      <c r="CW1757" s="308" t="n"/>
      <c r="CX1757" s="309" t="n"/>
      <c r="CY1757" s="308" t="n"/>
      <c r="CZ1757" s="308" t="n"/>
      <c r="DA1757" s="308" t="n"/>
    </row>
    <row r="1758" ht="21" customHeight="1" s="590">
      <c r="A1758" s="421" t="n"/>
      <c r="B1758" s="270" t="n"/>
      <c r="C1758" s="269" t="n"/>
      <c r="D1758" s="267" t="n"/>
      <c r="E1758" s="267" t="n"/>
      <c r="F1758" s="268" t="n"/>
      <c r="G1758" s="421" t="n"/>
      <c r="H1758" s="269" t="n"/>
      <c r="I1758" s="421" t="n"/>
      <c r="J1758" s="421" t="n"/>
      <c r="K1758" s="421" t="n"/>
      <c r="L1758" s="421" t="n"/>
      <c r="M1758" s="421" t="n"/>
      <c r="N1758" s="421" t="n"/>
      <c r="O1758" s="421" t="n"/>
      <c r="P1758" s="421" t="n"/>
      <c r="Q1758" s="421" t="n"/>
      <c r="R1758" s="270" t="n"/>
      <c r="S1758" s="421" t="n"/>
      <c r="T1758" s="421" t="n"/>
      <c r="U1758" s="421" t="n"/>
      <c r="V1758" s="421" t="n"/>
      <c r="W1758" s="421" t="n"/>
      <c r="X1758" s="421" t="n"/>
      <c r="Y1758" s="421" t="n"/>
      <c r="Z1758" s="421" t="n"/>
      <c r="AA1758" s="421" t="n"/>
      <c r="AB1758" s="421" t="n"/>
      <c r="AC1758" s="421" t="n"/>
      <c r="AD1758" s="421" t="n"/>
      <c r="AE1758" s="421" t="n"/>
      <c r="AF1758" s="421" t="n"/>
      <c r="AG1758" s="421" t="n"/>
      <c r="AH1758" s="421" t="n"/>
      <c r="AI1758" s="421" t="n"/>
      <c r="AJ1758" s="297" t="n"/>
      <c r="AK1758" s="297" t="n"/>
      <c r="AL1758" s="284" t="n"/>
      <c r="AM1758" s="297" t="n"/>
      <c r="AN1758" s="285" t="n"/>
      <c r="AO1758" s="297" t="n"/>
      <c r="AP1758" s="297" t="n"/>
      <c r="AQ1758" s="297" t="n"/>
      <c r="AR1758" s="297" t="n"/>
      <c r="AS1758" s="297" t="n"/>
      <c r="AT1758" s="285" t="n"/>
      <c r="AU1758" s="297" t="n"/>
      <c r="AV1758" s="297" t="n"/>
      <c r="AW1758" s="297" t="n"/>
      <c r="AX1758" s="297" t="n"/>
      <c r="AY1758" s="286" t="n"/>
      <c r="AZ1758" s="286" t="n"/>
      <c r="BA1758" s="287" t="n"/>
      <c r="BB1758" s="286" t="n"/>
      <c r="BC1758" s="286" t="n"/>
      <c r="BD1758" s="286" t="n"/>
      <c r="BE1758" s="286" t="n"/>
      <c r="BF1758" s="286" t="n"/>
      <c r="BG1758" s="286" t="n"/>
      <c r="BH1758" s="297" t="n"/>
      <c r="BI1758" s="297" t="n"/>
      <c r="BJ1758" s="297" t="n"/>
      <c r="BK1758" s="297" t="n"/>
      <c r="BL1758" s="297" t="n"/>
      <c r="BM1758" s="297" t="n"/>
      <c r="BN1758" s="297" t="n"/>
      <c r="BO1758" s="285" t="n"/>
      <c r="BP1758" s="297" t="n"/>
      <c r="BQ1758" s="297" t="n"/>
      <c r="BR1758" s="297" t="n"/>
      <c r="BS1758" s="297" t="n"/>
      <c r="BT1758" s="297" t="n"/>
      <c r="BU1758" s="297" t="n"/>
      <c r="BV1758" s="297" t="n"/>
      <c r="BW1758" s="288" t="n"/>
      <c r="BX1758" s="276">
        <f>SUM(IF(COUNTIF(MediaScorecard!CC2245, "*1.*"), 2, 0), IF(COUNTIF(MediaScorecard!CC2245, "*2.*"), 2, 0), IF(COUNTIF(MediaScorecard!CC2245, "*3.*"), 2, 0), IF(COUNTIF(MediaScorecard!CC2245, "*4.*"), 2, 0), IF(COUNTIF(MediaScorecard!CC2245, "*5.*"), 2, 0), IF(COUNTIF(MediaScorecard!CC2245, "*6.*"), 2, 0))</f>
        <v/>
      </c>
      <c r="BY1758" s="277">
        <f t="array" ref="BY1758">SUM(VALUE(AT1758),VALUE(AU1758),VALUE(AV1758),VALUE(AW1758),VALUE(AX1758),VALUE(AY1758),VALUE(AZ1758),VALUE(BB1758),VALUE(BC1758),VALUE(BD1758),VALUE(BE1758),VALUE(BF1758),VALUE(BG1758),VALUE(BH1758),VALUE(BI1758),VALUE(BJ1758),VALUE(BK1758),VALUE(BL1758),VALUE(BM1758),VALUE(BN1758),VALUE(BO1758),VALUE(BP1758),VALUE(BQ1758),VALUE(BR1758),VALUE(BS1758),VALUE(BT1758),VALUE(BU1758),VALUE(BV1758),VALUE(BW1758))</f>
        <v/>
      </c>
      <c r="BZ1758" s="307" t="n"/>
      <c r="CA1758" s="307" t="n"/>
      <c r="CB1758" s="307" t="n"/>
      <c r="CC1758" s="307" t="n"/>
      <c r="CD1758" s="307" t="n"/>
      <c r="CE1758" s="307" t="n"/>
      <c r="CF1758" s="307" t="n"/>
      <c r="CG1758" s="307" t="n"/>
      <c r="CH1758" s="307" t="n"/>
      <c r="CI1758" s="307" t="n"/>
      <c r="CJ1758" s="307" t="n"/>
      <c r="CK1758" s="307" t="n"/>
      <c r="CL1758" s="307" t="n"/>
      <c r="CM1758" s="307" t="n"/>
      <c r="CN1758" s="307" t="n"/>
      <c r="CO1758" s="307" t="n"/>
      <c r="CP1758" s="307" t="n"/>
      <c r="CQ1758" s="307" t="n"/>
      <c r="CR1758" s="279" t="n"/>
      <c r="CS1758" s="280">
        <f>AVERAGE(Value(BY1758),value(CR1758))</f>
        <v/>
      </c>
      <c r="CT1758" s="421">
        <f>(IF(OR(MediaScorecard!BG2245="x", MediaScorecard!BH2245="x",MediaScorecard!BI2245="x",MediaScorecard!BJ2245="x",MediaScorecard!BK2245="x"),1, 2))</f>
        <v/>
      </c>
      <c r="CU1758" s="308" t="n"/>
      <c r="CV1758" s="308" t="n"/>
      <c r="CW1758" s="308" t="n"/>
      <c r="CX1758" s="309" t="n"/>
      <c r="CY1758" s="308" t="n"/>
      <c r="CZ1758" s="308" t="n"/>
      <c r="DA1758" s="308" t="n"/>
    </row>
    <row r="1759" ht="21" customHeight="1" s="590">
      <c r="A1759" s="421" t="n"/>
      <c r="B1759" s="270" t="n"/>
      <c r="C1759" s="269" t="n"/>
      <c r="D1759" s="267" t="n"/>
      <c r="E1759" s="267" t="n"/>
      <c r="F1759" s="268" t="n"/>
      <c r="G1759" s="421" t="n"/>
      <c r="H1759" s="269" t="n"/>
      <c r="I1759" s="421" t="n"/>
      <c r="J1759" s="421" t="n"/>
      <c r="K1759" s="421" t="n"/>
      <c r="L1759" s="421" t="n"/>
      <c r="M1759" s="421" t="n"/>
      <c r="N1759" s="421" t="n"/>
      <c r="O1759" s="421" t="n"/>
      <c r="P1759" s="421" t="n"/>
      <c r="Q1759" s="421" t="n"/>
      <c r="R1759" s="270" t="n"/>
      <c r="S1759" s="421" t="n"/>
      <c r="T1759" s="421" t="n"/>
      <c r="U1759" s="421" t="n"/>
      <c r="V1759" s="421" t="n"/>
      <c r="W1759" s="421" t="n"/>
      <c r="X1759" s="421" t="n"/>
      <c r="Y1759" s="421" t="n"/>
      <c r="Z1759" s="421" t="n"/>
      <c r="AA1759" s="421" t="n"/>
      <c r="AB1759" s="421" t="n"/>
      <c r="AC1759" s="421" t="n"/>
      <c r="AD1759" s="421" t="n"/>
      <c r="AE1759" s="421" t="n"/>
      <c r="AF1759" s="421" t="n"/>
      <c r="AG1759" s="421" t="n"/>
      <c r="AH1759" s="421" t="n"/>
      <c r="AI1759" s="421" t="n"/>
      <c r="AJ1759" s="297" t="n"/>
      <c r="AK1759" s="297" t="n"/>
      <c r="AL1759" s="284" t="n"/>
      <c r="AM1759" s="297" t="n"/>
      <c r="AN1759" s="285" t="n"/>
      <c r="AO1759" s="297" t="n"/>
      <c r="AP1759" s="297" t="n"/>
      <c r="AQ1759" s="297" t="n"/>
      <c r="AR1759" s="297" t="n"/>
      <c r="AS1759" s="297" t="n"/>
      <c r="AT1759" s="285" t="n"/>
      <c r="AU1759" s="297" t="n"/>
      <c r="AV1759" s="297" t="n"/>
      <c r="AW1759" s="297" t="n"/>
      <c r="AX1759" s="297" t="n"/>
      <c r="AY1759" s="286" t="n"/>
      <c r="AZ1759" s="286" t="n"/>
      <c r="BA1759" s="287" t="n"/>
      <c r="BB1759" s="286" t="n"/>
      <c r="BC1759" s="286" t="n"/>
      <c r="BD1759" s="286" t="n"/>
      <c r="BE1759" s="286" t="n"/>
      <c r="BF1759" s="286" t="n"/>
      <c r="BG1759" s="286" t="n"/>
      <c r="BH1759" s="297" t="n"/>
      <c r="BI1759" s="297" t="n"/>
      <c r="BJ1759" s="297" t="n"/>
      <c r="BK1759" s="297" t="n"/>
      <c r="BL1759" s="297" t="n"/>
      <c r="BM1759" s="297" t="n"/>
      <c r="BN1759" s="297" t="n"/>
      <c r="BO1759" s="285" t="n"/>
      <c r="BP1759" s="297" t="n"/>
      <c r="BQ1759" s="297" t="n"/>
      <c r="BR1759" s="297" t="n"/>
      <c r="BS1759" s="297" t="n"/>
      <c r="BT1759" s="297" t="n"/>
      <c r="BU1759" s="297" t="n"/>
      <c r="BV1759" s="297" t="n"/>
      <c r="BW1759" s="288" t="n"/>
      <c r="BX1759" s="276">
        <f>SUM(IF(COUNTIF(MediaScorecard!CC2246, "*1.*"), 2, 0), IF(COUNTIF(MediaScorecard!CC2246, "*2.*"), 2, 0), IF(COUNTIF(MediaScorecard!CC2246, "*3.*"), 2, 0), IF(COUNTIF(MediaScorecard!CC2246, "*4.*"), 2, 0), IF(COUNTIF(MediaScorecard!CC2246, "*5.*"), 2, 0), IF(COUNTIF(MediaScorecard!CC2246, "*6.*"), 2, 0))</f>
        <v/>
      </c>
      <c r="BY1759" s="277">
        <f t="array" ref="BY1759">SUM(VALUE(AT1759),VALUE(AU1759),VALUE(AV1759),VALUE(AW1759),VALUE(AX1759),VALUE(AY1759),VALUE(AZ1759),VALUE(BB1759),VALUE(BC1759),VALUE(BD1759),VALUE(BE1759),VALUE(BF1759),VALUE(BG1759),VALUE(BH1759),VALUE(BI1759),VALUE(BJ1759),VALUE(BK1759),VALUE(BL1759),VALUE(BM1759),VALUE(BN1759),VALUE(BO1759),VALUE(BP1759),VALUE(BQ1759),VALUE(BR1759),VALUE(BS1759),VALUE(BT1759),VALUE(BU1759),VALUE(BV1759),VALUE(BW1759))</f>
        <v/>
      </c>
      <c r="BZ1759" s="307" t="n"/>
      <c r="CA1759" s="307" t="n"/>
      <c r="CB1759" s="307" t="n"/>
      <c r="CC1759" s="307" t="n"/>
      <c r="CD1759" s="307" t="n"/>
      <c r="CE1759" s="307" t="n"/>
      <c r="CF1759" s="307" t="n"/>
      <c r="CG1759" s="307" t="n"/>
      <c r="CH1759" s="307" t="n"/>
      <c r="CI1759" s="307" t="n"/>
      <c r="CJ1759" s="307" t="n"/>
      <c r="CK1759" s="307" t="n"/>
      <c r="CL1759" s="307" t="n"/>
      <c r="CM1759" s="307" t="n"/>
      <c r="CN1759" s="307" t="n"/>
      <c r="CO1759" s="307" t="n"/>
      <c r="CP1759" s="307" t="n"/>
      <c r="CQ1759" s="307" t="n"/>
      <c r="CR1759" s="279" t="n"/>
      <c r="CS1759" s="280">
        <f>AVERAGE(Value(BY1759),value(CR1759))</f>
        <v/>
      </c>
      <c r="CT1759" s="421">
        <f>(IF(OR(MediaScorecard!BG2246="x", MediaScorecard!BH2246="x",MediaScorecard!BI2246="x",MediaScorecard!BJ2246="x",MediaScorecard!BK2246="x"),1, 2))</f>
        <v/>
      </c>
      <c r="CU1759" s="308" t="n"/>
      <c r="CV1759" s="308" t="n"/>
      <c r="CW1759" s="308" t="n"/>
      <c r="CX1759" s="309" t="n"/>
      <c r="CY1759" s="308" t="n"/>
      <c r="CZ1759" s="308" t="n"/>
      <c r="DA1759" s="308" t="n"/>
    </row>
    <row r="1760" ht="21" customHeight="1" s="590">
      <c r="A1760" s="421" t="n"/>
      <c r="B1760" s="270" t="n"/>
      <c r="C1760" s="269" t="n"/>
      <c r="D1760" s="267" t="n"/>
      <c r="E1760" s="267" t="n"/>
      <c r="F1760" s="268" t="n"/>
      <c r="G1760" s="421" t="n"/>
      <c r="H1760" s="269" t="n"/>
      <c r="I1760" s="421" t="n"/>
      <c r="J1760" s="421" t="n"/>
      <c r="K1760" s="421" t="n"/>
      <c r="L1760" s="421" t="n"/>
      <c r="M1760" s="421" t="n"/>
      <c r="N1760" s="421" t="n"/>
      <c r="O1760" s="421" t="n"/>
      <c r="P1760" s="421" t="n"/>
      <c r="Q1760" s="421" t="n"/>
      <c r="R1760" s="270" t="n"/>
      <c r="S1760" s="421" t="n"/>
      <c r="T1760" s="421" t="n"/>
      <c r="U1760" s="421" t="n"/>
      <c r="V1760" s="421" t="n"/>
      <c r="W1760" s="421" t="n"/>
      <c r="X1760" s="421" t="n"/>
      <c r="Y1760" s="421" t="n"/>
      <c r="Z1760" s="421" t="n"/>
      <c r="AA1760" s="421" t="n"/>
      <c r="AB1760" s="421" t="n"/>
      <c r="AC1760" s="421" t="n"/>
      <c r="AD1760" s="421" t="n"/>
      <c r="AE1760" s="421" t="n"/>
      <c r="AF1760" s="421" t="n"/>
      <c r="AG1760" s="421" t="n"/>
      <c r="AH1760" s="421" t="n"/>
      <c r="AI1760" s="421" t="n"/>
      <c r="AJ1760" s="297" t="n"/>
      <c r="AK1760" s="297" t="n"/>
      <c r="AL1760" s="284" t="n"/>
      <c r="AM1760" s="297" t="n"/>
      <c r="AN1760" s="285" t="n"/>
      <c r="AO1760" s="297" t="n"/>
      <c r="AP1760" s="297" t="n"/>
      <c r="AQ1760" s="297" t="n"/>
      <c r="AR1760" s="297" t="n"/>
      <c r="AS1760" s="297" t="n"/>
      <c r="AT1760" s="285" t="n"/>
      <c r="AU1760" s="297" t="n"/>
      <c r="AV1760" s="297" t="n"/>
      <c r="AW1760" s="297" t="n"/>
      <c r="AX1760" s="297" t="n"/>
      <c r="AY1760" s="286" t="n"/>
      <c r="AZ1760" s="286" t="n"/>
      <c r="BA1760" s="287" t="n"/>
      <c r="BB1760" s="286" t="n"/>
      <c r="BC1760" s="286" t="n"/>
      <c r="BD1760" s="286" t="n"/>
      <c r="BE1760" s="286" t="n"/>
      <c r="BF1760" s="286" t="n"/>
      <c r="BG1760" s="286" t="n"/>
      <c r="BH1760" s="297" t="n"/>
      <c r="BI1760" s="297" t="n"/>
      <c r="BJ1760" s="297" t="n"/>
      <c r="BK1760" s="297" t="n"/>
      <c r="BL1760" s="297" t="n"/>
      <c r="BM1760" s="297" t="n"/>
      <c r="BN1760" s="297" t="n"/>
      <c r="BO1760" s="285" t="n"/>
      <c r="BP1760" s="297" t="n"/>
      <c r="BQ1760" s="297" t="n"/>
      <c r="BR1760" s="297" t="n"/>
      <c r="BS1760" s="297" t="n"/>
      <c r="BT1760" s="297" t="n"/>
      <c r="BU1760" s="297" t="n"/>
      <c r="BV1760" s="297" t="n"/>
      <c r="BW1760" s="288" t="n"/>
      <c r="BX1760" s="276">
        <f>SUM(IF(COUNTIF(MediaScorecard!CC2247, "*1.*"), 2, 0), IF(COUNTIF(MediaScorecard!CC2247, "*2.*"), 2, 0), IF(COUNTIF(MediaScorecard!CC2247, "*3.*"), 2, 0), IF(COUNTIF(MediaScorecard!CC2247, "*4.*"), 2, 0), IF(COUNTIF(MediaScorecard!CC2247, "*5.*"), 2, 0), IF(COUNTIF(MediaScorecard!CC2247, "*6.*"), 2, 0))</f>
        <v/>
      </c>
      <c r="BY1760" s="277">
        <f t="array" ref="BY1760">SUM(VALUE(AT1760),VALUE(AU1760),VALUE(AV1760),VALUE(AW1760),VALUE(AX1760),VALUE(AY1760),VALUE(AZ1760),VALUE(BB1760),VALUE(BC1760),VALUE(BD1760),VALUE(BE1760),VALUE(BF1760),VALUE(BG1760),VALUE(BH1760),VALUE(BI1760),VALUE(BJ1760),VALUE(BK1760),VALUE(BL1760),VALUE(BM1760),VALUE(BN1760),VALUE(BO1760),VALUE(BP1760),VALUE(BQ1760),VALUE(BR1760),VALUE(BS1760),VALUE(BT1760),VALUE(BU1760),VALUE(BV1760),VALUE(BW1760))</f>
        <v/>
      </c>
      <c r="BZ1760" s="307" t="n"/>
      <c r="CA1760" s="307" t="n"/>
      <c r="CB1760" s="307" t="n"/>
      <c r="CC1760" s="307" t="n"/>
      <c r="CD1760" s="307" t="n"/>
      <c r="CE1760" s="307" t="n"/>
      <c r="CF1760" s="307" t="n"/>
      <c r="CG1760" s="307" t="n"/>
      <c r="CH1760" s="307" t="n"/>
      <c r="CI1760" s="307" t="n"/>
      <c r="CJ1760" s="307" t="n"/>
      <c r="CK1760" s="307" t="n"/>
      <c r="CL1760" s="307" t="n"/>
      <c r="CM1760" s="307" t="n"/>
      <c r="CN1760" s="307" t="n"/>
      <c r="CO1760" s="307" t="n"/>
      <c r="CP1760" s="307" t="n"/>
      <c r="CQ1760" s="307" t="n"/>
      <c r="CR1760" s="279" t="n"/>
      <c r="CS1760" s="280">
        <f>AVERAGE(Value(BY1760),value(CR1760))</f>
        <v/>
      </c>
      <c r="CT1760" s="421">
        <f>(IF(OR(MediaScorecard!BG2247="x", MediaScorecard!BH2247="x",MediaScorecard!BI2247="x",MediaScorecard!BJ2247="x",MediaScorecard!BK2247="x"),1, 2))</f>
        <v/>
      </c>
      <c r="CU1760" s="308" t="n"/>
      <c r="CV1760" s="308" t="n"/>
      <c r="CW1760" s="308" t="n"/>
      <c r="CX1760" s="309" t="n"/>
      <c r="CY1760" s="308" t="n"/>
      <c r="CZ1760" s="308" t="n"/>
      <c r="DA1760" s="308" t="n"/>
    </row>
    <row r="1761" ht="21" customHeight="1" s="590">
      <c r="A1761" s="421" t="n"/>
      <c r="B1761" s="270" t="n"/>
      <c r="C1761" s="269" t="n"/>
      <c r="D1761" s="267" t="n"/>
      <c r="E1761" s="267" t="n"/>
      <c r="F1761" s="268" t="n"/>
      <c r="G1761" s="421" t="n"/>
      <c r="H1761" s="269" t="n"/>
      <c r="I1761" s="421" t="n"/>
      <c r="J1761" s="421" t="n"/>
      <c r="K1761" s="421" t="n"/>
      <c r="L1761" s="421" t="n"/>
      <c r="M1761" s="421" t="n"/>
      <c r="N1761" s="421" t="n"/>
      <c r="O1761" s="421" t="n"/>
      <c r="P1761" s="421" t="n"/>
      <c r="Q1761" s="421" t="n"/>
      <c r="R1761" s="270" t="n"/>
      <c r="S1761" s="421" t="n"/>
      <c r="T1761" s="421" t="n"/>
      <c r="U1761" s="421" t="n"/>
      <c r="V1761" s="421" t="n"/>
      <c r="W1761" s="421" t="n"/>
      <c r="X1761" s="421" t="n"/>
      <c r="Y1761" s="421" t="n"/>
      <c r="Z1761" s="421" t="n"/>
      <c r="AA1761" s="421" t="n"/>
      <c r="AB1761" s="421" t="n"/>
      <c r="AC1761" s="421" t="n"/>
      <c r="AD1761" s="421" t="n"/>
      <c r="AE1761" s="421" t="n"/>
      <c r="AF1761" s="421" t="n"/>
      <c r="AG1761" s="421" t="n"/>
      <c r="AH1761" s="421" t="n"/>
      <c r="AI1761" s="421" t="n"/>
      <c r="AJ1761" s="297" t="n"/>
      <c r="AK1761" s="297" t="n"/>
      <c r="AL1761" s="284" t="n"/>
      <c r="AM1761" s="297" t="n"/>
      <c r="AN1761" s="285" t="n"/>
      <c r="AO1761" s="297" t="n"/>
      <c r="AP1761" s="297" t="n"/>
      <c r="AQ1761" s="297" t="n"/>
      <c r="AR1761" s="297" t="n"/>
      <c r="AS1761" s="297" t="n"/>
      <c r="AT1761" s="285" t="n"/>
      <c r="AU1761" s="297" t="n"/>
      <c r="AV1761" s="297" t="n"/>
      <c r="AW1761" s="297" t="n"/>
      <c r="AX1761" s="297" t="n"/>
      <c r="AY1761" s="286" t="n"/>
      <c r="AZ1761" s="286" t="n"/>
      <c r="BA1761" s="287" t="n"/>
      <c r="BB1761" s="286" t="n"/>
      <c r="BC1761" s="286" t="n"/>
      <c r="BD1761" s="286" t="n"/>
      <c r="BE1761" s="286" t="n"/>
      <c r="BF1761" s="286" t="n"/>
      <c r="BG1761" s="286" t="n"/>
      <c r="BH1761" s="297" t="n"/>
      <c r="BI1761" s="297" t="n"/>
      <c r="BJ1761" s="297" t="n"/>
      <c r="BK1761" s="297" t="n"/>
      <c r="BL1761" s="297" t="n"/>
      <c r="BM1761" s="297" t="n"/>
      <c r="BN1761" s="297" t="n"/>
      <c r="BO1761" s="285" t="n"/>
      <c r="BP1761" s="297" t="n"/>
      <c r="BQ1761" s="297" t="n"/>
      <c r="BR1761" s="297" t="n"/>
      <c r="BS1761" s="297" t="n"/>
      <c r="BT1761" s="297" t="n"/>
      <c r="BU1761" s="297" t="n"/>
      <c r="BV1761" s="297" t="n"/>
      <c r="BW1761" s="288" t="n"/>
      <c r="BX1761" s="276">
        <f>SUM(IF(COUNTIF(MediaScorecard!CC2248, "*1.*"), 2, 0), IF(COUNTIF(MediaScorecard!CC2248, "*2.*"), 2, 0), IF(COUNTIF(MediaScorecard!CC2248, "*3.*"), 2, 0), IF(COUNTIF(MediaScorecard!CC2248, "*4.*"), 2, 0), IF(COUNTIF(MediaScorecard!CC2248, "*5.*"), 2, 0), IF(COUNTIF(MediaScorecard!CC2248, "*6.*"), 2, 0))</f>
        <v/>
      </c>
      <c r="BY1761" s="277">
        <f t="array" ref="BY1761">SUM(VALUE(AT1761),VALUE(AU1761),VALUE(AV1761),VALUE(AW1761),VALUE(AX1761),VALUE(AY1761),VALUE(AZ1761),VALUE(BB1761),VALUE(BC1761),VALUE(BD1761),VALUE(BE1761),VALUE(BF1761),VALUE(BG1761),VALUE(BH1761),VALUE(BI1761),VALUE(BJ1761),VALUE(BK1761),VALUE(BL1761),VALUE(BM1761),VALUE(BN1761),VALUE(BO1761),VALUE(BP1761),VALUE(BQ1761),VALUE(BR1761),VALUE(BS1761),VALUE(BT1761),VALUE(BU1761),VALUE(BV1761),VALUE(BW1761))</f>
        <v/>
      </c>
      <c r="BZ1761" s="307" t="n"/>
      <c r="CA1761" s="307" t="n"/>
      <c r="CB1761" s="307" t="n"/>
      <c r="CC1761" s="307" t="n"/>
      <c r="CD1761" s="307" t="n"/>
      <c r="CE1761" s="307" t="n"/>
      <c r="CF1761" s="307" t="n"/>
      <c r="CG1761" s="307" t="n"/>
      <c r="CH1761" s="307" t="n"/>
      <c r="CI1761" s="307" t="n"/>
      <c r="CJ1761" s="307" t="n"/>
      <c r="CK1761" s="307" t="n"/>
      <c r="CL1761" s="307" t="n"/>
      <c r="CM1761" s="307" t="n"/>
      <c r="CN1761" s="307" t="n"/>
      <c r="CO1761" s="307" t="n"/>
      <c r="CP1761" s="307" t="n"/>
      <c r="CQ1761" s="307" t="n"/>
      <c r="CR1761" s="279" t="n"/>
      <c r="CS1761" s="280">
        <f>AVERAGE(Value(BY1761),value(CR1761))</f>
        <v/>
      </c>
      <c r="CT1761" s="421">
        <f>(IF(OR(MediaScorecard!BG2248="x", MediaScorecard!BH2248="x",MediaScorecard!BI2248="x",MediaScorecard!BJ2248="x",MediaScorecard!BK2248="x"),1, 2))</f>
        <v/>
      </c>
      <c r="CU1761" s="308" t="n"/>
      <c r="CV1761" s="308" t="n"/>
      <c r="CW1761" s="308" t="n"/>
      <c r="CX1761" s="309" t="n"/>
      <c r="CY1761" s="308" t="n"/>
      <c r="CZ1761" s="308" t="n"/>
      <c r="DA1761" s="308" t="n"/>
    </row>
    <row r="1762" ht="21" customHeight="1" s="590">
      <c r="A1762" s="421" t="n"/>
      <c r="B1762" s="270" t="n"/>
      <c r="C1762" s="269" t="n"/>
      <c r="D1762" s="267" t="n"/>
      <c r="E1762" s="267" t="n"/>
      <c r="F1762" s="268" t="n"/>
      <c r="G1762" s="421" t="n"/>
      <c r="H1762" s="269" t="n"/>
      <c r="I1762" s="421" t="n"/>
      <c r="J1762" s="421" t="n"/>
      <c r="K1762" s="421" t="n"/>
      <c r="L1762" s="421" t="n"/>
      <c r="M1762" s="421" t="n"/>
      <c r="N1762" s="421" t="n"/>
      <c r="O1762" s="421" t="n"/>
      <c r="P1762" s="421" t="n"/>
      <c r="Q1762" s="421" t="n"/>
      <c r="R1762" s="270" t="n"/>
      <c r="S1762" s="421" t="n"/>
      <c r="T1762" s="421" t="n"/>
      <c r="U1762" s="421" t="n"/>
      <c r="V1762" s="421" t="n"/>
      <c r="W1762" s="421" t="n"/>
      <c r="X1762" s="421" t="n"/>
      <c r="Y1762" s="421" t="n"/>
      <c r="Z1762" s="421" t="n"/>
      <c r="AA1762" s="421" t="n"/>
      <c r="AB1762" s="421" t="n"/>
      <c r="AC1762" s="421" t="n"/>
      <c r="AD1762" s="421" t="n"/>
      <c r="AE1762" s="421" t="n"/>
      <c r="AF1762" s="421" t="n"/>
      <c r="AG1762" s="421" t="n"/>
      <c r="AH1762" s="421" t="n"/>
      <c r="AI1762" s="421" t="n"/>
      <c r="AJ1762" s="297" t="n"/>
      <c r="AK1762" s="297" t="n"/>
      <c r="AL1762" s="284" t="n"/>
      <c r="AM1762" s="297" t="n"/>
      <c r="AN1762" s="285" t="n"/>
      <c r="AO1762" s="297" t="n"/>
      <c r="AP1762" s="297" t="n"/>
      <c r="AQ1762" s="297" t="n"/>
      <c r="AR1762" s="297" t="n"/>
      <c r="AS1762" s="297" t="n"/>
      <c r="AT1762" s="285" t="n"/>
      <c r="AU1762" s="297" t="n"/>
      <c r="AV1762" s="297" t="n"/>
      <c r="AW1762" s="297" t="n"/>
      <c r="AX1762" s="297" t="n"/>
      <c r="AY1762" s="286" t="n"/>
      <c r="AZ1762" s="286" t="n"/>
      <c r="BA1762" s="287" t="n"/>
      <c r="BB1762" s="286" t="n"/>
      <c r="BC1762" s="286" t="n"/>
      <c r="BD1762" s="286" t="n"/>
      <c r="BE1762" s="286" t="n"/>
      <c r="BF1762" s="286" t="n"/>
      <c r="BG1762" s="286" t="n"/>
      <c r="BH1762" s="297" t="n"/>
      <c r="BI1762" s="297" t="n"/>
      <c r="BJ1762" s="297" t="n"/>
      <c r="BK1762" s="297" t="n"/>
      <c r="BL1762" s="297" t="n"/>
      <c r="BM1762" s="297" t="n"/>
      <c r="BN1762" s="297" t="n"/>
      <c r="BO1762" s="285" t="n"/>
      <c r="BP1762" s="297" t="n"/>
      <c r="BQ1762" s="297" t="n"/>
      <c r="BR1762" s="297" t="n"/>
      <c r="BS1762" s="297" t="n"/>
      <c r="BT1762" s="297" t="n"/>
      <c r="BU1762" s="297" t="n"/>
      <c r="BV1762" s="297" t="n"/>
      <c r="BW1762" s="288" t="n"/>
      <c r="BX1762" s="276">
        <f>SUM(IF(COUNTIF(MediaScorecard!CC2249, "*1.*"), 2, 0), IF(COUNTIF(MediaScorecard!CC2249, "*2.*"), 2, 0), IF(COUNTIF(MediaScorecard!CC2249, "*3.*"), 2, 0), IF(COUNTIF(MediaScorecard!CC2249, "*4.*"), 2, 0), IF(COUNTIF(MediaScorecard!CC2249, "*5.*"), 2, 0), IF(COUNTIF(MediaScorecard!CC2249, "*6.*"), 2, 0))</f>
        <v/>
      </c>
      <c r="BY1762" s="277">
        <f t="array" ref="BY1762">SUM(VALUE(AT1762),VALUE(AU1762),VALUE(AV1762),VALUE(AW1762),VALUE(AX1762),VALUE(AY1762),VALUE(AZ1762),VALUE(BB1762),VALUE(BC1762),VALUE(BD1762),VALUE(BE1762),VALUE(BF1762),VALUE(BG1762),VALUE(BH1762),VALUE(BI1762),VALUE(BJ1762),VALUE(BK1762),VALUE(BL1762),VALUE(BM1762),VALUE(BN1762),VALUE(BO1762),VALUE(BP1762),VALUE(BQ1762),VALUE(BR1762),VALUE(BS1762),VALUE(BT1762),VALUE(BU1762),VALUE(BV1762),VALUE(BW1762))</f>
        <v/>
      </c>
      <c r="BZ1762" s="307" t="n"/>
      <c r="CA1762" s="307" t="n"/>
      <c r="CB1762" s="307" t="n"/>
      <c r="CC1762" s="307" t="n"/>
      <c r="CD1762" s="307" t="n"/>
      <c r="CE1762" s="307" t="n"/>
      <c r="CF1762" s="307" t="n"/>
      <c r="CG1762" s="307" t="n"/>
      <c r="CH1762" s="307" t="n"/>
      <c r="CI1762" s="307" t="n"/>
      <c r="CJ1762" s="307" t="n"/>
      <c r="CK1762" s="307" t="n"/>
      <c r="CL1762" s="307" t="n"/>
      <c r="CM1762" s="307" t="n"/>
      <c r="CN1762" s="307" t="n"/>
      <c r="CO1762" s="307" t="n"/>
      <c r="CP1762" s="307" t="n"/>
      <c r="CQ1762" s="307" t="n"/>
      <c r="CR1762" s="279" t="n"/>
      <c r="CS1762" s="280">
        <f>AVERAGE(Value(BY1762),value(CR1762))</f>
        <v/>
      </c>
      <c r="CT1762" s="421">
        <f>(IF(OR(MediaScorecard!BG2249="x", MediaScorecard!BH2249="x",MediaScorecard!BI2249="x",MediaScorecard!BJ2249="x",MediaScorecard!BK2249="x"),1, 2))</f>
        <v/>
      </c>
      <c r="CU1762" s="308" t="n"/>
      <c r="CV1762" s="308" t="n"/>
      <c r="CW1762" s="308" t="n"/>
      <c r="CX1762" s="309" t="n"/>
      <c r="CY1762" s="308" t="n"/>
      <c r="CZ1762" s="308" t="n"/>
      <c r="DA1762" s="308" t="n"/>
    </row>
    <row r="1763" ht="21" customHeight="1" s="590">
      <c r="A1763" s="421" t="n"/>
      <c r="B1763" s="270" t="n"/>
      <c r="C1763" s="269" t="n"/>
      <c r="D1763" s="267" t="n"/>
      <c r="E1763" s="267" t="n"/>
      <c r="F1763" s="268" t="n"/>
      <c r="G1763" s="421" t="n"/>
      <c r="H1763" s="269" t="n"/>
      <c r="I1763" s="421" t="n"/>
      <c r="J1763" s="421" t="n"/>
      <c r="K1763" s="421" t="n"/>
      <c r="L1763" s="421" t="n"/>
      <c r="M1763" s="421" t="n"/>
      <c r="N1763" s="421" t="n"/>
      <c r="O1763" s="421" t="n"/>
      <c r="P1763" s="421" t="n"/>
      <c r="Q1763" s="421" t="n"/>
      <c r="R1763" s="270" t="n"/>
      <c r="S1763" s="421" t="n"/>
      <c r="T1763" s="421" t="n"/>
      <c r="U1763" s="421" t="n"/>
      <c r="V1763" s="421" t="n"/>
      <c r="W1763" s="421" t="n"/>
      <c r="X1763" s="421" t="n"/>
      <c r="Y1763" s="421" t="n"/>
      <c r="Z1763" s="421" t="n"/>
      <c r="AA1763" s="421" t="n"/>
      <c r="AB1763" s="421" t="n"/>
      <c r="AC1763" s="421" t="n"/>
      <c r="AD1763" s="421" t="n"/>
      <c r="AE1763" s="421" t="n"/>
      <c r="AF1763" s="421" t="n"/>
      <c r="AG1763" s="421" t="n"/>
      <c r="AH1763" s="421" t="n"/>
      <c r="AI1763" s="421" t="n"/>
      <c r="AJ1763" s="297" t="n"/>
      <c r="AK1763" s="297" t="n"/>
      <c r="AL1763" s="284" t="n"/>
      <c r="AM1763" s="297" t="n"/>
      <c r="AN1763" s="285" t="n"/>
      <c r="AO1763" s="297" t="n"/>
      <c r="AP1763" s="297" t="n"/>
      <c r="AQ1763" s="297" t="n"/>
      <c r="AR1763" s="297" t="n"/>
      <c r="AS1763" s="297" t="n"/>
      <c r="AT1763" s="285" t="n"/>
      <c r="AU1763" s="297" t="n"/>
      <c r="AV1763" s="297" t="n"/>
      <c r="AW1763" s="297" t="n"/>
      <c r="AX1763" s="297" t="n"/>
      <c r="AY1763" s="286" t="n"/>
      <c r="AZ1763" s="286" t="n"/>
      <c r="BA1763" s="287" t="n"/>
      <c r="BB1763" s="286" t="n"/>
      <c r="BC1763" s="286" t="n"/>
      <c r="BD1763" s="286" t="n"/>
      <c r="BE1763" s="286" t="n"/>
      <c r="BF1763" s="286" t="n"/>
      <c r="BG1763" s="286" t="n"/>
      <c r="BH1763" s="297" t="n"/>
      <c r="BI1763" s="297" t="n"/>
      <c r="BJ1763" s="297" t="n"/>
      <c r="BK1763" s="297" t="n"/>
      <c r="BL1763" s="297" t="n"/>
      <c r="BM1763" s="297" t="n"/>
      <c r="BN1763" s="297" t="n"/>
      <c r="BO1763" s="285" t="n"/>
      <c r="BP1763" s="297" t="n"/>
      <c r="BQ1763" s="297" t="n"/>
      <c r="BR1763" s="297" t="n"/>
      <c r="BS1763" s="297" t="n"/>
      <c r="BT1763" s="297" t="n"/>
      <c r="BU1763" s="297" t="n"/>
      <c r="BV1763" s="297" t="n"/>
      <c r="BW1763" s="288" t="n"/>
      <c r="BX1763" s="276">
        <f>SUM(IF(COUNTIF(MediaScorecard!CC2250, "*1.*"), 2, 0), IF(COUNTIF(MediaScorecard!CC2250, "*2.*"), 2, 0), IF(COUNTIF(MediaScorecard!CC2250, "*3.*"), 2, 0), IF(COUNTIF(MediaScorecard!CC2250, "*4.*"), 2, 0), IF(COUNTIF(MediaScorecard!CC2250, "*5.*"), 2, 0), IF(COUNTIF(MediaScorecard!CC2250, "*6.*"), 2, 0))</f>
        <v/>
      </c>
      <c r="BY1763" s="277">
        <f t="array" ref="BY1763">SUM(VALUE(AT1763),VALUE(AU1763),VALUE(AV1763),VALUE(AW1763),VALUE(AX1763),VALUE(AY1763),VALUE(AZ1763),VALUE(BB1763),VALUE(BC1763),VALUE(BD1763),VALUE(BE1763),VALUE(BF1763),VALUE(BG1763),VALUE(BH1763),VALUE(BI1763),VALUE(BJ1763),VALUE(BK1763),VALUE(BL1763),VALUE(BM1763),VALUE(BN1763),VALUE(BO1763),VALUE(BP1763),VALUE(BQ1763),VALUE(BR1763),VALUE(BS1763),VALUE(BT1763),VALUE(BU1763),VALUE(BV1763),VALUE(BW1763))</f>
        <v/>
      </c>
      <c r="BZ1763" s="307" t="n"/>
      <c r="CA1763" s="307" t="n"/>
      <c r="CB1763" s="307" t="n"/>
      <c r="CC1763" s="307" t="n"/>
      <c r="CD1763" s="307" t="n"/>
      <c r="CE1763" s="307" t="n"/>
      <c r="CF1763" s="307" t="n"/>
      <c r="CG1763" s="307" t="n"/>
      <c r="CH1763" s="307" t="n"/>
      <c r="CI1763" s="307" t="n"/>
      <c r="CJ1763" s="307" t="n"/>
      <c r="CK1763" s="307" t="n"/>
      <c r="CL1763" s="307" t="n"/>
      <c r="CM1763" s="307" t="n"/>
      <c r="CN1763" s="307" t="n"/>
      <c r="CO1763" s="307" t="n"/>
      <c r="CP1763" s="307" t="n"/>
      <c r="CQ1763" s="307" t="n"/>
      <c r="CR1763" s="279" t="n"/>
      <c r="CS1763" s="280">
        <f>AVERAGE(Value(BY1763),value(CR1763))</f>
        <v/>
      </c>
      <c r="CT1763" s="421">
        <f>(IF(OR(MediaScorecard!BG2250="x", MediaScorecard!BH2250="x",MediaScorecard!BI2250="x",MediaScorecard!BJ2250="x",MediaScorecard!BK2250="x"),1, 2))</f>
        <v/>
      </c>
      <c r="CU1763" s="308" t="n"/>
      <c r="CV1763" s="308" t="n"/>
      <c r="CW1763" s="308" t="n"/>
      <c r="CX1763" s="309" t="n"/>
      <c r="CY1763" s="308" t="n"/>
      <c r="CZ1763" s="308" t="n"/>
      <c r="DA1763" s="308" t="n"/>
    </row>
    <row r="1764" ht="21" customHeight="1" s="590">
      <c r="A1764" s="421" t="n"/>
      <c r="B1764" s="270" t="n"/>
      <c r="C1764" s="269" t="n"/>
      <c r="D1764" s="267" t="n"/>
      <c r="E1764" s="267" t="n"/>
      <c r="F1764" s="268" t="n"/>
      <c r="G1764" s="421" t="n"/>
      <c r="H1764" s="269" t="n"/>
      <c r="I1764" s="421" t="n"/>
      <c r="J1764" s="421" t="n"/>
      <c r="K1764" s="421" t="n"/>
      <c r="L1764" s="421" t="n"/>
      <c r="M1764" s="421" t="n"/>
      <c r="N1764" s="421" t="n"/>
      <c r="O1764" s="421" t="n"/>
      <c r="P1764" s="421" t="n"/>
      <c r="Q1764" s="421" t="n"/>
      <c r="R1764" s="270" t="n"/>
      <c r="S1764" s="421" t="n"/>
      <c r="T1764" s="421" t="n"/>
      <c r="U1764" s="421" t="n"/>
      <c r="V1764" s="421" t="n"/>
      <c r="W1764" s="421" t="n"/>
      <c r="X1764" s="421" t="n"/>
      <c r="Y1764" s="421" t="n"/>
      <c r="Z1764" s="421" t="n"/>
      <c r="AA1764" s="421" t="n"/>
      <c r="AB1764" s="421" t="n"/>
      <c r="AC1764" s="421" t="n"/>
      <c r="AD1764" s="421" t="n"/>
      <c r="AE1764" s="421" t="n"/>
      <c r="AF1764" s="421" t="n"/>
      <c r="AG1764" s="421" t="n"/>
      <c r="AH1764" s="421" t="n"/>
      <c r="AI1764" s="421" t="n"/>
      <c r="AJ1764" s="297" t="n"/>
      <c r="AK1764" s="297" t="n"/>
      <c r="AL1764" s="284" t="n"/>
      <c r="AM1764" s="297" t="n"/>
      <c r="AN1764" s="285" t="n"/>
      <c r="AO1764" s="297" t="n"/>
      <c r="AP1764" s="297" t="n"/>
      <c r="AQ1764" s="297" t="n"/>
      <c r="AR1764" s="297" t="n"/>
      <c r="AS1764" s="297" t="n"/>
      <c r="AT1764" s="285" t="n"/>
      <c r="AU1764" s="297" t="n"/>
      <c r="AV1764" s="297" t="n"/>
      <c r="AW1764" s="297" t="n"/>
      <c r="AX1764" s="297" t="n"/>
      <c r="AY1764" s="286" t="n"/>
      <c r="AZ1764" s="286" t="n"/>
      <c r="BA1764" s="287" t="n"/>
      <c r="BB1764" s="286" t="n"/>
      <c r="BC1764" s="286" t="n"/>
      <c r="BD1764" s="286" t="n"/>
      <c r="BE1764" s="286" t="n"/>
      <c r="BF1764" s="286" t="n"/>
      <c r="BG1764" s="286" t="n"/>
      <c r="BH1764" s="297" t="n"/>
      <c r="BI1764" s="297" t="n"/>
      <c r="BJ1764" s="297" t="n"/>
      <c r="BK1764" s="297" t="n"/>
      <c r="BL1764" s="297" t="n"/>
      <c r="BM1764" s="297" t="n"/>
      <c r="BN1764" s="297" t="n"/>
      <c r="BO1764" s="285" t="n"/>
      <c r="BP1764" s="297" t="n"/>
      <c r="BQ1764" s="297" t="n"/>
      <c r="BR1764" s="297" t="n"/>
      <c r="BS1764" s="297" t="n"/>
      <c r="BT1764" s="297" t="n"/>
      <c r="BU1764" s="297" t="n"/>
      <c r="BV1764" s="297" t="n"/>
      <c r="BW1764" s="288" t="n"/>
      <c r="BX1764" s="276">
        <f>SUM(IF(COUNTIF(MediaScorecard!CC2251, "*1.*"), 2, 0), IF(COUNTIF(MediaScorecard!CC2251, "*2.*"), 2, 0), IF(COUNTIF(MediaScorecard!CC2251, "*3.*"), 2, 0), IF(COUNTIF(MediaScorecard!CC2251, "*4.*"), 2, 0), IF(COUNTIF(MediaScorecard!CC2251, "*5.*"), 2, 0), IF(COUNTIF(MediaScorecard!CC2251, "*6.*"), 2, 0))</f>
        <v/>
      </c>
      <c r="BY1764" s="277">
        <f t="array" ref="BY1764">SUM(VALUE(AT1764),VALUE(AU1764),VALUE(AV1764),VALUE(AW1764),VALUE(AX1764),VALUE(AY1764),VALUE(AZ1764),VALUE(BB1764),VALUE(BC1764),VALUE(BD1764),VALUE(BE1764),VALUE(BF1764),VALUE(BG1764),VALUE(BH1764),VALUE(BI1764),VALUE(BJ1764),VALUE(BK1764),VALUE(BL1764),VALUE(BM1764),VALUE(BN1764),VALUE(BO1764),VALUE(BP1764),VALUE(BQ1764),VALUE(BR1764),VALUE(BS1764),VALUE(BT1764),VALUE(BU1764),VALUE(BV1764),VALUE(BW1764))</f>
        <v/>
      </c>
      <c r="BZ1764" s="307" t="n"/>
      <c r="CA1764" s="307" t="n"/>
      <c r="CB1764" s="307" t="n"/>
      <c r="CC1764" s="307" t="n"/>
      <c r="CD1764" s="307" t="n"/>
      <c r="CE1764" s="307" t="n"/>
      <c r="CF1764" s="307" t="n"/>
      <c r="CG1764" s="307" t="n"/>
      <c r="CH1764" s="307" t="n"/>
      <c r="CI1764" s="307" t="n"/>
      <c r="CJ1764" s="307" t="n"/>
      <c r="CK1764" s="307" t="n"/>
      <c r="CL1764" s="307" t="n"/>
      <c r="CM1764" s="307" t="n"/>
      <c r="CN1764" s="307" t="n"/>
      <c r="CO1764" s="307" t="n"/>
      <c r="CP1764" s="307" t="n"/>
      <c r="CQ1764" s="307" t="n"/>
      <c r="CR1764" s="279" t="n"/>
      <c r="CS1764" s="280">
        <f>AVERAGE(Value(BY1764),value(CR1764))</f>
        <v/>
      </c>
      <c r="CT1764" s="421">
        <f>(IF(OR(MediaScorecard!BG2251="x", MediaScorecard!BH2251="x",MediaScorecard!BI2251="x",MediaScorecard!BJ2251="x",MediaScorecard!BK2251="x"),1, 2))</f>
        <v/>
      </c>
      <c r="CU1764" s="308" t="n"/>
      <c r="CV1764" s="308" t="n"/>
      <c r="CW1764" s="308" t="n"/>
      <c r="CX1764" s="309" t="n"/>
      <c r="CY1764" s="308" t="n"/>
      <c r="CZ1764" s="308" t="n"/>
      <c r="DA1764" s="308" t="n"/>
    </row>
    <row r="1765" ht="21" customHeight="1" s="590">
      <c r="A1765" s="421" t="n"/>
      <c r="B1765" s="270" t="n"/>
      <c r="C1765" s="269" t="n"/>
      <c r="D1765" s="267" t="n"/>
      <c r="E1765" s="267" t="n"/>
      <c r="F1765" s="268" t="n"/>
      <c r="G1765" s="421" t="n"/>
      <c r="H1765" s="269" t="n"/>
      <c r="I1765" s="421" t="n"/>
      <c r="J1765" s="421" t="n"/>
      <c r="K1765" s="421" t="n"/>
      <c r="L1765" s="421" t="n"/>
      <c r="M1765" s="421" t="n"/>
      <c r="N1765" s="421" t="n"/>
      <c r="O1765" s="421" t="n"/>
      <c r="P1765" s="421" t="n"/>
      <c r="Q1765" s="421" t="n"/>
      <c r="R1765" s="270" t="n"/>
      <c r="S1765" s="421" t="n"/>
      <c r="T1765" s="421" t="n"/>
      <c r="U1765" s="421" t="n"/>
      <c r="V1765" s="421" t="n"/>
      <c r="W1765" s="421" t="n"/>
      <c r="X1765" s="421" t="n"/>
      <c r="Y1765" s="421" t="n"/>
      <c r="Z1765" s="421" t="n"/>
      <c r="AA1765" s="421" t="n"/>
      <c r="AB1765" s="421" t="n"/>
      <c r="AC1765" s="421" t="n"/>
      <c r="AD1765" s="421" t="n"/>
      <c r="AE1765" s="421" t="n"/>
      <c r="AF1765" s="421" t="n"/>
      <c r="AG1765" s="421" t="n"/>
      <c r="AH1765" s="421" t="n"/>
      <c r="AI1765" s="421" t="n"/>
      <c r="AJ1765" s="297" t="n"/>
      <c r="AK1765" s="297" t="n"/>
      <c r="AL1765" s="284" t="n"/>
      <c r="AM1765" s="297" t="n"/>
      <c r="AN1765" s="285" t="n"/>
      <c r="AO1765" s="297" t="n"/>
      <c r="AP1765" s="297" t="n"/>
      <c r="AQ1765" s="297" t="n"/>
      <c r="AR1765" s="297" t="n"/>
      <c r="AS1765" s="297" t="n"/>
      <c r="AT1765" s="285" t="n"/>
      <c r="AU1765" s="297" t="n"/>
      <c r="AV1765" s="297" t="n"/>
      <c r="AW1765" s="297" t="n"/>
      <c r="AX1765" s="297" t="n"/>
      <c r="AY1765" s="286" t="n"/>
      <c r="AZ1765" s="286" t="n"/>
      <c r="BA1765" s="287" t="n"/>
      <c r="BB1765" s="286" t="n"/>
      <c r="BC1765" s="286" t="n"/>
      <c r="BD1765" s="286" t="n"/>
      <c r="BE1765" s="286" t="n"/>
      <c r="BF1765" s="286" t="n"/>
      <c r="BG1765" s="286" t="n"/>
      <c r="BH1765" s="297" t="n"/>
      <c r="BI1765" s="297" t="n"/>
      <c r="BJ1765" s="297" t="n"/>
      <c r="BK1765" s="297" t="n"/>
      <c r="BL1765" s="297" t="n"/>
      <c r="BM1765" s="297" t="n"/>
      <c r="BN1765" s="297" t="n"/>
      <c r="BO1765" s="285" t="n"/>
      <c r="BP1765" s="297" t="n"/>
      <c r="BQ1765" s="297" t="n"/>
      <c r="BR1765" s="297" t="n"/>
      <c r="BS1765" s="297" t="n"/>
      <c r="BT1765" s="297" t="n"/>
      <c r="BU1765" s="297" t="n"/>
      <c r="BV1765" s="297" t="n"/>
      <c r="BW1765" s="288" t="n"/>
      <c r="BX1765" s="276">
        <f>SUM(IF(COUNTIF(MediaScorecard!CC2252, "*1.*"), 2, 0), IF(COUNTIF(MediaScorecard!CC2252, "*2.*"), 2, 0), IF(COUNTIF(MediaScorecard!CC2252, "*3.*"), 2, 0), IF(COUNTIF(MediaScorecard!CC2252, "*4.*"), 2, 0), IF(COUNTIF(MediaScorecard!CC2252, "*5.*"), 2, 0), IF(COUNTIF(MediaScorecard!CC2252, "*6.*"), 2, 0))</f>
        <v/>
      </c>
      <c r="BY1765" s="277">
        <f t="array" ref="BY1765">SUM(VALUE(AT1765),VALUE(AU1765),VALUE(AV1765),VALUE(AW1765),VALUE(AX1765),VALUE(AY1765),VALUE(AZ1765),VALUE(BB1765),VALUE(BC1765),VALUE(BD1765),VALUE(BE1765),VALUE(BF1765),VALUE(BG1765),VALUE(BH1765),VALUE(BI1765),VALUE(BJ1765),VALUE(BK1765),VALUE(BL1765),VALUE(BM1765),VALUE(BN1765),VALUE(BO1765),VALUE(BP1765),VALUE(BQ1765),VALUE(BR1765),VALUE(BS1765),VALUE(BT1765),VALUE(BU1765),VALUE(BV1765),VALUE(BW1765))</f>
        <v/>
      </c>
      <c r="BZ1765" s="307" t="n"/>
      <c r="CA1765" s="307" t="n"/>
      <c r="CB1765" s="307" t="n"/>
      <c r="CC1765" s="307" t="n"/>
      <c r="CD1765" s="307" t="n"/>
      <c r="CE1765" s="307" t="n"/>
      <c r="CF1765" s="307" t="n"/>
      <c r="CG1765" s="307" t="n"/>
      <c r="CH1765" s="307" t="n"/>
      <c r="CI1765" s="307" t="n"/>
      <c r="CJ1765" s="307" t="n"/>
      <c r="CK1765" s="307" t="n"/>
      <c r="CL1765" s="307" t="n"/>
      <c r="CM1765" s="307" t="n"/>
      <c r="CN1765" s="307" t="n"/>
      <c r="CO1765" s="307" t="n"/>
      <c r="CP1765" s="307" t="n"/>
      <c r="CQ1765" s="307" t="n"/>
      <c r="CR1765" s="279" t="n"/>
      <c r="CS1765" s="280">
        <f>AVERAGE(Value(BY1765),value(CR1765))</f>
        <v/>
      </c>
      <c r="CT1765" s="421">
        <f>(IF(OR(MediaScorecard!BG2252="x", MediaScorecard!BH2252="x",MediaScorecard!BI2252="x",MediaScorecard!BJ2252="x",MediaScorecard!BK2252="x"),1, 2))</f>
        <v/>
      </c>
      <c r="CU1765" s="308" t="n"/>
      <c r="CV1765" s="308" t="n"/>
      <c r="CW1765" s="308" t="n"/>
      <c r="CX1765" s="309" t="n"/>
      <c r="CY1765" s="308" t="n"/>
      <c r="CZ1765" s="308" t="n"/>
      <c r="DA1765" s="308" t="n"/>
    </row>
    <row r="1766" ht="21" customHeight="1" s="590">
      <c r="A1766" s="421" t="n"/>
      <c r="B1766" s="270" t="n"/>
      <c r="C1766" s="269" t="n"/>
      <c r="D1766" s="267" t="n"/>
      <c r="E1766" s="267" t="n"/>
      <c r="F1766" s="268" t="n"/>
      <c r="G1766" s="421" t="n"/>
      <c r="H1766" s="269" t="n"/>
      <c r="I1766" s="421" t="n"/>
      <c r="J1766" s="421" t="n"/>
      <c r="K1766" s="421" t="n"/>
      <c r="L1766" s="421" t="n"/>
      <c r="M1766" s="421" t="n"/>
      <c r="N1766" s="421" t="n"/>
      <c r="O1766" s="421" t="n"/>
      <c r="P1766" s="421" t="n"/>
      <c r="Q1766" s="421" t="n"/>
      <c r="R1766" s="270" t="n"/>
      <c r="S1766" s="421" t="n"/>
      <c r="T1766" s="421" t="n"/>
      <c r="U1766" s="421" t="n"/>
      <c r="V1766" s="421" t="n"/>
      <c r="W1766" s="421" t="n"/>
      <c r="X1766" s="421" t="n"/>
      <c r="Y1766" s="421" t="n"/>
      <c r="Z1766" s="421" t="n"/>
      <c r="AA1766" s="421" t="n"/>
      <c r="AB1766" s="421" t="n"/>
      <c r="AC1766" s="421" t="n"/>
      <c r="AD1766" s="421" t="n"/>
      <c r="AE1766" s="421" t="n"/>
      <c r="AF1766" s="421" t="n"/>
      <c r="AG1766" s="421" t="n"/>
      <c r="AH1766" s="421" t="n"/>
      <c r="AI1766" s="421" t="n"/>
      <c r="AJ1766" s="297" t="n"/>
      <c r="AK1766" s="297" t="n"/>
      <c r="AL1766" s="284" t="n"/>
      <c r="AM1766" s="297" t="n"/>
      <c r="AN1766" s="285" t="n"/>
      <c r="AO1766" s="297" t="n"/>
      <c r="AP1766" s="297" t="n"/>
      <c r="AQ1766" s="297" t="n"/>
      <c r="AR1766" s="297" t="n"/>
      <c r="AS1766" s="297" t="n"/>
      <c r="AT1766" s="285" t="n"/>
      <c r="AU1766" s="297" t="n"/>
      <c r="AV1766" s="297" t="n"/>
      <c r="AW1766" s="297" t="n"/>
      <c r="AX1766" s="297" t="n"/>
      <c r="AY1766" s="286" t="n"/>
      <c r="AZ1766" s="286" t="n"/>
      <c r="BA1766" s="287" t="n"/>
      <c r="BB1766" s="286" t="n"/>
      <c r="BC1766" s="286" t="n"/>
      <c r="BD1766" s="286" t="n"/>
      <c r="BE1766" s="286" t="n"/>
      <c r="BF1766" s="286" t="n"/>
      <c r="BG1766" s="286" t="n"/>
      <c r="BH1766" s="297" t="n"/>
      <c r="BI1766" s="297" t="n"/>
      <c r="BJ1766" s="297" t="n"/>
      <c r="BK1766" s="297" t="n"/>
      <c r="BL1766" s="297" t="n"/>
      <c r="BM1766" s="297" t="n"/>
      <c r="BN1766" s="297" t="n"/>
      <c r="BO1766" s="285" t="n"/>
      <c r="BP1766" s="297" t="n"/>
      <c r="BQ1766" s="297" t="n"/>
      <c r="BR1766" s="297" t="n"/>
      <c r="BS1766" s="297" t="n"/>
      <c r="BT1766" s="297" t="n"/>
      <c r="BU1766" s="297" t="n"/>
      <c r="BV1766" s="297" t="n"/>
      <c r="BW1766" s="288" t="n"/>
      <c r="BX1766" s="276">
        <f>SUM(IF(COUNTIF(MediaScorecard!CC2253, "*1.*"), 2, 0), IF(COUNTIF(MediaScorecard!CC2253, "*2.*"), 2, 0), IF(COUNTIF(MediaScorecard!CC2253, "*3.*"), 2, 0), IF(COUNTIF(MediaScorecard!CC2253, "*4.*"), 2, 0), IF(COUNTIF(MediaScorecard!CC2253, "*5.*"), 2, 0), IF(COUNTIF(MediaScorecard!CC2253, "*6.*"), 2, 0))</f>
        <v/>
      </c>
      <c r="BY1766" s="277">
        <f t="array" ref="BY1766">SUM(VALUE(AT1766),VALUE(AU1766),VALUE(AV1766),VALUE(AW1766),VALUE(AX1766),VALUE(AY1766),VALUE(AZ1766),VALUE(BB1766),VALUE(BC1766),VALUE(BD1766),VALUE(BE1766),VALUE(BF1766),VALUE(BG1766),VALUE(BH1766),VALUE(BI1766),VALUE(BJ1766),VALUE(BK1766),VALUE(BL1766),VALUE(BM1766),VALUE(BN1766),VALUE(BO1766),VALUE(BP1766),VALUE(BQ1766),VALUE(BR1766),VALUE(BS1766),VALUE(BT1766),VALUE(BU1766),VALUE(BV1766),VALUE(BW1766))</f>
        <v/>
      </c>
      <c r="BZ1766" s="307" t="n"/>
      <c r="CA1766" s="307" t="n"/>
      <c r="CB1766" s="307" t="n"/>
      <c r="CC1766" s="307" t="n"/>
      <c r="CD1766" s="307" t="n"/>
      <c r="CE1766" s="307" t="n"/>
      <c r="CF1766" s="307" t="n"/>
      <c r="CG1766" s="307" t="n"/>
      <c r="CH1766" s="307" t="n"/>
      <c r="CI1766" s="307" t="n"/>
      <c r="CJ1766" s="307" t="n"/>
      <c r="CK1766" s="307" t="n"/>
      <c r="CL1766" s="307" t="n"/>
      <c r="CM1766" s="307" t="n"/>
      <c r="CN1766" s="307" t="n"/>
      <c r="CO1766" s="307" t="n"/>
      <c r="CP1766" s="307" t="n"/>
      <c r="CQ1766" s="307" t="n"/>
      <c r="CR1766" s="279" t="n"/>
      <c r="CS1766" s="280">
        <f>AVERAGE(Value(BY1766),value(CR1766))</f>
        <v/>
      </c>
      <c r="CT1766" s="421">
        <f>(IF(OR(MediaScorecard!BG2253="x", MediaScorecard!BH2253="x",MediaScorecard!BI2253="x",MediaScorecard!BJ2253="x",MediaScorecard!BK2253="x"),1, 2))</f>
        <v/>
      </c>
      <c r="CU1766" s="308" t="n"/>
      <c r="CV1766" s="308" t="n"/>
      <c r="CW1766" s="308" t="n"/>
      <c r="CX1766" s="309" t="n"/>
      <c r="CY1766" s="308" t="n"/>
      <c r="CZ1766" s="308" t="n"/>
      <c r="DA1766" s="308" t="n"/>
    </row>
    <row r="1767" ht="21" customHeight="1" s="590">
      <c r="A1767" s="421" t="n"/>
      <c r="B1767" s="270" t="n"/>
      <c r="C1767" s="269" t="n"/>
      <c r="D1767" s="267" t="n"/>
      <c r="E1767" s="267" t="n"/>
      <c r="F1767" s="268" t="n"/>
      <c r="G1767" s="421" t="n"/>
      <c r="H1767" s="269" t="n"/>
      <c r="I1767" s="421" t="n"/>
      <c r="J1767" s="421" t="n"/>
      <c r="K1767" s="421" t="n"/>
      <c r="L1767" s="421" t="n"/>
      <c r="M1767" s="421" t="n"/>
      <c r="N1767" s="421" t="n"/>
      <c r="O1767" s="421" t="n"/>
      <c r="P1767" s="421" t="n"/>
      <c r="Q1767" s="421" t="n"/>
      <c r="R1767" s="270" t="n"/>
      <c r="S1767" s="421" t="n"/>
      <c r="T1767" s="421" t="n"/>
      <c r="U1767" s="421" t="n"/>
      <c r="V1767" s="421" t="n"/>
      <c r="W1767" s="421" t="n"/>
      <c r="X1767" s="421" t="n"/>
      <c r="Y1767" s="421" t="n"/>
      <c r="Z1767" s="421" t="n"/>
      <c r="AA1767" s="421" t="n"/>
      <c r="AB1767" s="421" t="n"/>
      <c r="AC1767" s="421" t="n"/>
      <c r="AD1767" s="421" t="n"/>
      <c r="AE1767" s="421" t="n"/>
      <c r="AF1767" s="421" t="n"/>
      <c r="AG1767" s="421" t="n"/>
      <c r="AH1767" s="421" t="n"/>
      <c r="AI1767" s="421" t="n"/>
      <c r="AJ1767" s="297" t="n"/>
      <c r="AK1767" s="297" t="n"/>
      <c r="AL1767" s="284" t="n"/>
      <c r="AM1767" s="297" t="n"/>
      <c r="AN1767" s="285" t="n"/>
      <c r="AO1767" s="297" t="n"/>
      <c r="AP1767" s="297" t="n"/>
      <c r="AQ1767" s="297" t="n"/>
      <c r="AR1767" s="297" t="n"/>
      <c r="AS1767" s="297" t="n"/>
      <c r="AT1767" s="285" t="n"/>
      <c r="AU1767" s="297" t="n"/>
      <c r="AV1767" s="297" t="n"/>
      <c r="AW1767" s="297" t="n"/>
      <c r="AX1767" s="297" t="n"/>
      <c r="AY1767" s="286" t="n"/>
      <c r="AZ1767" s="286" t="n"/>
      <c r="BA1767" s="287" t="n"/>
      <c r="BB1767" s="286" t="n"/>
      <c r="BC1767" s="286" t="n"/>
      <c r="BD1767" s="286" t="n"/>
      <c r="BE1767" s="286" t="n"/>
      <c r="BF1767" s="286" t="n"/>
      <c r="BG1767" s="286" t="n"/>
      <c r="BH1767" s="297" t="n"/>
      <c r="BI1767" s="297" t="n"/>
      <c r="BJ1767" s="297" t="n"/>
      <c r="BK1767" s="297" t="n"/>
      <c r="BL1767" s="297" t="n"/>
      <c r="BM1767" s="297" t="n"/>
      <c r="BN1767" s="297" t="n"/>
      <c r="BO1767" s="285" t="n"/>
      <c r="BP1767" s="297" t="n"/>
      <c r="BQ1767" s="297" t="n"/>
      <c r="BR1767" s="297" t="n"/>
      <c r="BS1767" s="297" t="n"/>
      <c r="BT1767" s="297" t="n"/>
      <c r="BU1767" s="297" t="n"/>
      <c r="BV1767" s="297" t="n"/>
      <c r="BW1767" s="288" t="n"/>
      <c r="BX1767" s="276">
        <f>SUM(IF(COUNTIF(MediaScorecard!CC2254, "*1.*"), 2, 0), IF(COUNTIF(MediaScorecard!CC2254, "*2.*"), 2, 0), IF(COUNTIF(MediaScorecard!CC2254, "*3.*"), 2, 0), IF(COUNTIF(MediaScorecard!CC2254, "*4.*"), 2, 0), IF(COUNTIF(MediaScorecard!CC2254, "*5.*"), 2, 0), IF(COUNTIF(MediaScorecard!CC2254, "*6.*"), 2, 0))</f>
        <v/>
      </c>
      <c r="BY1767" s="277">
        <f t="array" ref="BY1767">SUM(VALUE(AT1767),VALUE(AU1767),VALUE(AV1767),VALUE(AW1767),VALUE(AX1767),VALUE(AY1767),VALUE(AZ1767),VALUE(BB1767),VALUE(BC1767),VALUE(BD1767),VALUE(BE1767),VALUE(BF1767),VALUE(BG1767),VALUE(BH1767),VALUE(BI1767),VALUE(BJ1767),VALUE(BK1767),VALUE(BL1767),VALUE(BM1767),VALUE(BN1767),VALUE(BO1767),VALUE(BP1767),VALUE(BQ1767),VALUE(BR1767),VALUE(BS1767),VALUE(BT1767),VALUE(BU1767),VALUE(BV1767),VALUE(BW1767))</f>
        <v/>
      </c>
      <c r="BZ1767" s="307" t="n"/>
      <c r="CA1767" s="307" t="n"/>
      <c r="CB1767" s="307" t="n"/>
      <c r="CC1767" s="307" t="n"/>
      <c r="CD1767" s="307" t="n"/>
      <c r="CE1767" s="307" t="n"/>
      <c r="CF1767" s="307" t="n"/>
      <c r="CG1767" s="307" t="n"/>
      <c r="CH1767" s="307" t="n"/>
      <c r="CI1767" s="307" t="n"/>
      <c r="CJ1767" s="307" t="n"/>
      <c r="CK1767" s="307" t="n"/>
      <c r="CL1767" s="307" t="n"/>
      <c r="CM1767" s="307" t="n"/>
      <c r="CN1767" s="307" t="n"/>
      <c r="CO1767" s="307" t="n"/>
      <c r="CP1767" s="307" t="n"/>
      <c r="CQ1767" s="307" t="n"/>
      <c r="CR1767" s="279" t="n"/>
      <c r="CS1767" s="280">
        <f>AVERAGE(Value(BY1767),value(CR1767))</f>
        <v/>
      </c>
      <c r="CT1767" s="421">
        <f>(IF(OR(MediaScorecard!BG2254="x", MediaScorecard!BH2254="x",MediaScorecard!BI2254="x",MediaScorecard!BJ2254="x",MediaScorecard!BK2254="x"),1, 2))</f>
        <v/>
      </c>
      <c r="CU1767" s="308" t="n"/>
      <c r="CV1767" s="308" t="n"/>
      <c r="CW1767" s="308" t="n"/>
      <c r="CX1767" s="309" t="n"/>
      <c r="CY1767" s="308" t="n"/>
      <c r="CZ1767" s="308" t="n"/>
      <c r="DA1767" s="308" t="n"/>
    </row>
    <row r="1768" ht="21" customHeight="1" s="590">
      <c r="A1768" s="421" t="n"/>
      <c r="B1768" s="270" t="n"/>
      <c r="C1768" s="269" t="n"/>
      <c r="D1768" s="267" t="n"/>
      <c r="E1768" s="267" t="n"/>
      <c r="F1768" s="268" t="n"/>
      <c r="G1768" s="421" t="n"/>
      <c r="H1768" s="269" t="n"/>
      <c r="I1768" s="421" t="n"/>
      <c r="J1768" s="421" t="n"/>
      <c r="K1768" s="421" t="n"/>
      <c r="L1768" s="421" t="n"/>
      <c r="M1768" s="421" t="n"/>
      <c r="N1768" s="421" t="n"/>
      <c r="O1768" s="421" t="n"/>
      <c r="P1768" s="421" t="n"/>
      <c r="Q1768" s="421" t="n"/>
      <c r="R1768" s="270" t="n"/>
      <c r="S1768" s="421" t="n"/>
      <c r="T1768" s="421" t="n"/>
      <c r="U1768" s="421" t="n"/>
      <c r="V1768" s="421" t="n"/>
      <c r="W1768" s="421" t="n"/>
      <c r="X1768" s="421" t="n"/>
      <c r="Y1768" s="421" t="n"/>
      <c r="Z1768" s="421" t="n"/>
      <c r="AA1768" s="421" t="n"/>
      <c r="AB1768" s="421" t="n"/>
      <c r="AC1768" s="421" t="n"/>
      <c r="AD1768" s="421" t="n"/>
      <c r="AE1768" s="421" t="n"/>
      <c r="AF1768" s="421" t="n"/>
      <c r="AG1768" s="421" t="n"/>
      <c r="AH1768" s="421" t="n"/>
      <c r="AI1768" s="421" t="n"/>
      <c r="AJ1768" s="297" t="n"/>
      <c r="AK1768" s="297" t="n"/>
      <c r="AL1768" s="284" t="n"/>
      <c r="AM1768" s="297" t="n"/>
      <c r="AN1768" s="285" t="n"/>
      <c r="AO1768" s="297" t="n"/>
      <c r="AP1768" s="297" t="n"/>
      <c r="AQ1768" s="297" t="n"/>
      <c r="AR1768" s="297" t="n"/>
      <c r="AS1768" s="297" t="n"/>
      <c r="AT1768" s="285" t="n"/>
      <c r="AU1768" s="297" t="n"/>
      <c r="AV1768" s="297" t="n"/>
      <c r="AW1768" s="297" t="n"/>
      <c r="AX1768" s="297" t="n"/>
      <c r="AY1768" s="286" t="n"/>
      <c r="AZ1768" s="286" t="n"/>
      <c r="BA1768" s="287" t="n"/>
      <c r="BB1768" s="286" t="n"/>
      <c r="BC1768" s="286" t="n"/>
      <c r="BD1768" s="286" t="n"/>
      <c r="BE1768" s="286" t="n"/>
      <c r="BF1768" s="286" t="n"/>
      <c r="BG1768" s="286" t="n"/>
      <c r="BH1768" s="297" t="n"/>
      <c r="BI1768" s="297" t="n"/>
      <c r="BJ1768" s="297" t="n"/>
      <c r="BK1768" s="297" t="n"/>
      <c r="BL1768" s="297" t="n"/>
      <c r="BM1768" s="297" t="n"/>
      <c r="BN1768" s="297" t="n"/>
      <c r="BO1768" s="285" t="n"/>
      <c r="BP1768" s="297" t="n"/>
      <c r="BQ1768" s="297" t="n"/>
      <c r="BR1768" s="297" t="n"/>
      <c r="BS1768" s="297" t="n"/>
      <c r="BT1768" s="297" t="n"/>
      <c r="BU1768" s="297" t="n"/>
      <c r="BV1768" s="297" t="n"/>
      <c r="BW1768" s="288" t="n"/>
      <c r="BX1768" s="276">
        <f>SUM(IF(COUNTIF(MediaScorecard!CC2255, "*1.*"), 2, 0), IF(COUNTIF(MediaScorecard!CC2255, "*2.*"), 2, 0), IF(COUNTIF(MediaScorecard!CC2255, "*3.*"), 2, 0), IF(COUNTIF(MediaScorecard!CC2255, "*4.*"), 2, 0), IF(COUNTIF(MediaScorecard!CC2255, "*5.*"), 2, 0), IF(COUNTIF(MediaScorecard!CC2255, "*6.*"), 2, 0))</f>
        <v/>
      </c>
      <c r="BY1768" s="277">
        <f t="array" ref="BY1768">SUM(VALUE(AT1768),VALUE(AU1768),VALUE(AV1768),VALUE(AW1768),VALUE(AX1768),VALUE(AY1768),VALUE(AZ1768),VALUE(BB1768),VALUE(BC1768),VALUE(BD1768),VALUE(BE1768),VALUE(BF1768),VALUE(BG1768),VALUE(BH1768),VALUE(BI1768),VALUE(BJ1768),VALUE(BK1768),VALUE(BL1768),VALUE(BM1768),VALUE(BN1768),VALUE(BO1768),VALUE(BP1768),VALUE(BQ1768),VALUE(BR1768),VALUE(BS1768),VALUE(BT1768),VALUE(BU1768),VALUE(BV1768),VALUE(BW1768))</f>
        <v/>
      </c>
      <c r="BZ1768" s="307" t="n"/>
      <c r="CA1768" s="307" t="n"/>
      <c r="CB1768" s="307" t="n"/>
      <c r="CC1768" s="307" t="n"/>
      <c r="CD1768" s="307" t="n"/>
      <c r="CE1768" s="307" t="n"/>
      <c r="CF1768" s="307" t="n"/>
      <c r="CG1768" s="307" t="n"/>
      <c r="CH1768" s="307" t="n"/>
      <c r="CI1768" s="307" t="n"/>
      <c r="CJ1768" s="307" t="n"/>
      <c r="CK1768" s="307" t="n"/>
      <c r="CL1768" s="307" t="n"/>
      <c r="CM1768" s="307" t="n"/>
      <c r="CN1768" s="307" t="n"/>
      <c r="CO1768" s="307" t="n"/>
      <c r="CP1768" s="307" t="n"/>
      <c r="CQ1768" s="307" t="n"/>
      <c r="CR1768" s="279" t="n"/>
      <c r="CS1768" s="280">
        <f>AVERAGE(Value(BY1768),value(CR1768))</f>
        <v/>
      </c>
      <c r="CT1768" s="421">
        <f>(IF(OR(MediaScorecard!BG2255="x", MediaScorecard!BH2255="x",MediaScorecard!BI2255="x",MediaScorecard!BJ2255="x",MediaScorecard!BK2255="x"),1, 2))</f>
        <v/>
      </c>
      <c r="CU1768" s="308" t="n"/>
      <c r="CV1768" s="308" t="n"/>
      <c r="CW1768" s="308" t="n"/>
      <c r="CX1768" s="309" t="n"/>
      <c r="CY1768" s="308" t="n"/>
      <c r="CZ1768" s="308" t="n"/>
      <c r="DA1768" s="308" t="n"/>
    </row>
    <row r="1769" ht="21" customHeight="1" s="590">
      <c r="A1769" s="421" t="n"/>
      <c r="B1769" s="270" t="n"/>
      <c r="C1769" s="269" t="n"/>
      <c r="D1769" s="267" t="n"/>
      <c r="E1769" s="267" t="n"/>
      <c r="F1769" s="268" t="n"/>
      <c r="G1769" s="421" t="n"/>
      <c r="H1769" s="269" t="n"/>
      <c r="I1769" s="421" t="n"/>
      <c r="J1769" s="421" t="n"/>
      <c r="K1769" s="421" t="n"/>
      <c r="L1769" s="421" t="n"/>
      <c r="M1769" s="421" t="n"/>
      <c r="N1769" s="421" t="n"/>
      <c r="O1769" s="421" t="n"/>
      <c r="P1769" s="421" t="n"/>
      <c r="Q1769" s="421" t="n"/>
      <c r="R1769" s="270" t="n"/>
      <c r="S1769" s="421" t="n"/>
      <c r="T1769" s="421" t="n"/>
      <c r="U1769" s="421" t="n"/>
      <c r="V1769" s="421" t="n"/>
      <c r="W1769" s="421" t="n"/>
      <c r="X1769" s="421" t="n"/>
      <c r="Y1769" s="421" t="n"/>
      <c r="Z1769" s="421" t="n"/>
      <c r="AA1769" s="421" t="n"/>
      <c r="AB1769" s="421" t="n"/>
      <c r="AC1769" s="421" t="n"/>
      <c r="AD1769" s="421" t="n"/>
      <c r="AE1769" s="421" t="n"/>
      <c r="AF1769" s="421" t="n"/>
      <c r="AG1769" s="421" t="n"/>
      <c r="AH1769" s="421" t="n"/>
      <c r="AI1769" s="421" t="n"/>
      <c r="AJ1769" s="297" t="n"/>
      <c r="AK1769" s="297" t="n"/>
      <c r="AL1769" s="284" t="n"/>
      <c r="AM1769" s="297" t="n"/>
      <c r="AN1769" s="285" t="n"/>
      <c r="AO1769" s="297" t="n"/>
      <c r="AP1769" s="297" t="n"/>
      <c r="AQ1769" s="297" t="n"/>
      <c r="AR1769" s="297" t="n"/>
      <c r="AS1769" s="297" t="n"/>
      <c r="AT1769" s="285" t="n"/>
      <c r="AU1769" s="297" t="n"/>
      <c r="AV1769" s="297" t="n"/>
      <c r="AW1769" s="297" t="n"/>
      <c r="AX1769" s="297" t="n"/>
      <c r="AY1769" s="286" t="n"/>
      <c r="AZ1769" s="286" t="n"/>
      <c r="BA1769" s="287" t="n"/>
      <c r="BB1769" s="286" t="n"/>
      <c r="BC1769" s="286" t="n"/>
      <c r="BD1769" s="286" t="n"/>
      <c r="BE1769" s="286" t="n"/>
      <c r="BF1769" s="286" t="n"/>
      <c r="BG1769" s="286" t="n"/>
      <c r="BH1769" s="297" t="n"/>
      <c r="BI1769" s="297" t="n"/>
      <c r="BJ1769" s="297" t="n"/>
      <c r="BK1769" s="297" t="n"/>
      <c r="BL1769" s="297" t="n"/>
      <c r="BM1769" s="297" t="n"/>
      <c r="BN1769" s="297" t="n"/>
      <c r="BO1769" s="285" t="n"/>
      <c r="BP1769" s="297" t="n"/>
      <c r="BQ1769" s="297" t="n"/>
      <c r="BR1769" s="297" t="n"/>
      <c r="BS1769" s="297" t="n"/>
      <c r="BT1769" s="297" t="n"/>
      <c r="BU1769" s="297" t="n"/>
      <c r="BV1769" s="297" t="n"/>
      <c r="BW1769" s="288" t="n"/>
      <c r="BX1769" s="276">
        <f>SUM(IF(COUNTIF(MediaScorecard!CC2256, "*1.*"), 2, 0), IF(COUNTIF(MediaScorecard!CC2256, "*2.*"), 2, 0), IF(COUNTIF(MediaScorecard!CC2256, "*3.*"), 2, 0), IF(COUNTIF(MediaScorecard!CC2256, "*4.*"), 2, 0), IF(COUNTIF(MediaScorecard!CC2256, "*5.*"), 2, 0), IF(COUNTIF(MediaScorecard!CC2256, "*6.*"), 2, 0))</f>
        <v/>
      </c>
      <c r="BY1769" s="277">
        <f t="array" ref="BY1769">SUM(VALUE(AT1769),VALUE(AU1769),VALUE(AV1769),VALUE(AW1769),VALUE(AX1769),VALUE(AY1769),VALUE(AZ1769),VALUE(BB1769),VALUE(BC1769),VALUE(BD1769),VALUE(BE1769),VALUE(BF1769),VALUE(BG1769),VALUE(BH1769),VALUE(BI1769),VALUE(BJ1769),VALUE(BK1769),VALUE(BL1769),VALUE(BM1769),VALUE(BN1769),VALUE(BO1769),VALUE(BP1769),VALUE(BQ1769),VALUE(BR1769),VALUE(BS1769),VALUE(BT1769),VALUE(BU1769),VALUE(BV1769),VALUE(BW1769))</f>
        <v/>
      </c>
      <c r="BZ1769" s="307" t="n"/>
      <c r="CA1769" s="307" t="n"/>
      <c r="CB1769" s="307" t="n"/>
      <c r="CC1769" s="307" t="n"/>
      <c r="CD1769" s="307" t="n"/>
      <c r="CE1769" s="307" t="n"/>
      <c r="CF1769" s="307" t="n"/>
      <c r="CG1769" s="307" t="n"/>
      <c r="CH1769" s="307" t="n"/>
      <c r="CI1769" s="307" t="n"/>
      <c r="CJ1769" s="307" t="n"/>
      <c r="CK1769" s="307" t="n"/>
      <c r="CL1769" s="307" t="n"/>
      <c r="CM1769" s="307" t="n"/>
      <c r="CN1769" s="307" t="n"/>
      <c r="CO1769" s="307" t="n"/>
      <c r="CP1769" s="307" t="n"/>
      <c r="CQ1769" s="307" t="n"/>
      <c r="CR1769" s="279" t="n"/>
      <c r="CS1769" s="280">
        <f>AVERAGE(Value(BY1769),value(CR1769))</f>
        <v/>
      </c>
      <c r="CT1769" s="421">
        <f>(IF(OR(MediaScorecard!BG2256="x", MediaScorecard!BH2256="x",MediaScorecard!BI2256="x",MediaScorecard!BJ2256="x",MediaScorecard!BK2256="x"),1, 2))</f>
        <v/>
      </c>
      <c r="CU1769" s="308" t="n"/>
      <c r="CV1769" s="308" t="n"/>
      <c r="CW1769" s="308" t="n"/>
      <c r="CX1769" s="309" t="n"/>
      <c r="CY1769" s="308" t="n"/>
      <c r="CZ1769" s="308" t="n"/>
      <c r="DA1769" s="308" t="n"/>
    </row>
    <row r="1770" ht="21" customHeight="1" s="590">
      <c r="A1770" s="421" t="n"/>
      <c r="B1770" s="270" t="n"/>
      <c r="C1770" s="269" t="n"/>
      <c r="D1770" s="267" t="n"/>
      <c r="E1770" s="267" t="n"/>
      <c r="F1770" s="268" t="n"/>
      <c r="G1770" s="421" t="n"/>
      <c r="H1770" s="269" t="n"/>
      <c r="I1770" s="421" t="n"/>
      <c r="J1770" s="421" t="n"/>
      <c r="K1770" s="421" t="n"/>
      <c r="L1770" s="421" t="n"/>
      <c r="M1770" s="421" t="n"/>
      <c r="N1770" s="421" t="n"/>
      <c r="O1770" s="421" t="n"/>
      <c r="P1770" s="421" t="n"/>
      <c r="Q1770" s="421" t="n"/>
      <c r="R1770" s="270" t="n"/>
      <c r="S1770" s="421" t="n"/>
      <c r="T1770" s="421" t="n"/>
      <c r="U1770" s="421" t="n"/>
      <c r="V1770" s="421" t="n"/>
      <c r="W1770" s="421" t="n"/>
      <c r="X1770" s="421" t="n"/>
      <c r="Y1770" s="421" t="n"/>
      <c r="Z1770" s="421" t="n"/>
      <c r="AA1770" s="421" t="n"/>
      <c r="AB1770" s="421" t="n"/>
      <c r="AC1770" s="421" t="n"/>
      <c r="AD1770" s="421" t="n"/>
      <c r="AE1770" s="421" t="n"/>
      <c r="AF1770" s="421" t="n"/>
      <c r="AG1770" s="421" t="n"/>
      <c r="AH1770" s="421" t="n"/>
      <c r="AI1770" s="421" t="n"/>
      <c r="AJ1770" s="297" t="n"/>
      <c r="AK1770" s="297" t="n"/>
      <c r="AL1770" s="284" t="n"/>
      <c r="AM1770" s="297" t="n"/>
      <c r="AN1770" s="285" t="n"/>
      <c r="AO1770" s="297" t="n"/>
      <c r="AP1770" s="297" t="n"/>
      <c r="AQ1770" s="297" t="n"/>
      <c r="AR1770" s="297" t="n"/>
      <c r="AS1770" s="297" t="n"/>
      <c r="AT1770" s="285" t="n"/>
      <c r="AU1770" s="297" t="n"/>
      <c r="AV1770" s="297" t="n"/>
      <c r="AW1770" s="297" t="n"/>
      <c r="AX1770" s="297" t="n"/>
      <c r="AY1770" s="286" t="n"/>
      <c r="AZ1770" s="286" t="n"/>
      <c r="BA1770" s="287" t="n"/>
      <c r="BB1770" s="286" t="n"/>
      <c r="BC1770" s="286" t="n"/>
      <c r="BD1770" s="286" t="n"/>
      <c r="BE1770" s="286" t="n"/>
      <c r="BF1770" s="286" t="n"/>
      <c r="BG1770" s="286" t="n"/>
      <c r="BH1770" s="297" t="n"/>
      <c r="BI1770" s="297" t="n"/>
      <c r="BJ1770" s="297" t="n"/>
      <c r="BK1770" s="297" t="n"/>
      <c r="BL1770" s="297" t="n"/>
      <c r="BM1770" s="297" t="n"/>
      <c r="BN1770" s="297" t="n"/>
      <c r="BO1770" s="285" t="n"/>
      <c r="BP1770" s="297" t="n"/>
      <c r="BQ1770" s="297" t="n"/>
      <c r="BR1770" s="297" t="n"/>
      <c r="BS1770" s="297" t="n"/>
      <c r="BT1770" s="297" t="n"/>
      <c r="BU1770" s="297" t="n"/>
      <c r="BV1770" s="297" t="n"/>
      <c r="BW1770" s="288" t="n"/>
      <c r="BX1770" s="276">
        <f>SUM(IF(COUNTIF(MediaScorecard!CC2257, "*1.*"), 2, 0), IF(COUNTIF(MediaScorecard!CC2257, "*2.*"), 2, 0), IF(COUNTIF(MediaScorecard!CC2257, "*3.*"), 2, 0), IF(COUNTIF(MediaScorecard!CC2257, "*4.*"), 2, 0), IF(COUNTIF(MediaScorecard!CC2257, "*5.*"), 2, 0), IF(COUNTIF(MediaScorecard!CC2257, "*6.*"), 2, 0))</f>
        <v/>
      </c>
      <c r="BY1770" s="277">
        <f t="array" ref="BY1770">SUM(VALUE(AT1770),VALUE(AU1770),VALUE(AV1770),VALUE(AW1770),VALUE(AX1770),VALUE(AY1770),VALUE(AZ1770),VALUE(BB1770),VALUE(BC1770),VALUE(BD1770),VALUE(BE1770),VALUE(BF1770),VALUE(BG1770),VALUE(BH1770),VALUE(BI1770),VALUE(BJ1770),VALUE(BK1770),VALUE(BL1770),VALUE(BM1770),VALUE(BN1770),VALUE(BO1770),VALUE(BP1770),VALUE(BQ1770),VALUE(BR1770),VALUE(BS1770),VALUE(BT1770),VALUE(BU1770),VALUE(BV1770),VALUE(BW1770))</f>
        <v/>
      </c>
      <c r="BZ1770" s="307" t="n"/>
      <c r="CA1770" s="307" t="n"/>
      <c r="CB1770" s="307" t="n"/>
      <c r="CC1770" s="307" t="n"/>
      <c r="CD1770" s="307" t="n"/>
      <c r="CE1770" s="307" t="n"/>
      <c r="CF1770" s="307" t="n"/>
      <c r="CG1770" s="307" t="n"/>
      <c r="CH1770" s="307" t="n"/>
      <c r="CI1770" s="307" t="n"/>
      <c r="CJ1770" s="307" t="n"/>
      <c r="CK1770" s="307" t="n"/>
      <c r="CL1770" s="307" t="n"/>
      <c r="CM1770" s="307" t="n"/>
      <c r="CN1770" s="307" t="n"/>
      <c r="CO1770" s="307" t="n"/>
      <c r="CP1770" s="307" t="n"/>
      <c r="CQ1770" s="307" t="n"/>
      <c r="CR1770" s="279" t="n"/>
      <c r="CS1770" s="280">
        <f>AVERAGE(Value(BY1770),value(CR1770))</f>
        <v/>
      </c>
      <c r="CT1770" s="421">
        <f>(IF(OR(MediaScorecard!BG2257="x", MediaScorecard!BH2257="x",MediaScorecard!BI2257="x",MediaScorecard!BJ2257="x",MediaScorecard!BK2257="x"),1, 2))</f>
        <v/>
      </c>
      <c r="CU1770" s="308" t="n"/>
      <c r="CV1770" s="308" t="n"/>
      <c r="CW1770" s="308" t="n"/>
      <c r="CX1770" s="309" t="n"/>
      <c r="CY1770" s="308" t="n"/>
      <c r="CZ1770" s="308" t="n"/>
      <c r="DA1770" s="308" t="n"/>
    </row>
    <row r="1771" ht="21" customHeight="1" s="590">
      <c r="A1771" s="421" t="n"/>
      <c r="B1771" s="270" t="n"/>
      <c r="C1771" s="269" t="n"/>
      <c r="D1771" s="267" t="n"/>
      <c r="E1771" s="267" t="n"/>
      <c r="F1771" s="268" t="n"/>
      <c r="G1771" s="421" t="n"/>
      <c r="H1771" s="269" t="n"/>
      <c r="I1771" s="421" t="n"/>
      <c r="J1771" s="421" t="n"/>
      <c r="K1771" s="421" t="n"/>
      <c r="L1771" s="421" t="n"/>
      <c r="M1771" s="421" t="n"/>
      <c r="N1771" s="421" t="n"/>
      <c r="O1771" s="421" t="n"/>
      <c r="P1771" s="421" t="n"/>
      <c r="Q1771" s="421" t="n"/>
      <c r="R1771" s="270" t="n"/>
      <c r="S1771" s="421" t="n"/>
      <c r="T1771" s="421" t="n"/>
      <c r="U1771" s="421" t="n"/>
      <c r="V1771" s="421" t="n"/>
      <c r="W1771" s="421" t="n"/>
      <c r="X1771" s="421" t="n"/>
      <c r="Y1771" s="421" t="n"/>
      <c r="Z1771" s="421" t="n"/>
      <c r="AA1771" s="421" t="n"/>
      <c r="AB1771" s="421" t="n"/>
      <c r="AC1771" s="421" t="n"/>
      <c r="AD1771" s="421" t="n"/>
      <c r="AE1771" s="421" t="n"/>
      <c r="AF1771" s="421" t="n"/>
      <c r="AG1771" s="421" t="n"/>
      <c r="AH1771" s="421" t="n"/>
      <c r="AI1771" s="421" t="n"/>
      <c r="AJ1771" s="297" t="n"/>
      <c r="AK1771" s="297" t="n"/>
      <c r="AL1771" s="284" t="n"/>
      <c r="AM1771" s="297" t="n"/>
      <c r="AN1771" s="285" t="n"/>
      <c r="AO1771" s="297" t="n"/>
      <c r="AP1771" s="297" t="n"/>
      <c r="AQ1771" s="297" t="n"/>
      <c r="AR1771" s="297" t="n"/>
      <c r="AS1771" s="297" t="n"/>
      <c r="AT1771" s="285" t="n"/>
      <c r="AU1771" s="297" t="n"/>
      <c r="AV1771" s="297" t="n"/>
      <c r="AW1771" s="297" t="n"/>
      <c r="AX1771" s="297" t="n"/>
      <c r="AY1771" s="286" t="n"/>
      <c r="AZ1771" s="286" t="n"/>
      <c r="BA1771" s="287" t="n"/>
      <c r="BB1771" s="286" t="n"/>
      <c r="BC1771" s="286" t="n"/>
      <c r="BD1771" s="286" t="n"/>
      <c r="BE1771" s="286" t="n"/>
      <c r="BF1771" s="286" t="n"/>
      <c r="BG1771" s="286" t="n"/>
      <c r="BH1771" s="297" t="n"/>
      <c r="BI1771" s="297" t="n"/>
      <c r="BJ1771" s="297" t="n"/>
      <c r="BK1771" s="297" t="n"/>
      <c r="BL1771" s="297" t="n"/>
      <c r="BM1771" s="297" t="n"/>
      <c r="BN1771" s="297" t="n"/>
      <c r="BO1771" s="285" t="n"/>
      <c r="BP1771" s="297" t="n"/>
      <c r="BQ1771" s="297" t="n"/>
      <c r="BR1771" s="297" t="n"/>
      <c r="BS1771" s="297" t="n"/>
      <c r="BT1771" s="297" t="n"/>
      <c r="BU1771" s="297" t="n"/>
      <c r="BV1771" s="297" t="n"/>
      <c r="BW1771" s="288" t="n"/>
      <c r="BX1771" s="276">
        <f>SUM(IF(COUNTIF(MediaScorecard!CC2258, "*1.*"), 2, 0), IF(COUNTIF(MediaScorecard!CC2258, "*2.*"), 2, 0), IF(COUNTIF(MediaScorecard!CC2258, "*3.*"), 2, 0), IF(COUNTIF(MediaScorecard!CC2258, "*4.*"), 2, 0), IF(COUNTIF(MediaScorecard!CC2258, "*5.*"), 2, 0), IF(COUNTIF(MediaScorecard!CC2258, "*6.*"), 2, 0))</f>
        <v/>
      </c>
      <c r="BY1771" s="277">
        <f t="array" ref="BY1771">SUM(VALUE(AT1771),VALUE(AU1771),VALUE(AV1771),VALUE(AW1771),VALUE(AX1771),VALUE(AY1771),VALUE(AZ1771),VALUE(BB1771),VALUE(BC1771),VALUE(BD1771),VALUE(BE1771),VALUE(BF1771),VALUE(BG1771),VALUE(BH1771),VALUE(BI1771),VALUE(BJ1771),VALUE(BK1771),VALUE(BL1771),VALUE(BM1771),VALUE(BN1771),VALUE(BO1771),VALUE(BP1771),VALUE(BQ1771),VALUE(BR1771),VALUE(BS1771),VALUE(BT1771),VALUE(BU1771),VALUE(BV1771),VALUE(BW1771))</f>
        <v/>
      </c>
      <c r="BZ1771" s="307" t="n"/>
      <c r="CA1771" s="307" t="n"/>
      <c r="CB1771" s="307" t="n"/>
      <c r="CC1771" s="307" t="n"/>
      <c r="CD1771" s="307" t="n"/>
      <c r="CE1771" s="307" t="n"/>
      <c r="CF1771" s="307" t="n"/>
      <c r="CG1771" s="307" t="n"/>
      <c r="CH1771" s="307" t="n"/>
      <c r="CI1771" s="307" t="n"/>
      <c r="CJ1771" s="307" t="n"/>
      <c r="CK1771" s="307" t="n"/>
      <c r="CL1771" s="307" t="n"/>
      <c r="CM1771" s="307" t="n"/>
      <c r="CN1771" s="307" t="n"/>
      <c r="CO1771" s="307" t="n"/>
      <c r="CP1771" s="307" t="n"/>
      <c r="CQ1771" s="307" t="n"/>
      <c r="CR1771" s="279" t="n"/>
      <c r="CS1771" s="280">
        <f>AVERAGE(Value(BY1771),value(CR1771))</f>
        <v/>
      </c>
      <c r="CT1771" s="421">
        <f>(IF(OR(MediaScorecard!BG2258="x", MediaScorecard!BH2258="x",MediaScorecard!BI2258="x",MediaScorecard!BJ2258="x",MediaScorecard!BK2258="x"),1, 2))</f>
        <v/>
      </c>
      <c r="CU1771" s="308" t="n"/>
      <c r="CV1771" s="308" t="n"/>
      <c r="CW1771" s="308" t="n"/>
      <c r="CX1771" s="309" t="n"/>
      <c r="CY1771" s="308" t="n"/>
      <c r="CZ1771" s="308" t="n"/>
      <c r="DA1771" s="308" t="n"/>
    </row>
    <row r="1772" ht="21" customHeight="1" s="590">
      <c r="A1772" s="421" t="n"/>
      <c r="B1772" s="270" t="n"/>
      <c r="C1772" s="269" t="n"/>
      <c r="D1772" s="267" t="n"/>
      <c r="E1772" s="267" t="n"/>
      <c r="F1772" s="268" t="n"/>
      <c r="G1772" s="421" t="n"/>
      <c r="H1772" s="269" t="n"/>
      <c r="I1772" s="421" t="n"/>
      <c r="J1772" s="421" t="n"/>
      <c r="K1772" s="421" t="n"/>
      <c r="L1772" s="421" t="n"/>
      <c r="M1772" s="421" t="n"/>
      <c r="N1772" s="421" t="n"/>
      <c r="O1772" s="421" t="n"/>
      <c r="P1772" s="421" t="n"/>
      <c r="Q1772" s="421" t="n"/>
      <c r="R1772" s="270" t="n"/>
      <c r="S1772" s="421" t="n"/>
      <c r="T1772" s="421" t="n"/>
      <c r="U1772" s="421" t="n"/>
      <c r="V1772" s="421" t="n"/>
      <c r="W1772" s="421" t="n"/>
      <c r="X1772" s="421" t="n"/>
      <c r="Y1772" s="421" t="n"/>
      <c r="Z1772" s="421" t="n"/>
      <c r="AA1772" s="421" t="n"/>
      <c r="AB1772" s="421" t="n"/>
      <c r="AC1772" s="421" t="n"/>
      <c r="AD1772" s="421" t="n"/>
      <c r="AE1772" s="421" t="n"/>
      <c r="AF1772" s="421" t="n"/>
      <c r="AG1772" s="421" t="n"/>
      <c r="AH1772" s="421" t="n"/>
      <c r="AI1772" s="421" t="n"/>
      <c r="AJ1772" s="297" t="n"/>
      <c r="AK1772" s="297" t="n"/>
      <c r="AL1772" s="284" t="n"/>
      <c r="AM1772" s="297" t="n"/>
      <c r="AN1772" s="285" t="n"/>
      <c r="AO1772" s="297" t="n"/>
      <c r="AP1772" s="297" t="n"/>
      <c r="AQ1772" s="297" t="n"/>
      <c r="AR1772" s="297" t="n"/>
      <c r="AS1772" s="297" t="n"/>
      <c r="AT1772" s="285" t="n"/>
      <c r="AU1772" s="297" t="n"/>
      <c r="AV1772" s="297" t="n"/>
      <c r="AW1772" s="297" t="n"/>
      <c r="AX1772" s="297" t="n"/>
      <c r="AY1772" s="286" t="n"/>
      <c r="AZ1772" s="286" t="n"/>
      <c r="BA1772" s="287" t="n"/>
      <c r="BB1772" s="286" t="n"/>
      <c r="BC1772" s="286" t="n"/>
      <c r="BD1772" s="286" t="n"/>
      <c r="BE1772" s="286" t="n"/>
      <c r="BF1772" s="286" t="n"/>
      <c r="BG1772" s="286" t="n"/>
      <c r="BH1772" s="297" t="n"/>
      <c r="BI1772" s="297" t="n"/>
      <c r="BJ1772" s="297" t="n"/>
      <c r="BK1772" s="297" t="n"/>
      <c r="BL1772" s="297" t="n"/>
      <c r="BM1772" s="297" t="n"/>
      <c r="BN1772" s="297" t="n"/>
      <c r="BO1772" s="285" t="n"/>
      <c r="BP1772" s="297" t="n"/>
      <c r="BQ1772" s="297" t="n"/>
      <c r="BR1772" s="297" t="n"/>
      <c r="BS1772" s="297" t="n"/>
      <c r="BT1772" s="297" t="n"/>
      <c r="BU1772" s="297" t="n"/>
      <c r="BV1772" s="297" t="n"/>
      <c r="BW1772" s="288" t="n"/>
      <c r="BX1772" s="276">
        <f>SUM(IF(COUNTIF(MediaScorecard!CC2259, "*1.*"), 2, 0), IF(COUNTIF(MediaScorecard!CC2259, "*2.*"), 2, 0), IF(COUNTIF(MediaScorecard!CC2259, "*3.*"), 2, 0), IF(COUNTIF(MediaScorecard!CC2259, "*4.*"), 2, 0), IF(COUNTIF(MediaScorecard!CC2259, "*5.*"), 2, 0), IF(COUNTIF(MediaScorecard!CC2259, "*6.*"), 2, 0))</f>
        <v/>
      </c>
      <c r="BY1772" s="277">
        <f t="array" ref="BY1772">SUM(VALUE(AT1772),VALUE(AU1772),VALUE(AV1772),VALUE(AW1772),VALUE(AX1772),VALUE(AY1772),VALUE(AZ1772),VALUE(BB1772),VALUE(BC1772),VALUE(BD1772),VALUE(BE1772),VALUE(BF1772),VALUE(BG1772),VALUE(BH1772),VALUE(BI1772),VALUE(BJ1772),VALUE(BK1772),VALUE(BL1772),VALUE(BM1772),VALUE(BN1772),VALUE(BO1772),VALUE(BP1772),VALUE(BQ1772),VALUE(BR1772),VALUE(BS1772),VALUE(BT1772),VALUE(BU1772),VALUE(BV1772),VALUE(BW1772))</f>
        <v/>
      </c>
      <c r="BZ1772" s="307" t="n"/>
      <c r="CA1772" s="307" t="n"/>
      <c r="CB1772" s="307" t="n"/>
      <c r="CC1772" s="307" t="n"/>
      <c r="CD1772" s="307" t="n"/>
      <c r="CE1772" s="307" t="n"/>
      <c r="CF1772" s="307" t="n"/>
      <c r="CG1772" s="307" t="n"/>
      <c r="CH1772" s="307" t="n"/>
      <c r="CI1772" s="307" t="n"/>
      <c r="CJ1772" s="307" t="n"/>
      <c r="CK1772" s="307" t="n"/>
      <c r="CL1772" s="307" t="n"/>
      <c r="CM1772" s="307" t="n"/>
      <c r="CN1772" s="307" t="n"/>
      <c r="CO1772" s="307" t="n"/>
      <c r="CP1772" s="307" t="n"/>
      <c r="CQ1772" s="307" t="n"/>
      <c r="CR1772" s="279" t="n"/>
      <c r="CS1772" s="280">
        <f>AVERAGE(Value(BY1772),value(CR1772))</f>
        <v/>
      </c>
      <c r="CT1772" s="421">
        <f>(IF(OR(MediaScorecard!BG2259="x", MediaScorecard!BH2259="x",MediaScorecard!BI2259="x",MediaScorecard!BJ2259="x",MediaScorecard!BK2259="x"),1, 2))</f>
        <v/>
      </c>
      <c r="CU1772" s="308" t="n"/>
      <c r="CV1772" s="308" t="n"/>
      <c r="CW1772" s="308" t="n"/>
      <c r="CX1772" s="309" t="n"/>
      <c r="CY1772" s="308" t="n"/>
      <c r="CZ1772" s="308" t="n"/>
      <c r="DA1772" s="308" t="n"/>
    </row>
    <row r="1773" ht="21" customHeight="1" s="590">
      <c r="A1773" s="421" t="n"/>
      <c r="B1773" s="270" t="n"/>
      <c r="C1773" s="269" t="n"/>
      <c r="D1773" s="267" t="n"/>
      <c r="E1773" s="267" t="n"/>
      <c r="F1773" s="268" t="n"/>
      <c r="G1773" s="421" t="n"/>
      <c r="H1773" s="269" t="n"/>
      <c r="I1773" s="421" t="n"/>
      <c r="J1773" s="421" t="n"/>
      <c r="K1773" s="421" t="n"/>
      <c r="L1773" s="421" t="n"/>
      <c r="M1773" s="421" t="n"/>
      <c r="N1773" s="421" t="n"/>
      <c r="O1773" s="421" t="n"/>
      <c r="P1773" s="421" t="n"/>
      <c r="Q1773" s="421" t="n"/>
      <c r="R1773" s="270" t="n"/>
      <c r="S1773" s="421" t="n"/>
      <c r="T1773" s="421" t="n"/>
      <c r="U1773" s="421" t="n"/>
      <c r="V1773" s="421" t="n"/>
      <c r="W1773" s="421" t="n"/>
      <c r="X1773" s="421" t="n"/>
      <c r="Y1773" s="421" t="n"/>
      <c r="Z1773" s="421" t="n"/>
      <c r="AA1773" s="421" t="n"/>
      <c r="AB1773" s="421" t="n"/>
      <c r="AC1773" s="421" t="n"/>
      <c r="AD1773" s="421" t="n"/>
      <c r="AE1773" s="421" t="n"/>
      <c r="AF1773" s="421" t="n"/>
      <c r="AG1773" s="421" t="n"/>
      <c r="AH1773" s="421" t="n"/>
      <c r="AI1773" s="421" t="n"/>
      <c r="AJ1773" s="297" t="n"/>
      <c r="AK1773" s="297" t="n"/>
      <c r="AL1773" s="284" t="n"/>
      <c r="AM1773" s="297" t="n"/>
      <c r="AN1773" s="285" t="n"/>
      <c r="AO1773" s="297" t="n"/>
      <c r="AP1773" s="297" t="n"/>
      <c r="AQ1773" s="297" t="n"/>
      <c r="AR1773" s="297" t="n"/>
      <c r="AS1773" s="297" t="n"/>
      <c r="AT1773" s="285" t="n"/>
      <c r="AU1773" s="297" t="n"/>
      <c r="AV1773" s="297" t="n"/>
      <c r="AW1773" s="297" t="n"/>
      <c r="AX1773" s="297" t="n"/>
      <c r="AY1773" s="286" t="n"/>
      <c r="AZ1773" s="286" t="n"/>
      <c r="BA1773" s="287" t="n"/>
      <c r="BB1773" s="286" t="n"/>
      <c r="BC1773" s="286" t="n"/>
      <c r="BD1773" s="286" t="n"/>
      <c r="BE1773" s="286" t="n"/>
      <c r="BF1773" s="286" t="n"/>
      <c r="BG1773" s="286" t="n"/>
      <c r="BH1773" s="297" t="n"/>
      <c r="BI1773" s="297" t="n"/>
      <c r="BJ1773" s="297" t="n"/>
      <c r="BK1773" s="297" t="n"/>
      <c r="BL1773" s="297" t="n"/>
      <c r="BM1773" s="297" t="n"/>
      <c r="BN1773" s="297" t="n"/>
      <c r="BO1773" s="285" t="n"/>
      <c r="BP1773" s="297" t="n"/>
      <c r="BQ1773" s="297" t="n"/>
      <c r="BR1773" s="297" t="n"/>
      <c r="BS1773" s="297" t="n"/>
      <c r="BT1773" s="297" t="n"/>
      <c r="BU1773" s="297" t="n"/>
      <c r="BV1773" s="297" t="n"/>
      <c r="BW1773" s="288" t="n"/>
      <c r="BX1773" s="276">
        <f>SUM(IF(COUNTIF(MediaScorecard!CC2260, "*1.*"), 2, 0), IF(COUNTIF(MediaScorecard!CC2260, "*2.*"), 2, 0), IF(COUNTIF(MediaScorecard!CC2260, "*3.*"), 2, 0), IF(COUNTIF(MediaScorecard!CC2260, "*4.*"), 2, 0), IF(COUNTIF(MediaScorecard!CC2260, "*5.*"), 2, 0), IF(COUNTIF(MediaScorecard!CC2260, "*6.*"), 2, 0))</f>
        <v/>
      </c>
      <c r="BY1773" s="277">
        <f t="array" ref="BY1773">SUM(VALUE(AT1773),VALUE(AU1773),VALUE(AV1773),VALUE(AW1773),VALUE(AX1773),VALUE(AY1773),VALUE(AZ1773),VALUE(BB1773),VALUE(BC1773),VALUE(BD1773),VALUE(BE1773),VALUE(BF1773),VALUE(BG1773),VALUE(BH1773),VALUE(BI1773),VALUE(BJ1773),VALUE(BK1773),VALUE(BL1773),VALUE(BM1773),VALUE(BN1773),VALUE(BO1773),VALUE(BP1773),VALUE(BQ1773),VALUE(BR1773),VALUE(BS1773),VALUE(BT1773),VALUE(BU1773),VALUE(BV1773),VALUE(BW1773))</f>
        <v/>
      </c>
      <c r="BZ1773" s="307" t="n"/>
      <c r="CA1773" s="307" t="n"/>
      <c r="CB1773" s="307" t="n"/>
      <c r="CC1773" s="307" t="n"/>
      <c r="CD1773" s="307" t="n"/>
      <c r="CE1773" s="307" t="n"/>
      <c r="CF1773" s="307" t="n"/>
      <c r="CG1773" s="307" t="n"/>
      <c r="CH1773" s="307" t="n"/>
      <c r="CI1773" s="307" t="n"/>
      <c r="CJ1773" s="307" t="n"/>
      <c r="CK1773" s="307" t="n"/>
      <c r="CL1773" s="307" t="n"/>
      <c r="CM1773" s="307" t="n"/>
      <c r="CN1773" s="307" t="n"/>
      <c r="CO1773" s="307" t="n"/>
      <c r="CP1773" s="307" t="n"/>
      <c r="CQ1773" s="307" t="n"/>
      <c r="CR1773" s="279" t="n"/>
      <c r="CS1773" s="280">
        <f>AVERAGE(Value(BY1773),value(CR1773))</f>
        <v/>
      </c>
      <c r="CT1773" s="421">
        <f>(IF(OR(MediaScorecard!BG2260="x", MediaScorecard!BH2260="x",MediaScorecard!BI2260="x",MediaScorecard!BJ2260="x",MediaScorecard!BK2260="x"),1, 2))</f>
        <v/>
      </c>
      <c r="CU1773" s="308" t="n"/>
      <c r="CV1773" s="308" t="n"/>
      <c r="CW1773" s="308" t="n"/>
      <c r="CX1773" s="309" t="n"/>
      <c r="CY1773" s="308" t="n"/>
      <c r="CZ1773" s="308" t="n"/>
      <c r="DA1773" s="308" t="n"/>
    </row>
    <row r="1774" ht="21" customHeight="1" s="590">
      <c r="A1774" s="421" t="n"/>
      <c r="B1774" s="270" t="n"/>
      <c r="C1774" s="269" t="n"/>
      <c r="D1774" s="267" t="n"/>
      <c r="E1774" s="267" t="n"/>
      <c r="F1774" s="268" t="n"/>
      <c r="G1774" s="421" t="n"/>
      <c r="H1774" s="269" t="n"/>
      <c r="I1774" s="421" t="n"/>
      <c r="J1774" s="421" t="n"/>
      <c r="K1774" s="421" t="n"/>
      <c r="L1774" s="421" t="n"/>
      <c r="M1774" s="421" t="n"/>
      <c r="N1774" s="421" t="n"/>
      <c r="O1774" s="421" t="n"/>
      <c r="P1774" s="421" t="n"/>
      <c r="Q1774" s="421" t="n"/>
      <c r="R1774" s="270" t="n"/>
      <c r="S1774" s="421" t="n"/>
      <c r="T1774" s="421" t="n"/>
      <c r="U1774" s="421" t="n"/>
      <c r="V1774" s="421" t="n"/>
      <c r="W1774" s="421" t="n"/>
      <c r="X1774" s="421" t="n"/>
      <c r="Y1774" s="421" t="n"/>
      <c r="Z1774" s="421" t="n"/>
      <c r="AA1774" s="421" t="n"/>
      <c r="AB1774" s="421" t="n"/>
      <c r="AC1774" s="421" t="n"/>
      <c r="AD1774" s="421" t="n"/>
      <c r="AE1774" s="421" t="n"/>
      <c r="AF1774" s="421" t="n"/>
      <c r="AG1774" s="421" t="n"/>
      <c r="AH1774" s="421" t="n"/>
      <c r="AI1774" s="421" t="n"/>
      <c r="AJ1774" s="297" t="n"/>
      <c r="AK1774" s="297" t="n"/>
      <c r="AL1774" s="284" t="n"/>
      <c r="AM1774" s="297" t="n"/>
      <c r="AN1774" s="285" t="n"/>
      <c r="AO1774" s="297" t="n"/>
      <c r="AP1774" s="297" t="n"/>
      <c r="AQ1774" s="297" t="n"/>
      <c r="AR1774" s="297" t="n"/>
      <c r="AS1774" s="297" t="n"/>
      <c r="AT1774" s="285" t="n"/>
      <c r="AU1774" s="297" t="n"/>
      <c r="AV1774" s="297" t="n"/>
      <c r="AW1774" s="297" t="n"/>
      <c r="AX1774" s="297" t="n"/>
      <c r="AY1774" s="286" t="n"/>
      <c r="AZ1774" s="286" t="n"/>
      <c r="BA1774" s="287" t="n"/>
      <c r="BB1774" s="286" t="n"/>
      <c r="BC1774" s="286" t="n"/>
      <c r="BD1774" s="286" t="n"/>
      <c r="BE1774" s="286" t="n"/>
      <c r="BF1774" s="286" t="n"/>
      <c r="BG1774" s="286" t="n"/>
      <c r="BH1774" s="297" t="n"/>
      <c r="BI1774" s="297" t="n"/>
      <c r="BJ1774" s="297" t="n"/>
      <c r="BK1774" s="297" t="n"/>
      <c r="BL1774" s="297" t="n"/>
      <c r="BM1774" s="297" t="n"/>
      <c r="BN1774" s="297" t="n"/>
      <c r="BO1774" s="285" t="n"/>
      <c r="BP1774" s="297" t="n"/>
      <c r="BQ1774" s="297" t="n"/>
      <c r="BR1774" s="297" t="n"/>
      <c r="BS1774" s="297" t="n"/>
      <c r="BT1774" s="297" t="n"/>
      <c r="BU1774" s="297" t="n"/>
      <c r="BV1774" s="297" t="n"/>
      <c r="BW1774" s="288" t="n"/>
      <c r="BX1774" s="276">
        <f>SUM(IF(COUNTIF(MediaScorecard!CC2261, "*1.*"), 2, 0), IF(COUNTIF(MediaScorecard!CC2261, "*2.*"), 2, 0), IF(COUNTIF(MediaScorecard!CC2261, "*3.*"), 2, 0), IF(COUNTIF(MediaScorecard!CC2261, "*4.*"), 2, 0), IF(COUNTIF(MediaScorecard!CC2261, "*5.*"), 2, 0), IF(COUNTIF(MediaScorecard!CC2261, "*6.*"), 2, 0))</f>
        <v/>
      </c>
      <c r="BY1774" s="277">
        <f t="array" ref="BY1774">SUM(VALUE(AT1774),VALUE(AU1774),VALUE(AV1774),VALUE(AW1774),VALUE(AX1774),VALUE(AY1774),VALUE(AZ1774),VALUE(BB1774),VALUE(BC1774),VALUE(BD1774),VALUE(BE1774),VALUE(BF1774),VALUE(BG1774),VALUE(BH1774),VALUE(BI1774),VALUE(BJ1774),VALUE(BK1774),VALUE(BL1774),VALUE(BM1774),VALUE(BN1774),VALUE(BO1774),VALUE(BP1774),VALUE(BQ1774),VALUE(BR1774),VALUE(BS1774),VALUE(BT1774),VALUE(BU1774),VALUE(BV1774),VALUE(BW1774))</f>
        <v/>
      </c>
      <c r="BZ1774" s="307" t="n"/>
      <c r="CA1774" s="307" t="n"/>
      <c r="CB1774" s="307" t="n"/>
      <c r="CC1774" s="307" t="n"/>
      <c r="CD1774" s="307" t="n"/>
      <c r="CE1774" s="307" t="n"/>
      <c r="CF1774" s="307" t="n"/>
      <c r="CG1774" s="307" t="n"/>
      <c r="CH1774" s="307" t="n"/>
      <c r="CI1774" s="307" t="n"/>
      <c r="CJ1774" s="307" t="n"/>
      <c r="CK1774" s="307" t="n"/>
      <c r="CL1774" s="307" t="n"/>
      <c r="CM1774" s="307" t="n"/>
      <c r="CN1774" s="307" t="n"/>
      <c r="CO1774" s="307" t="n"/>
      <c r="CP1774" s="307" t="n"/>
      <c r="CQ1774" s="307" t="n"/>
      <c r="CR1774" s="279" t="n"/>
      <c r="CS1774" s="280">
        <f>AVERAGE(Value(BY1774),value(CR1774))</f>
        <v/>
      </c>
      <c r="CT1774" s="421">
        <f>(IF(OR(MediaScorecard!BG2261="x", MediaScorecard!BH2261="x",MediaScorecard!BI2261="x",MediaScorecard!BJ2261="x",MediaScorecard!BK2261="x"),1, 2))</f>
        <v/>
      </c>
      <c r="CU1774" s="308" t="n"/>
      <c r="CV1774" s="308" t="n"/>
      <c r="CW1774" s="308" t="n"/>
      <c r="CX1774" s="309" t="n"/>
      <c r="CY1774" s="308" t="n"/>
      <c r="CZ1774" s="308" t="n"/>
      <c r="DA1774" s="308" t="n"/>
    </row>
    <row r="1775" ht="21" customHeight="1" s="590">
      <c r="A1775" s="421" t="n"/>
      <c r="B1775" s="270" t="n"/>
      <c r="C1775" s="269" t="n"/>
      <c r="D1775" s="267" t="n"/>
      <c r="E1775" s="267" t="n"/>
      <c r="F1775" s="268" t="n"/>
      <c r="G1775" s="421" t="n"/>
      <c r="H1775" s="269" t="n"/>
      <c r="I1775" s="421" t="n"/>
      <c r="J1775" s="421" t="n"/>
      <c r="K1775" s="421" t="n"/>
      <c r="L1775" s="421" t="n"/>
      <c r="M1775" s="421" t="n"/>
      <c r="N1775" s="421" t="n"/>
      <c r="O1775" s="421" t="n"/>
      <c r="P1775" s="421" t="n"/>
      <c r="Q1775" s="421" t="n"/>
      <c r="R1775" s="270" t="n"/>
      <c r="S1775" s="421" t="n"/>
      <c r="T1775" s="421" t="n"/>
      <c r="U1775" s="421" t="n"/>
      <c r="V1775" s="421" t="n"/>
      <c r="W1775" s="421" t="n"/>
      <c r="X1775" s="421" t="n"/>
      <c r="Y1775" s="421" t="n"/>
      <c r="Z1775" s="421" t="n"/>
      <c r="AA1775" s="421" t="n"/>
      <c r="AB1775" s="421" t="n"/>
      <c r="AC1775" s="421" t="n"/>
      <c r="AD1775" s="421" t="n"/>
      <c r="AE1775" s="421" t="n"/>
      <c r="AF1775" s="421" t="n"/>
      <c r="AG1775" s="421" t="n"/>
      <c r="AH1775" s="421" t="n"/>
      <c r="AI1775" s="421" t="n"/>
      <c r="AJ1775" s="297" t="n"/>
      <c r="AK1775" s="297" t="n"/>
      <c r="AL1775" s="284" t="n"/>
      <c r="AM1775" s="297" t="n"/>
      <c r="AN1775" s="285" t="n"/>
      <c r="AO1775" s="297" t="n"/>
      <c r="AP1775" s="297" t="n"/>
      <c r="AQ1775" s="297" t="n"/>
      <c r="AR1775" s="297" t="n"/>
      <c r="AS1775" s="297" t="n"/>
      <c r="AT1775" s="285" t="n"/>
      <c r="AU1775" s="297" t="n"/>
      <c r="AV1775" s="297" t="n"/>
      <c r="AW1775" s="297" t="n"/>
      <c r="AX1775" s="297" t="n"/>
      <c r="AY1775" s="286" t="n"/>
      <c r="AZ1775" s="286" t="n"/>
      <c r="BA1775" s="287" t="n"/>
      <c r="BB1775" s="286" t="n"/>
      <c r="BC1775" s="286" t="n"/>
      <c r="BD1775" s="286" t="n"/>
      <c r="BE1775" s="286" t="n"/>
      <c r="BF1775" s="286" t="n"/>
      <c r="BG1775" s="286" t="n"/>
      <c r="BH1775" s="297" t="n"/>
      <c r="BI1775" s="297" t="n"/>
      <c r="BJ1775" s="297" t="n"/>
      <c r="BK1775" s="297" t="n"/>
      <c r="BL1775" s="297" t="n"/>
      <c r="BM1775" s="297" t="n"/>
      <c r="BN1775" s="297" t="n"/>
      <c r="BO1775" s="285" t="n"/>
      <c r="BP1775" s="297" t="n"/>
      <c r="BQ1775" s="297" t="n"/>
      <c r="BR1775" s="297" t="n"/>
      <c r="BS1775" s="297" t="n"/>
      <c r="BT1775" s="297" t="n"/>
      <c r="BU1775" s="297" t="n"/>
      <c r="BV1775" s="297" t="n"/>
      <c r="BW1775" s="288" t="n"/>
      <c r="BX1775" s="276">
        <f>SUM(IF(COUNTIF(MediaScorecard!CC2262, "*1.*"), 2, 0), IF(COUNTIF(MediaScorecard!CC2262, "*2.*"), 2, 0), IF(COUNTIF(MediaScorecard!CC2262, "*3.*"), 2, 0), IF(COUNTIF(MediaScorecard!CC2262, "*4.*"), 2, 0), IF(COUNTIF(MediaScorecard!CC2262, "*5.*"), 2, 0), IF(COUNTIF(MediaScorecard!CC2262, "*6.*"), 2, 0))</f>
        <v/>
      </c>
      <c r="BY1775" s="277">
        <f t="array" ref="BY1775">SUM(VALUE(AT1775),VALUE(AU1775),VALUE(AV1775),VALUE(AW1775),VALUE(AX1775),VALUE(AY1775),VALUE(AZ1775),VALUE(BB1775),VALUE(BC1775),VALUE(BD1775),VALUE(BE1775),VALUE(BF1775),VALUE(BG1775),VALUE(BH1775),VALUE(BI1775),VALUE(BJ1775),VALUE(BK1775),VALUE(BL1775),VALUE(BM1775),VALUE(BN1775),VALUE(BO1775),VALUE(BP1775),VALUE(BQ1775),VALUE(BR1775),VALUE(BS1775),VALUE(BT1775),VALUE(BU1775),VALUE(BV1775),VALUE(BW1775))</f>
        <v/>
      </c>
      <c r="BZ1775" s="307" t="n"/>
      <c r="CA1775" s="307" t="n"/>
      <c r="CB1775" s="307" t="n"/>
      <c r="CC1775" s="307" t="n"/>
      <c r="CD1775" s="307" t="n"/>
      <c r="CE1775" s="307" t="n"/>
      <c r="CF1775" s="307" t="n"/>
      <c r="CG1775" s="307" t="n"/>
      <c r="CH1775" s="307" t="n"/>
      <c r="CI1775" s="307" t="n"/>
      <c r="CJ1775" s="307" t="n"/>
      <c r="CK1775" s="307" t="n"/>
      <c r="CL1775" s="307" t="n"/>
      <c r="CM1775" s="307" t="n"/>
      <c r="CN1775" s="307" t="n"/>
      <c r="CO1775" s="307" t="n"/>
      <c r="CP1775" s="307" t="n"/>
      <c r="CQ1775" s="307" t="n"/>
      <c r="CR1775" s="279" t="n"/>
      <c r="CS1775" s="280">
        <f>AVERAGE(Value(BY1775),value(CR1775))</f>
        <v/>
      </c>
      <c r="CT1775" s="421">
        <f>(IF(OR(MediaScorecard!BG2262="x", MediaScorecard!BH2262="x",MediaScorecard!BI2262="x",MediaScorecard!BJ2262="x",MediaScorecard!BK2262="x"),1, 2))</f>
        <v/>
      </c>
      <c r="CU1775" s="308" t="n"/>
      <c r="CV1775" s="308" t="n"/>
      <c r="CW1775" s="308" t="n"/>
      <c r="CX1775" s="309" t="n"/>
      <c r="CY1775" s="308" t="n"/>
      <c r="CZ1775" s="308" t="n"/>
      <c r="DA1775" s="308" t="n"/>
    </row>
    <row r="1776" ht="21" customHeight="1" s="590">
      <c r="A1776" s="421" t="n"/>
      <c r="B1776" s="270" t="n"/>
      <c r="C1776" s="269" t="n"/>
      <c r="D1776" s="267" t="n"/>
      <c r="E1776" s="267" t="n"/>
      <c r="F1776" s="268" t="n"/>
      <c r="G1776" s="421" t="n"/>
      <c r="H1776" s="269" t="n"/>
      <c r="I1776" s="421" t="n"/>
      <c r="J1776" s="421" t="n"/>
      <c r="K1776" s="421" t="n"/>
      <c r="L1776" s="421" t="n"/>
      <c r="M1776" s="421" t="n"/>
      <c r="N1776" s="421" t="n"/>
      <c r="O1776" s="421" t="n"/>
      <c r="P1776" s="421" t="n"/>
      <c r="Q1776" s="421" t="n"/>
      <c r="R1776" s="270" t="n"/>
      <c r="S1776" s="421" t="n"/>
      <c r="T1776" s="421" t="n"/>
      <c r="U1776" s="421" t="n"/>
      <c r="V1776" s="421" t="n"/>
      <c r="W1776" s="421" t="n"/>
      <c r="X1776" s="421" t="n"/>
      <c r="Y1776" s="421" t="n"/>
      <c r="Z1776" s="421" t="n"/>
      <c r="AA1776" s="421" t="n"/>
      <c r="AB1776" s="421" t="n"/>
      <c r="AC1776" s="421" t="n"/>
      <c r="AD1776" s="421" t="n"/>
      <c r="AE1776" s="421" t="n"/>
      <c r="AF1776" s="421" t="n"/>
      <c r="AG1776" s="421" t="n"/>
      <c r="AH1776" s="421" t="n"/>
      <c r="AI1776" s="421" t="n"/>
      <c r="AJ1776" s="297" t="n"/>
      <c r="AK1776" s="297" t="n"/>
      <c r="AL1776" s="284" t="n"/>
      <c r="AM1776" s="297" t="n"/>
      <c r="AN1776" s="285" t="n"/>
      <c r="AO1776" s="297" t="n"/>
      <c r="AP1776" s="297" t="n"/>
      <c r="AQ1776" s="297" t="n"/>
      <c r="AR1776" s="297" t="n"/>
      <c r="AS1776" s="297" t="n"/>
      <c r="AT1776" s="285" t="n"/>
      <c r="AU1776" s="297" t="n"/>
      <c r="AV1776" s="297" t="n"/>
      <c r="AW1776" s="297" t="n"/>
      <c r="AX1776" s="297" t="n"/>
      <c r="AY1776" s="286" t="n"/>
      <c r="AZ1776" s="286" t="n"/>
      <c r="BA1776" s="287" t="n"/>
      <c r="BB1776" s="286" t="n"/>
      <c r="BC1776" s="286" t="n"/>
      <c r="BD1776" s="286" t="n"/>
      <c r="BE1776" s="286" t="n"/>
      <c r="BF1776" s="286" t="n"/>
      <c r="BG1776" s="286" t="n"/>
      <c r="BH1776" s="297" t="n"/>
      <c r="BI1776" s="297" t="n"/>
      <c r="BJ1776" s="297" t="n"/>
      <c r="BK1776" s="297" t="n"/>
      <c r="BL1776" s="297" t="n"/>
      <c r="BM1776" s="297" t="n"/>
      <c r="BN1776" s="297" t="n"/>
      <c r="BO1776" s="285" t="n"/>
      <c r="BP1776" s="297" t="n"/>
      <c r="BQ1776" s="297" t="n"/>
      <c r="BR1776" s="297" t="n"/>
      <c r="BS1776" s="297" t="n"/>
      <c r="BT1776" s="297" t="n"/>
      <c r="BU1776" s="297" t="n"/>
      <c r="BV1776" s="297" t="n"/>
      <c r="BW1776" s="288" t="n"/>
      <c r="BX1776" s="276">
        <f>SUM(IF(COUNTIF(MediaScorecard!CC2263, "*1.*"), 2, 0), IF(COUNTIF(MediaScorecard!CC2263, "*2.*"), 2, 0), IF(COUNTIF(MediaScorecard!CC2263, "*3.*"), 2, 0), IF(COUNTIF(MediaScorecard!CC2263, "*4.*"), 2, 0), IF(COUNTIF(MediaScorecard!CC2263, "*5.*"), 2, 0), IF(COUNTIF(MediaScorecard!CC2263, "*6.*"), 2, 0))</f>
        <v/>
      </c>
      <c r="BY1776" s="277">
        <f t="array" ref="BY1776">SUM(VALUE(AT1776),VALUE(AU1776),VALUE(AV1776),VALUE(AW1776),VALUE(AX1776),VALUE(AY1776),VALUE(AZ1776),VALUE(BB1776),VALUE(BC1776),VALUE(BD1776),VALUE(BE1776),VALUE(BF1776),VALUE(BG1776),VALUE(BH1776),VALUE(BI1776),VALUE(BJ1776),VALUE(BK1776),VALUE(BL1776),VALUE(BM1776),VALUE(BN1776),VALUE(BO1776),VALUE(BP1776),VALUE(BQ1776),VALUE(BR1776),VALUE(BS1776),VALUE(BT1776),VALUE(BU1776),VALUE(BV1776),VALUE(BW1776))</f>
        <v/>
      </c>
      <c r="BZ1776" s="307" t="n"/>
      <c r="CA1776" s="307" t="n"/>
      <c r="CB1776" s="307" t="n"/>
      <c r="CC1776" s="307" t="n"/>
      <c r="CD1776" s="307" t="n"/>
      <c r="CE1776" s="307" t="n"/>
      <c r="CF1776" s="307" t="n"/>
      <c r="CG1776" s="307" t="n"/>
      <c r="CH1776" s="307" t="n"/>
      <c r="CI1776" s="307" t="n"/>
      <c r="CJ1776" s="307" t="n"/>
      <c r="CK1776" s="307" t="n"/>
      <c r="CL1776" s="307" t="n"/>
      <c r="CM1776" s="307" t="n"/>
      <c r="CN1776" s="307" t="n"/>
      <c r="CO1776" s="307" t="n"/>
      <c r="CP1776" s="307" t="n"/>
      <c r="CQ1776" s="307" t="n"/>
      <c r="CR1776" s="279" t="n"/>
      <c r="CS1776" s="280">
        <f>AVERAGE(Value(BY1776),value(CR1776))</f>
        <v/>
      </c>
      <c r="CT1776" s="421">
        <f>(IF(OR(MediaScorecard!BG2263="x", MediaScorecard!BH2263="x",MediaScorecard!BI2263="x",MediaScorecard!BJ2263="x",MediaScorecard!BK2263="x"),1, 2))</f>
        <v/>
      </c>
      <c r="CU1776" s="308" t="n"/>
      <c r="CV1776" s="308" t="n"/>
      <c r="CW1776" s="308" t="n"/>
      <c r="CX1776" s="309" t="n"/>
      <c r="CY1776" s="308" t="n"/>
      <c r="CZ1776" s="308" t="n"/>
      <c r="DA1776" s="308" t="n"/>
    </row>
    <row r="1777" ht="21" customHeight="1" s="590">
      <c r="A1777" s="421" t="n"/>
      <c r="B1777" s="270" t="n"/>
      <c r="C1777" s="269" t="n"/>
      <c r="D1777" s="267" t="n"/>
      <c r="E1777" s="267" t="n"/>
      <c r="F1777" s="268" t="n"/>
      <c r="G1777" s="421" t="n"/>
      <c r="H1777" s="269" t="n"/>
      <c r="I1777" s="421" t="n"/>
      <c r="J1777" s="421" t="n"/>
      <c r="K1777" s="421" t="n"/>
      <c r="L1777" s="421" t="n"/>
      <c r="M1777" s="421" t="n"/>
      <c r="N1777" s="421" t="n"/>
      <c r="O1777" s="421" t="n"/>
      <c r="P1777" s="421" t="n"/>
      <c r="Q1777" s="421" t="n"/>
      <c r="R1777" s="270" t="n"/>
      <c r="S1777" s="421" t="n"/>
      <c r="T1777" s="421" t="n"/>
      <c r="U1777" s="421" t="n"/>
      <c r="V1777" s="421" t="n"/>
      <c r="W1777" s="421" t="n"/>
      <c r="X1777" s="421" t="n"/>
      <c r="Y1777" s="421" t="n"/>
      <c r="Z1777" s="421" t="n"/>
      <c r="AA1777" s="421" t="n"/>
      <c r="AB1777" s="421" t="n"/>
      <c r="AC1777" s="421" t="n"/>
      <c r="AD1777" s="421" t="n"/>
      <c r="AE1777" s="421" t="n"/>
      <c r="AF1777" s="421" t="n"/>
      <c r="AG1777" s="421" t="n"/>
      <c r="AH1777" s="421" t="n"/>
      <c r="AI1777" s="421" t="n"/>
      <c r="AJ1777" s="297" t="n"/>
      <c r="AK1777" s="297" t="n"/>
      <c r="AL1777" s="284" t="n"/>
      <c r="AM1777" s="297" t="n"/>
      <c r="AN1777" s="285" t="n"/>
      <c r="AO1777" s="297" t="n"/>
      <c r="AP1777" s="297" t="n"/>
      <c r="AQ1777" s="297" t="n"/>
      <c r="AR1777" s="297" t="n"/>
      <c r="AS1777" s="297" t="n"/>
      <c r="AT1777" s="285" t="n"/>
      <c r="AU1777" s="297" t="n"/>
      <c r="AV1777" s="297" t="n"/>
      <c r="AW1777" s="297" t="n"/>
      <c r="AX1777" s="297" t="n"/>
      <c r="AY1777" s="286" t="n"/>
      <c r="AZ1777" s="286" t="n"/>
      <c r="BA1777" s="287" t="n"/>
      <c r="BB1777" s="286" t="n"/>
      <c r="BC1777" s="286" t="n"/>
      <c r="BD1777" s="286" t="n"/>
      <c r="BE1777" s="286" t="n"/>
      <c r="BF1777" s="286" t="n"/>
      <c r="BG1777" s="286" t="n"/>
      <c r="BH1777" s="297" t="n"/>
      <c r="BI1777" s="297" t="n"/>
      <c r="BJ1777" s="297" t="n"/>
      <c r="BK1777" s="297" t="n"/>
      <c r="BL1777" s="297" t="n"/>
      <c r="BM1777" s="297" t="n"/>
      <c r="BN1777" s="297" t="n"/>
      <c r="BO1777" s="285" t="n"/>
      <c r="BP1777" s="297" t="n"/>
      <c r="BQ1777" s="297" t="n"/>
      <c r="BR1777" s="297" t="n"/>
      <c r="BS1777" s="297" t="n"/>
      <c r="BT1777" s="297" t="n"/>
      <c r="BU1777" s="297" t="n"/>
      <c r="BV1777" s="297" t="n"/>
      <c r="BW1777" s="288" t="n"/>
      <c r="BX1777" s="276">
        <f>SUM(IF(COUNTIF(MediaScorecard!CC2264, "*1.*"), 2, 0), IF(COUNTIF(MediaScorecard!CC2264, "*2.*"), 2, 0), IF(COUNTIF(MediaScorecard!CC2264, "*3.*"), 2, 0), IF(COUNTIF(MediaScorecard!CC2264, "*4.*"), 2, 0), IF(COUNTIF(MediaScorecard!CC2264, "*5.*"), 2, 0), IF(COUNTIF(MediaScorecard!CC2264, "*6.*"), 2, 0))</f>
        <v/>
      </c>
      <c r="BY1777" s="277">
        <f t="array" ref="BY1777">SUM(VALUE(AT1777),VALUE(AU1777),VALUE(AV1777),VALUE(AW1777),VALUE(AX1777),VALUE(AY1777),VALUE(AZ1777),VALUE(BB1777),VALUE(BC1777),VALUE(BD1777),VALUE(BE1777),VALUE(BF1777),VALUE(BG1777),VALUE(BH1777),VALUE(BI1777),VALUE(BJ1777),VALUE(BK1777),VALUE(BL1777),VALUE(BM1777),VALUE(BN1777),VALUE(BO1777),VALUE(BP1777),VALUE(BQ1777),VALUE(BR1777),VALUE(BS1777),VALUE(BT1777),VALUE(BU1777),VALUE(BV1777),VALUE(BW1777))</f>
        <v/>
      </c>
      <c r="BZ1777" s="307" t="n"/>
      <c r="CA1777" s="307" t="n"/>
      <c r="CB1777" s="307" t="n"/>
      <c r="CC1777" s="307" t="n"/>
      <c r="CD1777" s="307" t="n"/>
      <c r="CE1777" s="307" t="n"/>
      <c r="CF1777" s="307" t="n"/>
      <c r="CG1777" s="307" t="n"/>
      <c r="CH1777" s="307" t="n"/>
      <c r="CI1777" s="307" t="n"/>
      <c r="CJ1777" s="307" t="n"/>
      <c r="CK1777" s="307" t="n"/>
      <c r="CL1777" s="307" t="n"/>
      <c r="CM1777" s="307" t="n"/>
      <c r="CN1777" s="307" t="n"/>
      <c r="CO1777" s="307" t="n"/>
      <c r="CP1777" s="307" t="n"/>
      <c r="CQ1777" s="307" t="n"/>
      <c r="CR1777" s="279" t="n"/>
      <c r="CS1777" s="280">
        <f>AVERAGE(Value(BY1777),value(CR1777))</f>
        <v/>
      </c>
      <c r="CT1777" s="421">
        <f>(IF(OR(MediaScorecard!BG2264="x", MediaScorecard!BH2264="x",MediaScorecard!BI2264="x",MediaScorecard!BJ2264="x",MediaScorecard!BK2264="x"),1, 2))</f>
        <v/>
      </c>
      <c r="CU1777" s="308" t="n"/>
      <c r="CV1777" s="308" t="n"/>
      <c r="CW1777" s="308" t="n"/>
      <c r="CX1777" s="309" t="n"/>
      <c r="CY1777" s="308" t="n"/>
      <c r="CZ1777" s="308" t="n"/>
      <c r="DA1777" s="308" t="n"/>
    </row>
    <row r="1778" ht="21" customHeight="1" s="590">
      <c r="A1778" s="421" t="n"/>
      <c r="B1778" s="270" t="n"/>
      <c r="C1778" s="269" t="n"/>
      <c r="D1778" s="267" t="n"/>
      <c r="E1778" s="267" t="n"/>
      <c r="F1778" s="268" t="n"/>
      <c r="G1778" s="421" t="n"/>
      <c r="H1778" s="269" t="n"/>
      <c r="I1778" s="421" t="n"/>
      <c r="J1778" s="421" t="n"/>
      <c r="K1778" s="421" t="n"/>
      <c r="L1778" s="421" t="n"/>
      <c r="M1778" s="421" t="n"/>
      <c r="N1778" s="421" t="n"/>
      <c r="O1778" s="421" t="n"/>
      <c r="P1778" s="421" t="n"/>
      <c r="Q1778" s="421" t="n"/>
      <c r="R1778" s="270" t="n"/>
      <c r="S1778" s="421" t="n"/>
      <c r="T1778" s="421" t="n"/>
      <c r="U1778" s="421" t="n"/>
      <c r="V1778" s="421" t="n"/>
      <c r="W1778" s="421" t="n"/>
      <c r="X1778" s="421" t="n"/>
      <c r="Y1778" s="421" t="n"/>
      <c r="Z1778" s="421" t="n"/>
      <c r="AA1778" s="421" t="n"/>
      <c r="AB1778" s="421" t="n"/>
      <c r="AC1778" s="421" t="n"/>
      <c r="AD1778" s="421" t="n"/>
      <c r="AE1778" s="421" t="n"/>
      <c r="AF1778" s="421" t="n"/>
      <c r="AG1778" s="421" t="n"/>
      <c r="AH1778" s="421" t="n"/>
      <c r="AI1778" s="421" t="n"/>
      <c r="AJ1778" s="297" t="n"/>
      <c r="AK1778" s="297" t="n"/>
      <c r="AL1778" s="284" t="n"/>
      <c r="AM1778" s="297" t="n"/>
      <c r="AN1778" s="285" t="n"/>
      <c r="AO1778" s="297" t="n"/>
      <c r="AP1778" s="297" t="n"/>
      <c r="AQ1778" s="297" t="n"/>
      <c r="AR1778" s="297" t="n"/>
      <c r="AS1778" s="297" t="n"/>
      <c r="AT1778" s="285" t="n"/>
      <c r="AU1778" s="297" t="n"/>
      <c r="AV1778" s="297" t="n"/>
      <c r="AW1778" s="297" t="n"/>
      <c r="AX1778" s="297" t="n"/>
      <c r="AY1778" s="286" t="n"/>
      <c r="AZ1778" s="286" t="n"/>
      <c r="BA1778" s="287" t="n"/>
      <c r="BB1778" s="286" t="n"/>
      <c r="BC1778" s="286" t="n"/>
      <c r="BD1778" s="286" t="n"/>
      <c r="BE1778" s="286" t="n"/>
      <c r="BF1778" s="286" t="n"/>
      <c r="BG1778" s="286" t="n"/>
      <c r="BH1778" s="297" t="n"/>
      <c r="BI1778" s="297" t="n"/>
      <c r="BJ1778" s="297" t="n"/>
      <c r="BK1778" s="297" t="n"/>
      <c r="BL1778" s="297" t="n"/>
      <c r="BM1778" s="297" t="n"/>
      <c r="BN1778" s="297" t="n"/>
      <c r="BO1778" s="285" t="n"/>
      <c r="BP1778" s="297" t="n"/>
      <c r="BQ1778" s="297" t="n"/>
      <c r="BR1778" s="297" t="n"/>
      <c r="BS1778" s="297" t="n"/>
      <c r="BT1778" s="297" t="n"/>
      <c r="BU1778" s="297" t="n"/>
      <c r="BV1778" s="297" t="n"/>
      <c r="BW1778" s="288" t="n"/>
      <c r="BX1778" s="276">
        <f>SUM(IF(COUNTIF(MediaScorecard!CC2265, "*1.*"), 2, 0), IF(COUNTIF(MediaScorecard!CC2265, "*2.*"), 2, 0), IF(COUNTIF(MediaScorecard!CC2265, "*3.*"), 2, 0), IF(COUNTIF(MediaScorecard!CC2265, "*4.*"), 2, 0), IF(COUNTIF(MediaScorecard!CC2265, "*5.*"), 2, 0), IF(COUNTIF(MediaScorecard!CC2265, "*6.*"), 2, 0))</f>
        <v/>
      </c>
      <c r="BY1778" s="277">
        <f t="array" ref="BY1778">SUM(VALUE(AT1778),VALUE(AU1778),VALUE(AV1778),VALUE(AW1778),VALUE(AX1778),VALUE(AY1778),VALUE(AZ1778),VALUE(BB1778),VALUE(BC1778),VALUE(BD1778),VALUE(BE1778),VALUE(BF1778),VALUE(BG1778),VALUE(BH1778),VALUE(BI1778),VALUE(BJ1778),VALUE(BK1778),VALUE(BL1778),VALUE(BM1778),VALUE(BN1778),VALUE(BO1778),VALUE(BP1778),VALUE(BQ1778),VALUE(BR1778),VALUE(BS1778),VALUE(BT1778),VALUE(BU1778),VALUE(BV1778),VALUE(BW1778))</f>
        <v/>
      </c>
      <c r="BZ1778" s="307" t="n"/>
      <c r="CA1778" s="307" t="n"/>
      <c r="CB1778" s="307" t="n"/>
      <c r="CC1778" s="307" t="n"/>
      <c r="CD1778" s="307" t="n"/>
      <c r="CE1778" s="307" t="n"/>
      <c r="CF1778" s="307" t="n"/>
      <c r="CG1778" s="307" t="n"/>
      <c r="CH1778" s="307" t="n"/>
      <c r="CI1778" s="307" t="n"/>
      <c r="CJ1778" s="307" t="n"/>
      <c r="CK1778" s="307" t="n"/>
      <c r="CL1778" s="307" t="n"/>
      <c r="CM1778" s="307" t="n"/>
      <c r="CN1778" s="307" t="n"/>
      <c r="CO1778" s="307" t="n"/>
      <c r="CP1778" s="307" t="n"/>
      <c r="CQ1778" s="307" t="n"/>
      <c r="CR1778" s="279" t="n"/>
      <c r="CS1778" s="280">
        <f>AVERAGE(Value(BY1778),value(CR1778))</f>
        <v/>
      </c>
      <c r="CT1778" s="421">
        <f>(IF(OR(MediaScorecard!BG2265="x", MediaScorecard!BH2265="x",MediaScorecard!BI2265="x",MediaScorecard!BJ2265="x",MediaScorecard!BK2265="x"),1, 2))</f>
        <v/>
      </c>
      <c r="CU1778" s="308" t="n"/>
      <c r="CV1778" s="308" t="n"/>
      <c r="CW1778" s="308" t="n"/>
      <c r="CX1778" s="309" t="n"/>
      <c r="CY1778" s="308" t="n"/>
      <c r="CZ1778" s="308" t="n"/>
      <c r="DA1778" s="308" t="n"/>
    </row>
    <row r="1779" ht="21" customHeight="1" s="590">
      <c r="A1779" s="421" t="n"/>
      <c r="B1779" s="270" t="n"/>
      <c r="C1779" s="269" t="n"/>
      <c r="D1779" s="267" t="n"/>
      <c r="E1779" s="267" t="n"/>
      <c r="F1779" s="268" t="n"/>
      <c r="G1779" s="421" t="n"/>
      <c r="H1779" s="269" t="n"/>
      <c r="I1779" s="421" t="n"/>
      <c r="J1779" s="421" t="n"/>
      <c r="K1779" s="421" t="n"/>
      <c r="L1779" s="421" t="n"/>
      <c r="M1779" s="421" t="n"/>
      <c r="N1779" s="421" t="n"/>
      <c r="O1779" s="421" t="n"/>
      <c r="P1779" s="421" t="n"/>
      <c r="Q1779" s="421" t="n"/>
      <c r="R1779" s="270" t="n"/>
      <c r="S1779" s="421" t="n"/>
      <c r="T1779" s="421" t="n"/>
      <c r="U1779" s="421" t="n"/>
      <c r="V1779" s="421" t="n"/>
      <c r="W1779" s="421" t="n"/>
      <c r="X1779" s="421" t="n"/>
      <c r="Y1779" s="421" t="n"/>
      <c r="Z1779" s="421" t="n"/>
      <c r="AA1779" s="421" t="n"/>
      <c r="AB1779" s="421" t="n"/>
      <c r="AC1779" s="421" t="n"/>
      <c r="AD1779" s="421" t="n"/>
      <c r="AE1779" s="421" t="n"/>
      <c r="AF1779" s="421" t="n"/>
      <c r="AG1779" s="421" t="n"/>
      <c r="AH1779" s="421" t="n"/>
      <c r="AI1779" s="421" t="n"/>
      <c r="AJ1779" s="297" t="n"/>
      <c r="AK1779" s="297" t="n"/>
      <c r="AL1779" s="284" t="n"/>
      <c r="AM1779" s="297" t="n"/>
      <c r="AN1779" s="285" t="n"/>
      <c r="AO1779" s="297" t="n"/>
      <c r="AP1779" s="297" t="n"/>
      <c r="AQ1779" s="297" t="n"/>
      <c r="AR1779" s="297" t="n"/>
      <c r="AS1779" s="297" t="n"/>
      <c r="AT1779" s="285" t="n"/>
      <c r="AU1779" s="297" t="n"/>
      <c r="AV1779" s="297" t="n"/>
      <c r="AW1779" s="297" t="n"/>
      <c r="AX1779" s="297" t="n"/>
      <c r="AY1779" s="286" t="n"/>
      <c r="AZ1779" s="286" t="n"/>
      <c r="BA1779" s="287" t="n"/>
      <c r="BB1779" s="286" t="n"/>
      <c r="BC1779" s="286" t="n"/>
      <c r="BD1779" s="286" t="n"/>
      <c r="BE1779" s="286" t="n"/>
      <c r="BF1779" s="286" t="n"/>
      <c r="BG1779" s="286" t="n"/>
      <c r="BH1779" s="297" t="n"/>
      <c r="BI1779" s="297" t="n"/>
      <c r="BJ1779" s="297" t="n"/>
      <c r="BK1779" s="297" t="n"/>
      <c r="BL1779" s="297" t="n"/>
      <c r="BM1779" s="297" t="n"/>
      <c r="BN1779" s="297" t="n"/>
      <c r="BO1779" s="285" t="n"/>
      <c r="BP1779" s="297" t="n"/>
      <c r="BQ1779" s="297" t="n"/>
      <c r="BR1779" s="297" t="n"/>
      <c r="BS1779" s="297" t="n"/>
      <c r="BT1779" s="297" t="n"/>
      <c r="BU1779" s="297" t="n"/>
      <c r="BV1779" s="297" t="n"/>
      <c r="BW1779" s="288" t="n"/>
      <c r="BX1779" s="276">
        <f>SUM(IF(COUNTIF(MediaScorecard!CC2266, "*1.*"), 2, 0), IF(COUNTIF(MediaScorecard!CC2266, "*2.*"), 2, 0), IF(COUNTIF(MediaScorecard!CC2266, "*3.*"), 2, 0), IF(COUNTIF(MediaScorecard!CC2266, "*4.*"), 2, 0), IF(COUNTIF(MediaScorecard!CC2266, "*5.*"), 2, 0), IF(COUNTIF(MediaScorecard!CC2266, "*6.*"), 2, 0))</f>
        <v/>
      </c>
      <c r="BY1779" s="277">
        <f t="array" ref="BY1779">SUM(VALUE(AT1779),VALUE(AU1779),VALUE(AV1779),VALUE(AW1779),VALUE(AX1779),VALUE(AY1779),VALUE(AZ1779),VALUE(BB1779),VALUE(BC1779),VALUE(BD1779),VALUE(BE1779),VALUE(BF1779),VALUE(BG1779),VALUE(BH1779),VALUE(BI1779),VALUE(BJ1779),VALUE(BK1779),VALUE(BL1779),VALUE(BM1779),VALUE(BN1779),VALUE(BO1779),VALUE(BP1779),VALUE(BQ1779),VALUE(BR1779),VALUE(BS1779),VALUE(BT1779),VALUE(BU1779),VALUE(BV1779),VALUE(BW1779))</f>
        <v/>
      </c>
      <c r="BZ1779" s="307" t="n"/>
      <c r="CA1779" s="307" t="n"/>
      <c r="CB1779" s="307" t="n"/>
      <c r="CC1779" s="307" t="n"/>
      <c r="CD1779" s="307" t="n"/>
      <c r="CE1779" s="307" t="n"/>
      <c r="CF1779" s="307" t="n"/>
      <c r="CG1779" s="307" t="n"/>
      <c r="CH1779" s="307" t="n"/>
      <c r="CI1779" s="307" t="n"/>
      <c r="CJ1779" s="307" t="n"/>
      <c r="CK1779" s="307" t="n"/>
      <c r="CL1779" s="307" t="n"/>
      <c r="CM1779" s="307" t="n"/>
      <c r="CN1779" s="307" t="n"/>
      <c r="CO1779" s="307" t="n"/>
      <c r="CP1779" s="307" t="n"/>
      <c r="CQ1779" s="307" t="n"/>
      <c r="CR1779" s="279" t="n"/>
      <c r="CS1779" s="280">
        <f>AVERAGE(Value(BY1779),value(CR1779))</f>
        <v/>
      </c>
      <c r="CT1779" s="421">
        <f>(IF(OR(MediaScorecard!BG2266="x", MediaScorecard!BH2266="x",MediaScorecard!BI2266="x",MediaScorecard!BJ2266="x",MediaScorecard!BK2266="x"),1, 2))</f>
        <v/>
      </c>
      <c r="CU1779" s="308" t="n"/>
      <c r="CV1779" s="308" t="n"/>
      <c r="CW1779" s="308" t="n"/>
      <c r="CX1779" s="309" t="n"/>
      <c r="CY1779" s="308" t="n"/>
      <c r="CZ1779" s="308" t="n"/>
      <c r="DA1779" s="308" t="n"/>
    </row>
    <row r="1780" ht="21" customHeight="1" s="590">
      <c r="A1780" s="421" t="n"/>
      <c r="B1780" s="270" t="n"/>
      <c r="C1780" s="269" t="n"/>
      <c r="D1780" s="267" t="n"/>
      <c r="E1780" s="267" t="n"/>
      <c r="F1780" s="268" t="n"/>
      <c r="G1780" s="421" t="n"/>
      <c r="H1780" s="269" t="n"/>
      <c r="I1780" s="421" t="n"/>
      <c r="J1780" s="421" t="n"/>
      <c r="K1780" s="421" t="n"/>
      <c r="L1780" s="421" t="n"/>
      <c r="M1780" s="421" t="n"/>
      <c r="N1780" s="421" t="n"/>
      <c r="O1780" s="421" t="n"/>
      <c r="P1780" s="421" t="n"/>
      <c r="Q1780" s="421" t="n"/>
      <c r="R1780" s="270" t="n"/>
      <c r="S1780" s="421" t="n"/>
      <c r="T1780" s="421" t="n"/>
      <c r="U1780" s="421" t="n"/>
      <c r="V1780" s="421" t="n"/>
      <c r="W1780" s="421" t="n"/>
      <c r="X1780" s="421" t="n"/>
      <c r="Y1780" s="421" t="n"/>
      <c r="Z1780" s="421" t="n"/>
      <c r="AA1780" s="421" t="n"/>
      <c r="AB1780" s="421" t="n"/>
      <c r="AC1780" s="421" t="n"/>
      <c r="AD1780" s="421" t="n"/>
      <c r="AE1780" s="421" t="n"/>
      <c r="AF1780" s="421" t="n"/>
      <c r="AG1780" s="421" t="n"/>
      <c r="AH1780" s="421" t="n"/>
      <c r="AI1780" s="421" t="n"/>
      <c r="AJ1780" s="297" t="n"/>
      <c r="AK1780" s="297" t="n"/>
      <c r="AL1780" s="284" t="n"/>
      <c r="AM1780" s="297" t="n"/>
      <c r="AN1780" s="285" t="n"/>
      <c r="AO1780" s="297" t="n"/>
      <c r="AP1780" s="297" t="n"/>
      <c r="AQ1780" s="297" t="n"/>
      <c r="AR1780" s="297" t="n"/>
      <c r="AS1780" s="297" t="n"/>
      <c r="AT1780" s="285" t="n"/>
      <c r="AU1780" s="297" t="n"/>
      <c r="AV1780" s="297" t="n"/>
      <c r="AW1780" s="297" t="n"/>
      <c r="AX1780" s="297" t="n"/>
      <c r="AY1780" s="286" t="n"/>
      <c r="AZ1780" s="286" t="n"/>
      <c r="BA1780" s="287" t="n"/>
      <c r="BB1780" s="286" t="n"/>
      <c r="BC1780" s="286" t="n"/>
      <c r="BD1780" s="286" t="n"/>
      <c r="BE1780" s="286" t="n"/>
      <c r="BF1780" s="286" t="n"/>
      <c r="BG1780" s="286" t="n"/>
      <c r="BH1780" s="297" t="n"/>
      <c r="BI1780" s="297" t="n"/>
      <c r="BJ1780" s="297" t="n"/>
      <c r="BK1780" s="297" t="n"/>
      <c r="BL1780" s="297" t="n"/>
      <c r="BM1780" s="297" t="n"/>
      <c r="BN1780" s="297" t="n"/>
      <c r="BO1780" s="285" t="n"/>
      <c r="BP1780" s="297" t="n"/>
      <c r="BQ1780" s="297" t="n"/>
      <c r="BR1780" s="297" t="n"/>
      <c r="BS1780" s="297" t="n"/>
      <c r="BT1780" s="297" t="n"/>
      <c r="BU1780" s="297" t="n"/>
      <c r="BV1780" s="297" t="n"/>
      <c r="BW1780" s="288" t="n"/>
      <c r="BX1780" s="276">
        <f>SUM(IF(COUNTIF(MediaScorecard!CC2267, "*1.*"), 2, 0), IF(COUNTIF(MediaScorecard!CC2267, "*2.*"), 2, 0), IF(COUNTIF(MediaScorecard!CC2267, "*3.*"), 2, 0), IF(COUNTIF(MediaScorecard!CC2267, "*4.*"), 2, 0), IF(COUNTIF(MediaScorecard!CC2267, "*5.*"), 2, 0), IF(COUNTIF(MediaScorecard!CC2267, "*6.*"), 2, 0))</f>
        <v/>
      </c>
      <c r="BY1780" s="277">
        <f t="array" ref="BY1780">SUM(VALUE(AT1780),VALUE(AU1780),VALUE(AV1780),VALUE(AW1780),VALUE(AX1780),VALUE(AY1780),VALUE(AZ1780),VALUE(BB1780),VALUE(BC1780),VALUE(BD1780),VALUE(BE1780),VALUE(BF1780),VALUE(BG1780),VALUE(BH1780),VALUE(BI1780),VALUE(BJ1780),VALUE(BK1780),VALUE(BL1780),VALUE(BM1780),VALUE(BN1780),VALUE(BO1780),VALUE(BP1780),VALUE(BQ1780),VALUE(BR1780),VALUE(BS1780),VALUE(BT1780),VALUE(BU1780),VALUE(BV1780),VALUE(BW1780))</f>
        <v/>
      </c>
      <c r="BZ1780" s="307" t="n"/>
      <c r="CA1780" s="307" t="n"/>
      <c r="CB1780" s="307" t="n"/>
      <c r="CC1780" s="307" t="n"/>
      <c r="CD1780" s="307" t="n"/>
      <c r="CE1780" s="307" t="n"/>
      <c r="CF1780" s="307" t="n"/>
      <c r="CG1780" s="307" t="n"/>
      <c r="CH1780" s="307" t="n"/>
      <c r="CI1780" s="307" t="n"/>
      <c r="CJ1780" s="307" t="n"/>
      <c r="CK1780" s="307" t="n"/>
      <c r="CL1780" s="307" t="n"/>
      <c r="CM1780" s="307" t="n"/>
      <c r="CN1780" s="307" t="n"/>
      <c r="CO1780" s="307" t="n"/>
      <c r="CP1780" s="307" t="n"/>
      <c r="CQ1780" s="307" t="n"/>
      <c r="CR1780" s="279" t="n"/>
      <c r="CS1780" s="280">
        <f>AVERAGE(Value(BY1780),value(CR1780))</f>
        <v/>
      </c>
      <c r="CT1780" s="421">
        <f>(IF(OR(MediaScorecard!BG2267="x", MediaScorecard!BH2267="x",MediaScorecard!BI2267="x",MediaScorecard!BJ2267="x",MediaScorecard!BK2267="x"),1, 2))</f>
        <v/>
      </c>
      <c r="CU1780" s="308" t="n"/>
      <c r="CV1780" s="308" t="n"/>
      <c r="CW1780" s="308" t="n"/>
      <c r="CX1780" s="309" t="n"/>
      <c r="CY1780" s="308" t="n"/>
      <c r="CZ1780" s="308" t="n"/>
      <c r="DA1780" s="308" t="n"/>
    </row>
    <row r="1781" ht="21" customHeight="1" s="590">
      <c r="A1781" s="421" t="n"/>
      <c r="B1781" s="270" t="n"/>
      <c r="C1781" s="269" t="n"/>
      <c r="D1781" s="267" t="n"/>
      <c r="E1781" s="267" t="n"/>
      <c r="F1781" s="268" t="n"/>
      <c r="G1781" s="421" t="n"/>
      <c r="H1781" s="269" t="n"/>
      <c r="I1781" s="421" t="n"/>
      <c r="J1781" s="421" t="n"/>
      <c r="K1781" s="421" t="n"/>
      <c r="L1781" s="421" t="n"/>
      <c r="M1781" s="421" t="n"/>
      <c r="N1781" s="421" t="n"/>
      <c r="O1781" s="421" t="n"/>
      <c r="P1781" s="421" t="n"/>
      <c r="Q1781" s="421" t="n"/>
      <c r="R1781" s="270" t="n"/>
      <c r="S1781" s="421" t="n"/>
      <c r="T1781" s="421" t="n"/>
      <c r="U1781" s="421" t="n"/>
      <c r="V1781" s="421" t="n"/>
      <c r="W1781" s="421" t="n"/>
      <c r="X1781" s="421" t="n"/>
      <c r="Y1781" s="421" t="n"/>
      <c r="Z1781" s="421" t="n"/>
      <c r="AA1781" s="421" t="n"/>
      <c r="AB1781" s="421" t="n"/>
      <c r="AC1781" s="421" t="n"/>
      <c r="AD1781" s="421" t="n"/>
      <c r="AE1781" s="421" t="n"/>
      <c r="AF1781" s="421" t="n"/>
      <c r="AG1781" s="421" t="n"/>
      <c r="AH1781" s="421" t="n"/>
      <c r="AI1781" s="421" t="n"/>
      <c r="AJ1781" s="297" t="n"/>
      <c r="AK1781" s="297" t="n"/>
      <c r="AL1781" s="284" t="n"/>
      <c r="AM1781" s="297" t="n"/>
      <c r="AN1781" s="285" t="n"/>
      <c r="AO1781" s="297" t="n"/>
      <c r="AP1781" s="297" t="n"/>
      <c r="AQ1781" s="297" t="n"/>
      <c r="AR1781" s="297" t="n"/>
      <c r="AS1781" s="297" t="n"/>
      <c r="AT1781" s="285" t="n"/>
      <c r="AU1781" s="297" t="n"/>
      <c r="AV1781" s="297" t="n"/>
      <c r="AW1781" s="297" t="n"/>
      <c r="AX1781" s="297" t="n"/>
      <c r="AY1781" s="286" t="n"/>
      <c r="AZ1781" s="286" t="n"/>
      <c r="BA1781" s="287" t="n"/>
      <c r="BB1781" s="286" t="n"/>
      <c r="BC1781" s="286" t="n"/>
      <c r="BD1781" s="286" t="n"/>
      <c r="BE1781" s="286" t="n"/>
      <c r="BF1781" s="286" t="n"/>
      <c r="BG1781" s="286" t="n"/>
      <c r="BH1781" s="297" t="n"/>
      <c r="BI1781" s="297" t="n"/>
      <c r="BJ1781" s="297" t="n"/>
      <c r="BK1781" s="297" t="n"/>
      <c r="BL1781" s="297" t="n"/>
      <c r="BM1781" s="297" t="n"/>
      <c r="BN1781" s="297" t="n"/>
      <c r="BO1781" s="285" t="n"/>
      <c r="BP1781" s="297" t="n"/>
      <c r="BQ1781" s="297" t="n"/>
      <c r="BR1781" s="297" t="n"/>
      <c r="BS1781" s="297" t="n"/>
      <c r="BT1781" s="297" t="n"/>
      <c r="BU1781" s="297" t="n"/>
      <c r="BV1781" s="297" t="n"/>
      <c r="BW1781" s="288" t="n"/>
      <c r="BX1781" s="276">
        <f>SUM(IF(COUNTIF(MediaScorecard!CC2268, "*1.*"), 2, 0), IF(COUNTIF(MediaScorecard!CC2268, "*2.*"), 2, 0), IF(COUNTIF(MediaScorecard!CC2268, "*3.*"), 2, 0), IF(COUNTIF(MediaScorecard!CC2268, "*4.*"), 2, 0), IF(COUNTIF(MediaScorecard!CC2268, "*5.*"), 2, 0), IF(COUNTIF(MediaScorecard!CC2268, "*6.*"), 2, 0))</f>
        <v/>
      </c>
      <c r="BY1781" s="277">
        <f t="array" ref="BY1781">SUM(VALUE(AT1781),VALUE(AU1781),VALUE(AV1781),VALUE(AW1781),VALUE(AX1781),VALUE(AY1781),VALUE(AZ1781),VALUE(BB1781),VALUE(BC1781),VALUE(BD1781),VALUE(BE1781),VALUE(BF1781),VALUE(BG1781),VALUE(BH1781),VALUE(BI1781),VALUE(BJ1781),VALUE(BK1781),VALUE(BL1781),VALUE(BM1781),VALUE(BN1781),VALUE(BO1781),VALUE(BP1781),VALUE(BQ1781),VALUE(BR1781),VALUE(BS1781),VALUE(BT1781),VALUE(BU1781),VALUE(BV1781),VALUE(BW1781))</f>
        <v/>
      </c>
      <c r="BZ1781" s="307" t="n"/>
      <c r="CA1781" s="307" t="n"/>
      <c r="CB1781" s="307" t="n"/>
      <c r="CC1781" s="307" t="n"/>
      <c r="CD1781" s="307" t="n"/>
      <c r="CE1781" s="307" t="n"/>
      <c r="CF1781" s="307" t="n"/>
      <c r="CG1781" s="307" t="n"/>
      <c r="CH1781" s="307" t="n"/>
      <c r="CI1781" s="307" t="n"/>
      <c r="CJ1781" s="307" t="n"/>
      <c r="CK1781" s="307" t="n"/>
      <c r="CL1781" s="307" t="n"/>
      <c r="CM1781" s="307" t="n"/>
      <c r="CN1781" s="307" t="n"/>
      <c r="CO1781" s="307" t="n"/>
      <c r="CP1781" s="307" t="n"/>
      <c r="CQ1781" s="307" t="n"/>
      <c r="CR1781" s="279" t="n"/>
      <c r="CS1781" s="280">
        <f>AVERAGE(Value(BY1781),value(CR1781))</f>
        <v/>
      </c>
      <c r="CT1781" s="421">
        <f>(IF(OR(MediaScorecard!BG2268="x", MediaScorecard!BH2268="x",MediaScorecard!BI2268="x",MediaScorecard!BJ2268="x",MediaScorecard!BK2268="x"),1, 2))</f>
        <v/>
      </c>
      <c r="CU1781" s="308" t="n"/>
      <c r="CV1781" s="308" t="n"/>
      <c r="CW1781" s="308" t="n"/>
      <c r="CX1781" s="309" t="n"/>
      <c r="CY1781" s="308" t="n"/>
      <c r="CZ1781" s="308" t="n"/>
      <c r="DA1781" s="308" t="n"/>
    </row>
    <row r="1782" ht="21" customHeight="1" s="590">
      <c r="A1782" s="421" t="n"/>
      <c r="B1782" s="270" t="n"/>
      <c r="C1782" s="269" t="n"/>
      <c r="D1782" s="267" t="n"/>
      <c r="E1782" s="267" t="n"/>
      <c r="F1782" s="268" t="n"/>
      <c r="G1782" s="421" t="n"/>
      <c r="H1782" s="269" t="n"/>
      <c r="I1782" s="421" t="n"/>
      <c r="J1782" s="421" t="n"/>
      <c r="K1782" s="421" t="n"/>
      <c r="L1782" s="421" t="n"/>
      <c r="M1782" s="421" t="n"/>
      <c r="N1782" s="421" t="n"/>
      <c r="O1782" s="421" t="n"/>
      <c r="P1782" s="421" t="n"/>
      <c r="Q1782" s="421" t="n"/>
      <c r="R1782" s="270" t="n"/>
      <c r="S1782" s="421" t="n"/>
      <c r="T1782" s="421" t="n"/>
      <c r="U1782" s="421" t="n"/>
      <c r="V1782" s="421" t="n"/>
      <c r="W1782" s="421" t="n"/>
      <c r="X1782" s="421" t="n"/>
      <c r="Y1782" s="421" t="n"/>
      <c r="Z1782" s="421" t="n"/>
      <c r="AA1782" s="421" t="n"/>
      <c r="AB1782" s="421" t="n"/>
      <c r="AC1782" s="421" t="n"/>
      <c r="AD1782" s="421" t="n"/>
      <c r="AE1782" s="421" t="n"/>
      <c r="AF1782" s="421" t="n"/>
      <c r="AG1782" s="421" t="n"/>
      <c r="AH1782" s="421" t="n"/>
      <c r="AI1782" s="421" t="n"/>
      <c r="AJ1782" s="297" t="n"/>
      <c r="AK1782" s="297" t="n"/>
      <c r="AL1782" s="284" t="n"/>
      <c r="AM1782" s="297" t="n"/>
      <c r="AN1782" s="285" t="n"/>
      <c r="AO1782" s="297" t="n"/>
      <c r="AP1782" s="297" t="n"/>
      <c r="AQ1782" s="297" t="n"/>
      <c r="AR1782" s="297" t="n"/>
      <c r="AS1782" s="297" t="n"/>
      <c r="AT1782" s="285" t="n"/>
      <c r="AU1782" s="297" t="n"/>
      <c r="AV1782" s="297" t="n"/>
      <c r="AW1782" s="297" t="n"/>
      <c r="AX1782" s="297" t="n"/>
      <c r="AY1782" s="286" t="n"/>
      <c r="AZ1782" s="286" t="n"/>
      <c r="BA1782" s="287" t="n"/>
      <c r="BB1782" s="286" t="n"/>
      <c r="BC1782" s="286" t="n"/>
      <c r="BD1782" s="286" t="n"/>
      <c r="BE1782" s="286" t="n"/>
      <c r="BF1782" s="286" t="n"/>
      <c r="BG1782" s="286" t="n"/>
      <c r="BH1782" s="297" t="n"/>
      <c r="BI1782" s="297" t="n"/>
      <c r="BJ1782" s="297" t="n"/>
      <c r="BK1782" s="297" t="n"/>
      <c r="BL1782" s="297" t="n"/>
      <c r="BM1782" s="297" t="n"/>
      <c r="BN1782" s="297" t="n"/>
      <c r="BO1782" s="285" t="n"/>
      <c r="BP1782" s="297" t="n"/>
      <c r="BQ1782" s="297" t="n"/>
      <c r="BR1782" s="297" t="n"/>
      <c r="BS1782" s="297" t="n"/>
      <c r="BT1782" s="297" t="n"/>
      <c r="BU1782" s="297" t="n"/>
      <c r="BV1782" s="297" t="n"/>
      <c r="BW1782" s="288" t="n"/>
      <c r="BX1782" s="276">
        <f>SUM(IF(COUNTIF(MediaScorecard!CC2269, "*1.*"), 2, 0), IF(COUNTIF(MediaScorecard!CC2269, "*2.*"), 2, 0), IF(COUNTIF(MediaScorecard!CC2269, "*3.*"), 2, 0), IF(COUNTIF(MediaScorecard!CC2269, "*4.*"), 2, 0), IF(COUNTIF(MediaScorecard!CC2269, "*5.*"), 2, 0), IF(COUNTIF(MediaScorecard!CC2269, "*6.*"), 2, 0))</f>
        <v/>
      </c>
      <c r="BY1782" s="277">
        <f t="array" ref="BY1782">SUM(VALUE(AT1782),VALUE(AU1782),VALUE(AV1782),VALUE(AW1782),VALUE(AX1782),VALUE(AY1782),VALUE(AZ1782),VALUE(BB1782),VALUE(BC1782),VALUE(BD1782),VALUE(BE1782),VALUE(BF1782),VALUE(BG1782),VALUE(BH1782),VALUE(BI1782),VALUE(BJ1782),VALUE(BK1782),VALUE(BL1782),VALUE(BM1782),VALUE(BN1782),VALUE(BO1782),VALUE(BP1782),VALUE(BQ1782),VALUE(BR1782),VALUE(BS1782),VALUE(BT1782),VALUE(BU1782),VALUE(BV1782),VALUE(BW1782))</f>
        <v/>
      </c>
      <c r="BZ1782" s="307" t="n"/>
      <c r="CA1782" s="307" t="n"/>
      <c r="CB1782" s="307" t="n"/>
      <c r="CC1782" s="307" t="n"/>
      <c r="CD1782" s="307" t="n"/>
      <c r="CE1782" s="307" t="n"/>
      <c r="CF1782" s="307" t="n"/>
      <c r="CG1782" s="307" t="n"/>
      <c r="CH1782" s="307" t="n"/>
      <c r="CI1782" s="307" t="n"/>
      <c r="CJ1782" s="307" t="n"/>
      <c r="CK1782" s="307" t="n"/>
      <c r="CL1782" s="307" t="n"/>
      <c r="CM1782" s="307" t="n"/>
      <c r="CN1782" s="307" t="n"/>
      <c r="CO1782" s="307" t="n"/>
      <c r="CP1782" s="307" t="n"/>
      <c r="CQ1782" s="307" t="n"/>
      <c r="CR1782" s="279" t="n"/>
      <c r="CS1782" s="280">
        <f>AVERAGE(Value(BY1782),value(CR1782))</f>
        <v/>
      </c>
      <c r="CT1782" s="421">
        <f>(IF(OR(MediaScorecard!BG2269="x", MediaScorecard!BH2269="x",MediaScorecard!BI2269="x",MediaScorecard!BJ2269="x",MediaScorecard!BK2269="x"),1, 2))</f>
        <v/>
      </c>
      <c r="CU1782" s="308" t="n"/>
      <c r="CV1782" s="308" t="n"/>
      <c r="CW1782" s="308" t="n"/>
      <c r="CX1782" s="309" t="n"/>
      <c r="CY1782" s="308" t="n"/>
      <c r="CZ1782" s="308" t="n"/>
      <c r="DA1782" s="308" t="n"/>
    </row>
    <row r="1783" ht="21" customHeight="1" s="590">
      <c r="A1783" s="421" t="n"/>
      <c r="B1783" s="270" t="n"/>
      <c r="C1783" s="269" t="n"/>
      <c r="D1783" s="267" t="n"/>
      <c r="E1783" s="267" t="n"/>
      <c r="F1783" s="268" t="n"/>
      <c r="G1783" s="421" t="n"/>
      <c r="H1783" s="269" t="n"/>
      <c r="I1783" s="421" t="n"/>
      <c r="J1783" s="421" t="n"/>
      <c r="K1783" s="421" t="n"/>
      <c r="L1783" s="421" t="n"/>
      <c r="M1783" s="421" t="n"/>
      <c r="N1783" s="421" t="n"/>
      <c r="O1783" s="421" t="n"/>
      <c r="P1783" s="421" t="n"/>
      <c r="Q1783" s="421" t="n"/>
      <c r="R1783" s="270" t="n"/>
      <c r="S1783" s="421" t="n"/>
      <c r="T1783" s="421" t="n"/>
      <c r="U1783" s="421" t="n"/>
      <c r="V1783" s="421" t="n"/>
      <c r="W1783" s="421" t="n"/>
      <c r="X1783" s="421" t="n"/>
      <c r="Y1783" s="421" t="n"/>
      <c r="Z1783" s="421" t="n"/>
      <c r="AA1783" s="421" t="n"/>
      <c r="AB1783" s="421" t="n"/>
      <c r="AC1783" s="421" t="n"/>
      <c r="AD1783" s="421" t="n"/>
      <c r="AE1783" s="421" t="n"/>
      <c r="AF1783" s="421" t="n"/>
      <c r="AG1783" s="421" t="n"/>
      <c r="AH1783" s="421" t="n"/>
      <c r="AI1783" s="421" t="n"/>
      <c r="AJ1783" s="297" t="n"/>
      <c r="AK1783" s="297" t="n"/>
      <c r="AL1783" s="284" t="n"/>
      <c r="AM1783" s="297" t="n"/>
      <c r="AN1783" s="285" t="n"/>
      <c r="AO1783" s="297" t="n"/>
      <c r="AP1783" s="297" t="n"/>
      <c r="AQ1783" s="297" t="n"/>
      <c r="AR1783" s="297" t="n"/>
      <c r="AS1783" s="297" t="n"/>
      <c r="AT1783" s="285" t="n"/>
      <c r="AU1783" s="297" t="n"/>
      <c r="AV1783" s="297" t="n"/>
      <c r="AW1783" s="297" t="n"/>
      <c r="AX1783" s="297" t="n"/>
      <c r="AY1783" s="286" t="n"/>
      <c r="AZ1783" s="286" t="n"/>
      <c r="BA1783" s="287" t="n"/>
      <c r="BB1783" s="286" t="n"/>
      <c r="BC1783" s="286" t="n"/>
      <c r="BD1783" s="286" t="n"/>
      <c r="BE1783" s="286" t="n"/>
      <c r="BF1783" s="286" t="n"/>
      <c r="BG1783" s="286" t="n"/>
      <c r="BH1783" s="297" t="n"/>
      <c r="BI1783" s="297" t="n"/>
      <c r="BJ1783" s="297" t="n"/>
      <c r="BK1783" s="297" t="n"/>
      <c r="BL1783" s="297" t="n"/>
      <c r="BM1783" s="297" t="n"/>
      <c r="BN1783" s="297" t="n"/>
      <c r="BO1783" s="285" t="n"/>
      <c r="BP1783" s="297" t="n"/>
      <c r="BQ1783" s="297" t="n"/>
      <c r="BR1783" s="297" t="n"/>
      <c r="BS1783" s="297" t="n"/>
      <c r="BT1783" s="297" t="n"/>
      <c r="BU1783" s="297" t="n"/>
      <c r="BV1783" s="297" t="n"/>
      <c r="BW1783" s="288" t="n"/>
      <c r="BX1783" s="276">
        <f>SUM(IF(COUNTIF(MediaScorecard!CC2270, "*1.*"), 2, 0), IF(COUNTIF(MediaScorecard!CC2270, "*2.*"), 2, 0), IF(COUNTIF(MediaScorecard!CC2270, "*3.*"), 2, 0), IF(COUNTIF(MediaScorecard!CC2270, "*4.*"), 2, 0), IF(COUNTIF(MediaScorecard!CC2270, "*5.*"), 2, 0), IF(COUNTIF(MediaScorecard!CC2270, "*6.*"), 2, 0))</f>
        <v/>
      </c>
      <c r="BY1783" s="277">
        <f t="array" ref="BY1783">SUM(VALUE(AT1783),VALUE(AU1783),VALUE(AV1783),VALUE(AW1783),VALUE(AX1783),VALUE(AY1783),VALUE(AZ1783),VALUE(BB1783),VALUE(BC1783),VALUE(BD1783),VALUE(BE1783),VALUE(BF1783),VALUE(BG1783),VALUE(BH1783),VALUE(BI1783),VALUE(BJ1783),VALUE(BK1783),VALUE(BL1783),VALUE(BM1783),VALUE(BN1783),VALUE(BO1783),VALUE(BP1783),VALUE(BQ1783),VALUE(BR1783),VALUE(BS1783),VALUE(BT1783),VALUE(BU1783),VALUE(BV1783),VALUE(BW1783))</f>
        <v/>
      </c>
      <c r="BZ1783" s="307" t="n"/>
      <c r="CA1783" s="307" t="n"/>
      <c r="CB1783" s="307" t="n"/>
      <c r="CC1783" s="307" t="n"/>
      <c r="CD1783" s="307" t="n"/>
      <c r="CE1783" s="307" t="n"/>
      <c r="CF1783" s="307" t="n"/>
      <c r="CG1783" s="307" t="n"/>
      <c r="CH1783" s="307" t="n"/>
      <c r="CI1783" s="307" t="n"/>
      <c r="CJ1783" s="307" t="n"/>
      <c r="CK1783" s="307" t="n"/>
      <c r="CL1783" s="307" t="n"/>
      <c r="CM1783" s="307" t="n"/>
      <c r="CN1783" s="307" t="n"/>
      <c r="CO1783" s="307" t="n"/>
      <c r="CP1783" s="307" t="n"/>
      <c r="CQ1783" s="307" t="n"/>
      <c r="CR1783" s="279" t="n"/>
      <c r="CS1783" s="280">
        <f>AVERAGE(Value(BY1783),value(CR1783))</f>
        <v/>
      </c>
      <c r="CT1783" s="421">
        <f>(IF(OR(MediaScorecard!BG2270="x", MediaScorecard!BH2270="x",MediaScorecard!BI2270="x",MediaScorecard!BJ2270="x",MediaScorecard!BK2270="x"),1, 2))</f>
        <v/>
      </c>
      <c r="CU1783" s="308" t="n"/>
      <c r="CV1783" s="308" t="n"/>
      <c r="CW1783" s="308" t="n"/>
      <c r="CX1783" s="309" t="n"/>
      <c r="CY1783" s="308" t="n"/>
      <c r="CZ1783" s="308" t="n"/>
      <c r="DA1783" s="308" t="n"/>
    </row>
    <row r="1784" ht="21" customHeight="1" s="590">
      <c r="A1784" s="421" t="n"/>
      <c r="B1784" s="270" t="n"/>
      <c r="C1784" s="269" t="n"/>
      <c r="D1784" s="267" t="n"/>
      <c r="E1784" s="267" t="n"/>
      <c r="F1784" s="268" t="n"/>
      <c r="G1784" s="421" t="n"/>
      <c r="H1784" s="269" t="n"/>
      <c r="I1784" s="421" t="n"/>
      <c r="J1784" s="421" t="n"/>
      <c r="K1784" s="421" t="n"/>
      <c r="L1784" s="421" t="n"/>
      <c r="M1784" s="421" t="n"/>
      <c r="N1784" s="421" t="n"/>
      <c r="O1784" s="421" t="n"/>
      <c r="P1784" s="421" t="n"/>
      <c r="Q1784" s="421" t="n"/>
      <c r="R1784" s="270" t="n"/>
      <c r="S1784" s="421" t="n"/>
      <c r="T1784" s="421" t="n"/>
      <c r="U1784" s="421" t="n"/>
      <c r="V1784" s="421" t="n"/>
      <c r="W1784" s="421" t="n"/>
      <c r="X1784" s="421" t="n"/>
      <c r="Y1784" s="421" t="n"/>
      <c r="Z1784" s="421" t="n"/>
      <c r="AA1784" s="421" t="n"/>
      <c r="AB1784" s="421" t="n"/>
      <c r="AC1784" s="421" t="n"/>
      <c r="AD1784" s="421" t="n"/>
      <c r="AE1784" s="421" t="n"/>
      <c r="AF1784" s="421" t="n"/>
      <c r="AG1784" s="421" t="n"/>
      <c r="AH1784" s="421" t="n"/>
      <c r="AI1784" s="421" t="n"/>
      <c r="AJ1784" s="297" t="n"/>
      <c r="AK1784" s="297" t="n"/>
      <c r="AL1784" s="284" t="n"/>
      <c r="AM1784" s="297" t="n"/>
      <c r="AN1784" s="285" t="n"/>
      <c r="AO1784" s="297" t="n"/>
      <c r="AP1784" s="297" t="n"/>
      <c r="AQ1784" s="297" t="n"/>
      <c r="AR1784" s="297" t="n"/>
      <c r="AS1784" s="297" t="n"/>
      <c r="AT1784" s="285" t="n"/>
      <c r="AU1784" s="297" t="n"/>
      <c r="AV1784" s="297" t="n"/>
      <c r="AW1784" s="297" t="n"/>
      <c r="AX1784" s="297" t="n"/>
      <c r="AY1784" s="286" t="n"/>
      <c r="AZ1784" s="286" t="n"/>
      <c r="BA1784" s="287" t="n"/>
      <c r="BB1784" s="286" t="n"/>
      <c r="BC1784" s="286" t="n"/>
      <c r="BD1784" s="286" t="n"/>
      <c r="BE1784" s="286" t="n"/>
      <c r="BF1784" s="286" t="n"/>
      <c r="BG1784" s="286" t="n"/>
      <c r="BH1784" s="297" t="n"/>
      <c r="BI1784" s="297" t="n"/>
      <c r="BJ1784" s="297" t="n"/>
      <c r="BK1784" s="297" t="n"/>
      <c r="BL1784" s="297" t="n"/>
      <c r="BM1784" s="297" t="n"/>
      <c r="BN1784" s="297" t="n"/>
      <c r="BO1784" s="285" t="n"/>
      <c r="BP1784" s="297" t="n"/>
      <c r="BQ1784" s="297" t="n"/>
      <c r="BR1784" s="297" t="n"/>
      <c r="BS1784" s="297" t="n"/>
      <c r="BT1784" s="297" t="n"/>
      <c r="BU1784" s="297" t="n"/>
      <c r="BV1784" s="297" t="n"/>
      <c r="BW1784" s="288" t="n"/>
      <c r="BX1784" s="276">
        <f>SUM(IF(COUNTIF(MediaScorecard!CC2271, "*1.*"), 2, 0), IF(COUNTIF(MediaScorecard!CC2271, "*2.*"), 2, 0), IF(COUNTIF(MediaScorecard!CC2271, "*3.*"), 2, 0), IF(COUNTIF(MediaScorecard!CC2271, "*4.*"), 2, 0), IF(COUNTIF(MediaScorecard!CC2271, "*5.*"), 2, 0), IF(COUNTIF(MediaScorecard!CC2271, "*6.*"), 2, 0))</f>
        <v/>
      </c>
      <c r="BY1784" s="277">
        <f t="array" ref="BY1784">SUM(VALUE(AT1784),VALUE(AU1784),VALUE(AV1784),VALUE(AW1784),VALUE(AX1784),VALUE(AY1784),VALUE(AZ1784),VALUE(BB1784),VALUE(BC1784),VALUE(BD1784),VALUE(BE1784),VALUE(BF1784),VALUE(BG1784),VALUE(BH1784),VALUE(BI1784),VALUE(BJ1784),VALUE(BK1784),VALUE(BL1784),VALUE(BM1784),VALUE(BN1784),VALUE(BO1784),VALUE(BP1784),VALUE(BQ1784),VALUE(BR1784),VALUE(BS1784),VALUE(BT1784),VALUE(BU1784),VALUE(BV1784),VALUE(BW1784))</f>
        <v/>
      </c>
      <c r="BZ1784" s="307" t="n"/>
      <c r="CA1784" s="307" t="n"/>
      <c r="CB1784" s="307" t="n"/>
      <c r="CC1784" s="307" t="n"/>
      <c r="CD1784" s="307" t="n"/>
      <c r="CE1784" s="307" t="n"/>
      <c r="CF1784" s="307" t="n"/>
      <c r="CG1784" s="307" t="n"/>
      <c r="CH1784" s="307" t="n"/>
      <c r="CI1784" s="307" t="n"/>
      <c r="CJ1784" s="307" t="n"/>
      <c r="CK1784" s="307" t="n"/>
      <c r="CL1784" s="307" t="n"/>
      <c r="CM1784" s="307" t="n"/>
      <c r="CN1784" s="307" t="n"/>
      <c r="CO1784" s="307" t="n"/>
      <c r="CP1784" s="307" t="n"/>
      <c r="CQ1784" s="307" t="n"/>
      <c r="CR1784" s="279" t="n"/>
      <c r="CS1784" s="280">
        <f>AVERAGE(Value(BY1784),value(CR1784))</f>
        <v/>
      </c>
      <c r="CT1784" s="421">
        <f>(IF(OR(MediaScorecard!BG2271="x", MediaScorecard!BH2271="x",MediaScorecard!BI2271="x",MediaScorecard!BJ2271="x",MediaScorecard!BK2271="x"),1, 2))</f>
        <v/>
      </c>
      <c r="CU1784" s="308" t="n"/>
      <c r="CV1784" s="308" t="n"/>
      <c r="CW1784" s="308" t="n"/>
      <c r="CX1784" s="309" t="n"/>
      <c r="CY1784" s="308" t="n"/>
      <c r="CZ1784" s="308" t="n"/>
      <c r="DA1784" s="308" t="n"/>
    </row>
    <row r="1785" ht="21" customHeight="1" s="590">
      <c r="A1785" s="421" t="n"/>
      <c r="B1785" s="270" t="n"/>
      <c r="C1785" s="269" t="n"/>
      <c r="D1785" s="267" t="n"/>
      <c r="E1785" s="267" t="n"/>
      <c r="F1785" s="268" t="n"/>
      <c r="G1785" s="421" t="n"/>
      <c r="H1785" s="269" t="n"/>
      <c r="I1785" s="421" t="n"/>
      <c r="J1785" s="421" t="n"/>
      <c r="K1785" s="421" t="n"/>
      <c r="L1785" s="421" t="n"/>
      <c r="M1785" s="421" t="n"/>
      <c r="N1785" s="421" t="n"/>
      <c r="O1785" s="421" t="n"/>
      <c r="P1785" s="421" t="n"/>
      <c r="Q1785" s="421" t="n"/>
      <c r="R1785" s="270" t="n"/>
      <c r="S1785" s="421" t="n"/>
      <c r="T1785" s="421" t="n"/>
      <c r="U1785" s="421" t="n"/>
      <c r="V1785" s="421" t="n"/>
      <c r="W1785" s="421" t="n"/>
      <c r="X1785" s="421" t="n"/>
      <c r="Y1785" s="421" t="n"/>
      <c r="Z1785" s="421" t="n"/>
      <c r="AA1785" s="421" t="n"/>
      <c r="AB1785" s="421" t="n"/>
      <c r="AC1785" s="421" t="n"/>
      <c r="AD1785" s="421" t="n"/>
      <c r="AE1785" s="421" t="n"/>
      <c r="AF1785" s="421" t="n"/>
      <c r="AG1785" s="421" t="n"/>
      <c r="AH1785" s="421" t="n"/>
      <c r="AI1785" s="421" t="n"/>
      <c r="AJ1785" s="297" t="n"/>
      <c r="AK1785" s="297" t="n"/>
      <c r="AL1785" s="284" t="n"/>
      <c r="AM1785" s="297" t="n"/>
      <c r="AN1785" s="285" t="n"/>
      <c r="AO1785" s="297" t="n"/>
      <c r="AP1785" s="297" t="n"/>
      <c r="AQ1785" s="297" t="n"/>
      <c r="AR1785" s="297" t="n"/>
      <c r="AS1785" s="297" t="n"/>
      <c r="AT1785" s="285" t="n"/>
      <c r="AU1785" s="297" t="n"/>
      <c r="AV1785" s="297" t="n"/>
      <c r="AW1785" s="297" t="n"/>
      <c r="AX1785" s="297" t="n"/>
      <c r="AY1785" s="286" t="n"/>
      <c r="AZ1785" s="286" t="n"/>
      <c r="BA1785" s="287" t="n"/>
      <c r="BB1785" s="286" t="n"/>
      <c r="BC1785" s="286" t="n"/>
      <c r="BD1785" s="286" t="n"/>
      <c r="BE1785" s="286" t="n"/>
      <c r="BF1785" s="286" t="n"/>
      <c r="BG1785" s="286" t="n"/>
      <c r="BH1785" s="297" t="n"/>
      <c r="BI1785" s="297" t="n"/>
      <c r="BJ1785" s="297" t="n"/>
      <c r="BK1785" s="297" t="n"/>
      <c r="BL1785" s="297" t="n"/>
      <c r="BM1785" s="297" t="n"/>
      <c r="BN1785" s="297" t="n"/>
      <c r="BO1785" s="285" t="n"/>
      <c r="BP1785" s="297" t="n"/>
      <c r="BQ1785" s="297" t="n"/>
      <c r="BR1785" s="297" t="n"/>
      <c r="BS1785" s="297" t="n"/>
      <c r="BT1785" s="297" t="n"/>
      <c r="BU1785" s="297" t="n"/>
      <c r="BV1785" s="297" t="n"/>
      <c r="BW1785" s="288" t="n"/>
      <c r="BX1785" s="276">
        <f>SUM(IF(COUNTIF(MediaScorecard!CC2272, "*1.*"), 2, 0), IF(COUNTIF(MediaScorecard!CC2272, "*2.*"), 2, 0), IF(COUNTIF(MediaScorecard!CC2272, "*3.*"), 2, 0), IF(COUNTIF(MediaScorecard!CC2272, "*4.*"), 2, 0), IF(COUNTIF(MediaScorecard!CC2272, "*5.*"), 2, 0), IF(COUNTIF(MediaScorecard!CC2272, "*6.*"), 2, 0))</f>
        <v/>
      </c>
      <c r="BY1785" s="277">
        <f t="array" ref="BY1785">SUM(VALUE(AT1785),VALUE(AU1785),VALUE(AV1785),VALUE(AW1785),VALUE(AX1785),VALUE(AY1785),VALUE(AZ1785),VALUE(BB1785),VALUE(BC1785),VALUE(BD1785),VALUE(BE1785),VALUE(BF1785),VALUE(BG1785),VALUE(BH1785),VALUE(BI1785),VALUE(BJ1785),VALUE(BK1785),VALUE(BL1785),VALUE(BM1785),VALUE(BN1785),VALUE(BO1785),VALUE(BP1785),VALUE(BQ1785),VALUE(BR1785),VALUE(BS1785),VALUE(BT1785),VALUE(BU1785),VALUE(BV1785),VALUE(BW1785))</f>
        <v/>
      </c>
      <c r="BZ1785" s="307" t="n"/>
      <c r="CA1785" s="307" t="n"/>
      <c r="CB1785" s="307" t="n"/>
      <c r="CC1785" s="307" t="n"/>
      <c r="CD1785" s="307" t="n"/>
      <c r="CE1785" s="307" t="n"/>
      <c r="CF1785" s="307" t="n"/>
      <c r="CG1785" s="307" t="n"/>
      <c r="CH1785" s="307" t="n"/>
      <c r="CI1785" s="307" t="n"/>
      <c r="CJ1785" s="307" t="n"/>
      <c r="CK1785" s="307" t="n"/>
      <c r="CL1785" s="307" t="n"/>
      <c r="CM1785" s="307" t="n"/>
      <c r="CN1785" s="307" t="n"/>
      <c r="CO1785" s="307" t="n"/>
      <c r="CP1785" s="307" t="n"/>
      <c r="CQ1785" s="307" t="n"/>
      <c r="CR1785" s="279" t="n"/>
      <c r="CS1785" s="280">
        <f>AVERAGE(Value(BY1785),value(CR1785))</f>
        <v/>
      </c>
      <c r="CT1785" s="421">
        <f>(IF(OR(MediaScorecard!BG2272="x", MediaScorecard!BH2272="x",MediaScorecard!BI2272="x",MediaScorecard!BJ2272="x",MediaScorecard!BK2272="x"),1, 2))</f>
        <v/>
      </c>
      <c r="CU1785" s="308" t="n"/>
      <c r="CV1785" s="308" t="n"/>
      <c r="CW1785" s="308" t="n"/>
      <c r="CX1785" s="309" t="n"/>
      <c r="CY1785" s="308" t="n"/>
      <c r="CZ1785" s="308" t="n"/>
      <c r="DA1785" s="308" t="n"/>
    </row>
    <row r="1786" ht="21" customHeight="1" s="590">
      <c r="A1786" s="421" t="n"/>
      <c r="B1786" s="270" t="n"/>
      <c r="C1786" s="269" t="n"/>
      <c r="D1786" s="267" t="n"/>
      <c r="E1786" s="267" t="n"/>
      <c r="F1786" s="268" t="n"/>
      <c r="G1786" s="421" t="n"/>
      <c r="H1786" s="269" t="n"/>
      <c r="I1786" s="421" t="n"/>
      <c r="J1786" s="421" t="n"/>
      <c r="K1786" s="421" t="n"/>
      <c r="L1786" s="421" t="n"/>
      <c r="M1786" s="421" t="n"/>
      <c r="N1786" s="421" t="n"/>
      <c r="O1786" s="421" t="n"/>
      <c r="P1786" s="421" t="n"/>
      <c r="Q1786" s="421" t="n"/>
      <c r="R1786" s="270" t="n"/>
      <c r="S1786" s="421" t="n"/>
      <c r="T1786" s="421" t="n"/>
      <c r="U1786" s="421" t="n"/>
      <c r="V1786" s="421" t="n"/>
      <c r="W1786" s="421" t="n"/>
      <c r="X1786" s="421" t="n"/>
      <c r="Y1786" s="421" t="n"/>
      <c r="Z1786" s="421" t="n"/>
      <c r="AA1786" s="421" t="n"/>
      <c r="AB1786" s="421" t="n"/>
      <c r="AC1786" s="421" t="n"/>
      <c r="AD1786" s="421" t="n"/>
      <c r="AE1786" s="421" t="n"/>
      <c r="AF1786" s="421" t="n"/>
      <c r="AG1786" s="421" t="n"/>
      <c r="AH1786" s="421" t="n"/>
      <c r="AI1786" s="421" t="n"/>
      <c r="AJ1786" s="297" t="n"/>
      <c r="AK1786" s="297" t="n"/>
      <c r="AL1786" s="284" t="n"/>
      <c r="AM1786" s="297" t="n"/>
      <c r="AN1786" s="285" t="n"/>
      <c r="AO1786" s="297" t="n"/>
      <c r="AP1786" s="297" t="n"/>
      <c r="AQ1786" s="297" t="n"/>
      <c r="AR1786" s="297" t="n"/>
      <c r="AS1786" s="297" t="n"/>
      <c r="AT1786" s="285" t="n"/>
      <c r="AU1786" s="297" t="n"/>
      <c r="AV1786" s="297" t="n"/>
      <c r="AW1786" s="297" t="n"/>
      <c r="AX1786" s="297" t="n"/>
      <c r="AY1786" s="286" t="n"/>
      <c r="AZ1786" s="286" t="n"/>
      <c r="BA1786" s="287" t="n"/>
      <c r="BB1786" s="286" t="n"/>
      <c r="BC1786" s="286" t="n"/>
      <c r="BD1786" s="286" t="n"/>
      <c r="BE1786" s="286" t="n"/>
      <c r="BF1786" s="286" t="n"/>
      <c r="BG1786" s="286" t="n"/>
      <c r="BH1786" s="297" t="n"/>
      <c r="BI1786" s="297" t="n"/>
      <c r="BJ1786" s="297" t="n"/>
      <c r="BK1786" s="297" t="n"/>
      <c r="BL1786" s="297" t="n"/>
      <c r="BM1786" s="297" t="n"/>
      <c r="BN1786" s="297" t="n"/>
      <c r="BO1786" s="285" t="n"/>
      <c r="BP1786" s="297" t="n"/>
      <c r="BQ1786" s="297" t="n"/>
      <c r="BR1786" s="297" t="n"/>
      <c r="BS1786" s="297" t="n"/>
      <c r="BT1786" s="297" t="n"/>
      <c r="BU1786" s="297" t="n"/>
      <c r="BV1786" s="297" t="n"/>
      <c r="BW1786" s="288" t="n"/>
      <c r="BX1786" s="276">
        <f>SUM(IF(COUNTIF(MediaScorecard!CC2273, "*1.*"), 2, 0), IF(COUNTIF(MediaScorecard!CC2273, "*2.*"), 2, 0), IF(COUNTIF(MediaScorecard!CC2273, "*3.*"), 2, 0), IF(COUNTIF(MediaScorecard!CC2273, "*4.*"), 2, 0), IF(COUNTIF(MediaScorecard!CC2273, "*5.*"), 2, 0), IF(COUNTIF(MediaScorecard!CC2273, "*6.*"), 2, 0))</f>
        <v/>
      </c>
      <c r="BY1786" s="277">
        <f t="array" ref="BY1786">SUM(VALUE(AT1786),VALUE(AU1786),VALUE(AV1786),VALUE(AW1786),VALUE(AX1786),VALUE(AY1786),VALUE(AZ1786),VALUE(BB1786),VALUE(BC1786),VALUE(BD1786),VALUE(BE1786),VALUE(BF1786),VALUE(BG1786),VALUE(BH1786),VALUE(BI1786),VALUE(BJ1786),VALUE(BK1786),VALUE(BL1786),VALUE(BM1786),VALUE(BN1786),VALUE(BO1786),VALUE(BP1786),VALUE(BQ1786),VALUE(BR1786),VALUE(BS1786),VALUE(BT1786),VALUE(BU1786),VALUE(BV1786),VALUE(BW1786))</f>
        <v/>
      </c>
      <c r="BZ1786" s="307" t="n"/>
      <c r="CA1786" s="307" t="n"/>
      <c r="CB1786" s="307" t="n"/>
      <c r="CC1786" s="307" t="n"/>
      <c r="CD1786" s="307" t="n"/>
      <c r="CE1786" s="307" t="n"/>
      <c r="CF1786" s="307" t="n"/>
      <c r="CG1786" s="307" t="n"/>
      <c r="CH1786" s="307" t="n"/>
      <c r="CI1786" s="307" t="n"/>
      <c r="CJ1786" s="307" t="n"/>
      <c r="CK1786" s="307" t="n"/>
      <c r="CL1786" s="307" t="n"/>
      <c r="CM1786" s="307" t="n"/>
      <c r="CN1786" s="307" t="n"/>
      <c r="CO1786" s="307" t="n"/>
      <c r="CP1786" s="307" t="n"/>
      <c r="CQ1786" s="307" t="n"/>
      <c r="CR1786" s="279" t="n"/>
      <c r="CS1786" s="280">
        <f>AVERAGE(Value(BY1786),value(CR1786))</f>
        <v/>
      </c>
      <c r="CT1786" s="421">
        <f>(IF(OR(MediaScorecard!BG2273="x", MediaScorecard!BH2273="x",MediaScorecard!BI2273="x",MediaScorecard!BJ2273="x",MediaScorecard!BK2273="x"),1, 2))</f>
        <v/>
      </c>
      <c r="CU1786" s="308" t="n"/>
      <c r="CV1786" s="308" t="n"/>
      <c r="CW1786" s="308" t="n"/>
      <c r="CX1786" s="309" t="n"/>
      <c r="CY1786" s="308" t="n"/>
      <c r="CZ1786" s="308" t="n"/>
      <c r="DA1786" s="308" t="n"/>
    </row>
    <row r="1787" ht="21" customHeight="1" s="590">
      <c r="A1787" s="421" t="n"/>
      <c r="B1787" s="270" t="n"/>
      <c r="C1787" s="269" t="n"/>
      <c r="D1787" s="267" t="n"/>
      <c r="E1787" s="267" t="n"/>
      <c r="F1787" s="268" t="n"/>
      <c r="G1787" s="421" t="n"/>
      <c r="H1787" s="269" t="n"/>
      <c r="I1787" s="421" t="n"/>
      <c r="J1787" s="421" t="n"/>
      <c r="K1787" s="421" t="n"/>
      <c r="L1787" s="421" t="n"/>
      <c r="M1787" s="421" t="n"/>
      <c r="N1787" s="421" t="n"/>
      <c r="O1787" s="421" t="n"/>
      <c r="P1787" s="421" t="n"/>
      <c r="Q1787" s="421" t="n"/>
      <c r="R1787" s="270" t="n"/>
      <c r="S1787" s="421" t="n"/>
      <c r="T1787" s="421" t="n"/>
      <c r="U1787" s="421" t="n"/>
      <c r="V1787" s="421" t="n"/>
      <c r="W1787" s="421" t="n"/>
      <c r="X1787" s="421" t="n"/>
      <c r="Y1787" s="421" t="n"/>
      <c r="Z1787" s="421" t="n"/>
      <c r="AA1787" s="421" t="n"/>
      <c r="AB1787" s="421" t="n"/>
      <c r="AC1787" s="421" t="n"/>
      <c r="AD1787" s="421" t="n"/>
      <c r="AE1787" s="421" t="n"/>
      <c r="AF1787" s="421" t="n"/>
      <c r="AG1787" s="421" t="n"/>
      <c r="AH1787" s="421" t="n"/>
      <c r="AI1787" s="421" t="n"/>
      <c r="AJ1787" s="297" t="n"/>
      <c r="AK1787" s="297" t="n"/>
      <c r="AL1787" s="284" t="n"/>
      <c r="AM1787" s="297" t="n"/>
      <c r="AN1787" s="285" t="n"/>
      <c r="AO1787" s="297" t="n"/>
      <c r="AP1787" s="297" t="n"/>
      <c r="AQ1787" s="297" t="n"/>
      <c r="AR1787" s="297" t="n"/>
      <c r="AS1787" s="297" t="n"/>
      <c r="AT1787" s="285" t="n"/>
      <c r="AU1787" s="297" t="n"/>
      <c r="AV1787" s="297" t="n"/>
      <c r="AW1787" s="297" t="n"/>
      <c r="AX1787" s="297" t="n"/>
      <c r="AY1787" s="286" t="n"/>
      <c r="AZ1787" s="286" t="n"/>
      <c r="BA1787" s="287" t="n"/>
      <c r="BB1787" s="286" t="n"/>
      <c r="BC1787" s="286" t="n"/>
      <c r="BD1787" s="286" t="n"/>
      <c r="BE1787" s="286" t="n"/>
      <c r="BF1787" s="286" t="n"/>
      <c r="BG1787" s="286" t="n"/>
      <c r="BH1787" s="297" t="n"/>
      <c r="BI1787" s="297" t="n"/>
      <c r="BJ1787" s="297" t="n"/>
      <c r="BK1787" s="297" t="n"/>
      <c r="BL1787" s="297" t="n"/>
      <c r="BM1787" s="297" t="n"/>
      <c r="BN1787" s="297" t="n"/>
      <c r="BO1787" s="285" t="n"/>
      <c r="BP1787" s="297" t="n"/>
      <c r="BQ1787" s="297" t="n"/>
      <c r="BR1787" s="297" t="n"/>
      <c r="BS1787" s="297" t="n"/>
      <c r="BT1787" s="297" t="n"/>
      <c r="BU1787" s="297" t="n"/>
      <c r="BV1787" s="297" t="n"/>
      <c r="BW1787" s="288" t="n"/>
      <c r="BX1787" s="276">
        <f>SUM(IF(COUNTIF(MediaScorecard!CC2274, "*1.*"), 2, 0), IF(COUNTIF(MediaScorecard!CC2274, "*2.*"), 2, 0), IF(COUNTIF(MediaScorecard!CC2274, "*3.*"), 2, 0), IF(COUNTIF(MediaScorecard!CC2274, "*4.*"), 2, 0), IF(COUNTIF(MediaScorecard!CC2274, "*5.*"), 2, 0), IF(COUNTIF(MediaScorecard!CC2274, "*6.*"), 2, 0))</f>
        <v/>
      </c>
      <c r="BY1787" s="277">
        <f t="array" ref="BY1787">SUM(VALUE(AT1787),VALUE(AU1787),VALUE(AV1787),VALUE(AW1787),VALUE(AX1787),VALUE(AY1787),VALUE(AZ1787),VALUE(BB1787),VALUE(BC1787),VALUE(BD1787),VALUE(BE1787),VALUE(BF1787),VALUE(BG1787),VALUE(BH1787),VALUE(BI1787),VALUE(BJ1787),VALUE(BK1787),VALUE(BL1787),VALUE(BM1787),VALUE(BN1787),VALUE(BO1787),VALUE(BP1787),VALUE(BQ1787),VALUE(BR1787),VALUE(BS1787),VALUE(BT1787),VALUE(BU1787),VALUE(BV1787),VALUE(BW1787))</f>
        <v/>
      </c>
      <c r="BZ1787" s="307" t="n"/>
      <c r="CA1787" s="307" t="n"/>
      <c r="CB1787" s="307" t="n"/>
      <c r="CC1787" s="307" t="n"/>
      <c r="CD1787" s="307" t="n"/>
      <c r="CE1787" s="307" t="n"/>
      <c r="CF1787" s="307" t="n"/>
      <c r="CG1787" s="307" t="n"/>
      <c r="CH1787" s="307" t="n"/>
      <c r="CI1787" s="307" t="n"/>
      <c r="CJ1787" s="307" t="n"/>
      <c r="CK1787" s="307" t="n"/>
      <c r="CL1787" s="307" t="n"/>
      <c r="CM1787" s="307" t="n"/>
      <c r="CN1787" s="307" t="n"/>
      <c r="CO1787" s="307" t="n"/>
      <c r="CP1787" s="307" t="n"/>
      <c r="CQ1787" s="307" t="n"/>
      <c r="CR1787" s="279" t="n"/>
      <c r="CS1787" s="280">
        <f>AVERAGE(Value(BY1787),value(CR1787))</f>
        <v/>
      </c>
      <c r="CT1787" s="421">
        <f>(IF(OR(MediaScorecard!BG2274="x", MediaScorecard!BH2274="x",MediaScorecard!BI2274="x",MediaScorecard!BJ2274="x",MediaScorecard!BK2274="x"),1, 2))</f>
        <v/>
      </c>
      <c r="CU1787" s="308" t="n"/>
      <c r="CV1787" s="308" t="n"/>
      <c r="CW1787" s="308" t="n"/>
      <c r="CX1787" s="309" t="n"/>
      <c r="CY1787" s="308" t="n"/>
      <c r="CZ1787" s="308" t="n"/>
      <c r="DA1787" s="308" t="n"/>
    </row>
    <row r="1788" ht="21" customHeight="1" s="590">
      <c r="A1788" s="421" t="n"/>
      <c r="B1788" s="270" t="n"/>
      <c r="C1788" s="269" t="n"/>
      <c r="D1788" s="267" t="n"/>
      <c r="E1788" s="267" t="n"/>
      <c r="F1788" s="268" t="n"/>
      <c r="G1788" s="421" t="n"/>
      <c r="H1788" s="269" t="n"/>
      <c r="I1788" s="421" t="n"/>
      <c r="J1788" s="421" t="n"/>
      <c r="K1788" s="421" t="n"/>
      <c r="L1788" s="421" t="n"/>
      <c r="M1788" s="421" t="n"/>
      <c r="N1788" s="421" t="n"/>
      <c r="O1788" s="421" t="n"/>
      <c r="P1788" s="421" t="n"/>
      <c r="Q1788" s="421" t="n"/>
      <c r="R1788" s="270" t="n"/>
      <c r="S1788" s="421" t="n"/>
      <c r="T1788" s="421" t="n"/>
      <c r="U1788" s="421" t="n"/>
      <c r="V1788" s="421" t="n"/>
      <c r="W1788" s="421" t="n"/>
      <c r="X1788" s="421" t="n"/>
      <c r="Y1788" s="421" t="n"/>
      <c r="Z1788" s="421" t="n"/>
      <c r="AA1788" s="421" t="n"/>
      <c r="AB1788" s="421" t="n"/>
      <c r="AC1788" s="421" t="n"/>
      <c r="AD1788" s="421" t="n"/>
      <c r="AE1788" s="421" t="n"/>
      <c r="AF1788" s="421" t="n"/>
      <c r="AG1788" s="421" t="n"/>
      <c r="AH1788" s="421" t="n"/>
      <c r="AI1788" s="421" t="n"/>
      <c r="AJ1788" s="297" t="n"/>
      <c r="AK1788" s="297" t="n"/>
      <c r="AL1788" s="284" t="n"/>
      <c r="AM1788" s="297" t="n"/>
      <c r="AN1788" s="285" t="n"/>
      <c r="AO1788" s="297" t="n"/>
      <c r="AP1788" s="297" t="n"/>
      <c r="AQ1788" s="297" t="n"/>
      <c r="AR1788" s="297" t="n"/>
      <c r="AS1788" s="297" t="n"/>
      <c r="AT1788" s="285" t="n"/>
      <c r="AU1788" s="297" t="n"/>
      <c r="AV1788" s="297" t="n"/>
      <c r="AW1788" s="297" t="n"/>
      <c r="AX1788" s="297" t="n"/>
      <c r="AY1788" s="286" t="n"/>
      <c r="AZ1788" s="286" t="n"/>
      <c r="BA1788" s="287" t="n"/>
      <c r="BB1788" s="286" t="n"/>
      <c r="BC1788" s="286" t="n"/>
      <c r="BD1788" s="286" t="n"/>
      <c r="BE1788" s="286" t="n"/>
      <c r="BF1788" s="286" t="n"/>
      <c r="BG1788" s="286" t="n"/>
      <c r="BH1788" s="297" t="n"/>
      <c r="BI1788" s="297" t="n"/>
      <c r="BJ1788" s="297" t="n"/>
      <c r="BK1788" s="297" t="n"/>
      <c r="BL1788" s="297" t="n"/>
      <c r="BM1788" s="297" t="n"/>
      <c r="BN1788" s="297" t="n"/>
      <c r="BO1788" s="285" t="n"/>
      <c r="BP1788" s="297" t="n"/>
      <c r="BQ1788" s="297" t="n"/>
      <c r="BR1788" s="297" t="n"/>
      <c r="BS1788" s="297" t="n"/>
      <c r="BT1788" s="297" t="n"/>
      <c r="BU1788" s="297" t="n"/>
      <c r="BV1788" s="297" t="n"/>
      <c r="BW1788" s="288" t="n"/>
      <c r="BX1788" s="276">
        <f>SUM(IF(COUNTIF(MediaScorecard!CC2275, "*1.*"), 2, 0), IF(COUNTIF(MediaScorecard!CC2275, "*2.*"), 2, 0), IF(COUNTIF(MediaScorecard!CC2275, "*3.*"), 2, 0), IF(COUNTIF(MediaScorecard!CC2275, "*4.*"), 2, 0), IF(COUNTIF(MediaScorecard!CC2275, "*5.*"), 2, 0), IF(COUNTIF(MediaScorecard!CC2275, "*6.*"), 2, 0))</f>
        <v/>
      </c>
      <c r="BY1788" s="277">
        <f t="array" ref="BY1788">SUM(VALUE(AT1788),VALUE(AU1788),VALUE(AV1788),VALUE(AW1788),VALUE(AX1788),VALUE(AY1788),VALUE(AZ1788),VALUE(BB1788),VALUE(BC1788),VALUE(BD1788),VALUE(BE1788),VALUE(BF1788),VALUE(BG1788),VALUE(BH1788),VALUE(BI1788),VALUE(BJ1788),VALUE(BK1788),VALUE(BL1788),VALUE(BM1788),VALUE(BN1788),VALUE(BO1788),VALUE(BP1788),VALUE(BQ1788),VALUE(BR1788),VALUE(BS1788),VALUE(BT1788),VALUE(BU1788),VALUE(BV1788),VALUE(BW1788))</f>
        <v/>
      </c>
      <c r="BZ1788" s="307" t="n"/>
      <c r="CA1788" s="307" t="n"/>
      <c r="CB1788" s="307" t="n"/>
      <c r="CC1788" s="307" t="n"/>
      <c r="CD1788" s="307" t="n"/>
      <c r="CE1788" s="307" t="n"/>
      <c r="CF1788" s="307" t="n"/>
      <c r="CG1788" s="307" t="n"/>
      <c r="CH1788" s="307" t="n"/>
      <c r="CI1788" s="307" t="n"/>
      <c r="CJ1788" s="307" t="n"/>
      <c r="CK1788" s="307" t="n"/>
      <c r="CL1788" s="307" t="n"/>
      <c r="CM1788" s="307" t="n"/>
      <c r="CN1788" s="307" t="n"/>
      <c r="CO1788" s="307" t="n"/>
      <c r="CP1788" s="307" t="n"/>
      <c r="CQ1788" s="307" t="n"/>
      <c r="CR1788" s="279" t="n"/>
      <c r="CS1788" s="280">
        <f>AVERAGE(Value(BY1788),value(CR1788))</f>
        <v/>
      </c>
      <c r="CT1788" s="421">
        <f>(IF(OR(MediaScorecard!BG2275="x", MediaScorecard!BH2275="x",MediaScorecard!BI2275="x",MediaScorecard!BJ2275="x",MediaScorecard!BK2275="x"),1, 2))</f>
        <v/>
      </c>
      <c r="CU1788" s="308" t="n"/>
      <c r="CV1788" s="308" t="n"/>
      <c r="CW1788" s="308" t="n"/>
      <c r="CX1788" s="309" t="n"/>
      <c r="CY1788" s="308" t="n"/>
      <c r="CZ1788" s="308" t="n"/>
      <c r="DA1788" s="308" t="n"/>
    </row>
    <row r="1789" ht="21" customHeight="1" s="590">
      <c r="A1789" s="421" t="n"/>
      <c r="B1789" s="270" t="n"/>
      <c r="C1789" s="269" t="n"/>
      <c r="D1789" s="267" t="n"/>
      <c r="E1789" s="267" t="n"/>
      <c r="F1789" s="268" t="n"/>
      <c r="G1789" s="421" t="n"/>
      <c r="H1789" s="269" t="n"/>
      <c r="I1789" s="421" t="n"/>
      <c r="J1789" s="421" t="n"/>
      <c r="K1789" s="421" t="n"/>
      <c r="L1789" s="421" t="n"/>
      <c r="M1789" s="421" t="n"/>
      <c r="N1789" s="421" t="n"/>
      <c r="O1789" s="421" t="n"/>
      <c r="P1789" s="421" t="n"/>
      <c r="Q1789" s="421" t="n"/>
      <c r="R1789" s="270" t="n"/>
      <c r="S1789" s="421" t="n"/>
      <c r="T1789" s="421" t="n"/>
      <c r="U1789" s="421" t="n"/>
      <c r="V1789" s="421" t="n"/>
      <c r="W1789" s="421" t="n"/>
      <c r="X1789" s="421" t="n"/>
      <c r="Y1789" s="421" t="n"/>
      <c r="Z1789" s="421" t="n"/>
      <c r="AA1789" s="421" t="n"/>
      <c r="AB1789" s="421" t="n"/>
      <c r="AC1789" s="421" t="n"/>
      <c r="AD1789" s="421" t="n"/>
      <c r="AE1789" s="421" t="n"/>
      <c r="AF1789" s="421" t="n"/>
      <c r="AG1789" s="421" t="n"/>
      <c r="AH1789" s="421" t="n"/>
      <c r="AI1789" s="421" t="n"/>
      <c r="AJ1789" s="297" t="n"/>
      <c r="AK1789" s="297" t="n"/>
      <c r="AL1789" s="284" t="n"/>
      <c r="AM1789" s="297" t="n"/>
      <c r="AN1789" s="285" t="n"/>
      <c r="AO1789" s="297" t="n"/>
      <c r="AP1789" s="297" t="n"/>
      <c r="AQ1789" s="297" t="n"/>
      <c r="AR1789" s="297" t="n"/>
      <c r="AS1789" s="297" t="n"/>
      <c r="AT1789" s="285" t="n"/>
      <c r="AU1789" s="297" t="n"/>
      <c r="AV1789" s="297" t="n"/>
      <c r="AW1789" s="297" t="n"/>
      <c r="AX1789" s="297" t="n"/>
      <c r="AY1789" s="286" t="n"/>
      <c r="AZ1789" s="286" t="n"/>
      <c r="BA1789" s="287" t="n"/>
      <c r="BB1789" s="286" t="n"/>
      <c r="BC1789" s="286" t="n"/>
      <c r="BD1789" s="286" t="n"/>
      <c r="BE1789" s="286" t="n"/>
      <c r="BF1789" s="286" t="n"/>
      <c r="BG1789" s="286" t="n"/>
      <c r="BH1789" s="297" t="n"/>
      <c r="BI1789" s="297" t="n"/>
      <c r="BJ1789" s="297" t="n"/>
      <c r="BK1789" s="297" t="n"/>
      <c r="BL1789" s="297" t="n"/>
      <c r="BM1789" s="297" t="n"/>
      <c r="BN1789" s="297" t="n"/>
      <c r="BO1789" s="285" t="n"/>
      <c r="BP1789" s="297" t="n"/>
      <c r="BQ1789" s="297" t="n"/>
      <c r="BR1789" s="297" t="n"/>
      <c r="BS1789" s="297" t="n"/>
      <c r="BT1789" s="297" t="n"/>
      <c r="BU1789" s="297" t="n"/>
      <c r="BV1789" s="297" t="n"/>
      <c r="BW1789" s="288" t="n"/>
      <c r="BX1789" s="276">
        <f>SUM(IF(COUNTIF(MediaScorecard!CC2276, "*1.*"), 2, 0), IF(COUNTIF(MediaScorecard!CC2276, "*2.*"), 2, 0), IF(COUNTIF(MediaScorecard!CC2276, "*3.*"), 2, 0), IF(COUNTIF(MediaScorecard!CC2276, "*4.*"), 2, 0), IF(COUNTIF(MediaScorecard!CC2276, "*5.*"), 2, 0), IF(COUNTIF(MediaScorecard!CC2276, "*6.*"), 2, 0))</f>
        <v/>
      </c>
      <c r="BY1789" s="277">
        <f t="array" ref="BY1789">SUM(VALUE(AT1789),VALUE(AU1789),VALUE(AV1789),VALUE(AW1789),VALUE(AX1789),VALUE(AY1789),VALUE(AZ1789),VALUE(BB1789),VALUE(BC1789),VALUE(BD1789),VALUE(BE1789),VALUE(BF1789),VALUE(BG1789),VALUE(BH1789),VALUE(BI1789),VALUE(BJ1789),VALUE(BK1789),VALUE(BL1789),VALUE(BM1789),VALUE(BN1789),VALUE(BO1789),VALUE(BP1789),VALUE(BQ1789),VALUE(BR1789),VALUE(BS1789),VALUE(BT1789),VALUE(BU1789),VALUE(BV1789),VALUE(BW1789))</f>
        <v/>
      </c>
      <c r="BZ1789" s="307" t="n"/>
      <c r="CA1789" s="307" t="n"/>
      <c r="CB1789" s="307" t="n"/>
      <c r="CC1789" s="307" t="n"/>
      <c r="CD1789" s="307" t="n"/>
      <c r="CE1789" s="307" t="n"/>
      <c r="CF1789" s="307" t="n"/>
      <c r="CG1789" s="307" t="n"/>
      <c r="CH1789" s="307" t="n"/>
      <c r="CI1789" s="307" t="n"/>
      <c r="CJ1789" s="307" t="n"/>
      <c r="CK1789" s="307" t="n"/>
      <c r="CL1789" s="307" t="n"/>
      <c r="CM1789" s="307" t="n"/>
      <c r="CN1789" s="307" t="n"/>
      <c r="CO1789" s="307" t="n"/>
      <c r="CP1789" s="307" t="n"/>
      <c r="CQ1789" s="307" t="n"/>
      <c r="CR1789" s="279" t="n"/>
      <c r="CS1789" s="280">
        <f>AVERAGE(Value(BY1789),value(CR1789))</f>
        <v/>
      </c>
      <c r="CT1789" s="421">
        <f>(IF(OR(MediaScorecard!BG2276="x", MediaScorecard!BH2276="x",MediaScorecard!BI2276="x",MediaScorecard!BJ2276="x",MediaScorecard!BK2276="x"),1, 2))</f>
        <v/>
      </c>
      <c r="CU1789" s="308" t="n"/>
      <c r="CV1789" s="308" t="n"/>
      <c r="CW1789" s="308" t="n"/>
      <c r="CX1789" s="309" t="n"/>
      <c r="CY1789" s="308" t="n"/>
      <c r="CZ1789" s="308" t="n"/>
      <c r="DA1789" s="308" t="n"/>
    </row>
    <row r="1790" ht="21" customHeight="1" s="590">
      <c r="A1790" s="421" t="n"/>
      <c r="B1790" s="270" t="n"/>
      <c r="C1790" s="269" t="n"/>
      <c r="D1790" s="267" t="n"/>
      <c r="E1790" s="267" t="n"/>
      <c r="F1790" s="268" t="n"/>
      <c r="G1790" s="421" t="n"/>
      <c r="H1790" s="269" t="n"/>
      <c r="I1790" s="421" t="n"/>
      <c r="J1790" s="421" t="n"/>
      <c r="K1790" s="421" t="n"/>
      <c r="L1790" s="421" t="n"/>
      <c r="M1790" s="421" t="n"/>
      <c r="N1790" s="421" t="n"/>
      <c r="O1790" s="421" t="n"/>
      <c r="P1790" s="421" t="n"/>
      <c r="Q1790" s="421" t="n"/>
      <c r="R1790" s="270" t="n"/>
      <c r="S1790" s="421" t="n"/>
      <c r="T1790" s="421" t="n"/>
      <c r="U1790" s="421" t="n"/>
      <c r="V1790" s="421" t="n"/>
      <c r="W1790" s="421" t="n"/>
      <c r="X1790" s="421" t="n"/>
      <c r="Y1790" s="421" t="n"/>
      <c r="Z1790" s="421" t="n"/>
      <c r="AA1790" s="421" t="n"/>
      <c r="AB1790" s="421" t="n"/>
      <c r="AC1790" s="421" t="n"/>
      <c r="AD1790" s="421" t="n"/>
      <c r="AE1790" s="421" t="n"/>
      <c r="AF1790" s="421" t="n"/>
      <c r="AG1790" s="421" t="n"/>
      <c r="AH1790" s="421" t="n"/>
      <c r="AI1790" s="421" t="n"/>
      <c r="AJ1790" s="297" t="n"/>
      <c r="AK1790" s="297" t="n"/>
      <c r="AL1790" s="284" t="n"/>
      <c r="AM1790" s="297" t="n"/>
      <c r="AN1790" s="285" t="n"/>
      <c r="AO1790" s="297" t="n"/>
      <c r="AP1790" s="297" t="n"/>
      <c r="AQ1790" s="297" t="n"/>
      <c r="AR1790" s="297" t="n"/>
      <c r="AS1790" s="297" t="n"/>
      <c r="AT1790" s="285" t="n"/>
      <c r="AU1790" s="297" t="n"/>
      <c r="AV1790" s="297" t="n"/>
      <c r="AW1790" s="297" t="n"/>
      <c r="AX1790" s="297" t="n"/>
      <c r="AY1790" s="286" t="n"/>
      <c r="AZ1790" s="286" t="n"/>
      <c r="BA1790" s="287" t="n"/>
      <c r="BB1790" s="286" t="n"/>
      <c r="BC1790" s="286" t="n"/>
      <c r="BD1790" s="286" t="n"/>
      <c r="BE1790" s="286" t="n"/>
      <c r="BF1790" s="286" t="n"/>
      <c r="BG1790" s="286" t="n"/>
      <c r="BH1790" s="297" t="n"/>
      <c r="BI1790" s="297" t="n"/>
      <c r="BJ1790" s="297" t="n"/>
      <c r="BK1790" s="297" t="n"/>
      <c r="BL1790" s="297" t="n"/>
      <c r="BM1790" s="297" t="n"/>
      <c r="BN1790" s="297" t="n"/>
      <c r="BO1790" s="285" t="n"/>
      <c r="BP1790" s="297" t="n"/>
      <c r="BQ1790" s="297" t="n"/>
      <c r="BR1790" s="297" t="n"/>
      <c r="BS1790" s="297" t="n"/>
      <c r="BT1790" s="297" t="n"/>
      <c r="BU1790" s="297" t="n"/>
      <c r="BV1790" s="297" t="n"/>
      <c r="BW1790" s="288" t="n"/>
      <c r="BX1790" s="276">
        <f>SUM(IF(COUNTIF(MediaScorecard!CC2277, "*1.*"), 2, 0), IF(COUNTIF(MediaScorecard!CC2277, "*2.*"), 2, 0), IF(COUNTIF(MediaScorecard!CC2277, "*3.*"), 2, 0), IF(COUNTIF(MediaScorecard!CC2277, "*4.*"), 2, 0), IF(COUNTIF(MediaScorecard!CC2277, "*5.*"), 2, 0), IF(COUNTIF(MediaScorecard!CC2277, "*6.*"), 2, 0))</f>
        <v/>
      </c>
      <c r="BY1790" s="277">
        <f t="array" ref="BY1790">SUM(VALUE(AT1790),VALUE(AU1790),VALUE(AV1790),VALUE(AW1790),VALUE(AX1790),VALUE(AY1790),VALUE(AZ1790),VALUE(BB1790),VALUE(BC1790),VALUE(BD1790),VALUE(BE1790),VALUE(BF1790),VALUE(BG1790),VALUE(BH1790),VALUE(BI1790),VALUE(BJ1790),VALUE(BK1790),VALUE(BL1790),VALUE(BM1790),VALUE(BN1790),VALUE(BO1790),VALUE(BP1790),VALUE(BQ1790),VALUE(BR1790),VALUE(BS1790),VALUE(BT1790),VALUE(BU1790),VALUE(BV1790),VALUE(BW1790))</f>
        <v/>
      </c>
      <c r="BZ1790" s="307" t="n"/>
      <c r="CA1790" s="307" t="n"/>
      <c r="CB1790" s="307" t="n"/>
      <c r="CC1790" s="307" t="n"/>
      <c r="CD1790" s="307" t="n"/>
      <c r="CE1790" s="307" t="n"/>
      <c r="CF1790" s="307" t="n"/>
      <c r="CG1790" s="307" t="n"/>
      <c r="CH1790" s="307" t="n"/>
      <c r="CI1790" s="307" t="n"/>
      <c r="CJ1790" s="307" t="n"/>
      <c r="CK1790" s="307" t="n"/>
      <c r="CL1790" s="307" t="n"/>
      <c r="CM1790" s="307" t="n"/>
      <c r="CN1790" s="307" t="n"/>
      <c r="CO1790" s="307" t="n"/>
      <c r="CP1790" s="307" t="n"/>
      <c r="CQ1790" s="307" t="n"/>
      <c r="CR1790" s="279" t="n"/>
      <c r="CS1790" s="280">
        <f>AVERAGE(Value(BY1790),value(CR1790))</f>
        <v/>
      </c>
      <c r="CT1790" s="421">
        <f>(IF(OR(MediaScorecard!BG2277="x", MediaScorecard!BH2277="x",MediaScorecard!BI2277="x",MediaScorecard!BJ2277="x",MediaScorecard!BK2277="x"),1, 2))</f>
        <v/>
      </c>
      <c r="CU1790" s="308" t="n"/>
      <c r="CV1790" s="308" t="n"/>
      <c r="CW1790" s="308" t="n"/>
      <c r="CX1790" s="309" t="n"/>
      <c r="CY1790" s="308" t="n"/>
      <c r="CZ1790" s="308" t="n"/>
      <c r="DA1790" s="308" t="n"/>
    </row>
    <row r="1791" ht="21" customHeight="1" s="590">
      <c r="A1791" s="421" t="n"/>
      <c r="B1791" s="270" t="n"/>
      <c r="C1791" s="269" t="n"/>
      <c r="D1791" s="267" t="n"/>
      <c r="E1791" s="267" t="n"/>
      <c r="F1791" s="268" t="n"/>
      <c r="G1791" s="421" t="n"/>
      <c r="H1791" s="269" t="n"/>
      <c r="I1791" s="421" t="n"/>
      <c r="J1791" s="421" t="n"/>
      <c r="K1791" s="421" t="n"/>
      <c r="L1791" s="421" t="n"/>
      <c r="M1791" s="421" t="n"/>
      <c r="N1791" s="421" t="n"/>
      <c r="O1791" s="421" t="n"/>
      <c r="P1791" s="421" t="n"/>
      <c r="Q1791" s="421" t="n"/>
      <c r="R1791" s="270" t="n"/>
      <c r="S1791" s="421" t="n"/>
      <c r="T1791" s="421" t="n"/>
      <c r="U1791" s="421" t="n"/>
      <c r="V1791" s="421" t="n"/>
      <c r="W1791" s="421" t="n"/>
      <c r="X1791" s="421" t="n"/>
      <c r="Y1791" s="421" t="n"/>
      <c r="Z1791" s="421" t="n"/>
      <c r="AA1791" s="421" t="n"/>
      <c r="AB1791" s="421" t="n"/>
      <c r="AC1791" s="421" t="n"/>
      <c r="AD1791" s="421" t="n"/>
      <c r="AE1791" s="421" t="n"/>
      <c r="AF1791" s="421" t="n"/>
      <c r="AG1791" s="421" t="n"/>
      <c r="AH1791" s="421" t="n"/>
      <c r="AI1791" s="421" t="n"/>
      <c r="AJ1791" s="297" t="n"/>
      <c r="AK1791" s="297" t="n"/>
      <c r="AL1791" s="284" t="n"/>
      <c r="AM1791" s="297" t="n"/>
      <c r="AN1791" s="285" t="n"/>
      <c r="AO1791" s="297" t="n"/>
      <c r="AP1791" s="297" t="n"/>
      <c r="AQ1791" s="297" t="n"/>
      <c r="AR1791" s="297" t="n"/>
      <c r="AS1791" s="297" t="n"/>
      <c r="AT1791" s="285" t="n"/>
      <c r="AU1791" s="297" t="n"/>
      <c r="AV1791" s="297" t="n"/>
      <c r="AW1791" s="297" t="n"/>
      <c r="AX1791" s="297" t="n"/>
      <c r="AY1791" s="286" t="n"/>
      <c r="AZ1791" s="286" t="n"/>
      <c r="BA1791" s="287" t="n"/>
      <c r="BB1791" s="286" t="n"/>
      <c r="BC1791" s="286" t="n"/>
      <c r="BD1791" s="286" t="n"/>
      <c r="BE1791" s="286" t="n"/>
      <c r="BF1791" s="286" t="n"/>
      <c r="BG1791" s="286" t="n"/>
      <c r="BH1791" s="297" t="n"/>
      <c r="BI1791" s="297" t="n"/>
      <c r="BJ1791" s="297" t="n"/>
      <c r="BK1791" s="297" t="n"/>
      <c r="BL1791" s="297" t="n"/>
      <c r="BM1791" s="297" t="n"/>
      <c r="BN1791" s="297" t="n"/>
      <c r="BO1791" s="285" t="n"/>
      <c r="BP1791" s="297" t="n"/>
      <c r="BQ1791" s="297" t="n"/>
      <c r="BR1791" s="297" t="n"/>
      <c r="BS1791" s="297" t="n"/>
      <c r="BT1791" s="297" t="n"/>
      <c r="BU1791" s="297" t="n"/>
      <c r="BV1791" s="297" t="n"/>
      <c r="BW1791" s="288" t="n"/>
      <c r="BX1791" s="276">
        <f>SUM(IF(COUNTIF(MediaScorecard!CC2278, "*1.*"), 2, 0), IF(COUNTIF(MediaScorecard!CC2278, "*2.*"), 2, 0), IF(COUNTIF(MediaScorecard!CC2278, "*3.*"), 2, 0), IF(COUNTIF(MediaScorecard!CC2278, "*4.*"), 2, 0), IF(COUNTIF(MediaScorecard!CC2278, "*5.*"), 2, 0), IF(COUNTIF(MediaScorecard!CC2278, "*6.*"), 2, 0))</f>
        <v/>
      </c>
      <c r="BY1791" s="277">
        <f t="array" ref="BY1791">SUM(VALUE(AT1791),VALUE(AU1791),VALUE(AV1791),VALUE(AW1791),VALUE(AX1791),VALUE(AY1791),VALUE(AZ1791),VALUE(BB1791),VALUE(BC1791),VALUE(BD1791),VALUE(BE1791),VALUE(BF1791),VALUE(BG1791),VALUE(BH1791),VALUE(BI1791),VALUE(BJ1791),VALUE(BK1791),VALUE(BL1791),VALUE(BM1791),VALUE(BN1791),VALUE(BO1791),VALUE(BP1791),VALUE(BQ1791),VALUE(BR1791),VALUE(BS1791),VALUE(BT1791),VALUE(BU1791),VALUE(BV1791),VALUE(BW1791))</f>
        <v/>
      </c>
      <c r="BZ1791" s="307" t="n"/>
      <c r="CA1791" s="307" t="n"/>
      <c r="CB1791" s="307" t="n"/>
      <c r="CC1791" s="307" t="n"/>
      <c r="CD1791" s="307" t="n"/>
      <c r="CE1791" s="307" t="n"/>
      <c r="CF1791" s="307" t="n"/>
      <c r="CG1791" s="307" t="n"/>
      <c r="CH1791" s="307" t="n"/>
      <c r="CI1791" s="307" t="n"/>
      <c r="CJ1791" s="307" t="n"/>
      <c r="CK1791" s="307" t="n"/>
      <c r="CL1791" s="307" t="n"/>
      <c r="CM1791" s="307" t="n"/>
      <c r="CN1791" s="307" t="n"/>
      <c r="CO1791" s="307" t="n"/>
      <c r="CP1791" s="307" t="n"/>
      <c r="CQ1791" s="307" t="n"/>
      <c r="CR1791" s="279" t="n"/>
      <c r="CS1791" s="280">
        <f>AVERAGE(Value(BY1791),value(CR1791))</f>
        <v/>
      </c>
      <c r="CT1791" s="421">
        <f>(IF(OR(MediaScorecard!BG2278="x", MediaScorecard!BH2278="x",MediaScorecard!BI2278="x",MediaScorecard!BJ2278="x",MediaScorecard!BK2278="x"),1, 2))</f>
        <v/>
      </c>
      <c r="CU1791" s="308" t="n"/>
      <c r="CV1791" s="308" t="n"/>
      <c r="CW1791" s="308" t="n"/>
      <c r="CX1791" s="309" t="n"/>
      <c r="CY1791" s="308" t="n"/>
      <c r="CZ1791" s="308" t="n"/>
      <c r="DA1791" s="308" t="n"/>
    </row>
    <row r="1792" ht="21" customHeight="1" s="590">
      <c r="A1792" s="421" t="n"/>
      <c r="B1792" s="270" t="n"/>
      <c r="C1792" s="269" t="n"/>
      <c r="D1792" s="267" t="n"/>
      <c r="E1792" s="267" t="n"/>
      <c r="F1792" s="268" t="n"/>
      <c r="G1792" s="421" t="n"/>
      <c r="H1792" s="269" t="n"/>
      <c r="I1792" s="421" t="n"/>
      <c r="J1792" s="421" t="n"/>
      <c r="K1792" s="421" t="n"/>
      <c r="L1792" s="421" t="n"/>
      <c r="M1792" s="421" t="n"/>
      <c r="N1792" s="421" t="n"/>
      <c r="O1792" s="421" t="n"/>
      <c r="P1792" s="421" t="n"/>
      <c r="Q1792" s="421" t="n"/>
      <c r="R1792" s="270" t="n"/>
      <c r="S1792" s="421" t="n"/>
      <c r="T1792" s="421" t="n"/>
      <c r="U1792" s="421" t="n"/>
      <c r="V1792" s="421" t="n"/>
      <c r="W1792" s="421" t="n"/>
      <c r="X1792" s="421" t="n"/>
      <c r="Y1792" s="421" t="n"/>
      <c r="Z1792" s="421" t="n"/>
      <c r="AA1792" s="421" t="n"/>
      <c r="AB1792" s="421" t="n"/>
      <c r="AC1792" s="421" t="n"/>
      <c r="AD1792" s="421" t="n"/>
      <c r="AE1792" s="421" t="n"/>
      <c r="AF1792" s="421" t="n"/>
      <c r="AG1792" s="421" t="n"/>
      <c r="AH1792" s="421" t="n"/>
      <c r="AI1792" s="421" t="n"/>
      <c r="AJ1792" s="297" t="n"/>
      <c r="AK1792" s="297" t="n"/>
      <c r="AL1792" s="284" t="n"/>
      <c r="AM1792" s="297" t="n"/>
      <c r="AN1792" s="285" t="n"/>
      <c r="AO1792" s="297" t="n"/>
      <c r="AP1792" s="297" t="n"/>
      <c r="AQ1792" s="297" t="n"/>
      <c r="AR1792" s="297" t="n"/>
      <c r="AS1792" s="297" t="n"/>
      <c r="AT1792" s="285" t="n"/>
      <c r="AU1792" s="297" t="n"/>
      <c r="AV1792" s="297" t="n"/>
      <c r="AW1792" s="297" t="n"/>
      <c r="AX1792" s="297" t="n"/>
      <c r="AY1792" s="286" t="n"/>
      <c r="AZ1792" s="286" t="n"/>
      <c r="BA1792" s="287" t="n"/>
      <c r="BB1792" s="286" t="n"/>
      <c r="BC1792" s="286" t="n"/>
      <c r="BD1792" s="286" t="n"/>
      <c r="BE1792" s="286" t="n"/>
      <c r="BF1792" s="286" t="n"/>
      <c r="BG1792" s="286" t="n"/>
      <c r="BH1792" s="297" t="n"/>
      <c r="BI1792" s="297" t="n"/>
      <c r="BJ1792" s="297" t="n"/>
      <c r="BK1792" s="297" t="n"/>
      <c r="BL1792" s="297" t="n"/>
      <c r="BM1792" s="297" t="n"/>
      <c r="BN1792" s="297" t="n"/>
      <c r="BO1792" s="285" t="n"/>
      <c r="BP1792" s="297" t="n"/>
      <c r="BQ1792" s="297" t="n"/>
      <c r="BR1792" s="297" t="n"/>
      <c r="BS1792" s="297" t="n"/>
      <c r="BT1792" s="297" t="n"/>
      <c r="BU1792" s="297" t="n"/>
      <c r="BV1792" s="297" t="n"/>
      <c r="BW1792" s="288" t="n"/>
      <c r="BX1792" s="276">
        <f>SUM(IF(COUNTIF(MediaScorecard!CC2279, "*1.*"), 2, 0), IF(COUNTIF(MediaScorecard!CC2279, "*2.*"), 2, 0), IF(COUNTIF(MediaScorecard!CC2279, "*3.*"), 2, 0), IF(COUNTIF(MediaScorecard!CC2279, "*4.*"), 2, 0), IF(COUNTIF(MediaScorecard!CC2279, "*5.*"), 2, 0), IF(COUNTIF(MediaScorecard!CC2279, "*6.*"), 2, 0))</f>
        <v/>
      </c>
      <c r="BY1792" s="277">
        <f t="array" ref="BY1792">SUM(VALUE(AT1792),VALUE(AU1792),VALUE(AV1792),VALUE(AW1792),VALUE(AX1792),VALUE(AY1792),VALUE(AZ1792),VALUE(BB1792),VALUE(BC1792),VALUE(BD1792),VALUE(BE1792),VALUE(BF1792),VALUE(BG1792),VALUE(BH1792),VALUE(BI1792),VALUE(BJ1792),VALUE(BK1792),VALUE(BL1792),VALUE(BM1792),VALUE(BN1792),VALUE(BO1792),VALUE(BP1792),VALUE(BQ1792),VALUE(BR1792),VALUE(BS1792),VALUE(BT1792),VALUE(BU1792),VALUE(BV1792),VALUE(BW1792))</f>
        <v/>
      </c>
      <c r="BZ1792" s="307" t="n"/>
      <c r="CA1792" s="307" t="n"/>
      <c r="CB1792" s="307" t="n"/>
      <c r="CC1792" s="307" t="n"/>
      <c r="CD1792" s="307" t="n"/>
      <c r="CE1792" s="307" t="n"/>
      <c r="CF1792" s="307" t="n"/>
      <c r="CG1792" s="307" t="n"/>
      <c r="CH1792" s="307" t="n"/>
      <c r="CI1792" s="307" t="n"/>
      <c r="CJ1792" s="307" t="n"/>
      <c r="CK1792" s="307" t="n"/>
      <c r="CL1792" s="307" t="n"/>
      <c r="CM1792" s="307" t="n"/>
      <c r="CN1792" s="307" t="n"/>
      <c r="CO1792" s="307" t="n"/>
      <c r="CP1792" s="307" t="n"/>
      <c r="CQ1792" s="307" t="n"/>
      <c r="CR1792" s="279" t="n"/>
      <c r="CS1792" s="280">
        <f>AVERAGE(Value(BY1792),value(CR1792))</f>
        <v/>
      </c>
      <c r="CT1792" s="421">
        <f>(IF(OR(MediaScorecard!BG2279="x", MediaScorecard!BH2279="x",MediaScorecard!BI2279="x",MediaScorecard!BJ2279="x",MediaScorecard!BK2279="x"),1, 2))</f>
        <v/>
      </c>
      <c r="CU1792" s="308" t="n"/>
      <c r="CV1792" s="308" t="n"/>
      <c r="CW1792" s="308" t="n"/>
      <c r="CX1792" s="309" t="n"/>
      <c r="CY1792" s="308" t="n"/>
      <c r="CZ1792" s="308" t="n"/>
      <c r="DA1792" s="308" t="n"/>
    </row>
    <row r="1793" ht="21" customHeight="1" s="590">
      <c r="A1793" s="421" t="n"/>
      <c r="B1793" s="270" t="n"/>
      <c r="C1793" s="269" t="n"/>
      <c r="D1793" s="267" t="n"/>
      <c r="E1793" s="267" t="n"/>
      <c r="F1793" s="268" t="n"/>
      <c r="G1793" s="421" t="n"/>
      <c r="H1793" s="269" t="n"/>
      <c r="I1793" s="421" t="n"/>
      <c r="J1793" s="421" t="n"/>
      <c r="K1793" s="421" t="n"/>
      <c r="L1793" s="421" t="n"/>
      <c r="M1793" s="421" t="n"/>
      <c r="N1793" s="421" t="n"/>
      <c r="O1793" s="421" t="n"/>
      <c r="P1793" s="421" t="n"/>
      <c r="Q1793" s="421" t="n"/>
      <c r="R1793" s="270" t="n"/>
      <c r="S1793" s="421" t="n"/>
      <c r="T1793" s="421" t="n"/>
      <c r="U1793" s="421" t="n"/>
      <c r="V1793" s="421" t="n"/>
      <c r="W1793" s="421" t="n"/>
      <c r="X1793" s="421" t="n"/>
      <c r="Y1793" s="421" t="n"/>
      <c r="Z1793" s="421" t="n"/>
      <c r="AA1793" s="421" t="n"/>
      <c r="AB1793" s="421" t="n"/>
      <c r="AC1793" s="421" t="n"/>
      <c r="AD1793" s="421" t="n"/>
      <c r="AE1793" s="421" t="n"/>
      <c r="AF1793" s="421" t="n"/>
      <c r="AG1793" s="421" t="n"/>
      <c r="AH1793" s="421" t="n"/>
      <c r="AI1793" s="421" t="n"/>
      <c r="AJ1793" s="297" t="n"/>
      <c r="AK1793" s="297" t="n"/>
      <c r="AL1793" s="284" t="n"/>
      <c r="AM1793" s="297" t="n"/>
      <c r="AN1793" s="285" t="n"/>
      <c r="AO1793" s="297" t="n"/>
      <c r="AP1793" s="297" t="n"/>
      <c r="AQ1793" s="297" t="n"/>
      <c r="AR1793" s="297" t="n"/>
      <c r="AS1793" s="297" t="n"/>
      <c r="AT1793" s="285" t="n"/>
      <c r="AU1793" s="297" t="n"/>
      <c r="AV1793" s="297" t="n"/>
      <c r="AW1793" s="297" t="n"/>
      <c r="AX1793" s="297" t="n"/>
      <c r="AY1793" s="286" t="n"/>
      <c r="AZ1793" s="286" t="n"/>
      <c r="BA1793" s="287" t="n"/>
      <c r="BB1793" s="286" t="n"/>
      <c r="BC1793" s="286" t="n"/>
      <c r="BD1793" s="286" t="n"/>
      <c r="BE1793" s="286" t="n"/>
      <c r="BF1793" s="286" t="n"/>
      <c r="BG1793" s="286" t="n"/>
      <c r="BH1793" s="297" t="n"/>
      <c r="BI1793" s="297" t="n"/>
      <c r="BJ1793" s="297" t="n"/>
      <c r="BK1793" s="297" t="n"/>
      <c r="BL1793" s="297" t="n"/>
      <c r="BM1793" s="297" t="n"/>
      <c r="BN1793" s="297" t="n"/>
      <c r="BO1793" s="285" t="n"/>
      <c r="BP1793" s="297" t="n"/>
      <c r="BQ1793" s="297" t="n"/>
      <c r="BR1793" s="297" t="n"/>
      <c r="BS1793" s="297" t="n"/>
      <c r="BT1793" s="297" t="n"/>
      <c r="BU1793" s="297" t="n"/>
      <c r="BV1793" s="297" t="n"/>
      <c r="BW1793" s="288" t="n"/>
      <c r="BX1793" s="276">
        <f>SUM(IF(COUNTIF(MediaScorecard!CC2280, "*1.*"), 2, 0), IF(COUNTIF(MediaScorecard!CC2280, "*2.*"), 2, 0), IF(COUNTIF(MediaScorecard!CC2280, "*3.*"), 2, 0), IF(COUNTIF(MediaScorecard!CC2280, "*4.*"), 2, 0), IF(COUNTIF(MediaScorecard!CC2280, "*5.*"), 2, 0), IF(COUNTIF(MediaScorecard!CC2280, "*6.*"), 2, 0))</f>
        <v/>
      </c>
      <c r="BY1793" s="277">
        <f t="array" ref="BY1793">SUM(VALUE(AT1793),VALUE(AU1793),VALUE(AV1793),VALUE(AW1793),VALUE(AX1793),VALUE(AY1793),VALUE(AZ1793),VALUE(BB1793),VALUE(BC1793),VALUE(BD1793),VALUE(BE1793),VALUE(BF1793),VALUE(BG1793),VALUE(BH1793),VALUE(BI1793),VALUE(BJ1793),VALUE(BK1793),VALUE(BL1793),VALUE(BM1793),VALUE(BN1793),VALUE(BO1793),VALUE(BP1793),VALUE(BQ1793),VALUE(BR1793),VALUE(BS1793),VALUE(BT1793),VALUE(BU1793),VALUE(BV1793),VALUE(BW1793))</f>
        <v/>
      </c>
      <c r="BZ1793" s="307" t="n"/>
      <c r="CA1793" s="307" t="n"/>
      <c r="CB1793" s="307" t="n"/>
      <c r="CC1793" s="307" t="n"/>
      <c r="CD1793" s="307" t="n"/>
      <c r="CE1793" s="307" t="n"/>
      <c r="CF1793" s="307" t="n"/>
      <c r="CG1793" s="307" t="n"/>
      <c r="CH1793" s="307" t="n"/>
      <c r="CI1793" s="307" t="n"/>
      <c r="CJ1793" s="307" t="n"/>
      <c r="CK1793" s="307" t="n"/>
      <c r="CL1793" s="307" t="n"/>
      <c r="CM1793" s="307" t="n"/>
      <c r="CN1793" s="307" t="n"/>
      <c r="CO1793" s="307" t="n"/>
      <c r="CP1793" s="307" t="n"/>
      <c r="CQ1793" s="307" t="n"/>
      <c r="CR1793" s="279" t="n"/>
      <c r="CS1793" s="280">
        <f>AVERAGE(Value(BY1793),value(CR1793))</f>
        <v/>
      </c>
      <c r="CT1793" s="421">
        <f>(IF(OR(MediaScorecard!BG2280="x", MediaScorecard!BH2280="x",MediaScorecard!BI2280="x",MediaScorecard!BJ2280="x",MediaScorecard!BK2280="x"),1, 2))</f>
        <v/>
      </c>
      <c r="CU1793" s="308" t="n"/>
      <c r="CV1793" s="308" t="n"/>
      <c r="CW1793" s="308" t="n"/>
      <c r="CX1793" s="309" t="n"/>
      <c r="CY1793" s="308" t="n"/>
      <c r="CZ1793" s="308" t="n"/>
      <c r="DA1793" s="308" t="n"/>
    </row>
    <row r="1794" ht="21" customHeight="1" s="590">
      <c r="A1794" s="421" t="n"/>
      <c r="B1794" s="270" t="n"/>
      <c r="C1794" s="269" t="n"/>
      <c r="D1794" s="267" t="n"/>
      <c r="E1794" s="267" t="n"/>
      <c r="F1794" s="268" t="n"/>
      <c r="G1794" s="421" t="n"/>
      <c r="H1794" s="269" t="n"/>
      <c r="I1794" s="421" t="n"/>
      <c r="J1794" s="421" t="n"/>
      <c r="K1794" s="421" t="n"/>
      <c r="L1794" s="421" t="n"/>
      <c r="M1794" s="421" t="n"/>
      <c r="N1794" s="421" t="n"/>
      <c r="O1794" s="421" t="n"/>
      <c r="P1794" s="421" t="n"/>
      <c r="Q1794" s="421" t="n"/>
      <c r="R1794" s="270" t="n"/>
      <c r="S1794" s="421" t="n"/>
      <c r="T1794" s="421" t="n"/>
      <c r="U1794" s="421" t="n"/>
      <c r="V1794" s="421" t="n"/>
      <c r="W1794" s="421" t="n"/>
      <c r="X1794" s="421" t="n"/>
      <c r="Y1794" s="421" t="n"/>
      <c r="Z1794" s="421" t="n"/>
      <c r="AA1794" s="421" t="n"/>
      <c r="AB1794" s="421" t="n"/>
      <c r="AC1794" s="421" t="n"/>
      <c r="AD1794" s="421" t="n"/>
      <c r="AE1794" s="421" t="n"/>
      <c r="AF1794" s="421" t="n"/>
      <c r="AG1794" s="421" t="n"/>
      <c r="AH1794" s="421" t="n"/>
      <c r="AI1794" s="421" t="n"/>
      <c r="AJ1794" s="297" t="n"/>
      <c r="AK1794" s="297" t="n"/>
      <c r="AL1794" s="284" t="n"/>
      <c r="AM1794" s="297" t="n"/>
      <c r="AN1794" s="285" t="n"/>
      <c r="AO1794" s="297" t="n"/>
      <c r="AP1794" s="297" t="n"/>
      <c r="AQ1794" s="297" t="n"/>
      <c r="AR1794" s="297" t="n"/>
      <c r="AS1794" s="297" t="n"/>
      <c r="AT1794" s="285" t="n"/>
      <c r="AU1794" s="297" t="n"/>
      <c r="AV1794" s="297" t="n"/>
      <c r="AW1794" s="297" t="n"/>
      <c r="AX1794" s="297" t="n"/>
      <c r="AY1794" s="286" t="n"/>
      <c r="AZ1794" s="286" t="n"/>
      <c r="BA1794" s="287" t="n"/>
      <c r="BB1794" s="286" t="n"/>
      <c r="BC1794" s="286" t="n"/>
      <c r="BD1794" s="286" t="n"/>
      <c r="BE1794" s="286" t="n"/>
      <c r="BF1794" s="286" t="n"/>
      <c r="BG1794" s="286" t="n"/>
      <c r="BH1794" s="297" t="n"/>
      <c r="BI1794" s="297" t="n"/>
      <c r="BJ1794" s="297" t="n"/>
      <c r="BK1794" s="297" t="n"/>
      <c r="BL1794" s="297" t="n"/>
      <c r="BM1794" s="297" t="n"/>
      <c r="BN1794" s="297" t="n"/>
      <c r="BO1794" s="285" t="n"/>
      <c r="BP1794" s="297" t="n"/>
      <c r="BQ1794" s="297" t="n"/>
      <c r="BR1794" s="297" t="n"/>
      <c r="BS1794" s="297" t="n"/>
      <c r="BT1794" s="297" t="n"/>
      <c r="BU1794" s="297" t="n"/>
      <c r="BV1794" s="297" t="n"/>
      <c r="BW1794" s="288" t="n"/>
      <c r="BX1794" s="276">
        <f>SUM(IF(COUNTIF(MediaScorecard!CC2281, "*1.*"), 2, 0), IF(COUNTIF(MediaScorecard!CC2281, "*2.*"), 2, 0), IF(COUNTIF(MediaScorecard!CC2281, "*3.*"), 2, 0), IF(COUNTIF(MediaScorecard!CC2281, "*4.*"), 2, 0), IF(COUNTIF(MediaScorecard!CC2281, "*5.*"), 2, 0), IF(COUNTIF(MediaScorecard!CC2281, "*6.*"), 2, 0))</f>
        <v/>
      </c>
      <c r="BY1794" s="277">
        <f t="array" ref="BY1794">SUM(VALUE(AT1794),VALUE(AU1794),VALUE(AV1794),VALUE(AW1794),VALUE(AX1794),VALUE(AY1794),VALUE(AZ1794),VALUE(BB1794),VALUE(BC1794),VALUE(BD1794),VALUE(BE1794),VALUE(BF1794),VALUE(BG1794),VALUE(BH1794),VALUE(BI1794),VALUE(BJ1794),VALUE(BK1794),VALUE(BL1794),VALUE(BM1794),VALUE(BN1794),VALUE(BO1794),VALUE(BP1794),VALUE(BQ1794),VALUE(BR1794),VALUE(BS1794),VALUE(BT1794),VALUE(BU1794),VALUE(BV1794),VALUE(BW1794))</f>
        <v/>
      </c>
      <c r="BZ1794" s="307" t="n"/>
      <c r="CA1794" s="307" t="n"/>
      <c r="CB1794" s="307" t="n"/>
      <c r="CC1794" s="307" t="n"/>
      <c r="CD1794" s="307" t="n"/>
      <c r="CE1794" s="307" t="n"/>
      <c r="CF1794" s="307" t="n"/>
      <c r="CG1794" s="307" t="n"/>
      <c r="CH1794" s="307" t="n"/>
      <c r="CI1794" s="307" t="n"/>
      <c r="CJ1794" s="307" t="n"/>
      <c r="CK1794" s="307" t="n"/>
      <c r="CL1794" s="307" t="n"/>
      <c r="CM1794" s="307" t="n"/>
      <c r="CN1794" s="307" t="n"/>
      <c r="CO1794" s="307" t="n"/>
      <c r="CP1794" s="307" t="n"/>
      <c r="CQ1794" s="307" t="n"/>
      <c r="CR1794" s="279" t="n"/>
      <c r="CS1794" s="280">
        <f>AVERAGE(Value(BY1794),value(CR1794))</f>
        <v/>
      </c>
      <c r="CT1794" s="421">
        <f>(IF(OR(MediaScorecard!BG2281="x", MediaScorecard!BH2281="x",MediaScorecard!BI2281="x",MediaScorecard!BJ2281="x",MediaScorecard!BK2281="x"),1, 2))</f>
        <v/>
      </c>
      <c r="CU1794" s="308" t="n"/>
      <c r="CV1794" s="308" t="n"/>
      <c r="CW1794" s="308" t="n"/>
      <c r="CX1794" s="309" t="n"/>
      <c r="CY1794" s="308" t="n"/>
      <c r="CZ1794" s="308" t="n"/>
      <c r="DA1794" s="308" t="n"/>
    </row>
    <row r="1795" ht="21" customHeight="1" s="590">
      <c r="A1795" s="421" t="n"/>
      <c r="B1795" s="270" t="n"/>
      <c r="C1795" s="269" t="n"/>
      <c r="D1795" s="267" t="n"/>
      <c r="E1795" s="267" t="n"/>
      <c r="F1795" s="268" t="n"/>
      <c r="G1795" s="421" t="n"/>
      <c r="H1795" s="269" t="n"/>
      <c r="I1795" s="421" t="n"/>
      <c r="J1795" s="421" t="n"/>
      <c r="K1795" s="421" t="n"/>
      <c r="L1795" s="421" t="n"/>
      <c r="M1795" s="421" t="n"/>
      <c r="N1795" s="421" t="n"/>
      <c r="O1795" s="421" t="n"/>
      <c r="P1795" s="421" t="n"/>
      <c r="Q1795" s="421" t="n"/>
      <c r="R1795" s="270" t="n"/>
      <c r="S1795" s="421" t="n"/>
      <c r="T1795" s="421" t="n"/>
      <c r="U1795" s="421" t="n"/>
      <c r="V1795" s="421" t="n"/>
      <c r="W1795" s="421" t="n"/>
      <c r="X1795" s="421" t="n"/>
      <c r="Y1795" s="421" t="n"/>
      <c r="Z1795" s="421" t="n"/>
      <c r="AA1795" s="421" t="n"/>
      <c r="AB1795" s="421" t="n"/>
      <c r="AC1795" s="421" t="n"/>
      <c r="AD1795" s="421" t="n"/>
      <c r="AE1795" s="421" t="n"/>
      <c r="AF1795" s="421" t="n"/>
      <c r="AG1795" s="421" t="n"/>
      <c r="AH1795" s="421" t="n"/>
      <c r="AI1795" s="421" t="n"/>
      <c r="AJ1795" s="297" t="n"/>
      <c r="AK1795" s="297" t="n"/>
      <c r="AL1795" s="284" t="n"/>
      <c r="AM1795" s="297" t="n"/>
      <c r="AN1795" s="285" t="n"/>
      <c r="AO1795" s="297" t="n"/>
      <c r="AP1795" s="297" t="n"/>
      <c r="AQ1795" s="297" t="n"/>
      <c r="AR1795" s="297" t="n"/>
      <c r="AS1795" s="297" t="n"/>
      <c r="AT1795" s="285" t="n"/>
      <c r="AU1795" s="297" t="n"/>
      <c r="AV1795" s="297" t="n"/>
      <c r="AW1795" s="297" t="n"/>
      <c r="AX1795" s="297" t="n"/>
      <c r="AY1795" s="286" t="n"/>
      <c r="AZ1795" s="286" t="n"/>
      <c r="BA1795" s="287" t="n"/>
      <c r="BB1795" s="286" t="n"/>
      <c r="BC1795" s="286" t="n"/>
      <c r="BD1795" s="286" t="n"/>
      <c r="BE1795" s="286" t="n"/>
      <c r="BF1795" s="286" t="n"/>
      <c r="BG1795" s="286" t="n"/>
      <c r="BH1795" s="297" t="n"/>
      <c r="BI1795" s="297" t="n"/>
      <c r="BJ1795" s="297" t="n"/>
      <c r="BK1795" s="297" t="n"/>
      <c r="BL1795" s="297" t="n"/>
      <c r="BM1795" s="297" t="n"/>
      <c r="BN1795" s="297" t="n"/>
      <c r="BO1795" s="285" t="n"/>
      <c r="BP1795" s="297" t="n"/>
      <c r="BQ1795" s="297" t="n"/>
      <c r="BR1795" s="297" t="n"/>
      <c r="BS1795" s="297" t="n"/>
      <c r="BT1795" s="297" t="n"/>
      <c r="BU1795" s="297" t="n"/>
      <c r="BV1795" s="297" t="n"/>
      <c r="BW1795" s="288" t="n"/>
      <c r="BX1795" s="276">
        <f>SUM(IF(COUNTIF(MediaScorecard!CC2282, "*1.*"), 2, 0), IF(COUNTIF(MediaScorecard!CC2282, "*2.*"), 2, 0), IF(COUNTIF(MediaScorecard!CC2282, "*3.*"), 2, 0), IF(COUNTIF(MediaScorecard!CC2282, "*4.*"), 2, 0), IF(COUNTIF(MediaScorecard!CC2282, "*5.*"), 2, 0), IF(COUNTIF(MediaScorecard!CC2282, "*6.*"), 2, 0))</f>
        <v/>
      </c>
      <c r="BY1795" s="277">
        <f t="array" ref="BY1795">SUM(VALUE(AT1795),VALUE(AU1795),VALUE(AV1795),VALUE(AW1795),VALUE(AX1795),VALUE(AY1795),VALUE(AZ1795),VALUE(BB1795),VALUE(BC1795),VALUE(BD1795),VALUE(BE1795),VALUE(BF1795),VALUE(BG1795),VALUE(BH1795),VALUE(BI1795),VALUE(BJ1795),VALUE(BK1795),VALUE(BL1795),VALUE(BM1795),VALUE(BN1795),VALUE(BO1795),VALUE(BP1795),VALUE(BQ1795),VALUE(BR1795),VALUE(BS1795),VALUE(BT1795),VALUE(BU1795),VALUE(BV1795),VALUE(BW1795))</f>
        <v/>
      </c>
      <c r="BZ1795" s="307" t="n"/>
      <c r="CA1795" s="307" t="n"/>
      <c r="CB1795" s="307" t="n"/>
      <c r="CC1795" s="307" t="n"/>
      <c r="CD1795" s="307" t="n"/>
      <c r="CE1795" s="307" t="n"/>
      <c r="CF1795" s="307" t="n"/>
      <c r="CG1795" s="307" t="n"/>
      <c r="CH1795" s="307" t="n"/>
      <c r="CI1795" s="307" t="n"/>
      <c r="CJ1795" s="307" t="n"/>
      <c r="CK1795" s="307" t="n"/>
      <c r="CL1795" s="307" t="n"/>
      <c r="CM1795" s="307" t="n"/>
      <c r="CN1795" s="307" t="n"/>
      <c r="CO1795" s="307" t="n"/>
      <c r="CP1795" s="307" t="n"/>
      <c r="CQ1795" s="307" t="n"/>
      <c r="CR1795" s="279" t="n"/>
      <c r="CS1795" s="280">
        <f>AVERAGE(Value(BY1795),value(CR1795))</f>
        <v/>
      </c>
      <c r="CT1795" s="421">
        <f>(IF(OR(MediaScorecard!BG2282="x", MediaScorecard!BH2282="x",MediaScorecard!BI2282="x",MediaScorecard!BJ2282="x",MediaScorecard!BK2282="x"),1, 2))</f>
        <v/>
      </c>
      <c r="CU1795" s="308" t="n"/>
      <c r="CV1795" s="308" t="n"/>
      <c r="CW1795" s="308" t="n"/>
      <c r="CX1795" s="309" t="n"/>
      <c r="CY1795" s="308" t="n"/>
      <c r="CZ1795" s="308" t="n"/>
      <c r="DA1795" s="308" t="n"/>
    </row>
    <row r="1796" ht="21" customHeight="1" s="590">
      <c r="A1796" s="421" t="n"/>
      <c r="B1796" s="270" t="n"/>
      <c r="C1796" s="269" t="n"/>
      <c r="D1796" s="267" t="n"/>
      <c r="E1796" s="267" t="n"/>
      <c r="F1796" s="268" t="n"/>
      <c r="G1796" s="421" t="n"/>
      <c r="H1796" s="269" t="n"/>
      <c r="I1796" s="421" t="n"/>
      <c r="J1796" s="421" t="n"/>
      <c r="K1796" s="421" t="n"/>
      <c r="L1796" s="421" t="n"/>
      <c r="M1796" s="421" t="n"/>
      <c r="N1796" s="421" t="n"/>
      <c r="O1796" s="421" t="n"/>
      <c r="P1796" s="421" t="n"/>
      <c r="Q1796" s="421" t="n"/>
      <c r="R1796" s="270" t="n"/>
      <c r="S1796" s="421" t="n"/>
      <c r="T1796" s="421" t="n"/>
      <c r="U1796" s="421" t="n"/>
      <c r="V1796" s="421" t="n"/>
      <c r="W1796" s="421" t="n"/>
      <c r="X1796" s="421" t="n"/>
      <c r="Y1796" s="421" t="n"/>
      <c r="Z1796" s="421" t="n"/>
      <c r="AA1796" s="421" t="n"/>
      <c r="AB1796" s="421" t="n"/>
      <c r="AC1796" s="421" t="n"/>
      <c r="AD1796" s="421" t="n"/>
      <c r="AE1796" s="421" t="n"/>
      <c r="AF1796" s="421" t="n"/>
      <c r="AG1796" s="421" t="n"/>
      <c r="AH1796" s="421" t="n"/>
      <c r="AI1796" s="421" t="n"/>
      <c r="AJ1796" s="297" t="n"/>
      <c r="AK1796" s="297" t="n"/>
      <c r="AL1796" s="284" t="n"/>
      <c r="AM1796" s="297" t="n"/>
      <c r="AN1796" s="285" t="n"/>
      <c r="AO1796" s="297" t="n"/>
      <c r="AP1796" s="297" t="n"/>
      <c r="AQ1796" s="297" t="n"/>
      <c r="AR1796" s="297" t="n"/>
      <c r="AS1796" s="297" t="n"/>
      <c r="AT1796" s="285" t="n"/>
      <c r="AU1796" s="297" t="n"/>
      <c r="AV1796" s="297" t="n"/>
      <c r="AW1796" s="297" t="n"/>
      <c r="AX1796" s="297" t="n"/>
      <c r="AY1796" s="286" t="n"/>
      <c r="AZ1796" s="286" t="n"/>
      <c r="BA1796" s="287" t="n"/>
      <c r="BB1796" s="286" t="n"/>
      <c r="BC1796" s="286" t="n"/>
      <c r="BD1796" s="286" t="n"/>
      <c r="BE1796" s="286" t="n"/>
      <c r="BF1796" s="286" t="n"/>
      <c r="BG1796" s="286" t="n"/>
      <c r="BH1796" s="297" t="n"/>
      <c r="BI1796" s="297" t="n"/>
      <c r="BJ1796" s="297" t="n"/>
      <c r="BK1796" s="297" t="n"/>
      <c r="BL1796" s="297" t="n"/>
      <c r="BM1796" s="297" t="n"/>
      <c r="BN1796" s="297" t="n"/>
      <c r="BO1796" s="285" t="n"/>
      <c r="BP1796" s="297" t="n"/>
      <c r="BQ1796" s="297" t="n"/>
      <c r="BR1796" s="297" t="n"/>
      <c r="BS1796" s="297" t="n"/>
      <c r="BT1796" s="297" t="n"/>
      <c r="BU1796" s="297" t="n"/>
      <c r="BV1796" s="297" t="n"/>
      <c r="BW1796" s="288" t="n"/>
      <c r="BX1796" s="276">
        <f>SUM(IF(COUNTIF(MediaScorecard!CC2283, "*1.*"), 2, 0), IF(COUNTIF(MediaScorecard!CC2283, "*2.*"), 2, 0), IF(COUNTIF(MediaScorecard!CC2283, "*3.*"), 2, 0), IF(COUNTIF(MediaScorecard!CC2283, "*4.*"), 2, 0), IF(COUNTIF(MediaScorecard!CC2283, "*5.*"), 2, 0), IF(COUNTIF(MediaScorecard!CC2283, "*6.*"), 2, 0))</f>
        <v/>
      </c>
      <c r="BY1796" s="277">
        <f t="array" ref="BY1796">SUM(VALUE(AT1796),VALUE(AU1796),VALUE(AV1796),VALUE(AW1796),VALUE(AX1796),VALUE(AY1796),VALUE(AZ1796),VALUE(BB1796),VALUE(BC1796),VALUE(BD1796),VALUE(BE1796),VALUE(BF1796),VALUE(BG1796),VALUE(BH1796),VALUE(BI1796),VALUE(BJ1796),VALUE(BK1796),VALUE(BL1796),VALUE(BM1796),VALUE(BN1796),VALUE(BO1796),VALUE(BP1796),VALUE(BQ1796),VALUE(BR1796),VALUE(BS1796),VALUE(BT1796),VALUE(BU1796),VALUE(BV1796),VALUE(BW1796))</f>
        <v/>
      </c>
      <c r="BZ1796" s="307" t="n"/>
      <c r="CA1796" s="307" t="n"/>
      <c r="CB1796" s="307" t="n"/>
      <c r="CC1796" s="307" t="n"/>
      <c r="CD1796" s="307" t="n"/>
      <c r="CE1796" s="307" t="n"/>
      <c r="CF1796" s="307" t="n"/>
      <c r="CG1796" s="307" t="n"/>
      <c r="CH1796" s="307" t="n"/>
      <c r="CI1796" s="307" t="n"/>
      <c r="CJ1796" s="307" t="n"/>
      <c r="CK1796" s="307" t="n"/>
      <c r="CL1796" s="307" t="n"/>
      <c r="CM1796" s="307" t="n"/>
      <c r="CN1796" s="307" t="n"/>
      <c r="CO1796" s="307" t="n"/>
      <c r="CP1796" s="307" t="n"/>
      <c r="CQ1796" s="307" t="n"/>
      <c r="CR1796" s="279" t="n"/>
      <c r="CS1796" s="280">
        <f>AVERAGE(Value(BY1796),value(CR1796))</f>
        <v/>
      </c>
      <c r="CT1796" s="421">
        <f>(IF(OR(MediaScorecard!BG2283="x", MediaScorecard!BH2283="x",MediaScorecard!BI2283="x",MediaScorecard!BJ2283="x",MediaScorecard!BK2283="x"),1, 2))</f>
        <v/>
      </c>
      <c r="CU1796" s="308" t="n"/>
      <c r="CV1796" s="308" t="n"/>
      <c r="CW1796" s="308" t="n"/>
      <c r="CX1796" s="309" t="n"/>
      <c r="CY1796" s="308" t="n"/>
      <c r="CZ1796" s="308" t="n"/>
      <c r="DA1796" s="308" t="n"/>
    </row>
    <row r="1797" ht="21" customHeight="1" s="590">
      <c r="A1797" s="421" t="n"/>
      <c r="B1797" s="270" t="n"/>
      <c r="C1797" s="269" t="n"/>
      <c r="D1797" s="267" t="n"/>
      <c r="E1797" s="267" t="n"/>
      <c r="F1797" s="268" t="n"/>
      <c r="G1797" s="421" t="n"/>
      <c r="H1797" s="269" t="n"/>
      <c r="I1797" s="421" t="n"/>
      <c r="J1797" s="421" t="n"/>
      <c r="K1797" s="421" t="n"/>
      <c r="L1797" s="421" t="n"/>
      <c r="M1797" s="421" t="n"/>
      <c r="N1797" s="421" t="n"/>
      <c r="O1797" s="421" t="n"/>
      <c r="P1797" s="421" t="n"/>
      <c r="Q1797" s="421" t="n"/>
      <c r="R1797" s="270" t="n"/>
      <c r="S1797" s="421" t="n"/>
      <c r="T1797" s="421" t="n"/>
      <c r="U1797" s="421" t="n"/>
      <c r="V1797" s="421" t="n"/>
      <c r="W1797" s="421" t="n"/>
      <c r="X1797" s="421" t="n"/>
      <c r="Y1797" s="421" t="n"/>
      <c r="Z1797" s="421" t="n"/>
      <c r="AA1797" s="421" t="n"/>
      <c r="AB1797" s="421" t="n"/>
      <c r="AC1797" s="421" t="n"/>
      <c r="AD1797" s="421" t="n"/>
      <c r="AE1797" s="421" t="n"/>
      <c r="AF1797" s="421" t="n"/>
      <c r="AG1797" s="421" t="n"/>
      <c r="AH1797" s="421" t="n"/>
      <c r="AI1797" s="421" t="n"/>
      <c r="AJ1797" s="297" t="n"/>
      <c r="AK1797" s="297" t="n"/>
      <c r="AL1797" s="284" t="n"/>
      <c r="AM1797" s="297" t="n"/>
      <c r="AN1797" s="285" t="n"/>
      <c r="AO1797" s="297" t="n"/>
      <c r="AP1797" s="297" t="n"/>
      <c r="AQ1797" s="297" t="n"/>
      <c r="AR1797" s="297" t="n"/>
      <c r="AS1797" s="297" t="n"/>
      <c r="AT1797" s="285" t="n"/>
      <c r="AU1797" s="297" t="n"/>
      <c r="AV1797" s="297" t="n"/>
      <c r="AW1797" s="297" t="n"/>
      <c r="AX1797" s="297" t="n"/>
      <c r="AY1797" s="286" t="n"/>
      <c r="AZ1797" s="286" t="n"/>
      <c r="BA1797" s="287" t="n"/>
      <c r="BB1797" s="286" t="n"/>
      <c r="BC1797" s="286" t="n"/>
      <c r="BD1797" s="286" t="n"/>
      <c r="BE1797" s="286" t="n"/>
      <c r="BF1797" s="286" t="n"/>
      <c r="BG1797" s="286" t="n"/>
      <c r="BH1797" s="297" t="n"/>
      <c r="BI1797" s="297" t="n"/>
      <c r="BJ1797" s="297" t="n"/>
      <c r="BK1797" s="297" t="n"/>
      <c r="BL1797" s="297" t="n"/>
      <c r="BM1797" s="297" t="n"/>
      <c r="BN1797" s="297" t="n"/>
      <c r="BO1797" s="285" t="n"/>
      <c r="BP1797" s="297" t="n"/>
      <c r="BQ1797" s="297" t="n"/>
      <c r="BR1797" s="297" t="n"/>
      <c r="BS1797" s="297" t="n"/>
      <c r="BT1797" s="297" t="n"/>
      <c r="BU1797" s="297" t="n"/>
      <c r="BV1797" s="297" t="n"/>
      <c r="BW1797" s="288" t="n"/>
      <c r="BX1797" s="276">
        <f>SUM(IF(COUNTIF(MediaScorecard!CC2284, "*1.*"), 2, 0), IF(COUNTIF(MediaScorecard!CC2284, "*2.*"), 2, 0), IF(COUNTIF(MediaScorecard!CC2284, "*3.*"), 2, 0), IF(COUNTIF(MediaScorecard!CC2284, "*4.*"), 2, 0), IF(COUNTIF(MediaScorecard!CC2284, "*5.*"), 2, 0), IF(COUNTIF(MediaScorecard!CC2284, "*6.*"), 2, 0))</f>
        <v/>
      </c>
      <c r="BY1797" s="277">
        <f t="array" ref="BY1797">SUM(VALUE(AT1797),VALUE(AU1797),VALUE(AV1797),VALUE(AW1797),VALUE(AX1797),VALUE(AY1797),VALUE(AZ1797),VALUE(BB1797),VALUE(BC1797),VALUE(BD1797),VALUE(BE1797),VALUE(BF1797),VALUE(BG1797),VALUE(BH1797),VALUE(BI1797),VALUE(BJ1797),VALUE(BK1797),VALUE(BL1797),VALUE(BM1797),VALUE(BN1797),VALUE(BO1797),VALUE(BP1797),VALUE(BQ1797),VALUE(BR1797),VALUE(BS1797),VALUE(BT1797),VALUE(BU1797),VALUE(BV1797),VALUE(BW1797))</f>
        <v/>
      </c>
      <c r="BZ1797" s="307" t="n"/>
      <c r="CA1797" s="307" t="n"/>
      <c r="CB1797" s="307" t="n"/>
      <c r="CC1797" s="307" t="n"/>
      <c r="CD1797" s="307" t="n"/>
      <c r="CE1797" s="307" t="n"/>
      <c r="CF1797" s="307" t="n"/>
      <c r="CG1797" s="307" t="n"/>
      <c r="CH1797" s="307" t="n"/>
      <c r="CI1797" s="307" t="n"/>
      <c r="CJ1797" s="307" t="n"/>
      <c r="CK1797" s="307" t="n"/>
      <c r="CL1797" s="307" t="n"/>
      <c r="CM1797" s="307" t="n"/>
      <c r="CN1797" s="307" t="n"/>
      <c r="CO1797" s="307" t="n"/>
      <c r="CP1797" s="307" t="n"/>
      <c r="CQ1797" s="307" t="n"/>
      <c r="CR1797" s="279" t="n"/>
      <c r="CS1797" s="280">
        <f>AVERAGE(Value(BY1797),value(CR1797))</f>
        <v/>
      </c>
      <c r="CT1797" s="421">
        <f>(IF(OR(MediaScorecard!BG2284="x", MediaScorecard!BH2284="x",MediaScorecard!BI2284="x",MediaScorecard!BJ2284="x",MediaScorecard!BK2284="x"),1, 2))</f>
        <v/>
      </c>
      <c r="CU1797" s="308" t="n"/>
      <c r="CV1797" s="308" t="n"/>
      <c r="CW1797" s="308" t="n"/>
      <c r="CX1797" s="309" t="n"/>
      <c r="CY1797" s="308" t="n"/>
      <c r="CZ1797" s="308" t="n"/>
      <c r="DA1797" s="308" t="n"/>
    </row>
    <row r="1798" ht="21" customHeight="1" s="590">
      <c r="A1798" s="421" t="n"/>
      <c r="B1798" s="270" t="n"/>
      <c r="C1798" s="269" t="n"/>
      <c r="D1798" s="267" t="n"/>
      <c r="E1798" s="267" t="n"/>
      <c r="F1798" s="268" t="n"/>
      <c r="G1798" s="421" t="n"/>
      <c r="H1798" s="269" t="n"/>
      <c r="I1798" s="421" t="n"/>
      <c r="J1798" s="421" t="n"/>
      <c r="K1798" s="421" t="n"/>
      <c r="L1798" s="421" t="n"/>
      <c r="M1798" s="421" t="n"/>
      <c r="N1798" s="421" t="n"/>
      <c r="O1798" s="421" t="n"/>
      <c r="P1798" s="421" t="n"/>
      <c r="Q1798" s="421" t="n"/>
      <c r="R1798" s="270" t="n"/>
      <c r="S1798" s="421" t="n"/>
      <c r="T1798" s="421" t="n"/>
      <c r="U1798" s="421" t="n"/>
      <c r="V1798" s="421" t="n"/>
      <c r="W1798" s="421" t="n"/>
      <c r="X1798" s="421" t="n"/>
      <c r="Y1798" s="421" t="n"/>
      <c r="Z1798" s="421" t="n"/>
      <c r="AA1798" s="421" t="n"/>
      <c r="AB1798" s="421" t="n"/>
      <c r="AC1798" s="421" t="n"/>
      <c r="AD1798" s="421" t="n"/>
      <c r="AE1798" s="421" t="n"/>
      <c r="AF1798" s="421" t="n"/>
      <c r="AG1798" s="421" t="n"/>
      <c r="AH1798" s="421" t="n"/>
      <c r="AI1798" s="421" t="n"/>
      <c r="AJ1798" s="297" t="n"/>
      <c r="AK1798" s="297" t="n"/>
      <c r="AL1798" s="284" t="n"/>
      <c r="AM1798" s="297" t="n"/>
      <c r="AN1798" s="285" t="n"/>
      <c r="AO1798" s="297" t="n"/>
      <c r="AP1798" s="297" t="n"/>
      <c r="AQ1798" s="297" t="n"/>
      <c r="AR1798" s="297" t="n"/>
      <c r="AS1798" s="297" t="n"/>
      <c r="AT1798" s="285" t="n"/>
      <c r="AU1798" s="297" t="n"/>
      <c r="AV1798" s="297" t="n"/>
      <c r="AW1798" s="297" t="n"/>
      <c r="AX1798" s="297" t="n"/>
      <c r="AY1798" s="286" t="n"/>
      <c r="AZ1798" s="286" t="n"/>
      <c r="BA1798" s="287" t="n"/>
      <c r="BB1798" s="286" t="n"/>
      <c r="BC1798" s="286" t="n"/>
      <c r="BD1798" s="286" t="n"/>
      <c r="BE1798" s="286" t="n"/>
      <c r="BF1798" s="286" t="n"/>
      <c r="BG1798" s="286" t="n"/>
      <c r="BH1798" s="297" t="n"/>
      <c r="BI1798" s="297" t="n"/>
      <c r="BJ1798" s="297" t="n"/>
      <c r="BK1798" s="297" t="n"/>
      <c r="BL1798" s="297" t="n"/>
      <c r="BM1798" s="297" t="n"/>
      <c r="BN1798" s="297" t="n"/>
      <c r="BO1798" s="285" t="n"/>
      <c r="BP1798" s="297" t="n"/>
      <c r="BQ1798" s="297" t="n"/>
      <c r="BR1798" s="297" t="n"/>
      <c r="BS1798" s="297" t="n"/>
      <c r="BT1798" s="297" t="n"/>
      <c r="BU1798" s="297" t="n"/>
      <c r="BV1798" s="297" t="n"/>
      <c r="BW1798" s="288" t="n"/>
      <c r="BX1798" s="276">
        <f>SUM(IF(COUNTIF(MediaScorecard!CC2285, "*1.*"), 2, 0), IF(COUNTIF(MediaScorecard!CC2285, "*2.*"), 2, 0), IF(COUNTIF(MediaScorecard!CC2285, "*3.*"), 2, 0), IF(COUNTIF(MediaScorecard!CC2285, "*4.*"), 2, 0), IF(COUNTIF(MediaScorecard!CC2285, "*5.*"), 2, 0), IF(COUNTIF(MediaScorecard!CC2285, "*6.*"), 2, 0))</f>
        <v/>
      </c>
      <c r="BY1798" s="277">
        <f t="array" ref="BY1798">SUM(VALUE(AT1798),VALUE(AU1798),VALUE(AV1798),VALUE(AW1798),VALUE(AX1798),VALUE(AY1798),VALUE(AZ1798),VALUE(BB1798),VALUE(BC1798),VALUE(BD1798),VALUE(BE1798),VALUE(BF1798),VALUE(BG1798),VALUE(BH1798),VALUE(BI1798),VALUE(BJ1798),VALUE(BK1798),VALUE(BL1798),VALUE(BM1798),VALUE(BN1798),VALUE(BO1798),VALUE(BP1798),VALUE(BQ1798),VALUE(BR1798),VALUE(BS1798),VALUE(BT1798),VALUE(BU1798),VALUE(BV1798),VALUE(BW1798))</f>
        <v/>
      </c>
      <c r="BZ1798" s="307" t="n"/>
      <c r="CA1798" s="307" t="n"/>
      <c r="CB1798" s="307" t="n"/>
      <c r="CC1798" s="307" t="n"/>
      <c r="CD1798" s="307" t="n"/>
      <c r="CE1798" s="307" t="n"/>
      <c r="CF1798" s="307" t="n"/>
      <c r="CG1798" s="307" t="n"/>
      <c r="CH1798" s="307" t="n"/>
      <c r="CI1798" s="307" t="n"/>
      <c r="CJ1798" s="307" t="n"/>
      <c r="CK1798" s="307" t="n"/>
      <c r="CL1798" s="307" t="n"/>
      <c r="CM1798" s="307" t="n"/>
      <c r="CN1798" s="307" t="n"/>
      <c r="CO1798" s="307" t="n"/>
      <c r="CP1798" s="307" t="n"/>
      <c r="CQ1798" s="307" t="n"/>
      <c r="CR1798" s="279" t="n"/>
      <c r="CS1798" s="280">
        <f>AVERAGE(Value(BY1798),value(CR1798))</f>
        <v/>
      </c>
      <c r="CT1798" s="421">
        <f>(IF(OR(MediaScorecard!BG2285="x", MediaScorecard!BH2285="x",MediaScorecard!BI2285="x",MediaScorecard!BJ2285="x",MediaScorecard!BK2285="x"),1, 2))</f>
        <v/>
      </c>
      <c r="CU1798" s="308" t="n"/>
      <c r="CV1798" s="308" t="n"/>
      <c r="CW1798" s="308" t="n"/>
      <c r="CX1798" s="309" t="n"/>
      <c r="CY1798" s="308" t="n"/>
      <c r="CZ1798" s="308" t="n"/>
      <c r="DA1798" s="308" t="n"/>
    </row>
    <row r="1799" ht="21" customHeight="1" s="590">
      <c r="A1799" s="421" t="n"/>
      <c r="B1799" s="270" t="n"/>
      <c r="C1799" s="269" t="n"/>
      <c r="D1799" s="267" t="n"/>
      <c r="E1799" s="267" t="n"/>
      <c r="F1799" s="268" t="n"/>
      <c r="G1799" s="421" t="n"/>
      <c r="H1799" s="269" t="n"/>
      <c r="I1799" s="421" t="n"/>
      <c r="J1799" s="421" t="n"/>
      <c r="K1799" s="421" t="n"/>
      <c r="L1799" s="421" t="n"/>
      <c r="M1799" s="421" t="n"/>
      <c r="N1799" s="421" t="n"/>
      <c r="O1799" s="421" t="n"/>
      <c r="P1799" s="421" t="n"/>
      <c r="Q1799" s="421" t="n"/>
      <c r="R1799" s="270" t="n"/>
      <c r="S1799" s="421" t="n"/>
      <c r="T1799" s="421" t="n"/>
      <c r="U1799" s="421" t="n"/>
      <c r="V1799" s="421" t="n"/>
      <c r="W1799" s="421" t="n"/>
      <c r="X1799" s="421" t="n"/>
      <c r="Y1799" s="421" t="n"/>
      <c r="Z1799" s="421" t="n"/>
      <c r="AA1799" s="421" t="n"/>
      <c r="AB1799" s="421" t="n"/>
      <c r="AC1799" s="421" t="n"/>
      <c r="AD1799" s="421" t="n"/>
      <c r="AE1799" s="421" t="n"/>
      <c r="AF1799" s="421" t="n"/>
      <c r="AG1799" s="421" t="n"/>
      <c r="AH1799" s="421" t="n"/>
      <c r="AI1799" s="421" t="n"/>
      <c r="AJ1799" s="297" t="n"/>
      <c r="AK1799" s="297" t="n"/>
      <c r="AL1799" s="284" t="n"/>
      <c r="AM1799" s="297" t="n"/>
      <c r="AN1799" s="285" t="n"/>
      <c r="AO1799" s="297" t="n"/>
      <c r="AP1799" s="297" t="n"/>
      <c r="AQ1799" s="297" t="n"/>
      <c r="AR1799" s="297" t="n"/>
      <c r="AS1799" s="297" t="n"/>
      <c r="AT1799" s="285" t="n"/>
      <c r="AU1799" s="297" t="n"/>
      <c r="AV1799" s="297" t="n"/>
      <c r="AW1799" s="297" t="n"/>
      <c r="AX1799" s="297" t="n"/>
      <c r="AY1799" s="286" t="n"/>
      <c r="AZ1799" s="286" t="n"/>
      <c r="BA1799" s="287" t="n"/>
      <c r="BB1799" s="286" t="n"/>
      <c r="BC1799" s="286" t="n"/>
      <c r="BD1799" s="286" t="n"/>
      <c r="BE1799" s="286" t="n"/>
      <c r="BF1799" s="286" t="n"/>
      <c r="BG1799" s="286" t="n"/>
      <c r="BH1799" s="297" t="n"/>
      <c r="BI1799" s="297" t="n"/>
      <c r="BJ1799" s="297" t="n"/>
      <c r="BK1799" s="297" t="n"/>
      <c r="BL1799" s="297" t="n"/>
      <c r="BM1799" s="297" t="n"/>
      <c r="BN1799" s="297" t="n"/>
      <c r="BO1799" s="285" t="n"/>
      <c r="BP1799" s="297" t="n"/>
      <c r="BQ1799" s="297" t="n"/>
      <c r="BR1799" s="297" t="n"/>
      <c r="BS1799" s="297" t="n"/>
      <c r="BT1799" s="297" t="n"/>
      <c r="BU1799" s="297" t="n"/>
      <c r="BV1799" s="297" t="n"/>
      <c r="BW1799" s="288" t="n"/>
      <c r="BX1799" s="276">
        <f>SUM(IF(COUNTIF(MediaScorecard!CC2286, "*1.*"), 2, 0), IF(COUNTIF(MediaScorecard!CC2286, "*2.*"), 2, 0), IF(COUNTIF(MediaScorecard!CC2286, "*3.*"), 2, 0), IF(COUNTIF(MediaScorecard!CC2286, "*4.*"), 2, 0), IF(COUNTIF(MediaScorecard!CC2286, "*5.*"), 2, 0), IF(COUNTIF(MediaScorecard!CC2286, "*6.*"), 2, 0))</f>
        <v/>
      </c>
      <c r="BY1799" s="277">
        <f t="array" ref="BY1799">SUM(VALUE(AT1799),VALUE(AU1799),VALUE(AV1799),VALUE(AW1799),VALUE(AX1799),VALUE(AY1799),VALUE(AZ1799),VALUE(BB1799),VALUE(BC1799),VALUE(BD1799),VALUE(BE1799),VALUE(BF1799),VALUE(BG1799),VALUE(BH1799),VALUE(BI1799),VALUE(BJ1799),VALUE(BK1799),VALUE(BL1799),VALUE(BM1799),VALUE(BN1799),VALUE(BO1799),VALUE(BP1799),VALUE(BQ1799),VALUE(BR1799),VALUE(BS1799),VALUE(BT1799),VALUE(BU1799),VALUE(BV1799),VALUE(BW1799))</f>
        <v/>
      </c>
      <c r="BZ1799" s="307" t="n"/>
      <c r="CA1799" s="307" t="n"/>
      <c r="CB1799" s="307" t="n"/>
      <c r="CC1799" s="307" t="n"/>
      <c r="CD1799" s="307" t="n"/>
      <c r="CE1799" s="307" t="n"/>
      <c r="CF1799" s="307" t="n"/>
      <c r="CG1799" s="307" t="n"/>
      <c r="CH1799" s="307" t="n"/>
      <c r="CI1799" s="307" t="n"/>
      <c r="CJ1799" s="307" t="n"/>
      <c r="CK1799" s="307" t="n"/>
      <c r="CL1799" s="307" t="n"/>
      <c r="CM1799" s="307" t="n"/>
      <c r="CN1799" s="307" t="n"/>
      <c r="CO1799" s="307" t="n"/>
      <c r="CP1799" s="307" t="n"/>
      <c r="CQ1799" s="307" t="n"/>
      <c r="CR1799" s="279" t="n"/>
      <c r="CS1799" s="280">
        <f>AVERAGE(Value(BY1799),value(CR1799))</f>
        <v/>
      </c>
      <c r="CT1799" s="421">
        <f>(IF(OR(MediaScorecard!BG2286="x", MediaScorecard!BH2286="x",MediaScorecard!BI2286="x",MediaScorecard!BJ2286="x",MediaScorecard!BK2286="x"),1, 2))</f>
        <v/>
      </c>
      <c r="CU1799" s="308" t="n"/>
      <c r="CV1799" s="308" t="n"/>
      <c r="CW1799" s="308" t="n"/>
      <c r="CX1799" s="309" t="n"/>
      <c r="CY1799" s="308" t="n"/>
      <c r="CZ1799" s="308" t="n"/>
      <c r="DA1799" s="308" t="n"/>
    </row>
    <row r="1800" ht="21" customHeight="1" s="590">
      <c r="A1800" s="421" t="n"/>
      <c r="B1800" s="270" t="n"/>
      <c r="C1800" s="269" t="n"/>
      <c r="D1800" s="267" t="n"/>
      <c r="E1800" s="267" t="n"/>
      <c r="F1800" s="268" t="n"/>
      <c r="G1800" s="421" t="n"/>
      <c r="H1800" s="269" t="n"/>
      <c r="I1800" s="421" t="n"/>
      <c r="J1800" s="421" t="n"/>
      <c r="K1800" s="421" t="n"/>
      <c r="L1800" s="421" t="n"/>
      <c r="M1800" s="421" t="n"/>
      <c r="N1800" s="421" t="n"/>
      <c r="O1800" s="421" t="n"/>
      <c r="P1800" s="421" t="n"/>
      <c r="Q1800" s="421" t="n"/>
      <c r="R1800" s="270" t="n"/>
      <c r="S1800" s="421" t="n"/>
      <c r="T1800" s="421" t="n"/>
      <c r="U1800" s="421" t="n"/>
      <c r="V1800" s="421" t="n"/>
      <c r="W1800" s="421" t="n"/>
      <c r="X1800" s="421" t="n"/>
      <c r="Y1800" s="421" t="n"/>
      <c r="Z1800" s="421" t="n"/>
      <c r="AA1800" s="421" t="n"/>
      <c r="AB1800" s="421" t="n"/>
      <c r="AC1800" s="421" t="n"/>
      <c r="AD1800" s="421" t="n"/>
      <c r="AE1800" s="421" t="n"/>
      <c r="AF1800" s="421" t="n"/>
      <c r="AG1800" s="421" t="n"/>
      <c r="AH1800" s="421" t="n"/>
      <c r="AI1800" s="421" t="n"/>
      <c r="AJ1800" s="297" t="n"/>
      <c r="AK1800" s="297" t="n"/>
      <c r="AL1800" s="284" t="n"/>
      <c r="AM1800" s="297" t="n"/>
      <c r="AN1800" s="285" t="n"/>
      <c r="AO1800" s="297" t="n"/>
      <c r="AP1800" s="297" t="n"/>
      <c r="AQ1800" s="297" t="n"/>
      <c r="AR1800" s="297" t="n"/>
      <c r="AS1800" s="297" t="n"/>
      <c r="AT1800" s="285" t="n"/>
      <c r="AU1800" s="297" t="n"/>
      <c r="AV1800" s="297" t="n"/>
      <c r="AW1800" s="297" t="n"/>
      <c r="AX1800" s="297" t="n"/>
      <c r="AY1800" s="286" t="n"/>
      <c r="AZ1800" s="286" t="n"/>
      <c r="BA1800" s="287" t="n"/>
      <c r="BB1800" s="286" t="n"/>
      <c r="BC1800" s="286" t="n"/>
      <c r="BD1800" s="286" t="n"/>
      <c r="BE1800" s="286" t="n"/>
      <c r="BF1800" s="286" t="n"/>
      <c r="BG1800" s="286" t="n"/>
      <c r="BH1800" s="297" t="n"/>
      <c r="BI1800" s="297" t="n"/>
      <c r="BJ1800" s="297" t="n"/>
      <c r="BK1800" s="297" t="n"/>
      <c r="BL1800" s="297" t="n"/>
      <c r="BM1800" s="297" t="n"/>
      <c r="BN1800" s="297" t="n"/>
      <c r="BO1800" s="285" t="n"/>
      <c r="BP1800" s="297" t="n"/>
      <c r="BQ1800" s="297" t="n"/>
      <c r="BR1800" s="297" t="n"/>
      <c r="BS1800" s="297" t="n"/>
      <c r="BT1800" s="297" t="n"/>
      <c r="BU1800" s="297" t="n"/>
      <c r="BV1800" s="297" t="n"/>
      <c r="BW1800" s="288" t="n"/>
      <c r="BX1800" s="276">
        <f>SUM(IF(COUNTIF(MediaScorecard!CC2287, "*1.*"), 2, 0), IF(COUNTIF(MediaScorecard!CC2287, "*2.*"), 2, 0), IF(COUNTIF(MediaScorecard!CC2287, "*3.*"), 2, 0), IF(COUNTIF(MediaScorecard!CC2287, "*4.*"), 2, 0), IF(COUNTIF(MediaScorecard!CC2287, "*5.*"), 2, 0), IF(COUNTIF(MediaScorecard!CC2287, "*6.*"), 2, 0))</f>
        <v/>
      </c>
      <c r="BY1800" s="277">
        <f t="array" ref="BY1800">SUM(VALUE(AT1800),VALUE(AU1800),VALUE(AV1800),VALUE(AW1800),VALUE(AX1800),VALUE(AY1800),VALUE(AZ1800),VALUE(BB1800),VALUE(BC1800),VALUE(BD1800),VALUE(BE1800),VALUE(BF1800),VALUE(BG1800),VALUE(BH1800),VALUE(BI1800),VALUE(BJ1800),VALUE(BK1800),VALUE(BL1800),VALUE(BM1800),VALUE(BN1800),VALUE(BO1800),VALUE(BP1800),VALUE(BQ1800),VALUE(BR1800),VALUE(BS1800),VALUE(BT1800),VALUE(BU1800),VALUE(BV1800),VALUE(BW1800))</f>
        <v/>
      </c>
      <c r="BZ1800" s="307" t="n"/>
      <c r="CA1800" s="307" t="n"/>
      <c r="CB1800" s="307" t="n"/>
      <c r="CC1800" s="307" t="n"/>
      <c r="CD1800" s="307" t="n"/>
      <c r="CE1800" s="307" t="n"/>
      <c r="CF1800" s="307" t="n"/>
      <c r="CG1800" s="307" t="n"/>
      <c r="CH1800" s="307" t="n"/>
      <c r="CI1800" s="307" t="n"/>
      <c r="CJ1800" s="307" t="n"/>
      <c r="CK1800" s="307" t="n"/>
      <c r="CL1800" s="307" t="n"/>
      <c r="CM1800" s="307" t="n"/>
      <c r="CN1800" s="307" t="n"/>
      <c r="CO1800" s="307" t="n"/>
      <c r="CP1800" s="307" t="n"/>
      <c r="CQ1800" s="307" t="n"/>
      <c r="CR1800" s="279" t="n"/>
      <c r="CS1800" s="280">
        <f>AVERAGE(Value(BY1800),value(CR1800))</f>
        <v/>
      </c>
      <c r="CT1800" s="421">
        <f>(IF(OR(MediaScorecard!BG2287="x", MediaScorecard!BH2287="x",MediaScorecard!BI2287="x",MediaScorecard!BJ2287="x",MediaScorecard!BK2287="x"),1, 2))</f>
        <v/>
      </c>
      <c r="CU1800" s="308" t="n"/>
      <c r="CV1800" s="308" t="n"/>
      <c r="CW1800" s="308" t="n"/>
      <c r="CX1800" s="309" t="n"/>
      <c r="CY1800" s="308" t="n"/>
      <c r="CZ1800" s="308" t="n"/>
      <c r="DA1800" s="308" t="n"/>
    </row>
    <row r="1801" ht="21" customHeight="1" s="590">
      <c r="A1801" s="421" t="n"/>
      <c r="B1801" s="270" t="n"/>
      <c r="C1801" s="269" t="n"/>
      <c r="D1801" s="267" t="n"/>
      <c r="E1801" s="267" t="n"/>
      <c r="F1801" s="268" t="n"/>
      <c r="G1801" s="421" t="n"/>
      <c r="H1801" s="269" t="n"/>
      <c r="I1801" s="421" t="n"/>
      <c r="J1801" s="421" t="n"/>
      <c r="K1801" s="421" t="n"/>
      <c r="L1801" s="421" t="n"/>
      <c r="M1801" s="421" t="n"/>
      <c r="N1801" s="421" t="n"/>
      <c r="O1801" s="421" t="n"/>
      <c r="P1801" s="421" t="n"/>
      <c r="Q1801" s="421" t="n"/>
      <c r="R1801" s="270" t="n"/>
      <c r="S1801" s="421" t="n"/>
      <c r="T1801" s="421" t="n"/>
      <c r="U1801" s="421" t="n"/>
      <c r="V1801" s="421" t="n"/>
      <c r="W1801" s="421" t="n"/>
      <c r="X1801" s="421" t="n"/>
      <c r="Y1801" s="421" t="n"/>
      <c r="Z1801" s="421" t="n"/>
      <c r="AA1801" s="421" t="n"/>
      <c r="AB1801" s="421" t="n"/>
      <c r="AC1801" s="421" t="n"/>
      <c r="AD1801" s="421" t="n"/>
      <c r="AE1801" s="421" t="n"/>
      <c r="AF1801" s="421" t="n"/>
      <c r="AG1801" s="421" t="n"/>
      <c r="AH1801" s="421" t="n"/>
      <c r="AI1801" s="421" t="n"/>
      <c r="AJ1801" s="297" t="n"/>
      <c r="AK1801" s="297" t="n"/>
      <c r="AL1801" s="284" t="n"/>
      <c r="AM1801" s="297" t="n"/>
      <c r="AN1801" s="285" t="n"/>
      <c r="AO1801" s="297" t="n"/>
      <c r="AP1801" s="297" t="n"/>
      <c r="AQ1801" s="297" t="n"/>
      <c r="AR1801" s="297" t="n"/>
      <c r="AS1801" s="297" t="n"/>
      <c r="AT1801" s="285" t="n"/>
      <c r="AU1801" s="297" t="n"/>
      <c r="AV1801" s="297" t="n"/>
      <c r="AW1801" s="297" t="n"/>
      <c r="AX1801" s="297" t="n"/>
      <c r="AY1801" s="286" t="n"/>
      <c r="AZ1801" s="286" t="n"/>
      <c r="BA1801" s="287" t="n"/>
      <c r="BB1801" s="286" t="n"/>
      <c r="BC1801" s="286" t="n"/>
      <c r="BD1801" s="286" t="n"/>
      <c r="BE1801" s="286" t="n"/>
      <c r="BF1801" s="286" t="n"/>
      <c r="BG1801" s="286" t="n"/>
      <c r="BH1801" s="297" t="n"/>
      <c r="BI1801" s="297" t="n"/>
      <c r="BJ1801" s="297" t="n"/>
      <c r="BK1801" s="297" t="n"/>
      <c r="BL1801" s="297" t="n"/>
      <c r="BM1801" s="297" t="n"/>
      <c r="BN1801" s="297" t="n"/>
      <c r="BO1801" s="285" t="n"/>
      <c r="BP1801" s="297" t="n"/>
      <c r="BQ1801" s="297" t="n"/>
      <c r="BR1801" s="297" t="n"/>
      <c r="BS1801" s="297" t="n"/>
      <c r="BT1801" s="297" t="n"/>
      <c r="BU1801" s="297" t="n"/>
      <c r="BV1801" s="297" t="n"/>
      <c r="BW1801" s="288" t="n"/>
      <c r="BX1801" s="276">
        <f>SUM(IF(COUNTIF(MediaScorecard!CC2288, "*1.*"), 2, 0), IF(COUNTIF(MediaScorecard!CC2288, "*2.*"), 2, 0), IF(COUNTIF(MediaScorecard!CC2288, "*3.*"), 2, 0), IF(COUNTIF(MediaScorecard!CC2288, "*4.*"), 2, 0), IF(COUNTIF(MediaScorecard!CC2288, "*5.*"), 2, 0), IF(COUNTIF(MediaScorecard!CC2288, "*6.*"), 2, 0))</f>
        <v/>
      </c>
      <c r="BY1801" s="277">
        <f t="array" ref="BY1801">SUM(VALUE(AT1801),VALUE(AU1801),VALUE(AV1801),VALUE(AW1801),VALUE(AX1801),VALUE(AY1801),VALUE(AZ1801),VALUE(BB1801),VALUE(BC1801),VALUE(BD1801),VALUE(BE1801),VALUE(BF1801),VALUE(BG1801),VALUE(BH1801),VALUE(BI1801),VALUE(BJ1801),VALUE(BK1801),VALUE(BL1801),VALUE(BM1801),VALUE(BN1801),VALUE(BO1801),VALUE(BP1801),VALUE(BQ1801),VALUE(BR1801),VALUE(BS1801),VALUE(BT1801),VALUE(BU1801),VALUE(BV1801),VALUE(BW1801))</f>
        <v/>
      </c>
      <c r="BZ1801" s="307" t="n"/>
      <c r="CA1801" s="307" t="n"/>
      <c r="CB1801" s="307" t="n"/>
      <c r="CC1801" s="307" t="n"/>
      <c r="CD1801" s="307" t="n"/>
      <c r="CE1801" s="307" t="n"/>
      <c r="CF1801" s="307" t="n"/>
      <c r="CG1801" s="307" t="n"/>
      <c r="CH1801" s="307" t="n"/>
      <c r="CI1801" s="307" t="n"/>
      <c r="CJ1801" s="307" t="n"/>
      <c r="CK1801" s="307" t="n"/>
      <c r="CL1801" s="307" t="n"/>
      <c r="CM1801" s="307" t="n"/>
      <c r="CN1801" s="307" t="n"/>
      <c r="CO1801" s="307" t="n"/>
      <c r="CP1801" s="307" t="n"/>
      <c r="CQ1801" s="307" t="n"/>
      <c r="CR1801" s="279" t="n"/>
      <c r="CS1801" s="280">
        <f>AVERAGE(Value(BY1801),value(CR1801))</f>
        <v/>
      </c>
      <c r="CT1801" s="421">
        <f>(IF(OR(MediaScorecard!BG2288="x", MediaScorecard!BH2288="x",MediaScorecard!BI2288="x",MediaScorecard!BJ2288="x",MediaScorecard!BK2288="x"),1, 2))</f>
        <v/>
      </c>
      <c r="CU1801" s="308" t="n"/>
      <c r="CV1801" s="308" t="n"/>
      <c r="CW1801" s="308" t="n"/>
      <c r="CX1801" s="309" t="n"/>
      <c r="CY1801" s="308" t="n"/>
      <c r="CZ1801" s="308" t="n"/>
      <c r="DA1801" s="308" t="n"/>
    </row>
    <row r="1802" ht="21" customHeight="1" s="590">
      <c r="A1802" s="421" t="n"/>
      <c r="B1802" s="270" t="n"/>
      <c r="C1802" s="269" t="n"/>
      <c r="D1802" s="267" t="n"/>
      <c r="E1802" s="267" t="n"/>
      <c r="F1802" s="268" t="n"/>
      <c r="G1802" s="421" t="n"/>
      <c r="H1802" s="269" t="n"/>
      <c r="I1802" s="421" t="n"/>
      <c r="J1802" s="421" t="n"/>
      <c r="K1802" s="421" t="n"/>
      <c r="L1802" s="421" t="n"/>
      <c r="M1802" s="421" t="n"/>
      <c r="N1802" s="421" t="n"/>
      <c r="O1802" s="421" t="n"/>
      <c r="P1802" s="421" t="n"/>
      <c r="Q1802" s="421" t="n"/>
      <c r="R1802" s="270" t="n"/>
      <c r="S1802" s="421" t="n"/>
      <c r="T1802" s="421" t="n"/>
      <c r="U1802" s="421" t="n"/>
      <c r="V1802" s="421" t="n"/>
      <c r="W1802" s="421" t="n"/>
      <c r="X1802" s="421" t="n"/>
      <c r="Y1802" s="421" t="n"/>
      <c r="Z1802" s="421" t="n"/>
      <c r="AA1802" s="421" t="n"/>
      <c r="AB1802" s="421" t="n"/>
      <c r="AC1802" s="421" t="n"/>
      <c r="AD1802" s="421" t="n"/>
      <c r="AE1802" s="421" t="n"/>
      <c r="AF1802" s="421" t="n"/>
      <c r="AG1802" s="421" t="n"/>
      <c r="AH1802" s="421" t="n"/>
      <c r="AI1802" s="421" t="n"/>
      <c r="AJ1802" s="297" t="n"/>
      <c r="AK1802" s="297" t="n"/>
      <c r="AL1802" s="284" t="n"/>
      <c r="AM1802" s="297" t="n"/>
      <c r="AN1802" s="285" t="n"/>
      <c r="AO1802" s="297" t="n"/>
      <c r="AP1802" s="297" t="n"/>
      <c r="AQ1802" s="297" t="n"/>
      <c r="AR1802" s="297" t="n"/>
      <c r="AS1802" s="297" t="n"/>
      <c r="AT1802" s="285" t="n"/>
      <c r="AU1802" s="297" t="n"/>
      <c r="AV1802" s="297" t="n"/>
      <c r="AW1802" s="297" t="n"/>
      <c r="AX1802" s="297" t="n"/>
      <c r="AY1802" s="286" t="n"/>
      <c r="AZ1802" s="286" t="n"/>
      <c r="BA1802" s="287" t="n"/>
      <c r="BB1802" s="286" t="n"/>
      <c r="BC1802" s="286" t="n"/>
      <c r="BD1802" s="286" t="n"/>
      <c r="BE1802" s="286" t="n"/>
      <c r="BF1802" s="286" t="n"/>
      <c r="BG1802" s="286" t="n"/>
      <c r="BH1802" s="297" t="n"/>
      <c r="BI1802" s="297" t="n"/>
      <c r="BJ1802" s="297" t="n"/>
      <c r="BK1802" s="297" t="n"/>
      <c r="BL1802" s="297" t="n"/>
      <c r="BM1802" s="297" t="n"/>
      <c r="BN1802" s="297" t="n"/>
      <c r="BO1802" s="285" t="n"/>
      <c r="BP1802" s="297" t="n"/>
      <c r="BQ1802" s="297" t="n"/>
      <c r="BR1802" s="297" t="n"/>
      <c r="BS1802" s="297" t="n"/>
      <c r="BT1802" s="297" t="n"/>
      <c r="BU1802" s="297" t="n"/>
      <c r="BV1802" s="297" t="n"/>
      <c r="BW1802" s="288" t="n"/>
      <c r="BX1802" s="276">
        <f>SUM(IF(COUNTIF(MediaScorecard!CC2289, "*1.*"), 2, 0), IF(COUNTIF(MediaScorecard!CC2289, "*2.*"), 2, 0), IF(COUNTIF(MediaScorecard!CC2289, "*3.*"), 2, 0), IF(COUNTIF(MediaScorecard!CC2289, "*4.*"), 2, 0), IF(COUNTIF(MediaScorecard!CC2289, "*5.*"), 2, 0), IF(COUNTIF(MediaScorecard!CC2289, "*6.*"), 2, 0))</f>
        <v/>
      </c>
      <c r="BY1802" s="277">
        <f t="array" ref="BY1802">SUM(VALUE(AT1802),VALUE(AU1802),VALUE(AV1802),VALUE(AW1802),VALUE(AX1802),VALUE(AY1802),VALUE(AZ1802),VALUE(BB1802),VALUE(BC1802),VALUE(BD1802),VALUE(BE1802),VALUE(BF1802),VALUE(BG1802),VALUE(BH1802),VALUE(BI1802),VALUE(BJ1802),VALUE(BK1802),VALUE(BL1802),VALUE(BM1802),VALUE(BN1802),VALUE(BO1802),VALUE(BP1802),VALUE(BQ1802),VALUE(BR1802),VALUE(BS1802),VALUE(BT1802),VALUE(BU1802),VALUE(BV1802),VALUE(BW1802))</f>
        <v/>
      </c>
      <c r="BZ1802" s="307" t="n"/>
      <c r="CA1802" s="307" t="n"/>
      <c r="CB1802" s="307" t="n"/>
      <c r="CC1802" s="307" t="n"/>
      <c r="CD1802" s="307" t="n"/>
      <c r="CE1802" s="307" t="n"/>
      <c r="CF1802" s="307" t="n"/>
      <c r="CG1802" s="307" t="n"/>
      <c r="CH1802" s="307" t="n"/>
      <c r="CI1802" s="307" t="n"/>
      <c r="CJ1802" s="307" t="n"/>
      <c r="CK1802" s="307" t="n"/>
      <c r="CL1802" s="307" t="n"/>
      <c r="CM1802" s="307" t="n"/>
      <c r="CN1802" s="307" t="n"/>
      <c r="CO1802" s="307" t="n"/>
      <c r="CP1802" s="307" t="n"/>
      <c r="CQ1802" s="307" t="n"/>
      <c r="CR1802" s="279" t="n"/>
      <c r="CS1802" s="280">
        <f>AVERAGE(Value(BY1802),value(CR1802))</f>
        <v/>
      </c>
      <c r="CT1802" s="421">
        <f>(IF(OR(MediaScorecard!BG2289="x", MediaScorecard!BH2289="x",MediaScorecard!BI2289="x",MediaScorecard!BJ2289="x",MediaScorecard!BK2289="x"),1, 2))</f>
        <v/>
      </c>
      <c r="CU1802" s="308" t="n"/>
      <c r="CV1802" s="308" t="n"/>
      <c r="CW1802" s="308" t="n"/>
      <c r="CX1802" s="309" t="n"/>
      <c r="CY1802" s="308" t="n"/>
      <c r="CZ1802" s="308" t="n"/>
      <c r="DA1802" s="308" t="n"/>
    </row>
    <row r="1803" ht="21" customHeight="1" s="590">
      <c r="A1803" s="421" t="n"/>
      <c r="B1803" s="270" t="n"/>
      <c r="C1803" s="269" t="n"/>
      <c r="D1803" s="267" t="n"/>
      <c r="E1803" s="267" t="n"/>
      <c r="F1803" s="268" t="n"/>
      <c r="G1803" s="421" t="n"/>
      <c r="H1803" s="269" t="n"/>
      <c r="I1803" s="421" t="n"/>
      <c r="J1803" s="421" t="n"/>
      <c r="K1803" s="421" t="n"/>
      <c r="L1803" s="421" t="n"/>
      <c r="M1803" s="421" t="n"/>
      <c r="N1803" s="421" t="n"/>
      <c r="O1803" s="421" t="n"/>
      <c r="P1803" s="421" t="n"/>
      <c r="Q1803" s="421" t="n"/>
      <c r="R1803" s="270" t="n"/>
      <c r="S1803" s="421" t="n"/>
      <c r="T1803" s="421" t="n"/>
      <c r="U1803" s="421" t="n"/>
      <c r="V1803" s="421" t="n"/>
      <c r="W1803" s="421" t="n"/>
      <c r="X1803" s="421" t="n"/>
      <c r="Y1803" s="421" t="n"/>
      <c r="Z1803" s="421" t="n"/>
      <c r="AA1803" s="421" t="n"/>
      <c r="AB1803" s="421" t="n"/>
      <c r="AC1803" s="421" t="n"/>
      <c r="AD1803" s="421" t="n"/>
      <c r="AE1803" s="421" t="n"/>
      <c r="AF1803" s="421" t="n"/>
      <c r="AG1803" s="421" t="n"/>
      <c r="AH1803" s="421" t="n"/>
      <c r="AI1803" s="421" t="n"/>
      <c r="AJ1803" s="297" t="n"/>
      <c r="AK1803" s="297" t="n"/>
      <c r="AL1803" s="284" t="n"/>
      <c r="AM1803" s="297" t="n"/>
      <c r="AN1803" s="285" t="n"/>
      <c r="AO1803" s="297" t="n"/>
      <c r="AP1803" s="297" t="n"/>
      <c r="AQ1803" s="297" t="n"/>
      <c r="AR1803" s="297" t="n"/>
      <c r="AS1803" s="297" t="n"/>
      <c r="AT1803" s="285" t="n"/>
      <c r="AU1803" s="297" t="n"/>
      <c r="AV1803" s="297" t="n"/>
      <c r="AW1803" s="297" t="n"/>
      <c r="AX1803" s="297" t="n"/>
      <c r="AY1803" s="286" t="n"/>
      <c r="AZ1803" s="286" t="n"/>
      <c r="BA1803" s="287" t="n"/>
      <c r="BB1803" s="286" t="n"/>
      <c r="BC1803" s="286" t="n"/>
      <c r="BD1803" s="286" t="n"/>
      <c r="BE1803" s="286" t="n"/>
      <c r="BF1803" s="286" t="n"/>
      <c r="BG1803" s="286" t="n"/>
      <c r="BH1803" s="297" t="n"/>
      <c r="BI1803" s="297" t="n"/>
      <c r="BJ1803" s="297" t="n"/>
      <c r="BK1803" s="297" t="n"/>
      <c r="BL1803" s="297" t="n"/>
      <c r="BM1803" s="297" t="n"/>
      <c r="BN1803" s="297" t="n"/>
      <c r="BO1803" s="285" t="n"/>
      <c r="BP1803" s="297" t="n"/>
      <c r="BQ1803" s="297" t="n"/>
      <c r="BR1803" s="297" t="n"/>
      <c r="BS1803" s="297" t="n"/>
      <c r="BT1803" s="297" t="n"/>
      <c r="BU1803" s="297" t="n"/>
      <c r="BV1803" s="297" t="n"/>
      <c r="BW1803" s="288" t="n"/>
      <c r="BX1803" s="276">
        <f>SUM(IF(COUNTIF(MediaScorecard!CC2290, "*1.*"), 2, 0), IF(COUNTIF(MediaScorecard!CC2290, "*2.*"), 2, 0), IF(COUNTIF(MediaScorecard!CC2290, "*3.*"), 2, 0), IF(COUNTIF(MediaScorecard!CC2290, "*4.*"), 2, 0), IF(COUNTIF(MediaScorecard!CC2290, "*5.*"), 2, 0), IF(COUNTIF(MediaScorecard!CC2290, "*6.*"), 2, 0))</f>
        <v/>
      </c>
      <c r="BY1803" s="277">
        <f t="array" ref="BY1803">SUM(VALUE(AT1803),VALUE(AU1803),VALUE(AV1803),VALUE(AW1803),VALUE(AX1803),VALUE(AY1803),VALUE(AZ1803),VALUE(BB1803),VALUE(BC1803),VALUE(BD1803),VALUE(BE1803),VALUE(BF1803),VALUE(BG1803),VALUE(BH1803),VALUE(BI1803),VALUE(BJ1803),VALUE(BK1803),VALUE(BL1803),VALUE(BM1803),VALUE(BN1803),VALUE(BO1803),VALUE(BP1803),VALUE(BQ1803),VALUE(BR1803),VALUE(BS1803),VALUE(BT1803),VALUE(BU1803),VALUE(BV1803),VALUE(BW1803))</f>
        <v/>
      </c>
      <c r="BZ1803" s="307" t="n"/>
      <c r="CA1803" s="307" t="n"/>
      <c r="CB1803" s="307" t="n"/>
      <c r="CC1803" s="307" t="n"/>
      <c r="CD1803" s="307" t="n"/>
      <c r="CE1803" s="307" t="n"/>
      <c r="CF1803" s="307" t="n"/>
      <c r="CG1803" s="307" t="n"/>
      <c r="CH1803" s="307" t="n"/>
      <c r="CI1803" s="307" t="n"/>
      <c r="CJ1803" s="307" t="n"/>
      <c r="CK1803" s="307" t="n"/>
      <c r="CL1803" s="307" t="n"/>
      <c r="CM1803" s="307" t="n"/>
      <c r="CN1803" s="307" t="n"/>
      <c r="CO1803" s="307" t="n"/>
      <c r="CP1803" s="307" t="n"/>
      <c r="CQ1803" s="307" t="n"/>
      <c r="CR1803" s="279" t="n"/>
      <c r="CS1803" s="280">
        <f>AVERAGE(Value(BY1803),value(CR1803))</f>
        <v/>
      </c>
      <c r="CT1803" s="421">
        <f>(IF(OR(MediaScorecard!BG2290="x", MediaScorecard!BH2290="x",MediaScorecard!BI2290="x",MediaScorecard!BJ2290="x",MediaScorecard!BK2290="x"),1, 2))</f>
        <v/>
      </c>
      <c r="CU1803" s="308" t="n"/>
      <c r="CV1803" s="308" t="n"/>
      <c r="CW1803" s="308" t="n"/>
      <c r="CX1803" s="309" t="n"/>
      <c r="CY1803" s="308" t="n"/>
      <c r="CZ1803" s="308" t="n"/>
      <c r="DA1803" s="308" t="n"/>
    </row>
    <row r="1804" ht="21" customHeight="1" s="590">
      <c r="A1804" s="421" t="n"/>
      <c r="B1804" s="270" t="n"/>
      <c r="C1804" s="269" t="n"/>
      <c r="D1804" s="267" t="n"/>
      <c r="E1804" s="267" t="n"/>
      <c r="F1804" s="268" t="n"/>
      <c r="G1804" s="421" t="n"/>
      <c r="H1804" s="269" t="n"/>
      <c r="I1804" s="421" t="n"/>
      <c r="J1804" s="421" t="n"/>
      <c r="K1804" s="421" t="n"/>
      <c r="L1804" s="421" t="n"/>
      <c r="M1804" s="421" t="n"/>
      <c r="N1804" s="421" t="n"/>
      <c r="O1804" s="421" t="n"/>
      <c r="P1804" s="421" t="n"/>
      <c r="Q1804" s="421" t="n"/>
      <c r="R1804" s="270" t="n"/>
      <c r="S1804" s="421" t="n"/>
      <c r="T1804" s="421" t="n"/>
      <c r="U1804" s="421" t="n"/>
      <c r="V1804" s="421" t="n"/>
      <c r="W1804" s="421" t="n"/>
      <c r="X1804" s="421" t="n"/>
      <c r="Y1804" s="421" t="n"/>
      <c r="Z1804" s="421" t="n"/>
      <c r="AA1804" s="421" t="n"/>
      <c r="AB1804" s="421" t="n"/>
      <c r="AC1804" s="421" t="n"/>
      <c r="AD1804" s="421" t="n"/>
      <c r="AE1804" s="421" t="n"/>
      <c r="AF1804" s="421" t="n"/>
      <c r="AG1804" s="421" t="n"/>
      <c r="AH1804" s="421" t="n"/>
      <c r="AI1804" s="421" t="n"/>
      <c r="AJ1804" s="297" t="n"/>
      <c r="AK1804" s="297" t="n"/>
      <c r="AL1804" s="284" t="n"/>
      <c r="AM1804" s="297" t="n"/>
      <c r="AN1804" s="285" t="n"/>
      <c r="AO1804" s="297" t="n"/>
      <c r="AP1804" s="297" t="n"/>
      <c r="AQ1804" s="297" t="n"/>
      <c r="AR1804" s="297" t="n"/>
      <c r="AS1804" s="297" t="n"/>
      <c r="AT1804" s="285" t="n"/>
      <c r="AU1804" s="297" t="n"/>
      <c r="AV1804" s="297" t="n"/>
      <c r="AW1804" s="297" t="n"/>
      <c r="AX1804" s="297" t="n"/>
      <c r="AY1804" s="286" t="n"/>
      <c r="AZ1804" s="286" t="n"/>
      <c r="BA1804" s="287" t="n"/>
      <c r="BB1804" s="286" t="n"/>
      <c r="BC1804" s="286" t="n"/>
      <c r="BD1804" s="286" t="n"/>
      <c r="BE1804" s="286" t="n"/>
      <c r="BF1804" s="286" t="n"/>
      <c r="BG1804" s="286" t="n"/>
      <c r="BH1804" s="297" t="n"/>
      <c r="BI1804" s="297" t="n"/>
      <c r="BJ1804" s="297" t="n"/>
      <c r="BK1804" s="297" t="n"/>
      <c r="BL1804" s="297" t="n"/>
      <c r="BM1804" s="297" t="n"/>
      <c r="BN1804" s="297" t="n"/>
      <c r="BO1804" s="285" t="n"/>
      <c r="BP1804" s="297" t="n"/>
      <c r="BQ1804" s="297" t="n"/>
      <c r="BR1804" s="297" t="n"/>
      <c r="BS1804" s="297" t="n"/>
      <c r="BT1804" s="297" t="n"/>
      <c r="BU1804" s="297" t="n"/>
      <c r="BV1804" s="297" t="n"/>
      <c r="BW1804" s="288" t="n"/>
      <c r="BX1804" s="276">
        <f>SUM(IF(COUNTIF(MediaScorecard!CC2291, "*1.*"), 2, 0), IF(COUNTIF(MediaScorecard!CC2291, "*2.*"), 2, 0), IF(COUNTIF(MediaScorecard!CC2291, "*3.*"), 2, 0), IF(COUNTIF(MediaScorecard!CC2291, "*4.*"), 2, 0), IF(COUNTIF(MediaScorecard!CC2291, "*5.*"), 2, 0), IF(COUNTIF(MediaScorecard!CC2291, "*6.*"), 2, 0))</f>
        <v/>
      </c>
      <c r="BY1804" s="277">
        <f t="array" ref="BY1804">SUM(VALUE(AT1804),VALUE(AU1804),VALUE(AV1804),VALUE(AW1804),VALUE(AX1804),VALUE(AY1804),VALUE(AZ1804),VALUE(BB1804),VALUE(BC1804),VALUE(BD1804),VALUE(BE1804),VALUE(BF1804),VALUE(BG1804),VALUE(BH1804),VALUE(BI1804),VALUE(BJ1804),VALUE(BK1804),VALUE(BL1804),VALUE(BM1804),VALUE(BN1804),VALUE(BO1804),VALUE(BP1804),VALUE(BQ1804),VALUE(BR1804),VALUE(BS1804),VALUE(BT1804),VALUE(BU1804),VALUE(BV1804),VALUE(BW1804))</f>
        <v/>
      </c>
      <c r="BZ1804" s="307" t="n"/>
      <c r="CA1804" s="307" t="n"/>
      <c r="CB1804" s="307" t="n"/>
      <c r="CC1804" s="307" t="n"/>
      <c r="CD1804" s="307" t="n"/>
      <c r="CE1804" s="307" t="n"/>
      <c r="CF1804" s="307" t="n"/>
      <c r="CG1804" s="307" t="n"/>
      <c r="CH1804" s="307" t="n"/>
      <c r="CI1804" s="307" t="n"/>
      <c r="CJ1804" s="307" t="n"/>
      <c r="CK1804" s="307" t="n"/>
      <c r="CL1804" s="307" t="n"/>
      <c r="CM1804" s="307" t="n"/>
      <c r="CN1804" s="307" t="n"/>
      <c r="CO1804" s="307" t="n"/>
      <c r="CP1804" s="307" t="n"/>
      <c r="CQ1804" s="307" t="n"/>
      <c r="CR1804" s="279" t="n"/>
      <c r="CS1804" s="280">
        <f>AVERAGE(Value(BY1804),value(CR1804))</f>
        <v/>
      </c>
      <c r="CT1804" s="421">
        <f>(IF(OR(MediaScorecard!BG2291="x", MediaScorecard!BH2291="x",MediaScorecard!BI2291="x",MediaScorecard!BJ2291="x",MediaScorecard!BK2291="x"),1, 2))</f>
        <v/>
      </c>
      <c r="CU1804" s="308" t="n"/>
      <c r="CV1804" s="308" t="n"/>
      <c r="CW1804" s="308" t="n"/>
      <c r="CX1804" s="309" t="n"/>
      <c r="CY1804" s="308" t="n"/>
      <c r="CZ1804" s="308" t="n"/>
      <c r="DA1804" s="308" t="n"/>
    </row>
    <row r="1805" ht="21" customHeight="1" s="590">
      <c r="A1805" s="421" t="n"/>
      <c r="B1805" s="270" t="n"/>
      <c r="C1805" s="269" t="n"/>
      <c r="D1805" s="267" t="n"/>
      <c r="E1805" s="267" t="n"/>
      <c r="F1805" s="268" t="n"/>
      <c r="G1805" s="421" t="n"/>
      <c r="H1805" s="269" t="n"/>
      <c r="I1805" s="421" t="n"/>
      <c r="J1805" s="421" t="n"/>
      <c r="K1805" s="421" t="n"/>
      <c r="L1805" s="421" t="n"/>
      <c r="M1805" s="421" t="n"/>
      <c r="N1805" s="421" t="n"/>
      <c r="O1805" s="421" t="n"/>
      <c r="P1805" s="421" t="n"/>
      <c r="Q1805" s="421" t="n"/>
      <c r="R1805" s="270" t="n"/>
      <c r="S1805" s="421" t="n"/>
      <c r="T1805" s="421" t="n"/>
      <c r="U1805" s="421" t="n"/>
      <c r="V1805" s="421" t="n"/>
      <c r="W1805" s="421" t="n"/>
      <c r="X1805" s="421" t="n"/>
      <c r="Y1805" s="421" t="n"/>
      <c r="Z1805" s="421" t="n"/>
      <c r="AA1805" s="421" t="n"/>
      <c r="AB1805" s="421" t="n"/>
      <c r="AC1805" s="421" t="n"/>
      <c r="AD1805" s="421" t="n"/>
      <c r="AE1805" s="421" t="n"/>
      <c r="AF1805" s="421" t="n"/>
      <c r="AG1805" s="421" t="n"/>
      <c r="AH1805" s="421" t="n"/>
      <c r="AI1805" s="421" t="n"/>
      <c r="AJ1805" s="297" t="n"/>
      <c r="AK1805" s="297" t="n"/>
      <c r="AL1805" s="284" t="n"/>
      <c r="AM1805" s="297" t="n"/>
      <c r="AN1805" s="285" t="n"/>
      <c r="AO1805" s="297" t="n"/>
      <c r="AP1805" s="297" t="n"/>
      <c r="AQ1805" s="297" t="n"/>
      <c r="AR1805" s="297" t="n"/>
      <c r="AS1805" s="297" t="n"/>
      <c r="AT1805" s="285" t="n"/>
      <c r="AU1805" s="297" t="n"/>
      <c r="AV1805" s="297" t="n"/>
      <c r="AW1805" s="297" t="n"/>
      <c r="AX1805" s="297" t="n"/>
      <c r="AY1805" s="286" t="n"/>
      <c r="AZ1805" s="286" t="n"/>
      <c r="BA1805" s="287" t="n"/>
      <c r="BB1805" s="286" t="n"/>
      <c r="BC1805" s="286" t="n"/>
      <c r="BD1805" s="286" t="n"/>
      <c r="BE1805" s="286" t="n"/>
      <c r="BF1805" s="286" t="n"/>
      <c r="BG1805" s="286" t="n"/>
      <c r="BH1805" s="297" t="n"/>
      <c r="BI1805" s="297" t="n"/>
      <c r="BJ1805" s="297" t="n"/>
      <c r="BK1805" s="297" t="n"/>
      <c r="BL1805" s="297" t="n"/>
      <c r="BM1805" s="297" t="n"/>
      <c r="BN1805" s="297" t="n"/>
      <c r="BO1805" s="285" t="n"/>
      <c r="BP1805" s="297" t="n"/>
      <c r="BQ1805" s="297" t="n"/>
      <c r="BR1805" s="297" t="n"/>
      <c r="BS1805" s="297" t="n"/>
      <c r="BT1805" s="297" t="n"/>
      <c r="BU1805" s="297" t="n"/>
      <c r="BV1805" s="297" t="n"/>
      <c r="BW1805" s="288" t="n"/>
      <c r="BX1805" s="276">
        <f>SUM(IF(COUNTIF(MediaScorecard!CC2292, "*1.*"), 2, 0), IF(COUNTIF(MediaScorecard!CC2292, "*2.*"), 2, 0), IF(COUNTIF(MediaScorecard!CC2292, "*3.*"), 2, 0), IF(COUNTIF(MediaScorecard!CC2292, "*4.*"), 2, 0), IF(COUNTIF(MediaScorecard!CC2292, "*5.*"), 2, 0), IF(COUNTIF(MediaScorecard!CC2292, "*6.*"), 2, 0))</f>
        <v/>
      </c>
      <c r="BY1805" s="277">
        <f t="array" ref="BY1805">SUM(VALUE(AT1805),VALUE(AU1805),VALUE(AV1805),VALUE(AW1805),VALUE(AX1805),VALUE(AY1805),VALUE(AZ1805),VALUE(BB1805),VALUE(BC1805),VALUE(BD1805),VALUE(BE1805),VALUE(BF1805),VALUE(BG1805),VALUE(BH1805),VALUE(BI1805),VALUE(BJ1805),VALUE(BK1805),VALUE(BL1805),VALUE(BM1805),VALUE(BN1805),VALUE(BO1805),VALUE(BP1805),VALUE(BQ1805),VALUE(BR1805),VALUE(BS1805),VALUE(BT1805),VALUE(BU1805),VALUE(BV1805),VALUE(BW1805))</f>
        <v/>
      </c>
      <c r="BZ1805" s="307" t="n"/>
      <c r="CA1805" s="307" t="n"/>
      <c r="CB1805" s="307" t="n"/>
      <c r="CC1805" s="307" t="n"/>
      <c r="CD1805" s="307" t="n"/>
      <c r="CE1805" s="307" t="n"/>
      <c r="CF1805" s="307" t="n"/>
      <c r="CG1805" s="307" t="n"/>
      <c r="CH1805" s="307" t="n"/>
      <c r="CI1805" s="307" t="n"/>
      <c r="CJ1805" s="307" t="n"/>
      <c r="CK1805" s="307" t="n"/>
      <c r="CL1805" s="307" t="n"/>
      <c r="CM1805" s="307" t="n"/>
      <c r="CN1805" s="307" t="n"/>
      <c r="CO1805" s="307" t="n"/>
      <c r="CP1805" s="307" t="n"/>
      <c r="CQ1805" s="307" t="n"/>
      <c r="CR1805" s="279" t="n"/>
      <c r="CS1805" s="280">
        <f>AVERAGE(Value(BY1805),value(CR1805))</f>
        <v/>
      </c>
      <c r="CT1805" s="421">
        <f>(IF(OR(MediaScorecard!BG2292="x", MediaScorecard!BH2292="x",MediaScorecard!BI2292="x",MediaScorecard!BJ2292="x",MediaScorecard!BK2292="x"),1, 2))</f>
        <v/>
      </c>
      <c r="CU1805" s="308" t="n"/>
      <c r="CV1805" s="308" t="n"/>
      <c r="CW1805" s="308" t="n"/>
      <c r="CX1805" s="309" t="n"/>
      <c r="CY1805" s="308" t="n"/>
      <c r="CZ1805" s="308" t="n"/>
      <c r="DA1805" s="308" t="n"/>
    </row>
    <row r="1806" ht="21" customHeight="1" s="590">
      <c r="A1806" s="421" t="n"/>
      <c r="B1806" s="270" t="n"/>
      <c r="C1806" s="269" t="n"/>
      <c r="D1806" s="267" t="n"/>
      <c r="E1806" s="267" t="n"/>
      <c r="F1806" s="268" t="n"/>
      <c r="G1806" s="421" t="n"/>
      <c r="H1806" s="269" t="n"/>
      <c r="I1806" s="421" t="n"/>
      <c r="J1806" s="421" t="n"/>
      <c r="K1806" s="421" t="n"/>
      <c r="L1806" s="421" t="n"/>
      <c r="M1806" s="421" t="n"/>
      <c r="N1806" s="421" t="n"/>
      <c r="O1806" s="421" t="n"/>
      <c r="P1806" s="421" t="n"/>
      <c r="Q1806" s="421" t="n"/>
      <c r="R1806" s="270" t="n"/>
      <c r="S1806" s="421" t="n"/>
      <c r="T1806" s="421" t="n"/>
      <c r="U1806" s="421" t="n"/>
      <c r="V1806" s="421" t="n"/>
      <c r="W1806" s="421" t="n"/>
      <c r="X1806" s="421" t="n"/>
      <c r="Y1806" s="421" t="n"/>
      <c r="Z1806" s="421" t="n"/>
      <c r="AA1806" s="421" t="n"/>
      <c r="AB1806" s="421" t="n"/>
      <c r="AC1806" s="421" t="n"/>
      <c r="AD1806" s="421" t="n"/>
      <c r="AE1806" s="421" t="n"/>
      <c r="AF1806" s="421" t="n"/>
      <c r="AG1806" s="421" t="n"/>
      <c r="AH1806" s="421" t="n"/>
      <c r="AI1806" s="421" t="n"/>
      <c r="AJ1806" s="297" t="n"/>
      <c r="AK1806" s="297" t="n"/>
      <c r="AL1806" s="284" t="n"/>
      <c r="AM1806" s="297" t="n"/>
      <c r="AN1806" s="285" t="n"/>
      <c r="AO1806" s="297" t="n"/>
      <c r="AP1806" s="297" t="n"/>
      <c r="AQ1806" s="297" t="n"/>
      <c r="AR1806" s="297" t="n"/>
      <c r="AS1806" s="297" t="n"/>
      <c r="AT1806" s="285" t="n"/>
      <c r="AU1806" s="297" t="n"/>
      <c r="AV1806" s="297" t="n"/>
      <c r="AW1806" s="297" t="n"/>
      <c r="AX1806" s="297" t="n"/>
      <c r="AY1806" s="286" t="n"/>
      <c r="AZ1806" s="286" t="n"/>
      <c r="BA1806" s="287" t="n"/>
      <c r="BB1806" s="286" t="n"/>
      <c r="BC1806" s="286" t="n"/>
      <c r="BD1806" s="286" t="n"/>
      <c r="BE1806" s="286" t="n"/>
      <c r="BF1806" s="286" t="n"/>
      <c r="BG1806" s="286" t="n"/>
      <c r="BH1806" s="297" t="n"/>
      <c r="BI1806" s="297" t="n"/>
      <c r="BJ1806" s="297" t="n"/>
      <c r="BK1806" s="297" t="n"/>
      <c r="BL1806" s="297" t="n"/>
      <c r="BM1806" s="297" t="n"/>
      <c r="BN1806" s="297" t="n"/>
      <c r="BO1806" s="285" t="n"/>
      <c r="BP1806" s="297" t="n"/>
      <c r="BQ1806" s="297" t="n"/>
      <c r="BR1806" s="297" t="n"/>
      <c r="BS1806" s="297" t="n"/>
      <c r="BT1806" s="297" t="n"/>
      <c r="BU1806" s="297" t="n"/>
      <c r="BV1806" s="297" t="n"/>
      <c r="BW1806" s="288" t="n"/>
      <c r="BX1806" s="276">
        <f>SUM(IF(COUNTIF(MediaScorecard!CC2293, "*1.*"), 2, 0), IF(COUNTIF(MediaScorecard!CC2293, "*2.*"), 2, 0), IF(COUNTIF(MediaScorecard!CC2293, "*3.*"), 2, 0), IF(COUNTIF(MediaScorecard!CC2293, "*4.*"), 2, 0), IF(COUNTIF(MediaScorecard!CC2293, "*5.*"), 2, 0), IF(COUNTIF(MediaScorecard!CC2293, "*6.*"), 2, 0))</f>
        <v/>
      </c>
      <c r="BY1806" s="277">
        <f t="array" ref="BY1806">SUM(VALUE(AT1806),VALUE(AU1806),VALUE(AV1806),VALUE(AW1806),VALUE(AX1806),VALUE(AY1806),VALUE(AZ1806),VALUE(BB1806),VALUE(BC1806),VALUE(BD1806),VALUE(BE1806),VALUE(BF1806),VALUE(BG1806),VALUE(BH1806),VALUE(BI1806),VALUE(BJ1806),VALUE(BK1806),VALUE(BL1806),VALUE(BM1806),VALUE(BN1806),VALUE(BO1806),VALUE(BP1806),VALUE(BQ1806),VALUE(BR1806),VALUE(BS1806),VALUE(BT1806),VALUE(BU1806),VALUE(BV1806),VALUE(BW1806))</f>
        <v/>
      </c>
      <c r="BZ1806" s="307" t="n"/>
      <c r="CA1806" s="307" t="n"/>
      <c r="CB1806" s="307" t="n"/>
      <c r="CC1806" s="307" t="n"/>
      <c r="CD1806" s="307" t="n"/>
      <c r="CE1806" s="307" t="n"/>
      <c r="CF1806" s="307" t="n"/>
      <c r="CG1806" s="307" t="n"/>
      <c r="CH1806" s="307" t="n"/>
      <c r="CI1806" s="307" t="n"/>
      <c r="CJ1806" s="307" t="n"/>
      <c r="CK1806" s="307" t="n"/>
      <c r="CL1806" s="307" t="n"/>
      <c r="CM1806" s="307" t="n"/>
      <c r="CN1806" s="307" t="n"/>
      <c r="CO1806" s="307" t="n"/>
      <c r="CP1806" s="307" t="n"/>
      <c r="CQ1806" s="307" t="n"/>
      <c r="CR1806" s="279" t="n"/>
      <c r="CS1806" s="280">
        <f>AVERAGE(Value(BY1806),value(CR1806))</f>
        <v/>
      </c>
      <c r="CT1806" s="421">
        <f>(IF(OR(MediaScorecard!BG2293="x", MediaScorecard!BH2293="x",MediaScorecard!BI2293="x",MediaScorecard!BJ2293="x",MediaScorecard!BK2293="x"),1, 2))</f>
        <v/>
      </c>
      <c r="CU1806" s="308" t="n"/>
      <c r="CV1806" s="308" t="n"/>
      <c r="CW1806" s="308" t="n"/>
      <c r="CX1806" s="309" t="n"/>
      <c r="CY1806" s="308" t="n"/>
      <c r="CZ1806" s="308" t="n"/>
      <c r="DA1806" s="308" t="n"/>
    </row>
    <row r="1807" ht="21" customHeight="1" s="590">
      <c r="A1807" s="421" t="n"/>
      <c r="B1807" s="270" t="n"/>
      <c r="C1807" s="269" t="n"/>
      <c r="D1807" s="267" t="n"/>
      <c r="E1807" s="267" t="n"/>
      <c r="F1807" s="268" t="n"/>
      <c r="G1807" s="421" t="n"/>
      <c r="H1807" s="269" t="n"/>
      <c r="I1807" s="421" t="n"/>
      <c r="J1807" s="421" t="n"/>
      <c r="K1807" s="421" t="n"/>
      <c r="L1807" s="421" t="n"/>
      <c r="M1807" s="421" t="n"/>
      <c r="N1807" s="421" t="n"/>
      <c r="O1807" s="421" t="n"/>
      <c r="P1807" s="421" t="n"/>
      <c r="Q1807" s="421" t="n"/>
      <c r="R1807" s="270" t="n"/>
      <c r="S1807" s="421" t="n"/>
      <c r="T1807" s="421" t="n"/>
      <c r="U1807" s="421" t="n"/>
      <c r="V1807" s="421" t="n"/>
      <c r="W1807" s="421" t="n"/>
      <c r="X1807" s="421" t="n"/>
      <c r="Y1807" s="421" t="n"/>
      <c r="Z1807" s="421" t="n"/>
      <c r="AA1807" s="421" t="n"/>
      <c r="AB1807" s="421" t="n"/>
      <c r="AC1807" s="421" t="n"/>
      <c r="AD1807" s="421" t="n"/>
      <c r="AE1807" s="421" t="n"/>
      <c r="AF1807" s="421" t="n"/>
      <c r="AG1807" s="421" t="n"/>
      <c r="AH1807" s="421" t="n"/>
      <c r="AI1807" s="421" t="n"/>
      <c r="AJ1807" s="297" t="n"/>
      <c r="AK1807" s="297" t="n"/>
      <c r="AL1807" s="284" t="n"/>
      <c r="AM1807" s="297" t="n"/>
      <c r="AN1807" s="285" t="n"/>
      <c r="AO1807" s="297" t="n"/>
      <c r="AP1807" s="297" t="n"/>
      <c r="AQ1807" s="297" t="n"/>
      <c r="AR1807" s="297" t="n"/>
      <c r="AS1807" s="297" t="n"/>
      <c r="AT1807" s="285" t="n"/>
      <c r="AU1807" s="297" t="n"/>
      <c r="AV1807" s="297" t="n"/>
      <c r="AW1807" s="297" t="n"/>
      <c r="AX1807" s="297" t="n"/>
      <c r="AY1807" s="286" t="n"/>
      <c r="AZ1807" s="286" t="n"/>
      <c r="BA1807" s="287" t="n"/>
      <c r="BB1807" s="286" t="n"/>
      <c r="BC1807" s="286" t="n"/>
      <c r="BD1807" s="286" t="n"/>
      <c r="BE1807" s="286" t="n"/>
      <c r="BF1807" s="286" t="n"/>
      <c r="BG1807" s="286" t="n"/>
      <c r="BH1807" s="297" t="n"/>
      <c r="BI1807" s="297" t="n"/>
      <c r="BJ1807" s="297" t="n"/>
      <c r="BK1807" s="297" t="n"/>
      <c r="BL1807" s="297" t="n"/>
      <c r="BM1807" s="297" t="n"/>
      <c r="BN1807" s="297" t="n"/>
      <c r="BO1807" s="285" t="n"/>
      <c r="BP1807" s="297" t="n"/>
      <c r="BQ1807" s="297" t="n"/>
      <c r="BR1807" s="297" t="n"/>
      <c r="BS1807" s="297" t="n"/>
      <c r="BT1807" s="297" t="n"/>
      <c r="BU1807" s="297" t="n"/>
      <c r="BV1807" s="297" t="n"/>
      <c r="BW1807" s="288" t="n"/>
      <c r="BX1807" s="276">
        <f>SUM(IF(COUNTIF(MediaScorecard!CC2294, "*1.*"), 2, 0), IF(COUNTIF(MediaScorecard!CC2294, "*2.*"), 2, 0), IF(COUNTIF(MediaScorecard!CC2294, "*3.*"), 2, 0), IF(COUNTIF(MediaScorecard!CC2294, "*4.*"), 2, 0), IF(COUNTIF(MediaScorecard!CC2294, "*5.*"), 2, 0), IF(COUNTIF(MediaScorecard!CC2294, "*6.*"), 2, 0))</f>
        <v/>
      </c>
      <c r="BY1807" s="277">
        <f t="array" ref="BY1807">SUM(VALUE(AT1807),VALUE(AU1807),VALUE(AV1807),VALUE(AW1807),VALUE(AX1807),VALUE(AY1807),VALUE(AZ1807),VALUE(BB1807),VALUE(BC1807),VALUE(BD1807),VALUE(BE1807),VALUE(BF1807),VALUE(BG1807),VALUE(BH1807),VALUE(BI1807),VALUE(BJ1807),VALUE(BK1807),VALUE(BL1807),VALUE(BM1807),VALUE(BN1807),VALUE(BO1807),VALUE(BP1807),VALUE(BQ1807),VALUE(BR1807),VALUE(BS1807),VALUE(BT1807),VALUE(BU1807),VALUE(BV1807),VALUE(BW1807))</f>
        <v/>
      </c>
      <c r="BZ1807" s="307" t="n"/>
      <c r="CA1807" s="307" t="n"/>
      <c r="CB1807" s="307" t="n"/>
      <c r="CC1807" s="307" t="n"/>
      <c r="CD1807" s="307" t="n"/>
      <c r="CE1807" s="307" t="n"/>
      <c r="CF1807" s="307" t="n"/>
      <c r="CG1807" s="307" t="n"/>
      <c r="CH1807" s="307" t="n"/>
      <c r="CI1807" s="307" t="n"/>
      <c r="CJ1807" s="307" t="n"/>
      <c r="CK1807" s="307" t="n"/>
      <c r="CL1807" s="307" t="n"/>
      <c r="CM1807" s="307" t="n"/>
      <c r="CN1807" s="307" t="n"/>
      <c r="CO1807" s="307" t="n"/>
      <c r="CP1807" s="307" t="n"/>
      <c r="CQ1807" s="307" t="n"/>
      <c r="CR1807" s="279" t="n"/>
      <c r="CS1807" s="280">
        <f>AVERAGE(Value(BY1807),value(CR1807))</f>
        <v/>
      </c>
      <c r="CT1807" s="421">
        <f>(IF(OR(MediaScorecard!BG2294="x", MediaScorecard!BH2294="x",MediaScorecard!BI2294="x",MediaScorecard!BJ2294="x",MediaScorecard!BK2294="x"),1, 2))</f>
        <v/>
      </c>
      <c r="CU1807" s="308" t="n"/>
      <c r="CV1807" s="308" t="n"/>
      <c r="CW1807" s="308" t="n"/>
      <c r="CX1807" s="309" t="n"/>
      <c r="CY1807" s="308" t="n"/>
      <c r="CZ1807" s="308" t="n"/>
      <c r="DA1807" s="308" t="n"/>
    </row>
    <row r="1808" ht="21" customHeight="1" s="590">
      <c r="A1808" s="421" t="n"/>
      <c r="B1808" s="270" t="n"/>
      <c r="C1808" s="269" t="n"/>
      <c r="D1808" s="267" t="n"/>
      <c r="E1808" s="267" t="n"/>
      <c r="F1808" s="268" t="n"/>
      <c r="G1808" s="421" t="n"/>
      <c r="H1808" s="269" t="n"/>
      <c r="I1808" s="421" t="n"/>
      <c r="J1808" s="421" t="n"/>
      <c r="K1808" s="421" t="n"/>
      <c r="L1808" s="421" t="n"/>
      <c r="M1808" s="421" t="n"/>
      <c r="N1808" s="421" t="n"/>
      <c r="O1808" s="421" t="n"/>
      <c r="P1808" s="421" t="n"/>
      <c r="Q1808" s="421" t="n"/>
      <c r="R1808" s="270" t="n"/>
      <c r="S1808" s="421" t="n"/>
      <c r="T1808" s="421" t="n"/>
      <c r="U1808" s="421" t="n"/>
      <c r="V1808" s="421" t="n"/>
      <c r="W1808" s="421" t="n"/>
      <c r="X1808" s="421" t="n"/>
      <c r="Y1808" s="421" t="n"/>
      <c r="Z1808" s="421" t="n"/>
      <c r="AA1808" s="421" t="n"/>
      <c r="AB1808" s="421" t="n"/>
      <c r="AC1808" s="421" t="n"/>
      <c r="AD1808" s="421" t="n"/>
      <c r="AE1808" s="421" t="n"/>
      <c r="AF1808" s="421" t="n"/>
      <c r="AG1808" s="421" t="n"/>
      <c r="AH1808" s="421" t="n"/>
      <c r="AI1808" s="421" t="n"/>
      <c r="AJ1808" s="297" t="n"/>
      <c r="AK1808" s="297" t="n"/>
      <c r="AL1808" s="284" t="n"/>
      <c r="AM1808" s="297" t="n"/>
      <c r="AN1808" s="285" t="n"/>
      <c r="AO1808" s="297" t="n"/>
      <c r="AP1808" s="297" t="n"/>
      <c r="AQ1808" s="297" t="n"/>
      <c r="AR1808" s="297" t="n"/>
      <c r="AS1808" s="297" t="n"/>
      <c r="AT1808" s="285" t="n"/>
      <c r="AU1808" s="297" t="n"/>
      <c r="AV1808" s="297" t="n"/>
      <c r="AW1808" s="297" t="n"/>
      <c r="AX1808" s="297" t="n"/>
      <c r="AY1808" s="286" t="n"/>
      <c r="AZ1808" s="286" t="n"/>
      <c r="BA1808" s="287" t="n"/>
      <c r="BB1808" s="286" t="n"/>
      <c r="BC1808" s="286" t="n"/>
      <c r="BD1808" s="286" t="n"/>
      <c r="BE1808" s="286" t="n"/>
      <c r="BF1808" s="286" t="n"/>
      <c r="BG1808" s="286" t="n"/>
      <c r="BH1808" s="297" t="n"/>
      <c r="BI1808" s="297" t="n"/>
      <c r="BJ1808" s="297" t="n"/>
      <c r="BK1808" s="297" t="n"/>
      <c r="BL1808" s="297" t="n"/>
      <c r="BM1808" s="297" t="n"/>
      <c r="BN1808" s="297" t="n"/>
      <c r="BO1808" s="285" t="n"/>
      <c r="BP1808" s="297" t="n"/>
      <c r="BQ1808" s="297" t="n"/>
      <c r="BR1808" s="297" t="n"/>
      <c r="BS1808" s="297" t="n"/>
      <c r="BT1808" s="297" t="n"/>
      <c r="BU1808" s="297" t="n"/>
      <c r="BV1808" s="297" t="n"/>
      <c r="BW1808" s="288" t="n"/>
      <c r="BX1808" s="276">
        <f>SUM(IF(COUNTIF(MediaScorecard!CC2295, "*1.*"), 2, 0), IF(COUNTIF(MediaScorecard!CC2295, "*2.*"), 2, 0), IF(COUNTIF(MediaScorecard!CC2295, "*3.*"), 2, 0), IF(COUNTIF(MediaScorecard!CC2295, "*4.*"), 2, 0), IF(COUNTIF(MediaScorecard!CC2295, "*5.*"), 2, 0), IF(COUNTIF(MediaScorecard!CC2295, "*6.*"), 2, 0))</f>
        <v/>
      </c>
      <c r="BY1808" s="277">
        <f t="array" ref="BY1808">SUM(VALUE(AT1808),VALUE(AU1808),VALUE(AV1808),VALUE(AW1808),VALUE(AX1808),VALUE(AY1808),VALUE(AZ1808),VALUE(BB1808),VALUE(BC1808),VALUE(BD1808),VALUE(BE1808),VALUE(BF1808),VALUE(BG1808),VALUE(BH1808),VALUE(BI1808),VALUE(BJ1808),VALUE(BK1808),VALUE(BL1808),VALUE(BM1808),VALUE(BN1808),VALUE(BO1808),VALUE(BP1808),VALUE(BQ1808),VALUE(BR1808),VALUE(BS1808),VALUE(BT1808),VALUE(BU1808),VALUE(BV1808),VALUE(BW1808))</f>
        <v/>
      </c>
      <c r="BZ1808" s="307" t="n"/>
      <c r="CA1808" s="307" t="n"/>
      <c r="CB1808" s="307" t="n"/>
      <c r="CC1808" s="307" t="n"/>
      <c r="CD1808" s="307" t="n"/>
      <c r="CE1808" s="307" t="n"/>
      <c r="CF1808" s="307" t="n"/>
      <c r="CG1808" s="307" t="n"/>
      <c r="CH1808" s="307" t="n"/>
      <c r="CI1808" s="307" t="n"/>
      <c r="CJ1808" s="307" t="n"/>
      <c r="CK1808" s="307" t="n"/>
      <c r="CL1808" s="307" t="n"/>
      <c r="CM1808" s="307" t="n"/>
      <c r="CN1808" s="307" t="n"/>
      <c r="CO1808" s="307" t="n"/>
      <c r="CP1808" s="307" t="n"/>
      <c r="CQ1808" s="307" t="n"/>
      <c r="CR1808" s="279" t="n"/>
      <c r="CS1808" s="280">
        <f>AVERAGE(Value(BY1808),value(CR1808))</f>
        <v/>
      </c>
      <c r="CT1808" s="421">
        <f>(IF(OR(MediaScorecard!BG2295="x", MediaScorecard!BH2295="x",MediaScorecard!BI2295="x",MediaScorecard!BJ2295="x",MediaScorecard!BK2295="x"),1, 2))</f>
        <v/>
      </c>
      <c r="CU1808" s="308" t="n"/>
      <c r="CV1808" s="308" t="n"/>
      <c r="CW1808" s="308" t="n"/>
      <c r="CX1808" s="309" t="n"/>
      <c r="CY1808" s="308" t="n"/>
      <c r="CZ1808" s="308" t="n"/>
      <c r="DA1808" s="308" t="n"/>
    </row>
    <row r="1809" ht="21" customHeight="1" s="590">
      <c r="A1809" s="421" t="n"/>
      <c r="B1809" s="270" t="n"/>
      <c r="C1809" s="269" t="n"/>
      <c r="D1809" s="267" t="n"/>
      <c r="E1809" s="267" t="n"/>
      <c r="F1809" s="268" t="n"/>
      <c r="G1809" s="421" t="n"/>
      <c r="H1809" s="269" t="n"/>
      <c r="I1809" s="421" t="n"/>
      <c r="J1809" s="421" t="n"/>
      <c r="K1809" s="421" t="n"/>
      <c r="L1809" s="421" t="n"/>
      <c r="M1809" s="421" t="n"/>
      <c r="N1809" s="421" t="n"/>
      <c r="O1809" s="421" t="n"/>
      <c r="P1809" s="421" t="n"/>
      <c r="Q1809" s="421" t="n"/>
      <c r="R1809" s="270" t="n"/>
      <c r="S1809" s="421" t="n"/>
      <c r="T1809" s="421" t="n"/>
      <c r="U1809" s="421" t="n"/>
      <c r="V1809" s="421" t="n"/>
      <c r="W1809" s="421" t="n"/>
      <c r="X1809" s="421" t="n"/>
      <c r="Y1809" s="421" t="n"/>
      <c r="Z1809" s="421" t="n"/>
      <c r="AA1809" s="421" t="n"/>
      <c r="AB1809" s="421" t="n"/>
      <c r="AC1809" s="421" t="n"/>
      <c r="AD1809" s="421" t="n"/>
      <c r="AE1809" s="421" t="n"/>
      <c r="AF1809" s="421" t="n"/>
      <c r="AG1809" s="421" t="n"/>
      <c r="AH1809" s="421" t="n"/>
      <c r="AI1809" s="421" t="n"/>
      <c r="AJ1809" s="297" t="n"/>
      <c r="AK1809" s="297" t="n"/>
      <c r="AL1809" s="284" t="n"/>
      <c r="AM1809" s="297" t="n"/>
      <c r="AN1809" s="285" t="n"/>
      <c r="AO1809" s="297" t="n"/>
      <c r="AP1809" s="297" t="n"/>
      <c r="AQ1809" s="297" t="n"/>
      <c r="AR1809" s="297" t="n"/>
      <c r="AS1809" s="297" t="n"/>
      <c r="AT1809" s="285" t="n"/>
      <c r="AU1809" s="297" t="n"/>
      <c r="AV1809" s="297" t="n"/>
      <c r="AW1809" s="297" t="n"/>
      <c r="AX1809" s="297" t="n"/>
      <c r="AY1809" s="286" t="n"/>
      <c r="AZ1809" s="286" t="n"/>
      <c r="BA1809" s="287" t="n"/>
      <c r="BB1809" s="286" t="n"/>
      <c r="BC1809" s="286" t="n"/>
      <c r="BD1809" s="286" t="n"/>
      <c r="BE1809" s="286" t="n"/>
      <c r="BF1809" s="286" t="n"/>
      <c r="BG1809" s="286" t="n"/>
      <c r="BH1809" s="297" t="n"/>
      <c r="BI1809" s="297" t="n"/>
      <c r="BJ1809" s="297" t="n"/>
      <c r="BK1809" s="297" t="n"/>
      <c r="BL1809" s="297" t="n"/>
      <c r="BM1809" s="297" t="n"/>
      <c r="BN1809" s="297" t="n"/>
      <c r="BO1809" s="285" t="n"/>
      <c r="BP1809" s="297" t="n"/>
      <c r="BQ1809" s="297" t="n"/>
      <c r="BR1809" s="297" t="n"/>
      <c r="BS1809" s="297" t="n"/>
      <c r="BT1809" s="297" t="n"/>
      <c r="BU1809" s="297" t="n"/>
      <c r="BV1809" s="297" t="n"/>
      <c r="BW1809" s="288" t="n"/>
      <c r="BX1809" s="276">
        <f>SUM(IF(COUNTIF(MediaScorecard!CC2296, "*1.*"), 2, 0), IF(COUNTIF(MediaScorecard!CC2296, "*2.*"), 2, 0), IF(COUNTIF(MediaScorecard!CC2296, "*3.*"), 2, 0), IF(COUNTIF(MediaScorecard!CC2296, "*4.*"), 2, 0), IF(COUNTIF(MediaScorecard!CC2296, "*5.*"), 2, 0), IF(COUNTIF(MediaScorecard!CC2296, "*6.*"), 2, 0))</f>
        <v/>
      </c>
      <c r="BY1809" s="277">
        <f t="array" ref="BY1809">SUM(VALUE(AT1809),VALUE(AU1809),VALUE(AV1809),VALUE(AW1809),VALUE(AX1809),VALUE(AY1809),VALUE(AZ1809),VALUE(BB1809),VALUE(BC1809),VALUE(BD1809),VALUE(BE1809),VALUE(BF1809),VALUE(BG1809),VALUE(BH1809),VALUE(BI1809),VALUE(BJ1809),VALUE(BK1809),VALUE(BL1809),VALUE(BM1809),VALUE(BN1809),VALUE(BO1809),VALUE(BP1809),VALUE(BQ1809),VALUE(BR1809),VALUE(BS1809),VALUE(BT1809),VALUE(BU1809),VALUE(BV1809),VALUE(BW1809))</f>
        <v/>
      </c>
      <c r="BZ1809" s="307" t="n"/>
      <c r="CA1809" s="307" t="n"/>
      <c r="CB1809" s="307" t="n"/>
      <c r="CC1809" s="307" t="n"/>
      <c r="CD1809" s="307" t="n"/>
      <c r="CE1809" s="307" t="n"/>
      <c r="CF1809" s="307" t="n"/>
      <c r="CG1809" s="307" t="n"/>
      <c r="CH1809" s="307" t="n"/>
      <c r="CI1809" s="307" t="n"/>
      <c r="CJ1809" s="307" t="n"/>
      <c r="CK1809" s="307" t="n"/>
      <c r="CL1809" s="307" t="n"/>
      <c r="CM1809" s="307" t="n"/>
      <c r="CN1809" s="307" t="n"/>
      <c r="CO1809" s="307" t="n"/>
      <c r="CP1809" s="307" t="n"/>
      <c r="CQ1809" s="307" t="n"/>
      <c r="CR1809" s="279" t="n"/>
      <c r="CS1809" s="280">
        <f>AVERAGE(Value(BY1809),value(CR1809))</f>
        <v/>
      </c>
      <c r="CT1809" s="421">
        <f>(IF(OR(MediaScorecard!BG2296="x", MediaScorecard!BH2296="x",MediaScorecard!BI2296="x",MediaScorecard!BJ2296="x",MediaScorecard!BK2296="x"),1, 2))</f>
        <v/>
      </c>
      <c r="CU1809" s="308" t="n"/>
      <c r="CV1809" s="308" t="n"/>
      <c r="CW1809" s="308" t="n"/>
      <c r="CX1809" s="309" t="n"/>
      <c r="CY1809" s="308" t="n"/>
      <c r="CZ1809" s="308" t="n"/>
      <c r="DA1809" s="308" t="n"/>
    </row>
    <row r="1810" ht="21" customHeight="1" s="590">
      <c r="A1810" s="421" t="n"/>
      <c r="B1810" s="270" t="n"/>
      <c r="C1810" s="269" t="n"/>
      <c r="D1810" s="267" t="n"/>
      <c r="E1810" s="267" t="n"/>
      <c r="F1810" s="268" t="n"/>
      <c r="G1810" s="421" t="n"/>
      <c r="H1810" s="269" t="n"/>
      <c r="I1810" s="421" t="n"/>
      <c r="J1810" s="421" t="n"/>
      <c r="K1810" s="421" t="n"/>
      <c r="L1810" s="421" t="n"/>
      <c r="M1810" s="421" t="n"/>
      <c r="N1810" s="421" t="n"/>
      <c r="O1810" s="421" t="n"/>
      <c r="P1810" s="421" t="n"/>
      <c r="Q1810" s="421" t="n"/>
      <c r="R1810" s="270" t="n"/>
      <c r="S1810" s="421" t="n"/>
      <c r="T1810" s="421" t="n"/>
      <c r="U1810" s="421" t="n"/>
      <c r="V1810" s="421" t="n"/>
      <c r="W1810" s="421" t="n"/>
      <c r="X1810" s="421" t="n"/>
      <c r="Y1810" s="421" t="n"/>
      <c r="Z1810" s="421" t="n"/>
      <c r="AA1810" s="421" t="n"/>
      <c r="AB1810" s="421" t="n"/>
      <c r="AC1810" s="421" t="n"/>
      <c r="AD1810" s="421" t="n"/>
      <c r="AE1810" s="421" t="n"/>
      <c r="AF1810" s="421" t="n"/>
      <c r="AG1810" s="421" t="n"/>
      <c r="AH1810" s="421" t="n"/>
      <c r="AI1810" s="421" t="n"/>
      <c r="AJ1810" s="297" t="n"/>
      <c r="AK1810" s="297" t="n"/>
      <c r="AL1810" s="284" t="n"/>
      <c r="AM1810" s="297" t="n"/>
      <c r="AN1810" s="285" t="n"/>
      <c r="AO1810" s="297" t="n"/>
      <c r="AP1810" s="297" t="n"/>
      <c r="AQ1810" s="297" t="n"/>
      <c r="AR1810" s="297" t="n"/>
      <c r="AS1810" s="297" t="n"/>
      <c r="AT1810" s="285" t="n"/>
      <c r="AU1810" s="297" t="n"/>
      <c r="AV1810" s="297" t="n"/>
      <c r="AW1810" s="297" t="n"/>
      <c r="AX1810" s="297" t="n"/>
      <c r="AY1810" s="286" t="n"/>
      <c r="AZ1810" s="286" t="n"/>
      <c r="BA1810" s="287" t="n"/>
      <c r="BB1810" s="286" t="n"/>
      <c r="BC1810" s="286" t="n"/>
      <c r="BD1810" s="286" t="n"/>
      <c r="BE1810" s="286" t="n"/>
      <c r="BF1810" s="286" t="n"/>
      <c r="BG1810" s="286" t="n"/>
      <c r="BH1810" s="297" t="n"/>
      <c r="BI1810" s="297" t="n"/>
      <c r="BJ1810" s="297" t="n"/>
      <c r="BK1810" s="297" t="n"/>
      <c r="BL1810" s="297" t="n"/>
      <c r="BM1810" s="297" t="n"/>
      <c r="BN1810" s="297" t="n"/>
      <c r="BO1810" s="285" t="n"/>
      <c r="BP1810" s="297" t="n"/>
      <c r="BQ1810" s="297" t="n"/>
      <c r="BR1810" s="297" t="n"/>
      <c r="BS1810" s="297" t="n"/>
      <c r="BT1810" s="297" t="n"/>
      <c r="BU1810" s="297" t="n"/>
      <c r="BV1810" s="297" t="n"/>
      <c r="BW1810" s="288" t="n"/>
      <c r="BX1810" s="276">
        <f>SUM(IF(COUNTIF(MediaScorecard!CC2297, "*1.*"), 2, 0), IF(COUNTIF(MediaScorecard!CC2297, "*2.*"), 2, 0), IF(COUNTIF(MediaScorecard!CC2297, "*3.*"), 2, 0), IF(COUNTIF(MediaScorecard!CC2297, "*4.*"), 2, 0), IF(COUNTIF(MediaScorecard!CC2297, "*5.*"), 2, 0), IF(COUNTIF(MediaScorecard!CC2297, "*6.*"), 2, 0))</f>
        <v/>
      </c>
      <c r="BY1810" s="277">
        <f t="array" ref="BY1810">SUM(VALUE(AT1810),VALUE(AU1810),VALUE(AV1810),VALUE(AW1810),VALUE(AX1810),VALUE(AY1810),VALUE(AZ1810),VALUE(BB1810),VALUE(BC1810),VALUE(BD1810),VALUE(BE1810),VALUE(BF1810),VALUE(BG1810),VALUE(BH1810),VALUE(BI1810),VALUE(BJ1810),VALUE(BK1810),VALUE(BL1810),VALUE(BM1810),VALUE(BN1810),VALUE(BO1810),VALUE(BP1810),VALUE(BQ1810),VALUE(BR1810),VALUE(BS1810),VALUE(BT1810),VALUE(BU1810),VALUE(BV1810),VALUE(BW1810))</f>
        <v/>
      </c>
      <c r="BZ1810" s="307" t="n"/>
      <c r="CA1810" s="307" t="n"/>
      <c r="CB1810" s="307" t="n"/>
      <c r="CC1810" s="307" t="n"/>
      <c r="CD1810" s="307" t="n"/>
      <c r="CE1810" s="307" t="n"/>
      <c r="CF1810" s="307" t="n"/>
      <c r="CG1810" s="307" t="n"/>
      <c r="CH1810" s="307" t="n"/>
      <c r="CI1810" s="307" t="n"/>
      <c r="CJ1810" s="307" t="n"/>
      <c r="CK1810" s="307" t="n"/>
      <c r="CL1810" s="307" t="n"/>
      <c r="CM1810" s="307" t="n"/>
      <c r="CN1810" s="307" t="n"/>
      <c r="CO1810" s="307" t="n"/>
      <c r="CP1810" s="307" t="n"/>
      <c r="CQ1810" s="307" t="n"/>
      <c r="CR1810" s="279" t="n"/>
      <c r="CS1810" s="280">
        <f>AVERAGE(Value(BY1810),value(CR1810))</f>
        <v/>
      </c>
      <c r="CT1810" s="421">
        <f>(IF(OR(MediaScorecard!BG2297="x", MediaScorecard!BH2297="x",MediaScorecard!BI2297="x",MediaScorecard!BJ2297="x",MediaScorecard!BK2297="x"),1, 2))</f>
        <v/>
      </c>
      <c r="CU1810" s="308" t="n"/>
      <c r="CV1810" s="308" t="n"/>
      <c r="CW1810" s="308" t="n"/>
      <c r="CX1810" s="309" t="n"/>
      <c r="CY1810" s="308" t="n"/>
      <c r="CZ1810" s="308" t="n"/>
      <c r="DA1810" s="308" t="n"/>
    </row>
    <row r="1811" ht="21" customHeight="1" s="590">
      <c r="A1811" s="421" t="n"/>
      <c r="B1811" s="270" t="n"/>
      <c r="C1811" s="269" t="n"/>
      <c r="D1811" s="267" t="n"/>
      <c r="E1811" s="267" t="n"/>
      <c r="F1811" s="268" t="n"/>
      <c r="G1811" s="421" t="n"/>
      <c r="H1811" s="269" t="n"/>
      <c r="I1811" s="421" t="n"/>
      <c r="J1811" s="421" t="n"/>
      <c r="K1811" s="421" t="n"/>
      <c r="L1811" s="421" t="n"/>
      <c r="M1811" s="421" t="n"/>
      <c r="N1811" s="421" t="n"/>
      <c r="O1811" s="421" t="n"/>
      <c r="P1811" s="421" t="n"/>
      <c r="Q1811" s="421" t="n"/>
      <c r="R1811" s="270" t="n"/>
      <c r="S1811" s="421" t="n"/>
      <c r="T1811" s="421" t="n"/>
      <c r="U1811" s="421" t="n"/>
      <c r="V1811" s="421" t="n"/>
      <c r="W1811" s="421" t="n"/>
      <c r="X1811" s="421" t="n"/>
      <c r="Y1811" s="421" t="n"/>
      <c r="Z1811" s="421" t="n"/>
      <c r="AA1811" s="421" t="n"/>
      <c r="AB1811" s="421" t="n"/>
      <c r="AC1811" s="421" t="n"/>
      <c r="AD1811" s="421" t="n"/>
      <c r="AE1811" s="421" t="n"/>
      <c r="AF1811" s="421" t="n"/>
      <c r="AG1811" s="421" t="n"/>
      <c r="AH1811" s="421" t="n"/>
      <c r="AI1811" s="421" t="n"/>
      <c r="AJ1811" s="297" t="n"/>
      <c r="AK1811" s="297" t="n"/>
      <c r="AL1811" s="284" t="n"/>
      <c r="AM1811" s="297" t="n"/>
      <c r="AN1811" s="285" t="n"/>
      <c r="AO1811" s="297" t="n"/>
      <c r="AP1811" s="297" t="n"/>
      <c r="AQ1811" s="297" t="n"/>
      <c r="AR1811" s="297" t="n"/>
      <c r="AS1811" s="297" t="n"/>
      <c r="AT1811" s="285" t="n"/>
      <c r="AU1811" s="297" t="n"/>
      <c r="AV1811" s="297" t="n"/>
      <c r="AW1811" s="297" t="n"/>
      <c r="AX1811" s="297" t="n"/>
      <c r="AY1811" s="286" t="n"/>
      <c r="AZ1811" s="286" t="n"/>
      <c r="BA1811" s="287" t="n"/>
      <c r="BB1811" s="286" t="n"/>
      <c r="BC1811" s="286" t="n"/>
      <c r="BD1811" s="286" t="n"/>
      <c r="BE1811" s="286" t="n"/>
      <c r="BF1811" s="286" t="n"/>
      <c r="BG1811" s="286" t="n"/>
      <c r="BH1811" s="297" t="n"/>
      <c r="BI1811" s="297" t="n"/>
      <c r="BJ1811" s="297" t="n"/>
      <c r="BK1811" s="297" t="n"/>
      <c r="BL1811" s="297" t="n"/>
      <c r="BM1811" s="297" t="n"/>
      <c r="BN1811" s="297" t="n"/>
      <c r="BO1811" s="285" t="n"/>
      <c r="BP1811" s="297" t="n"/>
      <c r="BQ1811" s="297" t="n"/>
      <c r="BR1811" s="297" t="n"/>
      <c r="BS1811" s="297" t="n"/>
      <c r="BT1811" s="297" t="n"/>
      <c r="BU1811" s="297" t="n"/>
      <c r="BV1811" s="297" t="n"/>
      <c r="BW1811" s="288" t="n"/>
      <c r="BX1811" s="276">
        <f>SUM(IF(COUNTIF(MediaScorecard!CC2298, "*1.*"), 2, 0), IF(COUNTIF(MediaScorecard!CC2298, "*2.*"), 2, 0), IF(COUNTIF(MediaScorecard!CC2298, "*3.*"), 2, 0), IF(COUNTIF(MediaScorecard!CC2298, "*4.*"), 2, 0), IF(COUNTIF(MediaScorecard!CC2298, "*5.*"), 2, 0), IF(COUNTIF(MediaScorecard!CC2298, "*6.*"), 2, 0))</f>
        <v/>
      </c>
      <c r="BY1811" s="277">
        <f t="array" ref="BY1811">SUM(VALUE(AT1811),VALUE(AU1811),VALUE(AV1811),VALUE(AW1811),VALUE(AX1811),VALUE(AY1811),VALUE(AZ1811),VALUE(BB1811),VALUE(BC1811),VALUE(BD1811),VALUE(BE1811),VALUE(BF1811),VALUE(BG1811),VALUE(BH1811),VALUE(BI1811),VALUE(BJ1811),VALUE(BK1811),VALUE(BL1811),VALUE(BM1811),VALUE(BN1811),VALUE(BO1811),VALUE(BP1811),VALUE(BQ1811),VALUE(BR1811),VALUE(BS1811),VALUE(BT1811),VALUE(BU1811),VALUE(BV1811),VALUE(BW1811))</f>
        <v/>
      </c>
      <c r="BZ1811" s="307" t="n"/>
      <c r="CA1811" s="307" t="n"/>
      <c r="CB1811" s="307" t="n"/>
      <c r="CC1811" s="307" t="n"/>
      <c r="CD1811" s="307" t="n"/>
      <c r="CE1811" s="307" t="n"/>
      <c r="CF1811" s="307" t="n"/>
      <c r="CG1811" s="307" t="n"/>
      <c r="CH1811" s="307" t="n"/>
      <c r="CI1811" s="307" t="n"/>
      <c r="CJ1811" s="307" t="n"/>
      <c r="CK1811" s="307" t="n"/>
      <c r="CL1811" s="307" t="n"/>
      <c r="CM1811" s="307" t="n"/>
      <c r="CN1811" s="307" t="n"/>
      <c r="CO1811" s="307" t="n"/>
      <c r="CP1811" s="307" t="n"/>
      <c r="CQ1811" s="307" t="n"/>
      <c r="CR1811" s="279" t="n"/>
      <c r="CS1811" s="280">
        <f>AVERAGE(Value(BY1811),value(CR1811))</f>
        <v/>
      </c>
      <c r="CT1811" s="421">
        <f>(IF(OR(MediaScorecard!BG2298="x", MediaScorecard!BH2298="x",MediaScorecard!BI2298="x",MediaScorecard!BJ2298="x",MediaScorecard!BK2298="x"),1, 2))</f>
        <v/>
      </c>
      <c r="CU1811" s="308" t="n"/>
      <c r="CV1811" s="308" t="n"/>
      <c r="CW1811" s="308" t="n"/>
      <c r="CX1811" s="309" t="n"/>
      <c r="CY1811" s="308" t="n"/>
      <c r="CZ1811" s="308" t="n"/>
      <c r="DA1811" s="308" t="n"/>
    </row>
    <row r="1812" ht="21" customHeight="1" s="590">
      <c r="A1812" s="421" t="n"/>
      <c r="B1812" s="270" t="n"/>
      <c r="C1812" s="269" t="n"/>
      <c r="D1812" s="267" t="n"/>
      <c r="E1812" s="267" t="n"/>
      <c r="F1812" s="268" t="n"/>
      <c r="G1812" s="421" t="n"/>
      <c r="H1812" s="269" t="n"/>
      <c r="I1812" s="421" t="n"/>
      <c r="J1812" s="421" t="n"/>
      <c r="K1812" s="421" t="n"/>
      <c r="L1812" s="421" t="n"/>
      <c r="M1812" s="421" t="n"/>
      <c r="N1812" s="421" t="n"/>
      <c r="O1812" s="421" t="n"/>
      <c r="P1812" s="421" t="n"/>
      <c r="Q1812" s="421" t="n"/>
      <c r="R1812" s="270" t="n"/>
      <c r="S1812" s="421" t="n"/>
      <c r="T1812" s="421" t="n"/>
      <c r="U1812" s="421" t="n"/>
      <c r="V1812" s="421" t="n"/>
      <c r="W1812" s="421" t="n"/>
      <c r="X1812" s="421" t="n"/>
      <c r="Y1812" s="421" t="n"/>
      <c r="Z1812" s="421" t="n"/>
      <c r="AA1812" s="421" t="n"/>
      <c r="AB1812" s="421" t="n"/>
      <c r="AC1812" s="421" t="n"/>
      <c r="AD1812" s="421" t="n"/>
      <c r="AE1812" s="421" t="n"/>
      <c r="AF1812" s="421" t="n"/>
      <c r="AG1812" s="421" t="n"/>
      <c r="AH1812" s="421" t="n"/>
      <c r="AI1812" s="421" t="n"/>
      <c r="AJ1812" s="297" t="n"/>
      <c r="AK1812" s="297" t="n"/>
      <c r="AL1812" s="284" t="n"/>
      <c r="AM1812" s="297" t="n"/>
      <c r="AN1812" s="285" t="n"/>
      <c r="AO1812" s="297" t="n"/>
      <c r="AP1812" s="297" t="n"/>
      <c r="AQ1812" s="297" t="n"/>
      <c r="AR1812" s="297" t="n"/>
      <c r="AS1812" s="297" t="n"/>
      <c r="AT1812" s="285" t="n"/>
      <c r="AU1812" s="297" t="n"/>
      <c r="AV1812" s="297" t="n"/>
      <c r="AW1812" s="297" t="n"/>
      <c r="AX1812" s="297" t="n"/>
      <c r="AY1812" s="286" t="n"/>
      <c r="AZ1812" s="286" t="n"/>
      <c r="BA1812" s="287" t="n"/>
      <c r="BB1812" s="286" t="n"/>
      <c r="BC1812" s="286" t="n"/>
      <c r="BD1812" s="286" t="n"/>
      <c r="BE1812" s="286" t="n"/>
      <c r="BF1812" s="286" t="n"/>
      <c r="BG1812" s="286" t="n"/>
      <c r="BH1812" s="297" t="n"/>
      <c r="BI1812" s="297" t="n"/>
      <c r="BJ1812" s="297" t="n"/>
      <c r="BK1812" s="297" t="n"/>
      <c r="BL1812" s="297" t="n"/>
      <c r="BM1812" s="297" t="n"/>
      <c r="BN1812" s="297" t="n"/>
      <c r="BO1812" s="285" t="n"/>
      <c r="BP1812" s="297" t="n"/>
      <c r="BQ1812" s="297" t="n"/>
      <c r="BR1812" s="297" t="n"/>
      <c r="BS1812" s="297" t="n"/>
      <c r="BT1812" s="297" t="n"/>
      <c r="BU1812" s="297" t="n"/>
      <c r="BV1812" s="297" t="n"/>
      <c r="BW1812" s="288" t="n"/>
      <c r="BX1812" s="276">
        <f>SUM(IF(COUNTIF(MediaScorecard!CC2299, "*1.*"), 2, 0), IF(COUNTIF(MediaScorecard!CC2299, "*2.*"), 2, 0), IF(COUNTIF(MediaScorecard!CC2299, "*3.*"), 2, 0), IF(COUNTIF(MediaScorecard!CC2299, "*4.*"), 2, 0), IF(COUNTIF(MediaScorecard!CC2299, "*5.*"), 2, 0), IF(COUNTIF(MediaScorecard!CC2299, "*6.*"), 2, 0))</f>
        <v/>
      </c>
      <c r="BY1812" s="277">
        <f t="array" ref="BY1812">SUM(VALUE(AT1812),VALUE(AU1812),VALUE(AV1812),VALUE(AW1812),VALUE(AX1812),VALUE(AY1812),VALUE(AZ1812),VALUE(BB1812),VALUE(BC1812),VALUE(BD1812),VALUE(BE1812),VALUE(BF1812),VALUE(BG1812),VALUE(BH1812),VALUE(BI1812),VALUE(BJ1812),VALUE(BK1812),VALUE(BL1812),VALUE(BM1812),VALUE(BN1812),VALUE(BO1812),VALUE(BP1812),VALUE(BQ1812),VALUE(BR1812),VALUE(BS1812),VALUE(BT1812),VALUE(BU1812),VALUE(BV1812),VALUE(BW1812))</f>
        <v/>
      </c>
      <c r="BZ1812" s="307" t="n"/>
      <c r="CA1812" s="307" t="n"/>
      <c r="CB1812" s="307" t="n"/>
      <c r="CC1812" s="307" t="n"/>
      <c r="CD1812" s="307" t="n"/>
      <c r="CE1812" s="307" t="n"/>
      <c r="CF1812" s="307" t="n"/>
      <c r="CG1812" s="307" t="n"/>
      <c r="CH1812" s="307" t="n"/>
      <c r="CI1812" s="307" t="n"/>
      <c r="CJ1812" s="307" t="n"/>
      <c r="CK1812" s="307" t="n"/>
      <c r="CL1812" s="307" t="n"/>
      <c r="CM1812" s="307" t="n"/>
      <c r="CN1812" s="307" t="n"/>
      <c r="CO1812" s="307" t="n"/>
      <c r="CP1812" s="307" t="n"/>
      <c r="CQ1812" s="307" t="n"/>
      <c r="CR1812" s="279" t="n"/>
      <c r="CS1812" s="280">
        <f>AVERAGE(Value(BY1812),value(CR1812))</f>
        <v/>
      </c>
      <c r="CT1812" s="421">
        <f>(IF(OR(MediaScorecard!BG2299="x", MediaScorecard!BH2299="x",MediaScorecard!BI2299="x",MediaScorecard!BJ2299="x",MediaScorecard!BK2299="x"),1, 2))</f>
        <v/>
      </c>
      <c r="CU1812" s="308" t="n"/>
      <c r="CV1812" s="308" t="n"/>
      <c r="CW1812" s="308" t="n"/>
      <c r="CX1812" s="309" t="n"/>
      <c r="CY1812" s="308" t="n"/>
      <c r="CZ1812" s="308" t="n"/>
      <c r="DA1812" s="308" t="n"/>
    </row>
    <row r="1813" ht="21" customHeight="1" s="590">
      <c r="A1813" s="421" t="n"/>
      <c r="B1813" s="270" t="n"/>
      <c r="C1813" s="269" t="n"/>
      <c r="D1813" s="267" t="n"/>
      <c r="E1813" s="267" t="n"/>
      <c r="F1813" s="268" t="n"/>
      <c r="G1813" s="421" t="n"/>
      <c r="H1813" s="269" t="n"/>
      <c r="I1813" s="421" t="n"/>
      <c r="J1813" s="421" t="n"/>
      <c r="K1813" s="421" t="n"/>
      <c r="L1813" s="421" t="n"/>
      <c r="M1813" s="421" t="n"/>
      <c r="N1813" s="421" t="n"/>
      <c r="O1813" s="421" t="n"/>
      <c r="P1813" s="421" t="n"/>
      <c r="Q1813" s="421" t="n"/>
      <c r="R1813" s="270" t="n"/>
      <c r="S1813" s="421" t="n"/>
      <c r="T1813" s="421" t="n"/>
      <c r="U1813" s="421" t="n"/>
      <c r="V1813" s="421" t="n"/>
      <c r="W1813" s="421" t="n"/>
      <c r="X1813" s="421" t="n"/>
      <c r="Y1813" s="421" t="n"/>
      <c r="Z1813" s="421" t="n"/>
      <c r="AA1813" s="421" t="n"/>
      <c r="AB1813" s="421" t="n"/>
      <c r="AC1813" s="421" t="n"/>
      <c r="AD1813" s="421" t="n"/>
      <c r="AE1813" s="421" t="n"/>
      <c r="AF1813" s="421" t="n"/>
      <c r="AG1813" s="421" t="n"/>
      <c r="AH1813" s="421" t="n"/>
      <c r="AI1813" s="421" t="n"/>
      <c r="AJ1813" s="297" t="n"/>
      <c r="AK1813" s="297" t="n"/>
      <c r="AL1813" s="284" t="n"/>
      <c r="AM1813" s="297" t="n"/>
      <c r="AN1813" s="285" t="n"/>
      <c r="AO1813" s="297" t="n"/>
      <c r="AP1813" s="297" t="n"/>
      <c r="AQ1813" s="297" t="n"/>
      <c r="AR1813" s="297" t="n"/>
      <c r="AS1813" s="297" t="n"/>
      <c r="AT1813" s="285" t="n"/>
      <c r="AU1813" s="297" t="n"/>
      <c r="AV1813" s="297" t="n"/>
      <c r="AW1813" s="297" t="n"/>
      <c r="AX1813" s="297" t="n"/>
      <c r="AY1813" s="286" t="n"/>
      <c r="AZ1813" s="286" t="n"/>
      <c r="BA1813" s="287" t="n"/>
      <c r="BB1813" s="286" t="n"/>
      <c r="BC1813" s="286" t="n"/>
      <c r="BD1813" s="286" t="n"/>
      <c r="BE1813" s="286" t="n"/>
      <c r="BF1813" s="286" t="n"/>
      <c r="BG1813" s="286" t="n"/>
      <c r="BH1813" s="297" t="n"/>
      <c r="BI1813" s="297" t="n"/>
      <c r="BJ1813" s="297" t="n"/>
      <c r="BK1813" s="297" t="n"/>
      <c r="BL1813" s="297" t="n"/>
      <c r="BM1813" s="297" t="n"/>
      <c r="BN1813" s="297" t="n"/>
      <c r="BO1813" s="285" t="n"/>
      <c r="BP1813" s="297" t="n"/>
      <c r="BQ1813" s="297" t="n"/>
      <c r="BR1813" s="297" t="n"/>
      <c r="BS1813" s="297" t="n"/>
      <c r="BT1813" s="297" t="n"/>
      <c r="BU1813" s="297" t="n"/>
      <c r="BV1813" s="297" t="n"/>
      <c r="BW1813" s="288" t="n"/>
      <c r="BX1813" s="276">
        <f>SUM(IF(COUNTIF(MediaScorecard!CC2300, "*1.*"), 2, 0), IF(COUNTIF(MediaScorecard!CC2300, "*2.*"), 2, 0), IF(COUNTIF(MediaScorecard!CC2300, "*3.*"), 2, 0), IF(COUNTIF(MediaScorecard!CC2300, "*4.*"), 2, 0), IF(COUNTIF(MediaScorecard!CC2300, "*5.*"), 2, 0), IF(COUNTIF(MediaScorecard!CC2300, "*6.*"), 2, 0))</f>
        <v/>
      </c>
      <c r="BY1813" s="277">
        <f t="array" ref="BY1813">SUM(VALUE(AT1813),VALUE(AU1813),VALUE(AV1813),VALUE(AW1813),VALUE(AX1813),VALUE(AY1813),VALUE(AZ1813),VALUE(BB1813),VALUE(BC1813),VALUE(BD1813),VALUE(BE1813),VALUE(BF1813),VALUE(BG1813),VALUE(BH1813),VALUE(BI1813),VALUE(BJ1813),VALUE(BK1813),VALUE(BL1813),VALUE(BM1813),VALUE(BN1813),VALUE(BO1813),VALUE(BP1813),VALUE(BQ1813),VALUE(BR1813),VALUE(BS1813),VALUE(BT1813),VALUE(BU1813),VALUE(BV1813),VALUE(BW1813))</f>
        <v/>
      </c>
      <c r="BZ1813" s="307" t="n"/>
      <c r="CA1813" s="307" t="n"/>
      <c r="CB1813" s="307" t="n"/>
      <c r="CC1813" s="307" t="n"/>
      <c r="CD1813" s="307" t="n"/>
      <c r="CE1813" s="307" t="n"/>
      <c r="CF1813" s="307" t="n"/>
      <c r="CG1813" s="307" t="n"/>
      <c r="CH1813" s="307" t="n"/>
      <c r="CI1813" s="307" t="n"/>
      <c r="CJ1813" s="307" t="n"/>
      <c r="CK1813" s="307" t="n"/>
      <c r="CL1813" s="307" t="n"/>
      <c r="CM1813" s="307" t="n"/>
      <c r="CN1813" s="307" t="n"/>
      <c r="CO1813" s="307" t="n"/>
      <c r="CP1813" s="307" t="n"/>
      <c r="CQ1813" s="307" t="n"/>
      <c r="CR1813" s="279" t="n"/>
      <c r="CS1813" s="280">
        <f>AVERAGE(Value(BY1813),value(CR1813))</f>
        <v/>
      </c>
      <c r="CT1813" s="421">
        <f>(IF(OR(MediaScorecard!BG2300="x", MediaScorecard!BH2300="x",MediaScorecard!BI2300="x",MediaScorecard!BJ2300="x",MediaScorecard!BK2300="x"),1, 2))</f>
        <v/>
      </c>
      <c r="CU1813" s="308" t="n"/>
      <c r="CV1813" s="308" t="n"/>
      <c r="CW1813" s="308" t="n"/>
      <c r="CX1813" s="309" t="n"/>
      <c r="CY1813" s="308" t="n"/>
      <c r="CZ1813" s="308" t="n"/>
      <c r="DA1813" s="308" t="n"/>
    </row>
    <row r="1814" ht="21" customHeight="1" s="590">
      <c r="A1814" s="421" t="n"/>
      <c r="B1814" s="270" t="n"/>
      <c r="C1814" s="269" t="n"/>
      <c r="D1814" s="267" t="n"/>
      <c r="E1814" s="267" t="n"/>
      <c r="F1814" s="268" t="n"/>
      <c r="G1814" s="421" t="n"/>
      <c r="H1814" s="269" t="n"/>
      <c r="I1814" s="421" t="n"/>
      <c r="J1814" s="421" t="n"/>
      <c r="K1814" s="421" t="n"/>
      <c r="L1814" s="421" t="n"/>
      <c r="M1814" s="421" t="n"/>
      <c r="N1814" s="421" t="n"/>
      <c r="O1814" s="421" t="n"/>
      <c r="P1814" s="421" t="n"/>
      <c r="Q1814" s="421" t="n"/>
      <c r="R1814" s="270" t="n"/>
      <c r="S1814" s="421" t="n"/>
      <c r="T1814" s="421" t="n"/>
      <c r="U1814" s="421" t="n"/>
      <c r="V1814" s="421" t="n"/>
      <c r="W1814" s="421" t="n"/>
      <c r="X1814" s="421" t="n"/>
      <c r="Y1814" s="421" t="n"/>
      <c r="Z1814" s="421" t="n"/>
      <c r="AA1814" s="421" t="n"/>
      <c r="AB1814" s="421" t="n"/>
      <c r="AC1814" s="421" t="n"/>
      <c r="AD1814" s="421" t="n"/>
      <c r="AE1814" s="421" t="n"/>
      <c r="AF1814" s="421" t="n"/>
      <c r="AG1814" s="421" t="n"/>
      <c r="AH1814" s="421" t="n"/>
      <c r="AI1814" s="421" t="n"/>
      <c r="AJ1814" s="297" t="n"/>
      <c r="AK1814" s="297" t="n"/>
      <c r="AL1814" s="284" t="n"/>
      <c r="AM1814" s="297" t="n"/>
      <c r="AN1814" s="285" t="n"/>
      <c r="AO1814" s="297" t="n"/>
      <c r="AP1814" s="297" t="n"/>
      <c r="AQ1814" s="297" t="n"/>
      <c r="AR1814" s="297" t="n"/>
      <c r="AS1814" s="297" t="n"/>
      <c r="AT1814" s="285" t="n"/>
      <c r="AU1814" s="297" t="n"/>
      <c r="AV1814" s="297" t="n"/>
      <c r="AW1814" s="297" t="n"/>
      <c r="AX1814" s="297" t="n"/>
      <c r="AY1814" s="286" t="n"/>
      <c r="AZ1814" s="286" t="n"/>
      <c r="BA1814" s="287" t="n"/>
      <c r="BB1814" s="286" t="n"/>
      <c r="BC1814" s="286" t="n"/>
      <c r="BD1814" s="286" t="n"/>
      <c r="BE1814" s="286" t="n"/>
      <c r="BF1814" s="286" t="n"/>
      <c r="BG1814" s="286" t="n"/>
      <c r="BH1814" s="297" t="n"/>
      <c r="BI1814" s="297" t="n"/>
      <c r="BJ1814" s="297" t="n"/>
      <c r="BK1814" s="297" t="n"/>
      <c r="BL1814" s="297" t="n"/>
      <c r="BM1814" s="297" t="n"/>
      <c r="BN1814" s="297" t="n"/>
      <c r="BO1814" s="285" t="n"/>
      <c r="BP1814" s="297" t="n"/>
      <c r="BQ1814" s="297" t="n"/>
      <c r="BR1814" s="297" t="n"/>
      <c r="BS1814" s="297" t="n"/>
      <c r="BT1814" s="297" t="n"/>
      <c r="BU1814" s="297" t="n"/>
      <c r="BV1814" s="297" t="n"/>
      <c r="BW1814" s="288" t="n"/>
      <c r="BX1814" s="276">
        <f>SUM(IF(COUNTIF(MediaScorecard!CC2301, "*1.*"), 2, 0), IF(COUNTIF(MediaScorecard!CC2301, "*2.*"), 2, 0), IF(COUNTIF(MediaScorecard!CC2301, "*3.*"), 2, 0), IF(COUNTIF(MediaScorecard!CC2301, "*4.*"), 2, 0), IF(COUNTIF(MediaScorecard!CC2301, "*5.*"), 2, 0), IF(COUNTIF(MediaScorecard!CC2301, "*6.*"), 2, 0))</f>
        <v/>
      </c>
      <c r="BY1814" s="277">
        <f t="array" ref="BY1814">SUM(VALUE(AT1814),VALUE(AU1814),VALUE(AV1814),VALUE(AW1814),VALUE(AX1814),VALUE(AY1814),VALUE(AZ1814),VALUE(BB1814),VALUE(BC1814),VALUE(BD1814),VALUE(BE1814),VALUE(BF1814),VALUE(BG1814),VALUE(BH1814),VALUE(BI1814),VALUE(BJ1814),VALUE(BK1814),VALUE(BL1814),VALUE(BM1814),VALUE(BN1814),VALUE(BO1814),VALUE(BP1814),VALUE(BQ1814),VALUE(BR1814),VALUE(BS1814),VALUE(BT1814),VALUE(BU1814),VALUE(BV1814),VALUE(BW1814))</f>
        <v/>
      </c>
      <c r="BZ1814" s="307" t="n"/>
      <c r="CA1814" s="307" t="n"/>
      <c r="CB1814" s="307" t="n"/>
      <c r="CC1814" s="307" t="n"/>
      <c r="CD1814" s="307" t="n"/>
      <c r="CE1814" s="307" t="n"/>
      <c r="CF1814" s="307" t="n"/>
      <c r="CG1814" s="307" t="n"/>
      <c r="CH1814" s="307" t="n"/>
      <c r="CI1814" s="307" t="n"/>
      <c r="CJ1814" s="307" t="n"/>
      <c r="CK1814" s="307" t="n"/>
      <c r="CL1814" s="307" t="n"/>
      <c r="CM1814" s="307" t="n"/>
      <c r="CN1814" s="307" t="n"/>
      <c r="CO1814" s="307" t="n"/>
      <c r="CP1814" s="307" t="n"/>
      <c r="CQ1814" s="307" t="n"/>
      <c r="CR1814" s="279" t="n"/>
      <c r="CS1814" s="280">
        <f>AVERAGE(Value(BY1814),value(CR1814))</f>
        <v/>
      </c>
      <c r="CT1814" s="421">
        <f>(IF(OR(MediaScorecard!BG2301="x", MediaScorecard!BH2301="x",MediaScorecard!BI2301="x",MediaScorecard!BJ2301="x",MediaScorecard!BK2301="x"),1, 2))</f>
        <v/>
      </c>
      <c r="CU1814" s="308" t="n"/>
      <c r="CV1814" s="308" t="n"/>
      <c r="CW1814" s="308" t="n"/>
      <c r="CX1814" s="309" t="n"/>
      <c r="CY1814" s="308" t="n"/>
      <c r="CZ1814" s="308" t="n"/>
      <c r="DA1814" s="308" t="n"/>
    </row>
    <row r="1815" ht="21" customHeight="1" s="590">
      <c r="A1815" s="421" t="n"/>
      <c r="B1815" s="270" t="n"/>
      <c r="C1815" s="269" t="n"/>
      <c r="D1815" s="267" t="n"/>
      <c r="E1815" s="267" t="n"/>
      <c r="F1815" s="268" t="n"/>
      <c r="G1815" s="421" t="n"/>
      <c r="H1815" s="269" t="n"/>
      <c r="I1815" s="421" t="n"/>
      <c r="J1815" s="421" t="n"/>
      <c r="K1815" s="421" t="n"/>
      <c r="L1815" s="421" t="n"/>
      <c r="M1815" s="421" t="n"/>
      <c r="N1815" s="421" t="n"/>
      <c r="O1815" s="421" t="n"/>
      <c r="P1815" s="421" t="n"/>
      <c r="Q1815" s="421" t="n"/>
      <c r="R1815" s="270" t="n"/>
      <c r="S1815" s="421" t="n"/>
      <c r="T1815" s="421" t="n"/>
      <c r="U1815" s="421" t="n"/>
      <c r="V1815" s="421" t="n"/>
      <c r="W1815" s="421" t="n"/>
      <c r="X1815" s="421" t="n"/>
      <c r="Y1815" s="421" t="n"/>
      <c r="Z1815" s="421" t="n"/>
      <c r="AA1815" s="421" t="n"/>
      <c r="AB1815" s="421" t="n"/>
      <c r="AC1815" s="421" t="n"/>
      <c r="AD1815" s="421" t="n"/>
      <c r="AE1815" s="421" t="n"/>
      <c r="AF1815" s="421" t="n"/>
      <c r="AG1815" s="421" t="n"/>
      <c r="AH1815" s="421" t="n"/>
      <c r="AI1815" s="421" t="n"/>
      <c r="AJ1815" s="297" t="n"/>
      <c r="AK1815" s="297" t="n"/>
      <c r="AL1815" s="284" t="n"/>
      <c r="AM1815" s="297" t="n"/>
      <c r="AN1815" s="285" t="n"/>
      <c r="AO1815" s="297" t="n"/>
      <c r="AP1815" s="297" t="n"/>
      <c r="AQ1815" s="297" t="n"/>
      <c r="AR1815" s="297" t="n"/>
      <c r="AS1815" s="297" t="n"/>
      <c r="AT1815" s="285" t="n"/>
      <c r="AU1815" s="297" t="n"/>
      <c r="AV1815" s="297" t="n"/>
      <c r="AW1815" s="297" t="n"/>
      <c r="AX1815" s="297" t="n"/>
      <c r="AY1815" s="286" t="n"/>
      <c r="AZ1815" s="286" t="n"/>
      <c r="BA1815" s="287" t="n"/>
      <c r="BB1815" s="286" t="n"/>
      <c r="BC1815" s="286" t="n"/>
      <c r="BD1815" s="286" t="n"/>
      <c r="BE1815" s="286" t="n"/>
      <c r="BF1815" s="286" t="n"/>
      <c r="BG1815" s="286" t="n"/>
      <c r="BH1815" s="297" t="n"/>
      <c r="BI1815" s="297" t="n"/>
      <c r="BJ1815" s="297" t="n"/>
      <c r="BK1815" s="297" t="n"/>
      <c r="BL1815" s="297" t="n"/>
      <c r="BM1815" s="297" t="n"/>
      <c r="BN1815" s="297" t="n"/>
      <c r="BO1815" s="285" t="n"/>
      <c r="BP1815" s="297" t="n"/>
      <c r="BQ1815" s="297" t="n"/>
      <c r="BR1815" s="297" t="n"/>
      <c r="BS1815" s="297" t="n"/>
      <c r="BT1815" s="297" t="n"/>
      <c r="BU1815" s="297" t="n"/>
      <c r="BV1815" s="297" t="n"/>
      <c r="BW1815" s="288" t="n"/>
      <c r="BX1815" s="276">
        <f>SUM(IF(COUNTIF(MediaScorecard!CC2302, "*1.*"), 2, 0), IF(COUNTIF(MediaScorecard!CC2302, "*2.*"), 2, 0), IF(COUNTIF(MediaScorecard!CC2302, "*3.*"), 2, 0), IF(COUNTIF(MediaScorecard!CC2302, "*4.*"), 2, 0), IF(COUNTIF(MediaScorecard!CC2302, "*5.*"), 2, 0), IF(COUNTIF(MediaScorecard!CC2302, "*6.*"), 2, 0))</f>
        <v/>
      </c>
      <c r="BY1815" s="277">
        <f t="array" ref="BY1815">SUM(VALUE(AT1815),VALUE(AU1815),VALUE(AV1815),VALUE(AW1815),VALUE(AX1815),VALUE(AY1815),VALUE(AZ1815),VALUE(BB1815),VALUE(BC1815),VALUE(BD1815),VALUE(BE1815),VALUE(BF1815),VALUE(BG1815),VALUE(BH1815),VALUE(BI1815),VALUE(BJ1815),VALUE(BK1815),VALUE(BL1815),VALUE(BM1815),VALUE(BN1815),VALUE(BO1815),VALUE(BP1815),VALUE(BQ1815),VALUE(BR1815),VALUE(BS1815),VALUE(BT1815),VALUE(BU1815),VALUE(BV1815),VALUE(BW1815))</f>
        <v/>
      </c>
      <c r="BZ1815" s="307" t="n"/>
      <c r="CA1815" s="307" t="n"/>
      <c r="CB1815" s="307" t="n"/>
      <c r="CC1815" s="307" t="n"/>
      <c r="CD1815" s="307" t="n"/>
      <c r="CE1815" s="307" t="n"/>
      <c r="CF1815" s="307" t="n"/>
      <c r="CG1815" s="307" t="n"/>
      <c r="CH1815" s="307" t="n"/>
      <c r="CI1815" s="307" t="n"/>
      <c r="CJ1815" s="307" t="n"/>
      <c r="CK1815" s="307" t="n"/>
      <c r="CL1815" s="307" t="n"/>
      <c r="CM1815" s="307" t="n"/>
      <c r="CN1815" s="307" t="n"/>
      <c r="CO1815" s="307" t="n"/>
      <c r="CP1815" s="307" t="n"/>
      <c r="CQ1815" s="307" t="n"/>
      <c r="CR1815" s="279" t="n"/>
      <c r="CS1815" s="280">
        <f>AVERAGE(Value(BY1815),value(CR1815))</f>
        <v/>
      </c>
      <c r="CT1815" s="421">
        <f>(IF(OR(MediaScorecard!BG2302="x", MediaScorecard!BH2302="x",MediaScorecard!BI2302="x",MediaScorecard!BJ2302="x",MediaScorecard!BK2302="x"),1, 2))</f>
        <v/>
      </c>
      <c r="CU1815" s="308" t="n"/>
      <c r="CV1815" s="308" t="n"/>
      <c r="CW1815" s="308" t="n"/>
      <c r="CX1815" s="309" t="n"/>
      <c r="CY1815" s="308" t="n"/>
      <c r="CZ1815" s="308" t="n"/>
      <c r="DA1815" s="308" t="n"/>
    </row>
    <row r="1816" ht="21" customHeight="1" s="590">
      <c r="A1816" s="421" t="n"/>
      <c r="B1816" s="270" t="n"/>
      <c r="C1816" s="269" t="n"/>
      <c r="D1816" s="267" t="n"/>
      <c r="E1816" s="267" t="n"/>
      <c r="F1816" s="268" t="n"/>
      <c r="G1816" s="421" t="n"/>
      <c r="H1816" s="269" t="n"/>
      <c r="I1816" s="421" t="n"/>
      <c r="J1816" s="421" t="n"/>
      <c r="K1816" s="421" t="n"/>
      <c r="L1816" s="421" t="n"/>
      <c r="M1816" s="421" t="n"/>
      <c r="N1816" s="421" t="n"/>
      <c r="O1816" s="421" t="n"/>
      <c r="P1816" s="421" t="n"/>
      <c r="Q1816" s="421" t="n"/>
      <c r="R1816" s="270" t="n"/>
      <c r="S1816" s="421" t="n"/>
      <c r="T1816" s="421" t="n"/>
      <c r="U1816" s="421" t="n"/>
      <c r="V1816" s="421" t="n"/>
      <c r="W1816" s="421" t="n"/>
      <c r="X1816" s="421" t="n"/>
      <c r="Y1816" s="421" t="n"/>
      <c r="Z1816" s="421" t="n"/>
      <c r="AA1816" s="421" t="n"/>
      <c r="AB1816" s="421" t="n"/>
      <c r="AC1816" s="421" t="n"/>
      <c r="AD1816" s="421" t="n"/>
      <c r="AE1816" s="421" t="n"/>
      <c r="AF1816" s="421" t="n"/>
      <c r="AG1816" s="421" t="n"/>
      <c r="AH1816" s="421" t="n"/>
      <c r="AI1816" s="421" t="n"/>
      <c r="AJ1816" s="297" t="n"/>
      <c r="AK1816" s="297" t="n"/>
      <c r="AL1816" s="284" t="n"/>
      <c r="AM1816" s="297" t="n"/>
      <c r="AN1816" s="285" t="n"/>
      <c r="AO1816" s="297" t="n"/>
      <c r="AP1816" s="297" t="n"/>
      <c r="AQ1816" s="297" t="n"/>
      <c r="AR1816" s="297" t="n"/>
      <c r="AS1816" s="297" t="n"/>
      <c r="AT1816" s="285" t="n"/>
      <c r="AU1816" s="297" t="n"/>
      <c r="AV1816" s="297" t="n"/>
      <c r="AW1816" s="297" t="n"/>
      <c r="AX1816" s="297" t="n"/>
      <c r="AY1816" s="286" t="n"/>
      <c r="AZ1816" s="286" t="n"/>
      <c r="BA1816" s="287" t="n"/>
      <c r="BB1816" s="286" t="n"/>
      <c r="BC1816" s="286" t="n"/>
      <c r="BD1816" s="286" t="n"/>
      <c r="BE1816" s="286" t="n"/>
      <c r="BF1816" s="286" t="n"/>
      <c r="BG1816" s="286" t="n"/>
      <c r="BH1816" s="297" t="n"/>
      <c r="BI1816" s="297" t="n"/>
      <c r="BJ1816" s="297" t="n"/>
      <c r="BK1816" s="297" t="n"/>
      <c r="BL1816" s="297" t="n"/>
      <c r="BM1816" s="297" t="n"/>
      <c r="BN1816" s="297" t="n"/>
      <c r="BO1816" s="285" t="n"/>
      <c r="BP1816" s="297" t="n"/>
      <c r="BQ1816" s="297" t="n"/>
      <c r="BR1816" s="297" t="n"/>
      <c r="BS1816" s="297" t="n"/>
      <c r="BT1816" s="297" t="n"/>
      <c r="BU1816" s="297" t="n"/>
      <c r="BV1816" s="297" t="n"/>
      <c r="BW1816" s="288" t="n"/>
      <c r="BX1816" s="276">
        <f>SUM(IF(COUNTIF(MediaScorecard!CC2303, "*1.*"), 2, 0), IF(COUNTIF(MediaScorecard!CC2303, "*2.*"), 2, 0), IF(COUNTIF(MediaScorecard!CC2303, "*3.*"), 2, 0), IF(COUNTIF(MediaScorecard!CC2303, "*4.*"), 2, 0), IF(COUNTIF(MediaScorecard!CC2303, "*5.*"), 2, 0), IF(COUNTIF(MediaScorecard!CC2303, "*6.*"), 2, 0))</f>
        <v/>
      </c>
      <c r="BY1816" s="277">
        <f t="array" ref="BY1816">SUM(VALUE(AT1816),VALUE(AU1816),VALUE(AV1816),VALUE(AW1816),VALUE(AX1816),VALUE(AY1816),VALUE(AZ1816),VALUE(BB1816),VALUE(BC1816),VALUE(BD1816),VALUE(BE1816),VALUE(BF1816),VALUE(BG1816),VALUE(BH1816),VALUE(BI1816),VALUE(BJ1816),VALUE(BK1816),VALUE(BL1816),VALUE(BM1816),VALUE(BN1816),VALUE(BO1816),VALUE(BP1816),VALUE(BQ1816),VALUE(BR1816),VALUE(BS1816),VALUE(BT1816),VALUE(BU1816),VALUE(BV1816),VALUE(BW1816))</f>
        <v/>
      </c>
      <c r="BZ1816" s="307" t="n"/>
      <c r="CA1816" s="307" t="n"/>
      <c r="CB1816" s="307" t="n"/>
      <c r="CC1816" s="307" t="n"/>
      <c r="CD1816" s="307" t="n"/>
      <c r="CE1816" s="307" t="n"/>
      <c r="CF1816" s="307" t="n"/>
      <c r="CG1816" s="307" t="n"/>
      <c r="CH1816" s="307" t="n"/>
      <c r="CI1816" s="307" t="n"/>
      <c r="CJ1816" s="307" t="n"/>
      <c r="CK1816" s="307" t="n"/>
      <c r="CL1816" s="307" t="n"/>
      <c r="CM1816" s="307" t="n"/>
      <c r="CN1816" s="307" t="n"/>
      <c r="CO1816" s="307" t="n"/>
      <c r="CP1816" s="307" t="n"/>
      <c r="CQ1816" s="307" t="n"/>
      <c r="CR1816" s="279" t="n"/>
      <c r="CS1816" s="280">
        <f>AVERAGE(Value(BY1816),value(CR1816))</f>
        <v/>
      </c>
      <c r="CT1816" s="421">
        <f>(IF(OR(MediaScorecard!BG2303="x", MediaScorecard!BH2303="x",MediaScorecard!BI2303="x",MediaScorecard!BJ2303="x",MediaScorecard!BK2303="x"),1, 2))</f>
        <v/>
      </c>
      <c r="CU1816" s="308" t="n"/>
      <c r="CV1816" s="308" t="n"/>
      <c r="CW1816" s="308" t="n"/>
      <c r="CX1816" s="309" t="n"/>
      <c r="CY1816" s="308" t="n"/>
      <c r="CZ1816" s="308" t="n"/>
      <c r="DA1816" s="308" t="n"/>
    </row>
    <row r="1817" ht="21" customHeight="1" s="590">
      <c r="A1817" s="421" t="n"/>
      <c r="B1817" s="270" t="n"/>
      <c r="C1817" s="269" t="n"/>
      <c r="D1817" s="267" t="n"/>
      <c r="E1817" s="267" t="n"/>
      <c r="F1817" s="268" t="n"/>
      <c r="G1817" s="421" t="n"/>
      <c r="H1817" s="269" t="n"/>
      <c r="I1817" s="421" t="n"/>
      <c r="J1817" s="421" t="n"/>
      <c r="K1817" s="421" t="n"/>
      <c r="L1817" s="421" t="n"/>
      <c r="M1817" s="421" t="n"/>
      <c r="N1817" s="421" t="n"/>
      <c r="O1817" s="421" t="n"/>
      <c r="P1817" s="421" t="n"/>
      <c r="Q1817" s="421" t="n"/>
      <c r="R1817" s="270" t="n"/>
      <c r="S1817" s="421" t="n"/>
      <c r="T1817" s="421" t="n"/>
      <c r="U1817" s="421" t="n"/>
      <c r="V1817" s="421" t="n"/>
      <c r="W1817" s="421" t="n"/>
      <c r="X1817" s="421" t="n"/>
      <c r="Y1817" s="421" t="n"/>
      <c r="Z1817" s="421" t="n"/>
      <c r="AA1817" s="421" t="n"/>
      <c r="AB1817" s="421" t="n"/>
      <c r="AC1817" s="421" t="n"/>
      <c r="AD1817" s="421" t="n"/>
      <c r="AE1817" s="421" t="n"/>
      <c r="AF1817" s="421" t="n"/>
      <c r="AG1817" s="421" t="n"/>
      <c r="AH1817" s="421" t="n"/>
      <c r="AI1817" s="421" t="n"/>
      <c r="AJ1817" s="297" t="n"/>
      <c r="AK1817" s="297" t="n"/>
      <c r="AL1817" s="284" t="n"/>
      <c r="AM1817" s="297" t="n"/>
      <c r="AN1817" s="285" t="n"/>
      <c r="AO1817" s="297" t="n"/>
      <c r="AP1817" s="297" t="n"/>
      <c r="AQ1817" s="297" t="n"/>
      <c r="AR1817" s="297" t="n"/>
      <c r="AS1817" s="297" t="n"/>
      <c r="AT1817" s="285" t="n"/>
      <c r="AU1817" s="297" t="n"/>
      <c r="AV1817" s="297" t="n"/>
      <c r="AW1817" s="297" t="n"/>
      <c r="AX1817" s="297" t="n"/>
      <c r="AY1817" s="286" t="n"/>
      <c r="AZ1817" s="286" t="n"/>
      <c r="BA1817" s="287" t="n"/>
      <c r="BB1817" s="286" t="n"/>
      <c r="BC1817" s="286" t="n"/>
      <c r="BD1817" s="286" t="n"/>
      <c r="BE1817" s="286" t="n"/>
      <c r="BF1817" s="286" t="n"/>
      <c r="BG1817" s="286" t="n"/>
      <c r="BH1817" s="297" t="n"/>
      <c r="BI1817" s="297" t="n"/>
      <c r="BJ1817" s="297" t="n"/>
      <c r="BK1817" s="297" t="n"/>
      <c r="BL1817" s="297" t="n"/>
      <c r="BM1817" s="297" t="n"/>
      <c r="BN1817" s="297" t="n"/>
      <c r="BO1817" s="285" t="n"/>
      <c r="BP1817" s="297" t="n"/>
      <c r="BQ1817" s="297" t="n"/>
      <c r="BR1817" s="297" t="n"/>
      <c r="BS1817" s="297" t="n"/>
      <c r="BT1817" s="297" t="n"/>
      <c r="BU1817" s="297" t="n"/>
      <c r="BV1817" s="297" t="n"/>
      <c r="BW1817" s="288" t="n"/>
      <c r="BX1817" s="276">
        <f>SUM(IF(COUNTIF(MediaScorecard!CC2304, "*1.*"), 2, 0), IF(COUNTIF(MediaScorecard!CC2304, "*2.*"), 2, 0), IF(COUNTIF(MediaScorecard!CC2304, "*3.*"), 2, 0), IF(COUNTIF(MediaScorecard!CC2304, "*4.*"), 2, 0), IF(COUNTIF(MediaScorecard!CC2304, "*5.*"), 2, 0), IF(COUNTIF(MediaScorecard!CC2304, "*6.*"), 2, 0))</f>
        <v/>
      </c>
      <c r="BY1817" s="277">
        <f t="array" ref="BY1817">SUM(VALUE(AT1817),VALUE(AU1817),VALUE(AV1817),VALUE(AW1817),VALUE(AX1817),VALUE(AY1817),VALUE(AZ1817),VALUE(BB1817),VALUE(BC1817),VALUE(BD1817),VALUE(BE1817),VALUE(BF1817),VALUE(BG1817),VALUE(BH1817),VALUE(BI1817),VALUE(BJ1817),VALUE(BK1817),VALUE(BL1817),VALUE(BM1817),VALUE(BN1817),VALUE(BO1817),VALUE(BP1817),VALUE(BQ1817),VALUE(BR1817),VALUE(BS1817),VALUE(BT1817),VALUE(BU1817),VALUE(BV1817),VALUE(BW1817))</f>
        <v/>
      </c>
      <c r="BZ1817" s="307" t="n"/>
      <c r="CA1817" s="307" t="n"/>
      <c r="CB1817" s="307" t="n"/>
      <c r="CC1817" s="307" t="n"/>
      <c r="CD1817" s="307" t="n"/>
      <c r="CE1817" s="307" t="n"/>
      <c r="CF1817" s="307" t="n"/>
      <c r="CG1817" s="307" t="n"/>
      <c r="CH1817" s="307" t="n"/>
      <c r="CI1817" s="307" t="n"/>
      <c r="CJ1817" s="307" t="n"/>
      <c r="CK1817" s="307" t="n"/>
      <c r="CL1817" s="307" t="n"/>
      <c r="CM1817" s="307" t="n"/>
      <c r="CN1817" s="307" t="n"/>
      <c r="CO1817" s="307" t="n"/>
      <c r="CP1817" s="307" t="n"/>
      <c r="CQ1817" s="307" t="n"/>
      <c r="CR1817" s="279" t="n"/>
      <c r="CS1817" s="280">
        <f>AVERAGE(Value(BY1817),value(CR1817))</f>
        <v/>
      </c>
      <c r="CT1817" s="421">
        <f>(IF(OR(MediaScorecard!BG2304="x", MediaScorecard!BH2304="x",MediaScorecard!BI2304="x",MediaScorecard!BJ2304="x",MediaScorecard!BK2304="x"),1, 2))</f>
        <v/>
      </c>
      <c r="CU1817" s="308" t="n"/>
      <c r="CV1817" s="308" t="n"/>
      <c r="CW1817" s="308" t="n"/>
      <c r="CX1817" s="309" t="n"/>
      <c r="CY1817" s="308" t="n"/>
      <c r="CZ1817" s="308" t="n"/>
      <c r="DA1817" s="308" t="n"/>
    </row>
    <row r="1818" ht="21" customHeight="1" s="590">
      <c r="A1818" s="421" t="n"/>
      <c r="B1818" s="270" t="n"/>
      <c r="C1818" s="269" t="n"/>
      <c r="D1818" s="267" t="n"/>
      <c r="E1818" s="267" t="n"/>
      <c r="F1818" s="268" t="n"/>
      <c r="G1818" s="421" t="n"/>
      <c r="H1818" s="269" t="n"/>
      <c r="I1818" s="421" t="n"/>
      <c r="J1818" s="421" t="n"/>
      <c r="K1818" s="421" t="n"/>
      <c r="L1818" s="421" t="n"/>
      <c r="M1818" s="421" t="n"/>
      <c r="N1818" s="421" t="n"/>
      <c r="O1818" s="421" t="n"/>
      <c r="P1818" s="421" t="n"/>
      <c r="Q1818" s="421" t="n"/>
      <c r="R1818" s="270" t="n"/>
      <c r="S1818" s="421" t="n"/>
      <c r="T1818" s="421" t="n"/>
      <c r="U1818" s="421" t="n"/>
      <c r="V1818" s="421" t="n"/>
      <c r="W1818" s="421" t="n"/>
      <c r="X1818" s="421" t="n"/>
      <c r="Y1818" s="421" t="n"/>
      <c r="Z1818" s="421" t="n"/>
      <c r="AA1818" s="421" t="n"/>
      <c r="AB1818" s="421" t="n"/>
      <c r="AC1818" s="421" t="n"/>
      <c r="AD1818" s="421" t="n"/>
      <c r="AE1818" s="421" t="n"/>
      <c r="AF1818" s="421" t="n"/>
      <c r="AG1818" s="421" t="n"/>
      <c r="AH1818" s="421" t="n"/>
      <c r="AI1818" s="421" t="n"/>
      <c r="AJ1818" s="297" t="n"/>
      <c r="AK1818" s="297" t="n"/>
      <c r="AL1818" s="284" t="n"/>
      <c r="AM1818" s="297" t="n"/>
      <c r="AN1818" s="285" t="n"/>
      <c r="AO1818" s="297" t="n"/>
      <c r="AP1818" s="297" t="n"/>
      <c r="AQ1818" s="297" t="n"/>
      <c r="AR1818" s="297" t="n"/>
      <c r="AS1818" s="297" t="n"/>
      <c r="AT1818" s="285" t="n"/>
      <c r="AU1818" s="297" t="n"/>
      <c r="AV1818" s="297" t="n"/>
      <c r="AW1818" s="297" t="n"/>
      <c r="AX1818" s="297" t="n"/>
      <c r="AY1818" s="286" t="n"/>
      <c r="AZ1818" s="286" t="n"/>
      <c r="BA1818" s="287" t="n"/>
      <c r="BB1818" s="286" t="n"/>
      <c r="BC1818" s="286" t="n"/>
      <c r="BD1818" s="286" t="n"/>
      <c r="BE1818" s="286" t="n"/>
      <c r="BF1818" s="286" t="n"/>
      <c r="BG1818" s="286" t="n"/>
      <c r="BH1818" s="297" t="n"/>
      <c r="BI1818" s="297" t="n"/>
      <c r="BJ1818" s="297" t="n"/>
      <c r="BK1818" s="297" t="n"/>
      <c r="BL1818" s="297" t="n"/>
      <c r="BM1818" s="297" t="n"/>
      <c r="BN1818" s="297" t="n"/>
      <c r="BO1818" s="285" t="n"/>
      <c r="BP1818" s="297" t="n"/>
      <c r="BQ1818" s="297" t="n"/>
      <c r="BR1818" s="297" t="n"/>
      <c r="BS1818" s="297" t="n"/>
      <c r="BT1818" s="297" t="n"/>
      <c r="BU1818" s="297" t="n"/>
      <c r="BV1818" s="297" t="n"/>
      <c r="BW1818" s="288" t="n"/>
      <c r="BX1818" s="276">
        <f>SUM(IF(COUNTIF(MediaScorecard!CC2305, "*1.*"), 2, 0), IF(COUNTIF(MediaScorecard!CC2305, "*2.*"), 2, 0), IF(COUNTIF(MediaScorecard!CC2305, "*3.*"), 2, 0), IF(COUNTIF(MediaScorecard!CC2305, "*4.*"), 2, 0), IF(COUNTIF(MediaScorecard!CC2305, "*5.*"), 2, 0), IF(COUNTIF(MediaScorecard!CC2305, "*6.*"), 2, 0))</f>
        <v/>
      </c>
      <c r="BY1818" s="277">
        <f t="array" ref="BY1818">SUM(VALUE(AT1818),VALUE(AU1818),VALUE(AV1818),VALUE(AW1818),VALUE(AX1818),VALUE(AY1818),VALUE(AZ1818),VALUE(BB1818),VALUE(BC1818),VALUE(BD1818),VALUE(BE1818),VALUE(BF1818),VALUE(BG1818),VALUE(BH1818),VALUE(BI1818),VALUE(BJ1818),VALUE(BK1818),VALUE(BL1818),VALUE(BM1818),VALUE(BN1818),VALUE(BO1818),VALUE(BP1818),VALUE(BQ1818),VALUE(BR1818),VALUE(BS1818),VALUE(BT1818),VALUE(BU1818),VALUE(BV1818),VALUE(BW1818))</f>
        <v/>
      </c>
      <c r="BZ1818" s="307" t="n"/>
      <c r="CA1818" s="307" t="n"/>
      <c r="CB1818" s="307" t="n"/>
      <c r="CC1818" s="307" t="n"/>
      <c r="CD1818" s="307" t="n"/>
      <c r="CE1818" s="307" t="n"/>
      <c r="CF1818" s="307" t="n"/>
      <c r="CG1818" s="307" t="n"/>
      <c r="CH1818" s="307" t="n"/>
      <c r="CI1818" s="307" t="n"/>
      <c r="CJ1818" s="307" t="n"/>
      <c r="CK1818" s="307" t="n"/>
      <c r="CL1818" s="307" t="n"/>
      <c r="CM1818" s="307" t="n"/>
      <c r="CN1818" s="307" t="n"/>
      <c r="CO1818" s="307" t="n"/>
      <c r="CP1818" s="307" t="n"/>
      <c r="CQ1818" s="307" t="n"/>
      <c r="CR1818" s="279" t="n"/>
      <c r="CS1818" s="280">
        <f>AVERAGE(Value(BY1818),value(CR1818))</f>
        <v/>
      </c>
      <c r="CT1818" s="421">
        <f>(IF(OR(MediaScorecard!BG2305="x", MediaScorecard!BH2305="x",MediaScorecard!BI2305="x",MediaScorecard!BJ2305="x",MediaScorecard!BK2305="x"),1, 2))</f>
        <v/>
      </c>
      <c r="CU1818" s="308" t="n"/>
      <c r="CV1818" s="308" t="n"/>
      <c r="CW1818" s="308" t="n"/>
      <c r="CX1818" s="309" t="n"/>
      <c r="CY1818" s="308" t="n"/>
      <c r="CZ1818" s="308" t="n"/>
      <c r="DA1818" s="308" t="n"/>
    </row>
    <row r="1819" ht="21" customHeight="1" s="590">
      <c r="A1819" s="421" t="n"/>
      <c r="B1819" s="270" t="n"/>
      <c r="C1819" s="269" t="n"/>
      <c r="D1819" s="267" t="n"/>
      <c r="E1819" s="267" t="n"/>
      <c r="F1819" s="268" t="n"/>
      <c r="G1819" s="421" t="n"/>
      <c r="H1819" s="269" t="n"/>
      <c r="I1819" s="421" t="n"/>
      <c r="J1819" s="421" t="n"/>
      <c r="K1819" s="421" t="n"/>
      <c r="L1819" s="421" t="n"/>
      <c r="M1819" s="421" t="n"/>
      <c r="N1819" s="421" t="n"/>
      <c r="O1819" s="421" t="n"/>
      <c r="P1819" s="421" t="n"/>
      <c r="Q1819" s="421" t="n"/>
      <c r="R1819" s="270" t="n"/>
      <c r="S1819" s="421" t="n"/>
      <c r="T1819" s="421" t="n"/>
      <c r="U1819" s="421" t="n"/>
      <c r="V1819" s="421" t="n"/>
      <c r="W1819" s="421" t="n"/>
      <c r="X1819" s="421" t="n"/>
      <c r="Y1819" s="421" t="n"/>
      <c r="Z1819" s="421" t="n"/>
      <c r="AA1819" s="421" t="n"/>
      <c r="AB1819" s="421" t="n"/>
      <c r="AC1819" s="421" t="n"/>
      <c r="AD1819" s="421" t="n"/>
      <c r="AE1819" s="421" t="n"/>
      <c r="AF1819" s="421" t="n"/>
      <c r="AG1819" s="421" t="n"/>
      <c r="AH1819" s="421" t="n"/>
      <c r="AI1819" s="421" t="n"/>
      <c r="AJ1819" s="297" t="n"/>
      <c r="AK1819" s="297" t="n"/>
      <c r="AL1819" s="284" t="n"/>
      <c r="AM1819" s="297" t="n"/>
      <c r="AN1819" s="285" t="n"/>
      <c r="AO1819" s="297" t="n"/>
      <c r="AP1819" s="297" t="n"/>
      <c r="AQ1819" s="297" t="n"/>
      <c r="AR1819" s="297" t="n"/>
      <c r="AS1819" s="297" t="n"/>
      <c r="AT1819" s="285" t="n"/>
      <c r="AU1819" s="297" t="n"/>
      <c r="AV1819" s="297" t="n"/>
      <c r="AW1819" s="297" t="n"/>
      <c r="AX1819" s="297" t="n"/>
      <c r="AY1819" s="286" t="n"/>
      <c r="AZ1819" s="286" t="n"/>
      <c r="BA1819" s="287" t="n"/>
      <c r="BB1819" s="286" t="n"/>
      <c r="BC1819" s="286" t="n"/>
      <c r="BD1819" s="286" t="n"/>
      <c r="BE1819" s="286" t="n"/>
      <c r="BF1819" s="286" t="n"/>
      <c r="BG1819" s="286" t="n"/>
      <c r="BH1819" s="297" t="n"/>
      <c r="BI1819" s="297" t="n"/>
      <c r="BJ1819" s="297" t="n"/>
      <c r="BK1819" s="297" t="n"/>
      <c r="BL1819" s="297" t="n"/>
      <c r="BM1819" s="297" t="n"/>
      <c r="BN1819" s="297" t="n"/>
      <c r="BO1819" s="285" t="n"/>
      <c r="BP1819" s="297" t="n"/>
      <c r="BQ1819" s="297" t="n"/>
      <c r="BR1819" s="297" t="n"/>
      <c r="BS1819" s="297" t="n"/>
      <c r="BT1819" s="297" t="n"/>
      <c r="BU1819" s="297" t="n"/>
      <c r="BV1819" s="297" t="n"/>
      <c r="BW1819" s="288" t="n"/>
      <c r="BX1819" s="276">
        <f>SUM(IF(COUNTIF(MediaScorecard!CC2306, "*1.*"), 2, 0), IF(COUNTIF(MediaScorecard!CC2306, "*2.*"), 2, 0), IF(COUNTIF(MediaScorecard!CC2306, "*3.*"), 2, 0), IF(COUNTIF(MediaScorecard!CC2306, "*4.*"), 2, 0), IF(COUNTIF(MediaScorecard!CC2306, "*5.*"), 2, 0), IF(COUNTIF(MediaScorecard!CC2306, "*6.*"), 2, 0))</f>
        <v/>
      </c>
      <c r="BY1819" s="277">
        <f t="array" ref="BY1819">SUM(VALUE(AT1819),VALUE(AU1819),VALUE(AV1819),VALUE(AW1819),VALUE(AX1819),VALUE(AY1819),VALUE(AZ1819),VALUE(BB1819),VALUE(BC1819),VALUE(BD1819),VALUE(BE1819),VALUE(BF1819),VALUE(BG1819),VALUE(BH1819),VALUE(BI1819),VALUE(BJ1819),VALUE(BK1819),VALUE(BL1819),VALUE(BM1819),VALUE(BN1819),VALUE(BO1819),VALUE(BP1819),VALUE(BQ1819),VALUE(BR1819),VALUE(BS1819),VALUE(BT1819),VALUE(BU1819),VALUE(BV1819),VALUE(BW1819))</f>
        <v/>
      </c>
      <c r="BZ1819" s="307" t="n"/>
      <c r="CA1819" s="307" t="n"/>
      <c r="CB1819" s="307" t="n"/>
      <c r="CC1819" s="307" t="n"/>
      <c r="CD1819" s="307" t="n"/>
      <c r="CE1819" s="307" t="n"/>
      <c r="CF1819" s="307" t="n"/>
      <c r="CG1819" s="307" t="n"/>
      <c r="CH1819" s="307" t="n"/>
      <c r="CI1819" s="307" t="n"/>
      <c r="CJ1819" s="307" t="n"/>
      <c r="CK1819" s="307" t="n"/>
      <c r="CL1819" s="307" t="n"/>
      <c r="CM1819" s="307" t="n"/>
      <c r="CN1819" s="307" t="n"/>
      <c r="CO1819" s="307" t="n"/>
      <c r="CP1819" s="307" t="n"/>
      <c r="CQ1819" s="307" t="n"/>
      <c r="CR1819" s="279" t="n"/>
      <c r="CS1819" s="280">
        <f>AVERAGE(Value(BY1819),value(CR1819))</f>
        <v/>
      </c>
      <c r="CT1819" s="421">
        <f>(IF(OR(MediaScorecard!BG2306="x", MediaScorecard!BH2306="x",MediaScorecard!BI2306="x",MediaScorecard!BJ2306="x",MediaScorecard!BK2306="x"),1, 2))</f>
        <v/>
      </c>
      <c r="CU1819" s="308" t="n"/>
      <c r="CV1819" s="308" t="n"/>
      <c r="CW1819" s="308" t="n"/>
      <c r="CX1819" s="309" t="n"/>
      <c r="CY1819" s="308" t="n"/>
      <c r="CZ1819" s="308" t="n"/>
      <c r="DA1819" s="308" t="n"/>
    </row>
    <row r="1820" ht="21" customHeight="1" s="590">
      <c r="A1820" s="421" t="n"/>
      <c r="B1820" s="270" t="n"/>
      <c r="C1820" s="269" t="n"/>
      <c r="D1820" s="267" t="n"/>
      <c r="E1820" s="267" t="n"/>
      <c r="F1820" s="268" t="n"/>
      <c r="G1820" s="421" t="n"/>
      <c r="H1820" s="269" t="n"/>
      <c r="I1820" s="421" t="n"/>
      <c r="J1820" s="421" t="n"/>
      <c r="K1820" s="421" t="n"/>
      <c r="L1820" s="421" t="n"/>
      <c r="M1820" s="421" t="n"/>
      <c r="N1820" s="421" t="n"/>
      <c r="O1820" s="421" t="n"/>
      <c r="P1820" s="421" t="n"/>
      <c r="Q1820" s="421" t="n"/>
      <c r="R1820" s="270" t="n"/>
      <c r="S1820" s="421" t="n"/>
      <c r="T1820" s="421" t="n"/>
      <c r="U1820" s="421" t="n"/>
      <c r="V1820" s="421" t="n"/>
      <c r="W1820" s="421" t="n"/>
      <c r="X1820" s="421" t="n"/>
      <c r="Y1820" s="421" t="n"/>
      <c r="Z1820" s="421" t="n"/>
      <c r="AA1820" s="421" t="n"/>
      <c r="AB1820" s="421" t="n"/>
      <c r="AC1820" s="421" t="n"/>
      <c r="AD1820" s="421" t="n"/>
      <c r="AE1820" s="421" t="n"/>
      <c r="AF1820" s="421" t="n"/>
      <c r="AG1820" s="421" t="n"/>
      <c r="AH1820" s="421" t="n"/>
      <c r="AI1820" s="421" t="n"/>
      <c r="AJ1820" s="297" t="n"/>
      <c r="AK1820" s="297" t="n"/>
      <c r="AL1820" s="284" t="n"/>
      <c r="AM1820" s="297" t="n"/>
      <c r="AN1820" s="285" t="n"/>
      <c r="AO1820" s="297" t="n"/>
      <c r="AP1820" s="297" t="n"/>
      <c r="AQ1820" s="297" t="n"/>
      <c r="AR1820" s="297" t="n"/>
      <c r="AS1820" s="297" t="n"/>
      <c r="AT1820" s="285" t="n"/>
      <c r="AU1820" s="297" t="n"/>
      <c r="AV1820" s="297" t="n"/>
      <c r="AW1820" s="297" t="n"/>
      <c r="AX1820" s="297" t="n"/>
      <c r="AY1820" s="286" t="n"/>
      <c r="AZ1820" s="286" t="n"/>
      <c r="BA1820" s="287" t="n"/>
      <c r="BB1820" s="286" t="n"/>
      <c r="BC1820" s="286" t="n"/>
      <c r="BD1820" s="286" t="n"/>
      <c r="BE1820" s="286" t="n"/>
      <c r="BF1820" s="286" t="n"/>
      <c r="BG1820" s="286" t="n"/>
      <c r="BH1820" s="297" t="n"/>
      <c r="BI1820" s="297" t="n"/>
      <c r="BJ1820" s="297" t="n"/>
      <c r="BK1820" s="297" t="n"/>
      <c r="BL1820" s="297" t="n"/>
      <c r="BM1820" s="297" t="n"/>
      <c r="BN1820" s="297" t="n"/>
      <c r="BO1820" s="285" t="n"/>
      <c r="BP1820" s="297" t="n"/>
      <c r="BQ1820" s="297" t="n"/>
      <c r="BR1820" s="297" t="n"/>
      <c r="BS1820" s="297" t="n"/>
      <c r="BT1820" s="297" t="n"/>
      <c r="BU1820" s="297" t="n"/>
      <c r="BV1820" s="297" t="n"/>
      <c r="BW1820" s="288" t="n"/>
      <c r="BX1820" s="276">
        <f>SUM(IF(COUNTIF(MediaScorecard!CC2307, "*1.*"), 2, 0), IF(COUNTIF(MediaScorecard!CC2307, "*2.*"), 2, 0), IF(COUNTIF(MediaScorecard!CC2307, "*3.*"), 2, 0), IF(COUNTIF(MediaScorecard!CC2307, "*4.*"), 2, 0), IF(COUNTIF(MediaScorecard!CC2307, "*5.*"), 2, 0), IF(COUNTIF(MediaScorecard!CC2307, "*6.*"), 2, 0))</f>
        <v/>
      </c>
      <c r="BY1820" s="277">
        <f t="array" ref="BY1820">SUM(VALUE(AT1820),VALUE(AU1820),VALUE(AV1820),VALUE(AW1820),VALUE(AX1820),VALUE(AY1820),VALUE(AZ1820),VALUE(BB1820),VALUE(BC1820),VALUE(BD1820),VALUE(BE1820),VALUE(BF1820),VALUE(BG1820),VALUE(BH1820),VALUE(BI1820),VALUE(BJ1820),VALUE(BK1820),VALUE(BL1820),VALUE(BM1820),VALUE(BN1820),VALUE(BO1820),VALUE(BP1820),VALUE(BQ1820),VALUE(BR1820),VALUE(BS1820),VALUE(BT1820),VALUE(BU1820),VALUE(BV1820),VALUE(BW1820))</f>
        <v/>
      </c>
      <c r="BZ1820" s="307" t="n"/>
      <c r="CA1820" s="307" t="n"/>
      <c r="CB1820" s="307" t="n"/>
      <c r="CC1820" s="307" t="n"/>
      <c r="CD1820" s="307" t="n"/>
      <c r="CE1820" s="307" t="n"/>
      <c r="CF1820" s="307" t="n"/>
      <c r="CG1820" s="307" t="n"/>
      <c r="CH1820" s="307" t="n"/>
      <c r="CI1820" s="307" t="n"/>
      <c r="CJ1820" s="307" t="n"/>
      <c r="CK1820" s="307" t="n"/>
      <c r="CL1820" s="307" t="n"/>
      <c r="CM1820" s="307" t="n"/>
      <c r="CN1820" s="307" t="n"/>
      <c r="CO1820" s="307" t="n"/>
      <c r="CP1820" s="307" t="n"/>
      <c r="CQ1820" s="307" t="n"/>
      <c r="CR1820" s="279" t="n"/>
      <c r="CS1820" s="280">
        <f>AVERAGE(Value(BY1820),value(CR1820))</f>
        <v/>
      </c>
      <c r="CT1820" s="421">
        <f>(IF(OR(MediaScorecard!BG2307="x", MediaScorecard!BH2307="x",MediaScorecard!BI2307="x",MediaScorecard!BJ2307="x",MediaScorecard!BK2307="x"),1, 2))</f>
        <v/>
      </c>
      <c r="CU1820" s="308" t="n"/>
      <c r="CV1820" s="308" t="n"/>
      <c r="CW1820" s="308" t="n"/>
      <c r="CX1820" s="309" t="n"/>
      <c r="CY1820" s="308" t="n"/>
      <c r="CZ1820" s="308" t="n"/>
      <c r="DA1820" s="308" t="n"/>
    </row>
    <row r="1821" ht="21" customHeight="1" s="590">
      <c r="A1821" s="421" t="n"/>
      <c r="B1821" s="270" t="n"/>
      <c r="C1821" s="269" t="n"/>
      <c r="D1821" s="267" t="n"/>
      <c r="E1821" s="267" t="n"/>
      <c r="F1821" s="268" t="n"/>
      <c r="G1821" s="421" t="n"/>
      <c r="H1821" s="269" t="n"/>
      <c r="I1821" s="421" t="n"/>
      <c r="J1821" s="421" t="n"/>
      <c r="K1821" s="421" t="n"/>
      <c r="L1821" s="421" t="n"/>
      <c r="M1821" s="421" t="n"/>
      <c r="N1821" s="421" t="n"/>
      <c r="O1821" s="421" t="n"/>
      <c r="P1821" s="421" t="n"/>
      <c r="Q1821" s="421" t="n"/>
      <c r="R1821" s="270" t="n"/>
      <c r="S1821" s="421" t="n"/>
      <c r="T1821" s="421" t="n"/>
      <c r="U1821" s="421" t="n"/>
      <c r="V1821" s="421" t="n"/>
      <c r="W1821" s="421" t="n"/>
      <c r="X1821" s="421" t="n"/>
      <c r="Y1821" s="421" t="n"/>
      <c r="Z1821" s="421" t="n"/>
      <c r="AA1821" s="421" t="n"/>
      <c r="AB1821" s="421" t="n"/>
      <c r="AC1821" s="421" t="n"/>
      <c r="AD1821" s="421" t="n"/>
      <c r="AE1821" s="421" t="n"/>
      <c r="AF1821" s="421" t="n"/>
      <c r="AG1821" s="421" t="n"/>
      <c r="AH1821" s="421" t="n"/>
      <c r="AI1821" s="421" t="n"/>
      <c r="AJ1821" s="297" t="n"/>
      <c r="AK1821" s="297" t="n"/>
      <c r="AL1821" s="284" t="n"/>
      <c r="AM1821" s="297" t="n"/>
      <c r="AN1821" s="285" t="n"/>
      <c r="AO1821" s="297" t="n"/>
      <c r="AP1821" s="297" t="n"/>
      <c r="AQ1821" s="297" t="n"/>
      <c r="AR1821" s="297" t="n"/>
      <c r="AS1821" s="297" t="n"/>
      <c r="AT1821" s="285" t="n"/>
      <c r="AU1821" s="297" t="n"/>
      <c r="AV1821" s="297" t="n"/>
      <c r="AW1821" s="297" t="n"/>
      <c r="AX1821" s="297" t="n"/>
      <c r="AY1821" s="286" t="n"/>
      <c r="AZ1821" s="286" t="n"/>
      <c r="BA1821" s="287" t="n"/>
      <c r="BB1821" s="286" t="n"/>
      <c r="BC1821" s="286" t="n"/>
      <c r="BD1821" s="286" t="n"/>
      <c r="BE1821" s="286" t="n"/>
      <c r="BF1821" s="286" t="n"/>
      <c r="BG1821" s="286" t="n"/>
      <c r="BH1821" s="297" t="n"/>
      <c r="BI1821" s="297" t="n"/>
      <c r="BJ1821" s="297" t="n"/>
      <c r="BK1821" s="297" t="n"/>
      <c r="BL1821" s="297" t="n"/>
      <c r="BM1821" s="297" t="n"/>
      <c r="BN1821" s="297" t="n"/>
      <c r="BO1821" s="285" t="n"/>
      <c r="BP1821" s="297" t="n"/>
      <c r="BQ1821" s="297" t="n"/>
      <c r="BR1821" s="297" t="n"/>
      <c r="BS1821" s="297" t="n"/>
      <c r="BT1821" s="297" t="n"/>
      <c r="BU1821" s="297" t="n"/>
      <c r="BV1821" s="297" t="n"/>
      <c r="BW1821" s="288" t="n"/>
      <c r="BX1821" s="276">
        <f>SUM(IF(COUNTIF(MediaScorecard!CC2308, "*1.*"), 2, 0), IF(COUNTIF(MediaScorecard!CC2308, "*2.*"), 2, 0), IF(COUNTIF(MediaScorecard!CC2308, "*3.*"), 2, 0), IF(COUNTIF(MediaScorecard!CC2308, "*4.*"), 2, 0), IF(COUNTIF(MediaScorecard!CC2308, "*5.*"), 2, 0), IF(COUNTIF(MediaScorecard!CC2308, "*6.*"), 2, 0))</f>
        <v/>
      </c>
      <c r="BY1821" s="277">
        <f t="array" ref="BY1821">SUM(VALUE(AT1821),VALUE(AU1821),VALUE(AV1821),VALUE(AW1821),VALUE(AX1821),VALUE(AY1821),VALUE(AZ1821),VALUE(BB1821),VALUE(BC1821),VALUE(BD1821),VALUE(BE1821),VALUE(BF1821),VALUE(BG1821),VALUE(BH1821),VALUE(BI1821),VALUE(BJ1821),VALUE(BK1821),VALUE(BL1821),VALUE(BM1821),VALUE(BN1821),VALUE(BO1821),VALUE(BP1821),VALUE(BQ1821),VALUE(BR1821),VALUE(BS1821),VALUE(BT1821),VALUE(BU1821),VALUE(BV1821),VALUE(BW1821))</f>
        <v/>
      </c>
      <c r="BZ1821" s="307" t="n"/>
      <c r="CA1821" s="307" t="n"/>
      <c r="CB1821" s="307" t="n"/>
      <c r="CC1821" s="307" t="n"/>
      <c r="CD1821" s="307" t="n"/>
      <c r="CE1821" s="307" t="n"/>
      <c r="CF1821" s="307" t="n"/>
      <c r="CG1821" s="307" t="n"/>
      <c r="CH1821" s="307" t="n"/>
      <c r="CI1821" s="307" t="n"/>
      <c r="CJ1821" s="307" t="n"/>
      <c r="CK1821" s="307" t="n"/>
      <c r="CL1821" s="307" t="n"/>
      <c r="CM1821" s="307" t="n"/>
      <c r="CN1821" s="307" t="n"/>
      <c r="CO1821" s="307" t="n"/>
      <c r="CP1821" s="307" t="n"/>
      <c r="CQ1821" s="307" t="n"/>
      <c r="CR1821" s="279" t="n"/>
      <c r="CS1821" s="280">
        <f>AVERAGE(Value(BY1821),value(CR1821))</f>
        <v/>
      </c>
      <c r="CT1821" s="421">
        <f>(IF(OR(MediaScorecard!BG2308="x", MediaScorecard!BH2308="x",MediaScorecard!BI2308="x",MediaScorecard!BJ2308="x",MediaScorecard!BK2308="x"),1, 2))</f>
        <v/>
      </c>
      <c r="CU1821" s="308" t="n"/>
      <c r="CV1821" s="308" t="n"/>
      <c r="CW1821" s="308" t="n"/>
      <c r="CX1821" s="309" t="n"/>
      <c r="CY1821" s="308" t="n"/>
      <c r="CZ1821" s="308" t="n"/>
      <c r="DA1821" s="308" t="n"/>
    </row>
    <row r="1822" ht="21" customHeight="1" s="590">
      <c r="A1822" s="421" t="n"/>
      <c r="B1822" s="270" t="n"/>
      <c r="C1822" s="269" t="n"/>
      <c r="D1822" s="267" t="n"/>
      <c r="E1822" s="267" t="n"/>
      <c r="F1822" s="268" t="n"/>
      <c r="G1822" s="421" t="n"/>
      <c r="H1822" s="269" t="n"/>
      <c r="I1822" s="421" t="n"/>
      <c r="J1822" s="421" t="n"/>
      <c r="K1822" s="421" t="n"/>
      <c r="L1822" s="421" t="n"/>
      <c r="M1822" s="421" t="n"/>
      <c r="N1822" s="421" t="n"/>
      <c r="O1822" s="421" t="n"/>
      <c r="P1822" s="421" t="n"/>
      <c r="Q1822" s="421" t="n"/>
      <c r="R1822" s="270" t="n"/>
      <c r="S1822" s="421" t="n"/>
      <c r="T1822" s="421" t="n"/>
      <c r="U1822" s="421" t="n"/>
      <c r="V1822" s="421" t="n"/>
      <c r="W1822" s="421" t="n"/>
      <c r="X1822" s="421" t="n"/>
      <c r="Y1822" s="421" t="n"/>
      <c r="Z1822" s="421" t="n"/>
      <c r="AA1822" s="421" t="n"/>
      <c r="AB1822" s="421" t="n"/>
      <c r="AC1822" s="421" t="n"/>
      <c r="AD1822" s="421" t="n"/>
      <c r="AE1822" s="421" t="n"/>
      <c r="AF1822" s="421" t="n"/>
      <c r="AG1822" s="421" t="n"/>
      <c r="AH1822" s="421" t="n"/>
      <c r="AI1822" s="421" t="n"/>
      <c r="AJ1822" s="297" t="n"/>
      <c r="AK1822" s="297" t="n"/>
      <c r="AL1822" s="284" t="n"/>
      <c r="AM1822" s="297" t="n"/>
      <c r="AN1822" s="285" t="n"/>
      <c r="AO1822" s="297" t="n"/>
      <c r="AP1822" s="297" t="n"/>
      <c r="AQ1822" s="297" t="n"/>
      <c r="AR1822" s="297" t="n"/>
      <c r="AS1822" s="297" t="n"/>
      <c r="AT1822" s="285" t="n"/>
      <c r="AU1822" s="297" t="n"/>
      <c r="AV1822" s="297" t="n"/>
      <c r="AW1822" s="297" t="n"/>
      <c r="AX1822" s="297" t="n"/>
      <c r="AY1822" s="286" t="n"/>
      <c r="AZ1822" s="286" t="n"/>
      <c r="BA1822" s="287" t="n"/>
      <c r="BB1822" s="286" t="n"/>
      <c r="BC1822" s="286" t="n"/>
      <c r="BD1822" s="286" t="n"/>
      <c r="BE1822" s="286" t="n"/>
      <c r="BF1822" s="286" t="n"/>
      <c r="BG1822" s="286" t="n"/>
      <c r="BH1822" s="297" t="n"/>
      <c r="BI1822" s="297" t="n"/>
      <c r="BJ1822" s="297" t="n"/>
      <c r="BK1822" s="297" t="n"/>
      <c r="BL1822" s="297" t="n"/>
      <c r="BM1822" s="297" t="n"/>
      <c r="BN1822" s="297" t="n"/>
      <c r="BO1822" s="285" t="n"/>
      <c r="BP1822" s="297" t="n"/>
      <c r="BQ1822" s="297" t="n"/>
      <c r="BR1822" s="297" t="n"/>
      <c r="BS1822" s="297" t="n"/>
      <c r="BT1822" s="297" t="n"/>
      <c r="BU1822" s="297" t="n"/>
      <c r="BV1822" s="297" t="n"/>
      <c r="BW1822" s="288" t="n"/>
      <c r="BX1822" s="276">
        <f>SUM(IF(COUNTIF(MediaScorecard!CC2309, "*1.*"), 2, 0), IF(COUNTIF(MediaScorecard!CC2309, "*2.*"), 2, 0), IF(COUNTIF(MediaScorecard!CC2309, "*3.*"), 2, 0), IF(COUNTIF(MediaScorecard!CC2309, "*4.*"), 2, 0), IF(COUNTIF(MediaScorecard!CC2309, "*5.*"), 2, 0), IF(COUNTIF(MediaScorecard!CC2309, "*6.*"), 2, 0))</f>
        <v/>
      </c>
      <c r="BY1822" s="277">
        <f t="array" ref="BY1822">SUM(VALUE(AT1822),VALUE(AU1822),VALUE(AV1822),VALUE(AW1822),VALUE(AX1822),VALUE(AY1822),VALUE(AZ1822),VALUE(BB1822),VALUE(BC1822),VALUE(BD1822),VALUE(BE1822),VALUE(BF1822),VALUE(BG1822),VALUE(BH1822),VALUE(BI1822),VALUE(BJ1822),VALUE(BK1822),VALUE(BL1822),VALUE(BM1822),VALUE(BN1822),VALUE(BO1822),VALUE(BP1822),VALUE(BQ1822),VALUE(BR1822),VALUE(BS1822),VALUE(BT1822),VALUE(BU1822),VALUE(BV1822),VALUE(BW1822))</f>
        <v/>
      </c>
      <c r="BZ1822" s="307" t="n"/>
      <c r="CA1822" s="307" t="n"/>
      <c r="CB1822" s="307" t="n"/>
      <c r="CC1822" s="307" t="n"/>
      <c r="CD1822" s="307" t="n"/>
      <c r="CE1822" s="307" t="n"/>
      <c r="CF1822" s="307" t="n"/>
      <c r="CG1822" s="307" t="n"/>
      <c r="CH1822" s="307" t="n"/>
      <c r="CI1822" s="307" t="n"/>
      <c r="CJ1822" s="307" t="n"/>
      <c r="CK1822" s="307" t="n"/>
      <c r="CL1822" s="307" t="n"/>
      <c r="CM1822" s="307" t="n"/>
      <c r="CN1822" s="307" t="n"/>
      <c r="CO1822" s="307" t="n"/>
      <c r="CP1822" s="307" t="n"/>
      <c r="CQ1822" s="307" t="n"/>
      <c r="CR1822" s="279" t="n"/>
      <c r="CS1822" s="280">
        <f>AVERAGE(Value(BY1822),value(CR1822))</f>
        <v/>
      </c>
      <c r="CT1822" s="421">
        <f>(IF(OR(MediaScorecard!BG2309="x", MediaScorecard!BH2309="x",MediaScorecard!BI2309="x",MediaScorecard!BJ2309="x",MediaScorecard!BK2309="x"),1, 2))</f>
        <v/>
      </c>
      <c r="CU1822" s="308" t="n"/>
      <c r="CV1822" s="308" t="n"/>
      <c r="CW1822" s="308" t="n"/>
      <c r="CX1822" s="309" t="n"/>
      <c r="CY1822" s="308" t="n"/>
      <c r="CZ1822" s="308" t="n"/>
      <c r="DA1822" s="308" t="n"/>
    </row>
    <row r="1823" ht="21" customHeight="1" s="590">
      <c r="A1823" s="421" t="n"/>
      <c r="B1823" s="270" t="n"/>
      <c r="C1823" s="269" t="n"/>
      <c r="D1823" s="267" t="n"/>
      <c r="E1823" s="267" t="n"/>
      <c r="F1823" s="268" t="n"/>
      <c r="G1823" s="421" t="n"/>
      <c r="H1823" s="269" t="n"/>
      <c r="I1823" s="421" t="n"/>
      <c r="J1823" s="421" t="n"/>
      <c r="K1823" s="421" t="n"/>
      <c r="L1823" s="421" t="n"/>
      <c r="M1823" s="421" t="n"/>
      <c r="N1823" s="421" t="n"/>
      <c r="O1823" s="421" t="n"/>
      <c r="P1823" s="421" t="n"/>
      <c r="Q1823" s="421" t="n"/>
      <c r="R1823" s="270" t="n"/>
      <c r="S1823" s="421" t="n"/>
      <c r="T1823" s="421" t="n"/>
      <c r="U1823" s="421" t="n"/>
      <c r="V1823" s="421" t="n"/>
      <c r="W1823" s="421" t="n"/>
      <c r="X1823" s="421" t="n"/>
      <c r="Y1823" s="421" t="n"/>
      <c r="Z1823" s="421" t="n"/>
      <c r="AA1823" s="421" t="n"/>
      <c r="AB1823" s="421" t="n"/>
      <c r="AC1823" s="421" t="n"/>
      <c r="AD1823" s="421" t="n"/>
      <c r="AE1823" s="421" t="n"/>
      <c r="AF1823" s="421" t="n"/>
      <c r="AG1823" s="421" t="n"/>
      <c r="AH1823" s="421" t="n"/>
      <c r="AI1823" s="421" t="n"/>
      <c r="AJ1823" s="297" t="n"/>
      <c r="AK1823" s="297" t="n"/>
      <c r="AL1823" s="284" t="n"/>
      <c r="AM1823" s="297" t="n"/>
      <c r="AN1823" s="285" t="n"/>
      <c r="AO1823" s="297" t="n"/>
      <c r="AP1823" s="297" t="n"/>
      <c r="AQ1823" s="297" t="n"/>
      <c r="AR1823" s="297" t="n"/>
      <c r="AS1823" s="297" t="n"/>
      <c r="AT1823" s="285" t="n"/>
      <c r="AU1823" s="297" t="n"/>
      <c r="AV1823" s="297" t="n"/>
      <c r="AW1823" s="297" t="n"/>
      <c r="AX1823" s="297" t="n"/>
      <c r="AY1823" s="286" t="n"/>
      <c r="AZ1823" s="286" t="n"/>
      <c r="BA1823" s="287" t="n"/>
      <c r="BB1823" s="286" t="n"/>
      <c r="BC1823" s="286" t="n"/>
      <c r="BD1823" s="286" t="n"/>
      <c r="BE1823" s="286" t="n"/>
      <c r="BF1823" s="286" t="n"/>
      <c r="BG1823" s="286" t="n"/>
      <c r="BH1823" s="297" t="n"/>
      <c r="BI1823" s="297" t="n"/>
      <c r="BJ1823" s="297" t="n"/>
      <c r="BK1823" s="297" t="n"/>
      <c r="BL1823" s="297" t="n"/>
      <c r="BM1823" s="297" t="n"/>
      <c r="BN1823" s="297" t="n"/>
      <c r="BO1823" s="285" t="n"/>
      <c r="BP1823" s="297" t="n"/>
      <c r="BQ1823" s="297" t="n"/>
      <c r="BR1823" s="297" t="n"/>
      <c r="BS1823" s="297" t="n"/>
      <c r="BT1823" s="297" t="n"/>
      <c r="BU1823" s="297" t="n"/>
      <c r="BV1823" s="297" t="n"/>
      <c r="BW1823" s="288" t="n"/>
      <c r="BX1823" s="276">
        <f>SUM(IF(COUNTIF(MediaScorecard!CC2310, "*1.*"), 2, 0), IF(COUNTIF(MediaScorecard!CC2310, "*2.*"), 2, 0), IF(COUNTIF(MediaScorecard!CC2310, "*3.*"), 2, 0), IF(COUNTIF(MediaScorecard!CC2310, "*4.*"), 2, 0), IF(COUNTIF(MediaScorecard!CC2310, "*5.*"), 2, 0), IF(COUNTIF(MediaScorecard!CC2310, "*6.*"), 2, 0))</f>
        <v/>
      </c>
      <c r="BY1823" s="277">
        <f t="array" ref="BY1823">SUM(VALUE(AT1823),VALUE(AU1823),VALUE(AV1823),VALUE(AW1823),VALUE(AX1823),VALUE(AY1823),VALUE(AZ1823),VALUE(BB1823),VALUE(BC1823),VALUE(BD1823),VALUE(BE1823),VALUE(BF1823),VALUE(BG1823),VALUE(BH1823),VALUE(BI1823),VALUE(BJ1823),VALUE(BK1823),VALUE(BL1823),VALUE(BM1823),VALUE(BN1823),VALUE(BO1823),VALUE(BP1823),VALUE(BQ1823),VALUE(BR1823),VALUE(BS1823),VALUE(BT1823),VALUE(BU1823),VALUE(BV1823),VALUE(BW1823))</f>
        <v/>
      </c>
      <c r="BZ1823" s="307" t="n"/>
      <c r="CA1823" s="307" t="n"/>
      <c r="CB1823" s="307" t="n"/>
      <c r="CC1823" s="307" t="n"/>
      <c r="CD1823" s="307" t="n"/>
      <c r="CE1823" s="307" t="n"/>
      <c r="CF1823" s="307" t="n"/>
      <c r="CG1823" s="307" t="n"/>
      <c r="CH1823" s="307" t="n"/>
      <c r="CI1823" s="307" t="n"/>
      <c r="CJ1823" s="307" t="n"/>
      <c r="CK1823" s="307" t="n"/>
      <c r="CL1823" s="307" t="n"/>
      <c r="CM1823" s="307" t="n"/>
      <c r="CN1823" s="307" t="n"/>
      <c r="CO1823" s="307" t="n"/>
      <c r="CP1823" s="307" t="n"/>
      <c r="CQ1823" s="307" t="n"/>
      <c r="CR1823" s="279" t="n"/>
      <c r="CS1823" s="280">
        <f>AVERAGE(Value(BY1823),value(CR1823))</f>
        <v/>
      </c>
      <c r="CT1823" s="421">
        <f>(IF(OR(MediaScorecard!BG2310="x", MediaScorecard!BH2310="x",MediaScorecard!BI2310="x",MediaScorecard!BJ2310="x",MediaScorecard!BK2310="x"),1, 2))</f>
        <v/>
      </c>
      <c r="CU1823" s="308" t="n"/>
      <c r="CV1823" s="308" t="n"/>
      <c r="CW1823" s="308" t="n"/>
      <c r="CX1823" s="309" t="n"/>
      <c r="CY1823" s="308" t="n"/>
      <c r="CZ1823" s="308" t="n"/>
      <c r="DA1823" s="308" t="n"/>
    </row>
    <row r="1824" ht="21" customHeight="1" s="590">
      <c r="A1824" s="421" t="n"/>
      <c r="B1824" s="270" t="n"/>
      <c r="C1824" s="269" t="n"/>
      <c r="D1824" s="267" t="n"/>
      <c r="E1824" s="267" t="n"/>
      <c r="F1824" s="268" t="n"/>
      <c r="G1824" s="421" t="n"/>
      <c r="H1824" s="269" t="n"/>
      <c r="I1824" s="421" t="n"/>
      <c r="J1824" s="421" t="n"/>
      <c r="K1824" s="421" t="n"/>
      <c r="L1824" s="421" t="n"/>
      <c r="M1824" s="421" t="n"/>
      <c r="N1824" s="421" t="n"/>
      <c r="O1824" s="421" t="n"/>
      <c r="P1824" s="421" t="n"/>
      <c r="Q1824" s="421" t="n"/>
      <c r="R1824" s="270" t="n"/>
      <c r="S1824" s="421" t="n"/>
      <c r="T1824" s="421" t="n"/>
      <c r="U1824" s="421" t="n"/>
      <c r="V1824" s="421" t="n"/>
      <c r="W1824" s="421" t="n"/>
      <c r="X1824" s="421" t="n"/>
      <c r="Y1824" s="421" t="n"/>
      <c r="Z1824" s="421" t="n"/>
      <c r="AA1824" s="421" t="n"/>
      <c r="AB1824" s="421" t="n"/>
      <c r="AC1824" s="421" t="n"/>
      <c r="AD1824" s="421" t="n"/>
      <c r="AE1824" s="421" t="n"/>
      <c r="AF1824" s="421" t="n"/>
      <c r="AG1824" s="421" t="n"/>
      <c r="AH1824" s="421" t="n"/>
      <c r="AI1824" s="421" t="n"/>
      <c r="AJ1824" s="297" t="n"/>
      <c r="AK1824" s="297" t="n"/>
      <c r="AL1824" s="284" t="n"/>
      <c r="AM1824" s="297" t="n"/>
      <c r="AN1824" s="285" t="n"/>
      <c r="AO1824" s="297" t="n"/>
      <c r="AP1824" s="297" t="n"/>
      <c r="AQ1824" s="297" t="n"/>
      <c r="AR1824" s="297" t="n"/>
      <c r="AS1824" s="297" t="n"/>
      <c r="AT1824" s="285" t="n"/>
      <c r="AU1824" s="297" t="n"/>
      <c r="AV1824" s="297" t="n"/>
      <c r="AW1824" s="297" t="n"/>
      <c r="AX1824" s="297" t="n"/>
      <c r="AY1824" s="286" t="n"/>
      <c r="AZ1824" s="286" t="n"/>
      <c r="BA1824" s="287" t="n"/>
      <c r="BB1824" s="286" t="n"/>
      <c r="BC1824" s="286" t="n"/>
      <c r="BD1824" s="286" t="n"/>
      <c r="BE1824" s="286" t="n"/>
      <c r="BF1824" s="286" t="n"/>
      <c r="BG1824" s="286" t="n"/>
      <c r="BH1824" s="297" t="n"/>
      <c r="BI1824" s="297" t="n"/>
      <c r="BJ1824" s="297" t="n"/>
      <c r="BK1824" s="297" t="n"/>
      <c r="BL1824" s="297" t="n"/>
      <c r="BM1824" s="297" t="n"/>
      <c r="BN1824" s="297" t="n"/>
      <c r="BO1824" s="285" t="n"/>
      <c r="BP1824" s="297" t="n"/>
      <c r="BQ1824" s="297" t="n"/>
      <c r="BR1824" s="297" t="n"/>
      <c r="BS1824" s="297" t="n"/>
      <c r="BT1824" s="297" t="n"/>
      <c r="BU1824" s="297" t="n"/>
      <c r="BV1824" s="297" t="n"/>
      <c r="BW1824" s="288" t="n"/>
      <c r="BX1824" s="276">
        <f>SUM(IF(COUNTIF(MediaScorecard!CC2311, "*1.*"), 2, 0), IF(COUNTIF(MediaScorecard!CC2311, "*2.*"), 2, 0), IF(COUNTIF(MediaScorecard!CC2311, "*3.*"), 2, 0), IF(COUNTIF(MediaScorecard!CC2311, "*4.*"), 2, 0), IF(COUNTIF(MediaScorecard!CC2311, "*5.*"), 2, 0), IF(COUNTIF(MediaScorecard!CC2311, "*6.*"), 2, 0))</f>
        <v/>
      </c>
      <c r="BY1824" s="277">
        <f t="array" ref="BY1824">SUM(VALUE(AT1824),VALUE(AU1824),VALUE(AV1824),VALUE(AW1824),VALUE(AX1824),VALUE(AY1824),VALUE(AZ1824),VALUE(BB1824),VALUE(BC1824),VALUE(BD1824),VALUE(BE1824),VALUE(BF1824),VALUE(BG1824),VALUE(BH1824),VALUE(BI1824),VALUE(BJ1824),VALUE(BK1824),VALUE(BL1824),VALUE(BM1824),VALUE(BN1824),VALUE(BO1824),VALUE(BP1824),VALUE(BQ1824),VALUE(BR1824),VALUE(BS1824),VALUE(BT1824),VALUE(BU1824),VALUE(BV1824),VALUE(BW1824))</f>
        <v/>
      </c>
      <c r="BZ1824" s="307" t="n"/>
      <c r="CA1824" s="307" t="n"/>
      <c r="CB1824" s="307" t="n"/>
      <c r="CC1824" s="307" t="n"/>
      <c r="CD1824" s="307" t="n"/>
      <c r="CE1824" s="307" t="n"/>
      <c r="CF1824" s="307" t="n"/>
      <c r="CG1824" s="307" t="n"/>
      <c r="CH1824" s="307" t="n"/>
      <c r="CI1824" s="307" t="n"/>
      <c r="CJ1824" s="307" t="n"/>
      <c r="CK1824" s="307" t="n"/>
      <c r="CL1824" s="307" t="n"/>
      <c r="CM1824" s="307" t="n"/>
      <c r="CN1824" s="307" t="n"/>
      <c r="CO1824" s="307" t="n"/>
      <c r="CP1824" s="307" t="n"/>
      <c r="CQ1824" s="307" t="n"/>
      <c r="CR1824" s="279" t="n"/>
      <c r="CS1824" s="280">
        <f>AVERAGE(Value(BY1824),value(CR1824))</f>
        <v/>
      </c>
      <c r="CT1824" s="421">
        <f>(IF(OR(MediaScorecard!BG2311="x", MediaScorecard!BH2311="x",MediaScorecard!BI2311="x",MediaScorecard!BJ2311="x",MediaScorecard!BK2311="x"),1, 2))</f>
        <v/>
      </c>
      <c r="CU1824" s="308" t="n"/>
      <c r="CV1824" s="308" t="n"/>
      <c r="CW1824" s="308" t="n"/>
      <c r="CX1824" s="309" t="n"/>
      <c r="CY1824" s="308" t="n"/>
      <c r="CZ1824" s="308" t="n"/>
      <c r="DA1824" s="308" t="n"/>
    </row>
    <row r="1825" ht="21" customHeight="1" s="590">
      <c r="A1825" s="421" t="n"/>
      <c r="B1825" s="270" t="n"/>
      <c r="C1825" s="269" t="n"/>
      <c r="D1825" s="267" t="n"/>
      <c r="E1825" s="267" t="n"/>
      <c r="F1825" s="268" t="n"/>
      <c r="G1825" s="421" t="n"/>
      <c r="H1825" s="269" t="n"/>
      <c r="I1825" s="421" t="n"/>
      <c r="J1825" s="421" t="n"/>
      <c r="K1825" s="421" t="n"/>
      <c r="L1825" s="421" t="n"/>
      <c r="M1825" s="421" t="n"/>
      <c r="N1825" s="421" t="n"/>
      <c r="O1825" s="421" t="n"/>
      <c r="P1825" s="421" t="n"/>
      <c r="Q1825" s="421" t="n"/>
      <c r="R1825" s="270" t="n"/>
      <c r="S1825" s="421" t="n"/>
      <c r="T1825" s="421" t="n"/>
      <c r="U1825" s="421" t="n"/>
      <c r="V1825" s="421" t="n"/>
      <c r="W1825" s="421" t="n"/>
      <c r="X1825" s="421" t="n"/>
      <c r="Y1825" s="421" t="n"/>
      <c r="Z1825" s="421" t="n"/>
      <c r="AA1825" s="421" t="n"/>
      <c r="AB1825" s="421" t="n"/>
      <c r="AC1825" s="421" t="n"/>
      <c r="AD1825" s="421" t="n"/>
      <c r="AE1825" s="421" t="n"/>
      <c r="AF1825" s="421" t="n"/>
      <c r="AG1825" s="421" t="n"/>
      <c r="AH1825" s="421" t="n"/>
      <c r="AI1825" s="421" t="n"/>
      <c r="AJ1825" s="297" t="n"/>
      <c r="AK1825" s="297" t="n"/>
      <c r="AL1825" s="284" t="n"/>
      <c r="AM1825" s="297" t="n"/>
      <c r="AN1825" s="285" t="n"/>
      <c r="AO1825" s="297" t="n"/>
      <c r="AP1825" s="297" t="n"/>
      <c r="AQ1825" s="297" t="n"/>
      <c r="AR1825" s="297" t="n"/>
      <c r="AS1825" s="297" t="n"/>
      <c r="AT1825" s="285" t="n"/>
      <c r="AU1825" s="297" t="n"/>
      <c r="AV1825" s="297" t="n"/>
      <c r="AW1825" s="297" t="n"/>
      <c r="AX1825" s="297" t="n"/>
      <c r="AY1825" s="286" t="n"/>
      <c r="AZ1825" s="286" t="n"/>
      <c r="BA1825" s="287" t="n"/>
      <c r="BB1825" s="286" t="n"/>
      <c r="BC1825" s="286" t="n"/>
      <c r="BD1825" s="286" t="n"/>
      <c r="BE1825" s="286" t="n"/>
      <c r="BF1825" s="286" t="n"/>
      <c r="BG1825" s="286" t="n"/>
      <c r="BH1825" s="297" t="n"/>
      <c r="BI1825" s="297" t="n"/>
      <c r="BJ1825" s="297" t="n"/>
      <c r="BK1825" s="297" t="n"/>
      <c r="BL1825" s="297" t="n"/>
      <c r="BM1825" s="297" t="n"/>
      <c r="BN1825" s="297" t="n"/>
      <c r="BO1825" s="285" t="n"/>
      <c r="BP1825" s="297" t="n"/>
      <c r="BQ1825" s="297" t="n"/>
      <c r="BR1825" s="297" t="n"/>
      <c r="BS1825" s="297" t="n"/>
      <c r="BT1825" s="297" t="n"/>
      <c r="BU1825" s="297" t="n"/>
      <c r="BV1825" s="297" t="n"/>
      <c r="BW1825" s="288" t="n"/>
      <c r="BX1825" s="276">
        <f>SUM(IF(COUNTIF(MediaScorecard!CC2312, "*1.*"), 2, 0), IF(COUNTIF(MediaScorecard!CC2312, "*2.*"), 2, 0), IF(COUNTIF(MediaScorecard!CC2312, "*3.*"), 2, 0), IF(COUNTIF(MediaScorecard!CC2312, "*4.*"), 2, 0), IF(COUNTIF(MediaScorecard!CC2312, "*5.*"), 2, 0), IF(COUNTIF(MediaScorecard!CC2312, "*6.*"), 2, 0))</f>
        <v/>
      </c>
      <c r="BY1825" s="277">
        <f t="array" ref="BY1825">SUM(VALUE(AT1825),VALUE(AU1825),VALUE(AV1825),VALUE(AW1825),VALUE(AX1825),VALUE(AY1825),VALUE(AZ1825),VALUE(BB1825),VALUE(BC1825),VALUE(BD1825),VALUE(BE1825),VALUE(BF1825),VALUE(BG1825),VALUE(BH1825),VALUE(BI1825),VALUE(BJ1825),VALUE(BK1825),VALUE(BL1825),VALUE(BM1825),VALUE(BN1825),VALUE(BO1825),VALUE(BP1825),VALUE(BQ1825),VALUE(BR1825),VALUE(BS1825),VALUE(BT1825),VALUE(BU1825),VALUE(BV1825),VALUE(BW1825))</f>
        <v/>
      </c>
      <c r="BZ1825" s="307" t="n"/>
      <c r="CA1825" s="307" t="n"/>
      <c r="CB1825" s="307" t="n"/>
      <c r="CC1825" s="307" t="n"/>
      <c r="CD1825" s="307" t="n"/>
      <c r="CE1825" s="307" t="n"/>
      <c r="CF1825" s="307" t="n"/>
      <c r="CG1825" s="307" t="n"/>
      <c r="CH1825" s="307" t="n"/>
      <c r="CI1825" s="307" t="n"/>
      <c r="CJ1825" s="307" t="n"/>
      <c r="CK1825" s="307" t="n"/>
      <c r="CL1825" s="307" t="n"/>
      <c r="CM1825" s="307" t="n"/>
      <c r="CN1825" s="307" t="n"/>
      <c r="CO1825" s="307" t="n"/>
      <c r="CP1825" s="307" t="n"/>
      <c r="CQ1825" s="307" t="n"/>
      <c r="CR1825" s="279" t="n"/>
      <c r="CS1825" s="280">
        <f>AVERAGE(Value(BY1825),value(CR1825))</f>
        <v/>
      </c>
      <c r="CT1825" s="421">
        <f>(IF(OR(MediaScorecard!BG2312="x", MediaScorecard!BH2312="x",MediaScorecard!BI2312="x",MediaScorecard!BJ2312="x",MediaScorecard!BK2312="x"),1, 2))</f>
        <v/>
      </c>
      <c r="CU1825" s="308" t="n"/>
      <c r="CV1825" s="308" t="n"/>
      <c r="CW1825" s="308" t="n"/>
      <c r="CX1825" s="309" t="n"/>
      <c r="CY1825" s="308" t="n"/>
      <c r="CZ1825" s="308" t="n"/>
      <c r="DA1825" s="308" t="n"/>
    </row>
    <row r="1826" ht="21" customHeight="1" s="590">
      <c r="A1826" s="421" t="n"/>
      <c r="B1826" s="270" t="n"/>
      <c r="C1826" s="269" t="n"/>
      <c r="D1826" s="267" t="n"/>
      <c r="E1826" s="267" t="n"/>
      <c r="F1826" s="268" t="n"/>
      <c r="G1826" s="421" t="n"/>
      <c r="H1826" s="269" t="n"/>
      <c r="I1826" s="421" t="n"/>
      <c r="J1826" s="421" t="n"/>
      <c r="K1826" s="421" t="n"/>
      <c r="L1826" s="421" t="n"/>
      <c r="M1826" s="421" t="n"/>
      <c r="N1826" s="421" t="n"/>
      <c r="O1826" s="421" t="n"/>
      <c r="P1826" s="421" t="n"/>
      <c r="Q1826" s="421" t="n"/>
      <c r="R1826" s="270" t="n"/>
      <c r="S1826" s="421" t="n"/>
      <c r="T1826" s="421" t="n"/>
      <c r="U1826" s="421" t="n"/>
      <c r="V1826" s="421" t="n"/>
      <c r="W1826" s="421" t="n"/>
      <c r="X1826" s="421" t="n"/>
      <c r="Y1826" s="421" t="n"/>
      <c r="Z1826" s="421" t="n"/>
      <c r="AA1826" s="421" t="n"/>
      <c r="AB1826" s="421" t="n"/>
      <c r="AC1826" s="421" t="n"/>
      <c r="AD1826" s="421" t="n"/>
      <c r="AE1826" s="421" t="n"/>
      <c r="AF1826" s="421" t="n"/>
      <c r="AG1826" s="421" t="n"/>
      <c r="AH1826" s="421" t="n"/>
      <c r="AI1826" s="421" t="n"/>
      <c r="AJ1826" s="297" t="n"/>
      <c r="AK1826" s="297" t="n"/>
      <c r="AL1826" s="284" t="n"/>
      <c r="AM1826" s="297" t="n"/>
      <c r="AN1826" s="285" t="n"/>
      <c r="AO1826" s="297" t="n"/>
      <c r="AP1826" s="297" t="n"/>
      <c r="AQ1826" s="297" t="n"/>
      <c r="AR1826" s="297" t="n"/>
      <c r="AS1826" s="297" t="n"/>
      <c r="AT1826" s="285" t="n"/>
      <c r="AU1826" s="297" t="n"/>
      <c r="AV1826" s="297" t="n"/>
      <c r="AW1826" s="297" t="n"/>
      <c r="AX1826" s="297" t="n"/>
      <c r="AY1826" s="286" t="n"/>
      <c r="AZ1826" s="286" t="n"/>
      <c r="BA1826" s="287" t="n"/>
      <c r="BB1826" s="286" t="n"/>
      <c r="BC1826" s="286" t="n"/>
      <c r="BD1826" s="286" t="n"/>
      <c r="BE1826" s="286" t="n"/>
      <c r="BF1826" s="286" t="n"/>
      <c r="BG1826" s="286" t="n"/>
      <c r="BH1826" s="297" t="n"/>
      <c r="BI1826" s="297" t="n"/>
      <c r="BJ1826" s="297" t="n"/>
      <c r="BK1826" s="297" t="n"/>
      <c r="BL1826" s="297" t="n"/>
      <c r="BM1826" s="297" t="n"/>
      <c r="BN1826" s="297" t="n"/>
      <c r="BO1826" s="285" t="n"/>
      <c r="BP1826" s="297" t="n"/>
      <c r="BQ1826" s="297" t="n"/>
      <c r="BR1826" s="297" t="n"/>
      <c r="BS1826" s="297" t="n"/>
      <c r="BT1826" s="297" t="n"/>
      <c r="BU1826" s="297" t="n"/>
      <c r="BV1826" s="297" t="n"/>
      <c r="BW1826" s="288" t="n"/>
      <c r="BX1826" s="276">
        <f>SUM(IF(COUNTIF(MediaScorecard!CC2313, "*1.*"), 2, 0), IF(COUNTIF(MediaScorecard!CC2313, "*2.*"), 2, 0), IF(COUNTIF(MediaScorecard!CC2313, "*3.*"), 2, 0), IF(COUNTIF(MediaScorecard!CC2313, "*4.*"), 2, 0), IF(COUNTIF(MediaScorecard!CC2313, "*5.*"), 2, 0), IF(COUNTIF(MediaScorecard!CC2313, "*6.*"), 2, 0))</f>
        <v/>
      </c>
      <c r="BY1826" s="277">
        <f t="array" ref="BY1826">SUM(VALUE(AT1826),VALUE(AU1826),VALUE(AV1826),VALUE(AW1826),VALUE(AX1826),VALUE(AY1826),VALUE(AZ1826),VALUE(BB1826),VALUE(BC1826),VALUE(BD1826),VALUE(BE1826),VALUE(BF1826),VALUE(BG1826),VALUE(BH1826),VALUE(BI1826),VALUE(BJ1826),VALUE(BK1826),VALUE(BL1826),VALUE(BM1826),VALUE(BN1826),VALUE(BO1826),VALUE(BP1826),VALUE(BQ1826),VALUE(BR1826),VALUE(BS1826),VALUE(BT1826),VALUE(BU1826),VALUE(BV1826),VALUE(BW1826))</f>
        <v/>
      </c>
      <c r="BZ1826" s="307" t="n"/>
      <c r="CA1826" s="307" t="n"/>
      <c r="CB1826" s="307" t="n"/>
      <c r="CC1826" s="307" t="n"/>
      <c r="CD1826" s="307" t="n"/>
      <c r="CE1826" s="307" t="n"/>
      <c r="CF1826" s="307" t="n"/>
      <c r="CG1826" s="307" t="n"/>
      <c r="CH1826" s="307" t="n"/>
      <c r="CI1826" s="307" t="n"/>
      <c r="CJ1826" s="307" t="n"/>
      <c r="CK1826" s="307" t="n"/>
      <c r="CL1826" s="307" t="n"/>
      <c r="CM1826" s="307" t="n"/>
      <c r="CN1826" s="307" t="n"/>
      <c r="CO1826" s="307" t="n"/>
      <c r="CP1826" s="307" t="n"/>
      <c r="CQ1826" s="307" t="n"/>
      <c r="CR1826" s="279" t="n"/>
      <c r="CS1826" s="280">
        <f>AVERAGE(Value(BY1826),value(CR1826))</f>
        <v/>
      </c>
      <c r="CT1826" s="421">
        <f>(IF(OR(MediaScorecard!BG2313="x", MediaScorecard!BH2313="x",MediaScorecard!BI2313="x",MediaScorecard!BJ2313="x",MediaScorecard!BK2313="x"),1, 2))</f>
        <v/>
      </c>
      <c r="CU1826" s="308" t="n"/>
      <c r="CV1826" s="308" t="n"/>
      <c r="CW1826" s="308" t="n"/>
      <c r="CX1826" s="309" t="n"/>
      <c r="CY1826" s="308" t="n"/>
      <c r="CZ1826" s="308" t="n"/>
      <c r="DA1826" s="308" t="n"/>
    </row>
    <row r="1827" ht="21" customHeight="1" s="590">
      <c r="A1827" s="421" t="n"/>
      <c r="B1827" s="270" t="n"/>
      <c r="C1827" s="269" t="n"/>
      <c r="D1827" s="267" t="n"/>
      <c r="E1827" s="267" t="n"/>
      <c r="F1827" s="268" t="n"/>
      <c r="G1827" s="421" t="n"/>
      <c r="H1827" s="269" t="n"/>
      <c r="I1827" s="421" t="n"/>
      <c r="J1827" s="421" t="n"/>
      <c r="K1827" s="421" t="n"/>
      <c r="L1827" s="421" t="n"/>
      <c r="M1827" s="421" t="n"/>
      <c r="N1827" s="421" t="n"/>
      <c r="O1827" s="421" t="n"/>
      <c r="P1827" s="421" t="n"/>
      <c r="Q1827" s="421" t="n"/>
      <c r="R1827" s="270" t="n"/>
      <c r="S1827" s="421" t="n"/>
      <c r="T1827" s="421" t="n"/>
      <c r="U1827" s="421" t="n"/>
      <c r="V1827" s="421" t="n"/>
      <c r="W1827" s="421" t="n"/>
      <c r="X1827" s="421" t="n"/>
      <c r="Y1827" s="421" t="n"/>
      <c r="Z1827" s="421" t="n"/>
      <c r="AA1827" s="421" t="n"/>
      <c r="AB1827" s="421" t="n"/>
      <c r="AC1827" s="421" t="n"/>
      <c r="AD1827" s="421" t="n"/>
      <c r="AE1827" s="421" t="n"/>
      <c r="AF1827" s="421" t="n"/>
      <c r="AG1827" s="421" t="n"/>
      <c r="AH1827" s="421" t="n"/>
      <c r="AI1827" s="421" t="n"/>
      <c r="AJ1827" s="297" t="n"/>
      <c r="AK1827" s="297" t="n"/>
      <c r="AL1827" s="284" t="n"/>
      <c r="AM1827" s="297" t="n"/>
      <c r="AN1827" s="285" t="n"/>
      <c r="AO1827" s="297" t="n"/>
      <c r="AP1827" s="297" t="n"/>
      <c r="AQ1827" s="297" t="n"/>
      <c r="AR1827" s="297" t="n"/>
      <c r="AS1827" s="297" t="n"/>
      <c r="AT1827" s="285" t="n"/>
      <c r="AU1827" s="297" t="n"/>
      <c r="AV1827" s="297" t="n"/>
      <c r="AW1827" s="297" t="n"/>
      <c r="AX1827" s="297" t="n"/>
      <c r="AY1827" s="286" t="n"/>
      <c r="AZ1827" s="286" t="n"/>
      <c r="BA1827" s="287" t="n"/>
      <c r="BB1827" s="286" t="n"/>
      <c r="BC1827" s="286" t="n"/>
      <c r="BD1827" s="286" t="n"/>
      <c r="BE1827" s="286" t="n"/>
      <c r="BF1827" s="286" t="n"/>
      <c r="BG1827" s="286" t="n"/>
      <c r="BH1827" s="297" t="n"/>
      <c r="BI1827" s="297" t="n"/>
      <c r="BJ1827" s="297" t="n"/>
      <c r="BK1827" s="297" t="n"/>
      <c r="BL1827" s="297" t="n"/>
      <c r="BM1827" s="297" t="n"/>
      <c r="BN1827" s="297" t="n"/>
      <c r="BO1827" s="285" t="n"/>
      <c r="BP1827" s="297" t="n"/>
      <c r="BQ1827" s="297" t="n"/>
      <c r="BR1827" s="297" t="n"/>
      <c r="BS1827" s="297" t="n"/>
      <c r="BT1827" s="297" t="n"/>
      <c r="BU1827" s="297" t="n"/>
      <c r="BV1827" s="297" t="n"/>
      <c r="BW1827" s="288" t="n"/>
      <c r="BX1827" s="276">
        <f>SUM(IF(COUNTIF(MediaScorecard!CC2314, "*1.*"), 2, 0), IF(COUNTIF(MediaScorecard!CC2314, "*2.*"), 2, 0), IF(COUNTIF(MediaScorecard!CC2314, "*3.*"), 2, 0), IF(COUNTIF(MediaScorecard!CC2314, "*4.*"), 2, 0), IF(COUNTIF(MediaScorecard!CC2314, "*5.*"), 2, 0), IF(COUNTIF(MediaScorecard!CC2314, "*6.*"), 2, 0))</f>
        <v/>
      </c>
      <c r="BY1827" s="277">
        <f t="array" ref="BY1827">SUM(VALUE(AT1827),VALUE(AU1827),VALUE(AV1827),VALUE(AW1827),VALUE(AX1827),VALUE(AY1827),VALUE(AZ1827),VALUE(BB1827),VALUE(BC1827),VALUE(BD1827),VALUE(BE1827),VALUE(BF1827),VALUE(BG1827),VALUE(BH1827),VALUE(BI1827),VALUE(BJ1827),VALUE(BK1827),VALUE(BL1827),VALUE(BM1827),VALUE(BN1827),VALUE(BO1827),VALUE(BP1827),VALUE(BQ1827),VALUE(BR1827),VALUE(BS1827),VALUE(BT1827),VALUE(BU1827),VALUE(BV1827),VALUE(BW1827))</f>
        <v/>
      </c>
      <c r="BZ1827" s="307" t="n"/>
      <c r="CA1827" s="307" t="n"/>
      <c r="CB1827" s="307" t="n"/>
      <c r="CC1827" s="307" t="n"/>
      <c r="CD1827" s="307" t="n"/>
      <c r="CE1827" s="307" t="n"/>
      <c r="CF1827" s="307" t="n"/>
      <c r="CG1827" s="307" t="n"/>
      <c r="CH1827" s="307" t="n"/>
      <c r="CI1827" s="307" t="n"/>
      <c r="CJ1827" s="307" t="n"/>
      <c r="CK1827" s="307" t="n"/>
      <c r="CL1827" s="307" t="n"/>
      <c r="CM1827" s="307" t="n"/>
      <c r="CN1827" s="307" t="n"/>
      <c r="CO1827" s="307" t="n"/>
      <c r="CP1827" s="307" t="n"/>
      <c r="CQ1827" s="307" t="n"/>
      <c r="CR1827" s="279" t="n"/>
      <c r="CS1827" s="280">
        <f>AVERAGE(Value(BY1827),value(CR1827))</f>
        <v/>
      </c>
      <c r="CT1827" s="421">
        <f>(IF(OR(MediaScorecard!BG2314="x", MediaScorecard!BH2314="x",MediaScorecard!BI2314="x",MediaScorecard!BJ2314="x",MediaScorecard!BK2314="x"),1, 2))</f>
        <v/>
      </c>
      <c r="CU1827" s="308" t="n"/>
      <c r="CV1827" s="308" t="n"/>
      <c r="CW1827" s="308" t="n"/>
      <c r="CX1827" s="309" t="n"/>
      <c r="CY1827" s="308" t="n"/>
      <c r="CZ1827" s="308" t="n"/>
      <c r="DA1827" s="308" t="n"/>
    </row>
    <row r="1828" ht="21" customHeight="1" s="590">
      <c r="A1828" s="421" t="n"/>
      <c r="B1828" s="270" t="n"/>
      <c r="C1828" s="269" t="n"/>
      <c r="D1828" s="267" t="n"/>
      <c r="E1828" s="267" t="n"/>
      <c r="F1828" s="268" t="n"/>
      <c r="G1828" s="421" t="n"/>
      <c r="H1828" s="269" t="n"/>
      <c r="I1828" s="421" t="n"/>
      <c r="J1828" s="421" t="n"/>
      <c r="K1828" s="421" t="n"/>
      <c r="L1828" s="421" t="n"/>
      <c r="M1828" s="421" t="n"/>
      <c r="N1828" s="421" t="n"/>
      <c r="O1828" s="421" t="n"/>
      <c r="P1828" s="421" t="n"/>
      <c r="Q1828" s="421" t="n"/>
      <c r="R1828" s="270" t="n"/>
      <c r="S1828" s="421" t="n"/>
      <c r="T1828" s="421" t="n"/>
      <c r="U1828" s="421" t="n"/>
      <c r="V1828" s="421" t="n"/>
      <c r="W1828" s="421" t="n"/>
      <c r="X1828" s="421" t="n"/>
      <c r="Y1828" s="421" t="n"/>
      <c r="Z1828" s="421" t="n"/>
      <c r="AA1828" s="421" t="n"/>
      <c r="AB1828" s="421" t="n"/>
      <c r="AC1828" s="421" t="n"/>
      <c r="AD1828" s="421" t="n"/>
      <c r="AE1828" s="421" t="n"/>
      <c r="AF1828" s="421" t="n"/>
      <c r="AG1828" s="421" t="n"/>
      <c r="AH1828" s="421" t="n"/>
      <c r="AI1828" s="421" t="n"/>
      <c r="AJ1828" s="297" t="n"/>
      <c r="AK1828" s="297" t="n"/>
      <c r="AL1828" s="284" t="n"/>
      <c r="AM1828" s="297" t="n"/>
      <c r="AN1828" s="285" t="n"/>
      <c r="AO1828" s="297" t="n"/>
      <c r="AP1828" s="297" t="n"/>
      <c r="AQ1828" s="297" t="n"/>
      <c r="AR1828" s="297" t="n"/>
      <c r="AS1828" s="297" t="n"/>
      <c r="AT1828" s="285" t="n"/>
      <c r="AU1828" s="297" t="n"/>
      <c r="AV1828" s="297" t="n"/>
      <c r="AW1828" s="297" t="n"/>
      <c r="AX1828" s="297" t="n"/>
      <c r="AY1828" s="286" t="n"/>
      <c r="AZ1828" s="286" t="n"/>
      <c r="BA1828" s="287" t="n"/>
      <c r="BB1828" s="286" t="n"/>
      <c r="BC1828" s="286" t="n"/>
      <c r="BD1828" s="286" t="n"/>
      <c r="BE1828" s="286" t="n"/>
      <c r="BF1828" s="286" t="n"/>
      <c r="BG1828" s="286" t="n"/>
      <c r="BH1828" s="297" t="n"/>
      <c r="BI1828" s="297" t="n"/>
      <c r="BJ1828" s="297" t="n"/>
      <c r="BK1828" s="297" t="n"/>
      <c r="BL1828" s="297" t="n"/>
      <c r="BM1828" s="297" t="n"/>
      <c r="BN1828" s="297" t="n"/>
      <c r="BO1828" s="285" t="n"/>
      <c r="BP1828" s="297" t="n"/>
      <c r="BQ1828" s="297" t="n"/>
      <c r="BR1828" s="297" t="n"/>
      <c r="BS1828" s="297" t="n"/>
      <c r="BT1828" s="297" t="n"/>
      <c r="BU1828" s="297" t="n"/>
      <c r="BV1828" s="297" t="n"/>
      <c r="BW1828" s="288" t="n"/>
      <c r="BX1828" s="276">
        <f>SUM(IF(COUNTIF(MediaScorecard!CC2315, "*1.*"), 2, 0), IF(COUNTIF(MediaScorecard!CC2315, "*2.*"), 2, 0), IF(COUNTIF(MediaScorecard!CC2315, "*3.*"), 2, 0), IF(COUNTIF(MediaScorecard!CC2315, "*4.*"), 2, 0), IF(COUNTIF(MediaScorecard!CC2315, "*5.*"), 2, 0), IF(COUNTIF(MediaScorecard!CC2315, "*6.*"), 2, 0))</f>
        <v/>
      </c>
      <c r="BY1828" s="277">
        <f t="array" ref="BY1828">SUM(VALUE(AT1828),VALUE(AU1828),VALUE(AV1828),VALUE(AW1828),VALUE(AX1828),VALUE(AY1828),VALUE(AZ1828),VALUE(BB1828),VALUE(BC1828),VALUE(BD1828),VALUE(BE1828),VALUE(BF1828),VALUE(BG1828),VALUE(BH1828),VALUE(BI1828),VALUE(BJ1828),VALUE(BK1828),VALUE(BL1828),VALUE(BM1828),VALUE(BN1828),VALUE(BO1828),VALUE(BP1828),VALUE(BQ1828),VALUE(BR1828),VALUE(BS1828),VALUE(BT1828),VALUE(BU1828),VALUE(BV1828),VALUE(BW1828))</f>
        <v/>
      </c>
      <c r="BZ1828" s="307" t="n"/>
      <c r="CA1828" s="307" t="n"/>
      <c r="CB1828" s="307" t="n"/>
      <c r="CC1828" s="307" t="n"/>
      <c r="CD1828" s="307" t="n"/>
      <c r="CE1828" s="307" t="n"/>
      <c r="CF1828" s="307" t="n"/>
      <c r="CG1828" s="307" t="n"/>
      <c r="CH1828" s="307" t="n"/>
      <c r="CI1828" s="307" t="n"/>
      <c r="CJ1828" s="307" t="n"/>
      <c r="CK1828" s="307" t="n"/>
      <c r="CL1828" s="307" t="n"/>
      <c r="CM1828" s="307" t="n"/>
      <c r="CN1828" s="307" t="n"/>
      <c r="CO1828" s="307" t="n"/>
      <c r="CP1828" s="307" t="n"/>
      <c r="CQ1828" s="307" t="n"/>
      <c r="CR1828" s="279" t="n"/>
      <c r="CS1828" s="280">
        <f>AVERAGE(Value(BY1828),value(CR1828))</f>
        <v/>
      </c>
      <c r="CT1828" s="421">
        <f>(IF(OR(MediaScorecard!BG2315="x", MediaScorecard!BH2315="x",MediaScorecard!BI2315="x",MediaScorecard!BJ2315="x",MediaScorecard!BK2315="x"),1, 2))</f>
        <v/>
      </c>
      <c r="CU1828" s="308" t="n"/>
      <c r="CV1828" s="308" t="n"/>
      <c r="CW1828" s="308" t="n"/>
      <c r="CX1828" s="309" t="n"/>
      <c r="CY1828" s="308" t="n"/>
      <c r="CZ1828" s="308" t="n"/>
      <c r="DA1828" s="308" t="n"/>
    </row>
    <row r="1829" ht="21" customHeight="1" s="590">
      <c r="A1829" s="421" t="n"/>
      <c r="B1829" s="270" t="n"/>
      <c r="C1829" s="269" t="n"/>
      <c r="D1829" s="267" t="n"/>
      <c r="E1829" s="267" t="n"/>
      <c r="F1829" s="268" t="n"/>
      <c r="G1829" s="421" t="n"/>
      <c r="H1829" s="269" t="n"/>
      <c r="I1829" s="421" t="n"/>
      <c r="J1829" s="421" t="n"/>
      <c r="K1829" s="421" t="n"/>
      <c r="L1829" s="421" t="n"/>
      <c r="M1829" s="421" t="n"/>
      <c r="N1829" s="421" t="n"/>
      <c r="O1829" s="421" t="n"/>
      <c r="P1829" s="421" t="n"/>
      <c r="Q1829" s="421" t="n"/>
      <c r="R1829" s="270" t="n"/>
      <c r="S1829" s="421" t="n"/>
      <c r="T1829" s="421" t="n"/>
      <c r="U1829" s="421" t="n"/>
      <c r="V1829" s="421" t="n"/>
      <c r="W1829" s="421" t="n"/>
      <c r="X1829" s="421" t="n"/>
      <c r="Y1829" s="421" t="n"/>
      <c r="Z1829" s="421" t="n"/>
      <c r="AA1829" s="421" t="n"/>
      <c r="AB1829" s="421" t="n"/>
      <c r="AC1829" s="421" t="n"/>
      <c r="AD1829" s="421" t="n"/>
      <c r="AE1829" s="421" t="n"/>
      <c r="AF1829" s="421" t="n"/>
      <c r="AG1829" s="421" t="n"/>
      <c r="AH1829" s="421" t="n"/>
      <c r="AI1829" s="421" t="n"/>
      <c r="AJ1829" s="297" t="n"/>
      <c r="AK1829" s="297" t="n"/>
      <c r="AL1829" s="284" t="n"/>
      <c r="AM1829" s="297" t="n"/>
      <c r="AN1829" s="285" t="n"/>
      <c r="AO1829" s="297" t="n"/>
      <c r="AP1829" s="297" t="n"/>
      <c r="AQ1829" s="297" t="n"/>
      <c r="AR1829" s="297" t="n"/>
      <c r="AS1829" s="297" t="n"/>
      <c r="AT1829" s="285" t="n"/>
      <c r="AU1829" s="297" t="n"/>
      <c r="AV1829" s="297" t="n"/>
      <c r="AW1829" s="297" t="n"/>
      <c r="AX1829" s="297" t="n"/>
      <c r="AY1829" s="286" t="n"/>
      <c r="AZ1829" s="286" t="n"/>
      <c r="BA1829" s="287" t="n"/>
      <c r="BB1829" s="286" t="n"/>
      <c r="BC1829" s="286" t="n"/>
      <c r="BD1829" s="286" t="n"/>
      <c r="BE1829" s="286" t="n"/>
      <c r="BF1829" s="286" t="n"/>
      <c r="BG1829" s="286" t="n"/>
      <c r="BH1829" s="297" t="n"/>
      <c r="BI1829" s="297" t="n"/>
      <c r="BJ1829" s="297" t="n"/>
      <c r="BK1829" s="297" t="n"/>
      <c r="BL1829" s="297" t="n"/>
      <c r="BM1829" s="297" t="n"/>
      <c r="BN1829" s="297" t="n"/>
      <c r="BO1829" s="285" t="n"/>
      <c r="BP1829" s="297" t="n"/>
      <c r="BQ1829" s="297" t="n"/>
      <c r="BR1829" s="297" t="n"/>
      <c r="BS1829" s="297" t="n"/>
      <c r="BT1829" s="297" t="n"/>
      <c r="BU1829" s="297" t="n"/>
      <c r="BV1829" s="297" t="n"/>
      <c r="BW1829" s="288" t="n"/>
      <c r="BX1829" s="276">
        <f>SUM(IF(COUNTIF(MediaScorecard!CC2316, "*1.*"), 2, 0), IF(COUNTIF(MediaScorecard!CC2316, "*2.*"), 2, 0), IF(COUNTIF(MediaScorecard!CC2316, "*3.*"), 2, 0), IF(COUNTIF(MediaScorecard!CC2316, "*4.*"), 2, 0), IF(COUNTIF(MediaScorecard!CC2316, "*5.*"), 2, 0), IF(COUNTIF(MediaScorecard!CC2316, "*6.*"), 2, 0))</f>
        <v/>
      </c>
      <c r="BY1829" s="277">
        <f t="array" ref="BY1829">SUM(VALUE(AT1829),VALUE(AU1829),VALUE(AV1829),VALUE(AW1829),VALUE(AX1829),VALUE(AY1829),VALUE(AZ1829),VALUE(BB1829),VALUE(BC1829),VALUE(BD1829),VALUE(BE1829),VALUE(BF1829),VALUE(BG1829),VALUE(BH1829),VALUE(BI1829),VALUE(BJ1829),VALUE(BK1829),VALUE(BL1829),VALUE(BM1829),VALUE(BN1829),VALUE(BO1829),VALUE(BP1829),VALUE(BQ1829),VALUE(BR1829),VALUE(BS1829),VALUE(BT1829),VALUE(BU1829),VALUE(BV1829),VALUE(BW1829))</f>
        <v/>
      </c>
      <c r="BZ1829" s="307" t="n"/>
      <c r="CA1829" s="307" t="n"/>
      <c r="CB1829" s="307" t="n"/>
      <c r="CC1829" s="307" t="n"/>
      <c r="CD1829" s="307" t="n"/>
      <c r="CE1829" s="307" t="n"/>
      <c r="CF1829" s="307" t="n"/>
      <c r="CG1829" s="307" t="n"/>
      <c r="CH1829" s="307" t="n"/>
      <c r="CI1829" s="307" t="n"/>
      <c r="CJ1829" s="307" t="n"/>
      <c r="CK1829" s="307" t="n"/>
      <c r="CL1829" s="307" t="n"/>
      <c r="CM1829" s="307" t="n"/>
      <c r="CN1829" s="307" t="n"/>
      <c r="CO1829" s="307" t="n"/>
      <c r="CP1829" s="307" t="n"/>
      <c r="CQ1829" s="307" t="n"/>
      <c r="CR1829" s="279" t="n"/>
      <c r="CS1829" s="280">
        <f>AVERAGE(Value(BY1829),value(CR1829))</f>
        <v/>
      </c>
      <c r="CT1829" s="421">
        <f>(IF(OR(MediaScorecard!BG2316="x", MediaScorecard!BH2316="x",MediaScorecard!BI2316="x",MediaScorecard!BJ2316="x",MediaScorecard!BK2316="x"),1, 2))</f>
        <v/>
      </c>
      <c r="CU1829" s="308" t="n"/>
      <c r="CV1829" s="308" t="n"/>
      <c r="CW1829" s="308" t="n"/>
      <c r="CX1829" s="309" t="n"/>
      <c r="CY1829" s="308" t="n"/>
      <c r="CZ1829" s="308" t="n"/>
      <c r="DA1829" s="308" t="n"/>
    </row>
    <row r="1830" ht="21" customHeight="1" s="590">
      <c r="A1830" s="421" t="n"/>
      <c r="B1830" s="270" t="n"/>
      <c r="C1830" s="269" t="n"/>
      <c r="D1830" s="267" t="n"/>
      <c r="E1830" s="267" t="n"/>
      <c r="F1830" s="268" t="n"/>
      <c r="G1830" s="421" t="n"/>
      <c r="H1830" s="269" t="n"/>
      <c r="I1830" s="421" t="n"/>
      <c r="J1830" s="421" t="n"/>
      <c r="K1830" s="421" t="n"/>
      <c r="L1830" s="421" t="n"/>
      <c r="M1830" s="421" t="n"/>
      <c r="N1830" s="421" t="n"/>
      <c r="O1830" s="421" t="n"/>
      <c r="P1830" s="421" t="n"/>
      <c r="Q1830" s="421" t="n"/>
      <c r="R1830" s="270" t="n"/>
      <c r="S1830" s="421" t="n"/>
      <c r="T1830" s="421" t="n"/>
      <c r="U1830" s="421" t="n"/>
      <c r="V1830" s="421" t="n"/>
      <c r="W1830" s="421" t="n"/>
      <c r="X1830" s="421" t="n"/>
      <c r="Y1830" s="421" t="n"/>
      <c r="Z1830" s="421" t="n"/>
      <c r="AA1830" s="421" t="n"/>
      <c r="AB1830" s="421" t="n"/>
      <c r="AC1830" s="421" t="n"/>
      <c r="AD1830" s="421" t="n"/>
      <c r="AE1830" s="421" t="n"/>
      <c r="AF1830" s="421" t="n"/>
      <c r="AG1830" s="421" t="n"/>
      <c r="AH1830" s="421" t="n"/>
      <c r="AI1830" s="421" t="n"/>
      <c r="AJ1830" s="297" t="n"/>
      <c r="AK1830" s="297" t="n"/>
      <c r="AL1830" s="284" t="n"/>
      <c r="AM1830" s="297" t="n"/>
      <c r="AN1830" s="285" t="n"/>
      <c r="AO1830" s="297" t="n"/>
      <c r="AP1830" s="297" t="n"/>
      <c r="AQ1830" s="297" t="n"/>
      <c r="AR1830" s="297" t="n"/>
      <c r="AS1830" s="297" t="n"/>
      <c r="AT1830" s="285" t="n"/>
      <c r="AU1830" s="297" t="n"/>
      <c r="AV1830" s="297" t="n"/>
      <c r="AW1830" s="297" t="n"/>
      <c r="AX1830" s="297" t="n"/>
      <c r="AY1830" s="286" t="n"/>
      <c r="AZ1830" s="286" t="n"/>
      <c r="BA1830" s="287" t="n"/>
      <c r="BB1830" s="286" t="n"/>
      <c r="BC1830" s="286" t="n"/>
      <c r="BD1830" s="286" t="n"/>
      <c r="BE1830" s="286" t="n"/>
      <c r="BF1830" s="286" t="n"/>
      <c r="BG1830" s="286" t="n"/>
      <c r="BH1830" s="297" t="n"/>
      <c r="BI1830" s="297" t="n"/>
      <c r="BJ1830" s="297" t="n"/>
      <c r="BK1830" s="297" t="n"/>
      <c r="BL1830" s="297" t="n"/>
      <c r="BM1830" s="297" t="n"/>
      <c r="BN1830" s="297" t="n"/>
      <c r="BO1830" s="285" t="n"/>
      <c r="BP1830" s="297" t="n"/>
      <c r="BQ1830" s="297" t="n"/>
      <c r="BR1830" s="297" t="n"/>
      <c r="BS1830" s="297" t="n"/>
      <c r="BT1830" s="297" t="n"/>
      <c r="BU1830" s="297" t="n"/>
      <c r="BV1830" s="297" t="n"/>
      <c r="BW1830" s="288" t="n"/>
      <c r="BX1830" s="276">
        <f>SUM(IF(COUNTIF(MediaScorecard!CC2317, "*1.*"), 2, 0), IF(COUNTIF(MediaScorecard!CC2317, "*2.*"), 2, 0), IF(COUNTIF(MediaScorecard!CC2317, "*3.*"), 2, 0), IF(COUNTIF(MediaScorecard!CC2317, "*4.*"), 2, 0), IF(COUNTIF(MediaScorecard!CC2317, "*5.*"), 2, 0), IF(COUNTIF(MediaScorecard!CC2317, "*6.*"), 2, 0))</f>
        <v/>
      </c>
      <c r="BY1830" s="277">
        <f t="array" ref="BY1830">SUM(VALUE(AT1830),VALUE(AU1830),VALUE(AV1830),VALUE(AW1830),VALUE(AX1830),VALUE(AY1830),VALUE(AZ1830),VALUE(BB1830),VALUE(BC1830),VALUE(BD1830),VALUE(BE1830),VALUE(BF1830),VALUE(BG1830),VALUE(BH1830),VALUE(BI1830),VALUE(BJ1830),VALUE(BK1830),VALUE(BL1830),VALUE(BM1830),VALUE(BN1830),VALUE(BO1830),VALUE(BP1830),VALUE(BQ1830),VALUE(BR1830),VALUE(BS1830),VALUE(BT1830),VALUE(BU1830),VALUE(BV1830),VALUE(BW1830))</f>
        <v/>
      </c>
      <c r="BZ1830" s="307" t="n"/>
      <c r="CA1830" s="307" t="n"/>
      <c r="CB1830" s="307" t="n"/>
      <c r="CC1830" s="307" t="n"/>
      <c r="CD1830" s="307" t="n"/>
      <c r="CE1830" s="307" t="n"/>
      <c r="CF1830" s="307" t="n"/>
      <c r="CG1830" s="307" t="n"/>
      <c r="CH1830" s="307" t="n"/>
      <c r="CI1830" s="307" t="n"/>
      <c r="CJ1830" s="307" t="n"/>
      <c r="CK1830" s="307" t="n"/>
      <c r="CL1830" s="307" t="n"/>
      <c r="CM1830" s="307" t="n"/>
      <c r="CN1830" s="307" t="n"/>
      <c r="CO1830" s="307" t="n"/>
      <c r="CP1830" s="307" t="n"/>
      <c r="CQ1830" s="307" t="n"/>
      <c r="CR1830" s="279" t="n"/>
      <c r="CS1830" s="280">
        <f>AVERAGE(Value(BY1830),value(CR1830))</f>
        <v/>
      </c>
      <c r="CT1830" s="421">
        <f>(IF(OR(MediaScorecard!BG2317="x", MediaScorecard!BH2317="x",MediaScorecard!BI2317="x",MediaScorecard!BJ2317="x",MediaScorecard!BK2317="x"),1, 2))</f>
        <v/>
      </c>
      <c r="CU1830" s="308" t="n"/>
      <c r="CV1830" s="308" t="n"/>
      <c r="CW1830" s="308" t="n"/>
      <c r="CX1830" s="309" t="n"/>
      <c r="CY1830" s="308" t="n"/>
      <c r="CZ1830" s="308" t="n"/>
      <c r="DA1830" s="308" t="n"/>
    </row>
    <row r="1831" ht="21" customHeight="1" s="590">
      <c r="A1831" s="421" t="n"/>
      <c r="B1831" s="270" t="n"/>
      <c r="C1831" s="269" t="n"/>
      <c r="D1831" s="267" t="n"/>
      <c r="E1831" s="267" t="n"/>
      <c r="F1831" s="268" t="n"/>
      <c r="G1831" s="421" t="n"/>
      <c r="H1831" s="269" t="n"/>
      <c r="I1831" s="421" t="n"/>
      <c r="J1831" s="421" t="n"/>
      <c r="K1831" s="421" t="n"/>
      <c r="L1831" s="421" t="n"/>
      <c r="M1831" s="421" t="n"/>
      <c r="N1831" s="421" t="n"/>
      <c r="O1831" s="421" t="n"/>
      <c r="P1831" s="421" t="n"/>
      <c r="Q1831" s="421" t="n"/>
      <c r="R1831" s="270" t="n"/>
      <c r="S1831" s="421" t="n"/>
      <c r="T1831" s="421" t="n"/>
      <c r="U1831" s="421" t="n"/>
      <c r="V1831" s="421" t="n"/>
      <c r="W1831" s="421" t="n"/>
      <c r="X1831" s="421" t="n"/>
      <c r="Y1831" s="421" t="n"/>
      <c r="Z1831" s="421" t="n"/>
      <c r="AA1831" s="421" t="n"/>
      <c r="AB1831" s="421" t="n"/>
      <c r="AC1831" s="421" t="n"/>
      <c r="AD1831" s="421" t="n"/>
      <c r="AE1831" s="421" t="n"/>
      <c r="AF1831" s="421" t="n"/>
      <c r="AG1831" s="421" t="n"/>
      <c r="AH1831" s="421" t="n"/>
      <c r="AI1831" s="421" t="n"/>
      <c r="AJ1831" s="297" t="n"/>
      <c r="AK1831" s="297" t="n"/>
      <c r="AL1831" s="284" t="n"/>
      <c r="AM1831" s="297" t="n"/>
      <c r="AN1831" s="285" t="n"/>
      <c r="AO1831" s="297" t="n"/>
      <c r="AP1831" s="297" t="n"/>
      <c r="AQ1831" s="297" t="n"/>
      <c r="AR1831" s="297" t="n"/>
      <c r="AS1831" s="297" t="n"/>
      <c r="AT1831" s="285" t="n"/>
      <c r="AU1831" s="297" t="n"/>
      <c r="AV1831" s="297" t="n"/>
      <c r="AW1831" s="297" t="n"/>
      <c r="AX1831" s="297" t="n"/>
      <c r="AY1831" s="286" t="n"/>
      <c r="AZ1831" s="286" t="n"/>
      <c r="BA1831" s="287" t="n"/>
      <c r="BB1831" s="286" t="n"/>
      <c r="BC1831" s="286" t="n"/>
      <c r="BD1831" s="286" t="n"/>
      <c r="BE1831" s="286" t="n"/>
      <c r="BF1831" s="286" t="n"/>
      <c r="BG1831" s="286" t="n"/>
      <c r="BH1831" s="297" t="n"/>
      <c r="BI1831" s="297" t="n"/>
      <c r="BJ1831" s="297" t="n"/>
      <c r="BK1831" s="297" t="n"/>
      <c r="BL1831" s="297" t="n"/>
      <c r="BM1831" s="297" t="n"/>
      <c r="BN1831" s="297" t="n"/>
      <c r="BO1831" s="285" t="n"/>
      <c r="BP1831" s="297" t="n"/>
      <c r="BQ1831" s="297" t="n"/>
      <c r="BR1831" s="297" t="n"/>
      <c r="BS1831" s="297" t="n"/>
      <c r="BT1831" s="297" t="n"/>
      <c r="BU1831" s="297" t="n"/>
      <c r="BV1831" s="297" t="n"/>
      <c r="BW1831" s="288" t="n"/>
      <c r="BX1831" s="276">
        <f>SUM(IF(COUNTIF(MediaScorecard!CC2318, "*1.*"), 2, 0), IF(COUNTIF(MediaScorecard!CC2318, "*2.*"), 2, 0), IF(COUNTIF(MediaScorecard!CC2318, "*3.*"), 2, 0), IF(COUNTIF(MediaScorecard!CC2318, "*4.*"), 2, 0), IF(COUNTIF(MediaScorecard!CC2318, "*5.*"), 2, 0), IF(COUNTIF(MediaScorecard!CC2318, "*6.*"), 2, 0))</f>
        <v/>
      </c>
      <c r="BY1831" s="277">
        <f t="array" ref="BY1831">SUM(VALUE(AT1831),VALUE(AU1831),VALUE(AV1831),VALUE(AW1831),VALUE(AX1831),VALUE(AY1831),VALUE(AZ1831),VALUE(BB1831),VALUE(BC1831),VALUE(BD1831),VALUE(BE1831),VALUE(BF1831),VALUE(BG1831),VALUE(BH1831),VALUE(BI1831),VALUE(BJ1831),VALUE(BK1831),VALUE(BL1831),VALUE(BM1831),VALUE(BN1831),VALUE(BO1831),VALUE(BP1831),VALUE(BQ1831),VALUE(BR1831),VALUE(BS1831),VALUE(BT1831),VALUE(BU1831),VALUE(BV1831),VALUE(BW1831))</f>
        <v/>
      </c>
      <c r="BZ1831" s="307" t="n"/>
      <c r="CA1831" s="307" t="n"/>
      <c r="CB1831" s="307" t="n"/>
      <c r="CC1831" s="307" t="n"/>
      <c r="CD1831" s="307" t="n"/>
      <c r="CE1831" s="307" t="n"/>
      <c r="CF1831" s="307" t="n"/>
      <c r="CG1831" s="307" t="n"/>
      <c r="CH1831" s="307" t="n"/>
      <c r="CI1831" s="307" t="n"/>
      <c r="CJ1831" s="307" t="n"/>
      <c r="CK1831" s="307" t="n"/>
      <c r="CL1831" s="307" t="n"/>
      <c r="CM1831" s="307" t="n"/>
      <c r="CN1831" s="307" t="n"/>
      <c r="CO1831" s="307" t="n"/>
      <c r="CP1831" s="307" t="n"/>
      <c r="CQ1831" s="307" t="n"/>
      <c r="CR1831" s="279" t="n"/>
      <c r="CS1831" s="280">
        <f>AVERAGE(Value(BY1831),value(CR1831))</f>
        <v/>
      </c>
      <c r="CT1831" s="421">
        <f>(IF(OR(MediaScorecard!BG2318="x", MediaScorecard!BH2318="x",MediaScorecard!BI2318="x",MediaScorecard!BJ2318="x",MediaScorecard!BK2318="x"),1, 2))</f>
        <v/>
      </c>
      <c r="CU1831" s="308" t="n"/>
      <c r="CV1831" s="308" t="n"/>
      <c r="CW1831" s="308" t="n"/>
      <c r="CX1831" s="309" t="n"/>
      <c r="CY1831" s="308" t="n"/>
      <c r="CZ1831" s="308" t="n"/>
      <c r="DA1831" s="308" t="n"/>
    </row>
    <row r="1832" ht="21" customHeight="1" s="590">
      <c r="A1832" s="421" t="n"/>
      <c r="B1832" s="270" t="n"/>
      <c r="C1832" s="269" t="n"/>
      <c r="D1832" s="267" t="n"/>
      <c r="E1832" s="267" t="n"/>
      <c r="F1832" s="268" t="n"/>
      <c r="G1832" s="421" t="n"/>
      <c r="H1832" s="269" t="n"/>
      <c r="I1832" s="421" t="n"/>
      <c r="J1832" s="421" t="n"/>
      <c r="K1832" s="421" t="n"/>
      <c r="L1832" s="421" t="n"/>
      <c r="M1832" s="421" t="n"/>
      <c r="N1832" s="421" t="n"/>
      <c r="O1832" s="421" t="n"/>
      <c r="P1832" s="421" t="n"/>
      <c r="Q1832" s="421" t="n"/>
      <c r="R1832" s="270" t="n"/>
      <c r="S1832" s="421" t="n"/>
      <c r="T1832" s="421" t="n"/>
      <c r="U1832" s="421" t="n"/>
      <c r="V1832" s="421" t="n"/>
      <c r="W1832" s="421" t="n"/>
      <c r="X1832" s="421" t="n"/>
      <c r="Y1832" s="421" t="n"/>
      <c r="Z1832" s="421" t="n"/>
      <c r="AA1832" s="421" t="n"/>
      <c r="AB1832" s="421" t="n"/>
      <c r="AC1832" s="421" t="n"/>
      <c r="AD1832" s="421" t="n"/>
      <c r="AE1832" s="421" t="n"/>
      <c r="AF1832" s="421" t="n"/>
      <c r="AG1832" s="421" t="n"/>
      <c r="AH1832" s="421" t="n"/>
      <c r="AI1832" s="421" t="n"/>
      <c r="AJ1832" s="297" t="n"/>
      <c r="AK1832" s="297" t="n"/>
      <c r="AL1832" s="284" t="n"/>
      <c r="AM1832" s="297" t="n"/>
      <c r="AN1832" s="285" t="n"/>
      <c r="AO1832" s="297" t="n"/>
      <c r="AP1832" s="297" t="n"/>
      <c r="AQ1832" s="297" t="n"/>
      <c r="AR1832" s="297" t="n"/>
      <c r="AS1832" s="297" t="n"/>
      <c r="AT1832" s="285" t="n"/>
      <c r="AU1832" s="297" t="n"/>
      <c r="AV1832" s="297" t="n"/>
      <c r="AW1832" s="297" t="n"/>
      <c r="AX1832" s="297" t="n"/>
      <c r="AY1832" s="286" t="n"/>
      <c r="AZ1832" s="286" t="n"/>
      <c r="BA1832" s="287" t="n"/>
      <c r="BB1832" s="286" t="n"/>
      <c r="BC1832" s="286" t="n"/>
      <c r="BD1832" s="286" t="n"/>
      <c r="BE1832" s="286" t="n"/>
      <c r="BF1832" s="286" t="n"/>
      <c r="BG1832" s="286" t="n"/>
      <c r="BH1832" s="297" t="n"/>
      <c r="BI1832" s="297" t="n"/>
      <c r="BJ1832" s="297" t="n"/>
      <c r="BK1832" s="297" t="n"/>
      <c r="BL1832" s="297" t="n"/>
      <c r="BM1832" s="297" t="n"/>
      <c r="BN1832" s="297" t="n"/>
      <c r="BO1832" s="285" t="n"/>
      <c r="BP1832" s="297" t="n"/>
      <c r="BQ1832" s="297" t="n"/>
      <c r="BR1832" s="297" t="n"/>
      <c r="BS1832" s="297" t="n"/>
      <c r="BT1832" s="297" t="n"/>
      <c r="BU1832" s="297" t="n"/>
      <c r="BV1832" s="297" t="n"/>
      <c r="BW1832" s="288" t="n"/>
      <c r="BX1832" s="276">
        <f>SUM(IF(COUNTIF(MediaScorecard!CC2319, "*1.*"), 2, 0), IF(COUNTIF(MediaScorecard!CC2319, "*2.*"), 2, 0), IF(COUNTIF(MediaScorecard!CC2319, "*3.*"), 2, 0), IF(COUNTIF(MediaScorecard!CC2319, "*4.*"), 2, 0), IF(COUNTIF(MediaScorecard!CC2319, "*5.*"), 2, 0), IF(COUNTIF(MediaScorecard!CC2319, "*6.*"), 2, 0))</f>
        <v/>
      </c>
      <c r="BY1832" s="277">
        <f t="array" ref="BY1832">SUM(VALUE(AT1832),VALUE(AU1832),VALUE(AV1832),VALUE(AW1832),VALUE(AX1832),VALUE(AY1832),VALUE(AZ1832),VALUE(BB1832),VALUE(BC1832),VALUE(BD1832),VALUE(BE1832),VALUE(BF1832),VALUE(BG1832),VALUE(BH1832),VALUE(BI1832),VALUE(BJ1832),VALUE(BK1832),VALUE(BL1832),VALUE(BM1832),VALUE(BN1832),VALUE(BO1832),VALUE(BP1832),VALUE(BQ1832),VALUE(BR1832),VALUE(BS1832),VALUE(BT1832),VALUE(BU1832),VALUE(BV1832),VALUE(BW1832))</f>
        <v/>
      </c>
      <c r="BZ1832" s="307" t="n"/>
      <c r="CA1832" s="307" t="n"/>
      <c r="CB1832" s="307" t="n"/>
      <c r="CC1832" s="307" t="n"/>
      <c r="CD1832" s="307" t="n"/>
      <c r="CE1832" s="307" t="n"/>
      <c r="CF1832" s="307" t="n"/>
      <c r="CG1832" s="307" t="n"/>
      <c r="CH1832" s="307" t="n"/>
      <c r="CI1832" s="307" t="n"/>
      <c r="CJ1832" s="307" t="n"/>
      <c r="CK1832" s="307" t="n"/>
      <c r="CL1832" s="307" t="n"/>
      <c r="CM1832" s="307" t="n"/>
      <c r="CN1832" s="307" t="n"/>
      <c r="CO1832" s="307" t="n"/>
      <c r="CP1832" s="307" t="n"/>
      <c r="CQ1832" s="307" t="n"/>
      <c r="CR1832" s="279" t="n"/>
      <c r="CS1832" s="280">
        <f>AVERAGE(Value(BY1832),value(CR1832))</f>
        <v/>
      </c>
      <c r="CT1832" s="421">
        <f>(IF(OR(MediaScorecard!BG2319="x", MediaScorecard!BH2319="x",MediaScorecard!BI2319="x",MediaScorecard!BJ2319="x",MediaScorecard!BK2319="x"),1, 2))</f>
        <v/>
      </c>
      <c r="CU1832" s="308" t="n"/>
      <c r="CV1832" s="308" t="n"/>
      <c r="CW1832" s="308" t="n"/>
      <c r="CX1832" s="309" t="n"/>
      <c r="CY1832" s="308" t="n"/>
      <c r="CZ1832" s="308" t="n"/>
      <c r="DA1832" s="308" t="n"/>
    </row>
    <row r="1833" ht="21" customHeight="1" s="590">
      <c r="A1833" s="421" t="n"/>
      <c r="B1833" s="270" t="n"/>
      <c r="C1833" s="269" t="n"/>
      <c r="D1833" s="267" t="n"/>
      <c r="E1833" s="267" t="n"/>
      <c r="F1833" s="268" t="n"/>
      <c r="G1833" s="421" t="n"/>
      <c r="H1833" s="269" t="n"/>
      <c r="I1833" s="421" t="n"/>
      <c r="J1833" s="421" t="n"/>
      <c r="K1833" s="421" t="n"/>
      <c r="L1833" s="421" t="n"/>
      <c r="M1833" s="421" t="n"/>
      <c r="N1833" s="421" t="n"/>
      <c r="O1833" s="421" t="n"/>
      <c r="P1833" s="421" t="n"/>
      <c r="Q1833" s="421" t="n"/>
      <c r="R1833" s="270" t="n"/>
      <c r="S1833" s="421" t="n"/>
      <c r="T1833" s="421" t="n"/>
      <c r="U1833" s="421" t="n"/>
      <c r="V1833" s="421" t="n"/>
      <c r="W1833" s="421" t="n"/>
      <c r="X1833" s="421" t="n"/>
      <c r="Y1833" s="421" t="n"/>
      <c r="Z1833" s="421" t="n"/>
      <c r="AA1833" s="421" t="n"/>
      <c r="AB1833" s="421" t="n"/>
      <c r="AC1833" s="421" t="n"/>
      <c r="AD1833" s="421" t="n"/>
      <c r="AE1833" s="421" t="n"/>
      <c r="AF1833" s="421" t="n"/>
      <c r="AG1833" s="421" t="n"/>
      <c r="AH1833" s="421" t="n"/>
      <c r="AI1833" s="421" t="n"/>
      <c r="AJ1833" s="297" t="n"/>
      <c r="AK1833" s="297" t="n"/>
      <c r="AL1833" s="284" t="n"/>
      <c r="AM1833" s="297" t="n"/>
      <c r="AN1833" s="285" t="n"/>
      <c r="AO1833" s="297" t="n"/>
      <c r="AP1833" s="297" t="n"/>
      <c r="AQ1833" s="297" t="n"/>
      <c r="AR1833" s="297" t="n"/>
      <c r="AS1833" s="297" t="n"/>
      <c r="AT1833" s="285" t="n"/>
      <c r="AU1833" s="297" t="n"/>
      <c r="AV1833" s="297" t="n"/>
      <c r="AW1833" s="297" t="n"/>
      <c r="AX1833" s="297" t="n"/>
      <c r="AY1833" s="286" t="n"/>
      <c r="AZ1833" s="286" t="n"/>
      <c r="BA1833" s="287" t="n"/>
      <c r="BB1833" s="286" t="n"/>
      <c r="BC1833" s="286" t="n"/>
      <c r="BD1833" s="286" t="n"/>
      <c r="BE1833" s="286" t="n"/>
      <c r="BF1833" s="286" t="n"/>
      <c r="BG1833" s="286" t="n"/>
      <c r="BH1833" s="297" t="n"/>
      <c r="BI1833" s="297" t="n"/>
      <c r="BJ1833" s="297" t="n"/>
      <c r="BK1833" s="297" t="n"/>
      <c r="BL1833" s="297" t="n"/>
      <c r="BM1833" s="297" t="n"/>
      <c r="BN1833" s="297" t="n"/>
      <c r="BO1833" s="285" t="n"/>
      <c r="BP1833" s="297" t="n"/>
      <c r="BQ1833" s="297" t="n"/>
      <c r="BR1833" s="297" t="n"/>
      <c r="BS1833" s="297" t="n"/>
      <c r="BT1833" s="297" t="n"/>
      <c r="BU1833" s="297" t="n"/>
      <c r="BV1833" s="297" t="n"/>
      <c r="BW1833" s="288" t="n"/>
      <c r="BX1833" s="276">
        <f>SUM(IF(COUNTIF(MediaScorecard!CC2320, "*1.*"), 2, 0), IF(COUNTIF(MediaScorecard!CC2320, "*2.*"), 2, 0), IF(COUNTIF(MediaScorecard!CC2320, "*3.*"), 2, 0), IF(COUNTIF(MediaScorecard!CC2320, "*4.*"), 2, 0), IF(COUNTIF(MediaScorecard!CC2320, "*5.*"), 2, 0), IF(COUNTIF(MediaScorecard!CC2320, "*6.*"), 2, 0))</f>
        <v/>
      </c>
      <c r="BY1833" s="277">
        <f t="array" ref="BY1833">SUM(VALUE(AT1833),VALUE(AU1833),VALUE(AV1833),VALUE(AW1833),VALUE(AX1833),VALUE(AY1833),VALUE(AZ1833),VALUE(BB1833),VALUE(BC1833),VALUE(BD1833),VALUE(BE1833),VALUE(BF1833),VALUE(BG1833),VALUE(BH1833),VALUE(BI1833),VALUE(BJ1833),VALUE(BK1833),VALUE(BL1833),VALUE(BM1833),VALUE(BN1833),VALUE(BO1833),VALUE(BP1833),VALUE(BQ1833),VALUE(BR1833),VALUE(BS1833),VALUE(BT1833),VALUE(BU1833),VALUE(BV1833),VALUE(BW1833))</f>
        <v/>
      </c>
      <c r="BZ1833" s="307" t="n"/>
      <c r="CA1833" s="307" t="n"/>
      <c r="CB1833" s="307" t="n"/>
      <c r="CC1833" s="307" t="n"/>
      <c r="CD1833" s="307" t="n"/>
      <c r="CE1833" s="307" t="n"/>
      <c r="CF1833" s="307" t="n"/>
      <c r="CG1833" s="307" t="n"/>
      <c r="CH1833" s="307" t="n"/>
      <c r="CI1833" s="307" t="n"/>
      <c r="CJ1833" s="307" t="n"/>
      <c r="CK1833" s="307" t="n"/>
      <c r="CL1833" s="307" t="n"/>
      <c r="CM1833" s="307" t="n"/>
      <c r="CN1833" s="307" t="n"/>
      <c r="CO1833" s="307" t="n"/>
      <c r="CP1833" s="307" t="n"/>
      <c r="CQ1833" s="307" t="n"/>
      <c r="CR1833" s="279" t="n"/>
      <c r="CS1833" s="280">
        <f>AVERAGE(Value(BY1833),value(CR1833))</f>
        <v/>
      </c>
      <c r="CT1833" s="421">
        <f>(IF(OR(MediaScorecard!BG2320="x", MediaScorecard!BH2320="x",MediaScorecard!BI2320="x",MediaScorecard!BJ2320="x",MediaScorecard!BK2320="x"),1, 2))</f>
        <v/>
      </c>
      <c r="CU1833" s="308" t="n"/>
      <c r="CV1833" s="308" t="n"/>
      <c r="CW1833" s="308" t="n"/>
      <c r="CX1833" s="309" t="n"/>
      <c r="CY1833" s="308" t="n"/>
      <c r="CZ1833" s="308" t="n"/>
      <c r="DA1833" s="308" t="n"/>
    </row>
    <row r="1834" ht="21" customHeight="1" s="590">
      <c r="A1834" s="421" t="n"/>
      <c r="B1834" s="270" t="n"/>
      <c r="C1834" s="269" t="n"/>
      <c r="D1834" s="267" t="n"/>
      <c r="E1834" s="267" t="n"/>
      <c r="F1834" s="268" t="n"/>
      <c r="G1834" s="421" t="n"/>
      <c r="H1834" s="269" t="n"/>
      <c r="I1834" s="421" t="n"/>
      <c r="J1834" s="421" t="n"/>
      <c r="K1834" s="421" t="n"/>
      <c r="L1834" s="421" t="n"/>
      <c r="M1834" s="421" t="n"/>
      <c r="N1834" s="421" t="n"/>
      <c r="O1834" s="421" t="n"/>
      <c r="P1834" s="421" t="n"/>
      <c r="Q1834" s="421" t="n"/>
      <c r="R1834" s="270" t="n"/>
      <c r="S1834" s="421" t="n"/>
      <c r="T1834" s="421" t="n"/>
      <c r="U1834" s="421" t="n"/>
      <c r="V1834" s="421" t="n"/>
      <c r="W1834" s="421" t="n"/>
      <c r="X1834" s="421" t="n"/>
      <c r="Y1834" s="421" t="n"/>
      <c r="Z1834" s="421" t="n"/>
      <c r="AA1834" s="421" t="n"/>
      <c r="AB1834" s="421" t="n"/>
      <c r="AC1834" s="421" t="n"/>
      <c r="AD1834" s="421" t="n"/>
      <c r="AE1834" s="421" t="n"/>
      <c r="AF1834" s="421" t="n"/>
      <c r="AG1834" s="421" t="n"/>
      <c r="AH1834" s="421" t="n"/>
      <c r="AI1834" s="421" t="n"/>
      <c r="AJ1834" s="297" t="n"/>
      <c r="AK1834" s="297" t="n"/>
      <c r="AL1834" s="284" t="n"/>
      <c r="AM1834" s="297" t="n"/>
      <c r="AN1834" s="285" t="n"/>
      <c r="AO1834" s="297" t="n"/>
      <c r="AP1834" s="297" t="n"/>
      <c r="AQ1834" s="297" t="n"/>
      <c r="AR1834" s="297" t="n"/>
      <c r="AS1834" s="297" t="n"/>
      <c r="AT1834" s="285" t="n"/>
      <c r="AU1834" s="297" t="n"/>
      <c r="AV1834" s="297" t="n"/>
      <c r="AW1834" s="297" t="n"/>
      <c r="AX1834" s="297" t="n"/>
      <c r="AY1834" s="286" t="n"/>
      <c r="AZ1834" s="286" t="n"/>
      <c r="BA1834" s="287" t="n"/>
      <c r="BB1834" s="286" t="n"/>
      <c r="BC1834" s="286" t="n"/>
      <c r="BD1834" s="286" t="n"/>
      <c r="BE1834" s="286" t="n"/>
      <c r="BF1834" s="286" t="n"/>
      <c r="BG1834" s="286" t="n"/>
      <c r="BH1834" s="297" t="n"/>
      <c r="BI1834" s="297" t="n"/>
      <c r="BJ1834" s="297" t="n"/>
      <c r="BK1834" s="297" t="n"/>
      <c r="BL1834" s="297" t="n"/>
      <c r="BM1834" s="297" t="n"/>
      <c r="BN1834" s="297" t="n"/>
      <c r="BO1834" s="285" t="n"/>
      <c r="BP1834" s="297" t="n"/>
      <c r="BQ1834" s="297" t="n"/>
      <c r="BR1834" s="297" t="n"/>
      <c r="BS1834" s="297" t="n"/>
      <c r="BT1834" s="297" t="n"/>
      <c r="BU1834" s="297" t="n"/>
      <c r="BV1834" s="297" t="n"/>
      <c r="BW1834" s="288" t="n"/>
      <c r="BX1834" s="276">
        <f>SUM(IF(COUNTIF(MediaScorecard!CC2321, "*1.*"), 2, 0), IF(COUNTIF(MediaScorecard!CC2321, "*2.*"), 2, 0), IF(COUNTIF(MediaScorecard!CC2321, "*3.*"), 2, 0), IF(COUNTIF(MediaScorecard!CC2321, "*4.*"), 2, 0), IF(COUNTIF(MediaScorecard!CC2321, "*5.*"), 2, 0), IF(COUNTIF(MediaScorecard!CC2321, "*6.*"), 2, 0))</f>
        <v/>
      </c>
      <c r="BY1834" s="277">
        <f t="array" ref="BY1834">SUM(VALUE(AT1834),VALUE(AU1834),VALUE(AV1834),VALUE(AW1834),VALUE(AX1834),VALUE(AY1834),VALUE(AZ1834),VALUE(BB1834),VALUE(BC1834),VALUE(BD1834),VALUE(BE1834),VALUE(BF1834),VALUE(BG1834),VALUE(BH1834),VALUE(BI1834),VALUE(BJ1834),VALUE(BK1834),VALUE(BL1834),VALUE(BM1834),VALUE(BN1834),VALUE(BO1834),VALUE(BP1834),VALUE(BQ1834),VALUE(BR1834),VALUE(BS1834),VALUE(BT1834),VALUE(BU1834),VALUE(BV1834),VALUE(BW1834))</f>
        <v/>
      </c>
      <c r="BZ1834" s="307" t="n"/>
      <c r="CA1834" s="307" t="n"/>
      <c r="CB1834" s="307" t="n"/>
      <c r="CC1834" s="307" t="n"/>
      <c r="CD1834" s="307" t="n"/>
      <c r="CE1834" s="307" t="n"/>
      <c r="CF1834" s="307" t="n"/>
      <c r="CG1834" s="307" t="n"/>
      <c r="CH1834" s="307" t="n"/>
      <c r="CI1834" s="307" t="n"/>
      <c r="CJ1834" s="307" t="n"/>
      <c r="CK1834" s="307" t="n"/>
      <c r="CL1834" s="307" t="n"/>
      <c r="CM1834" s="307" t="n"/>
      <c r="CN1834" s="307" t="n"/>
      <c r="CO1834" s="307" t="n"/>
      <c r="CP1834" s="307" t="n"/>
      <c r="CQ1834" s="307" t="n"/>
      <c r="CR1834" s="279" t="n"/>
      <c r="CS1834" s="280">
        <f>AVERAGE(Value(BY1834),value(CR1834))</f>
        <v/>
      </c>
      <c r="CT1834" s="421">
        <f>(IF(OR(MediaScorecard!BG2321="x", MediaScorecard!BH2321="x",MediaScorecard!BI2321="x",MediaScorecard!BJ2321="x",MediaScorecard!BK2321="x"),1, 2))</f>
        <v/>
      </c>
      <c r="CU1834" s="308" t="n"/>
      <c r="CV1834" s="308" t="n"/>
      <c r="CW1834" s="308" t="n"/>
      <c r="CX1834" s="309" t="n"/>
      <c r="CY1834" s="308" t="n"/>
      <c r="CZ1834" s="308" t="n"/>
      <c r="DA1834" s="308" t="n"/>
    </row>
    <row r="1835" ht="21" customHeight="1" s="590">
      <c r="A1835" s="421" t="n"/>
      <c r="B1835" s="270" t="n"/>
      <c r="C1835" s="269" t="n"/>
      <c r="D1835" s="267" t="n"/>
      <c r="E1835" s="267" t="n"/>
      <c r="F1835" s="268" t="n"/>
      <c r="G1835" s="421" t="n"/>
      <c r="H1835" s="269" t="n"/>
      <c r="I1835" s="421" t="n"/>
      <c r="J1835" s="421" t="n"/>
      <c r="K1835" s="421" t="n"/>
      <c r="L1835" s="421" t="n"/>
      <c r="M1835" s="421" t="n"/>
      <c r="N1835" s="421" t="n"/>
      <c r="O1835" s="421" t="n"/>
      <c r="P1835" s="421" t="n"/>
      <c r="Q1835" s="421" t="n"/>
      <c r="R1835" s="270" t="n"/>
      <c r="S1835" s="421" t="n"/>
      <c r="T1835" s="421" t="n"/>
      <c r="U1835" s="421" t="n"/>
      <c r="V1835" s="421" t="n"/>
      <c r="W1835" s="421" t="n"/>
      <c r="X1835" s="421" t="n"/>
      <c r="Y1835" s="421" t="n"/>
      <c r="Z1835" s="421" t="n"/>
      <c r="AA1835" s="421" t="n"/>
      <c r="AB1835" s="421" t="n"/>
      <c r="AC1835" s="421" t="n"/>
      <c r="AD1835" s="421" t="n"/>
      <c r="AE1835" s="421" t="n"/>
      <c r="AF1835" s="421" t="n"/>
      <c r="AG1835" s="421" t="n"/>
      <c r="AH1835" s="421" t="n"/>
      <c r="AI1835" s="421" t="n"/>
      <c r="AJ1835" s="297" t="n"/>
      <c r="AK1835" s="297" t="n"/>
      <c r="AL1835" s="284" t="n"/>
      <c r="AM1835" s="297" t="n"/>
      <c r="AN1835" s="285" t="n"/>
      <c r="AO1835" s="297" t="n"/>
      <c r="AP1835" s="297" t="n"/>
      <c r="AQ1835" s="297" t="n"/>
      <c r="AR1835" s="297" t="n"/>
      <c r="AS1835" s="297" t="n"/>
      <c r="AT1835" s="285" t="n"/>
      <c r="AU1835" s="297" t="n"/>
      <c r="AV1835" s="297" t="n"/>
      <c r="AW1835" s="297" t="n"/>
      <c r="AX1835" s="297" t="n"/>
      <c r="AY1835" s="286" t="n"/>
      <c r="AZ1835" s="286" t="n"/>
      <c r="BA1835" s="287" t="n"/>
      <c r="BB1835" s="286" t="n"/>
      <c r="BC1835" s="286" t="n"/>
      <c r="BD1835" s="286" t="n"/>
      <c r="BE1835" s="286" t="n"/>
      <c r="BF1835" s="286" t="n"/>
      <c r="BG1835" s="286" t="n"/>
      <c r="BH1835" s="297" t="n"/>
      <c r="BI1835" s="297" t="n"/>
      <c r="BJ1835" s="297" t="n"/>
      <c r="BK1835" s="297" t="n"/>
      <c r="BL1835" s="297" t="n"/>
      <c r="BM1835" s="297" t="n"/>
      <c r="BN1835" s="297" t="n"/>
      <c r="BO1835" s="285" t="n"/>
      <c r="BP1835" s="297" t="n"/>
      <c r="BQ1835" s="297" t="n"/>
      <c r="BR1835" s="297" t="n"/>
      <c r="BS1835" s="297" t="n"/>
      <c r="BT1835" s="297" t="n"/>
      <c r="BU1835" s="297" t="n"/>
      <c r="BV1835" s="297" t="n"/>
      <c r="BW1835" s="288" t="n"/>
      <c r="BX1835" s="276">
        <f>SUM(IF(COUNTIF(MediaScorecard!CC2322, "*1.*"), 2, 0), IF(COUNTIF(MediaScorecard!CC2322, "*2.*"), 2, 0), IF(COUNTIF(MediaScorecard!CC2322, "*3.*"), 2, 0), IF(COUNTIF(MediaScorecard!CC2322, "*4.*"), 2, 0), IF(COUNTIF(MediaScorecard!CC2322, "*5.*"), 2, 0), IF(COUNTIF(MediaScorecard!CC2322, "*6.*"), 2, 0))</f>
        <v/>
      </c>
      <c r="BY1835" s="277">
        <f t="array" ref="BY1835">SUM(VALUE(AT1835),VALUE(AU1835),VALUE(AV1835),VALUE(AW1835),VALUE(AX1835),VALUE(AY1835),VALUE(AZ1835),VALUE(BB1835),VALUE(BC1835),VALUE(BD1835),VALUE(BE1835),VALUE(BF1835),VALUE(BG1835),VALUE(BH1835),VALUE(BI1835),VALUE(BJ1835),VALUE(BK1835),VALUE(BL1835),VALUE(BM1835),VALUE(BN1835),VALUE(BO1835),VALUE(BP1835),VALUE(BQ1835),VALUE(BR1835),VALUE(BS1835),VALUE(BT1835),VALUE(BU1835),VALUE(BV1835),VALUE(BW1835))</f>
        <v/>
      </c>
      <c r="BZ1835" s="307" t="n"/>
      <c r="CA1835" s="307" t="n"/>
      <c r="CB1835" s="307" t="n"/>
      <c r="CC1835" s="307" t="n"/>
      <c r="CD1835" s="307" t="n"/>
      <c r="CE1835" s="307" t="n"/>
      <c r="CF1835" s="307" t="n"/>
      <c r="CG1835" s="307" t="n"/>
      <c r="CH1835" s="307" t="n"/>
      <c r="CI1835" s="307" t="n"/>
      <c r="CJ1835" s="307" t="n"/>
      <c r="CK1835" s="307" t="n"/>
      <c r="CL1835" s="307" t="n"/>
      <c r="CM1835" s="307" t="n"/>
      <c r="CN1835" s="307" t="n"/>
      <c r="CO1835" s="307" t="n"/>
      <c r="CP1835" s="307" t="n"/>
      <c r="CQ1835" s="307" t="n"/>
      <c r="CR1835" s="279" t="n"/>
      <c r="CS1835" s="280">
        <f>AVERAGE(Value(BY1835),value(CR1835))</f>
        <v/>
      </c>
      <c r="CT1835" s="421">
        <f>(IF(OR(MediaScorecard!BG2322="x", MediaScorecard!BH2322="x",MediaScorecard!BI2322="x",MediaScorecard!BJ2322="x",MediaScorecard!BK2322="x"),1, 2))</f>
        <v/>
      </c>
      <c r="CU1835" s="308" t="n"/>
      <c r="CV1835" s="308" t="n"/>
      <c r="CW1835" s="308" t="n"/>
      <c r="CX1835" s="309" t="n"/>
      <c r="CY1835" s="308" t="n"/>
      <c r="CZ1835" s="308" t="n"/>
      <c r="DA1835" s="308" t="n"/>
    </row>
    <row r="1836" ht="21" customHeight="1" s="590">
      <c r="A1836" s="421" t="n"/>
      <c r="B1836" s="270" t="n"/>
      <c r="C1836" s="269" t="n"/>
      <c r="D1836" s="267" t="n"/>
      <c r="E1836" s="267" t="n"/>
      <c r="F1836" s="268" t="n"/>
      <c r="G1836" s="421" t="n"/>
      <c r="H1836" s="269" t="n"/>
      <c r="I1836" s="421" t="n"/>
      <c r="J1836" s="421" t="n"/>
      <c r="K1836" s="421" t="n"/>
      <c r="L1836" s="421" t="n"/>
      <c r="M1836" s="421" t="n"/>
      <c r="N1836" s="421" t="n"/>
      <c r="O1836" s="421" t="n"/>
      <c r="P1836" s="421" t="n"/>
      <c r="Q1836" s="421" t="n"/>
      <c r="R1836" s="270" t="n"/>
      <c r="S1836" s="421" t="n"/>
      <c r="T1836" s="421" t="n"/>
      <c r="U1836" s="421" t="n"/>
      <c r="V1836" s="421" t="n"/>
      <c r="W1836" s="421" t="n"/>
      <c r="X1836" s="421" t="n"/>
      <c r="Y1836" s="421" t="n"/>
      <c r="Z1836" s="421" t="n"/>
      <c r="AA1836" s="421" t="n"/>
      <c r="AB1836" s="421" t="n"/>
      <c r="AC1836" s="421" t="n"/>
      <c r="AD1836" s="421" t="n"/>
      <c r="AE1836" s="421" t="n"/>
      <c r="AF1836" s="421" t="n"/>
      <c r="AG1836" s="421" t="n"/>
      <c r="AH1836" s="421" t="n"/>
      <c r="AI1836" s="421" t="n"/>
      <c r="AJ1836" s="297" t="n"/>
      <c r="AK1836" s="297" t="n"/>
      <c r="AL1836" s="284" t="n"/>
      <c r="AM1836" s="297" t="n"/>
      <c r="AN1836" s="285" t="n"/>
      <c r="AO1836" s="297" t="n"/>
      <c r="AP1836" s="297" t="n"/>
      <c r="AQ1836" s="297" t="n"/>
      <c r="AR1836" s="297" t="n"/>
      <c r="AS1836" s="297" t="n"/>
      <c r="AT1836" s="285" t="n"/>
      <c r="AU1836" s="297" t="n"/>
      <c r="AV1836" s="297" t="n"/>
      <c r="AW1836" s="297" t="n"/>
      <c r="AX1836" s="297" t="n"/>
      <c r="AY1836" s="286" t="n"/>
      <c r="AZ1836" s="286" t="n"/>
      <c r="BA1836" s="287" t="n"/>
      <c r="BB1836" s="286" t="n"/>
      <c r="BC1836" s="286" t="n"/>
      <c r="BD1836" s="286" t="n"/>
      <c r="BE1836" s="286" t="n"/>
      <c r="BF1836" s="286" t="n"/>
      <c r="BG1836" s="286" t="n"/>
      <c r="BH1836" s="297" t="n"/>
      <c r="BI1836" s="297" t="n"/>
      <c r="BJ1836" s="297" t="n"/>
      <c r="BK1836" s="297" t="n"/>
      <c r="BL1836" s="297" t="n"/>
      <c r="BM1836" s="297" t="n"/>
      <c r="BN1836" s="297" t="n"/>
      <c r="BO1836" s="285" t="n"/>
      <c r="BP1836" s="297" t="n"/>
      <c r="BQ1836" s="297" t="n"/>
      <c r="BR1836" s="297" t="n"/>
      <c r="BS1836" s="297" t="n"/>
      <c r="BT1836" s="297" t="n"/>
      <c r="BU1836" s="297" t="n"/>
      <c r="BV1836" s="297" t="n"/>
      <c r="BW1836" s="288" t="n"/>
      <c r="BX1836" s="276">
        <f>SUM(IF(COUNTIF(MediaScorecard!CC2323, "*1.*"), 2, 0), IF(COUNTIF(MediaScorecard!CC2323, "*2.*"), 2, 0), IF(COUNTIF(MediaScorecard!CC2323, "*3.*"), 2, 0), IF(COUNTIF(MediaScorecard!CC2323, "*4.*"), 2, 0), IF(COUNTIF(MediaScorecard!CC2323, "*5.*"), 2, 0), IF(COUNTIF(MediaScorecard!CC2323, "*6.*"), 2, 0))</f>
        <v/>
      </c>
      <c r="BY1836" s="277">
        <f t="array" ref="BY1836">SUM(VALUE(AT1836),VALUE(AU1836),VALUE(AV1836),VALUE(AW1836),VALUE(AX1836),VALUE(AY1836),VALUE(AZ1836),VALUE(BB1836),VALUE(BC1836),VALUE(BD1836),VALUE(BE1836),VALUE(BF1836),VALUE(BG1836),VALUE(BH1836),VALUE(BI1836),VALUE(BJ1836),VALUE(BK1836),VALUE(BL1836),VALUE(BM1836),VALUE(BN1836),VALUE(BO1836),VALUE(BP1836),VALUE(BQ1836),VALUE(BR1836),VALUE(BS1836),VALUE(BT1836),VALUE(BU1836),VALUE(BV1836),VALUE(BW1836))</f>
        <v/>
      </c>
      <c r="BZ1836" s="307" t="n"/>
      <c r="CA1836" s="307" t="n"/>
      <c r="CB1836" s="307" t="n"/>
      <c r="CC1836" s="307" t="n"/>
      <c r="CD1836" s="307" t="n"/>
      <c r="CE1836" s="307" t="n"/>
      <c r="CF1836" s="307" t="n"/>
      <c r="CG1836" s="307" t="n"/>
      <c r="CH1836" s="307" t="n"/>
      <c r="CI1836" s="307" t="n"/>
      <c r="CJ1836" s="307" t="n"/>
      <c r="CK1836" s="307" t="n"/>
      <c r="CL1836" s="307" t="n"/>
      <c r="CM1836" s="307" t="n"/>
      <c r="CN1836" s="307" t="n"/>
      <c r="CO1836" s="307" t="n"/>
      <c r="CP1836" s="307" t="n"/>
      <c r="CQ1836" s="307" t="n"/>
      <c r="CR1836" s="279" t="n"/>
      <c r="CS1836" s="280">
        <f>AVERAGE(Value(BY1836),value(CR1836))</f>
        <v/>
      </c>
      <c r="CT1836" s="421">
        <f>(IF(OR(MediaScorecard!BG2323="x", MediaScorecard!BH2323="x",MediaScorecard!BI2323="x",MediaScorecard!BJ2323="x",MediaScorecard!BK2323="x"),1, 2))</f>
        <v/>
      </c>
      <c r="CU1836" s="308" t="n"/>
      <c r="CV1836" s="308" t="n"/>
      <c r="CW1836" s="308" t="n"/>
      <c r="CX1836" s="309" t="n"/>
      <c r="CY1836" s="308" t="n"/>
      <c r="CZ1836" s="308" t="n"/>
      <c r="DA1836" s="308" t="n"/>
    </row>
    <row r="1837" ht="21" customHeight="1" s="590">
      <c r="A1837" s="421" t="n"/>
      <c r="B1837" s="270" t="n"/>
      <c r="C1837" s="269" t="n"/>
      <c r="D1837" s="267" t="n"/>
      <c r="E1837" s="267" t="n"/>
      <c r="F1837" s="268" t="n"/>
      <c r="G1837" s="421" t="n"/>
      <c r="H1837" s="269" t="n"/>
      <c r="I1837" s="421" t="n"/>
      <c r="J1837" s="421" t="n"/>
      <c r="K1837" s="421" t="n"/>
      <c r="L1837" s="421" t="n"/>
      <c r="M1837" s="421" t="n"/>
      <c r="N1837" s="421" t="n"/>
      <c r="O1837" s="421" t="n"/>
      <c r="P1837" s="421" t="n"/>
      <c r="Q1837" s="421" t="n"/>
      <c r="R1837" s="270" t="n"/>
      <c r="S1837" s="421" t="n"/>
      <c r="T1837" s="421" t="n"/>
      <c r="U1837" s="421" t="n"/>
      <c r="V1837" s="421" t="n"/>
      <c r="W1837" s="421" t="n"/>
      <c r="X1837" s="421" t="n"/>
      <c r="Y1837" s="421" t="n"/>
      <c r="Z1837" s="421" t="n"/>
      <c r="AA1837" s="421" t="n"/>
      <c r="AB1837" s="421" t="n"/>
      <c r="AC1837" s="421" t="n"/>
      <c r="AD1837" s="421" t="n"/>
      <c r="AE1837" s="421" t="n"/>
      <c r="AF1837" s="421" t="n"/>
      <c r="AG1837" s="421" t="n"/>
      <c r="AH1837" s="421" t="n"/>
      <c r="AI1837" s="421" t="n"/>
      <c r="AJ1837" s="297" t="n"/>
      <c r="AK1837" s="297" t="n"/>
      <c r="AL1837" s="284" t="n"/>
      <c r="AM1837" s="297" t="n"/>
      <c r="AN1837" s="285" t="n"/>
      <c r="AO1837" s="297" t="n"/>
      <c r="AP1837" s="297" t="n"/>
      <c r="AQ1837" s="297" t="n"/>
      <c r="AR1837" s="297" t="n"/>
      <c r="AS1837" s="297" t="n"/>
      <c r="AT1837" s="285" t="n"/>
      <c r="AU1837" s="297" t="n"/>
      <c r="AV1837" s="297" t="n"/>
      <c r="AW1837" s="297" t="n"/>
      <c r="AX1837" s="297" t="n"/>
      <c r="AY1837" s="286" t="n"/>
      <c r="AZ1837" s="286" t="n"/>
      <c r="BA1837" s="287" t="n"/>
      <c r="BB1837" s="286" t="n"/>
      <c r="BC1837" s="286" t="n"/>
      <c r="BD1837" s="286" t="n"/>
      <c r="BE1837" s="286" t="n"/>
      <c r="BF1837" s="286" t="n"/>
      <c r="BG1837" s="286" t="n"/>
      <c r="BH1837" s="297" t="n"/>
      <c r="BI1837" s="297" t="n"/>
      <c r="BJ1837" s="297" t="n"/>
      <c r="BK1837" s="297" t="n"/>
      <c r="BL1837" s="297" t="n"/>
      <c r="BM1837" s="297" t="n"/>
      <c r="BN1837" s="297" t="n"/>
      <c r="BO1837" s="285" t="n"/>
      <c r="BP1837" s="297" t="n"/>
      <c r="BQ1837" s="297" t="n"/>
      <c r="BR1837" s="297" t="n"/>
      <c r="BS1837" s="297" t="n"/>
      <c r="BT1837" s="297" t="n"/>
      <c r="BU1837" s="297" t="n"/>
      <c r="BV1837" s="297" t="n"/>
      <c r="BW1837" s="288" t="n"/>
      <c r="BX1837" s="276">
        <f>SUM(IF(COUNTIF(MediaScorecard!CC2324, "*1.*"), 2, 0), IF(COUNTIF(MediaScorecard!CC2324, "*2.*"), 2, 0), IF(COUNTIF(MediaScorecard!CC2324, "*3.*"), 2, 0), IF(COUNTIF(MediaScorecard!CC2324, "*4.*"), 2, 0), IF(COUNTIF(MediaScorecard!CC2324, "*5.*"), 2, 0), IF(COUNTIF(MediaScorecard!CC2324, "*6.*"), 2, 0))</f>
        <v/>
      </c>
      <c r="BY1837" s="277">
        <f t="array" ref="BY1837">SUM(VALUE(AT1837),VALUE(AU1837),VALUE(AV1837),VALUE(AW1837),VALUE(AX1837),VALUE(AY1837),VALUE(AZ1837),VALUE(BB1837),VALUE(BC1837),VALUE(BD1837),VALUE(BE1837),VALUE(BF1837),VALUE(BG1837),VALUE(BH1837),VALUE(BI1837),VALUE(BJ1837),VALUE(BK1837),VALUE(BL1837),VALUE(BM1837),VALUE(BN1837),VALUE(BO1837),VALUE(BP1837),VALUE(BQ1837),VALUE(BR1837),VALUE(BS1837),VALUE(BT1837),VALUE(BU1837),VALUE(BV1837),VALUE(BW1837))</f>
        <v/>
      </c>
      <c r="BZ1837" s="307" t="n"/>
      <c r="CA1837" s="307" t="n"/>
      <c r="CB1837" s="307" t="n"/>
      <c r="CC1837" s="307" t="n"/>
      <c r="CD1837" s="307" t="n"/>
      <c r="CE1837" s="307" t="n"/>
      <c r="CF1837" s="307" t="n"/>
      <c r="CG1837" s="307" t="n"/>
      <c r="CH1837" s="307" t="n"/>
      <c r="CI1837" s="307" t="n"/>
      <c r="CJ1837" s="307" t="n"/>
      <c r="CK1837" s="307" t="n"/>
      <c r="CL1837" s="307" t="n"/>
      <c r="CM1837" s="307" t="n"/>
      <c r="CN1837" s="307" t="n"/>
      <c r="CO1837" s="307" t="n"/>
      <c r="CP1837" s="307" t="n"/>
      <c r="CQ1837" s="307" t="n"/>
      <c r="CR1837" s="279" t="n"/>
      <c r="CS1837" s="280">
        <f>AVERAGE(Value(BY1837),value(CR1837))</f>
        <v/>
      </c>
      <c r="CT1837" s="421">
        <f>(IF(OR(MediaScorecard!BG2324="x", MediaScorecard!BH2324="x",MediaScorecard!BI2324="x",MediaScorecard!BJ2324="x",MediaScorecard!BK2324="x"),1, 2))</f>
        <v/>
      </c>
      <c r="CU1837" s="308" t="n"/>
      <c r="CV1837" s="308" t="n"/>
      <c r="CW1837" s="308" t="n"/>
      <c r="CX1837" s="309" t="n"/>
      <c r="CY1837" s="308" t="n"/>
      <c r="CZ1837" s="308" t="n"/>
      <c r="DA1837" s="308" t="n"/>
    </row>
    <row r="1838" ht="21" customHeight="1" s="590">
      <c r="A1838" s="421" t="n"/>
      <c r="B1838" s="270" t="n"/>
      <c r="C1838" s="269" t="n"/>
      <c r="D1838" s="267" t="n"/>
      <c r="E1838" s="267" t="n"/>
      <c r="F1838" s="268" t="n"/>
      <c r="G1838" s="421" t="n"/>
      <c r="H1838" s="269" t="n"/>
      <c r="I1838" s="421" t="n"/>
      <c r="J1838" s="421" t="n"/>
      <c r="K1838" s="421" t="n"/>
      <c r="L1838" s="421" t="n"/>
      <c r="M1838" s="421" t="n"/>
      <c r="N1838" s="421" t="n"/>
      <c r="O1838" s="421" t="n"/>
      <c r="P1838" s="421" t="n"/>
      <c r="Q1838" s="421" t="n"/>
      <c r="R1838" s="270" t="n"/>
      <c r="S1838" s="421" t="n"/>
      <c r="T1838" s="421" t="n"/>
      <c r="U1838" s="421" t="n"/>
      <c r="V1838" s="421" t="n"/>
      <c r="W1838" s="421" t="n"/>
      <c r="X1838" s="421" t="n"/>
      <c r="Y1838" s="421" t="n"/>
      <c r="Z1838" s="421" t="n"/>
      <c r="AA1838" s="421" t="n"/>
      <c r="AB1838" s="421" t="n"/>
      <c r="AC1838" s="421" t="n"/>
      <c r="AD1838" s="421" t="n"/>
      <c r="AE1838" s="421" t="n"/>
      <c r="AF1838" s="421" t="n"/>
      <c r="AG1838" s="421" t="n"/>
      <c r="AH1838" s="421" t="n"/>
      <c r="AI1838" s="421" t="n"/>
      <c r="AJ1838" s="297" t="n"/>
      <c r="AK1838" s="297" t="n"/>
      <c r="AL1838" s="284" t="n"/>
      <c r="AM1838" s="297" t="n"/>
      <c r="AN1838" s="285" t="n"/>
      <c r="AO1838" s="297" t="n"/>
      <c r="AP1838" s="297" t="n"/>
      <c r="AQ1838" s="297" t="n"/>
      <c r="AR1838" s="297" t="n"/>
      <c r="AS1838" s="297" t="n"/>
      <c r="AT1838" s="285" t="n"/>
      <c r="AU1838" s="297" t="n"/>
      <c r="AV1838" s="297" t="n"/>
      <c r="AW1838" s="297" t="n"/>
      <c r="AX1838" s="297" t="n"/>
      <c r="AY1838" s="286" t="n"/>
      <c r="AZ1838" s="286" t="n"/>
      <c r="BA1838" s="287" t="n"/>
      <c r="BB1838" s="286" t="n"/>
      <c r="BC1838" s="286" t="n"/>
      <c r="BD1838" s="286" t="n"/>
      <c r="BE1838" s="286" t="n"/>
      <c r="BF1838" s="286" t="n"/>
      <c r="BG1838" s="286" t="n"/>
      <c r="BH1838" s="297" t="n"/>
      <c r="BI1838" s="297" t="n"/>
      <c r="BJ1838" s="297" t="n"/>
      <c r="BK1838" s="297" t="n"/>
      <c r="BL1838" s="297" t="n"/>
      <c r="BM1838" s="297" t="n"/>
      <c r="BN1838" s="297" t="n"/>
      <c r="BO1838" s="285" t="n"/>
      <c r="BP1838" s="297" t="n"/>
      <c r="BQ1838" s="297" t="n"/>
      <c r="BR1838" s="297" t="n"/>
      <c r="BS1838" s="297" t="n"/>
      <c r="BT1838" s="297" t="n"/>
      <c r="BU1838" s="297" t="n"/>
      <c r="BV1838" s="297" t="n"/>
      <c r="BW1838" s="288" t="n"/>
      <c r="BX1838" s="276">
        <f>SUM(IF(COUNTIF(MediaScorecard!CC2325, "*1.*"), 2, 0), IF(COUNTIF(MediaScorecard!CC2325, "*2.*"), 2, 0), IF(COUNTIF(MediaScorecard!CC2325, "*3.*"), 2, 0), IF(COUNTIF(MediaScorecard!CC2325, "*4.*"), 2, 0), IF(COUNTIF(MediaScorecard!CC2325, "*5.*"), 2, 0), IF(COUNTIF(MediaScorecard!CC2325, "*6.*"), 2, 0))</f>
        <v/>
      </c>
      <c r="BY1838" s="277">
        <f t="array" ref="BY1838">SUM(VALUE(AT1838),VALUE(AU1838),VALUE(AV1838),VALUE(AW1838),VALUE(AX1838),VALUE(AY1838),VALUE(AZ1838),VALUE(BB1838),VALUE(BC1838),VALUE(BD1838),VALUE(BE1838),VALUE(BF1838),VALUE(BG1838),VALUE(BH1838),VALUE(BI1838),VALUE(BJ1838),VALUE(BK1838),VALUE(BL1838),VALUE(BM1838),VALUE(BN1838),VALUE(BO1838),VALUE(BP1838),VALUE(BQ1838),VALUE(BR1838),VALUE(BS1838),VALUE(BT1838),VALUE(BU1838),VALUE(BV1838),VALUE(BW1838))</f>
        <v/>
      </c>
      <c r="BZ1838" s="307" t="n"/>
      <c r="CA1838" s="307" t="n"/>
      <c r="CB1838" s="307" t="n"/>
      <c r="CC1838" s="307" t="n"/>
      <c r="CD1838" s="307" t="n"/>
      <c r="CE1838" s="307" t="n"/>
      <c r="CF1838" s="307" t="n"/>
      <c r="CG1838" s="307" t="n"/>
      <c r="CH1838" s="307" t="n"/>
      <c r="CI1838" s="307" t="n"/>
      <c r="CJ1838" s="307" t="n"/>
      <c r="CK1838" s="307" t="n"/>
      <c r="CL1838" s="307" t="n"/>
      <c r="CM1838" s="307" t="n"/>
      <c r="CN1838" s="307" t="n"/>
      <c r="CO1838" s="307" t="n"/>
      <c r="CP1838" s="307" t="n"/>
      <c r="CQ1838" s="307" t="n"/>
      <c r="CR1838" s="279" t="n"/>
      <c r="CS1838" s="280">
        <f>AVERAGE(Value(BY1838),value(CR1838))</f>
        <v/>
      </c>
      <c r="CT1838" s="421">
        <f>(IF(OR(MediaScorecard!BG2325="x", MediaScorecard!BH2325="x",MediaScorecard!BI2325="x",MediaScorecard!BJ2325="x",MediaScorecard!BK2325="x"),1, 2))</f>
        <v/>
      </c>
      <c r="CU1838" s="308" t="n"/>
      <c r="CV1838" s="308" t="n"/>
      <c r="CW1838" s="308" t="n"/>
      <c r="CX1838" s="309" t="n"/>
      <c r="CY1838" s="308" t="n"/>
      <c r="CZ1838" s="308" t="n"/>
      <c r="DA1838" s="308" t="n"/>
    </row>
    <row r="1839" ht="21" customHeight="1" s="590">
      <c r="A1839" s="421" t="n"/>
      <c r="B1839" s="270" t="n"/>
      <c r="C1839" s="269" t="n"/>
      <c r="D1839" s="267" t="n"/>
      <c r="E1839" s="267" t="n"/>
      <c r="F1839" s="268" t="n"/>
      <c r="G1839" s="421" t="n"/>
      <c r="H1839" s="269" t="n"/>
      <c r="I1839" s="421" t="n"/>
      <c r="J1839" s="421" t="n"/>
      <c r="K1839" s="421" t="n"/>
      <c r="L1839" s="421" t="n"/>
      <c r="M1839" s="421" t="n"/>
      <c r="N1839" s="421" t="n"/>
      <c r="O1839" s="421" t="n"/>
      <c r="P1839" s="421" t="n"/>
      <c r="Q1839" s="421" t="n"/>
      <c r="R1839" s="270" t="n"/>
      <c r="S1839" s="421" t="n"/>
      <c r="T1839" s="421" t="n"/>
      <c r="U1839" s="421" t="n"/>
      <c r="V1839" s="421" t="n"/>
      <c r="W1839" s="421" t="n"/>
      <c r="X1839" s="421" t="n"/>
      <c r="Y1839" s="421" t="n"/>
      <c r="Z1839" s="421" t="n"/>
      <c r="AA1839" s="421" t="n"/>
      <c r="AB1839" s="421" t="n"/>
      <c r="AC1839" s="421" t="n"/>
      <c r="AD1839" s="421" t="n"/>
      <c r="AE1839" s="421" t="n"/>
      <c r="AF1839" s="421" t="n"/>
      <c r="AG1839" s="421" t="n"/>
      <c r="AH1839" s="421" t="n"/>
      <c r="AI1839" s="421" t="n"/>
      <c r="AJ1839" s="297" t="n"/>
      <c r="AK1839" s="297" t="n"/>
      <c r="AL1839" s="284" t="n"/>
      <c r="AM1839" s="297" t="n"/>
      <c r="AN1839" s="285" t="n"/>
      <c r="AO1839" s="297" t="n"/>
      <c r="AP1839" s="297" t="n"/>
      <c r="AQ1839" s="297" t="n"/>
      <c r="AR1839" s="297" t="n"/>
      <c r="AS1839" s="297" t="n"/>
      <c r="AT1839" s="285" t="n"/>
      <c r="AU1839" s="297" t="n"/>
      <c r="AV1839" s="297" t="n"/>
      <c r="AW1839" s="297" t="n"/>
      <c r="AX1839" s="297" t="n"/>
      <c r="AY1839" s="286" t="n"/>
      <c r="AZ1839" s="286" t="n"/>
      <c r="BA1839" s="287" t="n"/>
      <c r="BB1839" s="286" t="n"/>
      <c r="BC1839" s="286" t="n"/>
      <c r="BD1839" s="286" t="n"/>
      <c r="BE1839" s="286" t="n"/>
      <c r="BF1839" s="286" t="n"/>
      <c r="BG1839" s="286" t="n"/>
      <c r="BH1839" s="297" t="n"/>
      <c r="BI1839" s="297" t="n"/>
      <c r="BJ1839" s="297" t="n"/>
      <c r="BK1839" s="297" t="n"/>
      <c r="BL1839" s="297" t="n"/>
      <c r="BM1839" s="297" t="n"/>
      <c r="BN1839" s="297" t="n"/>
      <c r="BO1839" s="285" t="n"/>
      <c r="BP1839" s="297" t="n"/>
      <c r="BQ1839" s="297" t="n"/>
      <c r="BR1839" s="297" t="n"/>
      <c r="BS1839" s="297" t="n"/>
      <c r="BT1839" s="297" t="n"/>
      <c r="BU1839" s="297" t="n"/>
      <c r="BV1839" s="297" t="n"/>
      <c r="BW1839" s="288" t="n"/>
      <c r="BX1839" s="276">
        <f>SUM(IF(COUNTIF(MediaScorecard!CC2326, "*1.*"), 2, 0), IF(COUNTIF(MediaScorecard!CC2326, "*2.*"), 2, 0), IF(COUNTIF(MediaScorecard!CC2326, "*3.*"), 2, 0), IF(COUNTIF(MediaScorecard!CC2326, "*4.*"), 2, 0), IF(COUNTIF(MediaScorecard!CC2326, "*5.*"), 2, 0), IF(COUNTIF(MediaScorecard!CC2326, "*6.*"), 2, 0))</f>
        <v/>
      </c>
      <c r="BY1839" s="277">
        <f t="array" ref="BY1839">SUM(VALUE(AT1839),VALUE(AU1839),VALUE(AV1839),VALUE(AW1839),VALUE(AX1839),VALUE(AY1839),VALUE(AZ1839),VALUE(BB1839),VALUE(BC1839),VALUE(BD1839),VALUE(BE1839),VALUE(BF1839),VALUE(BG1839),VALUE(BH1839),VALUE(BI1839),VALUE(BJ1839),VALUE(BK1839),VALUE(BL1839),VALUE(BM1839),VALUE(BN1839),VALUE(BO1839),VALUE(BP1839),VALUE(BQ1839),VALUE(BR1839),VALUE(BS1839),VALUE(BT1839),VALUE(BU1839),VALUE(BV1839),VALUE(BW1839))</f>
        <v/>
      </c>
      <c r="BZ1839" s="307" t="n"/>
      <c r="CA1839" s="307" t="n"/>
      <c r="CB1839" s="307" t="n"/>
      <c r="CC1839" s="307" t="n"/>
      <c r="CD1839" s="307" t="n"/>
      <c r="CE1839" s="307" t="n"/>
      <c r="CF1839" s="307" t="n"/>
      <c r="CG1839" s="307" t="n"/>
      <c r="CH1839" s="307" t="n"/>
      <c r="CI1839" s="307" t="n"/>
      <c r="CJ1839" s="307" t="n"/>
      <c r="CK1839" s="307" t="n"/>
      <c r="CL1839" s="307" t="n"/>
      <c r="CM1839" s="307" t="n"/>
      <c r="CN1839" s="307" t="n"/>
      <c r="CO1839" s="307" t="n"/>
      <c r="CP1839" s="307" t="n"/>
      <c r="CQ1839" s="307" t="n"/>
      <c r="CR1839" s="279" t="n"/>
      <c r="CS1839" s="280">
        <f>AVERAGE(Value(BY1839),value(CR1839))</f>
        <v/>
      </c>
      <c r="CT1839" s="421">
        <f>(IF(OR(MediaScorecard!BG2326="x", MediaScorecard!BH2326="x",MediaScorecard!BI2326="x",MediaScorecard!BJ2326="x",MediaScorecard!BK2326="x"),1, 2))</f>
        <v/>
      </c>
      <c r="CU1839" s="308" t="n"/>
      <c r="CV1839" s="308" t="n"/>
      <c r="CW1839" s="308" t="n"/>
      <c r="CX1839" s="309" t="n"/>
      <c r="CY1839" s="308" t="n"/>
      <c r="CZ1839" s="308" t="n"/>
      <c r="DA1839" s="308" t="n"/>
    </row>
    <row r="1840" ht="21" customHeight="1" s="590">
      <c r="A1840" s="421" t="n"/>
      <c r="B1840" s="270" t="n"/>
      <c r="C1840" s="269" t="n"/>
      <c r="D1840" s="267" t="n"/>
      <c r="E1840" s="267" t="n"/>
      <c r="F1840" s="268" t="n"/>
      <c r="G1840" s="421" t="n"/>
      <c r="H1840" s="269" t="n"/>
      <c r="I1840" s="421" t="n"/>
      <c r="J1840" s="421" t="n"/>
      <c r="K1840" s="421" t="n"/>
      <c r="L1840" s="421" t="n"/>
      <c r="M1840" s="421" t="n"/>
      <c r="N1840" s="421" t="n"/>
      <c r="O1840" s="421" t="n"/>
      <c r="P1840" s="421" t="n"/>
      <c r="Q1840" s="421" t="n"/>
      <c r="R1840" s="270" t="n"/>
      <c r="S1840" s="421" t="n"/>
      <c r="T1840" s="421" t="n"/>
      <c r="U1840" s="421" t="n"/>
      <c r="V1840" s="421" t="n"/>
      <c r="W1840" s="421" t="n"/>
      <c r="X1840" s="421" t="n"/>
      <c r="Y1840" s="421" t="n"/>
      <c r="Z1840" s="421" t="n"/>
      <c r="AA1840" s="421" t="n"/>
      <c r="AB1840" s="421" t="n"/>
      <c r="AC1840" s="421" t="n"/>
      <c r="AD1840" s="421" t="n"/>
      <c r="AE1840" s="421" t="n"/>
      <c r="AF1840" s="421" t="n"/>
      <c r="AG1840" s="421" t="n"/>
      <c r="AH1840" s="421" t="n"/>
      <c r="AI1840" s="421" t="n"/>
      <c r="AJ1840" s="297" t="n"/>
      <c r="AK1840" s="297" t="n"/>
      <c r="AL1840" s="284" t="n"/>
      <c r="AM1840" s="297" t="n"/>
      <c r="AN1840" s="285" t="n"/>
      <c r="AO1840" s="297" t="n"/>
      <c r="AP1840" s="297" t="n"/>
      <c r="AQ1840" s="297" t="n"/>
      <c r="AR1840" s="297" t="n"/>
      <c r="AS1840" s="297" t="n"/>
      <c r="AT1840" s="285" t="n"/>
      <c r="AU1840" s="297" t="n"/>
      <c r="AV1840" s="297" t="n"/>
      <c r="AW1840" s="297" t="n"/>
      <c r="AX1840" s="297" t="n"/>
      <c r="AY1840" s="286" t="n"/>
      <c r="AZ1840" s="286" t="n"/>
      <c r="BA1840" s="287" t="n"/>
      <c r="BB1840" s="286" t="n"/>
      <c r="BC1840" s="286" t="n"/>
      <c r="BD1840" s="286" t="n"/>
      <c r="BE1840" s="286" t="n"/>
      <c r="BF1840" s="286" t="n"/>
      <c r="BG1840" s="286" t="n"/>
      <c r="BH1840" s="297" t="n"/>
      <c r="BI1840" s="297" t="n"/>
      <c r="BJ1840" s="297" t="n"/>
      <c r="BK1840" s="297" t="n"/>
      <c r="BL1840" s="297" t="n"/>
      <c r="BM1840" s="297" t="n"/>
      <c r="BN1840" s="297" t="n"/>
      <c r="BO1840" s="285" t="n"/>
      <c r="BP1840" s="297" t="n"/>
      <c r="BQ1840" s="297" t="n"/>
      <c r="BR1840" s="297" t="n"/>
      <c r="BS1840" s="297" t="n"/>
      <c r="BT1840" s="297" t="n"/>
      <c r="BU1840" s="297" t="n"/>
      <c r="BV1840" s="297" t="n"/>
      <c r="BW1840" s="288" t="n"/>
      <c r="BX1840" s="276">
        <f>SUM(IF(COUNTIF(MediaScorecard!CC2327, "*1.*"), 2, 0), IF(COUNTIF(MediaScorecard!CC2327, "*2.*"), 2, 0), IF(COUNTIF(MediaScorecard!CC2327, "*3.*"), 2, 0), IF(COUNTIF(MediaScorecard!CC2327, "*4.*"), 2, 0), IF(COUNTIF(MediaScorecard!CC2327, "*5.*"), 2, 0), IF(COUNTIF(MediaScorecard!CC2327, "*6.*"), 2, 0))</f>
        <v/>
      </c>
      <c r="BY1840" s="277">
        <f t="array" ref="BY1840">SUM(VALUE(AT1840),VALUE(AU1840),VALUE(AV1840),VALUE(AW1840),VALUE(AX1840),VALUE(AY1840),VALUE(AZ1840),VALUE(BB1840),VALUE(BC1840),VALUE(BD1840),VALUE(BE1840),VALUE(BF1840),VALUE(BG1840),VALUE(BH1840),VALUE(BI1840),VALUE(BJ1840),VALUE(BK1840),VALUE(BL1840),VALUE(BM1840),VALUE(BN1840),VALUE(BO1840),VALUE(BP1840),VALUE(BQ1840),VALUE(BR1840),VALUE(BS1840),VALUE(BT1840),VALUE(BU1840),VALUE(BV1840),VALUE(BW1840))</f>
        <v/>
      </c>
      <c r="BZ1840" s="307" t="n"/>
      <c r="CA1840" s="307" t="n"/>
      <c r="CB1840" s="307" t="n"/>
      <c r="CC1840" s="307" t="n"/>
      <c r="CD1840" s="307" t="n"/>
      <c r="CE1840" s="307" t="n"/>
      <c r="CF1840" s="307" t="n"/>
      <c r="CG1840" s="307" t="n"/>
      <c r="CH1840" s="307" t="n"/>
      <c r="CI1840" s="307" t="n"/>
      <c r="CJ1840" s="307" t="n"/>
      <c r="CK1840" s="307" t="n"/>
      <c r="CL1840" s="307" t="n"/>
      <c r="CM1840" s="307" t="n"/>
      <c r="CN1840" s="307" t="n"/>
      <c r="CO1840" s="307" t="n"/>
      <c r="CP1840" s="307" t="n"/>
      <c r="CQ1840" s="307" t="n"/>
      <c r="CR1840" s="279" t="n"/>
      <c r="CS1840" s="280">
        <f>AVERAGE(Value(BY1840),value(CR1840))</f>
        <v/>
      </c>
      <c r="CT1840" s="421">
        <f>(IF(OR(MediaScorecard!BG2327="x", MediaScorecard!BH2327="x",MediaScorecard!BI2327="x",MediaScorecard!BJ2327="x",MediaScorecard!BK2327="x"),1, 2))</f>
        <v/>
      </c>
      <c r="CU1840" s="308" t="n"/>
      <c r="CV1840" s="308" t="n"/>
      <c r="CW1840" s="308" t="n"/>
      <c r="CX1840" s="309" t="n"/>
      <c r="CY1840" s="308" t="n"/>
      <c r="CZ1840" s="308" t="n"/>
      <c r="DA1840" s="308" t="n"/>
    </row>
    <row r="1841" ht="21" customHeight="1" s="590">
      <c r="A1841" s="421" t="n"/>
      <c r="B1841" s="270" t="n"/>
      <c r="C1841" s="269" t="n"/>
      <c r="D1841" s="267" t="n"/>
      <c r="E1841" s="267" t="n"/>
      <c r="F1841" s="268" t="n"/>
      <c r="G1841" s="421" t="n"/>
      <c r="H1841" s="269" t="n"/>
      <c r="I1841" s="421" t="n"/>
      <c r="J1841" s="421" t="n"/>
      <c r="K1841" s="421" t="n"/>
      <c r="L1841" s="421" t="n"/>
      <c r="M1841" s="421" t="n"/>
      <c r="N1841" s="421" t="n"/>
      <c r="O1841" s="421" t="n"/>
      <c r="P1841" s="421" t="n"/>
      <c r="Q1841" s="421" t="n"/>
      <c r="R1841" s="270" t="n"/>
      <c r="S1841" s="421" t="n"/>
      <c r="T1841" s="421" t="n"/>
      <c r="U1841" s="421" t="n"/>
      <c r="V1841" s="421" t="n"/>
      <c r="W1841" s="421" t="n"/>
      <c r="X1841" s="421" t="n"/>
      <c r="Y1841" s="421" t="n"/>
      <c r="Z1841" s="421" t="n"/>
      <c r="AA1841" s="421" t="n"/>
      <c r="AB1841" s="421" t="n"/>
      <c r="AC1841" s="421" t="n"/>
      <c r="AD1841" s="421" t="n"/>
      <c r="AE1841" s="421" t="n"/>
      <c r="AF1841" s="421" t="n"/>
      <c r="AG1841" s="421" t="n"/>
      <c r="AH1841" s="421" t="n"/>
      <c r="AI1841" s="421" t="n"/>
      <c r="AJ1841" s="297" t="n"/>
      <c r="AK1841" s="297" t="n"/>
      <c r="AL1841" s="284" t="n"/>
      <c r="AM1841" s="297" t="n"/>
      <c r="AN1841" s="285" t="n"/>
      <c r="AO1841" s="297" t="n"/>
      <c r="AP1841" s="297" t="n"/>
      <c r="AQ1841" s="297" t="n"/>
      <c r="AR1841" s="297" t="n"/>
      <c r="AS1841" s="297" t="n"/>
      <c r="AT1841" s="285" t="n"/>
      <c r="AU1841" s="297" t="n"/>
      <c r="AV1841" s="297" t="n"/>
      <c r="AW1841" s="297" t="n"/>
      <c r="AX1841" s="297" t="n"/>
      <c r="AY1841" s="286" t="n"/>
      <c r="AZ1841" s="286" t="n"/>
      <c r="BA1841" s="287" t="n"/>
      <c r="BB1841" s="286" t="n"/>
      <c r="BC1841" s="286" t="n"/>
      <c r="BD1841" s="286" t="n"/>
      <c r="BE1841" s="286" t="n"/>
      <c r="BF1841" s="286" t="n"/>
      <c r="BG1841" s="286" t="n"/>
      <c r="BH1841" s="297" t="n"/>
      <c r="BI1841" s="297" t="n"/>
      <c r="BJ1841" s="297" t="n"/>
      <c r="BK1841" s="297" t="n"/>
      <c r="BL1841" s="297" t="n"/>
      <c r="BM1841" s="297" t="n"/>
      <c r="BN1841" s="297" t="n"/>
      <c r="BO1841" s="285" t="n"/>
      <c r="BP1841" s="297" t="n"/>
      <c r="BQ1841" s="297" t="n"/>
      <c r="BR1841" s="297" t="n"/>
      <c r="BS1841" s="297" t="n"/>
      <c r="BT1841" s="297" t="n"/>
      <c r="BU1841" s="297" t="n"/>
      <c r="BV1841" s="297" t="n"/>
      <c r="BW1841" s="288" t="n"/>
      <c r="BX1841" s="276">
        <f>SUM(IF(COUNTIF(MediaScorecard!CC2328, "*1.*"), 2, 0), IF(COUNTIF(MediaScorecard!CC2328, "*2.*"), 2, 0), IF(COUNTIF(MediaScorecard!CC2328, "*3.*"), 2, 0), IF(COUNTIF(MediaScorecard!CC2328, "*4.*"), 2, 0), IF(COUNTIF(MediaScorecard!CC2328, "*5.*"), 2, 0), IF(COUNTIF(MediaScorecard!CC2328, "*6.*"), 2, 0))</f>
        <v/>
      </c>
      <c r="BY1841" s="277">
        <f t="array" ref="BY1841">SUM(VALUE(AT1841),VALUE(AU1841),VALUE(AV1841),VALUE(AW1841),VALUE(AX1841),VALUE(AY1841),VALUE(AZ1841),VALUE(BB1841),VALUE(BC1841),VALUE(BD1841),VALUE(BE1841),VALUE(BF1841),VALUE(BG1841),VALUE(BH1841),VALUE(BI1841),VALUE(BJ1841),VALUE(BK1841),VALUE(BL1841),VALUE(BM1841),VALUE(BN1841),VALUE(BO1841),VALUE(BP1841),VALUE(BQ1841),VALUE(BR1841),VALUE(BS1841),VALUE(BT1841),VALUE(BU1841),VALUE(BV1841),VALUE(BW1841))</f>
        <v/>
      </c>
      <c r="BZ1841" s="307" t="n"/>
      <c r="CA1841" s="307" t="n"/>
      <c r="CB1841" s="307" t="n"/>
      <c r="CC1841" s="307" t="n"/>
      <c r="CD1841" s="307" t="n"/>
      <c r="CE1841" s="307" t="n"/>
      <c r="CF1841" s="307" t="n"/>
      <c r="CG1841" s="307" t="n"/>
      <c r="CH1841" s="307" t="n"/>
      <c r="CI1841" s="307" t="n"/>
      <c r="CJ1841" s="307" t="n"/>
      <c r="CK1841" s="307" t="n"/>
      <c r="CL1841" s="307" t="n"/>
      <c r="CM1841" s="307" t="n"/>
      <c r="CN1841" s="307" t="n"/>
      <c r="CO1841" s="307" t="n"/>
      <c r="CP1841" s="307" t="n"/>
      <c r="CQ1841" s="307" t="n"/>
      <c r="CR1841" s="279" t="n"/>
      <c r="CS1841" s="280">
        <f>AVERAGE(Value(BY1841),value(CR1841))</f>
        <v/>
      </c>
      <c r="CT1841" s="421">
        <f>(IF(OR(MediaScorecard!BG2328="x", MediaScorecard!BH2328="x",MediaScorecard!BI2328="x",MediaScorecard!BJ2328="x",MediaScorecard!BK2328="x"),1, 2))</f>
        <v/>
      </c>
      <c r="CU1841" s="308" t="n"/>
      <c r="CV1841" s="308" t="n"/>
      <c r="CW1841" s="308" t="n"/>
      <c r="CX1841" s="309" t="n"/>
      <c r="CY1841" s="308" t="n"/>
      <c r="CZ1841" s="308" t="n"/>
      <c r="DA1841" s="308" t="n"/>
    </row>
    <row r="1842" ht="21" customHeight="1" s="590">
      <c r="A1842" s="421" t="n"/>
      <c r="B1842" s="270" t="n"/>
      <c r="C1842" s="269" t="n"/>
      <c r="D1842" s="267" t="n"/>
      <c r="E1842" s="267" t="n"/>
      <c r="F1842" s="268" t="n"/>
      <c r="G1842" s="421" t="n"/>
      <c r="H1842" s="269" t="n"/>
      <c r="I1842" s="421" t="n"/>
      <c r="J1842" s="421" t="n"/>
      <c r="K1842" s="421" t="n"/>
      <c r="L1842" s="421" t="n"/>
      <c r="M1842" s="421" t="n"/>
      <c r="N1842" s="421" t="n"/>
      <c r="O1842" s="421" t="n"/>
      <c r="P1842" s="421" t="n"/>
      <c r="Q1842" s="421" t="n"/>
      <c r="R1842" s="270" t="n"/>
      <c r="S1842" s="421" t="n"/>
      <c r="T1842" s="421" t="n"/>
      <c r="U1842" s="421" t="n"/>
      <c r="V1842" s="421" t="n"/>
      <c r="W1842" s="421" t="n"/>
      <c r="X1842" s="421" t="n"/>
      <c r="Y1842" s="421" t="n"/>
      <c r="Z1842" s="421" t="n"/>
      <c r="AA1842" s="421" t="n"/>
      <c r="AB1842" s="421" t="n"/>
      <c r="AC1842" s="421" t="n"/>
      <c r="AD1842" s="421" t="n"/>
      <c r="AE1842" s="421" t="n"/>
      <c r="AF1842" s="421" t="n"/>
      <c r="AG1842" s="421" t="n"/>
      <c r="AH1842" s="421" t="n"/>
      <c r="AI1842" s="421" t="n"/>
      <c r="AJ1842" s="297" t="n"/>
      <c r="AK1842" s="297" t="n"/>
      <c r="AL1842" s="284" t="n"/>
      <c r="AM1842" s="297" t="n"/>
      <c r="AN1842" s="285" t="n"/>
      <c r="AO1842" s="297" t="n"/>
      <c r="AP1842" s="297" t="n"/>
      <c r="AQ1842" s="297" t="n"/>
      <c r="AR1842" s="297" t="n"/>
      <c r="AS1842" s="297" t="n"/>
      <c r="AT1842" s="285" t="n"/>
      <c r="AU1842" s="297" t="n"/>
      <c r="AV1842" s="297" t="n"/>
      <c r="AW1842" s="297" t="n"/>
      <c r="AX1842" s="297" t="n"/>
      <c r="AY1842" s="286" t="n"/>
      <c r="AZ1842" s="286" t="n"/>
      <c r="BA1842" s="287" t="n"/>
      <c r="BB1842" s="286" t="n"/>
      <c r="BC1842" s="286" t="n"/>
      <c r="BD1842" s="286" t="n"/>
      <c r="BE1842" s="286" t="n"/>
      <c r="BF1842" s="286" t="n"/>
      <c r="BG1842" s="286" t="n"/>
      <c r="BH1842" s="297" t="n"/>
      <c r="BI1842" s="297" t="n"/>
      <c r="BJ1842" s="297" t="n"/>
      <c r="BK1842" s="297" t="n"/>
      <c r="BL1842" s="297" t="n"/>
      <c r="BM1842" s="297" t="n"/>
      <c r="BN1842" s="297" t="n"/>
      <c r="BO1842" s="285" t="n"/>
      <c r="BP1842" s="297" t="n"/>
      <c r="BQ1842" s="297" t="n"/>
      <c r="BR1842" s="297" t="n"/>
      <c r="BS1842" s="297" t="n"/>
      <c r="BT1842" s="297" t="n"/>
      <c r="BU1842" s="297" t="n"/>
      <c r="BV1842" s="297" t="n"/>
      <c r="BW1842" s="288" t="n"/>
      <c r="BX1842" s="276">
        <f>SUM(IF(COUNTIF(MediaScorecard!CC2329, "*1.*"), 2, 0), IF(COUNTIF(MediaScorecard!CC2329, "*2.*"), 2, 0), IF(COUNTIF(MediaScorecard!CC2329, "*3.*"), 2, 0), IF(COUNTIF(MediaScorecard!CC2329, "*4.*"), 2, 0), IF(COUNTIF(MediaScorecard!CC2329, "*5.*"), 2, 0), IF(COUNTIF(MediaScorecard!CC2329, "*6.*"), 2, 0))</f>
        <v/>
      </c>
      <c r="BY1842" s="277">
        <f t="array" ref="BY1842">SUM(VALUE(AT1842),VALUE(AU1842),VALUE(AV1842),VALUE(AW1842),VALUE(AX1842),VALUE(AY1842),VALUE(AZ1842),VALUE(BB1842),VALUE(BC1842),VALUE(BD1842),VALUE(BE1842),VALUE(BF1842),VALUE(BG1842),VALUE(BH1842),VALUE(BI1842),VALUE(BJ1842),VALUE(BK1842),VALUE(BL1842),VALUE(BM1842),VALUE(BN1842),VALUE(BO1842),VALUE(BP1842),VALUE(BQ1842),VALUE(BR1842),VALUE(BS1842),VALUE(BT1842),VALUE(BU1842),VALUE(BV1842),VALUE(BW1842))</f>
        <v/>
      </c>
      <c r="BZ1842" s="307" t="n"/>
      <c r="CA1842" s="307" t="n"/>
      <c r="CB1842" s="307" t="n"/>
      <c r="CC1842" s="307" t="n"/>
      <c r="CD1842" s="307" t="n"/>
      <c r="CE1842" s="307" t="n"/>
      <c r="CF1842" s="307" t="n"/>
      <c r="CG1842" s="307" t="n"/>
      <c r="CH1842" s="307" t="n"/>
      <c r="CI1842" s="307" t="n"/>
      <c r="CJ1842" s="307" t="n"/>
      <c r="CK1842" s="307" t="n"/>
      <c r="CL1842" s="307" t="n"/>
      <c r="CM1842" s="307" t="n"/>
      <c r="CN1842" s="307" t="n"/>
      <c r="CO1842" s="307" t="n"/>
      <c r="CP1842" s="307" t="n"/>
      <c r="CQ1842" s="307" t="n"/>
      <c r="CR1842" s="279" t="n"/>
      <c r="CS1842" s="280">
        <f>AVERAGE(Value(BY1842),value(CR1842))</f>
        <v/>
      </c>
      <c r="CT1842" s="421">
        <f>(IF(OR(MediaScorecard!BG2329="x", MediaScorecard!BH2329="x",MediaScorecard!BI2329="x",MediaScorecard!BJ2329="x",MediaScorecard!BK2329="x"),1, 2))</f>
        <v/>
      </c>
      <c r="CU1842" s="308" t="n"/>
      <c r="CV1842" s="308" t="n"/>
      <c r="CW1842" s="308" t="n"/>
      <c r="CX1842" s="309" t="n"/>
      <c r="CY1842" s="308" t="n"/>
      <c r="CZ1842" s="308" t="n"/>
      <c r="DA1842" s="308" t="n"/>
    </row>
    <row r="1843" ht="21" customHeight="1" s="590">
      <c r="A1843" s="421" t="n"/>
      <c r="B1843" s="270" t="n"/>
      <c r="C1843" s="269" t="n"/>
      <c r="D1843" s="267" t="n"/>
      <c r="E1843" s="267" t="n"/>
      <c r="F1843" s="268" t="n"/>
      <c r="G1843" s="421" t="n"/>
      <c r="H1843" s="269" t="n"/>
      <c r="I1843" s="421" t="n"/>
      <c r="J1843" s="421" t="n"/>
      <c r="K1843" s="421" t="n"/>
      <c r="L1843" s="421" t="n"/>
      <c r="M1843" s="421" t="n"/>
      <c r="N1843" s="421" t="n"/>
      <c r="O1843" s="421" t="n"/>
      <c r="P1843" s="421" t="n"/>
      <c r="Q1843" s="421" t="n"/>
      <c r="R1843" s="270" t="n"/>
      <c r="S1843" s="421" t="n"/>
      <c r="T1843" s="421" t="n"/>
      <c r="U1843" s="421" t="n"/>
      <c r="V1843" s="421" t="n"/>
      <c r="W1843" s="421" t="n"/>
      <c r="X1843" s="421" t="n"/>
      <c r="Y1843" s="421" t="n"/>
      <c r="Z1843" s="421" t="n"/>
      <c r="AA1843" s="421" t="n"/>
      <c r="AB1843" s="421" t="n"/>
      <c r="AC1843" s="421" t="n"/>
      <c r="AD1843" s="421" t="n"/>
      <c r="AE1843" s="421" t="n"/>
      <c r="AF1843" s="421" t="n"/>
      <c r="AG1843" s="421" t="n"/>
      <c r="AH1843" s="421" t="n"/>
      <c r="AI1843" s="421" t="n"/>
      <c r="AJ1843" s="297" t="n"/>
      <c r="AK1843" s="297" t="n"/>
      <c r="AL1843" s="284" t="n"/>
      <c r="AM1843" s="297" t="n"/>
      <c r="AN1843" s="285" t="n"/>
      <c r="AO1843" s="297" t="n"/>
      <c r="AP1843" s="297" t="n"/>
      <c r="AQ1843" s="297" t="n"/>
      <c r="AR1843" s="297" t="n"/>
      <c r="AS1843" s="297" t="n"/>
      <c r="AT1843" s="285" t="n"/>
      <c r="AU1843" s="297" t="n"/>
      <c r="AV1843" s="297" t="n"/>
      <c r="AW1843" s="297" t="n"/>
      <c r="AX1843" s="297" t="n"/>
      <c r="AY1843" s="286" t="n"/>
      <c r="AZ1843" s="286" t="n"/>
      <c r="BA1843" s="287" t="n"/>
      <c r="BB1843" s="286" t="n"/>
      <c r="BC1843" s="286" t="n"/>
      <c r="BD1843" s="286" t="n"/>
      <c r="BE1843" s="286" t="n"/>
      <c r="BF1843" s="286" t="n"/>
      <c r="BG1843" s="286" t="n"/>
      <c r="BH1843" s="297" t="n"/>
      <c r="BI1843" s="297" t="n"/>
      <c r="BJ1843" s="297" t="n"/>
      <c r="BK1843" s="297" t="n"/>
      <c r="BL1843" s="297" t="n"/>
      <c r="BM1843" s="297" t="n"/>
      <c r="BN1843" s="297" t="n"/>
      <c r="BO1843" s="285" t="n"/>
      <c r="BP1843" s="297" t="n"/>
      <c r="BQ1843" s="297" t="n"/>
      <c r="BR1843" s="297" t="n"/>
      <c r="BS1843" s="297" t="n"/>
      <c r="BT1843" s="297" t="n"/>
      <c r="BU1843" s="297" t="n"/>
      <c r="BV1843" s="297" t="n"/>
      <c r="BW1843" s="288" t="n"/>
      <c r="BX1843" s="276">
        <f>SUM(IF(COUNTIF(MediaScorecard!CC2330, "*1.*"), 2, 0), IF(COUNTIF(MediaScorecard!CC2330, "*2.*"), 2, 0), IF(COUNTIF(MediaScorecard!CC2330, "*3.*"), 2, 0), IF(COUNTIF(MediaScorecard!CC2330, "*4.*"), 2, 0), IF(COUNTIF(MediaScorecard!CC2330, "*5.*"), 2, 0), IF(COUNTIF(MediaScorecard!CC2330, "*6.*"), 2, 0))</f>
        <v/>
      </c>
      <c r="BY1843" s="277">
        <f t="array" ref="BY1843">SUM(VALUE(AT1843),VALUE(AU1843),VALUE(AV1843),VALUE(AW1843),VALUE(AX1843),VALUE(AY1843),VALUE(AZ1843),VALUE(BB1843),VALUE(BC1843),VALUE(BD1843),VALUE(BE1843),VALUE(BF1843),VALUE(BG1843),VALUE(BH1843),VALUE(BI1843),VALUE(BJ1843),VALUE(BK1843),VALUE(BL1843),VALUE(BM1843),VALUE(BN1843),VALUE(BO1843),VALUE(BP1843),VALUE(BQ1843),VALUE(BR1843),VALUE(BS1843),VALUE(BT1843),VALUE(BU1843),VALUE(BV1843),VALUE(BW1843))</f>
        <v/>
      </c>
      <c r="BZ1843" s="307" t="n"/>
      <c r="CA1843" s="307" t="n"/>
      <c r="CB1843" s="307" t="n"/>
      <c r="CC1843" s="307" t="n"/>
      <c r="CD1843" s="307" t="n"/>
      <c r="CE1843" s="307" t="n"/>
      <c r="CF1843" s="307" t="n"/>
      <c r="CG1843" s="307" t="n"/>
      <c r="CH1843" s="307" t="n"/>
      <c r="CI1843" s="307" t="n"/>
      <c r="CJ1843" s="307" t="n"/>
      <c r="CK1843" s="307" t="n"/>
      <c r="CL1843" s="307" t="n"/>
      <c r="CM1843" s="307" t="n"/>
      <c r="CN1843" s="307" t="n"/>
      <c r="CO1843" s="307" t="n"/>
      <c r="CP1843" s="307" t="n"/>
      <c r="CQ1843" s="307" t="n"/>
      <c r="CR1843" s="279" t="n"/>
      <c r="CS1843" s="280">
        <f>AVERAGE(Value(BY1843),value(CR1843))</f>
        <v/>
      </c>
      <c r="CT1843" s="421">
        <f>(IF(OR(MediaScorecard!BG2330="x", MediaScorecard!BH2330="x",MediaScorecard!BI2330="x",MediaScorecard!BJ2330="x",MediaScorecard!BK2330="x"),1, 2))</f>
        <v/>
      </c>
      <c r="CU1843" s="308" t="n"/>
      <c r="CV1843" s="308" t="n"/>
      <c r="CW1843" s="308" t="n"/>
      <c r="CX1843" s="309" t="n"/>
      <c r="CY1843" s="308" t="n"/>
      <c r="CZ1843" s="308" t="n"/>
      <c r="DA1843" s="308" t="n"/>
    </row>
    <row r="1844" ht="21" customHeight="1" s="590">
      <c r="A1844" s="421" t="n"/>
      <c r="B1844" s="270" t="n"/>
      <c r="C1844" s="269" t="n"/>
      <c r="D1844" s="267" t="n"/>
      <c r="E1844" s="267" t="n"/>
      <c r="F1844" s="268" t="n"/>
      <c r="G1844" s="421" t="n"/>
      <c r="H1844" s="269" t="n"/>
      <c r="I1844" s="421" t="n"/>
      <c r="J1844" s="421" t="n"/>
      <c r="K1844" s="421" t="n"/>
      <c r="L1844" s="421" t="n"/>
      <c r="M1844" s="421" t="n"/>
      <c r="N1844" s="421" t="n"/>
      <c r="O1844" s="421" t="n"/>
      <c r="P1844" s="421" t="n"/>
      <c r="Q1844" s="421" t="n"/>
      <c r="R1844" s="270" t="n"/>
      <c r="S1844" s="421" t="n"/>
      <c r="T1844" s="421" t="n"/>
      <c r="U1844" s="421" t="n"/>
      <c r="V1844" s="421" t="n"/>
      <c r="W1844" s="421" t="n"/>
      <c r="X1844" s="421" t="n"/>
      <c r="Y1844" s="421" t="n"/>
      <c r="Z1844" s="421" t="n"/>
      <c r="AA1844" s="421" t="n"/>
      <c r="AB1844" s="421" t="n"/>
      <c r="AC1844" s="421" t="n"/>
      <c r="AD1844" s="421" t="n"/>
      <c r="AE1844" s="421" t="n"/>
      <c r="AF1844" s="421" t="n"/>
      <c r="AG1844" s="421" t="n"/>
      <c r="AH1844" s="421" t="n"/>
      <c r="AI1844" s="421" t="n"/>
      <c r="AJ1844" s="297" t="n"/>
      <c r="AK1844" s="297" t="n"/>
      <c r="AL1844" s="284" t="n"/>
      <c r="AM1844" s="297" t="n"/>
      <c r="AN1844" s="285" t="n"/>
      <c r="AO1844" s="297" t="n"/>
      <c r="AP1844" s="297" t="n"/>
      <c r="AQ1844" s="297" t="n"/>
      <c r="AR1844" s="297" t="n"/>
      <c r="AS1844" s="297" t="n"/>
      <c r="AT1844" s="285" t="n"/>
      <c r="AU1844" s="297" t="n"/>
      <c r="AV1844" s="297" t="n"/>
      <c r="AW1844" s="297" t="n"/>
      <c r="AX1844" s="297" t="n"/>
      <c r="AY1844" s="286" t="n"/>
      <c r="AZ1844" s="286" t="n"/>
      <c r="BA1844" s="287" t="n"/>
      <c r="BB1844" s="286" t="n"/>
      <c r="BC1844" s="286" t="n"/>
      <c r="BD1844" s="286" t="n"/>
      <c r="BE1844" s="286" t="n"/>
      <c r="BF1844" s="286" t="n"/>
      <c r="BG1844" s="286" t="n"/>
      <c r="BH1844" s="297" t="n"/>
      <c r="BI1844" s="297" t="n"/>
      <c r="BJ1844" s="297" t="n"/>
      <c r="BK1844" s="297" t="n"/>
      <c r="BL1844" s="297" t="n"/>
      <c r="BM1844" s="297" t="n"/>
      <c r="BN1844" s="297" t="n"/>
      <c r="BO1844" s="285" t="n"/>
      <c r="BP1844" s="297" t="n"/>
      <c r="BQ1844" s="297" t="n"/>
      <c r="BR1844" s="297" t="n"/>
      <c r="BS1844" s="297" t="n"/>
      <c r="BT1844" s="297" t="n"/>
      <c r="BU1844" s="297" t="n"/>
      <c r="BV1844" s="297" t="n"/>
      <c r="BW1844" s="288" t="n"/>
      <c r="BX1844" s="276">
        <f>SUM(IF(COUNTIF(MediaScorecard!CC2331, "*1.*"), 2, 0), IF(COUNTIF(MediaScorecard!CC2331, "*2.*"), 2, 0), IF(COUNTIF(MediaScorecard!CC2331, "*3.*"), 2, 0), IF(COUNTIF(MediaScorecard!CC2331, "*4.*"), 2, 0), IF(COUNTIF(MediaScorecard!CC2331, "*5.*"), 2, 0), IF(COUNTIF(MediaScorecard!CC2331, "*6.*"), 2, 0))</f>
        <v/>
      </c>
      <c r="BY1844" s="277">
        <f t="array" ref="BY1844">SUM(VALUE(AT1844),VALUE(AU1844),VALUE(AV1844),VALUE(AW1844),VALUE(AX1844),VALUE(AY1844),VALUE(AZ1844),VALUE(BB1844),VALUE(BC1844),VALUE(BD1844),VALUE(BE1844),VALUE(BF1844),VALUE(BG1844),VALUE(BH1844),VALUE(BI1844),VALUE(BJ1844),VALUE(BK1844),VALUE(BL1844),VALUE(BM1844),VALUE(BN1844),VALUE(BO1844),VALUE(BP1844),VALUE(BQ1844),VALUE(BR1844),VALUE(BS1844),VALUE(BT1844),VALUE(BU1844),VALUE(BV1844),VALUE(BW1844))</f>
        <v/>
      </c>
      <c r="BZ1844" s="307" t="n"/>
      <c r="CA1844" s="307" t="n"/>
      <c r="CB1844" s="307" t="n"/>
      <c r="CC1844" s="307" t="n"/>
      <c r="CD1844" s="307" t="n"/>
      <c r="CE1844" s="307" t="n"/>
      <c r="CF1844" s="307" t="n"/>
      <c r="CG1844" s="307" t="n"/>
      <c r="CH1844" s="307" t="n"/>
      <c r="CI1844" s="307" t="n"/>
      <c r="CJ1844" s="307" t="n"/>
      <c r="CK1844" s="307" t="n"/>
      <c r="CL1844" s="307" t="n"/>
      <c r="CM1844" s="307" t="n"/>
      <c r="CN1844" s="307" t="n"/>
      <c r="CO1844" s="307" t="n"/>
      <c r="CP1844" s="307" t="n"/>
      <c r="CQ1844" s="307" t="n"/>
      <c r="CR1844" s="279" t="n"/>
      <c r="CS1844" s="280">
        <f>AVERAGE(Value(BY1844),value(CR1844))</f>
        <v/>
      </c>
      <c r="CT1844" s="421">
        <f>(IF(OR(MediaScorecard!BG2331="x", MediaScorecard!BH2331="x",MediaScorecard!BI2331="x",MediaScorecard!BJ2331="x",MediaScorecard!BK2331="x"),1, 2))</f>
        <v/>
      </c>
      <c r="CU1844" s="308" t="n"/>
      <c r="CV1844" s="308" t="n"/>
      <c r="CW1844" s="308" t="n"/>
      <c r="CX1844" s="309" t="n"/>
      <c r="CY1844" s="308" t="n"/>
      <c r="CZ1844" s="308" t="n"/>
      <c r="DA1844" s="308" t="n"/>
    </row>
    <row r="1845" ht="21" customHeight="1" s="590">
      <c r="A1845" s="421" t="n"/>
      <c r="B1845" s="270" t="n"/>
      <c r="C1845" s="269" t="n"/>
      <c r="D1845" s="267" t="n"/>
      <c r="E1845" s="267" t="n"/>
      <c r="F1845" s="268" t="n"/>
      <c r="G1845" s="421" t="n"/>
      <c r="H1845" s="269" t="n"/>
      <c r="I1845" s="421" t="n"/>
      <c r="J1845" s="421" t="n"/>
      <c r="K1845" s="421" t="n"/>
      <c r="L1845" s="421" t="n"/>
      <c r="M1845" s="421" t="n"/>
      <c r="N1845" s="421" t="n"/>
      <c r="O1845" s="421" t="n"/>
      <c r="P1845" s="421" t="n"/>
      <c r="Q1845" s="421" t="n"/>
      <c r="R1845" s="270" t="n"/>
      <c r="S1845" s="421" t="n"/>
      <c r="T1845" s="421" t="n"/>
      <c r="U1845" s="421" t="n"/>
      <c r="V1845" s="421" t="n"/>
      <c r="W1845" s="421" t="n"/>
      <c r="X1845" s="421" t="n"/>
      <c r="Y1845" s="421" t="n"/>
      <c r="Z1845" s="421" t="n"/>
      <c r="AA1845" s="421" t="n"/>
      <c r="AB1845" s="421" t="n"/>
      <c r="AC1845" s="421" t="n"/>
      <c r="AD1845" s="421" t="n"/>
      <c r="AE1845" s="421" t="n"/>
      <c r="AF1845" s="421" t="n"/>
      <c r="AG1845" s="421" t="n"/>
      <c r="AH1845" s="421" t="n"/>
      <c r="AI1845" s="421" t="n"/>
      <c r="AJ1845" s="297" t="n"/>
      <c r="AK1845" s="297" t="n"/>
      <c r="AL1845" s="284" t="n"/>
      <c r="AM1845" s="297" t="n"/>
      <c r="AN1845" s="285" t="n"/>
      <c r="AO1845" s="297" t="n"/>
      <c r="AP1845" s="297" t="n"/>
      <c r="AQ1845" s="297" t="n"/>
      <c r="AR1845" s="297" t="n"/>
      <c r="AS1845" s="297" t="n"/>
      <c r="AT1845" s="285" t="n"/>
      <c r="AU1845" s="297" t="n"/>
      <c r="AV1845" s="297" t="n"/>
      <c r="AW1845" s="297" t="n"/>
      <c r="AX1845" s="297" t="n"/>
      <c r="AY1845" s="286" t="n"/>
      <c r="AZ1845" s="286" t="n"/>
      <c r="BA1845" s="287" t="n"/>
      <c r="BB1845" s="286" t="n"/>
      <c r="BC1845" s="286" t="n"/>
      <c r="BD1845" s="286" t="n"/>
      <c r="BE1845" s="286" t="n"/>
      <c r="BF1845" s="286" t="n"/>
      <c r="BG1845" s="286" t="n"/>
      <c r="BH1845" s="297" t="n"/>
      <c r="BI1845" s="297" t="n"/>
      <c r="BJ1845" s="297" t="n"/>
      <c r="BK1845" s="297" t="n"/>
      <c r="BL1845" s="297" t="n"/>
      <c r="BM1845" s="297" t="n"/>
      <c r="BN1845" s="297" t="n"/>
      <c r="BO1845" s="285" t="n"/>
      <c r="BP1845" s="297" t="n"/>
      <c r="BQ1845" s="297" t="n"/>
      <c r="BR1845" s="297" t="n"/>
      <c r="BS1845" s="297" t="n"/>
      <c r="BT1845" s="297" t="n"/>
      <c r="BU1845" s="297" t="n"/>
      <c r="BV1845" s="297" t="n"/>
      <c r="BW1845" s="288" t="n"/>
      <c r="BX1845" s="276">
        <f>SUM(IF(COUNTIF(MediaScorecard!CC2332, "*1.*"), 2, 0), IF(COUNTIF(MediaScorecard!CC2332, "*2.*"), 2, 0), IF(COUNTIF(MediaScorecard!CC2332, "*3.*"), 2, 0), IF(COUNTIF(MediaScorecard!CC2332, "*4.*"), 2, 0), IF(COUNTIF(MediaScorecard!CC2332, "*5.*"), 2, 0), IF(COUNTIF(MediaScorecard!CC2332, "*6.*"), 2, 0))</f>
        <v/>
      </c>
      <c r="BY1845" s="277">
        <f t="array" ref="BY1845">SUM(VALUE(AT1845),VALUE(AU1845),VALUE(AV1845),VALUE(AW1845),VALUE(AX1845),VALUE(AY1845),VALUE(AZ1845),VALUE(BB1845),VALUE(BC1845),VALUE(BD1845),VALUE(BE1845),VALUE(BF1845),VALUE(BG1845),VALUE(BH1845),VALUE(BI1845),VALUE(BJ1845),VALUE(BK1845),VALUE(BL1845),VALUE(BM1845),VALUE(BN1845),VALUE(BO1845),VALUE(BP1845),VALUE(BQ1845),VALUE(BR1845),VALUE(BS1845),VALUE(BT1845),VALUE(BU1845),VALUE(BV1845),VALUE(BW1845))</f>
        <v/>
      </c>
      <c r="BZ1845" s="307" t="n"/>
      <c r="CA1845" s="307" t="n"/>
      <c r="CB1845" s="307" t="n"/>
      <c r="CC1845" s="307" t="n"/>
      <c r="CD1845" s="307" t="n"/>
      <c r="CE1845" s="307" t="n"/>
      <c r="CF1845" s="307" t="n"/>
      <c r="CG1845" s="307" t="n"/>
      <c r="CH1845" s="307" t="n"/>
      <c r="CI1845" s="307" t="n"/>
      <c r="CJ1845" s="307" t="n"/>
      <c r="CK1845" s="307" t="n"/>
      <c r="CL1845" s="307" t="n"/>
      <c r="CM1845" s="307" t="n"/>
      <c r="CN1845" s="307" t="n"/>
      <c r="CO1845" s="307" t="n"/>
      <c r="CP1845" s="307" t="n"/>
      <c r="CQ1845" s="307" t="n"/>
      <c r="CR1845" s="279" t="n"/>
      <c r="CS1845" s="280">
        <f>AVERAGE(Value(BY1845),value(CR1845))</f>
        <v/>
      </c>
      <c r="CT1845" s="421">
        <f>(IF(OR(MediaScorecard!BG2332="x", MediaScorecard!BH2332="x",MediaScorecard!BI2332="x",MediaScorecard!BJ2332="x",MediaScorecard!BK2332="x"),1, 2))</f>
        <v/>
      </c>
      <c r="CU1845" s="308" t="n"/>
      <c r="CV1845" s="308" t="n"/>
      <c r="CW1845" s="308" t="n"/>
      <c r="CX1845" s="309" t="n"/>
      <c r="CY1845" s="308" t="n"/>
      <c r="CZ1845" s="308" t="n"/>
      <c r="DA1845" s="308" t="n"/>
    </row>
    <row r="1846" ht="21" customHeight="1" s="590">
      <c r="A1846" s="421" t="n"/>
      <c r="B1846" s="270" t="n"/>
      <c r="C1846" s="269" t="n"/>
      <c r="D1846" s="267" t="n"/>
      <c r="E1846" s="267" t="n"/>
      <c r="F1846" s="268" t="n"/>
      <c r="G1846" s="421" t="n"/>
      <c r="H1846" s="269" t="n"/>
      <c r="I1846" s="421" t="n"/>
      <c r="J1846" s="421" t="n"/>
      <c r="K1846" s="421" t="n"/>
      <c r="L1846" s="421" t="n"/>
      <c r="M1846" s="421" t="n"/>
      <c r="N1846" s="421" t="n"/>
      <c r="O1846" s="421" t="n"/>
      <c r="P1846" s="421" t="n"/>
      <c r="Q1846" s="421" t="n"/>
      <c r="R1846" s="270" t="n"/>
      <c r="S1846" s="421" t="n"/>
      <c r="T1846" s="421" t="n"/>
      <c r="U1846" s="421" t="n"/>
      <c r="V1846" s="421" t="n"/>
      <c r="W1846" s="421" t="n"/>
      <c r="X1846" s="421" t="n"/>
      <c r="Y1846" s="421" t="n"/>
      <c r="Z1846" s="421" t="n"/>
      <c r="AA1846" s="421" t="n"/>
      <c r="AB1846" s="421" t="n"/>
      <c r="AC1846" s="421" t="n"/>
      <c r="AD1846" s="421" t="n"/>
      <c r="AE1846" s="421" t="n"/>
      <c r="AF1846" s="421" t="n"/>
      <c r="AG1846" s="421" t="n"/>
      <c r="AH1846" s="421" t="n"/>
      <c r="AI1846" s="421" t="n"/>
      <c r="AJ1846" s="297" t="n"/>
      <c r="AK1846" s="297" t="n"/>
      <c r="AL1846" s="284" t="n"/>
      <c r="AM1846" s="297" t="n"/>
      <c r="AN1846" s="285" t="n"/>
      <c r="AO1846" s="297" t="n"/>
      <c r="AP1846" s="297" t="n"/>
      <c r="AQ1846" s="297" t="n"/>
      <c r="AR1846" s="297" t="n"/>
      <c r="AS1846" s="297" t="n"/>
      <c r="AT1846" s="285" t="n"/>
      <c r="AU1846" s="297" t="n"/>
      <c r="AV1846" s="297" t="n"/>
      <c r="AW1846" s="297" t="n"/>
      <c r="AX1846" s="297" t="n"/>
      <c r="AY1846" s="286" t="n"/>
      <c r="AZ1846" s="286" t="n"/>
      <c r="BA1846" s="287" t="n"/>
      <c r="BB1846" s="286" t="n"/>
      <c r="BC1846" s="286" t="n"/>
      <c r="BD1846" s="286" t="n"/>
      <c r="BE1846" s="286" t="n"/>
      <c r="BF1846" s="286" t="n"/>
      <c r="BG1846" s="286" t="n"/>
      <c r="BH1846" s="297" t="n"/>
      <c r="BI1846" s="297" t="n"/>
      <c r="BJ1846" s="297" t="n"/>
      <c r="BK1846" s="297" t="n"/>
      <c r="BL1846" s="297" t="n"/>
      <c r="BM1846" s="297" t="n"/>
      <c r="BN1846" s="297" t="n"/>
      <c r="BO1846" s="285" t="n"/>
      <c r="BP1846" s="297" t="n"/>
      <c r="BQ1846" s="297" t="n"/>
      <c r="BR1846" s="297" t="n"/>
      <c r="BS1846" s="297" t="n"/>
      <c r="BT1846" s="297" t="n"/>
      <c r="BU1846" s="297" t="n"/>
      <c r="BV1846" s="297" t="n"/>
      <c r="BW1846" s="288" t="n"/>
      <c r="BX1846" s="276">
        <f>SUM(IF(COUNTIF(MediaScorecard!CC2333, "*1.*"), 2, 0), IF(COUNTIF(MediaScorecard!CC2333, "*2.*"), 2, 0), IF(COUNTIF(MediaScorecard!CC2333, "*3.*"), 2, 0), IF(COUNTIF(MediaScorecard!CC2333, "*4.*"), 2, 0), IF(COUNTIF(MediaScorecard!CC2333, "*5.*"), 2, 0), IF(COUNTIF(MediaScorecard!CC2333, "*6.*"), 2, 0))</f>
        <v/>
      </c>
      <c r="BY1846" s="277">
        <f t="array" ref="BY1846">SUM(VALUE(AT1846),VALUE(AU1846),VALUE(AV1846),VALUE(AW1846),VALUE(AX1846),VALUE(AY1846),VALUE(AZ1846),VALUE(BB1846),VALUE(BC1846),VALUE(BD1846),VALUE(BE1846),VALUE(BF1846),VALUE(BG1846),VALUE(BH1846),VALUE(BI1846),VALUE(BJ1846),VALUE(BK1846),VALUE(BL1846),VALUE(BM1846),VALUE(BN1846),VALUE(BO1846),VALUE(BP1846),VALUE(BQ1846),VALUE(BR1846),VALUE(BS1846),VALUE(BT1846),VALUE(BU1846),VALUE(BV1846),VALUE(BW1846))</f>
        <v/>
      </c>
      <c r="BZ1846" s="307" t="n"/>
      <c r="CA1846" s="307" t="n"/>
      <c r="CB1846" s="307" t="n"/>
      <c r="CC1846" s="307" t="n"/>
      <c r="CD1846" s="307" t="n"/>
      <c r="CE1846" s="307" t="n"/>
      <c r="CF1846" s="307" t="n"/>
      <c r="CG1846" s="307" t="n"/>
      <c r="CH1846" s="307" t="n"/>
      <c r="CI1846" s="307" t="n"/>
      <c r="CJ1846" s="307" t="n"/>
      <c r="CK1846" s="307" t="n"/>
      <c r="CL1846" s="307" t="n"/>
      <c r="CM1846" s="307" t="n"/>
      <c r="CN1846" s="307" t="n"/>
      <c r="CO1846" s="307" t="n"/>
      <c r="CP1846" s="307" t="n"/>
      <c r="CQ1846" s="307" t="n"/>
      <c r="CR1846" s="279" t="n"/>
      <c r="CS1846" s="280">
        <f>AVERAGE(Value(BY1846),value(CR1846))</f>
        <v/>
      </c>
      <c r="CT1846" s="421">
        <f>(IF(OR(MediaScorecard!BG2333="x", MediaScorecard!BH2333="x",MediaScorecard!BI2333="x",MediaScorecard!BJ2333="x",MediaScorecard!BK2333="x"),1, 2))</f>
        <v/>
      </c>
      <c r="CU1846" s="308" t="n"/>
      <c r="CV1846" s="308" t="n"/>
      <c r="CW1846" s="308" t="n"/>
      <c r="CX1846" s="309" t="n"/>
      <c r="CY1846" s="308" t="n"/>
      <c r="CZ1846" s="308" t="n"/>
      <c r="DA1846" s="308" t="n"/>
    </row>
    <row r="1847" ht="21" customHeight="1" s="590">
      <c r="A1847" s="421" t="n"/>
      <c r="B1847" s="270" t="n"/>
      <c r="C1847" s="269" t="n"/>
      <c r="D1847" s="267" t="n"/>
      <c r="E1847" s="267" t="n"/>
      <c r="F1847" s="268" t="n"/>
      <c r="G1847" s="421" t="n"/>
      <c r="H1847" s="269" t="n"/>
      <c r="I1847" s="421" t="n"/>
      <c r="J1847" s="421" t="n"/>
      <c r="K1847" s="421" t="n"/>
      <c r="L1847" s="421" t="n"/>
      <c r="M1847" s="421" t="n"/>
      <c r="N1847" s="421" t="n"/>
      <c r="O1847" s="421" t="n"/>
      <c r="P1847" s="421" t="n"/>
      <c r="Q1847" s="421" t="n"/>
      <c r="R1847" s="270" t="n"/>
      <c r="S1847" s="421" t="n"/>
      <c r="T1847" s="421" t="n"/>
      <c r="U1847" s="421" t="n"/>
      <c r="V1847" s="421" t="n"/>
      <c r="W1847" s="421" t="n"/>
      <c r="X1847" s="421" t="n"/>
      <c r="Y1847" s="421" t="n"/>
      <c r="Z1847" s="421" t="n"/>
      <c r="AA1847" s="421" t="n"/>
      <c r="AB1847" s="421" t="n"/>
      <c r="AC1847" s="421" t="n"/>
      <c r="AD1847" s="421" t="n"/>
      <c r="AE1847" s="421" t="n"/>
      <c r="AF1847" s="421" t="n"/>
      <c r="AG1847" s="421" t="n"/>
      <c r="AH1847" s="421" t="n"/>
      <c r="AI1847" s="421" t="n"/>
      <c r="AJ1847" s="297" t="n"/>
      <c r="AK1847" s="297" t="n"/>
      <c r="AL1847" s="284" t="n"/>
      <c r="AM1847" s="297" t="n"/>
      <c r="AN1847" s="285" t="n"/>
      <c r="AO1847" s="297" t="n"/>
      <c r="AP1847" s="297" t="n"/>
      <c r="AQ1847" s="297" t="n"/>
      <c r="AR1847" s="297" t="n"/>
      <c r="AS1847" s="297" t="n"/>
      <c r="AT1847" s="285" t="n"/>
      <c r="AU1847" s="297" t="n"/>
      <c r="AV1847" s="297" t="n"/>
      <c r="AW1847" s="297" t="n"/>
      <c r="AX1847" s="297" t="n"/>
      <c r="AY1847" s="286" t="n"/>
      <c r="AZ1847" s="286" t="n"/>
      <c r="BA1847" s="287" t="n"/>
      <c r="BB1847" s="286" t="n"/>
      <c r="BC1847" s="286" t="n"/>
      <c r="BD1847" s="286" t="n"/>
      <c r="BE1847" s="286" t="n"/>
      <c r="BF1847" s="286" t="n"/>
      <c r="BG1847" s="286" t="n"/>
      <c r="BH1847" s="297" t="n"/>
      <c r="BI1847" s="297" t="n"/>
      <c r="BJ1847" s="297" t="n"/>
      <c r="BK1847" s="297" t="n"/>
      <c r="BL1847" s="297" t="n"/>
      <c r="BM1847" s="297" t="n"/>
      <c r="BN1847" s="297" t="n"/>
      <c r="BO1847" s="285" t="n"/>
      <c r="BP1847" s="297" t="n"/>
      <c r="BQ1847" s="297" t="n"/>
      <c r="BR1847" s="297" t="n"/>
      <c r="BS1847" s="297" t="n"/>
      <c r="BT1847" s="297" t="n"/>
      <c r="BU1847" s="297" t="n"/>
      <c r="BV1847" s="297" t="n"/>
      <c r="BW1847" s="288" t="n"/>
      <c r="BX1847" s="276">
        <f>SUM(IF(COUNTIF(MediaScorecard!CC2334, "*1.*"), 2, 0), IF(COUNTIF(MediaScorecard!CC2334, "*2.*"), 2, 0), IF(COUNTIF(MediaScorecard!CC2334, "*3.*"), 2, 0), IF(COUNTIF(MediaScorecard!CC2334, "*4.*"), 2, 0), IF(COUNTIF(MediaScorecard!CC2334, "*5.*"), 2, 0), IF(COUNTIF(MediaScorecard!CC2334, "*6.*"), 2, 0))</f>
        <v/>
      </c>
      <c r="BY1847" s="277">
        <f t="array" ref="BY1847">SUM(VALUE(AT1847),VALUE(AU1847),VALUE(AV1847),VALUE(AW1847),VALUE(AX1847),VALUE(AY1847),VALUE(AZ1847),VALUE(BB1847),VALUE(BC1847),VALUE(BD1847),VALUE(BE1847),VALUE(BF1847),VALUE(BG1847),VALUE(BH1847),VALUE(BI1847),VALUE(BJ1847),VALUE(BK1847),VALUE(BL1847),VALUE(BM1847),VALUE(BN1847),VALUE(BO1847),VALUE(BP1847),VALUE(BQ1847),VALUE(BR1847),VALUE(BS1847),VALUE(BT1847),VALUE(BU1847),VALUE(BV1847),VALUE(BW1847))</f>
        <v/>
      </c>
      <c r="BZ1847" s="307" t="n"/>
      <c r="CA1847" s="307" t="n"/>
      <c r="CB1847" s="307" t="n"/>
      <c r="CC1847" s="307" t="n"/>
      <c r="CD1847" s="307" t="n"/>
      <c r="CE1847" s="307" t="n"/>
      <c r="CF1847" s="307" t="n"/>
      <c r="CG1847" s="307" t="n"/>
      <c r="CH1847" s="307" t="n"/>
      <c r="CI1847" s="307" t="n"/>
      <c r="CJ1847" s="307" t="n"/>
      <c r="CK1847" s="307" t="n"/>
      <c r="CL1847" s="307" t="n"/>
      <c r="CM1847" s="307" t="n"/>
      <c r="CN1847" s="307" t="n"/>
      <c r="CO1847" s="307" t="n"/>
      <c r="CP1847" s="307" t="n"/>
      <c r="CQ1847" s="307" t="n"/>
      <c r="CR1847" s="279" t="n"/>
      <c r="CS1847" s="280">
        <f>AVERAGE(Value(BY1847),value(CR1847))</f>
        <v/>
      </c>
      <c r="CT1847" s="421">
        <f>(IF(OR(MediaScorecard!BG2334="x", MediaScorecard!BH2334="x",MediaScorecard!BI2334="x",MediaScorecard!BJ2334="x",MediaScorecard!BK2334="x"),1, 2))</f>
        <v/>
      </c>
      <c r="CU1847" s="308" t="n"/>
      <c r="CV1847" s="308" t="n"/>
      <c r="CW1847" s="308" t="n"/>
      <c r="CX1847" s="309" t="n"/>
      <c r="CY1847" s="308" t="n"/>
      <c r="CZ1847" s="308" t="n"/>
      <c r="DA1847" s="308" t="n"/>
    </row>
    <row r="1848" ht="21" customHeight="1" s="590">
      <c r="A1848" s="421" t="n"/>
      <c r="B1848" s="270" t="n"/>
      <c r="C1848" s="269" t="n"/>
      <c r="D1848" s="267" t="n"/>
      <c r="E1848" s="267" t="n"/>
      <c r="F1848" s="268" t="n"/>
      <c r="G1848" s="421" t="n"/>
      <c r="H1848" s="269" t="n"/>
      <c r="I1848" s="421" t="n"/>
      <c r="J1848" s="421" t="n"/>
      <c r="K1848" s="421" t="n"/>
      <c r="L1848" s="421" t="n"/>
      <c r="M1848" s="421" t="n"/>
      <c r="N1848" s="421" t="n"/>
      <c r="O1848" s="421" t="n"/>
      <c r="P1848" s="421" t="n"/>
      <c r="Q1848" s="421" t="n"/>
      <c r="R1848" s="270" t="n"/>
      <c r="S1848" s="421" t="n"/>
      <c r="T1848" s="421" t="n"/>
      <c r="U1848" s="421" t="n"/>
      <c r="V1848" s="421" t="n"/>
      <c r="W1848" s="421" t="n"/>
      <c r="X1848" s="421" t="n"/>
      <c r="Y1848" s="421" t="n"/>
      <c r="Z1848" s="421" t="n"/>
      <c r="AA1848" s="421" t="n"/>
      <c r="AB1848" s="421" t="n"/>
      <c r="AC1848" s="421" t="n"/>
      <c r="AD1848" s="421" t="n"/>
      <c r="AE1848" s="421" t="n"/>
      <c r="AF1848" s="421" t="n"/>
      <c r="AG1848" s="421" t="n"/>
      <c r="AH1848" s="421" t="n"/>
      <c r="AI1848" s="421" t="n"/>
      <c r="AJ1848" s="297" t="n"/>
      <c r="AK1848" s="297" t="n"/>
      <c r="AL1848" s="284" t="n"/>
      <c r="AM1848" s="297" t="n"/>
      <c r="AN1848" s="285" t="n"/>
      <c r="AO1848" s="297" t="n"/>
      <c r="AP1848" s="297" t="n"/>
      <c r="AQ1848" s="297" t="n"/>
      <c r="AR1848" s="297" t="n"/>
      <c r="AS1848" s="297" t="n"/>
      <c r="AT1848" s="285" t="n"/>
      <c r="AU1848" s="297" t="n"/>
      <c r="AV1848" s="297" t="n"/>
      <c r="AW1848" s="297" t="n"/>
      <c r="AX1848" s="297" t="n"/>
      <c r="AY1848" s="286" t="n"/>
      <c r="AZ1848" s="286" t="n"/>
      <c r="BA1848" s="287" t="n"/>
      <c r="BB1848" s="286" t="n"/>
      <c r="BC1848" s="286" t="n"/>
      <c r="BD1848" s="286" t="n"/>
      <c r="BE1848" s="286" t="n"/>
      <c r="BF1848" s="286" t="n"/>
      <c r="BG1848" s="286" t="n"/>
      <c r="BH1848" s="297" t="n"/>
      <c r="BI1848" s="297" t="n"/>
      <c r="BJ1848" s="297" t="n"/>
      <c r="BK1848" s="297" t="n"/>
      <c r="BL1848" s="297" t="n"/>
      <c r="BM1848" s="297" t="n"/>
      <c r="BN1848" s="297" t="n"/>
      <c r="BO1848" s="285" t="n"/>
      <c r="BP1848" s="297" t="n"/>
      <c r="BQ1848" s="297" t="n"/>
      <c r="BR1848" s="297" t="n"/>
      <c r="BS1848" s="297" t="n"/>
      <c r="BT1848" s="297" t="n"/>
      <c r="BU1848" s="297" t="n"/>
      <c r="BV1848" s="297" t="n"/>
      <c r="BW1848" s="288" t="n"/>
      <c r="BX1848" s="276">
        <f>SUM(IF(COUNTIF(MediaScorecard!CC2335, "*1.*"), 2, 0), IF(COUNTIF(MediaScorecard!CC2335, "*2.*"), 2, 0), IF(COUNTIF(MediaScorecard!CC2335, "*3.*"), 2, 0), IF(COUNTIF(MediaScorecard!CC2335, "*4.*"), 2, 0), IF(COUNTIF(MediaScorecard!CC2335, "*5.*"), 2, 0), IF(COUNTIF(MediaScorecard!CC2335, "*6.*"), 2, 0))</f>
        <v/>
      </c>
      <c r="BY1848" s="277">
        <f t="array" ref="BY1848">SUM(VALUE(AT1848),VALUE(AU1848),VALUE(AV1848),VALUE(AW1848),VALUE(AX1848),VALUE(AY1848),VALUE(AZ1848),VALUE(BB1848),VALUE(BC1848),VALUE(BD1848),VALUE(BE1848),VALUE(BF1848),VALUE(BG1848),VALUE(BH1848),VALUE(BI1848),VALUE(BJ1848),VALUE(BK1848),VALUE(BL1848),VALUE(BM1848),VALUE(BN1848),VALUE(BO1848),VALUE(BP1848),VALUE(BQ1848),VALUE(BR1848),VALUE(BS1848),VALUE(BT1848),VALUE(BU1848),VALUE(BV1848),VALUE(BW1848))</f>
        <v/>
      </c>
      <c r="BZ1848" s="307" t="n"/>
      <c r="CA1848" s="307" t="n"/>
      <c r="CB1848" s="307" t="n"/>
      <c r="CC1848" s="307" t="n"/>
      <c r="CD1848" s="307" t="n"/>
      <c r="CE1848" s="307" t="n"/>
      <c r="CF1848" s="307" t="n"/>
      <c r="CG1848" s="307" t="n"/>
      <c r="CH1848" s="307" t="n"/>
      <c r="CI1848" s="307" t="n"/>
      <c r="CJ1848" s="307" t="n"/>
      <c r="CK1848" s="307" t="n"/>
      <c r="CL1848" s="307" t="n"/>
      <c r="CM1848" s="307" t="n"/>
      <c r="CN1848" s="307" t="n"/>
      <c r="CO1848" s="307" t="n"/>
      <c r="CP1848" s="307" t="n"/>
      <c r="CQ1848" s="307" t="n"/>
      <c r="CR1848" s="279" t="n"/>
      <c r="CS1848" s="280">
        <f>AVERAGE(Value(BY1848),value(CR1848))</f>
        <v/>
      </c>
      <c r="CT1848" s="421">
        <f>(IF(OR(MediaScorecard!BG2335="x", MediaScorecard!BH2335="x",MediaScorecard!BI2335="x",MediaScorecard!BJ2335="x",MediaScorecard!BK2335="x"),1, 2))</f>
        <v/>
      </c>
      <c r="CU1848" s="308" t="n"/>
      <c r="CV1848" s="308" t="n"/>
      <c r="CW1848" s="308" t="n"/>
      <c r="CX1848" s="309" t="n"/>
      <c r="CY1848" s="308" t="n"/>
      <c r="CZ1848" s="308" t="n"/>
      <c r="DA1848" s="308" t="n"/>
    </row>
    <row r="1849" ht="21" customHeight="1" s="590">
      <c r="A1849" s="421" t="n"/>
      <c r="B1849" s="270" t="n"/>
      <c r="C1849" s="269" t="n"/>
      <c r="D1849" s="267" t="n"/>
      <c r="E1849" s="267" t="n"/>
      <c r="F1849" s="268" t="n"/>
      <c r="G1849" s="421" t="n"/>
      <c r="H1849" s="269" t="n"/>
      <c r="I1849" s="421" t="n"/>
      <c r="J1849" s="421" t="n"/>
      <c r="K1849" s="421" t="n"/>
      <c r="L1849" s="421" t="n"/>
      <c r="M1849" s="421" t="n"/>
      <c r="N1849" s="421" t="n"/>
      <c r="O1849" s="421" t="n"/>
      <c r="P1849" s="421" t="n"/>
      <c r="Q1849" s="421" t="n"/>
      <c r="R1849" s="270" t="n"/>
      <c r="S1849" s="421" t="n"/>
      <c r="T1849" s="421" t="n"/>
      <c r="U1849" s="421" t="n"/>
      <c r="V1849" s="421" t="n"/>
      <c r="W1849" s="421" t="n"/>
      <c r="X1849" s="421" t="n"/>
      <c r="Y1849" s="421" t="n"/>
      <c r="Z1849" s="421" t="n"/>
      <c r="AA1849" s="421" t="n"/>
      <c r="AB1849" s="421" t="n"/>
      <c r="AC1849" s="421" t="n"/>
      <c r="AD1849" s="421" t="n"/>
      <c r="AE1849" s="421" t="n"/>
      <c r="AF1849" s="421" t="n"/>
      <c r="AG1849" s="421" t="n"/>
      <c r="AH1849" s="421" t="n"/>
      <c r="AI1849" s="421" t="n"/>
      <c r="AJ1849" s="297" t="n"/>
      <c r="AK1849" s="297" t="n"/>
      <c r="AL1849" s="284" t="n"/>
      <c r="AM1849" s="297" t="n"/>
      <c r="AN1849" s="285" t="n"/>
      <c r="AO1849" s="297" t="n"/>
      <c r="AP1849" s="297" t="n"/>
      <c r="AQ1849" s="297" t="n"/>
      <c r="AR1849" s="297" t="n"/>
      <c r="AS1849" s="297" t="n"/>
      <c r="AT1849" s="285" t="n"/>
      <c r="AU1849" s="297" t="n"/>
      <c r="AV1849" s="297" t="n"/>
      <c r="AW1849" s="297" t="n"/>
      <c r="AX1849" s="297" t="n"/>
      <c r="AY1849" s="286" t="n"/>
      <c r="AZ1849" s="286" t="n"/>
      <c r="BA1849" s="287" t="n"/>
      <c r="BB1849" s="286" t="n"/>
      <c r="BC1849" s="286" t="n"/>
      <c r="BD1849" s="286" t="n"/>
      <c r="BE1849" s="286" t="n"/>
      <c r="BF1849" s="286" t="n"/>
      <c r="BG1849" s="286" t="n"/>
      <c r="BH1849" s="297" t="n"/>
      <c r="BI1849" s="297" t="n"/>
      <c r="BJ1849" s="297" t="n"/>
      <c r="BK1849" s="297" t="n"/>
      <c r="BL1849" s="297" t="n"/>
      <c r="BM1849" s="297" t="n"/>
      <c r="BN1849" s="297" t="n"/>
      <c r="BO1849" s="285" t="n"/>
      <c r="BP1849" s="297" t="n"/>
      <c r="BQ1849" s="297" t="n"/>
      <c r="BR1849" s="297" t="n"/>
      <c r="BS1849" s="297" t="n"/>
      <c r="BT1849" s="297" t="n"/>
      <c r="BU1849" s="297" t="n"/>
      <c r="BV1849" s="297" t="n"/>
      <c r="BW1849" s="288" t="n"/>
      <c r="BX1849" s="276">
        <f>SUM(IF(COUNTIF(MediaScorecard!CC2336, "*1.*"), 2, 0), IF(COUNTIF(MediaScorecard!CC2336, "*2.*"), 2, 0), IF(COUNTIF(MediaScorecard!CC2336, "*3.*"), 2, 0), IF(COUNTIF(MediaScorecard!CC2336, "*4.*"), 2, 0), IF(COUNTIF(MediaScorecard!CC2336, "*5.*"), 2, 0), IF(COUNTIF(MediaScorecard!CC2336, "*6.*"), 2, 0))</f>
        <v/>
      </c>
      <c r="BY1849" s="277">
        <f t="array" ref="BY1849">SUM(VALUE(AT1849),VALUE(AU1849),VALUE(AV1849),VALUE(AW1849),VALUE(AX1849),VALUE(AY1849),VALUE(AZ1849),VALUE(BB1849),VALUE(BC1849),VALUE(BD1849),VALUE(BE1849),VALUE(BF1849),VALUE(BG1849),VALUE(BH1849),VALUE(BI1849),VALUE(BJ1849),VALUE(BK1849),VALUE(BL1849),VALUE(BM1849),VALUE(BN1849),VALUE(BO1849),VALUE(BP1849),VALUE(BQ1849),VALUE(BR1849),VALUE(BS1849),VALUE(BT1849),VALUE(BU1849),VALUE(BV1849),VALUE(BW1849))</f>
        <v/>
      </c>
      <c r="BZ1849" s="307" t="n"/>
      <c r="CA1849" s="307" t="n"/>
      <c r="CB1849" s="307" t="n"/>
      <c r="CC1849" s="307" t="n"/>
      <c r="CD1849" s="307" t="n"/>
      <c r="CE1849" s="307" t="n"/>
      <c r="CF1849" s="307" t="n"/>
      <c r="CG1849" s="307" t="n"/>
      <c r="CH1849" s="307" t="n"/>
      <c r="CI1849" s="307" t="n"/>
      <c r="CJ1849" s="307" t="n"/>
      <c r="CK1849" s="307" t="n"/>
      <c r="CL1849" s="307" t="n"/>
      <c r="CM1849" s="307" t="n"/>
      <c r="CN1849" s="307" t="n"/>
      <c r="CO1849" s="307" t="n"/>
      <c r="CP1849" s="307" t="n"/>
      <c r="CQ1849" s="307" t="n"/>
      <c r="CR1849" s="279" t="n"/>
      <c r="CS1849" s="280">
        <f>AVERAGE(Value(BY1849),value(CR1849))</f>
        <v/>
      </c>
      <c r="CT1849" s="421">
        <f>(IF(OR(MediaScorecard!BG2336="x", MediaScorecard!BH2336="x",MediaScorecard!BI2336="x",MediaScorecard!BJ2336="x",MediaScorecard!BK2336="x"),1, 2))</f>
        <v/>
      </c>
      <c r="CU1849" s="308" t="n"/>
      <c r="CV1849" s="308" t="n"/>
      <c r="CW1849" s="308" t="n"/>
      <c r="CX1849" s="309" t="n"/>
      <c r="CY1849" s="308" t="n"/>
      <c r="CZ1849" s="308" t="n"/>
      <c r="DA1849" s="308" t="n"/>
    </row>
    <row r="1850" ht="21" customHeight="1" s="590">
      <c r="A1850" s="421" t="n"/>
      <c r="B1850" s="270" t="n"/>
      <c r="C1850" s="269" t="n"/>
      <c r="D1850" s="267" t="n"/>
      <c r="E1850" s="267" t="n"/>
      <c r="F1850" s="268" t="n"/>
      <c r="G1850" s="421" t="n"/>
      <c r="H1850" s="269" t="n"/>
      <c r="I1850" s="421" t="n"/>
      <c r="J1850" s="421" t="n"/>
      <c r="K1850" s="421" t="n"/>
      <c r="L1850" s="421" t="n"/>
      <c r="M1850" s="421" t="n"/>
      <c r="N1850" s="421" t="n"/>
      <c r="O1850" s="421" t="n"/>
      <c r="P1850" s="421" t="n"/>
      <c r="Q1850" s="421" t="n"/>
      <c r="R1850" s="270" t="n"/>
      <c r="S1850" s="421" t="n"/>
      <c r="T1850" s="421" t="n"/>
      <c r="U1850" s="421" t="n"/>
      <c r="V1850" s="421" t="n"/>
      <c r="W1850" s="421" t="n"/>
      <c r="X1850" s="421" t="n"/>
      <c r="Y1850" s="421" t="n"/>
      <c r="Z1850" s="421" t="n"/>
      <c r="AA1850" s="421" t="n"/>
      <c r="AB1850" s="421" t="n"/>
      <c r="AC1850" s="421" t="n"/>
      <c r="AD1850" s="421" t="n"/>
      <c r="AE1850" s="421" t="n"/>
      <c r="AF1850" s="421" t="n"/>
      <c r="AG1850" s="421" t="n"/>
      <c r="AH1850" s="421" t="n"/>
      <c r="AI1850" s="421" t="n"/>
      <c r="AJ1850" s="297" t="n"/>
      <c r="AK1850" s="297" t="n"/>
      <c r="AL1850" s="284" t="n"/>
      <c r="AM1850" s="297" t="n"/>
      <c r="AN1850" s="285" t="n"/>
      <c r="AO1850" s="297" t="n"/>
      <c r="AP1850" s="297" t="n"/>
      <c r="AQ1850" s="297" t="n"/>
      <c r="AR1850" s="297" t="n"/>
      <c r="AS1850" s="297" t="n"/>
      <c r="AT1850" s="285" t="n"/>
      <c r="AU1850" s="297" t="n"/>
      <c r="AV1850" s="297" t="n"/>
      <c r="AW1850" s="297" t="n"/>
      <c r="AX1850" s="297" t="n"/>
      <c r="AY1850" s="286" t="n"/>
      <c r="AZ1850" s="286" t="n"/>
      <c r="BA1850" s="287" t="n"/>
      <c r="BB1850" s="286" t="n"/>
      <c r="BC1850" s="286" t="n"/>
      <c r="BD1850" s="286" t="n"/>
      <c r="BE1850" s="286" t="n"/>
      <c r="BF1850" s="286" t="n"/>
      <c r="BG1850" s="286" t="n"/>
      <c r="BH1850" s="297" t="n"/>
      <c r="BI1850" s="297" t="n"/>
      <c r="BJ1850" s="297" t="n"/>
      <c r="BK1850" s="297" t="n"/>
      <c r="BL1850" s="297" t="n"/>
      <c r="BM1850" s="297" t="n"/>
      <c r="BN1850" s="297" t="n"/>
      <c r="BO1850" s="285" t="n"/>
      <c r="BP1850" s="297" t="n"/>
      <c r="BQ1850" s="297" t="n"/>
      <c r="BR1850" s="297" t="n"/>
      <c r="BS1850" s="297" t="n"/>
      <c r="BT1850" s="297" t="n"/>
      <c r="BU1850" s="297" t="n"/>
      <c r="BV1850" s="297" t="n"/>
      <c r="BW1850" s="288" t="n"/>
      <c r="BX1850" s="276">
        <f>SUM(IF(COUNTIF(MediaScorecard!CC2337, "*1.*"), 2, 0), IF(COUNTIF(MediaScorecard!CC2337, "*2.*"), 2, 0), IF(COUNTIF(MediaScorecard!CC2337, "*3.*"), 2, 0), IF(COUNTIF(MediaScorecard!CC2337, "*4.*"), 2, 0), IF(COUNTIF(MediaScorecard!CC2337, "*5.*"), 2, 0), IF(COUNTIF(MediaScorecard!CC2337, "*6.*"), 2, 0))</f>
        <v/>
      </c>
      <c r="BY1850" s="277">
        <f t="array" ref="BY1850">SUM(VALUE(AT1850),VALUE(AU1850),VALUE(AV1850),VALUE(AW1850),VALUE(AX1850),VALUE(AY1850),VALUE(AZ1850),VALUE(BB1850),VALUE(BC1850),VALUE(BD1850),VALUE(BE1850),VALUE(BF1850),VALUE(BG1850),VALUE(BH1850),VALUE(BI1850),VALUE(BJ1850),VALUE(BK1850),VALUE(BL1850),VALUE(BM1850),VALUE(BN1850),VALUE(BO1850),VALUE(BP1850),VALUE(BQ1850),VALUE(BR1850),VALUE(BS1850),VALUE(BT1850),VALUE(BU1850),VALUE(BV1850),VALUE(BW1850))</f>
        <v/>
      </c>
      <c r="BZ1850" s="307" t="n"/>
      <c r="CA1850" s="307" t="n"/>
      <c r="CB1850" s="307" t="n"/>
      <c r="CC1850" s="307" t="n"/>
      <c r="CD1850" s="307" t="n"/>
      <c r="CE1850" s="307" t="n"/>
      <c r="CF1850" s="307" t="n"/>
      <c r="CG1850" s="307" t="n"/>
      <c r="CH1850" s="307" t="n"/>
      <c r="CI1850" s="307" t="n"/>
      <c r="CJ1850" s="307" t="n"/>
      <c r="CK1850" s="307" t="n"/>
      <c r="CL1850" s="307" t="n"/>
      <c r="CM1850" s="307" t="n"/>
      <c r="CN1850" s="307" t="n"/>
      <c r="CO1850" s="307" t="n"/>
      <c r="CP1850" s="307" t="n"/>
      <c r="CQ1850" s="307" t="n"/>
      <c r="CR1850" s="279" t="n"/>
      <c r="CS1850" s="280">
        <f>AVERAGE(Value(BY1850),value(CR1850))</f>
        <v/>
      </c>
      <c r="CT1850" s="421">
        <f>(IF(OR(MediaScorecard!BG2337="x", MediaScorecard!BH2337="x",MediaScorecard!BI2337="x",MediaScorecard!BJ2337="x",MediaScorecard!BK2337="x"),1, 2))</f>
        <v/>
      </c>
      <c r="CU1850" s="308" t="n"/>
      <c r="CV1850" s="308" t="n"/>
      <c r="CW1850" s="308" t="n"/>
      <c r="CX1850" s="309" t="n"/>
      <c r="CY1850" s="308" t="n"/>
      <c r="CZ1850" s="308" t="n"/>
      <c r="DA1850" s="308" t="n"/>
    </row>
    <row r="1851" ht="21" customHeight="1" s="590">
      <c r="A1851" s="421" t="n"/>
      <c r="B1851" s="270" t="n"/>
      <c r="C1851" s="269" t="n"/>
      <c r="D1851" s="267" t="n"/>
      <c r="E1851" s="267" t="n"/>
      <c r="F1851" s="268" t="n"/>
      <c r="G1851" s="421" t="n"/>
      <c r="H1851" s="269" t="n"/>
      <c r="I1851" s="421" t="n"/>
      <c r="J1851" s="421" t="n"/>
      <c r="K1851" s="421" t="n"/>
      <c r="L1851" s="421" t="n"/>
      <c r="M1851" s="421" t="n"/>
      <c r="N1851" s="421" t="n"/>
      <c r="O1851" s="421" t="n"/>
      <c r="P1851" s="421" t="n"/>
      <c r="Q1851" s="421" t="n"/>
      <c r="R1851" s="270" t="n"/>
      <c r="S1851" s="421" t="n"/>
      <c r="T1851" s="421" t="n"/>
      <c r="U1851" s="421" t="n"/>
      <c r="V1851" s="421" t="n"/>
      <c r="W1851" s="421" t="n"/>
      <c r="X1851" s="421" t="n"/>
      <c r="Y1851" s="421" t="n"/>
      <c r="Z1851" s="421" t="n"/>
      <c r="AA1851" s="421" t="n"/>
      <c r="AB1851" s="421" t="n"/>
      <c r="AC1851" s="421" t="n"/>
      <c r="AD1851" s="421" t="n"/>
      <c r="AE1851" s="421" t="n"/>
      <c r="AF1851" s="421" t="n"/>
      <c r="AG1851" s="421" t="n"/>
      <c r="AH1851" s="421" t="n"/>
      <c r="AI1851" s="421" t="n"/>
      <c r="AJ1851" s="297" t="n"/>
      <c r="AK1851" s="297" t="n"/>
      <c r="AL1851" s="284" t="n"/>
      <c r="AM1851" s="297" t="n"/>
      <c r="AN1851" s="285" t="n"/>
      <c r="AO1851" s="297" t="n"/>
      <c r="AP1851" s="297" t="n"/>
      <c r="AQ1851" s="297" t="n"/>
      <c r="AR1851" s="297" t="n"/>
      <c r="AS1851" s="297" t="n"/>
      <c r="AT1851" s="285" t="n"/>
      <c r="AU1851" s="297" t="n"/>
      <c r="AV1851" s="297" t="n"/>
      <c r="AW1851" s="297" t="n"/>
      <c r="AX1851" s="297" t="n"/>
      <c r="AY1851" s="286" t="n"/>
      <c r="AZ1851" s="286" t="n"/>
      <c r="BA1851" s="287" t="n"/>
      <c r="BB1851" s="286" t="n"/>
      <c r="BC1851" s="286" t="n"/>
      <c r="BD1851" s="286" t="n"/>
      <c r="BE1851" s="286" t="n"/>
      <c r="BF1851" s="286" t="n"/>
      <c r="BG1851" s="286" t="n"/>
      <c r="BH1851" s="297" t="n"/>
      <c r="BI1851" s="297" t="n"/>
      <c r="BJ1851" s="297" t="n"/>
      <c r="BK1851" s="297" t="n"/>
      <c r="BL1851" s="297" t="n"/>
      <c r="BM1851" s="297" t="n"/>
      <c r="BN1851" s="297" t="n"/>
      <c r="BO1851" s="285" t="n"/>
      <c r="BP1851" s="297" t="n"/>
      <c r="BQ1851" s="297" t="n"/>
      <c r="BR1851" s="297" t="n"/>
      <c r="BS1851" s="297" t="n"/>
      <c r="BT1851" s="297" t="n"/>
      <c r="BU1851" s="297" t="n"/>
      <c r="BV1851" s="297" t="n"/>
      <c r="BW1851" s="288" t="n"/>
      <c r="BX1851" s="276">
        <f>SUM(IF(COUNTIF(MediaScorecard!CC2338, "*1.*"), 2, 0), IF(COUNTIF(MediaScorecard!CC2338, "*2.*"), 2, 0), IF(COUNTIF(MediaScorecard!CC2338, "*3.*"), 2, 0), IF(COUNTIF(MediaScorecard!CC2338, "*4.*"), 2, 0), IF(COUNTIF(MediaScorecard!CC2338, "*5.*"), 2, 0), IF(COUNTIF(MediaScorecard!CC2338, "*6.*"), 2, 0))</f>
        <v/>
      </c>
      <c r="BY1851" s="277">
        <f t="array" ref="BY1851">SUM(VALUE(AT1851),VALUE(AU1851),VALUE(AV1851),VALUE(AW1851),VALUE(AX1851),VALUE(AY1851),VALUE(AZ1851),VALUE(BB1851),VALUE(BC1851),VALUE(BD1851),VALUE(BE1851),VALUE(BF1851),VALUE(BG1851),VALUE(BH1851),VALUE(BI1851),VALUE(BJ1851),VALUE(BK1851),VALUE(BL1851),VALUE(BM1851),VALUE(BN1851),VALUE(BO1851),VALUE(BP1851),VALUE(BQ1851),VALUE(BR1851),VALUE(BS1851),VALUE(BT1851),VALUE(BU1851),VALUE(BV1851),VALUE(BW1851))</f>
        <v/>
      </c>
      <c r="BZ1851" s="307" t="n"/>
      <c r="CA1851" s="307" t="n"/>
      <c r="CB1851" s="307" t="n"/>
      <c r="CC1851" s="307" t="n"/>
      <c r="CD1851" s="307" t="n"/>
      <c r="CE1851" s="307" t="n"/>
      <c r="CF1851" s="307" t="n"/>
      <c r="CG1851" s="307" t="n"/>
      <c r="CH1851" s="307" t="n"/>
      <c r="CI1851" s="307" t="n"/>
      <c r="CJ1851" s="307" t="n"/>
      <c r="CK1851" s="307" t="n"/>
      <c r="CL1851" s="307" t="n"/>
      <c r="CM1851" s="307" t="n"/>
      <c r="CN1851" s="307" t="n"/>
      <c r="CO1851" s="307" t="n"/>
      <c r="CP1851" s="307" t="n"/>
      <c r="CQ1851" s="307" t="n"/>
      <c r="CR1851" s="279" t="n"/>
      <c r="CS1851" s="280">
        <f>AVERAGE(Value(BY1851),value(CR1851))</f>
        <v/>
      </c>
      <c r="CT1851" s="421">
        <f>(IF(OR(MediaScorecard!BG2338="x", MediaScorecard!BH2338="x",MediaScorecard!BI2338="x",MediaScorecard!BJ2338="x",MediaScorecard!BK2338="x"),1, 2))</f>
        <v/>
      </c>
      <c r="CU1851" s="308" t="n"/>
      <c r="CV1851" s="308" t="n"/>
      <c r="CW1851" s="308" t="n"/>
      <c r="CX1851" s="309" t="n"/>
      <c r="CY1851" s="308" t="n"/>
      <c r="CZ1851" s="308" t="n"/>
      <c r="DA1851" s="308" t="n"/>
    </row>
    <row r="1852" ht="21" customHeight="1" s="590">
      <c r="A1852" s="421" t="n"/>
      <c r="B1852" s="270" t="n"/>
      <c r="C1852" s="269" t="n"/>
      <c r="D1852" s="267" t="n"/>
      <c r="E1852" s="267" t="n"/>
      <c r="F1852" s="268" t="n"/>
      <c r="G1852" s="421" t="n"/>
      <c r="H1852" s="269" t="n"/>
      <c r="I1852" s="421" t="n"/>
      <c r="J1852" s="421" t="n"/>
      <c r="K1852" s="421" t="n"/>
      <c r="L1852" s="421" t="n"/>
      <c r="M1852" s="421" t="n"/>
      <c r="N1852" s="421" t="n"/>
      <c r="O1852" s="421" t="n"/>
      <c r="P1852" s="421" t="n"/>
      <c r="Q1852" s="421" t="n"/>
      <c r="R1852" s="270" t="n"/>
      <c r="S1852" s="421" t="n"/>
      <c r="T1852" s="421" t="n"/>
      <c r="U1852" s="421" t="n"/>
      <c r="V1852" s="421" t="n"/>
      <c r="W1852" s="421" t="n"/>
      <c r="X1852" s="421" t="n"/>
      <c r="Y1852" s="421" t="n"/>
      <c r="Z1852" s="421" t="n"/>
      <c r="AA1852" s="421" t="n"/>
      <c r="AB1852" s="421" t="n"/>
      <c r="AC1852" s="421" t="n"/>
      <c r="AD1852" s="421" t="n"/>
      <c r="AE1852" s="421" t="n"/>
      <c r="AF1852" s="421" t="n"/>
      <c r="AG1852" s="421" t="n"/>
      <c r="AH1852" s="421" t="n"/>
      <c r="AI1852" s="421" t="n"/>
      <c r="AJ1852" s="297" t="n"/>
      <c r="AK1852" s="297" t="n"/>
      <c r="AL1852" s="284" t="n"/>
      <c r="AM1852" s="297" t="n"/>
      <c r="AN1852" s="285" t="n"/>
      <c r="AO1852" s="297" t="n"/>
      <c r="AP1852" s="297" t="n"/>
      <c r="AQ1852" s="297" t="n"/>
      <c r="AR1852" s="297" t="n"/>
      <c r="AS1852" s="297" t="n"/>
      <c r="AT1852" s="285" t="n"/>
      <c r="AU1852" s="297" t="n"/>
      <c r="AV1852" s="297" t="n"/>
      <c r="AW1852" s="297" t="n"/>
      <c r="AX1852" s="297" t="n"/>
      <c r="AY1852" s="286" t="n"/>
      <c r="AZ1852" s="286" t="n"/>
      <c r="BA1852" s="287" t="n"/>
      <c r="BB1852" s="286" t="n"/>
      <c r="BC1852" s="286" t="n"/>
      <c r="BD1852" s="286" t="n"/>
      <c r="BE1852" s="286" t="n"/>
      <c r="BF1852" s="286" t="n"/>
      <c r="BG1852" s="286" t="n"/>
      <c r="BH1852" s="297" t="n"/>
      <c r="BI1852" s="297" t="n"/>
      <c r="BJ1852" s="297" t="n"/>
      <c r="BK1852" s="297" t="n"/>
      <c r="BL1852" s="297" t="n"/>
      <c r="BM1852" s="297" t="n"/>
      <c r="BN1852" s="297" t="n"/>
      <c r="BO1852" s="285" t="n"/>
      <c r="BP1852" s="297" t="n"/>
      <c r="BQ1852" s="297" t="n"/>
      <c r="BR1852" s="297" t="n"/>
      <c r="BS1852" s="297" t="n"/>
      <c r="BT1852" s="297" t="n"/>
      <c r="BU1852" s="297" t="n"/>
      <c r="BV1852" s="297" t="n"/>
      <c r="BW1852" s="288" t="n"/>
      <c r="BX1852" s="276">
        <f>SUM(IF(COUNTIF(MediaScorecard!CC2339, "*1.*"), 2, 0), IF(COUNTIF(MediaScorecard!CC2339, "*2.*"), 2, 0), IF(COUNTIF(MediaScorecard!CC2339, "*3.*"), 2, 0), IF(COUNTIF(MediaScorecard!CC2339, "*4.*"), 2, 0), IF(COUNTIF(MediaScorecard!CC2339, "*5.*"), 2, 0), IF(COUNTIF(MediaScorecard!CC2339, "*6.*"), 2, 0))</f>
        <v/>
      </c>
      <c r="BY1852" s="277">
        <f t="array" ref="BY1852">SUM(VALUE(AT1852),VALUE(AU1852),VALUE(AV1852),VALUE(AW1852),VALUE(AX1852),VALUE(AY1852),VALUE(AZ1852),VALUE(BB1852),VALUE(BC1852),VALUE(BD1852),VALUE(BE1852),VALUE(BF1852),VALUE(BG1852),VALUE(BH1852),VALUE(BI1852),VALUE(BJ1852),VALUE(BK1852),VALUE(BL1852),VALUE(BM1852),VALUE(BN1852),VALUE(BO1852),VALUE(BP1852),VALUE(BQ1852),VALUE(BR1852),VALUE(BS1852),VALUE(BT1852),VALUE(BU1852),VALUE(BV1852),VALUE(BW1852))</f>
        <v/>
      </c>
      <c r="BZ1852" s="307" t="n"/>
      <c r="CA1852" s="307" t="n"/>
      <c r="CB1852" s="307" t="n"/>
      <c r="CC1852" s="307" t="n"/>
      <c r="CD1852" s="307" t="n"/>
      <c r="CE1852" s="307" t="n"/>
      <c r="CF1852" s="307" t="n"/>
      <c r="CG1852" s="307" t="n"/>
      <c r="CH1852" s="307" t="n"/>
      <c r="CI1852" s="307" t="n"/>
      <c r="CJ1852" s="307" t="n"/>
      <c r="CK1852" s="307" t="n"/>
      <c r="CL1852" s="307" t="n"/>
      <c r="CM1852" s="307" t="n"/>
      <c r="CN1852" s="307" t="n"/>
      <c r="CO1852" s="307" t="n"/>
      <c r="CP1852" s="307" t="n"/>
      <c r="CQ1852" s="307" t="n"/>
      <c r="CR1852" s="279" t="n"/>
      <c r="CS1852" s="280">
        <f>AVERAGE(Value(BY1852),value(CR1852))</f>
        <v/>
      </c>
      <c r="CT1852" s="421">
        <f>(IF(OR(MediaScorecard!BG2339="x", MediaScorecard!BH2339="x",MediaScorecard!BI2339="x",MediaScorecard!BJ2339="x",MediaScorecard!BK2339="x"),1, 2))</f>
        <v/>
      </c>
      <c r="CU1852" s="308" t="n"/>
      <c r="CV1852" s="308" t="n"/>
      <c r="CW1852" s="308" t="n"/>
      <c r="CX1852" s="309" t="n"/>
      <c r="CY1852" s="308" t="n"/>
      <c r="CZ1852" s="308" t="n"/>
      <c r="DA1852" s="308" t="n"/>
    </row>
    <row r="1853" ht="21" customHeight="1" s="590">
      <c r="A1853" s="421" t="n"/>
      <c r="B1853" s="270" t="n"/>
      <c r="C1853" s="269" t="n"/>
      <c r="D1853" s="267" t="n"/>
      <c r="E1853" s="267" t="n"/>
      <c r="F1853" s="268" t="n"/>
      <c r="G1853" s="421" t="n"/>
      <c r="H1853" s="269" t="n"/>
      <c r="I1853" s="421" t="n"/>
      <c r="J1853" s="421" t="n"/>
      <c r="K1853" s="421" t="n"/>
      <c r="L1853" s="421" t="n"/>
      <c r="M1853" s="421" t="n"/>
      <c r="N1853" s="421" t="n"/>
      <c r="O1853" s="421" t="n"/>
      <c r="P1853" s="421" t="n"/>
      <c r="Q1853" s="421" t="n"/>
      <c r="R1853" s="270" t="n"/>
      <c r="S1853" s="421" t="n"/>
      <c r="T1853" s="421" t="n"/>
      <c r="U1853" s="421" t="n"/>
      <c r="V1853" s="421" t="n"/>
      <c r="W1853" s="421" t="n"/>
      <c r="X1853" s="421" t="n"/>
      <c r="Y1853" s="421" t="n"/>
      <c r="Z1853" s="421" t="n"/>
      <c r="AA1853" s="421" t="n"/>
      <c r="AB1853" s="421" t="n"/>
      <c r="AC1853" s="421" t="n"/>
      <c r="AD1853" s="421" t="n"/>
      <c r="AE1853" s="421" t="n"/>
      <c r="AF1853" s="421" t="n"/>
      <c r="AG1853" s="421" t="n"/>
      <c r="AH1853" s="421" t="n"/>
      <c r="AI1853" s="421" t="n"/>
      <c r="AJ1853" s="297" t="n"/>
      <c r="AK1853" s="297" t="n"/>
      <c r="AL1853" s="284" t="n"/>
      <c r="AM1853" s="297" t="n"/>
      <c r="AN1853" s="285" t="n"/>
      <c r="AO1853" s="297" t="n"/>
      <c r="AP1853" s="297" t="n"/>
      <c r="AQ1853" s="297" t="n"/>
      <c r="AR1853" s="297" t="n"/>
      <c r="AS1853" s="297" t="n"/>
      <c r="AT1853" s="285" t="n"/>
      <c r="AU1853" s="297" t="n"/>
      <c r="AV1853" s="297" t="n"/>
      <c r="AW1853" s="297" t="n"/>
      <c r="AX1853" s="297" t="n"/>
      <c r="AY1853" s="286" t="n"/>
      <c r="AZ1853" s="286" t="n"/>
      <c r="BA1853" s="287" t="n"/>
      <c r="BB1853" s="286" t="n"/>
      <c r="BC1853" s="286" t="n"/>
      <c r="BD1853" s="286" t="n"/>
      <c r="BE1853" s="286" t="n"/>
      <c r="BF1853" s="286" t="n"/>
      <c r="BG1853" s="286" t="n"/>
      <c r="BH1853" s="297" t="n"/>
      <c r="BI1853" s="297" t="n"/>
      <c r="BJ1853" s="297" t="n"/>
      <c r="BK1853" s="297" t="n"/>
      <c r="BL1853" s="297" t="n"/>
      <c r="BM1853" s="297" t="n"/>
      <c r="BN1853" s="297" t="n"/>
      <c r="BO1853" s="285" t="n"/>
      <c r="BP1853" s="297" t="n"/>
      <c r="BQ1853" s="297" t="n"/>
      <c r="BR1853" s="297" t="n"/>
      <c r="BS1853" s="297" t="n"/>
      <c r="BT1853" s="297" t="n"/>
      <c r="BU1853" s="297" t="n"/>
      <c r="BV1853" s="297" t="n"/>
      <c r="BW1853" s="288" t="n"/>
      <c r="BX1853" s="276">
        <f>SUM(IF(COUNTIF(MediaScorecard!CC2340, "*1.*"), 2, 0), IF(COUNTIF(MediaScorecard!CC2340, "*2.*"), 2, 0), IF(COUNTIF(MediaScorecard!CC2340, "*3.*"), 2, 0), IF(COUNTIF(MediaScorecard!CC2340, "*4.*"), 2, 0), IF(COUNTIF(MediaScorecard!CC2340, "*5.*"), 2, 0), IF(COUNTIF(MediaScorecard!CC2340, "*6.*"), 2, 0))</f>
        <v/>
      </c>
      <c r="BY1853" s="277">
        <f t="array" ref="BY1853">SUM(VALUE(AT1853),VALUE(AU1853),VALUE(AV1853),VALUE(AW1853),VALUE(AX1853),VALUE(AY1853),VALUE(AZ1853),VALUE(BB1853),VALUE(BC1853),VALUE(BD1853),VALUE(BE1853),VALUE(BF1853),VALUE(BG1853),VALUE(BH1853),VALUE(BI1853),VALUE(BJ1853),VALUE(BK1853),VALUE(BL1853),VALUE(BM1853),VALUE(BN1853),VALUE(BO1853),VALUE(BP1853),VALUE(BQ1853),VALUE(BR1853),VALUE(BS1853),VALUE(BT1853),VALUE(BU1853),VALUE(BV1853),VALUE(BW1853))</f>
        <v/>
      </c>
      <c r="BZ1853" s="307" t="n"/>
      <c r="CA1853" s="307" t="n"/>
      <c r="CB1853" s="307" t="n"/>
      <c r="CC1853" s="307" t="n"/>
      <c r="CD1853" s="307" t="n"/>
      <c r="CE1853" s="307" t="n"/>
      <c r="CF1853" s="307" t="n"/>
      <c r="CG1853" s="307" t="n"/>
      <c r="CH1853" s="307" t="n"/>
      <c r="CI1853" s="307" t="n"/>
      <c r="CJ1853" s="307" t="n"/>
      <c r="CK1853" s="307" t="n"/>
      <c r="CL1853" s="307" t="n"/>
      <c r="CM1853" s="307" t="n"/>
      <c r="CN1853" s="307" t="n"/>
      <c r="CO1853" s="307" t="n"/>
      <c r="CP1853" s="307" t="n"/>
      <c r="CQ1853" s="307" t="n"/>
      <c r="CR1853" s="279" t="n"/>
      <c r="CS1853" s="280">
        <f>AVERAGE(Value(BY1853),value(CR1853))</f>
        <v/>
      </c>
      <c r="CT1853" s="421">
        <f>(IF(OR(MediaScorecard!BG2340="x", MediaScorecard!BH2340="x",MediaScorecard!BI2340="x",MediaScorecard!BJ2340="x",MediaScorecard!BK2340="x"),1, 2))</f>
        <v/>
      </c>
      <c r="CU1853" s="308" t="n"/>
      <c r="CV1853" s="308" t="n"/>
      <c r="CW1853" s="308" t="n"/>
      <c r="CX1853" s="309" t="n"/>
      <c r="CY1853" s="308" t="n"/>
      <c r="CZ1853" s="308" t="n"/>
      <c r="DA1853" s="308" t="n"/>
    </row>
    <row r="1854" ht="21" customHeight="1" s="590">
      <c r="A1854" s="421" t="n"/>
      <c r="B1854" s="270" t="n"/>
      <c r="C1854" s="269" t="n"/>
      <c r="D1854" s="267" t="n"/>
      <c r="E1854" s="267" t="n"/>
      <c r="F1854" s="268" t="n"/>
      <c r="G1854" s="421" t="n"/>
      <c r="H1854" s="269" t="n"/>
      <c r="I1854" s="421" t="n"/>
      <c r="J1854" s="421" t="n"/>
      <c r="K1854" s="421" t="n"/>
      <c r="L1854" s="421" t="n"/>
      <c r="M1854" s="421" t="n"/>
      <c r="N1854" s="421" t="n"/>
      <c r="O1854" s="421" t="n"/>
      <c r="P1854" s="421" t="n"/>
      <c r="Q1854" s="421" t="n"/>
      <c r="R1854" s="270" t="n"/>
      <c r="S1854" s="421" t="n"/>
      <c r="T1854" s="421" t="n"/>
      <c r="U1854" s="421" t="n"/>
      <c r="V1854" s="421" t="n"/>
      <c r="W1854" s="421" t="n"/>
      <c r="X1854" s="421" t="n"/>
      <c r="Y1854" s="421" t="n"/>
      <c r="Z1854" s="421" t="n"/>
      <c r="AA1854" s="421" t="n"/>
      <c r="AB1854" s="421" t="n"/>
      <c r="AC1854" s="421" t="n"/>
      <c r="AD1854" s="421" t="n"/>
      <c r="AE1854" s="421" t="n"/>
      <c r="AF1854" s="421" t="n"/>
      <c r="AG1854" s="421" t="n"/>
      <c r="AH1854" s="421" t="n"/>
      <c r="AI1854" s="421" t="n"/>
      <c r="AJ1854" s="297" t="n"/>
      <c r="AK1854" s="297" t="n"/>
      <c r="AL1854" s="284" t="n"/>
      <c r="AM1854" s="297" t="n"/>
      <c r="AN1854" s="285" t="n"/>
      <c r="AO1854" s="297" t="n"/>
      <c r="AP1854" s="297" t="n"/>
      <c r="AQ1854" s="297" t="n"/>
      <c r="AR1854" s="297" t="n"/>
      <c r="AS1854" s="297" t="n"/>
      <c r="AT1854" s="285" t="n"/>
      <c r="AU1854" s="297" t="n"/>
      <c r="AV1854" s="297" t="n"/>
      <c r="AW1854" s="297" t="n"/>
      <c r="AX1854" s="297" t="n"/>
      <c r="AY1854" s="286" t="n"/>
      <c r="AZ1854" s="286" t="n"/>
      <c r="BA1854" s="287" t="n"/>
      <c r="BB1854" s="286" t="n"/>
      <c r="BC1854" s="286" t="n"/>
      <c r="BD1854" s="286" t="n"/>
      <c r="BE1854" s="286" t="n"/>
      <c r="BF1854" s="286" t="n"/>
      <c r="BG1854" s="286" t="n"/>
      <c r="BH1854" s="297" t="n"/>
      <c r="BI1854" s="297" t="n"/>
      <c r="BJ1854" s="297" t="n"/>
      <c r="BK1854" s="297" t="n"/>
      <c r="BL1854" s="297" t="n"/>
      <c r="BM1854" s="297" t="n"/>
      <c r="BN1854" s="297" t="n"/>
      <c r="BO1854" s="285" t="n"/>
      <c r="BP1854" s="297" t="n"/>
      <c r="BQ1854" s="297" t="n"/>
      <c r="BR1854" s="297" t="n"/>
      <c r="BS1854" s="297" t="n"/>
      <c r="BT1854" s="297" t="n"/>
      <c r="BU1854" s="297" t="n"/>
      <c r="BV1854" s="297" t="n"/>
      <c r="BW1854" s="288" t="n"/>
      <c r="BX1854" s="276">
        <f>SUM(IF(COUNTIF(MediaScorecard!CC2341, "*1.*"), 2, 0), IF(COUNTIF(MediaScorecard!CC2341, "*2.*"), 2, 0), IF(COUNTIF(MediaScorecard!CC2341, "*3.*"), 2, 0), IF(COUNTIF(MediaScorecard!CC2341, "*4.*"), 2, 0), IF(COUNTIF(MediaScorecard!CC2341, "*5.*"), 2, 0), IF(COUNTIF(MediaScorecard!CC2341, "*6.*"), 2, 0))</f>
        <v/>
      </c>
      <c r="BY1854" s="277">
        <f t="array" ref="BY1854">SUM(VALUE(AT1854),VALUE(AU1854),VALUE(AV1854),VALUE(AW1854),VALUE(AX1854),VALUE(AY1854),VALUE(AZ1854),VALUE(BB1854),VALUE(BC1854),VALUE(BD1854),VALUE(BE1854),VALUE(BF1854),VALUE(BG1854),VALUE(BH1854),VALUE(BI1854),VALUE(BJ1854),VALUE(BK1854),VALUE(BL1854),VALUE(BM1854),VALUE(BN1854),VALUE(BO1854),VALUE(BP1854),VALUE(BQ1854),VALUE(BR1854),VALUE(BS1854),VALUE(BT1854),VALUE(BU1854),VALUE(BV1854),VALUE(BW1854))</f>
        <v/>
      </c>
      <c r="BZ1854" s="307" t="n"/>
      <c r="CA1854" s="307" t="n"/>
      <c r="CB1854" s="307" t="n"/>
      <c r="CC1854" s="307" t="n"/>
      <c r="CD1854" s="307" t="n"/>
      <c r="CE1854" s="307" t="n"/>
      <c r="CF1854" s="307" t="n"/>
      <c r="CG1854" s="307" t="n"/>
      <c r="CH1854" s="307" t="n"/>
      <c r="CI1854" s="307" t="n"/>
      <c r="CJ1854" s="307" t="n"/>
      <c r="CK1854" s="307" t="n"/>
      <c r="CL1854" s="307" t="n"/>
      <c r="CM1854" s="307" t="n"/>
      <c r="CN1854" s="307" t="n"/>
      <c r="CO1854" s="307" t="n"/>
      <c r="CP1854" s="307" t="n"/>
      <c r="CQ1854" s="307" t="n"/>
      <c r="CR1854" s="279" t="n"/>
      <c r="CS1854" s="280">
        <f>AVERAGE(Value(BY1854),value(CR1854))</f>
        <v/>
      </c>
      <c r="CT1854" s="421">
        <f>(IF(OR(MediaScorecard!BG2341="x", MediaScorecard!BH2341="x",MediaScorecard!BI2341="x",MediaScorecard!BJ2341="x",MediaScorecard!BK2341="x"),1, 2))</f>
        <v/>
      </c>
      <c r="CU1854" s="308" t="n"/>
      <c r="CV1854" s="308" t="n"/>
      <c r="CW1854" s="308" t="n"/>
      <c r="CX1854" s="309" t="n"/>
      <c r="CY1854" s="308" t="n"/>
      <c r="CZ1854" s="308" t="n"/>
      <c r="DA1854" s="308" t="n"/>
    </row>
    <row r="1855" ht="21" customHeight="1" s="590">
      <c r="A1855" s="421" t="n"/>
      <c r="B1855" s="270" t="n"/>
      <c r="C1855" s="269" t="n"/>
      <c r="D1855" s="267" t="n"/>
      <c r="E1855" s="267" t="n"/>
      <c r="F1855" s="268" t="n"/>
      <c r="G1855" s="421" t="n"/>
      <c r="H1855" s="269" t="n"/>
      <c r="I1855" s="421" t="n"/>
      <c r="J1855" s="421" t="n"/>
      <c r="K1855" s="421" t="n"/>
      <c r="L1855" s="421" t="n"/>
      <c r="M1855" s="421" t="n"/>
      <c r="N1855" s="421" t="n"/>
      <c r="O1855" s="421" t="n"/>
      <c r="P1855" s="421" t="n"/>
      <c r="Q1855" s="421" t="n"/>
      <c r="R1855" s="270" t="n"/>
      <c r="S1855" s="421" t="n"/>
      <c r="T1855" s="421" t="n"/>
      <c r="U1855" s="421" t="n"/>
      <c r="V1855" s="421" t="n"/>
      <c r="W1855" s="421" t="n"/>
      <c r="X1855" s="421" t="n"/>
      <c r="Y1855" s="421" t="n"/>
      <c r="Z1855" s="421" t="n"/>
      <c r="AA1855" s="421" t="n"/>
      <c r="AB1855" s="421" t="n"/>
      <c r="AC1855" s="421" t="n"/>
      <c r="AD1855" s="421" t="n"/>
      <c r="AE1855" s="421" t="n"/>
      <c r="AF1855" s="421" t="n"/>
      <c r="AG1855" s="421" t="n"/>
      <c r="AH1855" s="421" t="n"/>
      <c r="AI1855" s="421" t="n"/>
      <c r="AJ1855" s="297" t="n"/>
      <c r="AK1855" s="297" t="n"/>
      <c r="AL1855" s="284" t="n"/>
      <c r="AM1855" s="297" t="n"/>
      <c r="AN1855" s="285" t="n"/>
      <c r="AO1855" s="297" t="n"/>
      <c r="AP1855" s="297" t="n"/>
      <c r="AQ1855" s="297" t="n"/>
      <c r="AR1855" s="297" t="n"/>
      <c r="AS1855" s="297" t="n"/>
      <c r="AT1855" s="285" t="n"/>
      <c r="AU1855" s="297" t="n"/>
      <c r="AV1855" s="297" t="n"/>
      <c r="AW1855" s="297" t="n"/>
      <c r="AX1855" s="297" t="n"/>
      <c r="AY1855" s="286" t="n"/>
      <c r="AZ1855" s="286" t="n"/>
      <c r="BA1855" s="287" t="n"/>
      <c r="BB1855" s="286" t="n"/>
      <c r="BC1855" s="286" t="n"/>
      <c r="BD1855" s="286" t="n"/>
      <c r="BE1855" s="286" t="n"/>
      <c r="BF1855" s="286" t="n"/>
      <c r="BG1855" s="286" t="n"/>
      <c r="BH1855" s="297" t="n"/>
      <c r="BI1855" s="297" t="n"/>
      <c r="BJ1855" s="297" t="n"/>
      <c r="BK1855" s="297" t="n"/>
      <c r="BL1855" s="297" t="n"/>
      <c r="BM1855" s="297" t="n"/>
      <c r="BN1855" s="297" t="n"/>
      <c r="BO1855" s="285" t="n"/>
      <c r="BP1855" s="297" t="n"/>
      <c r="BQ1855" s="297" t="n"/>
      <c r="BR1855" s="297" t="n"/>
      <c r="BS1855" s="297" t="n"/>
      <c r="BT1855" s="297" t="n"/>
      <c r="BU1855" s="297" t="n"/>
      <c r="BV1855" s="297" t="n"/>
      <c r="BW1855" s="288" t="n"/>
      <c r="BX1855" s="276">
        <f>SUM(IF(COUNTIF(MediaScorecard!CC2342, "*1.*"), 2, 0), IF(COUNTIF(MediaScorecard!CC2342, "*2.*"), 2, 0), IF(COUNTIF(MediaScorecard!CC2342, "*3.*"), 2, 0), IF(COUNTIF(MediaScorecard!CC2342, "*4.*"), 2, 0), IF(COUNTIF(MediaScorecard!CC2342, "*5.*"), 2, 0), IF(COUNTIF(MediaScorecard!CC2342, "*6.*"), 2, 0))</f>
        <v/>
      </c>
      <c r="BY1855" s="277">
        <f t="array" ref="BY1855">SUM(VALUE(AT1855),VALUE(AU1855),VALUE(AV1855),VALUE(AW1855),VALUE(AX1855),VALUE(AY1855),VALUE(AZ1855),VALUE(BB1855),VALUE(BC1855),VALUE(BD1855),VALUE(BE1855),VALUE(BF1855),VALUE(BG1855),VALUE(BH1855),VALUE(BI1855),VALUE(BJ1855),VALUE(BK1855),VALUE(BL1855),VALUE(BM1855),VALUE(BN1855),VALUE(BO1855),VALUE(BP1855),VALUE(BQ1855),VALUE(BR1855),VALUE(BS1855),VALUE(BT1855),VALUE(BU1855),VALUE(BV1855),VALUE(BW1855))</f>
        <v/>
      </c>
      <c r="BZ1855" s="307" t="n"/>
      <c r="CA1855" s="307" t="n"/>
      <c r="CB1855" s="307" t="n"/>
      <c r="CC1855" s="307" t="n"/>
      <c r="CD1855" s="307" t="n"/>
      <c r="CE1855" s="307" t="n"/>
      <c r="CF1855" s="307" t="n"/>
      <c r="CG1855" s="307" t="n"/>
      <c r="CH1855" s="307" t="n"/>
      <c r="CI1855" s="307" t="n"/>
      <c r="CJ1855" s="307" t="n"/>
      <c r="CK1855" s="307" t="n"/>
      <c r="CL1855" s="307" t="n"/>
      <c r="CM1855" s="307" t="n"/>
      <c r="CN1855" s="307" t="n"/>
      <c r="CO1855" s="307" t="n"/>
      <c r="CP1855" s="307" t="n"/>
      <c r="CQ1855" s="307" t="n"/>
      <c r="CR1855" s="279" t="n"/>
      <c r="CS1855" s="280">
        <f>AVERAGE(Value(BY1855),value(CR1855))</f>
        <v/>
      </c>
      <c r="CT1855" s="421">
        <f>(IF(OR(MediaScorecard!BG2342="x", MediaScorecard!BH2342="x",MediaScorecard!BI2342="x",MediaScorecard!BJ2342="x",MediaScorecard!BK2342="x"),1, 2))</f>
        <v/>
      </c>
      <c r="CU1855" s="308" t="n"/>
      <c r="CV1855" s="308" t="n"/>
      <c r="CW1855" s="308" t="n"/>
      <c r="CX1855" s="309" t="n"/>
      <c r="CY1855" s="308" t="n"/>
      <c r="CZ1855" s="308" t="n"/>
      <c r="DA1855" s="308" t="n"/>
    </row>
    <row r="1856" ht="21" customHeight="1" s="590">
      <c r="A1856" s="421" t="n"/>
      <c r="B1856" s="270" t="n"/>
      <c r="C1856" s="269" t="n"/>
      <c r="D1856" s="267" t="n"/>
      <c r="E1856" s="267" t="n"/>
      <c r="F1856" s="268" t="n"/>
      <c r="G1856" s="421" t="n"/>
      <c r="H1856" s="269" t="n"/>
      <c r="I1856" s="421" t="n"/>
      <c r="J1856" s="421" t="n"/>
      <c r="K1856" s="421" t="n"/>
      <c r="L1856" s="421" t="n"/>
      <c r="M1856" s="421" t="n"/>
      <c r="N1856" s="421" t="n"/>
      <c r="O1856" s="421" t="n"/>
      <c r="P1856" s="421" t="n"/>
      <c r="Q1856" s="421" t="n"/>
      <c r="R1856" s="270" t="n"/>
      <c r="S1856" s="421" t="n"/>
      <c r="T1856" s="421" t="n"/>
      <c r="U1856" s="421" t="n"/>
      <c r="V1856" s="421" t="n"/>
      <c r="W1856" s="421" t="n"/>
      <c r="X1856" s="421" t="n"/>
      <c r="Y1856" s="421" t="n"/>
      <c r="Z1856" s="421" t="n"/>
      <c r="AA1856" s="421" t="n"/>
      <c r="AB1856" s="421" t="n"/>
      <c r="AC1856" s="421" t="n"/>
      <c r="AD1856" s="421" t="n"/>
      <c r="AE1856" s="421" t="n"/>
      <c r="AF1856" s="421" t="n"/>
      <c r="AG1856" s="421" t="n"/>
      <c r="AH1856" s="421" t="n"/>
      <c r="AI1856" s="421" t="n"/>
      <c r="AJ1856" s="297" t="n"/>
      <c r="AK1856" s="297" t="n"/>
      <c r="AL1856" s="284" t="n"/>
      <c r="AM1856" s="297" t="n"/>
      <c r="AN1856" s="285" t="n"/>
      <c r="AO1856" s="297" t="n"/>
      <c r="AP1856" s="297" t="n"/>
      <c r="AQ1856" s="297" t="n"/>
      <c r="AR1856" s="297" t="n"/>
      <c r="AS1856" s="297" t="n"/>
      <c r="AT1856" s="285" t="n"/>
      <c r="AU1856" s="297" t="n"/>
      <c r="AV1856" s="297" t="n"/>
      <c r="AW1856" s="297" t="n"/>
      <c r="AX1856" s="297" t="n"/>
      <c r="AY1856" s="286" t="n"/>
      <c r="AZ1856" s="286" t="n"/>
      <c r="BA1856" s="287" t="n"/>
      <c r="BB1856" s="286" t="n"/>
      <c r="BC1856" s="286" t="n"/>
      <c r="BD1856" s="286" t="n"/>
      <c r="BE1856" s="286" t="n"/>
      <c r="BF1856" s="286" t="n"/>
      <c r="BG1856" s="286" t="n"/>
      <c r="BH1856" s="297" t="n"/>
      <c r="BI1856" s="297" t="n"/>
      <c r="BJ1856" s="297" t="n"/>
      <c r="BK1856" s="297" t="n"/>
      <c r="BL1856" s="297" t="n"/>
      <c r="BM1856" s="297" t="n"/>
      <c r="BN1856" s="297" t="n"/>
      <c r="BO1856" s="285" t="n"/>
      <c r="BP1856" s="297" t="n"/>
      <c r="BQ1856" s="297" t="n"/>
      <c r="BR1856" s="297" t="n"/>
      <c r="BS1856" s="297" t="n"/>
      <c r="BT1856" s="297" t="n"/>
      <c r="BU1856" s="297" t="n"/>
      <c r="BV1856" s="297" t="n"/>
      <c r="BW1856" s="288" t="n"/>
      <c r="BX1856" s="276">
        <f>SUM(IF(COUNTIF(MediaScorecard!CC2343, "*1.*"), 2, 0), IF(COUNTIF(MediaScorecard!CC2343, "*2.*"), 2, 0), IF(COUNTIF(MediaScorecard!CC2343, "*3.*"), 2, 0), IF(COUNTIF(MediaScorecard!CC2343, "*4.*"), 2, 0), IF(COUNTIF(MediaScorecard!CC2343, "*5.*"), 2, 0), IF(COUNTIF(MediaScorecard!CC2343, "*6.*"), 2, 0))</f>
        <v/>
      </c>
      <c r="BY1856" s="277">
        <f t="array" ref="BY1856">SUM(VALUE(AT1856),VALUE(AU1856),VALUE(AV1856),VALUE(AW1856),VALUE(AX1856),VALUE(AY1856),VALUE(AZ1856),VALUE(BB1856),VALUE(BC1856),VALUE(BD1856),VALUE(BE1856),VALUE(BF1856),VALUE(BG1856),VALUE(BH1856),VALUE(BI1856),VALUE(BJ1856),VALUE(BK1856),VALUE(BL1856),VALUE(BM1856),VALUE(BN1856),VALUE(BO1856),VALUE(BP1856),VALUE(BQ1856),VALUE(BR1856),VALUE(BS1856),VALUE(BT1856),VALUE(BU1856),VALUE(BV1856),VALUE(BW1856))</f>
        <v/>
      </c>
      <c r="BZ1856" s="307" t="n"/>
      <c r="CA1856" s="307" t="n"/>
      <c r="CB1856" s="307" t="n"/>
      <c r="CC1856" s="307" t="n"/>
      <c r="CD1856" s="307" t="n"/>
      <c r="CE1856" s="307" t="n"/>
      <c r="CF1856" s="307" t="n"/>
      <c r="CG1856" s="307" t="n"/>
      <c r="CH1856" s="307" t="n"/>
      <c r="CI1856" s="307" t="n"/>
      <c r="CJ1856" s="307" t="n"/>
      <c r="CK1856" s="307" t="n"/>
      <c r="CL1856" s="307" t="n"/>
      <c r="CM1856" s="307" t="n"/>
      <c r="CN1856" s="307" t="n"/>
      <c r="CO1856" s="307" t="n"/>
      <c r="CP1856" s="307" t="n"/>
      <c r="CQ1856" s="307" t="n"/>
      <c r="CR1856" s="279" t="n"/>
      <c r="CS1856" s="280">
        <f>AVERAGE(Value(BY1856),value(CR1856))</f>
        <v/>
      </c>
      <c r="CT1856" s="421">
        <f>(IF(OR(MediaScorecard!BG2343="x", MediaScorecard!BH2343="x",MediaScorecard!BI2343="x",MediaScorecard!BJ2343="x",MediaScorecard!BK2343="x"),1, 2))</f>
        <v/>
      </c>
      <c r="CU1856" s="308" t="n"/>
      <c r="CV1856" s="308" t="n"/>
      <c r="CW1856" s="308" t="n"/>
      <c r="CX1856" s="309" t="n"/>
      <c r="CY1856" s="308" t="n"/>
      <c r="CZ1856" s="308" t="n"/>
      <c r="DA1856" s="308" t="n"/>
    </row>
    <row r="1857" ht="21" customHeight="1" s="590">
      <c r="A1857" s="421" t="n"/>
      <c r="B1857" s="270" t="n"/>
      <c r="C1857" s="269" t="n"/>
      <c r="D1857" s="267" t="n"/>
      <c r="E1857" s="267" t="n"/>
      <c r="F1857" s="268" t="n"/>
      <c r="G1857" s="421" t="n"/>
      <c r="H1857" s="269" t="n"/>
      <c r="I1857" s="421" t="n"/>
      <c r="J1857" s="421" t="n"/>
      <c r="K1857" s="421" t="n"/>
      <c r="L1857" s="421" t="n"/>
      <c r="M1857" s="421" t="n"/>
      <c r="N1857" s="421" t="n"/>
      <c r="O1857" s="421" t="n"/>
      <c r="P1857" s="421" t="n"/>
      <c r="Q1857" s="421" t="n"/>
      <c r="R1857" s="270" t="n"/>
      <c r="S1857" s="421" t="n"/>
      <c r="T1857" s="421" t="n"/>
      <c r="U1857" s="421" t="n"/>
      <c r="V1857" s="421" t="n"/>
      <c r="W1857" s="421" t="n"/>
      <c r="X1857" s="421" t="n"/>
      <c r="Y1857" s="421" t="n"/>
      <c r="Z1857" s="421" t="n"/>
      <c r="AA1857" s="421" t="n"/>
      <c r="AB1857" s="421" t="n"/>
      <c r="AC1857" s="421" t="n"/>
      <c r="AD1857" s="421" t="n"/>
      <c r="AE1857" s="421" t="n"/>
      <c r="AF1857" s="421" t="n"/>
      <c r="AG1857" s="421" t="n"/>
      <c r="AH1857" s="421" t="n"/>
      <c r="AI1857" s="421" t="n"/>
      <c r="AJ1857" s="297" t="n"/>
      <c r="AK1857" s="297" t="n"/>
      <c r="AL1857" s="284" t="n"/>
      <c r="AM1857" s="297" t="n"/>
      <c r="AN1857" s="285" t="n"/>
      <c r="AO1857" s="297" t="n"/>
      <c r="AP1857" s="297" t="n"/>
      <c r="AQ1857" s="297" t="n"/>
      <c r="AR1857" s="297" t="n"/>
      <c r="AS1857" s="297" t="n"/>
      <c r="AT1857" s="285" t="n"/>
      <c r="AU1857" s="297" t="n"/>
      <c r="AV1857" s="297" t="n"/>
      <c r="AW1857" s="297" t="n"/>
      <c r="AX1857" s="297" t="n"/>
      <c r="AY1857" s="286" t="n"/>
      <c r="AZ1857" s="286" t="n"/>
      <c r="BA1857" s="287" t="n"/>
      <c r="BB1857" s="286" t="n"/>
      <c r="BC1857" s="286" t="n"/>
      <c r="BD1857" s="286" t="n"/>
      <c r="BE1857" s="286" t="n"/>
      <c r="BF1857" s="286" t="n"/>
      <c r="BG1857" s="286" t="n"/>
      <c r="BH1857" s="297" t="n"/>
      <c r="BI1857" s="297" t="n"/>
      <c r="BJ1857" s="297" t="n"/>
      <c r="BK1857" s="297" t="n"/>
      <c r="BL1857" s="297" t="n"/>
      <c r="BM1857" s="297" t="n"/>
      <c r="BN1857" s="297" t="n"/>
      <c r="BO1857" s="285" t="n"/>
      <c r="BP1857" s="297" t="n"/>
      <c r="BQ1857" s="297" t="n"/>
      <c r="BR1857" s="297" t="n"/>
      <c r="BS1857" s="297" t="n"/>
      <c r="BT1857" s="297" t="n"/>
      <c r="BU1857" s="297" t="n"/>
      <c r="BV1857" s="297" t="n"/>
      <c r="BW1857" s="288" t="n"/>
      <c r="BX1857" s="276">
        <f>SUM(IF(COUNTIF(MediaScorecard!CC2344, "*1.*"), 2, 0), IF(COUNTIF(MediaScorecard!CC2344, "*2.*"), 2, 0), IF(COUNTIF(MediaScorecard!CC2344, "*3.*"), 2, 0), IF(COUNTIF(MediaScorecard!CC2344, "*4.*"), 2, 0), IF(COUNTIF(MediaScorecard!CC2344, "*5.*"), 2, 0), IF(COUNTIF(MediaScorecard!CC2344, "*6.*"), 2, 0))</f>
        <v/>
      </c>
      <c r="BY1857" s="277">
        <f t="array" ref="BY1857">SUM(VALUE(AT1857),VALUE(AU1857),VALUE(AV1857),VALUE(AW1857),VALUE(AX1857),VALUE(AY1857),VALUE(AZ1857),VALUE(BB1857),VALUE(BC1857),VALUE(BD1857),VALUE(BE1857),VALUE(BF1857),VALUE(BG1857),VALUE(BH1857),VALUE(BI1857),VALUE(BJ1857),VALUE(BK1857),VALUE(BL1857),VALUE(BM1857),VALUE(BN1857),VALUE(BO1857),VALUE(BP1857),VALUE(BQ1857),VALUE(BR1857),VALUE(BS1857),VALUE(BT1857),VALUE(BU1857),VALUE(BV1857),VALUE(BW1857))</f>
        <v/>
      </c>
      <c r="BZ1857" s="307" t="n"/>
      <c r="CA1857" s="307" t="n"/>
      <c r="CB1857" s="307" t="n"/>
      <c r="CC1857" s="307" t="n"/>
      <c r="CD1857" s="307" t="n"/>
      <c r="CE1857" s="307" t="n"/>
      <c r="CF1857" s="307" t="n"/>
      <c r="CG1857" s="307" t="n"/>
      <c r="CH1857" s="307" t="n"/>
      <c r="CI1857" s="307" t="n"/>
      <c r="CJ1857" s="307" t="n"/>
      <c r="CK1857" s="307" t="n"/>
      <c r="CL1857" s="307" t="n"/>
      <c r="CM1857" s="307" t="n"/>
      <c r="CN1857" s="307" t="n"/>
      <c r="CO1857" s="307" t="n"/>
      <c r="CP1857" s="307" t="n"/>
      <c r="CQ1857" s="307" t="n"/>
      <c r="CR1857" s="279" t="n"/>
      <c r="CS1857" s="280">
        <f>AVERAGE(Value(BY1857),value(CR1857))</f>
        <v/>
      </c>
      <c r="CT1857" s="421">
        <f>(IF(OR(MediaScorecard!BG2344="x", MediaScorecard!BH2344="x",MediaScorecard!BI2344="x",MediaScorecard!BJ2344="x",MediaScorecard!BK2344="x"),1, 2))</f>
        <v/>
      </c>
      <c r="CU1857" s="308" t="n"/>
      <c r="CV1857" s="308" t="n"/>
      <c r="CW1857" s="308" t="n"/>
      <c r="CX1857" s="309" t="n"/>
      <c r="CY1857" s="308" t="n"/>
      <c r="CZ1857" s="308" t="n"/>
      <c r="DA1857" s="308" t="n"/>
    </row>
    <row r="1858" ht="21" customHeight="1" s="590">
      <c r="A1858" s="421" t="n"/>
      <c r="B1858" s="270" t="n"/>
      <c r="C1858" s="269" t="n"/>
      <c r="D1858" s="267" t="n"/>
      <c r="E1858" s="267" t="n"/>
      <c r="F1858" s="268" t="n"/>
      <c r="G1858" s="421" t="n"/>
      <c r="H1858" s="269" t="n"/>
      <c r="I1858" s="421" t="n"/>
      <c r="J1858" s="421" t="n"/>
      <c r="K1858" s="421" t="n"/>
      <c r="L1858" s="421" t="n"/>
      <c r="M1858" s="421" t="n"/>
      <c r="N1858" s="421" t="n"/>
      <c r="O1858" s="421" t="n"/>
      <c r="P1858" s="421" t="n"/>
      <c r="Q1858" s="421" t="n"/>
      <c r="R1858" s="270" t="n"/>
      <c r="S1858" s="421" t="n"/>
      <c r="T1858" s="421" t="n"/>
      <c r="U1858" s="421" t="n"/>
      <c r="V1858" s="421" t="n"/>
      <c r="W1858" s="421" t="n"/>
      <c r="X1858" s="421" t="n"/>
      <c r="Y1858" s="421" t="n"/>
      <c r="Z1858" s="421" t="n"/>
      <c r="AA1858" s="421" t="n"/>
      <c r="AB1858" s="421" t="n"/>
      <c r="AC1858" s="421" t="n"/>
      <c r="AD1858" s="421" t="n"/>
      <c r="AE1858" s="421" t="n"/>
      <c r="AF1858" s="421" t="n"/>
      <c r="AG1858" s="421" t="n"/>
      <c r="AH1858" s="421" t="n"/>
      <c r="AI1858" s="421" t="n"/>
      <c r="AJ1858" s="297" t="n"/>
      <c r="AK1858" s="297" t="n"/>
      <c r="AL1858" s="284" t="n"/>
      <c r="AM1858" s="297" t="n"/>
      <c r="AN1858" s="285" t="n"/>
      <c r="AO1858" s="297" t="n"/>
      <c r="AP1858" s="297" t="n"/>
      <c r="AQ1858" s="297" t="n"/>
      <c r="AR1858" s="297" t="n"/>
      <c r="AS1858" s="297" t="n"/>
      <c r="AT1858" s="285" t="n"/>
      <c r="AU1858" s="297" t="n"/>
      <c r="AV1858" s="297" t="n"/>
      <c r="AW1858" s="297" t="n"/>
      <c r="AX1858" s="297" t="n"/>
      <c r="AY1858" s="286" t="n"/>
      <c r="AZ1858" s="286" t="n"/>
      <c r="BA1858" s="287" t="n"/>
      <c r="BB1858" s="286" t="n"/>
      <c r="BC1858" s="286" t="n"/>
      <c r="BD1858" s="286" t="n"/>
      <c r="BE1858" s="286" t="n"/>
      <c r="BF1858" s="286" t="n"/>
      <c r="BG1858" s="286" t="n"/>
      <c r="BH1858" s="297" t="n"/>
      <c r="BI1858" s="297" t="n"/>
      <c r="BJ1858" s="297" t="n"/>
      <c r="BK1858" s="297" t="n"/>
      <c r="BL1858" s="297" t="n"/>
      <c r="BM1858" s="297" t="n"/>
      <c r="BN1858" s="297" t="n"/>
      <c r="BO1858" s="285" t="n"/>
      <c r="BP1858" s="297" t="n"/>
      <c r="BQ1858" s="297" t="n"/>
      <c r="BR1858" s="297" t="n"/>
      <c r="BS1858" s="297" t="n"/>
      <c r="BT1858" s="297" t="n"/>
      <c r="BU1858" s="297" t="n"/>
      <c r="BV1858" s="297" t="n"/>
      <c r="BW1858" s="288" t="n"/>
      <c r="BX1858" s="276">
        <f>SUM(IF(COUNTIF(MediaScorecard!CC2345, "*1.*"), 2, 0), IF(COUNTIF(MediaScorecard!CC2345, "*2.*"), 2, 0), IF(COUNTIF(MediaScorecard!CC2345, "*3.*"), 2, 0), IF(COUNTIF(MediaScorecard!CC2345, "*4.*"), 2, 0), IF(COUNTIF(MediaScorecard!CC2345, "*5.*"), 2, 0), IF(COUNTIF(MediaScorecard!CC2345, "*6.*"), 2, 0))</f>
        <v/>
      </c>
      <c r="BY1858" s="277">
        <f t="array" ref="BY1858">SUM(VALUE(AT1858),VALUE(AU1858),VALUE(AV1858),VALUE(AW1858),VALUE(AX1858),VALUE(AY1858),VALUE(AZ1858),VALUE(BB1858),VALUE(BC1858),VALUE(BD1858),VALUE(BE1858),VALUE(BF1858),VALUE(BG1858),VALUE(BH1858),VALUE(BI1858),VALUE(BJ1858),VALUE(BK1858),VALUE(BL1858),VALUE(BM1858),VALUE(BN1858),VALUE(BO1858),VALUE(BP1858),VALUE(BQ1858),VALUE(BR1858),VALUE(BS1858),VALUE(BT1858),VALUE(BU1858),VALUE(BV1858),VALUE(BW1858))</f>
        <v/>
      </c>
      <c r="BZ1858" s="307" t="n"/>
      <c r="CA1858" s="307" t="n"/>
      <c r="CB1858" s="307" t="n"/>
      <c r="CC1858" s="307" t="n"/>
      <c r="CD1858" s="307" t="n"/>
      <c r="CE1858" s="307" t="n"/>
      <c r="CF1858" s="307" t="n"/>
      <c r="CG1858" s="307" t="n"/>
      <c r="CH1858" s="307" t="n"/>
      <c r="CI1858" s="307" t="n"/>
      <c r="CJ1858" s="307" t="n"/>
      <c r="CK1858" s="307" t="n"/>
      <c r="CL1858" s="307" t="n"/>
      <c r="CM1858" s="307" t="n"/>
      <c r="CN1858" s="307" t="n"/>
      <c r="CO1858" s="307" t="n"/>
      <c r="CP1858" s="307" t="n"/>
      <c r="CQ1858" s="307" t="n"/>
      <c r="CR1858" s="279" t="n"/>
      <c r="CS1858" s="280">
        <f>AVERAGE(Value(BY1858),value(CR1858))</f>
        <v/>
      </c>
      <c r="CT1858" s="421">
        <f>(IF(OR(MediaScorecard!BG2345="x", MediaScorecard!BH2345="x",MediaScorecard!BI2345="x",MediaScorecard!BJ2345="x",MediaScorecard!BK2345="x"),1, 2))</f>
        <v/>
      </c>
      <c r="CU1858" s="308" t="n"/>
      <c r="CV1858" s="308" t="n"/>
      <c r="CW1858" s="308" t="n"/>
      <c r="CX1858" s="309" t="n"/>
      <c r="CY1858" s="308" t="n"/>
      <c r="CZ1858" s="308" t="n"/>
      <c r="DA1858" s="308" t="n"/>
    </row>
    <row r="1859" ht="21" customHeight="1" s="590">
      <c r="A1859" s="421" t="n"/>
      <c r="B1859" s="270" t="n"/>
      <c r="C1859" s="269" t="n"/>
      <c r="D1859" s="267" t="n"/>
      <c r="E1859" s="267" t="n"/>
      <c r="F1859" s="268" t="n"/>
      <c r="G1859" s="421" t="n"/>
      <c r="H1859" s="269" t="n"/>
      <c r="I1859" s="421" t="n"/>
      <c r="J1859" s="421" t="n"/>
      <c r="K1859" s="421" t="n"/>
      <c r="L1859" s="421" t="n"/>
      <c r="M1859" s="421" t="n"/>
      <c r="N1859" s="421" t="n"/>
      <c r="O1859" s="421" t="n"/>
      <c r="P1859" s="421" t="n"/>
      <c r="Q1859" s="421" t="n"/>
      <c r="R1859" s="270" t="n"/>
      <c r="S1859" s="421" t="n"/>
      <c r="T1859" s="421" t="n"/>
      <c r="U1859" s="421" t="n"/>
      <c r="V1859" s="421" t="n"/>
      <c r="W1859" s="421" t="n"/>
      <c r="X1859" s="421" t="n"/>
      <c r="Y1859" s="421" t="n"/>
      <c r="Z1859" s="421" t="n"/>
      <c r="AA1859" s="421" t="n"/>
      <c r="AB1859" s="421" t="n"/>
      <c r="AC1859" s="421" t="n"/>
      <c r="AD1859" s="421" t="n"/>
      <c r="AE1859" s="421" t="n"/>
      <c r="AF1859" s="421" t="n"/>
      <c r="AG1859" s="421" t="n"/>
      <c r="AH1859" s="421" t="n"/>
      <c r="AI1859" s="421" t="n"/>
      <c r="AJ1859" s="297" t="n"/>
      <c r="AK1859" s="297" t="n"/>
      <c r="AL1859" s="284" t="n"/>
      <c r="AM1859" s="297" t="n"/>
      <c r="AN1859" s="285" t="n"/>
      <c r="AO1859" s="297" t="n"/>
      <c r="AP1859" s="297" t="n"/>
      <c r="AQ1859" s="297" t="n"/>
      <c r="AR1859" s="297" t="n"/>
      <c r="AS1859" s="297" t="n"/>
      <c r="AT1859" s="285" t="n"/>
      <c r="AU1859" s="297" t="n"/>
      <c r="AV1859" s="297" t="n"/>
      <c r="AW1859" s="297" t="n"/>
      <c r="AX1859" s="297" t="n"/>
      <c r="AY1859" s="286" t="n"/>
      <c r="AZ1859" s="286" t="n"/>
      <c r="BA1859" s="287" t="n"/>
      <c r="BB1859" s="286" t="n"/>
      <c r="BC1859" s="286" t="n"/>
      <c r="BD1859" s="286" t="n"/>
      <c r="BE1859" s="286" t="n"/>
      <c r="BF1859" s="286" t="n"/>
      <c r="BG1859" s="286" t="n"/>
      <c r="BH1859" s="297" t="n"/>
      <c r="BI1859" s="297" t="n"/>
      <c r="BJ1859" s="297" t="n"/>
      <c r="BK1859" s="297" t="n"/>
      <c r="BL1859" s="297" t="n"/>
      <c r="BM1859" s="297" t="n"/>
      <c r="BN1859" s="297" t="n"/>
      <c r="BO1859" s="285" t="n"/>
      <c r="BP1859" s="297" t="n"/>
      <c r="BQ1859" s="297" t="n"/>
      <c r="BR1859" s="297" t="n"/>
      <c r="BS1859" s="297" t="n"/>
      <c r="BT1859" s="297" t="n"/>
      <c r="BU1859" s="297" t="n"/>
      <c r="BV1859" s="297" t="n"/>
      <c r="BW1859" s="288" t="n"/>
      <c r="BX1859" s="276">
        <f>SUM(IF(COUNTIF(MediaScorecard!CC2346, "*1.*"), 2, 0), IF(COUNTIF(MediaScorecard!CC2346, "*2.*"), 2, 0), IF(COUNTIF(MediaScorecard!CC2346, "*3.*"), 2, 0), IF(COUNTIF(MediaScorecard!CC2346, "*4.*"), 2, 0), IF(COUNTIF(MediaScorecard!CC2346, "*5.*"), 2, 0), IF(COUNTIF(MediaScorecard!CC2346, "*6.*"), 2, 0))</f>
        <v/>
      </c>
      <c r="BY1859" s="277">
        <f t="array" ref="BY1859">SUM(VALUE(AT1859),VALUE(AU1859),VALUE(AV1859),VALUE(AW1859),VALUE(AX1859),VALUE(AY1859),VALUE(AZ1859),VALUE(BB1859),VALUE(BC1859),VALUE(BD1859),VALUE(BE1859),VALUE(BF1859),VALUE(BG1859),VALUE(BH1859),VALUE(BI1859),VALUE(BJ1859),VALUE(BK1859),VALUE(BL1859),VALUE(BM1859),VALUE(BN1859),VALUE(BO1859),VALUE(BP1859),VALUE(BQ1859),VALUE(BR1859),VALUE(BS1859),VALUE(BT1859),VALUE(BU1859),VALUE(BV1859),VALUE(BW1859))</f>
        <v/>
      </c>
      <c r="BZ1859" s="307" t="n"/>
      <c r="CA1859" s="307" t="n"/>
      <c r="CB1859" s="307" t="n"/>
      <c r="CC1859" s="307" t="n"/>
      <c r="CD1859" s="307" t="n"/>
      <c r="CE1859" s="307" t="n"/>
      <c r="CF1859" s="307" t="n"/>
      <c r="CG1859" s="307" t="n"/>
      <c r="CH1859" s="307" t="n"/>
      <c r="CI1859" s="307" t="n"/>
      <c r="CJ1859" s="307" t="n"/>
      <c r="CK1859" s="307" t="n"/>
      <c r="CL1859" s="307" t="n"/>
      <c r="CM1859" s="307" t="n"/>
      <c r="CN1859" s="307" t="n"/>
      <c r="CO1859" s="307" t="n"/>
      <c r="CP1859" s="307" t="n"/>
      <c r="CQ1859" s="307" t="n"/>
      <c r="CR1859" s="279" t="n"/>
      <c r="CS1859" s="280">
        <f>AVERAGE(Value(BY1859),value(CR1859))</f>
        <v/>
      </c>
      <c r="CT1859" s="421">
        <f>(IF(OR(MediaScorecard!BG2346="x", MediaScorecard!BH2346="x",MediaScorecard!BI2346="x",MediaScorecard!BJ2346="x",MediaScorecard!BK2346="x"),1, 2))</f>
        <v/>
      </c>
      <c r="CU1859" s="308" t="n"/>
      <c r="CV1859" s="308" t="n"/>
      <c r="CW1859" s="308" t="n"/>
      <c r="CX1859" s="309" t="n"/>
      <c r="CY1859" s="308" t="n"/>
      <c r="CZ1859" s="308" t="n"/>
      <c r="DA1859" s="308" t="n"/>
    </row>
    <row r="1860" ht="21" customHeight="1" s="590">
      <c r="A1860" s="421" t="n"/>
      <c r="B1860" s="270" t="n"/>
      <c r="C1860" s="269" t="n"/>
      <c r="D1860" s="267" t="n"/>
      <c r="E1860" s="267" t="n"/>
      <c r="F1860" s="268" t="n"/>
      <c r="G1860" s="421" t="n"/>
      <c r="H1860" s="269" t="n"/>
      <c r="I1860" s="421" t="n"/>
      <c r="J1860" s="421" t="n"/>
      <c r="K1860" s="421" t="n"/>
      <c r="L1860" s="421" t="n"/>
      <c r="M1860" s="421" t="n"/>
      <c r="N1860" s="421" t="n"/>
      <c r="O1860" s="421" t="n"/>
      <c r="P1860" s="421" t="n"/>
      <c r="Q1860" s="421" t="n"/>
      <c r="R1860" s="270" t="n"/>
      <c r="S1860" s="421" t="n"/>
      <c r="T1860" s="421" t="n"/>
      <c r="U1860" s="421" t="n"/>
      <c r="V1860" s="421" t="n"/>
      <c r="W1860" s="421" t="n"/>
      <c r="X1860" s="421" t="n"/>
      <c r="Y1860" s="421" t="n"/>
      <c r="Z1860" s="421" t="n"/>
      <c r="AA1860" s="421" t="n"/>
      <c r="AB1860" s="421" t="n"/>
      <c r="AC1860" s="421" t="n"/>
      <c r="AD1860" s="421" t="n"/>
      <c r="AE1860" s="421" t="n"/>
      <c r="AF1860" s="421" t="n"/>
      <c r="AG1860" s="421" t="n"/>
      <c r="AH1860" s="421" t="n"/>
      <c r="AI1860" s="421" t="n"/>
      <c r="AJ1860" s="297" t="n"/>
      <c r="AK1860" s="297" t="n"/>
      <c r="AL1860" s="284" t="n"/>
      <c r="AM1860" s="297" t="n"/>
      <c r="AN1860" s="285" t="n"/>
      <c r="AO1860" s="297" t="n"/>
      <c r="AP1860" s="297" t="n"/>
      <c r="AQ1860" s="297" t="n"/>
      <c r="AR1860" s="297" t="n"/>
      <c r="AS1860" s="297" t="n"/>
      <c r="AT1860" s="285" t="n"/>
      <c r="AU1860" s="297" t="n"/>
      <c r="AV1860" s="297" t="n"/>
      <c r="AW1860" s="297" t="n"/>
      <c r="AX1860" s="297" t="n"/>
      <c r="AY1860" s="286" t="n"/>
      <c r="AZ1860" s="286" t="n"/>
      <c r="BA1860" s="287" t="n"/>
      <c r="BB1860" s="286" t="n"/>
      <c r="BC1860" s="286" t="n"/>
      <c r="BD1860" s="286" t="n"/>
      <c r="BE1860" s="286" t="n"/>
      <c r="BF1860" s="286" t="n"/>
      <c r="BG1860" s="286" t="n"/>
      <c r="BH1860" s="297" t="n"/>
      <c r="BI1860" s="297" t="n"/>
      <c r="BJ1860" s="297" t="n"/>
      <c r="BK1860" s="297" t="n"/>
      <c r="BL1860" s="297" t="n"/>
      <c r="BM1860" s="297" t="n"/>
      <c r="BN1860" s="297" t="n"/>
      <c r="BO1860" s="285" t="n"/>
      <c r="BP1860" s="297" t="n"/>
      <c r="BQ1860" s="297" t="n"/>
      <c r="BR1860" s="297" t="n"/>
      <c r="BS1860" s="297" t="n"/>
      <c r="BT1860" s="297" t="n"/>
      <c r="BU1860" s="297" t="n"/>
      <c r="BV1860" s="297" t="n"/>
      <c r="BW1860" s="288" t="n"/>
      <c r="BX1860" s="276">
        <f>SUM(IF(COUNTIF(MediaScorecard!CC2347, "*1.*"), 2, 0), IF(COUNTIF(MediaScorecard!CC2347, "*2.*"), 2, 0), IF(COUNTIF(MediaScorecard!CC2347, "*3.*"), 2, 0), IF(COUNTIF(MediaScorecard!CC2347, "*4.*"), 2, 0), IF(COUNTIF(MediaScorecard!CC2347, "*5.*"), 2, 0), IF(COUNTIF(MediaScorecard!CC2347, "*6.*"), 2, 0))</f>
        <v/>
      </c>
      <c r="BY1860" s="277">
        <f t="array" ref="BY1860">SUM(VALUE(AT1860),VALUE(AU1860),VALUE(AV1860),VALUE(AW1860),VALUE(AX1860),VALUE(AY1860),VALUE(AZ1860),VALUE(BB1860),VALUE(BC1860),VALUE(BD1860),VALUE(BE1860),VALUE(BF1860),VALUE(BG1860),VALUE(BH1860),VALUE(BI1860),VALUE(BJ1860),VALUE(BK1860),VALUE(BL1860),VALUE(BM1860),VALUE(BN1860),VALUE(BO1860),VALUE(BP1860),VALUE(BQ1860),VALUE(BR1860),VALUE(BS1860),VALUE(BT1860),VALUE(BU1860),VALUE(BV1860),VALUE(BW1860))</f>
        <v/>
      </c>
      <c r="BZ1860" s="307" t="n"/>
      <c r="CA1860" s="307" t="n"/>
      <c r="CB1860" s="307" t="n"/>
      <c r="CC1860" s="307" t="n"/>
      <c r="CD1860" s="307" t="n"/>
      <c r="CE1860" s="307" t="n"/>
      <c r="CF1860" s="307" t="n"/>
      <c r="CG1860" s="307" t="n"/>
      <c r="CH1860" s="307" t="n"/>
      <c r="CI1860" s="307" t="n"/>
      <c r="CJ1860" s="307" t="n"/>
      <c r="CK1860" s="307" t="n"/>
      <c r="CL1860" s="307" t="n"/>
      <c r="CM1860" s="307" t="n"/>
      <c r="CN1860" s="307" t="n"/>
      <c r="CO1860" s="307" t="n"/>
      <c r="CP1860" s="307" t="n"/>
      <c r="CQ1860" s="307" t="n"/>
      <c r="CR1860" s="279" t="n"/>
      <c r="CS1860" s="280">
        <f>AVERAGE(Value(BY1860),value(CR1860))</f>
        <v/>
      </c>
      <c r="CT1860" s="421">
        <f>(IF(OR(MediaScorecard!BG2347="x", MediaScorecard!BH2347="x",MediaScorecard!BI2347="x",MediaScorecard!BJ2347="x",MediaScorecard!BK2347="x"),1, 2))</f>
        <v/>
      </c>
      <c r="CU1860" s="308" t="n"/>
      <c r="CV1860" s="308" t="n"/>
      <c r="CW1860" s="308" t="n"/>
      <c r="CX1860" s="309" t="n"/>
      <c r="CY1860" s="308" t="n"/>
      <c r="CZ1860" s="308" t="n"/>
      <c r="DA1860" s="308" t="n"/>
    </row>
    <row r="1861" ht="21" customHeight="1" s="590">
      <c r="A1861" s="421" t="n"/>
      <c r="B1861" s="270" t="n"/>
      <c r="C1861" s="269" t="n"/>
      <c r="D1861" s="267" t="n"/>
      <c r="E1861" s="267" t="n"/>
      <c r="F1861" s="268" t="n"/>
      <c r="G1861" s="421" t="n"/>
      <c r="H1861" s="269" t="n"/>
      <c r="I1861" s="421" t="n"/>
      <c r="J1861" s="421" t="n"/>
      <c r="K1861" s="421" t="n"/>
      <c r="L1861" s="421" t="n"/>
      <c r="M1861" s="421" t="n"/>
      <c r="N1861" s="421" t="n"/>
      <c r="O1861" s="421" t="n"/>
      <c r="P1861" s="421" t="n"/>
      <c r="Q1861" s="421" t="n"/>
      <c r="R1861" s="270" t="n"/>
      <c r="S1861" s="421" t="n"/>
      <c r="T1861" s="421" t="n"/>
      <c r="U1861" s="421" t="n"/>
      <c r="V1861" s="421" t="n"/>
      <c r="W1861" s="421" t="n"/>
      <c r="X1861" s="421" t="n"/>
      <c r="Y1861" s="421" t="n"/>
      <c r="Z1861" s="421" t="n"/>
      <c r="AA1861" s="421" t="n"/>
      <c r="AB1861" s="421" t="n"/>
      <c r="AC1861" s="421" t="n"/>
      <c r="AD1861" s="421" t="n"/>
      <c r="AE1861" s="421" t="n"/>
      <c r="AF1861" s="421" t="n"/>
      <c r="AG1861" s="421" t="n"/>
      <c r="AH1861" s="421" t="n"/>
      <c r="AI1861" s="421" t="n"/>
      <c r="AJ1861" s="297" t="n"/>
      <c r="AK1861" s="297" t="n"/>
      <c r="AL1861" s="284" t="n"/>
      <c r="AM1861" s="297" t="n"/>
      <c r="AN1861" s="285" t="n"/>
      <c r="AO1861" s="297" t="n"/>
      <c r="AP1861" s="297" t="n"/>
      <c r="AQ1861" s="297" t="n"/>
      <c r="AR1861" s="297" t="n"/>
      <c r="AS1861" s="297" t="n"/>
      <c r="AT1861" s="285" t="n"/>
      <c r="AU1861" s="297" t="n"/>
      <c r="AV1861" s="297" t="n"/>
      <c r="AW1861" s="297" t="n"/>
      <c r="AX1861" s="297" t="n"/>
      <c r="AY1861" s="286" t="n"/>
      <c r="AZ1861" s="286" t="n"/>
      <c r="BA1861" s="287" t="n"/>
      <c r="BB1861" s="286" t="n"/>
      <c r="BC1861" s="286" t="n"/>
      <c r="BD1861" s="286" t="n"/>
      <c r="BE1861" s="286" t="n"/>
      <c r="BF1861" s="286" t="n"/>
      <c r="BG1861" s="286" t="n"/>
      <c r="BH1861" s="297" t="n"/>
      <c r="BI1861" s="297" t="n"/>
      <c r="BJ1861" s="297" t="n"/>
      <c r="BK1861" s="297" t="n"/>
      <c r="BL1861" s="297" t="n"/>
      <c r="BM1861" s="297" t="n"/>
      <c r="BN1861" s="297" t="n"/>
      <c r="BO1861" s="285" t="n"/>
      <c r="BP1861" s="297" t="n"/>
      <c r="BQ1861" s="297" t="n"/>
      <c r="BR1861" s="297" t="n"/>
      <c r="BS1861" s="297" t="n"/>
      <c r="BT1861" s="297" t="n"/>
      <c r="BU1861" s="297" t="n"/>
      <c r="BV1861" s="297" t="n"/>
      <c r="BW1861" s="288" t="n"/>
      <c r="BX1861" s="276">
        <f>SUM(IF(COUNTIF(MediaScorecard!CC2348, "*1.*"), 2, 0), IF(COUNTIF(MediaScorecard!CC2348, "*2.*"), 2, 0), IF(COUNTIF(MediaScorecard!CC2348, "*3.*"), 2, 0), IF(COUNTIF(MediaScorecard!CC2348, "*4.*"), 2, 0), IF(COUNTIF(MediaScorecard!CC2348, "*5.*"), 2, 0), IF(COUNTIF(MediaScorecard!CC2348, "*6.*"), 2, 0))</f>
        <v/>
      </c>
      <c r="BY1861" s="277">
        <f t="array" ref="BY1861">SUM(VALUE(AT1861),VALUE(AU1861),VALUE(AV1861),VALUE(AW1861),VALUE(AX1861),VALUE(AY1861),VALUE(AZ1861),VALUE(BB1861),VALUE(BC1861),VALUE(BD1861),VALUE(BE1861),VALUE(BF1861),VALUE(BG1861),VALUE(BH1861),VALUE(BI1861),VALUE(BJ1861),VALUE(BK1861),VALUE(BL1861),VALUE(BM1861),VALUE(BN1861),VALUE(BO1861),VALUE(BP1861),VALUE(BQ1861),VALUE(BR1861),VALUE(BS1861),VALUE(BT1861),VALUE(BU1861),VALUE(BV1861),VALUE(BW1861))</f>
        <v/>
      </c>
      <c r="BZ1861" s="307" t="n"/>
      <c r="CA1861" s="307" t="n"/>
      <c r="CB1861" s="307" t="n"/>
      <c r="CC1861" s="307" t="n"/>
      <c r="CD1861" s="307" t="n"/>
      <c r="CE1861" s="307" t="n"/>
      <c r="CF1861" s="307" t="n"/>
      <c r="CG1861" s="307" t="n"/>
      <c r="CH1861" s="307" t="n"/>
      <c r="CI1861" s="307" t="n"/>
      <c r="CJ1861" s="307" t="n"/>
      <c r="CK1861" s="307" t="n"/>
      <c r="CL1861" s="307" t="n"/>
      <c r="CM1861" s="307" t="n"/>
      <c r="CN1861" s="307" t="n"/>
      <c r="CO1861" s="307" t="n"/>
      <c r="CP1861" s="307" t="n"/>
      <c r="CQ1861" s="307" t="n"/>
      <c r="CR1861" s="279" t="n"/>
      <c r="CS1861" s="280">
        <f>AVERAGE(Value(BY1861),value(CR1861))</f>
        <v/>
      </c>
      <c r="CT1861" s="421">
        <f>(IF(OR(MediaScorecard!BG2348="x", MediaScorecard!BH2348="x",MediaScorecard!BI2348="x",MediaScorecard!BJ2348="x",MediaScorecard!BK2348="x"),1, 2))</f>
        <v/>
      </c>
      <c r="CU1861" s="308" t="n"/>
      <c r="CV1861" s="308" t="n"/>
      <c r="CW1861" s="308" t="n"/>
      <c r="CX1861" s="309" t="n"/>
      <c r="CY1861" s="308" t="n"/>
      <c r="CZ1861" s="308" t="n"/>
      <c r="DA1861" s="308" t="n"/>
    </row>
    <row r="1862" ht="21" customHeight="1" s="590">
      <c r="A1862" s="421" t="n"/>
      <c r="B1862" s="270" t="n"/>
      <c r="C1862" s="269" t="n"/>
      <c r="D1862" s="267" t="n"/>
      <c r="E1862" s="267" t="n"/>
      <c r="F1862" s="268" t="n"/>
      <c r="G1862" s="421" t="n"/>
      <c r="H1862" s="269" t="n"/>
      <c r="I1862" s="421" t="n"/>
      <c r="J1862" s="421" t="n"/>
      <c r="K1862" s="421" t="n"/>
      <c r="L1862" s="421" t="n"/>
      <c r="M1862" s="421" t="n"/>
      <c r="N1862" s="421" t="n"/>
      <c r="O1862" s="421" t="n"/>
      <c r="P1862" s="421" t="n"/>
      <c r="Q1862" s="421" t="n"/>
      <c r="R1862" s="270" t="n"/>
      <c r="S1862" s="421" t="n"/>
      <c r="T1862" s="421" t="n"/>
      <c r="U1862" s="421" t="n"/>
      <c r="V1862" s="421" t="n"/>
      <c r="W1862" s="421" t="n"/>
      <c r="X1862" s="421" t="n"/>
      <c r="Y1862" s="421" t="n"/>
      <c r="Z1862" s="421" t="n"/>
      <c r="AA1862" s="421" t="n"/>
      <c r="AB1862" s="421" t="n"/>
      <c r="AC1862" s="421" t="n"/>
      <c r="AD1862" s="421" t="n"/>
      <c r="AE1862" s="421" t="n"/>
      <c r="AF1862" s="421" t="n"/>
      <c r="AG1862" s="421" t="n"/>
      <c r="AH1862" s="421" t="n"/>
      <c r="AI1862" s="421" t="n"/>
      <c r="AJ1862" s="297" t="n"/>
      <c r="AK1862" s="297" t="n"/>
      <c r="AL1862" s="284" t="n"/>
      <c r="AM1862" s="297" t="n"/>
      <c r="AN1862" s="285" t="n"/>
      <c r="AO1862" s="297" t="n"/>
      <c r="AP1862" s="297" t="n"/>
      <c r="AQ1862" s="297" t="n"/>
      <c r="AR1862" s="297" t="n"/>
      <c r="AS1862" s="297" t="n"/>
      <c r="AT1862" s="285" t="n"/>
      <c r="AU1862" s="297" t="n"/>
      <c r="AV1862" s="297" t="n"/>
      <c r="AW1862" s="297" t="n"/>
      <c r="AX1862" s="297" t="n"/>
      <c r="AY1862" s="286" t="n"/>
      <c r="AZ1862" s="286" t="n"/>
      <c r="BA1862" s="287" t="n"/>
      <c r="BB1862" s="286" t="n"/>
      <c r="BC1862" s="286" t="n"/>
      <c r="BD1862" s="286" t="n"/>
      <c r="BE1862" s="286" t="n"/>
      <c r="BF1862" s="286" t="n"/>
      <c r="BG1862" s="286" t="n"/>
      <c r="BH1862" s="297" t="n"/>
      <c r="BI1862" s="297" t="n"/>
      <c r="BJ1862" s="297" t="n"/>
      <c r="BK1862" s="297" t="n"/>
      <c r="BL1862" s="297" t="n"/>
      <c r="BM1862" s="297" t="n"/>
      <c r="BN1862" s="297" t="n"/>
      <c r="BO1862" s="285" t="n"/>
      <c r="BP1862" s="297" t="n"/>
      <c r="BQ1862" s="297" t="n"/>
      <c r="BR1862" s="297" t="n"/>
      <c r="BS1862" s="297" t="n"/>
      <c r="BT1862" s="297" t="n"/>
      <c r="BU1862" s="297" t="n"/>
      <c r="BV1862" s="297" t="n"/>
      <c r="BW1862" s="288" t="n"/>
      <c r="BX1862" s="276">
        <f>SUM(IF(COUNTIF(MediaScorecard!CC2349, "*1.*"), 2, 0), IF(COUNTIF(MediaScorecard!CC2349, "*2.*"), 2, 0), IF(COUNTIF(MediaScorecard!CC2349, "*3.*"), 2, 0), IF(COUNTIF(MediaScorecard!CC2349, "*4.*"), 2, 0), IF(COUNTIF(MediaScorecard!CC2349, "*5.*"), 2, 0), IF(COUNTIF(MediaScorecard!CC2349, "*6.*"), 2, 0))</f>
        <v/>
      </c>
      <c r="BY1862" s="277">
        <f t="array" ref="BY1862">SUM(VALUE(AT1862),VALUE(AU1862),VALUE(AV1862),VALUE(AW1862),VALUE(AX1862),VALUE(AY1862),VALUE(AZ1862),VALUE(BB1862),VALUE(BC1862),VALUE(BD1862),VALUE(BE1862),VALUE(BF1862),VALUE(BG1862),VALUE(BH1862),VALUE(BI1862),VALUE(BJ1862),VALUE(BK1862),VALUE(BL1862),VALUE(BM1862),VALUE(BN1862),VALUE(BO1862),VALUE(BP1862),VALUE(BQ1862),VALUE(BR1862),VALUE(BS1862),VALUE(BT1862),VALUE(BU1862),VALUE(BV1862),VALUE(BW1862))</f>
        <v/>
      </c>
      <c r="BZ1862" s="307" t="n"/>
      <c r="CA1862" s="307" t="n"/>
      <c r="CB1862" s="307" t="n"/>
      <c r="CC1862" s="307" t="n"/>
      <c r="CD1862" s="307" t="n"/>
      <c r="CE1862" s="307" t="n"/>
      <c r="CF1862" s="307" t="n"/>
      <c r="CG1862" s="307" t="n"/>
      <c r="CH1862" s="307" t="n"/>
      <c r="CI1862" s="307" t="n"/>
      <c r="CJ1862" s="307" t="n"/>
      <c r="CK1862" s="307" t="n"/>
      <c r="CL1862" s="307" t="n"/>
      <c r="CM1862" s="307" t="n"/>
      <c r="CN1862" s="307" t="n"/>
      <c r="CO1862" s="307" t="n"/>
      <c r="CP1862" s="307" t="n"/>
      <c r="CQ1862" s="307" t="n"/>
      <c r="CR1862" s="279" t="n"/>
      <c r="CS1862" s="280">
        <f>AVERAGE(Value(BY1862),value(CR1862))</f>
        <v/>
      </c>
      <c r="CT1862" s="421">
        <f>(IF(OR(MediaScorecard!BG2349="x", MediaScorecard!BH2349="x",MediaScorecard!BI2349="x",MediaScorecard!BJ2349="x",MediaScorecard!BK2349="x"),1, 2))</f>
        <v/>
      </c>
      <c r="CU1862" s="308" t="n"/>
      <c r="CV1862" s="308" t="n"/>
      <c r="CW1862" s="308" t="n"/>
      <c r="CX1862" s="309" t="n"/>
      <c r="CY1862" s="308" t="n"/>
      <c r="CZ1862" s="308" t="n"/>
      <c r="DA1862" s="308" t="n"/>
    </row>
    <row r="1863" ht="21" customHeight="1" s="590">
      <c r="A1863" s="421" t="n"/>
      <c r="B1863" s="270" t="n"/>
      <c r="C1863" s="269" t="n"/>
      <c r="D1863" s="267" t="n"/>
      <c r="E1863" s="267" t="n"/>
      <c r="F1863" s="268" t="n"/>
      <c r="G1863" s="421" t="n"/>
      <c r="H1863" s="269" t="n"/>
      <c r="I1863" s="421" t="n"/>
      <c r="J1863" s="421" t="n"/>
      <c r="K1863" s="421" t="n"/>
      <c r="L1863" s="421" t="n"/>
      <c r="M1863" s="421" t="n"/>
      <c r="N1863" s="421" t="n"/>
      <c r="O1863" s="421" t="n"/>
      <c r="P1863" s="421" t="n"/>
      <c r="Q1863" s="421" t="n"/>
      <c r="R1863" s="270" t="n"/>
      <c r="S1863" s="421" t="n"/>
      <c r="T1863" s="421" t="n"/>
      <c r="U1863" s="421" t="n"/>
      <c r="V1863" s="421" t="n"/>
      <c r="W1863" s="421" t="n"/>
      <c r="X1863" s="421" t="n"/>
      <c r="Y1863" s="421" t="n"/>
      <c r="Z1863" s="421" t="n"/>
      <c r="AA1863" s="421" t="n"/>
      <c r="AB1863" s="421" t="n"/>
      <c r="AC1863" s="421" t="n"/>
      <c r="AD1863" s="421" t="n"/>
      <c r="AE1863" s="421" t="n"/>
      <c r="AF1863" s="421" t="n"/>
      <c r="AG1863" s="421" t="n"/>
      <c r="AH1863" s="421" t="n"/>
      <c r="AI1863" s="421" t="n"/>
      <c r="AJ1863" s="297" t="n"/>
      <c r="AK1863" s="297" t="n"/>
      <c r="AL1863" s="284" t="n"/>
      <c r="AM1863" s="297" t="n"/>
      <c r="AN1863" s="285" t="n"/>
      <c r="AO1863" s="297" t="n"/>
      <c r="AP1863" s="297" t="n"/>
      <c r="AQ1863" s="297" t="n"/>
      <c r="AR1863" s="297" t="n"/>
      <c r="AS1863" s="297" t="n"/>
      <c r="AT1863" s="285" t="n"/>
      <c r="AU1863" s="297" t="n"/>
      <c r="AV1863" s="297" t="n"/>
      <c r="AW1863" s="297" t="n"/>
      <c r="AX1863" s="297" t="n"/>
      <c r="AY1863" s="286" t="n"/>
      <c r="AZ1863" s="286" t="n"/>
      <c r="BA1863" s="287" t="n"/>
      <c r="BB1863" s="286" t="n"/>
      <c r="BC1863" s="286" t="n"/>
      <c r="BD1863" s="286" t="n"/>
      <c r="BE1863" s="286" t="n"/>
      <c r="BF1863" s="286" t="n"/>
      <c r="BG1863" s="286" t="n"/>
      <c r="BH1863" s="297" t="n"/>
      <c r="BI1863" s="297" t="n"/>
      <c r="BJ1863" s="297" t="n"/>
      <c r="BK1863" s="297" t="n"/>
      <c r="BL1863" s="297" t="n"/>
      <c r="BM1863" s="297" t="n"/>
      <c r="BN1863" s="297" t="n"/>
      <c r="BO1863" s="285" t="n"/>
      <c r="BP1863" s="297" t="n"/>
      <c r="BQ1863" s="297" t="n"/>
      <c r="BR1863" s="297" t="n"/>
      <c r="BS1863" s="297" t="n"/>
      <c r="BT1863" s="297" t="n"/>
      <c r="BU1863" s="297" t="n"/>
      <c r="BV1863" s="297" t="n"/>
      <c r="BW1863" s="288" t="n"/>
      <c r="BX1863" s="276">
        <f>SUM(IF(COUNTIF(MediaScorecard!CC2350, "*1.*"), 2, 0), IF(COUNTIF(MediaScorecard!CC2350, "*2.*"), 2, 0), IF(COUNTIF(MediaScorecard!CC2350, "*3.*"), 2, 0), IF(COUNTIF(MediaScorecard!CC2350, "*4.*"), 2, 0), IF(COUNTIF(MediaScorecard!CC2350, "*5.*"), 2, 0), IF(COUNTIF(MediaScorecard!CC2350, "*6.*"), 2, 0))</f>
        <v/>
      </c>
      <c r="BY1863" s="277">
        <f t="array" ref="BY1863">SUM(VALUE(AT1863),VALUE(AU1863),VALUE(AV1863),VALUE(AW1863),VALUE(AX1863),VALUE(AY1863),VALUE(AZ1863),VALUE(BB1863),VALUE(BC1863),VALUE(BD1863),VALUE(BE1863),VALUE(BF1863),VALUE(BG1863),VALUE(BH1863),VALUE(BI1863),VALUE(BJ1863),VALUE(BK1863),VALUE(BL1863),VALUE(BM1863),VALUE(BN1863),VALUE(BO1863),VALUE(BP1863),VALUE(BQ1863),VALUE(BR1863),VALUE(BS1863),VALUE(BT1863),VALUE(BU1863),VALUE(BV1863),VALUE(BW1863))</f>
        <v/>
      </c>
      <c r="BZ1863" s="307" t="n"/>
      <c r="CA1863" s="307" t="n"/>
      <c r="CB1863" s="307" t="n"/>
      <c r="CC1863" s="307" t="n"/>
      <c r="CD1863" s="307" t="n"/>
      <c r="CE1863" s="307" t="n"/>
      <c r="CF1863" s="307" t="n"/>
      <c r="CG1863" s="307" t="n"/>
      <c r="CH1863" s="307" t="n"/>
      <c r="CI1863" s="307" t="n"/>
      <c r="CJ1863" s="307" t="n"/>
      <c r="CK1863" s="307" t="n"/>
      <c r="CL1863" s="307" t="n"/>
      <c r="CM1863" s="307" t="n"/>
      <c r="CN1863" s="307" t="n"/>
      <c r="CO1863" s="307" t="n"/>
      <c r="CP1863" s="307" t="n"/>
      <c r="CQ1863" s="307" t="n"/>
      <c r="CR1863" s="279" t="n"/>
      <c r="CS1863" s="280">
        <f>AVERAGE(Value(BY1863),value(CR1863))</f>
        <v/>
      </c>
      <c r="CT1863" s="421">
        <f>(IF(OR(MediaScorecard!BG2350="x", MediaScorecard!BH2350="x",MediaScorecard!BI2350="x",MediaScorecard!BJ2350="x",MediaScorecard!BK2350="x"),1, 2))</f>
        <v/>
      </c>
      <c r="CU1863" s="308" t="n"/>
      <c r="CV1863" s="308" t="n"/>
      <c r="CW1863" s="308" t="n"/>
      <c r="CX1863" s="309" t="n"/>
      <c r="CY1863" s="308" t="n"/>
      <c r="CZ1863" s="308" t="n"/>
      <c r="DA1863" s="308" t="n"/>
    </row>
    <row r="1864" ht="21" customHeight="1" s="590">
      <c r="A1864" s="421" t="n"/>
      <c r="B1864" s="270" t="n"/>
      <c r="C1864" s="269" t="n"/>
      <c r="D1864" s="267" t="n"/>
      <c r="E1864" s="267" t="n"/>
      <c r="F1864" s="268" t="n"/>
      <c r="G1864" s="421" t="n"/>
      <c r="H1864" s="269" t="n"/>
      <c r="I1864" s="421" t="n"/>
      <c r="J1864" s="421" t="n"/>
      <c r="K1864" s="421" t="n"/>
      <c r="L1864" s="421" t="n"/>
      <c r="M1864" s="421" t="n"/>
      <c r="N1864" s="421" t="n"/>
      <c r="O1864" s="421" t="n"/>
      <c r="P1864" s="421" t="n"/>
      <c r="Q1864" s="421" t="n"/>
      <c r="R1864" s="270" t="n"/>
      <c r="S1864" s="421" t="n"/>
      <c r="T1864" s="421" t="n"/>
      <c r="U1864" s="421" t="n"/>
      <c r="V1864" s="421" t="n"/>
      <c r="W1864" s="421" t="n"/>
      <c r="X1864" s="421" t="n"/>
      <c r="Y1864" s="421" t="n"/>
      <c r="Z1864" s="421" t="n"/>
      <c r="AA1864" s="421" t="n"/>
      <c r="AB1864" s="421" t="n"/>
      <c r="AC1864" s="421" t="n"/>
      <c r="AD1864" s="421" t="n"/>
      <c r="AE1864" s="421" t="n"/>
      <c r="AF1864" s="421" t="n"/>
      <c r="AG1864" s="421" t="n"/>
      <c r="AH1864" s="421" t="n"/>
      <c r="AI1864" s="421" t="n"/>
      <c r="AJ1864" s="297" t="n"/>
      <c r="AK1864" s="297" t="n"/>
      <c r="AL1864" s="284" t="n"/>
      <c r="AM1864" s="297" t="n"/>
      <c r="AN1864" s="285" t="n"/>
      <c r="AO1864" s="297" t="n"/>
      <c r="AP1864" s="297" t="n"/>
      <c r="AQ1864" s="297" t="n"/>
      <c r="AR1864" s="297" t="n"/>
      <c r="AS1864" s="297" t="n"/>
      <c r="AT1864" s="285" t="n"/>
      <c r="AU1864" s="297" t="n"/>
      <c r="AV1864" s="297" t="n"/>
      <c r="AW1864" s="297" t="n"/>
      <c r="AX1864" s="297" t="n"/>
      <c r="AY1864" s="286" t="n"/>
      <c r="AZ1864" s="286" t="n"/>
      <c r="BA1864" s="287" t="n"/>
      <c r="BB1864" s="286" t="n"/>
      <c r="BC1864" s="286" t="n"/>
      <c r="BD1864" s="286" t="n"/>
      <c r="BE1864" s="286" t="n"/>
      <c r="BF1864" s="286" t="n"/>
      <c r="BG1864" s="286" t="n"/>
      <c r="BH1864" s="297" t="n"/>
      <c r="BI1864" s="297" t="n"/>
      <c r="BJ1864" s="297" t="n"/>
      <c r="BK1864" s="297" t="n"/>
      <c r="BL1864" s="297" t="n"/>
      <c r="BM1864" s="297" t="n"/>
      <c r="BN1864" s="297" t="n"/>
      <c r="BO1864" s="285" t="n"/>
      <c r="BP1864" s="297" t="n"/>
      <c r="BQ1864" s="297" t="n"/>
      <c r="BR1864" s="297" t="n"/>
      <c r="BS1864" s="297" t="n"/>
      <c r="BT1864" s="297" t="n"/>
      <c r="BU1864" s="297" t="n"/>
      <c r="BV1864" s="297" t="n"/>
      <c r="BW1864" s="288" t="n"/>
      <c r="BX1864" s="276">
        <f>SUM(IF(COUNTIF(MediaScorecard!CC2351, "*1.*"), 2, 0), IF(COUNTIF(MediaScorecard!CC2351, "*2.*"), 2, 0), IF(COUNTIF(MediaScorecard!CC2351, "*3.*"), 2, 0), IF(COUNTIF(MediaScorecard!CC2351, "*4.*"), 2, 0), IF(COUNTIF(MediaScorecard!CC2351, "*5.*"), 2, 0), IF(COUNTIF(MediaScorecard!CC2351, "*6.*"), 2, 0))</f>
        <v/>
      </c>
      <c r="BY1864" s="277">
        <f t="array" ref="BY1864">SUM(VALUE(AT1864),VALUE(AU1864),VALUE(AV1864),VALUE(AW1864),VALUE(AX1864),VALUE(AY1864),VALUE(AZ1864),VALUE(BB1864),VALUE(BC1864),VALUE(BD1864),VALUE(BE1864),VALUE(BF1864),VALUE(BG1864),VALUE(BH1864),VALUE(BI1864),VALUE(BJ1864),VALUE(BK1864),VALUE(BL1864),VALUE(BM1864),VALUE(BN1864),VALUE(BO1864),VALUE(BP1864),VALUE(BQ1864),VALUE(BR1864),VALUE(BS1864),VALUE(BT1864),VALUE(BU1864),VALUE(BV1864),VALUE(BW1864))</f>
        <v/>
      </c>
      <c r="BZ1864" s="307" t="n"/>
      <c r="CA1864" s="307" t="n"/>
      <c r="CB1864" s="307" t="n"/>
      <c r="CC1864" s="307" t="n"/>
      <c r="CD1864" s="307" t="n"/>
      <c r="CE1864" s="307" t="n"/>
      <c r="CF1864" s="307" t="n"/>
      <c r="CG1864" s="307" t="n"/>
      <c r="CH1864" s="307" t="n"/>
      <c r="CI1864" s="307" t="n"/>
      <c r="CJ1864" s="307" t="n"/>
      <c r="CK1864" s="307" t="n"/>
      <c r="CL1864" s="307" t="n"/>
      <c r="CM1864" s="307" t="n"/>
      <c r="CN1864" s="307" t="n"/>
      <c r="CO1864" s="307" t="n"/>
      <c r="CP1864" s="307" t="n"/>
      <c r="CQ1864" s="307" t="n"/>
      <c r="CR1864" s="279" t="n"/>
      <c r="CS1864" s="280">
        <f>AVERAGE(Value(BY1864),value(CR1864))</f>
        <v/>
      </c>
      <c r="CT1864" s="421">
        <f>(IF(OR(MediaScorecard!BG2351="x", MediaScorecard!BH2351="x",MediaScorecard!BI2351="x",MediaScorecard!BJ2351="x",MediaScorecard!BK2351="x"),1, 2))</f>
        <v/>
      </c>
      <c r="CU1864" s="308" t="n"/>
      <c r="CV1864" s="308" t="n"/>
      <c r="CW1864" s="308" t="n"/>
      <c r="CX1864" s="309" t="n"/>
      <c r="CY1864" s="308" t="n"/>
      <c r="CZ1864" s="308" t="n"/>
      <c r="DA1864" s="308" t="n"/>
    </row>
    <row r="1865" ht="21" customHeight="1" s="590">
      <c r="A1865" s="421" t="n"/>
      <c r="B1865" s="270" t="n"/>
      <c r="C1865" s="269" t="n"/>
      <c r="D1865" s="267" t="n"/>
      <c r="E1865" s="267" t="n"/>
      <c r="F1865" s="268" t="n"/>
      <c r="G1865" s="421" t="n"/>
      <c r="H1865" s="269" t="n"/>
      <c r="I1865" s="421" t="n"/>
      <c r="J1865" s="421" t="n"/>
      <c r="K1865" s="421" t="n"/>
      <c r="L1865" s="421" t="n"/>
      <c r="M1865" s="421" t="n"/>
      <c r="N1865" s="421" t="n"/>
      <c r="O1865" s="421" t="n"/>
      <c r="P1865" s="421" t="n"/>
      <c r="Q1865" s="421" t="n"/>
      <c r="R1865" s="270" t="n"/>
      <c r="S1865" s="421" t="n"/>
      <c r="T1865" s="421" t="n"/>
      <c r="U1865" s="421" t="n"/>
      <c r="V1865" s="421" t="n"/>
      <c r="W1865" s="421" t="n"/>
      <c r="X1865" s="421" t="n"/>
      <c r="Y1865" s="421" t="n"/>
      <c r="Z1865" s="421" t="n"/>
      <c r="AA1865" s="421" t="n"/>
      <c r="AB1865" s="421" t="n"/>
      <c r="AC1865" s="421" t="n"/>
      <c r="AD1865" s="421" t="n"/>
      <c r="AE1865" s="421" t="n"/>
      <c r="AF1865" s="421" t="n"/>
      <c r="AG1865" s="421" t="n"/>
      <c r="AH1865" s="421" t="n"/>
      <c r="AI1865" s="421" t="n"/>
      <c r="AJ1865" s="297" t="n"/>
      <c r="AK1865" s="297" t="n"/>
      <c r="AL1865" s="284" t="n"/>
      <c r="AM1865" s="297" t="n"/>
      <c r="AN1865" s="285" t="n"/>
      <c r="AO1865" s="297" t="n"/>
      <c r="AP1865" s="297" t="n"/>
      <c r="AQ1865" s="297" t="n"/>
      <c r="AR1865" s="297" t="n"/>
      <c r="AS1865" s="297" t="n"/>
      <c r="AT1865" s="285" t="n"/>
      <c r="AU1865" s="297" t="n"/>
      <c r="AV1865" s="297" t="n"/>
      <c r="AW1865" s="297" t="n"/>
      <c r="AX1865" s="297" t="n"/>
      <c r="AY1865" s="286" t="n"/>
      <c r="AZ1865" s="286" t="n"/>
      <c r="BA1865" s="287" t="n"/>
      <c r="BB1865" s="286" t="n"/>
      <c r="BC1865" s="286" t="n"/>
      <c r="BD1865" s="286" t="n"/>
      <c r="BE1865" s="286" t="n"/>
      <c r="BF1865" s="286" t="n"/>
      <c r="BG1865" s="286" t="n"/>
      <c r="BH1865" s="297" t="n"/>
      <c r="BI1865" s="297" t="n"/>
      <c r="BJ1865" s="297" t="n"/>
      <c r="BK1865" s="297" t="n"/>
      <c r="BL1865" s="297" t="n"/>
      <c r="BM1865" s="297" t="n"/>
      <c r="BN1865" s="297" t="n"/>
      <c r="BO1865" s="285" t="n"/>
      <c r="BP1865" s="297" t="n"/>
      <c r="BQ1865" s="297" t="n"/>
      <c r="BR1865" s="297" t="n"/>
      <c r="BS1865" s="297" t="n"/>
      <c r="BT1865" s="297" t="n"/>
      <c r="BU1865" s="297" t="n"/>
      <c r="BV1865" s="297" t="n"/>
      <c r="BW1865" s="288" t="n"/>
      <c r="BX1865" s="276">
        <f>SUM(IF(COUNTIF(MediaScorecard!CC2352, "*1.*"), 2, 0), IF(COUNTIF(MediaScorecard!CC2352, "*2.*"), 2, 0), IF(COUNTIF(MediaScorecard!CC2352, "*3.*"), 2, 0), IF(COUNTIF(MediaScorecard!CC2352, "*4.*"), 2, 0), IF(COUNTIF(MediaScorecard!CC2352, "*5.*"), 2, 0), IF(COUNTIF(MediaScorecard!CC2352, "*6.*"), 2, 0))</f>
        <v/>
      </c>
      <c r="BY1865" s="277">
        <f t="array" ref="BY1865">SUM(VALUE(AT1865),VALUE(AU1865),VALUE(AV1865),VALUE(AW1865),VALUE(AX1865),VALUE(AY1865),VALUE(AZ1865),VALUE(BB1865),VALUE(BC1865),VALUE(BD1865),VALUE(BE1865),VALUE(BF1865),VALUE(BG1865),VALUE(BH1865),VALUE(BI1865),VALUE(BJ1865),VALUE(BK1865),VALUE(BL1865),VALUE(BM1865),VALUE(BN1865),VALUE(BO1865),VALUE(BP1865),VALUE(BQ1865),VALUE(BR1865),VALUE(BS1865),VALUE(BT1865),VALUE(BU1865),VALUE(BV1865),VALUE(BW1865))</f>
        <v/>
      </c>
      <c r="BZ1865" s="307" t="n"/>
      <c r="CA1865" s="307" t="n"/>
      <c r="CB1865" s="307" t="n"/>
      <c r="CC1865" s="307" t="n"/>
      <c r="CD1865" s="307" t="n"/>
      <c r="CE1865" s="307" t="n"/>
      <c r="CF1865" s="307" t="n"/>
      <c r="CG1865" s="307" t="n"/>
      <c r="CH1865" s="307" t="n"/>
      <c r="CI1865" s="307" t="n"/>
      <c r="CJ1865" s="307" t="n"/>
      <c r="CK1865" s="307" t="n"/>
      <c r="CL1865" s="307" t="n"/>
      <c r="CM1865" s="307" t="n"/>
      <c r="CN1865" s="307" t="n"/>
      <c r="CO1865" s="307" t="n"/>
      <c r="CP1865" s="307" t="n"/>
      <c r="CQ1865" s="307" t="n"/>
      <c r="CR1865" s="279" t="n"/>
      <c r="CS1865" s="280">
        <f>AVERAGE(Value(BY1865),value(CR1865))</f>
        <v/>
      </c>
      <c r="CT1865" s="421">
        <f>(IF(OR(MediaScorecard!BG2352="x", MediaScorecard!BH2352="x",MediaScorecard!BI2352="x",MediaScorecard!BJ2352="x",MediaScorecard!BK2352="x"),1, 2))</f>
        <v/>
      </c>
      <c r="CU1865" s="308" t="n"/>
      <c r="CV1865" s="308" t="n"/>
      <c r="CW1865" s="308" t="n"/>
      <c r="CX1865" s="309" t="n"/>
      <c r="CY1865" s="308" t="n"/>
      <c r="CZ1865" s="308" t="n"/>
      <c r="DA1865" s="308" t="n"/>
    </row>
    <row r="1866" ht="21" customHeight="1" s="590">
      <c r="A1866" s="421" t="n"/>
      <c r="B1866" s="270" t="n"/>
      <c r="C1866" s="269" t="n"/>
      <c r="D1866" s="267" t="n"/>
      <c r="E1866" s="267" t="n"/>
      <c r="F1866" s="268" t="n"/>
      <c r="G1866" s="421" t="n"/>
      <c r="H1866" s="269" t="n"/>
      <c r="I1866" s="421" t="n"/>
      <c r="J1866" s="421" t="n"/>
      <c r="K1866" s="421" t="n"/>
      <c r="L1866" s="421" t="n"/>
      <c r="M1866" s="421" t="n"/>
      <c r="N1866" s="421" t="n"/>
      <c r="O1866" s="421" t="n"/>
      <c r="P1866" s="421" t="n"/>
      <c r="Q1866" s="421" t="n"/>
      <c r="R1866" s="270" t="n"/>
      <c r="S1866" s="421" t="n"/>
      <c r="T1866" s="421" t="n"/>
      <c r="U1866" s="421" t="n"/>
      <c r="V1866" s="421" t="n"/>
      <c r="W1866" s="421" t="n"/>
      <c r="X1866" s="421" t="n"/>
      <c r="Y1866" s="421" t="n"/>
      <c r="Z1866" s="421" t="n"/>
      <c r="AA1866" s="421" t="n"/>
      <c r="AB1866" s="421" t="n"/>
      <c r="AC1866" s="421" t="n"/>
      <c r="AD1866" s="421" t="n"/>
      <c r="AE1866" s="421" t="n"/>
      <c r="AF1866" s="421" t="n"/>
      <c r="AG1866" s="421" t="n"/>
      <c r="AH1866" s="421" t="n"/>
      <c r="AI1866" s="421" t="n"/>
      <c r="AJ1866" s="297" t="n"/>
      <c r="AK1866" s="297" t="n"/>
      <c r="AL1866" s="284" t="n"/>
      <c r="AM1866" s="297" t="n"/>
      <c r="AN1866" s="285" t="n"/>
      <c r="AO1866" s="297" t="n"/>
      <c r="AP1866" s="297" t="n"/>
      <c r="AQ1866" s="297" t="n"/>
      <c r="AR1866" s="297" t="n"/>
      <c r="AS1866" s="297" t="n"/>
      <c r="AT1866" s="285" t="n"/>
      <c r="AU1866" s="297" t="n"/>
      <c r="AV1866" s="297" t="n"/>
      <c r="AW1866" s="297" t="n"/>
      <c r="AX1866" s="297" t="n"/>
      <c r="AY1866" s="286" t="n"/>
      <c r="AZ1866" s="286" t="n"/>
      <c r="BA1866" s="287" t="n"/>
      <c r="BB1866" s="286" t="n"/>
      <c r="BC1866" s="286" t="n"/>
      <c r="BD1866" s="286" t="n"/>
      <c r="BE1866" s="286" t="n"/>
      <c r="BF1866" s="286" t="n"/>
      <c r="BG1866" s="286" t="n"/>
      <c r="BH1866" s="297" t="n"/>
      <c r="BI1866" s="297" t="n"/>
      <c r="BJ1866" s="297" t="n"/>
      <c r="BK1866" s="297" t="n"/>
      <c r="BL1866" s="297" t="n"/>
      <c r="BM1866" s="297" t="n"/>
      <c r="BN1866" s="297" t="n"/>
      <c r="BO1866" s="285" t="n"/>
      <c r="BP1866" s="297" t="n"/>
      <c r="BQ1866" s="297" t="n"/>
      <c r="BR1866" s="297" t="n"/>
      <c r="BS1866" s="297" t="n"/>
      <c r="BT1866" s="297" t="n"/>
      <c r="BU1866" s="297" t="n"/>
      <c r="BV1866" s="297" t="n"/>
      <c r="BW1866" s="288" t="n"/>
      <c r="BX1866" s="276">
        <f>SUM(IF(COUNTIF(MediaScorecard!CC2353, "*1.*"), 2, 0), IF(COUNTIF(MediaScorecard!CC2353, "*2.*"), 2, 0), IF(COUNTIF(MediaScorecard!CC2353, "*3.*"), 2, 0), IF(COUNTIF(MediaScorecard!CC2353, "*4.*"), 2, 0), IF(COUNTIF(MediaScorecard!CC2353, "*5.*"), 2, 0), IF(COUNTIF(MediaScorecard!CC2353, "*6.*"), 2, 0))</f>
        <v/>
      </c>
      <c r="BY1866" s="277">
        <f t="array" ref="BY1866">SUM(VALUE(AT1866),VALUE(AU1866),VALUE(AV1866),VALUE(AW1866),VALUE(AX1866),VALUE(AY1866),VALUE(AZ1866),VALUE(BB1866),VALUE(BC1866),VALUE(BD1866),VALUE(BE1866),VALUE(BF1866),VALUE(BG1866),VALUE(BH1866),VALUE(BI1866),VALUE(BJ1866),VALUE(BK1866),VALUE(BL1866),VALUE(BM1866),VALUE(BN1866),VALUE(BO1866),VALUE(BP1866),VALUE(BQ1866),VALUE(BR1866),VALUE(BS1866),VALUE(BT1866),VALUE(BU1866),VALUE(BV1866),VALUE(BW1866))</f>
        <v/>
      </c>
      <c r="BZ1866" s="307" t="n"/>
      <c r="CA1866" s="307" t="n"/>
      <c r="CB1866" s="307" t="n"/>
      <c r="CC1866" s="307" t="n"/>
      <c r="CD1866" s="307" t="n"/>
      <c r="CE1866" s="307" t="n"/>
      <c r="CF1866" s="307" t="n"/>
      <c r="CG1866" s="307" t="n"/>
      <c r="CH1866" s="307" t="n"/>
      <c r="CI1866" s="307" t="n"/>
      <c r="CJ1866" s="307" t="n"/>
      <c r="CK1866" s="307" t="n"/>
      <c r="CL1866" s="307" t="n"/>
      <c r="CM1866" s="307" t="n"/>
      <c r="CN1866" s="307" t="n"/>
      <c r="CO1866" s="307" t="n"/>
      <c r="CP1866" s="307" t="n"/>
      <c r="CQ1866" s="307" t="n"/>
      <c r="CR1866" s="279" t="n"/>
      <c r="CS1866" s="280">
        <f>AVERAGE(Value(BY1866),value(CR1866))</f>
        <v/>
      </c>
      <c r="CT1866" s="421">
        <f>(IF(OR(MediaScorecard!BG2353="x", MediaScorecard!BH2353="x",MediaScorecard!BI2353="x",MediaScorecard!BJ2353="x",MediaScorecard!BK2353="x"),1, 2))</f>
        <v/>
      </c>
      <c r="CU1866" s="308" t="n"/>
      <c r="CV1866" s="308" t="n"/>
      <c r="CW1866" s="308" t="n"/>
      <c r="CX1866" s="309" t="n"/>
      <c r="CY1866" s="308" t="n"/>
      <c r="CZ1866" s="308" t="n"/>
      <c r="DA1866" s="308" t="n"/>
    </row>
    <row r="1867" ht="21" customHeight="1" s="590">
      <c r="A1867" s="421" t="n"/>
      <c r="B1867" s="270" t="n"/>
      <c r="C1867" s="269" t="n"/>
      <c r="D1867" s="267" t="n"/>
      <c r="E1867" s="267" t="n"/>
      <c r="F1867" s="268" t="n"/>
      <c r="G1867" s="421" t="n"/>
      <c r="H1867" s="269" t="n"/>
      <c r="I1867" s="421" t="n"/>
      <c r="J1867" s="421" t="n"/>
      <c r="K1867" s="421" t="n"/>
      <c r="L1867" s="421" t="n"/>
      <c r="M1867" s="421" t="n"/>
      <c r="N1867" s="421" t="n"/>
      <c r="O1867" s="421" t="n"/>
      <c r="P1867" s="421" t="n"/>
      <c r="Q1867" s="421" t="n"/>
      <c r="R1867" s="270" t="n"/>
      <c r="S1867" s="421" t="n"/>
      <c r="T1867" s="421" t="n"/>
      <c r="U1867" s="421" t="n"/>
      <c r="V1867" s="421" t="n"/>
      <c r="W1867" s="421" t="n"/>
      <c r="X1867" s="421" t="n"/>
      <c r="Y1867" s="421" t="n"/>
      <c r="Z1867" s="421" t="n"/>
      <c r="AA1867" s="421" t="n"/>
      <c r="AB1867" s="421" t="n"/>
      <c r="AC1867" s="421" t="n"/>
      <c r="AD1867" s="421" t="n"/>
      <c r="AE1867" s="421" t="n"/>
      <c r="AF1867" s="421" t="n"/>
      <c r="AG1867" s="421" t="n"/>
      <c r="AH1867" s="421" t="n"/>
      <c r="AI1867" s="421" t="n"/>
      <c r="AJ1867" s="297" t="n"/>
      <c r="AK1867" s="297" t="n"/>
      <c r="AL1867" s="284" t="n"/>
      <c r="AM1867" s="297" t="n"/>
      <c r="AN1867" s="285" t="n"/>
      <c r="AO1867" s="297" t="n"/>
      <c r="AP1867" s="297" t="n"/>
      <c r="AQ1867" s="297" t="n"/>
      <c r="AR1867" s="297" t="n"/>
      <c r="AS1867" s="297" t="n"/>
      <c r="AT1867" s="285" t="n"/>
      <c r="AU1867" s="297" t="n"/>
      <c r="AV1867" s="297" t="n"/>
      <c r="AW1867" s="297" t="n"/>
      <c r="AX1867" s="297" t="n"/>
      <c r="AY1867" s="286" t="n"/>
      <c r="AZ1867" s="286" t="n"/>
      <c r="BA1867" s="287" t="n"/>
      <c r="BB1867" s="286" t="n"/>
      <c r="BC1867" s="286" t="n"/>
      <c r="BD1867" s="286" t="n"/>
      <c r="BE1867" s="286" t="n"/>
      <c r="BF1867" s="286" t="n"/>
      <c r="BG1867" s="286" t="n"/>
      <c r="BH1867" s="297" t="n"/>
      <c r="BI1867" s="297" t="n"/>
      <c r="BJ1867" s="297" t="n"/>
      <c r="BK1867" s="297" t="n"/>
      <c r="BL1867" s="297" t="n"/>
      <c r="BM1867" s="297" t="n"/>
      <c r="BN1867" s="297" t="n"/>
      <c r="BO1867" s="285" t="n"/>
      <c r="BP1867" s="297" t="n"/>
      <c r="BQ1867" s="297" t="n"/>
      <c r="BR1867" s="297" t="n"/>
      <c r="BS1867" s="297" t="n"/>
      <c r="BT1867" s="297" t="n"/>
      <c r="BU1867" s="297" t="n"/>
      <c r="BV1867" s="297" t="n"/>
      <c r="BW1867" s="288" t="n"/>
      <c r="BX1867" s="276">
        <f>SUM(IF(COUNTIF(MediaScorecard!CC2354, "*1.*"), 2, 0), IF(COUNTIF(MediaScorecard!CC2354, "*2.*"), 2, 0), IF(COUNTIF(MediaScorecard!CC2354, "*3.*"), 2, 0), IF(COUNTIF(MediaScorecard!CC2354, "*4.*"), 2, 0), IF(COUNTIF(MediaScorecard!CC2354, "*5.*"), 2, 0), IF(COUNTIF(MediaScorecard!CC2354, "*6.*"), 2, 0))</f>
        <v/>
      </c>
      <c r="BY1867" s="277">
        <f t="array" ref="BY1867">SUM(VALUE(AT1867),VALUE(AU1867),VALUE(AV1867),VALUE(AW1867),VALUE(AX1867),VALUE(AY1867),VALUE(AZ1867),VALUE(BB1867),VALUE(BC1867),VALUE(BD1867),VALUE(BE1867),VALUE(BF1867),VALUE(BG1867),VALUE(BH1867),VALUE(BI1867),VALUE(BJ1867),VALUE(BK1867),VALUE(BL1867),VALUE(BM1867),VALUE(BN1867),VALUE(BO1867),VALUE(BP1867),VALUE(BQ1867),VALUE(BR1867),VALUE(BS1867),VALUE(BT1867),VALUE(BU1867),VALUE(BV1867),VALUE(BW1867))</f>
        <v/>
      </c>
      <c r="BZ1867" s="307" t="n"/>
      <c r="CA1867" s="307" t="n"/>
      <c r="CB1867" s="307" t="n"/>
      <c r="CC1867" s="307" t="n"/>
      <c r="CD1867" s="307" t="n"/>
      <c r="CE1867" s="307" t="n"/>
      <c r="CF1867" s="307" t="n"/>
      <c r="CG1867" s="307" t="n"/>
      <c r="CH1867" s="307" t="n"/>
      <c r="CI1867" s="307" t="n"/>
      <c r="CJ1867" s="307" t="n"/>
      <c r="CK1867" s="307" t="n"/>
      <c r="CL1867" s="307" t="n"/>
      <c r="CM1867" s="307" t="n"/>
      <c r="CN1867" s="307" t="n"/>
      <c r="CO1867" s="307" t="n"/>
      <c r="CP1867" s="307" t="n"/>
      <c r="CQ1867" s="307" t="n"/>
      <c r="CR1867" s="279" t="n"/>
      <c r="CS1867" s="280">
        <f>AVERAGE(Value(BY1867),value(CR1867))</f>
        <v/>
      </c>
      <c r="CT1867" s="421">
        <f>(IF(OR(MediaScorecard!BG2354="x", MediaScorecard!BH2354="x",MediaScorecard!BI2354="x",MediaScorecard!BJ2354="x",MediaScorecard!BK2354="x"),1, 2))</f>
        <v/>
      </c>
      <c r="CU1867" s="308" t="n"/>
      <c r="CV1867" s="308" t="n"/>
      <c r="CW1867" s="308" t="n"/>
      <c r="CX1867" s="309" t="n"/>
      <c r="CY1867" s="308" t="n"/>
      <c r="CZ1867" s="308" t="n"/>
      <c r="DA1867" s="308" t="n"/>
    </row>
    <row r="1868" ht="21" customHeight="1" s="590">
      <c r="A1868" s="421" t="n"/>
      <c r="B1868" s="270" t="n"/>
      <c r="C1868" s="269" t="n"/>
      <c r="D1868" s="267" t="n"/>
      <c r="E1868" s="267" t="n"/>
      <c r="F1868" s="268" t="n"/>
      <c r="G1868" s="421" t="n"/>
      <c r="H1868" s="269" t="n"/>
      <c r="I1868" s="421" t="n"/>
      <c r="J1868" s="421" t="n"/>
      <c r="K1868" s="421" t="n"/>
      <c r="L1868" s="421" t="n"/>
      <c r="M1868" s="421" t="n"/>
      <c r="N1868" s="421" t="n"/>
      <c r="O1868" s="421" t="n"/>
      <c r="P1868" s="421" t="n"/>
      <c r="Q1868" s="421" t="n"/>
      <c r="R1868" s="270" t="n"/>
      <c r="S1868" s="421" t="n"/>
      <c r="T1868" s="421" t="n"/>
      <c r="U1868" s="421" t="n"/>
      <c r="V1868" s="421" t="n"/>
      <c r="W1868" s="421" t="n"/>
      <c r="X1868" s="421" t="n"/>
      <c r="Y1868" s="421" t="n"/>
      <c r="Z1868" s="421" t="n"/>
      <c r="AA1868" s="421" t="n"/>
      <c r="AB1868" s="421" t="n"/>
      <c r="AC1868" s="421" t="n"/>
      <c r="AD1868" s="421" t="n"/>
      <c r="AE1868" s="421" t="n"/>
      <c r="AF1868" s="421" t="n"/>
      <c r="AG1868" s="421" t="n"/>
      <c r="AH1868" s="421" t="n"/>
      <c r="AI1868" s="421" t="n"/>
      <c r="AJ1868" s="297" t="n"/>
      <c r="AK1868" s="297" t="n"/>
      <c r="AL1868" s="284" t="n"/>
      <c r="AM1868" s="297" t="n"/>
      <c r="AN1868" s="285" t="n"/>
      <c r="AO1868" s="297" t="n"/>
      <c r="AP1868" s="297" t="n"/>
      <c r="AQ1868" s="297" t="n"/>
      <c r="AR1868" s="297" t="n"/>
      <c r="AS1868" s="297" t="n"/>
      <c r="AT1868" s="285" t="n"/>
      <c r="AU1868" s="297" t="n"/>
      <c r="AV1868" s="297" t="n"/>
      <c r="AW1868" s="297" t="n"/>
      <c r="AX1868" s="297" t="n"/>
      <c r="AY1868" s="286" t="n"/>
      <c r="AZ1868" s="286" t="n"/>
      <c r="BA1868" s="287" t="n"/>
      <c r="BB1868" s="286" t="n"/>
      <c r="BC1868" s="286" t="n"/>
      <c r="BD1868" s="286" t="n"/>
      <c r="BE1868" s="286" t="n"/>
      <c r="BF1868" s="286" t="n"/>
      <c r="BG1868" s="286" t="n"/>
      <c r="BH1868" s="297" t="n"/>
      <c r="BI1868" s="297" t="n"/>
      <c r="BJ1868" s="297" t="n"/>
      <c r="BK1868" s="297" t="n"/>
      <c r="BL1868" s="297" t="n"/>
      <c r="BM1868" s="297" t="n"/>
      <c r="BN1868" s="297" t="n"/>
      <c r="BO1868" s="285" t="n"/>
      <c r="BP1868" s="297" t="n"/>
      <c r="BQ1868" s="297" t="n"/>
      <c r="BR1868" s="297" t="n"/>
      <c r="BS1868" s="297" t="n"/>
      <c r="BT1868" s="297" t="n"/>
      <c r="BU1868" s="297" t="n"/>
      <c r="BV1868" s="297" t="n"/>
      <c r="BW1868" s="288" t="n"/>
      <c r="BX1868" s="276">
        <f>SUM(IF(COUNTIF(MediaScorecard!CC2355, "*1.*"), 2, 0), IF(COUNTIF(MediaScorecard!CC2355, "*2.*"), 2, 0), IF(COUNTIF(MediaScorecard!CC2355, "*3.*"), 2, 0), IF(COUNTIF(MediaScorecard!CC2355, "*4.*"), 2, 0), IF(COUNTIF(MediaScorecard!CC2355, "*5.*"), 2, 0), IF(COUNTIF(MediaScorecard!CC2355, "*6.*"), 2, 0))</f>
        <v/>
      </c>
      <c r="BY1868" s="277">
        <f t="array" ref="BY1868">SUM(VALUE(AT1868),VALUE(AU1868),VALUE(AV1868),VALUE(AW1868),VALUE(AX1868),VALUE(AY1868),VALUE(AZ1868),VALUE(BB1868),VALUE(BC1868),VALUE(BD1868),VALUE(BE1868),VALUE(BF1868),VALUE(BG1868),VALUE(BH1868),VALUE(BI1868),VALUE(BJ1868),VALUE(BK1868),VALUE(BL1868),VALUE(BM1868),VALUE(BN1868),VALUE(BO1868),VALUE(BP1868),VALUE(BQ1868),VALUE(BR1868),VALUE(BS1868),VALUE(BT1868),VALUE(BU1868),VALUE(BV1868),VALUE(BW1868))</f>
        <v/>
      </c>
      <c r="BZ1868" s="307" t="n"/>
      <c r="CA1868" s="307" t="n"/>
      <c r="CB1868" s="307" t="n"/>
      <c r="CC1868" s="307" t="n"/>
      <c r="CD1868" s="307" t="n"/>
      <c r="CE1868" s="307" t="n"/>
      <c r="CF1868" s="307" t="n"/>
      <c r="CG1868" s="307" t="n"/>
      <c r="CH1868" s="307" t="n"/>
      <c r="CI1868" s="307" t="n"/>
      <c r="CJ1868" s="307" t="n"/>
      <c r="CK1868" s="307" t="n"/>
      <c r="CL1868" s="307" t="n"/>
      <c r="CM1868" s="307" t="n"/>
      <c r="CN1868" s="307" t="n"/>
      <c r="CO1868" s="307" t="n"/>
      <c r="CP1868" s="307" t="n"/>
      <c r="CQ1868" s="307" t="n"/>
      <c r="CR1868" s="279" t="n"/>
      <c r="CS1868" s="280">
        <f>AVERAGE(Value(BY1868),value(CR1868))</f>
        <v/>
      </c>
      <c r="CT1868" s="421">
        <f>(IF(OR(MediaScorecard!BG2355="x", MediaScorecard!BH2355="x",MediaScorecard!BI2355="x",MediaScorecard!BJ2355="x",MediaScorecard!BK2355="x"),1, 2))</f>
        <v/>
      </c>
      <c r="CU1868" s="308" t="n"/>
      <c r="CV1868" s="308" t="n"/>
      <c r="CW1868" s="308" t="n"/>
      <c r="CX1868" s="309" t="n"/>
      <c r="CY1868" s="308" t="n"/>
      <c r="CZ1868" s="308" t="n"/>
      <c r="DA1868" s="308" t="n"/>
    </row>
    <row r="1869" ht="21" customHeight="1" s="590">
      <c r="A1869" s="421" t="n"/>
      <c r="B1869" s="270" t="n"/>
      <c r="C1869" s="269" t="n"/>
      <c r="D1869" s="267" t="n"/>
      <c r="E1869" s="267" t="n"/>
      <c r="F1869" s="268" t="n"/>
      <c r="G1869" s="421" t="n"/>
      <c r="H1869" s="269" t="n"/>
      <c r="I1869" s="421" t="n"/>
      <c r="J1869" s="421" t="n"/>
      <c r="K1869" s="421" t="n"/>
      <c r="L1869" s="421" t="n"/>
      <c r="M1869" s="421" t="n"/>
      <c r="N1869" s="421" t="n"/>
      <c r="O1869" s="421" t="n"/>
      <c r="P1869" s="421" t="n"/>
      <c r="Q1869" s="421" t="n"/>
      <c r="R1869" s="270" t="n"/>
      <c r="S1869" s="421" t="n"/>
      <c r="T1869" s="421" t="n"/>
      <c r="U1869" s="421" t="n"/>
      <c r="V1869" s="421" t="n"/>
      <c r="W1869" s="421" t="n"/>
      <c r="X1869" s="421" t="n"/>
      <c r="Y1869" s="421" t="n"/>
      <c r="Z1869" s="421" t="n"/>
      <c r="AA1869" s="421" t="n"/>
      <c r="AB1869" s="421" t="n"/>
      <c r="AC1869" s="421" t="n"/>
      <c r="AD1869" s="421" t="n"/>
      <c r="AE1869" s="421" t="n"/>
      <c r="AF1869" s="421" t="n"/>
      <c r="AG1869" s="421" t="n"/>
      <c r="AH1869" s="421" t="n"/>
      <c r="AI1869" s="421" t="n"/>
      <c r="AJ1869" s="297" t="n"/>
      <c r="AK1869" s="297" t="n"/>
      <c r="AL1869" s="284" t="n"/>
      <c r="AM1869" s="297" t="n"/>
      <c r="AN1869" s="285" t="n"/>
      <c r="AO1869" s="297" t="n"/>
      <c r="AP1869" s="297" t="n"/>
      <c r="AQ1869" s="297" t="n"/>
      <c r="AR1869" s="297" t="n"/>
      <c r="AS1869" s="297" t="n"/>
      <c r="AT1869" s="285" t="n"/>
      <c r="AU1869" s="297" t="n"/>
      <c r="AV1869" s="297" t="n"/>
      <c r="AW1869" s="297" t="n"/>
      <c r="AX1869" s="297" t="n"/>
      <c r="AY1869" s="286" t="n"/>
      <c r="AZ1869" s="286" t="n"/>
      <c r="BA1869" s="287" t="n"/>
      <c r="BB1869" s="286" t="n"/>
      <c r="BC1869" s="286" t="n"/>
      <c r="BD1869" s="286" t="n"/>
      <c r="BE1869" s="286" t="n"/>
      <c r="BF1869" s="286" t="n"/>
      <c r="BG1869" s="286" t="n"/>
      <c r="BH1869" s="297" t="n"/>
      <c r="BI1869" s="297" t="n"/>
      <c r="BJ1869" s="297" t="n"/>
      <c r="BK1869" s="297" t="n"/>
      <c r="BL1869" s="297" t="n"/>
      <c r="BM1869" s="297" t="n"/>
      <c r="BN1869" s="297" t="n"/>
      <c r="BO1869" s="285" t="n"/>
      <c r="BP1869" s="297" t="n"/>
      <c r="BQ1869" s="297" t="n"/>
      <c r="BR1869" s="297" t="n"/>
      <c r="BS1869" s="297" t="n"/>
      <c r="BT1869" s="297" t="n"/>
      <c r="BU1869" s="297" t="n"/>
      <c r="BV1869" s="297" t="n"/>
      <c r="BW1869" s="288" t="n"/>
      <c r="BX1869" s="276">
        <f>SUM(IF(COUNTIF(MediaScorecard!CC2356, "*1.*"), 2, 0), IF(COUNTIF(MediaScorecard!CC2356, "*2.*"), 2, 0), IF(COUNTIF(MediaScorecard!CC2356, "*3.*"), 2, 0), IF(COUNTIF(MediaScorecard!CC2356, "*4.*"), 2, 0), IF(COUNTIF(MediaScorecard!CC2356, "*5.*"), 2, 0), IF(COUNTIF(MediaScorecard!CC2356, "*6.*"), 2, 0))</f>
        <v/>
      </c>
      <c r="BY1869" s="277">
        <f t="array" ref="BY1869">SUM(VALUE(AT1869),VALUE(AU1869),VALUE(AV1869),VALUE(AW1869),VALUE(AX1869),VALUE(AY1869),VALUE(AZ1869),VALUE(BB1869),VALUE(BC1869),VALUE(BD1869),VALUE(BE1869),VALUE(BF1869),VALUE(BG1869),VALUE(BH1869),VALUE(BI1869),VALUE(BJ1869),VALUE(BK1869),VALUE(BL1869),VALUE(BM1869),VALUE(BN1869),VALUE(BO1869),VALUE(BP1869),VALUE(BQ1869),VALUE(BR1869),VALUE(BS1869),VALUE(BT1869),VALUE(BU1869),VALUE(BV1869),VALUE(BW1869))</f>
        <v/>
      </c>
      <c r="BZ1869" s="307" t="n"/>
      <c r="CA1869" s="307" t="n"/>
      <c r="CB1869" s="307" t="n"/>
      <c r="CC1869" s="307" t="n"/>
      <c r="CD1869" s="307" t="n"/>
      <c r="CE1869" s="307" t="n"/>
      <c r="CF1869" s="307" t="n"/>
      <c r="CG1869" s="307" t="n"/>
      <c r="CH1869" s="307" t="n"/>
      <c r="CI1869" s="307" t="n"/>
      <c r="CJ1869" s="307" t="n"/>
      <c r="CK1869" s="307" t="n"/>
      <c r="CL1869" s="307" t="n"/>
      <c r="CM1869" s="307" t="n"/>
      <c r="CN1869" s="307" t="n"/>
      <c r="CO1869" s="307" t="n"/>
      <c r="CP1869" s="307" t="n"/>
      <c r="CQ1869" s="307" t="n"/>
      <c r="CR1869" s="279" t="n"/>
      <c r="CS1869" s="280">
        <f>AVERAGE(Value(BY1869),value(CR1869))</f>
        <v/>
      </c>
      <c r="CT1869" s="421">
        <f>(IF(OR(MediaScorecard!BG2356="x", MediaScorecard!BH2356="x",MediaScorecard!BI2356="x",MediaScorecard!BJ2356="x",MediaScorecard!BK2356="x"),1, 2))</f>
        <v/>
      </c>
      <c r="CU1869" s="308" t="n"/>
      <c r="CV1869" s="308" t="n"/>
      <c r="CW1869" s="308" t="n"/>
      <c r="CX1869" s="309" t="n"/>
      <c r="CY1869" s="308" t="n"/>
      <c r="CZ1869" s="308" t="n"/>
      <c r="DA1869" s="308" t="n"/>
    </row>
    <row r="1870" ht="21" customHeight="1" s="590">
      <c r="A1870" s="421" t="n"/>
      <c r="B1870" s="270" t="n"/>
      <c r="C1870" s="269" t="n"/>
      <c r="D1870" s="267" t="n"/>
      <c r="E1870" s="267" t="n"/>
      <c r="F1870" s="268" t="n"/>
      <c r="G1870" s="421" t="n"/>
      <c r="H1870" s="269" t="n"/>
      <c r="I1870" s="421" t="n"/>
      <c r="J1870" s="421" t="n"/>
      <c r="K1870" s="421" t="n"/>
      <c r="L1870" s="421" t="n"/>
      <c r="M1870" s="421" t="n"/>
      <c r="N1870" s="421" t="n"/>
      <c r="O1870" s="421" t="n"/>
      <c r="P1870" s="421" t="n"/>
      <c r="Q1870" s="421" t="n"/>
      <c r="R1870" s="270" t="n"/>
      <c r="S1870" s="421" t="n"/>
      <c r="T1870" s="421" t="n"/>
      <c r="U1870" s="421" t="n"/>
      <c r="V1870" s="421" t="n"/>
      <c r="W1870" s="421" t="n"/>
      <c r="X1870" s="421" t="n"/>
      <c r="Y1870" s="421" t="n"/>
      <c r="Z1870" s="421" t="n"/>
      <c r="AA1870" s="421" t="n"/>
      <c r="AB1870" s="421" t="n"/>
      <c r="AC1870" s="421" t="n"/>
      <c r="AD1870" s="421" t="n"/>
      <c r="AE1870" s="421" t="n"/>
      <c r="AF1870" s="421" t="n"/>
      <c r="AG1870" s="421" t="n"/>
      <c r="AH1870" s="421" t="n"/>
      <c r="AI1870" s="421" t="n"/>
      <c r="AJ1870" s="297" t="n"/>
      <c r="AK1870" s="297" t="n"/>
      <c r="AL1870" s="284" t="n"/>
      <c r="AM1870" s="297" t="n"/>
      <c r="AN1870" s="285" t="n"/>
      <c r="AO1870" s="297" t="n"/>
      <c r="AP1870" s="297" t="n"/>
      <c r="AQ1870" s="297" t="n"/>
      <c r="AR1870" s="297" t="n"/>
      <c r="AS1870" s="297" t="n"/>
      <c r="AT1870" s="285" t="n"/>
      <c r="AU1870" s="297" t="n"/>
      <c r="AV1870" s="297" t="n"/>
      <c r="AW1870" s="297" t="n"/>
      <c r="AX1870" s="297" t="n"/>
      <c r="AY1870" s="286" t="n"/>
      <c r="AZ1870" s="286" t="n"/>
      <c r="BA1870" s="287" t="n"/>
      <c r="BB1870" s="286" t="n"/>
      <c r="BC1870" s="286" t="n"/>
      <c r="BD1870" s="286" t="n"/>
      <c r="BE1870" s="286" t="n"/>
      <c r="BF1870" s="286" t="n"/>
      <c r="BG1870" s="286" t="n"/>
      <c r="BH1870" s="297" t="n"/>
      <c r="BI1870" s="297" t="n"/>
      <c r="BJ1870" s="297" t="n"/>
      <c r="BK1870" s="297" t="n"/>
      <c r="BL1870" s="297" t="n"/>
      <c r="BM1870" s="297" t="n"/>
      <c r="BN1870" s="297" t="n"/>
      <c r="BO1870" s="285" t="n"/>
      <c r="BP1870" s="297" t="n"/>
      <c r="BQ1870" s="297" t="n"/>
      <c r="BR1870" s="297" t="n"/>
      <c r="BS1870" s="297" t="n"/>
      <c r="BT1870" s="297" t="n"/>
      <c r="BU1870" s="297" t="n"/>
      <c r="BV1870" s="297" t="n"/>
      <c r="BW1870" s="288" t="n"/>
      <c r="BX1870" s="276">
        <f>SUM(IF(COUNTIF(MediaScorecard!CC2357, "*1.*"), 2, 0), IF(COUNTIF(MediaScorecard!CC2357, "*2.*"), 2, 0), IF(COUNTIF(MediaScorecard!CC2357, "*3.*"), 2, 0), IF(COUNTIF(MediaScorecard!CC2357, "*4.*"), 2, 0), IF(COUNTIF(MediaScorecard!CC2357, "*5.*"), 2, 0), IF(COUNTIF(MediaScorecard!CC2357, "*6.*"), 2, 0))</f>
        <v/>
      </c>
      <c r="BY1870" s="277">
        <f t="array" ref="BY1870">SUM(VALUE(AT1870),VALUE(AU1870),VALUE(AV1870),VALUE(AW1870),VALUE(AX1870),VALUE(AY1870),VALUE(AZ1870),VALUE(BB1870),VALUE(BC1870),VALUE(BD1870),VALUE(BE1870),VALUE(BF1870),VALUE(BG1870),VALUE(BH1870),VALUE(BI1870),VALUE(BJ1870),VALUE(BK1870),VALUE(BL1870),VALUE(BM1870),VALUE(BN1870),VALUE(BO1870),VALUE(BP1870),VALUE(BQ1870),VALUE(BR1870),VALUE(BS1870),VALUE(BT1870),VALUE(BU1870),VALUE(BV1870),VALUE(BW1870))</f>
        <v/>
      </c>
      <c r="BZ1870" s="307" t="n"/>
      <c r="CA1870" s="307" t="n"/>
      <c r="CB1870" s="307" t="n"/>
      <c r="CC1870" s="307" t="n"/>
      <c r="CD1870" s="307" t="n"/>
      <c r="CE1870" s="307" t="n"/>
      <c r="CF1870" s="307" t="n"/>
      <c r="CG1870" s="307" t="n"/>
      <c r="CH1870" s="307" t="n"/>
      <c r="CI1870" s="307" t="n"/>
      <c r="CJ1870" s="307" t="n"/>
      <c r="CK1870" s="307" t="n"/>
      <c r="CL1870" s="307" t="n"/>
      <c r="CM1870" s="307" t="n"/>
      <c r="CN1870" s="307" t="n"/>
      <c r="CO1870" s="307" t="n"/>
      <c r="CP1870" s="307" t="n"/>
      <c r="CQ1870" s="307" t="n"/>
      <c r="CR1870" s="279" t="n"/>
      <c r="CS1870" s="280">
        <f>AVERAGE(Value(BY1870),value(CR1870))</f>
        <v/>
      </c>
      <c r="CT1870" s="421">
        <f>(IF(OR(MediaScorecard!BG2357="x", MediaScorecard!BH2357="x",MediaScorecard!BI2357="x",MediaScorecard!BJ2357="x",MediaScorecard!BK2357="x"),1, 2))</f>
        <v/>
      </c>
      <c r="CU1870" s="308" t="n"/>
      <c r="CV1870" s="308" t="n"/>
      <c r="CW1870" s="308" t="n"/>
      <c r="CX1870" s="309" t="n"/>
      <c r="CY1870" s="308" t="n"/>
      <c r="CZ1870" s="308" t="n"/>
      <c r="DA1870" s="308" t="n"/>
    </row>
    <row r="1871" ht="21" customHeight="1" s="590">
      <c r="A1871" s="421" t="n"/>
      <c r="B1871" s="270" t="n"/>
      <c r="C1871" s="269" t="n"/>
      <c r="D1871" s="267" t="n"/>
      <c r="E1871" s="267" t="n"/>
      <c r="F1871" s="268" t="n"/>
      <c r="G1871" s="421" t="n"/>
      <c r="H1871" s="269" t="n"/>
      <c r="I1871" s="421" t="n"/>
      <c r="J1871" s="421" t="n"/>
      <c r="K1871" s="421" t="n"/>
      <c r="L1871" s="421" t="n"/>
      <c r="M1871" s="421" t="n"/>
      <c r="N1871" s="421" t="n"/>
      <c r="O1871" s="421" t="n"/>
      <c r="P1871" s="421" t="n"/>
      <c r="Q1871" s="421" t="n"/>
      <c r="R1871" s="270" t="n"/>
      <c r="S1871" s="421" t="n"/>
      <c r="T1871" s="421" t="n"/>
      <c r="U1871" s="421" t="n"/>
      <c r="V1871" s="421" t="n"/>
      <c r="W1871" s="421" t="n"/>
      <c r="X1871" s="421" t="n"/>
      <c r="Y1871" s="421" t="n"/>
      <c r="Z1871" s="421" t="n"/>
      <c r="AA1871" s="421" t="n"/>
      <c r="AB1871" s="421" t="n"/>
      <c r="AC1871" s="421" t="n"/>
      <c r="AD1871" s="421" t="n"/>
      <c r="AE1871" s="421" t="n"/>
      <c r="AF1871" s="421" t="n"/>
      <c r="AG1871" s="421" t="n"/>
      <c r="AH1871" s="421" t="n"/>
      <c r="AI1871" s="421" t="n"/>
      <c r="AJ1871" s="297" t="n"/>
      <c r="AK1871" s="297" t="n"/>
      <c r="AL1871" s="284" t="n"/>
      <c r="AM1871" s="297" t="n"/>
      <c r="AN1871" s="285" t="n"/>
      <c r="AO1871" s="297" t="n"/>
      <c r="AP1871" s="297" t="n"/>
      <c r="AQ1871" s="297" t="n"/>
      <c r="AR1871" s="297" t="n"/>
      <c r="AS1871" s="297" t="n"/>
      <c r="AT1871" s="285" t="n"/>
      <c r="AU1871" s="297" t="n"/>
      <c r="AV1871" s="297" t="n"/>
      <c r="AW1871" s="297" t="n"/>
      <c r="AX1871" s="297" t="n"/>
      <c r="AY1871" s="286" t="n"/>
      <c r="AZ1871" s="286" t="n"/>
      <c r="BA1871" s="287" t="n"/>
      <c r="BB1871" s="286" t="n"/>
      <c r="BC1871" s="286" t="n"/>
      <c r="BD1871" s="286" t="n"/>
      <c r="BE1871" s="286" t="n"/>
      <c r="BF1871" s="286" t="n"/>
      <c r="BG1871" s="286" t="n"/>
      <c r="BH1871" s="297" t="n"/>
      <c r="BI1871" s="297" t="n"/>
      <c r="BJ1871" s="297" t="n"/>
      <c r="BK1871" s="297" t="n"/>
      <c r="BL1871" s="297" t="n"/>
      <c r="BM1871" s="297" t="n"/>
      <c r="BN1871" s="297" t="n"/>
      <c r="BO1871" s="285" t="n"/>
      <c r="BP1871" s="297" t="n"/>
      <c r="BQ1871" s="297" t="n"/>
      <c r="BR1871" s="297" t="n"/>
      <c r="BS1871" s="297" t="n"/>
      <c r="BT1871" s="297" t="n"/>
      <c r="BU1871" s="297" t="n"/>
      <c r="BV1871" s="297" t="n"/>
      <c r="BW1871" s="288" t="n"/>
      <c r="BX1871" s="276">
        <f>SUM(IF(COUNTIF(MediaScorecard!CC2358, "*1.*"), 2, 0), IF(COUNTIF(MediaScorecard!CC2358, "*2.*"), 2, 0), IF(COUNTIF(MediaScorecard!CC2358, "*3.*"), 2, 0), IF(COUNTIF(MediaScorecard!CC2358, "*4.*"), 2, 0), IF(COUNTIF(MediaScorecard!CC2358, "*5.*"), 2, 0), IF(COUNTIF(MediaScorecard!CC2358, "*6.*"), 2, 0))</f>
        <v/>
      </c>
      <c r="BY1871" s="277">
        <f t="array" ref="BY1871">SUM(VALUE(AT1871),VALUE(AU1871),VALUE(AV1871),VALUE(AW1871),VALUE(AX1871),VALUE(AY1871),VALUE(AZ1871),VALUE(BB1871),VALUE(BC1871),VALUE(BD1871),VALUE(BE1871),VALUE(BF1871),VALUE(BG1871),VALUE(BH1871),VALUE(BI1871),VALUE(BJ1871),VALUE(BK1871),VALUE(BL1871),VALUE(BM1871),VALUE(BN1871),VALUE(BO1871),VALUE(BP1871),VALUE(BQ1871),VALUE(BR1871),VALUE(BS1871),VALUE(BT1871),VALUE(BU1871),VALUE(BV1871),VALUE(BW1871))</f>
        <v/>
      </c>
      <c r="BZ1871" s="307" t="n"/>
      <c r="CA1871" s="307" t="n"/>
      <c r="CB1871" s="307" t="n"/>
      <c r="CC1871" s="307" t="n"/>
      <c r="CD1871" s="307" t="n"/>
      <c r="CE1871" s="307" t="n"/>
      <c r="CF1871" s="307" t="n"/>
      <c r="CG1871" s="307" t="n"/>
      <c r="CH1871" s="307" t="n"/>
      <c r="CI1871" s="307" t="n"/>
      <c r="CJ1871" s="307" t="n"/>
      <c r="CK1871" s="307" t="n"/>
      <c r="CL1871" s="307" t="n"/>
      <c r="CM1871" s="307" t="n"/>
      <c r="CN1871" s="307" t="n"/>
      <c r="CO1871" s="307" t="n"/>
      <c r="CP1871" s="307" t="n"/>
      <c r="CQ1871" s="307" t="n"/>
      <c r="CR1871" s="279" t="n"/>
      <c r="CS1871" s="280">
        <f>AVERAGE(Value(BY1871),value(CR1871))</f>
        <v/>
      </c>
      <c r="CT1871" s="421">
        <f>(IF(OR(MediaScorecard!BG2358="x", MediaScorecard!BH2358="x",MediaScorecard!BI2358="x",MediaScorecard!BJ2358="x",MediaScorecard!BK2358="x"),1, 2))</f>
        <v/>
      </c>
      <c r="CU1871" s="308" t="n"/>
      <c r="CV1871" s="308" t="n"/>
      <c r="CW1871" s="308" t="n"/>
      <c r="CX1871" s="309" t="n"/>
      <c r="CY1871" s="308" t="n"/>
      <c r="CZ1871" s="308" t="n"/>
      <c r="DA1871" s="308" t="n"/>
    </row>
    <row r="1872" ht="21" customHeight="1" s="590">
      <c r="A1872" s="421" t="n"/>
      <c r="B1872" s="270" t="n"/>
      <c r="C1872" s="269" t="n"/>
      <c r="D1872" s="267" t="n"/>
      <c r="E1872" s="267" t="n"/>
      <c r="F1872" s="268" t="n"/>
      <c r="G1872" s="421" t="n"/>
      <c r="H1872" s="269" t="n"/>
      <c r="I1872" s="421" t="n"/>
      <c r="J1872" s="421" t="n"/>
      <c r="K1872" s="421" t="n"/>
      <c r="L1872" s="421" t="n"/>
      <c r="M1872" s="421" t="n"/>
      <c r="N1872" s="421" t="n"/>
      <c r="O1872" s="421" t="n"/>
      <c r="P1872" s="421" t="n"/>
      <c r="Q1872" s="421" t="n"/>
      <c r="R1872" s="270" t="n"/>
      <c r="S1872" s="421" t="n"/>
      <c r="T1872" s="421" t="n"/>
      <c r="U1872" s="421" t="n"/>
      <c r="V1872" s="421" t="n"/>
      <c r="W1872" s="421" t="n"/>
      <c r="X1872" s="421" t="n"/>
      <c r="Y1872" s="421" t="n"/>
      <c r="Z1872" s="421" t="n"/>
      <c r="AA1872" s="421" t="n"/>
      <c r="AB1872" s="421" t="n"/>
      <c r="AC1872" s="421" t="n"/>
      <c r="AD1872" s="421" t="n"/>
      <c r="AE1872" s="421" t="n"/>
      <c r="AF1872" s="421" t="n"/>
      <c r="AG1872" s="421" t="n"/>
      <c r="AH1872" s="421" t="n"/>
      <c r="AI1872" s="421" t="n"/>
      <c r="AJ1872" s="297" t="n"/>
      <c r="AK1872" s="297" t="n"/>
      <c r="AL1872" s="284" t="n"/>
      <c r="AM1872" s="297" t="n"/>
      <c r="AN1872" s="285" t="n"/>
      <c r="AO1872" s="297" t="n"/>
      <c r="AP1872" s="297" t="n"/>
      <c r="AQ1872" s="297" t="n"/>
      <c r="AR1872" s="297" t="n"/>
      <c r="AS1872" s="297" t="n"/>
      <c r="AT1872" s="285" t="n"/>
      <c r="AU1872" s="297" t="n"/>
      <c r="AV1872" s="297" t="n"/>
      <c r="AW1872" s="297" t="n"/>
      <c r="AX1872" s="297" t="n"/>
      <c r="AY1872" s="286" t="n"/>
      <c r="AZ1872" s="286" t="n"/>
      <c r="BA1872" s="287" t="n"/>
      <c r="BB1872" s="286" t="n"/>
      <c r="BC1872" s="286" t="n"/>
      <c r="BD1872" s="286" t="n"/>
      <c r="BE1872" s="286" t="n"/>
      <c r="BF1872" s="286" t="n"/>
      <c r="BG1872" s="286" t="n"/>
      <c r="BH1872" s="297" t="n"/>
      <c r="BI1872" s="297" t="n"/>
      <c r="BJ1872" s="297" t="n"/>
      <c r="BK1872" s="297" t="n"/>
      <c r="BL1872" s="297" t="n"/>
      <c r="BM1872" s="297" t="n"/>
      <c r="BN1872" s="297" t="n"/>
      <c r="BO1872" s="285" t="n"/>
      <c r="BP1872" s="297" t="n"/>
      <c r="BQ1872" s="297" t="n"/>
      <c r="BR1872" s="297" t="n"/>
      <c r="BS1872" s="297" t="n"/>
      <c r="BT1872" s="297" t="n"/>
      <c r="BU1872" s="297" t="n"/>
      <c r="BV1872" s="297" t="n"/>
      <c r="BW1872" s="288" t="n"/>
      <c r="BX1872" s="276">
        <f>SUM(IF(COUNTIF(MediaScorecard!CC2359, "*1.*"), 2, 0), IF(COUNTIF(MediaScorecard!CC2359, "*2.*"), 2, 0), IF(COUNTIF(MediaScorecard!CC2359, "*3.*"), 2, 0), IF(COUNTIF(MediaScorecard!CC2359, "*4.*"), 2, 0), IF(COUNTIF(MediaScorecard!CC2359, "*5.*"), 2, 0), IF(COUNTIF(MediaScorecard!CC2359, "*6.*"), 2, 0))</f>
        <v/>
      </c>
      <c r="BY1872" s="277">
        <f t="array" ref="BY1872">SUM(VALUE(AT1872),VALUE(AU1872),VALUE(AV1872),VALUE(AW1872),VALUE(AX1872),VALUE(AY1872),VALUE(AZ1872),VALUE(BB1872),VALUE(BC1872),VALUE(BD1872),VALUE(BE1872),VALUE(BF1872),VALUE(BG1872),VALUE(BH1872),VALUE(BI1872),VALUE(BJ1872),VALUE(BK1872),VALUE(BL1872),VALUE(BM1872),VALUE(BN1872),VALUE(BO1872),VALUE(BP1872),VALUE(BQ1872),VALUE(BR1872),VALUE(BS1872),VALUE(BT1872),VALUE(BU1872),VALUE(BV1872),VALUE(BW1872))</f>
        <v/>
      </c>
      <c r="BZ1872" s="307" t="n"/>
      <c r="CA1872" s="307" t="n"/>
      <c r="CB1872" s="307" t="n"/>
      <c r="CC1872" s="307" t="n"/>
      <c r="CD1872" s="307" t="n"/>
      <c r="CE1872" s="307" t="n"/>
      <c r="CF1872" s="307" t="n"/>
      <c r="CG1872" s="307" t="n"/>
      <c r="CH1872" s="307" t="n"/>
      <c r="CI1872" s="307" t="n"/>
      <c r="CJ1872" s="307" t="n"/>
      <c r="CK1872" s="307" t="n"/>
      <c r="CL1872" s="307" t="n"/>
      <c r="CM1872" s="307" t="n"/>
      <c r="CN1872" s="307" t="n"/>
      <c r="CO1872" s="307" t="n"/>
      <c r="CP1872" s="307" t="n"/>
      <c r="CQ1872" s="307" t="n"/>
      <c r="CR1872" s="279" t="n"/>
      <c r="CS1872" s="280">
        <f>AVERAGE(Value(BY1872),value(CR1872))</f>
        <v/>
      </c>
      <c r="CT1872" s="421">
        <f>(IF(OR(MediaScorecard!BG2359="x", MediaScorecard!BH2359="x",MediaScorecard!BI2359="x",MediaScorecard!BJ2359="x",MediaScorecard!BK2359="x"),1, 2))</f>
        <v/>
      </c>
      <c r="CU1872" s="308" t="n"/>
      <c r="CV1872" s="308" t="n"/>
      <c r="CW1872" s="308" t="n"/>
      <c r="CX1872" s="309" t="n"/>
      <c r="CY1872" s="308" t="n"/>
      <c r="CZ1872" s="308" t="n"/>
      <c r="DA1872" s="308" t="n"/>
    </row>
    <row r="1873" ht="21" customHeight="1" s="590">
      <c r="A1873" s="421" t="n"/>
      <c r="B1873" s="270" t="n"/>
      <c r="C1873" s="269" t="n"/>
      <c r="D1873" s="267" t="n"/>
      <c r="E1873" s="267" t="n"/>
      <c r="F1873" s="268" t="n"/>
      <c r="G1873" s="421" t="n"/>
      <c r="H1873" s="269" t="n"/>
      <c r="I1873" s="421" t="n"/>
      <c r="J1873" s="421" t="n"/>
      <c r="K1873" s="421" t="n"/>
      <c r="L1873" s="421" t="n"/>
      <c r="M1873" s="421" t="n"/>
      <c r="N1873" s="421" t="n"/>
      <c r="O1873" s="421" t="n"/>
      <c r="P1873" s="421" t="n"/>
      <c r="Q1873" s="421" t="n"/>
      <c r="R1873" s="270" t="n"/>
      <c r="S1873" s="421" t="n"/>
      <c r="T1873" s="421" t="n"/>
      <c r="U1873" s="421" t="n"/>
      <c r="V1873" s="421" t="n"/>
      <c r="W1873" s="421" t="n"/>
      <c r="X1873" s="421" t="n"/>
      <c r="Y1873" s="421" t="n"/>
      <c r="Z1873" s="421" t="n"/>
      <c r="AA1873" s="421" t="n"/>
      <c r="AB1873" s="421" t="n"/>
      <c r="AC1873" s="421" t="n"/>
      <c r="AD1873" s="421" t="n"/>
      <c r="AE1873" s="421" t="n"/>
      <c r="AF1873" s="421" t="n"/>
      <c r="AG1873" s="421" t="n"/>
      <c r="AH1873" s="421" t="n"/>
      <c r="AI1873" s="421" t="n"/>
      <c r="AJ1873" s="297" t="n"/>
      <c r="AK1873" s="297" t="n"/>
      <c r="AL1873" s="284" t="n"/>
      <c r="AM1873" s="297" t="n"/>
      <c r="AN1873" s="285" t="n"/>
      <c r="AO1873" s="297" t="n"/>
      <c r="AP1873" s="297" t="n"/>
      <c r="AQ1873" s="297" t="n"/>
      <c r="AR1873" s="297" t="n"/>
      <c r="AS1873" s="297" t="n"/>
      <c r="AT1873" s="285" t="n"/>
      <c r="AU1873" s="297" t="n"/>
      <c r="AV1873" s="297" t="n"/>
      <c r="AW1873" s="297" t="n"/>
      <c r="AX1873" s="297" t="n"/>
      <c r="AY1873" s="286" t="n"/>
      <c r="AZ1873" s="286" t="n"/>
      <c r="BA1873" s="287" t="n"/>
      <c r="BB1873" s="286" t="n"/>
      <c r="BC1873" s="286" t="n"/>
      <c r="BD1873" s="286" t="n"/>
      <c r="BE1873" s="286" t="n"/>
      <c r="BF1873" s="286" t="n"/>
      <c r="BG1873" s="286" t="n"/>
      <c r="BH1873" s="297" t="n"/>
      <c r="BI1873" s="297" t="n"/>
      <c r="BJ1873" s="297" t="n"/>
      <c r="BK1873" s="297" t="n"/>
      <c r="BL1873" s="297" t="n"/>
      <c r="BM1873" s="297" t="n"/>
      <c r="BN1873" s="297" t="n"/>
      <c r="BO1873" s="285" t="n"/>
      <c r="BP1873" s="297" t="n"/>
      <c r="BQ1873" s="297" t="n"/>
      <c r="BR1873" s="297" t="n"/>
      <c r="BS1873" s="297" t="n"/>
      <c r="BT1873" s="297" t="n"/>
      <c r="BU1873" s="297" t="n"/>
      <c r="BV1873" s="297" t="n"/>
      <c r="BW1873" s="288" t="n"/>
      <c r="BX1873" s="276">
        <f>SUM(IF(COUNTIF(MediaScorecard!CC2360, "*1.*"), 2, 0), IF(COUNTIF(MediaScorecard!CC2360, "*2.*"), 2, 0), IF(COUNTIF(MediaScorecard!CC2360, "*3.*"), 2, 0), IF(COUNTIF(MediaScorecard!CC2360, "*4.*"), 2, 0), IF(COUNTIF(MediaScorecard!CC2360, "*5.*"), 2, 0), IF(COUNTIF(MediaScorecard!CC2360, "*6.*"), 2, 0))</f>
        <v/>
      </c>
      <c r="BY1873" s="277">
        <f t="array" ref="BY1873">SUM(VALUE(AT1873),VALUE(AU1873),VALUE(AV1873),VALUE(AW1873),VALUE(AX1873),VALUE(AY1873),VALUE(AZ1873),VALUE(BB1873),VALUE(BC1873),VALUE(BD1873),VALUE(BE1873),VALUE(BF1873),VALUE(BG1873),VALUE(BH1873),VALUE(BI1873),VALUE(BJ1873),VALUE(BK1873),VALUE(BL1873),VALUE(BM1873),VALUE(BN1873),VALUE(BO1873),VALUE(BP1873),VALUE(BQ1873),VALUE(BR1873),VALUE(BS1873),VALUE(BT1873),VALUE(BU1873),VALUE(BV1873),VALUE(BW1873))</f>
        <v/>
      </c>
      <c r="BZ1873" s="307" t="n"/>
      <c r="CA1873" s="307" t="n"/>
      <c r="CB1873" s="307" t="n"/>
      <c r="CC1873" s="307" t="n"/>
      <c r="CD1873" s="307" t="n"/>
      <c r="CE1873" s="307" t="n"/>
      <c r="CF1873" s="307" t="n"/>
      <c r="CG1873" s="307" t="n"/>
      <c r="CH1873" s="307" t="n"/>
      <c r="CI1873" s="307" t="n"/>
      <c r="CJ1873" s="307" t="n"/>
      <c r="CK1873" s="307" t="n"/>
      <c r="CL1873" s="307" t="n"/>
      <c r="CM1873" s="307" t="n"/>
      <c r="CN1873" s="307" t="n"/>
      <c r="CO1873" s="307" t="n"/>
      <c r="CP1873" s="307" t="n"/>
      <c r="CQ1873" s="307" t="n"/>
      <c r="CR1873" s="279" t="n"/>
      <c r="CS1873" s="280">
        <f>AVERAGE(Value(BY1873),value(CR1873))</f>
        <v/>
      </c>
      <c r="CT1873" s="421">
        <f>(IF(OR(MediaScorecard!BG2360="x", MediaScorecard!BH2360="x",MediaScorecard!BI2360="x",MediaScorecard!BJ2360="x",MediaScorecard!BK2360="x"),1, 2))</f>
        <v/>
      </c>
      <c r="CU1873" s="308" t="n"/>
      <c r="CV1873" s="308" t="n"/>
      <c r="CW1873" s="308" t="n"/>
      <c r="CX1873" s="309" t="n"/>
      <c r="CY1873" s="308" t="n"/>
      <c r="CZ1873" s="308" t="n"/>
      <c r="DA1873" s="308" t="n"/>
    </row>
    <row r="1874" ht="21" customHeight="1" s="590">
      <c r="A1874" s="421" t="n"/>
      <c r="B1874" s="270" t="n"/>
      <c r="C1874" s="269" t="n"/>
      <c r="D1874" s="267" t="n"/>
      <c r="E1874" s="267" t="n"/>
      <c r="F1874" s="268" t="n"/>
      <c r="G1874" s="421" t="n"/>
      <c r="H1874" s="269" t="n"/>
      <c r="I1874" s="421" t="n"/>
      <c r="J1874" s="421" t="n"/>
      <c r="K1874" s="421" t="n"/>
      <c r="L1874" s="421" t="n"/>
      <c r="M1874" s="421" t="n"/>
      <c r="N1874" s="421" t="n"/>
      <c r="O1874" s="421" t="n"/>
      <c r="P1874" s="421" t="n"/>
      <c r="Q1874" s="421" t="n"/>
      <c r="R1874" s="270" t="n"/>
      <c r="S1874" s="421" t="n"/>
      <c r="T1874" s="421" t="n"/>
      <c r="U1874" s="421" t="n"/>
      <c r="V1874" s="421" t="n"/>
      <c r="W1874" s="421" t="n"/>
      <c r="X1874" s="421" t="n"/>
      <c r="Y1874" s="421" t="n"/>
      <c r="Z1874" s="421" t="n"/>
      <c r="AA1874" s="421" t="n"/>
      <c r="AB1874" s="421" t="n"/>
      <c r="AC1874" s="421" t="n"/>
      <c r="AD1874" s="421" t="n"/>
      <c r="AE1874" s="421" t="n"/>
      <c r="AF1874" s="421" t="n"/>
      <c r="AG1874" s="421" t="n"/>
      <c r="AH1874" s="421" t="n"/>
      <c r="AI1874" s="421" t="n"/>
      <c r="AJ1874" s="297" t="n"/>
      <c r="AK1874" s="297" t="n"/>
      <c r="AL1874" s="284" t="n"/>
      <c r="AM1874" s="297" t="n"/>
      <c r="AN1874" s="285" t="n"/>
      <c r="AO1874" s="297" t="n"/>
      <c r="AP1874" s="297" t="n"/>
      <c r="AQ1874" s="297" t="n"/>
      <c r="AR1874" s="297" t="n"/>
      <c r="AS1874" s="297" t="n"/>
      <c r="AT1874" s="285" t="n"/>
      <c r="AU1874" s="297" t="n"/>
      <c r="AV1874" s="297" t="n"/>
      <c r="AW1874" s="297" t="n"/>
      <c r="AX1874" s="297" t="n"/>
      <c r="AY1874" s="286" t="n"/>
      <c r="AZ1874" s="286" t="n"/>
      <c r="BA1874" s="287" t="n"/>
      <c r="BB1874" s="286" t="n"/>
      <c r="BC1874" s="286" t="n"/>
      <c r="BD1874" s="286" t="n"/>
      <c r="BE1874" s="286" t="n"/>
      <c r="BF1874" s="286" t="n"/>
      <c r="BG1874" s="286" t="n"/>
      <c r="BH1874" s="297" t="n"/>
      <c r="BI1874" s="297" t="n"/>
      <c r="BJ1874" s="297" t="n"/>
      <c r="BK1874" s="297" t="n"/>
      <c r="BL1874" s="297" t="n"/>
      <c r="BM1874" s="297" t="n"/>
      <c r="BN1874" s="297" t="n"/>
      <c r="BO1874" s="285" t="n"/>
      <c r="BP1874" s="297" t="n"/>
      <c r="BQ1874" s="297" t="n"/>
      <c r="BR1874" s="297" t="n"/>
      <c r="BS1874" s="297" t="n"/>
      <c r="BT1874" s="297" t="n"/>
      <c r="BU1874" s="297" t="n"/>
      <c r="BV1874" s="297" t="n"/>
      <c r="BW1874" s="288" t="n"/>
      <c r="BX1874" s="276">
        <f>SUM(IF(COUNTIF(MediaScorecard!CC2361, "*1.*"), 2, 0), IF(COUNTIF(MediaScorecard!CC2361, "*2.*"), 2, 0), IF(COUNTIF(MediaScorecard!CC2361, "*3.*"), 2, 0), IF(COUNTIF(MediaScorecard!CC2361, "*4.*"), 2, 0), IF(COUNTIF(MediaScorecard!CC2361, "*5.*"), 2, 0), IF(COUNTIF(MediaScorecard!CC2361, "*6.*"), 2, 0))</f>
        <v/>
      </c>
      <c r="BY1874" s="277">
        <f t="array" ref="BY1874">SUM(VALUE(AT1874),VALUE(AU1874),VALUE(AV1874),VALUE(AW1874),VALUE(AX1874),VALUE(AY1874),VALUE(AZ1874),VALUE(BB1874),VALUE(BC1874),VALUE(BD1874),VALUE(BE1874),VALUE(BF1874),VALUE(BG1874),VALUE(BH1874),VALUE(BI1874),VALUE(BJ1874),VALUE(BK1874),VALUE(BL1874),VALUE(BM1874),VALUE(BN1874),VALUE(BO1874),VALUE(BP1874),VALUE(BQ1874),VALUE(BR1874),VALUE(BS1874),VALUE(BT1874),VALUE(BU1874),VALUE(BV1874),VALUE(BW1874))</f>
        <v/>
      </c>
      <c r="BZ1874" s="307" t="n"/>
      <c r="CA1874" s="307" t="n"/>
      <c r="CB1874" s="307" t="n"/>
      <c r="CC1874" s="307" t="n"/>
      <c r="CD1874" s="307" t="n"/>
      <c r="CE1874" s="307" t="n"/>
      <c r="CF1874" s="307" t="n"/>
      <c r="CG1874" s="307" t="n"/>
      <c r="CH1874" s="307" t="n"/>
      <c r="CI1874" s="307" t="n"/>
      <c r="CJ1874" s="307" t="n"/>
      <c r="CK1874" s="307" t="n"/>
      <c r="CL1874" s="307" t="n"/>
      <c r="CM1874" s="307" t="n"/>
      <c r="CN1874" s="307" t="n"/>
      <c r="CO1874" s="307" t="n"/>
      <c r="CP1874" s="307" t="n"/>
      <c r="CQ1874" s="307" t="n"/>
      <c r="CR1874" s="279" t="n"/>
      <c r="CS1874" s="280">
        <f>AVERAGE(Value(BY1874),value(CR1874))</f>
        <v/>
      </c>
      <c r="CT1874" s="421">
        <f>(IF(OR(MediaScorecard!BG2361="x", MediaScorecard!BH2361="x",MediaScorecard!BI2361="x",MediaScorecard!BJ2361="x",MediaScorecard!BK2361="x"),1, 2))</f>
        <v/>
      </c>
      <c r="CU1874" s="308" t="n"/>
      <c r="CV1874" s="308" t="n"/>
      <c r="CW1874" s="308" t="n"/>
      <c r="CX1874" s="309" t="n"/>
      <c r="CY1874" s="308" t="n"/>
      <c r="CZ1874" s="308" t="n"/>
      <c r="DA1874" s="308" t="n"/>
    </row>
    <row r="1875" ht="21" customHeight="1" s="590">
      <c r="A1875" s="421" t="n"/>
      <c r="B1875" s="270" t="n"/>
      <c r="C1875" s="269" t="n"/>
      <c r="D1875" s="267" t="n"/>
      <c r="E1875" s="267" t="n"/>
      <c r="F1875" s="268" t="n"/>
      <c r="G1875" s="421" t="n"/>
      <c r="H1875" s="269" t="n"/>
      <c r="I1875" s="421" t="n"/>
      <c r="J1875" s="421" t="n"/>
      <c r="K1875" s="421" t="n"/>
      <c r="L1875" s="421" t="n"/>
      <c r="M1875" s="421" t="n"/>
      <c r="N1875" s="421" t="n"/>
      <c r="O1875" s="421" t="n"/>
      <c r="P1875" s="421" t="n"/>
      <c r="Q1875" s="421" t="n"/>
      <c r="R1875" s="270" t="n"/>
      <c r="S1875" s="421" t="n"/>
      <c r="T1875" s="421" t="n"/>
      <c r="U1875" s="421" t="n"/>
      <c r="V1875" s="421" t="n"/>
      <c r="W1875" s="421" t="n"/>
      <c r="X1875" s="421" t="n"/>
      <c r="Y1875" s="421" t="n"/>
      <c r="Z1875" s="421" t="n"/>
      <c r="AA1875" s="421" t="n"/>
      <c r="AB1875" s="421" t="n"/>
      <c r="AC1875" s="421" t="n"/>
      <c r="AD1875" s="421" t="n"/>
      <c r="AE1875" s="421" t="n"/>
      <c r="AF1875" s="421" t="n"/>
      <c r="AG1875" s="421" t="n"/>
      <c r="AH1875" s="421" t="n"/>
      <c r="AI1875" s="421" t="n"/>
      <c r="AJ1875" s="297" t="n"/>
      <c r="AK1875" s="297" t="n"/>
      <c r="AL1875" s="284" t="n"/>
      <c r="AM1875" s="297" t="n"/>
      <c r="AN1875" s="285" t="n"/>
      <c r="AO1875" s="297" t="n"/>
      <c r="AP1875" s="297" t="n"/>
      <c r="AQ1875" s="297" t="n"/>
      <c r="AR1875" s="297" t="n"/>
      <c r="AS1875" s="297" t="n"/>
      <c r="AT1875" s="285" t="n"/>
      <c r="AU1875" s="297" t="n"/>
      <c r="AV1875" s="297" t="n"/>
      <c r="AW1875" s="297" t="n"/>
      <c r="AX1875" s="297" t="n"/>
      <c r="AY1875" s="286" t="n"/>
      <c r="AZ1875" s="286" t="n"/>
      <c r="BA1875" s="287" t="n"/>
      <c r="BB1875" s="286" t="n"/>
      <c r="BC1875" s="286" t="n"/>
      <c r="BD1875" s="286" t="n"/>
      <c r="BE1875" s="286" t="n"/>
      <c r="BF1875" s="286" t="n"/>
      <c r="BG1875" s="286" t="n"/>
      <c r="BH1875" s="297" t="n"/>
      <c r="BI1875" s="297" t="n"/>
      <c r="BJ1875" s="297" t="n"/>
      <c r="BK1875" s="297" t="n"/>
      <c r="BL1875" s="297" t="n"/>
      <c r="BM1875" s="297" t="n"/>
      <c r="BN1875" s="297" t="n"/>
      <c r="BO1875" s="285" t="n"/>
      <c r="BP1875" s="297" t="n"/>
      <c r="BQ1875" s="297" t="n"/>
      <c r="BR1875" s="297" t="n"/>
      <c r="BS1875" s="297" t="n"/>
      <c r="BT1875" s="297" t="n"/>
      <c r="BU1875" s="297" t="n"/>
      <c r="BV1875" s="297" t="n"/>
      <c r="BW1875" s="288" t="n"/>
      <c r="BX1875" s="276">
        <f>SUM(IF(COUNTIF(MediaScorecard!CC2362, "*1.*"), 2, 0), IF(COUNTIF(MediaScorecard!CC2362, "*2.*"), 2, 0), IF(COUNTIF(MediaScorecard!CC2362, "*3.*"), 2, 0), IF(COUNTIF(MediaScorecard!CC2362, "*4.*"), 2, 0), IF(COUNTIF(MediaScorecard!CC2362, "*5.*"), 2, 0), IF(COUNTIF(MediaScorecard!CC2362, "*6.*"), 2, 0))</f>
        <v/>
      </c>
      <c r="BY1875" s="277">
        <f t="array" ref="BY1875">SUM(VALUE(AT1875),VALUE(AU1875),VALUE(AV1875),VALUE(AW1875),VALUE(AX1875),VALUE(AY1875),VALUE(AZ1875),VALUE(BB1875),VALUE(BC1875),VALUE(BD1875),VALUE(BE1875),VALUE(BF1875),VALUE(BG1875),VALUE(BH1875),VALUE(BI1875),VALUE(BJ1875),VALUE(BK1875),VALUE(BL1875),VALUE(BM1875),VALUE(BN1875),VALUE(BO1875),VALUE(BP1875),VALUE(BQ1875),VALUE(BR1875),VALUE(BS1875),VALUE(BT1875),VALUE(BU1875),VALUE(BV1875),VALUE(BW1875))</f>
        <v/>
      </c>
      <c r="BZ1875" s="307" t="n"/>
      <c r="CA1875" s="307" t="n"/>
      <c r="CB1875" s="307" t="n"/>
      <c r="CC1875" s="307" t="n"/>
      <c r="CD1875" s="307" t="n"/>
      <c r="CE1875" s="307" t="n"/>
      <c r="CF1875" s="307" t="n"/>
      <c r="CG1875" s="307" t="n"/>
      <c r="CH1875" s="307" t="n"/>
      <c r="CI1875" s="307" t="n"/>
      <c r="CJ1875" s="307" t="n"/>
      <c r="CK1875" s="307" t="n"/>
      <c r="CL1875" s="307" t="n"/>
      <c r="CM1875" s="307" t="n"/>
      <c r="CN1875" s="307" t="n"/>
      <c r="CO1875" s="307" t="n"/>
      <c r="CP1875" s="307" t="n"/>
      <c r="CQ1875" s="307" t="n"/>
      <c r="CR1875" s="279" t="n"/>
      <c r="CS1875" s="280">
        <f>AVERAGE(Value(BY1875),value(CR1875))</f>
        <v/>
      </c>
      <c r="CT1875" s="421">
        <f>(IF(OR(MediaScorecard!BG2362="x", MediaScorecard!BH2362="x",MediaScorecard!BI2362="x",MediaScorecard!BJ2362="x",MediaScorecard!BK2362="x"),1, 2))</f>
        <v/>
      </c>
      <c r="CU1875" s="308" t="n"/>
      <c r="CV1875" s="308" t="n"/>
      <c r="CW1875" s="308" t="n"/>
      <c r="CX1875" s="309" t="n"/>
      <c r="CY1875" s="308" t="n"/>
      <c r="CZ1875" s="308" t="n"/>
      <c r="DA1875" s="308" t="n"/>
    </row>
    <row r="1876" ht="21" customHeight="1" s="590">
      <c r="A1876" s="421" t="n"/>
      <c r="B1876" s="270" t="n"/>
      <c r="C1876" s="269" t="n"/>
      <c r="D1876" s="267" t="n"/>
      <c r="E1876" s="267" t="n"/>
      <c r="F1876" s="268" t="n"/>
      <c r="G1876" s="421" t="n"/>
      <c r="H1876" s="269" t="n"/>
      <c r="I1876" s="421" t="n"/>
      <c r="J1876" s="421" t="n"/>
      <c r="K1876" s="421" t="n"/>
      <c r="L1876" s="421" t="n"/>
      <c r="M1876" s="421" t="n"/>
      <c r="N1876" s="421" t="n"/>
      <c r="O1876" s="421" t="n"/>
      <c r="P1876" s="421" t="n"/>
      <c r="Q1876" s="421" t="n"/>
      <c r="R1876" s="270" t="n"/>
      <c r="S1876" s="421" t="n"/>
      <c r="T1876" s="421" t="n"/>
      <c r="U1876" s="421" t="n"/>
      <c r="V1876" s="421" t="n"/>
      <c r="W1876" s="421" t="n"/>
      <c r="X1876" s="421" t="n"/>
      <c r="Y1876" s="421" t="n"/>
      <c r="Z1876" s="421" t="n"/>
      <c r="AA1876" s="421" t="n"/>
      <c r="AB1876" s="421" t="n"/>
      <c r="AC1876" s="421" t="n"/>
      <c r="AD1876" s="421" t="n"/>
      <c r="AE1876" s="421" t="n"/>
      <c r="AF1876" s="421" t="n"/>
      <c r="AG1876" s="421" t="n"/>
      <c r="AH1876" s="421" t="n"/>
      <c r="AI1876" s="421" t="n"/>
      <c r="AJ1876" s="297" t="n"/>
      <c r="AK1876" s="297" t="n"/>
      <c r="AL1876" s="284" t="n"/>
      <c r="AM1876" s="297" t="n"/>
      <c r="AN1876" s="285" t="n"/>
      <c r="AO1876" s="297" t="n"/>
      <c r="AP1876" s="297" t="n"/>
      <c r="AQ1876" s="297" t="n"/>
      <c r="AR1876" s="297" t="n"/>
      <c r="AS1876" s="297" t="n"/>
      <c r="AT1876" s="285" t="n"/>
      <c r="AU1876" s="297" t="n"/>
      <c r="AV1876" s="297" t="n"/>
      <c r="AW1876" s="297" t="n"/>
      <c r="AX1876" s="297" t="n"/>
      <c r="AY1876" s="286" t="n"/>
      <c r="AZ1876" s="286" t="n"/>
      <c r="BA1876" s="287" t="n"/>
      <c r="BB1876" s="286" t="n"/>
      <c r="BC1876" s="286" t="n"/>
      <c r="BD1876" s="286" t="n"/>
      <c r="BE1876" s="286" t="n"/>
      <c r="BF1876" s="286" t="n"/>
      <c r="BG1876" s="286" t="n"/>
      <c r="BH1876" s="297" t="n"/>
      <c r="BI1876" s="297" t="n"/>
      <c r="BJ1876" s="297" t="n"/>
      <c r="BK1876" s="297" t="n"/>
      <c r="BL1876" s="297" t="n"/>
      <c r="BM1876" s="297" t="n"/>
      <c r="BN1876" s="297" t="n"/>
      <c r="BO1876" s="285" t="n"/>
      <c r="BP1876" s="297" t="n"/>
      <c r="BQ1876" s="297" t="n"/>
      <c r="BR1876" s="297" t="n"/>
      <c r="BS1876" s="297" t="n"/>
      <c r="BT1876" s="297" t="n"/>
      <c r="BU1876" s="297" t="n"/>
      <c r="BV1876" s="297" t="n"/>
      <c r="BW1876" s="288" t="n"/>
      <c r="BX1876" s="276">
        <f>SUM(IF(COUNTIF(MediaScorecard!CC2363, "*1.*"), 2, 0), IF(COUNTIF(MediaScorecard!CC2363, "*2.*"), 2, 0), IF(COUNTIF(MediaScorecard!CC2363, "*3.*"), 2, 0), IF(COUNTIF(MediaScorecard!CC2363, "*4.*"), 2, 0), IF(COUNTIF(MediaScorecard!CC2363, "*5.*"), 2, 0), IF(COUNTIF(MediaScorecard!CC2363, "*6.*"), 2, 0))</f>
        <v/>
      </c>
      <c r="BY1876" s="277">
        <f t="array" ref="BY1876">SUM(VALUE(AT1876),VALUE(AU1876),VALUE(AV1876),VALUE(AW1876),VALUE(AX1876),VALUE(AY1876),VALUE(AZ1876),VALUE(BB1876),VALUE(BC1876),VALUE(BD1876),VALUE(BE1876),VALUE(BF1876),VALUE(BG1876),VALUE(BH1876),VALUE(BI1876),VALUE(BJ1876),VALUE(BK1876),VALUE(BL1876),VALUE(BM1876),VALUE(BN1876),VALUE(BO1876),VALUE(BP1876),VALUE(BQ1876),VALUE(BR1876),VALUE(BS1876),VALUE(BT1876),VALUE(BU1876),VALUE(BV1876),VALUE(BW1876))</f>
        <v/>
      </c>
      <c r="BZ1876" s="307" t="n"/>
      <c r="CA1876" s="307" t="n"/>
      <c r="CB1876" s="307" t="n"/>
      <c r="CC1876" s="307" t="n"/>
      <c r="CD1876" s="307" t="n"/>
      <c r="CE1876" s="307" t="n"/>
      <c r="CF1876" s="307" t="n"/>
      <c r="CG1876" s="307" t="n"/>
      <c r="CH1876" s="307" t="n"/>
      <c r="CI1876" s="307" t="n"/>
      <c r="CJ1876" s="307" t="n"/>
      <c r="CK1876" s="307" t="n"/>
      <c r="CL1876" s="307" t="n"/>
      <c r="CM1876" s="307" t="n"/>
      <c r="CN1876" s="307" t="n"/>
      <c r="CO1876" s="307" t="n"/>
      <c r="CP1876" s="307" t="n"/>
      <c r="CQ1876" s="307" t="n"/>
      <c r="CR1876" s="279" t="n"/>
      <c r="CS1876" s="280">
        <f>AVERAGE(Value(BY1876),value(CR1876))</f>
        <v/>
      </c>
      <c r="CT1876" s="421">
        <f>(IF(OR(MediaScorecard!BG2363="x", MediaScorecard!BH2363="x",MediaScorecard!BI2363="x",MediaScorecard!BJ2363="x",MediaScorecard!BK2363="x"),1, 2))</f>
        <v/>
      </c>
      <c r="CU1876" s="308" t="n"/>
      <c r="CV1876" s="308" t="n"/>
      <c r="CW1876" s="308" t="n"/>
      <c r="CX1876" s="309" t="n"/>
      <c r="CY1876" s="308" t="n"/>
      <c r="CZ1876" s="308" t="n"/>
      <c r="DA1876" s="308" t="n"/>
    </row>
    <row r="1877" ht="21" customHeight="1" s="590">
      <c r="A1877" s="421" t="n"/>
      <c r="B1877" s="270" t="n"/>
      <c r="C1877" s="269" t="n"/>
      <c r="D1877" s="267" t="n"/>
      <c r="E1877" s="267" t="n"/>
      <c r="F1877" s="268" t="n"/>
      <c r="G1877" s="421" t="n"/>
      <c r="H1877" s="269" t="n"/>
      <c r="I1877" s="421" t="n"/>
      <c r="J1877" s="421" t="n"/>
      <c r="K1877" s="421" t="n"/>
      <c r="L1877" s="421" t="n"/>
      <c r="M1877" s="421" t="n"/>
      <c r="N1877" s="421" t="n"/>
      <c r="O1877" s="421" t="n"/>
      <c r="P1877" s="421" t="n"/>
      <c r="Q1877" s="421" t="n"/>
      <c r="R1877" s="270" t="n"/>
      <c r="S1877" s="421" t="n"/>
      <c r="T1877" s="421" t="n"/>
      <c r="U1877" s="421" t="n"/>
      <c r="V1877" s="421" t="n"/>
      <c r="W1877" s="421" t="n"/>
      <c r="X1877" s="421" t="n"/>
      <c r="Y1877" s="421" t="n"/>
      <c r="Z1877" s="421" t="n"/>
      <c r="AA1877" s="421" t="n"/>
      <c r="AB1877" s="421" t="n"/>
      <c r="AC1877" s="421" t="n"/>
      <c r="AD1877" s="421" t="n"/>
      <c r="AE1877" s="421" t="n"/>
      <c r="AF1877" s="421" t="n"/>
      <c r="AG1877" s="421" t="n"/>
      <c r="AH1877" s="421" t="n"/>
      <c r="AI1877" s="421" t="n"/>
      <c r="AJ1877" s="297" t="n"/>
      <c r="AK1877" s="297" t="n"/>
      <c r="AL1877" s="284" t="n"/>
      <c r="AM1877" s="297" t="n"/>
      <c r="AN1877" s="285" t="n"/>
      <c r="AO1877" s="297" t="n"/>
      <c r="AP1877" s="297" t="n"/>
      <c r="AQ1877" s="297" t="n"/>
      <c r="AR1877" s="297" t="n"/>
      <c r="AS1877" s="297" t="n"/>
      <c r="AT1877" s="285" t="n"/>
      <c r="AU1877" s="297" t="n"/>
      <c r="AV1877" s="297" t="n"/>
      <c r="AW1877" s="297" t="n"/>
      <c r="AX1877" s="297" t="n"/>
      <c r="AY1877" s="286" t="n"/>
      <c r="AZ1877" s="286" t="n"/>
      <c r="BA1877" s="287" t="n"/>
      <c r="BB1877" s="286" t="n"/>
      <c r="BC1877" s="286" t="n"/>
      <c r="BD1877" s="286" t="n"/>
      <c r="BE1877" s="286" t="n"/>
      <c r="BF1877" s="286" t="n"/>
      <c r="BG1877" s="286" t="n"/>
      <c r="BH1877" s="297" t="n"/>
      <c r="BI1877" s="297" t="n"/>
      <c r="BJ1877" s="297" t="n"/>
      <c r="BK1877" s="297" t="n"/>
      <c r="BL1877" s="297" t="n"/>
      <c r="BM1877" s="297" t="n"/>
      <c r="BN1877" s="297" t="n"/>
      <c r="BO1877" s="285" t="n"/>
      <c r="BP1877" s="297" t="n"/>
      <c r="BQ1877" s="297" t="n"/>
      <c r="BR1877" s="297" t="n"/>
      <c r="BS1877" s="297" t="n"/>
      <c r="BT1877" s="297" t="n"/>
      <c r="BU1877" s="297" t="n"/>
      <c r="BV1877" s="297" t="n"/>
      <c r="BW1877" s="288" t="n"/>
      <c r="BX1877" s="276">
        <f>SUM(IF(COUNTIF(MediaScorecard!CC2364, "*1.*"), 2, 0), IF(COUNTIF(MediaScorecard!CC2364, "*2.*"), 2, 0), IF(COUNTIF(MediaScorecard!CC2364, "*3.*"), 2, 0), IF(COUNTIF(MediaScorecard!CC2364, "*4.*"), 2, 0), IF(COUNTIF(MediaScorecard!CC2364, "*5.*"), 2, 0), IF(COUNTIF(MediaScorecard!CC2364, "*6.*"), 2, 0))</f>
        <v/>
      </c>
      <c r="BY1877" s="277">
        <f t="array" ref="BY1877">SUM(VALUE(AT1877),VALUE(AU1877),VALUE(AV1877),VALUE(AW1877),VALUE(AX1877),VALUE(AY1877),VALUE(AZ1877),VALUE(BB1877),VALUE(BC1877),VALUE(BD1877),VALUE(BE1877),VALUE(BF1877),VALUE(BG1877),VALUE(BH1877),VALUE(BI1877),VALUE(BJ1877),VALUE(BK1877),VALUE(BL1877),VALUE(BM1877),VALUE(BN1877),VALUE(BO1877),VALUE(BP1877),VALUE(BQ1877),VALUE(BR1877),VALUE(BS1877),VALUE(BT1877),VALUE(BU1877),VALUE(BV1877),VALUE(BW1877))</f>
        <v/>
      </c>
      <c r="BZ1877" s="307" t="n"/>
      <c r="CA1877" s="307" t="n"/>
      <c r="CB1877" s="307" t="n"/>
      <c r="CC1877" s="307" t="n"/>
      <c r="CD1877" s="307" t="n"/>
      <c r="CE1877" s="307" t="n"/>
      <c r="CF1877" s="307" t="n"/>
      <c r="CG1877" s="307" t="n"/>
      <c r="CH1877" s="307" t="n"/>
      <c r="CI1877" s="307" t="n"/>
      <c r="CJ1877" s="307" t="n"/>
      <c r="CK1877" s="307" t="n"/>
      <c r="CL1877" s="307" t="n"/>
      <c r="CM1877" s="307" t="n"/>
      <c r="CN1877" s="307" t="n"/>
      <c r="CO1877" s="307" t="n"/>
      <c r="CP1877" s="307" t="n"/>
      <c r="CQ1877" s="307" t="n"/>
      <c r="CR1877" s="279" t="n"/>
      <c r="CS1877" s="280">
        <f>AVERAGE(Value(BY1877),value(CR1877))</f>
        <v/>
      </c>
      <c r="CT1877" s="421">
        <f>(IF(OR(MediaScorecard!BG2364="x", MediaScorecard!BH2364="x",MediaScorecard!BI2364="x",MediaScorecard!BJ2364="x",MediaScorecard!BK2364="x"),1, 2))</f>
        <v/>
      </c>
      <c r="CU1877" s="308" t="n"/>
      <c r="CV1877" s="308" t="n"/>
      <c r="CW1877" s="308" t="n"/>
      <c r="CX1877" s="309" t="n"/>
      <c r="CY1877" s="308" t="n"/>
      <c r="CZ1877" s="308" t="n"/>
      <c r="DA1877" s="308" t="n"/>
    </row>
    <row r="1878" ht="21" customHeight="1" s="590">
      <c r="A1878" s="421" t="n"/>
      <c r="B1878" s="270" t="n"/>
      <c r="C1878" s="269" t="n"/>
      <c r="D1878" s="267" t="n"/>
      <c r="E1878" s="267" t="n"/>
      <c r="F1878" s="268" t="n"/>
      <c r="G1878" s="421" t="n"/>
      <c r="H1878" s="269" t="n"/>
      <c r="I1878" s="421" t="n"/>
      <c r="J1878" s="421" t="n"/>
      <c r="K1878" s="421" t="n"/>
      <c r="L1878" s="421" t="n"/>
      <c r="M1878" s="421" t="n"/>
      <c r="N1878" s="421" t="n"/>
      <c r="O1878" s="421" t="n"/>
      <c r="P1878" s="421" t="n"/>
      <c r="Q1878" s="421" t="n"/>
      <c r="R1878" s="270" t="n"/>
      <c r="S1878" s="421" t="n"/>
      <c r="T1878" s="421" t="n"/>
      <c r="U1878" s="421" t="n"/>
      <c r="V1878" s="421" t="n"/>
      <c r="W1878" s="421" t="n"/>
      <c r="X1878" s="421" t="n"/>
      <c r="Y1878" s="421" t="n"/>
      <c r="Z1878" s="421" t="n"/>
      <c r="AA1878" s="421" t="n"/>
      <c r="AB1878" s="421" t="n"/>
      <c r="AC1878" s="421" t="n"/>
      <c r="AD1878" s="421" t="n"/>
      <c r="AE1878" s="421" t="n"/>
      <c r="AF1878" s="421" t="n"/>
      <c r="AG1878" s="421" t="n"/>
      <c r="AH1878" s="421" t="n"/>
      <c r="AI1878" s="421" t="n"/>
      <c r="AJ1878" s="297" t="n"/>
      <c r="AK1878" s="297" t="n"/>
      <c r="AL1878" s="284" t="n"/>
      <c r="AM1878" s="297" t="n"/>
      <c r="AN1878" s="285" t="n"/>
      <c r="AO1878" s="297" t="n"/>
      <c r="AP1878" s="297" t="n"/>
      <c r="AQ1878" s="297" t="n"/>
      <c r="AR1878" s="297" t="n"/>
      <c r="AS1878" s="297" t="n"/>
      <c r="AT1878" s="285" t="n"/>
      <c r="AU1878" s="297" t="n"/>
      <c r="AV1878" s="297" t="n"/>
      <c r="AW1878" s="297" t="n"/>
      <c r="AX1878" s="297" t="n"/>
      <c r="AY1878" s="286" t="n"/>
      <c r="AZ1878" s="286" t="n"/>
      <c r="BA1878" s="287" t="n"/>
      <c r="BB1878" s="286" t="n"/>
      <c r="BC1878" s="286" t="n"/>
      <c r="BD1878" s="286" t="n"/>
      <c r="BE1878" s="286" t="n"/>
      <c r="BF1878" s="286" t="n"/>
      <c r="BG1878" s="286" t="n"/>
      <c r="BH1878" s="297" t="n"/>
      <c r="BI1878" s="297" t="n"/>
      <c r="BJ1878" s="297" t="n"/>
      <c r="BK1878" s="297" t="n"/>
      <c r="BL1878" s="297" t="n"/>
      <c r="BM1878" s="297" t="n"/>
      <c r="BN1878" s="297" t="n"/>
      <c r="BO1878" s="285" t="n"/>
      <c r="BP1878" s="297" t="n"/>
      <c r="BQ1878" s="297" t="n"/>
      <c r="BR1878" s="297" t="n"/>
      <c r="BS1878" s="297" t="n"/>
      <c r="BT1878" s="297" t="n"/>
      <c r="BU1878" s="297" t="n"/>
      <c r="BV1878" s="297" t="n"/>
      <c r="BW1878" s="288" t="n"/>
      <c r="BX1878" s="276">
        <f>SUM(IF(COUNTIF(MediaScorecard!CC2365, "*1.*"), 2, 0), IF(COUNTIF(MediaScorecard!CC2365, "*2.*"), 2, 0), IF(COUNTIF(MediaScorecard!CC2365, "*3.*"), 2, 0), IF(COUNTIF(MediaScorecard!CC2365, "*4.*"), 2, 0), IF(COUNTIF(MediaScorecard!CC2365, "*5.*"), 2, 0), IF(COUNTIF(MediaScorecard!CC2365, "*6.*"), 2, 0))</f>
        <v/>
      </c>
      <c r="BY1878" s="277">
        <f t="array" ref="BY1878">SUM(VALUE(AT1878),VALUE(AU1878),VALUE(AV1878),VALUE(AW1878),VALUE(AX1878),VALUE(AY1878),VALUE(AZ1878),VALUE(BB1878),VALUE(BC1878),VALUE(BD1878),VALUE(BE1878),VALUE(BF1878),VALUE(BG1878),VALUE(BH1878),VALUE(BI1878),VALUE(BJ1878),VALUE(BK1878),VALUE(BL1878),VALUE(BM1878),VALUE(BN1878),VALUE(BO1878),VALUE(BP1878),VALUE(BQ1878),VALUE(BR1878),VALUE(BS1878),VALUE(BT1878),VALUE(BU1878),VALUE(BV1878),VALUE(BW1878))</f>
        <v/>
      </c>
      <c r="BZ1878" s="307" t="n"/>
      <c r="CA1878" s="307" t="n"/>
      <c r="CB1878" s="307" t="n"/>
      <c r="CC1878" s="307" t="n"/>
      <c r="CD1878" s="307" t="n"/>
      <c r="CE1878" s="307" t="n"/>
      <c r="CF1878" s="307" t="n"/>
      <c r="CG1878" s="307" t="n"/>
      <c r="CH1878" s="307" t="n"/>
      <c r="CI1878" s="307" t="n"/>
      <c r="CJ1878" s="307" t="n"/>
      <c r="CK1878" s="307" t="n"/>
      <c r="CL1878" s="307" t="n"/>
      <c r="CM1878" s="307" t="n"/>
      <c r="CN1878" s="307" t="n"/>
      <c r="CO1878" s="307" t="n"/>
      <c r="CP1878" s="307" t="n"/>
      <c r="CQ1878" s="307" t="n"/>
      <c r="CR1878" s="279" t="n"/>
      <c r="CS1878" s="280">
        <f>AVERAGE(Value(BY1878),value(CR1878))</f>
        <v/>
      </c>
      <c r="CT1878" s="421">
        <f>(IF(OR(MediaScorecard!BG2365="x", MediaScorecard!BH2365="x",MediaScorecard!BI2365="x",MediaScorecard!BJ2365="x",MediaScorecard!BK2365="x"),1, 2))</f>
        <v/>
      </c>
      <c r="CU1878" s="308" t="n"/>
      <c r="CV1878" s="308" t="n"/>
      <c r="CW1878" s="308" t="n"/>
      <c r="CX1878" s="309" t="n"/>
      <c r="CY1878" s="308" t="n"/>
      <c r="CZ1878" s="308" t="n"/>
      <c r="DA1878" s="308" t="n"/>
    </row>
    <row r="1879" ht="21" customHeight="1" s="590">
      <c r="A1879" s="421" t="n"/>
      <c r="B1879" s="270" t="n"/>
      <c r="C1879" s="269" t="n"/>
      <c r="D1879" s="267" t="n"/>
      <c r="E1879" s="267" t="n"/>
      <c r="F1879" s="268" t="n"/>
      <c r="G1879" s="421" t="n"/>
      <c r="H1879" s="269" t="n"/>
      <c r="I1879" s="421" t="n"/>
      <c r="J1879" s="421" t="n"/>
      <c r="K1879" s="421" t="n"/>
      <c r="L1879" s="421" t="n"/>
      <c r="M1879" s="421" t="n"/>
      <c r="N1879" s="421" t="n"/>
      <c r="O1879" s="421" t="n"/>
      <c r="P1879" s="421" t="n"/>
      <c r="Q1879" s="421" t="n"/>
      <c r="R1879" s="270" t="n"/>
      <c r="S1879" s="421" t="n"/>
      <c r="T1879" s="421" t="n"/>
      <c r="U1879" s="421" t="n"/>
      <c r="V1879" s="421" t="n"/>
      <c r="W1879" s="421" t="n"/>
      <c r="X1879" s="421" t="n"/>
      <c r="Y1879" s="421" t="n"/>
      <c r="Z1879" s="421" t="n"/>
      <c r="AA1879" s="421" t="n"/>
      <c r="AB1879" s="421" t="n"/>
      <c r="AC1879" s="421" t="n"/>
      <c r="AD1879" s="421" t="n"/>
      <c r="AE1879" s="421" t="n"/>
      <c r="AF1879" s="421" t="n"/>
      <c r="AG1879" s="421" t="n"/>
      <c r="AH1879" s="421" t="n"/>
      <c r="AI1879" s="421" t="n"/>
      <c r="AJ1879" s="297" t="n"/>
      <c r="AK1879" s="297" t="n"/>
      <c r="AL1879" s="284" t="n"/>
      <c r="AM1879" s="297" t="n"/>
      <c r="AN1879" s="285" t="n"/>
      <c r="AO1879" s="297" t="n"/>
      <c r="AP1879" s="297" t="n"/>
      <c r="AQ1879" s="297" t="n"/>
      <c r="AR1879" s="297" t="n"/>
      <c r="AS1879" s="297" t="n"/>
      <c r="AT1879" s="285" t="n"/>
      <c r="AU1879" s="297" t="n"/>
      <c r="AV1879" s="297" t="n"/>
      <c r="AW1879" s="297" t="n"/>
      <c r="AX1879" s="297" t="n"/>
      <c r="AY1879" s="286" t="n"/>
      <c r="AZ1879" s="286" t="n"/>
      <c r="BA1879" s="287" t="n"/>
      <c r="BB1879" s="286" t="n"/>
      <c r="BC1879" s="286" t="n"/>
      <c r="BD1879" s="286" t="n"/>
      <c r="BE1879" s="286" t="n"/>
      <c r="BF1879" s="286" t="n"/>
      <c r="BG1879" s="286" t="n"/>
      <c r="BH1879" s="297" t="n"/>
      <c r="BI1879" s="297" t="n"/>
      <c r="BJ1879" s="297" t="n"/>
      <c r="BK1879" s="297" t="n"/>
      <c r="BL1879" s="297" t="n"/>
      <c r="BM1879" s="297" t="n"/>
      <c r="BN1879" s="297" t="n"/>
      <c r="BO1879" s="285" t="n"/>
      <c r="BP1879" s="297" t="n"/>
      <c r="BQ1879" s="297" t="n"/>
      <c r="BR1879" s="297" t="n"/>
      <c r="BS1879" s="297" t="n"/>
      <c r="BT1879" s="297" t="n"/>
      <c r="BU1879" s="297" t="n"/>
      <c r="BV1879" s="297" t="n"/>
      <c r="BW1879" s="288" t="n"/>
      <c r="BX1879" s="276">
        <f>SUM(IF(COUNTIF(MediaScorecard!CC2366, "*1.*"), 2, 0), IF(COUNTIF(MediaScorecard!CC2366, "*2.*"), 2, 0), IF(COUNTIF(MediaScorecard!CC2366, "*3.*"), 2, 0), IF(COUNTIF(MediaScorecard!CC2366, "*4.*"), 2, 0), IF(COUNTIF(MediaScorecard!CC2366, "*5.*"), 2, 0), IF(COUNTIF(MediaScorecard!CC2366, "*6.*"), 2, 0))</f>
        <v/>
      </c>
      <c r="BY1879" s="277">
        <f t="array" ref="BY1879">SUM(VALUE(AT1879),VALUE(AU1879),VALUE(AV1879),VALUE(AW1879),VALUE(AX1879),VALUE(AY1879),VALUE(AZ1879),VALUE(BB1879),VALUE(BC1879),VALUE(BD1879),VALUE(BE1879),VALUE(BF1879),VALUE(BG1879),VALUE(BH1879),VALUE(BI1879),VALUE(BJ1879),VALUE(BK1879),VALUE(BL1879),VALUE(BM1879),VALUE(BN1879),VALUE(BO1879),VALUE(BP1879),VALUE(BQ1879),VALUE(BR1879),VALUE(BS1879),VALUE(BT1879),VALUE(BU1879),VALUE(BV1879),VALUE(BW1879))</f>
        <v/>
      </c>
      <c r="BZ1879" s="307" t="n"/>
      <c r="CA1879" s="307" t="n"/>
      <c r="CB1879" s="307" t="n"/>
      <c r="CC1879" s="307" t="n"/>
      <c r="CD1879" s="307" t="n"/>
      <c r="CE1879" s="307" t="n"/>
      <c r="CF1879" s="307" t="n"/>
      <c r="CG1879" s="307" t="n"/>
      <c r="CH1879" s="307" t="n"/>
      <c r="CI1879" s="307" t="n"/>
      <c r="CJ1879" s="307" t="n"/>
      <c r="CK1879" s="307" t="n"/>
      <c r="CL1879" s="307" t="n"/>
      <c r="CM1879" s="307" t="n"/>
      <c r="CN1879" s="307" t="n"/>
      <c r="CO1879" s="307" t="n"/>
      <c r="CP1879" s="307" t="n"/>
      <c r="CQ1879" s="307" t="n"/>
      <c r="CR1879" s="279" t="n"/>
      <c r="CS1879" s="280">
        <f>AVERAGE(Value(BY1879),value(CR1879))</f>
        <v/>
      </c>
      <c r="CT1879" s="421">
        <f>(IF(OR(MediaScorecard!BG2366="x", MediaScorecard!BH2366="x",MediaScorecard!BI2366="x",MediaScorecard!BJ2366="x",MediaScorecard!BK2366="x"),1, 2))</f>
        <v/>
      </c>
      <c r="CU1879" s="308" t="n"/>
      <c r="CV1879" s="308" t="n"/>
      <c r="CW1879" s="308" t="n"/>
      <c r="CX1879" s="309" t="n"/>
      <c r="CY1879" s="308" t="n"/>
      <c r="CZ1879" s="308" t="n"/>
      <c r="DA1879" s="308" t="n"/>
    </row>
    <row r="1880" ht="21" customHeight="1" s="590">
      <c r="A1880" s="421" t="n"/>
      <c r="B1880" s="270" t="n"/>
      <c r="C1880" s="269" t="n"/>
      <c r="D1880" s="267" t="n"/>
      <c r="E1880" s="267" t="n"/>
      <c r="F1880" s="268" t="n"/>
      <c r="G1880" s="421" t="n"/>
      <c r="H1880" s="269" t="n"/>
      <c r="I1880" s="421" t="n"/>
      <c r="J1880" s="421" t="n"/>
      <c r="K1880" s="421" t="n"/>
      <c r="L1880" s="421" t="n"/>
      <c r="M1880" s="421" t="n"/>
      <c r="N1880" s="421" t="n"/>
      <c r="O1880" s="421" t="n"/>
      <c r="P1880" s="421" t="n"/>
      <c r="Q1880" s="421" t="n"/>
      <c r="R1880" s="270" t="n"/>
      <c r="S1880" s="421" t="n"/>
      <c r="T1880" s="421" t="n"/>
      <c r="U1880" s="421" t="n"/>
      <c r="V1880" s="421" t="n"/>
      <c r="W1880" s="421" t="n"/>
      <c r="X1880" s="421" t="n"/>
      <c r="Y1880" s="421" t="n"/>
      <c r="Z1880" s="421" t="n"/>
      <c r="AA1880" s="421" t="n"/>
      <c r="AB1880" s="421" t="n"/>
      <c r="AC1880" s="421" t="n"/>
      <c r="AD1880" s="421" t="n"/>
      <c r="AE1880" s="421" t="n"/>
      <c r="AF1880" s="421" t="n"/>
      <c r="AG1880" s="421" t="n"/>
      <c r="AH1880" s="421" t="n"/>
      <c r="AI1880" s="421" t="n"/>
      <c r="AJ1880" s="297" t="n"/>
      <c r="AK1880" s="297" t="n"/>
      <c r="AL1880" s="284" t="n"/>
      <c r="AM1880" s="297" t="n"/>
      <c r="AN1880" s="285" t="n"/>
      <c r="AO1880" s="297" t="n"/>
      <c r="AP1880" s="297" t="n"/>
      <c r="AQ1880" s="297" t="n"/>
      <c r="AR1880" s="297" t="n"/>
      <c r="AS1880" s="297" t="n"/>
      <c r="AT1880" s="285" t="n"/>
      <c r="AU1880" s="297" t="n"/>
      <c r="AV1880" s="297" t="n"/>
      <c r="AW1880" s="297" t="n"/>
      <c r="AX1880" s="297" t="n"/>
      <c r="AY1880" s="286" t="n"/>
      <c r="AZ1880" s="286" t="n"/>
      <c r="BA1880" s="287" t="n"/>
      <c r="BB1880" s="286" t="n"/>
      <c r="BC1880" s="286" t="n"/>
      <c r="BD1880" s="286" t="n"/>
      <c r="BE1880" s="286" t="n"/>
      <c r="BF1880" s="286" t="n"/>
      <c r="BG1880" s="286" t="n"/>
      <c r="BH1880" s="297" t="n"/>
      <c r="BI1880" s="297" t="n"/>
      <c r="BJ1880" s="297" t="n"/>
      <c r="BK1880" s="297" t="n"/>
      <c r="BL1880" s="297" t="n"/>
      <c r="BM1880" s="297" t="n"/>
      <c r="BN1880" s="297" t="n"/>
      <c r="BO1880" s="285" t="n"/>
      <c r="BP1880" s="297" t="n"/>
      <c r="BQ1880" s="297" t="n"/>
      <c r="BR1880" s="297" t="n"/>
      <c r="BS1880" s="297" t="n"/>
      <c r="BT1880" s="297" t="n"/>
      <c r="BU1880" s="297" t="n"/>
      <c r="BV1880" s="297" t="n"/>
      <c r="BW1880" s="288" t="n"/>
      <c r="BX1880" s="276">
        <f>SUM(IF(COUNTIF(MediaScorecard!CC2367, "*1.*"), 2, 0), IF(COUNTIF(MediaScorecard!CC2367, "*2.*"), 2, 0), IF(COUNTIF(MediaScorecard!CC2367, "*3.*"), 2, 0), IF(COUNTIF(MediaScorecard!CC2367, "*4.*"), 2, 0), IF(COUNTIF(MediaScorecard!CC2367, "*5.*"), 2, 0), IF(COUNTIF(MediaScorecard!CC2367, "*6.*"), 2, 0))</f>
        <v/>
      </c>
      <c r="BY1880" s="277">
        <f t="array" ref="BY1880">SUM(VALUE(AT1880),VALUE(AU1880),VALUE(AV1880),VALUE(AW1880),VALUE(AX1880),VALUE(AY1880),VALUE(AZ1880),VALUE(BB1880),VALUE(BC1880),VALUE(BD1880),VALUE(BE1880),VALUE(BF1880),VALUE(BG1880),VALUE(BH1880),VALUE(BI1880),VALUE(BJ1880),VALUE(BK1880),VALUE(BL1880),VALUE(BM1880),VALUE(BN1880),VALUE(BO1880),VALUE(BP1880),VALUE(BQ1880),VALUE(BR1880),VALUE(BS1880),VALUE(BT1880),VALUE(BU1880),VALUE(BV1880),VALUE(BW1880))</f>
        <v/>
      </c>
      <c r="BZ1880" s="307" t="n"/>
      <c r="CA1880" s="307" t="n"/>
      <c r="CB1880" s="307" t="n"/>
      <c r="CC1880" s="307" t="n"/>
      <c r="CD1880" s="307" t="n"/>
      <c r="CE1880" s="307" t="n"/>
      <c r="CF1880" s="307" t="n"/>
      <c r="CG1880" s="307" t="n"/>
      <c r="CH1880" s="307" t="n"/>
      <c r="CI1880" s="307" t="n"/>
      <c r="CJ1880" s="307" t="n"/>
      <c r="CK1880" s="307" t="n"/>
      <c r="CL1880" s="307" t="n"/>
      <c r="CM1880" s="307" t="n"/>
      <c r="CN1880" s="307" t="n"/>
      <c r="CO1880" s="307" t="n"/>
      <c r="CP1880" s="307" t="n"/>
      <c r="CQ1880" s="307" t="n"/>
      <c r="CR1880" s="279" t="n"/>
      <c r="CS1880" s="280">
        <f>AVERAGE(Value(BY1880),value(CR1880))</f>
        <v/>
      </c>
      <c r="CT1880" s="421">
        <f>(IF(OR(MediaScorecard!BG2367="x", MediaScorecard!BH2367="x",MediaScorecard!BI2367="x",MediaScorecard!BJ2367="x",MediaScorecard!BK2367="x"),1, 2))</f>
        <v/>
      </c>
      <c r="CU1880" s="308" t="n"/>
      <c r="CV1880" s="308" t="n"/>
      <c r="CW1880" s="308" t="n"/>
      <c r="CX1880" s="309" t="n"/>
      <c r="CY1880" s="308" t="n"/>
      <c r="CZ1880" s="308" t="n"/>
      <c r="DA1880" s="308" t="n"/>
    </row>
    <row r="1881" ht="21" customHeight="1" s="590">
      <c r="A1881" s="421" t="n"/>
      <c r="B1881" s="270" t="n"/>
      <c r="C1881" s="269" t="n"/>
      <c r="D1881" s="267" t="n"/>
      <c r="E1881" s="267" t="n"/>
      <c r="F1881" s="268" t="n"/>
      <c r="G1881" s="421" t="n"/>
      <c r="H1881" s="269" t="n"/>
      <c r="I1881" s="421" t="n"/>
      <c r="J1881" s="421" t="n"/>
      <c r="K1881" s="421" t="n"/>
      <c r="L1881" s="421" t="n"/>
      <c r="M1881" s="421" t="n"/>
      <c r="N1881" s="421" t="n"/>
      <c r="O1881" s="421" t="n"/>
      <c r="P1881" s="421" t="n"/>
      <c r="Q1881" s="421" t="n"/>
      <c r="R1881" s="270" t="n"/>
      <c r="S1881" s="421" t="n"/>
      <c r="T1881" s="421" t="n"/>
      <c r="U1881" s="421" t="n"/>
      <c r="V1881" s="421" t="n"/>
      <c r="W1881" s="421" t="n"/>
      <c r="X1881" s="421" t="n"/>
      <c r="Y1881" s="421" t="n"/>
      <c r="Z1881" s="421" t="n"/>
      <c r="AA1881" s="421" t="n"/>
      <c r="AB1881" s="421" t="n"/>
      <c r="AC1881" s="421" t="n"/>
      <c r="AD1881" s="421" t="n"/>
      <c r="AE1881" s="421" t="n"/>
      <c r="AF1881" s="421" t="n"/>
      <c r="AG1881" s="421" t="n"/>
      <c r="AH1881" s="421" t="n"/>
      <c r="AI1881" s="421" t="n"/>
      <c r="AJ1881" s="297" t="n"/>
      <c r="AK1881" s="297" t="n"/>
      <c r="AL1881" s="284" t="n"/>
      <c r="AM1881" s="297" t="n"/>
      <c r="AN1881" s="285" t="n"/>
      <c r="AO1881" s="297" t="n"/>
      <c r="AP1881" s="297" t="n"/>
      <c r="AQ1881" s="297" t="n"/>
      <c r="AR1881" s="297" t="n"/>
      <c r="AS1881" s="297" t="n"/>
      <c r="AT1881" s="285" t="n"/>
      <c r="AU1881" s="297" t="n"/>
      <c r="AV1881" s="297" t="n"/>
      <c r="AW1881" s="297" t="n"/>
      <c r="AX1881" s="297" t="n"/>
      <c r="AY1881" s="286" t="n"/>
      <c r="AZ1881" s="286" t="n"/>
      <c r="BA1881" s="287" t="n"/>
      <c r="BB1881" s="286" t="n"/>
      <c r="BC1881" s="286" t="n"/>
      <c r="BD1881" s="286" t="n"/>
      <c r="BE1881" s="286" t="n"/>
      <c r="BF1881" s="286" t="n"/>
      <c r="BG1881" s="286" t="n"/>
      <c r="BH1881" s="297" t="n"/>
      <c r="BI1881" s="297" t="n"/>
      <c r="BJ1881" s="297" t="n"/>
      <c r="BK1881" s="297" t="n"/>
      <c r="BL1881" s="297" t="n"/>
      <c r="BM1881" s="297" t="n"/>
      <c r="BN1881" s="297" t="n"/>
      <c r="BO1881" s="285" t="n"/>
      <c r="BP1881" s="297" t="n"/>
      <c r="BQ1881" s="297" t="n"/>
      <c r="BR1881" s="297" t="n"/>
      <c r="BS1881" s="297" t="n"/>
      <c r="BT1881" s="297" t="n"/>
      <c r="BU1881" s="297" t="n"/>
      <c r="BV1881" s="297" t="n"/>
      <c r="BW1881" s="288" t="n"/>
      <c r="BX1881" s="276">
        <f>SUM(IF(COUNTIF(MediaScorecard!CC2368, "*1.*"), 2, 0), IF(COUNTIF(MediaScorecard!CC2368, "*2.*"), 2, 0), IF(COUNTIF(MediaScorecard!CC2368, "*3.*"), 2, 0), IF(COUNTIF(MediaScorecard!CC2368, "*4.*"), 2, 0), IF(COUNTIF(MediaScorecard!CC2368, "*5.*"), 2, 0), IF(COUNTIF(MediaScorecard!CC2368, "*6.*"), 2, 0))</f>
        <v/>
      </c>
      <c r="BY1881" s="277">
        <f t="array" ref="BY1881">SUM(VALUE(AT1881),VALUE(AU1881),VALUE(AV1881),VALUE(AW1881),VALUE(AX1881),VALUE(AY1881),VALUE(AZ1881),VALUE(BB1881),VALUE(BC1881),VALUE(BD1881),VALUE(BE1881),VALUE(BF1881),VALUE(BG1881),VALUE(BH1881),VALUE(BI1881),VALUE(BJ1881),VALUE(BK1881),VALUE(BL1881),VALUE(BM1881),VALUE(BN1881),VALUE(BO1881),VALUE(BP1881),VALUE(BQ1881),VALUE(BR1881),VALUE(BS1881),VALUE(BT1881),VALUE(BU1881),VALUE(BV1881),VALUE(BW1881))</f>
        <v/>
      </c>
      <c r="BZ1881" s="307" t="n"/>
      <c r="CA1881" s="307" t="n"/>
      <c r="CB1881" s="307" t="n"/>
      <c r="CC1881" s="307" t="n"/>
      <c r="CD1881" s="307" t="n"/>
      <c r="CE1881" s="307" t="n"/>
      <c r="CF1881" s="307" t="n"/>
      <c r="CG1881" s="307" t="n"/>
      <c r="CH1881" s="307" t="n"/>
      <c r="CI1881" s="307" t="n"/>
      <c r="CJ1881" s="307" t="n"/>
      <c r="CK1881" s="307" t="n"/>
      <c r="CL1881" s="307" t="n"/>
      <c r="CM1881" s="307" t="n"/>
      <c r="CN1881" s="307" t="n"/>
      <c r="CO1881" s="307" t="n"/>
      <c r="CP1881" s="307" t="n"/>
      <c r="CQ1881" s="307" t="n"/>
      <c r="CR1881" s="279" t="n"/>
      <c r="CS1881" s="280">
        <f>AVERAGE(Value(BY1881),value(CR1881))</f>
        <v/>
      </c>
      <c r="CT1881" s="421">
        <f>(IF(OR(MediaScorecard!BG2368="x", MediaScorecard!BH2368="x",MediaScorecard!BI2368="x",MediaScorecard!BJ2368="x",MediaScorecard!BK2368="x"),1, 2))</f>
        <v/>
      </c>
      <c r="CU1881" s="308" t="n"/>
      <c r="CV1881" s="308" t="n"/>
      <c r="CW1881" s="308" t="n"/>
      <c r="CX1881" s="309" t="n"/>
      <c r="CY1881" s="308" t="n"/>
      <c r="CZ1881" s="308" t="n"/>
      <c r="DA1881" s="308" t="n"/>
    </row>
    <row r="1882" ht="21" customHeight="1" s="590">
      <c r="A1882" s="421" t="n"/>
      <c r="B1882" s="270" t="n"/>
      <c r="C1882" s="269" t="n"/>
      <c r="D1882" s="267" t="n"/>
      <c r="E1882" s="267" t="n"/>
      <c r="F1882" s="268" t="n"/>
      <c r="G1882" s="421" t="n"/>
      <c r="H1882" s="269" t="n"/>
      <c r="I1882" s="421" t="n"/>
      <c r="J1882" s="421" t="n"/>
      <c r="K1882" s="421" t="n"/>
      <c r="L1882" s="421" t="n"/>
      <c r="M1882" s="421" t="n"/>
      <c r="N1882" s="421" t="n"/>
      <c r="O1882" s="421" t="n"/>
      <c r="P1882" s="421" t="n"/>
      <c r="Q1882" s="421" t="n"/>
      <c r="R1882" s="270" t="n"/>
      <c r="S1882" s="421" t="n"/>
      <c r="T1882" s="421" t="n"/>
      <c r="U1882" s="421" t="n"/>
      <c r="V1882" s="421" t="n"/>
      <c r="W1882" s="421" t="n"/>
      <c r="X1882" s="421" t="n"/>
      <c r="Y1882" s="421" t="n"/>
      <c r="Z1882" s="421" t="n"/>
      <c r="AA1882" s="421" t="n"/>
      <c r="AB1882" s="421" t="n"/>
      <c r="AC1882" s="421" t="n"/>
      <c r="AD1882" s="421" t="n"/>
      <c r="AE1882" s="421" t="n"/>
      <c r="AF1882" s="421" t="n"/>
      <c r="AG1882" s="421" t="n"/>
      <c r="AH1882" s="421" t="n"/>
      <c r="AI1882" s="421" t="n"/>
      <c r="AJ1882" s="297" t="n"/>
      <c r="AK1882" s="297" t="n"/>
      <c r="AL1882" s="284" t="n"/>
      <c r="AM1882" s="297" t="n"/>
      <c r="AN1882" s="285" t="n"/>
      <c r="AO1882" s="297" t="n"/>
      <c r="AP1882" s="297" t="n"/>
      <c r="AQ1882" s="297" t="n"/>
      <c r="AR1882" s="297" t="n"/>
      <c r="AS1882" s="297" t="n"/>
      <c r="AT1882" s="285" t="n"/>
      <c r="AU1882" s="297" t="n"/>
      <c r="AV1882" s="297" t="n"/>
      <c r="AW1882" s="297" t="n"/>
      <c r="AX1882" s="297" t="n"/>
      <c r="AY1882" s="286" t="n"/>
      <c r="AZ1882" s="286" t="n"/>
      <c r="BA1882" s="287" t="n"/>
      <c r="BB1882" s="286" t="n"/>
      <c r="BC1882" s="286" t="n"/>
      <c r="BD1882" s="286" t="n"/>
      <c r="BE1882" s="286" t="n"/>
      <c r="BF1882" s="286" t="n"/>
      <c r="BG1882" s="286" t="n"/>
      <c r="BH1882" s="297" t="n"/>
      <c r="BI1882" s="297" t="n"/>
      <c r="BJ1882" s="297" t="n"/>
      <c r="BK1882" s="297" t="n"/>
      <c r="BL1882" s="297" t="n"/>
      <c r="BM1882" s="297" t="n"/>
      <c r="BN1882" s="297" t="n"/>
      <c r="BO1882" s="285" t="n"/>
      <c r="BP1882" s="297" t="n"/>
      <c r="BQ1882" s="297" t="n"/>
      <c r="BR1882" s="297" t="n"/>
      <c r="BS1882" s="297" t="n"/>
      <c r="BT1882" s="297" t="n"/>
      <c r="BU1882" s="297" t="n"/>
      <c r="BV1882" s="297" t="n"/>
      <c r="BW1882" s="288" t="n"/>
      <c r="BX1882" s="276">
        <f>SUM(IF(COUNTIF(MediaScorecard!CC2369, "*1.*"), 2, 0), IF(COUNTIF(MediaScorecard!CC2369, "*2.*"), 2, 0), IF(COUNTIF(MediaScorecard!CC2369, "*3.*"), 2, 0), IF(COUNTIF(MediaScorecard!CC2369, "*4.*"), 2, 0), IF(COUNTIF(MediaScorecard!CC2369, "*5.*"), 2, 0), IF(COUNTIF(MediaScorecard!CC2369, "*6.*"), 2, 0))</f>
        <v/>
      </c>
      <c r="BY1882" s="277">
        <f t="array" ref="BY1882">SUM(VALUE(AT1882),VALUE(AU1882),VALUE(AV1882),VALUE(AW1882),VALUE(AX1882),VALUE(AY1882),VALUE(AZ1882),VALUE(BB1882),VALUE(BC1882),VALUE(BD1882),VALUE(BE1882),VALUE(BF1882),VALUE(BG1882),VALUE(BH1882),VALUE(BI1882),VALUE(BJ1882),VALUE(BK1882),VALUE(BL1882),VALUE(BM1882),VALUE(BN1882),VALUE(BO1882),VALUE(BP1882),VALUE(BQ1882),VALUE(BR1882),VALUE(BS1882),VALUE(BT1882),VALUE(BU1882),VALUE(BV1882),VALUE(BW1882))</f>
        <v/>
      </c>
      <c r="BZ1882" s="307" t="n"/>
      <c r="CA1882" s="307" t="n"/>
      <c r="CB1882" s="307" t="n"/>
      <c r="CC1882" s="307" t="n"/>
      <c r="CD1882" s="307" t="n"/>
      <c r="CE1882" s="307" t="n"/>
      <c r="CF1882" s="307" t="n"/>
      <c r="CG1882" s="307" t="n"/>
      <c r="CH1882" s="307" t="n"/>
      <c r="CI1882" s="307" t="n"/>
      <c r="CJ1882" s="307" t="n"/>
      <c r="CK1882" s="307" t="n"/>
      <c r="CL1882" s="307" t="n"/>
      <c r="CM1882" s="307" t="n"/>
      <c r="CN1882" s="307" t="n"/>
      <c r="CO1882" s="307" t="n"/>
      <c r="CP1882" s="307" t="n"/>
      <c r="CQ1882" s="307" t="n"/>
      <c r="CR1882" s="279" t="n"/>
      <c r="CS1882" s="280">
        <f>AVERAGE(Value(BY1882),value(CR1882))</f>
        <v/>
      </c>
      <c r="CT1882" s="421">
        <f>(IF(OR(MediaScorecard!BG2369="x", MediaScorecard!BH2369="x",MediaScorecard!BI2369="x",MediaScorecard!BJ2369="x",MediaScorecard!BK2369="x"),1, 2))</f>
        <v/>
      </c>
      <c r="CU1882" s="308" t="n"/>
      <c r="CV1882" s="308" t="n"/>
      <c r="CW1882" s="308" t="n"/>
      <c r="CX1882" s="309" t="n"/>
      <c r="CY1882" s="308" t="n"/>
      <c r="CZ1882" s="308" t="n"/>
      <c r="DA1882" s="308" t="n"/>
    </row>
    <row r="1883" ht="21" customHeight="1" s="590">
      <c r="A1883" s="421" t="n"/>
      <c r="B1883" s="270" t="n"/>
      <c r="C1883" s="269" t="n"/>
      <c r="D1883" s="267" t="n"/>
      <c r="E1883" s="267" t="n"/>
      <c r="F1883" s="268" t="n"/>
      <c r="G1883" s="421" t="n"/>
      <c r="H1883" s="269" t="n"/>
      <c r="I1883" s="421" t="n"/>
      <c r="J1883" s="421" t="n"/>
      <c r="K1883" s="421" t="n"/>
      <c r="L1883" s="421" t="n"/>
      <c r="M1883" s="421" t="n"/>
      <c r="N1883" s="421" t="n"/>
      <c r="O1883" s="421" t="n"/>
      <c r="P1883" s="421" t="n"/>
      <c r="Q1883" s="421" t="n"/>
      <c r="R1883" s="270" t="n"/>
      <c r="S1883" s="421" t="n"/>
      <c r="T1883" s="421" t="n"/>
      <c r="U1883" s="421" t="n"/>
      <c r="V1883" s="421" t="n"/>
      <c r="W1883" s="421" t="n"/>
      <c r="X1883" s="421" t="n"/>
      <c r="Y1883" s="421" t="n"/>
      <c r="Z1883" s="421" t="n"/>
      <c r="AA1883" s="421" t="n"/>
      <c r="AB1883" s="421" t="n"/>
      <c r="AC1883" s="421" t="n"/>
      <c r="AD1883" s="421" t="n"/>
      <c r="AE1883" s="421" t="n"/>
      <c r="AF1883" s="421" t="n"/>
      <c r="AG1883" s="421" t="n"/>
      <c r="AH1883" s="421" t="n"/>
      <c r="AI1883" s="421" t="n"/>
      <c r="AJ1883" s="297" t="n"/>
      <c r="AK1883" s="297" t="n"/>
      <c r="AL1883" s="284" t="n"/>
      <c r="AM1883" s="297" t="n"/>
      <c r="AN1883" s="285" t="n"/>
      <c r="AO1883" s="297" t="n"/>
      <c r="AP1883" s="297" t="n"/>
      <c r="AQ1883" s="297" t="n"/>
      <c r="AR1883" s="297" t="n"/>
      <c r="AS1883" s="297" t="n"/>
      <c r="AT1883" s="285" t="n"/>
      <c r="AU1883" s="297" t="n"/>
      <c r="AV1883" s="297" t="n"/>
      <c r="AW1883" s="297" t="n"/>
      <c r="AX1883" s="297" t="n"/>
      <c r="AY1883" s="286" t="n"/>
      <c r="AZ1883" s="286" t="n"/>
      <c r="BA1883" s="287" t="n"/>
      <c r="BB1883" s="286" t="n"/>
      <c r="BC1883" s="286" t="n"/>
      <c r="BD1883" s="286" t="n"/>
      <c r="BE1883" s="286" t="n"/>
      <c r="BF1883" s="286" t="n"/>
      <c r="BG1883" s="286" t="n"/>
      <c r="BH1883" s="297" t="n"/>
      <c r="BI1883" s="297" t="n"/>
      <c r="BJ1883" s="297" t="n"/>
      <c r="BK1883" s="297" t="n"/>
      <c r="BL1883" s="297" t="n"/>
      <c r="BM1883" s="297" t="n"/>
      <c r="BN1883" s="297" t="n"/>
      <c r="BO1883" s="285" t="n"/>
      <c r="BP1883" s="297" t="n"/>
      <c r="BQ1883" s="297" t="n"/>
      <c r="BR1883" s="297" t="n"/>
      <c r="BS1883" s="297" t="n"/>
      <c r="BT1883" s="297" t="n"/>
      <c r="BU1883" s="297" t="n"/>
      <c r="BV1883" s="297" t="n"/>
      <c r="BW1883" s="288" t="n"/>
      <c r="BX1883" s="276">
        <f>SUM(IF(COUNTIF(MediaScorecard!CC2370, "*1.*"), 2, 0), IF(COUNTIF(MediaScorecard!CC2370, "*2.*"), 2, 0), IF(COUNTIF(MediaScorecard!CC2370, "*3.*"), 2, 0), IF(COUNTIF(MediaScorecard!CC2370, "*4.*"), 2, 0), IF(COUNTIF(MediaScorecard!CC2370, "*5.*"), 2, 0), IF(COUNTIF(MediaScorecard!CC2370, "*6.*"), 2, 0))</f>
        <v/>
      </c>
      <c r="BY1883" s="277">
        <f t="array" ref="BY1883">SUM(VALUE(AT1883),VALUE(AU1883),VALUE(AV1883),VALUE(AW1883),VALUE(AX1883),VALUE(AY1883),VALUE(AZ1883),VALUE(BB1883),VALUE(BC1883),VALUE(BD1883),VALUE(BE1883),VALUE(BF1883),VALUE(BG1883),VALUE(BH1883),VALUE(BI1883),VALUE(BJ1883),VALUE(BK1883),VALUE(BL1883),VALUE(BM1883),VALUE(BN1883),VALUE(BO1883),VALUE(BP1883),VALUE(BQ1883),VALUE(BR1883),VALUE(BS1883),VALUE(BT1883),VALUE(BU1883),VALUE(BV1883),VALUE(BW1883))</f>
        <v/>
      </c>
      <c r="BZ1883" s="307" t="n"/>
      <c r="CA1883" s="307" t="n"/>
      <c r="CB1883" s="307" t="n"/>
      <c r="CC1883" s="307" t="n"/>
      <c r="CD1883" s="307" t="n"/>
      <c r="CE1883" s="307" t="n"/>
      <c r="CF1883" s="307" t="n"/>
      <c r="CG1883" s="307" t="n"/>
      <c r="CH1883" s="307" t="n"/>
      <c r="CI1883" s="307" t="n"/>
      <c r="CJ1883" s="307" t="n"/>
      <c r="CK1883" s="307" t="n"/>
      <c r="CL1883" s="307" t="n"/>
      <c r="CM1883" s="307" t="n"/>
      <c r="CN1883" s="307" t="n"/>
      <c r="CO1883" s="307" t="n"/>
      <c r="CP1883" s="307" t="n"/>
      <c r="CQ1883" s="307" t="n"/>
      <c r="CR1883" s="279" t="n"/>
      <c r="CS1883" s="280">
        <f>AVERAGE(Value(BY1883),value(CR1883))</f>
        <v/>
      </c>
      <c r="CT1883" s="421">
        <f>(IF(OR(MediaScorecard!BG2370="x", MediaScorecard!BH2370="x",MediaScorecard!BI2370="x",MediaScorecard!BJ2370="x",MediaScorecard!BK2370="x"),1, 2))</f>
        <v/>
      </c>
      <c r="CU1883" s="308" t="n"/>
      <c r="CV1883" s="308" t="n"/>
      <c r="CW1883" s="308" t="n"/>
      <c r="CX1883" s="309" t="n"/>
      <c r="CY1883" s="308" t="n"/>
      <c r="CZ1883" s="308" t="n"/>
      <c r="DA1883" s="308" t="n"/>
    </row>
    <row r="1884" ht="21" customHeight="1" s="590">
      <c r="A1884" s="421" t="n"/>
      <c r="B1884" s="270" t="n"/>
      <c r="C1884" s="269" t="n"/>
      <c r="D1884" s="267" t="n"/>
      <c r="E1884" s="267" t="n"/>
      <c r="F1884" s="268" t="n"/>
      <c r="G1884" s="421" t="n"/>
      <c r="H1884" s="269" t="n"/>
      <c r="I1884" s="421" t="n"/>
      <c r="J1884" s="421" t="n"/>
      <c r="K1884" s="421" t="n"/>
      <c r="L1884" s="421" t="n"/>
      <c r="M1884" s="421" t="n"/>
      <c r="N1884" s="421" t="n"/>
      <c r="O1884" s="421" t="n"/>
      <c r="P1884" s="421" t="n"/>
      <c r="Q1884" s="421" t="n"/>
      <c r="R1884" s="270" t="n"/>
      <c r="S1884" s="421" t="n"/>
      <c r="T1884" s="421" t="n"/>
      <c r="U1884" s="421" t="n"/>
      <c r="V1884" s="421" t="n"/>
      <c r="W1884" s="421" t="n"/>
      <c r="X1884" s="421" t="n"/>
      <c r="Y1884" s="421" t="n"/>
      <c r="Z1884" s="421" t="n"/>
      <c r="AA1884" s="421" t="n"/>
      <c r="AB1884" s="421" t="n"/>
      <c r="AC1884" s="421" t="n"/>
      <c r="AD1884" s="421" t="n"/>
      <c r="AE1884" s="421" t="n"/>
      <c r="AF1884" s="421" t="n"/>
      <c r="AG1884" s="421" t="n"/>
      <c r="AH1884" s="421" t="n"/>
      <c r="AI1884" s="421" t="n"/>
      <c r="AJ1884" s="297" t="n"/>
      <c r="AK1884" s="297" t="n"/>
      <c r="AL1884" s="284" t="n"/>
      <c r="AM1884" s="297" t="n"/>
      <c r="AN1884" s="285" t="n"/>
      <c r="AO1884" s="297" t="n"/>
      <c r="AP1884" s="297" t="n"/>
      <c r="AQ1884" s="297" t="n"/>
      <c r="AR1884" s="297" t="n"/>
      <c r="AS1884" s="297" t="n"/>
      <c r="AT1884" s="285" t="n"/>
      <c r="AU1884" s="297" t="n"/>
      <c r="AV1884" s="297" t="n"/>
      <c r="AW1884" s="297" t="n"/>
      <c r="AX1884" s="297" t="n"/>
      <c r="AY1884" s="286" t="n"/>
      <c r="AZ1884" s="286" t="n"/>
      <c r="BA1884" s="287" t="n"/>
      <c r="BB1884" s="286" t="n"/>
      <c r="BC1884" s="286" t="n"/>
      <c r="BD1884" s="286" t="n"/>
      <c r="BE1884" s="286" t="n"/>
      <c r="BF1884" s="286" t="n"/>
      <c r="BG1884" s="286" t="n"/>
      <c r="BH1884" s="297" t="n"/>
      <c r="BI1884" s="297" t="n"/>
      <c r="BJ1884" s="297" t="n"/>
      <c r="BK1884" s="297" t="n"/>
      <c r="BL1884" s="297" t="n"/>
      <c r="BM1884" s="297" t="n"/>
      <c r="BN1884" s="297" t="n"/>
      <c r="BO1884" s="285" t="n"/>
      <c r="BP1884" s="297" t="n"/>
      <c r="BQ1884" s="297" t="n"/>
      <c r="BR1884" s="297" t="n"/>
      <c r="BS1884" s="297" t="n"/>
      <c r="BT1884" s="297" t="n"/>
      <c r="BU1884" s="297" t="n"/>
      <c r="BV1884" s="297" t="n"/>
      <c r="BW1884" s="288" t="n"/>
      <c r="BX1884" s="276">
        <f>SUM(IF(COUNTIF(MediaScorecard!CC2371, "*1.*"), 2, 0), IF(COUNTIF(MediaScorecard!CC2371, "*2.*"), 2, 0), IF(COUNTIF(MediaScorecard!CC2371, "*3.*"), 2, 0), IF(COUNTIF(MediaScorecard!CC2371, "*4.*"), 2, 0), IF(COUNTIF(MediaScorecard!CC2371, "*5.*"), 2, 0), IF(COUNTIF(MediaScorecard!CC2371, "*6.*"), 2, 0))</f>
        <v/>
      </c>
      <c r="BY1884" s="277">
        <f t="array" ref="BY1884">SUM(VALUE(AT1884),VALUE(AU1884),VALUE(AV1884),VALUE(AW1884),VALUE(AX1884),VALUE(AY1884),VALUE(AZ1884),VALUE(BB1884),VALUE(BC1884),VALUE(BD1884),VALUE(BE1884),VALUE(BF1884),VALUE(BG1884),VALUE(BH1884),VALUE(BI1884),VALUE(BJ1884),VALUE(BK1884),VALUE(BL1884),VALUE(BM1884),VALUE(BN1884),VALUE(BO1884),VALUE(BP1884),VALUE(BQ1884),VALUE(BR1884),VALUE(BS1884),VALUE(BT1884),VALUE(BU1884),VALUE(BV1884),VALUE(BW1884))</f>
        <v/>
      </c>
      <c r="BZ1884" s="307" t="n"/>
      <c r="CA1884" s="307" t="n"/>
      <c r="CB1884" s="307" t="n"/>
      <c r="CC1884" s="307" t="n"/>
      <c r="CD1884" s="307" t="n"/>
      <c r="CE1884" s="307" t="n"/>
      <c r="CF1884" s="307" t="n"/>
      <c r="CG1884" s="307" t="n"/>
      <c r="CH1884" s="307" t="n"/>
      <c r="CI1884" s="307" t="n"/>
      <c r="CJ1884" s="307" t="n"/>
      <c r="CK1884" s="307" t="n"/>
      <c r="CL1884" s="307" t="n"/>
      <c r="CM1884" s="307" t="n"/>
      <c r="CN1884" s="307" t="n"/>
      <c r="CO1884" s="307" t="n"/>
      <c r="CP1884" s="307" t="n"/>
      <c r="CQ1884" s="307" t="n"/>
      <c r="CR1884" s="279" t="n"/>
      <c r="CS1884" s="280">
        <f>AVERAGE(Value(BY1884),value(CR1884))</f>
        <v/>
      </c>
      <c r="CT1884" s="421">
        <f>(IF(OR(MediaScorecard!BG2371="x", MediaScorecard!BH2371="x",MediaScorecard!BI2371="x",MediaScorecard!BJ2371="x",MediaScorecard!BK2371="x"),1, 2))</f>
        <v/>
      </c>
      <c r="CU1884" s="308" t="n"/>
      <c r="CV1884" s="308" t="n"/>
      <c r="CW1884" s="308" t="n"/>
      <c r="CX1884" s="309" t="n"/>
      <c r="CY1884" s="308" t="n"/>
      <c r="CZ1884" s="308" t="n"/>
      <c r="DA1884" s="308" t="n"/>
    </row>
    <row r="1885" ht="21" customHeight="1" s="590">
      <c r="A1885" s="421" t="n"/>
      <c r="B1885" s="270" t="n"/>
      <c r="C1885" s="269" t="n"/>
      <c r="D1885" s="267" t="n"/>
      <c r="E1885" s="267" t="n"/>
      <c r="F1885" s="268" t="n"/>
      <c r="G1885" s="421" t="n"/>
      <c r="H1885" s="269" t="n"/>
      <c r="I1885" s="421" t="n"/>
      <c r="J1885" s="421" t="n"/>
      <c r="K1885" s="421" t="n"/>
      <c r="L1885" s="421" t="n"/>
      <c r="M1885" s="421" t="n"/>
      <c r="N1885" s="421" t="n"/>
      <c r="O1885" s="421" t="n"/>
      <c r="P1885" s="421" t="n"/>
      <c r="Q1885" s="421" t="n"/>
      <c r="R1885" s="270" t="n"/>
      <c r="S1885" s="421" t="n"/>
      <c r="T1885" s="421" t="n"/>
      <c r="U1885" s="421" t="n"/>
      <c r="V1885" s="421" t="n"/>
      <c r="W1885" s="421" t="n"/>
      <c r="X1885" s="421" t="n"/>
      <c r="Y1885" s="421" t="n"/>
      <c r="Z1885" s="421" t="n"/>
      <c r="AA1885" s="421" t="n"/>
      <c r="AB1885" s="421" t="n"/>
      <c r="AC1885" s="421" t="n"/>
      <c r="AD1885" s="421" t="n"/>
      <c r="AE1885" s="421" t="n"/>
      <c r="AF1885" s="421" t="n"/>
      <c r="AG1885" s="421" t="n"/>
      <c r="AH1885" s="421" t="n"/>
      <c r="AI1885" s="421" t="n"/>
      <c r="AJ1885" s="297" t="n"/>
      <c r="AK1885" s="297" t="n"/>
      <c r="AL1885" s="284" t="n"/>
      <c r="AM1885" s="297" t="n"/>
      <c r="AN1885" s="285" t="n"/>
      <c r="AO1885" s="297" t="n"/>
      <c r="AP1885" s="297" t="n"/>
      <c r="AQ1885" s="297" t="n"/>
      <c r="AR1885" s="297" t="n"/>
      <c r="AS1885" s="297" t="n"/>
      <c r="AT1885" s="285" t="n"/>
      <c r="AU1885" s="297" t="n"/>
      <c r="AV1885" s="297" t="n"/>
      <c r="AW1885" s="297" t="n"/>
      <c r="AX1885" s="297" t="n"/>
      <c r="AY1885" s="286" t="n"/>
      <c r="AZ1885" s="286" t="n"/>
      <c r="BA1885" s="287" t="n"/>
      <c r="BB1885" s="286" t="n"/>
      <c r="BC1885" s="286" t="n"/>
      <c r="BD1885" s="286" t="n"/>
      <c r="BE1885" s="286" t="n"/>
      <c r="BF1885" s="286" t="n"/>
      <c r="BG1885" s="286" t="n"/>
      <c r="BH1885" s="297" t="n"/>
      <c r="BI1885" s="297" t="n"/>
      <c r="BJ1885" s="297" t="n"/>
      <c r="BK1885" s="297" t="n"/>
      <c r="BL1885" s="297" t="n"/>
      <c r="BM1885" s="297" t="n"/>
      <c r="BN1885" s="297" t="n"/>
      <c r="BO1885" s="285" t="n"/>
      <c r="BP1885" s="297" t="n"/>
      <c r="BQ1885" s="297" t="n"/>
      <c r="BR1885" s="297" t="n"/>
      <c r="BS1885" s="297" t="n"/>
      <c r="BT1885" s="297" t="n"/>
      <c r="BU1885" s="297" t="n"/>
      <c r="BV1885" s="297" t="n"/>
      <c r="BW1885" s="288" t="n"/>
      <c r="BX1885" s="276">
        <f>SUM(IF(COUNTIF(MediaScorecard!CC2372, "*1.*"), 2, 0), IF(COUNTIF(MediaScorecard!CC2372, "*2.*"), 2, 0), IF(COUNTIF(MediaScorecard!CC2372, "*3.*"), 2, 0), IF(COUNTIF(MediaScorecard!CC2372, "*4.*"), 2, 0), IF(COUNTIF(MediaScorecard!CC2372, "*5.*"), 2, 0), IF(COUNTIF(MediaScorecard!CC2372, "*6.*"), 2, 0))</f>
        <v/>
      </c>
      <c r="BY1885" s="277">
        <f t="array" ref="BY1885">SUM(VALUE(AT1885),VALUE(AU1885),VALUE(AV1885),VALUE(AW1885),VALUE(AX1885),VALUE(AY1885),VALUE(AZ1885),VALUE(BB1885),VALUE(BC1885),VALUE(BD1885),VALUE(BE1885),VALUE(BF1885),VALUE(BG1885),VALUE(BH1885),VALUE(BI1885),VALUE(BJ1885),VALUE(BK1885),VALUE(BL1885),VALUE(BM1885),VALUE(BN1885),VALUE(BO1885),VALUE(BP1885),VALUE(BQ1885),VALUE(BR1885),VALUE(BS1885),VALUE(BT1885),VALUE(BU1885),VALUE(BV1885),VALUE(BW1885))</f>
        <v/>
      </c>
      <c r="BZ1885" s="307" t="n"/>
      <c r="CA1885" s="307" t="n"/>
      <c r="CB1885" s="307" t="n"/>
      <c r="CC1885" s="307" t="n"/>
      <c r="CD1885" s="307" t="n"/>
      <c r="CE1885" s="307" t="n"/>
      <c r="CF1885" s="307" t="n"/>
      <c r="CG1885" s="307" t="n"/>
      <c r="CH1885" s="307" t="n"/>
      <c r="CI1885" s="307" t="n"/>
      <c r="CJ1885" s="307" t="n"/>
      <c r="CK1885" s="307" t="n"/>
      <c r="CL1885" s="307" t="n"/>
      <c r="CM1885" s="307" t="n"/>
      <c r="CN1885" s="307" t="n"/>
      <c r="CO1885" s="307" t="n"/>
      <c r="CP1885" s="307" t="n"/>
      <c r="CQ1885" s="307" t="n"/>
      <c r="CR1885" s="279" t="n"/>
      <c r="CS1885" s="280">
        <f>AVERAGE(Value(BY1885),value(CR1885))</f>
        <v/>
      </c>
      <c r="CT1885" s="421">
        <f>(IF(OR(MediaScorecard!BG2372="x", MediaScorecard!BH2372="x",MediaScorecard!BI2372="x",MediaScorecard!BJ2372="x",MediaScorecard!BK2372="x"),1, 2))</f>
        <v/>
      </c>
      <c r="CU1885" s="308" t="n"/>
      <c r="CV1885" s="308" t="n"/>
      <c r="CW1885" s="308" t="n"/>
      <c r="CX1885" s="309" t="n"/>
      <c r="CY1885" s="308" t="n"/>
      <c r="CZ1885" s="308" t="n"/>
      <c r="DA1885" s="308" t="n"/>
    </row>
    <row r="1886" ht="21" customHeight="1" s="590">
      <c r="A1886" s="421" t="n"/>
      <c r="B1886" s="270" t="n"/>
      <c r="C1886" s="269" t="n"/>
      <c r="D1886" s="267" t="n"/>
      <c r="E1886" s="267" t="n"/>
      <c r="F1886" s="268" t="n"/>
      <c r="G1886" s="421" t="n"/>
      <c r="H1886" s="269" t="n"/>
      <c r="I1886" s="421" t="n"/>
      <c r="J1886" s="421" t="n"/>
      <c r="K1886" s="421" t="n"/>
      <c r="L1886" s="421" t="n"/>
      <c r="M1886" s="421" t="n"/>
      <c r="N1886" s="421" t="n"/>
      <c r="O1886" s="421" t="n"/>
      <c r="P1886" s="421" t="n"/>
      <c r="Q1886" s="421" t="n"/>
      <c r="R1886" s="270" t="n"/>
      <c r="S1886" s="421" t="n"/>
      <c r="T1886" s="421" t="n"/>
      <c r="U1886" s="421" t="n"/>
      <c r="V1886" s="421" t="n"/>
      <c r="W1886" s="421" t="n"/>
      <c r="X1886" s="421" t="n"/>
      <c r="Y1886" s="421" t="n"/>
      <c r="Z1886" s="421" t="n"/>
      <c r="AA1886" s="421" t="n"/>
      <c r="AB1886" s="421" t="n"/>
      <c r="AC1886" s="421" t="n"/>
      <c r="AD1886" s="421" t="n"/>
      <c r="AE1886" s="421" t="n"/>
      <c r="AF1886" s="421" t="n"/>
      <c r="AG1886" s="421" t="n"/>
      <c r="AH1886" s="421" t="n"/>
      <c r="AI1886" s="421" t="n"/>
      <c r="AJ1886" s="297" t="n"/>
      <c r="AK1886" s="297" t="n"/>
      <c r="AL1886" s="284" t="n"/>
      <c r="AM1886" s="297" t="n"/>
      <c r="AN1886" s="285" t="n"/>
      <c r="AO1886" s="297" t="n"/>
      <c r="AP1886" s="297" t="n"/>
      <c r="AQ1886" s="297" t="n"/>
      <c r="AR1886" s="297" t="n"/>
      <c r="AS1886" s="297" t="n"/>
      <c r="AT1886" s="285" t="n"/>
      <c r="AU1886" s="297" t="n"/>
      <c r="AV1886" s="297" t="n"/>
      <c r="AW1886" s="297" t="n"/>
      <c r="AX1886" s="297" t="n"/>
      <c r="AY1886" s="286" t="n"/>
      <c r="AZ1886" s="286" t="n"/>
      <c r="BA1886" s="287" t="n"/>
      <c r="BB1886" s="286" t="n"/>
      <c r="BC1886" s="286" t="n"/>
      <c r="BD1886" s="286" t="n"/>
      <c r="BE1886" s="286" t="n"/>
      <c r="BF1886" s="286" t="n"/>
      <c r="BG1886" s="286" t="n"/>
      <c r="BH1886" s="297" t="n"/>
      <c r="BI1886" s="297" t="n"/>
      <c r="BJ1886" s="297" t="n"/>
      <c r="BK1886" s="297" t="n"/>
      <c r="BL1886" s="297" t="n"/>
      <c r="BM1886" s="297" t="n"/>
      <c r="BN1886" s="297" t="n"/>
      <c r="BO1886" s="285" t="n"/>
      <c r="BP1886" s="297" t="n"/>
      <c r="BQ1886" s="297" t="n"/>
      <c r="BR1886" s="297" t="n"/>
      <c r="BS1886" s="297" t="n"/>
      <c r="BT1886" s="297" t="n"/>
      <c r="BU1886" s="297" t="n"/>
      <c r="BV1886" s="297" t="n"/>
      <c r="BW1886" s="288" t="n"/>
      <c r="BX1886" s="276">
        <f>SUM(IF(COUNTIF(MediaScorecard!CC2373, "*1.*"), 2, 0), IF(COUNTIF(MediaScorecard!CC2373, "*2.*"), 2, 0), IF(COUNTIF(MediaScorecard!CC2373, "*3.*"), 2, 0), IF(COUNTIF(MediaScorecard!CC2373, "*4.*"), 2, 0), IF(COUNTIF(MediaScorecard!CC2373, "*5.*"), 2, 0), IF(COUNTIF(MediaScorecard!CC2373, "*6.*"), 2, 0))</f>
        <v/>
      </c>
      <c r="BY1886" s="277">
        <f t="array" ref="BY1886">SUM(VALUE(AT1886),VALUE(AU1886),VALUE(AV1886),VALUE(AW1886),VALUE(AX1886),VALUE(AY1886),VALUE(AZ1886),VALUE(BB1886),VALUE(BC1886),VALUE(BD1886),VALUE(BE1886),VALUE(BF1886),VALUE(BG1886),VALUE(BH1886),VALUE(BI1886),VALUE(BJ1886),VALUE(BK1886),VALUE(BL1886),VALUE(BM1886),VALUE(BN1886),VALUE(BO1886),VALUE(BP1886),VALUE(BQ1886),VALUE(BR1886),VALUE(BS1886),VALUE(BT1886),VALUE(BU1886),VALUE(BV1886),VALUE(BW1886))</f>
        <v/>
      </c>
      <c r="BZ1886" s="307" t="n"/>
      <c r="CA1886" s="307" t="n"/>
      <c r="CB1886" s="307" t="n"/>
      <c r="CC1886" s="307" t="n"/>
      <c r="CD1886" s="307" t="n"/>
      <c r="CE1886" s="307" t="n"/>
      <c r="CF1886" s="307" t="n"/>
      <c r="CG1886" s="307" t="n"/>
      <c r="CH1886" s="307" t="n"/>
      <c r="CI1886" s="307" t="n"/>
      <c r="CJ1886" s="307" t="n"/>
      <c r="CK1886" s="307" t="n"/>
      <c r="CL1886" s="307" t="n"/>
      <c r="CM1886" s="307" t="n"/>
      <c r="CN1886" s="307" t="n"/>
      <c r="CO1886" s="307" t="n"/>
      <c r="CP1886" s="307" t="n"/>
      <c r="CQ1886" s="307" t="n"/>
      <c r="CR1886" s="279" t="n"/>
      <c r="CS1886" s="280">
        <f>AVERAGE(Value(BY1886),value(CR1886))</f>
        <v/>
      </c>
      <c r="CT1886" s="421">
        <f>(IF(OR(MediaScorecard!BG2373="x", MediaScorecard!BH2373="x",MediaScorecard!BI2373="x",MediaScorecard!BJ2373="x",MediaScorecard!BK2373="x"),1, 2))</f>
        <v/>
      </c>
      <c r="CU1886" s="308" t="n"/>
      <c r="CV1886" s="308" t="n"/>
      <c r="CW1886" s="308" t="n"/>
      <c r="CX1886" s="309" t="n"/>
      <c r="CY1886" s="308" t="n"/>
      <c r="CZ1886" s="308" t="n"/>
      <c r="DA1886" s="308" t="n"/>
    </row>
    <row r="1887" ht="21" customHeight="1" s="590">
      <c r="A1887" s="421" t="n"/>
      <c r="B1887" s="270" t="n"/>
      <c r="C1887" s="269" t="n"/>
      <c r="D1887" s="267" t="n"/>
      <c r="E1887" s="267" t="n"/>
      <c r="F1887" s="268" t="n"/>
      <c r="G1887" s="421" t="n"/>
      <c r="H1887" s="269" t="n"/>
      <c r="I1887" s="421" t="n"/>
      <c r="J1887" s="421" t="n"/>
      <c r="K1887" s="421" t="n"/>
      <c r="L1887" s="421" t="n"/>
      <c r="M1887" s="421" t="n"/>
      <c r="N1887" s="421" t="n"/>
      <c r="O1887" s="421" t="n"/>
      <c r="P1887" s="421" t="n"/>
      <c r="Q1887" s="421" t="n"/>
      <c r="R1887" s="270" t="n"/>
      <c r="S1887" s="421" t="n"/>
      <c r="T1887" s="421" t="n"/>
      <c r="U1887" s="421" t="n"/>
      <c r="V1887" s="421" t="n"/>
      <c r="W1887" s="421" t="n"/>
      <c r="X1887" s="421" t="n"/>
      <c r="Y1887" s="421" t="n"/>
      <c r="Z1887" s="421" t="n"/>
      <c r="AA1887" s="421" t="n"/>
      <c r="AB1887" s="421" t="n"/>
      <c r="AC1887" s="421" t="n"/>
      <c r="AD1887" s="421" t="n"/>
      <c r="AE1887" s="421" t="n"/>
      <c r="AF1887" s="421" t="n"/>
      <c r="AG1887" s="421" t="n"/>
      <c r="AH1887" s="421" t="n"/>
      <c r="AI1887" s="421" t="n"/>
      <c r="AJ1887" s="297" t="n"/>
      <c r="AK1887" s="297" t="n"/>
      <c r="AL1887" s="284" t="n"/>
      <c r="AM1887" s="297" t="n"/>
      <c r="AN1887" s="285" t="n"/>
      <c r="AO1887" s="297" t="n"/>
      <c r="AP1887" s="297" t="n"/>
      <c r="AQ1887" s="297" t="n"/>
      <c r="AR1887" s="297" t="n"/>
      <c r="AS1887" s="297" t="n"/>
      <c r="AT1887" s="285" t="n"/>
      <c r="AU1887" s="297" t="n"/>
      <c r="AV1887" s="297" t="n"/>
      <c r="AW1887" s="297" t="n"/>
      <c r="AX1887" s="297" t="n"/>
      <c r="AY1887" s="286" t="n"/>
      <c r="AZ1887" s="286" t="n"/>
      <c r="BA1887" s="287" t="n"/>
      <c r="BB1887" s="286" t="n"/>
      <c r="BC1887" s="286" t="n"/>
      <c r="BD1887" s="286" t="n"/>
      <c r="BE1887" s="286" t="n"/>
      <c r="BF1887" s="286" t="n"/>
      <c r="BG1887" s="286" t="n"/>
      <c r="BH1887" s="297" t="n"/>
      <c r="BI1887" s="297" t="n"/>
      <c r="BJ1887" s="297" t="n"/>
      <c r="BK1887" s="297" t="n"/>
      <c r="BL1887" s="297" t="n"/>
      <c r="BM1887" s="297" t="n"/>
      <c r="BN1887" s="297" t="n"/>
      <c r="BO1887" s="285" t="n"/>
      <c r="BP1887" s="297" t="n"/>
      <c r="BQ1887" s="297" t="n"/>
      <c r="BR1887" s="297" t="n"/>
      <c r="BS1887" s="297" t="n"/>
      <c r="BT1887" s="297" t="n"/>
      <c r="BU1887" s="297" t="n"/>
      <c r="BV1887" s="297" t="n"/>
      <c r="BW1887" s="288" t="n"/>
      <c r="BX1887" s="276">
        <f>SUM(IF(COUNTIF(MediaScorecard!CC2374, "*1.*"), 2, 0), IF(COUNTIF(MediaScorecard!CC2374, "*2.*"), 2, 0), IF(COUNTIF(MediaScorecard!CC2374, "*3.*"), 2, 0), IF(COUNTIF(MediaScorecard!CC2374, "*4.*"), 2, 0), IF(COUNTIF(MediaScorecard!CC2374, "*5.*"), 2, 0), IF(COUNTIF(MediaScorecard!CC2374, "*6.*"), 2, 0))</f>
        <v/>
      </c>
      <c r="BY1887" s="277">
        <f t="array" ref="BY1887">SUM(VALUE(AT1887),VALUE(AU1887),VALUE(AV1887),VALUE(AW1887),VALUE(AX1887),VALUE(AY1887),VALUE(AZ1887),VALUE(BB1887),VALUE(BC1887),VALUE(BD1887),VALUE(BE1887),VALUE(BF1887),VALUE(BG1887),VALUE(BH1887),VALUE(BI1887),VALUE(BJ1887),VALUE(BK1887),VALUE(BL1887),VALUE(BM1887),VALUE(BN1887),VALUE(BO1887),VALUE(BP1887),VALUE(BQ1887),VALUE(BR1887),VALUE(BS1887),VALUE(BT1887),VALUE(BU1887),VALUE(BV1887),VALUE(BW1887))</f>
        <v/>
      </c>
      <c r="BZ1887" s="307" t="n"/>
      <c r="CA1887" s="307" t="n"/>
      <c r="CB1887" s="307" t="n"/>
      <c r="CC1887" s="307" t="n"/>
      <c r="CD1887" s="307" t="n"/>
      <c r="CE1887" s="307" t="n"/>
      <c r="CF1887" s="307" t="n"/>
      <c r="CG1887" s="307" t="n"/>
      <c r="CH1887" s="307" t="n"/>
      <c r="CI1887" s="307" t="n"/>
      <c r="CJ1887" s="307" t="n"/>
      <c r="CK1887" s="307" t="n"/>
      <c r="CL1887" s="307" t="n"/>
      <c r="CM1887" s="307" t="n"/>
      <c r="CN1887" s="307" t="n"/>
      <c r="CO1887" s="307" t="n"/>
      <c r="CP1887" s="307" t="n"/>
      <c r="CQ1887" s="307" t="n"/>
      <c r="CR1887" s="279" t="n"/>
      <c r="CS1887" s="280">
        <f>AVERAGE(Value(BY1887),value(CR1887))</f>
        <v/>
      </c>
      <c r="CT1887" s="421">
        <f>(IF(OR(MediaScorecard!BG2374="x", MediaScorecard!BH2374="x",MediaScorecard!BI2374="x",MediaScorecard!BJ2374="x",MediaScorecard!BK2374="x"),1, 2))</f>
        <v/>
      </c>
      <c r="CU1887" s="308" t="n"/>
      <c r="CV1887" s="308" t="n"/>
      <c r="CW1887" s="308" t="n"/>
      <c r="CX1887" s="309" t="n"/>
      <c r="CY1887" s="308" t="n"/>
      <c r="CZ1887" s="308" t="n"/>
      <c r="DA1887" s="308" t="n"/>
    </row>
    <row r="1888" ht="21" customHeight="1" s="590">
      <c r="A1888" s="421" t="n"/>
      <c r="B1888" s="270" t="n"/>
      <c r="C1888" s="269" t="n"/>
      <c r="D1888" s="267" t="n"/>
      <c r="E1888" s="267" t="n"/>
      <c r="F1888" s="268" t="n"/>
      <c r="G1888" s="421" t="n"/>
      <c r="H1888" s="269" t="n"/>
      <c r="I1888" s="421" t="n"/>
      <c r="J1888" s="421" t="n"/>
      <c r="K1888" s="421" t="n"/>
      <c r="L1888" s="421" t="n"/>
      <c r="M1888" s="421" t="n"/>
      <c r="N1888" s="421" t="n"/>
      <c r="O1888" s="421" t="n"/>
      <c r="P1888" s="421" t="n"/>
      <c r="Q1888" s="421" t="n"/>
      <c r="R1888" s="270" t="n"/>
      <c r="S1888" s="421" t="n"/>
      <c r="T1888" s="421" t="n"/>
      <c r="U1888" s="421" t="n"/>
      <c r="V1888" s="421" t="n"/>
      <c r="W1888" s="421" t="n"/>
      <c r="X1888" s="421" t="n"/>
      <c r="Y1888" s="421" t="n"/>
      <c r="Z1888" s="421" t="n"/>
      <c r="AA1888" s="421" t="n"/>
      <c r="AB1888" s="421" t="n"/>
      <c r="AC1888" s="421" t="n"/>
      <c r="AD1888" s="421" t="n"/>
      <c r="AE1888" s="421" t="n"/>
      <c r="AF1888" s="421" t="n"/>
      <c r="AG1888" s="421" t="n"/>
      <c r="AH1888" s="421" t="n"/>
      <c r="AI1888" s="421" t="n"/>
      <c r="AJ1888" s="297" t="n"/>
      <c r="AK1888" s="297" t="n"/>
      <c r="AL1888" s="284" t="n"/>
      <c r="AM1888" s="297" t="n"/>
      <c r="AN1888" s="285" t="n"/>
      <c r="AO1888" s="297" t="n"/>
      <c r="AP1888" s="297" t="n"/>
      <c r="AQ1888" s="297" t="n"/>
      <c r="AR1888" s="297" t="n"/>
      <c r="AS1888" s="297" t="n"/>
      <c r="AT1888" s="285" t="n"/>
      <c r="AU1888" s="297" t="n"/>
      <c r="AV1888" s="297" t="n"/>
      <c r="AW1888" s="297" t="n"/>
      <c r="AX1888" s="297" t="n"/>
      <c r="AY1888" s="286" t="n"/>
      <c r="AZ1888" s="286" t="n"/>
      <c r="BA1888" s="287" t="n"/>
      <c r="BB1888" s="286" t="n"/>
      <c r="BC1888" s="286" t="n"/>
      <c r="BD1888" s="286" t="n"/>
      <c r="BE1888" s="286" t="n"/>
      <c r="BF1888" s="286" t="n"/>
      <c r="BG1888" s="286" t="n"/>
      <c r="BH1888" s="297" t="n"/>
      <c r="BI1888" s="297" t="n"/>
      <c r="BJ1888" s="297" t="n"/>
      <c r="BK1888" s="297" t="n"/>
      <c r="BL1888" s="297" t="n"/>
      <c r="BM1888" s="297" t="n"/>
      <c r="BN1888" s="297" t="n"/>
      <c r="BO1888" s="285" t="n"/>
      <c r="BP1888" s="297" t="n"/>
      <c r="BQ1888" s="297" t="n"/>
      <c r="BR1888" s="297" t="n"/>
      <c r="BS1888" s="297" t="n"/>
      <c r="BT1888" s="297" t="n"/>
      <c r="BU1888" s="297" t="n"/>
      <c r="BV1888" s="297" t="n"/>
      <c r="BW1888" s="288" t="n"/>
      <c r="BX1888" s="276">
        <f>SUM(IF(COUNTIF(MediaScorecard!CC2375, "*1.*"), 2, 0), IF(COUNTIF(MediaScorecard!CC2375, "*2.*"), 2, 0), IF(COUNTIF(MediaScorecard!CC2375, "*3.*"), 2, 0), IF(COUNTIF(MediaScorecard!CC2375, "*4.*"), 2, 0), IF(COUNTIF(MediaScorecard!CC2375, "*5.*"), 2, 0), IF(COUNTIF(MediaScorecard!CC2375, "*6.*"), 2, 0))</f>
        <v/>
      </c>
      <c r="BY1888" s="277">
        <f t="array" ref="BY1888">SUM(VALUE(AT1888),VALUE(AU1888),VALUE(AV1888),VALUE(AW1888),VALUE(AX1888),VALUE(AY1888),VALUE(AZ1888),VALUE(BB1888),VALUE(BC1888),VALUE(BD1888),VALUE(BE1888),VALUE(BF1888),VALUE(BG1888),VALUE(BH1888),VALUE(BI1888),VALUE(BJ1888),VALUE(BK1888),VALUE(BL1888),VALUE(BM1888),VALUE(BN1888),VALUE(BO1888),VALUE(BP1888),VALUE(BQ1888),VALUE(BR1888),VALUE(BS1888),VALUE(BT1888),VALUE(BU1888),VALUE(BV1888),VALUE(BW1888))</f>
        <v/>
      </c>
      <c r="BZ1888" s="307" t="n"/>
      <c r="CA1888" s="307" t="n"/>
      <c r="CB1888" s="307" t="n"/>
      <c r="CC1888" s="307" t="n"/>
      <c r="CD1888" s="307" t="n"/>
      <c r="CE1888" s="307" t="n"/>
      <c r="CF1888" s="307" t="n"/>
      <c r="CG1888" s="307" t="n"/>
      <c r="CH1888" s="307" t="n"/>
      <c r="CI1888" s="307" t="n"/>
      <c r="CJ1888" s="307" t="n"/>
      <c r="CK1888" s="307" t="n"/>
      <c r="CL1888" s="307" t="n"/>
      <c r="CM1888" s="307" t="n"/>
      <c r="CN1888" s="307" t="n"/>
      <c r="CO1888" s="307" t="n"/>
      <c r="CP1888" s="307" t="n"/>
      <c r="CQ1888" s="307" t="n"/>
      <c r="CR1888" s="279" t="n"/>
      <c r="CS1888" s="280">
        <f>AVERAGE(Value(BY1888),value(CR1888))</f>
        <v/>
      </c>
      <c r="CT1888" s="421">
        <f>(IF(OR(MediaScorecard!BG2375="x", MediaScorecard!BH2375="x",MediaScorecard!BI2375="x",MediaScorecard!BJ2375="x",MediaScorecard!BK2375="x"),1, 2))</f>
        <v/>
      </c>
      <c r="CU1888" s="308" t="n"/>
      <c r="CV1888" s="308" t="n"/>
      <c r="CW1888" s="308" t="n"/>
      <c r="CX1888" s="309" t="n"/>
      <c r="CY1888" s="308" t="n"/>
      <c r="CZ1888" s="308" t="n"/>
      <c r="DA1888" s="308" t="n"/>
    </row>
    <row r="1889" ht="21" customHeight="1" s="590">
      <c r="A1889" s="421" t="n"/>
      <c r="B1889" s="270" t="n"/>
      <c r="C1889" s="269" t="n"/>
      <c r="D1889" s="267" t="n"/>
      <c r="E1889" s="267" t="n"/>
      <c r="F1889" s="268" t="n"/>
      <c r="G1889" s="421" t="n"/>
      <c r="H1889" s="269" t="n"/>
      <c r="I1889" s="421" t="n"/>
      <c r="J1889" s="421" t="n"/>
      <c r="K1889" s="421" t="n"/>
      <c r="L1889" s="421" t="n"/>
      <c r="M1889" s="421" t="n"/>
      <c r="N1889" s="421" t="n"/>
      <c r="O1889" s="421" t="n"/>
      <c r="P1889" s="421" t="n"/>
      <c r="Q1889" s="421" t="n"/>
      <c r="R1889" s="270" t="n"/>
      <c r="S1889" s="421" t="n"/>
      <c r="T1889" s="421" t="n"/>
      <c r="U1889" s="421" t="n"/>
      <c r="V1889" s="421" t="n"/>
      <c r="W1889" s="421" t="n"/>
      <c r="X1889" s="421" t="n"/>
      <c r="Y1889" s="421" t="n"/>
      <c r="Z1889" s="421" t="n"/>
      <c r="AA1889" s="421" t="n"/>
      <c r="AB1889" s="421" t="n"/>
      <c r="AC1889" s="421" t="n"/>
      <c r="AD1889" s="421" t="n"/>
      <c r="AE1889" s="421" t="n"/>
      <c r="AF1889" s="421" t="n"/>
      <c r="AG1889" s="421" t="n"/>
      <c r="AH1889" s="421" t="n"/>
      <c r="AI1889" s="421" t="n"/>
      <c r="AJ1889" s="297" t="n"/>
      <c r="AK1889" s="297" t="n"/>
      <c r="AL1889" s="284" t="n"/>
      <c r="AM1889" s="297" t="n"/>
      <c r="AN1889" s="285" t="n"/>
      <c r="AO1889" s="297" t="n"/>
      <c r="AP1889" s="297" t="n"/>
      <c r="AQ1889" s="297" t="n"/>
      <c r="AR1889" s="297" t="n"/>
      <c r="AS1889" s="297" t="n"/>
      <c r="AT1889" s="285" t="n"/>
      <c r="AU1889" s="297" t="n"/>
      <c r="AV1889" s="297" t="n"/>
      <c r="AW1889" s="297" t="n"/>
      <c r="AX1889" s="297" t="n"/>
      <c r="AY1889" s="286" t="n"/>
      <c r="AZ1889" s="286" t="n"/>
      <c r="BA1889" s="287" t="n"/>
      <c r="BB1889" s="286" t="n"/>
      <c r="BC1889" s="286" t="n"/>
      <c r="BD1889" s="286" t="n"/>
      <c r="BE1889" s="286" t="n"/>
      <c r="BF1889" s="286" t="n"/>
      <c r="BG1889" s="286" t="n"/>
      <c r="BH1889" s="297" t="n"/>
      <c r="BI1889" s="297" t="n"/>
      <c r="BJ1889" s="297" t="n"/>
      <c r="BK1889" s="297" t="n"/>
      <c r="BL1889" s="297" t="n"/>
      <c r="BM1889" s="297" t="n"/>
      <c r="BN1889" s="297" t="n"/>
      <c r="BO1889" s="285" t="n"/>
      <c r="BP1889" s="297" t="n"/>
      <c r="BQ1889" s="297" t="n"/>
      <c r="BR1889" s="297" t="n"/>
      <c r="BS1889" s="297" t="n"/>
      <c r="BT1889" s="297" t="n"/>
      <c r="BU1889" s="297" t="n"/>
      <c r="BV1889" s="297" t="n"/>
      <c r="BW1889" s="288" t="n"/>
      <c r="BX1889" s="276">
        <f>SUM(IF(COUNTIF(MediaScorecard!CC2376, "*1.*"), 2, 0), IF(COUNTIF(MediaScorecard!CC2376, "*2.*"), 2, 0), IF(COUNTIF(MediaScorecard!CC2376, "*3.*"), 2, 0), IF(COUNTIF(MediaScorecard!CC2376, "*4.*"), 2, 0), IF(COUNTIF(MediaScorecard!CC2376, "*5.*"), 2, 0), IF(COUNTIF(MediaScorecard!CC2376, "*6.*"), 2, 0))</f>
        <v/>
      </c>
      <c r="BY1889" s="277">
        <f t="array" ref="BY1889">SUM(VALUE(AT1889),VALUE(AU1889),VALUE(AV1889),VALUE(AW1889),VALUE(AX1889),VALUE(AY1889),VALUE(AZ1889),VALUE(BB1889),VALUE(BC1889),VALUE(BD1889),VALUE(BE1889),VALUE(BF1889),VALUE(BG1889),VALUE(BH1889),VALUE(BI1889),VALUE(BJ1889),VALUE(BK1889),VALUE(BL1889),VALUE(BM1889),VALUE(BN1889),VALUE(BO1889),VALUE(BP1889),VALUE(BQ1889),VALUE(BR1889),VALUE(BS1889),VALUE(BT1889),VALUE(BU1889),VALUE(BV1889),VALUE(BW1889))</f>
        <v/>
      </c>
      <c r="BZ1889" s="307" t="n"/>
      <c r="CA1889" s="307" t="n"/>
      <c r="CB1889" s="307" t="n"/>
      <c r="CC1889" s="307" t="n"/>
      <c r="CD1889" s="307" t="n"/>
      <c r="CE1889" s="307" t="n"/>
      <c r="CF1889" s="307" t="n"/>
      <c r="CG1889" s="307" t="n"/>
      <c r="CH1889" s="307" t="n"/>
      <c r="CI1889" s="307" t="n"/>
      <c r="CJ1889" s="307" t="n"/>
      <c r="CK1889" s="307" t="n"/>
      <c r="CL1889" s="307" t="n"/>
      <c r="CM1889" s="307" t="n"/>
      <c r="CN1889" s="307" t="n"/>
      <c r="CO1889" s="307" t="n"/>
      <c r="CP1889" s="307" t="n"/>
      <c r="CQ1889" s="307" t="n"/>
      <c r="CR1889" s="279" t="n"/>
      <c r="CS1889" s="280">
        <f>AVERAGE(Value(BY1889),value(CR1889))</f>
        <v/>
      </c>
      <c r="CT1889" s="421">
        <f>(IF(OR(MediaScorecard!BG2376="x", MediaScorecard!BH2376="x",MediaScorecard!BI2376="x",MediaScorecard!BJ2376="x",MediaScorecard!BK2376="x"),1, 2))</f>
        <v/>
      </c>
      <c r="CU1889" s="308" t="n"/>
      <c r="CV1889" s="308" t="n"/>
      <c r="CW1889" s="308" t="n"/>
      <c r="CX1889" s="309" t="n"/>
      <c r="CY1889" s="308" t="n"/>
      <c r="CZ1889" s="308" t="n"/>
      <c r="DA1889" s="308" t="n"/>
    </row>
    <row r="1890" ht="21" customHeight="1" s="590">
      <c r="A1890" s="421" t="n"/>
      <c r="B1890" s="270" t="n"/>
      <c r="C1890" s="269" t="n"/>
      <c r="D1890" s="267" t="n"/>
      <c r="E1890" s="267" t="n"/>
      <c r="F1890" s="268" t="n"/>
      <c r="G1890" s="421" t="n"/>
      <c r="H1890" s="269" t="n"/>
      <c r="I1890" s="421" t="n"/>
      <c r="J1890" s="421" t="n"/>
      <c r="K1890" s="421" t="n"/>
      <c r="L1890" s="421" t="n"/>
      <c r="M1890" s="421" t="n"/>
      <c r="N1890" s="421" t="n"/>
      <c r="O1890" s="421" t="n"/>
      <c r="P1890" s="421" t="n"/>
      <c r="Q1890" s="421" t="n"/>
      <c r="R1890" s="270" t="n"/>
      <c r="S1890" s="421" t="n"/>
      <c r="T1890" s="421" t="n"/>
      <c r="U1890" s="421" t="n"/>
      <c r="V1890" s="421" t="n"/>
      <c r="W1890" s="421" t="n"/>
      <c r="X1890" s="421" t="n"/>
      <c r="Y1890" s="421" t="n"/>
      <c r="Z1890" s="421" t="n"/>
      <c r="AA1890" s="421" t="n"/>
      <c r="AB1890" s="421" t="n"/>
      <c r="AC1890" s="421" t="n"/>
      <c r="AD1890" s="421" t="n"/>
      <c r="AE1890" s="421" t="n"/>
      <c r="AF1890" s="421" t="n"/>
      <c r="AG1890" s="421" t="n"/>
      <c r="AH1890" s="421" t="n"/>
      <c r="AI1890" s="421" t="n"/>
      <c r="AJ1890" s="297" t="n"/>
      <c r="AK1890" s="297" t="n"/>
      <c r="AL1890" s="284" t="n"/>
      <c r="AM1890" s="297" t="n"/>
      <c r="AN1890" s="285" t="n"/>
      <c r="AO1890" s="297" t="n"/>
      <c r="AP1890" s="297" t="n"/>
      <c r="AQ1890" s="297" t="n"/>
      <c r="AR1890" s="297" t="n"/>
      <c r="AS1890" s="297" t="n"/>
      <c r="AT1890" s="285" t="n"/>
      <c r="AU1890" s="297" t="n"/>
      <c r="AV1890" s="297" t="n"/>
      <c r="AW1890" s="297" t="n"/>
      <c r="AX1890" s="297" t="n"/>
      <c r="AY1890" s="286" t="n"/>
      <c r="AZ1890" s="286" t="n"/>
      <c r="BA1890" s="287" t="n"/>
      <c r="BB1890" s="286" t="n"/>
      <c r="BC1890" s="286" t="n"/>
      <c r="BD1890" s="286" t="n"/>
      <c r="BE1890" s="286" t="n"/>
      <c r="BF1890" s="286" t="n"/>
      <c r="BG1890" s="286" t="n"/>
      <c r="BH1890" s="297" t="n"/>
      <c r="BI1890" s="297" t="n"/>
      <c r="BJ1890" s="297" t="n"/>
      <c r="BK1890" s="297" t="n"/>
      <c r="BL1890" s="297" t="n"/>
      <c r="BM1890" s="297" t="n"/>
      <c r="BN1890" s="297" t="n"/>
      <c r="BO1890" s="285" t="n"/>
      <c r="BP1890" s="297" t="n"/>
      <c r="BQ1890" s="297" t="n"/>
      <c r="BR1890" s="297" t="n"/>
      <c r="BS1890" s="297" t="n"/>
      <c r="BT1890" s="297" t="n"/>
      <c r="BU1890" s="297" t="n"/>
      <c r="BV1890" s="297" t="n"/>
      <c r="BW1890" s="288" t="n"/>
      <c r="BX1890" s="276">
        <f>SUM(IF(COUNTIF(MediaScorecard!CC2377, "*1.*"), 2, 0), IF(COUNTIF(MediaScorecard!CC2377, "*2.*"), 2, 0), IF(COUNTIF(MediaScorecard!CC2377, "*3.*"), 2, 0), IF(COUNTIF(MediaScorecard!CC2377, "*4.*"), 2, 0), IF(COUNTIF(MediaScorecard!CC2377, "*5.*"), 2, 0), IF(COUNTIF(MediaScorecard!CC2377, "*6.*"), 2, 0))</f>
        <v/>
      </c>
      <c r="BY1890" s="277">
        <f t="array" ref="BY1890">SUM(VALUE(AT1890),VALUE(AU1890),VALUE(AV1890),VALUE(AW1890),VALUE(AX1890),VALUE(AY1890),VALUE(AZ1890),VALUE(BB1890),VALUE(BC1890),VALUE(BD1890),VALUE(BE1890),VALUE(BF1890),VALUE(BG1890),VALUE(BH1890),VALUE(BI1890),VALUE(BJ1890),VALUE(BK1890),VALUE(BL1890),VALUE(BM1890),VALUE(BN1890),VALUE(BO1890),VALUE(BP1890),VALUE(BQ1890),VALUE(BR1890),VALUE(BS1890),VALUE(BT1890),VALUE(BU1890),VALUE(BV1890),VALUE(BW1890))</f>
        <v/>
      </c>
      <c r="BZ1890" s="307" t="n"/>
      <c r="CA1890" s="307" t="n"/>
      <c r="CB1890" s="307" t="n"/>
      <c r="CC1890" s="307" t="n"/>
      <c r="CD1890" s="307" t="n"/>
      <c r="CE1890" s="307" t="n"/>
      <c r="CF1890" s="307" t="n"/>
      <c r="CG1890" s="307" t="n"/>
      <c r="CH1890" s="307" t="n"/>
      <c r="CI1890" s="307" t="n"/>
      <c r="CJ1890" s="307" t="n"/>
      <c r="CK1890" s="307" t="n"/>
      <c r="CL1890" s="307" t="n"/>
      <c r="CM1890" s="307" t="n"/>
      <c r="CN1890" s="307" t="n"/>
      <c r="CO1890" s="307" t="n"/>
      <c r="CP1890" s="307" t="n"/>
      <c r="CQ1890" s="307" t="n"/>
      <c r="CR1890" s="279" t="n"/>
      <c r="CS1890" s="280">
        <f>AVERAGE(Value(BY1890),value(CR1890))</f>
        <v/>
      </c>
      <c r="CT1890" s="421">
        <f>(IF(OR(MediaScorecard!BG2377="x", MediaScorecard!BH2377="x",MediaScorecard!BI2377="x",MediaScorecard!BJ2377="x",MediaScorecard!BK2377="x"),1, 2))</f>
        <v/>
      </c>
      <c r="CU1890" s="308" t="n"/>
      <c r="CV1890" s="308" t="n"/>
      <c r="CW1890" s="308" t="n"/>
      <c r="CX1890" s="309" t="n"/>
      <c r="CY1890" s="308" t="n"/>
      <c r="CZ1890" s="308" t="n"/>
      <c r="DA1890" s="308" t="n"/>
    </row>
    <row r="1891" ht="21" customHeight="1" s="590">
      <c r="A1891" s="421" t="n"/>
      <c r="B1891" s="270" t="n"/>
      <c r="C1891" s="269" t="n"/>
      <c r="D1891" s="267" t="n"/>
      <c r="E1891" s="267" t="n"/>
      <c r="F1891" s="268" t="n"/>
      <c r="G1891" s="421" t="n"/>
      <c r="H1891" s="269" t="n"/>
      <c r="I1891" s="421" t="n"/>
      <c r="J1891" s="421" t="n"/>
      <c r="K1891" s="421" t="n"/>
      <c r="L1891" s="421" t="n"/>
      <c r="M1891" s="421" t="n"/>
      <c r="N1891" s="421" t="n"/>
      <c r="O1891" s="421" t="n"/>
      <c r="P1891" s="421" t="n"/>
      <c r="Q1891" s="421" t="n"/>
      <c r="R1891" s="270" t="n"/>
      <c r="S1891" s="421" t="n"/>
      <c r="T1891" s="421" t="n"/>
      <c r="U1891" s="421" t="n"/>
      <c r="V1891" s="421" t="n"/>
      <c r="W1891" s="421" t="n"/>
      <c r="X1891" s="421" t="n"/>
      <c r="Y1891" s="421" t="n"/>
      <c r="Z1891" s="421" t="n"/>
      <c r="AA1891" s="421" t="n"/>
      <c r="AB1891" s="421" t="n"/>
      <c r="AC1891" s="421" t="n"/>
      <c r="AD1891" s="421" t="n"/>
      <c r="AE1891" s="421" t="n"/>
      <c r="AF1891" s="421" t="n"/>
      <c r="AG1891" s="421" t="n"/>
      <c r="AH1891" s="421" t="n"/>
      <c r="AI1891" s="421" t="n"/>
      <c r="AJ1891" s="297" t="n"/>
      <c r="AK1891" s="297" t="n"/>
      <c r="AL1891" s="284" t="n"/>
      <c r="AM1891" s="297" t="n"/>
      <c r="AN1891" s="285" t="n"/>
      <c r="AO1891" s="297" t="n"/>
      <c r="AP1891" s="297" t="n"/>
      <c r="AQ1891" s="297" t="n"/>
      <c r="AR1891" s="297" t="n"/>
      <c r="AS1891" s="297" t="n"/>
      <c r="AT1891" s="285" t="n"/>
      <c r="AU1891" s="297" t="n"/>
      <c r="AV1891" s="297" t="n"/>
      <c r="AW1891" s="297" t="n"/>
      <c r="AX1891" s="297" t="n"/>
      <c r="AY1891" s="286" t="n"/>
      <c r="AZ1891" s="286" t="n"/>
      <c r="BA1891" s="287" t="n"/>
      <c r="BB1891" s="286" t="n"/>
      <c r="BC1891" s="286" t="n"/>
      <c r="BD1891" s="286" t="n"/>
      <c r="BE1891" s="286" t="n"/>
      <c r="BF1891" s="286" t="n"/>
      <c r="BG1891" s="286" t="n"/>
      <c r="BH1891" s="297" t="n"/>
      <c r="BI1891" s="297" t="n"/>
      <c r="BJ1891" s="297" t="n"/>
      <c r="BK1891" s="297" t="n"/>
      <c r="BL1891" s="297" t="n"/>
      <c r="BM1891" s="297" t="n"/>
      <c r="BN1891" s="297" t="n"/>
      <c r="BO1891" s="285" t="n"/>
      <c r="BP1891" s="297" t="n"/>
      <c r="BQ1891" s="297" t="n"/>
      <c r="BR1891" s="297" t="n"/>
      <c r="BS1891" s="297" t="n"/>
      <c r="BT1891" s="297" t="n"/>
      <c r="BU1891" s="297" t="n"/>
      <c r="BV1891" s="297" t="n"/>
      <c r="BW1891" s="288" t="n"/>
      <c r="BX1891" s="276">
        <f>SUM(IF(COUNTIF(MediaScorecard!CC2378, "*1.*"), 2, 0), IF(COUNTIF(MediaScorecard!CC2378, "*2.*"), 2, 0), IF(COUNTIF(MediaScorecard!CC2378, "*3.*"), 2, 0), IF(COUNTIF(MediaScorecard!CC2378, "*4.*"), 2, 0), IF(COUNTIF(MediaScorecard!CC2378, "*5.*"), 2, 0), IF(COUNTIF(MediaScorecard!CC2378, "*6.*"), 2, 0))</f>
        <v/>
      </c>
      <c r="BY1891" s="277">
        <f t="array" ref="BY1891">SUM(VALUE(AT1891),VALUE(AU1891),VALUE(AV1891),VALUE(AW1891),VALUE(AX1891),VALUE(AY1891),VALUE(AZ1891),VALUE(BB1891),VALUE(BC1891),VALUE(BD1891),VALUE(BE1891),VALUE(BF1891),VALUE(BG1891),VALUE(BH1891),VALUE(BI1891),VALUE(BJ1891),VALUE(BK1891),VALUE(BL1891),VALUE(BM1891),VALUE(BN1891),VALUE(BO1891),VALUE(BP1891),VALUE(BQ1891),VALUE(BR1891),VALUE(BS1891),VALUE(BT1891),VALUE(BU1891),VALUE(BV1891),VALUE(BW1891))</f>
        <v/>
      </c>
      <c r="BZ1891" s="307" t="n"/>
      <c r="CA1891" s="307" t="n"/>
      <c r="CB1891" s="307" t="n"/>
      <c r="CC1891" s="307" t="n"/>
      <c r="CD1891" s="307" t="n"/>
      <c r="CE1891" s="307" t="n"/>
      <c r="CF1891" s="307" t="n"/>
      <c r="CG1891" s="307" t="n"/>
      <c r="CH1891" s="307" t="n"/>
      <c r="CI1891" s="307" t="n"/>
      <c r="CJ1891" s="307" t="n"/>
      <c r="CK1891" s="307" t="n"/>
      <c r="CL1891" s="307" t="n"/>
      <c r="CM1891" s="307" t="n"/>
      <c r="CN1891" s="307" t="n"/>
      <c r="CO1891" s="307" t="n"/>
      <c r="CP1891" s="307" t="n"/>
      <c r="CQ1891" s="307" t="n"/>
      <c r="CR1891" s="279" t="n"/>
      <c r="CS1891" s="280">
        <f>AVERAGE(Value(BY1891),value(CR1891))</f>
        <v/>
      </c>
      <c r="CT1891" s="421">
        <f>(IF(OR(MediaScorecard!BG2378="x", MediaScorecard!BH2378="x",MediaScorecard!BI2378="x",MediaScorecard!BJ2378="x",MediaScorecard!BK2378="x"),1, 2))</f>
        <v/>
      </c>
      <c r="CU1891" s="308" t="n"/>
      <c r="CV1891" s="308" t="n"/>
      <c r="CW1891" s="308" t="n"/>
      <c r="CX1891" s="309" t="n"/>
      <c r="CY1891" s="308" t="n"/>
      <c r="CZ1891" s="308" t="n"/>
      <c r="DA1891" s="308" t="n"/>
    </row>
    <row r="1892" ht="21" customHeight="1" s="590">
      <c r="A1892" s="421" t="n"/>
      <c r="B1892" s="270" t="n"/>
      <c r="C1892" s="269" t="n"/>
      <c r="D1892" s="267" t="n"/>
      <c r="E1892" s="267" t="n"/>
      <c r="F1892" s="268" t="n"/>
      <c r="G1892" s="421" t="n"/>
      <c r="H1892" s="269" t="n"/>
      <c r="I1892" s="421" t="n"/>
      <c r="J1892" s="421" t="n"/>
      <c r="K1892" s="421" t="n"/>
      <c r="L1892" s="421" t="n"/>
      <c r="M1892" s="421" t="n"/>
      <c r="N1892" s="421" t="n"/>
      <c r="O1892" s="421" t="n"/>
      <c r="P1892" s="421" t="n"/>
      <c r="Q1892" s="421" t="n"/>
      <c r="R1892" s="270" t="n"/>
      <c r="S1892" s="421" t="n"/>
      <c r="T1892" s="421" t="n"/>
      <c r="U1892" s="421" t="n"/>
      <c r="V1892" s="421" t="n"/>
      <c r="W1892" s="421" t="n"/>
      <c r="X1892" s="421" t="n"/>
      <c r="Y1892" s="421" t="n"/>
      <c r="Z1892" s="421" t="n"/>
      <c r="AA1892" s="421" t="n"/>
      <c r="AB1892" s="421" t="n"/>
      <c r="AC1892" s="421" t="n"/>
      <c r="AD1892" s="421" t="n"/>
      <c r="AE1892" s="421" t="n"/>
      <c r="AF1892" s="421" t="n"/>
      <c r="AG1892" s="421" t="n"/>
      <c r="AH1892" s="421" t="n"/>
      <c r="AI1892" s="421" t="n"/>
      <c r="AJ1892" s="297" t="n"/>
      <c r="AK1892" s="297" t="n"/>
      <c r="AL1892" s="284" t="n"/>
      <c r="AM1892" s="297" t="n"/>
      <c r="AN1892" s="285" t="n"/>
      <c r="AO1892" s="297" t="n"/>
      <c r="AP1892" s="297" t="n"/>
      <c r="AQ1892" s="297" t="n"/>
      <c r="AR1892" s="297" t="n"/>
      <c r="AS1892" s="297" t="n"/>
      <c r="AT1892" s="285" t="n"/>
      <c r="AU1892" s="297" t="n"/>
      <c r="AV1892" s="297" t="n"/>
      <c r="AW1892" s="297" t="n"/>
      <c r="AX1892" s="297" t="n"/>
      <c r="AY1892" s="286" t="n"/>
      <c r="AZ1892" s="286" t="n"/>
      <c r="BA1892" s="287" t="n"/>
      <c r="BB1892" s="286" t="n"/>
      <c r="BC1892" s="286" t="n"/>
      <c r="BD1892" s="286" t="n"/>
      <c r="BE1892" s="286" t="n"/>
      <c r="BF1892" s="286" t="n"/>
      <c r="BG1892" s="286" t="n"/>
      <c r="BH1892" s="297" t="n"/>
      <c r="BI1892" s="297" t="n"/>
      <c r="BJ1892" s="297" t="n"/>
      <c r="BK1892" s="297" t="n"/>
      <c r="BL1892" s="297" t="n"/>
      <c r="BM1892" s="297" t="n"/>
      <c r="BN1892" s="297" t="n"/>
      <c r="BO1892" s="285" t="n"/>
      <c r="BP1892" s="297" t="n"/>
      <c r="BQ1892" s="297" t="n"/>
      <c r="BR1892" s="297" t="n"/>
      <c r="BS1892" s="297" t="n"/>
      <c r="BT1892" s="297" t="n"/>
      <c r="BU1892" s="297" t="n"/>
      <c r="BV1892" s="297" t="n"/>
      <c r="BW1892" s="288" t="n"/>
      <c r="BX1892" s="276">
        <f>SUM(IF(COUNTIF(MediaScorecard!CC2379, "*1.*"), 2, 0), IF(COUNTIF(MediaScorecard!CC2379, "*2.*"), 2, 0), IF(COUNTIF(MediaScorecard!CC2379, "*3.*"), 2, 0), IF(COUNTIF(MediaScorecard!CC2379, "*4.*"), 2, 0), IF(COUNTIF(MediaScorecard!CC2379, "*5.*"), 2, 0), IF(COUNTIF(MediaScorecard!CC2379, "*6.*"), 2, 0))</f>
        <v/>
      </c>
      <c r="BY1892" s="277">
        <f t="array" ref="BY1892">SUM(VALUE(AT1892),VALUE(AU1892),VALUE(AV1892),VALUE(AW1892),VALUE(AX1892),VALUE(AY1892),VALUE(AZ1892),VALUE(BB1892),VALUE(BC1892),VALUE(BD1892),VALUE(BE1892),VALUE(BF1892),VALUE(BG1892),VALUE(BH1892),VALUE(BI1892),VALUE(BJ1892),VALUE(BK1892),VALUE(BL1892),VALUE(BM1892),VALUE(BN1892),VALUE(BO1892),VALUE(BP1892),VALUE(BQ1892),VALUE(BR1892),VALUE(BS1892),VALUE(BT1892),VALUE(BU1892),VALUE(BV1892),VALUE(BW1892))</f>
        <v/>
      </c>
      <c r="BZ1892" s="307" t="n"/>
      <c r="CA1892" s="307" t="n"/>
      <c r="CB1892" s="307" t="n"/>
      <c r="CC1892" s="307" t="n"/>
      <c r="CD1892" s="307" t="n"/>
      <c r="CE1892" s="307" t="n"/>
      <c r="CF1892" s="307" t="n"/>
      <c r="CG1892" s="307" t="n"/>
      <c r="CH1892" s="307" t="n"/>
      <c r="CI1892" s="307" t="n"/>
      <c r="CJ1892" s="307" t="n"/>
      <c r="CK1892" s="307" t="n"/>
      <c r="CL1892" s="307" t="n"/>
      <c r="CM1892" s="307" t="n"/>
      <c r="CN1892" s="307" t="n"/>
      <c r="CO1892" s="307" t="n"/>
      <c r="CP1892" s="307" t="n"/>
      <c r="CQ1892" s="307" t="n"/>
      <c r="CR1892" s="279" t="n"/>
      <c r="CS1892" s="280">
        <f>AVERAGE(Value(BY1892),value(CR1892))</f>
        <v/>
      </c>
      <c r="CT1892" s="421">
        <f>(IF(OR(MediaScorecard!BG2379="x", MediaScorecard!BH2379="x",MediaScorecard!BI2379="x",MediaScorecard!BJ2379="x",MediaScorecard!BK2379="x"),1, 2))</f>
        <v/>
      </c>
      <c r="CU1892" s="308" t="n"/>
      <c r="CV1892" s="308" t="n"/>
      <c r="CW1892" s="308" t="n"/>
      <c r="CX1892" s="309" t="n"/>
      <c r="CY1892" s="308" t="n"/>
      <c r="CZ1892" s="308" t="n"/>
      <c r="DA1892" s="308" t="n"/>
    </row>
    <row r="1893" ht="21" customHeight="1" s="590">
      <c r="A1893" s="421" t="n"/>
      <c r="B1893" s="270" t="n"/>
      <c r="C1893" s="269" t="n"/>
      <c r="D1893" s="267" t="n"/>
      <c r="E1893" s="267" t="n"/>
      <c r="F1893" s="268" t="n"/>
      <c r="G1893" s="421" t="n"/>
      <c r="H1893" s="269" t="n"/>
      <c r="I1893" s="421" t="n"/>
      <c r="J1893" s="421" t="n"/>
      <c r="K1893" s="421" t="n"/>
      <c r="L1893" s="421" t="n"/>
      <c r="M1893" s="421" t="n"/>
      <c r="N1893" s="421" t="n"/>
      <c r="O1893" s="421" t="n"/>
      <c r="P1893" s="421" t="n"/>
      <c r="Q1893" s="421" t="n"/>
      <c r="R1893" s="270" t="n"/>
      <c r="S1893" s="421" t="n"/>
      <c r="T1893" s="421" t="n"/>
      <c r="U1893" s="421" t="n"/>
      <c r="V1893" s="421" t="n"/>
      <c r="W1893" s="421" t="n"/>
      <c r="X1893" s="421" t="n"/>
      <c r="Y1893" s="421" t="n"/>
      <c r="Z1893" s="421" t="n"/>
      <c r="AA1893" s="421" t="n"/>
      <c r="AB1893" s="421" t="n"/>
      <c r="AC1893" s="421" t="n"/>
      <c r="AD1893" s="421" t="n"/>
      <c r="AE1893" s="421" t="n"/>
      <c r="AF1893" s="421" t="n"/>
      <c r="AG1893" s="421" t="n"/>
      <c r="AH1893" s="421" t="n"/>
      <c r="AI1893" s="421" t="n"/>
      <c r="AJ1893" s="297" t="n"/>
      <c r="AK1893" s="297" t="n"/>
      <c r="AL1893" s="284" t="n"/>
      <c r="AM1893" s="297" t="n"/>
      <c r="AN1893" s="285" t="n"/>
      <c r="AO1893" s="297" t="n"/>
      <c r="AP1893" s="297" t="n"/>
      <c r="AQ1893" s="297" t="n"/>
      <c r="AR1893" s="297" t="n"/>
      <c r="AS1893" s="297" t="n"/>
      <c r="AT1893" s="285" t="n"/>
      <c r="AU1893" s="297" t="n"/>
      <c r="AV1893" s="297" t="n"/>
      <c r="AW1893" s="297" t="n"/>
      <c r="AX1893" s="297" t="n"/>
      <c r="AY1893" s="286" t="n"/>
      <c r="AZ1893" s="286" t="n"/>
      <c r="BA1893" s="287" t="n"/>
      <c r="BB1893" s="286" t="n"/>
      <c r="BC1893" s="286" t="n"/>
      <c r="BD1893" s="286" t="n"/>
      <c r="BE1893" s="286" t="n"/>
      <c r="BF1893" s="286" t="n"/>
      <c r="BG1893" s="286" t="n"/>
      <c r="BH1893" s="297" t="n"/>
      <c r="BI1893" s="297" t="n"/>
      <c r="BJ1893" s="297" t="n"/>
      <c r="BK1893" s="297" t="n"/>
      <c r="BL1893" s="297" t="n"/>
      <c r="BM1893" s="297" t="n"/>
      <c r="BN1893" s="297" t="n"/>
      <c r="BO1893" s="285" t="n"/>
      <c r="BP1893" s="297" t="n"/>
      <c r="BQ1893" s="297" t="n"/>
      <c r="BR1893" s="297" t="n"/>
      <c r="BS1893" s="297" t="n"/>
      <c r="BT1893" s="297" t="n"/>
      <c r="BU1893" s="297" t="n"/>
      <c r="BV1893" s="297" t="n"/>
      <c r="BW1893" s="288" t="n"/>
      <c r="BX1893" s="276">
        <f>SUM(IF(COUNTIF(MediaScorecard!CC2380, "*1.*"), 2, 0), IF(COUNTIF(MediaScorecard!CC2380, "*2.*"), 2, 0), IF(COUNTIF(MediaScorecard!CC2380, "*3.*"), 2, 0), IF(COUNTIF(MediaScorecard!CC2380, "*4.*"), 2, 0), IF(COUNTIF(MediaScorecard!CC2380, "*5.*"), 2, 0), IF(COUNTIF(MediaScorecard!CC2380, "*6.*"), 2, 0))</f>
        <v/>
      </c>
      <c r="BY1893" s="277">
        <f t="array" ref="BY1893">SUM(VALUE(AT1893),VALUE(AU1893),VALUE(AV1893),VALUE(AW1893),VALUE(AX1893),VALUE(AY1893),VALUE(AZ1893),VALUE(BB1893),VALUE(BC1893),VALUE(BD1893),VALUE(BE1893),VALUE(BF1893),VALUE(BG1893),VALUE(BH1893),VALUE(BI1893),VALUE(BJ1893),VALUE(BK1893),VALUE(BL1893),VALUE(BM1893),VALUE(BN1893),VALUE(BO1893),VALUE(BP1893),VALUE(BQ1893),VALUE(BR1893),VALUE(BS1893),VALUE(BT1893),VALUE(BU1893),VALUE(BV1893),VALUE(BW1893))</f>
        <v/>
      </c>
      <c r="BZ1893" s="307" t="n"/>
      <c r="CA1893" s="307" t="n"/>
      <c r="CB1893" s="307" t="n"/>
      <c r="CC1893" s="307" t="n"/>
      <c r="CD1893" s="307" t="n"/>
      <c r="CE1893" s="307" t="n"/>
      <c r="CF1893" s="307" t="n"/>
      <c r="CG1893" s="307" t="n"/>
      <c r="CH1893" s="307" t="n"/>
      <c r="CI1893" s="307" t="n"/>
      <c r="CJ1893" s="307" t="n"/>
      <c r="CK1893" s="307" t="n"/>
      <c r="CL1893" s="307" t="n"/>
      <c r="CM1893" s="307" t="n"/>
      <c r="CN1893" s="307" t="n"/>
      <c r="CO1893" s="307" t="n"/>
      <c r="CP1893" s="307" t="n"/>
      <c r="CQ1893" s="307" t="n"/>
      <c r="CR1893" s="279" t="n"/>
      <c r="CS1893" s="280">
        <f>AVERAGE(Value(BY1893),value(CR1893))</f>
        <v/>
      </c>
      <c r="CT1893" s="421">
        <f>(IF(OR(MediaScorecard!BG2380="x", MediaScorecard!BH2380="x",MediaScorecard!BI2380="x",MediaScorecard!BJ2380="x",MediaScorecard!BK2380="x"),1, 2))</f>
        <v/>
      </c>
      <c r="CU1893" s="308" t="n"/>
      <c r="CV1893" s="308" t="n"/>
      <c r="CW1893" s="308" t="n"/>
      <c r="CX1893" s="309" t="n"/>
      <c r="CY1893" s="308" t="n"/>
      <c r="CZ1893" s="308" t="n"/>
      <c r="DA1893" s="308" t="n"/>
    </row>
    <row r="1894" ht="21" customHeight="1" s="590">
      <c r="A1894" s="421" t="n"/>
      <c r="B1894" s="270" t="n"/>
      <c r="C1894" s="269" t="n"/>
      <c r="D1894" s="267" t="n"/>
      <c r="E1894" s="267" t="n"/>
      <c r="F1894" s="268" t="n"/>
      <c r="G1894" s="421" t="n"/>
      <c r="H1894" s="269" t="n"/>
      <c r="I1894" s="421" t="n"/>
      <c r="J1894" s="421" t="n"/>
      <c r="K1894" s="421" t="n"/>
      <c r="L1894" s="421" t="n"/>
      <c r="M1894" s="421" t="n"/>
      <c r="N1894" s="421" t="n"/>
      <c r="O1894" s="421" t="n"/>
      <c r="P1894" s="421" t="n"/>
      <c r="Q1894" s="421" t="n"/>
      <c r="R1894" s="270" t="n"/>
      <c r="S1894" s="421" t="n"/>
      <c r="T1894" s="421" t="n"/>
      <c r="U1894" s="421" t="n"/>
      <c r="V1894" s="421" t="n"/>
      <c r="W1894" s="421" t="n"/>
      <c r="X1894" s="421" t="n"/>
      <c r="Y1894" s="421" t="n"/>
      <c r="Z1894" s="421" t="n"/>
      <c r="AA1894" s="421" t="n"/>
      <c r="AB1894" s="421" t="n"/>
      <c r="AC1894" s="421" t="n"/>
      <c r="AD1894" s="421" t="n"/>
      <c r="AE1894" s="421" t="n"/>
      <c r="AF1894" s="421" t="n"/>
      <c r="AG1894" s="421" t="n"/>
      <c r="AH1894" s="421" t="n"/>
      <c r="AI1894" s="421" t="n"/>
      <c r="AJ1894" s="297" t="n"/>
      <c r="AK1894" s="297" t="n"/>
      <c r="AL1894" s="284" t="n"/>
      <c r="AM1894" s="297" t="n"/>
      <c r="AN1894" s="285" t="n"/>
      <c r="AO1894" s="297" t="n"/>
      <c r="AP1894" s="297" t="n"/>
      <c r="AQ1894" s="297" t="n"/>
      <c r="AR1894" s="297" t="n"/>
      <c r="AS1894" s="297" t="n"/>
      <c r="AT1894" s="285" t="n"/>
      <c r="AU1894" s="297" t="n"/>
      <c r="AV1894" s="297" t="n"/>
      <c r="AW1894" s="297" t="n"/>
      <c r="AX1894" s="297" t="n"/>
      <c r="AY1894" s="286" t="n"/>
      <c r="AZ1894" s="286" t="n"/>
      <c r="BA1894" s="287" t="n"/>
      <c r="BB1894" s="286" t="n"/>
      <c r="BC1894" s="286" t="n"/>
      <c r="BD1894" s="286" t="n"/>
      <c r="BE1894" s="286" t="n"/>
      <c r="BF1894" s="286" t="n"/>
      <c r="BG1894" s="286" t="n"/>
      <c r="BH1894" s="297" t="n"/>
      <c r="BI1894" s="297" t="n"/>
      <c r="BJ1894" s="297" t="n"/>
      <c r="BK1894" s="297" t="n"/>
      <c r="BL1894" s="297" t="n"/>
      <c r="BM1894" s="297" t="n"/>
      <c r="BN1894" s="297" t="n"/>
      <c r="BO1894" s="285" t="n"/>
      <c r="BP1894" s="297" t="n"/>
      <c r="BQ1894" s="297" t="n"/>
      <c r="BR1894" s="297" t="n"/>
      <c r="BS1894" s="297" t="n"/>
      <c r="BT1894" s="297" t="n"/>
      <c r="BU1894" s="297" t="n"/>
      <c r="BV1894" s="297" t="n"/>
      <c r="BW1894" s="288" t="n"/>
      <c r="BX1894" s="276">
        <f>SUM(IF(COUNTIF(MediaScorecard!CC2381, "*1.*"), 2, 0), IF(COUNTIF(MediaScorecard!CC2381, "*2.*"), 2, 0), IF(COUNTIF(MediaScorecard!CC2381, "*3.*"), 2, 0), IF(COUNTIF(MediaScorecard!CC2381, "*4.*"), 2, 0), IF(COUNTIF(MediaScorecard!CC2381, "*5.*"), 2, 0), IF(COUNTIF(MediaScorecard!CC2381, "*6.*"), 2, 0))</f>
        <v/>
      </c>
      <c r="BY1894" s="277">
        <f t="array" ref="BY1894">SUM(VALUE(AT1894),VALUE(AU1894),VALUE(AV1894),VALUE(AW1894),VALUE(AX1894),VALUE(AY1894),VALUE(AZ1894),VALUE(BB1894),VALUE(BC1894),VALUE(BD1894),VALUE(BE1894),VALUE(BF1894),VALUE(BG1894),VALUE(BH1894),VALUE(BI1894),VALUE(BJ1894),VALUE(BK1894),VALUE(BL1894),VALUE(BM1894),VALUE(BN1894),VALUE(BO1894),VALUE(BP1894),VALUE(BQ1894),VALUE(BR1894),VALUE(BS1894),VALUE(BT1894),VALUE(BU1894),VALUE(BV1894),VALUE(BW1894))</f>
        <v/>
      </c>
      <c r="BZ1894" s="307" t="n"/>
      <c r="CA1894" s="307" t="n"/>
      <c r="CB1894" s="307" t="n"/>
      <c r="CC1894" s="307" t="n"/>
      <c r="CD1894" s="307" t="n"/>
      <c r="CE1894" s="307" t="n"/>
      <c r="CF1894" s="307" t="n"/>
      <c r="CG1894" s="307" t="n"/>
      <c r="CH1894" s="307" t="n"/>
      <c r="CI1894" s="307" t="n"/>
      <c r="CJ1894" s="307" t="n"/>
      <c r="CK1894" s="307" t="n"/>
      <c r="CL1894" s="307" t="n"/>
      <c r="CM1894" s="307" t="n"/>
      <c r="CN1894" s="307" t="n"/>
      <c r="CO1894" s="307" t="n"/>
      <c r="CP1894" s="307" t="n"/>
      <c r="CQ1894" s="307" t="n"/>
      <c r="CR1894" s="279" t="n"/>
      <c r="CS1894" s="280">
        <f>AVERAGE(Value(BY1894),value(CR1894))</f>
        <v/>
      </c>
      <c r="CT1894" s="421">
        <f>(IF(OR(MediaScorecard!BG2381="x", MediaScorecard!BH2381="x",MediaScorecard!BI2381="x",MediaScorecard!BJ2381="x",MediaScorecard!BK2381="x"),1, 2))</f>
        <v/>
      </c>
      <c r="CU1894" s="308" t="n"/>
      <c r="CV1894" s="308" t="n"/>
      <c r="CW1894" s="308" t="n"/>
      <c r="CX1894" s="309" t="n"/>
      <c r="CY1894" s="308" t="n"/>
      <c r="CZ1894" s="308" t="n"/>
      <c r="DA1894" s="308" t="n"/>
    </row>
    <row r="1895" ht="21" customHeight="1" s="590">
      <c r="A1895" s="421" t="n"/>
      <c r="B1895" s="270" t="n"/>
      <c r="C1895" s="269" t="n"/>
      <c r="D1895" s="267" t="n"/>
      <c r="E1895" s="267" t="n"/>
      <c r="F1895" s="268" t="n"/>
      <c r="G1895" s="421" t="n"/>
      <c r="H1895" s="269" t="n"/>
      <c r="I1895" s="421" t="n"/>
      <c r="J1895" s="421" t="n"/>
      <c r="K1895" s="421" t="n"/>
      <c r="L1895" s="421" t="n"/>
      <c r="M1895" s="421" t="n"/>
      <c r="N1895" s="421" t="n"/>
      <c r="O1895" s="421" t="n"/>
      <c r="P1895" s="421" t="n"/>
      <c r="Q1895" s="421" t="n"/>
      <c r="R1895" s="270" t="n"/>
      <c r="S1895" s="421" t="n"/>
      <c r="T1895" s="421" t="n"/>
      <c r="U1895" s="421" t="n"/>
      <c r="V1895" s="421" t="n"/>
      <c r="W1895" s="421" t="n"/>
      <c r="X1895" s="421" t="n"/>
      <c r="Y1895" s="421" t="n"/>
      <c r="Z1895" s="421" t="n"/>
      <c r="AA1895" s="421" t="n"/>
      <c r="AB1895" s="421" t="n"/>
      <c r="AC1895" s="421" t="n"/>
      <c r="AD1895" s="421" t="n"/>
      <c r="AE1895" s="421" t="n"/>
      <c r="AF1895" s="421" t="n"/>
      <c r="AG1895" s="421" t="n"/>
      <c r="AH1895" s="421" t="n"/>
      <c r="AI1895" s="421" t="n"/>
      <c r="AJ1895" s="297" t="n"/>
      <c r="AK1895" s="297" t="n"/>
      <c r="AL1895" s="284" t="n"/>
      <c r="AM1895" s="297" t="n"/>
      <c r="AN1895" s="285" t="n"/>
      <c r="AO1895" s="297" t="n"/>
      <c r="AP1895" s="297" t="n"/>
      <c r="AQ1895" s="297" t="n"/>
      <c r="AR1895" s="297" t="n"/>
      <c r="AS1895" s="297" t="n"/>
      <c r="AT1895" s="285" t="n"/>
      <c r="AU1895" s="297" t="n"/>
      <c r="AV1895" s="297" t="n"/>
      <c r="AW1895" s="297" t="n"/>
      <c r="AX1895" s="297" t="n"/>
      <c r="AY1895" s="286" t="n"/>
      <c r="AZ1895" s="286" t="n"/>
      <c r="BA1895" s="287" t="n"/>
      <c r="BB1895" s="286" t="n"/>
      <c r="BC1895" s="286" t="n"/>
      <c r="BD1895" s="286" t="n"/>
      <c r="BE1895" s="286" t="n"/>
      <c r="BF1895" s="286" t="n"/>
      <c r="BG1895" s="286" t="n"/>
      <c r="BH1895" s="297" t="n"/>
      <c r="BI1895" s="297" t="n"/>
      <c r="BJ1895" s="297" t="n"/>
      <c r="BK1895" s="297" t="n"/>
      <c r="BL1895" s="297" t="n"/>
      <c r="BM1895" s="297" t="n"/>
      <c r="BN1895" s="297" t="n"/>
      <c r="BO1895" s="285" t="n"/>
      <c r="BP1895" s="297" t="n"/>
      <c r="BQ1895" s="297" t="n"/>
      <c r="BR1895" s="297" t="n"/>
      <c r="BS1895" s="297" t="n"/>
      <c r="BT1895" s="297" t="n"/>
      <c r="BU1895" s="297" t="n"/>
      <c r="BV1895" s="297" t="n"/>
      <c r="BW1895" s="288" t="n"/>
      <c r="BX1895" s="276">
        <f>SUM(IF(COUNTIF(MediaScorecard!CC2382, "*1.*"), 2, 0), IF(COUNTIF(MediaScorecard!CC2382, "*2.*"), 2, 0), IF(COUNTIF(MediaScorecard!CC2382, "*3.*"), 2, 0), IF(COUNTIF(MediaScorecard!CC2382, "*4.*"), 2, 0), IF(COUNTIF(MediaScorecard!CC2382, "*5.*"), 2, 0), IF(COUNTIF(MediaScorecard!CC2382, "*6.*"), 2, 0))</f>
        <v/>
      </c>
      <c r="BY1895" s="277">
        <f t="array" ref="BY1895">SUM(VALUE(AT1895),VALUE(AU1895),VALUE(AV1895),VALUE(AW1895),VALUE(AX1895),VALUE(AY1895),VALUE(AZ1895),VALUE(BB1895),VALUE(BC1895),VALUE(BD1895),VALUE(BE1895),VALUE(BF1895),VALUE(BG1895),VALUE(BH1895),VALUE(BI1895),VALUE(BJ1895),VALUE(BK1895),VALUE(BL1895),VALUE(BM1895),VALUE(BN1895),VALUE(BO1895),VALUE(BP1895),VALUE(BQ1895),VALUE(BR1895),VALUE(BS1895),VALUE(BT1895),VALUE(BU1895),VALUE(BV1895),VALUE(BW1895))</f>
        <v/>
      </c>
      <c r="BZ1895" s="307" t="n"/>
      <c r="CA1895" s="307" t="n"/>
      <c r="CB1895" s="307" t="n"/>
      <c r="CC1895" s="307" t="n"/>
      <c r="CD1895" s="307" t="n"/>
      <c r="CE1895" s="307" t="n"/>
      <c r="CF1895" s="307" t="n"/>
      <c r="CG1895" s="307" t="n"/>
      <c r="CH1895" s="307" t="n"/>
      <c r="CI1895" s="307" t="n"/>
      <c r="CJ1895" s="307" t="n"/>
      <c r="CK1895" s="307" t="n"/>
      <c r="CL1895" s="307" t="n"/>
      <c r="CM1895" s="307" t="n"/>
      <c r="CN1895" s="307" t="n"/>
      <c r="CO1895" s="307" t="n"/>
      <c r="CP1895" s="307" t="n"/>
      <c r="CQ1895" s="307" t="n"/>
      <c r="CR1895" s="279" t="n"/>
      <c r="CS1895" s="280">
        <f>AVERAGE(Value(BY1895),value(CR1895))</f>
        <v/>
      </c>
      <c r="CT1895" s="421">
        <f>(IF(OR(MediaScorecard!BG2382="x", MediaScorecard!BH2382="x",MediaScorecard!BI2382="x",MediaScorecard!BJ2382="x",MediaScorecard!BK2382="x"),1, 2))</f>
        <v/>
      </c>
      <c r="CU1895" s="308" t="n"/>
      <c r="CV1895" s="308" t="n"/>
      <c r="CW1895" s="308" t="n"/>
      <c r="CX1895" s="309" t="n"/>
      <c r="CY1895" s="308" t="n"/>
      <c r="CZ1895" s="308" t="n"/>
      <c r="DA1895" s="308" t="n"/>
    </row>
    <row r="1896" ht="21" customHeight="1" s="590">
      <c r="A1896" s="421" t="n"/>
      <c r="B1896" s="270" t="n"/>
      <c r="C1896" s="269" t="n"/>
      <c r="D1896" s="267" t="n"/>
      <c r="E1896" s="267" t="n"/>
      <c r="F1896" s="268" t="n"/>
      <c r="G1896" s="421" t="n"/>
      <c r="H1896" s="269" t="n"/>
      <c r="I1896" s="421" t="n"/>
      <c r="J1896" s="421" t="n"/>
      <c r="K1896" s="421" t="n"/>
      <c r="L1896" s="421" t="n"/>
      <c r="M1896" s="421" t="n"/>
      <c r="N1896" s="421" t="n"/>
      <c r="O1896" s="421" t="n"/>
      <c r="P1896" s="421" t="n"/>
      <c r="Q1896" s="421" t="n"/>
      <c r="R1896" s="270" t="n"/>
      <c r="S1896" s="421" t="n"/>
      <c r="T1896" s="421" t="n"/>
      <c r="U1896" s="421" t="n"/>
      <c r="V1896" s="421" t="n"/>
      <c r="W1896" s="421" t="n"/>
      <c r="X1896" s="421" t="n"/>
      <c r="Y1896" s="421" t="n"/>
      <c r="Z1896" s="421" t="n"/>
      <c r="AA1896" s="421" t="n"/>
      <c r="AB1896" s="421" t="n"/>
      <c r="AC1896" s="421" t="n"/>
      <c r="AD1896" s="421" t="n"/>
      <c r="AE1896" s="421" t="n"/>
      <c r="AF1896" s="421" t="n"/>
      <c r="AG1896" s="421" t="n"/>
      <c r="AH1896" s="421" t="n"/>
      <c r="AI1896" s="421" t="n"/>
      <c r="AJ1896" s="297" t="n"/>
      <c r="AK1896" s="297" t="n"/>
      <c r="AL1896" s="284" t="n"/>
      <c r="AM1896" s="297" t="n"/>
      <c r="AN1896" s="285" t="n"/>
      <c r="AO1896" s="297" t="n"/>
      <c r="AP1896" s="297" t="n"/>
      <c r="AQ1896" s="297" t="n"/>
      <c r="AR1896" s="297" t="n"/>
      <c r="AS1896" s="297" t="n"/>
      <c r="AT1896" s="285" t="n"/>
      <c r="AU1896" s="297" t="n"/>
      <c r="AV1896" s="297" t="n"/>
      <c r="AW1896" s="297" t="n"/>
      <c r="AX1896" s="297" t="n"/>
      <c r="AY1896" s="286" t="n"/>
      <c r="AZ1896" s="286" t="n"/>
      <c r="BA1896" s="287" t="n"/>
      <c r="BB1896" s="286" t="n"/>
      <c r="BC1896" s="286" t="n"/>
      <c r="BD1896" s="286" t="n"/>
      <c r="BE1896" s="286" t="n"/>
      <c r="BF1896" s="286" t="n"/>
      <c r="BG1896" s="286" t="n"/>
      <c r="BH1896" s="297" t="n"/>
      <c r="BI1896" s="297" t="n"/>
      <c r="BJ1896" s="297" t="n"/>
      <c r="BK1896" s="297" t="n"/>
      <c r="BL1896" s="297" t="n"/>
      <c r="BM1896" s="297" t="n"/>
      <c r="BN1896" s="297" t="n"/>
      <c r="BO1896" s="285" t="n"/>
      <c r="BP1896" s="297" t="n"/>
      <c r="BQ1896" s="297" t="n"/>
      <c r="BR1896" s="297" t="n"/>
      <c r="BS1896" s="297" t="n"/>
      <c r="BT1896" s="297" t="n"/>
      <c r="BU1896" s="297" t="n"/>
      <c r="BV1896" s="297" t="n"/>
      <c r="BW1896" s="288" t="n"/>
      <c r="BX1896" s="276">
        <f>SUM(IF(COUNTIF(MediaScorecard!CC2383, "*1.*"), 2, 0), IF(COUNTIF(MediaScorecard!CC2383, "*2.*"), 2, 0), IF(COUNTIF(MediaScorecard!CC2383, "*3.*"), 2, 0), IF(COUNTIF(MediaScorecard!CC2383, "*4.*"), 2, 0), IF(COUNTIF(MediaScorecard!CC2383, "*5.*"), 2, 0), IF(COUNTIF(MediaScorecard!CC2383, "*6.*"), 2, 0))</f>
        <v/>
      </c>
      <c r="BY1896" s="277">
        <f t="array" ref="BY1896">SUM(VALUE(AT1896),VALUE(AU1896),VALUE(AV1896),VALUE(AW1896),VALUE(AX1896),VALUE(AY1896),VALUE(AZ1896),VALUE(BB1896),VALUE(BC1896),VALUE(BD1896),VALUE(BE1896),VALUE(BF1896),VALUE(BG1896),VALUE(BH1896),VALUE(BI1896),VALUE(BJ1896),VALUE(BK1896),VALUE(BL1896),VALUE(BM1896),VALUE(BN1896),VALUE(BO1896),VALUE(BP1896),VALUE(BQ1896),VALUE(BR1896),VALUE(BS1896),VALUE(BT1896),VALUE(BU1896),VALUE(BV1896),VALUE(BW1896))</f>
        <v/>
      </c>
      <c r="BZ1896" s="307" t="n"/>
      <c r="CA1896" s="307" t="n"/>
      <c r="CB1896" s="307" t="n"/>
      <c r="CC1896" s="307" t="n"/>
      <c r="CD1896" s="307" t="n"/>
      <c r="CE1896" s="307" t="n"/>
      <c r="CF1896" s="307" t="n"/>
      <c r="CG1896" s="307" t="n"/>
      <c r="CH1896" s="307" t="n"/>
      <c r="CI1896" s="307" t="n"/>
      <c r="CJ1896" s="307" t="n"/>
      <c r="CK1896" s="307" t="n"/>
      <c r="CL1896" s="307" t="n"/>
      <c r="CM1896" s="307" t="n"/>
      <c r="CN1896" s="307" t="n"/>
      <c r="CO1896" s="307" t="n"/>
      <c r="CP1896" s="307" t="n"/>
      <c r="CQ1896" s="307" t="n"/>
      <c r="CR1896" s="279" t="n"/>
      <c r="CS1896" s="280">
        <f>AVERAGE(Value(BY1896),value(CR1896))</f>
        <v/>
      </c>
      <c r="CT1896" s="421">
        <f>(IF(OR(MediaScorecard!BG2383="x", MediaScorecard!BH2383="x",MediaScorecard!BI2383="x",MediaScorecard!BJ2383="x",MediaScorecard!BK2383="x"),1, 2))</f>
        <v/>
      </c>
      <c r="CU1896" s="308" t="n"/>
      <c r="CV1896" s="308" t="n"/>
      <c r="CW1896" s="308" t="n"/>
      <c r="CX1896" s="309" t="n"/>
      <c r="CY1896" s="308" t="n"/>
      <c r="CZ1896" s="308" t="n"/>
      <c r="DA1896" s="308" t="n"/>
    </row>
    <row r="1897" ht="21" customHeight="1" s="590">
      <c r="A1897" s="421" t="n"/>
      <c r="B1897" s="270" t="n"/>
      <c r="C1897" s="269" t="n"/>
      <c r="D1897" s="267" t="n"/>
      <c r="E1897" s="267" t="n"/>
      <c r="F1897" s="268" t="n"/>
      <c r="G1897" s="421" t="n"/>
      <c r="H1897" s="269" t="n"/>
      <c r="I1897" s="421" t="n"/>
      <c r="J1897" s="421" t="n"/>
      <c r="K1897" s="421" t="n"/>
      <c r="L1897" s="421" t="n"/>
      <c r="M1897" s="421" t="n"/>
      <c r="N1897" s="421" t="n"/>
      <c r="O1897" s="421" t="n"/>
      <c r="P1897" s="421" t="n"/>
      <c r="Q1897" s="421" t="n"/>
      <c r="R1897" s="270" t="n"/>
      <c r="S1897" s="421" t="n"/>
      <c r="T1897" s="421" t="n"/>
      <c r="U1897" s="421" t="n"/>
      <c r="V1897" s="421" t="n"/>
      <c r="W1897" s="421" t="n"/>
      <c r="X1897" s="421" t="n"/>
      <c r="Y1897" s="421" t="n"/>
      <c r="Z1897" s="421" t="n"/>
      <c r="AA1897" s="421" t="n"/>
      <c r="AB1897" s="421" t="n"/>
      <c r="AC1897" s="421" t="n"/>
      <c r="AD1897" s="421" t="n"/>
      <c r="AE1897" s="421" t="n"/>
      <c r="AF1897" s="421" t="n"/>
      <c r="AG1897" s="421" t="n"/>
      <c r="AH1897" s="421" t="n"/>
      <c r="AI1897" s="421" t="n"/>
      <c r="AJ1897" s="297" t="n"/>
      <c r="AK1897" s="297" t="n"/>
      <c r="AL1897" s="284" t="n"/>
      <c r="AM1897" s="297" t="n"/>
      <c r="AN1897" s="285" t="n"/>
      <c r="AO1897" s="297" t="n"/>
      <c r="AP1897" s="297" t="n"/>
      <c r="AQ1897" s="297" t="n"/>
      <c r="AR1897" s="297" t="n"/>
      <c r="AS1897" s="297" t="n"/>
      <c r="AT1897" s="285" t="n"/>
      <c r="AU1897" s="297" t="n"/>
      <c r="AV1897" s="297" t="n"/>
      <c r="AW1897" s="297" t="n"/>
      <c r="AX1897" s="297" t="n"/>
      <c r="AY1897" s="286" t="n"/>
      <c r="AZ1897" s="286" t="n"/>
      <c r="BA1897" s="287" t="n"/>
      <c r="BB1897" s="286" t="n"/>
      <c r="BC1897" s="286" t="n"/>
      <c r="BD1897" s="286" t="n"/>
      <c r="BE1897" s="286" t="n"/>
      <c r="BF1897" s="286" t="n"/>
      <c r="BG1897" s="286" t="n"/>
      <c r="BH1897" s="297" t="n"/>
      <c r="BI1897" s="297" t="n"/>
      <c r="BJ1897" s="297" t="n"/>
      <c r="BK1897" s="297" t="n"/>
      <c r="BL1897" s="297" t="n"/>
      <c r="BM1897" s="297" t="n"/>
      <c r="BN1897" s="297" t="n"/>
      <c r="BO1897" s="285" t="n"/>
      <c r="BP1897" s="297" t="n"/>
      <c r="BQ1897" s="297" t="n"/>
      <c r="BR1897" s="297" t="n"/>
      <c r="BS1897" s="297" t="n"/>
      <c r="BT1897" s="297" t="n"/>
      <c r="BU1897" s="297" t="n"/>
      <c r="BV1897" s="297" t="n"/>
      <c r="BW1897" s="288" t="n"/>
      <c r="BX1897" s="276">
        <f>SUM(IF(COUNTIF(MediaScorecard!CC2384, "*1.*"), 2, 0), IF(COUNTIF(MediaScorecard!CC2384, "*2.*"), 2, 0), IF(COUNTIF(MediaScorecard!CC2384, "*3.*"), 2, 0), IF(COUNTIF(MediaScorecard!CC2384, "*4.*"), 2, 0), IF(COUNTIF(MediaScorecard!CC2384, "*5.*"), 2, 0), IF(COUNTIF(MediaScorecard!CC2384, "*6.*"), 2, 0))</f>
        <v/>
      </c>
      <c r="BY1897" s="277">
        <f t="array" ref="BY1897">SUM(VALUE(AT1897),VALUE(AU1897),VALUE(AV1897),VALUE(AW1897),VALUE(AX1897),VALUE(AY1897),VALUE(AZ1897),VALUE(BB1897),VALUE(BC1897),VALUE(BD1897),VALUE(BE1897),VALUE(BF1897),VALUE(BG1897),VALUE(BH1897),VALUE(BI1897),VALUE(BJ1897),VALUE(BK1897),VALUE(BL1897),VALUE(BM1897),VALUE(BN1897),VALUE(BO1897),VALUE(BP1897),VALUE(BQ1897),VALUE(BR1897),VALUE(BS1897),VALUE(BT1897),VALUE(BU1897),VALUE(BV1897),VALUE(BW1897))</f>
        <v/>
      </c>
      <c r="BZ1897" s="307" t="n"/>
      <c r="CA1897" s="307" t="n"/>
      <c r="CB1897" s="307" t="n"/>
      <c r="CC1897" s="307" t="n"/>
      <c r="CD1897" s="307" t="n"/>
      <c r="CE1897" s="307" t="n"/>
      <c r="CF1897" s="307" t="n"/>
      <c r="CG1897" s="307" t="n"/>
      <c r="CH1897" s="307" t="n"/>
      <c r="CI1897" s="307" t="n"/>
      <c r="CJ1897" s="307" t="n"/>
      <c r="CK1897" s="307" t="n"/>
      <c r="CL1897" s="307" t="n"/>
      <c r="CM1897" s="307" t="n"/>
      <c r="CN1897" s="307" t="n"/>
      <c r="CO1897" s="307" t="n"/>
      <c r="CP1897" s="307" t="n"/>
      <c r="CQ1897" s="307" t="n"/>
      <c r="CR1897" s="279" t="n"/>
      <c r="CS1897" s="280">
        <f>AVERAGE(Value(BY1897),value(CR1897))</f>
        <v/>
      </c>
      <c r="CT1897" s="421">
        <f>(IF(OR(MediaScorecard!BG2384="x", MediaScorecard!BH2384="x",MediaScorecard!BI2384="x",MediaScorecard!BJ2384="x",MediaScorecard!BK2384="x"),1, 2))</f>
        <v/>
      </c>
      <c r="CU1897" s="308" t="n"/>
      <c r="CV1897" s="308" t="n"/>
      <c r="CW1897" s="308" t="n"/>
      <c r="CX1897" s="309" t="n"/>
      <c r="CY1897" s="308" t="n"/>
      <c r="CZ1897" s="308" t="n"/>
      <c r="DA1897" s="308" t="n"/>
    </row>
    <row r="1898" ht="21" customHeight="1" s="590">
      <c r="A1898" s="421" t="n"/>
      <c r="B1898" s="270" t="n"/>
      <c r="C1898" s="269" t="n"/>
      <c r="D1898" s="267" t="n"/>
      <c r="E1898" s="267" t="n"/>
      <c r="F1898" s="268" t="n"/>
      <c r="G1898" s="421" t="n"/>
      <c r="H1898" s="269" t="n"/>
      <c r="I1898" s="421" t="n"/>
      <c r="J1898" s="421" t="n"/>
      <c r="K1898" s="421" t="n"/>
      <c r="L1898" s="421" t="n"/>
      <c r="M1898" s="421" t="n"/>
      <c r="N1898" s="421" t="n"/>
      <c r="O1898" s="421" t="n"/>
      <c r="P1898" s="421" t="n"/>
      <c r="Q1898" s="421" t="n"/>
      <c r="R1898" s="270" t="n"/>
      <c r="S1898" s="421" t="n"/>
      <c r="T1898" s="421" t="n"/>
      <c r="U1898" s="421" t="n"/>
      <c r="V1898" s="421" t="n"/>
      <c r="W1898" s="421" t="n"/>
      <c r="X1898" s="421" t="n"/>
      <c r="Y1898" s="421" t="n"/>
      <c r="Z1898" s="421" t="n"/>
      <c r="AA1898" s="421" t="n"/>
      <c r="AB1898" s="421" t="n"/>
      <c r="AC1898" s="421" t="n"/>
      <c r="AD1898" s="421" t="n"/>
      <c r="AE1898" s="421" t="n"/>
      <c r="AF1898" s="421" t="n"/>
      <c r="AG1898" s="421" t="n"/>
      <c r="AH1898" s="421" t="n"/>
      <c r="AI1898" s="421" t="n"/>
      <c r="AJ1898" s="297" t="n"/>
      <c r="AK1898" s="297" t="n"/>
      <c r="AL1898" s="284" t="n"/>
      <c r="AM1898" s="297" t="n"/>
      <c r="AN1898" s="285" t="n"/>
      <c r="AO1898" s="297" t="n"/>
      <c r="AP1898" s="297" t="n"/>
      <c r="AQ1898" s="297" t="n"/>
      <c r="AR1898" s="297" t="n"/>
      <c r="AS1898" s="297" t="n"/>
      <c r="AT1898" s="285" t="n"/>
      <c r="AU1898" s="297" t="n"/>
      <c r="AV1898" s="297" t="n"/>
      <c r="AW1898" s="297" t="n"/>
      <c r="AX1898" s="297" t="n"/>
      <c r="AY1898" s="286" t="n"/>
      <c r="AZ1898" s="286" t="n"/>
      <c r="BA1898" s="287" t="n"/>
      <c r="BB1898" s="286" t="n"/>
      <c r="BC1898" s="286" t="n"/>
      <c r="BD1898" s="286" t="n"/>
      <c r="BE1898" s="286" t="n"/>
      <c r="BF1898" s="286" t="n"/>
      <c r="BG1898" s="286" t="n"/>
      <c r="BH1898" s="297" t="n"/>
      <c r="BI1898" s="297" t="n"/>
      <c r="BJ1898" s="297" t="n"/>
      <c r="BK1898" s="297" t="n"/>
      <c r="BL1898" s="297" t="n"/>
      <c r="BM1898" s="297" t="n"/>
      <c r="BN1898" s="297" t="n"/>
      <c r="BO1898" s="285" t="n"/>
      <c r="BP1898" s="297" t="n"/>
      <c r="BQ1898" s="297" t="n"/>
      <c r="BR1898" s="297" t="n"/>
      <c r="BS1898" s="297" t="n"/>
      <c r="BT1898" s="297" t="n"/>
      <c r="BU1898" s="297" t="n"/>
      <c r="BV1898" s="297" t="n"/>
      <c r="BW1898" s="288" t="n"/>
      <c r="BX1898" s="276">
        <f>SUM(IF(COUNTIF(MediaScorecard!CC2385, "*1.*"), 2, 0), IF(COUNTIF(MediaScorecard!CC2385, "*2.*"), 2, 0), IF(COUNTIF(MediaScorecard!CC2385, "*3.*"), 2, 0), IF(COUNTIF(MediaScorecard!CC2385, "*4.*"), 2, 0), IF(COUNTIF(MediaScorecard!CC2385, "*5.*"), 2, 0), IF(COUNTIF(MediaScorecard!CC2385, "*6.*"), 2, 0))</f>
        <v/>
      </c>
      <c r="BY1898" s="277">
        <f t="array" ref="BY1898">SUM(VALUE(AT1898),VALUE(AU1898),VALUE(AV1898),VALUE(AW1898),VALUE(AX1898),VALUE(AY1898),VALUE(AZ1898),VALUE(BB1898),VALUE(BC1898),VALUE(BD1898),VALUE(BE1898),VALUE(BF1898),VALUE(BG1898),VALUE(BH1898),VALUE(BI1898),VALUE(BJ1898),VALUE(BK1898),VALUE(BL1898),VALUE(BM1898),VALUE(BN1898),VALUE(BO1898),VALUE(BP1898),VALUE(BQ1898),VALUE(BR1898),VALUE(BS1898),VALUE(BT1898),VALUE(BU1898),VALUE(BV1898),VALUE(BW1898))</f>
        <v/>
      </c>
      <c r="BZ1898" s="307" t="n"/>
      <c r="CA1898" s="307" t="n"/>
      <c r="CB1898" s="307" t="n"/>
      <c r="CC1898" s="307" t="n"/>
      <c r="CD1898" s="307" t="n"/>
      <c r="CE1898" s="307" t="n"/>
      <c r="CF1898" s="307" t="n"/>
      <c r="CG1898" s="307" t="n"/>
      <c r="CH1898" s="307" t="n"/>
      <c r="CI1898" s="307" t="n"/>
      <c r="CJ1898" s="307" t="n"/>
      <c r="CK1898" s="307" t="n"/>
      <c r="CL1898" s="307" t="n"/>
      <c r="CM1898" s="307" t="n"/>
      <c r="CN1898" s="307" t="n"/>
      <c r="CO1898" s="307" t="n"/>
      <c r="CP1898" s="307" t="n"/>
      <c r="CQ1898" s="307" t="n"/>
      <c r="CR1898" s="279" t="n"/>
      <c r="CS1898" s="280">
        <f>AVERAGE(Value(BY1898),value(CR1898))</f>
        <v/>
      </c>
      <c r="CT1898" s="421">
        <f>(IF(OR(MediaScorecard!BG2385="x", MediaScorecard!BH2385="x",MediaScorecard!BI2385="x",MediaScorecard!BJ2385="x",MediaScorecard!BK2385="x"),1, 2))</f>
        <v/>
      </c>
      <c r="CU1898" s="308" t="n"/>
      <c r="CV1898" s="308" t="n"/>
      <c r="CW1898" s="308" t="n"/>
      <c r="CX1898" s="309" t="n"/>
      <c r="CY1898" s="308" t="n"/>
      <c r="CZ1898" s="308" t="n"/>
      <c r="DA1898" s="308" t="n"/>
    </row>
    <row r="1899" ht="21" customHeight="1" s="590">
      <c r="A1899" s="421" t="n"/>
      <c r="B1899" s="270" t="n"/>
      <c r="C1899" s="269" t="n"/>
      <c r="D1899" s="267" t="n"/>
      <c r="E1899" s="267" t="n"/>
      <c r="F1899" s="268" t="n"/>
      <c r="G1899" s="421" t="n"/>
      <c r="H1899" s="269" t="n"/>
      <c r="I1899" s="421" t="n"/>
      <c r="J1899" s="421" t="n"/>
      <c r="K1899" s="421" t="n"/>
      <c r="L1899" s="421" t="n"/>
      <c r="M1899" s="421" t="n"/>
      <c r="N1899" s="421" t="n"/>
      <c r="O1899" s="421" t="n"/>
      <c r="P1899" s="421" t="n"/>
      <c r="Q1899" s="421" t="n"/>
      <c r="R1899" s="270" t="n"/>
      <c r="S1899" s="421" t="n"/>
      <c r="T1899" s="421" t="n"/>
      <c r="U1899" s="421" t="n"/>
      <c r="V1899" s="421" t="n"/>
      <c r="W1899" s="421" t="n"/>
      <c r="X1899" s="421" t="n"/>
      <c r="Y1899" s="421" t="n"/>
      <c r="Z1899" s="421" t="n"/>
      <c r="AA1899" s="421" t="n"/>
      <c r="AB1899" s="421" t="n"/>
      <c r="AC1899" s="421" t="n"/>
      <c r="AD1899" s="421" t="n"/>
      <c r="AE1899" s="421" t="n"/>
      <c r="AF1899" s="421" t="n"/>
      <c r="AG1899" s="421" t="n"/>
      <c r="AH1899" s="421" t="n"/>
      <c r="AI1899" s="421" t="n"/>
      <c r="AJ1899" s="297" t="n"/>
      <c r="AK1899" s="297" t="n"/>
      <c r="AL1899" s="284" t="n"/>
      <c r="AM1899" s="297" t="n"/>
      <c r="AN1899" s="285" t="n"/>
      <c r="AO1899" s="297" t="n"/>
      <c r="AP1899" s="297" t="n"/>
      <c r="AQ1899" s="297" t="n"/>
      <c r="AR1899" s="297" t="n"/>
      <c r="AS1899" s="297" t="n"/>
      <c r="AT1899" s="285" t="n"/>
      <c r="AU1899" s="297" t="n"/>
      <c r="AV1899" s="297" t="n"/>
      <c r="AW1899" s="297" t="n"/>
      <c r="AX1899" s="297" t="n"/>
      <c r="AY1899" s="286" t="n"/>
      <c r="AZ1899" s="286" t="n"/>
      <c r="BA1899" s="287" t="n"/>
      <c r="BB1899" s="286" t="n"/>
      <c r="BC1899" s="286" t="n"/>
      <c r="BD1899" s="286" t="n"/>
      <c r="BE1899" s="286" t="n"/>
      <c r="BF1899" s="286" t="n"/>
      <c r="BG1899" s="286" t="n"/>
      <c r="BH1899" s="297" t="n"/>
      <c r="BI1899" s="297" t="n"/>
      <c r="BJ1899" s="297" t="n"/>
      <c r="BK1899" s="297" t="n"/>
      <c r="BL1899" s="297" t="n"/>
      <c r="BM1899" s="297" t="n"/>
      <c r="BN1899" s="297" t="n"/>
      <c r="BO1899" s="285" t="n"/>
      <c r="BP1899" s="297" t="n"/>
      <c r="BQ1899" s="297" t="n"/>
      <c r="BR1899" s="297" t="n"/>
      <c r="BS1899" s="297" t="n"/>
      <c r="BT1899" s="297" t="n"/>
      <c r="BU1899" s="297" t="n"/>
      <c r="BV1899" s="297" t="n"/>
      <c r="BW1899" s="288" t="n"/>
      <c r="BX1899" s="276">
        <f>SUM(IF(COUNTIF(MediaScorecard!CC2386, "*1.*"), 2, 0), IF(COUNTIF(MediaScorecard!CC2386, "*2.*"), 2, 0), IF(COUNTIF(MediaScorecard!CC2386, "*3.*"), 2, 0), IF(COUNTIF(MediaScorecard!CC2386, "*4.*"), 2, 0), IF(COUNTIF(MediaScorecard!CC2386, "*5.*"), 2, 0), IF(COUNTIF(MediaScorecard!CC2386, "*6.*"), 2, 0))</f>
        <v/>
      </c>
      <c r="BY1899" s="277">
        <f t="array" ref="BY1899">SUM(VALUE(AT1899),VALUE(AU1899),VALUE(AV1899),VALUE(AW1899),VALUE(AX1899),VALUE(AY1899),VALUE(AZ1899),VALUE(BB1899),VALUE(BC1899),VALUE(BD1899),VALUE(BE1899),VALUE(BF1899),VALUE(BG1899),VALUE(BH1899),VALUE(BI1899),VALUE(BJ1899),VALUE(BK1899),VALUE(BL1899),VALUE(BM1899),VALUE(BN1899),VALUE(BO1899),VALUE(BP1899),VALUE(BQ1899),VALUE(BR1899),VALUE(BS1899),VALUE(BT1899),VALUE(BU1899),VALUE(BV1899),VALUE(BW1899))</f>
        <v/>
      </c>
      <c r="BZ1899" s="307" t="n"/>
      <c r="CA1899" s="307" t="n"/>
      <c r="CB1899" s="307" t="n"/>
      <c r="CC1899" s="307" t="n"/>
      <c r="CD1899" s="307" t="n"/>
      <c r="CE1899" s="307" t="n"/>
      <c r="CF1899" s="307" t="n"/>
      <c r="CG1899" s="307" t="n"/>
      <c r="CH1899" s="307" t="n"/>
      <c r="CI1899" s="307" t="n"/>
      <c r="CJ1899" s="307" t="n"/>
      <c r="CK1899" s="307" t="n"/>
      <c r="CL1899" s="307" t="n"/>
      <c r="CM1899" s="307" t="n"/>
      <c r="CN1899" s="307" t="n"/>
      <c r="CO1899" s="307" t="n"/>
      <c r="CP1899" s="307" t="n"/>
      <c r="CQ1899" s="307" t="n"/>
      <c r="CR1899" s="279" t="n"/>
      <c r="CS1899" s="280">
        <f>AVERAGE(Value(BY1899),value(CR1899))</f>
        <v/>
      </c>
      <c r="CT1899" s="421">
        <f>(IF(OR(MediaScorecard!BG2386="x", MediaScorecard!BH2386="x",MediaScorecard!BI2386="x",MediaScorecard!BJ2386="x",MediaScorecard!BK2386="x"),1, 2))</f>
        <v/>
      </c>
      <c r="CU1899" s="308" t="n"/>
      <c r="CV1899" s="308" t="n"/>
      <c r="CW1899" s="308" t="n"/>
      <c r="CX1899" s="309" t="n"/>
      <c r="CY1899" s="308" t="n"/>
      <c r="CZ1899" s="308" t="n"/>
      <c r="DA1899" s="308" t="n"/>
    </row>
    <row r="1900" ht="21" customHeight="1" s="590">
      <c r="A1900" s="421" t="n"/>
      <c r="B1900" s="270" t="n"/>
      <c r="C1900" s="269" t="n"/>
      <c r="D1900" s="267" t="n"/>
      <c r="E1900" s="267" t="n"/>
      <c r="F1900" s="268" t="n"/>
      <c r="G1900" s="421" t="n"/>
      <c r="H1900" s="269" t="n"/>
      <c r="I1900" s="421" t="n"/>
      <c r="J1900" s="421" t="n"/>
      <c r="K1900" s="421" t="n"/>
      <c r="L1900" s="421" t="n"/>
      <c r="M1900" s="421" t="n"/>
      <c r="N1900" s="421" t="n"/>
      <c r="O1900" s="421" t="n"/>
      <c r="P1900" s="421" t="n"/>
      <c r="Q1900" s="421" t="n"/>
      <c r="R1900" s="270" t="n"/>
      <c r="S1900" s="421" t="n"/>
      <c r="T1900" s="421" t="n"/>
      <c r="U1900" s="421" t="n"/>
      <c r="V1900" s="421" t="n"/>
      <c r="W1900" s="421" t="n"/>
      <c r="X1900" s="421" t="n"/>
      <c r="Y1900" s="421" t="n"/>
      <c r="Z1900" s="421" t="n"/>
      <c r="AA1900" s="421" t="n"/>
      <c r="AB1900" s="421" t="n"/>
      <c r="AC1900" s="421" t="n"/>
      <c r="AD1900" s="421" t="n"/>
      <c r="AE1900" s="421" t="n"/>
      <c r="AF1900" s="421" t="n"/>
      <c r="AG1900" s="421" t="n"/>
      <c r="AH1900" s="421" t="n"/>
      <c r="AI1900" s="421" t="n"/>
      <c r="AJ1900" s="297" t="n"/>
      <c r="AK1900" s="297" t="n"/>
      <c r="AL1900" s="284" t="n"/>
      <c r="AM1900" s="297" t="n"/>
      <c r="AN1900" s="285" t="n"/>
      <c r="AO1900" s="297" t="n"/>
      <c r="AP1900" s="297" t="n"/>
      <c r="AQ1900" s="297" t="n"/>
      <c r="AR1900" s="297" t="n"/>
      <c r="AS1900" s="297" t="n"/>
      <c r="AT1900" s="285" t="n"/>
      <c r="AU1900" s="297" t="n"/>
      <c r="AV1900" s="297" t="n"/>
      <c r="AW1900" s="297" t="n"/>
      <c r="AX1900" s="297" t="n"/>
      <c r="AY1900" s="286" t="n"/>
      <c r="AZ1900" s="286" t="n"/>
      <c r="BA1900" s="287" t="n"/>
      <c r="BB1900" s="286" t="n"/>
      <c r="BC1900" s="286" t="n"/>
      <c r="BD1900" s="286" t="n"/>
      <c r="BE1900" s="286" t="n"/>
      <c r="BF1900" s="286" t="n"/>
      <c r="BG1900" s="286" t="n"/>
      <c r="BH1900" s="297" t="n"/>
      <c r="BI1900" s="297" t="n"/>
      <c r="BJ1900" s="297" t="n"/>
      <c r="BK1900" s="297" t="n"/>
      <c r="BL1900" s="297" t="n"/>
      <c r="BM1900" s="297" t="n"/>
      <c r="BN1900" s="297" t="n"/>
      <c r="BO1900" s="285" t="n"/>
      <c r="BP1900" s="297" t="n"/>
      <c r="BQ1900" s="297" t="n"/>
      <c r="BR1900" s="297" t="n"/>
      <c r="BS1900" s="297" t="n"/>
      <c r="BT1900" s="297" t="n"/>
      <c r="BU1900" s="297" t="n"/>
      <c r="BV1900" s="297" t="n"/>
      <c r="BW1900" s="288" t="n"/>
      <c r="BX1900" s="276">
        <f>SUM(IF(COUNTIF(MediaScorecard!CC2387, "*1.*"), 2, 0), IF(COUNTIF(MediaScorecard!CC2387, "*2.*"), 2, 0), IF(COUNTIF(MediaScorecard!CC2387, "*3.*"), 2, 0), IF(COUNTIF(MediaScorecard!CC2387, "*4.*"), 2, 0), IF(COUNTIF(MediaScorecard!CC2387, "*5.*"), 2, 0), IF(COUNTIF(MediaScorecard!CC2387, "*6.*"), 2, 0))</f>
        <v/>
      </c>
      <c r="BY1900" s="277">
        <f t="array" ref="BY1900">SUM(VALUE(AT1900),VALUE(AU1900),VALUE(AV1900),VALUE(AW1900),VALUE(AX1900),VALUE(AY1900),VALUE(AZ1900),VALUE(BB1900),VALUE(BC1900),VALUE(BD1900),VALUE(BE1900),VALUE(BF1900),VALUE(BG1900),VALUE(BH1900),VALUE(BI1900),VALUE(BJ1900),VALUE(BK1900),VALUE(BL1900),VALUE(BM1900),VALUE(BN1900),VALUE(BO1900),VALUE(BP1900),VALUE(BQ1900),VALUE(BR1900),VALUE(BS1900),VALUE(BT1900),VALUE(BU1900),VALUE(BV1900),VALUE(BW1900))</f>
        <v/>
      </c>
      <c r="BZ1900" s="307" t="n"/>
      <c r="CA1900" s="307" t="n"/>
      <c r="CB1900" s="307" t="n"/>
      <c r="CC1900" s="307" t="n"/>
      <c r="CD1900" s="307" t="n"/>
      <c r="CE1900" s="307" t="n"/>
      <c r="CF1900" s="307" t="n"/>
      <c r="CG1900" s="307" t="n"/>
      <c r="CH1900" s="307" t="n"/>
      <c r="CI1900" s="307" t="n"/>
      <c r="CJ1900" s="307" t="n"/>
      <c r="CK1900" s="307" t="n"/>
      <c r="CL1900" s="307" t="n"/>
      <c r="CM1900" s="307" t="n"/>
      <c r="CN1900" s="307" t="n"/>
      <c r="CO1900" s="307" t="n"/>
      <c r="CP1900" s="307" t="n"/>
      <c r="CQ1900" s="307" t="n"/>
      <c r="CR1900" s="279" t="n"/>
      <c r="CS1900" s="280" t="n"/>
      <c r="CT1900" s="421">
        <f>(IF(OR(MediaScorecard!BG2387="x", MediaScorecard!BH2387="x",MediaScorecard!BI2387="x",MediaScorecard!BJ2387="x",MediaScorecard!BK2387="x"),1, 2))</f>
        <v/>
      </c>
      <c r="CU1900" s="308" t="n"/>
      <c r="CV1900" s="308" t="n"/>
      <c r="CW1900" s="308" t="n"/>
      <c r="CX1900" s="309" t="n"/>
      <c r="CY1900" s="308" t="n"/>
      <c r="CZ1900" s="308" t="n"/>
      <c r="DA1900" s="308" t="n"/>
    </row>
    <row r="1901" ht="21" customHeight="1" s="590">
      <c r="A1901" s="421" t="n"/>
      <c r="B1901" s="270" t="n"/>
      <c r="C1901" s="269" t="n"/>
      <c r="D1901" s="267" t="n"/>
      <c r="E1901" s="267" t="n"/>
      <c r="F1901" s="268" t="n"/>
      <c r="G1901" s="421" t="n"/>
      <c r="H1901" s="269" t="n"/>
      <c r="I1901" s="421" t="n"/>
      <c r="J1901" s="421" t="n"/>
      <c r="K1901" s="421" t="n"/>
      <c r="L1901" s="421" t="n"/>
      <c r="M1901" s="421" t="n"/>
      <c r="N1901" s="421" t="n"/>
      <c r="O1901" s="421" t="n"/>
      <c r="P1901" s="421" t="n"/>
      <c r="Q1901" s="421" t="n"/>
      <c r="R1901" s="270" t="n"/>
      <c r="S1901" s="421" t="n"/>
      <c r="T1901" s="421" t="n"/>
      <c r="U1901" s="421" t="n"/>
      <c r="V1901" s="421" t="n"/>
      <c r="W1901" s="421" t="n"/>
      <c r="X1901" s="421" t="n"/>
      <c r="Y1901" s="421" t="n"/>
      <c r="Z1901" s="421" t="n"/>
      <c r="AA1901" s="421" t="n"/>
      <c r="AB1901" s="421" t="n"/>
      <c r="AC1901" s="421" t="n"/>
      <c r="AD1901" s="421" t="n"/>
      <c r="AE1901" s="421" t="n"/>
      <c r="AF1901" s="421" t="n"/>
      <c r="AG1901" s="421" t="n"/>
      <c r="AH1901" s="421" t="n"/>
      <c r="AI1901" s="421" t="n"/>
      <c r="AJ1901" s="297" t="n"/>
      <c r="AK1901" s="297" t="n"/>
      <c r="AL1901" s="284" t="n"/>
      <c r="AM1901" s="297" t="n"/>
      <c r="AN1901" s="285" t="n"/>
      <c r="AO1901" s="297" t="n"/>
      <c r="AP1901" s="297" t="n"/>
      <c r="AQ1901" s="297" t="n"/>
      <c r="AR1901" s="297" t="n"/>
      <c r="AS1901" s="297" t="n"/>
      <c r="AT1901" s="285" t="n"/>
      <c r="AU1901" s="297" t="n"/>
      <c r="AV1901" s="297" t="n"/>
      <c r="AW1901" s="297" t="n"/>
      <c r="AX1901" s="297" t="n"/>
      <c r="AY1901" s="286" t="n"/>
      <c r="AZ1901" s="286" t="n"/>
      <c r="BA1901" s="287" t="n"/>
      <c r="BB1901" s="286" t="n"/>
      <c r="BC1901" s="286" t="n"/>
      <c r="BD1901" s="286" t="n"/>
      <c r="BE1901" s="286" t="n"/>
      <c r="BF1901" s="286" t="n"/>
      <c r="BG1901" s="286" t="n"/>
      <c r="BH1901" s="297" t="n"/>
      <c r="BI1901" s="297" t="n"/>
      <c r="BJ1901" s="297" t="n"/>
      <c r="BK1901" s="297" t="n"/>
      <c r="BL1901" s="297" t="n"/>
      <c r="BM1901" s="297" t="n"/>
      <c r="BN1901" s="297" t="n"/>
      <c r="BO1901" s="285" t="n"/>
      <c r="BP1901" s="297" t="n"/>
      <c r="BQ1901" s="297" t="n"/>
      <c r="BR1901" s="297" t="n"/>
      <c r="BS1901" s="297" t="n"/>
      <c r="BT1901" s="297" t="n"/>
      <c r="BU1901" s="297" t="n"/>
      <c r="BV1901" s="297" t="n"/>
      <c r="BW1901" s="288" t="n"/>
      <c r="BX1901" s="276">
        <f>SUM(IF(COUNTIF(MediaScorecard!CC2388, "*1.*"), 2, 0), IF(COUNTIF(MediaScorecard!CC2388, "*2.*"), 2, 0), IF(COUNTIF(MediaScorecard!CC2388, "*3.*"), 2, 0), IF(COUNTIF(MediaScorecard!CC2388, "*4.*"), 2, 0), IF(COUNTIF(MediaScorecard!CC2388, "*5.*"), 2, 0), IF(COUNTIF(MediaScorecard!CC2388, "*6.*"), 2, 0))</f>
        <v/>
      </c>
      <c r="BY1901" s="277">
        <f t="array" ref="BY1901">SUM(VALUE(AT1901),VALUE(AU1901),VALUE(AV1901),VALUE(AW1901),VALUE(AX1901),VALUE(AY1901),VALUE(AZ1901),VALUE(BB1901),VALUE(BC1901),VALUE(BD1901),VALUE(BE1901),VALUE(BF1901),VALUE(BG1901),VALUE(BH1901),VALUE(BI1901),VALUE(BJ1901),VALUE(BK1901),VALUE(BL1901),VALUE(BM1901),VALUE(BN1901),VALUE(BO1901),VALUE(BP1901),VALUE(BQ1901),VALUE(BR1901),VALUE(BS1901),VALUE(BT1901),VALUE(BU1901),VALUE(BV1901),VALUE(BW1901))</f>
        <v/>
      </c>
      <c r="BZ1901" s="307" t="n"/>
      <c r="CA1901" s="307" t="n"/>
      <c r="CB1901" s="307" t="n"/>
      <c r="CC1901" s="307" t="n"/>
      <c r="CD1901" s="307" t="n"/>
      <c r="CE1901" s="307" t="n"/>
      <c r="CF1901" s="307" t="n"/>
      <c r="CG1901" s="307" t="n"/>
      <c r="CH1901" s="307" t="n"/>
      <c r="CI1901" s="307" t="n"/>
      <c r="CJ1901" s="307" t="n"/>
      <c r="CK1901" s="307" t="n"/>
      <c r="CL1901" s="307" t="n"/>
      <c r="CM1901" s="307" t="n"/>
      <c r="CN1901" s="307" t="n"/>
      <c r="CO1901" s="307" t="n"/>
      <c r="CP1901" s="307" t="n"/>
      <c r="CQ1901" s="307" t="n"/>
      <c r="CR1901" s="279" t="n"/>
      <c r="CS1901" s="280" t="n"/>
      <c r="CT1901" s="421">
        <f>(IF(OR(MediaScorecard!BG2388="x", MediaScorecard!BH2388="x",MediaScorecard!BI2388="x",MediaScorecard!BJ2388="x",MediaScorecard!BK2388="x"),1, 2))</f>
        <v/>
      </c>
      <c r="CU1901" s="308" t="n"/>
      <c r="CV1901" s="308" t="n"/>
      <c r="CW1901" s="308" t="n"/>
      <c r="CX1901" s="309" t="n"/>
      <c r="CY1901" s="308" t="n"/>
      <c r="CZ1901" s="308" t="n"/>
      <c r="DA1901" s="308" t="n"/>
    </row>
    <row r="1902" ht="21" customHeight="1" s="590">
      <c r="A1902" s="421" t="n"/>
      <c r="B1902" s="270" t="n"/>
      <c r="C1902" s="269" t="n"/>
      <c r="D1902" s="267" t="n"/>
      <c r="E1902" s="267" t="n"/>
      <c r="F1902" s="268" t="n"/>
      <c r="G1902" s="421" t="n"/>
      <c r="H1902" s="269" t="n"/>
      <c r="I1902" s="421" t="n"/>
      <c r="J1902" s="421" t="n"/>
      <c r="K1902" s="421" t="n"/>
      <c r="L1902" s="421" t="n"/>
      <c r="M1902" s="421" t="n"/>
      <c r="N1902" s="421" t="n"/>
      <c r="O1902" s="421" t="n"/>
      <c r="P1902" s="421" t="n"/>
      <c r="Q1902" s="421" t="n"/>
      <c r="R1902" s="270" t="n"/>
      <c r="S1902" s="421" t="n"/>
      <c r="T1902" s="421" t="n"/>
      <c r="U1902" s="421" t="n"/>
      <c r="V1902" s="421" t="n"/>
      <c r="W1902" s="421" t="n"/>
      <c r="X1902" s="421" t="n"/>
      <c r="Y1902" s="421" t="n"/>
      <c r="Z1902" s="421" t="n"/>
      <c r="AA1902" s="421" t="n"/>
      <c r="AB1902" s="421" t="n"/>
      <c r="AC1902" s="421" t="n"/>
      <c r="AD1902" s="421" t="n"/>
      <c r="AE1902" s="421" t="n"/>
      <c r="AF1902" s="421" t="n"/>
      <c r="AG1902" s="421" t="n"/>
      <c r="AH1902" s="421" t="n"/>
      <c r="AI1902" s="421" t="n"/>
      <c r="AJ1902" s="297" t="n"/>
      <c r="AK1902" s="297" t="n"/>
      <c r="AL1902" s="284" t="n"/>
      <c r="AM1902" s="297" t="n"/>
      <c r="AN1902" s="285" t="n"/>
      <c r="AO1902" s="297" t="n"/>
      <c r="AP1902" s="297" t="n"/>
      <c r="AQ1902" s="297" t="n"/>
      <c r="AR1902" s="297" t="n"/>
      <c r="AS1902" s="297" t="n"/>
      <c r="AT1902" s="285" t="n"/>
      <c r="AU1902" s="297" t="n"/>
      <c r="AV1902" s="297" t="n"/>
      <c r="AW1902" s="297" t="n"/>
      <c r="AX1902" s="297" t="n"/>
      <c r="AY1902" s="286" t="n"/>
      <c r="AZ1902" s="286" t="n"/>
      <c r="BA1902" s="287" t="n"/>
      <c r="BB1902" s="286" t="n"/>
      <c r="BC1902" s="286" t="n"/>
      <c r="BD1902" s="286" t="n"/>
      <c r="BE1902" s="286" t="n"/>
      <c r="BF1902" s="286" t="n"/>
      <c r="BG1902" s="286" t="n"/>
      <c r="BH1902" s="297" t="n"/>
      <c r="BI1902" s="297" t="n"/>
      <c r="BJ1902" s="297" t="n"/>
      <c r="BK1902" s="297" t="n"/>
      <c r="BL1902" s="297" t="n"/>
      <c r="BM1902" s="297" t="n"/>
      <c r="BN1902" s="297" t="n"/>
      <c r="BO1902" s="285" t="n"/>
      <c r="BP1902" s="297" t="n"/>
      <c r="BQ1902" s="297" t="n"/>
      <c r="BR1902" s="297" t="n"/>
      <c r="BS1902" s="297" t="n"/>
      <c r="BT1902" s="297" t="n"/>
      <c r="BU1902" s="297" t="n"/>
      <c r="BV1902" s="297" t="n"/>
      <c r="BW1902" s="288" t="n"/>
      <c r="BX1902" s="276">
        <f>SUM(IF(COUNTIF(MediaScorecard!CC2389, "*1.*"), 2, 0), IF(COUNTIF(MediaScorecard!CC2389, "*2.*"), 2, 0), IF(COUNTIF(MediaScorecard!CC2389, "*3.*"), 2, 0), IF(COUNTIF(MediaScorecard!CC2389, "*4.*"), 2, 0), IF(COUNTIF(MediaScorecard!CC2389, "*5.*"), 2, 0), IF(COUNTIF(MediaScorecard!CC2389, "*6.*"), 2, 0))</f>
        <v/>
      </c>
      <c r="BY1902" s="277">
        <f t="array" ref="BY1902">SUM(VALUE(AT1902),VALUE(AU1902),VALUE(AV1902),VALUE(AW1902),VALUE(AX1902),VALUE(AY1902),VALUE(AZ1902),VALUE(BB1902),VALUE(BC1902),VALUE(BD1902),VALUE(BE1902),VALUE(BF1902),VALUE(BG1902),VALUE(BH1902),VALUE(BI1902),VALUE(BJ1902),VALUE(BK1902),VALUE(BL1902),VALUE(BM1902),VALUE(BN1902),VALUE(BO1902),VALUE(BP1902),VALUE(BQ1902),VALUE(BR1902),VALUE(BS1902),VALUE(BT1902),VALUE(BU1902),VALUE(BV1902),VALUE(BW1902))</f>
        <v/>
      </c>
      <c r="BZ1902" s="307" t="n"/>
      <c r="CA1902" s="307" t="n"/>
      <c r="CB1902" s="307" t="n"/>
      <c r="CC1902" s="307" t="n"/>
      <c r="CD1902" s="307" t="n"/>
      <c r="CE1902" s="307" t="n"/>
      <c r="CF1902" s="307" t="n"/>
      <c r="CG1902" s="307" t="n"/>
      <c r="CH1902" s="307" t="n"/>
      <c r="CI1902" s="307" t="n"/>
      <c r="CJ1902" s="307" t="n"/>
      <c r="CK1902" s="307" t="n"/>
      <c r="CL1902" s="307" t="n"/>
      <c r="CM1902" s="307" t="n"/>
      <c r="CN1902" s="307" t="n"/>
      <c r="CO1902" s="307" t="n"/>
      <c r="CP1902" s="307" t="n"/>
      <c r="CQ1902" s="307" t="n"/>
      <c r="CR1902" s="279" t="n"/>
      <c r="CS1902" s="280" t="n"/>
      <c r="CT1902" s="421">
        <f>(IF(OR(MediaScorecard!BG2389="x", MediaScorecard!BH2389="x",MediaScorecard!BI2389="x",MediaScorecard!BJ2389="x",MediaScorecard!BK2389="x"),1, 2))</f>
        <v/>
      </c>
      <c r="CU1902" s="308" t="n"/>
      <c r="CV1902" s="308" t="n"/>
      <c r="CW1902" s="308" t="n"/>
      <c r="CX1902" s="309" t="n"/>
      <c r="CY1902" s="308" t="n"/>
      <c r="CZ1902" s="308" t="n"/>
      <c r="DA1902" s="308" t="n"/>
    </row>
    <row r="1903" ht="21" customHeight="1" s="590">
      <c r="A1903" s="421" t="n"/>
      <c r="B1903" s="270" t="n"/>
      <c r="C1903" s="269" t="n"/>
      <c r="D1903" s="267" t="n"/>
      <c r="E1903" s="267" t="n"/>
      <c r="F1903" s="268" t="n"/>
      <c r="G1903" s="421" t="n"/>
      <c r="H1903" s="269" t="n"/>
      <c r="I1903" s="421" t="n"/>
      <c r="J1903" s="421" t="n"/>
      <c r="K1903" s="421" t="n"/>
      <c r="L1903" s="421" t="n"/>
      <c r="M1903" s="421" t="n"/>
      <c r="N1903" s="421" t="n"/>
      <c r="O1903" s="421" t="n"/>
      <c r="P1903" s="421" t="n"/>
      <c r="Q1903" s="421" t="n"/>
      <c r="R1903" s="270" t="n"/>
      <c r="S1903" s="421" t="n"/>
      <c r="T1903" s="421" t="n"/>
      <c r="U1903" s="421" t="n"/>
      <c r="V1903" s="421" t="n"/>
      <c r="W1903" s="421" t="n"/>
      <c r="X1903" s="421" t="n"/>
      <c r="Y1903" s="421" t="n"/>
      <c r="Z1903" s="421" t="n"/>
      <c r="AA1903" s="421" t="n"/>
      <c r="AB1903" s="421" t="n"/>
      <c r="AC1903" s="421" t="n"/>
      <c r="AD1903" s="421" t="n"/>
      <c r="AE1903" s="421" t="n"/>
      <c r="AF1903" s="421" t="n"/>
      <c r="AG1903" s="421" t="n"/>
      <c r="AH1903" s="421" t="n"/>
      <c r="AI1903" s="421" t="n"/>
      <c r="AJ1903" s="297" t="n"/>
      <c r="AK1903" s="297" t="n"/>
      <c r="AL1903" s="284" t="n"/>
      <c r="AM1903" s="297" t="n"/>
      <c r="AN1903" s="285" t="n"/>
      <c r="AO1903" s="297" t="n"/>
      <c r="AP1903" s="297" t="n"/>
      <c r="AQ1903" s="297" t="n"/>
      <c r="AR1903" s="297" t="n"/>
      <c r="AS1903" s="297" t="n"/>
      <c r="AT1903" s="285" t="n"/>
      <c r="AU1903" s="297" t="n"/>
      <c r="AV1903" s="297" t="n"/>
      <c r="AW1903" s="297" t="n"/>
      <c r="AX1903" s="297" t="n"/>
      <c r="AY1903" s="286" t="n"/>
      <c r="AZ1903" s="286" t="n"/>
      <c r="BA1903" s="287" t="n"/>
      <c r="BB1903" s="286" t="n"/>
      <c r="BC1903" s="286" t="n"/>
      <c r="BD1903" s="286" t="n"/>
      <c r="BE1903" s="286" t="n"/>
      <c r="BF1903" s="286" t="n"/>
      <c r="BG1903" s="286" t="n"/>
      <c r="BH1903" s="297" t="n"/>
      <c r="BI1903" s="297" t="n"/>
      <c r="BJ1903" s="297" t="n"/>
      <c r="BK1903" s="297" t="n"/>
      <c r="BL1903" s="297" t="n"/>
      <c r="BM1903" s="297" t="n"/>
      <c r="BN1903" s="297" t="n"/>
      <c r="BO1903" s="285" t="n"/>
      <c r="BP1903" s="297" t="n"/>
      <c r="BQ1903" s="297" t="n"/>
      <c r="BR1903" s="297" t="n"/>
      <c r="BS1903" s="297" t="n"/>
      <c r="BT1903" s="297" t="n"/>
      <c r="BU1903" s="297" t="n"/>
      <c r="BV1903" s="297" t="n"/>
      <c r="BW1903" s="288" t="n"/>
      <c r="BX1903" s="276">
        <f>SUM(IF(COUNTIF(MediaScorecard!CC2390, "*1.*"), 2, 0), IF(COUNTIF(MediaScorecard!CC2390, "*2.*"), 2, 0), IF(COUNTIF(MediaScorecard!CC2390, "*3.*"), 2, 0), IF(COUNTIF(MediaScorecard!CC2390, "*4.*"), 2, 0), IF(COUNTIF(MediaScorecard!CC2390, "*5.*"), 2, 0), IF(COUNTIF(MediaScorecard!CC2390, "*6.*"), 2, 0))</f>
        <v/>
      </c>
      <c r="BY1903" s="277">
        <f t="array" ref="BY1903">SUM(VALUE(AT1903),VALUE(AU1903),VALUE(AV1903),VALUE(AW1903),VALUE(AX1903),VALUE(AY1903),VALUE(AZ1903),VALUE(BB1903),VALUE(BC1903),VALUE(BD1903),VALUE(BE1903),VALUE(BF1903),VALUE(BG1903),VALUE(BH1903),VALUE(BI1903),VALUE(BJ1903),VALUE(BK1903),VALUE(BL1903),VALUE(BM1903),VALUE(BN1903),VALUE(BO1903),VALUE(BP1903),VALUE(BQ1903),VALUE(BR1903),VALUE(BS1903),VALUE(BT1903),VALUE(BU1903),VALUE(BV1903),VALUE(BW1903))</f>
        <v/>
      </c>
      <c r="BZ1903" s="307" t="n"/>
      <c r="CA1903" s="307" t="n"/>
      <c r="CB1903" s="307" t="n"/>
      <c r="CC1903" s="307" t="n"/>
      <c r="CD1903" s="307" t="n"/>
      <c r="CE1903" s="307" t="n"/>
      <c r="CF1903" s="307" t="n"/>
      <c r="CG1903" s="307" t="n"/>
      <c r="CH1903" s="307" t="n"/>
      <c r="CI1903" s="307" t="n"/>
      <c r="CJ1903" s="307" t="n"/>
      <c r="CK1903" s="307" t="n"/>
      <c r="CL1903" s="307" t="n"/>
      <c r="CM1903" s="307" t="n"/>
      <c r="CN1903" s="307" t="n"/>
      <c r="CO1903" s="307" t="n"/>
      <c r="CP1903" s="307" t="n"/>
      <c r="CQ1903" s="307" t="n"/>
      <c r="CR1903" s="279" t="n"/>
      <c r="CS1903" s="280" t="n"/>
      <c r="CT1903" s="421">
        <f>(IF(OR(MediaScorecard!BG2390="x", MediaScorecard!BH2390="x",MediaScorecard!BI2390="x",MediaScorecard!BJ2390="x",MediaScorecard!BK2390="x"),1, 2))</f>
        <v/>
      </c>
      <c r="CU1903" s="308" t="n"/>
      <c r="CV1903" s="308" t="n"/>
      <c r="CW1903" s="308" t="n"/>
      <c r="CX1903" s="309" t="n"/>
      <c r="CY1903" s="308" t="n"/>
      <c r="CZ1903" s="308" t="n"/>
      <c r="DA1903" s="308" t="n"/>
    </row>
    <row r="1904" ht="21" customHeight="1" s="590">
      <c r="A1904" s="421" t="n"/>
      <c r="B1904" s="270" t="n"/>
      <c r="C1904" s="269" t="n"/>
      <c r="D1904" s="267" t="n"/>
      <c r="E1904" s="267" t="n"/>
      <c r="F1904" s="268" t="n"/>
      <c r="G1904" s="421" t="n"/>
      <c r="H1904" s="269" t="n"/>
      <c r="I1904" s="421" t="n"/>
      <c r="J1904" s="421" t="n"/>
      <c r="K1904" s="421" t="n"/>
      <c r="L1904" s="421" t="n"/>
      <c r="M1904" s="421" t="n"/>
      <c r="N1904" s="421" t="n"/>
      <c r="O1904" s="421" t="n"/>
      <c r="P1904" s="421" t="n"/>
      <c r="Q1904" s="421" t="n"/>
      <c r="R1904" s="270" t="n"/>
      <c r="S1904" s="421" t="n"/>
      <c r="T1904" s="421" t="n"/>
      <c r="U1904" s="421" t="n"/>
      <c r="V1904" s="421" t="n"/>
      <c r="W1904" s="421" t="n"/>
      <c r="X1904" s="421" t="n"/>
      <c r="Y1904" s="421" t="n"/>
      <c r="Z1904" s="421" t="n"/>
      <c r="AA1904" s="421" t="n"/>
      <c r="AB1904" s="421" t="n"/>
      <c r="AC1904" s="421" t="n"/>
      <c r="AD1904" s="421" t="n"/>
      <c r="AE1904" s="421" t="n"/>
      <c r="AF1904" s="421" t="n"/>
      <c r="AG1904" s="421" t="n"/>
      <c r="AH1904" s="421" t="n"/>
      <c r="AI1904" s="421" t="n"/>
      <c r="AJ1904" s="297" t="n"/>
      <c r="AK1904" s="297" t="n"/>
      <c r="AL1904" s="284" t="n"/>
      <c r="AM1904" s="297" t="n"/>
      <c r="AN1904" s="285" t="n"/>
      <c r="AO1904" s="297" t="n"/>
      <c r="AP1904" s="297" t="n"/>
      <c r="AQ1904" s="297" t="n"/>
      <c r="AR1904" s="297" t="n"/>
      <c r="AS1904" s="297" t="n"/>
      <c r="AT1904" s="285" t="n"/>
      <c r="AU1904" s="297" t="n"/>
      <c r="AV1904" s="297" t="n"/>
      <c r="AW1904" s="297" t="n"/>
      <c r="AX1904" s="297" t="n"/>
      <c r="AY1904" s="286" t="n"/>
      <c r="AZ1904" s="286" t="n"/>
      <c r="BA1904" s="287" t="n"/>
      <c r="BB1904" s="286" t="n"/>
      <c r="BC1904" s="286" t="n"/>
      <c r="BD1904" s="286" t="n"/>
      <c r="BE1904" s="286" t="n"/>
      <c r="BF1904" s="286" t="n"/>
      <c r="BG1904" s="286" t="n"/>
      <c r="BH1904" s="297" t="n"/>
      <c r="BI1904" s="297" t="n"/>
      <c r="BJ1904" s="297" t="n"/>
      <c r="BK1904" s="297" t="n"/>
      <c r="BL1904" s="297" t="n"/>
      <c r="BM1904" s="297" t="n"/>
      <c r="BN1904" s="297" t="n"/>
      <c r="BO1904" s="285" t="n"/>
      <c r="BP1904" s="297" t="n"/>
      <c r="BQ1904" s="297" t="n"/>
      <c r="BR1904" s="297" t="n"/>
      <c r="BS1904" s="297" t="n"/>
      <c r="BT1904" s="297" t="n"/>
      <c r="BU1904" s="297" t="n"/>
      <c r="BV1904" s="297" t="n"/>
      <c r="BW1904" s="288" t="n"/>
      <c r="BX1904" s="276">
        <f>SUM(IF(COUNTIF(MediaScorecard!CC2391, "*1.*"), 2, 0), IF(COUNTIF(MediaScorecard!CC2391, "*2.*"), 2, 0), IF(COUNTIF(MediaScorecard!CC2391, "*3.*"), 2, 0), IF(COUNTIF(MediaScorecard!CC2391, "*4.*"), 2, 0), IF(COUNTIF(MediaScorecard!CC2391, "*5.*"), 2, 0), IF(COUNTIF(MediaScorecard!CC2391, "*6.*"), 2, 0))</f>
        <v/>
      </c>
      <c r="BY1904" s="277">
        <f t="array" ref="BY1904">SUM(VALUE(AT1904),VALUE(AU1904),VALUE(AV1904),VALUE(AW1904),VALUE(AX1904),VALUE(AY1904),VALUE(AZ1904),VALUE(BB1904),VALUE(BC1904),VALUE(BD1904),VALUE(BE1904),VALUE(BF1904),VALUE(BG1904),VALUE(BH1904),VALUE(BI1904),VALUE(BJ1904),VALUE(BK1904),VALUE(BL1904),VALUE(BM1904),VALUE(BN1904),VALUE(BO1904),VALUE(BP1904),VALUE(BQ1904),VALUE(BR1904),VALUE(BS1904),VALUE(BT1904),VALUE(BU1904),VALUE(BV1904),VALUE(BW1904))</f>
        <v/>
      </c>
      <c r="BZ1904" s="307" t="n"/>
      <c r="CA1904" s="307" t="n"/>
      <c r="CB1904" s="307" t="n"/>
      <c r="CC1904" s="307" t="n"/>
      <c r="CD1904" s="307" t="n"/>
      <c r="CE1904" s="307" t="n"/>
      <c r="CF1904" s="307" t="n"/>
      <c r="CG1904" s="307" t="n"/>
      <c r="CH1904" s="307" t="n"/>
      <c r="CI1904" s="307" t="n"/>
      <c r="CJ1904" s="307" t="n"/>
      <c r="CK1904" s="307" t="n"/>
      <c r="CL1904" s="307" t="n"/>
      <c r="CM1904" s="307" t="n"/>
      <c r="CN1904" s="307" t="n"/>
      <c r="CO1904" s="307" t="n"/>
      <c r="CP1904" s="307" t="n"/>
      <c r="CQ1904" s="307" t="n"/>
      <c r="CR1904" s="279" t="n"/>
      <c r="CS1904" s="280" t="n"/>
      <c r="CT1904" s="421">
        <f>(IF(OR(MediaScorecard!BG2391="x", MediaScorecard!BH2391="x",MediaScorecard!BI2391="x",MediaScorecard!BJ2391="x",MediaScorecard!BK2391="x"),1, 2))</f>
        <v/>
      </c>
      <c r="CU1904" s="308" t="n"/>
      <c r="CV1904" s="308" t="n"/>
      <c r="CW1904" s="308" t="n"/>
      <c r="CX1904" s="309" t="n"/>
      <c r="CY1904" s="308" t="n"/>
      <c r="CZ1904" s="308" t="n"/>
      <c r="DA1904" s="308" t="n"/>
    </row>
    <row r="1905" ht="21" customHeight="1" s="590">
      <c r="A1905" s="421" t="n"/>
      <c r="B1905" s="270" t="n"/>
      <c r="C1905" s="269" t="n"/>
      <c r="D1905" s="267" t="n"/>
      <c r="E1905" s="267" t="n"/>
      <c r="F1905" s="268" t="n"/>
      <c r="G1905" s="421" t="n"/>
      <c r="H1905" s="269" t="n"/>
      <c r="I1905" s="421" t="n"/>
      <c r="J1905" s="421" t="n"/>
      <c r="K1905" s="421" t="n"/>
      <c r="L1905" s="421" t="n"/>
      <c r="M1905" s="421" t="n"/>
      <c r="N1905" s="421" t="n"/>
      <c r="O1905" s="421" t="n"/>
      <c r="P1905" s="421" t="n"/>
      <c r="Q1905" s="421" t="n"/>
      <c r="R1905" s="270" t="n"/>
      <c r="S1905" s="421" t="n"/>
      <c r="T1905" s="421" t="n"/>
      <c r="U1905" s="421" t="n"/>
      <c r="V1905" s="421" t="n"/>
      <c r="W1905" s="421" t="n"/>
      <c r="X1905" s="421" t="n"/>
      <c r="Y1905" s="421" t="n"/>
      <c r="Z1905" s="421" t="n"/>
      <c r="AA1905" s="421" t="n"/>
      <c r="AB1905" s="421" t="n"/>
      <c r="AC1905" s="421" t="n"/>
      <c r="AD1905" s="421" t="n"/>
      <c r="AE1905" s="421" t="n"/>
      <c r="AF1905" s="421" t="n"/>
      <c r="AG1905" s="421" t="n"/>
      <c r="AH1905" s="421" t="n"/>
      <c r="AI1905" s="421" t="n"/>
      <c r="AJ1905" s="297" t="n"/>
      <c r="AK1905" s="297" t="n"/>
      <c r="AL1905" s="284" t="n"/>
      <c r="AM1905" s="297" t="n"/>
      <c r="AN1905" s="285" t="n"/>
      <c r="AO1905" s="297" t="n"/>
      <c r="AP1905" s="297" t="n"/>
      <c r="AQ1905" s="297" t="n"/>
      <c r="AR1905" s="297" t="n"/>
      <c r="AS1905" s="297" t="n"/>
      <c r="AT1905" s="285" t="n"/>
      <c r="AU1905" s="297" t="n"/>
      <c r="AV1905" s="297" t="n"/>
      <c r="AW1905" s="297" t="n"/>
      <c r="AX1905" s="297" t="n"/>
      <c r="AY1905" s="286" t="n"/>
      <c r="AZ1905" s="286" t="n"/>
      <c r="BA1905" s="287" t="n"/>
      <c r="BB1905" s="286" t="n"/>
      <c r="BC1905" s="286" t="n"/>
      <c r="BD1905" s="286" t="n"/>
      <c r="BE1905" s="286" t="n"/>
      <c r="BF1905" s="286" t="n"/>
      <c r="BG1905" s="286" t="n"/>
      <c r="BH1905" s="297" t="n"/>
      <c r="BI1905" s="297" t="n"/>
      <c r="BJ1905" s="297" t="n"/>
      <c r="BK1905" s="297" t="n"/>
      <c r="BL1905" s="297" t="n"/>
      <c r="BM1905" s="297" t="n"/>
      <c r="BN1905" s="297" t="n"/>
      <c r="BO1905" s="285" t="n"/>
      <c r="BP1905" s="297" t="n"/>
      <c r="BQ1905" s="297" t="n"/>
      <c r="BR1905" s="297" t="n"/>
      <c r="BS1905" s="297" t="n"/>
      <c r="BT1905" s="297" t="n"/>
      <c r="BU1905" s="297" t="n"/>
      <c r="BV1905" s="297" t="n"/>
      <c r="BW1905" s="288" t="n"/>
      <c r="BX1905" s="276">
        <f>SUM(IF(COUNTIF(MediaScorecard!CC2392, "*1.*"), 2, 0), IF(COUNTIF(MediaScorecard!CC2392, "*2.*"), 2, 0), IF(COUNTIF(MediaScorecard!CC2392, "*3.*"), 2, 0), IF(COUNTIF(MediaScorecard!CC2392, "*4.*"), 2, 0), IF(COUNTIF(MediaScorecard!CC2392, "*5.*"), 2, 0), IF(COUNTIF(MediaScorecard!CC2392, "*6.*"), 2, 0))</f>
        <v/>
      </c>
      <c r="BY1905" s="277">
        <f t="array" ref="BY1905">SUM(VALUE(AT1905),VALUE(AU1905),VALUE(AV1905),VALUE(AW1905),VALUE(AX1905),VALUE(AY1905),VALUE(AZ1905),VALUE(BB1905),VALUE(BC1905),VALUE(BD1905),VALUE(BE1905),VALUE(BF1905),VALUE(BG1905),VALUE(BH1905),VALUE(BI1905),VALUE(BJ1905),VALUE(BK1905),VALUE(BL1905),VALUE(BM1905),VALUE(BN1905),VALUE(BO1905),VALUE(BP1905),VALUE(BQ1905),VALUE(BR1905),VALUE(BS1905),VALUE(BT1905),VALUE(BU1905),VALUE(BV1905),VALUE(BW1905))</f>
        <v/>
      </c>
      <c r="BZ1905" s="307" t="n"/>
      <c r="CA1905" s="307" t="n"/>
      <c r="CB1905" s="307" t="n"/>
      <c r="CC1905" s="307" t="n"/>
      <c r="CD1905" s="307" t="n"/>
      <c r="CE1905" s="307" t="n"/>
      <c r="CF1905" s="307" t="n"/>
      <c r="CG1905" s="307" t="n"/>
      <c r="CH1905" s="307" t="n"/>
      <c r="CI1905" s="307" t="n"/>
      <c r="CJ1905" s="307" t="n"/>
      <c r="CK1905" s="307" t="n"/>
      <c r="CL1905" s="307" t="n"/>
      <c r="CM1905" s="307" t="n"/>
      <c r="CN1905" s="307" t="n"/>
      <c r="CO1905" s="307" t="n"/>
      <c r="CP1905" s="307" t="n"/>
      <c r="CQ1905" s="307" t="n"/>
      <c r="CR1905" s="279" t="n"/>
      <c r="CS1905" s="280" t="n"/>
      <c r="CT1905" s="421">
        <f>(IF(OR(MediaScorecard!BG2392="x", MediaScorecard!BH2392="x",MediaScorecard!BI2392="x",MediaScorecard!BJ2392="x",MediaScorecard!BK2392="x"),1, 2))</f>
        <v/>
      </c>
      <c r="CU1905" s="308" t="n"/>
      <c r="CV1905" s="308" t="n"/>
      <c r="CW1905" s="308" t="n"/>
      <c r="CX1905" s="309" t="n"/>
      <c r="CY1905" s="308" t="n"/>
      <c r="CZ1905" s="308" t="n"/>
      <c r="DA1905" s="308" t="n"/>
    </row>
    <row r="1906" ht="21" customHeight="1" s="590">
      <c r="A1906" s="421" t="n"/>
      <c r="B1906" s="270" t="n"/>
      <c r="C1906" s="269" t="n"/>
      <c r="D1906" s="267" t="n"/>
      <c r="E1906" s="267" t="n"/>
      <c r="F1906" s="268" t="n"/>
      <c r="G1906" s="421" t="n"/>
      <c r="H1906" s="269" t="n"/>
      <c r="I1906" s="421" t="n"/>
      <c r="J1906" s="421" t="n"/>
      <c r="K1906" s="421" t="n"/>
      <c r="L1906" s="421" t="n"/>
      <c r="M1906" s="421" t="n"/>
      <c r="N1906" s="421" t="n"/>
      <c r="O1906" s="421" t="n"/>
      <c r="P1906" s="421" t="n"/>
      <c r="Q1906" s="421" t="n"/>
      <c r="R1906" s="270" t="n"/>
      <c r="S1906" s="421" t="n"/>
      <c r="T1906" s="421" t="n"/>
      <c r="U1906" s="421" t="n"/>
      <c r="V1906" s="421" t="n"/>
      <c r="W1906" s="421" t="n"/>
      <c r="X1906" s="421" t="n"/>
      <c r="Y1906" s="421" t="n"/>
      <c r="Z1906" s="421" t="n"/>
      <c r="AA1906" s="421" t="n"/>
      <c r="AB1906" s="421" t="n"/>
      <c r="AC1906" s="421" t="n"/>
      <c r="AD1906" s="421" t="n"/>
      <c r="AE1906" s="421" t="n"/>
      <c r="AF1906" s="421" t="n"/>
      <c r="AG1906" s="421" t="n"/>
      <c r="AH1906" s="421" t="n"/>
      <c r="AI1906" s="421" t="n"/>
      <c r="AJ1906" s="297" t="n"/>
      <c r="AK1906" s="297" t="n"/>
      <c r="AL1906" s="284" t="n"/>
      <c r="AM1906" s="297" t="n"/>
      <c r="AN1906" s="285" t="n"/>
      <c r="AO1906" s="297" t="n"/>
      <c r="AP1906" s="297" t="n"/>
      <c r="AQ1906" s="297" t="n"/>
      <c r="AR1906" s="297" t="n"/>
      <c r="AS1906" s="297" t="n"/>
      <c r="AT1906" s="285" t="n"/>
      <c r="AU1906" s="297" t="n"/>
      <c r="AV1906" s="297" t="n"/>
      <c r="AW1906" s="297" t="n"/>
      <c r="AX1906" s="297" t="n"/>
      <c r="AY1906" s="286" t="n"/>
      <c r="AZ1906" s="286" t="n"/>
      <c r="BA1906" s="287" t="n"/>
      <c r="BB1906" s="286" t="n"/>
      <c r="BC1906" s="286" t="n"/>
      <c r="BD1906" s="286" t="n"/>
      <c r="BE1906" s="286" t="n"/>
      <c r="BF1906" s="286" t="n"/>
      <c r="BG1906" s="286" t="n"/>
      <c r="BH1906" s="297" t="n"/>
      <c r="BI1906" s="297" t="n"/>
      <c r="BJ1906" s="297" t="n"/>
      <c r="BK1906" s="297" t="n"/>
      <c r="BL1906" s="297" t="n"/>
      <c r="BM1906" s="297" t="n"/>
      <c r="BN1906" s="297" t="n"/>
      <c r="BO1906" s="285" t="n"/>
      <c r="BP1906" s="297" t="n"/>
      <c r="BQ1906" s="297" t="n"/>
      <c r="BR1906" s="297" t="n"/>
      <c r="BS1906" s="297" t="n"/>
      <c r="BT1906" s="297" t="n"/>
      <c r="BU1906" s="297" t="n"/>
      <c r="BV1906" s="297" t="n"/>
      <c r="BW1906" s="288" t="n"/>
      <c r="BX1906" s="276">
        <f>SUM(IF(COUNTIF(MediaScorecard!CC2393, "*1.*"), 2, 0), IF(COUNTIF(MediaScorecard!CC2393, "*2.*"), 2, 0), IF(COUNTIF(MediaScorecard!CC2393, "*3.*"), 2, 0), IF(COUNTIF(MediaScorecard!CC2393, "*4.*"), 2, 0), IF(COUNTIF(MediaScorecard!CC2393, "*5.*"), 2, 0), IF(COUNTIF(MediaScorecard!CC2393, "*6.*"), 2, 0))</f>
        <v/>
      </c>
      <c r="BY1906" s="277">
        <f t="array" ref="BY1906">SUM(VALUE(AT1906),VALUE(AU1906),VALUE(AV1906),VALUE(AW1906),VALUE(AX1906),VALUE(AY1906),VALUE(AZ1906),VALUE(BB1906),VALUE(BC1906),VALUE(BD1906),VALUE(BE1906),VALUE(BF1906),VALUE(BG1906),VALUE(BH1906),VALUE(BI1906),VALUE(BJ1906),VALUE(BK1906),VALUE(BL1906),VALUE(BM1906),VALUE(BN1906),VALUE(BO1906),VALUE(BP1906),VALUE(BQ1906),VALUE(BR1906),VALUE(BS1906),VALUE(BT1906),VALUE(BU1906),VALUE(BV1906),VALUE(BW1906))</f>
        <v/>
      </c>
      <c r="BZ1906" s="307" t="n"/>
      <c r="CA1906" s="307" t="n"/>
      <c r="CB1906" s="307" t="n"/>
      <c r="CC1906" s="307" t="n"/>
      <c r="CD1906" s="307" t="n"/>
      <c r="CE1906" s="307" t="n"/>
      <c r="CF1906" s="307" t="n"/>
      <c r="CG1906" s="307" t="n"/>
      <c r="CH1906" s="307" t="n"/>
      <c r="CI1906" s="307" t="n"/>
      <c r="CJ1906" s="307" t="n"/>
      <c r="CK1906" s="307" t="n"/>
      <c r="CL1906" s="307" t="n"/>
      <c r="CM1906" s="307" t="n"/>
      <c r="CN1906" s="307" t="n"/>
      <c r="CO1906" s="307" t="n"/>
      <c r="CP1906" s="307" t="n"/>
      <c r="CQ1906" s="307" t="n"/>
      <c r="CR1906" s="279" t="n"/>
      <c r="CS1906" s="280" t="n"/>
      <c r="CT1906" s="421">
        <f>(IF(OR(MediaScorecard!BG2393="x", MediaScorecard!BH2393="x",MediaScorecard!BI2393="x",MediaScorecard!BJ2393="x",MediaScorecard!BK2393="x"),1, 2))</f>
        <v/>
      </c>
      <c r="CU1906" s="308" t="n"/>
      <c r="CV1906" s="308" t="n"/>
      <c r="CW1906" s="308" t="n"/>
      <c r="CX1906" s="309" t="n"/>
      <c r="CY1906" s="308" t="n"/>
      <c r="CZ1906" s="308" t="n"/>
      <c r="DA1906" s="308" t="n"/>
    </row>
    <row r="1907" ht="21" customHeight="1" s="590">
      <c r="A1907" s="421" t="n"/>
      <c r="B1907" s="270" t="n"/>
      <c r="C1907" s="269" t="n"/>
      <c r="D1907" s="267" t="n"/>
      <c r="E1907" s="267" t="n"/>
      <c r="F1907" s="268" t="n"/>
      <c r="G1907" s="421" t="n"/>
      <c r="H1907" s="269" t="n"/>
      <c r="I1907" s="421" t="n"/>
      <c r="J1907" s="421" t="n"/>
      <c r="K1907" s="421" t="n"/>
      <c r="L1907" s="421" t="n"/>
      <c r="M1907" s="421" t="n"/>
      <c r="N1907" s="421" t="n"/>
      <c r="O1907" s="421" t="n"/>
      <c r="P1907" s="421" t="n"/>
      <c r="Q1907" s="421" t="n"/>
      <c r="R1907" s="270" t="n"/>
      <c r="S1907" s="421" t="n"/>
      <c r="T1907" s="421" t="n"/>
      <c r="U1907" s="421" t="n"/>
      <c r="V1907" s="421" t="n"/>
      <c r="W1907" s="421" t="n"/>
      <c r="X1907" s="421" t="n"/>
      <c r="Y1907" s="421" t="n"/>
      <c r="Z1907" s="421" t="n"/>
      <c r="AA1907" s="421" t="n"/>
      <c r="AB1907" s="421" t="n"/>
      <c r="AC1907" s="421" t="n"/>
      <c r="AD1907" s="421" t="n"/>
      <c r="AE1907" s="421" t="n"/>
      <c r="AF1907" s="421" t="n"/>
      <c r="AG1907" s="421" t="n"/>
      <c r="AH1907" s="421" t="n"/>
      <c r="AI1907" s="421" t="n"/>
      <c r="AJ1907" s="297" t="n"/>
      <c r="AK1907" s="297" t="n"/>
      <c r="AL1907" s="284" t="n"/>
      <c r="AM1907" s="297" t="n"/>
      <c r="AN1907" s="285" t="n"/>
      <c r="AO1907" s="297" t="n"/>
      <c r="AP1907" s="297" t="n"/>
      <c r="AQ1907" s="297" t="n"/>
      <c r="AR1907" s="297" t="n"/>
      <c r="AS1907" s="297" t="n"/>
      <c r="AT1907" s="285" t="n"/>
      <c r="AU1907" s="297" t="n"/>
      <c r="AV1907" s="297" t="n"/>
      <c r="AW1907" s="297" t="n"/>
      <c r="AX1907" s="297" t="n"/>
      <c r="AY1907" s="286" t="n"/>
      <c r="AZ1907" s="286" t="n"/>
      <c r="BA1907" s="287" t="n"/>
      <c r="BB1907" s="286" t="n"/>
      <c r="BC1907" s="286" t="n"/>
      <c r="BD1907" s="286" t="n"/>
      <c r="BE1907" s="286" t="n"/>
      <c r="BF1907" s="286" t="n"/>
      <c r="BG1907" s="286" t="n"/>
      <c r="BH1907" s="297" t="n"/>
      <c r="BI1907" s="297" t="n"/>
      <c r="BJ1907" s="297" t="n"/>
      <c r="BK1907" s="297" t="n"/>
      <c r="BL1907" s="297" t="n"/>
      <c r="BM1907" s="297" t="n"/>
      <c r="BN1907" s="297" t="n"/>
      <c r="BO1907" s="285" t="n"/>
      <c r="BP1907" s="297" t="n"/>
      <c r="BQ1907" s="297" t="n"/>
      <c r="BR1907" s="297" t="n"/>
      <c r="BS1907" s="297" t="n"/>
      <c r="BT1907" s="297" t="n"/>
      <c r="BU1907" s="297" t="n"/>
      <c r="BV1907" s="297" t="n"/>
      <c r="BW1907" s="288" t="n"/>
      <c r="BX1907" s="276">
        <f>SUM(IF(COUNTIF(MediaScorecard!CC2394, "*1.*"), 2, 0), IF(COUNTIF(MediaScorecard!CC2394, "*2.*"), 2, 0), IF(COUNTIF(MediaScorecard!CC2394, "*3.*"), 2, 0), IF(COUNTIF(MediaScorecard!CC2394, "*4.*"), 2, 0), IF(COUNTIF(MediaScorecard!CC2394, "*5.*"), 2, 0), IF(COUNTIF(MediaScorecard!CC2394, "*6.*"), 2, 0))</f>
        <v/>
      </c>
      <c r="BY1907" s="277">
        <f t="array" ref="BY1907">SUM(VALUE(AT1907),VALUE(AU1907),VALUE(AV1907),VALUE(AW1907),VALUE(AX1907),VALUE(AY1907),VALUE(AZ1907),VALUE(BB1907),VALUE(BC1907),VALUE(BD1907),VALUE(BE1907),VALUE(BF1907),VALUE(BG1907),VALUE(BH1907),VALUE(BI1907),VALUE(BJ1907),VALUE(BK1907),VALUE(BL1907),VALUE(BM1907),VALUE(BN1907),VALUE(BO1907),VALUE(BP1907),VALUE(BQ1907),VALUE(BR1907),VALUE(BS1907),VALUE(BT1907),VALUE(BU1907),VALUE(BV1907),VALUE(BW1907))</f>
        <v/>
      </c>
      <c r="BZ1907" s="307" t="n"/>
      <c r="CA1907" s="307" t="n"/>
      <c r="CB1907" s="307" t="n"/>
      <c r="CC1907" s="307" t="n"/>
      <c r="CD1907" s="307" t="n"/>
      <c r="CE1907" s="307" t="n"/>
      <c r="CF1907" s="307" t="n"/>
      <c r="CG1907" s="307" t="n"/>
      <c r="CH1907" s="307" t="n"/>
      <c r="CI1907" s="307" t="n"/>
      <c r="CJ1907" s="307" t="n"/>
      <c r="CK1907" s="307" t="n"/>
      <c r="CL1907" s="307" t="n"/>
      <c r="CM1907" s="307" t="n"/>
      <c r="CN1907" s="307" t="n"/>
      <c r="CO1907" s="307" t="n"/>
      <c r="CP1907" s="307" t="n"/>
      <c r="CQ1907" s="307" t="n"/>
      <c r="CR1907" s="279" t="n"/>
      <c r="CS1907" s="280" t="n"/>
      <c r="CT1907" s="421">
        <f>(IF(OR(MediaScorecard!BG2394="x", MediaScorecard!BH2394="x",MediaScorecard!BI2394="x",MediaScorecard!BJ2394="x",MediaScorecard!BK2394="x"),1, 2))</f>
        <v/>
      </c>
      <c r="CU1907" s="308" t="n"/>
      <c r="CV1907" s="308" t="n"/>
      <c r="CW1907" s="308" t="n"/>
      <c r="CX1907" s="309" t="n"/>
      <c r="CY1907" s="308" t="n"/>
      <c r="CZ1907" s="308" t="n"/>
      <c r="DA1907" s="308" t="n"/>
    </row>
    <row r="1908" ht="21" customHeight="1" s="590">
      <c r="A1908" s="421" t="n"/>
      <c r="B1908" s="270" t="n"/>
      <c r="C1908" s="269" t="n"/>
      <c r="D1908" s="267" t="n"/>
      <c r="E1908" s="267" t="n"/>
      <c r="F1908" s="268" t="n"/>
      <c r="G1908" s="421" t="n"/>
      <c r="H1908" s="269" t="n"/>
      <c r="I1908" s="421" t="n"/>
      <c r="J1908" s="421" t="n"/>
      <c r="K1908" s="421" t="n"/>
      <c r="L1908" s="421" t="n"/>
      <c r="M1908" s="421" t="n"/>
      <c r="N1908" s="421" t="n"/>
      <c r="O1908" s="421" t="n"/>
      <c r="P1908" s="421" t="n"/>
      <c r="Q1908" s="421" t="n"/>
      <c r="R1908" s="270" t="n"/>
      <c r="S1908" s="421" t="n"/>
      <c r="T1908" s="421" t="n"/>
      <c r="U1908" s="421" t="n"/>
      <c r="V1908" s="421" t="n"/>
      <c r="W1908" s="421" t="n"/>
      <c r="X1908" s="421" t="n"/>
      <c r="Y1908" s="421" t="n"/>
      <c r="Z1908" s="421" t="n"/>
      <c r="AA1908" s="421" t="n"/>
      <c r="AB1908" s="421" t="n"/>
      <c r="AC1908" s="421" t="n"/>
      <c r="AD1908" s="421" t="n"/>
      <c r="AE1908" s="421" t="n"/>
      <c r="AF1908" s="421" t="n"/>
      <c r="AG1908" s="421" t="n"/>
      <c r="AH1908" s="421" t="n"/>
      <c r="AI1908" s="421" t="n"/>
      <c r="AJ1908" s="297" t="n"/>
      <c r="AK1908" s="297" t="n"/>
      <c r="AL1908" s="284" t="n"/>
      <c r="AM1908" s="297" t="n"/>
      <c r="AN1908" s="285" t="n"/>
      <c r="AO1908" s="297" t="n"/>
      <c r="AP1908" s="297" t="n"/>
      <c r="AQ1908" s="297" t="n"/>
      <c r="AR1908" s="297" t="n"/>
      <c r="AS1908" s="297" t="n"/>
      <c r="AT1908" s="285" t="n"/>
      <c r="AU1908" s="297" t="n"/>
      <c r="AV1908" s="297" t="n"/>
      <c r="AW1908" s="297" t="n"/>
      <c r="AX1908" s="297" t="n"/>
      <c r="AY1908" s="286" t="n"/>
      <c r="AZ1908" s="286" t="n"/>
      <c r="BA1908" s="287" t="n"/>
      <c r="BB1908" s="286" t="n"/>
      <c r="BC1908" s="286" t="n"/>
      <c r="BD1908" s="286" t="n"/>
      <c r="BE1908" s="286" t="n"/>
      <c r="BF1908" s="286" t="n"/>
      <c r="BG1908" s="286" t="n"/>
      <c r="BH1908" s="297" t="n"/>
      <c r="BI1908" s="297" t="n"/>
      <c r="BJ1908" s="297" t="n"/>
      <c r="BK1908" s="297" t="n"/>
      <c r="BL1908" s="297" t="n"/>
      <c r="BM1908" s="297" t="n"/>
      <c r="BN1908" s="297" t="n"/>
      <c r="BO1908" s="285" t="n"/>
      <c r="BP1908" s="297" t="n"/>
      <c r="BQ1908" s="297" t="n"/>
      <c r="BR1908" s="297" t="n"/>
      <c r="BS1908" s="297" t="n"/>
      <c r="BT1908" s="297" t="n"/>
      <c r="BU1908" s="297" t="n"/>
      <c r="BV1908" s="297" t="n"/>
      <c r="BW1908" s="288" t="n"/>
      <c r="BX1908" s="276">
        <f>SUM(IF(COUNTIF(MediaScorecard!CC2395, "*1.*"), 2, 0), IF(COUNTIF(MediaScorecard!CC2395, "*2.*"), 2, 0), IF(COUNTIF(MediaScorecard!CC2395, "*3.*"), 2, 0), IF(COUNTIF(MediaScorecard!CC2395, "*4.*"), 2, 0), IF(COUNTIF(MediaScorecard!CC2395, "*5.*"), 2, 0), IF(COUNTIF(MediaScorecard!CC2395, "*6.*"), 2, 0))</f>
        <v/>
      </c>
      <c r="BY1908" s="277">
        <f t="array" ref="BY1908">SUM(VALUE(AT1908),VALUE(AU1908),VALUE(AV1908),VALUE(AW1908),VALUE(AX1908),VALUE(AY1908),VALUE(AZ1908),VALUE(BB1908),VALUE(BC1908),VALUE(BD1908),VALUE(BE1908),VALUE(BF1908),VALUE(BG1908),VALUE(BH1908),VALUE(BI1908),VALUE(BJ1908),VALUE(BK1908),VALUE(BL1908),VALUE(BM1908),VALUE(BN1908),VALUE(BO1908),VALUE(BP1908),VALUE(BQ1908),VALUE(BR1908),VALUE(BS1908),VALUE(BT1908),VALUE(BU1908),VALUE(BV1908),VALUE(BW1908))</f>
        <v/>
      </c>
      <c r="BZ1908" s="307" t="n"/>
      <c r="CA1908" s="307" t="n"/>
      <c r="CB1908" s="307" t="n"/>
      <c r="CC1908" s="307" t="n"/>
      <c r="CD1908" s="307" t="n"/>
      <c r="CE1908" s="307" t="n"/>
      <c r="CF1908" s="307" t="n"/>
      <c r="CG1908" s="307" t="n"/>
      <c r="CH1908" s="307" t="n"/>
      <c r="CI1908" s="307" t="n"/>
      <c r="CJ1908" s="307" t="n"/>
      <c r="CK1908" s="307" t="n"/>
      <c r="CL1908" s="307" t="n"/>
      <c r="CM1908" s="307" t="n"/>
      <c r="CN1908" s="307" t="n"/>
      <c r="CO1908" s="307" t="n"/>
      <c r="CP1908" s="307" t="n"/>
      <c r="CQ1908" s="307" t="n"/>
      <c r="CR1908" s="279" t="n"/>
      <c r="CS1908" s="280" t="n"/>
      <c r="CT1908" s="421">
        <f>(IF(OR(MediaScorecard!BG2395="x", MediaScorecard!BH2395="x",MediaScorecard!BI2395="x",MediaScorecard!BJ2395="x",MediaScorecard!BK2395="x"),1, 2))</f>
        <v/>
      </c>
      <c r="CU1908" s="308" t="n"/>
      <c r="CV1908" s="308" t="n"/>
      <c r="CW1908" s="308" t="n"/>
      <c r="CX1908" s="309" t="n"/>
      <c r="CY1908" s="308" t="n"/>
      <c r="CZ1908" s="308" t="n"/>
      <c r="DA1908" s="308" t="n"/>
    </row>
    <row r="1909" ht="21" customHeight="1" s="590">
      <c r="A1909" s="421" t="n"/>
      <c r="B1909" s="270" t="n"/>
      <c r="C1909" s="269" t="n"/>
      <c r="D1909" s="267" t="n"/>
      <c r="E1909" s="267" t="n"/>
      <c r="F1909" s="268" t="n"/>
      <c r="G1909" s="421" t="n"/>
      <c r="H1909" s="269" t="n"/>
      <c r="I1909" s="421" t="n"/>
      <c r="J1909" s="421" t="n"/>
      <c r="K1909" s="421" t="n"/>
      <c r="L1909" s="421" t="n"/>
      <c r="M1909" s="421" t="n"/>
      <c r="N1909" s="421" t="n"/>
      <c r="O1909" s="421" t="n"/>
      <c r="P1909" s="421" t="n"/>
      <c r="Q1909" s="421" t="n"/>
      <c r="R1909" s="270" t="n"/>
      <c r="S1909" s="421" t="n"/>
      <c r="T1909" s="421" t="n"/>
      <c r="U1909" s="421" t="n"/>
      <c r="V1909" s="421" t="n"/>
      <c r="W1909" s="421" t="n"/>
      <c r="X1909" s="421" t="n"/>
      <c r="Y1909" s="421" t="n"/>
      <c r="Z1909" s="421" t="n"/>
      <c r="AA1909" s="421" t="n"/>
      <c r="AB1909" s="421" t="n"/>
      <c r="AC1909" s="421" t="n"/>
      <c r="AD1909" s="421" t="n"/>
      <c r="AE1909" s="421" t="n"/>
      <c r="AF1909" s="421" t="n"/>
      <c r="AG1909" s="421" t="n"/>
      <c r="AH1909" s="421" t="n"/>
      <c r="AI1909" s="421" t="n"/>
      <c r="AJ1909" s="297" t="n"/>
      <c r="AK1909" s="297" t="n"/>
      <c r="AL1909" s="284" t="n"/>
      <c r="AM1909" s="297" t="n"/>
      <c r="AN1909" s="285" t="n"/>
      <c r="AO1909" s="297" t="n"/>
      <c r="AP1909" s="297" t="n"/>
      <c r="AQ1909" s="297" t="n"/>
      <c r="AR1909" s="297" t="n"/>
      <c r="AS1909" s="297" t="n"/>
      <c r="AT1909" s="285" t="n"/>
      <c r="AU1909" s="297" t="n"/>
      <c r="AV1909" s="297" t="n"/>
      <c r="AW1909" s="297" t="n"/>
      <c r="AX1909" s="297" t="n"/>
      <c r="AY1909" s="286" t="n"/>
      <c r="AZ1909" s="286" t="n"/>
      <c r="BA1909" s="287" t="n"/>
      <c r="BB1909" s="286" t="n"/>
      <c r="BC1909" s="286" t="n"/>
      <c r="BD1909" s="286" t="n"/>
      <c r="BE1909" s="286" t="n"/>
      <c r="BF1909" s="286" t="n"/>
      <c r="BG1909" s="286" t="n"/>
      <c r="BH1909" s="297" t="n"/>
      <c r="BI1909" s="297" t="n"/>
      <c r="BJ1909" s="297" t="n"/>
      <c r="BK1909" s="297" t="n"/>
      <c r="BL1909" s="297" t="n"/>
      <c r="BM1909" s="297" t="n"/>
      <c r="BN1909" s="297" t="n"/>
      <c r="BO1909" s="285" t="n"/>
      <c r="BP1909" s="297" t="n"/>
      <c r="BQ1909" s="297" t="n"/>
      <c r="BR1909" s="297" t="n"/>
      <c r="BS1909" s="297" t="n"/>
      <c r="BT1909" s="297" t="n"/>
      <c r="BU1909" s="297" t="n"/>
      <c r="BV1909" s="297" t="n"/>
      <c r="BW1909" s="288" t="n"/>
      <c r="BX1909" s="276">
        <f>SUM(IF(COUNTIF(MediaScorecard!CC2396, "*1.*"), 2, 0), IF(COUNTIF(MediaScorecard!CC2396, "*2.*"), 2, 0), IF(COUNTIF(MediaScorecard!CC2396, "*3.*"), 2, 0), IF(COUNTIF(MediaScorecard!CC2396, "*4.*"), 2, 0), IF(COUNTIF(MediaScorecard!CC2396, "*5.*"), 2, 0), IF(COUNTIF(MediaScorecard!CC2396, "*6.*"), 2, 0))</f>
        <v/>
      </c>
      <c r="BY1909" s="277">
        <f t="array" ref="BY1909">SUM(VALUE(AT1909),VALUE(AU1909),VALUE(AV1909),VALUE(AW1909),VALUE(AX1909),VALUE(AY1909),VALUE(AZ1909),VALUE(BB1909),VALUE(BC1909),VALUE(BD1909),VALUE(BE1909),VALUE(BF1909),VALUE(BG1909),VALUE(BH1909),VALUE(BI1909),VALUE(BJ1909),VALUE(BK1909),VALUE(BL1909),VALUE(BM1909),VALUE(BN1909),VALUE(BO1909),VALUE(BP1909),VALUE(BQ1909),VALUE(BR1909),VALUE(BS1909),VALUE(BT1909),VALUE(BU1909),VALUE(BV1909),VALUE(BW1909))</f>
        <v/>
      </c>
      <c r="BZ1909" s="307" t="n"/>
      <c r="CA1909" s="307" t="n"/>
      <c r="CB1909" s="307" t="n"/>
      <c r="CC1909" s="307" t="n"/>
      <c r="CD1909" s="307" t="n"/>
      <c r="CE1909" s="307" t="n"/>
      <c r="CF1909" s="307" t="n"/>
      <c r="CG1909" s="307" t="n"/>
      <c r="CH1909" s="307" t="n"/>
      <c r="CI1909" s="307" t="n"/>
      <c r="CJ1909" s="307" t="n"/>
      <c r="CK1909" s="307" t="n"/>
      <c r="CL1909" s="307" t="n"/>
      <c r="CM1909" s="307" t="n"/>
      <c r="CN1909" s="307" t="n"/>
      <c r="CO1909" s="307" t="n"/>
      <c r="CP1909" s="307" t="n"/>
      <c r="CQ1909" s="307" t="n"/>
      <c r="CR1909" s="279" t="n"/>
      <c r="CS1909" s="280" t="n"/>
      <c r="CT1909" s="421">
        <f>(IF(OR(MediaScorecard!BG2396="x", MediaScorecard!BH2396="x",MediaScorecard!BI2396="x",MediaScorecard!BJ2396="x",MediaScorecard!BK2396="x"),1, 2))</f>
        <v/>
      </c>
      <c r="CU1909" s="308" t="n"/>
      <c r="CV1909" s="308" t="n"/>
      <c r="CW1909" s="308" t="n"/>
      <c r="CX1909" s="309" t="n"/>
      <c r="CY1909" s="308" t="n"/>
      <c r="CZ1909" s="308" t="n"/>
      <c r="DA1909" s="308" t="n"/>
    </row>
    <row r="1910" ht="21" customHeight="1" s="590">
      <c r="A1910" s="421" t="n"/>
      <c r="B1910" s="270" t="n"/>
      <c r="C1910" s="269" t="n"/>
      <c r="D1910" s="267" t="n"/>
      <c r="E1910" s="267" t="n"/>
      <c r="F1910" s="268" t="n"/>
      <c r="G1910" s="421" t="n"/>
      <c r="H1910" s="269" t="n"/>
      <c r="I1910" s="421" t="n"/>
      <c r="J1910" s="421" t="n"/>
      <c r="K1910" s="421" t="n"/>
      <c r="L1910" s="421" t="n"/>
      <c r="M1910" s="421" t="n"/>
      <c r="N1910" s="421" t="n"/>
      <c r="O1910" s="421" t="n"/>
      <c r="P1910" s="421" t="n"/>
      <c r="Q1910" s="421" t="n"/>
      <c r="R1910" s="270" t="n"/>
      <c r="S1910" s="421" t="n"/>
      <c r="T1910" s="421" t="n"/>
      <c r="U1910" s="421" t="n"/>
      <c r="V1910" s="421" t="n"/>
      <c r="W1910" s="421" t="n"/>
      <c r="X1910" s="421" t="n"/>
      <c r="Y1910" s="421" t="n"/>
      <c r="Z1910" s="421" t="n"/>
      <c r="AA1910" s="421" t="n"/>
      <c r="AB1910" s="421" t="n"/>
      <c r="AC1910" s="421" t="n"/>
      <c r="AD1910" s="421" t="n"/>
      <c r="AE1910" s="421" t="n"/>
      <c r="AF1910" s="421" t="n"/>
      <c r="AG1910" s="421" t="n"/>
      <c r="AH1910" s="421" t="n"/>
      <c r="AI1910" s="421" t="n"/>
      <c r="AJ1910" s="297" t="n"/>
      <c r="AK1910" s="297" t="n"/>
      <c r="AL1910" s="284" t="n"/>
      <c r="AM1910" s="297" t="n"/>
      <c r="AN1910" s="285" t="n"/>
      <c r="AO1910" s="297" t="n"/>
      <c r="AP1910" s="297" t="n"/>
      <c r="AQ1910" s="297" t="n"/>
      <c r="AR1910" s="297" t="n"/>
      <c r="AS1910" s="297" t="n"/>
      <c r="AT1910" s="285" t="n"/>
      <c r="AU1910" s="297" t="n"/>
      <c r="AV1910" s="297" t="n"/>
      <c r="AW1910" s="297" t="n"/>
      <c r="AX1910" s="297" t="n"/>
      <c r="AY1910" s="286" t="n"/>
      <c r="AZ1910" s="286" t="n"/>
      <c r="BA1910" s="287" t="n"/>
      <c r="BB1910" s="286" t="n"/>
      <c r="BC1910" s="286" t="n"/>
      <c r="BD1910" s="286" t="n"/>
      <c r="BE1910" s="286" t="n"/>
      <c r="BF1910" s="286" t="n"/>
      <c r="BG1910" s="286" t="n"/>
      <c r="BH1910" s="297" t="n"/>
      <c r="BI1910" s="297" t="n"/>
      <c r="BJ1910" s="297" t="n"/>
      <c r="BK1910" s="297" t="n"/>
      <c r="BL1910" s="297" t="n"/>
      <c r="BM1910" s="297" t="n"/>
      <c r="BN1910" s="297" t="n"/>
      <c r="BO1910" s="285" t="n"/>
      <c r="BP1910" s="297" t="n"/>
      <c r="BQ1910" s="297" t="n"/>
      <c r="BR1910" s="297" t="n"/>
      <c r="BS1910" s="297" t="n"/>
      <c r="BT1910" s="297" t="n"/>
      <c r="BU1910" s="297" t="n"/>
      <c r="BV1910" s="297" t="n"/>
      <c r="BW1910" s="288" t="n"/>
      <c r="BX1910" s="276">
        <f>SUM(IF(COUNTIF(MediaScorecard!CC2397, "*1.*"), 2, 0), IF(COUNTIF(MediaScorecard!CC2397, "*2.*"), 2, 0), IF(COUNTIF(MediaScorecard!CC2397, "*3.*"), 2, 0), IF(COUNTIF(MediaScorecard!CC2397, "*4.*"), 2, 0), IF(COUNTIF(MediaScorecard!CC2397, "*5.*"), 2, 0), IF(COUNTIF(MediaScorecard!CC2397, "*6.*"), 2, 0))</f>
        <v/>
      </c>
      <c r="BY1910" s="277">
        <f t="array" ref="BY1910">SUM(VALUE(AT1910),VALUE(AU1910),VALUE(AV1910),VALUE(AW1910),VALUE(AX1910),VALUE(AY1910),VALUE(AZ1910),VALUE(BB1910),VALUE(BC1910),VALUE(BD1910),VALUE(BE1910),VALUE(BF1910),VALUE(BG1910),VALUE(BH1910),VALUE(BI1910),VALUE(BJ1910),VALUE(BK1910),VALUE(BL1910),VALUE(BM1910),VALUE(BN1910),VALUE(BO1910),VALUE(BP1910),VALUE(BQ1910),VALUE(BR1910),VALUE(BS1910),VALUE(BT1910),VALUE(BU1910),VALUE(BV1910),VALUE(BW1910))</f>
        <v/>
      </c>
      <c r="BZ1910" s="307" t="n"/>
      <c r="CA1910" s="307" t="n"/>
      <c r="CB1910" s="307" t="n"/>
      <c r="CC1910" s="307" t="n"/>
      <c r="CD1910" s="307" t="n"/>
      <c r="CE1910" s="307" t="n"/>
      <c r="CF1910" s="307" t="n"/>
      <c r="CG1910" s="307" t="n"/>
      <c r="CH1910" s="307" t="n"/>
      <c r="CI1910" s="307" t="n"/>
      <c r="CJ1910" s="307" t="n"/>
      <c r="CK1910" s="307" t="n"/>
      <c r="CL1910" s="307" t="n"/>
      <c r="CM1910" s="307" t="n"/>
      <c r="CN1910" s="307" t="n"/>
      <c r="CO1910" s="307" t="n"/>
      <c r="CP1910" s="307" t="n"/>
      <c r="CQ1910" s="307" t="n"/>
      <c r="CR1910" s="279" t="n"/>
      <c r="CS1910" s="280" t="n"/>
      <c r="CT1910" s="421">
        <f>(IF(OR(MediaScorecard!BG2397="x", MediaScorecard!BH2397="x",MediaScorecard!BI2397="x",MediaScorecard!BJ2397="x",MediaScorecard!BK2397="x"),1, 2))</f>
        <v/>
      </c>
      <c r="CU1910" s="308" t="n"/>
      <c r="CV1910" s="308" t="n"/>
      <c r="CW1910" s="308" t="n"/>
      <c r="CX1910" s="309" t="n"/>
      <c r="CY1910" s="308" t="n"/>
      <c r="CZ1910" s="308" t="n"/>
      <c r="DA1910" s="308" t="n"/>
    </row>
    <row r="1911" ht="21" customHeight="1" s="590">
      <c r="A1911" s="421" t="n"/>
      <c r="B1911" s="270" t="n"/>
      <c r="C1911" s="269" t="n"/>
      <c r="D1911" s="267" t="n"/>
      <c r="E1911" s="267" t="n"/>
      <c r="F1911" s="268" t="n"/>
      <c r="G1911" s="421" t="n"/>
      <c r="H1911" s="269" t="n"/>
      <c r="I1911" s="421" t="n"/>
      <c r="J1911" s="421" t="n"/>
      <c r="K1911" s="421" t="n"/>
      <c r="L1911" s="421" t="n"/>
      <c r="M1911" s="421" t="n"/>
      <c r="N1911" s="421" t="n"/>
      <c r="O1911" s="421" t="n"/>
      <c r="P1911" s="421" t="n"/>
      <c r="Q1911" s="421" t="n"/>
      <c r="R1911" s="270" t="n"/>
      <c r="S1911" s="421" t="n"/>
      <c r="T1911" s="421" t="n"/>
      <c r="U1911" s="421" t="n"/>
      <c r="V1911" s="421" t="n"/>
      <c r="W1911" s="421" t="n"/>
      <c r="X1911" s="421" t="n"/>
      <c r="Y1911" s="421" t="n"/>
      <c r="Z1911" s="421" t="n"/>
      <c r="AA1911" s="421" t="n"/>
      <c r="AB1911" s="421" t="n"/>
      <c r="AC1911" s="421" t="n"/>
      <c r="AD1911" s="421" t="n"/>
      <c r="AE1911" s="421" t="n"/>
      <c r="AF1911" s="421" t="n"/>
      <c r="AG1911" s="421" t="n"/>
      <c r="AH1911" s="421" t="n"/>
      <c r="AI1911" s="421" t="n"/>
      <c r="AJ1911" s="297" t="n"/>
      <c r="AK1911" s="297" t="n"/>
      <c r="AL1911" s="284" t="n"/>
      <c r="AM1911" s="297" t="n"/>
      <c r="AN1911" s="285" t="n"/>
      <c r="AO1911" s="297" t="n"/>
      <c r="AP1911" s="297" t="n"/>
      <c r="AQ1911" s="297" t="n"/>
      <c r="AR1911" s="297" t="n"/>
      <c r="AS1911" s="297" t="n"/>
      <c r="AT1911" s="285" t="n"/>
      <c r="AU1911" s="297" t="n"/>
      <c r="AV1911" s="297" t="n"/>
      <c r="AW1911" s="297" t="n"/>
      <c r="AX1911" s="297" t="n"/>
      <c r="AY1911" s="286" t="n"/>
      <c r="AZ1911" s="286" t="n"/>
      <c r="BA1911" s="287" t="n"/>
      <c r="BB1911" s="286" t="n"/>
      <c r="BC1911" s="286" t="n"/>
      <c r="BD1911" s="286" t="n"/>
      <c r="BE1911" s="286" t="n"/>
      <c r="BF1911" s="286" t="n"/>
      <c r="BG1911" s="286" t="n"/>
      <c r="BH1911" s="297" t="n"/>
      <c r="BI1911" s="297" t="n"/>
      <c r="BJ1911" s="297" t="n"/>
      <c r="BK1911" s="297" t="n"/>
      <c r="BL1911" s="297" t="n"/>
      <c r="BM1911" s="297" t="n"/>
      <c r="BN1911" s="297" t="n"/>
      <c r="BO1911" s="285" t="n"/>
      <c r="BP1911" s="297" t="n"/>
      <c r="BQ1911" s="297" t="n"/>
      <c r="BR1911" s="297" t="n"/>
      <c r="BS1911" s="297" t="n"/>
      <c r="BT1911" s="297" t="n"/>
      <c r="BU1911" s="297" t="n"/>
      <c r="BV1911" s="297" t="n"/>
      <c r="BW1911" s="288" t="n"/>
      <c r="BX1911" s="276">
        <f>SUM(IF(COUNTIF(MediaScorecard!CC2398, "*1.*"), 2, 0), IF(COUNTIF(MediaScorecard!CC2398, "*2.*"), 2, 0), IF(COUNTIF(MediaScorecard!CC2398, "*3.*"), 2, 0), IF(COUNTIF(MediaScorecard!CC2398, "*4.*"), 2, 0), IF(COUNTIF(MediaScorecard!CC2398, "*5.*"), 2, 0), IF(COUNTIF(MediaScorecard!CC2398, "*6.*"), 2, 0))</f>
        <v/>
      </c>
      <c r="BY1911" s="277">
        <f t="array" ref="BY1911">SUM(VALUE(AT1911),VALUE(AU1911),VALUE(AV1911),VALUE(AW1911),VALUE(AX1911),VALUE(AY1911),VALUE(AZ1911),VALUE(BB1911),VALUE(BC1911),VALUE(BD1911),VALUE(BE1911),VALUE(BF1911),VALUE(BG1911),VALUE(BH1911),VALUE(BI1911),VALUE(BJ1911),VALUE(BK1911),VALUE(BL1911),VALUE(BM1911),VALUE(BN1911),VALUE(BO1911),VALUE(BP1911),VALUE(BQ1911),VALUE(BR1911),VALUE(BS1911),VALUE(BT1911),VALUE(BU1911),VALUE(BV1911),VALUE(BW1911))</f>
        <v/>
      </c>
      <c r="BZ1911" s="307" t="n"/>
      <c r="CA1911" s="307" t="n"/>
      <c r="CB1911" s="307" t="n"/>
      <c r="CC1911" s="307" t="n"/>
      <c r="CD1911" s="307" t="n"/>
      <c r="CE1911" s="307" t="n"/>
      <c r="CF1911" s="307" t="n"/>
      <c r="CG1911" s="307" t="n"/>
      <c r="CH1911" s="307" t="n"/>
      <c r="CI1911" s="307" t="n"/>
      <c r="CJ1911" s="307" t="n"/>
      <c r="CK1911" s="307" t="n"/>
      <c r="CL1911" s="307" t="n"/>
      <c r="CM1911" s="307" t="n"/>
      <c r="CN1911" s="307" t="n"/>
      <c r="CO1911" s="307" t="n"/>
      <c r="CP1911" s="307" t="n"/>
      <c r="CQ1911" s="307" t="n"/>
      <c r="CR1911" s="279" t="n"/>
      <c r="CS1911" s="280" t="n"/>
      <c r="CT1911" s="421">
        <f>(IF(OR(MediaScorecard!BG2398="x", MediaScorecard!BH2398="x",MediaScorecard!BI2398="x",MediaScorecard!BJ2398="x",MediaScorecard!BK2398="x"),1, 2))</f>
        <v/>
      </c>
      <c r="CU1911" s="308" t="n"/>
      <c r="CV1911" s="308" t="n"/>
      <c r="CW1911" s="308" t="n"/>
      <c r="CX1911" s="309" t="n"/>
      <c r="CY1911" s="308" t="n"/>
      <c r="CZ1911" s="308" t="n"/>
      <c r="DA1911" s="308" t="n"/>
    </row>
    <row r="1912" ht="21" customHeight="1" s="590">
      <c r="A1912" s="421" t="n"/>
      <c r="B1912" s="270" t="n"/>
      <c r="C1912" s="269" t="n"/>
      <c r="D1912" s="267" t="n"/>
      <c r="E1912" s="267" t="n"/>
      <c r="F1912" s="268" t="n"/>
      <c r="G1912" s="421" t="n"/>
      <c r="H1912" s="269" t="n"/>
      <c r="I1912" s="421" t="n"/>
      <c r="J1912" s="421" t="n"/>
      <c r="K1912" s="421" t="n"/>
      <c r="L1912" s="421" t="n"/>
      <c r="M1912" s="421" t="n"/>
      <c r="N1912" s="421" t="n"/>
      <c r="O1912" s="421" t="n"/>
      <c r="P1912" s="421" t="n"/>
      <c r="Q1912" s="421" t="n"/>
      <c r="R1912" s="270" t="n"/>
      <c r="S1912" s="421" t="n"/>
      <c r="T1912" s="421" t="n"/>
      <c r="U1912" s="421" t="n"/>
      <c r="V1912" s="421" t="n"/>
      <c r="W1912" s="421" t="n"/>
      <c r="X1912" s="421" t="n"/>
      <c r="Y1912" s="421" t="n"/>
      <c r="Z1912" s="421" t="n"/>
      <c r="AA1912" s="421" t="n"/>
      <c r="AB1912" s="421" t="n"/>
      <c r="AC1912" s="421" t="n"/>
      <c r="AD1912" s="421" t="n"/>
      <c r="AE1912" s="421" t="n"/>
      <c r="AF1912" s="421" t="n"/>
      <c r="AG1912" s="421" t="n"/>
      <c r="AH1912" s="421" t="n"/>
      <c r="AI1912" s="421" t="n"/>
      <c r="AJ1912" s="297" t="n"/>
      <c r="AK1912" s="297" t="n"/>
      <c r="AL1912" s="284" t="n"/>
      <c r="AM1912" s="297" t="n"/>
      <c r="AN1912" s="285" t="n"/>
      <c r="AO1912" s="297" t="n"/>
      <c r="AP1912" s="297" t="n"/>
      <c r="AQ1912" s="297" t="n"/>
      <c r="AR1912" s="297" t="n"/>
      <c r="AS1912" s="297" t="n"/>
      <c r="AT1912" s="285" t="n"/>
      <c r="AU1912" s="297" t="n"/>
      <c r="AV1912" s="297" t="n"/>
      <c r="AW1912" s="297" t="n"/>
      <c r="AX1912" s="297" t="n"/>
      <c r="AY1912" s="286" t="n"/>
      <c r="AZ1912" s="286" t="n"/>
      <c r="BA1912" s="287" t="n"/>
      <c r="BB1912" s="286" t="n"/>
      <c r="BC1912" s="286" t="n"/>
      <c r="BD1912" s="286" t="n"/>
      <c r="BE1912" s="286" t="n"/>
      <c r="BF1912" s="286" t="n"/>
      <c r="BG1912" s="286" t="n"/>
      <c r="BH1912" s="297" t="n"/>
      <c r="BI1912" s="297" t="n"/>
      <c r="BJ1912" s="297" t="n"/>
      <c r="BK1912" s="297" t="n"/>
      <c r="BL1912" s="297" t="n"/>
      <c r="BM1912" s="297" t="n"/>
      <c r="BN1912" s="297" t="n"/>
      <c r="BO1912" s="285" t="n"/>
      <c r="BP1912" s="297" t="n"/>
      <c r="BQ1912" s="297" t="n"/>
      <c r="BR1912" s="297" t="n"/>
      <c r="BS1912" s="297" t="n"/>
      <c r="BT1912" s="297" t="n"/>
      <c r="BU1912" s="297" t="n"/>
      <c r="BV1912" s="297" t="n"/>
      <c r="BW1912" s="288" t="n"/>
      <c r="BX1912" s="276">
        <f>SUM(IF(COUNTIF(MediaScorecard!CC2399, "*1.*"), 2, 0), IF(COUNTIF(MediaScorecard!CC2399, "*2.*"), 2, 0), IF(COUNTIF(MediaScorecard!CC2399, "*3.*"), 2, 0), IF(COUNTIF(MediaScorecard!CC2399, "*4.*"), 2, 0), IF(COUNTIF(MediaScorecard!CC2399, "*5.*"), 2, 0), IF(COUNTIF(MediaScorecard!CC2399, "*6.*"), 2, 0))</f>
        <v/>
      </c>
      <c r="BY1912" s="277">
        <f t="array" ref="BY1912">SUM(VALUE(AT1912),VALUE(AU1912),VALUE(AV1912),VALUE(AW1912),VALUE(AX1912),VALUE(AY1912),VALUE(AZ1912),VALUE(BB1912),VALUE(BC1912),VALUE(BD1912),VALUE(BE1912),VALUE(BF1912),VALUE(BG1912),VALUE(BH1912),VALUE(BI1912),VALUE(BJ1912),VALUE(BK1912),VALUE(BL1912),VALUE(BM1912),VALUE(BN1912),VALUE(BO1912),VALUE(BP1912),VALUE(BQ1912),VALUE(BR1912),VALUE(BS1912),VALUE(BT1912),VALUE(BU1912),VALUE(BV1912),VALUE(BW1912))</f>
        <v/>
      </c>
      <c r="BZ1912" s="307" t="n"/>
      <c r="CA1912" s="307" t="n"/>
      <c r="CB1912" s="307" t="n"/>
      <c r="CC1912" s="307" t="n"/>
      <c r="CD1912" s="307" t="n"/>
      <c r="CE1912" s="307" t="n"/>
      <c r="CF1912" s="307" t="n"/>
      <c r="CG1912" s="307" t="n"/>
      <c r="CH1912" s="307" t="n"/>
      <c r="CI1912" s="307" t="n"/>
      <c r="CJ1912" s="307" t="n"/>
      <c r="CK1912" s="307" t="n"/>
      <c r="CL1912" s="307" t="n"/>
      <c r="CM1912" s="307" t="n"/>
      <c r="CN1912" s="307" t="n"/>
      <c r="CO1912" s="307" t="n"/>
      <c r="CP1912" s="307" t="n"/>
      <c r="CQ1912" s="307" t="n"/>
      <c r="CR1912" s="279" t="n"/>
      <c r="CS1912" s="280" t="n"/>
      <c r="CT1912" s="421">
        <f>(IF(OR(MediaScorecard!BG2399="x", MediaScorecard!BH2399="x",MediaScorecard!BI2399="x",MediaScorecard!BJ2399="x",MediaScorecard!BK2399="x"),1, 2))</f>
        <v/>
      </c>
      <c r="CU1912" s="308" t="n"/>
      <c r="CV1912" s="308" t="n"/>
      <c r="CW1912" s="308" t="n"/>
      <c r="CX1912" s="309" t="n"/>
      <c r="CY1912" s="308" t="n"/>
      <c r="CZ1912" s="308" t="n"/>
      <c r="DA1912" s="308" t="n"/>
    </row>
    <row r="1913" ht="21" customHeight="1" s="590">
      <c r="A1913" s="421" t="n"/>
      <c r="B1913" s="270" t="n"/>
      <c r="C1913" s="269" t="n"/>
      <c r="D1913" s="267" t="n"/>
      <c r="E1913" s="267" t="n"/>
      <c r="F1913" s="268" t="n"/>
      <c r="G1913" s="421" t="n"/>
      <c r="H1913" s="269" t="n"/>
      <c r="I1913" s="421" t="n"/>
      <c r="J1913" s="421" t="n"/>
      <c r="K1913" s="421" t="n"/>
      <c r="L1913" s="421" t="n"/>
      <c r="M1913" s="421" t="n"/>
      <c r="N1913" s="421" t="n"/>
      <c r="O1913" s="421" t="n"/>
      <c r="P1913" s="421" t="n"/>
      <c r="Q1913" s="421" t="n"/>
      <c r="R1913" s="270" t="n"/>
      <c r="S1913" s="421" t="n"/>
      <c r="T1913" s="421" t="n"/>
      <c r="U1913" s="421" t="n"/>
      <c r="V1913" s="421" t="n"/>
      <c r="W1913" s="421" t="n"/>
      <c r="X1913" s="421" t="n"/>
      <c r="Y1913" s="421" t="n"/>
      <c r="Z1913" s="421" t="n"/>
      <c r="AA1913" s="421" t="n"/>
      <c r="AB1913" s="421" t="n"/>
      <c r="AC1913" s="421" t="n"/>
      <c r="AD1913" s="421" t="n"/>
      <c r="AE1913" s="421" t="n"/>
      <c r="AF1913" s="421" t="n"/>
      <c r="AG1913" s="421" t="n"/>
      <c r="AH1913" s="421" t="n"/>
      <c r="AI1913" s="421" t="n"/>
      <c r="AJ1913" s="297" t="n"/>
      <c r="AK1913" s="297" t="n"/>
      <c r="AL1913" s="284" t="n"/>
      <c r="AM1913" s="297" t="n"/>
      <c r="AN1913" s="285" t="n"/>
      <c r="AO1913" s="297" t="n"/>
      <c r="AP1913" s="297" t="n"/>
      <c r="AQ1913" s="297" t="n"/>
      <c r="AR1913" s="297" t="n"/>
      <c r="AS1913" s="297" t="n"/>
      <c r="AT1913" s="285" t="n"/>
      <c r="AU1913" s="297" t="n"/>
      <c r="AV1913" s="297" t="n"/>
      <c r="AW1913" s="297" t="n"/>
      <c r="AX1913" s="297" t="n"/>
      <c r="AY1913" s="286" t="n"/>
      <c r="AZ1913" s="286" t="n"/>
      <c r="BA1913" s="287" t="n"/>
      <c r="BB1913" s="286" t="n"/>
      <c r="BC1913" s="286" t="n"/>
      <c r="BD1913" s="286" t="n"/>
      <c r="BE1913" s="286" t="n"/>
      <c r="BF1913" s="286" t="n"/>
      <c r="BG1913" s="286" t="n"/>
      <c r="BH1913" s="297" t="n"/>
      <c r="BI1913" s="297" t="n"/>
      <c r="BJ1913" s="297" t="n"/>
      <c r="BK1913" s="297" t="n"/>
      <c r="BL1913" s="297" t="n"/>
      <c r="BM1913" s="297" t="n"/>
      <c r="BN1913" s="297" t="n"/>
      <c r="BO1913" s="285" t="n"/>
      <c r="BP1913" s="297" t="n"/>
      <c r="BQ1913" s="297" t="n"/>
      <c r="BR1913" s="297" t="n"/>
      <c r="BS1913" s="297" t="n"/>
      <c r="BT1913" s="297" t="n"/>
      <c r="BU1913" s="297" t="n"/>
      <c r="BV1913" s="297" t="n"/>
      <c r="BW1913" s="288" t="n"/>
      <c r="BX1913" s="276">
        <f>SUM(IF(COUNTIF(MediaScorecard!CC2400, "*1.*"), 2, 0), IF(COUNTIF(MediaScorecard!CC2400, "*2.*"), 2, 0), IF(COUNTIF(MediaScorecard!CC2400, "*3.*"), 2, 0), IF(COUNTIF(MediaScorecard!CC2400, "*4.*"), 2, 0), IF(COUNTIF(MediaScorecard!CC2400, "*5.*"), 2, 0), IF(COUNTIF(MediaScorecard!CC2400, "*6.*"), 2, 0))</f>
        <v/>
      </c>
      <c r="BY1913" s="277">
        <f t="array" ref="BY1913">SUM(VALUE(AT1913),VALUE(AU1913),VALUE(AV1913),VALUE(AW1913),VALUE(AX1913),VALUE(AY1913),VALUE(AZ1913),VALUE(BB1913),VALUE(BC1913),VALUE(BD1913),VALUE(BE1913),VALUE(BF1913),VALUE(BG1913),VALUE(BH1913),VALUE(BI1913),VALUE(BJ1913),VALUE(BK1913),VALUE(BL1913),VALUE(BM1913),VALUE(BN1913),VALUE(BO1913),VALUE(BP1913),VALUE(BQ1913),VALUE(BR1913),VALUE(BS1913),VALUE(BT1913),VALUE(BU1913),VALUE(BV1913),VALUE(BW1913))</f>
        <v/>
      </c>
      <c r="BZ1913" s="307" t="n"/>
      <c r="CA1913" s="307" t="n"/>
      <c r="CB1913" s="307" t="n"/>
      <c r="CC1913" s="307" t="n"/>
      <c r="CD1913" s="307" t="n"/>
      <c r="CE1913" s="307" t="n"/>
      <c r="CF1913" s="307" t="n"/>
      <c r="CG1913" s="307" t="n"/>
      <c r="CH1913" s="307" t="n"/>
      <c r="CI1913" s="307" t="n"/>
      <c r="CJ1913" s="307" t="n"/>
      <c r="CK1913" s="307" t="n"/>
      <c r="CL1913" s="307" t="n"/>
      <c r="CM1913" s="307" t="n"/>
      <c r="CN1913" s="307" t="n"/>
      <c r="CO1913" s="307" t="n"/>
      <c r="CP1913" s="307" t="n"/>
      <c r="CQ1913" s="307" t="n"/>
      <c r="CR1913" s="279" t="n"/>
      <c r="CS1913" s="280" t="n"/>
      <c r="CT1913" s="421">
        <f>(IF(OR(MediaScorecard!BG2400="x", MediaScorecard!BH2400="x",MediaScorecard!BI2400="x",MediaScorecard!BJ2400="x",MediaScorecard!BK2400="x"),1, 2))</f>
        <v/>
      </c>
      <c r="CU1913" s="308" t="n"/>
      <c r="CV1913" s="308" t="n"/>
      <c r="CW1913" s="308" t="n"/>
      <c r="CX1913" s="309" t="n"/>
      <c r="CY1913" s="308" t="n"/>
      <c r="CZ1913" s="308" t="n"/>
      <c r="DA1913" s="308" t="n"/>
    </row>
    <row r="1914" ht="21" customHeight="1" s="590">
      <c r="A1914" s="421" t="n"/>
      <c r="B1914" s="270" t="n"/>
      <c r="C1914" s="269" t="n"/>
      <c r="D1914" s="267" t="n"/>
      <c r="E1914" s="267" t="n"/>
      <c r="F1914" s="268" t="n"/>
      <c r="G1914" s="421" t="n"/>
      <c r="H1914" s="269" t="n"/>
      <c r="I1914" s="421" t="n"/>
      <c r="J1914" s="421" t="n"/>
      <c r="K1914" s="421" t="n"/>
      <c r="L1914" s="421" t="n"/>
      <c r="M1914" s="421" t="n"/>
      <c r="N1914" s="421" t="n"/>
      <c r="O1914" s="421" t="n"/>
      <c r="P1914" s="421" t="n"/>
      <c r="Q1914" s="421" t="n"/>
      <c r="R1914" s="270" t="n"/>
      <c r="S1914" s="421" t="n"/>
      <c r="T1914" s="421" t="n"/>
      <c r="U1914" s="421" t="n"/>
      <c r="V1914" s="421" t="n"/>
      <c r="W1914" s="421" t="n"/>
      <c r="X1914" s="421" t="n"/>
      <c r="Y1914" s="421" t="n"/>
      <c r="Z1914" s="421" t="n"/>
      <c r="AA1914" s="421" t="n"/>
      <c r="AB1914" s="421" t="n"/>
      <c r="AC1914" s="421" t="n"/>
      <c r="AD1914" s="421" t="n"/>
      <c r="AE1914" s="421" t="n"/>
      <c r="AF1914" s="421" t="n"/>
      <c r="AG1914" s="421" t="n"/>
      <c r="AH1914" s="421" t="n"/>
      <c r="AI1914" s="421" t="n"/>
      <c r="AJ1914" s="297" t="n"/>
      <c r="AK1914" s="297" t="n"/>
      <c r="AL1914" s="284" t="n"/>
      <c r="AM1914" s="297" t="n"/>
      <c r="AN1914" s="285" t="n"/>
      <c r="AO1914" s="297" t="n"/>
      <c r="AP1914" s="297" t="n"/>
      <c r="AQ1914" s="297" t="n"/>
      <c r="AR1914" s="297" t="n"/>
      <c r="AS1914" s="297" t="n"/>
      <c r="AT1914" s="285" t="n"/>
      <c r="AU1914" s="297" t="n"/>
      <c r="AV1914" s="297" t="n"/>
      <c r="AW1914" s="297" t="n"/>
      <c r="AX1914" s="297" t="n"/>
      <c r="AY1914" s="286" t="n"/>
      <c r="AZ1914" s="286" t="n"/>
      <c r="BA1914" s="287" t="n"/>
      <c r="BB1914" s="286" t="n"/>
      <c r="BC1914" s="286" t="n"/>
      <c r="BD1914" s="286" t="n"/>
      <c r="BE1914" s="286" t="n"/>
      <c r="BF1914" s="286" t="n"/>
      <c r="BG1914" s="286" t="n"/>
      <c r="BH1914" s="297" t="n"/>
      <c r="BI1914" s="297" t="n"/>
      <c r="BJ1914" s="297" t="n"/>
      <c r="BK1914" s="297" t="n"/>
      <c r="BL1914" s="297" t="n"/>
      <c r="BM1914" s="297" t="n"/>
      <c r="BN1914" s="297" t="n"/>
      <c r="BO1914" s="285" t="n"/>
      <c r="BP1914" s="297" t="n"/>
      <c r="BQ1914" s="297" t="n"/>
      <c r="BR1914" s="297" t="n"/>
      <c r="BS1914" s="297" t="n"/>
      <c r="BT1914" s="297" t="n"/>
      <c r="BU1914" s="297" t="n"/>
      <c r="BV1914" s="297" t="n"/>
      <c r="BW1914" s="288" t="n"/>
      <c r="BX1914" s="276">
        <f>SUM(IF(COUNTIF(MediaScorecard!CC2401, "*1.*"), 2, 0), IF(COUNTIF(MediaScorecard!CC2401, "*2.*"), 2, 0), IF(COUNTIF(MediaScorecard!CC2401, "*3.*"), 2, 0), IF(COUNTIF(MediaScorecard!CC2401, "*4.*"), 2, 0), IF(COUNTIF(MediaScorecard!CC2401, "*5.*"), 2, 0), IF(COUNTIF(MediaScorecard!CC2401, "*6.*"), 2, 0))</f>
        <v/>
      </c>
      <c r="BY1914" s="277">
        <f t="array" ref="BY1914">SUM(VALUE(AT1914),VALUE(AU1914),VALUE(AV1914),VALUE(AW1914),VALUE(AX1914),VALUE(AY1914),VALUE(AZ1914),VALUE(BB1914),VALUE(BC1914),VALUE(BD1914),VALUE(BE1914),VALUE(BF1914),VALUE(BG1914),VALUE(BH1914),VALUE(BI1914),VALUE(BJ1914),VALUE(BK1914),VALUE(BL1914),VALUE(BM1914),VALUE(BN1914),VALUE(BO1914),VALUE(BP1914),VALUE(BQ1914),VALUE(BR1914),VALUE(BS1914),VALUE(BT1914),VALUE(BU1914),VALUE(BV1914),VALUE(BW1914))</f>
        <v/>
      </c>
      <c r="BZ1914" s="307" t="n"/>
      <c r="CA1914" s="307" t="n"/>
      <c r="CB1914" s="307" t="n"/>
      <c r="CC1914" s="307" t="n"/>
      <c r="CD1914" s="307" t="n"/>
      <c r="CE1914" s="307" t="n"/>
      <c r="CF1914" s="307" t="n"/>
      <c r="CG1914" s="307" t="n"/>
      <c r="CH1914" s="307" t="n"/>
      <c r="CI1914" s="307" t="n"/>
      <c r="CJ1914" s="307" t="n"/>
      <c r="CK1914" s="307" t="n"/>
      <c r="CL1914" s="307" t="n"/>
      <c r="CM1914" s="307" t="n"/>
      <c r="CN1914" s="307" t="n"/>
      <c r="CO1914" s="307" t="n"/>
      <c r="CP1914" s="307" t="n"/>
      <c r="CQ1914" s="307" t="n"/>
      <c r="CR1914" s="279" t="n"/>
      <c r="CS1914" s="280" t="n"/>
      <c r="CT1914" s="421">
        <f>(IF(OR(MediaScorecard!BG2401="x", MediaScorecard!BH2401="x",MediaScorecard!BI2401="x",MediaScorecard!BJ2401="x",MediaScorecard!BK2401="x"),1, 2))</f>
        <v/>
      </c>
      <c r="CU1914" s="308" t="n"/>
      <c r="CV1914" s="308" t="n"/>
      <c r="CW1914" s="308" t="n"/>
      <c r="CX1914" s="309" t="n"/>
      <c r="CY1914" s="308" t="n"/>
      <c r="CZ1914" s="308" t="n"/>
      <c r="DA1914" s="308" t="n"/>
    </row>
    <row r="1915" ht="21" customHeight="1" s="590">
      <c r="A1915" s="421" t="n"/>
      <c r="B1915" s="270" t="n"/>
      <c r="C1915" s="269" t="n"/>
      <c r="D1915" s="267" t="n"/>
      <c r="E1915" s="267" t="n"/>
      <c r="F1915" s="268" t="n"/>
      <c r="G1915" s="421" t="n"/>
      <c r="H1915" s="269" t="n"/>
      <c r="I1915" s="421" t="n"/>
      <c r="J1915" s="421" t="n"/>
      <c r="K1915" s="421" t="n"/>
      <c r="L1915" s="421" t="n"/>
      <c r="M1915" s="421" t="n"/>
      <c r="N1915" s="421" t="n"/>
      <c r="O1915" s="421" t="n"/>
      <c r="P1915" s="421" t="n"/>
      <c r="Q1915" s="421" t="n"/>
      <c r="R1915" s="270" t="n"/>
      <c r="S1915" s="421" t="n"/>
      <c r="T1915" s="421" t="n"/>
      <c r="U1915" s="421" t="n"/>
      <c r="V1915" s="421" t="n"/>
      <c r="W1915" s="421" t="n"/>
      <c r="X1915" s="421" t="n"/>
      <c r="Y1915" s="421" t="n"/>
      <c r="Z1915" s="421" t="n"/>
      <c r="AA1915" s="421" t="n"/>
      <c r="AB1915" s="421" t="n"/>
      <c r="AC1915" s="421" t="n"/>
      <c r="AD1915" s="421" t="n"/>
      <c r="AE1915" s="421" t="n"/>
      <c r="AF1915" s="421" t="n"/>
      <c r="AG1915" s="421" t="n"/>
      <c r="AH1915" s="421" t="n"/>
      <c r="AI1915" s="421" t="n"/>
      <c r="AJ1915" s="297" t="n"/>
      <c r="AK1915" s="297" t="n"/>
      <c r="AL1915" s="284" t="n"/>
      <c r="AM1915" s="297" t="n"/>
      <c r="AN1915" s="285" t="n"/>
      <c r="AO1915" s="297" t="n"/>
      <c r="AP1915" s="297" t="n"/>
      <c r="AQ1915" s="297" t="n"/>
      <c r="AR1915" s="297" t="n"/>
      <c r="AS1915" s="297" t="n"/>
      <c r="AT1915" s="285" t="n"/>
      <c r="AU1915" s="297" t="n"/>
      <c r="AV1915" s="297" t="n"/>
      <c r="AW1915" s="297" t="n"/>
      <c r="AX1915" s="297" t="n"/>
      <c r="AY1915" s="286" t="n"/>
      <c r="AZ1915" s="286" t="n"/>
      <c r="BA1915" s="287" t="n"/>
      <c r="BB1915" s="286" t="n"/>
      <c r="BC1915" s="286" t="n"/>
      <c r="BD1915" s="286" t="n"/>
      <c r="BE1915" s="286" t="n"/>
      <c r="BF1915" s="286" t="n"/>
      <c r="BG1915" s="286" t="n"/>
      <c r="BH1915" s="297" t="n"/>
      <c r="BI1915" s="297" t="n"/>
      <c r="BJ1915" s="297" t="n"/>
      <c r="BK1915" s="297" t="n"/>
      <c r="BL1915" s="297" t="n"/>
      <c r="BM1915" s="297" t="n"/>
      <c r="BN1915" s="297" t="n"/>
      <c r="BO1915" s="285" t="n"/>
      <c r="BP1915" s="297" t="n"/>
      <c r="BQ1915" s="297" t="n"/>
      <c r="BR1915" s="297" t="n"/>
      <c r="BS1915" s="297" t="n"/>
      <c r="BT1915" s="297" t="n"/>
      <c r="BU1915" s="297" t="n"/>
      <c r="BV1915" s="297" t="n"/>
      <c r="BW1915" s="288" t="n"/>
      <c r="BX1915" s="276">
        <f>SUM(IF(COUNTIF(MediaScorecard!CC2402, "*1.*"), 2, 0), IF(COUNTIF(MediaScorecard!CC2402, "*2.*"), 2, 0), IF(COUNTIF(MediaScorecard!CC2402, "*3.*"), 2, 0), IF(COUNTIF(MediaScorecard!CC2402, "*4.*"), 2, 0), IF(COUNTIF(MediaScorecard!CC2402, "*5.*"), 2, 0), IF(COUNTIF(MediaScorecard!CC2402, "*6.*"), 2, 0))</f>
        <v/>
      </c>
      <c r="BY1915" s="277">
        <f t="array" ref="BY1915">SUM(VALUE(AT1915),VALUE(AU1915),VALUE(AV1915),VALUE(AW1915),VALUE(AX1915),VALUE(AY1915),VALUE(AZ1915),VALUE(BB1915),VALUE(BC1915),VALUE(BD1915),VALUE(BE1915),VALUE(BF1915),VALUE(BG1915),VALUE(BH1915),VALUE(BI1915),VALUE(BJ1915),VALUE(BK1915),VALUE(BL1915),VALUE(BM1915),VALUE(BN1915),VALUE(BO1915),VALUE(BP1915),VALUE(BQ1915),VALUE(BR1915),VALUE(BS1915),VALUE(BT1915),VALUE(BU1915),VALUE(BV1915),VALUE(BW1915))</f>
        <v/>
      </c>
      <c r="BZ1915" s="307" t="n"/>
      <c r="CA1915" s="307" t="n"/>
      <c r="CB1915" s="307" t="n"/>
      <c r="CC1915" s="307" t="n"/>
      <c r="CD1915" s="307" t="n"/>
      <c r="CE1915" s="307" t="n"/>
      <c r="CF1915" s="307" t="n"/>
      <c r="CG1915" s="307" t="n"/>
      <c r="CH1915" s="307" t="n"/>
      <c r="CI1915" s="307" t="n"/>
      <c r="CJ1915" s="307" t="n"/>
      <c r="CK1915" s="307" t="n"/>
      <c r="CL1915" s="307" t="n"/>
      <c r="CM1915" s="307" t="n"/>
      <c r="CN1915" s="307" t="n"/>
      <c r="CO1915" s="307" t="n"/>
      <c r="CP1915" s="307" t="n"/>
      <c r="CQ1915" s="307" t="n"/>
      <c r="CR1915" s="279" t="n"/>
      <c r="CS1915" s="280" t="n"/>
      <c r="CT1915" s="421">
        <f>(IF(OR(MediaScorecard!BG2402="x", MediaScorecard!BH2402="x",MediaScorecard!BI2402="x",MediaScorecard!BJ2402="x",MediaScorecard!BK2402="x"),1, 2))</f>
        <v/>
      </c>
      <c r="CU1915" s="308" t="n"/>
      <c r="CV1915" s="308" t="n"/>
      <c r="CW1915" s="308" t="n"/>
      <c r="CX1915" s="309" t="n"/>
      <c r="CY1915" s="308" t="n"/>
      <c r="CZ1915" s="308" t="n"/>
      <c r="DA1915" s="308" t="n"/>
    </row>
    <row r="1916" ht="21" customHeight="1" s="590">
      <c r="A1916" s="421" t="n"/>
      <c r="B1916" s="270" t="n"/>
      <c r="C1916" s="269" t="n"/>
      <c r="D1916" s="267" t="n"/>
      <c r="E1916" s="267" t="n"/>
      <c r="F1916" s="268" t="n"/>
      <c r="G1916" s="421" t="n"/>
      <c r="H1916" s="269" t="n"/>
      <c r="I1916" s="421" t="n"/>
      <c r="J1916" s="421" t="n"/>
      <c r="K1916" s="421" t="n"/>
      <c r="L1916" s="421" t="n"/>
      <c r="M1916" s="421" t="n"/>
      <c r="N1916" s="421" t="n"/>
      <c r="O1916" s="421" t="n"/>
      <c r="P1916" s="421" t="n"/>
      <c r="Q1916" s="421" t="n"/>
      <c r="R1916" s="270" t="n"/>
      <c r="S1916" s="421" t="n"/>
      <c r="T1916" s="421" t="n"/>
      <c r="U1916" s="421" t="n"/>
      <c r="V1916" s="421" t="n"/>
      <c r="W1916" s="421" t="n"/>
      <c r="X1916" s="421" t="n"/>
      <c r="Y1916" s="421" t="n"/>
      <c r="Z1916" s="421" t="n"/>
      <c r="AA1916" s="421" t="n"/>
      <c r="AB1916" s="421" t="n"/>
      <c r="AC1916" s="421" t="n"/>
      <c r="AD1916" s="421" t="n"/>
      <c r="AE1916" s="421" t="n"/>
      <c r="AF1916" s="421" t="n"/>
      <c r="AG1916" s="421" t="n"/>
      <c r="AH1916" s="421" t="n"/>
      <c r="AI1916" s="421" t="n"/>
      <c r="AJ1916" s="297" t="n"/>
      <c r="AK1916" s="297" t="n"/>
      <c r="AL1916" s="284" t="n"/>
      <c r="AM1916" s="297" t="n"/>
      <c r="AN1916" s="285" t="n"/>
      <c r="AO1916" s="297" t="n"/>
      <c r="AP1916" s="297" t="n"/>
      <c r="AQ1916" s="297" t="n"/>
      <c r="AR1916" s="297" t="n"/>
      <c r="AS1916" s="297" t="n"/>
      <c r="AT1916" s="285" t="n"/>
      <c r="AU1916" s="297" t="n"/>
      <c r="AV1916" s="297" t="n"/>
      <c r="AW1916" s="297" t="n"/>
      <c r="AX1916" s="297" t="n"/>
      <c r="AY1916" s="286" t="n"/>
      <c r="AZ1916" s="286" t="n"/>
      <c r="BA1916" s="287" t="n"/>
      <c r="BB1916" s="286" t="n"/>
      <c r="BC1916" s="286" t="n"/>
      <c r="BD1916" s="286" t="n"/>
      <c r="BE1916" s="286" t="n"/>
      <c r="BF1916" s="286" t="n"/>
      <c r="BG1916" s="286" t="n"/>
      <c r="BH1916" s="297" t="n"/>
      <c r="BI1916" s="297" t="n"/>
      <c r="BJ1916" s="297" t="n"/>
      <c r="BK1916" s="297" t="n"/>
      <c r="BL1916" s="297" t="n"/>
      <c r="BM1916" s="297" t="n"/>
      <c r="BN1916" s="297" t="n"/>
      <c r="BO1916" s="285" t="n"/>
      <c r="BP1916" s="297" t="n"/>
      <c r="BQ1916" s="297" t="n"/>
      <c r="BR1916" s="297" t="n"/>
      <c r="BS1916" s="297" t="n"/>
      <c r="BT1916" s="297" t="n"/>
      <c r="BU1916" s="297" t="n"/>
      <c r="BV1916" s="297" t="n"/>
      <c r="BW1916" s="288" t="n"/>
      <c r="BX1916" s="276">
        <f>SUM(IF(COUNTIF(MediaScorecard!CC2403, "*1.*"), 2, 0), IF(COUNTIF(MediaScorecard!CC2403, "*2.*"), 2, 0), IF(COUNTIF(MediaScorecard!CC2403, "*3.*"), 2, 0), IF(COUNTIF(MediaScorecard!CC2403, "*4.*"), 2, 0), IF(COUNTIF(MediaScorecard!CC2403, "*5.*"), 2, 0), IF(COUNTIF(MediaScorecard!CC2403, "*6.*"), 2, 0))</f>
        <v/>
      </c>
      <c r="BY1916" s="277">
        <f t="array" ref="BY1916">SUM(VALUE(AT1916),VALUE(AU1916),VALUE(AV1916),VALUE(AW1916),VALUE(AX1916),VALUE(AY1916),VALUE(AZ1916),VALUE(BB1916),VALUE(BC1916),VALUE(BD1916),VALUE(BE1916),VALUE(BF1916),VALUE(BG1916),VALUE(BH1916),VALUE(BI1916),VALUE(BJ1916),VALUE(BK1916),VALUE(BL1916),VALUE(BM1916),VALUE(BN1916),VALUE(BO1916),VALUE(BP1916),VALUE(BQ1916),VALUE(BR1916),VALUE(BS1916),VALUE(BT1916),VALUE(BU1916),VALUE(BV1916),VALUE(BW1916))</f>
        <v/>
      </c>
      <c r="BZ1916" s="307" t="n"/>
      <c r="CA1916" s="307" t="n"/>
      <c r="CB1916" s="307" t="n"/>
      <c r="CC1916" s="307" t="n"/>
      <c r="CD1916" s="307" t="n"/>
      <c r="CE1916" s="307" t="n"/>
      <c r="CF1916" s="307" t="n"/>
      <c r="CG1916" s="307" t="n"/>
      <c r="CH1916" s="307" t="n"/>
      <c r="CI1916" s="307" t="n"/>
      <c r="CJ1916" s="307" t="n"/>
      <c r="CK1916" s="307" t="n"/>
      <c r="CL1916" s="307" t="n"/>
      <c r="CM1916" s="307" t="n"/>
      <c r="CN1916" s="307" t="n"/>
      <c r="CO1916" s="307" t="n"/>
      <c r="CP1916" s="307" t="n"/>
      <c r="CQ1916" s="307" t="n"/>
      <c r="CR1916" s="279" t="n"/>
      <c r="CS1916" s="280" t="n"/>
      <c r="CT1916" s="421">
        <f>(IF(OR(MediaScorecard!BG2403="x", MediaScorecard!BH2403="x",MediaScorecard!BI2403="x",MediaScorecard!BJ2403="x",MediaScorecard!BK2403="x"),1, 2))</f>
        <v/>
      </c>
      <c r="CU1916" s="308" t="n"/>
      <c r="CV1916" s="308" t="n"/>
      <c r="CW1916" s="308" t="n"/>
      <c r="CX1916" s="309" t="n"/>
      <c r="CY1916" s="308" t="n"/>
      <c r="CZ1916" s="308" t="n"/>
      <c r="DA1916" s="308" t="n"/>
    </row>
    <row r="1917" ht="21" customHeight="1" s="590">
      <c r="A1917" s="421" t="n"/>
      <c r="B1917" s="270" t="n"/>
      <c r="C1917" s="269" t="n"/>
      <c r="D1917" s="267" t="n"/>
      <c r="E1917" s="267" t="n"/>
      <c r="F1917" s="268" t="n"/>
      <c r="G1917" s="421" t="n"/>
      <c r="H1917" s="269" t="n"/>
      <c r="I1917" s="421" t="n"/>
      <c r="J1917" s="421" t="n"/>
      <c r="K1917" s="421" t="n"/>
      <c r="L1917" s="421" t="n"/>
      <c r="M1917" s="421" t="n"/>
      <c r="N1917" s="421" t="n"/>
      <c r="O1917" s="421" t="n"/>
      <c r="P1917" s="421" t="n"/>
      <c r="Q1917" s="421" t="n"/>
      <c r="R1917" s="270" t="n"/>
      <c r="S1917" s="421" t="n"/>
      <c r="T1917" s="421" t="n"/>
      <c r="U1917" s="421" t="n"/>
      <c r="V1917" s="421" t="n"/>
      <c r="W1917" s="421" t="n"/>
      <c r="X1917" s="421" t="n"/>
      <c r="Y1917" s="421" t="n"/>
      <c r="Z1917" s="421" t="n"/>
      <c r="AA1917" s="421" t="n"/>
      <c r="AB1917" s="421" t="n"/>
      <c r="AC1917" s="421" t="n"/>
      <c r="AD1917" s="421" t="n"/>
      <c r="AE1917" s="421" t="n"/>
      <c r="AF1917" s="421" t="n"/>
      <c r="AG1917" s="421" t="n"/>
      <c r="AH1917" s="421" t="n"/>
      <c r="AI1917" s="421" t="n"/>
      <c r="AJ1917" s="297" t="n"/>
      <c r="AK1917" s="297" t="n"/>
      <c r="AL1917" s="284" t="n"/>
      <c r="AM1917" s="297" t="n"/>
      <c r="AN1917" s="285" t="n"/>
      <c r="AO1917" s="297" t="n"/>
      <c r="AP1917" s="297" t="n"/>
      <c r="AQ1917" s="297" t="n"/>
      <c r="AR1917" s="297" t="n"/>
      <c r="AS1917" s="297" t="n"/>
      <c r="AT1917" s="285" t="n"/>
      <c r="AU1917" s="297" t="n"/>
      <c r="AV1917" s="297" t="n"/>
      <c r="AW1917" s="297" t="n"/>
      <c r="AX1917" s="297" t="n"/>
      <c r="AY1917" s="286" t="n"/>
      <c r="AZ1917" s="286" t="n"/>
      <c r="BA1917" s="287" t="n"/>
      <c r="BB1917" s="286" t="n"/>
      <c r="BC1917" s="286" t="n"/>
      <c r="BD1917" s="286" t="n"/>
      <c r="BE1917" s="286" t="n"/>
      <c r="BF1917" s="286" t="n"/>
      <c r="BG1917" s="286" t="n"/>
      <c r="BH1917" s="297" t="n"/>
      <c r="BI1917" s="297" t="n"/>
      <c r="BJ1917" s="297" t="n"/>
      <c r="BK1917" s="297" t="n"/>
      <c r="BL1917" s="297" t="n"/>
      <c r="BM1917" s="297" t="n"/>
      <c r="BN1917" s="297" t="n"/>
      <c r="BO1917" s="285" t="n"/>
      <c r="BP1917" s="297" t="n"/>
      <c r="BQ1917" s="297" t="n"/>
      <c r="BR1917" s="297" t="n"/>
      <c r="BS1917" s="297" t="n"/>
      <c r="BT1917" s="297" t="n"/>
      <c r="BU1917" s="297" t="n"/>
      <c r="BV1917" s="297" t="n"/>
      <c r="BW1917" s="288" t="n"/>
      <c r="BX1917" s="276">
        <f>SUM(IF(COUNTIF(MediaScorecard!CC2404, "*1.*"), 2, 0), IF(COUNTIF(MediaScorecard!CC2404, "*2.*"), 2, 0), IF(COUNTIF(MediaScorecard!CC2404, "*3.*"), 2, 0), IF(COUNTIF(MediaScorecard!CC2404, "*4.*"), 2, 0), IF(COUNTIF(MediaScorecard!CC2404, "*5.*"), 2, 0), IF(COUNTIF(MediaScorecard!CC2404, "*6.*"), 2, 0))</f>
        <v/>
      </c>
      <c r="BY1917" s="277">
        <f t="array" ref="BY1917">SUM(VALUE(AT1917),VALUE(AU1917),VALUE(AV1917),VALUE(AW1917),VALUE(AX1917),VALUE(AY1917),VALUE(AZ1917),VALUE(BB1917),VALUE(BC1917),VALUE(BD1917),VALUE(BE1917),VALUE(BF1917),VALUE(BG1917),VALUE(BH1917),VALUE(BI1917),VALUE(BJ1917),VALUE(BK1917),VALUE(BL1917),VALUE(BM1917),VALUE(BN1917),VALUE(BO1917),VALUE(BP1917),VALUE(BQ1917),VALUE(BR1917),VALUE(BS1917),VALUE(BT1917),VALUE(BU1917),VALUE(BV1917),VALUE(BW1917))</f>
        <v/>
      </c>
      <c r="BZ1917" s="307" t="n"/>
      <c r="CA1917" s="307" t="n"/>
      <c r="CB1917" s="307" t="n"/>
      <c r="CC1917" s="307" t="n"/>
      <c r="CD1917" s="307" t="n"/>
      <c r="CE1917" s="307" t="n"/>
      <c r="CF1917" s="307" t="n"/>
      <c r="CG1917" s="307" t="n"/>
      <c r="CH1917" s="307" t="n"/>
      <c r="CI1917" s="307" t="n"/>
      <c r="CJ1917" s="307" t="n"/>
      <c r="CK1917" s="307" t="n"/>
      <c r="CL1917" s="307" t="n"/>
      <c r="CM1917" s="307" t="n"/>
      <c r="CN1917" s="307" t="n"/>
      <c r="CO1917" s="307" t="n"/>
      <c r="CP1917" s="307" t="n"/>
      <c r="CQ1917" s="307" t="n"/>
      <c r="CR1917" s="279" t="n"/>
      <c r="CS1917" s="280" t="n"/>
      <c r="CT1917" s="421">
        <f>(IF(OR(MediaScorecard!BG2404="x", MediaScorecard!BH2404="x",MediaScorecard!BI2404="x",MediaScorecard!BJ2404="x",MediaScorecard!BK2404="x"),1, 2))</f>
        <v/>
      </c>
      <c r="CU1917" s="308" t="n"/>
      <c r="CV1917" s="308" t="n"/>
      <c r="CW1917" s="308" t="n"/>
      <c r="CX1917" s="309" t="n"/>
      <c r="CY1917" s="308" t="n"/>
      <c r="CZ1917" s="308" t="n"/>
      <c r="DA1917" s="308" t="n"/>
    </row>
    <row r="1918" ht="21" customHeight="1" s="590">
      <c r="A1918" s="421" t="n"/>
      <c r="B1918" s="270" t="n"/>
      <c r="C1918" s="269" t="n"/>
      <c r="D1918" s="267" t="n"/>
      <c r="E1918" s="267" t="n"/>
      <c r="F1918" s="268" t="n"/>
      <c r="G1918" s="421" t="n"/>
      <c r="H1918" s="269" t="n"/>
      <c r="I1918" s="421" t="n"/>
      <c r="J1918" s="421" t="n"/>
      <c r="K1918" s="421" t="n"/>
      <c r="L1918" s="421" t="n"/>
      <c r="M1918" s="421" t="n"/>
      <c r="N1918" s="421" t="n"/>
      <c r="O1918" s="421" t="n"/>
      <c r="P1918" s="421" t="n"/>
      <c r="Q1918" s="421" t="n"/>
      <c r="R1918" s="270" t="n"/>
      <c r="S1918" s="421" t="n"/>
      <c r="T1918" s="421" t="n"/>
      <c r="U1918" s="421" t="n"/>
      <c r="V1918" s="421" t="n"/>
      <c r="W1918" s="421" t="n"/>
      <c r="X1918" s="421" t="n"/>
      <c r="Y1918" s="421" t="n"/>
      <c r="Z1918" s="421" t="n"/>
      <c r="AA1918" s="421" t="n"/>
      <c r="AB1918" s="421" t="n"/>
      <c r="AC1918" s="421" t="n"/>
      <c r="AD1918" s="421" t="n"/>
      <c r="AE1918" s="421" t="n"/>
      <c r="AF1918" s="421" t="n"/>
      <c r="AG1918" s="421" t="n"/>
      <c r="AH1918" s="421" t="n"/>
      <c r="AI1918" s="421" t="n"/>
      <c r="AJ1918" s="297" t="n"/>
      <c r="AK1918" s="297" t="n"/>
      <c r="AL1918" s="284" t="n"/>
      <c r="AM1918" s="297" t="n"/>
      <c r="AN1918" s="285" t="n"/>
      <c r="AO1918" s="297" t="n"/>
      <c r="AP1918" s="297" t="n"/>
      <c r="AQ1918" s="297" t="n"/>
      <c r="AR1918" s="297" t="n"/>
      <c r="AS1918" s="297" t="n"/>
      <c r="AT1918" s="285" t="n"/>
      <c r="AU1918" s="297" t="n"/>
      <c r="AV1918" s="297" t="n"/>
      <c r="AW1918" s="297" t="n"/>
      <c r="AX1918" s="297" t="n"/>
      <c r="AY1918" s="286" t="n"/>
      <c r="AZ1918" s="286" t="n"/>
      <c r="BA1918" s="287" t="n"/>
      <c r="BB1918" s="286" t="n"/>
      <c r="BC1918" s="286" t="n"/>
      <c r="BD1918" s="286" t="n"/>
      <c r="BE1918" s="286" t="n"/>
      <c r="BF1918" s="286" t="n"/>
      <c r="BG1918" s="286" t="n"/>
      <c r="BH1918" s="297" t="n"/>
      <c r="BI1918" s="297" t="n"/>
      <c r="BJ1918" s="297" t="n"/>
      <c r="BK1918" s="297" t="n"/>
      <c r="BL1918" s="297" t="n"/>
      <c r="BM1918" s="297" t="n"/>
      <c r="BN1918" s="297" t="n"/>
      <c r="BO1918" s="285" t="n"/>
      <c r="BP1918" s="297" t="n"/>
      <c r="BQ1918" s="297" t="n"/>
      <c r="BR1918" s="297" t="n"/>
      <c r="BS1918" s="297" t="n"/>
      <c r="BT1918" s="297" t="n"/>
      <c r="BU1918" s="297" t="n"/>
      <c r="BV1918" s="297" t="n"/>
      <c r="BW1918" s="288" t="n"/>
      <c r="BX1918" s="276">
        <f>SUM(IF(COUNTIF(MediaScorecard!CC2405, "*1.*"), 2, 0), IF(COUNTIF(MediaScorecard!CC2405, "*2.*"), 2, 0), IF(COUNTIF(MediaScorecard!CC2405, "*3.*"), 2, 0), IF(COUNTIF(MediaScorecard!CC2405, "*4.*"), 2, 0), IF(COUNTIF(MediaScorecard!CC2405, "*5.*"), 2, 0), IF(COUNTIF(MediaScorecard!CC2405, "*6.*"), 2, 0))</f>
        <v/>
      </c>
      <c r="BY1918" s="277">
        <f t="array" ref="BY1918">SUM(VALUE(AT1918),VALUE(AU1918),VALUE(AV1918),VALUE(AW1918),VALUE(AX1918),VALUE(AY1918),VALUE(AZ1918),VALUE(BB1918),VALUE(BC1918),VALUE(BD1918),VALUE(BE1918),VALUE(BF1918),VALUE(BG1918),VALUE(BH1918),VALUE(BI1918),VALUE(BJ1918),VALUE(BK1918),VALUE(BL1918),VALUE(BM1918),VALUE(BN1918),VALUE(BO1918),VALUE(BP1918),VALUE(BQ1918),VALUE(BR1918),VALUE(BS1918),VALUE(BT1918),VALUE(BU1918),VALUE(BV1918),VALUE(BW1918))</f>
        <v/>
      </c>
      <c r="BZ1918" s="307" t="n"/>
      <c r="CA1918" s="307" t="n"/>
      <c r="CB1918" s="307" t="n"/>
      <c r="CC1918" s="307" t="n"/>
      <c r="CD1918" s="307" t="n"/>
      <c r="CE1918" s="307" t="n"/>
      <c r="CF1918" s="307" t="n"/>
      <c r="CG1918" s="307" t="n"/>
      <c r="CH1918" s="307" t="n"/>
      <c r="CI1918" s="307" t="n"/>
      <c r="CJ1918" s="307" t="n"/>
      <c r="CK1918" s="307" t="n"/>
      <c r="CL1918" s="307" t="n"/>
      <c r="CM1918" s="307" t="n"/>
      <c r="CN1918" s="307" t="n"/>
      <c r="CO1918" s="307" t="n"/>
      <c r="CP1918" s="307" t="n"/>
      <c r="CQ1918" s="307" t="n"/>
      <c r="CR1918" s="279" t="n"/>
      <c r="CS1918" s="280" t="n"/>
      <c r="CT1918" s="421">
        <f>(IF(OR(MediaScorecard!BG2405="x", MediaScorecard!BH2405="x",MediaScorecard!BI2405="x",MediaScorecard!BJ2405="x",MediaScorecard!BK2405="x"),1, 2))</f>
        <v/>
      </c>
      <c r="CU1918" s="308" t="n"/>
      <c r="CV1918" s="308" t="n"/>
      <c r="CW1918" s="308" t="n"/>
      <c r="CX1918" s="309" t="n"/>
      <c r="CY1918" s="308" t="n"/>
      <c r="CZ1918" s="308" t="n"/>
      <c r="DA1918" s="308" t="n"/>
    </row>
    <row r="1919" ht="21" customHeight="1" s="590">
      <c r="A1919" s="421" t="n"/>
      <c r="B1919" s="270" t="n"/>
      <c r="C1919" s="269" t="n"/>
      <c r="D1919" s="267" t="n"/>
      <c r="E1919" s="267" t="n"/>
      <c r="F1919" s="268" t="n"/>
      <c r="G1919" s="421" t="n"/>
      <c r="H1919" s="269" t="n"/>
      <c r="I1919" s="421" t="n"/>
      <c r="J1919" s="421" t="n"/>
      <c r="K1919" s="421" t="n"/>
      <c r="L1919" s="421" t="n"/>
      <c r="M1919" s="421" t="n"/>
      <c r="N1919" s="421" t="n"/>
      <c r="O1919" s="421" t="n"/>
      <c r="P1919" s="421" t="n"/>
      <c r="Q1919" s="421" t="n"/>
      <c r="R1919" s="270" t="n"/>
      <c r="S1919" s="421" t="n"/>
      <c r="T1919" s="421" t="n"/>
      <c r="U1919" s="421" t="n"/>
      <c r="V1919" s="421" t="n"/>
      <c r="W1919" s="421" t="n"/>
      <c r="X1919" s="421" t="n"/>
      <c r="Y1919" s="421" t="n"/>
      <c r="Z1919" s="421" t="n"/>
      <c r="AA1919" s="421" t="n"/>
      <c r="AB1919" s="421" t="n"/>
      <c r="AC1919" s="421" t="n"/>
      <c r="AD1919" s="421" t="n"/>
      <c r="AE1919" s="421" t="n"/>
      <c r="AF1919" s="421" t="n"/>
      <c r="AG1919" s="421" t="n"/>
      <c r="AH1919" s="421" t="n"/>
      <c r="AI1919" s="421" t="n"/>
      <c r="AJ1919" s="297" t="n"/>
      <c r="AK1919" s="297" t="n"/>
      <c r="AL1919" s="284" t="n"/>
      <c r="AM1919" s="297" t="n"/>
      <c r="AN1919" s="285" t="n"/>
      <c r="AO1919" s="297" t="n"/>
      <c r="AP1919" s="297" t="n"/>
      <c r="AQ1919" s="297" t="n"/>
      <c r="AR1919" s="297" t="n"/>
      <c r="AS1919" s="297" t="n"/>
      <c r="AT1919" s="285" t="n"/>
      <c r="AU1919" s="297" t="n"/>
      <c r="AV1919" s="297" t="n"/>
      <c r="AW1919" s="297" t="n"/>
      <c r="AX1919" s="297" t="n"/>
      <c r="AY1919" s="286" t="n"/>
      <c r="AZ1919" s="286" t="n"/>
      <c r="BA1919" s="287" t="n"/>
      <c r="BB1919" s="286" t="n"/>
      <c r="BC1919" s="286" t="n"/>
      <c r="BD1919" s="286" t="n"/>
      <c r="BE1919" s="286" t="n"/>
      <c r="BF1919" s="286" t="n"/>
      <c r="BG1919" s="286" t="n"/>
      <c r="BH1919" s="297" t="n"/>
      <c r="BI1919" s="297" t="n"/>
      <c r="BJ1919" s="297" t="n"/>
      <c r="BK1919" s="297" t="n"/>
      <c r="BL1919" s="297" t="n"/>
      <c r="BM1919" s="297" t="n"/>
      <c r="BN1919" s="297" t="n"/>
      <c r="BO1919" s="285" t="n"/>
      <c r="BP1919" s="297" t="n"/>
      <c r="BQ1919" s="297" t="n"/>
      <c r="BR1919" s="297" t="n"/>
      <c r="BS1919" s="297" t="n"/>
      <c r="BT1919" s="297" t="n"/>
      <c r="BU1919" s="297" t="n"/>
      <c r="BV1919" s="297" t="n"/>
      <c r="BW1919" s="288" t="n"/>
      <c r="BX1919" s="276">
        <f>SUM(IF(COUNTIF(MediaScorecard!CC2406, "*1.*"), 2, 0), IF(COUNTIF(MediaScorecard!CC2406, "*2.*"), 2, 0), IF(COUNTIF(MediaScorecard!CC2406, "*3.*"), 2, 0), IF(COUNTIF(MediaScorecard!CC2406, "*4.*"), 2, 0), IF(COUNTIF(MediaScorecard!CC2406, "*5.*"), 2, 0), IF(COUNTIF(MediaScorecard!CC2406, "*6.*"), 2, 0))</f>
        <v/>
      </c>
      <c r="BY1919" s="277">
        <f t="array" ref="BY1919">SUM(VALUE(AT1919),VALUE(AU1919),VALUE(AV1919),VALUE(AW1919),VALUE(AX1919),VALUE(AY1919),VALUE(AZ1919),VALUE(BB1919),VALUE(BC1919),VALUE(BD1919),VALUE(BE1919),VALUE(BF1919),VALUE(BG1919),VALUE(BH1919),VALUE(BI1919),VALUE(BJ1919),VALUE(BK1919),VALUE(BL1919),VALUE(BM1919),VALUE(BN1919),VALUE(BO1919),VALUE(BP1919),VALUE(BQ1919),VALUE(BR1919),VALUE(BS1919),VALUE(BT1919),VALUE(BU1919),VALUE(BV1919),VALUE(BW1919))</f>
        <v/>
      </c>
      <c r="BZ1919" s="307" t="n"/>
      <c r="CA1919" s="307" t="n"/>
      <c r="CB1919" s="307" t="n"/>
      <c r="CC1919" s="307" t="n"/>
      <c r="CD1919" s="307" t="n"/>
      <c r="CE1919" s="307" t="n"/>
      <c r="CF1919" s="307" t="n"/>
      <c r="CG1919" s="307" t="n"/>
      <c r="CH1919" s="307" t="n"/>
      <c r="CI1919" s="307" t="n"/>
      <c r="CJ1919" s="307" t="n"/>
      <c r="CK1919" s="307" t="n"/>
      <c r="CL1919" s="307" t="n"/>
      <c r="CM1919" s="307" t="n"/>
      <c r="CN1919" s="307" t="n"/>
      <c r="CO1919" s="307" t="n"/>
      <c r="CP1919" s="307" t="n"/>
      <c r="CQ1919" s="307" t="n"/>
      <c r="CR1919" s="279" t="n"/>
      <c r="CS1919" s="280" t="n"/>
      <c r="CT1919" s="421">
        <f>(IF(OR(MediaScorecard!BG2406="x", MediaScorecard!BH2406="x",MediaScorecard!BI2406="x",MediaScorecard!BJ2406="x",MediaScorecard!BK2406="x"),1, 2))</f>
        <v/>
      </c>
      <c r="CU1919" s="308" t="n"/>
      <c r="CV1919" s="308" t="n"/>
      <c r="CW1919" s="308" t="n"/>
      <c r="CX1919" s="309" t="n"/>
      <c r="CY1919" s="308" t="n"/>
      <c r="CZ1919" s="308" t="n"/>
      <c r="DA1919" s="308" t="n"/>
    </row>
    <row r="1920" ht="21" customHeight="1" s="590">
      <c r="A1920" s="421" t="n"/>
      <c r="B1920" s="270" t="n"/>
      <c r="C1920" s="269" t="n"/>
      <c r="D1920" s="267" t="n"/>
      <c r="E1920" s="267" t="n"/>
      <c r="F1920" s="268" t="n"/>
      <c r="G1920" s="421" t="n"/>
      <c r="H1920" s="269" t="n"/>
      <c r="I1920" s="421" t="n"/>
      <c r="J1920" s="421" t="n"/>
      <c r="K1920" s="421" t="n"/>
      <c r="L1920" s="421" t="n"/>
      <c r="M1920" s="421" t="n"/>
      <c r="N1920" s="421" t="n"/>
      <c r="O1920" s="421" t="n"/>
      <c r="P1920" s="421" t="n"/>
      <c r="Q1920" s="421" t="n"/>
      <c r="R1920" s="270" t="n"/>
      <c r="S1920" s="421" t="n"/>
      <c r="T1920" s="421" t="n"/>
      <c r="U1920" s="421" t="n"/>
      <c r="V1920" s="421" t="n"/>
      <c r="W1920" s="421" t="n"/>
      <c r="X1920" s="421" t="n"/>
      <c r="Y1920" s="421" t="n"/>
      <c r="Z1920" s="421" t="n"/>
      <c r="AA1920" s="421" t="n"/>
      <c r="AB1920" s="421" t="n"/>
      <c r="AC1920" s="421" t="n"/>
      <c r="AD1920" s="421" t="n"/>
      <c r="AE1920" s="421" t="n"/>
      <c r="AF1920" s="421" t="n"/>
      <c r="AG1920" s="421" t="n"/>
      <c r="AH1920" s="421" t="n"/>
      <c r="AI1920" s="421" t="n"/>
      <c r="AJ1920" s="297" t="n"/>
      <c r="AK1920" s="297" t="n"/>
      <c r="AL1920" s="284" t="n"/>
      <c r="AM1920" s="297" t="n"/>
      <c r="AN1920" s="285" t="n"/>
      <c r="AO1920" s="297" t="n"/>
      <c r="AP1920" s="297" t="n"/>
      <c r="AQ1920" s="297" t="n"/>
      <c r="AR1920" s="297" t="n"/>
      <c r="AS1920" s="297" t="n"/>
      <c r="AT1920" s="285" t="n"/>
      <c r="AU1920" s="297" t="n"/>
      <c r="AV1920" s="297" t="n"/>
      <c r="AW1920" s="297" t="n"/>
      <c r="AX1920" s="297" t="n"/>
      <c r="AY1920" s="286" t="n"/>
      <c r="AZ1920" s="286" t="n"/>
      <c r="BA1920" s="287" t="n"/>
      <c r="BB1920" s="286" t="n"/>
      <c r="BC1920" s="286" t="n"/>
      <c r="BD1920" s="286" t="n"/>
      <c r="BE1920" s="286" t="n"/>
      <c r="BF1920" s="286" t="n"/>
      <c r="BG1920" s="286" t="n"/>
      <c r="BH1920" s="297" t="n"/>
      <c r="BI1920" s="297" t="n"/>
      <c r="BJ1920" s="297" t="n"/>
      <c r="BK1920" s="297" t="n"/>
      <c r="BL1920" s="297" t="n"/>
      <c r="BM1920" s="297" t="n"/>
      <c r="BN1920" s="297" t="n"/>
      <c r="BO1920" s="285" t="n"/>
      <c r="BP1920" s="297" t="n"/>
      <c r="BQ1920" s="297" t="n"/>
      <c r="BR1920" s="297" t="n"/>
      <c r="BS1920" s="297" t="n"/>
      <c r="BT1920" s="297" t="n"/>
      <c r="BU1920" s="297" t="n"/>
      <c r="BV1920" s="297" t="n"/>
      <c r="BW1920" s="288" t="n"/>
      <c r="BX1920" s="276">
        <f>SUM(IF(COUNTIF(MediaScorecard!CC2407, "*1.*"), 2, 0), IF(COUNTIF(MediaScorecard!CC2407, "*2.*"), 2, 0), IF(COUNTIF(MediaScorecard!CC2407, "*3.*"), 2, 0), IF(COUNTIF(MediaScorecard!CC2407, "*4.*"), 2, 0), IF(COUNTIF(MediaScorecard!CC2407, "*5.*"), 2, 0), IF(COUNTIF(MediaScorecard!CC2407, "*6.*"), 2, 0))</f>
        <v/>
      </c>
      <c r="BY1920" s="277">
        <f t="array" ref="BY1920">SUM(VALUE(AT1920),VALUE(AU1920),VALUE(AV1920),VALUE(AW1920),VALUE(AX1920),VALUE(AY1920),VALUE(AZ1920),VALUE(BB1920),VALUE(BC1920),VALUE(BD1920),VALUE(BE1920),VALUE(BF1920),VALUE(BG1920),VALUE(BH1920),VALUE(BI1920),VALUE(BJ1920),VALUE(BK1920),VALUE(BL1920),VALUE(BM1920),VALUE(BN1920),VALUE(BO1920),VALUE(BP1920),VALUE(BQ1920),VALUE(BR1920),VALUE(BS1920),VALUE(BT1920),VALUE(BU1920),VALUE(BV1920),VALUE(BW1920))</f>
        <v/>
      </c>
      <c r="BZ1920" s="307" t="n"/>
      <c r="CA1920" s="307" t="n"/>
      <c r="CB1920" s="307" t="n"/>
      <c r="CC1920" s="307" t="n"/>
      <c r="CD1920" s="307" t="n"/>
      <c r="CE1920" s="307" t="n"/>
      <c r="CF1920" s="307" t="n"/>
      <c r="CG1920" s="307" t="n"/>
      <c r="CH1920" s="307" t="n"/>
      <c r="CI1920" s="307" t="n"/>
      <c r="CJ1920" s="307" t="n"/>
      <c r="CK1920" s="307" t="n"/>
      <c r="CL1920" s="307" t="n"/>
      <c r="CM1920" s="307" t="n"/>
      <c r="CN1920" s="307" t="n"/>
      <c r="CO1920" s="307" t="n"/>
      <c r="CP1920" s="307" t="n"/>
      <c r="CQ1920" s="307" t="n"/>
      <c r="CR1920" s="279" t="n"/>
      <c r="CS1920" s="280" t="n"/>
      <c r="CT1920" s="421">
        <f>(IF(OR(MediaScorecard!BG2407="x", MediaScorecard!BH2407="x",MediaScorecard!BI2407="x",MediaScorecard!BJ2407="x",MediaScorecard!BK2407="x"),1, 2))</f>
        <v/>
      </c>
      <c r="CU1920" s="308" t="n"/>
      <c r="CV1920" s="308" t="n"/>
      <c r="CW1920" s="308" t="n"/>
      <c r="CX1920" s="309" t="n"/>
      <c r="CY1920" s="308" t="n"/>
      <c r="CZ1920" s="308" t="n"/>
      <c r="DA1920" s="308" t="n"/>
    </row>
    <row r="1921" ht="21" customHeight="1" s="590">
      <c r="A1921" s="421" t="n"/>
      <c r="B1921" s="270" t="n"/>
      <c r="C1921" s="269" t="n"/>
      <c r="D1921" s="267" t="n"/>
      <c r="E1921" s="267" t="n"/>
      <c r="F1921" s="268" t="n"/>
      <c r="G1921" s="421" t="n"/>
      <c r="H1921" s="269" t="n"/>
      <c r="I1921" s="421" t="n"/>
      <c r="J1921" s="421" t="n"/>
      <c r="K1921" s="421" t="n"/>
      <c r="L1921" s="421" t="n"/>
      <c r="M1921" s="421" t="n"/>
      <c r="N1921" s="421" t="n"/>
      <c r="O1921" s="421" t="n"/>
      <c r="P1921" s="421" t="n"/>
      <c r="Q1921" s="421" t="n"/>
      <c r="R1921" s="270" t="n"/>
      <c r="S1921" s="421" t="n"/>
      <c r="T1921" s="421" t="n"/>
      <c r="U1921" s="421" t="n"/>
      <c r="V1921" s="421" t="n"/>
      <c r="W1921" s="421" t="n"/>
      <c r="X1921" s="421" t="n"/>
      <c r="Y1921" s="421" t="n"/>
      <c r="Z1921" s="421" t="n"/>
      <c r="AA1921" s="421" t="n"/>
      <c r="AB1921" s="421" t="n"/>
      <c r="AC1921" s="421" t="n"/>
      <c r="AD1921" s="421" t="n"/>
      <c r="AE1921" s="421" t="n"/>
      <c r="AF1921" s="421" t="n"/>
      <c r="AG1921" s="421" t="n"/>
      <c r="AH1921" s="421" t="n"/>
      <c r="AI1921" s="421" t="n"/>
      <c r="AJ1921" s="297" t="n"/>
      <c r="AK1921" s="297" t="n"/>
      <c r="AL1921" s="284" t="n"/>
      <c r="AM1921" s="297" t="n"/>
      <c r="AN1921" s="285" t="n"/>
      <c r="AO1921" s="297" t="n"/>
      <c r="AP1921" s="297" t="n"/>
      <c r="AQ1921" s="297" t="n"/>
      <c r="AR1921" s="297" t="n"/>
      <c r="AS1921" s="297" t="n"/>
      <c r="AT1921" s="285" t="n"/>
      <c r="AU1921" s="297" t="n"/>
      <c r="AV1921" s="297" t="n"/>
      <c r="AW1921" s="297" t="n"/>
      <c r="AX1921" s="297" t="n"/>
      <c r="AY1921" s="286" t="n"/>
      <c r="AZ1921" s="286" t="n"/>
      <c r="BA1921" s="287" t="n"/>
      <c r="BB1921" s="286" t="n"/>
      <c r="BC1921" s="286" t="n"/>
      <c r="BD1921" s="286" t="n"/>
      <c r="BE1921" s="286" t="n"/>
      <c r="BF1921" s="286" t="n"/>
      <c r="BG1921" s="286" t="n"/>
      <c r="BH1921" s="297" t="n"/>
      <c r="BI1921" s="297" t="n"/>
      <c r="BJ1921" s="297" t="n"/>
      <c r="BK1921" s="297" t="n"/>
      <c r="BL1921" s="297" t="n"/>
      <c r="BM1921" s="297" t="n"/>
      <c r="BN1921" s="297" t="n"/>
      <c r="BO1921" s="285" t="n"/>
      <c r="BP1921" s="297" t="n"/>
      <c r="BQ1921" s="297" t="n"/>
      <c r="BR1921" s="297" t="n"/>
      <c r="BS1921" s="297" t="n"/>
      <c r="BT1921" s="297" t="n"/>
      <c r="BU1921" s="297" t="n"/>
      <c r="BV1921" s="297" t="n"/>
      <c r="BW1921" s="288" t="n"/>
      <c r="BX1921" s="276">
        <f>SUM(IF(COUNTIF(MediaScorecard!CC2408, "*1.*"), 2, 0), IF(COUNTIF(MediaScorecard!CC2408, "*2.*"), 2, 0), IF(COUNTIF(MediaScorecard!CC2408, "*3.*"), 2, 0), IF(COUNTIF(MediaScorecard!CC2408, "*4.*"), 2, 0), IF(COUNTIF(MediaScorecard!CC2408, "*5.*"), 2, 0), IF(COUNTIF(MediaScorecard!CC2408, "*6.*"), 2, 0))</f>
        <v/>
      </c>
      <c r="BY1921" s="277">
        <f t="array" ref="BY1921">SUM(VALUE(AT1921),VALUE(AU1921),VALUE(AV1921),VALUE(AW1921),VALUE(AX1921),VALUE(AY1921),VALUE(AZ1921),VALUE(BB1921),VALUE(BC1921),VALUE(BD1921),VALUE(BE1921),VALUE(BF1921),VALUE(BG1921),VALUE(BH1921),VALUE(BI1921),VALUE(BJ1921),VALUE(BK1921),VALUE(BL1921),VALUE(BM1921),VALUE(BN1921),VALUE(BO1921),VALUE(BP1921),VALUE(BQ1921),VALUE(BR1921),VALUE(BS1921),VALUE(BT1921),VALUE(BU1921),VALUE(BV1921),VALUE(BW1921))</f>
        <v/>
      </c>
      <c r="BZ1921" s="307" t="n"/>
      <c r="CA1921" s="307" t="n"/>
      <c r="CB1921" s="307" t="n"/>
      <c r="CC1921" s="307" t="n"/>
      <c r="CD1921" s="307" t="n"/>
      <c r="CE1921" s="307" t="n"/>
      <c r="CF1921" s="307" t="n"/>
      <c r="CG1921" s="307" t="n"/>
      <c r="CH1921" s="307" t="n"/>
      <c r="CI1921" s="307" t="n"/>
      <c r="CJ1921" s="307" t="n"/>
      <c r="CK1921" s="307" t="n"/>
      <c r="CL1921" s="307" t="n"/>
      <c r="CM1921" s="307" t="n"/>
      <c r="CN1921" s="307" t="n"/>
      <c r="CO1921" s="307" t="n"/>
      <c r="CP1921" s="307" t="n"/>
      <c r="CQ1921" s="307" t="n"/>
      <c r="CR1921" s="279" t="n"/>
      <c r="CS1921" s="280" t="n"/>
      <c r="CT1921" s="421">
        <f>(IF(OR(MediaScorecard!BG2408="x", MediaScorecard!BH2408="x",MediaScorecard!BI2408="x",MediaScorecard!BJ2408="x",MediaScorecard!BK2408="x"),1, 2))</f>
        <v/>
      </c>
      <c r="CU1921" s="308" t="n"/>
      <c r="CV1921" s="308" t="n"/>
      <c r="CW1921" s="308" t="n"/>
      <c r="CX1921" s="309" t="n"/>
      <c r="CY1921" s="308" t="n"/>
      <c r="CZ1921" s="308" t="n"/>
      <c r="DA1921" s="308" t="n"/>
    </row>
    <row r="1922" ht="21" customHeight="1" s="590">
      <c r="A1922" s="421" t="n"/>
      <c r="B1922" s="270" t="n"/>
      <c r="C1922" s="269" t="n"/>
      <c r="D1922" s="267" t="n"/>
      <c r="E1922" s="267" t="n"/>
      <c r="F1922" s="268" t="n"/>
      <c r="G1922" s="421" t="n"/>
      <c r="H1922" s="269" t="n"/>
      <c r="I1922" s="421" t="n"/>
      <c r="J1922" s="421" t="n"/>
      <c r="K1922" s="421" t="n"/>
      <c r="L1922" s="421" t="n"/>
      <c r="M1922" s="421" t="n"/>
      <c r="N1922" s="421" t="n"/>
      <c r="O1922" s="421" t="n"/>
      <c r="P1922" s="421" t="n"/>
      <c r="Q1922" s="421" t="n"/>
      <c r="R1922" s="270" t="n"/>
      <c r="S1922" s="421" t="n"/>
      <c r="T1922" s="421" t="n"/>
      <c r="U1922" s="421" t="n"/>
      <c r="V1922" s="421" t="n"/>
      <c r="W1922" s="421" t="n"/>
      <c r="X1922" s="421" t="n"/>
      <c r="Y1922" s="421" t="n"/>
      <c r="Z1922" s="421" t="n"/>
      <c r="AA1922" s="421" t="n"/>
      <c r="AB1922" s="421" t="n"/>
      <c r="AC1922" s="421" t="n"/>
      <c r="AD1922" s="421" t="n"/>
      <c r="AE1922" s="421" t="n"/>
      <c r="AF1922" s="421" t="n"/>
      <c r="AG1922" s="421" t="n"/>
      <c r="AH1922" s="421" t="n"/>
      <c r="AI1922" s="421" t="n"/>
      <c r="AJ1922" s="297" t="n"/>
      <c r="AK1922" s="297" t="n"/>
      <c r="AL1922" s="284" t="n"/>
      <c r="AM1922" s="297" t="n"/>
      <c r="AN1922" s="285" t="n"/>
      <c r="AO1922" s="297" t="n"/>
      <c r="AP1922" s="297" t="n"/>
      <c r="AQ1922" s="297" t="n"/>
      <c r="AR1922" s="297" t="n"/>
      <c r="AS1922" s="297" t="n"/>
      <c r="AT1922" s="285" t="n"/>
      <c r="AU1922" s="297" t="n"/>
      <c r="AV1922" s="297" t="n"/>
      <c r="AW1922" s="297" t="n"/>
      <c r="AX1922" s="297" t="n"/>
      <c r="AY1922" s="286" t="n"/>
      <c r="AZ1922" s="286" t="n"/>
      <c r="BA1922" s="287" t="n"/>
      <c r="BB1922" s="286" t="n"/>
      <c r="BC1922" s="286" t="n"/>
      <c r="BD1922" s="286" t="n"/>
      <c r="BE1922" s="286" t="n"/>
      <c r="BF1922" s="286" t="n"/>
      <c r="BG1922" s="286" t="n"/>
      <c r="BH1922" s="297" t="n"/>
      <c r="BI1922" s="297" t="n"/>
      <c r="BJ1922" s="297" t="n"/>
      <c r="BK1922" s="297" t="n"/>
      <c r="BL1922" s="297" t="n"/>
      <c r="BM1922" s="297" t="n"/>
      <c r="BN1922" s="297" t="n"/>
      <c r="BO1922" s="285" t="n"/>
      <c r="BP1922" s="297" t="n"/>
      <c r="BQ1922" s="297" t="n"/>
      <c r="BR1922" s="297" t="n"/>
      <c r="BS1922" s="297" t="n"/>
      <c r="BT1922" s="297" t="n"/>
      <c r="BU1922" s="297" t="n"/>
      <c r="BV1922" s="297" t="n"/>
      <c r="BW1922" s="288" t="n"/>
      <c r="BX1922" s="276">
        <f>SUM(IF(COUNTIF(MediaScorecard!CC2409, "*1.*"), 2, 0), IF(COUNTIF(MediaScorecard!CC2409, "*2.*"), 2, 0), IF(COUNTIF(MediaScorecard!CC2409, "*3.*"), 2, 0), IF(COUNTIF(MediaScorecard!CC2409, "*4.*"), 2, 0), IF(COUNTIF(MediaScorecard!CC2409, "*5.*"), 2, 0), IF(COUNTIF(MediaScorecard!CC2409, "*6.*"), 2, 0))</f>
        <v/>
      </c>
      <c r="BY1922" s="277">
        <f t="array" ref="BY1922">SUM(VALUE(AT1922),VALUE(AU1922),VALUE(AV1922),VALUE(AW1922),VALUE(AX1922),VALUE(AY1922),VALUE(AZ1922),VALUE(BB1922),VALUE(BC1922),VALUE(BD1922),VALUE(BE1922),VALUE(BF1922),VALUE(BG1922),VALUE(BH1922),VALUE(BI1922),VALUE(BJ1922),VALUE(BK1922),VALUE(BL1922),VALUE(BM1922),VALUE(BN1922),VALUE(BO1922),VALUE(BP1922),VALUE(BQ1922),VALUE(BR1922),VALUE(BS1922),VALUE(BT1922),VALUE(BU1922),VALUE(BV1922),VALUE(BW1922))</f>
        <v/>
      </c>
      <c r="BZ1922" s="307" t="n"/>
      <c r="CA1922" s="307" t="n"/>
      <c r="CB1922" s="307" t="n"/>
      <c r="CC1922" s="307" t="n"/>
      <c r="CD1922" s="307" t="n"/>
      <c r="CE1922" s="307" t="n"/>
      <c r="CF1922" s="307" t="n"/>
      <c r="CG1922" s="307" t="n"/>
      <c r="CH1922" s="307" t="n"/>
      <c r="CI1922" s="307" t="n"/>
      <c r="CJ1922" s="307" t="n"/>
      <c r="CK1922" s="307" t="n"/>
      <c r="CL1922" s="307" t="n"/>
      <c r="CM1922" s="307" t="n"/>
      <c r="CN1922" s="307" t="n"/>
      <c r="CO1922" s="307" t="n"/>
      <c r="CP1922" s="307" t="n"/>
      <c r="CQ1922" s="307" t="n"/>
      <c r="CR1922" s="279" t="n"/>
      <c r="CS1922" s="280" t="n"/>
      <c r="CT1922" s="421">
        <f>(IF(OR(MediaScorecard!BG2409="x", MediaScorecard!BH2409="x",MediaScorecard!BI2409="x",MediaScorecard!BJ2409="x",MediaScorecard!BK2409="x"),1, 2))</f>
        <v/>
      </c>
      <c r="CU1922" s="308" t="n"/>
      <c r="CV1922" s="308" t="n"/>
      <c r="CW1922" s="308" t="n"/>
      <c r="CX1922" s="309" t="n"/>
      <c r="CY1922" s="308" t="n"/>
      <c r="CZ1922" s="308" t="n"/>
      <c r="DA1922" s="308" t="n"/>
    </row>
    <row r="1923" ht="21" customHeight="1" s="590">
      <c r="A1923" s="421" t="n"/>
      <c r="B1923" s="270" t="n"/>
      <c r="C1923" s="269" t="n"/>
      <c r="D1923" s="267" t="n"/>
      <c r="E1923" s="267" t="n"/>
      <c r="F1923" s="268" t="n"/>
      <c r="G1923" s="421" t="n"/>
      <c r="H1923" s="269" t="n"/>
      <c r="I1923" s="421" t="n"/>
      <c r="J1923" s="421" t="n"/>
      <c r="K1923" s="421" t="n"/>
      <c r="L1923" s="421" t="n"/>
      <c r="M1923" s="421" t="n"/>
      <c r="N1923" s="421" t="n"/>
      <c r="O1923" s="421" t="n"/>
      <c r="P1923" s="421" t="n"/>
      <c r="Q1923" s="421" t="n"/>
      <c r="R1923" s="270" t="n"/>
      <c r="S1923" s="421" t="n"/>
      <c r="T1923" s="421" t="n"/>
      <c r="U1923" s="421" t="n"/>
      <c r="V1923" s="421" t="n"/>
      <c r="W1923" s="421" t="n"/>
      <c r="X1923" s="421" t="n"/>
      <c r="Y1923" s="421" t="n"/>
      <c r="Z1923" s="421" t="n"/>
      <c r="AA1923" s="421" t="n"/>
      <c r="AB1923" s="421" t="n"/>
      <c r="AC1923" s="421" t="n"/>
      <c r="AD1923" s="421" t="n"/>
      <c r="AE1923" s="421" t="n"/>
      <c r="AF1923" s="421" t="n"/>
      <c r="AG1923" s="421" t="n"/>
      <c r="AH1923" s="421" t="n"/>
      <c r="AI1923" s="421" t="n"/>
      <c r="AJ1923" s="297" t="n"/>
      <c r="AK1923" s="297" t="n"/>
      <c r="AL1923" s="284" t="n"/>
      <c r="AM1923" s="297" t="n"/>
      <c r="AN1923" s="285" t="n"/>
      <c r="AO1923" s="297" t="n"/>
      <c r="AP1923" s="297" t="n"/>
      <c r="AQ1923" s="297" t="n"/>
      <c r="AR1923" s="297" t="n"/>
      <c r="AS1923" s="297" t="n"/>
      <c r="AT1923" s="285" t="n"/>
      <c r="AU1923" s="297" t="n"/>
      <c r="AV1923" s="297" t="n"/>
      <c r="AW1923" s="297" t="n"/>
      <c r="AX1923" s="297" t="n"/>
      <c r="AY1923" s="286" t="n"/>
      <c r="AZ1923" s="286" t="n"/>
      <c r="BA1923" s="287" t="n"/>
      <c r="BB1923" s="286" t="n"/>
      <c r="BC1923" s="286" t="n"/>
      <c r="BD1923" s="286" t="n"/>
      <c r="BE1923" s="286" t="n"/>
      <c r="BF1923" s="286" t="n"/>
      <c r="BG1923" s="286" t="n"/>
      <c r="BH1923" s="297" t="n"/>
      <c r="BI1923" s="297" t="n"/>
      <c r="BJ1923" s="297" t="n"/>
      <c r="BK1923" s="297" t="n"/>
      <c r="BL1923" s="297" t="n"/>
      <c r="BM1923" s="297" t="n"/>
      <c r="BN1923" s="297" t="n"/>
      <c r="BO1923" s="285" t="n"/>
      <c r="BP1923" s="297" t="n"/>
      <c r="BQ1923" s="297" t="n"/>
      <c r="BR1923" s="297" t="n"/>
      <c r="BS1923" s="297" t="n"/>
      <c r="BT1923" s="297" t="n"/>
      <c r="BU1923" s="297" t="n"/>
      <c r="BV1923" s="297" t="n"/>
      <c r="BW1923" s="288" t="n"/>
      <c r="BX1923" s="276">
        <f>SUM(IF(COUNTIF(MediaScorecard!CC2410, "*1.*"), 2, 0), IF(COUNTIF(MediaScorecard!CC2410, "*2.*"), 2, 0), IF(COUNTIF(MediaScorecard!CC2410, "*3.*"), 2, 0), IF(COUNTIF(MediaScorecard!CC2410, "*4.*"), 2, 0), IF(COUNTIF(MediaScorecard!CC2410, "*5.*"), 2, 0), IF(COUNTIF(MediaScorecard!CC2410, "*6.*"), 2, 0))</f>
        <v/>
      </c>
      <c r="BY1923" s="277">
        <f t="array" ref="BY1923">SUM(VALUE(AT1923),VALUE(AU1923),VALUE(AV1923),VALUE(AW1923),VALUE(AX1923),VALUE(AY1923),VALUE(AZ1923),VALUE(BB1923),VALUE(BC1923),VALUE(BD1923),VALUE(BE1923),VALUE(BF1923),VALUE(BG1923),VALUE(BH1923),VALUE(BI1923),VALUE(BJ1923),VALUE(BK1923),VALUE(BL1923),VALUE(BM1923),VALUE(BN1923),VALUE(BO1923),VALUE(BP1923),VALUE(BQ1923),VALUE(BR1923),VALUE(BS1923),VALUE(BT1923),VALUE(BU1923),VALUE(BV1923),VALUE(BW1923))</f>
        <v/>
      </c>
      <c r="BZ1923" s="307" t="n"/>
      <c r="CA1923" s="307" t="n"/>
      <c r="CB1923" s="307" t="n"/>
      <c r="CC1923" s="307" t="n"/>
      <c r="CD1923" s="307" t="n"/>
      <c r="CE1923" s="307" t="n"/>
      <c r="CF1923" s="307" t="n"/>
      <c r="CG1923" s="307" t="n"/>
      <c r="CH1923" s="307" t="n"/>
      <c r="CI1923" s="307" t="n"/>
      <c r="CJ1923" s="307" t="n"/>
      <c r="CK1923" s="307" t="n"/>
      <c r="CL1923" s="307" t="n"/>
      <c r="CM1923" s="307" t="n"/>
      <c r="CN1923" s="307" t="n"/>
      <c r="CO1923" s="307" t="n"/>
      <c r="CP1923" s="307" t="n"/>
      <c r="CQ1923" s="307" t="n"/>
      <c r="CR1923" s="279" t="n"/>
      <c r="CS1923" s="280" t="n"/>
      <c r="CT1923" s="421">
        <f>(IF(OR(MediaScorecard!BG2410="x", MediaScorecard!BH2410="x",MediaScorecard!BI2410="x",MediaScorecard!BJ2410="x",MediaScorecard!BK2410="x"),1, 2))</f>
        <v/>
      </c>
      <c r="CU1923" s="308" t="n"/>
      <c r="CV1923" s="308" t="n"/>
      <c r="CW1923" s="308" t="n"/>
      <c r="CX1923" s="309" t="n"/>
      <c r="CY1923" s="308" t="n"/>
      <c r="CZ1923" s="308" t="n"/>
      <c r="DA1923" s="308" t="n"/>
    </row>
    <row r="1924" ht="21" customHeight="1" s="590">
      <c r="A1924" s="421" t="n"/>
      <c r="B1924" s="270" t="n"/>
      <c r="C1924" s="269" t="n"/>
      <c r="D1924" s="267" t="n"/>
      <c r="E1924" s="267" t="n"/>
      <c r="F1924" s="268" t="n"/>
      <c r="G1924" s="421" t="n"/>
      <c r="H1924" s="269" t="n"/>
      <c r="I1924" s="421" t="n"/>
      <c r="J1924" s="421" t="n"/>
      <c r="K1924" s="421" t="n"/>
      <c r="L1924" s="421" t="n"/>
      <c r="M1924" s="421" t="n"/>
      <c r="N1924" s="421" t="n"/>
      <c r="O1924" s="421" t="n"/>
      <c r="P1924" s="421" t="n"/>
      <c r="Q1924" s="421" t="n"/>
      <c r="R1924" s="270" t="n"/>
      <c r="S1924" s="421" t="n"/>
      <c r="T1924" s="421" t="n"/>
      <c r="U1924" s="421" t="n"/>
      <c r="V1924" s="421" t="n"/>
      <c r="W1924" s="421" t="n"/>
      <c r="X1924" s="421" t="n"/>
      <c r="Y1924" s="421" t="n"/>
      <c r="Z1924" s="421" t="n"/>
      <c r="AA1924" s="421" t="n"/>
      <c r="AB1924" s="421" t="n"/>
      <c r="AC1924" s="421" t="n"/>
      <c r="AD1924" s="421" t="n"/>
      <c r="AE1924" s="421" t="n"/>
      <c r="AF1924" s="421" t="n"/>
      <c r="AG1924" s="421" t="n"/>
      <c r="AH1924" s="421" t="n"/>
      <c r="AI1924" s="421" t="n"/>
      <c r="AJ1924" s="297" t="n"/>
      <c r="AK1924" s="297" t="n"/>
      <c r="AL1924" s="284" t="n"/>
      <c r="AM1924" s="297" t="n"/>
      <c r="AN1924" s="285" t="n"/>
      <c r="AO1924" s="297" t="n"/>
      <c r="AP1924" s="297" t="n"/>
      <c r="AQ1924" s="297" t="n"/>
      <c r="AR1924" s="297" t="n"/>
      <c r="AS1924" s="297" t="n"/>
      <c r="AT1924" s="285" t="n"/>
      <c r="AU1924" s="297" t="n"/>
      <c r="AV1924" s="297" t="n"/>
      <c r="AW1924" s="297" t="n"/>
      <c r="AX1924" s="297" t="n"/>
      <c r="AY1924" s="286" t="n"/>
      <c r="AZ1924" s="286" t="n"/>
      <c r="BA1924" s="287" t="n"/>
      <c r="BB1924" s="286" t="n"/>
      <c r="BC1924" s="286" t="n"/>
      <c r="BD1924" s="286" t="n"/>
      <c r="BE1924" s="286" t="n"/>
      <c r="BF1924" s="286" t="n"/>
      <c r="BG1924" s="286" t="n"/>
      <c r="BH1924" s="297" t="n"/>
      <c r="BI1924" s="297" t="n"/>
      <c r="BJ1924" s="297" t="n"/>
      <c r="BK1924" s="297" t="n"/>
      <c r="BL1924" s="297" t="n"/>
      <c r="BM1924" s="297" t="n"/>
      <c r="BN1924" s="297" t="n"/>
      <c r="BO1924" s="285" t="n"/>
      <c r="BP1924" s="297" t="n"/>
      <c r="BQ1924" s="297" t="n"/>
      <c r="BR1924" s="297" t="n"/>
      <c r="BS1924" s="297" t="n"/>
      <c r="BT1924" s="297" t="n"/>
      <c r="BU1924" s="297" t="n"/>
      <c r="BV1924" s="297" t="n"/>
      <c r="BW1924" s="288" t="n"/>
      <c r="BX1924" s="276">
        <f>SUM(IF(COUNTIF(MediaScorecard!CC2411, "*1.*"), 2, 0), IF(COUNTIF(MediaScorecard!CC2411, "*2.*"), 2, 0), IF(COUNTIF(MediaScorecard!CC2411, "*3.*"), 2, 0), IF(COUNTIF(MediaScorecard!CC2411, "*4.*"), 2, 0), IF(COUNTIF(MediaScorecard!CC2411, "*5.*"), 2, 0), IF(COUNTIF(MediaScorecard!CC2411, "*6.*"), 2, 0))</f>
        <v/>
      </c>
      <c r="BY1924" s="277">
        <f t="array" ref="BY1924">SUM(VALUE(AT1924),VALUE(AU1924),VALUE(AV1924),VALUE(AW1924),VALUE(AX1924),VALUE(AY1924),VALUE(AZ1924),VALUE(BB1924),VALUE(BC1924),VALUE(BD1924),VALUE(BE1924),VALUE(BF1924),VALUE(BG1924),VALUE(BH1924),VALUE(BI1924),VALUE(BJ1924),VALUE(BK1924),VALUE(BL1924),VALUE(BM1924),VALUE(BN1924),VALUE(BO1924),VALUE(BP1924),VALUE(BQ1924),VALUE(BR1924),VALUE(BS1924),VALUE(BT1924),VALUE(BU1924),VALUE(BV1924),VALUE(BW1924))</f>
        <v/>
      </c>
      <c r="BZ1924" s="307" t="n"/>
      <c r="CA1924" s="307" t="n"/>
      <c r="CB1924" s="307" t="n"/>
      <c r="CC1924" s="307" t="n"/>
      <c r="CD1924" s="307" t="n"/>
      <c r="CE1924" s="307" t="n"/>
      <c r="CF1924" s="307" t="n"/>
      <c r="CG1924" s="307" t="n"/>
      <c r="CH1924" s="307" t="n"/>
      <c r="CI1924" s="307" t="n"/>
      <c r="CJ1924" s="307" t="n"/>
      <c r="CK1924" s="307" t="n"/>
      <c r="CL1924" s="307" t="n"/>
      <c r="CM1924" s="307" t="n"/>
      <c r="CN1924" s="307" t="n"/>
      <c r="CO1924" s="307" t="n"/>
      <c r="CP1924" s="307" t="n"/>
      <c r="CQ1924" s="307" t="n"/>
      <c r="CR1924" s="279" t="n"/>
      <c r="CS1924" s="280" t="n"/>
      <c r="CT1924" s="421">
        <f>(IF(OR(MediaScorecard!BG2411="x", MediaScorecard!BH2411="x",MediaScorecard!BI2411="x",MediaScorecard!BJ2411="x",MediaScorecard!BK2411="x"),1, 2))</f>
        <v/>
      </c>
      <c r="CU1924" s="308" t="n"/>
      <c r="CV1924" s="308" t="n"/>
      <c r="CW1924" s="308" t="n"/>
      <c r="CX1924" s="309" t="n"/>
      <c r="CY1924" s="308" t="n"/>
      <c r="CZ1924" s="308" t="n"/>
      <c r="DA1924" s="308" t="n"/>
    </row>
    <row r="1925" ht="21" customHeight="1" s="590">
      <c r="A1925" s="421" t="n"/>
      <c r="B1925" s="270" t="n"/>
      <c r="C1925" s="269" t="n"/>
      <c r="D1925" s="267" t="n"/>
      <c r="E1925" s="267" t="n"/>
      <c r="F1925" s="268" t="n"/>
      <c r="G1925" s="421" t="n"/>
      <c r="H1925" s="269" t="n"/>
      <c r="I1925" s="421" t="n"/>
      <c r="J1925" s="421" t="n"/>
      <c r="K1925" s="421" t="n"/>
      <c r="L1925" s="421" t="n"/>
      <c r="M1925" s="421" t="n"/>
      <c r="N1925" s="421" t="n"/>
      <c r="O1925" s="421" t="n"/>
      <c r="P1925" s="421" t="n"/>
      <c r="Q1925" s="421" t="n"/>
      <c r="R1925" s="270" t="n"/>
      <c r="S1925" s="421" t="n"/>
      <c r="T1925" s="421" t="n"/>
      <c r="U1925" s="421" t="n"/>
      <c r="V1925" s="421" t="n"/>
      <c r="W1925" s="421" t="n"/>
      <c r="X1925" s="421" t="n"/>
      <c r="Y1925" s="421" t="n"/>
      <c r="Z1925" s="421" t="n"/>
      <c r="AA1925" s="421" t="n"/>
      <c r="AB1925" s="421" t="n"/>
      <c r="AC1925" s="421" t="n"/>
      <c r="AD1925" s="421" t="n"/>
      <c r="AE1925" s="421" t="n"/>
      <c r="AF1925" s="421" t="n"/>
      <c r="AG1925" s="421" t="n"/>
      <c r="AH1925" s="421" t="n"/>
      <c r="AI1925" s="421" t="n"/>
      <c r="AJ1925" s="297" t="n"/>
      <c r="AK1925" s="297" t="n"/>
      <c r="AL1925" s="284" t="n"/>
      <c r="AM1925" s="297" t="n"/>
      <c r="AN1925" s="285" t="n"/>
      <c r="AO1925" s="297" t="n"/>
      <c r="AP1925" s="297" t="n"/>
      <c r="AQ1925" s="297" t="n"/>
      <c r="AR1925" s="297" t="n"/>
      <c r="AS1925" s="297" t="n"/>
      <c r="AT1925" s="285" t="n"/>
      <c r="AU1925" s="297" t="n"/>
      <c r="AV1925" s="297" t="n"/>
      <c r="AW1925" s="297" t="n"/>
      <c r="AX1925" s="297" t="n"/>
      <c r="AY1925" s="286" t="n"/>
      <c r="AZ1925" s="286" t="n"/>
      <c r="BA1925" s="287" t="n"/>
      <c r="BB1925" s="286" t="n"/>
      <c r="BC1925" s="286" t="n"/>
      <c r="BD1925" s="286" t="n"/>
      <c r="BE1925" s="286" t="n"/>
      <c r="BF1925" s="286" t="n"/>
      <c r="BG1925" s="286" t="n"/>
      <c r="BH1925" s="297" t="n"/>
      <c r="BI1925" s="297" t="n"/>
      <c r="BJ1925" s="297" t="n"/>
      <c r="BK1925" s="297" t="n"/>
      <c r="BL1925" s="297" t="n"/>
      <c r="BM1925" s="297" t="n"/>
      <c r="BN1925" s="297" t="n"/>
      <c r="BO1925" s="285" t="n"/>
      <c r="BP1925" s="297" t="n"/>
      <c r="BQ1925" s="297" t="n"/>
      <c r="BR1925" s="297" t="n"/>
      <c r="BS1925" s="297" t="n"/>
      <c r="BT1925" s="297" t="n"/>
      <c r="BU1925" s="297" t="n"/>
      <c r="BV1925" s="297" t="n"/>
      <c r="BW1925" s="288" t="n"/>
      <c r="BX1925" s="276">
        <f>SUM(IF(COUNTIF(MediaScorecard!CC2412, "*1.*"), 2, 0), IF(COUNTIF(MediaScorecard!CC2412, "*2.*"), 2, 0), IF(COUNTIF(MediaScorecard!CC2412, "*3.*"), 2, 0), IF(COUNTIF(MediaScorecard!CC2412, "*4.*"), 2, 0), IF(COUNTIF(MediaScorecard!CC2412, "*5.*"), 2, 0), IF(COUNTIF(MediaScorecard!CC2412, "*6.*"), 2, 0))</f>
        <v/>
      </c>
      <c r="BY1925" s="277">
        <f t="array" ref="BY1925">SUM(VALUE(AT1925),VALUE(AU1925),VALUE(AV1925),VALUE(AW1925),VALUE(AX1925),VALUE(AY1925),VALUE(AZ1925),VALUE(BB1925),VALUE(BC1925),VALUE(BD1925),VALUE(BE1925),VALUE(BF1925),VALUE(BG1925),VALUE(BH1925),VALUE(BI1925),VALUE(BJ1925),VALUE(BK1925),VALUE(BL1925),VALUE(BM1925),VALUE(BN1925),VALUE(BO1925),VALUE(BP1925),VALUE(BQ1925),VALUE(BR1925),VALUE(BS1925),VALUE(BT1925),VALUE(BU1925),VALUE(BV1925),VALUE(BW1925))</f>
        <v/>
      </c>
      <c r="BZ1925" s="307" t="n"/>
      <c r="CA1925" s="307" t="n"/>
      <c r="CB1925" s="307" t="n"/>
      <c r="CC1925" s="307" t="n"/>
      <c r="CD1925" s="307" t="n"/>
      <c r="CE1925" s="307" t="n"/>
      <c r="CF1925" s="307" t="n"/>
      <c r="CG1925" s="307" t="n"/>
      <c r="CH1925" s="307" t="n"/>
      <c r="CI1925" s="307" t="n"/>
      <c r="CJ1925" s="307" t="n"/>
      <c r="CK1925" s="307" t="n"/>
      <c r="CL1925" s="307" t="n"/>
      <c r="CM1925" s="307" t="n"/>
      <c r="CN1925" s="307" t="n"/>
      <c r="CO1925" s="307" t="n"/>
      <c r="CP1925" s="307" t="n"/>
      <c r="CQ1925" s="307" t="n"/>
      <c r="CR1925" s="279" t="n"/>
      <c r="CS1925" s="280" t="n"/>
      <c r="CT1925" s="421">
        <f>(IF(OR(MediaScorecard!BG2412="x", MediaScorecard!BH2412="x",MediaScorecard!BI2412="x",MediaScorecard!BJ2412="x",MediaScorecard!BK2412="x"),1, 2))</f>
        <v/>
      </c>
      <c r="CU1925" s="308" t="n"/>
      <c r="CV1925" s="308" t="n"/>
      <c r="CW1925" s="308" t="n"/>
      <c r="CX1925" s="309" t="n"/>
      <c r="CY1925" s="308" t="n"/>
      <c r="CZ1925" s="308" t="n"/>
      <c r="DA1925" s="308" t="n"/>
    </row>
    <row r="1926" ht="21" customHeight="1" s="590">
      <c r="A1926" s="421" t="n"/>
      <c r="B1926" s="270" t="n"/>
      <c r="C1926" s="269" t="n"/>
      <c r="D1926" s="267" t="n"/>
      <c r="E1926" s="267" t="n"/>
      <c r="F1926" s="268" t="n"/>
      <c r="G1926" s="421" t="n"/>
      <c r="H1926" s="269" t="n"/>
      <c r="I1926" s="421" t="n"/>
      <c r="J1926" s="421" t="n"/>
      <c r="K1926" s="421" t="n"/>
      <c r="L1926" s="421" t="n"/>
      <c r="M1926" s="421" t="n"/>
      <c r="N1926" s="421" t="n"/>
      <c r="O1926" s="421" t="n"/>
      <c r="P1926" s="421" t="n"/>
      <c r="Q1926" s="421" t="n"/>
      <c r="R1926" s="270" t="n"/>
      <c r="S1926" s="421" t="n"/>
      <c r="T1926" s="421" t="n"/>
      <c r="U1926" s="421" t="n"/>
      <c r="V1926" s="421" t="n"/>
      <c r="W1926" s="421" t="n"/>
      <c r="X1926" s="421" t="n"/>
      <c r="Y1926" s="421" t="n"/>
      <c r="Z1926" s="421" t="n"/>
      <c r="AA1926" s="421" t="n"/>
      <c r="AB1926" s="421" t="n"/>
      <c r="AC1926" s="421" t="n"/>
      <c r="AD1926" s="421" t="n"/>
      <c r="AE1926" s="421" t="n"/>
      <c r="AF1926" s="421" t="n"/>
      <c r="AG1926" s="421" t="n"/>
      <c r="AH1926" s="421" t="n"/>
      <c r="AI1926" s="421" t="n"/>
      <c r="AJ1926" s="297" t="n"/>
      <c r="AK1926" s="297" t="n"/>
      <c r="AL1926" s="284" t="n"/>
      <c r="AM1926" s="297" t="n"/>
      <c r="AN1926" s="285" t="n"/>
      <c r="AO1926" s="297" t="n"/>
      <c r="AP1926" s="297" t="n"/>
      <c r="AQ1926" s="297" t="n"/>
      <c r="AR1926" s="297" t="n"/>
      <c r="AS1926" s="297" t="n"/>
      <c r="AT1926" s="285" t="n"/>
      <c r="AU1926" s="297" t="n"/>
      <c r="AV1926" s="297" t="n"/>
      <c r="AW1926" s="297" t="n"/>
      <c r="AX1926" s="297" t="n"/>
      <c r="AY1926" s="286" t="n"/>
      <c r="AZ1926" s="286" t="n"/>
      <c r="BA1926" s="287" t="n"/>
      <c r="BB1926" s="286" t="n"/>
      <c r="BC1926" s="286" t="n"/>
      <c r="BD1926" s="286" t="n"/>
      <c r="BE1926" s="286" t="n"/>
      <c r="BF1926" s="286" t="n"/>
      <c r="BG1926" s="286" t="n"/>
      <c r="BH1926" s="297" t="n"/>
      <c r="BI1926" s="297" t="n"/>
      <c r="BJ1926" s="297" t="n"/>
      <c r="BK1926" s="297" t="n"/>
      <c r="BL1926" s="297" t="n"/>
      <c r="BM1926" s="297" t="n"/>
      <c r="BN1926" s="297" t="n"/>
      <c r="BO1926" s="285" t="n"/>
      <c r="BP1926" s="297" t="n"/>
      <c r="BQ1926" s="297" t="n"/>
      <c r="BR1926" s="297" t="n"/>
      <c r="BS1926" s="297" t="n"/>
      <c r="BT1926" s="297" t="n"/>
      <c r="BU1926" s="297" t="n"/>
      <c r="BV1926" s="297" t="n"/>
      <c r="BW1926" s="288" t="n"/>
      <c r="BX1926" s="276">
        <f>SUM(IF(COUNTIF(MediaScorecard!CC2413, "*1.*"), 2, 0), IF(COUNTIF(MediaScorecard!CC2413, "*2.*"), 2, 0), IF(COUNTIF(MediaScorecard!CC2413, "*3.*"), 2, 0), IF(COUNTIF(MediaScorecard!CC2413, "*4.*"), 2, 0), IF(COUNTIF(MediaScorecard!CC2413, "*5.*"), 2, 0), IF(COUNTIF(MediaScorecard!CC2413, "*6.*"), 2, 0))</f>
        <v/>
      </c>
      <c r="BY1926" s="277">
        <f t="array" ref="BY1926">SUM(VALUE(AT1926),VALUE(AU1926),VALUE(AV1926),VALUE(AW1926),VALUE(AX1926),VALUE(AY1926),VALUE(AZ1926),VALUE(BB1926),VALUE(BC1926),VALUE(BD1926),VALUE(BE1926),VALUE(BF1926),VALUE(BG1926),VALUE(BH1926),VALUE(BI1926),VALUE(BJ1926),VALUE(BK1926),VALUE(BL1926),VALUE(BM1926),VALUE(BN1926),VALUE(BO1926),VALUE(BP1926),VALUE(BQ1926),VALUE(BR1926),VALUE(BS1926),VALUE(BT1926),VALUE(BU1926),VALUE(BV1926),VALUE(BW1926))</f>
        <v/>
      </c>
      <c r="BZ1926" s="307" t="n"/>
      <c r="CA1926" s="307" t="n"/>
      <c r="CB1926" s="307" t="n"/>
      <c r="CC1926" s="307" t="n"/>
      <c r="CD1926" s="307" t="n"/>
      <c r="CE1926" s="307" t="n"/>
      <c r="CF1926" s="307" t="n"/>
      <c r="CG1926" s="307" t="n"/>
      <c r="CH1926" s="307" t="n"/>
      <c r="CI1926" s="307" t="n"/>
      <c r="CJ1926" s="307" t="n"/>
      <c r="CK1926" s="307" t="n"/>
      <c r="CL1926" s="307" t="n"/>
      <c r="CM1926" s="307" t="n"/>
      <c r="CN1926" s="307" t="n"/>
      <c r="CO1926" s="307" t="n"/>
      <c r="CP1926" s="307" t="n"/>
      <c r="CQ1926" s="307" t="n"/>
      <c r="CR1926" s="279" t="n"/>
      <c r="CS1926" s="280" t="n"/>
      <c r="CT1926" s="421">
        <f>(IF(OR(MediaScorecard!BG2413="x", MediaScorecard!BH2413="x",MediaScorecard!BI2413="x",MediaScorecard!BJ2413="x",MediaScorecard!BK2413="x"),1, 2))</f>
        <v/>
      </c>
      <c r="CU1926" s="308" t="n"/>
      <c r="CV1926" s="308" t="n"/>
      <c r="CW1926" s="308" t="n"/>
      <c r="CX1926" s="309" t="n"/>
      <c r="CY1926" s="308" t="n"/>
      <c r="CZ1926" s="308" t="n"/>
      <c r="DA1926" s="308" t="n"/>
    </row>
    <row r="1927" ht="21" customHeight="1" s="590">
      <c r="A1927" s="421" t="n"/>
      <c r="B1927" s="270" t="n"/>
      <c r="C1927" s="269" t="n"/>
      <c r="D1927" s="267" t="n"/>
      <c r="E1927" s="267" t="n"/>
      <c r="F1927" s="268" t="n"/>
      <c r="G1927" s="421" t="n"/>
      <c r="H1927" s="269" t="n"/>
      <c r="I1927" s="421" t="n"/>
      <c r="J1927" s="421" t="n"/>
      <c r="K1927" s="421" t="n"/>
      <c r="L1927" s="421" t="n"/>
      <c r="M1927" s="421" t="n"/>
      <c r="N1927" s="421" t="n"/>
      <c r="O1927" s="421" t="n"/>
      <c r="P1927" s="421" t="n"/>
      <c r="Q1927" s="421" t="n"/>
      <c r="R1927" s="270" t="n"/>
      <c r="S1927" s="421" t="n"/>
      <c r="T1927" s="421" t="n"/>
      <c r="U1927" s="421" t="n"/>
      <c r="V1927" s="421" t="n"/>
      <c r="W1927" s="421" t="n"/>
      <c r="X1927" s="421" t="n"/>
      <c r="Y1927" s="421" t="n"/>
      <c r="Z1927" s="421" t="n"/>
      <c r="AA1927" s="421" t="n"/>
      <c r="AB1927" s="421" t="n"/>
      <c r="AC1927" s="421" t="n"/>
      <c r="AD1927" s="421" t="n"/>
      <c r="AE1927" s="421" t="n"/>
      <c r="AF1927" s="421" t="n"/>
      <c r="AG1927" s="421" t="n"/>
      <c r="AH1927" s="421" t="n"/>
      <c r="AI1927" s="421" t="n"/>
      <c r="AJ1927" s="297" t="n"/>
      <c r="AK1927" s="297" t="n"/>
      <c r="AL1927" s="284" t="n"/>
      <c r="AM1927" s="297" t="n"/>
      <c r="AN1927" s="285" t="n"/>
      <c r="AO1927" s="297" t="n"/>
      <c r="AP1927" s="297" t="n"/>
      <c r="AQ1927" s="297" t="n"/>
      <c r="AR1927" s="297" t="n"/>
      <c r="AS1927" s="297" t="n"/>
      <c r="AT1927" s="285" t="n"/>
      <c r="AU1927" s="297" t="n"/>
      <c r="AV1927" s="297" t="n"/>
      <c r="AW1927" s="297" t="n"/>
      <c r="AX1927" s="297" t="n"/>
      <c r="AY1927" s="286" t="n"/>
      <c r="AZ1927" s="286" t="n"/>
      <c r="BA1927" s="287" t="n"/>
      <c r="BB1927" s="286" t="n"/>
      <c r="BC1927" s="286" t="n"/>
      <c r="BD1927" s="286" t="n"/>
      <c r="BE1927" s="286" t="n"/>
      <c r="BF1927" s="286" t="n"/>
      <c r="BG1927" s="286" t="n"/>
      <c r="BH1927" s="297" t="n"/>
      <c r="BI1927" s="297" t="n"/>
      <c r="BJ1927" s="297" t="n"/>
      <c r="BK1927" s="297" t="n"/>
      <c r="BL1927" s="297" t="n"/>
      <c r="BM1927" s="297" t="n"/>
      <c r="BN1927" s="297" t="n"/>
      <c r="BO1927" s="285" t="n"/>
      <c r="BP1927" s="297" t="n"/>
      <c r="BQ1927" s="297" t="n"/>
      <c r="BR1927" s="297" t="n"/>
      <c r="BS1927" s="297" t="n"/>
      <c r="BT1927" s="297" t="n"/>
      <c r="BU1927" s="297" t="n"/>
      <c r="BV1927" s="297" t="n"/>
      <c r="BW1927" s="288" t="n"/>
      <c r="BX1927" s="276">
        <f>SUM(IF(COUNTIF(MediaScorecard!CC2414, "*1.*"), 2, 0), IF(COUNTIF(MediaScorecard!CC2414, "*2.*"), 2, 0), IF(COUNTIF(MediaScorecard!CC2414, "*3.*"), 2, 0), IF(COUNTIF(MediaScorecard!CC2414, "*4.*"), 2, 0), IF(COUNTIF(MediaScorecard!CC2414, "*5.*"), 2, 0), IF(COUNTIF(MediaScorecard!CC2414, "*6.*"), 2, 0))</f>
        <v/>
      </c>
      <c r="BY1927" s="277">
        <f t="array" ref="BY1927">SUM(VALUE(AT1927),VALUE(AU1927),VALUE(AV1927),VALUE(AW1927),VALUE(AX1927),VALUE(AY1927),VALUE(AZ1927),VALUE(BB1927),VALUE(BC1927),VALUE(BD1927),VALUE(BE1927),VALUE(BF1927),VALUE(BG1927),VALUE(BH1927),VALUE(BI1927),VALUE(BJ1927),VALUE(BK1927),VALUE(BL1927),VALUE(BM1927),VALUE(BN1927),VALUE(BO1927),VALUE(BP1927),VALUE(BQ1927),VALUE(BR1927),VALUE(BS1927),VALUE(BT1927),VALUE(BU1927),VALUE(BV1927),VALUE(BW1927))</f>
        <v/>
      </c>
      <c r="BZ1927" s="307" t="n"/>
      <c r="CA1927" s="307" t="n"/>
      <c r="CB1927" s="307" t="n"/>
      <c r="CC1927" s="307" t="n"/>
      <c r="CD1927" s="307" t="n"/>
      <c r="CE1927" s="307" t="n"/>
      <c r="CF1927" s="307" t="n"/>
      <c r="CG1927" s="307" t="n"/>
      <c r="CH1927" s="307" t="n"/>
      <c r="CI1927" s="307" t="n"/>
      <c r="CJ1927" s="307" t="n"/>
      <c r="CK1927" s="307" t="n"/>
      <c r="CL1927" s="307" t="n"/>
      <c r="CM1927" s="307" t="n"/>
      <c r="CN1927" s="307" t="n"/>
      <c r="CO1927" s="307" t="n"/>
      <c r="CP1927" s="307" t="n"/>
      <c r="CQ1927" s="307" t="n"/>
      <c r="CR1927" s="279" t="n"/>
      <c r="CS1927" s="280" t="n"/>
      <c r="CT1927" s="421">
        <f>(IF(OR(MediaScorecard!BG2414="x", MediaScorecard!BH2414="x",MediaScorecard!BI2414="x",MediaScorecard!BJ2414="x",MediaScorecard!BK2414="x"),1, 2))</f>
        <v/>
      </c>
      <c r="CU1927" s="308" t="n"/>
      <c r="CV1927" s="308" t="n"/>
      <c r="CW1927" s="308" t="n"/>
      <c r="CX1927" s="309" t="n"/>
      <c r="CY1927" s="308" t="n"/>
      <c r="CZ1927" s="308" t="n"/>
      <c r="DA1927" s="308" t="n"/>
    </row>
    <row r="1928" ht="21" customHeight="1" s="590">
      <c r="A1928" s="421" t="n"/>
      <c r="B1928" s="270" t="n"/>
      <c r="C1928" s="269" t="n"/>
      <c r="D1928" s="267" t="n"/>
      <c r="E1928" s="267" t="n"/>
      <c r="F1928" s="268" t="n"/>
      <c r="G1928" s="421" t="n"/>
      <c r="H1928" s="269" t="n"/>
      <c r="I1928" s="421" t="n"/>
      <c r="J1928" s="421" t="n"/>
      <c r="K1928" s="421" t="n"/>
      <c r="L1928" s="421" t="n"/>
      <c r="M1928" s="421" t="n"/>
      <c r="N1928" s="421" t="n"/>
      <c r="O1928" s="421" t="n"/>
      <c r="P1928" s="421" t="n"/>
      <c r="Q1928" s="421" t="n"/>
      <c r="R1928" s="270" t="n"/>
      <c r="S1928" s="421" t="n"/>
      <c r="T1928" s="421" t="n"/>
      <c r="U1928" s="421" t="n"/>
      <c r="V1928" s="421" t="n"/>
      <c r="W1928" s="421" t="n"/>
      <c r="X1928" s="421" t="n"/>
      <c r="Y1928" s="421" t="n"/>
      <c r="Z1928" s="421" t="n"/>
      <c r="AA1928" s="421" t="n"/>
      <c r="AB1928" s="421" t="n"/>
      <c r="AC1928" s="421" t="n"/>
      <c r="AD1928" s="421" t="n"/>
      <c r="AE1928" s="421" t="n"/>
      <c r="AF1928" s="421" t="n"/>
      <c r="AG1928" s="421" t="n"/>
      <c r="AH1928" s="421" t="n"/>
      <c r="AI1928" s="421" t="n"/>
      <c r="AJ1928" s="297" t="n"/>
      <c r="AK1928" s="297" t="n"/>
      <c r="AL1928" s="284" t="n"/>
      <c r="AM1928" s="297" t="n"/>
      <c r="AN1928" s="285" t="n"/>
      <c r="AO1928" s="297" t="n"/>
      <c r="AP1928" s="297" t="n"/>
      <c r="AQ1928" s="297" t="n"/>
      <c r="AR1928" s="297" t="n"/>
      <c r="AS1928" s="297" t="n"/>
      <c r="AT1928" s="285" t="n"/>
      <c r="AU1928" s="297" t="n"/>
      <c r="AV1928" s="297" t="n"/>
      <c r="AW1928" s="297" t="n"/>
      <c r="AX1928" s="297" t="n"/>
      <c r="AY1928" s="286" t="n"/>
      <c r="AZ1928" s="286" t="n"/>
      <c r="BA1928" s="287" t="n"/>
      <c r="BB1928" s="286" t="n"/>
      <c r="BC1928" s="286" t="n"/>
      <c r="BD1928" s="286" t="n"/>
      <c r="BE1928" s="286" t="n"/>
      <c r="BF1928" s="286" t="n"/>
      <c r="BG1928" s="286" t="n"/>
      <c r="BH1928" s="297" t="n"/>
      <c r="BI1928" s="297" t="n"/>
      <c r="BJ1928" s="297" t="n"/>
      <c r="BK1928" s="297" t="n"/>
      <c r="BL1928" s="297" t="n"/>
      <c r="BM1928" s="297" t="n"/>
      <c r="BN1928" s="297" t="n"/>
      <c r="BO1928" s="285" t="n"/>
      <c r="BP1928" s="297" t="n"/>
      <c r="BQ1928" s="297" t="n"/>
      <c r="BR1928" s="297" t="n"/>
      <c r="BS1928" s="297" t="n"/>
      <c r="BT1928" s="297" t="n"/>
      <c r="BU1928" s="297" t="n"/>
      <c r="BV1928" s="297" t="n"/>
      <c r="BW1928" s="288" t="n"/>
      <c r="BX1928" s="276">
        <f>SUM(IF(COUNTIF(MediaScorecard!CC2415, "*1.*"), 2, 0), IF(COUNTIF(MediaScorecard!CC2415, "*2.*"), 2, 0), IF(COUNTIF(MediaScorecard!CC2415, "*3.*"), 2, 0), IF(COUNTIF(MediaScorecard!CC2415, "*4.*"), 2, 0), IF(COUNTIF(MediaScorecard!CC2415, "*5.*"), 2, 0), IF(COUNTIF(MediaScorecard!CC2415, "*6.*"), 2, 0))</f>
        <v/>
      </c>
      <c r="BY1928" s="277">
        <f t="array" ref="BY1928">SUM(VALUE(AT1928),VALUE(AU1928),VALUE(AV1928),VALUE(AW1928),VALUE(AX1928),VALUE(AY1928),VALUE(AZ1928),VALUE(BB1928),VALUE(BC1928),VALUE(BD1928),VALUE(BE1928),VALUE(BF1928),VALUE(BG1928),VALUE(BH1928),VALUE(BI1928),VALUE(BJ1928),VALUE(BK1928),VALUE(BL1928),VALUE(BM1928),VALUE(BN1928),VALUE(BO1928),VALUE(BP1928),VALUE(BQ1928),VALUE(BR1928),VALUE(BS1928),VALUE(BT1928),VALUE(BU1928),VALUE(BV1928),VALUE(BW1928))</f>
        <v/>
      </c>
      <c r="BZ1928" s="307" t="n"/>
      <c r="CA1928" s="307" t="n"/>
      <c r="CB1928" s="307" t="n"/>
      <c r="CC1928" s="307" t="n"/>
      <c r="CD1928" s="307" t="n"/>
      <c r="CE1928" s="307" t="n"/>
      <c r="CF1928" s="307" t="n"/>
      <c r="CG1928" s="307" t="n"/>
      <c r="CH1928" s="307" t="n"/>
      <c r="CI1928" s="307" t="n"/>
      <c r="CJ1928" s="307" t="n"/>
      <c r="CK1928" s="307" t="n"/>
      <c r="CL1928" s="307" t="n"/>
      <c r="CM1928" s="307" t="n"/>
      <c r="CN1928" s="307" t="n"/>
      <c r="CO1928" s="307" t="n"/>
      <c r="CP1928" s="307" t="n"/>
      <c r="CQ1928" s="307" t="n"/>
      <c r="CR1928" s="279" t="n"/>
      <c r="CS1928" s="280" t="n"/>
      <c r="CT1928" s="421">
        <f>(IF(OR(MediaScorecard!BG2415="x", MediaScorecard!BH2415="x",MediaScorecard!BI2415="x",MediaScorecard!BJ2415="x",MediaScorecard!BK2415="x"),1, 2))</f>
        <v/>
      </c>
      <c r="CU1928" s="308" t="n"/>
      <c r="CV1928" s="308" t="n"/>
      <c r="CW1928" s="308" t="n"/>
      <c r="CX1928" s="309" t="n"/>
      <c r="CY1928" s="308" t="n"/>
      <c r="CZ1928" s="308" t="n"/>
      <c r="DA1928" s="308" t="n"/>
    </row>
    <row r="1929" ht="21" customHeight="1" s="590">
      <c r="A1929" s="421" t="n"/>
      <c r="B1929" s="270" t="n"/>
      <c r="C1929" s="269" t="n"/>
      <c r="D1929" s="267" t="n"/>
      <c r="E1929" s="267" t="n"/>
      <c r="F1929" s="268" t="n"/>
      <c r="G1929" s="421" t="n"/>
      <c r="H1929" s="269" t="n"/>
      <c r="I1929" s="421" t="n"/>
      <c r="J1929" s="421" t="n"/>
      <c r="K1929" s="421" t="n"/>
      <c r="L1929" s="421" t="n"/>
      <c r="M1929" s="421" t="n"/>
      <c r="N1929" s="421" t="n"/>
      <c r="O1929" s="421" t="n"/>
      <c r="P1929" s="421" t="n"/>
      <c r="Q1929" s="421" t="n"/>
      <c r="R1929" s="270" t="n"/>
      <c r="S1929" s="421" t="n"/>
      <c r="T1929" s="421" t="n"/>
      <c r="U1929" s="421" t="n"/>
      <c r="V1929" s="421" t="n"/>
      <c r="W1929" s="421" t="n"/>
      <c r="X1929" s="421" t="n"/>
      <c r="Y1929" s="421" t="n"/>
      <c r="Z1929" s="421" t="n"/>
      <c r="AA1929" s="421" t="n"/>
      <c r="AB1929" s="421" t="n"/>
      <c r="AC1929" s="421" t="n"/>
      <c r="AD1929" s="421" t="n"/>
      <c r="AE1929" s="421" t="n"/>
      <c r="AF1929" s="421" t="n"/>
      <c r="AG1929" s="421" t="n"/>
      <c r="AH1929" s="421" t="n"/>
      <c r="AI1929" s="421" t="n"/>
      <c r="AJ1929" s="297" t="n"/>
      <c r="AK1929" s="297" t="n"/>
      <c r="AL1929" s="284" t="n"/>
      <c r="AM1929" s="297" t="n"/>
      <c r="AN1929" s="285" t="n"/>
      <c r="AO1929" s="297" t="n"/>
      <c r="AP1929" s="297" t="n"/>
      <c r="AQ1929" s="297" t="n"/>
      <c r="AR1929" s="297" t="n"/>
      <c r="AS1929" s="297" t="n"/>
      <c r="AT1929" s="285" t="n"/>
      <c r="AU1929" s="297" t="n"/>
      <c r="AV1929" s="297" t="n"/>
      <c r="AW1929" s="297" t="n"/>
      <c r="AX1929" s="297" t="n"/>
      <c r="AY1929" s="286" t="n"/>
      <c r="AZ1929" s="286" t="n"/>
      <c r="BA1929" s="287" t="n"/>
      <c r="BB1929" s="286" t="n"/>
      <c r="BC1929" s="286" t="n"/>
      <c r="BD1929" s="286" t="n"/>
      <c r="BE1929" s="286" t="n"/>
      <c r="BF1929" s="286" t="n"/>
      <c r="BG1929" s="286" t="n"/>
      <c r="BH1929" s="297" t="n"/>
      <c r="BI1929" s="297" t="n"/>
      <c r="BJ1929" s="297" t="n"/>
      <c r="BK1929" s="297" t="n"/>
      <c r="BL1929" s="297" t="n"/>
      <c r="BM1929" s="297" t="n"/>
      <c r="BN1929" s="297" t="n"/>
      <c r="BO1929" s="285" t="n"/>
      <c r="BP1929" s="297" t="n"/>
      <c r="BQ1929" s="297" t="n"/>
      <c r="BR1929" s="297" t="n"/>
      <c r="BS1929" s="297" t="n"/>
      <c r="BT1929" s="297" t="n"/>
      <c r="BU1929" s="297" t="n"/>
      <c r="BV1929" s="297" t="n"/>
      <c r="BW1929" s="288" t="n"/>
      <c r="BX1929" s="276">
        <f>SUM(IF(COUNTIF(MediaScorecard!CC2416, "*1.*"), 2, 0), IF(COUNTIF(MediaScorecard!CC2416, "*2.*"), 2, 0), IF(COUNTIF(MediaScorecard!CC2416, "*3.*"), 2, 0), IF(COUNTIF(MediaScorecard!CC2416, "*4.*"), 2, 0), IF(COUNTIF(MediaScorecard!CC2416, "*5.*"), 2, 0), IF(COUNTIF(MediaScorecard!CC2416, "*6.*"), 2, 0))</f>
        <v/>
      </c>
      <c r="BY1929" s="277">
        <f t="array" ref="BY1929">SUM(VALUE(AT1929),VALUE(AU1929),VALUE(AV1929),VALUE(AW1929),VALUE(AX1929),VALUE(AY1929),VALUE(AZ1929),VALUE(BB1929),VALUE(BC1929),VALUE(BD1929),VALUE(BE1929),VALUE(BF1929),VALUE(BG1929),VALUE(BH1929),VALUE(BI1929),VALUE(BJ1929),VALUE(BK1929),VALUE(BL1929),VALUE(BM1929),VALUE(BN1929),VALUE(BO1929),VALUE(BP1929),VALUE(BQ1929),VALUE(BR1929),VALUE(BS1929),VALUE(BT1929),VALUE(BU1929),VALUE(BV1929),VALUE(BW1929))</f>
        <v/>
      </c>
      <c r="BZ1929" s="307" t="n"/>
      <c r="CA1929" s="307" t="n"/>
      <c r="CB1929" s="307" t="n"/>
      <c r="CC1929" s="307" t="n"/>
      <c r="CD1929" s="307" t="n"/>
      <c r="CE1929" s="307" t="n"/>
      <c r="CF1929" s="307" t="n"/>
      <c r="CG1929" s="307" t="n"/>
      <c r="CH1929" s="307" t="n"/>
      <c r="CI1929" s="307" t="n"/>
      <c r="CJ1929" s="307" t="n"/>
      <c r="CK1929" s="307" t="n"/>
      <c r="CL1929" s="307" t="n"/>
      <c r="CM1929" s="307" t="n"/>
      <c r="CN1929" s="307" t="n"/>
      <c r="CO1929" s="307" t="n"/>
      <c r="CP1929" s="307" t="n"/>
      <c r="CQ1929" s="307" t="n"/>
      <c r="CR1929" s="279" t="n"/>
      <c r="CS1929" s="280" t="n"/>
      <c r="CT1929" s="421">
        <f>(IF(OR(MediaScorecard!BG2416="x", MediaScorecard!BH2416="x",MediaScorecard!BI2416="x",MediaScorecard!BJ2416="x",MediaScorecard!BK2416="x"),1, 2))</f>
        <v/>
      </c>
      <c r="CU1929" s="308" t="n"/>
      <c r="CV1929" s="308" t="n"/>
      <c r="CW1929" s="308" t="n"/>
      <c r="CX1929" s="309" t="n"/>
      <c r="CY1929" s="308" t="n"/>
      <c r="CZ1929" s="308" t="n"/>
      <c r="DA1929" s="308" t="n"/>
    </row>
    <row r="1930" ht="21" customHeight="1" s="590">
      <c r="A1930" s="421" t="n"/>
      <c r="B1930" s="270" t="n"/>
      <c r="C1930" s="269" t="n"/>
      <c r="D1930" s="267" t="n"/>
      <c r="E1930" s="267" t="n"/>
      <c r="F1930" s="268" t="n"/>
      <c r="G1930" s="421" t="n"/>
      <c r="H1930" s="269" t="n"/>
      <c r="I1930" s="421" t="n"/>
      <c r="J1930" s="421" t="n"/>
      <c r="K1930" s="421" t="n"/>
      <c r="L1930" s="421" t="n"/>
      <c r="M1930" s="421" t="n"/>
      <c r="N1930" s="421" t="n"/>
      <c r="O1930" s="421" t="n"/>
      <c r="P1930" s="421" t="n"/>
      <c r="Q1930" s="421" t="n"/>
      <c r="R1930" s="270" t="n"/>
      <c r="S1930" s="421" t="n"/>
      <c r="T1930" s="421" t="n"/>
      <c r="U1930" s="421" t="n"/>
      <c r="V1930" s="421" t="n"/>
      <c r="W1930" s="421" t="n"/>
      <c r="X1930" s="421" t="n"/>
      <c r="Y1930" s="421" t="n"/>
      <c r="Z1930" s="421" t="n"/>
      <c r="AA1930" s="421" t="n"/>
      <c r="AB1930" s="421" t="n"/>
      <c r="AC1930" s="421" t="n"/>
      <c r="AD1930" s="421" t="n"/>
      <c r="AE1930" s="421" t="n"/>
      <c r="AF1930" s="421" t="n"/>
      <c r="AG1930" s="421" t="n"/>
      <c r="AH1930" s="421" t="n"/>
      <c r="AI1930" s="421" t="n"/>
      <c r="AJ1930" s="297" t="n"/>
      <c r="AK1930" s="297" t="n"/>
      <c r="AL1930" s="284" t="n"/>
      <c r="AM1930" s="297" t="n"/>
      <c r="AN1930" s="285" t="n"/>
      <c r="AO1930" s="297" t="n"/>
      <c r="AP1930" s="297" t="n"/>
      <c r="AQ1930" s="297" t="n"/>
      <c r="AR1930" s="297" t="n"/>
      <c r="AS1930" s="297" t="n"/>
      <c r="AT1930" s="285" t="n"/>
      <c r="AU1930" s="297" t="n"/>
      <c r="AV1930" s="297" t="n"/>
      <c r="AW1930" s="297" t="n"/>
      <c r="AX1930" s="297" t="n"/>
      <c r="AY1930" s="286" t="n"/>
      <c r="AZ1930" s="286" t="n"/>
      <c r="BA1930" s="287" t="n"/>
      <c r="BB1930" s="286" t="n"/>
      <c r="BC1930" s="286" t="n"/>
      <c r="BD1930" s="286" t="n"/>
      <c r="BE1930" s="286" t="n"/>
      <c r="BF1930" s="286" t="n"/>
      <c r="BG1930" s="286" t="n"/>
      <c r="BH1930" s="297" t="n"/>
      <c r="BI1930" s="297" t="n"/>
      <c r="BJ1930" s="297" t="n"/>
      <c r="BK1930" s="297" t="n"/>
      <c r="BL1930" s="297" t="n"/>
      <c r="BM1930" s="297" t="n"/>
      <c r="BN1930" s="297" t="n"/>
      <c r="BO1930" s="285" t="n"/>
      <c r="BP1930" s="297" t="n"/>
      <c r="BQ1930" s="297" t="n"/>
      <c r="BR1930" s="297" t="n"/>
      <c r="BS1930" s="297" t="n"/>
      <c r="BT1930" s="297" t="n"/>
      <c r="BU1930" s="297" t="n"/>
      <c r="BV1930" s="297" t="n"/>
      <c r="BW1930" s="288" t="n"/>
      <c r="BX1930" s="276">
        <f>SUM(IF(COUNTIF(MediaScorecard!CC2417, "*1.*"), 2, 0), IF(COUNTIF(MediaScorecard!CC2417, "*2.*"), 2, 0), IF(COUNTIF(MediaScorecard!CC2417, "*3.*"), 2, 0), IF(COUNTIF(MediaScorecard!CC2417, "*4.*"), 2, 0), IF(COUNTIF(MediaScorecard!CC2417, "*5.*"), 2, 0), IF(COUNTIF(MediaScorecard!CC2417, "*6.*"), 2, 0))</f>
        <v/>
      </c>
      <c r="BY1930" s="277">
        <f t="array" ref="BY1930">SUM(VALUE(AT1930),VALUE(AU1930),VALUE(AV1930),VALUE(AW1930),VALUE(AX1930),VALUE(AY1930),VALUE(AZ1930),VALUE(BB1930),VALUE(BC1930),VALUE(BD1930),VALUE(BE1930),VALUE(BF1930),VALUE(BG1930),VALUE(BH1930),VALUE(BI1930),VALUE(BJ1930),VALUE(BK1930),VALUE(BL1930),VALUE(BM1930),VALUE(BN1930),VALUE(BO1930),VALUE(BP1930),VALUE(BQ1930),VALUE(BR1930),VALUE(BS1930),VALUE(BT1930),VALUE(BU1930),VALUE(BV1930),VALUE(BW1930))</f>
        <v/>
      </c>
      <c r="BZ1930" s="307" t="n"/>
      <c r="CA1930" s="307" t="n"/>
      <c r="CB1930" s="307" t="n"/>
      <c r="CC1930" s="307" t="n"/>
      <c r="CD1930" s="307" t="n"/>
      <c r="CE1930" s="307" t="n"/>
      <c r="CF1930" s="307" t="n"/>
      <c r="CG1930" s="307" t="n"/>
      <c r="CH1930" s="307" t="n"/>
      <c r="CI1930" s="307" t="n"/>
      <c r="CJ1930" s="307" t="n"/>
      <c r="CK1930" s="307" t="n"/>
      <c r="CL1930" s="307" t="n"/>
      <c r="CM1930" s="307" t="n"/>
      <c r="CN1930" s="307" t="n"/>
      <c r="CO1930" s="307" t="n"/>
      <c r="CP1930" s="307" t="n"/>
      <c r="CQ1930" s="307" t="n"/>
      <c r="CR1930" s="279" t="n"/>
      <c r="CS1930" s="280" t="n"/>
      <c r="CT1930" s="421">
        <f>(IF(OR(MediaScorecard!BG2417="x", MediaScorecard!BH2417="x",MediaScorecard!BI2417="x",MediaScorecard!BJ2417="x",MediaScorecard!BK2417="x"),1, 2))</f>
        <v/>
      </c>
      <c r="CU1930" s="308" t="n"/>
      <c r="CV1930" s="308" t="n"/>
      <c r="CW1930" s="308" t="n"/>
      <c r="CX1930" s="309" t="n"/>
      <c r="CY1930" s="308" t="n"/>
      <c r="CZ1930" s="308" t="n"/>
      <c r="DA1930" s="308" t="n"/>
    </row>
    <row r="1931" ht="21" customHeight="1" s="590">
      <c r="A1931" s="421" t="n"/>
      <c r="B1931" s="270" t="n"/>
      <c r="C1931" s="269" t="n"/>
      <c r="D1931" s="267" t="n"/>
      <c r="E1931" s="267" t="n"/>
      <c r="F1931" s="268" t="n"/>
      <c r="G1931" s="421" t="n"/>
      <c r="H1931" s="269" t="n"/>
      <c r="I1931" s="421" t="n"/>
      <c r="J1931" s="421" t="n"/>
      <c r="K1931" s="421" t="n"/>
      <c r="L1931" s="421" t="n"/>
      <c r="M1931" s="421" t="n"/>
      <c r="N1931" s="421" t="n"/>
      <c r="O1931" s="421" t="n"/>
      <c r="P1931" s="421" t="n"/>
      <c r="Q1931" s="421" t="n"/>
      <c r="R1931" s="270" t="n"/>
      <c r="S1931" s="421" t="n"/>
      <c r="T1931" s="421" t="n"/>
      <c r="U1931" s="421" t="n"/>
      <c r="V1931" s="421" t="n"/>
      <c r="W1931" s="421" t="n"/>
      <c r="X1931" s="421" t="n"/>
      <c r="Y1931" s="421" t="n"/>
      <c r="Z1931" s="421" t="n"/>
      <c r="AA1931" s="421" t="n"/>
      <c r="AB1931" s="421" t="n"/>
      <c r="AC1931" s="421" t="n"/>
      <c r="AD1931" s="421" t="n"/>
      <c r="AE1931" s="421" t="n"/>
      <c r="AF1931" s="421" t="n"/>
      <c r="AG1931" s="421" t="n"/>
      <c r="AH1931" s="421" t="n"/>
      <c r="AI1931" s="421" t="n"/>
      <c r="AJ1931" s="297" t="n"/>
      <c r="AK1931" s="297" t="n"/>
      <c r="AL1931" s="284" t="n"/>
      <c r="AM1931" s="297" t="n"/>
      <c r="AN1931" s="285" t="n"/>
      <c r="AO1931" s="297" t="n"/>
      <c r="AP1931" s="297" t="n"/>
      <c r="AQ1931" s="297" t="n"/>
      <c r="AR1931" s="297" t="n"/>
      <c r="AS1931" s="297" t="n"/>
      <c r="AT1931" s="285" t="n"/>
      <c r="AU1931" s="297" t="n"/>
      <c r="AV1931" s="297" t="n"/>
      <c r="AW1931" s="297" t="n"/>
      <c r="AX1931" s="297" t="n"/>
      <c r="AY1931" s="286" t="n"/>
      <c r="AZ1931" s="286" t="n"/>
      <c r="BA1931" s="287" t="n"/>
      <c r="BB1931" s="286" t="n"/>
      <c r="BC1931" s="286" t="n"/>
      <c r="BD1931" s="286" t="n"/>
      <c r="BE1931" s="286" t="n"/>
      <c r="BF1931" s="286" t="n"/>
      <c r="BG1931" s="286" t="n"/>
      <c r="BH1931" s="297" t="n"/>
      <c r="BI1931" s="297" t="n"/>
      <c r="BJ1931" s="297" t="n"/>
      <c r="BK1931" s="297" t="n"/>
      <c r="BL1931" s="297" t="n"/>
      <c r="BM1931" s="297" t="n"/>
      <c r="BN1931" s="297" t="n"/>
      <c r="BO1931" s="285" t="n"/>
      <c r="BP1931" s="297" t="n"/>
      <c r="BQ1931" s="297" t="n"/>
      <c r="BR1931" s="297" t="n"/>
      <c r="BS1931" s="297" t="n"/>
      <c r="BT1931" s="297" t="n"/>
      <c r="BU1931" s="297" t="n"/>
      <c r="BV1931" s="297" t="n"/>
      <c r="BW1931" s="288" t="n"/>
      <c r="BX1931" s="276">
        <f>SUM(IF(COUNTIF(MediaScorecard!CC2418, "*1.*"), 2, 0), IF(COUNTIF(MediaScorecard!CC2418, "*2.*"), 2, 0), IF(COUNTIF(MediaScorecard!CC2418, "*3.*"), 2, 0), IF(COUNTIF(MediaScorecard!CC2418, "*4.*"), 2, 0), IF(COUNTIF(MediaScorecard!CC2418, "*5.*"), 2, 0), IF(COUNTIF(MediaScorecard!CC2418, "*6.*"), 2, 0))</f>
        <v/>
      </c>
      <c r="BY1931" s="277">
        <f t="array" ref="BY1931">SUM(VALUE(AT1931),VALUE(AU1931),VALUE(AV1931),VALUE(AW1931),VALUE(AX1931),VALUE(AY1931),VALUE(AZ1931),VALUE(BB1931),VALUE(BC1931),VALUE(BD1931),VALUE(BE1931),VALUE(BF1931),VALUE(BG1931),VALUE(BH1931),VALUE(BI1931),VALUE(BJ1931),VALUE(BK1931),VALUE(BL1931),VALUE(BM1931),VALUE(BN1931),VALUE(BO1931),VALUE(BP1931),VALUE(BQ1931),VALUE(BR1931),VALUE(BS1931),VALUE(BT1931),VALUE(BU1931),VALUE(BV1931),VALUE(BW1931))</f>
        <v/>
      </c>
      <c r="BZ1931" s="307" t="n"/>
      <c r="CA1931" s="307" t="n"/>
      <c r="CB1931" s="307" t="n"/>
      <c r="CC1931" s="307" t="n"/>
      <c r="CD1931" s="307" t="n"/>
      <c r="CE1931" s="307" t="n"/>
      <c r="CF1931" s="307" t="n"/>
      <c r="CG1931" s="307" t="n"/>
      <c r="CH1931" s="307" t="n"/>
      <c r="CI1931" s="307" t="n"/>
      <c r="CJ1931" s="307" t="n"/>
      <c r="CK1931" s="307" t="n"/>
      <c r="CL1931" s="307" t="n"/>
      <c r="CM1931" s="307" t="n"/>
      <c r="CN1931" s="307" t="n"/>
      <c r="CO1931" s="307" t="n"/>
      <c r="CP1931" s="307" t="n"/>
      <c r="CQ1931" s="307" t="n"/>
      <c r="CR1931" s="279" t="n"/>
      <c r="CS1931" s="280" t="n"/>
      <c r="CT1931" s="421">
        <f>(IF(OR(MediaScorecard!BG2418="x", MediaScorecard!BH2418="x",MediaScorecard!BI2418="x",MediaScorecard!BJ2418="x",MediaScorecard!BK2418="x"),1, 2))</f>
        <v/>
      </c>
      <c r="CU1931" s="308" t="n"/>
      <c r="CV1931" s="308" t="n"/>
      <c r="CW1931" s="308" t="n"/>
      <c r="CX1931" s="309" t="n"/>
      <c r="CY1931" s="308" t="n"/>
      <c r="CZ1931" s="308" t="n"/>
      <c r="DA1931" s="308" t="n"/>
    </row>
    <row r="1932" ht="21" customHeight="1" s="590">
      <c r="A1932" s="421" t="n"/>
      <c r="B1932" s="270" t="n"/>
      <c r="C1932" s="269" t="n"/>
      <c r="D1932" s="267" t="n"/>
      <c r="E1932" s="267" t="n"/>
      <c r="F1932" s="268" t="n"/>
      <c r="G1932" s="421" t="n"/>
      <c r="H1932" s="269" t="n"/>
      <c r="I1932" s="421" t="n"/>
      <c r="J1932" s="421" t="n"/>
      <c r="K1932" s="421" t="n"/>
      <c r="L1932" s="421" t="n"/>
      <c r="M1932" s="421" t="n"/>
      <c r="N1932" s="421" t="n"/>
      <c r="O1932" s="421" t="n"/>
      <c r="P1932" s="421" t="n"/>
      <c r="Q1932" s="421" t="n"/>
      <c r="R1932" s="270" t="n"/>
      <c r="S1932" s="421" t="n"/>
      <c r="T1932" s="421" t="n"/>
      <c r="U1932" s="421" t="n"/>
      <c r="V1932" s="421" t="n"/>
      <c r="W1932" s="421" t="n"/>
      <c r="X1932" s="421" t="n"/>
      <c r="Y1932" s="421" t="n"/>
      <c r="Z1932" s="421" t="n"/>
      <c r="AA1932" s="421" t="n"/>
      <c r="AB1932" s="421" t="n"/>
      <c r="AC1932" s="421" t="n"/>
      <c r="AD1932" s="421" t="n"/>
      <c r="AE1932" s="421" t="n"/>
      <c r="AF1932" s="421" t="n"/>
      <c r="AG1932" s="421" t="n"/>
      <c r="AH1932" s="421" t="n"/>
      <c r="AI1932" s="421" t="n"/>
      <c r="AJ1932" s="297" t="n"/>
      <c r="AK1932" s="297" t="n"/>
      <c r="AL1932" s="284" t="n"/>
      <c r="AM1932" s="297" t="n"/>
      <c r="AN1932" s="285" t="n"/>
      <c r="AO1932" s="297" t="n"/>
      <c r="AP1932" s="297" t="n"/>
      <c r="AQ1932" s="297" t="n"/>
      <c r="AR1932" s="297" t="n"/>
      <c r="AS1932" s="297" t="n"/>
      <c r="AT1932" s="285" t="n"/>
      <c r="AU1932" s="297" t="n"/>
      <c r="AV1932" s="297" t="n"/>
      <c r="AW1932" s="297" t="n"/>
      <c r="AX1932" s="297" t="n"/>
      <c r="AY1932" s="286" t="n"/>
      <c r="AZ1932" s="286" t="n"/>
      <c r="BA1932" s="287" t="n"/>
      <c r="BB1932" s="286" t="n"/>
      <c r="BC1932" s="286" t="n"/>
      <c r="BD1932" s="286" t="n"/>
      <c r="BE1932" s="286" t="n"/>
      <c r="BF1932" s="286" t="n"/>
      <c r="BG1932" s="286" t="n"/>
      <c r="BH1932" s="297" t="n"/>
      <c r="BI1932" s="297" t="n"/>
      <c r="BJ1932" s="297" t="n"/>
      <c r="BK1932" s="297" t="n"/>
      <c r="BL1932" s="297" t="n"/>
      <c r="BM1932" s="297" t="n"/>
      <c r="BN1932" s="297" t="n"/>
      <c r="BO1932" s="285" t="n"/>
      <c r="BP1932" s="297" t="n"/>
      <c r="BQ1932" s="297" t="n"/>
      <c r="BR1932" s="297" t="n"/>
      <c r="BS1932" s="297" t="n"/>
      <c r="BT1932" s="297" t="n"/>
      <c r="BU1932" s="297" t="n"/>
      <c r="BV1932" s="297" t="n"/>
      <c r="BW1932" s="288" t="n"/>
      <c r="BX1932" s="276">
        <f>SUM(IF(COUNTIF(MediaScorecard!CC2419, "*1.*"), 2, 0), IF(COUNTIF(MediaScorecard!CC2419, "*2.*"), 2, 0), IF(COUNTIF(MediaScorecard!CC2419, "*3.*"), 2, 0), IF(COUNTIF(MediaScorecard!CC2419, "*4.*"), 2, 0), IF(COUNTIF(MediaScorecard!CC2419, "*5.*"), 2, 0), IF(COUNTIF(MediaScorecard!CC2419, "*6.*"), 2, 0))</f>
        <v/>
      </c>
      <c r="BY1932" s="277">
        <f t="array" ref="BY1932">SUM(VALUE(AT1932),VALUE(AU1932),VALUE(AV1932),VALUE(AW1932),VALUE(AX1932),VALUE(AY1932),VALUE(AZ1932),VALUE(BB1932),VALUE(BC1932),VALUE(BD1932),VALUE(BE1932),VALUE(BF1932),VALUE(BG1932),VALUE(BH1932),VALUE(BI1932),VALUE(BJ1932),VALUE(BK1932),VALUE(BL1932),VALUE(BM1932),VALUE(BN1932),VALUE(BO1932),VALUE(BP1932),VALUE(BQ1932),VALUE(BR1932),VALUE(BS1932),VALUE(BT1932),VALUE(BU1932),VALUE(BV1932),VALUE(BW1932))</f>
        <v/>
      </c>
      <c r="BZ1932" s="307" t="n"/>
      <c r="CA1932" s="307" t="n"/>
      <c r="CB1932" s="307" t="n"/>
      <c r="CC1932" s="307" t="n"/>
      <c r="CD1932" s="307" t="n"/>
      <c r="CE1932" s="307" t="n"/>
      <c r="CF1932" s="307" t="n"/>
      <c r="CG1932" s="307" t="n"/>
      <c r="CH1932" s="307" t="n"/>
      <c r="CI1932" s="307" t="n"/>
      <c r="CJ1932" s="307" t="n"/>
      <c r="CK1932" s="307" t="n"/>
      <c r="CL1932" s="307" t="n"/>
      <c r="CM1932" s="307" t="n"/>
      <c r="CN1932" s="307" t="n"/>
      <c r="CO1932" s="307" t="n"/>
      <c r="CP1932" s="307" t="n"/>
      <c r="CQ1932" s="307" t="n"/>
      <c r="CR1932" s="279" t="n"/>
      <c r="CS1932" s="280" t="n"/>
      <c r="CT1932" s="421">
        <f>(IF(OR(MediaScorecard!BG2419="x", MediaScorecard!BH2419="x",MediaScorecard!BI2419="x",MediaScorecard!BJ2419="x",MediaScorecard!BK2419="x"),1, 2))</f>
        <v/>
      </c>
      <c r="CU1932" s="308" t="n"/>
      <c r="CV1932" s="308" t="n"/>
      <c r="CW1932" s="308" t="n"/>
      <c r="CX1932" s="309" t="n"/>
      <c r="CY1932" s="308" t="n"/>
      <c r="CZ1932" s="308" t="n"/>
      <c r="DA1932" s="308" t="n"/>
    </row>
    <row r="1933" ht="21" customHeight="1" s="590">
      <c r="A1933" s="421" t="n"/>
      <c r="B1933" s="270" t="n"/>
      <c r="C1933" s="269" t="n"/>
      <c r="D1933" s="267" t="n"/>
      <c r="E1933" s="267" t="n"/>
      <c r="F1933" s="268" t="n"/>
      <c r="G1933" s="421" t="n"/>
      <c r="H1933" s="269" t="n"/>
      <c r="I1933" s="421" t="n"/>
      <c r="J1933" s="421" t="n"/>
      <c r="K1933" s="421" t="n"/>
      <c r="L1933" s="421" t="n"/>
      <c r="M1933" s="421" t="n"/>
      <c r="N1933" s="421" t="n"/>
      <c r="O1933" s="421" t="n"/>
      <c r="P1933" s="421" t="n"/>
      <c r="Q1933" s="421" t="n"/>
      <c r="R1933" s="270" t="n"/>
      <c r="S1933" s="421" t="n"/>
      <c r="T1933" s="421" t="n"/>
      <c r="U1933" s="421" t="n"/>
      <c r="V1933" s="421" t="n"/>
      <c r="W1933" s="421" t="n"/>
      <c r="X1933" s="421" t="n"/>
      <c r="Y1933" s="421" t="n"/>
      <c r="Z1933" s="421" t="n"/>
      <c r="AA1933" s="421" t="n"/>
      <c r="AB1933" s="421" t="n"/>
      <c r="AC1933" s="421" t="n"/>
      <c r="AD1933" s="421" t="n"/>
      <c r="AE1933" s="421" t="n"/>
      <c r="AF1933" s="421" t="n"/>
      <c r="AG1933" s="421" t="n"/>
      <c r="AH1933" s="421" t="n"/>
      <c r="AI1933" s="421" t="n"/>
      <c r="AJ1933" s="297" t="n"/>
      <c r="AK1933" s="297" t="n"/>
      <c r="AL1933" s="284" t="n"/>
      <c r="AM1933" s="297" t="n"/>
      <c r="AN1933" s="285" t="n"/>
      <c r="AO1933" s="297" t="n"/>
      <c r="AP1933" s="297" t="n"/>
      <c r="AQ1933" s="297" t="n"/>
      <c r="AR1933" s="297" t="n"/>
      <c r="AS1933" s="297" t="n"/>
      <c r="AT1933" s="285" t="n"/>
      <c r="AU1933" s="297" t="n"/>
      <c r="AV1933" s="297" t="n"/>
      <c r="AW1933" s="297" t="n"/>
      <c r="AX1933" s="297" t="n"/>
      <c r="AY1933" s="286" t="n"/>
      <c r="AZ1933" s="286" t="n"/>
      <c r="BA1933" s="287" t="n"/>
      <c r="BB1933" s="286" t="n"/>
      <c r="BC1933" s="286" t="n"/>
      <c r="BD1933" s="286" t="n"/>
      <c r="BE1933" s="286" t="n"/>
      <c r="BF1933" s="286" t="n"/>
      <c r="BG1933" s="286" t="n"/>
      <c r="BH1933" s="297" t="n"/>
      <c r="BI1933" s="297" t="n"/>
      <c r="BJ1933" s="297" t="n"/>
      <c r="BK1933" s="297" t="n"/>
      <c r="BL1933" s="297" t="n"/>
      <c r="BM1933" s="297" t="n"/>
      <c r="BN1933" s="297" t="n"/>
      <c r="BO1933" s="285" t="n"/>
      <c r="BP1933" s="297" t="n"/>
      <c r="BQ1933" s="297" t="n"/>
      <c r="BR1933" s="297" t="n"/>
      <c r="BS1933" s="297" t="n"/>
      <c r="BT1933" s="297" t="n"/>
      <c r="BU1933" s="297" t="n"/>
      <c r="BV1933" s="297" t="n"/>
      <c r="BW1933" s="288" t="n"/>
      <c r="BX1933" s="276">
        <f>SUM(IF(COUNTIF(MediaScorecard!CC2420, "*1.*"), 2, 0), IF(COUNTIF(MediaScorecard!CC2420, "*2.*"), 2, 0), IF(COUNTIF(MediaScorecard!CC2420, "*3.*"), 2, 0), IF(COUNTIF(MediaScorecard!CC2420, "*4.*"), 2, 0), IF(COUNTIF(MediaScorecard!CC2420, "*5.*"), 2, 0), IF(COUNTIF(MediaScorecard!CC2420, "*6.*"), 2, 0))</f>
        <v/>
      </c>
      <c r="BY1933" s="277">
        <f t="array" ref="BY1933">SUM(VALUE(AT1933),VALUE(AU1933),VALUE(AV1933),VALUE(AW1933),VALUE(AX1933),VALUE(AY1933),VALUE(AZ1933),VALUE(BB1933),VALUE(BC1933),VALUE(BD1933),VALUE(BE1933),VALUE(BF1933),VALUE(BG1933),VALUE(BH1933),VALUE(BI1933),VALUE(BJ1933),VALUE(BK1933),VALUE(BL1933),VALUE(BM1933),VALUE(BN1933),VALUE(BO1933),VALUE(BP1933),VALUE(BQ1933),VALUE(BR1933),VALUE(BS1933),VALUE(BT1933),VALUE(BU1933),VALUE(BV1933),VALUE(BW1933))</f>
        <v/>
      </c>
      <c r="BZ1933" s="307" t="n"/>
      <c r="CA1933" s="307" t="n"/>
      <c r="CB1933" s="307" t="n"/>
      <c r="CC1933" s="307" t="n"/>
      <c r="CD1933" s="307" t="n"/>
      <c r="CE1933" s="307" t="n"/>
      <c r="CF1933" s="307" t="n"/>
      <c r="CG1933" s="307" t="n"/>
      <c r="CH1933" s="307" t="n"/>
      <c r="CI1933" s="307" t="n"/>
      <c r="CJ1933" s="307" t="n"/>
      <c r="CK1933" s="307" t="n"/>
      <c r="CL1933" s="307" t="n"/>
      <c r="CM1933" s="307" t="n"/>
      <c r="CN1933" s="307" t="n"/>
      <c r="CO1933" s="307" t="n"/>
      <c r="CP1933" s="307" t="n"/>
      <c r="CQ1933" s="307" t="n"/>
      <c r="CR1933" s="279" t="n"/>
      <c r="CS1933" s="280" t="n"/>
      <c r="CT1933" s="421">
        <f>(IF(OR(MediaScorecard!BG2420="x", MediaScorecard!BH2420="x",MediaScorecard!BI2420="x",MediaScorecard!BJ2420="x",MediaScorecard!BK2420="x"),1, 2))</f>
        <v/>
      </c>
      <c r="CU1933" s="308" t="n"/>
      <c r="CV1933" s="308" t="n"/>
      <c r="CW1933" s="308" t="n"/>
      <c r="CX1933" s="309" t="n"/>
      <c r="CY1933" s="308" t="n"/>
      <c r="CZ1933" s="308" t="n"/>
      <c r="DA1933" s="308" t="n"/>
    </row>
    <row r="1934" ht="21" customHeight="1" s="590">
      <c r="A1934" s="421" t="n"/>
      <c r="B1934" s="270" t="n"/>
      <c r="C1934" s="269" t="n"/>
      <c r="D1934" s="267" t="n"/>
      <c r="E1934" s="267" t="n"/>
      <c r="F1934" s="268" t="n"/>
      <c r="G1934" s="421" t="n"/>
      <c r="H1934" s="269" t="n"/>
      <c r="I1934" s="421" t="n"/>
      <c r="J1934" s="421" t="n"/>
      <c r="K1934" s="421" t="n"/>
      <c r="L1934" s="421" t="n"/>
      <c r="M1934" s="421" t="n"/>
      <c r="N1934" s="421" t="n"/>
      <c r="O1934" s="421" t="n"/>
      <c r="P1934" s="421" t="n"/>
      <c r="Q1934" s="421" t="n"/>
      <c r="R1934" s="270" t="n"/>
      <c r="S1934" s="421" t="n"/>
      <c r="T1934" s="421" t="n"/>
      <c r="U1934" s="421" t="n"/>
      <c r="V1934" s="421" t="n"/>
      <c r="W1934" s="421" t="n"/>
      <c r="X1934" s="421" t="n"/>
      <c r="Y1934" s="421" t="n"/>
      <c r="Z1934" s="421" t="n"/>
      <c r="AA1934" s="421" t="n"/>
      <c r="AB1934" s="421" t="n"/>
      <c r="AC1934" s="421" t="n"/>
      <c r="AD1934" s="421" t="n"/>
      <c r="AE1934" s="421" t="n"/>
      <c r="AF1934" s="421" t="n"/>
      <c r="AG1934" s="421" t="n"/>
      <c r="AH1934" s="421" t="n"/>
      <c r="AI1934" s="421" t="n"/>
      <c r="AJ1934" s="297" t="n"/>
      <c r="AK1934" s="297" t="n"/>
      <c r="AL1934" s="284" t="n"/>
      <c r="AM1934" s="297" t="n"/>
      <c r="AN1934" s="285" t="n"/>
      <c r="AO1934" s="297" t="n"/>
      <c r="AP1934" s="297" t="n"/>
      <c r="AQ1934" s="297" t="n"/>
      <c r="AR1934" s="297" t="n"/>
      <c r="AS1934" s="297" t="n"/>
      <c r="AT1934" s="285" t="n"/>
      <c r="AU1934" s="297" t="n"/>
      <c r="AV1934" s="297" t="n"/>
      <c r="AW1934" s="297" t="n"/>
      <c r="AX1934" s="297" t="n"/>
      <c r="AY1934" s="286" t="n"/>
      <c r="AZ1934" s="286" t="n"/>
      <c r="BA1934" s="287" t="n"/>
      <c r="BB1934" s="286" t="n"/>
      <c r="BC1934" s="286" t="n"/>
      <c r="BD1934" s="286" t="n"/>
      <c r="BE1934" s="286" t="n"/>
      <c r="BF1934" s="286" t="n"/>
      <c r="BG1934" s="286" t="n"/>
      <c r="BH1934" s="297" t="n"/>
      <c r="BI1934" s="297" t="n"/>
      <c r="BJ1934" s="297" t="n"/>
      <c r="BK1934" s="297" t="n"/>
      <c r="BL1934" s="297" t="n"/>
      <c r="BM1934" s="297" t="n"/>
      <c r="BN1934" s="297" t="n"/>
      <c r="BO1934" s="285" t="n"/>
      <c r="BP1934" s="297" t="n"/>
      <c r="BQ1934" s="297" t="n"/>
      <c r="BR1934" s="297" t="n"/>
      <c r="BS1934" s="297" t="n"/>
      <c r="BT1934" s="297" t="n"/>
      <c r="BU1934" s="297" t="n"/>
      <c r="BV1934" s="297" t="n"/>
      <c r="BW1934" s="288" t="n"/>
      <c r="BX1934" s="276">
        <f>SUM(IF(COUNTIF(MediaScorecard!CC2421, "*1.*"), 2, 0), IF(COUNTIF(MediaScorecard!CC2421, "*2.*"), 2, 0), IF(COUNTIF(MediaScorecard!CC2421, "*3.*"), 2, 0), IF(COUNTIF(MediaScorecard!CC2421, "*4.*"), 2, 0), IF(COUNTIF(MediaScorecard!CC2421, "*5.*"), 2, 0), IF(COUNTIF(MediaScorecard!CC2421, "*6.*"), 2, 0))</f>
        <v/>
      </c>
      <c r="BY1934" s="277">
        <f t="array" ref="BY1934">SUM(VALUE(AT1934),VALUE(AU1934),VALUE(AV1934),VALUE(AW1934),VALUE(AX1934),VALUE(AY1934),VALUE(AZ1934),VALUE(BB1934),VALUE(BC1934),VALUE(BD1934),VALUE(BE1934),VALUE(BF1934),VALUE(BG1934),VALUE(BH1934),VALUE(BI1934),VALUE(BJ1934),VALUE(BK1934),VALUE(BL1934),VALUE(BM1934),VALUE(BN1934),VALUE(BO1934),VALUE(BP1934),VALUE(BQ1934),VALUE(BR1934),VALUE(BS1934),VALUE(BT1934),VALUE(BU1934),VALUE(BV1934),VALUE(BW1934))</f>
        <v/>
      </c>
      <c r="BZ1934" s="307" t="n"/>
      <c r="CA1934" s="307" t="n"/>
      <c r="CB1934" s="307" t="n"/>
      <c r="CC1934" s="307" t="n"/>
      <c r="CD1934" s="307" t="n"/>
      <c r="CE1934" s="307" t="n"/>
      <c r="CF1934" s="307" t="n"/>
      <c r="CG1934" s="307" t="n"/>
      <c r="CH1934" s="307" t="n"/>
      <c r="CI1934" s="307" t="n"/>
      <c r="CJ1934" s="307" t="n"/>
      <c r="CK1934" s="307" t="n"/>
      <c r="CL1934" s="307" t="n"/>
      <c r="CM1934" s="307" t="n"/>
      <c r="CN1934" s="307" t="n"/>
      <c r="CO1934" s="307" t="n"/>
      <c r="CP1934" s="307" t="n"/>
      <c r="CQ1934" s="307" t="n"/>
      <c r="CR1934" s="279" t="n"/>
      <c r="CS1934" s="280" t="n"/>
      <c r="CT1934" s="421">
        <f>(IF(OR(MediaScorecard!BG2421="x", MediaScorecard!BH2421="x",MediaScorecard!BI2421="x",MediaScorecard!BJ2421="x",MediaScorecard!BK2421="x"),1, 2))</f>
        <v/>
      </c>
      <c r="CU1934" s="308" t="n"/>
      <c r="CV1934" s="308" t="n"/>
      <c r="CW1934" s="308" t="n"/>
      <c r="CX1934" s="309" t="n"/>
      <c r="CY1934" s="308" t="n"/>
      <c r="CZ1934" s="308" t="n"/>
      <c r="DA1934" s="308" t="n"/>
    </row>
    <row r="1935" ht="21" customHeight="1" s="590">
      <c r="A1935" s="421" t="n"/>
      <c r="B1935" s="270" t="n"/>
      <c r="C1935" s="269" t="n"/>
      <c r="D1935" s="267" t="n"/>
      <c r="E1935" s="267" t="n"/>
      <c r="F1935" s="268" t="n"/>
      <c r="G1935" s="421" t="n"/>
      <c r="H1935" s="269" t="n"/>
      <c r="I1935" s="421" t="n"/>
      <c r="J1935" s="421" t="n"/>
      <c r="K1935" s="421" t="n"/>
      <c r="L1935" s="421" t="n"/>
      <c r="M1935" s="421" t="n"/>
      <c r="N1935" s="421" t="n"/>
      <c r="O1935" s="421" t="n"/>
      <c r="P1935" s="421" t="n"/>
      <c r="Q1935" s="421" t="n"/>
      <c r="R1935" s="270" t="n"/>
      <c r="S1935" s="421" t="n"/>
      <c r="T1935" s="421" t="n"/>
      <c r="U1935" s="421" t="n"/>
      <c r="V1935" s="421" t="n"/>
      <c r="W1935" s="421" t="n"/>
      <c r="X1935" s="421" t="n"/>
      <c r="Y1935" s="421" t="n"/>
      <c r="Z1935" s="421" t="n"/>
      <c r="AA1935" s="421" t="n"/>
      <c r="AB1935" s="421" t="n"/>
      <c r="AC1935" s="421" t="n"/>
      <c r="AD1935" s="421" t="n"/>
      <c r="AE1935" s="421" t="n"/>
      <c r="AF1935" s="421" t="n"/>
      <c r="AG1935" s="421" t="n"/>
      <c r="AH1935" s="421" t="n"/>
      <c r="AI1935" s="421" t="n"/>
      <c r="AJ1935" s="297" t="n"/>
      <c r="AK1935" s="297" t="n"/>
      <c r="AL1935" s="284" t="n"/>
      <c r="AM1935" s="297" t="n"/>
      <c r="AN1935" s="285" t="n"/>
      <c r="AO1935" s="297" t="n"/>
      <c r="AP1935" s="297" t="n"/>
      <c r="AQ1935" s="297" t="n"/>
      <c r="AR1935" s="297" t="n"/>
      <c r="AS1935" s="297" t="n"/>
      <c r="AT1935" s="285" t="n"/>
      <c r="AU1935" s="297" t="n"/>
      <c r="AV1935" s="297" t="n"/>
      <c r="AW1935" s="297" t="n"/>
      <c r="AX1935" s="297" t="n"/>
      <c r="AY1935" s="286" t="n"/>
      <c r="AZ1935" s="286" t="n"/>
      <c r="BA1935" s="287" t="n"/>
      <c r="BB1935" s="286" t="n"/>
      <c r="BC1935" s="286" t="n"/>
      <c r="BD1935" s="286" t="n"/>
      <c r="BE1935" s="286" t="n"/>
      <c r="BF1935" s="286" t="n"/>
      <c r="BG1935" s="286" t="n"/>
      <c r="BH1935" s="297" t="n"/>
      <c r="BI1935" s="297" t="n"/>
      <c r="BJ1935" s="297" t="n"/>
      <c r="BK1935" s="297" t="n"/>
      <c r="BL1935" s="297" t="n"/>
      <c r="BM1935" s="297" t="n"/>
      <c r="BN1935" s="297" t="n"/>
      <c r="BO1935" s="285" t="n"/>
      <c r="BP1935" s="297" t="n"/>
      <c r="BQ1935" s="297" t="n"/>
      <c r="BR1935" s="297" t="n"/>
      <c r="BS1935" s="297" t="n"/>
      <c r="BT1935" s="297" t="n"/>
      <c r="BU1935" s="297" t="n"/>
      <c r="BV1935" s="297" t="n"/>
      <c r="BW1935" s="288" t="n"/>
      <c r="BX1935" s="276">
        <f>SUM(IF(COUNTIF(MediaScorecard!CC2422, "*1.*"), 2, 0), IF(COUNTIF(MediaScorecard!CC2422, "*2.*"), 2, 0), IF(COUNTIF(MediaScorecard!CC2422, "*3.*"), 2, 0), IF(COUNTIF(MediaScorecard!CC2422, "*4.*"), 2, 0), IF(COUNTIF(MediaScorecard!CC2422, "*5.*"), 2, 0), IF(COUNTIF(MediaScorecard!CC2422, "*6.*"), 2, 0))</f>
        <v/>
      </c>
      <c r="BY1935" s="277">
        <f t="array" ref="BY1935">SUM(VALUE(AT1935),VALUE(AU1935),VALUE(AV1935),VALUE(AW1935),VALUE(AX1935),VALUE(AY1935),VALUE(AZ1935),VALUE(BB1935),VALUE(BC1935),VALUE(BD1935),VALUE(BE1935),VALUE(BF1935),VALUE(BG1935),VALUE(BH1935),VALUE(BI1935),VALUE(BJ1935),VALUE(BK1935),VALUE(BL1935),VALUE(BM1935),VALUE(BN1935),VALUE(BO1935),VALUE(BP1935),VALUE(BQ1935),VALUE(BR1935),VALUE(BS1935),VALUE(BT1935),VALUE(BU1935),VALUE(BV1935),VALUE(BW1935))</f>
        <v/>
      </c>
      <c r="BZ1935" s="307" t="n"/>
      <c r="CA1935" s="307" t="n"/>
      <c r="CB1935" s="307" t="n"/>
      <c r="CC1935" s="307" t="n"/>
      <c r="CD1935" s="307" t="n"/>
      <c r="CE1935" s="307" t="n"/>
      <c r="CF1935" s="307" t="n"/>
      <c r="CG1935" s="307" t="n"/>
      <c r="CH1935" s="307" t="n"/>
      <c r="CI1935" s="307" t="n"/>
      <c r="CJ1935" s="307" t="n"/>
      <c r="CK1935" s="307" t="n"/>
      <c r="CL1935" s="307" t="n"/>
      <c r="CM1935" s="307" t="n"/>
      <c r="CN1935" s="307" t="n"/>
      <c r="CO1935" s="307" t="n"/>
      <c r="CP1935" s="307" t="n"/>
      <c r="CQ1935" s="307" t="n"/>
      <c r="CR1935" s="279" t="n"/>
      <c r="CS1935" s="280" t="n"/>
      <c r="CT1935" s="421">
        <f>(IF(OR(MediaScorecard!BG2422="x", MediaScorecard!BH2422="x",MediaScorecard!BI2422="x",MediaScorecard!BJ2422="x",MediaScorecard!BK2422="x"),1, 2))</f>
        <v/>
      </c>
      <c r="CU1935" s="308" t="n"/>
      <c r="CV1935" s="308" t="n"/>
      <c r="CW1935" s="308" t="n"/>
      <c r="CX1935" s="309" t="n"/>
      <c r="CY1935" s="308" t="n"/>
      <c r="CZ1935" s="308" t="n"/>
      <c r="DA1935" s="308" t="n"/>
    </row>
    <row r="1936" ht="21" customHeight="1" s="590">
      <c r="A1936" s="421" t="n"/>
      <c r="B1936" s="270" t="n"/>
      <c r="C1936" s="269" t="n"/>
      <c r="D1936" s="267" t="n"/>
      <c r="E1936" s="267" t="n"/>
      <c r="F1936" s="268" t="n"/>
      <c r="G1936" s="421" t="n"/>
      <c r="H1936" s="269" t="n"/>
      <c r="I1936" s="421" t="n"/>
      <c r="J1936" s="421" t="n"/>
      <c r="K1936" s="421" t="n"/>
      <c r="L1936" s="421" t="n"/>
      <c r="M1936" s="421" t="n"/>
      <c r="N1936" s="421" t="n"/>
      <c r="O1936" s="421" t="n"/>
      <c r="P1936" s="421" t="n"/>
      <c r="Q1936" s="421" t="n"/>
      <c r="R1936" s="270" t="n"/>
      <c r="S1936" s="421" t="n"/>
      <c r="T1936" s="421" t="n"/>
      <c r="U1936" s="421" t="n"/>
      <c r="V1936" s="421" t="n"/>
      <c r="W1936" s="421" t="n"/>
      <c r="X1936" s="421" t="n"/>
      <c r="Y1936" s="421" t="n"/>
      <c r="Z1936" s="421" t="n"/>
      <c r="AA1936" s="421" t="n"/>
      <c r="AB1936" s="421" t="n"/>
      <c r="AC1936" s="421" t="n"/>
      <c r="AD1936" s="421" t="n"/>
      <c r="AE1936" s="421" t="n"/>
      <c r="AF1936" s="421" t="n"/>
      <c r="AG1936" s="421" t="n"/>
      <c r="AH1936" s="421" t="n"/>
      <c r="AI1936" s="421" t="n"/>
      <c r="AJ1936" s="297" t="n"/>
      <c r="AK1936" s="297" t="n"/>
      <c r="AL1936" s="284" t="n"/>
      <c r="AM1936" s="297" t="n"/>
      <c r="AN1936" s="285" t="n"/>
      <c r="AO1936" s="297" t="n"/>
      <c r="AP1936" s="297" t="n"/>
      <c r="AQ1936" s="297" t="n"/>
      <c r="AR1936" s="297" t="n"/>
      <c r="AS1936" s="297" t="n"/>
      <c r="AT1936" s="285" t="n"/>
      <c r="AU1936" s="297" t="n"/>
      <c r="AV1936" s="297" t="n"/>
      <c r="AW1936" s="297" t="n"/>
      <c r="AX1936" s="297" t="n"/>
      <c r="AY1936" s="286" t="n"/>
      <c r="AZ1936" s="286" t="n"/>
      <c r="BA1936" s="287" t="n"/>
      <c r="BB1936" s="286" t="n"/>
      <c r="BC1936" s="286" t="n"/>
      <c r="BD1936" s="286" t="n"/>
      <c r="BE1936" s="286" t="n"/>
      <c r="BF1936" s="286" t="n"/>
      <c r="BG1936" s="286" t="n"/>
      <c r="BH1936" s="297" t="n"/>
      <c r="BI1936" s="297" t="n"/>
      <c r="BJ1936" s="297" t="n"/>
      <c r="BK1936" s="297" t="n"/>
      <c r="BL1936" s="297" t="n"/>
      <c r="BM1936" s="297" t="n"/>
      <c r="BN1936" s="297" t="n"/>
      <c r="BO1936" s="285" t="n"/>
      <c r="BP1936" s="297" t="n"/>
      <c r="BQ1936" s="297" t="n"/>
      <c r="BR1936" s="297" t="n"/>
      <c r="BS1936" s="297" t="n"/>
      <c r="BT1936" s="297" t="n"/>
      <c r="BU1936" s="297" t="n"/>
      <c r="BV1936" s="297" t="n"/>
      <c r="BW1936" s="288" t="n"/>
      <c r="BX1936" s="276">
        <f>SUM(IF(COUNTIF(MediaScorecard!CC2423, "*1.*"), 2, 0), IF(COUNTIF(MediaScorecard!CC2423, "*2.*"), 2, 0), IF(COUNTIF(MediaScorecard!CC2423, "*3.*"), 2, 0), IF(COUNTIF(MediaScorecard!CC2423, "*4.*"), 2, 0), IF(COUNTIF(MediaScorecard!CC2423, "*5.*"), 2, 0), IF(COUNTIF(MediaScorecard!CC2423, "*6.*"), 2, 0))</f>
        <v/>
      </c>
      <c r="BY1936" s="277">
        <f t="array" ref="BY1936">SUM(VALUE(AT1936),VALUE(AU1936),VALUE(AV1936),VALUE(AW1936),VALUE(AX1936),VALUE(AY1936),VALUE(AZ1936),VALUE(BB1936),VALUE(BC1936),VALUE(BD1936),VALUE(BE1936),VALUE(BF1936),VALUE(BG1936),VALUE(BH1936),VALUE(BI1936),VALUE(BJ1936),VALUE(BK1936),VALUE(BL1936),VALUE(BM1936),VALUE(BN1936),VALUE(BO1936),VALUE(BP1936),VALUE(BQ1936),VALUE(BR1936),VALUE(BS1936),VALUE(BT1936),VALUE(BU1936),VALUE(BV1936),VALUE(BW1936))</f>
        <v/>
      </c>
      <c r="BZ1936" s="307" t="n"/>
      <c r="CA1936" s="307" t="n"/>
      <c r="CB1936" s="307" t="n"/>
      <c r="CC1936" s="307" t="n"/>
      <c r="CD1936" s="307" t="n"/>
      <c r="CE1936" s="307" t="n"/>
      <c r="CF1936" s="307" t="n"/>
      <c r="CG1936" s="307" t="n"/>
      <c r="CH1936" s="307" t="n"/>
      <c r="CI1936" s="307" t="n"/>
      <c r="CJ1936" s="307" t="n"/>
      <c r="CK1936" s="307" t="n"/>
      <c r="CL1936" s="307" t="n"/>
      <c r="CM1936" s="307" t="n"/>
      <c r="CN1936" s="307" t="n"/>
      <c r="CO1936" s="307" t="n"/>
      <c r="CP1936" s="307" t="n"/>
      <c r="CQ1936" s="307" t="n"/>
      <c r="CR1936" s="279" t="n"/>
      <c r="CS1936" s="280" t="n"/>
      <c r="CT1936" s="421">
        <f>(IF(OR(MediaScorecard!BG2423="x", MediaScorecard!BH2423="x",MediaScorecard!BI2423="x",MediaScorecard!BJ2423="x",MediaScorecard!BK2423="x"),1, 2))</f>
        <v/>
      </c>
      <c r="CU1936" s="308" t="n"/>
      <c r="CV1936" s="308" t="n"/>
      <c r="CW1936" s="308" t="n"/>
      <c r="CX1936" s="309" t="n"/>
      <c r="CY1936" s="308" t="n"/>
      <c r="CZ1936" s="308" t="n"/>
      <c r="DA1936" s="308" t="n"/>
    </row>
    <row r="1937" ht="21" customHeight="1" s="590">
      <c r="A1937" s="421" t="n"/>
      <c r="B1937" s="270" t="n"/>
      <c r="C1937" s="269" t="n"/>
      <c r="D1937" s="267" t="n"/>
      <c r="E1937" s="267" t="n"/>
      <c r="F1937" s="268" t="n"/>
      <c r="G1937" s="421" t="n"/>
      <c r="H1937" s="269" t="n"/>
      <c r="I1937" s="421" t="n"/>
      <c r="J1937" s="421" t="n"/>
      <c r="K1937" s="421" t="n"/>
      <c r="L1937" s="421" t="n"/>
      <c r="M1937" s="421" t="n"/>
      <c r="N1937" s="421" t="n"/>
      <c r="O1937" s="421" t="n"/>
      <c r="P1937" s="421" t="n"/>
      <c r="Q1937" s="421" t="n"/>
      <c r="R1937" s="270" t="n"/>
      <c r="S1937" s="421" t="n"/>
      <c r="T1937" s="421" t="n"/>
      <c r="U1937" s="421" t="n"/>
      <c r="V1937" s="421" t="n"/>
      <c r="W1937" s="421" t="n"/>
      <c r="X1937" s="421" t="n"/>
      <c r="Y1937" s="421" t="n"/>
      <c r="Z1937" s="421" t="n"/>
      <c r="AA1937" s="421" t="n"/>
      <c r="AB1937" s="421" t="n"/>
      <c r="AC1937" s="421" t="n"/>
      <c r="AD1937" s="421" t="n"/>
      <c r="AE1937" s="421" t="n"/>
      <c r="AF1937" s="421" t="n"/>
      <c r="AG1937" s="421" t="n"/>
      <c r="AH1937" s="421" t="n"/>
      <c r="AI1937" s="421" t="n"/>
      <c r="AJ1937" s="297" t="n"/>
      <c r="AK1937" s="297" t="n"/>
      <c r="AL1937" s="284" t="n"/>
      <c r="AM1937" s="297" t="n"/>
      <c r="AN1937" s="285" t="n"/>
      <c r="AO1937" s="297" t="n"/>
      <c r="AP1937" s="297" t="n"/>
      <c r="AQ1937" s="297" t="n"/>
      <c r="AR1937" s="297" t="n"/>
      <c r="AS1937" s="297" t="n"/>
      <c r="AT1937" s="285" t="n"/>
      <c r="AU1937" s="297" t="n"/>
      <c r="AV1937" s="297" t="n"/>
      <c r="AW1937" s="297" t="n"/>
      <c r="AX1937" s="297" t="n"/>
      <c r="AY1937" s="286" t="n"/>
      <c r="AZ1937" s="286" t="n"/>
      <c r="BA1937" s="287" t="n"/>
      <c r="BB1937" s="286" t="n"/>
      <c r="BC1937" s="286" t="n"/>
      <c r="BD1937" s="286" t="n"/>
      <c r="BE1937" s="286" t="n"/>
      <c r="BF1937" s="286" t="n"/>
      <c r="BG1937" s="286" t="n"/>
      <c r="BH1937" s="297" t="n"/>
      <c r="BI1937" s="297" t="n"/>
      <c r="BJ1937" s="297" t="n"/>
      <c r="BK1937" s="297" t="n"/>
      <c r="BL1937" s="297" t="n"/>
      <c r="BM1937" s="297" t="n"/>
      <c r="BN1937" s="297" t="n"/>
      <c r="BO1937" s="285" t="n"/>
      <c r="BP1937" s="297" t="n"/>
      <c r="BQ1937" s="297" t="n"/>
      <c r="BR1937" s="297" t="n"/>
      <c r="BS1937" s="297" t="n"/>
      <c r="BT1937" s="297" t="n"/>
      <c r="BU1937" s="297" t="n"/>
      <c r="BV1937" s="297" t="n"/>
      <c r="BW1937" s="288" t="n"/>
      <c r="BX1937" s="276">
        <f>SUM(IF(COUNTIF(MediaScorecard!CC2424, "*1.*"), 2, 0), IF(COUNTIF(MediaScorecard!CC2424, "*2.*"), 2, 0), IF(COUNTIF(MediaScorecard!CC2424, "*3.*"), 2, 0), IF(COUNTIF(MediaScorecard!CC2424, "*4.*"), 2, 0), IF(COUNTIF(MediaScorecard!CC2424, "*5.*"), 2, 0), IF(COUNTIF(MediaScorecard!CC2424, "*6.*"), 2, 0))</f>
        <v/>
      </c>
      <c r="BY1937" s="277">
        <f t="array" ref="BY1937">SUM(VALUE(AT1937),VALUE(AU1937),VALUE(AV1937),VALUE(AW1937),VALUE(AX1937),VALUE(AY1937),VALUE(AZ1937),VALUE(BB1937),VALUE(BC1937),VALUE(BD1937),VALUE(BE1937),VALUE(BF1937),VALUE(BG1937),VALUE(BH1937),VALUE(BI1937),VALUE(BJ1937),VALUE(BK1937),VALUE(BL1937),VALUE(BM1937),VALUE(BN1937),VALUE(BO1937),VALUE(BP1937),VALUE(BQ1937),VALUE(BR1937),VALUE(BS1937),VALUE(BT1937),VALUE(BU1937),VALUE(BV1937),VALUE(BW1937))</f>
        <v/>
      </c>
      <c r="BZ1937" s="307" t="n"/>
      <c r="CA1937" s="307" t="n"/>
      <c r="CB1937" s="307" t="n"/>
      <c r="CC1937" s="307" t="n"/>
      <c r="CD1937" s="307" t="n"/>
      <c r="CE1937" s="307" t="n"/>
      <c r="CF1937" s="307" t="n"/>
      <c r="CG1937" s="307" t="n"/>
      <c r="CH1937" s="307" t="n"/>
      <c r="CI1937" s="307" t="n"/>
      <c r="CJ1937" s="307" t="n"/>
      <c r="CK1937" s="307" t="n"/>
      <c r="CL1937" s="307" t="n"/>
      <c r="CM1937" s="307" t="n"/>
      <c r="CN1937" s="307" t="n"/>
      <c r="CO1937" s="307" t="n"/>
      <c r="CP1937" s="307" t="n"/>
      <c r="CQ1937" s="307" t="n"/>
      <c r="CR1937" s="279" t="n"/>
      <c r="CS1937" s="280" t="n"/>
      <c r="CT1937" s="421">
        <f>(IF(OR(MediaScorecard!BG2424="x", MediaScorecard!BH2424="x",MediaScorecard!BI2424="x",MediaScorecard!BJ2424="x",MediaScorecard!BK2424="x"),1, 2))</f>
        <v/>
      </c>
      <c r="CU1937" s="308" t="n"/>
      <c r="CV1937" s="308" t="n"/>
      <c r="CW1937" s="308" t="n"/>
      <c r="CX1937" s="309" t="n"/>
      <c r="CY1937" s="308" t="n"/>
      <c r="CZ1937" s="308" t="n"/>
      <c r="DA1937" s="308" t="n"/>
    </row>
    <row r="1938" ht="21" customHeight="1" s="590">
      <c r="A1938" s="421" t="n"/>
      <c r="B1938" s="270" t="n"/>
      <c r="C1938" s="269" t="n"/>
      <c r="D1938" s="267" t="n"/>
      <c r="E1938" s="267" t="n"/>
      <c r="F1938" s="268" t="n"/>
      <c r="G1938" s="421" t="n"/>
      <c r="H1938" s="269" t="n"/>
      <c r="I1938" s="421" t="n"/>
      <c r="J1938" s="421" t="n"/>
      <c r="K1938" s="421" t="n"/>
      <c r="L1938" s="421" t="n"/>
      <c r="M1938" s="421" t="n"/>
      <c r="N1938" s="421" t="n"/>
      <c r="O1938" s="421" t="n"/>
      <c r="P1938" s="421" t="n"/>
      <c r="Q1938" s="421" t="n"/>
      <c r="R1938" s="270" t="n"/>
      <c r="S1938" s="421" t="n"/>
      <c r="T1938" s="421" t="n"/>
      <c r="U1938" s="421" t="n"/>
      <c r="V1938" s="421" t="n"/>
      <c r="W1938" s="421" t="n"/>
      <c r="X1938" s="421" t="n"/>
      <c r="Y1938" s="421" t="n"/>
      <c r="Z1938" s="421" t="n"/>
      <c r="AA1938" s="421" t="n"/>
      <c r="AB1938" s="421" t="n"/>
      <c r="AC1938" s="421" t="n"/>
      <c r="AD1938" s="421" t="n"/>
      <c r="AE1938" s="421" t="n"/>
      <c r="AF1938" s="421" t="n"/>
      <c r="AG1938" s="421" t="n"/>
      <c r="AH1938" s="421" t="n"/>
      <c r="AI1938" s="421" t="n"/>
      <c r="AJ1938" s="297" t="n"/>
      <c r="AK1938" s="297" t="n"/>
      <c r="AL1938" s="284" t="n"/>
      <c r="AM1938" s="297" t="n"/>
      <c r="AN1938" s="285" t="n"/>
      <c r="AO1938" s="297" t="n"/>
      <c r="AP1938" s="297" t="n"/>
      <c r="AQ1938" s="297" t="n"/>
      <c r="AR1938" s="297" t="n"/>
      <c r="AS1938" s="297" t="n"/>
      <c r="AT1938" s="285" t="n"/>
      <c r="AU1938" s="297" t="n"/>
      <c r="AV1938" s="297" t="n"/>
      <c r="AW1938" s="297" t="n"/>
      <c r="AX1938" s="297" t="n"/>
      <c r="AY1938" s="286" t="n"/>
      <c r="AZ1938" s="286" t="n"/>
      <c r="BA1938" s="287" t="n"/>
      <c r="BB1938" s="286" t="n"/>
      <c r="BC1938" s="286" t="n"/>
      <c r="BD1938" s="286" t="n"/>
      <c r="BE1938" s="286" t="n"/>
      <c r="BF1938" s="286" t="n"/>
      <c r="BG1938" s="286" t="n"/>
      <c r="BH1938" s="297" t="n"/>
      <c r="BI1938" s="297" t="n"/>
      <c r="BJ1938" s="297" t="n"/>
      <c r="BK1938" s="297" t="n"/>
      <c r="BL1938" s="297" t="n"/>
      <c r="BM1938" s="297" t="n"/>
      <c r="BN1938" s="297" t="n"/>
      <c r="BO1938" s="285" t="n"/>
      <c r="BP1938" s="297" t="n"/>
      <c r="BQ1938" s="297" t="n"/>
      <c r="BR1938" s="297" t="n"/>
      <c r="BS1938" s="297" t="n"/>
      <c r="BT1938" s="297" t="n"/>
      <c r="BU1938" s="297" t="n"/>
      <c r="BV1938" s="297" t="n"/>
      <c r="BW1938" s="288" t="n"/>
      <c r="BX1938" s="276">
        <f>SUM(IF(COUNTIF(MediaScorecard!CC2425, "*1.*"), 2, 0), IF(COUNTIF(MediaScorecard!CC2425, "*2.*"), 2, 0), IF(COUNTIF(MediaScorecard!CC2425, "*3.*"), 2, 0), IF(COUNTIF(MediaScorecard!CC2425, "*4.*"), 2, 0), IF(COUNTIF(MediaScorecard!CC2425, "*5.*"), 2, 0), IF(COUNTIF(MediaScorecard!CC2425, "*6.*"), 2, 0))</f>
        <v/>
      </c>
      <c r="BY1938" s="277">
        <f t="array" ref="BY1938">SUM(VALUE(AT1938),VALUE(AU1938),VALUE(AV1938),VALUE(AW1938),VALUE(AX1938),VALUE(AY1938),VALUE(AZ1938),VALUE(BB1938),VALUE(BC1938),VALUE(BD1938),VALUE(BE1938),VALUE(BF1938),VALUE(BG1938),VALUE(BH1938),VALUE(BI1938),VALUE(BJ1938),VALUE(BK1938),VALUE(BL1938),VALUE(BM1938),VALUE(BN1938),VALUE(BO1938),VALUE(BP1938),VALUE(BQ1938),VALUE(BR1938),VALUE(BS1938),VALUE(BT1938),VALUE(BU1938),VALUE(BV1938),VALUE(BW1938))</f>
        <v/>
      </c>
      <c r="BZ1938" s="307" t="n"/>
      <c r="CA1938" s="307" t="n"/>
      <c r="CB1938" s="307" t="n"/>
      <c r="CC1938" s="307" t="n"/>
      <c r="CD1938" s="307" t="n"/>
      <c r="CE1938" s="307" t="n"/>
      <c r="CF1938" s="307" t="n"/>
      <c r="CG1938" s="307" t="n"/>
      <c r="CH1938" s="307" t="n"/>
      <c r="CI1938" s="307" t="n"/>
      <c r="CJ1938" s="307" t="n"/>
      <c r="CK1938" s="307" t="n"/>
      <c r="CL1938" s="307" t="n"/>
      <c r="CM1938" s="307" t="n"/>
      <c r="CN1938" s="307" t="n"/>
      <c r="CO1938" s="307" t="n"/>
      <c r="CP1938" s="307" t="n"/>
      <c r="CQ1938" s="307" t="n"/>
      <c r="CR1938" s="279" t="n"/>
      <c r="CS1938" s="280" t="n"/>
      <c r="CT1938" s="421">
        <f>(IF(OR(MediaScorecard!BG2425="x", MediaScorecard!BH2425="x",MediaScorecard!BI2425="x",MediaScorecard!BJ2425="x",MediaScorecard!BK2425="x"),1, 2))</f>
        <v/>
      </c>
      <c r="CU1938" s="308" t="n"/>
      <c r="CV1938" s="308" t="n"/>
      <c r="CW1938" s="308" t="n"/>
      <c r="CX1938" s="309" t="n"/>
      <c r="CY1938" s="308" t="n"/>
      <c r="CZ1938" s="308" t="n"/>
      <c r="DA1938" s="308" t="n"/>
    </row>
    <row r="1939" ht="21" customHeight="1" s="590">
      <c r="A1939" s="421" t="n"/>
      <c r="B1939" s="270" t="n"/>
      <c r="C1939" s="269" t="n"/>
      <c r="D1939" s="267" t="n"/>
      <c r="E1939" s="267" t="n"/>
      <c r="F1939" s="268" t="n"/>
      <c r="G1939" s="421" t="n"/>
      <c r="H1939" s="269" t="n"/>
      <c r="I1939" s="421" t="n"/>
      <c r="J1939" s="421" t="n"/>
      <c r="K1939" s="421" t="n"/>
      <c r="L1939" s="421" t="n"/>
      <c r="M1939" s="421" t="n"/>
      <c r="N1939" s="421" t="n"/>
      <c r="O1939" s="421" t="n"/>
      <c r="P1939" s="421" t="n"/>
      <c r="Q1939" s="421" t="n"/>
      <c r="R1939" s="270" t="n"/>
      <c r="S1939" s="421" t="n"/>
      <c r="T1939" s="421" t="n"/>
      <c r="U1939" s="421" t="n"/>
      <c r="V1939" s="421" t="n"/>
      <c r="W1939" s="421" t="n"/>
      <c r="X1939" s="421" t="n"/>
      <c r="Y1939" s="421" t="n"/>
      <c r="Z1939" s="421" t="n"/>
      <c r="AA1939" s="421" t="n"/>
      <c r="AB1939" s="421" t="n"/>
      <c r="AC1939" s="421" t="n"/>
      <c r="AD1939" s="421" t="n"/>
      <c r="AE1939" s="421" t="n"/>
      <c r="AF1939" s="421" t="n"/>
      <c r="AG1939" s="421" t="n"/>
      <c r="AH1939" s="421" t="n"/>
      <c r="AI1939" s="421" t="n"/>
      <c r="AJ1939" s="297" t="n"/>
      <c r="AK1939" s="297" t="n"/>
      <c r="AL1939" s="284" t="n"/>
      <c r="AM1939" s="297" t="n"/>
      <c r="AN1939" s="285" t="n"/>
      <c r="AO1939" s="297" t="n"/>
      <c r="AP1939" s="297" t="n"/>
      <c r="AQ1939" s="297" t="n"/>
      <c r="AR1939" s="297" t="n"/>
      <c r="AS1939" s="297" t="n"/>
      <c r="AT1939" s="285" t="n"/>
      <c r="AU1939" s="297" t="n"/>
      <c r="AV1939" s="297" t="n"/>
      <c r="AW1939" s="297" t="n"/>
      <c r="AX1939" s="297" t="n"/>
      <c r="AY1939" s="286" t="n"/>
      <c r="AZ1939" s="286" t="n"/>
      <c r="BA1939" s="287" t="n"/>
      <c r="BB1939" s="286" t="n"/>
      <c r="BC1939" s="286" t="n"/>
      <c r="BD1939" s="286" t="n"/>
      <c r="BE1939" s="286" t="n"/>
      <c r="BF1939" s="286" t="n"/>
      <c r="BG1939" s="286" t="n"/>
      <c r="BH1939" s="297" t="n"/>
      <c r="BI1939" s="297" t="n"/>
      <c r="BJ1939" s="297" t="n"/>
      <c r="BK1939" s="297" t="n"/>
      <c r="BL1939" s="297" t="n"/>
      <c r="BM1939" s="297" t="n"/>
      <c r="BN1939" s="297" t="n"/>
      <c r="BO1939" s="285" t="n"/>
      <c r="BP1939" s="297" t="n"/>
      <c r="BQ1939" s="297" t="n"/>
      <c r="BR1939" s="297" t="n"/>
      <c r="BS1939" s="297" t="n"/>
      <c r="BT1939" s="297" t="n"/>
      <c r="BU1939" s="297" t="n"/>
      <c r="BV1939" s="297" t="n"/>
      <c r="BW1939" s="288" t="n"/>
      <c r="BX1939" s="276">
        <f>SUM(IF(COUNTIF(MediaScorecard!CC2426, "*1.*"), 2, 0), IF(COUNTIF(MediaScorecard!CC2426, "*2.*"), 2, 0), IF(COUNTIF(MediaScorecard!CC2426, "*3.*"), 2, 0), IF(COUNTIF(MediaScorecard!CC2426, "*4.*"), 2, 0), IF(COUNTIF(MediaScorecard!CC2426, "*5.*"), 2, 0), IF(COUNTIF(MediaScorecard!CC2426, "*6.*"), 2, 0))</f>
        <v/>
      </c>
      <c r="BY1939" s="277">
        <f t="array" ref="BY1939">SUM(VALUE(AT1939),VALUE(AU1939),VALUE(AV1939),VALUE(AW1939),VALUE(AX1939),VALUE(AY1939),VALUE(AZ1939),VALUE(BB1939),VALUE(BC1939),VALUE(BD1939),VALUE(BE1939),VALUE(BF1939),VALUE(BG1939),VALUE(BH1939),VALUE(BI1939),VALUE(BJ1939),VALUE(BK1939),VALUE(BL1939),VALUE(BM1939),VALUE(BN1939),VALUE(BO1939),VALUE(BP1939),VALUE(BQ1939),VALUE(BR1939),VALUE(BS1939),VALUE(BT1939),VALUE(BU1939),VALUE(BV1939),VALUE(BW1939))</f>
        <v/>
      </c>
      <c r="BZ1939" s="307" t="n"/>
      <c r="CA1939" s="307" t="n"/>
      <c r="CB1939" s="307" t="n"/>
      <c r="CC1939" s="307" t="n"/>
      <c r="CD1939" s="307" t="n"/>
      <c r="CE1939" s="307" t="n"/>
      <c r="CF1939" s="307" t="n"/>
      <c r="CG1939" s="307" t="n"/>
      <c r="CH1939" s="307" t="n"/>
      <c r="CI1939" s="307" t="n"/>
      <c r="CJ1939" s="307" t="n"/>
      <c r="CK1939" s="307" t="n"/>
      <c r="CL1939" s="307" t="n"/>
      <c r="CM1939" s="307" t="n"/>
      <c r="CN1939" s="307" t="n"/>
      <c r="CO1939" s="307" t="n"/>
      <c r="CP1939" s="307" t="n"/>
      <c r="CQ1939" s="307" t="n"/>
      <c r="CR1939" s="279" t="n"/>
      <c r="CS1939" s="280" t="n"/>
      <c r="CT1939" s="421">
        <f>(IF(OR(MediaScorecard!BG2426="x", MediaScorecard!BH2426="x",MediaScorecard!BI2426="x",MediaScorecard!BJ2426="x",MediaScorecard!BK2426="x"),1, 2))</f>
        <v/>
      </c>
      <c r="CU1939" s="308" t="n"/>
      <c r="CV1939" s="308" t="n"/>
      <c r="CW1939" s="308" t="n"/>
      <c r="CX1939" s="309" t="n"/>
      <c r="CY1939" s="308" t="n"/>
      <c r="CZ1939" s="308" t="n"/>
      <c r="DA1939" s="308" t="n"/>
    </row>
    <row r="1940" ht="21" customHeight="1" s="590">
      <c r="A1940" s="421" t="n"/>
      <c r="B1940" s="270" t="n"/>
      <c r="C1940" s="269" t="n"/>
      <c r="D1940" s="267" t="n"/>
      <c r="E1940" s="267" t="n"/>
      <c r="F1940" s="268" t="n"/>
      <c r="G1940" s="421" t="n"/>
      <c r="H1940" s="269" t="n"/>
      <c r="I1940" s="421" t="n"/>
      <c r="J1940" s="421" t="n"/>
      <c r="K1940" s="421" t="n"/>
      <c r="L1940" s="421" t="n"/>
      <c r="M1940" s="421" t="n"/>
      <c r="N1940" s="421" t="n"/>
      <c r="O1940" s="421" t="n"/>
      <c r="P1940" s="421" t="n"/>
      <c r="Q1940" s="421" t="n"/>
      <c r="R1940" s="270" t="n"/>
      <c r="S1940" s="421" t="n"/>
      <c r="T1940" s="421" t="n"/>
      <c r="U1940" s="421" t="n"/>
      <c r="V1940" s="421" t="n"/>
      <c r="W1940" s="421" t="n"/>
      <c r="X1940" s="421" t="n"/>
      <c r="Y1940" s="421" t="n"/>
      <c r="Z1940" s="421" t="n"/>
      <c r="AA1940" s="421" t="n"/>
      <c r="AB1940" s="421" t="n"/>
      <c r="AC1940" s="421" t="n"/>
      <c r="AD1940" s="421" t="n"/>
      <c r="AE1940" s="421" t="n"/>
      <c r="AF1940" s="421" t="n"/>
      <c r="AG1940" s="421" t="n"/>
      <c r="AH1940" s="421" t="n"/>
      <c r="AI1940" s="421" t="n"/>
      <c r="AJ1940" s="297" t="n"/>
      <c r="AK1940" s="297" t="n"/>
      <c r="AL1940" s="284" t="n"/>
      <c r="AM1940" s="297" t="n"/>
      <c r="AN1940" s="285" t="n"/>
      <c r="AO1940" s="297" t="n"/>
      <c r="AP1940" s="297" t="n"/>
      <c r="AQ1940" s="297" t="n"/>
      <c r="AR1940" s="297" t="n"/>
      <c r="AS1940" s="297" t="n"/>
      <c r="AT1940" s="285" t="n"/>
      <c r="AU1940" s="297" t="n"/>
      <c r="AV1940" s="297" t="n"/>
      <c r="AW1940" s="297" t="n"/>
      <c r="AX1940" s="297" t="n"/>
      <c r="AY1940" s="286" t="n"/>
      <c r="AZ1940" s="286" t="n"/>
      <c r="BA1940" s="287" t="n"/>
      <c r="BB1940" s="286" t="n"/>
      <c r="BC1940" s="286" t="n"/>
      <c r="BD1940" s="286" t="n"/>
      <c r="BE1940" s="286" t="n"/>
      <c r="BF1940" s="286" t="n"/>
      <c r="BG1940" s="286" t="n"/>
      <c r="BH1940" s="297" t="n"/>
      <c r="BI1940" s="297" t="n"/>
      <c r="BJ1940" s="297" t="n"/>
      <c r="BK1940" s="297" t="n"/>
      <c r="BL1940" s="297" t="n"/>
      <c r="BM1940" s="297" t="n"/>
      <c r="BN1940" s="297" t="n"/>
      <c r="BO1940" s="285" t="n"/>
      <c r="BP1940" s="297" t="n"/>
      <c r="BQ1940" s="297" t="n"/>
      <c r="BR1940" s="297" t="n"/>
      <c r="BS1940" s="297" t="n"/>
      <c r="BT1940" s="297" t="n"/>
      <c r="BU1940" s="297" t="n"/>
      <c r="BV1940" s="297" t="n"/>
      <c r="BW1940" s="288" t="n"/>
      <c r="BX1940" s="276">
        <f>SUM(IF(COUNTIF(MediaScorecard!CC2427, "*1.*"), 2, 0), IF(COUNTIF(MediaScorecard!CC2427, "*2.*"), 2, 0), IF(COUNTIF(MediaScorecard!CC2427, "*3.*"), 2, 0), IF(COUNTIF(MediaScorecard!CC2427, "*4.*"), 2, 0), IF(COUNTIF(MediaScorecard!CC2427, "*5.*"), 2, 0), IF(COUNTIF(MediaScorecard!CC2427, "*6.*"), 2, 0))</f>
        <v/>
      </c>
      <c r="BY1940" s="277">
        <f t="array" ref="BY1940">SUM(VALUE(AT1940),VALUE(AU1940),VALUE(AV1940),VALUE(AW1940),VALUE(AX1940),VALUE(AY1940),VALUE(AZ1940),VALUE(BB1940),VALUE(BC1940),VALUE(BD1940),VALUE(BE1940),VALUE(BF1940),VALUE(BG1940),VALUE(BH1940),VALUE(BI1940),VALUE(BJ1940),VALUE(BK1940),VALUE(BL1940),VALUE(BM1940),VALUE(BN1940),VALUE(BO1940),VALUE(BP1940),VALUE(BQ1940),VALUE(BR1940),VALUE(BS1940),VALUE(BT1940),VALUE(BU1940),VALUE(BV1940),VALUE(BW1940))</f>
        <v/>
      </c>
      <c r="BZ1940" s="307" t="n"/>
      <c r="CA1940" s="307" t="n"/>
      <c r="CB1940" s="307" t="n"/>
      <c r="CC1940" s="307" t="n"/>
      <c r="CD1940" s="307" t="n"/>
      <c r="CE1940" s="307" t="n"/>
      <c r="CF1940" s="307" t="n"/>
      <c r="CG1940" s="307" t="n"/>
      <c r="CH1940" s="307" t="n"/>
      <c r="CI1940" s="307" t="n"/>
      <c r="CJ1940" s="307" t="n"/>
      <c r="CK1940" s="307" t="n"/>
      <c r="CL1940" s="307" t="n"/>
      <c r="CM1940" s="307" t="n"/>
      <c r="CN1940" s="307" t="n"/>
      <c r="CO1940" s="307" t="n"/>
      <c r="CP1940" s="307" t="n"/>
      <c r="CQ1940" s="307" t="n"/>
      <c r="CR1940" s="279" t="n"/>
      <c r="CS1940" s="280" t="n"/>
      <c r="CT1940" s="421">
        <f>(IF(OR(MediaScorecard!BG2427="x", MediaScorecard!BH2427="x",MediaScorecard!BI2427="x",MediaScorecard!BJ2427="x",MediaScorecard!BK2427="x"),1, 2))</f>
        <v/>
      </c>
      <c r="CU1940" s="308" t="n"/>
      <c r="CV1940" s="308" t="n"/>
      <c r="CW1940" s="308" t="n"/>
      <c r="CX1940" s="309" t="n"/>
      <c r="CY1940" s="308" t="n"/>
      <c r="CZ1940" s="308" t="n"/>
      <c r="DA1940" s="308" t="n"/>
    </row>
    <row r="1941" ht="21" customHeight="1" s="590">
      <c r="A1941" s="421" t="n"/>
      <c r="B1941" s="270" t="n"/>
      <c r="C1941" s="269" t="n"/>
      <c r="D1941" s="267" t="n"/>
      <c r="E1941" s="267" t="n"/>
      <c r="F1941" s="268" t="n"/>
      <c r="G1941" s="421" t="n"/>
      <c r="H1941" s="269" t="n"/>
      <c r="I1941" s="421" t="n"/>
      <c r="J1941" s="421" t="n"/>
      <c r="K1941" s="421" t="n"/>
      <c r="L1941" s="421" t="n"/>
      <c r="M1941" s="421" t="n"/>
      <c r="N1941" s="421" t="n"/>
      <c r="O1941" s="421" t="n"/>
      <c r="P1941" s="421" t="n"/>
      <c r="Q1941" s="421" t="n"/>
      <c r="R1941" s="270" t="n"/>
      <c r="S1941" s="421" t="n"/>
      <c r="T1941" s="421" t="n"/>
      <c r="U1941" s="421" t="n"/>
      <c r="V1941" s="421" t="n"/>
      <c r="W1941" s="421" t="n"/>
      <c r="X1941" s="421" t="n"/>
      <c r="Y1941" s="421" t="n"/>
      <c r="Z1941" s="421" t="n"/>
      <c r="AA1941" s="421" t="n"/>
      <c r="AB1941" s="421" t="n"/>
      <c r="AC1941" s="421" t="n"/>
      <c r="AD1941" s="421" t="n"/>
      <c r="AE1941" s="421" t="n"/>
      <c r="AF1941" s="421" t="n"/>
      <c r="AG1941" s="421" t="n"/>
      <c r="AH1941" s="421" t="n"/>
      <c r="AI1941" s="421" t="n"/>
      <c r="AJ1941" s="297" t="n"/>
      <c r="AK1941" s="297" t="n"/>
      <c r="AL1941" s="284" t="n"/>
      <c r="AM1941" s="297" t="n"/>
      <c r="AN1941" s="285" t="n"/>
      <c r="AO1941" s="297" t="n"/>
      <c r="AP1941" s="297" t="n"/>
      <c r="AQ1941" s="297" t="n"/>
      <c r="AR1941" s="297" t="n"/>
      <c r="AS1941" s="297" t="n"/>
      <c r="AT1941" s="285" t="n"/>
      <c r="AU1941" s="297" t="n"/>
      <c r="AV1941" s="297" t="n"/>
      <c r="AW1941" s="297" t="n"/>
      <c r="AX1941" s="297" t="n"/>
      <c r="AY1941" s="286" t="n"/>
      <c r="AZ1941" s="286" t="n"/>
      <c r="BA1941" s="287" t="n"/>
      <c r="BB1941" s="286" t="n"/>
      <c r="BC1941" s="286" t="n"/>
      <c r="BD1941" s="286" t="n"/>
      <c r="BE1941" s="286" t="n"/>
      <c r="BF1941" s="286" t="n"/>
      <c r="BG1941" s="286" t="n"/>
      <c r="BH1941" s="297" t="n"/>
      <c r="BI1941" s="297" t="n"/>
      <c r="BJ1941" s="297" t="n"/>
      <c r="BK1941" s="297" t="n"/>
      <c r="BL1941" s="297" t="n"/>
      <c r="BM1941" s="297" t="n"/>
      <c r="BN1941" s="297" t="n"/>
      <c r="BO1941" s="285" t="n"/>
      <c r="BP1941" s="297" t="n"/>
      <c r="BQ1941" s="297" t="n"/>
      <c r="BR1941" s="297" t="n"/>
      <c r="BS1941" s="297" t="n"/>
      <c r="BT1941" s="297" t="n"/>
      <c r="BU1941" s="297" t="n"/>
      <c r="BV1941" s="297" t="n"/>
      <c r="BW1941" s="288" t="n"/>
      <c r="BX1941" s="276">
        <f>SUM(IF(COUNTIF(MediaScorecard!CC2428, "*1.*"), 2, 0), IF(COUNTIF(MediaScorecard!CC2428, "*2.*"), 2, 0), IF(COUNTIF(MediaScorecard!CC2428, "*3.*"), 2, 0), IF(COUNTIF(MediaScorecard!CC2428, "*4.*"), 2, 0), IF(COUNTIF(MediaScorecard!CC2428, "*5.*"), 2, 0), IF(COUNTIF(MediaScorecard!CC2428, "*6.*"), 2, 0))</f>
        <v/>
      </c>
      <c r="BY1941" s="277">
        <f t="array" ref="BY1941">SUM(VALUE(AT1941),VALUE(AU1941),VALUE(AV1941),VALUE(AW1941),VALUE(AX1941),VALUE(AY1941),VALUE(AZ1941),VALUE(BB1941),VALUE(BC1941),VALUE(BD1941),VALUE(BE1941),VALUE(BF1941),VALUE(BG1941),VALUE(BH1941),VALUE(BI1941),VALUE(BJ1941),VALUE(BK1941),VALUE(BL1941),VALUE(BM1941),VALUE(BN1941),VALUE(BO1941),VALUE(BP1941),VALUE(BQ1941),VALUE(BR1941),VALUE(BS1941),VALUE(BT1941),VALUE(BU1941),VALUE(BV1941),VALUE(BW1941))</f>
        <v/>
      </c>
      <c r="BZ1941" s="307" t="n"/>
      <c r="CA1941" s="307" t="n"/>
      <c r="CB1941" s="307" t="n"/>
      <c r="CC1941" s="307" t="n"/>
      <c r="CD1941" s="307" t="n"/>
      <c r="CE1941" s="307" t="n"/>
      <c r="CF1941" s="307" t="n"/>
      <c r="CG1941" s="307" t="n"/>
      <c r="CH1941" s="307" t="n"/>
      <c r="CI1941" s="307" t="n"/>
      <c r="CJ1941" s="307" t="n"/>
      <c r="CK1941" s="307" t="n"/>
      <c r="CL1941" s="307" t="n"/>
      <c r="CM1941" s="307" t="n"/>
      <c r="CN1941" s="307" t="n"/>
      <c r="CO1941" s="307" t="n"/>
      <c r="CP1941" s="307" t="n"/>
      <c r="CQ1941" s="307" t="n"/>
      <c r="CR1941" s="279" t="n"/>
      <c r="CS1941" s="280" t="n"/>
      <c r="CT1941" s="421">
        <f>(IF(OR(MediaScorecard!BG2428="x", MediaScorecard!BH2428="x",MediaScorecard!BI2428="x",MediaScorecard!BJ2428="x",MediaScorecard!BK2428="x"),1, 2))</f>
        <v/>
      </c>
      <c r="CU1941" s="308" t="n"/>
      <c r="CV1941" s="308" t="n"/>
      <c r="CW1941" s="308" t="n"/>
      <c r="CX1941" s="309" t="n"/>
      <c r="CY1941" s="308" t="n"/>
      <c r="CZ1941" s="308" t="n"/>
      <c r="DA1941" s="308" t="n"/>
    </row>
    <row r="1942" ht="21" customHeight="1" s="590">
      <c r="A1942" s="421" t="n"/>
      <c r="B1942" s="270" t="n"/>
      <c r="C1942" s="269" t="n"/>
      <c r="D1942" s="267" t="n"/>
      <c r="E1942" s="267" t="n"/>
      <c r="F1942" s="268" t="n"/>
      <c r="G1942" s="421" t="n"/>
      <c r="H1942" s="269" t="n"/>
      <c r="I1942" s="421" t="n"/>
      <c r="J1942" s="421" t="n"/>
      <c r="K1942" s="421" t="n"/>
      <c r="L1942" s="421" t="n"/>
      <c r="M1942" s="421" t="n"/>
      <c r="N1942" s="421" t="n"/>
      <c r="O1942" s="421" t="n"/>
      <c r="P1942" s="421" t="n"/>
      <c r="Q1942" s="421" t="n"/>
      <c r="R1942" s="270" t="n"/>
      <c r="S1942" s="421" t="n"/>
      <c r="T1942" s="421" t="n"/>
      <c r="U1942" s="421" t="n"/>
      <c r="V1942" s="421" t="n"/>
      <c r="W1942" s="421" t="n"/>
      <c r="X1942" s="421" t="n"/>
      <c r="Y1942" s="421" t="n"/>
      <c r="Z1942" s="421" t="n"/>
      <c r="AA1942" s="421" t="n"/>
      <c r="AB1942" s="421" t="n"/>
      <c r="AC1942" s="421" t="n"/>
      <c r="AD1942" s="421" t="n"/>
      <c r="AE1942" s="421" t="n"/>
      <c r="AF1942" s="421" t="n"/>
      <c r="AG1942" s="421" t="n"/>
      <c r="AH1942" s="421" t="n"/>
      <c r="AI1942" s="421" t="n"/>
      <c r="AJ1942" s="297" t="n"/>
      <c r="AK1942" s="297" t="n"/>
      <c r="AL1942" s="284" t="n"/>
      <c r="AM1942" s="297" t="n"/>
      <c r="AN1942" s="285" t="n"/>
      <c r="AO1942" s="297" t="n"/>
      <c r="AP1942" s="297" t="n"/>
      <c r="AQ1942" s="297" t="n"/>
      <c r="AR1942" s="297" t="n"/>
      <c r="AS1942" s="297" t="n"/>
      <c r="AT1942" s="285" t="n"/>
      <c r="AU1942" s="297" t="n"/>
      <c r="AV1942" s="297" t="n"/>
      <c r="AW1942" s="297" t="n"/>
      <c r="AX1942" s="297" t="n"/>
      <c r="AY1942" s="286" t="n"/>
      <c r="AZ1942" s="286" t="n"/>
      <c r="BA1942" s="287" t="n"/>
      <c r="BB1942" s="286" t="n"/>
      <c r="BC1942" s="286" t="n"/>
      <c r="BD1942" s="286" t="n"/>
      <c r="BE1942" s="286" t="n"/>
      <c r="BF1942" s="286" t="n"/>
      <c r="BG1942" s="286" t="n"/>
      <c r="BH1942" s="297" t="n"/>
      <c r="BI1942" s="297" t="n"/>
      <c r="BJ1942" s="297" t="n"/>
      <c r="BK1942" s="297" t="n"/>
      <c r="BL1942" s="297" t="n"/>
      <c r="BM1942" s="297" t="n"/>
      <c r="BN1942" s="297" t="n"/>
      <c r="BO1942" s="285" t="n"/>
      <c r="BP1942" s="297" t="n"/>
      <c r="BQ1942" s="297" t="n"/>
      <c r="BR1942" s="297" t="n"/>
      <c r="BS1942" s="297" t="n"/>
      <c r="BT1942" s="297" t="n"/>
      <c r="BU1942" s="297" t="n"/>
      <c r="BV1942" s="297" t="n"/>
      <c r="BW1942" s="288" t="n"/>
      <c r="BX1942" s="276">
        <f>SUM(IF(COUNTIF(MediaScorecard!CC2429, "*1.*"), 2, 0), IF(COUNTIF(MediaScorecard!CC2429, "*2.*"), 2, 0), IF(COUNTIF(MediaScorecard!CC2429, "*3.*"), 2, 0), IF(COUNTIF(MediaScorecard!CC2429, "*4.*"), 2, 0), IF(COUNTIF(MediaScorecard!CC2429, "*5.*"), 2, 0), IF(COUNTIF(MediaScorecard!CC2429, "*6.*"), 2, 0))</f>
        <v/>
      </c>
      <c r="BY1942" s="277">
        <f t="array" ref="BY1942">SUM(VALUE(AT1942),VALUE(AU1942),VALUE(AV1942),VALUE(AW1942),VALUE(AX1942),VALUE(AY1942),VALUE(AZ1942),VALUE(BB1942),VALUE(BC1942),VALUE(BD1942),VALUE(BE1942),VALUE(BF1942),VALUE(BG1942),VALUE(BH1942),VALUE(BI1942),VALUE(BJ1942),VALUE(BK1942),VALUE(BL1942),VALUE(BM1942),VALUE(BN1942),VALUE(BO1942),VALUE(BP1942),VALUE(BQ1942),VALUE(BR1942),VALUE(BS1942),VALUE(BT1942),VALUE(BU1942),VALUE(BV1942),VALUE(BW1942))</f>
        <v/>
      </c>
      <c r="BZ1942" s="307" t="n"/>
      <c r="CA1942" s="307" t="n"/>
      <c r="CB1942" s="307" t="n"/>
      <c r="CC1942" s="307" t="n"/>
      <c r="CD1942" s="307" t="n"/>
      <c r="CE1942" s="307" t="n"/>
      <c r="CF1942" s="307" t="n"/>
      <c r="CG1942" s="307" t="n"/>
      <c r="CH1942" s="307" t="n"/>
      <c r="CI1942" s="307" t="n"/>
      <c r="CJ1942" s="307" t="n"/>
      <c r="CK1942" s="307" t="n"/>
      <c r="CL1942" s="307" t="n"/>
      <c r="CM1942" s="307" t="n"/>
      <c r="CN1942" s="307" t="n"/>
      <c r="CO1942" s="307" t="n"/>
      <c r="CP1942" s="307" t="n"/>
      <c r="CQ1942" s="307" t="n"/>
      <c r="CR1942" s="279" t="n"/>
      <c r="CS1942" s="280" t="n"/>
      <c r="CT1942" s="421">
        <f>(IF(OR(MediaScorecard!BG2429="x", MediaScorecard!BH2429="x",MediaScorecard!BI2429="x",MediaScorecard!BJ2429="x",MediaScorecard!BK2429="x"),1, 2))</f>
        <v/>
      </c>
      <c r="CU1942" s="308" t="n"/>
      <c r="CV1942" s="308" t="n"/>
      <c r="CW1942" s="308" t="n"/>
      <c r="CX1942" s="309" t="n"/>
      <c r="CY1942" s="308" t="n"/>
      <c r="CZ1942" s="308" t="n"/>
      <c r="DA1942" s="308" t="n"/>
    </row>
    <row r="1943" ht="21" customHeight="1" s="590">
      <c r="A1943" s="421" t="n"/>
      <c r="B1943" s="270" t="n"/>
      <c r="C1943" s="269" t="n"/>
      <c r="D1943" s="267" t="n"/>
      <c r="E1943" s="267" t="n"/>
      <c r="F1943" s="268" t="n"/>
      <c r="G1943" s="421" t="n"/>
      <c r="H1943" s="269" t="n"/>
      <c r="I1943" s="421" t="n"/>
      <c r="J1943" s="421" t="n"/>
      <c r="K1943" s="421" t="n"/>
      <c r="L1943" s="421" t="n"/>
      <c r="M1943" s="421" t="n"/>
      <c r="N1943" s="421" t="n"/>
      <c r="O1943" s="421" t="n"/>
      <c r="P1943" s="421" t="n"/>
      <c r="Q1943" s="421" t="n"/>
      <c r="R1943" s="270" t="n"/>
      <c r="S1943" s="421" t="n"/>
      <c r="T1943" s="421" t="n"/>
      <c r="U1943" s="421" t="n"/>
      <c r="V1943" s="421" t="n"/>
      <c r="W1943" s="421" t="n"/>
      <c r="X1943" s="421" t="n"/>
      <c r="Y1943" s="421" t="n"/>
      <c r="Z1943" s="421" t="n"/>
      <c r="AA1943" s="421" t="n"/>
      <c r="AB1943" s="421" t="n"/>
      <c r="AC1943" s="421" t="n"/>
      <c r="AD1943" s="421" t="n"/>
      <c r="AE1943" s="421" t="n"/>
      <c r="AF1943" s="421" t="n"/>
      <c r="AG1943" s="421" t="n"/>
      <c r="AH1943" s="421" t="n"/>
      <c r="AI1943" s="421" t="n"/>
      <c r="AJ1943" s="297" t="n"/>
      <c r="AK1943" s="297" t="n"/>
      <c r="AL1943" s="284" t="n"/>
      <c r="AM1943" s="297" t="n"/>
      <c r="AN1943" s="285" t="n"/>
      <c r="AO1943" s="297" t="n"/>
      <c r="AP1943" s="297" t="n"/>
      <c r="AQ1943" s="297" t="n"/>
      <c r="AR1943" s="297" t="n"/>
      <c r="AS1943" s="297" t="n"/>
      <c r="AT1943" s="285" t="n"/>
      <c r="AU1943" s="297" t="n"/>
      <c r="AV1943" s="297" t="n"/>
      <c r="AW1943" s="297" t="n"/>
      <c r="AX1943" s="297" t="n"/>
      <c r="AY1943" s="286" t="n"/>
      <c r="AZ1943" s="286" t="n"/>
      <c r="BA1943" s="287" t="n"/>
      <c r="BB1943" s="286" t="n"/>
      <c r="BC1943" s="286" t="n"/>
      <c r="BD1943" s="286" t="n"/>
      <c r="BE1943" s="286" t="n"/>
      <c r="BF1943" s="286" t="n"/>
      <c r="BG1943" s="286" t="n"/>
      <c r="BH1943" s="297" t="n"/>
      <c r="BI1943" s="297" t="n"/>
      <c r="BJ1943" s="297" t="n"/>
      <c r="BK1943" s="297" t="n"/>
      <c r="BL1943" s="297" t="n"/>
      <c r="BM1943" s="297" t="n"/>
      <c r="BN1943" s="297" t="n"/>
      <c r="BO1943" s="285" t="n"/>
      <c r="BP1943" s="297" t="n"/>
      <c r="BQ1943" s="297" t="n"/>
      <c r="BR1943" s="297" t="n"/>
      <c r="BS1943" s="297" t="n"/>
      <c r="BT1943" s="297" t="n"/>
      <c r="BU1943" s="297" t="n"/>
      <c r="BV1943" s="297" t="n"/>
      <c r="BW1943" s="288" t="n"/>
      <c r="BX1943" s="276">
        <f>SUM(IF(COUNTIF(MediaScorecard!CC2430, "*1.*"), 2, 0), IF(COUNTIF(MediaScorecard!CC2430, "*2.*"), 2, 0), IF(COUNTIF(MediaScorecard!CC2430, "*3.*"), 2, 0), IF(COUNTIF(MediaScorecard!CC2430, "*4.*"), 2, 0), IF(COUNTIF(MediaScorecard!CC2430, "*5.*"), 2, 0), IF(COUNTIF(MediaScorecard!CC2430, "*6.*"), 2, 0))</f>
        <v/>
      </c>
      <c r="BY1943" s="277">
        <f t="array" ref="BY1943">SUM(VALUE(AT1943),VALUE(AU1943),VALUE(AV1943),VALUE(AW1943),VALUE(AX1943),VALUE(AY1943),VALUE(AZ1943),VALUE(BB1943),VALUE(BC1943),VALUE(BD1943),VALUE(BE1943),VALUE(BF1943),VALUE(BG1943),VALUE(BH1943),VALUE(BI1943),VALUE(BJ1943),VALUE(BK1943),VALUE(BL1943),VALUE(BM1943),VALUE(BN1943),VALUE(BO1943),VALUE(BP1943),VALUE(BQ1943),VALUE(BR1943),VALUE(BS1943),VALUE(BT1943),VALUE(BU1943),VALUE(BV1943),VALUE(BW1943))</f>
        <v/>
      </c>
      <c r="BZ1943" s="307" t="n"/>
      <c r="CA1943" s="307" t="n"/>
      <c r="CB1943" s="307" t="n"/>
      <c r="CC1943" s="307" t="n"/>
      <c r="CD1943" s="307" t="n"/>
      <c r="CE1943" s="307" t="n"/>
      <c r="CF1943" s="307" t="n"/>
      <c r="CG1943" s="307" t="n"/>
      <c r="CH1943" s="307" t="n"/>
      <c r="CI1943" s="307" t="n"/>
      <c r="CJ1943" s="307" t="n"/>
      <c r="CK1943" s="307" t="n"/>
      <c r="CL1943" s="307" t="n"/>
      <c r="CM1943" s="307" t="n"/>
      <c r="CN1943" s="307" t="n"/>
      <c r="CO1943" s="307" t="n"/>
      <c r="CP1943" s="307" t="n"/>
      <c r="CQ1943" s="307" t="n"/>
      <c r="CR1943" s="279" t="n"/>
      <c r="CS1943" s="280" t="n"/>
      <c r="CT1943" s="421">
        <f>(IF(OR(MediaScorecard!BG2430="x", MediaScorecard!BH2430="x",MediaScorecard!BI2430="x",MediaScorecard!BJ2430="x",MediaScorecard!BK2430="x"),1, 2))</f>
        <v/>
      </c>
      <c r="CU1943" s="308" t="n"/>
      <c r="CV1943" s="308" t="n"/>
      <c r="CW1943" s="308" t="n"/>
      <c r="CX1943" s="309" t="n"/>
      <c r="CY1943" s="308" t="n"/>
      <c r="CZ1943" s="308" t="n"/>
      <c r="DA1943" s="308" t="n"/>
    </row>
    <row r="1944" ht="21" customHeight="1" s="590">
      <c r="A1944" s="421" t="n"/>
      <c r="B1944" s="270" t="n"/>
      <c r="C1944" s="269" t="n"/>
      <c r="D1944" s="267" t="n"/>
      <c r="E1944" s="267" t="n"/>
      <c r="F1944" s="268" t="n"/>
      <c r="G1944" s="421" t="n"/>
      <c r="H1944" s="269" t="n"/>
      <c r="I1944" s="421" t="n"/>
      <c r="J1944" s="421" t="n"/>
      <c r="K1944" s="421" t="n"/>
      <c r="L1944" s="421" t="n"/>
      <c r="M1944" s="421" t="n"/>
      <c r="N1944" s="421" t="n"/>
      <c r="O1944" s="421" t="n"/>
      <c r="P1944" s="421" t="n"/>
      <c r="Q1944" s="421" t="n"/>
      <c r="R1944" s="270" t="n"/>
      <c r="S1944" s="421" t="n"/>
      <c r="T1944" s="421" t="n"/>
      <c r="U1944" s="421" t="n"/>
      <c r="V1944" s="421" t="n"/>
      <c r="W1944" s="421" t="n"/>
      <c r="X1944" s="421" t="n"/>
      <c r="Y1944" s="421" t="n"/>
      <c r="Z1944" s="421" t="n"/>
      <c r="AA1944" s="421" t="n"/>
      <c r="AB1944" s="421" t="n"/>
      <c r="AC1944" s="421" t="n"/>
      <c r="AD1944" s="421" t="n"/>
      <c r="AE1944" s="421" t="n"/>
      <c r="AF1944" s="421" t="n"/>
      <c r="AG1944" s="421" t="n"/>
      <c r="AH1944" s="421" t="n"/>
      <c r="AI1944" s="421" t="n"/>
      <c r="AJ1944" s="297" t="n"/>
      <c r="AK1944" s="297" t="n"/>
      <c r="AL1944" s="284" t="n"/>
      <c r="AM1944" s="297" t="n"/>
      <c r="AN1944" s="285" t="n"/>
      <c r="AO1944" s="297" t="n"/>
      <c r="AP1944" s="297" t="n"/>
      <c r="AQ1944" s="297" t="n"/>
      <c r="AR1944" s="297" t="n"/>
      <c r="AS1944" s="297" t="n"/>
      <c r="AT1944" s="285" t="n"/>
      <c r="AU1944" s="297" t="n"/>
      <c r="AV1944" s="297" t="n"/>
      <c r="AW1944" s="297" t="n"/>
      <c r="AX1944" s="297" t="n"/>
      <c r="AY1944" s="286" t="n"/>
      <c r="AZ1944" s="286" t="n"/>
      <c r="BA1944" s="287" t="n"/>
      <c r="BB1944" s="286" t="n"/>
      <c r="BC1944" s="286" t="n"/>
      <c r="BD1944" s="286" t="n"/>
      <c r="BE1944" s="286" t="n"/>
      <c r="BF1944" s="286" t="n"/>
      <c r="BG1944" s="286" t="n"/>
      <c r="BH1944" s="297" t="n"/>
      <c r="BI1944" s="297" t="n"/>
      <c r="BJ1944" s="297" t="n"/>
      <c r="BK1944" s="297" t="n"/>
      <c r="BL1944" s="297" t="n"/>
      <c r="BM1944" s="297" t="n"/>
      <c r="BN1944" s="297" t="n"/>
      <c r="BO1944" s="285" t="n"/>
      <c r="BP1944" s="297" t="n"/>
      <c r="BQ1944" s="297" t="n"/>
      <c r="BR1944" s="297" t="n"/>
      <c r="BS1944" s="297" t="n"/>
      <c r="BT1944" s="297" t="n"/>
      <c r="BU1944" s="297" t="n"/>
      <c r="BV1944" s="297" t="n"/>
      <c r="BW1944" s="288" t="n"/>
      <c r="BX1944" s="276">
        <f>SUM(IF(COUNTIF(MediaScorecard!CC2431, "*1.*"), 2, 0), IF(COUNTIF(MediaScorecard!CC2431, "*2.*"), 2, 0), IF(COUNTIF(MediaScorecard!CC2431, "*3.*"), 2, 0), IF(COUNTIF(MediaScorecard!CC2431, "*4.*"), 2, 0), IF(COUNTIF(MediaScorecard!CC2431, "*5.*"), 2, 0), IF(COUNTIF(MediaScorecard!CC2431, "*6.*"), 2, 0))</f>
        <v/>
      </c>
      <c r="BY1944" s="277">
        <f t="array" ref="BY1944">SUM(VALUE(AT1944),VALUE(AU1944),VALUE(AV1944),VALUE(AW1944),VALUE(AX1944),VALUE(AY1944),VALUE(AZ1944),VALUE(BB1944),VALUE(BC1944),VALUE(BD1944),VALUE(BE1944),VALUE(BF1944),VALUE(BG1944),VALUE(BH1944),VALUE(BI1944),VALUE(BJ1944),VALUE(BK1944),VALUE(BL1944),VALUE(BM1944),VALUE(BN1944),VALUE(BO1944),VALUE(BP1944),VALUE(BQ1944),VALUE(BR1944),VALUE(BS1944),VALUE(BT1944),VALUE(BU1944),VALUE(BV1944),VALUE(BW1944))</f>
        <v/>
      </c>
      <c r="BZ1944" s="307" t="n"/>
      <c r="CA1944" s="307" t="n"/>
      <c r="CB1944" s="307" t="n"/>
      <c r="CC1944" s="307" t="n"/>
      <c r="CD1944" s="307" t="n"/>
      <c r="CE1944" s="307" t="n"/>
      <c r="CF1944" s="307" t="n"/>
      <c r="CG1944" s="307" t="n"/>
      <c r="CH1944" s="307" t="n"/>
      <c r="CI1944" s="307" t="n"/>
      <c r="CJ1944" s="307" t="n"/>
      <c r="CK1944" s="307" t="n"/>
      <c r="CL1944" s="307" t="n"/>
      <c r="CM1944" s="307" t="n"/>
      <c r="CN1944" s="307" t="n"/>
      <c r="CO1944" s="307" t="n"/>
      <c r="CP1944" s="307" t="n"/>
      <c r="CQ1944" s="307" t="n"/>
      <c r="CR1944" s="279" t="n"/>
      <c r="CS1944" s="280" t="n"/>
      <c r="CT1944" s="421">
        <f>(IF(OR(MediaScorecard!BG2431="x", MediaScorecard!BH2431="x",MediaScorecard!BI2431="x",MediaScorecard!BJ2431="x",MediaScorecard!BK2431="x"),1, 2))</f>
        <v/>
      </c>
      <c r="CU1944" s="308" t="n"/>
      <c r="CV1944" s="308" t="n"/>
      <c r="CW1944" s="308" t="n"/>
      <c r="CX1944" s="309" t="n"/>
      <c r="CY1944" s="308" t="n"/>
      <c r="CZ1944" s="308" t="n"/>
      <c r="DA1944" s="308" t="n"/>
    </row>
    <row r="1945" ht="21" customHeight="1" s="590">
      <c r="A1945" s="421" t="n"/>
      <c r="B1945" s="270" t="n"/>
      <c r="C1945" s="269" t="n"/>
      <c r="D1945" s="267" t="n"/>
      <c r="E1945" s="267" t="n"/>
      <c r="F1945" s="268" t="n"/>
      <c r="G1945" s="421" t="n"/>
      <c r="H1945" s="269" t="n"/>
      <c r="I1945" s="421" t="n"/>
      <c r="J1945" s="421" t="n"/>
      <c r="K1945" s="421" t="n"/>
      <c r="L1945" s="421" t="n"/>
      <c r="M1945" s="421" t="n"/>
      <c r="N1945" s="421" t="n"/>
      <c r="O1945" s="421" t="n"/>
      <c r="P1945" s="421" t="n"/>
      <c r="Q1945" s="421" t="n"/>
      <c r="R1945" s="270" t="n"/>
      <c r="S1945" s="421" t="n"/>
      <c r="T1945" s="421" t="n"/>
      <c r="U1945" s="421" t="n"/>
      <c r="V1945" s="421" t="n"/>
      <c r="W1945" s="421" t="n"/>
      <c r="X1945" s="421" t="n"/>
      <c r="Y1945" s="421" t="n"/>
      <c r="Z1945" s="421" t="n"/>
      <c r="AA1945" s="421" t="n"/>
      <c r="AB1945" s="421" t="n"/>
      <c r="AC1945" s="421" t="n"/>
      <c r="AD1945" s="421" t="n"/>
      <c r="AE1945" s="421" t="n"/>
      <c r="AF1945" s="421" t="n"/>
      <c r="AG1945" s="421" t="n"/>
      <c r="AH1945" s="421" t="n"/>
      <c r="AI1945" s="421" t="n"/>
      <c r="AJ1945" s="297" t="n"/>
      <c r="AK1945" s="297" t="n"/>
      <c r="AL1945" s="284" t="n"/>
      <c r="AM1945" s="297" t="n"/>
      <c r="AN1945" s="285" t="n"/>
      <c r="AO1945" s="297" t="n"/>
      <c r="AP1945" s="297" t="n"/>
      <c r="AQ1945" s="297" t="n"/>
      <c r="AR1945" s="297" t="n"/>
      <c r="AS1945" s="297" t="n"/>
      <c r="AT1945" s="285" t="n"/>
      <c r="AU1945" s="297" t="n"/>
      <c r="AV1945" s="297" t="n"/>
      <c r="AW1945" s="297" t="n"/>
      <c r="AX1945" s="297" t="n"/>
      <c r="AY1945" s="286" t="n"/>
      <c r="AZ1945" s="286" t="n"/>
      <c r="BA1945" s="287" t="n"/>
      <c r="BB1945" s="286" t="n"/>
      <c r="BC1945" s="286" t="n"/>
      <c r="BD1945" s="286" t="n"/>
      <c r="BE1945" s="286" t="n"/>
      <c r="BF1945" s="286" t="n"/>
      <c r="BG1945" s="286" t="n"/>
      <c r="BH1945" s="297" t="n"/>
      <c r="BI1945" s="297" t="n"/>
      <c r="BJ1945" s="297" t="n"/>
      <c r="BK1945" s="297" t="n"/>
      <c r="BL1945" s="297" t="n"/>
      <c r="BM1945" s="297" t="n"/>
      <c r="BN1945" s="297" t="n"/>
      <c r="BO1945" s="285" t="n"/>
      <c r="BP1945" s="297" t="n"/>
      <c r="BQ1945" s="297" t="n"/>
      <c r="BR1945" s="297" t="n"/>
      <c r="BS1945" s="297" t="n"/>
      <c r="BT1945" s="297" t="n"/>
      <c r="BU1945" s="297" t="n"/>
      <c r="BV1945" s="297" t="n"/>
      <c r="BW1945" s="288" t="n"/>
      <c r="BX1945" s="276">
        <f>SUM(IF(COUNTIF(MediaScorecard!CC2432, "*1.*"), 2, 0), IF(COUNTIF(MediaScorecard!CC2432, "*2.*"), 2, 0), IF(COUNTIF(MediaScorecard!CC2432, "*3.*"), 2, 0), IF(COUNTIF(MediaScorecard!CC2432, "*4.*"), 2, 0), IF(COUNTIF(MediaScorecard!CC2432, "*5.*"), 2, 0), IF(COUNTIF(MediaScorecard!CC2432, "*6.*"), 2, 0))</f>
        <v/>
      </c>
      <c r="BY1945" s="277">
        <f t="array" ref="BY1945">SUM(VALUE(AT1945),VALUE(AU1945),VALUE(AV1945),VALUE(AW1945),VALUE(AX1945),VALUE(AY1945),VALUE(AZ1945),VALUE(BB1945),VALUE(BC1945),VALUE(BD1945),VALUE(BE1945),VALUE(BF1945),VALUE(BG1945),VALUE(BH1945),VALUE(BI1945),VALUE(BJ1945),VALUE(BK1945),VALUE(BL1945),VALUE(BM1945),VALUE(BN1945),VALUE(BO1945),VALUE(BP1945),VALUE(BQ1945),VALUE(BR1945),VALUE(BS1945),VALUE(BT1945),VALUE(BU1945),VALUE(BV1945),VALUE(BW1945))</f>
        <v/>
      </c>
      <c r="BZ1945" s="307" t="n"/>
      <c r="CA1945" s="307" t="n"/>
      <c r="CB1945" s="307" t="n"/>
      <c r="CC1945" s="307" t="n"/>
      <c r="CD1945" s="307" t="n"/>
      <c r="CE1945" s="307" t="n"/>
      <c r="CF1945" s="307" t="n"/>
      <c r="CG1945" s="307" t="n"/>
      <c r="CH1945" s="307" t="n"/>
      <c r="CI1945" s="307" t="n"/>
      <c r="CJ1945" s="307" t="n"/>
      <c r="CK1945" s="307" t="n"/>
      <c r="CL1945" s="307" t="n"/>
      <c r="CM1945" s="307" t="n"/>
      <c r="CN1945" s="307" t="n"/>
      <c r="CO1945" s="307" t="n"/>
      <c r="CP1945" s="307" t="n"/>
      <c r="CQ1945" s="307" t="n"/>
      <c r="CR1945" s="279" t="n"/>
      <c r="CS1945" s="280" t="n"/>
      <c r="CT1945" s="421">
        <f>(IF(OR(MediaScorecard!BG2432="x", MediaScorecard!BH2432="x",MediaScorecard!BI2432="x",MediaScorecard!BJ2432="x",MediaScorecard!BK2432="x"),1, 2))</f>
        <v/>
      </c>
      <c r="CU1945" s="308" t="n"/>
      <c r="CV1945" s="308" t="n"/>
      <c r="CW1945" s="308" t="n"/>
      <c r="CX1945" s="309" t="n"/>
      <c r="CY1945" s="308" t="n"/>
      <c r="CZ1945" s="308" t="n"/>
      <c r="DA1945" s="308" t="n"/>
    </row>
    <row r="1946" ht="21" customHeight="1" s="590">
      <c r="A1946" s="421" t="n"/>
      <c r="B1946" s="270" t="n"/>
      <c r="C1946" s="269" t="n"/>
      <c r="D1946" s="267" t="n"/>
      <c r="E1946" s="267" t="n"/>
      <c r="F1946" s="268" t="n"/>
      <c r="G1946" s="421" t="n"/>
      <c r="H1946" s="269" t="n"/>
      <c r="I1946" s="421" t="n"/>
      <c r="J1946" s="421" t="n"/>
      <c r="K1946" s="421" t="n"/>
      <c r="L1946" s="421" t="n"/>
      <c r="M1946" s="421" t="n"/>
      <c r="N1946" s="421" t="n"/>
      <c r="O1946" s="421" t="n"/>
      <c r="P1946" s="421" t="n"/>
      <c r="Q1946" s="421" t="n"/>
      <c r="R1946" s="270" t="n"/>
      <c r="S1946" s="421" t="n"/>
      <c r="T1946" s="421" t="n"/>
      <c r="U1946" s="421" t="n"/>
      <c r="V1946" s="421" t="n"/>
      <c r="W1946" s="421" t="n"/>
      <c r="X1946" s="421" t="n"/>
      <c r="Y1946" s="421" t="n"/>
      <c r="Z1946" s="421" t="n"/>
      <c r="AA1946" s="421" t="n"/>
      <c r="AB1946" s="421" t="n"/>
      <c r="AC1946" s="421" t="n"/>
      <c r="AD1946" s="421" t="n"/>
      <c r="AE1946" s="421" t="n"/>
      <c r="AF1946" s="421" t="n"/>
      <c r="AG1946" s="421" t="n"/>
      <c r="AH1946" s="421" t="n"/>
      <c r="AI1946" s="421" t="n"/>
      <c r="AJ1946" s="297" t="n"/>
      <c r="AK1946" s="297" t="n"/>
      <c r="AL1946" s="284" t="n"/>
      <c r="AM1946" s="297" t="n"/>
      <c r="AN1946" s="285" t="n"/>
      <c r="AO1946" s="297" t="n"/>
      <c r="AP1946" s="297" t="n"/>
      <c r="AQ1946" s="297" t="n"/>
      <c r="AR1946" s="297" t="n"/>
      <c r="AS1946" s="297" t="n"/>
      <c r="AT1946" s="285" t="n"/>
      <c r="AU1946" s="297" t="n"/>
      <c r="AV1946" s="297" t="n"/>
      <c r="AW1946" s="297" t="n"/>
      <c r="AX1946" s="297" t="n"/>
      <c r="AY1946" s="286" t="n"/>
      <c r="AZ1946" s="286" t="n"/>
      <c r="BA1946" s="287" t="n"/>
      <c r="BB1946" s="286" t="n"/>
      <c r="BC1946" s="286" t="n"/>
      <c r="BD1946" s="286" t="n"/>
      <c r="BE1946" s="286" t="n"/>
      <c r="BF1946" s="286" t="n"/>
      <c r="BG1946" s="286" t="n"/>
      <c r="BH1946" s="297" t="n"/>
      <c r="BI1946" s="297" t="n"/>
      <c r="BJ1946" s="297" t="n"/>
      <c r="BK1946" s="297" t="n"/>
      <c r="BL1946" s="297" t="n"/>
      <c r="BM1946" s="297" t="n"/>
      <c r="BN1946" s="297" t="n"/>
      <c r="BO1946" s="285" t="n"/>
      <c r="BP1946" s="297" t="n"/>
      <c r="BQ1946" s="297" t="n"/>
      <c r="BR1946" s="297" t="n"/>
      <c r="BS1946" s="297" t="n"/>
      <c r="BT1946" s="297" t="n"/>
      <c r="BU1946" s="297" t="n"/>
      <c r="BV1946" s="297" t="n"/>
      <c r="BW1946" s="288" t="n"/>
      <c r="BX1946" s="276">
        <f>SUM(IF(COUNTIF(MediaScorecard!CC2433, "*1.*"), 2, 0), IF(COUNTIF(MediaScorecard!CC2433, "*2.*"), 2, 0), IF(COUNTIF(MediaScorecard!CC2433, "*3.*"), 2, 0), IF(COUNTIF(MediaScorecard!CC2433, "*4.*"), 2, 0), IF(COUNTIF(MediaScorecard!CC2433, "*5.*"), 2, 0), IF(COUNTIF(MediaScorecard!CC2433, "*6.*"), 2, 0))</f>
        <v/>
      </c>
      <c r="BY1946" s="277">
        <f t="array" ref="BY1946">SUM(VALUE(AT1946),VALUE(AU1946),VALUE(AV1946),VALUE(AW1946),VALUE(AX1946),VALUE(AY1946),VALUE(AZ1946),VALUE(BB1946),VALUE(BC1946),VALUE(BD1946),VALUE(BE1946),VALUE(BF1946),VALUE(BG1946),VALUE(BH1946),VALUE(BI1946),VALUE(BJ1946),VALUE(BK1946),VALUE(BL1946),VALUE(BM1946),VALUE(BN1946),VALUE(BO1946),VALUE(BP1946),VALUE(BQ1946),VALUE(BR1946),VALUE(BS1946),VALUE(BT1946),VALUE(BU1946),VALUE(BV1946),VALUE(BW1946))</f>
        <v/>
      </c>
      <c r="BZ1946" s="307" t="n"/>
      <c r="CA1946" s="307" t="n"/>
      <c r="CB1946" s="307" t="n"/>
      <c r="CC1946" s="307" t="n"/>
      <c r="CD1946" s="307" t="n"/>
      <c r="CE1946" s="307" t="n"/>
      <c r="CF1946" s="307" t="n"/>
      <c r="CG1946" s="307" t="n"/>
      <c r="CH1946" s="307" t="n"/>
      <c r="CI1946" s="307" t="n"/>
      <c r="CJ1946" s="307" t="n"/>
      <c r="CK1946" s="307" t="n"/>
      <c r="CL1946" s="307" t="n"/>
      <c r="CM1946" s="307" t="n"/>
      <c r="CN1946" s="307" t="n"/>
      <c r="CO1946" s="307" t="n"/>
      <c r="CP1946" s="307" t="n"/>
      <c r="CQ1946" s="307" t="n"/>
      <c r="CR1946" s="279" t="n"/>
      <c r="CS1946" s="280" t="n"/>
      <c r="CT1946" s="421">
        <f>(IF(OR(MediaScorecard!BG2433="x", MediaScorecard!BH2433="x",MediaScorecard!BI2433="x",MediaScorecard!BJ2433="x",MediaScorecard!BK2433="x"),1, 2))</f>
        <v/>
      </c>
      <c r="CU1946" s="308" t="n"/>
      <c r="CV1946" s="308" t="n"/>
      <c r="CW1946" s="308" t="n"/>
      <c r="CX1946" s="309" t="n"/>
      <c r="CY1946" s="308" t="n"/>
      <c r="CZ1946" s="308" t="n"/>
      <c r="DA1946" s="308" t="n"/>
    </row>
    <row r="1947" ht="21" customHeight="1" s="590">
      <c r="A1947" s="421" t="n"/>
      <c r="B1947" s="270" t="n"/>
      <c r="C1947" s="269" t="n"/>
      <c r="D1947" s="267" t="n"/>
      <c r="E1947" s="267" t="n"/>
      <c r="F1947" s="268" t="n"/>
      <c r="G1947" s="421" t="n"/>
      <c r="H1947" s="269" t="n"/>
      <c r="I1947" s="421" t="n"/>
      <c r="J1947" s="421" t="n"/>
      <c r="K1947" s="421" t="n"/>
      <c r="L1947" s="421" t="n"/>
      <c r="M1947" s="421" t="n"/>
      <c r="N1947" s="421" t="n"/>
      <c r="O1947" s="421" t="n"/>
      <c r="P1947" s="421" t="n"/>
      <c r="Q1947" s="421" t="n"/>
      <c r="R1947" s="270" t="n"/>
      <c r="S1947" s="421" t="n"/>
      <c r="T1947" s="421" t="n"/>
      <c r="U1947" s="421" t="n"/>
      <c r="V1947" s="421" t="n"/>
      <c r="W1947" s="421" t="n"/>
      <c r="X1947" s="421" t="n"/>
      <c r="Y1947" s="421" t="n"/>
      <c r="Z1947" s="421" t="n"/>
      <c r="AA1947" s="421" t="n"/>
      <c r="AB1947" s="421" t="n"/>
      <c r="AC1947" s="421" t="n"/>
      <c r="AD1947" s="421" t="n"/>
      <c r="AE1947" s="421" t="n"/>
      <c r="AF1947" s="421" t="n"/>
      <c r="AG1947" s="421" t="n"/>
      <c r="AH1947" s="421" t="n"/>
      <c r="AI1947" s="421" t="n"/>
      <c r="AJ1947" s="297" t="n"/>
      <c r="AK1947" s="297" t="n"/>
      <c r="AL1947" s="284" t="n"/>
      <c r="AM1947" s="297" t="n"/>
      <c r="AN1947" s="285" t="n"/>
      <c r="AO1947" s="297" t="n"/>
      <c r="AP1947" s="297" t="n"/>
      <c r="AQ1947" s="297" t="n"/>
      <c r="AR1947" s="297" t="n"/>
      <c r="AS1947" s="297" t="n"/>
      <c r="AT1947" s="285" t="n"/>
      <c r="AU1947" s="297" t="n"/>
      <c r="AV1947" s="297" t="n"/>
      <c r="AW1947" s="297" t="n"/>
      <c r="AX1947" s="297" t="n"/>
      <c r="AY1947" s="286" t="n"/>
      <c r="AZ1947" s="286" t="n"/>
      <c r="BA1947" s="287" t="n"/>
      <c r="BB1947" s="286" t="n"/>
      <c r="BC1947" s="286" t="n"/>
      <c r="BD1947" s="286" t="n"/>
      <c r="BE1947" s="286" t="n"/>
      <c r="BF1947" s="286" t="n"/>
      <c r="BG1947" s="286" t="n"/>
      <c r="BH1947" s="297" t="n"/>
      <c r="BI1947" s="297" t="n"/>
      <c r="BJ1947" s="297" t="n"/>
      <c r="BK1947" s="297" t="n"/>
      <c r="BL1947" s="297" t="n"/>
      <c r="BM1947" s="297" t="n"/>
      <c r="BN1947" s="297" t="n"/>
      <c r="BO1947" s="285" t="n"/>
      <c r="BP1947" s="297" t="n"/>
      <c r="BQ1947" s="297" t="n"/>
      <c r="BR1947" s="297" t="n"/>
      <c r="BS1947" s="297" t="n"/>
      <c r="BT1947" s="297" t="n"/>
      <c r="BU1947" s="297" t="n"/>
      <c r="BV1947" s="297" t="n"/>
      <c r="BW1947" s="288" t="n"/>
      <c r="BX1947" s="276">
        <f>SUM(IF(COUNTIF(MediaScorecard!CC2434, "*1.*"), 2, 0), IF(COUNTIF(MediaScorecard!CC2434, "*2.*"), 2, 0), IF(COUNTIF(MediaScorecard!CC2434, "*3.*"), 2, 0), IF(COUNTIF(MediaScorecard!CC2434, "*4.*"), 2, 0), IF(COUNTIF(MediaScorecard!CC2434, "*5.*"), 2, 0), IF(COUNTIF(MediaScorecard!CC2434, "*6.*"), 2, 0))</f>
        <v/>
      </c>
      <c r="BY1947" s="277">
        <f t="array" ref="BY1947">SUM(VALUE(AT1947),VALUE(AU1947),VALUE(AV1947),VALUE(AW1947),VALUE(AX1947),VALUE(AY1947),VALUE(AZ1947),VALUE(BB1947),VALUE(BC1947),VALUE(BD1947),VALUE(BE1947),VALUE(BF1947),VALUE(BG1947),VALUE(BH1947),VALUE(BI1947),VALUE(BJ1947),VALUE(BK1947),VALUE(BL1947),VALUE(BM1947),VALUE(BN1947),VALUE(BO1947),VALUE(BP1947),VALUE(BQ1947),VALUE(BR1947),VALUE(BS1947),VALUE(BT1947),VALUE(BU1947),VALUE(BV1947),VALUE(BW1947))</f>
        <v/>
      </c>
      <c r="BZ1947" s="307" t="n"/>
      <c r="CA1947" s="307" t="n"/>
      <c r="CB1947" s="307" t="n"/>
      <c r="CC1947" s="307" t="n"/>
      <c r="CD1947" s="307" t="n"/>
      <c r="CE1947" s="307" t="n"/>
      <c r="CF1947" s="307" t="n"/>
      <c r="CG1947" s="307" t="n"/>
      <c r="CH1947" s="307" t="n"/>
      <c r="CI1947" s="307" t="n"/>
      <c r="CJ1947" s="307" t="n"/>
      <c r="CK1947" s="307" t="n"/>
      <c r="CL1947" s="307" t="n"/>
      <c r="CM1947" s="307" t="n"/>
      <c r="CN1947" s="307" t="n"/>
      <c r="CO1947" s="307" t="n"/>
      <c r="CP1947" s="307" t="n"/>
      <c r="CQ1947" s="307" t="n"/>
      <c r="CR1947" s="279" t="n"/>
      <c r="CS1947" s="280" t="n"/>
      <c r="CT1947" s="421">
        <f>(IF(OR(MediaScorecard!BG2434="x", MediaScorecard!BH2434="x",MediaScorecard!BI2434="x",MediaScorecard!BJ2434="x",MediaScorecard!BK2434="x"),1, 2))</f>
        <v/>
      </c>
      <c r="CU1947" s="308" t="n"/>
      <c r="CV1947" s="308" t="n"/>
      <c r="CW1947" s="308" t="n"/>
      <c r="CX1947" s="309" t="n"/>
      <c r="CY1947" s="308" t="n"/>
      <c r="CZ1947" s="308" t="n"/>
      <c r="DA1947" s="308" t="n"/>
    </row>
    <row r="1948" ht="21" customHeight="1" s="590">
      <c r="A1948" s="421" t="n"/>
      <c r="B1948" s="270" t="n"/>
      <c r="C1948" s="269" t="n"/>
      <c r="D1948" s="267" t="n"/>
      <c r="E1948" s="267" t="n"/>
      <c r="F1948" s="268" t="n"/>
      <c r="G1948" s="421" t="n"/>
      <c r="H1948" s="269" t="n"/>
      <c r="I1948" s="421" t="n"/>
      <c r="J1948" s="421" t="n"/>
      <c r="K1948" s="421" t="n"/>
      <c r="L1948" s="421" t="n"/>
      <c r="M1948" s="421" t="n"/>
      <c r="N1948" s="421" t="n"/>
      <c r="O1948" s="421" t="n"/>
      <c r="P1948" s="421" t="n"/>
      <c r="Q1948" s="421" t="n"/>
      <c r="R1948" s="270" t="n"/>
      <c r="S1948" s="421" t="n"/>
      <c r="T1948" s="421" t="n"/>
      <c r="U1948" s="421" t="n"/>
      <c r="V1948" s="421" t="n"/>
      <c r="W1948" s="421" t="n"/>
      <c r="X1948" s="421" t="n"/>
      <c r="Y1948" s="421" t="n"/>
      <c r="Z1948" s="421" t="n"/>
      <c r="AA1948" s="421" t="n"/>
      <c r="AB1948" s="421" t="n"/>
      <c r="AC1948" s="421" t="n"/>
      <c r="AD1948" s="421" t="n"/>
      <c r="AE1948" s="421" t="n"/>
      <c r="AF1948" s="421" t="n"/>
      <c r="AG1948" s="421" t="n"/>
      <c r="AH1948" s="421" t="n"/>
      <c r="AI1948" s="421" t="n"/>
      <c r="AJ1948" s="297" t="n"/>
      <c r="AK1948" s="297" t="n"/>
      <c r="AL1948" s="284" t="n"/>
      <c r="AM1948" s="297" t="n"/>
      <c r="AN1948" s="285" t="n"/>
      <c r="AO1948" s="297" t="n"/>
      <c r="AP1948" s="297" t="n"/>
      <c r="AQ1948" s="297" t="n"/>
      <c r="AR1948" s="297" t="n"/>
      <c r="AS1948" s="297" t="n"/>
      <c r="AT1948" s="285" t="n"/>
      <c r="AU1948" s="297" t="n"/>
      <c r="AV1948" s="297" t="n"/>
      <c r="AW1948" s="297" t="n"/>
      <c r="AX1948" s="297" t="n"/>
      <c r="AY1948" s="286" t="n"/>
      <c r="AZ1948" s="286" t="n"/>
      <c r="BA1948" s="287" t="n"/>
      <c r="BB1948" s="286" t="n"/>
      <c r="BC1948" s="286" t="n"/>
      <c r="BD1948" s="286" t="n"/>
      <c r="BE1948" s="286" t="n"/>
      <c r="BF1948" s="286" t="n"/>
      <c r="BG1948" s="286" t="n"/>
      <c r="BH1948" s="297" t="n"/>
      <c r="BI1948" s="297" t="n"/>
      <c r="BJ1948" s="297" t="n"/>
      <c r="BK1948" s="297" t="n"/>
      <c r="BL1948" s="297" t="n"/>
      <c r="BM1948" s="297" t="n"/>
      <c r="BN1948" s="297" t="n"/>
      <c r="BO1948" s="285" t="n"/>
      <c r="BP1948" s="297" t="n"/>
      <c r="BQ1948" s="297" t="n"/>
      <c r="BR1948" s="297" t="n"/>
      <c r="BS1948" s="297" t="n"/>
      <c r="BT1948" s="297" t="n"/>
      <c r="BU1948" s="297" t="n"/>
      <c r="BV1948" s="297" t="n"/>
      <c r="BW1948" s="288" t="n"/>
      <c r="BX1948" s="276">
        <f>SUM(IF(COUNTIF(MediaScorecard!CC2435, "*1.*"), 2, 0), IF(COUNTIF(MediaScorecard!CC2435, "*2.*"), 2, 0), IF(COUNTIF(MediaScorecard!CC2435, "*3.*"), 2, 0), IF(COUNTIF(MediaScorecard!CC2435, "*4.*"), 2, 0), IF(COUNTIF(MediaScorecard!CC2435, "*5.*"), 2, 0), IF(COUNTIF(MediaScorecard!CC2435, "*6.*"), 2, 0))</f>
        <v/>
      </c>
      <c r="BY1948" s="277">
        <f t="array" ref="BY1948">SUM(VALUE(AT1948),VALUE(AU1948),VALUE(AV1948),VALUE(AW1948),VALUE(AX1948),VALUE(AY1948),VALUE(AZ1948),VALUE(BB1948),VALUE(BC1948),VALUE(BD1948),VALUE(BE1948),VALUE(BF1948),VALUE(BG1948),VALUE(BH1948),VALUE(BI1948),VALUE(BJ1948),VALUE(BK1948),VALUE(BL1948),VALUE(BM1948),VALUE(BN1948),VALUE(BO1948),VALUE(BP1948),VALUE(BQ1948),VALUE(BR1948),VALUE(BS1948),VALUE(BT1948),VALUE(BU1948),VALUE(BV1948),VALUE(BW1948))</f>
        <v/>
      </c>
      <c r="BZ1948" s="307" t="n"/>
      <c r="CA1948" s="307" t="n"/>
      <c r="CB1948" s="307" t="n"/>
      <c r="CC1948" s="307" t="n"/>
      <c r="CD1948" s="307" t="n"/>
      <c r="CE1948" s="307" t="n"/>
      <c r="CF1948" s="307" t="n"/>
      <c r="CG1948" s="307" t="n"/>
      <c r="CH1948" s="307" t="n"/>
      <c r="CI1948" s="307" t="n"/>
      <c r="CJ1948" s="307" t="n"/>
      <c r="CK1948" s="307" t="n"/>
      <c r="CL1948" s="307" t="n"/>
      <c r="CM1948" s="307" t="n"/>
      <c r="CN1948" s="307" t="n"/>
      <c r="CO1948" s="307" t="n"/>
      <c r="CP1948" s="307" t="n"/>
      <c r="CQ1948" s="307" t="n"/>
      <c r="CR1948" s="279" t="n"/>
      <c r="CS1948" s="280" t="n"/>
      <c r="CT1948" s="421">
        <f>(IF(OR(MediaScorecard!BG2435="x", MediaScorecard!BH2435="x",MediaScorecard!BI2435="x",MediaScorecard!BJ2435="x",MediaScorecard!BK2435="x"),1, 2))</f>
        <v/>
      </c>
      <c r="CU1948" s="308" t="n"/>
      <c r="CV1948" s="308" t="n"/>
      <c r="CW1948" s="308" t="n"/>
      <c r="CX1948" s="309" t="n"/>
      <c r="CY1948" s="308" t="n"/>
      <c r="CZ1948" s="308" t="n"/>
      <c r="DA1948" s="308" t="n"/>
    </row>
    <row r="1949" ht="21" customHeight="1" s="590">
      <c r="A1949" s="421" t="n"/>
      <c r="B1949" s="270" t="n"/>
      <c r="C1949" s="269" t="n"/>
      <c r="D1949" s="267" t="n"/>
      <c r="E1949" s="267" t="n"/>
      <c r="F1949" s="268" t="n"/>
      <c r="G1949" s="421" t="n"/>
      <c r="H1949" s="269" t="n"/>
      <c r="I1949" s="421" t="n"/>
      <c r="J1949" s="421" t="n"/>
      <c r="K1949" s="421" t="n"/>
      <c r="L1949" s="421" t="n"/>
      <c r="M1949" s="421" t="n"/>
      <c r="N1949" s="421" t="n"/>
      <c r="O1949" s="421" t="n"/>
      <c r="P1949" s="421" t="n"/>
      <c r="Q1949" s="421" t="n"/>
      <c r="R1949" s="270" t="n"/>
      <c r="S1949" s="421" t="n"/>
      <c r="T1949" s="421" t="n"/>
      <c r="U1949" s="421" t="n"/>
      <c r="V1949" s="421" t="n"/>
      <c r="W1949" s="421" t="n"/>
      <c r="X1949" s="421" t="n"/>
      <c r="Y1949" s="421" t="n"/>
      <c r="Z1949" s="421" t="n"/>
      <c r="AA1949" s="421" t="n"/>
      <c r="AB1949" s="421" t="n"/>
      <c r="AC1949" s="421" t="n"/>
      <c r="AD1949" s="421" t="n"/>
      <c r="AE1949" s="421" t="n"/>
      <c r="AF1949" s="421" t="n"/>
      <c r="AG1949" s="421" t="n"/>
      <c r="AH1949" s="421" t="n"/>
      <c r="AI1949" s="421" t="n"/>
      <c r="AJ1949" s="297" t="n"/>
      <c r="AK1949" s="297" t="n"/>
      <c r="AL1949" s="284" t="n"/>
      <c r="AM1949" s="297" t="n"/>
      <c r="AN1949" s="285" t="n"/>
      <c r="AO1949" s="297" t="n"/>
      <c r="AP1949" s="297" t="n"/>
      <c r="AQ1949" s="297" t="n"/>
      <c r="AR1949" s="297" t="n"/>
      <c r="AS1949" s="297" t="n"/>
      <c r="AT1949" s="285" t="n"/>
      <c r="AU1949" s="297" t="n"/>
      <c r="AV1949" s="297" t="n"/>
      <c r="AW1949" s="297" t="n"/>
      <c r="AX1949" s="297" t="n"/>
      <c r="AY1949" s="286" t="n"/>
      <c r="AZ1949" s="286" t="n"/>
      <c r="BA1949" s="287" t="n"/>
      <c r="BB1949" s="286" t="n"/>
      <c r="BC1949" s="286" t="n"/>
      <c r="BD1949" s="286" t="n"/>
      <c r="BE1949" s="286" t="n"/>
      <c r="BF1949" s="286" t="n"/>
      <c r="BG1949" s="286" t="n"/>
      <c r="BH1949" s="297" t="n"/>
      <c r="BI1949" s="297" t="n"/>
      <c r="BJ1949" s="297" t="n"/>
      <c r="BK1949" s="297" t="n"/>
      <c r="BL1949" s="297" t="n"/>
      <c r="BM1949" s="297" t="n"/>
      <c r="BN1949" s="297" t="n"/>
      <c r="BO1949" s="285" t="n"/>
      <c r="BP1949" s="297" t="n"/>
      <c r="BQ1949" s="297" t="n"/>
      <c r="BR1949" s="297" t="n"/>
      <c r="BS1949" s="297" t="n"/>
      <c r="BT1949" s="297" t="n"/>
      <c r="BU1949" s="297" t="n"/>
      <c r="BV1949" s="297" t="n"/>
      <c r="BW1949" s="288" t="n"/>
      <c r="BX1949" s="276">
        <f>SUM(IF(COUNTIF(MediaScorecard!CC2436, "*1.*"), 2, 0), IF(COUNTIF(MediaScorecard!CC2436, "*2.*"), 2, 0), IF(COUNTIF(MediaScorecard!CC2436, "*3.*"), 2, 0), IF(COUNTIF(MediaScorecard!CC2436, "*4.*"), 2, 0), IF(COUNTIF(MediaScorecard!CC2436, "*5.*"), 2, 0), IF(COUNTIF(MediaScorecard!CC2436, "*6.*"), 2, 0))</f>
        <v/>
      </c>
      <c r="BY1949" s="277">
        <f t="array" ref="BY1949">SUM(VALUE(AT1949),VALUE(AU1949),VALUE(AV1949),VALUE(AW1949),VALUE(AX1949),VALUE(AY1949),VALUE(AZ1949),VALUE(BB1949),VALUE(BC1949),VALUE(BD1949),VALUE(BE1949),VALUE(BF1949),VALUE(BG1949),VALUE(BH1949),VALUE(BI1949),VALUE(BJ1949),VALUE(BK1949),VALUE(BL1949),VALUE(BM1949),VALUE(BN1949),VALUE(BO1949),VALUE(BP1949),VALUE(BQ1949),VALUE(BR1949),VALUE(BS1949),VALUE(BT1949),VALUE(BU1949),VALUE(BV1949),VALUE(BW1949))</f>
        <v/>
      </c>
      <c r="BZ1949" s="307" t="n"/>
      <c r="CA1949" s="307" t="n"/>
      <c r="CB1949" s="307" t="n"/>
      <c r="CC1949" s="307" t="n"/>
      <c r="CD1949" s="307" t="n"/>
      <c r="CE1949" s="307" t="n"/>
      <c r="CF1949" s="307" t="n"/>
      <c r="CG1949" s="307" t="n"/>
      <c r="CH1949" s="307" t="n"/>
      <c r="CI1949" s="307" t="n"/>
      <c r="CJ1949" s="307" t="n"/>
      <c r="CK1949" s="307" t="n"/>
      <c r="CL1949" s="307" t="n"/>
      <c r="CM1949" s="307" t="n"/>
      <c r="CN1949" s="307" t="n"/>
      <c r="CO1949" s="307" t="n"/>
      <c r="CP1949" s="307" t="n"/>
      <c r="CQ1949" s="307" t="n"/>
      <c r="CR1949" s="279" t="n"/>
      <c r="CS1949" s="280" t="n"/>
      <c r="CT1949" s="421">
        <f>(IF(OR(MediaScorecard!BG2436="x", MediaScorecard!BH2436="x",MediaScorecard!BI2436="x",MediaScorecard!BJ2436="x",MediaScorecard!BK2436="x"),1, 2))</f>
        <v/>
      </c>
      <c r="CU1949" s="308" t="n"/>
      <c r="CV1949" s="308" t="n"/>
      <c r="CW1949" s="308" t="n"/>
      <c r="CX1949" s="309" t="n"/>
      <c r="CY1949" s="308" t="n"/>
      <c r="CZ1949" s="308" t="n"/>
      <c r="DA1949" s="308" t="n"/>
    </row>
    <row r="1950" ht="21" customHeight="1" s="590">
      <c r="A1950" s="421" t="n"/>
      <c r="B1950" s="270" t="n"/>
      <c r="C1950" s="269" t="n"/>
      <c r="D1950" s="267" t="n"/>
      <c r="E1950" s="267" t="n"/>
      <c r="F1950" s="268" t="n"/>
      <c r="G1950" s="421" t="n"/>
      <c r="H1950" s="269" t="n"/>
      <c r="I1950" s="421" t="n"/>
      <c r="J1950" s="421" t="n"/>
      <c r="K1950" s="421" t="n"/>
      <c r="L1950" s="421" t="n"/>
      <c r="M1950" s="421" t="n"/>
      <c r="N1950" s="421" t="n"/>
      <c r="O1950" s="421" t="n"/>
      <c r="P1950" s="421" t="n"/>
      <c r="Q1950" s="421" t="n"/>
      <c r="R1950" s="270" t="n"/>
      <c r="S1950" s="421" t="n"/>
      <c r="T1950" s="421" t="n"/>
      <c r="U1950" s="421" t="n"/>
      <c r="V1950" s="421" t="n"/>
      <c r="W1950" s="421" t="n"/>
      <c r="X1950" s="421" t="n"/>
      <c r="Y1950" s="421" t="n"/>
      <c r="Z1950" s="421" t="n"/>
      <c r="AA1950" s="421" t="n"/>
      <c r="AB1950" s="421" t="n"/>
      <c r="AC1950" s="421" t="n"/>
      <c r="AD1950" s="421" t="n"/>
      <c r="AE1950" s="421" t="n"/>
      <c r="AF1950" s="421" t="n"/>
      <c r="AG1950" s="421" t="n"/>
      <c r="AH1950" s="421" t="n"/>
      <c r="AI1950" s="421" t="n"/>
      <c r="AJ1950" s="297" t="n"/>
      <c r="AK1950" s="297" t="n"/>
      <c r="AL1950" s="284" t="n"/>
      <c r="AM1950" s="297" t="n"/>
      <c r="AN1950" s="285" t="n"/>
      <c r="AO1950" s="297" t="n"/>
      <c r="AP1950" s="297" t="n"/>
      <c r="AQ1950" s="297" t="n"/>
      <c r="AR1950" s="297" t="n"/>
      <c r="AS1950" s="297" t="n"/>
      <c r="AT1950" s="285" t="n"/>
      <c r="AU1950" s="297" t="n"/>
      <c r="AV1950" s="297" t="n"/>
      <c r="AW1950" s="297" t="n"/>
      <c r="AX1950" s="297" t="n"/>
      <c r="AY1950" s="286" t="n"/>
      <c r="AZ1950" s="286" t="n"/>
      <c r="BA1950" s="287" t="n"/>
      <c r="BB1950" s="286" t="n"/>
      <c r="BC1950" s="286" t="n"/>
      <c r="BD1950" s="286" t="n"/>
      <c r="BE1950" s="286" t="n"/>
      <c r="BF1950" s="286" t="n"/>
      <c r="BG1950" s="286" t="n"/>
      <c r="BH1950" s="297" t="n"/>
      <c r="BI1950" s="297" t="n"/>
      <c r="BJ1950" s="297" t="n"/>
      <c r="BK1950" s="297" t="n"/>
      <c r="BL1950" s="297" t="n"/>
      <c r="BM1950" s="297" t="n"/>
      <c r="BN1950" s="297" t="n"/>
      <c r="BO1950" s="285" t="n"/>
      <c r="BP1950" s="297" t="n"/>
      <c r="BQ1950" s="297" t="n"/>
      <c r="BR1950" s="297" t="n"/>
      <c r="BS1950" s="297" t="n"/>
      <c r="BT1950" s="297" t="n"/>
      <c r="BU1950" s="297" t="n"/>
      <c r="BV1950" s="297" t="n"/>
      <c r="BW1950" s="288" t="n"/>
      <c r="BX1950" s="276">
        <f>SUM(IF(COUNTIF(MediaScorecard!CC2437, "*1.*"), 2, 0), IF(COUNTIF(MediaScorecard!CC2437, "*2.*"), 2, 0), IF(COUNTIF(MediaScorecard!CC2437, "*3.*"), 2, 0), IF(COUNTIF(MediaScorecard!CC2437, "*4.*"), 2, 0), IF(COUNTIF(MediaScorecard!CC2437, "*5.*"), 2, 0), IF(COUNTIF(MediaScorecard!CC2437, "*6.*"), 2, 0))</f>
        <v/>
      </c>
      <c r="BY1950" s="277">
        <f t="array" ref="BY1950">SUM(VALUE(AT1950),VALUE(AU1950),VALUE(AV1950),VALUE(AW1950),VALUE(AX1950),VALUE(AY1950),VALUE(AZ1950),VALUE(BB1950),VALUE(BC1950),VALUE(BD1950),VALUE(BE1950),VALUE(BF1950),VALUE(BG1950),VALUE(BH1950),VALUE(BI1950),VALUE(BJ1950),VALUE(BK1950),VALUE(BL1950),VALUE(BM1950),VALUE(BN1950),VALUE(BO1950),VALUE(BP1950),VALUE(BQ1950),VALUE(BR1950),VALUE(BS1950),VALUE(BT1950),VALUE(BU1950),VALUE(BV1950),VALUE(BW1950))</f>
        <v/>
      </c>
      <c r="BZ1950" s="307" t="n"/>
      <c r="CA1950" s="307" t="n"/>
      <c r="CB1950" s="307" t="n"/>
      <c r="CC1950" s="307" t="n"/>
      <c r="CD1950" s="307" t="n"/>
      <c r="CE1950" s="307" t="n"/>
      <c r="CF1950" s="307" t="n"/>
      <c r="CG1950" s="307" t="n"/>
      <c r="CH1950" s="307" t="n"/>
      <c r="CI1950" s="307" t="n"/>
      <c r="CJ1950" s="307" t="n"/>
      <c r="CK1950" s="307" t="n"/>
      <c r="CL1950" s="307" t="n"/>
      <c r="CM1950" s="307" t="n"/>
      <c r="CN1950" s="307" t="n"/>
      <c r="CO1950" s="307" t="n"/>
      <c r="CP1950" s="307" t="n"/>
      <c r="CQ1950" s="307" t="n"/>
      <c r="CR1950" s="279" t="n"/>
      <c r="CS1950" s="280" t="n"/>
      <c r="CT1950" s="421">
        <f>(IF(OR(MediaScorecard!BG2437="x", MediaScorecard!BH2437="x",MediaScorecard!BI2437="x",MediaScorecard!BJ2437="x",MediaScorecard!BK2437="x"),1, 2))</f>
        <v/>
      </c>
      <c r="CU1950" s="308" t="n"/>
      <c r="CV1950" s="308" t="n"/>
      <c r="CW1950" s="308" t="n"/>
      <c r="CX1950" s="309" t="n"/>
      <c r="CY1950" s="308" t="n"/>
      <c r="CZ1950" s="308" t="n"/>
      <c r="DA1950" s="308" t="n"/>
    </row>
    <row r="1951" ht="21" customHeight="1" s="590">
      <c r="A1951" s="421" t="n"/>
      <c r="B1951" s="270" t="n"/>
      <c r="C1951" s="269" t="n"/>
      <c r="D1951" s="267" t="n"/>
      <c r="E1951" s="267" t="n"/>
      <c r="F1951" s="268" t="n"/>
      <c r="G1951" s="421" t="n"/>
      <c r="H1951" s="269" t="n"/>
      <c r="I1951" s="421" t="n"/>
      <c r="J1951" s="421" t="n"/>
      <c r="K1951" s="421" t="n"/>
      <c r="L1951" s="421" t="n"/>
      <c r="M1951" s="421" t="n"/>
      <c r="N1951" s="421" t="n"/>
      <c r="O1951" s="421" t="n"/>
      <c r="P1951" s="421" t="n"/>
      <c r="Q1951" s="421" t="n"/>
      <c r="R1951" s="270" t="n"/>
      <c r="S1951" s="421" t="n"/>
      <c r="T1951" s="421" t="n"/>
      <c r="U1951" s="421" t="n"/>
      <c r="V1951" s="421" t="n"/>
      <c r="W1951" s="421" t="n"/>
      <c r="X1951" s="421" t="n"/>
      <c r="Y1951" s="421" t="n"/>
      <c r="Z1951" s="421" t="n"/>
      <c r="AA1951" s="421" t="n"/>
      <c r="AB1951" s="421" t="n"/>
      <c r="AC1951" s="421" t="n"/>
      <c r="AD1951" s="421" t="n"/>
      <c r="AE1951" s="421" t="n"/>
      <c r="AF1951" s="421" t="n"/>
      <c r="AG1951" s="421" t="n"/>
      <c r="AH1951" s="421" t="n"/>
      <c r="AI1951" s="421" t="n"/>
      <c r="AJ1951" s="297" t="n"/>
      <c r="AK1951" s="297" t="n"/>
      <c r="AL1951" s="284" t="n"/>
      <c r="AM1951" s="297" t="n"/>
      <c r="AN1951" s="285" t="n"/>
      <c r="AO1951" s="297" t="n"/>
      <c r="AP1951" s="297" t="n"/>
      <c r="AQ1951" s="297" t="n"/>
      <c r="AR1951" s="297" t="n"/>
      <c r="AS1951" s="297" t="n"/>
      <c r="AT1951" s="285" t="n"/>
      <c r="AU1951" s="297" t="n"/>
      <c r="AV1951" s="297" t="n"/>
      <c r="AW1951" s="297" t="n"/>
      <c r="AX1951" s="297" t="n"/>
      <c r="AY1951" s="286" t="n"/>
      <c r="AZ1951" s="286" t="n"/>
      <c r="BA1951" s="287" t="n"/>
      <c r="BB1951" s="286" t="n"/>
      <c r="BC1951" s="286" t="n"/>
      <c r="BD1951" s="286" t="n"/>
      <c r="BE1951" s="286" t="n"/>
      <c r="BF1951" s="286" t="n"/>
      <c r="BG1951" s="286" t="n"/>
      <c r="BH1951" s="297" t="n"/>
      <c r="BI1951" s="297" t="n"/>
      <c r="BJ1951" s="297" t="n"/>
      <c r="BK1951" s="297" t="n"/>
      <c r="BL1951" s="297" t="n"/>
      <c r="BM1951" s="297" t="n"/>
      <c r="BN1951" s="297" t="n"/>
      <c r="BO1951" s="285" t="n"/>
      <c r="BP1951" s="297" t="n"/>
      <c r="BQ1951" s="297" t="n"/>
      <c r="BR1951" s="297" t="n"/>
      <c r="BS1951" s="297" t="n"/>
      <c r="BT1951" s="297" t="n"/>
      <c r="BU1951" s="297" t="n"/>
      <c r="BV1951" s="297" t="n"/>
      <c r="BW1951" s="288" t="n"/>
      <c r="BX1951" s="276">
        <f>SUM(IF(COUNTIF(MediaScorecard!CC2438, "*1.*"), 2, 0), IF(COUNTIF(MediaScorecard!CC2438, "*2.*"), 2, 0), IF(COUNTIF(MediaScorecard!CC2438, "*3.*"), 2, 0), IF(COUNTIF(MediaScorecard!CC2438, "*4.*"), 2, 0), IF(COUNTIF(MediaScorecard!CC2438, "*5.*"), 2, 0), IF(COUNTIF(MediaScorecard!CC2438, "*6.*"), 2, 0))</f>
        <v/>
      </c>
      <c r="BY1951" s="277">
        <f t="array" ref="BY1951">SUM(VALUE(AT1951),VALUE(AU1951),VALUE(AV1951),VALUE(AW1951),VALUE(AX1951),VALUE(AY1951),VALUE(AZ1951),VALUE(BB1951),VALUE(BC1951),VALUE(BD1951),VALUE(BE1951),VALUE(BF1951),VALUE(BG1951),VALUE(BH1951),VALUE(BI1951),VALUE(BJ1951),VALUE(BK1951),VALUE(BL1951),VALUE(BM1951),VALUE(BN1951),VALUE(BO1951),VALUE(BP1951),VALUE(BQ1951),VALUE(BR1951),VALUE(BS1951),VALUE(BT1951),VALUE(BU1951),VALUE(BV1951),VALUE(BW1951))</f>
        <v/>
      </c>
      <c r="BZ1951" s="307" t="n"/>
      <c r="CA1951" s="307" t="n"/>
      <c r="CB1951" s="307" t="n"/>
      <c r="CC1951" s="307" t="n"/>
      <c r="CD1951" s="307" t="n"/>
      <c r="CE1951" s="307" t="n"/>
      <c r="CF1951" s="307" t="n"/>
      <c r="CG1951" s="307" t="n"/>
      <c r="CH1951" s="307" t="n"/>
      <c r="CI1951" s="307" t="n"/>
      <c r="CJ1951" s="307" t="n"/>
      <c r="CK1951" s="307" t="n"/>
      <c r="CL1951" s="307" t="n"/>
      <c r="CM1951" s="307" t="n"/>
      <c r="CN1951" s="307" t="n"/>
      <c r="CO1951" s="307" t="n"/>
      <c r="CP1951" s="307" t="n"/>
      <c r="CQ1951" s="307" t="n"/>
      <c r="CR1951" s="279" t="n"/>
      <c r="CS1951" s="280" t="n"/>
      <c r="CT1951" s="421">
        <f>(IF(OR(MediaScorecard!BG2438="x", MediaScorecard!BH2438="x",MediaScorecard!BI2438="x",MediaScorecard!BJ2438="x",MediaScorecard!BK2438="x"),1, 2))</f>
        <v/>
      </c>
      <c r="CU1951" s="308" t="n"/>
      <c r="CV1951" s="308" t="n"/>
      <c r="CW1951" s="308" t="n"/>
      <c r="CX1951" s="309" t="n"/>
      <c r="CY1951" s="308" t="n"/>
      <c r="CZ1951" s="308" t="n"/>
      <c r="DA1951" s="308" t="n"/>
    </row>
    <row r="1952" ht="21" customHeight="1" s="590">
      <c r="A1952" s="421" t="n"/>
      <c r="B1952" s="270" t="n"/>
      <c r="C1952" s="269" t="n"/>
      <c r="D1952" s="267" t="n"/>
      <c r="E1952" s="267" t="n"/>
      <c r="F1952" s="268" t="n"/>
      <c r="G1952" s="421" t="n"/>
      <c r="H1952" s="269" t="n"/>
      <c r="I1952" s="421" t="n"/>
      <c r="J1952" s="421" t="n"/>
      <c r="K1952" s="421" t="n"/>
      <c r="L1952" s="421" t="n"/>
      <c r="M1952" s="421" t="n"/>
      <c r="N1952" s="421" t="n"/>
      <c r="O1952" s="421" t="n"/>
      <c r="P1952" s="421" t="n"/>
      <c r="Q1952" s="421" t="n"/>
      <c r="R1952" s="270" t="n"/>
      <c r="S1952" s="421" t="n"/>
      <c r="T1952" s="421" t="n"/>
      <c r="U1952" s="421" t="n"/>
      <c r="V1952" s="421" t="n"/>
      <c r="W1952" s="421" t="n"/>
      <c r="X1952" s="421" t="n"/>
      <c r="Y1952" s="421" t="n"/>
      <c r="Z1952" s="421" t="n"/>
      <c r="AA1952" s="421" t="n"/>
      <c r="AB1952" s="421" t="n"/>
      <c r="AC1952" s="421" t="n"/>
      <c r="AD1952" s="421" t="n"/>
      <c r="AE1952" s="421" t="n"/>
      <c r="AF1952" s="421" t="n"/>
      <c r="AG1952" s="421" t="n"/>
      <c r="AH1952" s="421" t="n"/>
      <c r="AI1952" s="421" t="n"/>
      <c r="AJ1952" s="297" t="n"/>
      <c r="AK1952" s="297" t="n"/>
      <c r="AL1952" s="284" t="n"/>
      <c r="AM1952" s="297" t="n"/>
      <c r="AN1952" s="285" t="n"/>
      <c r="AO1952" s="297" t="n"/>
      <c r="AP1952" s="297" t="n"/>
      <c r="AQ1952" s="297" t="n"/>
      <c r="AR1952" s="297" t="n"/>
      <c r="AS1952" s="297" t="n"/>
      <c r="AT1952" s="285" t="n"/>
      <c r="AU1952" s="297" t="n"/>
      <c r="AV1952" s="297" t="n"/>
      <c r="AW1952" s="297" t="n"/>
      <c r="AX1952" s="297" t="n"/>
      <c r="AY1952" s="286" t="n"/>
      <c r="AZ1952" s="286" t="n"/>
      <c r="BA1952" s="287" t="n"/>
      <c r="BB1952" s="286" t="n"/>
      <c r="BC1952" s="286" t="n"/>
      <c r="BD1952" s="286" t="n"/>
      <c r="BE1952" s="286" t="n"/>
      <c r="BF1952" s="286" t="n"/>
      <c r="BG1952" s="286" t="n"/>
      <c r="BH1952" s="297" t="n"/>
      <c r="BI1952" s="297" t="n"/>
      <c r="BJ1952" s="297" t="n"/>
      <c r="BK1952" s="297" t="n"/>
      <c r="BL1952" s="297" t="n"/>
      <c r="BM1952" s="297" t="n"/>
      <c r="BN1952" s="297" t="n"/>
      <c r="BO1952" s="285" t="n"/>
      <c r="BP1952" s="297" t="n"/>
      <c r="BQ1952" s="297" t="n"/>
      <c r="BR1952" s="297" t="n"/>
      <c r="BS1952" s="297" t="n"/>
      <c r="BT1952" s="297" t="n"/>
      <c r="BU1952" s="297" t="n"/>
      <c r="BV1952" s="297" t="n"/>
      <c r="BW1952" s="288" t="n"/>
      <c r="BX1952" s="276">
        <f>SUM(IF(COUNTIF(MediaScorecard!CC2439, "*1.*"), 2, 0), IF(COUNTIF(MediaScorecard!CC2439, "*2.*"), 2, 0), IF(COUNTIF(MediaScorecard!CC2439, "*3.*"), 2, 0), IF(COUNTIF(MediaScorecard!CC2439, "*4.*"), 2, 0), IF(COUNTIF(MediaScorecard!CC2439, "*5.*"), 2, 0), IF(COUNTIF(MediaScorecard!CC2439, "*6.*"), 2, 0))</f>
        <v/>
      </c>
      <c r="BY1952" s="277">
        <f t="array" ref="BY1952">SUM(VALUE(AT1952),VALUE(AU1952),VALUE(AV1952),VALUE(AW1952),VALUE(AX1952),VALUE(AY1952),VALUE(AZ1952),VALUE(BB1952),VALUE(BC1952),VALUE(BD1952),VALUE(BE1952),VALUE(BF1952),VALUE(BG1952),VALUE(BH1952),VALUE(BI1952),VALUE(BJ1952),VALUE(BK1952),VALUE(BL1952),VALUE(BM1952),VALUE(BN1952),VALUE(BO1952),VALUE(BP1952),VALUE(BQ1952),VALUE(BR1952),VALUE(BS1952),VALUE(BT1952),VALUE(BU1952),VALUE(BV1952),VALUE(BW1952))</f>
        <v/>
      </c>
      <c r="BZ1952" s="307" t="n"/>
      <c r="CA1952" s="307" t="n"/>
      <c r="CB1952" s="307" t="n"/>
      <c r="CC1952" s="307" t="n"/>
      <c r="CD1952" s="307" t="n"/>
      <c r="CE1952" s="307" t="n"/>
      <c r="CF1952" s="307" t="n"/>
      <c r="CG1952" s="307" t="n"/>
      <c r="CH1952" s="307" t="n"/>
      <c r="CI1952" s="307" t="n"/>
      <c r="CJ1952" s="307" t="n"/>
      <c r="CK1952" s="307" t="n"/>
      <c r="CL1952" s="307" t="n"/>
      <c r="CM1952" s="307" t="n"/>
      <c r="CN1952" s="307" t="n"/>
      <c r="CO1952" s="307" t="n"/>
      <c r="CP1952" s="307" t="n"/>
      <c r="CQ1952" s="307" t="n"/>
      <c r="CR1952" s="279" t="n"/>
      <c r="CS1952" s="280" t="n"/>
      <c r="CT1952" s="421">
        <f>(IF(OR(MediaScorecard!BG2439="x", MediaScorecard!BH2439="x",MediaScorecard!BI2439="x",MediaScorecard!BJ2439="x",MediaScorecard!BK2439="x"),1, 2))</f>
        <v/>
      </c>
      <c r="CU1952" s="308" t="n"/>
      <c r="CV1952" s="308" t="n"/>
      <c r="CW1952" s="308" t="n"/>
      <c r="CX1952" s="309" t="n"/>
      <c r="CY1952" s="308" t="n"/>
      <c r="CZ1952" s="308" t="n"/>
      <c r="DA1952" s="308" t="n"/>
    </row>
    <row r="1953" ht="21" customHeight="1" s="590">
      <c r="A1953" s="421" t="n"/>
      <c r="B1953" s="270" t="n"/>
      <c r="C1953" s="269" t="n"/>
      <c r="D1953" s="267" t="n"/>
      <c r="E1953" s="267" t="n"/>
      <c r="F1953" s="268" t="n"/>
      <c r="G1953" s="421" t="n"/>
      <c r="H1953" s="269" t="n"/>
      <c r="I1953" s="421" t="n"/>
      <c r="J1953" s="421" t="n"/>
      <c r="K1953" s="421" t="n"/>
      <c r="L1953" s="421" t="n"/>
      <c r="M1953" s="421" t="n"/>
      <c r="N1953" s="421" t="n"/>
      <c r="O1953" s="421" t="n"/>
      <c r="P1953" s="421" t="n"/>
      <c r="Q1953" s="421" t="n"/>
      <c r="R1953" s="270" t="n"/>
      <c r="S1953" s="421" t="n"/>
      <c r="T1953" s="421" t="n"/>
      <c r="U1953" s="421" t="n"/>
      <c r="V1953" s="421" t="n"/>
      <c r="W1953" s="421" t="n"/>
      <c r="X1953" s="421" t="n"/>
      <c r="Y1953" s="421" t="n"/>
      <c r="Z1953" s="421" t="n"/>
      <c r="AA1953" s="421" t="n"/>
      <c r="AB1953" s="421" t="n"/>
      <c r="AC1953" s="421" t="n"/>
      <c r="AD1953" s="421" t="n"/>
      <c r="AE1953" s="421" t="n"/>
      <c r="AF1953" s="421" t="n"/>
      <c r="AG1953" s="421" t="n"/>
      <c r="AH1953" s="421" t="n"/>
      <c r="AI1953" s="421" t="n"/>
      <c r="AJ1953" s="297" t="n"/>
      <c r="AK1953" s="297" t="n"/>
      <c r="AL1953" s="284" t="n"/>
      <c r="AM1953" s="297" t="n"/>
      <c r="AN1953" s="285" t="n"/>
      <c r="AO1953" s="297" t="n"/>
      <c r="AP1953" s="297" t="n"/>
      <c r="AQ1953" s="297" t="n"/>
      <c r="AR1953" s="297" t="n"/>
      <c r="AS1953" s="297" t="n"/>
      <c r="AT1953" s="285" t="n"/>
      <c r="AU1953" s="297" t="n"/>
      <c r="AV1953" s="297" t="n"/>
      <c r="AW1953" s="297" t="n"/>
      <c r="AX1953" s="297" t="n"/>
      <c r="AY1953" s="286" t="n"/>
      <c r="AZ1953" s="286" t="n"/>
      <c r="BA1953" s="287" t="n"/>
      <c r="BB1953" s="286" t="n"/>
      <c r="BC1953" s="286" t="n"/>
      <c r="BD1953" s="286" t="n"/>
      <c r="BE1953" s="286" t="n"/>
      <c r="BF1953" s="286" t="n"/>
      <c r="BG1953" s="286" t="n"/>
      <c r="BH1953" s="297" t="n"/>
      <c r="BI1953" s="297" t="n"/>
      <c r="BJ1953" s="297" t="n"/>
      <c r="BK1953" s="297" t="n"/>
      <c r="BL1953" s="297" t="n"/>
      <c r="BM1953" s="297" t="n"/>
      <c r="BN1953" s="297" t="n"/>
      <c r="BO1953" s="285" t="n"/>
      <c r="BP1953" s="297" t="n"/>
      <c r="BQ1953" s="297" t="n"/>
      <c r="BR1953" s="297" t="n"/>
      <c r="BS1953" s="297" t="n"/>
      <c r="BT1953" s="297" t="n"/>
      <c r="BU1953" s="297" t="n"/>
      <c r="BV1953" s="297" t="n"/>
      <c r="BW1953" s="288" t="n"/>
      <c r="BX1953" s="276">
        <f>SUM(IF(COUNTIF(MediaScorecard!CC2440, "*1.*"), 2, 0), IF(COUNTIF(MediaScorecard!CC2440, "*2.*"), 2, 0), IF(COUNTIF(MediaScorecard!CC2440, "*3.*"), 2, 0), IF(COUNTIF(MediaScorecard!CC2440, "*4.*"), 2, 0), IF(COUNTIF(MediaScorecard!CC2440, "*5.*"), 2, 0), IF(COUNTIF(MediaScorecard!CC2440, "*6.*"), 2, 0))</f>
        <v/>
      </c>
      <c r="BY1953" s="277">
        <f t="array" ref="BY1953">SUM(VALUE(AT1953),VALUE(AU1953),VALUE(AV1953),VALUE(AW1953),VALUE(AX1953),VALUE(AY1953),VALUE(AZ1953),VALUE(BB1953),VALUE(BC1953),VALUE(BD1953),VALUE(BE1953),VALUE(BF1953),VALUE(BG1953),VALUE(BH1953),VALUE(BI1953),VALUE(BJ1953),VALUE(BK1953),VALUE(BL1953),VALUE(BM1953),VALUE(BN1953),VALUE(BO1953),VALUE(BP1953),VALUE(BQ1953),VALUE(BR1953),VALUE(BS1953),VALUE(BT1953),VALUE(BU1953),VALUE(BV1953),VALUE(BW1953))</f>
        <v/>
      </c>
      <c r="BZ1953" s="307" t="n"/>
      <c r="CA1953" s="307" t="n"/>
      <c r="CB1953" s="307" t="n"/>
      <c r="CC1953" s="307" t="n"/>
      <c r="CD1953" s="307" t="n"/>
      <c r="CE1953" s="307" t="n"/>
      <c r="CF1953" s="307" t="n"/>
      <c r="CG1953" s="307" t="n"/>
      <c r="CH1953" s="307" t="n"/>
      <c r="CI1953" s="307" t="n"/>
      <c r="CJ1953" s="307" t="n"/>
      <c r="CK1953" s="307" t="n"/>
      <c r="CL1953" s="307" t="n"/>
      <c r="CM1953" s="307" t="n"/>
      <c r="CN1953" s="307" t="n"/>
      <c r="CO1953" s="307" t="n"/>
      <c r="CP1953" s="307" t="n"/>
      <c r="CQ1953" s="307" t="n"/>
      <c r="CR1953" s="279" t="n"/>
      <c r="CS1953" s="280" t="n"/>
      <c r="CT1953" s="421">
        <f>(IF(OR(MediaScorecard!BG2440="x", MediaScorecard!BH2440="x",MediaScorecard!BI2440="x",MediaScorecard!BJ2440="x",MediaScorecard!BK2440="x"),1, 2))</f>
        <v/>
      </c>
      <c r="CU1953" s="308" t="n"/>
      <c r="CV1953" s="308" t="n"/>
      <c r="CW1953" s="308" t="n"/>
      <c r="CX1953" s="309" t="n"/>
      <c r="CY1953" s="308" t="n"/>
      <c r="CZ1953" s="308" t="n"/>
      <c r="DA1953" s="308" t="n"/>
    </row>
    <row r="1954" ht="21" customHeight="1" s="590">
      <c r="A1954" s="421" t="n"/>
      <c r="B1954" s="270" t="n"/>
      <c r="C1954" s="269" t="n"/>
      <c r="D1954" s="267" t="n"/>
      <c r="E1954" s="267" t="n"/>
      <c r="F1954" s="268" t="n"/>
      <c r="G1954" s="421" t="n"/>
      <c r="H1954" s="269" t="n"/>
      <c r="I1954" s="421" t="n"/>
      <c r="J1954" s="421" t="n"/>
      <c r="K1954" s="421" t="n"/>
      <c r="L1954" s="421" t="n"/>
      <c r="M1954" s="421" t="n"/>
      <c r="N1954" s="421" t="n"/>
      <c r="O1954" s="421" t="n"/>
      <c r="P1954" s="421" t="n"/>
      <c r="Q1954" s="421" t="n"/>
      <c r="R1954" s="270" t="n"/>
      <c r="S1954" s="421" t="n"/>
      <c r="T1954" s="421" t="n"/>
      <c r="U1954" s="421" t="n"/>
      <c r="V1954" s="421" t="n"/>
      <c r="W1954" s="421" t="n"/>
      <c r="X1954" s="421" t="n"/>
      <c r="Y1954" s="421" t="n"/>
      <c r="Z1954" s="421" t="n"/>
      <c r="AA1954" s="421" t="n"/>
      <c r="AB1954" s="421" t="n"/>
      <c r="AC1954" s="421" t="n"/>
      <c r="AD1954" s="421" t="n"/>
      <c r="AE1954" s="421" t="n"/>
      <c r="AF1954" s="421" t="n"/>
      <c r="AG1954" s="421" t="n"/>
      <c r="AH1954" s="421" t="n"/>
      <c r="AI1954" s="421" t="n"/>
      <c r="AJ1954" s="297" t="n"/>
      <c r="AK1954" s="297" t="n"/>
      <c r="AL1954" s="284" t="n"/>
      <c r="AM1954" s="297" t="n"/>
      <c r="AN1954" s="285" t="n"/>
      <c r="AO1954" s="297" t="n"/>
      <c r="AP1954" s="297" t="n"/>
      <c r="AQ1954" s="297" t="n"/>
      <c r="AR1954" s="297" t="n"/>
      <c r="AS1954" s="297" t="n"/>
      <c r="AT1954" s="285" t="n"/>
      <c r="AU1954" s="297" t="n"/>
      <c r="AV1954" s="297" t="n"/>
      <c r="AW1954" s="297" t="n"/>
      <c r="AX1954" s="297" t="n"/>
      <c r="AY1954" s="286" t="n"/>
      <c r="AZ1954" s="286" t="n"/>
      <c r="BA1954" s="287" t="n"/>
      <c r="BB1954" s="286" t="n"/>
      <c r="BC1954" s="286" t="n"/>
      <c r="BD1954" s="286" t="n"/>
      <c r="BE1954" s="286" t="n"/>
      <c r="BF1954" s="286" t="n"/>
      <c r="BG1954" s="286" t="n"/>
      <c r="BH1954" s="297" t="n"/>
      <c r="BI1954" s="297" t="n"/>
      <c r="BJ1954" s="297" t="n"/>
      <c r="BK1954" s="297" t="n"/>
      <c r="BL1954" s="297" t="n"/>
      <c r="BM1954" s="297" t="n"/>
      <c r="BN1954" s="297" t="n"/>
      <c r="BO1954" s="285" t="n"/>
      <c r="BP1954" s="297" t="n"/>
      <c r="BQ1954" s="297" t="n"/>
      <c r="BR1954" s="297" t="n"/>
      <c r="BS1954" s="297" t="n"/>
      <c r="BT1954" s="297" t="n"/>
      <c r="BU1954" s="297" t="n"/>
      <c r="BV1954" s="297" t="n"/>
      <c r="BW1954" s="288" t="n"/>
      <c r="BX1954" s="276">
        <f>SUM(IF(COUNTIF(MediaScorecard!CC2441, "*1.*"), 2, 0), IF(COUNTIF(MediaScorecard!CC2441, "*2.*"), 2, 0), IF(COUNTIF(MediaScorecard!CC2441, "*3.*"), 2, 0), IF(COUNTIF(MediaScorecard!CC2441, "*4.*"), 2, 0), IF(COUNTIF(MediaScorecard!CC2441, "*5.*"), 2, 0), IF(COUNTIF(MediaScorecard!CC2441, "*6.*"), 2, 0))</f>
        <v/>
      </c>
      <c r="BY1954" s="277">
        <f t="array" ref="BY1954">SUM(VALUE(AT1954),VALUE(AU1954),VALUE(AV1954),VALUE(AW1954),VALUE(AX1954),VALUE(AY1954),VALUE(AZ1954),VALUE(BB1954),VALUE(BC1954),VALUE(BD1954),VALUE(BE1954),VALUE(BF1954),VALUE(BG1954),VALUE(BH1954),VALUE(BI1954),VALUE(BJ1954),VALUE(BK1954),VALUE(BL1954),VALUE(BM1954),VALUE(BN1954),VALUE(BO1954),VALUE(BP1954),VALUE(BQ1954),VALUE(BR1954),VALUE(BS1954),VALUE(BT1954),VALUE(BU1954),VALUE(BV1954),VALUE(BW1954))</f>
        <v/>
      </c>
      <c r="BZ1954" s="307" t="n"/>
      <c r="CA1954" s="307" t="n"/>
      <c r="CB1954" s="307" t="n"/>
      <c r="CC1954" s="307" t="n"/>
      <c r="CD1954" s="307" t="n"/>
      <c r="CE1954" s="307" t="n"/>
      <c r="CF1954" s="307" t="n"/>
      <c r="CG1954" s="307" t="n"/>
      <c r="CH1954" s="307" t="n"/>
      <c r="CI1954" s="307" t="n"/>
      <c r="CJ1954" s="307" t="n"/>
      <c r="CK1954" s="307" t="n"/>
      <c r="CL1954" s="307" t="n"/>
      <c r="CM1954" s="307" t="n"/>
      <c r="CN1954" s="307" t="n"/>
      <c r="CO1954" s="307" t="n"/>
      <c r="CP1954" s="307" t="n"/>
      <c r="CQ1954" s="307" t="n"/>
      <c r="CR1954" s="279" t="n"/>
      <c r="CS1954" s="280" t="n"/>
      <c r="CT1954" s="421">
        <f>(IF(OR(MediaScorecard!BG2441="x", MediaScorecard!BH2441="x",MediaScorecard!BI2441="x",MediaScorecard!BJ2441="x",MediaScorecard!BK2441="x"),1, 2))</f>
        <v/>
      </c>
      <c r="CU1954" s="308" t="n"/>
      <c r="CV1954" s="308" t="n"/>
      <c r="CW1954" s="308" t="n"/>
      <c r="CX1954" s="309" t="n"/>
      <c r="CY1954" s="308" t="n"/>
      <c r="CZ1954" s="308" t="n"/>
      <c r="DA1954" s="308" t="n"/>
    </row>
    <row r="1955" ht="21" customHeight="1" s="590">
      <c r="A1955" s="421" t="n"/>
      <c r="B1955" s="270" t="n"/>
      <c r="C1955" s="269" t="n"/>
      <c r="D1955" s="267" t="n"/>
      <c r="E1955" s="267" t="n"/>
      <c r="F1955" s="268" t="n"/>
      <c r="G1955" s="421" t="n"/>
      <c r="H1955" s="269" t="n"/>
      <c r="I1955" s="421" t="n"/>
      <c r="J1955" s="421" t="n"/>
      <c r="K1955" s="421" t="n"/>
      <c r="L1955" s="421" t="n"/>
      <c r="M1955" s="421" t="n"/>
      <c r="N1955" s="421" t="n"/>
      <c r="O1955" s="421" t="n"/>
      <c r="P1955" s="421" t="n"/>
      <c r="Q1955" s="421" t="n"/>
      <c r="R1955" s="270" t="n"/>
      <c r="S1955" s="421" t="n"/>
      <c r="T1955" s="421" t="n"/>
      <c r="U1955" s="421" t="n"/>
      <c r="V1955" s="421" t="n"/>
      <c r="W1955" s="421" t="n"/>
      <c r="X1955" s="421" t="n"/>
      <c r="Y1955" s="421" t="n"/>
      <c r="Z1955" s="421" t="n"/>
      <c r="AA1955" s="421" t="n"/>
      <c r="AB1955" s="421" t="n"/>
      <c r="AC1955" s="421" t="n"/>
      <c r="AD1955" s="421" t="n"/>
      <c r="AE1955" s="421" t="n"/>
      <c r="AF1955" s="421" t="n"/>
      <c r="AG1955" s="421" t="n"/>
      <c r="AH1955" s="421" t="n"/>
      <c r="AI1955" s="421" t="n"/>
      <c r="AJ1955" s="297" t="n"/>
      <c r="AK1955" s="297" t="n"/>
      <c r="AL1955" s="284" t="n"/>
      <c r="AM1955" s="297" t="n"/>
      <c r="AN1955" s="285" t="n"/>
      <c r="AO1955" s="297" t="n"/>
      <c r="AP1955" s="297" t="n"/>
      <c r="AQ1955" s="297" t="n"/>
      <c r="AR1955" s="297" t="n"/>
      <c r="AS1955" s="297" t="n"/>
      <c r="AT1955" s="285" t="n"/>
      <c r="AU1955" s="297" t="n"/>
      <c r="AV1955" s="297" t="n"/>
      <c r="AW1955" s="297" t="n"/>
      <c r="AX1955" s="297" t="n"/>
      <c r="AY1955" s="286" t="n"/>
      <c r="AZ1955" s="286" t="n"/>
      <c r="BA1955" s="287" t="n"/>
      <c r="BB1955" s="286" t="n"/>
      <c r="BC1955" s="286" t="n"/>
      <c r="BD1955" s="286" t="n"/>
      <c r="BE1955" s="286" t="n"/>
      <c r="BF1955" s="286" t="n"/>
      <c r="BG1955" s="286" t="n"/>
      <c r="BH1955" s="297" t="n"/>
      <c r="BI1955" s="297" t="n"/>
      <c r="BJ1955" s="297" t="n"/>
      <c r="BK1955" s="297" t="n"/>
      <c r="BL1955" s="297" t="n"/>
      <c r="BM1955" s="297" t="n"/>
      <c r="BN1955" s="297" t="n"/>
      <c r="BO1955" s="285" t="n"/>
      <c r="BP1955" s="297" t="n"/>
      <c r="BQ1955" s="297" t="n"/>
      <c r="BR1955" s="297" t="n"/>
      <c r="BS1955" s="297" t="n"/>
      <c r="BT1955" s="297" t="n"/>
      <c r="BU1955" s="297" t="n"/>
      <c r="BV1955" s="297" t="n"/>
      <c r="BW1955" s="288" t="n"/>
      <c r="BX1955" s="276">
        <f>SUM(IF(COUNTIF(MediaScorecard!CC2442, "*1.*"), 2, 0), IF(COUNTIF(MediaScorecard!CC2442, "*2.*"), 2, 0), IF(COUNTIF(MediaScorecard!CC2442, "*3.*"), 2, 0), IF(COUNTIF(MediaScorecard!CC2442, "*4.*"), 2, 0), IF(COUNTIF(MediaScorecard!CC2442, "*5.*"), 2, 0), IF(COUNTIF(MediaScorecard!CC2442, "*6.*"), 2, 0))</f>
        <v/>
      </c>
      <c r="BY1955" s="277">
        <f t="array" ref="BY1955">SUM(VALUE(AT1955),VALUE(AU1955),VALUE(AV1955),VALUE(AW1955),VALUE(AX1955),VALUE(AY1955),VALUE(AZ1955),VALUE(BB1955),VALUE(BC1955),VALUE(BD1955),VALUE(BE1955),VALUE(BF1955),VALUE(BG1955),VALUE(BH1955),VALUE(BI1955),VALUE(BJ1955),VALUE(BK1955),VALUE(BL1955),VALUE(BM1955),VALUE(BN1955),VALUE(BO1955),VALUE(BP1955),VALUE(BQ1955),VALUE(BR1955),VALUE(BS1955),VALUE(BT1955),VALUE(BU1955),VALUE(BV1955),VALUE(BW1955))</f>
        <v/>
      </c>
      <c r="BZ1955" s="307" t="n"/>
      <c r="CA1955" s="307" t="n"/>
      <c r="CB1955" s="307" t="n"/>
      <c r="CC1955" s="307" t="n"/>
      <c r="CD1955" s="307" t="n"/>
      <c r="CE1955" s="307" t="n"/>
      <c r="CF1955" s="307" t="n"/>
      <c r="CG1955" s="307" t="n"/>
      <c r="CH1955" s="307" t="n"/>
      <c r="CI1955" s="307" t="n"/>
      <c r="CJ1955" s="307" t="n"/>
      <c r="CK1955" s="307" t="n"/>
      <c r="CL1955" s="307" t="n"/>
      <c r="CM1955" s="307" t="n"/>
      <c r="CN1955" s="307" t="n"/>
      <c r="CO1955" s="307" t="n"/>
      <c r="CP1955" s="307" t="n"/>
      <c r="CQ1955" s="307" t="n"/>
      <c r="CR1955" s="279" t="n"/>
      <c r="CS1955" s="280" t="n"/>
      <c r="CT1955" s="421">
        <f>(IF(OR(MediaScorecard!BG2442="x", MediaScorecard!BH2442="x",MediaScorecard!BI2442="x",MediaScorecard!BJ2442="x",MediaScorecard!BK2442="x"),1, 2))</f>
        <v/>
      </c>
      <c r="CU1955" s="308" t="n"/>
      <c r="CV1955" s="308" t="n"/>
      <c r="CW1955" s="308" t="n"/>
      <c r="CX1955" s="309" t="n"/>
      <c r="CY1955" s="308" t="n"/>
      <c r="CZ1955" s="308" t="n"/>
      <c r="DA1955" s="308" t="n"/>
    </row>
    <row r="1956" ht="21" customHeight="1" s="590">
      <c r="A1956" s="421" t="n"/>
      <c r="B1956" s="270" t="n"/>
      <c r="C1956" s="269" t="n"/>
      <c r="D1956" s="267" t="n"/>
      <c r="E1956" s="267" t="n"/>
      <c r="F1956" s="268" t="n"/>
      <c r="G1956" s="421" t="n"/>
      <c r="H1956" s="269" t="n"/>
      <c r="I1956" s="421" t="n"/>
      <c r="J1956" s="421" t="n"/>
      <c r="K1956" s="421" t="n"/>
      <c r="L1956" s="421" t="n"/>
      <c r="M1956" s="421" t="n"/>
      <c r="N1956" s="421" t="n"/>
      <c r="O1956" s="421" t="n"/>
      <c r="P1956" s="421" t="n"/>
      <c r="Q1956" s="421" t="n"/>
      <c r="R1956" s="270" t="n"/>
      <c r="S1956" s="421" t="n"/>
      <c r="T1956" s="421" t="n"/>
      <c r="U1956" s="421" t="n"/>
      <c r="V1956" s="421" t="n"/>
      <c r="W1956" s="421" t="n"/>
      <c r="X1956" s="421" t="n"/>
      <c r="Y1956" s="421" t="n"/>
      <c r="Z1956" s="421" t="n"/>
      <c r="AA1956" s="421" t="n"/>
      <c r="AB1956" s="421" t="n"/>
      <c r="AC1956" s="421" t="n"/>
      <c r="AD1956" s="421" t="n"/>
      <c r="AE1956" s="421" t="n"/>
      <c r="AF1956" s="421" t="n"/>
      <c r="AG1956" s="421" t="n"/>
      <c r="AH1956" s="421" t="n"/>
      <c r="AI1956" s="421" t="n"/>
      <c r="AJ1956" s="297" t="n"/>
      <c r="AK1956" s="297" t="n"/>
      <c r="AL1956" s="284" t="n"/>
      <c r="AM1956" s="297" t="n"/>
      <c r="AN1956" s="285" t="n"/>
      <c r="AO1956" s="297" t="n"/>
      <c r="AP1956" s="297" t="n"/>
      <c r="AQ1956" s="297" t="n"/>
      <c r="AR1956" s="297" t="n"/>
      <c r="AS1956" s="297" t="n"/>
      <c r="AT1956" s="285" t="n"/>
      <c r="AU1956" s="297" t="n"/>
      <c r="AV1956" s="297" t="n"/>
      <c r="AW1956" s="297" t="n"/>
      <c r="AX1956" s="297" t="n"/>
      <c r="AY1956" s="286" t="n"/>
      <c r="AZ1956" s="286" t="n"/>
      <c r="BA1956" s="287" t="n"/>
      <c r="BB1956" s="286" t="n"/>
      <c r="BC1956" s="286" t="n"/>
      <c r="BD1956" s="286" t="n"/>
      <c r="BE1956" s="286" t="n"/>
      <c r="BF1956" s="286" t="n"/>
      <c r="BG1956" s="286" t="n"/>
      <c r="BH1956" s="297" t="n"/>
      <c r="BI1956" s="297" t="n"/>
      <c r="BJ1956" s="297" t="n"/>
      <c r="BK1956" s="297" t="n"/>
      <c r="BL1956" s="297" t="n"/>
      <c r="BM1956" s="297" t="n"/>
      <c r="BN1956" s="297" t="n"/>
      <c r="BO1956" s="285" t="n"/>
      <c r="BP1956" s="297" t="n"/>
      <c r="BQ1956" s="297" t="n"/>
      <c r="BR1956" s="297" t="n"/>
      <c r="BS1956" s="297" t="n"/>
      <c r="BT1956" s="297" t="n"/>
      <c r="BU1956" s="297" t="n"/>
      <c r="BV1956" s="297" t="n"/>
      <c r="BW1956" s="288" t="n"/>
      <c r="BX1956" s="276">
        <f>SUM(IF(COUNTIF(MediaScorecard!CC2443, "*1.*"), 2, 0), IF(COUNTIF(MediaScorecard!CC2443, "*2.*"), 2, 0), IF(COUNTIF(MediaScorecard!CC2443, "*3.*"), 2, 0), IF(COUNTIF(MediaScorecard!CC2443, "*4.*"), 2, 0), IF(COUNTIF(MediaScorecard!CC2443, "*5.*"), 2, 0), IF(COUNTIF(MediaScorecard!CC2443, "*6.*"), 2, 0))</f>
        <v/>
      </c>
      <c r="BY1956" s="277">
        <f t="array" ref="BY1956">SUM(VALUE(AT1956),VALUE(AU1956),VALUE(AV1956),VALUE(AW1956),VALUE(AX1956),VALUE(AY1956),VALUE(AZ1956),VALUE(BB1956),VALUE(BC1956),VALUE(BD1956),VALUE(BE1956),VALUE(BF1956),VALUE(BG1956),VALUE(BH1956),VALUE(BI1956),VALUE(BJ1956),VALUE(BK1956),VALUE(BL1956),VALUE(BM1956),VALUE(BN1956),VALUE(BO1956),VALUE(BP1956),VALUE(BQ1956),VALUE(BR1956),VALUE(BS1956),VALUE(BT1956),VALUE(BU1956),VALUE(BV1956),VALUE(BW1956))</f>
        <v/>
      </c>
      <c r="BZ1956" s="307" t="n"/>
      <c r="CA1956" s="307" t="n"/>
      <c r="CB1956" s="307" t="n"/>
      <c r="CC1956" s="307" t="n"/>
      <c r="CD1956" s="307" t="n"/>
      <c r="CE1956" s="307" t="n"/>
      <c r="CF1956" s="307" t="n"/>
      <c r="CG1956" s="307" t="n"/>
      <c r="CH1956" s="307" t="n"/>
      <c r="CI1956" s="307" t="n"/>
      <c r="CJ1956" s="307" t="n"/>
      <c r="CK1956" s="307" t="n"/>
      <c r="CL1956" s="307" t="n"/>
      <c r="CM1956" s="307" t="n"/>
      <c r="CN1956" s="307" t="n"/>
      <c r="CO1956" s="307" t="n"/>
      <c r="CP1956" s="307" t="n"/>
      <c r="CQ1956" s="307" t="n"/>
      <c r="CR1956" s="279" t="n"/>
      <c r="CS1956" s="280" t="n"/>
      <c r="CT1956" s="421">
        <f>(IF(OR(MediaScorecard!BG2443="x", MediaScorecard!BH2443="x",MediaScorecard!BI2443="x",MediaScorecard!BJ2443="x",MediaScorecard!BK2443="x"),1, 2))</f>
        <v/>
      </c>
      <c r="CU1956" s="308" t="n"/>
      <c r="CV1956" s="308" t="n"/>
      <c r="CW1956" s="308" t="n"/>
      <c r="CX1956" s="309" t="n"/>
      <c r="CY1956" s="308" t="n"/>
      <c r="CZ1956" s="308" t="n"/>
      <c r="DA1956" s="308" t="n"/>
    </row>
    <row r="1957" ht="21" customHeight="1" s="590">
      <c r="A1957" s="421" t="n"/>
      <c r="B1957" s="270" t="n"/>
      <c r="C1957" s="269" t="n"/>
      <c r="D1957" s="267" t="n"/>
      <c r="E1957" s="267" t="n"/>
      <c r="F1957" s="268" t="n"/>
      <c r="G1957" s="421" t="n"/>
      <c r="H1957" s="269" t="n"/>
      <c r="I1957" s="421" t="n"/>
      <c r="J1957" s="421" t="n"/>
      <c r="K1957" s="421" t="n"/>
      <c r="L1957" s="421" t="n"/>
      <c r="M1957" s="421" t="n"/>
      <c r="N1957" s="421" t="n"/>
      <c r="O1957" s="421" t="n"/>
      <c r="P1957" s="421" t="n"/>
      <c r="Q1957" s="421" t="n"/>
      <c r="R1957" s="270" t="n"/>
      <c r="S1957" s="421" t="n"/>
      <c r="T1957" s="421" t="n"/>
      <c r="U1957" s="421" t="n"/>
      <c r="V1957" s="421" t="n"/>
      <c r="W1957" s="421" t="n"/>
      <c r="X1957" s="421" t="n"/>
      <c r="Y1957" s="421" t="n"/>
      <c r="Z1957" s="421" t="n"/>
      <c r="AA1957" s="421" t="n"/>
      <c r="AB1957" s="421" t="n"/>
      <c r="AC1957" s="421" t="n"/>
      <c r="AD1957" s="421" t="n"/>
      <c r="AE1957" s="421" t="n"/>
      <c r="AF1957" s="421" t="n"/>
      <c r="AG1957" s="421" t="n"/>
      <c r="AH1957" s="421" t="n"/>
      <c r="AI1957" s="421" t="n"/>
      <c r="AJ1957" s="297" t="n"/>
      <c r="AK1957" s="297" t="n"/>
      <c r="AL1957" s="284" t="n"/>
      <c r="AM1957" s="297" t="n"/>
      <c r="AN1957" s="285" t="n"/>
      <c r="AO1957" s="297" t="n"/>
      <c r="AP1957" s="297" t="n"/>
      <c r="AQ1957" s="297" t="n"/>
      <c r="AR1957" s="297" t="n"/>
      <c r="AS1957" s="297" t="n"/>
      <c r="AT1957" s="285" t="n"/>
      <c r="AU1957" s="297" t="n"/>
      <c r="AV1957" s="297" t="n"/>
      <c r="AW1957" s="297" t="n"/>
      <c r="AX1957" s="297" t="n"/>
      <c r="AY1957" s="286" t="n"/>
      <c r="AZ1957" s="286" t="n"/>
      <c r="BA1957" s="287" t="n"/>
      <c r="BB1957" s="286" t="n"/>
      <c r="BC1957" s="286" t="n"/>
      <c r="BD1957" s="286" t="n"/>
      <c r="BE1957" s="286" t="n"/>
      <c r="BF1957" s="286" t="n"/>
      <c r="BG1957" s="286" t="n"/>
      <c r="BH1957" s="297" t="n"/>
      <c r="BI1957" s="297" t="n"/>
      <c r="BJ1957" s="297" t="n"/>
      <c r="BK1957" s="297" t="n"/>
      <c r="BL1957" s="297" t="n"/>
      <c r="BM1957" s="297" t="n"/>
      <c r="BN1957" s="297" t="n"/>
      <c r="BO1957" s="285" t="n"/>
      <c r="BP1957" s="297" t="n"/>
      <c r="BQ1957" s="297" t="n"/>
      <c r="BR1957" s="297" t="n"/>
      <c r="BS1957" s="297" t="n"/>
      <c r="BT1957" s="297" t="n"/>
      <c r="BU1957" s="297" t="n"/>
      <c r="BV1957" s="297" t="n"/>
      <c r="BW1957" s="288" t="n"/>
      <c r="BX1957" s="276">
        <f>SUM(IF(COUNTIF(MediaScorecard!CC2444, "*1.*"), 2, 0), IF(COUNTIF(MediaScorecard!CC2444, "*2.*"), 2, 0), IF(COUNTIF(MediaScorecard!CC2444, "*3.*"), 2, 0), IF(COUNTIF(MediaScorecard!CC2444, "*4.*"), 2, 0), IF(COUNTIF(MediaScorecard!CC2444, "*5.*"), 2, 0), IF(COUNTIF(MediaScorecard!CC2444, "*6.*"), 2, 0))</f>
        <v/>
      </c>
      <c r="BY1957" s="277">
        <f t="array" ref="BY1957">SUM(VALUE(AT1957),VALUE(AU1957),VALUE(AV1957),VALUE(AW1957),VALUE(AX1957),VALUE(AY1957),VALUE(AZ1957),VALUE(BB1957),VALUE(BC1957),VALUE(BD1957),VALUE(BE1957),VALUE(BF1957),VALUE(BG1957),VALUE(BH1957),VALUE(BI1957),VALUE(BJ1957),VALUE(BK1957),VALUE(BL1957),VALUE(BM1957),VALUE(BN1957),VALUE(BO1957),VALUE(BP1957),VALUE(BQ1957),VALUE(BR1957),VALUE(BS1957),VALUE(BT1957),VALUE(BU1957),VALUE(BV1957),VALUE(BW1957))</f>
        <v/>
      </c>
      <c r="BZ1957" s="307" t="n"/>
      <c r="CA1957" s="307" t="n"/>
      <c r="CB1957" s="307" t="n"/>
      <c r="CC1957" s="307" t="n"/>
      <c r="CD1957" s="307" t="n"/>
      <c r="CE1957" s="307" t="n"/>
      <c r="CF1957" s="307" t="n"/>
      <c r="CG1957" s="307" t="n"/>
      <c r="CH1957" s="307" t="n"/>
      <c r="CI1957" s="307" t="n"/>
      <c r="CJ1957" s="307" t="n"/>
      <c r="CK1957" s="307" t="n"/>
      <c r="CL1957" s="307" t="n"/>
      <c r="CM1957" s="307" t="n"/>
      <c r="CN1957" s="307" t="n"/>
      <c r="CO1957" s="307" t="n"/>
      <c r="CP1957" s="307" t="n"/>
      <c r="CQ1957" s="307" t="n"/>
      <c r="CR1957" s="279" t="n"/>
      <c r="CS1957" s="280" t="n"/>
      <c r="CT1957" s="421">
        <f>(IF(OR(MediaScorecard!BG2444="x", MediaScorecard!BH2444="x",MediaScorecard!BI2444="x",MediaScorecard!BJ2444="x",MediaScorecard!BK2444="x"),1, 2))</f>
        <v/>
      </c>
      <c r="CU1957" s="308" t="n"/>
      <c r="CV1957" s="308" t="n"/>
      <c r="CW1957" s="308" t="n"/>
      <c r="CX1957" s="309" t="n"/>
      <c r="CY1957" s="308" t="n"/>
      <c r="CZ1957" s="308" t="n"/>
      <c r="DA1957" s="308" t="n"/>
    </row>
    <row r="1958" ht="21" customHeight="1" s="590">
      <c r="A1958" s="421" t="n"/>
      <c r="B1958" s="270" t="n"/>
      <c r="C1958" s="269" t="n"/>
      <c r="D1958" s="267" t="n"/>
      <c r="E1958" s="267" t="n"/>
      <c r="F1958" s="268" t="n"/>
      <c r="G1958" s="421" t="n"/>
      <c r="H1958" s="269" t="n"/>
      <c r="I1958" s="421" t="n"/>
      <c r="J1958" s="421" t="n"/>
      <c r="K1958" s="421" t="n"/>
      <c r="L1958" s="421" t="n"/>
      <c r="M1958" s="421" t="n"/>
      <c r="N1958" s="421" t="n"/>
      <c r="O1958" s="421" t="n"/>
      <c r="P1958" s="421" t="n"/>
      <c r="Q1958" s="421" t="n"/>
      <c r="R1958" s="270" t="n"/>
      <c r="S1958" s="421" t="n"/>
      <c r="T1958" s="421" t="n"/>
      <c r="U1958" s="421" t="n"/>
      <c r="V1958" s="421" t="n"/>
      <c r="W1958" s="421" t="n"/>
      <c r="X1958" s="421" t="n"/>
      <c r="Y1958" s="421" t="n"/>
      <c r="Z1958" s="421" t="n"/>
      <c r="AA1958" s="421" t="n"/>
      <c r="AB1958" s="421" t="n"/>
      <c r="AC1958" s="421" t="n"/>
      <c r="AD1958" s="421" t="n"/>
      <c r="AE1958" s="421" t="n"/>
      <c r="AF1958" s="421" t="n"/>
      <c r="AG1958" s="421" t="n"/>
      <c r="AH1958" s="421" t="n"/>
      <c r="AI1958" s="421" t="n"/>
      <c r="AJ1958" s="297" t="n"/>
      <c r="AK1958" s="297" t="n"/>
      <c r="AL1958" s="284" t="n"/>
      <c r="AM1958" s="297" t="n"/>
      <c r="AN1958" s="285" t="n"/>
      <c r="AO1958" s="297" t="n"/>
      <c r="AP1958" s="297" t="n"/>
      <c r="AQ1958" s="297" t="n"/>
      <c r="AR1958" s="297" t="n"/>
      <c r="AS1958" s="297" t="n"/>
      <c r="AT1958" s="285" t="n"/>
      <c r="AU1958" s="297" t="n"/>
      <c r="AV1958" s="297" t="n"/>
      <c r="AW1958" s="297" t="n"/>
      <c r="AX1958" s="297" t="n"/>
      <c r="AY1958" s="286" t="n"/>
      <c r="AZ1958" s="286" t="n"/>
      <c r="BA1958" s="287" t="n"/>
      <c r="BB1958" s="286" t="n"/>
      <c r="BC1958" s="286" t="n"/>
      <c r="BD1958" s="286" t="n"/>
      <c r="BE1958" s="286" t="n"/>
      <c r="BF1958" s="286" t="n"/>
      <c r="BG1958" s="286" t="n"/>
      <c r="BH1958" s="297" t="n"/>
      <c r="BI1958" s="297" t="n"/>
      <c r="BJ1958" s="297" t="n"/>
      <c r="BK1958" s="297" t="n"/>
      <c r="BL1958" s="297" t="n"/>
      <c r="BM1958" s="297" t="n"/>
      <c r="BN1958" s="297" t="n"/>
      <c r="BO1958" s="285" t="n"/>
      <c r="BP1958" s="297" t="n"/>
      <c r="BQ1958" s="297" t="n"/>
      <c r="BR1958" s="297" t="n"/>
      <c r="BS1958" s="297" t="n"/>
      <c r="BT1958" s="297" t="n"/>
      <c r="BU1958" s="297" t="n"/>
      <c r="BV1958" s="297" t="n"/>
      <c r="BW1958" s="288" t="n"/>
      <c r="BX1958" s="276">
        <f>SUM(IF(COUNTIF(MediaScorecard!CC2445, "*1.*"), 2, 0), IF(COUNTIF(MediaScorecard!CC2445, "*2.*"), 2, 0), IF(COUNTIF(MediaScorecard!CC2445, "*3.*"), 2, 0), IF(COUNTIF(MediaScorecard!CC2445, "*4.*"), 2, 0), IF(COUNTIF(MediaScorecard!CC2445, "*5.*"), 2, 0), IF(COUNTIF(MediaScorecard!CC2445, "*6.*"), 2, 0))</f>
        <v/>
      </c>
      <c r="BY1958" s="277">
        <f t="array" ref="BY1958">SUM(VALUE(AT1958),VALUE(AU1958),VALUE(AV1958),VALUE(AW1958),VALUE(AX1958),VALUE(AY1958),VALUE(AZ1958),VALUE(BB1958),VALUE(BC1958),VALUE(BD1958),VALUE(BE1958),VALUE(BF1958),VALUE(BG1958),VALUE(BH1958),VALUE(BI1958),VALUE(BJ1958),VALUE(BK1958),VALUE(BL1958),VALUE(BM1958),VALUE(BN1958),VALUE(BO1958),VALUE(BP1958),VALUE(BQ1958),VALUE(BR1958),VALUE(BS1958),VALUE(BT1958),VALUE(BU1958),VALUE(BV1958),VALUE(BW1958))</f>
        <v/>
      </c>
      <c r="BZ1958" s="307" t="n"/>
      <c r="CA1958" s="307" t="n"/>
      <c r="CB1958" s="307" t="n"/>
      <c r="CC1958" s="307" t="n"/>
      <c r="CD1958" s="307" t="n"/>
      <c r="CE1958" s="307" t="n"/>
      <c r="CF1958" s="307" t="n"/>
      <c r="CG1958" s="307" t="n"/>
      <c r="CH1958" s="307" t="n"/>
      <c r="CI1958" s="307" t="n"/>
      <c r="CJ1958" s="307" t="n"/>
      <c r="CK1958" s="307" t="n"/>
      <c r="CL1958" s="307" t="n"/>
      <c r="CM1958" s="307" t="n"/>
      <c r="CN1958" s="307" t="n"/>
      <c r="CO1958" s="307" t="n"/>
      <c r="CP1958" s="307" t="n"/>
      <c r="CQ1958" s="307" t="n"/>
      <c r="CR1958" s="279" t="n"/>
      <c r="CS1958" s="280" t="n"/>
      <c r="CT1958" s="421">
        <f>(IF(OR(MediaScorecard!BG2445="x", MediaScorecard!BH2445="x",MediaScorecard!BI2445="x",MediaScorecard!BJ2445="x",MediaScorecard!BK2445="x"),1, 2))</f>
        <v/>
      </c>
      <c r="CU1958" s="308" t="n"/>
      <c r="CV1958" s="308" t="n"/>
      <c r="CW1958" s="308" t="n"/>
      <c r="CX1958" s="309" t="n"/>
      <c r="CY1958" s="308" t="n"/>
      <c r="CZ1958" s="308" t="n"/>
      <c r="DA1958" s="308" t="n"/>
    </row>
    <row r="1959" ht="21" customHeight="1" s="590">
      <c r="A1959" s="421" t="n"/>
      <c r="B1959" s="270" t="n"/>
      <c r="C1959" s="269" t="n"/>
      <c r="D1959" s="267" t="n"/>
      <c r="E1959" s="267" t="n"/>
      <c r="F1959" s="268" t="n"/>
      <c r="G1959" s="421" t="n"/>
      <c r="H1959" s="269" t="n"/>
      <c r="I1959" s="421" t="n"/>
      <c r="J1959" s="421" t="n"/>
      <c r="K1959" s="421" t="n"/>
      <c r="L1959" s="421" t="n"/>
      <c r="M1959" s="421" t="n"/>
      <c r="N1959" s="421" t="n"/>
      <c r="O1959" s="421" t="n"/>
      <c r="P1959" s="421" t="n"/>
      <c r="Q1959" s="421" t="n"/>
      <c r="R1959" s="270" t="n"/>
      <c r="S1959" s="421" t="n"/>
      <c r="T1959" s="421" t="n"/>
      <c r="U1959" s="421" t="n"/>
      <c r="V1959" s="421" t="n"/>
      <c r="W1959" s="421" t="n"/>
      <c r="X1959" s="421" t="n"/>
      <c r="Y1959" s="421" t="n"/>
      <c r="Z1959" s="421" t="n"/>
      <c r="AA1959" s="421" t="n"/>
      <c r="AB1959" s="421" t="n"/>
      <c r="AC1959" s="421" t="n"/>
      <c r="AD1959" s="421" t="n"/>
      <c r="AE1959" s="421" t="n"/>
      <c r="AF1959" s="421" t="n"/>
      <c r="AG1959" s="421" t="n"/>
      <c r="AH1959" s="421" t="n"/>
      <c r="AI1959" s="421" t="n"/>
      <c r="AJ1959" s="297" t="n"/>
      <c r="AK1959" s="297" t="n"/>
      <c r="AL1959" s="284" t="n"/>
      <c r="AM1959" s="297" t="n"/>
      <c r="AN1959" s="285" t="n"/>
      <c r="AO1959" s="297" t="n"/>
      <c r="AP1959" s="297" t="n"/>
      <c r="AQ1959" s="297" t="n"/>
      <c r="AR1959" s="297" t="n"/>
      <c r="AS1959" s="297" t="n"/>
      <c r="AT1959" s="285" t="n"/>
      <c r="AU1959" s="297" t="n"/>
      <c r="AV1959" s="297" t="n"/>
      <c r="AW1959" s="297" t="n"/>
      <c r="AX1959" s="297" t="n"/>
      <c r="AY1959" s="286" t="n"/>
      <c r="AZ1959" s="286" t="n"/>
      <c r="BA1959" s="287" t="n"/>
      <c r="BB1959" s="286" t="n"/>
      <c r="BC1959" s="286" t="n"/>
      <c r="BD1959" s="286" t="n"/>
      <c r="BE1959" s="286" t="n"/>
      <c r="BF1959" s="286" t="n"/>
      <c r="BG1959" s="286" t="n"/>
      <c r="BH1959" s="297" t="n"/>
      <c r="BI1959" s="297" t="n"/>
      <c r="BJ1959" s="297" t="n"/>
      <c r="BK1959" s="297" t="n"/>
      <c r="BL1959" s="297" t="n"/>
      <c r="BM1959" s="297" t="n"/>
      <c r="BN1959" s="297" t="n"/>
      <c r="BO1959" s="285" t="n"/>
      <c r="BP1959" s="297" t="n"/>
      <c r="BQ1959" s="297" t="n"/>
      <c r="BR1959" s="297" t="n"/>
      <c r="BS1959" s="297" t="n"/>
      <c r="BT1959" s="297" t="n"/>
      <c r="BU1959" s="297" t="n"/>
      <c r="BV1959" s="297" t="n"/>
      <c r="BW1959" s="288" t="n"/>
      <c r="BX1959" s="276">
        <f>SUM(IF(COUNTIF(MediaScorecard!CC2446, "*1.*"), 2, 0), IF(COUNTIF(MediaScorecard!CC2446, "*2.*"), 2, 0), IF(COUNTIF(MediaScorecard!CC2446, "*3.*"), 2, 0), IF(COUNTIF(MediaScorecard!CC2446, "*4.*"), 2, 0), IF(COUNTIF(MediaScorecard!CC2446, "*5.*"), 2, 0), IF(COUNTIF(MediaScorecard!CC2446, "*6.*"), 2, 0))</f>
        <v/>
      </c>
      <c r="BY1959" s="277">
        <f t="array" ref="BY1959">SUM(VALUE(AT1959),VALUE(AU1959),VALUE(AV1959),VALUE(AW1959),VALUE(AX1959),VALUE(AY1959),VALUE(AZ1959),VALUE(BB1959),VALUE(BC1959),VALUE(BD1959),VALUE(BE1959),VALUE(BF1959),VALUE(BG1959),VALUE(BH1959),VALUE(BI1959),VALUE(BJ1959),VALUE(BK1959),VALUE(BL1959),VALUE(BM1959),VALUE(BN1959),VALUE(BO1959),VALUE(BP1959),VALUE(BQ1959),VALUE(BR1959),VALUE(BS1959),VALUE(BT1959),VALUE(BU1959),VALUE(BV1959),VALUE(BW1959))</f>
        <v/>
      </c>
      <c r="BZ1959" s="307" t="n"/>
      <c r="CA1959" s="307" t="n"/>
      <c r="CB1959" s="307" t="n"/>
      <c r="CC1959" s="307" t="n"/>
      <c r="CD1959" s="307" t="n"/>
      <c r="CE1959" s="307" t="n"/>
      <c r="CF1959" s="307" t="n"/>
      <c r="CG1959" s="307" t="n"/>
      <c r="CH1959" s="307" t="n"/>
      <c r="CI1959" s="307" t="n"/>
      <c r="CJ1959" s="307" t="n"/>
      <c r="CK1959" s="307" t="n"/>
      <c r="CL1959" s="307" t="n"/>
      <c r="CM1959" s="307" t="n"/>
      <c r="CN1959" s="307" t="n"/>
      <c r="CO1959" s="307" t="n"/>
      <c r="CP1959" s="307" t="n"/>
      <c r="CQ1959" s="307" t="n"/>
      <c r="CR1959" s="279" t="n"/>
      <c r="CS1959" s="280" t="n"/>
      <c r="CT1959" s="421">
        <f>(IF(OR(MediaScorecard!BG2446="x", MediaScorecard!BH2446="x",MediaScorecard!BI2446="x",MediaScorecard!BJ2446="x",MediaScorecard!BK2446="x"),1, 2))</f>
        <v/>
      </c>
      <c r="CU1959" s="308" t="n"/>
      <c r="CV1959" s="308" t="n"/>
      <c r="CW1959" s="308" t="n"/>
      <c r="CX1959" s="309" t="n"/>
      <c r="CY1959" s="308" t="n"/>
      <c r="CZ1959" s="308" t="n"/>
      <c r="DA1959" s="308" t="n"/>
    </row>
    <row r="1960" ht="21" customHeight="1" s="590">
      <c r="A1960" s="421" t="n"/>
      <c r="B1960" s="270" t="n"/>
      <c r="C1960" s="269" t="n"/>
      <c r="D1960" s="267" t="n"/>
      <c r="E1960" s="267" t="n"/>
      <c r="F1960" s="268" t="n"/>
      <c r="G1960" s="421" t="n"/>
      <c r="H1960" s="269" t="n"/>
      <c r="I1960" s="421" t="n"/>
      <c r="J1960" s="421" t="n"/>
      <c r="K1960" s="421" t="n"/>
      <c r="L1960" s="421" t="n"/>
      <c r="M1960" s="421" t="n"/>
      <c r="N1960" s="421" t="n"/>
      <c r="O1960" s="421" t="n"/>
      <c r="P1960" s="421" t="n"/>
      <c r="Q1960" s="421" t="n"/>
      <c r="R1960" s="270" t="n"/>
      <c r="S1960" s="421" t="n"/>
      <c r="T1960" s="421" t="n"/>
      <c r="U1960" s="421" t="n"/>
      <c r="V1960" s="421" t="n"/>
      <c r="W1960" s="421" t="n"/>
      <c r="X1960" s="421" t="n"/>
      <c r="Y1960" s="421" t="n"/>
      <c r="Z1960" s="421" t="n"/>
      <c r="AA1960" s="421" t="n"/>
      <c r="AB1960" s="421" t="n"/>
      <c r="AC1960" s="421" t="n"/>
      <c r="AD1960" s="421" t="n"/>
      <c r="AE1960" s="421" t="n"/>
      <c r="AF1960" s="421" t="n"/>
      <c r="AG1960" s="421" t="n"/>
      <c r="AH1960" s="421" t="n"/>
      <c r="AI1960" s="421" t="n"/>
      <c r="AJ1960" s="297" t="n"/>
      <c r="AK1960" s="297" t="n"/>
      <c r="AL1960" s="284" t="n"/>
      <c r="AM1960" s="297" t="n"/>
      <c r="AN1960" s="285" t="n"/>
      <c r="AO1960" s="297" t="n"/>
      <c r="AP1960" s="297" t="n"/>
      <c r="AQ1960" s="297" t="n"/>
      <c r="AR1960" s="297" t="n"/>
      <c r="AS1960" s="297" t="n"/>
      <c r="AT1960" s="285" t="n"/>
      <c r="AU1960" s="297" t="n"/>
      <c r="AV1960" s="297" t="n"/>
      <c r="AW1960" s="297" t="n"/>
      <c r="AX1960" s="297" t="n"/>
      <c r="AY1960" s="286" t="n"/>
      <c r="AZ1960" s="286" t="n"/>
      <c r="BA1960" s="287" t="n"/>
      <c r="BB1960" s="286" t="n"/>
      <c r="BC1960" s="286" t="n"/>
      <c r="BD1960" s="286" t="n"/>
      <c r="BE1960" s="286" t="n"/>
      <c r="BF1960" s="286" t="n"/>
      <c r="BG1960" s="286" t="n"/>
      <c r="BH1960" s="297" t="n"/>
      <c r="BI1960" s="297" t="n"/>
      <c r="BJ1960" s="297" t="n"/>
      <c r="BK1960" s="297" t="n"/>
      <c r="BL1960" s="297" t="n"/>
      <c r="BM1960" s="297" t="n"/>
      <c r="BN1960" s="297" t="n"/>
      <c r="BO1960" s="285" t="n"/>
      <c r="BP1960" s="297" t="n"/>
      <c r="BQ1960" s="297" t="n"/>
      <c r="BR1960" s="297" t="n"/>
      <c r="BS1960" s="297" t="n"/>
      <c r="BT1960" s="297" t="n"/>
      <c r="BU1960" s="297" t="n"/>
      <c r="BV1960" s="297" t="n"/>
      <c r="BW1960" s="288" t="n"/>
      <c r="BX1960" s="276">
        <f>SUM(IF(COUNTIF(MediaScorecard!CC2447, "*1.*"), 2, 0), IF(COUNTIF(MediaScorecard!CC2447, "*2.*"), 2, 0), IF(COUNTIF(MediaScorecard!CC2447, "*3.*"), 2, 0), IF(COUNTIF(MediaScorecard!CC2447, "*4.*"), 2, 0), IF(COUNTIF(MediaScorecard!CC2447, "*5.*"), 2, 0), IF(COUNTIF(MediaScorecard!CC2447, "*6.*"), 2, 0))</f>
        <v/>
      </c>
      <c r="BY1960" s="277">
        <f t="array" ref="BY1960">SUM(VALUE(AT1960),VALUE(AU1960),VALUE(AV1960),VALUE(AW1960),VALUE(AX1960),VALUE(AY1960),VALUE(AZ1960),VALUE(BB1960),VALUE(BC1960),VALUE(BD1960),VALUE(BE1960),VALUE(BF1960),VALUE(BG1960),VALUE(BH1960),VALUE(BI1960),VALUE(BJ1960),VALUE(BK1960),VALUE(BL1960),VALUE(BM1960),VALUE(BN1960),VALUE(BO1960),VALUE(BP1960),VALUE(BQ1960),VALUE(BR1960),VALUE(BS1960),VALUE(BT1960),VALUE(BU1960),VALUE(BV1960),VALUE(BW1960))</f>
        <v/>
      </c>
      <c r="BZ1960" s="307" t="n"/>
      <c r="CA1960" s="307" t="n"/>
      <c r="CB1960" s="307" t="n"/>
      <c r="CC1960" s="307" t="n"/>
      <c r="CD1960" s="307" t="n"/>
      <c r="CE1960" s="307" t="n"/>
      <c r="CF1960" s="307" t="n"/>
      <c r="CG1960" s="307" t="n"/>
      <c r="CH1960" s="307" t="n"/>
      <c r="CI1960" s="307" t="n"/>
      <c r="CJ1960" s="307" t="n"/>
      <c r="CK1960" s="307" t="n"/>
      <c r="CL1960" s="307" t="n"/>
      <c r="CM1960" s="307" t="n"/>
      <c r="CN1960" s="307" t="n"/>
      <c r="CO1960" s="307" t="n"/>
      <c r="CP1960" s="307" t="n"/>
      <c r="CQ1960" s="307" t="n"/>
      <c r="CR1960" s="279" t="n"/>
      <c r="CS1960" s="280" t="n"/>
      <c r="CT1960" s="421">
        <f>(IF(OR(MediaScorecard!BG2447="x", MediaScorecard!BH2447="x",MediaScorecard!BI2447="x",MediaScorecard!BJ2447="x",MediaScorecard!BK2447="x"),1, 2))</f>
        <v/>
      </c>
      <c r="CU1960" s="308" t="n"/>
      <c r="CV1960" s="308" t="n"/>
      <c r="CW1960" s="308" t="n"/>
      <c r="CX1960" s="309" t="n"/>
      <c r="CY1960" s="308" t="n"/>
      <c r="CZ1960" s="308" t="n"/>
      <c r="DA1960" s="308" t="n"/>
    </row>
    <row r="1961" ht="21" customHeight="1" s="590">
      <c r="A1961" s="421" t="n"/>
      <c r="B1961" s="270" t="n"/>
      <c r="C1961" s="269" t="n"/>
      <c r="D1961" s="267" t="n"/>
      <c r="E1961" s="267" t="n"/>
      <c r="F1961" s="268" t="n"/>
      <c r="G1961" s="421" t="n"/>
      <c r="H1961" s="269" t="n"/>
      <c r="I1961" s="421" t="n"/>
      <c r="J1961" s="421" t="n"/>
      <c r="K1961" s="421" t="n"/>
      <c r="L1961" s="421" t="n"/>
      <c r="M1961" s="421" t="n"/>
      <c r="N1961" s="421" t="n"/>
      <c r="O1961" s="421" t="n"/>
      <c r="P1961" s="421" t="n"/>
      <c r="Q1961" s="421" t="n"/>
      <c r="R1961" s="270" t="n"/>
      <c r="S1961" s="421" t="n"/>
      <c r="T1961" s="421" t="n"/>
      <c r="U1961" s="421" t="n"/>
      <c r="V1961" s="421" t="n"/>
      <c r="W1961" s="421" t="n"/>
      <c r="X1961" s="421" t="n"/>
      <c r="Y1961" s="421" t="n"/>
      <c r="Z1961" s="421" t="n"/>
      <c r="AA1961" s="421" t="n"/>
      <c r="AB1961" s="421" t="n"/>
      <c r="AC1961" s="421" t="n"/>
      <c r="AD1961" s="421" t="n"/>
      <c r="AE1961" s="421" t="n"/>
      <c r="AF1961" s="421" t="n"/>
      <c r="AG1961" s="421" t="n"/>
      <c r="AH1961" s="421" t="n"/>
      <c r="AI1961" s="421" t="n"/>
      <c r="AJ1961" s="297" t="n"/>
      <c r="AK1961" s="297" t="n"/>
      <c r="AL1961" s="284" t="n"/>
      <c r="AM1961" s="297" t="n"/>
      <c r="AN1961" s="285" t="n"/>
      <c r="AO1961" s="297" t="n"/>
      <c r="AP1961" s="297" t="n"/>
      <c r="AQ1961" s="297" t="n"/>
      <c r="AR1961" s="297" t="n"/>
      <c r="AS1961" s="297" t="n"/>
      <c r="AT1961" s="285" t="n"/>
      <c r="AU1961" s="297" t="n"/>
      <c r="AV1961" s="297" t="n"/>
      <c r="AW1961" s="297" t="n"/>
      <c r="AX1961" s="297" t="n"/>
      <c r="AY1961" s="286" t="n"/>
      <c r="AZ1961" s="286" t="n"/>
      <c r="BA1961" s="287" t="n"/>
      <c r="BB1961" s="286" t="n"/>
      <c r="BC1961" s="286" t="n"/>
      <c r="BD1961" s="286" t="n"/>
      <c r="BE1961" s="286" t="n"/>
      <c r="BF1961" s="286" t="n"/>
      <c r="BG1961" s="286" t="n"/>
      <c r="BH1961" s="297" t="n"/>
      <c r="BI1961" s="297" t="n"/>
      <c r="BJ1961" s="297" t="n"/>
      <c r="BK1961" s="297" t="n"/>
      <c r="BL1961" s="297" t="n"/>
      <c r="BM1961" s="297" t="n"/>
      <c r="BN1961" s="297" t="n"/>
      <c r="BO1961" s="285" t="n"/>
      <c r="BP1961" s="297" t="n"/>
      <c r="BQ1961" s="297" t="n"/>
      <c r="BR1961" s="297" t="n"/>
      <c r="BS1961" s="297" t="n"/>
      <c r="BT1961" s="297" t="n"/>
      <c r="BU1961" s="297" t="n"/>
      <c r="BV1961" s="297" t="n"/>
      <c r="BW1961" s="288" t="n"/>
      <c r="BX1961" s="276">
        <f>SUM(IF(COUNTIF(MediaScorecard!CC2448, "*1.*"), 2, 0), IF(COUNTIF(MediaScorecard!CC2448, "*2.*"), 2, 0), IF(COUNTIF(MediaScorecard!CC2448, "*3.*"), 2, 0), IF(COUNTIF(MediaScorecard!CC2448, "*4.*"), 2, 0), IF(COUNTIF(MediaScorecard!CC2448, "*5.*"), 2, 0), IF(COUNTIF(MediaScorecard!CC2448, "*6.*"), 2, 0))</f>
        <v/>
      </c>
      <c r="BY1961" s="277">
        <f t="array" ref="BY1961">SUM(VALUE(AT1961),VALUE(AU1961),VALUE(AV1961),VALUE(AW1961),VALUE(AX1961),VALUE(AY1961),VALUE(AZ1961),VALUE(BB1961),VALUE(BC1961),VALUE(BD1961),VALUE(BE1961),VALUE(BF1961),VALUE(BG1961),VALUE(BH1961),VALUE(BI1961),VALUE(BJ1961),VALUE(BK1961),VALUE(BL1961),VALUE(BM1961),VALUE(BN1961),VALUE(BO1961),VALUE(BP1961),VALUE(BQ1961),VALUE(BR1961),VALUE(BS1961),VALUE(BT1961),VALUE(BU1961),VALUE(BV1961),VALUE(BW1961))</f>
        <v/>
      </c>
      <c r="BZ1961" s="307" t="n"/>
      <c r="CA1961" s="307" t="n"/>
      <c r="CB1961" s="307" t="n"/>
      <c r="CC1961" s="307" t="n"/>
      <c r="CD1961" s="307" t="n"/>
      <c r="CE1961" s="307" t="n"/>
      <c r="CF1961" s="307" t="n"/>
      <c r="CG1961" s="307" t="n"/>
      <c r="CH1961" s="307" t="n"/>
      <c r="CI1961" s="307" t="n"/>
      <c r="CJ1961" s="307" t="n"/>
      <c r="CK1961" s="307" t="n"/>
      <c r="CL1961" s="307" t="n"/>
      <c r="CM1961" s="307" t="n"/>
      <c r="CN1961" s="307" t="n"/>
      <c r="CO1961" s="307" t="n"/>
      <c r="CP1961" s="307" t="n"/>
      <c r="CQ1961" s="307" t="n"/>
      <c r="CR1961" s="279" t="n"/>
      <c r="CS1961" s="280" t="n"/>
      <c r="CT1961" s="421">
        <f>(IF(OR(MediaScorecard!BG2448="x", MediaScorecard!BH2448="x",MediaScorecard!BI2448="x",MediaScorecard!BJ2448="x",MediaScorecard!BK2448="x"),1, 2))</f>
        <v/>
      </c>
      <c r="CU1961" s="308" t="n"/>
      <c r="CV1961" s="308" t="n"/>
      <c r="CW1961" s="308" t="n"/>
      <c r="CX1961" s="309" t="n"/>
      <c r="CY1961" s="308" t="n"/>
      <c r="CZ1961" s="308" t="n"/>
      <c r="DA1961" s="308" t="n"/>
    </row>
    <row r="1962" ht="21" customHeight="1" s="590">
      <c r="A1962" s="421" t="n"/>
      <c r="B1962" s="270" t="n"/>
      <c r="C1962" s="269" t="n"/>
      <c r="D1962" s="267" t="n"/>
      <c r="E1962" s="267" t="n"/>
      <c r="F1962" s="268" t="n"/>
      <c r="G1962" s="421" t="n"/>
      <c r="H1962" s="269" t="n"/>
      <c r="I1962" s="421" t="n"/>
      <c r="J1962" s="421" t="n"/>
      <c r="K1962" s="421" t="n"/>
      <c r="L1962" s="421" t="n"/>
      <c r="M1962" s="421" t="n"/>
      <c r="N1962" s="421" t="n"/>
      <c r="O1962" s="421" t="n"/>
      <c r="P1962" s="421" t="n"/>
      <c r="Q1962" s="421" t="n"/>
      <c r="R1962" s="270" t="n"/>
      <c r="S1962" s="421" t="n"/>
      <c r="T1962" s="421" t="n"/>
      <c r="U1962" s="421" t="n"/>
      <c r="V1962" s="421" t="n"/>
      <c r="W1962" s="421" t="n"/>
      <c r="X1962" s="421" t="n"/>
      <c r="Y1962" s="421" t="n"/>
      <c r="Z1962" s="421" t="n"/>
      <c r="AA1962" s="421" t="n"/>
      <c r="AB1962" s="421" t="n"/>
      <c r="AC1962" s="421" t="n"/>
      <c r="AD1962" s="421" t="n"/>
      <c r="AE1962" s="421" t="n"/>
      <c r="AF1962" s="421" t="n"/>
      <c r="AG1962" s="421" t="n"/>
      <c r="AH1962" s="421" t="n"/>
      <c r="AI1962" s="421" t="n"/>
      <c r="AJ1962" s="297" t="n"/>
      <c r="AK1962" s="297" t="n"/>
      <c r="AL1962" s="284" t="n"/>
      <c r="AM1962" s="297" t="n"/>
      <c r="AN1962" s="285" t="n"/>
      <c r="AO1962" s="297" t="n"/>
      <c r="AP1962" s="297" t="n"/>
      <c r="AQ1962" s="297" t="n"/>
      <c r="AR1962" s="297" t="n"/>
      <c r="AS1962" s="297" t="n"/>
      <c r="AT1962" s="285" t="n"/>
      <c r="AU1962" s="297" t="n"/>
      <c r="AV1962" s="297" t="n"/>
      <c r="AW1962" s="297" t="n"/>
      <c r="AX1962" s="297" t="n"/>
      <c r="AY1962" s="286" t="n"/>
      <c r="AZ1962" s="286" t="n"/>
      <c r="BA1962" s="287" t="n"/>
      <c r="BB1962" s="286" t="n"/>
      <c r="BC1962" s="286" t="n"/>
      <c r="BD1962" s="286" t="n"/>
      <c r="BE1962" s="286" t="n"/>
      <c r="BF1962" s="286" t="n"/>
      <c r="BG1962" s="286" t="n"/>
      <c r="BH1962" s="297" t="n"/>
      <c r="BI1962" s="297" t="n"/>
      <c r="BJ1962" s="297" t="n"/>
      <c r="BK1962" s="297" t="n"/>
      <c r="BL1962" s="297" t="n"/>
      <c r="BM1962" s="297" t="n"/>
      <c r="BN1962" s="297" t="n"/>
      <c r="BO1962" s="285" t="n"/>
      <c r="BP1962" s="297" t="n"/>
      <c r="BQ1962" s="297" t="n"/>
      <c r="BR1962" s="297" t="n"/>
      <c r="BS1962" s="297" t="n"/>
      <c r="BT1962" s="297" t="n"/>
      <c r="BU1962" s="297" t="n"/>
      <c r="BV1962" s="297" t="n"/>
      <c r="BW1962" s="288" t="n"/>
      <c r="BX1962" s="276">
        <f>SUM(IF(COUNTIF(MediaScorecard!CC2449, "*1.*"), 2, 0), IF(COUNTIF(MediaScorecard!CC2449, "*2.*"), 2, 0), IF(COUNTIF(MediaScorecard!CC2449, "*3.*"), 2, 0), IF(COUNTIF(MediaScorecard!CC2449, "*4.*"), 2, 0), IF(COUNTIF(MediaScorecard!CC2449, "*5.*"), 2, 0), IF(COUNTIF(MediaScorecard!CC2449, "*6.*"), 2, 0))</f>
        <v/>
      </c>
      <c r="BY1962" s="277">
        <f t="array" ref="BY1962">SUM(VALUE(AT1962),VALUE(AU1962),VALUE(AV1962),VALUE(AW1962),VALUE(AX1962),VALUE(AY1962),VALUE(AZ1962),VALUE(BB1962),VALUE(BC1962),VALUE(BD1962),VALUE(BE1962),VALUE(BF1962),VALUE(BG1962),VALUE(BH1962),VALUE(BI1962),VALUE(BJ1962),VALUE(BK1962),VALUE(BL1962),VALUE(BM1962),VALUE(BN1962),VALUE(BO1962),VALUE(BP1962),VALUE(BQ1962),VALUE(BR1962),VALUE(BS1962),VALUE(BT1962),VALUE(BU1962),VALUE(BV1962),VALUE(BW1962))</f>
        <v/>
      </c>
      <c r="BZ1962" s="307" t="n"/>
      <c r="CA1962" s="307" t="n"/>
      <c r="CB1962" s="307" t="n"/>
      <c r="CC1962" s="307" t="n"/>
      <c r="CD1962" s="307" t="n"/>
      <c r="CE1962" s="307" t="n"/>
      <c r="CF1962" s="307" t="n"/>
      <c r="CG1962" s="307" t="n"/>
      <c r="CH1962" s="307" t="n"/>
      <c r="CI1962" s="307" t="n"/>
      <c r="CJ1962" s="307" t="n"/>
      <c r="CK1962" s="307" t="n"/>
      <c r="CL1962" s="307" t="n"/>
      <c r="CM1962" s="307" t="n"/>
      <c r="CN1962" s="307" t="n"/>
      <c r="CO1962" s="307" t="n"/>
      <c r="CP1962" s="307" t="n"/>
      <c r="CQ1962" s="307" t="n"/>
      <c r="CR1962" s="279" t="n"/>
      <c r="CS1962" s="280" t="n"/>
      <c r="CT1962" s="421">
        <f>(IF(OR(MediaScorecard!BG2449="x", MediaScorecard!BH2449="x",MediaScorecard!BI2449="x",MediaScorecard!BJ2449="x",MediaScorecard!BK2449="x"),1, 2))</f>
        <v/>
      </c>
      <c r="CU1962" s="308" t="n"/>
      <c r="CV1962" s="308" t="n"/>
      <c r="CW1962" s="308" t="n"/>
      <c r="CX1962" s="309" t="n"/>
      <c r="CY1962" s="308" t="n"/>
      <c r="CZ1962" s="308" t="n"/>
      <c r="DA1962" s="308" t="n"/>
    </row>
    <row r="1963" ht="21" customHeight="1" s="590">
      <c r="A1963" s="421" t="n"/>
      <c r="B1963" s="270" t="n"/>
      <c r="C1963" s="269" t="n"/>
      <c r="D1963" s="267" t="n"/>
      <c r="E1963" s="267" t="n"/>
      <c r="F1963" s="268" t="n"/>
      <c r="G1963" s="421" t="n"/>
      <c r="H1963" s="269" t="n"/>
      <c r="I1963" s="421" t="n"/>
      <c r="J1963" s="421" t="n"/>
      <c r="K1963" s="421" t="n"/>
      <c r="L1963" s="421" t="n"/>
      <c r="M1963" s="421" t="n"/>
      <c r="N1963" s="421" t="n"/>
      <c r="O1963" s="421" t="n"/>
      <c r="P1963" s="421" t="n"/>
      <c r="Q1963" s="421" t="n"/>
      <c r="R1963" s="270" t="n"/>
      <c r="S1963" s="421" t="n"/>
      <c r="T1963" s="421" t="n"/>
      <c r="U1963" s="421" t="n"/>
      <c r="V1963" s="421" t="n"/>
      <c r="W1963" s="421" t="n"/>
      <c r="X1963" s="421" t="n"/>
      <c r="Y1963" s="421" t="n"/>
      <c r="Z1963" s="421" t="n"/>
      <c r="AA1963" s="421" t="n"/>
      <c r="AB1963" s="421" t="n"/>
      <c r="AC1963" s="421" t="n"/>
      <c r="AD1963" s="421" t="n"/>
      <c r="AE1963" s="421" t="n"/>
      <c r="AF1963" s="421" t="n"/>
      <c r="AG1963" s="421" t="n"/>
      <c r="AH1963" s="421" t="n"/>
      <c r="AI1963" s="421" t="n"/>
      <c r="AJ1963" s="297" t="n"/>
      <c r="AK1963" s="297" t="n"/>
      <c r="AL1963" s="284" t="n"/>
      <c r="AM1963" s="297" t="n"/>
      <c r="AN1963" s="285" t="n"/>
      <c r="AO1963" s="297" t="n"/>
      <c r="AP1963" s="297" t="n"/>
      <c r="AQ1963" s="297" t="n"/>
      <c r="AR1963" s="297" t="n"/>
      <c r="AS1963" s="297" t="n"/>
      <c r="AT1963" s="285" t="n"/>
      <c r="AU1963" s="297" t="n"/>
      <c r="AV1963" s="297" t="n"/>
      <c r="AW1963" s="297" t="n"/>
      <c r="AX1963" s="297" t="n"/>
      <c r="AY1963" s="286" t="n"/>
      <c r="AZ1963" s="286" t="n"/>
      <c r="BA1963" s="287" t="n"/>
      <c r="BB1963" s="286" t="n"/>
      <c r="BC1963" s="286" t="n"/>
      <c r="BD1963" s="286" t="n"/>
      <c r="BE1963" s="286" t="n"/>
      <c r="BF1963" s="286" t="n"/>
      <c r="BG1963" s="286" t="n"/>
      <c r="BH1963" s="297" t="n"/>
      <c r="BI1963" s="297" t="n"/>
      <c r="BJ1963" s="297" t="n"/>
      <c r="BK1963" s="297" t="n"/>
      <c r="BL1963" s="297" t="n"/>
      <c r="BM1963" s="297" t="n"/>
      <c r="BN1963" s="297" t="n"/>
      <c r="BO1963" s="285" t="n"/>
      <c r="BP1963" s="297" t="n"/>
      <c r="BQ1963" s="297" t="n"/>
      <c r="BR1963" s="297" t="n"/>
      <c r="BS1963" s="297" t="n"/>
      <c r="BT1963" s="297" t="n"/>
      <c r="BU1963" s="297" t="n"/>
      <c r="BV1963" s="297" t="n"/>
      <c r="BW1963" s="288" t="n"/>
      <c r="BX1963" s="276">
        <f>SUM(IF(COUNTIF(MediaScorecard!CC2450, "*1.*"), 2, 0), IF(COUNTIF(MediaScorecard!CC2450, "*2.*"), 2, 0), IF(COUNTIF(MediaScorecard!CC2450, "*3.*"), 2, 0), IF(COUNTIF(MediaScorecard!CC2450, "*4.*"), 2, 0), IF(COUNTIF(MediaScorecard!CC2450, "*5.*"), 2, 0), IF(COUNTIF(MediaScorecard!CC2450, "*6.*"), 2, 0))</f>
        <v/>
      </c>
      <c r="BY1963" s="277">
        <f t="array" ref="BY1963">SUM(VALUE(AT1963),VALUE(AU1963),VALUE(AV1963),VALUE(AW1963),VALUE(AX1963),VALUE(AY1963),VALUE(AZ1963),VALUE(BB1963),VALUE(BC1963),VALUE(BD1963),VALUE(BE1963),VALUE(BF1963),VALUE(BG1963),VALUE(BH1963),VALUE(BI1963),VALUE(BJ1963),VALUE(BK1963),VALUE(BL1963),VALUE(BM1963),VALUE(BN1963),VALUE(BO1963),VALUE(BP1963),VALUE(BQ1963),VALUE(BR1963),VALUE(BS1963),VALUE(BT1963),VALUE(BU1963),VALUE(BV1963),VALUE(BW1963))</f>
        <v/>
      </c>
      <c r="BZ1963" s="307" t="n"/>
      <c r="CA1963" s="307" t="n"/>
      <c r="CB1963" s="307" t="n"/>
      <c r="CC1963" s="307" t="n"/>
      <c r="CD1963" s="307" t="n"/>
      <c r="CE1963" s="307" t="n"/>
      <c r="CF1963" s="307" t="n"/>
      <c r="CG1963" s="307" t="n"/>
      <c r="CH1963" s="307" t="n"/>
      <c r="CI1963" s="307" t="n"/>
      <c r="CJ1963" s="307" t="n"/>
      <c r="CK1963" s="307" t="n"/>
      <c r="CL1963" s="307" t="n"/>
      <c r="CM1963" s="307" t="n"/>
      <c r="CN1963" s="307" t="n"/>
      <c r="CO1963" s="307" t="n"/>
      <c r="CP1963" s="307" t="n"/>
      <c r="CQ1963" s="307" t="n"/>
      <c r="CR1963" s="279" t="n"/>
      <c r="CS1963" s="280" t="n"/>
      <c r="CT1963" s="421">
        <f>(IF(OR(MediaScorecard!BG2450="x", MediaScorecard!BH2450="x",MediaScorecard!BI2450="x",MediaScorecard!BJ2450="x",MediaScorecard!BK2450="x"),1, 2))</f>
        <v/>
      </c>
      <c r="CU1963" s="308" t="n"/>
      <c r="CV1963" s="308" t="n"/>
      <c r="CW1963" s="308" t="n"/>
      <c r="CX1963" s="309" t="n"/>
      <c r="CY1963" s="308" t="n"/>
      <c r="CZ1963" s="308" t="n"/>
      <c r="DA1963" s="308" t="n"/>
    </row>
    <row r="1964" ht="21" customHeight="1" s="590">
      <c r="A1964" s="421" t="n"/>
      <c r="B1964" s="270" t="n"/>
      <c r="C1964" s="269" t="n"/>
      <c r="D1964" s="267" t="n"/>
      <c r="E1964" s="267" t="n"/>
      <c r="F1964" s="268" t="n"/>
      <c r="G1964" s="421" t="n"/>
      <c r="H1964" s="269" t="n"/>
      <c r="I1964" s="421" t="n"/>
      <c r="J1964" s="421" t="n"/>
      <c r="K1964" s="421" t="n"/>
      <c r="L1964" s="421" t="n"/>
      <c r="M1964" s="421" t="n"/>
      <c r="N1964" s="421" t="n"/>
      <c r="O1964" s="421" t="n"/>
      <c r="P1964" s="421" t="n"/>
      <c r="Q1964" s="421" t="n"/>
      <c r="R1964" s="270" t="n"/>
      <c r="S1964" s="421" t="n"/>
      <c r="T1964" s="421" t="n"/>
      <c r="U1964" s="421" t="n"/>
      <c r="V1964" s="421" t="n"/>
      <c r="W1964" s="421" t="n"/>
      <c r="X1964" s="421" t="n"/>
      <c r="Y1964" s="421" t="n"/>
      <c r="Z1964" s="421" t="n"/>
      <c r="AA1964" s="421" t="n"/>
      <c r="AB1964" s="421" t="n"/>
      <c r="AC1964" s="421" t="n"/>
      <c r="AD1964" s="421" t="n"/>
      <c r="AE1964" s="421" t="n"/>
      <c r="AF1964" s="421" t="n"/>
      <c r="AG1964" s="421" t="n"/>
      <c r="AH1964" s="421" t="n"/>
      <c r="AI1964" s="421" t="n"/>
      <c r="AJ1964" s="297" t="n"/>
      <c r="AK1964" s="297" t="n"/>
      <c r="AL1964" s="284" t="n"/>
      <c r="AM1964" s="297" t="n"/>
      <c r="AN1964" s="285" t="n"/>
      <c r="AO1964" s="297" t="n"/>
      <c r="AP1964" s="297" t="n"/>
      <c r="AQ1964" s="297" t="n"/>
      <c r="AR1964" s="297" t="n"/>
      <c r="AS1964" s="297" t="n"/>
      <c r="AT1964" s="285" t="n"/>
      <c r="AU1964" s="297" t="n"/>
      <c r="AV1964" s="297" t="n"/>
      <c r="AW1964" s="297" t="n"/>
      <c r="AX1964" s="297" t="n"/>
      <c r="AY1964" s="286" t="n"/>
      <c r="AZ1964" s="286" t="n"/>
      <c r="BA1964" s="287" t="n"/>
      <c r="BB1964" s="286" t="n"/>
      <c r="BC1964" s="286" t="n"/>
      <c r="BD1964" s="286" t="n"/>
      <c r="BE1964" s="286" t="n"/>
      <c r="BF1964" s="286" t="n"/>
      <c r="BG1964" s="286" t="n"/>
      <c r="BH1964" s="297" t="n"/>
      <c r="BI1964" s="297" t="n"/>
      <c r="BJ1964" s="297" t="n"/>
      <c r="BK1964" s="297" t="n"/>
      <c r="BL1964" s="297" t="n"/>
      <c r="BM1964" s="297" t="n"/>
      <c r="BN1964" s="297" t="n"/>
      <c r="BO1964" s="285" t="n"/>
      <c r="BP1964" s="297" t="n"/>
      <c r="BQ1964" s="297" t="n"/>
      <c r="BR1964" s="297" t="n"/>
      <c r="BS1964" s="297" t="n"/>
      <c r="BT1964" s="297" t="n"/>
      <c r="BU1964" s="297" t="n"/>
      <c r="BV1964" s="297" t="n"/>
      <c r="BW1964" s="288" t="n"/>
      <c r="BX1964" s="276">
        <f>SUM(IF(COUNTIF(MediaScorecard!CC2451, "*1.*"), 2, 0), IF(COUNTIF(MediaScorecard!CC2451, "*2.*"), 2, 0), IF(COUNTIF(MediaScorecard!CC2451, "*3.*"), 2, 0), IF(COUNTIF(MediaScorecard!CC2451, "*4.*"), 2, 0), IF(COUNTIF(MediaScorecard!CC2451, "*5.*"), 2, 0), IF(COUNTIF(MediaScorecard!CC2451, "*6.*"), 2, 0))</f>
        <v/>
      </c>
      <c r="BY1964" s="277">
        <f t="array" ref="BY1964">SUM(VALUE(AT1964),VALUE(AU1964),VALUE(AV1964),VALUE(AW1964),VALUE(AX1964),VALUE(AY1964),VALUE(AZ1964),VALUE(BB1964),VALUE(BC1964),VALUE(BD1964),VALUE(BE1964),VALUE(BF1964),VALUE(BG1964),VALUE(BH1964),VALUE(BI1964),VALUE(BJ1964),VALUE(BK1964),VALUE(BL1964),VALUE(BM1964),VALUE(BN1964),VALUE(BO1964),VALUE(BP1964),VALUE(BQ1964),VALUE(BR1964),VALUE(BS1964),VALUE(BT1964),VALUE(BU1964),VALUE(BV1964),VALUE(BW1964))</f>
        <v/>
      </c>
      <c r="BZ1964" s="307" t="n"/>
      <c r="CA1964" s="307" t="n"/>
      <c r="CB1964" s="307" t="n"/>
      <c r="CC1964" s="307" t="n"/>
      <c r="CD1964" s="307" t="n"/>
      <c r="CE1964" s="307" t="n"/>
      <c r="CF1964" s="307" t="n"/>
      <c r="CG1964" s="307" t="n"/>
      <c r="CH1964" s="307" t="n"/>
      <c r="CI1964" s="307" t="n"/>
      <c r="CJ1964" s="307" t="n"/>
      <c r="CK1964" s="307" t="n"/>
      <c r="CL1964" s="307" t="n"/>
      <c r="CM1964" s="307" t="n"/>
      <c r="CN1964" s="307" t="n"/>
      <c r="CO1964" s="307" t="n"/>
      <c r="CP1964" s="307" t="n"/>
      <c r="CQ1964" s="307" t="n"/>
      <c r="CR1964" s="279" t="n"/>
      <c r="CS1964" s="280" t="n"/>
      <c r="CT1964" s="421">
        <f>(IF(OR(MediaScorecard!BG2451="x", MediaScorecard!BH2451="x",MediaScorecard!BI2451="x",MediaScorecard!BJ2451="x",MediaScorecard!BK2451="x"),1, 2))</f>
        <v/>
      </c>
      <c r="CU1964" s="308" t="n"/>
      <c r="CV1964" s="308" t="n"/>
      <c r="CW1964" s="308" t="n"/>
      <c r="CX1964" s="309" t="n"/>
      <c r="CY1964" s="308" t="n"/>
      <c r="CZ1964" s="308" t="n"/>
      <c r="DA1964" s="308" t="n"/>
    </row>
    <row r="1965" ht="21" customHeight="1" s="590">
      <c r="A1965" s="421" t="n"/>
      <c r="B1965" s="270" t="n"/>
      <c r="C1965" s="269" t="n"/>
      <c r="D1965" s="267" t="n"/>
      <c r="E1965" s="267" t="n"/>
      <c r="F1965" s="268" t="n"/>
      <c r="G1965" s="421" t="n"/>
      <c r="H1965" s="269" t="n"/>
      <c r="I1965" s="421" t="n"/>
      <c r="J1965" s="421" t="n"/>
      <c r="K1965" s="421" t="n"/>
      <c r="L1965" s="421" t="n"/>
      <c r="M1965" s="421" t="n"/>
      <c r="N1965" s="421" t="n"/>
      <c r="O1965" s="421" t="n"/>
      <c r="P1965" s="421" t="n"/>
      <c r="Q1965" s="421" t="n"/>
      <c r="R1965" s="270" t="n"/>
      <c r="S1965" s="421" t="n"/>
      <c r="T1965" s="421" t="n"/>
      <c r="U1965" s="421" t="n"/>
      <c r="V1965" s="421" t="n"/>
      <c r="W1965" s="421" t="n"/>
      <c r="X1965" s="421" t="n"/>
      <c r="Y1965" s="421" t="n"/>
      <c r="Z1965" s="421" t="n"/>
      <c r="AA1965" s="421" t="n"/>
      <c r="AB1965" s="421" t="n"/>
      <c r="AC1965" s="421" t="n"/>
      <c r="AD1965" s="421" t="n"/>
      <c r="AE1965" s="421" t="n"/>
      <c r="AF1965" s="421" t="n"/>
      <c r="AG1965" s="421" t="n"/>
      <c r="AH1965" s="421" t="n"/>
      <c r="AI1965" s="421" t="n"/>
      <c r="AJ1965" s="297" t="n"/>
      <c r="AK1965" s="297" t="n"/>
      <c r="AL1965" s="284" t="n"/>
      <c r="AM1965" s="297" t="n"/>
      <c r="AN1965" s="285" t="n"/>
      <c r="AO1965" s="297" t="n"/>
      <c r="AP1965" s="297" t="n"/>
      <c r="AQ1965" s="297" t="n"/>
      <c r="AR1965" s="297" t="n"/>
      <c r="AS1965" s="297" t="n"/>
      <c r="AT1965" s="285" t="n"/>
      <c r="AU1965" s="297" t="n"/>
      <c r="AV1965" s="297" t="n"/>
      <c r="AW1965" s="297" t="n"/>
      <c r="AX1965" s="297" t="n"/>
      <c r="AY1965" s="286" t="n"/>
      <c r="AZ1965" s="286" t="n"/>
      <c r="BA1965" s="287" t="n"/>
      <c r="BB1965" s="286" t="n"/>
      <c r="BC1965" s="286" t="n"/>
      <c r="BD1965" s="286" t="n"/>
      <c r="BE1965" s="286" t="n"/>
      <c r="BF1965" s="286" t="n"/>
      <c r="BG1965" s="286" t="n"/>
      <c r="BH1965" s="297" t="n"/>
      <c r="BI1965" s="297" t="n"/>
      <c r="BJ1965" s="297" t="n"/>
      <c r="BK1965" s="297" t="n"/>
      <c r="BL1965" s="297" t="n"/>
      <c r="BM1965" s="297" t="n"/>
      <c r="BN1965" s="297" t="n"/>
      <c r="BO1965" s="285" t="n"/>
      <c r="BP1965" s="297" t="n"/>
      <c r="BQ1965" s="297" t="n"/>
      <c r="BR1965" s="297" t="n"/>
      <c r="BS1965" s="297" t="n"/>
      <c r="BT1965" s="297" t="n"/>
      <c r="BU1965" s="297" t="n"/>
      <c r="BV1965" s="297" t="n"/>
      <c r="BW1965" s="288" t="n"/>
      <c r="BX1965" s="276">
        <f>SUM(IF(COUNTIF(MediaScorecard!CC2452, "*1.*"), 2, 0), IF(COUNTIF(MediaScorecard!CC2452, "*2.*"), 2, 0), IF(COUNTIF(MediaScorecard!CC2452, "*3.*"), 2, 0), IF(COUNTIF(MediaScorecard!CC2452, "*4.*"), 2, 0), IF(COUNTIF(MediaScorecard!CC2452, "*5.*"), 2, 0), IF(COUNTIF(MediaScorecard!CC2452, "*6.*"), 2, 0))</f>
        <v/>
      </c>
      <c r="BY1965" s="277">
        <f t="array" ref="BY1965">SUM(VALUE(AT1965),VALUE(AU1965),VALUE(AV1965),VALUE(AW1965),VALUE(AX1965),VALUE(AY1965),VALUE(AZ1965),VALUE(BB1965),VALUE(BC1965),VALUE(BD1965),VALUE(BE1965),VALUE(BF1965),VALUE(BG1965),VALUE(BH1965),VALUE(BI1965),VALUE(BJ1965),VALUE(BK1965),VALUE(BL1965),VALUE(BM1965),VALUE(BN1965),VALUE(BO1965),VALUE(BP1965),VALUE(BQ1965),VALUE(BR1965),VALUE(BS1965),VALUE(BT1965),VALUE(BU1965),VALUE(BV1965),VALUE(BW1965))</f>
        <v/>
      </c>
      <c r="BZ1965" s="307" t="n"/>
      <c r="CA1965" s="307" t="n"/>
      <c r="CB1965" s="307" t="n"/>
      <c r="CC1965" s="307" t="n"/>
      <c r="CD1965" s="307" t="n"/>
      <c r="CE1965" s="307" t="n"/>
      <c r="CF1965" s="307" t="n"/>
      <c r="CG1965" s="307" t="n"/>
      <c r="CH1965" s="307" t="n"/>
      <c r="CI1965" s="307" t="n"/>
      <c r="CJ1965" s="307" t="n"/>
      <c r="CK1965" s="307" t="n"/>
      <c r="CL1965" s="307" t="n"/>
      <c r="CM1965" s="307" t="n"/>
      <c r="CN1965" s="307" t="n"/>
      <c r="CO1965" s="307" t="n"/>
      <c r="CP1965" s="307" t="n"/>
      <c r="CQ1965" s="307" t="n"/>
      <c r="CR1965" s="279" t="n"/>
      <c r="CS1965" s="280" t="n"/>
      <c r="CT1965" s="421">
        <f>(IF(OR(MediaScorecard!BG2452="x", MediaScorecard!BH2452="x",MediaScorecard!BI2452="x",MediaScorecard!BJ2452="x",MediaScorecard!BK2452="x"),1, 2))</f>
        <v/>
      </c>
      <c r="CU1965" s="308" t="n"/>
      <c r="CV1965" s="308" t="n"/>
      <c r="CW1965" s="308" t="n"/>
      <c r="CX1965" s="309" t="n"/>
      <c r="CY1965" s="308" t="n"/>
      <c r="CZ1965" s="308" t="n"/>
      <c r="DA1965" s="308" t="n"/>
    </row>
    <row r="1966" ht="21" customHeight="1" s="590">
      <c r="A1966" s="421" t="n"/>
      <c r="B1966" s="270" t="n"/>
      <c r="C1966" s="269" t="n"/>
      <c r="D1966" s="267" t="n"/>
      <c r="E1966" s="267" t="n"/>
      <c r="F1966" s="268" t="n"/>
      <c r="G1966" s="421" t="n"/>
      <c r="H1966" s="269" t="n"/>
      <c r="I1966" s="421" t="n"/>
      <c r="J1966" s="421" t="n"/>
      <c r="K1966" s="421" t="n"/>
      <c r="L1966" s="421" t="n"/>
      <c r="M1966" s="421" t="n"/>
      <c r="N1966" s="421" t="n"/>
      <c r="O1966" s="421" t="n"/>
      <c r="P1966" s="421" t="n"/>
      <c r="Q1966" s="421" t="n"/>
      <c r="R1966" s="270" t="n"/>
      <c r="S1966" s="421" t="n"/>
      <c r="T1966" s="421" t="n"/>
      <c r="U1966" s="421" t="n"/>
      <c r="V1966" s="421" t="n"/>
      <c r="W1966" s="421" t="n"/>
      <c r="X1966" s="421" t="n"/>
      <c r="Y1966" s="421" t="n"/>
      <c r="Z1966" s="421" t="n"/>
      <c r="AA1966" s="421" t="n"/>
      <c r="AB1966" s="421" t="n"/>
      <c r="AC1966" s="421" t="n"/>
      <c r="AD1966" s="421" t="n"/>
      <c r="AE1966" s="421" t="n"/>
      <c r="AF1966" s="421" t="n"/>
      <c r="AG1966" s="421" t="n"/>
      <c r="AH1966" s="421" t="n"/>
      <c r="AI1966" s="421" t="n"/>
      <c r="AJ1966" s="297" t="n"/>
      <c r="AK1966" s="297" t="n"/>
      <c r="AL1966" s="284" t="n"/>
      <c r="AM1966" s="297" t="n"/>
      <c r="AN1966" s="285" t="n"/>
      <c r="AO1966" s="297" t="n"/>
      <c r="AP1966" s="297" t="n"/>
      <c r="AQ1966" s="297" t="n"/>
      <c r="AR1966" s="297" t="n"/>
      <c r="AS1966" s="297" t="n"/>
      <c r="AT1966" s="285" t="n"/>
      <c r="AU1966" s="297" t="n"/>
      <c r="AV1966" s="297" t="n"/>
      <c r="AW1966" s="297" t="n"/>
      <c r="AX1966" s="297" t="n"/>
      <c r="AY1966" s="286" t="n"/>
      <c r="AZ1966" s="286" t="n"/>
      <c r="BA1966" s="287" t="n"/>
      <c r="BB1966" s="286" t="n"/>
      <c r="BC1966" s="286" t="n"/>
      <c r="BD1966" s="286" t="n"/>
      <c r="BE1966" s="286" t="n"/>
      <c r="BF1966" s="286" t="n"/>
      <c r="BG1966" s="286" t="n"/>
      <c r="BH1966" s="297" t="n"/>
      <c r="BI1966" s="297" t="n"/>
      <c r="BJ1966" s="297" t="n"/>
      <c r="BK1966" s="297" t="n"/>
      <c r="BL1966" s="297" t="n"/>
      <c r="BM1966" s="297" t="n"/>
      <c r="BN1966" s="297" t="n"/>
      <c r="BO1966" s="285" t="n"/>
      <c r="BP1966" s="297" t="n"/>
      <c r="BQ1966" s="297" t="n"/>
      <c r="BR1966" s="297" t="n"/>
      <c r="BS1966" s="297" t="n"/>
      <c r="BT1966" s="297" t="n"/>
      <c r="BU1966" s="297" t="n"/>
      <c r="BV1966" s="297" t="n"/>
      <c r="BW1966" s="288" t="n"/>
      <c r="BX1966" s="276">
        <f>SUM(IF(COUNTIF(MediaScorecard!CC2453, "*1.*"), 2, 0), IF(COUNTIF(MediaScorecard!CC2453, "*2.*"), 2, 0), IF(COUNTIF(MediaScorecard!CC2453, "*3.*"), 2, 0), IF(COUNTIF(MediaScorecard!CC2453, "*4.*"), 2, 0), IF(COUNTIF(MediaScorecard!CC2453, "*5.*"), 2, 0), IF(COUNTIF(MediaScorecard!CC2453, "*6.*"), 2, 0))</f>
        <v/>
      </c>
      <c r="BY1966" s="277">
        <f t="array" ref="BY1966">SUM(VALUE(AT1966),VALUE(AU1966),VALUE(AV1966),VALUE(AW1966),VALUE(AX1966),VALUE(AY1966),VALUE(AZ1966),VALUE(BB1966),VALUE(BC1966),VALUE(BD1966),VALUE(BE1966),VALUE(BF1966),VALUE(BG1966),VALUE(BH1966),VALUE(BI1966),VALUE(BJ1966),VALUE(BK1966),VALUE(BL1966),VALUE(BM1966),VALUE(BN1966),VALUE(BO1966),VALUE(BP1966),VALUE(BQ1966),VALUE(BR1966),VALUE(BS1966),VALUE(BT1966),VALUE(BU1966),VALUE(BV1966),VALUE(BW1966))</f>
        <v/>
      </c>
      <c r="BZ1966" s="307" t="n"/>
      <c r="CA1966" s="307" t="n"/>
      <c r="CB1966" s="307" t="n"/>
      <c r="CC1966" s="307" t="n"/>
      <c r="CD1966" s="307" t="n"/>
      <c r="CE1966" s="307" t="n"/>
      <c r="CF1966" s="307" t="n"/>
      <c r="CG1966" s="307" t="n"/>
      <c r="CH1966" s="307" t="n"/>
      <c r="CI1966" s="307" t="n"/>
      <c r="CJ1966" s="307" t="n"/>
      <c r="CK1966" s="307" t="n"/>
      <c r="CL1966" s="307" t="n"/>
      <c r="CM1966" s="307" t="n"/>
      <c r="CN1966" s="307" t="n"/>
      <c r="CO1966" s="307" t="n"/>
      <c r="CP1966" s="307" t="n"/>
      <c r="CQ1966" s="307" t="n"/>
      <c r="CR1966" s="279" t="n"/>
      <c r="CS1966" s="280" t="n"/>
      <c r="CT1966" s="421">
        <f>(IF(OR(MediaScorecard!BG2453="x", MediaScorecard!BH2453="x",MediaScorecard!BI2453="x",MediaScorecard!BJ2453="x",MediaScorecard!BK2453="x"),1, 2))</f>
        <v/>
      </c>
      <c r="CU1966" s="308" t="n"/>
      <c r="CV1966" s="308" t="n"/>
      <c r="CW1966" s="308" t="n"/>
      <c r="CX1966" s="309" t="n"/>
      <c r="CY1966" s="308" t="n"/>
      <c r="CZ1966" s="308" t="n"/>
      <c r="DA1966" s="308" t="n"/>
    </row>
    <row r="1967" ht="21" customHeight="1" s="590">
      <c r="A1967" s="421" t="n"/>
      <c r="B1967" s="270" t="n"/>
      <c r="C1967" s="269" t="n"/>
      <c r="D1967" s="267" t="n"/>
      <c r="E1967" s="267" t="n"/>
      <c r="F1967" s="268" t="n"/>
      <c r="G1967" s="421" t="n"/>
      <c r="H1967" s="269" t="n"/>
      <c r="I1967" s="421" t="n"/>
      <c r="J1967" s="421" t="n"/>
      <c r="K1967" s="421" t="n"/>
      <c r="L1967" s="421" t="n"/>
      <c r="M1967" s="421" t="n"/>
      <c r="N1967" s="421" t="n"/>
      <c r="O1967" s="421" t="n"/>
      <c r="P1967" s="421" t="n"/>
      <c r="Q1967" s="421" t="n"/>
      <c r="R1967" s="270" t="n"/>
      <c r="S1967" s="421" t="n"/>
      <c r="T1967" s="421" t="n"/>
      <c r="U1967" s="421" t="n"/>
      <c r="V1967" s="421" t="n"/>
      <c r="W1967" s="421" t="n"/>
      <c r="X1967" s="421" t="n"/>
      <c r="Y1967" s="421" t="n"/>
      <c r="Z1967" s="421" t="n"/>
      <c r="AA1967" s="421" t="n"/>
      <c r="AB1967" s="421" t="n"/>
      <c r="AC1967" s="421" t="n"/>
      <c r="AD1967" s="421" t="n"/>
      <c r="AE1967" s="421" t="n"/>
      <c r="AF1967" s="421" t="n"/>
      <c r="AG1967" s="421" t="n"/>
      <c r="AH1967" s="421" t="n"/>
      <c r="AI1967" s="421" t="n"/>
      <c r="AJ1967" s="297" t="n"/>
      <c r="AK1967" s="297" t="n"/>
      <c r="AL1967" s="284" t="n"/>
      <c r="AM1967" s="297" t="n"/>
      <c r="AN1967" s="285" t="n"/>
      <c r="AO1967" s="297" t="n"/>
      <c r="AP1967" s="297" t="n"/>
      <c r="AQ1967" s="297" t="n"/>
      <c r="AR1967" s="297" t="n"/>
      <c r="AS1967" s="297" t="n"/>
      <c r="AT1967" s="285" t="n"/>
      <c r="AU1967" s="297" t="n"/>
      <c r="AV1967" s="297" t="n"/>
      <c r="AW1967" s="297" t="n"/>
      <c r="AX1967" s="297" t="n"/>
      <c r="AY1967" s="286" t="n"/>
      <c r="AZ1967" s="286" t="n"/>
      <c r="BA1967" s="287" t="n"/>
      <c r="BB1967" s="286" t="n"/>
      <c r="BC1967" s="286" t="n"/>
      <c r="BD1967" s="286" t="n"/>
      <c r="BE1967" s="286" t="n"/>
      <c r="BF1967" s="286" t="n"/>
      <c r="BG1967" s="286" t="n"/>
      <c r="BH1967" s="297" t="n"/>
      <c r="BI1967" s="297" t="n"/>
      <c r="BJ1967" s="297" t="n"/>
      <c r="BK1967" s="297" t="n"/>
      <c r="BL1967" s="297" t="n"/>
      <c r="BM1967" s="297" t="n"/>
      <c r="BN1967" s="297" t="n"/>
      <c r="BO1967" s="285" t="n"/>
      <c r="BP1967" s="297" t="n"/>
      <c r="BQ1967" s="297" t="n"/>
      <c r="BR1967" s="297" t="n"/>
      <c r="BS1967" s="297" t="n"/>
      <c r="BT1967" s="297" t="n"/>
      <c r="BU1967" s="297" t="n"/>
      <c r="BV1967" s="297" t="n"/>
      <c r="BW1967" s="288" t="n"/>
      <c r="BX1967" s="276">
        <f>SUM(IF(COUNTIF(MediaScorecard!CC2454, "*1.*"), 2, 0), IF(COUNTIF(MediaScorecard!CC2454, "*2.*"), 2, 0), IF(COUNTIF(MediaScorecard!CC2454, "*3.*"), 2, 0), IF(COUNTIF(MediaScorecard!CC2454, "*4.*"), 2, 0), IF(COUNTIF(MediaScorecard!CC2454, "*5.*"), 2, 0), IF(COUNTIF(MediaScorecard!CC2454, "*6.*"), 2, 0))</f>
        <v/>
      </c>
      <c r="BY1967" s="277">
        <f t="array" ref="BY1967">SUM(VALUE(AT1967),VALUE(AU1967),VALUE(AV1967),VALUE(AW1967),VALUE(AX1967),VALUE(AY1967),VALUE(AZ1967),VALUE(BB1967),VALUE(BC1967),VALUE(BD1967),VALUE(BE1967),VALUE(BF1967),VALUE(BG1967),VALUE(BH1967),VALUE(BI1967),VALUE(BJ1967),VALUE(BK1967),VALUE(BL1967),VALUE(BM1967),VALUE(BN1967),VALUE(BO1967),VALUE(BP1967),VALUE(BQ1967),VALUE(BR1967),VALUE(BS1967),VALUE(BT1967),VALUE(BU1967),VALUE(BV1967),VALUE(BW1967))</f>
        <v/>
      </c>
      <c r="BZ1967" s="307" t="n"/>
      <c r="CA1967" s="307" t="n"/>
      <c r="CB1967" s="307" t="n"/>
      <c r="CC1967" s="307" t="n"/>
      <c r="CD1967" s="307" t="n"/>
      <c r="CE1967" s="307" t="n"/>
      <c r="CF1967" s="307" t="n"/>
      <c r="CG1967" s="307" t="n"/>
      <c r="CH1967" s="307" t="n"/>
      <c r="CI1967" s="307" t="n"/>
      <c r="CJ1967" s="307" t="n"/>
      <c r="CK1967" s="307" t="n"/>
      <c r="CL1967" s="307" t="n"/>
      <c r="CM1967" s="307" t="n"/>
      <c r="CN1967" s="307" t="n"/>
      <c r="CO1967" s="307" t="n"/>
      <c r="CP1967" s="307" t="n"/>
      <c r="CQ1967" s="307" t="n"/>
      <c r="CR1967" s="279" t="n"/>
      <c r="CS1967" s="280" t="n"/>
      <c r="CT1967" s="421">
        <f>(IF(OR(MediaScorecard!BG2454="x", MediaScorecard!BH2454="x",MediaScorecard!BI2454="x",MediaScorecard!BJ2454="x",MediaScorecard!BK2454="x"),1, 2))</f>
        <v/>
      </c>
      <c r="CU1967" s="308" t="n"/>
      <c r="CV1967" s="308" t="n"/>
      <c r="CW1967" s="308" t="n"/>
      <c r="CX1967" s="309" t="n"/>
      <c r="CY1967" s="308" t="n"/>
      <c r="CZ1967" s="308" t="n"/>
      <c r="DA1967" s="308" t="n"/>
    </row>
    <row r="1968" ht="21" customHeight="1" s="590">
      <c r="A1968" s="421" t="n"/>
      <c r="B1968" s="270" t="n"/>
      <c r="C1968" s="269" t="n"/>
      <c r="D1968" s="267" t="n"/>
      <c r="E1968" s="267" t="n"/>
      <c r="F1968" s="268" t="n"/>
      <c r="G1968" s="421" t="n"/>
      <c r="H1968" s="269" t="n"/>
      <c r="I1968" s="421" t="n"/>
      <c r="J1968" s="421" t="n"/>
      <c r="K1968" s="421" t="n"/>
      <c r="L1968" s="421" t="n"/>
      <c r="M1968" s="421" t="n"/>
      <c r="N1968" s="421" t="n"/>
      <c r="O1968" s="421" t="n"/>
      <c r="P1968" s="421" t="n"/>
      <c r="Q1968" s="421" t="n"/>
      <c r="R1968" s="270" t="n"/>
      <c r="S1968" s="421" t="n"/>
      <c r="T1968" s="421" t="n"/>
      <c r="U1968" s="421" t="n"/>
      <c r="V1968" s="421" t="n"/>
      <c r="W1968" s="421" t="n"/>
      <c r="X1968" s="421" t="n"/>
      <c r="Y1968" s="421" t="n"/>
      <c r="Z1968" s="421" t="n"/>
      <c r="AA1968" s="421" t="n"/>
      <c r="AB1968" s="421" t="n"/>
      <c r="AC1968" s="421" t="n"/>
      <c r="AD1968" s="421" t="n"/>
      <c r="AE1968" s="421" t="n"/>
      <c r="AF1968" s="421" t="n"/>
      <c r="AG1968" s="421" t="n"/>
      <c r="AH1968" s="421" t="n"/>
      <c r="AI1968" s="421" t="n"/>
      <c r="AJ1968" s="297" t="n"/>
      <c r="AK1968" s="297" t="n"/>
      <c r="AL1968" s="284" t="n"/>
      <c r="AM1968" s="297" t="n"/>
      <c r="AN1968" s="285" t="n"/>
      <c r="AO1968" s="297" t="n"/>
      <c r="AP1968" s="297" t="n"/>
      <c r="AQ1968" s="297" t="n"/>
      <c r="AR1968" s="297" t="n"/>
      <c r="AS1968" s="297" t="n"/>
      <c r="AT1968" s="285" t="n"/>
      <c r="AU1968" s="297" t="n"/>
      <c r="AV1968" s="297" t="n"/>
      <c r="AW1968" s="297" t="n"/>
      <c r="AX1968" s="297" t="n"/>
      <c r="AY1968" s="286" t="n"/>
      <c r="AZ1968" s="286" t="n"/>
      <c r="BA1968" s="287" t="n"/>
      <c r="BB1968" s="286" t="n"/>
      <c r="BC1968" s="286" t="n"/>
      <c r="BD1968" s="286" t="n"/>
      <c r="BE1968" s="286" t="n"/>
      <c r="BF1968" s="286" t="n"/>
      <c r="BG1968" s="286" t="n"/>
      <c r="BH1968" s="297" t="n"/>
      <c r="BI1968" s="297" t="n"/>
      <c r="BJ1968" s="297" t="n"/>
      <c r="BK1968" s="297" t="n"/>
      <c r="BL1968" s="297" t="n"/>
      <c r="BM1968" s="297" t="n"/>
      <c r="BN1968" s="297" t="n"/>
      <c r="BO1968" s="285" t="n"/>
      <c r="BP1968" s="297" t="n"/>
      <c r="BQ1968" s="297" t="n"/>
      <c r="BR1968" s="297" t="n"/>
      <c r="BS1968" s="297" t="n"/>
      <c r="BT1968" s="297" t="n"/>
      <c r="BU1968" s="297" t="n"/>
      <c r="BV1968" s="297" t="n"/>
      <c r="BW1968" s="288" t="n"/>
      <c r="BX1968" s="276">
        <f>SUM(IF(COUNTIF(MediaScorecard!CC2455, "*1.*"), 2, 0), IF(COUNTIF(MediaScorecard!CC2455, "*2.*"), 2, 0), IF(COUNTIF(MediaScorecard!CC2455, "*3.*"), 2, 0), IF(COUNTIF(MediaScorecard!CC2455, "*4.*"), 2, 0), IF(COUNTIF(MediaScorecard!CC2455, "*5.*"), 2, 0), IF(COUNTIF(MediaScorecard!CC2455, "*6.*"), 2, 0))</f>
        <v/>
      </c>
      <c r="BY1968" s="277">
        <f t="array" ref="BY1968">SUM(VALUE(AT1968),VALUE(AU1968),VALUE(AV1968),VALUE(AW1968),VALUE(AX1968),VALUE(AY1968),VALUE(AZ1968),VALUE(BB1968),VALUE(BC1968),VALUE(BD1968),VALUE(BE1968),VALUE(BF1968),VALUE(BG1968),VALUE(BH1968),VALUE(BI1968),VALUE(BJ1968),VALUE(BK1968),VALUE(BL1968),VALUE(BM1968),VALUE(BN1968),VALUE(BO1968),VALUE(BP1968),VALUE(BQ1968),VALUE(BR1968),VALUE(BS1968),VALUE(BT1968),VALUE(BU1968),VALUE(BV1968),VALUE(BW1968))</f>
        <v/>
      </c>
      <c r="BZ1968" s="307" t="n"/>
      <c r="CA1968" s="307" t="n"/>
      <c r="CB1968" s="307" t="n"/>
      <c r="CC1968" s="307" t="n"/>
      <c r="CD1968" s="307" t="n"/>
      <c r="CE1968" s="307" t="n"/>
      <c r="CF1968" s="307" t="n"/>
      <c r="CG1968" s="307" t="n"/>
      <c r="CH1968" s="307" t="n"/>
      <c r="CI1968" s="307" t="n"/>
      <c r="CJ1968" s="307" t="n"/>
      <c r="CK1968" s="307" t="n"/>
      <c r="CL1968" s="307" t="n"/>
      <c r="CM1968" s="307" t="n"/>
      <c r="CN1968" s="307" t="n"/>
      <c r="CO1968" s="307" t="n"/>
      <c r="CP1968" s="307" t="n"/>
      <c r="CQ1968" s="307" t="n"/>
      <c r="CR1968" s="279" t="n"/>
      <c r="CS1968" s="280" t="n"/>
      <c r="CT1968" s="421">
        <f>(IF(OR(MediaScorecard!BG2455="x", MediaScorecard!BH2455="x",MediaScorecard!BI2455="x",MediaScorecard!BJ2455="x",MediaScorecard!BK2455="x"),1, 2))</f>
        <v/>
      </c>
      <c r="CU1968" s="308" t="n"/>
      <c r="CV1968" s="308" t="n"/>
      <c r="CW1968" s="308" t="n"/>
      <c r="CX1968" s="309" t="n"/>
      <c r="CY1968" s="308" t="n"/>
      <c r="CZ1968" s="308" t="n"/>
      <c r="DA1968" s="308" t="n"/>
    </row>
    <row r="1969" ht="21" customHeight="1" s="590">
      <c r="A1969" s="421" t="n"/>
      <c r="B1969" s="270" t="n"/>
      <c r="C1969" s="269" t="n"/>
      <c r="D1969" s="267" t="n"/>
      <c r="E1969" s="267" t="n"/>
      <c r="F1969" s="268" t="n"/>
      <c r="G1969" s="421" t="n"/>
      <c r="H1969" s="269" t="n"/>
      <c r="I1969" s="421" t="n"/>
      <c r="J1969" s="421" t="n"/>
      <c r="K1969" s="421" t="n"/>
      <c r="L1969" s="421" t="n"/>
      <c r="M1969" s="421" t="n"/>
      <c r="N1969" s="421" t="n"/>
      <c r="O1969" s="421" t="n"/>
      <c r="P1969" s="421" t="n"/>
      <c r="Q1969" s="421" t="n"/>
      <c r="R1969" s="270" t="n"/>
      <c r="S1969" s="421" t="n"/>
      <c r="T1969" s="421" t="n"/>
      <c r="U1969" s="421" t="n"/>
      <c r="V1969" s="421" t="n"/>
      <c r="W1969" s="421" t="n"/>
      <c r="X1969" s="421" t="n"/>
      <c r="Y1969" s="421" t="n"/>
      <c r="Z1969" s="421" t="n"/>
      <c r="AA1969" s="421" t="n"/>
      <c r="AB1969" s="421" t="n"/>
      <c r="AC1969" s="421" t="n"/>
      <c r="AD1969" s="421" t="n"/>
      <c r="AE1969" s="421" t="n"/>
      <c r="AF1969" s="421" t="n"/>
      <c r="AG1969" s="421" t="n"/>
      <c r="AH1969" s="421" t="n"/>
      <c r="AI1969" s="421" t="n"/>
      <c r="AJ1969" s="297" t="n"/>
      <c r="AK1969" s="297" t="n"/>
      <c r="AL1969" s="284" t="n"/>
      <c r="AM1969" s="297" t="n"/>
      <c r="AN1969" s="285" t="n"/>
      <c r="AO1969" s="297" t="n"/>
      <c r="AP1969" s="297" t="n"/>
      <c r="AQ1969" s="297" t="n"/>
      <c r="AR1969" s="297" t="n"/>
      <c r="AS1969" s="297" t="n"/>
      <c r="AT1969" s="285" t="n"/>
      <c r="AU1969" s="297" t="n"/>
      <c r="AV1969" s="297" t="n"/>
      <c r="AW1969" s="297" t="n"/>
      <c r="AX1969" s="297" t="n"/>
      <c r="AY1969" s="286" t="n"/>
      <c r="AZ1969" s="286" t="n"/>
      <c r="BA1969" s="287" t="n"/>
      <c r="BB1969" s="286" t="n"/>
      <c r="BC1969" s="286" t="n"/>
      <c r="BD1969" s="286" t="n"/>
      <c r="BE1969" s="286" t="n"/>
      <c r="BF1969" s="286" t="n"/>
      <c r="BG1969" s="286" t="n"/>
      <c r="BH1969" s="297" t="n"/>
      <c r="BI1969" s="297" t="n"/>
      <c r="BJ1969" s="297" t="n"/>
      <c r="BK1969" s="297" t="n"/>
      <c r="BL1969" s="297" t="n"/>
      <c r="BM1969" s="297" t="n"/>
      <c r="BN1969" s="297" t="n"/>
      <c r="BO1969" s="285" t="n"/>
      <c r="BP1969" s="297" t="n"/>
      <c r="BQ1969" s="297" t="n"/>
      <c r="BR1969" s="297" t="n"/>
      <c r="BS1969" s="297" t="n"/>
      <c r="BT1969" s="297" t="n"/>
      <c r="BU1969" s="297" t="n"/>
      <c r="BV1969" s="297" t="n"/>
      <c r="BW1969" s="288" t="n"/>
      <c r="BX1969" s="276">
        <f>SUM(IF(COUNTIF(MediaScorecard!CC2456, "*1.*"), 2, 0), IF(COUNTIF(MediaScorecard!CC2456, "*2.*"), 2, 0), IF(COUNTIF(MediaScorecard!CC2456, "*3.*"), 2, 0), IF(COUNTIF(MediaScorecard!CC2456, "*4.*"), 2, 0), IF(COUNTIF(MediaScorecard!CC2456, "*5.*"), 2, 0), IF(COUNTIF(MediaScorecard!CC2456, "*6.*"), 2, 0))</f>
        <v/>
      </c>
      <c r="BY1969" s="277">
        <f t="array" ref="BY1969">SUM(VALUE(AT1969),VALUE(AU1969),VALUE(AV1969),VALUE(AW1969),VALUE(AX1969),VALUE(AY1969),VALUE(AZ1969),VALUE(BB1969),VALUE(BC1969),VALUE(BD1969),VALUE(BE1969),VALUE(BF1969),VALUE(BG1969),VALUE(BH1969),VALUE(BI1969),VALUE(BJ1969),VALUE(BK1969),VALUE(BL1969),VALUE(BM1969),VALUE(BN1969),VALUE(BO1969),VALUE(BP1969),VALUE(BQ1969),VALUE(BR1969),VALUE(BS1969),VALUE(BT1969),VALUE(BU1969),VALUE(BV1969),VALUE(BW1969))</f>
        <v/>
      </c>
      <c r="BZ1969" s="307" t="n"/>
      <c r="CA1969" s="307" t="n"/>
      <c r="CB1969" s="307" t="n"/>
      <c r="CC1969" s="307" t="n"/>
      <c r="CD1969" s="307" t="n"/>
      <c r="CE1969" s="307" t="n"/>
      <c r="CF1969" s="307" t="n"/>
      <c r="CG1969" s="307" t="n"/>
      <c r="CH1969" s="307" t="n"/>
      <c r="CI1969" s="307" t="n"/>
      <c r="CJ1969" s="307" t="n"/>
      <c r="CK1969" s="307" t="n"/>
      <c r="CL1969" s="307" t="n"/>
      <c r="CM1969" s="307" t="n"/>
      <c r="CN1969" s="307" t="n"/>
      <c r="CO1969" s="307" t="n"/>
      <c r="CP1969" s="307" t="n"/>
      <c r="CQ1969" s="307" t="n"/>
      <c r="CR1969" s="279" t="n"/>
      <c r="CS1969" s="280" t="n"/>
      <c r="CT1969" s="421">
        <f>(IF(OR(MediaScorecard!BG2456="x", MediaScorecard!BH2456="x",MediaScorecard!BI2456="x",MediaScorecard!BJ2456="x",MediaScorecard!BK2456="x"),1, 2))</f>
        <v/>
      </c>
      <c r="CU1969" s="308" t="n"/>
      <c r="CV1969" s="308" t="n"/>
      <c r="CW1969" s="308" t="n"/>
      <c r="CX1969" s="309" t="n"/>
      <c r="CY1969" s="308" t="n"/>
      <c r="CZ1969" s="308" t="n"/>
      <c r="DA1969" s="308" t="n"/>
    </row>
    <row r="1970" ht="21" customHeight="1" s="590">
      <c r="A1970" s="421" t="n"/>
      <c r="B1970" s="270" t="n"/>
      <c r="C1970" s="269" t="n"/>
      <c r="D1970" s="267" t="n"/>
      <c r="E1970" s="267" t="n"/>
      <c r="F1970" s="268" t="n"/>
      <c r="G1970" s="421" t="n"/>
      <c r="H1970" s="269" t="n"/>
      <c r="I1970" s="421" t="n"/>
      <c r="J1970" s="421" t="n"/>
      <c r="K1970" s="421" t="n"/>
      <c r="L1970" s="421" t="n"/>
      <c r="M1970" s="421" t="n"/>
      <c r="N1970" s="421" t="n"/>
      <c r="O1970" s="421" t="n"/>
      <c r="P1970" s="421" t="n"/>
      <c r="Q1970" s="421" t="n"/>
      <c r="R1970" s="270" t="n"/>
      <c r="S1970" s="421" t="n"/>
      <c r="T1970" s="421" t="n"/>
      <c r="U1970" s="421" t="n"/>
      <c r="V1970" s="421" t="n"/>
      <c r="W1970" s="421" t="n"/>
      <c r="X1970" s="421" t="n"/>
      <c r="Y1970" s="421" t="n"/>
      <c r="Z1970" s="421" t="n"/>
      <c r="AA1970" s="421" t="n"/>
      <c r="AB1970" s="421" t="n"/>
      <c r="AC1970" s="421" t="n"/>
      <c r="AD1970" s="421" t="n"/>
      <c r="AE1970" s="421" t="n"/>
      <c r="AF1970" s="421" t="n"/>
      <c r="AG1970" s="421" t="n"/>
      <c r="AH1970" s="421" t="n"/>
      <c r="AI1970" s="421" t="n"/>
      <c r="AJ1970" s="297" t="n"/>
      <c r="AK1970" s="297" t="n"/>
      <c r="AL1970" s="284" t="n"/>
      <c r="AM1970" s="297" t="n"/>
      <c r="AN1970" s="285" t="n"/>
      <c r="AO1970" s="297" t="n"/>
      <c r="AP1970" s="297" t="n"/>
      <c r="AQ1970" s="297" t="n"/>
      <c r="AR1970" s="297" t="n"/>
      <c r="AS1970" s="297" t="n"/>
      <c r="AT1970" s="285" t="n"/>
      <c r="AU1970" s="297" t="n"/>
      <c r="AV1970" s="297" t="n"/>
      <c r="AW1970" s="297" t="n"/>
      <c r="AX1970" s="297" t="n"/>
      <c r="AY1970" s="286" t="n"/>
      <c r="AZ1970" s="286" t="n"/>
      <c r="BA1970" s="287" t="n"/>
      <c r="BB1970" s="286" t="n"/>
      <c r="BC1970" s="286" t="n"/>
      <c r="BD1970" s="286" t="n"/>
      <c r="BE1970" s="286" t="n"/>
      <c r="BF1970" s="286" t="n"/>
      <c r="BG1970" s="286" t="n"/>
      <c r="BH1970" s="297" t="n"/>
      <c r="BI1970" s="297" t="n"/>
      <c r="BJ1970" s="297" t="n"/>
      <c r="BK1970" s="297" t="n"/>
      <c r="BL1970" s="297" t="n"/>
      <c r="BM1970" s="297" t="n"/>
      <c r="BN1970" s="297" t="n"/>
      <c r="BO1970" s="285" t="n"/>
      <c r="BP1970" s="297" t="n"/>
      <c r="BQ1970" s="297" t="n"/>
      <c r="BR1970" s="297" t="n"/>
      <c r="BS1970" s="297" t="n"/>
      <c r="BT1970" s="297" t="n"/>
      <c r="BU1970" s="297" t="n"/>
      <c r="BV1970" s="297" t="n"/>
      <c r="BW1970" s="288" t="n"/>
      <c r="BX1970" s="276">
        <f>SUM(IF(COUNTIF(MediaScorecard!CC2457, "*1.*"), 2, 0), IF(COUNTIF(MediaScorecard!CC2457, "*2.*"), 2, 0), IF(COUNTIF(MediaScorecard!CC2457, "*3.*"), 2, 0), IF(COUNTIF(MediaScorecard!CC2457, "*4.*"), 2, 0), IF(COUNTIF(MediaScorecard!CC2457, "*5.*"), 2, 0), IF(COUNTIF(MediaScorecard!CC2457, "*6.*"), 2, 0))</f>
        <v/>
      </c>
      <c r="BY1970" s="277">
        <f t="array" ref="BY1970">SUM(VALUE(AT1970),VALUE(AU1970),VALUE(AV1970),VALUE(AW1970),VALUE(AX1970),VALUE(AY1970),VALUE(AZ1970),VALUE(BB1970),VALUE(BC1970),VALUE(BD1970),VALUE(BE1970),VALUE(BF1970),VALUE(BG1970),VALUE(BH1970),VALUE(BI1970),VALUE(BJ1970),VALUE(BK1970),VALUE(BL1970),VALUE(BM1970),VALUE(BN1970),VALUE(BO1970),VALUE(BP1970),VALUE(BQ1970),VALUE(BR1970),VALUE(BS1970),VALUE(BT1970),VALUE(BU1970),VALUE(BV1970),VALUE(BW1970))</f>
        <v/>
      </c>
      <c r="BZ1970" s="307" t="n"/>
      <c r="CA1970" s="307" t="n"/>
      <c r="CB1970" s="307" t="n"/>
      <c r="CC1970" s="307" t="n"/>
      <c r="CD1970" s="307" t="n"/>
      <c r="CE1970" s="307" t="n"/>
      <c r="CF1970" s="307" t="n"/>
      <c r="CG1970" s="307" t="n"/>
      <c r="CH1970" s="307" t="n"/>
      <c r="CI1970" s="307" t="n"/>
      <c r="CJ1970" s="307" t="n"/>
      <c r="CK1970" s="307" t="n"/>
      <c r="CL1970" s="307" t="n"/>
      <c r="CM1970" s="307" t="n"/>
      <c r="CN1970" s="307" t="n"/>
      <c r="CO1970" s="307" t="n"/>
      <c r="CP1970" s="307" t="n"/>
      <c r="CQ1970" s="307" t="n"/>
      <c r="CR1970" s="279" t="n"/>
      <c r="CS1970" s="280" t="n"/>
      <c r="CT1970" s="421">
        <f>(IF(OR(MediaScorecard!BG2457="x", MediaScorecard!BH2457="x",MediaScorecard!BI2457="x",MediaScorecard!BJ2457="x",MediaScorecard!BK2457="x"),1, 2))</f>
        <v/>
      </c>
      <c r="CU1970" s="308" t="n"/>
      <c r="CV1970" s="308" t="n"/>
      <c r="CW1970" s="308" t="n"/>
      <c r="CX1970" s="309" t="n"/>
      <c r="CY1970" s="308" t="n"/>
      <c r="CZ1970" s="308" t="n"/>
      <c r="DA1970" s="308" t="n"/>
    </row>
    <row r="1971" ht="21" customHeight="1" s="590">
      <c r="A1971" s="421" t="n"/>
      <c r="B1971" s="270" t="n"/>
      <c r="C1971" s="269" t="n"/>
      <c r="D1971" s="267" t="n"/>
      <c r="E1971" s="267" t="n"/>
      <c r="F1971" s="268" t="n"/>
      <c r="G1971" s="421" t="n"/>
      <c r="H1971" s="269" t="n"/>
      <c r="I1971" s="421" t="n"/>
      <c r="J1971" s="421" t="n"/>
      <c r="K1971" s="421" t="n"/>
      <c r="L1971" s="421" t="n"/>
      <c r="M1971" s="421" t="n"/>
      <c r="N1971" s="421" t="n"/>
      <c r="O1971" s="421" t="n"/>
      <c r="P1971" s="421" t="n"/>
      <c r="Q1971" s="421" t="n"/>
      <c r="R1971" s="270" t="n"/>
      <c r="S1971" s="421" t="n"/>
      <c r="T1971" s="421" t="n"/>
      <c r="U1971" s="421" t="n"/>
      <c r="V1971" s="421" t="n"/>
      <c r="W1971" s="421" t="n"/>
      <c r="X1971" s="421" t="n"/>
      <c r="Y1971" s="421" t="n"/>
      <c r="Z1971" s="421" t="n"/>
      <c r="AA1971" s="421" t="n"/>
      <c r="AB1971" s="421" t="n"/>
      <c r="AC1971" s="421" t="n"/>
      <c r="AD1971" s="421" t="n"/>
      <c r="AE1971" s="421" t="n"/>
      <c r="AF1971" s="421" t="n"/>
      <c r="AG1971" s="421" t="n"/>
      <c r="AH1971" s="421" t="n"/>
      <c r="AI1971" s="421" t="n"/>
      <c r="AJ1971" s="297" t="n"/>
      <c r="AK1971" s="297" t="n"/>
      <c r="AL1971" s="284" t="n"/>
      <c r="AM1971" s="297" t="n"/>
      <c r="AN1971" s="285" t="n"/>
      <c r="AO1971" s="297" t="n"/>
      <c r="AP1971" s="297" t="n"/>
      <c r="AQ1971" s="297" t="n"/>
      <c r="AR1971" s="297" t="n"/>
      <c r="AS1971" s="297" t="n"/>
      <c r="AT1971" s="285" t="n"/>
      <c r="AU1971" s="297" t="n"/>
      <c r="AV1971" s="297" t="n"/>
      <c r="AW1971" s="297" t="n"/>
      <c r="AX1971" s="297" t="n"/>
      <c r="AY1971" s="286" t="n"/>
      <c r="AZ1971" s="286" t="n"/>
      <c r="BA1971" s="287" t="n"/>
      <c r="BB1971" s="286" t="n"/>
      <c r="BC1971" s="286" t="n"/>
      <c r="BD1971" s="286" t="n"/>
      <c r="BE1971" s="286" t="n"/>
      <c r="BF1971" s="286" t="n"/>
      <c r="BG1971" s="286" t="n"/>
      <c r="BH1971" s="297" t="n"/>
      <c r="BI1971" s="297" t="n"/>
      <c r="BJ1971" s="297" t="n"/>
      <c r="BK1971" s="297" t="n"/>
      <c r="BL1971" s="297" t="n"/>
      <c r="BM1971" s="297" t="n"/>
      <c r="BN1971" s="297" t="n"/>
      <c r="BO1971" s="285" t="n"/>
      <c r="BP1971" s="297" t="n"/>
      <c r="BQ1971" s="297" t="n"/>
      <c r="BR1971" s="297" t="n"/>
      <c r="BS1971" s="297" t="n"/>
      <c r="BT1971" s="297" t="n"/>
      <c r="BU1971" s="297" t="n"/>
      <c r="BV1971" s="297" t="n"/>
      <c r="BW1971" s="288" t="n"/>
      <c r="BX1971" s="276">
        <f>SUM(IF(COUNTIF(MediaScorecard!CC2458, "*1.*"), 2, 0), IF(COUNTIF(MediaScorecard!CC2458, "*2.*"), 2, 0), IF(COUNTIF(MediaScorecard!CC2458, "*3.*"), 2, 0), IF(COUNTIF(MediaScorecard!CC2458, "*4.*"), 2, 0), IF(COUNTIF(MediaScorecard!CC2458, "*5.*"), 2, 0), IF(COUNTIF(MediaScorecard!CC2458, "*6.*"), 2, 0))</f>
        <v/>
      </c>
      <c r="BY1971" s="277">
        <f t="array" ref="BY1971">SUM(VALUE(AT1971),VALUE(AU1971),VALUE(AV1971),VALUE(AW1971),VALUE(AX1971),VALUE(AY1971),VALUE(AZ1971),VALUE(BB1971),VALUE(BC1971),VALUE(BD1971),VALUE(BE1971),VALUE(BF1971),VALUE(BG1971),VALUE(BH1971),VALUE(BI1971),VALUE(BJ1971),VALUE(BK1971),VALUE(BL1971),VALUE(BM1971),VALUE(BN1971),VALUE(BO1971),VALUE(BP1971),VALUE(BQ1971),VALUE(BR1971),VALUE(BS1971),VALUE(BT1971),VALUE(BU1971),VALUE(BV1971),VALUE(BW1971))</f>
        <v/>
      </c>
      <c r="BZ1971" s="307" t="n"/>
      <c r="CA1971" s="307" t="n"/>
      <c r="CB1971" s="307" t="n"/>
      <c r="CC1971" s="307" t="n"/>
      <c r="CD1971" s="307" t="n"/>
      <c r="CE1971" s="307" t="n"/>
      <c r="CF1971" s="307" t="n"/>
      <c r="CG1971" s="307" t="n"/>
      <c r="CH1971" s="307" t="n"/>
      <c r="CI1971" s="307" t="n"/>
      <c r="CJ1971" s="307" t="n"/>
      <c r="CK1971" s="307" t="n"/>
      <c r="CL1971" s="307" t="n"/>
      <c r="CM1971" s="307" t="n"/>
      <c r="CN1971" s="307" t="n"/>
      <c r="CO1971" s="307" t="n"/>
      <c r="CP1971" s="307" t="n"/>
      <c r="CQ1971" s="307" t="n"/>
      <c r="CR1971" s="279" t="n"/>
      <c r="CS1971" s="280" t="n"/>
      <c r="CT1971" s="421">
        <f>(IF(OR(MediaScorecard!BG2458="x", MediaScorecard!BH2458="x",MediaScorecard!BI2458="x",MediaScorecard!BJ2458="x",MediaScorecard!BK2458="x"),1, 2))</f>
        <v/>
      </c>
      <c r="CU1971" s="308" t="n"/>
      <c r="CV1971" s="308" t="n"/>
      <c r="CW1971" s="308" t="n"/>
      <c r="CX1971" s="309" t="n"/>
      <c r="CY1971" s="308" t="n"/>
      <c r="CZ1971" s="308" t="n"/>
      <c r="DA1971" s="308" t="n"/>
    </row>
    <row r="1972" ht="21" customHeight="1" s="590">
      <c r="A1972" s="421" t="n"/>
      <c r="B1972" s="270" t="n"/>
      <c r="C1972" s="269" t="n"/>
      <c r="D1972" s="267" t="n"/>
      <c r="E1972" s="267" t="n"/>
      <c r="F1972" s="268" t="n"/>
      <c r="G1972" s="421" t="n"/>
      <c r="H1972" s="269" t="n"/>
      <c r="I1972" s="421" t="n"/>
      <c r="J1972" s="421" t="n"/>
      <c r="K1972" s="421" t="n"/>
      <c r="L1972" s="421" t="n"/>
      <c r="M1972" s="421" t="n"/>
      <c r="N1972" s="421" t="n"/>
      <c r="O1972" s="421" t="n"/>
      <c r="P1972" s="421" t="n"/>
      <c r="Q1972" s="421" t="n"/>
      <c r="R1972" s="270" t="n"/>
      <c r="S1972" s="421" t="n"/>
      <c r="T1972" s="421" t="n"/>
      <c r="U1972" s="421" t="n"/>
      <c r="V1972" s="421" t="n"/>
      <c r="W1972" s="421" t="n"/>
      <c r="X1972" s="421" t="n"/>
      <c r="Y1972" s="421" t="n"/>
      <c r="Z1972" s="421" t="n"/>
      <c r="AA1972" s="421" t="n"/>
      <c r="AB1972" s="421" t="n"/>
      <c r="AC1972" s="421" t="n"/>
      <c r="AD1972" s="421" t="n"/>
      <c r="AE1972" s="421" t="n"/>
      <c r="AF1972" s="421" t="n"/>
      <c r="AG1972" s="421" t="n"/>
      <c r="AH1972" s="421" t="n"/>
      <c r="AI1972" s="421" t="n"/>
      <c r="AJ1972" s="297" t="n"/>
      <c r="AK1972" s="297" t="n"/>
      <c r="AL1972" s="284" t="n"/>
      <c r="AM1972" s="297" t="n"/>
      <c r="AN1972" s="285" t="n"/>
      <c r="AO1972" s="297" t="n"/>
      <c r="AP1972" s="297" t="n"/>
      <c r="AQ1972" s="297" t="n"/>
      <c r="AR1972" s="297" t="n"/>
      <c r="AS1972" s="297" t="n"/>
      <c r="AT1972" s="285" t="n"/>
      <c r="AU1972" s="297" t="n"/>
      <c r="AV1972" s="297" t="n"/>
      <c r="AW1972" s="297" t="n"/>
      <c r="AX1972" s="297" t="n"/>
      <c r="AY1972" s="286" t="n"/>
      <c r="AZ1972" s="286" t="n"/>
      <c r="BA1972" s="287" t="n"/>
      <c r="BB1972" s="286" t="n"/>
      <c r="BC1972" s="286" t="n"/>
      <c r="BD1972" s="286" t="n"/>
      <c r="BE1972" s="286" t="n"/>
      <c r="BF1972" s="286" t="n"/>
      <c r="BG1972" s="286" t="n"/>
      <c r="BH1972" s="297" t="n"/>
      <c r="BI1972" s="297" t="n"/>
      <c r="BJ1972" s="297" t="n"/>
      <c r="BK1972" s="297" t="n"/>
      <c r="BL1972" s="297" t="n"/>
      <c r="BM1972" s="297" t="n"/>
      <c r="BN1972" s="297" t="n"/>
      <c r="BO1972" s="285" t="n"/>
      <c r="BP1972" s="297" t="n"/>
      <c r="BQ1972" s="297" t="n"/>
      <c r="BR1972" s="297" t="n"/>
      <c r="BS1972" s="297" t="n"/>
      <c r="BT1972" s="297" t="n"/>
      <c r="BU1972" s="297" t="n"/>
      <c r="BV1972" s="297" t="n"/>
      <c r="BW1972" s="288" t="n"/>
      <c r="BX1972" s="276">
        <f>SUM(IF(COUNTIF(MediaScorecard!CC2459, "*1.*"), 2, 0), IF(COUNTIF(MediaScorecard!CC2459, "*2.*"), 2, 0), IF(COUNTIF(MediaScorecard!CC2459, "*3.*"), 2, 0), IF(COUNTIF(MediaScorecard!CC2459, "*4.*"), 2, 0), IF(COUNTIF(MediaScorecard!CC2459, "*5.*"), 2, 0), IF(COUNTIF(MediaScorecard!CC2459, "*6.*"), 2, 0))</f>
        <v/>
      </c>
      <c r="BY1972" s="277">
        <f t="array" ref="BY1972">SUM(VALUE(AT1972),VALUE(AU1972),VALUE(AV1972),VALUE(AW1972),VALUE(AX1972),VALUE(AY1972),VALUE(AZ1972),VALUE(BB1972),VALUE(BC1972),VALUE(BD1972),VALUE(BE1972),VALUE(BF1972),VALUE(BG1972),VALUE(BH1972),VALUE(BI1972),VALUE(BJ1972),VALUE(BK1972),VALUE(BL1972),VALUE(BM1972),VALUE(BN1972),VALUE(BO1972),VALUE(BP1972),VALUE(BQ1972),VALUE(BR1972),VALUE(BS1972),VALUE(BT1972),VALUE(BU1972),VALUE(BV1972),VALUE(BW1972))</f>
        <v/>
      </c>
      <c r="BZ1972" s="307" t="n"/>
      <c r="CA1972" s="307" t="n"/>
      <c r="CB1972" s="307" t="n"/>
      <c r="CC1972" s="307" t="n"/>
      <c r="CD1972" s="307" t="n"/>
      <c r="CE1972" s="307" t="n"/>
      <c r="CF1972" s="307" t="n"/>
      <c r="CG1972" s="307" t="n"/>
      <c r="CH1972" s="307" t="n"/>
      <c r="CI1972" s="307" t="n"/>
      <c r="CJ1972" s="307" t="n"/>
      <c r="CK1972" s="307" t="n"/>
      <c r="CL1972" s="307" t="n"/>
      <c r="CM1972" s="307" t="n"/>
      <c r="CN1972" s="307" t="n"/>
      <c r="CO1972" s="307" t="n"/>
      <c r="CP1972" s="307" t="n"/>
      <c r="CQ1972" s="307" t="n"/>
      <c r="CR1972" s="279" t="n"/>
      <c r="CS1972" s="280" t="n"/>
      <c r="CT1972" s="421">
        <f>(IF(OR(MediaScorecard!BG2459="x", MediaScorecard!BH2459="x",MediaScorecard!BI2459="x",MediaScorecard!BJ2459="x",MediaScorecard!BK2459="x"),1, 2))</f>
        <v/>
      </c>
      <c r="CU1972" s="308" t="n"/>
      <c r="CV1972" s="308" t="n"/>
      <c r="CW1972" s="308" t="n"/>
      <c r="CX1972" s="309" t="n"/>
      <c r="CY1972" s="308" t="n"/>
      <c r="CZ1972" s="308" t="n"/>
      <c r="DA1972" s="308" t="n"/>
    </row>
    <row r="1973" ht="21" customHeight="1" s="590">
      <c r="A1973" s="421" t="n"/>
      <c r="B1973" s="270" t="n"/>
      <c r="C1973" s="269" t="n"/>
      <c r="D1973" s="267" t="n"/>
      <c r="E1973" s="267" t="n"/>
      <c r="F1973" s="268" t="n"/>
      <c r="G1973" s="421" t="n"/>
      <c r="H1973" s="269" t="n"/>
      <c r="I1973" s="421" t="n"/>
      <c r="J1973" s="421" t="n"/>
      <c r="K1973" s="421" t="n"/>
      <c r="L1973" s="421" t="n"/>
      <c r="M1973" s="421" t="n"/>
      <c r="N1973" s="421" t="n"/>
      <c r="O1973" s="421" t="n"/>
      <c r="P1973" s="421" t="n"/>
      <c r="Q1973" s="421" t="n"/>
      <c r="R1973" s="270" t="n"/>
      <c r="S1973" s="421" t="n"/>
      <c r="T1973" s="421" t="n"/>
      <c r="U1973" s="421" t="n"/>
      <c r="V1973" s="421" t="n"/>
      <c r="W1973" s="421" t="n"/>
      <c r="X1973" s="421" t="n"/>
      <c r="Y1973" s="421" t="n"/>
      <c r="Z1973" s="421" t="n"/>
      <c r="AA1973" s="421" t="n"/>
      <c r="AB1973" s="421" t="n"/>
      <c r="AC1973" s="421" t="n"/>
      <c r="AD1973" s="421" t="n"/>
      <c r="AE1973" s="421" t="n"/>
      <c r="AF1973" s="421" t="n"/>
      <c r="AG1973" s="421" t="n"/>
      <c r="AH1973" s="421" t="n"/>
      <c r="AI1973" s="421" t="n"/>
      <c r="AJ1973" s="297" t="n"/>
      <c r="AK1973" s="297" t="n"/>
      <c r="AL1973" s="284" t="n"/>
      <c r="AM1973" s="297" t="n"/>
      <c r="AN1973" s="285" t="n"/>
      <c r="AO1973" s="297" t="n"/>
      <c r="AP1973" s="297" t="n"/>
      <c r="AQ1973" s="297" t="n"/>
      <c r="AR1973" s="297" t="n"/>
      <c r="AS1973" s="297" t="n"/>
      <c r="AT1973" s="285" t="n"/>
      <c r="AU1973" s="297" t="n"/>
      <c r="AV1973" s="297" t="n"/>
      <c r="AW1973" s="297" t="n"/>
      <c r="AX1973" s="297" t="n"/>
      <c r="AY1973" s="286" t="n"/>
      <c r="AZ1973" s="286" t="n"/>
      <c r="BA1973" s="287" t="n"/>
      <c r="BB1973" s="286" t="n"/>
      <c r="BC1973" s="286" t="n"/>
      <c r="BD1973" s="286" t="n"/>
      <c r="BE1973" s="286" t="n"/>
      <c r="BF1973" s="286" t="n"/>
      <c r="BG1973" s="286" t="n"/>
      <c r="BH1973" s="297" t="n"/>
      <c r="BI1973" s="297" t="n"/>
      <c r="BJ1973" s="297" t="n"/>
      <c r="BK1973" s="297" t="n"/>
      <c r="BL1973" s="297" t="n"/>
      <c r="BM1973" s="297" t="n"/>
      <c r="BN1973" s="297" t="n"/>
      <c r="BO1973" s="285" t="n"/>
      <c r="BP1973" s="297" t="n"/>
      <c r="BQ1973" s="297" t="n"/>
      <c r="BR1973" s="297" t="n"/>
      <c r="BS1973" s="297" t="n"/>
      <c r="BT1973" s="297" t="n"/>
      <c r="BU1973" s="297" t="n"/>
      <c r="BV1973" s="297" t="n"/>
      <c r="BW1973" s="288" t="n"/>
      <c r="BX1973" s="276">
        <f>SUM(IF(COUNTIF(MediaScorecard!CC2460, "*1.*"), 2, 0), IF(COUNTIF(MediaScorecard!CC2460, "*2.*"), 2, 0), IF(COUNTIF(MediaScorecard!CC2460, "*3.*"), 2, 0), IF(COUNTIF(MediaScorecard!CC2460, "*4.*"), 2, 0), IF(COUNTIF(MediaScorecard!CC2460, "*5.*"), 2, 0), IF(COUNTIF(MediaScorecard!CC2460, "*6.*"), 2, 0))</f>
        <v/>
      </c>
      <c r="BY1973" s="277">
        <f t="array" ref="BY1973">SUM(VALUE(AT1973),VALUE(AU1973),VALUE(AV1973),VALUE(AW1973),VALUE(AX1973),VALUE(AY1973),VALUE(AZ1973),VALUE(BB1973),VALUE(BC1973),VALUE(BD1973),VALUE(BE1973),VALUE(BF1973),VALUE(BG1973),VALUE(BH1973),VALUE(BI1973),VALUE(BJ1973),VALUE(BK1973),VALUE(BL1973),VALUE(BM1973),VALUE(BN1973),VALUE(BO1973),VALUE(BP1973),VALUE(BQ1973),VALUE(BR1973),VALUE(BS1973),VALUE(BT1973),VALUE(BU1973),VALUE(BV1973),VALUE(BW1973))</f>
        <v/>
      </c>
      <c r="BZ1973" s="307" t="n"/>
      <c r="CA1973" s="307" t="n"/>
      <c r="CB1973" s="307" t="n"/>
      <c r="CC1973" s="307" t="n"/>
      <c r="CD1973" s="307" t="n"/>
      <c r="CE1973" s="307" t="n"/>
      <c r="CF1973" s="307" t="n"/>
      <c r="CG1973" s="307" t="n"/>
      <c r="CH1973" s="307" t="n"/>
      <c r="CI1973" s="307" t="n"/>
      <c r="CJ1973" s="307" t="n"/>
      <c r="CK1973" s="307" t="n"/>
      <c r="CL1973" s="307" t="n"/>
      <c r="CM1973" s="307" t="n"/>
      <c r="CN1973" s="307" t="n"/>
      <c r="CO1973" s="307" t="n"/>
      <c r="CP1973" s="307" t="n"/>
      <c r="CQ1973" s="307" t="n"/>
      <c r="CR1973" s="279" t="n"/>
      <c r="CS1973" s="280" t="n"/>
      <c r="CT1973" s="421">
        <f>(IF(OR(MediaScorecard!BG2460="x", MediaScorecard!BH2460="x",MediaScorecard!BI2460="x",MediaScorecard!BJ2460="x",MediaScorecard!BK2460="x"),1, 2))</f>
        <v/>
      </c>
      <c r="CU1973" s="308" t="n"/>
      <c r="CV1973" s="308" t="n"/>
      <c r="CW1973" s="308" t="n"/>
      <c r="CX1973" s="309" t="n"/>
      <c r="CY1973" s="308" t="n"/>
      <c r="CZ1973" s="308" t="n"/>
      <c r="DA1973" s="308" t="n"/>
    </row>
    <row r="1974" ht="21" customHeight="1" s="590">
      <c r="A1974" s="421" t="n"/>
      <c r="B1974" s="270" t="n"/>
      <c r="C1974" s="269" t="n"/>
      <c r="D1974" s="267" t="n"/>
      <c r="E1974" s="267" t="n"/>
      <c r="F1974" s="268" t="n"/>
      <c r="G1974" s="421" t="n"/>
      <c r="H1974" s="269" t="n"/>
      <c r="I1974" s="421" t="n"/>
      <c r="J1974" s="421" t="n"/>
      <c r="K1974" s="421" t="n"/>
      <c r="L1974" s="421" t="n"/>
      <c r="M1974" s="421" t="n"/>
      <c r="N1974" s="421" t="n"/>
      <c r="O1974" s="421" t="n"/>
      <c r="P1974" s="421" t="n"/>
      <c r="Q1974" s="421" t="n"/>
      <c r="R1974" s="270" t="n"/>
      <c r="S1974" s="421" t="n"/>
      <c r="T1974" s="421" t="n"/>
      <c r="U1974" s="421" t="n"/>
      <c r="V1974" s="421" t="n"/>
      <c r="W1974" s="421" t="n"/>
      <c r="X1974" s="421" t="n"/>
      <c r="Y1974" s="421" t="n"/>
      <c r="Z1974" s="421" t="n"/>
      <c r="AA1974" s="421" t="n"/>
      <c r="AB1974" s="421" t="n"/>
      <c r="AC1974" s="421" t="n"/>
      <c r="AD1974" s="421" t="n"/>
      <c r="AE1974" s="421" t="n"/>
      <c r="AF1974" s="421" t="n"/>
      <c r="AG1974" s="421" t="n"/>
      <c r="AH1974" s="421" t="n"/>
      <c r="AI1974" s="421" t="n"/>
      <c r="AJ1974" s="297" t="n"/>
      <c r="AK1974" s="297" t="n"/>
      <c r="AL1974" s="284" t="n"/>
      <c r="AM1974" s="297" t="n"/>
      <c r="AN1974" s="285" t="n"/>
      <c r="AO1974" s="297" t="n"/>
      <c r="AP1974" s="297" t="n"/>
      <c r="AQ1974" s="297" t="n"/>
      <c r="AR1974" s="297" t="n"/>
      <c r="AS1974" s="297" t="n"/>
      <c r="AT1974" s="285" t="n"/>
      <c r="AU1974" s="297" t="n"/>
      <c r="AV1974" s="297" t="n"/>
      <c r="AW1974" s="297" t="n"/>
      <c r="AX1974" s="297" t="n"/>
      <c r="AY1974" s="286" t="n"/>
      <c r="AZ1974" s="286" t="n"/>
      <c r="BA1974" s="287" t="n"/>
      <c r="BB1974" s="286" t="n"/>
      <c r="BC1974" s="286" t="n"/>
      <c r="BD1974" s="286" t="n"/>
      <c r="BE1974" s="286" t="n"/>
      <c r="BF1974" s="286" t="n"/>
      <c r="BG1974" s="286" t="n"/>
      <c r="BH1974" s="297" t="n"/>
      <c r="BI1974" s="297" t="n"/>
      <c r="BJ1974" s="297" t="n"/>
      <c r="BK1974" s="297" t="n"/>
      <c r="BL1974" s="297" t="n"/>
      <c r="BM1974" s="297" t="n"/>
      <c r="BN1974" s="297" t="n"/>
      <c r="BO1974" s="285" t="n"/>
      <c r="BP1974" s="297" t="n"/>
      <c r="BQ1974" s="297" t="n"/>
      <c r="BR1974" s="297" t="n"/>
      <c r="BS1974" s="297" t="n"/>
      <c r="BT1974" s="297" t="n"/>
      <c r="BU1974" s="297" t="n"/>
      <c r="BV1974" s="297" t="n"/>
      <c r="BW1974" s="288" t="n"/>
      <c r="BX1974" s="276">
        <f>SUM(IF(COUNTIF(MediaScorecard!CC2461, "*1.*"), 2, 0), IF(COUNTIF(MediaScorecard!CC2461, "*2.*"), 2, 0), IF(COUNTIF(MediaScorecard!CC2461, "*3.*"), 2, 0), IF(COUNTIF(MediaScorecard!CC2461, "*4.*"), 2, 0), IF(COUNTIF(MediaScorecard!CC2461, "*5.*"), 2, 0), IF(COUNTIF(MediaScorecard!CC2461, "*6.*"), 2, 0))</f>
        <v/>
      </c>
      <c r="BY1974" s="277">
        <f t="array" ref="BY1974">SUM(VALUE(AT1974),VALUE(AU1974),VALUE(AV1974),VALUE(AW1974),VALUE(AX1974),VALUE(AY1974),VALUE(AZ1974),VALUE(BB1974),VALUE(BC1974),VALUE(BD1974),VALUE(BE1974),VALUE(BF1974),VALUE(BG1974),VALUE(BH1974),VALUE(BI1974),VALUE(BJ1974),VALUE(BK1974),VALUE(BL1974),VALUE(BM1974),VALUE(BN1974),VALUE(BO1974),VALUE(BP1974),VALUE(BQ1974),VALUE(BR1974),VALUE(BS1974),VALUE(BT1974),VALUE(BU1974),VALUE(BV1974),VALUE(BW1974))</f>
        <v/>
      </c>
      <c r="BZ1974" s="307" t="n"/>
      <c r="CA1974" s="307" t="n"/>
      <c r="CB1974" s="307" t="n"/>
      <c r="CC1974" s="307" t="n"/>
      <c r="CD1974" s="307" t="n"/>
      <c r="CE1974" s="307" t="n"/>
      <c r="CF1974" s="307" t="n"/>
      <c r="CG1974" s="307" t="n"/>
      <c r="CH1974" s="307" t="n"/>
      <c r="CI1974" s="307" t="n"/>
      <c r="CJ1974" s="307" t="n"/>
      <c r="CK1974" s="307" t="n"/>
      <c r="CL1974" s="307" t="n"/>
      <c r="CM1974" s="307" t="n"/>
      <c r="CN1974" s="307" t="n"/>
      <c r="CO1974" s="307" t="n"/>
      <c r="CP1974" s="307" t="n"/>
      <c r="CQ1974" s="307" t="n"/>
      <c r="CR1974" s="279" t="n"/>
      <c r="CS1974" s="280" t="n"/>
      <c r="CT1974" s="421">
        <f>(IF(OR(MediaScorecard!BG2461="x", MediaScorecard!BH2461="x",MediaScorecard!BI2461="x",MediaScorecard!BJ2461="x",MediaScorecard!BK2461="x"),1, 2))</f>
        <v/>
      </c>
      <c r="CU1974" s="308" t="n"/>
      <c r="CV1974" s="308" t="n"/>
      <c r="CW1974" s="308" t="n"/>
      <c r="CX1974" s="309" t="n"/>
      <c r="CY1974" s="308" t="n"/>
      <c r="CZ1974" s="308" t="n"/>
      <c r="DA1974" s="308" t="n"/>
    </row>
    <row r="1975" ht="21" customHeight="1" s="590">
      <c r="A1975" s="421" t="n"/>
      <c r="B1975" s="270" t="n"/>
      <c r="C1975" s="269" t="n"/>
      <c r="D1975" s="267" t="n"/>
      <c r="E1975" s="267" t="n"/>
      <c r="F1975" s="268" t="n"/>
      <c r="G1975" s="421" t="n"/>
      <c r="H1975" s="269" t="n"/>
      <c r="I1975" s="421" t="n"/>
      <c r="J1975" s="421" t="n"/>
      <c r="K1975" s="421" t="n"/>
      <c r="L1975" s="421" t="n"/>
      <c r="M1975" s="421" t="n"/>
      <c r="N1975" s="421" t="n"/>
      <c r="O1975" s="421" t="n"/>
      <c r="P1975" s="421" t="n"/>
      <c r="Q1975" s="421" t="n"/>
      <c r="R1975" s="270" t="n"/>
      <c r="S1975" s="421" t="n"/>
      <c r="T1975" s="421" t="n"/>
      <c r="U1975" s="421" t="n"/>
      <c r="V1975" s="421" t="n"/>
      <c r="W1975" s="421" t="n"/>
      <c r="X1975" s="421" t="n"/>
      <c r="Y1975" s="421" t="n"/>
      <c r="Z1975" s="421" t="n"/>
      <c r="AA1975" s="421" t="n"/>
      <c r="AB1975" s="421" t="n"/>
      <c r="AC1975" s="421" t="n"/>
      <c r="AD1975" s="421" t="n"/>
      <c r="AE1975" s="421" t="n"/>
      <c r="AF1975" s="421" t="n"/>
      <c r="AG1975" s="421" t="n"/>
      <c r="AH1975" s="421" t="n"/>
      <c r="AI1975" s="421" t="n"/>
      <c r="AJ1975" s="297" t="n"/>
      <c r="AK1975" s="297" t="n"/>
      <c r="AL1975" s="284" t="n"/>
      <c r="AM1975" s="297" t="n"/>
      <c r="AN1975" s="285" t="n"/>
      <c r="AO1975" s="297" t="n"/>
      <c r="AP1975" s="297" t="n"/>
      <c r="AQ1975" s="297" t="n"/>
      <c r="AR1975" s="297" t="n"/>
      <c r="AS1975" s="297" t="n"/>
      <c r="AT1975" s="285" t="n"/>
      <c r="AU1975" s="297" t="n"/>
      <c r="AV1975" s="297" t="n"/>
      <c r="AW1975" s="297" t="n"/>
      <c r="AX1975" s="297" t="n"/>
      <c r="AY1975" s="286" t="n"/>
      <c r="AZ1975" s="286" t="n"/>
      <c r="BA1975" s="287" t="n"/>
      <c r="BB1975" s="286" t="n"/>
      <c r="BC1975" s="286" t="n"/>
      <c r="BD1975" s="286" t="n"/>
      <c r="BE1975" s="286" t="n"/>
      <c r="BF1975" s="286" t="n"/>
      <c r="BG1975" s="286" t="n"/>
      <c r="BH1975" s="297" t="n"/>
      <c r="BI1975" s="297" t="n"/>
      <c r="BJ1975" s="297" t="n"/>
      <c r="BK1975" s="297" t="n"/>
      <c r="BL1975" s="297" t="n"/>
      <c r="BM1975" s="297" t="n"/>
      <c r="BN1975" s="297" t="n"/>
      <c r="BO1975" s="285" t="n"/>
      <c r="BP1975" s="297" t="n"/>
      <c r="BQ1975" s="297" t="n"/>
      <c r="BR1975" s="297" t="n"/>
      <c r="BS1975" s="297" t="n"/>
      <c r="BT1975" s="297" t="n"/>
      <c r="BU1975" s="297" t="n"/>
      <c r="BV1975" s="297" t="n"/>
      <c r="BW1975" s="288" t="n"/>
      <c r="BX1975" s="276">
        <f>SUM(IF(COUNTIF(MediaScorecard!CC2462, "*1.*"), 2, 0), IF(COUNTIF(MediaScorecard!CC2462, "*2.*"), 2, 0), IF(COUNTIF(MediaScorecard!CC2462, "*3.*"), 2, 0), IF(COUNTIF(MediaScorecard!CC2462, "*4.*"), 2, 0), IF(COUNTIF(MediaScorecard!CC2462, "*5.*"), 2, 0), IF(COUNTIF(MediaScorecard!CC2462, "*6.*"), 2, 0))</f>
        <v/>
      </c>
      <c r="BY1975" s="277">
        <f t="array" ref="BY1975">SUM(VALUE(AT1975),VALUE(AU1975),VALUE(AV1975),VALUE(AW1975),VALUE(AX1975),VALUE(AY1975),VALUE(AZ1975),VALUE(BB1975),VALUE(BC1975),VALUE(BD1975),VALUE(BE1975),VALUE(BF1975),VALUE(BG1975),VALUE(BH1975),VALUE(BI1975),VALUE(BJ1975),VALUE(BK1975),VALUE(BL1975),VALUE(BM1975),VALUE(BN1975),VALUE(BO1975),VALUE(BP1975),VALUE(BQ1975),VALUE(BR1975),VALUE(BS1975),VALUE(BT1975),VALUE(BU1975),VALUE(BV1975),VALUE(BW1975))</f>
        <v/>
      </c>
      <c r="BZ1975" s="307" t="n"/>
      <c r="CA1975" s="307" t="n"/>
      <c r="CB1975" s="307" t="n"/>
      <c r="CC1975" s="307" t="n"/>
      <c r="CD1975" s="307" t="n"/>
      <c r="CE1975" s="307" t="n"/>
      <c r="CF1975" s="307" t="n"/>
      <c r="CG1975" s="307" t="n"/>
      <c r="CH1975" s="307" t="n"/>
      <c r="CI1975" s="307" t="n"/>
      <c r="CJ1975" s="307" t="n"/>
      <c r="CK1975" s="307" t="n"/>
      <c r="CL1975" s="307" t="n"/>
      <c r="CM1975" s="307" t="n"/>
      <c r="CN1975" s="307" t="n"/>
      <c r="CO1975" s="307" t="n"/>
      <c r="CP1975" s="307" t="n"/>
      <c r="CQ1975" s="307" t="n"/>
      <c r="CR1975" s="279" t="n"/>
      <c r="CS1975" s="280" t="n"/>
      <c r="CT1975" s="421">
        <f>(IF(OR(MediaScorecard!BG2462="x", MediaScorecard!BH2462="x",MediaScorecard!BI2462="x",MediaScorecard!BJ2462="x",MediaScorecard!BK2462="x"),1, 2))</f>
        <v/>
      </c>
      <c r="CU1975" s="308" t="n"/>
      <c r="CV1975" s="308" t="n"/>
      <c r="CW1975" s="308" t="n"/>
      <c r="CX1975" s="309" t="n"/>
      <c r="CY1975" s="308" t="n"/>
      <c r="CZ1975" s="308" t="n"/>
      <c r="DA1975" s="308" t="n"/>
    </row>
    <row r="1976" ht="21" customHeight="1" s="590">
      <c r="A1976" s="421" t="n"/>
      <c r="B1976" s="270" t="n"/>
      <c r="C1976" s="269" t="n"/>
      <c r="D1976" s="267" t="n"/>
      <c r="E1976" s="267" t="n"/>
      <c r="F1976" s="268" t="n"/>
      <c r="G1976" s="421" t="n"/>
      <c r="H1976" s="269" t="n"/>
      <c r="I1976" s="421" t="n"/>
      <c r="J1976" s="421" t="n"/>
      <c r="K1976" s="421" t="n"/>
      <c r="L1976" s="421" t="n"/>
      <c r="M1976" s="421" t="n"/>
      <c r="N1976" s="421" t="n"/>
      <c r="O1976" s="421" t="n"/>
      <c r="P1976" s="421" t="n"/>
      <c r="Q1976" s="421" t="n"/>
      <c r="R1976" s="270" t="n"/>
      <c r="S1976" s="421" t="n"/>
      <c r="T1976" s="421" t="n"/>
      <c r="U1976" s="421" t="n"/>
      <c r="V1976" s="421" t="n"/>
      <c r="W1976" s="421" t="n"/>
      <c r="X1976" s="421" t="n"/>
      <c r="Y1976" s="421" t="n"/>
      <c r="Z1976" s="421" t="n"/>
      <c r="AA1976" s="421" t="n"/>
      <c r="AB1976" s="421" t="n"/>
      <c r="AC1976" s="421" t="n"/>
      <c r="AD1976" s="421" t="n"/>
      <c r="AE1976" s="421" t="n"/>
      <c r="AF1976" s="421" t="n"/>
      <c r="AG1976" s="421" t="n"/>
      <c r="AH1976" s="421" t="n"/>
      <c r="AI1976" s="421" t="n"/>
      <c r="AJ1976" s="297" t="n"/>
      <c r="AK1976" s="297" t="n"/>
      <c r="AL1976" s="284" t="n"/>
      <c r="AM1976" s="297" t="n"/>
      <c r="AN1976" s="285" t="n"/>
      <c r="AO1976" s="297" t="n"/>
      <c r="AP1976" s="297" t="n"/>
      <c r="AQ1976" s="297" t="n"/>
      <c r="AR1976" s="297" t="n"/>
      <c r="AS1976" s="297" t="n"/>
      <c r="AT1976" s="285" t="n"/>
      <c r="AU1976" s="297" t="n"/>
      <c r="AV1976" s="297" t="n"/>
      <c r="AW1976" s="297" t="n"/>
      <c r="AX1976" s="297" t="n"/>
      <c r="AY1976" s="286" t="n"/>
      <c r="AZ1976" s="286" t="n"/>
      <c r="BA1976" s="287" t="n"/>
      <c r="BB1976" s="286" t="n"/>
      <c r="BC1976" s="286" t="n"/>
      <c r="BD1976" s="286" t="n"/>
      <c r="BE1976" s="286" t="n"/>
      <c r="BF1976" s="286" t="n"/>
      <c r="BG1976" s="286" t="n"/>
      <c r="BH1976" s="297" t="n"/>
      <c r="BI1976" s="297" t="n"/>
      <c r="BJ1976" s="297" t="n"/>
      <c r="BK1976" s="297" t="n"/>
      <c r="BL1976" s="297" t="n"/>
      <c r="BM1976" s="297" t="n"/>
      <c r="BN1976" s="297" t="n"/>
      <c r="BO1976" s="285" t="n"/>
      <c r="BP1976" s="297" t="n"/>
      <c r="BQ1976" s="297" t="n"/>
      <c r="BR1976" s="297" t="n"/>
      <c r="BS1976" s="297" t="n"/>
      <c r="BT1976" s="297" t="n"/>
      <c r="BU1976" s="297" t="n"/>
      <c r="BV1976" s="297" t="n"/>
      <c r="BW1976" s="288" t="n"/>
      <c r="BX1976" s="276">
        <f>SUM(IF(COUNTIF(MediaScorecard!CC2463, "*1.*"), 2, 0), IF(COUNTIF(MediaScorecard!CC2463, "*2.*"), 2, 0), IF(COUNTIF(MediaScorecard!CC2463, "*3.*"), 2, 0), IF(COUNTIF(MediaScorecard!CC2463, "*4.*"), 2, 0), IF(COUNTIF(MediaScorecard!CC2463, "*5.*"), 2, 0), IF(COUNTIF(MediaScorecard!CC2463, "*6.*"), 2, 0))</f>
        <v/>
      </c>
      <c r="BY1976" s="277">
        <f t="array" ref="BY1976">SUM(VALUE(AT1976),VALUE(AU1976),VALUE(AV1976),VALUE(AW1976),VALUE(AX1976),VALUE(AY1976),VALUE(AZ1976),VALUE(BB1976),VALUE(BC1976),VALUE(BD1976),VALUE(BE1976),VALUE(BF1976),VALUE(BG1976),VALUE(BH1976),VALUE(BI1976),VALUE(BJ1976),VALUE(BK1976),VALUE(BL1976),VALUE(BM1976),VALUE(BN1976),VALUE(BO1976),VALUE(BP1976),VALUE(BQ1976),VALUE(BR1976),VALUE(BS1976),VALUE(BT1976),VALUE(BU1976),VALUE(BV1976),VALUE(BW1976))</f>
        <v/>
      </c>
      <c r="BZ1976" s="307" t="n"/>
      <c r="CA1976" s="307" t="n"/>
      <c r="CB1976" s="307" t="n"/>
      <c r="CC1976" s="307" t="n"/>
      <c r="CD1976" s="307" t="n"/>
      <c r="CE1976" s="307" t="n"/>
      <c r="CF1976" s="307" t="n"/>
      <c r="CG1976" s="307" t="n"/>
      <c r="CH1976" s="307" t="n"/>
      <c r="CI1976" s="307" t="n"/>
      <c r="CJ1976" s="307" t="n"/>
      <c r="CK1976" s="307" t="n"/>
      <c r="CL1976" s="307" t="n"/>
      <c r="CM1976" s="307" t="n"/>
      <c r="CN1976" s="307" t="n"/>
      <c r="CO1976" s="307" t="n"/>
      <c r="CP1976" s="307" t="n"/>
      <c r="CQ1976" s="307" t="n"/>
      <c r="CR1976" s="279" t="n"/>
      <c r="CS1976" s="280" t="n"/>
      <c r="CT1976" s="421">
        <f>(IF(OR(MediaScorecard!BG2463="x", MediaScorecard!BH2463="x",MediaScorecard!BI2463="x",MediaScorecard!BJ2463="x",MediaScorecard!BK2463="x"),1, 2))</f>
        <v/>
      </c>
      <c r="CU1976" s="308" t="n"/>
      <c r="CV1976" s="308" t="n"/>
      <c r="CW1976" s="308" t="n"/>
      <c r="CX1976" s="309" t="n"/>
      <c r="CY1976" s="308" t="n"/>
      <c r="CZ1976" s="308" t="n"/>
      <c r="DA1976" s="308" t="n"/>
    </row>
    <row r="1977" ht="21" customHeight="1" s="590">
      <c r="A1977" s="421" t="n"/>
      <c r="B1977" s="270" t="n"/>
      <c r="C1977" s="269" t="n"/>
      <c r="D1977" s="267" t="n"/>
      <c r="E1977" s="267" t="n"/>
      <c r="F1977" s="268" t="n"/>
      <c r="G1977" s="421" t="n"/>
      <c r="H1977" s="269" t="n"/>
      <c r="I1977" s="421" t="n"/>
      <c r="J1977" s="421" t="n"/>
      <c r="K1977" s="421" t="n"/>
      <c r="L1977" s="421" t="n"/>
      <c r="M1977" s="421" t="n"/>
      <c r="N1977" s="421" t="n"/>
      <c r="O1977" s="421" t="n"/>
      <c r="P1977" s="421" t="n"/>
      <c r="Q1977" s="421" t="n"/>
      <c r="R1977" s="270" t="n"/>
      <c r="S1977" s="421" t="n"/>
      <c r="T1977" s="421" t="n"/>
      <c r="U1977" s="421" t="n"/>
      <c r="V1977" s="421" t="n"/>
      <c r="W1977" s="421" t="n"/>
      <c r="X1977" s="421" t="n"/>
      <c r="Y1977" s="421" t="n"/>
      <c r="Z1977" s="421" t="n"/>
      <c r="AA1977" s="421" t="n"/>
      <c r="AB1977" s="421" t="n"/>
      <c r="AC1977" s="421" t="n"/>
      <c r="AD1977" s="421" t="n"/>
      <c r="AE1977" s="421" t="n"/>
      <c r="AF1977" s="421" t="n"/>
      <c r="AG1977" s="421" t="n"/>
      <c r="AH1977" s="421" t="n"/>
      <c r="AI1977" s="421" t="n"/>
      <c r="AJ1977" s="297" t="n"/>
      <c r="AK1977" s="297" t="n"/>
      <c r="AL1977" s="284" t="n"/>
      <c r="AM1977" s="297" t="n"/>
      <c r="AN1977" s="285" t="n"/>
      <c r="AO1977" s="297" t="n"/>
      <c r="AP1977" s="297" t="n"/>
      <c r="AQ1977" s="297" t="n"/>
      <c r="AR1977" s="297" t="n"/>
      <c r="AS1977" s="297" t="n"/>
      <c r="AT1977" s="285" t="n"/>
      <c r="AU1977" s="297" t="n"/>
      <c r="AV1977" s="297" t="n"/>
      <c r="AW1977" s="297" t="n"/>
      <c r="AX1977" s="297" t="n"/>
      <c r="AY1977" s="286" t="n"/>
      <c r="AZ1977" s="286" t="n"/>
      <c r="BA1977" s="287" t="n"/>
      <c r="BB1977" s="286" t="n"/>
      <c r="BC1977" s="286" t="n"/>
      <c r="BD1977" s="286" t="n"/>
      <c r="BE1977" s="286" t="n"/>
      <c r="BF1977" s="286" t="n"/>
      <c r="BG1977" s="286" t="n"/>
      <c r="BH1977" s="297" t="n"/>
      <c r="BI1977" s="297" t="n"/>
      <c r="BJ1977" s="297" t="n"/>
      <c r="BK1977" s="297" t="n"/>
      <c r="BL1977" s="297" t="n"/>
      <c r="BM1977" s="297" t="n"/>
      <c r="BN1977" s="297" t="n"/>
      <c r="BO1977" s="285" t="n"/>
      <c r="BP1977" s="297" t="n"/>
      <c r="BQ1977" s="297" t="n"/>
      <c r="BR1977" s="297" t="n"/>
      <c r="BS1977" s="297" t="n"/>
      <c r="BT1977" s="297" t="n"/>
      <c r="BU1977" s="297" t="n"/>
      <c r="BV1977" s="297" t="n"/>
      <c r="BW1977" s="288" t="n"/>
      <c r="BX1977" s="276">
        <f>SUM(IF(COUNTIF(MediaScorecard!CC2464, "*1.*"), 2, 0), IF(COUNTIF(MediaScorecard!CC2464, "*2.*"), 2, 0), IF(COUNTIF(MediaScorecard!CC2464, "*3.*"), 2, 0), IF(COUNTIF(MediaScorecard!CC2464, "*4.*"), 2, 0), IF(COUNTIF(MediaScorecard!CC2464, "*5.*"), 2, 0), IF(COUNTIF(MediaScorecard!CC2464, "*6.*"), 2, 0))</f>
        <v/>
      </c>
      <c r="BY1977" s="277">
        <f t="array" ref="BY1977">SUM(VALUE(AT1977),VALUE(AU1977),VALUE(AV1977),VALUE(AW1977),VALUE(AX1977),VALUE(AY1977),VALUE(AZ1977),VALUE(BB1977),VALUE(BC1977),VALUE(BD1977),VALUE(BE1977),VALUE(BF1977),VALUE(BG1977),VALUE(BH1977),VALUE(BI1977),VALUE(BJ1977),VALUE(BK1977),VALUE(BL1977),VALUE(BM1977),VALUE(BN1977),VALUE(BO1977),VALUE(BP1977),VALUE(BQ1977),VALUE(BR1977),VALUE(BS1977),VALUE(BT1977),VALUE(BU1977),VALUE(BV1977),VALUE(BW1977))</f>
        <v/>
      </c>
      <c r="BZ1977" s="307" t="n"/>
      <c r="CA1977" s="307" t="n"/>
      <c r="CB1977" s="307" t="n"/>
      <c r="CC1977" s="307" t="n"/>
      <c r="CD1977" s="307" t="n"/>
      <c r="CE1977" s="307" t="n"/>
      <c r="CF1977" s="307" t="n"/>
      <c r="CG1977" s="307" t="n"/>
      <c r="CH1977" s="307" t="n"/>
      <c r="CI1977" s="307" t="n"/>
      <c r="CJ1977" s="307" t="n"/>
      <c r="CK1977" s="307" t="n"/>
      <c r="CL1977" s="307" t="n"/>
      <c r="CM1977" s="307" t="n"/>
      <c r="CN1977" s="307" t="n"/>
      <c r="CO1977" s="307" t="n"/>
      <c r="CP1977" s="307" t="n"/>
      <c r="CQ1977" s="307" t="n"/>
      <c r="CR1977" s="279" t="n"/>
      <c r="CS1977" s="280" t="n"/>
      <c r="CT1977" s="421">
        <f>(IF(OR(MediaScorecard!BG2464="x", MediaScorecard!BH2464="x",MediaScorecard!BI2464="x",MediaScorecard!BJ2464="x",MediaScorecard!BK2464="x"),1, 2))</f>
        <v/>
      </c>
      <c r="CU1977" s="308" t="n"/>
      <c r="CV1977" s="308" t="n"/>
      <c r="CW1977" s="308" t="n"/>
      <c r="CX1977" s="309" t="n"/>
      <c r="CY1977" s="308" t="n"/>
      <c r="CZ1977" s="308" t="n"/>
      <c r="DA1977" s="308" t="n"/>
    </row>
    <row r="1978" ht="21" customHeight="1" s="590">
      <c r="A1978" s="421" t="n"/>
      <c r="B1978" s="270" t="n"/>
      <c r="C1978" s="269" t="n"/>
      <c r="D1978" s="267" t="n"/>
      <c r="E1978" s="267" t="n"/>
      <c r="F1978" s="268" t="n"/>
      <c r="G1978" s="421" t="n"/>
      <c r="H1978" s="269" t="n"/>
      <c r="I1978" s="421" t="n"/>
      <c r="J1978" s="421" t="n"/>
      <c r="K1978" s="421" t="n"/>
      <c r="L1978" s="421" t="n"/>
      <c r="M1978" s="421" t="n"/>
      <c r="N1978" s="421" t="n"/>
      <c r="O1978" s="421" t="n"/>
      <c r="P1978" s="421" t="n"/>
      <c r="Q1978" s="421" t="n"/>
      <c r="R1978" s="270" t="n"/>
      <c r="S1978" s="421" t="n"/>
      <c r="T1978" s="421" t="n"/>
      <c r="U1978" s="421" t="n"/>
      <c r="V1978" s="421" t="n"/>
      <c r="W1978" s="421" t="n"/>
      <c r="X1978" s="421" t="n"/>
      <c r="Y1978" s="421" t="n"/>
      <c r="Z1978" s="421" t="n"/>
      <c r="AA1978" s="421" t="n"/>
      <c r="AB1978" s="421" t="n"/>
      <c r="AC1978" s="421" t="n"/>
      <c r="AD1978" s="421" t="n"/>
      <c r="AE1978" s="421" t="n"/>
      <c r="AF1978" s="421" t="n"/>
      <c r="AG1978" s="421" t="n"/>
      <c r="AH1978" s="421" t="n"/>
      <c r="AI1978" s="421" t="n"/>
      <c r="AJ1978" s="297" t="n"/>
      <c r="AK1978" s="297" t="n"/>
      <c r="AL1978" s="284" t="n"/>
      <c r="AM1978" s="297" t="n"/>
      <c r="AN1978" s="285" t="n"/>
      <c r="AO1978" s="297" t="n"/>
      <c r="AP1978" s="297" t="n"/>
      <c r="AQ1978" s="297" t="n"/>
      <c r="AR1978" s="297" t="n"/>
      <c r="AS1978" s="297" t="n"/>
      <c r="AT1978" s="285" t="n"/>
      <c r="AU1978" s="297" t="n"/>
      <c r="AV1978" s="297" t="n"/>
      <c r="AW1978" s="297" t="n"/>
      <c r="AX1978" s="297" t="n"/>
      <c r="AY1978" s="286" t="n"/>
      <c r="AZ1978" s="286" t="n"/>
      <c r="BA1978" s="287" t="n"/>
      <c r="BB1978" s="286" t="n"/>
      <c r="BC1978" s="286" t="n"/>
      <c r="BD1978" s="286" t="n"/>
      <c r="BE1978" s="286" t="n"/>
      <c r="BF1978" s="286" t="n"/>
      <c r="BG1978" s="286" t="n"/>
      <c r="BH1978" s="297" t="n"/>
      <c r="BI1978" s="297" t="n"/>
      <c r="BJ1978" s="297" t="n"/>
      <c r="BK1978" s="297" t="n"/>
      <c r="BL1978" s="297" t="n"/>
      <c r="BM1978" s="297" t="n"/>
      <c r="BN1978" s="297" t="n"/>
      <c r="BO1978" s="285" t="n"/>
      <c r="BP1978" s="297" t="n"/>
      <c r="BQ1978" s="297" t="n"/>
      <c r="BR1978" s="297" t="n"/>
      <c r="BS1978" s="297" t="n"/>
      <c r="BT1978" s="297" t="n"/>
      <c r="BU1978" s="297" t="n"/>
      <c r="BV1978" s="297" t="n"/>
      <c r="BW1978" s="288" t="n"/>
      <c r="BX1978" s="276">
        <f>SUM(IF(COUNTIF(MediaScorecard!CC2465, "*1.*"), 2, 0), IF(COUNTIF(MediaScorecard!CC2465, "*2.*"), 2, 0), IF(COUNTIF(MediaScorecard!CC2465, "*3.*"), 2, 0), IF(COUNTIF(MediaScorecard!CC2465, "*4.*"), 2, 0), IF(COUNTIF(MediaScorecard!CC2465, "*5.*"), 2, 0), IF(COUNTIF(MediaScorecard!CC2465, "*6.*"), 2, 0))</f>
        <v/>
      </c>
      <c r="BY1978" s="277">
        <f t="array" ref="BY1978">SUM(VALUE(AT1978),VALUE(AU1978),VALUE(AV1978),VALUE(AW1978),VALUE(AX1978),VALUE(AY1978),VALUE(AZ1978),VALUE(BB1978),VALUE(BC1978),VALUE(BD1978),VALUE(BE1978),VALUE(BF1978),VALUE(BG1978),VALUE(BH1978),VALUE(BI1978),VALUE(BJ1978),VALUE(BK1978),VALUE(BL1978),VALUE(BM1978),VALUE(BN1978),VALUE(BO1978),VALUE(BP1978),VALUE(BQ1978),VALUE(BR1978),VALUE(BS1978),VALUE(BT1978),VALUE(BU1978),VALUE(BV1978),VALUE(BW1978))</f>
        <v/>
      </c>
      <c r="BZ1978" s="307" t="n"/>
      <c r="CA1978" s="307" t="n"/>
      <c r="CB1978" s="307" t="n"/>
      <c r="CC1978" s="307" t="n"/>
      <c r="CD1978" s="307" t="n"/>
      <c r="CE1978" s="307" t="n"/>
      <c r="CF1978" s="307" t="n"/>
      <c r="CG1978" s="307" t="n"/>
      <c r="CH1978" s="307" t="n"/>
      <c r="CI1978" s="307" t="n"/>
      <c r="CJ1978" s="307" t="n"/>
      <c r="CK1978" s="307" t="n"/>
      <c r="CL1978" s="307" t="n"/>
      <c r="CM1978" s="307" t="n"/>
      <c r="CN1978" s="307" t="n"/>
      <c r="CO1978" s="307" t="n"/>
      <c r="CP1978" s="307" t="n"/>
      <c r="CQ1978" s="307" t="n"/>
      <c r="CR1978" s="279" t="n"/>
      <c r="CS1978" s="280" t="n"/>
      <c r="CT1978" s="421">
        <f>(IF(OR(MediaScorecard!BG2465="x", MediaScorecard!BH2465="x",MediaScorecard!BI2465="x",MediaScorecard!BJ2465="x",MediaScorecard!BK2465="x"),1, 2))</f>
        <v/>
      </c>
      <c r="CU1978" s="308" t="n"/>
      <c r="CV1978" s="308" t="n"/>
      <c r="CW1978" s="308" t="n"/>
      <c r="CX1978" s="309" t="n"/>
      <c r="CY1978" s="308" t="n"/>
      <c r="CZ1978" s="308" t="n"/>
      <c r="DA1978" s="308" t="n"/>
    </row>
    <row r="1979" ht="21" customHeight="1" s="590">
      <c r="A1979" s="421" t="n"/>
      <c r="B1979" s="270" t="n"/>
      <c r="C1979" s="269" t="n"/>
      <c r="D1979" s="267" t="n"/>
      <c r="E1979" s="267" t="n"/>
      <c r="F1979" s="268" t="n"/>
      <c r="G1979" s="421" t="n"/>
      <c r="H1979" s="269" t="n"/>
      <c r="I1979" s="421" t="n"/>
      <c r="J1979" s="421" t="n"/>
      <c r="K1979" s="421" t="n"/>
      <c r="L1979" s="421" t="n"/>
      <c r="M1979" s="421" t="n"/>
      <c r="N1979" s="421" t="n"/>
      <c r="O1979" s="421" t="n"/>
      <c r="P1979" s="421" t="n"/>
      <c r="Q1979" s="421" t="n"/>
      <c r="R1979" s="270" t="n"/>
      <c r="S1979" s="421" t="n"/>
      <c r="T1979" s="421" t="n"/>
      <c r="U1979" s="421" t="n"/>
      <c r="V1979" s="421" t="n"/>
      <c r="W1979" s="421" t="n"/>
      <c r="X1979" s="421" t="n"/>
      <c r="Y1979" s="421" t="n"/>
      <c r="Z1979" s="421" t="n"/>
      <c r="AA1979" s="421" t="n"/>
      <c r="AB1979" s="421" t="n"/>
      <c r="AC1979" s="421" t="n"/>
      <c r="AD1979" s="421" t="n"/>
      <c r="AE1979" s="421" t="n"/>
      <c r="AF1979" s="421" t="n"/>
      <c r="AG1979" s="421" t="n"/>
      <c r="AH1979" s="421" t="n"/>
      <c r="AI1979" s="421" t="n"/>
      <c r="AJ1979" s="297" t="n"/>
      <c r="AK1979" s="297" t="n"/>
      <c r="AL1979" s="284" t="n"/>
      <c r="AM1979" s="297" t="n"/>
      <c r="AN1979" s="285" t="n"/>
      <c r="AO1979" s="297" t="n"/>
      <c r="AP1979" s="297" t="n"/>
      <c r="AQ1979" s="297" t="n"/>
      <c r="AR1979" s="297" t="n"/>
      <c r="AS1979" s="297" t="n"/>
      <c r="AT1979" s="285" t="n"/>
      <c r="AU1979" s="297" t="n"/>
      <c r="AV1979" s="297" t="n"/>
      <c r="AW1979" s="297" t="n"/>
      <c r="AX1979" s="297" t="n"/>
      <c r="AY1979" s="286" t="n"/>
      <c r="AZ1979" s="286" t="n"/>
      <c r="BA1979" s="287" t="n"/>
      <c r="BB1979" s="286" t="n"/>
      <c r="BC1979" s="286" t="n"/>
      <c r="BD1979" s="286" t="n"/>
      <c r="BE1979" s="286" t="n"/>
      <c r="BF1979" s="286" t="n"/>
      <c r="BG1979" s="286" t="n"/>
      <c r="BH1979" s="297" t="n"/>
      <c r="BI1979" s="297" t="n"/>
      <c r="BJ1979" s="297" t="n"/>
      <c r="BK1979" s="297" t="n"/>
      <c r="BL1979" s="297" t="n"/>
      <c r="BM1979" s="297" t="n"/>
      <c r="BN1979" s="297" t="n"/>
      <c r="BO1979" s="285" t="n"/>
      <c r="BP1979" s="297" t="n"/>
      <c r="BQ1979" s="297" t="n"/>
      <c r="BR1979" s="297" t="n"/>
      <c r="BS1979" s="297" t="n"/>
      <c r="BT1979" s="297" t="n"/>
      <c r="BU1979" s="297" t="n"/>
      <c r="BV1979" s="297" t="n"/>
      <c r="BW1979" s="288" t="n"/>
      <c r="BX1979" s="276">
        <f>SUM(IF(COUNTIF(MediaScorecard!CC2466, "*1.*"), 2, 0), IF(COUNTIF(MediaScorecard!CC2466, "*2.*"), 2, 0), IF(COUNTIF(MediaScorecard!CC2466, "*3.*"), 2, 0), IF(COUNTIF(MediaScorecard!CC2466, "*4.*"), 2, 0), IF(COUNTIF(MediaScorecard!CC2466, "*5.*"), 2, 0), IF(COUNTIF(MediaScorecard!CC2466, "*6.*"), 2, 0))</f>
        <v/>
      </c>
      <c r="BY1979" s="277">
        <f t="array" ref="BY1979">SUM(VALUE(AT1979),VALUE(AU1979),VALUE(AV1979),VALUE(AW1979),VALUE(AX1979),VALUE(AY1979),VALUE(AZ1979),VALUE(BB1979),VALUE(BC1979),VALUE(BD1979),VALUE(BE1979),VALUE(BF1979),VALUE(BG1979),VALUE(BH1979),VALUE(BI1979),VALUE(BJ1979),VALUE(BK1979),VALUE(BL1979),VALUE(BM1979),VALUE(BN1979),VALUE(BO1979),VALUE(BP1979),VALUE(BQ1979),VALUE(BR1979),VALUE(BS1979),VALUE(BT1979),VALUE(BU1979),VALUE(BV1979),VALUE(BW1979))</f>
        <v/>
      </c>
      <c r="BZ1979" s="307" t="n"/>
      <c r="CA1979" s="307" t="n"/>
      <c r="CB1979" s="307" t="n"/>
      <c r="CC1979" s="307" t="n"/>
      <c r="CD1979" s="307" t="n"/>
      <c r="CE1979" s="307" t="n"/>
      <c r="CF1979" s="307" t="n"/>
      <c r="CG1979" s="307" t="n"/>
      <c r="CH1979" s="307" t="n"/>
      <c r="CI1979" s="307" t="n"/>
      <c r="CJ1979" s="307" t="n"/>
      <c r="CK1979" s="307" t="n"/>
      <c r="CL1979" s="307" t="n"/>
      <c r="CM1979" s="307" t="n"/>
      <c r="CN1979" s="307" t="n"/>
      <c r="CO1979" s="307" t="n"/>
      <c r="CP1979" s="307" t="n"/>
      <c r="CQ1979" s="307" t="n"/>
      <c r="CR1979" s="279" t="n"/>
      <c r="CS1979" s="280" t="n"/>
      <c r="CT1979" s="421">
        <f>(IF(OR(MediaScorecard!BG2466="x", MediaScorecard!BH2466="x",MediaScorecard!BI2466="x",MediaScorecard!BJ2466="x",MediaScorecard!BK2466="x"),1, 2))</f>
        <v/>
      </c>
      <c r="CU1979" s="308" t="n"/>
      <c r="CV1979" s="308" t="n"/>
      <c r="CW1979" s="308" t="n"/>
      <c r="CX1979" s="309" t="n"/>
      <c r="CY1979" s="308" t="n"/>
      <c r="CZ1979" s="308" t="n"/>
      <c r="DA1979" s="308" t="n"/>
    </row>
    <row r="1980" ht="21" customHeight="1" s="590">
      <c r="A1980" s="421" t="n"/>
      <c r="B1980" s="270" t="n"/>
      <c r="C1980" s="269" t="n"/>
      <c r="D1980" s="267" t="n"/>
      <c r="E1980" s="267" t="n"/>
      <c r="F1980" s="268" t="n"/>
      <c r="G1980" s="421" t="n"/>
      <c r="H1980" s="269" t="n"/>
      <c r="I1980" s="421" t="n"/>
      <c r="J1980" s="421" t="n"/>
      <c r="K1980" s="421" t="n"/>
      <c r="L1980" s="421" t="n"/>
      <c r="M1980" s="421" t="n"/>
      <c r="N1980" s="421" t="n"/>
      <c r="O1980" s="421" t="n"/>
      <c r="P1980" s="421" t="n"/>
      <c r="Q1980" s="421" t="n"/>
      <c r="R1980" s="270" t="n"/>
      <c r="S1980" s="421" t="n"/>
      <c r="T1980" s="421" t="n"/>
      <c r="U1980" s="421" t="n"/>
      <c r="V1980" s="421" t="n"/>
      <c r="W1980" s="421" t="n"/>
      <c r="X1980" s="421" t="n"/>
      <c r="Y1980" s="421" t="n"/>
      <c r="Z1980" s="421" t="n"/>
      <c r="AA1980" s="421" t="n"/>
      <c r="AB1980" s="421" t="n"/>
      <c r="AC1980" s="421" t="n"/>
      <c r="AD1980" s="421" t="n"/>
      <c r="AE1980" s="421" t="n"/>
      <c r="AF1980" s="421" t="n"/>
      <c r="AG1980" s="421" t="n"/>
      <c r="AH1980" s="421" t="n"/>
      <c r="AI1980" s="421" t="n"/>
      <c r="AJ1980" s="297" t="n"/>
      <c r="AK1980" s="297" t="n"/>
      <c r="AL1980" s="284" t="n"/>
      <c r="AM1980" s="297" t="n"/>
      <c r="AN1980" s="285" t="n"/>
      <c r="AO1980" s="297" t="n"/>
      <c r="AP1980" s="297" t="n"/>
      <c r="AQ1980" s="297" t="n"/>
      <c r="AR1980" s="297" t="n"/>
      <c r="AS1980" s="297" t="n"/>
      <c r="AT1980" s="285" t="n"/>
      <c r="AU1980" s="297" t="n"/>
      <c r="AV1980" s="297" t="n"/>
      <c r="AW1980" s="297" t="n"/>
      <c r="AX1980" s="297" t="n"/>
      <c r="AY1980" s="286" t="n"/>
      <c r="AZ1980" s="286" t="n"/>
      <c r="BA1980" s="287" t="n"/>
      <c r="BB1980" s="286" t="n"/>
      <c r="BC1980" s="286" t="n"/>
      <c r="BD1980" s="286" t="n"/>
      <c r="BE1980" s="286" t="n"/>
      <c r="BF1980" s="286" t="n"/>
      <c r="BG1980" s="286" t="n"/>
      <c r="BH1980" s="297" t="n"/>
      <c r="BI1980" s="297" t="n"/>
      <c r="BJ1980" s="297" t="n"/>
      <c r="BK1980" s="297" t="n"/>
      <c r="BL1980" s="297" t="n"/>
      <c r="BM1980" s="297" t="n"/>
      <c r="BN1980" s="297" t="n"/>
      <c r="BO1980" s="285" t="n"/>
      <c r="BP1980" s="297" t="n"/>
      <c r="BQ1980" s="297" t="n"/>
      <c r="BR1980" s="297" t="n"/>
      <c r="BS1980" s="297" t="n"/>
      <c r="BT1980" s="297" t="n"/>
      <c r="BU1980" s="297" t="n"/>
      <c r="BV1980" s="297" t="n"/>
      <c r="BW1980" s="288" t="n"/>
      <c r="BX1980" s="276">
        <f>SUM(IF(COUNTIF(MediaScorecard!CC2467, "*1.*"), 2, 0), IF(COUNTIF(MediaScorecard!CC2467, "*2.*"), 2, 0), IF(COUNTIF(MediaScorecard!CC2467, "*3.*"), 2, 0), IF(COUNTIF(MediaScorecard!CC2467, "*4.*"), 2, 0), IF(COUNTIF(MediaScorecard!CC2467, "*5.*"), 2, 0), IF(COUNTIF(MediaScorecard!CC2467, "*6.*"), 2, 0))</f>
        <v/>
      </c>
      <c r="BY1980" s="277">
        <f t="array" ref="BY1980">SUM(VALUE(AT1980),VALUE(AU1980),VALUE(AV1980),VALUE(AW1980),VALUE(AX1980),VALUE(AY1980),VALUE(AZ1980),VALUE(BB1980),VALUE(BC1980),VALUE(BD1980),VALUE(BE1980),VALUE(BF1980),VALUE(BG1980),VALUE(BH1980),VALUE(BI1980),VALUE(BJ1980),VALUE(BK1980),VALUE(BL1980),VALUE(BM1980),VALUE(BN1980),VALUE(BO1980),VALUE(BP1980),VALUE(BQ1980),VALUE(BR1980),VALUE(BS1980),VALUE(BT1980),VALUE(BU1980),VALUE(BV1980),VALUE(BW1980))</f>
        <v/>
      </c>
      <c r="BZ1980" s="307" t="n"/>
      <c r="CA1980" s="307" t="n"/>
      <c r="CB1980" s="307" t="n"/>
      <c r="CC1980" s="307" t="n"/>
      <c r="CD1980" s="307" t="n"/>
      <c r="CE1980" s="307" t="n"/>
      <c r="CF1980" s="307" t="n"/>
      <c r="CG1980" s="307" t="n"/>
      <c r="CH1980" s="307" t="n"/>
      <c r="CI1980" s="307" t="n"/>
      <c r="CJ1980" s="307" t="n"/>
      <c r="CK1980" s="307" t="n"/>
      <c r="CL1980" s="307" t="n"/>
      <c r="CM1980" s="307" t="n"/>
      <c r="CN1980" s="307" t="n"/>
      <c r="CO1980" s="307" t="n"/>
      <c r="CP1980" s="307" t="n"/>
      <c r="CQ1980" s="307" t="n"/>
      <c r="CR1980" s="279" t="n"/>
      <c r="CS1980" s="280" t="n"/>
      <c r="CT1980" s="421">
        <f>(IF(OR(MediaScorecard!BG2467="x", MediaScorecard!BH2467="x",MediaScorecard!BI2467="x",MediaScorecard!BJ2467="x",MediaScorecard!BK2467="x"),1, 2))</f>
        <v/>
      </c>
      <c r="CU1980" s="308" t="n"/>
      <c r="CV1980" s="308" t="n"/>
      <c r="CW1980" s="308" t="n"/>
      <c r="CX1980" s="309" t="n"/>
      <c r="CY1980" s="308" t="n"/>
      <c r="CZ1980" s="308" t="n"/>
      <c r="DA1980" s="308" t="n"/>
    </row>
    <row r="1981" ht="21" customHeight="1" s="590">
      <c r="A1981" s="421" t="n"/>
      <c r="B1981" s="270" t="n"/>
      <c r="C1981" s="269" t="n"/>
      <c r="D1981" s="267" t="n"/>
      <c r="E1981" s="267" t="n"/>
      <c r="F1981" s="268" t="n"/>
      <c r="G1981" s="421" t="n"/>
      <c r="H1981" s="269" t="n"/>
      <c r="I1981" s="421" t="n"/>
      <c r="J1981" s="421" t="n"/>
      <c r="K1981" s="421" t="n"/>
      <c r="L1981" s="421" t="n"/>
      <c r="M1981" s="421" t="n"/>
      <c r="N1981" s="421" t="n"/>
      <c r="O1981" s="421" t="n"/>
      <c r="P1981" s="421" t="n"/>
      <c r="Q1981" s="421" t="n"/>
      <c r="R1981" s="270" t="n"/>
      <c r="S1981" s="421" t="n"/>
      <c r="T1981" s="421" t="n"/>
      <c r="U1981" s="421" t="n"/>
      <c r="V1981" s="421" t="n"/>
      <c r="W1981" s="421" t="n"/>
      <c r="X1981" s="421" t="n"/>
      <c r="Y1981" s="421" t="n"/>
      <c r="Z1981" s="421" t="n"/>
      <c r="AA1981" s="421" t="n"/>
      <c r="AB1981" s="421" t="n"/>
      <c r="AC1981" s="421" t="n"/>
      <c r="AD1981" s="421" t="n"/>
      <c r="AE1981" s="421" t="n"/>
      <c r="AF1981" s="421" t="n"/>
      <c r="AG1981" s="421" t="n"/>
      <c r="AH1981" s="421" t="n"/>
      <c r="AI1981" s="421" t="n"/>
      <c r="AJ1981" s="297" t="n"/>
      <c r="AK1981" s="297" t="n"/>
      <c r="AL1981" s="284" t="n"/>
      <c r="AM1981" s="297" t="n"/>
      <c r="AN1981" s="285" t="n"/>
      <c r="AO1981" s="297" t="n"/>
      <c r="AP1981" s="297" t="n"/>
      <c r="AQ1981" s="297" t="n"/>
      <c r="AR1981" s="297" t="n"/>
      <c r="AS1981" s="297" t="n"/>
      <c r="AT1981" s="285" t="n"/>
      <c r="AU1981" s="297" t="n"/>
      <c r="AV1981" s="297" t="n"/>
      <c r="AW1981" s="297" t="n"/>
      <c r="AX1981" s="297" t="n"/>
      <c r="AY1981" s="286" t="n"/>
      <c r="AZ1981" s="286" t="n"/>
      <c r="BA1981" s="287" t="n"/>
      <c r="BB1981" s="286" t="n"/>
      <c r="BC1981" s="286" t="n"/>
      <c r="BD1981" s="286" t="n"/>
      <c r="BE1981" s="286" t="n"/>
      <c r="BF1981" s="286" t="n"/>
      <c r="BG1981" s="286" t="n"/>
      <c r="BH1981" s="297" t="n"/>
      <c r="BI1981" s="297" t="n"/>
      <c r="BJ1981" s="297" t="n"/>
      <c r="BK1981" s="297" t="n"/>
      <c r="BL1981" s="297" t="n"/>
      <c r="BM1981" s="297" t="n"/>
      <c r="BN1981" s="297" t="n"/>
      <c r="BO1981" s="285" t="n"/>
      <c r="BP1981" s="297" t="n"/>
      <c r="BQ1981" s="297" t="n"/>
      <c r="BR1981" s="297" t="n"/>
      <c r="BS1981" s="297" t="n"/>
      <c r="BT1981" s="297" t="n"/>
      <c r="BU1981" s="297" t="n"/>
      <c r="BV1981" s="297" t="n"/>
      <c r="BW1981" s="288" t="n"/>
      <c r="BX1981" s="276">
        <f>SUM(IF(COUNTIF(MediaScorecard!CC2468, "*1.*"), 2, 0), IF(COUNTIF(MediaScorecard!CC2468, "*2.*"), 2, 0), IF(COUNTIF(MediaScorecard!CC2468, "*3.*"), 2, 0), IF(COUNTIF(MediaScorecard!CC2468, "*4.*"), 2, 0), IF(COUNTIF(MediaScorecard!CC2468, "*5.*"), 2, 0), IF(COUNTIF(MediaScorecard!CC2468, "*6.*"), 2, 0))</f>
        <v/>
      </c>
      <c r="BY1981" s="277">
        <f t="array" ref="BY1981">SUM(VALUE(AT1981),VALUE(AU1981),VALUE(AV1981),VALUE(AW1981),VALUE(AX1981),VALUE(AY1981),VALUE(AZ1981),VALUE(BB1981),VALUE(BC1981),VALUE(BD1981),VALUE(BE1981),VALUE(BF1981),VALUE(BG1981),VALUE(BH1981),VALUE(BI1981),VALUE(BJ1981),VALUE(BK1981),VALUE(BL1981),VALUE(BM1981),VALUE(BN1981),VALUE(BO1981),VALUE(BP1981),VALUE(BQ1981),VALUE(BR1981),VALUE(BS1981),VALUE(BT1981),VALUE(BU1981),VALUE(BV1981),VALUE(BW1981))</f>
        <v/>
      </c>
      <c r="BZ1981" s="307" t="n"/>
      <c r="CA1981" s="307" t="n"/>
      <c r="CB1981" s="307" t="n"/>
      <c r="CC1981" s="307" t="n"/>
      <c r="CD1981" s="307" t="n"/>
      <c r="CE1981" s="307" t="n"/>
      <c r="CF1981" s="307" t="n"/>
      <c r="CG1981" s="307" t="n"/>
      <c r="CH1981" s="307" t="n"/>
      <c r="CI1981" s="307" t="n"/>
      <c r="CJ1981" s="307" t="n"/>
      <c r="CK1981" s="307" t="n"/>
      <c r="CL1981" s="307" t="n"/>
      <c r="CM1981" s="307" t="n"/>
      <c r="CN1981" s="307" t="n"/>
      <c r="CO1981" s="307" t="n"/>
      <c r="CP1981" s="307" t="n"/>
      <c r="CQ1981" s="307" t="n"/>
      <c r="CR1981" s="279" t="n"/>
      <c r="CS1981" s="280" t="n"/>
      <c r="CT1981" s="421">
        <f>(IF(OR(MediaScorecard!BG2468="x", MediaScorecard!BH2468="x",MediaScorecard!BI2468="x",MediaScorecard!BJ2468="x",MediaScorecard!BK2468="x"),1, 2))</f>
        <v/>
      </c>
      <c r="CU1981" s="308" t="n"/>
      <c r="CV1981" s="308" t="n"/>
      <c r="CW1981" s="308" t="n"/>
      <c r="CX1981" s="309" t="n"/>
      <c r="CY1981" s="308" t="n"/>
      <c r="CZ1981" s="308" t="n"/>
      <c r="DA1981" s="308" t="n"/>
    </row>
    <row r="1982" ht="21" customHeight="1" s="590">
      <c r="A1982" s="421" t="n"/>
      <c r="B1982" s="270" t="n"/>
      <c r="C1982" s="269" t="n"/>
      <c r="D1982" s="267" t="n"/>
      <c r="E1982" s="267" t="n"/>
      <c r="F1982" s="268" t="n"/>
      <c r="G1982" s="421" t="n"/>
      <c r="H1982" s="269" t="n"/>
      <c r="I1982" s="421" t="n"/>
      <c r="J1982" s="421" t="n"/>
      <c r="K1982" s="421" t="n"/>
      <c r="L1982" s="421" t="n"/>
      <c r="M1982" s="421" t="n"/>
      <c r="N1982" s="421" t="n"/>
      <c r="O1982" s="421" t="n"/>
      <c r="P1982" s="421" t="n"/>
      <c r="Q1982" s="421" t="n"/>
      <c r="R1982" s="270" t="n"/>
      <c r="S1982" s="421" t="n"/>
      <c r="T1982" s="421" t="n"/>
      <c r="U1982" s="421" t="n"/>
      <c r="V1982" s="421" t="n"/>
      <c r="W1982" s="421" t="n"/>
      <c r="X1982" s="421" t="n"/>
      <c r="Y1982" s="421" t="n"/>
      <c r="Z1982" s="421" t="n"/>
      <c r="AA1982" s="421" t="n"/>
      <c r="AB1982" s="421" t="n"/>
      <c r="AC1982" s="421" t="n"/>
      <c r="AD1982" s="421" t="n"/>
      <c r="AE1982" s="421" t="n"/>
      <c r="AF1982" s="421" t="n"/>
      <c r="AG1982" s="421" t="n"/>
      <c r="AH1982" s="421" t="n"/>
      <c r="AI1982" s="421" t="n"/>
      <c r="AJ1982" s="297" t="n"/>
      <c r="AK1982" s="297" t="n"/>
      <c r="AL1982" s="284" t="n"/>
      <c r="AM1982" s="297" t="n"/>
      <c r="AN1982" s="285" t="n"/>
      <c r="AO1982" s="297" t="n"/>
      <c r="AP1982" s="297" t="n"/>
      <c r="AQ1982" s="297" t="n"/>
      <c r="AR1982" s="297" t="n"/>
      <c r="AS1982" s="297" t="n"/>
      <c r="AT1982" s="285" t="n"/>
      <c r="AU1982" s="297" t="n"/>
      <c r="AV1982" s="297" t="n"/>
      <c r="AW1982" s="297" t="n"/>
      <c r="AX1982" s="297" t="n"/>
      <c r="AY1982" s="286" t="n"/>
      <c r="AZ1982" s="286" t="n"/>
      <c r="BA1982" s="287" t="n"/>
      <c r="BB1982" s="286" t="n"/>
      <c r="BC1982" s="286" t="n"/>
      <c r="BD1982" s="286" t="n"/>
      <c r="BE1982" s="286" t="n"/>
      <c r="BF1982" s="286" t="n"/>
      <c r="BG1982" s="286" t="n"/>
      <c r="BH1982" s="297" t="n"/>
      <c r="BI1982" s="297" t="n"/>
      <c r="BJ1982" s="297" t="n"/>
      <c r="BK1982" s="297" t="n"/>
      <c r="BL1982" s="297" t="n"/>
      <c r="BM1982" s="297" t="n"/>
      <c r="BN1982" s="297" t="n"/>
      <c r="BO1982" s="285" t="n"/>
      <c r="BP1982" s="297" t="n"/>
      <c r="BQ1982" s="297" t="n"/>
      <c r="BR1982" s="297" t="n"/>
      <c r="BS1982" s="297" t="n"/>
      <c r="BT1982" s="297" t="n"/>
      <c r="BU1982" s="297" t="n"/>
      <c r="BV1982" s="297" t="n"/>
      <c r="BW1982" s="288" t="n"/>
      <c r="BX1982" s="276">
        <f>SUM(IF(COUNTIF(MediaScorecard!CC2469, "*1.*"), 2, 0), IF(COUNTIF(MediaScorecard!CC2469, "*2.*"), 2, 0), IF(COUNTIF(MediaScorecard!CC2469, "*3.*"), 2, 0), IF(COUNTIF(MediaScorecard!CC2469, "*4.*"), 2, 0), IF(COUNTIF(MediaScorecard!CC2469, "*5.*"), 2, 0), IF(COUNTIF(MediaScorecard!CC2469, "*6.*"), 2, 0))</f>
        <v/>
      </c>
      <c r="BY1982" s="277">
        <f t="array" ref="BY1982">SUM(VALUE(AT1982),VALUE(AU1982),VALUE(AV1982),VALUE(AW1982),VALUE(AX1982),VALUE(AY1982),VALUE(AZ1982),VALUE(BB1982),VALUE(BC1982),VALUE(BD1982),VALUE(BE1982),VALUE(BF1982),VALUE(BG1982),VALUE(BH1982),VALUE(BI1982),VALUE(BJ1982),VALUE(BK1982),VALUE(BL1982),VALUE(BM1982),VALUE(BN1982),VALUE(BO1982),VALUE(BP1982),VALUE(BQ1982),VALUE(BR1982),VALUE(BS1982),VALUE(BT1982),VALUE(BU1982),VALUE(BV1982),VALUE(BW1982))</f>
        <v/>
      </c>
      <c r="BZ1982" s="307" t="n"/>
      <c r="CA1982" s="307" t="n"/>
      <c r="CB1982" s="307" t="n"/>
      <c r="CC1982" s="307" t="n"/>
      <c r="CD1982" s="307" t="n"/>
      <c r="CE1982" s="307" t="n"/>
      <c r="CF1982" s="307" t="n"/>
      <c r="CG1982" s="307" t="n"/>
      <c r="CH1982" s="307" t="n"/>
      <c r="CI1982" s="307" t="n"/>
      <c r="CJ1982" s="307" t="n"/>
      <c r="CK1982" s="307" t="n"/>
      <c r="CL1982" s="307" t="n"/>
      <c r="CM1982" s="307" t="n"/>
      <c r="CN1982" s="307" t="n"/>
      <c r="CO1982" s="307" t="n"/>
      <c r="CP1982" s="307" t="n"/>
      <c r="CQ1982" s="307" t="n"/>
      <c r="CR1982" s="279" t="n"/>
      <c r="CS1982" s="280" t="n"/>
      <c r="CT1982" s="421">
        <f>(IF(OR(MediaScorecard!BG2469="x", MediaScorecard!BH2469="x",MediaScorecard!BI2469="x",MediaScorecard!BJ2469="x",MediaScorecard!BK2469="x"),1, 2))</f>
        <v/>
      </c>
      <c r="CU1982" s="308" t="n"/>
      <c r="CV1982" s="308" t="n"/>
      <c r="CW1982" s="308" t="n"/>
      <c r="CX1982" s="309" t="n"/>
      <c r="CY1982" s="308" t="n"/>
      <c r="CZ1982" s="308" t="n"/>
      <c r="DA1982" s="308" t="n"/>
    </row>
    <row r="1983" ht="21" customHeight="1" s="590">
      <c r="A1983" s="421" t="n"/>
      <c r="B1983" s="270" t="n"/>
      <c r="C1983" s="269" t="n"/>
      <c r="D1983" s="267" t="n"/>
      <c r="E1983" s="267" t="n"/>
      <c r="F1983" s="268" t="n"/>
      <c r="G1983" s="421" t="n"/>
      <c r="H1983" s="269" t="n"/>
      <c r="I1983" s="421" t="n"/>
      <c r="J1983" s="421" t="n"/>
      <c r="K1983" s="421" t="n"/>
      <c r="L1983" s="421" t="n"/>
      <c r="M1983" s="421" t="n"/>
      <c r="N1983" s="421" t="n"/>
      <c r="O1983" s="421" t="n"/>
      <c r="P1983" s="421" t="n"/>
      <c r="Q1983" s="421" t="n"/>
      <c r="R1983" s="270" t="n"/>
      <c r="S1983" s="421" t="n"/>
      <c r="T1983" s="421" t="n"/>
      <c r="U1983" s="421" t="n"/>
      <c r="V1983" s="421" t="n"/>
      <c r="W1983" s="421" t="n"/>
      <c r="X1983" s="421" t="n"/>
      <c r="Y1983" s="421" t="n"/>
      <c r="Z1983" s="421" t="n"/>
      <c r="AA1983" s="421" t="n"/>
      <c r="AB1983" s="421" t="n"/>
      <c r="AC1983" s="421" t="n"/>
      <c r="AD1983" s="421" t="n"/>
      <c r="AE1983" s="421" t="n"/>
      <c r="AF1983" s="421" t="n"/>
      <c r="AG1983" s="421" t="n"/>
      <c r="AH1983" s="421" t="n"/>
      <c r="AI1983" s="421" t="n"/>
      <c r="AJ1983" s="297" t="n"/>
      <c r="AK1983" s="297" t="n"/>
      <c r="AL1983" s="284" t="n"/>
      <c r="AM1983" s="297" t="n"/>
      <c r="AN1983" s="285" t="n"/>
      <c r="AO1983" s="297" t="n"/>
      <c r="AP1983" s="297" t="n"/>
      <c r="AQ1983" s="297" t="n"/>
      <c r="AR1983" s="297" t="n"/>
      <c r="AS1983" s="297" t="n"/>
      <c r="AT1983" s="285" t="n"/>
      <c r="AU1983" s="297" t="n"/>
      <c r="AV1983" s="297" t="n"/>
      <c r="AW1983" s="297" t="n"/>
      <c r="AX1983" s="297" t="n"/>
      <c r="AY1983" s="286" t="n"/>
      <c r="AZ1983" s="286" t="n"/>
      <c r="BA1983" s="287" t="n"/>
      <c r="BB1983" s="286" t="n"/>
      <c r="BC1983" s="286" t="n"/>
      <c r="BD1983" s="286" t="n"/>
      <c r="BE1983" s="286" t="n"/>
      <c r="BF1983" s="286" t="n"/>
      <c r="BG1983" s="286" t="n"/>
      <c r="BH1983" s="297" t="n"/>
      <c r="BI1983" s="297" t="n"/>
      <c r="BJ1983" s="297" t="n"/>
      <c r="BK1983" s="297" t="n"/>
      <c r="BL1983" s="297" t="n"/>
      <c r="BM1983" s="297" t="n"/>
      <c r="BN1983" s="297" t="n"/>
      <c r="BO1983" s="285" t="n"/>
      <c r="BP1983" s="297" t="n"/>
      <c r="BQ1983" s="297" t="n"/>
      <c r="BR1983" s="297" t="n"/>
      <c r="BS1983" s="297" t="n"/>
      <c r="BT1983" s="297" t="n"/>
      <c r="BU1983" s="297" t="n"/>
      <c r="BV1983" s="297" t="n"/>
      <c r="BW1983" s="288" t="n"/>
      <c r="BX1983" s="276">
        <f>SUM(IF(COUNTIF(MediaScorecard!CC2470, "*1.*"), 2, 0), IF(COUNTIF(MediaScorecard!CC2470, "*2.*"), 2, 0), IF(COUNTIF(MediaScorecard!CC2470, "*3.*"), 2, 0), IF(COUNTIF(MediaScorecard!CC2470, "*4.*"), 2, 0), IF(COUNTIF(MediaScorecard!CC2470, "*5.*"), 2, 0), IF(COUNTIF(MediaScorecard!CC2470, "*6.*"), 2, 0))</f>
        <v/>
      </c>
      <c r="BY1983" s="277">
        <f t="array" ref="BY1983">SUM(VALUE(AT1983),VALUE(AU1983),VALUE(AV1983),VALUE(AW1983),VALUE(AX1983),VALUE(AY1983),VALUE(AZ1983),VALUE(BB1983),VALUE(BC1983),VALUE(BD1983),VALUE(BE1983),VALUE(BF1983),VALUE(BG1983),VALUE(BH1983),VALUE(BI1983),VALUE(BJ1983),VALUE(BK1983),VALUE(BL1983),VALUE(BM1983),VALUE(BN1983),VALUE(BO1983),VALUE(BP1983),VALUE(BQ1983),VALUE(BR1983),VALUE(BS1983),VALUE(BT1983),VALUE(BU1983),VALUE(BV1983),VALUE(BW1983))</f>
        <v/>
      </c>
      <c r="BZ1983" s="307" t="n"/>
      <c r="CA1983" s="307" t="n"/>
      <c r="CB1983" s="307" t="n"/>
      <c r="CC1983" s="307" t="n"/>
      <c r="CD1983" s="307" t="n"/>
      <c r="CE1983" s="307" t="n"/>
      <c r="CF1983" s="307" t="n"/>
      <c r="CG1983" s="307" t="n"/>
      <c r="CH1983" s="307" t="n"/>
      <c r="CI1983" s="307" t="n"/>
      <c r="CJ1983" s="307" t="n"/>
      <c r="CK1983" s="307" t="n"/>
      <c r="CL1983" s="307" t="n"/>
      <c r="CM1983" s="307" t="n"/>
      <c r="CN1983" s="307" t="n"/>
      <c r="CO1983" s="307" t="n"/>
      <c r="CP1983" s="307" t="n"/>
      <c r="CQ1983" s="307" t="n"/>
      <c r="CR1983" s="279" t="n"/>
      <c r="CS1983" s="280" t="n"/>
      <c r="CT1983" s="421">
        <f>(IF(OR(MediaScorecard!BG2470="x", MediaScorecard!BH2470="x",MediaScorecard!BI2470="x",MediaScorecard!BJ2470="x",MediaScorecard!BK2470="x"),1, 2))</f>
        <v/>
      </c>
      <c r="CU1983" s="308" t="n"/>
      <c r="CV1983" s="308" t="n"/>
      <c r="CW1983" s="308" t="n"/>
      <c r="CX1983" s="309" t="n"/>
      <c r="CY1983" s="308" t="n"/>
      <c r="CZ1983" s="308" t="n"/>
      <c r="DA1983" s="308" t="n"/>
    </row>
    <row r="1984" ht="21" customHeight="1" s="590">
      <c r="A1984" s="421" t="n"/>
      <c r="B1984" s="270" t="n"/>
      <c r="C1984" s="269" t="n"/>
      <c r="D1984" s="267" t="n"/>
      <c r="E1984" s="267" t="n"/>
      <c r="F1984" s="268" t="n"/>
      <c r="G1984" s="421" t="n"/>
      <c r="H1984" s="269" t="n"/>
      <c r="I1984" s="421" t="n"/>
      <c r="J1984" s="421" t="n"/>
      <c r="K1984" s="421" t="n"/>
      <c r="L1984" s="421" t="n"/>
      <c r="M1984" s="421" t="n"/>
      <c r="N1984" s="421" t="n"/>
      <c r="O1984" s="421" t="n"/>
      <c r="P1984" s="421" t="n"/>
      <c r="Q1984" s="421" t="n"/>
      <c r="R1984" s="270" t="n"/>
      <c r="S1984" s="421" t="n"/>
      <c r="T1984" s="421" t="n"/>
      <c r="U1984" s="421" t="n"/>
      <c r="V1984" s="421" t="n"/>
      <c r="W1984" s="421" t="n"/>
      <c r="X1984" s="421" t="n"/>
      <c r="Y1984" s="421" t="n"/>
      <c r="Z1984" s="421" t="n"/>
      <c r="AA1984" s="421" t="n"/>
      <c r="AB1984" s="421" t="n"/>
      <c r="AC1984" s="421" t="n"/>
      <c r="AD1984" s="421" t="n"/>
      <c r="AE1984" s="421" t="n"/>
      <c r="AF1984" s="421" t="n"/>
      <c r="AG1984" s="421" t="n"/>
      <c r="AH1984" s="421" t="n"/>
      <c r="AI1984" s="421" t="n"/>
      <c r="AJ1984" s="297" t="n"/>
      <c r="AK1984" s="297" t="n"/>
      <c r="AL1984" s="284" t="n"/>
      <c r="AM1984" s="297" t="n"/>
      <c r="AN1984" s="285" t="n"/>
      <c r="AO1984" s="297" t="n"/>
      <c r="AP1984" s="297" t="n"/>
      <c r="AQ1984" s="297" t="n"/>
      <c r="AR1984" s="297" t="n"/>
      <c r="AS1984" s="297" t="n"/>
      <c r="AT1984" s="285" t="n"/>
      <c r="AU1984" s="297" t="n"/>
      <c r="AV1984" s="297" t="n"/>
      <c r="AW1984" s="297" t="n"/>
      <c r="AX1984" s="297" t="n"/>
      <c r="AY1984" s="286" t="n"/>
      <c r="AZ1984" s="286" t="n"/>
      <c r="BA1984" s="287" t="n"/>
      <c r="BB1984" s="286" t="n"/>
      <c r="BC1984" s="286" t="n"/>
      <c r="BD1984" s="286" t="n"/>
      <c r="BE1984" s="286" t="n"/>
      <c r="BF1984" s="286" t="n"/>
      <c r="BG1984" s="286" t="n"/>
      <c r="BH1984" s="297" t="n"/>
      <c r="BI1984" s="297" t="n"/>
      <c r="BJ1984" s="297" t="n"/>
      <c r="BK1984" s="297" t="n"/>
      <c r="BL1984" s="297" t="n"/>
      <c r="BM1984" s="297" t="n"/>
      <c r="BN1984" s="297" t="n"/>
      <c r="BO1984" s="285" t="n"/>
      <c r="BP1984" s="297" t="n"/>
      <c r="BQ1984" s="297" t="n"/>
      <c r="BR1984" s="297" t="n"/>
      <c r="BS1984" s="297" t="n"/>
      <c r="BT1984" s="297" t="n"/>
      <c r="BU1984" s="297" t="n"/>
      <c r="BV1984" s="297" t="n"/>
      <c r="BW1984" s="288" t="n"/>
      <c r="BX1984" s="276">
        <f>SUM(IF(COUNTIF(MediaScorecard!CC2471, "*1.*"), 2, 0), IF(COUNTIF(MediaScorecard!CC2471, "*2.*"), 2, 0), IF(COUNTIF(MediaScorecard!CC2471, "*3.*"), 2, 0), IF(COUNTIF(MediaScorecard!CC2471, "*4.*"), 2, 0), IF(COUNTIF(MediaScorecard!CC2471, "*5.*"), 2, 0), IF(COUNTIF(MediaScorecard!CC2471, "*6.*"), 2, 0))</f>
        <v/>
      </c>
      <c r="BY1984" s="277">
        <f t="array" ref="BY1984">SUM(VALUE(AT1984),VALUE(AU1984),VALUE(AV1984),VALUE(AW1984),VALUE(AX1984),VALUE(AY1984),VALUE(AZ1984),VALUE(BB1984),VALUE(BC1984),VALUE(BD1984),VALUE(BE1984),VALUE(BF1984),VALUE(BG1984),VALUE(BH1984),VALUE(BI1984),VALUE(BJ1984),VALUE(BK1984),VALUE(BL1984),VALUE(BM1984),VALUE(BN1984),VALUE(BO1984),VALUE(BP1984),VALUE(BQ1984),VALUE(BR1984),VALUE(BS1984),VALUE(BT1984),VALUE(BU1984),VALUE(BV1984),VALUE(BW1984))</f>
        <v/>
      </c>
      <c r="BZ1984" s="307" t="n"/>
      <c r="CA1984" s="307" t="n"/>
      <c r="CB1984" s="307" t="n"/>
      <c r="CC1984" s="307" t="n"/>
      <c r="CD1984" s="307" t="n"/>
      <c r="CE1984" s="307" t="n"/>
      <c r="CF1984" s="307" t="n"/>
      <c r="CG1984" s="307" t="n"/>
      <c r="CH1984" s="307" t="n"/>
      <c r="CI1984" s="307" t="n"/>
      <c r="CJ1984" s="307" t="n"/>
      <c r="CK1984" s="307" t="n"/>
      <c r="CL1984" s="307" t="n"/>
      <c r="CM1984" s="307" t="n"/>
      <c r="CN1984" s="307" t="n"/>
      <c r="CO1984" s="307" t="n"/>
      <c r="CP1984" s="307" t="n"/>
      <c r="CQ1984" s="307" t="n"/>
      <c r="CR1984" s="279" t="n"/>
      <c r="CS1984" s="280" t="n"/>
      <c r="CT1984" s="421">
        <f>(IF(OR(MediaScorecard!BG2471="x", MediaScorecard!BH2471="x",MediaScorecard!BI2471="x",MediaScorecard!BJ2471="x",MediaScorecard!BK2471="x"),1, 2))</f>
        <v/>
      </c>
      <c r="CU1984" s="308" t="n"/>
      <c r="CV1984" s="308" t="n"/>
      <c r="CW1984" s="308" t="n"/>
      <c r="CX1984" s="309" t="n"/>
      <c r="CY1984" s="308" t="n"/>
      <c r="CZ1984" s="308" t="n"/>
      <c r="DA1984" s="308" t="n"/>
    </row>
    <row r="1985" ht="21" customHeight="1" s="590">
      <c r="A1985" s="421" t="n"/>
      <c r="B1985" s="270" t="n"/>
      <c r="C1985" s="269" t="n"/>
      <c r="D1985" s="267" t="n"/>
      <c r="E1985" s="267" t="n"/>
      <c r="F1985" s="268" t="n"/>
      <c r="G1985" s="421" t="n"/>
      <c r="H1985" s="269" t="n"/>
      <c r="I1985" s="421" t="n"/>
      <c r="J1985" s="421" t="n"/>
      <c r="K1985" s="421" t="n"/>
      <c r="L1985" s="421" t="n"/>
      <c r="M1985" s="421" t="n"/>
      <c r="N1985" s="421" t="n"/>
      <c r="O1985" s="421" t="n"/>
      <c r="P1985" s="421" t="n"/>
      <c r="Q1985" s="421" t="n"/>
      <c r="R1985" s="270" t="n"/>
      <c r="S1985" s="421" t="n"/>
      <c r="T1985" s="421" t="n"/>
      <c r="U1985" s="421" t="n"/>
      <c r="V1985" s="421" t="n"/>
      <c r="W1985" s="421" t="n"/>
      <c r="X1985" s="421" t="n"/>
      <c r="Y1985" s="421" t="n"/>
      <c r="Z1985" s="421" t="n"/>
      <c r="AA1985" s="421" t="n"/>
      <c r="AB1985" s="421" t="n"/>
      <c r="AC1985" s="421" t="n"/>
      <c r="AD1985" s="421" t="n"/>
      <c r="AE1985" s="421" t="n"/>
      <c r="AF1985" s="421" t="n"/>
      <c r="AG1985" s="421" t="n"/>
      <c r="AH1985" s="421" t="n"/>
      <c r="AI1985" s="421" t="n"/>
      <c r="AJ1985" s="297" t="n"/>
      <c r="AK1985" s="297" t="n"/>
      <c r="AL1985" s="284" t="n"/>
      <c r="AM1985" s="297" t="n"/>
      <c r="AN1985" s="285" t="n"/>
      <c r="AO1985" s="297" t="n"/>
      <c r="AP1985" s="297" t="n"/>
      <c r="AQ1985" s="297" t="n"/>
      <c r="AR1985" s="297" t="n"/>
      <c r="AS1985" s="297" t="n"/>
      <c r="AT1985" s="285" t="n"/>
      <c r="AU1985" s="297" t="n"/>
      <c r="AV1985" s="297" t="n"/>
      <c r="AW1985" s="297" t="n"/>
      <c r="AX1985" s="297" t="n"/>
      <c r="AY1985" s="286" t="n"/>
      <c r="AZ1985" s="286" t="n"/>
      <c r="BA1985" s="287" t="n"/>
      <c r="BB1985" s="286" t="n"/>
      <c r="BC1985" s="286" t="n"/>
      <c r="BD1985" s="286" t="n"/>
      <c r="BE1985" s="286" t="n"/>
      <c r="BF1985" s="286" t="n"/>
      <c r="BG1985" s="286" t="n"/>
      <c r="BH1985" s="297" t="n"/>
      <c r="BI1985" s="297" t="n"/>
      <c r="BJ1985" s="297" t="n"/>
      <c r="BK1985" s="297" t="n"/>
      <c r="BL1985" s="297" t="n"/>
      <c r="BM1985" s="297" t="n"/>
      <c r="BN1985" s="297" t="n"/>
      <c r="BO1985" s="285" t="n"/>
      <c r="BP1985" s="297" t="n"/>
      <c r="BQ1985" s="297" t="n"/>
      <c r="BR1985" s="297" t="n"/>
      <c r="BS1985" s="297" t="n"/>
      <c r="BT1985" s="297" t="n"/>
      <c r="BU1985" s="297" t="n"/>
      <c r="BV1985" s="297" t="n"/>
      <c r="BW1985" s="288" t="n"/>
      <c r="BX1985" s="276">
        <f>SUM(IF(COUNTIF(MediaScorecard!CC2472, "*1.*"), 2, 0), IF(COUNTIF(MediaScorecard!CC2472, "*2.*"), 2, 0), IF(COUNTIF(MediaScorecard!CC2472, "*3.*"), 2, 0), IF(COUNTIF(MediaScorecard!CC2472, "*4.*"), 2, 0), IF(COUNTIF(MediaScorecard!CC2472, "*5.*"), 2, 0), IF(COUNTIF(MediaScorecard!CC2472, "*6.*"), 2, 0))</f>
        <v/>
      </c>
      <c r="BY1985" s="277">
        <f t="array" ref="BY1985">SUM(VALUE(AT1985),VALUE(AU1985),VALUE(AV1985),VALUE(AW1985),VALUE(AX1985),VALUE(AY1985),VALUE(AZ1985),VALUE(BB1985),VALUE(BC1985),VALUE(BD1985),VALUE(BE1985),VALUE(BF1985),VALUE(BG1985),VALUE(BH1985),VALUE(BI1985),VALUE(BJ1985),VALUE(BK1985),VALUE(BL1985),VALUE(BM1985),VALUE(BN1985),VALUE(BO1985),VALUE(BP1985),VALUE(BQ1985),VALUE(BR1985),VALUE(BS1985),VALUE(BT1985),VALUE(BU1985),VALUE(BV1985),VALUE(BW1985))</f>
        <v/>
      </c>
      <c r="BZ1985" s="307" t="n"/>
      <c r="CA1985" s="307" t="n"/>
      <c r="CB1985" s="307" t="n"/>
      <c r="CC1985" s="307" t="n"/>
      <c r="CD1985" s="307" t="n"/>
      <c r="CE1985" s="307" t="n"/>
      <c r="CF1985" s="307" t="n"/>
      <c r="CG1985" s="307" t="n"/>
      <c r="CH1985" s="307" t="n"/>
      <c r="CI1985" s="307" t="n"/>
      <c r="CJ1985" s="307" t="n"/>
      <c r="CK1985" s="307" t="n"/>
      <c r="CL1985" s="307" t="n"/>
      <c r="CM1985" s="307" t="n"/>
      <c r="CN1985" s="307" t="n"/>
      <c r="CO1985" s="307" t="n"/>
      <c r="CP1985" s="307" t="n"/>
      <c r="CQ1985" s="307" t="n"/>
      <c r="CR1985" s="279" t="n"/>
      <c r="CS1985" s="280" t="n"/>
      <c r="CT1985" s="421">
        <f>(IF(OR(MediaScorecard!BG2472="x", MediaScorecard!BH2472="x",MediaScorecard!BI2472="x",MediaScorecard!BJ2472="x",MediaScorecard!BK2472="x"),1, 2))</f>
        <v/>
      </c>
      <c r="CU1985" s="308" t="n"/>
      <c r="CV1985" s="308" t="n"/>
      <c r="CW1985" s="308" t="n"/>
      <c r="CX1985" s="309" t="n"/>
      <c r="CY1985" s="308" t="n"/>
      <c r="CZ1985" s="308" t="n"/>
      <c r="DA1985" s="308" t="n"/>
    </row>
    <row r="1986" ht="21" customHeight="1" s="590">
      <c r="A1986" s="421" t="n"/>
      <c r="B1986" s="270" t="n"/>
      <c r="C1986" s="269" t="n"/>
      <c r="D1986" s="267" t="n"/>
      <c r="E1986" s="267" t="n"/>
      <c r="F1986" s="268" t="n"/>
      <c r="G1986" s="421" t="n"/>
      <c r="H1986" s="269" t="n"/>
      <c r="I1986" s="421" t="n"/>
      <c r="J1986" s="421" t="n"/>
      <c r="K1986" s="421" t="n"/>
      <c r="L1986" s="421" t="n"/>
      <c r="M1986" s="421" t="n"/>
      <c r="N1986" s="421" t="n"/>
      <c r="O1986" s="421" t="n"/>
      <c r="P1986" s="421" t="n"/>
      <c r="Q1986" s="421" t="n"/>
      <c r="R1986" s="270" t="n"/>
      <c r="S1986" s="421" t="n"/>
      <c r="T1986" s="421" t="n"/>
      <c r="U1986" s="421" t="n"/>
      <c r="V1986" s="421" t="n"/>
      <c r="W1986" s="421" t="n"/>
      <c r="X1986" s="421" t="n"/>
      <c r="Y1986" s="421" t="n"/>
      <c r="Z1986" s="421" t="n"/>
      <c r="AA1986" s="421" t="n"/>
      <c r="AB1986" s="421" t="n"/>
      <c r="AC1986" s="421" t="n"/>
      <c r="AD1986" s="421" t="n"/>
      <c r="AE1986" s="421" t="n"/>
      <c r="AF1986" s="421" t="n"/>
      <c r="AG1986" s="421" t="n"/>
      <c r="AH1986" s="421" t="n"/>
      <c r="AI1986" s="421" t="n"/>
      <c r="AJ1986" s="297" t="n"/>
      <c r="AK1986" s="297" t="n"/>
      <c r="AL1986" s="284" t="n"/>
      <c r="AM1986" s="297" t="n"/>
      <c r="AN1986" s="285" t="n"/>
      <c r="AO1986" s="297" t="n"/>
      <c r="AP1986" s="297" t="n"/>
      <c r="AQ1986" s="297" t="n"/>
      <c r="AR1986" s="297" t="n"/>
      <c r="AS1986" s="297" t="n"/>
      <c r="AT1986" s="285" t="n"/>
      <c r="AU1986" s="297" t="n"/>
      <c r="AV1986" s="297" t="n"/>
      <c r="AW1986" s="297" t="n"/>
      <c r="AX1986" s="297" t="n"/>
      <c r="AY1986" s="286" t="n"/>
      <c r="AZ1986" s="286" t="n"/>
      <c r="BA1986" s="287" t="n"/>
      <c r="BB1986" s="286" t="n"/>
      <c r="BC1986" s="286" t="n"/>
      <c r="BD1986" s="286" t="n"/>
      <c r="BE1986" s="286" t="n"/>
      <c r="BF1986" s="286" t="n"/>
      <c r="BG1986" s="286" t="n"/>
      <c r="BH1986" s="297" t="n"/>
      <c r="BI1986" s="297" t="n"/>
      <c r="BJ1986" s="297" t="n"/>
      <c r="BK1986" s="297" t="n"/>
      <c r="BL1986" s="297" t="n"/>
      <c r="BM1986" s="297" t="n"/>
      <c r="BN1986" s="297" t="n"/>
      <c r="BO1986" s="285" t="n"/>
      <c r="BP1986" s="297" t="n"/>
      <c r="BQ1986" s="297" t="n"/>
      <c r="BR1986" s="297" t="n"/>
      <c r="BS1986" s="297" t="n"/>
      <c r="BT1986" s="297" t="n"/>
      <c r="BU1986" s="297" t="n"/>
      <c r="BV1986" s="297" t="n"/>
      <c r="BW1986" s="288" t="n"/>
      <c r="BX1986" s="276">
        <f>SUM(IF(COUNTIF(MediaScorecard!CC2473, "*1.*"), 2, 0), IF(COUNTIF(MediaScorecard!CC2473, "*2.*"), 2, 0), IF(COUNTIF(MediaScorecard!CC2473, "*3.*"), 2, 0), IF(COUNTIF(MediaScorecard!CC2473, "*4.*"), 2, 0), IF(COUNTIF(MediaScorecard!CC2473, "*5.*"), 2, 0), IF(COUNTIF(MediaScorecard!CC2473, "*6.*"), 2, 0))</f>
        <v/>
      </c>
      <c r="BY1986" s="277">
        <f t="array" ref="BY1986">SUM(VALUE(AT1986),VALUE(AU1986),VALUE(AV1986),VALUE(AW1986),VALUE(AX1986),VALUE(AY1986),VALUE(AZ1986),VALUE(BB1986),VALUE(BC1986),VALUE(BD1986),VALUE(BE1986),VALUE(BF1986),VALUE(BG1986),VALUE(BH1986),VALUE(BI1986),VALUE(BJ1986),VALUE(BK1986),VALUE(BL1986),VALUE(BM1986),VALUE(BN1986),VALUE(BO1986),VALUE(BP1986),VALUE(BQ1986),VALUE(BR1986),VALUE(BS1986),VALUE(BT1986),VALUE(BU1986),VALUE(BV1986),VALUE(BW1986))</f>
        <v/>
      </c>
      <c r="BZ1986" s="307" t="n"/>
      <c r="CA1986" s="307" t="n"/>
      <c r="CB1986" s="307" t="n"/>
      <c r="CC1986" s="307" t="n"/>
      <c r="CD1986" s="307" t="n"/>
      <c r="CE1986" s="307" t="n"/>
      <c r="CF1986" s="307" t="n"/>
      <c r="CG1986" s="307" t="n"/>
      <c r="CH1986" s="307" t="n"/>
      <c r="CI1986" s="307" t="n"/>
      <c r="CJ1986" s="307" t="n"/>
      <c r="CK1986" s="307" t="n"/>
      <c r="CL1986" s="307" t="n"/>
      <c r="CM1986" s="307" t="n"/>
      <c r="CN1986" s="307" t="n"/>
      <c r="CO1986" s="307" t="n"/>
      <c r="CP1986" s="307" t="n"/>
      <c r="CQ1986" s="307" t="n"/>
      <c r="CR1986" s="279" t="n"/>
      <c r="CS1986" s="280" t="n"/>
      <c r="CT1986" s="421">
        <f>(IF(OR(MediaScorecard!BG2473="x", MediaScorecard!BH2473="x",MediaScorecard!BI2473="x",MediaScorecard!BJ2473="x",MediaScorecard!BK2473="x"),1, 2))</f>
        <v/>
      </c>
      <c r="CU1986" s="308" t="n"/>
      <c r="CV1986" s="308" t="n"/>
      <c r="CW1986" s="308" t="n"/>
      <c r="CX1986" s="309" t="n"/>
      <c r="CY1986" s="308" t="n"/>
      <c r="CZ1986" s="308" t="n"/>
      <c r="DA1986" s="308" t="n"/>
    </row>
    <row r="1987" ht="21" customHeight="1" s="590">
      <c r="A1987" s="421" t="n"/>
      <c r="B1987" s="270" t="n"/>
      <c r="C1987" s="269" t="n"/>
      <c r="D1987" s="267" t="n"/>
      <c r="E1987" s="267" t="n"/>
      <c r="F1987" s="268" t="n"/>
      <c r="G1987" s="421" t="n"/>
      <c r="H1987" s="269" t="n"/>
      <c r="I1987" s="421" t="n"/>
      <c r="J1987" s="421" t="n"/>
      <c r="K1987" s="421" t="n"/>
      <c r="L1987" s="421" t="n"/>
      <c r="M1987" s="421" t="n"/>
      <c r="N1987" s="421" t="n"/>
      <c r="O1987" s="421" t="n"/>
      <c r="P1987" s="421" t="n"/>
      <c r="Q1987" s="421" t="n"/>
      <c r="R1987" s="270" t="n"/>
      <c r="S1987" s="421" t="n"/>
      <c r="T1987" s="421" t="n"/>
      <c r="U1987" s="421" t="n"/>
      <c r="V1987" s="421" t="n"/>
      <c r="W1987" s="421" t="n"/>
      <c r="X1987" s="421" t="n"/>
      <c r="Y1987" s="421" t="n"/>
      <c r="Z1987" s="421" t="n"/>
      <c r="AA1987" s="421" t="n"/>
      <c r="AB1987" s="421" t="n"/>
      <c r="AC1987" s="421" t="n"/>
      <c r="AD1987" s="421" t="n"/>
      <c r="AE1987" s="421" t="n"/>
      <c r="AF1987" s="421" t="n"/>
      <c r="AG1987" s="421" t="n"/>
      <c r="AH1987" s="421" t="n"/>
      <c r="AI1987" s="421" t="n"/>
      <c r="AJ1987" s="297" t="n"/>
      <c r="AK1987" s="297" t="n"/>
      <c r="AL1987" s="284" t="n"/>
      <c r="AM1987" s="297" t="n"/>
      <c r="AN1987" s="285" t="n"/>
      <c r="AO1987" s="297" t="n"/>
      <c r="AP1987" s="297" t="n"/>
      <c r="AQ1987" s="297" t="n"/>
      <c r="AR1987" s="297" t="n"/>
      <c r="AS1987" s="297" t="n"/>
      <c r="AT1987" s="285" t="n"/>
      <c r="AU1987" s="297" t="n"/>
      <c r="AV1987" s="297" t="n"/>
      <c r="AW1987" s="297" t="n"/>
      <c r="AX1987" s="297" t="n"/>
      <c r="AY1987" s="286" t="n"/>
      <c r="AZ1987" s="286" t="n"/>
      <c r="BA1987" s="287" t="n"/>
      <c r="BB1987" s="286" t="n"/>
      <c r="BC1987" s="286" t="n"/>
      <c r="BD1987" s="286" t="n"/>
      <c r="BE1987" s="286" t="n"/>
      <c r="BF1987" s="286" t="n"/>
      <c r="BG1987" s="286" t="n"/>
      <c r="BH1987" s="297" t="n"/>
      <c r="BI1987" s="297" t="n"/>
      <c r="BJ1987" s="297" t="n"/>
      <c r="BK1987" s="297" t="n"/>
      <c r="BL1987" s="297" t="n"/>
      <c r="BM1987" s="297" t="n"/>
      <c r="BN1987" s="297" t="n"/>
      <c r="BO1987" s="285" t="n"/>
      <c r="BP1987" s="297" t="n"/>
      <c r="BQ1987" s="297" t="n"/>
      <c r="BR1987" s="297" t="n"/>
      <c r="BS1987" s="297" t="n"/>
      <c r="BT1987" s="297" t="n"/>
      <c r="BU1987" s="297" t="n"/>
      <c r="BV1987" s="297" t="n"/>
      <c r="BW1987" s="288" t="n"/>
      <c r="BX1987" s="276">
        <f>SUM(IF(COUNTIF(MediaScorecard!CC2474, "*1.*"), 2, 0), IF(COUNTIF(MediaScorecard!CC2474, "*2.*"), 2, 0), IF(COUNTIF(MediaScorecard!CC2474, "*3.*"), 2, 0), IF(COUNTIF(MediaScorecard!CC2474, "*4.*"), 2, 0), IF(COUNTIF(MediaScorecard!CC2474, "*5.*"), 2, 0), IF(COUNTIF(MediaScorecard!CC2474, "*6.*"), 2, 0))</f>
        <v/>
      </c>
      <c r="BY1987" s="277">
        <f t="array" ref="BY1987">SUM(VALUE(AT1987),VALUE(AU1987),VALUE(AV1987),VALUE(AW1987),VALUE(AX1987),VALUE(AY1987),VALUE(AZ1987),VALUE(BB1987),VALUE(BC1987),VALUE(BD1987),VALUE(BE1987),VALUE(BF1987),VALUE(BG1987),VALUE(BH1987),VALUE(BI1987),VALUE(BJ1987),VALUE(BK1987),VALUE(BL1987),VALUE(BM1987),VALUE(BN1987),VALUE(BO1987),VALUE(BP1987),VALUE(BQ1987),VALUE(BR1987),VALUE(BS1987),VALUE(BT1987),VALUE(BU1987),VALUE(BV1987),VALUE(BW1987))</f>
        <v/>
      </c>
      <c r="BZ1987" s="307" t="n"/>
      <c r="CA1987" s="307" t="n"/>
      <c r="CB1987" s="307" t="n"/>
      <c r="CC1987" s="307" t="n"/>
      <c r="CD1987" s="307" t="n"/>
      <c r="CE1987" s="307" t="n"/>
      <c r="CF1987" s="307" t="n"/>
      <c r="CG1987" s="307" t="n"/>
      <c r="CH1987" s="307" t="n"/>
      <c r="CI1987" s="307" t="n"/>
      <c r="CJ1987" s="307" t="n"/>
      <c r="CK1987" s="307" t="n"/>
      <c r="CL1987" s="307" t="n"/>
      <c r="CM1987" s="307" t="n"/>
      <c r="CN1987" s="307" t="n"/>
      <c r="CO1987" s="307" t="n"/>
      <c r="CP1987" s="307" t="n"/>
      <c r="CQ1987" s="307" t="n"/>
      <c r="CR1987" s="279" t="n"/>
      <c r="CS1987" s="280" t="n"/>
      <c r="CT1987" s="421">
        <f>(IF(OR(MediaScorecard!BG2474="x", MediaScorecard!BH2474="x",MediaScorecard!BI2474="x",MediaScorecard!BJ2474="x",MediaScorecard!BK2474="x"),1, 2))</f>
        <v/>
      </c>
      <c r="CU1987" s="308" t="n"/>
      <c r="CV1987" s="308" t="n"/>
      <c r="CW1987" s="308" t="n"/>
      <c r="CX1987" s="309" t="n"/>
      <c r="CY1987" s="308" t="n"/>
      <c r="CZ1987" s="308" t="n"/>
      <c r="DA1987" s="308" t="n"/>
    </row>
    <row r="1988" ht="21" customHeight="1" s="590">
      <c r="A1988" s="421" t="n"/>
      <c r="B1988" s="270" t="n"/>
      <c r="C1988" s="269" t="n"/>
      <c r="D1988" s="267" t="n"/>
      <c r="E1988" s="267" t="n"/>
      <c r="F1988" s="268" t="n"/>
      <c r="G1988" s="421" t="n"/>
      <c r="H1988" s="269" t="n"/>
      <c r="I1988" s="421" t="n"/>
      <c r="J1988" s="421" t="n"/>
      <c r="K1988" s="421" t="n"/>
      <c r="L1988" s="421" t="n"/>
      <c r="M1988" s="421" t="n"/>
      <c r="N1988" s="421" t="n"/>
      <c r="O1988" s="421" t="n"/>
      <c r="P1988" s="421" t="n"/>
      <c r="Q1988" s="421" t="n"/>
      <c r="R1988" s="270" t="n"/>
      <c r="S1988" s="421" t="n"/>
      <c r="T1988" s="421" t="n"/>
      <c r="U1988" s="421" t="n"/>
      <c r="V1988" s="421" t="n"/>
      <c r="W1988" s="421" t="n"/>
      <c r="X1988" s="421" t="n"/>
      <c r="Y1988" s="421" t="n"/>
      <c r="Z1988" s="421" t="n"/>
      <c r="AA1988" s="421" t="n"/>
      <c r="AB1988" s="421" t="n"/>
      <c r="AC1988" s="421" t="n"/>
      <c r="AD1988" s="421" t="n"/>
      <c r="AE1988" s="421" t="n"/>
      <c r="AF1988" s="421" t="n"/>
      <c r="AG1988" s="421" t="n"/>
      <c r="AH1988" s="421" t="n"/>
      <c r="AI1988" s="421" t="n"/>
      <c r="AJ1988" s="297" t="n"/>
      <c r="AK1988" s="297" t="n"/>
      <c r="AL1988" s="284" t="n"/>
      <c r="AM1988" s="297" t="n"/>
      <c r="AN1988" s="285" t="n"/>
      <c r="AO1988" s="297" t="n"/>
      <c r="AP1988" s="297" t="n"/>
      <c r="AQ1988" s="297" t="n"/>
      <c r="AR1988" s="297" t="n"/>
      <c r="AS1988" s="297" t="n"/>
      <c r="AT1988" s="285" t="n"/>
      <c r="AU1988" s="297" t="n"/>
      <c r="AV1988" s="297" t="n"/>
      <c r="AW1988" s="297" t="n"/>
      <c r="AX1988" s="297" t="n"/>
      <c r="AY1988" s="286" t="n"/>
      <c r="AZ1988" s="286" t="n"/>
      <c r="BA1988" s="287" t="n"/>
      <c r="BB1988" s="286" t="n"/>
      <c r="BC1988" s="286" t="n"/>
      <c r="BD1988" s="286" t="n"/>
      <c r="BE1988" s="286" t="n"/>
      <c r="BF1988" s="286" t="n"/>
      <c r="BG1988" s="286" t="n"/>
      <c r="BH1988" s="297" t="n"/>
      <c r="BI1988" s="297" t="n"/>
      <c r="BJ1988" s="297" t="n"/>
      <c r="BK1988" s="297" t="n"/>
      <c r="BL1988" s="297" t="n"/>
      <c r="BM1988" s="297" t="n"/>
      <c r="BN1988" s="297" t="n"/>
      <c r="BO1988" s="285" t="n"/>
      <c r="BP1988" s="297" t="n"/>
      <c r="BQ1988" s="297" t="n"/>
      <c r="BR1988" s="297" t="n"/>
      <c r="BS1988" s="297" t="n"/>
      <c r="BT1988" s="297" t="n"/>
      <c r="BU1988" s="297" t="n"/>
      <c r="BV1988" s="297" t="n"/>
      <c r="BW1988" s="288" t="n"/>
      <c r="BX1988" s="276">
        <f>SUM(IF(COUNTIF(MediaScorecard!CC2475, "*1.*"), 2, 0), IF(COUNTIF(MediaScorecard!CC2475, "*2.*"), 2, 0), IF(COUNTIF(MediaScorecard!CC2475, "*3.*"), 2, 0), IF(COUNTIF(MediaScorecard!CC2475, "*4.*"), 2, 0), IF(COUNTIF(MediaScorecard!CC2475, "*5.*"), 2, 0), IF(COUNTIF(MediaScorecard!CC2475, "*6.*"), 2, 0))</f>
        <v/>
      </c>
      <c r="BY1988" s="277">
        <f t="array" ref="BY1988">SUM(VALUE(AT1988),VALUE(AU1988),VALUE(AV1988),VALUE(AW1988),VALUE(AX1988),VALUE(AY1988),VALUE(AZ1988),VALUE(BB1988),VALUE(BC1988),VALUE(BD1988),VALUE(BE1988),VALUE(BF1988),VALUE(BG1988),VALUE(BH1988),VALUE(BI1988),VALUE(BJ1988),VALUE(BK1988),VALUE(BL1988),VALUE(BM1988),VALUE(BN1988),VALUE(BO1988),VALUE(BP1988),VALUE(BQ1988),VALUE(BR1988),VALUE(BS1988),VALUE(BT1988),VALUE(BU1988),VALUE(BV1988),VALUE(BW1988))</f>
        <v/>
      </c>
      <c r="BZ1988" s="307" t="n"/>
      <c r="CA1988" s="307" t="n"/>
      <c r="CB1988" s="307" t="n"/>
      <c r="CC1988" s="307" t="n"/>
      <c r="CD1988" s="307" t="n"/>
      <c r="CE1988" s="307" t="n"/>
      <c r="CF1988" s="307" t="n"/>
      <c r="CG1988" s="307" t="n"/>
      <c r="CH1988" s="307" t="n"/>
      <c r="CI1988" s="307" t="n"/>
      <c r="CJ1988" s="307" t="n"/>
      <c r="CK1988" s="307" t="n"/>
      <c r="CL1988" s="307" t="n"/>
      <c r="CM1988" s="307" t="n"/>
      <c r="CN1988" s="307" t="n"/>
      <c r="CO1988" s="307" t="n"/>
      <c r="CP1988" s="307" t="n"/>
      <c r="CQ1988" s="307" t="n"/>
      <c r="CR1988" s="279" t="n"/>
      <c r="CS1988" s="280" t="n"/>
      <c r="CT1988" s="421">
        <f>(IF(OR(MediaScorecard!BG2475="x", MediaScorecard!BH2475="x",MediaScorecard!BI2475="x",MediaScorecard!BJ2475="x",MediaScorecard!BK2475="x"),1, 2))</f>
        <v/>
      </c>
      <c r="CU1988" s="308" t="n"/>
      <c r="CV1988" s="308" t="n"/>
      <c r="CW1988" s="308" t="n"/>
      <c r="CX1988" s="309" t="n"/>
      <c r="CY1988" s="308" t="n"/>
      <c r="CZ1988" s="308" t="n"/>
      <c r="DA1988" s="308" t="n"/>
    </row>
    <row r="1989" ht="21" customHeight="1" s="590">
      <c r="A1989" s="421" t="n"/>
      <c r="B1989" s="270" t="n"/>
      <c r="C1989" s="269" t="n"/>
      <c r="D1989" s="267" t="n"/>
      <c r="E1989" s="267" t="n"/>
      <c r="F1989" s="268" t="n"/>
      <c r="G1989" s="421" t="n"/>
      <c r="H1989" s="269" t="n"/>
      <c r="I1989" s="421" t="n"/>
      <c r="J1989" s="421" t="n"/>
      <c r="K1989" s="421" t="n"/>
      <c r="L1989" s="421" t="n"/>
      <c r="M1989" s="421" t="n"/>
      <c r="N1989" s="421" t="n"/>
      <c r="O1989" s="421" t="n"/>
      <c r="P1989" s="421" t="n"/>
      <c r="Q1989" s="421" t="n"/>
      <c r="R1989" s="270" t="n"/>
      <c r="S1989" s="421" t="n"/>
      <c r="T1989" s="421" t="n"/>
      <c r="U1989" s="421" t="n"/>
      <c r="V1989" s="421" t="n"/>
      <c r="W1989" s="421" t="n"/>
      <c r="X1989" s="421" t="n"/>
      <c r="Y1989" s="421" t="n"/>
      <c r="Z1989" s="421" t="n"/>
      <c r="AA1989" s="421" t="n"/>
      <c r="AB1989" s="421" t="n"/>
      <c r="AC1989" s="421" t="n"/>
      <c r="AD1989" s="421" t="n"/>
      <c r="AE1989" s="421" t="n"/>
      <c r="AF1989" s="421" t="n"/>
      <c r="AG1989" s="421" t="n"/>
      <c r="AH1989" s="421" t="n"/>
      <c r="AI1989" s="421" t="n"/>
      <c r="AJ1989" s="297" t="n"/>
      <c r="AK1989" s="297" t="n"/>
      <c r="AL1989" s="284" t="n"/>
      <c r="AM1989" s="297" t="n"/>
      <c r="AN1989" s="285" t="n"/>
      <c r="AO1989" s="297" t="n"/>
      <c r="AP1989" s="297" t="n"/>
      <c r="AQ1989" s="297" t="n"/>
      <c r="AR1989" s="297" t="n"/>
      <c r="AS1989" s="297" t="n"/>
      <c r="AT1989" s="285" t="n"/>
      <c r="AU1989" s="297" t="n"/>
      <c r="AV1989" s="297" t="n"/>
      <c r="AW1989" s="297" t="n"/>
      <c r="AX1989" s="297" t="n"/>
      <c r="AY1989" s="286" t="n"/>
      <c r="AZ1989" s="286" t="n"/>
      <c r="BA1989" s="287" t="n"/>
      <c r="BB1989" s="286" t="n"/>
      <c r="BC1989" s="286" t="n"/>
      <c r="BD1989" s="286" t="n"/>
      <c r="BE1989" s="286" t="n"/>
      <c r="BF1989" s="286" t="n"/>
      <c r="BG1989" s="286" t="n"/>
      <c r="BH1989" s="297" t="n"/>
      <c r="BI1989" s="297" t="n"/>
      <c r="BJ1989" s="297" t="n"/>
      <c r="BK1989" s="297" t="n"/>
      <c r="BL1989" s="297" t="n"/>
      <c r="BM1989" s="297" t="n"/>
      <c r="BN1989" s="297" t="n"/>
      <c r="BO1989" s="285" t="n"/>
      <c r="BP1989" s="297" t="n"/>
      <c r="BQ1989" s="297" t="n"/>
      <c r="BR1989" s="297" t="n"/>
      <c r="BS1989" s="297" t="n"/>
      <c r="BT1989" s="297" t="n"/>
      <c r="BU1989" s="297" t="n"/>
      <c r="BV1989" s="297" t="n"/>
      <c r="BW1989" s="288" t="n"/>
      <c r="BX1989" s="276">
        <f>SUM(IF(COUNTIF(MediaScorecard!CC2476, "*1.*"), 2, 0), IF(COUNTIF(MediaScorecard!CC2476, "*2.*"), 2, 0), IF(COUNTIF(MediaScorecard!CC2476, "*3.*"), 2, 0), IF(COUNTIF(MediaScorecard!CC2476, "*4.*"), 2, 0), IF(COUNTIF(MediaScorecard!CC2476, "*5.*"), 2, 0), IF(COUNTIF(MediaScorecard!CC2476, "*6.*"), 2, 0))</f>
        <v/>
      </c>
      <c r="BY1989" s="277">
        <f t="array" ref="BY1989">SUM(VALUE(AT1989),VALUE(AU1989),VALUE(AV1989),VALUE(AW1989),VALUE(AX1989),VALUE(AY1989),VALUE(AZ1989),VALUE(BB1989),VALUE(BC1989),VALUE(BD1989),VALUE(BE1989),VALUE(BF1989),VALUE(BG1989),VALUE(BH1989),VALUE(BI1989),VALUE(BJ1989),VALUE(BK1989),VALUE(BL1989),VALUE(BM1989),VALUE(BN1989),VALUE(BO1989),VALUE(BP1989),VALUE(BQ1989),VALUE(BR1989),VALUE(BS1989),VALUE(BT1989),VALUE(BU1989),VALUE(BV1989),VALUE(BW1989))</f>
        <v/>
      </c>
      <c r="BZ1989" s="307" t="n"/>
      <c r="CA1989" s="307" t="n"/>
      <c r="CB1989" s="307" t="n"/>
      <c r="CC1989" s="307" t="n"/>
      <c r="CD1989" s="307" t="n"/>
      <c r="CE1989" s="307" t="n"/>
      <c r="CF1989" s="307" t="n"/>
      <c r="CG1989" s="307" t="n"/>
      <c r="CH1989" s="307" t="n"/>
      <c r="CI1989" s="307" t="n"/>
      <c r="CJ1989" s="307" t="n"/>
      <c r="CK1989" s="307" t="n"/>
      <c r="CL1989" s="307" t="n"/>
      <c r="CM1989" s="307" t="n"/>
      <c r="CN1989" s="307" t="n"/>
      <c r="CO1989" s="307" t="n"/>
      <c r="CP1989" s="307" t="n"/>
      <c r="CQ1989" s="307" t="n"/>
      <c r="CR1989" s="279" t="n"/>
      <c r="CS1989" s="280" t="n"/>
      <c r="CT1989" s="421">
        <f>(IF(OR(MediaScorecard!BG2476="x", MediaScorecard!BH2476="x",MediaScorecard!BI2476="x",MediaScorecard!BJ2476="x",MediaScorecard!BK2476="x"),1, 2))</f>
        <v/>
      </c>
      <c r="CU1989" s="308" t="n"/>
      <c r="CV1989" s="308" t="n"/>
      <c r="CW1989" s="308" t="n"/>
      <c r="CX1989" s="309" t="n"/>
      <c r="CY1989" s="308" t="n"/>
      <c r="CZ1989" s="308" t="n"/>
      <c r="DA1989" s="308" t="n"/>
    </row>
    <row r="1990" ht="21" customHeight="1" s="590">
      <c r="A1990" s="421" t="n"/>
      <c r="B1990" s="270" t="n"/>
      <c r="C1990" s="269" t="n"/>
      <c r="D1990" s="267" t="n"/>
      <c r="E1990" s="267" t="n"/>
      <c r="F1990" s="268" t="n"/>
      <c r="G1990" s="421" t="n"/>
      <c r="H1990" s="269" t="n"/>
      <c r="I1990" s="421" t="n"/>
      <c r="J1990" s="421" t="n"/>
      <c r="K1990" s="421" t="n"/>
      <c r="L1990" s="421" t="n"/>
      <c r="M1990" s="421" t="n"/>
      <c r="N1990" s="421" t="n"/>
      <c r="O1990" s="421" t="n"/>
      <c r="P1990" s="421" t="n"/>
      <c r="Q1990" s="421" t="n"/>
      <c r="R1990" s="270" t="n"/>
      <c r="S1990" s="421" t="n"/>
      <c r="T1990" s="421" t="n"/>
      <c r="U1990" s="421" t="n"/>
      <c r="V1990" s="421" t="n"/>
      <c r="W1990" s="421" t="n"/>
      <c r="X1990" s="421" t="n"/>
      <c r="Y1990" s="421" t="n"/>
      <c r="Z1990" s="421" t="n"/>
      <c r="AA1990" s="421" t="n"/>
      <c r="AB1990" s="421" t="n"/>
      <c r="AC1990" s="421" t="n"/>
      <c r="AD1990" s="421" t="n"/>
      <c r="AE1990" s="421" t="n"/>
      <c r="AF1990" s="421" t="n"/>
      <c r="AG1990" s="421" t="n"/>
      <c r="AH1990" s="421" t="n"/>
      <c r="AI1990" s="421" t="n"/>
      <c r="AJ1990" s="297" t="n"/>
      <c r="AK1990" s="297" t="n"/>
      <c r="AL1990" s="284" t="n"/>
      <c r="AM1990" s="297" t="n"/>
      <c r="AN1990" s="285" t="n"/>
      <c r="AO1990" s="297" t="n"/>
      <c r="AP1990" s="297" t="n"/>
      <c r="AQ1990" s="297" t="n"/>
      <c r="AR1990" s="297" t="n"/>
      <c r="AS1990" s="297" t="n"/>
      <c r="AT1990" s="285" t="n"/>
      <c r="AU1990" s="297" t="n"/>
      <c r="AV1990" s="297" t="n"/>
      <c r="AW1990" s="297" t="n"/>
      <c r="AX1990" s="297" t="n"/>
      <c r="AY1990" s="286" t="n"/>
      <c r="AZ1990" s="286" t="n"/>
      <c r="BA1990" s="287" t="n"/>
      <c r="BB1990" s="286" t="n"/>
      <c r="BC1990" s="286" t="n"/>
      <c r="BD1990" s="286" t="n"/>
      <c r="BE1990" s="286" t="n"/>
      <c r="BF1990" s="286" t="n"/>
      <c r="BG1990" s="286" t="n"/>
      <c r="BH1990" s="297" t="n"/>
      <c r="BI1990" s="297" t="n"/>
      <c r="BJ1990" s="297" t="n"/>
      <c r="BK1990" s="297" t="n"/>
      <c r="BL1990" s="297" t="n"/>
      <c r="BM1990" s="297" t="n"/>
      <c r="BN1990" s="297" t="n"/>
      <c r="BO1990" s="285" t="n"/>
      <c r="BP1990" s="297" t="n"/>
      <c r="BQ1990" s="297" t="n"/>
      <c r="BR1990" s="297" t="n"/>
      <c r="BS1990" s="297" t="n"/>
      <c r="BT1990" s="297" t="n"/>
      <c r="BU1990" s="297" t="n"/>
      <c r="BV1990" s="297" t="n"/>
      <c r="BW1990" s="288" t="n"/>
      <c r="BX1990" s="276">
        <f>SUM(IF(COUNTIF(MediaScorecard!CC2477, "*1.*"), 2, 0), IF(COUNTIF(MediaScorecard!CC2477, "*2.*"), 2, 0), IF(COUNTIF(MediaScorecard!CC2477, "*3.*"), 2, 0), IF(COUNTIF(MediaScorecard!CC2477, "*4.*"), 2, 0), IF(COUNTIF(MediaScorecard!CC2477, "*5.*"), 2, 0), IF(COUNTIF(MediaScorecard!CC2477, "*6.*"), 2, 0))</f>
        <v/>
      </c>
      <c r="BY1990" s="277">
        <f t="array" ref="BY1990">SUM(VALUE(AT1990),VALUE(AU1990),VALUE(AV1990),VALUE(AW1990),VALUE(AX1990),VALUE(AY1990),VALUE(AZ1990),VALUE(BB1990),VALUE(BC1990),VALUE(BD1990),VALUE(BE1990),VALUE(BF1990),VALUE(BG1990),VALUE(BH1990),VALUE(BI1990),VALUE(BJ1990),VALUE(BK1990),VALUE(BL1990),VALUE(BM1990),VALUE(BN1990),VALUE(BO1990),VALUE(BP1990),VALUE(BQ1990),VALUE(BR1990),VALUE(BS1990),VALUE(BT1990),VALUE(BU1990),VALUE(BV1990),VALUE(BW1990))</f>
        <v/>
      </c>
      <c r="BZ1990" s="307" t="n"/>
      <c r="CA1990" s="307" t="n"/>
      <c r="CB1990" s="307" t="n"/>
      <c r="CC1990" s="307" t="n"/>
      <c r="CD1990" s="307" t="n"/>
      <c r="CE1990" s="307" t="n"/>
      <c r="CF1990" s="307" t="n"/>
      <c r="CG1990" s="307" t="n"/>
      <c r="CH1990" s="307" t="n"/>
      <c r="CI1990" s="307" t="n"/>
      <c r="CJ1990" s="307" t="n"/>
      <c r="CK1990" s="307" t="n"/>
      <c r="CL1990" s="307" t="n"/>
      <c r="CM1990" s="307" t="n"/>
      <c r="CN1990" s="307" t="n"/>
      <c r="CO1990" s="307" t="n"/>
      <c r="CP1990" s="307" t="n"/>
      <c r="CQ1990" s="307" t="n"/>
      <c r="CR1990" s="279" t="n"/>
      <c r="CS1990" s="280" t="n"/>
      <c r="CT1990" s="421">
        <f>(IF(OR(MediaScorecard!BG2477="x", MediaScorecard!BH2477="x",MediaScorecard!BI2477="x",MediaScorecard!BJ2477="x",MediaScorecard!BK2477="x"),1, 2))</f>
        <v/>
      </c>
      <c r="CU1990" s="308" t="n"/>
      <c r="CV1990" s="308" t="n"/>
      <c r="CW1990" s="308" t="n"/>
      <c r="CX1990" s="309" t="n"/>
      <c r="CY1990" s="308" t="n"/>
      <c r="CZ1990" s="308" t="n"/>
      <c r="DA1990" s="308" t="n"/>
    </row>
    <row r="1991" ht="21" customHeight="1" s="590">
      <c r="A1991" s="421" t="n"/>
      <c r="B1991" s="270" t="n"/>
      <c r="C1991" s="269" t="n"/>
      <c r="D1991" s="267" t="n"/>
      <c r="E1991" s="267" t="n"/>
      <c r="F1991" s="268" t="n"/>
      <c r="G1991" s="421" t="n"/>
      <c r="H1991" s="269" t="n"/>
      <c r="I1991" s="421" t="n"/>
      <c r="J1991" s="421" t="n"/>
      <c r="K1991" s="421" t="n"/>
      <c r="L1991" s="421" t="n"/>
      <c r="M1991" s="421" t="n"/>
      <c r="N1991" s="421" t="n"/>
      <c r="O1991" s="421" t="n"/>
      <c r="P1991" s="421" t="n"/>
      <c r="Q1991" s="421" t="n"/>
      <c r="R1991" s="270" t="n"/>
      <c r="S1991" s="421" t="n"/>
      <c r="T1991" s="421" t="n"/>
      <c r="U1991" s="421" t="n"/>
      <c r="V1991" s="421" t="n"/>
      <c r="W1991" s="421" t="n"/>
      <c r="X1991" s="421" t="n"/>
      <c r="Y1991" s="421" t="n"/>
      <c r="Z1991" s="421" t="n"/>
      <c r="AA1991" s="421" t="n"/>
      <c r="AB1991" s="421" t="n"/>
      <c r="AC1991" s="421" t="n"/>
      <c r="AD1991" s="421" t="n"/>
      <c r="AE1991" s="421" t="n"/>
      <c r="AF1991" s="421" t="n"/>
      <c r="AG1991" s="421" t="n"/>
      <c r="AH1991" s="421" t="n"/>
      <c r="AI1991" s="421" t="n"/>
      <c r="AJ1991" s="297" t="n"/>
      <c r="AK1991" s="297" t="n"/>
      <c r="AL1991" s="284" t="n"/>
      <c r="AM1991" s="297" t="n"/>
      <c r="AN1991" s="285" t="n"/>
      <c r="AO1991" s="297" t="n"/>
      <c r="AP1991" s="297" t="n"/>
      <c r="AQ1991" s="297" t="n"/>
      <c r="AR1991" s="297" t="n"/>
      <c r="AS1991" s="297" t="n"/>
      <c r="AT1991" s="285" t="n"/>
      <c r="AU1991" s="297" t="n"/>
      <c r="AV1991" s="297" t="n"/>
      <c r="AW1991" s="297" t="n"/>
      <c r="AX1991" s="297" t="n"/>
      <c r="AY1991" s="286" t="n"/>
      <c r="AZ1991" s="286" t="n"/>
      <c r="BA1991" s="287" t="n"/>
      <c r="BB1991" s="286" t="n"/>
      <c r="BC1991" s="286" t="n"/>
      <c r="BD1991" s="286" t="n"/>
      <c r="BE1991" s="286" t="n"/>
      <c r="BF1991" s="286" t="n"/>
      <c r="BG1991" s="286" t="n"/>
      <c r="BH1991" s="297" t="n"/>
      <c r="BI1991" s="297" t="n"/>
      <c r="BJ1991" s="297" t="n"/>
      <c r="BK1991" s="297" t="n"/>
      <c r="BL1991" s="297" t="n"/>
      <c r="BM1991" s="297" t="n"/>
      <c r="BN1991" s="297" t="n"/>
      <c r="BO1991" s="285" t="n"/>
      <c r="BP1991" s="297" t="n"/>
      <c r="BQ1991" s="297" t="n"/>
      <c r="BR1991" s="297" t="n"/>
      <c r="BS1991" s="297" t="n"/>
      <c r="BT1991" s="297" t="n"/>
      <c r="BU1991" s="297" t="n"/>
      <c r="BV1991" s="297" t="n"/>
      <c r="BW1991" s="288" t="n"/>
      <c r="BX1991" s="276">
        <f>SUM(IF(COUNTIF(MediaScorecard!CC2478, "*1.*"), 2, 0), IF(COUNTIF(MediaScorecard!CC2478, "*2.*"), 2, 0), IF(COUNTIF(MediaScorecard!CC2478, "*3.*"), 2, 0), IF(COUNTIF(MediaScorecard!CC2478, "*4.*"), 2, 0), IF(COUNTIF(MediaScorecard!CC2478, "*5.*"), 2, 0), IF(COUNTIF(MediaScorecard!CC2478, "*6.*"), 2, 0))</f>
        <v/>
      </c>
      <c r="BY1991" s="277">
        <f t="array" ref="BY1991">SUM(VALUE(AT1991),VALUE(AU1991),VALUE(AV1991),VALUE(AW1991),VALUE(AX1991),VALUE(AY1991),VALUE(AZ1991),VALUE(BB1991),VALUE(BC1991),VALUE(BD1991),VALUE(BE1991),VALUE(BF1991),VALUE(BG1991),VALUE(BH1991),VALUE(BI1991),VALUE(BJ1991),VALUE(BK1991),VALUE(BL1991),VALUE(BM1991),VALUE(BN1991),VALUE(BO1991),VALUE(BP1991),VALUE(BQ1991),VALUE(BR1991),VALUE(BS1991),VALUE(BT1991),VALUE(BU1991),VALUE(BV1991),VALUE(BW1991))</f>
        <v/>
      </c>
      <c r="BZ1991" s="307" t="n"/>
      <c r="CA1991" s="307" t="n"/>
      <c r="CB1991" s="307" t="n"/>
      <c r="CC1991" s="307" t="n"/>
      <c r="CD1991" s="307" t="n"/>
      <c r="CE1991" s="307" t="n"/>
      <c r="CF1991" s="307" t="n"/>
      <c r="CG1991" s="307" t="n"/>
      <c r="CH1991" s="307" t="n"/>
      <c r="CI1991" s="307" t="n"/>
      <c r="CJ1991" s="307" t="n"/>
      <c r="CK1991" s="307" t="n"/>
      <c r="CL1991" s="307" t="n"/>
      <c r="CM1991" s="307" t="n"/>
      <c r="CN1991" s="307" t="n"/>
      <c r="CO1991" s="307" t="n"/>
      <c r="CP1991" s="307" t="n"/>
      <c r="CQ1991" s="307" t="n"/>
      <c r="CR1991" s="279" t="n"/>
      <c r="CS1991" s="280" t="n"/>
      <c r="CT1991" s="421">
        <f>(IF(OR(MediaScorecard!BG2478="x", MediaScorecard!BH2478="x",MediaScorecard!BI2478="x",MediaScorecard!BJ2478="x",MediaScorecard!BK2478="x"),1, 2))</f>
        <v/>
      </c>
      <c r="CU1991" s="308" t="n"/>
      <c r="CV1991" s="308" t="n"/>
      <c r="CW1991" s="308" t="n"/>
      <c r="CX1991" s="309" t="n"/>
      <c r="CY1991" s="308" t="n"/>
      <c r="CZ1991" s="308" t="n"/>
      <c r="DA1991" s="308" t="n"/>
    </row>
    <row r="1992" ht="21" customHeight="1" s="590">
      <c r="A1992" s="421" t="n"/>
      <c r="B1992" s="270" t="n"/>
      <c r="C1992" s="269" t="n"/>
      <c r="D1992" s="267" t="n"/>
      <c r="E1992" s="267" t="n"/>
      <c r="F1992" s="268" t="n"/>
      <c r="G1992" s="421" t="n"/>
      <c r="H1992" s="269" t="n"/>
      <c r="I1992" s="421" t="n"/>
      <c r="J1992" s="421" t="n"/>
      <c r="K1992" s="421" t="n"/>
      <c r="L1992" s="421" t="n"/>
      <c r="M1992" s="421" t="n"/>
      <c r="N1992" s="421" t="n"/>
      <c r="O1992" s="421" t="n"/>
      <c r="P1992" s="421" t="n"/>
      <c r="Q1992" s="421" t="n"/>
      <c r="R1992" s="270" t="n"/>
      <c r="S1992" s="421" t="n"/>
      <c r="T1992" s="421" t="n"/>
      <c r="U1992" s="421" t="n"/>
      <c r="V1992" s="421" t="n"/>
      <c r="W1992" s="421" t="n"/>
      <c r="X1992" s="421" t="n"/>
      <c r="Y1992" s="421" t="n"/>
      <c r="Z1992" s="421" t="n"/>
      <c r="AA1992" s="421" t="n"/>
      <c r="AB1992" s="421" t="n"/>
      <c r="AC1992" s="421" t="n"/>
      <c r="AD1992" s="421" t="n"/>
      <c r="AE1992" s="421" t="n"/>
      <c r="AF1992" s="421" t="n"/>
      <c r="AG1992" s="421" t="n"/>
      <c r="AH1992" s="421" t="n"/>
      <c r="AI1992" s="421" t="n"/>
      <c r="AJ1992" s="297" t="n"/>
      <c r="AK1992" s="297" t="n"/>
      <c r="AL1992" s="284" t="n"/>
      <c r="AM1992" s="297" t="n"/>
      <c r="AN1992" s="285" t="n"/>
      <c r="AO1992" s="297" t="n"/>
      <c r="AP1992" s="297" t="n"/>
      <c r="AQ1992" s="297" t="n"/>
      <c r="AR1992" s="297" t="n"/>
      <c r="AS1992" s="297" t="n"/>
      <c r="AT1992" s="285" t="n"/>
      <c r="AU1992" s="297" t="n"/>
      <c r="AV1992" s="297" t="n"/>
      <c r="AW1992" s="297" t="n"/>
      <c r="AX1992" s="297" t="n"/>
      <c r="AY1992" s="286" t="n"/>
      <c r="AZ1992" s="286" t="n"/>
      <c r="BA1992" s="287" t="n"/>
      <c r="BB1992" s="286" t="n"/>
      <c r="BC1992" s="286" t="n"/>
      <c r="BD1992" s="286" t="n"/>
      <c r="BE1992" s="286" t="n"/>
      <c r="BF1992" s="286" t="n"/>
      <c r="BG1992" s="286" t="n"/>
      <c r="BH1992" s="297" t="n"/>
      <c r="BI1992" s="297" t="n"/>
      <c r="BJ1992" s="297" t="n"/>
      <c r="BK1992" s="297" t="n"/>
      <c r="BL1992" s="297" t="n"/>
      <c r="BM1992" s="297" t="n"/>
      <c r="BN1992" s="297" t="n"/>
      <c r="BO1992" s="285" t="n"/>
      <c r="BP1992" s="297" t="n"/>
      <c r="BQ1992" s="297" t="n"/>
      <c r="BR1992" s="297" t="n"/>
      <c r="BS1992" s="297" t="n"/>
      <c r="BT1992" s="297" t="n"/>
      <c r="BU1992" s="297" t="n"/>
      <c r="BV1992" s="297" t="n"/>
      <c r="BW1992" s="288" t="n"/>
      <c r="BX1992" s="276">
        <f>SUM(IF(COUNTIF(MediaScorecard!CC2479, "*1.*"), 2, 0), IF(COUNTIF(MediaScorecard!CC2479, "*2.*"), 2, 0), IF(COUNTIF(MediaScorecard!CC2479, "*3.*"), 2, 0), IF(COUNTIF(MediaScorecard!CC2479, "*4.*"), 2, 0), IF(COUNTIF(MediaScorecard!CC2479, "*5.*"), 2, 0), IF(COUNTIF(MediaScorecard!CC2479, "*6.*"), 2, 0))</f>
        <v/>
      </c>
      <c r="BY1992" s="277">
        <f t="array" ref="BY1992">SUM(VALUE(AT1992),VALUE(AU1992),VALUE(AV1992),VALUE(AW1992),VALUE(AX1992),VALUE(AY1992),VALUE(AZ1992),VALUE(BB1992),VALUE(BC1992),VALUE(BD1992),VALUE(BE1992),VALUE(BF1992),VALUE(BG1992),VALUE(BH1992),VALUE(BI1992),VALUE(BJ1992),VALUE(BK1992),VALUE(BL1992),VALUE(BM1992),VALUE(BN1992),VALUE(BO1992),VALUE(BP1992),VALUE(BQ1992),VALUE(BR1992),VALUE(BS1992),VALUE(BT1992),VALUE(BU1992),VALUE(BV1992),VALUE(BW1992))</f>
        <v/>
      </c>
      <c r="BZ1992" s="307" t="n"/>
      <c r="CA1992" s="307" t="n"/>
      <c r="CB1992" s="307" t="n"/>
      <c r="CC1992" s="307" t="n"/>
      <c r="CD1992" s="307" t="n"/>
      <c r="CE1992" s="307" t="n"/>
      <c r="CF1992" s="307" t="n"/>
      <c r="CG1992" s="307" t="n"/>
      <c r="CH1992" s="307" t="n"/>
      <c r="CI1992" s="307" t="n"/>
      <c r="CJ1992" s="307" t="n"/>
      <c r="CK1992" s="307" t="n"/>
      <c r="CL1992" s="307" t="n"/>
      <c r="CM1992" s="307" t="n"/>
      <c r="CN1992" s="307" t="n"/>
      <c r="CO1992" s="307" t="n"/>
      <c r="CP1992" s="307" t="n"/>
      <c r="CQ1992" s="307" t="n"/>
      <c r="CR1992" s="279" t="n"/>
      <c r="CS1992" s="280" t="n"/>
      <c r="CT1992" s="421">
        <f>(IF(OR(MediaScorecard!BG2479="x", MediaScorecard!BH2479="x",MediaScorecard!BI2479="x",MediaScorecard!BJ2479="x",MediaScorecard!BK2479="x"),1, 2))</f>
        <v/>
      </c>
      <c r="CU1992" s="308" t="n"/>
      <c r="CV1992" s="308" t="n"/>
      <c r="CW1992" s="308" t="n"/>
      <c r="CX1992" s="309" t="n"/>
      <c r="CY1992" s="308" t="n"/>
      <c r="CZ1992" s="308" t="n"/>
      <c r="DA1992" s="308" t="n"/>
    </row>
    <row r="1993" ht="21" customHeight="1" s="590">
      <c r="A1993" s="421" t="n"/>
      <c r="B1993" s="270" t="n"/>
      <c r="C1993" s="269" t="n"/>
      <c r="D1993" s="267" t="n"/>
      <c r="E1993" s="267" t="n"/>
      <c r="F1993" s="268" t="n"/>
      <c r="G1993" s="421" t="n"/>
      <c r="H1993" s="269" t="n"/>
      <c r="I1993" s="421" t="n"/>
      <c r="J1993" s="421" t="n"/>
      <c r="K1993" s="421" t="n"/>
      <c r="L1993" s="421" t="n"/>
      <c r="M1993" s="421" t="n"/>
      <c r="N1993" s="421" t="n"/>
      <c r="O1993" s="421" t="n"/>
      <c r="P1993" s="421" t="n"/>
      <c r="Q1993" s="421" t="n"/>
      <c r="R1993" s="270" t="n"/>
      <c r="S1993" s="421" t="n"/>
      <c r="T1993" s="421" t="n"/>
      <c r="U1993" s="421" t="n"/>
      <c r="V1993" s="421" t="n"/>
      <c r="W1993" s="421" t="n"/>
      <c r="X1993" s="421" t="n"/>
      <c r="Y1993" s="421" t="n"/>
      <c r="Z1993" s="421" t="n"/>
      <c r="AA1993" s="421" t="n"/>
      <c r="AB1993" s="421" t="n"/>
      <c r="AC1993" s="421" t="n"/>
      <c r="AD1993" s="421" t="n"/>
      <c r="AE1993" s="421" t="n"/>
      <c r="AF1993" s="421" t="n"/>
      <c r="AG1993" s="421" t="n"/>
      <c r="AH1993" s="421" t="n"/>
      <c r="AI1993" s="421" t="n"/>
      <c r="AJ1993" s="297" t="n"/>
      <c r="AK1993" s="297" t="n"/>
      <c r="AL1993" s="284" t="n"/>
      <c r="AM1993" s="297" t="n"/>
      <c r="AN1993" s="285" t="n"/>
      <c r="AO1993" s="297" t="n"/>
      <c r="AP1993" s="297" t="n"/>
      <c r="AQ1993" s="297" t="n"/>
      <c r="AR1993" s="297" t="n"/>
      <c r="AS1993" s="297" t="n"/>
      <c r="AT1993" s="285" t="n"/>
      <c r="AU1993" s="297" t="n"/>
      <c r="AV1993" s="297" t="n"/>
      <c r="AW1993" s="297" t="n"/>
      <c r="AX1993" s="297" t="n"/>
      <c r="AY1993" s="286" t="n"/>
      <c r="AZ1993" s="286" t="n"/>
      <c r="BA1993" s="287" t="n"/>
      <c r="BB1993" s="286" t="n"/>
      <c r="BC1993" s="286" t="n"/>
      <c r="BD1993" s="286" t="n"/>
      <c r="BE1993" s="286" t="n"/>
      <c r="BF1993" s="286" t="n"/>
      <c r="BG1993" s="286" t="n"/>
      <c r="BH1993" s="297" t="n"/>
      <c r="BI1993" s="297" t="n"/>
      <c r="BJ1993" s="297" t="n"/>
      <c r="BK1993" s="297" t="n"/>
      <c r="BL1993" s="297" t="n"/>
      <c r="BM1993" s="297" t="n"/>
      <c r="BN1993" s="297" t="n"/>
      <c r="BO1993" s="285" t="n"/>
      <c r="BP1993" s="297" t="n"/>
      <c r="BQ1993" s="297" t="n"/>
      <c r="BR1993" s="297" t="n"/>
      <c r="BS1993" s="297" t="n"/>
      <c r="BT1993" s="297" t="n"/>
      <c r="BU1993" s="297" t="n"/>
      <c r="BV1993" s="297" t="n"/>
      <c r="BW1993" s="288" t="n"/>
      <c r="BX1993" s="276">
        <f>SUM(IF(COUNTIF(MediaScorecard!CC2480, "*1.*"), 2, 0), IF(COUNTIF(MediaScorecard!CC2480, "*2.*"), 2, 0), IF(COUNTIF(MediaScorecard!CC2480, "*3.*"), 2, 0), IF(COUNTIF(MediaScorecard!CC2480, "*4.*"), 2, 0), IF(COUNTIF(MediaScorecard!CC2480, "*5.*"), 2, 0), IF(COUNTIF(MediaScorecard!CC2480, "*6.*"), 2, 0))</f>
        <v/>
      </c>
      <c r="BY1993" s="277">
        <f t="array" ref="BY1993">SUM(VALUE(AT1993),VALUE(AU1993),VALUE(AV1993),VALUE(AW1993),VALUE(AX1993),VALUE(AY1993),VALUE(AZ1993),VALUE(BB1993),VALUE(BC1993),VALUE(BD1993),VALUE(BE1993),VALUE(BF1993),VALUE(BG1993),VALUE(BH1993),VALUE(BI1993),VALUE(BJ1993),VALUE(BK1993),VALUE(BL1993),VALUE(BM1993),VALUE(BN1993),VALUE(BO1993),VALUE(BP1993),VALUE(BQ1993),VALUE(BR1993),VALUE(BS1993),VALUE(BT1993),VALUE(BU1993),VALUE(BV1993),VALUE(BW1993))</f>
        <v/>
      </c>
      <c r="BZ1993" s="307" t="n"/>
      <c r="CA1993" s="307" t="n"/>
      <c r="CB1993" s="307" t="n"/>
      <c r="CC1993" s="307" t="n"/>
      <c r="CD1993" s="307" t="n"/>
      <c r="CE1993" s="307" t="n"/>
      <c r="CF1993" s="307" t="n"/>
      <c r="CG1993" s="307" t="n"/>
      <c r="CH1993" s="307" t="n"/>
      <c r="CI1993" s="307" t="n"/>
      <c r="CJ1993" s="307" t="n"/>
      <c r="CK1993" s="307" t="n"/>
      <c r="CL1993" s="307" t="n"/>
      <c r="CM1993" s="307" t="n"/>
      <c r="CN1993" s="307" t="n"/>
      <c r="CO1993" s="307" t="n"/>
      <c r="CP1993" s="307" t="n"/>
      <c r="CQ1993" s="307" t="n"/>
      <c r="CR1993" s="279" t="n"/>
      <c r="CS1993" s="280" t="n"/>
      <c r="CT1993" s="421">
        <f>(IF(OR(MediaScorecard!BG2480="x", MediaScorecard!BH2480="x",MediaScorecard!BI2480="x",MediaScorecard!BJ2480="x",MediaScorecard!BK2480="x"),1, 2))</f>
        <v/>
      </c>
      <c r="CU1993" s="308" t="n"/>
      <c r="CV1993" s="308" t="n"/>
      <c r="CW1993" s="308" t="n"/>
      <c r="CX1993" s="309" t="n"/>
      <c r="CY1993" s="308" t="n"/>
      <c r="CZ1993" s="308" t="n"/>
      <c r="DA1993" s="308" t="n"/>
    </row>
    <row r="1994" ht="21" customHeight="1" s="590">
      <c r="A1994" s="421" t="n"/>
      <c r="B1994" s="270" t="n"/>
      <c r="C1994" s="269" t="n"/>
      <c r="D1994" s="267" t="n"/>
      <c r="E1994" s="267" t="n"/>
      <c r="F1994" s="268" t="n"/>
      <c r="G1994" s="421" t="n"/>
      <c r="H1994" s="269" t="n"/>
      <c r="I1994" s="421" t="n"/>
      <c r="J1994" s="421" t="n"/>
      <c r="K1994" s="421" t="n"/>
      <c r="L1994" s="421" t="n"/>
      <c r="M1994" s="421" t="n"/>
      <c r="N1994" s="421" t="n"/>
      <c r="O1994" s="421" t="n"/>
      <c r="P1994" s="421" t="n"/>
      <c r="Q1994" s="421" t="n"/>
      <c r="R1994" s="270" t="n"/>
      <c r="S1994" s="421" t="n"/>
      <c r="T1994" s="421" t="n"/>
      <c r="U1994" s="421" t="n"/>
      <c r="V1994" s="421" t="n"/>
      <c r="W1994" s="421" t="n"/>
      <c r="X1994" s="421" t="n"/>
      <c r="Y1994" s="421" t="n"/>
      <c r="Z1994" s="421" t="n"/>
      <c r="AA1994" s="421" t="n"/>
      <c r="AB1994" s="421" t="n"/>
      <c r="AC1994" s="421" t="n"/>
      <c r="AD1994" s="421" t="n"/>
      <c r="AE1994" s="421" t="n"/>
      <c r="AF1994" s="421" t="n"/>
      <c r="AG1994" s="421" t="n"/>
      <c r="AH1994" s="421" t="n"/>
      <c r="AI1994" s="421" t="n"/>
      <c r="AJ1994" s="297" t="n"/>
      <c r="AK1994" s="297" t="n"/>
      <c r="AL1994" s="284" t="n"/>
      <c r="AM1994" s="297" t="n"/>
      <c r="AN1994" s="285" t="n"/>
      <c r="AO1994" s="297" t="n"/>
      <c r="AP1994" s="297" t="n"/>
      <c r="AQ1994" s="297" t="n"/>
      <c r="AR1994" s="297" t="n"/>
      <c r="AS1994" s="297" t="n"/>
      <c r="AT1994" s="285" t="n"/>
      <c r="AU1994" s="297" t="n"/>
      <c r="AV1994" s="297" t="n"/>
      <c r="AW1994" s="297" t="n"/>
      <c r="AX1994" s="297" t="n"/>
      <c r="AY1994" s="286" t="n"/>
      <c r="AZ1994" s="286" t="n"/>
      <c r="BA1994" s="287" t="n"/>
      <c r="BB1994" s="286" t="n"/>
      <c r="BC1994" s="286" t="n"/>
      <c r="BD1994" s="286" t="n"/>
      <c r="BE1994" s="286" t="n"/>
      <c r="BF1994" s="286" t="n"/>
      <c r="BG1994" s="286" t="n"/>
      <c r="BH1994" s="297" t="n"/>
      <c r="BI1994" s="297" t="n"/>
      <c r="BJ1994" s="297" t="n"/>
      <c r="BK1994" s="297" t="n"/>
      <c r="BL1994" s="297" t="n"/>
      <c r="BM1994" s="297" t="n"/>
      <c r="BN1994" s="297" t="n"/>
      <c r="BO1994" s="285" t="n"/>
      <c r="BP1994" s="297" t="n"/>
      <c r="BQ1994" s="297" t="n"/>
      <c r="BR1994" s="297" t="n"/>
      <c r="BS1994" s="297" t="n"/>
      <c r="BT1994" s="297" t="n"/>
      <c r="BU1994" s="297" t="n"/>
      <c r="BV1994" s="297" t="n"/>
      <c r="BW1994" s="288" t="n"/>
      <c r="BX1994" s="276">
        <f>SUM(IF(COUNTIF(MediaScorecard!CC2481, "*1.*"), 2, 0), IF(COUNTIF(MediaScorecard!CC2481, "*2.*"), 2, 0), IF(COUNTIF(MediaScorecard!CC2481, "*3.*"), 2, 0), IF(COUNTIF(MediaScorecard!CC2481, "*4.*"), 2, 0), IF(COUNTIF(MediaScorecard!CC2481, "*5.*"), 2, 0), IF(COUNTIF(MediaScorecard!CC2481, "*6.*"), 2, 0))</f>
        <v/>
      </c>
      <c r="BY1994" s="277">
        <f t="array" ref="BY1994">SUM(VALUE(AT1994),VALUE(AU1994),VALUE(AV1994),VALUE(AW1994),VALUE(AX1994),VALUE(AY1994),VALUE(AZ1994),VALUE(BB1994),VALUE(BC1994),VALUE(BD1994),VALUE(BE1994),VALUE(BF1994),VALUE(BG1994),VALUE(BH1994),VALUE(BI1994),VALUE(BJ1994),VALUE(BK1994),VALUE(BL1994),VALUE(BM1994),VALUE(BN1994),VALUE(BO1994),VALUE(BP1994),VALUE(BQ1994),VALUE(BR1994),VALUE(BS1994),VALUE(BT1994),VALUE(BU1994),VALUE(BV1994),VALUE(BW1994))</f>
        <v/>
      </c>
      <c r="BZ1994" s="307" t="n"/>
      <c r="CA1994" s="307" t="n"/>
      <c r="CB1994" s="307" t="n"/>
      <c r="CC1994" s="307" t="n"/>
      <c r="CD1994" s="307" t="n"/>
      <c r="CE1994" s="307" t="n"/>
      <c r="CF1994" s="307" t="n"/>
      <c r="CG1994" s="307" t="n"/>
      <c r="CH1994" s="307" t="n"/>
      <c r="CI1994" s="307" t="n"/>
      <c r="CJ1994" s="307" t="n"/>
      <c r="CK1994" s="307" t="n"/>
      <c r="CL1994" s="307" t="n"/>
      <c r="CM1994" s="307" t="n"/>
      <c r="CN1994" s="307" t="n"/>
      <c r="CO1994" s="307" t="n"/>
      <c r="CP1994" s="307" t="n"/>
      <c r="CQ1994" s="307" t="n"/>
      <c r="CR1994" s="279" t="n"/>
      <c r="CS1994" s="280" t="n"/>
      <c r="CT1994" s="421">
        <f>(IF(OR(MediaScorecard!BG2481="x", MediaScorecard!BH2481="x",MediaScorecard!BI2481="x",MediaScorecard!BJ2481="x",MediaScorecard!BK2481="x"),1, 2))</f>
        <v/>
      </c>
      <c r="CU1994" s="308" t="n"/>
      <c r="CV1994" s="308" t="n"/>
      <c r="CW1994" s="308" t="n"/>
      <c r="CX1994" s="309" t="n"/>
      <c r="CY1994" s="308" t="n"/>
      <c r="CZ1994" s="308" t="n"/>
      <c r="DA1994" s="308" t="n"/>
    </row>
    <row r="1995" ht="21" customHeight="1" s="590">
      <c r="A1995" s="421" t="n"/>
      <c r="B1995" s="270" t="n"/>
      <c r="C1995" s="269" t="n"/>
      <c r="D1995" s="267" t="n"/>
      <c r="E1995" s="267" t="n"/>
      <c r="F1995" s="268" t="n"/>
      <c r="G1995" s="421" t="n"/>
      <c r="H1995" s="269" t="n"/>
      <c r="I1995" s="421" t="n"/>
      <c r="J1995" s="421" t="n"/>
      <c r="K1995" s="421" t="n"/>
      <c r="L1995" s="421" t="n"/>
      <c r="M1995" s="421" t="n"/>
      <c r="N1995" s="421" t="n"/>
      <c r="O1995" s="421" t="n"/>
      <c r="P1995" s="421" t="n"/>
      <c r="Q1995" s="421" t="n"/>
      <c r="R1995" s="270" t="n"/>
      <c r="S1995" s="421" t="n"/>
      <c r="T1995" s="421" t="n"/>
      <c r="U1995" s="421" t="n"/>
      <c r="V1995" s="421" t="n"/>
      <c r="W1995" s="421" t="n"/>
      <c r="X1995" s="421" t="n"/>
      <c r="Y1995" s="421" t="n"/>
      <c r="Z1995" s="421" t="n"/>
      <c r="AA1995" s="421" t="n"/>
      <c r="AB1995" s="421" t="n"/>
      <c r="AC1995" s="421" t="n"/>
      <c r="AD1995" s="421" t="n"/>
      <c r="AE1995" s="421" t="n"/>
      <c r="AF1995" s="421" t="n"/>
      <c r="AG1995" s="421" t="n"/>
      <c r="AH1995" s="421" t="n"/>
      <c r="AI1995" s="421" t="n"/>
      <c r="AJ1995" s="297" t="n"/>
      <c r="AK1995" s="297" t="n"/>
      <c r="AL1995" s="284" t="n"/>
      <c r="AM1995" s="297" t="n"/>
      <c r="AN1995" s="285" t="n"/>
      <c r="AO1995" s="297" t="n"/>
      <c r="AP1995" s="297" t="n"/>
      <c r="AQ1995" s="297" t="n"/>
      <c r="AR1995" s="297" t="n"/>
      <c r="AS1995" s="297" t="n"/>
      <c r="AT1995" s="285" t="n"/>
      <c r="AU1995" s="297" t="n"/>
      <c r="AV1995" s="297" t="n"/>
      <c r="AW1995" s="297" t="n"/>
      <c r="AX1995" s="297" t="n"/>
      <c r="AY1995" s="286" t="n"/>
      <c r="AZ1995" s="286" t="n"/>
      <c r="BA1995" s="287" t="n"/>
      <c r="BB1995" s="286" t="n"/>
      <c r="BC1995" s="286" t="n"/>
      <c r="BD1995" s="286" t="n"/>
      <c r="BE1995" s="286" t="n"/>
      <c r="BF1995" s="286" t="n"/>
      <c r="BG1995" s="286" t="n"/>
      <c r="BH1995" s="297" t="n"/>
      <c r="BI1995" s="297" t="n"/>
      <c r="BJ1995" s="297" t="n"/>
      <c r="BK1995" s="297" t="n"/>
      <c r="BL1995" s="297" t="n"/>
      <c r="BM1995" s="297" t="n"/>
      <c r="BN1995" s="297" t="n"/>
      <c r="BO1995" s="285" t="n"/>
      <c r="BP1995" s="297" t="n"/>
      <c r="BQ1995" s="297" t="n"/>
      <c r="BR1995" s="297" t="n"/>
      <c r="BS1995" s="297" t="n"/>
      <c r="BT1995" s="297" t="n"/>
      <c r="BU1995" s="297" t="n"/>
      <c r="BV1995" s="297" t="n"/>
      <c r="BW1995" s="288" t="n"/>
      <c r="BX1995" s="276">
        <f>SUM(IF(COUNTIF(MediaScorecard!CC2482, "*1.*"), 2, 0), IF(COUNTIF(MediaScorecard!CC2482, "*2.*"), 2, 0), IF(COUNTIF(MediaScorecard!CC2482, "*3.*"), 2, 0), IF(COUNTIF(MediaScorecard!CC2482, "*4.*"), 2, 0), IF(COUNTIF(MediaScorecard!CC2482, "*5.*"), 2, 0), IF(COUNTIF(MediaScorecard!CC2482, "*6.*"), 2, 0))</f>
        <v/>
      </c>
      <c r="BY1995" s="277">
        <f t="array" ref="BY1995">SUM(VALUE(AT1995),VALUE(AU1995),VALUE(AV1995),VALUE(AW1995),VALUE(AX1995),VALUE(AY1995),VALUE(AZ1995),VALUE(BB1995),VALUE(BC1995),VALUE(BD1995),VALUE(BE1995),VALUE(BF1995),VALUE(BG1995),VALUE(BH1995),VALUE(BI1995),VALUE(BJ1995),VALUE(BK1995),VALUE(BL1995),VALUE(BM1995),VALUE(BN1995),VALUE(BO1995),VALUE(BP1995),VALUE(BQ1995),VALUE(BR1995),VALUE(BS1995),VALUE(BT1995),VALUE(BU1995),VALUE(BV1995),VALUE(BW1995))</f>
        <v/>
      </c>
      <c r="BZ1995" s="307" t="n"/>
      <c r="CA1995" s="307" t="n"/>
      <c r="CB1995" s="307" t="n"/>
      <c r="CC1995" s="307" t="n"/>
      <c r="CD1995" s="307" t="n"/>
      <c r="CE1995" s="307" t="n"/>
      <c r="CF1995" s="307" t="n"/>
      <c r="CG1995" s="307" t="n"/>
      <c r="CH1995" s="307" t="n"/>
      <c r="CI1995" s="307" t="n"/>
      <c r="CJ1995" s="307" t="n"/>
      <c r="CK1995" s="307" t="n"/>
      <c r="CL1995" s="307" t="n"/>
      <c r="CM1995" s="307" t="n"/>
      <c r="CN1995" s="307" t="n"/>
      <c r="CO1995" s="307" t="n"/>
      <c r="CP1995" s="307" t="n"/>
      <c r="CQ1995" s="307" t="n"/>
      <c r="CR1995" s="279" t="n"/>
      <c r="CS1995" s="280" t="n"/>
      <c r="CT1995" s="421">
        <f>(IF(OR(MediaScorecard!BG2482="x", MediaScorecard!BH2482="x",MediaScorecard!BI2482="x",MediaScorecard!BJ2482="x",MediaScorecard!BK2482="x"),1, 2))</f>
        <v/>
      </c>
      <c r="CU1995" s="308" t="n"/>
      <c r="CV1995" s="308" t="n"/>
      <c r="CW1995" s="308" t="n"/>
      <c r="CX1995" s="309" t="n"/>
      <c r="CY1995" s="308" t="n"/>
      <c r="CZ1995" s="308" t="n"/>
      <c r="DA1995" s="308" t="n"/>
    </row>
    <row r="1996" ht="21" customHeight="1" s="590">
      <c r="A1996" s="421" t="n"/>
      <c r="B1996" s="270" t="n"/>
      <c r="C1996" s="269" t="n"/>
      <c r="D1996" s="267" t="n"/>
      <c r="E1996" s="267" t="n"/>
      <c r="F1996" s="268" t="n"/>
      <c r="G1996" s="421" t="n"/>
      <c r="H1996" s="269" t="n"/>
      <c r="I1996" s="421" t="n"/>
      <c r="J1996" s="421" t="n"/>
      <c r="K1996" s="421" t="n"/>
      <c r="L1996" s="421" t="n"/>
      <c r="M1996" s="421" t="n"/>
      <c r="N1996" s="421" t="n"/>
      <c r="O1996" s="421" t="n"/>
      <c r="P1996" s="421" t="n"/>
      <c r="Q1996" s="421" t="n"/>
      <c r="R1996" s="270" t="n"/>
      <c r="S1996" s="421" t="n"/>
      <c r="T1996" s="421" t="n"/>
      <c r="U1996" s="421" t="n"/>
      <c r="V1996" s="421" t="n"/>
      <c r="W1996" s="421" t="n"/>
      <c r="X1996" s="421" t="n"/>
      <c r="Y1996" s="421" t="n"/>
      <c r="Z1996" s="421" t="n"/>
      <c r="AA1996" s="421" t="n"/>
      <c r="AB1996" s="421" t="n"/>
      <c r="AC1996" s="421" t="n"/>
      <c r="AD1996" s="421" t="n"/>
      <c r="AE1996" s="421" t="n"/>
      <c r="AF1996" s="421" t="n"/>
      <c r="AG1996" s="421" t="n"/>
      <c r="AH1996" s="421" t="n"/>
      <c r="AI1996" s="421" t="n"/>
      <c r="AJ1996" s="297" t="n"/>
      <c r="AK1996" s="297" t="n"/>
      <c r="AL1996" s="284" t="n"/>
      <c r="AM1996" s="297" t="n"/>
      <c r="AN1996" s="285" t="n"/>
      <c r="AO1996" s="297" t="n"/>
      <c r="AP1996" s="297" t="n"/>
      <c r="AQ1996" s="297" t="n"/>
      <c r="AR1996" s="297" t="n"/>
      <c r="AS1996" s="297" t="n"/>
      <c r="AT1996" s="285" t="n"/>
      <c r="AU1996" s="297" t="n"/>
      <c r="AV1996" s="297" t="n"/>
      <c r="AW1996" s="297" t="n"/>
      <c r="AX1996" s="297" t="n"/>
      <c r="AY1996" s="286" t="n"/>
      <c r="AZ1996" s="286" t="n"/>
      <c r="BA1996" s="287" t="n"/>
      <c r="BB1996" s="286" t="n"/>
      <c r="BC1996" s="286" t="n"/>
      <c r="BD1996" s="286" t="n"/>
      <c r="BE1996" s="286" t="n"/>
      <c r="BF1996" s="286" t="n"/>
      <c r="BG1996" s="286" t="n"/>
      <c r="BH1996" s="297" t="n"/>
      <c r="BI1996" s="297" t="n"/>
      <c r="BJ1996" s="297" t="n"/>
      <c r="BK1996" s="297" t="n"/>
      <c r="BL1996" s="297" t="n"/>
      <c r="BM1996" s="297" t="n"/>
      <c r="BN1996" s="297" t="n"/>
      <c r="BO1996" s="285" t="n"/>
      <c r="BP1996" s="297" t="n"/>
      <c r="BQ1996" s="297" t="n"/>
      <c r="BR1996" s="297" t="n"/>
      <c r="BS1996" s="297" t="n"/>
      <c r="BT1996" s="297" t="n"/>
      <c r="BU1996" s="297" t="n"/>
      <c r="BV1996" s="297" t="n"/>
      <c r="BW1996" s="288" t="n"/>
      <c r="BX1996" s="276">
        <f>SUM(IF(COUNTIF(MediaScorecard!CC2483, "*1.*"), 2, 0), IF(COUNTIF(MediaScorecard!CC2483, "*2.*"), 2, 0), IF(COUNTIF(MediaScorecard!CC2483, "*3.*"), 2, 0), IF(COUNTIF(MediaScorecard!CC2483, "*4.*"), 2, 0), IF(COUNTIF(MediaScorecard!CC2483, "*5.*"), 2, 0), IF(COUNTIF(MediaScorecard!CC2483, "*6.*"), 2, 0))</f>
        <v/>
      </c>
      <c r="BY1996" s="277">
        <f t="array" ref="BY1996">SUM(VALUE(AT1996),VALUE(AU1996),VALUE(AV1996),VALUE(AW1996),VALUE(AX1996),VALUE(AY1996),VALUE(AZ1996),VALUE(BB1996),VALUE(BC1996),VALUE(BD1996),VALUE(BE1996),VALUE(BF1996),VALUE(BG1996),VALUE(BH1996),VALUE(BI1996),VALUE(BJ1996),VALUE(BK1996),VALUE(BL1996),VALUE(BM1996),VALUE(BN1996),VALUE(BO1996),VALUE(BP1996),VALUE(BQ1996),VALUE(BR1996),VALUE(BS1996),VALUE(BT1996),VALUE(BU1996),VALUE(BV1996),VALUE(BW1996))</f>
        <v/>
      </c>
      <c r="BZ1996" s="307" t="n"/>
      <c r="CA1996" s="307" t="n"/>
      <c r="CB1996" s="307" t="n"/>
      <c r="CC1996" s="307" t="n"/>
      <c r="CD1996" s="307" t="n"/>
      <c r="CE1996" s="307" t="n"/>
      <c r="CF1996" s="307" t="n"/>
      <c r="CG1996" s="307" t="n"/>
      <c r="CH1996" s="307" t="n"/>
      <c r="CI1996" s="307" t="n"/>
      <c r="CJ1996" s="307" t="n"/>
      <c r="CK1996" s="307" t="n"/>
      <c r="CL1996" s="307" t="n"/>
      <c r="CM1996" s="307" t="n"/>
      <c r="CN1996" s="307" t="n"/>
      <c r="CO1996" s="307" t="n"/>
      <c r="CP1996" s="307" t="n"/>
      <c r="CQ1996" s="307" t="n"/>
      <c r="CR1996" s="279" t="n"/>
      <c r="CS1996" s="280" t="n"/>
      <c r="CT1996" s="421">
        <f>(IF(OR(MediaScorecard!BG2483="x", MediaScorecard!BH2483="x",MediaScorecard!BI2483="x",MediaScorecard!BJ2483="x",MediaScorecard!BK2483="x"),1, 2))</f>
        <v/>
      </c>
      <c r="CU1996" s="308" t="n"/>
      <c r="CV1996" s="308" t="n"/>
      <c r="CW1996" s="308" t="n"/>
      <c r="CX1996" s="309" t="n"/>
      <c r="CY1996" s="308" t="n"/>
      <c r="CZ1996" s="308" t="n"/>
      <c r="DA1996" s="308" t="n"/>
    </row>
    <row r="1997" ht="21" customHeight="1" s="590">
      <c r="A1997" s="421" t="n"/>
      <c r="B1997" s="270" t="n"/>
      <c r="C1997" s="269" t="n"/>
      <c r="D1997" s="267" t="n"/>
      <c r="E1997" s="267" t="n"/>
      <c r="F1997" s="268" t="n"/>
      <c r="G1997" s="421" t="n"/>
      <c r="H1997" s="269" t="n"/>
      <c r="I1997" s="421" t="n"/>
      <c r="J1997" s="421" t="n"/>
      <c r="K1997" s="421" t="n"/>
      <c r="L1997" s="421" t="n"/>
      <c r="M1997" s="421" t="n"/>
      <c r="N1997" s="421" t="n"/>
      <c r="O1997" s="421" t="n"/>
      <c r="P1997" s="421" t="n"/>
      <c r="Q1997" s="421" t="n"/>
      <c r="R1997" s="270" t="n"/>
      <c r="S1997" s="421" t="n"/>
      <c r="T1997" s="421" t="n"/>
      <c r="U1997" s="421" t="n"/>
      <c r="V1997" s="421" t="n"/>
      <c r="W1997" s="421" t="n"/>
      <c r="X1997" s="421" t="n"/>
      <c r="Y1997" s="421" t="n"/>
      <c r="Z1997" s="421" t="n"/>
      <c r="AA1997" s="421" t="n"/>
      <c r="AB1997" s="421" t="n"/>
      <c r="AC1997" s="421" t="n"/>
      <c r="AD1997" s="421" t="n"/>
      <c r="AE1997" s="421" t="n"/>
      <c r="AF1997" s="421" t="n"/>
      <c r="AG1997" s="421" t="n"/>
      <c r="AH1997" s="421" t="n"/>
      <c r="AI1997" s="421" t="n"/>
      <c r="AJ1997" s="297" t="n"/>
      <c r="AK1997" s="297" t="n"/>
      <c r="AL1997" s="284" t="n"/>
      <c r="AM1997" s="297" t="n"/>
      <c r="AN1997" s="285" t="n"/>
      <c r="AO1997" s="297" t="n"/>
      <c r="AP1997" s="297" t="n"/>
      <c r="AQ1997" s="297" t="n"/>
      <c r="AR1997" s="297" t="n"/>
      <c r="AS1997" s="297" t="n"/>
      <c r="AT1997" s="285" t="n"/>
      <c r="AU1997" s="297" t="n"/>
      <c r="AV1997" s="297" t="n"/>
      <c r="AW1997" s="297" t="n"/>
      <c r="AX1997" s="297" t="n"/>
      <c r="AY1997" s="286" t="n"/>
      <c r="AZ1997" s="286" t="n"/>
      <c r="BA1997" s="287" t="n"/>
      <c r="BB1997" s="286" t="n"/>
      <c r="BC1997" s="286" t="n"/>
      <c r="BD1997" s="286" t="n"/>
      <c r="BE1997" s="286" t="n"/>
      <c r="BF1997" s="286" t="n"/>
      <c r="BG1997" s="286" t="n"/>
      <c r="BH1997" s="297" t="n"/>
      <c r="BI1997" s="297" t="n"/>
      <c r="BJ1997" s="297" t="n"/>
      <c r="BK1997" s="297" t="n"/>
      <c r="BL1997" s="297" t="n"/>
      <c r="BM1997" s="297" t="n"/>
      <c r="BN1997" s="297" t="n"/>
      <c r="BO1997" s="285" t="n"/>
      <c r="BP1997" s="297" t="n"/>
      <c r="BQ1997" s="297" t="n"/>
      <c r="BR1997" s="297" t="n"/>
      <c r="BS1997" s="297" t="n"/>
      <c r="BT1997" s="297" t="n"/>
      <c r="BU1997" s="297" t="n"/>
      <c r="BV1997" s="297" t="n"/>
      <c r="BW1997" s="288" t="n"/>
      <c r="BX1997" s="276">
        <f>SUM(IF(COUNTIF(MediaScorecard!CC2484, "*1.*"), 2, 0), IF(COUNTIF(MediaScorecard!CC2484, "*2.*"), 2, 0), IF(COUNTIF(MediaScorecard!CC2484, "*3.*"), 2, 0), IF(COUNTIF(MediaScorecard!CC2484, "*4.*"), 2, 0), IF(COUNTIF(MediaScorecard!CC2484, "*5.*"), 2, 0), IF(COUNTIF(MediaScorecard!CC2484, "*6.*"), 2, 0))</f>
        <v/>
      </c>
      <c r="BY1997" s="277">
        <f t="array" ref="BY1997">SUM(VALUE(AT1997),VALUE(AU1997),VALUE(AV1997),VALUE(AW1997),VALUE(AX1997),VALUE(AY1997),VALUE(AZ1997),VALUE(BB1997),VALUE(BC1997),VALUE(BD1997),VALUE(BE1997),VALUE(BF1997),VALUE(BG1997),VALUE(BH1997),VALUE(BI1997),VALUE(BJ1997),VALUE(BK1997),VALUE(BL1997),VALUE(BM1997),VALUE(BN1997),VALUE(BO1997),VALUE(BP1997),VALUE(BQ1997),VALUE(BR1997),VALUE(BS1997),VALUE(BT1997),VALUE(BU1997),VALUE(BV1997),VALUE(BW1997))</f>
        <v/>
      </c>
      <c r="BZ1997" s="307" t="n"/>
      <c r="CA1997" s="307" t="n"/>
      <c r="CB1997" s="307" t="n"/>
      <c r="CC1997" s="307" t="n"/>
      <c r="CD1997" s="307" t="n"/>
      <c r="CE1997" s="307" t="n"/>
      <c r="CF1997" s="307" t="n"/>
      <c r="CG1997" s="307" t="n"/>
      <c r="CH1997" s="307" t="n"/>
      <c r="CI1997" s="307" t="n"/>
      <c r="CJ1997" s="307" t="n"/>
      <c r="CK1997" s="307" t="n"/>
      <c r="CL1997" s="307" t="n"/>
      <c r="CM1997" s="307" t="n"/>
      <c r="CN1997" s="307" t="n"/>
      <c r="CO1997" s="307" t="n"/>
      <c r="CP1997" s="307" t="n"/>
      <c r="CQ1997" s="307" t="n"/>
      <c r="CR1997" s="279" t="n"/>
      <c r="CS1997" s="280" t="n"/>
      <c r="CT1997" s="421">
        <f>(IF(OR(MediaScorecard!BG2484="x", MediaScorecard!BH2484="x",MediaScorecard!BI2484="x",MediaScorecard!BJ2484="x",MediaScorecard!BK2484="x"),1, 2))</f>
        <v/>
      </c>
      <c r="CU1997" s="308" t="n"/>
      <c r="CV1997" s="308" t="n"/>
      <c r="CW1997" s="308" t="n"/>
      <c r="CX1997" s="309" t="n"/>
      <c r="CY1997" s="308" t="n"/>
      <c r="CZ1997" s="308" t="n"/>
      <c r="DA1997" s="308" t="n"/>
    </row>
    <row r="1998" ht="21" customHeight="1" s="590">
      <c r="A1998" s="421" t="n"/>
      <c r="B1998" s="270" t="n"/>
      <c r="C1998" s="269" t="n"/>
      <c r="D1998" s="267" t="n"/>
      <c r="E1998" s="267" t="n"/>
      <c r="F1998" s="268" t="n"/>
      <c r="G1998" s="421" t="n"/>
      <c r="H1998" s="269" t="n"/>
      <c r="I1998" s="421" t="n"/>
      <c r="J1998" s="421" t="n"/>
      <c r="K1998" s="421" t="n"/>
      <c r="L1998" s="421" t="n"/>
      <c r="M1998" s="421" t="n"/>
      <c r="N1998" s="421" t="n"/>
      <c r="O1998" s="421" t="n"/>
      <c r="P1998" s="421" t="n"/>
      <c r="Q1998" s="421" t="n"/>
      <c r="R1998" s="270" t="n"/>
      <c r="S1998" s="421" t="n"/>
      <c r="T1998" s="421" t="n"/>
      <c r="U1998" s="421" t="n"/>
      <c r="V1998" s="421" t="n"/>
      <c r="W1998" s="421" t="n"/>
      <c r="X1998" s="421" t="n"/>
      <c r="Y1998" s="421" t="n"/>
      <c r="Z1998" s="421" t="n"/>
      <c r="AA1998" s="421" t="n"/>
      <c r="AB1998" s="421" t="n"/>
      <c r="AC1998" s="421" t="n"/>
      <c r="AD1998" s="421" t="n"/>
      <c r="AE1998" s="421" t="n"/>
      <c r="AF1998" s="421" t="n"/>
      <c r="AG1998" s="421" t="n"/>
      <c r="AH1998" s="421" t="n"/>
      <c r="AI1998" s="421" t="n"/>
      <c r="AJ1998" s="297" t="n"/>
      <c r="AK1998" s="297" t="n"/>
      <c r="AL1998" s="284" t="n"/>
      <c r="AM1998" s="297" t="n"/>
      <c r="AN1998" s="285" t="n"/>
      <c r="AO1998" s="297" t="n"/>
      <c r="AP1998" s="297" t="n"/>
      <c r="AQ1998" s="297" t="n"/>
      <c r="AR1998" s="297" t="n"/>
      <c r="AS1998" s="297" t="n"/>
      <c r="AT1998" s="285" t="n"/>
      <c r="AU1998" s="297" t="n"/>
      <c r="AV1998" s="297" t="n"/>
      <c r="AW1998" s="297" t="n"/>
      <c r="AX1998" s="297" t="n"/>
      <c r="AY1998" s="286" t="n"/>
      <c r="AZ1998" s="286" t="n"/>
      <c r="BA1998" s="287" t="n"/>
      <c r="BB1998" s="286" t="n"/>
      <c r="BC1998" s="286" t="n"/>
      <c r="BD1998" s="286" t="n"/>
      <c r="BE1998" s="286" t="n"/>
      <c r="BF1998" s="286" t="n"/>
      <c r="BG1998" s="286" t="n"/>
      <c r="BH1998" s="297" t="n"/>
      <c r="BI1998" s="297" t="n"/>
      <c r="BJ1998" s="297" t="n"/>
      <c r="BK1998" s="297" t="n"/>
      <c r="BL1998" s="297" t="n"/>
      <c r="BM1998" s="297" t="n"/>
      <c r="BN1998" s="297" t="n"/>
      <c r="BO1998" s="285" t="n"/>
      <c r="BP1998" s="297" t="n"/>
      <c r="BQ1998" s="297" t="n"/>
      <c r="BR1998" s="297" t="n"/>
      <c r="BS1998" s="297" t="n"/>
      <c r="BT1998" s="297" t="n"/>
      <c r="BU1998" s="297" t="n"/>
      <c r="BV1998" s="297" t="n"/>
      <c r="BW1998" s="288" t="n"/>
      <c r="BX1998" s="276">
        <f>SUM(IF(COUNTIF(MediaScorecard!CC2485, "*1.*"), 2, 0), IF(COUNTIF(MediaScorecard!CC2485, "*2.*"), 2, 0), IF(COUNTIF(MediaScorecard!CC2485, "*3.*"), 2, 0), IF(COUNTIF(MediaScorecard!CC2485, "*4.*"), 2, 0), IF(COUNTIF(MediaScorecard!CC2485, "*5.*"), 2, 0), IF(COUNTIF(MediaScorecard!CC2485, "*6.*"), 2, 0))</f>
        <v/>
      </c>
      <c r="BY1998" s="277">
        <f t="array" ref="BY1998">SUM(VALUE(AT1998),VALUE(AU1998),VALUE(AV1998),VALUE(AW1998),VALUE(AX1998),VALUE(AY1998),VALUE(AZ1998),VALUE(BB1998),VALUE(BC1998),VALUE(BD1998),VALUE(BE1998),VALUE(BF1998),VALUE(BG1998),VALUE(BH1998),VALUE(BI1998),VALUE(BJ1998),VALUE(BK1998),VALUE(BL1998),VALUE(BM1998),VALUE(BN1998),VALUE(BO1998),VALUE(BP1998),VALUE(BQ1998),VALUE(BR1998),VALUE(BS1998),VALUE(BT1998),VALUE(BU1998),VALUE(BV1998),VALUE(BW1998))</f>
        <v/>
      </c>
      <c r="BZ1998" s="307" t="n"/>
      <c r="CA1998" s="307" t="n"/>
      <c r="CB1998" s="307" t="n"/>
      <c r="CC1998" s="307" t="n"/>
      <c r="CD1998" s="307" t="n"/>
      <c r="CE1998" s="307" t="n"/>
      <c r="CF1998" s="307" t="n"/>
      <c r="CG1998" s="307" t="n"/>
      <c r="CH1998" s="307" t="n"/>
      <c r="CI1998" s="307" t="n"/>
      <c r="CJ1998" s="307" t="n"/>
      <c r="CK1998" s="307" t="n"/>
      <c r="CL1998" s="307" t="n"/>
      <c r="CM1998" s="307" t="n"/>
      <c r="CN1998" s="307" t="n"/>
      <c r="CO1998" s="307" t="n"/>
      <c r="CP1998" s="307" t="n"/>
      <c r="CQ1998" s="307" t="n"/>
      <c r="CR1998" s="279" t="n"/>
      <c r="CS1998" s="280" t="n"/>
      <c r="CT1998" s="421">
        <f>(IF(OR(MediaScorecard!BG2485="x", MediaScorecard!BH2485="x",MediaScorecard!BI2485="x",MediaScorecard!BJ2485="x",MediaScorecard!BK2485="x"),1, 2))</f>
        <v/>
      </c>
      <c r="CU1998" s="308" t="n"/>
      <c r="CV1998" s="308" t="n"/>
      <c r="CW1998" s="308" t="n"/>
      <c r="CX1998" s="309" t="n"/>
      <c r="CY1998" s="308" t="n"/>
      <c r="CZ1998" s="308" t="n"/>
      <c r="DA1998" s="308" t="n"/>
    </row>
    <row r="1999" ht="21" customHeight="1" s="590">
      <c r="A1999" s="421" t="n"/>
      <c r="B1999" s="270" t="n"/>
      <c r="C1999" s="269" t="n"/>
      <c r="D1999" s="267" t="n"/>
      <c r="E1999" s="267" t="n"/>
      <c r="F1999" s="268" t="n"/>
      <c r="G1999" s="421" t="n"/>
      <c r="H1999" s="269" t="n"/>
      <c r="I1999" s="421" t="n"/>
      <c r="J1999" s="421" t="n"/>
      <c r="K1999" s="421" t="n"/>
      <c r="L1999" s="421" t="n"/>
      <c r="M1999" s="421" t="n"/>
      <c r="N1999" s="421" t="n"/>
      <c r="O1999" s="421" t="n"/>
      <c r="P1999" s="421" t="n"/>
      <c r="Q1999" s="421" t="n"/>
      <c r="R1999" s="270" t="n"/>
      <c r="S1999" s="421" t="n"/>
      <c r="T1999" s="421" t="n"/>
      <c r="U1999" s="421" t="n"/>
      <c r="V1999" s="421" t="n"/>
      <c r="W1999" s="421" t="n"/>
      <c r="X1999" s="421" t="n"/>
      <c r="Y1999" s="421" t="n"/>
      <c r="Z1999" s="421" t="n"/>
      <c r="AA1999" s="421" t="n"/>
      <c r="AB1999" s="421" t="n"/>
      <c r="AC1999" s="421" t="n"/>
      <c r="AD1999" s="421" t="n"/>
      <c r="AE1999" s="421" t="n"/>
      <c r="AF1999" s="421" t="n"/>
      <c r="AG1999" s="421" t="n"/>
      <c r="AH1999" s="421" t="n"/>
      <c r="AI1999" s="421" t="n"/>
      <c r="AJ1999" s="297" t="n"/>
      <c r="AK1999" s="297" t="n"/>
      <c r="AL1999" s="284" t="n"/>
      <c r="AM1999" s="297" t="n"/>
      <c r="AN1999" s="285" t="n"/>
      <c r="AO1999" s="297" t="n"/>
      <c r="AP1999" s="297" t="n"/>
      <c r="AQ1999" s="297" t="n"/>
      <c r="AR1999" s="297" t="n"/>
      <c r="AS1999" s="297" t="n"/>
      <c r="AT1999" s="285" t="n"/>
      <c r="AU1999" s="297" t="n"/>
      <c r="AV1999" s="297" t="n"/>
      <c r="AW1999" s="297" t="n"/>
      <c r="AX1999" s="297" t="n"/>
      <c r="AY1999" s="286" t="n"/>
      <c r="AZ1999" s="286" t="n"/>
      <c r="BA1999" s="287" t="n"/>
      <c r="BB1999" s="286" t="n"/>
      <c r="BC1999" s="286" t="n"/>
      <c r="BD1999" s="286" t="n"/>
      <c r="BE1999" s="286" t="n"/>
      <c r="BF1999" s="286" t="n"/>
      <c r="BG1999" s="286" t="n"/>
      <c r="BH1999" s="297" t="n"/>
      <c r="BI1999" s="297" t="n"/>
      <c r="BJ1999" s="297" t="n"/>
      <c r="BK1999" s="297" t="n"/>
      <c r="BL1999" s="297" t="n"/>
      <c r="BM1999" s="297" t="n"/>
      <c r="BN1999" s="297" t="n"/>
      <c r="BO1999" s="285" t="n"/>
      <c r="BP1999" s="297" t="n"/>
      <c r="BQ1999" s="297" t="n"/>
      <c r="BR1999" s="297" t="n"/>
      <c r="BS1999" s="297" t="n"/>
      <c r="BT1999" s="297" t="n"/>
      <c r="BU1999" s="297" t="n"/>
      <c r="BV1999" s="297" t="n"/>
      <c r="BW1999" s="288" t="n"/>
      <c r="BX1999" s="276">
        <f>SUM(IF(COUNTIF(MediaScorecard!CC2486, "*1.*"), 2, 0), IF(COUNTIF(MediaScorecard!CC2486, "*2.*"), 2, 0), IF(COUNTIF(MediaScorecard!CC2486, "*3.*"), 2, 0), IF(COUNTIF(MediaScorecard!CC2486, "*4.*"), 2, 0), IF(COUNTIF(MediaScorecard!CC2486, "*5.*"), 2, 0), IF(COUNTIF(MediaScorecard!CC2486, "*6.*"), 2, 0))</f>
        <v/>
      </c>
      <c r="BY1999" s="277">
        <f t="array" ref="BY1999">SUM(VALUE(AT1999),VALUE(AU1999),VALUE(AV1999),VALUE(AW1999),VALUE(AX1999),VALUE(AY1999),VALUE(AZ1999),VALUE(BB1999),VALUE(BC1999),VALUE(BD1999),VALUE(BE1999),VALUE(BF1999),VALUE(BG1999),VALUE(BH1999),VALUE(BI1999),VALUE(BJ1999),VALUE(BK1999),VALUE(BL1999),VALUE(BM1999),VALUE(BN1999),VALUE(BO1999),VALUE(BP1999),VALUE(BQ1999),VALUE(BR1999),VALUE(BS1999),VALUE(BT1999),VALUE(BU1999),VALUE(BV1999),VALUE(BW1999))</f>
        <v/>
      </c>
      <c r="BZ1999" s="307" t="n"/>
      <c r="CA1999" s="307" t="n"/>
      <c r="CB1999" s="307" t="n"/>
      <c r="CC1999" s="307" t="n"/>
      <c r="CD1999" s="307" t="n"/>
      <c r="CE1999" s="307" t="n"/>
      <c r="CF1999" s="307" t="n"/>
      <c r="CG1999" s="307" t="n"/>
      <c r="CH1999" s="307" t="n"/>
      <c r="CI1999" s="307" t="n"/>
      <c r="CJ1999" s="307" t="n"/>
      <c r="CK1999" s="307" t="n"/>
      <c r="CL1999" s="307" t="n"/>
      <c r="CM1999" s="307" t="n"/>
      <c r="CN1999" s="307" t="n"/>
      <c r="CO1999" s="307" t="n"/>
      <c r="CP1999" s="307" t="n"/>
      <c r="CQ1999" s="307" t="n"/>
      <c r="CR1999" s="279" t="n"/>
      <c r="CS1999" s="280" t="n"/>
      <c r="CT1999" s="421">
        <f>(IF(OR(MediaScorecard!BG2486="x", MediaScorecard!BH2486="x",MediaScorecard!BI2486="x",MediaScorecard!BJ2486="x",MediaScorecard!BK2486="x"),1, 2))</f>
        <v/>
      </c>
      <c r="CU1999" s="308" t="n"/>
      <c r="CV1999" s="308" t="n"/>
      <c r="CW1999" s="308" t="n"/>
      <c r="CX1999" s="309" t="n"/>
      <c r="CY1999" s="308" t="n"/>
      <c r="CZ1999" s="308" t="n"/>
      <c r="DA1999" s="308" t="n"/>
    </row>
    <row r="2000" ht="21" customHeight="1" s="590">
      <c r="A2000" s="421" t="n"/>
      <c r="B2000" s="270" t="n"/>
      <c r="C2000" s="269" t="n"/>
      <c r="D2000" s="267" t="n"/>
      <c r="E2000" s="267" t="n"/>
      <c r="F2000" s="268" t="n"/>
      <c r="G2000" s="421" t="n"/>
      <c r="H2000" s="269" t="n"/>
      <c r="I2000" s="421" t="n"/>
      <c r="J2000" s="421" t="n"/>
      <c r="K2000" s="421" t="n"/>
      <c r="L2000" s="421" t="n"/>
      <c r="M2000" s="421" t="n"/>
      <c r="N2000" s="421" t="n"/>
      <c r="O2000" s="421" t="n"/>
      <c r="P2000" s="421" t="n"/>
      <c r="Q2000" s="421" t="n"/>
      <c r="R2000" s="270" t="n"/>
      <c r="S2000" s="421" t="n"/>
      <c r="T2000" s="421" t="n"/>
      <c r="U2000" s="421" t="n"/>
      <c r="V2000" s="421" t="n"/>
      <c r="W2000" s="421" t="n"/>
      <c r="X2000" s="421" t="n"/>
      <c r="Y2000" s="421" t="n"/>
      <c r="Z2000" s="421" t="n"/>
      <c r="AA2000" s="421" t="n"/>
      <c r="AB2000" s="421" t="n"/>
      <c r="AC2000" s="421" t="n"/>
      <c r="AD2000" s="421" t="n"/>
      <c r="AE2000" s="421" t="n"/>
      <c r="AF2000" s="421" t="n"/>
      <c r="AG2000" s="421" t="n"/>
      <c r="AH2000" s="421" t="n"/>
      <c r="AI2000" s="421" t="n"/>
      <c r="AJ2000" s="297" t="n"/>
      <c r="AK2000" s="297" t="n"/>
      <c r="AL2000" s="284" t="n"/>
      <c r="AM2000" s="297" t="n"/>
      <c r="AN2000" s="285" t="n"/>
      <c r="AO2000" s="297" t="n"/>
      <c r="AP2000" s="297" t="n"/>
      <c r="AQ2000" s="297" t="n"/>
      <c r="AR2000" s="297" t="n"/>
      <c r="AS2000" s="297" t="n"/>
      <c r="AT2000" s="285" t="n"/>
      <c r="AU2000" s="297" t="n"/>
      <c r="AV2000" s="297" t="n"/>
      <c r="AW2000" s="297" t="n"/>
      <c r="AX2000" s="297" t="n"/>
      <c r="AY2000" s="286" t="n"/>
      <c r="AZ2000" s="286" t="n"/>
      <c r="BA2000" s="287" t="n"/>
      <c r="BB2000" s="286" t="n"/>
      <c r="BC2000" s="286" t="n"/>
      <c r="BD2000" s="286" t="n"/>
      <c r="BE2000" s="286" t="n"/>
      <c r="BF2000" s="286" t="n"/>
      <c r="BG2000" s="286" t="n"/>
      <c r="BH2000" s="297" t="n"/>
      <c r="BI2000" s="297" t="n"/>
      <c r="BJ2000" s="297" t="n"/>
      <c r="BK2000" s="297" t="n"/>
      <c r="BL2000" s="297" t="n"/>
      <c r="BM2000" s="297" t="n"/>
      <c r="BN2000" s="297" t="n"/>
      <c r="BO2000" s="285" t="n"/>
      <c r="BP2000" s="297" t="n"/>
      <c r="BQ2000" s="297" t="n"/>
      <c r="BR2000" s="297" t="n"/>
      <c r="BS2000" s="297" t="n"/>
      <c r="BT2000" s="297" t="n"/>
      <c r="BU2000" s="297" t="n"/>
      <c r="BV2000" s="297" t="n"/>
      <c r="BW2000" s="288" t="n"/>
      <c r="BX2000" s="276">
        <f>SUM(IF(COUNTIF(MediaScorecard!CC2487, "*1.*"), 2, 0), IF(COUNTIF(MediaScorecard!CC2487, "*2.*"), 2, 0), IF(COUNTIF(MediaScorecard!CC2487, "*3.*"), 2, 0), IF(COUNTIF(MediaScorecard!CC2487, "*4.*"), 2, 0), IF(COUNTIF(MediaScorecard!CC2487, "*5.*"), 2, 0), IF(COUNTIF(MediaScorecard!CC2487, "*6.*"), 2, 0))</f>
        <v/>
      </c>
      <c r="BY2000" s="277">
        <f t="array" ref="BY2000">SUM(VALUE(AT2000),VALUE(AU2000),VALUE(AV2000),VALUE(AW2000),VALUE(AX2000),VALUE(AY2000),VALUE(AZ2000),VALUE(BB2000),VALUE(BC2000),VALUE(BD2000),VALUE(BE2000),VALUE(BF2000),VALUE(BG2000),VALUE(BH2000),VALUE(BI2000),VALUE(BJ2000),VALUE(BK2000),VALUE(BL2000),VALUE(BM2000),VALUE(BN2000),VALUE(BO2000),VALUE(BP2000),VALUE(BQ2000),VALUE(BR2000),VALUE(BS2000),VALUE(BT2000),VALUE(BU2000),VALUE(BV2000),VALUE(BW2000))</f>
        <v/>
      </c>
      <c r="BZ2000" s="307" t="n"/>
      <c r="CA2000" s="307" t="n"/>
      <c r="CB2000" s="307" t="n"/>
      <c r="CC2000" s="307" t="n"/>
      <c r="CD2000" s="307" t="n"/>
      <c r="CE2000" s="307" t="n"/>
      <c r="CF2000" s="307" t="n"/>
      <c r="CG2000" s="307" t="n"/>
      <c r="CH2000" s="307" t="n"/>
      <c r="CI2000" s="307" t="n"/>
      <c r="CJ2000" s="307" t="n"/>
      <c r="CK2000" s="307" t="n"/>
      <c r="CL2000" s="307" t="n"/>
      <c r="CM2000" s="307" t="n"/>
      <c r="CN2000" s="307" t="n"/>
      <c r="CO2000" s="307" t="n"/>
      <c r="CP2000" s="307" t="n"/>
      <c r="CQ2000" s="307" t="n"/>
      <c r="CR2000" s="279" t="n"/>
      <c r="CS2000" s="280" t="n"/>
      <c r="CT2000" s="421">
        <f>(IF(OR(MediaScorecard!BG2487="x", MediaScorecard!BH2487="x",MediaScorecard!BI2487="x",MediaScorecard!BJ2487="x",MediaScorecard!BK2487="x"),1, 2))</f>
        <v/>
      </c>
      <c r="CU2000" s="308" t="n"/>
      <c r="CV2000" s="308" t="n"/>
      <c r="CW2000" s="308" t="n"/>
      <c r="CX2000" s="309" t="n"/>
      <c r="CY2000" s="308" t="n"/>
      <c r="CZ2000" s="308" t="n"/>
      <c r="DA2000" s="308" t="n"/>
    </row>
    <row r="2001" ht="21" customHeight="1" s="590">
      <c r="A2001" s="421" t="n"/>
      <c r="B2001" s="270" t="n"/>
      <c r="C2001" s="269" t="n"/>
      <c r="D2001" s="267" t="n"/>
      <c r="E2001" s="267" t="n"/>
      <c r="F2001" s="268" t="n"/>
      <c r="G2001" s="421" t="n"/>
      <c r="H2001" s="269" t="n"/>
      <c r="I2001" s="421" t="n"/>
      <c r="J2001" s="421" t="n"/>
      <c r="K2001" s="421" t="n"/>
      <c r="L2001" s="421" t="n"/>
      <c r="M2001" s="421" t="n"/>
      <c r="N2001" s="421" t="n"/>
      <c r="O2001" s="421" t="n"/>
      <c r="P2001" s="421" t="n"/>
      <c r="Q2001" s="421" t="n"/>
      <c r="R2001" s="270" t="n"/>
      <c r="S2001" s="421" t="n"/>
      <c r="T2001" s="421" t="n"/>
      <c r="U2001" s="421" t="n"/>
      <c r="V2001" s="421" t="n"/>
      <c r="W2001" s="421" t="n"/>
      <c r="X2001" s="421" t="n"/>
      <c r="Y2001" s="421" t="n"/>
      <c r="Z2001" s="421" t="n"/>
      <c r="AA2001" s="421" t="n"/>
      <c r="AB2001" s="421" t="n"/>
      <c r="AC2001" s="421" t="n"/>
      <c r="AD2001" s="421" t="n"/>
      <c r="AE2001" s="421" t="n"/>
      <c r="AF2001" s="421" t="n"/>
      <c r="AG2001" s="421" t="n"/>
      <c r="AH2001" s="421" t="n"/>
      <c r="AI2001" s="421" t="n"/>
      <c r="AJ2001" s="297" t="n"/>
      <c r="AK2001" s="297" t="n"/>
      <c r="AL2001" s="284" t="n"/>
      <c r="AM2001" s="297" t="n"/>
      <c r="AN2001" s="285" t="n"/>
      <c r="AO2001" s="297" t="n"/>
      <c r="AP2001" s="297" t="n"/>
      <c r="AQ2001" s="297" t="n"/>
      <c r="AR2001" s="297" t="n"/>
      <c r="AS2001" s="297" t="n"/>
      <c r="AT2001" s="285" t="n"/>
      <c r="AU2001" s="297" t="n"/>
      <c r="AV2001" s="297" t="n"/>
      <c r="AW2001" s="297" t="n"/>
      <c r="AX2001" s="297" t="n"/>
      <c r="AY2001" s="286" t="n"/>
      <c r="AZ2001" s="286" t="n"/>
      <c r="BA2001" s="287" t="n"/>
      <c r="BB2001" s="286" t="n"/>
      <c r="BC2001" s="286" t="n"/>
      <c r="BD2001" s="286" t="n"/>
      <c r="BE2001" s="286" t="n"/>
      <c r="BF2001" s="286" t="n"/>
      <c r="BG2001" s="286" t="n"/>
      <c r="BH2001" s="297" t="n"/>
      <c r="BI2001" s="297" t="n"/>
      <c r="BJ2001" s="297" t="n"/>
      <c r="BK2001" s="297" t="n"/>
      <c r="BL2001" s="297" t="n"/>
      <c r="BM2001" s="297" t="n"/>
      <c r="BN2001" s="297" t="n"/>
      <c r="BO2001" s="285" t="n"/>
      <c r="BP2001" s="297" t="n"/>
      <c r="BQ2001" s="297" t="n"/>
      <c r="BR2001" s="297" t="n"/>
      <c r="BS2001" s="297" t="n"/>
      <c r="BT2001" s="297" t="n"/>
      <c r="BU2001" s="297" t="n"/>
      <c r="BV2001" s="297" t="n"/>
      <c r="BW2001" s="288" t="n"/>
      <c r="BX2001" s="276">
        <f>SUM(IF(COUNTIF(MediaScorecard!CC2488, "*1.*"), 2, 0), IF(COUNTIF(MediaScorecard!CC2488, "*2.*"), 2, 0), IF(COUNTIF(MediaScorecard!CC2488, "*3.*"), 2, 0), IF(COUNTIF(MediaScorecard!CC2488, "*4.*"), 2, 0), IF(COUNTIF(MediaScorecard!CC2488, "*5.*"), 2, 0), IF(COUNTIF(MediaScorecard!CC2488, "*6.*"), 2, 0))</f>
        <v/>
      </c>
      <c r="BY2001" s="277">
        <f t="array" ref="BY2001">SUM(VALUE(AT2001),VALUE(AU2001),VALUE(AV2001),VALUE(AW2001),VALUE(AX2001),VALUE(AY2001),VALUE(AZ2001),VALUE(BB2001),VALUE(BC2001),VALUE(BD2001),VALUE(BE2001),VALUE(BF2001),VALUE(BG2001),VALUE(BH2001),VALUE(BI2001),VALUE(BJ2001),VALUE(BK2001),VALUE(BL2001),VALUE(BM2001),VALUE(BN2001),VALUE(BO2001),VALUE(BP2001),VALUE(BQ2001),VALUE(BR2001),VALUE(BS2001),VALUE(BT2001),VALUE(BU2001),VALUE(BV2001),VALUE(BW2001))</f>
        <v/>
      </c>
      <c r="BZ2001" s="307" t="n"/>
      <c r="CA2001" s="307" t="n"/>
      <c r="CB2001" s="307" t="n"/>
      <c r="CC2001" s="307" t="n"/>
      <c r="CD2001" s="307" t="n"/>
      <c r="CE2001" s="307" t="n"/>
      <c r="CF2001" s="307" t="n"/>
      <c r="CG2001" s="307" t="n"/>
      <c r="CH2001" s="307" t="n"/>
      <c r="CI2001" s="307" t="n"/>
      <c r="CJ2001" s="307" t="n"/>
      <c r="CK2001" s="307" t="n"/>
      <c r="CL2001" s="307" t="n"/>
      <c r="CM2001" s="307" t="n"/>
      <c r="CN2001" s="307" t="n"/>
      <c r="CO2001" s="307" t="n"/>
      <c r="CP2001" s="307" t="n"/>
      <c r="CQ2001" s="307" t="n"/>
      <c r="CR2001" s="279" t="n"/>
      <c r="CS2001" s="280" t="n"/>
      <c r="CT2001" s="421">
        <f>(IF(OR(MediaScorecard!BG2488="x", MediaScorecard!BH2488="x",MediaScorecard!BI2488="x",MediaScorecard!BJ2488="x",MediaScorecard!BK2488="x"),1, 2))</f>
        <v/>
      </c>
      <c r="CU2001" s="308" t="n"/>
      <c r="CV2001" s="308" t="n"/>
      <c r="CW2001" s="308" t="n"/>
      <c r="CX2001" s="309" t="n"/>
      <c r="CY2001" s="308" t="n"/>
      <c r="CZ2001" s="308" t="n"/>
      <c r="DA2001" s="308" t="n"/>
    </row>
    <row r="2002" ht="21" customHeight="1" s="590">
      <c r="A2002" s="421" t="n"/>
      <c r="B2002" s="270" t="n"/>
      <c r="C2002" s="269" t="n"/>
      <c r="D2002" s="267" t="n"/>
      <c r="E2002" s="267" t="n"/>
      <c r="F2002" s="268" t="n"/>
      <c r="G2002" s="421" t="n"/>
      <c r="H2002" s="269" t="n"/>
      <c r="I2002" s="421" t="n"/>
      <c r="J2002" s="421" t="n"/>
      <c r="K2002" s="421" t="n"/>
      <c r="L2002" s="421" t="n"/>
      <c r="M2002" s="421" t="n"/>
      <c r="N2002" s="421" t="n"/>
      <c r="O2002" s="421" t="n"/>
      <c r="P2002" s="421" t="n"/>
      <c r="Q2002" s="421" t="n"/>
      <c r="R2002" s="270" t="n"/>
      <c r="S2002" s="421" t="n"/>
      <c r="T2002" s="421" t="n"/>
      <c r="U2002" s="421" t="n"/>
      <c r="V2002" s="421" t="n"/>
      <c r="W2002" s="421" t="n"/>
      <c r="X2002" s="421" t="n"/>
      <c r="Y2002" s="421" t="n"/>
      <c r="Z2002" s="421" t="n"/>
      <c r="AA2002" s="421" t="n"/>
      <c r="AB2002" s="421" t="n"/>
      <c r="AC2002" s="421" t="n"/>
      <c r="AD2002" s="421" t="n"/>
      <c r="AE2002" s="421" t="n"/>
      <c r="AF2002" s="421" t="n"/>
      <c r="AG2002" s="421" t="n"/>
      <c r="AH2002" s="421" t="n"/>
      <c r="AI2002" s="421" t="n"/>
      <c r="AJ2002" s="297" t="n"/>
      <c r="AK2002" s="297" t="n"/>
      <c r="AL2002" s="284" t="n"/>
      <c r="AM2002" s="297" t="n"/>
      <c r="AN2002" s="285" t="n"/>
      <c r="AO2002" s="297" t="n"/>
      <c r="AP2002" s="297" t="n"/>
      <c r="AQ2002" s="297" t="n"/>
      <c r="AR2002" s="297" t="n"/>
      <c r="AS2002" s="297" t="n"/>
      <c r="AT2002" s="285" t="n"/>
      <c r="AU2002" s="297" t="n"/>
      <c r="AV2002" s="297" t="n"/>
      <c r="AW2002" s="297" t="n"/>
      <c r="AX2002" s="297" t="n"/>
      <c r="AY2002" s="286" t="n"/>
      <c r="AZ2002" s="286" t="n"/>
      <c r="BA2002" s="287" t="n"/>
      <c r="BB2002" s="286" t="n"/>
      <c r="BC2002" s="286" t="n"/>
      <c r="BD2002" s="286" t="n"/>
      <c r="BE2002" s="286" t="n"/>
      <c r="BF2002" s="286" t="n"/>
      <c r="BG2002" s="286" t="n"/>
      <c r="BH2002" s="297" t="n"/>
      <c r="BI2002" s="297" t="n"/>
      <c r="BJ2002" s="297" t="n"/>
      <c r="BK2002" s="297" t="n"/>
      <c r="BL2002" s="297" t="n"/>
      <c r="BM2002" s="297" t="n"/>
      <c r="BN2002" s="297" t="n"/>
      <c r="BO2002" s="285" t="n"/>
      <c r="BP2002" s="297" t="n"/>
      <c r="BQ2002" s="297" t="n"/>
      <c r="BR2002" s="297" t="n"/>
      <c r="BS2002" s="297" t="n"/>
      <c r="BT2002" s="297" t="n"/>
      <c r="BU2002" s="297" t="n"/>
      <c r="BV2002" s="297" t="n"/>
      <c r="BW2002" s="288" t="n"/>
      <c r="BX2002" s="276">
        <f>SUM(IF(COUNTIF(MediaScorecard!CC2489, "*1.*"), 2, 0), IF(COUNTIF(MediaScorecard!CC2489, "*2.*"), 2, 0), IF(COUNTIF(MediaScorecard!CC2489, "*3.*"), 2, 0), IF(COUNTIF(MediaScorecard!CC2489, "*4.*"), 2, 0), IF(COUNTIF(MediaScorecard!CC2489, "*5.*"), 2, 0), IF(COUNTIF(MediaScorecard!CC2489, "*6.*"), 2, 0))</f>
        <v/>
      </c>
      <c r="BY2002" s="277">
        <f t="array" ref="BY2002">SUM(VALUE(AT2002),VALUE(AU2002),VALUE(AV2002),VALUE(AW2002),VALUE(AX2002),VALUE(AY2002),VALUE(AZ2002),VALUE(BB2002),VALUE(BC2002),VALUE(BD2002),VALUE(BE2002),VALUE(BF2002),VALUE(BG2002),VALUE(BH2002),VALUE(BI2002),VALUE(BJ2002),VALUE(BK2002),VALUE(BL2002),VALUE(BM2002),VALUE(BN2002),VALUE(BO2002),VALUE(BP2002),VALUE(BQ2002),VALUE(BR2002),VALUE(BS2002),VALUE(BT2002),VALUE(BU2002),VALUE(BV2002),VALUE(BW2002))</f>
        <v/>
      </c>
      <c r="BZ2002" s="307" t="n"/>
      <c r="CA2002" s="307" t="n"/>
      <c r="CB2002" s="307" t="n"/>
      <c r="CC2002" s="307" t="n"/>
      <c r="CD2002" s="307" t="n"/>
      <c r="CE2002" s="307" t="n"/>
      <c r="CF2002" s="307" t="n"/>
      <c r="CG2002" s="307" t="n"/>
      <c r="CH2002" s="307" t="n"/>
      <c r="CI2002" s="307" t="n"/>
      <c r="CJ2002" s="307" t="n"/>
      <c r="CK2002" s="307" t="n"/>
      <c r="CL2002" s="307" t="n"/>
      <c r="CM2002" s="307" t="n"/>
      <c r="CN2002" s="307" t="n"/>
      <c r="CO2002" s="307" t="n"/>
      <c r="CP2002" s="307" t="n"/>
      <c r="CQ2002" s="307" t="n"/>
      <c r="CR2002" s="279" t="n"/>
      <c r="CS2002" s="280" t="n"/>
      <c r="CT2002" s="421">
        <f>(IF(OR(MediaScorecard!BG2489="x", MediaScorecard!BH2489="x",MediaScorecard!BI2489="x",MediaScorecard!BJ2489="x",MediaScorecard!BK2489="x"),1, 2))</f>
        <v/>
      </c>
      <c r="CU2002" s="308" t="n"/>
      <c r="CV2002" s="308" t="n"/>
      <c r="CW2002" s="308" t="n"/>
      <c r="CX2002" s="309" t="n"/>
      <c r="CY2002" s="308" t="n"/>
      <c r="CZ2002" s="308" t="n"/>
      <c r="DA2002" s="308" t="n"/>
    </row>
    <row r="2003" ht="21" customHeight="1" s="590">
      <c r="A2003" s="421" t="n"/>
      <c r="B2003" s="270" t="n"/>
      <c r="C2003" s="269" t="n"/>
      <c r="D2003" s="267" t="n"/>
      <c r="E2003" s="267" t="n"/>
      <c r="F2003" s="268" t="n"/>
      <c r="G2003" s="421" t="n"/>
      <c r="H2003" s="269" t="n"/>
      <c r="I2003" s="421" t="n"/>
      <c r="J2003" s="421" t="n"/>
      <c r="K2003" s="421" t="n"/>
      <c r="L2003" s="421" t="n"/>
      <c r="M2003" s="421" t="n"/>
      <c r="N2003" s="421" t="n"/>
      <c r="O2003" s="421" t="n"/>
      <c r="P2003" s="421" t="n"/>
      <c r="Q2003" s="421" t="n"/>
      <c r="R2003" s="270" t="n"/>
      <c r="S2003" s="421" t="n"/>
      <c r="T2003" s="421" t="n"/>
      <c r="U2003" s="421" t="n"/>
      <c r="V2003" s="421" t="n"/>
      <c r="W2003" s="421" t="n"/>
      <c r="X2003" s="421" t="n"/>
      <c r="Y2003" s="421" t="n"/>
      <c r="Z2003" s="421" t="n"/>
      <c r="AA2003" s="421" t="n"/>
      <c r="AB2003" s="421" t="n"/>
      <c r="AC2003" s="421" t="n"/>
      <c r="AD2003" s="421" t="n"/>
      <c r="AE2003" s="421" t="n"/>
      <c r="AF2003" s="421" t="n"/>
      <c r="AG2003" s="421" t="n"/>
      <c r="AH2003" s="421" t="n"/>
      <c r="AI2003" s="421" t="n"/>
      <c r="AJ2003" s="297" t="n"/>
      <c r="AK2003" s="297" t="n"/>
      <c r="AL2003" s="284" t="n"/>
      <c r="AM2003" s="297" t="n"/>
      <c r="AN2003" s="285" t="n"/>
      <c r="AO2003" s="297" t="n"/>
      <c r="AP2003" s="297" t="n"/>
      <c r="AQ2003" s="297" t="n"/>
      <c r="AR2003" s="297" t="n"/>
      <c r="AS2003" s="297" t="n"/>
      <c r="AT2003" s="285" t="n"/>
      <c r="AU2003" s="297" t="n"/>
      <c r="AV2003" s="297" t="n"/>
      <c r="AW2003" s="297" t="n"/>
      <c r="AX2003" s="297" t="n"/>
      <c r="AY2003" s="286" t="n"/>
      <c r="AZ2003" s="286" t="n"/>
      <c r="BA2003" s="287" t="n"/>
      <c r="BB2003" s="286" t="n"/>
      <c r="BC2003" s="286" t="n"/>
      <c r="BD2003" s="286" t="n"/>
      <c r="BE2003" s="286" t="n"/>
      <c r="BF2003" s="286" t="n"/>
      <c r="BG2003" s="286" t="n"/>
      <c r="BH2003" s="297" t="n"/>
      <c r="BI2003" s="297" t="n"/>
      <c r="BJ2003" s="297" t="n"/>
      <c r="BK2003" s="297" t="n"/>
      <c r="BL2003" s="297" t="n"/>
      <c r="BM2003" s="297" t="n"/>
      <c r="BN2003" s="297" t="n"/>
      <c r="BO2003" s="285" t="n"/>
      <c r="BP2003" s="297" t="n"/>
      <c r="BQ2003" s="297" t="n"/>
      <c r="BR2003" s="297" t="n"/>
      <c r="BS2003" s="297" t="n"/>
      <c r="BT2003" s="297" t="n"/>
      <c r="BU2003" s="297" t="n"/>
      <c r="BV2003" s="297" t="n"/>
      <c r="BW2003" s="288" t="n"/>
      <c r="BX2003" s="276">
        <f>SUM(IF(COUNTIF(MediaScorecard!CC2490, "*1.*"), 2, 0), IF(COUNTIF(MediaScorecard!CC2490, "*2.*"), 2, 0), IF(COUNTIF(MediaScorecard!CC2490, "*3.*"), 2, 0), IF(COUNTIF(MediaScorecard!CC2490, "*4.*"), 2, 0), IF(COUNTIF(MediaScorecard!CC2490, "*5.*"), 2, 0), IF(COUNTIF(MediaScorecard!CC2490, "*6.*"), 2, 0))</f>
        <v/>
      </c>
      <c r="BY2003" s="277">
        <f t="array" ref="BY2003">SUM(VALUE(AT2003),VALUE(AU2003),VALUE(AV2003),VALUE(AW2003),VALUE(AX2003),VALUE(AY2003),VALUE(AZ2003),VALUE(BB2003),VALUE(BC2003),VALUE(BD2003),VALUE(BE2003),VALUE(BF2003),VALUE(BG2003),VALUE(BH2003),VALUE(BI2003),VALUE(BJ2003),VALUE(BK2003),VALUE(BL2003),VALUE(BM2003),VALUE(BN2003),VALUE(BO2003),VALUE(BP2003),VALUE(BQ2003),VALUE(BR2003),VALUE(BS2003),VALUE(BT2003),VALUE(BU2003),VALUE(BV2003),VALUE(BW2003))</f>
        <v/>
      </c>
      <c r="BZ2003" s="307" t="n"/>
      <c r="CA2003" s="307" t="n"/>
      <c r="CB2003" s="307" t="n"/>
      <c r="CC2003" s="307" t="n"/>
      <c r="CD2003" s="307" t="n"/>
      <c r="CE2003" s="307" t="n"/>
      <c r="CF2003" s="307" t="n"/>
      <c r="CG2003" s="307" t="n"/>
      <c r="CH2003" s="307" t="n"/>
      <c r="CI2003" s="307" t="n"/>
      <c r="CJ2003" s="307" t="n"/>
      <c r="CK2003" s="307" t="n"/>
      <c r="CL2003" s="307" t="n"/>
      <c r="CM2003" s="307" t="n"/>
      <c r="CN2003" s="307" t="n"/>
      <c r="CO2003" s="307" t="n"/>
      <c r="CP2003" s="307" t="n"/>
      <c r="CQ2003" s="307" t="n"/>
      <c r="CR2003" s="279" t="n"/>
      <c r="CS2003" s="280" t="n"/>
      <c r="CT2003" s="421">
        <f>(IF(OR(MediaScorecard!BG2490="x", MediaScorecard!BH2490="x",MediaScorecard!BI2490="x",MediaScorecard!BJ2490="x",MediaScorecard!BK2490="x"),1, 2))</f>
        <v/>
      </c>
      <c r="CU2003" s="308" t="n"/>
      <c r="CV2003" s="308" t="n"/>
      <c r="CW2003" s="308" t="n"/>
      <c r="CX2003" s="309" t="n"/>
      <c r="CY2003" s="308" t="n"/>
      <c r="CZ2003" s="308" t="n"/>
      <c r="DA2003" s="308" t="n"/>
    </row>
    <row r="2004" ht="21" customHeight="1" s="590">
      <c r="A2004" s="421" t="n"/>
      <c r="B2004" s="270" t="n"/>
      <c r="C2004" s="269" t="n"/>
      <c r="D2004" s="267" t="n"/>
      <c r="E2004" s="267" t="n"/>
      <c r="F2004" s="268" t="n"/>
      <c r="G2004" s="421" t="n"/>
      <c r="H2004" s="269" t="n"/>
      <c r="I2004" s="421" t="n"/>
      <c r="J2004" s="421" t="n"/>
      <c r="K2004" s="421" t="n"/>
      <c r="L2004" s="421" t="n"/>
      <c r="M2004" s="421" t="n"/>
      <c r="N2004" s="421" t="n"/>
      <c r="O2004" s="421" t="n"/>
      <c r="P2004" s="421" t="n"/>
      <c r="Q2004" s="421" t="n"/>
      <c r="R2004" s="270" t="n"/>
      <c r="S2004" s="421" t="n"/>
      <c r="T2004" s="421" t="n"/>
      <c r="U2004" s="421" t="n"/>
      <c r="V2004" s="421" t="n"/>
      <c r="W2004" s="421" t="n"/>
      <c r="X2004" s="421" t="n"/>
      <c r="Y2004" s="421" t="n"/>
      <c r="Z2004" s="421" t="n"/>
      <c r="AA2004" s="421" t="n"/>
      <c r="AB2004" s="421" t="n"/>
      <c r="AC2004" s="421" t="n"/>
      <c r="AD2004" s="421" t="n"/>
      <c r="AE2004" s="421" t="n"/>
      <c r="AF2004" s="421" t="n"/>
      <c r="AG2004" s="421" t="n"/>
      <c r="AH2004" s="421" t="n"/>
      <c r="AI2004" s="421" t="n"/>
      <c r="AJ2004" s="297" t="n"/>
      <c r="AK2004" s="297" t="n"/>
      <c r="AL2004" s="284" t="n"/>
      <c r="AM2004" s="297" t="n"/>
      <c r="AN2004" s="285" t="n"/>
      <c r="AO2004" s="297" t="n"/>
      <c r="AP2004" s="297" t="n"/>
      <c r="AQ2004" s="297" t="n"/>
      <c r="AR2004" s="297" t="n"/>
      <c r="AS2004" s="297" t="n"/>
      <c r="AT2004" s="285" t="n"/>
      <c r="AU2004" s="297" t="n"/>
      <c r="AV2004" s="297" t="n"/>
      <c r="AW2004" s="297" t="n"/>
      <c r="AX2004" s="297" t="n"/>
      <c r="AY2004" s="286" t="n"/>
      <c r="AZ2004" s="286" t="n"/>
      <c r="BA2004" s="287" t="n"/>
      <c r="BB2004" s="286" t="n"/>
      <c r="BC2004" s="286" t="n"/>
      <c r="BD2004" s="286" t="n"/>
      <c r="BE2004" s="286" t="n"/>
      <c r="BF2004" s="286" t="n"/>
      <c r="BG2004" s="286" t="n"/>
      <c r="BH2004" s="297" t="n"/>
      <c r="BI2004" s="297" t="n"/>
      <c r="BJ2004" s="297" t="n"/>
      <c r="BK2004" s="297" t="n"/>
      <c r="BL2004" s="297" t="n"/>
      <c r="BM2004" s="297" t="n"/>
      <c r="BN2004" s="297" t="n"/>
      <c r="BO2004" s="285" t="n"/>
      <c r="BP2004" s="297" t="n"/>
      <c r="BQ2004" s="297" t="n"/>
      <c r="BR2004" s="297" t="n"/>
      <c r="BS2004" s="297" t="n"/>
      <c r="BT2004" s="297" t="n"/>
      <c r="BU2004" s="297" t="n"/>
      <c r="BV2004" s="297" t="n"/>
      <c r="BW2004" s="288" t="n"/>
      <c r="BX2004" s="276">
        <f>SUM(IF(COUNTIF(MediaScorecard!CC2491, "*1.*"), 2, 0), IF(COUNTIF(MediaScorecard!CC2491, "*2.*"), 2, 0), IF(COUNTIF(MediaScorecard!CC2491, "*3.*"), 2, 0), IF(COUNTIF(MediaScorecard!CC2491, "*4.*"), 2, 0), IF(COUNTIF(MediaScorecard!CC2491, "*5.*"), 2, 0), IF(COUNTIF(MediaScorecard!CC2491, "*6.*"), 2, 0))</f>
        <v/>
      </c>
      <c r="BY2004" s="277">
        <f t="array" ref="BY2004">SUM(VALUE(AT2004),VALUE(AU2004),VALUE(AV2004),VALUE(AW2004),VALUE(AX2004),VALUE(AY2004),VALUE(AZ2004),VALUE(BB2004),VALUE(BC2004),VALUE(BD2004),VALUE(BE2004),VALUE(BF2004),VALUE(BG2004),VALUE(BH2004),VALUE(BI2004),VALUE(BJ2004),VALUE(BK2004),VALUE(BL2004),VALUE(BM2004),VALUE(BN2004),VALUE(BO2004),VALUE(BP2004),VALUE(BQ2004),VALUE(BR2004),VALUE(BS2004),VALUE(BT2004),VALUE(BU2004),VALUE(BV2004),VALUE(BW2004))</f>
        <v/>
      </c>
      <c r="BZ2004" s="307" t="n"/>
      <c r="CA2004" s="307" t="n"/>
      <c r="CB2004" s="307" t="n"/>
      <c r="CC2004" s="307" t="n"/>
      <c r="CD2004" s="307" t="n"/>
      <c r="CE2004" s="307" t="n"/>
      <c r="CF2004" s="307" t="n"/>
      <c r="CG2004" s="307" t="n"/>
      <c r="CH2004" s="307" t="n"/>
      <c r="CI2004" s="307" t="n"/>
      <c r="CJ2004" s="307" t="n"/>
      <c r="CK2004" s="307" t="n"/>
      <c r="CL2004" s="307" t="n"/>
      <c r="CM2004" s="307" t="n"/>
      <c r="CN2004" s="307" t="n"/>
      <c r="CO2004" s="307" t="n"/>
      <c r="CP2004" s="307" t="n"/>
      <c r="CQ2004" s="307" t="n"/>
      <c r="CR2004" s="279" t="n"/>
      <c r="CS2004" s="280" t="n"/>
      <c r="CT2004" s="421">
        <f>(IF(OR(MediaScorecard!BG2491="x", MediaScorecard!BH2491="x",MediaScorecard!BI2491="x",MediaScorecard!BJ2491="x",MediaScorecard!BK2491="x"),1, 2))</f>
        <v/>
      </c>
      <c r="CU2004" s="308" t="n"/>
      <c r="CV2004" s="308" t="n"/>
      <c r="CW2004" s="308" t="n"/>
      <c r="CX2004" s="309" t="n"/>
      <c r="CY2004" s="308" t="n"/>
      <c r="CZ2004" s="308" t="n"/>
      <c r="DA2004" s="308" t="n"/>
    </row>
    <row r="2005" ht="21" customHeight="1" s="590">
      <c r="A2005" s="421" t="n"/>
      <c r="B2005" s="270" t="n"/>
      <c r="C2005" s="269" t="n"/>
      <c r="D2005" s="267" t="n"/>
      <c r="E2005" s="267" t="n"/>
      <c r="F2005" s="268" t="n"/>
      <c r="G2005" s="421" t="n"/>
      <c r="H2005" s="269" t="n"/>
      <c r="I2005" s="421" t="n"/>
      <c r="J2005" s="421" t="n"/>
      <c r="K2005" s="421" t="n"/>
      <c r="L2005" s="421" t="n"/>
      <c r="M2005" s="421" t="n"/>
      <c r="N2005" s="421" t="n"/>
      <c r="O2005" s="421" t="n"/>
      <c r="P2005" s="421" t="n"/>
      <c r="Q2005" s="421" t="n"/>
      <c r="R2005" s="270" t="n"/>
      <c r="S2005" s="421" t="n"/>
      <c r="T2005" s="421" t="n"/>
      <c r="U2005" s="421" t="n"/>
      <c r="V2005" s="421" t="n"/>
      <c r="W2005" s="421" t="n"/>
      <c r="X2005" s="421" t="n"/>
      <c r="Y2005" s="421" t="n"/>
      <c r="Z2005" s="421" t="n"/>
      <c r="AA2005" s="421" t="n"/>
      <c r="AB2005" s="421" t="n"/>
      <c r="AC2005" s="421" t="n"/>
      <c r="AD2005" s="421" t="n"/>
      <c r="AE2005" s="421" t="n"/>
      <c r="AF2005" s="421" t="n"/>
      <c r="AG2005" s="421" t="n"/>
      <c r="AH2005" s="421" t="n"/>
      <c r="AI2005" s="421" t="n"/>
      <c r="AJ2005" s="297" t="n"/>
      <c r="AK2005" s="297" t="n"/>
      <c r="AL2005" s="284" t="n"/>
      <c r="AM2005" s="297" t="n"/>
      <c r="AN2005" s="285" t="n"/>
      <c r="AO2005" s="297" t="n"/>
      <c r="AP2005" s="297" t="n"/>
      <c r="AQ2005" s="297" t="n"/>
      <c r="AR2005" s="297" t="n"/>
      <c r="AS2005" s="297" t="n"/>
      <c r="AT2005" s="285" t="n"/>
      <c r="AU2005" s="297" t="n"/>
      <c r="AV2005" s="297" t="n"/>
      <c r="AW2005" s="297" t="n"/>
      <c r="AX2005" s="297" t="n"/>
      <c r="AY2005" s="286" t="n"/>
      <c r="AZ2005" s="286" t="n"/>
      <c r="BA2005" s="287" t="n"/>
      <c r="BB2005" s="286" t="n"/>
      <c r="BC2005" s="286" t="n"/>
      <c r="BD2005" s="286" t="n"/>
      <c r="BE2005" s="286" t="n"/>
      <c r="BF2005" s="286" t="n"/>
      <c r="BG2005" s="286" t="n"/>
      <c r="BH2005" s="297" t="n"/>
      <c r="BI2005" s="297" t="n"/>
      <c r="BJ2005" s="297" t="n"/>
      <c r="BK2005" s="297" t="n"/>
      <c r="BL2005" s="297" t="n"/>
      <c r="BM2005" s="297" t="n"/>
      <c r="BN2005" s="297" t="n"/>
      <c r="BO2005" s="285" t="n"/>
      <c r="BP2005" s="297" t="n"/>
      <c r="BQ2005" s="297" t="n"/>
      <c r="BR2005" s="297" t="n"/>
      <c r="BS2005" s="297" t="n"/>
      <c r="BT2005" s="297" t="n"/>
      <c r="BU2005" s="297" t="n"/>
      <c r="BV2005" s="297" t="n"/>
      <c r="BW2005" s="288" t="n"/>
      <c r="BX2005" s="276">
        <f>SUM(IF(COUNTIF(MediaScorecard!CC2492, "*1.*"), 2, 0), IF(COUNTIF(MediaScorecard!CC2492, "*2.*"), 2, 0), IF(COUNTIF(MediaScorecard!CC2492, "*3.*"), 2, 0), IF(COUNTIF(MediaScorecard!CC2492, "*4.*"), 2, 0), IF(COUNTIF(MediaScorecard!CC2492, "*5.*"), 2, 0), IF(COUNTIF(MediaScorecard!CC2492, "*6.*"), 2, 0))</f>
        <v/>
      </c>
      <c r="BY2005" s="277">
        <f t="array" ref="BY2005">SUM(VALUE(AT2005),VALUE(AU2005),VALUE(AV2005),VALUE(AW2005),VALUE(AX2005),VALUE(AY2005),VALUE(AZ2005),VALUE(BB2005),VALUE(BC2005),VALUE(BD2005),VALUE(BE2005),VALUE(BF2005),VALUE(BG2005),VALUE(BH2005),VALUE(BI2005),VALUE(BJ2005),VALUE(BK2005),VALUE(BL2005),VALUE(BM2005),VALUE(BN2005),VALUE(BO2005),VALUE(BP2005),VALUE(BQ2005),VALUE(BR2005),VALUE(BS2005),VALUE(BT2005),VALUE(BU2005),VALUE(BV2005),VALUE(BW2005))</f>
        <v/>
      </c>
      <c r="BZ2005" s="307" t="n"/>
      <c r="CA2005" s="307" t="n"/>
      <c r="CB2005" s="307" t="n"/>
      <c r="CC2005" s="307" t="n"/>
      <c r="CD2005" s="307" t="n"/>
      <c r="CE2005" s="307" t="n"/>
      <c r="CF2005" s="307" t="n"/>
      <c r="CG2005" s="307" t="n"/>
      <c r="CH2005" s="307" t="n"/>
      <c r="CI2005" s="307" t="n"/>
      <c r="CJ2005" s="307" t="n"/>
      <c r="CK2005" s="307" t="n"/>
      <c r="CL2005" s="307" t="n"/>
      <c r="CM2005" s="307" t="n"/>
      <c r="CN2005" s="307" t="n"/>
      <c r="CO2005" s="307" t="n"/>
      <c r="CP2005" s="307" t="n"/>
      <c r="CQ2005" s="307" t="n"/>
      <c r="CR2005" s="279" t="n"/>
      <c r="CS2005" s="280" t="n"/>
      <c r="CT2005" s="421">
        <f>(IF(OR(MediaScorecard!BG2492="x", MediaScorecard!BH2492="x",MediaScorecard!BI2492="x",MediaScorecard!BJ2492="x",MediaScorecard!BK2492="x"),1, 2))</f>
        <v/>
      </c>
      <c r="CU2005" s="308" t="n"/>
      <c r="CV2005" s="308" t="n"/>
      <c r="CW2005" s="308" t="n"/>
      <c r="CX2005" s="309" t="n"/>
      <c r="CY2005" s="308" t="n"/>
      <c r="CZ2005" s="308" t="n"/>
      <c r="DA2005" s="308" t="n"/>
    </row>
    <row r="2006" ht="21" customHeight="1" s="590">
      <c r="A2006" s="421" t="n"/>
      <c r="B2006" s="270" t="n"/>
      <c r="C2006" s="269" t="n"/>
      <c r="D2006" s="267" t="n"/>
      <c r="E2006" s="267" t="n"/>
      <c r="F2006" s="268" t="n"/>
      <c r="G2006" s="421" t="n"/>
      <c r="H2006" s="269" t="n"/>
      <c r="I2006" s="421" t="n"/>
      <c r="J2006" s="421" t="n"/>
      <c r="K2006" s="421" t="n"/>
      <c r="L2006" s="421" t="n"/>
      <c r="M2006" s="421" t="n"/>
      <c r="N2006" s="421" t="n"/>
      <c r="O2006" s="421" t="n"/>
      <c r="P2006" s="421" t="n"/>
      <c r="Q2006" s="421" t="n"/>
      <c r="R2006" s="270" t="n"/>
      <c r="S2006" s="421" t="n"/>
      <c r="T2006" s="421" t="n"/>
      <c r="U2006" s="421" t="n"/>
      <c r="V2006" s="421" t="n"/>
      <c r="W2006" s="421" t="n"/>
      <c r="X2006" s="421" t="n"/>
      <c r="Y2006" s="421" t="n"/>
      <c r="Z2006" s="421" t="n"/>
      <c r="AA2006" s="421" t="n"/>
      <c r="AB2006" s="421" t="n"/>
      <c r="AC2006" s="421" t="n"/>
      <c r="AD2006" s="421" t="n"/>
      <c r="AE2006" s="421" t="n"/>
      <c r="AF2006" s="421" t="n"/>
      <c r="AG2006" s="421" t="n"/>
      <c r="AH2006" s="421" t="n"/>
      <c r="AI2006" s="421" t="n"/>
      <c r="AJ2006" s="297" t="n"/>
      <c r="AK2006" s="297" t="n"/>
      <c r="AL2006" s="284" t="n"/>
      <c r="AM2006" s="297" t="n"/>
      <c r="AN2006" s="285" t="n"/>
      <c r="AO2006" s="297" t="n"/>
      <c r="AP2006" s="297" t="n"/>
      <c r="AQ2006" s="297" t="n"/>
      <c r="AR2006" s="297" t="n"/>
      <c r="AS2006" s="297" t="n"/>
      <c r="AT2006" s="285" t="n"/>
      <c r="AU2006" s="297" t="n"/>
      <c r="AV2006" s="297" t="n"/>
      <c r="AW2006" s="297" t="n"/>
      <c r="AX2006" s="297" t="n"/>
      <c r="AY2006" s="286" t="n"/>
      <c r="AZ2006" s="286" t="n"/>
      <c r="BA2006" s="287" t="n"/>
      <c r="BB2006" s="286" t="n"/>
      <c r="BC2006" s="286" t="n"/>
      <c r="BD2006" s="286" t="n"/>
      <c r="BE2006" s="286" t="n"/>
      <c r="BF2006" s="286" t="n"/>
      <c r="BG2006" s="286" t="n"/>
      <c r="BH2006" s="297" t="n"/>
      <c r="BI2006" s="297" t="n"/>
      <c r="BJ2006" s="297" t="n"/>
      <c r="BK2006" s="297" t="n"/>
      <c r="BL2006" s="297" t="n"/>
      <c r="BM2006" s="297" t="n"/>
      <c r="BN2006" s="297" t="n"/>
      <c r="BO2006" s="285" t="n"/>
      <c r="BP2006" s="297" t="n"/>
      <c r="BQ2006" s="297" t="n"/>
      <c r="BR2006" s="297" t="n"/>
      <c r="BS2006" s="297" t="n"/>
      <c r="BT2006" s="297" t="n"/>
      <c r="BU2006" s="297" t="n"/>
      <c r="BV2006" s="297" t="n"/>
      <c r="BW2006" s="288" t="n"/>
      <c r="BX2006" s="276">
        <f>SUM(IF(COUNTIF(MediaScorecard!CC2493, "*1.*"), 2, 0), IF(COUNTIF(MediaScorecard!CC2493, "*2.*"), 2, 0), IF(COUNTIF(MediaScorecard!CC2493, "*3.*"), 2, 0), IF(COUNTIF(MediaScorecard!CC2493, "*4.*"), 2, 0), IF(COUNTIF(MediaScorecard!CC2493, "*5.*"), 2, 0), IF(COUNTIF(MediaScorecard!CC2493, "*6.*"), 2, 0))</f>
        <v/>
      </c>
      <c r="BY2006" s="277">
        <f t="array" ref="BY2006">SUM(VALUE(AT2006),VALUE(AU2006),VALUE(AV2006),VALUE(AW2006),VALUE(AX2006),VALUE(AY2006),VALUE(AZ2006),VALUE(BB2006),VALUE(BC2006),VALUE(BD2006),VALUE(BE2006),VALUE(BF2006),VALUE(BG2006),VALUE(BH2006),VALUE(BI2006),VALUE(BJ2006),VALUE(BK2006),VALUE(BL2006),VALUE(BM2006),VALUE(BN2006),VALUE(BO2006),VALUE(BP2006),VALUE(BQ2006),VALUE(BR2006),VALUE(BS2006),VALUE(BT2006),VALUE(BU2006),VALUE(BV2006),VALUE(BW2006))</f>
        <v/>
      </c>
      <c r="BZ2006" s="307" t="n"/>
      <c r="CA2006" s="307" t="n"/>
      <c r="CB2006" s="307" t="n"/>
      <c r="CC2006" s="307" t="n"/>
      <c r="CD2006" s="307" t="n"/>
      <c r="CE2006" s="307" t="n"/>
      <c r="CF2006" s="307" t="n"/>
      <c r="CG2006" s="307" t="n"/>
      <c r="CH2006" s="307" t="n"/>
      <c r="CI2006" s="307" t="n"/>
      <c r="CJ2006" s="307" t="n"/>
      <c r="CK2006" s="307" t="n"/>
      <c r="CL2006" s="307" t="n"/>
      <c r="CM2006" s="307" t="n"/>
      <c r="CN2006" s="307" t="n"/>
      <c r="CO2006" s="307" t="n"/>
      <c r="CP2006" s="307" t="n"/>
      <c r="CQ2006" s="307" t="n"/>
      <c r="CR2006" s="279" t="n"/>
      <c r="CS2006" s="280" t="n"/>
      <c r="CT2006" s="421">
        <f>(IF(OR(MediaScorecard!BG2493="x", MediaScorecard!BH2493="x",MediaScorecard!BI2493="x",MediaScorecard!BJ2493="x",MediaScorecard!BK2493="x"),1, 2))</f>
        <v/>
      </c>
      <c r="CU2006" s="308" t="n"/>
      <c r="CV2006" s="308" t="n"/>
      <c r="CW2006" s="308" t="n"/>
      <c r="CX2006" s="309" t="n"/>
      <c r="CY2006" s="308" t="n"/>
      <c r="CZ2006" s="308" t="n"/>
      <c r="DA2006" s="308" t="n"/>
    </row>
    <row r="2007" ht="21" customHeight="1" s="590">
      <c r="A2007" s="421" t="n"/>
      <c r="B2007" s="270" t="n"/>
      <c r="C2007" s="269" t="n"/>
      <c r="D2007" s="267" t="n"/>
      <c r="E2007" s="267" t="n"/>
      <c r="F2007" s="268" t="n"/>
      <c r="G2007" s="421" t="n"/>
      <c r="H2007" s="269" t="n"/>
      <c r="I2007" s="421" t="n"/>
      <c r="J2007" s="421" t="n"/>
      <c r="K2007" s="421" t="n"/>
      <c r="L2007" s="421" t="n"/>
      <c r="M2007" s="421" t="n"/>
      <c r="N2007" s="421" t="n"/>
      <c r="O2007" s="421" t="n"/>
      <c r="P2007" s="421" t="n"/>
      <c r="Q2007" s="421" t="n"/>
      <c r="R2007" s="270" t="n"/>
      <c r="S2007" s="421" t="n"/>
      <c r="T2007" s="421" t="n"/>
      <c r="U2007" s="421" t="n"/>
      <c r="V2007" s="421" t="n"/>
      <c r="W2007" s="421" t="n"/>
      <c r="X2007" s="421" t="n"/>
      <c r="Y2007" s="421" t="n"/>
      <c r="Z2007" s="421" t="n"/>
      <c r="AA2007" s="421" t="n"/>
      <c r="AB2007" s="421" t="n"/>
      <c r="AC2007" s="421" t="n"/>
      <c r="AD2007" s="421" t="n"/>
      <c r="AE2007" s="421" t="n"/>
      <c r="AF2007" s="421" t="n"/>
      <c r="AG2007" s="421" t="n"/>
      <c r="AH2007" s="421" t="n"/>
      <c r="AI2007" s="421" t="n"/>
      <c r="AJ2007" s="297" t="n"/>
      <c r="AK2007" s="297" t="n"/>
      <c r="AL2007" s="284" t="n"/>
      <c r="AM2007" s="297" t="n"/>
      <c r="AN2007" s="285" t="n"/>
      <c r="AO2007" s="297" t="n"/>
      <c r="AP2007" s="297" t="n"/>
      <c r="AQ2007" s="297" t="n"/>
      <c r="AR2007" s="297" t="n"/>
      <c r="AS2007" s="297" t="n"/>
      <c r="AT2007" s="285" t="n"/>
      <c r="AU2007" s="297" t="n"/>
      <c r="AV2007" s="297" t="n"/>
      <c r="AW2007" s="297" t="n"/>
      <c r="AX2007" s="297" t="n"/>
      <c r="AY2007" s="286" t="n"/>
      <c r="AZ2007" s="286" t="n"/>
      <c r="BA2007" s="287" t="n"/>
      <c r="BB2007" s="286" t="n"/>
      <c r="BC2007" s="286" t="n"/>
      <c r="BD2007" s="286" t="n"/>
      <c r="BE2007" s="286" t="n"/>
      <c r="BF2007" s="286" t="n"/>
      <c r="BG2007" s="286" t="n"/>
      <c r="BH2007" s="297" t="n"/>
      <c r="BI2007" s="297" t="n"/>
      <c r="BJ2007" s="297" t="n"/>
      <c r="BK2007" s="297" t="n"/>
      <c r="BL2007" s="297" t="n"/>
      <c r="BM2007" s="297" t="n"/>
      <c r="BN2007" s="297" t="n"/>
      <c r="BO2007" s="285" t="n"/>
      <c r="BP2007" s="297" t="n"/>
      <c r="BQ2007" s="297" t="n"/>
      <c r="BR2007" s="297" t="n"/>
      <c r="BS2007" s="297" t="n"/>
      <c r="BT2007" s="297" t="n"/>
      <c r="BU2007" s="297" t="n"/>
      <c r="BV2007" s="297" t="n"/>
      <c r="BW2007" s="288" t="n"/>
      <c r="BX2007" s="276">
        <f>SUM(IF(COUNTIF(MediaScorecard!CC2494, "*1.*"), 2, 0), IF(COUNTIF(MediaScorecard!CC2494, "*2.*"), 2, 0), IF(COUNTIF(MediaScorecard!CC2494, "*3.*"), 2, 0), IF(COUNTIF(MediaScorecard!CC2494, "*4.*"), 2, 0), IF(COUNTIF(MediaScorecard!CC2494, "*5.*"), 2, 0), IF(COUNTIF(MediaScorecard!CC2494, "*6.*"), 2, 0))</f>
        <v/>
      </c>
      <c r="BY2007" s="277">
        <f t="array" ref="BY2007">SUM(VALUE(AT2007),VALUE(AU2007),VALUE(AV2007),VALUE(AW2007),VALUE(AX2007),VALUE(AY2007),VALUE(AZ2007),VALUE(BB2007),VALUE(BC2007),VALUE(BD2007),VALUE(BE2007),VALUE(BF2007),VALUE(BG2007),VALUE(BH2007),VALUE(BI2007),VALUE(BJ2007),VALUE(BK2007),VALUE(BL2007),VALUE(BM2007),VALUE(BN2007),VALUE(BO2007),VALUE(BP2007),VALUE(BQ2007),VALUE(BR2007),VALUE(BS2007),VALUE(BT2007),VALUE(BU2007),VALUE(BV2007),VALUE(BW2007))</f>
        <v/>
      </c>
      <c r="BZ2007" s="307" t="n"/>
      <c r="CA2007" s="307" t="n"/>
      <c r="CB2007" s="307" t="n"/>
      <c r="CC2007" s="307" t="n"/>
      <c r="CD2007" s="307" t="n"/>
      <c r="CE2007" s="307" t="n"/>
      <c r="CF2007" s="307" t="n"/>
      <c r="CG2007" s="307" t="n"/>
      <c r="CH2007" s="307" t="n"/>
      <c r="CI2007" s="307" t="n"/>
      <c r="CJ2007" s="307" t="n"/>
      <c r="CK2007" s="307" t="n"/>
      <c r="CL2007" s="307" t="n"/>
      <c r="CM2007" s="307" t="n"/>
      <c r="CN2007" s="307" t="n"/>
      <c r="CO2007" s="307" t="n"/>
      <c r="CP2007" s="307" t="n"/>
      <c r="CQ2007" s="307" t="n"/>
      <c r="CR2007" s="279" t="n"/>
      <c r="CS2007" s="280" t="n"/>
      <c r="CT2007" s="421">
        <f>(IF(OR(MediaScorecard!BG2494="x", MediaScorecard!BH2494="x",MediaScorecard!BI2494="x",MediaScorecard!BJ2494="x",MediaScorecard!BK2494="x"),1, 2))</f>
        <v/>
      </c>
      <c r="CU2007" s="308" t="n"/>
      <c r="CV2007" s="308" t="n"/>
      <c r="CW2007" s="308" t="n"/>
      <c r="CX2007" s="309" t="n"/>
      <c r="CY2007" s="308" t="n"/>
      <c r="CZ2007" s="308" t="n"/>
      <c r="DA2007" s="308" t="n"/>
    </row>
    <row r="2008" ht="21" customHeight="1" s="590">
      <c r="A2008" s="421" t="n"/>
      <c r="B2008" s="270" t="n"/>
      <c r="C2008" s="269" t="n"/>
      <c r="D2008" s="267" t="n"/>
      <c r="E2008" s="267" t="n"/>
      <c r="F2008" s="268" t="n"/>
      <c r="G2008" s="421" t="n"/>
      <c r="H2008" s="269" t="n"/>
      <c r="I2008" s="421" t="n"/>
      <c r="J2008" s="421" t="n"/>
      <c r="K2008" s="421" t="n"/>
      <c r="L2008" s="421" t="n"/>
      <c r="M2008" s="421" t="n"/>
      <c r="N2008" s="421" t="n"/>
      <c r="O2008" s="421" t="n"/>
      <c r="P2008" s="421" t="n"/>
      <c r="Q2008" s="421" t="n"/>
      <c r="R2008" s="270" t="n"/>
      <c r="S2008" s="421" t="n"/>
      <c r="T2008" s="421" t="n"/>
      <c r="U2008" s="421" t="n"/>
      <c r="V2008" s="421" t="n"/>
      <c r="W2008" s="421" t="n"/>
      <c r="X2008" s="421" t="n"/>
      <c r="Y2008" s="421" t="n"/>
      <c r="Z2008" s="421" t="n"/>
      <c r="AA2008" s="421" t="n"/>
      <c r="AB2008" s="421" t="n"/>
      <c r="AC2008" s="421" t="n"/>
      <c r="AD2008" s="421" t="n"/>
      <c r="AE2008" s="421" t="n"/>
      <c r="AF2008" s="421" t="n"/>
      <c r="AG2008" s="421" t="n"/>
      <c r="AH2008" s="421" t="n"/>
      <c r="AI2008" s="421" t="n"/>
      <c r="AJ2008" s="297" t="n"/>
      <c r="AK2008" s="297" t="n"/>
      <c r="AL2008" s="284" t="n"/>
      <c r="AM2008" s="297" t="n"/>
      <c r="AN2008" s="285" t="n"/>
      <c r="AO2008" s="297" t="n"/>
      <c r="AP2008" s="297" t="n"/>
      <c r="AQ2008" s="297" t="n"/>
      <c r="AR2008" s="297" t="n"/>
      <c r="AS2008" s="297" t="n"/>
      <c r="AT2008" s="285" t="n"/>
      <c r="AU2008" s="297" t="n"/>
      <c r="AV2008" s="297" t="n"/>
      <c r="AW2008" s="297" t="n"/>
      <c r="AX2008" s="297" t="n"/>
      <c r="AY2008" s="286" t="n"/>
      <c r="AZ2008" s="286" t="n"/>
      <c r="BA2008" s="287" t="n"/>
      <c r="BB2008" s="286" t="n"/>
      <c r="BC2008" s="286" t="n"/>
      <c r="BD2008" s="286" t="n"/>
      <c r="BE2008" s="286" t="n"/>
      <c r="BF2008" s="286" t="n"/>
      <c r="BG2008" s="286" t="n"/>
      <c r="BH2008" s="297" t="n"/>
      <c r="BI2008" s="297" t="n"/>
      <c r="BJ2008" s="297" t="n"/>
      <c r="BK2008" s="297" t="n"/>
      <c r="BL2008" s="297" t="n"/>
      <c r="BM2008" s="297" t="n"/>
      <c r="BN2008" s="297" t="n"/>
      <c r="BO2008" s="285" t="n"/>
      <c r="BP2008" s="297" t="n"/>
      <c r="BQ2008" s="297" t="n"/>
      <c r="BR2008" s="297" t="n"/>
      <c r="BS2008" s="297" t="n"/>
      <c r="BT2008" s="297" t="n"/>
      <c r="BU2008" s="297" t="n"/>
      <c r="BV2008" s="297" t="n"/>
      <c r="BW2008" s="288" t="n"/>
      <c r="BX2008" s="276">
        <f>SUM(IF(COUNTIF(MediaScorecard!CC2495, "*1.*"), 2, 0), IF(COUNTIF(MediaScorecard!CC2495, "*2.*"), 2, 0), IF(COUNTIF(MediaScorecard!CC2495, "*3.*"), 2, 0), IF(COUNTIF(MediaScorecard!CC2495, "*4.*"), 2, 0), IF(COUNTIF(MediaScorecard!CC2495, "*5.*"), 2, 0), IF(COUNTIF(MediaScorecard!CC2495, "*6.*"), 2, 0))</f>
        <v/>
      </c>
      <c r="BY2008" s="277">
        <f t="array" ref="BY2008">SUM(VALUE(AT2008),VALUE(AU2008),VALUE(AV2008),VALUE(AW2008),VALUE(AX2008),VALUE(AY2008),VALUE(AZ2008),VALUE(BB2008),VALUE(BC2008),VALUE(BD2008),VALUE(BE2008),VALUE(BF2008),VALUE(BG2008),VALUE(BH2008),VALUE(BI2008),VALUE(BJ2008),VALUE(BK2008),VALUE(BL2008),VALUE(BM2008),VALUE(BN2008),VALUE(BO2008),VALUE(BP2008),VALUE(BQ2008),VALUE(BR2008),VALUE(BS2008),VALUE(BT2008),VALUE(BU2008),VALUE(BV2008),VALUE(BW2008))</f>
        <v/>
      </c>
      <c r="BZ2008" s="307" t="n"/>
      <c r="CA2008" s="307" t="n"/>
      <c r="CB2008" s="307" t="n"/>
      <c r="CC2008" s="307" t="n"/>
      <c r="CD2008" s="307" t="n"/>
      <c r="CE2008" s="307" t="n"/>
      <c r="CF2008" s="307" t="n"/>
      <c r="CG2008" s="307" t="n"/>
      <c r="CH2008" s="307" t="n"/>
      <c r="CI2008" s="307" t="n"/>
      <c r="CJ2008" s="307" t="n"/>
      <c r="CK2008" s="307" t="n"/>
      <c r="CL2008" s="307" t="n"/>
      <c r="CM2008" s="307" t="n"/>
      <c r="CN2008" s="307" t="n"/>
      <c r="CO2008" s="307" t="n"/>
      <c r="CP2008" s="307" t="n"/>
      <c r="CQ2008" s="307" t="n"/>
      <c r="CR2008" s="279" t="n"/>
      <c r="CS2008" s="280" t="n"/>
      <c r="CT2008" s="421">
        <f>(IF(OR(MediaScorecard!BG2495="x", MediaScorecard!BH2495="x",MediaScorecard!BI2495="x",MediaScorecard!BJ2495="x",MediaScorecard!BK2495="x"),1, 2))</f>
        <v/>
      </c>
      <c r="CU2008" s="308" t="n"/>
      <c r="CV2008" s="308" t="n"/>
      <c r="CW2008" s="308" t="n"/>
      <c r="CX2008" s="309" t="n"/>
      <c r="CY2008" s="308" t="n"/>
      <c r="CZ2008" s="308" t="n"/>
      <c r="DA2008" s="308" t="n"/>
    </row>
    <row r="2009" ht="21" customHeight="1" s="590">
      <c r="A2009" s="421" t="n"/>
      <c r="B2009" s="270" t="n"/>
      <c r="C2009" s="269" t="n"/>
      <c r="D2009" s="267" t="n"/>
      <c r="E2009" s="267" t="n"/>
      <c r="F2009" s="268" t="n"/>
      <c r="G2009" s="421" t="n"/>
      <c r="H2009" s="269" t="n"/>
      <c r="I2009" s="421" t="n"/>
      <c r="J2009" s="421" t="n"/>
      <c r="K2009" s="421" t="n"/>
      <c r="L2009" s="421" t="n"/>
      <c r="M2009" s="421" t="n"/>
      <c r="N2009" s="421" t="n"/>
      <c r="O2009" s="421" t="n"/>
      <c r="P2009" s="421" t="n"/>
      <c r="Q2009" s="421" t="n"/>
      <c r="R2009" s="270" t="n"/>
      <c r="S2009" s="421" t="n"/>
      <c r="T2009" s="421" t="n"/>
      <c r="U2009" s="421" t="n"/>
      <c r="V2009" s="421" t="n"/>
      <c r="W2009" s="421" t="n"/>
      <c r="X2009" s="421" t="n"/>
      <c r="Y2009" s="421" t="n"/>
      <c r="Z2009" s="421" t="n"/>
      <c r="AA2009" s="421" t="n"/>
      <c r="AB2009" s="421" t="n"/>
      <c r="AC2009" s="421" t="n"/>
      <c r="AD2009" s="421" t="n"/>
      <c r="AE2009" s="421" t="n"/>
      <c r="AF2009" s="421" t="n"/>
      <c r="AG2009" s="421" t="n"/>
      <c r="AH2009" s="421" t="n"/>
      <c r="AI2009" s="421" t="n"/>
      <c r="AJ2009" s="297" t="n"/>
      <c r="AK2009" s="297" t="n"/>
      <c r="AL2009" s="284" t="n"/>
      <c r="AM2009" s="297" t="n"/>
      <c r="AN2009" s="285" t="n"/>
      <c r="AO2009" s="297" t="n"/>
      <c r="AP2009" s="297" t="n"/>
      <c r="AQ2009" s="297" t="n"/>
      <c r="AR2009" s="297" t="n"/>
      <c r="AS2009" s="297" t="n"/>
      <c r="AT2009" s="285" t="n"/>
      <c r="AU2009" s="297" t="n"/>
      <c r="AV2009" s="297" t="n"/>
      <c r="AW2009" s="297" t="n"/>
      <c r="AX2009" s="297" t="n"/>
      <c r="AY2009" s="286" t="n"/>
      <c r="AZ2009" s="286" t="n"/>
      <c r="BA2009" s="287" t="n"/>
      <c r="BB2009" s="286" t="n"/>
      <c r="BC2009" s="286" t="n"/>
      <c r="BD2009" s="286" t="n"/>
      <c r="BE2009" s="286" t="n"/>
      <c r="BF2009" s="286" t="n"/>
      <c r="BG2009" s="286" t="n"/>
      <c r="BH2009" s="297" t="n"/>
      <c r="BI2009" s="297" t="n"/>
      <c r="BJ2009" s="297" t="n"/>
      <c r="BK2009" s="297" t="n"/>
      <c r="BL2009" s="297" t="n"/>
      <c r="BM2009" s="297" t="n"/>
      <c r="BN2009" s="297" t="n"/>
      <c r="BO2009" s="285" t="n"/>
      <c r="BP2009" s="297" t="n"/>
      <c r="BQ2009" s="297" t="n"/>
      <c r="BR2009" s="297" t="n"/>
      <c r="BS2009" s="297" t="n"/>
      <c r="BT2009" s="297" t="n"/>
      <c r="BU2009" s="297" t="n"/>
      <c r="BV2009" s="297" t="n"/>
      <c r="BW2009" s="288" t="n"/>
      <c r="BX2009" s="276">
        <f>SUM(IF(COUNTIF(MediaScorecard!CC2496, "*1.*"), 2, 0), IF(COUNTIF(MediaScorecard!CC2496, "*2.*"), 2, 0), IF(COUNTIF(MediaScorecard!CC2496, "*3.*"), 2, 0), IF(COUNTIF(MediaScorecard!CC2496, "*4.*"), 2, 0), IF(COUNTIF(MediaScorecard!CC2496, "*5.*"), 2, 0), IF(COUNTIF(MediaScorecard!CC2496, "*6.*"), 2, 0))</f>
        <v/>
      </c>
      <c r="BY2009" s="277">
        <f t="array" ref="BY2009">SUM(VALUE(AT2009),VALUE(AU2009),VALUE(AV2009),VALUE(AW2009),VALUE(AX2009),VALUE(AY2009),VALUE(AZ2009),VALUE(BB2009),VALUE(BC2009),VALUE(BD2009),VALUE(BE2009),VALUE(BF2009),VALUE(BG2009),VALUE(BH2009),VALUE(BI2009),VALUE(BJ2009),VALUE(BK2009),VALUE(BL2009),VALUE(BM2009),VALUE(BN2009),VALUE(BO2009),VALUE(BP2009),VALUE(BQ2009),VALUE(BR2009),VALUE(BS2009),VALUE(BT2009),VALUE(BU2009),VALUE(BV2009),VALUE(BW2009))</f>
        <v/>
      </c>
      <c r="BZ2009" s="307" t="n"/>
      <c r="CA2009" s="307" t="n"/>
      <c r="CB2009" s="307" t="n"/>
      <c r="CC2009" s="307" t="n"/>
      <c r="CD2009" s="307" t="n"/>
      <c r="CE2009" s="307" t="n"/>
      <c r="CF2009" s="307" t="n"/>
      <c r="CG2009" s="307" t="n"/>
      <c r="CH2009" s="307" t="n"/>
      <c r="CI2009" s="307" t="n"/>
      <c r="CJ2009" s="307" t="n"/>
      <c r="CK2009" s="307" t="n"/>
      <c r="CL2009" s="307" t="n"/>
      <c r="CM2009" s="307" t="n"/>
      <c r="CN2009" s="307" t="n"/>
      <c r="CO2009" s="307" t="n"/>
      <c r="CP2009" s="307" t="n"/>
      <c r="CQ2009" s="307" t="n"/>
      <c r="CR2009" s="279" t="n"/>
      <c r="CS2009" s="280" t="n"/>
      <c r="CT2009" s="421">
        <f>(IF(OR(MediaScorecard!BG2496="x", MediaScorecard!BH2496="x",MediaScorecard!BI2496="x",MediaScorecard!BJ2496="x",MediaScorecard!BK2496="x"),1, 2))</f>
        <v/>
      </c>
      <c r="CU2009" s="308" t="n"/>
      <c r="CV2009" s="308" t="n"/>
      <c r="CW2009" s="308" t="n"/>
      <c r="CX2009" s="309" t="n"/>
      <c r="CY2009" s="308" t="n"/>
      <c r="CZ2009" s="308" t="n"/>
      <c r="DA2009" s="308" t="n"/>
    </row>
    <row r="2010" ht="21" customHeight="1" s="590">
      <c r="A2010" s="421" t="n"/>
      <c r="B2010" s="270" t="n"/>
      <c r="C2010" s="269" t="n"/>
      <c r="D2010" s="267" t="n"/>
      <c r="E2010" s="267" t="n"/>
      <c r="F2010" s="268" t="n"/>
      <c r="G2010" s="421" t="n"/>
      <c r="H2010" s="269" t="n"/>
      <c r="I2010" s="421" t="n"/>
      <c r="J2010" s="421" t="n"/>
      <c r="K2010" s="421" t="n"/>
      <c r="L2010" s="421" t="n"/>
      <c r="M2010" s="421" t="n"/>
      <c r="N2010" s="421" t="n"/>
      <c r="O2010" s="421" t="n"/>
      <c r="P2010" s="421" t="n"/>
      <c r="Q2010" s="421" t="n"/>
      <c r="R2010" s="270" t="n"/>
      <c r="S2010" s="421" t="n"/>
      <c r="T2010" s="421" t="n"/>
      <c r="U2010" s="421" t="n"/>
      <c r="V2010" s="421" t="n"/>
      <c r="W2010" s="421" t="n"/>
      <c r="X2010" s="421" t="n"/>
      <c r="Y2010" s="421" t="n"/>
      <c r="Z2010" s="421" t="n"/>
      <c r="AA2010" s="421" t="n"/>
      <c r="AB2010" s="421" t="n"/>
      <c r="AC2010" s="421" t="n"/>
      <c r="AD2010" s="421" t="n"/>
      <c r="AE2010" s="421" t="n"/>
      <c r="AF2010" s="421" t="n"/>
      <c r="AG2010" s="421" t="n"/>
      <c r="AH2010" s="421" t="n"/>
      <c r="AI2010" s="421" t="n"/>
      <c r="AJ2010" s="297" t="n"/>
      <c r="AK2010" s="297" t="n"/>
      <c r="AL2010" s="284" t="n"/>
      <c r="AM2010" s="297" t="n"/>
      <c r="AN2010" s="285" t="n"/>
      <c r="AO2010" s="297" t="n"/>
      <c r="AP2010" s="297" t="n"/>
      <c r="AQ2010" s="297" t="n"/>
      <c r="AR2010" s="297" t="n"/>
      <c r="AS2010" s="297" t="n"/>
      <c r="AT2010" s="285" t="n"/>
      <c r="AU2010" s="297" t="n"/>
      <c r="AV2010" s="297" t="n"/>
      <c r="AW2010" s="297" t="n"/>
      <c r="AX2010" s="297" t="n"/>
      <c r="AY2010" s="286" t="n"/>
      <c r="AZ2010" s="286" t="n"/>
      <c r="BA2010" s="287" t="n"/>
      <c r="BB2010" s="286" t="n"/>
      <c r="BC2010" s="286" t="n"/>
      <c r="BD2010" s="286" t="n"/>
      <c r="BE2010" s="286" t="n"/>
      <c r="BF2010" s="286" t="n"/>
      <c r="BG2010" s="286" t="n"/>
      <c r="BH2010" s="297" t="n"/>
      <c r="BI2010" s="297" t="n"/>
      <c r="BJ2010" s="297" t="n"/>
      <c r="BK2010" s="297" t="n"/>
      <c r="BL2010" s="297" t="n"/>
      <c r="BM2010" s="297" t="n"/>
      <c r="BN2010" s="297" t="n"/>
      <c r="BO2010" s="285" t="n"/>
      <c r="BP2010" s="297" t="n"/>
      <c r="BQ2010" s="297" t="n"/>
      <c r="BR2010" s="297" t="n"/>
      <c r="BS2010" s="297" t="n"/>
      <c r="BT2010" s="297" t="n"/>
      <c r="BU2010" s="297" t="n"/>
      <c r="BV2010" s="297" t="n"/>
      <c r="BW2010" s="288" t="n"/>
      <c r="BX2010" s="276">
        <f>SUM(IF(COUNTIF(MediaScorecard!CC2497, "*1.*"), 2, 0), IF(COUNTIF(MediaScorecard!CC2497, "*2.*"), 2, 0), IF(COUNTIF(MediaScorecard!CC2497, "*3.*"), 2, 0), IF(COUNTIF(MediaScorecard!CC2497, "*4.*"), 2, 0), IF(COUNTIF(MediaScorecard!CC2497, "*5.*"), 2, 0), IF(COUNTIF(MediaScorecard!CC2497, "*6.*"), 2, 0))</f>
        <v/>
      </c>
      <c r="BY2010" s="277">
        <f t="array" ref="BY2010">SUM(VALUE(AT2010),VALUE(AU2010),VALUE(AV2010),VALUE(AW2010),VALUE(AX2010),VALUE(AY2010),VALUE(AZ2010),VALUE(BB2010),VALUE(BC2010),VALUE(BD2010),VALUE(BE2010),VALUE(BF2010),VALUE(BG2010),VALUE(BH2010),VALUE(BI2010),VALUE(BJ2010),VALUE(BK2010),VALUE(BL2010),VALUE(BM2010),VALUE(BN2010),VALUE(BO2010),VALUE(BP2010),VALUE(BQ2010),VALUE(BR2010),VALUE(BS2010),VALUE(BT2010),VALUE(BU2010),VALUE(BV2010),VALUE(BW2010))</f>
        <v/>
      </c>
      <c r="BZ2010" s="307" t="n"/>
      <c r="CA2010" s="307" t="n"/>
      <c r="CB2010" s="307" t="n"/>
      <c r="CC2010" s="307" t="n"/>
      <c r="CD2010" s="307" t="n"/>
      <c r="CE2010" s="307" t="n"/>
      <c r="CF2010" s="307" t="n"/>
      <c r="CG2010" s="307" t="n"/>
      <c r="CH2010" s="307" t="n"/>
      <c r="CI2010" s="307" t="n"/>
      <c r="CJ2010" s="307" t="n"/>
      <c r="CK2010" s="307" t="n"/>
      <c r="CL2010" s="307" t="n"/>
      <c r="CM2010" s="307" t="n"/>
      <c r="CN2010" s="307" t="n"/>
      <c r="CO2010" s="307" t="n"/>
      <c r="CP2010" s="307" t="n"/>
      <c r="CQ2010" s="307" t="n"/>
      <c r="CR2010" s="279" t="n"/>
      <c r="CS2010" s="280" t="n"/>
      <c r="CT2010" s="421">
        <f>(IF(OR(MediaScorecard!BG2497="x", MediaScorecard!BH2497="x",MediaScorecard!BI2497="x",MediaScorecard!BJ2497="x",MediaScorecard!BK2497="x"),1, 2))</f>
        <v/>
      </c>
      <c r="CU2010" s="308" t="n"/>
      <c r="CV2010" s="308" t="n"/>
      <c r="CW2010" s="308" t="n"/>
      <c r="CX2010" s="309" t="n"/>
      <c r="CY2010" s="308" t="n"/>
      <c r="CZ2010" s="308" t="n"/>
      <c r="DA2010" s="308" t="n"/>
    </row>
    <row r="2011" ht="21" customHeight="1" s="590">
      <c r="A2011" s="421" t="n"/>
      <c r="B2011" s="270" t="n"/>
      <c r="C2011" s="269" t="n"/>
      <c r="D2011" s="267" t="n"/>
      <c r="E2011" s="267" t="n"/>
      <c r="F2011" s="268" t="n"/>
      <c r="G2011" s="421" t="n"/>
      <c r="H2011" s="269" t="n"/>
      <c r="I2011" s="421" t="n"/>
      <c r="J2011" s="421" t="n"/>
      <c r="K2011" s="421" t="n"/>
      <c r="L2011" s="421" t="n"/>
      <c r="M2011" s="421" t="n"/>
      <c r="N2011" s="421" t="n"/>
      <c r="O2011" s="421" t="n"/>
      <c r="P2011" s="421" t="n"/>
      <c r="Q2011" s="421" t="n"/>
      <c r="R2011" s="270" t="n"/>
      <c r="S2011" s="421" t="n"/>
      <c r="T2011" s="421" t="n"/>
      <c r="U2011" s="421" t="n"/>
      <c r="V2011" s="421" t="n"/>
      <c r="W2011" s="421" t="n"/>
      <c r="X2011" s="421" t="n"/>
      <c r="Y2011" s="421" t="n"/>
      <c r="Z2011" s="421" t="n"/>
      <c r="AA2011" s="421" t="n"/>
      <c r="AB2011" s="421" t="n"/>
      <c r="AC2011" s="421" t="n"/>
      <c r="AD2011" s="421" t="n"/>
      <c r="AE2011" s="421" t="n"/>
      <c r="AF2011" s="421" t="n"/>
      <c r="AG2011" s="421" t="n"/>
      <c r="AH2011" s="421" t="n"/>
      <c r="AI2011" s="421" t="n"/>
      <c r="AJ2011" s="297" t="n"/>
      <c r="AK2011" s="297" t="n"/>
      <c r="AL2011" s="284" t="n"/>
      <c r="AM2011" s="297" t="n"/>
      <c r="AN2011" s="285" t="n"/>
      <c r="AO2011" s="297" t="n"/>
      <c r="AP2011" s="297" t="n"/>
      <c r="AQ2011" s="297" t="n"/>
      <c r="AR2011" s="297" t="n"/>
      <c r="AS2011" s="297" t="n"/>
      <c r="AT2011" s="285" t="n"/>
      <c r="AU2011" s="297" t="n"/>
      <c r="AV2011" s="297" t="n"/>
      <c r="AW2011" s="297" t="n"/>
      <c r="AX2011" s="297" t="n"/>
      <c r="AY2011" s="286" t="n"/>
      <c r="AZ2011" s="286" t="n"/>
      <c r="BA2011" s="287" t="n"/>
      <c r="BB2011" s="286" t="n"/>
      <c r="BC2011" s="286" t="n"/>
      <c r="BD2011" s="286" t="n"/>
      <c r="BE2011" s="286" t="n"/>
      <c r="BF2011" s="286" t="n"/>
      <c r="BG2011" s="286" t="n"/>
      <c r="BH2011" s="297" t="n"/>
      <c r="BI2011" s="297" t="n"/>
      <c r="BJ2011" s="297" t="n"/>
      <c r="BK2011" s="297" t="n"/>
      <c r="BL2011" s="297" t="n"/>
      <c r="BM2011" s="297" t="n"/>
      <c r="BN2011" s="297" t="n"/>
      <c r="BO2011" s="285" t="n"/>
      <c r="BP2011" s="297" t="n"/>
      <c r="BQ2011" s="297" t="n"/>
      <c r="BR2011" s="297" t="n"/>
      <c r="BS2011" s="297" t="n"/>
      <c r="BT2011" s="297" t="n"/>
      <c r="BU2011" s="297" t="n"/>
      <c r="BV2011" s="297" t="n"/>
      <c r="BW2011" s="288" t="n"/>
      <c r="BX2011" s="276">
        <f>SUM(IF(COUNTIF(MediaScorecard!CC2498, "*1.*"), 2, 0), IF(COUNTIF(MediaScorecard!CC2498, "*2.*"), 2, 0), IF(COUNTIF(MediaScorecard!CC2498, "*3.*"), 2, 0), IF(COUNTIF(MediaScorecard!CC2498, "*4.*"), 2, 0), IF(COUNTIF(MediaScorecard!CC2498, "*5.*"), 2, 0), IF(COUNTIF(MediaScorecard!CC2498, "*6.*"), 2, 0))</f>
        <v/>
      </c>
      <c r="BY2011" s="277">
        <f t="array" ref="BY2011">SUM(VALUE(AT2011),VALUE(AU2011),VALUE(AV2011),VALUE(AW2011),VALUE(AX2011),VALUE(AY2011),VALUE(AZ2011),VALUE(BB2011),VALUE(BC2011),VALUE(BD2011),VALUE(BE2011),VALUE(BF2011),VALUE(BG2011),VALUE(BH2011),VALUE(BI2011),VALUE(BJ2011),VALUE(BK2011),VALUE(BL2011),VALUE(BM2011),VALUE(BN2011),VALUE(BO2011),VALUE(BP2011),VALUE(BQ2011),VALUE(BR2011),VALUE(BS2011),VALUE(BT2011),VALUE(BU2011),VALUE(BV2011),VALUE(BW2011))</f>
        <v/>
      </c>
      <c r="BZ2011" s="307" t="n"/>
      <c r="CA2011" s="307" t="n"/>
      <c r="CB2011" s="307" t="n"/>
      <c r="CC2011" s="307" t="n"/>
      <c r="CD2011" s="307" t="n"/>
      <c r="CE2011" s="307" t="n"/>
      <c r="CF2011" s="307" t="n"/>
      <c r="CG2011" s="307" t="n"/>
      <c r="CH2011" s="307" t="n"/>
      <c r="CI2011" s="307" t="n"/>
      <c r="CJ2011" s="307" t="n"/>
      <c r="CK2011" s="307" t="n"/>
      <c r="CL2011" s="307" t="n"/>
      <c r="CM2011" s="307" t="n"/>
      <c r="CN2011" s="307" t="n"/>
      <c r="CO2011" s="307" t="n"/>
      <c r="CP2011" s="307" t="n"/>
      <c r="CQ2011" s="307" t="n"/>
      <c r="CR2011" s="279" t="n"/>
      <c r="CS2011" s="280" t="n"/>
      <c r="CT2011" s="421">
        <f>(IF(OR(MediaScorecard!BG2498="x", MediaScorecard!BH2498="x",MediaScorecard!BI2498="x",MediaScorecard!BJ2498="x",MediaScorecard!BK2498="x"),1, 2))</f>
        <v/>
      </c>
      <c r="CU2011" s="308" t="n"/>
      <c r="CV2011" s="308" t="n"/>
      <c r="CW2011" s="308" t="n"/>
      <c r="CX2011" s="309" t="n"/>
      <c r="CY2011" s="308" t="n"/>
      <c r="CZ2011" s="308" t="n"/>
      <c r="DA2011" s="308" t="n"/>
    </row>
    <row r="2012" ht="21" customHeight="1" s="590">
      <c r="A2012" s="421" t="n"/>
      <c r="B2012" s="270" t="n"/>
      <c r="C2012" s="269" t="n"/>
      <c r="D2012" s="267" t="n"/>
      <c r="E2012" s="267" t="n"/>
      <c r="F2012" s="268" t="n"/>
      <c r="G2012" s="421" t="n"/>
      <c r="H2012" s="269" t="n"/>
      <c r="I2012" s="421" t="n"/>
      <c r="J2012" s="421" t="n"/>
      <c r="K2012" s="421" t="n"/>
      <c r="L2012" s="421" t="n"/>
      <c r="M2012" s="421" t="n"/>
      <c r="N2012" s="421" t="n"/>
      <c r="O2012" s="421" t="n"/>
      <c r="P2012" s="421" t="n"/>
      <c r="Q2012" s="421" t="n"/>
      <c r="R2012" s="270" t="n"/>
      <c r="S2012" s="421" t="n"/>
      <c r="T2012" s="421" t="n"/>
      <c r="U2012" s="421" t="n"/>
      <c r="V2012" s="421" t="n"/>
      <c r="W2012" s="421" t="n"/>
      <c r="X2012" s="421" t="n"/>
      <c r="Y2012" s="421" t="n"/>
      <c r="Z2012" s="421" t="n"/>
      <c r="AA2012" s="421" t="n"/>
      <c r="AB2012" s="421" t="n"/>
      <c r="AC2012" s="421" t="n"/>
      <c r="AD2012" s="421" t="n"/>
      <c r="AE2012" s="421" t="n"/>
      <c r="AF2012" s="421" t="n"/>
      <c r="AG2012" s="421" t="n"/>
      <c r="AH2012" s="421" t="n"/>
      <c r="AI2012" s="421" t="n"/>
      <c r="AJ2012" s="297" t="n"/>
      <c r="AK2012" s="297" t="n"/>
      <c r="AL2012" s="284" t="n"/>
      <c r="AM2012" s="297" t="n"/>
      <c r="AN2012" s="285" t="n"/>
      <c r="AO2012" s="297" t="n"/>
      <c r="AP2012" s="297" t="n"/>
      <c r="AQ2012" s="297" t="n"/>
      <c r="AR2012" s="297" t="n"/>
      <c r="AS2012" s="297" t="n"/>
      <c r="AT2012" s="285" t="n"/>
      <c r="AU2012" s="297" t="n"/>
      <c r="AV2012" s="297" t="n"/>
      <c r="AW2012" s="297" t="n"/>
      <c r="AX2012" s="297" t="n"/>
      <c r="AY2012" s="286" t="n"/>
      <c r="AZ2012" s="286" t="n"/>
      <c r="BA2012" s="287" t="n"/>
      <c r="BB2012" s="286" t="n"/>
      <c r="BC2012" s="286" t="n"/>
      <c r="BD2012" s="286" t="n"/>
      <c r="BE2012" s="286" t="n"/>
      <c r="BF2012" s="286" t="n"/>
      <c r="BG2012" s="286" t="n"/>
      <c r="BH2012" s="297" t="n"/>
      <c r="BI2012" s="297" t="n"/>
      <c r="BJ2012" s="297" t="n"/>
      <c r="BK2012" s="297" t="n"/>
      <c r="BL2012" s="297" t="n"/>
      <c r="BM2012" s="297" t="n"/>
      <c r="BN2012" s="297" t="n"/>
      <c r="BO2012" s="285" t="n"/>
      <c r="BP2012" s="297" t="n"/>
      <c r="BQ2012" s="297" t="n"/>
      <c r="BR2012" s="297" t="n"/>
      <c r="BS2012" s="297" t="n"/>
      <c r="BT2012" s="297" t="n"/>
      <c r="BU2012" s="297" t="n"/>
      <c r="BV2012" s="297" t="n"/>
      <c r="BW2012" s="288" t="n"/>
      <c r="BX2012" s="276">
        <f>SUM(IF(COUNTIF(MediaScorecard!CC2499, "*1.*"), 2, 0), IF(COUNTIF(MediaScorecard!CC2499, "*2.*"), 2, 0), IF(COUNTIF(MediaScorecard!CC2499, "*3.*"), 2, 0), IF(COUNTIF(MediaScorecard!CC2499, "*4.*"), 2, 0), IF(COUNTIF(MediaScorecard!CC2499, "*5.*"), 2, 0), IF(COUNTIF(MediaScorecard!CC2499, "*6.*"), 2, 0))</f>
        <v/>
      </c>
      <c r="BY2012" s="277">
        <f t="array" ref="BY2012">SUM(VALUE(AT2012),VALUE(AU2012),VALUE(AV2012),VALUE(AW2012),VALUE(AX2012),VALUE(AY2012),VALUE(AZ2012),VALUE(BB2012),VALUE(BC2012),VALUE(BD2012),VALUE(BE2012),VALUE(BF2012),VALUE(BG2012),VALUE(BH2012),VALUE(BI2012),VALUE(BJ2012),VALUE(BK2012),VALUE(BL2012),VALUE(BM2012),VALUE(BN2012),VALUE(BO2012),VALUE(BP2012),VALUE(BQ2012),VALUE(BR2012),VALUE(BS2012),VALUE(BT2012),VALUE(BU2012),VALUE(BV2012),VALUE(BW2012))</f>
        <v/>
      </c>
      <c r="BZ2012" s="307" t="n"/>
      <c r="CA2012" s="307" t="n"/>
      <c r="CB2012" s="307" t="n"/>
      <c r="CC2012" s="307" t="n"/>
      <c r="CD2012" s="307" t="n"/>
      <c r="CE2012" s="307" t="n"/>
      <c r="CF2012" s="307" t="n"/>
      <c r="CG2012" s="307" t="n"/>
      <c r="CH2012" s="307" t="n"/>
      <c r="CI2012" s="307" t="n"/>
      <c r="CJ2012" s="307" t="n"/>
      <c r="CK2012" s="307" t="n"/>
      <c r="CL2012" s="307" t="n"/>
      <c r="CM2012" s="307" t="n"/>
      <c r="CN2012" s="307" t="n"/>
      <c r="CO2012" s="307" t="n"/>
      <c r="CP2012" s="307" t="n"/>
      <c r="CQ2012" s="307" t="n"/>
      <c r="CR2012" s="279" t="n"/>
      <c r="CS2012" s="280" t="n"/>
      <c r="CT2012" s="421">
        <f>(IF(OR(MediaScorecard!BG2499="x", MediaScorecard!BH2499="x",MediaScorecard!BI2499="x",MediaScorecard!BJ2499="x",MediaScorecard!BK2499="x"),1, 2))</f>
        <v/>
      </c>
      <c r="CU2012" s="308" t="n"/>
      <c r="CV2012" s="308" t="n"/>
      <c r="CW2012" s="308" t="n"/>
      <c r="CX2012" s="309" t="n"/>
      <c r="CY2012" s="308" t="n"/>
      <c r="CZ2012" s="308" t="n"/>
      <c r="DA2012" s="308" t="n"/>
    </row>
    <row r="2013" ht="21" customHeight="1" s="590">
      <c r="A2013" s="421" t="n"/>
      <c r="B2013" s="270" t="n"/>
      <c r="C2013" s="269" t="n"/>
      <c r="D2013" s="267" t="n"/>
      <c r="E2013" s="267" t="n"/>
      <c r="F2013" s="268" t="n"/>
      <c r="G2013" s="421" t="n"/>
      <c r="H2013" s="269" t="n"/>
      <c r="I2013" s="421" t="n"/>
      <c r="J2013" s="421" t="n"/>
      <c r="K2013" s="421" t="n"/>
      <c r="L2013" s="421" t="n"/>
      <c r="M2013" s="421" t="n"/>
      <c r="N2013" s="421" t="n"/>
      <c r="O2013" s="421" t="n"/>
      <c r="P2013" s="421" t="n"/>
      <c r="Q2013" s="421" t="n"/>
      <c r="R2013" s="270" t="n"/>
      <c r="S2013" s="421" t="n"/>
      <c r="T2013" s="421" t="n"/>
      <c r="U2013" s="421" t="n"/>
      <c r="V2013" s="421" t="n"/>
      <c r="W2013" s="421" t="n"/>
      <c r="X2013" s="421" t="n"/>
      <c r="Y2013" s="421" t="n"/>
      <c r="Z2013" s="421" t="n"/>
      <c r="AA2013" s="421" t="n"/>
      <c r="AB2013" s="421" t="n"/>
      <c r="AC2013" s="421" t="n"/>
      <c r="AD2013" s="421" t="n"/>
      <c r="AE2013" s="421" t="n"/>
      <c r="AF2013" s="421" t="n"/>
      <c r="AG2013" s="421" t="n"/>
      <c r="AH2013" s="421" t="n"/>
      <c r="AI2013" s="421" t="n"/>
      <c r="AJ2013" s="297" t="n"/>
      <c r="AK2013" s="297" t="n"/>
      <c r="AL2013" s="284" t="n"/>
      <c r="AM2013" s="297" t="n"/>
      <c r="AN2013" s="285" t="n"/>
      <c r="AO2013" s="297" t="n"/>
      <c r="AP2013" s="297" t="n"/>
      <c r="AQ2013" s="297" t="n"/>
      <c r="AR2013" s="297" t="n"/>
      <c r="AS2013" s="297" t="n"/>
      <c r="AT2013" s="285" t="n"/>
      <c r="AU2013" s="297" t="n"/>
      <c r="AV2013" s="297" t="n"/>
      <c r="AW2013" s="297" t="n"/>
      <c r="AX2013" s="297" t="n"/>
      <c r="AY2013" s="286" t="n"/>
      <c r="AZ2013" s="286" t="n"/>
      <c r="BA2013" s="287" t="n"/>
      <c r="BB2013" s="286" t="n"/>
      <c r="BC2013" s="286" t="n"/>
      <c r="BD2013" s="286" t="n"/>
      <c r="BE2013" s="286" t="n"/>
      <c r="BF2013" s="286" t="n"/>
      <c r="BG2013" s="286" t="n"/>
      <c r="BH2013" s="297" t="n"/>
      <c r="BI2013" s="297" t="n"/>
      <c r="BJ2013" s="297" t="n"/>
      <c r="BK2013" s="297" t="n"/>
      <c r="BL2013" s="297" t="n"/>
      <c r="BM2013" s="297" t="n"/>
      <c r="BN2013" s="297" t="n"/>
      <c r="BO2013" s="285" t="n"/>
      <c r="BP2013" s="297" t="n"/>
      <c r="BQ2013" s="297" t="n"/>
      <c r="BR2013" s="297" t="n"/>
      <c r="BS2013" s="297" t="n"/>
      <c r="BT2013" s="297" t="n"/>
      <c r="BU2013" s="297" t="n"/>
      <c r="BV2013" s="297" t="n"/>
      <c r="BW2013" s="288" t="n"/>
      <c r="BX2013" s="276">
        <f>SUM(IF(COUNTIF(MediaScorecard!CC2500, "*1.*"), 2, 0), IF(COUNTIF(MediaScorecard!CC2500, "*2.*"), 2, 0), IF(COUNTIF(MediaScorecard!CC2500, "*3.*"), 2, 0), IF(COUNTIF(MediaScorecard!CC2500, "*4.*"), 2, 0), IF(COUNTIF(MediaScorecard!CC2500, "*5.*"), 2, 0), IF(COUNTIF(MediaScorecard!CC2500, "*6.*"), 2, 0))</f>
        <v/>
      </c>
      <c r="BY2013" s="277">
        <f t="array" ref="BY2013">SUM(VALUE(AT2013),VALUE(AU2013),VALUE(AV2013),VALUE(AW2013),VALUE(AX2013),VALUE(AY2013),VALUE(AZ2013),VALUE(BB2013),VALUE(BC2013),VALUE(BD2013),VALUE(BE2013),VALUE(BF2013),VALUE(BG2013),VALUE(BH2013),VALUE(BI2013),VALUE(BJ2013),VALUE(BK2013),VALUE(BL2013),VALUE(BM2013),VALUE(BN2013),VALUE(BO2013),VALUE(BP2013),VALUE(BQ2013),VALUE(BR2013),VALUE(BS2013),VALUE(BT2013),VALUE(BU2013),VALUE(BV2013),VALUE(BW2013))</f>
        <v/>
      </c>
      <c r="BZ2013" s="307" t="n"/>
      <c r="CA2013" s="307" t="n"/>
      <c r="CB2013" s="307" t="n"/>
      <c r="CC2013" s="307" t="n"/>
      <c r="CD2013" s="307" t="n"/>
      <c r="CE2013" s="307" t="n"/>
      <c r="CF2013" s="307" t="n"/>
      <c r="CG2013" s="307" t="n"/>
      <c r="CH2013" s="307" t="n"/>
      <c r="CI2013" s="307" t="n"/>
      <c r="CJ2013" s="307" t="n"/>
      <c r="CK2013" s="307" t="n"/>
      <c r="CL2013" s="307" t="n"/>
      <c r="CM2013" s="307" t="n"/>
      <c r="CN2013" s="307" t="n"/>
      <c r="CO2013" s="307" t="n"/>
      <c r="CP2013" s="307" t="n"/>
      <c r="CQ2013" s="307" t="n"/>
      <c r="CR2013" s="279" t="n"/>
      <c r="CS2013" s="280" t="n"/>
      <c r="CT2013" s="421">
        <f>(IF(OR(MediaScorecard!BG2500="x", MediaScorecard!BH2500="x",MediaScorecard!BI2500="x",MediaScorecard!BJ2500="x",MediaScorecard!BK2500="x"),1, 2))</f>
        <v/>
      </c>
      <c r="CU2013" s="308" t="n"/>
      <c r="CV2013" s="308" t="n"/>
      <c r="CW2013" s="308" t="n"/>
      <c r="CX2013" s="309" t="n"/>
      <c r="CY2013" s="308" t="n"/>
      <c r="CZ2013" s="308" t="n"/>
      <c r="DA2013" s="308" t="n"/>
    </row>
    <row r="2014" ht="21" customHeight="1" s="590">
      <c r="A2014" s="421" t="n"/>
      <c r="B2014" s="270" t="n"/>
      <c r="C2014" s="269" t="n"/>
      <c r="D2014" s="267" t="n"/>
      <c r="E2014" s="267" t="n"/>
      <c r="F2014" s="268" t="n"/>
      <c r="G2014" s="421" t="n"/>
      <c r="H2014" s="269" t="n"/>
      <c r="I2014" s="421" t="n"/>
      <c r="J2014" s="421" t="n"/>
      <c r="K2014" s="421" t="n"/>
      <c r="L2014" s="421" t="n"/>
      <c r="M2014" s="421" t="n"/>
      <c r="N2014" s="421" t="n"/>
      <c r="O2014" s="421" t="n"/>
      <c r="P2014" s="421" t="n"/>
      <c r="Q2014" s="421" t="n"/>
      <c r="R2014" s="270" t="n"/>
      <c r="S2014" s="421" t="n"/>
      <c r="T2014" s="421" t="n"/>
      <c r="U2014" s="421" t="n"/>
      <c r="V2014" s="421" t="n"/>
      <c r="W2014" s="421" t="n"/>
      <c r="X2014" s="421" t="n"/>
      <c r="Y2014" s="421" t="n"/>
      <c r="Z2014" s="421" t="n"/>
      <c r="AA2014" s="421" t="n"/>
      <c r="AB2014" s="421" t="n"/>
      <c r="AC2014" s="421" t="n"/>
      <c r="AD2014" s="421" t="n"/>
      <c r="AE2014" s="421" t="n"/>
      <c r="AF2014" s="421" t="n"/>
      <c r="AG2014" s="421" t="n"/>
      <c r="AH2014" s="421" t="n"/>
      <c r="AI2014" s="421" t="n"/>
      <c r="AJ2014" s="297" t="n"/>
      <c r="AK2014" s="297" t="n"/>
      <c r="AL2014" s="284" t="n"/>
      <c r="AM2014" s="297" t="n"/>
      <c r="AN2014" s="285" t="n"/>
      <c r="AO2014" s="297" t="n"/>
      <c r="AP2014" s="297" t="n"/>
      <c r="AQ2014" s="297" t="n"/>
      <c r="AR2014" s="297" t="n"/>
      <c r="AS2014" s="297" t="n"/>
      <c r="AT2014" s="285" t="n"/>
      <c r="AU2014" s="297" t="n"/>
      <c r="AV2014" s="297" t="n"/>
      <c r="AW2014" s="297" t="n"/>
      <c r="AX2014" s="297" t="n"/>
      <c r="AY2014" s="286" t="n"/>
      <c r="AZ2014" s="286" t="n"/>
      <c r="BA2014" s="287" t="n"/>
      <c r="BB2014" s="286" t="n"/>
      <c r="BC2014" s="286" t="n"/>
      <c r="BD2014" s="286" t="n"/>
      <c r="BE2014" s="286" t="n"/>
      <c r="BF2014" s="286" t="n"/>
      <c r="BG2014" s="286" t="n"/>
      <c r="BH2014" s="297" t="n"/>
      <c r="BI2014" s="297" t="n"/>
      <c r="BJ2014" s="297" t="n"/>
      <c r="BK2014" s="297" t="n"/>
      <c r="BL2014" s="297" t="n"/>
      <c r="BM2014" s="297" t="n"/>
      <c r="BN2014" s="297" t="n"/>
      <c r="BO2014" s="285" t="n"/>
      <c r="BP2014" s="297" t="n"/>
      <c r="BQ2014" s="297" t="n"/>
      <c r="BR2014" s="297" t="n"/>
      <c r="BS2014" s="297" t="n"/>
      <c r="BT2014" s="297" t="n"/>
      <c r="BU2014" s="297" t="n"/>
      <c r="BV2014" s="297" t="n"/>
      <c r="BW2014" s="288" t="n"/>
      <c r="BX2014" s="276">
        <f>SUM(IF(COUNTIF(MediaScorecard!CC2501, "*1.*"), 2, 0), IF(COUNTIF(MediaScorecard!CC2501, "*2.*"), 2, 0), IF(COUNTIF(MediaScorecard!CC2501, "*3.*"), 2, 0), IF(COUNTIF(MediaScorecard!CC2501, "*4.*"), 2, 0), IF(COUNTIF(MediaScorecard!CC2501, "*5.*"), 2, 0), IF(COUNTIF(MediaScorecard!CC2501, "*6.*"), 2, 0))</f>
        <v/>
      </c>
      <c r="BY2014" s="277">
        <f t="array" ref="BY2014">SUM(VALUE(AT2014),VALUE(AU2014),VALUE(AV2014),VALUE(AW2014),VALUE(AX2014),VALUE(AY2014),VALUE(AZ2014),VALUE(BB2014),VALUE(BC2014),VALUE(BD2014),VALUE(BE2014),VALUE(BF2014),VALUE(BG2014),VALUE(BH2014),VALUE(BI2014),VALUE(BJ2014),VALUE(BK2014),VALUE(BL2014),VALUE(BM2014),VALUE(BN2014),VALUE(BO2014),VALUE(BP2014),VALUE(BQ2014),VALUE(BR2014),VALUE(BS2014),VALUE(BT2014),VALUE(BU2014),VALUE(BV2014),VALUE(BW2014))</f>
        <v/>
      </c>
      <c r="BZ2014" s="307" t="n"/>
      <c r="CA2014" s="307" t="n"/>
      <c r="CB2014" s="307" t="n"/>
      <c r="CC2014" s="307" t="n"/>
      <c r="CD2014" s="307" t="n"/>
      <c r="CE2014" s="307" t="n"/>
      <c r="CF2014" s="307" t="n"/>
      <c r="CG2014" s="307" t="n"/>
      <c r="CH2014" s="307" t="n"/>
      <c r="CI2014" s="307" t="n"/>
      <c r="CJ2014" s="307" t="n"/>
      <c r="CK2014" s="307" t="n"/>
      <c r="CL2014" s="307" t="n"/>
      <c r="CM2014" s="307" t="n"/>
      <c r="CN2014" s="307" t="n"/>
      <c r="CO2014" s="307" t="n"/>
      <c r="CP2014" s="307" t="n"/>
      <c r="CQ2014" s="307" t="n"/>
      <c r="CR2014" s="279" t="n"/>
      <c r="CS2014" s="280" t="n"/>
      <c r="CT2014" s="421">
        <f>(IF(OR(MediaScorecard!BG2501="x", MediaScorecard!BH2501="x",MediaScorecard!BI2501="x",MediaScorecard!BJ2501="x",MediaScorecard!BK2501="x"),1, 2))</f>
        <v/>
      </c>
      <c r="CU2014" s="308" t="n"/>
      <c r="CV2014" s="308" t="n"/>
      <c r="CW2014" s="308" t="n"/>
      <c r="CX2014" s="309" t="n"/>
      <c r="CY2014" s="308" t="n"/>
      <c r="CZ2014" s="308" t="n"/>
      <c r="DA2014" s="308" t="n"/>
    </row>
    <row r="2015" ht="21" customHeight="1" s="590">
      <c r="A2015" s="421" t="n"/>
      <c r="B2015" s="270" t="n"/>
      <c r="C2015" s="269" t="n"/>
      <c r="D2015" s="267" t="n"/>
      <c r="E2015" s="267" t="n"/>
      <c r="F2015" s="268" t="n"/>
      <c r="G2015" s="421" t="n"/>
      <c r="H2015" s="269" t="n"/>
      <c r="I2015" s="421" t="n"/>
      <c r="J2015" s="421" t="n"/>
      <c r="K2015" s="421" t="n"/>
      <c r="L2015" s="421" t="n"/>
      <c r="M2015" s="421" t="n"/>
      <c r="N2015" s="421" t="n"/>
      <c r="O2015" s="421" t="n"/>
      <c r="P2015" s="421" t="n"/>
      <c r="Q2015" s="421" t="n"/>
      <c r="R2015" s="270" t="n"/>
      <c r="S2015" s="421" t="n"/>
      <c r="T2015" s="421" t="n"/>
      <c r="U2015" s="421" t="n"/>
      <c r="V2015" s="421" t="n"/>
      <c r="W2015" s="421" t="n"/>
      <c r="X2015" s="421" t="n"/>
      <c r="Y2015" s="421" t="n"/>
      <c r="Z2015" s="421" t="n"/>
      <c r="AA2015" s="421" t="n"/>
      <c r="AB2015" s="421" t="n"/>
      <c r="AC2015" s="421" t="n"/>
      <c r="AD2015" s="421" t="n"/>
      <c r="AE2015" s="421" t="n"/>
      <c r="AF2015" s="421" t="n"/>
      <c r="AG2015" s="421" t="n"/>
      <c r="AH2015" s="421" t="n"/>
      <c r="AI2015" s="421" t="n"/>
      <c r="AJ2015" s="297" t="n"/>
      <c r="AK2015" s="297" t="n"/>
      <c r="AL2015" s="284" t="n"/>
      <c r="AM2015" s="297" t="n"/>
      <c r="AN2015" s="285" t="n"/>
      <c r="AO2015" s="297" t="n"/>
      <c r="AP2015" s="297" t="n"/>
      <c r="AQ2015" s="297" t="n"/>
      <c r="AR2015" s="297" t="n"/>
      <c r="AS2015" s="297" t="n"/>
      <c r="AT2015" s="285" t="n"/>
      <c r="AU2015" s="297" t="n"/>
      <c r="AV2015" s="297" t="n"/>
      <c r="AW2015" s="297" t="n"/>
      <c r="AX2015" s="297" t="n"/>
      <c r="AY2015" s="286" t="n"/>
      <c r="AZ2015" s="286" t="n"/>
      <c r="BA2015" s="287" t="n"/>
      <c r="BB2015" s="286" t="n"/>
      <c r="BC2015" s="286" t="n"/>
      <c r="BD2015" s="286" t="n"/>
      <c r="BE2015" s="286" t="n"/>
      <c r="BF2015" s="286" t="n"/>
      <c r="BG2015" s="286" t="n"/>
      <c r="BH2015" s="297" t="n"/>
      <c r="BI2015" s="297" t="n"/>
      <c r="BJ2015" s="297" t="n"/>
      <c r="BK2015" s="297" t="n"/>
      <c r="BL2015" s="297" t="n"/>
      <c r="BM2015" s="297" t="n"/>
      <c r="BN2015" s="297" t="n"/>
      <c r="BO2015" s="285" t="n"/>
      <c r="BP2015" s="297" t="n"/>
      <c r="BQ2015" s="297" t="n"/>
      <c r="BR2015" s="297" t="n"/>
      <c r="BS2015" s="297" t="n"/>
      <c r="BT2015" s="297" t="n"/>
      <c r="BU2015" s="297" t="n"/>
      <c r="BV2015" s="297" t="n"/>
      <c r="BW2015" s="288" t="n"/>
      <c r="BX2015" s="276">
        <f>SUM(IF(COUNTIF(MediaScorecard!CC2502, "*1.*"), 2, 0), IF(COUNTIF(MediaScorecard!CC2502, "*2.*"), 2, 0), IF(COUNTIF(MediaScorecard!CC2502, "*3.*"), 2, 0), IF(COUNTIF(MediaScorecard!CC2502, "*4.*"), 2, 0), IF(COUNTIF(MediaScorecard!CC2502, "*5.*"), 2, 0), IF(COUNTIF(MediaScorecard!CC2502, "*6.*"), 2, 0))</f>
        <v/>
      </c>
      <c r="BY2015" s="277">
        <f t="array" ref="BY2015">SUM(VALUE(AT2015),VALUE(AU2015),VALUE(AV2015),VALUE(AW2015),VALUE(AX2015),VALUE(AY2015),VALUE(AZ2015),VALUE(BB2015),VALUE(BC2015),VALUE(BD2015),VALUE(BE2015),VALUE(BF2015),VALUE(BG2015),VALUE(BH2015),VALUE(BI2015),VALUE(BJ2015),VALUE(BK2015),VALUE(BL2015),VALUE(BM2015),VALUE(BN2015),VALUE(BO2015),VALUE(BP2015),VALUE(BQ2015),VALUE(BR2015),VALUE(BS2015),VALUE(BT2015),VALUE(BU2015),VALUE(BV2015),VALUE(BW2015))</f>
        <v/>
      </c>
      <c r="BZ2015" s="307" t="n"/>
      <c r="CA2015" s="307" t="n"/>
      <c r="CB2015" s="307" t="n"/>
      <c r="CC2015" s="307" t="n"/>
      <c r="CD2015" s="307" t="n"/>
      <c r="CE2015" s="307" t="n"/>
      <c r="CF2015" s="307" t="n"/>
      <c r="CG2015" s="307" t="n"/>
      <c r="CH2015" s="307" t="n"/>
      <c r="CI2015" s="307" t="n"/>
      <c r="CJ2015" s="307" t="n"/>
      <c r="CK2015" s="307" t="n"/>
      <c r="CL2015" s="307" t="n"/>
      <c r="CM2015" s="307" t="n"/>
      <c r="CN2015" s="307" t="n"/>
      <c r="CO2015" s="307" t="n"/>
      <c r="CP2015" s="307" t="n"/>
      <c r="CQ2015" s="307" t="n"/>
      <c r="CR2015" s="279" t="n"/>
      <c r="CS2015" s="280" t="n"/>
      <c r="CT2015" s="421">
        <f>(IF(OR(MediaScorecard!BG2502="x", MediaScorecard!BH2502="x",MediaScorecard!BI2502="x",MediaScorecard!BJ2502="x",MediaScorecard!BK2502="x"),1, 2))</f>
        <v/>
      </c>
      <c r="CU2015" s="308" t="n"/>
      <c r="CV2015" s="308" t="n"/>
      <c r="CW2015" s="308" t="n"/>
      <c r="CX2015" s="309" t="n"/>
      <c r="CY2015" s="308" t="n"/>
      <c r="CZ2015" s="308" t="n"/>
      <c r="DA2015" s="308" t="n"/>
    </row>
    <row r="2016" ht="21" customHeight="1" s="590">
      <c r="A2016" s="421" t="n"/>
      <c r="B2016" s="270" t="n"/>
      <c r="C2016" s="269" t="n"/>
      <c r="D2016" s="267" t="n"/>
      <c r="E2016" s="267" t="n"/>
      <c r="F2016" s="268" t="n"/>
      <c r="G2016" s="421" t="n"/>
      <c r="H2016" s="269" t="n"/>
      <c r="I2016" s="421" t="n"/>
      <c r="J2016" s="421" t="n"/>
      <c r="K2016" s="421" t="n"/>
      <c r="L2016" s="421" t="n"/>
      <c r="M2016" s="421" t="n"/>
      <c r="N2016" s="421" t="n"/>
      <c r="O2016" s="421" t="n"/>
      <c r="P2016" s="421" t="n"/>
      <c r="Q2016" s="421" t="n"/>
      <c r="R2016" s="270" t="n"/>
      <c r="S2016" s="421" t="n"/>
      <c r="T2016" s="421" t="n"/>
      <c r="U2016" s="421" t="n"/>
      <c r="V2016" s="421" t="n"/>
      <c r="W2016" s="421" t="n"/>
      <c r="X2016" s="421" t="n"/>
      <c r="Y2016" s="421" t="n"/>
      <c r="Z2016" s="421" t="n"/>
      <c r="AA2016" s="421" t="n"/>
      <c r="AB2016" s="421" t="n"/>
      <c r="AC2016" s="421" t="n"/>
      <c r="AD2016" s="421" t="n"/>
      <c r="AE2016" s="421" t="n"/>
      <c r="AF2016" s="421" t="n"/>
      <c r="AG2016" s="421" t="n"/>
      <c r="AH2016" s="421" t="n"/>
      <c r="AI2016" s="421" t="n"/>
      <c r="AJ2016" s="297" t="n"/>
      <c r="AK2016" s="297" t="n"/>
      <c r="AL2016" s="284" t="n"/>
      <c r="AM2016" s="297" t="n"/>
      <c r="AN2016" s="285" t="n"/>
      <c r="AO2016" s="297" t="n"/>
      <c r="AP2016" s="297" t="n"/>
      <c r="AQ2016" s="297" t="n"/>
      <c r="AR2016" s="297" t="n"/>
      <c r="AS2016" s="297" t="n"/>
      <c r="AT2016" s="285" t="n"/>
      <c r="AU2016" s="297" t="n"/>
      <c r="AV2016" s="297" t="n"/>
      <c r="AW2016" s="297" t="n"/>
      <c r="AX2016" s="297" t="n"/>
      <c r="AY2016" s="286" t="n"/>
      <c r="AZ2016" s="286" t="n"/>
      <c r="BA2016" s="287" t="n"/>
      <c r="BB2016" s="286" t="n"/>
      <c r="BC2016" s="286" t="n"/>
      <c r="BD2016" s="286" t="n"/>
      <c r="BE2016" s="286" t="n"/>
      <c r="BF2016" s="286" t="n"/>
      <c r="BG2016" s="286" t="n"/>
      <c r="BH2016" s="297" t="n"/>
      <c r="BI2016" s="297" t="n"/>
      <c r="BJ2016" s="297" t="n"/>
      <c r="BK2016" s="297" t="n"/>
      <c r="BL2016" s="297" t="n"/>
      <c r="BM2016" s="297" t="n"/>
      <c r="BN2016" s="297" t="n"/>
      <c r="BO2016" s="285" t="n"/>
      <c r="BP2016" s="297" t="n"/>
      <c r="BQ2016" s="297" t="n"/>
      <c r="BR2016" s="297" t="n"/>
      <c r="BS2016" s="297" t="n"/>
      <c r="BT2016" s="297" t="n"/>
      <c r="BU2016" s="297" t="n"/>
      <c r="BV2016" s="297" t="n"/>
      <c r="BW2016" s="288" t="n"/>
      <c r="BX2016" s="276">
        <f>SUM(IF(COUNTIF(MediaScorecard!CC2503, "*1.*"), 2, 0), IF(COUNTIF(MediaScorecard!CC2503, "*2.*"), 2, 0), IF(COUNTIF(MediaScorecard!CC2503, "*3.*"), 2, 0), IF(COUNTIF(MediaScorecard!CC2503, "*4.*"), 2, 0), IF(COUNTIF(MediaScorecard!CC2503, "*5.*"), 2, 0), IF(COUNTIF(MediaScorecard!CC2503, "*6.*"), 2, 0))</f>
        <v/>
      </c>
      <c r="BY2016" s="277">
        <f t="array" ref="BY2016">SUM(VALUE(AT2016),VALUE(AU2016),VALUE(AV2016),VALUE(AW2016),VALUE(AX2016),VALUE(AY2016),VALUE(AZ2016),VALUE(BB2016),VALUE(BC2016),VALUE(BD2016),VALUE(BE2016),VALUE(BF2016),VALUE(BG2016),VALUE(BH2016),VALUE(BI2016),VALUE(BJ2016),VALUE(BK2016),VALUE(BL2016),VALUE(BM2016),VALUE(BN2016),VALUE(BO2016),VALUE(BP2016),VALUE(BQ2016),VALUE(BR2016),VALUE(BS2016),VALUE(BT2016),VALUE(BU2016),VALUE(BV2016),VALUE(BW2016))</f>
        <v/>
      </c>
      <c r="BZ2016" s="307" t="n"/>
      <c r="CA2016" s="307" t="n"/>
      <c r="CB2016" s="307" t="n"/>
      <c r="CC2016" s="307" t="n"/>
      <c r="CD2016" s="307" t="n"/>
      <c r="CE2016" s="307" t="n"/>
      <c r="CF2016" s="307" t="n"/>
      <c r="CG2016" s="307" t="n"/>
      <c r="CH2016" s="307" t="n"/>
      <c r="CI2016" s="307" t="n"/>
      <c r="CJ2016" s="307" t="n"/>
      <c r="CK2016" s="307" t="n"/>
      <c r="CL2016" s="307" t="n"/>
      <c r="CM2016" s="307" t="n"/>
      <c r="CN2016" s="307" t="n"/>
      <c r="CO2016" s="307" t="n"/>
      <c r="CP2016" s="307" t="n"/>
      <c r="CQ2016" s="307" t="n"/>
      <c r="CR2016" s="279" t="n"/>
      <c r="CS2016" s="280" t="n"/>
      <c r="CT2016" s="421">
        <f>(IF(OR(MediaScorecard!BG2503="x", MediaScorecard!BH2503="x",MediaScorecard!BI2503="x",MediaScorecard!BJ2503="x",MediaScorecard!BK2503="x"),1, 2))</f>
        <v/>
      </c>
      <c r="CU2016" s="308" t="n"/>
      <c r="CV2016" s="308" t="n"/>
      <c r="CW2016" s="308" t="n"/>
      <c r="CX2016" s="309" t="n"/>
      <c r="CY2016" s="308" t="n"/>
      <c r="CZ2016" s="308" t="n"/>
      <c r="DA2016" s="308" t="n"/>
    </row>
    <row r="2017" ht="21" customHeight="1" s="590">
      <c r="A2017" s="421" t="n"/>
      <c r="B2017" s="270" t="n"/>
      <c r="C2017" s="269" t="n"/>
      <c r="D2017" s="267" t="n"/>
      <c r="E2017" s="267" t="n"/>
      <c r="F2017" s="268" t="n"/>
      <c r="G2017" s="421" t="n"/>
      <c r="H2017" s="269" t="n"/>
      <c r="I2017" s="421" t="n"/>
      <c r="J2017" s="421" t="n"/>
      <c r="K2017" s="421" t="n"/>
      <c r="L2017" s="421" t="n"/>
      <c r="M2017" s="421" t="n"/>
      <c r="N2017" s="421" t="n"/>
      <c r="O2017" s="421" t="n"/>
      <c r="P2017" s="421" t="n"/>
      <c r="Q2017" s="421" t="n"/>
      <c r="R2017" s="270" t="n"/>
      <c r="S2017" s="421" t="n"/>
      <c r="T2017" s="421" t="n"/>
      <c r="U2017" s="421" t="n"/>
      <c r="V2017" s="421" t="n"/>
      <c r="W2017" s="421" t="n"/>
      <c r="X2017" s="421" t="n"/>
      <c r="Y2017" s="421" t="n"/>
      <c r="Z2017" s="421" t="n"/>
      <c r="AA2017" s="421" t="n"/>
      <c r="AB2017" s="421" t="n"/>
      <c r="AC2017" s="421" t="n"/>
      <c r="AD2017" s="421" t="n"/>
      <c r="AE2017" s="421" t="n"/>
      <c r="AF2017" s="421" t="n"/>
      <c r="AG2017" s="421" t="n"/>
      <c r="AH2017" s="421" t="n"/>
      <c r="AI2017" s="421" t="n"/>
      <c r="AJ2017" s="297" t="n"/>
      <c r="AK2017" s="297" t="n"/>
      <c r="AL2017" s="284" t="n"/>
      <c r="AM2017" s="297" t="n"/>
      <c r="AN2017" s="285" t="n"/>
      <c r="AO2017" s="297" t="n"/>
      <c r="AP2017" s="297" t="n"/>
      <c r="AQ2017" s="297" t="n"/>
      <c r="AR2017" s="297" t="n"/>
      <c r="AS2017" s="297" t="n"/>
      <c r="AT2017" s="285" t="n"/>
      <c r="AU2017" s="297" t="n"/>
      <c r="AV2017" s="297" t="n"/>
      <c r="AW2017" s="297" t="n"/>
      <c r="AX2017" s="297" t="n"/>
      <c r="AY2017" s="286" t="n"/>
      <c r="AZ2017" s="286" t="n"/>
      <c r="BA2017" s="287" t="n"/>
      <c r="BB2017" s="286" t="n"/>
      <c r="BC2017" s="286" t="n"/>
      <c r="BD2017" s="286" t="n"/>
      <c r="BE2017" s="286" t="n"/>
      <c r="BF2017" s="286" t="n"/>
      <c r="BG2017" s="286" t="n"/>
      <c r="BH2017" s="297" t="n"/>
      <c r="BI2017" s="297" t="n"/>
      <c r="BJ2017" s="297" t="n"/>
      <c r="BK2017" s="297" t="n"/>
      <c r="BL2017" s="297" t="n"/>
      <c r="BM2017" s="297" t="n"/>
      <c r="BN2017" s="297" t="n"/>
      <c r="BO2017" s="285" t="n"/>
      <c r="BP2017" s="297" t="n"/>
      <c r="BQ2017" s="297" t="n"/>
      <c r="BR2017" s="297" t="n"/>
      <c r="BS2017" s="297" t="n"/>
      <c r="BT2017" s="297" t="n"/>
      <c r="BU2017" s="297" t="n"/>
      <c r="BV2017" s="297" t="n"/>
      <c r="BW2017" s="288" t="n"/>
      <c r="BX2017" s="276">
        <f>SUM(IF(COUNTIF(MediaScorecard!CC2504, "*1.*"), 2, 0), IF(COUNTIF(MediaScorecard!CC2504, "*2.*"), 2, 0), IF(COUNTIF(MediaScorecard!CC2504, "*3.*"), 2, 0), IF(COUNTIF(MediaScorecard!CC2504, "*4.*"), 2, 0), IF(COUNTIF(MediaScorecard!CC2504, "*5.*"), 2, 0), IF(COUNTIF(MediaScorecard!CC2504, "*6.*"), 2, 0))</f>
        <v/>
      </c>
      <c r="BY2017" s="277">
        <f t="array" ref="BY2017">SUM(VALUE(AT2017),VALUE(AU2017),VALUE(AV2017),VALUE(AW2017),VALUE(AX2017),VALUE(AY2017),VALUE(AZ2017),VALUE(BB2017),VALUE(BC2017),VALUE(BD2017),VALUE(BE2017),VALUE(BF2017),VALUE(BG2017),VALUE(BH2017),VALUE(BI2017),VALUE(BJ2017),VALUE(BK2017),VALUE(BL2017),VALUE(BM2017),VALUE(BN2017),VALUE(BO2017),VALUE(BP2017),VALUE(BQ2017),VALUE(BR2017),VALUE(BS2017),VALUE(BT2017),VALUE(BU2017),VALUE(BV2017),VALUE(BW2017))</f>
        <v/>
      </c>
      <c r="BZ2017" s="307" t="n"/>
      <c r="CA2017" s="307" t="n"/>
      <c r="CB2017" s="307" t="n"/>
      <c r="CC2017" s="307" t="n"/>
      <c r="CD2017" s="307" t="n"/>
      <c r="CE2017" s="307" t="n"/>
      <c r="CF2017" s="307" t="n"/>
      <c r="CG2017" s="307" t="n"/>
      <c r="CH2017" s="307" t="n"/>
      <c r="CI2017" s="307" t="n"/>
      <c r="CJ2017" s="307" t="n"/>
      <c r="CK2017" s="307" t="n"/>
      <c r="CL2017" s="307" t="n"/>
      <c r="CM2017" s="307" t="n"/>
      <c r="CN2017" s="307" t="n"/>
      <c r="CO2017" s="307" t="n"/>
      <c r="CP2017" s="307" t="n"/>
      <c r="CQ2017" s="307" t="n"/>
      <c r="CR2017" s="279" t="n"/>
      <c r="CS2017" s="280" t="n"/>
      <c r="CT2017" s="421">
        <f>(IF(OR(MediaScorecard!BG2504="x", MediaScorecard!BH2504="x",MediaScorecard!BI2504="x",MediaScorecard!BJ2504="x",MediaScorecard!BK2504="x"),1, 2))</f>
        <v/>
      </c>
      <c r="CU2017" s="308" t="n"/>
      <c r="CV2017" s="308" t="n"/>
      <c r="CW2017" s="308" t="n"/>
      <c r="CX2017" s="309" t="n"/>
      <c r="CY2017" s="308" t="n"/>
      <c r="CZ2017" s="308" t="n"/>
      <c r="DA2017" s="308" t="n"/>
    </row>
    <row r="2018" ht="21" customHeight="1" s="590">
      <c r="A2018" s="421" t="n"/>
      <c r="B2018" s="270" t="n"/>
      <c r="C2018" s="269" t="n"/>
      <c r="D2018" s="267" t="n"/>
      <c r="E2018" s="267" t="n"/>
      <c r="F2018" s="268" t="n"/>
      <c r="G2018" s="421" t="n"/>
      <c r="H2018" s="269" t="n"/>
      <c r="I2018" s="421" t="n"/>
      <c r="J2018" s="421" t="n"/>
      <c r="K2018" s="421" t="n"/>
      <c r="L2018" s="421" t="n"/>
      <c r="M2018" s="421" t="n"/>
      <c r="N2018" s="421" t="n"/>
      <c r="O2018" s="421" t="n"/>
      <c r="P2018" s="421" t="n"/>
      <c r="Q2018" s="421" t="n"/>
      <c r="R2018" s="270" t="n"/>
      <c r="S2018" s="421" t="n"/>
      <c r="T2018" s="421" t="n"/>
      <c r="U2018" s="421" t="n"/>
      <c r="V2018" s="421" t="n"/>
      <c r="W2018" s="421" t="n"/>
      <c r="X2018" s="421" t="n"/>
      <c r="Y2018" s="421" t="n"/>
      <c r="Z2018" s="421" t="n"/>
      <c r="AA2018" s="421" t="n"/>
      <c r="AB2018" s="421" t="n"/>
      <c r="AC2018" s="421" t="n"/>
      <c r="AD2018" s="421" t="n"/>
      <c r="AE2018" s="421" t="n"/>
      <c r="AF2018" s="421" t="n"/>
      <c r="AG2018" s="421" t="n"/>
      <c r="AH2018" s="421" t="n"/>
      <c r="AI2018" s="421" t="n"/>
      <c r="AJ2018" s="297" t="n"/>
      <c r="AK2018" s="297" t="n"/>
      <c r="AL2018" s="284" t="n"/>
      <c r="AM2018" s="297" t="n"/>
      <c r="AN2018" s="285" t="n"/>
      <c r="AO2018" s="297" t="n"/>
      <c r="AP2018" s="297" t="n"/>
      <c r="AQ2018" s="297" t="n"/>
      <c r="AR2018" s="297" t="n"/>
      <c r="AS2018" s="297" t="n"/>
      <c r="AT2018" s="285" t="n"/>
      <c r="AU2018" s="297" t="n"/>
      <c r="AV2018" s="297" t="n"/>
      <c r="AW2018" s="297" t="n"/>
      <c r="AX2018" s="297" t="n"/>
      <c r="AY2018" s="286" t="n"/>
      <c r="AZ2018" s="286" t="n"/>
      <c r="BA2018" s="287" t="n"/>
      <c r="BB2018" s="286" t="n"/>
      <c r="BC2018" s="286" t="n"/>
      <c r="BD2018" s="286" t="n"/>
      <c r="BE2018" s="286" t="n"/>
      <c r="BF2018" s="286" t="n"/>
      <c r="BG2018" s="286" t="n"/>
      <c r="BH2018" s="297" t="n"/>
      <c r="BI2018" s="297" t="n"/>
      <c r="BJ2018" s="297" t="n"/>
      <c r="BK2018" s="297" t="n"/>
      <c r="BL2018" s="297" t="n"/>
      <c r="BM2018" s="297" t="n"/>
      <c r="BN2018" s="297" t="n"/>
      <c r="BO2018" s="285" t="n"/>
      <c r="BP2018" s="297" t="n"/>
      <c r="BQ2018" s="297" t="n"/>
      <c r="BR2018" s="297" t="n"/>
      <c r="BS2018" s="297" t="n"/>
      <c r="BT2018" s="297" t="n"/>
      <c r="BU2018" s="297" t="n"/>
      <c r="BV2018" s="297" t="n"/>
      <c r="BW2018" s="288" t="n"/>
      <c r="BX2018" s="276">
        <f>SUM(IF(COUNTIF(MediaScorecard!CC2505, "*1.*"), 2, 0), IF(COUNTIF(MediaScorecard!CC2505, "*2.*"), 2, 0), IF(COUNTIF(MediaScorecard!CC2505, "*3.*"), 2, 0), IF(COUNTIF(MediaScorecard!CC2505, "*4.*"), 2, 0), IF(COUNTIF(MediaScorecard!CC2505, "*5.*"), 2, 0), IF(COUNTIF(MediaScorecard!CC2505, "*6.*"), 2, 0))</f>
        <v/>
      </c>
      <c r="BY2018" s="277">
        <f t="array" ref="BY2018">SUM(VALUE(AT2018),VALUE(AU2018),VALUE(AV2018),VALUE(AW2018),VALUE(AX2018),VALUE(AY2018),VALUE(AZ2018),VALUE(BB2018),VALUE(BC2018),VALUE(BD2018),VALUE(BE2018),VALUE(BF2018),VALUE(BG2018),VALUE(BH2018),VALUE(BI2018),VALUE(BJ2018),VALUE(BK2018),VALUE(BL2018),VALUE(BM2018),VALUE(BN2018),VALUE(BO2018),VALUE(BP2018),VALUE(BQ2018),VALUE(BR2018),VALUE(BS2018),VALUE(BT2018),VALUE(BU2018),VALUE(BV2018),VALUE(BW2018))</f>
        <v/>
      </c>
      <c r="BZ2018" s="307" t="n"/>
      <c r="CA2018" s="307" t="n"/>
      <c r="CB2018" s="307" t="n"/>
      <c r="CC2018" s="307" t="n"/>
      <c r="CD2018" s="307" t="n"/>
      <c r="CE2018" s="307" t="n"/>
      <c r="CF2018" s="307" t="n"/>
      <c r="CG2018" s="307" t="n"/>
      <c r="CH2018" s="307" t="n"/>
      <c r="CI2018" s="307" t="n"/>
      <c r="CJ2018" s="307" t="n"/>
      <c r="CK2018" s="307" t="n"/>
      <c r="CL2018" s="307" t="n"/>
      <c r="CM2018" s="307" t="n"/>
      <c r="CN2018" s="307" t="n"/>
      <c r="CO2018" s="307" t="n"/>
      <c r="CP2018" s="307" t="n"/>
      <c r="CQ2018" s="307" t="n"/>
      <c r="CR2018" s="279" t="n"/>
      <c r="CS2018" s="280" t="n"/>
      <c r="CT2018" s="421">
        <f>(IF(OR(MediaScorecard!BG2505="x", MediaScorecard!BH2505="x",MediaScorecard!BI2505="x",MediaScorecard!BJ2505="x",MediaScorecard!BK2505="x"),1, 2))</f>
        <v/>
      </c>
      <c r="CU2018" s="308" t="n"/>
      <c r="CV2018" s="308" t="n"/>
      <c r="CW2018" s="308" t="n"/>
      <c r="CX2018" s="309" t="n"/>
      <c r="CY2018" s="308" t="n"/>
      <c r="CZ2018" s="308" t="n"/>
      <c r="DA2018" s="308" t="n"/>
    </row>
    <row r="2019" ht="21" customHeight="1" s="590">
      <c r="A2019" s="421" t="n"/>
      <c r="B2019" s="270" t="n"/>
      <c r="C2019" s="269" t="n"/>
      <c r="D2019" s="267" t="n"/>
      <c r="E2019" s="267" t="n"/>
      <c r="F2019" s="268" t="n"/>
      <c r="G2019" s="421" t="n"/>
      <c r="H2019" s="269" t="n"/>
      <c r="I2019" s="421" t="n"/>
      <c r="J2019" s="421" t="n"/>
      <c r="K2019" s="421" t="n"/>
      <c r="L2019" s="421" t="n"/>
      <c r="M2019" s="421" t="n"/>
      <c r="N2019" s="421" t="n"/>
      <c r="O2019" s="421" t="n"/>
      <c r="P2019" s="421" t="n"/>
      <c r="Q2019" s="421" t="n"/>
      <c r="R2019" s="270" t="n"/>
      <c r="S2019" s="421" t="n"/>
      <c r="T2019" s="421" t="n"/>
      <c r="U2019" s="421" t="n"/>
      <c r="V2019" s="421" t="n"/>
      <c r="W2019" s="421" t="n"/>
      <c r="X2019" s="421" t="n"/>
      <c r="Y2019" s="421" t="n"/>
      <c r="Z2019" s="421" t="n"/>
      <c r="AA2019" s="421" t="n"/>
      <c r="AB2019" s="421" t="n"/>
      <c r="AC2019" s="421" t="n"/>
      <c r="AD2019" s="421" t="n"/>
      <c r="AE2019" s="421" t="n"/>
      <c r="AF2019" s="421" t="n"/>
      <c r="AG2019" s="421" t="n"/>
      <c r="AH2019" s="421" t="n"/>
      <c r="AI2019" s="421" t="n"/>
      <c r="AJ2019" s="297" t="n"/>
      <c r="AK2019" s="297" t="n"/>
      <c r="AL2019" s="284" t="n"/>
      <c r="AM2019" s="297" t="n"/>
      <c r="AN2019" s="285" t="n"/>
      <c r="AO2019" s="297" t="n"/>
      <c r="AP2019" s="297" t="n"/>
      <c r="AQ2019" s="297" t="n"/>
      <c r="AR2019" s="297" t="n"/>
      <c r="AS2019" s="297" t="n"/>
      <c r="AT2019" s="285" t="n"/>
      <c r="AU2019" s="297" t="n"/>
      <c r="AV2019" s="297" t="n"/>
      <c r="AW2019" s="297" t="n"/>
      <c r="AX2019" s="297" t="n"/>
      <c r="AY2019" s="286" t="n"/>
      <c r="AZ2019" s="286" t="n"/>
      <c r="BA2019" s="287" t="n"/>
      <c r="BB2019" s="286" t="n"/>
      <c r="BC2019" s="286" t="n"/>
      <c r="BD2019" s="286" t="n"/>
      <c r="BE2019" s="286" t="n"/>
      <c r="BF2019" s="286" t="n"/>
      <c r="BG2019" s="286" t="n"/>
      <c r="BH2019" s="297" t="n"/>
      <c r="BI2019" s="297" t="n"/>
      <c r="BJ2019" s="297" t="n"/>
      <c r="BK2019" s="297" t="n"/>
      <c r="BL2019" s="297" t="n"/>
      <c r="BM2019" s="297" t="n"/>
      <c r="BN2019" s="297" t="n"/>
      <c r="BO2019" s="285" t="n"/>
      <c r="BP2019" s="297" t="n"/>
      <c r="BQ2019" s="297" t="n"/>
      <c r="BR2019" s="297" t="n"/>
      <c r="BS2019" s="297" t="n"/>
      <c r="BT2019" s="297" t="n"/>
      <c r="BU2019" s="297" t="n"/>
      <c r="BV2019" s="297" t="n"/>
      <c r="BW2019" s="288" t="n"/>
      <c r="BX2019" s="276">
        <f>SUM(IF(COUNTIF(MediaScorecard!CC2506, "*1.*"), 2, 0), IF(COUNTIF(MediaScorecard!CC2506, "*2.*"), 2, 0), IF(COUNTIF(MediaScorecard!CC2506, "*3.*"), 2, 0), IF(COUNTIF(MediaScorecard!CC2506, "*4.*"), 2, 0), IF(COUNTIF(MediaScorecard!CC2506, "*5.*"), 2, 0), IF(COUNTIF(MediaScorecard!CC2506, "*6.*"), 2, 0))</f>
        <v/>
      </c>
      <c r="BY2019" s="277">
        <f t="array" ref="BY2019">SUM(VALUE(AT2019),VALUE(AU2019),VALUE(AV2019),VALUE(AW2019),VALUE(AX2019),VALUE(AY2019),VALUE(AZ2019),VALUE(BB2019),VALUE(BC2019),VALUE(BD2019),VALUE(BE2019),VALUE(BF2019),VALUE(BG2019),VALUE(BH2019),VALUE(BI2019),VALUE(BJ2019),VALUE(BK2019),VALUE(BL2019),VALUE(BM2019),VALUE(BN2019),VALUE(BO2019),VALUE(BP2019),VALUE(BQ2019),VALUE(BR2019),VALUE(BS2019),VALUE(BT2019),VALUE(BU2019),VALUE(BV2019),VALUE(BW2019))</f>
        <v/>
      </c>
      <c r="BZ2019" s="307" t="n"/>
      <c r="CA2019" s="307" t="n"/>
      <c r="CB2019" s="307" t="n"/>
      <c r="CC2019" s="307" t="n"/>
      <c r="CD2019" s="307" t="n"/>
      <c r="CE2019" s="307" t="n"/>
      <c r="CF2019" s="307" t="n"/>
      <c r="CG2019" s="307" t="n"/>
      <c r="CH2019" s="307" t="n"/>
      <c r="CI2019" s="307" t="n"/>
      <c r="CJ2019" s="307" t="n"/>
      <c r="CK2019" s="307" t="n"/>
      <c r="CL2019" s="307" t="n"/>
      <c r="CM2019" s="307" t="n"/>
      <c r="CN2019" s="307" t="n"/>
      <c r="CO2019" s="307" t="n"/>
      <c r="CP2019" s="307" t="n"/>
      <c r="CQ2019" s="307" t="n"/>
      <c r="CR2019" s="279" t="n"/>
      <c r="CS2019" s="280" t="n"/>
      <c r="CT2019" s="421">
        <f>(IF(OR(MediaScorecard!BG2506="x", MediaScorecard!BH2506="x",MediaScorecard!BI2506="x",MediaScorecard!BJ2506="x",MediaScorecard!BK2506="x"),1, 2))</f>
        <v/>
      </c>
      <c r="CU2019" s="308" t="n"/>
      <c r="CV2019" s="308" t="n"/>
      <c r="CW2019" s="308" t="n"/>
      <c r="CX2019" s="309" t="n"/>
      <c r="CY2019" s="308" t="n"/>
      <c r="CZ2019" s="308" t="n"/>
      <c r="DA2019" s="308" t="n"/>
    </row>
    <row r="2020" ht="21" customHeight="1" s="590">
      <c r="A2020" s="421" t="n"/>
      <c r="B2020" s="270" t="n"/>
      <c r="C2020" s="269" t="n"/>
      <c r="D2020" s="267" t="n"/>
      <c r="E2020" s="267" t="n"/>
      <c r="F2020" s="268" t="n"/>
      <c r="G2020" s="421" t="n"/>
      <c r="H2020" s="269" t="n"/>
      <c r="I2020" s="421" t="n"/>
      <c r="J2020" s="421" t="n"/>
      <c r="K2020" s="421" t="n"/>
      <c r="L2020" s="421" t="n"/>
      <c r="M2020" s="421" t="n"/>
      <c r="N2020" s="421" t="n"/>
      <c r="O2020" s="421" t="n"/>
      <c r="P2020" s="421" t="n"/>
      <c r="Q2020" s="421" t="n"/>
      <c r="R2020" s="270" t="n"/>
      <c r="S2020" s="421" t="n"/>
      <c r="T2020" s="421" t="n"/>
      <c r="U2020" s="421" t="n"/>
      <c r="V2020" s="421" t="n"/>
      <c r="W2020" s="421" t="n"/>
      <c r="X2020" s="421" t="n"/>
      <c r="Y2020" s="421" t="n"/>
      <c r="Z2020" s="421" t="n"/>
      <c r="AA2020" s="421" t="n"/>
      <c r="AB2020" s="421" t="n"/>
      <c r="AC2020" s="421" t="n"/>
      <c r="AD2020" s="421" t="n"/>
      <c r="AE2020" s="421" t="n"/>
      <c r="AF2020" s="421" t="n"/>
      <c r="AG2020" s="421" t="n"/>
      <c r="AH2020" s="421" t="n"/>
      <c r="AI2020" s="421" t="n"/>
      <c r="AJ2020" s="297" t="n"/>
      <c r="AK2020" s="297" t="n"/>
      <c r="AL2020" s="284" t="n"/>
      <c r="AM2020" s="297" t="n"/>
      <c r="AN2020" s="285" t="n"/>
      <c r="AO2020" s="297" t="n"/>
      <c r="AP2020" s="297" t="n"/>
      <c r="AQ2020" s="297" t="n"/>
      <c r="AR2020" s="297" t="n"/>
      <c r="AS2020" s="297" t="n"/>
      <c r="AT2020" s="285" t="n"/>
      <c r="AU2020" s="297" t="n"/>
      <c r="AV2020" s="297" t="n"/>
      <c r="AW2020" s="297" t="n"/>
      <c r="AX2020" s="297" t="n"/>
      <c r="AY2020" s="286" t="n"/>
      <c r="AZ2020" s="286" t="n"/>
      <c r="BA2020" s="287" t="n"/>
      <c r="BB2020" s="286" t="n"/>
      <c r="BC2020" s="286" t="n"/>
      <c r="BD2020" s="286" t="n"/>
      <c r="BE2020" s="286" t="n"/>
      <c r="BF2020" s="286" t="n"/>
      <c r="BG2020" s="286" t="n"/>
      <c r="BH2020" s="297" t="n"/>
      <c r="BI2020" s="297" t="n"/>
      <c r="BJ2020" s="297" t="n"/>
      <c r="BK2020" s="297" t="n"/>
      <c r="BL2020" s="297" t="n"/>
      <c r="BM2020" s="297" t="n"/>
      <c r="BN2020" s="297" t="n"/>
      <c r="BO2020" s="285" t="n"/>
      <c r="BP2020" s="297" t="n"/>
      <c r="BQ2020" s="297" t="n"/>
      <c r="BR2020" s="297" t="n"/>
      <c r="BS2020" s="297" t="n"/>
      <c r="BT2020" s="297" t="n"/>
      <c r="BU2020" s="297" t="n"/>
      <c r="BV2020" s="297" t="n"/>
      <c r="BW2020" s="288" t="n"/>
      <c r="BX2020" s="276">
        <f>SUM(IF(COUNTIF(MediaScorecard!CC2507, "*1.*"), 2, 0), IF(COUNTIF(MediaScorecard!CC2507, "*2.*"), 2, 0), IF(COUNTIF(MediaScorecard!CC2507, "*3.*"), 2, 0), IF(COUNTIF(MediaScorecard!CC2507, "*4.*"), 2, 0), IF(COUNTIF(MediaScorecard!CC2507, "*5.*"), 2, 0), IF(COUNTIF(MediaScorecard!CC2507, "*6.*"), 2, 0))</f>
        <v/>
      </c>
      <c r="BY2020" s="277">
        <f t="array" ref="BY2020">SUM(VALUE(AT2020),VALUE(AU2020),VALUE(AV2020),VALUE(AW2020),VALUE(AX2020),VALUE(AY2020),VALUE(AZ2020),VALUE(BB2020),VALUE(BC2020),VALUE(BD2020),VALUE(BE2020),VALUE(BF2020),VALUE(BG2020),VALUE(BH2020),VALUE(BI2020),VALUE(BJ2020),VALUE(BK2020),VALUE(BL2020),VALUE(BM2020),VALUE(BN2020),VALUE(BO2020),VALUE(BP2020),VALUE(BQ2020),VALUE(BR2020),VALUE(BS2020),VALUE(BT2020),VALUE(BU2020),VALUE(BV2020),VALUE(BW2020))</f>
        <v/>
      </c>
      <c r="BZ2020" s="307" t="n"/>
      <c r="CA2020" s="307" t="n"/>
      <c r="CB2020" s="307" t="n"/>
      <c r="CC2020" s="307" t="n"/>
      <c r="CD2020" s="307" t="n"/>
      <c r="CE2020" s="307" t="n"/>
      <c r="CF2020" s="307" t="n"/>
      <c r="CG2020" s="307" t="n"/>
      <c r="CH2020" s="307" t="n"/>
      <c r="CI2020" s="307" t="n"/>
      <c r="CJ2020" s="307" t="n"/>
      <c r="CK2020" s="307" t="n"/>
      <c r="CL2020" s="307" t="n"/>
      <c r="CM2020" s="307" t="n"/>
      <c r="CN2020" s="307" t="n"/>
      <c r="CO2020" s="307" t="n"/>
      <c r="CP2020" s="307" t="n"/>
      <c r="CQ2020" s="307" t="n"/>
      <c r="CR2020" s="279" t="n"/>
      <c r="CS2020" s="280" t="n"/>
      <c r="CT2020" s="421">
        <f>(IF(OR(MediaScorecard!BG2507="x", MediaScorecard!BH2507="x",MediaScorecard!BI2507="x",MediaScorecard!BJ2507="x",MediaScorecard!BK2507="x"),1, 2))</f>
        <v/>
      </c>
      <c r="CU2020" s="308" t="n"/>
      <c r="CV2020" s="308" t="n"/>
      <c r="CW2020" s="308" t="n"/>
      <c r="CX2020" s="309" t="n"/>
      <c r="CY2020" s="308" t="n"/>
      <c r="CZ2020" s="308" t="n"/>
      <c r="DA2020" s="308" t="n"/>
    </row>
    <row r="2021" ht="21" customHeight="1" s="590">
      <c r="A2021" s="421" t="n"/>
      <c r="B2021" s="270" t="n"/>
      <c r="C2021" s="269" t="n"/>
      <c r="D2021" s="267" t="n"/>
      <c r="E2021" s="267" t="n"/>
      <c r="F2021" s="268" t="n"/>
      <c r="G2021" s="421" t="n"/>
      <c r="H2021" s="269" t="n"/>
      <c r="I2021" s="421" t="n"/>
      <c r="J2021" s="421" t="n"/>
      <c r="K2021" s="421" t="n"/>
      <c r="L2021" s="421" t="n"/>
      <c r="M2021" s="421" t="n"/>
      <c r="N2021" s="421" t="n"/>
      <c r="O2021" s="421" t="n"/>
      <c r="P2021" s="421" t="n"/>
      <c r="Q2021" s="421" t="n"/>
      <c r="R2021" s="270" t="n"/>
      <c r="S2021" s="421" t="n"/>
      <c r="T2021" s="421" t="n"/>
      <c r="U2021" s="421" t="n"/>
      <c r="V2021" s="421" t="n"/>
      <c r="W2021" s="421" t="n"/>
      <c r="X2021" s="421" t="n"/>
      <c r="Y2021" s="421" t="n"/>
      <c r="Z2021" s="421" t="n"/>
      <c r="AA2021" s="421" t="n"/>
      <c r="AB2021" s="421" t="n"/>
      <c r="AC2021" s="421" t="n"/>
      <c r="AD2021" s="421" t="n"/>
      <c r="AE2021" s="421" t="n"/>
      <c r="AF2021" s="421" t="n"/>
      <c r="AG2021" s="421" t="n"/>
      <c r="AH2021" s="421" t="n"/>
      <c r="AI2021" s="421" t="n"/>
      <c r="AJ2021" s="297" t="n"/>
      <c r="AK2021" s="297" t="n"/>
      <c r="AL2021" s="284" t="n"/>
      <c r="AM2021" s="297" t="n"/>
      <c r="AN2021" s="285" t="n"/>
      <c r="AO2021" s="297" t="n"/>
      <c r="AP2021" s="297" t="n"/>
      <c r="AQ2021" s="297" t="n"/>
      <c r="AR2021" s="297" t="n"/>
      <c r="AS2021" s="297" t="n"/>
      <c r="AT2021" s="285" t="n"/>
      <c r="AU2021" s="297" t="n"/>
      <c r="AV2021" s="297" t="n"/>
      <c r="AW2021" s="297" t="n"/>
      <c r="AX2021" s="297" t="n"/>
      <c r="AY2021" s="286" t="n"/>
      <c r="AZ2021" s="286" t="n"/>
      <c r="BA2021" s="287" t="n"/>
      <c r="BB2021" s="286" t="n"/>
      <c r="BC2021" s="286" t="n"/>
      <c r="BD2021" s="286" t="n"/>
      <c r="BE2021" s="286" t="n"/>
      <c r="BF2021" s="286" t="n"/>
      <c r="BG2021" s="286" t="n"/>
      <c r="BH2021" s="297" t="n"/>
      <c r="BI2021" s="297" t="n"/>
      <c r="BJ2021" s="297" t="n"/>
      <c r="BK2021" s="297" t="n"/>
      <c r="BL2021" s="297" t="n"/>
      <c r="BM2021" s="297" t="n"/>
      <c r="BN2021" s="297" t="n"/>
      <c r="BO2021" s="285" t="n"/>
      <c r="BP2021" s="297" t="n"/>
      <c r="BQ2021" s="297" t="n"/>
      <c r="BR2021" s="297" t="n"/>
      <c r="BS2021" s="297" t="n"/>
      <c r="BT2021" s="297" t="n"/>
      <c r="BU2021" s="297" t="n"/>
      <c r="BV2021" s="297" t="n"/>
      <c r="BW2021" s="288" t="n"/>
      <c r="BX2021" s="276">
        <f>SUM(IF(COUNTIF(MediaScorecard!CC2508, "*1.*"), 2, 0), IF(COUNTIF(MediaScorecard!CC2508, "*2.*"), 2, 0), IF(COUNTIF(MediaScorecard!CC2508, "*3.*"), 2, 0), IF(COUNTIF(MediaScorecard!CC2508, "*4.*"), 2, 0), IF(COUNTIF(MediaScorecard!CC2508, "*5.*"), 2, 0), IF(COUNTIF(MediaScorecard!CC2508, "*6.*"), 2, 0))</f>
        <v/>
      </c>
      <c r="BY2021" s="277">
        <f t="array" ref="BY2021">SUM(VALUE(AT2021),VALUE(AU2021),VALUE(AV2021),VALUE(AW2021),VALUE(AX2021),VALUE(AY2021),VALUE(AZ2021),VALUE(BB2021),VALUE(BC2021),VALUE(BD2021),VALUE(BE2021),VALUE(BF2021),VALUE(BG2021),VALUE(BH2021),VALUE(BI2021),VALUE(BJ2021),VALUE(BK2021),VALUE(BL2021),VALUE(BM2021),VALUE(BN2021),VALUE(BO2021),VALUE(BP2021),VALUE(BQ2021),VALUE(BR2021),VALUE(BS2021),VALUE(BT2021),VALUE(BU2021),VALUE(BV2021),VALUE(BW2021))</f>
        <v/>
      </c>
      <c r="BZ2021" s="307" t="n"/>
      <c r="CA2021" s="307" t="n"/>
      <c r="CB2021" s="307" t="n"/>
      <c r="CC2021" s="307" t="n"/>
      <c r="CD2021" s="307" t="n"/>
      <c r="CE2021" s="307" t="n"/>
      <c r="CF2021" s="307" t="n"/>
      <c r="CG2021" s="307" t="n"/>
      <c r="CH2021" s="307" t="n"/>
      <c r="CI2021" s="307" t="n"/>
      <c r="CJ2021" s="307" t="n"/>
      <c r="CK2021" s="307" t="n"/>
      <c r="CL2021" s="307" t="n"/>
      <c r="CM2021" s="307" t="n"/>
      <c r="CN2021" s="307" t="n"/>
      <c r="CO2021" s="307" t="n"/>
      <c r="CP2021" s="307" t="n"/>
      <c r="CQ2021" s="307" t="n"/>
      <c r="CR2021" s="279" t="n"/>
      <c r="CS2021" s="280" t="n"/>
      <c r="CT2021" s="421">
        <f>(IF(OR(MediaScorecard!BG2508="x", MediaScorecard!BH2508="x",MediaScorecard!BI2508="x",MediaScorecard!BJ2508="x",MediaScorecard!BK2508="x"),1, 2))</f>
        <v/>
      </c>
      <c r="CU2021" s="308" t="n"/>
      <c r="CV2021" s="308" t="n"/>
      <c r="CW2021" s="308" t="n"/>
      <c r="CX2021" s="309" t="n"/>
      <c r="CY2021" s="308" t="n"/>
      <c r="CZ2021" s="308" t="n"/>
      <c r="DA2021" s="308" t="n"/>
    </row>
    <row r="2022" ht="21" customHeight="1" s="590">
      <c r="A2022" s="421" t="n"/>
      <c r="B2022" s="270" t="n"/>
      <c r="C2022" s="269" t="n"/>
      <c r="D2022" s="267" t="n"/>
      <c r="E2022" s="267" t="n"/>
      <c r="F2022" s="268" t="n"/>
      <c r="G2022" s="421" t="n"/>
      <c r="H2022" s="269" t="n"/>
      <c r="I2022" s="421" t="n"/>
      <c r="J2022" s="421" t="n"/>
      <c r="K2022" s="421" t="n"/>
      <c r="L2022" s="421" t="n"/>
      <c r="M2022" s="421" t="n"/>
      <c r="N2022" s="421" t="n"/>
      <c r="O2022" s="421" t="n"/>
      <c r="P2022" s="421" t="n"/>
      <c r="Q2022" s="421" t="n"/>
      <c r="R2022" s="270" t="n"/>
      <c r="S2022" s="421" t="n"/>
      <c r="T2022" s="421" t="n"/>
      <c r="U2022" s="421" t="n"/>
      <c r="V2022" s="421" t="n"/>
      <c r="W2022" s="421" t="n"/>
      <c r="X2022" s="421" t="n"/>
      <c r="Y2022" s="421" t="n"/>
      <c r="Z2022" s="421" t="n"/>
      <c r="AA2022" s="421" t="n"/>
      <c r="AB2022" s="421" t="n"/>
      <c r="AC2022" s="421" t="n"/>
      <c r="AD2022" s="421" t="n"/>
      <c r="AE2022" s="421" t="n"/>
      <c r="AF2022" s="421" t="n"/>
      <c r="AG2022" s="421" t="n"/>
      <c r="AH2022" s="421" t="n"/>
      <c r="AI2022" s="421" t="n"/>
      <c r="AJ2022" s="297" t="n"/>
      <c r="AK2022" s="297" t="n"/>
      <c r="AL2022" s="284" t="n"/>
      <c r="AM2022" s="297" t="n"/>
      <c r="AN2022" s="285" t="n"/>
      <c r="AO2022" s="297" t="n"/>
      <c r="AP2022" s="297" t="n"/>
      <c r="AQ2022" s="297" t="n"/>
      <c r="AR2022" s="297" t="n"/>
      <c r="AS2022" s="297" t="n"/>
      <c r="AT2022" s="285" t="n"/>
      <c r="AU2022" s="297" t="n"/>
      <c r="AV2022" s="297" t="n"/>
      <c r="AW2022" s="297" t="n"/>
      <c r="AX2022" s="297" t="n"/>
      <c r="AY2022" s="286" t="n"/>
      <c r="AZ2022" s="286" t="n"/>
      <c r="BA2022" s="287" t="n"/>
      <c r="BB2022" s="286" t="n"/>
      <c r="BC2022" s="286" t="n"/>
      <c r="BD2022" s="286" t="n"/>
      <c r="BE2022" s="286" t="n"/>
      <c r="BF2022" s="286" t="n"/>
      <c r="BG2022" s="286" t="n"/>
      <c r="BH2022" s="297" t="n"/>
      <c r="BI2022" s="297" t="n"/>
      <c r="BJ2022" s="297" t="n"/>
      <c r="BK2022" s="297" t="n"/>
      <c r="BL2022" s="297" t="n"/>
      <c r="BM2022" s="297" t="n"/>
      <c r="BN2022" s="297" t="n"/>
      <c r="BO2022" s="285" t="n"/>
      <c r="BP2022" s="297" t="n"/>
      <c r="BQ2022" s="297" t="n"/>
      <c r="BR2022" s="297" t="n"/>
      <c r="BS2022" s="297" t="n"/>
      <c r="BT2022" s="297" t="n"/>
      <c r="BU2022" s="297" t="n"/>
      <c r="BV2022" s="297" t="n"/>
      <c r="BW2022" s="288" t="n"/>
      <c r="BX2022" s="276">
        <f>SUM(IF(COUNTIF(MediaScorecard!CC2509, "*1.*"), 2, 0), IF(COUNTIF(MediaScorecard!CC2509, "*2.*"), 2, 0), IF(COUNTIF(MediaScorecard!CC2509, "*3.*"), 2, 0), IF(COUNTIF(MediaScorecard!CC2509, "*4.*"), 2, 0), IF(COUNTIF(MediaScorecard!CC2509, "*5.*"), 2, 0), IF(COUNTIF(MediaScorecard!CC2509, "*6.*"), 2, 0))</f>
        <v/>
      </c>
      <c r="BY2022" s="277">
        <f t="array" ref="BY2022">SUM(VALUE(AT2022),VALUE(AU2022),VALUE(AV2022),VALUE(AW2022),VALUE(AX2022),VALUE(AY2022),VALUE(AZ2022),VALUE(BB2022),VALUE(BC2022),VALUE(BD2022),VALUE(BE2022),VALUE(BF2022),VALUE(BG2022),VALUE(BH2022),VALUE(BI2022),VALUE(BJ2022),VALUE(BK2022),VALUE(BL2022),VALUE(BM2022),VALUE(BN2022),VALUE(BO2022),VALUE(BP2022),VALUE(BQ2022),VALUE(BR2022),VALUE(BS2022),VALUE(BT2022),VALUE(BU2022),VALUE(BV2022),VALUE(BW2022))</f>
        <v/>
      </c>
      <c r="BZ2022" s="307" t="n"/>
      <c r="CA2022" s="307" t="n"/>
      <c r="CB2022" s="307" t="n"/>
      <c r="CC2022" s="307" t="n"/>
      <c r="CD2022" s="307" t="n"/>
      <c r="CE2022" s="307" t="n"/>
      <c r="CF2022" s="307" t="n"/>
      <c r="CG2022" s="307" t="n"/>
      <c r="CH2022" s="307" t="n"/>
      <c r="CI2022" s="307" t="n"/>
      <c r="CJ2022" s="307" t="n"/>
      <c r="CK2022" s="307" t="n"/>
      <c r="CL2022" s="307" t="n"/>
      <c r="CM2022" s="307" t="n"/>
      <c r="CN2022" s="307" t="n"/>
      <c r="CO2022" s="307" t="n"/>
      <c r="CP2022" s="307" t="n"/>
      <c r="CQ2022" s="307" t="n"/>
      <c r="CR2022" s="279" t="n"/>
      <c r="CS2022" s="280" t="n"/>
      <c r="CT2022" s="421">
        <f>(IF(OR(MediaScorecard!BG2509="x", MediaScorecard!BH2509="x",MediaScorecard!BI2509="x",MediaScorecard!BJ2509="x",MediaScorecard!BK2509="x"),1, 2))</f>
        <v/>
      </c>
      <c r="CU2022" s="308" t="n"/>
      <c r="CV2022" s="308" t="n"/>
      <c r="CW2022" s="308" t="n"/>
      <c r="CX2022" s="309" t="n"/>
      <c r="CY2022" s="308" t="n"/>
      <c r="CZ2022" s="308" t="n"/>
      <c r="DA2022" s="308" t="n"/>
    </row>
    <row r="2023" ht="21" customHeight="1" s="590">
      <c r="A2023" s="421" t="n"/>
      <c r="B2023" s="270" t="n"/>
      <c r="C2023" s="269" t="n"/>
      <c r="D2023" s="267" t="n"/>
      <c r="E2023" s="267" t="n"/>
      <c r="F2023" s="268" t="n"/>
      <c r="G2023" s="421" t="n"/>
      <c r="H2023" s="269" t="n"/>
      <c r="I2023" s="421" t="n"/>
      <c r="J2023" s="421" t="n"/>
      <c r="K2023" s="421" t="n"/>
      <c r="L2023" s="421" t="n"/>
      <c r="M2023" s="421" t="n"/>
      <c r="N2023" s="421" t="n"/>
      <c r="O2023" s="421" t="n"/>
      <c r="P2023" s="421" t="n"/>
      <c r="Q2023" s="421" t="n"/>
      <c r="R2023" s="270" t="n"/>
      <c r="S2023" s="421" t="n"/>
      <c r="T2023" s="421" t="n"/>
      <c r="U2023" s="421" t="n"/>
      <c r="V2023" s="421" t="n"/>
      <c r="W2023" s="421" t="n"/>
      <c r="X2023" s="421" t="n"/>
      <c r="Y2023" s="421" t="n"/>
      <c r="Z2023" s="421" t="n"/>
      <c r="AA2023" s="421" t="n"/>
      <c r="AB2023" s="421" t="n"/>
      <c r="AC2023" s="421" t="n"/>
      <c r="AD2023" s="421" t="n"/>
      <c r="AE2023" s="421" t="n"/>
      <c r="AF2023" s="421" t="n"/>
      <c r="AG2023" s="421" t="n"/>
      <c r="AH2023" s="421" t="n"/>
      <c r="AI2023" s="421" t="n"/>
      <c r="AJ2023" s="297" t="n"/>
      <c r="AK2023" s="297" t="n"/>
      <c r="AL2023" s="284" t="n"/>
      <c r="AM2023" s="297" t="n"/>
      <c r="AN2023" s="285" t="n"/>
      <c r="AO2023" s="297" t="n"/>
      <c r="AP2023" s="297" t="n"/>
      <c r="AQ2023" s="297" t="n"/>
      <c r="AR2023" s="297" t="n"/>
      <c r="AS2023" s="297" t="n"/>
      <c r="AT2023" s="285" t="n"/>
      <c r="AU2023" s="297" t="n"/>
      <c r="AV2023" s="297" t="n"/>
      <c r="AW2023" s="297" t="n"/>
      <c r="AX2023" s="297" t="n"/>
      <c r="AY2023" s="286" t="n"/>
      <c r="AZ2023" s="286" t="n"/>
      <c r="BA2023" s="287" t="n"/>
      <c r="BB2023" s="286" t="n"/>
      <c r="BC2023" s="286" t="n"/>
      <c r="BD2023" s="286" t="n"/>
      <c r="BE2023" s="286" t="n"/>
      <c r="BF2023" s="286" t="n"/>
      <c r="BG2023" s="286" t="n"/>
      <c r="BH2023" s="297" t="n"/>
      <c r="BI2023" s="297" t="n"/>
      <c r="BJ2023" s="297" t="n"/>
      <c r="BK2023" s="297" t="n"/>
      <c r="BL2023" s="297" t="n"/>
      <c r="BM2023" s="297" t="n"/>
      <c r="BN2023" s="297" t="n"/>
      <c r="BO2023" s="285" t="n"/>
      <c r="BP2023" s="297" t="n"/>
      <c r="BQ2023" s="297" t="n"/>
      <c r="BR2023" s="297" t="n"/>
      <c r="BS2023" s="297" t="n"/>
      <c r="BT2023" s="297" t="n"/>
      <c r="BU2023" s="297" t="n"/>
      <c r="BV2023" s="297" t="n"/>
      <c r="BW2023" s="288" t="n"/>
      <c r="BX2023" s="276">
        <f>SUM(IF(COUNTIF(MediaScorecard!CC2510, "*1.*"), 2, 0), IF(COUNTIF(MediaScorecard!CC2510, "*2.*"), 2, 0), IF(COUNTIF(MediaScorecard!CC2510, "*3.*"), 2, 0), IF(COUNTIF(MediaScorecard!CC2510, "*4.*"), 2, 0), IF(COUNTIF(MediaScorecard!CC2510, "*5.*"), 2, 0), IF(COUNTIF(MediaScorecard!CC2510, "*6.*"), 2, 0))</f>
        <v/>
      </c>
      <c r="BY2023" s="277">
        <f t="array" ref="BY2023">SUM(VALUE(AT2023),VALUE(AU2023),VALUE(AV2023),VALUE(AW2023),VALUE(AX2023),VALUE(AY2023),VALUE(AZ2023),VALUE(BB2023),VALUE(BC2023),VALUE(BD2023),VALUE(BE2023),VALUE(BF2023),VALUE(BG2023),VALUE(BH2023),VALUE(BI2023),VALUE(BJ2023),VALUE(BK2023),VALUE(BL2023),VALUE(BM2023),VALUE(BN2023),VALUE(BO2023),VALUE(BP2023),VALUE(BQ2023),VALUE(BR2023),VALUE(BS2023),VALUE(BT2023),VALUE(BU2023),VALUE(BV2023),VALUE(BW2023))</f>
        <v/>
      </c>
      <c r="BZ2023" s="307" t="n"/>
      <c r="CA2023" s="307" t="n"/>
      <c r="CB2023" s="307" t="n"/>
      <c r="CC2023" s="307" t="n"/>
      <c r="CD2023" s="307" t="n"/>
      <c r="CE2023" s="307" t="n"/>
      <c r="CF2023" s="307" t="n"/>
      <c r="CG2023" s="307" t="n"/>
      <c r="CH2023" s="307" t="n"/>
      <c r="CI2023" s="307" t="n"/>
      <c r="CJ2023" s="307" t="n"/>
      <c r="CK2023" s="307" t="n"/>
      <c r="CL2023" s="307" t="n"/>
      <c r="CM2023" s="307" t="n"/>
      <c r="CN2023" s="307" t="n"/>
      <c r="CO2023" s="307" t="n"/>
      <c r="CP2023" s="307" t="n"/>
      <c r="CQ2023" s="307" t="n"/>
      <c r="CR2023" s="279" t="n"/>
      <c r="CS2023" s="280" t="n"/>
      <c r="CT2023" s="421">
        <f>(IF(OR(MediaScorecard!BG2510="x", MediaScorecard!BH2510="x",MediaScorecard!BI2510="x",MediaScorecard!BJ2510="x",MediaScorecard!BK2510="x"),1, 2))</f>
        <v/>
      </c>
      <c r="CU2023" s="308" t="n"/>
      <c r="CV2023" s="308" t="n"/>
      <c r="CW2023" s="308" t="n"/>
      <c r="CX2023" s="309" t="n"/>
      <c r="CY2023" s="308" t="n"/>
      <c r="CZ2023" s="308" t="n"/>
      <c r="DA2023" s="308" t="n"/>
    </row>
    <row r="2024" ht="21" customHeight="1" s="590">
      <c r="A2024" s="421" t="n"/>
      <c r="B2024" s="270" t="n"/>
      <c r="C2024" s="269" t="n"/>
      <c r="D2024" s="267" t="n"/>
      <c r="E2024" s="267" t="n"/>
      <c r="F2024" s="268" t="n"/>
      <c r="G2024" s="421" t="n"/>
      <c r="H2024" s="269" t="n"/>
      <c r="I2024" s="421" t="n"/>
      <c r="J2024" s="421" t="n"/>
      <c r="K2024" s="421" t="n"/>
      <c r="L2024" s="421" t="n"/>
      <c r="M2024" s="421" t="n"/>
      <c r="N2024" s="421" t="n"/>
      <c r="O2024" s="421" t="n"/>
      <c r="P2024" s="421" t="n"/>
      <c r="Q2024" s="421" t="n"/>
      <c r="R2024" s="270" t="n"/>
      <c r="S2024" s="421" t="n"/>
      <c r="T2024" s="421" t="n"/>
      <c r="U2024" s="421" t="n"/>
      <c r="V2024" s="421" t="n"/>
      <c r="W2024" s="421" t="n"/>
      <c r="X2024" s="421" t="n"/>
      <c r="Y2024" s="421" t="n"/>
      <c r="Z2024" s="421" t="n"/>
      <c r="AA2024" s="421" t="n"/>
      <c r="AB2024" s="421" t="n"/>
      <c r="AC2024" s="421" t="n"/>
      <c r="AD2024" s="421" t="n"/>
      <c r="AE2024" s="421" t="n"/>
      <c r="AF2024" s="421" t="n"/>
      <c r="AG2024" s="421" t="n"/>
      <c r="AH2024" s="421" t="n"/>
      <c r="AI2024" s="421" t="n"/>
      <c r="AJ2024" s="297" t="n"/>
      <c r="AK2024" s="297" t="n"/>
      <c r="AL2024" s="284" t="n"/>
      <c r="AM2024" s="297" t="n"/>
      <c r="AN2024" s="285" t="n"/>
      <c r="AO2024" s="297" t="n"/>
      <c r="AP2024" s="297" t="n"/>
      <c r="AQ2024" s="297" t="n"/>
      <c r="AR2024" s="297" t="n"/>
      <c r="AS2024" s="297" t="n"/>
      <c r="AT2024" s="285" t="n"/>
      <c r="AU2024" s="297" t="n"/>
      <c r="AV2024" s="297" t="n"/>
      <c r="AW2024" s="297" t="n"/>
      <c r="AX2024" s="297" t="n"/>
      <c r="AY2024" s="286" t="n"/>
      <c r="AZ2024" s="286" t="n"/>
      <c r="BA2024" s="287" t="n"/>
      <c r="BB2024" s="286" t="n"/>
      <c r="BC2024" s="286" t="n"/>
      <c r="BD2024" s="286" t="n"/>
      <c r="BE2024" s="286" t="n"/>
      <c r="BF2024" s="286" t="n"/>
      <c r="BG2024" s="286" t="n"/>
      <c r="BH2024" s="297" t="n"/>
      <c r="BI2024" s="297" t="n"/>
      <c r="BJ2024" s="297" t="n"/>
      <c r="BK2024" s="297" t="n"/>
      <c r="BL2024" s="297" t="n"/>
      <c r="BM2024" s="297" t="n"/>
      <c r="BN2024" s="297" t="n"/>
      <c r="BO2024" s="285" t="n"/>
      <c r="BP2024" s="297" t="n"/>
      <c r="BQ2024" s="297" t="n"/>
      <c r="BR2024" s="297" t="n"/>
      <c r="BS2024" s="297" t="n"/>
      <c r="BT2024" s="297" t="n"/>
      <c r="BU2024" s="297" t="n"/>
      <c r="BV2024" s="297" t="n"/>
      <c r="BW2024" s="288" t="n"/>
      <c r="BX2024" s="276">
        <f>SUM(IF(COUNTIF(MediaScorecard!CC2511, "*1.*"), 2, 0), IF(COUNTIF(MediaScorecard!CC2511, "*2.*"), 2, 0), IF(COUNTIF(MediaScorecard!CC2511, "*3.*"), 2, 0), IF(COUNTIF(MediaScorecard!CC2511, "*4.*"), 2, 0), IF(COUNTIF(MediaScorecard!CC2511, "*5.*"), 2, 0), IF(COUNTIF(MediaScorecard!CC2511, "*6.*"), 2, 0))</f>
        <v/>
      </c>
      <c r="BY2024" s="277">
        <f t="array" ref="BY2024">SUM(VALUE(AT2024),VALUE(AU2024),VALUE(AV2024),VALUE(AW2024),VALUE(AX2024),VALUE(AY2024),VALUE(AZ2024),VALUE(BB2024),VALUE(BC2024),VALUE(BD2024),VALUE(BE2024),VALUE(BF2024),VALUE(BG2024),VALUE(BH2024),VALUE(BI2024),VALUE(BJ2024),VALUE(BK2024),VALUE(BL2024),VALUE(BM2024),VALUE(BN2024),VALUE(BO2024),VALUE(BP2024),VALUE(BQ2024),VALUE(BR2024),VALUE(BS2024),VALUE(BT2024),VALUE(BU2024),VALUE(BV2024),VALUE(BW2024))</f>
        <v/>
      </c>
      <c r="BZ2024" s="307" t="n"/>
      <c r="CA2024" s="307" t="n"/>
      <c r="CB2024" s="307" t="n"/>
      <c r="CC2024" s="307" t="n"/>
      <c r="CD2024" s="307" t="n"/>
      <c r="CE2024" s="307" t="n"/>
      <c r="CF2024" s="307" t="n"/>
      <c r="CG2024" s="307" t="n"/>
      <c r="CH2024" s="307" t="n"/>
      <c r="CI2024" s="307" t="n"/>
      <c r="CJ2024" s="307" t="n"/>
      <c r="CK2024" s="307" t="n"/>
      <c r="CL2024" s="307" t="n"/>
      <c r="CM2024" s="307" t="n"/>
      <c r="CN2024" s="307" t="n"/>
      <c r="CO2024" s="307" t="n"/>
      <c r="CP2024" s="307" t="n"/>
      <c r="CQ2024" s="307" t="n"/>
      <c r="CR2024" s="279" t="n"/>
      <c r="CS2024" s="280" t="n"/>
      <c r="CT2024" s="421">
        <f>(IF(OR(MediaScorecard!BG2511="x", MediaScorecard!BH2511="x",MediaScorecard!BI2511="x",MediaScorecard!BJ2511="x",MediaScorecard!BK2511="x"),1, 2))</f>
        <v/>
      </c>
      <c r="CU2024" s="308" t="n"/>
      <c r="CV2024" s="308" t="n"/>
      <c r="CW2024" s="308" t="n"/>
      <c r="CX2024" s="309" t="n"/>
      <c r="CY2024" s="308" t="n"/>
      <c r="CZ2024" s="308" t="n"/>
      <c r="DA2024" s="308" t="n"/>
    </row>
    <row r="2025" ht="21" customHeight="1" s="590">
      <c r="A2025" s="421" t="n"/>
      <c r="B2025" s="270" t="n"/>
      <c r="C2025" s="269" t="n"/>
      <c r="D2025" s="267" t="n"/>
      <c r="E2025" s="267" t="n"/>
      <c r="F2025" s="268" t="n"/>
      <c r="G2025" s="421" t="n"/>
      <c r="H2025" s="269" t="n"/>
      <c r="I2025" s="421" t="n"/>
      <c r="J2025" s="421" t="n"/>
      <c r="K2025" s="421" t="n"/>
      <c r="L2025" s="421" t="n"/>
      <c r="M2025" s="421" t="n"/>
      <c r="N2025" s="421" t="n"/>
      <c r="O2025" s="421" t="n"/>
      <c r="P2025" s="421" t="n"/>
      <c r="Q2025" s="421" t="n"/>
      <c r="R2025" s="270" t="n"/>
      <c r="S2025" s="421" t="n"/>
      <c r="T2025" s="421" t="n"/>
      <c r="U2025" s="421" t="n"/>
      <c r="V2025" s="421" t="n"/>
      <c r="W2025" s="421" t="n"/>
      <c r="X2025" s="421" t="n"/>
      <c r="Y2025" s="421" t="n"/>
      <c r="Z2025" s="421" t="n"/>
      <c r="AA2025" s="421" t="n"/>
      <c r="AB2025" s="421" t="n"/>
      <c r="AC2025" s="421" t="n"/>
      <c r="AD2025" s="421" t="n"/>
      <c r="AE2025" s="421" t="n"/>
      <c r="AF2025" s="421" t="n"/>
      <c r="AG2025" s="421" t="n"/>
      <c r="AH2025" s="421" t="n"/>
      <c r="AI2025" s="421" t="n"/>
      <c r="AJ2025" s="297" t="n"/>
      <c r="AK2025" s="297" t="n"/>
      <c r="AL2025" s="284" t="n"/>
      <c r="AM2025" s="297" t="n"/>
      <c r="AN2025" s="285" t="n"/>
      <c r="AO2025" s="297" t="n"/>
      <c r="AP2025" s="297" t="n"/>
      <c r="AQ2025" s="297" t="n"/>
      <c r="AR2025" s="297" t="n"/>
      <c r="AS2025" s="297" t="n"/>
      <c r="AT2025" s="285" t="n"/>
      <c r="AU2025" s="297" t="n"/>
      <c r="AV2025" s="297" t="n"/>
      <c r="AW2025" s="297" t="n"/>
      <c r="AX2025" s="297" t="n"/>
      <c r="AY2025" s="286" t="n"/>
      <c r="AZ2025" s="286" t="n"/>
      <c r="BA2025" s="287" t="n"/>
      <c r="BB2025" s="286" t="n"/>
      <c r="BC2025" s="286" t="n"/>
      <c r="BD2025" s="286" t="n"/>
      <c r="BE2025" s="286" t="n"/>
      <c r="BF2025" s="286" t="n"/>
      <c r="BG2025" s="286" t="n"/>
      <c r="BH2025" s="297" t="n"/>
      <c r="BI2025" s="297" t="n"/>
      <c r="BJ2025" s="297" t="n"/>
      <c r="BK2025" s="297" t="n"/>
      <c r="BL2025" s="297" t="n"/>
      <c r="BM2025" s="297" t="n"/>
      <c r="BN2025" s="297" t="n"/>
      <c r="BO2025" s="285" t="n"/>
      <c r="BP2025" s="297" t="n"/>
      <c r="BQ2025" s="297" t="n"/>
      <c r="BR2025" s="297" t="n"/>
      <c r="BS2025" s="297" t="n"/>
      <c r="BT2025" s="297" t="n"/>
      <c r="BU2025" s="297" t="n"/>
      <c r="BV2025" s="297" t="n"/>
      <c r="BW2025" s="288" t="n"/>
      <c r="BX2025" s="276">
        <f>SUM(IF(COUNTIF(MediaScorecard!CC2512, "*1.*"), 2, 0), IF(COUNTIF(MediaScorecard!CC2512, "*2.*"), 2, 0), IF(COUNTIF(MediaScorecard!CC2512, "*3.*"), 2, 0), IF(COUNTIF(MediaScorecard!CC2512, "*4.*"), 2, 0), IF(COUNTIF(MediaScorecard!CC2512, "*5.*"), 2, 0), IF(COUNTIF(MediaScorecard!CC2512, "*6.*"), 2, 0))</f>
        <v/>
      </c>
      <c r="BY2025" s="277">
        <f t="array" ref="BY2025">SUM(VALUE(AT2025),VALUE(AU2025),VALUE(AV2025),VALUE(AW2025),VALUE(AX2025),VALUE(AY2025),VALUE(AZ2025),VALUE(BB2025),VALUE(BC2025),VALUE(BD2025),VALUE(BE2025),VALUE(BF2025),VALUE(BG2025),VALUE(BH2025),VALUE(BI2025),VALUE(BJ2025),VALUE(BK2025),VALUE(BL2025),VALUE(BM2025),VALUE(BN2025),VALUE(BO2025),VALUE(BP2025),VALUE(BQ2025),VALUE(BR2025),VALUE(BS2025),VALUE(BT2025),VALUE(BU2025),VALUE(BV2025),VALUE(BW2025))</f>
        <v/>
      </c>
      <c r="BZ2025" s="307" t="n"/>
      <c r="CA2025" s="307" t="n"/>
      <c r="CB2025" s="307" t="n"/>
      <c r="CC2025" s="307" t="n"/>
      <c r="CD2025" s="307" t="n"/>
      <c r="CE2025" s="307" t="n"/>
      <c r="CF2025" s="307" t="n"/>
      <c r="CG2025" s="307" t="n"/>
      <c r="CH2025" s="307" t="n"/>
      <c r="CI2025" s="307" t="n"/>
      <c r="CJ2025" s="307" t="n"/>
      <c r="CK2025" s="307" t="n"/>
      <c r="CL2025" s="307" t="n"/>
      <c r="CM2025" s="307" t="n"/>
      <c r="CN2025" s="307" t="n"/>
      <c r="CO2025" s="307" t="n"/>
      <c r="CP2025" s="307" t="n"/>
      <c r="CQ2025" s="307" t="n"/>
      <c r="CR2025" s="279" t="n"/>
      <c r="CS2025" s="280" t="n"/>
      <c r="CT2025" s="421">
        <f>(IF(OR(MediaScorecard!BG2512="x", MediaScorecard!BH2512="x",MediaScorecard!BI2512="x",MediaScorecard!BJ2512="x",MediaScorecard!BK2512="x"),1, 2))</f>
        <v/>
      </c>
      <c r="CU2025" s="308" t="n"/>
      <c r="CV2025" s="308" t="n"/>
      <c r="CW2025" s="308" t="n"/>
      <c r="CX2025" s="309" t="n"/>
      <c r="CY2025" s="308" t="n"/>
      <c r="CZ2025" s="308" t="n"/>
      <c r="DA2025" s="308" t="n"/>
    </row>
    <row r="2026" ht="21" customHeight="1" s="590">
      <c r="A2026" s="421" t="n"/>
      <c r="B2026" s="270" t="n"/>
      <c r="C2026" s="269" t="n"/>
      <c r="D2026" s="267" t="n"/>
      <c r="E2026" s="267" t="n"/>
      <c r="F2026" s="268" t="n"/>
      <c r="G2026" s="421" t="n"/>
      <c r="H2026" s="269" t="n"/>
      <c r="I2026" s="421" t="n"/>
      <c r="J2026" s="421" t="n"/>
      <c r="K2026" s="421" t="n"/>
      <c r="L2026" s="421" t="n"/>
      <c r="M2026" s="421" t="n"/>
      <c r="N2026" s="421" t="n"/>
      <c r="O2026" s="421" t="n"/>
      <c r="P2026" s="421" t="n"/>
      <c r="Q2026" s="421" t="n"/>
      <c r="R2026" s="270" t="n"/>
      <c r="S2026" s="421" t="n"/>
      <c r="T2026" s="421" t="n"/>
      <c r="U2026" s="421" t="n"/>
      <c r="V2026" s="421" t="n"/>
      <c r="W2026" s="421" t="n"/>
      <c r="X2026" s="421" t="n"/>
      <c r="Y2026" s="421" t="n"/>
      <c r="Z2026" s="421" t="n"/>
      <c r="AA2026" s="421" t="n"/>
      <c r="AB2026" s="421" t="n"/>
      <c r="AC2026" s="421" t="n"/>
      <c r="AD2026" s="421" t="n"/>
      <c r="AE2026" s="421" t="n"/>
      <c r="AF2026" s="421" t="n"/>
      <c r="AG2026" s="421" t="n"/>
      <c r="AH2026" s="421" t="n"/>
      <c r="AI2026" s="421" t="n"/>
      <c r="AJ2026" s="297" t="n"/>
      <c r="AK2026" s="297" t="n"/>
      <c r="AL2026" s="284" t="n"/>
      <c r="AM2026" s="297" t="n"/>
      <c r="AN2026" s="285" t="n"/>
      <c r="AO2026" s="297" t="n"/>
      <c r="AP2026" s="297" t="n"/>
      <c r="AQ2026" s="297" t="n"/>
      <c r="AR2026" s="297" t="n"/>
      <c r="AS2026" s="297" t="n"/>
      <c r="AT2026" s="285" t="n"/>
      <c r="AU2026" s="297" t="n"/>
      <c r="AV2026" s="297" t="n"/>
      <c r="AW2026" s="297" t="n"/>
      <c r="AX2026" s="297" t="n"/>
      <c r="AY2026" s="286" t="n"/>
      <c r="AZ2026" s="286" t="n"/>
      <c r="BA2026" s="287" t="n"/>
      <c r="BB2026" s="286" t="n"/>
      <c r="BC2026" s="286" t="n"/>
      <c r="BD2026" s="286" t="n"/>
      <c r="BE2026" s="286" t="n"/>
      <c r="BF2026" s="286" t="n"/>
      <c r="BG2026" s="286" t="n"/>
      <c r="BH2026" s="297" t="n"/>
      <c r="BI2026" s="297" t="n"/>
      <c r="BJ2026" s="297" t="n"/>
      <c r="BK2026" s="297" t="n"/>
      <c r="BL2026" s="297" t="n"/>
      <c r="BM2026" s="297" t="n"/>
      <c r="BN2026" s="297" t="n"/>
      <c r="BO2026" s="285" t="n"/>
      <c r="BP2026" s="297" t="n"/>
      <c r="BQ2026" s="297" t="n"/>
      <c r="BR2026" s="297" t="n"/>
      <c r="BS2026" s="297" t="n"/>
      <c r="BT2026" s="297" t="n"/>
      <c r="BU2026" s="297" t="n"/>
      <c r="BV2026" s="297" t="n"/>
      <c r="BW2026" s="288" t="n"/>
      <c r="BX2026" s="276">
        <f>SUM(IF(COUNTIF(MediaScorecard!CC2513, "*1.*"), 2, 0), IF(COUNTIF(MediaScorecard!CC2513, "*2.*"), 2, 0), IF(COUNTIF(MediaScorecard!CC2513, "*3.*"), 2, 0), IF(COUNTIF(MediaScorecard!CC2513, "*4.*"), 2, 0), IF(COUNTIF(MediaScorecard!CC2513, "*5.*"), 2, 0), IF(COUNTIF(MediaScorecard!CC2513, "*6.*"), 2, 0))</f>
        <v/>
      </c>
      <c r="BY2026" s="277">
        <f t="array" ref="BY2026">SUM(VALUE(AT2026),VALUE(AU2026),VALUE(AV2026),VALUE(AW2026),VALUE(AX2026),VALUE(AY2026),VALUE(AZ2026),VALUE(BB2026),VALUE(BC2026),VALUE(BD2026),VALUE(BE2026),VALUE(BF2026),VALUE(BG2026),VALUE(BH2026),VALUE(BI2026),VALUE(BJ2026),VALUE(BK2026),VALUE(BL2026),VALUE(BM2026),VALUE(BN2026),VALUE(BO2026),VALUE(BP2026),VALUE(BQ2026),VALUE(BR2026),VALUE(BS2026),VALUE(BT2026),VALUE(BU2026),VALUE(BV2026),VALUE(BW2026))</f>
        <v/>
      </c>
      <c r="BZ2026" s="307" t="n"/>
      <c r="CA2026" s="307" t="n"/>
      <c r="CB2026" s="307" t="n"/>
      <c r="CC2026" s="307" t="n"/>
      <c r="CD2026" s="307" t="n"/>
      <c r="CE2026" s="307" t="n"/>
      <c r="CF2026" s="307" t="n"/>
      <c r="CG2026" s="307" t="n"/>
      <c r="CH2026" s="307" t="n"/>
      <c r="CI2026" s="307" t="n"/>
      <c r="CJ2026" s="307" t="n"/>
      <c r="CK2026" s="307" t="n"/>
      <c r="CL2026" s="307" t="n"/>
      <c r="CM2026" s="307" t="n"/>
      <c r="CN2026" s="307" t="n"/>
      <c r="CO2026" s="307" t="n"/>
      <c r="CP2026" s="307" t="n"/>
      <c r="CQ2026" s="307" t="n"/>
      <c r="CR2026" s="279" t="n"/>
      <c r="CS2026" s="280" t="n"/>
      <c r="CT2026" s="421">
        <f>(IF(OR(MediaScorecard!BG2513="x", MediaScorecard!BH2513="x",MediaScorecard!BI2513="x",MediaScorecard!BJ2513="x",MediaScorecard!BK2513="x"),1, 2))</f>
        <v/>
      </c>
      <c r="CU2026" s="308" t="n"/>
      <c r="CV2026" s="308" t="n"/>
      <c r="CW2026" s="308" t="n"/>
      <c r="CX2026" s="309" t="n"/>
      <c r="CY2026" s="308" t="n"/>
      <c r="CZ2026" s="308" t="n"/>
      <c r="DA2026" s="308" t="n"/>
    </row>
    <row r="2027" ht="21" customHeight="1" s="590">
      <c r="A2027" s="421" t="n"/>
      <c r="B2027" s="270" t="n"/>
      <c r="C2027" s="269" t="n"/>
      <c r="D2027" s="267" t="n"/>
      <c r="E2027" s="267" t="n"/>
      <c r="F2027" s="268" t="n"/>
      <c r="G2027" s="421" t="n"/>
      <c r="H2027" s="269" t="n"/>
      <c r="I2027" s="421" t="n"/>
      <c r="J2027" s="421" t="n"/>
      <c r="K2027" s="421" t="n"/>
      <c r="L2027" s="421" t="n"/>
      <c r="M2027" s="421" t="n"/>
      <c r="N2027" s="421" t="n"/>
      <c r="O2027" s="421" t="n"/>
      <c r="P2027" s="421" t="n"/>
      <c r="Q2027" s="421" t="n"/>
      <c r="R2027" s="270" t="n"/>
      <c r="S2027" s="421" t="n"/>
      <c r="T2027" s="421" t="n"/>
      <c r="U2027" s="421" t="n"/>
      <c r="V2027" s="421" t="n"/>
      <c r="W2027" s="421" t="n"/>
      <c r="X2027" s="421" t="n"/>
      <c r="Y2027" s="421" t="n"/>
      <c r="Z2027" s="421" t="n"/>
      <c r="AA2027" s="421" t="n"/>
      <c r="AB2027" s="421" t="n"/>
      <c r="AC2027" s="421" t="n"/>
      <c r="AD2027" s="421" t="n"/>
      <c r="AE2027" s="421" t="n"/>
      <c r="AF2027" s="421" t="n"/>
      <c r="AG2027" s="421" t="n"/>
      <c r="AH2027" s="421" t="n"/>
      <c r="AI2027" s="421" t="n"/>
      <c r="AJ2027" s="297" t="n"/>
      <c r="AK2027" s="297" t="n"/>
      <c r="AL2027" s="284" t="n"/>
      <c r="AM2027" s="297" t="n"/>
      <c r="AN2027" s="285" t="n"/>
      <c r="AO2027" s="297" t="n"/>
      <c r="AP2027" s="297" t="n"/>
      <c r="AQ2027" s="297" t="n"/>
      <c r="AR2027" s="297" t="n"/>
      <c r="AS2027" s="297" t="n"/>
      <c r="AT2027" s="285" t="n"/>
      <c r="AU2027" s="297" t="n"/>
      <c r="AV2027" s="297" t="n"/>
      <c r="AW2027" s="297" t="n"/>
      <c r="AX2027" s="297" t="n"/>
      <c r="AY2027" s="286" t="n"/>
      <c r="AZ2027" s="286" t="n"/>
      <c r="BA2027" s="287" t="n"/>
      <c r="BB2027" s="286" t="n"/>
      <c r="BC2027" s="286" t="n"/>
      <c r="BD2027" s="286" t="n"/>
      <c r="BE2027" s="286" t="n"/>
      <c r="BF2027" s="286" t="n"/>
      <c r="BG2027" s="286" t="n"/>
      <c r="BH2027" s="297" t="n"/>
      <c r="BI2027" s="297" t="n"/>
      <c r="BJ2027" s="297" t="n"/>
      <c r="BK2027" s="297" t="n"/>
      <c r="BL2027" s="297" t="n"/>
      <c r="BM2027" s="297" t="n"/>
      <c r="BN2027" s="297" t="n"/>
      <c r="BO2027" s="285" t="n"/>
      <c r="BP2027" s="297" t="n"/>
      <c r="BQ2027" s="297" t="n"/>
      <c r="BR2027" s="297" t="n"/>
      <c r="BS2027" s="297" t="n"/>
      <c r="BT2027" s="297" t="n"/>
      <c r="BU2027" s="297" t="n"/>
      <c r="BV2027" s="297" t="n"/>
      <c r="BW2027" s="288" t="n"/>
      <c r="BX2027" s="276">
        <f>SUM(IF(COUNTIF(MediaScorecard!CC2514, "*1.*"), 2, 0), IF(COUNTIF(MediaScorecard!CC2514, "*2.*"), 2, 0), IF(COUNTIF(MediaScorecard!CC2514, "*3.*"), 2, 0), IF(COUNTIF(MediaScorecard!CC2514, "*4.*"), 2, 0), IF(COUNTIF(MediaScorecard!CC2514, "*5.*"), 2, 0), IF(COUNTIF(MediaScorecard!CC2514, "*6.*"), 2, 0))</f>
        <v/>
      </c>
      <c r="BY2027" s="277">
        <f t="array" ref="BY2027">SUM(VALUE(AT2027),VALUE(AU2027),VALUE(AV2027),VALUE(AW2027),VALUE(AX2027),VALUE(AY2027),VALUE(AZ2027),VALUE(BB2027),VALUE(BC2027),VALUE(BD2027),VALUE(BE2027),VALUE(BF2027),VALUE(BG2027),VALUE(BH2027),VALUE(BI2027),VALUE(BJ2027),VALUE(BK2027),VALUE(BL2027),VALUE(BM2027),VALUE(BN2027),VALUE(BO2027),VALUE(BP2027),VALUE(BQ2027),VALUE(BR2027),VALUE(BS2027),VALUE(BT2027),VALUE(BU2027),VALUE(BV2027),VALUE(BW2027))</f>
        <v/>
      </c>
      <c r="BZ2027" s="307" t="n"/>
      <c r="CA2027" s="307" t="n"/>
      <c r="CB2027" s="307" t="n"/>
      <c r="CC2027" s="307" t="n"/>
      <c r="CD2027" s="307" t="n"/>
      <c r="CE2027" s="307" t="n"/>
      <c r="CF2027" s="307" t="n"/>
      <c r="CG2027" s="307" t="n"/>
      <c r="CH2027" s="307" t="n"/>
      <c r="CI2027" s="307" t="n"/>
      <c r="CJ2027" s="307" t="n"/>
      <c r="CK2027" s="307" t="n"/>
      <c r="CL2027" s="307" t="n"/>
      <c r="CM2027" s="307" t="n"/>
      <c r="CN2027" s="307" t="n"/>
      <c r="CO2027" s="307" t="n"/>
      <c r="CP2027" s="307" t="n"/>
      <c r="CQ2027" s="307" t="n"/>
      <c r="CR2027" s="279" t="n"/>
      <c r="CS2027" s="280" t="n"/>
      <c r="CT2027" s="421">
        <f>(IF(OR(MediaScorecard!BG2514="x", MediaScorecard!BH2514="x",MediaScorecard!BI2514="x",MediaScorecard!BJ2514="x",MediaScorecard!BK2514="x"),1, 2))</f>
        <v/>
      </c>
      <c r="CU2027" s="308" t="n"/>
      <c r="CV2027" s="308" t="n"/>
      <c r="CW2027" s="308" t="n"/>
      <c r="CX2027" s="309" t="n"/>
      <c r="CY2027" s="308" t="n"/>
      <c r="CZ2027" s="308" t="n"/>
      <c r="DA2027" s="308" t="n"/>
    </row>
    <row r="2028" ht="21" customHeight="1" s="590">
      <c r="A2028" s="421" t="n"/>
      <c r="B2028" s="270" t="n"/>
      <c r="C2028" s="269" t="n"/>
      <c r="D2028" s="267" t="n"/>
      <c r="E2028" s="267" t="n"/>
      <c r="F2028" s="268" t="n"/>
      <c r="G2028" s="421" t="n"/>
      <c r="H2028" s="269" t="n"/>
      <c r="I2028" s="421" t="n"/>
      <c r="J2028" s="421" t="n"/>
      <c r="K2028" s="421" t="n"/>
      <c r="L2028" s="421" t="n"/>
      <c r="M2028" s="421" t="n"/>
      <c r="N2028" s="421" t="n"/>
      <c r="O2028" s="421" t="n"/>
      <c r="P2028" s="421" t="n"/>
      <c r="Q2028" s="421" t="n"/>
      <c r="R2028" s="270" t="n"/>
      <c r="S2028" s="421" t="n"/>
      <c r="T2028" s="421" t="n"/>
      <c r="U2028" s="421" t="n"/>
      <c r="V2028" s="421" t="n"/>
      <c r="W2028" s="421" t="n"/>
      <c r="X2028" s="421" t="n"/>
      <c r="Y2028" s="421" t="n"/>
      <c r="Z2028" s="421" t="n"/>
      <c r="AA2028" s="421" t="n"/>
      <c r="AB2028" s="421" t="n"/>
      <c r="AC2028" s="421" t="n"/>
      <c r="AD2028" s="421" t="n"/>
      <c r="AE2028" s="421" t="n"/>
      <c r="AF2028" s="421" t="n"/>
      <c r="AG2028" s="421" t="n"/>
      <c r="AH2028" s="421" t="n"/>
      <c r="AI2028" s="421" t="n"/>
      <c r="AJ2028" s="297" t="n"/>
      <c r="AK2028" s="297" t="n"/>
      <c r="AL2028" s="284" t="n"/>
      <c r="AM2028" s="297" t="n"/>
      <c r="AN2028" s="285" t="n"/>
      <c r="AO2028" s="297" t="n"/>
      <c r="AP2028" s="297" t="n"/>
      <c r="AQ2028" s="297" t="n"/>
      <c r="AR2028" s="297" t="n"/>
      <c r="AS2028" s="297" t="n"/>
      <c r="AT2028" s="285" t="n"/>
      <c r="AU2028" s="297" t="n"/>
      <c r="AV2028" s="297" t="n"/>
      <c r="AW2028" s="297" t="n"/>
      <c r="AX2028" s="297" t="n"/>
      <c r="AY2028" s="286" t="n"/>
      <c r="AZ2028" s="286" t="n"/>
      <c r="BA2028" s="287" t="n"/>
      <c r="BB2028" s="286" t="n"/>
      <c r="BC2028" s="286" t="n"/>
      <c r="BD2028" s="286" t="n"/>
      <c r="BE2028" s="286" t="n"/>
      <c r="BF2028" s="286" t="n"/>
      <c r="BG2028" s="286" t="n"/>
      <c r="BH2028" s="297" t="n"/>
      <c r="BI2028" s="297" t="n"/>
      <c r="BJ2028" s="297" t="n"/>
      <c r="BK2028" s="297" t="n"/>
      <c r="BL2028" s="297" t="n"/>
      <c r="BM2028" s="297" t="n"/>
      <c r="BN2028" s="297" t="n"/>
      <c r="BO2028" s="285" t="n"/>
      <c r="BP2028" s="297" t="n"/>
      <c r="BQ2028" s="297" t="n"/>
      <c r="BR2028" s="297" t="n"/>
      <c r="BS2028" s="297" t="n"/>
      <c r="BT2028" s="297" t="n"/>
      <c r="BU2028" s="297" t="n"/>
      <c r="BV2028" s="297" t="n"/>
      <c r="BW2028" s="288" t="n"/>
      <c r="BX2028" s="276">
        <f>SUM(IF(COUNTIF(MediaScorecard!CC2515, "*1.*"), 2, 0), IF(COUNTIF(MediaScorecard!CC2515, "*2.*"), 2, 0), IF(COUNTIF(MediaScorecard!CC2515, "*3.*"), 2, 0), IF(COUNTIF(MediaScorecard!CC2515, "*4.*"), 2, 0), IF(COUNTIF(MediaScorecard!CC2515, "*5.*"), 2, 0), IF(COUNTIF(MediaScorecard!CC2515, "*6.*"), 2, 0))</f>
        <v/>
      </c>
      <c r="BY2028" s="277">
        <f t="array" ref="BY2028">SUM(VALUE(AT2028),VALUE(AU2028),VALUE(AV2028),VALUE(AW2028),VALUE(AX2028),VALUE(AY2028),VALUE(AZ2028),VALUE(BB2028),VALUE(BC2028),VALUE(BD2028),VALUE(BE2028),VALUE(BF2028),VALUE(BG2028),VALUE(BH2028),VALUE(BI2028),VALUE(BJ2028),VALUE(BK2028),VALUE(BL2028),VALUE(BM2028),VALUE(BN2028),VALUE(BO2028),VALUE(BP2028),VALUE(BQ2028),VALUE(BR2028),VALUE(BS2028),VALUE(BT2028),VALUE(BU2028),VALUE(BV2028),VALUE(BW2028))</f>
        <v/>
      </c>
      <c r="BZ2028" s="307" t="n"/>
      <c r="CA2028" s="307" t="n"/>
      <c r="CB2028" s="307" t="n"/>
      <c r="CC2028" s="307" t="n"/>
      <c r="CD2028" s="307" t="n"/>
      <c r="CE2028" s="307" t="n"/>
      <c r="CF2028" s="307" t="n"/>
      <c r="CG2028" s="307" t="n"/>
      <c r="CH2028" s="307" t="n"/>
      <c r="CI2028" s="307" t="n"/>
      <c r="CJ2028" s="307" t="n"/>
      <c r="CK2028" s="307" t="n"/>
      <c r="CL2028" s="307" t="n"/>
      <c r="CM2028" s="307" t="n"/>
      <c r="CN2028" s="307" t="n"/>
      <c r="CO2028" s="307" t="n"/>
      <c r="CP2028" s="307" t="n"/>
      <c r="CQ2028" s="307" t="n"/>
      <c r="CR2028" s="279" t="n"/>
      <c r="CS2028" s="280" t="n"/>
      <c r="CT2028" s="421">
        <f>(IF(OR(MediaScorecard!BG2515="x", MediaScorecard!BH2515="x",MediaScorecard!BI2515="x",MediaScorecard!BJ2515="x",MediaScorecard!BK2515="x"),1, 2))</f>
        <v/>
      </c>
      <c r="CU2028" s="308" t="n"/>
      <c r="CV2028" s="308" t="n"/>
      <c r="CW2028" s="308" t="n"/>
      <c r="CX2028" s="309" t="n"/>
      <c r="CY2028" s="308" t="n"/>
      <c r="CZ2028" s="308" t="n"/>
      <c r="DA2028" s="308" t="n"/>
    </row>
    <row r="2029" ht="21" customHeight="1" s="590">
      <c r="A2029" s="421" t="n"/>
      <c r="B2029" s="270" t="n"/>
      <c r="C2029" s="269" t="n"/>
      <c r="D2029" s="267" t="n"/>
      <c r="E2029" s="267" t="n"/>
      <c r="F2029" s="268" t="n"/>
      <c r="G2029" s="421" t="n"/>
      <c r="H2029" s="269" t="n"/>
      <c r="I2029" s="421" t="n"/>
      <c r="J2029" s="421" t="n"/>
      <c r="K2029" s="421" t="n"/>
      <c r="L2029" s="421" t="n"/>
      <c r="M2029" s="421" t="n"/>
      <c r="N2029" s="421" t="n"/>
      <c r="O2029" s="421" t="n"/>
      <c r="P2029" s="421" t="n"/>
      <c r="Q2029" s="421" t="n"/>
      <c r="R2029" s="270" t="n"/>
      <c r="S2029" s="421" t="n"/>
      <c r="T2029" s="421" t="n"/>
      <c r="U2029" s="421" t="n"/>
      <c r="V2029" s="421" t="n"/>
      <c r="W2029" s="421" t="n"/>
      <c r="X2029" s="421" t="n"/>
      <c r="Y2029" s="421" t="n"/>
      <c r="Z2029" s="421" t="n"/>
      <c r="AA2029" s="421" t="n"/>
      <c r="AB2029" s="421" t="n"/>
      <c r="AC2029" s="421" t="n"/>
      <c r="AD2029" s="421" t="n"/>
      <c r="AE2029" s="421" t="n"/>
      <c r="AF2029" s="421" t="n"/>
      <c r="AG2029" s="421" t="n"/>
      <c r="AH2029" s="421" t="n"/>
      <c r="AI2029" s="421" t="n"/>
      <c r="AJ2029" s="297" t="n"/>
      <c r="AK2029" s="297" t="n"/>
      <c r="AL2029" s="284" t="n"/>
      <c r="AM2029" s="297" t="n"/>
      <c r="AN2029" s="285" t="n"/>
      <c r="AO2029" s="297" t="n"/>
      <c r="AP2029" s="297" t="n"/>
      <c r="AQ2029" s="297" t="n"/>
      <c r="AR2029" s="297" t="n"/>
      <c r="AS2029" s="297" t="n"/>
      <c r="AT2029" s="285" t="n"/>
      <c r="AU2029" s="297" t="n"/>
      <c r="AV2029" s="297" t="n"/>
      <c r="AW2029" s="297" t="n"/>
      <c r="AX2029" s="297" t="n"/>
      <c r="AY2029" s="286" t="n"/>
      <c r="AZ2029" s="286" t="n"/>
      <c r="BA2029" s="287" t="n"/>
      <c r="BB2029" s="286" t="n"/>
      <c r="BC2029" s="286" t="n"/>
      <c r="BD2029" s="286" t="n"/>
      <c r="BE2029" s="286" t="n"/>
      <c r="BF2029" s="286" t="n"/>
      <c r="BG2029" s="286" t="n"/>
      <c r="BH2029" s="297" t="n"/>
      <c r="BI2029" s="297" t="n"/>
      <c r="BJ2029" s="297" t="n"/>
      <c r="BK2029" s="297" t="n"/>
      <c r="BL2029" s="297" t="n"/>
      <c r="BM2029" s="297" t="n"/>
      <c r="BN2029" s="297" t="n"/>
      <c r="BO2029" s="285" t="n"/>
      <c r="BP2029" s="297" t="n"/>
      <c r="BQ2029" s="297" t="n"/>
      <c r="BR2029" s="297" t="n"/>
      <c r="BS2029" s="297" t="n"/>
      <c r="BT2029" s="297" t="n"/>
      <c r="BU2029" s="297" t="n"/>
      <c r="BV2029" s="297" t="n"/>
      <c r="BW2029" s="288" t="n"/>
      <c r="BX2029" s="276">
        <f>SUM(IF(COUNTIF(MediaScorecard!CC2516, "*1.*"), 2, 0), IF(COUNTIF(MediaScorecard!CC2516, "*2.*"), 2, 0), IF(COUNTIF(MediaScorecard!CC2516, "*3.*"), 2, 0), IF(COUNTIF(MediaScorecard!CC2516, "*4.*"), 2, 0), IF(COUNTIF(MediaScorecard!CC2516, "*5.*"), 2, 0), IF(COUNTIF(MediaScorecard!CC2516, "*6.*"), 2, 0))</f>
        <v/>
      </c>
      <c r="BY2029" s="277">
        <f t="array" ref="BY2029">SUM(VALUE(AT2029),VALUE(AU2029),VALUE(AV2029),VALUE(AW2029),VALUE(AX2029),VALUE(AY2029),VALUE(AZ2029),VALUE(BB2029),VALUE(BC2029),VALUE(BD2029),VALUE(BE2029),VALUE(BF2029),VALUE(BG2029),VALUE(BH2029),VALUE(BI2029),VALUE(BJ2029),VALUE(BK2029),VALUE(BL2029),VALUE(BM2029),VALUE(BN2029),VALUE(BO2029),VALUE(BP2029),VALUE(BQ2029),VALUE(BR2029),VALUE(BS2029),VALUE(BT2029),VALUE(BU2029),VALUE(BV2029),VALUE(BW2029))</f>
        <v/>
      </c>
      <c r="BZ2029" s="307" t="n"/>
      <c r="CA2029" s="307" t="n"/>
      <c r="CB2029" s="307" t="n"/>
      <c r="CC2029" s="307" t="n"/>
      <c r="CD2029" s="307" t="n"/>
      <c r="CE2029" s="307" t="n"/>
      <c r="CF2029" s="307" t="n"/>
      <c r="CG2029" s="307" t="n"/>
      <c r="CH2029" s="307" t="n"/>
      <c r="CI2029" s="307" t="n"/>
      <c r="CJ2029" s="307" t="n"/>
      <c r="CK2029" s="307" t="n"/>
      <c r="CL2029" s="307" t="n"/>
      <c r="CM2029" s="307" t="n"/>
      <c r="CN2029" s="307" t="n"/>
      <c r="CO2029" s="307" t="n"/>
      <c r="CP2029" s="307" t="n"/>
      <c r="CQ2029" s="307" t="n"/>
      <c r="CR2029" s="279" t="n"/>
      <c r="CS2029" s="280" t="n"/>
      <c r="CT2029" s="421">
        <f>(IF(OR(MediaScorecard!BG2516="x", MediaScorecard!BH2516="x",MediaScorecard!BI2516="x",MediaScorecard!BJ2516="x",MediaScorecard!BK2516="x"),1, 2))</f>
        <v/>
      </c>
      <c r="CU2029" s="308" t="n"/>
      <c r="CV2029" s="308" t="n"/>
      <c r="CW2029" s="308" t="n"/>
      <c r="CX2029" s="309" t="n"/>
      <c r="CY2029" s="308" t="n"/>
      <c r="CZ2029" s="308" t="n"/>
      <c r="DA2029" s="308" t="n"/>
    </row>
    <row r="2030" ht="21" customHeight="1" s="590">
      <c r="A2030" s="421" t="n"/>
      <c r="B2030" s="270" t="n"/>
      <c r="C2030" s="269" t="n"/>
      <c r="D2030" s="267" t="n"/>
      <c r="E2030" s="267" t="n"/>
      <c r="F2030" s="268" t="n"/>
      <c r="G2030" s="421" t="n"/>
      <c r="H2030" s="269" t="n"/>
      <c r="I2030" s="421" t="n"/>
      <c r="J2030" s="421" t="n"/>
      <c r="K2030" s="421" t="n"/>
      <c r="L2030" s="421" t="n"/>
      <c r="M2030" s="421" t="n"/>
      <c r="N2030" s="421" t="n"/>
      <c r="O2030" s="421" t="n"/>
      <c r="P2030" s="421" t="n"/>
      <c r="Q2030" s="421" t="n"/>
      <c r="R2030" s="270" t="n"/>
      <c r="S2030" s="421" t="n"/>
      <c r="T2030" s="421" t="n"/>
      <c r="U2030" s="421" t="n"/>
      <c r="V2030" s="421" t="n"/>
      <c r="W2030" s="421" t="n"/>
      <c r="X2030" s="421" t="n"/>
      <c r="Y2030" s="421" t="n"/>
      <c r="Z2030" s="421" t="n"/>
      <c r="AA2030" s="421" t="n"/>
      <c r="AB2030" s="421" t="n"/>
      <c r="AC2030" s="421" t="n"/>
      <c r="AD2030" s="421" t="n"/>
      <c r="AE2030" s="421" t="n"/>
      <c r="AF2030" s="421" t="n"/>
      <c r="AG2030" s="421" t="n"/>
      <c r="AH2030" s="421" t="n"/>
      <c r="AI2030" s="421" t="n"/>
      <c r="AJ2030" s="297" t="n"/>
      <c r="AK2030" s="297" t="n"/>
      <c r="AL2030" s="284" t="n"/>
      <c r="AM2030" s="297" t="n"/>
      <c r="AN2030" s="285" t="n"/>
      <c r="AO2030" s="297" t="n"/>
      <c r="AP2030" s="297" t="n"/>
      <c r="AQ2030" s="297" t="n"/>
      <c r="AR2030" s="297" t="n"/>
      <c r="AS2030" s="297" t="n"/>
      <c r="AT2030" s="285" t="n"/>
      <c r="AU2030" s="297" t="n"/>
      <c r="AV2030" s="297" t="n"/>
      <c r="AW2030" s="297" t="n"/>
      <c r="AX2030" s="297" t="n"/>
      <c r="AY2030" s="286" t="n"/>
      <c r="AZ2030" s="286" t="n"/>
      <c r="BA2030" s="287" t="n"/>
      <c r="BB2030" s="286" t="n"/>
      <c r="BC2030" s="286" t="n"/>
      <c r="BD2030" s="286" t="n"/>
      <c r="BE2030" s="286" t="n"/>
      <c r="BF2030" s="286" t="n"/>
      <c r="BG2030" s="286" t="n"/>
      <c r="BH2030" s="297" t="n"/>
      <c r="BI2030" s="297" t="n"/>
      <c r="BJ2030" s="297" t="n"/>
      <c r="BK2030" s="297" t="n"/>
      <c r="BL2030" s="297" t="n"/>
      <c r="BM2030" s="297" t="n"/>
      <c r="BN2030" s="297" t="n"/>
      <c r="BO2030" s="285" t="n"/>
      <c r="BP2030" s="297" t="n"/>
      <c r="BQ2030" s="297" t="n"/>
      <c r="BR2030" s="297" t="n"/>
      <c r="BS2030" s="297" t="n"/>
      <c r="BT2030" s="297" t="n"/>
      <c r="BU2030" s="297" t="n"/>
      <c r="BV2030" s="297" t="n"/>
      <c r="BW2030" s="288" t="n"/>
      <c r="BX2030" s="276">
        <f>SUM(IF(COUNTIF(MediaScorecard!CC2517, "*1.*"), 2, 0), IF(COUNTIF(MediaScorecard!CC2517, "*2.*"), 2, 0), IF(COUNTIF(MediaScorecard!CC2517, "*3.*"), 2, 0), IF(COUNTIF(MediaScorecard!CC2517, "*4.*"), 2, 0), IF(COUNTIF(MediaScorecard!CC2517, "*5.*"), 2, 0), IF(COUNTIF(MediaScorecard!CC2517, "*6.*"), 2, 0))</f>
        <v/>
      </c>
      <c r="BY2030" s="277">
        <f t="array" ref="BY2030">SUM(VALUE(AT2030),VALUE(AU2030),VALUE(AV2030),VALUE(AW2030),VALUE(AX2030),VALUE(AY2030),VALUE(AZ2030),VALUE(BB2030),VALUE(BC2030),VALUE(BD2030),VALUE(BE2030),VALUE(BF2030),VALUE(BG2030),VALUE(BH2030),VALUE(BI2030),VALUE(BJ2030),VALUE(BK2030),VALUE(BL2030),VALUE(BM2030),VALUE(BN2030),VALUE(BO2030),VALUE(BP2030),VALUE(BQ2030),VALUE(BR2030),VALUE(BS2030),VALUE(BT2030),VALUE(BU2030),VALUE(BV2030),VALUE(BW2030))</f>
        <v/>
      </c>
      <c r="BZ2030" s="307" t="n"/>
      <c r="CA2030" s="307" t="n"/>
      <c r="CB2030" s="307" t="n"/>
      <c r="CC2030" s="307" t="n"/>
      <c r="CD2030" s="307" t="n"/>
      <c r="CE2030" s="307" t="n"/>
      <c r="CF2030" s="307" t="n"/>
      <c r="CG2030" s="307" t="n"/>
      <c r="CH2030" s="307" t="n"/>
      <c r="CI2030" s="307" t="n"/>
      <c r="CJ2030" s="307" t="n"/>
      <c r="CK2030" s="307" t="n"/>
      <c r="CL2030" s="307" t="n"/>
      <c r="CM2030" s="307" t="n"/>
      <c r="CN2030" s="307" t="n"/>
      <c r="CO2030" s="307" t="n"/>
      <c r="CP2030" s="307" t="n"/>
      <c r="CQ2030" s="307" t="n"/>
      <c r="CR2030" s="279" t="n"/>
      <c r="CS2030" s="280" t="n"/>
      <c r="CT2030" s="421">
        <f>(IF(OR(MediaScorecard!BG2517="x", MediaScorecard!BH2517="x",MediaScorecard!BI2517="x",MediaScorecard!BJ2517="x",MediaScorecard!BK2517="x"),1, 2))</f>
        <v/>
      </c>
      <c r="CU2030" s="308" t="n"/>
      <c r="CV2030" s="308" t="n"/>
      <c r="CW2030" s="308" t="n"/>
      <c r="CX2030" s="309" t="n"/>
      <c r="CY2030" s="308" t="n"/>
      <c r="CZ2030" s="308" t="n"/>
      <c r="DA2030" s="308" t="n"/>
    </row>
    <row r="2031" ht="21" customHeight="1" s="590">
      <c r="A2031" s="421" t="n"/>
      <c r="B2031" s="270" t="n"/>
      <c r="C2031" s="269" t="n"/>
      <c r="D2031" s="267" t="n"/>
      <c r="E2031" s="267" t="n"/>
      <c r="F2031" s="268" t="n"/>
      <c r="G2031" s="421" t="n"/>
      <c r="H2031" s="269" t="n"/>
      <c r="I2031" s="421" t="n"/>
      <c r="J2031" s="421" t="n"/>
      <c r="K2031" s="421" t="n"/>
      <c r="L2031" s="421" t="n"/>
      <c r="M2031" s="421" t="n"/>
      <c r="N2031" s="421" t="n"/>
      <c r="O2031" s="421" t="n"/>
      <c r="P2031" s="421" t="n"/>
      <c r="Q2031" s="421" t="n"/>
      <c r="R2031" s="270" t="n"/>
      <c r="S2031" s="421" t="n"/>
      <c r="T2031" s="421" t="n"/>
      <c r="U2031" s="421" t="n"/>
      <c r="V2031" s="421" t="n"/>
      <c r="W2031" s="421" t="n"/>
      <c r="X2031" s="421" t="n"/>
      <c r="Y2031" s="421" t="n"/>
      <c r="Z2031" s="421" t="n"/>
      <c r="AA2031" s="421" t="n"/>
      <c r="AB2031" s="421" t="n"/>
      <c r="AC2031" s="421" t="n"/>
      <c r="AD2031" s="421" t="n"/>
      <c r="AE2031" s="421" t="n"/>
      <c r="AF2031" s="421" t="n"/>
      <c r="AG2031" s="421" t="n"/>
      <c r="AH2031" s="421" t="n"/>
      <c r="AI2031" s="421" t="n"/>
      <c r="AJ2031" s="297" t="n"/>
      <c r="AK2031" s="297" t="n"/>
      <c r="AL2031" s="284" t="n"/>
      <c r="AM2031" s="297" t="n"/>
      <c r="AN2031" s="285" t="n"/>
      <c r="AO2031" s="297" t="n"/>
      <c r="AP2031" s="297" t="n"/>
      <c r="AQ2031" s="297" t="n"/>
      <c r="AR2031" s="297" t="n"/>
      <c r="AS2031" s="297" t="n"/>
      <c r="AT2031" s="285" t="n"/>
      <c r="AU2031" s="297" t="n"/>
      <c r="AV2031" s="297" t="n"/>
      <c r="AW2031" s="297" t="n"/>
      <c r="AX2031" s="297" t="n"/>
      <c r="AY2031" s="286" t="n"/>
      <c r="AZ2031" s="286" t="n"/>
      <c r="BA2031" s="287" t="n"/>
      <c r="BB2031" s="286" t="n"/>
      <c r="BC2031" s="286" t="n"/>
      <c r="BD2031" s="286" t="n"/>
      <c r="BE2031" s="286" t="n"/>
      <c r="BF2031" s="286" t="n"/>
      <c r="BG2031" s="286" t="n"/>
      <c r="BH2031" s="297" t="n"/>
      <c r="BI2031" s="297" t="n"/>
      <c r="BJ2031" s="297" t="n"/>
      <c r="BK2031" s="297" t="n"/>
      <c r="BL2031" s="297" t="n"/>
      <c r="BM2031" s="297" t="n"/>
      <c r="BN2031" s="297" t="n"/>
      <c r="BO2031" s="285" t="n"/>
      <c r="BP2031" s="297" t="n"/>
      <c r="BQ2031" s="297" t="n"/>
      <c r="BR2031" s="297" t="n"/>
      <c r="BS2031" s="297" t="n"/>
      <c r="BT2031" s="297" t="n"/>
      <c r="BU2031" s="297" t="n"/>
      <c r="BV2031" s="297" t="n"/>
      <c r="BW2031" s="288" t="n"/>
      <c r="BX2031" s="276">
        <f>SUM(IF(COUNTIF(MediaScorecard!CC2518, "*1.*"), 2, 0), IF(COUNTIF(MediaScorecard!CC2518, "*2.*"), 2, 0), IF(COUNTIF(MediaScorecard!CC2518, "*3.*"), 2, 0), IF(COUNTIF(MediaScorecard!CC2518, "*4.*"), 2, 0), IF(COUNTIF(MediaScorecard!CC2518, "*5.*"), 2, 0), IF(COUNTIF(MediaScorecard!CC2518, "*6.*"), 2, 0))</f>
        <v/>
      </c>
      <c r="BY2031" s="277">
        <f t="array" ref="BY2031">SUM(VALUE(AT2031),VALUE(AU2031),VALUE(AV2031),VALUE(AW2031),VALUE(AX2031),VALUE(AY2031),VALUE(AZ2031),VALUE(BB2031),VALUE(BC2031),VALUE(BD2031),VALUE(BE2031),VALUE(BF2031),VALUE(BG2031),VALUE(BH2031),VALUE(BI2031),VALUE(BJ2031),VALUE(BK2031),VALUE(BL2031),VALUE(BM2031),VALUE(BN2031),VALUE(BO2031),VALUE(BP2031),VALUE(BQ2031),VALUE(BR2031),VALUE(BS2031),VALUE(BT2031),VALUE(BU2031),VALUE(BV2031),VALUE(BW2031))</f>
        <v/>
      </c>
      <c r="BZ2031" s="307" t="n"/>
      <c r="CA2031" s="307" t="n"/>
      <c r="CB2031" s="307" t="n"/>
      <c r="CC2031" s="307" t="n"/>
      <c r="CD2031" s="307" t="n"/>
      <c r="CE2031" s="307" t="n"/>
      <c r="CF2031" s="307" t="n"/>
      <c r="CG2031" s="307" t="n"/>
      <c r="CH2031" s="307" t="n"/>
      <c r="CI2031" s="307" t="n"/>
      <c r="CJ2031" s="307" t="n"/>
      <c r="CK2031" s="307" t="n"/>
      <c r="CL2031" s="307" t="n"/>
      <c r="CM2031" s="307" t="n"/>
      <c r="CN2031" s="307" t="n"/>
      <c r="CO2031" s="307" t="n"/>
      <c r="CP2031" s="307" t="n"/>
      <c r="CQ2031" s="307" t="n"/>
      <c r="CR2031" s="279" t="n"/>
      <c r="CS2031" s="280" t="n"/>
      <c r="CT2031" s="421">
        <f>(IF(OR(MediaScorecard!BG2518="x", MediaScorecard!BH2518="x",MediaScorecard!BI2518="x",MediaScorecard!BJ2518="x",MediaScorecard!BK2518="x"),1, 2))</f>
        <v/>
      </c>
      <c r="CU2031" s="308" t="n"/>
      <c r="CV2031" s="308" t="n"/>
      <c r="CW2031" s="308" t="n"/>
      <c r="CX2031" s="309" t="n"/>
      <c r="CY2031" s="308" t="n"/>
      <c r="CZ2031" s="308" t="n"/>
      <c r="DA2031" s="308" t="n"/>
    </row>
    <row r="2032" ht="21" customHeight="1" s="590">
      <c r="A2032" s="421" t="n"/>
      <c r="B2032" s="270" t="n"/>
      <c r="C2032" s="269" t="n"/>
      <c r="D2032" s="267" t="n"/>
      <c r="E2032" s="267" t="n"/>
      <c r="F2032" s="268" t="n"/>
      <c r="G2032" s="421" t="n"/>
      <c r="H2032" s="269" t="n"/>
      <c r="I2032" s="421" t="n"/>
      <c r="J2032" s="421" t="n"/>
      <c r="K2032" s="421" t="n"/>
      <c r="L2032" s="421" t="n"/>
      <c r="M2032" s="421" t="n"/>
      <c r="N2032" s="421" t="n"/>
      <c r="O2032" s="421" t="n"/>
      <c r="P2032" s="421" t="n"/>
      <c r="Q2032" s="421" t="n"/>
      <c r="R2032" s="270" t="n"/>
      <c r="S2032" s="421" t="n"/>
      <c r="T2032" s="421" t="n"/>
      <c r="U2032" s="421" t="n"/>
      <c r="V2032" s="421" t="n"/>
      <c r="W2032" s="421" t="n"/>
      <c r="X2032" s="421" t="n"/>
      <c r="Y2032" s="421" t="n"/>
      <c r="Z2032" s="421" t="n"/>
      <c r="AA2032" s="421" t="n"/>
      <c r="AB2032" s="421" t="n"/>
      <c r="AC2032" s="421" t="n"/>
      <c r="AD2032" s="421" t="n"/>
      <c r="AE2032" s="421" t="n"/>
      <c r="AF2032" s="421" t="n"/>
      <c r="AG2032" s="421" t="n"/>
      <c r="AH2032" s="421" t="n"/>
      <c r="AI2032" s="421" t="n"/>
      <c r="AJ2032" s="297" t="n"/>
      <c r="AK2032" s="297" t="n"/>
      <c r="AL2032" s="284" t="n"/>
      <c r="AM2032" s="297" t="n"/>
      <c r="AN2032" s="285" t="n"/>
      <c r="AO2032" s="297" t="n"/>
      <c r="AP2032" s="297" t="n"/>
      <c r="AQ2032" s="297" t="n"/>
      <c r="AR2032" s="297" t="n"/>
      <c r="AS2032" s="297" t="n"/>
      <c r="AT2032" s="285" t="n"/>
      <c r="AU2032" s="297" t="n"/>
      <c r="AV2032" s="297" t="n"/>
      <c r="AW2032" s="297" t="n"/>
      <c r="AX2032" s="297" t="n"/>
      <c r="AY2032" s="286" t="n"/>
      <c r="AZ2032" s="286" t="n"/>
      <c r="BA2032" s="287" t="n"/>
      <c r="BB2032" s="286" t="n"/>
      <c r="BC2032" s="286" t="n"/>
      <c r="BD2032" s="286" t="n"/>
      <c r="BE2032" s="286" t="n"/>
      <c r="BF2032" s="286" t="n"/>
      <c r="BG2032" s="286" t="n"/>
      <c r="BH2032" s="297" t="n"/>
      <c r="BI2032" s="297" t="n"/>
      <c r="BJ2032" s="297" t="n"/>
      <c r="BK2032" s="297" t="n"/>
      <c r="BL2032" s="297" t="n"/>
      <c r="BM2032" s="297" t="n"/>
      <c r="BN2032" s="297" t="n"/>
      <c r="BO2032" s="285" t="n"/>
      <c r="BP2032" s="297" t="n"/>
      <c r="BQ2032" s="297" t="n"/>
      <c r="BR2032" s="297" t="n"/>
      <c r="BS2032" s="297" t="n"/>
      <c r="BT2032" s="297" t="n"/>
      <c r="BU2032" s="297" t="n"/>
      <c r="BV2032" s="297" t="n"/>
      <c r="BW2032" s="288" t="n"/>
      <c r="BX2032" s="276">
        <f>SUM(IF(COUNTIF(MediaScorecard!CC2519, "*1.*"), 2, 0), IF(COUNTIF(MediaScorecard!CC2519, "*2.*"), 2, 0), IF(COUNTIF(MediaScorecard!CC2519, "*3.*"), 2, 0), IF(COUNTIF(MediaScorecard!CC2519, "*4.*"), 2, 0), IF(COUNTIF(MediaScorecard!CC2519, "*5.*"), 2, 0), IF(COUNTIF(MediaScorecard!CC2519, "*6.*"), 2, 0))</f>
        <v/>
      </c>
      <c r="BY2032" s="277">
        <f t="array" ref="BY2032">SUM(VALUE(AT2032),VALUE(AU2032),VALUE(AV2032),VALUE(AW2032),VALUE(AX2032),VALUE(AY2032),VALUE(AZ2032),VALUE(BB2032),VALUE(BC2032),VALUE(BD2032),VALUE(BE2032),VALUE(BF2032),VALUE(BG2032),VALUE(BH2032),VALUE(BI2032),VALUE(BJ2032),VALUE(BK2032),VALUE(BL2032),VALUE(BM2032),VALUE(BN2032),VALUE(BO2032),VALUE(BP2032),VALUE(BQ2032),VALUE(BR2032),VALUE(BS2032),VALUE(BT2032),VALUE(BU2032),VALUE(BV2032),VALUE(BW2032))</f>
        <v/>
      </c>
      <c r="BZ2032" s="307" t="n"/>
      <c r="CA2032" s="307" t="n"/>
      <c r="CB2032" s="307" t="n"/>
      <c r="CC2032" s="307" t="n"/>
      <c r="CD2032" s="307" t="n"/>
      <c r="CE2032" s="307" t="n"/>
      <c r="CF2032" s="307" t="n"/>
      <c r="CG2032" s="307" t="n"/>
      <c r="CH2032" s="307" t="n"/>
      <c r="CI2032" s="307" t="n"/>
      <c r="CJ2032" s="307" t="n"/>
      <c r="CK2032" s="307" t="n"/>
      <c r="CL2032" s="307" t="n"/>
      <c r="CM2032" s="307" t="n"/>
      <c r="CN2032" s="307" t="n"/>
      <c r="CO2032" s="307" t="n"/>
      <c r="CP2032" s="307" t="n"/>
      <c r="CQ2032" s="307" t="n"/>
      <c r="CR2032" s="279" t="n"/>
      <c r="CS2032" s="280" t="n"/>
      <c r="CT2032" s="421">
        <f>(IF(OR(MediaScorecard!BG2519="x", MediaScorecard!BH2519="x",MediaScorecard!BI2519="x",MediaScorecard!BJ2519="x",MediaScorecard!BK2519="x"),1, 2))</f>
        <v/>
      </c>
      <c r="CU2032" s="308" t="n"/>
      <c r="CV2032" s="308" t="n"/>
      <c r="CW2032" s="308" t="n"/>
      <c r="CX2032" s="309" t="n"/>
      <c r="CY2032" s="308" t="n"/>
      <c r="CZ2032" s="308" t="n"/>
      <c r="DA2032" s="308" t="n"/>
    </row>
    <row r="2033" ht="21" customHeight="1" s="590">
      <c r="A2033" s="421" t="n"/>
      <c r="B2033" s="270" t="n"/>
      <c r="C2033" s="269" t="n"/>
      <c r="D2033" s="267" t="n"/>
      <c r="E2033" s="267" t="n"/>
      <c r="F2033" s="268" t="n"/>
      <c r="G2033" s="421" t="n"/>
      <c r="H2033" s="269" t="n"/>
      <c r="I2033" s="421" t="n"/>
      <c r="J2033" s="421" t="n"/>
      <c r="K2033" s="421" t="n"/>
      <c r="L2033" s="421" t="n"/>
      <c r="M2033" s="421" t="n"/>
      <c r="N2033" s="421" t="n"/>
      <c r="O2033" s="421" t="n"/>
      <c r="P2033" s="421" t="n"/>
      <c r="Q2033" s="421" t="n"/>
      <c r="R2033" s="270" t="n"/>
      <c r="S2033" s="421" t="n"/>
      <c r="T2033" s="421" t="n"/>
      <c r="U2033" s="421" t="n"/>
      <c r="V2033" s="421" t="n"/>
      <c r="W2033" s="421" t="n"/>
      <c r="X2033" s="421" t="n"/>
      <c r="Y2033" s="421" t="n"/>
      <c r="Z2033" s="421" t="n"/>
      <c r="AA2033" s="421" t="n"/>
      <c r="AB2033" s="421" t="n"/>
      <c r="AC2033" s="421" t="n"/>
      <c r="AD2033" s="421" t="n"/>
      <c r="AE2033" s="421" t="n"/>
      <c r="AF2033" s="421" t="n"/>
      <c r="AG2033" s="421" t="n"/>
      <c r="AH2033" s="421" t="n"/>
      <c r="AI2033" s="421" t="n"/>
      <c r="AJ2033" s="297" t="n"/>
      <c r="AK2033" s="297" t="n"/>
      <c r="AL2033" s="284" t="n"/>
      <c r="AM2033" s="297" t="n"/>
      <c r="AN2033" s="285" t="n"/>
      <c r="AO2033" s="297" t="n"/>
      <c r="AP2033" s="297" t="n"/>
      <c r="AQ2033" s="297" t="n"/>
      <c r="AR2033" s="297" t="n"/>
      <c r="AS2033" s="297" t="n"/>
      <c r="AT2033" s="285" t="n"/>
      <c r="AU2033" s="297" t="n"/>
      <c r="AV2033" s="297" t="n"/>
      <c r="AW2033" s="297" t="n"/>
      <c r="AX2033" s="297" t="n"/>
      <c r="AY2033" s="286" t="n"/>
      <c r="AZ2033" s="286" t="n"/>
      <c r="BA2033" s="287" t="n"/>
      <c r="BB2033" s="286" t="n"/>
      <c r="BC2033" s="286" t="n"/>
      <c r="BD2033" s="286" t="n"/>
      <c r="BE2033" s="286" t="n"/>
      <c r="BF2033" s="286" t="n"/>
      <c r="BG2033" s="286" t="n"/>
      <c r="BH2033" s="297" t="n"/>
      <c r="BI2033" s="297" t="n"/>
      <c r="BJ2033" s="297" t="n"/>
      <c r="BK2033" s="297" t="n"/>
      <c r="BL2033" s="297" t="n"/>
      <c r="BM2033" s="297" t="n"/>
      <c r="BN2033" s="297" t="n"/>
      <c r="BO2033" s="285" t="n"/>
      <c r="BP2033" s="297" t="n"/>
      <c r="BQ2033" s="297" t="n"/>
      <c r="BR2033" s="297" t="n"/>
      <c r="BS2033" s="297" t="n"/>
      <c r="BT2033" s="297" t="n"/>
      <c r="BU2033" s="297" t="n"/>
      <c r="BV2033" s="297" t="n"/>
      <c r="BW2033" s="288" t="n"/>
      <c r="BX2033" s="276">
        <f>SUM(IF(COUNTIF(MediaScorecard!CC2520, "*1.*"), 2, 0), IF(COUNTIF(MediaScorecard!CC2520, "*2.*"), 2, 0), IF(COUNTIF(MediaScorecard!CC2520, "*3.*"), 2, 0), IF(COUNTIF(MediaScorecard!CC2520, "*4.*"), 2, 0), IF(COUNTIF(MediaScorecard!CC2520, "*5.*"), 2, 0), IF(COUNTIF(MediaScorecard!CC2520, "*6.*"), 2, 0))</f>
        <v/>
      </c>
      <c r="BY2033" s="277">
        <f t="array" ref="BY2033">SUM(VALUE(AT2033),VALUE(AU2033),VALUE(AV2033),VALUE(AW2033),VALUE(AX2033),VALUE(AY2033),VALUE(AZ2033),VALUE(BB2033),VALUE(BC2033),VALUE(BD2033),VALUE(BE2033),VALUE(BF2033),VALUE(BG2033),VALUE(BH2033),VALUE(BI2033),VALUE(BJ2033),VALUE(BK2033),VALUE(BL2033),VALUE(BM2033),VALUE(BN2033),VALUE(BO2033),VALUE(BP2033),VALUE(BQ2033),VALUE(BR2033),VALUE(BS2033),VALUE(BT2033),VALUE(BU2033),VALUE(BV2033),VALUE(BW2033))</f>
        <v/>
      </c>
      <c r="BZ2033" s="307" t="n"/>
      <c r="CA2033" s="307" t="n"/>
      <c r="CB2033" s="307" t="n"/>
      <c r="CC2033" s="307" t="n"/>
      <c r="CD2033" s="307" t="n"/>
      <c r="CE2033" s="307" t="n"/>
      <c r="CF2033" s="307" t="n"/>
      <c r="CG2033" s="307" t="n"/>
      <c r="CH2033" s="307" t="n"/>
      <c r="CI2033" s="307" t="n"/>
      <c r="CJ2033" s="307" t="n"/>
      <c r="CK2033" s="307" t="n"/>
      <c r="CL2033" s="307" t="n"/>
      <c r="CM2033" s="307" t="n"/>
      <c r="CN2033" s="307" t="n"/>
      <c r="CO2033" s="307" t="n"/>
      <c r="CP2033" s="307" t="n"/>
      <c r="CQ2033" s="307" t="n"/>
      <c r="CR2033" s="279" t="n"/>
      <c r="CS2033" s="280" t="n"/>
      <c r="CT2033" s="421">
        <f>(IF(OR(MediaScorecard!BG2520="x", MediaScorecard!BH2520="x",MediaScorecard!BI2520="x",MediaScorecard!BJ2520="x",MediaScorecard!BK2520="x"),1, 2))</f>
        <v/>
      </c>
      <c r="CU2033" s="308" t="n"/>
      <c r="CV2033" s="308" t="n"/>
      <c r="CW2033" s="308" t="n"/>
      <c r="CX2033" s="309" t="n"/>
      <c r="CY2033" s="308" t="n"/>
      <c r="CZ2033" s="308" t="n"/>
      <c r="DA2033" s="308" t="n"/>
    </row>
    <row r="2034" ht="21" customHeight="1" s="590">
      <c r="A2034" s="421" t="n"/>
      <c r="B2034" s="270" t="n"/>
      <c r="C2034" s="269" t="n"/>
      <c r="D2034" s="267" t="n"/>
      <c r="E2034" s="267" t="n"/>
      <c r="F2034" s="268" t="n"/>
      <c r="G2034" s="421" t="n"/>
      <c r="H2034" s="269" t="n"/>
      <c r="I2034" s="421" t="n"/>
      <c r="J2034" s="421" t="n"/>
      <c r="K2034" s="421" t="n"/>
      <c r="L2034" s="421" t="n"/>
      <c r="M2034" s="421" t="n"/>
      <c r="N2034" s="421" t="n"/>
      <c r="O2034" s="421" t="n"/>
      <c r="P2034" s="421" t="n"/>
      <c r="Q2034" s="421" t="n"/>
      <c r="R2034" s="270" t="n"/>
      <c r="S2034" s="421" t="n"/>
      <c r="T2034" s="421" t="n"/>
      <c r="U2034" s="421" t="n"/>
      <c r="V2034" s="421" t="n"/>
      <c r="W2034" s="421" t="n"/>
      <c r="X2034" s="421" t="n"/>
      <c r="Y2034" s="421" t="n"/>
      <c r="Z2034" s="421" t="n"/>
      <c r="AA2034" s="421" t="n"/>
      <c r="AB2034" s="421" t="n"/>
      <c r="AC2034" s="421" t="n"/>
      <c r="AD2034" s="421" t="n"/>
      <c r="AE2034" s="421" t="n"/>
      <c r="AF2034" s="421" t="n"/>
      <c r="AG2034" s="421" t="n"/>
      <c r="AH2034" s="421" t="n"/>
      <c r="AI2034" s="421" t="n"/>
      <c r="AJ2034" s="297" t="n"/>
      <c r="AK2034" s="297" t="n"/>
      <c r="AL2034" s="284" t="n"/>
      <c r="AM2034" s="297" t="n"/>
      <c r="AN2034" s="285" t="n"/>
      <c r="AO2034" s="297" t="n"/>
      <c r="AP2034" s="297" t="n"/>
      <c r="AQ2034" s="297" t="n"/>
      <c r="AR2034" s="297" t="n"/>
      <c r="AS2034" s="297" t="n"/>
      <c r="AT2034" s="285" t="n"/>
      <c r="AU2034" s="297" t="n"/>
      <c r="AV2034" s="297" t="n"/>
      <c r="AW2034" s="297" t="n"/>
      <c r="AX2034" s="297" t="n"/>
      <c r="AY2034" s="286" t="n"/>
      <c r="AZ2034" s="286" t="n"/>
      <c r="BA2034" s="287" t="n"/>
      <c r="BB2034" s="286" t="n"/>
      <c r="BC2034" s="286" t="n"/>
      <c r="BD2034" s="286" t="n"/>
      <c r="BE2034" s="286" t="n"/>
      <c r="BF2034" s="286" t="n"/>
      <c r="BG2034" s="286" t="n"/>
      <c r="BH2034" s="297" t="n"/>
      <c r="BI2034" s="297" t="n"/>
      <c r="BJ2034" s="297" t="n"/>
      <c r="BK2034" s="297" t="n"/>
      <c r="BL2034" s="297" t="n"/>
      <c r="BM2034" s="297" t="n"/>
      <c r="BN2034" s="297" t="n"/>
      <c r="BO2034" s="285" t="n"/>
      <c r="BP2034" s="297" t="n"/>
      <c r="BQ2034" s="297" t="n"/>
      <c r="BR2034" s="297" t="n"/>
      <c r="BS2034" s="297" t="n"/>
      <c r="BT2034" s="297" t="n"/>
      <c r="BU2034" s="297" t="n"/>
      <c r="BV2034" s="297" t="n"/>
      <c r="BW2034" s="288" t="n"/>
      <c r="BX2034" s="276">
        <f>SUM(IF(COUNTIF(MediaScorecard!CC2521, "*1.*"), 2, 0), IF(COUNTIF(MediaScorecard!CC2521, "*2.*"), 2, 0), IF(COUNTIF(MediaScorecard!CC2521, "*3.*"), 2, 0), IF(COUNTIF(MediaScorecard!CC2521, "*4.*"), 2, 0), IF(COUNTIF(MediaScorecard!CC2521, "*5.*"), 2, 0), IF(COUNTIF(MediaScorecard!CC2521, "*6.*"), 2, 0))</f>
        <v/>
      </c>
      <c r="BY2034" s="277">
        <f t="array" ref="BY2034">SUM(VALUE(AT2034),VALUE(AU2034),VALUE(AV2034),VALUE(AW2034),VALUE(AX2034),VALUE(AY2034),VALUE(AZ2034),VALUE(BB2034),VALUE(BC2034),VALUE(BD2034),VALUE(BE2034),VALUE(BF2034),VALUE(BG2034),VALUE(BH2034),VALUE(BI2034),VALUE(BJ2034),VALUE(BK2034),VALUE(BL2034),VALUE(BM2034),VALUE(BN2034),VALUE(BO2034),VALUE(BP2034),VALUE(BQ2034),VALUE(BR2034),VALUE(BS2034),VALUE(BT2034),VALUE(BU2034),VALUE(BV2034),VALUE(BW2034))</f>
        <v/>
      </c>
      <c r="BZ2034" s="307" t="n"/>
      <c r="CA2034" s="307" t="n"/>
      <c r="CB2034" s="307" t="n"/>
      <c r="CC2034" s="307" t="n"/>
      <c r="CD2034" s="307" t="n"/>
      <c r="CE2034" s="307" t="n"/>
      <c r="CF2034" s="307" t="n"/>
      <c r="CG2034" s="307" t="n"/>
      <c r="CH2034" s="307" t="n"/>
      <c r="CI2034" s="307" t="n"/>
      <c r="CJ2034" s="307" t="n"/>
      <c r="CK2034" s="307" t="n"/>
      <c r="CL2034" s="307" t="n"/>
      <c r="CM2034" s="307" t="n"/>
      <c r="CN2034" s="307" t="n"/>
      <c r="CO2034" s="307" t="n"/>
      <c r="CP2034" s="307" t="n"/>
      <c r="CQ2034" s="307" t="n"/>
      <c r="CR2034" s="279" t="n"/>
      <c r="CS2034" s="280" t="n"/>
      <c r="CT2034" s="421">
        <f>(IF(OR(MediaScorecard!BG2521="x", MediaScorecard!BH2521="x",MediaScorecard!BI2521="x",MediaScorecard!BJ2521="x",MediaScorecard!BK2521="x"),1, 2))</f>
        <v/>
      </c>
      <c r="CU2034" s="308" t="n"/>
      <c r="CV2034" s="308" t="n"/>
      <c r="CW2034" s="308" t="n"/>
      <c r="CX2034" s="309" t="n"/>
      <c r="CY2034" s="308" t="n"/>
      <c r="CZ2034" s="308" t="n"/>
      <c r="DA2034" s="308" t="n"/>
    </row>
    <row r="2035" ht="21" customHeight="1" s="590">
      <c r="A2035" s="421" t="n"/>
      <c r="B2035" s="270" t="n"/>
      <c r="C2035" s="269" t="n"/>
      <c r="D2035" s="267" t="n"/>
      <c r="E2035" s="267" t="n"/>
      <c r="F2035" s="268" t="n"/>
      <c r="G2035" s="421" t="n"/>
      <c r="H2035" s="269" t="n"/>
      <c r="I2035" s="421" t="n"/>
      <c r="J2035" s="421" t="n"/>
      <c r="K2035" s="421" t="n"/>
      <c r="L2035" s="421" t="n"/>
      <c r="M2035" s="421" t="n"/>
      <c r="N2035" s="421" t="n"/>
      <c r="O2035" s="421" t="n"/>
      <c r="P2035" s="421" t="n"/>
      <c r="Q2035" s="421" t="n"/>
      <c r="R2035" s="270" t="n"/>
      <c r="S2035" s="421" t="n"/>
      <c r="T2035" s="421" t="n"/>
      <c r="U2035" s="421" t="n"/>
      <c r="V2035" s="421" t="n"/>
      <c r="W2035" s="421" t="n"/>
      <c r="X2035" s="421" t="n"/>
      <c r="Y2035" s="421" t="n"/>
      <c r="Z2035" s="421" t="n"/>
      <c r="AA2035" s="421" t="n"/>
      <c r="AB2035" s="421" t="n"/>
      <c r="AC2035" s="421" t="n"/>
      <c r="AD2035" s="421" t="n"/>
      <c r="AE2035" s="421" t="n"/>
      <c r="AF2035" s="421" t="n"/>
      <c r="AG2035" s="421" t="n"/>
      <c r="AH2035" s="421" t="n"/>
      <c r="AI2035" s="421" t="n"/>
      <c r="AJ2035" s="297" t="n"/>
      <c r="AK2035" s="297" t="n"/>
      <c r="AL2035" s="284" t="n"/>
      <c r="AM2035" s="297" t="n"/>
      <c r="AN2035" s="285" t="n"/>
      <c r="AO2035" s="297" t="n"/>
      <c r="AP2035" s="297" t="n"/>
      <c r="AQ2035" s="297" t="n"/>
      <c r="AR2035" s="297" t="n"/>
      <c r="AS2035" s="297" t="n"/>
      <c r="AT2035" s="285" t="n"/>
      <c r="AU2035" s="297" t="n"/>
      <c r="AV2035" s="297" t="n"/>
      <c r="AW2035" s="297" t="n"/>
      <c r="AX2035" s="297" t="n"/>
      <c r="AY2035" s="286" t="n"/>
      <c r="AZ2035" s="286" t="n"/>
      <c r="BA2035" s="287" t="n"/>
      <c r="BB2035" s="286" t="n"/>
      <c r="BC2035" s="286" t="n"/>
      <c r="BD2035" s="286" t="n"/>
      <c r="BE2035" s="286" t="n"/>
      <c r="BF2035" s="286" t="n"/>
      <c r="BG2035" s="286" t="n"/>
      <c r="BH2035" s="297" t="n"/>
      <c r="BI2035" s="297" t="n"/>
      <c r="BJ2035" s="297" t="n"/>
      <c r="BK2035" s="297" t="n"/>
      <c r="BL2035" s="297" t="n"/>
      <c r="BM2035" s="297" t="n"/>
      <c r="BN2035" s="297" t="n"/>
      <c r="BO2035" s="285" t="n"/>
      <c r="BP2035" s="297" t="n"/>
      <c r="BQ2035" s="297" t="n"/>
      <c r="BR2035" s="297" t="n"/>
      <c r="BS2035" s="297" t="n"/>
      <c r="BT2035" s="297" t="n"/>
      <c r="BU2035" s="297" t="n"/>
      <c r="BV2035" s="297" t="n"/>
      <c r="BW2035" s="288" t="n"/>
      <c r="BX2035" s="276">
        <f>SUM(IF(COUNTIF(MediaScorecard!CC2522, "*1.*"), 2, 0), IF(COUNTIF(MediaScorecard!CC2522, "*2.*"), 2, 0), IF(COUNTIF(MediaScorecard!CC2522, "*3.*"), 2, 0), IF(COUNTIF(MediaScorecard!CC2522, "*4.*"), 2, 0), IF(COUNTIF(MediaScorecard!CC2522, "*5.*"), 2, 0), IF(COUNTIF(MediaScorecard!CC2522, "*6.*"), 2, 0))</f>
        <v/>
      </c>
      <c r="BY2035" s="277">
        <f t="array" ref="BY2035">SUM(VALUE(AT2035),VALUE(AU2035),VALUE(AV2035),VALUE(AW2035),VALUE(AX2035),VALUE(AY2035),VALUE(AZ2035),VALUE(BB2035),VALUE(BC2035),VALUE(BD2035),VALUE(BE2035),VALUE(BF2035),VALUE(BG2035),VALUE(BH2035),VALUE(BI2035),VALUE(BJ2035),VALUE(BK2035),VALUE(BL2035),VALUE(BM2035),VALUE(BN2035),VALUE(BO2035),VALUE(BP2035),VALUE(BQ2035),VALUE(BR2035),VALUE(BS2035),VALUE(BT2035),VALUE(BU2035),VALUE(BV2035),VALUE(BW2035))</f>
        <v/>
      </c>
      <c r="BZ2035" s="307" t="n"/>
      <c r="CA2035" s="307" t="n"/>
      <c r="CB2035" s="307" t="n"/>
      <c r="CC2035" s="307" t="n"/>
      <c r="CD2035" s="307" t="n"/>
      <c r="CE2035" s="307" t="n"/>
      <c r="CF2035" s="307" t="n"/>
      <c r="CG2035" s="307" t="n"/>
      <c r="CH2035" s="307" t="n"/>
      <c r="CI2035" s="307" t="n"/>
      <c r="CJ2035" s="307" t="n"/>
      <c r="CK2035" s="307" t="n"/>
      <c r="CL2035" s="307" t="n"/>
      <c r="CM2035" s="307" t="n"/>
      <c r="CN2035" s="307" t="n"/>
      <c r="CO2035" s="307" t="n"/>
      <c r="CP2035" s="307" t="n"/>
      <c r="CQ2035" s="307" t="n"/>
      <c r="CR2035" s="279" t="n"/>
      <c r="CS2035" s="280" t="n"/>
      <c r="CT2035" s="421">
        <f>(IF(OR(MediaScorecard!BG2522="x", MediaScorecard!BH2522="x",MediaScorecard!BI2522="x",MediaScorecard!BJ2522="x",MediaScorecard!BK2522="x"),1, 2))</f>
        <v/>
      </c>
      <c r="CU2035" s="308" t="n"/>
      <c r="CV2035" s="308" t="n"/>
      <c r="CW2035" s="308" t="n"/>
      <c r="CX2035" s="309" t="n"/>
      <c r="CY2035" s="308" t="n"/>
      <c r="CZ2035" s="308" t="n"/>
      <c r="DA2035" s="308" t="n"/>
    </row>
    <row r="2036" ht="21" customHeight="1" s="590">
      <c r="A2036" s="421" t="n"/>
      <c r="B2036" s="270" t="n"/>
      <c r="C2036" s="269" t="n"/>
      <c r="D2036" s="267" t="n"/>
      <c r="E2036" s="267" t="n"/>
      <c r="F2036" s="268" t="n"/>
      <c r="G2036" s="421" t="n"/>
      <c r="H2036" s="269" t="n"/>
      <c r="I2036" s="421" t="n"/>
      <c r="J2036" s="421" t="n"/>
      <c r="K2036" s="421" t="n"/>
      <c r="L2036" s="421" t="n"/>
      <c r="M2036" s="421" t="n"/>
      <c r="N2036" s="421" t="n"/>
      <c r="O2036" s="421" t="n"/>
      <c r="P2036" s="421" t="n"/>
      <c r="Q2036" s="421" t="n"/>
      <c r="R2036" s="270" t="n"/>
      <c r="S2036" s="421" t="n"/>
      <c r="T2036" s="421" t="n"/>
      <c r="U2036" s="421" t="n"/>
      <c r="V2036" s="421" t="n"/>
      <c r="W2036" s="421" t="n"/>
      <c r="X2036" s="421" t="n"/>
      <c r="Y2036" s="421" t="n"/>
      <c r="Z2036" s="421" t="n"/>
      <c r="AA2036" s="421" t="n"/>
      <c r="AB2036" s="421" t="n"/>
      <c r="AC2036" s="421" t="n"/>
      <c r="AD2036" s="421" t="n"/>
      <c r="AE2036" s="421" t="n"/>
      <c r="AF2036" s="421" t="n"/>
      <c r="AG2036" s="421" t="n"/>
      <c r="AH2036" s="421" t="n"/>
      <c r="AI2036" s="421" t="n"/>
      <c r="AJ2036" s="297" t="n"/>
      <c r="AK2036" s="297" t="n"/>
      <c r="AL2036" s="284" t="n"/>
      <c r="AM2036" s="297" t="n"/>
      <c r="AN2036" s="285" t="n"/>
      <c r="AO2036" s="297" t="n"/>
      <c r="AP2036" s="297" t="n"/>
      <c r="AQ2036" s="297" t="n"/>
      <c r="AR2036" s="297" t="n"/>
      <c r="AS2036" s="297" t="n"/>
      <c r="AT2036" s="285" t="n"/>
      <c r="AU2036" s="297" t="n"/>
      <c r="AV2036" s="297" t="n"/>
      <c r="AW2036" s="297" t="n"/>
      <c r="AX2036" s="297" t="n"/>
      <c r="AY2036" s="286" t="n"/>
      <c r="AZ2036" s="286" t="n"/>
      <c r="BA2036" s="287" t="n"/>
      <c r="BB2036" s="286" t="n"/>
      <c r="BC2036" s="286" t="n"/>
      <c r="BD2036" s="286" t="n"/>
      <c r="BE2036" s="286" t="n"/>
      <c r="BF2036" s="286" t="n"/>
      <c r="BG2036" s="286" t="n"/>
      <c r="BH2036" s="297" t="n"/>
      <c r="BI2036" s="297" t="n"/>
      <c r="BJ2036" s="297" t="n"/>
      <c r="BK2036" s="297" t="n"/>
      <c r="BL2036" s="297" t="n"/>
      <c r="BM2036" s="297" t="n"/>
      <c r="BN2036" s="297" t="n"/>
      <c r="BO2036" s="285" t="n"/>
      <c r="BP2036" s="297" t="n"/>
      <c r="BQ2036" s="297" t="n"/>
      <c r="BR2036" s="297" t="n"/>
      <c r="BS2036" s="297" t="n"/>
      <c r="BT2036" s="297" t="n"/>
      <c r="BU2036" s="297" t="n"/>
      <c r="BV2036" s="297" t="n"/>
      <c r="BW2036" s="288" t="n"/>
      <c r="BX2036" s="276">
        <f>SUM(IF(COUNTIF(MediaScorecard!CC2523, "*1.*"), 2, 0), IF(COUNTIF(MediaScorecard!CC2523, "*2.*"), 2, 0), IF(COUNTIF(MediaScorecard!CC2523, "*3.*"), 2, 0), IF(COUNTIF(MediaScorecard!CC2523, "*4.*"), 2, 0), IF(COUNTIF(MediaScorecard!CC2523, "*5.*"), 2, 0), IF(COUNTIF(MediaScorecard!CC2523, "*6.*"), 2, 0))</f>
        <v/>
      </c>
      <c r="BY2036" s="277">
        <f t="array" ref="BY2036">SUM(VALUE(AT2036),VALUE(AU2036),VALUE(AV2036),VALUE(AW2036),VALUE(AX2036),VALUE(AY2036),VALUE(AZ2036),VALUE(BB2036),VALUE(BC2036),VALUE(BD2036),VALUE(BE2036),VALUE(BF2036),VALUE(BG2036),VALUE(BH2036),VALUE(BI2036),VALUE(BJ2036),VALUE(BK2036),VALUE(BL2036),VALUE(BM2036),VALUE(BN2036),VALUE(BO2036),VALUE(BP2036),VALUE(BQ2036),VALUE(BR2036),VALUE(BS2036),VALUE(BT2036),VALUE(BU2036),VALUE(BV2036),VALUE(BW2036))</f>
        <v/>
      </c>
      <c r="BZ2036" s="307" t="n"/>
      <c r="CA2036" s="307" t="n"/>
      <c r="CB2036" s="307" t="n"/>
      <c r="CC2036" s="307" t="n"/>
      <c r="CD2036" s="307" t="n"/>
      <c r="CE2036" s="307" t="n"/>
      <c r="CF2036" s="307" t="n"/>
      <c r="CG2036" s="307" t="n"/>
      <c r="CH2036" s="307" t="n"/>
      <c r="CI2036" s="307" t="n"/>
      <c r="CJ2036" s="307" t="n"/>
      <c r="CK2036" s="307" t="n"/>
      <c r="CL2036" s="307" t="n"/>
      <c r="CM2036" s="307" t="n"/>
      <c r="CN2036" s="307" t="n"/>
      <c r="CO2036" s="307" t="n"/>
      <c r="CP2036" s="307" t="n"/>
      <c r="CQ2036" s="307" t="n"/>
      <c r="CR2036" s="279" t="n"/>
      <c r="CS2036" s="280" t="n"/>
      <c r="CT2036" s="421">
        <f>(IF(OR(MediaScorecard!BG2523="x", MediaScorecard!BH2523="x",MediaScorecard!BI2523="x",MediaScorecard!BJ2523="x",MediaScorecard!BK2523="x"),1, 2))</f>
        <v/>
      </c>
      <c r="CU2036" s="308" t="n"/>
      <c r="CV2036" s="308" t="n"/>
      <c r="CW2036" s="308" t="n"/>
      <c r="CX2036" s="309" t="n"/>
      <c r="CY2036" s="308" t="n"/>
      <c r="CZ2036" s="308" t="n"/>
      <c r="DA2036" s="308" t="n"/>
    </row>
    <row r="2037" ht="21" customHeight="1" s="590">
      <c r="A2037" s="421" t="n"/>
      <c r="B2037" s="270" t="n"/>
      <c r="C2037" s="269" t="n"/>
      <c r="D2037" s="267" t="n"/>
      <c r="E2037" s="267" t="n"/>
      <c r="F2037" s="268" t="n"/>
      <c r="G2037" s="421" t="n"/>
      <c r="H2037" s="269" t="n"/>
      <c r="I2037" s="421" t="n"/>
      <c r="J2037" s="421" t="n"/>
      <c r="K2037" s="421" t="n"/>
      <c r="L2037" s="421" t="n"/>
      <c r="M2037" s="421" t="n"/>
      <c r="N2037" s="421" t="n"/>
      <c r="O2037" s="421" t="n"/>
      <c r="P2037" s="421" t="n"/>
      <c r="Q2037" s="421" t="n"/>
      <c r="R2037" s="270" t="n"/>
      <c r="S2037" s="421" t="n"/>
      <c r="T2037" s="421" t="n"/>
      <c r="U2037" s="421" t="n"/>
      <c r="V2037" s="421" t="n"/>
      <c r="W2037" s="421" t="n"/>
      <c r="X2037" s="421" t="n"/>
      <c r="Y2037" s="421" t="n"/>
      <c r="Z2037" s="421" t="n"/>
      <c r="AA2037" s="421" t="n"/>
      <c r="AB2037" s="421" t="n"/>
      <c r="AC2037" s="421" t="n"/>
      <c r="AD2037" s="421" t="n"/>
      <c r="AE2037" s="421" t="n"/>
      <c r="AF2037" s="421" t="n"/>
      <c r="AG2037" s="421" t="n"/>
      <c r="AH2037" s="421" t="n"/>
      <c r="AI2037" s="421" t="n"/>
      <c r="AJ2037" s="297" t="n"/>
      <c r="AK2037" s="297" t="n"/>
      <c r="AL2037" s="284" t="n"/>
      <c r="AM2037" s="297" t="n"/>
      <c r="AN2037" s="285" t="n"/>
      <c r="AO2037" s="297" t="n"/>
      <c r="AP2037" s="297" t="n"/>
      <c r="AQ2037" s="297" t="n"/>
      <c r="AR2037" s="297" t="n"/>
      <c r="AS2037" s="297" t="n"/>
      <c r="AT2037" s="285" t="n"/>
      <c r="AU2037" s="297" t="n"/>
      <c r="AV2037" s="297" t="n"/>
      <c r="AW2037" s="297" t="n"/>
      <c r="AX2037" s="297" t="n"/>
      <c r="AY2037" s="286" t="n"/>
      <c r="AZ2037" s="286" t="n"/>
      <c r="BA2037" s="287" t="n"/>
      <c r="BB2037" s="286" t="n"/>
      <c r="BC2037" s="286" t="n"/>
      <c r="BD2037" s="286" t="n"/>
      <c r="BE2037" s="286" t="n"/>
      <c r="BF2037" s="286" t="n"/>
      <c r="BG2037" s="286" t="n"/>
      <c r="BH2037" s="297" t="n"/>
      <c r="BI2037" s="297" t="n"/>
      <c r="BJ2037" s="297" t="n"/>
      <c r="BK2037" s="297" t="n"/>
      <c r="BL2037" s="297" t="n"/>
      <c r="BM2037" s="297" t="n"/>
      <c r="BN2037" s="297" t="n"/>
      <c r="BO2037" s="285" t="n"/>
      <c r="BP2037" s="297" t="n"/>
      <c r="BQ2037" s="297" t="n"/>
      <c r="BR2037" s="297" t="n"/>
      <c r="BS2037" s="297" t="n"/>
      <c r="BT2037" s="297" t="n"/>
      <c r="BU2037" s="297" t="n"/>
      <c r="BV2037" s="297" t="n"/>
      <c r="BW2037" s="288" t="n"/>
      <c r="BX2037" s="276">
        <f>SUM(IF(COUNTIF(MediaScorecard!CC2524, "*1.*"), 2, 0), IF(COUNTIF(MediaScorecard!CC2524, "*2.*"), 2, 0), IF(COUNTIF(MediaScorecard!CC2524, "*3.*"), 2, 0), IF(COUNTIF(MediaScorecard!CC2524, "*4.*"), 2, 0), IF(COUNTIF(MediaScorecard!CC2524, "*5.*"), 2, 0), IF(COUNTIF(MediaScorecard!CC2524, "*6.*"), 2, 0))</f>
        <v/>
      </c>
      <c r="BY2037" s="277">
        <f t="array" ref="BY2037">SUM(VALUE(AT2037),VALUE(AU2037),VALUE(AV2037),VALUE(AW2037),VALUE(AX2037),VALUE(AY2037),VALUE(AZ2037),VALUE(BB2037),VALUE(BC2037),VALUE(BD2037),VALUE(BE2037),VALUE(BF2037),VALUE(BG2037),VALUE(BH2037),VALUE(BI2037),VALUE(BJ2037),VALUE(BK2037),VALUE(BL2037),VALUE(BM2037),VALUE(BN2037),VALUE(BO2037),VALUE(BP2037),VALUE(BQ2037),VALUE(BR2037),VALUE(BS2037),VALUE(BT2037),VALUE(BU2037),VALUE(BV2037),VALUE(BW2037))</f>
        <v/>
      </c>
      <c r="BZ2037" s="307" t="n"/>
      <c r="CA2037" s="307" t="n"/>
      <c r="CB2037" s="307" t="n"/>
      <c r="CC2037" s="307" t="n"/>
      <c r="CD2037" s="307" t="n"/>
      <c r="CE2037" s="307" t="n"/>
      <c r="CF2037" s="307" t="n"/>
      <c r="CG2037" s="307" t="n"/>
      <c r="CH2037" s="307" t="n"/>
      <c r="CI2037" s="307" t="n"/>
      <c r="CJ2037" s="307" t="n"/>
      <c r="CK2037" s="307" t="n"/>
      <c r="CL2037" s="307" t="n"/>
      <c r="CM2037" s="307" t="n"/>
      <c r="CN2037" s="307" t="n"/>
      <c r="CO2037" s="307" t="n"/>
      <c r="CP2037" s="307" t="n"/>
      <c r="CQ2037" s="307" t="n"/>
      <c r="CR2037" s="279" t="n"/>
      <c r="CS2037" s="280" t="n"/>
      <c r="CT2037" s="421">
        <f>(IF(OR(MediaScorecard!BG2524="x", MediaScorecard!BH2524="x",MediaScorecard!BI2524="x",MediaScorecard!BJ2524="x",MediaScorecard!BK2524="x"),1, 2))</f>
        <v/>
      </c>
      <c r="CU2037" s="308" t="n"/>
      <c r="CV2037" s="308" t="n"/>
      <c r="CW2037" s="308" t="n"/>
      <c r="CX2037" s="309" t="n"/>
      <c r="CY2037" s="308" t="n"/>
      <c r="CZ2037" s="308" t="n"/>
      <c r="DA2037" s="308" t="n"/>
    </row>
    <row r="2038" ht="21" customHeight="1" s="590">
      <c r="A2038" s="421" t="n"/>
      <c r="B2038" s="270" t="n"/>
      <c r="C2038" s="269" t="n"/>
      <c r="D2038" s="267" t="n"/>
      <c r="E2038" s="267" t="n"/>
      <c r="F2038" s="268" t="n"/>
      <c r="G2038" s="421" t="n"/>
      <c r="H2038" s="269" t="n"/>
      <c r="I2038" s="421" t="n"/>
      <c r="J2038" s="421" t="n"/>
      <c r="K2038" s="421" t="n"/>
      <c r="L2038" s="421" t="n"/>
      <c r="M2038" s="421" t="n"/>
      <c r="N2038" s="421" t="n"/>
      <c r="O2038" s="421" t="n"/>
      <c r="P2038" s="421" t="n"/>
      <c r="Q2038" s="421" t="n"/>
      <c r="R2038" s="270" t="n"/>
      <c r="S2038" s="421" t="n"/>
      <c r="T2038" s="421" t="n"/>
      <c r="U2038" s="421" t="n"/>
      <c r="V2038" s="421" t="n"/>
      <c r="W2038" s="421" t="n"/>
      <c r="X2038" s="421" t="n"/>
      <c r="Y2038" s="421" t="n"/>
      <c r="Z2038" s="421" t="n"/>
      <c r="AA2038" s="421" t="n"/>
      <c r="AB2038" s="421" t="n"/>
      <c r="AC2038" s="421" t="n"/>
      <c r="AD2038" s="421" t="n"/>
      <c r="AE2038" s="421" t="n"/>
      <c r="AF2038" s="421" t="n"/>
      <c r="AG2038" s="421" t="n"/>
      <c r="AH2038" s="421" t="n"/>
      <c r="AI2038" s="421" t="n"/>
      <c r="AJ2038" s="297" t="n"/>
      <c r="AK2038" s="297" t="n"/>
      <c r="AL2038" s="284" t="n"/>
      <c r="AM2038" s="297" t="n"/>
      <c r="AN2038" s="285" t="n"/>
      <c r="AO2038" s="297" t="n"/>
      <c r="AP2038" s="297" t="n"/>
      <c r="AQ2038" s="297" t="n"/>
      <c r="AR2038" s="297" t="n"/>
      <c r="AS2038" s="297" t="n"/>
      <c r="AT2038" s="285" t="n"/>
      <c r="AU2038" s="297" t="n"/>
      <c r="AV2038" s="297" t="n"/>
      <c r="AW2038" s="297" t="n"/>
      <c r="AX2038" s="297" t="n"/>
      <c r="AY2038" s="286" t="n"/>
      <c r="AZ2038" s="286" t="n"/>
      <c r="BA2038" s="287" t="n"/>
      <c r="BB2038" s="286" t="n"/>
      <c r="BC2038" s="286" t="n"/>
      <c r="BD2038" s="286" t="n"/>
      <c r="BE2038" s="286" t="n"/>
      <c r="BF2038" s="286" t="n"/>
      <c r="BG2038" s="286" t="n"/>
      <c r="BH2038" s="297" t="n"/>
      <c r="BI2038" s="297" t="n"/>
      <c r="BJ2038" s="297" t="n"/>
      <c r="BK2038" s="297" t="n"/>
      <c r="BL2038" s="297" t="n"/>
      <c r="BM2038" s="297" t="n"/>
      <c r="BN2038" s="297" t="n"/>
      <c r="BO2038" s="285" t="n"/>
      <c r="BP2038" s="297" t="n"/>
      <c r="BQ2038" s="297" t="n"/>
      <c r="BR2038" s="297" t="n"/>
      <c r="BS2038" s="297" t="n"/>
      <c r="BT2038" s="297" t="n"/>
      <c r="BU2038" s="297" t="n"/>
      <c r="BV2038" s="297" t="n"/>
      <c r="BW2038" s="288" t="n"/>
      <c r="BX2038" s="276">
        <f>SUM(IF(COUNTIF(MediaScorecard!CC2525, "*1.*"), 2, 0), IF(COUNTIF(MediaScorecard!CC2525, "*2.*"), 2, 0), IF(COUNTIF(MediaScorecard!CC2525, "*3.*"), 2, 0), IF(COUNTIF(MediaScorecard!CC2525, "*4.*"), 2, 0), IF(COUNTIF(MediaScorecard!CC2525, "*5.*"), 2, 0), IF(COUNTIF(MediaScorecard!CC2525, "*6.*"), 2, 0))</f>
        <v/>
      </c>
      <c r="BY2038" s="277">
        <f t="array" ref="BY2038">SUM(VALUE(AT2038),VALUE(AU2038),VALUE(AV2038),VALUE(AW2038),VALUE(AX2038),VALUE(AY2038),VALUE(AZ2038),VALUE(BB2038),VALUE(BC2038),VALUE(BD2038),VALUE(BE2038),VALUE(BF2038),VALUE(BG2038),VALUE(BH2038),VALUE(BI2038),VALUE(BJ2038),VALUE(BK2038),VALUE(BL2038),VALUE(BM2038),VALUE(BN2038),VALUE(BO2038),VALUE(BP2038),VALUE(BQ2038),VALUE(BR2038),VALUE(BS2038),VALUE(BT2038),VALUE(BU2038),VALUE(BV2038),VALUE(BW2038))</f>
        <v/>
      </c>
      <c r="BZ2038" s="307" t="n"/>
      <c r="CA2038" s="307" t="n"/>
      <c r="CB2038" s="307" t="n"/>
      <c r="CC2038" s="307" t="n"/>
      <c r="CD2038" s="307" t="n"/>
      <c r="CE2038" s="307" t="n"/>
      <c r="CF2038" s="307" t="n"/>
      <c r="CG2038" s="307" t="n"/>
      <c r="CH2038" s="307" t="n"/>
      <c r="CI2038" s="307" t="n"/>
      <c r="CJ2038" s="307" t="n"/>
      <c r="CK2038" s="307" t="n"/>
      <c r="CL2038" s="307" t="n"/>
      <c r="CM2038" s="307" t="n"/>
      <c r="CN2038" s="307" t="n"/>
      <c r="CO2038" s="307" t="n"/>
      <c r="CP2038" s="307" t="n"/>
      <c r="CQ2038" s="307" t="n"/>
      <c r="CR2038" s="279" t="n"/>
      <c r="CS2038" s="280" t="n"/>
      <c r="CT2038" s="421">
        <f>(IF(OR(MediaScorecard!BG2525="x", MediaScorecard!BH2525="x",MediaScorecard!BI2525="x",MediaScorecard!BJ2525="x",MediaScorecard!BK2525="x"),1, 2))</f>
        <v/>
      </c>
      <c r="CU2038" s="308" t="n"/>
      <c r="CV2038" s="308" t="n"/>
      <c r="CW2038" s="308" t="n"/>
      <c r="CX2038" s="309" t="n"/>
      <c r="CY2038" s="308" t="n"/>
      <c r="CZ2038" s="308" t="n"/>
      <c r="DA2038" s="308" t="n"/>
    </row>
    <row r="2039" ht="21" customHeight="1" s="590">
      <c r="A2039" s="421" t="n"/>
      <c r="B2039" s="270" t="n"/>
      <c r="C2039" s="269" t="n"/>
      <c r="D2039" s="267" t="n"/>
      <c r="E2039" s="267" t="n"/>
      <c r="F2039" s="268" t="n"/>
      <c r="G2039" s="421" t="n"/>
      <c r="H2039" s="269" t="n"/>
      <c r="I2039" s="421" t="n"/>
      <c r="J2039" s="421" t="n"/>
      <c r="K2039" s="421" t="n"/>
      <c r="L2039" s="421" t="n"/>
      <c r="M2039" s="421" t="n"/>
      <c r="N2039" s="421" t="n"/>
      <c r="O2039" s="421" t="n"/>
      <c r="P2039" s="421" t="n"/>
      <c r="Q2039" s="421" t="n"/>
      <c r="R2039" s="270" t="n"/>
      <c r="S2039" s="421" t="n"/>
      <c r="T2039" s="421" t="n"/>
      <c r="U2039" s="421" t="n"/>
      <c r="V2039" s="421" t="n"/>
      <c r="W2039" s="421" t="n"/>
      <c r="X2039" s="421" t="n"/>
      <c r="Y2039" s="421" t="n"/>
      <c r="Z2039" s="421" t="n"/>
      <c r="AA2039" s="421" t="n"/>
      <c r="AB2039" s="421" t="n"/>
      <c r="AC2039" s="421" t="n"/>
      <c r="AD2039" s="421" t="n"/>
      <c r="AE2039" s="421" t="n"/>
      <c r="AF2039" s="421" t="n"/>
      <c r="AG2039" s="421" t="n"/>
      <c r="AH2039" s="421" t="n"/>
      <c r="AI2039" s="421" t="n"/>
      <c r="AJ2039" s="297" t="n"/>
      <c r="AK2039" s="297" t="n"/>
      <c r="AL2039" s="284" t="n"/>
      <c r="AM2039" s="297" t="n"/>
      <c r="AN2039" s="285" t="n"/>
      <c r="AO2039" s="297" t="n"/>
      <c r="AP2039" s="297" t="n"/>
      <c r="AQ2039" s="297" t="n"/>
      <c r="AR2039" s="297" t="n"/>
      <c r="AS2039" s="297" t="n"/>
      <c r="AT2039" s="285" t="n"/>
      <c r="AU2039" s="297" t="n"/>
      <c r="AV2039" s="297" t="n"/>
      <c r="AW2039" s="297" t="n"/>
      <c r="AX2039" s="297" t="n"/>
      <c r="AY2039" s="286" t="n"/>
      <c r="AZ2039" s="286" t="n"/>
      <c r="BA2039" s="287" t="n"/>
      <c r="BB2039" s="286" t="n"/>
      <c r="BC2039" s="286" t="n"/>
      <c r="BD2039" s="286" t="n"/>
      <c r="BE2039" s="286" t="n"/>
      <c r="BF2039" s="286" t="n"/>
      <c r="BG2039" s="286" t="n"/>
      <c r="BH2039" s="297" t="n"/>
      <c r="BI2039" s="297" t="n"/>
      <c r="BJ2039" s="297" t="n"/>
      <c r="BK2039" s="297" t="n"/>
      <c r="BL2039" s="297" t="n"/>
      <c r="BM2039" s="297" t="n"/>
      <c r="BN2039" s="297" t="n"/>
      <c r="BO2039" s="285" t="n"/>
      <c r="BP2039" s="297" t="n"/>
      <c r="BQ2039" s="297" t="n"/>
      <c r="BR2039" s="297" t="n"/>
      <c r="BS2039" s="297" t="n"/>
      <c r="BT2039" s="297" t="n"/>
      <c r="BU2039" s="297" t="n"/>
      <c r="BV2039" s="297" t="n"/>
      <c r="BW2039" s="288" t="n"/>
      <c r="BX2039" s="276">
        <f>SUM(IF(COUNTIF(MediaScorecard!CC2526, "*1.*"), 2, 0), IF(COUNTIF(MediaScorecard!CC2526, "*2.*"), 2, 0), IF(COUNTIF(MediaScorecard!CC2526, "*3.*"), 2, 0), IF(COUNTIF(MediaScorecard!CC2526, "*4.*"), 2, 0), IF(COUNTIF(MediaScorecard!CC2526, "*5.*"), 2, 0), IF(COUNTIF(MediaScorecard!CC2526, "*6.*"), 2, 0))</f>
        <v/>
      </c>
      <c r="BY2039" s="277">
        <f t="array" ref="BY2039">SUM(VALUE(AT2039),VALUE(AU2039),VALUE(AV2039),VALUE(AW2039),VALUE(AX2039),VALUE(AY2039),VALUE(AZ2039),VALUE(BB2039),VALUE(BC2039),VALUE(BD2039),VALUE(BE2039),VALUE(BF2039),VALUE(BG2039),VALUE(BH2039),VALUE(BI2039),VALUE(BJ2039),VALUE(BK2039),VALUE(BL2039),VALUE(BM2039),VALUE(BN2039),VALUE(BO2039),VALUE(BP2039),VALUE(BQ2039),VALUE(BR2039),VALUE(BS2039),VALUE(BT2039),VALUE(BU2039),VALUE(BV2039),VALUE(BW2039))</f>
        <v/>
      </c>
      <c r="BZ2039" s="307" t="n"/>
      <c r="CA2039" s="307" t="n"/>
      <c r="CB2039" s="307" t="n"/>
      <c r="CC2039" s="307" t="n"/>
      <c r="CD2039" s="307" t="n"/>
      <c r="CE2039" s="307" t="n"/>
      <c r="CF2039" s="307" t="n"/>
      <c r="CG2039" s="307" t="n"/>
      <c r="CH2039" s="307" t="n"/>
      <c r="CI2039" s="307" t="n"/>
      <c r="CJ2039" s="307" t="n"/>
      <c r="CK2039" s="307" t="n"/>
      <c r="CL2039" s="307" t="n"/>
      <c r="CM2039" s="307" t="n"/>
      <c r="CN2039" s="307" t="n"/>
      <c r="CO2039" s="307" t="n"/>
      <c r="CP2039" s="307" t="n"/>
      <c r="CQ2039" s="307" t="n"/>
      <c r="CR2039" s="279" t="n"/>
      <c r="CS2039" s="280" t="n"/>
      <c r="CT2039" s="421">
        <f>(IF(OR(MediaScorecard!BG2526="x", MediaScorecard!BH2526="x",MediaScorecard!BI2526="x",MediaScorecard!BJ2526="x",MediaScorecard!BK2526="x"),1, 2))</f>
        <v/>
      </c>
      <c r="CU2039" s="308" t="n"/>
      <c r="CV2039" s="308" t="n"/>
      <c r="CW2039" s="308" t="n"/>
      <c r="CX2039" s="309" t="n"/>
      <c r="CY2039" s="308" t="n"/>
      <c r="CZ2039" s="308" t="n"/>
      <c r="DA2039" s="308" t="n"/>
    </row>
    <row r="2040" ht="21" customHeight="1" s="590">
      <c r="A2040" s="421" t="n"/>
      <c r="B2040" s="270" t="n"/>
      <c r="C2040" s="269" t="n"/>
      <c r="D2040" s="267" t="n"/>
      <c r="E2040" s="267" t="n"/>
      <c r="F2040" s="268" t="n"/>
      <c r="G2040" s="421" t="n"/>
      <c r="H2040" s="269" t="n"/>
      <c r="I2040" s="421" t="n"/>
      <c r="J2040" s="421" t="n"/>
      <c r="K2040" s="421" t="n"/>
      <c r="L2040" s="421" t="n"/>
      <c r="M2040" s="421" t="n"/>
      <c r="N2040" s="421" t="n"/>
      <c r="O2040" s="421" t="n"/>
      <c r="P2040" s="421" t="n"/>
      <c r="Q2040" s="421" t="n"/>
      <c r="R2040" s="270" t="n"/>
      <c r="S2040" s="421" t="n"/>
      <c r="T2040" s="421" t="n"/>
      <c r="U2040" s="421" t="n"/>
      <c r="V2040" s="421" t="n"/>
      <c r="W2040" s="421" t="n"/>
      <c r="X2040" s="421" t="n"/>
      <c r="Y2040" s="421" t="n"/>
      <c r="Z2040" s="421" t="n"/>
      <c r="AA2040" s="421" t="n"/>
      <c r="AB2040" s="421" t="n"/>
      <c r="AC2040" s="421" t="n"/>
      <c r="AD2040" s="421" t="n"/>
      <c r="AE2040" s="421" t="n"/>
      <c r="AF2040" s="421" t="n"/>
      <c r="AG2040" s="421" t="n"/>
      <c r="AH2040" s="421" t="n"/>
      <c r="AI2040" s="421" t="n"/>
      <c r="AJ2040" s="297" t="n"/>
      <c r="AK2040" s="297" t="n"/>
      <c r="AL2040" s="284" t="n"/>
      <c r="AM2040" s="297" t="n"/>
      <c r="AN2040" s="285" t="n"/>
      <c r="AO2040" s="297" t="n"/>
      <c r="AP2040" s="297" t="n"/>
      <c r="AQ2040" s="297" t="n"/>
      <c r="AR2040" s="297" t="n"/>
      <c r="AS2040" s="297" t="n"/>
      <c r="AT2040" s="285" t="n"/>
      <c r="AU2040" s="297" t="n"/>
      <c r="AV2040" s="297" t="n"/>
      <c r="AW2040" s="297" t="n"/>
      <c r="AX2040" s="297" t="n"/>
      <c r="AY2040" s="286" t="n"/>
      <c r="AZ2040" s="286" t="n"/>
      <c r="BA2040" s="287" t="n"/>
      <c r="BB2040" s="286" t="n"/>
      <c r="BC2040" s="286" t="n"/>
      <c r="BD2040" s="286" t="n"/>
      <c r="BE2040" s="286" t="n"/>
      <c r="BF2040" s="286" t="n"/>
      <c r="BG2040" s="286" t="n"/>
      <c r="BH2040" s="297" t="n"/>
      <c r="BI2040" s="297" t="n"/>
      <c r="BJ2040" s="297" t="n"/>
      <c r="BK2040" s="297" t="n"/>
      <c r="BL2040" s="297" t="n"/>
      <c r="BM2040" s="297" t="n"/>
      <c r="BN2040" s="297" t="n"/>
      <c r="BO2040" s="285" t="n"/>
      <c r="BP2040" s="297" t="n"/>
      <c r="BQ2040" s="297" t="n"/>
      <c r="BR2040" s="297" t="n"/>
      <c r="BS2040" s="297" t="n"/>
      <c r="BT2040" s="297" t="n"/>
      <c r="BU2040" s="297" t="n"/>
      <c r="BV2040" s="297" t="n"/>
      <c r="BW2040" s="288" t="n"/>
      <c r="BX2040" s="276">
        <f>SUM(IF(COUNTIF(MediaScorecard!CC2527, "*1.*"), 2, 0), IF(COUNTIF(MediaScorecard!CC2527, "*2.*"), 2, 0), IF(COUNTIF(MediaScorecard!CC2527, "*3.*"), 2, 0), IF(COUNTIF(MediaScorecard!CC2527, "*4.*"), 2, 0), IF(COUNTIF(MediaScorecard!CC2527, "*5.*"), 2, 0), IF(COUNTIF(MediaScorecard!CC2527, "*6.*"), 2, 0))</f>
        <v/>
      </c>
      <c r="BY2040" s="277">
        <f t="array" ref="BY2040">SUM(VALUE(AT2040),VALUE(AU2040),VALUE(AV2040),VALUE(AW2040),VALUE(AX2040),VALUE(AY2040),VALUE(AZ2040),VALUE(BB2040),VALUE(BC2040),VALUE(BD2040),VALUE(BE2040),VALUE(BF2040),VALUE(BG2040),VALUE(BH2040),VALUE(BI2040),VALUE(BJ2040),VALUE(BK2040),VALUE(BL2040),VALUE(BM2040),VALUE(BN2040),VALUE(BO2040),VALUE(BP2040),VALUE(BQ2040),VALUE(BR2040),VALUE(BS2040),VALUE(BT2040),VALUE(BU2040),VALUE(BV2040),VALUE(BW2040))</f>
        <v/>
      </c>
      <c r="BZ2040" s="307" t="n"/>
      <c r="CA2040" s="307" t="n"/>
      <c r="CB2040" s="307" t="n"/>
      <c r="CC2040" s="307" t="n"/>
      <c r="CD2040" s="307" t="n"/>
      <c r="CE2040" s="307" t="n"/>
      <c r="CF2040" s="307" t="n"/>
      <c r="CG2040" s="307" t="n"/>
      <c r="CH2040" s="307" t="n"/>
      <c r="CI2040" s="307" t="n"/>
      <c r="CJ2040" s="307" t="n"/>
      <c r="CK2040" s="307" t="n"/>
      <c r="CL2040" s="307" t="n"/>
      <c r="CM2040" s="307" t="n"/>
      <c r="CN2040" s="307" t="n"/>
      <c r="CO2040" s="307" t="n"/>
      <c r="CP2040" s="307" t="n"/>
      <c r="CQ2040" s="307" t="n"/>
      <c r="CR2040" s="279" t="n"/>
      <c r="CS2040" s="280" t="n"/>
      <c r="CT2040" s="421">
        <f>(IF(OR(MediaScorecard!BG2527="x", MediaScorecard!BH2527="x",MediaScorecard!BI2527="x",MediaScorecard!BJ2527="x",MediaScorecard!BK2527="x"),1, 2))</f>
        <v/>
      </c>
      <c r="CU2040" s="308" t="n"/>
      <c r="CV2040" s="308" t="n"/>
      <c r="CW2040" s="308" t="n"/>
      <c r="CX2040" s="309" t="n"/>
      <c r="CY2040" s="308" t="n"/>
      <c r="CZ2040" s="308" t="n"/>
      <c r="DA2040" s="308" t="n"/>
    </row>
    <row r="2041" ht="21" customHeight="1" s="590">
      <c r="A2041" s="421" t="n"/>
      <c r="B2041" s="270" t="n"/>
      <c r="C2041" s="269" t="n"/>
      <c r="D2041" s="267" t="n"/>
      <c r="E2041" s="267" t="n"/>
      <c r="F2041" s="268" t="n"/>
      <c r="G2041" s="421" t="n"/>
      <c r="H2041" s="269" t="n"/>
      <c r="I2041" s="421" t="n"/>
      <c r="J2041" s="421" t="n"/>
      <c r="K2041" s="421" t="n"/>
      <c r="L2041" s="421" t="n"/>
      <c r="M2041" s="421" t="n"/>
      <c r="N2041" s="421" t="n"/>
      <c r="O2041" s="421" t="n"/>
      <c r="P2041" s="421" t="n"/>
      <c r="Q2041" s="421" t="n"/>
      <c r="R2041" s="270" t="n"/>
      <c r="S2041" s="421" t="n"/>
      <c r="T2041" s="421" t="n"/>
      <c r="U2041" s="421" t="n"/>
      <c r="V2041" s="421" t="n"/>
      <c r="W2041" s="421" t="n"/>
      <c r="X2041" s="421" t="n"/>
      <c r="Y2041" s="421" t="n"/>
      <c r="Z2041" s="421" t="n"/>
      <c r="AA2041" s="421" t="n"/>
      <c r="AB2041" s="421" t="n"/>
      <c r="AC2041" s="421" t="n"/>
      <c r="AD2041" s="421" t="n"/>
      <c r="AE2041" s="421" t="n"/>
      <c r="AF2041" s="421" t="n"/>
      <c r="AG2041" s="421" t="n"/>
      <c r="AH2041" s="421" t="n"/>
      <c r="AI2041" s="421" t="n"/>
      <c r="AJ2041" s="297" t="n"/>
      <c r="AK2041" s="297" t="n"/>
      <c r="AL2041" s="284" t="n"/>
      <c r="AM2041" s="297" t="n"/>
      <c r="AN2041" s="285" t="n"/>
      <c r="AO2041" s="297" t="n"/>
      <c r="AP2041" s="297" t="n"/>
      <c r="AQ2041" s="297" t="n"/>
      <c r="AR2041" s="297" t="n"/>
      <c r="AS2041" s="297" t="n"/>
      <c r="AT2041" s="285" t="n"/>
      <c r="AU2041" s="297" t="n"/>
      <c r="AV2041" s="297" t="n"/>
      <c r="AW2041" s="297" t="n"/>
      <c r="AX2041" s="297" t="n"/>
      <c r="AY2041" s="286" t="n"/>
      <c r="AZ2041" s="286" t="n"/>
      <c r="BA2041" s="287" t="n"/>
      <c r="BB2041" s="286" t="n"/>
      <c r="BC2041" s="286" t="n"/>
      <c r="BD2041" s="286" t="n"/>
      <c r="BE2041" s="286" t="n"/>
      <c r="BF2041" s="286" t="n"/>
      <c r="BG2041" s="286" t="n"/>
      <c r="BH2041" s="297" t="n"/>
      <c r="BI2041" s="297" t="n"/>
      <c r="BJ2041" s="297" t="n"/>
      <c r="BK2041" s="297" t="n"/>
      <c r="BL2041" s="297" t="n"/>
      <c r="BM2041" s="297" t="n"/>
      <c r="BN2041" s="297" t="n"/>
      <c r="BO2041" s="285" t="n"/>
      <c r="BP2041" s="297" t="n"/>
      <c r="BQ2041" s="297" t="n"/>
      <c r="BR2041" s="297" t="n"/>
      <c r="BS2041" s="297" t="n"/>
      <c r="BT2041" s="297" t="n"/>
      <c r="BU2041" s="297" t="n"/>
      <c r="BV2041" s="297" t="n"/>
      <c r="BW2041" s="288" t="n"/>
      <c r="BX2041" s="276">
        <f>SUM(IF(COUNTIF(MediaScorecard!CC2528, "*1.*"), 2, 0), IF(COUNTIF(MediaScorecard!CC2528, "*2.*"), 2, 0), IF(COUNTIF(MediaScorecard!CC2528, "*3.*"), 2, 0), IF(COUNTIF(MediaScorecard!CC2528, "*4.*"), 2, 0), IF(COUNTIF(MediaScorecard!CC2528, "*5.*"), 2, 0), IF(COUNTIF(MediaScorecard!CC2528, "*6.*"), 2, 0))</f>
        <v/>
      </c>
      <c r="BY2041" s="277">
        <f t="array" ref="BY2041">SUM(VALUE(AT2041),VALUE(AU2041),VALUE(AV2041),VALUE(AW2041),VALUE(AX2041),VALUE(AY2041),VALUE(AZ2041),VALUE(BB2041),VALUE(BC2041),VALUE(BD2041),VALUE(BE2041),VALUE(BF2041),VALUE(BG2041),VALUE(BH2041),VALUE(BI2041),VALUE(BJ2041),VALUE(BK2041),VALUE(BL2041),VALUE(BM2041),VALUE(BN2041),VALUE(BO2041),VALUE(BP2041),VALUE(BQ2041),VALUE(BR2041),VALUE(BS2041),VALUE(BT2041),VALUE(BU2041),VALUE(BV2041),VALUE(BW2041))</f>
        <v/>
      </c>
      <c r="BZ2041" s="307" t="n"/>
      <c r="CA2041" s="307" t="n"/>
      <c r="CB2041" s="307" t="n"/>
      <c r="CC2041" s="307" t="n"/>
      <c r="CD2041" s="307" t="n"/>
      <c r="CE2041" s="307" t="n"/>
      <c r="CF2041" s="307" t="n"/>
      <c r="CG2041" s="307" t="n"/>
      <c r="CH2041" s="307" t="n"/>
      <c r="CI2041" s="307" t="n"/>
      <c r="CJ2041" s="307" t="n"/>
      <c r="CK2041" s="307" t="n"/>
      <c r="CL2041" s="307" t="n"/>
      <c r="CM2041" s="307" t="n"/>
      <c r="CN2041" s="307" t="n"/>
      <c r="CO2041" s="307" t="n"/>
      <c r="CP2041" s="307" t="n"/>
      <c r="CQ2041" s="307" t="n"/>
      <c r="CR2041" s="279" t="n"/>
      <c r="CS2041" s="280" t="n"/>
      <c r="CT2041" s="421">
        <f>(IF(OR(MediaScorecard!BG2528="x", MediaScorecard!BH2528="x",MediaScorecard!BI2528="x",MediaScorecard!BJ2528="x",MediaScorecard!BK2528="x"),1, 2))</f>
        <v/>
      </c>
      <c r="CU2041" s="308" t="n"/>
      <c r="CV2041" s="308" t="n"/>
      <c r="CW2041" s="308" t="n"/>
      <c r="CX2041" s="309" t="n"/>
      <c r="CY2041" s="308" t="n"/>
      <c r="CZ2041" s="308" t="n"/>
      <c r="DA2041" s="308" t="n"/>
    </row>
    <row r="2042" ht="21" customHeight="1" s="590">
      <c r="A2042" s="421" t="n"/>
      <c r="B2042" s="270" t="n"/>
      <c r="C2042" s="269" t="n"/>
      <c r="D2042" s="267" t="n"/>
      <c r="E2042" s="267" t="n"/>
      <c r="F2042" s="268" t="n"/>
      <c r="G2042" s="421" t="n"/>
      <c r="H2042" s="269" t="n"/>
      <c r="I2042" s="421" t="n"/>
      <c r="J2042" s="421" t="n"/>
      <c r="K2042" s="421" t="n"/>
      <c r="L2042" s="421" t="n"/>
      <c r="M2042" s="421" t="n"/>
      <c r="N2042" s="421" t="n"/>
      <c r="O2042" s="421" t="n"/>
      <c r="P2042" s="421" t="n"/>
      <c r="Q2042" s="421" t="n"/>
      <c r="R2042" s="270" t="n"/>
      <c r="S2042" s="421" t="n"/>
      <c r="T2042" s="421" t="n"/>
      <c r="U2042" s="421" t="n"/>
      <c r="V2042" s="421" t="n"/>
      <c r="W2042" s="421" t="n"/>
      <c r="X2042" s="421" t="n"/>
      <c r="Y2042" s="421" t="n"/>
      <c r="Z2042" s="421" t="n"/>
      <c r="AA2042" s="421" t="n"/>
      <c r="AB2042" s="421" t="n"/>
      <c r="AC2042" s="421" t="n"/>
      <c r="AD2042" s="421" t="n"/>
      <c r="AE2042" s="421" t="n"/>
      <c r="AF2042" s="421" t="n"/>
      <c r="AG2042" s="421" t="n"/>
      <c r="AH2042" s="421" t="n"/>
      <c r="AI2042" s="421" t="n"/>
      <c r="AJ2042" s="297" t="n"/>
      <c r="AK2042" s="297" t="n"/>
      <c r="AL2042" s="284" t="n"/>
      <c r="AM2042" s="297" t="n"/>
      <c r="AN2042" s="285" t="n"/>
      <c r="AO2042" s="297" t="n"/>
      <c r="AP2042" s="297" t="n"/>
      <c r="AQ2042" s="297" t="n"/>
      <c r="AR2042" s="297" t="n"/>
      <c r="AS2042" s="297" t="n"/>
      <c r="AT2042" s="285" t="n"/>
      <c r="AU2042" s="297" t="n"/>
      <c r="AV2042" s="297" t="n"/>
      <c r="AW2042" s="297" t="n"/>
      <c r="AX2042" s="297" t="n"/>
      <c r="AY2042" s="286" t="n"/>
      <c r="AZ2042" s="286" t="n"/>
      <c r="BA2042" s="287" t="n"/>
      <c r="BB2042" s="286" t="n"/>
      <c r="BC2042" s="286" t="n"/>
      <c r="BD2042" s="286" t="n"/>
      <c r="BE2042" s="286" t="n"/>
      <c r="BF2042" s="286" t="n"/>
      <c r="BG2042" s="286" t="n"/>
      <c r="BH2042" s="297" t="n"/>
      <c r="BI2042" s="297" t="n"/>
      <c r="BJ2042" s="297" t="n"/>
      <c r="BK2042" s="297" t="n"/>
      <c r="BL2042" s="297" t="n"/>
      <c r="BM2042" s="297" t="n"/>
      <c r="BN2042" s="297" t="n"/>
      <c r="BO2042" s="285" t="n"/>
      <c r="BP2042" s="297" t="n"/>
      <c r="BQ2042" s="297" t="n"/>
      <c r="BR2042" s="297" t="n"/>
      <c r="BS2042" s="297" t="n"/>
      <c r="BT2042" s="297" t="n"/>
      <c r="BU2042" s="297" t="n"/>
      <c r="BV2042" s="297" t="n"/>
      <c r="BW2042" s="288" t="n"/>
      <c r="BX2042" s="276">
        <f>SUM(IF(COUNTIF(MediaScorecard!CC2529, "*1.*"), 2, 0), IF(COUNTIF(MediaScorecard!CC2529, "*2.*"), 2, 0), IF(COUNTIF(MediaScorecard!CC2529, "*3.*"), 2, 0), IF(COUNTIF(MediaScorecard!CC2529, "*4.*"), 2, 0), IF(COUNTIF(MediaScorecard!CC2529, "*5.*"), 2, 0), IF(COUNTIF(MediaScorecard!CC2529, "*6.*"), 2, 0))</f>
        <v/>
      </c>
      <c r="BY2042" s="277">
        <f t="array" ref="BY2042">SUM(VALUE(AT2042),VALUE(AU2042),VALUE(AV2042),VALUE(AW2042),VALUE(AX2042),VALUE(AY2042),VALUE(AZ2042),VALUE(BB2042),VALUE(BC2042),VALUE(BD2042),VALUE(BE2042),VALUE(BF2042),VALUE(BG2042),VALUE(BH2042),VALUE(BI2042),VALUE(BJ2042),VALUE(BK2042),VALUE(BL2042),VALUE(BM2042),VALUE(BN2042),VALUE(BO2042),VALUE(BP2042),VALUE(BQ2042),VALUE(BR2042),VALUE(BS2042),VALUE(BT2042),VALUE(BU2042),VALUE(BV2042),VALUE(BW2042))</f>
        <v/>
      </c>
      <c r="BZ2042" s="307" t="n"/>
      <c r="CA2042" s="307" t="n"/>
      <c r="CB2042" s="307" t="n"/>
      <c r="CC2042" s="307" t="n"/>
      <c r="CD2042" s="307" t="n"/>
      <c r="CE2042" s="307" t="n"/>
      <c r="CF2042" s="307" t="n"/>
      <c r="CG2042" s="307" t="n"/>
      <c r="CH2042" s="307" t="n"/>
      <c r="CI2042" s="307" t="n"/>
      <c r="CJ2042" s="307" t="n"/>
      <c r="CK2042" s="307" t="n"/>
      <c r="CL2042" s="307" t="n"/>
      <c r="CM2042" s="307" t="n"/>
      <c r="CN2042" s="307" t="n"/>
      <c r="CO2042" s="307" t="n"/>
      <c r="CP2042" s="307" t="n"/>
      <c r="CQ2042" s="307" t="n"/>
      <c r="CR2042" s="279" t="n"/>
      <c r="CS2042" s="280" t="n"/>
      <c r="CT2042" s="421">
        <f>(IF(OR(MediaScorecard!BG2529="x", MediaScorecard!BH2529="x",MediaScorecard!BI2529="x",MediaScorecard!BJ2529="x",MediaScorecard!BK2529="x"),1, 2))</f>
        <v/>
      </c>
      <c r="CU2042" s="308" t="n"/>
      <c r="CV2042" s="308" t="n"/>
      <c r="CW2042" s="308" t="n"/>
      <c r="CX2042" s="309" t="n"/>
      <c r="CY2042" s="308" t="n"/>
      <c r="CZ2042" s="308" t="n"/>
      <c r="DA2042" s="308" t="n"/>
    </row>
    <row r="2043" ht="21" customHeight="1" s="590">
      <c r="A2043" s="421" t="n"/>
      <c r="B2043" s="270" t="n"/>
      <c r="C2043" s="269" t="n"/>
      <c r="D2043" s="267" t="n"/>
      <c r="E2043" s="267" t="n"/>
      <c r="F2043" s="268" t="n"/>
      <c r="G2043" s="421" t="n"/>
      <c r="H2043" s="269" t="n"/>
      <c r="I2043" s="421" t="n"/>
      <c r="J2043" s="421" t="n"/>
      <c r="K2043" s="421" t="n"/>
      <c r="L2043" s="421" t="n"/>
      <c r="M2043" s="421" t="n"/>
      <c r="N2043" s="421" t="n"/>
      <c r="O2043" s="421" t="n"/>
      <c r="P2043" s="421" t="n"/>
      <c r="Q2043" s="421" t="n"/>
      <c r="R2043" s="270" t="n"/>
      <c r="S2043" s="421" t="n"/>
      <c r="T2043" s="421" t="n"/>
      <c r="U2043" s="421" t="n"/>
      <c r="V2043" s="421" t="n"/>
      <c r="W2043" s="421" t="n"/>
      <c r="X2043" s="421" t="n"/>
      <c r="Y2043" s="421" t="n"/>
      <c r="Z2043" s="421" t="n"/>
      <c r="AA2043" s="421" t="n"/>
      <c r="AB2043" s="421" t="n"/>
      <c r="AC2043" s="421" t="n"/>
      <c r="AD2043" s="421" t="n"/>
      <c r="AE2043" s="421" t="n"/>
      <c r="AF2043" s="421" t="n"/>
      <c r="AG2043" s="421" t="n"/>
      <c r="AH2043" s="421" t="n"/>
      <c r="AI2043" s="421" t="n"/>
      <c r="AJ2043" s="297" t="n"/>
      <c r="AK2043" s="297" t="n"/>
      <c r="AL2043" s="284" t="n"/>
      <c r="AM2043" s="297" t="n"/>
      <c r="AN2043" s="285" t="n"/>
      <c r="AO2043" s="297" t="n"/>
      <c r="AP2043" s="297" t="n"/>
      <c r="AQ2043" s="297" t="n"/>
      <c r="AR2043" s="297" t="n"/>
      <c r="AS2043" s="297" t="n"/>
      <c r="AT2043" s="285" t="n"/>
      <c r="AU2043" s="297" t="n"/>
      <c r="AV2043" s="297" t="n"/>
      <c r="AW2043" s="297" t="n"/>
      <c r="AX2043" s="297" t="n"/>
      <c r="AY2043" s="286" t="n"/>
      <c r="AZ2043" s="286" t="n"/>
      <c r="BA2043" s="287" t="n"/>
      <c r="BB2043" s="286" t="n"/>
      <c r="BC2043" s="286" t="n"/>
      <c r="BD2043" s="286" t="n"/>
      <c r="BE2043" s="286" t="n"/>
      <c r="BF2043" s="286" t="n"/>
      <c r="BG2043" s="286" t="n"/>
      <c r="BH2043" s="297" t="n"/>
      <c r="BI2043" s="297" t="n"/>
      <c r="BJ2043" s="297" t="n"/>
      <c r="BK2043" s="297" t="n"/>
      <c r="BL2043" s="297" t="n"/>
      <c r="BM2043" s="297" t="n"/>
      <c r="BN2043" s="297" t="n"/>
      <c r="BO2043" s="285" t="n"/>
      <c r="BP2043" s="297" t="n"/>
      <c r="BQ2043" s="297" t="n"/>
      <c r="BR2043" s="297" t="n"/>
      <c r="BS2043" s="297" t="n"/>
      <c r="BT2043" s="297" t="n"/>
      <c r="BU2043" s="297" t="n"/>
      <c r="BV2043" s="297" t="n"/>
      <c r="BW2043" s="288" t="n"/>
      <c r="BX2043" s="276">
        <f>SUM(IF(COUNTIF(MediaScorecard!CC2530, "*1.*"), 2, 0), IF(COUNTIF(MediaScorecard!CC2530, "*2.*"), 2, 0), IF(COUNTIF(MediaScorecard!CC2530, "*3.*"), 2, 0), IF(COUNTIF(MediaScorecard!CC2530, "*4.*"), 2, 0), IF(COUNTIF(MediaScorecard!CC2530, "*5.*"), 2, 0), IF(COUNTIF(MediaScorecard!CC2530, "*6.*"), 2, 0))</f>
        <v/>
      </c>
      <c r="BY2043" s="277">
        <f t="array" ref="BY2043">SUM(VALUE(AT2043),VALUE(AU2043),VALUE(AV2043),VALUE(AW2043),VALUE(AX2043),VALUE(AY2043),VALUE(AZ2043),VALUE(BB2043),VALUE(BC2043),VALUE(BD2043),VALUE(BE2043),VALUE(BF2043),VALUE(BG2043),VALUE(BH2043),VALUE(BI2043),VALUE(BJ2043),VALUE(BK2043),VALUE(BL2043),VALUE(BM2043),VALUE(BN2043),VALUE(BO2043),VALUE(BP2043),VALUE(BQ2043),VALUE(BR2043),VALUE(BS2043),VALUE(BT2043),VALUE(BU2043),VALUE(BV2043),VALUE(BW2043))</f>
        <v/>
      </c>
      <c r="BZ2043" s="307" t="n"/>
      <c r="CA2043" s="307" t="n"/>
      <c r="CB2043" s="307" t="n"/>
      <c r="CC2043" s="307" t="n"/>
      <c r="CD2043" s="307" t="n"/>
      <c r="CE2043" s="307" t="n"/>
      <c r="CF2043" s="307" t="n"/>
      <c r="CG2043" s="307" t="n"/>
      <c r="CH2043" s="307" t="n"/>
      <c r="CI2043" s="307" t="n"/>
      <c r="CJ2043" s="307" t="n"/>
      <c r="CK2043" s="307" t="n"/>
      <c r="CL2043" s="307" t="n"/>
      <c r="CM2043" s="307" t="n"/>
      <c r="CN2043" s="307" t="n"/>
      <c r="CO2043" s="307" t="n"/>
      <c r="CP2043" s="307" t="n"/>
      <c r="CQ2043" s="307" t="n"/>
      <c r="CR2043" s="279" t="n"/>
      <c r="CS2043" s="280" t="n"/>
      <c r="CT2043" s="421">
        <f>(IF(OR(MediaScorecard!BG2530="x", MediaScorecard!BH2530="x",MediaScorecard!BI2530="x",MediaScorecard!BJ2530="x",MediaScorecard!BK2530="x"),1, 2))</f>
        <v/>
      </c>
      <c r="CU2043" s="308" t="n"/>
      <c r="CV2043" s="308" t="n"/>
      <c r="CW2043" s="308" t="n"/>
      <c r="CX2043" s="309" t="n"/>
      <c r="CY2043" s="308" t="n"/>
      <c r="CZ2043" s="308" t="n"/>
      <c r="DA2043" s="308" t="n"/>
    </row>
    <row r="2044" ht="21" customHeight="1" s="590">
      <c r="A2044" s="421" t="n"/>
      <c r="B2044" s="270" t="n"/>
      <c r="C2044" s="269" t="n"/>
      <c r="D2044" s="267" t="n"/>
      <c r="E2044" s="267" t="n"/>
      <c r="F2044" s="268" t="n"/>
      <c r="G2044" s="421" t="n"/>
      <c r="H2044" s="269" t="n"/>
      <c r="I2044" s="421" t="n"/>
      <c r="J2044" s="421" t="n"/>
      <c r="K2044" s="421" t="n"/>
      <c r="L2044" s="421" t="n"/>
      <c r="M2044" s="421" t="n"/>
      <c r="N2044" s="421" t="n"/>
      <c r="O2044" s="421" t="n"/>
      <c r="P2044" s="421" t="n"/>
      <c r="Q2044" s="421" t="n"/>
      <c r="R2044" s="270" t="n"/>
      <c r="S2044" s="421" t="n"/>
      <c r="T2044" s="421" t="n"/>
      <c r="U2044" s="421" t="n"/>
      <c r="V2044" s="421" t="n"/>
      <c r="W2044" s="421" t="n"/>
      <c r="X2044" s="421" t="n"/>
      <c r="Y2044" s="421" t="n"/>
      <c r="Z2044" s="421" t="n"/>
      <c r="AA2044" s="421" t="n"/>
      <c r="AB2044" s="421" t="n"/>
      <c r="AC2044" s="421" t="n"/>
      <c r="AD2044" s="421" t="n"/>
      <c r="AE2044" s="421" t="n"/>
      <c r="AF2044" s="421" t="n"/>
      <c r="AG2044" s="421" t="n"/>
      <c r="AH2044" s="421" t="n"/>
      <c r="AI2044" s="421" t="n"/>
      <c r="AJ2044" s="297" t="n"/>
      <c r="AK2044" s="297" t="n"/>
      <c r="AL2044" s="284" t="n"/>
      <c r="AM2044" s="297" t="n"/>
      <c r="AN2044" s="285" t="n"/>
      <c r="AO2044" s="297" t="n"/>
      <c r="AP2044" s="297" t="n"/>
      <c r="AQ2044" s="297" t="n"/>
      <c r="AR2044" s="297" t="n"/>
      <c r="AS2044" s="297" t="n"/>
      <c r="AT2044" s="285" t="n"/>
      <c r="AU2044" s="297" t="n"/>
      <c r="AV2044" s="297" t="n"/>
      <c r="AW2044" s="297" t="n"/>
      <c r="AX2044" s="297" t="n"/>
      <c r="AY2044" s="286" t="n"/>
      <c r="AZ2044" s="286" t="n"/>
      <c r="BA2044" s="287" t="n"/>
      <c r="BB2044" s="286" t="n"/>
      <c r="BC2044" s="286" t="n"/>
      <c r="BD2044" s="286" t="n"/>
      <c r="BE2044" s="286" t="n"/>
      <c r="BF2044" s="286" t="n"/>
      <c r="BG2044" s="286" t="n"/>
      <c r="BH2044" s="297" t="n"/>
      <c r="BI2044" s="297" t="n"/>
      <c r="BJ2044" s="297" t="n"/>
      <c r="BK2044" s="297" t="n"/>
      <c r="BL2044" s="297" t="n"/>
      <c r="BM2044" s="297" t="n"/>
      <c r="BN2044" s="297" t="n"/>
      <c r="BO2044" s="285" t="n"/>
      <c r="BP2044" s="297" t="n"/>
      <c r="BQ2044" s="297" t="n"/>
      <c r="BR2044" s="297" t="n"/>
      <c r="BS2044" s="297" t="n"/>
      <c r="BT2044" s="297" t="n"/>
      <c r="BU2044" s="297" t="n"/>
      <c r="BV2044" s="297" t="n"/>
      <c r="BW2044" s="288" t="n"/>
      <c r="BX2044" s="276">
        <f>SUM(IF(COUNTIF(MediaScorecard!CC2531, "*1.*"), 2, 0), IF(COUNTIF(MediaScorecard!CC2531, "*2.*"), 2, 0), IF(COUNTIF(MediaScorecard!CC2531, "*3.*"), 2, 0), IF(COUNTIF(MediaScorecard!CC2531, "*4.*"), 2, 0), IF(COUNTIF(MediaScorecard!CC2531, "*5.*"), 2, 0), IF(COUNTIF(MediaScorecard!CC2531, "*6.*"), 2, 0))</f>
        <v/>
      </c>
      <c r="BY2044" s="277">
        <f t="array" ref="BY2044">SUM(VALUE(AT2044),VALUE(AU2044),VALUE(AV2044),VALUE(AW2044),VALUE(AX2044),VALUE(AY2044),VALUE(AZ2044),VALUE(BB2044),VALUE(BC2044),VALUE(BD2044),VALUE(BE2044),VALUE(BF2044),VALUE(BG2044),VALUE(BH2044),VALUE(BI2044),VALUE(BJ2044),VALUE(BK2044),VALUE(BL2044),VALUE(BM2044),VALUE(BN2044),VALUE(BO2044),VALUE(BP2044),VALUE(BQ2044),VALUE(BR2044),VALUE(BS2044),VALUE(BT2044),VALUE(BU2044),VALUE(BV2044),VALUE(BW2044))</f>
        <v/>
      </c>
      <c r="BZ2044" s="307" t="n"/>
      <c r="CA2044" s="307" t="n"/>
      <c r="CB2044" s="307" t="n"/>
      <c r="CC2044" s="307" t="n"/>
      <c r="CD2044" s="307" t="n"/>
      <c r="CE2044" s="307" t="n"/>
      <c r="CF2044" s="307" t="n"/>
      <c r="CG2044" s="307" t="n"/>
      <c r="CH2044" s="307" t="n"/>
      <c r="CI2044" s="307" t="n"/>
      <c r="CJ2044" s="307" t="n"/>
      <c r="CK2044" s="307" t="n"/>
      <c r="CL2044" s="307" t="n"/>
      <c r="CM2044" s="307" t="n"/>
      <c r="CN2044" s="307" t="n"/>
      <c r="CO2044" s="307" t="n"/>
      <c r="CP2044" s="307" t="n"/>
      <c r="CQ2044" s="307" t="n"/>
      <c r="CR2044" s="279" t="n"/>
      <c r="CS2044" s="280" t="n"/>
      <c r="CT2044" s="421">
        <f>(IF(OR(MediaScorecard!BG2531="x", MediaScorecard!BH2531="x",MediaScorecard!BI2531="x",MediaScorecard!BJ2531="x",MediaScorecard!BK2531="x"),1, 2))</f>
        <v/>
      </c>
      <c r="CU2044" s="308" t="n"/>
      <c r="CV2044" s="308" t="n"/>
      <c r="CW2044" s="308" t="n"/>
      <c r="CX2044" s="309" t="n"/>
      <c r="CY2044" s="308" t="n"/>
      <c r="CZ2044" s="308" t="n"/>
      <c r="DA2044" s="308" t="n"/>
    </row>
    <row r="2045" ht="21" customHeight="1" s="590">
      <c r="A2045" s="421" t="n"/>
      <c r="B2045" s="270" t="n"/>
      <c r="C2045" s="269" t="n"/>
      <c r="D2045" s="267" t="n"/>
      <c r="E2045" s="267" t="n"/>
      <c r="F2045" s="268" t="n"/>
      <c r="G2045" s="421" t="n"/>
      <c r="H2045" s="269" t="n"/>
      <c r="I2045" s="421" t="n"/>
      <c r="J2045" s="421" t="n"/>
      <c r="K2045" s="421" t="n"/>
      <c r="L2045" s="421" t="n"/>
      <c r="M2045" s="421" t="n"/>
      <c r="N2045" s="421" t="n"/>
      <c r="O2045" s="421" t="n"/>
      <c r="P2045" s="421" t="n"/>
      <c r="Q2045" s="421" t="n"/>
      <c r="R2045" s="270" t="n"/>
      <c r="S2045" s="421" t="n"/>
      <c r="T2045" s="421" t="n"/>
      <c r="U2045" s="421" t="n"/>
      <c r="V2045" s="421" t="n"/>
      <c r="W2045" s="421" t="n"/>
      <c r="X2045" s="421" t="n"/>
      <c r="Y2045" s="421" t="n"/>
      <c r="Z2045" s="421" t="n"/>
      <c r="AA2045" s="421" t="n"/>
      <c r="AB2045" s="421" t="n"/>
      <c r="AC2045" s="421" t="n"/>
      <c r="AD2045" s="421" t="n"/>
      <c r="AE2045" s="421" t="n"/>
      <c r="AF2045" s="421" t="n"/>
      <c r="AG2045" s="421" t="n"/>
      <c r="AH2045" s="421" t="n"/>
      <c r="AI2045" s="421" t="n"/>
      <c r="AJ2045" s="297" t="n"/>
      <c r="AK2045" s="297" t="n"/>
      <c r="AL2045" s="284" t="n"/>
      <c r="AM2045" s="297" t="n"/>
      <c r="AN2045" s="285" t="n"/>
      <c r="AO2045" s="297" t="n"/>
      <c r="AP2045" s="297" t="n"/>
      <c r="AQ2045" s="297" t="n"/>
      <c r="AR2045" s="297" t="n"/>
      <c r="AS2045" s="297" t="n"/>
      <c r="AT2045" s="285" t="n"/>
      <c r="AU2045" s="297" t="n"/>
      <c r="AV2045" s="297" t="n"/>
      <c r="AW2045" s="297" t="n"/>
      <c r="AX2045" s="297" t="n"/>
      <c r="AY2045" s="286" t="n"/>
      <c r="AZ2045" s="286" t="n"/>
      <c r="BA2045" s="287" t="n"/>
      <c r="BB2045" s="286" t="n"/>
      <c r="BC2045" s="286" t="n"/>
      <c r="BD2045" s="286" t="n"/>
      <c r="BE2045" s="286" t="n"/>
      <c r="BF2045" s="286" t="n"/>
      <c r="BG2045" s="286" t="n"/>
      <c r="BH2045" s="297" t="n"/>
      <c r="BI2045" s="297" t="n"/>
      <c r="BJ2045" s="297" t="n"/>
      <c r="BK2045" s="297" t="n"/>
      <c r="BL2045" s="297" t="n"/>
      <c r="BM2045" s="297" t="n"/>
      <c r="BN2045" s="297" t="n"/>
      <c r="BO2045" s="285" t="n"/>
      <c r="BP2045" s="297" t="n"/>
      <c r="BQ2045" s="297" t="n"/>
      <c r="BR2045" s="297" t="n"/>
      <c r="BS2045" s="297" t="n"/>
      <c r="BT2045" s="297" t="n"/>
      <c r="BU2045" s="297" t="n"/>
      <c r="BV2045" s="297" t="n"/>
      <c r="BW2045" s="288" t="n"/>
      <c r="BX2045" s="276">
        <f>SUM(IF(COUNTIF(MediaScorecard!CC2532, "*1.*"), 2, 0), IF(COUNTIF(MediaScorecard!CC2532, "*2.*"), 2, 0), IF(COUNTIF(MediaScorecard!CC2532, "*3.*"), 2, 0), IF(COUNTIF(MediaScorecard!CC2532, "*4.*"), 2, 0), IF(COUNTIF(MediaScorecard!CC2532, "*5.*"), 2, 0), IF(COUNTIF(MediaScorecard!CC2532, "*6.*"), 2, 0))</f>
        <v/>
      </c>
      <c r="BY2045" s="277">
        <f t="array" ref="BY2045">SUM(VALUE(AT2045),VALUE(AU2045),VALUE(AV2045),VALUE(AW2045),VALUE(AX2045),VALUE(AY2045),VALUE(AZ2045),VALUE(BB2045),VALUE(BC2045),VALUE(BD2045),VALUE(BE2045),VALUE(BF2045),VALUE(BG2045),VALUE(BH2045),VALUE(BI2045),VALUE(BJ2045),VALUE(BK2045),VALUE(BL2045),VALUE(BM2045),VALUE(BN2045),VALUE(BO2045),VALUE(BP2045),VALUE(BQ2045),VALUE(BR2045),VALUE(BS2045),VALUE(BT2045),VALUE(BU2045),VALUE(BV2045),VALUE(BW2045))</f>
        <v/>
      </c>
      <c r="BZ2045" s="307" t="n"/>
      <c r="CA2045" s="307" t="n"/>
      <c r="CB2045" s="307" t="n"/>
      <c r="CC2045" s="307" t="n"/>
      <c r="CD2045" s="307" t="n"/>
      <c r="CE2045" s="307" t="n"/>
      <c r="CF2045" s="307" t="n"/>
      <c r="CG2045" s="307" t="n"/>
      <c r="CH2045" s="307" t="n"/>
      <c r="CI2045" s="307" t="n"/>
      <c r="CJ2045" s="307" t="n"/>
      <c r="CK2045" s="307" t="n"/>
      <c r="CL2045" s="307" t="n"/>
      <c r="CM2045" s="307" t="n"/>
      <c r="CN2045" s="307" t="n"/>
      <c r="CO2045" s="307" t="n"/>
      <c r="CP2045" s="307" t="n"/>
      <c r="CQ2045" s="307" t="n"/>
      <c r="CR2045" s="279" t="n"/>
      <c r="CS2045" s="280" t="n"/>
      <c r="CT2045" s="421">
        <f>(IF(OR(MediaScorecard!BG2532="x", MediaScorecard!BH2532="x",MediaScorecard!BI2532="x",MediaScorecard!BJ2532="x",MediaScorecard!BK2532="x"),1, 2))</f>
        <v/>
      </c>
      <c r="CU2045" s="308" t="n"/>
      <c r="CV2045" s="308" t="n"/>
      <c r="CW2045" s="308" t="n"/>
      <c r="CX2045" s="309" t="n"/>
      <c r="CY2045" s="308" t="n"/>
      <c r="CZ2045" s="308" t="n"/>
      <c r="DA2045" s="308" t="n"/>
    </row>
    <row r="2046" ht="21" customHeight="1" s="590">
      <c r="A2046" s="421" t="n"/>
      <c r="B2046" s="270" t="n"/>
      <c r="C2046" s="269" t="n"/>
      <c r="D2046" s="267" t="n"/>
      <c r="E2046" s="267" t="n"/>
      <c r="F2046" s="268" t="n"/>
      <c r="G2046" s="421" t="n"/>
      <c r="H2046" s="269" t="n"/>
      <c r="I2046" s="421" t="n"/>
      <c r="J2046" s="421" t="n"/>
      <c r="K2046" s="421" t="n"/>
      <c r="L2046" s="421" t="n"/>
      <c r="M2046" s="421" t="n"/>
      <c r="N2046" s="421" t="n"/>
      <c r="O2046" s="421" t="n"/>
      <c r="P2046" s="421" t="n"/>
      <c r="Q2046" s="421" t="n"/>
      <c r="R2046" s="270" t="n"/>
      <c r="S2046" s="421" t="n"/>
      <c r="T2046" s="421" t="n"/>
      <c r="U2046" s="421" t="n"/>
      <c r="V2046" s="421" t="n"/>
      <c r="W2046" s="421" t="n"/>
      <c r="X2046" s="421" t="n"/>
      <c r="Y2046" s="421" t="n"/>
      <c r="Z2046" s="421" t="n"/>
      <c r="AA2046" s="421" t="n"/>
      <c r="AB2046" s="421" t="n"/>
      <c r="AC2046" s="421" t="n"/>
      <c r="AD2046" s="421" t="n"/>
      <c r="AE2046" s="421" t="n"/>
      <c r="AF2046" s="421" t="n"/>
      <c r="AG2046" s="421" t="n"/>
      <c r="AH2046" s="421" t="n"/>
      <c r="AI2046" s="421" t="n"/>
      <c r="AJ2046" s="297" t="n"/>
      <c r="AK2046" s="297" t="n"/>
      <c r="AL2046" s="284" t="n"/>
      <c r="AM2046" s="297" t="n"/>
      <c r="AN2046" s="285" t="n"/>
      <c r="AO2046" s="297" t="n"/>
      <c r="AP2046" s="297" t="n"/>
      <c r="AQ2046" s="297" t="n"/>
      <c r="AR2046" s="297" t="n"/>
      <c r="AS2046" s="297" t="n"/>
      <c r="AT2046" s="285" t="n"/>
      <c r="AU2046" s="297" t="n"/>
      <c r="AV2046" s="297" t="n"/>
      <c r="AW2046" s="297" t="n"/>
      <c r="AX2046" s="297" t="n"/>
      <c r="AY2046" s="286" t="n"/>
      <c r="AZ2046" s="286" t="n"/>
      <c r="BA2046" s="287" t="n"/>
      <c r="BB2046" s="286" t="n"/>
      <c r="BC2046" s="286" t="n"/>
      <c r="BD2046" s="286" t="n"/>
      <c r="BE2046" s="286" t="n"/>
      <c r="BF2046" s="286" t="n"/>
      <c r="BG2046" s="286" t="n"/>
      <c r="BH2046" s="297" t="n"/>
      <c r="BI2046" s="297" t="n"/>
      <c r="BJ2046" s="297" t="n"/>
      <c r="BK2046" s="297" t="n"/>
      <c r="BL2046" s="297" t="n"/>
      <c r="BM2046" s="297" t="n"/>
      <c r="BN2046" s="297" t="n"/>
      <c r="BO2046" s="285" t="n"/>
      <c r="BP2046" s="297" t="n"/>
      <c r="BQ2046" s="297" t="n"/>
      <c r="BR2046" s="297" t="n"/>
      <c r="BS2046" s="297" t="n"/>
      <c r="BT2046" s="297" t="n"/>
      <c r="BU2046" s="297" t="n"/>
      <c r="BV2046" s="297" t="n"/>
      <c r="BW2046" s="288" t="n"/>
      <c r="BX2046" s="276">
        <f>SUM(IF(COUNTIF(MediaScorecard!CC2533, "*1.*"), 2, 0), IF(COUNTIF(MediaScorecard!CC2533, "*2.*"), 2, 0), IF(COUNTIF(MediaScorecard!CC2533, "*3.*"), 2, 0), IF(COUNTIF(MediaScorecard!CC2533, "*4.*"), 2, 0), IF(COUNTIF(MediaScorecard!CC2533, "*5.*"), 2, 0), IF(COUNTIF(MediaScorecard!CC2533, "*6.*"), 2, 0))</f>
        <v/>
      </c>
      <c r="BY2046" s="277">
        <f t="array" ref="BY2046">SUM(VALUE(AT2046),VALUE(AU2046),VALUE(AV2046),VALUE(AW2046),VALUE(AX2046),VALUE(AY2046),VALUE(AZ2046),VALUE(BB2046),VALUE(BC2046),VALUE(BD2046),VALUE(BE2046),VALUE(BF2046),VALUE(BG2046),VALUE(BH2046),VALUE(BI2046),VALUE(BJ2046),VALUE(BK2046),VALUE(BL2046),VALUE(BM2046),VALUE(BN2046),VALUE(BO2046),VALUE(BP2046),VALUE(BQ2046),VALUE(BR2046),VALUE(BS2046),VALUE(BT2046),VALUE(BU2046),VALUE(BV2046),VALUE(BW2046))</f>
        <v/>
      </c>
      <c r="BZ2046" s="307" t="n"/>
      <c r="CA2046" s="307" t="n"/>
      <c r="CB2046" s="307" t="n"/>
      <c r="CC2046" s="307" t="n"/>
      <c r="CD2046" s="307" t="n"/>
      <c r="CE2046" s="307" t="n"/>
      <c r="CF2046" s="307" t="n"/>
      <c r="CG2046" s="307" t="n"/>
      <c r="CH2046" s="307" t="n"/>
      <c r="CI2046" s="307" t="n"/>
      <c r="CJ2046" s="307" t="n"/>
      <c r="CK2046" s="307" t="n"/>
      <c r="CL2046" s="307" t="n"/>
      <c r="CM2046" s="307" t="n"/>
      <c r="CN2046" s="307" t="n"/>
      <c r="CO2046" s="307" t="n"/>
      <c r="CP2046" s="307" t="n"/>
      <c r="CQ2046" s="307" t="n"/>
      <c r="CR2046" s="279" t="n"/>
      <c r="CS2046" s="280" t="n"/>
      <c r="CT2046" s="421">
        <f>(IF(OR(MediaScorecard!BG2533="x", MediaScorecard!BH2533="x",MediaScorecard!BI2533="x",MediaScorecard!BJ2533="x",MediaScorecard!BK2533="x"),1, 2))</f>
        <v/>
      </c>
      <c r="CU2046" s="308" t="n"/>
      <c r="CV2046" s="308" t="n"/>
      <c r="CW2046" s="308" t="n"/>
      <c r="CX2046" s="309" t="n"/>
      <c r="CY2046" s="308" t="n"/>
      <c r="CZ2046" s="308" t="n"/>
      <c r="DA2046" s="308" t="n"/>
    </row>
    <row r="2047" ht="21" customHeight="1" s="590">
      <c r="A2047" s="421" t="n"/>
      <c r="B2047" s="270" t="n"/>
      <c r="C2047" s="269" t="n"/>
      <c r="D2047" s="267" t="n"/>
      <c r="E2047" s="267" t="n"/>
      <c r="F2047" s="268" t="n"/>
      <c r="G2047" s="421" t="n"/>
      <c r="H2047" s="269" t="n"/>
      <c r="I2047" s="421" t="n"/>
      <c r="J2047" s="421" t="n"/>
      <c r="K2047" s="421" t="n"/>
      <c r="L2047" s="421" t="n"/>
      <c r="M2047" s="421" t="n"/>
      <c r="N2047" s="421" t="n"/>
      <c r="O2047" s="421" t="n"/>
      <c r="P2047" s="421" t="n"/>
      <c r="Q2047" s="421" t="n"/>
      <c r="R2047" s="270" t="n"/>
      <c r="S2047" s="421" t="n"/>
      <c r="T2047" s="421" t="n"/>
      <c r="U2047" s="421" t="n"/>
      <c r="V2047" s="421" t="n"/>
      <c r="W2047" s="421" t="n"/>
      <c r="X2047" s="421" t="n"/>
      <c r="Y2047" s="421" t="n"/>
      <c r="Z2047" s="421" t="n"/>
      <c r="AA2047" s="421" t="n"/>
      <c r="AB2047" s="421" t="n"/>
      <c r="AC2047" s="421" t="n"/>
      <c r="AD2047" s="421" t="n"/>
      <c r="AE2047" s="421" t="n"/>
      <c r="AF2047" s="421" t="n"/>
      <c r="AG2047" s="421" t="n"/>
      <c r="AH2047" s="421" t="n"/>
      <c r="AI2047" s="421" t="n"/>
      <c r="AJ2047" s="297" t="n"/>
      <c r="AK2047" s="297" t="n"/>
      <c r="AL2047" s="284" t="n"/>
      <c r="AM2047" s="297" t="n"/>
      <c r="AN2047" s="285" t="n"/>
      <c r="AO2047" s="297" t="n"/>
      <c r="AP2047" s="297" t="n"/>
      <c r="AQ2047" s="297" t="n"/>
      <c r="AR2047" s="297" t="n"/>
      <c r="AS2047" s="297" t="n"/>
      <c r="AT2047" s="285" t="n"/>
      <c r="AU2047" s="297" t="n"/>
      <c r="AV2047" s="297" t="n"/>
      <c r="AW2047" s="297" t="n"/>
      <c r="AX2047" s="297" t="n"/>
      <c r="AY2047" s="286" t="n"/>
      <c r="AZ2047" s="286" t="n"/>
      <c r="BA2047" s="287" t="n"/>
      <c r="BB2047" s="286" t="n"/>
      <c r="BC2047" s="286" t="n"/>
      <c r="BD2047" s="286" t="n"/>
      <c r="BE2047" s="286" t="n"/>
      <c r="BF2047" s="286" t="n"/>
      <c r="BG2047" s="286" t="n"/>
      <c r="BH2047" s="297" t="n"/>
      <c r="BI2047" s="297" t="n"/>
      <c r="BJ2047" s="297" t="n"/>
      <c r="BK2047" s="297" t="n"/>
      <c r="BL2047" s="297" t="n"/>
      <c r="BM2047" s="297" t="n"/>
      <c r="BN2047" s="297" t="n"/>
      <c r="BO2047" s="285" t="n"/>
      <c r="BP2047" s="297" t="n"/>
      <c r="BQ2047" s="297" t="n"/>
      <c r="BR2047" s="297" t="n"/>
      <c r="BS2047" s="297" t="n"/>
      <c r="BT2047" s="297" t="n"/>
      <c r="BU2047" s="297" t="n"/>
      <c r="BV2047" s="297" t="n"/>
      <c r="BW2047" s="288" t="n"/>
      <c r="BX2047" s="276">
        <f>SUM(IF(COUNTIF(MediaScorecard!CC2534, "*1.*"), 2, 0), IF(COUNTIF(MediaScorecard!CC2534, "*2.*"), 2, 0), IF(COUNTIF(MediaScorecard!CC2534, "*3.*"), 2, 0), IF(COUNTIF(MediaScorecard!CC2534, "*4.*"), 2, 0), IF(COUNTIF(MediaScorecard!CC2534, "*5.*"), 2, 0), IF(COUNTIF(MediaScorecard!CC2534, "*6.*"), 2, 0))</f>
        <v/>
      </c>
      <c r="BY2047" s="277">
        <f t="array" ref="BY2047">SUM(VALUE(AT2047),VALUE(AU2047),VALUE(AV2047),VALUE(AW2047),VALUE(AX2047),VALUE(AY2047),VALUE(AZ2047),VALUE(BB2047),VALUE(BC2047),VALUE(BD2047),VALUE(BE2047),VALUE(BF2047),VALUE(BG2047),VALUE(BH2047),VALUE(BI2047),VALUE(BJ2047),VALUE(BK2047),VALUE(BL2047),VALUE(BM2047),VALUE(BN2047),VALUE(BO2047),VALUE(BP2047),VALUE(BQ2047),VALUE(BR2047),VALUE(BS2047),VALUE(BT2047),VALUE(BU2047),VALUE(BV2047),VALUE(BW2047))</f>
        <v/>
      </c>
      <c r="BZ2047" s="307" t="n"/>
      <c r="CA2047" s="307" t="n"/>
      <c r="CB2047" s="307" t="n"/>
      <c r="CC2047" s="307" t="n"/>
      <c r="CD2047" s="307" t="n"/>
      <c r="CE2047" s="307" t="n"/>
      <c r="CF2047" s="307" t="n"/>
      <c r="CG2047" s="307" t="n"/>
      <c r="CH2047" s="307" t="n"/>
      <c r="CI2047" s="307" t="n"/>
      <c r="CJ2047" s="307" t="n"/>
      <c r="CK2047" s="307" t="n"/>
      <c r="CL2047" s="307" t="n"/>
      <c r="CM2047" s="307" t="n"/>
      <c r="CN2047" s="307" t="n"/>
      <c r="CO2047" s="307" t="n"/>
      <c r="CP2047" s="307" t="n"/>
      <c r="CQ2047" s="307" t="n"/>
      <c r="CR2047" s="279" t="n"/>
      <c r="CS2047" s="280" t="n"/>
      <c r="CT2047" s="421">
        <f>(IF(OR(MediaScorecard!BG2534="x", MediaScorecard!BH2534="x",MediaScorecard!BI2534="x",MediaScorecard!BJ2534="x",MediaScorecard!BK2534="x"),1, 2))</f>
        <v/>
      </c>
      <c r="CU2047" s="308" t="n"/>
      <c r="CV2047" s="308" t="n"/>
      <c r="CW2047" s="308" t="n"/>
      <c r="CX2047" s="309" t="n"/>
      <c r="CY2047" s="308" t="n"/>
      <c r="CZ2047" s="308" t="n"/>
      <c r="DA2047" s="308" t="n"/>
    </row>
    <row r="2048" ht="21" customHeight="1" s="590">
      <c r="A2048" s="421" t="n"/>
      <c r="B2048" s="270" t="n"/>
      <c r="C2048" s="269" t="n"/>
      <c r="D2048" s="267" t="n"/>
      <c r="E2048" s="267" t="n"/>
      <c r="F2048" s="268" t="n"/>
      <c r="G2048" s="421" t="n"/>
      <c r="H2048" s="269" t="n"/>
      <c r="I2048" s="421" t="n"/>
      <c r="J2048" s="421" t="n"/>
      <c r="K2048" s="421" t="n"/>
      <c r="L2048" s="421" t="n"/>
      <c r="M2048" s="421" t="n"/>
      <c r="N2048" s="421" t="n"/>
      <c r="O2048" s="421" t="n"/>
      <c r="P2048" s="421" t="n"/>
      <c r="Q2048" s="421" t="n"/>
      <c r="R2048" s="270" t="n"/>
      <c r="S2048" s="421" t="n"/>
      <c r="T2048" s="421" t="n"/>
      <c r="U2048" s="421" t="n"/>
      <c r="V2048" s="421" t="n"/>
      <c r="W2048" s="421" t="n"/>
      <c r="X2048" s="421" t="n"/>
      <c r="Y2048" s="421" t="n"/>
      <c r="Z2048" s="421" t="n"/>
      <c r="AA2048" s="421" t="n"/>
      <c r="AB2048" s="421" t="n"/>
      <c r="AC2048" s="421" t="n"/>
      <c r="AD2048" s="421" t="n"/>
      <c r="AE2048" s="421" t="n"/>
      <c r="AF2048" s="421" t="n"/>
      <c r="AG2048" s="421" t="n"/>
      <c r="AH2048" s="421" t="n"/>
      <c r="AI2048" s="421" t="n"/>
      <c r="AJ2048" s="297" t="n"/>
      <c r="AK2048" s="297" t="n"/>
      <c r="AL2048" s="284" t="n"/>
      <c r="AM2048" s="297" t="n"/>
      <c r="AN2048" s="285" t="n"/>
      <c r="AO2048" s="297" t="n"/>
      <c r="AP2048" s="297" t="n"/>
      <c r="AQ2048" s="297" t="n"/>
      <c r="AR2048" s="297" t="n"/>
      <c r="AS2048" s="297" t="n"/>
      <c r="AT2048" s="285" t="n"/>
      <c r="AU2048" s="297" t="n"/>
      <c r="AV2048" s="297" t="n"/>
      <c r="AW2048" s="297" t="n"/>
      <c r="AX2048" s="297" t="n"/>
      <c r="AY2048" s="286" t="n"/>
      <c r="AZ2048" s="286" t="n"/>
      <c r="BA2048" s="287" t="n"/>
      <c r="BB2048" s="286" t="n"/>
      <c r="BC2048" s="286" t="n"/>
      <c r="BD2048" s="286" t="n"/>
      <c r="BE2048" s="286" t="n"/>
      <c r="BF2048" s="286" t="n"/>
      <c r="BG2048" s="286" t="n"/>
      <c r="BH2048" s="297" t="n"/>
      <c r="BI2048" s="297" t="n"/>
      <c r="BJ2048" s="297" t="n"/>
      <c r="BK2048" s="297" t="n"/>
      <c r="BL2048" s="297" t="n"/>
      <c r="BM2048" s="297" t="n"/>
      <c r="BN2048" s="297" t="n"/>
      <c r="BO2048" s="285" t="n"/>
      <c r="BP2048" s="297" t="n"/>
      <c r="BQ2048" s="297" t="n"/>
      <c r="BR2048" s="297" t="n"/>
      <c r="BS2048" s="297" t="n"/>
      <c r="BT2048" s="297" t="n"/>
      <c r="BU2048" s="297" t="n"/>
      <c r="BV2048" s="297" t="n"/>
      <c r="BW2048" s="288" t="n"/>
      <c r="BX2048" s="276">
        <f>SUM(IF(COUNTIF(MediaScorecard!CC2535, "*1.*"), 2, 0), IF(COUNTIF(MediaScorecard!CC2535, "*2.*"), 2, 0), IF(COUNTIF(MediaScorecard!CC2535, "*3.*"), 2, 0), IF(COUNTIF(MediaScorecard!CC2535, "*4.*"), 2, 0), IF(COUNTIF(MediaScorecard!CC2535, "*5.*"), 2, 0), IF(COUNTIF(MediaScorecard!CC2535, "*6.*"), 2, 0))</f>
        <v/>
      </c>
      <c r="BY2048" s="277">
        <f t="array" ref="BY2048">SUM(VALUE(AT2048),VALUE(AU2048),VALUE(AV2048),VALUE(AW2048),VALUE(AX2048),VALUE(AY2048),VALUE(AZ2048),VALUE(BB2048),VALUE(BC2048),VALUE(BD2048),VALUE(BE2048),VALUE(BF2048),VALUE(BG2048),VALUE(BH2048),VALUE(BI2048),VALUE(BJ2048),VALUE(BK2048),VALUE(BL2048),VALUE(BM2048),VALUE(BN2048),VALUE(BO2048),VALUE(BP2048),VALUE(BQ2048),VALUE(BR2048),VALUE(BS2048),VALUE(BT2048),VALUE(BU2048),VALUE(BV2048),VALUE(BW2048))</f>
        <v/>
      </c>
      <c r="BZ2048" s="307" t="n"/>
      <c r="CA2048" s="307" t="n"/>
      <c r="CB2048" s="307" t="n"/>
      <c r="CC2048" s="307" t="n"/>
      <c r="CD2048" s="307" t="n"/>
      <c r="CE2048" s="307" t="n"/>
      <c r="CF2048" s="307" t="n"/>
      <c r="CG2048" s="307" t="n"/>
      <c r="CH2048" s="307" t="n"/>
      <c r="CI2048" s="307" t="n"/>
      <c r="CJ2048" s="307" t="n"/>
      <c r="CK2048" s="307" t="n"/>
      <c r="CL2048" s="307" t="n"/>
      <c r="CM2048" s="307" t="n"/>
      <c r="CN2048" s="307" t="n"/>
      <c r="CO2048" s="307" t="n"/>
      <c r="CP2048" s="307" t="n"/>
      <c r="CQ2048" s="307" t="n"/>
      <c r="CR2048" s="279" t="n"/>
      <c r="CS2048" s="280" t="n"/>
      <c r="CT2048" s="421">
        <f>(IF(OR(MediaScorecard!BG2535="x", MediaScorecard!BH2535="x",MediaScorecard!BI2535="x",MediaScorecard!BJ2535="x",MediaScorecard!BK2535="x"),1, 2))</f>
        <v/>
      </c>
      <c r="CU2048" s="308" t="n"/>
      <c r="CV2048" s="308" t="n"/>
      <c r="CW2048" s="308" t="n"/>
      <c r="CX2048" s="309" t="n"/>
      <c r="CY2048" s="308" t="n"/>
      <c r="CZ2048" s="308" t="n"/>
      <c r="DA2048" s="308" t="n"/>
    </row>
    <row r="2049" ht="21" customHeight="1" s="590">
      <c r="A2049" s="421" t="n"/>
      <c r="B2049" s="270" t="n"/>
      <c r="C2049" s="269" t="n"/>
      <c r="D2049" s="267" t="n"/>
      <c r="E2049" s="267" t="n"/>
      <c r="F2049" s="268" t="n"/>
      <c r="G2049" s="421" t="n"/>
      <c r="H2049" s="269" t="n"/>
      <c r="I2049" s="421" t="n"/>
      <c r="J2049" s="421" t="n"/>
      <c r="K2049" s="421" t="n"/>
      <c r="L2049" s="421" t="n"/>
      <c r="M2049" s="421" t="n"/>
      <c r="N2049" s="421" t="n"/>
      <c r="O2049" s="421" t="n"/>
      <c r="P2049" s="421" t="n"/>
      <c r="Q2049" s="421" t="n"/>
      <c r="R2049" s="270" t="n"/>
      <c r="S2049" s="421" t="n"/>
      <c r="T2049" s="421" t="n"/>
      <c r="U2049" s="421" t="n"/>
      <c r="V2049" s="421" t="n"/>
      <c r="W2049" s="421" t="n"/>
      <c r="X2049" s="421" t="n"/>
      <c r="Y2049" s="421" t="n"/>
      <c r="Z2049" s="421" t="n"/>
      <c r="AA2049" s="421" t="n"/>
      <c r="AB2049" s="421" t="n"/>
      <c r="AC2049" s="421" t="n"/>
      <c r="AD2049" s="421" t="n"/>
      <c r="AE2049" s="421" t="n"/>
      <c r="AF2049" s="421" t="n"/>
      <c r="AG2049" s="421" t="n"/>
      <c r="AH2049" s="421" t="n"/>
      <c r="AI2049" s="421" t="n"/>
      <c r="AJ2049" s="297" t="n"/>
      <c r="AK2049" s="297" t="n"/>
      <c r="AL2049" s="284" t="n"/>
      <c r="AM2049" s="297" t="n"/>
      <c r="AN2049" s="285" t="n"/>
      <c r="AO2049" s="297" t="n"/>
      <c r="AP2049" s="297" t="n"/>
      <c r="AQ2049" s="297" t="n"/>
      <c r="AR2049" s="297" t="n"/>
      <c r="AS2049" s="297" t="n"/>
      <c r="AT2049" s="285" t="n"/>
      <c r="AU2049" s="297" t="n"/>
      <c r="AV2049" s="297" t="n"/>
      <c r="AW2049" s="297" t="n"/>
      <c r="AX2049" s="297" t="n"/>
      <c r="AY2049" s="286" t="n"/>
      <c r="AZ2049" s="286" t="n"/>
      <c r="BA2049" s="287" t="n"/>
      <c r="BB2049" s="286" t="n"/>
      <c r="BC2049" s="286" t="n"/>
      <c r="BD2049" s="286" t="n"/>
      <c r="BE2049" s="286" t="n"/>
      <c r="BF2049" s="286" t="n"/>
      <c r="BG2049" s="286" t="n"/>
      <c r="BH2049" s="297" t="n"/>
      <c r="BI2049" s="297" t="n"/>
      <c r="BJ2049" s="297" t="n"/>
      <c r="BK2049" s="297" t="n"/>
      <c r="BL2049" s="297" t="n"/>
      <c r="BM2049" s="297" t="n"/>
      <c r="BN2049" s="297" t="n"/>
      <c r="BO2049" s="285" t="n"/>
      <c r="BP2049" s="297" t="n"/>
      <c r="BQ2049" s="297" t="n"/>
      <c r="BR2049" s="297" t="n"/>
      <c r="BS2049" s="297" t="n"/>
      <c r="BT2049" s="297" t="n"/>
      <c r="BU2049" s="297" t="n"/>
      <c r="BV2049" s="297" t="n"/>
      <c r="BW2049" s="288" t="n"/>
      <c r="BX2049" s="276">
        <f>SUM(IF(COUNTIF(MediaScorecard!CC2536, "*1.*"), 2, 0), IF(COUNTIF(MediaScorecard!CC2536, "*2.*"), 2, 0), IF(COUNTIF(MediaScorecard!CC2536, "*3.*"), 2, 0), IF(COUNTIF(MediaScorecard!CC2536, "*4.*"), 2, 0), IF(COUNTIF(MediaScorecard!CC2536, "*5.*"), 2, 0), IF(COUNTIF(MediaScorecard!CC2536, "*6.*"), 2, 0))</f>
        <v/>
      </c>
      <c r="BY2049" s="277">
        <f t="array" ref="BY2049">SUM(VALUE(AT2049),VALUE(AU2049),VALUE(AV2049),VALUE(AW2049),VALUE(AX2049),VALUE(AY2049),VALUE(AZ2049),VALUE(BB2049),VALUE(BC2049),VALUE(BD2049),VALUE(BE2049),VALUE(BF2049),VALUE(BG2049),VALUE(BH2049),VALUE(BI2049),VALUE(BJ2049),VALUE(BK2049),VALUE(BL2049),VALUE(BM2049),VALUE(BN2049),VALUE(BO2049),VALUE(BP2049),VALUE(BQ2049),VALUE(BR2049),VALUE(BS2049),VALUE(BT2049),VALUE(BU2049),VALUE(BV2049),VALUE(BW2049))</f>
        <v/>
      </c>
      <c r="BZ2049" s="307" t="n"/>
      <c r="CA2049" s="307" t="n"/>
      <c r="CB2049" s="307" t="n"/>
      <c r="CC2049" s="307" t="n"/>
      <c r="CD2049" s="307" t="n"/>
      <c r="CE2049" s="307" t="n"/>
      <c r="CF2049" s="307" t="n"/>
      <c r="CG2049" s="307" t="n"/>
      <c r="CH2049" s="307" t="n"/>
      <c r="CI2049" s="307" t="n"/>
      <c r="CJ2049" s="307" t="n"/>
      <c r="CK2049" s="307" t="n"/>
      <c r="CL2049" s="307" t="n"/>
      <c r="CM2049" s="307" t="n"/>
      <c r="CN2049" s="307" t="n"/>
      <c r="CO2049" s="307" t="n"/>
      <c r="CP2049" s="307" t="n"/>
      <c r="CQ2049" s="307" t="n"/>
      <c r="CR2049" s="279" t="n"/>
      <c r="CS2049" s="280" t="n"/>
      <c r="CT2049" s="421">
        <f>(IF(OR(MediaScorecard!BG2536="x", MediaScorecard!BH2536="x",MediaScorecard!BI2536="x",MediaScorecard!BJ2536="x",MediaScorecard!BK2536="x"),1, 2))</f>
        <v/>
      </c>
      <c r="CU2049" s="308" t="n"/>
      <c r="CV2049" s="308" t="n"/>
      <c r="CW2049" s="308" t="n"/>
      <c r="CX2049" s="309" t="n"/>
      <c r="CY2049" s="308" t="n"/>
      <c r="CZ2049" s="308" t="n"/>
      <c r="DA2049" s="308" t="n"/>
    </row>
    <row r="2050" ht="21" customHeight="1" s="590">
      <c r="A2050" s="421" t="n"/>
      <c r="B2050" s="270" t="n"/>
      <c r="C2050" s="269" t="n"/>
      <c r="D2050" s="267" t="n"/>
      <c r="E2050" s="267" t="n"/>
      <c r="F2050" s="268" t="n"/>
      <c r="G2050" s="421" t="n"/>
      <c r="H2050" s="269" t="n"/>
      <c r="I2050" s="421" t="n"/>
      <c r="J2050" s="421" t="n"/>
      <c r="K2050" s="421" t="n"/>
      <c r="L2050" s="421" t="n"/>
      <c r="M2050" s="421" t="n"/>
      <c r="N2050" s="421" t="n"/>
      <c r="O2050" s="421" t="n"/>
      <c r="P2050" s="421" t="n"/>
      <c r="Q2050" s="421" t="n"/>
      <c r="R2050" s="270" t="n"/>
      <c r="S2050" s="421" t="n"/>
      <c r="T2050" s="421" t="n"/>
      <c r="U2050" s="421" t="n"/>
      <c r="V2050" s="421" t="n"/>
      <c r="W2050" s="421" t="n"/>
      <c r="X2050" s="421" t="n"/>
      <c r="Y2050" s="421" t="n"/>
      <c r="Z2050" s="421" t="n"/>
      <c r="AA2050" s="421" t="n"/>
      <c r="AB2050" s="421" t="n"/>
      <c r="AC2050" s="421" t="n"/>
      <c r="AD2050" s="421" t="n"/>
      <c r="AE2050" s="421" t="n"/>
      <c r="AF2050" s="421" t="n"/>
      <c r="AG2050" s="421" t="n"/>
      <c r="AH2050" s="421" t="n"/>
      <c r="AI2050" s="421" t="n"/>
      <c r="AJ2050" s="297" t="n"/>
      <c r="AK2050" s="297" t="n"/>
      <c r="AL2050" s="284" t="n"/>
      <c r="AM2050" s="297" t="n"/>
      <c r="AN2050" s="285" t="n"/>
      <c r="AO2050" s="297" t="n"/>
      <c r="AP2050" s="297" t="n"/>
      <c r="AQ2050" s="297" t="n"/>
      <c r="AR2050" s="297" t="n"/>
      <c r="AS2050" s="297" t="n"/>
      <c r="AT2050" s="285" t="n"/>
      <c r="AU2050" s="297" t="n"/>
      <c r="AV2050" s="297" t="n"/>
      <c r="AW2050" s="297" t="n"/>
      <c r="AX2050" s="297" t="n"/>
      <c r="AY2050" s="286" t="n"/>
      <c r="AZ2050" s="286" t="n"/>
      <c r="BA2050" s="287" t="n"/>
      <c r="BB2050" s="286" t="n"/>
      <c r="BC2050" s="286" t="n"/>
      <c r="BD2050" s="286" t="n"/>
      <c r="BE2050" s="286" t="n"/>
      <c r="BF2050" s="286" t="n"/>
      <c r="BG2050" s="286" t="n"/>
      <c r="BH2050" s="297" t="n"/>
      <c r="BI2050" s="297" t="n"/>
      <c r="BJ2050" s="297" t="n"/>
      <c r="BK2050" s="297" t="n"/>
      <c r="BL2050" s="297" t="n"/>
      <c r="BM2050" s="297" t="n"/>
      <c r="BN2050" s="297" t="n"/>
      <c r="BO2050" s="285" t="n"/>
      <c r="BP2050" s="297" t="n"/>
      <c r="BQ2050" s="297" t="n"/>
      <c r="BR2050" s="297" t="n"/>
      <c r="BS2050" s="297" t="n"/>
      <c r="BT2050" s="297" t="n"/>
      <c r="BU2050" s="297" t="n"/>
      <c r="BV2050" s="297" t="n"/>
      <c r="BW2050" s="288" t="n"/>
      <c r="BX2050" s="276">
        <f>SUM(IF(COUNTIF(MediaScorecard!CC2537, "*1.*"), 2, 0), IF(COUNTIF(MediaScorecard!CC2537, "*2.*"), 2, 0), IF(COUNTIF(MediaScorecard!CC2537, "*3.*"), 2, 0), IF(COUNTIF(MediaScorecard!CC2537, "*4.*"), 2, 0), IF(COUNTIF(MediaScorecard!CC2537, "*5.*"), 2, 0), IF(COUNTIF(MediaScorecard!CC2537, "*6.*"), 2, 0))</f>
        <v/>
      </c>
      <c r="BY2050" s="277">
        <f t="array" ref="BY2050">SUM(VALUE(AT2050),VALUE(AU2050),VALUE(AV2050),VALUE(AW2050),VALUE(AX2050),VALUE(AY2050),VALUE(AZ2050),VALUE(BB2050),VALUE(BC2050),VALUE(BD2050),VALUE(BE2050),VALUE(BF2050),VALUE(BG2050),VALUE(BH2050),VALUE(BI2050),VALUE(BJ2050),VALUE(BK2050),VALUE(BL2050),VALUE(BM2050),VALUE(BN2050),VALUE(BO2050),VALUE(BP2050),VALUE(BQ2050),VALUE(BR2050),VALUE(BS2050),VALUE(BT2050),VALUE(BU2050),VALUE(BV2050),VALUE(BW2050))</f>
        <v/>
      </c>
      <c r="BZ2050" s="307" t="n"/>
      <c r="CA2050" s="307" t="n"/>
      <c r="CB2050" s="307" t="n"/>
      <c r="CC2050" s="307" t="n"/>
      <c r="CD2050" s="307" t="n"/>
      <c r="CE2050" s="307" t="n"/>
      <c r="CF2050" s="307" t="n"/>
      <c r="CG2050" s="307" t="n"/>
      <c r="CH2050" s="307" t="n"/>
      <c r="CI2050" s="307" t="n"/>
      <c r="CJ2050" s="307" t="n"/>
      <c r="CK2050" s="307" t="n"/>
      <c r="CL2050" s="307" t="n"/>
      <c r="CM2050" s="307" t="n"/>
      <c r="CN2050" s="307" t="n"/>
      <c r="CO2050" s="307" t="n"/>
      <c r="CP2050" s="307" t="n"/>
      <c r="CQ2050" s="307" t="n"/>
      <c r="CR2050" s="279" t="n"/>
      <c r="CS2050" s="280" t="n"/>
      <c r="CT2050" s="421">
        <f>(IF(OR(MediaScorecard!BG2537="x", MediaScorecard!BH2537="x",MediaScorecard!BI2537="x",MediaScorecard!BJ2537="x",MediaScorecard!BK2537="x"),1, 2))</f>
        <v/>
      </c>
      <c r="CU2050" s="308" t="n"/>
      <c r="CV2050" s="308" t="n"/>
      <c r="CW2050" s="308" t="n"/>
      <c r="CX2050" s="309" t="n"/>
      <c r="CY2050" s="308" t="n"/>
      <c r="CZ2050" s="308" t="n"/>
      <c r="DA2050" s="308" t="n"/>
    </row>
    <row r="2051" ht="21" customHeight="1" s="590">
      <c r="A2051" s="421" t="n"/>
      <c r="B2051" s="270" t="n"/>
      <c r="C2051" s="269" t="n"/>
      <c r="D2051" s="267" t="n"/>
      <c r="E2051" s="267" t="n"/>
      <c r="F2051" s="268" t="n"/>
      <c r="G2051" s="421" t="n"/>
      <c r="H2051" s="269" t="n"/>
      <c r="I2051" s="421" t="n"/>
      <c r="J2051" s="421" t="n"/>
      <c r="K2051" s="421" t="n"/>
      <c r="L2051" s="421" t="n"/>
      <c r="M2051" s="421" t="n"/>
      <c r="N2051" s="421" t="n"/>
      <c r="O2051" s="421" t="n"/>
      <c r="P2051" s="421" t="n"/>
      <c r="Q2051" s="421" t="n"/>
      <c r="R2051" s="270" t="n"/>
      <c r="S2051" s="421" t="n"/>
      <c r="T2051" s="421" t="n"/>
      <c r="U2051" s="421" t="n"/>
      <c r="V2051" s="421" t="n"/>
      <c r="W2051" s="421" t="n"/>
      <c r="X2051" s="421" t="n"/>
      <c r="Y2051" s="421" t="n"/>
      <c r="Z2051" s="421" t="n"/>
      <c r="AA2051" s="421" t="n"/>
      <c r="AB2051" s="421" t="n"/>
      <c r="AC2051" s="421" t="n"/>
      <c r="AD2051" s="421" t="n"/>
      <c r="AE2051" s="421" t="n"/>
      <c r="AF2051" s="421" t="n"/>
      <c r="AG2051" s="421" t="n"/>
      <c r="AH2051" s="421" t="n"/>
      <c r="AI2051" s="421" t="n"/>
      <c r="AJ2051" s="297" t="n"/>
      <c r="AK2051" s="297" t="n"/>
      <c r="AL2051" s="284" t="n"/>
      <c r="AM2051" s="297" t="n"/>
      <c r="AN2051" s="285" t="n"/>
      <c r="AO2051" s="297" t="n"/>
      <c r="AP2051" s="297" t="n"/>
      <c r="AQ2051" s="297" t="n"/>
      <c r="AR2051" s="297" t="n"/>
      <c r="AS2051" s="297" t="n"/>
      <c r="AT2051" s="285" t="n"/>
      <c r="AU2051" s="297" t="n"/>
      <c r="AV2051" s="297" t="n"/>
      <c r="AW2051" s="297" t="n"/>
      <c r="AX2051" s="297" t="n"/>
      <c r="AY2051" s="286" t="n"/>
      <c r="AZ2051" s="286" t="n"/>
      <c r="BA2051" s="287" t="n"/>
      <c r="BB2051" s="286" t="n"/>
      <c r="BC2051" s="286" t="n"/>
      <c r="BD2051" s="286" t="n"/>
      <c r="BE2051" s="286" t="n"/>
      <c r="BF2051" s="286" t="n"/>
      <c r="BG2051" s="286" t="n"/>
      <c r="BH2051" s="297" t="n"/>
      <c r="BI2051" s="297" t="n"/>
      <c r="BJ2051" s="297" t="n"/>
      <c r="BK2051" s="297" t="n"/>
      <c r="BL2051" s="297" t="n"/>
      <c r="BM2051" s="297" t="n"/>
      <c r="BN2051" s="297" t="n"/>
      <c r="BO2051" s="285" t="n"/>
      <c r="BP2051" s="297" t="n"/>
      <c r="BQ2051" s="297" t="n"/>
      <c r="BR2051" s="297" t="n"/>
      <c r="BS2051" s="297" t="n"/>
      <c r="BT2051" s="297" t="n"/>
      <c r="BU2051" s="297" t="n"/>
      <c r="BV2051" s="297" t="n"/>
      <c r="BW2051" s="288" t="n"/>
      <c r="BX2051" s="276">
        <f>SUM(IF(COUNTIF(MediaScorecard!CC2538, "*1.*"), 2, 0), IF(COUNTIF(MediaScorecard!CC2538, "*2.*"), 2, 0), IF(COUNTIF(MediaScorecard!CC2538, "*3.*"), 2, 0), IF(COUNTIF(MediaScorecard!CC2538, "*4.*"), 2, 0), IF(COUNTIF(MediaScorecard!CC2538, "*5.*"), 2, 0), IF(COUNTIF(MediaScorecard!CC2538, "*6.*"), 2, 0))</f>
        <v/>
      </c>
      <c r="BY2051" s="277">
        <f t="array" ref="BY2051">SUM(VALUE(AT2051),VALUE(AU2051),VALUE(AV2051),VALUE(AW2051),VALUE(AX2051),VALUE(AY2051),VALUE(AZ2051),VALUE(BB2051),VALUE(BC2051),VALUE(BD2051),VALUE(BE2051),VALUE(BF2051),VALUE(BG2051),VALUE(BH2051),VALUE(BI2051),VALUE(BJ2051),VALUE(BK2051),VALUE(BL2051),VALUE(BM2051),VALUE(BN2051),VALUE(BO2051),VALUE(BP2051),VALUE(BQ2051),VALUE(BR2051),VALUE(BS2051),VALUE(BT2051),VALUE(BU2051),VALUE(BV2051),VALUE(BW2051))</f>
        <v/>
      </c>
      <c r="BZ2051" s="307" t="n"/>
      <c r="CA2051" s="307" t="n"/>
      <c r="CB2051" s="307" t="n"/>
      <c r="CC2051" s="307" t="n"/>
      <c r="CD2051" s="307" t="n"/>
      <c r="CE2051" s="307" t="n"/>
      <c r="CF2051" s="307" t="n"/>
      <c r="CG2051" s="307" t="n"/>
      <c r="CH2051" s="307" t="n"/>
      <c r="CI2051" s="307" t="n"/>
      <c r="CJ2051" s="307" t="n"/>
      <c r="CK2051" s="307" t="n"/>
      <c r="CL2051" s="307" t="n"/>
      <c r="CM2051" s="307" t="n"/>
      <c r="CN2051" s="307" t="n"/>
      <c r="CO2051" s="307" t="n"/>
      <c r="CP2051" s="307" t="n"/>
      <c r="CQ2051" s="307" t="n"/>
      <c r="CR2051" s="279" t="n"/>
      <c r="CS2051" s="280" t="n"/>
      <c r="CT2051" s="421">
        <f>(IF(OR(MediaScorecard!BG2538="x", MediaScorecard!BH2538="x",MediaScorecard!BI2538="x",MediaScorecard!BJ2538="x",MediaScorecard!BK2538="x"),1, 2))</f>
        <v/>
      </c>
      <c r="CU2051" s="308" t="n"/>
      <c r="CV2051" s="308" t="n"/>
      <c r="CW2051" s="308" t="n"/>
      <c r="CX2051" s="309" t="n"/>
      <c r="CY2051" s="308" t="n"/>
      <c r="CZ2051" s="308" t="n"/>
      <c r="DA2051" s="308" t="n"/>
    </row>
    <row r="2052" ht="21" customHeight="1" s="590">
      <c r="A2052" s="421" t="n"/>
      <c r="B2052" s="270" t="n"/>
      <c r="C2052" s="269" t="n"/>
      <c r="D2052" s="267" t="n"/>
      <c r="E2052" s="267" t="n"/>
      <c r="F2052" s="268" t="n"/>
      <c r="G2052" s="421" t="n"/>
      <c r="H2052" s="269" t="n"/>
      <c r="I2052" s="421" t="n"/>
      <c r="J2052" s="421" t="n"/>
      <c r="K2052" s="421" t="n"/>
      <c r="L2052" s="421" t="n"/>
      <c r="M2052" s="421" t="n"/>
      <c r="N2052" s="421" t="n"/>
      <c r="O2052" s="421" t="n"/>
      <c r="P2052" s="421" t="n"/>
      <c r="Q2052" s="421" t="n"/>
      <c r="R2052" s="270" t="n"/>
      <c r="S2052" s="421" t="n"/>
      <c r="T2052" s="421" t="n"/>
      <c r="U2052" s="421" t="n"/>
      <c r="V2052" s="421" t="n"/>
      <c r="W2052" s="421" t="n"/>
      <c r="X2052" s="421" t="n"/>
      <c r="Y2052" s="421" t="n"/>
      <c r="Z2052" s="421" t="n"/>
      <c r="AA2052" s="421" t="n"/>
      <c r="AB2052" s="421" t="n"/>
      <c r="AC2052" s="421" t="n"/>
      <c r="AD2052" s="421" t="n"/>
      <c r="AE2052" s="421" t="n"/>
      <c r="AF2052" s="421" t="n"/>
      <c r="AG2052" s="421" t="n"/>
      <c r="AH2052" s="421" t="n"/>
      <c r="AI2052" s="421" t="n"/>
      <c r="AJ2052" s="297" t="n"/>
      <c r="AK2052" s="297" t="n"/>
      <c r="AL2052" s="284" t="n"/>
      <c r="AM2052" s="297" t="n"/>
      <c r="AN2052" s="285" t="n"/>
      <c r="AO2052" s="297" t="n"/>
      <c r="AP2052" s="297" t="n"/>
      <c r="AQ2052" s="297" t="n"/>
      <c r="AR2052" s="297" t="n"/>
      <c r="AS2052" s="297" t="n"/>
      <c r="AT2052" s="285" t="n"/>
      <c r="AU2052" s="297" t="n"/>
      <c r="AV2052" s="297" t="n"/>
      <c r="AW2052" s="297" t="n"/>
      <c r="AX2052" s="297" t="n"/>
      <c r="AY2052" s="286" t="n"/>
      <c r="AZ2052" s="286" t="n"/>
      <c r="BA2052" s="287" t="n"/>
      <c r="BB2052" s="286" t="n"/>
      <c r="BC2052" s="286" t="n"/>
      <c r="BD2052" s="286" t="n"/>
      <c r="BE2052" s="286" t="n"/>
      <c r="BF2052" s="286" t="n"/>
      <c r="BG2052" s="286" t="n"/>
      <c r="BH2052" s="297" t="n"/>
      <c r="BI2052" s="297" t="n"/>
      <c r="BJ2052" s="297" t="n"/>
      <c r="BK2052" s="297" t="n"/>
      <c r="BL2052" s="297" t="n"/>
      <c r="BM2052" s="297" t="n"/>
      <c r="BN2052" s="297" t="n"/>
      <c r="BO2052" s="285" t="n"/>
      <c r="BP2052" s="297" t="n"/>
      <c r="BQ2052" s="297" t="n"/>
      <c r="BR2052" s="297" t="n"/>
      <c r="BS2052" s="297" t="n"/>
      <c r="BT2052" s="297" t="n"/>
      <c r="BU2052" s="297" t="n"/>
      <c r="BV2052" s="297" t="n"/>
      <c r="BW2052" s="288" t="n"/>
      <c r="BX2052" s="276">
        <f>SUM(IF(COUNTIF(MediaScorecard!CC2539, "*1.*"), 2, 0), IF(COUNTIF(MediaScorecard!CC2539, "*2.*"), 2, 0), IF(COUNTIF(MediaScorecard!CC2539, "*3.*"), 2, 0), IF(COUNTIF(MediaScorecard!CC2539, "*4.*"), 2, 0), IF(COUNTIF(MediaScorecard!CC2539, "*5.*"), 2, 0), IF(COUNTIF(MediaScorecard!CC2539, "*6.*"), 2, 0))</f>
        <v/>
      </c>
      <c r="BY2052" s="277">
        <f t="array" ref="BY2052">SUM(VALUE(AT2052),VALUE(AU2052),VALUE(AV2052),VALUE(AW2052),VALUE(AX2052),VALUE(AY2052),VALUE(AZ2052),VALUE(BB2052),VALUE(BC2052),VALUE(BD2052),VALUE(BE2052),VALUE(BF2052),VALUE(BG2052),VALUE(BH2052),VALUE(BI2052),VALUE(BJ2052),VALUE(BK2052),VALUE(BL2052),VALUE(BM2052),VALUE(BN2052),VALUE(BO2052),VALUE(BP2052),VALUE(BQ2052),VALUE(BR2052),VALUE(BS2052),VALUE(BT2052),VALUE(BU2052),VALUE(BV2052),VALUE(BW2052))</f>
        <v/>
      </c>
      <c r="BZ2052" s="307" t="n"/>
      <c r="CA2052" s="307" t="n"/>
      <c r="CB2052" s="307" t="n"/>
      <c r="CC2052" s="307" t="n"/>
      <c r="CD2052" s="307" t="n"/>
      <c r="CE2052" s="307" t="n"/>
      <c r="CF2052" s="307" t="n"/>
      <c r="CG2052" s="307" t="n"/>
      <c r="CH2052" s="307" t="n"/>
      <c r="CI2052" s="307" t="n"/>
      <c r="CJ2052" s="307" t="n"/>
      <c r="CK2052" s="307" t="n"/>
      <c r="CL2052" s="307" t="n"/>
      <c r="CM2052" s="307" t="n"/>
      <c r="CN2052" s="307" t="n"/>
      <c r="CO2052" s="307" t="n"/>
      <c r="CP2052" s="307" t="n"/>
      <c r="CQ2052" s="307" t="n"/>
      <c r="CR2052" s="279" t="n"/>
      <c r="CS2052" s="280" t="n"/>
      <c r="CT2052" s="421">
        <f>(IF(OR(MediaScorecard!BG2539="x", MediaScorecard!BH2539="x",MediaScorecard!BI2539="x",MediaScorecard!BJ2539="x",MediaScorecard!BK2539="x"),1, 2))</f>
        <v/>
      </c>
      <c r="CU2052" s="308" t="n"/>
      <c r="CV2052" s="308" t="n"/>
      <c r="CW2052" s="308" t="n"/>
      <c r="CX2052" s="309" t="n"/>
      <c r="CY2052" s="308" t="n"/>
      <c r="CZ2052" s="308" t="n"/>
      <c r="DA2052" s="308" t="n"/>
    </row>
    <row r="2053" ht="21" customHeight="1" s="590">
      <c r="A2053" s="421" t="n"/>
      <c r="B2053" s="270" t="n"/>
      <c r="C2053" s="269" t="n"/>
      <c r="D2053" s="267" t="n"/>
      <c r="E2053" s="267" t="n"/>
      <c r="F2053" s="268" t="n"/>
      <c r="G2053" s="421" t="n"/>
      <c r="H2053" s="269" t="n"/>
      <c r="I2053" s="421" t="n"/>
      <c r="J2053" s="421" t="n"/>
      <c r="K2053" s="421" t="n"/>
      <c r="L2053" s="421" t="n"/>
      <c r="M2053" s="421" t="n"/>
      <c r="N2053" s="421" t="n"/>
      <c r="O2053" s="421" t="n"/>
      <c r="P2053" s="421" t="n"/>
      <c r="Q2053" s="421" t="n"/>
      <c r="R2053" s="270" t="n"/>
      <c r="S2053" s="421" t="n"/>
      <c r="T2053" s="421" t="n"/>
      <c r="U2053" s="421" t="n"/>
      <c r="V2053" s="421" t="n"/>
      <c r="W2053" s="421" t="n"/>
      <c r="X2053" s="421" t="n"/>
      <c r="Y2053" s="421" t="n"/>
      <c r="Z2053" s="421" t="n"/>
      <c r="AA2053" s="421" t="n"/>
      <c r="AB2053" s="421" t="n"/>
      <c r="AC2053" s="421" t="n"/>
      <c r="AD2053" s="421" t="n"/>
      <c r="AE2053" s="421" t="n"/>
      <c r="AF2053" s="421" t="n"/>
      <c r="AG2053" s="421" t="n"/>
      <c r="AH2053" s="421" t="n"/>
      <c r="AI2053" s="421" t="n"/>
      <c r="AJ2053" s="297" t="n"/>
      <c r="AK2053" s="297" t="n"/>
      <c r="AL2053" s="284" t="n"/>
      <c r="AM2053" s="297" t="n"/>
      <c r="AN2053" s="285" t="n"/>
      <c r="AO2053" s="297" t="n"/>
      <c r="AP2053" s="297" t="n"/>
      <c r="AQ2053" s="297" t="n"/>
      <c r="AR2053" s="297" t="n"/>
      <c r="AS2053" s="297" t="n"/>
      <c r="AT2053" s="285" t="n"/>
      <c r="AU2053" s="297" t="n"/>
      <c r="AV2053" s="297" t="n"/>
      <c r="AW2053" s="297" t="n"/>
      <c r="AX2053" s="297" t="n"/>
      <c r="AY2053" s="286" t="n"/>
      <c r="AZ2053" s="286" t="n"/>
      <c r="BA2053" s="287" t="n"/>
      <c r="BB2053" s="286" t="n"/>
      <c r="BC2053" s="286" t="n"/>
      <c r="BD2053" s="286" t="n"/>
      <c r="BE2053" s="286" t="n"/>
      <c r="BF2053" s="286" t="n"/>
      <c r="BG2053" s="286" t="n"/>
      <c r="BH2053" s="297" t="n"/>
      <c r="BI2053" s="297" t="n"/>
      <c r="BJ2053" s="297" t="n"/>
      <c r="BK2053" s="297" t="n"/>
      <c r="BL2053" s="297" t="n"/>
      <c r="BM2053" s="297" t="n"/>
      <c r="BN2053" s="297" t="n"/>
      <c r="BO2053" s="285" t="n"/>
      <c r="BP2053" s="297" t="n"/>
      <c r="BQ2053" s="297" t="n"/>
      <c r="BR2053" s="297" t="n"/>
      <c r="BS2053" s="297" t="n"/>
      <c r="BT2053" s="297" t="n"/>
      <c r="BU2053" s="297" t="n"/>
      <c r="BV2053" s="297" t="n"/>
      <c r="BW2053" s="288" t="n"/>
      <c r="BX2053" s="276">
        <f>SUM(IF(COUNTIF(MediaScorecard!CC2540, "*1.*"), 2, 0), IF(COUNTIF(MediaScorecard!CC2540, "*2.*"), 2, 0), IF(COUNTIF(MediaScorecard!CC2540, "*3.*"), 2, 0), IF(COUNTIF(MediaScorecard!CC2540, "*4.*"), 2, 0), IF(COUNTIF(MediaScorecard!CC2540, "*5.*"), 2, 0), IF(COUNTIF(MediaScorecard!CC2540, "*6.*"), 2, 0))</f>
        <v/>
      </c>
      <c r="BY2053" s="277">
        <f t="array" ref="BY2053">SUM(VALUE(AT2053),VALUE(AU2053),VALUE(AV2053),VALUE(AW2053),VALUE(AX2053),VALUE(AY2053),VALUE(AZ2053),VALUE(BB2053),VALUE(BC2053),VALUE(BD2053),VALUE(BE2053),VALUE(BF2053),VALUE(BG2053),VALUE(BH2053),VALUE(BI2053),VALUE(BJ2053),VALUE(BK2053),VALUE(BL2053),VALUE(BM2053),VALUE(BN2053),VALUE(BO2053),VALUE(BP2053),VALUE(BQ2053),VALUE(BR2053),VALUE(BS2053),VALUE(BT2053),VALUE(BU2053),VALUE(BV2053),VALUE(BW2053))</f>
        <v/>
      </c>
      <c r="BZ2053" s="307" t="n"/>
      <c r="CA2053" s="307" t="n"/>
      <c r="CB2053" s="307" t="n"/>
      <c r="CC2053" s="307" t="n"/>
      <c r="CD2053" s="307" t="n"/>
      <c r="CE2053" s="307" t="n"/>
      <c r="CF2053" s="307" t="n"/>
      <c r="CG2053" s="307" t="n"/>
      <c r="CH2053" s="307" t="n"/>
      <c r="CI2053" s="307" t="n"/>
      <c r="CJ2053" s="307" t="n"/>
      <c r="CK2053" s="307" t="n"/>
      <c r="CL2053" s="307" t="n"/>
      <c r="CM2053" s="307" t="n"/>
      <c r="CN2053" s="307" t="n"/>
      <c r="CO2053" s="307" t="n"/>
      <c r="CP2053" s="307" t="n"/>
      <c r="CQ2053" s="307" t="n"/>
      <c r="CR2053" s="279" t="n"/>
      <c r="CS2053" s="280" t="n"/>
      <c r="CT2053" s="421">
        <f>(IF(OR(MediaScorecard!BG2540="x", MediaScorecard!BH2540="x",MediaScorecard!BI2540="x",MediaScorecard!BJ2540="x",MediaScorecard!BK2540="x"),1, 2))</f>
        <v/>
      </c>
      <c r="CU2053" s="308" t="n"/>
      <c r="CV2053" s="308" t="n"/>
      <c r="CW2053" s="308" t="n"/>
      <c r="CX2053" s="309" t="n"/>
      <c r="CY2053" s="308" t="n"/>
      <c r="CZ2053" s="308" t="n"/>
      <c r="DA2053" s="308" t="n"/>
    </row>
    <row r="2054" ht="21" customHeight="1" s="590">
      <c r="A2054" s="421" t="n"/>
      <c r="B2054" s="270" t="n"/>
      <c r="C2054" s="269" t="n"/>
      <c r="D2054" s="267" t="n"/>
      <c r="E2054" s="267" t="n"/>
      <c r="F2054" s="268" t="n"/>
      <c r="G2054" s="421" t="n"/>
      <c r="H2054" s="269" t="n"/>
      <c r="I2054" s="421" t="n"/>
      <c r="J2054" s="421" t="n"/>
      <c r="K2054" s="421" t="n"/>
      <c r="L2054" s="421" t="n"/>
      <c r="M2054" s="421" t="n"/>
      <c r="N2054" s="421" t="n"/>
      <c r="O2054" s="421" t="n"/>
      <c r="P2054" s="421" t="n"/>
      <c r="Q2054" s="421" t="n"/>
      <c r="R2054" s="270" t="n"/>
      <c r="S2054" s="421" t="n"/>
      <c r="T2054" s="421" t="n"/>
      <c r="U2054" s="421" t="n"/>
      <c r="V2054" s="421" t="n"/>
      <c r="W2054" s="421" t="n"/>
      <c r="X2054" s="421" t="n"/>
      <c r="Y2054" s="421" t="n"/>
      <c r="Z2054" s="421" t="n"/>
      <c r="AA2054" s="421" t="n"/>
      <c r="AB2054" s="421" t="n"/>
      <c r="AC2054" s="421" t="n"/>
      <c r="AD2054" s="421" t="n"/>
      <c r="AE2054" s="421" t="n"/>
      <c r="AF2054" s="421" t="n"/>
      <c r="AG2054" s="421" t="n"/>
      <c r="AH2054" s="421" t="n"/>
      <c r="AI2054" s="421" t="n"/>
      <c r="AJ2054" s="297" t="n"/>
      <c r="AK2054" s="297" t="n"/>
      <c r="AL2054" s="284" t="n"/>
      <c r="AM2054" s="297" t="n"/>
      <c r="AN2054" s="285" t="n"/>
      <c r="AO2054" s="297" t="n"/>
      <c r="AP2054" s="297" t="n"/>
      <c r="AQ2054" s="297" t="n"/>
      <c r="AR2054" s="297" t="n"/>
      <c r="AS2054" s="297" t="n"/>
      <c r="AT2054" s="285" t="n"/>
      <c r="AU2054" s="297" t="n"/>
      <c r="AV2054" s="297" t="n"/>
      <c r="AW2054" s="297" t="n"/>
      <c r="AX2054" s="297" t="n"/>
      <c r="AY2054" s="286" t="n"/>
      <c r="AZ2054" s="286" t="n"/>
      <c r="BA2054" s="287" t="n"/>
      <c r="BB2054" s="286" t="n"/>
      <c r="BC2054" s="286" t="n"/>
      <c r="BD2054" s="286" t="n"/>
      <c r="BE2054" s="286" t="n"/>
      <c r="BF2054" s="286" t="n"/>
      <c r="BG2054" s="286" t="n"/>
      <c r="BH2054" s="297" t="n"/>
      <c r="BI2054" s="297" t="n"/>
      <c r="BJ2054" s="297" t="n"/>
      <c r="BK2054" s="297" t="n"/>
      <c r="BL2054" s="297" t="n"/>
      <c r="BM2054" s="297" t="n"/>
      <c r="BN2054" s="297" t="n"/>
      <c r="BO2054" s="285" t="n"/>
      <c r="BP2054" s="297" t="n"/>
      <c r="BQ2054" s="297" t="n"/>
      <c r="BR2054" s="297" t="n"/>
      <c r="BS2054" s="297" t="n"/>
      <c r="BT2054" s="297" t="n"/>
      <c r="BU2054" s="297" t="n"/>
      <c r="BV2054" s="297" t="n"/>
      <c r="BW2054" s="288" t="n"/>
      <c r="BX2054" s="276">
        <f>SUM(IF(COUNTIF(MediaScorecard!CC2541, "*1.*"), 2, 0), IF(COUNTIF(MediaScorecard!CC2541, "*2.*"), 2, 0), IF(COUNTIF(MediaScorecard!CC2541, "*3.*"), 2, 0), IF(COUNTIF(MediaScorecard!CC2541, "*4.*"), 2, 0), IF(COUNTIF(MediaScorecard!CC2541, "*5.*"), 2, 0), IF(COUNTIF(MediaScorecard!CC2541, "*6.*"), 2, 0))</f>
        <v/>
      </c>
      <c r="BY2054" s="277">
        <f t="array" ref="BY2054">SUM(VALUE(AT2054),VALUE(AU2054),VALUE(AV2054),VALUE(AW2054),VALUE(AX2054),VALUE(AY2054),VALUE(AZ2054),VALUE(BB2054),VALUE(BC2054),VALUE(BD2054),VALUE(BE2054),VALUE(BF2054),VALUE(BG2054),VALUE(BH2054),VALUE(BI2054),VALUE(BJ2054),VALUE(BK2054),VALUE(BL2054),VALUE(BM2054),VALUE(BN2054),VALUE(BO2054),VALUE(BP2054),VALUE(BQ2054),VALUE(BR2054),VALUE(BS2054),VALUE(BT2054),VALUE(BU2054),VALUE(BV2054),VALUE(BW2054))</f>
        <v/>
      </c>
      <c r="BZ2054" s="307" t="n"/>
      <c r="CA2054" s="307" t="n"/>
      <c r="CB2054" s="307" t="n"/>
      <c r="CC2054" s="307" t="n"/>
      <c r="CD2054" s="307" t="n"/>
      <c r="CE2054" s="307" t="n"/>
      <c r="CF2054" s="307" t="n"/>
      <c r="CG2054" s="307" t="n"/>
      <c r="CH2054" s="307" t="n"/>
      <c r="CI2054" s="307" t="n"/>
      <c r="CJ2054" s="307" t="n"/>
      <c r="CK2054" s="307" t="n"/>
      <c r="CL2054" s="307" t="n"/>
      <c r="CM2054" s="307" t="n"/>
      <c r="CN2054" s="307" t="n"/>
      <c r="CO2054" s="307" t="n"/>
      <c r="CP2054" s="307" t="n"/>
      <c r="CQ2054" s="307" t="n"/>
      <c r="CR2054" s="279" t="n"/>
      <c r="CS2054" s="280" t="n"/>
      <c r="CT2054" s="421">
        <f>(IF(OR(MediaScorecard!BG2541="x", MediaScorecard!BH2541="x",MediaScorecard!BI2541="x",MediaScorecard!BJ2541="x",MediaScorecard!BK2541="x"),1, 2))</f>
        <v/>
      </c>
      <c r="CU2054" s="308" t="n"/>
      <c r="CV2054" s="308" t="n"/>
      <c r="CW2054" s="308" t="n"/>
      <c r="CX2054" s="309" t="n"/>
      <c r="CY2054" s="308" t="n"/>
      <c r="CZ2054" s="308" t="n"/>
      <c r="DA2054" s="308" t="n"/>
    </row>
    <row r="2055" ht="21" customHeight="1" s="590">
      <c r="A2055" s="421" t="n"/>
      <c r="B2055" s="270" t="n"/>
      <c r="C2055" s="269" t="n"/>
      <c r="D2055" s="267" t="n"/>
      <c r="E2055" s="267" t="n"/>
      <c r="F2055" s="268" t="n"/>
      <c r="G2055" s="421" t="n"/>
      <c r="H2055" s="269" t="n"/>
      <c r="I2055" s="421" t="n"/>
      <c r="J2055" s="421" t="n"/>
      <c r="K2055" s="421" t="n"/>
      <c r="L2055" s="421" t="n"/>
      <c r="M2055" s="421" t="n"/>
      <c r="N2055" s="421" t="n"/>
      <c r="O2055" s="421" t="n"/>
      <c r="P2055" s="421" t="n"/>
      <c r="Q2055" s="421" t="n"/>
      <c r="R2055" s="270" t="n"/>
      <c r="S2055" s="421" t="n"/>
      <c r="T2055" s="421" t="n"/>
      <c r="U2055" s="421" t="n"/>
      <c r="V2055" s="421" t="n"/>
      <c r="W2055" s="421" t="n"/>
      <c r="X2055" s="421" t="n"/>
      <c r="Y2055" s="421" t="n"/>
      <c r="Z2055" s="421" t="n"/>
      <c r="AA2055" s="421" t="n"/>
      <c r="AB2055" s="421" t="n"/>
      <c r="AC2055" s="421" t="n"/>
      <c r="AD2055" s="421" t="n"/>
      <c r="AE2055" s="421" t="n"/>
      <c r="AF2055" s="421" t="n"/>
      <c r="AG2055" s="421" t="n"/>
      <c r="AH2055" s="421" t="n"/>
      <c r="AI2055" s="421" t="n"/>
      <c r="AJ2055" s="297" t="n"/>
      <c r="AK2055" s="297" t="n"/>
      <c r="AL2055" s="284" t="n"/>
      <c r="AM2055" s="297" t="n"/>
      <c r="AN2055" s="285" t="n"/>
      <c r="AO2055" s="297" t="n"/>
      <c r="AP2055" s="297" t="n"/>
      <c r="AQ2055" s="297" t="n"/>
      <c r="AR2055" s="297" t="n"/>
      <c r="AS2055" s="297" t="n"/>
      <c r="AT2055" s="285" t="n"/>
      <c r="AU2055" s="297" t="n"/>
      <c r="AV2055" s="297" t="n"/>
      <c r="AW2055" s="297" t="n"/>
      <c r="AX2055" s="297" t="n"/>
      <c r="AY2055" s="286" t="n"/>
      <c r="AZ2055" s="286" t="n"/>
      <c r="BA2055" s="287" t="n"/>
      <c r="BB2055" s="286" t="n"/>
      <c r="BC2055" s="286" t="n"/>
      <c r="BD2055" s="286" t="n"/>
      <c r="BE2055" s="286" t="n"/>
      <c r="BF2055" s="286" t="n"/>
      <c r="BG2055" s="286" t="n"/>
      <c r="BH2055" s="297" t="n"/>
      <c r="BI2055" s="297" t="n"/>
      <c r="BJ2055" s="297" t="n"/>
      <c r="BK2055" s="297" t="n"/>
      <c r="BL2055" s="297" t="n"/>
      <c r="BM2055" s="297" t="n"/>
      <c r="BN2055" s="297" t="n"/>
      <c r="BO2055" s="285" t="n"/>
      <c r="BP2055" s="297" t="n"/>
      <c r="BQ2055" s="297" t="n"/>
      <c r="BR2055" s="297" t="n"/>
      <c r="BS2055" s="297" t="n"/>
      <c r="BT2055" s="297" t="n"/>
      <c r="BU2055" s="297" t="n"/>
      <c r="BV2055" s="297" t="n"/>
      <c r="BW2055" s="288" t="n"/>
      <c r="BX2055" s="276">
        <f>SUM(IF(COUNTIF(MediaScorecard!CC2542, "*1.*"), 2, 0), IF(COUNTIF(MediaScorecard!CC2542, "*2.*"), 2, 0), IF(COUNTIF(MediaScorecard!CC2542, "*3.*"), 2, 0), IF(COUNTIF(MediaScorecard!CC2542, "*4.*"), 2, 0), IF(COUNTIF(MediaScorecard!CC2542, "*5.*"), 2, 0), IF(COUNTIF(MediaScorecard!CC2542, "*6.*"), 2, 0))</f>
        <v/>
      </c>
      <c r="BY2055" s="277">
        <f t="array" ref="BY2055">SUM(VALUE(AT2055),VALUE(AU2055),VALUE(AV2055),VALUE(AW2055),VALUE(AX2055),VALUE(AY2055),VALUE(AZ2055),VALUE(BB2055),VALUE(BC2055),VALUE(BD2055),VALUE(BE2055),VALUE(BF2055),VALUE(BG2055),VALUE(BH2055),VALUE(BI2055),VALUE(BJ2055),VALUE(BK2055),VALUE(BL2055),VALUE(BM2055),VALUE(BN2055),VALUE(BO2055),VALUE(BP2055),VALUE(BQ2055),VALUE(BR2055),VALUE(BS2055),VALUE(BT2055),VALUE(BU2055),VALUE(BV2055),VALUE(BW2055))</f>
        <v/>
      </c>
      <c r="BZ2055" s="307" t="n"/>
      <c r="CA2055" s="307" t="n"/>
      <c r="CB2055" s="307" t="n"/>
      <c r="CC2055" s="307" t="n"/>
      <c r="CD2055" s="307" t="n"/>
      <c r="CE2055" s="307" t="n"/>
      <c r="CF2055" s="307" t="n"/>
      <c r="CG2055" s="307" t="n"/>
      <c r="CH2055" s="307" t="n"/>
      <c r="CI2055" s="307" t="n"/>
      <c r="CJ2055" s="307" t="n"/>
      <c r="CK2055" s="307" t="n"/>
      <c r="CL2055" s="307" t="n"/>
      <c r="CM2055" s="307" t="n"/>
      <c r="CN2055" s="307" t="n"/>
      <c r="CO2055" s="307" t="n"/>
      <c r="CP2055" s="307" t="n"/>
      <c r="CQ2055" s="307" t="n"/>
      <c r="CR2055" s="279" t="n"/>
      <c r="CS2055" s="280" t="n"/>
      <c r="CT2055" s="421">
        <f>(IF(OR(MediaScorecard!BG2542="x", MediaScorecard!BH2542="x",MediaScorecard!BI2542="x",MediaScorecard!BJ2542="x",MediaScorecard!BK2542="x"),1, 2))</f>
        <v/>
      </c>
      <c r="CU2055" s="308" t="n"/>
      <c r="CV2055" s="308" t="n"/>
      <c r="CW2055" s="308" t="n"/>
      <c r="CX2055" s="309" t="n"/>
      <c r="CY2055" s="308" t="n"/>
      <c r="CZ2055" s="308" t="n"/>
      <c r="DA2055" s="308" t="n"/>
    </row>
    <row r="2056" ht="21" customHeight="1" s="590">
      <c r="A2056" s="421" t="n"/>
      <c r="B2056" s="270" t="n"/>
      <c r="C2056" s="269" t="n"/>
      <c r="D2056" s="267" t="n"/>
      <c r="E2056" s="267" t="n"/>
      <c r="F2056" s="268" t="n"/>
      <c r="G2056" s="421" t="n"/>
      <c r="H2056" s="269" t="n"/>
      <c r="I2056" s="421" t="n"/>
      <c r="J2056" s="421" t="n"/>
      <c r="K2056" s="421" t="n"/>
      <c r="L2056" s="421" t="n"/>
      <c r="M2056" s="421" t="n"/>
      <c r="N2056" s="421" t="n"/>
      <c r="O2056" s="421" t="n"/>
      <c r="P2056" s="421" t="n"/>
      <c r="Q2056" s="421" t="n"/>
      <c r="R2056" s="270" t="n"/>
      <c r="S2056" s="421" t="n"/>
      <c r="T2056" s="421" t="n"/>
      <c r="U2056" s="421" t="n"/>
      <c r="V2056" s="421" t="n"/>
      <c r="W2056" s="421" t="n"/>
      <c r="X2056" s="421" t="n"/>
      <c r="Y2056" s="421" t="n"/>
      <c r="Z2056" s="421" t="n"/>
      <c r="AA2056" s="421" t="n"/>
      <c r="AB2056" s="421" t="n"/>
      <c r="AC2056" s="421" t="n"/>
      <c r="AD2056" s="421" t="n"/>
      <c r="AE2056" s="421" t="n"/>
      <c r="AF2056" s="421" t="n"/>
      <c r="AG2056" s="421" t="n"/>
      <c r="AH2056" s="421" t="n"/>
      <c r="AI2056" s="421" t="n"/>
      <c r="AJ2056" s="297" t="n"/>
      <c r="AK2056" s="297" t="n"/>
      <c r="AL2056" s="284" t="n"/>
      <c r="AM2056" s="297" t="n"/>
      <c r="AN2056" s="285" t="n"/>
      <c r="AO2056" s="297" t="n"/>
      <c r="AP2056" s="297" t="n"/>
      <c r="AQ2056" s="297" t="n"/>
      <c r="AR2056" s="297" t="n"/>
      <c r="AS2056" s="297" t="n"/>
      <c r="AT2056" s="285" t="n"/>
      <c r="AU2056" s="297" t="n"/>
      <c r="AV2056" s="297" t="n"/>
      <c r="AW2056" s="297" t="n"/>
      <c r="AX2056" s="297" t="n"/>
      <c r="AY2056" s="286" t="n"/>
      <c r="AZ2056" s="286" t="n"/>
      <c r="BA2056" s="287" t="n"/>
      <c r="BB2056" s="286" t="n"/>
      <c r="BC2056" s="286" t="n"/>
      <c r="BD2056" s="286" t="n"/>
      <c r="BE2056" s="286" t="n"/>
      <c r="BF2056" s="286" t="n"/>
      <c r="BG2056" s="286" t="n"/>
      <c r="BH2056" s="297" t="n"/>
      <c r="BI2056" s="297" t="n"/>
      <c r="BJ2056" s="297" t="n"/>
      <c r="BK2056" s="297" t="n"/>
      <c r="BL2056" s="297" t="n"/>
      <c r="BM2056" s="297" t="n"/>
      <c r="BN2056" s="297" t="n"/>
      <c r="BO2056" s="285" t="n"/>
      <c r="BP2056" s="297" t="n"/>
      <c r="BQ2056" s="297" t="n"/>
      <c r="BR2056" s="297" t="n"/>
      <c r="BS2056" s="297" t="n"/>
      <c r="BT2056" s="297" t="n"/>
      <c r="BU2056" s="297" t="n"/>
      <c r="BV2056" s="297" t="n"/>
      <c r="BW2056" s="288" t="n"/>
      <c r="BX2056" s="276">
        <f>SUM(IF(COUNTIF(MediaScorecard!CC2543, "*1.*"), 2, 0), IF(COUNTIF(MediaScorecard!CC2543, "*2.*"), 2, 0), IF(COUNTIF(MediaScorecard!CC2543, "*3.*"), 2, 0), IF(COUNTIF(MediaScorecard!CC2543, "*4.*"), 2, 0), IF(COUNTIF(MediaScorecard!CC2543, "*5.*"), 2, 0), IF(COUNTIF(MediaScorecard!CC2543, "*6.*"), 2, 0))</f>
        <v/>
      </c>
      <c r="BY2056" s="277">
        <f t="array" ref="BY2056">SUM(VALUE(AT2056),VALUE(AU2056),VALUE(AV2056),VALUE(AW2056),VALUE(AX2056),VALUE(AY2056),VALUE(AZ2056),VALUE(BB2056),VALUE(BC2056),VALUE(BD2056),VALUE(BE2056),VALUE(BF2056),VALUE(BG2056),VALUE(BH2056),VALUE(BI2056),VALUE(BJ2056),VALUE(BK2056),VALUE(BL2056),VALUE(BM2056),VALUE(BN2056),VALUE(BO2056),VALUE(BP2056),VALUE(BQ2056),VALUE(BR2056),VALUE(BS2056),VALUE(BT2056),VALUE(BU2056),VALUE(BV2056),VALUE(BW2056))</f>
        <v/>
      </c>
      <c r="BZ2056" s="307" t="n"/>
      <c r="CA2056" s="307" t="n"/>
      <c r="CB2056" s="307" t="n"/>
      <c r="CC2056" s="307" t="n"/>
      <c r="CD2056" s="307" t="n"/>
      <c r="CE2056" s="307" t="n"/>
      <c r="CF2056" s="307" t="n"/>
      <c r="CG2056" s="307" t="n"/>
      <c r="CH2056" s="307" t="n"/>
      <c r="CI2056" s="307" t="n"/>
      <c r="CJ2056" s="307" t="n"/>
      <c r="CK2056" s="307" t="n"/>
      <c r="CL2056" s="307" t="n"/>
      <c r="CM2056" s="307" t="n"/>
      <c r="CN2056" s="307" t="n"/>
      <c r="CO2056" s="307" t="n"/>
      <c r="CP2056" s="307" t="n"/>
      <c r="CQ2056" s="307" t="n"/>
      <c r="CR2056" s="279" t="n"/>
      <c r="CS2056" s="280" t="n"/>
      <c r="CT2056" s="421">
        <f>(IF(OR(MediaScorecard!BG2543="x", MediaScorecard!BH2543="x",MediaScorecard!BI2543="x",MediaScorecard!BJ2543="x",MediaScorecard!BK2543="x"),1, 2))</f>
        <v/>
      </c>
      <c r="CU2056" s="308" t="n"/>
      <c r="CV2056" s="308" t="n"/>
      <c r="CW2056" s="308" t="n"/>
      <c r="CX2056" s="309" t="n"/>
      <c r="CY2056" s="308" t="n"/>
      <c r="CZ2056" s="308" t="n"/>
      <c r="DA2056" s="308" t="n"/>
    </row>
    <row r="2057" ht="21" customHeight="1" s="590">
      <c r="A2057" s="421" t="n"/>
      <c r="B2057" s="270" t="n"/>
      <c r="C2057" s="269" t="n"/>
      <c r="D2057" s="267" t="n"/>
      <c r="E2057" s="267" t="n"/>
      <c r="F2057" s="268" t="n"/>
      <c r="G2057" s="421" t="n"/>
      <c r="H2057" s="269" t="n"/>
      <c r="I2057" s="421" t="n"/>
      <c r="J2057" s="421" t="n"/>
      <c r="K2057" s="421" t="n"/>
      <c r="L2057" s="421" t="n"/>
      <c r="M2057" s="421" t="n"/>
      <c r="N2057" s="421" t="n"/>
      <c r="O2057" s="421" t="n"/>
      <c r="P2057" s="421" t="n"/>
      <c r="Q2057" s="421" t="n"/>
      <c r="R2057" s="270" t="n"/>
      <c r="S2057" s="421" t="n"/>
      <c r="T2057" s="421" t="n"/>
      <c r="U2057" s="421" t="n"/>
      <c r="V2057" s="421" t="n"/>
      <c r="W2057" s="421" t="n"/>
      <c r="X2057" s="421" t="n"/>
      <c r="Y2057" s="421" t="n"/>
      <c r="Z2057" s="421" t="n"/>
      <c r="AA2057" s="421" t="n"/>
      <c r="AB2057" s="421" t="n"/>
      <c r="AC2057" s="421" t="n"/>
      <c r="AD2057" s="421" t="n"/>
      <c r="AE2057" s="421" t="n"/>
      <c r="AF2057" s="421" t="n"/>
      <c r="AG2057" s="421" t="n"/>
      <c r="AH2057" s="421" t="n"/>
      <c r="AI2057" s="421" t="n"/>
      <c r="AJ2057" s="297" t="n"/>
      <c r="AK2057" s="297" t="n"/>
      <c r="AL2057" s="284" t="n"/>
      <c r="AM2057" s="297" t="n"/>
      <c r="AN2057" s="285" t="n"/>
      <c r="AO2057" s="297" t="n"/>
      <c r="AP2057" s="297" t="n"/>
      <c r="AQ2057" s="297" t="n"/>
      <c r="AR2057" s="297" t="n"/>
      <c r="AS2057" s="297" t="n"/>
      <c r="AT2057" s="285" t="n"/>
      <c r="AU2057" s="297" t="n"/>
      <c r="AV2057" s="297" t="n"/>
      <c r="AW2057" s="297" t="n"/>
      <c r="AX2057" s="297" t="n"/>
      <c r="AY2057" s="286" t="n"/>
      <c r="AZ2057" s="286" t="n"/>
      <c r="BA2057" s="287" t="n"/>
      <c r="BB2057" s="286" t="n"/>
      <c r="BC2057" s="286" t="n"/>
      <c r="BD2057" s="286" t="n"/>
      <c r="BE2057" s="286" t="n"/>
      <c r="BF2057" s="286" t="n"/>
      <c r="BG2057" s="286" t="n"/>
      <c r="BH2057" s="297" t="n"/>
      <c r="BI2057" s="297" t="n"/>
      <c r="BJ2057" s="297" t="n"/>
      <c r="BK2057" s="297" t="n"/>
      <c r="BL2057" s="297" t="n"/>
      <c r="BM2057" s="297" t="n"/>
      <c r="BN2057" s="297" t="n"/>
      <c r="BO2057" s="285" t="n"/>
      <c r="BP2057" s="297" t="n"/>
      <c r="BQ2057" s="297" t="n"/>
      <c r="BR2057" s="297" t="n"/>
      <c r="BS2057" s="297" t="n"/>
      <c r="BT2057" s="297" t="n"/>
      <c r="BU2057" s="297" t="n"/>
      <c r="BV2057" s="297" t="n"/>
      <c r="BW2057" s="288" t="n"/>
      <c r="BX2057" s="276">
        <f>SUM(IF(COUNTIF(MediaScorecard!CC2544, "*1.*"), 2, 0), IF(COUNTIF(MediaScorecard!CC2544, "*2.*"), 2, 0), IF(COUNTIF(MediaScorecard!CC2544, "*3.*"), 2, 0), IF(COUNTIF(MediaScorecard!CC2544, "*4.*"), 2, 0), IF(COUNTIF(MediaScorecard!CC2544, "*5.*"), 2, 0), IF(COUNTIF(MediaScorecard!CC2544, "*6.*"), 2, 0))</f>
        <v/>
      </c>
      <c r="BY2057" s="277">
        <f t="array" ref="BY2057">SUM(VALUE(AT2057),VALUE(AU2057),VALUE(AV2057),VALUE(AW2057),VALUE(AX2057),VALUE(AY2057),VALUE(AZ2057),VALUE(BB2057),VALUE(BC2057),VALUE(BD2057),VALUE(BE2057),VALUE(BF2057),VALUE(BG2057),VALUE(BH2057),VALUE(BI2057),VALUE(BJ2057),VALUE(BK2057),VALUE(BL2057),VALUE(BM2057),VALUE(BN2057),VALUE(BO2057),VALUE(BP2057),VALUE(BQ2057),VALUE(BR2057),VALUE(BS2057),VALUE(BT2057),VALUE(BU2057),VALUE(BV2057),VALUE(BW2057))</f>
        <v/>
      </c>
      <c r="BZ2057" s="307" t="n"/>
      <c r="CA2057" s="307" t="n"/>
      <c r="CB2057" s="307" t="n"/>
      <c r="CC2057" s="307" t="n"/>
      <c r="CD2057" s="307" t="n"/>
      <c r="CE2057" s="307" t="n"/>
      <c r="CF2057" s="307" t="n"/>
      <c r="CG2057" s="307" t="n"/>
      <c r="CH2057" s="307" t="n"/>
      <c r="CI2057" s="307" t="n"/>
      <c r="CJ2057" s="307" t="n"/>
      <c r="CK2057" s="307" t="n"/>
      <c r="CL2057" s="307" t="n"/>
      <c r="CM2057" s="307" t="n"/>
      <c r="CN2057" s="307" t="n"/>
      <c r="CO2057" s="307" t="n"/>
      <c r="CP2057" s="307" t="n"/>
      <c r="CQ2057" s="307" t="n"/>
      <c r="CR2057" s="279" t="n"/>
      <c r="CS2057" s="280" t="n"/>
      <c r="CT2057" s="421">
        <f>(IF(OR(MediaScorecard!BG2544="x", MediaScorecard!BH2544="x",MediaScorecard!BI2544="x",MediaScorecard!BJ2544="x",MediaScorecard!BK2544="x"),1, 2))</f>
        <v/>
      </c>
      <c r="CU2057" s="308" t="n"/>
      <c r="CV2057" s="308" t="n"/>
      <c r="CW2057" s="308" t="n"/>
      <c r="CX2057" s="309" t="n"/>
      <c r="CY2057" s="308" t="n"/>
      <c r="CZ2057" s="308" t="n"/>
      <c r="DA2057" s="308" t="n"/>
    </row>
    <row r="2058" ht="21" customHeight="1" s="590">
      <c r="A2058" s="421" t="n"/>
      <c r="B2058" s="270" t="n"/>
      <c r="C2058" s="269" t="n"/>
      <c r="D2058" s="267" t="n"/>
      <c r="E2058" s="267" t="n"/>
      <c r="F2058" s="268" t="n"/>
      <c r="G2058" s="421" t="n"/>
      <c r="H2058" s="269" t="n"/>
      <c r="I2058" s="421" t="n"/>
      <c r="J2058" s="421" t="n"/>
      <c r="K2058" s="421" t="n"/>
      <c r="L2058" s="421" t="n"/>
      <c r="M2058" s="421" t="n"/>
      <c r="N2058" s="421" t="n"/>
      <c r="O2058" s="421" t="n"/>
      <c r="P2058" s="421" t="n"/>
      <c r="Q2058" s="421" t="n"/>
      <c r="R2058" s="270" t="n"/>
      <c r="S2058" s="421" t="n"/>
      <c r="T2058" s="421" t="n"/>
      <c r="U2058" s="421" t="n"/>
      <c r="V2058" s="421" t="n"/>
      <c r="W2058" s="421" t="n"/>
      <c r="X2058" s="421" t="n"/>
      <c r="Y2058" s="421" t="n"/>
      <c r="Z2058" s="421" t="n"/>
      <c r="AA2058" s="421" t="n"/>
      <c r="AB2058" s="421" t="n"/>
      <c r="AC2058" s="421" t="n"/>
      <c r="AD2058" s="421" t="n"/>
      <c r="AE2058" s="421" t="n"/>
      <c r="AF2058" s="421" t="n"/>
      <c r="AG2058" s="421" t="n"/>
      <c r="AH2058" s="421" t="n"/>
      <c r="AI2058" s="421" t="n"/>
      <c r="AJ2058" s="297" t="n"/>
      <c r="AK2058" s="297" t="n"/>
      <c r="AL2058" s="284" t="n"/>
      <c r="AM2058" s="297" t="n"/>
      <c r="AN2058" s="285" t="n"/>
      <c r="AO2058" s="297" t="n"/>
      <c r="AP2058" s="297" t="n"/>
      <c r="AQ2058" s="297" t="n"/>
      <c r="AR2058" s="297" t="n"/>
      <c r="AS2058" s="297" t="n"/>
      <c r="AT2058" s="285" t="n"/>
      <c r="AU2058" s="297" t="n"/>
      <c r="AV2058" s="297" t="n"/>
      <c r="AW2058" s="297" t="n"/>
      <c r="AX2058" s="297" t="n"/>
      <c r="AY2058" s="286" t="n"/>
      <c r="AZ2058" s="286" t="n"/>
      <c r="BA2058" s="287" t="n"/>
      <c r="BB2058" s="286" t="n"/>
      <c r="BC2058" s="286" t="n"/>
      <c r="BD2058" s="286" t="n"/>
      <c r="BE2058" s="286" t="n"/>
      <c r="BF2058" s="286" t="n"/>
      <c r="BG2058" s="286" t="n"/>
      <c r="BH2058" s="297" t="n"/>
      <c r="BI2058" s="297" t="n"/>
      <c r="BJ2058" s="297" t="n"/>
      <c r="BK2058" s="297" t="n"/>
      <c r="BL2058" s="297" t="n"/>
      <c r="BM2058" s="297" t="n"/>
      <c r="BN2058" s="297" t="n"/>
      <c r="BO2058" s="285" t="n"/>
      <c r="BP2058" s="297" t="n"/>
      <c r="BQ2058" s="297" t="n"/>
      <c r="BR2058" s="297" t="n"/>
      <c r="BS2058" s="297" t="n"/>
      <c r="BT2058" s="297" t="n"/>
      <c r="BU2058" s="297" t="n"/>
      <c r="BV2058" s="297" t="n"/>
      <c r="BW2058" s="288" t="n"/>
      <c r="BX2058" s="276">
        <f>SUM(IF(COUNTIF(MediaScorecard!CC2545, "*1.*"), 2, 0), IF(COUNTIF(MediaScorecard!CC2545, "*2.*"), 2, 0), IF(COUNTIF(MediaScorecard!CC2545, "*3.*"), 2, 0), IF(COUNTIF(MediaScorecard!CC2545, "*4.*"), 2, 0), IF(COUNTIF(MediaScorecard!CC2545, "*5.*"), 2, 0), IF(COUNTIF(MediaScorecard!CC2545, "*6.*"), 2, 0))</f>
        <v/>
      </c>
      <c r="BY2058" s="277">
        <f t="array" ref="BY2058">SUM(VALUE(AT2058),VALUE(AU2058),VALUE(AV2058),VALUE(AW2058),VALUE(AX2058),VALUE(AY2058),VALUE(AZ2058),VALUE(BB2058),VALUE(BC2058),VALUE(BD2058),VALUE(BE2058),VALUE(BF2058),VALUE(BG2058),VALUE(BH2058),VALUE(BI2058),VALUE(BJ2058),VALUE(BK2058),VALUE(BL2058),VALUE(BM2058),VALUE(BN2058),VALUE(BO2058),VALUE(BP2058),VALUE(BQ2058),VALUE(BR2058),VALUE(BS2058),VALUE(BT2058),VALUE(BU2058),VALUE(BV2058),VALUE(BW2058))</f>
        <v/>
      </c>
      <c r="BZ2058" s="307" t="n"/>
      <c r="CA2058" s="307" t="n"/>
      <c r="CB2058" s="307" t="n"/>
      <c r="CC2058" s="307" t="n"/>
      <c r="CD2058" s="307" t="n"/>
      <c r="CE2058" s="307" t="n"/>
      <c r="CF2058" s="307" t="n"/>
      <c r="CG2058" s="307" t="n"/>
      <c r="CH2058" s="307" t="n"/>
      <c r="CI2058" s="307" t="n"/>
      <c r="CJ2058" s="307" t="n"/>
      <c r="CK2058" s="307" t="n"/>
      <c r="CL2058" s="307" t="n"/>
      <c r="CM2058" s="307" t="n"/>
      <c r="CN2058" s="307" t="n"/>
      <c r="CO2058" s="307" t="n"/>
      <c r="CP2058" s="307" t="n"/>
      <c r="CQ2058" s="307" t="n"/>
      <c r="CR2058" s="279" t="n"/>
      <c r="CS2058" s="280" t="n"/>
      <c r="CT2058" s="421">
        <f>(IF(OR(MediaScorecard!BG2545="x", MediaScorecard!BH2545="x",MediaScorecard!BI2545="x",MediaScorecard!BJ2545="x",MediaScorecard!BK2545="x"),1, 2))</f>
        <v/>
      </c>
      <c r="CU2058" s="308" t="n"/>
      <c r="CV2058" s="308" t="n"/>
      <c r="CW2058" s="308" t="n"/>
      <c r="CX2058" s="309" t="n"/>
      <c r="CY2058" s="308" t="n"/>
      <c r="CZ2058" s="308" t="n"/>
      <c r="DA2058" s="308" t="n"/>
    </row>
    <row r="2059" ht="21" customHeight="1" s="590">
      <c r="A2059" s="421" t="n"/>
      <c r="B2059" s="270" t="n"/>
      <c r="C2059" s="269" t="n"/>
      <c r="D2059" s="267" t="n"/>
      <c r="E2059" s="267" t="n"/>
      <c r="F2059" s="268" t="n"/>
      <c r="G2059" s="421" t="n"/>
      <c r="H2059" s="269" t="n"/>
      <c r="I2059" s="421" t="n"/>
      <c r="J2059" s="421" t="n"/>
      <c r="K2059" s="421" t="n"/>
      <c r="L2059" s="421" t="n"/>
      <c r="M2059" s="421" t="n"/>
      <c r="N2059" s="421" t="n"/>
      <c r="O2059" s="421" t="n"/>
      <c r="P2059" s="421" t="n"/>
      <c r="Q2059" s="421" t="n"/>
      <c r="R2059" s="270" t="n"/>
      <c r="S2059" s="421" t="n"/>
      <c r="T2059" s="421" t="n"/>
      <c r="U2059" s="421" t="n"/>
      <c r="V2059" s="421" t="n"/>
      <c r="W2059" s="421" t="n"/>
      <c r="X2059" s="421" t="n"/>
      <c r="Y2059" s="421" t="n"/>
      <c r="Z2059" s="421" t="n"/>
      <c r="AA2059" s="421" t="n"/>
      <c r="AB2059" s="421" t="n"/>
      <c r="AC2059" s="421" t="n"/>
      <c r="AD2059" s="421" t="n"/>
      <c r="AE2059" s="421" t="n"/>
      <c r="AF2059" s="421" t="n"/>
      <c r="AG2059" s="421" t="n"/>
      <c r="AH2059" s="421" t="n"/>
      <c r="AI2059" s="421" t="n"/>
      <c r="AJ2059" s="297" t="n"/>
      <c r="AK2059" s="297" t="n"/>
      <c r="AL2059" s="284" t="n"/>
      <c r="AM2059" s="297" t="n"/>
      <c r="AN2059" s="285" t="n"/>
      <c r="AO2059" s="297" t="n"/>
      <c r="AP2059" s="297" t="n"/>
      <c r="AQ2059" s="297" t="n"/>
      <c r="AR2059" s="297" t="n"/>
      <c r="AS2059" s="297" t="n"/>
      <c r="AT2059" s="285" t="n"/>
      <c r="AU2059" s="297" t="n"/>
      <c r="AV2059" s="297" t="n"/>
      <c r="AW2059" s="297" t="n"/>
      <c r="AX2059" s="297" t="n"/>
      <c r="AY2059" s="286" t="n"/>
      <c r="AZ2059" s="286" t="n"/>
      <c r="BA2059" s="287" t="n"/>
      <c r="BB2059" s="286" t="n"/>
      <c r="BC2059" s="286" t="n"/>
      <c r="BD2059" s="286" t="n"/>
      <c r="BE2059" s="286" t="n"/>
      <c r="BF2059" s="286" t="n"/>
      <c r="BG2059" s="286" t="n"/>
      <c r="BH2059" s="297" t="n"/>
      <c r="BI2059" s="297" t="n"/>
      <c r="BJ2059" s="297" t="n"/>
      <c r="BK2059" s="297" t="n"/>
      <c r="BL2059" s="297" t="n"/>
      <c r="BM2059" s="297" t="n"/>
      <c r="BN2059" s="297" t="n"/>
      <c r="BO2059" s="285" t="n"/>
      <c r="BP2059" s="297" t="n"/>
      <c r="BQ2059" s="297" t="n"/>
      <c r="BR2059" s="297" t="n"/>
      <c r="BS2059" s="297" t="n"/>
      <c r="BT2059" s="297" t="n"/>
      <c r="BU2059" s="297" t="n"/>
      <c r="BV2059" s="297" t="n"/>
      <c r="BW2059" s="288" t="n"/>
      <c r="BX2059" s="276">
        <f>SUM(IF(COUNTIF(MediaScorecard!CC2546, "*1.*"), 2, 0), IF(COUNTIF(MediaScorecard!CC2546, "*2.*"), 2, 0), IF(COUNTIF(MediaScorecard!CC2546, "*3.*"), 2, 0), IF(COUNTIF(MediaScorecard!CC2546, "*4.*"), 2, 0), IF(COUNTIF(MediaScorecard!CC2546, "*5.*"), 2, 0), IF(COUNTIF(MediaScorecard!CC2546, "*6.*"), 2, 0))</f>
        <v/>
      </c>
      <c r="BY2059" s="277">
        <f t="array" ref="BY2059">SUM(VALUE(AT2059),VALUE(AU2059),VALUE(AV2059),VALUE(AW2059),VALUE(AX2059),VALUE(AY2059),VALUE(AZ2059),VALUE(BB2059),VALUE(BC2059),VALUE(BD2059),VALUE(BE2059),VALUE(BF2059),VALUE(BG2059),VALUE(BH2059),VALUE(BI2059),VALUE(BJ2059),VALUE(BK2059),VALUE(BL2059),VALUE(BM2059),VALUE(BN2059),VALUE(BO2059),VALUE(BP2059),VALUE(BQ2059),VALUE(BR2059),VALUE(BS2059),VALUE(BT2059),VALUE(BU2059),VALUE(BV2059),VALUE(BW2059))</f>
        <v/>
      </c>
      <c r="BZ2059" s="307" t="n"/>
      <c r="CA2059" s="307" t="n"/>
      <c r="CB2059" s="307" t="n"/>
      <c r="CC2059" s="307" t="n"/>
      <c r="CD2059" s="307" t="n"/>
      <c r="CE2059" s="307" t="n"/>
      <c r="CF2059" s="307" t="n"/>
      <c r="CG2059" s="307" t="n"/>
      <c r="CH2059" s="307" t="n"/>
      <c r="CI2059" s="307" t="n"/>
      <c r="CJ2059" s="307" t="n"/>
      <c r="CK2059" s="307" t="n"/>
      <c r="CL2059" s="307" t="n"/>
      <c r="CM2059" s="307" t="n"/>
      <c r="CN2059" s="307" t="n"/>
      <c r="CO2059" s="307" t="n"/>
      <c r="CP2059" s="307" t="n"/>
      <c r="CQ2059" s="307" t="n"/>
      <c r="CR2059" s="279" t="n"/>
      <c r="CS2059" s="280" t="n"/>
      <c r="CT2059" s="421">
        <f>(IF(OR(MediaScorecard!BG2546="x", MediaScorecard!BH2546="x",MediaScorecard!BI2546="x",MediaScorecard!BJ2546="x",MediaScorecard!BK2546="x"),1, 2))</f>
        <v/>
      </c>
      <c r="CU2059" s="308" t="n"/>
      <c r="CV2059" s="308" t="n"/>
      <c r="CW2059" s="308" t="n"/>
      <c r="CX2059" s="309" t="n"/>
      <c r="CY2059" s="308" t="n"/>
      <c r="CZ2059" s="308" t="n"/>
      <c r="DA2059" s="308" t="n"/>
    </row>
    <row r="2060" ht="21" customHeight="1" s="590">
      <c r="A2060" s="421" t="n"/>
      <c r="B2060" s="270" t="n"/>
      <c r="C2060" s="269" t="n"/>
      <c r="D2060" s="267" t="n"/>
      <c r="E2060" s="267" t="n"/>
      <c r="F2060" s="268" t="n"/>
      <c r="G2060" s="421" t="n"/>
      <c r="H2060" s="269" t="n"/>
      <c r="I2060" s="421" t="n"/>
      <c r="J2060" s="421" t="n"/>
      <c r="K2060" s="421" t="n"/>
      <c r="L2060" s="421" t="n"/>
      <c r="M2060" s="421" t="n"/>
      <c r="N2060" s="421" t="n"/>
      <c r="O2060" s="421" t="n"/>
      <c r="P2060" s="421" t="n"/>
      <c r="Q2060" s="421" t="n"/>
      <c r="R2060" s="270" t="n"/>
      <c r="S2060" s="421" t="n"/>
      <c r="T2060" s="421" t="n"/>
      <c r="U2060" s="421" t="n"/>
      <c r="V2060" s="421" t="n"/>
      <c r="W2060" s="421" t="n"/>
      <c r="X2060" s="421" t="n"/>
      <c r="Y2060" s="421" t="n"/>
      <c r="Z2060" s="421" t="n"/>
      <c r="AA2060" s="421" t="n"/>
      <c r="AB2060" s="421" t="n"/>
      <c r="AC2060" s="421" t="n"/>
      <c r="AD2060" s="421" t="n"/>
      <c r="AE2060" s="421" t="n"/>
      <c r="AF2060" s="421" t="n"/>
      <c r="AG2060" s="421" t="n"/>
      <c r="AH2060" s="421" t="n"/>
      <c r="AI2060" s="421" t="n"/>
      <c r="AJ2060" s="297" t="n"/>
      <c r="AK2060" s="297" t="n"/>
      <c r="AL2060" s="284" t="n"/>
      <c r="AM2060" s="297" t="n"/>
      <c r="AN2060" s="285" t="n"/>
      <c r="AO2060" s="297" t="n"/>
      <c r="AP2060" s="297" t="n"/>
      <c r="AQ2060" s="297" t="n"/>
      <c r="AR2060" s="297" t="n"/>
      <c r="AS2060" s="297" t="n"/>
      <c r="AT2060" s="285" t="n"/>
      <c r="AU2060" s="297" t="n"/>
      <c r="AV2060" s="297" t="n"/>
      <c r="AW2060" s="297" t="n"/>
      <c r="AX2060" s="297" t="n"/>
      <c r="AY2060" s="286" t="n"/>
      <c r="AZ2060" s="286" t="n"/>
      <c r="BA2060" s="287" t="n"/>
      <c r="BB2060" s="286" t="n"/>
      <c r="BC2060" s="286" t="n"/>
      <c r="BD2060" s="286" t="n"/>
      <c r="BE2060" s="286" t="n"/>
      <c r="BF2060" s="286" t="n"/>
      <c r="BG2060" s="286" t="n"/>
      <c r="BH2060" s="297" t="n"/>
      <c r="BI2060" s="297" t="n"/>
      <c r="BJ2060" s="297" t="n"/>
      <c r="BK2060" s="297" t="n"/>
      <c r="BL2060" s="297" t="n"/>
      <c r="BM2060" s="297" t="n"/>
      <c r="BN2060" s="297" t="n"/>
      <c r="BO2060" s="285" t="n"/>
      <c r="BP2060" s="297" t="n"/>
      <c r="BQ2060" s="297" t="n"/>
      <c r="BR2060" s="297" t="n"/>
      <c r="BS2060" s="297" t="n"/>
      <c r="BT2060" s="297" t="n"/>
      <c r="BU2060" s="297" t="n"/>
      <c r="BV2060" s="297" t="n"/>
      <c r="BW2060" s="288" t="n"/>
      <c r="BX2060" s="276">
        <f>SUM(IF(COUNTIF(MediaScorecard!CC2547, "*1.*"), 2, 0), IF(COUNTIF(MediaScorecard!CC2547, "*2.*"), 2, 0), IF(COUNTIF(MediaScorecard!CC2547, "*3.*"), 2, 0), IF(COUNTIF(MediaScorecard!CC2547, "*4.*"), 2, 0), IF(COUNTIF(MediaScorecard!CC2547, "*5.*"), 2, 0), IF(COUNTIF(MediaScorecard!CC2547, "*6.*"), 2, 0))</f>
        <v/>
      </c>
      <c r="BY2060" s="277">
        <f t="array" ref="BY2060">SUM(VALUE(AT2060),VALUE(AU2060),VALUE(AV2060),VALUE(AW2060),VALUE(AX2060),VALUE(AY2060),VALUE(AZ2060),VALUE(BB2060),VALUE(BC2060),VALUE(BD2060),VALUE(BE2060),VALUE(BF2060),VALUE(BG2060),VALUE(BH2060),VALUE(BI2060),VALUE(BJ2060),VALUE(BK2060),VALUE(BL2060),VALUE(BM2060),VALUE(BN2060),VALUE(BO2060),VALUE(BP2060),VALUE(BQ2060),VALUE(BR2060),VALUE(BS2060),VALUE(BT2060),VALUE(BU2060),VALUE(BV2060),VALUE(BW2060))</f>
        <v/>
      </c>
      <c r="BZ2060" s="307" t="n"/>
      <c r="CA2060" s="307" t="n"/>
      <c r="CB2060" s="307" t="n"/>
      <c r="CC2060" s="307" t="n"/>
      <c r="CD2060" s="307" t="n"/>
      <c r="CE2060" s="307" t="n"/>
      <c r="CF2060" s="307" t="n"/>
      <c r="CG2060" s="307" t="n"/>
      <c r="CH2060" s="307" t="n"/>
      <c r="CI2060" s="307" t="n"/>
      <c r="CJ2060" s="307" t="n"/>
      <c r="CK2060" s="307" t="n"/>
      <c r="CL2060" s="307" t="n"/>
      <c r="CM2060" s="307" t="n"/>
      <c r="CN2060" s="307" t="n"/>
      <c r="CO2060" s="307" t="n"/>
      <c r="CP2060" s="307" t="n"/>
      <c r="CQ2060" s="307" t="n"/>
      <c r="CR2060" s="279" t="n"/>
      <c r="CS2060" s="280" t="n"/>
      <c r="CT2060" s="421">
        <f>(IF(OR(MediaScorecard!BG2547="x", MediaScorecard!BH2547="x",MediaScorecard!BI2547="x",MediaScorecard!BJ2547="x",MediaScorecard!BK2547="x"),1, 2))</f>
        <v/>
      </c>
      <c r="CU2060" s="308" t="n"/>
      <c r="CV2060" s="308" t="n"/>
      <c r="CW2060" s="308" t="n"/>
      <c r="CX2060" s="309" t="n"/>
      <c r="CY2060" s="308" t="n"/>
      <c r="CZ2060" s="308" t="n"/>
      <c r="DA2060" s="308" t="n"/>
    </row>
    <row r="2061" ht="21" customHeight="1" s="590">
      <c r="A2061" s="421" t="n"/>
      <c r="B2061" s="270" t="n"/>
      <c r="C2061" s="269" t="n"/>
      <c r="D2061" s="267" t="n"/>
      <c r="E2061" s="267" t="n"/>
      <c r="F2061" s="268" t="n"/>
      <c r="G2061" s="421" t="n"/>
      <c r="H2061" s="269" t="n"/>
      <c r="I2061" s="421" t="n"/>
      <c r="J2061" s="421" t="n"/>
      <c r="K2061" s="421" t="n"/>
      <c r="L2061" s="421" t="n"/>
      <c r="M2061" s="421" t="n"/>
      <c r="N2061" s="421" t="n"/>
      <c r="O2061" s="421" t="n"/>
      <c r="P2061" s="421" t="n"/>
      <c r="Q2061" s="421" t="n"/>
      <c r="R2061" s="270" t="n"/>
      <c r="S2061" s="421" t="n"/>
      <c r="T2061" s="421" t="n"/>
      <c r="U2061" s="421" t="n"/>
      <c r="V2061" s="421" t="n"/>
      <c r="W2061" s="421" t="n"/>
      <c r="X2061" s="421" t="n"/>
      <c r="Y2061" s="421" t="n"/>
      <c r="Z2061" s="421" t="n"/>
      <c r="AA2061" s="421" t="n"/>
      <c r="AB2061" s="421" t="n"/>
      <c r="AC2061" s="421" t="n"/>
      <c r="AD2061" s="421" t="n"/>
      <c r="AE2061" s="421" t="n"/>
      <c r="AF2061" s="421" t="n"/>
      <c r="AG2061" s="421" t="n"/>
      <c r="AH2061" s="421" t="n"/>
      <c r="AI2061" s="421" t="n"/>
      <c r="AJ2061" s="297" t="n"/>
      <c r="AK2061" s="297" t="n"/>
      <c r="AL2061" s="284" t="n"/>
      <c r="AM2061" s="297" t="n"/>
      <c r="AN2061" s="285" t="n"/>
      <c r="AO2061" s="297" t="n"/>
      <c r="AP2061" s="297" t="n"/>
      <c r="AQ2061" s="297" t="n"/>
      <c r="AR2061" s="297" t="n"/>
      <c r="AS2061" s="297" t="n"/>
      <c r="AT2061" s="285" t="n"/>
      <c r="AU2061" s="297" t="n"/>
      <c r="AV2061" s="297" t="n"/>
      <c r="AW2061" s="297" t="n"/>
      <c r="AX2061" s="297" t="n"/>
      <c r="AY2061" s="286" t="n"/>
      <c r="AZ2061" s="286" t="n"/>
      <c r="BA2061" s="287" t="n"/>
      <c r="BB2061" s="286" t="n"/>
      <c r="BC2061" s="286" t="n"/>
      <c r="BD2061" s="286" t="n"/>
      <c r="BE2061" s="286" t="n"/>
      <c r="BF2061" s="286" t="n"/>
      <c r="BG2061" s="286" t="n"/>
      <c r="BH2061" s="297" t="n"/>
      <c r="BI2061" s="297" t="n"/>
      <c r="BJ2061" s="297" t="n"/>
      <c r="BK2061" s="297" t="n"/>
      <c r="BL2061" s="297" t="n"/>
      <c r="BM2061" s="297" t="n"/>
      <c r="BN2061" s="297" t="n"/>
      <c r="BO2061" s="285" t="n"/>
      <c r="BP2061" s="297" t="n"/>
      <c r="BQ2061" s="297" t="n"/>
      <c r="BR2061" s="297" t="n"/>
      <c r="BS2061" s="297" t="n"/>
      <c r="BT2061" s="297" t="n"/>
      <c r="BU2061" s="297" t="n"/>
      <c r="BV2061" s="297" t="n"/>
      <c r="BW2061" s="288" t="n"/>
      <c r="BX2061" s="276">
        <f>SUM(IF(COUNTIF(MediaScorecard!CC2548, "*1.*"), 2, 0), IF(COUNTIF(MediaScorecard!CC2548, "*2.*"), 2, 0), IF(COUNTIF(MediaScorecard!CC2548, "*3.*"), 2, 0), IF(COUNTIF(MediaScorecard!CC2548, "*4.*"), 2, 0), IF(COUNTIF(MediaScorecard!CC2548, "*5.*"), 2, 0), IF(COUNTIF(MediaScorecard!CC2548, "*6.*"), 2, 0))</f>
        <v/>
      </c>
      <c r="BY2061" s="277">
        <f t="array" ref="BY2061">SUM(VALUE(AT2061),VALUE(AU2061),VALUE(AV2061),VALUE(AW2061),VALUE(AX2061),VALUE(AY2061),VALUE(AZ2061),VALUE(BB2061),VALUE(BC2061),VALUE(BD2061),VALUE(BE2061),VALUE(BF2061),VALUE(BG2061),VALUE(BH2061),VALUE(BI2061),VALUE(BJ2061),VALUE(BK2061),VALUE(BL2061),VALUE(BM2061),VALUE(BN2061),VALUE(BO2061),VALUE(BP2061),VALUE(BQ2061),VALUE(BR2061),VALUE(BS2061),VALUE(BT2061),VALUE(BU2061),VALUE(BV2061),VALUE(BW2061))</f>
        <v/>
      </c>
      <c r="BZ2061" s="307" t="n"/>
      <c r="CA2061" s="307" t="n"/>
      <c r="CB2061" s="307" t="n"/>
      <c r="CC2061" s="307" t="n"/>
      <c r="CD2061" s="307" t="n"/>
      <c r="CE2061" s="307" t="n"/>
      <c r="CF2061" s="307" t="n"/>
      <c r="CG2061" s="307" t="n"/>
      <c r="CH2061" s="307" t="n"/>
      <c r="CI2061" s="307" t="n"/>
      <c r="CJ2061" s="307" t="n"/>
      <c r="CK2061" s="307" t="n"/>
      <c r="CL2061" s="307" t="n"/>
      <c r="CM2061" s="307" t="n"/>
      <c r="CN2061" s="307" t="n"/>
      <c r="CO2061" s="307" t="n"/>
      <c r="CP2061" s="307" t="n"/>
      <c r="CQ2061" s="307" t="n"/>
      <c r="CR2061" s="279" t="n"/>
      <c r="CS2061" s="280" t="n"/>
      <c r="CT2061" s="421">
        <f>(IF(OR(MediaScorecard!BG2548="x", MediaScorecard!BH2548="x",MediaScorecard!BI2548="x",MediaScorecard!BJ2548="x",MediaScorecard!BK2548="x"),1, 2))</f>
        <v/>
      </c>
      <c r="CU2061" s="308" t="n"/>
      <c r="CV2061" s="308" t="n"/>
      <c r="CW2061" s="308" t="n"/>
      <c r="CX2061" s="309" t="n"/>
      <c r="CY2061" s="308" t="n"/>
      <c r="CZ2061" s="308" t="n"/>
      <c r="DA2061" s="308" t="n"/>
    </row>
    <row r="2062" ht="21" customHeight="1" s="590">
      <c r="A2062" s="421" t="n"/>
      <c r="B2062" s="270" t="n"/>
      <c r="C2062" s="269" t="n"/>
      <c r="D2062" s="267" t="n"/>
      <c r="E2062" s="267" t="n"/>
      <c r="F2062" s="268" t="n"/>
      <c r="G2062" s="421" t="n"/>
      <c r="H2062" s="269" t="n"/>
      <c r="I2062" s="421" t="n"/>
      <c r="J2062" s="421" t="n"/>
      <c r="K2062" s="421" t="n"/>
      <c r="L2062" s="421" t="n"/>
      <c r="M2062" s="421" t="n"/>
      <c r="N2062" s="421" t="n"/>
      <c r="O2062" s="421" t="n"/>
      <c r="P2062" s="421" t="n"/>
      <c r="Q2062" s="421" t="n"/>
      <c r="R2062" s="270" t="n"/>
      <c r="S2062" s="421" t="n"/>
      <c r="T2062" s="421" t="n"/>
      <c r="U2062" s="421" t="n"/>
      <c r="V2062" s="421" t="n"/>
      <c r="W2062" s="421" t="n"/>
      <c r="X2062" s="421" t="n"/>
      <c r="Y2062" s="421" t="n"/>
      <c r="Z2062" s="421" t="n"/>
      <c r="AA2062" s="421" t="n"/>
      <c r="AB2062" s="421" t="n"/>
      <c r="AC2062" s="421" t="n"/>
      <c r="AD2062" s="421" t="n"/>
      <c r="AE2062" s="421" t="n"/>
      <c r="AF2062" s="421" t="n"/>
      <c r="AG2062" s="421" t="n"/>
      <c r="AH2062" s="421" t="n"/>
      <c r="AI2062" s="421" t="n"/>
      <c r="AJ2062" s="297" t="n"/>
      <c r="AK2062" s="297" t="n"/>
      <c r="AL2062" s="284" t="n"/>
      <c r="AM2062" s="297" t="n"/>
      <c r="AN2062" s="285" t="n"/>
      <c r="AO2062" s="297" t="n"/>
      <c r="AP2062" s="297" t="n"/>
      <c r="AQ2062" s="297" t="n"/>
      <c r="AR2062" s="297" t="n"/>
      <c r="AS2062" s="297" t="n"/>
      <c r="AT2062" s="285" t="n"/>
      <c r="AU2062" s="297" t="n"/>
      <c r="AV2062" s="297" t="n"/>
      <c r="AW2062" s="297" t="n"/>
      <c r="AX2062" s="297" t="n"/>
      <c r="AY2062" s="286" t="n"/>
      <c r="AZ2062" s="286" t="n"/>
      <c r="BA2062" s="287" t="n"/>
      <c r="BB2062" s="286" t="n"/>
      <c r="BC2062" s="286" t="n"/>
      <c r="BD2062" s="286" t="n"/>
      <c r="BE2062" s="286" t="n"/>
      <c r="BF2062" s="286" t="n"/>
      <c r="BG2062" s="286" t="n"/>
      <c r="BH2062" s="297" t="n"/>
      <c r="BI2062" s="297" t="n"/>
      <c r="BJ2062" s="297" t="n"/>
      <c r="BK2062" s="297" t="n"/>
      <c r="BL2062" s="297" t="n"/>
      <c r="BM2062" s="297" t="n"/>
      <c r="BN2062" s="297" t="n"/>
      <c r="BO2062" s="285" t="n"/>
      <c r="BP2062" s="297" t="n"/>
      <c r="BQ2062" s="297" t="n"/>
      <c r="BR2062" s="297" t="n"/>
      <c r="BS2062" s="297" t="n"/>
      <c r="BT2062" s="297" t="n"/>
      <c r="BU2062" s="297" t="n"/>
      <c r="BV2062" s="297" t="n"/>
      <c r="BW2062" s="288" t="n"/>
      <c r="BX2062" s="276">
        <f>SUM(IF(COUNTIF(MediaScorecard!CC2549, "*1.*"), 2, 0), IF(COUNTIF(MediaScorecard!CC2549, "*2.*"), 2, 0), IF(COUNTIF(MediaScorecard!CC2549, "*3.*"), 2, 0), IF(COUNTIF(MediaScorecard!CC2549, "*4.*"), 2, 0), IF(COUNTIF(MediaScorecard!CC2549, "*5.*"), 2, 0), IF(COUNTIF(MediaScorecard!CC2549, "*6.*"), 2, 0))</f>
        <v/>
      </c>
      <c r="BY2062" s="277">
        <f t="array" ref="BY2062">SUM(VALUE(AT2062),VALUE(AU2062),VALUE(AV2062),VALUE(AW2062),VALUE(AX2062),VALUE(AY2062),VALUE(AZ2062),VALUE(BB2062),VALUE(BC2062),VALUE(BD2062),VALUE(BE2062),VALUE(BF2062),VALUE(BG2062),VALUE(BH2062),VALUE(BI2062),VALUE(BJ2062),VALUE(BK2062),VALUE(BL2062),VALUE(BM2062),VALUE(BN2062),VALUE(BO2062),VALUE(BP2062),VALUE(BQ2062),VALUE(BR2062),VALUE(BS2062),VALUE(BT2062),VALUE(BU2062),VALUE(BV2062),VALUE(BW2062))</f>
        <v/>
      </c>
      <c r="BZ2062" s="307" t="n"/>
      <c r="CA2062" s="307" t="n"/>
      <c r="CB2062" s="307" t="n"/>
      <c r="CC2062" s="307" t="n"/>
      <c r="CD2062" s="307" t="n"/>
      <c r="CE2062" s="307" t="n"/>
      <c r="CF2062" s="307" t="n"/>
      <c r="CG2062" s="307" t="n"/>
      <c r="CH2062" s="307" t="n"/>
      <c r="CI2062" s="307" t="n"/>
      <c r="CJ2062" s="307" t="n"/>
      <c r="CK2062" s="307" t="n"/>
      <c r="CL2062" s="307" t="n"/>
      <c r="CM2062" s="307" t="n"/>
      <c r="CN2062" s="307" t="n"/>
      <c r="CO2062" s="307" t="n"/>
      <c r="CP2062" s="307" t="n"/>
      <c r="CQ2062" s="307" t="n"/>
      <c r="CR2062" s="279" t="n"/>
      <c r="CS2062" s="280" t="n"/>
      <c r="CT2062" s="421">
        <f>(IF(OR(MediaScorecard!BG2549="x", MediaScorecard!BH2549="x",MediaScorecard!BI2549="x",MediaScorecard!BJ2549="x",MediaScorecard!BK2549="x"),1, 2))</f>
        <v/>
      </c>
      <c r="CU2062" s="308" t="n"/>
      <c r="CV2062" s="308" t="n"/>
      <c r="CW2062" s="308" t="n"/>
      <c r="CX2062" s="309" t="n"/>
      <c r="CY2062" s="308" t="n"/>
      <c r="CZ2062" s="308" t="n"/>
      <c r="DA2062" s="308" t="n"/>
    </row>
    <row r="2063" ht="21" customHeight="1" s="590">
      <c r="A2063" s="421" t="n"/>
      <c r="B2063" s="270" t="n"/>
      <c r="C2063" s="269" t="n"/>
      <c r="D2063" s="267" t="n"/>
      <c r="E2063" s="267" t="n"/>
      <c r="F2063" s="268" t="n"/>
      <c r="G2063" s="421" t="n"/>
      <c r="H2063" s="269" t="n"/>
      <c r="I2063" s="421" t="n"/>
      <c r="J2063" s="421" t="n"/>
      <c r="K2063" s="421" t="n"/>
      <c r="L2063" s="421" t="n"/>
      <c r="M2063" s="421" t="n"/>
      <c r="N2063" s="421" t="n"/>
      <c r="O2063" s="421" t="n"/>
      <c r="P2063" s="421" t="n"/>
      <c r="Q2063" s="421" t="n"/>
      <c r="R2063" s="270" t="n"/>
      <c r="S2063" s="421" t="n"/>
      <c r="T2063" s="421" t="n"/>
      <c r="U2063" s="421" t="n"/>
      <c r="V2063" s="421" t="n"/>
      <c r="W2063" s="421" t="n"/>
      <c r="X2063" s="421" t="n"/>
      <c r="Y2063" s="421" t="n"/>
      <c r="Z2063" s="421" t="n"/>
      <c r="AA2063" s="421" t="n"/>
      <c r="AB2063" s="421" t="n"/>
      <c r="AC2063" s="421" t="n"/>
      <c r="AD2063" s="421" t="n"/>
      <c r="AE2063" s="421" t="n"/>
      <c r="AF2063" s="421" t="n"/>
      <c r="AG2063" s="421" t="n"/>
      <c r="AH2063" s="421" t="n"/>
      <c r="AI2063" s="421" t="n"/>
      <c r="AJ2063" s="297" t="n"/>
      <c r="AK2063" s="297" t="n"/>
      <c r="AL2063" s="284" t="n"/>
      <c r="AM2063" s="297" t="n"/>
      <c r="AN2063" s="285" t="n"/>
      <c r="AO2063" s="297" t="n"/>
      <c r="AP2063" s="297" t="n"/>
      <c r="AQ2063" s="297" t="n"/>
      <c r="AR2063" s="297" t="n"/>
      <c r="AS2063" s="297" t="n"/>
      <c r="AT2063" s="285" t="n"/>
      <c r="AU2063" s="297" t="n"/>
      <c r="AV2063" s="297" t="n"/>
      <c r="AW2063" s="297" t="n"/>
      <c r="AX2063" s="297" t="n"/>
      <c r="AY2063" s="286" t="n"/>
      <c r="AZ2063" s="286" t="n"/>
      <c r="BA2063" s="287" t="n"/>
      <c r="BB2063" s="286" t="n"/>
      <c r="BC2063" s="286" t="n"/>
      <c r="BD2063" s="286" t="n"/>
      <c r="BE2063" s="286" t="n"/>
      <c r="BF2063" s="286" t="n"/>
      <c r="BG2063" s="286" t="n"/>
      <c r="BH2063" s="297" t="n"/>
      <c r="BI2063" s="297" t="n"/>
      <c r="BJ2063" s="297" t="n"/>
      <c r="BK2063" s="297" t="n"/>
      <c r="BL2063" s="297" t="n"/>
      <c r="BM2063" s="297" t="n"/>
      <c r="BN2063" s="297" t="n"/>
      <c r="BO2063" s="285" t="n"/>
      <c r="BP2063" s="297" t="n"/>
      <c r="BQ2063" s="297" t="n"/>
      <c r="BR2063" s="297" t="n"/>
      <c r="BS2063" s="297" t="n"/>
      <c r="BT2063" s="297" t="n"/>
      <c r="BU2063" s="297" t="n"/>
      <c r="BV2063" s="297" t="n"/>
      <c r="BW2063" s="288" t="n"/>
      <c r="BX2063" s="276">
        <f>SUM(IF(COUNTIF(MediaScorecard!CC2550, "*1.*"), 2, 0), IF(COUNTIF(MediaScorecard!CC2550, "*2.*"), 2, 0), IF(COUNTIF(MediaScorecard!CC2550, "*3.*"), 2, 0), IF(COUNTIF(MediaScorecard!CC2550, "*4.*"), 2, 0), IF(COUNTIF(MediaScorecard!CC2550, "*5.*"), 2, 0), IF(COUNTIF(MediaScorecard!CC2550, "*6.*"), 2, 0))</f>
        <v/>
      </c>
      <c r="BY2063" s="277">
        <f t="array" ref="BY2063">SUM(VALUE(AT2063),VALUE(AU2063),VALUE(AV2063),VALUE(AW2063),VALUE(AX2063),VALUE(AY2063),VALUE(AZ2063),VALUE(BB2063),VALUE(BC2063),VALUE(BD2063),VALUE(BE2063),VALUE(BF2063),VALUE(BG2063),VALUE(BH2063),VALUE(BI2063),VALUE(BJ2063),VALUE(BK2063),VALUE(BL2063),VALUE(BM2063),VALUE(BN2063),VALUE(BO2063),VALUE(BP2063),VALUE(BQ2063),VALUE(BR2063),VALUE(BS2063),VALUE(BT2063),VALUE(BU2063),VALUE(BV2063),VALUE(BW2063))</f>
        <v/>
      </c>
      <c r="BZ2063" s="307" t="n"/>
      <c r="CA2063" s="307" t="n"/>
      <c r="CB2063" s="307" t="n"/>
      <c r="CC2063" s="307" t="n"/>
      <c r="CD2063" s="307" t="n"/>
      <c r="CE2063" s="307" t="n"/>
      <c r="CF2063" s="307" t="n"/>
      <c r="CG2063" s="307" t="n"/>
      <c r="CH2063" s="307" t="n"/>
      <c r="CI2063" s="307" t="n"/>
      <c r="CJ2063" s="307" t="n"/>
      <c r="CK2063" s="307" t="n"/>
      <c r="CL2063" s="307" t="n"/>
      <c r="CM2063" s="307" t="n"/>
      <c r="CN2063" s="307" t="n"/>
      <c r="CO2063" s="307" t="n"/>
      <c r="CP2063" s="307" t="n"/>
      <c r="CQ2063" s="307" t="n"/>
      <c r="CR2063" s="279" t="n"/>
      <c r="CS2063" s="280" t="n"/>
      <c r="CT2063" s="421">
        <f>(IF(OR(MediaScorecard!BG2550="x", MediaScorecard!BH2550="x",MediaScorecard!BI2550="x",MediaScorecard!BJ2550="x",MediaScorecard!BK2550="x"),1, 2))</f>
        <v/>
      </c>
      <c r="CU2063" s="308" t="n"/>
      <c r="CV2063" s="308" t="n"/>
      <c r="CW2063" s="308" t="n"/>
      <c r="CX2063" s="309" t="n"/>
      <c r="CY2063" s="308" t="n"/>
      <c r="CZ2063" s="308" t="n"/>
      <c r="DA2063" s="308" t="n"/>
    </row>
    <row r="2064" ht="21" customHeight="1" s="590">
      <c r="A2064" s="421" t="n"/>
      <c r="B2064" s="270" t="n"/>
      <c r="C2064" s="269" t="n"/>
      <c r="D2064" s="267" t="n"/>
      <c r="E2064" s="267" t="n"/>
      <c r="F2064" s="268" t="n"/>
      <c r="G2064" s="421" t="n"/>
      <c r="H2064" s="269" t="n"/>
      <c r="I2064" s="421" t="n"/>
      <c r="J2064" s="421" t="n"/>
      <c r="K2064" s="421" t="n"/>
      <c r="L2064" s="421" t="n"/>
      <c r="M2064" s="421" t="n"/>
      <c r="N2064" s="421" t="n"/>
      <c r="O2064" s="421" t="n"/>
      <c r="P2064" s="421" t="n"/>
      <c r="Q2064" s="421" t="n"/>
      <c r="R2064" s="270" t="n"/>
      <c r="S2064" s="421" t="n"/>
      <c r="T2064" s="421" t="n"/>
      <c r="U2064" s="421" t="n"/>
      <c r="V2064" s="421" t="n"/>
      <c r="W2064" s="421" t="n"/>
      <c r="X2064" s="421" t="n"/>
      <c r="Y2064" s="421" t="n"/>
      <c r="Z2064" s="421" t="n"/>
      <c r="AA2064" s="421" t="n"/>
      <c r="AB2064" s="421" t="n"/>
      <c r="AC2064" s="421" t="n"/>
      <c r="AD2064" s="421" t="n"/>
      <c r="AE2064" s="421" t="n"/>
      <c r="AF2064" s="421" t="n"/>
      <c r="AG2064" s="421" t="n"/>
      <c r="AH2064" s="421" t="n"/>
      <c r="AI2064" s="421" t="n"/>
      <c r="AJ2064" s="297" t="n"/>
      <c r="AK2064" s="297" t="n"/>
      <c r="AL2064" s="284" t="n"/>
      <c r="AM2064" s="297" t="n"/>
      <c r="AN2064" s="285" t="n"/>
      <c r="AO2064" s="297" t="n"/>
      <c r="AP2064" s="297" t="n"/>
      <c r="AQ2064" s="297" t="n"/>
      <c r="AR2064" s="297" t="n"/>
      <c r="AS2064" s="297" t="n"/>
      <c r="AT2064" s="285" t="n"/>
      <c r="AU2064" s="297" t="n"/>
      <c r="AV2064" s="297" t="n"/>
      <c r="AW2064" s="297" t="n"/>
      <c r="AX2064" s="297" t="n"/>
      <c r="AY2064" s="286" t="n"/>
      <c r="AZ2064" s="286" t="n"/>
      <c r="BA2064" s="287" t="n"/>
      <c r="BB2064" s="286" t="n"/>
      <c r="BC2064" s="286" t="n"/>
      <c r="BD2064" s="286" t="n"/>
      <c r="BE2064" s="286" t="n"/>
      <c r="BF2064" s="286" t="n"/>
      <c r="BG2064" s="286" t="n"/>
      <c r="BH2064" s="297" t="n"/>
      <c r="BI2064" s="297" t="n"/>
      <c r="BJ2064" s="297" t="n"/>
      <c r="BK2064" s="297" t="n"/>
      <c r="BL2064" s="297" t="n"/>
      <c r="BM2064" s="297" t="n"/>
      <c r="BN2064" s="297" t="n"/>
      <c r="BO2064" s="285" t="n"/>
      <c r="BP2064" s="297" t="n"/>
      <c r="BQ2064" s="297" t="n"/>
      <c r="BR2064" s="297" t="n"/>
      <c r="BS2064" s="297" t="n"/>
      <c r="BT2064" s="297" t="n"/>
      <c r="BU2064" s="297" t="n"/>
      <c r="BV2064" s="297" t="n"/>
      <c r="BW2064" s="288" t="n"/>
      <c r="BX2064" s="276">
        <f>SUM(IF(COUNTIF(MediaScorecard!CC2551, "*1.*"), 2, 0), IF(COUNTIF(MediaScorecard!CC2551, "*2.*"), 2, 0), IF(COUNTIF(MediaScorecard!CC2551, "*3.*"), 2, 0), IF(COUNTIF(MediaScorecard!CC2551, "*4.*"), 2, 0), IF(COUNTIF(MediaScorecard!CC2551, "*5.*"), 2, 0), IF(COUNTIF(MediaScorecard!CC2551, "*6.*"), 2, 0))</f>
        <v/>
      </c>
      <c r="BY2064" s="277">
        <f t="array" ref="BY2064">SUM(VALUE(AT2064),VALUE(AU2064),VALUE(AV2064),VALUE(AW2064),VALUE(AX2064),VALUE(AY2064),VALUE(AZ2064),VALUE(BB2064),VALUE(BC2064),VALUE(BD2064),VALUE(BE2064),VALUE(BF2064),VALUE(BG2064),VALUE(BH2064),VALUE(BI2064),VALUE(BJ2064),VALUE(BK2064),VALUE(BL2064),VALUE(BM2064),VALUE(BN2064),VALUE(BO2064),VALUE(BP2064),VALUE(BQ2064),VALUE(BR2064),VALUE(BS2064),VALUE(BT2064),VALUE(BU2064),VALUE(BV2064),VALUE(BW2064))</f>
        <v/>
      </c>
      <c r="BZ2064" s="307" t="n"/>
      <c r="CA2064" s="307" t="n"/>
      <c r="CB2064" s="307" t="n"/>
      <c r="CC2064" s="307" t="n"/>
      <c r="CD2064" s="307" t="n"/>
      <c r="CE2064" s="307" t="n"/>
      <c r="CF2064" s="307" t="n"/>
      <c r="CG2064" s="307" t="n"/>
      <c r="CH2064" s="307" t="n"/>
      <c r="CI2064" s="307" t="n"/>
      <c r="CJ2064" s="307" t="n"/>
      <c r="CK2064" s="307" t="n"/>
      <c r="CL2064" s="307" t="n"/>
      <c r="CM2064" s="307" t="n"/>
      <c r="CN2064" s="307" t="n"/>
      <c r="CO2064" s="307" t="n"/>
      <c r="CP2064" s="307" t="n"/>
      <c r="CQ2064" s="307" t="n"/>
      <c r="CR2064" s="279" t="n"/>
      <c r="CS2064" s="280" t="n"/>
      <c r="CT2064" s="421">
        <f>(IF(OR(MediaScorecard!BG2551="x", MediaScorecard!BH2551="x",MediaScorecard!BI2551="x",MediaScorecard!BJ2551="x",MediaScorecard!BK2551="x"),1, 2))</f>
        <v/>
      </c>
      <c r="CU2064" s="308" t="n"/>
      <c r="CV2064" s="308" t="n"/>
      <c r="CW2064" s="308" t="n"/>
      <c r="CX2064" s="309" t="n"/>
      <c r="CY2064" s="308" t="n"/>
      <c r="CZ2064" s="308" t="n"/>
      <c r="DA2064" s="308" t="n"/>
    </row>
    <row r="2065" ht="21" customHeight="1" s="590">
      <c r="A2065" s="421" t="n"/>
      <c r="B2065" s="270" t="n"/>
      <c r="C2065" s="269" t="n"/>
      <c r="D2065" s="267" t="n"/>
      <c r="E2065" s="267" t="n"/>
      <c r="F2065" s="268" t="n"/>
      <c r="G2065" s="421" t="n"/>
      <c r="H2065" s="269" t="n"/>
      <c r="I2065" s="421" t="n"/>
      <c r="J2065" s="421" t="n"/>
      <c r="K2065" s="421" t="n"/>
      <c r="L2065" s="421" t="n"/>
      <c r="M2065" s="421" t="n"/>
      <c r="N2065" s="421" t="n"/>
      <c r="O2065" s="421" t="n"/>
      <c r="P2065" s="421" t="n"/>
      <c r="Q2065" s="421" t="n"/>
      <c r="R2065" s="270" t="n"/>
      <c r="S2065" s="421" t="n"/>
      <c r="T2065" s="421" t="n"/>
      <c r="U2065" s="421" t="n"/>
      <c r="V2065" s="421" t="n"/>
      <c r="W2065" s="421" t="n"/>
      <c r="X2065" s="421" t="n"/>
      <c r="Y2065" s="421" t="n"/>
      <c r="Z2065" s="421" t="n"/>
      <c r="AA2065" s="421" t="n"/>
      <c r="AB2065" s="421" t="n"/>
      <c r="AC2065" s="421" t="n"/>
      <c r="AD2065" s="421" t="n"/>
      <c r="AE2065" s="421" t="n"/>
      <c r="AF2065" s="421" t="n"/>
      <c r="AG2065" s="421" t="n"/>
      <c r="AH2065" s="421" t="n"/>
      <c r="AI2065" s="421" t="n"/>
      <c r="AJ2065" s="297" t="n"/>
      <c r="AK2065" s="297" t="n"/>
      <c r="AL2065" s="284" t="n"/>
      <c r="AM2065" s="297" t="n"/>
      <c r="AN2065" s="285" t="n"/>
      <c r="AO2065" s="297" t="n"/>
      <c r="AP2065" s="297" t="n"/>
      <c r="AQ2065" s="297" t="n"/>
      <c r="AR2065" s="297" t="n"/>
      <c r="AS2065" s="297" t="n"/>
      <c r="AT2065" s="285" t="n"/>
      <c r="AU2065" s="297" t="n"/>
      <c r="AV2065" s="297" t="n"/>
      <c r="AW2065" s="297" t="n"/>
      <c r="AX2065" s="297" t="n"/>
      <c r="AY2065" s="286" t="n"/>
      <c r="AZ2065" s="286" t="n"/>
      <c r="BA2065" s="287" t="n"/>
      <c r="BB2065" s="286" t="n"/>
      <c r="BC2065" s="286" t="n"/>
      <c r="BD2065" s="286" t="n"/>
      <c r="BE2065" s="286" t="n"/>
      <c r="BF2065" s="286" t="n"/>
      <c r="BG2065" s="286" t="n"/>
      <c r="BH2065" s="297" t="n"/>
      <c r="BI2065" s="297" t="n"/>
      <c r="BJ2065" s="297" t="n"/>
      <c r="BK2065" s="297" t="n"/>
      <c r="BL2065" s="297" t="n"/>
      <c r="BM2065" s="297" t="n"/>
      <c r="BN2065" s="297" t="n"/>
      <c r="BO2065" s="285" t="n"/>
      <c r="BP2065" s="297" t="n"/>
      <c r="BQ2065" s="297" t="n"/>
      <c r="BR2065" s="297" t="n"/>
      <c r="BS2065" s="297" t="n"/>
      <c r="BT2065" s="297" t="n"/>
      <c r="BU2065" s="297" t="n"/>
      <c r="BV2065" s="297" t="n"/>
      <c r="BW2065" s="288" t="n"/>
      <c r="BX2065" s="276">
        <f>SUM(IF(COUNTIF(MediaScorecard!CC2552, "*1.*"), 2, 0), IF(COUNTIF(MediaScorecard!CC2552, "*2.*"), 2, 0), IF(COUNTIF(MediaScorecard!CC2552, "*3.*"), 2, 0), IF(COUNTIF(MediaScorecard!CC2552, "*4.*"), 2, 0), IF(COUNTIF(MediaScorecard!CC2552, "*5.*"), 2, 0), IF(COUNTIF(MediaScorecard!CC2552, "*6.*"), 2, 0))</f>
        <v/>
      </c>
      <c r="BY2065" s="277">
        <f t="array" ref="BY2065">SUM(VALUE(AT2065),VALUE(AU2065),VALUE(AV2065),VALUE(AW2065),VALUE(AX2065),VALUE(AY2065),VALUE(AZ2065),VALUE(BB2065),VALUE(BC2065),VALUE(BD2065),VALUE(BE2065),VALUE(BF2065),VALUE(BG2065),VALUE(BH2065),VALUE(BI2065),VALUE(BJ2065),VALUE(BK2065),VALUE(BL2065),VALUE(BM2065),VALUE(BN2065),VALUE(BO2065),VALUE(BP2065),VALUE(BQ2065),VALUE(BR2065),VALUE(BS2065),VALUE(BT2065),VALUE(BU2065),VALUE(BV2065),VALUE(BW2065))</f>
        <v/>
      </c>
      <c r="BZ2065" s="307" t="n"/>
      <c r="CA2065" s="307" t="n"/>
      <c r="CB2065" s="307" t="n"/>
      <c r="CC2065" s="307" t="n"/>
      <c r="CD2065" s="307" t="n"/>
      <c r="CE2065" s="307" t="n"/>
      <c r="CF2065" s="307" t="n"/>
      <c r="CG2065" s="307" t="n"/>
      <c r="CH2065" s="307" t="n"/>
      <c r="CI2065" s="307" t="n"/>
      <c r="CJ2065" s="307" t="n"/>
      <c r="CK2065" s="307" t="n"/>
      <c r="CL2065" s="307" t="n"/>
      <c r="CM2065" s="307" t="n"/>
      <c r="CN2065" s="307" t="n"/>
      <c r="CO2065" s="307" t="n"/>
      <c r="CP2065" s="307" t="n"/>
      <c r="CQ2065" s="307" t="n"/>
      <c r="CR2065" s="279" t="n"/>
      <c r="CS2065" s="280" t="n"/>
      <c r="CT2065" s="421">
        <f>(IF(OR(MediaScorecard!BG2552="x", MediaScorecard!BH2552="x",MediaScorecard!BI2552="x",MediaScorecard!BJ2552="x",MediaScorecard!BK2552="x"),1, 2))</f>
        <v/>
      </c>
      <c r="CU2065" s="308" t="n"/>
      <c r="CV2065" s="308" t="n"/>
      <c r="CW2065" s="308" t="n"/>
      <c r="CX2065" s="309" t="n"/>
      <c r="CY2065" s="308" t="n"/>
      <c r="CZ2065" s="308" t="n"/>
      <c r="DA2065" s="308" t="n"/>
    </row>
    <row r="2066" ht="21" customHeight="1" s="590">
      <c r="A2066" s="421" t="n"/>
      <c r="B2066" s="270" t="n"/>
      <c r="C2066" s="269" t="n"/>
      <c r="D2066" s="267" t="n"/>
      <c r="E2066" s="267" t="n"/>
      <c r="F2066" s="268" t="n"/>
      <c r="G2066" s="421" t="n"/>
      <c r="H2066" s="269" t="n"/>
      <c r="I2066" s="421" t="n"/>
      <c r="J2066" s="421" t="n"/>
      <c r="K2066" s="421" t="n"/>
      <c r="L2066" s="421" t="n"/>
      <c r="M2066" s="421" t="n"/>
      <c r="N2066" s="421" t="n"/>
      <c r="O2066" s="421" t="n"/>
      <c r="P2066" s="421" t="n"/>
      <c r="Q2066" s="421" t="n"/>
      <c r="R2066" s="270" t="n"/>
      <c r="S2066" s="421" t="n"/>
      <c r="T2066" s="421" t="n"/>
      <c r="U2066" s="421" t="n"/>
      <c r="V2066" s="421" t="n"/>
      <c r="W2066" s="421" t="n"/>
      <c r="X2066" s="421" t="n"/>
      <c r="Y2066" s="421" t="n"/>
      <c r="Z2066" s="421" t="n"/>
      <c r="AA2066" s="421" t="n"/>
      <c r="AB2066" s="421" t="n"/>
      <c r="AC2066" s="421" t="n"/>
      <c r="AD2066" s="421" t="n"/>
      <c r="AE2066" s="421" t="n"/>
      <c r="AF2066" s="421" t="n"/>
      <c r="AG2066" s="421" t="n"/>
      <c r="AH2066" s="421" t="n"/>
      <c r="AI2066" s="421" t="n"/>
      <c r="AJ2066" s="297" t="n"/>
      <c r="AK2066" s="297" t="n"/>
      <c r="AL2066" s="284" t="n"/>
      <c r="AM2066" s="297" t="n"/>
      <c r="AN2066" s="285" t="n"/>
      <c r="AO2066" s="297" t="n"/>
      <c r="AP2066" s="297" t="n"/>
      <c r="AQ2066" s="297" t="n"/>
      <c r="AR2066" s="297" t="n"/>
      <c r="AS2066" s="297" t="n"/>
      <c r="AT2066" s="285" t="n"/>
      <c r="AU2066" s="297" t="n"/>
      <c r="AV2066" s="297" t="n"/>
      <c r="AW2066" s="297" t="n"/>
      <c r="AX2066" s="297" t="n"/>
      <c r="AY2066" s="286" t="n"/>
      <c r="AZ2066" s="286" t="n"/>
      <c r="BA2066" s="287" t="n"/>
      <c r="BB2066" s="286" t="n"/>
      <c r="BC2066" s="286" t="n"/>
      <c r="BD2066" s="286" t="n"/>
      <c r="BE2066" s="286" t="n"/>
      <c r="BF2066" s="286" t="n"/>
      <c r="BG2066" s="286" t="n"/>
      <c r="BH2066" s="297" t="n"/>
      <c r="BI2066" s="297" t="n"/>
      <c r="BJ2066" s="297" t="n"/>
      <c r="BK2066" s="297" t="n"/>
      <c r="BL2066" s="297" t="n"/>
      <c r="BM2066" s="297" t="n"/>
      <c r="BN2066" s="297" t="n"/>
      <c r="BO2066" s="285" t="n"/>
      <c r="BP2066" s="297" t="n"/>
      <c r="BQ2066" s="297" t="n"/>
      <c r="BR2066" s="297" t="n"/>
      <c r="BS2066" s="297" t="n"/>
      <c r="BT2066" s="297" t="n"/>
      <c r="BU2066" s="297" t="n"/>
      <c r="BV2066" s="297" t="n"/>
      <c r="BW2066" s="288" t="n"/>
      <c r="BX2066" s="276">
        <f>SUM(IF(COUNTIF(MediaScorecard!CC2553, "*1.*"), 2, 0), IF(COUNTIF(MediaScorecard!CC2553, "*2.*"), 2, 0), IF(COUNTIF(MediaScorecard!CC2553, "*3.*"), 2, 0), IF(COUNTIF(MediaScorecard!CC2553, "*4.*"), 2, 0), IF(COUNTIF(MediaScorecard!CC2553, "*5.*"), 2, 0), IF(COUNTIF(MediaScorecard!CC2553, "*6.*"), 2, 0))</f>
        <v/>
      </c>
      <c r="BY2066" s="277">
        <f t="array" ref="BY2066">SUM(VALUE(AT2066),VALUE(AU2066),VALUE(AV2066),VALUE(AW2066),VALUE(AX2066),VALUE(AY2066),VALUE(AZ2066),VALUE(BB2066),VALUE(BC2066),VALUE(BD2066),VALUE(BE2066),VALUE(BF2066),VALUE(BG2066),VALUE(BH2066),VALUE(BI2066),VALUE(BJ2066),VALUE(BK2066),VALUE(BL2066),VALUE(BM2066),VALUE(BN2066),VALUE(BO2066),VALUE(BP2066),VALUE(BQ2066),VALUE(BR2066),VALUE(BS2066),VALUE(BT2066),VALUE(BU2066),VALUE(BV2066),VALUE(BW2066))</f>
        <v/>
      </c>
      <c r="BZ2066" s="307" t="n"/>
      <c r="CA2066" s="307" t="n"/>
      <c r="CB2066" s="307" t="n"/>
      <c r="CC2066" s="307" t="n"/>
      <c r="CD2066" s="307" t="n"/>
      <c r="CE2066" s="307" t="n"/>
      <c r="CF2066" s="307" t="n"/>
      <c r="CG2066" s="307" t="n"/>
      <c r="CH2066" s="307" t="n"/>
      <c r="CI2066" s="307" t="n"/>
      <c r="CJ2066" s="307" t="n"/>
      <c r="CK2066" s="307" t="n"/>
      <c r="CL2066" s="307" t="n"/>
      <c r="CM2066" s="307" t="n"/>
      <c r="CN2066" s="307" t="n"/>
      <c r="CO2066" s="307" t="n"/>
      <c r="CP2066" s="307" t="n"/>
      <c r="CQ2066" s="307" t="n"/>
      <c r="CR2066" s="279" t="n"/>
      <c r="CS2066" s="280" t="n"/>
      <c r="CT2066" s="421">
        <f>(IF(OR(MediaScorecard!BG2553="x", MediaScorecard!BH2553="x",MediaScorecard!BI2553="x",MediaScorecard!BJ2553="x",MediaScorecard!BK2553="x"),1, 2))</f>
        <v/>
      </c>
      <c r="CU2066" s="308" t="n"/>
      <c r="CV2066" s="308" t="n"/>
      <c r="CW2066" s="308" t="n"/>
      <c r="CX2066" s="309" t="n"/>
      <c r="CY2066" s="308" t="n"/>
      <c r="CZ2066" s="308" t="n"/>
      <c r="DA2066" s="308" t="n"/>
    </row>
    <row r="2067" ht="21" customHeight="1" s="590">
      <c r="A2067" s="421" t="n"/>
      <c r="B2067" s="270" t="n"/>
      <c r="C2067" s="269" t="n"/>
      <c r="D2067" s="267" t="n"/>
      <c r="E2067" s="267" t="n"/>
      <c r="F2067" s="268" t="n"/>
      <c r="G2067" s="421" t="n"/>
      <c r="H2067" s="269" t="n"/>
      <c r="I2067" s="421" t="n"/>
      <c r="J2067" s="421" t="n"/>
      <c r="K2067" s="421" t="n"/>
      <c r="L2067" s="421" t="n"/>
      <c r="M2067" s="421" t="n"/>
      <c r="N2067" s="421" t="n"/>
      <c r="O2067" s="421" t="n"/>
      <c r="P2067" s="421" t="n"/>
      <c r="Q2067" s="421" t="n"/>
      <c r="R2067" s="270" t="n"/>
      <c r="S2067" s="421" t="n"/>
      <c r="T2067" s="421" t="n"/>
      <c r="U2067" s="421" t="n"/>
      <c r="V2067" s="421" t="n"/>
      <c r="W2067" s="421" t="n"/>
      <c r="X2067" s="421" t="n"/>
      <c r="Y2067" s="421" t="n"/>
      <c r="Z2067" s="421" t="n"/>
      <c r="AA2067" s="421" t="n"/>
      <c r="AB2067" s="421" t="n"/>
      <c r="AC2067" s="421" t="n"/>
      <c r="AD2067" s="421" t="n"/>
      <c r="AE2067" s="421" t="n"/>
      <c r="AF2067" s="421" t="n"/>
      <c r="AG2067" s="421" t="n"/>
      <c r="AH2067" s="421" t="n"/>
      <c r="AI2067" s="421" t="n"/>
      <c r="AJ2067" s="297" t="n"/>
      <c r="AK2067" s="297" t="n"/>
      <c r="AL2067" s="284" t="n"/>
      <c r="AM2067" s="297" t="n"/>
      <c r="AN2067" s="285" t="n"/>
      <c r="AO2067" s="297" t="n"/>
      <c r="AP2067" s="297" t="n"/>
      <c r="AQ2067" s="297" t="n"/>
      <c r="AR2067" s="297" t="n"/>
      <c r="AS2067" s="297" t="n"/>
      <c r="AT2067" s="285" t="n"/>
      <c r="AU2067" s="297" t="n"/>
      <c r="AV2067" s="297" t="n"/>
      <c r="AW2067" s="297" t="n"/>
      <c r="AX2067" s="297" t="n"/>
      <c r="AY2067" s="286" t="n"/>
      <c r="AZ2067" s="286" t="n"/>
      <c r="BA2067" s="287" t="n"/>
      <c r="BB2067" s="286" t="n"/>
      <c r="BC2067" s="286" t="n"/>
      <c r="BD2067" s="286" t="n"/>
      <c r="BE2067" s="286" t="n"/>
      <c r="BF2067" s="286" t="n"/>
      <c r="BG2067" s="286" t="n"/>
      <c r="BH2067" s="297" t="n"/>
      <c r="BI2067" s="297" t="n"/>
      <c r="BJ2067" s="297" t="n"/>
      <c r="BK2067" s="297" t="n"/>
      <c r="BL2067" s="297" t="n"/>
      <c r="BM2067" s="297" t="n"/>
      <c r="BN2067" s="297" t="n"/>
      <c r="BO2067" s="285" t="n"/>
      <c r="BP2067" s="297" t="n"/>
      <c r="BQ2067" s="297" t="n"/>
      <c r="BR2067" s="297" t="n"/>
      <c r="BS2067" s="297" t="n"/>
      <c r="BT2067" s="297" t="n"/>
      <c r="BU2067" s="297" t="n"/>
      <c r="BV2067" s="297" t="n"/>
      <c r="BW2067" s="288" t="n"/>
      <c r="BX2067" s="276">
        <f>SUM(IF(COUNTIF(MediaScorecard!CC2554, "*1.*"), 2, 0), IF(COUNTIF(MediaScorecard!CC2554, "*2.*"), 2, 0), IF(COUNTIF(MediaScorecard!CC2554, "*3.*"), 2, 0), IF(COUNTIF(MediaScorecard!CC2554, "*4.*"), 2, 0), IF(COUNTIF(MediaScorecard!CC2554, "*5.*"), 2, 0), IF(COUNTIF(MediaScorecard!CC2554, "*6.*"), 2, 0))</f>
        <v/>
      </c>
      <c r="BY2067" s="277">
        <f t="array" ref="BY2067">SUM(VALUE(AT2067),VALUE(AU2067),VALUE(AV2067),VALUE(AW2067),VALUE(AX2067),VALUE(AY2067),VALUE(AZ2067),VALUE(BB2067),VALUE(BC2067),VALUE(BD2067),VALUE(BE2067),VALUE(BF2067),VALUE(BG2067),VALUE(BH2067),VALUE(BI2067),VALUE(BJ2067),VALUE(BK2067),VALUE(BL2067),VALUE(BM2067),VALUE(BN2067),VALUE(BO2067),VALUE(BP2067),VALUE(BQ2067),VALUE(BR2067),VALUE(BS2067),VALUE(BT2067),VALUE(BU2067),VALUE(BV2067),VALUE(BW2067))</f>
        <v/>
      </c>
      <c r="BZ2067" s="307" t="n"/>
      <c r="CA2067" s="307" t="n"/>
      <c r="CB2067" s="307" t="n"/>
      <c r="CC2067" s="307" t="n"/>
      <c r="CD2067" s="307" t="n"/>
      <c r="CE2067" s="307" t="n"/>
      <c r="CF2067" s="307" t="n"/>
      <c r="CG2067" s="307" t="n"/>
      <c r="CH2067" s="307" t="n"/>
      <c r="CI2067" s="307" t="n"/>
      <c r="CJ2067" s="307" t="n"/>
      <c r="CK2067" s="307" t="n"/>
      <c r="CL2067" s="307" t="n"/>
      <c r="CM2067" s="307" t="n"/>
      <c r="CN2067" s="307" t="n"/>
      <c r="CO2067" s="307" t="n"/>
      <c r="CP2067" s="307" t="n"/>
      <c r="CQ2067" s="307" t="n"/>
      <c r="CR2067" s="279" t="n"/>
      <c r="CS2067" s="280" t="n"/>
      <c r="CT2067" s="421">
        <f>(IF(OR(MediaScorecard!BG2554="x", MediaScorecard!BH2554="x",MediaScorecard!BI2554="x",MediaScorecard!BJ2554="x",MediaScorecard!BK2554="x"),1, 2))</f>
        <v/>
      </c>
      <c r="CU2067" s="308" t="n"/>
      <c r="CV2067" s="308" t="n"/>
      <c r="CW2067" s="308" t="n"/>
      <c r="CX2067" s="309" t="n"/>
      <c r="CY2067" s="308" t="n"/>
      <c r="CZ2067" s="308" t="n"/>
      <c r="DA2067" s="308" t="n"/>
    </row>
    <row r="2068" ht="21" customHeight="1" s="590">
      <c r="A2068" s="421" t="n"/>
      <c r="B2068" s="270" t="n"/>
      <c r="C2068" s="269" t="n"/>
      <c r="D2068" s="267" t="n"/>
      <c r="E2068" s="267" t="n"/>
      <c r="F2068" s="268" t="n"/>
      <c r="G2068" s="421" t="n"/>
      <c r="H2068" s="269" t="n"/>
      <c r="I2068" s="421" t="n"/>
      <c r="J2068" s="421" t="n"/>
      <c r="K2068" s="421" t="n"/>
      <c r="L2068" s="421" t="n"/>
      <c r="M2068" s="421" t="n"/>
      <c r="N2068" s="421" t="n"/>
      <c r="O2068" s="421" t="n"/>
      <c r="P2068" s="421" t="n"/>
      <c r="Q2068" s="421" t="n"/>
      <c r="R2068" s="270" t="n"/>
      <c r="S2068" s="421" t="n"/>
      <c r="T2068" s="421" t="n"/>
      <c r="U2068" s="421" t="n"/>
      <c r="V2068" s="421" t="n"/>
      <c r="W2068" s="421" t="n"/>
      <c r="X2068" s="421" t="n"/>
      <c r="Y2068" s="421" t="n"/>
      <c r="Z2068" s="421" t="n"/>
      <c r="AA2068" s="421" t="n"/>
      <c r="AB2068" s="421" t="n"/>
      <c r="AC2068" s="421" t="n"/>
      <c r="AD2068" s="421" t="n"/>
      <c r="AE2068" s="421" t="n"/>
      <c r="AF2068" s="421" t="n"/>
      <c r="AG2068" s="421" t="n"/>
      <c r="AH2068" s="421" t="n"/>
      <c r="AI2068" s="421" t="n"/>
      <c r="AJ2068" s="297" t="n"/>
      <c r="AK2068" s="297" t="n"/>
      <c r="AL2068" s="284" t="n"/>
      <c r="AM2068" s="297" t="n"/>
      <c r="AN2068" s="285" t="n"/>
      <c r="AO2068" s="297" t="n"/>
      <c r="AP2068" s="297" t="n"/>
      <c r="AQ2068" s="297" t="n"/>
      <c r="AR2068" s="297" t="n"/>
      <c r="AS2068" s="297" t="n"/>
      <c r="AT2068" s="285" t="n"/>
      <c r="AU2068" s="297" t="n"/>
      <c r="AV2068" s="297" t="n"/>
      <c r="AW2068" s="297" t="n"/>
      <c r="AX2068" s="297" t="n"/>
      <c r="AY2068" s="286" t="n"/>
      <c r="AZ2068" s="286" t="n"/>
      <c r="BA2068" s="287" t="n"/>
      <c r="BB2068" s="286" t="n"/>
      <c r="BC2068" s="286" t="n"/>
      <c r="BD2068" s="286" t="n"/>
      <c r="BE2068" s="286" t="n"/>
      <c r="BF2068" s="286" t="n"/>
      <c r="BG2068" s="286" t="n"/>
      <c r="BH2068" s="297" t="n"/>
      <c r="BI2068" s="297" t="n"/>
      <c r="BJ2068" s="297" t="n"/>
      <c r="BK2068" s="297" t="n"/>
      <c r="BL2068" s="297" t="n"/>
      <c r="BM2068" s="297" t="n"/>
      <c r="BN2068" s="297" t="n"/>
      <c r="BO2068" s="285" t="n"/>
      <c r="BP2068" s="297" t="n"/>
      <c r="BQ2068" s="297" t="n"/>
      <c r="BR2068" s="297" t="n"/>
      <c r="BS2068" s="297" t="n"/>
      <c r="BT2068" s="297" t="n"/>
      <c r="BU2068" s="297" t="n"/>
      <c r="BV2068" s="297" t="n"/>
      <c r="BW2068" s="288" t="n"/>
      <c r="BX2068" s="276">
        <f>SUM(IF(COUNTIF(MediaScorecard!CC2555, "*1.*"), 2, 0), IF(COUNTIF(MediaScorecard!CC2555, "*2.*"), 2, 0), IF(COUNTIF(MediaScorecard!CC2555, "*3.*"), 2, 0), IF(COUNTIF(MediaScorecard!CC2555, "*4.*"), 2, 0), IF(COUNTIF(MediaScorecard!CC2555, "*5.*"), 2, 0), IF(COUNTIF(MediaScorecard!CC2555, "*6.*"), 2, 0))</f>
        <v/>
      </c>
      <c r="BY2068" s="277">
        <f t="array" ref="BY2068">SUM(VALUE(AT2068),VALUE(AU2068),VALUE(AV2068),VALUE(AW2068),VALUE(AX2068),VALUE(AY2068),VALUE(AZ2068),VALUE(BB2068),VALUE(BC2068),VALUE(BD2068),VALUE(BE2068),VALUE(BF2068),VALUE(BG2068),VALUE(BH2068),VALUE(BI2068),VALUE(BJ2068),VALUE(BK2068),VALUE(BL2068),VALUE(BM2068),VALUE(BN2068),VALUE(BO2068),VALUE(BP2068),VALUE(BQ2068),VALUE(BR2068),VALUE(BS2068),VALUE(BT2068),VALUE(BU2068),VALUE(BV2068),VALUE(BW2068))</f>
        <v/>
      </c>
      <c r="BZ2068" s="307" t="n"/>
      <c r="CA2068" s="307" t="n"/>
      <c r="CB2068" s="307" t="n"/>
      <c r="CC2068" s="307" t="n"/>
      <c r="CD2068" s="307" t="n"/>
      <c r="CE2068" s="307" t="n"/>
      <c r="CF2068" s="307" t="n"/>
      <c r="CG2068" s="307" t="n"/>
      <c r="CH2068" s="307" t="n"/>
      <c r="CI2068" s="307" t="n"/>
      <c r="CJ2068" s="307" t="n"/>
      <c r="CK2068" s="307" t="n"/>
      <c r="CL2068" s="307" t="n"/>
      <c r="CM2068" s="307" t="n"/>
      <c r="CN2068" s="307" t="n"/>
      <c r="CO2068" s="307" t="n"/>
      <c r="CP2068" s="307" t="n"/>
      <c r="CQ2068" s="307" t="n"/>
      <c r="CR2068" s="279" t="n"/>
      <c r="CS2068" s="280" t="n"/>
      <c r="CT2068" s="421">
        <f>(IF(OR(MediaScorecard!BG2555="x", MediaScorecard!BH2555="x",MediaScorecard!BI2555="x",MediaScorecard!BJ2555="x",MediaScorecard!BK2555="x"),1, 2))</f>
        <v/>
      </c>
      <c r="CU2068" s="308" t="n"/>
      <c r="CV2068" s="308" t="n"/>
      <c r="CW2068" s="308" t="n"/>
      <c r="CX2068" s="309" t="n"/>
      <c r="CY2068" s="308" t="n"/>
      <c r="CZ2068" s="308" t="n"/>
      <c r="DA2068" s="308" t="n"/>
    </row>
    <row r="2069" ht="21" customHeight="1" s="590">
      <c r="A2069" s="421" t="n"/>
      <c r="B2069" s="270" t="n"/>
      <c r="C2069" s="269" t="n"/>
      <c r="D2069" s="267" t="n"/>
      <c r="E2069" s="267" t="n"/>
      <c r="F2069" s="268" t="n"/>
      <c r="G2069" s="421" t="n"/>
      <c r="H2069" s="269" t="n"/>
      <c r="I2069" s="421" t="n"/>
      <c r="J2069" s="421" t="n"/>
      <c r="K2069" s="421" t="n"/>
      <c r="L2069" s="421" t="n"/>
      <c r="M2069" s="421" t="n"/>
      <c r="N2069" s="421" t="n"/>
      <c r="O2069" s="421" t="n"/>
      <c r="P2069" s="421" t="n"/>
      <c r="Q2069" s="421" t="n"/>
      <c r="R2069" s="270" t="n"/>
      <c r="S2069" s="421" t="n"/>
      <c r="T2069" s="421" t="n"/>
      <c r="U2069" s="421" t="n"/>
      <c r="V2069" s="421" t="n"/>
      <c r="W2069" s="421" t="n"/>
      <c r="X2069" s="421" t="n"/>
      <c r="Y2069" s="421" t="n"/>
      <c r="Z2069" s="421" t="n"/>
      <c r="AA2069" s="421" t="n"/>
      <c r="AB2069" s="421" t="n"/>
      <c r="AC2069" s="421" t="n"/>
      <c r="AD2069" s="421" t="n"/>
      <c r="AE2069" s="421" t="n"/>
      <c r="AF2069" s="421" t="n"/>
      <c r="AG2069" s="421" t="n"/>
      <c r="AH2069" s="421" t="n"/>
      <c r="AI2069" s="421" t="n"/>
      <c r="AJ2069" s="297" t="n"/>
      <c r="AK2069" s="297" t="n"/>
      <c r="AL2069" s="284" t="n"/>
      <c r="AM2069" s="297" t="n"/>
      <c r="AN2069" s="285" t="n"/>
      <c r="AO2069" s="297" t="n"/>
      <c r="AP2069" s="297" t="n"/>
      <c r="AQ2069" s="297" t="n"/>
      <c r="AR2069" s="297" t="n"/>
      <c r="AS2069" s="297" t="n"/>
      <c r="AT2069" s="285" t="n"/>
      <c r="AU2069" s="297" t="n"/>
      <c r="AV2069" s="297" t="n"/>
      <c r="AW2069" s="297" t="n"/>
      <c r="AX2069" s="297" t="n"/>
      <c r="AY2069" s="286" t="n"/>
      <c r="AZ2069" s="286" t="n"/>
      <c r="BA2069" s="287" t="n"/>
      <c r="BB2069" s="286" t="n"/>
      <c r="BC2069" s="286" t="n"/>
      <c r="BD2069" s="286" t="n"/>
      <c r="BE2069" s="286" t="n"/>
      <c r="BF2069" s="286" t="n"/>
      <c r="BG2069" s="286" t="n"/>
      <c r="BH2069" s="297" t="n"/>
      <c r="BI2069" s="297" t="n"/>
      <c r="BJ2069" s="297" t="n"/>
      <c r="BK2069" s="297" t="n"/>
      <c r="BL2069" s="297" t="n"/>
      <c r="BM2069" s="297" t="n"/>
      <c r="BN2069" s="297" t="n"/>
      <c r="BO2069" s="285" t="n"/>
      <c r="BP2069" s="297" t="n"/>
      <c r="BQ2069" s="297" t="n"/>
      <c r="BR2069" s="297" t="n"/>
      <c r="BS2069" s="297" t="n"/>
      <c r="BT2069" s="297" t="n"/>
      <c r="BU2069" s="297" t="n"/>
      <c r="BV2069" s="297" t="n"/>
      <c r="BW2069" s="288" t="n"/>
      <c r="BX2069" s="276">
        <f>SUM(IF(COUNTIF(MediaScorecard!CC2556, "*1.*"), 2, 0), IF(COUNTIF(MediaScorecard!CC2556, "*2.*"), 2, 0), IF(COUNTIF(MediaScorecard!CC2556, "*3.*"), 2, 0), IF(COUNTIF(MediaScorecard!CC2556, "*4.*"), 2, 0), IF(COUNTIF(MediaScorecard!CC2556, "*5.*"), 2, 0), IF(COUNTIF(MediaScorecard!CC2556, "*6.*"), 2, 0))</f>
        <v/>
      </c>
      <c r="BY2069" s="277">
        <f t="array" ref="BY2069">SUM(VALUE(AT2069),VALUE(AU2069),VALUE(AV2069),VALUE(AW2069),VALUE(AX2069),VALUE(AY2069),VALUE(AZ2069),VALUE(BB2069),VALUE(BC2069),VALUE(BD2069),VALUE(BE2069),VALUE(BF2069),VALUE(BG2069),VALUE(BH2069),VALUE(BI2069),VALUE(BJ2069),VALUE(BK2069),VALUE(BL2069),VALUE(BM2069),VALUE(BN2069),VALUE(BO2069),VALUE(BP2069),VALUE(BQ2069),VALUE(BR2069),VALUE(BS2069),VALUE(BT2069),VALUE(BU2069),VALUE(BV2069),VALUE(BW2069))</f>
        <v/>
      </c>
      <c r="BZ2069" s="307" t="n"/>
      <c r="CA2069" s="307" t="n"/>
      <c r="CB2069" s="307" t="n"/>
      <c r="CC2069" s="307" t="n"/>
      <c r="CD2069" s="307" t="n"/>
      <c r="CE2069" s="307" t="n"/>
      <c r="CF2069" s="307" t="n"/>
      <c r="CG2069" s="307" t="n"/>
      <c r="CH2069" s="307" t="n"/>
      <c r="CI2069" s="307" t="n"/>
      <c r="CJ2069" s="307" t="n"/>
      <c r="CK2069" s="307" t="n"/>
      <c r="CL2069" s="307" t="n"/>
      <c r="CM2069" s="307" t="n"/>
      <c r="CN2069" s="307" t="n"/>
      <c r="CO2069" s="307" t="n"/>
      <c r="CP2069" s="307" t="n"/>
      <c r="CQ2069" s="307" t="n"/>
      <c r="CR2069" s="279" t="n"/>
      <c r="CS2069" s="280" t="n"/>
      <c r="CT2069" s="421">
        <f>(IF(OR(MediaScorecard!BG2556="x", MediaScorecard!BH2556="x",MediaScorecard!BI2556="x",MediaScorecard!BJ2556="x",MediaScorecard!BK2556="x"),1, 2))</f>
        <v/>
      </c>
      <c r="CU2069" s="308" t="n"/>
      <c r="CV2069" s="308" t="n"/>
      <c r="CW2069" s="308" t="n"/>
      <c r="CX2069" s="309" t="n"/>
      <c r="CY2069" s="308" t="n"/>
      <c r="CZ2069" s="308" t="n"/>
      <c r="DA2069" s="308" t="n"/>
    </row>
    <row r="2070" ht="21" customHeight="1" s="590">
      <c r="A2070" s="421" t="n"/>
      <c r="B2070" s="270" t="n"/>
      <c r="C2070" s="269" t="n"/>
      <c r="D2070" s="267" t="n"/>
      <c r="E2070" s="267" t="n"/>
      <c r="F2070" s="268" t="n"/>
      <c r="G2070" s="421" t="n"/>
      <c r="H2070" s="269" t="n"/>
      <c r="I2070" s="421" t="n"/>
      <c r="J2070" s="421" t="n"/>
      <c r="K2070" s="421" t="n"/>
      <c r="L2070" s="421" t="n"/>
      <c r="M2070" s="421" t="n"/>
      <c r="N2070" s="421" t="n"/>
      <c r="O2070" s="421" t="n"/>
      <c r="P2070" s="421" t="n"/>
      <c r="Q2070" s="421" t="n"/>
      <c r="R2070" s="270" t="n"/>
      <c r="S2070" s="421" t="n"/>
      <c r="T2070" s="421" t="n"/>
      <c r="U2070" s="421" t="n"/>
      <c r="V2070" s="421" t="n"/>
      <c r="W2070" s="421" t="n"/>
      <c r="X2070" s="421" t="n"/>
      <c r="Y2070" s="421" t="n"/>
      <c r="Z2070" s="421" t="n"/>
      <c r="AA2070" s="421" t="n"/>
      <c r="AB2070" s="421" t="n"/>
      <c r="AC2070" s="421" t="n"/>
      <c r="AD2070" s="421" t="n"/>
      <c r="AE2070" s="421" t="n"/>
      <c r="AF2070" s="421" t="n"/>
      <c r="AG2070" s="421" t="n"/>
      <c r="AH2070" s="421" t="n"/>
      <c r="AI2070" s="421" t="n"/>
      <c r="AJ2070" s="297" t="n"/>
      <c r="AK2070" s="297" t="n"/>
      <c r="AL2070" s="284" t="n"/>
      <c r="AM2070" s="297" t="n"/>
      <c r="AN2070" s="285" t="n"/>
      <c r="AO2070" s="297" t="n"/>
      <c r="AP2070" s="297" t="n"/>
      <c r="AQ2070" s="297" t="n"/>
      <c r="AR2070" s="297" t="n"/>
      <c r="AS2070" s="297" t="n"/>
      <c r="AT2070" s="285" t="n"/>
      <c r="AU2070" s="297" t="n"/>
      <c r="AV2070" s="297" t="n"/>
      <c r="AW2070" s="297" t="n"/>
      <c r="AX2070" s="297" t="n"/>
      <c r="AY2070" s="286" t="n"/>
      <c r="AZ2070" s="286" t="n"/>
      <c r="BA2070" s="287" t="n"/>
      <c r="BB2070" s="286" t="n"/>
      <c r="BC2070" s="286" t="n"/>
      <c r="BD2070" s="286" t="n"/>
      <c r="BE2070" s="286" t="n"/>
      <c r="BF2070" s="286" t="n"/>
      <c r="BG2070" s="286" t="n"/>
      <c r="BH2070" s="297" t="n"/>
      <c r="BI2070" s="297" t="n"/>
      <c r="BJ2070" s="297" t="n"/>
      <c r="BK2070" s="297" t="n"/>
      <c r="BL2070" s="297" t="n"/>
      <c r="BM2070" s="297" t="n"/>
      <c r="BN2070" s="297" t="n"/>
      <c r="BO2070" s="285" t="n"/>
      <c r="BP2070" s="297" t="n"/>
      <c r="BQ2070" s="297" t="n"/>
      <c r="BR2070" s="297" t="n"/>
      <c r="BS2070" s="297" t="n"/>
      <c r="BT2070" s="297" t="n"/>
      <c r="BU2070" s="297" t="n"/>
      <c r="BV2070" s="297" t="n"/>
      <c r="BW2070" s="288" t="n"/>
      <c r="BX2070" s="276">
        <f>SUM(IF(COUNTIF(MediaScorecard!CC2557, "*1.*"), 2, 0), IF(COUNTIF(MediaScorecard!CC2557, "*2.*"), 2, 0), IF(COUNTIF(MediaScorecard!CC2557, "*3.*"), 2, 0), IF(COUNTIF(MediaScorecard!CC2557, "*4.*"), 2, 0), IF(COUNTIF(MediaScorecard!CC2557, "*5.*"), 2, 0), IF(COUNTIF(MediaScorecard!CC2557, "*6.*"), 2, 0))</f>
        <v/>
      </c>
      <c r="BY2070" s="277">
        <f t="array" ref="BY2070">SUM(VALUE(AT2070),VALUE(AU2070),VALUE(AV2070),VALUE(AW2070),VALUE(AX2070),VALUE(AY2070),VALUE(AZ2070),VALUE(BB2070),VALUE(BC2070),VALUE(BD2070),VALUE(BE2070),VALUE(BF2070),VALUE(BG2070),VALUE(BH2070),VALUE(BI2070),VALUE(BJ2070),VALUE(BK2070),VALUE(BL2070),VALUE(BM2070),VALUE(BN2070),VALUE(BO2070),VALUE(BP2070),VALUE(BQ2070),VALUE(BR2070),VALUE(BS2070),VALUE(BT2070),VALUE(BU2070),VALUE(BV2070),VALUE(BW2070))</f>
        <v/>
      </c>
      <c r="BZ2070" s="307" t="n"/>
      <c r="CA2070" s="307" t="n"/>
      <c r="CB2070" s="307" t="n"/>
      <c r="CC2070" s="307" t="n"/>
      <c r="CD2070" s="307" t="n"/>
      <c r="CE2070" s="307" t="n"/>
      <c r="CF2070" s="307" t="n"/>
      <c r="CG2070" s="307" t="n"/>
      <c r="CH2070" s="307" t="n"/>
      <c r="CI2070" s="307" t="n"/>
      <c r="CJ2070" s="307" t="n"/>
      <c r="CK2070" s="307" t="n"/>
      <c r="CL2070" s="307" t="n"/>
      <c r="CM2070" s="307" t="n"/>
      <c r="CN2070" s="307" t="n"/>
      <c r="CO2070" s="307" t="n"/>
      <c r="CP2070" s="307" t="n"/>
      <c r="CQ2070" s="307" t="n"/>
      <c r="CR2070" s="279" t="n"/>
      <c r="CS2070" s="280" t="n"/>
      <c r="CT2070" s="421">
        <f>(IF(OR(MediaScorecard!BG2557="x", MediaScorecard!BH2557="x",MediaScorecard!BI2557="x",MediaScorecard!BJ2557="x",MediaScorecard!BK2557="x"),1, 2))</f>
        <v/>
      </c>
      <c r="CU2070" s="308" t="n"/>
      <c r="CV2070" s="308" t="n"/>
      <c r="CW2070" s="308" t="n"/>
      <c r="CX2070" s="309" t="n"/>
      <c r="CY2070" s="308" t="n"/>
      <c r="CZ2070" s="308" t="n"/>
      <c r="DA2070" s="308" t="n"/>
    </row>
    <row r="2071" ht="21" customHeight="1" s="590">
      <c r="A2071" s="421" t="n"/>
      <c r="B2071" s="270" t="n"/>
      <c r="C2071" s="269" t="n"/>
      <c r="D2071" s="267" t="n"/>
      <c r="E2071" s="267" t="n"/>
      <c r="F2071" s="268" t="n"/>
      <c r="G2071" s="421" t="n"/>
      <c r="H2071" s="269" t="n"/>
      <c r="I2071" s="421" t="n"/>
      <c r="J2071" s="421" t="n"/>
      <c r="K2071" s="421" t="n"/>
      <c r="L2071" s="421" t="n"/>
      <c r="M2071" s="421" t="n"/>
      <c r="N2071" s="421" t="n"/>
      <c r="O2071" s="421" t="n"/>
      <c r="P2071" s="421" t="n"/>
      <c r="Q2071" s="421" t="n"/>
      <c r="R2071" s="270" t="n"/>
      <c r="S2071" s="421" t="n"/>
      <c r="T2071" s="421" t="n"/>
      <c r="U2071" s="421" t="n"/>
      <c r="V2071" s="421" t="n"/>
      <c r="W2071" s="421" t="n"/>
      <c r="X2071" s="421" t="n"/>
      <c r="Y2071" s="421" t="n"/>
      <c r="Z2071" s="421" t="n"/>
      <c r="AA2071" s="421" t="n"/>
      <c r="AB2071" s="421" t="n"/>
      <c r="AC2071" s="421" t="n"/>
      <c r="AD2071" s="421" t="n"/>
      <c r="AE2071" s="421" t="n"/>
      <c r="AF2071" s="421" t="n"/>
      <c r="AG2071" s="421" t="n"/>
      <c r="AH2071" s="421" t="n"/>
      <c r="AI2071" s="421" t="n"/>
      <c r="AJ2071" s="297" t="n"/>
      <c r="AK2071" s="297" t="n"/>
      <c r="AL2071" s="284" t="n"/>
      <c r="AM2071" s="297" t="n"/>
      <c r="AN2071" s="285" t="n"/>
      <c r="AO2071" s="297" t="n"/>
      <c r="AP2071" s="297" t="n"/>
      <c r="AQ2071" s="297" t="n"/>
      <c r="AR2071" s="297" t="n"/>
      <c r="AS2071" s="297" t="n"/>
      <c r="AT2071" s="285" t="n"/>
      <c r="AU2071" s="297" t="n"/>
      <c r="AV2071" s="297" t="n"/>
      <c r="AW2071" s="297" t="n"/>
      <c r="AX2071" s="297" t="n"/>
      <c r="AY2071" s="286" t="n"/>
      <c r="AZ2071" s="286" t="n"/>
      <c r="BA2071" s="287" t="n"/>
      <c r="BB2071" s="286" t="n"/>
      <c r="BC2071" s="286" t="n"/>
      <c r="BD2071" s="286" t="n"/>
      <c r="BE2071" s="286" t="n"/>
      <c r="BF2071" s="286" t="n"/>
      <c r="BG2071" s="286" t="n"/>
      <c r="BH2071" s="297" t="n"/>
      <c r="BI2071" s="297" t="n"/>
      <c r="BJ2071" s="297" t="n"/>
      <c r="BK2071" s="297" t="n"/>
      <c r="BL2071" s="297" t="n"/>
      <c r="BM2071" s="297" t="n"/>
      <c r="BN2071" s="297" t="n"/>
      <c r="BO2071" s="285" t="n"/>
      <c r="BP2071" s="297" t="n"/>
      <c r="BQ2071" s="297" t="n"/>
      <c r="BR2071" s="297" t="n"/>
      <c r="BS2071" s="297" t="n"/>
      <c r="BT2071" s="297" t="n"/>
      <c r="BU2071" s="297" t="n"/>
      <c r="BV2071" s="297" t="n"/>
      <c r="BW2071" s="288" t="n"/>
      <c r="BX2071" s="276">
        <f>SUM(IF(COUNTIF(MediaScorecard!CC2558, "*1.*"), 2, 0), IF(COUNTIF(MediaScorecard!CC2558, "*2.*"), 2, 0), IF(COUNTIF(MediaScorecard!CC2558, "*3.*"), 2, 0), IF(COUNTIF(MediaScorecard!CC2558, "*4.*"), 2, 0), IF(COUNTIF(MediaScorecard!CC2558, "*5.*"), 2, 0), IF(COUNTIF(MediaScorecard!CC2558, "*6.*"), 2, 0))</f>
        <v/>
      </c>
      <c r="BY2071" s="277">
        <f t="array" ref="BY2071">SUM(VALUE(AT2071),VALUE(AU2071),VALUE(AV2071),VALUE(AW2071),VALUE(AX2071),VALUE(AY2071),VALUE(AZ2071),VALUE(BB2071),VALUE(BC2071),VALUE(BD2071),VALUE(BE2071),VALUE(BF2071),VALUE(BG2071),VALUE(BH2071),VALUE(BI2071),VALUE(BJ2071),VALUE(BK2071),VALUE(BL2071),VALUE(BM2071),VALUE(BN2071),VALUE(BO2071),VALUE(BP2071),VALUE(BQ2071),VALUE(BR2071),VALUE(BS2071),VALUE(BT2071),VALUE(BU2071),VALUE(BV2071),VALUE(BW2071))</f>
        <v/>
      </c>
      <c r="BZ2071" s="307" t="n"/>
      <c r="CA2071" s="307" t="n"/>
      <c r="CB2071" s="307" t="n"/>
      <c r="CC2071" s="307" t="n"/>
      <c r="CD2071" s="307" t="n"/>
      <c r="CE2071" s="307" t="n"/>
      <c r="CF2071" s="307" t="n"/>
      <c r="CG2071" s="307" t="n"/>
      <c r="CH2071" s="307" t="n"/>
      <c r="CI2071" s="307" t="n"/>
      <c r="CJ2071" s="307" t="n"/>
      <c r="CK2071" s="307" t="n"/>
      <c r="CL2071" s="307" t="n"/>
      <c r="CM2071" s="307" t="n"/>
      <c r="CN2071" s="307" t="n"/>
      <c r="CO2071" s="307" t="n"/>
      <c r="CP2071" s="307" t="n"/>
      <c r="CQ2071" s="307" t="n"/>
      <c r="CR2071" s="279" t="n"/>
      <c r="CS2071" s="280" t="n"/>
      <c r="CT2071" s="421">
        <f>(IF(OR(MediaScorecard!BG2558="x", MediaScorecard!BH2558="x",MediaScorecard!BI2558="x",MediaScorecard!BJ2558="x",MediaScorecard!BK2558="x"),1, 2))</f>
        <v/>
      </c>
      <c r="CU2071" s="308" t="n"/>
      <c r="CV2071" s="308" t="n"/>
      <c r="CW2071" s="308" t="n"/>
      <c r="CX2071" s="309" t="n"/>
      <c r="CY2071" s="308" t="n"/>
      <c r="CZ2071" s="308" t="n"/>
      <c r="DA2071" s="308" t="n"/>
    </row>
    <row r="2072" ht="21" customHeight="1" s="590">
      <c r="A2072" s="421" t="n"/>
      <c r="B2072" s="270" t="n"/>
      <c r="C2072" s="269" t="n"/>
      <c r="D2072" s="267" t="n"/>
      <c r="E2072" s="267" t="n"/>
      <c r="F2072" s="268" t="n"/>
      <c r="G2072" s="421" t="n"/>
      <c r="H2072" s="269" t="n"/>
      <c r="I2072" s="421" t="n"/>
      <c r="J2072" s="421" t="n"/>
      <c r="K2072" s="421" t="n"/>
      <c r="L2072" s="421" t="n"/>
      <c r="M2072" s="421" t="n"/>
      <c r="N2072" s="421" t="n"/>
      <c r="O2072" s="421" t="n"/>
      <c r="P2072" s="421" t="n"/>
      <c r="Q2072" s="421" t="n"/>
      <c r="R2072" s="270" t="n"/>
      <c r="S2072" s="421" t="n"/>
      <c r="T2072" s="421" t="n"/>
      <c r="U2072" s="421" t="n"/>
      <c r="V2072" s="421" t="n"/>
      <c r="W2072" s="421" t="n"/>
      <c r="X2072" s="421" t="n"/>
      <c r="Y2072" s="421" t="n"/>
      <c r="Z2072" s="421" t="n"/>
      <c r="AA2072" s="421" t="n"/>
      <c r="AB2072" s="421" t="n"/>
      <c r="AC2072" s="421" t="n"/>
      <c r="AD2072" s="421" t="n"/>
      <c r="AE2072" s="421" t="n"/>
      <c r="AF2072" s="421" t="n"/>
      <c r="AG2072" s="421" t="n"/>
      <c r="AH2072" s="421" t="n"/>
      <c r="AI2072" s="421" t="n"/>
      <c r="AJ2072" s="297" t="n"/>
      <c r="AK2072" s="297" t="n"/>
      <c r="AL2072" s="284" t="n"/>
      <c r="AM2072" s="297" t="n"/>
      <c r="AN2072" s="285" t="n"/>
      <c r="AO2072" s="297" t="n"/>
      <c r="AP2072" s="297" t="n"/>
      <c r="AQ2072" s="297" t="n"/>
      <c r="AR2072" s="297" t="n"/>
      <c r="AS2072" s="297" t="n"/>
      <c r="AT2072" s="285" t="n"/>
      <c r="AU2072" s="297" t="n"/>
      <c r="AV2072" s="297" t="n"/>
      <c r="AW2072" s="297" t="n"/>
      <c r="AX2072" s="297" t="n"/>
      <c r="AY2072" s="286" t="n"/>
      <c r="AZ2072" s="286" t="n"/>
      <c r="BA2072" s="287" t="n"/>
      <c r="BB2072" s="286" t="n"/>
      <c r="BC2072" s="286" t="n"/>
      <c r="BD2072" s="286" t="n"/>
      <c r="BE2072" s="286" t="n"/>
      <c r="BF2072" s="286" t="n"/>
      <c r="BG2072" s="286" t="n"/>
      <c r="BH2072" s="297" t="n"/>
      <c r="BI2072" s="297" t="n"/>
      <c r="BJ2072" s="297" t="n"/>
      <c r="BK2072" s="297" t="n"/>
      <c r="BL2072" s="297" t="n"/>
      <c r="BM2072" s="297" t="n"/>
      <c r="BN2072" s="297" t="n"/>
      <c r="BO2072" s="285" t="n"/>
      <c r="BP2072" s="297" t="n"/>
      <c r="BQ2072" s="297" t="n"/>
      <c r="BR2072" s="297" t="n"/>
      <c r="BS2072" s="297" t="n"/>
      <c r="BT2072" s="297" t="n"/>
      <c r="BU2072" s="297" t="n"/>
      <c r="BV2072" s="297" t="n"/>
      <c r="BW2072" s="288" t="n"/>
      <c r="BX2072" s="276">
        <f>SUM(IF(COUNTIF(MediaScorecard!CC2559, "*1.*"), 2, 0), IF(COUNTIF(MediaScorecard!CC2559, "*2.*"), 2, 0), IF(COUNTIF(MediaScorecard!CC2559, "*3.*"), 2, 0), IF(COUNTIF(MediaScorecard!CC2559, "*4.*"), 2, 0), IF(COUNTIF(MediaScorecard!CC2559, "*5.*"), 2, 0), IF(COUNTIF(MediaScorecard!CC2559, "*6.*"), 2, 0))</f>
        <v/>
      </c>
      <c r="BY2072" s="277">
        <f t="array" ref="BY2072">SUM(VALUE(AT2072),VALUE(AU2072),VALUE(AV2072),VALUE(AW2072),VALUE(AX2072),VALUE(AY2072),VALUE(AZ2072),VALUE(BB2072),VALUE(BC2072),VALUE(BD2072),VALUE(BE2072),VALUE(BF2072),VALUE(BG2072),VALUE(BH2072),VALUE(BI2072),VALUE(BJ2072),VALUE(BK2072),VALUE(BL2072),VALUE(BM2072),VALUE(BN2072),VALUE(BO2072),VALUE(BP2072),VALUE(BQ2072),VALUE(BR2072),VALUE(BS2072),VALUE(BT2072),VALUE(BU2072),VALUE(BV2072),VALUE(BW2072))</f>
        <v/>
      </c>
      <c r="BZ2072" s="307" t="n"/>
      <c r="CA2072" s="307" t="n"/>
      <c r="CB2072" s="307" t="n"/>
      <c r="CC2072" s="307" t="n"/>
      <c r="CD2072" s="307" t="n"/>
      <c r="CE2072" s="307" t="n"/>
      <c r="CF2072" s="307" t="n"/>
      <c r="CG2072" s="307" t="n"/>
      <c r="CH2072" s="307" t="n"/>
      <c r="CI2072" s="307" t="n"/>
      <c r="CJ2072" s="307" t="n"/>
      <c r="CK2072" s="307" t="n"/>
      <c r="CL2072" s="307" t="n"/>
      <c r="CM2072" s="307" t="n"/>
      <c r="CN2072" s="307" t="n"/>
      <c r="CO2072" s="307" t="n"/>
      <c r="CP2072" s="307" t="n"/>
      <c r="CQ2072" s="307" t="n"/>
      <c r="CR2072" s="279" t="n"/>
      <c r="CS2072" s="280" t="n"/>
      <c r="CT2072" s="421">
        <f>(IF(OR(MediaScorecard!BG2559="x", MediaScorecard!BH2559="x",MediaScorecard!BI2559="x",MediaScorecard!BJ2559="x",MediaScorecard!BK2559="x"),1, 2))</f>
        <v/>
      </c>
      <c r="CU2072" s="308" t="n"/>
      <c r="CV2072" s="308" t="n"/>
      <c r="CW2072" s="308" t="n"/>
      <c r="CX2072" s="309" t="n"/>
      <c r="CY2072" s="308" t="n"/>
      <c r="CZ2072" s="308" t="n"/>
      <c r="DA2072" s="308" t="n"/>
    </row>
    <row r="2073" ht="21" customHeight="1" s="590">
      <c r="A2073" s="421" t="n"/>
      <c r="B2073" s="270" t="n"/>
      <c r="C2073" s="269" t="n"/>
      <c r="D2073" s="267" t="n"/>
      <c r="E2073" s="267" t="n"/>
      <c r="F2073" s="268" t="n"/>
      <c r="G2073" s="421" t="n"/>
      <c r="H2073" s="269" t="n"/>
      <c r="I2073" s="421" t="n"/>
      <c r="J2073" s="421" t="n"/>
      <c r="K2073" s="421" t="n"/>
      <c r="L2073" s="421" t="n"/>
      <c r="M2073" s="421" t="n"/>
      <c r="N2073" s="421" t="n"/>
      <c r="O2073" s="421" t="n"/>
      <c r="P2073" s="421" t="n"/>
      <c r="Q2073" s="421" t="n"/>
      <c r="R2073" s="270" t="n"/>
      <c r="S2073" s="421" t="n"/>
      <c r="T2073" s="421" t="n"/>
      <c r="U2073" s="421" t="n"/>
      <c r="V2073" s="421" t="n"/>
      <c r="W2073" s="421" t="n"/>
      <c r="X2073" s="421" t="n"/>
      <c r="Y2073" s="421" t="n"/>
      <c r="Z2073" s="421" t="n"/>
      <c r="AA2073" s="421" t="n"/>
      <c r="AB2073" s="421" t="n"/>
      <c r="AC2073" s="421" t="n"/>
      <c r="AD2073" s="421" t="n"/>
      <c r="AE2073" s="421" t="n"/>
      <c r="AF2073" s="421" t="n"/>
      <c r="AG2073" s="421" t="n"/>
      <c r="AH2073" s="421" t="n"/>
      <c r="AI2073" s="421" t="n"/>
      <c r="AJ2073" s="297" t="n"/>
      <c r="AK2073" s="297" t="n"/>
      <c r="AL2073" s="284" t="n"/>
      <c r="AM2073" s="297" t="n"/>
      <c r="AN2073" s="285" t="n"/>
      <c r="AO2073" s="297" t="n"/>
      <c r="AP2073" s="297" t="n"/>
      <c r="AQ2073" s="297" t="n"/>
      <c r="AR2073" s="297" t="n"/>
      <c r="AS2073" s="297" t="n"/>
      <c r="AT2073" s="285" t="n"/>
      <c r="AU2073" s="297" t="n"/>
      <c r="AV2073" s="297" t="n"/>
      <c r="AW2073" s="297" t="n"/>
      <c r="AX2073" s="297" t="n"/>
      <c r="AY2073" s="286" t="n"/>
      <c r="AZ2073" s="286" t="n"/>
      <c r="BA2073" s="287" t="n"/>
      <c r="BB2073" s="286" t="n"/>
      <c r="BC2073" s="286" t="n"/>
      <c r="BD2073" s="286" t="n"/>
      <c r="BE2073" s="286" t="n"/>
      <c r="BF2073" s="286" t="n"/>
      <c r="BG2073" s="286" t="n"/>
      <c r="BH2073" s="297" t="n"/>
      <c r="BI2073" s="297" t="n"/>
      <c r="BJ2073" s="297" t="n"/>
      <c r="BK2073" s="297" t="n"/>
      <c r="BL2073" s="297" t="n"/>
      <c r="BM2073" s="297" t="n"/>
      <c r="BN2073" s="297" t="n"/>
      <c r="BO2073" s="285" t="n"/>
      <c r="BP2073" s="297" t="n"/>
      <c r="BQ2073" s="297" t="n"/>
      <c r="BR2073" s="297" t="n"/>
      <c r="BS2073" s="297" t="n"/>
      <c r="BT2073" s="297" t="n"/>
      <c r="BU2073" s="297" t="n"/>
      <c r="BV2073" s="297" t="n"/>
      <c r="BW2073" s="288" t="n"/>
      <c r="BX2073" s="276">
        <f>SUM(IF(COUNTIF(MediaScorecard!CC2560, "*1.*"), 2, 0), IF(COUNTIF(MediaScorecard!CC2560, "*2.*"), 2, 0), IF(COUNTIF(MediaScorecard!CC2560, "*3.*"), 2, 0), IF(COUNTIF(MediaScorecard!CC2560, "*4.*"), 2, 0), IF(COUNTIF(MediaScorecard!CC2560, "*5.*"), 2, 0), IF(COUNTIF(MediaScorecard!CC2560, "*6.*"), 2, 0))</f>
        <v/>
      </c>
      <c r="BY2073" s="277">
        <f t="array" ref="BY2073">SUM(VALUE(AT2073),VALUE(AU2073),VALUE(AV2073),VALUE(AW2073),VALUE(AX2073),VALUE(AY2073),VALUE(AZ2073),VALUE(BB2073),VALUE(BC2073),VALUE(BD2073),VALUE(BE2073),VALUE(BF2073),VALUE(BG2073),VALUE(BH2073),VALUE(BI2073),VALUE(BJ2073),VALUE(BK2073),VALUE(BL2073),VALUE(BM2073),VALUE(BN2073),VALUE(BO2073),VALUE(BP2073),VALUE(BQ2073),VALUE(BR2073),VALUE(BS2073),VALUE(BT2073),VALUE(BU2073),VALUE(BV2073),VALUE(BW2073))</f>
        <v/>
      </c>
      <c r="BZ2073" s="307" t="n"/>
      <c r="CA2073" s="307" t="n"/>
      <c r="CB2073" s="307" t="n"/>
      <c r="CC2073" s="307" t="n"/>
      <c r="CD2073" s="307" t="n"/>
      <c r="CE2073" s="307" t="n"/>
      <c r="CF2073" s="307" t="n"/>
      <c r="CG2073" s="307" t="n"/>
      <c r="CH2073" s="307" t="n"/>
      <c r="CI2073" s="307" t="n"/>
      <c r="CJ2073" s="307" t="n"/>
      <c r="CK2073" s="307" t="n"/>
      <c r="CL2073" s="307" t="n"/>
      <c r="CM2073" s="307" t="n"/>
      <c r="CN2073" s="307" t="n"/>
      <c r="CO2073" s="307" t="n"/>
      <c r="CP2073" s="307" t="n"/>
      <c r="CQ2073" s="307" t="n"/>
      <c r="CR2073" s="279" t="n"/>
      <c r="CS2073" s="280" t="n"/>
      <c r="CT2073" s="421">
        <f>(IF(OR(MediaScorecard!BG2560="x", MediaScorecard!BH2560="x",MediaScorecard!BI2560="x",MediaScorecard!BJ2560="x",MediaScorecard!BK2560="x"),1, 2))</f>
        <v/>
      </c>
      <c r="CU2073" s="308" t="n"/>
      <c r="CV2073" s="308" t="n"/>
      <c r="CW2073" s="308" t="n"/>
      <c r="CX2073" s="309" t="n"/>
      <c r="CY2073" s="308" t="n"/>
      <c r="CZ2073" s="308" t="n"/>
      <c r="DA2073" s="308" t="n"/>
    </row>
    <row r="2074" ht="21" customHeight="1" s="590">
      <c r="A2074" s="421" t="n"/>
      <c r="B2074" s="270" t="n"/>
      <c r="C2074" s="269" t="n"/>
      <c r="D2074" s="267" t="n"/>
      <c r="E2074" s="267" t="n"/>
      <c r="F2074" s="268" t="n"/>
      <c r="G2074" s="421" t="n"/>
      <c r="H2074" s="269" t="n"/>
      <c r="I2074" s="421" t="n"/>
      <c r="J2074" s="421" t="n"/>
      <c r="K2074" s="421" t="n"/>
      <c r="L2074" s="421" t="n"/>
      <c r="M2074" s="421" t="n"/>
      <c r="N2074" s="421" t="n"/>
      <c r="O2074" s="421" t="n"/>
      <c r="P2074" s="421" t="n"/>
      <c r="Q2074" s="421" t="n"/>
      <c r="R2074" s="270" t="n"/>
      <c r="S2074" s="421" t="n"/>
      <c r="T2074" s="421" t="n"/>
      <c r="U2074" s="421" t="n"/>
      <c r="V2074" s="421" t="n"/>
      <c r="W2074" s="421" t="n"/>
      <c r="X2074" s="421" t="n"/>
      <c r="Y2074" s="421" t="n"/>
      <c r="Z2074" s="421" t="n"/>
      <c r="AA2074" s="421" t="n"/>
      <c r="AB2074" s="421" t="n"/>
      <c r="AC2074" s="421" t="n"/>
      <c r="AD2074" s="421" t="n"/>
      <c r="AE2074" s="421" t="n"/>
      <c r="AF2074" s="421" t="n"/>
      <c r="AG2074" s="421" t="n"/>
      <c r="AH2074" s="421" t="n"/>
      <c r="AI2074" s="421" t="n"/>
      <c r="AJ2074" s="297" t="n"/>
      <c r="AK2074" s="297" t="n"/>
      <c r="AL2074" s="284" t="n"/>
      <c r="AM2074" s="297" t="n"/>
      <c r="AN2074" s="285" t="n"/>
      <c r="AO2074" s="297" t="n"/>
      <c r="AP2074" s="297" t="n"/>
      <c r="AQ2074" s="297" t="n"/>
      <c r="AR2074" s="297" t="n"/>
      <c r="AS2074" s="297" t="n"/>
      <c r="AT2074" s="285" t="n"/>
      <c r="AU2074" s="297" t="n"/>
      <c r="AV2074" s="297" t="n"/>
      <c r="AW2074" s="297" t="n"/>
      <c r="AX2074" s="297" t="n"/>
      <c r="AY2074" s="286" t="n"/>
      <c r="AZ2074" s="286" t="n"/>
      <c r="BA2074" s="287" t="n"/>
      <c r="BB2074" s="286" t="n"/>
      <c r="BC2074" s="286" t="n"/>
      <c r="BD2074" s="286" t="n"/>
      <c r="BE2074" s="286" t="n"/>
      <c r="BF2074" s="286" t="n"/>
      <c r="BG2074" s="286" t="n"/>
      <c r="BH2074" s="297" t="n"/>
      <c r="BI2074" s="297" t="n"/>
      <c r="BJ2074" s="297" t="n"/>
      <c r="BK2074" s="297" t="n"/>
      <c r="BL2074" s="297" t="n"/>
      <c r="BM2074" s="297" t="n"/>
      <c r="BN2074" s="297" t="n"/>
      <c r="BO2074" s="285" t="n"/>
      <c r="BP2074" s="297" t="n"/>
      <c r="BQ2074" s="297" t="n"/>
      <c r="BR2074" s="297" t="n"/>
      <c r="BS2074" s="297" t="n"/>
      <c r="BT2074" s="297" t="n"/>
      <c r="BU2074" s="297" t="n"/>
      <c r="BV2074" s="297" t="n"/>
      <c r="BW2074" s="288" t="n"/>
      <c r="BX2074" s="276">
        <f>SUM(IF(COUNTIF(MediaScorecard!CC2561, "*1.*"), 2, 0), IF(COUNTIF(MediaScorecard!CC2561, "*2.*"), 2, 0), IF(COUNTIF(MediaScorecard!CC2561, "*3.*"), 2, 0), IF(COUNTIF(MediaScorecard!CC2561, "*4.*"), 2, 0), IF(COUNTIF(MediaScorecard!CC2561, "*5.*"), 2, 0), IF(COUNTIF(MediaScorecard!CC2561, "*6.*"), 2, 0))</f>
        <v/>
      </c>
      <c r="BY2074" s="277">
        <f t="array" ref="BY2074">SUM(VALUE(AT2074),VALUE(AU2074),VALUE(AV2074),VALUE(AW2074),VALUE(AX2074),VALUE(AY2074),VALUE(AZ2074),VALUE(BB2074),VALUE(BC2074),VALUE(BD2074),VALUE(BE2074),VALUE(BF2074),VALUE(BG2074),VALUE(BH2074),VALUE(BI2074),VALUE(BJ2074),VALUE(BK2074),VALUE(BL2074),VALUE(BM2074),VALUE(BN2074),VALUE(BO2074),VALUE(BP2074),VALUE(BQ2074),VALUE(BR2074),VALUE(BS2074),VALUE(BT2074),VALUE(BU2074),VALUE(BV2074),VALUE(BW2074))</f>
        <v/>
      </c>
      <c r="BZ2074" s="307" t="n"/>
      <c r="CA2074" s="307" t="n"/>
      <c r="CB2074" s="307" t="n"/>
      <c r="CC2074" s="307" t="n"/>
      <c r="CD2074" s="307" t="n"/>
      <c r="CE2074" s="307" t="n"/>
      <c r="CF2074" s="307" t="n"/>
      <c r="CG2074" s="307" t="n"/>
      <c r="CH2074" s="307" t="n"/>
      <c r="CI2074" s="307" t="n"/>
      <c r="CJ2074" s="307" t="n"/>
      <c r="CK2074" s="307" t="n"/>
      <c r="CL2074" s="307" t="n"/>
      <c r="CM2074" s="307" t="n"/>
      <c r="CN2074" s="307" t="n"/>
      <c r="CO2074" s="307" t="n"/>
      <c r="CP2074" s="307" t="n"/>
      <c r="CQ2074" s="307" t="n"/>
      <c r="CR2074" s="279" t="n"/>
      <c r="CS2074" s="280" t="n"/>
      <c r="CT2074" s="421">
        <f>(IF(OR(MediaScorecard!BG2561="x", MediaScorecard!BH2561="x",MediaScorecard!BI2561="x",MediaScorecard!BJ2561="x",MediaScorecard!BK2561="x"),1, 2))</f>
        <v/>
      </c>
      <c r="CU2074" s="308" t="n"/>
      <c r="CV2074" s="308" t="n"/>
      <c r="CW2074" s="308" t="n"/>
      <c r="CX2074" s="309" t="n"/>
      <c r="CY2074" s="308" t="n"/>
      <c r="CZ2074" s="308" t="n"/>
      <c r="DA2074" s="308" t="n"/>
    </row>
    <row r="2075" ht="21" customHeight="1" s="590">
      <c r="A2075" s="421" t="n"/>
      <c r="B2075" s="270" t="n"/>
      <c r="C2075" s="269" t="n"/>
      <c r="D2075" s="267" t="n"/>
      <c r="E2075" s="267" t="n"/>
      <c r="F2075" s="268" t="n"/>
      <c r="G2075" s="421" t="n"/>
      <c r="H2075" s="269" t="n"/>
      <c r="I2075" s="421" t="n"/>
      <c r="J2075" s="421" t="n"/>
      <c r="K2075" s="421" t="n"/>
      <c r="L2075" s="421" t="n"/>
      <c r="M2075" s="421" t="n"/>
      <c r="N2075" s="421" t="n"/>
      <c r="O2075" s="421" t="n"/>
      <c r="P2075" s="421" t="n"/>
      <c r="Q2075" s="421" t="n"/>
      <c r="R2075" s="270" t="n"/>
      <c r="S2075" s="421" t="n"/>
      <c r="T2075" s="421" t="n"/>
      <c r="U2075" s="421" t="n"/>
      <c r="V2075" s="421" t="n"/>
      <c r="W2075" s="421" t="n"/>
      <c r="X2075" s="421" t="n"/>
      <c r="Y2075" s="421" t="n"/>
      <c r="Z2075" s="421" t="n"/>
      <c r="AA2075" s="421" t="n"/>
      <c r="AB2075" s="421" t="n"/>
      <c r="AC2075" s="421" t="n"/>
      <c r="AD2075" s="421" t="n"/>
      <c r="AE2075" s="421" t="n"/>
      <c r="AF2075" s="421" t="n"/>
      <c r="AG2075" s="421" t="n"/>
      <c r="AH2075" s="421" t="n"/>
      <c r="AI2075" s="421" t="n"/>
      <c r="AJ2075" s="297" t="n"/>
      <c r="AK2075" s="297" t="n"/>
      <c r="AL2075" s="284" t="n"/>
      <c r="AM2075" s="297" t="n"/>
      <c r="AN2075" s="285" t="n"/>
      <c r="AO2075" s="297" t="n"/>
      <c r="AP2075" s="297" t="n"/>
      <c r="AQ2075" s="297" t="n"/>
      <c r="AR2075" s="297" t="n"/>
      <c r="AS2075" s="297" t="n"/>
      <c r="AT2075" s="285" t="n"/>
      <c r="AU2075" s="297" t="n"/>
      <c r="AV2075" s="297" t="n"/>
      <c r="AW2075" s="297" t="n"/>
      <c r="AX2075" s="297" t="n"/>
      <c r="AY2075" s="286" t="n"/>
      <c r="AZ2075" s="286" t="n"/>
      <c r="BA2075" s="287" t="n"/>
      <c r="BB2075" s="286" t="n"/>
      <c r="BC2075" s="286" t="n"/>
      <c r="BD2075" s="286" t="n"/>
      <c r="BE2075" s="286" t="n"/>
      <c r="BF2075" s="286" t="n"/>
      <c r="BG2075" s="286" t="n"/>
      <c r="BH2075" s="297" t="n"/>
      <c r="BI2075" s="297" t="n"/>
      <c r="BJ2075" s="297" t="n"/>
      <c r="BK2075" s="297" t="n"/>
      <c r="BL2075" s="297" t="n"/>
      <c r="BM2075" s="297" t="n"/>
      <c r="BN2075" s="297" t="n"/>
      <c r="BO2075" s="285" t="n"/>
      <c r="BP2075" s="297" t="n"/>
      <c r="BQ2075" s="297" t="n"/>
      <c r="BR2075" s="297" t="n"/>
      <c r="BS2075" s="297" t="n"/>
      <c r="BT2075" s="297" t="n"/>
      <c r="BU2075" s="297" t="n"/>
      <c r="BV2075" s="297" t="n"/>
      <c r="BW2075" s="288" t="n"/>
      <c r="BX2075" s="276">
        <f>SUM(IF(COUNTIF(MediaScorecard!CC2562, "*1.*"), 2, 0), IF(COUNTIF(MediaScorecard!CC2562, "*2.*"), 2, 0), IF(COUNTIF(MediaScorecard!CC2562, "*3.*"), 2, 0), IF(COUNTIF(MediaScorecard!CC2562, "*4.*"), 2, 0), IF(COUNTIF(MediaScorecard!CC2562, "*5.*"), 2, 0), IF(COUNTIF(MediaScorecard!CC2562, "*6.*"), 2, 0))</f>
        <v/>
      </c>
      <c r="BY2075" s="277">
        <f t="array" ref="BY2075">SUM(VALUE(AT2075),VALUE(AU2075),VALUE(AV2075),VALUE(AW2075),VALUE(AX2075),VALUE(AY2075),VALUE(AZ2075),VALUE(BB2075),VALUE(BC2075),VALUE(BD2075),VALUE(BE2075),VALUE(BF2075),VALUE(BG2075),VALUE(BH2075),VALUE(BI2075),VALUE(BJ2075),VALUE(BK2075),VALUE(BL2075),VALUE(BM2075),VALUE(BN2075),VALUE(BO2075),VALUE(BP2075),VALUE(BQ2075),VALUE(BR2075),VALUE(BS2075),VALUE(BT2075),VALUE(BU2075),VALUE(BV2075),VALUE(BW2075))</f>
        <v/>
      </c>
      <c r="BZ2075" s="307" t="n"/>
      <c r="CA2075" s="307" t="n"/>
      <c r="CB2075" s="307" t="n"/>
      <c r="CC2075" s="307" t="n"/>
      <c r="CD2075" s="307" t="n"/>
      <c r="CE2075" s="307" t="n"/>
      <c r="CF2075" s="307" t="n"/>
      <c r="CG2075" s="307" t="n"/>
      <c r="CH2075" s="307" t="n"/>
      <c r="CI2075" s="307" t="n"/>
      <c r="CJ2075" s="307" t="n"/>
      <c r="CK2075" s="307" t="n"/>
      <c r="CL2075" s="307" t="n"/>
      <c r="CM2075" s="307" t="n"/>
      <c r="CN2075" s="307" t="n"/>
      <c r="CO2075" s="307" t="n"/>
      <c r="CP2075" s="307" t="n"/>
      <c r="CQ2075" s="307" t="n"/>
      <c r="CR2075" s="279" t="n"/>
      <c r="CS2075" s="280" t="n"/>
      <c r="CT2075" s="421">
        <f>(IF(OR(MediaScorecard!BG2562="x", MediaScorecard!BH2562="x",MediaScorecard!BI2562="x",MediaScorecard!BJ2562="x",MediaScorecard!BK2562="x"),1, 2))</f>
        <v/>
      </c>
      <c r="CU2075" s="308" t="n"/>
      <c r="CV2075" s="308" t="n"/>
      <c r="CW2075" s="308" t="n"/>
      <c r="CX2075" s="309" t="n"/>
      <c r="CY2075" s="308" t="n"/>
      <c r="CZ2075" s="308" t="n"/>
      <c r="DA2075" s="308" t="n"/>
    </row>
    <row r="2076" ht="21" customHeight="1" s="590">
      <c r="A2076" s="421" t="n"/>
      <c r="B2076" s="270" t="n"/>
      <c r="C2076" s="269" t="n"/>
      <c r="D2076" s="267" t="n"/>
      <c r="E2076" s="267" t="n"/>
      <c r="F2076" s="268" t="n"/>
      <c r="G2076" s="421" t="n"/>
      <c r="H2076" s="269" t="n"/>
      <c r="I2076" s="421" t="n"/>
      <c r="J2076" s="421" t="n"/>
      <c r="K2076" s="421" t="n"/>
      <c r="L2076" s="421" t="n"/>
      <c r="M2076" s="421" t="n"/>
      <c r="N2076" s="421" t="n"/>
      <c r="O2076" s="421" t="n"/>
      <c r="P2076" s="421" t="n"/>
      <c r="Q2076" s="421" t="n"/>
      <c r="R2076" s="270" t="n"/>
      <c r="S2076" s="421" t="n"/>
      <c r="T2076" s="421" t="n"/>
      <c r="U2076" s="421" t="n"/>
      <c r="V2076" s="421" t="n"/>
      <c r="W2076" s="421" t="n"/>
      <c r="X2076" s="421" t="n"/>
      <c r="Y2076" s="421" t="n"/>
      <c r="Z2076" s="421" t="n"/>
      <c r="AA2076" s="421" t="n"/>
      <c r="AB2076" s="421" t="n"/>
      <c r="AC2076" s="421" t="n"/>
      <c r="AD2076" s="421" t="n"/>
      <c r="AE2076" s="421" t="n"/>
      <c r="AF2076" s="421" t="n"/>
      <c r="AG2076" s="421" t="n"/>
      <c r="AH2076" s="421" t="n"/>
      <c r="AI2076" s="421" t="n"/>
      <c r="AJ2076" s="297" t="n"/>
      <c r="AK2076" s="297" t="n"/>
      <c r="AL2076" s="284" t="n"/>
      <c r="AM2076" s="297" t="n"/>
      <c r="AN2076" s="285" t="n"/>
      <c r="AO2076" s="297" t="n"/>
      <c r="AP2076" s="297" t="n"/>
      <c r="AQ2076" s="297" t="n"/>
      <c r="AR2076" s="297" t="n"/>
      <c r="AS2076" s="297" t="n"/>
      <c r="AT2076" s="285" t="n"/>
      <c r="AU2076" s="297" t="n"/>
      <c r="AV2076" s="297" t="n"/>
      <c r="AW2076" s="297" t="n"/>
      <c r="AX2076" s="297" t="n"/>
      <c r="AY2076" s="286" t="n"/>
      <c r="AZ2076" s="286" t="n"/>
      <c r="BA2076" s="287" t="n"/>
      <c r="BB2076" s="286" t="n"/>
      <c r="BC2076" s="286" t="n"/>
      <c r="BD2076" s="286" t="n"/>
      <c r="BE2076" s="286" t="n"/>
      <c r="BF2076" s="286" t="n"/>
      <c r="BG2076" s="286" t="n"/>
      <c r="BH2076" s="297" t="n"/>
      <c r="BI2076" s="297" t="n"/>
      <c r="BJ2076" s="297" t="n"/>
      <c r="BK2076" s="297" t="n"/>
      <c r="BL2076" s="297" t="n"/>
      <c r="BM2076" s="297" t="n"/>
      <c r="BN2076" s="297" t="n"/>
      <c r="BO2076" s="285" t="n"/>
      <c r="BP2076" s="297" t="n"/>
      <c r="BQ2076" s="297" t="n"/>
      <c r="BR2076" s="297" t="n"/>
      <c r="BS2076" s="297" t="n"/>
      <c r="BT2076" s="297" t="n"/>
      <c r="BU2076" s="297" t="n"/>
      <c r="BV2076" s="297" t="n"/>
      <c r="BW2076" s="288" t="n"/>
      <c r="BX2076" s="276">
        <f>SUM(IF(COUNTIF(MediaScorecard!CC2563, "*1.*"), 2, 0), IF(COUNTIF(MediaScorecard!CC2563, "*2.*"), 2, 0), IF(COUNTIF(MediaScorecard!CC2563, "*3.*"), 2, 0), IF(COUNTIF(MediaScorecard!CC2563, "*4.*"), 2, 0), IF(COUNTIF(MediaScorecard!CC2563, "*5.*"), 2, 0), IF(COUNTIF(MediaScorecard!CC2563, "*6.*"), 2, 0))</f>
        <v/>
      </c>
      <c r="BY2076" s="277">
        <f t="array" ref="BY2076">SUM(VALUE(AT2076),VALUE(AU2076),VALUE(AV2076),VALUE(AW2076),VALUE(AX2076),VALUE(AY2076),VALUE(AZ2076),VALUE(BB2076),VALUE(BC2076),VALUE(BD2076),VALUE(BE2076),VALUE(BF2076),VALUE(BG2076),VALUE(BH2076),VALUE(BI2076),VALUE(BJ2076),VALUE(BK2076),VALUE(BL2076),VALUE(BM2076),VALUE(BN2076),VALUE(BO2076),VALUE(BP2076),VALUE(BQ2076),VALUE(BR2076),VALUE(BS2076),VALUE(BT2076),VALUE(BU2076),VALUE(BV2076),VALUE(BW2076))</f>
        <v/>
      </c>
      <c r="BZ2076" s="307" t="n"/>
      <c r="CA2076" s="307" t="n"/>
      <c r="CB2076" s="307" t="n"/>
      <c r="CC2076" s="307" t="n"/>
      <c r="CD2076" s="307" t="n"/>
      <c r="CE2076" s="307" t="n"/>
      <c r="CF2076" s="307" t="n"/>
      <c r="CG2076" s="307" t="n"/>
      <c r="CH2076" s="307" t="n"/>
      <c r="CI2076" s="307" t="n"/>
      <c r="CJ2076" s="307" t="n"/>
      <c r="CK2076" s="307" t="n"/>
      <c r="CL2076" s="307" t="n"/>
      <c r="CM2076" s="307" t="n"/>
      <c r="CN2076" s="307" t="n"/>
      <c r="CO2076" s="307" t="n"/>
      <c r="CP2076" s="307" t="n"/>
      <c r="CQ2076" s="307" t="n"/>
      <c r="CR2076" s="279" t="n"/>
      <c r="CS2076" s="280" t="n"/>
      <c r="CT2076" s="421">
        <f>(IF(OR(MediaScorecard!BG2563="x", MediaScorecard!BH2563="x",MediaScorecard!BI2563="x",MediaScorecard!BJ2563="x",MediaScorecard!BK2563="x"),1, 2))</f>
        <v/>
      </c>
      <c r="CU2076" s="308" t="n"/>
      <c r="CV2076" s="308" t="n"/>
      <c r="CW2076" s="308" t="n"/>
      <c r="CX2076" s="309" t="n"/>
      <c r="CY2076" s="308" t="n"/>
      <c r="CZ2076" s="308" t="n"/>
      <c r="DA2076" s="308" t="n"/>
    </row>
    <row r="2077" ht="21" customHeight="1" s="590">
      <c r="A2077" s="421" t="n"/>
      <c r="B2077" s="270" t="n"/>
      <c r="C2077" s="269" t="n"/>
      <c r="D2077" s="267" t="n"/>
      <c r="E2077" s="267" t="n"/>
      <c r="F2077" s="268" t="n"/>
      <c r="G2077" s="421" t="n"/>
      <c r="H2077" s="269" t="n"/>
      <c r="I2077" s="421" t="n"/>
      <c r="J2077" s="421" t="n"/>
      <c r="K2077" s="421" t="n"/>
      <c r="L2077" s="421" t="n"/>
      <c r="M2077" s="421" t="n"/>
      <c r="N2077" s="421" t="n"/>
      <c r="O2077" s="421" t="n"/>
      <c r="P2077" s="421" t="n"/>
      <c r="Q2077" s="421" t="n"/>
      <c r="R2077" s="270" t="n"/>
      <c r="S2077" s="421" t="n"/>
      <c r="T2077" s="421" t="n"/>
      <c r="U2077" s="421" t="n"/>
      <c r="V2077" s="421" t="n"/>
      <c r="W2077" s="421" t="n"/>
      <c r="X2077" s="421" t="n"/>
      <c r="Y2077" s="421" t="n"/>
      <c r="Z2077" s="421" t="n"/>
      <c r="AA2077" s="421" t="n"/>
      <c r="AB2077" s="421" t="n"/>
      <c r="AC2077" s="421" t="n"/>
      <c r="AD2077" s="421" t="n"/>
      <c r="AE2077" s="421" t="n"/>
      <c r="AF2077" s="421" t="n"/>
      <c r="AG2077" s="421" t="n"/>
      <c r="AH2077" s="421" t="n"/>
      <c r="AI2077" s="421" t="n"/>
      <c r="AJ2077" s="297" t="n"/>
      <c r="AK2077" s="297" t="n"/>
      <c r="AL2077" s="284" t="n"/>
      <c r="AM2077" s="297" t="n"/>
      <c r="AN2077" s="285" t="n"/>
      <c r="AO2077" s="297" t="n"/>
      <c r="AP2077" s="297" t="n"/>
      <c r="AQ2077" s="297" t="n"/>
      <c r="AR2077" s="297" t="n"/>
      <c r="AS2077" s="297" t="n"/>
      <c r="AT2077" s="285" t="n"/>
      <c r="AU2077" s="297" t="n"/>
      <c r="AV2077" s="297" t="n"/>
      <c r="AW2077" s="297" t="n"/>
      <c r="AX2077" s="297" t="n"/>
      <c r="AY2077" s="286" t="n"/>
      <c r="AZ2077" s="286" t="n"/>
      <c r="BA2077" s="287" t="n"/>
      <c r="BB2077" s="286" t="n"/>
      <c r="BC2077" s="286" t="n"/>
      <c r="BD2077" s="286" t="n"/>
      <c r="BE2077" s="286" t="n"/>
      <c r="BF2077" s="286" t="n"/>
      <c r="BG2077" s="286" t="n"/>
      <c r="BH2077" s="297" t="n"/>
      <c r="BI2077" s="297" t="n"/>
      <c r="BJ2077" s="297" t="n"/>
      <c r="BK2077" s="297" t="n"/>
      <c r="BL2077" s="297" t="n"/>
      <c r="BM2077" s="297" t="n"/>
      <c r="BN2077" s="297" t="n"/>
      <c r="BO2077" s="285" t="n"/>
      <c r="BP2077" s="297" t="n"/>
      <c r="BQ2077" s="297" t="n"/>
      <c r="BR2077" s="297" t="n"/>
      <c r="BS2077" s="297" t="n"/>
      <c r="BT2077" s="297" t="n"/>
      <c r="BU2077" s="297" t="n"/>
      <c r="BV2077" s="297" t="n"/>
      <c r="BW2077" s="288" t="n"/>
      <c r="BX2077" s="276">
        <f>SUM(IF(COUNTIF(MediaScorecard!CC2564, "*1.*"), 2, 0), IF(COUNTIF(MediaScorecard!CC2564, "*2.*"), 2, 0), IF(COUNTIF(MediaScorecard!CC2564, "*3.*"), 2, 0), IF(COUNTIF(MediaScorecard!CC2564, "*4.*"), 2, 0), IF(COUNTIF(MediaScorecard!CC2564, "*5.*"), 2, 0), IF(COUNTIF(MediaScorecard!CC2564, "*6.*"), 2, 0))</f>
        <v/>
      </c>
      <c r="BY2077" s="277">
        <f t="array" ref="BY2077">SUM(VALUE(AT2077),VALUE(AU2077),VALUE(AV2077),VALUE(AW2077),VALUE(AX2077),VALUE(AY2077),VALUE(AZ2077),VALUE(BB2077),VALUE(BC2077),VALUE(BD2077),VALUE(BE2077),VALUE(BF2077),VALUE(BG2077),VALUE(BH2077),VALUE(BI2077),VALUE(BJ2077),VALUE(BK2077),VALUE(BL2077),VALUE(BM2077),VALUE(BN2077),VALUE(BO2077),VALUE(BP2077),VALUE(BQ2077),VALUE(BR2077),VALUE(BS2077),VALUE(BT2077),VALUE(BU2077),VALUE(BV2077),VALUE(BW2077))</f>
        <v/>
      </c>
      <c r="BZ2077" s="307" t="n"/>
      <c r="CA2077" s="307" t="n"/>
      <c r="CB2077" s="307" t="n"/>
      <c r="CC2077" s="307" t="n"/>
      <c r="CD2077" s="307" t="n"/>
      <c r="CE2077" s="307" t="n"/>
      <c r="CF2077" s="307" t="n"/>
      <c r="CG2077" s="307" t="n"/>
      <c r="CH2077" s="307" t="n"/>
      <c r="CI2077" s="307" t="n"/>
      <c r="CJ2077" s="307" t="n"/>
      <c r="CK2077" s="307" t="n"/>
      <c r="CL2077" s="307" t="n"/>
      <c r="CM2077" s="307" t="n"/>
      <c r="CN2077" s="307" t="n"/>
      <c r="CO2077" s="307" t="n"/>
      <c r="CP2077" s="307" t="n"/>
      <c r="CQ2077" s="307" t="n"/>
      <c r="CR2077" s="279" t="n"/>
      <c r="CS2077" s="280" t="n"/>
      <c r="CT2077" s="421">
        <f>(IF(OR(MediaScorecard!BG2564="x", MediaScorecard!BH2564="x",MediaScorecard!BI2564="x",MediaScorecard!BJ2564="x",MediaScorecard!BK2564="x"),1, 2))</f>
        <v/>
      </c>
      <c r="CU2077" s="308" t="n"/>
      <c r="CV2077" s="308" t="n"/>
      <c r="CW2077" s="308" t="n"/>
      <c r="CX2077" s="309" t="n"/>
      <c r="CY2077" s="308" t="n"/>
      <c r="CZ2077" s="308" t="n"/>
      <c r="DA2077" s="308" t="n"/>
    </row>
    <row r="2078" ht="21" customHeight="1" s="590">
      <c r="A2078" s="421" t="n"/>
      <c r="B2078" s="270" t="n"/>
      <c r="C2078" s="269" t="n"/>
      <c r="D2078" s="267" t="n"/>
      <c r="E2078" s="267" t="n"/>
      <c r="F2078" s="268" t="n"/>
      <c r="G2078" s="421" t="n"/>
      <c r="H2078" s="269" t="n"/>
      <c r="I2078" s="421" t="n"/>
      <c r="J2078" s="421" t="n"/>
      <c r="K2078" s="421" t="n"/>
      <c r="L2078" s="421" t="n"/>
      <c r="M2078" s="421" t="n"/>
      <c r="N2078" s="421" t="n"/>
      <c r="O2078" s="421" t="n"/>
      <c r="P2078" s="421" t="n"/>
      <c r="Q2078" s="421" t="n"/>
      <c r="R2078" s="270" t="n"/>
      <c r="S2078" s="421" t="n"/>
      <c r="T2078" s="421" t="n"/>
      <c r="U2078" s="421" t="n"/>
      <c r="V2078" s="421" t="n"/>
      <c r="W2078" s="421" t="n"/>
      <c r="X2078" s="421" t="n"/>
      <c r="Y2078" s="421" t="n"/>
      <c r="Z2078" s="421" t="n"/>
      <c r="AA2078" s="421" t="n"/>
      <c r="AB2078" s="421" t="n"/>
      <c r="AC2078" s="421" t="n"/>
      <c r="AD2078" s="421" t="n"/>
      <c r="AE2078" s="421" t="n"/>
      <c r="AF2078" s="421" t="n"/>
      <c r="AG2078" s="421" t="n"/>
      <c r="AH2078" s="421" t="n"/>
      <c r="AI2078" s="421" t="n"/>
      <c r="AJ2078" s="297" t="n"/>
      <c r="AK2078" s="297" t="n"/>
      <c r="AL2078" s="284" t="n"/>
      <c r="AM2078" s="297" t="n"/>
      <c r="AN2078" s="285" t="n"/>
      <c r="AO2078" s="297" t="n"/>
      <c r="AP2078" s="297" t="n"/>
      <c r="AQ2078" s="297" t="n"/>
      <c r="AR2078" s="297" t="n"/>
      <c r="AS2078" s="297" t="n"/>
      <c r="AT2078" s="285" t="n"/>
      <c r="AU2078" s="297" t="n"/>
      <c r="AV2078" s="297" t="n"/>
      <c r="AW2078" s="297" t="n"/>
      <c r="AX2078" s="297" t="n"/>
      <c r="AY2078" s="286" t="n"/>
      <c r="AZ2078" s="286" t="n"/>
      <c r="BA2078" s="287" t="n"/>
      <c r="BB2078" s="286" t="n"/>
      <c r="BC2078" s="286" t="n"/>
      <c r="BD2078" s="286" t="n"/>
      <c r="BE2078" s="286" t="n"/>
      <c r="BF2078" s="286" t="n"/>
      <c r="BG2078" s="286" t="n"/>
      <c r="BH2078" s="297" t="n"/>
      <c r="BI2078" s="297" t="n"/>
      <c r="BJ2078" s="297" t="n"/>
      <c r="BK2078" s="297" t="n"/>
      <c r="BL2078" s="297" t="n"/>
      <c r="BM2078" s="297" t="n"/>
      <c r="BN2078" s="297" t="n"/>
      <c r="BO2078" s="285" t="n"/>
      <c r="BP2078" s="297" t="n"/>
      <c r="BQ2078" s="297" t="n"/>
      <c r="BR2078" s="297" t="n"/>
      <c r="BS2078" s="297" t="n"/>
      <c r="BT2078" s="297" t="n"/>
      <c r="BU2078" s="297" t="n"/>
      <c r="BV2078" s="297" t="n"/>
      <c r="BW2078" s="288" t="n"/>
      <c r="BX2078" s="276">
        <f>SUM(IF(COUNTIF(MediaScorecard!CC2565, "*1.*"), 2, 0), IF(COUNTIF(MediaScorecard!CC2565, "*2.*"), 2, 0), IF(COUNTIF(MediaScorecard!CC2565, "*3.*"), 2, 0), IF(COUNTIF(MediaScorecard!CC2565, "*4.*"), 2, 0), IF(COUNTIF(MediaScorecard!CC2565, "*5.*"), 2, 0), IF(COUNTIF(MediaScorecard!CC2565, "*6.*"), 2, 0))</f>
        <v/>
      </c>
      <c r="BY2078" s="277">
        <f t="array" ref="BY2078">SUM(VALUE(AT2078),VALUE(AU2078),VALUE(AV2078),VALUE(AW2078),VALUE(AX2078),VALUE(AY2078),VALUE(AZ2078),VALUE(BB2078),VALUE(BC2078),VALUE(BD2078),VALUE(BE2078),VALUE(BF2078),VALUE(BG2078),VALUE(BH2078),VALUE(BI2078),VALUE(BJ2078),VALUE(BK2078),VALUE(BL2078),VALUE(BM2078),VALUE(BN2078),VALUE(BO2078),VALUE(BP2078),VALUE(BQ2078),VALUE(BR2078),VALUE(BS2078),VALUE(BT2078),VALUE(BU2078),VALUE(BV2078),VALUE(BW2078))</f>
        <v/>
      </c>
      <c r="BZ2078" s="307" t="n"/>
      <c r="CA2078" s="307" t="n"/>
      <c r="CB2078" s="307" t="n"/>
      <c r="CC2078" s="307" t="n"/>
      <c r="CD2078" s="307" t="n"/>
      <c r="CE2078" s="307" t="n"/>
      <c r="CF2078" s="307" t="n"/>
      <c r="CG2078" s="307" t="n"/>
      <c r="CH2078" s="307" t="n"/>
      <c r="CI2078" s="307" t="n"/>
      <c r="CJ2078" s="307" t="n"/>
      <c r="CK2078" s="307" t="n"/>
      <c r="CL2078" s="307" t="n"/>
      <c r="CM2078" s="307" t="n"/>
      <c r="CN2078" s="307" t="n"/>
      <c r="CO2078" s="307" t="n"/>
      <c r="CP2078" s="307" t="n"/>
      <c r="CQ2078" s="307" t="n"/>
      <c r="CR2078" s="279" t="n"/>
      <c r="CS2078" s="280" t="n"/>
      <c r="CT2078" s="421">
        <f>(IF(OR(MediaScorecard!BG2565="x", MediaScorecard!BH2565="x",MediaScorecard!BI2565="x",MediaScorecard!BJ2565="x",MediaScorecard!BK2565="x"),1, 2))</f>
        <v/>
      </c>
      <c r="CU2078" s="308" t="n"/>
      <c r="CV2078" s="308" t="n"/>
      <c r="CW2078" s="308" t="n"/>
      <c r="CX2078" s="309" t="n"/>
      <c r="CY2078" s="308" t="n"/>
      <c r="CZ2078" s="308" t="n"/>
      <c r="DA2078" s="308" t="n"/>
    </row>
    <row r="2079" ht="21" customHeight="1" s="590">
      <c r="A2079" s="421" t="n"/>
      <c r="B2079" s="270" t="n"/>
      <c r="C2079" s="269" t="n"/>
      <c r="D2079" s="267" t="n"/>
      <c r="E2079" s="267" t="n"/>
      <c r="F2079" s="268" t="n"/>
      <c r="G2079" s="421" t="n"/>
      <c r="H2079" s="269" t="n"/>
      <c r="I2079" s="421" t="n"/>
      <c r="J2079" s="421" t="n"/>
      <c r="K2079" s="421" t="n"/>
      <c r="L2079" s="421" t="n"/>
      <c r="M2079" s="421" t="n"/>
      <c r="N2079" s="421" t="n"/>
      <c r="O2079" s="421" t="n"/>
      <c r="P2079" s="421" t="n"/>
      <c r="Q2079" s="421" t="n"/>
      <c r="R2079" s="270" t="n"/>
      <c r="S2079" s="421" t="n"/>
      <c r="T2079" s="421" t="n"/>
      <c r="U2079" s="421" t="n"/>
      <c r="V2079" s="421" t="n"/>
      <c r="W2079" s="421" t="n"/>
      <c r="X2079" s="421" t="n"/>
      <c r="Y2079" s="421" t="n"/>
      <c r="Z2079" s="421" t="n"/>
      <c r="AA2079" s="421" t="n"/>
      <c r="AB2079" s="421" t="n"/>
      <c r="AC2079" s="421" t="n"/>
      <c r="AD2079" s="421" t="n"/>
      <c r="AE2079" s="421" t="n"/>
      <c r="AF2079" s="421" t="n"/>
      <c r="AG2079" s="421" t="n"/>
      <c r="AH2079" s="421" t="n"/>
      <c r="AI2079" s="421" t="n"/>
      <c r="AJ2079" s="297" t="n"/>
      <c r="AK2079" s="297" t="n"/>
      <c r="AL2079" s="284" t="n"/>
      <c r="AM2079" s="297" t="n"/>
      <c r="AN2079" s="285" t="n"/>
      <c r="AO2079" s="297" t="n"/>
      <c r="AP2079" s="297" t="n"/>
      <c r="AQ2079" s="297" t="n"/>
      <c r="AR2079" s="297" t="n"/>
      <c r="AS2079" s="297" t="n"/>
      <c r="AT2079" s="285" t="n"/>
      <c r="AU2079" s="297" t="n"/>
      <c r="AV2079" s="297" t="n"/>
      <c r="AW2079" s="297" t="n"/>
      <c r="AX2079" s="297" t="n"/>
      <c r="AY2079" s="286" t="n"/>
      <c r="AZ2079" s="286" t="n"/>
      <c r="BA2079" s="287" t="n"/>
      <c r="BB2079" s="286" t="n"/>
      <c r="BC2079" s="286" t="n"/>
      <c r="BD2079" s="286" t="n"/>
      <c r="BE2079" s="286" t="n"/>
      <c r="BF2079" s="286" t="n"/>
      <c r="BG2079" s="286" t="n"/>
      <c r="BH2079" s="297" t="n"/>
      <c r="BI2079" s="297" t="n"/>
      <c r="BJ2079" s="297" t="n"/>
      <c r="BK2079" s="297" t="n"/>
      <c r="BL2079" s="297" t="n"/>
      <c r="BM2079" s="297" t="n"/>
      <c r="BN2079" s="297" t="n"/>
      <c r="BO2079" s="285" t="n"/>
      <c r="BP2079" s="297" t="n"/>
      <c r="BQ2079" s="297" t="n"/>
      <c r="BR2079" s="297" t="n"/>
      <c r="BS2079" s="297" t="n"/>
      <c r="BT2079" s="297" t="n"/>
      <c r="BU2079" s="297" t="n"/>
      <c r="BV2079" s="297" t="n"/>
      <c r="BW2079" s="288" t="n"/>
      <c r="BX2079" s="276">
        <f>SUM(IF(COUNTIF(MediaScorecard!CC2566, "*1.*"), 2, 0), IF(COUNTIF(MediaScorecard!CC2566, "*2.*"), 2, 0), IF(COUNTIF(MediaScorecard!CC2566, "*3.*"), 2, 0), IF(COUNTIF(MediaScorecard!CC2566, "*4.*"), 2, 0), IF(COUNTIF(MediaScorecard!CC2566, "*5.*"), 2, 0), IF(COUNTIF(MediaScorecard!CC2566, "*6.*"), 2, 0))</f>
        <v/>
      </c>
      <c r="BY2079" s="277">
        <f t="array" ref="BY2079">SUM(VALUE(AT2079),VALUE(AU2079),VALUE(AV2079),VALUE(AW2079),VALUE(AX2079),VALUE(AY2079),VALUE(AZ2079),VALUE(BB2079),VALUE(BC2079),VALUE(BD2079),VALUE(BE2079),VALUE(BF2079),VALUE(BG2079),VALUE(BH2079),VALUE(BI2079),VALUE(BJ2079),VALUE(BK2079),VALUE(BL2079),VALUE(BM2079),VALUE(BN2079),VALUE(BO2079),VALUE(BP2079),VALUE(BQ2079),VALUE(BR2079),VALUE(BS2079),VALUE(BT2079),VALUE(BU2079),VALUE(BV2079),VALUE(BW2079))</f>
        <v/>
      </c>
      <c r="BZ2079" s="307" t="n"/>
      <c r="CA2079" s="307" t="n"/>
      <c r="CB2079" s="307" t="n"/>
      <c r="CC2079" s="307" t="n"/>
      <c r="CD2079" s="307" t="n"/>
      <c r="CE2079" s="307" t="n"/>
      <c r="CF2079" s="307" t="n"/>
      <c r="CG2079" s="307" t="n"/>
      <c r="CH2079" s="307" t="n"/>
      <c r="CI2079" s="307" t="n"/>
      <c r="CJ2079" s="307" t="n"/>
      <c r="CK2079" s="307" t="n"/>
      <c r="CL2079" s="307" t="n"/>
      <c r="CM2079" s="307" t="n"/>
      <c r="CN2079" s="307" t="n"/>
      <c r="CO2079" s="307" t="n"/>
      <c r="CP2079" s="307" t="n"/>
      <c r="CQ2079" s="307" t="n"/>
      <c r="CR2079" s="279" t="n"/>
      <c r="CS2079" s="280" t="n"/>
      <c r="CT2079" s="421">
        <f>(IF(OR(MediaScorecard!BG2566="x", MediaScorecard!BH2566="x",MediaScorecard!BI2566="x",MediaScorecard!BJ2566="x",MediaScorecard!BK2566="x"),1, 2))</f>
        <v/>
      </c>
      <c r="CU2079" s="308" t="n"/>
      <c r="CV2079" s="308" t="n"/>
      <c r="CW2079" s="308" t="n"/>
      <c r="CX2079" s="309" t="n"/>
      <c r="CY2079" s="308" t="n"/>
      <c r="CZ2079" s="308" t="n"/>
      <c r="DA2079" s="308" t="n"/>
    </row>
    <row r="2080" ht="21" customHeight="1" s="590">
      <c r="A2080" s="421" t="n"/>
      <c r="B2080" s="270" t="n"/>
      <c r="C2080" s="269" t="n"/>
      <c r="D2080" s="267" t="n"/>
      <c r="E2080" s="267" t="n"/>
      <c r="F2080" s="268" t="n"/>
      <c r="G2080" s="421" t="n"/>
      <c r="H2080" s="269" t="n"/>
      <c r="I2080" s="421" t="n"/>
      <c r="J2080" s="421" t="n"/>
      <c r="K2080" s="421" t="n"/>
      <c r="L2080" s="421" t="n"/>
      <c r="M2080" s="421" t="n"/>
      <c r="N2080" s="421" t="n"/>
      <c r="O2080" s="421" t="n"/>
      <c r="P2080" s="421" t="n"/>
      <c r="Q2080" s="421" t="n"/>
      <c r="R2080" s="270" t="n"/>
      <c r="S2080" s="421" t="n"/>
      <c r="T2080" s="421" t="n"/>
      <c r="U2080" s="421" t="n"/>
      <c r="V2080" s="421" t="n"/>
      <c r="W2080" s="421" t="n"/>
      <c r="X2080" s="421" t="n"/>
      <c r="Y2080" s="421" t="n"/>
      <c r="Z2080" s="421" t="n"/>
      <c r="AA2080" s="421" t="n"/>
      <c r="AB2080" s="421" t="n"/>
      <c r="AC2080" s="421" t="n"/>
      <c r="AD2080" s="421" t="n"/>
      <c r="AE2080" s="421" t="n"/>
      <c r="AF2080" s="421" t="n"/>
      <c r="AG2080" s="421" t="n"/>
      <c r="AH2080" s="421" t="n"/>
      <c r="AI2080" s="421" t="n"/>
      <c r="AJ2080" s="297" t="n"/>
      <c r="AK2080" s="297" t="n"/>
      <c r="AL2080" s="284" t="n"/>
      <c r="AM2080" s="297" t="n"/>
      <c r="AN2080" s="285" t="n"/>
      <c r="AO2080" s="297" t="n"/>
      <c r="AP2080" s="297" t="n"/>
      <c r="AQ2080" s="297" t="n"/>
      <c r="AR2080" s="297" t="n"/>
      <c r="AS2080" s="297" t="n"/>
      <c r="AT2080" s="285" t="n"/>
      <c r="AU2080" s="297" t="n"/>
      <c r="AV2080" s="297" t="n"/>
      <c r="AW2080" s="297" t="n"/>
      <c r="AX2080" s="297" t="n"/>
      <c r="AY2080" s="286" t="n"/>
      <c r="AZ2080" s="286" t="n"/>
      <c r="BA2080" s="287" t="n"/>
      <c r="BB2080" s="286" t="n"/>
      <c r="BC2080" s="286" t="n"/>
      <c r="BD2080" s="286" t="n"/>
      <c r="BE2080" s="286" t="n"/>
      <c r="BF2080" s="286" t="n"/>
      <c r="BG2080" s="286" t="n"/>
      <c r="BH2080" s="297" t="n"/>
      <c r="BI2080" s="297" t="n"/>
      <c r="BJ2080" s="297" t="n"/>
      <c r="BK2080" s="297" t="n"/>
      <c r="BL2080" s="297" t="n"/>
      <c r="BM2080" s="297" t="n"/>
      <c r="BN2080" s="297" t="n"/>
      <c r="BO2080" s="285" t="n"/>
      <c r="BP2080" s="297" t="n"/>
      <c r="BQ2080" s="297" t="n"/>
      <c r="BR2080" s="297" t="n"/>
      <c r="BS2080" s="297" t="n"/>
      <c r="BT2080" s="297" t="n"/>
      <c r="BU2080" s="297" t="n"/>
      <c r="BV2080" s="297" t="n"/>
      <c r="BW2080" s="288" t="n"/>
      <c r="BX2080" s="276">
        <f>SUM(IF(COUNTIF(MediaScorecard!CC2567, "*1.*"), 2, 0), IF(COUNTIF(MediaScorecard!CC2567, "*2.*"), 2, 0), IF(COUNTIF(MediaScorecard!CC2567, "*3.*"), 2, 0), IF(COUNTIF(MediaScorecard!CC2567, "*4.*"), 2, 0), IF(COUNTIF(MediaScorecard!CC2567, "*5.*"), 2, 0), IF(COUNTIF(MediaScorecard!CC2567, "*6.*"), 2, 0))</f>
        <v/>
      </c>
      <c r="BY2080" s="277">
        <f t="array" ref="BY2080">SUM(VALUE(AT2080),VALUE(AU2080),VALUE(AV2080),VALUE(AW2080),VALUE(AX2080),VALUE(AY2080),VALUE(AZ2080),VALUE(BB2080),VALUE(BC2080),VALUE(BD2080),VALUE(BE2080),VALUE(BF2080),VALUE(BG2080),VALUE(BH2080),VALUE(BI2080),VALUE(BJ2080),VALUE(BK2080),VALUE(BL2080),VALUE(BM2080),VALUE(BN2080),VALUE(BO2080),VALUE(BP2080),VALUE(BQ2080),VALUE(BR2080),VALUE(BS2080),VALUE(BT2080),VALUE(BU2080),VALUE(BV2080),VALUE(BW2080))</f>
        <v/>
      </c>
      <c r="BZ2080" s="307" t="n"/>
      <c r="CA2080" s="307" t="n"/>
      <c r="CB2080" s="307" t="n"/>
      <c r="CC2080" s="307" t="n"/>
      <c r="CD2080" s="307" t="n"/>
      <c r="CE2080" s="307" t="n"/>
      <c r="CF2080" s="307" t="n"/>
      <c r="CG2080" s="307" t="n"/>
      <c r="CH2080" s="307" t="n"/>
      <c r="CI2080" s="307" t="n"/>
      <c r="CJ2080" s="307" t="n"/>
      <c r="CK2080" s="307" t="n"/>
      <c r="CL2080" s="307" t="n"/>
      <c r="CM2080" s="307" t="n"/>
      <c r="CN2080" s="307" t="n"/>
      <c r="CO2080" s="307" t="n"/>
      <c r="CP2080" s="307" t="n"/>
      <c r="CQ2080" s="307" t="n"/>
      <c r="CR2080" s="279" t="n"/>
      <c r="CS2080" s="280" t="n"/>
      <c r="CT2080" s="421">
        <f>(IF(OR(MediaScorecard!BG2567="x", MediaScorecard!BH2567="x",MediaScorecard!BI2567="x",MediaScorecard!BJ2567="x",MediaScorecard!BK2567="x"),1, 2))</f>
        <v/>
      </c>
      <c r="CU2080" s="308" t="n"/>
      <c r="CV2080" s="308" t="n"/>
      <c r="CW2080" s="308" t="n"/>
      <c r="CX2080" s="309" t="n"/>
      <c r="CY2080" s="308" t="n"/>
      <c r="CZ2080" s="308" t="n"/>
      <c r="DA2080" s="308" t="n"/>
    </row>
    <row r="2081" ht="21" customHeight="1" s="590">
      <c r="A2081" s="421" t="n"/>
      <c r="B2081" s="270" t="n"/>
      <c r="C2081" s="269" t="n"/>
      <c r="D2081" s="267" t="n"/>
      <c r="E2081" s="267" t="n"/>
      <c r="F2081" s="268" t="n"/>
      <c r="G2081" s="421" t="n"/>
      <c r="H2081" s="269" t="n"/>
      <c r="I2081" s="421" t="n"/>
      <c r="J2081" s="421" t="n"/>
      <c r="K2081" s="421" t="n"/>
      <c r="L2081" s="421" t="n"/>
      <c r="M2081" s="421" t="n"/>
      <c r="N2081" s="421" t="n"/>
      <c r="O2081" s="421" t="n"/>
      <c r="P2081" s="421" t="n"/>
      <c r="Q2081" s="421" t="n"/>
      <c r="R2081" s="270" t="n"/>
      <c r="S2081" s="421" t="n"/>
      <c r="T2081" s="421" t="n"/>
      <c r="U2081" s="421" t="n"/>
      <c r="V2081" s="421" t="n"/>
      <c r="W2081" s="421" t="n"/>
      <c r="X2081" s="421" t="n"/>
      <c r="Y2081" s="421" t="n"/>
      <c r="Z2081" s="421" t="n"/>
      <c r="AA2081" s="421" t="n"/>
      <c r="AB2081" s="421" t="n"/>
      <c r="AC2081" s="421" t="n"/>
      <c r="AD2081" s="421" t="n"/>
      <c r="AE2081" s="421" t="n"/>
      <c r="AF2081" s="421" t="n"/>
      <c r="AG2081" s="421" t="n"/>
      <c r="AH2081" s="421" t="n"/>
      <c r="AI2081" s="421" t="n"/>
      <c r="AJ2081" s="297" t="n"/>
      <c r="AK2081" s="297" t="n"/>
      <c r="AL2081" s="284" t="n"/>
      <c r="AM2081" s="297" t="n"/>
      <c r="AN2081" s="285" t="n"/>
      <c r="AO2081" s="297" t="n"/>
      <c r="AP2081" s="297" t="n"/>
      <c r="AQ2081" s="297" t="n"/>
      <c r="AR2081" s="297" t="n"/>
      <c r="AS2081" s="297" t="n"/>
      <c r="AT2081" s="285" t="n"/>
      <c r="AU2081" s="297" t="n"/>
      <c r="AV2081" s="297" t="n"/>
      <c r="AW2081" s="297" t="n"/>
      <c r="AX2081" s="297" t="n"/>
      <c r="AY2081" s="286" t="n"/>
      <c r="AZ2081" s="286" t="n"/>
      <c r="BA2081" s="287" t="n"/>
      <c r="BB2081" s="286" t="n"/>
      <c r="BC2081" s="286" t="n"/>
      <c r="BD2081" s="286" t="n"/>
      <c r="BE2081" s="286" t="n"/>
      <c r="BF2081" s="286" t="n"/>
      <c r="BG2081" s="286" t="n"/>
      <c r="BH2081" s="297" t="n"/>
      <c r="BI2081" s="297" t="n"/>
      <c r="BJ2081" s="297" t="n"/>
      <c r="BK2081" s="297" t="n"/>
      <c r="BL2081" s="297" t="n"/>
      <c r="BM2081" s="297" t="n"/>
      <c r="BN2081" s="297" t="n"/>
      <c r="BO2081" s="285" t="n"/>
      <c r="BP2081" s="297" t="n"/>
      <c r="BQ2081" s="297" t="n"/>
      <c r="BR2081" s="297" t="n"/>
      <c r="BS2081" s="297" t="n"/>
      <c r="BT2081" s="297" t="n"/>
      <c r="BU2081" s="297" t="n"/>
      <c r="BV2081" s="297" t="n"/>
      <c r="BW2081" s="288" t="n"/>
      <c r="BX2081" s="276">
        <f>SUM(IF(COUNTIF(MediaScorecard!CC2568, "*1.*"), 2, 0), IF(COUNTIF(MediaScorecard!CC2568, "*2.*"), 2, 0), IF(COUNTIF(MediaScorecard!CC2568, "*3.*"), 2, 0), IF(COUNTIF(MediaScorecard!CC2568, "*4.*"), 2, 0), IF(COUNTIF(MediaScorecard!CC2568, "*5.*"), 2, 0), IF(COUNTIF(MediaScorecard!CC2568, "*6.*"), 2, 0))</f>
        <v/>
      </c>
      <c r="BY2081" s="277">
        <f t="array" ref="BY2081">SUM(VALUE(AT2081),VALUE(AU2081),VALUE(AV2081),VALUE(AW2081),VALUE(AX2081),VALUE(AY2081),VALUE(AZ2081),VALUE(BB2081),VALUE(BC2081),VALUE(BD2081),VALUE(BE2081),VALUE(BF2081),VALUE(BG2081),VALUE(BH2081),VALUE(BI2081),VALUE(BJ2081),VALUE(BK2081),VALUE(BL2081),VALUE(BM2081),VALUE(BN2081),VALUE(BO2081),VALUE(BP2081),VALUE(BQ2081),VALUE(BR2081),VALUE(BS2081),VALUE(BT2081),VALUE(BU2081),VALUE(BV2081),VALUE(BW2081))</f>
        <v/>
      </c>
      <c r="BZ2081" s="307" t="n"/>
      <c r="CA2081" s="307" t="n"/>
      <c r="CB2081" s="307" t="n"/>
      <c r="CC2081" s="307" t="n"/>
      <c r="CD2081" s="307" t="n"/>
      <c r="CE2081" s="307" t="n"/>
      <c r="CF2081" s="307" t="n"/>
      <c r="CG2081" s="307" t="n"/>
      <c r="CH2081" s="307" t="n"/>
      <c r="CI2081" s="307" t="n"/>
      <c r="CJ2081" s="307" t="n"/>
      <c r="CK2081" s="307" t="n"/>
      <c r="CL2081" s="307" t="n"/>
      <c r="CM2081" s="307" t="n"/>
      <c r="CN2081" s="307" t="n"/>
      <c r="CO2081" s="307" t="n"/>
      <c r="CP2081" s="307" t="n"/>
      <c r="CQ2081" s="307" t="n"/>
      <c r="CR2081" s="279" t="n"/>
      <c r="CS2081" s="280" t="n"/>
      <c r="CT2081" s="421">
        <f>(IF(OR(MediaScorecard!BG2568="x", MediaScorecard!BH2568="x",MediaScorecard!BI2568="x",MediaScorecard!BJ2568="x",MediaScorecard!BK2568="x"),1, 2))</f>
        <v/>
      </c>
      <c r="CU2081" s="308" t="n"/>
      <c r="CV2081" s="308" t="n"/>
      <c r="CW2081" s="308" t="n"/>
      <c r="CX2081" s="309" t="n"/>
      <c r="CY2081" s="308" t="n"/>
      <c r="CZ2081" s="308" t="n"/>
      <c r="DA2081" s="308" t="n"/>
    </row>
    <row r="2082" ht="21" customHeight="1" s="590">
      <c r="A2082" s="421" t="n"/>
      <c r="B2082" s="270" t="n"/>
      <c r="C2082" s="269" t="n"/>
      <c r="D2082" s="267" t="n"/>
      <c r="E2082" s="267" t="n"/>
      <c r="F2082" s="268" t="n"/>
      <c r="G2082" s="421" t="n"/>
      <c r="H2082" s="269" t="n"/>
      <c r="I2082" s="421" t="n"/>
      <c r="J2082" s="421" t="n"/>
      <c r="K2082" s="421" t="n"/>
      <c r="L2082" s="421" t="n"/>
      <c r="M2082" s="421" t="n"/>
      <c r="N2082" s="421" t="n"/>
      <c r="O2082" s="421" t="n"/>
      <c r="P2082" s="421" t="n"/>
      <c r="Q2082" s="421" t="n"/>
      <c r="R2082" s="270" t="n"/>
      <c r="S2082" s="421" t="n"/>
      <c r="T2082" s="421" t="n"/>
      <c r="U2082" s="421" t="n"/>
      <c r="V2082" s="421" t="n"/>
      <c r="W2082" s="421" t="n"/>
      <c r="X2082" s="421" t="n"/>
      <c r="Y2082" s="421" t="n"/>
      <c r="Z2082" s="421" t="n"/>
      <c r="AA2082" s="421" t="n"/>
      <c r="AB2082" s="421" t="n"/>
      <c r="AC2082" s="421" t="n"/>
      <c r="AD2082" s="421" t="n"/>
      <c r="AE2082" s="421" t="n"/>
      <c r="AF2082" s="421" t="n"/>
      <c r="AG2082" s="421" t="n"/>
      <c r="AH2082" s="421" t="n"/>
      <c r="AI2082" s="421" t="n"/>
      <c r="AJ2082" s="297" t="n"/>
      <c r="AK2082" s="297" t="n"/>
      <c r="AL2082" s="284" t="n"/>
      <c r="AM2082" s="297" t="n"/>
      <c r="AN2082" s="285" t="n"/>
      <c r="AO2082" s="297" t="n"/>
      <c r="AP2082" s="297" t="n"/>
      <c r="AQ2082" s="297" t="n"/>
      <c r="AR2082" s="297" t="n"/>
      <c r="AS2082" s="297" t="n"/>
      <c r="AT2082" s="285" t="n"/>
      <c r="AU2082" s="297" t="n"/>
      <c r="AV2082" s="297" t="n"/>
      <c r="AW2082" s="297" t="n"/>
      <c r="AX2082" s="297" t="n"/>
      <c r="AY2082" s="286" t="n"/>
      <c r="AZ2082" s="286" t="n"/>
      <c r="BA2082" s="287" t="n"/>
      <c r="BB2082" s="286" t="n"/>
      <c r="BC2082" s="286" t="n"/>
      <c r="BD2082" s="286" t="n"/>
      <c r="BE2082" s="286" t="n"/>
      <c r="BF2082" s="286" t="n"/>
      <c r="BG2082" s="286" t="n"/>
      <c r="BH2082" s="297" t="n"/>
      <c r="BI2082" s="297" t="n"/>
      <c r="BJ2082" s="297" t="n"/>
      <c r="BK2082" s="297" t="n"/>
      <c r="BL2082" s="297" t="n"/>
      <c r="BM2082" s="297" t="n"/>
      <c r="BN2082" s="297" t="n"/>
      <c r="BO2082" s="285" t="n"/>
      <c r="BP2082" s="297" t="n"/>
      <c r="BQ2082" s="297" t="n"/>
      <c r="BR2082" s="297" t="n"/>
      <c r="BS2082" s="297" t="n"/>
      <c r="BT2082" s="297" t="n"/>
      <c r="BU2082" s="297" t="n"/>
      <c r="BV2082" s="297" t="n"/>
      <c r="BW2082" s="288" t="n"/>
      <c r="BX2082" s="276">
        <f>SUM(IF(COUNTIF(MediaScorecard!CC2569, "*1.*"), 2, 0), IF(COUNTIF(MediaScorecard!CC2569, "*2.*"), 2, 0), IF(COUNTIF(MediaScorecard!CC2569, "*3.*"), 2, 0), IF(COUNTIF(MediaScorecard!CC2569, "*4.*"), 2, 0), IF(COUNTIF(MediaScorecard!CC2569, "*5.*"), 2, 0), IF(COUNTIF(MediaScorecard!CC2569, "*6.*"), 2, 0))</f>
        <v/>
      </c>
      <c r="BY2082" s="277">
        <f t="array" ref="BY2082">SUM(VALUE(AT2082),VALUE(AU2082),VALUE(AV2082),VALUE(AW2082),VALUE(AX2082),VALUE(AY2082),VALUE(AZ2082),VALUE(BB2082),VALUE(BC2082),VALUE(BD2082),VALUE(BE2082),VALUE(BF2082),VALUE(BG2082),VALUE(BH2082),VALUE(BI2082),VALUE(BJ2082),VALUE(BK2082),VALUE(BL2082),VALUE(BM2082),VALUE(BN2082),VALUE(BO2082),VALUE(BP2082),VALUE(BQ2082),VALUE(BR2082),VALUE(BS2082),VALUE(BT2082),VALUE(BU2082),VALUE(BV2082),VALUE(BW2082))</f>
        <v/>
      </c>
      <c r="BZ2082" s="307" t="n"/>
      <c r="CA2082" s="307" t="n"/>
      <c r="CB2082" s="307" t="n"/>
      <c r="CC2082" s="307" t="n"/>
      <c r="CD2082" s="307" t="n"/>
      <c r="CE2082" s="307" t="n"/>
      <c r="CF2082" s="307" t="n"/>
      <c r="CG2082" s="307" t="n"/>
      <c r="CH2082" s="307" t="n"/>
      <c r="CI2082" s="307" t="n"/>
      <c r="CJ2082" s="307" t="n"/>
      <c r="CK2082" s="307" t="n"/>
      <c r="CL2082" s="307" t="n"/>
      <c r="CM2082" s="307" t="n"/>
      <c r="CN2082" s="307" t="n"/>
      <c r="CO2082" s="307" t="n"/>
      <c r="CP2082" s="307" t="n"/>
      <c r="CQ2082" s="307" t="n"/>
      <c r="CR2082" s="279" t="n"/>
      <c r="CS2082" s="280" t="n"/>
      <c r="CT2082" s="421">
        <f>(IF(OR(MediaScorecard!BG2569="x", MediaScorecard!BH2569="x",MediaScorecard!BI2569="x",MediaScorecard!BJ2569="x",MediaScorecard!BK2569="x"),1, 2))</f>
        <v/>
      </c>
      <c r="CU2082" s="308" t="n"/>
      <c r="CV2082" s="308" t="n"/>
      <c r="CW2082" s="308" t="n"/>
      <c r="CX2082" s="309" t="n"/>
      <c r="CY2082" s="308" t="n"/>
      <c r="CZ2082" s="308" t="n"/>
      <c r="DA2082" s="308" t="n"/>
    </row>
    <row r="2083" ht="21" customHeight="1" s="590">
      <c r="A2083" s="421" t="n"/>
      <c r="B2083" s="270" t="n"/>
      <c r="C2083" s="269" t="n"/>
      <c r="D2083" s="267" t="n"/>
      <c r="E2083" s="267" t="n"/>
      <c r="F2083" s="268" t="n"/>
      <c r="G2083" s="421" t="n"/>
      <c r="H2083" s="269" t="n"/>
      <c r="I2083" s="421" t="n"/>
      <c r="J2083" s="421" t="n"/>
      <c r="K2083" s="421" t="n"/>
      <c r="L2083" s="421" t="n"/>
      <c r="M2083" s="421" t="n"/>
      <c r="N2083" s="421" t="n"/>
      <c r="O2083" s="421" t="n"/>
      <c r="P2083" s="421" t="n"/>
      <c r="Q2083" s="421" t="n"/>
      <c r="R2083" s="270" t="n"/>
      <c r="S2083" s="421" t="n"/>
      <c r="T2083" s="421" t="n"/>
      <c r="U2083" s="421" t="n"/>
      <c r="V2083" s="421" t="n"/>
      <c r="W2083" s="421" t="n"/>
      <c r="X2083" s="421" t="n"/>
      <c r="Y2083" s="421" t="n"/>
      <c r="Z2083" s="421" t="n"/>
      <c r="AA2083" s="421" t="n"/>
      <c r="AB2083" s="421" t="n"/>
      <c r="AC2083" s="421" t="n"/>
      <c r="AD2083" s="421" t="n"/>
      <c r="AE2083" s="421" t="n"/>
      <c r="AF2083" s="421" t="n"/>
      <c r="AG2083" s="421" t="n"/>
      <c r="AH2083" s="421" t="n"/>
      <c r="AI2083" s="421" t="n"/>
      <c r="AJ2083" s="297" t="n"/>
      <c r="AK2083" s="297" t="n"/>
      <c r="AL2083" s="284" t="n"/>
      <c r="AM2083" s="297" t="n"/>
      <c r="AN2083" s="285" t="n"/>
      <c r="AO2083" s="297" t="n"/>
      <c r="AP2083" s="297" t="n"/>
      <c r="AQ2083" s="297" t="n"/>
      <c r="AR2083" s="297" t="n"/>
      <c r="AS2083" s="297" t="n"/>
      <c r="AT2083" s="285" t="n"/>
      <c r="AU2083" s="297" t="n"/>
      <c r="AV2083" s="297" t="n"/>
      <c r="AW2083" s="297" t="n"/>
      <c r="AX2083" s="297" t="n"/>
      <c r="AY2083" s="286" t="n"/>
      <c r="AZ2083" s="286" t="n"/>
      <c r="BA2083" s="287" t="n"/>
      <c r="BB2083" s="286" t="n"/>
      <c r="BC2083" s="286" t="n"/>
      <c r="BD2083" s="286" t="n"/>
      <c r="BE2083" s="286" t="n"/>
      <c r="BF2083" s="286" t="n"/>
      <c r="BG2083" s="286" t="n"/>
      <c r="BH2083" s="297" t="n"/>
      <c r="BI2083" s="297" t="n"/>
      <c r="BJ2083" s="297" t="n"/>
      <c r="BK2083" s="297" t="n"/>
      <c r="BL2083" s="297" t="n"/>
      <c r="BM2083" s="297" t="n"/>
      <c r="BN2083" s="297" t="n"/>
      <c r="BO2083" s="285" t="n"/>
      <c r="BP2083" s="297" t="n"/>
      <c r="BQ2083" s="297" t="n"/>
      <c r="BR2083" s="297" t="n"/>
      <c r="BS2083" s="297" t="n"/>
      <c r="BT2083" s="297" t="n"/>
      <c r="BU2083" s="297" t="n"/>
      <c r="BV2083" s="297" t="n"/>
      <c r="BW2083" s="288" t="n"/>
      <c r="BX2083" s="276">
        <f>SUM(IF(COUNTIF(MediaScorecard!CC2570, "*1.*"), 2, 0), IF(COUNTIF(MediaScorecard!CC2570, "*2.*"), 2, 0), IF(COUNTIF(MediaScorecard!CC2570, "*3.*"), 2, 0), IF(COUNTIF(MediaScorecard!CC2570, "*4.*"), 2, 0), IF(COUNTIF(MediaScorecard!CC2570, "*5.*"), 2, 0), IF(COUNTIF(MediaScorecard!CC2570, "*6.*"), 2, 0))</f>
        <v/>
      </c>
      <c r="BY2083" s="277">
        <f t="array" ref="BY2083">SUM(VALUE(AT2083),VALUE(AU2083),VALUE(AV2083),VALUE(AW2083),VALUE(AX2083),VALUE(AY2083),VALUE(AZ2083),VALUE(BB2083),VALUE(BC2083),VALUE(BD2083),VALUE(BE2083),VALUE(BF2083),VALUE(BG2083),VALUE(BH2083),VALUE(BI2083),VALUE(BJ2083),VALUE(BK2083),VALUE(BL2083),VALUE(BM2083),VALUE(BN2083),VALUE(BO2083),VALUE(BP2083),VALUE(BQ2083),VALUE(BR2083),VALUE(BS2083),VALUE(BT2083),VALUE(BU2083),VALUE(BV2083),VALUE(BW2083))</f>
        <v/>
      </c>
      <c r="BZ2083" s="307" t="n"/>
      <c r="CA2083" s="307" t="n"/>
      <c r="CB2083" s="307" t="n"/>
      <c r="CC2083" s="307" t="n"/>
      <c r="CD2083" s="307" t="n"/>
      <c r="CE2083" s="307" t="n"/>
      <c r="CF2083" s="307" t="n"/>
      <c r="CG2083" s="307" t="n"/>
      <c r="CH2083" s="307" t="n"/>
      <c r="CI2083" s="307" t="n"/>
      <c r="CJ2083" s="307" t="n"/>
      <c r="CK2083" s="307" t="n"/>
      <c r="CL2083" s="307" t="n"/>
      <c r="CM2083" s="307" t="n"/>
      <c r="CN2083" s="307" t="n"/>
      <c r="CO2083" s="307" t="n"/>
      <c r="CP2083" s="307" t="n"/>
      <c r="CQ2083" s="307" t="n"/>
      <c r="CR2083" s="279" t="n"/>
      <c r="CS2083" s="280" t="n"/>
      <c r="CT2083" s="421">
        <f>(IF(OR(MediaScorecard!BG2570="x", MediaScorecard!BH2570="x",MediaScorecard!BI2570="x",MediaScorecard!BJ2570="x",MediaScorecard!BK2570="x"),1, 2))</f>
        <v/>
      </c>
      <c r="CU2083" s="308" t="n"/>
      <c r="CV2083" s="308" t="n"/>
      <c r="CW2083" s="308" t="n"/>
      <c r="CX2083" s="309" t="n"/>
      <c r="CY2083" s="308" t="n"/>
      <c r="CZ2083" s="308" t="n"/>
      <c r="DA2083" s="308" t="n"/>
    </row>
    <row r="2084" ht="21" customHeight="1" s="590">
      <c r="A2084" s="421" t="n"/>
      <c r="B2084" s="270" t="n"/>
      <c r="C2084" s="269" t="n"/>
      <c r="D2084" s="267" t="n"/>
      <c r="E2084" s="267" t="n"/>
      <c r="F2084" s="268" t="n"/>
      <c r="G2084" s="421" t="n"/>
      <c r="H2084" s="269" t="n"/>
      <c r="I2084" s="421" t="n"/>
      <c r="J2084" s="421" t="n"/>
      <c r="K2084" s="421" t="n"/>
      <c r="L2084" s="421" t="n"/>
      <c r="M2084" s="421" t="n"/>
      <c r="N2084" s="421" t="n"/>
      <c r="O2084" s="421" t="n"/>
      <c r="P2084" s="421" t="n"/>
      <c r="Q2084" s="421" t="n"/>
      <c r="R2084" s="270" t="n"/>
      <c r="S2084" s="421" t="n"/>
      <c r="T2084" s="421" t="n"/>
      <c r="U2084" s="421" t="n"/>
      <c r="V2084" s="421" t="n"/>
      <c r="W2084" s="421" t="n"/>
      <c r="X2084" s="421" t="n"/>
      <c r="Y2084" s="421" t="n"/>
      <c r="Z2084" s="421" t="n"/>
      <c r="AA2084" s="421" t="n"/>
      <c r="AB2084" s="421" t="n"/>
      <c r="AC2084" s="421" t="n"/>
      <c r="AD2084" s="421" t="n"/>
      <c r="AE2084" s="421" t="n"/>
      <c r="AF2084" s="421" t="n"/>
      <c r="AG2084" s="421" t="n"/>
      <c r="AH2084" s="421" t="n"/>
      <c r="AI2084" s="421" t="n"/>
      <c r="AJ2084" s="297" t="n"/>
      <c r="AK2084" s="297" t="n"/>
      <c r="AL2084" s="284" t="n"/>
      <c r="AM2084" s="297" t="n"/>
      <c r="AN2084" s="285" t="n"/>
      <c r="AO2084" s="297" t="n"/>
      <c r="AP2084" s="297" t="n"/>
      <c r="AQ2084" s="297" t="n"/>
      <c r="AR2084" s="297" t="n"/>
      <c r="AS2084" s="297" t="n"/>
      <c r="AT2084" s="285" t="n"/>
      <c r="AU2084" s="297" t="n"/>
      <c r="AV2084" s="297" t="n"/>
      <c r="AW2084" s="297" t="n"/>
      <c r="AX2084" s="297" t="n"/>
      <c r="AY2084" s="286" t="n"/>
      <c r="AZ2084" s="286" t="n"/>
      <c r="BA2084" s="287" t="n"/>
      <c r="BB2084" s="286" t="n"/>
      <c r="BC2084" s="286" t="n"/>
      <c r="BD2084" s="286" t="n"/>
      <c r="BE2084" s="286" t="n"/>
      <c r="BF2084" s="286" t="n"/>
      <c r="BG2084" s="286" t="n"/>
      <c r="BH2084" s="297" t="n"/>
      <c r="BI2084" s="297" t="n"/>
      <c r="BJ2084" s="297" t="n"/>
      <c r="BK2084" s="297" t="n"/>
      <c r="BL2084" s="297" t="n"/>
      <c r="BM2084" s="297" t="n"/>
      <c r="BN2084" s="297" t="n"/>
      <c r="BO2084" s="285" t="n"/>
      <c r="BP2084" s="297" t="n"/>
      <c r="BQ2084" s="297" t="n"/>
      <c r="BR2084" s="297" t="n"/>
      <c r="BS2084" s="297" t="n"/>
      <c r="BT2084" s="297" t="n"/>
      <c r="BU2084" s="297" t="n"/>
      <c r="BV2084" s="297" t="n"/>
      <c r="BW2084" s="288" t="n"/>
      <c r="BX2084" s="276">
        <f>SUM(IF(COUNTIF(MediaScorecard!CC2571, "*1.*"), 2, 0), IF(COUNTIF(MediaScorecard!CC2571, "*2.*"), 2, 0), IF(COUNTIF(MediaScorecard!CC2571, "*3.*"), 2, 0), IF(COUNTIF(MediaScorecard!CC2571, "*4.*"), 2, 0), IF(COUNTIF(MediaScorecard!CC2571, "*5.*"), 2, 0), IF(COUNTIF(MediaScorecard!CC2571, "*6.*"), 2, 0))</f>
        <v/>
      </c>
      <c r="BY2084" s="277">
        <f t="array" ref="BY2084">SUM(VALUE(AT2084),VALUE(AU2084),VALUE(AV2084),VALUE(AW2084),VALUE(AX2084),VALUE(AY2084),VALUE(AZ2084),VALUE(BB2084),VALUE(BC2084),VALUE(BD2084),VALUE(BE2084),VALUE(BF2084),VALUE(BG2084),VALUE(BH2084),VALUE(BI2084),VALUE(BJ2084),VALUE(BK2084),VALUE(BL2084),VALUE(BM2084),VALUE(BN2084),VALUE(BO2084),VALUE(BP2084),VALUE(BQ2084),VALUE(BR2084),VALUE(BS2084),VALUE(BT2084),VALUE(BU2084),VALUE(BV2084),VALUE(BW2084))</f>
        <v/>
      </c>
      <c r="BZ2084" s="307" t="n"/>
      <c r="CA2084" s="307" t="n"/>
      <c r="CB2084" s="307" t="n"/>
      <c r="CC2084" s="307" t="n"/>
      <c r="CD2084" s="307" t="n"/>
      <c r="CE2084" s="307" t="n"/>
      <c r="CF2084" s="307" t="n"/>
      <c r="CG2084" s="307" t="n"/>
      <c r="CH2084" s="307" t="n"/>
      <c r="CI2084" s="307" t="n"/>
      <c r="CJ2084" s="307" t="n"/>
      <c r="CK2084" s="307" t="n"/>
      <c r="CL2084" s="307" t="n"/>
      <c r="CM2084" s="307" t="n"/>
      <c r="CN2084" s="307" t="n"/>
      <c r="CO2084" s="307" t="n"/>
      <c r="CP2084" s="307" t="n"/>
      <c r="CQ2084" s="307" t="n"/>
      <c r="CR2084" s="279" t="n"/>
      <c r="CS2084" s="280" t="n"/>
      <c r="CT2084" s="421">
        <f>(IF(OR(MediaScorecard!BG2571="x", MediaScorecard!BH2571="x",MediaScorecard!BI2571="x",MediaScorecard!BJ2571="x",MediaScorecard!BK2571="x"),1, 2))</f>
        <v/>
      </c>
      <c r="CU2084" s="308" t="n"/>
      <c r="CV2084" s="308" t="n"/>
      <c r="CW2084" s="308" t="n"/>
      <c r="CX2084" s="309" t="n"/>
      <c r="CY2084" s="308" t="n"/>
      <c r="CZ2084" s="308" t="n"/>
      <c r="DA2084" s="308" t="n"/>
    </row>
    <row r="2085" ht="21" customHeight="1" s="590">
      <c r="A2085" s="421" t="n"/>
      <c r="B2085" s="270" t="n"/>
      <c r="C2085" s="269" t="n"/>
      <c r="D2085" s="267" t="n"/>
      <c r="E2085" s="267" t="n"/>
      <c r="F2085" s="268" t="n"/>
      <c r="G2085" s="421" t="n"/>
      <c r="H2085" s="269" t="n"/>
      <c r="I2085" s="421" t="n"/>
      <c r="J2085" s="421" t="n"/>
      <c r="K2085" s="421" t="n"/>
      <c r="L2085" s="421" t="n"/>
      <c r="M2085" s="421" t="n"/>
      <c r="N2085" s="421" t="n"/>
      <c r="O2085" s="421" t="n"/>
      <c r="P2085" s="421" t="n"/>
      <c r="Q2085" s="421" t="n"/>
      <c r="R2085" s="270" t="n"/>
      <c r="S2085" s="421" t="n"/>
      <c r="T2085" s="421" t="n"/>
      <c r="U2085" s="421" t="n"/>
      <c r="V2085" s="421" t="n"/>
      <c r="W2085" s="421" t="n"/>
      <c r="X2085" s="421" t="n"/>
      <c r="Y2085" s="421" t="n"/>
      <c r="Z2085" s="421" t="n"/>
      <c r="AA2085" s="421" t="n"/>
      <c r="AB2085" s="421" t="n"/>
      <c r="AC2085" s="421" t="n"/>
      <c r="AD2085" s="421" t="n"/>
      <c r="AE2085" s="421" t="n"/>
      <c r="AF2085" s="421" t="n"/>
      <c r="AG2085" s="421" t="n"/>
      <c r="AH2085" s="421" t="n"/>
      <c r="AI2085" s="421" t="n"/>
      <c r="AJ2085" s="297" t="n"/>
      <c r="AK2085" s="297" t="n"/>
      <c r="AL2085" s="284" t="n"/>
      <c r="AM2085" s="297" t="n"/>
      <c r="AN2085" s="285" t="n"/>
      <c r="AO2085" s="297" t="n"/>
      <c r="AP2085" s="297" t="n"/>
      <c r="AQ2085" s="297" t="n"/>
      <c r="AR2085" s="297" t="n"/>
      <c r="AS2085" s="297" t="n"/>
      <c r="AT2085" s="285" t="n"/>
      <c r="AU2085" s="297" t="n"/>
      <c r="AV2085" s="297" t="n"/>
      <c r="AW2085" s="297" t="n"/>
      <c r="AX2085" s="297" t="n"/>
      <c r="AY2085" s="286" t="n"/>
      <c r="AZ2085" s="286" t="n"/>
      <c r="BA2085" s="287" t="n"/>
      <c r="BB2085" s="286" t="n"/>
      <c r="BC2085" s="286" t="n"/>
      <c r="BD2085" s="286" t="n"/>
      <c r="BE2085" s="286" t="n"/>
      <c r="BF2085" s="286" t="n"/>
      <c r="BG2085" s="286" t="n"/>
      <c r="BH2085" s="297" t="n"/>
      <c r="BI2085" s="297" t="n"/>
      <c r="BJ2085" s="297" t="n"/>
      <c r="BK2085" s="297" t="n"/>
      <c r="BL2085" s="297" t="n"/>
      <c r="BM2085" s="297" t="n"/>
      <c r="BN2085" s="297" t="n"/>
      <c r="BO2085" s="285" t="n"/>
      <c r="BP2085" s="297" t="n"/>
      <c r="BQ2085" s="297" t="n"/>
      <c r="BR2085" s="297" t="n"/>
      <c r="BS2085" s="297" t="n"/>
      <c r="BT2085" s="297" t="n"/>
      <c r="BU2085" s="297" t="n"/>
      <c r="BV2085" s="297" t="n"/>
      <c r="BW2085" s="288" t="n"/>
      <c r="BX2085" s="276">
        <f>SUM(IF(COUNTIF(MediaScorecard!CC2572, "*1.*"), 2, 0), IF(COUNTIF(MediaScorecard!CC2572, "*2.*"), 2, 0), IF(COUNTIF(MediaScorecard!CC2572, "*3.*"), 2, 0), IF(COUNTIF(MediaScorecard!CC2572, "*4.*"), 2, 0), IF(COUNTIF(MediaScorecard!CC2572, "*5.*"), 2, 0), IF(COUNTIF(MediaScorecard!CC2572, "*6.*"), 2, 0))</f>
        <v/>
      </c>
      <c r="BY2085" s="277">
        <f t="array" ref="BY2085">SUM(VALUE(AT2085),VALUE(AU2085),VALUE(AV2085),VALUE(AW2085),VALUE(AX2085),VALUE(AY2085),VALUE(AZ2085),VALUE(BB2085),VALUE(BC2085),VALUE(BD2085),VALUE(BE2085),VALUE(BF2085),VALUE(BG2085),VALUE(BH2085),VALUE(BI2085),VALUE(BJ2085),VALUE(BK2085),VALUE(BL2085),VALUE(BM2085),VALUE(BN2085),VALUE(BO2085),VALUE(BP2085),VALUE(BQ2085),VALUE(BR2085),VALUE(BS2085),VALUE(BT2085),VALUE(BU2085),VALUE(BV2085),VALUE(BW2085))</f>
        <v/>
      </c>
      <c r="BZ2085" s="307" t="n"/>
      <c r="CA2085" s="307" t="n"/>
      <c r="CB2085" s="307" t="n"/>
      <c r="CC2085" s="307" t="n"/>
      <c r="CD2085" s="307" t="n"/>
      <c r="CE2085" s="307" t="n"/>
      <c r="CF2085" s="307" t="n"/>
      <c r="CG2085" s="307" t="n"/>
      <c r="CH2085" s="307" t="n"/>
      <c r="CI2085" s="307" t="n"/>
      <c r="CJ2085" s="307" t="n"/>
      <c r="CK2085" s="307" t="n"/>
      <c r="CL2085" s="307" t="n"/>
      <c r="CM2085" s="307" t="n"/>
      <c r="CN2085" s="307" t="n"/>
      <c r="CO2085" s="307" t="n"/>
      <c r="CP2085" s="307" t="n"/>
      <c r="CQ2085" s="307" t="n"/>
      <c r="CR2085" s="279" t="n"/>
      <c r="CS2085" s="280" t="n"/>
      <c r="CT2085" s="421">
        <f>(IF(OR(MediaScorecard!BG2572="x", MediaScorecard!BH2572="x",MediaScorecard!BI2572="x",MediaScorecard!BJ2572="x",MediaScorecard!BK2572="x"),1, 2))</f>
        <v/>
      </c>
      <c r="CU2085" s="308" t="n"/>
      <c r="CV2085" s="308" t="n"/>
      <c r="CW2085" s="308" t="n"/>
      <c r="CX2085" s="309" t="n"/>
      <c r="CY2085" s="308" t="n"/>
      <c r="CZ2085" s="308" t="n"/>
      <c r="DA2085" s="308" t="n"/>
    </row>
    <row r="2086" ht="21" customHeight="1" s="590">
      <c r="A2086" s="421" t="n"/>
      <c r="B2086" s="270" t="n"/>
      <c r="C2086" s="269" t="n"/>
      <c r="D2086" s="267" t="n"/>
      <c r="E2086" s="267" t="n"/>
      <c r="F2086" s="268" t="n"/>
      <c r="G2086" s="421" t="n"/>
      <c r="H2086" s="269" t="n"/>
      <c r="I2086" s="421" t="n"/>
      <c r="J2086" s="421" t="n"/>
      <c r="K2086" s="421" t="n"/>
      <c r="L2086" s="421" t="n"/>
      <c r="M2086" s="421" t="n"/>
      <c r="N2086" s="421" t="n"/>
      <c r="O2086" s="421" t="n"/>
      <c r="P2086" s="421" t="n"/>
      <c r="Q2086" s="421" t="n"/>
      <c r="R2086" s="270" t="n"/>
      <c r="S2086" s="421" t="n"/>
      <c r="T2086" s="421" t="n"/>
      <c r="U2086" s="421" t="n"/>
      <c r="V2086" s="421" t="n"/>
      <c r="W2086" s="421" t="n"/>
      <c r="X2086" s="421" t="n"/>
      <c r="Y2086" s="421" t="n"/>
      <c r="Z2086" s="421" t="n"/>
      <c r="AA2086" s="421" t="n"/>
      <c r="AB2086" s="421" t="n"/>
      <c r="AC2086" s="421" t="n"/>
      <c r="AD2086" s="421" t="n"/>
      <c r="AE2086" s="421" t="n"/>
      <c r="AF2086" s="421" t="n"/>
      <c r="AG2086" s="421" t="n"/>
      <c r="AH2086" s="421" t="n"/>
      <c r="AI2086" s="421" t="n"/>
      <c r="AJ2086" s="297" t="n"/>
      <c r="AK2086" s="297" t="n"/>
      <c r="AL2086" s="284" t="n"/>
      <c r="AM2086" s="297" t="n"/>
      <c r="AN2086" s="285" t="n"/>
      <c r="AO2086" s="297" t="n"/>
      <c r="AP2086" s="297" t="n"/>
      <c r="AQ2086" s="297" t="n"/>
      <c r="AR2086" s="297" t="n"/>
      <c r="AS2086" s="297" t="n"/>
      <c r="AT2086" s="285" t="n"/>
      <c r="AU2086" s="297" t="n"/>
      <c r="AV2086" s="297" t="n"/>
      <c r="AW2086" s="297" t="n"/>
      <c r="AX2086" s="297" t="n"/>
      <c r="AY2086" s="286" t="n"/>
      <c r="AZ2086" s="286" t="n"/>
      <c r="BA2086" s="287" t="n"/>
      <c r="BB2086" s="286" t="n"/>
      <c r="BC2086" s="286" t="n"/>
      <c r="BD2086" s="286" t="n"/>
      <c r="BE2086" s="286" t="n"/>
      <c r="BF2086" s="286" t="n"/>
      <c r="BG2086" s="286" t="n"/>
      <c r="BH2086" s="297" t="n"/>
      <c r="BI2086" s="297" t="n"/>
      <c r="BJ2086" s="297" t="n"/>
      <c r="BK2086" s="297" t="n"/>
      <c r="BL2086" s="297" t="n"/>
      <c r="BM2086" s="297" t="n"/>
      <c r="BN2086" s="297" t="n"/>
      <c r="BO2086" s="285" t="n"/>
      <c r="BP2086" s="297" t="n"/>
      <c r="BQ2086" s="297" t="n"/>
      <c r="BR2086" s="297" t="n"/>
      <c r="BS2086" s="297" t="n"/>
      <c r="BT2086" s="297" t="n"/>
      <c r="BU2086" s="297" t="n"/>
      <c r="BV2086" s="297" t="n"/>
      <c r="BW2086" s="288" t="n"/>
      <c r="BX2086" s="276">
        <f>SUM(IF(COUNTIF(MediaScorecard!CC2573, "*1.*"), 2, 0), IF(COUNTIF(MediaScorecard!CC2573, "*2.*"), 2, 0), IF(COUNTIF(MediaScorecard!CC2573, "*3.*"), 2, 0), IF(COUNTIF(MediaScorecard!CC2573, "*4.*"), 2, 0), IF(COUNTIF(MediaScorecard!CC2573, "*5.*"), 2, 0), IF(COUNTIF(MediaScorecard!CC2573, "*6.*"), 2, 0))</f>
        <v/>
      </c>
      <c r="BY2086" s="277">
        <f t="array" ref="BY2086">SUM(VALUE(AT2086),VALUE(AU2086),VALUE(AV2086),VALUE(AW2086),VALUE(AX2086),VALUE(AY2086),VALUE(AZ2086),VALUE(BB2086),VALUE(BC2086),VALUE(BD2086),VALUE(BE2086),VALUE(BF2086),VALUE(BG2086),VALUE(BH2086),VALUE(BI2086),VALUE(BJ2086),VALUE(BK2086),VALUE(BL2086),VALUE(BM2086),VALUE(BN2086),VALUE(BO2086),VALUE(BP2086),VALUE(BQ2086),VALUE(BR2086),VALUE(BS2086),VALUE(BT2086),VALUE(BU2086),VALUE(BV2086),VALUE(BW2086))</f>
        <v/>
      </c>
      <c r="BZ2086" s="307" t="n"/>
      <c r="CA2086" s="307" t="n"/>
      <c r="CB2086" s="307" t="n"/>
      <c r="CC2086" s="307" t="n"/>
      <c r="CD2086" s="307" t="n"/>
      <c r="CE2086" s="307" t="n"/>
      <c r="CF2086" s="307" t="n"/>
      <c r="CG2086" s="307" t="n"/>
      <c r="CH2086" s="307" t="n"/>
      <c r="CI2086" s="307" t="n"/>
      <c r="CJ2086" s="307" t="n"/>
      <c r="CK2086" s="307" t="n"/>
      <c r="CL2086" s="307" t="n"/>
      <c r="CM2086" s="307" t="n"/>
      <c r="CN2086" s="307" t="n"/>
      <c r="CO2086" s="307" t="n"/>
      <c r="CP2086" s="307" t="n"/>
      <c r="CQ2086" s="307" t="n"/>
      <c r="CR2086" s="279" t="n"/>
      <c r="CS2086" s="280" t="n"/>
      <c r="CT2086" s="421">
        <f>(IF(OR(MediaScorecard!BG2573="x", MediaScorecard!BH2573="x",MediaScorecard!BI2573="x",MediaScorecard!BJ2573="x",MediaScorecard!BK2573="x"),1, 2))</f>
        <v/>
      </c>
      <c r="CU2086" s="308" t="n"/>
      <c r="CV2086" s="308" t="n"/>
      <c r="CW2086" s="308" t="n"/>
      <c r="CX2086" s="309" t="n"/>
      <c r="CY2086" s="308" t="n"/>
      <c r="CZ2086" s="308" t="n"/>
      <c r="DA2086" s="308" t="n"/>
    </row>
    <row r="2087" ht="21" customHeight="1" s="590">
      <c r="A2087" s="421" t="n"/>
      <c r="B2087" s="270" t="n"/>
      <c r="C2087" s="269" t="n"/>
      <c r="D2087" s="267" t="n"/>
      <c r="E2087" s="267" t="n"/>
      <c r="F2087" s="268" t="n"/>
      <c r="G2087" s="421" t="n"/>
      <c r="H2087" s="269" t="n"/>
      <c r="I2087" s="421" t="n"/>
      <c r="J2087" s="421" t="n"/>
      <c r="K2087" s="421" t="n"/>
      <c r="L2087" s="421" t="n"/>
      <c r="M2087" s="421" t="n"/>
      <c r="N2087" s="421" t="n"/>
      <c r="O2087" s="421" t="n"/>
      <c r="P2087" s="421" t="n"/>
      <c r="Q2087" s="421" t="n"/>
      <c r="R2087" s="270" t="n"/>
      <c r="S2087" s="421" t="n"/>
      <c r="T2087" s="421" t="n"/>
      <c r="U2087" s="421" t="n"/>
      <c r="V2087" s="421" t="n"/>
      <c r="W2087" s="421" t="n"/>
      <c r="X2087" s="421" t="n"/>
      <c r="Y2087" s="421" t="n"/>
      <c r="Z2087" s="421" t="n"/>
      <c r="AA2087" s="421" t="n"/>
      <c r="AB2087" s="421" t="n"/>
      <c r="AC2087" s="421" t="n"/>
      <c r="AD2087" s="421" t="n"/>
      <c r="AE2087" s="421" t="n"/>
      <c r="AF2087" s="421" t="n"/>
      <c r="AG2087" s="421" t="n"/>
      <c r="AH2087" s="421" t="n"/>
      <c r="AI2087" s="421" t="n"/>
      <c r="AJ2087" s="297" t="n"/>
      <c r="AK2087" s="297" t="n"/>
      <c r="AL2087" s="284" t="n"/>
      <c r="AM2087" s="297" t="n"/>
      <c r="AN2087" s="285" t="n"/>
      <c r="AO2087" s="297" t="n"/>
      <c r="AP2087" s="297" t="n"/>
      <c r="AQ2087" s="297" t="n"/>
      <c r="AR2087" s="297" t="n"/>
      <c r="AS2087" s="297" t="n"/>
      <c r="AT2087" s="285" t="n"/>
      <c r="AU2087" s="297" t="n"/>
      <c r="AV2087" s="297" t="n"/>
      <c r="AW2087" s="297" t="n"/>
      <c r="AX2087" s="297" t="n"/>
      <c r="AY2087" s="286" t="n"/>
      <c r="AZ2087" s="286" t="n"/>
      <c r="BA2087" s="287" t="n"/>
      <c r="BB2087" s="286" t="n"/>
      <c r="BC2087" s="286" t="n"/>
      <c r="BD2087" s="286" t="n"/>
      <c r="BE2087" s="286" t="n"/>
      <c r="BF2087" s="286" t="n"/>
      <c r="BG2087" s="286" t="n"/>
      <c r="BH2087" s="297" t="n"/>
      <c r="BI2087" s="297" t="n"/>
      <c r="BJ2087" s="297" t="n"/>
      <c r="BK2087" s="297" t="n"/>
      <c r="BL2087" s="297" t="n"/>
      <c r="BM2087" s="297" t="n"/>
      <c r="BN2087" s="297" t="n"/>
      <c r="BO2087" s="285" t="n"/>
      <c r="BP2087" s="297" t="n"/>
      <c r="BQ2087" s="297" t="n"/>
      <c r="BR2087" s="297" t="n"/>
      <c r="BS2087" s="297" t="n"/>
      <c r="BT2087" s="297" t="n"/>
      <c r="BU2087" s="297" t="n"/>
      <c r="BV2087" s="297" t="n"/>
      <c r="BW2087" s="288" t="n"/>
      <c r="BX2087" s="276">
        <f>SUM(IF(COUNTIF(MediaScorecard!CC2574, "*1.*"), 2, 0), IF(COUNTIF(MediaScorecard!CC2574, "*2.*"), 2, 0), IF(COUNTIF(MediaScorecard!CC2574, "*3.*"), 2, 0), IF(COUNTIF(MediaScorecard!CC2574, "*4.*"), 2, 0), IF(COUNTIF(MediaScorecard!CC2574, "*5.*"), 2, 0), IF(COUNTIF(MediaScorecard!CC2574, "*6.*"), 2, 0))</f>
        <v/>
      </c>
      <c r="BY2087" s="277">
        <f t="array" ref="BY2087">SUM(VALUE(AT2087),VALUE(AU2087),VALUE(AV2087),VALUE(AW2087),VALUE(AX2087),VALUE(AY2087),VALUE(AZ2087),VALUE(BB2087),VALUE(BC2087),VALUE(BD2087),VALUE(BE2087),VALUE(BF2087),VALUE(BG2087),VALUE(BH2087),VALUE(BI2087),VALUE(BJ2087),VALUE(BK2087),VALUE(BL2087),VALUE(BM2087),VALUE(BN2087),VALUE(BO2087),VALUE(BP2087),VALUE(BQ2087),VALUE(BR2087),VALUE(BS2087),VALUE(BT2087),VALUE(BU2087),VALUE(BV2087),VALUE(BW2087))</f>
        <v/>
      </c>
      <c r="BZ2087" s="307" t="n"/>
      <c r="CA2087" s="307" t="n"/>
      <c r="CB2087" s="307" t="n"/>
      <c r="CC2087" s="307" t="n"/>
      <c r="CD2087" s="307" t="n"/>
      <c r="CE2087" s="307" t="n"/>
      <c r="CF2087" s="307" t="n"/>
      <c r="CG2087" s="307" t="n"/>
      <c r="CH2087" s="307" t="n"/>
      <c r="CI2087" s="307" t="n"/>
      <c r="CJ2087" s="307" t="n"/>
      <c r="CK2087" s="307" t="n"/>
      <c r="CL2087" s="307" t="n"/>
      <c r="CM2087" s="307" t="n"/>
      <c r="CN2087" s="307" t="n"/>
      <c r="CO2087" s="307" t="n"/>
      <c r="CP2087" s="307" t="n"/>
      <c r="CQ2087" s="307" t="n"/>
      <c r="CR2087" s="279" t="n"/>
      <c r="CS2087" s="280" t="n"/>
      <c r="CT2087" s="421">
        <f>(IF(OR(MediaScorecard!BG2574="x", MediaScorecard!BH2574="x",MediaScorecard!BI2574="x",MediaScorecard!BJ2574="x",MediaScorecard!BK2574="x"),1, 2))</f>
        <v/>
      </c>
      <c r="CU2087" s="308" t="n"/>
      <c r="CV2087" s="308" t="n"/>
      <c r="CW2087" s="308" t="n"/>
      <c r="CX2087" s="309" t="n"/>
      <c r="CY2087" s="308" t="n"/>
      <c r="CZ2087" s="308" t="n"/>
      <c r="DA2087" s="308" t="n"/>
    </row>
    <row r="2088" ht="21" customHeight="1" s="590">
      <c r="A2088" s="421" t="n"/>
      <c r="B2088" s="270" t="n"/>
      <c r="C2088" s="269" t="n"/>
      <c r="D2088" s="267" t="n"/>
      <c r="E2088" s="267" t="n"/>
      <c r="F2088" s="268" t="n"/>
      <c r="G2088" s="421" t="n"/>
      <c r="H2088" s="269" t="n"/>
      <c r="I2088" s="421" t="n"/>
      <c r="J2088" s="421" t="n"/>
      <c r="K2088" s="421" t="n"/>
      <c r="L2088" s="421" t="n"/>
      <c r="M2088" s="421" t="n"/>
      <c r="N2088" s="421" t="n"/>
      <c r="O2088" s="421" t="n"/>
      <c r="P2088" s="421" t="n"/>
      <c r="Q2088" s="421" t="n"/>
      <c r="R2088" s="270" t="n"/>
      <c r="S2088" s="421" t="n"/>
      <c r="T2088" s="421" t="n"/>
      <c r="U2088" s="421" t="n"/>
      <c r="V2088" s="421" t="n"/>
      <c r="W2088" s="421" t="n"/>
      <c r="X2088" s="421" t="n"/>
      <c r="Y2088" s="421" t="n"/>
      <c r="Z2088" s="421" t="n"/>
      <c r="AA2088" s="421" t="n"/>
      <c r="AB2088" s="421" t="n"/>
      <c r="AC2088" s="421" t="n"/>
      <c r="AD2088" s="421" t="n"/>
      <c r="AE2088" s="421" t="n"/>
      <c r="AF2088" s="421" t="n"/>
      <c r="AG2088" s="421" t="n"/>
      <c r="AH2088" s="421" t="n"/>
      <c r="AI2088" s="421" t="n"/>
      <c r="AJ2088" s="297" t="n"/>
      <c r="AK2088" s="297" t="n"/>
      <c r="AL2088" s="284" t="n"/>
      <c r="AM2088" s="297" t="n"/>
      <c r="AN2088" s="285" t="n"/>
      <c r="AO2088" s="297" t="n"/>
      <c r="AP2088" s="297" t="n"/>
      <c r="AQ2088" s="297" t="n"/>
      <c r="AR2088" s="297" t="n"/>
      <c r="AS2088" s="297" t="n"/>
      <c r="AT2088" s="285" t="n"/>
      <c r="AU2088" s="297" t="n"/>
      <c r="AV2088" s="297" t="n"/>
      <c r="AW2088" s="297" t="n"/>
      <c r="AX2088" s="297" t="n"/>
      <c r="AY2088" s="286" t="n"/>
      <c r="AZ2088" s="286" t="n"/>
      <c r="BA2088" s="287" t="n"/>
      <c r="BB2088" s="286" t="n"/>
      <c r="BC2088" s="286" t="n"/>
      <c r="BD2088" s="286" t="n"/>
      <c r="BE2088" s="286" t="n"/>
      <c r="BF2088" s="286" t="n"/>
      <c r="BG2088" s="286" t="n"/>
      <c r="BH2088" s="297" t="n"/>
      <c r="BI2088" s="297" t="n"/>
      <c r="BJ2088" s="297" t="n"/>
      <c r="BK2088" s="297" t="n"/>
      <c r="BL2088" s="297" t="n"/>
      <c r="BM2088" s="297" t="n"/>
      <c r="BN2088" s="297" t="n"/>
      <c r="BO2088" s="285" t="n"/>
      <c r="BP2088" s="297" t="n"/>
      <c r="BQ2088" s="297" t="n"/>
      <c r="BR2088" s="297" t="n"/>
      <c r="BS2088" s="297" t="n"/>
      <c r="BT2088" s="297" t="n"/>
      <c r="BU2088" s="297" t="n"/>
      <c r="BV2088" s="297" t="n"/>
      <c r="BW2088" s="288" t="n"/>
      <c r="BX2088" s="276">
        <f>SUM(IF(COUNTIF(MediaScorecard!CC2575, "*1.*"), 2, 0), IF(COUNTIF(MediaScorecard!CC2575, "*2.*"), 2, 0), IF(COUNTIF(MediaScorecard!CC2575, "*3.*"), 2, 0), IF(COUNTIF(MediaScorecard!CC2575, "*4.*"), 2, 0), IF(COUNTIF(MediaScorecard!CC2575, "*5.*"), 2, 0), IF(COUNTIF(MediaScorecard!CC2575, "*6.*"), 2, 0))</f>
        <v/>
      </c>
      <c r="BY2088" s="277">
        <f t="array" ref="BY2088">SUM(VALUE(AT2088),VALUE(AU2088),VALUE(AV2088),VALUE(AW2088),VALUE(AX2088),VALUE(AY2088),VALUE(AZ2088),VALUE(BB2088),VALUE(BC2088),VALUE(BD2088),VALUE(BE2088),VALUE(BF2088),VALUE(BG2088),VALUE(BH2088),VALUE(BI2088),VALUE(BJ2088),VALUE(BK2088),VALUE(BL2088),VALUE(BM2088),VALUE(BN2088),VALUE(BO2088),VALUE(BP2088),VALUE(BQ2088),VALUE(BR2088),VALUE(BS2088),VALUE(BT2088),VALUE(BU2088),VALUE(BV2088),VALUE(BW2088))</f>
        <v/>
      </c>
      <c r="BZ2088" s="307" t="n"/>
      <c r="CA2088" s="307" t="n"/>
      <c r="CB2088" s="307" t="n"/>
      <c r="CC2088" s="307" t="n"/>
      <c r="CD2088" s="307" t="n"/>
      <c r="CE2088" s="307" t="n"/>
      <c r="CF2088" s="307" t="n"/>
      <c r="CG2088" s="307" t="n"/>
      <c r="CH2088" s="307" t="n"/>
      <c r="CI2088" s="307" t="n"/>
      <c r="CJ2088" s="307" t="n"/>
      <c r="CK2088" s="307" t="n"/>
      <c r="CL2088" s="307" t="n"/>
      <c r="CM2088" s="307" t="n"/>
      <c r="CN2088" s="307" t="n"/>
      <c r="CO2088" s="307" t="n"/>
      <c r="CP2088" s="307" t="n"/>
      <c r="CQ2088" s="307" t="n"/>
      <c r="CR2088" s="279" t="n"/>
      <c r="CS2088" s="280" t="n"/>
      <c r="CT2088" s="421">
        <f>(IF(OR(MediaScorecard!BG2575="x", MediaScorecard!BH2575="x",MediaScorecard!BI2575="x",MediaScorecard!BJ2575="x",MediaScorecard!BK2575="x"),1, 2))</f>
        <v/>
      </c>
      <c r="CU2088" s="308" t="n"/>
      <c r="CV2088" s="308" t="n"/>
      <c r="CW2088" s="308" t="n"/>
      <c r="CX2088" s="309" t="n"/>
      <c r="CY2088" s="308" t="n"/>
      <c r="CZ2088" s="308" t="n"/>
      <c r="DA2088" s="308" t="n"/>
    </row>
    <row r="2089" ht="21" customHeight="1" s="590">
      <c r="A2089" s="421" t="n"/>
      <c r="B2089" s="270" t="n"/>
      <c r="C2089" s="269" t="n"/>
      <c r="D2089" s="267" t="n"/>
      <c r="E2089" s="267" t="n"/>
      <c r="F2089" s="268" t="n"/>
      <c r="G2089" s="421" t="n"/>
      <c r="H2089" s="269" t="n"/>
      <c r="I2089" s="421" t="n"/>
      <c r="J2089" s="421" t="n"/>
      <c r="K2089" s="421" t="n"/>
      <c r="L2089" s="421" t="n"/>
      <c r="M2089" s="421" t="n"/>
      <c r="N2089" s="421" t="n"/>
      <c r="O2089" s="421" t="n"/>
      <c r="P2089" s="421" t="n"/>
      <c r="Q2089" s="421" t="n"/>
      <c r="R2089" s="270" t="n"/>
      <c r="S2089" s="421" t="n"/>
      <c r="T2089" s="421" t="n"/>
      <c r="U2089" s="421" t="n"/>
      <c r="V2089" s="421" t="n"/>
      <c r="W2089" s="421" t="n"/>
      <c r="X2089" s="421" t="n"/>
      <c r="Y2089" s="421" t="n"/>
      <c r="Z2089" s="421" t="n"/>
      <c r="AA2089" s="421" t="n"/>
      <c r="AB2089" s="421" t="n"/>
      <c r="AC2089" s="421" t="n"/>
      <c r="AD2089" s="421" t="n"/>
      <c r="AE2089" s="421" t="n"/>
      <c r="AF2089" s="421" t="n"/>
      <c r="AG2089" s="421" t="n"/>
      <c r="AH2089" s="421" t="n"/>
      <c r="AI2089" s="421" t="n"/>
      <c r="AJ2089" s="297" t="n"/>
      <c r="AK2089" s="297" t="n"/>
      <c r="AL2089" s="284" t="n"/>
      <c r="AM2089" s="297" t="n"/>
      <c r="AN2089" s="285" t="n"/>
      <c r="AO2089" s="297" t="n"/>
      <c r="AP2089" s="297" t="n"/>
      <c r="AQ2089" s="297" t="n"/>
      <c r="AR2089" s="297" t="n"/>
      <c r="AS2089" s="297" t="n"/>
      <c r="AT2089" s="285" t="n"/>
      <c r="AU2089" s="297" t="n"/>
      <c r="AV2089" s="297" t="n"/>
      <c r="AW2089" s="297" t="n"/>
      <c r="AX2089" s="297" t="n"/>
      <c r="AY2089" s="286" t="n"/>
      <c r="AZ2089" s="286" t="n"/>
      <c r="BA2089" s="287" t="n"/>
      <c r="BB2089" s="286" t="n"/>
      <c r="BC2089" s="286" t="n"/>
      <c r="BD2089" s="286" t="n"/>
      <c r="BE2089" s="286" t="n"/>
      <c r="BF2089" s="286" t="n"/>
      <c r="BG2089" s="286" t="n"/>
      <c r="BH2089" s="297" t="n"/>
      <c r="BI2089" s="297" t="n"/>
      <c r="BJ2089" s="297" t="n"/>
      <c r="BK2089" s="297" t="n"/>
      <c r="BL2089" s="297" t="n"/>
      <c r="BM2089" s="297" t="n"/>
      <c r="BN2089" s="297" t="n"/>
      <c r="BO2089" s="285" t="n"/>
      <c r="BP2089" s="297" t="n"/>
      <c r="BQ2089" s="297" t="n"/>
      <c r="BR2089" s="297" t="n"/>
      <c r="BS2089" s="297" t="n"/>
      <c r="BT2089" s="297" t="n"/>
      <c r="BU2089" s="297" t="n"/>
      <c r="BV2089" s="297" t="n"/>
      <c r="BW2089" s="288" t="n"/>
      <c r="BX2089" s="276">
        <f>SUM(IF(COUNTIF(MediaScorecard!CC2576, "*1.*"), 2, 0), IF(COUNTIF(MediaScorecard!CC2576, "*2.*"), 2, 0), IF(COUNTIF(MediaScorecard!CC2576, "*3.*"), 2, 0), IF(COUNTIF(MediaScorecard!CC2576, "*4.*"), 2, 0), IF(COUNTIF(MediaScorecard!CC2576, "*5.*"), 2, 0), IF(COUNTIF(MediaScorecard!CC2576, "*6.*"), 2, 0))</f>
        <v/>
      </c>
      <c r="BY2089" s="277">
        <f t="array" ref="BY2089">SUM(VALUE(AT2089),VALUE(AU2089),VALUE(AV2089),VALUE(AW2089),VALUE(AX2089),VALUE(AY2089),VALUE(AZ2089),VALUE(BB2089),VALUE(BC2089),VALUE(BD2089),VALUE(BE2089),VALUE(BF2089),VALUE(BG2089),VALUE(BH2089),VALUE(BI2089),VALUE(BJ2089),VALUE(BK2089),VALUE(BL2089),VALUE(BM2089),VALUE(BN2089),VALUE(BO2089),VALUE(BP2089),VALUE(BQ2089),VALUE(BR2089),VALUE(BS2089),VALUE(BT2089),VALUE(BU2089),VALUE(BV2089),VALUE(BW2089))</f>
        <v/>
      </c>
      <c r="BZ2089" s="307" t="n"/>
      <c r="CA2089" s="307" t="n"/>
      <c r="CB2089" s="307" t="n"/>
      <c r="CC2089" s="307" t="n"/>
      <c r="CD2089" s="307" t="n"/>
      <c r="CE2089" s="307" t="n"/>
      <c r="CF2089" s="307" t="n"/>
      <c r="CG2089" s="307" t="n"/>
      <c r="CH2089" s="307" t="n"/>
      <c r="CI2089" s="307" t="n"/>
      <c r="CJ2089" s="307" t="n"/>
      <c r="CK2089" s="307" t="n"/>
      <c r="CL2089" s="307" t="n"/>
      <c r="CM2089" s="307" t="n"/>
      <c r="CN2089" s="307" t="n"/>
      <c r="CO2089" s="307" t="n"/>
      <c r="CP2089" s="307" t="n"/>
      <c r="CQ2089" s="307" t="n"/>
      <c r="CR2089" s="279" t="n"/>
      <c r="CS2089" s="280" t="n"/>
      <c r="CT2089" s="421">
        <f>(IF(OR(MediaScorecard!BG2576="x", MediaScorecard!BH2576="x",MediaScorecard!BI2576="x",MediaScorecard!BJ2576="x",MediaScorecard!BK2576="x"),1, 2))</f>
        <v/>
      </c>
      <c r="CU2089" s="308" t="n"/>
      <c r="CV2089" s="308" t="n"/>
      <c r="CW2089" s="308" t="n"/>
      <c r="CX2089" s="309" t="n"/>
      <c r="CY2089" s="308" t="n"/>
      <c r="CZ2089" s="308" t="n"/>
      <c r="DA2089" s="308" t="n"/>
    </row>
    <row r="2090" ht="21" customHeight="1" s="590">
      <c r="A2090" s="421" t="n"/>
      <c r="B2090" s="270" t="n"/>
      <c r="C2090" s="269" t="n"/>
      <c r="D2090" s="267" t="n"/>
      <c r="E2090" s="267" t="n"/>
      <c r="F2090" s="268" t="n"/>
      <c r="G2090" s="421" t="n"/>
      <c r="H2090" s="269" t="n"/>
      <c r="I2090" s="421" t="n"/>
      <c r="J2090" s="421" t="n"/>
      <c r="K2090" s="421" t="n"/>
      <c r="L2090" s="421" t="n"/>
      <c r="M2090" s="421" t="n"/>
      <c r="N2090" s="421" t="n"/>
      <c r="O2090" s="421" t="n"/>
      <c r="P2090" s="421" t="n"/>
      <c r="Q2090" s="421" t="n"/>
      <c r="R2090" s="270" t="n"/>
      <c r="S2090" s="421" t="n"/>
      <c r="T2090" s="421" t="n"/>
      <c r="U2090" s="421" t="n"/>
      <c r="V2090" s="421" t="n"/>
      <c r="W2090" s="421" t="n"/>
      <c r="X2090" s="421" t="n"/>
      <c r="Y2090" s="421" t="n"/>
      <c r="Z2090" s="421" t="n"/>
      <c r="AA2090" s="421" t="n"/>
      <c r="AB2090" s="421" t="n"/>
      <c r="AC2090" s="421" t="n"/>
      <c r="AD2090" s="421" t="n"/>
      <c r="AE2090" s="421" t="n"/>
      <c r="AF2090" s="421" t="n"/>
      <c r="AG2090" s="421" t="n"/>
      <c r="AH2090" s="421" t="n"/>
      <c r="AI2090" s="421" t="n"/>
      <c r="AJ2090" s="297" t="n"/>
      <c r="AK2090" s="297" t="n"/>
      <c r="AL2090" s="284" t="n"/>
      <c r="AM2090" s="297" t="n"/>
      <c r="AN2090" s="285" t="n"/>
      <c r="AO2090" s="297" t="n"/>
      <c r="AP2090" s="297" t="n"/>
      <c r="AQ2090" s="297" t="n"/>
      <c r="AR2090" s="297" t="n"/>
      <c r="AS2090" s="297" t="n"/>
      <c r="AT2090" s="285" t="n"/>
      <c r="AU2090" s="297" t="n"/>
      <c r="AV2090" s="297" t="n"/>
      <c r="AW2090" s="297" t="n"/>
      <c r="AX2090" s="297" t="n"/>
      <c r="AY2090" s="286" t="n"/>
      <c r="AZ2090" s="286" t="n"/>
      <c r="BA2090" s="287" t="n"/>
      <c r="BB2090" s="286" t="n"/>
      <c r="BC2090" s="286" t="n"/>
      <c r="BD2090" s="286" t="n"/>
      <c r="BE2090" s="286" t="n"/>
      <c r="BF2090" s="286" t="n"/>
      <c r="BG2090" s="286" t="n"/>
      <c r="BH2090" s="297" t="n"/>
      <c r="BI2090" s="297" t="n"/>
      <c r="BJ2090" s="297" t="n"/>
      <c r="BK2090" s="297" t="n"/>
      <c r="BL2090" s="297" t="n"/>
      <c r="BM2090" s="297" t="n"/>
      <c r="BN2090" s="297" t="n"/>
      <c r="BO2090" s="285" t="n"/>
      <c r="BP2090" s="297" t="n"/>
      <c r="BQ2090" s="297" t="n"/>
      <c r="BR2090" s="297" t="n"/>
      <c r="BS2090" s="297" t="n"/>
      <c r="BT2090" s="297" t="n"/>
      <c r="BU2090" s="297" t="n"/>
      <c r="BV2090" s="297" t="n"/>
      <c r="BW2090" s="288" t="n"/>
      <c r="BX2090" s="276">
        <f>SUM(IF(COUNTIF(MediaScorecard!CC2577, "*1.*"), 2, 0), IF(COUNTIF(MediaScorecard!CC2577, "*2.*"), 2, 0), IF(COUNTIF(MediaScorecard!CC2577, "*3.*"), 2, 0), IF(COUNTIF(MediaScorecard!CC2577, "*4.*"), 2, 0), IF(COUNTIF(MediaScorecard!CC2577, "*5.*"), 2, 0), IF(COUNTIF(MediaScorecard!CC2577, "*6.*"), 2, 0))</f>
        <v/>
      </c>
      <c r="BY2090" s="277">
        <f t="array" ref="BY2090">SUM(VALUE(AT2090),VALUE(AU2090),VALUE(AV2090),VALUE(AW2090),VALUE(AX2090),VALUE(AY2090),VALUE(AZ2090),VALUE(BB2090),VALUE(BC2090),VALUE(BD2090),VALUE(BE2090),VALUE(BF2090),VALUE(BG2090),VALUE(BH2090),VALUE(BI2090),VALUE(BJ2090),VALUE(BK2090),VALUE(BL2090),VALUE(BM2090),VALUE(BN2090),VALUE(BO2090),VALUE(BP2090),VALUE(BQ2090),VALUE(BR2090),VALUE(BS2090),VALUE(BT2090),VALUE(BU2090),VALUE(BV2090),VALUE(BW2090))</f>
        <v/>
      </c>
      <c r="BZ2090" s="307" t="n"/>
      <c r="CA2090" s="307" t="n"/>
      <c r="CB2090" s="307" t="n"/>
      <c r="CC2090" s="307" t="n"/>
      <c r="CD2090" s="307" t="n"/>
      <c r="CE2090" s="307" t="n"/>
      <c r="CF2090" s="307" t="n"/>
      <c r="CG2090" s="307" t="n"/>
      <c r="CH2090" s="307" t="n"/>
      <c r="CI2090" s="307" t="n"/>
      <c r="CJ2090" s="307" t="n"/>
      <c r="CK2090" s="307" t="n"/>
      <c r="CL2090" s="307" t="n"/>
      <c r="CM2090" s="307" t="n"/>
      <c r="CN2090" s="307" t="n"/>
      <c r="CO2090" s="307" t="n"/>
      <c r="CP2090" s="307" t="n"/>
      <c r="CQ2090" s="307" t="n"/>
      <c r="CR2090" s="279" t="n"/>
      <c r="CS2090" s="280" t="n"/>
      <c r="CT2090" s="421">
        <f>(IF(OR(MediaScorecard!BG2577="x", MediaScorecard!BH2577="x",MediaScorecard!BI2577="x",MediaScorecard!BJ2577="x",MediaScorecard!BK2577="x"),1, 2))</f>
        <v/>
      </c>
      <c r="CU2090" s="308" t="n"/>
      <c r="CV2090" s="308" t="n"/>
      <c r="CW2090" s="308" t="n"/>
      <c r="CX2090" s="309" t="n"/>
      <c r="CY2090" s="308" t="n"/>
      <c r="CZ2090" s="308" t="n"/>
      <c r="DA2090" s="308" t="n"/>
    </row>
    <row r="2091" ht="21" customHeight="1" s="590">
      <c r="A2091" s="421" t="n"/>
      <c r="B2091" s="270" t="n"/>
      <c r="C2091" s="269" t="n"/>
      <c r="D2091" s="267" t="n"/>
      <c r="E2091" s="267" t="n"/>
      <c r="F2091" s="268" t="n"/>
      <c r="G2091" s="421" t="n"/>
      <c r="H2091" s="269" t="n"/>
      <c r="I2091" s="421" t="n"/>
      <c r="J2091" s="421" t="n"/>
      <c r="K2091" s="421" t="n"/>
      <c r="L2091" s="421" t="n"/>
      <c r="M2091" s="421" t="n"/>
      <c r="N2091" s="421" t="n"/>
      <c r="O2091" s="421" t="n"/>
      <c r="P2091" s="421" t="n"/>
      <c r="Q2091" s="421" t="n"/>
      <c r="R2091" s="270" t="n"/>
      <c r="S2091" s="421" t="n"/>
      <c r="T2091" s="421" t="n"/>
      <c r="U2091" s="421" t="n"/>
      <c r="V2091" s="421" t="n"/>
      <c r="W2091" s="421" t="n"/>
      <c r="X2091" s="421" t="n"/>
      <c r="Y2091" s="421" t="n"/>
      <c r="Z2091" s="421" t="n"/>
      <c r="AA2091" s="421" t="n"/>
      <c r="AB2091" s="421" t="n"/>
      <c r="AC2091" s="421" t="n"/>
      <c r="AD2091" s="421" t="n"/>
      <c r="AE2091" s="421" t="n"/>
      <c r="AF2091" s="421" t="n"/>
      <c r="AG2091" s="421" t="n"/>
      <c r="AH2091" s="421" t="n"/>
      <c r="AI2091" s="421" t="n"/>
      <c r="AJ2091" s="297" t="n"/>
      <c r="AK2091" s="297" t="n"/>
      <c r="AL2091" s="284" t="n"/>
      <c r="AM2091" s="297" t="n"/>
      <c r="AN2091" s="285" t="n"/>
      <c r="AO2091" s="297" t="n"/>
      <c r="AP2091" s="297" t="n"/>
      <c r="AQ2091" s="297" t="n"/>
      <c r="AR2091" s="297" t="n"/>
      <c r="AS2091" s="297" t="n"/>
      <c r="AT2091" s="285" t="n"/>
      <c r="AU2091" s="297" t="n"/>
      <c r="AV2091" s="297" t="n"/>
      <c r="AW2091" s="297" t="n"/>
      <c r="AX2091" s="297" t="n"/>
      <c r="AY2091" s="286" t="n"/>
      <c r="AZ2091" s="286" t="n"/>
      <c r="BA2091" s="287" t="n"/>
      <c r="BB2091" s="286" t="n"/>
      <c r="BC2091" s="286" t="n"/>
      <c r="BD2091" s="286" t="n"/>
      <c r="BE2091" s="286" t="n"/>
      <c r="BF2091" s="286" t="n"/>
      <c r="BG2091" s="286" t="n"/>
      <c r="BH2091" s="297" t="n"/>
      <c r="BI2091" s="297" t="n"/>
      <c r="BJ2091" s="297" t="n"/>
      <c r="BK2091" s="297" t="n"/>
      <c r="BL2091" s="297" t="n"/>
      <c r="BM2091" s="297" t="n"/>
      <c r="BN2091" s="297" t="n"/>
      <c r="BO2091" s="285" t="n"/>
      <c r="BP2091" s="297" t="n"/>
      <c r="BQ2091" s="297" t="n"/>
      <c r="BR2091" s="297" t="n"/>
      <c r="BS2091" s="297" t="n"/>
      <c r="BT2091" s="297" t="n"/>
      <c r="BU2091" s="297" t="n"/>
      <c r="BV2091" s="297" t="n"/>
      <c r="BW2091" s="288" t="n"/>
      <c r="BX2091" s="276">
        <f>SUM(IF(COUNTIF(MediaScorecard!CC2578, "*1.*"), 2, 0), IF(COUNTIF(MediaScorecard!CC2578, "*2.*"), 2, 0), IF(COUNTIF(MediaScorecard!CC2578, "*3.*"), 2, 0), IF(COUNTIF(MediaScorecard!CC2578, "*4.*"), 2, 0), IF(COUNTIF(MediaScorecard!CC2578, "*5.*"), 2, 0), IF(COUNTIF(MediaScorecard!CC2578, "*6.*"), 2, 0))</f>
        <v/>
      </c>
      <c r="BY2091" s="277">
        <f t="array" ref="BY2091">SUM(VALUE(AT2091),VALUE(AU2091),VALUE(AV2091),VALUE(AW2091),VALUE(AX2091),VALUE(AY2091),VALUE(AZ2091),VALUE(BB2091),VALUE(BC2091),VALUE(BD2091),VALUE(BE2091),VALUE(BF2091),VALUE(BG2091),VALUE(BH2091),VALUE(BI2091),VALUE(BJ2091),VALUE(BK2091),VALUE(BL2091),VALUE(BM2091),VALUE(BN2091),VALUE(BO2091),VALUE(BP2091),VALUE(BQ2091),VALUE(BR2091),VALUE(BS2091),VALUE(BT2091),VALUE(BU2091),VALUE(BV2091),VALUE(BW2091))</f>
        <v/>
      </c>
      <c r="BZ2091" s="307" t="n"/>
      <c r="CA2091" s="307" t="n"/>
      <c r="CB2091" s="307" t="n"/>
      <c r="CC2091" s="307" t="n"/>
      <c r="CD2091" s="307" t="n"/>
      <c r="CE2091" s="307" t="n"/>
      <c r="CF2091" s="307" t="n"/>
      <c r="CG2091" s="307" t="n"/>
      <c r="CH2091" s="307" t="n"/>
      <c r="CI2091" s="307" t="n"/>
      <c r="CJ2091" s="307" t="n"/>
      <c r="CK2091" s="307" t="n"/>
      <c r="CL2091" s="307" t="n"/>
      <c r="CM2091" s="307" t="n"/>
      <c r="CN2091" s="307" t="n"/>
      <c r="CO2091" s="307" t="n"/>
      <c r="CP2091" s="307" t="n"/>
      <c r="CQ2091" s="307" t="n"/>
      <c r="CR2091" s="279" t="n"/>
      <c r="CS2091" s="280" t="n"/>
      <c r="CT2091" s="421">
        <f>(IF(OR(MediaScorecard!BG2578="x", MediaScorecard!BH2578="x",MediaScorecard!BI2578="x",MediaScorecard!BJ2578="x",MediaScorecard!BK2578="x"),1, 2))</f>
        <v/>
      </c>
      <c r="CU2091" s="308" t="n"/>
      <c r="CV2091" s="308" t="n"/>
      <c r="CW2091" s="308" t="n"/>
      <c r="CX2091" s="309" t="n"/>
      <c r="CY2091" s="308" t="n"/>
      <c r="CZ2091" s="308" t="n"/>
      <c r="DA2091" s="308" t="n"/>
    </row>
    <row r="2092" ht="21" customHeight="1" s="590">
      <c r="A2092" s="421" t="n"/>
      <c r="B2092" s="270" t="n"/>
      <c r="C2092" s="269" t="n"/>
      <c r="D2092" s="267" t="n"/>
      <c r="E2092" s="267" t="n"/>
      <c r="F2092" s="268" t="n"/>
      <c r="G2092" s="421" t="n"/>
      <c r="H2092" s="269" t="n"/>
      <c r="I2092" s="421" t="n"/>
      <c r="J2092" s="421" t="n"/>
      <c r="K2092" s="421" t="n"/>
      <c r="L2092" s="421" t="n"/>
      <c r="M2092" s="421" t="n"/>
      <c r="N2092" s="421" t="n"/>
      <c r="O2092" s="421" t="n"/>
      <c r="P2092" s="421" t="n"/>
      <c r="Q2092" s="421" t="n"/>
      <c r="R2092" s="270" t="n"/>
      <c r="S2092" s="421" t="n"/>
      <c r="T2092" s="421" t="n"/>
      <c r="U2092" s="421" t="n"/>
      <c r="V2092" s="421" t="n"/>
      <c r="W2092" s="421" t="n"/>
      <c r="X2092" s="421" t="n"/>
      <c r="Y2092" s="421" t="n"/>
      <c r="Z2092" s="421" t="n"/>
      <c r="AA2092" s="421" t="n"/>
      <c r="AB2092" s="421" t="n"/>
      <c r="AC2092" s="421" t="n"/>
      <c r="AD2092" s="421" t="n"/>
      <c r="AE2092" s="421" t="n"/>
      <c r="AF2092" s="421" t="n"/>
      <c r="AG2092" s="421" t="n"/>
      <c r="AH2092" s="421" t="n"/>
      <c r="AI2092" s="421" t="n"/>
      <c r="AJ2092" s="297" t="n"/>
      <c r="AK2092" s="297" t="n"/>
      <c r="AL2092" s="284" t="n"/>
      <c r="AM2092" s="297" t="n"/>
      <c r="AN2092" s="285" t="n"/>
      <c r="AO2092" s="297" t="n"/>
      <c r="AP2092" s="297" t="n"/>
      <c r="AQ2092" s="297" t="n"/>
      <c r="AR2092" s="297" t="n"/>
      <c r="AS2092" s="297" t="n"/>
      <c r="AT2092" s="285" t="n"/>
      <c r="AU2092" s="297" t="n"/>
      <c r="AV2092" s="297" t="n"/>
      <c r="AW2092" s="297" t="n"/>
      <c r="AX2092" s="297" t="n"/>
      <c r="AY2092" s="286" t="n"/>
      <c r="AZ2092" s="286" t="n"/>
      <c r="BA2092" s="287" t="n"/>
      <c r="BB2092" s="286" t="n"/>
      <c r="BC2092" s="286" t="n"/>
      <c r="BD2092" s="286" t="n"/>
      <c r="BE2092" s="286" t="n"/>
      <c r="BF2092" s="286" t="n"/>
      <c r="BG2092" s="286" t="n"/>
      <c r="BH2092" s="297" t="n"/>
      <c r="BI2092" s="297" t="n"/>
      <c r="BJ2092" s="297" t="n"/>
      <c r="BK2092" s="297" t="n"/>
      <c r="BL2092" s="297" t="n"/>
      <c r="BM2092" s="297" t="n"/>
      <c r="BN2092" s="297" t="n"/>
      <c r="BO2092" s="285" t="n"/>
      <c r="BP2092" s="297" t="n"/>
      <c r="BQ2092" s="297" t="n"/>
      <c r="BR2092" s="297" t="n"/>
      <c r="BS2092" s="297" t="n"/>
      <c r="BT2092" s="297" t="n"/>
      <c r="BU2092" s="297" t="n"/>
      <c r="BV2092" s="297" t="n"/>
      <c r="BW2092" s="288" t="n"/>
      <c r="BX2092" s="276">
        <f>SUM(IF(COUNTIF(MediaScorecard!CC2579, "*1.*"), 2, 0), IF(COUNTIF(MediaScorecard!CC2579, "*2.*"), 2, 0), IF(COUNTIF(MediaScorecard!CC2579, "*3.*"), 2, 0), IF(COUNTIF(MediaScorecard!CC2579, "*4.*"), 2, 0), IF(COUNTIF(MediaScorecard!CC2579, "*5.*"), 2, 0), IF(COUNTIF(MediaScorecard!CC2579, "*6.*"), 2, 0))</f>
        <v/>
      </c>
      <c r="BY2092" s="277">
        <f t="array" ref="BY2092">SUM(VALUE(AT2092),VALUE(AU2092),VALUE(AV2092),VALUE(AW2092),VALUE(AX2092),VALUE(AY2092),VALUE(AZ2092),VALUE(BB2092),VALUE(BC2092),VALUE(BD2092),VALUE(BE2092),VALUE(BF2092),VALUE(BG2092),VALUE(BH2092),VALUE(BI2092),VALUE(BJ2092),VALUE(BK2092),VALUE(BL2092),VALUE(BM2092),VALUE(BN2092),VALUE(BO2092),VALUE(BP2092),VALUE(BQ2092),VALUE(BR2092),VALUE(BS2092),VALUE(BT2092),VALUE(BU2092),VALUE(BV2092),VALUE(BW2092))</f>
        <v/>
      </c>
      <c r="BZ2092" s="307" t="n"/>
      <c r="CA2092" s="307" t="n"/>
      <c r="CB2092" s="307" t="n"/>
      <c r="CC2092" s="307" t="n"/>
      <c r="CD2092" s="307" t="n"/>
      <c r="CE2092" s="307" t="n"/>
      <c r="CF2092" s="307" t="n"/>
      <c r="CG2092" s="307" t="n"/>
      <c r="CH2092" s="307" t="n"/>
      <c r="CI2092" s="307" t="n"/>
      <c r="CJ2092" s="307" t="n"/>
      <c r="CK2092" s="307" t="n"/>
      <c r="CL2092" s="307" t="n"/>
      <c r="CM2092" s="307" t="n"/>
      <c r="CN2092" s="307" t="n"/>
      <c r="CO2092" s="307" t="n"/>
      <c r="CP2092" s="307" t="n"/>
      <c r="CQ2092" s="307" t="n"/>
      <c r="CR2092" s="279" t="n"/>
      <c r="CS2092" s="280" t="n"/>
      <c r="CT2092" s="421">
        <f>(IF(OR(MediaScorecard!BG2579="x", MediaScorecard!BH2579="x",MediaScorecard!BI2579="x",MediaScorecard!BJ2579="x",MediaScorecard!BK2579="x"),1, 2))</f>
        <v/>
      </c>
      <c r="CU2092" s="308" t="n"/>
      <c r="CV2092" s="308" t="n"/>
      <c r="CW2092" s="308" t="n"/>
      <c r="CX2092" s="309" t="n"/>
      <c r="CY2092" s="308" t="n"/>
      <c r="CZ2092" s="308" t="n"/>
      <c r="DA2092" s="308" t="n"/>
    </row>
    <row r="2093" ht="21" customHeight="1" s="590">
      <c r="A2093" s="421" t="n"/>
      <c r="B2093" s="270" t="n"/>
      <c r="C2093" s="269" t="n"/>
      <c r="D2093" s="267" t="n"/>
      <c r="E2093" s="267" t="n"/>
      <c r="F2093" s="268" t="n"/>
      <c r="G2093" s="421" t="n"/>
      <c r="H2093" s="269" t="n"/>
      <c r="I2093" s="421" t="n"/>
      <c r="J2093" s="421" t="n"/>
      <c r="K2093" s="421" t="n"/>
      <c r="L2093" s="421" t="n"/>
      <c r="M2093" s="421" t="n"/>
      <c r="N2093" s="421" t="n"/>
      <c r="O2093" s="421" t="n"/>
      <c r="P2093" s="421" t="n"/>
      <c r="Q2093" s="421" t="n"/>
      <c r="R2093" s="270" t="n"/>
      <c r="S2093" s="421" t="n"/>
      <c r="T2093" s="421" t="n"/>
      <c r="U2093" s="421" t="n"/>
      <c r="V2093" s="421" t="n"/>
      <c r="W2093" s="421" t="n"/>
      <c r="X2093" s="421" t="n"/>
      <c r="Y2093" s="421" t="n"/>
      <c r="Z2093" s="421" t="n"/>
      <c r="AA2093" s="421" t="n"/>
      <c r="AB2093" s="421" t="n"/>
      <c r="AC2093" s="421" t="n"/>
      <c r="AD2093" s="421" t="n"/>
      <c r="AE2093" s="421" t="n"/>
      <c r="AF2093" s="421" t="n"/>
      <c r="AG2093" s="421" t="n"/>
      <c r="AH2093" s="421" t="n"/>
      <c r="AI2093" s="421" t="n"/>
      <c r="AJ2093" s="297" t="n"/>
      <c r="AK2093" s="297" t="n"/>
      <c r="AL2093" s="284" t="n"/>
      <c r="AM2093" s="297" t="n"/>
      <c r="AN2093" s="285" t="n"/>
      <c r="AO2093" s="297" t="n"/>
      <c r="AP2093" s="297" t="n"/>
      <c r="AQ2093" s="297" t="n"/>
      <c r="AR2093" s="297" t="n"/>
      <c r="AS2093" s="297" t="n"/>
      <c r="AT2093" s="285" t="n"/>
      <c r="AU2093" s="297" t="n"/>
      <c r="AV2093" s="297" t="n"/>
      <c r="AW2093" s="297" t="n"/>
      <c r="AX2093" s="297" t="n"/>
      <c r="AY2093" s="286" t="n"/>
      <c r="AZ2093" s="286" t="n"/>
      <c r="BA2093" s="287" t="n"/>
      <c r="BB2093" s="286" t="n"/>
      <c r="BC2093" s="286" t="n"/>
      <c r="BD2093" s="286" t="n"/>
      <c r="BE2093" s="286" t="n"/>
      <c r="BF2093" s="286" t="n"/>
      <c r="BG2093" s="286" t="n"/>
      <c r="BH2093" s="297" t="n"/>
      <c r="BI2093" s="297" t="n"/>
      <c r="BJ2093" s="297" t="n"/>
      <c r="BK2093" s="297" t="n"/>
      <c r="BL2093" s="297" t="n"/>
      <c r="BM2093" s="297" t="n"/>
      <c r="BN2093" s="297" t="n"/>
      <c r="BO2093" s="285" t="n"/>
      <c r="BP2093" s="297" t="n"/>
      <c r="BQ2093" s="297" t="n"/>
      <c r="BR2093" s="297" t="n"/>
      <c r="BS2093" s="297" t="n"/>
      <c r="BT2093" s="297" t="n"/>
      <c r="BU2093" s="297" t="n"/>
      <c r="BV2093" s="297" t="n"/>
      <c r="BW2093" s="288" t="n"/>
      <c r="BX2093" s="276">
        <f>SUM(IF(COUNTIF(MediaScorecard!CC2580, "*1.*"), 2, 0), IF(COUNTIF(MediaScorecard!CC2580, "*2.*"), 2, 0), IF(COUNTIF(MediaScorecard!CC2580, "*3.*"), 2, 0), IF(COUNTIF(MediaScorecard!CC2580, "*4.*"), 2, 0), IF(COUNTIF(MediaScorecard!CC2580, "*5.*"), 2, 0), IF(COUNTIF(MediaScorecard!CC2580, "*6.*"), 2, 0))</f>
        <v/>
      </c>
      <c r="BY2093" s="277">
        <f t="array" ref="BY2093">SUM(VALUE(AT2093),VALUE(AU2093),VALUE(AV2093),VALUE(AW2093),VALUE(AX2093),VALUE(AY2093),VALUE(AZ2093),VALUE(BB2093),VALUE(BC2093),VALUE(BD2093),VALUE(BE2093),VALUE(BF2093),VALUE(BG2093),VALUE(BH2093),VALUE(BI2093),VALUE(BJ2093),VALUE(BK2093),VALUE(BL2093),VALUE(BM2093),VALUE(BN2093),VALUE(BO2093),VALUE(BP2093),VALUE(BQ2093),VALUE(BR2093),VALUE(BS2093),VALUE(BT2093),VALUE(BU2093),VALUE(BV2093),VALUE(BW2093))</f>
        <v/>
      </c>
      <c r="BZ2093" s="307" t="n"/>
      <c r="CA2093" s="307" t="n"/>
      <c r="CB2093" s="307" t="n"/>
      <c r="CC2093" s="307" t="n"/>
      <c r="CD2093" s="307" t="n"/>
      <c r="CE2093" s="307" t="n"/>
      <c r="CF2093" s="307" t="n"/>
      <c r="CG2093" s="307" t="n"/>
      <c r="CH2093" s="307" t="n"/>
      <c r="CI2093" s="307" t="n"/>
      <c r="CJ2093" s="307" t="n"/>
      <c r="CK2093" s="307" t="n"/>
      <c r="CL2093" s="307" t="n"/>
      <c r="CM2093" s="307" t="n"/>
      <c r="CN2093" s="307" t="n"/>
      <c r="CO2093" s="307" t="n"/>
      <c r="CP2093" s="307" t="n"/>
      <c r="CQ2093" s="307" t="n"/>
      <c r="CR2093" s="279" t="n"/>
      <c r="CS2093" s="280" t="n"/>
      <c r="CT2093" s="421">
        <f>(IF(OR(MediaScorecard!BG2580="x", MediaScorecard!BH2580="x",MediaScorecard!BI2580="x",MediaScorecard!BJ2580="x",MediaScorecard!BK2580="x"),1, 2))</f>
        <v/>
      </c>
      <c r="CU2093" s="308" t="n"/>
      <c r="CV2093" s="308" t="n"/>
      <c r="CW2093" s="308" t="n"/>
      <c r="CX2093" s="309" t="n"/>
      <c r="CY2093" s="308" t="n"/>
      <c r="CZ2093" s="308" t="n"/>
      <c r="DA2093" s="308" t="n"/>
    </row>
    <row r="2094" ht="21" customHeight="1" s="590">
      <c r="A2094" s="421" t="n"/>
      <c r="B2094" s="270" t="n"/>
      <c r="C2094" s="269" t="n"/>
      <c r="D2094" s="267" t="n"/>
      <c r="E2094" s="267" t="n"/>
      <c r="F2094" s="268" t="n"/>
      <c r="G2094" s="421" t="n"/>
      <c r="H2094" s="269" t="n"/>
      <c r="I2094" s="421" t="n"/>
      <c r="J2094" s="421" t="n"/>
      <c r="K2094" s="421" t="n"/>
      <c r="L2094" s="421" t="n"/>
      <c r="M2094" s="421" t="n"/>
      <c r="N2094" s="421" t="n"/>
      <c r="O2094" s="421" t="n"/>
      <c r="P2094" s="421" t="n"/>
      <c r="Q2094" s="421" t="n"/>
      <c r="R2094" s="270" t="n"/>
      <c r="S2094" s="421" t="n"/>
      <c r="T2094" s="421" t="n"/>
      <c r="U2094" s="421" t="n"/>
      <c r="V2094" s="421" t="n"/>
      <c r="W2094" s="421" t="n"/>
      <c r="X2094" s="421" t="n"/>
      <c r="Y2094" s="421" t="n"/>
      <c r="Z2094" s="421" t="n"/>
      <c r="AA2094" s="421" t="n"/>
      <c r="AB2094" s="421" t="n"/>
      <c r="AC2094" s="421" t="n"/>
      <c r="AD2094" s="421" t="n"/>
      <c r="AE2094" s="421" t="n"/>
      <c r="AF2094" s="421" t="n"/>
      <c r="AG2094" s="421" t="n"/>
      <c r="AH2094" s="421" t="n"/>
      <c r="AI2094" s="421" t="n"/>
      <c r="AJ2094" s="297" t="n"/>
      <c r="AK2094" s="297" t="n"/>
      <c r="AL2094" s="284" t="n"/>
      <c r="AM2094" s="297" t="n"/>
      <c r="AN2094" s="285" t="n"/>
      <c r="AO2094" s="297" t="n"/>
      <c r="AP2094" s="297" t="n"/>
      <c r="AQ2094" s="297" t="n"/>
      <c r="AR2094" s="297" t="n"/>
      <c r="AS2094" s="297" t="n"/>
      <c r="AT2094" s="285" t="n"/>
      <c r="AU2094" s="297" t="n"/>
      <c r="AV2094" s="297" t="n"/>
      <c r="AW2094" s="297" t="n"/>
      <c r="AX2094" s="297" t="n"/>
      <c r="AY2094" s="286" t="n"/>
      <c r="AZ2094" s="286" t="n"/>
      <c r="BA2094" s="287" t="n"/>
      <c r="BB2094" s="286" t="n"/>
      <c r="BC2094" s="286" t="n"/>
      <c r="BD2094" s="286" t="n"/>
      <c r="BE2094" s="286" t="n"/>
      <c r="BF2094" s="286" t="n"/>
      <c r="BG2094" s="286" t="n"/>
      <c r="BH2094" s="297" t="n"/>
      <c r="BI2094" s="297" t="n"/>
      <c r="BJ2094" s="297" t="n"/>
      <c r="BK2094" s="297" t="n"/>
      <c r="BL2094" s="297" t="n"/>
      <c r="BM2094" s="297" t="n"/>
      <c r="BN2094" s="297" t="n"/>
      <c r="BO2094" s="285" t="n"/>
      <c r="BP2094" s="297" t="n"/>
      <c r="BQ2094" s="297" t="n"/>
      <c r="BR2094" s="297" t="n"/>
      <c r="BS2094" s="297" t="n"/>
      <c r="BT2094" s="297" t="n"/>
      <c r="BU2094" s="297" t="n"/>
      <c r="BV2094" s="297" t="n"/>
      <c r="BW2094" s="288" t="n"/>
      <c r="BX2094" s="276">
        <f>SUM(IF(COUNTIF(MediaScorecard!CC2581, "*1.*"), 2, 0), IF(COUNTIF(MediaScorecard!CC2581, "*2.*"), 2, 0), IF(COUNTIF(MediaScorecard!CC2581, "*3.*"), 2, 0), IF(COUNTIF(MediaScorecard!CC2581, "*4.*"), 2, 0), IF(COUNTIF(MediaScorecard!CC2581, "*5.*"), 2, 0), IF(COUNTIF(MediaScorecard!CC2581, "*6.*"), 2, 0))</f>
        <v/>
      </c>
      <c r="BY2094" s="277">
        <f t="array" ref="BY2094">SUM(VALUE(AT2094),VALUE(AU2094),VALUE(AV2094),VALUE(AW2094),VALUE(AX2094),VALUE(AY2094),VALUE(AZ2094),VALUE(BB2094),VALUE(BC2094),VALUE(BD2094),VALUE(BE2094),VALUE(BF2094),VALUE(BG2094),VALUE(BH2094),VALUE(BI2094),VALUE(BJ2094),VALUE(BK2094),VALUE(BL2094),VALUE(BM2094),VALUE(BN2094),VALUE(BO2094),VALUE(BP2094),VALUE(BQ2094),VALUE(BR2094),VALUE(BS2094),VALUE(BT2094),VALUE(BU2094),VALUE(BV2094),VALUE(BW2094))</f>
        <v/>
      </c>
      <c r="BZ2094" s="307" t="n"/>
      <c r="CA2094" s="307" t="n"/>
      <c r="CB2094" s="307" t="n"/>
      <c r="CC2094" s="307" t="n"/>
      <c r="CD2094" s="307" t="n"/>
      <c r="CE2094" s="307" t="n"/>
      <c r="CF2094" s="307" t="n"/>
      <c r="CG2094" s="307" t="n"/>
      <c r="CH2094" s="307" t="n"/>
      <c r="CI2094" s="307" t="n"/>
      <c r="CJ2094" s="307" t="n"/>
      <c r="CK2094" s="307" t="n"/>
      <c r="CL2094" s="307" t="n"/>
      <c r="CM2094" s="307" t="n"/>
      <c r="CN2094" s="307" t="n"/>
      <c r="CO2094" s="307" t="n"/>
      <c r="CP2094" s="307" t="n"/>
      <c r="CQ2094" s="307" t="n"/>
      <c r="CR2094" s="279" t="n"/>
      <c r="CS2094" s="280" t="n"/>
      <c r="CT2094" s="421">
        <f>(IF(OR(MediaScorecard!BG2581="x", MediaScorecard!BH2581="x",MediaScorecard!BI2581="x",MediaScorecard!BJ2581="x",MediaScorecard!BK2581="x"),1, 2))</f>
        <v/>
      </c>
      <c r="CU2094" s="308" t="n"/>
      <c r="CV2094" s="308" t="n"/>
      <c r="CW2094" s="308" t="n"/>
      <c r="CX2094" s="309" t="n"/>
      <c r="CY2094" s="308" t="n"/>
      <c r="CZ2094" s="308" t="n"/>
      <c r="DA2094" s="308" t="n"/>
    </row>
    <row r="2095" ht="21" customHeight="1" s="590">
      <c r="A2095" s="421" t="n"/>
      <c r="B2095" s="270" t="n"/>
      <c r="C2095" s="269" t="n"/>
      <c r="D2095" s="267" t="n"/>
      <c r="E2095" s="267" t="n"/>
      <c r="F2095" s="268" t="n"/>
      <c r="G2095" s="421" t="n"/>
      <c r="H2095" s="269" t="n"/>
      <c r="I2095" s="421" t="n"/>
      <c r="J2095" s="421" t="n"/>
      <c r="K2095" s="421" t="n"/>
      <c r="L2095" s="421" t="n"/>
      <c r="M2095" s="421" t="n"/>
      <c r="N2095" s="421" t="n"/>
      <c r="O2095" s="421" t="n"/>
      <c r="P2095" s="421" t="n"/>
      <c r="Q2095" s="421" t="n"/>
      <c r="R2095" s="270" t="n"/>
      <c r="S2095" s="421" t="n"/>
      <c r="T2095" s="421" t="n"/>
      <c r="U2095" s="421" t="n"/>
      <c r="V2095" s="421" t="n"/>
      <c r="W2095" s="421" t="n"/>
      <c r="X2095" s="421" t="n"/>
      <c r="Y2095" s="421" t="n"/>
      <c r="Z2095" s="421" t="n"/>
      <c r="AA2095" s="421" t="n"/>
      <c r="AB2095" s="421" t="n"/>
      <c r="AC2095" s="421" t="n"/>
      <c r="AD2095" s="421" t="n"/>
      <c r="AE2095" s="421" t="n"/>
      <c r="AF2095" s="421" t="n"/>
      <c r="AG2095" s="421" t="n"/>
      <c r="AH2095" s="421" t="n"/>
      <c r="AI2095" s="421" t="n"/>
      <c r="AJ2095" s="297" t="n"/>
      <c r="AK2095" s="297" t="n"/>
      <c r="AL2095" s="284" t="n"/>
      <c r="AM2095" s="297" t="n"/>
      <c r="AN2095" s="285" t="n"/>
      <c r="AO2095" s="297" t="n"/>
      <c r="AP2095" s="297" t="n"/>
      <c r="AQ2095" s="297" t="n"/>
      <c r="AR2095" s="297" t="n"/>
      <c r="AS2095" s="297" t="n"/>
      <c r="AT2095" s="285" t="n"/>
      <c r="AU2095" s="297" t="n"/>
      <c r="AV2095" s="297" t="n"/>
      <c r="AW2095" s="297" t="n"/>
      <c r="AX2095" s="297" t="n"/>
      <c r="AY2095" s="286" t="n"/>
      <c r="AZ2095" s="286" t="n"/>
      <c r="BA2095" s="287" t="n"/>
      <c r="BB2095" s="286" t="n"/>
      <c r="BC2095" s="286" t="n"/>
      <c r="BD2095" s="286" t="n"/>
      <c r="BE2095" s="286" t="n"/>
      <c r="BF2095" s="286" t="n"/>
      <c r="BG2095" s="286" t="n"/>
      <c r="BH2095" s="297" t="n"/>
      <c r="BI2095" s="297" t="n"/>
      <c r="BJ2095" s="297" t="n"/>
      <c r="BK2095" s="297" t="n"/>
      <c r="BL2095" s="297" t="n"/>
      <c r="BM2095" s="297" t="n"/>
      <c r="BN2095" s="297" t="n"/>
      <c r="BO2095" s="285" t="n"/>
      <c r="BP2095" s="297" t="n"/>
      <c r="BQ2095" s="297" t="n"/>
      <c r="BR2095" s="297" t="n"/>
      <c r="BS2095" s="297" t="n"/>
      <c r="BT2095" s="297" t="n"/>
      <c r="BU2095" s="297" t="n"/>
      <c r="BV2095" s="297" t="n"/>
      <c r="BW2095" s="288" t="n"/>
      <c r="BX2095" s="276">
        <f>SUM(IF(COUNTIF(MediaScorecard!CC2582, "*1.*"), 2, 0), IF(COUNTIF(MediaScorecard!CC2582, "*2.*"), 2, 0), IF(COUNTIF(MediaScorecard!CC2582, "*3.*"), 2, 0), IF(COUNTIF(MediaScorecard!CC2582, "*4.*"), 2, 0), IF(COUNTIF(MediaScorecard!CC2582, "*5.*"), 2, 0), IF(COUNTIF(MediaScorecard!CC2582, "*6.*"), 2, 0))</f>
        <v/>
      </c>
      <c r="BY2095" s="277">
        <f t="array" ref="BY2095">SUM(VALUE(AT2095),VALUE(AU2095),VALUE(AV2095),VALUE(AW2095),VALUE(AX2095),VALUE(AY2095),VALUE(AZ2095),VALUE(BB2095),VALUE(BC2095),VALUE(BD2095),VALUE(BE2095),VALUE(BF2095),VALUE(BG2095),VALUE(BH2095),VALUE(BI2095),VALUE(BJ2095),VALUE(BK2095),VALUE(BL2095),VALUE(BM2095),VALUE(BN2095),VALUE(BO2095),VALUE(BP2095),VALUE(BQ2095),VALUE(BR2095),VALUE(BS2095),VALUE(BT2095),VALUE(BU2095),VALUE(BV2095),VALUE(BW2095))</f>
        <v/>
      </c>
      <c r="BZ2095" s="307" t="n"/>
      <c r="CA2095" s="307" t="n"/>
      <c r="CB2095" s="307" t="n"/>
      <c r="CC2095" s="307" t="n"/>
      <c r="CD2095" s="307" t="n"/>
      <c r="CE2095" s="307" t="n"/>
      <c r="CF2095" s="307" t="n"/>
      <c r="CG2095" s="307" t="n"/>
      <c r="CH2095" s="307" t="n"/>
      <c r="CI2095" s="307" t="n"/>
      <c r="CJ2095" s="307" t="n"/>
      <c r="CK2095" s="307" t="n"/>
      <c r="CL2095" s="307" t="n"/>
      <c r="CM2095" s="307" t="n"/>
      <c r="CN2095" s="307" t="n"/>
      <c r="CO2095" s="307" t="n"/>
      <c r="CP2095" s="307" t="n"/>
      <c r="CQ2095" s="307" t="n"/>
      <c r="CR2095" s="279" t="n"/>
      <c r="CS2095" s="280" t="n"/>
      <c r="CT2095" s="421">
        <f>(IF(OR(MediaScorecard!BG2582="x", MediaScorecard!BH2582="x",MediaScorecard!BI2582="x",MediaScorecard!BJ2582="x",MediaScorecard!BK2582="x"),1, 2))</f>
        <v/>
      </c>
      <c r="CU2095" s="308" t="n"/>
      <c r="CV2095" s="308" t="n"/>
      <c r="CW2095" s="308" t="n"/>
      <c r="CX2095" s="309" t="n"/>
      <c r="CY2095" s="308" t="n"/>
      <c r="CZ2095" s="308" t="n"/>
      <c r="DA2095" s="308" t="n"/>
    </row>
    <row r="2096" ht="21" customHeight="1" s="590">
      <c r="A2096" s="421" t="n"/>
      <c r="B2096" s="270" t="n"/>
      <c r="C2096" s="269" t="n"/>
      <c r="D2096" s="267" t="n"/>
      <c r="E2096" s="267" t="n"/>
      <c r="F2096" s="268" t="n"/>
      <c r="G2096" s="421" t="n"/>
      <c r="H2096" s="269" t="n"/>
      <c r="I2096" s="421" t="n"/>
      <c r="J2096" s="421" t="n"/>
      <c r="K2096" s="421" t="n"/>
      <c r="L2096" s="421" t="n"/>
      <c r="M2096" s="421" t="n"/>
      <c r="N2096" s="421" t="n"/>
      <c r="O2096" s="421" t="n"/>
      <c r="P2096" s="421" t="n"/>
      <c r="Q2096" s="421" t="n"/>
      <c r="R2096" s="270" t="n"/>
      <c r="S2096" s="421" t="n"/>
      <c r="T2096" s="421" t="n"/>
      <c r="U2096" s="421" t="n"/>
      <c r="V2096" s="421" t="n"/>
      <c r="W2096" s="421" t="n"/>
      <c r="X2096" s="421" t="n"/>
      <c r="Y2096" s="421" t="n"/>
      <c r="Z2096" s="421" t="n"/>
      <c r="AA2096" s="421" t="n"/>
      <c r="AB2096" s="421" t="n"/>
      <c r="AC2096" s="421" t="n"/>
      <c r="AD2096" s="421" t="n"/>
      <c r="AE2096" s="421" t="n"/>
      <c r="AF2096" s="421" t="n"/>
      <c r="AG2096" s="421" t="n"/>
      <c r="AH2096" s="421" t="n"/>
      <c r="AI2096" s="421" t="n"/>
      <c r="AJ2096" s="297" t="n"/>
      <c r="AK2096" s="297" t="n"/>
      <c r="AL2096" s="284" t="n"/>
      <c r="AM2096" s="297" t="n"/>
      <c r="AN2096" s="285" t="n"/>
      <c r="AO2096" s="297" t="n"/>
      <c r="AP2096" s="297" t="n"/>
      <c r="AQ2096" s="297" t="n"/>
      <c r="AR2096" s="297" t="n"/>
      <c r="AS2096" s="297" t="n"/>
      <c r="AT2096" s="285" t="n"/>
      <c r="AU2096" s="297" t="n"/>
      <c r="AV2096" s="297" t="n"/>
      <c r="AW2096" s="297" t="n"/>
      <c r="AX2096" s="297" t="n"/>
      <c r="AY2096" s="286" t="n"/>
      <c r="AZ2096" s="286" t="n"/>
      <c r="BA2096" s="287" t="n"/>
      <c r="BB2096" s="286" t="n"/>
      <c r="BC2096" s="286" t="n"/>
      <c r="BD2096" s="286" t="n"/>
      <c r="BE2096" s="286" t="n"/>
      <c r="BF2096" s="286" t="n"/>
      <c r="BG2096" s="286" t="n"/>
      <c r="BH2096" s="297" t="n"/>
      <c r="BI2096" s="297" t="n"/>
      <c r="BJ2096" s="297" t="n"/>
      <c r="BK2096" s="297" t="n"/>
      <c r="BL2096" s="297" t="n"/>
      <c r="BM2096" s="297" t="n"/>
      <c r="BN2096" s="297" t="n"/>
      <c r="BO2096" s="285" t="n"/>
      <c r="BP2096" s="297" t="n"/>
      <c r="BQ2096" s="297" t="n"/>
      <c r="BR2096" s="297" t="n"/>
      <c r="BS2096" s="297" t="n"/>
      <c r="BT2096" s="297" t="n"/>
      <c r="BU2096" s="297" t="n"/>
      <c r="BV2096" s="297" t="n"/>
      <c r="BW2096" s="288" t="n"/>
      <c r="BX2096" s="276">
        <f>SUM(IF(COUNTIF(MediaScorecard!CC2583, "*1.*"), 2, 0), IF(COUNTIF(MediaScorecard!CC2583, "*2.*"), 2, 0), IF(COUNTIF(MediaScorecard!CC2583, "*3.*"), 2, 0), IF(COUNTIF(MediaScorecard!CC2583, "*4.*"), 2, 0), IF(COUNTIF(MediaScorecard!CC2583, "*5.*"), 2, 0), IF(COUNTIF(MediaScorecard!CC2583, "*6.*"), 2, 0))</f>
        <v/>
      </c>
      <c r="BY2096" s="277">
        <f t="array" ref="BY2096">SUM(VALUE(AT2096),VALUE(AU2096),VALUE(AV2096),VALUE(AW2096),VALUE(AX2096),VALUE(AY2096),VALUE(AZ2096),VALUE(BB2096),VALUE(BC2096),VALUE(BD2096),VALUE(BE2096),VALUE(BF2096),VALUE(BG2096),VALUE(BH2096),VALUE(BI2096),VALUE(BJ2096),VALUE(BK2096),VALUE(BL2096),VALUE(BM2096),VALUE(BN2096),VALUE(BO2096),VALUE(BP2096),VALUE(BQ2096),VALUE(BR2096),VALUE(BS2096),VALUE(BT2096),VALUE(BU2096),VALUE(BV2096),VALUE(BW2096))</f>
        <v/>
      </c>
      <c r="BZ2096" s="307" t="n"/>
      <c r="CA2096" s="307" t="n"/>
      <c r="CB2096" s="307" t="n"/>
      <c r="CC2096" s="307" t="n"/>
      <c r="CD2096" s="307" t="n"/>
      <c r="CE2096" s="307" t="n"/>
      <c r="CF2096" s="307" t="n"/>
      <c r="CG2096" s="307" t="n"/>
      <c r="CH2096" s="307" t="n"/>
      <c r="CI2096" s="307" t="n"/>
      <c r="CJ2096" s="307" t="n"/>
      <c r="CK2096" s="307" t="n"/>
      <c r="CL2096" s="307" t="n"/>
      <c r="CM2096" s="307" t="n"/>
      <c r="CN2096" s="307" t="n"/>
      <c r="CO2096" s="307" t="n"/>
      <c r="CP2096" s="307" t="n"/>
      <c r="CQ2096" s="307" t="n"/>
      <c r="CR2096" s="279" t="n"/>
      <c r="CS2096" s="280" t="n"/>
      <c r="CT2096" s="421">
        <f>(IF(OR(MediaScorecard!BG2583="x", MediaScorecard!BH2583="x",MediaScorecard!BI2583="x",MediaScorecard!BJ2583="x",MediaScorecard!BK2583="x"),1, 2))</f>
        <v/>
      </c>
      <c r="CU2096" s="308" t="n"/>
      <c r="CV2096" s="308" t="n"/>
      <c r="CW2096" s="308" t="n"/>
      <c r="CX2096" s="309" t="n"/>
      <c r="CY2096" s="308" t="n"/>
      <c r="CZ2096" s="308" t="n"/>
      <c r="DA2096" s="308" t="n"/>
    </row>
    <row r="2097" ht="21" customHeight="1" s="590">
      <c r="A2097" s="421" t="n"/>
      <c r="B2097" s="270" t="n"/>
      <c r="C2097" s="269" t="n"/>
      <c r="D2097" s="267" t="n"/>
      <c r="E2097" s="267" t="n"/>
      <c r="F2097" s="268" t="n"/>
      <c r="G2097" s="421" t="n"/>
      <c r="H2097" s="269" t="n"/>
      <c r="I2097" s="421" t="n"/>
      <c r="J2097" s="421" t="n"/>
      <c r="K2097" s="421" t="n"/>
      <c r="L2097" s="421" t="n"/>
      <c r="M2097" s="421" t="n"/>
      <c r="N2097" s="421" t="n"/>
      <c r="O2097" s="421" t="n"/>
      <c r="P2097" s="421" t="n"/>
      <c r="Q2097" s="421" t="n"/>
      <c r="R2097" s="270" t="n"/>
      <c r="S2097" s="421" t="n"/>
      <c r="T2097" s="421" t="n"/>
      <c r="U2097" s="421" t="n"/>
      <c r="V2097" s="421" t="n"/>
      <c r="W2097" s="421" t="n"/>
      <c r="X2097" s="421" t="n"/>
      <c r="Y2097" s="421" t="n"/>
      <c r="Z2097" s="421" t="n"/>
      <c r="AA2097" s="421" t="n"/>
      <c r="AB2097" s="421" t="n"/>
      <c r="AC2097" s="421" t="n"/>
      <c r="AD2097" s="421" t="n"/>
      <c r="AE2097" s="421" t="n"/>
      <c r="AF2097" s="421" t="n"/>
      <c r="AG2097" s="421" t="n"/>
      <c r="AH2097" s="421" t="n"/>
      <c r="AI2097" s="421" t="n"/>
      <c r="AJ2097" s="297" t="n"/>
      <c r="AK2097" s="297" t="n"/>
      <c r="AL2097" s="284" t="n"/>
      <c r="AM2097" s="297" t="n"/>
      <c r="AN2097" s="285" t="n"/>
      <c r="AO2097" s="297" t="n"/>
      <c r="AP2097" s="297" t="n"/>
      <c r="AQ2097" s="297" t="n"/>
      <c r="AR2097" s="297" t="n"/>
      <c r="AS2097" s="297" t="n"/>
      <c r="AT2097" s="285" t="n"/>
      <c r="AU2097" s="297" t="n"/>
      <c r="AV2097" s="297" t="n"/>
      <c r="AW2097" s="297" t="n"/>
      <c r="AX2097" s="297" t="n"/>
      <c r="AY2097" s="286" t="n"/>
      <c r="AZ2097" s="286" t="n"/>
      <c r="BA2097" s="287" t="n"/>
      <c r="BB2097" s="286" t="n"/>
      <c r="BC2097" s="286" t="n"/>
      <c r="BD2097" s="286" t="n"/>
      <c r="BE2097" s="286" t="n"/>
      <c r="BF2097" s="286" t="n"/>
      <c r="BG2097" s="286" t="n"/>
      <c r="BH2097" s="297" t="n"/>
      <c r="BI2097" s="297" t="n"/>
      <c r="BJ2097" s="297" t="n"/>
      <c r="BK2097" s="297" t="n"/>
      <c r="BL2097" s="297" t="n"/>
      <c r="BM2097" s="297" t="n"/>
      <c r="BN2097" s="297" t="n"/>
      <c r="BO2097" s="285" t="n"/>
      <c r="BP2097" s="297" t="n"/>
      <c r="BQ2097" s="297" t="n"/>
      <c r="BR2097" s="297" t="n"/>
      <c r="BS2097" s="297" t="n"/>
      <c r="BT2097" s="297" t="n"/>
      <c r="BU2097" s="297" t="n"/>
      <c r="BV2097" s="297" t="n"/>
      <c r="BW2097" s="288" t="n"/>
      <c r="BX2097" s="276">
        <f>SUM(IF(COUNTIF(MediaScorecard!CC2584, "*1.*"), 2, 0), IF(COUNTIF(MediaScorecard!CC2584, "*2.*"), 2, 0), IF(COUNTIF(MediaScorecard!CC2584, "*3.*"), 2, 0), IF(COUNTIF(MediaScorecard!CC2584, "*4.*"), 2, 0), IF(COUNTIF(MediaScorecard!CC2584, "*5.*"), 2, 0), IF(COUNTIF(MediaScorecard!CC2584, "*6.*"), 2, 0))</f>
        <v/>
      </c>
      <c r="BY2097" s="277">
        <f t="array" ref="BY2097">SUM(VALUE(AT2097),VALUE(AU2097),VALUE(AV2097),VALUE(AW2097),VALUE(AX2097),VALUE(AY2097),VALUE(AZ2097),VALUE(BB2097),VALUE(BC2097),VALUE(BD2097),VALUE(BE2097),VALUE(BF2097),VALUE(BG2097),VALUE(BH2097),VALUE(BI2097),VALUE(BJ2097),VALUE(BK2097),VALUE(BL2097),VALUE(BM2097),VALUE(BN2097),VALUE(BO2097),VALUE(BP2097),VALUE(BQ2097),VALUE(BR2097),VALUE(BS2097),VALUE(BT2097),VALUE(BU2097),VALUE(BV2097),VALUE(BW2097))</f>
        <v/>
      </c>
      <c r="BZ2097" s="307" t="n"/>
      <c r="CA2097" s="307" t="n"/>
      <c r="CB2097" s="307" t="n"/>
      <c r="CC2097" s="307" t="n"/>
      <c r="CD2097" s="307" t="n"/>
      <c r="CE2097" s="307" t="n"/>
      <c r="CF2097" s="307" t="n"/>
      <c r="CG2097" s="307" t="n"/>
      <c r="CH2097" s="307" t="n"/>
      <c r="CI2097" s="307" t="n"/>
      <c r="CJ2097" s="307" t="n"/>
      <c r="CK2097" s="307" t="n"/>
      <c r="CL2097" s="307" t="n"/>
      <c r="CM2097" s="307" t="n"/>
      <c r="CN2097" s="307" t="n"/>
      <c r="CO2097" s="307" t="n"/>
      <c r="CP2097" s="307" t="n"/>
      <c r="CQ2097" s="307" t="n"/>
      <c r="CR2097" s="279" t="n"/>
      <c r="CS2097" s="280" t="n"/>
      <c r="CT2097" s="421">
        <f>(IF(OR(MediaScorecard!BG2584="x", MediaScorecard!BH2584="x",MediaScorecard!BI2584="x",MediaScorecard!BJ2584="x",MediaScorecard!BK2584="x"),1, 2))</f>
        <v/>
      </c>
      <c r="CU2097" s="308" t="n"/>
      <c r="CV2097" s="308" t="n"/>
      <c r="CW2097" s="308" t="n"/>
      <c r="CX2097" s="309" t="n"/>
      <c r="CY2097" s="308" t="n"/>
      <c r="CZ2097" s="308" t="n"/>
      <c r="DA2097" s="308" t="n"/>
    </row>
    <row r="2098" ht="21" customHeight="1" s="590">
      <c r="A2098" s="421" t="n"/>
      <c r="B2098" s="270" t="n"/>
      <c r="C2098" s="269" t="n"/>
      <c r="D2098" s="267" t="n"/>
      <c r="E2098" s="267" t="n"/>
      <c r="F2098" s="268" t="n"/>
      <c r="G2098" s="421" t="n"/>
      <c r="H2098" s="269" t="n"/>
      <c r="I2098" s="421" t="n"/>
      <c r="J2098" s="421" t="n"/>
      <c r="K2098" s="421" t="n"/>
      <c r="L2098" s="421" t="n"/>
      <c r="M2098" s="421" t="n"/>
      <c r="N2098" s="421" t="n"/>
      <c r="O2098" s="421" t="n"/>
      <c r="P2098" s="421" t="n"/>
      <c r="Q2098" s="421" t="n"/>
      <c r="R2098" s="270" t="n"/>
      <c r="S2098" s="421" t="n"/>
      <c r="T2098" s="421" t="n"/>
      <c r="U2098" s="421" t="n"/>
      <c r="V2098" s="421" t="n"/>
      <c r="W2098" s="421" t="n"/>
      <c r="X2098" s="421" t="n"/>
      <c r="Y2098" s="421" t="n"/>
      <c r="Z2098" s="421" t="n"/>
      <c r="AA2098" s="421" t="n"/>
      <c r="AB2098" s="421" t="n"/>
      <c r="AC2098" s="421" t="n"/>
      <c r="AD2098" s="421" t="n"/>
      <c r="AE2098" s="421" t="n"/>
      <c r="AF2098" s="421" t="n"/>
      <c r="AG2098" s="421" t="n"/>
      <c r="AH2098" s="421" t="n"/>
      <c r="AI2098" s="421" t="n"/>
      <c r="AJ2098" s="297" t="n"/>
      <c r="AK2098" s="297" t="n"/>
      <c r="AL2098" s="284" t="n"/>
      <c r="AM2098" s="297" t="n"/>
      <c r="AN2098" s="285" t="n"/>
      <c r="AO2098" s="297" t="n"/>
      <c r="AP2098" s="297" t="n"/>
      <c r="AQ2098" s="297" t="n"/>
      <c r="AR2098" s="297" t="n"/>
      <c r="AS2098" s="297" t="n"/>
      <c r="AT2098" s="285" t="n"/>
      <c r="AU2098" s="297" t="n"/>
      <c r="AV2098" s="297" t="n"/>
      <c r="AW2098" s="297" t="n"/>
      <c r="AX2098" s="297" t="n"/>
      <c r="AY2098" s="286" t="n"/>
      <c r="AZ2098" s="286" t="n"/>
      <c r="BA2098" s="287" t="n"/>
      <c r="BB2098" s="286" t="n"/>
      <c r="BC2098" s="286" t="n"/>
      <c r="BD2098" s="286" t="n"/>
      <c r="BE2098" s="286" t="n"/>
      <c r="BF2098" s="286" t="n"/>
      <c r="BG2098" s="286" t="n"/>
      <c r="BH2098" s="297" t="n"/>
      <c r="BI2098" s="297" t="n"/>
      <c r="BJ2098" s="297" t="n"/>
      <c r="BK2098" s="297" t="n"/>
      <c r="BL2098" s="297" t="n"/>
      <c r="BM2098" s="297" t="n"/>
      <c r="BN2098" s="297" t="n"/>
      <c r="BO2098" s="285" t="n"/>
      <c r="BP2098" s="297" t="n"/>
      <c r="BQ2098" s="297" t="n"/>
      <c r="BR2098" s="297" t="n"/>
      <c r="BS2098" s="297" t="n"/>
      <c r="BT2098" s="297" t="n"/>
      <c r="BU2098" s="297" t="n"/>
      <c r="BV2098" s="297" t="n"/>
      <c r="BW2098" s="288" t="n"/>
      <c r="BX2098" s="276">
        <f>SUM(IF(COUNTIF(MediaScorecard!CC2585, "*1.*"), 2, 0), IF(COUNTIF(MediaScorecard!CC2585, "*2.*"), 2, 0), IF(COUNTIF(MediaScorecard!CC2585, "*3.*"), 2, 0), IF(COUNTIF(MediaScorecard!CC2585, "*4.*"), 2, 0), IF(COUNTIF(MediaScorecard!CC2585, "*5.*"), 2, 0), IF(COUNTIF(MediaScorecard!CC2585, "*6.*"), 2, 0))</f>
        <v/>
      </c>
      <c r="BY2098" s="277">
        <f t="array" ref="BY2098">SUM(VALUE(AT2098),VALUE(AU2098),VALUE(AV2098),VALUE(AW2098),VALUE(AX2098),VALUE(AY2098),VALUE(AZ2098),VALUE(BB2098),VALUE(BC2098),VALUE(BD2098),VALUE(BE2098),VALUE(BF2098),VALUE(BG2098),VALUE(BH2098),VALUE(BI2098),VALUE(BJ2098),VALUE(BK2098),VALUE(BL2098),VALUE(BM2098),VALUE(BN2098),VALUE(BO2098),VALUE(BP2098),VALUE(BQ2098),VALUE(BR2098),VALUE(BS2098),VALUE(BT2098),VALUE(BU2098),VALUE(BV2098),VALUE(BW2098))</f>
        <v/>
      </c>
      <c r="BZ2098" s="307" t="n"/>
      <c r="CA2098" s="307" t="n"/>
      <c r="CB2098" s="307" t="n"/>
      <c r="CC2098" s="307" t="n"/>
      <c r="CD2098" s="307" t="n"/>
      <c r="CE2098" s="307" t="n"/>
      <c r="CF2098" s="307" t="n"/>
      <c r="CG2098" s="307" t="n"/>
      <c r="CH2098" s="307" t="n"/>
      <c r="CI2098" s="307" t="n"/>
      <c r="CJ2098" s="307" t="n"/>
      <c r="CK2098" s="307" t="n"/>
      <c r="CL2098" s="307" t="n"/>
      <c r="CM2098" s="307" t="n"/>
      <c r="CN2098" s="307" t="n"/>
      <c r="CO2098" s="307" t="n"/>
      <c r="CP2098" s="307" t="n"/>
      <c r="CQ2098" s="307" t="n"/>
      <c r="CR2098" s="279" t="n"/>
      <c r="CS2098" s="280" t="n"/>
      <c r="CT2098" s="421">
        <f>(IF(OR(MediaScorecard!BG2585="x", MediaScorecard!BH2585="x",MediaScorecard!BI2585="x",MediaScorecard!BJ2585="x",MediaScorecard!BK2585="x"),1, 2))</f>
        <v/>
      </c>
      <c r="CU2098" s="308" t="n"/>
      <c r="CV2098" s="308" t="n"/>
      <c r="CW2098" s="308" t="n"/>
      <c r="CX2098" s="309" t="n"/>
      <c r="CY2098" s="308" t="n"/>
      <c r="CZ2098" s="308" t="n"/>
      <c r="DA2098" s="308" t="n"/>
    </row>
    <row r="2099" ht="21" customHeight="1" s="590">
      <c r="A2099" s="421" t="n"/>
      <c r="B2099" s="270" t="n"/>
      <c r="C2099" s="269" t="n"/>
      <c r="D2099" s="267" t="n"/>
      <c r="E2099" s="267" t="n"/>
      <c r="F2099" s="268" t="n"/>
      <c r="G2099" s="421" t="n"/>
      <c r="H2099" s="269" t="n"/>
      <c r="I2099" s="421" t="n"/>
      <c r="J2099" s="421" t="n"/>
      <c r="K2099" s="421" t="n"/>
      <c r="L2099" s="421" t="n"/>
      <c r="M2099" s="421" t="n"/>
      <c r="N2099" s="421" t="n"/>
      <c r="O2099" s="421" t="n"/>
      <c r="P2099" s="421" t="n"/>
      <c r="Q2099" s="421" t="n"/>
      <c r="R2099" s="270" t="n"/>
      <c r="S2099" s="421" t="n"/>
      <c r="T2099" s="421" t="n"/>
      <c r="U2099" s="421" t="n"/>
      <c r="V2099" s="421" t="n"/>
      <c r="W2099" s="421" t="n"/>
      <c r="X2099" s="421" t="n"/>
      <c r="Y2099" s="421" t="n"/>
      <c r="Z2099" s="421" t="n"/>
      <c r="AA2099" s="421" t="n"/>
      <c r="AB2099" s="421" t="n"/>
      <c r="AC2099" s="421" t="n"/>
      <c r="AD2099" s="421" t="n"/>
      <c r="AE2099" s="421" t="n"/>
      <c r="AF2099" s="421" t="n"/>
      <c r="AG2099" s="421" t="n"/>
      <c r="AH2099" s="421" t="n"/>
      <c r="AI2099" s="421" t="n"/>
      <c r="AJ2099" s="297" t="n"/>
      <c r="AK2099" s="297" t="n"/>
      <c r="AL2099" s="284" t="n"/>
      <c r="AM2099" s="297" t="n"/>
      <c r="AN2099" s="285" t="n"/>
      <c r="AO2099" s="297" t="n"/>
      <c r="AP2099" s="297" t="n"/>
      <c r="AQ2099" s="297" t="n"/>
      <c r="AR2099" s="297" t="n"/>
      <c r="AS2099" s="297" t="n"/>
      <c r="AT2099" s="285" t="n"/>
      <c r="AU2099" s="297" t="n"/>
      <c r="AV2099" s="297" t="n"/>
      <c r="AW2099" s="297" t="n"/>
      <c r="AX2099" s="297" t="n"/>
      <c r="AY2099" s="286" t="n"/>
      <c r="AZ2099" s="286" t="n"/>
      <c r="BA2099" s="287" t="n"/>
      <c r="BB2099" s="286" t="n"/>
      <c r="BC2099" s="286" t="n"/>
      <c r="BD2099" s="286" t="n"/>
      <c r="BE2099" s="286" t="n"/>
      <c r="BF2099" s="286" t="n"/>
      <c r="BG2099" s="286" t="n"/>
      <c r="BH2099" s="297" t="n"/>
      <c r="BI2099" s="297" t="n"/>
      <c r="BJ2099" s="297" t="n"/>
      <c r="BK2099" s="297" t="n"/>
      <c r="BL2099" s="297" t="n"/>
      <c r="BM2099" s="297" t="n"/>
      <c r="BN2099" s="297" t="n"/>
      <c r="BO2099" s="285" t="n"/>
      <c r="BP2099" s="297" t="n"/>
      <c r="BQ2099" s="297" t="n"/>
      <c r="BR2099" s="297" t="n"/>
      <c r="BS2099" s="297" t="n"/>
      <c r="BT2099" s="297" t="n"/>
      <c r="BU2099" s="297" t="n"/>
      <c r="BV2099" s="297" t="n"/>
      <c r="BW2099" s="288" t="n"/>
      <c r="BX2099" s="276">
        <f>SUM(IF(COUNTIF(MediaScorecard!CC2586, "*1.*"), 2, 0), IF(COUNTIF(MediaScorecard!CC2586, "*2.*"), 2, 0), IF(COUNTIF(MediaScorecard!CC2586, "*3.*"), 2, 0), IF(COUNTIF(MediaScorecard!CC2586, "*4.*"), 2, 0), IF(COUNTIF(MediaScorecard!CC2586, "*5.*"), 2, 0), IF(COUNTIF(MediaScorecard!CC2586, "*6.*"), 2, 0))</f>
        <v/>
      </c>
      <c r="BY2099" s="277">
        <f t="array" ref="BY2099">SUM(VALUE(AT2099),VALUE(AU2099),VALUE(AV2099),VALUE(AW2099),VALUE(AX2099),VALUE(AY2099),VALUE(AZ2099),VALUE(BB2099),VALUE(BC2099),VALUE(BD2099),VALUE(BE2099),VALUE(BF2099),VALUE(BG2099),VALUE(BH2099),VALUE(BI2099),VALUE(BJ2099),VALUE(BK2099),VALUE(BL2099),VALUE(BM2099),VALUE(BN2099),VALUE(BO2099),VALUE(BP2099),VALUE(BQ2099),VALUE(BR2099),VALUE(BS2099),VALUE(BT2099),VALUE(BU2099),VALUE(BV2099),VALUE(BW2099))</f>
        <v/>
      </c>
      <c r="BZ2099" s="307" t="n"/>
      <c r="CA2099" s="307" t="n"/>
      <c r="CB2099" s="307" t="n"/>
      <c r="CC2099" s="307" t="n"/>
      <c r="CD2099" s="307" t="n"/>
      <c r="CE2099" s="307" t="n"/>
      <c r="CF2099" s="307" t="n"/>
      <c r="CG2099" s="307" t="n"/>
      <c r="CH2099" s="307" t="n"/>
      <c r="CI2099" s="307" t="n"/>
      <c r="CJ2099" s="307" t="n"/>
      <c r="CK2099" s="307" t="n"/>
      <c r="CL2099" s="307" t="n"/>
      <c r="CM2099" s="307" t="n"/>
      <c r="CN2099" s="307" t="n"/>
      <c r="CO2099" s="307" t="n"/>
      <c r="CP2099" s="307" t="n"/>
      <c r="CQ2099" s="307" t="n"/>
      <c r="CR2099" s="279" t="n"/>
      <c r="CS2099" s="280" t="n"/>
      <c r="CT2099" s="421">
        <f>(IF(OR(MediaScorecard!BG2586="x", MediaScorecard!BH2586="x",MediaScorecard!BI2586="x",MediaScorecard!BJ2586="x",MediaScorecard!BK2586="x"),1, 2))</f>
        <v/>
      </c>
      <c r="CU2099" s="308" t="n"/>
      <c r="CV2099" s="308" t="n"/>
      <c r="CW2099" s="308" t="n"/>
      <c r="CX2099" s="309" t="n"/>
      <c r="CY2099" s="308" t="n"/>
      <c r="CZ2099" s="308" t="n"/>
      <c r="DA2099" s="308" t="n"/>
    </row>
    <row r="2100" ht="21" customHeight="1" s="590">
      <c r="A2100" s="421" t="n"/>
      <c r="B2100" s="270" t="n"/>
      <c r="C2100" s="269" t="n"/>
      <c r="D2100" s="267" t="n"/>
      <c r="E2100" s="267" t="n"/>
      <c r="F2100" s="268" t="n"/>
      <c r="G2100" s="421" t="n"/>
      <c r="H2100" s="269" t="n"/>
      <c r="I2100" s="421" t="n"/>
      <c r="J2100" s="421" t="n"/>
      <c r="K2100" s="421" t="n"/>
      <c r="L2100" s="421" t="n"/>
      <c r="M2100" s="421" t="n"/>
      <c r="N2100" s="421" t="n"/>
      <c r="O2100" s="421" t="n"/>
      <c r="P2100" s="421" t="n"/>
      <c r="Q2100" s="421" t="n"/>
      <c r="R2100" s="270" t="n"/>
      <c r="S2100" s="421" t="n"/>
      <c r="T2100" s="421" t="n"/>
      <c r="U2100" s="421" t="n"/>
      <c r="V2100" s="421" t="n"/>
      <c r="W2100" s="421" t="n"/>
      <c r="X2100" s="421" t="n"/>
      <c r="Y2100" s="421" t="n"/>
      <c r="Z2100" s="421" t="n"/>
      <c r="AA2100" s="421" t="n"/>
      <c r="AB2100" s="421" t="n"/>
      <c r="AC2100" s="421" t="n"/>
      <c r="AD2100" s="421" t="n"/>
      <c r="AE2100" s="421" t="n"/>
      <c r="AF2100" s="421" t="n"/>
      <c r="AG2100" s="421" t="n"/>
      <c r="AH2100" s="421" t="n"/>
      <c r="AI2100" s="421" t="n"/>
      <c r="AJ2100" s="297" t="n"/>
      <c r="AK2100" s="297" t="n"/>
      <c r="AL2100" s="284" t="n"/>
      <c r="AM2100" s="297" t="n"/>
      <c r="AN2100" s="285" t="n"/>
      <c r="AO2100" s="297" t="n"/>
      <c r="AP2100" s="297" t="n"/>
      <c r="AQ2100" s="297" t="n"/>
      <c r="AR2100" s="297" t="n"/>
      <c r="AS2100" s="297" t="n"/>
      <c r="AT2100" s="285" t="n"/>
      <c r="AU2100" s="297" t="n"/>
      <c r="AV2100" s="297" t="n"/>
      <c r="AW2100" s="297" t="n"/>
      <c r="AX2100" s="297" t="n"/>
      <c r="AY2100" s="286" t="n"/>
      <c r="AZ2100" s="286" t="n"/>
      <c r="BA2100" s="287" t="n"/>
      <c r="BB2100" s="286" t="n"/>
      <c r="BC2100" s="286" t="n"/>
      <c r="BD2100" s="286" t="n"/>
      <c r="BE2100" s="286" t="n"/>
      <c r="BF2100" s="286" t="n"/>
      <c r="BG2100" s="286" t="n"/>
      <c r="BH2100" s="297" t="n"/>
      <c r="BI2100" s="297" t="n"/>
      <c r="BJ2100" s="297" t="n"/>
      <c r="BK2100" s="297" t="n"/>
      <c r="BL2100" s="297" t="n"/>
      <c r="BM2100" s="297" t="n"/>
      <c r="BN2100" s="297" t="n"/>
      <c r="BO2100" s="285" t="n"/>
      <c r="BP2100" s="297" t="n"/>
      <c r="BQ2100" s="297" t="n"/>
      <c r="BR2100" s="297" t="n"/>
      <c r="BS2100" s="297" t="n"/>
      <c r="BT2100" s="297" t="n"/>
      <c r="BU2100" s="297" t="n"/>
      <c r="BV2100" s="297" t="n"/>
      <c r="BW2100" s="288" t="n"/>
      <c r="BX2100" s="276">
        <f>SUM(IF(COUNTIF(MediaScorecard!CC2587, "*1.*"), 2, 0), IF(COUNTIF(MediaScorecard!CC2587, "*2.*"), 2, 0), IF(COUNTIF(MediaScorecard!CC2587, "*3.*"), 2, 0), IF(COUNTIF(MediaScorecard!CC2587, "*4.*"), 2, 0), IF(COUNTIF(MediaScorecard!CC2587, "*5.*"), 2, 0), IF(COUNTIF(MediaScorecard!CC2587, "*6.*"), 2, 0))</f>
        <v/>
      </c>
      <c r="BY2100" s="277">
        <f t="array" ref="BY2100">SUM(VALUE(AT2100),VALUE(AU2100),VALUE(AV2100),VALUE(AW2100),VALUE(AX2100),VALUE(AY2100),VALUE(AZ2100),VALUE(BB2100),VALUE(BC2100),VALUE(BD2100),VALUE(BE2100),VALUE(BF2100),VALUE(BG2100),VALUE(BH2100),VALUE(BI2100),VALUE(BJ2100),VALUE(BK2100),VALUE(BL2100),VALUE(BM2100),VALUE(BN2100),VALUE(BO2100),VALUE(BP2100),VALUE(BQ2100),VALUE(BR2100),VALUE(BS2100),VALUE(BT2100),VALUE(BU2100),VALUE(BV2100),VALUE(BW2100))</f>
        <v/>
      </c>
      <c r="BZ2100" s="307" t="n"/>
      <c r="CA2100" s="307" t="n"/>
      <c r="CB2100" s="307" t="n"/>
      <c r="CC2100" s="307" t="n"/>
      <c r="CD2100" s="307" t="n"/>
      <c r="CE2100" s="307" t="n"/>
      <c r="CF2100" s="307" t="n"/>
      <c r="CG2100" s="307" t="n"/>
      <c r="CH2100" s="307" t="n"/>
      <c r="CI2100" s="307" t="n"/>
      <c r="CJ2100" s="307" t="n"/>
      <c r="CK2100" s="307" t="n"/>
      <c r="CL2100" s="307" t="n"/>
      <c r="CM2100" s="307" t="n"/>
      <c r="CN2100" s="307" t="n"/>
      <c r="CO2100" s="307" t="n"/>
      <c r="CP2100" s="307" t="n"/>
      <c r="CQ2100" s="307" t="n"/>
      <c r="CR2100" s="279" t="n"/>
      <c r="CS2100" s="280" t="n"/>
      <c r="CT2100" s="421">
        <f>(IF(OR(MediaScorecard!BG2587="x", MediaScorecard!BH2587="x",MediaScorecard!BI2587="x",MediaScorecard!BJ2587="x",MediaScorecard!BK2587="x"),1, 2))</f>
        <v/>
      </c>
      <c r="CU2100" s="308" t="n"/>
      <c r="CV2100" s="308" t="n"/>
      <c r="CW2100" s="308" t="n"/>
      <c r="CX2100" s="309" t="n"/>
      <c r="CY2100" s="308" t="n"/>
      <c r="CZ2100" s="308" t="n"/>
      <c r="DA2100" s="308" t="n"/>
    </row>
    <row r="2101" ht="21" customHeight="1" s="590">
      <c r="A2101" s="421" t="n"/>
      <c r="B2101" s="270" t="n"/>
      <c r="C2101" s="269" t="n"/>
      <c r="D2101" s="267" t="n"/>
      <c r="E2101" s="267" t="n"/>
      <c r="F2101" s="268" t="n"/>
      <c r="G2101" s="421" t="n"/>
      <c r="H2101" s="269" t="n"/>
      <c r="I2101" s="421" t="n"/>
      <c r="J2101" s="421" t="n"/>
      <c r="K2101" s="421" t="n"/>
      <c r="L2101" s="421" t="n"/>
      <c r="M2101" s="421" t="n"/>
      <c r="N2101" s="421" t="n"/>
      <c r="O2101" s="421" t="n"/>
      <c r="P2101" s="421" t="n"/>
      <c r="Q2101" s="421" t="n"/>
      <c r="R2101" s="270" t="n"/>
      <c r="S2101" s="421" t="n"/>
      <c r="T2101" s="421" t="n"/>
      <c r="U2101" s="421" t="n"/>
      <c r="V2101" s="421" t="n"/>
      <c r="W2101" s="421" t="n"/>
      <c r="X2101" s="421" t="n"/>
      <c r="Y2101" s="421" t="n"/>
      <c r="Z2101" s="421" t="n"/>
      <c r="AA2101" s="421" t="n"/>
      <c r="AB2101" s="421" t="n"/>
      <c r="AC2101" s="421" t="n"/>
      <c r="AD2101" s="421" t="n"/>
      <c r="AE2101" s="421" t="n"/>
      <c r="AF2101" s="421" t="n"/>
      <c r="AG2101" s="421" t="n"/>
      <c r="AH2101" s="421" t="n"/>
      <c r="AI2101" s="421" t="n"/>
      <c r="AJ2101" s="297" t="n"/>
      <c r="AK2101" s="297" t="n"/>
      <c r="AL2101" s="284" t="n"/>
      <c r="AM2101" s="297" t="n"/>
      <c r="AN2101" s="285" t="n"/>
      <c r="AO2101" s="297" t="n"/>
      <c r="AP2101" s="297" t="n"/>
      <c r="AQ2101" s="297" t="n"/>
      <c r="AR2101" s="297" t="n"/>
      <c r="AS2101" s="297" t="n"/>
      <c r="AT2101" s="285" t="n"/>
      <c r="AU2101" s="297" t="n"/>
      <c r="AV2101" s="297" t="n"/>
      <c r="AW2101" s="297" t="n"/>
      <c r="AX2101" s="297" t="n"/>
      <c r="AY2101" s="286" t="n"/>
      <c r="AZ2101" s="286" t="n"/>
      <c r="BA2101" s="287" t="n"/>
      <c r="BB2101" s="286" t="n"/>
      <c r="BC2101" s="286" t="n"/>
      <c r="BD2101" s="286" t="n"/>
      <c r="BE2101" s="286" t="n"/>
      <c r="BF2101" s="286" t="n"/>
      <c r="BG2101" s="286" t="n"/>
      <c r="BH2101" s="297" t="n"/>
      <c r="BI2101" s="297" t="n"/>
      <c r="BJ2101" s="297" t="n"/>
      <c r="BK2101" s="297" t="n"/>
      <c r="BL2101" s="297" t="n"/>
      <c r="BM2101" s="297" t="n"/>
      <c r="BN2101" s="297" t="n"/>
      <c r="BO2101" s="285" t="n"/>
      <c r="BP2101" s="297" t="n"/>
      <c r="BQ2101" s="297" t="n"/>
      <c r="BR2101" s="297" t="n"/>
      <c r="BS2101" s="297" t="n"/>
      <c r="BT2101" s="297" t="n"/>
      <c r="BU2101" s="297" t="n"/>
      <c r="BV2101" s="297" t="n"/>
      <c r="BW2101" s="288" t="n"/>
      <c r="BX2101" s="276">
        <f>SUM(IF(COUNTIF(MediaScorecard!CC2588, "*1.*"), 2, 0), IF(COUNTIF(MediaScorecard!CC2588, "*2.*"), 2, 0), IF(COUNTIF(MediaScorecard!CC2588, "*3.*"), 2, 0), IF(COUNTIF(MediaScorecard!CC2588, "*4.*"), 2, 0), IF(COUNTIF(MediaScorecard!CC2588, "*5.*"), 2, 0), IF(COUNTIF(MediaScorecard!CC2588, "*6.*"), 2, 0))</f>
        <v/>
      </c>
      <c r="BY2101" s="277">
        <f t="array" ref="BY2101">SUM(VALUE(AT2101),VALUE(AU2101),VALUE(AV2101),VALUE(AW2101),VALUE(AX2101),VALUE(AY2101),VALUE(AZ2101),VALUE(BB2101),VALUE(BC2101),VALUE(BD2101),VALUE(BE2101),VALUE(BF2101),VALUE(BG2101),VALUE(BH2101),VALUE(BI2101),VALUE(BJ2101),VALUE(BK2101),VALUE(BL2101),VALUE(BM2101),VALUE(BN2101),VALUE(BO2101),VALUE(BP2101),VALUE(BQ2101),VALUE(BR2101),VALUE(BS2101),VALUE(BT2101),VALUE(BU2101),VALUE(BV2101),VALUE(BW2101))</f>
        <v/>
      </c>
      <c r="BZ2101" s="307" t="n"/>
      <c r="CA2101" s="307" t="n"/>
      <c r="CB2101" s="307" t="n"/>
      <c r="CC2101" s="307" t="n"/>
      <c r="CD2101" s="307" t="n"/>
      <c r="CE2101" s="307" t="n"/>
      <c r="CF2101" s="307" t="n"/>
      <c r="CG2101" s="307" t="n"/>
      <c r="CH2101" s="307" t="n"/>
      <c r="CI2101" s="307" t="n"/>
      <c r="CJ2101" s="307" t="n"/>
      <c r="CK2101" s="307" t="n"/>
      <c r="CL2101" s="307" t="n"/>
      <c r="CM2101" s="307" t="n"/>
      <c r="CN2101" s="307" t="n"/>
      <c r="CO2101" s="307" t="n"/>
      <c r="CP2101" s="307" t="n"/>
      <c r="CQ2101" s="307" t="n"/>
      <c r="CR2101" s="279" t="n"/>
      <c r="CS2101" s="280" t="n"/>
      <c r="CT2101" s="421">
        <f>(IF(OR(MediaScorecard!BG2588="x", MediaScorecard!BH2588="x",MediaScorecard!BI2588="x",MediaScorecard!BJ2588="x",MediaScorecard!BK2588="x"),1, 2))</f>
        <v/>
      </c>
      <c r="CU2101" s="308" t="n"/>
      <c r="CV2101" s="308" t="n"/>
      <c r="CW2101" s="308" t="n"/>
      <c r="CX2101" s="309" t="n"/>
      <c r="CY2101" s="308" t="n"/>
      <c r="CZ2101" s="308" t="n"/>
      <c r="DA2101" s="308" t="n"/>
    </row>
    <row r="2102" ht="21" customHeight="1" s="590">
      <c r="A2102" s="421" t="n"/>
      <c r="B2102" s="270" t="n"/>
      <c r="C2102" s="269" t="n"/>
      <c r="D2102" s="267" t="n"/>
      <c r="E2102" s="267" t="n"/>
      <c r="F2102" s="268" t="n"/>
      <c r="G2102" s="421" t="n"/>
      <c r="H2102" s="269" t="n"/>
      <c r="I2102" s="421" t="n"/>
      <c r="J2102" s="421" t="n"/>
      <c r="K2102" s="421" t="n"/>
      <c r="L2102" s="421" t="n"/>
      <c r="M2102" s="421" t="n"/>
      <c r="N2102" s="421" t="n"/>
      <c r="O2102" s="421" t="n"/>
      <c r="P2102" s="421" t="n"/>
      <c r="Q2102" s="421" t="n"/>
      <c r="R2102" s="270" t="n"/>
      <c r="S2102" s="421" t="n"/>
      <c r="T2102" s="421" t="n"/>
      <c r="U2102" s="421" t="n"/>
      <c r="V2102" s="421" t="n"/>
      <c r="W2102" s="421" t="n"/>
      <c r="X2102" s="421" t="n"/>
      <c r="Y2102" s="421" t="n"/>
      <c r="Z2102" s="421" t="n"/>
      <c r="AA2102" s="421" t="n"/>
      <c r="AB2102" s="421" t="n"/>
      <c r="AC2102" s="421" t="n"/>
      <c r="AD2102" s="421" t="n"/>
      <c r="AE2102" s="421" t="n"/>
      <c r="AF2102" s="421" t="n"/>
      <c r="AG2102" s="421" t="n"/>
      <c r="AH2102" s="421" t="n"/>
      <c r="AI2102" s="421" t="n"/>
      <c r="AJ2102" s="297" t="n"/>
      <c r="AK2102" s="297" t="n"/>
      <c r="AL2102" s="284" t="n"/>
      <c r="AM2102" s="297" t="n"/>
      <c r="AN2102" s="285" t="n"/>
      <c r="AO2102" s="297" t="n"/>
      <c r="AP2102" s="297" t="n"/>
      <c r="AQ2102" s="297" t="n"/>
      <c r="AR2102" s="297" t="n"/>
      <c r="AS2102" s="297" t="n"/>
      <c r="AT2102" s="285" t="n"/>
      <c r="AU2102" s="297" t="n"/>
      <c r="AV2102" s="297" t="n"/>
      <c r="AW2102" s="297" t="n"/>
      <c r="AX2102" s="297" t="n"/>
      <c r="AY2102" s="286" t="n"/>
      <c r="AZ2102" s="286" t="n"/>
      <c r="BA2102" s="287" t="n"/>
      <c r="BB2102" s="286" t="n"/>
      <c r="BC2102" s="286" t="n"/>
      <c r="BD2102" s="286" t="n"/>
      <c r="BE2102" s="286" t="n"/>
      <c r="BF2102" s="286" t="n"/>
      <c r="BG2102" s="286" t="n"/>
      <c r="BH2102" s="297" t="n"/>
      <c r="BI2102" s="297" t="n"/>
      <c r="BJ2102" s="297" t="n"/>
      <c r="BK2102" s="297" t="n"/>
      <c r="BL2102" s="297" t="n"/>
      <c r="BM2102" s="297" t="n"/>
      <c r="BN2102" s="297" t="n"/>
      <c r="BO2102" s="285" t="n"/>
      <c r="BP2102" s="297" t="n"/>
      <c r="BQ2102" s="297" t="n"/>
      <c r="BR2102" s="297" t="n"/>
      <c r="BS2102" s="297" t="n"/>
      <c r="BT2102" s="297" t="n"/>
      <c r="BU2102" s="297" t="n"/>
      <c r="BV2102" s="297" t="n"/>
      <c r="BW2102" s="288" t="n"/>
      <c r="BX2102" s="276">
        <f>SUM(IF(COUNTIF(MediaScorecard!CC2589, "*1.*"), 2, 0), IF(COUNTIF(MediaScorecard!CC2589, "*2.*"), 2, 0), IF(COUNTIF(MediaScorecard!CC2589, "*3.*"), 2, 0), IF(COUNTIF(MediaScorecard!CC2589, "*4.*"), 2, 0), IF(COUNTIF(MediaScorecard!CC2589, "*5.*"), 2, 0), IF(COUNTIF(MediaScorecard!CC2589, "*6.*"), 2, 0))</f>
        <v/>
      </c>
      <c r="BY2102" s="277">
        <f t="array" ref="BY2102">SUM(VALUE(AT2102),VALUE(AU2102),VALUE(AV2102),VALUE(AW2102),VALUE(AX2102),VALUE(AY2102),VALUE(AZ2102),VALUE(BB2102),VALUE(BC2102),VALUE(BD2102),VALUE(BE2102),VALUE(BF2102),VALUE(BG2102),VALUE(BH2102),VALUE(BI2102),VALUE(BJ2102),VALUE(BK2102),VALUE(BL2102),VALUE(BM2102),VALUE(BN2102),VALUE(BO2102),VALUE(BP2102),VALUE(BQ2102),VALUE(BR2102),VALUE(BS2102),VALUE(BT2102),VALUE(BU2102),VALUE(BV2102),VALUE(BW2102))</f>
        <v/>
      </c>
      <c r="BZ2102" s="307" t="n"/>
      <c r="CA2102" s="307" t="n"/>
      <c r="CB2102" s="307" t="n"/>
      <c r="CC2102" s="307" t="n"/>
      <c r="CD2102" s="307" t="n"/>
      <c r="CE2102" s="307" t="n"/>
      <c r="CF2102" s="307" t="n"/>
      <c r="CG2102" s="307" t="n"/>
      <c r="CH2102" s="307" t="n"/>
      <c r="CI2102" s="307" t="n"/>
      <c r="CJ2102" s="307" t="n"/>
      <c r="CK2102" s="307" t="n"/>
      <c r="CL2102" s="307" t="n"/>
      <c r="CM2102" s="307" t="n"/>
      <c r="CN2102" s="307" t="n"/>
      <c r="CO2102" s="307" t="n"/>
      <c r="CP2102" s="307" t="n"/>
      <c r="CQ2102" s="307" t="n"/>
      <c r="CR2102" s="279" t="n"/>
      <c r="CS2102" s="280" t="n"/>
      <c r="CT2102" s="421">
        <f>(IF(OR(MediaScorecard!BG2589="x", MediaScorecard!BH2589="x",MediaScorecard!BI2589="x",MediaScorecard!BJ2589="x",MediaScorecard!BK2589="x"),1, 2))</f>
        <v/>
      </c>
      <c r="CU2102" s="308" t="n"/>
      <c r="CV2102" s="308" t="n"/>
      <c r="CW2102" s="308" t="n"/>
      <c r="CX2102" s="309" t="n"/>
      <c r="CY2102" s="308" t="n"/>
      <c r="CZ2102" s="308" t="n"/>
      <c r="DA2102" s="308" t="n"/>
    </row>
    <row r="2103" ht="21" customHeight="1" s="590">
      <c r="A2103" s="421" t="n"/>
      <c r="B2103" s="270" t="n"/>
      <c r="C2103" s="269" t="n"/>
      <c r="D2103" s="267" t="n"/>
      <c r="E2103" s="267" t="n"/>
      <c r="F2103" s="268" t="n"/>
      <c r="G2103" s="421" t="n"/>
      <c r="H2103" s="269" t="n"/>
      <c r="I2103" s="421" t="n"/>
      <c r="J2103" s="421" t="n"/>
      <c r="K2103" s="421" t="n"/>
      <c r="L2103" s="421" t="n"/>
      <c r="M2103" s="421" t="n"/>
      <c r="N2103" s="421" t="n"/>
      <c r="O2103" s="421" t="n"/>
      <c r="P2103" s="421" t="n"/>
      <c r="Q2103" s="421" t="n"/>
      <c r="R2103" s="270" t="n"/>
      <c r="S2103" s="421" t="n"/>
      <c r="T2103" s="421" t="n"/>
      <c r="U2103" s="421" t="n"/>
      <c r="V2103" s="421" t="n"/>
      <c r="W2103" s="421" t="n"/>
      <c r="X2103" s="421" t="n"/>
      <c r="Y2103" s="421" t="n"/>
      <c r="Z2103" s="421" t="n"/>
      <c r="AA2103" s="421" t="n"/>
      <c r="AB2103" s="421" t="n"/>
      <c r="AC2103" s="421" t="n"/>
      <c r="AD2103" s="421" t="n"/>
      <c r="AE2103" s="421" t="n"/>
      <c r="AF2103" s="421" t="n"/>
      <c r="AG2103" s="421" t="n"/>
      <c r="AH2103" s="421" t="n"/>
      <c r="AI2103" s="421" t="n"/>
      <c r="AJ2103" s="297" t="n"/>
      <c r="AK2103" s="297" t="n"/>
      <c r="AL2103" s="284" t="n"/>
      <c r="AM2103" s="297" t="n"/>
      <c r="AN2103" s="285" t="n"/>
      <c r="AO2103" s="297" t="n"/>
      <c r="AP2103" s="297" t="n"/>
      <c r="AQ2103" s="297" t="n"/>
      <c r="AR2103" s="297" t="n"/>
      <c r="AS2103" s="297" t="n"/>
      <c r="AT2103" s="285" t="n"/>
      <c r="AU2103" s="297" t="n"/>
      <c r="AV2103" s="297" t="n"/>
      <c r="AW2103" s="297" t="n"/>
      <c r="AX2103" s="297" t="n"/>
      <c r="AY2103" s="286" t="n"/>
      <c r="AZ2103" s="286" t="n"/>
      <c r="BA2103" s="287" t="n"/>
      <c r="BB2103" s="286" t="n"/>
      <c r="BC2103" s="286" t="n"/>
      <c r="BD2103" s="286" t="n"/>
      <c r="BE2103" s="286" t="n"/>
      <c r="BF2103" s="286" t="n"/>
      <c r="BG2103" s="286" t="n"/>
      <c r="BH2103" s="297" t="n"/>
      <c r="BI2103" s="297" t="n"/>
      <c r="BJ2103" s="297" t="n"/>
      <c r="BK2103" s="297" t="n"/>
      <c r="BL2103" s="297" t="n"/>
      <c r="BM2103" s="297" t="n"/>
      <c r="BN2103" s="297" t="n"/>
      <c r="BO2103" s="285" t="n"/>
      <c r="BP2103" s="297" t="n"/>
      <c r="BQ2103" s="297" t="n"/>
      <c r="BR2103" s="297" t="n"/>
      <c r="BS2103" s="297" t="n"/>
      <c r="BT2103" s="297" t="n"/>
      <c r="BU2103" s="297" t="n"/>
      <c r="BV2103" s="297" t="n"/>
      <c r="BW2103" s="288" t="n"/>
      <c r="BX2103" s="276">
        <f>SUM(IF(COUNTIF(MediaScorecard!CC2590, "*1.*"), 2, 0), IF(COUNTIF(MediaScorecard!CC2590, "*2.*"), 2, 0), IF(COUNTIF(MediaScorecard!CC2590, "*3.*"), 2, 0), IF(COUNTIF(MediaScorecard!CC2590, "*4.*"), 2, 0), IF(COUNTIF(MediaScorecard!CC2590, "*5.*"), 2, 0), IF(COUNTIF(MediaScorecard!CC2590, "*6.*"), 2, 0))</f>
        <v/>
      </c>
      <c r="BY2103" s="277">
        <f t="array" ref="BY2103">SUM(VALUE(AT2103),VALUE(AU2103),VALUE(AV2103),VALUE(AW2103),VALUE(AX2103),VALUE(AY2103),VALUE(AZ2103),VALUE(BB2103),VALUE(BC2103),VALUE(BD2103),VALUE(BE2103),VALUE(BF2103),VALUE(BG2103),VALUE(BH2103),VALUE(BI2103),VALUE(BJ2103),VALUE(BK2103),VALUE(BL2103),VALUE(BM2103),VALUE(BN2103),VALUE(BO2103),VALUE(BP2103),VALUE(BQ2103),VALUE(BR2103),VALUE(BS2103),VALUE(BT2103),VALUE(BU2103),VALUE(BV2103),VALUE(BW2103))</f>
        <v/>
      </c>
      <c r="BZ2103" s="307" t="n"/>
      <c r="CA2103" s="307" t="n"/>
      <c r="CB2103" s="307" t="n"/>
      <c r="CC2103" s="307" t="n"/>
      <c r="CD2103" s="307" t="n"/>
      <c r="CE2103" s="307" t="n"/>
      <c r="CF2103" s="307" t="n"/>
      <c r="CG2103" s="307" t="n"/>
      <c r="CH2103" s="307" t="n"/>
      <c r="CI2103" s="307" t="n"/>
      <c r="CJ2103" s="307" t="n"/>
      <c r="CK2103" s="307" t="n"/>
      <c r="CL2103" s="307" t="n"/>
      <c r="CM2103" s="307" t="n"/>
      <c r="CN2103" s="307" t="n"/>
      <c r="CO2103" s="307" t="n"/>
      <c r="CP2103" s="307" t="n"/>
      <c r="CQ2103" s="307" t="n"/>
      <c r="CR2103" s="279" t="n"/>
      <c r="CS2103" s="280" t="n"/>
      <c r="CT2103" s="421">
        <f>(IF(OR(MediaScorecard!BG2590="x", MediaScorecard!BH2590="x",MediaScorecard!BI2590="x",MediaScorecard!BJ2590="x",MediaScorecard!BK2590="x"),1, 2))</f>
        <v/>
      </c>
      <c r="CU2103" s="308" t="n"/>
      <c r="CV2103" s="308" t="n"/>
      <c r="CW2103" s="308" t="n"/>
      <c r="CX2103" s="309" t="n"/>
      <c r="CY2103" s="308" t="n"/>
      <c r="CZ2103" s="308" t="n"/>
      <c r="DA2103" s="308" t="n"/>
    </row>
    <row r="2104" ht="21" customHeight="1" s="590">
      <c r="A2104" s="421" t="n"/>
      <c r="B2104" s="270" t="n"/>
      <c r="C2104" s="269" t="n"/>
      <c r="D2104" s="267" t="n"/>
      <c r="E2104" s="267" t="n"/>
      <c r="F2104" s="268" t="n"/>
      <c r="G2104" s="421" t="n"/>
      <c r="H2104" s="269" t="n"/>
      <c r="I2104" s="421" t="n"/>
      <c r="J2104" s="421" t="n"/>
      <c r="K2104" s="421" t="n"/>
      <c r="L2104" s="421" t="n"/>
      <c r="M2104" s="421" t="n"/>
      <c r="N2104" s="421" t="n"/>
      <c r="O2104" s="421" t="n"/>
      <c r="P2104" s="421" t="n"/>
      <c r="Q2104" s="421" t="n"/>
      <c r="R2104" s="270" t="n"/>
      <c r="S2104" s="421" t="n"/>
      <c r="T2104" s="421" t="n"/>
      <c r="U2104" s="421" t="n"/>
      <c r="V2104" s="421" t="n"/>
      <c r="W2104" s="421" t="n"/>
      <c r="X2104" s="421" t="n"/>
      <c r="Y2104" s="421" t="n"/>
      <c r="Z2104" s="421" t="n"/>
      <c r="AA2104" s="421" t="n"/>
      <c r="AB2104" s="421" t="n"/>
      <c r="AC2104" s="421" t="n"/>
      <c r="AD2104" s="421" t="n"/>
      <c r="AE2104" s="421" t="n"/>
      <c r="AF2104" s="421" t="n"/>
      <c r="AG2104" s="421" t="n"/>
      <c r="AH2104" s="421" t="n"/>
      <c r="AI2104" s="421" t="n"/>
      <c r="AJ2104" s="297" t="n"/>
      <c r="AK2104" s="297" t="n"/>
      <c r="AL2104" s="284" t="n"/>
      <c r="AM2104" s="297" t="n"/>
      <c r="AN2104" s="285" t="n"/>
      <c r="AO2104" s="297" t="n"/>
      <c r="AP2104" s="297" t="n"/>
      <c r="AQ2104" s="297" t="n"/>
      <c r="AR2104" s="297" t="n"/>
      <c r="AS2104" s="297" t="n"/>
      <c r="AT2104" s="285" t="n"/>
      <c r="AU2104" s="297" t="n"/>
      <c r="AV2104" s="297" t="n"/>
      <c r="AW2104" s="297" t="n"/>
      <c r="AX2104" s="297" t="n"/>
      <c r="AY2104" s="286" t="n"/>
      <c r="AZ2104" s="286" t="n"/>
      <c r="BA2104" s="287" t="n"/>
      <c r="BB2104" s="286" t="n"/>
      <c r="BC2104" s="286" t="n"/>
      <c r="BD2104" s="286" t="n"/>
      <c r="BE2104" s="286" t="n"/>
      <c r="BF2104" s="286" t="n"/>
      <c r="BG2104" s="286" t="n"/>
      <c r="BH2104" s="297" t="n"/>
      <c r="BI2104" s="297" t="n"/>
      <c r="BJ2104" s="297" t="n"/>
      <c r="BK2104" s="297" t="n"/>
      <c r="BL2104" s="297" t="n"/>
      <c r="BM2104" s="297" t="n"/>
      <c r="BN2104" s="297" t="n"/>
      <c r="BO2104" s="285" t="n"/>
      <c r="BP2104" s="297" t="n"/>
      <c r="BQ2104" s="297" t="n"/>
      <c r="BR2104" s="297" t="n"/>
      <c r="BS2104" s="297" t="n"/>
      <c r="BT2104" s="297" t="n"/>
      <c r="BU2104" s="297" t="n"/>
      <c r="BV2104" s="297" t="n"/>
      <c r="BW2104" s="288" t="n"/>
      <c r="BX2104" s="276">
        <f>SUM(IF(COUNTIF(MediaScorecard!CC2591, "*1.*"), 2, 0), IF(COUNTIF(MediaScorecard!CC2591, "*2.*"), 2, 0), IF(COUNTIF(MediaScorecard!CC2591, "*3.*"), 2, 0), IF(COUNTIF(MediaScorecard!CC2591, "*4.*"), 2, 0), IF(COUNTIF(MediaScorecard!CC2591, "*5.*"), 2, 0), IF(COUNTIF(MediaScorecard!CC2591, "*6.*"), 2, 0))</f>
        <v/>
      </c>
      <c r="BY2104" s="277">
        <f t="array" ref="BY2104">SUM(VALUE(AT2104),VALUE(AU2104),VALUE(AV2104),VALUE(AW2104),VALUE(AX2104),VALUE(AY2104),VALUE(AZ2104),VALUE(BB2104),VALUE(BC2104),VALUE(BD2104),VALUE(BE2104),VALUE(BF2104),VALUE(BG2104),VALUE(BH2104),VALUE(BI2104),VALUE(BJ2104),VALUE(BK2104),VALUE(BL2104),VALUE(BM2104),VALUE(BN2104),VALUE(BO2104),VALUE(BP2104),VALUE(BQ2104),VALUE(BR2104),VALUE(BS2104),VALUE(BT2104),VALUE(BU2104),VALUE(BV2104),VALUE(BW2104))</f>
        <v/>
      </c>
      <c r="BZ2104" s="307" t="n"/>
      <c r="CA2104" s="307" t="n"/>
      <c r="CB2104" s="307" t="n"/>
      <c r="CC2104" s="307" t="n"/>
      <c r="CD2104" s="307" t="n"/>
      <c r="CE2104" s="307" t="n"/>
      <c r="CF2104" s="307" t="n"/>
      <c r="CG2104" s="307" t="n"/>
      <c r="CH2104" s="307" t="n"/>
      <c r="CI2104" s="307" t="n"/>
      <c r="CJ2104" s="307" t="n"/>
      <c r="CK2104" s="307" t="n"/>
      <c r="CL2104" s="307" t="n"/>
      <c r="CM2104" s="307" t="n"/>
      <c r="CN2104" s="307" t="n"/>
      <c r="CO2104" s="307" t="n"/>
      <c r="CP2104" s="307" t="n"/>
      <c r="CQ2104" s="307" t="n"/>
      <c r="CR2104" s="279" t="n"/>
      <c r="CS2104" s="280" t="n"/>
      <c r="CT2104" s="421">
        <f>(IF(OR(MediaScorecard!BG2591="x", MediaScorecard!BH2591="x",MediaScorecard!BI2591="x",MediaScorecard!BJ2591="x",MediaScorecard!BK2591="x"),1, 2))</f>
        <v/>
      </c>
      <c r="CU2104" s="308" t="n"/>
      <c r="CV2104" s="308" t="n"/>
      <c r="CW2104" s="308" t="n"/>
      <c r="CX2104" s="309" t="n"/>
      <c r="CY2104" s="308" t="n"/>
      <c r="CZ2104" s="308" t="n"/>
      <c r="DA2104" s="308" t="n"/>
    </row>
    <row r="2105" ht="21" customHeight="1" s="590">
      <c r="A2105" s="421" t="n"/>
      <c r="B2105" s="270" t="n"/>
      <c r="C2105" s="269" t="n"/>
      <c r="D2105" s="267" t="n"/>
      <c r="E2105" s="267" t="n"/>
      <c r="F2105" s="268" t="n"/>
      <c r="G2105" s="421" t="n"/>
      <c r="H2105" s="269" t="n"/>
      <c r="I2105" s="421" t="n"/>
      <c r="J2105" s="421" t="n"/>
      <c r="K2105" s="421" t="n"/>
      <c r="L2105" s="421" t="n"/>
      <c r="M2105" s="421" t="n"/>
      <c r="N2105" s="421" t="n"/>
      <c r="O2105" s="421" t="n"/>
      <c r="P2105" s="421" t="n"/>
      <c r="Q2105" s="421" t="n"/>
      <c r="R2105" s="270" t="n"/>
      <c r="S2105" s="421" t="n"/>
      <c r="T2105" s="421" t="n"/>
      <c r="U2105" s="421" t="n"/>
      <c r="V2105" s="421" t="n"/>
      <c r="W2105" s="421" t="n"/>
      <c r="X2105" s="421" t="n"/>
      <c r="Y2105" s="421" t="n"/>
      <c r="Z2105" s="421" t="n"/>
      <c r="AA2105" s="421" t="n"/>
      <c r="AB2105" s="421" t="n"/>
      <c r="AC2105" s="421" t="n"/>
      <c r="AD2105" s="421" t="n"/>
      <c r="AE2105" s="421" t="n"/>
      <c r="AF2105" s="421" t="n"/>
      <c r="AG2105" s="421" t="n"/>
      <c r="AH2105" s="421" t="n"/>
      <c r="AI2105" s="421" t="n"/>
      <c r="AJ2105" s="297" t="n"/>
      <c r="AK2105" s="297" t="n"/>
      <c r="AL2105" s="284" t="n"/>
      <c r="AM2105" s="297" t="n"/>
      <c r="AN2105" s="285" t="n"/>
      <c r="AO2105" s="297" t="n"/>
      <c r="AP2105" s="297" t="n"/>
      <c r="AQ2105" s="297" t="n"/>
      <c r="AR2105" s="297" t="n"/>
      <c r="AS2105" s="297" t="n"/>
      <c r="AT2105" s="285" t="n"/>
      <c r="AU2105" s="297" t="n"/>
      <c r="AV2105" s="297" t="n"/>
      <c r="AW2105" s="297" t="n"/>
      <c r="AX2105" s="297" t="n"/>
      <c r="AY2105" s="286" t="n"/>
      <c r="AZ2105" s="286" t="n"/>
      <c r="BA2105" s="287" t="n"/>
      <c r="BB2105" s="286" t="n"/>
      <c r="BC2105" s="286" t="n"/>
      <c r="BD2105" s="286" t="n"/>
      <c r="BE2105" s="286" t="n"/>
      <c r="BF2105" s="286" t="n"/>
      <c r="BG2105" s="286" t="n"/>
      <c r="BH2105" s="297" t="n"/>
      <c r="BI2105" s="297" t="n"/>
      <c r="BJ2105" s="297" t="n"/>
      <c r="BK2105" s="297" t="n"/>
      <c r="BL2105" s="297" t="n"/>
      <c r="BM2105" s="297" t="n"/>
      <c r="BN2105" s="297" t="n"/>
      <c r="BO2105" s="285" t="n"/>
      <c r="BP2105" s="297" t="n"/>
      <c r="BQ2105" s="297" t="n"/>
      <c r="BR2105" s="297" t="n"/>
      <c r="BS2105" s="297" t="n"/>
      <c r="BT2105" s="297" t="n"/>
      <c r="BU2105" s="297" t="n"/>
      <c r="BV2105" s="297" t="n"/>
      <c r="BW2105" s="288" t="n"/>
      <c r="BX2105" s="276">
        <f>SUM(IF(COUNTIF(MediaScorecard!CC2592, "*1.*"), 2, 0), IF(COUNTIF(MediaScorecard!CC2592, "*2.*"), 2, 0), IF(COUNTIF(MediaScorecard!CC2592, "*3.*"), 2, 0), IF(COUNTIF(MediaScorecard!CC2592, "*4.*"), 2, 0), IF(COUNTIF(MediaScorecard!CC2592, "*5.*"), 2, 0), IF(COUNTIF(MediaScorecard!CC2592, "*6.*"), 2, 0))</f>
        <v/>
      </c>
      <c r="BY2105" s="277">
        <f t="array" ref="BY2105">SUM(VALUE(AT2105),VALUE(AU2105),VALUE(AV2105),VALUE(AW2105),VALUE(AX2105),VALUE(AY2105),VALUE(AZ2105),VALUE(BB2105),VALUE(BC2105),VALUE(BD2105),VALUE(BE2105),VALUE(BF2105),VALUE(BG2105),VALUE(BH2105),VALUE(BI2105),VALUE(BJ2105),VALUE(BK2105),VALUE(BL2105),VALUE(BM2105),VALUE(BN2105),VALUE(BO2105),VALUE(BP2105),VALUE(BQ2105),VALUE(BR2105),VALUE(BS2105),VALUE(BT2105),VALUE(BU2105),VALUE(BV2105),VALUE(BW2105))</f>
        <v/>
      </c>
      <c r="BZ2105" s="307" t="n"/>
      <c r="CA2105" s="307" t="n"/>
      <c r="CB2105" s="307" t="n"/>
      <c r="CC2105" s="307" t="n"/>
      <c r="CD2105" s="307" t="n"/>
      <c r="CE2105" s="307" t="n"/>
      <c r="CF2105" s="307" t="n"/>
      <c r="CG2105" s="307" t="n"/>
      <c r="CH2105" s="307" t="n"/>
      <c r="CI2105" s="307" t="n"/>
      <c r="CJ2105" s="307" t="n"/>
      <c r="CK2105" s="307" t="n"/>
      <c r="CL2105" s="307" t="n"/>
      <c r="CM2105" s="307" t="n"/>
      <c r="CN2105" s="307" t="n"/>
      <c r="CO2105" s="307" t="n"/>
      <c r="CP2105" s="307" t="n"/>
      <c r="CQ2105" s="307" t="n"/>
      <c r="CR2105" s="279" t="n"/>
      <c r="CS2105" s="280" t="n"/>
      <c r="CT2105" s="421">
        <f>(IF(OR(MediaScorecard!BG2592="x", MediaScorecard!BH2592="x",MediaScorecard!BI2592="x",MediaScorecard!BJ2592="x",MediaScorecard!BK2592="x"),1, 2))</f>
        <v/>
      </c>
      <c r="CU2105" s="308" t="n"/>
      <c r="CV2105" s="308" t="n"/>
      <c r="CW2105" s="308" t="n"/>
      <c r="CX2105" s="309" t="n"/>
      <c r="CY2105" s="308" t="n"/>
      <c r="CZ2105" s="308" t="n"/>
      <c r="DA2105" s="308" t="n"/>
    </row>
    <row r="2106" ht="21" customHeight="1" s="590">
      <c r="A2106" s="421" t="n"/>
      <c r="B2106" s="270" t="n"/>
      <c r="C2106" s="269" t="n"/>
      <c r="D2106" s="267" t="n"/>
      <c r="E2106" s="267" t="n"/>
      <c r="F2106" s="268" t="n"/>
      <c r="G2106" s="421" t="n"/>
      <c r="H2106" s="269" t="n"/>
      <c r="I2106" s="421" t="n"/>
      <c r="J2106" s="421" t="n"/>
      <c r="K2106" s="421" t="n"/>
      <c r="L2106" s="421" t="n"/>
      <c r="M2106" s="421" t="n"/>
      <c r="N2106" s="421" t="n"/>
      <c r="O2106" s="421" t="n"/>
      <c r="P2106" s="421" t="n"/>
      <c r="Q2106" s="421" t="n"/>
      <c r="R2106" s="270" t="n"/>
      <c r="S2106" s="421" t="n"/>
      <c r="T2106" s="421" t="n"/>
      <c r="U2106" s="421" t="n"/>
      <c r="V2106" s="421" t="n"/>
      <c r="W2106" s="421" t="n"/>
      <c r="X2106" s="421" t="n"/>
      <c r="Y2106" s="421" t="n"/>
      <c r="Z2106" s="421" t="n"/>
      <c r="AA2106" s="421" t="n"/>
      <c r="AB2106" s="421" t="n"/>
      <c r="AC2106" s="421" t="n"/>
      <c r="AD2106" s="421" t="n"/>
      <c r="AE2106" s="421" t="n"/>
      <c r="AF2106" s="421" t="n"/>
      <c r="AG2106" s="421" t="n"/>
      <c r="AH2106" s="421" t="n"/>
      <c r="AI2106" s="421" t="n"/>
      <c r="AJ2106" s="297" t="n"/>
      <c r="AK2106" s="297" t="n"/>
      <c r="AL2106" s="284" t="n"/>
      <c r="AM2106" s="297" t="n"/>
      <c r="AN2106" s="285" t="n"/>
      <c r="AO2106" s="297" t="n"/>
      <c r="AP2106" s="297" t="n"/>
      <c r="AQ2106" s="297" t="n"/>
      <c r="AR2106" s="297" t="n"/>
      <c r="AS2106" s="297" t="n"/>
      <c r="AT2106" s="285" t="n"/>
      <c r="AU2106" s="297" t="n"/>
      <c r="AV2106" s="297" t="n"/>
      <c r="AW2106" s="297" t="n"/>
      <c r="AX2106" s="297" t="n"/>
      <c r="AY2106" s="286" t="n"/>
      <c r="AZ2106" s="286" t="n"/>
      <c r="BA2106" s="287" t="n"/>
      <c r="BB2106" s="286" t="n"/>
      <c r="BC2106" s="286" t="n"/>
      <c r="BD2106" s="286" t="n"/>
      <c r="BE2106" s="286" t="n"/>
      <c r="BF2106" s="286" t="n"/>
      <c r="BG2106" s="286" t="n"/>
      <c r="BH2106" s="297" t="n"/>
      <c r="BI2106" s="297" t="n"/>
      <c r="BJ2106" s="297" t="n"/>
      <c r="BK2106" s="297" t="n"/>
      <c r="BL2106" s="297" t="n"/>
      <c r="BM2106" s="297" t="n"/>
      <c r="BN2106" s="297" t="n"/>
      <c r="BO2106" s="285" t="n"/>
      <c r="BP2106" s="297" t="n"/>
      <c r="BQ2106" s="297" t="n"/>
      <c r="BR2106" s="297" t="n"/>
      <c r="BS2106" s="297" t="n"/>
      <c r="BT2106" s="297" t="n"/>
      <c r="BU2106" s="297" t="n"/>
      <c r="BV2106" s="297" t="n"/>
      <c r="BW2106" s="288" t="n"/>
      <c r="BX2106" s="276">
        <f>SUM(IF(COUNTIF(MediaScorecard!CC2593, "*1.*"), 2, 0), IF(COUNTIF(MediaScorecard!CC2593, "*2.*"), 2, 0), IF(COUNTIF(MediaScorecard!CC2593, "*3.*"), 2, 0), IF(COUNTIF(MediaScorecard!CC2593, "*4.*"), 2, 0), IF(COUNTIF(MediaScorecard!CC2593, "*5.*"), 2, 0), IF(COUNTIF(MediaScorecard!CC2593, "*6.*"), 2, 0))</f>
        <v/>
      </c>
      <c r="BY2106" s="277">
        <f t="array" ref="BY2106">SUM(VALUE(AT2106),VALUE(AU2106),VALUE(AV2106),VALUE(AW2106),VALUE(AX2106),VALUE(AY2106),VALUE(AZ2106),VALUE(BB2106),VALUE(BC2106),VALUE(BD2106),VALUE(BE2106),VALUE(BF2106),VALUE(BG2106),VALUE(BH2106),VALUE(BI2106),VALUE(BJ2106),VALUE(BK2106),VALUE(BL2106),VALUE(BM2106),VALUE(BN2106),VALUE(BO2106),VALUE(BP2106),VALUE(BQ2106),VALUE(BR2106),VALUE(BS2106),VALUE(BT2106),VALUE(BU2106),VALUE(BV2106),VALUE(BW2106))</f>
        <v/>
      </c>
      <c r="BZ2106" s="307" t="n"/>
      <c r="CA2106" s="307" t="n"/>
      <c r="CB2106" s="307" t="n"/>
      <c r="CC2106" s="307" t="n"/>
      <c r="CD2106" s="307" t="n"/>
      <c r="CE2106" s="307" t="n"/>
      <c r="CF2106" s="307" t="n"/>
      <c r="CG2106" s="307" t="n"/>
      <c r="CH2106" s="307" t="n"/>
      <c r="CI2106" s="307" t="n"/>
      <c r="CJ2106" s="307" t="n"/>
      <c r="CK2106" s="307" t="n"/>
      <c r="CL2106" s="307" t="n"/>
      <c r="CM2106" s="307" t="n"/>
      <c r="CN2106" s="307" t="n"/>
      <c r="CO2106" s="307" t="n"/>
      <c r="CP2106" s="307" t="n"/>
      <c r="CQ2106" s="307" t="n"/>
      <c r="CR2106" s="279" t="n"/>
      <c r="CS2106" s="280" t="n"/>
      <c r="CT2106" s="421">
        <f>(IF(OR(MediaScorecard!BG2593="x", MediaScorecard!BH2593="x",MediaScorecard!BI2593="x",MediaScorecard!BJ2593="x",MediaScorecard!BK2593="x"),1, 2))</f>
        <v/>
      </c>
      <c r="CU2106" s="308" t="n"/>
      <c r="CV2106" s="308" t="n"/>
      <c r="CW2106" s="308" t="n"/>
      <c r="CX2106" s="309" t="n"/>
      <c r="CY2106" s="308" t="n"/>
      <c r="CZ2106" s="308" t="n"/>
      <c r="DA2106" s="308" t="n"/>
    </row>
    <row r="2107" ht="21" customHeight="1" s="590">
      <c r="A2107" s="421" t="n"/>
      <c r="B2107" s="270" t="n"/>
      <c r="C2107" s="269" t="n"/>
      <c r="D2107" s="267" t="n"/>
      <c r="E2107" s="267" t="n"/>
      <c r="F2107" s="268" t="n"/>
      <c r="G2107" s="421" t="n"/>
      <c r="H2107" s="269" t="n"/>
      <c r="I2107" s="421" t="n"/>
      <c r="J2107" s="421" t="n"/>
      <c r="K2107" s="421" t="n"/>
      <c r="L2107" s="421" t="n"/>
      <c r="M2107" s="421" t="n"/>
      <c r="N2107" s="421" t="n"/>
      <c r="O2107" s="421" t="n"/>
      <c r="P2107" s="421" t="n"/>
      <c r="Q2107" s="421" t="n"/>
      <c r="R2107" s="270" t="n"/>
      <c r="S2107" s="421" t="n"/>
      <c r="T2107" s="421" t="n"/>
      <c r="U2107" s="421" t="n"/>
      <c r="V2107" s="421" t="n"/>
      <c r="W2107" s="421" t="n"/>
      <c r="X2107" s="421" t="n"/>
      <c r="Y2107" s="421" t="n"/>
      <c r="Z2107" s="421" t="n"/>
      <c r="AA2107" s="421" t="n"/>
      <c r="AB2107" s="421" t="n"/>
      <c r="AC2107" s="421" t="n"/>
      <c r="AD2107" s="421" t="n"/>
      <c r="AE2107" s="421" t="n"/>
      <c r="AF2107" s="421" t="n"/>
      <c r="AG2107" s="421" t="n"/>
      <c r="AH2107" s="421" t="n"/>
      <c r="AI2107" s="421" t="n"/>
      <c r="AJ2107" s="297" t="n"/>
      <c r="AK2107" s="297" t="n"/>
      <c r="AL2107" s="284" t="n"/>
      <c r="AM2107" s="297" t="n"/>
      <c r="AN2107" s="285" t="n"/>
      <c r="AO2107" s="297" t="n"/>
      <c r="AP2107" s="297" t="n"/>
      <c r="AQ2107" s="297" t="n"/>
      <c r="AR2107" s="297" t="n"/>
      <c r="AS2107" s="297" t="n"/>
      <c r="AT2107" s="285" t="n"/>
      <c r="AU2107" s="297" t="n"/>
      <c r="AV2107" s="297" t="n"/>
      <c r="AW2107" s="297" t="n"/>
      <c r="AX2107" s="297" t="n"/>
      <c r="AY2107" s="286" t="n"/>
      <c r="AZ2107" s="286" t="n"/>
      <c r="BA2107" s="287" t="n"/>
      <c r="BB2107" s="286" t="n"/>
      <c r="BC2107" s="286" t="n"/>
      <c r="BD2107" s="286" t="n"/>
      <c r="BE2107" s="286" t="n"/>
      <c r="BF2107" s="286" t="n"/>
      <c r="BG2107" s="286" t="n"/>
      <c r="BH2107" s="297" t="n"/>
      <c r="BI2107" s="297" t="n"/>
      <c r="BJ2107" s="297" t="n"/>
      <c r="BK2107" s="297" t="n"/>
      <c r="BL2107" s="297" t="n"/>
      <c r="BM2107" s="297" t="n"/>
      <c r="BN2107" s="297" t="n"/>
      <c r="BO2107" s="285" t="n"/>
      <c r="BP2107" s="297" t="n"/>
      <c r="BQ2107" s="297" t="n"/>
      <c r="BR2107" s="297" t="n"/>
      <c r="BS2107" s="297" t="n"/>
      <c r="BT2107" s="297" t="n"/>
      <c r="BU2107" s="297" t="n"/>
      <c r="BV2107" s="297" t="n"/>
      <c r="BW2107" s="288" t="n"/>
      <c r="BX2107" s="276">
        <f>SUM(IF(COUNTIF(MediaScorecard!CC2594, "*1.*"), 2, 0), IF(COUNTIF(MediaScorecard!CC2594, "*2.*"), 2, 0), IF(COUNTIF(MediaScorecard!CC2594, "*3.*"), 2, 0), IF(COUNTIF(MediaScorecard!CC2594, "*4.*"), 2, 0), IF(COUNTIF(MediaScorecard!CC2594, "*5.*"), 2, 0), IF(COUNTIF(MediaScorecard!CC2594, "*6.*"), 2, 0))</f>
        <v/>
      </c>
      <c r="BY2107" s="277">
        <f t="array" ref="BY2107">SUM(VALUE(AT2107),VALUE(AU2107),VALUE(AV2107),VALUE(AW2107),VALUE(AX2107),VALUE(AY2107),VALUE(AZ2107),VALUE(BB2107),VALUE(BC2107),VALUE(BD2107),VALUE(BE2107),VALUE(BF2107),VALUE(BG2107),VALUE(BH2107),VALUE(BI2107),VALUE(BJ2107),VALUE(BK2107),VALUE(BL2107),VALUE(BM2107),VALUE(BN2107),VALUE(BO2107),VALUE(BP2107),VALUE(BQ2107),VALUE(BR2107),VALUE(BS2107),VALUE(BT2107),VALUE(BU2107),VALUE(BV2107),VALUE(BW2107))</f>
        <v/>
      </c>
      <c r="BZ2107" s="307" t="n"/>
      <c r="CA2107" s="307" t="n"/>
      <c r="CB2107" s="307" t="n"/>
      <c r="CC2107" s="307" t="n"/>
      <c r="CD2107" s="307" t="n"/>
      <c r="CE2107" s="307" t="n"/>
      <c r="CF2107" s="307" t="n"/>
      <c r="CG2107" s="307" t="n"/>
      <c r="CH2107" s="307" t="n"/>
      <c r="CI2107" s="307" t="n"/>
      <c r="CJ2107" s="307" t="n"/>
      <c r="CK2107" s="307" t="n"/>
      <c r="CL2107" s="307" t="n"/>
      <c r="CM2107" s="307" t="n"/>
      <c r="CN2107" s="307" t="n"/>
      <c r="CO2107" s="307" t="n"/>
      <c r="CP2107" s="307" t="n"/>
      <c r="CQ2107" s="307" t="n"/>
      <c r="CR2107" s="279" t="n"/>
      <c r="CS2107" s="280" t="n"/>
      <c r="CT2107" s="421">
        <f>(IF(OR(MediaScorecard!BG2594="x", MediaScorecard!BH2594="x",MediaScorecard!BI2594="x",MediaScorecard!BJ2594="x",MediaScorecard!BK2594="x"),1, 2))</f>
        <v/>
      </c>
      <c r="CU2107" s="308" t="n"/>
      <c r="CV2107" s="308" t="n"/>
      <c r="CW2107" s="308" t="n"/>
      <c r="CX2107" s="309" t="n"/>
      <c r="CY2107" s="308" t="n"/>
      <c r="CZ2107" s="308" t="n"/>
      <c r="DA2107" s="308" t="n"/>
    </row>
    <row r="2108" ht="21" customHeight="1" s="590">
      <c r="A2108" s="421" t="n"/>
      <c r="B2108" s="270" t="n"/>
      <c r="C2108" s="269" t="n"/>
      <c r="D2108" s="267" t="n"/>
      <c r="E2108" s="267" t="n"/>
      <c r="F2108" s="268" t="n"/>
      <c r="G2108" s="421" t="n"/>
      <c r="H2108" s="269" t="n"/>
      <c r="I2108" s="421" t="n"/>
      <c r="J2108" s="421" t="n"/>
      <c r="K2108" s="421" t="n"/>
      <c r="L2108" s="421" t="n"/>
      <c r="M2108" s="421" t="n"/>
      <c r="N2108" s="421" t="n"/>
      <c r="O2108" s="421" t="n"/>
      <c r="P2108" s="421" t="n"/>
      <c r="Q2108" s="421" t="n"/>
      <c r="R2108" s="270" t="n"/>
      <c r="S2108" s="421" t="n"/>
      <c r="T2108" s="421" t="n"/>
      <c r="U2108" s="421" t="n"/>
      <c r="V2108" s="421" t="n"/>
      <c r="W2108" s="421" t="n"/>
      <c r="X2108" s="421" t="n"/>
      <c r="Y2108" s="421" t="n"/>
      <c r="Z2108" s="421" t="n"/>
      <c r="AA2108" s="421" t="n"/>
      <c r="AB2108" s="421" t="n"/>
      <c r="AC2108" s="421" t="n"/>
      <c r="AD2108" s="421" t="n"/>
      <c r="AE2108" s="421" t="n"/>
      <c r="AF2108" s="421" t="n"/>
      <c r="AG2108" s="421" t="n"/>
      <c r="AH2108" s="421" t="n"/>
      <c r="AI2108" s="421" t="n"/>
      <c r="AJ2108" s="297" t="n"/>
      <c r="AK2108" s="297" t="n"/>
      <c r="AL2108" s="284" t="n"/>
      <c r="AM2108" s="297" t="n"/>
      <c r="AN2108" s="285" t="n"/>
      <c r="AO2108" s="297" t="n"/>
      <c r="AP2108" s="297" t="n"/>
      <c r="AQ2108" s="297" t="n"/>
      <c r="AR2108" s="297" t="n"/>
      <c r="AS2108" s="297" t="n"/>
      <c r="AT2108" s="285" t="n"/>
      <c r="AU2108" s="297" t="n"/>
      <c r="AV2108" s="297" t="n"/>
      <c r="AW2108" s="297" t="n"/>
      <c r="AX2108" s="297" t="n"/>
      <c r="AY2108" s="286" t="n"/>
      <c r="AZ2108" s="286" t="n"/>
      <c r="BA2108" s="287" t="n"/>
      <c r="BB2108" s="286" t="n"/>
      <c r="BC2108" s="286" t="n"/>
      <c r="BD2108" s="286" t="n"/>
      <c r="BE2108" s="286" t="n"/>
      <c r="BF2108" s="286" t="n"/>
      <c r="BG2108" s="286" t="n"/>
      <c r="BH2108" s="297" t="n"/>
      <c r="BI2108" s="297" t="n"/>
      <c r="BJ2108" s="297" t="n"/>
      <c r="BK2108" s="297" t="n"/>
      <c r="BL2108" s="297" t="n"/>
      <c r="BM2108" s="297" t="n"/>
      <c r="BN2108" s="297" t="n"/>
      <c r="BO2108" s="285" t="n"/>
      <c r="BP2108" s="297" t="n"/>
      <c r="BQ2108" s="297" t="n"/>
      <c r="BR2108" s="297" t="n"/>
      <c r="BS2108" s="297" t="n"/>
      <c r="BT2108" s="297" t="n"/>
      <c r="BU2108" s="297" t="n"/>
      <c r="BV2108" s="297" t="n"/>
      <c r="BW2108" s="288" t="n"/>
      <c r="BX2108" s="276">
        <f>SUM(IF(COUNTIF(MediaScorecard!CC2595, "*1.*"), 2, 0), IF(COUNTIF(MediaScorecard!CC2595, "*2.*"), 2, 0), IF(COUNTIF(MediaScorecard!CC2595, "*3.*"), 2, 0), IF(COUNTIF(MediaScorecard!CC2595, "*4.*"), 2, 0), IF(COUNTIF(MediaScorecard!CC2595, "*5.*"), 2, 0), IF(COUNTIF(MediaScorecard!CC2595, "*6.*"), 2, 0))</f>
        <v/>
      </c>
      <c r="BY2108" s="277">
        <f t="array" ref="BY2108">SUM(VALUE(AT2108),VALUE(AU2108),VALUE(AV2108),VALUE(AW2108),VALUE(AX2108),VALUE(AY2108),VALUE(AZ2108),VALUE(BB2108),VALUE(BC2108),VALUE(BD2108),VALUE(BE2108),VALUE(BF2108),VALUE(BG2108),VALUE(BH2108),VALUE(BI2108),VALUE(BJ2108),VALUE(BK2108),VALUE(BL2108),VALUE(BM2108),VALUE(BN2108),VALUE(BO2108),VALUE(BP2108),VALUE(BQ2108),VALUE(BR2108),VALUE(BS2108),VALUE(BT2108),VALUE(BU2108),VALUE(BV2108),VALUE(BW2108))</f>
        <v/>
      </c>
      <c r="BZ2108" s="307" t="n"/>
      <c r="CA2108" s="307" t="n"/>
      <c r="CB2108" s="307" t="n"/>
      <c r="CC2108" s="307" t="n"/>
      <c r="CD2108" s="307" t="n"/>
      <c r="CE2108" s="307" t="n"/>
      <c r="CF2108" s="307" t="n"/>
      <c r="CG2108" s="307" t="n"/>
      <c r="CH2108" s="307" t="n"/>
      <c r="CI2108" s="307" t="n"/>
      <c r="CJ2108" s="307" t="n"/>
      <c r="CK2108" s="307" t="n"/>
      <c r="CL2108" s="307" t="n"/>
      <c r="CM2108" s="307" t="n"/>
      <c r="CN2108" s="307" t="n"/>
      <c r="CO2108" s="307" t="n"/>
      <c r="CP2108" s="307" t="n"/>
      <c r="CQ2108" s="307" t="n"/>
      <c r="CR2108" s="279" t="n"/>
      <c r="CS2108" s="280" t="n"/>
      <c r="CT2108" s="421">
        <f>(IF(OR(MediaScorecard!BG2595="x", MediaScorecard!BH2595="x",MediaScorecard!BI2595="x",MediaScorecard!BJ2595="x",MediaScorecard!BK2595="x"),1, 2))</f>
        <v/>
      </c>
      <c r="CU2108" s="308" t="n"/>
      <c r="CV2108" s="308" t="n"/>
      <c r="CW2108" s="308" t="n"/>
      <c r="CX2108" s="309" t="n"/>
      <c r="CY2108" s="308" t="n"/>
      <c r="CZ2108" s="308" t="n"/>
      <c r="DA2108" s="308" t="n"/>
    </row>
    <row r="2109" ht="21" customHeight="1" s="590">
      <c r="A2109" s="421" t="n"/>
      <c r="B2109" s="270" t="n"/>
      <c r="C2109" s="269" t="n"/>
      <c r="D2109" s="267" t="n"/>
      <c r="E2109" s="267" t="n"/>
      <c r="F2109" s="268" t="n"/>
      <c r="G2109" s="421" t="n"/>
      <c r="H2109" s="269" t="n"/>
      <c r="I2109" s="421" t="n"/>
      <c r="J2109" s="421" t="n"/>
      <c r="K2109" s="421" t="n"/>
      <c r="L2109" s="421" t="n"/>
      <c r="M2109" s="421" t="n"/>
      <c r="N2109" s="421" t="n"/>
      <c r="O2109" s="421" t="n"/>
      <c r="P2109" s="421" t="n"/>
      <c r="Q2109" s="421" t="n"/>
      <c r="R2109" s="270" t="n"/>
      <c r="S2109" s="421" t="n"/>
      <c r="T2109" s="421" t="n"/>
      <c r="U2109" s="421" t="n"/>
      <c r="V2109" s="421" t="n"/>
      <c r="W2109" s="421" t="n"/>
      <c r="X2109" s="421" t="n"/>
      <c r="Y2109" s="421" t="n"/>
      <c r="Z2109" s="421" t="n"/>
      <c r="AA2109" s="421" t="n"/>
      <c r="AB2109" s="421" t="n"/>
      <c r="AC2109" s="421" t="n"/>
      <c r="AD2109" s="421" t="n"/>
      <c r="AE2109" s="421" t="n"/>
      <c r="AF2109" s="421" t="n"/>
      <c r="AG2109" s="421" t="n"/>
      <c r="AH2109" s="421" t="n"/>
      <c r="AI2109" s="421" t="n"/>
      <c r="AJ2109" s="297" t="n"/>
      <c r="AK2109" s="297" t="n"/>
      <c r="AL2109" s="284" t="n"/>
      <c r="AM2109" s="297" t="n"/>
      <c r="AN2109" s="285" t="n"/>
      <c r="AO2109" s="297" t="n"/>
      <c r="AP2109" s="297" t="n"/>
      <c r="AQ2109" s="297" t="n"/>
      <c r="AR2109" s="297" t="n"/>
      <c r="AS2109" s="297" t="n"/>
      <c r="AT2109" s="285" t="n"/>
      <c r="AU2109" s="297" t="n"/>
      <c r="AV2109" s="297" t="n"/>
      <c r="AW2109" s="297" t="n"/>
      <c r="AX2109" s="297" t="n"/>
      <c r="AY2109" s="286" t="n"/>
      <c r="AZ2109" s="286" t="n"/>
      <c r="BA2109" s="287" t="n"/>
      <c r="BB2109" s="286" t="n"/>
      <c r="BC2109" s="286" t="n"/>
      <c r="BD2109" s="286" t="n"/>
      <c r="BE2109" s="286" t="n"/>
      <c r="BF2109" s="286" t="n"/>
      <c r="BG2109" s="286" t="n"/>
      <c r="BH2109" s="297" t="n"/>
      <c r="BI2109" s="297" t="n"/>
      <c r="BJ2109" s="297" t="n"/>
      <c r="BK2109" s="297" t="n"/>
      <c r="BL2109" s="297" t="n"/>
      <c r="BM2109" s="297" t="n"/>
      <c r="BN2109" s="297" t="n"/>
      <c r="BO2109" s="285" t="n"/>
      <c r="BP2109" s="297" t="n"/>
      <c r="BQ2109" s="297" t="n"/>
      <c r="BR2109" s="297" t="n"/>
      <c r="BS2109" s="297" t="n"/>
      <c r="BT2109" s="297" t="n"/>
      <c r="BU2109" s="297" t="n"/>
      <c r="BV2109" s="297" t="n"/>
      <c r="BW2109" s="288" t="n"/>
      <c r="BX2109" s="276">
        <f>SUM(IF(COUNTIF(MediaScorecard!CC2596, "*1.*"), 2, 0), IF(COUNTIF(MediaScorecard!CC2596, "*2.*"), 2, 0), IF(COUNTIF(MediaScorecard!CC2596, "*3.*"), 2, 0), IF(COUNTIF(MediaScorecard!CC2596, "*4.*"), 2, 0), IF(COUNTIF(MediaScorecard!CC2596, "*5.*"), 2, 0), IF(COUNTIF(MediaScorecard!CC2596, "*6.*"), 2, 0))</f>
        <v/>
      </c>
      <c r="BY2109" s="277">
        <f t="array" ref="BY2109">SUM(VALUE(AT2109),VALUE(AU2109),VALUE(AV2109),VALUE(AW2109),VALUE(AX2109),VALUE(AY2109),VALUE(AZ2109),VALUE(BB2109),VALUE(BC2109),VALUE(BD2109),VALUE(BE2109),VALUE(BF2109),VALUE(BG2109),VALUE(BH2109),VALUE(BI2109),VALUE(BJ2109),VALUE(BK2109),VALUE(BL2109),VALUE(BM2109),VALUE(BN2109),VALUE(BO2109),VALUE(BP2109),VALUE(BQ2109),VALUE(BR2109),VALUE(BS2109),VALUE(BT2109),VALUE(BU2109),VALUE(BV2109),VALUE(BW2109))</f>
        <v/>
      </c>
      <c r="BZ2109" s="307" t="n"/>
      <c r="CA2109" s="307" t="n"/>
      <c r="CB2109" s="307" t="n"/>
      <c r="CC2109" s="307" t="n"/>
      <c r="CD2109" s="307" t="n"/>
      <c r="CE2109" s="307" t="n"/>
      <c r="CF2109" s="307" t="n"/>
      <c r="CG2109" s="307" t="n"/>
      <c r="CH2109" s="307" t="n"/>
      <c r="CI2109" s="307" t="n"/>
      <c r="CJ2109" s="307" t="n"/>
      <c r="CK2109" s="307" t="n"/>
      <c r="CL2109" s="307" t="n"/>
      <c r="CM2109" s="307" t="n"/>
      <c r="CN2109" s="307" t="n"/>
      <c r="CO2109" s="307" t="n"/>
      <c r="CP2109" s="307" t="n"/>
      <c r="CQ2109" s="307" t="n"/>
      <c r="CR2109" s="279" t="n"/>
      <c r="CS2109" s="280" t="n"/>
      <c r="CT2109" s="421">
        <f>(IF(OR(MediaScorecard!BG2596="x", MediaScorecard!BH2596="x",MediaScorecard!BI2596="x",MediaScorecard!BJ2596="x",MediaScorecard!BK2596="x"),1, 2))</f>
        <v/>
      </c>
      <c r="CU2109" s="308" t="n"/>
      <c r="CV2109" s="308" t="n"/>
      <c r="CW2109" s="308" t="n"/>
      <c r="CX2109" s="309" t="n"/>
      <c r="CY2109" s="308" t="n"/>
      <c r="CZ2109" s="308" t="n"/>
      <c r="DA2109" s="308" t="n"/>
    </row>
    <row r="2110" ht="21" customHeight="1" s="590">
      <c r="A2110" s="421" t="n"/>
      <c r="B2110" s="270" t="n"/>
      <c r="C2110" s="269" t="n"/>
      <c r="D2110" s="267" t="n"/>
      <c r="E2110" s="267" t="n"/>
      <c r="F2110" s="268" t="n"/>
      <c r="G2110" s="421" t="n"/>
      <c r="H2110" s="269" t="n"/>
      <c r="I2110" s="421" t="n"/>
      <c r="J2110" s="421" t="n"/>
      <c r="K2110" s="421" t="n"/>
      <c r="L2110" s="421" t="n"/>
      <c r="M2110" s="421" t="n"/>
      <c r="N2110" s="421" t="n"/>
      <c r="O2110" s="421" t="n"/>
      <c r="P2110" s="421" t="n"/>
      <c r="Q2110" s="421" t="n"/>
      <c r="R2110" s="270" t="n"/>
      <c r="S2110" s="421" t="n"/>
      <c r="T2110" s="421" t="n"/>
      <c r="U2110" s="421" t="n"/>
      <c r="V2110" s="421" t="n"/>
      <c r="W2110" s="421" t="n"/>
      <c r="X2110" s="421" t="n"/>
      <c r="Y2110" s="421" t="n"/>
      <c r="Z2110" s="421" t="n"/>
      <c r="AA2110" s="421" t="n"/>
      <c r="AB2110" s="421" t="n"/>
      <c r="AC2110" s="421" t="n"/>
      <c r="AD2110" s="421" t="n"/>
      <c r="AE2110" s="421" t="n"/>
      <c r="AF2110" s="421" t="n"/>
      <c r="AG2110" s="421" t="n"/>
      <c r="AH2110" s="421" t="n"/>
      <c r="AI2110" s="421" t="n"/>
      <c r="AJ2110" s="297" t="n"/>
      <c r="AK2110" s="297" t="n"/>
      <c r="AL2110" s="284" t="n"/>
      <c r="AM2110" s="297" t="n"/>
      <c r="AN2110" s="285" t="n"/>
      <c r="AO2110" s="297" t="n"/>
      <c r="AP2110" s="297" t="n"/>
      <c r="AQ2110" s="297" t="n"/>
      <c r="AR2110" s="297" t="n"/>
      <c r="AS2110" s="297" t="n"/>
      <c r="AT2110" s="285" t="n"/>
      <c r="AU2110" s="297" t="n"/>
      <c r="AV2110" s="297" t="n"/>
      <c r="AW2110" s="297" t="n"/>
      <c r="AX2110" s="297" t="n"/>
      <c r="AY2110" s="286" t="n"/>
      <c r="AZ2110" s="286" t="n"/>
      <c r="BA2110" s="287" t="n"/>
      <c r="BB2110" s="286" t="n"/>
      <c r="BC2110" s="286" t="n"/>
      <c r="BD2110" s="286" t="n"/>
      <c r="BE2110" s="286" t="n"/>
      <c r="BF2110" s="286" t="n"/>
      <c r="BG2110" s="286" t="n"/>
      <c r="BH2110" s="297" t="n"/>
      <c r="BI2110" s="297" t="n"/>
      <c r="BJ2110" s="297" t="n"/>
      <c r="BK2110" s="297" t="n"/>
      <c r="BL2110" s="297" t="n"/>
      <c r="BM2110" s="297" t="n"/>
      <c r="BN2110" s="297" t="n"/>
      <c r="BO2110" s="285" t="n"/>
      <c r="BP2110" s="297" t="n"/>
      <c r="BQ2110" s="297" t="n"/>
      <c r="BR2110" s="297" t="n"/>
      <c r="BS2110" s="297" t="n"/>
      <c r="BT2110" s="297" t="n"/>
      <c r="BU2110" s="297" t="n"/>
      <c r="BV2110" s="297" t="n"/>
      <c r="BW2110" s="288" t="n"/>
      <c r="BX2110" s="276">
        <f>SUM(IF(COUNTIF(MediaScorecard!CC2597, "*1.*"), 2, 0), IF(COUNTIF(MediaScorecard!CC2597, "*2.*"), 2, 0), IF(COUNTIF(MediaScorecard!CC2597, "*3.*"), 2, 0), IF(COUNTIF(MediaScorecard!CC2597, "*4.*"), 2, 0), IF(COUNTIF(MediaScorecard!CC2597, "*5.*"), 2, 0), IF(COUNTIF(MediaScorecard!CC2597, "*6.*"), 2, 0))</f>
        <v/>
      </c>
      <c r="BY2110" s="277">
        <f t="array" ref="BY2110">SUM(VALUE(AT2110),VALUE(AU2110),VALUE(AV2110),VALUE(AW2110),VALUE(AX2110),VALUE(AY2110),VALUE(AZ2110),VALUE(BB2110),VALUE(BC2110),VALUE(BD2110),VALUE(BE2110),VALUE(BF2110),VALUE(BG2110),VALUE(BH2110),VALUE(BI2110),VALUE(BJ2110),VALUE(BK2110),VALUE(BL2110),VALUE(BM2110),VALUE(BN2110),VALUE(BO2110),VALUE(BP2110),VALUE(BQ2110),VALUE(BR2110),VALUE(BS2110),VALUE(BT2110),VALUE(BU2110),VALUE(BV2110),VALUE(BW2110))</f>
        <v/>
      </c>
      <c r="BZ2110" s="307" t="n"/>
      <c r="CA2110" s="307" t="n"/>
      <c r="CB2110" s="307" t="n"/>
      <c r="CC2110" s="307" t="n"/>
      <c r="CD2110" s="307" t="n"/>
      <c r="CE2110" s="307" t="n"/>
      <c r="CF2110" s="307" t="n"/>
      <c r="CG2110" s="307" t="n"/>
      <c r="CH2110" s="307" t="n"/>
      <c r="CI2110" s="307" t="n"/>
      <c r="CJ2110" s="307" t="n"/>
      <c r="CK2110" s="307" t="n"/>
      <c r="CL2110" s="307" t="n"/>
      <c r="CM2110" s="307" t="n"/>
      <c r="CN2110" s="307" t="n"/>
      <c r="CO2110" s="307" t="n"/>
      <c r="CP2110" s="307" t="n"/>
      <c r="CQ2110" s="307" t="n"/>
      <c r="CR2110" s="279" t="n"/>
      <c r="CS2110" s="280" t="n"/>
      <c r="CT2110" s="421">
        <f>(IF(OR(MediaScorecard!BG2597="x", MediaScorecard!BH2597="x",MediaScorecard!BI2597="x",MediaScorecard!BJ2597="x",MediaScorecard!BK2597="x"),1, 2))</f>
        <v/>
      </c>
      <c r="CU2110" s="308" t="n"/>
      <c r="CV2110" s="308" t="n"/>
      <c r="CW2110" s="308" t="n"/>
      <c r="CX2110" s="309" t="n"/>
      <c r="CY2110" s="308" t="n"/>
      <c r="CZ2110" s="308" t="n"/>
      <c r="DA2110" s="308" t="n"/>
    </row>
    <row r="2111" ht="21" customHeight="1" s="590">
      <c r="A2111" s="421" t="n"/>
      <c r="B2111" s="270" t="n"/>
      <c r="C2111" s="269" t="n"/>
      <c r="D2111" s="267" t="n"/>
      <c r="E2111" s="267" t="n"/>
      <c r="F2111" s="268" t="n"/>
      <c r="G2111" s="421" t="n"/>
      <c r="H2111" s="269" t="n"/>
      <c r="I2111" s="421" t="n"/>
      <c r="J2111" s="421" t="n"/>
      <c r="K2111" s="421" t="n"/>
      <c r="L2111" s="421" t="n"/>
      <c r="M2111" s="421" t="n"/>
      <c r="N2111" s="421" t="n"/>
      <c r="O2111" s="421" t="n"/>
      <c r="P2111" s="421" t="n"/>
      <c r="Q2111" s="421" t="n"/>
      <c r="R2111" s="270" t="n"/>
      <c r="S2111" s="421" t="n"/>
      <c r="T2111" s="421" t="n"/>
      <c r="U2111" s="421" t="n"/>
      <c r="V2111" s="421" t="n"/>
      <c r="W2111" s="421" t="n"/>
      <c r="X2111" s="421" t="n"/>
      <c r="Y2111" s="421" t="n"/>
      <c r="Z2111" s="421" t="n"/>
      <c r="AA2111" s="421" t="n"/>
      <c r="AB2111" s="421" t="n"/>
      <c r="AC2111" s="421" t="n"/>
      <c r="AD2111" s="421" t="n"/>
      <c r="AE2111" s="421" t="n"/>
      <c r="AF2111" s="421" t="n"/>
      <c r="AG2111" s="421" t="n"/>
      <c r="AH2111" s="421" t="n"/>
      <c r="AI2111" s="421" t="n"/>
      <c r="AJ2111" s="297" t="n"/>
      <c r="AK2111" s="297" t="n"/>
      <c r="AL2111" s="284" t="n"/>
      <c r="AM2111" s="297" t="n"/>
      <c r="AN2111" s="285" t="n"/>
      <c r="AO2111" s="297" t="n"/>
      <c r="AP2111" s="297" t="n"/>
      <c r="AQ2111" s="297" t="n"/>
      <c r="AR2111" s="297" t="n"/>
      <c r="AS2111" s="297" t="n"/>
      <c r="AT2111" s="285" t="n"/>
      <c r="AU2111" s="297" t="n"/>
      <c r="AV2111" s="297" t="n"/>
      <c r="AW2111" s="297" t="n"/>
      <c r="AX2111" s="297" t="n"/>
      <c r="AY2111" s="286" t="n"/>
      <c r="AZ2111" s="286" t="n"/>
      <c r="BA2111" s="287" t="n"/>
      <c r="BB2111" s="286" t="n"/>
      <c r="BC2111" s="286" t="n"/>
      <c r="BD2111" s="286" t="n"/>
      <c r="BE2111" s="286" t="n"/>
      <c r="BF2111" s="286" t="n"/>
      <c r="BG2111" s="286" t="n"/>
      <c r="BH2111" s="297" t="n"/>
      <c r="BI2111" s="297" t="n"/>
      <c r="BJ2111" s="297" t="n"/>
      <c r="BK2111" s="297" t="n"/>
      <c r="BL2111" s="297" t="n"/>
      <c r="BM2111" s="297" t="n"/>
      <c r="BN2111" s="297" t="n"/>
      <c r="BO2111" s="285" t="n"/>
      <c r="BP2111" s="297" t="n"/>
      <c r="BQ2111" s="297" t="n"/>
      <c r="BR2111" s="297" t="n"/>
      <c r="BS2111" s="297" t="n"/>
      <c r="BT2111" s="297" t="n"/>
      <c r="BU2111" s="297" t="n"/>
      <c r="BV2111" s="297" t="n"/>
      <c r="BW2111" s="288" t="n"/>
      <c r="BX2111" s="276">
        <f>SUM(IF(COUNTIF(MediaScorecard!CC2598, "*1.*"), 2, 0), IF(COUNTIF(MediaScorecard!CC2598, "*2.*"), 2, 0), IF(COUNTIF(MediaScorecard!CC2598, "*3.*"), 2, 0), IF(COUNTIF(MediaScorecard!CC2598, "*4.*"), 2, 0), IF(COUNTIF(MediaScorecard!CC2598, "*5.*"), 2, 0), IF(COUNTIF(MediaScorecard!CC2598, "*6.*"), 2, 0))</f>
        <v/>
      </c>
      <c r="BY2111" s="277">
        <f t="array" ref="BY2111">SUM(VALUE(AT2111),VALUE(AU2111),VALUE(AV2111),VALUE(AW2111),VALUE(AX2111),VALUE(AY2111),VALUE(AZ2111),VALUE(BB2111),VALUE(BC2111),VALUE(BD2111),VALUE(BE2111),VALUE(BF2111),VALUE(BG2111),VALUE(BH2111),VALUE(BI2111),VALUE(BJ2111),VALUE(BK2111),VALUE(BL2111),VALUE(BM2111),VALUE(BN2111),VALUE(BO2111),VALUE(BP2111),VALUE(BQ2111),VALUE(BR2111),VALUE(BS2111),VALUE(BT2111),VALUE(BU2111),VALUE(BV2111),VALUE(BW2111))</f>
        <v/>
      </c>
      <c r="BZ2111" s="307" t="n"/>
      <c r="CA2111" s="307" t="n"/>
      <c r="CB2111" s="307" t="n"/>
      <c r="CC2111" s="307" t="n"/>
      <c r="CD2111" s="307" t="n"/>
      <c r="CE2111" s="307" t="n"/>
      <c r="CF2111" s="307" t="n"/>
      <c r="CG2111" s="307" t="n"/>
      <c r="CH2111" s="307" t="n"/>
      <c r="CI2111" s="307" t="n"/>
      <c r="CJ2111" s="307" t="n"/>
      <c r="CK2111" s="307" t="n"/>
      <c r="CL2111" s="307" t="n"/>
      <c r="CM2111" s="307" t="n"/>
      <c r="CN2111" s="307" t="n"/>
      <c r="CO2111" s="307" t="n"/>
      <c r="CP2111" s="307" t="n"/>
      <c r="CQ2111" s="307" t="n"/>
      <c r="CR2111" s="279" t="n"/>
      <c r="CS2111" s="280" t="n"/>
      <c r="CT2111" s="421">
        <f>(IF(OR(MediaScorecard!BG2598="x", MediaScorecard!BH2598="x",MediaScorecard!BI2598="x",MediaScorecard!BJ2598="x",MediaScorecard!BK2598="x"),1, 2))</f>
        <v/>
      </c>
      <c r="CU2111" s="308" t="n"/>
      <c r="CV2111" s="308" t="n"/>
      <c r="CW2111" s="308" t="n"/>
      <c r="CX2111" s="309" t="n"/>
      <c r="CY2111" s="308" t="n"/>
      <c r="CZ2111" s="308" t="n"/>
      <c r="DA2111" s="308" t="n"/>
    </row>
    <row r="2112" ht="21" customHeight="1" s="590">
      <c r="A2112" s="421" t="n"/>
      <c r="B2112" s="270" t="n"/>
      <c r="C2112" s="269" t="n"/>
      <c r="D2112" s="267" t="n"/>
      <c r="E2112" s="267" t="n"/>
      <c r="F2112" s="268" t="n"/>
      <c r="G2112" s="421" t="n"/>
      <c r="H2112" s="269" t="n"/>
      <c r="I2112" s="421" t="n"/>
      <c r="J2112" s="421" t="n"/>
      <c r="K2112" s="421" t="n"/>
      <c r="L2112" s="421" t="n"/>
      <c r="M2112" s="421" t="n"/>
      <c r="N2112" s="421" t="n"/>
      <c r="O2112" s="421" t="n"/>
      <c r="P2112" s="421" t="n"/>
      <c r="Q2112" s="421" t="n"/>
      <c r="R2112" s="270" t="n"/>
      <c r="S2112" s="421" t="n"/>
      <c r="T2112" s="421" t="n"/>
      <c r="U2112" s="421" t="n"/>
      <c r="V2112" s="421" t="n"/>
      <c r="W2112" s="421" t="n"/>
      <c r="X2112" s="421" t="n"/>
      <c r="Y2112" s="421" t="n"/>
      <c r="Z2112" s="421" t="n"/>
      <c r="AA2112" s="421" t="n"/>
      <c r="AB2112" s="421" t="n"/>
      <c r="AC2112" s="421" t="n"/>
      <c r="AD2112" s="421" t="n"/>
      <c r="AE2112" s="421" t="n"/>
      <c r="AF2112" s="421" t="n"/>
      <c r="AG2112" s="421" t="n"/>
      <c r="AH2112" s="421" t="n"/>
      <c r="AI2112" s="421" t="n"/>
      <c r="AJ2112" s="297" t="n"/>
      <c r="AK2112" s="297" t="n"/>
      <c r="AL2112" s="284" t="n"/>
      <c r="AM2112" s="297" t="n"/>
      <c r="AN2112" s="285" t="n"/>
      <c r="AO2112" s="297" t="n"/>
      <c r="AP2112" s="297" t="n"/>
      <c r="AQ2112" s="297" t="n"/>
      <c r="AR2112" s="297" t="n"/>
      <c r="AS2112" s="297" t="n"/>
      <c r="AT2112" s="285" t="n"/>
      <c r="AU2112" s="297" t="n"/>
      <c r="AV2112" s="297" t="n"/>
      <c r="AW2112" s="297" t="n"/>
      <c r="AX2112" s="297" t="n"/>
      <c r="AY2112" s="286" t="n"/>
      <c r="AZ2112" s="286" t="n"/>
      <c r="BA2112" s="287" t="n"/>
      <c r="BB2112" s="286" t="n"/>
      <c r="BC2112" s="286" t="n"/>
      <c r="BD2112" s="286" t="n"/>
      <c r="BE2112" s="286" t="n"/>
      <c r="BF2112" s="286" t="n"/>
      <c r="BG2112" s="286" t="n"/>
      <c r="BH2112" s="297" t="n"/>
      <c r="BI2112" s="297" t="n"/>
      <c r="BJ2112" s="297" t="n"/>
      <c r="BK2112" s="297" t="n"/>
      <c r="BL2112" s="297" t="n"/>
      <c r="BM2112" s="297" t="n"/>
      <c r="BN2112" s="297" t="n"/>
      <c r="BO2112" s="285" t="n"/>
      <c r="BP2112" s="297" t="n"/>
      <c r="BQ2112" s="297" t="n"/>
      <c r="BR2112" s="297" t="n"/>
      <c r="BS2112" s="297" t="n"/>
      <c r="BT2112" s="297" t="n"/>
      <c r="BU2112" s="297" t="n"/>
      <c r="BV2112" s="297" t="n"/>
      <c r="BW2112" s="288" t="n"/>
      <c r="BX2112" s="276">
        <f>SUM(IF(COUNTIF(MediaScorecard!CC2599, "*1.*"), 2, 0), IF(COUNTIF(MediaScorecard!CC2599, "*2.*"), 2, 0), IF(COUNTIF(MediaScorecard!CC2599, "*3.*"), 2, 0), IF(COUNTIF(MediaScorecard!CC2599, "*4.*"), 2, 0), IF(COUNTIF(MediaScorecard!CC2599, "*5.*"), 2, 0), IF(COUNTIF(MediaScorecard!CC2599, "*6.*"), 2, 0))</f>
        <v/>
      </c>
      <c r="BY2112" s="277">
        <f t="array" ref="BY2112">SUM(VALUE(AT2112),VALUE(AU2112),VALUE(AV2112),VALUE(AW2112),VALUE(AX2112),VALUE(AY2112),VALUE(AZ2112),VALUE(BB2112),VALUE(BC2112),VALUE(BD2112),VALUE(BE2112),VALUE(BF2112),VALUE(BG2112),VALUE(BH2112),VALUE(BI2112),VALUE(BJ2112),VALUE(BK2112),VALUE(BL2112),VALUE(BM2112),VALUE(BN2112),VALUE(BO2112),VALUE(BP2112),VALUE(BQ2112),VALUE(BR2112),VALUE(BS2112),VALUE(BT2112),VALUE(BU2112),VALUE(BV2112),VALUE(BW2112))</f>
        <v/>
      </c>
      <c r="BZ2112" s="307" t="n"/>
      <c r="CA2112" s="307" t="n"/>
      <c r="CB2112" s="307" t="n"/>
      <c r="CC2112" s="307" t="n"/>
      <c r="CD2112" s="307" t="n"/>
      <c r="CE2112" s="307" t="n"/>
      <c r="CF2112" s="307" t="n"/>
      <c r="CG2112" s="307" t="n"/>
      <c r="CH2112" s="307" t="n"/>
      <c r="CI2112" s="307" t="n"/>
      <c r="CJ2112" s="307" t="n"/>
      <c r="CK2112" s="307" t="n"/>
      <c r="CL2112" s="307" t="n"/>
      <c r="CM2112" s="307" t="n"/>
      <c r="CN2112" s="307" t="n"/>
      <c r="CO2112" s="307" t="n"/>
      <c r="CP2112" s="307" t="n"/>
      <c r="CQ2112" s="307" t="n"/>
      <c r="CR2112" s="279" t="n"/>
      <c r="CS2112" s="280" t="n"/>
      <c r="CT2112" s="421">
        <f>(IF(OR(MediaScorecard!BG2599="x", MediaScorecard!BH2599="x",MediaScorecard!BI2599="x",MediaScorecard!BJ2599="x",MediaScorecard!BK2599="x"),1, 2))</f>
        <v/>
      </c>
      <c r="CU2112" s="308" t="n"/>
      <c r="CV2112" s="308" t="n"/>
      <c r="CW2112" s="308" t="n"/>
      <c r="CX2112" s="309" t="n"/>
      <c r="CY2112" s="308" t="n"/>
      <c r="CZ2112" s="308" t="n"/>
      <c r="DA2112" s="308" t="n"/>
    </row>
    <row r="2113" ht="21" customHeight="1" s="590">
      <c r="A2113" s="421" t="n"/>
      <c r="B2113" s="270" t="n"/>
      <c r="C2113" s="269" t="n"/>
      <c r="D2113" s="267" t="n"/>
      <c r="E2113" s="267" t="n"/>
      <c r="F2113" s="268" t="n"/>
      <c r="G2113" s="421" t="n"/>
      <c r="H2113" s="269" t="n"/>
      <c r="I2113" s="421" t="n"/>
      <c r="J2113" s="421" t="n"/>
      <c r="K2113" s="421" t="n"/>
      <c r="L2113" s="421" t="n"/>
      <c r="M2113" s="421" t="n"/>
      <c r="N2113" s="421" t="n"/>
      <c r="O2113" s="421" t="n"/>
      <c r="P2113" s="421" t="n"/>
      <c r="Q2113" s="421" t="n"/>
      <c r="R2113" s="270" t="n"/>
      <c r="S2113" s="421" t="n"/>
      <c r="T2113" s="421" t="n"/>
      <c r="U2113" s="421" t="n"/>
      <c r="V2113" s="421" t="n"/>
      <c r="W2113" s="421" t="n"/>
      <c r="X2113" s="421" t="n"/>
      <c r="Y2113" s="421" t="n"/>
      <c r="Z2113" s="421" t="n"/>
      <c r="AA2113" s="421" t="n"/>
      <c r="AB2113" s="421" t="n"/>
      <c r="AC2113" s="421" t="n"/>
      <c r="AD2113" s="421" t="n"/>
      <c r="AE2113" s="421" t="n"/>
      <c r="AF2113" s="421" t="n"/>
      <c r="AG2113" s="421" t="n"/>
      <c r="AH2113" s="421" t="n"/>
      <c r="AI2113" s="421" t="n"/>
      <c r="AJ2113" s="297" t="n"/>
      <c r="AK2113" s="297" t="n"/>
      <c r="AL2113" s="284" t="n"/>
      <c r="AM2113" s="297" t="n"/>
      <c r="AN2113" s="285" t="n"/>
      <c r="AO2113" s="297" t="n"/>
      <c r="AP2113" s="297" t="n"/>
      <c r="AQ2113" s="297" t="n"/>
      <c r="AR2113" s="297" t="n"/>
      <c r="AS2113" s="297" t="n"/>
      <c r="AT2113" s="285" t="n"/>
      <c r="AU2113" s="297" t="n"/>
      <c r="AV2113" s="297" t="n"/>
      <c r="AW2113" s="297" t="n"/>
      <c r="AX2113" s="297" t="n"/>
      <c r="AY2113" s="286" t="n"/>
      <c r="AZ2113" s="286" t="n"/>
      <c r="BA2113" s="287" t="n"/>
      <c r="BB2113" s="286" t="n"/>
      <c r="BC2113" s="286" t="n"/>
      <c r="BD2113" s="286" t="n"/>
      <c r="BE2113" s="286" t="n"/>
      <c r="BF2113" s="286" t="n"/>
      <c r="BG2113" s="286" t="n"/>
      <c r="BH2113" s="297" t="n"/>
      <c r="BI2113" s="297" t="n"/>
      <c r="BJ2113" s="297" t="n"/>
      <c r="BK2113" s="297" t="n"/>
      <c r="BL2113" s="297" t="n"/>
      <c r="BM2113" s="297" t="n"/>
      <c r="BN2113" s="297" t="n"/>
      <c r="BO2113" s="285" t="n"/>
      <c r="BP2113" s="297" t="n"/>
      <c r="BQ2113" s="297" t="n"/>
      <c r="BR2113" s="297" t="n"/>
      <c r="BS2113" s="297" t="n"/>
      <c r="BT2113" s="297" t="n"/>
      <c r="BU2113" s="297" t="n"/>
      <c r="BV2113" s="297" t="n"/>
      <c r="BW2113" s="288" t="n"/>
      <c r="BX2113" s="276">
        <f>SUM(IF(COUNTIF(MediaScorecard!CC2600, "*1.*"), 2, 0), IF(COUNTIF(MediaScorecard!CC2600, "*2.*"), 2, 0), IF(COUNTIF(MediaScorecard!CC2600, "*3.*"), 2, 0), IF(COUNTIF(MediaScorecard!CC2600, "*4.*"), 2, 0), IF(COUNTIF(MediaScorecard!CC2600, "*5.*"), 2, 0), IF(COUNTIF(MediaScorecard!CC2600, "*6.*"), 2, 0))</f>
        <v/>
      </c>
      <c r="BY2113" s="277">
        <f t="array" ref="BY2113">SUM(VALUE(AT2113),VALUE(AU2113),VALUE(AV2113),VALUE(AW2113),VALUE(AX2113),VALUE(AY2113),VALUE(AZ2113),VALUE(BB2113),VALUE(BC2113),VALUE(BD2113),VALUE(BE2113),VALUE(BF2113),VALUE(BG2113),VALUE(BH2113),VALUE(BI2113),VALUE(BJ2113),VALUE(BK2113),VALUE(BL2113),VALUE(BM2113),VALUE(BN2113),VALUE(BO2113),VALUE(BP2113),VALUE(BQ2113),VALUE(BR2113),VALUE(BS2113),VALUE(BT2113),VALUE(BU2113),VALUE(BV2113),VALUE(BW2113))</f>
        <v/>
      </c>
      <c r="BZ2113" s="307" t="n"/>
      <c r="CA2113" s="307" t="n"/>
      <c r="CB2113" s="307" t="n"/>
      <c r="CC2113" s="307" t="n"/>
      <c r="CD2113" s="307" t="n"/>
      <c r="CE2113" s="307" t="n"/>
      <c r="CF2113" s="307" t="n"/>
      <c r="CG2113" s="307" t="n"/>
      <c r="CH2113" s="307" t="n"/>
      <c r="CI2113" s="307" t="n"/>
      <c r="CJ2113" s="307" t="n"/>
      <c r="CK2113" s="307" t="n"/>
      <c r="CL2113" s="307" t="n"/>
      <c r="CM2113" s="307" t="n"/>
      <c r="CN2113" s="307" t="n"/>
      <c r="CO2113" s="307" t="n"/>
      <c r="CP2113" s="307" t="n"/>
      <c r="CQ2113" s="307" t="n"/>
      <c r="CR2113" s="279" t="n"/>
      <c r="CS2113" s="280" t="n"/>
      <c r="CT2113" s="421">
        <f>(IF(OR(MediaScorecard!BG2600="x", MediaScorecard!BH2600="x",MediaScorecard!BI2600="x",MediaScorecard!BJ2600="x",MediaScorecard!BK2600="x"),1, 2))</f>
        <v/>
      </c>
      <c r="CU2113" s="308" t="n"/>
      <c r="CV2113" s="308" t="n"/>
      <c r="CW2113" s="308" t="n"/>
      <c r="CX2113" s="309" t="n"/>
      <c r="CY2113" s="308" t="n"/>
      <c r="CZ2113" s="308" t="n"/>
      <c r="DA2113" s="308" t="n"/>
    </row>
    <row r="2114" ht="21" customHeight="1" s="590">
      <c r="A2114" s="421" t="n"/>
      <c r="B2114" s="270" t="n"/>
      <c r="C2114" s="269" t="n"/>
      <c r="D2114" s="267" t="n"/>
      <c r="E2114" s="267" t="n"/>
      <c r="F2114" s="268" t="n"/>
      <c r="G2114" s="421" t="n"/>
      <c r="H2114" s="269" t="n"/>
      <c r="I2114" s="421" t="n"/>
      <c r="J2114" s="421" t="n"/>
      <c r="K2114" s="421" t="n"/>
      <c r="L2114" s="421" t="n"/>
      <c r="M2114" s="421" t="n"/>
      <c r="N2114" s="421" t="n"/>
      <c r="O2114" s="421" t="n"/>
      <c r="P2114" s="421" t="n"/>
      <c r="Q2114" s="421" t="n"/>
      <c r="R2114" s="270" t="n"/>
      <c r="S2114" s="421" t="n"/>
      <c r="T2114" s="421" t="n"/>
      <c r="U2114" s="421" t="n"/>
      <c r="V2114" s="421" t="n"/>
      <c r="W2114" s="421" t="n"/>
      <c r="X2114" s="421" t="n"/>
      <c r="Y2114" s="421" t="n"/>
      <c r="Z2114" s="421" t="n"/>
      <c r="AA2114" s="421" t="n"/>
      <c r="AB2114" s="421" t="n"/>
      <c r="AC2114" s="421" t="n"/>
      <c r="AD2114" s="421" t="n"/>
      <c r="AE2114" s="421" t="n"/>
      <c r="AF2114" s="421" t="n"/>
      <c r="AG2114" s="421" t="n"/>
      <c r="AH2114" s="421" t="n"/>
      <c r="AI2114" s="421" t="n"/>
      <c r="AJ2114" s="297" t="n"/>
      <c r="AK2114" s="297" t="n"/>
      <c r="AL2114" s="284" t="n"/>
      <c r="AM2114" s="297" t="n"/>
      <c r="AN2114" s="285" t="n"/>
      <c r="AO2114" s="297" t="n"/>
      <c r="AP2114" s="297" t="n"/>
      <c r="AQ2114" s="297" t="n"/>
      <c r="AR2114" s="297" t="n"/>
      <c r="AS2114" s="297" t="n"/>
      <c r="AT2114" s="285" t="n"/>
      <c r="AU2114" s="297" t="n"/>
      <c r="AV2114" s="297" t="n"/>
      <c r="AW2114" s="297" t="n"/>
      <c r="AX2114" s="297" t="n"/>
      <c r="AY2114" s="286" t="n"/>
      <c r="AZ2114" s="286" t="n"/>
      <c r="BA2114" s="287" t="n"/>
      <c r="BB2114" s="286" t="n"/>
      <c r="BC2114" s="286" t="n"/>
      <c r="BD2114" s="286" t="n"/>
      <c r="BE2114" s="286" t="n"/>
      <c r="BF2114" s="286" t="n"/>
      <c r="BG2114" s="286" t="n"/>
      <c r="BH2114" s="297" t="n"/>
      <c r="BI2114" s="297" t="n"/>
      <c r="BJ2114" s="297" t="n"/>
      <c r="BK2114" s="297" t="n"/>
      <c r="BL2114" s="297" t="n"/>
      <c r="BM2114" s="297" t="n"/>
      <c r="BN2114" s="297" t="n"/>
      <c r="BO2114" s="285" t="n"/>
      <c r="BP2114" s="297" t="n"/>
      <c r="BQ2114" s="297" t="n"/>
      <c r="BR2114" s="297" t="n"/>
      <c r="BS2114" s="297" t="n"/>
      <c r="BT2114" s="297" t="n"/>
      <c r="BU2114" s="297" t="n"/>
      <c r="BV2114" s="297" t="n"/>
      <c r="BW2114" s="288" t="n"/>
      <c r="BX2114" s="276">
        <f>SUM(IF(COUNTIF(MediaScorecard!CC2601, "*1.*"), 2, 0), IF(COUNTIF(MediaScorecard!CC2601, "*2.*"), 2, 0), IF(COUNTIF(MediaScorecard!CC2601, "*3.*"), 2, 0), IF(COUNTIF(MediaScorecard!CC2601, "*4.*"), 2, 0), IF(COUNTIF(MediaScorecard!CC2601, "*5.*"), 2, 0), IF(COUNTIF(MediaScorecard!CC2601, "*6.*"), 2, 0))</f>
        <v/>
      </c>
      <c r="BY2114" s="277">
        <f t="array" ref="BY2114">SUM(VALUE(AT2114),VALUE(AU2114),VALUE(AV2114),VALUE(AW2114),VALUE(AX2114),VALUE(AY2114),VALUE(AZ2114),VALUE(BB2114),VALUE(BC2114),VALUE(BD2114),VALUE(BE2114),VALUE(BF2114),VALUE(BG2114),VALUE(BH2114),VALUE(BI2114),VALUE(BJ2114),VALUE(BK2114),VALUE(BL2114),VALUE(BM2114),VALUE(BN2114),VALUE(BO2114),VALUE(BP2114),VALUE(BQ2114),VALUE(BR2114),VALUE(BS2114),VALUE(BT2114),VALUE(BU2114),VALUE(BV2114),VALUE(BW2114))</f>
        <v/>
      </c>
      <c r="BZ2114" s="307" t="n"/>
      <c r="CA2114" s="307" t="n"/>
      <c r="CB2114" s="307" t="n"/>
      <c r="CC2114" s="307" t="n"/>
      <c r="CD2114" s="307" t="n"/>
      <c r="CE2114" s="307" t="n"/>
      <c r="CF2114" s="307" t="n"/>
      <c r="CG2114" s="307" t="n"/>
      <c r="CH2114" s="307" t="n"/>
      <c r="CI2114" s="307" t="n"/>
      <c r="CJ2114" s="307" t="n"/>
      <c r="CK2114" s="307" t="n"/>
      <c r="CL2114" s="307" t="n"/>
      <c r="CM2114" s="307" t="n"/>
      <c r="CN2114" s="307" t="n"/>
      <c r="CO2114" s="307" t="n"/>
      <c r="CP2114" s="307" t="n"/>
      <c r="CQ2114" s="307" t="n"/>
      <c r="CR2114" s="279" t="n"/>
      <c r="CS2114" s="280" t="n"/>
      <c r="CT2114" s="421">
        <f>(IF(OR(MediaScorecard!BG2601="x", MediaScorecard!BH2601="x",MediaScorecard!BI2601="x",MediaScorecard!BJ2601="x",MediaScorecard!BK2601="x"),1, 2))</f>
        <v/>
      </c>
      <c r="CU2114" s="308" t="n"/>
      <c r="CV2114" s="308" t="n"/>
      <c r="CW2114" s="308" t="n"/>
      <c r="CX2114" s="309" t="n"/>
      <c r="CY2114" s="308" t="n"/>
      <c r="CZ2114" s="308" t="n"/>
      <c r="DA2114" s="308" t="n"/>
    </row>
    <row r="2115" ht="21" customHeight="1" s="590">
      <c r="A2115" s="421" t="n"/>
      <c r="B2115" s="270" t="n"/>
      <c r="C2115" s="269" t="n"/>
      <c r="D2115" s="267" t="n"/>
      <c r="E2115" s="267" t="n"/>
      <c r="F2115" s="268" t="n"/>
      <c r="G2115" s="421" t="n"/>
      <c r="H2115" s="269" t="n"/>
      <c r="I2115" s="421" t="n"/>
      <c r="J2115" s="421" t="n"/>
      <c r="K2115" s="421" t="n"/>
      <c r="L2115" s="421" t="n"/>
      <c r="M2115" s="421" t="n"/>
      <c r="N2115" s="421" t="n"/>
      <c r="O2115" s="421" t="n"/>
      <c r="P2115" s="421" t="n"/>
      <c r="Q2115" s="421" t="n"/>
      <c r="R2115" s="270" t="n"/>
      <c r="S2115" s="421" t="n"/>
      <c r="T2115" s="421" t="n"/>
      <c r="U2115" s="421" t="n"/>
      <c r="V2115" s="421" t="n"/>
      <c r="W2115" s="421" t="n"/>
      <c r="X2115" s="421" t="n"/>
      <c r="Y2115" s="421" t="n"/>
      <c r="Z2115" s="421" t="n"/>
      <c r="AA2115" s="421" t="n"/>
      <c r="AB2115" s="421" t="n"/>
      <c r="AC2115" s="421" t="n"/>
      <c r="AD2115" s="421" t="n"/>
      <c r="AE2115" s="421" t="n"/>
      <c r="AF2115" s="421" t="n"/>
      <c r="AG2115" s="421" t="n"/>
      <c r="AH2115" s="421" t="n"/>
      <c r="AI2115" s="421" t="n"/>
      <c r="AJ2115" s="297" t="n"/>
      <c r="AK2115" s="297" t="n"/>
      <c r="AL2115" s="284" t="n"/>
      <c r="AM2115" s="297" t="n"/>
      <c r="AN2115" s="285" t="n"/>
      <c r="AO2115" s="297" t="n"/>
      <c r="AP2115" s="297" t="n"/>
      <c r="AQ2115" s="297" t="n"/>
      <c r="AR2115" s="297" t="n"/>
      <c r="AS2115" s="297" t="n"/>
      <c r="AT2115" s="285" t="n"/>
      <c r="AU2115" s="297" t="n"/>
      <c r="AV2115" s="297" t="n"/>
      <c r="AW2115" s="297" t="n"/>
      <c r="AX2115" s="297" t="n"/>
      <c r="AY2115" s="286" t="n"/>
      <c r="AZ2115" s="286" t="n"/>
      <c r="BA2115" s="287" t="n"/>
      <c r="BB2115" s="286" t="n"/>
      <c r="BC2115" s="286" t="n"/>
      <c r="BD2115" s="286" t="n"/>
      <c r="BE2115" s="286" t="n"/>
      <c r="BF2115" s="286" t="n"/>
      <c r="BG2115" s="286" t="n"/>
      <c r="BH2115" s="297" t="n"/>
      <c r="BI2115" s="297" t="n"/>
      <c r="BJ2115" s="297" t="n"/>
      <c r="BK2115" s="297" t="n"/>
      <c r="BL2115" s="297" t="n"/>
      <c r="BM2115" s="297" t="n"/>
      <c r="BN2115" s="297" t="n"/>
      <c r="BO2115" s="285" t="n"/>
      <c r="BP2115" s="297" t="n"/>
      <c r="BQ2115" s="297" t="n"/>
      <c r="BR2115" s="297" t="n"/>
      <c r="BS2115" s="297" t="n"/>
      <c r="BT2115" s="297" t="n"/>
      <c r="BU2115" s="297" t="n"/>
      <c r="BV2115" s="297" t="n"/>
      <c r="BW2115" s="288" t="n"/>
      <c r="BX2115" s="276">
        <f>SUM(IF(COUNTIF(MediaScorecard!CC2602, "*1.*"), 2, 0), IF(COUNTIF(MediaScorecard!CC2602, "*2.*"), 2, 0), IF(COUNTIF(MediaScorecard!CC2602, "*3.*"), 2, 0), IF(COUNTIF(MediaScorecard!CC2602, "*4.*"), 2, 0), IF(COUNTIF(MediaScorecard!CC2602, "*5.*"), 2, 0), IF(COUNTIF(MediaScorecard!CC2602, "*6.*"), 2, 0))</f>
        <v/>
      </c>
      <c r="BY2115" s="277">
        <f t="array" ref="BY2115">SUM(VALUE(AT2115),VALUE(AU2115),VALUE(AV2115),VALUE(AW2115),VALUE(AX2115),VALUE(AY2115),VALUE(AZ2115),VALUE(BB2115),VALUE(BC2115),VALUE(BD2115),VALUE(BE2115),VALUE(BF2115),VALUE(BG2115),VALUE(BH2115),VALUE(BI2115),VALUE(BJ2115),VALUE(BK2115),VALUE(BL2115),VALUE(BM2115),VALUE(BN2115),VALUE(BO2115),VALUE(BP2115),VALUE(BQ2115),VALUE(BR2115),VALUE(BS2115),VALUE(BT2115),VALUE(BU2115),VALUE(BV2115),VALUE(BW2115))</f>
        <v/>
      </c>
      <c r="BZ2115" s="307" t="n"/>
      <c r="CA2115" s="307" t="n"/>
      <c r="CB2115" s="307" t="n"/>
      <c r="CC2115" s="307" t="n"/>
      <c r="CD2115" s="307" t="n"/>
      <c r="CE2115" s="307" t="n"/>
      <c r="CF2115" s="307" t="n"/>
      <c r="CG2115" s="307" t="n"/>
      <c r="CH2115" s="307" t="n"/>
      <c r="CI2115" s="307" t="n"/>
      <c r="CJ2115" s="307" t="n"/>
      <c r="CK2115" s="307" t="n"/>
      <c r="CL2115" s="307" t="n"/>
      <c r="CM2115" s="307" t="n"/>
      <c r="CN2115" s="307" t="n"/>
      <c r="CO2115" s="307" t="n"/>
      <c r="CP2115" s="307" t="n"/>
      <c r="CQ2115" s="307" t="n"/>
      <c r="CR2115" s="279" t="n"/>
      <c r="CS2115" s="280" t="n"/>
      <c r="CT2115" s="421">
        <f>(IF(OR(MediaScorecard!BG2602="x", MediaScorecard!BH2602="x",MediaScorecard!BI2602="x",MediaScorecard!BJ2602="x",MediaScorecard!BK2602="x"),1, 2))</f>
        <v/>
      </c>
      <c r="CU2115" s="308" t="n"/>
      <c r="CV2115" s="308" t="n"/>
      <c r="CW2115" s="308" t="n"/>
      <c r="CX2115" s="309" t="n"/>
      <c r="CY2115" s="308" t="n"/>
      <c r="CZ2115" s="308" t="n"/>
      <c r="DA2115" s="308" t="n"/>
    </row>
    <row r="2116" ht="21" customHeight="1" s="590">
      <c r="A2116" s="421" t="n"/>
      <c r="B2116" s="270" t="n"/>
      <c r="C2116" s="269" t="n"/>
      <c r="D2116" s="267" t="n"/>
      <c r="E2116" s="267" t="n"/>
      <c r="F2116" s="268" t="n"/>
      <c r="G2116" s="421" t="n"/>
      <c r="H2116" s="269" t="n"/>
      <c r="I2116" s="421" t="n"/>
      <c r="J2116" s="421" t="n"/>
      <c r="K2116" s="421" t="n"/>
      <c r="L2116" s="421" t="n"/>
      <c r="M2116" s="421" t="n"/>
      <c r="N2116" s="421" t="n"/>
      <c r="O2116" s="421" t="n"/>
      <c r="P2116" s="421" t="n"/>
      <c r="Q2116" s="421" t="n"/>
      <c r="R2116" s="270" t="n"/>
      <c r="S2116" s="421" t="n"/>
      <c r="T2116" s="421" t="n"/>
      <c r="U2116" s="421" t="n"/>
      <c r="V2116" s="421" t="n"/>
      <c r="W2116" s="421" t="n"/>
      <c r="X2116" s="421" t="n"/>
      <c r="Y2116" s="421" t="n"/>
      <c r="Z2116" s="421" t="n"/>
      <c r="AA2116" s="421" t="n"/>
      <c r="AB2116" s="421" t="n"/>
      <c r="AC2116" s="421" t="n"/>
      <c r="AD2116" s="421" t="n"/>
      <c r="AE2116" s="421" t="n"/>
      <c r="AF2116" s="421" t="n"/>
      <c r="AG2116" s="421" t="n"/>
      <c r="AH2116" s="421" t="n"/>
      <c r="AI2116" s="421" t="n"/>
      <c r="AJ2116" s="297" t="n"/>
      <c r="AK2116" s="297" t="n"/>
      <c r="AL2116" s="284" t="n"/>
      <c r="AM2116" s="297" t="n"/>
      <c r="AN2116" s="285" t="n"/>
      <c r="AO2116" s="297" t="n"/>
      <c r="AP2116" s="297" t="n"/>
      <c r="AQ2116" s="297" t="n"/>
      <c r="AR2116" s="297" t="n"/>
      <c r="AS2116" s="297" t="n"/>
      <c r="AT2116" s="285" t="n"/>
      <c r="AU2116" s="297" t="n"/>
      <c r="AV2116" s="297" t="n"/>
      <c r="AW2116" s="297" t="n"/>
      <c r="AX2116" s="297" t="n"/>
      <c r="AY2116" s="286" t="n"/>
      <c r="AZ2116" s="286" t="n"/>
      <c r="BA2116" s="287" t="n"/>
      <c r="BB2116" s="286" t="n"/>
      <c r="BC2116" s="286" t="n"/>
      <c r="BD2116" s="286" t="n"/>
      <c r="BE2116" s="286" t="n"/>
      <c r="BF2116" s="286" t="n"/>
      <c r="BG2116" s="286" t="n"/>
      <c r="BH2116" s="297" t="n"/>
      <c r="BI2116" s="297" t="n"/>
      <c r="BJ2116" s="297" t="n"/>
      <c r="BK2116" s="297" t="n"/>
      <c r="BL2116" s="297" t="n"/>
      <c r="BM2116" s="297" t="n"/>
      <c r="BN2116" s="297" t="n"/>
      <c r="BO2116" s="285" t="n"/>
      <c r="BP2116" s="297" t="n"/>
      <c r="BQ2116" s="297" t="n"/>
      <c r="BR2116" s="297" t="n"/>
      <c r="BS2116" s="297" t="n"/>
      <c r="BT2116" s="297" t="n"/>
      <c r="BU2116" s="297" t="n"/>
      <c r="BV2116" s="297" t="n"/>
      <c r="BW2116" s="288" t="n"/>
      <c r="BX2116" s="276">
        <f>SUM(IF(COUNTIF(MediaScorecard!CC2603, "*1.*"), 2, 0), IF(COUNTIF(MediaScorecard!CC2603, "*2.*"), 2, 0), IF(COUNTIF(MediaScorecard!CC2603, "*3.*"), 2, 0), IF(COUNTIF(MediaScorecard!CC2603, "*4.*"), 2, 0), IF(COUNTIF(MediaScorecard!CC2603, "*5.*"), 2, 0), IF(COUNTIF(MediaScorecard!CC2603, "*6.*"), 2, 0))</f>
        <v/>
      </c>
      <c r="BY2116" s="277">
        <f t="array" ref="BY2116">SUM(VALUE(AT2116),VALUE(AU2116),VALUE(AV2116),VALUE(AW2116),VALUE(AX2116),VALUE(AY2116),VALUE(AZ2116),VALUE(BB2116),VALUE(BC2116),VALUE(BD2116),VALUE(BE2116),VALUE(BF2116),VALUE(BG2116),VALUE(BH2116),VALUE(BI2116),VALUE(BJ2116),VALUE(BK2116),VALUE(BL2116),VALUE(BM2116),VALUE(BN2116),VALUE(BO2116),VALUE(BP2116),VALUE(BQ2116),VALUE(BR2116),VALUE(BS2116),VALUE(BT2116),VALUE(BU2116),VALUE(BV2116),VALUE(BW2116))</f>
        <v/>
      </c>
      <c r="BZ2116" s="307" t="n"/>
      <c r="CA2116" s="307" t="n"/>
      <c r="CB2116" s="307" t="n"/>
      <c r="CC2116" s="307" t="n"/>
      <c r="CD2116" s="307" t="n"/>
      <c r="CE2116" s="307" t="n"/>
      <c r="CF2116" s="307" t="n"/>
      <c r="CG2116" s="307" t="n"/>
      <c r="CH2116" s="307" t="n"/>
      <c r="CI2116" s="307" t="n"/>
      <c r="CJ2116" s="307" t="n"/>
      <c r="CK2116" s="307" t="n"/>
      <c r="CL2116" s="307" t="n"/>
      <c r="CM2116" s="307" t="n"/>
      <c r="CN2116" s="307" t="n"/>
      <c r="CO2116" s="307" t="n"/>
      <c r="CP2116" s="307" t="n"/>
      <c r="CQ2116" s="307" t="n"/>
      <c r="CR2116" s="279" t="n"/>
      <c r="CS2116" s="280" t="n"/>
      <c r="CT2116" s="421">
        <f>(IF(OR(MediaScorecard!BG2603="x", MediaScorecard!BH2603="x",MediaScorecard!BI2603="x",MediaScorecard!BJ2603="x",MediaScorecard!BK2603="x"),1, 2))</f>
        <v/>
      </c>
      <c r="CU2116" s="308" t="n"/>
      <c r="CV2116" s="308" t="n"/>
      <c r="CW2116" s="308" t="n"/>
      <c r="CX2116" s="309" t="n"/>
      <c r="CY2116" s="308" t="n"/>
      <c r="CZ2116" s="308" t="n"/>
      <c r="DA2116" s="308" t="n"/>
    </row>
    <row r="2117" ht="21" customHeight="1" s="590">
      <c r="A2117" s="421" t="n"/>
      <c r="B2117" s="270" t="n"/>
      <c r="C2117" s="269" t="n"/>
      <c r="D2117" s="267" t="n"/>
      <c r="E2117" s="267" t="n"/>
      <c r="F2117" s="268" t="n"/>
      <c r="G2117" s="421" t="n"/>
      <c r="H2117" s="269" t="n"/>
      <c r="I2117" s="421" t="n"/>
      <c r="J2117" s="421" t="n"/>
      <c r="K2117" s="421" t="n"/>
      <c r="L2117" s="421" t="n"/>
      <c r="M2117" s="421" t="n"/>
      <c r="N2117" s="421" t="n"/>
      <c r="O2117" s="421" t="n"/>
      <c r="P2117" s="421" t="n"/>
      <c r="Q2117" s="421" t="n"/>
      <c r="R2117" s="270" t="n"/>
      <c r="S2117" s="421" t="n"/>
      <c r="T2117" s="421" t="n"/>
      <c r="U2117" s="421" t="n"/>
      <c r="V2117" s="421" t="n"/>
      <c r="W2117" s="421" t="n"/>
      <c r="X2117" s="421" t="n"/>
      <c r="Y2117" s="421" t="n"/>
      <c r="Z2117" s="421" t="n"/>
      <c r="AA2117" s="421" t="n"/>
      <c r="AB2117" s="421" t="n"/>
      <c r="AC2117" s="421" t="n"/>
      <c r="AD2117" s="421" t="n"/>
      <c r="AE2117" s="421" t="n"/>
      <c r="AF2117" s="421" t="n"/>
      <c r="AG2117" s="421" t="n"/>
      <c r="AH2117" s="421" t="n"/>
      <c r="AI2117" s="421" t="n"/>
      <c r="AJ2117" s="297" t="n"/>
      <c r="AK2117" s="297" t="n"/>
      <c r="AL2117" s="284" t="n"/>
      <c r="AM2117" s="297" t="n"/>
      <c r="AN2117" s="285" t="n"/>
      <c r="AO2117" s="297" t="n"/>
      <c r="AP2117" s="297" t="n"/>
      <c r="AQ2117" s="297" t="n"/>
      <c r="AR2117" s="297" t="n"/>
      <c r="AS2117" s="297" t="n"/>
      <c r="AT2117" s="285" t="n"/>
      <c r="AU2117" s="297" t="n"/>
      <c r="AV2117" s="297" t="n"/>
      <c r="AW2117" s="297" t="n"/>
      <c r="AX2117" s="297" t="n"/>
      <c r="AY2117" s="286" t="n"/>
      <c r="AZ2117" s="286" t="n"/>
      <c r="BA2117" s="287" t="n"/>
      <c r="BB2117" s="286" t="n"/>
      <c r="BC2117" s="286" t="n"/>
      <c r="BD2117" s="286" t="n"/>
      <c r="BE2117" s="286" t="n"/>
      <c r="BF2117" s="286" t="n"/>
      <c r="BG2117" s="286" t="n"/>
      <c r="BH2117" s="297" t="n"/>
      <c r="BI2117" s="297" t="n"/>
      <c r="BJ2117" s="297" t="n"/>
      <c r="BK2117" s="297" t="n"/>
      <c r="BL2117" s="297" t="n"/>
      <c r="BM2117" s="297" t="n"/>
      <c r="BN2117" s="297" t="n"/>
      <c r="BO2117" s="285" t="n"/>
      <c r="BP2117" s="297" t="n"/>
      <c r="BQ2117" s="297" t="n"/>
      <c r="BR2117" s="297" t="n"/>
      <c r="BS2117" s="297" t="n"/>
      <c r="BT2117" s="297" t="n"/>
      <c r="BU2117" s="297" t="n"/>
      <c r="BV2117" s="297" t="n"/>
      <c r="BW2117" s="288" t="n"/>
      <c r="BX2117" s="276">
        <f>SUM(IF(COUNTIF(MediaScorecard!CC2604, "*1.*"), 2, 0), IF(COUNTIF(MediaScorecard!CC2604, "*2.*"), 2, 0), IF(COUNTIF(MediaScorecard!CC2604, "*3.*"), 2, 0), IF(COUNTIF(MediaScorecard!CC2604, "*4.*"), 2, 0), IF(COUNTIF(MediaScorecard!CC2604, "*5.*"), 2, 0), IF(COUNTIF(MediaScorecard!CC2604, "*6.*"), 2, 0))</f>
        <v/>
      </c>
      <c r="BY2117" s="277">
        <f t="array" ref="BY2117">SUM(VALUE(AT2117),VALUE(AU2117),VALUE(AV2117),VALUE(AW2117),VALUE(AX2117),VALUE(AY2117),VALUE(AZ2117),VALUE(BB2117),VALUE(BC2117),VALUE(BD2117),VALUE(BE2117),VALUE(BF2117),VALUE(BG2117),VALUE(BH2117),VALUE(BI2117),VALUE(BJ2117),VALUE(BK2117),VALUE(BL2117),VALUE(BM2117),VALUE(BN2117),VALUE(BO2117),VALUE(BP2117),VALUE(BQ2117),VALUE(BR2117),VALUE(BS2117),VALUE(BT2117),VALUE(BU2117),VALUE(BV2117),VALUE(BW2117))</f>
        <v/>
      </c>
      <c r="BZ2117" s="307" t="n"/>
      <c r="CA2117" s="307" t="n"/>
      <c r="CB2117" s="307" t="n"/>
      <c r="CC2117" s="307" t="n"/>
      <c r="CD2117" s="307" t="n"/>
      <c r="CE2117" s="307" t="n"/>
      <c r="CF2117" s="307" t="n"/>
      <c r="CG2117" s="307" t="n"/>
      <c r="CH2117" s="307" t="n"/>
      <c r="CI2117" s="307" t="n"/>
      <c r="CJ2117" s="307" t="n"/>
      <c r="CK2117" s="307" t="n"/>
      <c r="CL2117" s="307" t="n"/>
      <c r="CM2117" s="307" t="n"/>
      <c r="CN2117" s="307" t="n"/>
      <c r="CO2117" s="307" t="n"/>
      <c r="CP2117" s="307" t="n"/>
      <c r="CQ2117" s="307" t="n"/>
      <c r="CR2117" s="279" t="n"/>
      <c r="CS2117" s="280" t="n"/>
      <c r="CT2117" s="421">
        <f>(IF(OR(MediaScorecard!BG2604="x", MediaScorecard!BH2604="x",MediaScorecard!BI2604="x",MediaScorecard!BJ2604="x",MediaScorecard!BK2604="x"),1, 2))</f>
        <v/>
      </c>
      <c r="CU2117" s="308" t="n"/>
      <c r="CV2117" s="308" t="n"/>
      <c r="CW2117" s="308" t="n"/>
      <c r="CX2117" s="309" t="n"/>
      <c r="CY2117" s="308" t="n"/>
      <c r="CZ2117" s="308" t="n"/>
      <c r="DA2117" s="308" t="n"/>
    </row>
    <row r="2118" ht="21" customHeight="1" s="590">
      <c r="A2118" s="421" t="n"/>
      <c r="B2118" s="270" t="n"/>
      <c r="C2118" s="269" t="n"/>
      <c r="D2118" s="267" t="n"/>
      <c r="E2118" s="267" t="n"/>
      <c r="F2118" s="268" t="n"/>
      <c r="G2118" s="421" t="n"/>
      <c r="H2118" s="269" t="n"/>
      <c r="I2118" s="421" t="n"/>
      <c r="J2118" s="421" t="n"/>
      <c r="K2118" s="421" t="n"/>
      <c r="L2118" s="421" t="n"/>
      <c r="M2118" s="421" t="n"/>
      <c r="N2118" s="421" t="n"/>
      <c r="O2118" s="421" t="n"/>
      <c r="P2118" s="421" t="n"/>
      <c r="Q2118" s="421" t="n"/>
      <c r="R2118" s="270" t="n"/>
      <c r="S2118" s="421" t="n"/>
      <c r="T2118" s="421" t="n"/>
      <c r="U2118" s="421" t="n"/>
      <c r="V2118" s="421" t="n"/>
      <c r="W2118" s="421" t="n"/>
      <c r="X2118" s="421" t="n"/>
      <c r="Y2118" s="421" t="n"/>
      <c r="Z2118" s="421" t="n"/>
      <c r="AA2118" s="421" t="n"/>
      <c r="AB2118" s="421" t="n"/>
      <c r="AC2118" s="421" t="n"/>
      <c r="AD2118" s="421" t="n"/>
      <c r="AE2118" s="421" t="n"/>
      <c r="AF2118" s="421" t="n"/>
      <c r="AG2118" s="421" t="n"/>
      <c r="AH2118" s="421" t="n"/>
      <c r="AI2118" s="421" t="n"/>
      <c r="AJ2118" s="297" t="n"/>
      <c r="AK2118" s="297" t="n"/>
      <c r="AL2118" s="284" t="n"/>
      <c r="AM2118" s="297" t="n"/>
      <c r="AN2118" s="285" t="n"/>
      <c r="AO2118" s="297" t="n"/>
      <c r="AP2118" s="297" t="n"/>
      <c r="AQ2118" s="297" t="n"/>
      <c r="AR2118" s="297" t="n"/>
      <c r="AS2118" s="297" t="n"/>
      <c r="AT2118" s="285" t="n"/>
      <c r="AU2118" s="297" t="n"/>
      <c r="AV2118" s="297" t="n"/>
      <c r="AW2118" s="297" t="n"/>
      <c r="AX2118" s="297" t="n"/>
      <c r="AY2118" s="286" t="n"/>
      <c r="AZ2118" s="286" t="n"/>
      <c r="BA2118" s="287" t="n"/>
      <c r="BB2118" s="286" t="n"/>
      <c r="BC2118" s="286" t="n"/>
      <c r="BD2118" s="286" t="n"/>
      <c r="BE2118" s="286" t="n"/>
      <c r="BF2118" s="286" t="n"/>
      <c r="BG2118" s="286" t="n"/>
      <c r="BH2118" s="297" t="n"/>
      <c r="BI2118" s="297" t="n"/>
      <c r="BJ2118" s="297" t="n"/>
      <c r="BK2118" s="297" t="n"/>
      <c r="BL2118" s="297" t="n"/>
      <c r="BM2118" s="297" t="n"/>
      <c r="BN2118" s="297" t="n"/>
      <c r="BO2118" s="285" t="n"/>
      <c r="BP2118" s="297" t="n"/>
      <c r="BQ2118" s="297" t="n"/>
      <c r="BR2118" s="297" t="n"/>
      <c r="BS2118" s="297" t="n"/>
      <c r="BT2118" s="297" t="n"/>
      <c r="BU2118" s="297" t="n"/>
      <c r="BV2118" s="297" t="n"/>
      <c r="BW2118" s="288" t="n"/>
      <c r="BX2118" s="276">
        <f>SUM(IF(COUNTIF(MediaScorecard!CC2605, "*1.*"), 2, 0), IF(COUNTIF(MediaScorecard!CC2605, "*2.*"), 2, 0), IF(COUNTIF(MediaScorecard!CC2605, "*3.*"), 2, 0), IF(COUNTIF(MediaScorecard!CC2605, "*4.*"), 2, 0), IF(COUNTIF(MediaScorecard!CC2605, "*5.*"), 2, 0), IF(COUNTIF(MediaScorecard!CC2605, "*6.*"), 2, 0))</f>
        <v/>
      </c>
      <c r="BY2118" s="277">
        <f t="array" ref="BY2118">SUM(VALUE(AT2118),VALUE(AU2118),VALUE(AV2118),VALUE(AW2118),VALUE(AX2118),VALUE(AY2118),VALUE(AZ2118),VALUE(BB2118),VALUE(BC2118),VALUE(BD2118),VALUE(BE2118),VALUE(BF2118),VALUE(BG2118),VALUE(BH2118),VALUE(BI2118),VALUE(BJ2118),VALUE(BK2118),VALUE(BL2118),VALUE(BM2118),VALUE(BN2118),VALUE(BO2118),VALUE(BP2118),VALUE(BQ2118),VALUE(BR2118),VALUE(BS2118),VALUE(BT2118),VALUE(BU2118),VALUE(BV2118),VALUE(BW2118))</f>
        <v/>
      </c>
      <c r="BZ2118" s="307" t="n"/>
      <c r="CA2118" s="307" t="n"/>
      <c r="CB2118" s="307" t="n"/>
      <c r="CC2118" s="307" t="n"/>
      <c r="CD2118" s="307" t="n"/>
      <c r="CE2118" s="307" t="n"/>
      <c r="CF2118" s="307" t="n"/>
      <c r="CG2118" s="307" t="n"/>
      <c r="CH2118" s="307" t="n"/>
      <c r="CI2118" s="307" t="n"/>
      <c r="CJ2118" s="307" t="n"/>
      <c r="CK2118" s="307" t="n"/>
      <c r="CL2118" s="307" t="n"/>
      <c r="CM2118" s="307" t="n"/>
      <c r="CN2118" s="307" t="n"/>
      <c r="CO2118" s="307" t="n"/>
      <c r="CP2118" s="307" t="n"/>
      <c r="CQ2118" s="307" t="n"/>
      <c r="CR2118" s="279" t="n"/>
      <c r="CS2118" s="280" t="n"/>
      <c r="CT2118" s="421">
        <f>(IF(OR(MediaScorecard!BG2605="x", MediaScorecard!BH2605="x",MediaScorecard!BI2605="x",MediaScorecard!BJ2605="x",MediaScorecard!BK2605="x"),1, 2))</f>
        <v/>
      </c>
      <c r="CU2118" s="308" t="n"/>
      <c r="CV2118" s="308" t="n"/>
      <c r="CW2118" s="308" t="n"/>
      <c r="CX2118" s="309" t="n"/>
      <c r="CY2118" s="308" t="n"/>
      <c r="CZ2118" s="308" t="n"/>
      <c r="DA2118" s="308" t="n"/>
    </row>
    <row r="2119" ht="21" customHeight="1" s="590">
      <c r="A2119" s="421" t="n"/>
      <c r="B2119" s="270" t="n"/>
      <c r="C2119" s="269" t="n"/>
      <c r="D2119" s="267" t="n"/>
      <c r="E2119" s="267" t="n"/>
      <c r="F2119" s="268" t="n"/>
      <c r="G2119" s="421" t="n"/>
      <c r="H2119" s="269" t="n"/>
      <c r="I2119" s="421" t="n"/>
      <c r="J2119" s="421" t="n"/>
      <c r="K2119" s="421" t="n"/>
      <c r="L2119" s="421" t="n"/>
      <c r="M2119" s="421" t="n"/>
      <c r="N2119" s="421" t="n"/>
      <c r="O2119" s="421" t="n"/>
      <c r="P2119" s="421" t="n"/>
      <c r="Q2119" s="421" t="n"/>
      <c r="R2119" s="270" t="n"/>
      <c r="S2119" s="421" t="n"/>
      <c r="T2119" s="421" t="n"/>
      <c r="U2119" s="421" t="n"/>
      <c r="V2119" s="421" t="n"/>
      <c r="W2119" s="421" t="n"/>
      <c r="X2119" s="421" t="n"/>
      <c r="Y2119" s="421" t="n"/>
      <c r="Z2119" s="421" t="n"/>
      <c r="AA2119" s="421" t="n"/>
      <c r="AB2119" s="421" t="n"/>
      <c r="AC2119" s="421" t="n"/>
      <c r="AD2119" s="421" t="n"/>
      <c r="AE2119" s="421" t="n"/>
      <c r="AF2119" s="421" t="n"/>
      <c r="AG2119" s="421" t="n"/>
      <c r="AH2119" s="421" t="n"/>
      <c r="AI2119" s="421" t="n"/>
      <c r="AJ2119" s="297" t="n"/>
      <c r="AK2119" s="297" t="n"/>
      <c r="AL2119" s="284" t="n"/>
      <c r="AM2119" s="297" t="n"/>
      <c r="AN2119" s="285" t="n"/>
      <c r="AO2119" s="297" t="n"/>
      <c r="AP2119" s="297" t="n"/>
      <c r="AQ2119" s="297" t="n"/>
      <c r="AR2119" s="297" t="n"/>
      <c r="AS2119" s="297" t="n"/>
      <c r="AT2119" s="285" t="n"/>
      <c r="AU2119" s="297" t="n"/>
      <c r="AV2119" s="297" t="n"/>
      <c r="AW2119" s="297" t="n"/>
      <c r="AX2119" s="297" t="n"/>
      <c r="AY2119" s="286" t="n"/>
      <c r="AZ2119" s="286" t="n"/>
      <c r="BA2119" s="287" t="n"/>
      <c r="BB2119" s="286" t="n"/>
      <c r="BC2119" s="286" t="n"/>
      <c r="BD2119" s="286" t="n"/>
      <c r="BE2119" s="286" t="n"/>
      <c r="BF2119" s="286" t="n"/>
      <c r="BG2119" s="286" t="n"/>
      <c r="BH2119" s="297" t="n"/>
      <c r="BI2119" s="297" t="n"/>
      <c r="BJ2119" s="297" t="n"/>
      <c r="BK2119" s="297" t="n"/>
      <c r="BL2119" s="297" t="n"/>
      <c r="BM2119" s="297" t="n"/>
      <c r="BN2119" s="297" t="n"/>
      <c r="BO2119" s="285" t="n"/>
      <c r="BP2119" s="297" t="n"/>
      <c r="BQ2119" s="297" t="n"/>
      <c r="BR2119" s="297" t="n"/>
      <c r="BS2119" s="297" t="n"/>
      <c r="BT2119" s="297" t="n"/>
      <c r="BU2119" s="297" t="n"/>
      <c r="BV2119" s="297" t="n"/>
      <c r="BW2119" s="288" t="n"/>
      <c r="BX2119" s="276">
        <f>SUM(IF(COUNTIF(MediaScorecard!CC2606, "*1.*"), 2, 0), IF(COUNTIF(MediaScorecard!CC2606, "*2.*"), 2, 0), IF(COUNTIF(MediaScorecard!CC2606, "*3.*"), 2, 0), IF(COUNTIF(MediaScorecard!CC2606, "*4.*"), 2, 0), IF(COUNTIF(MediaScorecard!CC2606, "*5.*"), 2, 0), IF(COUNTIF(MediaScorecard!CC2606, "*6.*"), 2, 0))</f>
        <v/>
      </c>
      <c r="BY2119" s="277">
        <f t="array" ref="BY2119">SUM(VALUE(AT2119),VALUE(AU2119),VALUE(AV2119),VALUE(AW2119),VALUE(AX2119),VALUE(AY2119),VALUE(AZ2119),VALUE(BB2119),VALUE(BC2119),VALUE(BD2119),VALUE(BE2119),VALUE(BF2119),VALUE(BG2119),VALUE(BH2119),VALUE(BI2119),VALUE(BJ2119),VALUE(BK2119),VALUE(BL2119),VALUE(BM2119),VALUE(BN2119),VALUE(BO2119),VALUE(BP2119),VALUE(BQ2119),VALUE(BR2119),VALUE(BS2119),VALUE(BT2119),VALUE(BU2119),VALUE(BV2119),VALUE(BW2119))</f>
        <v/>
      </c>
      <c r="BZ2119" s="307" t="n"/>
      <c r="CA2119" s="307" t="n"/>
      <c r="CB2119" s="307" t="n"/>
      <c r="CC2119" s="307" t="n"/>
      <c r="CD2119" s="307" t="n"/>
      <c r="CE2119" s="307" t="n"/>
      <c r="CF2119" s="307" t="n"/>
      <c r="CG2119" s="307" t="n"/>
      <c r="CH2119" s="307" t="n"/>
      <c r="CI2119" s="307" t="n"/>
      <c r="CJ2119" s="307" t="n"/>
      <c r="CK2119" s="307" t="n"/>
      <c r="CL2119" s="307" t="n"/>
      <c r="CM2119" s="307" t="n"/>
      <c r="CN2119" s="307" t="n"/>
      <c r="CO2119" s="307" t="n"/>
      <c r="CP2119" s="307" t="n"/>
      <c r="CQ2119" s="307" t="n"/>
      <c r="CR2119" s="279" t="n"/>
      <c r="CS2119" s="280" t="n"/>
      <c r="CT2119" s="421">
        <f>(IF(OR(MediaScorecard!BG2606="x", MediaScorecard!BH2606="x",MediaScorecard!BI2606="x",MediaScorecard!BJ2606="x",MediaScorecard!BK2606="x"),1, 2))</f>
        <v/>
      </c>
      <c r="CU2119" s="308" t="n"/>
      <c r="CV2119" s="308" t="n"/>
      <c r="CW2119" s="308" t="n"/>
      <c r="CX2119" s="309" t="n"/>
      <c r="CY2119" s="308" t="n"/>
      <c r="CZ2119" s="308" t="n"/>
      <c r="DA2119" s="308" t="n"/>
    </row>
    <row r="2120" ht="21" customHeight="1" s="590">
      <c r="A2120" s="421" t="n"/>
      <c r="B2120" s="270" t="n"/>
      <c r="C2120" s="269" t="n"/>
      <c r="D2120" s="267" t="n"/>
      <c r="E2120" s="267" t="n"/>
      <c r="F2120" s="268" t="n"/>
      <c r="G2120" s="421" t="n"/>
      <c r="H2120" s="269" t="n"/>
      <c r="I2120" s="421" t="n"/>
      <c r="J2120" s="421" t="n"/>
      <c r="K2120" s="421" t="n"/>
      <c r="L2120" s="421" t="n"/>
      <c r="M2120" s="421" t="n"/>
      <c r="N2120" s="421" t="n"/>
      <c r="O2120" s="421" t="n"/>
      <c r="P2120" s="421" t="n"/>
      <c r="Q2120" s="421" t="n"/>
      <c r="R2120" s="270" t="n"/>
      <c r="S2120" s="421" t="n"/>
      <c r="T2120" s="421" t="n"/>
      <c r="U2120" s="421" t="n"/>
      <c r="V2120" s="421" t="n"/>
      <c r="W2120" s="421" t="n"/>
      <c r="X2120" s="421" t="n"/>
      <c r="Y2120" s="421" t="n"/>
      <c r="Z2120" s="421" t="n"/>
      <c r="AA2120" s="421" t="n"/>
      <c r="AB2120" s="421" t="n"/>
      <c r="AC2120" s="421" t="n"/>
      <c r="AD2120" s="421" t="n"/>
      <c r="AE2120" s="421" t="n"/>
      <c r="AF2120" s="421" t="n"/>
      <c r="AG2120" s="421" t="n"/>
      <c r="AH2120" s="421" t="n"/>
      <c r="AI2120" s="421" t="n"/>
      <c r="AJ2120" s="297" t="n"/>
      <c r="AK2120" s="297" t="n"/>
      <c r="AL2120" s="284" t="n"/>
      <c r="AM2120" s="297" t="n"/>
      <c r="AN2120" s="285" t="n"/>
      <c r="AO2120" s="297" t="n"/>
      <c r="AP2120" s="297" t="n"/>
      <c r="AQ2120" s="297" t="n"/>
      <c r="AR2120" s="297" t="n"/>
      <c r="AS2120" s="297" t="n"/>
      <c r="AT2120" s="285" t="n"/>
      <c r="AU2120" s="297" t="n"/>
      <c r="AV2120" s="297" t="n"/>
      <c r="AW2120" s="297" t="n"/>
      <c r="AX2120" s="297" t="n"/>
      <c r="AY2120" s="286" t="n"/>
      <c r="AZ2120" s="286" t="n"/>
      <c r="BA2120" s="287" t="n"/>
      <c r="BB2120" s="286" t="n"/>
      <c r="BC2120" s="286" t="n"/>
      <c r="BD2120" s="286" t="n"/>
      <c r="BE2120" s="286" t="n"/>
      <c r="BF2120" s="286" t="n"/>
      <c r="BG2120" s="286" t="n"/>
      <c r="BH2120" s="297" t="n"/>
      <c r="BI2120" s="297" t="n"/>
      <c r="BJ2120" s="297" t="n"/>
      <c r="BK2120" s="297" t="n"/>
      <c r="BL2120" s="297" t="n"/>
      <c r="BM2120" s="297" t="n"/>
      <c r="BN2120" s="297" t="n"/>
      <c r="BO2120" s="285" t="n"/>
      <c r="BP2120" s="297" t="n"/>
      <c r="BQ2120" s="297" t="n"/>
      <c r="BR2120" s="297" t="n"/>
      <c r="BS2120" s="297" t="n"/>
      <c r="BT2120" s="297" t="n"/>
      <c r="BU2120" s="297" t="n"/>
      <c r="BV2120" s="297" t="n"/>
      <c r="BW2120" s="288" t="n"/>
      <c r="BX2120" s="276">
        <f>SUM(IF(COUNTIF(MediaScorecard!CC2607, "*1.*"), 2, 0), IF(COUNTIF(MediaScorecard!CC2607, "*2.*"), 2, 0), IF(COUNTIF(MediaScorecard!CC2607, "*3.*"), 2, 0), IF(COUNTIF(MediaScorecard!CC2607, "*4.*"), 2, 0), IF(COUNTIF(MediaScorecard!CC2607, "*5.*"), 2, 0), IF(COUNTIF(MediaScorecard!CC2607, "*6.*"), 2, 0))</f>
        <v/>
      </c>
      <c r="BY2120" s="277">
        <f t="array" ref="BY2120">SUM(VALUE(AT2120),VALUE(AU2120),VALUE(AV2120),VALUE(AW2120),VALUE(AX2120),VALUE(AY2120),VALUE(AZ2120),VALUE(BB2120),VALUE(BC2120),VALUE(BD2120),VALUE(BE2120),VALUE(BF2120),VALUE(BG2120),VALUE(BH2120),VALUE(BI2120),VALUE(BJ2120),VALUE(BK2120),VALUE(BL2120),VALUE(BM2120),VALUE(BN2120),VALUE(BO2120),VALUE(BP2120),VALUE(BQ2120),VALUE(BR2120),VALUE(BS2120),VALUE(BT2120),VALUE(BU2120),VALUE(BV2120),VALUE(BW2120))</f>
        <v/>
      </c>
      <c r="BZ2120" s="307" t="n"/>
      <c r="CA2120" s="307" t="n"/>
      <c r="CB2120" s="307" t="n"/>
      <c r="CC2120" s="307" t="n"/>
      <c r="CD2120" s="307" t="n"/>
      <c r="CE2120" s="307" t="n"/>
      <c r="CF2120" s="307" t="n"/>
      <c r="CG2120" s="307" t="n"/>
      <c r="CH2120" s="307" t="n"/>
      <c r="CI2120" s="307" t="n"/>
      <c r="CJ2120" s="307" t="n"/>
      <c r="CK2120" s="307" t="n"/>
      <c r="CL2120" s="307" t="n"/>
      <c r="CM2120" s="307" t="n"/>
      <c r="CN2120" s="307" t="n"/>
      <c r="CO2120" s="307" t="n"/>
      <c r="CP2120" s="307" t="n"/>
      <c r="CQ2120" s="307" t="n"/>
      <c r="CR2120" s="279" t="n"/>
      <c r="CS2120" s="280" t="n"/>
      <c r="CT2120" s="421">
        <f>(IF(OR(MediaScorecard!BG2607="x", MediaScorecard!BH2607="x",MediaScorecard!BI2607="x",MediaScorecard!BJ2607="x",MediaScorecard!BK2607="x"),1, 2))</f>
        <v/>
      </c>
      <c r="CU2120" s="308" t="n"/>
      <c r="CV2120" s="308" t="n"/>
      <c r="CW2120" s="308" t="n"/>
      <c r="CX2120" s="309" t="n"/>
      <c r="CY2120" s="308" t="n"/>
      <c r="CZ2120" s="308" t="n"/>
      <c r="DA2120" s="308" t="n"/>
    </row>
    <row r="2121" ht="21" customHeight="1" s="590">
      <c r="A2121" s="421" t="n"/>
      <c r="B2121" s="270" t="n"/>
      <c r="C2121" s="269" t="n"/>
      <c r="D2121" s="267" t="n"/>
      <c r="E2121" s="267" t="n"/>
      <c r="F2121" s="268" t="n"/>
      <c r="G2121" s="421" t="n"/>
      <c r="H2121" s="269" t="n"/>
      <c r="I2121" s="421" t="n"/>
      <c r="J2121" s="421" t="n"/>
      <c r="K2121" s="421" t="n"/>
      <c r="L2121" s="421" t="n"/>
      <c r="M2121" s="421" t="n"/>
      <c r="N2121" s="421" t="n"/>
      <c r="O2121" s="421" t="n"/>
      <c r="P2121" s="421" t="n"/>
      <c r="Q2121" s="421" t="n"/>
      <c r="R2121" s="270" t="n"/>
      <c r="S2121" s="421" t="n"/>
      <c r="T2121" s="421" t="n"/>
      <c r="U2121" s="421" t="n"/>
      <c r="V2121" s="421" t="n"/>
      <c r="W2121" s="421" t="n"/>
      <c r="X2121" s="421" t="n"/>
      <c r="Y2121" s="421" t="n"/>
      <c r="Z2121" s="421" t="n"/>
      <c r="AA2121" s="421" t="n"/>
      <c r="AB2121" s="421" t="n"/>
      <c r="AC2121" s="421" t="n"/>
      <c r="AD2121" s="421" t="n"/>
      <c r="AE2121" s="421" t="n"/>
      <c r="AF2121" s="421" t="n"/>
      <c r="AG2121" s="421" t="n"/>
      <c r="AH2121" s="421" t="n"/>
      <c r="AI2121" s="421" t="n"/>
      <c r="AJ2121" s="297" t="n"/>
      <c r="AK2121" s="297" t="n"/>
      <c r="AL2121" s="284" t="n"/>
      <c r="AM2121" s="297" t="n"/>
      <c r="AN2121" s="285" t="n"/>
      <c r="AO2121" s="297" t="n"/>
      <c r="AP2121" s="297" t="n"/>
      <c r="AQ2121" s="297" t="n"/>
      <c r="AR2121" s="297" t="n"/>
      <c r="AS2121" s="297" t="n"/>
      <c r="AT2121" s="285" t="n"/>
      <c r="AU2121" s="297" t="n"/>
      <c r="AV2121" s="297" t="n"/>
      <c r="AW2121" s="297" t="n"/>
      <c r="AX2121" s="297" t="n"/>
      <c r="AY2121" s="286" t="n"/>
      <c r="AZ2121" s="286" t="n"/>
      <c r="BA2121" s="287" t="n"/>
      <c r="BB2121" s="286" t="n"/>
      <c r="BC2121" s="286" t="n"/>
      <c r="BD2121" s="286" t="n"/>
      <c r="BE2121" s="286" t="n"/>
      <c r="BF2121" s="286" t="n"/>
      <c r="BG2121" s="286" t="n"/>
      <c r="BH2121" s="297" t="n"/>
      <c r="BI2121" s="297" t="n"/>
      <c r="BJ2121" s="297" t="n"/>
      <c r="BK2121" s="297" t="n"/>
      <c r="BL2121" s="297" t="n"/>
      <c r="BM2121" s="297" t="n"/>
      <c r="BN2121" s="297" t="n"/>
      <c r="BO2121" s="285" t="n"/>
      <c r="BP2121" s="297" t="n"/>
      <c r="BQ2121" s="297" t="n"/>
      <c r="BR2121" s="297" t="n"/>
      <c r="BS2121" s="297" t="n"/>
      <c r="BT2121" s="297" t="n"/>
      <c r="BU2121" s="297" t="n"/>
      <c r="BV2121" s="297" t="n"/>
      <c r="BW2121" s="288" t="n"/>
      <c r="BX2121" s="276">
        <f>SUM(IF(COUNTIF(MediaScorecard!CC2608, "*1.*"), 2, 0), IF(COUNTIF(MediaScorecard!CC2608, "*2.*"), 2, 0), IF(COUNTIF(MediaScorecard!CC2608, "*3.*"), 2, 0), IF(COUNTIF(MediaScorecard!CC2608, "*4.*"), 2, 0), IF(COUNTIF(MediaScorecard!CC2608, "*5.*"), 2, 0), IF(COUNTIF(MediaScorecard!CC2608, "*6.*"), 2, 0))</f>
        <v/>
      </c>
      <c r="BY2121" s="277">
        <f t="array" ref="BY2121">SUM(VALUE(AT2121),VALUE(AU2121),VALUE(AV2121),VALUE(AW2121),VALUE(AX2121),VALUE(AY2121),VALUE(AZ2121),VALUE(BB2121),VALUE(BC2121),VALUE(BD2121),VALUE(BE2121),VALUE(BF2121),VALUE(BG2121),VALUE(BH2121),VALUE(BI2121),VALUE(BJ2121),VALUE(BK2121),VALUE(BL2121),VALUE(BM2121),VALUE(BN2121),VALUE(BO2121),VALUE(BP2121),VALUE(BQ2121),VALUE(BR2121),VALUE(BS2121),VALUE(BT2121),VALUE(BU2121),VALUE(BV2121),VALUE(BW2121))</f>
        <v/>
      </c>
      <c r="BZ2121" s="307" t="n"/>
      <c r="CA2121" s="307" t="n"/>
      <c r="CB2121" s="307" t="n"/>
      <c r="CC2121" s="307" t="n"/>
      <c r="CD2121" s="307" t="n"/>
      <c r="CE2121" s="307" t="n"/>
      <c r="CF2121" s="307" t="n"/>
      <c r="CG2121" s="307" t="n"/>
      <c r="CH2121" s="307" t="n"/>
      <c r="CI2121" s="307" t="n"/>
      <c r="CJ2121" s="307" t="n"/>
      <c r="CK2121" s="307" t="n"/>
      <c r="CL2121" s="307" t="n"/>
      <c r="CM2121" s="307" t="n"/>
      <c r="CN2121" s="307" t="n"/>
      <c r="CO2121" s="307" t="n"/>
      <c r="CP2121" s="307" t="n"/>
      <c r="CQ2121" s="307" t="n"/>
      <c r="CR2121" s="279" t="n"/>
      <c r="CS2121" s="280" t="n"/>
      <c r="CT2121" s="421">
        <f>(IF(OR(MediaScorecard!BG2608="x", MediaScorecard!BH2608="x",MediaScorecard!BI2608="x",MediaScorecard!BJ2608="x",MediaScorecard!BK2608="x"),1, 2))</f>
        <v/>
      </c>
      <c r="CU2121" s="308" t="n"/>
      <c r="CV2121" s="308" t="n"/>
      <c r="CW2121" s="308" t="n"/>
      <c r="CX2121" s="309" t="n"/>
      <c r="CY2121" s="308" t="n"/>
      <c r="CZ2121" s="308" t="n"/>
      <c r="DA2121" s="308" t="n"/>
    </row>
    <row r="2122" ht="21" customHeight="1" s="590">
      <c r="A2122" s="421" t="n"/>
      <c r="B2122" s="270" t="n"/>
      <c r="C2122" s="269" t="n"/>
      <c r="D2122" s="267" t="n"/>
      <c r="E2122" s="267" t="n"/>
      <c r="F2122" s="268" t="n"/>
      <c r="G2122" s="421" t="n"/>
      <c r="H2122" s="269" t="n"/>
      <c r="I2122" s="421" t="n"/>
      <c r="J2122" s="421" t="n"/>
      <c r="K2122" s="421" t="n"/>
      <c r="L2122" s="421" t="n"/>
      <c r="M2122" s="421" t="n"/>
      <c r="N2122" s="421" t="n"/>
      <c r="O2122" s="421" t="n"/>
      <c r="P2122" s="421" t="n"/>
      <c r="Q2122" s="421" t="n"/>
      <c r="R2122" s="270" t="n"/>
      <c r="S2122" s="421" t="n"/>
      <c r="T2122" s="421" t="n"/>
      <c r="U2122" s="421" t="n"/>
      <c r="V2122" s="421" t="n"/>
      <c r="W2122" s="421" t="n"/>
      <c r="X2122" s="421" t="n"/>
      <c r="Y2122" s="421" t="n"/>
      <c r="Z2122" s="421" t="n"/>
      <c r="AA2122" s="421" t="n"/>
      <c r="AB2122" s="421" t="n"/>
      <c r="AC2122" s="421" t="n"/>
      <c r="AD2122" s="421" t="n"/>
      <c r="AE2122" s="421" t="n"/>
      <c r="AF2122" s="421" t="n"/>
      <c r="AG2122" s="421" t="n"/>
      <c r="AH2122" s="421" t="n"/>
      <c r="AI2122" s="421" t="n"/>
      <c r="AJ2122" s="297" t="n"/>
      <c r="AK2122" s="297" t="n"/>
      <c r="AL2122" s="284" t="n"/>
      <c r="AM2122" s="297" t="n"/>
      <c r="AN2122" s="285" t="n"/>
      <c r="AO2122" s="297" t="n"/>
      <c r="AP2122" s="297" t="n"/>
      <c r="AQ2122" s="297" t="n"/>
      <c r="AR2122" s="297" t="n"/>
      <c r="AS2122" s="297" t="n"/>
      <c r="AT2122" s="285" t="n"/>
      <c r="AU2122" s="297" t="n"/>
      <c r="AV2122" s="297" t="n"/>
      <c r="AW2122" s="297" t="n"/>
      <c r="AX2122" s="297" t="n"/>
      <c r="AY2122" s="286" t="n"/>
      <c r="AZ2122" s="286" t="n"/>
      <c r="BA2122" s="287" t="n"/>
      <c r="BB2122" s="286" t="n"/>
      <c r="BC2122" s="286" t="n"/>
      <c r="BD2122" s="286" t="n"/>
      <c r="BE2122" s="286" t="n"/>
      <c r="BF2122" s="286" t="n"/>
      <c r="BG2122" s="286" t="n"/>
      <c r="BH2122" s="297" t="n"/>
      <c r="BI2122" s="297" t="n"/>
      <c r="BJ2122" s="297" t="n"/>
      <c r="BK2122" s="297" t="n"/>
      <c r="BL2122" s="297" t="n"/>
      <c r="BM2122" s="297" t="n"/>
      <c r="BN2122" s="297" t="n"/>
      <c r="BO2122" s="285" t="n"/>
      <c r="BP2122" s="297" t="n"/>
      <c r="BQ2122" s="297" t="n"/>
      <c r="BR2122" s="297" t="n"/>
      <c r="BS2122" s="297" t="n"/>
      <c r="BT2122" s="297" t="n"/>
      <c r="BU2122" s="297" t="n"/>
      <c r="BV2122" s="297" t="n"/>
      <c r="BW2122" s="288" t="n"/>
      <c r="BX2122" s="276">
        <f>SUM(IF(COUNTIF(MediaScorecard!CC2609, "*1.*"), 2, 0), IF(COUNTIF(MediaScorecard!CC2609, "*2.*"), 2, 0), IF(COUNTIF(MediaScorecard!CC2609, "*3.*"), 2, 0), IF(COUNTIF(MediaScorecard!CC2609, "*4.*"), 2, 0), IF(COUNTIF(MediaScorecard!CC2609, "*5.*"), 2, 0), IF(COUNTIF(MediaScorecard!CC2609, "*6.*"), 2, 0))</f>
        <v/>
      </c>
      <c r="BY2122" s="277">
        <f t="array" ref="BY2122">SUM(VALUE(AT2122),VALUE(AU2122),VALUE(AV2122),VALUE(AW2122),VALUE(AX2122),VALUE(AY2122),VALUE(AZ2122),VALUE(BB2122),VALUE(BC2122),VALUE(BD2122),VALUE(BE2122),VALUE(BF2122),VALUE(BG2122),VALUE(BH2122),VALUE(BI2122),VALUE(BJ2122),VALUE(BK2122),VALUE(BL2122),VALUE(BM2122),VALUE(BN2122),VALUE(BO2122),VALUE(BP2122),VALUE(BQ2122),VALUE(BR2122),VALUE(BS2122),VALUE(BT2122),VALUE(BU2122),VALUE(BV2122),VALUE(BW2122))</f>
        <v/>
      </c>
      <c r="BZ2122" s="307" t="n"/>
      <c r="CA2122" s="307" t="n"/>
      <c r="CB2122" s="307" t="n"/>
      <c r="CC2122" s="307" t="n"/>
      <c r="CD2122" s="307" t="n"/>
      <c r="CE2122" s="307" t="n"/>
      <c r="CF2122" s="307" t="n"/>
      <c r="CG2122" s="307" t="n"/>
      <c r="CH2122" s="307" t="n"/>
      <c r="CI2122" s="307" t="n"/>
      <c r="CJ2122" s="307" t="n"/>
      <c r="CK2122" s="307" t="n"/>
      <c r="CL2122" s="307" t="n"/>
      <c r="CM2122" s="307" t="n"/>
      <c r="CN2122" s="307" t="n"/>
      <c r="CO2122" s="307" t="n"/>
      <c r="CP2122" s="307" t="n"/>
      <c r="CQ2122" s="307" t="n"/>
      <c r="CR2122" s="279" t="n"/>
      <c r="CS2122" s="280" t="n"/>
      <c r="CT2122" s="421">
        <f>(IF(OR(MediaScorecard!BG2609="x", MediaScorecard!BH2609="x",MediaScorecard!BI2609="x",MediaScorecard!BJ2609="x",MediaScorecard!BK2609="x"),1, 2))</f>
        <v/>
      </c>
      <c r="CU2122" s="308" t="n"/>
      <c r="CV2122" s="308" t="n"/>
      <c r="CW2122" s="308" t="n"/>
      <c r="CX2122" s="309" t="n"/>
      <c r="CY2122" s="308" t="n"/>
      <c r="CZ2122" s="308" t="n"/>
      <c r="DA2122" s="308" t="n"/>
    </row>
    <row r="2123" ht="21" customHeight="1" s="590">
      <c r="A2123" s="421" t="n"/>
      <c r="B2123" s="270" t="n"/>
      <c r="C2123" s="269" t="n"/>
      <c r="D2123" s="267" t="n"/>
      <c r="E2123" s="267" t="n"/>
      <c r="F2123" s="268" t="n"/>
      <c r="G2123" s="421" t="n"/>
      <c r="H2123" s="269" t="n"/>
      <c r="I2123" s="421" t="n"/>
      <c r="J2123" s="421" t="n"/>
      <c r="K2123" s="421" t="n"/>
      <c r="L2123" s="421" t="n"/>
      <c r="M2123" s="421" t="n"/>
      <c r="N2123" s="421" t="n"/>
      <c r="O2123" s="421" t="n"/>
      <c r="P2123" s="421" t="n"/>
      <c r="Q2123" s="421" t="n"/>
      <c r="R2123" s="270" t="n"/>
      <c r="S2123" s="421" t="n"/>
      <c r="T2123" s="421" t="n"/>
      <c r="U2123" s="421" t="n"/>
      <c r="V2123" s="421" t="n"/>
      <c r="W2123" s="421" t="n"/>
      <c r="X2123" s="421" t="n"/>
      <c r="Y2123" s="421" t="n"/>
      <c r="Z2123" s="421" t="n"/>
      <c r="AA2123" s="421" t="n"/>
      <c r="AB2123" s="421" t="n"/>
      <c r="AC2123" s="421" t="n"/>
      <c r="AD2123" s="421" t="n"/>
      <c r="AE2123" s="421" t="n"/>
      <c r="AF2123" s="421" t="n"/>
      <c r="AG2123" s="421" t="n"/>
      <c r="AH2123" s="421" t="n"/>
      <c r="AI2123" s="421" t="n"/>
      <c r="AJ2123" s="297" t="n"/>
      <c r="AK2123" s="297" t="n"/>
      <c r="AL2123" s="284" t="n"/>
      <c r="AM2123" s="297" t="n"/>
      <c r="AN2123" s="285" t="n"/>
      <c r="AO2123" s="297" t="n"/>
      <c r="AP2123" s="297" t="n"/>
      <c r="AQ2123" s="297" t="n"/>
      <c r="AR2123" s="297" t="n"/>
      <c r="AS2123" s="297" t="n"/>
      <c r="AT2123" s="285" t="n"/>
      <c r="AU2123" s="297" t="n"/>
      <c r="AV2123" s="297" t="n"/>
      <c r="AW2123" s="297" t="n"/>
      <c r="AX2123" s="297" t="n"/>
      <c r="AY2123" s="286" t="n"/>
      <c r="AZ2123" s="286" t="n"/>
      <c r="BA2123" s="287" t="n"/>
      <c r="BB2123" s="286" t="n"/>
      <c r="BC2123" s="286" t="n"/>
      <c r="BD2123" s="286" t="n"/>
      <c r="BE2123" s="286" t="n"/>
      <c r="BF2123" s="286" t="n"/>
      <c r="BG2123" s="286" t="n"/>
      <c r="BH2123" s="297" t="n"/>
      <c r="BI2123" s="297" t="n"/>
      <c r="BJ2123" s="297" t="n"/>
      <c r="BK2123" s="297" t="n"/>
      <c r="BL2123" s="297" t="n"/>
      <c r="BM2123" s="297" t="n"/>
      <c r="BN2123" s="297" t="n"/>
      <c r="BO2123" s="285" t="n"/>
      <c r="BP2123" s="297" t="n"/>
      <c r="BQ2123" s="297" t="n"/>
      <c r="BR2123" s="297" t="n"/>
      <c r="BS2123" s="297" t="n"/>
      <c r="BT2123" s="297" t="n"/>
      <c r="BU2123" s="297" t="n"/>
      <c r="BV2123" s="297" t="n"/>
      <c r="BW2123" s="288" t="n"/>
      <c r="BX2123" s="276">
        <f>SUM(IF(COUNTIF(MediaScorecard!CC2610, "*1.*"), 2, 0), IF(COUNTIF(MediaScorecard!CC2610, "*2.*"), 2, 0), IF(COUNTIF(MediaScorecard!CC2610, "*3.*"), 2, 0), IF(COUNTIF(MediaScorecard!CC2610, "*4.*"), 2, 0), IF(COUNTIF(MediaScorecard!CC2610, "*5.*"), 2, 0), IF(COUNTIF(MediaScorecard!CC2610, "*6.*"), 2, 0))</f>
        <v/>
      </c>
      <c r="BY2123" s="277">
        <f t="array" ref="BY2123">SUM(VALUE(AT2123),VALUE(AU2123),VALUE(AV2123),VALUE(AW2123),VALUE(AX2123),VALUE(AY2123),VALUE(AZ2123),VALUE(BB2123),VALUE(BC2123),VALUE(BD2123),VALUE(BE2123),VALUE(BF2123),VALUE(BG2123),VALUE(BH2123),VALUE(BI2123),VALUE(BJ2123),VALUE(BK2123),VALUE(BL2123),VALUE(BM2123),VALUE(BN2123),VALUE(BO2123),VALUE(BP2123),VALUE(BQ2123),VALUE(BR2123),VALUE(BS2123),VALUE(BT2123),VALUE(BU2123),VALUE(BV2123),VALUE(BW2123))</f>
        <v/>
      </c>
      <c r="BZ2123" s="307" t="n"/>
      <c r="CA2123" s="307" t="n"/>
      <c r="CB2123" s="307" t="n"/>
      <c r="CC2123" s="307" t="n"/>
      <c r="CD2123" s="307" t="n"/>
      <c r="CE2123" s="307" t="n"/>
      <c r="CF2123" s="307" t="n"/>
      <c r="CG2123" s="307" t="n"/>
      <c r="CH2123" s="307" t="n"/>
      <c r="CI2123" s="307" t="n"/>
      <c r="CJ2123" s="307" t="n"/>
      <c r="CK2123" s="307" t="n"/>
      <c r="CL2123" s="307" t="n"/>
      <c r="CM2123" s="307" t="n"/>
      <c r="CN2123" s="307" t="n"/>
      <c r="CO2123" s="307" t="n"/>
      <c r="CP2123" s="307" t="n"/>
      <c r="CQ2123" s="307" t="n"/>
      <c r="CR2123" s="279" t="n"/>
      <c r="CS2123" s="280" t="n"/>
      <c r="CT2123" s="421">
        <f>(IF(OR(MediaScorecard!BG2610="x", MediaScorecard!BH2610="x",MediaScorecard!BI2610="x",MediaScorecard!BJ2610="x",MediaScorecard!BK2610="x"),1, 2))</f>
        <v/>
      </c>
      <c r="CU2123" s="308" t="n"/>
      <c r="CV2123" s="308" t="n"/>
      <c r="CW2123" s="308" t="n"/>
      <c r="CX2123" s="309" t="n"/>
      <c r="CY2123" s="308" t="n"/>
      <c r="CZ2123" s="308" t="n"/>
      <c r="DA2123" s="308" t="n"/>
    </row>
    <row r="2124" ht="21" customHeight="1" s="590">
      <c r="A2124" s="421" t="n"/>
      <c r="B2124" s="270" t="n"/>
      <c r="C2124" s="269" t="n"/>
      <c r="D2124" s="267" t="n"/>
      <c r="E2124" s="267" t="n"/>
      <c r="F2124" s="268" t="n"/>
      <c r="G2124" s="421" t="n"/>
      <c r="H2124" s="269" t="n"/>
      <c r="I2124" s="421" t="n"/>
      <c r="J2124" s="421" t="n"/>
      <c r="K2124" s="421" t="n"/>
      <c r="L2124" s="421" t="n"/>
      <c r="M2124" s="421" t="n"/>
      <c r="N2124" s="421" t="n"/>
      <c r="O2124" s="421" t="n"/>
      <c r="P2124" s="421" t="n"/>
      <c r="Q2124" s="421" t="n"/>
      <c r="R2124" s="270" t="n"/>
      <c r="S2124" s="421" t="n"/>
      <c r="T2124" s="421" t="n"/>
      <c r="U2124" s="421" t="n"/>
      <c r="V2124" s="421" t="n"/>
      <c r="W2124" s="421" t="n"/>
      <c r="X2124" s="421" t="n"/>
      <c r="Y2124" s="421" t="n"/>
      <c r="Z2124" s="421" t="n"/>
      <c r="AA2124" s="421" t="n"/>
      <c r="AB2124" s="421" t="n"/>
      <c r="AC2124" s="421" t="n"/>
      <c r="AD2124" s="421" t="n"/>
      <c r="AE2124" s="421" t="n"/>
      <c r="AF2124" s="421" t="n"/>
      <c r="AG2124" s="421" t="n"/>
      <c r="AH2124" s="421" t="n"/>
      <c r="AI2124" s="421" t="n"/>
      <c r="AJ2124" s="297" t="n"/>
      <c r="AK2124" s="297" t="n"/>
      <c r="AL2124" s="284" t="n"/>
      <c r="AM2124" s="297" t="n"/>
      <c r="AN2124" s="285" t="n"/>
      <c r="AO2124" s="297" t="n"/>
      <c r="AP2124" s="297" t="n"/>
      <c r="AQ2124" s="297" t="n"/>
      <c r="AR2124" s="297" t="n"/>
      <c r="AS2124" s="297" t="n"/>
      <c r="AT2124" s="285" t="n"/>
      <c r="AU2124" s="297" t="n"/>
      <c r="AV2124" s="297" t="n"/>
      <c r="AW2124" s="297" t="n"/>
      <c r="AX2124" s="297" t="n"/>
      <c r="AY2124" s="286" t="n"/>
      <c r="AZ2124" s="286" t="n"/>
      <c r="BA2124" s="287" t="n"/>
      <c r="BB2124" s="286" t="n"/>
      <c r="BC2124" s="286" t="n"/>
      <c r="BD2124" s="286" t="n"/>
      <c r="BE2124" s="286" t="n"/>
      <c r="BF2124" s="286" t="n"/>
      <c r="BG2124" s="286" t="n"/>
      <c r="BH2124" s="297" t="n"/>
      <c r="BI2124" s="297" t="n"/>
      <c r="BJ2124" s="297" t="n"/>
      <c r="BK2124" s="297" t="n"/>
      <c r="BL2124" s="297" t="n"/>
      <c r="BM2124" s="297" t="n"/>
      <c r="BN2124" s="297" t="n"/>
      <c r="BO2124" s="285" t="n"/>
      <c r="BP2124" s="297" t="n"/>
      <c r="BQ2124" s="297" t="n"/>
      <c r="BR2124" s="297" t="n"/>
      <c r="BS2124" s="297" t="n"/>
      <c r="BT2124" s="297" t="n"/>
      <c r="BU2124" s="297" t="n"/>
      <c r="BV2124" s="297" t="n"/>
      <c r="BW2124" s="288" t="n"/>
      <c r="BX2124" s="276">
        <f>SUM(IF(COUNTIF(MediaScorecard!CC2611, "*1.*"), 2, 0), IF(COUNTIF(MediaScorecard!CC2611, "*2.*"), 2, 0), IF(COUNTIF(MediaScorecard!CC2611, "*3.*"), 2, 0), IF(COUNTIF(MediaScorecard!CC2611, "*4.*"), 2, 0), IF(COUNTIF(MediaScorecard!CC2611, "*5.*"), 2, 0), IF(COUNTIF(MediaScorecard!CC2611, "*6.*"), 2, 0))</f>
        <v/>
      </c>
      <c r="BY2124" s="277">
        <f t="array" ref="BY2124">SUM(VALUE(AT2124),VALUE(AU2124),VALUE(AV2124),VALUE(AW2124),VALUE(AX2124),VALUE(AY2124),VALUE(AZ2124),VALUE(BB2124),VALUE(BC2124),VALUE(BD2124),VALUE(BE2124),VALUE(BF2124),VALUE(BG2124),VALUE(BH2124),VALUE(BI2124),VALUE(BJ2124),VALUE(BK2124),VALUE(BL2124),VALUE(BM2124),VALUE(BN2124),VALUE(BO2124),VALUE(BP2124),VALUE(BQ2124),VALUE(BR2124),VALUE(BS2124),VALUE(BT2124),VALUE(BU2124),VALUE(BV2124),VALUE(BW2124))</f>
        <v/>
      </c>
      <c r="BZ2124" s="307" t="n"/>
      <c r="CA2124" s="307" t="n"/>
      <c r="CB2124" s="307" t="n"/>
      <c r="CC2124" s="307" t="n"/>
      <c r="CD2124" s="307" t="n"/>
      <c r="CE2124" s="307" t="n"/>
      <c r="CF2124" s="307" t="n"/>
      <c r="CG2124" s="307" t="n"/>
      <c r="CH2124" s="307" t="n"/>
      <c r="CI2124" s="307" t="n"/>
      <c r="CJ2124" s="307" t="n"/>
      <c r="CK2124" s="307" t="n"/>
      <c r="CL2124" s="307" t="n"/>
      <c r="CM2124" s="307" t="n"/>
      <c r="CN2124" s="307" t="n"/>
      <c r="CO2124" s="307" t="n"/>
      <c r="CP2124" s="307" t="n"/>
      <c r="CQ2124" s="307" t="n"/>
      <c r="CR2124" s="279" t="n"/>
      <c r="CS2124" s="280" t="n"/>
      <c r="CT2124" s="421">
        <f>(IF(OR(MediaScorecard!BG2611="x", MediaScorecard!BH2611="x",MediaScorecard!BI2611="x",MediaScorecard!BJ2611="x",MediaScorecard!BK2611="x"),1, 2))</f>
        <v/>
      </c>
      <c r="CU2124" s="308" t="n"/>
      <c r="CV2124" s="308" t="n"/>
      <c r="CW2124" s="308" t="n"/>
      <c r="CX2124" s="309" t="n"/>
      <c r="CY2124" s="308" t="n"/>
      <c r="CZ2124" s="308" t="n"/>
      <c r="DA2124" s="308" t="n"/>
    </row>
    <row r="2125" ht="21" customHeight="1" s="590">
      <c r="A2125" s="421" t="n"/>
      <c r="B2125" s="270" t="n"/>
      <c r="C2125" s="269" t="n"/>
      <c r="D2125" s="267" t="n"/>
      <c r="E2125" s="267" t="n"/>
      <c r="F2125" s="268" t="n"/>
      <c r="G2125" s="421" t="n"/>
      <c r="H2125" s="269" t="n"/>
      <c r="I2125" s="421" t="n"/>
      <c r="J2125" s="421" t="n"/>
      <c r="K2125" s="421" t="n"/>
      <c r="L2125" s="421" t="n"/>
      <c r="M2125" s="421" t="n"/>
      <c r="N2125" s="421" t="n"/>
      <c r="O2125" s="421" t="n"/>
      <c r="P2125" s="421" t="n"/>
      <c r="Q2125" s="421" t="n"/>
      <c r="R2125" s="270" t="n"/>
      <c r="S2125" s="421" t="n"/>
      <c r="T2125" s="421" t="n"/>
      <c r="U2125" s="421" t="n"/>
      <c r="V2125" s="421" t="n"/>
      <c r="W2125" s="421" t="n"/>
      <c r="X2125" s="421" t="n"/>
      <c r="Y2125" s="421" t="n"/>
      <c r="Z2125" s="421" t="n"/>
      <c r="AA2125" s="421" t="n"/>
      <c r="AB2125" s="421" t="n"/>
      <c r="AC2125" s="421" t="n"/>
      <c r="AD2125" s="421" t="n"/>
      <c r="AE2125" s="421" t="n"/>
      <c r="AF2125" s="421" t="n"/>
      <c r="AG2125" s="421" t="n"/>
      <c r="AH2125" s="421" t="n"/>
      <c r="AI2125" s="421" t="n"/>
      <c r="AJ2125" s="297" t="n"/>
      <c r="AK2125" s="297" t="n"/>
      <c r="AL2125" s="284" t="n"/>
      <c r="AM2125" s="297" t="n"/>
      <c r="AN2125" s="285" t="n"/>
      <c r="AO2125" s="297" t="n"/>
      <c r="AP2125" s="297" t="n"/>
      <c r="AQ2125" s="297" t="n"/>
      <c r="AR2125" s="297" t="n"/>
      <c r="AS2125" s="297" t="n"/>
      <c r="AT2125" s="285" t="n"/>
      <c r="AU2125" s="297" t="n"/>
      <c r="AV2125" s="297" t="n"/>
      <c r="AW2125" s="297" t="n"/>
      <c r="AX2125" s="297" t="n"/>
      <c r="AY2125" s="286" t="n"/>
      <c r="AZ2125" s="286" t="n"/>
      <c r="BA2125" s="287" t="n"/>
      <c r="BB2125" s="286" t="n"/>
      <c r="BC2125" s="286" t="n"/>
      <c r="BD2125" s="286" t="n"/>
      <c r="BE2125" s="286" t="n"/>
      <c r="BF2125" s="286" t="n"/>
      <c r="BG2125" s="286" t="n"/>
      <c r="BH2125" s="297" t="n"/>
      <c r="BI2125" s="297" t="n"/>
      <c r="BJ2125" s="297" t="n"/>
      <c r="BK2125" s="297" t="n"/>
      <c r="BL2125" s="297" t="n"/>
      <c r="BM2125" s="297" t="n"/>
      <c r="BN2125" s="297" t="n"/>
      <c r="BO2125" s="285" t="n"/>
      <c r="BP2125" s="297" t="n"/>
      <c r="BQ2125" s="297" t="n"/>
      <c r="BR2125" s="297" t="n"/>
      <c r="BS2125" s="297" t="n"/>
      <c r="BT2125" s="297" t="n"/>
      <c r="BU2125" s="297" t="n"/>
      <c r="BV2125" s="297" t="n"/>
      <c r="BW2125" s="288" t="n"/>
      <c r="BX2125" s="276">
        <f>SUM(IF(COUNTIF(MediaScorecard!CC2612, "*1.*"), 2, 0), IF(COUNTIF(MediaScorecard!CC2612, "*2.*"), 2, 0), IF(COUNTIF(MediaScorecard!CC2612, "*3.*"), 2, 0), IF(COUNTIF(MediaScorecard!CC2612, "*4.*"), 2, 0), IF(COUNTIF(MediaScorecard!CC2612, "*5.*"), 2, 0), IF(COUNTIF(MediaScorecard!CC2612, "*6.*"), 2, 0))</f>
        <v/>
      </c>
      <c r="BY2125" s="277">
        <f t="array" ref="BY2125">SUM(VALUE(AT2125),VALUE(AU2125),VALUE(AV2125),VALUE(AW2125),VALUE(AX2125),VALUE(AY2125),VALUE(AZ2125),VALUE(BB2125),VALUE(BC2125),VALUE(BD2125),VALUE(BE2125),VALUE(BF2125),VALUE(BG2125),VALUE(BH2125),VALUE(BI2125),VALUE(BJ2125),VALUE(BK2125),VALUE(BL2125),VALUE(BM2125),VALUE(BN2125),VALUE(BO2125),VALUE(BP2125),VALUE(BQ2125),VALUE(BR2125),VALUE(BS2125),VALUE(BT2125),VALUE(BU2125),VALUE(BV2125),VALUE(BW2125))</f>
        <v/>
      </c>
      <c r="BZ2125" s="307" t="n"/>
      <c r="CA2125" s="307" t="n"/>
      <c r="CB2125" s="307" t="n"/>
      <c r="CC2125" s="307" t="n"/>
      <c r="CD2125" s="307" t="n"/>
      <c r="CE2125" s="307" t="n"/>
      <c r="CF2125" s="307" t="n"/>
      <c r="CG2125" s="307" t="n"/>
      <c r="CH2125" s="307" t="n"/>
      <c r="CI2125" s="307" t="n"/>
      <c r="CJ2125" s="307" t="n"/>
      <c r="CK2125" s="307" t="n"/>
      <c r="CL2125" s="307" t="n"/>
      <c r="CM2125" s="307" t="n"/>
      <c r="CN2125" s="307" t="n"/>
      <c r="CO2125" s="307" t="n"/>
      <c r="CP2125" s="307" t="n"/>
      <c r="CQ2125" s="307" t="n"/>
      <c r="CR2125" s="279" t="n"/>
      <c r="CS2125" s="280" t="n"/>
      <c r="CT2125" s="421">
        <f>(IF(OR(MediaScorecard!BG2612="x", MediaScorecard!BH2612="x",MediaScorecard!BI2612="x",MediaScorecard!BJ2612="x",MediaScorecard!BK2612="x"),1, 2))</f>
        <v/>
      </c>
      <c r="CU2125" s="308" t="n"/>
      <c r="CV2125" s="308" t="n"/>
      <c r="CW2125" s="308" t="n"/>
      <c r="CX2125" s="309" t="n"/>
      <c r="CY2125" s="308" t="n"/>
      <c r="CZ2125" s="308" t="n"/>
      <c r="DA2125" s="308" t="n"/>
    </row>
    <row r="2126" ht="21" customHeight="1" s="590">
      <c r="A2126" s="421" t="n"/>
      <c r="B2126" s="270" t="n"/>
      <c r="C2126" s="269" t="n"/>
      <c r="D2126" s="267" t="n"/>
      <c r="E2126" s="267" t="n"/>
      <c r="F2126" s="268" t="n"/>
      <c r="G2126" s="421" t="n"/>
      <c r="H2126" s="269" t="n"/>
      <c r="I2126" s="421" t="n"/>
      <c r="J2126" s="421" t="n"/>
      <c r="K2126" s="421" t="n"/>
      <c r="L2126" s="421" t="n"/>
      <c r="M2126" s="421" t="n"/>
      <c r="N2126" s="421" t="n"/>
      <c r="O2126" s="421" t="n"/>
      <c r="P2126" s="421" t="n"/>
      <c r="Q2126" s="421" t="n"/>
      <c r="R2126" s="270" t="n"/>
      <c r="S2126" s="421" t="n"/>
      <c r="T2126" s="421" t="n"/>
      <c r="U2126" s="421" t="n"/>
      <c r="V2126" s="421" t="n"/>
      <c r="W2126" s="421" t="n"/>
      <c r="X2126" s="421" t="n"/>
      <c r="Y2126" s="421" t="n"/>
      <c r="Z2126" s="421" t="n"/>
      <c r="AA2126" s="421" t="n"/>
      <c r="AB2126" s="421" t="n"/>
      <c r="AC2126" s="421" t="n"/>
      <c r="AD2126" s="421" t="n"/>
      <c r="AE2126" s="421" t="n"/>
      <c r="AF2126" s="421" t="n"/>
      <c r="AG2126" s="421" t="n"/>
      <c r="AH2126" s="421" t="n"/>
      <c r="AI2126" s="421" t="n"/>
      <c r="AJ2126" s="297" t="n"/>
      <c r="AK2126" s="297" t="n"/>
      <c r="AL2126" s="284" t="n"/>
      <c r="AM2126" s="297" t="n"/>
      <c r="AN2126" s="285" t="n"/>
      <c r="AO2126" s="297" t="n"/>
      <c r="AP2126" s="297" t="n"/>
      <c r="AQ2126" s="297" t="n"/>
      <c r="AR2126" s="297" t="n"/>
      <c r="AS2126" s="297" t="n"/>
      <c r="AT2126" s="285" t="n"/>
      <c r="AU2126" s="297" t="n"/>
      <c r="AV2126" s="297" t="n"/>
      <c r="AW2126" s="297" t="n"/>
      <c r="AX2126" s="297" t="n"/>
      <c r="AY2126" s="286" t="n"/>
      <c r="AZ2126" s="286" t="n"/>
      <c r="BA2126" s="287" t="n"/>
      <c r="BB2126" s="286" t="n"/>
      <c r="BC2126" s="286" t="n"/>
      <c r="BD2126" s="286" t="n"/>
      <c r="BE2126" s="286" t="n"/>
      <c r="BF2126" s="286" t="n"/>
      <c r="BG2126" s="286" t="n"/>
      <c r="BH2126" s="297" t="n"/>
      <c r="BI2126" s="297" t="n"/>
      <c r="BJ2126" s="297" t="n"/>
      <c r="BK2126" s="297" t="n"/>
      <c r="BL2126" s="297" t="n"/>
      <c r="BM2126" s="297" t="n"/>
      <c r="BN2126" s="297" t="n"/>
      <c r="BO2126" s="285" t="n"/>
      <c r="BP2126" s="297" t="n"/>
      <c r="BQ2126" s="297" t="n"/>
      <c r="BR2126" s="297" t="n"/>
      <c r="BS2126" s="297" t="n"/>
      <c r="BT2126" s="297" t="n"/>
      <c r="BU2126" s="297" t="n"/>
      <c r="BV2126" s="297" t="n"/>
      <c r="BW2126" s="288" t="n"/>
      <c r="BX2126" s="276">
        <f>SUM(IF(COUNTIF(MediaScorecard!CC2613, "*1.*"), 2, 0), IF(COUNTIF(MediaScorecard!CC2613, "*2.*"), 2, 0), IF(COUNTIF(MediaScorecard!CC2613, "*3.*"), 2, 0), IF(COUNTIF(MediaScorecard!CC2613, "*4.*"), 2, 0), IF(COUNTIF(MediaScorecard!CC2613, "*5.*"), 2, 0), IF(COUNTIF(MediaScorecard!CC2613, "*6.*"), 2, 0))</f>
        <v/>
      </c>
      <c r="BY2126" s="277">
        <f t="array" ref="BY2126">SUM(VALUE(AT2126),VALUE(AU2126),VALUE(AV2126),VALUE(AW2126),VALUE(AX2126),VALUE(AY2126),VALUE(AZ2126),VALUE(BB2126),VALUE(BC2126),VALUE(BD2126),VALUE(BE2126),VALUE(BF2126),VALUE(BG2126),VALUE(BH2126),VALUE(BI2126),VALUE(BJ2126),VALUE(BK2126),VALUE(BL2126),VALUE(BM2126),VALUE(BN2126),VALUE(BO2126),VALUE(BP2126),VALUE(BQ2126),VALUE(BR2126),VALUE(BS2126),VALUE(BT2126),VALUE(BU2126),VALUE(BV2126),VALUE(BW2126))</f>
        <v/>
      </c>
      <c r="BZ2126" s="307" t="n"/>
      <c r="CA2126" s="307" t="n"/>
      <c r="CB2126" s="307" t="n"/>
      <c r="CC2126" s="307" t="n"/>
      <c r="CD2126" s="307" t="n"/>
      <c r="CE2126" s="307" t="n"/>
      <c r="CF2126" s="307" t="n"/>
      <c r="CG2126" s="307" t="n"/>
      <c r="CH2126" s="307" t="n"/>
      <c r="CI2126" s="307" t="n"/>
      <c r="CJ2126" s="307" t="n"/>
      <c r="CK2126" s="307" t="n"/>
      <c r="CL2126" s="307" t="n"/>
      <c r="CM2126" s="307" t="n"/>
      <c r="CN2126" s="307" t="n"/>
      <c r="CO2126" s="307" t="n"/>
      <c r="CP2126" s="307" t="n"/>
      <c r="CQ2126" s="307" t="n"/>
      <c r="CR2126" s="279" t="n"/>
      <c r="CS2126" s="280" t="n"/>
      <c r="CT2126" s="421">
        <f>(IF(OR(MediaScorecard!BG2613="x", MediaScorecard!BH2613="x",MediaScorecard!BI2613="x",MediaScorecard!BJ2613="x",MediaScorecard!BK2613="x"),1, 2))</f>
        <v/>
      </c>
      <c r="CU2126" s="308" t="n"/>
      <c r="CV2126" s="308" t="n"/>
      <c r="CW2126" s="308" t="n"/>
      <c r="CX2126" s="309" t="n"/>
      <c r="CY2126" s="308" t="n"/>
      <c r="CZ2126" s="308" t="n"/>
      <c r="DA2126" s="308" t="n"/>
    </row>
    <row r="2127" ht="21" customHeight="1" s="590">
      <c r="A2127" s="421" t="n"/>
      <c r="B2127" s="270" t="n"/>
      <c r="C2127" s="269" t="n"/>
      <c r="D2127" s="267" t="n"/>
      <c r="E2127" s="267" t="n"/>
      <c r="F2127" s="268" t="n"/>
      <c r="G2127" s="421" t="n"/>
      <c r="H2127" s="269" t="n"/>
      <c r="I2127" s="421" t="n"/>
      <c r="J2127" s="421" t="n"/>
      <c r="K2127" s="421" t="n"/>
      <c r="L2127" s="421" t="n"/>
      <c r="M2127" s="421" t="n"/>
      <c r="N2127" s="421" t="n"/>
      <c r="O2127" s="421" t="n"/>
      <c r="P2127" s="421" t="n"/>
      <c r="Q2127" s="421" t="n"/>
      <c r="R2127" s="270" t="n"/>
      <c r="S2127" s="421" t="n"/>
      <c r="T2127" s="421" t="n"/>
      <c r="U2127" s="421" t="n"/>
      <c r="V2127" s="421" t="n"/>
      <c r="W2127" s="421" t="n"/>
      <c r="X2127" s="421" t="n"/>
      <c r="Y2127" s="421" t="n"/>
      <c r="Z2127" s="421" t="n"/>
      <c r="AA2127" s="421" t="n"/>
      <c r="AB2127" s="421" t="n"/>
      <c r="AC2127" s="421" t="n"/>
      <c r="AD2127" s="421" t="n"/>
      <c r="AE2127" s="421" t="n"/>
      <c r="AF2127" s="421" t="n"/>
      <c r="AG2127" s="421" t="n"/>
      <c r="AH2127" s="421" t="n"/>
      <c r="AI2127" s="421" t="n"/>
      <c r="AJ2127" s="297" t="n"/>
      <c r="AK2127" s="297" t="n"/>
      <c r="AL2127" s="284" t="n"/>
      <c r="AM2127" s="297" t="n"/>
      <c r="AN2127" s="285" t="n"/>
      <c r="AO2127" s="297" t="n"/>
      <c r="AP2127" s="297" t="n"/>
      <c r="AQ2127" s="297" t="n"/>
      <c r="AR2127" s="297" t="n"/>
      <c r="AS2127" s="297" t="n"/>
      <c r="AT2127" s="285" t="n"/>
      <c r="AU2127" s="297" t="n"/>
      <c r="AV2127" s="297" t="n"/>
      <c r="AW2127" s="297" t="n"/>
      <c r="AX2127" s="297" t="n"/>
      <c r="AY2127" s="286" t="n"/>
      <c r="AZ2127" s="286" t="n"/>
      <c r="BA2127" s="287" t="n"/>
      <c r="BB2127" s="286" t="n"/>
      <c r="BC2127" s="286" t="n"/>
      <c r="BD2127" s="286" t="n"/>
      <c r="BE2127" s="286" t="n"/>
      <c r="BF2127" s="286" t="n"/>
      <c r="BG2127" s="286" t="n"/>
      <c r="BH2127" s="297" t="n"/>
      <c r="BI2127" s="297" t="n"/>
      <c r="BJ2127" s="297" t="n"/>
      <c r="BK2127" s="297" t="n"/>
      <c r="BL2127" s="297" t="n"/>
      <c r="BM2127" s="297" t="n"/>
      <c r="BN2127" s="297" t="n"/>
      <c r="BO2127" s="285" t="n"/>
      <c r="BP2127" s="297" t="n"/>
      <c r="BQ2127" s="297" t="n"/>
      <c r="BR2127" s="297" t="n"/>
      <c r="BS2127" s="297" t="n"/>
      <c r="BT2127" s="297" t="n"/>
      <c r="BU2127" s="297" t="n"/>
      <c r="BV2127" s="297" t="n"/>
      <c r="BW2127" s="288" t="n"/>
      <c r="BX2127" s="276">
        <f>SUM(IF(COUNTIF(MediaScorecard!CC2614, "*1.*"), 2, 0), IF(COUNTIF(MediaScorecard!CC2614, "*2.*"), 2, 0), IF(COUNTIF(MediaScorecard!CC2614, "*3.*"), 2, 0), IF(COUNTIF(MediaScorecard!CC2614, "*4.*"), 2, 0), IF(COUNTIF(MediaScorecard!CC2614, "*5.*"), 2, 0), IF(COUNTIF(MediaScorecard!CC2614, "*6.*"), 2, 0))</f>
        <v/>
      </c>
      <c r="BY2127" s="277">
        <f t="array" ref="BY2127">SUM(VALUE(AT2127),VALUE(AU2127),VALUE(AV2127),VALUE(AW2127),VALUE(AX2127),VALUE(AY2127),VALUE(AZ2127),VALUE(BB2127),VALUE(BC2127),VALUE(BD2127),VALUE(BE2127),VALUE(BF2127),VALUE(BG2127),VALUE(BH2127),VALUE(BI2127),VALUE(BJ2127),VALUE(BK2127),VALUE(BL2127),VALUE(BM2127),VALUE(BN2127),VALUE(BO2127),VALUE(BP2127),VALUE(BQ2127),VALUE(BR2127),VALUE(BS2127),VALUE(BT2127),VALUE(BU2127),VALUE(BV2127),VALUE(BW2127))</f>
        <v/>
      </c>
      <c r="BZ2127" s="307" t="n"/>
      <c r="CA2127" s="307" t="n"/>
      <c r="CB2127" s="307" t="n"/>
      <c r="CC2127" s="307" t="n"/>
      <c r="CD2127" s="307" t="n"/>
      <c r="CE2127" s="307" t="n"/>
      <c r="CF2127" s="307" t="n"/>
      <c r="CG2127" s="307" t="n"/>
      <c r="CH2127" s="307" t="n"/>
      <c r="CI2127" s="307" t="n"/>
      <c r="CJ2127" s="307" t="n"/>
      <c r="CK2127" s="307" t="n"/>
      <c r="CL2127" s="307" t="n"/>
      <c r="CM2127" s="307" t="n"/>
      <c r="CN2127" s="307" t="n"/>
      <c r="CO2127" s="307" t="n"/>
      <c r="CP2127" s="307" t="n"/>
      <c r="CQ2127" s="307" t="n"/>
      <c r="CR2127" s="279" t="n"/>
      <c r="CS2127" s="280" t="n"/>
      <c r="CT2127" s="421">
        <f>(IF(OR(MediaScorecard!BG2614="x", MediaScorecard!BH2614="x",MediaScorecard!BI2614="x",MediaScorecard!BJ2614="x",MediaScorecard!BK2614="x"),1, 2))</f>
        <v/>
      </c>
      <c r="CU2127" s="308" t="n"/>
      <c r="CV2127" s="308" t="n"/>
      <c r="CW2127" s="308" t="n"/>
      <c r="CX2127" s="309" t="n"/>
      <c r="CY2127" s="308" t="n"/>
      <c r="CZ2127" s="308" t="n"/>
      <c r="DA2127" s="308" t="n"/>
    </row>
    <row r="2128" ht="21" customHeight="1" s="590">
      <c r="A2128" s="421" t="n"/>
      <c r="B2128" s="270" t="n"/>
      <c r="C2128" s="269" t="n"/>
      <c r="D2128" s="267" t="n"/>
      <c r="E2128" s="267" t="n"/>
      <c r="F2128" s="268" t="n"/>
      <c r="G2128" s="421" t="n"/>
      <c r="H2128" s="269" t="n"/>
      <c r="I2128" s="421" t="n"/>
      <c r="J2128" s="421" t="n"/>
      <c r="K2128" s="421" t="n"/>
      <c r="L2128" s="421" t="n"/>
      <c r="M2128" s="421" t="n"/>
      <c r="N2128" s="421" t="n"/>
      <c r="O2128" s="421" t="n"/>
      <c r="P2128" s="421" t="n"/>
      <c r="Q2128" s="421" t="n"/>
      <c r="R2128" s="270" t="n"/>
      <c r="S2128" s="421" t="n"/>
      <c r="T2128" s="421" t="n"/>
      <c r="U2128" s="421" t="n"/>
      <c r="V2128" s="421" t="n"/>
      <c r="W2128" s="421" t="n"/>
      <c r="X2128" s="421" t="n"/>
      <c r="Y2128" s="421" t="n"/>
      <c r="Z2128" s="421" t="n"/>
      <c r="AA2128" s="421" t="n"/>
      <c r="AB2128" s="421" t="n"/>
      <c r="AC2128" s="421" t="n"/>
      <c r="AD2128" s="421" t="n"/>
      <c r="AE2128" s="421" t="n"/>
      <c r="AF2128" s="421" t="n"/>
      <c r="AG2128" s="421" t="n"/>
      <c r="AH2128" s="421" t="n"/>
      <c r="AI2128" s="421" t="n"/>
      <c r="AJ2128" s="297" t="n"/>
      <c r="AK2128" s="297" t="n"/>
      <c r="AL2128" s="284" t="n"/>
      <c r="AM2128" s="297" t="n"/>
      <c r="AN2128" s="285" t="n"/>
      <c r="AO2128" s="297" t="n"/>
      <c r="AP2128" s="297" t="n"/>
      <c r="AQ2128" s="297" t="n"/>
      <c r="AR2128" s="297" t="n"/>
      <c r="AS2128" s="297" t="n"/>
      <c r="AT2128" s="285" t="n"/>
      <c r="AU2128" s="297" t="n"/>
      <c r="AV2128" s="297" t="n"/>
      <c r="AW2128" s="297" t="n"/>
      <c r="AX2128" s="297" t="n"/>
      <c r="AY2128" s="286" t="n"/>
      <c r="AZ2128" s="286" t="n"/>
      <c r="BA2128" s="287" t="n"/>
      <c r="BB2128" s="286" t="n"/>
      <c r="BC2128" s="286" t="n"/>
      <c r="BD2128" s="286" t="n"/>
      <c r="BE2128" s="286" t="n"/>
      <c r="BF2128" s="286" t="n"/>
      <c r="BG2128" s="286" t="n"/>
      <c r="BH2128" s="297" t="n"/>
      <c r="BI2128" s="297" t="n"/>
      <c r="BJ2128" s="297" t="n"/>
      <c r="BK2128" s="297" t="n"/>
      <c r="BL2128" s="297" t="n"/>
      <c r="BM2128" s="297" t="n"/>
      <c r="BN2128" s="297" t="n"/>
      <c r="BO2128" s="285" t="n"/>
      <c r="BP2128" s="297" t="n"/>
      <c r="BQ2128" s="297" t="n"/>
      <c r="BR2128" s="297" t="n"/>
      <c r="BS2128" s="297" t="n"/>
      <c r="BT2128" s="297" t="n"/>
      <c r="BU2128" s="297" t="n"/>
      <c r="BV2128" s="297" t="n"/>
      <c r="BW2128" s="288" t="n"/>
      <c r="BX2128" s="276">
        <f>SUM(IF(COUNTIF(MediaScorecard!CC2615, "*1.*"), 2, 0), IF(COUNTIF(MediaScorecard!CC2615, "*2.*"), 2, 0), IF(COUNTIF(MediaScorecard!CC2615, "*3.*"), 2, 0), IF(COUNTIF(MediaScorecard!CC2615, "*4.*"), 2, 0), IF(COUNTIF(MediaScorecard!CC2615, "*5.*"), 2, 0), IF(COUNTIF(MediaScorecard!CC2615, "*6.*"), 2, 0))</f>
        <v/>
      </c>
      <c r="BY2128" s="277">
        <f t="array" ref="BY2128">SUM(VALUE(AT2128),VALUE(AU2128),VALUE(AV2128),VALUE(AW2128),VALUE(AX2128),VALUE(AY2128),VALUE(AZ2128),VALUE(BB2128),VALUE(BC2128),VALUE(BD2128),VALUE(BE2128),VALUE(BF2128),VALUE(BG2128),VALUE(BH2128),VALUE(BI2128),VALUE(BJ2128),VALUE(BK2128),VALUE(BL2128),VALUE(BM2128),VALUE(BN2128),VALUE(BO2128),VALUE(BP2128),VALUE(BQ2128),VALUE(BR2128),VALUE(BS2128),VALUE(BT2128),VALUE(BU2128),VALUE(BV2128),VALUE(BW2128))</f>
        <v/>
      </c>
      <c r="BZ2128" s="307" t="n"/>
      <c r="CA2128" s="307" t="n"/>
      <c r="CB2128" s="307" t="n"/>
      <c r="CC2128" s="307" t="n"/>
      <c r="CD2128" s="307" t="n"/>
      <c r="CE2128" s="307" t="n"/>
      <c r="CF2128" s="307" t="n"/>
      <c r="CG2128" s="307" t="n"/>
      <c r="CH2128" s="307" t="n"/>
      <c r="CI2128" s="307" t="n"/>
      <c r="CJ2128" s="307" t="n"/>
      <c r="CK2128" s="307" t="n"/>
      <c r="CL2128" s="307" t="n"/>
      <c r="CM2128" s="307" t="n"/>
      <c r="CN2128" s="307" t="n"/>
      <c r="CO2128" s="307" t="n"/>
      <c r="CP2128" s="307" t="n"/>
      <c r="CQ2128" s="307" t="n"/>
      <c r="CR2128" s="279" t="n"/>
      <c r="CS2128" s="280" t="n"/>
      <c r="CT2128" s="421">
        <f>(IF(OR(MediaScorecard!BG2615="x", MediaScorecard!BH2615="x",MediaScorecard!BI2615="x",MediaScorecard!BJ2615="x",MediaScorecard!BK2615="x"),1, 2))</f>
        <v/>
      </c>
      <c r="CU2128" s="308" t="n"/>
      <c r="CV2128" s="308" t="n"/>
      <c r="CW2128" s="308" t="n"/>
      <c r="CX2128" s="309" t="n"/>
      <c r="CY2128" s="308" t="n"/>
      <c r="CZ2128" s="308" t="n"/>
      <c r="DA2128" s="308" t="n"/>
    </row>
    <row r="2129" ht="21" customHeight="1" s="590">
      <c r="A2129" s="421" t="n"/>
      <c r="B2129" s="270" t="n"/>
      <c r="C2129" s="269" t="n"/>
      <c r="D2129" s="267" t="n"/>
      <c r="E2129" s="267" t="n"/>
      <c r="F2129" s="268" t="n"/>
      <c r="G2129" s="421" t="n"/>
      <c r="H2129" s="269" t="n"/>
      <c r="I2129" s="421" t="n"/>
      <c r="J2129" s="421" t="n"/>
      <c r="K2129" s="421" t="n"/>
      <c r="L2129" s="421" t="n"/>
      <c r="M2129" s="421" t="n"/>
      <c r="N2129" s="421" t="n"/>
      <c r="O2129" s="421" t="n"/>
      <c r="P2129" s="421" t="n"/>
      <c r="Q2129" s="421" t="n"/>
      <c r="R2129" s="270" t="n"/>
      <c r="S2129" s="421" t="n"/>
      <c r="T2129" s="421" t="n"/>
      <c r="U2129" s="421" t="n"/>
      <c r="V2129" s="421" t="n"/>
      <c r="W2129" s="421" t="n"/>
      <c r="X2129" s="421" t="n"/>
      <c r="Y2129" s="421" t="n"/>
      <c r="Z2129" s="421" t="n"/>
      <c r="AA2129" s="421" t="n"/>
      <c r="AB2129" s="421" t="n"/>
      <c r="AC2129" s="421" t="n"/>
      <c r="AD2129" s="421" t="n"/>
      <c r="AE2129" s="421" t="n"/>
      <c r="AF2129" s="421" t="n"/>
      <c r="AG2129" s="421" t="n"/>
      <c r="AH2129" s="421" t="n"/>
      <c r="AI2129" s="421" t="n"/>
      <c r="AJ2129" s="297" t="n"/>
      <c r="AK2129" s="297" t="n"/>
      <c r="AL2129" s="284" t="n"/>
      <c r="AM2129" s="297" t="n"/>
      <c r="AN2129" s="285" t="n"/>
      <c r="AO2129" s="297" t="n"/>
      <c r="AP2129" s="297" t="n"/>
      <c r="AQ2129" s="297" t="n"/>
      <c r="AR2129" s="297" t="n"/>
      <c r="AS2129" s="297" t="n"/>
      <c r="AT2129" s="285" t="n"/>
      <c r="AU2129" s="297" t="n"/>
      <c r="AV2129" s="297" t="n"/>
      <c r="AW2129" s="297" t="n"/>
      <c r="AX2129" s="297" t="n"/>
      <c r="AY2129" s="286" t="n"/>
      <c r="AZ2129" s="286" t="n"/>
      <c r="BA2129" s="287" t="n"/>
      <c r="BB2129" s="286" t="n"/>
      <c r="BC2129" s="286" t="n"/>
      <c r="BD2129" s="286" t="n"/>
      <c r="BE2129" s="286" t="n"/>
      <c r="BF2129" s="286" t="n"/>
      <c r="BG2129" s="286" t="n"/>
      <c r="BH2129" s="297" t="n"/>
      <c r="BI2129" s="297" t="n"/>
      <c r="BJ2129" s="297" t="n"/>
      <c r="BK2129" s="297" t="n"/>
      <c r="BL2129" s="297" t="n"/>
      <c r="BM2129" s="297" t="n"/>
      <c r="BN2129" s="297" t="n"/>
      <c r="BO2129" s="285" t="n"/>
      <c r="BP2129" s="297" t="n"/>
      <c r="BQ2129" s="297" t="n"/>
      <c r="BR2129" s="297" t="n"/>
      <c r="BS2129" s="297" t="n"/>
      <c r="BT2129" s="297" t="n"/>
      <c r="BU2129" s="297" t="n"/>
      <c r="BV2129" s="297" t="n"/>
      <c r="BW2129" s="288" t="n"/>
      <c r="BX2129" s="276">
        <f>SUM(IF(COUNTIF(MediaScorecard!CC2616, "*1.*"), 2, 0), IF(COUNTIF(MediaScorecard!CC2616, "*2.*"), 2, 0), IF(COUNTIF(MediaScorecard!CC2616, "*3.*"), 2, 0), IF(COUNTIF(MediaScorecard!CC2616, "*4.*"), 2, 0), IF(COUNTIF(MediaScorecard!CC2616, "*5.*"), 2, 0), IF(COUNTIF(MediaScorecard!CC2616, "*6.*"), 2, 0))</f>
        <v/>
      </c>
      <c r="BY2129" s="277">
        <f t="array" ref="BY2129">SUM(VALUE(AT2129),VALUE(AU2129),VALUE(AV2129),VALUE(AW2129),VALUE(AX2129),VALUE(AY2129),VALUE(AZ2129),VALUE(BB2129),VALUE(BC2129),VALUE(BD2129),VALUE(BE2129),VALUE(BF2129),VALUE(BG2129),VALUE(BH2129),VALUE(BI2129),VALUE(BJ2129),VALUE(BK2129),VALUE(BL2129),VALUE(BM2129),VALUE(BN2129),VALUE(BO2129),VALUE(BP2129),VALUE(BQ2129),VALUE(BR2129),VALUE(BS2129),VALUE(BT2129),VALUE(BU2129),VALUE(BV2129),VALUE(BW2129))</f>
        <v/>
      </c>
      <c r="BZ2129" s="307" t="n"/>
      <c r="CA2129" s="307" t="n"/>
      <c r="CB2129" s="307" t="n"/>
      <c r="CC2129" s="307" t="n"/>
      <c r="CD2129" s="307" t="n"/>
      <c r="CE2129" s="307" t="n"/>
      <c r="CF2129" s="307" t="n"/>
      <c r="CG2129" s="307" t="n"/>
      <c r="CH2129" s="307" t="n"/>
      <c r="CI2129" s="307" t="n"/>
      <c r="CJ2129" s="307" t="n"/>
      <c r="CK2129" s="307" t="n"/>
      <c r="CL2129" s="307" t="n"/>
      <c r="CM2129" s="307" t="n"/>
      <c r="CN2129" s="307" t="n"/>
      <c r="CO2129" s="307" t="n"/>
      <c r="CP2129" s="307" t="n"/>
      <c r="CQ2129" s="307" t="n"/>
      <c r="CR2129" s="279" t="n"/>
      <c r="CS2129" s="280" t="n"/>
      <c r="CT2129" s="421">
        <f>(IF(OR(MediaScorecard!BG2616="x", MediaScorecard!BH2616="x",MediaScorecard!BI2616="x",MediaScorecard!BJ2616="x",MediaScorecard!BK2616="x"),1, 2))</f>
        <v/>
      </c>
      <c r="CU2129" s="308" t="n"/>
      <c r="CV2129" s="308" t="n"/>
      <c r="CW2129" s="308" t="n"/>
      <c r="CX2129" s="309" t="n"/>
      <c r="CY2129" s="308" t="n"/>
      <c r="CZ2129" s="308" t="n"/>
      <c r="DA2129" s="308" t="n"/>
    </row>
    <row r="2130" ht="21" customHeight="1" s="590">
      <c r="A2130" s="421" t="n"/>
      <c r="B2130" s="270" t="n"/>
      <c r="C2130" s="269" t="n"/>
      <c r="D2130" s="267" t="n"/>
      <c r="E2130" s="267" t="n"/>
      <c r="F2130" s="268" t="n"/>
      <c r="G2130" s="421" t="n"/>
      <c r="H2130" s="269" t="n"/>
      <c r="I2130" s="421" t="n"/>
      <c r="J2130" s="421" t="n"/>
      <c r="K2130" s="421" t="n"/>
      <c r="L2130" s="421" t="n"/>
      <c r="M2130" s="421" t="n"/>
      <c r="N2130" s="421" t="n"/>
      <c r="O2130" s="421" t="n"/>
      <c r="P2130" s="421" t="n"/>
      <c r="Q2130" s="421" t="n"/>
      <c r="R2130" s="270" t="n"/>
      <c r="S2130" s="421" t="n"/>
      <c r="T2130" s="421" t="n"/>
      <c r="U2130" s="421" t="n"/>
      <c r="V2130" s="421" t="n"/>
      <c r="W2130" s="421" t="n"/>
      <c r="X2130" s="421" t="n"/>
      <c r="Y2130" s="421" t="n"/>
      <c r="Z2130" s="421" t="n"/>
      <c r="AA2130" s="421" t="n"/>
      <c r="AB2130" s="421" t="n"/>
      <c r="AC2130" s="421" t="n"/>
      <c r="AD2130" s="421" t="n"/>
      <c r="AE2130" s="421" t="n"/>
      <c r="AF2130" s="421" t="n"/>
      <c r="AG2130" s="421" t="n"/>
      <c r="AH2130" s="421" t="n"/>
      <c r="AI2130" s="421" t="n"/>
      <c r="AJ2130" s="297" t="n"/>
      <c r="AK2130" s="297" t="n"/>
      <c r="AL2130" s="284" t="n"/>
      <c r="AM2130" s="297" t="n"/>
      <c r="AN2130" s="285" t="n"/>
      <c r="AO2130" s="297" t="n"/>
      <c r="AP2130" s="297" t="n"/>
      <c r="AQ2130" s="297" t="n"/>
      <c r="AR2130" s="297" t="n"/>
      <c r="AS2130" s="297" t="n"/>
      <c r="AT2130" s="285" t="n"/>
      <c r="AU2130" s="297" t="n"/>
      <c r="AV2130" s="297" t="n"/>
      <c r="AW2130" s="297" t="n"/>
      <c r="AX2130" s="297" t="n"/>
      <c r="AY2130" s="286" t="n"/>
      <c r="AZ2130" s="286" t="n"/>
      <c r="BA2130" s="287" t="n"/>
      <c r="BB2130" s="286" t="n"/>
      <c r="BC2130" s="286" t="n"/>
      <c r="BD2130" s="286" t="n"/>
      <c r="BE2130" s="286" t="n"/>
      <c r="BF2130" s="286" t="n"/>
      <c r="BG2130" s="286" t="n"/>
      <c r="BH2130" s="297" t="n"/>
      <c r="BI2130" s="297" t="n"/>
      <c r="BJ2130" s="297" t="n"/>
      <c r="BK2130" s="297" t="n"/>
      <c r="BL2130" s="297" t="n"/>
      <c r="BM2130" s="297" t="n"/>
      <c r="BN2130" s="297" t="n"/>
      <c r="BO2130" s="285" t="n"/>
      <c r="BP2130" s="297" t="n"/>
      <c r="BQ2130" s="297" t="n"/>
      <c r="BR2130" s="297" t="n"/>
      <c r="BS2130" s="297" t="n"/>
      <c r="BT2130" s="297" t="n"/>
      <c r="BU2130" s="297" t="n"/>
      <c r="BV2130" s="297" t="n"/>
      <c r="BW2130" s="288" t="n"/>
      <c r="BX2130" s="276">
        <f>SUM(IF(COUNTIF(MediaScorecard!CC2617, "*1.*"), 2, 0), IF(COUNTIF(MediaScorecard!CC2617, "*2.*"), 2, 0), IF(COUNTIF(MediaScorecard!CC2617, "*3.*"), 2, 0), IF(COUNTIF(MediaScorecard!CC2617, "*4.*"), 2, 0), IF(COUNTIF(MediaScorecard!CC2617, "*5.*"), 2, 0), IF(COUNTIF(MediaScorecard!CC2617, "*6.*"), 2, 0))</f>
        <v/>
      </c>
      <c r="BY2130" s="277">
        <f t="array" ref="BY2130">SUM(VALUE(AT2130),VALUE(AU2130),VALUE(AV2130),VALUE(AW2130),VALUE(AX2130),VALUE(AY2130),VALUE(AZ2130),VALUE(BB2130),VALUE(BC2130),VALUE(BD2130),VALUE(BE2130),VALUE(BF2130),VALUE(BG2130),VALUE(BH2130),VALUE(BI2130),VALUE(BJ2130),VALUE(BK2130),VALUE(BL2130),VALUE(BM2130),VALUE(BN2130),VALUE(BO2130),VALUE(BP2130),VALUE(BQ2130),VALUE(BR2130),VALUE(BS2130),VALUE(BT2130),VALUE(BU2130),VALUE(BV2130),VALUE(BW2130))</f>
        <v/>
      </c>
      <c r="BZ2130" s="307" t="n"/>
      <c r="CA2130" s="307" t="n"/>
      <c r="CB2130" s="307" t="n"/>
      <c r="CC2130" s="307" t="n"/>
      <c r="CD2130" s="307" t="n"/>
      <c r="CE2130" s="307" t="n"/>
      <c r="CF2130" s="307" t="n"/>
      <c r="CG2130" s="307" t="n"/>
      <c r="CH2130" s="307" t="n"/>
      <c r="CI2130" s="307" t="n"/>
      <c r="CJ2130" s="307" t="n"/>
      <c r="CK2130" s="307" t="n"/>
      <c r="CL2130" s="307" t="n"/>
      <c r="CM2130" s="307" t="n"/>
      <c r="CN2130" s="307" t="n"/>
      <c r="CO2130" s="307" t="n"/>
      <c r="CP2130" s="307" t="n"/>
      <c r="CQ2130" s="307" t="n"/>
      <c r="CR2130" s="279" t="n"/>
      <c r="CS2130" s="280" t="n"/>
      <c r="CT2130" s="421">
        <f>(IF(OR(MediaScorecard!BG2617="x", MediaScorecard!BH2617="x",MediaScorecard!BI2617="x",MediaScorecard!BJ2617="x",MediaScorecard!BK2617="x"),1, 2))</f>
        <v/>
      </c>
      <c r="CU2130" s="308" t="n"/>
      <c r="CV2130" s="308" t="n"/>
      <c r="CW2130" s="308" t="n"/>
      <c r="CX2130" s="309" t="n"/>
      <c r="CY2130" s="308" t="n"/>
      <c r="CZ2130" s="308" t="n"/>
      <c r="DA2130" s="308" t="n"/>
    </row>
    <row r="2131" ht="21" customHeight="1" s="590">
      <c r="A2131" s="421" t="n"/>
      <c r="B2131" s="270" t="n"/>
      <c r="C2131" s="269" t="n"/>
      <c r="D2131" s="267" t="n"/>
      <c r="E2131" s="267" t="n"/>
      <c r="F2131" s="268" t="n"/>
      <c r="G2131" s="421" t="n"/>
      <c r="H2131" s="269" t="n"/>
      <c r="I2131" s="421" t="n"/>
      <c r="J2131" s="421" t="n"/>
      <c r="K2131" s="421" t="n"/>
      <c r="L2131" s="421" t="n"/>
      <c r="M2131" s="421" t="n"/>
      <c r="N2131" s="421" t="n"/>
      <c r="O2131" s="421" t="n"/>
      <c r="P2131" s="421" t="n"/>
      <c r="Q2131" s="421" t="n"/>
      <c r="R2131" s="270" t="n"/>
      <c r="S2131" s="421" t="n"/>
      <c r="T2131" s="421" t="n"/>
      <c r="U2131" s="421" t="n"/>
      <c r="V2131" s="421" t="n"/>
      <c r="W2131" s="421" t="n"/>
      <c r="X2131" s="421" t="n"/>
      <c r="Y2131" s="421" t="n"/>
      <c r="Z2131" s="421" t="n"/>
      <c r="AA2131" s="421" t="n"/>
      <c r="AB2131" s="421" t="n"/>
      <c r="AC2131" s="421" t="n"/>
      <c r="AD2131" s="421" t="n"/>
      <c r="AE2131" s="421" t="n"/>
      <c r="AF2131" s="421" t="n"/>
      <c r="AG2131" s="421" t="n"/>
      <c r="AH2131" s="421" t="n"/>
      <c r="AI2131" s="421" t="n"/>
      <c r="AJ2131" s="297" t="n"/>
      <c r="AK2131" s="297" t="n"/>
      <c r="AL2131" s="284" t="n"/>
      <c r="AM2131" s="297" t="n"/>
      <c r="AN2131" s="285" t="n"/>
      <c r="AO2131" s="297" t="n"/>
      <c r="AP2131" s="297" t="n"/>
      <c r="AQ2131" s="297" t="n"/>
      <c r="AR2131" s="297" t="n"/>
      <c r="AS2131" s="297" t="n"/>
      <c r="AT2131" s="285" t="n"/>
      <c r="AU2131" s="297" t="n"/>
      <c r="AV2131" s="297" t="n"/>
      <c r="AW2131" s="297" t="n"/>
      <c r="AX2131" s="297" t="n"/>
      <c r="AY2131" s="286" t="n"/>
      <c r="AZ2131" s="286" t="n"/>
      <c r="BA2131" s="287" t="n"/>
      <c r="BB2131" s="286" t="n"/>
      <c r="BC2131" s="286" t="n"/>
      <c r="BD2131" s="286" t="n"/>
      <c r="BE2131" s="286" t="n"/>
      <c r="BF2131" s="286" t="n"/>
      <c r="BG2131" s="286" t="n"/>
      <c r="BH2131" s="297" t="n"/>
      <c r="BI2131" s="297" t="n"/>
      <c r="BJ2131" s="297" t="n"/>
      <c r="BK2131" s="297" t="n"/>
      <c r="BL2131" s="297" t="n"/>
      <c r="BM2131" s="297" t="n"/>
      <c r="BN2131" s="297" t="n"/>
      <c r="BO2131" s="285" t="n"/>
      <c r="BP2131" s="297" t="n"/>
      <c r="BQ2131" s="297" t="n"/>
      <c r="BR2131" s="297" t="n"/>
      <c r="BS2131" s="297" t="n"/>
      <c r="BT2131" s="297" t="n"/>
      <c r="BU2131" s="297" t="n"/>
      <c r="BV2131" s="297" t="n"/>
      <c r="BW2131" s="288" t="n"/>
      <c r="BX2131" s="276">
        <f>SUM(IF(COUNTIF(MediaScorecard!CC2618, "*1.*"), 2, 0), IF(COUNTIF(MediaScorecard!CC2618, "*2.*"), 2, 0), IF(COUNTIF(MediaScorecard!CC2618, "*3.*"), 2, 0), IF(COUNTIF(MediaScorecard!CC2618, "*4.*"), 2, 0), IF(COUNTIF(MediaScorecard!CC2618, "*5.*"), 2, 0), IF(COUNTIF(MediaScorecard!CC2618, "*6.*"), 2, 0))</f>
        <v/>
      </c>
      <c r="BY2131" s="277">
        <f t="array" ref="BY2131">SUM(VALUE(AT2131),VALUE(AU2131),VALUE(AV2131),VALUE(AW2131),VALUE(AX2131),VALUE(AY2131),VALUE(AZ2131),VALUE(BB2131),VALUE(BC2131),VALUE(BD2131),VALUE(BE2131),VALUE(BF2131),VALUE(BG2131),VALUE(BH2131),VALUE(BI2131),VALUE(BJ2131),VALUE(BK2131),VALUE(BL2131),VALUE(BM2131),VALUE(BN2131),VALUE(BO2131),VALUE(BP2131),VALUE(BQ2131),VALUE(BR2131),VALUE(BS2131),VALUE(BT2131),VALUE(BU2131),VALUE(BV2131),VALUE(BW2131))</f>
        <v/>
      </c>
      <c r="BZ2131" s="307" t="n"/>
      <c r="CA2131" s="307" t="n"/>
      <c r="CB2131" s="307" t="n"/>
      <c r="CC2131" s="307" t="n"/>
      <c r="CD2131" s="307" t="n"/>
      <c r="CE2131" s="307" t="n"/>
      <c r="CF2131" s="307" t="n"/>
      <c r="CG2131" s="307" t="n"/>
      <c r="CH2131" s="307" t="n"/>
      <c r="CI2131" s="307" t="n"/>
      <c r="CJ2131" s="307" t="n"/>
      <c r="CK2131" s="307" t="n"/>
      <c r="CL2131" s="307" t="n"/>
      <c r="CM2131" s="307" t="n"/>
      <c r="CN2131" s="307" t="n"/>
      <c r="CO2131" s="307" t="n"/>
      <c r="CP2131" s="307" t="n"/>
      <c r="CQ2131" s="307" t="n"/>
      <c r="CR2131" s="279" t="n"/>
      <c r="CS2131" s="280" t="n"/>
      <c r="CT2131" s="421">
        <f>(IF(OR(MediaScorecard!BG2618="x", MediaScorecard!BH2618="x",MediaScorecard!BI2618="x",MediaScorecard!BJ2618="x",MediaScorecard!BK2618="x"),1, 2))</f>
        <v/>
      </c>
      <c r="CU2131" s="308" t="n"/>
      <c r="CV2131" s="308" t="n"/>
      <c r="CW2131" s="308" t="n"/>
      <c r="CX2131" s="309" t="n"/>
      <c r="CY2131" s="308" t="n"/>
      <c r="CZ2131" s="308" t="n"/>
      <c r="DA2131" s="308" t="n"/>
    </row>
    <row r="2132" ht="21" customHeight="1" s="590">
      <c r="A2132" s="421" t="n"/>
      <c r="B2132" s="270" t="n"/>
      <c r="C2132" s="269" t="n"/>
      <c r="D2132" s="267" t="n"/>
      <c r="E2132" s="267" t="n"/>
      <c r="F2132" s="268" t="n"/>
      <c r="G2132" s="421" t="n"/>
      <c r="H2132" s="269" t="n"/>
      <c r="I2132" s="421" t="n"/>
      <c r="J2132" s="421" t="n"/>
      <c r="K2132" s="421" t="n"/>
      <c r="L2132" s="421" t="n"/>
      <c r="M2132" s="421" t="n"/>
      <c r="N2132" s="421" t="n"/>
      <c r="O2132" s="421" t="n"/>
      <c r="P2132" s="421" t="n"/>
      <c r="Q2132" s="421" t="n"/>
      <c r="R2132" s="270" t="n"/>
      <c r="S2132" s="421" t="n"/>
      <c r="T2132" s="421" t="n"/>
      <c r="U2132" s="421" t="n"/>
      <c r="V2132" s="421" t="n"/>
      <c r="W2132" s="421" t="n"/>
      <c r="X2132" s="421" t="n"/>
      <c r="Y2132" s="421" t="n"/>
      <c r="Z2132" s="421" t="n"/>
      <c r="AA2132" s="421" t="n"/>
      <c r="AB2132" s="421" t="n"/>
      <c r="AC2132" s="421" t="n"/>
      <c r="AD2132" s="421" t="n"/>
      <c r="AE2132" s="421" t="n"/>
      <c r="AF2132" s="421" t="n"/>
      <c r="AG2132" s="421" t="n"/>
      <c r="AH2132" s="421" t="n"/>
      <c r="AI2132" s="421" t="n"/>
      <c r="AJ2132" s="297" t="n"/>
      <c r="AK2132" s="297" t="n"/>
      <c r="AL2132" s="284" t="n"/>
      <c r="AM2132" s="297" t="n"/>
      <c r="AN2132" s="285" t="n"/>
      <c r="AO2132" s="297" t="n"/>
      <c r="AP2132" s="297" t="n"/>
      <c r="AQ2132" s="297" t="n"/>
      <c r="AR2132" s="297" t="n"/>
      <c r="AS2132" s="297" t="n"/>
      <c r="AT2132" s="285" t="n"/>
      <c r="AU2132" s="297" t="n"/>
      <c r="AV2132" s="297" t="n"/>
      <c r="AW2132" s="297" t="n"/>
      <c r="AX2132" s="297" t="n"/>
      <c r="AY2132" s="286" t="n"/>
      <c r="AZ2132" s="286" t="n"/>
      <c r="BA2132" s="287" t="n"/>
      <c r="BB2132" s="286" t="n"/>
      <c r="BC2132" s="286" t="n"/>
      <c r="BD2132" s="286" t="n"/>
      <c r="BE2132" s="286" t="n"/>
      <c r="BF2132" s="286" t="n"/>
      <c r="BG2132" s="286" t="n"/>
      <c r="BH2132" s="297" t="n"/>
      <c r="BI2132" s="297" t="n"/>
      <c r="BJ2132" s="297" t="n"/>
      <c r="BK2132" s="297" t="n"/>
      <c r="BL2132" s="297" t="n"/>
      <c r="BM2132" s="297" t="n"/>
      <c r="BN2132" s="297" t="n"/>
      <c r="BO2132" s="285" t="n"/>
      <c r="BP2132" s="297" t="n"/>
      <c r="BQ2132" s="297" t="n"/>
      <c r="BR2132" s="297" t="n"/>
      <c r="BS2132" s="297" t="n"/>
      <c r="BT2132" s="297" t="n"/>
      <c r="BU2132" s="297" t="n"/>
      <c r="BV2132" s="297" t="n"/>
      <c r="BW2132" s="288" t="n"/>
      <c r="BX2132" s="276">
        <f>SUM(IF(COUNTIF(MediaScorecard!CC2619, "*1.*"), 2, 0), IF(COUNTIF(MediaScorecard!CC2619, "*2.*"), 2, 0), IF(COUNTIF(MediaScorecard!CC2619, "*3.*"), 2, 0), IF(COUNTIF(MediaScorecard!CC2619, "*4.*"), 2, 0), IF(COUNTIF(MediaScorecard!CC2619, "*5.*"), 2, 0), IF(COUNTIF(MediaScorecard!CC2619, "*6.*"), 2, 0))</f>
        <v/>
      </c>
      <c r="BY2132" s="277">
        <f t="array" ref="BY2132">SUM(VALUE(AT2132),VALUE(AU2132),VALUE(AV2132),VALUE(AW2132),VALUE(AX2132),VALUE(AY2132),VALUE(AZ2132),VALUE(BB2132),VALUE(BC2132),VALUE(BD2132),VALUE(BE2132),VALUE(BF2132),VALUE(BG2132),VALUE(BH2132),VALUE(BI2132),VALUE(BJ2132),VALUE(BK2132),VALUE(BL2132),VALUE(BM2132),VALUE(BN2132),VALUE(BO2132),VALUE(BP2132),VALUE(BQ2132),VALUE(BR2132),VALUE(BS2132),VALUE(BT2132),VALUE(BU2132),VALUE(BV2132),VALUE(BW2132))</f>
        <v/>
      </c>
      <c r="BZ2132" s="307" t="n"/>
      <c r="CA2132" s="307" t="n"/>
      <c r="CB2132" s="307" t="n"/>
      <c r="CC2132" s="307" t="n"/>
      <c r="CD2132" s="307" t="n"/>
      <c r="CE2132" s="307" t="n"/>
      <c r="CF2132" s="307" t="n"/>
      <c r="CG2132" s="307" t="n"/>
      <c r="CH2132" s="307" t="n"/>
      <c r="CI2132" s="307" t="n"/>
      <c r="CJ2132" s="307" t="n"/>
      <c r="CK2132" s="307" t="n"/>
      <c r="CL2132" s="307" t="n"/>
      <c r="CM2132" s="307" t="n"/>
      <c r="CN2132" s="307" t="n"/>
      <c r="CO2132" s="307" t="n"/>
      <c r="CP2132" s="307" t="n"/>
      <c r="CQ2132" s="307" t="n"/>
      <c r="CR2132" s="279" t="n"/>
      <c r="CS2132" s="280" t="n"/>
      <c r="CT2132" s="421">
        <f>(IF(OR(MediaScorecard!BG2619="x", MediaScorecard!BH2619="x",MediaScorecard!BI2619="x",MediaScorecard!BJ2619="x",MediaScorecard!BK2619="x"),1, 2))</f>
        <v/>
      </c>
      <c r="CU2132" s="308" t="n"/>
      <c r="CV2132" s="308" t="n"/>
      <c r="CW2132" s="308" t="n"/>
      <c r="CX2132" s="309" t="n"/>
      <c r="CY2132" s="308" t="n"/>
      <c r="CZ2132" s="308" t="n"/>
      <c r="DA2132" s="308" t="n"/>
    </row>
    <row r="2133" ht="21" customHeight="1" s="590">
      <c r="A2133" s="421" t="n"/>
      <c r="B2133" s="270" t="n"/>
      <c r="C2133" s="269" t="n"/>
      <c r="D2133" s="267" t="n"/>
      <c r="E2133" s="267" t="n"/>
      <c r="F2133" s="268" t="n"/>
      <c r="G2133" s="421" t="n"/>
      <c r="H2133" s="269" t="n"/>
      <c r="I2133" s="421" t="n"/>
      <c r="J2133" s="421" t="n"/>
      <c r="K2133" s="421" t="n"/>
      <c r="L2133" s="421" t="n"/>
      <c r="M2133" s="421" t="n"/>
      <c r="N2133" s="421" t="n"/>
      <c r="O2133" s="421" t="n"/>
      <c r="P2133" s="421" t="n"/>
      <c r="Q2133" s="421" t="n"/>
      <c r="R2133" s="270" t="n"/>
      <c r="S2133" s="421" t="n"/>
      <c r="T2133" s="421" t="n"/>
      <c r="U2133" s="421" t="n"/>
      <c r="V2133" s="421" t="n"/>
      <c r="W2133" s="421" t="n"/>
      <c r="X2133" s="421" t="n"/>
      <c r="Y2133" s="421" t="n"/>
      <c r="Z2133" s="421" t="n"/>
      <c r="AA2133" s="421" t="n"/>
      <c r="AB2133" s="421" t="n"/>
      <c r="AC2133" s="421" t="n"/>
      <c r="AD2133" s="421" t="n"/>
      <c r="AE2133" s="421" t="n"/>
      <c r="AF2133" s="421" t="n"/>
      <c r="AG2133" s="421" t="n"/>
      <c r="AH2133" s="421" t="n"/>
      <c r="AI2133" s="421" t="n"/>
      <c r="AJ2133" s="297" t="n"/>
      <c r="AK2133" s="297" t="n"/>
      <c r="AL2133" s="284" t="n"/>
      <c r="AM2133" s="297" t="n"/>
      <c r="AN2133" s="285" t="n"/>
      <c r="AO2133" s="297" t="n"/>
      <c r="AP2133" s="297" t="n"/>
      <c r="AQ2133" s="297" t="n"/>
      <c r="AR2133" s="297" t="n"/>
      <c r="AS2133" s="297" t="n"/>
      <c r="AT2133" s="285" t="n"/>
      <c r="AU2133" s="297" t="n"/>
      <c r="AV2133" s="297" t="n"/>
      <c r="AW2133" s="297" t="n"/>
      <c r="AX2133" s="297" t="n"/>
      <c r="AY2133" s="286" t="n"/>
      <c r="AZ2133" s="286" t="n"/>
      <c r="BA2133" s="287" t="n"/>
      <c r="BB2133" s="286" t="n"/>
      <c r="BC2133" s="286" t="n"/>
      <c r="BD2133" s="286" t="n"/>
      <c r="BE2133" s="286" t="n"/>
      <c r="BF2133" s="286" t="n"/>
      <c r="BG2133" s="286" t="n"/>
      <c r="BH2133" s="297" t="n"/>
      <c r="BI2133" s="297" t="n"/>
      <c r="BJ2133" s="297" t="n"/>
      <c r="BK2133" s="297" t="n"/>
      <c r="BL2133" s="297" t="n"/>
      <c r="BM2133" s="297" t="n"/>
      <c r="BN2133" s="297" t="n"/>
      <c r="BO2133" s="285" t="n"/>
      <c r="BP2133" s="297" t="n"/>
      <c r="BQ2133" s="297" t="n"/>
      <c r="BR2133" s="297" t="n"/>
      <c r="BS2133" s="297" t="n"/>
      <c r="BT2133" s="297" t="n"/>
      <c r="BU2133" s="297" t="n"/>
      <c r="BV2133" s="297" t="n"/>
      <c r="BW2133" s="288" t="n"/>
      <c r="BX2133" s="276">
        <f>SUM(IF(COUNTIF(MediaScorecard!CC2620, "*1.*"), 2, 0), IF(COUNTIF(MediaScorecard!CC2620, "*2.*"), 2, 0), IF(COUNTIF(MediaScorecard!CC2620, "*3.*"), 2, 0), IF(COUNTIF(MediaScorecard!CC2620, "*4.*"), 2, 0), IF(COUNTIF(MediaScorecard!CC2620, "*5.*"), 2, 0), IF(COUNTIF(MediaScorecard!CC2620, "*6.*"), 2, 0))</f>
        <v/>
      </c>
      <c r="BY2133" s="277">
        <f t="array" ref="BY2133">SUM(VALUE(AT2133),VALUE(AU2133),VALUE(AV2133),VALUE(AW2133),VALUE(AX2133),VALUE(AY2133),VALUE(AZ2133),VALUE(BB2133),VALUE(BC2133),VALUE(BD2133),VALUE(BE2133),VALUE(BF2133),VALUE(BG2133),VALUE(BH2133),VALUE(BI2133),VALUE(BJ2133),VALUE(BK2133),VALUE(BL2133),VALUE(BM2133),VALUE(BN2133),VALUE(BO2133),VALUE(BP2133),VALUE(BQ2133),VALUE(BR2133),VALUE(BS2133),VALUE(BT2133),VALUE(BU2133),VALUE(BV2133),VALUE(BW2133))</f>
        <v/>
      </c>
      <c r="BZ2133" s="307" t="n"/>
      <c r="CA2133" s="307" t="n"/>
      <c r="CB2133" s="307" t="n"/>
      <c r="CC2133" s="307" t="n"/>
      <c r="CD2133" s="307" t="n"/>
      <c r="CE2133" s="307" t="n"/>
      <c r="CF2133" s="307" t="n"/>
      <c r="CG2133" s="307" t="n"/>
      <c r="CH2133" s="307" t="n"/>
      <c r="CI2133" s="307" t="n"/>
      <c r="CJ2133" s="307" t="n"/>
      <c r="CK2133" s="307" t="n"/>
      <c r="CL2133" s="307" t="n"/>
      <c r="CM2133" s="307" t="n"/>
      <c r="CN2133" s="307" t="n"/>
      <c r="CO2133" s="307" t="n"/>
      <c r="CP2133" s="307" t="n"/>
      <c r="CQ2133" s="307" t="n"/>
      <c r="CR2133" s="279" t="n"/>
      <c r="CS2133" s="280" t="n"/>
      <c r="CT2133" s="421">
        <f>(IF(OR(MediaScorecard!BG2620="x", MediaScorecard!BH2620="x",MediaScorecard!BI2620="x",MediaScorecard!BJ2620="x",MediaScorecard!BK2620="x"),1, 2))</f>
        <v/>
      </c>
      <c r="CU2133" s="308" t="n"/>
      <c r="CV2133" s="308" t="n"/>
      <c r="CW2133" s="308" t="n"/>
      <c r="CX2133" s="309" t="n"/>
      <c r="CY2133" s="308" t="n"/>
      <c r="CZ2133" s="308" t="n"/>
      <c r="DA2133" s="308" t="n"/>
    </row>
    <row r="2134" ht="21" customHeight="1" s="590">
      <c r="A2134" s="421" t="n"/>
      <c r="B2134" s="270" t="n"/>
      <c r="C2134" s="269" t="n"/>
      <c r="D2134" s="267" t="n"/>
      <c r="E2134" s="267" t="n"/>
      <c r="F2134" s="268" t="n"/>
      <c r="G2134" s="421" t="n"/>
      <c r="H2134" s="269" t="n"/>
      <c r="I2134" s="421" t="n"/>
      <c r="J2134" s="421" t="n"/>
      <c r="K2134" s="421" t="n"/>
      <c r="L2134" s="421" t="n"/>
      <c r="M2134" s="421" t="n"/>
      <c r="N2134" s="421" t="n"/>
      <c r="O2134" s="421" t="n"/>
      <c r="P2134" s="421" t="n"/>
      <c r="Q2134" s="421" t="n"/>
      <c r="R2134" s="270" t="n"/>
      <c r="S2134" s="421" t="n"/>
      <c r="T2134" s="421" t="n"/>
      <c r="U2134" s="421" t="n"/>
      <c r="V2134" s="421" t="n"/>
      <c r="W2134" s="421" t="n"/>
      <c r="X2134" s="421" t="n"/>
      <c r="Y2134" s="421" t="n"/>
      <c r="Z2134" s="421" t="n"/>
      <c r="AA2134" s="421" t="n"/>
      <c r="AB2134" s="421" t="n"/>
      <c r="AC2134" s="421" t="n"/>
      <c r="AD2134" s="421" t="n"/>
      <c r="AE2134" s="421" t="n"/>
      <c r="AF2134" s="421" t="n"/>
      <c r="AG2134" s="421" t="n"/>
      <c r="AH2134" s="421" t="n"/>
      <c r="AI2134" s="421" t="n"/>
      <c r="AJ2134" s="297" t="n"/>
      <c r="AK2134" s="297" t="n"/>
      <c r="AL2134" s="284" t="n"/>
      <c r="AM2134" s="297" t="n"/>
      <c r="AN2134" s="285" t="n"/>
      <c r="AO2134" s="297" t="n"/>
      <c r="AP2134" s="297" t="n"/>
      <c r="AQ2134" s="297" t="n"/>
      <c r="AR2134" s="297" t="n"/>
      <c r="AS2134" s="297" t="n"/>
      <c r="AT2134" s="285" t="n"/>
      <c r="AU2134" s="297" t="n"/>
      <c r="AV2134" s="297" t="n"/>
      <c r="AW2134" s="297" t="n"/>
      <c r="AX2134" s="297" t="n"/>
      <c r="AY2134" s="286" t="n"/>
      <c r="AZ2134" s="286" t="n"/>
      <c r="BA2134" s="287" t="n"/>
      <c r="BB2134" s="286" t="n"/>
      <c r="BC2134" s="286" t="n"/>
      <c r="BD2134" s="286" t="n"/>
      <c r="BE2134" s="286" t="n"/>
      <c r="BF2134" s="286" t="n"/>
      <c r="BG2134" s="286" t="n"/>
      <c r="BH2134" s="297" t="n"/>
      <c r="BI2134" s="297" t="n"/>
      <c r="BJ2134" s="297" t="n"/>
      <c r="BK2134" s="297" t="n"/>
      <c r="BL2134" s="297" t="n"/>
      <c r="BM2134" s="297" t="n"/>
      <c r="BN2134" s="297" t="n"/>
      <c r="BO2134" s="285" t="n"/>
      <c r="BP2134" s="297" t="n"/>
      <c r="BQ2134" s="297" t="n"/>
      <c r="BR2134" s="297" t="n"/>
      <c r="BS2134" s="297" t="n"/>
      <c r="BT2134" s="297" t="n"/>
      <c r="BU2134" s="297" t="n"/>
      <c r="BV2134" s="297" t="n"/>
      <c r="BW2134" s="288" t="n"/>
      <c r="BX2134" s="276">
        <f>SUM(IF(COUNTIF(MediaScorecard!CC2621, "*1.*"), 2, 0), IF(COUNTIF(MediaScorecard!CC2621, "*2.*"), 2, 0), IF(COUNTIF(MediaScorecard!CC2621, "*3.*"), 2, 0), IF(COUNTIF(MediaScorecard!CC2621, "*4.*"), 2, 0), IF(COUNTIF(MediaScorecard!CC2621, "*5.*"), 2, 0), IF(COUNTIF(MediaScorecard!CC2621, "*6.*"), 2, 0))</f>
        <v/>
      </c>
      <c r="BY2134" s="277">
        <f t="array" ref="BY2134">SUM(VALUE(AT2134),VALUE(AU2134),VALUE(AV2134),VALUE(AW2134),VALUE(AX2134),VALUE(AY2134),VALUE(AZ2134),VALUE(BB2134),VALUE(BC2134),VALUE(BD2134),VALUE(BE2134),VALUE(BF2134),VALUE(BG2134),VALUE(BH2134),VALUE(BI2134),VALUE(BJ2134),VALUE(BK2134),VALUE(BL2134),VALUE(BM2134),VALUE(BN2134),VALUE(BO2134),VALUE(BP2134),VALUE(BQ2134),VALUE(BR2134),VALUE(BS2134),VALUE(BT2134),VALUE(BU2134),VALUE(BV2134),VALUE(BW2134))</f>
        <v/>
      </c>
      <c r="BZ2134" s="307" t="n"/>
      <c r="CA2134" s="307" t="n"/>
      <c r="CB2134" s="307" t="n"/>
      <c r="CC2134" s="307" t="n"/>
      <c r="CD2134" s="307" t="n"/>
      <c r="CE2134" s="307" t="n"/>
      <c r="CF2134" s="307" t="n"/>
      <c r="CG2134" s="307" t="n"/>
      <c r="CH2134" s="307" t="n"/>
      <c r="CI2134" s="307" t="n"/>
      <c r="CJ2134" s="307" t="n"/>
      <c r="CK2134" s="307" t="n"/>
      <c r="CL2134" s="307" t="n"/>
      <c r="CM2134" s="307" t="n"/>
      <c r="CN2134" s="307" t="n"/>
      <c r="CO2134" s="307" t="n"/>
      <c r="CP2134" s="307" t="n"/>
      <c r="CQ2134" s="307" t="n"/>
      <c r="CR2134" s="279" t="n"/>
      <c r="CS2134" s="280" t="n"/>
      <c r="CT2134" s="421">
        <f>(IF(OR(MediaScorecard!BG2621="x", MediaScorecard!BH2621="x",MediaScorecard!BI2621="x",MediaScorecard!BJ2621="x",MediaScorecard!BK2621="x"),1, 2))</f>
        <v/>
      </c>
      <c r="CU2134" s="308" t="n"/>
      <c r="CV2134" s="308" t="n"/>
      <c r="CW2134" s="308" t="n"/>
      <c r="CX2134" s="309" t="n"/>
      <c r="CY2134" s="308" t="n"/>
      <c r="CZ2134" s="308" t="n"/>
      <c r="DA2134" s="308" t="n"/>
    </row>
    <row r="2135" ht="21" customHeight="1" s="590">
      <c r="A2135" s="421" t="n"/>
      <c r="B2135" s="270" t="n"/>
      <c r="C2135" s="269" t="n"/>
      <c r="D2135" s="267" t="n"/>
      <c r="E2135" s="267" t="n"/>
      <c r="F2135" s="268" t="n"/>
      <c r="G2135" s="421" t="n"/>
      <c r="H2135" s="269" t="n"/>
      <c r="I2135" s="421" t="n"/>
      <c r="J2135" s="421" t="n"/>
      <c r="K2135" s="421" t="n"/>
      <c r="L2135" s="421" t="n"/>
      <c r="M2135" s="421" t="n"/>
      <c r="N2135" s="421" t="n"/>
      <c r="O2135" s="421" t="n"/>
      <c r="P2135" s="421" t="n"/>
      <c r="Q2135" s="421" t="n"/>
      <c r="R2135" s="270" t="n"/>
      <c r="S2135" s="421" t="n"/>
      <c r="T2135" s="421" t="n"/>
      <c r="U2135" s="421" t="n"/>
      <c r="V2135" s="421" t="n"/>
      <c r="W2135" s="421" t="n"/>
      <c r="X2135" s="421" t="n"/>
      <c r="Y2135" s="421" t="n"/>
      <c r="Z2135" s="421" t="n"/>
      <c r="AA2135" s="421" t="n"/>
      <c r="AB2135" s="421" t="n"/>
      <c r="AC2135" s="421" t="n"/>
      <c r="AD2135" s="421" t="n"/>
      <c r="AE2135" s="421" t="n"/>
      <c r="AF2135" s="421" t="n"/>
      <c r="AG2135" s="421" t="n"/>
      <c r="AH2135" s="421" t="n"/>
      <c r="AI2135" s="421" t="n"/>
      <c r="AJ2135" s="297" t="n"/>
      <c r="AK2135" s="297" t="n"/>
      <c r="AL2135" s="284" t="n"/>
      <c r="AM2135" s="297" t="n"/>
      <c r="AN2135" s="285" t="n"/>
      <c r="AO2135" s="297" t="n"/>
      <c r="AP2135" s="297" t="n"/>
      <c r="AQ2135" s="297" t="n"/>
      <c r="AR2135" s="297" t="n"/>
      <c r="AS2135" s="297" t="n"/>
      <c r="AT2135" s="285" t="n"/>
      <c r="AU2135" s="297" t="n"/>
      <c r="AV2135" s="297" t="n"/>
      <c r="AW2135" s="297" t="n"/>
      <c r="AX2135" s="297" t="n"/>
      <c r="AY2135" s="286" t="n"/>
      <c r="AZ2135" s="286" t="n"/>
      <c r="BA2135" s="287" t="n"/>
      <c r="BB2135" s="286" t="n"/>
      <c r="BC2135" s="286" t="n"/>
      <c r="BD2135" s="286" t="n"/>
      <c r="BE2135" s="286" t="n"/>
      <c r="BF2135" s="286" t="n"/>
      <c r="BG2135" s="286" t="n"/>
      <c r="BH2135" s="297" t="n"/>
      <c r="BI2135" s="297" t="n"/>
      <c r="BJ2135" s="297" t="n"/>
      <c r="BK2135" s="297" t="n"/>
      <c r="BL2135" s="297" t="n"/>
      <c r="BM2135" s="297" t="n"/>
      <c r="BN2135" s="297" t="n"/>
      <c r="BO2135" s="285" t="n"/>
      <c r="BP2135" s="297" t="n"/>
      <c r="BQ2135" s="297" t="n"/>
      <c r="BR2135" s="297" t="n"/>
      <c r="BS2135" s="297" t="n"/>
      <c r="BT2135" s="297" t="n"/>
      <c r="BU2135" s="297" t="n"/>
      <c r="BV2135" s="297" t="n"/>
      <c r="BW2135" s="288" t="n"/>
      <c r="BX2135" s="276">
        <f>SUM(IF(COUNTIF(MediaScorecard!CC2622, "*1.*"), 2, 0), IF(COUNTIF(MediaScorecard!CC2622, "*2.*"), 2, 0), IF(COUNTIF(MediaScorecard!CC2622, "*3.*"), 2, 0), IF(COUNTIF(MediaScorecard!CC2622, "*4.*"), 2, 0), IF(COUNTIF(MediaScorecard!CC2622, "*5.*"), 2, 0), IF(COUNTIF(MediaScorecard!CC2622, "*6.*"), 2, 0))</f>
        <v/>
      </c>
      <c r="BY2135" s="277">
        <f t="array" ref="BY2135">SUM(VALUE(AT2135),VALUE(AU2135),VALUE(AV2135),VALUE(AW2135),VALUE(AX2135),VALUE(AY2135),VALUE(AZ2135),VALUE(BB2135),VALUE(BC2135),VALUE(BD2135),VALUE(BE2135),VALUE(BF2135),VALUE(BG2135),VALUE(BH2135),VALUE(BI2135),VALUE(BJ2135),VALUE(BK2135),VALUE(BL2135),VALUE(BM2135),VALUE(BN2135),VALUE(BO2135),VALUE(BP2135),VALUE(BQ2135),VALUE(BR2135),VALUE(BS2135),VALUE(BT2135),VALUE(BU2135),VALUE(BV2135),VALUE(BW2135))</f>
        <v/>
      </c>
      <c r="BZ2135" s="307" t="n"/>
      <c r="CA2135" s="307" t="n"/>
      <c r="CB2135" s="307" t="n"/>
      <c r="CC2135" s="307" t="n"/>
      <c r="CD2135" s="307" t="n"/>
      <c r="CE2135" s="307" t="n"/>
      <c r="CF2135" s="307" t="n"/>
      <c r="CG2135" s="307" t="n"/>
      <c r="CH2135" s="307" t="n"/>
      <c r="CI2135" s="307" t="n"/>
      <c r="CJ2135" s="307" t="n"/>
      <c r="CK2135" s="307" t="n"/>
      <c r="CL2135" s="307" t="n"/>
      <c r="CM2135" s="307" t="n"/>
      <c r="CN2135" s="307" t="n"/>
      <c r="CO2135" s="307" t="n"/>
      <c r="CP2135" s="307" t="n"/>
      <c r="CQ2135" s="307" t="n"/>
      <c r="CR2135" s="279" t="n"/>
      <c r="CS2135" s="280" t="n"/>
      <c r="CT2135" s="421">
        <f>(IF(OR(MediaScorecard!BG2622="x", MediaScorecard!BH2622="x",MediaScorecard!BI2622="x",MediaScorecard!BJ2622="x",MediaScorecard!BK2622="x"),1, 2))</f>
        <v/>
      </c>
      <c r="CU2135" s="308" t="n"/>
      <c r="CV2135" s="308" t="n"/>
      <c r="CW2135" s="308" t="n"/>
      <c r="CX2135" s="309" t="n"/>
      <c r="CY2135" s="308" t="n"/>
      <c r="CZ2135" s="308" t="n"/>
      <c r="DA2135" s="308" t="n"/>
    </row>
    <row r="2136" ht="21" customHeight="1" s="590">
      <c r="A2136" s="421" t="n"/>
      <c r="B2136" s="270" t="n"/>
      <c r="C2136" s="269" t="n"/>
      <c r="D2136" s="267" t="n"/>
      <c r="E2136" s="267" t="n"/>
      <c r="F2136" s="268" t="n"/>
      <c r="G2136" s="421" t="n"/>
      <c r="H2136" s="269" t="n"/>
      <c r="I2136" s="421" t="n"/>
      <c r="J2136" s="421" t="n"/>
      <c r="K2136" s="421" t="n"/>
      <c r="L2136" s="421" t="n"/>
      <c r="M2136" s="421" t="n"/>
      <c r="N2136" s="421" t="n"/>
      <c r="O2136" s="421" t="n"/>
      <c r="P2136" s="421" t="n"/>
      <c r="Q2136" s="421" t="n"/>
      <c r="R2136" s="270" t="n"/>
      <c r="S2136" s="421" t="n"/>
      <c r="T2136" s="421" t="n"/>
      <c r="U2136" s="421" t="n"/>
      <c r="V2136" s="421" t="n"/>
      <c r="W2136" s="421" t="n"/>
      <c r="X2136" s="421" t="n"/>
      <c r="Y2136" s="421" t="n"/>
      <c r="Z2136" s="421" t="n"/>
      <c r="AA2136" s="421" t="n"/>
      <c r="AB2136" s="421" t="n"/>
      <c r="AC2136" s="421" t="n"/>
      <c r="AD2136" s="421" t="n"/>
      <c r="AE2136" s="421" t="n"/>
      <c r="AF2136" s="421" t="n"/>
      <c r="AG2136" s="421" t="n"/>
      <c r="AH2136" s="421" t="n"/>
      <c r="AI2136" s="421" t="n"/>
      <c r="AJ2136" s="297" t="n"/>
      <c r="AK2136" s="297" t="n"/>
      <c r="AL2136" s="284" t="n"/>
      <c r="AM2136" s="297" t="n"/>
      <c r="AN2136" s="285" t="n"/>
      <c r="AO2136" s="297" t="n"/>
      <c r="AP2136" s="297" t="n"/>
      <c r="AQ2136" s="297" t="n"/>
      <c r="AR2136" s="297" t="n"/>
      <c r="AS2136" s="297" t="n"/>
      <c r="AT2136" s="285" t="n"/>
      <c r="AU2136" s="297" t="n"/>
      <c r="AV2136" s="297" t="n"/>
      <c r="AW2136" s="297" t="n"/>
      <c r="AX2136" s="297" t="n"/>
      <c r="AY2136" s="286" t="n"/>
      <c r="AZ2136" s="286" t="n"/>
      <c r="BA2136" s="287" t="n"/>
      <c r="BB2136" s="286" t="n"/>
      <c r="BC2136" s="286" t="n"/>
      <c r="BD2136" s="286" t="n"/>
      <c r="BE2136" s="286" t="n"/>
      <c r="BF2136" s="286" t="n"/>
      <c r="BG2136" s="286" t="n"/>
      <c r="BH2136" s="297" t="n"/>
      <c r="BI2136" s="297" t="n"/>
      <c r="BJ2136" s="297" t="n"/>
      <c r="BK2136" s="297" t="n"/>
      <c r="BL2136" s="297" t="n"/>
      <c r="BM2136" s="297" t="n"/>
      <c r="BN2136" s="297" t="n"/>
      <c r="BO2136" s="285" t="n"/>
      <c r="BP2136" s="297" t="n"/>
      <c r="BQ2136" s="297" t="n"/>
      <c r="BR2136" s="297" t="n"/>
      <c r="BS2136" s="297" t="n"/>
      <c r="BT2136" s="297" t="n"/>
      <c r="BU2136" s="297" t="n"/>
      <c r="BV2136" s="297" t="n"/>
      <c r="BW2136" s="288" t="n"/>
      <c r="BX2136" s="276">
        <f>SUM(IF(COUNTIF(MediaScorecard!CC2623, "*1.*"), 2, 0), IF(COUNTIF(MediaScorecard!CC2623, "*2.*"), 2, 0), IF(COUNTIF(MediaScorecard!CC2623, "*3.*"), 2, 0), IF(COUNTIF(MediaScorecard!CC2623, "*4.*"), 2, 0), IF(COUNTIF(MediaScorecard!CC2623, "*5.*"), 2, 0), IF(COUNTIF(MediaScorecard!CC2623, "*6.*"), 2, 0))</f>
        <v/>
      </c>
      <c r="BY2136" s="277">
        <f t="array" ref="BY2136">SUM(VALUE(AT2136),VALUE(AU2136),VALUE(AV2136),VALUE(AW2136),VALUE(AX2136),VALUE(AY2136),VALUE(AZ2136),VALUE(BB2136),VALUE(BC2136),VALUE(BD2136),VALUE(BE2136),VALUE(BF2136),VALUE(BG2136),VALUE(BH2136),VALUE(BI2136),VALUE(BJ2136),VALUE(BK2136),VALUE(BL2136),VALUE(BM2136),VALUE(BN2136),VALUE(BO2136),VALUE(BP2136),VALUE(BQ2136),VALUE(BR2136),VALUE(BS2136),VALUE(BT2136),VALUE(BU2136),VALUE(BV2136),VALUE(BW2136))</f>
        <v/>
      </c>
      <c r="BZ2136" s="307" t="n"/>
      <c r="CA2136" s="307" t="n"/>
      <c r="CB2136" s="307" t="n"/>
      <c r="CC2136" s="307" t="n"/>
      <c r="CD2136" s="307" t="n"/>
      <c r="CE2136" s="307" t="n"/>
      <c r="CF2136" s="307" t="n"/>
      <c r="CG2136" s="307" t="n"/>
      <c r="CH2136" s="307" t="n"/>
      <c r="CI2136" s="307" t="n"/>
      <c r="CJ2136" s="307" t="n"/>
      <c r="CK2136" s="307" t="n"/>
      <c r="CL2136" s="307" t="n"/>
      <c r="CM2136" s="307" t="n"/>
      <c r="CN2136" s="307" t="n"/>
      <c r="CO2136" s="307" t="n"/>
      <c r="CP2136" s="307" t="n"/>
      <c r="CQ2136" s="307" t="n"/>
      <c r="CR2136" s="279" t="n"/>
      <c r="CS2136" s="280" t="n"/>
      <c r="CT2136" s="421">
        <f>(IF(OR(MediaScorecard!BG2623="x", MediaScorecard!BH2623="x",MediaScorecard!BI2623="x",MediaScorecard!BJ2623="x",MediaScorecard!BK2623="x"),1, 2))</f>
        <v/>
      </c>
      <c r="CU2136" s="308" t="n"/>
      <c r="CV2136" s="308" t="n"/>
      <c r="CW2136" s="308" t="n"/>
      <c r="CX2136" s="309" t="n"/>
      <c r="CY2136" s="308" t="n"/>
      <c r="CZ2136" s="308" t="n"/>
      <c r="DA2136" s="308" t="n"/>
    </row>
    <row r="2137" ht="21" customHeight="1" s="590">
      <c r="A2137" s="421" t="n"/>
      <c r="B2137" s="270" t="n"/>
      <c r="C2137" s="269" t="n"/>
      <c r="D2137" s="267" t="n"/>
      <c r="E2137" s="267" t="n"/>
      <c r="F2137" s="268" t="n"/>
      <c r="G2137" s="421" t="n"/>
      <c r="H2137" s="269" t="n"/>
      <c r="I2137" s="421" t="n"/>
      <c r="J2137" s="421" t="n"/>
      <c r="K2137" s="421" t="n"/>
      <c r="L2137" s="421" t="n"/>
      <c r="M2137" s="421" t="n"/>
      <c r="N2137" s="421" t="n"/>
      <c r="O2137" s="421" t="n"/>
      <c r="P2137" s="421" t="n"/>
      <c r="Q2137" s="421" t="n"/>
      <c r="R2137" s="270" t="n"/>
      <c r="S2137" s="421" t="n"/>
      <c r="T2137" s="421" t="n"/>
      <c r="U2137" s="421" t="n"/>
      <c r="V2137" s="421" t="n"/>
      <c r="W2137" s="421" t="n"/>
      <c r="X2137" s="421" t="n"/>
      <c r="Y2137" s="421" t="n"/>
      <c r="Z2137" s="421" t="n"/>
      <c r="AA2137" s="421" t="n"/>
      <c r="AB2137" s="421" t="n"/>
      <c r="AC2137" s="421" t="n"/>
      <c r="AD2137" s="421" t="n"/>
      <c r="AE2137" s="421" t="n"/>
      <c r="AF2137" s="421" t="n"/>
      <c r="AG2137" s="421" t="n"/>
      <c r="AH2137" s="421" t="n"/>
      <c r="AI2137" s="421" t="n"/>
      <c r="AJ2137" s="297" t="n"/>
      <c r="AK2137" s="297" t="n"/>
      <c r="AL2137" s="284" t="n"/>
      <c r="AM2137" s="297" t="n"/>
      <c r="AN2137" s="285" t="n"/>
      <c r="AO2137" s="297" t="n"/>
      <c r="AP2137" s="297" t="n"/>
      <c r="AQ2137" s="297" t="n"/>
      <c r="AR2137" s="297" t="n"/>
      <c r="AS2137" s="297" t="n"/>
      <c r="AT2137" s="285" t="n"/>
      <c r="AU2137" s="297" t="n"/>
      <c r="AV2137" s="297" t="n"/>
      <c r="AW2137" s="297" t="n"/>
      <c r="AX2137" s="297" t="n"/>
      <c r="AY2137" s="286" t="n"/>
      <c r="AZ2137" s="286" t="n"/>
      <c r="BA2137" s="287" t="n"/>
      <c r="BB2137" s="286" t="n"/>
      <c r="BC2137" s="286" t="n"/>
      <c r="BD2137" s="286" t="n"/>
      <c r="BE2137" s="286" t="n"/>
      <c r="BF2137" s="286" t="n"/>
      <c r="BG2137" s="286" t="n"/>
      <c r="BH2137" s="297" t="n"/>
      <c r="BI2137" s="297" t="n"/>
      <c r="BJ2137" s="297" t="n"/>
      <c r="BK2137" s="297" t="n"/>
      <c r="BL2137" s="297" t="n"/>
      <c r="BM2137" s="297" t="n"/>
      <c r="BN2137" s="297" t="n"/>
      <c r="BO2137" s="285" t="n"/>
      <c r="BP2137" s="297" t="n"/>
      <c r="BQ2137" s="297" t="n"/>
      <c r="BR2137" s="297" t="n"/>
      <c r="BS2137" s="297" t="n"/>
      <c r="BT2137" s="297" t="n"/>
      <c r="BU2137" s="297" t="n"/>
      <c r="BV2137" s="297" t="n"/>
      <c r="BW2137" s="288" t="n"/>
      <c r="BX2137" s="276">
        <f>SUM(IF(COUNTIF(MediaScorecard!CC2624, "*1.*"), 2, 0), IF(COUNTIF(MediaScorecard!CC2624, "*2.*"), 2, 0), IF(COUNTIF(MediaScorecard!CC2624, "*3.*"), 2, 0), IF(COUNTIF(MediaScorecard!CC2624, "*4.*"), 2, 0), IF(COUNTIF(MediaScorecard!CC2624, "*5.*"), 2, 0), IF(COUNTIF(MediaScorecard!CC2624, "*6.*"), 2, 0))</f>
        <v/>
      </c>
      <c r="BY2137" s="277">
        <f t="array" ref="BY2137">SUM(VALUE(AT2137),VALUE(AU2137),VALUE(AV2137),VALUE(AW2137),VALUE(AX2137),VALUE(AY2137),VALUE(AZ2137),VALUE(BB2137),VALUE(BC2137),VALUE(BD2137),VALUE(BE2137),VALUE(BF2137),VALUE(BG2137),VALUE(BH2137),VALUE(BI2137),VALUE(BJ2137),VALUE(BK2137),VALUE(BL2137),VALUE(BM2137),VALUE(BN2137),VALUE(BO2137),VALUE(BP2137),VALUE(BQ2137),VALUE(BR2137),VALUE(BS2137),VALUE(BT2137),VALUE(BU2137),VALUE(BV2137),VALUE(BW2137))</f>
        <v/>
      </c>
      <c r="BZ2137" s="307" t="n"/>
      <c r="CA2137" s="307" t="n"/>
      <c r="CB2137" s="307" t="n"/>
      <c r="CC2137" s="307" t="n"/>
      <c r="CD2137" s="307" t="n"/>
      <c r="CE2137" s="307" t="n"/>
      <c r="CF2137" s="307" t="n"/>
      <c r="CG2137" s="307" t="n"/>
      <c r="CH2137" s="307" t="n"/>
      <c r="CI2137" s="307" t="n"/>
      <c r="CJ2137" s="307" t="n"/>
      <c r="CK2137" s="307" t="n"/>
      <c r="CL2137" s="307" t="n"/>
      <c r="CM2137" s="307" t="n"/>
      <c r="CN2137" s="307" t="n"/>
      <c r="CO2137" s="307" t="n"/>
      <c r="CP2137" s="307" t="n"/>
      <c r="CQ2137" s="307" t="n"/>
      <c r="CR2137" s="279" t="n"/>
      <c r="CS2137" s="280" t="n"/>
      <c r="CT2137" s="421">
        <f>(IF(OR(MediaScorecard!BG2624="x", MediaScorecard!BH2624="x",MediaScorecard!BI2624="x",MediaScorecard!BJ2624="x",MediaScorecard!BK2624="x"),1, 2))</f>
        <v/>
      </c>
      <c r="CU2137" s="308" t="n"/>
      <c r="CV2137" s="308" t="n"/>
      <c r="CW2137" s="308" t="n"/>
      <c r="CX2137" s="309" t="n"/>
      <c r="CY2137" s="308" t="n"/>
      <c r="CZ2137" s="308" t="n"/>
      <c r="DA2137" s="308" t="n"/>
    </row>
    <row r="2138" ht="21" customHeight="1" s="590">
      <c r="A2138" s="421" t="n"/>
      <c r="B2138" s="270" t="n"/>
      <c r="C2138" s="269" t="n"/>
      <c r="D2138" s="267" t="n"/>
      <c r="E2138" s="267" t="n"/>
      <c r="F2138" s="268" t="n"/>
      <c r="G2138" s="421" t="n"/>
      <c r="H2138" s="269" t="n"/>
      <c r="I2138" s="421" t="n"/>
      <c r="J2138" s="421" t="n"/>
      <c r="K2138" s="421" t="n"/>
      <c r="L2138" s="421" t="n"/>
      <c r="M2138" s="421" t="n"/>
      <c r="N2138" s="421" t="n"/>
      <c r="O2138" s="421" t="n"/>
      <c r="P2138" s="421" t="n"/>
      <c r="Q2138" s="421" t="n"/>
      <c r="R2138" s="270" t="n"/>
      <c r="S2138" s="421" t="n"/>
      <c r="T2138" s="421" t="n"/>
      <c r="U2138" s="421" t="n"/>
      <c r="V2138" s="421" t="n"/>
      <c r="W2138" s="421" t="n"/>
      <c r="X2138" s="421" t="n"/>
      <c r="Y2138" s="421" t="n"/>
      <c r="Z2138" s="421" t="n"/>
      <c r="AA2138" s="421" t="n"/>
      <c r="AB2138" s="421" t="n"/>
      <c r="AC2138" s="421" t="n"/>
      <c r="AD2138" s="421" t="n"/>
      <c r="AE2138" s="421" t="n"/>
      <c r="AF2138" s="421" t="n"/>
      <c r="AG2138" s="421" t="n"/>
      <c r="AH2138" s="421" t="n"/>
      <c r="AI2138" s="421" t="n"/>
      <c r="AJ2138" s="297" t="n"/>
      <c r="AK2138" s="297" t="n"/>
      <c r="AL2138" s="284" t="n"/>
      <c r="AM2138" s="297" t="n"/>
      <c r="AN2138" s="285" t="n"/>
      <c r="AO2138" s="297" t="n"/>
      <c r="AP2138" s="297" t="n"/>
      <c r="AQ2138" s="297" t="n"/>
      <c r="AR2138" s="297" t="n"/>
      <c r="AS2138" s="297" t="n"/>
      <c r="AT2138" s="285" t="n"/>
      <c r="AU2138" s="297" t="n"/>
      <c r="AV2138" s="297" t="n"/>
      <c r="AW2138" s="297" t="n"/>
      <c r="AX2138" s="297" t="n"/>
      <c r="AY2138" s="286" t="n"/>
      <c r="AZ2138" s="286" t="n"/>
      <c r="BA2138" s="287" t="n"/>
      <c r="BB2138" s="286" t="n"/>
      <c r="BC2138" s="286" t="n"/>
      <c r="BD2138" s="286" t="n"/>
      <c r="BE2138" s="286" t="n"/>
      <c r="BF2138" s="286" t="n"/>
      <c r="BG2138" s="286" t="n"/>
      <c r="BH2138" s="297" t="n"/>
      <c r="BI2138" s="297" t="n"/>
      <c r="BJ2138" s="297" t="n"/>
      <c r="BK2138" s="297" t="n"/>
      <c r="BL2138" s="297" t="n"/>
      <c r="BM2138" s="297" t="n"/>
      <c r="BN2138" s="297" t="n"/>
      <c r="BO2138" s="285" t="n"/>
      <c r="BP2138" s="297" t="n"/>
      <c r="BQ2138" s="297" t="n"/>
      <c r="BR2138" s="297" t="n"/>
      <c r="BS2138" s="297" t="n"/>
      <c r="BT2138" s="297" t="n"/>
      <c r="BU2138" s="297" t="n"/>
      <c r="BV2138" s="297" t="n"/>
      <c r="BW2138" s="288" t="n"/>
      <c r="BX2138" s="276">
        <f>SUM(IF(COUNTIF(MediaScorecard!CC2625, "*1.*"), 2, 0), IF(COUNTIF(MediaScorecard!CC2625, "*2.*"), 2, 0), IF(COUNTIF(MediaScorecard!CC2625, "*3.*"), 2, 0), IF(COUNTIF(MediaScorecard!CC2625, "*4.*"), 2, 0), IF(COUNTIF(MediaScorecard!CC2625, "*5.*"), 2, 0), IF(COUNTIF(MediaScorecard!CC2625, "*6.*"), 2, 0))</f>
        <v/>
      </c>
      <c r="BY2138" s="277">
        <f t="array" ref="BY2138">SUM(VALUE(AT2138),VALUE(AU2138),VALUE(AV2138),VALUE(AW2138),VALUE(AX2138),VALUE(AY2138),VALUE(AZ2138),VALUE(BB2138),VALUE(BC2138),VALUE(BD2138),VALUE(BE2138),VALUE(BF2138),VALUE(BG2138),VALUE(BH2138),VALUE(BI2138),VALUE(BJ2138),VALUE(BK2138),VALUE(BL2138),VALUE(BM2138),VALUE(BN2138),VALUE(BO2138),VALUE(BP2138),VALUE(BQ2138),VALUE(BR2138),VALUE(BS2138),VALUE(BT2138),VALUE(BU2138),VALUE(BV2138),VALUE(BW2138))</f>
        <v/>
      </c>
      <c r="BZ2138" s="307" t="n"/>
      <c r="CA2138" s="307" t="n"/>
      <c r="CB2138" s="307" t="n"/>
      <c r="CC2138" s="307" t="n"/>
      <c r="CD2138" s="307" t="n"/>
      <c r="CE2138" s="307" t="n"/>
      <c r="CF2138" s="307" t="n"/>
      <c r="CG2138" s="307" t="n"/>
      <c r="CH2138" s="307" t="n"/>
      <c r="CI2138" s="307" t="n"/>
      <c r="CJ2138" s="307" t="n"/>
      <c r="CK2138" s="307" t="n"/>
      <c r="CL2138" s="307" t="n"/>
      <c r="CM2138" s="307" t="n"/>
      <c r="CN2138" s="307" t="n"/>
      <c r="CO2138" s="307" t="n"/>
      <c r="CP2138" s="307" t="n"/>
      <c r="CQ2138" s="307" t="n"/>
      <c r="CR2138" s="279" t="n"/>
      <c r="CS2138" s="280" t="n"/>
      <c r="CT2138" s="421">
        <f>(IF(OR(MediaScorecard!BG2625="x", MediaScorecard!BH2625="x",MediaScorecard!BI2625="x",MediaScorecard!BJ2625="x",MediaScorecard!BK2625="x"),1, 2))</f>
        <v/>
      </c>
      <c r="CU2138" s="308" t="n"/>
      <c r="CV2138" s="308" t="n"/>
      <c r="CW2138" s="308" t="n"/>
      <c r="CX2138" s="309" t="n"/>
      <c r="CY2138" s="308" t="n"/>
      <c r="CZ2138" s="308" t="n"/>
      <c r="DA2138" s="308" t="n"/>
    </row>
    <row r="2139" ht="21" customHeight="1" s="590">
      <c r="A2139" s="421" t="n"/>
      <c r="B2139" s="270" t="n"/>
      <c r="C2139" s="269" t="n"/>
      <c r="D2139" s="267" t="n"/>
      <c r="E2139" s="267" t="n"/>
      <c r="F2139" s="268" t="n"/>
      <c r="G2139" s="421" t="n"/>
      <c r="H2139" s="269" t="n"/>
      <c r="I2139" s="421" t="n"/>
      <c r="J2139" s="421" t="n"/>
      <c r="K2139" s="421" t="n"/>
      <c r="L2139" s="421" t="n"/>
      <c r="M2139" s="421" t="n"/>
      <c r="N2139" s="421" t="n"/>
      <c r="O2139" s="421" t="n"/>
      <c r="P2139" s="421" t="n"/>
      <c r="Q2139" s="421" t="n"/>
      <c r="R2139" s="270" t="n"/>
      <c r="S2139" s="421" t="n"/>
      <c r="T2139" s="421" t="n"/>
      <c r="U2139" s="421" t="n"/>
      <c r="V2139" s="421" t="n"/>
      <c r="W2139" s="421" t="n"/>
      <c r="X2139" s="421" t="n"/>
      <c r="Y2139" s="421" t="n"/>
      <c r="Z2139" s="421" t="n"/>
      <c r="AA2139" s="421" t="n"/>
      <c r="AB2139" s="421" t="n"/>
      <c r="AC2139" s="421" t="n"/>
      <c r="AD2139" s="421" t="n"/>
      <c r="AE2139" s="421" t="n"/>
      <c r="AF2139" s="421" t="n"/>
      <c r="AG2139" s="421" t="n"/>
      <c r="AH2139" s="421" t="n"/>
      <c r="AI2139" s="421" t="n"/>
      <c r="AJ2139" s="297" t="n"/>
      <c r="AK2139" s="297" t="n"/>
      <c r="AL2139" s="284" t="n"/>
      <c r="AM2139" s="297" t="n"/>
      <c r="AN2139" s="285" t="n"/>
      <c r="AO2139" s="297" t="n"/>
      <c r="AP2139" s="297" t="n"/>
      <c r="AQ2139" s="297" t="n"/>
      <c r="AR2139" s="297" t="n"/>
      <c r="AS2139" s="297" t="n"/>
      <c r="AT2139" s="285" t="n"/>
      <c r="AU2139" s="297" t="n"/>
      <c r="AV2139" s="297" t="n"/>
      <c r="AW2139" s="297" t="n"/>
      <c r="AX2139" s="297" t="n"/>
      <c r="AY2139" s="286" t="n"/>
      <c r="AZ2139" s="286" t="n"/>
      <c r="BA2139" s="287" t="n"/>
      <c r="BB2139" s="286" t="n"/>
      <c r="BC2139" s="286" t="n"/>
      <c r="BD2139" s="286" t="n"/>
      <c r="BE2139" s="286" t="n"/>
      <c r="BF2139" s="286" t="n"/>
      <c r="BG2139" s="286" t="n"/>
      <c r="BH2139" s="297" t="n"/>
      <c r="BI2139" s="297" t="n"/>
      <c r="BJ2139" s="297" t="n"/>
      <c r="BK2139" s="297" t="n"/>
      <c r="BL2139" s="297" t="n"/>
      <c r="BM2139" s="297" t="n"/>
      <c r="BN2139" s="297" t="n"/>
      <c r="BO2139" s="285" t="n"/>
      <c r="BP2139" s="297" t="n"/>
      <c r="BQ2139" s="297" t="n"/>
      <c r="BR2139" s="297" t="n"/>
      <c r="BS2139" s="297" t="n"/>
      <c r="BT2139" s="297" t="n"/>
      <c r="BU2139" s="297" t="n"/>
      <c r="BV2139" s="297" t="n"/>
      <c r="BW2139" s="288" t="n"/>
      <c r="BX2139" s="276">
        <f>SUM(IF(COUNTIF(MediaScorecard!CC2626, "*1.*"), 2, 0), IF(COUNTIF(MediaScorecard!CC2626, "*2.*"), 2, 0), IF(COUNTIF(MediaScorecard!CC2626, "*3.*"), 2, 0), IF(COUNTIF(MediaScorecard!CC2626, "*4.*"), 2, 0), IF(COUNTIF(MediaScorecard!CC2626, "*5.*"), 2, 0), IF(COUNTIF(MediaScorecard!CC2626, "*6.*"), 2, 0))</f>
        <v/>
      </c>
      <c r="BY2139" s="277">
        <f t="array" ref="BY2139">SUM(VALUE(AT2139),VALUE(AU2139),VALUE(AV2139),VALUE(AW2139),VALUE(AX2139),VALUE(AY2139),VALUE(AZ2139),VALUE(BB2139),VALUE(BC2139),VALUE(BD2139),VALUE(BE2139),VALUE(BF2139),VALUE(BG2139),VALUE(BH2139),VALUE(BI2139),VALUE(BJ2139),VALUE(BK2139),VALUE(BL2139),VALUE(BM2139),VALUE(BN2139),VALUE(BO2139),VALUE(BP2139),VALUE(BQ2139),VALUE(BR2139),VALUE(BS2139),VALUE(BT2139),VALUE(BU2139),VALUE(BV2139),VALUE(BW2139))</f>
        <v/>
      </c>
      <c r="BZ2139" s="307" t="n"/>
      <c r="CA2139" s="307" t="n"/>
      <c r="CB2139" s="307" t="n"/>
      <c r="CC2139" s="307" t="n"/>
      <c r="CD2139" s="307" t="n"/>
      <c r="CE2139" s="307" t="n"/>
      <c r="CF2139" s="307" t="n"/>
      <c r="CG2139" s="307" t="n"/>
      <c r="CH2139" s="307" t="n"/>
      <c r="CI2139" s="307" t="n"/>
      <c r="CJ2139" s="307" t="n"/>
      <c r="CK2139" s="307" t="n"/>
      <c r="CL2139" s="307" t="n"/>
      <c r="CM2139" s="307" t="n"/>
      <c r="CN2139" s="307" t="n"/>
      <c r="CO2139" s="307" t="n"/>
      <c r="CP2139" s="307" t="n"/>
      <c r="CQ2139" s="307" t="n"/>
      <c r="CR2139" s="279" t="n"/>
      <c r="CS2139" s="280" t="n"/>
      <c r="CT2139" s="421">
        <f>(IF(OR(MediaScorecard!BG2626="x", MediaScorecard!BH2626="x",MediaScorecard!BI2626="x",MediaScorecard!BJ2626="x",MediaScorecard!BK2626="x"),1, 2))</f>
        <v/>
      </c>
      <c r="CU2139" s="308" t="n"/>
      <c r="CV2139" s="308" t="n"/>
      <c r="CW2139" s="308" t="n"/>
      <c r="CX2139" s="309" t="n"/>
      <c r="CY2139" s="308" t="n"/>
      <c r="CZ2139" s="308" t="n"/>
      <c r="DA2139" s="308" t="n"/>
    </row>
    <row r="2140" ht="21" customHeight="1" s="590">
      <c r="A2140" s="421" t="n"/>
      <c r="B2140" s="270" t="n"/>
      <c r="C2140" s="269" t="n"/>
      <c r="D2140" s="267" t="n"/>
      <c r="E2140" s="267" t="n"/>
      <c r="F2140" s="268" t="n"/>
      <c r="G2140" s="421" t="n"/>
      <c r="H2140" s="269" t="n"/>
      <c r="I2140" s="421" t="n"/>
      <c r="J2140" s="421" t="n"/>
      <c r="K2140" s="421" t="n"/>
      <c r="L2140" s="421" t="n"/>
      <c r="M2140" s="421" t="n"/>
      <c r="N2140" s="421" t="n"/>
      <c r="O2140" s="421" t="n"/>
      <c r="P2140" s="421" t="n"/>
      <c r="Q2140" s="421" t="n"/>
      <c r="R2140" s="270" t="n"/>
      <c r="S2140" s="421" t="n"/>
      <c r="T2140" s="421" t="n"/>
      <c r="U2140" s="421" t="n"/>
      <c r="V2140" s="421" t="n"/>
      <c r="W2140" s="421" t="n"/>
      <c r="X2140" s="421" t="n"/>
      <c r="Y2140" s="421" t="n"/>
      <c r="Z2140" s="421" t="n"/>
      <c r="AA2140" s="421" t="n"/>
      <c r="AB2140" s="421" t="n"/>
      <c r="AC2140" s="421" t="n"/>
      <c r="AD2140" s="421" t="n"/>
      <c r="AE2140" s="421" t="n"/>
      <c r="AF2140" s="421" t="n"/>
      <c r="AG2140" s="421" t="n"/>
      <c r="AH2140" s="421" t="n"/>
      <c r="AI2140" s="421" t="n"/>
      <c r="AJ2140" s="297" t="n"/>
      <c r="AK2140" s="297" t="n"/>
      <c r="AL2140" s="284" t="n"/>
      <c r="AM2140" s="297" t="n"/>
      <c r="AN2140" s="285" t="n"/>
      <c r="AO2140" s="297" t="n"/>
      <c r="AP2140" s="297" t="n"/>
      <c r="AQ2140" s="297" t="n"/>
      <c r="AR2140" s="297" t="n"/>
      <c r="AS2140" s="297" t="n"/>
      <c r="AT2140" s="285" t="n"/>
      <c r="AU2140" s="297" t="n"/>
      <c r="AV2140" s="297" t="n"/>
      <c r="AW2140" s="297" t="n"/>
      <c r="AX2140" s="297" t="n"/>
      <c r="AY2140" s="286" t="n"/>
      <c r="AZ2140" s="286" t="n"/>
      <c r="BA2140" s="287" t="n"/>
      <c r="BB2140" s="286" t="n"/>
      <c r="BC2140" s="286" t="n"/>
      <c r="BD2140" s="286" t="n"/>
      <c r="BE2140" s="286" t="n"/>
      <c r="BF2140" s="286" t="n"/>
      <c r="BG2140" s="286" t="n"/>
      <c r="BH2140" s="297" t="n"/>
      <c r="BI2140" s="297" t="n"/>
      <c r="BJ2140" s="297" t="n"/>
      <c r="BK2140" s="297" t="n"/>
      <c r="BL2140" s="297" t="n"/>
      <c r="BM2140" s="297" t="n"/>
      <c r="BN2140" s="297" t="n"/>
      <c r="BO2140" s="285" t="n"/>
      <c r="BP2140" s="297" t="n"/>
      <c r="BQ2140" s="297" t="n"/>
      <c r="BR2140" s="297" t="n"/>
      <c r="BS2140" s="297" t="n"/>
      <c r="BT2140" s="297" t="n"/>
      <c r="BU2140" s="297" t="n"/>
      <c r="BV2140" s="297" t="n"/>
      <c r="BW2140" s="288" t="n"/>
      <c r="BX2140" s="276">
        <f>SUM(IF(COUNTIF(MediaScorecard!CC2627, "*1.*"), 2, 0), IF(COUNTIF(MediaScorecard!CC2627, "*2.*"), 2, 0), IF(COUNTIF(MediaScorecard!CC2627, "*3.*"), 2, 0), IF(COUNTIF(MediaScorecard!CC2627, "*4.*"), 2, 0), IF(COUNTIF(MediaScorecard!CC2627, "*5.*"), 2, 0), IF(COUNTIF(MediaScorecard!CC2627, "*6.*"), 2, 0))</f>
        <v/>
      </c>
      <c r="BY2140" s="277">
        <f t="array" ref="BY2140">SUM(VALUE(AT2140),VALUE(AU2140),VALUE(AV2140),VALUE(AW2140),VALUE(AX2140),VALUE(AY2140),VALUE(AZ2140),VALUE(BB2140),VALUE(BC2140),VALUE(BD2140),VALUE(BE2140),VALUE(BF2140),VALUE(BG2140),VALUE(BH2140),VALUE(BI2140),VALUE(BJ2140),VALUE(BK2140),VALUE(BL2140),VALUE(BM2140),VALUE(BN2140),VALUE(BO2140),VALUE(BP2140),VALUE(BQ2140),VALUE(BR2140),VALUE(BS2140),VALUE(BT2140),VALUE(BU2140),VALUE(BV2140),VALUE(BW2140))</f>
        <v/>
      </c>
      <c r="BZ2140" s="307" t="n"/>
      <c r="CA2140" s="307" t="n"/>
      <c r="CB2140" s="307" t="n"/>
      <c r="CC2140" s="307" t="n"/>
      <c r="CD2140" s="307" t="n"/>
      <c r="CE2140" s="307" t="n"/>
      <c r="CF2140" s="307" t="n"/>
      <c r="CG2140" s="307" t="n"/>
      <c r="CH2140" s="307" t="n"/>
      <c r="CI2140" s="307" t="n"/>
      <c r="CJ2140" s="307" t="n"/>
      <c r="CK2140" s="307" t="n"/>
      <c r="CL2140" s="307" t="n"/>
      <c r="CM2140" s="307" t="n"/>
      <c r="CN2140" s="307" t="n"/>
      <c r="CO2140" s="307" t="n"/>
      <c r="CP2140" s="307" t="n"/>
      <c r="CQ2140" s="307" t="n"/>
      <c r="CR2140" s="279" t="n"/>
      <c r="CS2140" s="280" t="n"/>
      <c r="CT2140" s="421">
        <f>(IF(OR(MediaScorecard!BG2627="x", MediaScorecard!BH2627="x",MediaScorecard!BI2627="x",MediaScorecard!BJ2627="x",MediaScorecard!BK2627="x"),1, 2))</f>
        <v/>
      </c>
      <c r="CU2140" s="308" t="n"/>
      <c r="CV2140" s="308" t="n"/>
      <c r="CW2140" s="308" t="n"/>
      <c r="CX2140" s="309" t="n"/>
      <c r="CY2140" s="308" t="n"/>
      <c r="CZ2140" s="308" t="n"/>
      <c r="DA2140" s="308" t="n"/>
    </row>
    <row r="2141" ht="21" customHeight="1" s="590">
      <c r="A2141" s="421" t="n"/>
      <c r="B2141" s="270" t="n"/>
      <c r="C2141" s="269" t="n"/>
      <c r="D2141" s="267" t="n"/>
      <c r="E2141" s="267" t="n"/>
      <c r="F2141" s="268" t="n"/>
      <c r="G2141" s="421" t="n"/>
      <c r="H2141" s="269" t="n"/>
      <c r="I2141" s="421" t="n"/>
      <c r="J2141" s="421" t="n"/>
      <c r="K2141" s="421" t="n"/>
      <c r="L2141" s="421" t="n"/>
      <c r="M2141" s="421" t="n"/>
      <c r="N2141" s="421" t="n"/>
      <c r="O2141" s="421" t="n"/>
      <c r="P2141" s="421" t="n"/>
      <c r="Q2141" s="421" t="n"/>
      <c r="R2141" s="270" t="n"/>
      <c r="S2141" s="421" t="n"/>
      <c r="T2141" s="421" t="n"/>
      <c r="U2141" s="421" t="n"/>
      <c r="V2141" s="421" t="n"/>
      <c r="W2141" s="421" t="n"/>
      <c r="X2141" s="421" t="n"/>
      <c r="Y2141" s="421" t="n"/>
      <c r="Z2141" s="421" t="n"/>
      <c r="AA2141" s="421" t="n"/>
      <c r="AB2141" s="421" t="n"/>
      <c r="AC2141" s="421" t="n"/>
      <c r="AD2141" s="421" t="n"/>
      <c r="AE2141" s="421" t="n"/>
      <c r="AF2141" s="421" t="n"/>
      <c r="AG2141" s="421" t="n"/>
      <c r="AH2141" s="421" t="n"/>
      <c r="AI2141" s="421" t="n"/>
      <c r="AJ2141" s="297" t="n"/>
      <c r="AK2141" s="297" t="n"/>
      <c r="AL2141" s="284" t="n"/>
      <c r="AM2141" s="297" t="n"/>
      <c r="AN2141" s="285" t="n"/>
      <c r="AO2141" s="297" t="n"/>
      <c r="AP2141" s="297" t="n"/>
      <c r="AQ2141" s="297" t="n"/>
      <c r="AR2141" s="297" t="n"/>
      <c r="AS2141" s="297" t="n"/>
      <c r="AT2141" s="285" t="n"/>
      <c r="AU2141" s="297" t="n"/>
      <c r="AV2141" s="297" t="n"/>
      <c r="AW2141" s="297" t="n"/>
      <c r="AX2141" s="297" t="n"/>
      <c r="AY2141" s="286" t="n"/>
      <c r="AZ2141" s="286" t="n"/>
      <c r="BA2141" s="287" t="n"/>
      <c r="BB2141" s="286" t="n"/>
      <c r="BC2141" s="286" t="n"/>
      <c r="BD2141" s="286" t="n"/>
      <c r="BE2141" s="286" t="n"/>
      <c r="BF2141" s="286" t="n"/>
      <c r="BG2141" s="286" t="n"/>
      <c r="BH2141" s="297" t="n"/>
      <c r="BI2141" s="297" t="n"/>
      <c r="BJ2141" s="297" t="n"/>
      <c r="BK2141" s="297" t="n"/>
      <c r="BL2141" s="297" t="n"/>
      <c r="BM2141" s="297" t="n"/>
      <c r="BN2141" s="297" t="n"/>
      <c r="BO2141" s="285" t="n"/>
      <c r="BP2141" s="297" t="n"/>
      <c r="BQ2141" s="297" t="n"/>
      <c r="BR2141" s="297" t="n"/>
      <c r="BS2141" s="297" t="n"/>
      <c r="BT2141" s="297" t="n"/>
      <c r="BU2141" s="297" t="n"/>
      <c r="BV2141" s="297" t="n"/>
      <c r="BW2141" s="288" t="n"/>
      <c r="BX2141" s="276">
        <f>SUM(IF(COUNTIF(MediaScorecard!CC2628, "*1.*"), 2, 0), IF(COUNTIF(MediaScorecard!CC2628, "*2.*"), 2, 0), IF(COUNTIF(MediaScorecard!CC2628, "*3.*"), 2, 0), IF(COUNTIF(MediaScorecard!CC2628, "*4.*"), 2, 0), IF(COUNTIF(MediaScorecard!CC2628, "*5.*"), 2, 0), IF(COUNTIF(MediaScorecard!CC2628, "*6.*"), 2, 0))</f>
        <v/>
      </c>
      <c r="BY2141" s="277">
        <f t="array" ref="BY2141">SUM(VALUE(AT2141),VALUE(AU2141),VALUE(AV2141),VALUE(AW2141),VALUE(AX2141),VALUE(AY2141),VALUE(AZ2141),VALUE(BB2141),VALUE(BC2141),VALUE(BD2141),VALUE(BE2141),VALUE(BF2141),VALUE(BG2141),VALUE(BH2141),VALUE(BI2141),VALUE(BJ2141),VALUE(BK2141),VALUE(BL2141),VALUE(BM2141),VALUE(BN2141),VALUE(BO2141),VALUE(BP2141),VALUE(BQ2141),VALUE(BR2141),VALUE(BS2141),VALUE(BT2141),VALUE(BU2141),VALUE(BV2141),VALUE(BW2141))</f>
        <v/>
      </c>
      <c r="BZ2141" s="307" t="n"/>
      <c r="CA2141" s="307" t="n"/>
      <c r="CB2141" s="307" t="n"/>
      <c r="CC2141" s="307" t="n"/>
      <c r="CD2141" s="307" t="n"/>
      <c r="CE2141" s="307" t="n"/>
      <c r="CF2141" s="307" t="n"/>
      <c r="CG2141" s="307" t="n"/>
      <c r="CH2141" s="307" t="n"/>
      <c r="CI2141" s="307" t="n"/>
      <c r="CJ2141" s="307" t="n"/>
      <c r="CK2141" s="307" t="n"/>
      <c r="CL2141" s="307" t="n"/>
      <c r="CM2141" s="307" t="n"/>
      <c r="CN2141" s="307" t="n"/>
      <c r="CO2141" s="307" t="n"/>
      <c r="CP2141" s="307" t="n"/>
      <c r="CQ2141" s="307" t="n"/>
      <c r="CR2141" s="279" t="n"/>
      <c r="CS2141" s="280" t="n"/>
      <c r="CT2141" s="421">
        <f>(IF(OR(MediaScorecard!BG2628="x", MediaScorecard!BH2628="x",MediaScorecard!BI2628="x",MediaScorecard!BJ2628="x",MediaScorecard!BK2628="x"),1, 2))</f>
        <v/>
      </c>
      <c r="CU2141" s="308" t="n"/>
      <c r="CV2141" s="308" t="n"/>
      <c r="CW2141" s="308" t="n"/>
      <c r="CX2141" s="309" t="n"/>
      <c r="CY2141" s="308" t="n"/>
      <c r="CZ2141" s="308" t="n"/>
      <c r="DA2141" s="308" t="n"/>
    </row>
    <row r="2142" ht="21" customHeight="1" s="590">
      <c r="A2142" s="421" t="n"/>
      <c r="B2142" s="270" t="n"/>
      <c r="C2142" s="269" t="n"/>
      <c r="D2142" s="267" t="n"/>
      <c r="E2142" s="267" t="n"/>
      <c r="F2142" s="268" t="n"/>
      <c r="G2142" s="421" t="n"/>
      <c r="H2142" s="269" t="n"/>
      <c r="I2142" s="421" t="n"/>
      <c r="J2142" s="421" t="n"/>
      <c r="K2142" s="421" t="n"/>
      <c r="L2142" s="421" t="n"/>
      <c r="M2142" s="421" t="n"/>
      <c r="N2142" s="421" t="n"/>
      <c r="O2142" s="421" t="n"/>
      <c r="P2142" s="421" t="n"/>
      <c r="Q2142" s="421" t="n"/>
      <c r="R2142" s="270" t="n"/>
      <c r="S2142" s="421" t="n"/>
      <c r="T2142" s="421" t="n"/>
      <c r="U2142" s="421" t="n"/>
      <c r="V2142" s="421" t="n"/>
      <c r="W2142" s="421" t="n"/>
      <c r="X2142" s="421" t="n"/>
      <c r="Y2142" s="421" t="n"/>
      <c r="Z2142" s="421" t="n"/>
      <c r="AA2142" s="421" t="n"/>
      <c r="AB2142" s="421" t="n"/>
      <c r="AC2142" s="421" t="n"/>
      <c r="AD2142" s="421" t="n"/>
      <c r="AE2142" s="421" t="n"/>
      <c r="AF2142" s="421" t="n"/>
      <c r="AG2142" s="421" t="n"/>
      <c r="AH2142" s="421" t="n"/>
      <c r="AI2142" s="421" t="n"/>
      <c r="AJ2142" s="297" t="n"/>
      <c r="AK2142" s="297" t="n"/>
      <c r="AL2142" s="284" t="n"/>
      <c r="AM2142" s="297" t="n"/>
      <c r="AN2142" s="285" t="n"/>
      <c r="AO2142" s="297" t="n"/>
      <c r="AP2142" s="297" t="n"/>
      <c r="AQ2142" s="297" t="n"/>
      <c r="AR2142" s="297" t="n"/>
      <c r="AS2142" s="297" t="n"/>
      <c r="AT2142" s="285" t="n"/>
      <c r="AU2142" s="297" t="n"/>
      <c r="AV2142" s="297" t="n"/>
      <c r="AW2142" s="297" t="n"/>
      <c r="AX2142" s="297" t="n"/>
      <c r="AY2142" s="286" t="n"/>
      <c r="AZ2142" s="286" t="n"/>
      <c r="BA2142" s="287" t="n"/>
      <c r="BB2142" s="286" t="n"/>
      <c r="BC2142" s="286" t="n"/>
      <c r="BD2142" s="286" t="n"/>
      <c r="BE2142" s="286" t="n"/>
      <c r="BF2142" s="286" t="n"/>
      <c r="BG2142" s="286" t="n"/>
      <c r="BH2142" s="297" t="n"/>
      <c r="BI2142" s="297" t="n"/>
      <c r="BJ2142" s="297" t="n"/>
      <c r="BK2142" s="297" t="n"/>
      <c r="BL2142" s="297" t="n"/>
      <c r="BM2142" s="297" t="n"/>
      <c r="BN2142" s="297" t="n"/>
      <c r="BO2142" s="285" t="n"/>
      <c r="BP2142" s="297" t="n"/>
      <c r="BQ2142" s="297" t="n"/>
      <c r="BR2142" s="297" t="n"/>
      <c r="BS2142" s="297" t="n"/>
      <c r="BT2142" s="297" t="n"/>
      <c r="BU2142" s="297" t="n"/>
      <c r="BV2142" s="297" t="n"/>
      <c r="BW2142" s="288" t="n"/>
      <c r="BX2142" s="276">
        <f>SUM(IF(COUNTIF(MediaScorecard!CC2629, "*1.*"), 2, 0), IF(COUNTIF(MediaScorecard!CC2629, "*2.*"), 2, 0), IF(COUNTIF(MediaScorecard!CC2629, "*3.*"), 2, 0), IF(COUNTIF(MediaScorecard!CC2629, "*4.*"), 2, 0), IF(COUNTIF(MediaScorecard!CC2629, "*5.*"), 2, 0), IF(COUNTIF(MediaScorecard!CC2629, "*6.*"), 2, 0))</f>
        <v/>
      </c>
      <c r="BY2142" s="277">
        <f t="array" ref="BY2142">SUM(VALUE(AT2142),VALUE(AU2142),VALUE(AV2142),VALUE(AW2142),VALUE(AX2142),VALUE(AY2142),VALUE(AZ2142),VALUE(BB2142),VALUE(BC2142),VALUE(BD2142),VALUE(BE2142),VALUE(BF2142),VALUE(BG2142),VALUE(BH2142),VALUE(BI2142),VALUE(BJ2142),VALUE(BK2142),VALUE(BL2142),VALUE(BM2142),VALUE(BN2142),VALUE(BO2142),VALUE(BP2142),VALUE(BQ2142),VALUE(BR2142),VALUE(BS2142),VALUE(BT2142),VALUE(BU2142),VALUE(BV2142),VALUE(BW2142))</f>
        <v/>
      </c>
      <c r="BZ2142" s="307" t="n"/>
      <c r="CA2142" s="307" t="n"/>
      <c r="CB2142" s="307" t="n"/>
      <c r="CC2142" s="307" t="n"/>
      <c r="CD2142" s="307" t="n"/>
      <c r="CE2142" s="307" t="n"/>
      <c r="CF2142" s="307" t="n"/>
      <c r="CG2142" s="307" t="n"/>
      <c r="CH2142" s="307" t="n"/>
      <c r="CI2142" s="307" t="n"/>
      <c r="CJ2142" s="307" t="n"/>
      <c r="CK2142" s="307" t="n"/>
      <c r="CL2142" s="307" t="n"/>
      <c r="CM2142" s="307" t="n"/>
      <c r="CN2142" s="307" t="n"/>
      <c r="CO2142" s="307" t="n"/>
      <c r="CP2142" s="307" t="n"/>
      <c r="CQ2142" s="307" t="n"/>
      <c r="CR2142" s="279" t="n"/>
      <c r="CS2142" s="280" t="n"/>
      <c r="CT2142" s="421">
        <f>(IF(OR(MediaScorecard!BG2629="x", MediaScorecard!BH2629="x",MediaScorecard!BI2629="x",MediaScorecard!BJ2629="x",MediaScorecard!BK2629="x"),1, 2))</f>
        <v/>
      </c>
      <c r="CU2142" s="308" t="n"/>
      <c r="CV2142" s="308" t="n"/>
      <c r="CW2142" s="308" t="n"/>
      <c r="CX2142" s="309" t="n"/>
      <c r="CY2142" s="308" t="n"/>
      <c r="CZ2142" s="308" t="n"/>
      <c r="DA2142" s="308" t="n"/>
    </row>
    <row r="2143" ht="21" customHeight="1" s="590">
      <c r="A2143" s="421" t="n"/>
      <c r="B2143" s="270" t="n"/>
      <c r="C2143" s="269" t="n"/>
      <c r="D2143" s="267" t="n"/>
      <c r="E2143" s="267" t="n"/>
      <c r="F2143" s="268" t="n"/>
      <c r="G2143" s="421" t="n"/>
      <c r="H2143" s="269" t="n"/>
      <c r="I2143" s="421" t="n"/>
      <c r="J2143" s="421" t="n"/>
      <c r="K2143" s="421" t="n"/>
      <c r="L2143" s="421" t="n"/>
      <c r="M2143" s="421" t="n"/>
      <c r="N2143" s="421" t="n"/>
      <c r="O2143" s="421" t="n"/>
      <c r="P2143" s="421" t="n"/>
      <c r="Q2143" s="421" t="n"/>
      <c r="R2143" s="270" t="n"/>
      <c r="S2143" s="421" t="n"/>
      <c r="T2143" s="421" t="n"/>
      <c r="U2143" s="421" t="n"/>
      <c r="V2143" s="421" t="n"/>
      <c r="W2143" s="421" t="n"/>
      <c r="X2143" s="421" t="n"/>
      <c r="Y2143" s="421" t="n"/>
      <c r="Z2143" s="421" t="n"/>
      <c r="AA2143" s="421" t="n"/>
      <c r="AB2143" s="421" t="n"/>
      <c r="AC2143" s="421" t="n"/>
      <c r="AD2143" s="421" t="n"/>
      <c r="AE2143" s="421" t="n"/>
      <c r="AF2143" s="421" t="n"/>
      <c r="AG2143" s="421" t="n"/>
      <c r="AH2143" s="421" t="n"/>
      <c r="AI2143" s="421" t="n"/>
      <c r="AJ2143" s="297" t="n"/>
      <c r="AK2143" s="297" t="n"/>
      <c r="AL2143" s="284" t="n"/>
      <c r="AM2143" s="297" t="n"/>
      <c r="AN2143" s="285" t="n"/>
      <c r="AO2143" s="297" t="n"/>
      <c r="AP2143" s="297" t="n"/>
      <c r="AQ2143" s="297" t="n"/>
      <c r="AR2143" s="297" t="n"/>
      <c r="AS2143" s="297" t="n"/>
      <c r="AT2143" s="285" t="n"/>
      <c r="AU2143" s="297" t="n"/>
      <c r="AV2143" s="297" t="n"/>
      <c r="AW2143" s="297" t="n"/>
      <c r="AX2143" s="297" t="n"/>
      <c r="AY2143" s="286" t="n"/>
      <c r="AZ2143" s="286" t="n"/>
      <c r="BA2143" s="287" t="n"/>
      <c r="BB2143" s="286" t="n"/>
      <c r="BC2143" s="286" t="n"/>
      <c r="BD2143" s="286" t="n"/>
      <c r="BE2143" s="286" t="n"/>
      <c r="BF2143" s="286" t="n"/>
      <c r="BG2143" s="286" t="n"/>
      <c r="BH2143" s="297" t="n"/>
      <c r="BI2143" s="297" t="n"/>
      <c r="BJ2143" s="297" t="n"/>
      <c r="BK2143" s="297" t="n"/>
      <c r="BL2143" s="297" t="n"/>
      <c r="BM2143" s="297" t="n"/>
      <c r="BN2143" s="297" t="n"/>
      <c r="BO2143" s="285" t="n"/>
      <c r="BP2143" s="297" t="n"/>
      <c r="BQ2143" s="297" t="n"/>
      <c r="BR2143" s="297" t="n"/>
      <c r="BS2143" s="297" t="n"/>
      <c r="BT2143" s="297" t="n"/>
      <c r="BU2143" s="297" t="n"/>
      <c r="BV2143" s="297" t="n"/>
      <c r="BW2143" s="288" t="n"/>
      <c r="BX2143" s="276">
        <f>SUM(IF(COUNTIF(MediaScorecard!CC2630, "*1.*"), 2, 0), IF(COUNTIF(MediaScorecard!CC2630, "*2.*"), 2, 0), IF(COUNTIF(MediaScorecard!CC2630, "*3.*"), 2, 0), IF(COUNTIF(MediaScorecard!CC2630, "*4.*"), 2, 0), IF(COUNTIF(MediaScorecard!CC2630, "*5.*"), 2, 0), IF(COUNTIF(MediaScorecard!CC2630, "*6.*"), 2, 0))</f>
        <v/>
      </c>
      <c r="BY2143" s="277">
        <f t="array" ref="BY2143">SUM(VALUE(AT2143),VALUE(AU2143),VALUE(AV2143),VALUE(AW2143),VALUE(AX2143),VALUE(AY2143),VALUE(AZ2143),VALUE(BB2143),VALUE(BC2143),VALUE(BD2143),VALUE(BE2143),VALUE(BF2143),VALUE(BG2143),VALUE(BH2143),VALUE(BI2143),VALUE(BJ2143),VALUE(BK2143),VALUE(BL2143),VALUE(BM2143),VALUE(BN2143),VALUE(BO2143),VALUE(BP2143),VALUE(BQ2143),VALUE(BR2143),VALUE(BS2143),VALUE(BT2143),VALUE(BU2143),VALUE(BV2143),VALUE(BW2143))</f>
        <v/>
      </c>
      <c r="BZ2143" s="307" t="n"/>
      <c r="CA2143" s="307" t="n"/>
      <c r="CB2143" s="307" t="n"/>
      <c r="CC2143" s="307" t="n"/>
      <c r="CD2143" s="307" t="n"/>
      <c r="CE2143" s="307" t="n"/>
      <c r="CF2143" s="307" t="n"/>
      <c r="CG2143" s="307" t="n"/>
      <c r="CH2143" s="307" t="n"/>
      <c r="CI2143" s="307" t="n"/>
      <c r="CJ2143" s="307" t="n"/>
      <c r="CK2143" s="307" t="n"/>
      <c r="CL2143" s="307" t="n"/>
      <c r="CM2143" s="307" t="n"/>
      <c r="CN2143" s="307" t="n"/>
      <c r="CO2143" s="307" t="n"/>
      <c r="CP2143" s="307" t="n"/>
      <c r="CQ2143" s="307" t="n"/>
      <c r="CR2143" s="279" t="n"/>
      <c r="CS2143" s="280" t="n"/>
      <c r="CT2143" s="421">
        <f>(IF(OR(MediaScorecard!BG2630="x", MediaScorecard!BH2630="x",MediaScorecard!BI2630="x",MediaScorecard!BJ2630="x",MediaScorecard!BK2630="x"),1, 2))</f>
        <v/>
      </c>
      <c r="CU2143" s="308" t="n"/>
      <c r="CV2143" s="308" t="n"/>
      <c r="CW2143" s="308" t="n"/>
      <c r="CX2143" s="309" t="n"/>
      <c r="CY2143" s="308" t="n"/>
      <c r="CZ2143" s="308" t="n"/>
      <c r="DA2143" s="308" t="n"/>
    </row>
    <row r="2144" ht="21" customHeight="1" s="590">
      <c r="A2144" s="421" t="n"/>
      <c r="B2144" s="270" t="n"/>
      <c r="C2144" s="269" t="n"/>
      <c r="D2144" s="267" t="n"/>
      <c r="E2144" s="267" t="n"/>
      <c r="F2144" s="268" t="n"/>
      <c r="G2144" s="421" t="n"/>
      <c r="H2144" s="269" t="n"/>
      <c r="I2144" s="421" t="n"/>
      <c r="J2144" s="421" t="n"/>
      <c r="K2144" s="421" t="n"/>
      <c r="L2144" s="421" t="n"/>
      <c r="M2144" s="421" t="n"/>
      <c r="N2144" s="421" t="n"/>
      <c r="O2144" s="421" t="n"/>
      <c r="P2144" s="421" t="n"/>
      <c r="Q2144" s="421" t="n"/>
      <c r="R2144" s="270" t="n"/>
      <c r="S2144" s="421" t="n"/>
      <c r="T2144" s="421" t="n"/>
      <c r="U2144" s="421" t="n"/>
      <c r="V2144" s="421" t="n"/>
      <c r="W2144" s="421" t="n"/>
      <c r="X2144" s="421" t="n"/>
      <c r="Y2144" s="421" t="n"/>
      <c r="Z2144" s="421" t="n"/>
      <c r="AA2144" s="421" t="n"/>
      <c r="AB2144" s="421" t="n"/>
      <c r="AC2144" s="421" t="n"/>
      <c r="AD2144" s="421" t="n"/>
      <c r="AE2144" s="421" t="n"/>
      <c r="AF2144" s="421" t="n"/>
      <c r="AG2144" s="421" t="n"/>
      <c r="AH2144" s="421" t="n"/>
      <c r="AI2144" s="421" t="n"/>
      <c r="AJ2144" s="297" t="n"/>
      <c r="AK2144" s="297" t="n"/>
      <c r="AL2144" s="284" t="n"/>
      <c r="AM2144" s="297" t="n"/>
      <c r="AN2144" s="285" t="n"/>
      <c r="AO2144" s="297" t="n"/>
      <c r="AP2144" s="297" t="n"/>
      <c r="AQ2144" s="297" t="n"/>
      <c r="AR2144" s="297" t="n"/>
      <c r="AS2144" s="297" t="n"/>
      <c r="AT2144" s="285" t="n"/>
      <c r="AU2144" s="297" t="n"/>
      <c r="AV2144" s="297" t="n"/>
      <c r="AW2144" s="297" t="n"/>
      <c r="AX2144" s="297" t="n"/>
      <c r="AY2144" s="286" t="n"/>
      <c r="AZ2144" s="286" t="n"/>
      <c r="BA2144" s="287" t="n"/>
      <c r="BB2144" s="286" t="n"/>
      <c r="BC2144" s="286" t="n"/>
      <c r="BD2144" s="286" t="n"/>
      <c r="BE2144" s="286" t="n"/>
      <c r="BF2144" s="286" t="n"/>
      <c r="BG2144" s="286" t="n"/>
      <c r="BH2144" s="297" t="n"/>
      <c r="BI2144" s="297" t="n"/>
      <c r="BJ2144" s="297" t="n"/>
      <c r="BK2144" s="297" t="n"/>
      <c r="BL2144" s="297" t="n"/>
      <c r="BM2144" s="297" t="n"/>
      <c r="BN2144" s="297" t="n"/>
      <c r="BO2144" s="285" t="n"/>
      <c r="BP2144" s="297" t="n"/>
      <c r="BQ2144" s="297" t="n"/>
      <c r="BR2144" s="297" t="n"/>
      <c r="BS2144" s="297" t="n"/>
      <c r="BT2144" s="297" t="n"/>
      <c r="BU2144" s="297" t="n"/>
      <c r="BV2144" s="297" t="n"/>
      <c r="BW2144" s="288" t="n"/>
      <c r="BX2144" s="276">
        <f>SUM(IF(COUNTIF(MediaScorecard!CC2631, "*1.*"), 2, 0), IF(COUNTIF(MediaScorecard!CC2631, "*2.*"), 2, 0), IF(COUNTIF(MediaScorecard!CC2631, "*3.*"), 2, 0), IF(COUNTIF(MediaScorecard!CC2631, "*4.*"), 2, 0), IF(COUNTIF(MediaScorecard!CC2631, "*5.*"), 2, 0), IF(COUNTIF(MediaScorecard!CC2631, "*6.*"), 2, 0))</f>
        <v/>
      </c>
      <c r="BY2144" s="277">
        <f t="array" ref="BY2144">SUM(VALUE(AT2144),VALUE(AU2144),VALUE(AV2144),VALUE(AW2144),VALUE(AX2144),VALUE(AY2144),VALUE(AZ2144),VALUE(BB2144),VALUE(BC2144),VALUE(BD2144),VALUE(BE2144),VALUE(BF2144),VALUE(BG2144),VALUE(BH2144),VALUE(BI2144),VALUE(BJ2144),VALUE(BK2144),VALUE(BL2144),VALUE(BM2144),VALUE(BN2144),VALUE(BO2144),VALUE(BP2144),VALUE(BQ2144),VALUE(BR2144),VALUE(BS2144),VALUE(BT2144),VALUE(BU2144),VALUE(BV2144),VALUE(BW2144))</f>
        <v/>
      </c>
      <c r="BZ2144" s="307" t="n"/>
      <c r="CA2144" s="307" t="n"/>
      <c r="CB2144" s="307" t="n"/>
      <c r="CC2144" s="307" t="n"/>
      <c r="CD2144" s="307" t="n"/>
      <c r="CE2144" s="307" t="n"/>
      <c r="CF2144" s="307" t="n"/>
      <c r="CG2144" s="307" t="n"/>
      <c r="CH2144" s="307" t="n"/>
      <c r="CI2144" s="307" t="n"/>
      <c r="CJ2144" s="307" t="n"/>
      <c r="CK2144" s="307" t="n"/>
      <c r="CL2144" s="307" t="n"/>
      <c r="CM2144" s="307" t="n"/>
      <c r="CN2144" s="307" t="n"/>
      <c r="CO2144" s="307" t="n"/>
      <c r="CP2144" s="307" t="n"/>
      <c r="CQ2144" s="307" t="n"/>
      <c r="CR2144" s="279" t="n"/>
      <c r="CS2144" s="280" t="n"/>
      <c r="CT2144" s="421">
        <f>(IF(OR(MediaScorecard!BG2631="x", MediaScorecard!BH2631="x",MediaScorecard!BI2631="x",MediaScorecard!BJ2631="x",MediaScorecard!BK2631="x"),1, 2))</f>
        <v/>
      </c>
      <c r="CU2144" s="308" t="n"/>
      <c r="CV2144" s="308" t="n"/>
      <c r="CW2144" s="308" t="n"/>
      <c r="CX2144" s="309" t="n"/>
      <c r="CY2144" s="308" t="n"/>
      <c r="CZ2144" s="308" t="n"/>
      <c r="DA2144" s="308" t="n"/>
    </row>
    <row r="2145" ht="21" customHeight="1" s="590">
      <c r="A2145" s="421" t="n"/>
      <c r="B2145" s="270" t="n"/>
      <c r="C2145" s="269" t="n"/>
      <c r="D2145" s="267" t="n"/>
      <c r="E2145" s="267" t="n"/>
      <c r="F2145" s="268" t="n"/>
      <c r="G2145" s="421" t="n"/>
      <c r="H2145" s="269" t="n"/>
      <c r="I2145" s="421" t="n"/>
      <c r="J2145" s="421" t="n"/>
      <c r="K2145" s="421" t="n"/>
      <c r="L2145" s="421" t="n"/>
      <c r="M2145" s="421" t="n"/>
      <c r="N2145" s="421" t="n"/>
      <c r="O2145" s="421" t="n"/>
      <c r="P2145" s="421" t="n"/>
      <c r="Q2145" s="421" t="n"/>
      <c r="R2145" s="270" t="n"/>
      <c r="S2145" s="421" t="n"/>
      <c r="T2145" s="421" t="n"/>
      <c r="U2145" s="421" t="n"/>
      <c r="V2145" s="421" t="n"/>
      <c r="W2145" s="421" t="n"/>
      <c r="X2145" s="421" t="n"/>
      <c r="Y2145" s="421" t="n"/>
      <c r="Z2145" s="421" t="n"/>
      <c r="AA2145" s="421" t="n"/>
      <c r="AB2145" s="421" t="n"/>
      <c r="AC2145" s="421" t="n"/>
      <c r="AD2145" s="421" t="n"/>
      <c r="AE2145" s="421" t="n"/>
      <c r="AF2145" s="421" t="n"/>
      <c r="AG2145" s="421" t="n"/>
      <c r="AH2145" s="421" t="n"/>
      <c r="AI2145" s="421" t="n"/>
      <c r="AJ2145" s="297" t="n"/>
      <c r="AK2145" s="297" t="n"/>
      <c r="AL2145" s="284" t="n"/>
      <c r="AM2145" s="297" t="n"/>
      <c r="AN2145" s="285" t="n"/>
      <c r="AO2145" s="297" t="n"/>
      <c r="AP2145" s="297" t="n"/>
      <c r="AQ2145" s="297" t="n"/>
      <c r="AR2145" s="297" t="n"/>
      <c r="AS2145" s="297" t="n"/>
      <c r="AT2145" s="285" t="n"/>
      <c r="AU2145" s="297" t="n"/>
      <c r="AV2145" s="297" t="n"/>
      <c r="AW2145" s="297" t="n"/>
      <c r="AX2145" s="297" t="n"/>
      <c r="AY2145" s="286" t="n"/>
      <c r="AZ2145" s="286" t="n"/>
      <c r="BA2145" s="287" t="n"/>
      <c r="BB2145" s="286" t="n"/>
      <c r="BC2145" s="286" t="n"/>
      <c r="BD2145" s="286" t="n"/>
      <c r="BE2145" s="286" t="n"/>
      <c r="BF2145" s="286" t="n"/>
      <c r="BG2145" s="286" t="n"/>
      <c r="BH2145" s="297" t="n"/>
      <c r="BI2145" s="297" t="n"/>
      <c r="BJ2145" s="297" t="n"/>
      <c r="BK2145" s="297" t="n"/>
      <c r="BL2145" s="297" t="n"/>
      <c r="BM2145" s="297" t="n"/>
      <c r="BN2145" s="297" t="n"/>
      <c r="BO2145" s="285" t="n"/>
      <c r="BP2145" s="297" t="n"/>
      <c r="BQ2145" s="297" t="n"/>
      <c r="BR2145" s="297" t="n"/>
      <c r="BS2145" s="297" t="n"/>
      <c r="BT2145" s="297" t="n"/>
      <c r="BU2145" s="297" t="n"/>
      <c r="BV2145" s="297" t="n"/>
      <c r="BW2145" s="288" t="n"/>
      <c r="BX2145" s="276">
        <f>SUM(IF(COUNTIF(MediaScorecard!CC2632, "*1.*"), 2, 0), IF(COUNTIF(MediaScorecard!CC2632, "*2.*"), 2, 0), IF(COUNTIF(MediaScorecard!CC2632, "*3.*"), 2, 0), IF(COUNTIF(MediaScorecard!CC2632, "*4.*"), 2, 0), IF(COUNTIF(MediaScorecard!CC2632, "*5.*"), 2, 0), IF(COUNTIF(MediaScorecard!CC2632, "*6.*"), 2, 0))</f>
        <v/>
      </c>
      <c r="BY2145" s="277">
        <f t="array" ref="BY2145">SUM(VALUE(AT2145),VALUE(AU2145),VALUE(AV2145),VALUE(AW2145),VALUE(AX2145),VALUE(AY2145),VALUE(AZ2145),VALUE(BB2145),VALUE(BC2145),VALUE(BD2145),VALUE(BE2145),VALUE(BF2145),VALUE(BG2145),VALUE(BH2145),VALUE(BI2145),VALUE(BJ2145),VALUE(BK2145),VALUE(BL2145),VALUE(BM2145),VALUE(BN2145),VALUE(BO2145),VALUE(BP2145),VALUE(BQ2145),VALUE(BR2145),VALUE(BS2145),VALUE(BT2145),VALUE(BU2145),VALUE(BV2145),VALUE(BW2145))</f>
        <v/>
      </c>
      <c r="BZ2145" s="307" t="n"/>
      <c r="CA2145" s="307" t="n"/>
      <c r="CB2145" s="307" t="n"/>
      <c r="CC2145" s="307" t="n"/>
      <c r="CD2145" s="307" t="n"/>
      <c r="CE2145" s="307" t="n"/>
      <c r="CF2145" s="307" t="n"/>
      <c r="CG2145" s="307" t="n"/>
      <c r="CH2145" s="307" t="n"/>
      <c r="CI2145" s="307" t="n"/>
      <c r="CJ2145" s="307" t="n"/>
      <c r="CK2145" s="307" t="n"/>
      <c r="CL2145" s="307" t="n"/>
      <c r="CM2145" s="307" t="n"/>
      <c r="CN2145" s="307" t="n"/>
      <c r="CO2145" s="307" t="n"/>
      <c r="CP2145" s="307" t="n"/>
      <c r="CQ2145" s="307" t="n"/>
      <c r="CR2145" s="279" t="n"/>
      <c r="CS2145" s="280" t="n"/>
      <c r="CT2145" s="421">
        <f>(IF(OR(MediaScorecard!BG2632="x", MediaScorecard!BH2632="x",MediaScorecard!BI2632="x",MediaScorecard!BJ2632="x",MediaScorecard!BK2632="x"),1, 2))</f>
        <v/>
      </c>
      <c r="CU2145" s="308" t="n"/>
      <c r="CV2145" s="308" t="n"/>
      <c r="CW2145" s="308" t="n"/>
      <c r="CX2145" s="309" t="n"/>
      <c r="CY2145" s="308" t="n"/>
      <c r="CZ2145" s="308" t="n"/>
      <c r="DA2145" s="308" t="n"/>
    </row>
    <row r="2146" ht="21" customHeight="1" s="590">
      <c r="A2146" s="421" t="n"/>
      <c r="B2146" s="270" t="n"/>
      <c r="C2146" s="269" t="n"/>
      <c r="D2146" s="267" t="n"/>
      <c r="E2146" s="267" t="n"/>
      <c r="F2146" s="268" t="n"/>
      <c r="G2146" s="421" t="n"/>
      <c r="H2146" s="269" t="n"/>
      <c r="I2146" s="421" t="n"/>
      <c r="J2146" s="421" t="n"/>
      <c r="K2146" s="421" t="n"/>
      <c r="L2146" s="421" t="n"/>
      <c r="M2146" s="421" t="n"/>
      <c r="N2146" s="421" t="n"/>
      <c r="O2146" s="421" t="n"/>
      <c r="P2146" s="421" t="n"/>
      <c r="Q2146" s="421" t="n"/>
      <c r="R2146" s="270" t="n"/>
      <c r="S2146" s="421" t="n"/>
      <c r="T2146" s="421" t="n"/>
      <c r="U2146" s="421" t="n"/>
      <c r="V2146" s="421" t="n"/>
      <c r="W2146" s="421" t="n"/>
      <c r="X2146" s="421" t="n"/>
      <c r="Y2146" s="421" t="n"/>
      <c r="Z2146" s="421" t="n"/>
      <c r="AA2146" s="421" t="n"/>
      <c r="AB2146" s="421" t="n"/>
      <c r="AC2146" s="421" t="n"/>
      <c r="AD2146" s="421" t="n"/>
      <c r="AE2146" s="421" t="n"/>
      <c r="AF2146" s="421" t="n"/>
      <c r="AG2146" s="421" t="n"/>
      <c r="AH2146" s="421" t="n"/>
      <c r="AI2146" s="421" t="n"/>
      <c r="AJ2146" s="297" t="n"/>
      <c r="AK2146" s="297" t="n"/>
      <c r="AL2146" s="284" t="n"/>
      <c r="AM2146" s="297" t="n"/>
      <c r="AN2146" s="285" t="n"/>
      <c r="AO2146" s="297" t="n"/>
      <c r="AP2146" s="297" t="n"/>
      <c r="AQ2146" s="297" t="n"/>
      <c r="AR2146" s="297" t="n"/>
      <c r="AS2146" s="297" t="n"/>
      <c r="AT2146" s="285" t="n"/>
      <c r="AU2146" s="297" t="n"/>
      <c r="AV2146" s="297" t="n"/>
      <c r="AW2146" s="297" t="n"/>
      <c r="AX2146" s="297" t="n"/>
      <c r="AY2146" s="286" t="n"/>
      <c r="AZ2146" s="286" t="n"/>
      <c r="BA2146" s="287" t="n"/>
      <c r="BB2146" s="286" t="n"/>
      <c r="BC2146" s="286" t="n"/>
      <c r="BD2146" s="286" t="n"/>
      <c r="BE2146" s="286" t="n"/>
      <c r="BF2146" s="286" t="n"/>
      <c r="BG2146" s="286" t="n"/>
      <c r="BH2146" s="297" t="n"/>
      <c r="BI2146" s="297" t="n"/>
      <c r="BJ2146" s="297" t="n"/>
      <c r="BK2146" s="297" t="n"/>
      <c r="BL2146" s="297" t="n"/>
      <c r="BM2146" s="297" t="n"/>
      <c r="BN2146" s="297" t="n"/>
      <c r="BO2146" s="285" t="n"/>
      <c r="BP2146" s="297" t="n"/>
      <c r="BQ2146" s="297" t="n"/>
      <c r="BR2146" s="297" t="n"/>
      <c r="BS2146" s="297" t="n"/>
      <c r="BT2146" s="297" t="n"/>
      <c r="BU2146" s="297" t="n"/>
      <c r="BV2146" s="297" t="n"/>
      <c r="BW2146" s="288" t="n"/>
      <c r="BX2146" s="276">
        <f>SUM(IF(COUNTIF(MediaScorecard!CC2633, "*1.*"), 2, 0), IF(COUNTIF(MediaScorecard!CC2633, "*2.*"), 2, 0), IF(COUNTIF(MediaScorecard!CC2633, "*3.*"), 2, 0), IF(COUNTIF(MediaScorecard!CC2633, "*4.*"), 2, 0), IF(COUNTIF(MediaScorecard!CC2633, "*5.*"), 2, 0), IF(COUNTIF(MediaScorecard!CC2633, "*6.*"), 2, 0))</f>
        <v/>
      </c>
      <c r="BY2146" s="277">
        <f t="array" ref="BY2146">SUM(VALUE(AT2146),VALUE(AU2146),VALUE(AV2146),VALUE(AW2146),VALUE(AX2146),VALUE(AY2146),VALUE(AZ2146),VALUE(BB2146),VALUE(BC2146),VALUE(BD2146),VALUE(BE2146),VALUE(BF2146),VALUE(BG2146),VALUE(BH2146),VALUE(BI2146),VALUE(BJ2146),VALUE(BK2146),VALUE(BL2146),VALUE(BM2146),VALUE(BN2146),VALUE(BO2146),VALUE(BP2146),VALUE(BQ2146),VALUE(BR2146),VALUE(BS2146),VALUE(BT2146),VALUE(BU2146),VALUE(BV2146),VALUE(BW2146))</f>
        <v/>
      </c>
      <c r="BZ2146" s="307" t="n"/>
      <c r="CA2146" s="307" t="n"/>
      <c r="CB2146" s="307" t="n"/>
      <c r="CC2146" s="307" t="n"/>
      <c r="CD2146" s="307" t="n"/>
      <c r="CE2146" s="307" t="n"/>
      <c r="CF2146" s="307" t="n"/>
      <c r="CG2146" s="307" t="n"/>
      <c r="CH2146" s="307" t="n"/>
      <c r="CI2146" s="307" t="n"/>
      <c r="CJ2146" s="307" t="n"/>
      <c r="CK2146" s="307" t="n"/>
      <c r="CL2146" s="307" t="n"/>
      <c r="CM2146" s="307" t="n"/>
      <c r="CN2146" s="307" t="n"/>
      <c r="CO2146" s="307" t="n"/>
      <c r="CP2146" s="307" t="n"/>
      <c r="CQ2146" s="307" t="n"/>
      <c r="CR2146" s="279" t="n"/>
      <c r="CS2146" s="280" t="n"/>
      <c r="CT2146" s="421">
        <f>(IF(OR(MediaScorecard!BG2633="x", MediaScorecard!BH2633="x",MediaScorecard!BI2633="x",MediaScorecard!BJ2633="x",MediaScorecard!BK2633="x"),1, 2))</f>
        <v/>
      </c>
      <c r="CU2146" s="308" t="n"/>
      <c r="CV2146" s="308" t="n"/>
      <c r="CW2146" s="308" t="n"/>
      <c r="CX2146" s="309" t="n"/>
      <c r="CY2146" s="308" t="n"/>
      <c r="CZ2146" s="308" t="n"/>
      <c r="DA2146" s="308" t="n"/>
    </row>
    <row r="2147" ht="21" customHeight="1" s="590">
      <c r="A2147" s="421" t="n"/>
      <c r="B2147" s="270" t="n"/>
      <c r="C2147" s="269" t="n"/>
      <c r="D2147" s="267" t="n"/>
      <c r="E2147" s="267" t="n"/>
      <c r="F2147" s="268" t="n"/>
      <c r="G2147" s="421" t="n"/>
      <c r="H2147" s="269" t="n"/>
      <c r="I2147" s="421" t="n"/>
      <c r="J2147" s="421" t="n"/>
      <c r="K2147" s="421" t="n"/>
      <c r="L2147" s="421" t="n"/>
      <c r="M2147" s="421" t="n"/>
      <c r="N2147" s="421" t="n"/>
      <c r="O2147" s="421" t="n"/>
      <c r="P2147" s="421" t="n"/>
      <c r="Q2147" s="421" t="n"/>
      <c r="R2147" s="270" t="n"/>
      <c r="S2147" s="421" t="n"/>
      <c r="T2147" s="421" t="n"/>
      <c r="U2147" s="421" t="n"/>
      <c r="V2147" s="421" t="n"/>
      <c r="W2147" s="421" t="n"/>
      <c r="X2147" s="421" t="n"/>
      <c r="Y2147" s="421" t="n"/>
      <c r="Z2147" s="421" t="n"/>
      <c r="AA2147" s="421" t="n"/>
      <c r="AB2147" s="421" t="n"/>
      <c r="AC2147" s="421" t="n"/>
      <c r="AD2147" s="421" t="n"/>
      <c r="AE2147" s="421" t="n"/>
      <c r="AF2147" s="421" t="n"/>
      <c r="AG2147" s="421" t="n"/>
      <c r="AH2147" s="421" t="n"/>
      <c r="AI2147" s="421" t="n"/>
      <c r="AJ2147" s="297" t="n"/>
      <c r="AK2147" s="297" t="n"/>
      <c r="AL2147" s="284" t="n"/>
      <c r="AM2147" s="297" t="n"/>
      <c r="AN2147" s="285" t="n"/>
      <c r="AO2147" s="297" t="n"/>
      <c r="AP2147" s="297" t="n"/>
      <c r="AQ2147" s="297" t="n"/>
      <c r="AR2147" s="297" t="n"/>
      <c r="AS2147" s="297" t="n"/>
      <c r="AT2147" s="285" t="n"/>
      <c r="AU2147" s="297" t="n"/>
      <c r="AV2147" s="297" t="n"/>
      <c r="AW2147" s="297" t="n"/>
      <c r="AX2147" s="297" t="n"/>
      <c r="AY2147" s="286" t="n"/>
      <c r="AZ2147" s="286" t="n"/>
      <c r="BA2147" s="287" t="n"/>
      <c r="BB2147" s="286" t="n"/>
      <c r="BC2147" s="286" t="n"/>
      <c r="BD2147" s="286" t="n"/>
      <c r="BE2147" s="286" t="n"/>
      <c r="BF2147" s="286" t="n"/>
      <c r="BG2147" s="286" t="n"/>
      <c r="BH2147" s="297" t="n"/>
      <c r="BI2147" s="297" t="n"/>
      <c r="BJ2147" s="297" t="n"/>
      <c r="BK2147" s="297" t="n"/>
      <c r="BL2147" s="297" t="n"/>
      <c r="BM2147" s="297" t="n"/>
      <c r="BN2147" s="297" t="n"/>
      <c r="BO2147" s="285" t="n"/>
      <c r="BP2147" s="297" t="n"/>
      <c r="BQ2147" s="297" t="n"/>
      <c r="BR2147" s="297" t="n"/>
      <c r="BS2147" s="297" t="n"/>
      <c r="BT2147" s="297" t="n"/>
      <c r="BU2147" s="297" t="n"/>
      <c r="BV2147" s="297" t="n"/>
      <c r="BW2147" s="288" t="n"/>
      <c r="BX2147" s="276">
        <f>SUM(IF(COUNTIF(MediaScorecard!CC2634, "*1.*"), 2, 0), IF(COUNTIF(MediaScorecard!CC2634, "*2.*"), 2, 0), IF(COUNTIF(MediaScorecard!CC2634, "*3.*"), 2, 0), IF(COUNTIF(MediaScorecard!CC2634, "*4.*"), 2, 0), IF(COUNTIF(MediaScorecard!CC2634, "*5.*"), 2, 0), IF(COUNTIF(MediaScorecard!CC2634, "*6.*"), 2, 0))</f>
        <v/>
      </c>
      <c r="BY2147" s="277">
        <f t="array" ref="BY2147">SUM(VALUE(AT2147),VALUE(AU2147),VALUE(AV2147),VALUE(AW2147),VALUE(AX2147),VALUE(AY2147),VALUE(AZ2147),VALUE(BB2147),VALUE(BC2147),VALUE(BD2147),VALUE(BE2147),VALUE(BF2147),VALUE(BG2147),VALUE(BH2147),VALUE(BI2147),VALUE(BJ2147),VALUE(BK2147),VALUE(BL2147),VALUE(BM2147),VALUE(BN2147),VALUE(BO2147),VALUE(BP2147),VALUE(BQ2147),VALUE(BR2147),VALUE(BS2147),VALUE(BT2147),VALUE(BU2147),VALUE(BV2147),VALUE(BW2147))</f>
        <v/>
      </c>
      <c r="BZ2147" s="307" t="n"/>
      <c r="CA2147" s="307" t="n"/>
      <c r="CB2147" s="307" t="n"/>
      <c r="CC2147" s="307" t="n"/>
      <c r="CD2147" s="307" t="n"/>
      <c r="CE2147" s="307" t="n"/>
      <c r="CF2147" s="307" t="n"/>
      <c r="CG2147" s="307" t="n"/>
      <c r="CH2147" s="307" t="n"/>
      <c r="CI2147" s="307" t="n"/>
      <c r="CJ2147" s="307" t="n"/>
      <c r="CK2147" s="307" t="n"/>
      <c r="CL2147" s="307" t="n"/>
      <c r="CM2147" s="307" t="n"/>
      <c r="CN2147" s="307" t="n"/>
      <c r="CO2147" s="307" t="n"/>
      <c r="CP2147" s="307" t="n"/>
      <c r="CQ2147" s="307" t="n"/>
      <c r="CR2147" s="279" t="n"/>
      <c r="CS2147" s="280" t="n"/>
      <c r="CT2147" s="421">
        <f>(IF(OR(MediaScorecard!BG2634="x", MediaScorecard!BH2634="x",MediaScorecard!BI2634="x",MediaScorecard!BJ2634="x",MediaScorecard!BK2634="x"),1, 2))</f>
        <v/>
      </c>
      <c r="CU2147" s="308" t="n"/>
      <c r="CV2147" s="308" t="n"/>
      <c r="CW2147" s="308" t="n"/>
      <c r="CX2147" s="309" t="n"/>
      <c r="CY2147" s="308" t="n"/>
      <c r="CZ2147" s="308" t="n"/>
      <c r="DA2147" s="308" t="n"/>
    </row>
    <row r="2148" ht="21" customHeight="1" s="590">
      <c r="A2148" s="421" t="n"/>
      <c r="B2148" s="270" t="n"/>
      <c r="C2148" s="269" t="n"/>
      <c r="D2148" s="267" t="n"/>
      <c r="E2148" s="267" t="n"/>
      <c r="F2148" s="268" t="n"/>
      <c r="G2148" s="421" t="n"/>
      <c r="H2148" s="269" t="n"/>
      <c r="I2148" s="421" t="n"/>
      <c r="J2148" s="421" t="n"/>
      <c r="K2148" s="421" t="n"/>
      <c r="L2148" s="421" t="n"/>
      <c r="M2148" s="421" t="n"/>
      <c r="N2148" s="421" t="n"/>
      <c r="O2148" s="421" t="n"/>
      <c r="P2148" s="421" t="n"/>
      <c r="Q2148" s="421" t="n"/>
      <c r="R2148" s="270" t="n"/>
      <c r="S2148" s="421" t="n"/>
      <c r="T2148" s="421" t="n"/>
      <c r="U2148" s="421" t="n"/>
      <c r="V2148" s="421" t="n"/>
      <c r="W2148" s="421" t="n"/>
      <c r="X2148" s="421" t="n"/>
      <c r="Y2148" s="421" t="n"/>
      <c r="Z2148" s="421" t="n"/>
      <c r="AA2148" s="421" t="n"/>
      <c r="AB2148" s="421" t="n"/>
      <c r="AC2148" s="421" t="n"/>
      <c r="AD2148" s="421" t="n"/>
      <c r="AE2148" s="421" t="n"/>
      <c r="AF2148" s="421" t="n"/>
      <c r="AG2148" s="421" t="n"/>
      <c r="AH2148" s="421" t="n"/>
      <c r="AI2148" s="421" t="n"/>
      <c r="AJ2148" s="297" t="n"/>
      <c r="AK2148" s="297" t="n"/>
      <c r="AL2148" s="284" t="n"/>
      <c r="AM2148" s="297" t="n"/>
      <c r="AN2148" s="285" t="n"/>
      <c r="AO2148" s="297" t="n"/>
      <c r="AP2148" s="297" t="n"/>
      <c r="AQ2148" s="297" t="n"/>
      <c r="AR2148" s="297" t="n"/>
      <c r="AS2148" s="297" t="n"/>
      <c r="AT2148" s="285" t="n"/>
      <c r="AU2148" s="297" t="n"/>
      <c r="AV2148" s="297" t="n"/>
      <c r="AW2148" s="297" t="n"/>
      <c r="AX2148" s="297" t="n"/>
      <c r="AY2148" s="286" t="n"/>
      <c r="AZ2148" s="286" t="n"/>
      <c r="BA2148" s="287" t="n"/>
      <c r="BB2148" s="286" t="n"/>
      <c r="BC2148" s="286" t="n"/>
      <c r="BD2148" s="286" t="n"/>
      <c r="BE2148" s="286" t="n"/>
      <c r="BF2148" s="286" t="n"/>
      <c r="BG2148" s="286" t="n"/>
      <c r="BH2148" s="297" t="n"/>
      <c r="BI2148" s="297" t="n"/>
      <c r="BJ2148" s="297" t="n"/>
      <c r="BK2148" s="297" t="n"/>
      <c r="BL2148" s="297" t="n"/>
      <c r="BM2148" s="297" t="n"/>
      <c r="BN2148" s="297" t="n"/>
      <c r="BO2148" s="285" t="n"/>
      <c r="BP2148" s="297" t="n"/>
      <c r="BQ2148" s="297" t="n"/>
      <c r="BR2148" s="297" t="n"/>
      <c r="BS2148" s="297" t="n"/>
      <c r="BT2148" s="297" t="n"/>
      <c r="BU2148" s="297" t="n"/>
      <c r="BV2148" s="297" t="n"/>
      <c r="BW2148" s="288" t="n"/>
      <c r="BX2148" s="276">
        <f>SUM(IF(COUNTIF(MediaScorecard!CC2635, "*1.*"), 2, 0), IF(COUNTIF(MediaScorecard!CC2635, "*2.*"), 2, 0), IF(COUNTIF(MediaScorecard!CC2635, "*3.*"), 2, 0), IF(COUNTIF(MediaScorecard!CC2635, "*4.*"), 2, 0), IF(COUNTIF(MediaScorecard!CC2635, "*5.*"), 2, 0), IF(COUNTIF(MediaScorecard!CC2635, "*6.*"), 2, 0))</f>
        <v/>
      </c>
      <c r="BY2148" s="277">
        <f t="array" ref="BY2148">SUM(VALUE(AT2148),VALUE(AU2148),VALUE(AV2148),VALUE(AW2148),VALUE(AX2148),VALUE(AY2148),VALUE(AZ2148),VALUE(BB2148),VALUE(BC2148),VALUE(BD2148),VALUE(BE2148),VALUE(BF2148),VALUE(BG2148),VALUE(BH2148),VALUE(BI2148),VALUE(BJ2148),VALUE(BK2148),VALUE(BL2148),VALUE(BM2148),VALUE(BN2148),VALUE(BO2148),VALUE(BP2148),VALUE(BQ2148),VALUE(BR2148),VALUE(BS2148),VALUE(BT2148),VALUE(BU2148),VALUE(BV2148),VALUE(BW2148))</f>
        <v/>
      </c>
      <c r="BZ2148" s="307" t="n"/>
      <c r="CA2148" s="307" t="n"/>
      <c r="CB2148" s="307" t="n"/>
      <c r="CC2148" s="307" t="n"/>
      <c r="CD2148" s="307" t="n"/>
      <c r="CE2148" s="307" t="n"/>
      <c r="CF2148" s="307" t="n"/>
      <c r="CG2148" s="307" t="n"/>
      <c r="CH2148" s="307" t="n"/>
      <c r="CI2148" s="307" t="n"/>
      <c r="CJ2148" s="307" t="n"/>
      <c r="CK2148" s="307" t="n"/>
      <c r="CL2148" s="307" t="n"/>
      <c r="CM2148" s="307" t="n"/>
      <c r="CN2148" s="307" t="n"/>
      <c r="CO2148" s="307" t="n"/>
      <c r="CP2148" s="307" t="n"/>
      <c r="CQ2148" s="307" t="n"/>
      <c r="CR2148" s="279" t="n"/>
      <c r="CS2148" s="280" t="n"/>
      <c r="CT2148" s="421">
        <f>(IF(OR(MediaScorecard!BG2635="x", MediaScorecard!BH2635="x",MediaScorecard!BI2635="x",MediaScorecard!BJ2635="x",MediaScorecard!BK2635="x"),1, 2))</f>
        <v/>
      </c>
      <c r="CU2148" s="308" t="n"/>
      <c r="CV2148" s="308" t="n"/>
      <c r="CW2148" s="308" t="n"/>
      <c r="CX2148" s="309" t="n"/>
      <c r="CY2148" s="308" t="n"/>
      <c r="CZ2148" s="308" t="n"/>
      <c r="DA2148" s="308" t="n"/>
    </row>
    <row r="2149" ht="21" customHeight="1" s="590">
      <c r="A2149" s="421" t="n"/>
      <c r="B2149" s="270" t="n"/>
      <c r="C2149" s="269" t="n"/>
      <c r="D2149" s="267" t="n"/>
      <c r="E2149" s="267" t="n"/>
      <c r="F2149" s="268" t="n"/>
      <c r="G2149" s="421" t="n"/>
      <c r="H2149" s="269" t="n"/>
      <c r="I2149" s="421" t="n"/>
      <c r="J2149" s="421" t="n"/>
      <c r="K2149" s="421" t="n"/>
      <c r="L2149" s="421" t="n"/>
      <c r="M2149" s="421" t="n"/>
      <c r="N2149" s="421" t="n"/>
      <c r="O2149" s="421" t="n"/>
      <c r="P2149" s="421" t="n"/>
      <c r="Q2149" s="421" t="n"/>
      <c r="R2149" s="270" t="n"/>
      <c r="S2149" s="421" t="n"/>
      <c r="T2149" s="421" t="n"/>
      <c r="U2149" s="421" t="n"/>
      <c r="V2149" s="421" t="n"/>
      <c r="W2149" s="421" t="n"/>
      <c r="X2149" s="421" t="n"/>
      <c r="Y2149" s="421" t="n"/>
      <c r="Z2149" s="421" t="n"/>
      <c r="AA2149" s="421" t="n"/>
      <c r="AB2149" s="421" t="n"/>
      <c r="AC2149" s="421" t="n"/>
      <c r="AD2149" s="421" t="n"/>
      <c r="AE2149" s="421" t="n"/>
      <c r="AF2149" s="421" t="n"/>
      <c r="AG2149" s="421" t="n"/>
      <c r="AH2149" s="421" t="n"/>
      <c r="AI2149" s="421" t="n"/>
      <c r="AJ2149" s="297" t="n"/>
      <c r="AK2149" s="297" t="n"/>
      <c r="AL2149" s="284" t="n"/>
      <c r="AM2149" s="297" t="n"/>
      <c r="AN2149" s="285" t="n"/>
      <c r="AO2149" s="297" t="n"/>
      <c r="AP2149" s="297" t="n"/>
      <c r="AQ2149" s="297" t="n"/>
      <c r="AR2149" s="297" t="n"/>
      <c r="AS2149" s="297" t="n"/>
      <c r="AT2149" s="285" t="n"/>
      <c r="AU2149" s="297" t="n"/>
      <c r="AV2149" s="297" t="n"/>
      <c r="AW2149" s="297" t="n"/>
      <c r="AX2149" s="297" t="n"/>
      <c r="AY2149" s="286" t="n"/>
      <c r="AZ2149" s="286" t="n"/>
      <c r="BA2149" s="287" t="n"/>
      <c r="BB2149" s="286" t="n"/>
      <c r="BC2149" s="286" t="n"/>
      <c r="BD2149" s="286" t="n"/>
      <c r="BE2149" s="286" t="n"/>
      <c r="BF2149" s="286" t="n"/>
      <c r="BG2149" s="286" t="n"/>
      <c r="BH2149" s="297" t="n"/>
      <c r="BI2149" s="297" t="n"/>
      <c r="BJ2149" s="297" t="n"/>
      <c r="BK2149" s="297" t="n"/>
      <c r="BL2149" s="297" t="n"/>
      <c r="BM2149" s="297" t="n"/>
      <c r="BN2149" s="297" t="n"/>
      <c r="BO2149" s="285" t="n"/>
      <c r="BP2149" s="297" t="n"/>
      <c r="BQ2149" s="297" t="n"/>
      <c r="BR2149" s="297" t="n"/>
      <c r="BS2149" s="297" t="n"/>
      <c r="BT2149" s="297" t="n"/>
      <c r="BU2149" s="297" t="n"/>
      <c r="BV2149" s="297" t="n"/>
      <c r="BW2149" s="288" t="n"/>
      <c r="BX2149" s="276">
        <f>SUM(IF(COUNTIF(MediaScorecard!CC2636, "*1.*"), 2, 0), IF(COUNTIF(MediaScorecard!CC2636, "*2.*"), 2, 0), IF(COUNTIF(MediaScorecard!CC2636, "*3.*"), 2, 0), IF(COUNTIF(MediaScorecard!CC2636, "*4.*"), 2, 0), IF(COUNTIF(MediaScorecard!CC2636, "*5.*"), 2, 0), IF(COUNTIF(MediaScorecard!CC2636, "*6.*"), 2, 0))</f>
        <v/>
      </c>
      <c r="BY2149" s="277">
        <f t="array" ref="BY2149">SUM(VALUE(AT2149),VALUE(AU2149),VALUE(AV2149),VALUE(AW2149),VALUE(AX2149),VALUE(AY2149),VALUE(AZ2149),VALUE(BB2149),VALUE(BC2149),VALUE(BD2149),VALUE(BE2149),VALUE(BF2149),VALUE(BG2149),VALUE(BH2149),VALUE(BI2149),VALUE(BJ2149),VALUE(BK2149),VALUE(BL2149),VALUE(BM2149),VALUE(BN2149),VALUE(BO2149),VALUE(BP2149),VALUE(BQ2149),VALUE(BR2149),VALUE(BS2149),VALUE(BT2149),VALUE(BU2149),VALUE(BV2149),VALUE(BW2149))</f>
        <v/>
      </c>
      <c r="BZ2149" s="307" t="n"/>
      <c r="CA2149" s="307" t="n"/>
      <c r="CB2149" s="307" t="n"/>
      <c r="CC2149" s="307" t="n"/>
      <c r="CD2149" s="307" t="n"/>
      <c r="CE2149" s="307" t="n"/>
      <c r="CF2149" s="307" t="n"/>
      <c r="CG2149" s="307" t="n"/>
      <c r="CH2149" s="307" t="n"/>
      <c r="CI2149" s="307" t="n"/>
      <c r="CJ2149" s="307" t="n"/>
      <c r="CK2149" s="307" t="n"/>
      <c r="CL2149" s="307" t="n"/>
      <c r="CM2149" s="307" t="n"/>
      <c r="CN2149" s="307" t="n"/>
      <c r="CO2149" s="307" t="n"/>
      <c r="CP2149" s="307" t="n"/>
      <c r="CQ2149" s="307" t="n"/>
      <c r="CR2149" s="279" t="n"/>
      <c r="CS2149" s="280" t="n"/>
      <c r="CT2149" s="421">
        <f>(IF(OR(MediaScorecard!BG2636="x", MediaScorecard!BH2636="x",MediaScorecard!BI2636="x",MediaScorecard!BJ2636="x",MediaScorecard!BK2636="x"),1, 2))</f>
        <v/>
      </c>
      <c r="CU2149" s="308" t="n"/>
      <c r="CV2149" s="308" t="n"/>
      <c r="CW2149" s="308" t="n"/>
      <c r="CX2149" s="309" t="n"/>
      <c r="CY2149" s="308" t="n"/>
      <c r="CZ2149" s="308" t="n"/>
      <c r="DA2149" s="308" t="n"/>
    </row>
    <row r="2150" ht="21" customHeight="1" s="590">
      <c r="A2150" s="421" t="n"/>
      <c r="B2150" s="270" t="n"/>
      <c r="C2150" s="269" t="n"/>
      <c r="D2150" s="267" t="n"/>
      <c r="E2150" s="267" t="n"/>
      <c r="F2150" s="268" t="n"/>
      <c r="G2150" s="421" t="n"/>
      <c r="H2150" s="269" t="n"/>
      <c r="I2150" s="421" t="n"/>
      <c r="J2150" s="421" t="n"/>
      <c r="K2150" s="421" t="n"/>
      <c r="L2150" s="421" t="n"/>
      <c r="M2150" s="421" t="n"/>
      <c r="N2150" s="421" t="n"/>
      <c r="O2150" s="421" t="n"/>
      <c r="P2150" s="421" t="n"/>
      <c r="Q2150" s="421" t="n"/>
      <c r="R2150" s="270" t="n"/>
      <c r="S2150" s="421" t="n"/>
      <c r="T2150" s="421" t="n"/>
      <c r="U2150" s="421" t="n"/>
      <c r="V2150" s="421" t="n"/>
      <c r="W2150" s="421" t="n"/>
      <c r="X2150" s="421" t="n"/>
      <c r="Y2150" s="421" t="n"/>
      <c r="Z2150" s="421" t="n"/>
      <c r="AA2150" s="421" t="n"/>
      <c r="AB2150" s="421" t="n"/>
      <c r="AC2150" s="421" t="n"/>
      <c r="AD2150" s="421" t="n"/>
      <c r="AE2150" s="421" t="n"/>
      <c r="AF2150" s="421" t="n"/>
      <c r="AG2150" s="421" t="n"/>
      <c r="AH2150" s="421" t="n"/>
      <c r="AI2150" s="421" t="n"/>
      <c r="AJ2150" s="297" t="n"/>
      <c r="AK2150" s="297" t="n"/>
      <c r="AL2150" s="284" t="n"/>
      <c r="AM2150" s="297" t="n"/>
      <c r="AN2150" s="285" t="n"/>
      <c r="AO2150" s="297" t="n"/>
      <c r="AP2150" s="297" t="n"/>
      <c r="AQ2150" s="297" t="n"/>
      <c r="AR2150" s="297" t="n"/>
      <c r="AS2150" s="297" t="n"/>
      <c r="AT2150" s="285" t="n"/>
      <c r="AU2150" s="297" t="n"/>
      <c r="AV2150" s="297" t="n"/>
      <c r="AW2150" s="297" t="n"/>
      <c r="AX2150" s="297" t="n"/>
      <c r="AY2150" s="286" t="n"/>
      <c r="AZ2150" s="286" t="n"/>
      <c r="BA2150" s="287" t="n"/>
      <c r="BB2150" s="286" t="n"/>
      <c r="BC2150" s="286" t="n"/>
      <c r="BD2150" s="286" t="n"/>
      <c r="BE2150" s="286" t="n"/>
      <c r="BF2150" s="286" t="n"/>
      <c r="BG2150" s="286" t="n"/>
      <c r="BH2150" s="297" t="n"/>
      <c r="BI2150" s="297" t="n"/>
      <c r="BJ2150" s="297" t="n"/>
      <c r="BK2150" s="297" t="n"/>
      <c r="BL2150" s="297" t="n"/>
      <c r="BM2150" s="297" t="n"/>
      <c r="BN2150" s="297" t="n"/>
      <c r="BO2150" s="285" t="n"/>
      <c r="BP2150" s="297" t="n"/>
      <c r="BQ2150" s="297" t="n"/>
      <c r="BR2150" s="297" t="n"/>
      <c r="BS2150" s="297" t="n"/>
      <c r="BT2150" s="297" t="n"/>
      <c r="BU2150" s="297" t="n"/>
      <c r="BV2150" s="297" t="n"/>
      <c r="BW2150" s="288" t="n"/>
      <c r="BX2150" s="276">
        <f>SUM(IF(COUNTIF(MediaScorecard!CC2637, "*1.*"), 2, 0), IF(COUNTIF(MediaScorecard!CC2637, "*2.*"), 2, 0), IF(COUNTIF(MediaScorecard!CC2637, "*3.*"), 2, 0), IF(COUNTIF(MediaScorecard!CC2637, "*4.*"), 2, 0), IF(COUNTIF(MediaScorecard!CC2637, "*5.*"), 2, 0), IF(COUNTIF(MediaScorecard!CC2637, "*6.*"), 2, 0))</f>
        <v/>
      </c>
      <c r="BY2150" s="277">
        <f t="array" ref="BY2150">SUM(VALUE(AT2150),VALUE(AU2150),VALUE(AV2150),VALUE(AW2150),VALUE(AX2150),VALUE(AY2150),VALUE(AZ2150),VALUE(BB2150),VALUE(BC2150),VALUE(BD2150),VALUE(BE2150),VALUE(BF2150),VALUE(BG2150),VALUE(BH2150),VALUE(BI2150),VALUE(BJ2150),VALUE(BK2150),VALUE(BL2150),VALUE(BM2150),VALUE(BN2150),VALUE(BO2150),VALUE(BP2150),VALUE(BQ2150),VALUE(BR2150),VALUE(BS2150),VALUE(BT2150),VALUE(BU2150),VALUE(BV2150),VALUE(BW2150))</f>
        <v/>
      </c>
      <c r="BZ2150" s="307" t="n"/>
      <c r="CA2150" s="307" t="n"/>
      <c r="CB2150" s="307" t="n"/>
      <c r="CC2150" s="307" t="n"/>
      <c r="CD2150" s="307" t="n"/>
      <c r="CE2150" s="307" t="n"/>
      <c r="CF2150" s="307" t="n"/>
      <c r="CG2150" s="307" t="n"/>
      <c r="CH2150" s="307" t="n"/>
      <c r="CI2150" s="307" t="n"/>
      <c r="CJ2150" s="307" t="n"/>
      <c r="CK2150" s="307" t="n"/>
      <c r="CL2150" s="307" t="n"/>
      <c r="CM2150" s="307" t="n"/>
      <c r="CN2150" s="307" t="n"/>
      <c r="CO2150" s="307" t="n"/>
      <c r="CP2150" s="307" t="n"/>
      <c r="CQ2150" s="307" t="n"/>
      <c r="CR2150" s="279" t="n"/>
      <c r="CS2150" s="280" t="n"/>
      <c r="CT2150" s="421">
        <f>(IF(OR(MediaScorecard!BG2637="x", MediaScorecard!BH2637="x",MediaScorecard!BI2637="x",MediaScorecard!BJ2637="x",MediaScorecard!BK2637="x"),1, 2))</f>
        <v/>
      </c>
      <c r="CU2150" s="308" t="n"/>
      <c r="CV2150" s="308" t="n"/>
      <c r="CW2150" s="308" t="n"/>
      <c r="CX2150" s="309" t="n"/>
      <c r="CY2150" s="308" t="n"/>
      <c r="CZ2150" s="308" t="n"/>
      <c r="DA2150" s="308" t="n"/>
    </row>
    <row r="2151" ht="21" customHeight="1" s="590">
      <c r="A2151" s="421" t="n"/>
      <c r="B2151" s="270" t="n"/>
      <c r="C2151" s="269" t="n"/>
      <c r="D2151" s="267" t="n"/>
      <c r="E2151" s="267" t="n"/>
      <c r="F2151" s="268" t="n"/>
      <c r="G2151" s="421" t="n"/>
      <c r="H2151" s="269" t="n"/>
      <c r="I2151" s="421" t="n"/>
      <c r="J2151" s="421" t="n"/>
      <c r="K2151" s="421" t="n"/>
      <c r="L2151" s="421" t="n"/>
      <c r="M2151" s="421" t="n"/>
      <c r="N2151" s="421" t="n"/>
      <c r="O2151" s="421" t="n"/>
      <c r="P2151" s="421" t="n"/>
      <c r="Q2151" s="421" t="n"/>
      <c r="R2151" s="270" t="n"/>
      <c r="S2151" s="421" t="n"/>
      <c r="T2151" s="421" t="n"/>
      <c r="U2151" s="421" t="n"/>
      <c r="V2151" s="421" t="n"/>
      <c r="W2151" s="421" t="n"/>
      <c r="X2151" s="421" t="n"/>
      <c r="Y2151" s="421" t="n"/>
      <c r="Z2151" s="421" t="n"/>
      <c r="AA2151" s="421" t="n"/>
      <c r="AB2151" s="421" t="n"/>
      <c r="AC2151" s="421" t="n"/>
      <c r="AD2151" s="421" t="n"/>
      <c r="AE2151" s="421" t="n"/>
      <c r="AF2151" s="421" t="n"/>
      <c r="AG2151" s="421" t="n"/>
      <c r="AH2151" s="421" t="n"/>
      <c r="AI2151" s="421" t="n"/>
      <c r="AJ2151" s="297" t="n"/>
      <c r="AK2151" s="297" t="n"/>
      <c r="AL2151" s="284" t="n"/>
      <c r="AM2151" s="297" t="n"/>
      <c r="AN2151" s="285" t="n"/>
      <c r="AO2151" s="297" t="n"/>
      <c r="AP2151" s="297" t="n"/>
      <c r="AQ2151" s="297" t="n"/>
      <c r="AR2151" s="297" t="n"/>
      <c r="AS2151" s="297" t="n"/>
      <c r="AT2151" s="285" t="n"/>
      <c r="AU2151" s="297" t="n"/>
      <c r="AV2151" s="297" t="n"/>
      <c r="AW2151" s="297" t="n"/>
      <c r="AX2151" s="297" t="n"/>
      <c r="AY2151" s="286" t="n"/>
      <c r="AZ2151" s="286" t="n"/>
      <c r="BA2151" s="287" t="n"/>
      <c r="BB2151" s="286" t="n"/>
      <c r="BC2151" s="286" t="n"/>
      <c r="BD2151" s="286" t="n"/>
      <c r="BE2151" s="286" t="n"/>
      <c r="BF2151" s="286" t="n"/>
      <c r="BG2151" s="286" t="n"/>
      <c r="BH2151" s="297" t="n"/>
      <c r="BI2151" s="297" t="n"/>
      <c r="BJ2151" s="297" t="n"/>
      <c r="BK2151" s="297" t="n"/>
      <c r="BL2151" s="297" t="n"/>
      <c r="BM2151" s="297" t="n"/>
      <c r="BN2151" s="297" t="n"/>
      <c r="BO2151" s="285" t="n"/>
      <c r="BP2151" s="297" t="n"/>
      <c r="BQ2151" s="297" t="n"/>
      <c r="BR2151" s="297" t="n"/>
      <c r="BS2151" s="297" t="n"/>
      <c r="BT2151" s="297" t="n"/>
      <c r="BU2151" s="297" t="n"/>
      <c r="BV2151" s="297" t="n"/>
      <c r="BW2151" s="288" t="n"/>
      <c r="BX2151" s="276">
        <f>SUM(IF(COUNTIF(MediaScorecard!CC2638, "*1.*"), 2, 0), IF(COUNTIF(MediaScorecard!CC2638, "*2.*"), 2, 0), IF(COUNTIF(MediaScorecard!CC2638, "*3.*"), 2, 0), IF(COUNTIF(MediaScorecard!CC2638, "*4.*"), 2, 0), IF(COUNTIF(MediaScorecard!CC2638, "*5.*"), 2, 0), IF(COUNTIF(MediaScorecard!CC2638, "*6.*"), 2, 0))</f>
        <v/>
      </c>
      <c r="BY2151" s="277">
        <f t="array" ref="BY2151">SUM(VALUE(AT2151),VALUE(AU2151),VALUE(AV2151),VALUE(AW2151),VALUE(AX2151),VALUE(AY2151),VALUE(AZ2151),VALUE(BB2151),VALUE(BC2151),VALUE(BD2151),VALUE(BE2151),VALUE(BF2151),VALUE(BG2151),VALUE(BH2151),VALUE(BI2151),VALUE(BJ2151),VALUE(BK2151),VALUE(BL2151),VALUE(BM2151),VALUE(BN2151),VALUE(BO2151),VALUE(BP2151),VALUE(BQ2151),VALUE(BR2151),VALUE(BS2151),VALUE(BT2151),VALUE(BU2151),VALUE(BV2151),VALUE(BW2151))</f>
        <v/>
      </c>
      <c r="BZ2151" s="307" t="n"/>
      <c r="CA2151" s="307" t="n"/>
      <c r="CB2151" s="307" t="n"/>
      <c r="CC2151" s="307" t="n"/>
      <c r="CD2151" s="307" t="n"/>
      <c r="CE2151" s="307" t="n"/>
      <c r="CF2151" s="307" t="n"/>
      <c r="CG2151" s="307" t="n"/>
      <c r="CH2151" s="307" t="n"/>
      <c r="CI2151" s="307" t="n"/>
      <c r="CJ2151" s="307" t="n"/>
      <c r="CK2151" s="307" t="n"/>
      <c r="CL2151" s="307" t="n"/>
      <c r="CM2151" s="307" t="n"/>
      <c r="CN2151" s="307" t="n"/>
      <c r="CO2151" s="307" t="n"/>
      <c r="CP2151" s="307" t="n"/>
      <c r="CQ2151" s="307" t="n"/>
      <c r="CR2151" s="279" t="n"/>
      <c r="CS2151" s="280" t="n"/>
      <c r="CT2151" s="421">
        <f>(IF(OR(MediaScorecard!BG2638="x", MediaScorecard!BH2638="x",MediaScorecard!BI2638="x",MediaScorecard!BJ2638="x",MediaScorecard!BK2638="x"),1, 2))</f>
        <v/>
      </c>
      <c r="CU2151" s="308" t="n"/>
      <c r="CV2151" s="308" t="n"/>
      <c r="CW2151" s="308" t="n"/>
      <c r="CX2151" s="309" t="n"/>
      <c r="CY2151" s="308" t="n"/>
      <c r="CZ2151" s="308" t="n"/>
      <c r="DA2151" s="308" t="n"/>
    </row>
    <row r="2152" ht="21" customHeight="1" s="590">
      <c r="A2152" s="421" t="n"/>
      <c r="B2152" s="270" t="n"/>
      <c r="C2152" s="269" t="n"/>
      <c r="D2152" s="267" t="n"/>
      <c r="E2152" s="267" t="n"/>
      <c r="F2152" s="268" t="n"/>
      <c r="G2152" s="421" t="n"/>
      <c r="H2152" s="269" t="n"/>
      <c r="I2152" s="421" t="n"/>
      <c r="J2152" s="421" t="n"/>
      <c r="K2152" s="421" t="n"/>
      <c r="L2152" s="421" t="n"/>
      <c r="M2152" s="421" t="n"/>
      <c r="N2152" s="421" t="n"/>
      <c r="O2152" s="421" t="n"/>
      <c r="P2152" s="421" t="n"/>
      <c r="Q2152" s="421" t="n"/>
      <c r="R2152" s="270" t="n"/>
      <c r="S2152" s="421" t="n"/>
      <c r="T2152" s="421" t="n"/>
      <c r="U2152" s="421" t="n"/>
      <c r="V2152" s="421" t="n"/>
      <c r="W2152" s="421" t="n"/>
      <c r="X2152" s="421" t="n"/>
      <c r="Y2152" s="421" t="n"/>
      <c r="Z2152" s="421" t="n"/>
      <c r="AA2152" s="421" t="n"/>
      <c r="AB2152" s="421" t="n"/>
      <c r="AC2152" s="421" t="n"/>
      <c r="AD2152" s="421" t="n"/>
      <c r="AE2152" s="421" t="n"/>
      <c r="AF2152" s="421" t="n"/>
      <c r="AG2152" s="421" t="n"/>
      <c r="AH2152" s="421" t="n"/>
      <c r="AI2152" s="421" t="n"/>
      <c r="AJ2152" s="297" t="n"/>
      <c r="AK2152" s="297" t="n"/>
      <c r="AL2152" s="284" t="n"/>
      <c r="AM2152" s="297" t="n"/>
      <c r="AN2152" s="285" t="n"/>
      <c r="AO2152" s="297" t="n"/>
      <c r="AP2152" s="297" t="n"/>
      <c r="AQ2152" s="297" t="n"/>
      <c r="AR2152" s="297" t="n"/>
      <c r="AS2152" s="297" t="n"/>
      <c r="AT2152" s="285" t="n"/>
      <c r="AU2152" s="297" t="n"/>
      <c r="AV2152" s="297" t="n"/>
      <c r="AW2152" s="297" t="n"/>
      <c r="AX2152" s="297" t="n"/>
      <c r="AY2152" s="286" t="n"/>
      <c r="AZ2152" s="286" t="n"/>
      <c r="BA2152" s="287" t="n"/>
      <c r="BB2152" s="286" t="n"/>
      <c r="BC2152" s="286" t="n"/>
      <c r="BD2152" s="286" t="n"/>
      <c r="BE2152" s="286" t="n"/>
      <c r="BF2152" s="286" t="n"/>
      <c r="BG2152" s="286" t="n"/>
      <c r="BH2152" s="297" t="n"/>
      <c r="BI2152" s="297" t="n"/>
      <c r="BJ2152" s="297" t="n"/>
      <c r="BK2152" s="297" t="n"/>
      <c r="BL2152" s="297" t="n"/>
      <c r="BM2152" s="297" t="n"/>
      <c r="BN2152" s="297" t="n"/>
      <c r="BO2152" s="285" t="n"/>
      <c r="BP2152" s="297" t="n"/>
      <c r="BQ2152" s="297" t="n"/>
      <c r="BR2152" s="297" t="n"/>
      <c r="BS2152" s="297" t="n"/>
      <c r="BT2152" s="297" t="n"/>
      <c r="BU2152" s="297" t="n"/>
      <c r="BV2152" s="297" t="n"/>
      <c r="BW2152" s="288" t="n"/>
      <c r="BX2152" s="276">
        <f>SUM(IF(COUNTIF(MediaScorecard!CC2639, "*1.*"), 2, 0), IF(COUNTIF(MediaScorecard!CC2639, "*2.*"), 2, 0), IF(COUNTIF(MediaScorecard!CC2639, "*3.*"), 2, 0), IF(COUNTIF(MediaScorecard!CC2639, "*4.*"), 2, 0), IF(COUNTIF(MediaScorecard!CC2639, "*5.*"), 2, 0), IF(COUNTIF(MediaScorecard!CC2639, "*6.*"), 2, 0))</f>
        <v/>
      </c>
      <c r="BY2152" s="277">
        <f t="array" ref="BY2152">SUM(VALUE(AT2152),VALUE(AU2152),VALUE(AV2152),VALUE(AW2152),VALUE(AX2152),VALUE(AY2152),VALUE(AZ2152),VALUE(BB2152),VALUE(BC2152),VALUE(BD2152),VALUE(BE2152),VALUE(BF2152),VALUE(BG2152),VALUE(BH2152),VALUE(BI2152),VALUE(BJ2152),VALUE(BK2152),VALUE(BL2152),VALUE(BM2152),VALUE(BN2152),VALUE(BO2152),VALUE(BP2152),VALUE(BQ2152),VALUE(BR2152),VALUE(BS2152),VALUE(BT2152),VALUE(BU2152),VALUE(BV2152),VALUE(BW2152))</f>
        <v/>
      </c>
      <c r="BZ2152" s="307" t="n"/>
      <c r="CA2152" s="307" t="n"/>
      <c r="CB2152" s="307" t="n"/>
      <c r="CC2152" s="307" t="n"/>
      <c r="CD2152" s="307" t="n"/>
      <c r="CE2152" s="307" t="n"/>
      <c r="CF2152" s="307" t="n"/>
      <c r="CG2152" s="307" t="n"/>
      <c r="CH2152" s="307" t="n"/>
      <c r="CI2152" s="307" t="n"/>
      <c r="CJ2152" s="307" t="n"/>
      <c r="CK2152" s="307" t="n"/>
      <c r="CL2152" s="307" t="n"/>
      <c r="CM2152" s="307" t="n"/>
      <c r="CN2152" s="307" t="n"/>
      <c r="CO2152" s="307" t="n"/>
      <c r="CP2152" s="307" t="n"/>
      <c r="CQ2152" s="307" t="n"/>
      <c r="CR2152" s="279" t="n"/>
      <c r="CS2152" s="280" t="n"/>
      <c r="CT2152" s="421">
        <f>(IF(OR(MediaScorecard!BG2639="x", MediaScorecard!BH2639="x",MediaScorecard!BI2639="x",MediaScorecard!BJ2639="x",MediaScorecard!BK2639="x"),1, 2))</f>
        <v/>
      </c>
      <c r="CU2152" s="308" t="n"/>
      <c r="CV2152" s="308" t="n"/>
      <c r="CW2152" s="308" t="n"/>
      <c r="CX2152" s="309" t="n"/>
      <c r="CY2152" s="308" t="n"/>
      <c r="CZ2152" s="308" t="n"/>
      <c r="DA2152" s="308" t="n"/>
    </row>
    <row r="2153" ht="21" customHeight="1" s="590">
      <c r="A2153" s="421" t="n"/>
      <c r="B2153" s="270" t="n"/>
      <c r="C2153" s="269" t="n"/>
      <c r="D2153" s="267" t="n"/>
      <c r="E2153" s="267" t="n"/>
      <c r="F2153" s="268" t="n"/>
      <c r="G2153" s="421" t="n"/>
      <c r="H2153" s="269" t="n"/>
      <c r="I2153" s="421" t="n"/>
      <c r="J2153" s="421" t="n"/>
      <c r="K2153" s="421" t="n"/>
      <c r="L2153" s="421" t="n"/>
      <c r="M2153" s="421" t="n"/>
      <c r="N2153" s="421" t="n"/>
      <c r="O2153" s="421" t="n"/>
      <c r="P2153" s="421" t="n"/>
      <c r="Q2153" s="421" t="n"/>
      <c r="R2153" s="270" t="n"/>
      <c r="S2153" s="421" t="n"/>
      <c r="T2153" s="421" t="n"/>
      <c r="U2153" s="421" t="n"/>
      <c r="V2153" s="421" t="n"/>
      <c r="W2153" s="421" t="n"/>
      <c r="X2153" s="421" t="n"/>
      <c r="Y2153" s="421" t="n"/>
      <c r="Z2153" s="421" t="n"/>
      <c r="AA2153" s="421" t="n"/>
      <c r="AB2153" s="421" t="n"/>
      <c r="AC2153" s="421" t="n"/>
      <c r="AD2153" s="421" t="n"/>
      <c r="AE2153" s="421" t="n"/>
      <c r="AF2153" s="421" t="n"/>
      <c r="AG2153" s="421" t="n"/>
      <c r="AH2153" s="421" t="n"/>
      <c r="AI2153" s="421" t="n"/>
      <c r="AJ2153" s="297" t="n"/>
      <c r="AK2153" s="297" t="n"/>
      <c r="AL2153" s="284" t="n"/>
      <c r="AM2153" s="297" t="n"/>
      <c r="AN2153" s="285" t="n"/>
      <c r="AO2153" s="297" t="n"/>
      <c r="AP2153" s="297" t="n"/>
      <c r="AQ2153" s="297" t="n"/>
      <c r="AR2153" s="297" t="n"/>
      <c r="AS2153" s="297" t="n"/>
      <c r="AT2153" s="285" t="n"/>
      <c r="AU2153" s="297" t="n"/>
      <c r="AV2153" s="297" t="n"/>
      <c r="AW2153" s="297" t="n"/>
      <c r="AX2153" s="297" t="n"/>
      <c r="AY2153" s="286" t="n"/>
      <c r="AZ2153" s="286" t="n"/>
      <c r="BA2153" s="287" t="n"/>
      <c r="BB2153" s="286" t="n"/>
      <c r="BC2153" s="286" t="n"/>
      <c r="BD2153" s="286" t="n"/>
      <c r="BE2153" s="286" t="n"/>
      <c r="BF2153" s="286" t="n"/>
      <c r="BG2153" s="286" t="n"/>
      <c r="BH2153" s="297" t="n"/>
      <c r="BI2153" s="297" t="n"/>
      <c r="BJ2153" s="297" t="n"/>
      <c r="BK2153" s="297" t="n"/>
      <c r="BL2153" s="297" t="n"/>
      <c r="BM2153" s="297" t="n"/>
      <c r="BN2153" s="297" t="n"/>
      <c r="BO2153" s="285" t="n"/>
      <c r="BP2153" s="297" t="n"/>
      <c r="BQ2153" s="297" t="n"/>
      <c r="BR2153" s="297" t="n"/>
      <c r="BS2153" s="297" t="n"/>
      <c r="BT2153" s="297" t="n"/>
      <c r="BU2153" s="297" t="n"/>
      <c r="BV2153" s="297" t="n"/>
      <c r="BW2153" s="288" t="n"/>
      <c r="BX2153" s="276">
        <f>SUM(IF(COUNTIF(MediaScorecard!CC2640, "*1.*"), 2, 0), IF(COUNTIF(MediaScorecard!CC2640, "*2.*"), 2, 0), IF(COUNTIF(MediaScorecard!CC2640, "*3.*"), 2, 0), IF(COUNTIF(MediaScorecard!CC2640, "*4.*"), 2, 0), IF(COUNTIF(MediaScorecard!CC2640, "*5.*"), 2, 0), IF(COUNTIF(MediaScorecard!CC2640, "*6.*"), 2, 0))</f>
        <v/>
      </c>
      <c r="BY2153" s="277">
        <f t="array" ref="BY2153">SUM(VALUE(AT2153),VALUE(AU2153),VALUE(AV2153),VALUE(AW2153),VALUE(AX2153),VALUE(AY2153),VALUE(AZ2153),VALUE(BB2153),VALUE(BC2153),VALUE(BD2153),VALUE(BE2153),VALUE(BF2153),VALUE(BG2153),VALUE(BH2153),VALUE(BI2153),VALUE(BJ2153),VALUE(BK2153),VALUE(BL2153),VALUE(BM2153),VALUE(BN2153),VALUE(BO2153),VALUE(BP2153),VALUE(BQ2153),VALUE(BR2153),VALUE(BS2153),VALUE(BT2153),VALUE(BU2153),VALUE(BV2153),VALUE(BW2153))</f>
        <v/>
      </c>
      <c r="BZ2153" s="307" t="n"/>
      <c r="CA2153" s="307" t="n"/>
      <c r="CB2153" s="307" t="n"/>
      <c r="CC2153" s="307" t="n"/>
      <c r="CD2153" s="307" t="n"/>
      <c r="CE2153" s="307" t="n"/>
      <c r="CF2153" s="307" t="n"/>
      <c r="CG2153" s="307" t="n"/>
      <c r="CH2153" s="307" t="n"/>
      <c r="CI2153" s="307" t="n"/>
      <c r="CJ2153" s="307" t="n"/>
      <c r="CK2153" s="307" t="n"/>
      <c r="CL2153" s="307" t="n"/>
      <c r="CM2153" s="307" t="n"/>
      <c r="CN2153" s="307" t="n"/>
      <c r="CO2153" s="307" t="n"/>
      <c r="CP2153" s="307" t="n"/>
      <c r="CQ2153" s="307" t="n"/>
      <c r="CR2153" s="279" t="n"/>
      <c r="CS2153" s="280" t="n"/>
      <c r="CT2153" s="421">
        <f>(IF(OR(MediaScorecard!BG2640="x", MediaScorecard!BH2640="x",MediaScorecard!BI2640="x",MediaScorecard!BJ2640="x",MediaScorecard!BK2640="x"),1, 2))</f>
        <v/>
      </c>
      <c r="CU2153" s="308" t="n"/>
      <c r="CV2153" s="308" t="n"/>
      <c r="CW2153" s="308" t="n"/>
      <c r="CX2153" s="309" t="n"/>
      <c r="CY2153" s="308" t="n"/>
      <c r="CZ2153" s="308" t="n"/>
      <c r="DA2153" s="308" t="n"/>
    </row>
    <row r="2154" ht="21" customHeight="1" s="590">
      <c r="A2154" s="421" t="n"/>
      <c r="B2154" s="270" t="n"/>
      <c r="C2154" s="269" t="n"/>
      <c r="D2154" s="267" t="n"/>
      <c r="E2154" s="267" t="n"/>
      <c r="F2154" s="268" t="n"/>
      <c r="G2154" s="421" t="n"/>
      <c r="H2154" s="269" t="n"/>
      <c r="I2154" s="421" t="n"/>
      <c r="J2154" s="421" t="n"/>
      <c r="K2154" s="421" t="n"/>
      <c r="L2154" s="421" t="n"/>
      <c r="M2154" s="421" t="n"/>
      <c r="N2154" s="421" t="n"/>
      <c r="O2154" s="421" t="n"/>
      <c r="P2154" s="421" t="n"/>
      <c r="Q2154" s="421" t="n"/>
      <c r="R2154" s="270" t="n"/>
      <c r="S2154" s="421" t="n"/>
      <c r="T2154" s="421" t="n"/>
      <c r="U2154" s="421" t="n"/>
      <c r="V2154" s="421" t="n"/>
      <c r="W2154" s="421" t="n"/>
      <c r="X2154" s="421" t="n"/>
      <c r="Y2154" s="421" t="n"/>
      <c r="Z2154" s="421" t="n"/>
      <c r="AA2154" s="421" t="n"/>
      <c r="AB2154" s="421" t="n"/>
      <c r="AC2154" s="421" t="n"/>
      <c r="AD2154" s="421" t="n"/>
      <c r="AE2154" s="421" t="n"/>
      <c r="AF2154" s="421" t="n"/>
      <c r="AG2154" s="421" t="n"/>
      <c r="AH2154" s="421" t="n"/>
      <c r="AI2154" s="421" t="n"/>
      <c r="AJ2154" s="297" t="n"/>
      <c r="AK2154" s="297" t="n"/>
      <c r="AL2154" s="284" t="n"/>
      <c r="AM2154" s="297" t="n"/>
      <c r="AN2154" s="285" t="n"/>
      <c r="AO2154" s="297" t="n"/>
      <c r="AP2154" s="297" t="n"/>
      <c r="AQ2154" s="297" t="n"/>
      <c r="AR2154" s="297" t="n"/>
      <c r="AS2154" s="297" t="n"/>
      <c r="AT2154" s="285" t="n"/>
      <c r="AU2154" s="297" t="n"/>
      <c r="AV2154" s="297" t="n"/>
      <c r="AW2154" s="297" t="n"/>
      <c r="AX2154" s="297" t="n"/>
      <c r="AY2154" s="286" t="n"/>
      <c r="AZ2154" s="286" t="n"/>
      <c r="BA2154" s="287" t="n"/>
      <c r="BB2154" s="286" t="n"/>
      <c r="BC2154" s="286" t="n"/>
      <c r="BD2154" s="286" t="n"/>
      <c r="BE2154" s="286" t="n"/>
      <c r="BF2154" s="286" t="n"/>
      <c r="BG2154" s="286" t="n"/>
      <c r="BH2154" s="297" t="n"/>
      <c r="BI2154" s="297" t="n"/>
      <c r="BJ2154" s="297" t="n"/>
      <c r="BK2154" s="297" t="n"/>
      <c r="BL2154" s="297" t="n"/>
      <c r="BM2154" s="297" t="n"/>
      <c r="BN2154" s="297" t="n"/>
      <c r="BO2154" s="285" t="n"/>
      <c r="BP2154" s="297" t="n"/>
      <c r="BQ2154" s="297" t="n"/>
      <c r="BR2154" s="297" t="n"/>
      <c r="BS2154" s="297" t="n"/>
      <c r="BT2154" s="297" t="n"/>
      <c r="BU2154" s="297" t="n"/>
      <c r="BV2154" s="297" t="n"/>
      <c r="BW2154" s="288" t="n"/>
      <c r="BX2154" s="276">
        <f>SUM(IF(COUNTIF(MediaScorecard!CC2641, "*1.*"), 2, 0), IF(COUNTIF(MediaScorecard!CC2641, "*2.*"), 2, 0), IF(COUNTIF(MediaScorecard!CC2641, "*3.*"), 2, 0), IF(COUNTIF(MediaScorecard!CC2641, "*4.*"), 2, 0), IF(COUNTIF(MediaScorecard!CC2641, "*5.*"), 2, 0), IF(COUNTIF(MediaScorecard!CC2641, "*6.*"), 2, 0))</f>
        <v/>
      </c>
      <c r="BY2154" s="277">
        <f t="array" ref="BY2154">SUM(VALUE(AT2154),VALUE(AU2154),VALUE(AV2154),VALUE(AW2154),VALUE(AX2154),VALUE(AY2154),VALUE(AZ2154),VALUE(BB2154),VALUE(BC2154),VALUE(BD2154),VALUE(BE2154),VALUE(BF2154),VALUE(BG2154),VALUE(BH2154),VALUE(BI2154),VALUE(BJ2154),VALUE(BK2154),VALUE(BL2154),VALUE(BM2154),VALUE(BN2154),VALUE(BO2154),VALUE(BP2154),VALUE(BQ2154),VALUE(BR2154),VALUE(BS2154),VALUE(BT2154),VALUE(BU2154),VALUE(BV2154),VALUE(BW2154))</f>
        <v/>
      </c>
      <c r="BZ2154" s="307" t="n"/>
      <c r="CA2154" s="307" t="n"/>
      <c r="CB2154" s="307" t="n"/>
      <c r="CC2154" s="307" t="n"/>
      <c r="CD2154" s="307" t="n"/>
      <c r="CE2154" s="307" t="n"/>
      <c r="CF2154" s="307" t="n"/>
      <c r="CG2154" s="307" t="n"/>
      <c r="CH2154" s="307" t="n"/>
      <c r="CI2154" s="307" t="n"/>
      <c r="CJ2154" s="307" t="n"/>
      <c r="CK2154" s="307" t="n"/>
      <c r="CL2154" s="307" t="n"/>
      <c r="CM2154" s="307" t="n"/>
      <c r="CN2154" s="307" t="n"/>
      <c r="CO2154" s="307" t="n"/>
      <c r="CP2154" s="307" t="n"/>
      <c r="CQ2154" s="307" t="n"/>
      <c r="CR2154" s="279" t="n"/>
      <c r="CS2154" s="280" t="n"/>
      <c r="CT2154" s="421">
        <f>(IF(OR(MediaScorecard!BG2641="x", MediaScorecard!BH2641="x",MediaScorecard!BI2641="x",MediaScorecard!BJ2641="x",MediaScorecard!BK2641="x"),1, 2))</f>
        <v/>
      </c>
      <c r="CU2154" s="308" t="n"/>
      <c r="CV2154" s="308" t="n"/>
      <c r="CW2154" s="308" t="n"/>
      <c r="CX2154" s="309" t="n"/>
      <c r="CY2154" s="308" t="n"/>
      <c r="CZ2154" s="308" t="n"/>
      <c r="DA2154" s="308" t="n"/>
    </row>
    <row r="2155" ht="21" customHeight="1" s="590">
      <c r="A2155" s="421" t="n"/>
      <c r="B2155" s="270" t="n"/>
      <c r="C2155" s="269" t="n"/>
      <c r="D2155" s="267" t="n"/>
      <c r="E2155" s="267" t="n"/>
      <c r="F2155" s="268" t="n"/>
      <c r="G2155" s="421" t="n"/>
      <c r="H2155" s="269" t="n"/>
      <c r="I2155" s="421" t="n"/>
      <c r="J2155" s="421" t="n"/>
      <c r="K2155" s="421" t="n"/>
      <c r="L2155" s="421" t="n"/>
      <c r="M2155" s="421" t="n"/>
      <c r="N2155" s="421" t="n"/>
      <c r="O2155" s="421" t="n"/>
      <c r="P2155" s="421" t="n"/>
      <c r="Q2155" s="421" t="n"/>
      <c r="R2155" s="270" t="n"/>
      <c r="S2155" s="421" t="n"/>
      <c r="T2155" s="421" t="n"/>
      <c r="U2155" s="421" t="n"/>
      <c r="V2155" s="421" t="n"/>
      <c r="W2155" s="421" t="n"/>
      <c r="X2155" s="421" t="n"/>
      <c r="Y2155" s="421" t="n"/>
      <c r="Z2155" s="421" t="n"/>
      <c r="AA2155" s="421" t="n"/>
      <c r="AB2155" s="421" t="n"/>
      <c r="AC2155" s="421" t="n"/>
      <c r="AD2155" s="421" t="n"/>
      <c r="AE2155" s="421" t="n"/>
      <c r="AF2155" s="421" t="n"/>
      <c r="AG2155" s="421" t="n"/>
      <c r="AH2155" s="421" t="n"/>
      <c r="AI2155" s="421" t="n"/>
      <c r="AJ2155" s="297" t="n"/>
      <c r="AK2155" s="297" t="n"/>
      <c r="AL2155" s="284" t="n"/>
      <c r="AM2155" s="297" t="n"/>
      <c r="AN2155" s="285" t="n"/>
      <c r="AO2155" s="297" t="n"/>
      <c r="AP2155" s="297" t="n"/>
      <c r="AQ2155" s="297" t="n"/>
      <c r="AR2155" s="297" t="n"/>
      <c r="AS2155" s="297" t="n"/>
      <c r="AT2155" s="285" t="n"/>
      <c r="AU2155" s="297" t="n"/>
      <c r="AV2155" s="297" t="n"/>
      <c r="AW2155" s="297" t="n"/>
      <c r="AX2155" s="297" t="n"/>
      <c r="AY2155" s="286" t="n"/>
      <c r="AZ2155" s="286" t="n"/>
      <c r="BA2155" s="287" t="n"/>
      <c r="BB2155" s="286" t="n"/>
      <c r="BC2155" s="286" t="n"/>
      <c r="BD2155" s="286" t="n"/>
      <c r="BE2155" s="286" t="n"/>
      <c r="BF2155" s="286" t="n"/>
      <c r="BG2155" s="286" t="n"/>
      <c r="BH2155" s="297" t="n"/>
      <c r="BI2155" s="297" t="n"/>
      <c r="BJ2155" s="297" t="n"/>
      <c r="BK2155" s="297" t="n"/>
      <c r="BL2155" s="297" t="n"/>
      <c r="BM2155" s="297" t="n"/>
      <c r="BN2155" s="297" t="n"/>
      <c r="BO2155" s="285" t="n"/>
      <c r="BP2155" s="297" t="n"/>
      <c r="BQ2155" s="297" t="n"/>
      <c r="BR2155" s="297" t="n"/>
      <c r="BS2155" s="297" t="n"/>
      <c r="BT2155" s="297" t="n"/>
      <c r="BU2155" s="297" t="n"/>
      <c r="BV2155" s="297" t="n"/>
      <c r="BW2155" s="288" t="n"/>
      <c r="BX2155" s="276">
        <f>SUM(IF(COUNTIF(MediaScorecard!CC2642, "*1.*"), 2, 0), IF(COUNTIF(MediaScorecard!CC2642, "*2.*"), 2, 0), IF(COUNTIF(MediaScorecard!CC2642, "*3.*"), 2, 0), IF(COUNTIF(MediaScorecard!CC2642, "*4.*"), 2, 0), IF(COUNTIF(MediaScorecard!CC2642, "*5.*"), 2, 0), IF(COUNTIF(MediaScorecard!CC2642, "*6.*"), 2, 0))</f>
        <v/>
      </c>
      <c r="BY2155" s="277">
        <f t="array" ref="BY2155">SUM(VALUE(AT2155),VALUE(AU2155),VALUE(AV2155),VALUE(AW2155),VALUE(AX2155),VALUE(AY2155),VALUE(AZ2155),VALUE(BB2155),VALUE(BC2155),VALUE(BD2155),VALUE(BE2155),VALUE(BF2155),VALUE(BG2155),VALUE(BH2155),VALUE(BI2155),VALUE(BJ2155),VALUE(BK2155),VALUE(BL2155),VALUE(BM2155),VALUE(BN2155),VALUE(BO2155),VALUE(BP2155),VALUE(BQ2155),VALUE(BR2155),VALUE(BS2155),VALUE(BT2155),VALUE(BU2155),VALUE(BV2155),VALUE(BW2155))</f>
        <v/>
      </c>
      <c r="BZ2155" s="307" t="n"/>
      <c r="CA2155" s="307" t="n"/>
      <c r="CB2155" s="307" t="n"/>
      <c r="CC2155" s="307" t="n"/>
      <c r="CD2155" s="307" t="n"/>
      <c r="CE2155" s="307" t="n"/>
      <c r="CF2155" s="307" t="n"/>
      <c r="CG2155" s="307" t="n"/>
      <c r="CH2155" s="307" t="n"/>
      <c r="CI2155" s="307" t="n"/>
      <c r="CJ2155" s="307" t="n"/>
      <c r="CK2155" s="307" t="n"/>
      <c r="CL2155" s="307" t="n"/>
      <c r="CM2155" s="307" t="n"/>
      <c r="CN2155" s="307" t="n"/>
      <c r="CO2155" s="307" t="n"/>
      <c r="CP2155" s="307" t="n"/>
      <c r="CQ2155" s="307" t="n"/>
      <c r="CR2155" s="279" t="n"/>
      <c r="CS2155" s="280" t="n"/>
      <c r="CT2155" s="421">
        <f>(IF(OR(MediaScorecard!BG2642="x", MediaScorecard!BH2642="x",MediaScorecard!BI2642="x",MediaScorecard!BJ2642="x",MediaScorecard!BK2642="x"),1, 2))</f>
        <v/>
      </c>
      <c r="CU2155" s="308" t="n"/>
      <c r="CV2155" s="308" t="n"/>
      <c r="CW2155" s="308" t="n"/>
      <c r="CX2155" s="309" t="n"/>
      <c r="CY2155" s="308" t="n"/>
      <c r="CZ2155" s="308" t="n"/>
      <c r="DA2155" s="308" t="n"/>
    </row>
    <row r="2156" ht="21" customHeight="1" s="590">
      <c r="A2156" s="421" t="n"/>
      <c r="B2156" s="270" t="n"/>
      <c r="C2156" s="269" t="n"/>
      <c r="D2156" s="267" t="n"/>
      <c r="E2156" s="267" t="n"/>
      <c r="F2156" s="268" t="n"/>
      <c r="G2156" s="421" t="n"/>
      <c r="H2156" s="269" t="n"/>
      <c r="I2156" s="421" t="n"/>
      <c r="J2156" s="421" t="n"/>
      <c r="K2156" s="421" t="n"/>
      <c r="L2156" s="421" t="n"/>
      <c r="M2156" s="421" t="n"/>
      <c r="N2156" s="421" t="n"/>
      <c r="O2156" s="421" t="n"/>
      <c r="P2156" s="421" t="n"/>
      <c r="Q2156" s="421" t="n"/>
      <c r="R2156" s="270" t="n"/>
      <c r="S2156" s="421" t="n"/>
      <c r="T2156" s="421" t="n"/>
      <c r="U2156" s="421" t="n"/>
      <c r="V2156" s="421" t="n"/>
      <c r="W2156" s="421" t="n"/>
      <c r="X2156" s="421" t="n"/>
      <c r="Y2156" s="421" t="n"/>
      <c r="Z2156" s="421" t="n"/>
      <c r="AA2156" s="421" t="n"/>
      <c r="AB2156" s="421" t="n"/>
      <c r="AC2156" s="421" t="n"/>
      <c r="AD2156" s="421" t="n"/>
      <c r="AE2156" s="421" t="n"/>
      <c r="AF2156" s="421" t="n"/>
      <c r="AG2156" s="421" t="n"/>
      <c r="AH2156" s="421" t="n"/>
      <c r="AI2156" s="421" t="n"/>
      <c r="AJ2156" s="297" t="n"/>
      <c r="AK2156" s="297" t="n"/>
      <c r="AL2156" s="284" t="n"/>
      <c r="AM2156" s="297" t="n"/>
      <c r="AN2156" s="285" t="n"/>
      <c r="AO2156" s="297" t="n"/>
      <c r="AP2156" s="297" t="n"/>
      <c r="AQ2156" s="297" t="n"/>
      <c r="AR2156" s="297" t="n"/>
      <c r="AS2156" s="297" t="n"/>
      <c r="AT2156" s="285" t="n"/>
      <c r="AU2156" s="297" t="n"/>
      <c r="AV2156" s="297" t="n"/>
      <c r="AW2156" s="297" t="n"/>
      <c r="AX2156" s="297" t="n"/>
      <c r="AY2156" s="286" t="n"/>
      <c r="AZ2156" s="286" t="n"/>
      <c r="BA2156" s="287" t="n"/>
      <c r="BB2156" s="286" t="n"/>
      <c r="BC2156" s="286" t="n"/>
      <c r="BD2156" s="286" t="n"/>
      <c r="BE2156" s="286" t="n"/>
      <c r="BF2156" s="286" t="n"/>
      <c r="BG2156" s="286" t="n"/>
      <c r="BH2156" s="297" t="n"/>
      <c r="BI2156" s="297" t="n"/>
      <c r="BJ2156" s="297" t="n"/>
      <c r="BK2156" s="297" t="n"/>
      <c r="BL2156" s="297" t="n"/>
      <c r="BM2156" s="297" t="n"/>
      <c r="BN2156" s="297" t="n"/>
      <c r="BO2156" s="285" t="n"/>
      <c r="BP2156" s="297" t="n"/>
      <c r="BQ2156" s="297" t="n"/>
      <c r="BR2156" s="297" t="n"/>
      <c r="BS2156" s="297" t="n"/>
      <c r="BT2156" s="297" t="n"/>
      <c r="BU2156" s="297" t="n"/>
      <c r="BV2156" s="297" t="n"/>
      <c r="BW2156" s="288" t="n"/>
      <c r="BX2156" s="276">
        <f>SUM(IF(COUNTIF(MediaScorecard!CC2643, "*1.*"), 2, 0), IF(COUNTIF(MediaScorecard!CC2643, "*2.*"), 2, 0), IF(COUNTIF(MediaScorecard!CC2643, "*3.*"), 2, 0), IF(COUNTIF(MediaScorecard!CC2643, "*4.*"), 2, 0), IF(COUNTIF(MediaScorecard!CC2643, "*5.*"), 2, 0), IF(COUNTIF(MediaScorecard!CC2643, "*6.*"), 2, 0))</f>
        <v/>
      </c>
      <c r="BY2156" s="277">
        <f t="array" ref="BY2156">SUM(VALUE(AT2156),VALUE(AU2156),VALUE(AV2156),VALUE(AW2156),VALUE(AX2156),VALUE(AY2156),VALUE(AZ2156),VALUE(BB2156),VALUE(BC2156),VALUE(BD2156),VALUE(BE2156),VALUE(BF2156),VALUE(BG2156),VALUE(BH2156),VALUE(BI2156),VALUE(BJ2156),VALUE(BK2156),VALUE(BL2156),VALUE(BM2156),VALUE(BN2156),VALUE(BO2156),VALUE(BP2156),VALUE(BQ2156),VALUE(BR2156),VALUE(BS2156),VALUE(BT2156),VALUE(BU2156),VALUE(BV2156),VALUE(BW2156))</f>
        <v/>
      </c>
      <c r="BZ2156" s="307" t="n"/>
      <c r="CA2156" s="307" t="n"/>
      <c r="CB2156" s="307" t="n"/>
      <c r="CC2156" s="307" t="n"/>
      <c r="CD2156" s="307" t="n"/>
      <c r="CE2156" s="307" t="n"/>
      <c r="CF2156" s="307" t="n"/>
      <c r="CG2156" s="307" t="n"/>
      <c r="CH2156" s="307" t="n"/>
      <c r="CI2156" s="307" t="n"/>
      <c r="CJ2156" s="307" t="n"/>
      <c r="CK2156" s="307" t="n"/>
      <c r="CL2156" s="307" t="n"/>
      <c r="CM2156" s="307" t="n"/>
      <c r="CN2156" s="307" t="n"/>
      <c r="CO2156" s="307" t="n"/>
      <c r="CP2156" s="307" t="n"/>
      <c r="CQ2156" s="307" t="n"/>
      <c r="CR2156" s="279" t="n"/>
      <c r="CS2156" s="280" t="n"/>
      <c r="CT2156" s="421">
        <f>(IF(OR(MediaScorecard!BG2643="x", MediaScorecard!BH2643="x",MediaScorecard!BI2643="x",MediaScorecard!BJ2643="x",MediaScorecard!BK2643="x"),1, 2))</f>
        <v/>
      </c>
      <c r="CU2156" s="308" t="n"/>
      <c r="CV2156" s="308" t="n"/>
      <c r="CW2156" s="308" t="n"/>
      <c r="CX2156" s="309" t="n"/>
      <c r="CY2156" s="308" t="n"/>
      <c r="CZ2156" s="308" t="n"/>
      <c r="DA2156" s="308" t="n"/>
    </row>
    <row r="2157" ht="21" customHeight="1" s="590">
      <c r="A2157" s="421" t="n"/>
      <c r="B2157" s="270" t="n"/>
      <c r="C2157" s="269" t="n"/>
      <c r="D2157" s="267" t="n"/>
      <c r="E2157" s="267" t="n"/>
      <c r="F2157" s="268" t="n"/>
      <c r="G2157" s="421" t="n"/>
      <c r="H2157" s="269" t="n"/>
      <c r="I2157" s="421" t="n"/>
      <c r="J2157" s="421" t="n"/>
      <c r="K2157" s="421" t="n"/>
      <c r="L2157" s="421" t="n"/>
      <c r="M2157" s="421" t="n"/>
      <c r="N2157" s="421" t="n"/>
      <c r="O2157" s="421" t="n"/>
      <c r="P2157" s="421" t="n"/>
      <c r="Q2157" s="421" t="n"/>
      <c r="R2157" s="270" t="n"/>
      <c r="S2157" s="421" t="n"/>
      <c r="T2157" s="421" t="n"/>
      <c r="U2157" s="421" t="n"/>
      <c r="V2157" s="421" t="n"/>
      <c r="W2157" s="421" t="n"/>
      <c r="X2157" s="421" t="n"/>
      <c r="Y2157" s="421" t="n"/>
      <c r="Z2157" s="421" t="n"/>
      <c r="AA2157" s="421" t="n"/>
      <c r="AB2157" s="421" t="n"/>
      <c r="AC2157" s="421" t="n"/>
      <c r="AD2157" s="421" t="n"/>
      <c r="AE2157" s="421" t="n"/>
      <c r="AF2157" s="421" t="n"/>
      <c r="AG2157" s="421" t="n"/>
      <c r="AH2157" s="421" t="n"/>
      <c r="AI2157" s="421" t="n"/>
      <c r="AJ2157" s="297" t="n"/>
      <c r="AK2157" s="297" t="n"/>
      <c r="AL2157" s="284" t="n"/>
      <c r="AM2157" s="297" t="n"/>
      <c r="AN2157" s="285" t="n"/>
      <c r="AO2157" s="297" t="n"/>
      <c r="AP2157" s="297" t="n"/>
      <c r="AQ2157" s="297" t="n"/>
      <c r="AR2157" s="297" t="n"/>
      <c r="AS2157" s="297" t="n"/>
      <c r="AT2157" s="285" t="n"/>
      <c r="AU2157" s="297" t="n"/>
      <c r="AV2157" s="297" t="n"/>
      <c r="AW2157" s="297" t="n"/>
      <c r="AX2157" s="297" t="n"/>
      <c r="AY2157" s="286" t="n"/>
      <c r="AZ2157" s="286" t="n"/>
      <c r="BA2157" s="287" t="n"/>
      <c r="BB2157" s="286" t="n"/>
      <c r="BC2157" s="286" t="n"/>
      <c r="BD2157" s="286" t="n"/>
      <c r="BE2157" s="286" t="n"/>
      <c r="BF2157" s="286" t="n"/>
      <c r="BG2157" s="286" t="n"/>
      <c r="BH2157" s="297" t="n"/>
      <c r="BI2157" s="297" t="n"/>
      <c r="BJ2157" s="297" t="n"/>
      <c r="BK2157" s="297" t="n"/>
      <c r="BL2157" s="297" t="n"/>
      <c r="BM2157" s="297" t="n"/>
      <c r="BN2157" s="297" t="n"/>
      <c r="BO2157" s="285" t="n"/>
      <c r="BP2157" s="297" t="n"/>
      <c r="BQ2157" s="297" t="n"/>
      <c r="BR2157" s="297" t="n"/>
      <c r="BS2157" s="297" t="n"/>
      <c r="BT2157" s="297" t="n"/>
      <c r="BU2157" s="297" t="n"/>
      <c r="BV2157" s="297" t="n"/>
      <c r="BW2157" s="288" t="n"/>
      <c r="BX2157" s="276">
        <f>SUM(IF(COUNTIF(MediaScorecard!CC2644, "*1.*"), 2, 0), IF(COUNTIF(MediaScorecard!CC2644, "*2.*"), 2, 0), IF(COUNTIF(MediaScorecard!CC2644, "*3.*"), 2, 0), IF(COUNTIF(MediaScorecard!CC2644, "*4.*"), 2, 0), IF(COUNTIF(MediaScorecard!CC2644, "*5.*"), 2, 0), IF(COUNTIF(MediaScorecard!CC2644, "*6.*"), 2, 0))</f>
        <v/>
      </c>
      <c r="BY2157" s="277">
        <f t="array" ref="BY2157">SUM(VALUE(AT2157),VALUE(AU2157),VALUE(AV2157),VALUE(AW2157),VALUE(AX2157),VALUE(AY2157),VALUE(AZ2157),VALUE(BB2157),VALUE(BC2157),VALUE(BD2157),VALUE(BE2157),VALUE(BF2157),VALUE(BG2157),VALUE(BH2157),VALUE(BI2157),VALUE(BJ2157),VALUE(BK2157),VALUE(BL2157),VALUE(BM2157),VALUE(BN2157),VALUE(BO2157),VALUE(BP2157),VALUE(BQ2157),VALUE(BR2157),VALUE(BS2157),VALUE(BT2157),VALUE(BU2157),VALUE(BV2157),VALUE(BW2157))</f>
        <v/>
      </c>
      <c r="BZ2157" s="307" t="n"/>
      <c r="CA2157" s="307" t="n"/>
      <c r="CB2157" s="307" t="n"/>
      <c r="CC2157" s="307" t="n"/>
      <c r="CD2157" s="307" t="n"/>
      <c r="CE2157" s="307" t="n"/>
      <c r="CF2157" s="307" t="n"/>
      <c r="CG2157" s="307" t="n"/>
      <c r="CH2157" s="307" t="n"/>
      <c r="CI2157" s="307" t="n"/>
      <c r="CJ2157" s="307" t="n"/>
      <c r="CK2157" s="307" t="n"/>
      <c r="CL2157" s="307" t="n"/>
      <c r="CM2157" s="307" t="n"/>
      <c r="CN2157" s="307" t="n"/>
      <c r="CO2157" s="307" t="n"/>
      <c r="CP2157" s="307" t="n"/>
      <c r="CQ2157" s="307" t="n"/>
      <c r="CR2157" s="279" t="n"/>
      <c r="CS2157" s="280" t="n"/>
      <c r="CT2157" s="421">
        <f>(IF(OR(MediaScorecard!BG2644="x", MediaScorecard!BH2644="x",MediaScorecard!BI2644="x",MediaScorecard!BJ2644="x",MediaScorecard!BK2644="x"),1, 2))</f>
        <v/>
      </c>
      <c r="CU2157" s="308" t="n"/>
      <c r="CV2157" s="308" t="n"/>
      <c r="CW2157" s="308" t="n"/>
      <c r="CX2157" s="309" t="n"/>
      <c r="CY2157" s="308" t="n"/>
      <c r="CZ2157" s="308" t="n"/>
      <c r="DA2157" s="308" t="n"/>
    </row>
    <row r="2158" ht="21" customHeight="1" s="590">
      <c r="A2158" s="421" t="n"/>
      <c r="B2158" s="270" t="n"/>
      <c r="C2158" s="269" t="n"/>
      <c r="D2158" s="267" t="n"/>
      <c r="E2158" s="267" t="n"/>
      <c r="F2158" s="268" t="n"/>
      <c r="G2158" s="421" t="n"/>
      <c r="H2158" s="269" t="n"/>
      <c r="I2158" s="421" t="n"/>
      <c r="J2158" s="421" t="n"/>
      <c r="K2158" s="421" t="n"/>
      <c r="L2158" s="421" t="n"/>
      <c r="M2158" s="421" t="n"/>
      <c r="N2158" s="421" t="n"/>
      <c r="O2158" s="421" t="n"/>
      <c r="P2158" s="421" t="n"/>
      <c r="Q2158" s="421" t="n"/>
      <c r="R2158" s="270" t="n"/>
      <c r="S2158" s="421" t="n"/>
      <c r="T2158" s="421" t="n"/>
      <c r="U2158" s="421" t="n"/>
      <c r="V2158" s="421" t="n"/>
      <c r="W2158" s="421" t="n"/>
      <c r="X2158" s="421" t="n"/>
      <c r="Y2158" s="421" t="n"/>
      <c r="Z2158" s="421" t="n"/>
      <c r="AA2158" s="421" t="n"/>
      <c r="AB2158" s="421" t="n"/>
      <c r="AC2158" s="421" t="n"/>
      <c r="AD2158" s="421" t="n"/>
      <c r="AE2158" s="421" t="n"/>
      <c r="AF2158" s="421" t="n"/>
      <c r="AG2158" s="421" t="n"/>
      <c r="AH2158" s="421" t="n"/>
      <c r="AI2158" s="421" t="n"/>
      <c r="AJ2158" s="297" t="n"/>
      <c r="AK2158" s="297" t="n"/>
      <c r="AL2158" s="284" t="n"/>
      <c r="AM2158" s="297" t="n"/>
      <c r="AN2158" s="285" t="n"/>
      <c r="AO2158" s="297" t="n"/>
      <c r="AP2158" s="297" t="n"/>
      <c r="AQ2158" s="297" t="n"/>
      <c r="AR2158" s="297" t="n"/>
      <c r="AS2158" s="297" t="n"/>
      <c r="AT2158" s="285" t="n"/>
      <c r="AU2158" s="297" t="n"/>
      <c r="AV2158" s="297" t="n"/>
      <c r="AW2158" s="297" t="n"/>
      <c r="AX2158" s="297" t="n"/>
      <c r="AY2158" s="286" t="n"/>
      <c r="AZ2158" s="286" t="n"/>
      <c r="BA2158" s="287" t="n"/>
      <c r="BB2158" s="286" t="n"/>
      <c r="BC2158" s="286" t="n"/>
      <c r="BD2158" s="286" t="n"/>
      <c r="BE2158" s="286" t="n"/>
      <c r="BF2158" s="286" t="n"/>
      <c r="BG2158" s="286" t="n"/>
      <c r="BH2158" s="297" t="n"/>
      <c r="BI2158" s="297" t="n"/>
      <c r="BJ2158" s="297" t="n"/>
      <c r="BK2158" s="297" t="n"/>
      <c r="BL2158" s="297" t="n"/>
      <c r="BM2158" s="297" t="n"/>
      <c r="BN2158" s="297" t="n"/>
      <c r="BO2158" s="285" t="n"/>
      <c r="BP2158" s="297" t="n"/>
      <c r="BQ2158" s="297" t="n"/>
      <c r="BR2158" s="297" t="n"/>
      <c r="BS2158" s="297" t="n"/>
      <c r="BT2158" s="297" t="n"/>
      <c r="BU2158" s="297" t="n"/>
      <c r="BV2158" s="297" t="n"/>
      <c r="BW2158" s="288" t="n"/>
      <c r="BX2158" s="276">
        <f>SUM(IF(COUNTIF(MediaScorecard!CC2645, "*1.*"), 2, 0), IF(COUNTIF(MediaScorecard!CC2645, "*2.*"), 2, 0), IF(COUNTIF(MediaScorecard!CC2645, "*3.*"), 2, 0), IF(COUNTIF(MediaScorecard!CC2645, "*4.*"), 2, 0), IF(COUNTIF(MediaScorecard!CC2645, "*5.*"), 2, 0), IF(COUNTIF(MediaScorecard!CC2645, "*6.*"), 2, 0))</f>
        <v/>
      </c>
      <c r="BY2158" s="277">
        <f t="array" ref="BY2158">SUM(VALUE(AT2158),VALUE(AU2158),VALUE(AV2158),VALUE(AW2158),VALUE(AX2158),VALUE(AY2158),VALUE(AZ2158),VALUE(BB2158),VALUE(BC2158),VALUE(BD2158),VALUE(BE2158),VALUE(BF2158),VALUE(BG2158),VALUE(BH2158),VALUE(BI2158),VALUE(BJ2158),VALUE(BK2158),VALUE(BL2158),VALUE(BM2158),VALUE(BN2158),VALUE(BO2158),VALUE(BP2158),VALUE(BQ2158),VALUE(BR2158),VALUE(BS2158),VALUE(BT2158),VALUE(BU2158),VALUE(BV2158),VALUE(BW2158))</f>
        <v/>
      </c>
      <c r="BZ2158" s="307" t="n"/>
      <c r="CA2158" s="307" t="n"/>
      <c r="CB2158" s="307" t="n"/>
      <c r="CC2158" s="307" t="n"/>
      <c r="CD2158" s="307" t="n"/>
      <c r="CE2158" s="307" t="n"/>
      <c r="CF2158" s="307" t="n"/>
      <c r="CG2158" s="307" t="n"/>
      <c r="CH2158" s="307" t="n"/>
      <c r="CI2158" s="307" t="n"/>
      <c r="CJ2158" s="307" t="n"/>
      <c r="CK2158" s="307" t="n"/>
      <c r="CL2158" s="307" t="n"/>
      <c r="CM2158" s="307" t="n"/>
      <c r="CN2158" s="307" t="n"/>
      <c r="CO2158" s="307" t="n"/>
      <c r="CP2158" s="307" t="n"/>
      <c r="CQ2158" s="307" t="n"/>
      <c r="CR2158" s="279" t="n"/>
      <c r="CS2158" s="280" t="n"/>
      <c r="CT2158" s="421">
        <f>(IF(OR(MediaScorecard!BG2645="x", MediaScorecard!BH2645="x",MediaScorecard!BI2645="x",MediaScorecard!BJ2645="x",MediaScorecard!BK2645="x"),1, 2))</f>
        <v/>
      </c>
      <c r="CU2158" s="308" t="n"/>
      <c r="CV2158" s="308" t="n"/>
      <c r="CW2158" s="308" t="n"/>
      <c r="CX2158" s="309" t="n"/>
      <c r="CY2158" s="308" t="n"/>
      <c r="CZ2158" s="308" t="n"/>
      <c r="DA2158" s="308" t="n"/>
    </row>
    <row r="2159" ht="21" customHeight="1" s="590">
      <c r="A2159" s="421" t="n"/>
      <c r="B2159" s="270" t="n"/>
      <c r="C2159" s="269" t="n"/>
      <c r="D2159" s="267" t="n"/>
      <c r="E2159" s="267" t="n"/>
      <c r="F2159" s="268" t="n"/>
      <c r="G2159" s="421" t="n"/>
      <c r="H2159" s="269" t="n"/>
      <c r="I2159" s="421" t="n"/>
      <c r="J2159" s="421" t="n"/>
      <c r="K2159" s="421" t="n"/>
      <c r="L2159" s="421" t="n"/>
      <c r="M2159" s="421" t="n"/>
      <c r="N2159" s="421" t="n"/>
      <c r="O2159" s="421" t="n"/>
      <c r="P2159" s="421" t="n"/>
      <c r="Q2159" s="421" t="n"/>
      <c r="R2159" s="270" t="n"/>
      <c r="S2159" s="421" t="n"/>
      <c r="T2159" s="421" t="n"/>
      <c r="U2159" s="421" t="n"/>
      <c r="V2159" s="421" t="n"/>
      <c r="W2159" s="421" t="n"/>
      <c r="X2159" s="421" t="n"/>
      <c r="Y2159" s="421" t="n"/>
      <c r="Z2159" s="421" t="n"/>
      <c r="AA2159" s="421" t="n"/>
      <c r="AB2159" s="421" t="n"/>
      <c r="AC2159" s="421" t="n"/>
      <c r="AD2159" s="421" t="n"/>
      <c r="AE2159" s="421" t="n"/>
      <c r="AF2159" s="421" t="n"/>
      <c r="AG2159" s="421" t="n"/>
      <c r="AH2159" s="421" t="n"/>
      <c r="AI2159" s="421" t="n"/>
      <c r="AJ2159" s="297" t="n"/>
      <c r="AK2159" s="297" t="n"/>
      <c r="AL2159" s="284" t="n"/>
      <c r="AM2159" s="297" t="n"/>
      <c r="AN2159" s="285" t="n"/>
      <c r="AO2159" s="297" t="n"/>
      <c r="AP2159" s="297" t="n"/>
      <c r="AQ2159" s="297" t="n"/>
      <c r="AR2159" s="297" t="n"/>
      <c r="AS2159" s="297" t="n"/>
      <c r="AT2159" s="285" t="n"/>
      <c r="AU2159" s="297" t="n"/>
      <c r="AV2159" s="297" t="n"/>
      <c r="AW2159" s="297" t="n"/>
      <c r="AX2159" s="297" t="n"/>
      <c r="AY2159" s="286" t="n"/>
      <c r="AZ2159" s="286" t="n"/>
      <c r="BA2159" s="287" t="n"/>
      <c r="BB2159" s="286" t="n"/>
      <c r="BC2159" s="286" t="n"/>
      <c r="BD2159" s="286" t="n"/>
      <c r="BE2159" s="286" t="n"/>
      <c r="BF2159" s="286" t="n"/>
      <c r="BG2159" s="286" t="n"/>
      <c r="BH2159" s="297" t="n"/>
      <c r="BI2159" s="297" t="n"/>
      <c r="BJ2159" s="297" t="n"/>
      <c r="BK2159" s="297" t="n"/>
      <c r="BL2159" s="297" t="n"/>
      <c r="BM2159" s="297" t="n"/>
      <c r="BN2159" s="297" t="n"/>
      <c r="BO2159" s="285" t="n"/>
      <c r="BP2159" s="297" t="n"/>
      <c r="BQ2159" s="297" t="n"/>
      <c r="BR2159" s="297" t="n"/>
      <c r="BS2159" s="297" t="n"/>
      <c r="BT2159" s="297" t="n"/>
      <c r="BU2159" s="297" t="n"/>
      <c r="BV2159" s="297" t="n"/>
      <c r="BW2159" s="288" t="n"/>
      <c r="BX2159" s="276">
        <f>SUM(IF(COUNTIF(MediaScorecard!CC2646, "*1.*"), 2, 0), IF(COUNTIF(MediaScorecard!CC2646, "*2.*"), 2, 0), IF(COUNTIF(MediaScorecard!CC2646, "*3.*"), 2, 0), IF(COUNTIF(MediaScorecard!CC2646, "*4.*"), 2, 0), IF(COUNTIF(MediaScorecard!CC2646, "*5.*"), 2, 0), IF(COUNTIF(MediaScorecard!CC2646, "*6.*"), 2, 0))</f>
        <v/>
      </c>
      <c r="BY2159" s="277">
        <f t="array" ref="BY2159">SUM(VALUE(AT2159),VALUE(AU2159),VALUE(AV2159),VALUE(AW2159),VALUE(AX2159),VALUE(AY2159),VALUE(AZ2159),VALUE(BB2159),VALUE(BC2159),VALUE(BD2159),VALUE(BE2159),VALUE(BF2159),VALUE(BG2159),VALUE(BH2159),VALUE(BI2159),VALUE(BJ2159),VALUE(BK2159),VALUE(BL2159),VALUE(BM2159),VALUE(BN2159),VALUE(BO2159),VALUE(BP2159),VALUE(BQ2159),VALUE(BR2159),VALUE(BS2159),VALUE(BT2159),VALUE(BU2159),VALUE(BV2159),VALUE(BW2159))</f>
        <v/>
      </c>
      <c r="BZ2159" s="307" t="n"/>
      <c r="CA2159" s="307" t="n"/>
      <c r="CB2159" s="307" t="n"/>
      <c r="CC2159" s="307" t="n"/>
      <c r="CD2159" s="307" t="n"/>
      <c r="CE2159" s="307" t="n"/>
      <c r="CF2159" s="307" t="n"/>
      <c r="CG2159" s="307" t="n"/>
      <c r="CH2159" s="307" t="n"/>
      <c r="CI2159" s="307" t="n"/>
      <c r="CJ2159" s="307" t="n"/>
      <c r="CK2159" s="307" t="n"/>
      <c r="CL2159" s="307" t="n"/>
      <c r="CM2159" s="307" t="n"/>
      <c r="CN2159" s="307" t="n"/>
      <c r="CO2159" s="307" t="n"/>
      <c r="CP2159" s="307" t="n"/>
      <c r="CQ2159" s="307" t="n"/>
      <c r="CR2159" s="279" t="n"/>
      <c r="CS2159" s="280" t="n"/>
      <c r="CT2159" s="421">
        <f>(IF(OR(MediaScorecard!BG2646="x", MediaScorecard!BH2646="x",MediaScorecard!BI2646="x",MediaScorecard!BJ2646="x",MediaScorecard!BK2646="x"),1, 2))</f>
        <v/>
      </c>
      <c r="CU2159" s="308" t="n"/>
      <c r="CV2159" s="308" t="n"/>
      <c r="CW2159" s="308" t="n"/>
      <c r="CX2159" s="309" t="n"/>
      <c r="CY2159" s="308" t="n"/>
      <c r="CZ2159" s="308" t="n"/>
      <c r="DA2159" s="308" t="n"/>
    </row>
    <row r="2160" ht="21" customHeight="1" s="590">
      <c r="A2160" s="421" t="n"/>
      <c r="B2160" s="270" t="n"/>
      <c r="C2160" s="269" t="n"/>
      <c r="D2160" s="267" t="n"/>
      <c r="E2160" s="267" t="n"/>
      <c r="F2160" s="268" t="n"/>
      <c r="G2160" s="421" t="n"/>
      <c r="H2160" s="269" t="n"/>
      <c r="I2160" s="421" t="n"/>
      <c r="J2160" s="421" t="n"/>
      <c r="K2160" s="421" t="n"/>
      <c r="L2160" s="421" t="n"/>
      <c r="M2160" s="421" t="n"/>
      <c r="N2160" s="421" t="n"/>
      <c r="O2160" s="421" t="n"/>
      <c r="P2160" s="421" t="n"/>
      <c r="Q2160" s="421" t="n"/>
      <c r="R2160" s="270" t="n"/>
      <c r="S2160" s="421" t="n"/>
      <c r="T2160" s="421" t="n"/>
      <c r="U2160" s="421" t="n"/>
      <c r="V2160" s="421" t="n"/>
      <c r="W2160" s="421" t="n"/>
      <c r="X2160" s="421" t="n"/>
      <c r="Y2160" s="421" t="n"/>
      <c r="Z2160" s="421" t="n"/>
      <c r="AA2160" s="421" t="n"/>
      <c r="AB2160" s="421" t="n"/>
      <c r="AC2160" s="421" t="n"/>
      <c r="AD2160" s="421" t="n"/>
      <c r="AE2160" s="421" t="n"/>
      <c r="AF2160" s="421" t="n"/>
      <c r="AG2160" s="421" t="n"/>
      <c r="AH2160" s="421" t="n"/>
      <c r="AI2160" s="421" t="n"/>
      <c r="AJ2160" s="297" t="n"/>
      <c r="AK2160" s="297" t="n"/>
      <c r="AL2160" s="284" t="n"/>
      <c r="AM2160" s="297" t="n"/>
      <c r="AN2160" s="285" t="n"/>
      <c r="AO2160" s="297" t="n"/>
      <c r="AP2160" s="297" t="n"/>
      <c r="AQ2160" s="297" t="n"/>
      <c r="AR2160" s="297" t="n"/>
      <c r="AS2160" s="297" t="n"/>
      <c r="AT2160" s="285" t="n"/>
      <c r="AU2160" s="297" t="n"/>
      <c r="AV2160" s="297" t="n"/>
      <c r="AW2160" s="297" t="n"/>
      <c r="AX2160" s="297" t="n"/>
      <c r="AY2160" s="286" t="n"/>
      <c r="AZ2160" s="286" t="n"/>
      <c r="BA2160" s="287" t="n"/>
      <c r="BB2160" s="286" t="n"/>
      <c r="BC2160" s="286" t="n"/>
      <c r="BD2160" s="286" t="n"/>
      <c r="BE2160" s="286" t="n"/>
      <c r="BF2160" s="286" t="n"/>
      <c r="BG2160" s="286" t="n"/>
      <c r="BH2160" s="297" t="n"/>
      <c r="BI2160" s="297" t="n"/>
      <c r="BJ2160" s="297" t="n"/>
      <c r="BK2160" s="297" t="n"/>
      <c r="BL2160" s="297" t="n"/>
      <c r="BM2160" s="297" t="n"/>
      <c r="BN2160" s="297" t="n"/>
      <c r="BO2160" s="285" t="n"/>
      <c r="BP2160" s="297" t="n"/>
      <c r="BQ2160" s="297" t="n"/>
      <c r="BR2160" s="297" t="n"/>
      <c r="BS2160" s="297" t="n"/>
      <c r="BT2160" s="297" t="n"/>
      <c r="BU2160" s="297" t="n"/>
      <c r="BV2160" s="297" t="n"/>
      <c r="BW2160" s="288" t="n"/>
      <c r="BX2160" s="276">
        <f>SUM(IF(COUNTIF(MediaScorecard!CC2647, "*1.*"), 2, 0), IF(COUNTIF(MediaScorecard!CC2647, "*2.*"), 2, 0), IF(COUNTIF(MediaScorecard!CC2647, "*3.*"), 2, 0), IF(COUNTIF(MediaScorecard!CC2647, "*4.*"), 2, 0), IF(COUNTIF(MediaScorecard!CC2647, "*5.*"), 2, 0), IF(COUNTIF(MediaScorecard!CC2647, "*6.*"), 2, 0))</f>
        <v/>
      </c>
      <c r="BY2160" s="277">
        <f t="array" ref="BY2160">SUM(VALUE(AT2160),VALUE(AU2160),VALUE(AV2160),VALUE(AW2160),VALUE(AX2160),VALUE(AY2160),VALUE(AZ2160),VALUE(BB2160),VALUE(BC2160),VALUE(BD2160),VALUE(BE2160),VALUE(BF2160),VALUE(BG2160),VALUE(BH2160),VALUE(BI2160),VALUE(BJ2160),VALUE(BK2160),VALUE(BL2160),VALUE(BM2160),VALUE(BN2160),VALUE(BO2160),VALUE(BP2160),VALUE(BQ2160),VALUE(BR2160),VALUE(BS2160),VALUE(BT2160),VALUE(BU2160),VALUE(BV2160),VALUE(BW2160))</f>
        <v/>
      </c>
      <c r="BZ2160" s="307" t="n"/>
      <c r="CA2160" s="307" t="n"/>
      <c r="CB2160" s="307" t="n"/>
      <c r="CC2160" s="307" t="n"/>
      <c r="CD2160" s="307" t="n"/>
      <c r="CE2160" s="307" t="n"/>
      <c r="CF2160" s="307" t="n"/>
      <c r="CG2160" s="307" t="n"/>
      <c r="CH2160" s="307" t="n"/>
      <c r="CI2160" s="307" t="n"/>
      <c r="CJ2160" s="307" t="n"/>
      <c r="CK2160" s="307" t="n"/>
      <c r="CL2160" s="307" t="n"/>
      <c r="CM2160" s="307" t="n"/>
      <c r="CN2160" s="307" t="n"/>
      <c r="CO2160" s="307" t="n"/>
      <c r="CP2160" s="307" t="n"/>
      <c r="CQ2160" s="307" t="n"/>
      <c r="CR2160" s="279" t="n"/>
      <c r="CS2160" s="280" t="n"/>
      <c r="CT2160" s="421">
        <f>(IF(OR(MediaScorecard!BG2647="x", MediaScorecard!BH2647="x",MediaScorecard!BI2647="x",MediaScorecard!BJ2647="x",MediaScorecard!BK2647="x"),1, 2))</f>
        <v/>
      </c>
      <c r="CU2160" s="308" t="n"/>
      <c r="CV2160" s="308" t="n"/>
      <c r="CW2160" s="308" t="n"/>
      <c r="CX2160" s="309" t="n"/>
      <c r="CY2160" s="308" t="n"/>
      <c r="CZ2160" s="308" t="n"/>
      <c r="DA2160" s="308" t="n"/>
    </row>
    <row r="2161" ht="21" customHeight="1" s="590">
      <c r="A2161" s="421" t="n"/>
      <c r="B2161" s="270" t="n"/>
      <c r="C2161" s="269" t="n"/>
      <c r="D2161" s="267" t="n"/>
      <c r="E2161" s="267" t="n"/>
      <c r="F2161" s="268" t="n"/>
      <c r="G2161" s="421" t="n"/>
      <c r="H2161" s="269" t="n"/>
      <c r="I2161" s="421" t="n"/>
      <c r="J2161" s="421" t="n"/>
      <c r="K2161" s="421" t="n"/>
      <c r="L2161" s="421" t="n"/>
      <c r="M2161" s="421" t="n"/>
      <c r="N2161" s="421" t="n"/>
      <c r="O2161" s="421" t="n"/>
      <c r="P2161" s="421" t="n"/>
      <c r="Q2161" s="421" t="n"/>
      <c r="R2161" s="270" t="n"/>
      <c r="S2161" s="421" t="n"/>
      <c r="T2161" s="421" t="n"/>
      <c r="U2161" s="421" t="n"/>
      <c r="V2161" s="421" t="n"/>
      <c r="W2161" s="421" t="n"/>
      <c r="X2161" s="421" t="n"/>
      <c r="Y2161" s="421" t="n"/>
      <c r="Z2161" s="421" t="n"/>
      <c r="AA2161" s="421" t="n"/>
      <c r="AB2161" s="421" t="n"/>
      <c r="AC2161" s="421" t="n"/>
      <c r="AD2161" s="421" t="n"/>
      <c r="AE2161" s="421" t="n"/>
      <c r="AF2161" s="421" t="n"/>
      <c r="AG2161" s="421" t="n"/>
      <c r="AH2161" s="421" t="n"/>
      <c r="AI2161" s="421" t="n"/>
      <c r="AJ2161" s="297" t="n"/>
      <c r="AK2161" s="297" t="n"/>
      <c r="AL2161" s="284" t="n"/>
      <c r="AM2161" s="297" t="n"/>
      <c r="AN2161" s="285" t="n"/>
      <c r="AO2161" s="297" t="n"/>
      <c r="AP2161" s="297" t="n"/>
      <c r="AQ2161" s="297" t="n"/>
      <c r="AR2161" s="297" t="n"/>
      <c r="AS2161" s="297" t="n"/>
      <c r="AT2161" s="285" t="n"/>
      <c r="AU2161" s="297" t="n"/>
      <c r="AV2161" s="297" t="n"/>
      <c r="AW2161" s="297" t="n"/>
      <c r="AX2161" s="297" t="n"/>
      <c r="AY2161" s="286" t="n"/>
      <c r="AZ2161" s="286" t="n"/>
      <c r="BA2161" s="287" t="n"/>
      <c r="BB2161" s="286" t="n"/>
      <c r="BC2161" s="286" t="n"/>
      <c r="BD2161" s="286" t="n"/>
      <c r="BE2161" s="286" t="n"/>
      <c r="BF2161" s="286" t="n"/>
      <c r="BG2161" s="286" t="n"/>
      <c r="BH2161" s="297" t="n"/>
      <c r="BI2161" s="297" t="n"/>
      <c r="BJ2161" s="297" t="n"/>
      <c r="BK2161" s="297" t="n"/>
      <c r="BL2161" s="297" t="n"/>
      <c r="BM2161" s="297" t="n"/>
      <c r="BN2161" s="297" t="n"/>
      <c r="BO2161" s="285" t="n"/>
      <c r="BP2161" s="297" t="n"/>
      <c r="BQ2161" s="297" t="n"/>
      <c r="BR2161" s="297" t="n"/>
      <c r="BS2161" s="297" t="n"/>
      <c r="BT2161" s="297" t="n"/>
      <c r="BU2161" s="297" t="n"/>
      <c r="BV2161" s="297" t="n"/>
      <c r="BW2161" s="288" t="n"/>
      <c r="BX2161" s="276">
        <f>SUM(IF(COUNTIF(MediaScorecard!CC2648, "*1.*"), 2, 0), IF(COUNTIF(MediaScorecard!CC2648, "*2.*"), 2, 0), IF(COUNTIF(MediaScorecard!CC2648, "*3.*"), 2, 0), IF(COUNTIF(MediaScorecard!CC2648, "*4.*"), 2, 0), IF(COUNTIF(MediaScorecard!CC2648, "*5.*"), 2, 0), IF(COUNTIF(MediaScorecard!CC2648, "*6.*"), 2, 0))</f>
        <v/>
      </c>
      <c r="BY2161" s="277">
        <f t="array" ref="BY2161">SUM(VALUE(AT2161),VALUE(AU2161),VALUE(AV2161),VALUE(AW2161),VALUE(AX2161),VALUE(AY2161),VALUE(AZ2161),VALUE(BB2161),VALUE(BC2161),VALUE(BD2161),VALUE(BE2161),VALUE(BF2161),VALUE(BG2161),VALUE(BH2161),VALUE(BI2161),VALUE(BJ2161),VALUE(BK2161),VALUE(BL2161),VALUE(BM2161),VALUE(BN2161),VALUE(BO2161),VALUE(BP2161),VALUE(BQ2161),VALUE(BR2161),VALUE(BS2161),VALUE(BT2161),VALUE(BU2161),VALUE(BV2161),VALUE(BW2161))</f>
        <v/>
      </c>
      <c r="BZ2161" s="307" t="n"/>
      <c r="CA2161" s="307" t="n"/>
      <c r="CB2161" s="307" t="n"/>
      <c r="CC2161" s="307" t="n"/>
      <c r="CD2161" s="307" t="n"/>
      <c r="CE2161" s="307" t="n"/>
      <c r="CF2161" s="307" t="n"/>
      <c r="CG2161" s="307" t="n"/>
      <c r="CH2161" s="307" t="n"/>
      <c r="CI2161" s="307" t="n"/>
      <c r="CJ2161" s="307" t="n"/>
      <c r="CK2161" s="307" t="n"/>
      <c r="CL2161" s="307" t="n"/>
      <c r="CM2161" s="307" t="n"/>
      <c r="CN2161" s="307" t="n"/>
      <c r="CO2161" s="307" t="n"/>
      <c r="CP2161" s="307" t="n"/>
      <c r="CQ2161" s="307" t="n"/>
      <c r="CR2161" s="279" t="n"/>
      <c r="CS2161" s="280" t="n"/>
      <c r="CT2161" s="421">
        <f>(IF(OR(MediaScorecard!BG2648="x", MediaScorecard!BH2648="x",MediaScorecard!BI2648="x",MediaScorecard!BJ2648="x",MediaScorecard!BK2648="x"),1, 2))</f>
        <v/>
      </c>
      <c r="CU2161" s="308" t="n"/>
      <c r="CV2161" s="308" t="n"/>
      <c r="CW2161" s="308" t="n"/>
      <c r="CX2161" s="309" t="n"/>
      <c r="CY2161" s="308" t="n"/>
      <c r="CZ2161" s="308" t="n"/>
      <c r="DA2161" s="308" t="n"/>
    </row>
    <row r="2162" ht="21" customHeight="1" s="590">
      <c r="A2162" s="421" t="n"/>
      <c r="B2162" s="270" t="n"/>
      <c r="C2162" s="269" t="n"/>
      <c r="D2162" s="267" t="n"/>
      <c r="E2162" s="267" t="n"/>
      <c r="F2162" s="268" t="n"/>
      <c r="G2162" s="421" t="n"/>
      <c r="H2162" s="269" t="n"/>
      <c r="I2162" s="421" t="n"/>
      <c r="J2162" s="421" t="n"/>
      <c r="K2162" s="421" t="n"/>
      <c r="L2162" s="421" t="n"/>
      <c r="M2162" s="421" t="n"/>
      <c r="N2162" s="421" t="n"/>
      <c r="O2162" s="421" t="n"/>
      <c r="P2162" s="421" t="n"/>
      <c r="Q2162" s="421" t="n"/>
      <c r="R2162" s="270" t="n"/>
      <c r="S2162" s="421" t="n"/>
      <c r="T2162" s="421" t="n"/>
      <c r="U2162" s="421" t="n"/>
      <c r="V2162" s="421" t="n"/>
      <c r="W2162" s="421" t="n"/>
      <c r="X2162" s="421" t="n"/>
      <c r="Y2162" s="421" t="n"/>
      <c r="Z2162" s="421" t="n"/>
      <c r="AA2162" s="421" t="n"/>
      <c r="AB2162" s="421" t="n"/>
      <c r="AC2162" s="421" t="n"/>
      <c r="AD2162" s="421" t="n"/>
      <c r="AE2162" s="421" t="n"/>
      <c r="AF2162" s="421" t="n"/>
      <c r="AG2162" s="421" t="n"/>
      <c r="AH2162" s="421" t="n"/>
      <c r="AI2162" s="421" t="n"/>
      <c r="AJ2162" s="297" t="n"/>
      <c r="AK2162" s="297" t="n"/>
      <c r="AL2162" s="284" t="n"/>
      <c r="AM2162" s="297" t="n"/>
      <c r="AN2162" s="285" t="n"/>
      <c r="AO2162" s="297" t="n"/>
      <c r="AP2162" s="297" t="n"/>
      <c r="AQ2162" s="297" t="n"/>
      <c r="AR2162" s="297" t="n"/>
      <c r="AS2162" s="297" t="n"/>
      <c r="AT2162" s="285" t="n"/>
      <c r="AU2162" s="297" t="n"/>
      <c r="AV2162" s="297" t="n"/>
      <c r="AW2162" s="297" t="n"/>
      <c r="AX2162" s="297" t="n"/>
      <c r="AY2162" s="286" t="n"/>
      <c r="AZ2162" s="286" t="n"/>
      <c r="BA2162" s="287" t="n"/>
      <c r="BB2162" s="286" t="n"/>
      <c r="BC2162" s="286" t="n"/>
      <c r="BD2162" s="286" t="n"/>
      <c r="BE2162" s="286" t="n"/>
      <c r="BF2162" s="286" t="n"/>
      <c r="BG2162" s="286" t="n"/>
      <c r="BH2162" s="297" t="n"/>
      <c r="BI2162" s="297" t="n"/>
      <c r="BJ2162" s="297" t="n"/>
      <c r="BK2162" s="297" t="n"/>
      <c r="BL2162" s="297" t="n"/>
      <c r="BM2162" s="297" t="n"/>
      <c r="BN2162" s="297" t="n"/>
      <c r="BO2162" s="285" t="n"/>
      <c r="BP2162" s="297" t="n"/>
      <c r="BQ2162" s="297" t="n"/>
      <c r="BR2162" s="297" t="n"/>
      <c r="BS2162" s="297" t="n"/>
      <c r="BT2162" s="297" t="n"/>
      <c r="BU2162" s="297" t="n"/>
      <c r="BV2162" s="297" t="n"/>
      <c r="BW2162" s="288" t="n"/>
      <c r="BX2162" s="276">
        <f>SUM(IF(COUNTIF(MediaScorecard!CC2649, "*1.*"), 2, 0), IF(COUNTIF(MediaScorecard!CC2649, "*2.*"), 2, 0), IF(COUNTIF(MediaScorecard!CC2649, "*3.*"), 2, 0), IF(COUNTIF(MediaScorecard!CC2649, "*4.*"), 2, 0), IF(COUNTIF(MediaScorecard!CC2649, "*5.*"), 2, 0), IF(COUNTIF(MediaScorecard!CC2649, "*6.*"), 2, 0))</f>
        <v/>
      </c>
      <c r="BY2162" s="277">
        <f t="array" ref="BY2162">SUM(VALUE(AT2162),VALUE(AU2162),VALUE(AV2162),VALUE(AW2162),VALUE(AX2162),VALUE(AY2162),VALUE(AZ2162),VALUE(BB2162),VALUE(BC2162),VALUE(BD2162),VALUE(BE2162),VALUE(BF2162),VALUE(BG2162),VALUE(BH2162),VALUE(BI2162),VALUE(BJ2162),VALUE(BK2162),VALUE(BL2162),VALUE(BM2162),VALUE(BN2162),VALUE(BO2162),VALUE(BP2162),VALUE(BQ2162),VALUE(BR2162),VALUE(BS2162),VALUE(BT2162),VALUE(BU2162),VALUE(BV2162),VALUE(BW2162))</f>
        <v/>
      </c>
      <c r="BZ2162" s="307" t="n"/>
      <c r="CA2162" s="307" t="n"/>
      <c r="CB2162" s="307" t="n"/>
      <c r="CC2162" s="307" t="n"/>
      <c r="CD2162" s="307" t="n"/>
      <c r="CE2162" s="307" t="n"/>
      <c r="CF2162" s="307" t="n"/>
      <c r="CG2162" s="307" t="n"/>
      <c r="CH2162" s="307" t="n"/>
      <c r="CI2162" s="307" t="n"/>
      <c r="CJ2162" s="307" t="n"/>
      <c r="CK2162" s="307" t="n"/>
      <c r="CL2162" s="307" t="n"/>
      <c r="CM2162" s="307" t="n"/>
      <c r="CN2162" s="307" t="n"/>
      <c r="CO2162" s="307" t="n"/>
      <c r="CP2162" s="307" t="n"/>
      <c r="CQ2162" s="307" t="n"/>
      <c r="CR2162" s="279" t="n"/>
      <c r="CS2162" s="280" t="n"/>
      <c r="CT2162" s="421">
        <f>(IF(OR(MediaScorecard!BG2649="x", MediaScorecard!BH2649="x",MediaScorecard!BI2649="x",MediaScorecard!BJ2649="x",MediaScorecard!BK2649="x"),1, 2))</f>
        <v/>
      </c>
      <c r="CU2162" s="308" t="n"/>
      <c r="CV2162" s="308" t="n"/>
      <c r="CW2162" s="308" t="n"/>
      <c r="CX2162" s="309" t="n"/>
      <c r="CY2162" s="308" t="n"/>
      <c r="CZ2162" s="308" t="n"/>
      <c r="DA2162" s="308" t="n"/>
    </row>
    <row r="2163" ht="21" customHeight="1" s="590">
      <c r="A2163" s="421" t="n"/>
      <c r="B2163" s="270" t="n"/>
      <c r="C2163" s="269" t="n"/>
      <c r="D2163" s="267" t="n"/>
      <c r="E2163" s="267" t="n"/>
      <c r="F2163" s="268" t="n"/>
      <c r="G2163" s="421" t="n"/>
      <c r="H2163" s="269" t="n"/>
      <c r="I2163" s="421" t="n"/>
      <c r="J2163" s="421" t="n"/>
      <c r="K2163" s="421" t="n"/>
      <c r="L2163" s="421" t="n"/>
      <c r="M2163" s="421" t="n"/>
      <c r="N2163" s="421" t="n"/>
      <c r="O2163" s="421" t="n"/>
      <c r="P2163" s="421" t="n"/>
      <c r="Q2163" s="421" t="n"/>
      <c r="R2163" s="270" t="n"/>
      <c r="S2163" s="421" t="n"/>
      <c r="T2163" s="421" t="n"/>
      <c r="U2163" s="421" t="n"/>
      <c r="V2163" s="421" t="n"/>
      <c r="W2163" s="421" t="n"/>
      <c r="X2163" s="421" t="n"/>
      <c r="Y2163" s="421" t="n"/>
      <c r="Z2163" s="421" t="n"/>
      <c r="AA2163" s="421" t="n"/>
      <c r="AB2163" s="421" t="n"/>
      <c r="AC2163" s="421" t="n"/>
      <c r="AD2163" s="421" t="n"/>
      <c r="AE2163" s="421" t="n"/>
      <c r="AF2163" s="421" t="n"/>
      <c r="AG2163" s="421" t="n"/>
      <c r="AH2163" s="421" t="n"/>
      <c r="AI2163" s="421" t="n"/>
      <c r="AJ2163" s="297" t="n"/>
      <c r="AK2163" s="297" t="n"/>
      <c r="AL2163" s="284" t="n"/>
      <c r="AM2163" s="297" t="n"/>
      <c r="AN2163" s="285" t="n"/>
      <c r="AO2163" s="297" t="n"/>
      <c r="AP2163" s="297" t="n"/>
      <c r="AQ2163" s="297" t="n"/>
      <c r="AR2163" s="297" t="n"/>
      <c r="AS2163" s="297" t="n"/>
      <c r="AT2163" s="285" t="n"/>
      <c r="AU2163" s="297" t="n"/>
      <c r="AV2163" s="297" t="n"/>
      <c r="AW2163" s="297" t="n"/>
      <c r="AX2163" s="297" t="n"/>
      <c r="AY2163" s="286" t="n"/>
      <c r="AZ2163" s="286" t="n"/>
      <c r="BA2163" s="287" t="n"/>
      <c r="BB2163" s="286" t="n"/>
      <c r="BC2163" s="286" t="n"/>
      <c r="BD2163" s="286" t="n"/>
      <c r="BE2163" s="286" t="n"/>
      <c r="BF2163" s="286" t="n"/>
      <c r="BG2163" s="286" t="n"/>
      <c r="BH2163" s="297" t="n"/>
      <c r="BI2163" s="297" t="n"/>
      <c r="BJ2163" s="297" t="n"/>
      <c r="BK2163" s="297" t="n"/>
      <c r="BL2163" s="297" t="n"/>
      <c r="BM2163" s="297" t="n"/>
      <c r="BN2163" s="297" t="n"/>
      <c r="BO2163" s="285" t="n"/>
      <c r="BP2163" s="297" t="n"/>
      <c r="BQ2163" s="297" t="n"/>
      <c r="BR2163" s="297" t="n"/>
      <c r="BS2163" s="297" t="n"/>
      <c r="BT2163" s="297" t="n"/>
      <c r="BU2163" s="297" t="n"/>
      <c r="BV2163" s="297" t="n"/>
      <c r="BW2163" s="288" t="n"/>
      <c r="BX2163" s="276">
        <f>SUM(IF(COUNTIF(MediaScorecard!CC2650, "*1.*"), 2, 0), IF(COUNTIF(MediaScorecard!CC2650, "*2.*"), 2, 0), IF(COUNTIF(MediaScorecard!CC2650, "*3.*"), 2, 0), IF(COUNTIF(MediaScorecard!CC2650, "*4.*"), 2, 0), IF(COUNTIF(MediaScorecard!CC2650, "*5.*"), 2, 0), IF(COUNTIF(MediaScorecard!CC2650, "*6.*"), 2, 0))</f>
        <v/>
      </c>
      <c r="BY2163" s="277">
        <f t="array" ref="BY2163">SUM(VALUE(AT2163),VALUE(AU2163),VALUE(AV2163),VALUE(AW2163),VALUE(AX2163),VALUE(AY2163),VALUE(AZ2163),VALUE(BB2163),VALUE(BC2163),VALUE(BD2163),VALUE(BE2163),VALUE(BF2163),VALUE(BG2163),VALUE(BH2163),VALUE(BI2163),VALUE(BJ2163),VALUE(BK2163),VALUE(BL2163),VALUE(BM2163),VALUE(BN2163),VALUE(BO2163),VALUE(BP2163),VALUE(BQ2163),VALUE(BR2163),VALUE(BS2163),VALUE(BT2163),VALUE(BU2163),VALUE(BV2163),VALUE(BW2163))</f>
        <v/>
      </c>
      <c r="BZ2163" s="307" t="n"/>
      <c r="CA2163" s="307" t="n"/>
      <c r="CB2163" s="307" t="n"/>
      <c r="CC2163" s="307" t="n"/>
      <c r="CD2163" s="307" t="n"/>
      <c r="CE2163" s="307" t="n"/>
      <c r="CF2163" s="307" t="n"/>
      <c r="CG2163" s="307" t="n"/>
      <c r="CH2163" s="307" t="n"/>
      <c r="CI2163" s="307" t="n"/>
      <c r="CJ2163" s="307" t="n"/>
      <c r="CK2163" s="307" t="n"/>
      <c r="CL2163" s="307" t="n"/>
      <c r="CM2163" s="307" t="n"/>
      <c r="CN2163" s="307" t="n"/>
      <c r="CO2163" s="307" t="n"/>
      <c r="CP2163" s="307" t="n"/>
      <c r="CQ2163" s="307" t="n"/>
      <c r="CR2163" s="279" t="n"/>
      <c r="CS2163" s="280" t="n"/>
      <c r="CT2163" s="421">
        <f>(IF(OR(MediaScorecard!BG2650="x", MediaScorecard!BH2650="x",MediaScorecard!BI2650="x",MediaScorecard!BJ2650="x",MediaScorecard!BK2650="x"),1, 2))</f>
        <v/>
      </c>
      <c r="CU2163" s="308" t="n"/>
      <c r="CV2163" s="308" t="n"/>
      <c r="CW2163" s="308" t="n"/>
      <c r="CX2163" s="309" t="n"/>
      <c r="CY2163" s="308" t="n"/>
      <c r="CZ2163" s="308" t="n"/>
      <c r="DA2163" s="308" t="n"/>
    </row>
    <row r="2164" ht="21" customHeight="1" s="590">
      <c r="A2164" s="421" t="n"/>
      <c r="B2164" s="270" t="n"/>
      <c r="C2164" s="269" t="n"/>
      <c r="D2164" s="267" t="n"/>
      <c r="E2164" s="267" t="n"/>
      <c r="F2164" s="268" t="n"/>
      <c r="G2164" s="421" t="n"/>
      <c r="H2164" s="269" t="n"/>
      <c r="I2164" s="421" t="n"/>
      <c r="J2164" s="421" t="n"/>
      <c r="K2164" s="421" t="n"/>
      <c r="L2164" s="421" t="n"/>
      <c r="M2164" s="421" t="n"/>
      <c r="N2164" s="421" t="n"/>
      <c r="O2164" s="421" t="n"/>
      <c r="P2164" s="421" t="n"/>
      <c r="Q2164" s="421" t="n"/>
      <c r="R2164" s="270" t="n"/>
      <c r="S2164" s="421" t="n"/>
      <c r="T2164" s="421" t="n"/>
      <c r="U2164" s="421" t="n"/>
      <c r="V2164" s="421" t="n"/>
      <c r="W2164" s="421" t="n"/>
      <c r="X2164" s="421" t="n"/>
      <c r="Y2164" s="421" t="n"/>
      <c r="Z2164" s="421" t="n"/>
      <c r="AA2164" s="421" t="n"/>
      <c r="AB2164" s="421" t="n"/>
      <c r="AC2164" s="421" t="n"/>
      <c r="AD2164" s="421" t="n"/>
      <c r="AE2164" s="421" t="n"/>
      <c r="AF2164" s="421" t="n"/>
      <c r="AG2164" s="421" t="n"/>
      <c r="AH2164" s="421" t="n"/>
      <c r="AI2164" s="421" t="n"/>
      <c r="AJ2164" s="297" t="n"/>
      <c r="AK2164" s="297" t="n"/>
      <c r="AL2164" s="284" t="n"/>
      <c r="AM2164" s="297" t="n"/>
      <c r="AN2164" s="285" t="n"/>
      <c r="AO2164" s="297" t="n"/>
      <c r="AP2164" s="297" t="n"/>
      <c r="AQ2164" s="297" t="n"/>
      <c r="AR2164" s="297" t="n"/>
      <c r="AS2164" s="297" t="n"/>
      <c r="AT2164" s="285" t="n"/>
      <c r="AU2164" s="297" t="n"/>
      <c r="AV2164" s="297" t="n"/>
      <c r="AW2164" s="297" t="n"/>
      <c r="AX2164" s="297" t="n"/>
      <c r="AY2164" s="286" t="n"/>
      <c r="AZ2164" s="286" t="n"/>
      <c r="BA2164" s="287" t="n"/>
      <c r="BB2164" s="286" t="n"/>
      <c r="BC2164" s="286" t="n"/>
      <c r="BD2164" s="286" t="n"/>
      <c r="BE2164" s="286" t="n"/>
      <c r="BF2164" s="286" t="n"/>
      <c r="BG2164" s="286" t="n"/>
      <c r="BH2164" s="297" t="n"/>
      <c r="BI2164" s="297" t="n"/>
      <c r="BJ2164" s="297" t="n"/>
      <c r="BK2164" s="297" t="n"/>
      <c r="BL2164" s="297" t="n"/>
      <c r="BM2164" s="297" t="n"/>
      <c r="BN2164" s="297" t="n"/>
      <c r="BO2164" s="285" t="n"/>
      <c r="BP2164" s="297" t="n"/>
      <c r="BQ2164" s="297" t="n"/>
      <c r="BR2164" s="297" t="n"/>
      <c r="BS2164" s="297" t="n"/>
      <c r="BT2164" s="297" t="n"/>
      <c r="BU2164" s="297" t="n"/>
      <c r="BV2164" s="297" t="n"/>
      <c r="BW2164" s="288" t="n"/>
      <c r="BX2164" s="276">
        <f>SUM(IF(COUNTIF(MediaScorecard!CC2651, "*1.*"), 2, 0), IF(COUNTIF(MediaScorecard!CC2651, "*2.*"), 2, 0), IF(COUNTIF(MediaScorecard!CC2651, "*3.*"), 2, 0), IF(COUNTIF(MediaScorecard!CC2651, "*4.*"), 2, 0), IF(COUNTIF(MediaScorecard!CC2651, "*5.*"), 2, 0), IF(COUNTIF(MediaScorecard!CC2651, "*6.*"), 2, 0))</f>
        <v/>
      </c>
      <c r="BY2164" s="277">
        <f t="array" ref="BY2164">SUM(VALUE(AT2164),VALUE(AU2164),VALUE(AV2164),VALUE(AW2164),VALUE(AX2164),VALUE(AY2164),VALUE(AZ2164),VALUE(BB2164),VALUE(BC2164),VALUE(BD2164),VALUE(BE2164),VALUE(BF2164),VALUE(BG2164),VALUE(BH2164),VALUE(BI2164),VALUE(BJ2164),VALUE(BK2164),VALUE(BL2164),VALUE(BM2164),VALUE(BN2164),VALUE(BO2164),VALUE(BP2164),VALUE(BQ2164),VALUE(BR2164),VALUE(BS2164),VALUE(BT2164),VALUE(BU2164),VALUE(BV2164),VALUE(BW2164))</f>
        <v/>
      </c>
      <c r="BZ2164" s="307" t="n"/>
      <c r="CA2164" s="307" t="n"/>
      <c r="CB2164" s="307" t="n"/>
      <c r="CC2164" s="307" t="n"/>
      <c r="CD2164" s="307" t="n"/>
      <c r="CE2164" s="307" t="n"/>
      <c r="CF2164" s="307" t="n"/>
      <c r="CG2164" s="307" t="n"/>
      <c r="CH2164" s="307" t="n"/>
      <c r="CI2164" s="307" t="n"/>
      <c r="CJ2164" s="307" t="n"/>
      <c r="CK2164" s="307" t="n"/>
      <c r="CL2164" s="307" t="n"/>
      <c r="CM2164" s="307" t="n"/>
      <c r="CN2164" s="307" t="n"/>
      <c r="CO2164" s="307" t="n"/>
      <c r="CP2164" s="307" t="n"/>
      <c r="CQ2164" s="307" t="n"/>
      <c r="CR2164" s="279" t="n"/>
      <c r="CS2164" s="280" t="n"/>
      <c r="CT2164" s="421">
        <f>(IF(OR(MediaScorecard!BG2651="x", MediaScorecard!BH2651="x",MediaScorecard!BI2651="x",MediaScorecard!BJ2651="x",MediaScorecard!BK2651="x"),1, 2))</f>
        <v/>
      </c>
      <c r="CU2164" s="308" t="n"/>
      <c r="CV2164" s="308" t="n"/>
      <c r="CW2164" s="308" t="n"/>
      <c r="CX2164" s="309" t="n"/>
      <c r="CY2164" s="308" t="n"/>
      <c r="CZ2164" s="308" t="n"/>
      <c r="DA2164" s="308" t="n"/>
    </row>
    <row r="2165" ht="21" customHeight="1" s="590">
      <c r="A2165" s="421" t="n"/>
      <c r="B2165" s="270" t="n"/>
      <c r="C2165" s="269" t="n"/>
      <c r="D2165" s="267" t="n"/>
      <c r="E2165" s="267" t="n"/>
      <c r="F2165" s="268" t="n"/>
      <c r="G2165" s="421" t="n"/>
      <c r="H2165" s="269" t="n"/>
      <c r="I2165" s="421" t="n"/>
      <c r="J2165" s="421" t="n"/>
      <c r="K2165" s="421" t="n"/>
      <c r="L2165" s="421" t="n"/>
      <c r="M2165" s="421" t="n"/>
      <c r="N2165" s="421" t="n"/>
      <c r="O2165" s="421" t="n"/>
      <c r="P2165" s="421" t="n"/>
      <c r="Q2165" s="421" t="n"/>
      <c r="R2165" s="270" t="n"/>
      <c r="S2165" s="421" t="n"/>
      <c r="T2165" s="421" t="n"/>
      <c r="U2165" s="421" t="n"/>
      <c r="V2165" s="421" t="n"/>
      <c r="W2165" s="421" t="n"/>
      <c r="X2165" s="421" t="n"/>
      <c r="Y2165" s="421" t="n"/>
      <c r="Z2165" s="421" t="n"/>
      <c r="AA2165" s="421" t="n"/>
      <c r="AB2165" s="421" t="n"/>
      <c r="AC2165" s="421" t="n"/>
      <c r="AD2165" s="421" t="n"/>
      <c r="AE2165" s="421" t="n"/>
      <c r="AF2165" s="421" t="n"/>
      <c r="AG2165" s="421" t="n"/>
      <c r="AH2165" s="421" t="n"/>
      <c r="AI2165" s="421" t="n"/>
      <c r="AJ2165" s="297" t="n"/>
      <c r="AK2165" s="297" t="n"/>
      <c r="AL2165" s="284" t="n"/>
      <c r="AM2165" s="297" t="n"/>
      <c r="AN2165" s="285" t="n"/>
      <c r="AO2165" s="297" t="n"/>
      <c r="AP2165" s="297" t="n"/>
      <c r="AQ2165" s="297" t="n"/>
      <c r="AR2165" s="297" t="n"/>
      <c r="AS2165" s="297" t="n"/>
      <c r="AT2165" s="285" t="n"/>
      <c r="AU2165" s="297" t="n"/>
      <c r="AV2165" s="297" t="n"/>
      <c r="AW2165" s="297" t="n"/>
      <c r="AX2165" s="297" t="n"/>
      <c r="AY2165" s="286" t="n"/>
      <c r="AZ2165" s="286" t="n"/>
      <c r="BA2165" s="287" t="n"/>
      <c r="BB2165" s="286" t="n"/>
      <c r="BC2165" s="286" t="n"/>
      <c r="BD2165" s="286" t="n"/>
      <c r="BE2165" s="286" t="n"/>
      <c r="BF2165" s="286" t="n"/>
      <c r="BG2165" s="286" t="n"/>
      <c r="BH2165" s="297" t="n"/>
      <c r="BI2165" s="297" t="n"/>
      <c r="BJ2165" s="297" t="n"/>
      <c r="BK2165" s="297" t="n"/>
      <c r="BL2165" s="297" t="n"/>
      <c r="BM2165" s="297" t="n"/>
      <c r="BN2165" s="297" t="n"/>
      <c r="BO2165" s="285" t="n"/>
      <c r="BP2165" s="297" t="n"/>
      <c r="BQ2165" s="297" t="n"/>
      <c r="BR2165" s="297" t="n"/>
      <c r="BS2165" s="297" t="n"/>
      <c r="BT2165" s="297" t="n"/>
      <c r="BU2165" s="297" t="n"/>
      <c r="BV2165" s="297" t="n"/>
      <c r="BW2165" s="288" t="n"/>
      <c r="BX2165" s="276">
        <f>SUM(IF(COUNTIF(MediaScorecard!CC2652, "*1.*"), 2, 0), IF(COUNTIF(MediaScorecard!CC2652, "*2.*"), 2, 0), IF(COUNTIF(MediaScorecard!CC2652, "*3.*"), 2, 0), IF(COUNTIF(MediaScorecard!CC2652, "*4.*"), 2, 0), IF(COUNTIF(MediaScorecard!CC2652, "*5.*"), 2, 0), IF(COUNTIF(MediaScorecard!CC2652, "*6.*"), 2, 0))</f>
        <v/>
      </c>
      <c r="BY2165" s="277">
        <f t="array" ref="BY2165">SUM(VALUE(AT2165),VALUE(AU2165),VALUE(AV2165),VALUE(AW2165),VALUE(AX2165),VALUE(AY2165),VALUE(AZ2165),VALUE(BB2165),VALUE(BC2165),VALUE(BD2165),VALUE(BE2165),VALUE(BF2165),VALUE(BG2165),VALUE(BH2165),VALUE(BI2165),VALUE(BJ2165),VALUE(BK2165),VALUE(BL2165),VALUE(BM2165),VALUE(BN2165),VALUE(BO2165),VALUE(BP2165),VALUE(BQ2165),VALUE(BR2165),VALUE(BS2165),VALUE(BT2165),VALUE(BU2165),VALUE(BV2165),VALUE(BW2165))</f>
        <v/>
      </c>
      <c r="BZ2165" s="307" t="n"/>
      <c r="CA2165" s="307" t="n"/>
      <c r="CB2165" s="307" t="n"/>
      <c r="CC2165" s="307" t="n"/>
      <c r="CD2165" s="307" t="n"/>
      <c r="CE2165" s="307" t="n"/>
      <c r="CF2165" s="307" t="n"/>
      <c r="CG2165" s="307" t="n"/>
      <c r="CH2165" s="307" t="n"/>
      <c r="CI2165" s="307" t="n"/>
      <c r="CJ2165" s="307" t="n"/>
      <c r="CK2165" s="307" t="n"/>
      <c r="CL2165" s="307" t="n"/>
      <c r="CM2165" s="307" t="n"/>
      <c r="CN2165" s="307" t="n"/>
      <c r="CO2165" s="307" t="n"/>
      <c r="CP2165" s="307" t="n"/>
      <c r="CQ2165" s="307" t="n"/>
      <c r="CR2165" s="279" t="n"/>
      <c r="CS2165" s="280" t="n"/>
      <c r="CT2165" s="421">
        <f>(IF(OR(MediaScorecard!BG2652="x", MediaScorecard!BH2652="x",MediaScorecard!BI2652="x",MediaScorecard!BJ2652="x",MediaScorecard!BK2652="x"),1, 2))</f>
        <v/>
      </c>
      <c r="CU2165" s="308" t="n"/>
      <c r="CV2165" s="308" t="n"/>
      <c r="CW2165" s="308" t="n"/>
      <c r="CX2165" s="309" t="n"/>
      <c r="CY2165" s="308" t="n"/>
      <c r="CZ2165" s="308" t="n"/>
      <c r="DA2165" s="308" t="n"/>
    </row>
    <row r="2166" ht="21" customHeight="1" s="590">
      <c r="A2166" s="421" t="n"/>
      <c r="B2166" s="270" t="n"/>
      <c r="C2166" s="269" t="n"/>
      <c r="D2166" s="267" t="n"/>
      <c r="E2166" s="267" t="n"/>
      <c r="F2166" s="268" t="n"/>
      <c r="G2166" s="421" t="n"/>
      <c r="H2166" s="269" t="n"/>
      <c r="I2166" s="421" t="n"/>
      <c r="J2166" s="421" t="n"/>
      <c r="K2166" s="421" t="n"/>
      <c r="L2166" s="421" t="n"/>
      <c r="M2166" s="421" t="n"/>
      <c r="N2166" s="421" t="n"/>
      <c r="O2166" s="421" t="n"/>
      <c r="P2166" s="421" t="n"/>
      <c r="Q2166" s="421" t="n"/>
      <c r="R2166" s="270" t="n"/>
      <c r="S2166" s="421" t="n"/>
      <c r="T2166" s="421" t="n"/>
      <c r="U2166" s="421" t="n"/>
      <c r="V2166" s="421" t="n"/>
      <c r="W2166" s="421" t="n"/>
      <c r="X2166" s="421" t="n"/>
      <c r="Y2166" s="421" t="n"/>
      <c r="Z2166" s="421" t="n"/>
      <c r="AA2166" s="421" t="n"/>
      <c r="AB2166" s="421" t="n"/>
      <c r="AC2166" s="421" t="n"/>
      <c r="AD2166" s="421" t="n"/>
      <c r="AE2166" s="421" t="n"/>
      <c r="AF2166" s="421" t="n"/>
      <c r="AG2166" s="421" t="n"/>
      <c r="AH2166" s="421" t="n"/>
      <c r="AI2166" s="421" t="n"/>
      <c r="AJ2166" s="297" t="n"/>
      <c r="AK2166" s="297" t="n"/>
      <c r="AL2166" s="284" t="n"/>
      <c r="AM2166" s="297" t="n"/>
      <c r="AN2166" s="285" t="n"/>
      <c r="AO2166" s="297" t="n"/>
      <c r="AP2166" s="297" t="n"/>
      <c r="AQ2166" s="297" t="n"/>
      <c r="AR2166" s="297" t="n"/>
      <c r="AS2166" s="297" t="n"/>
      <c r="AT2166" s="285" t="n"/>
      <c r="AU2166" s="297" t="n"/>
      <c r="AV2166" s="297" t="n"/>
      <c r="AW2166" s="297" t="n"/>
      <c r="AX2166" s="297" t="n"/>
      <c r="AY2166" s="286" t="n"/>
      <c r="AZ2166" s="286" t="n"/>
      <c r="BA2166" s="287" t="n"/>
      <c r="BB2166" s="286" t="n"/>
      <c r="BC2166" s="286" t="n"/>
      <c r="BD2166" s="286" t="n"/>
      <c r="BE2166" s="286" t="n"/>
      <c r="BF2166" s="286" t="n"/>
      <c r="BG2166" s="286" t="n"/>
      <c r="BH2166" s="297" t="n"/>
      <c r="BI2166" s="297" t="n"/>
      <c r="BJ2166" s="297" t="n"/>
      <c r="BK2166" s="297" t="n"/>
      <c r="BL2166" s="297" t="n"/>
      <c r="BM2166" s="297" t="n"/>
      <c r="BN2166" s="297" t="n"/>
      <c r="BO2166" s="285" t="n"/>
      <c r="BP2166" s="297" t="n"/>
      <c r="BQ2166" s="297" t="n"/>
      <c r="BR2166" s="297" t="n"/>
      <c r="BS2166" s="297" t="n"/>
      <c r="BT2166" s="297" t="n"/>
      <c r="BU2166" s="297" t="n"/>
      <c r="BV2166" s="297" t="n"/>
      <c r="BW2166" s="288" t="n"/>
      <c r="BX2166" s="276">
        <f>SUM(IF(COUNTIF(MediaScorecard!CC2653, "*1.*"), 2, 0), IF(COUNTIF(MediaScorecard!CC2653, "*2.*"), 2, 0), IF(COUNTIF(MediaScorecard!CC2653, "*3.*"), 2, 0), IF(COUNTIF(MediaScorecard!CC2653, "*4.*"), 2, 0), IF(COUNTIF(MediaScorecard!CC2653, "*5.*"), 2, 0), IF(COUNTIF(MediaScorecard!CC2653, "*6.*"), 2, 0))</f>
        <v/>
      </c>
      <c r="BY2166" s="277">
        <f t="array" ref="BY2166">SUM(VALUE(AT2166),VALUE(AU2166),VALUE(AV2166),VALUE(AW2166),VALUE(AX2166),VALUE(AY2166),VALUE(AZ2166),VALUE(BB2166),VALUE(BC2166),VALUE(BD2166),VALUE(BE2166),VALUE(BF2166),VALUE(BG2166),VALUE(BH2166),VALUE(BI2166),VALUE(BJ2166),VALUE(BK2166),VALUE(BL2166),VALUE(BM2166),VALUE(BN2166),VALUE(BO2166),VALUE(BP2166),VALUE(BQ2166),VALUE(BR2166),VALUE(BS2166),VALUE(BT2166),VALUE(BU2166),VALUE(BV2166),VALUE(BW2166))</f>
        <v/>
      </c>
      <c r="BZ2166" s="307" t="n"/>
      <c r="CA2166" s="307" t="n"/>
      <c r="CB2166" s="307" t="n"/>
      <c r="CC2166" s="307" t="n"/>
      <c r="CD2166" s="307" t="n"/>
      <c r="CE2166" s="307" t="n"/>
      <c r="CF2166" s="307" t="n"/>
      <c r="CG2166" s="307" t="n"/>
      <c r="CH2166" s="307" t="n"/>
      <c r="CI2166" s="307" t="n"/>
      <c r="CJ2166" s="307" t="n"/>
      <c r="CK2166" s="307" t="n"/>
      <c r="CL2166" s="307" t="n"/>
      <c r="CM2166" s="307" t="n"/>
      <c r="CN2166" s="307" t="n"/>
      <c r="CO2166" s="307" t="n"/>
      <c r="CP2166" s="307" t="n"/>
      <c r="CQ2166" s="307" t="n"/>
      <c r="CR2166" s="279" t="n"/>
      <c r="CS2166" s="280" t="n"/>
      <c r="CT2166" s="421">
        <f>(IF(OR(MediaScorecard!BG2653="x", MediaScorecard!BH2653="x",MediaScorecard!BI2653="x",MediaScorecard!BJ2653="x",MediaScorecard!BK2653="x"),1, 2))</f>
        <v/>
      </c>
      <c r="CU2166" s="308" t="n"/>
      <c r="CV2166" s="308" t="n"/>
      <c r="CW2166" s="308" t="n"/>
      <c r="CX2166" s="309" t="n"/>
      <c r="CY2166" s="308" t="n"/>
      <c r="CZ2166" s="308" t="n"/>
      <c r="DA2166" s="308" t="n"/>
    </row>
    <row r="2167" ht="21" customHeight="1" s="590">
      <c r="A2167" s="421" t="n"/>
      <c r="B2167" s="270" t="n"/>
      <c r="C2167" s="269" t="n"/>
      <c r="D2167" s="267" t="n"/>
      <c r="E2167" s="267" t="n"/>
      <c r="F2167" s="268" t="n"/>
      <c r="G2167" s="421" t="n"/>
      <c r="H2167" s="269" t="n"/>
      <c r="I2167" s="421" t="n"/>
      <c r="J2167" s="421" t="n"/>
      <c r="K2167" s="421" t="n"/>
      <c r="L2167" s="421" t="n"/>
      <c r="M2167" s="421" t="n"/>
      <c r="N2167" s="421" t="n"/>
      <c r="O2167" s="421" t="n"/>
      <c r="P2167" s="421" t="n"/>
      <c r="Q2167" s="421" t="n"/>
      <c r="R2167" s="270" t="n"/>
      <c r="S2167" s="421" t="n"/>
      <c r="T2167" s="421" t="n"/>
      <c r="U2167" s="421" t="n"/>
      <c r="V2167" s="421" t="n"/>
      <c r="W2167" s="421" t="n"/>
      <c r="X2167" s="421" t="n"/>
      <c r="Y2167" s="421" t="n"/>
      <c r="Z2167" s="421" t="n"/>
      <c r="AA2167" s="421" t="n"/>
      <c r="AB2167" s="421" t="n"/>
      <c r="AC2167" s="421" t="n"/>
      <c r="AD2167" s="421" t="n"/>
      <c r="AE2167" s="421" t="n"/>
      <c r="AF2167" s="421" t="n"/>
      <c r="AG2167" s="421" t="n"/>
      <c r="AH2167" s="421" t="n"/>
      <c r="AI2167" s="421" t="n"/>
      <c r="AJ2167" s="297" t="n"/>
      <c r="AK2167" s="297" t="n"/>
      <c r="AL2167" s="284" t="n"/>
      <c r="AM2167" s="297" t="n"/>
      <c r="AN2167" s="285" t="n"/>
      <c r="AO2167" s="297" t="n"/>
      <c r="AP2167" s="297" t="n"/>
      <c r="AQ2167" s="297" t="n"/>
      <c r="AR2167" s="297" t="n"/>
      <c r="AS2167" s="297" t="n"/>
      <c r="AT2167" s="285" t="n"/>
      <c r="AU2167" s="297" t="n"/>
      <c r="AV2167" s="297" t="n"/>
      <c r="AW2167" s="297" t="n"/>
      <c r="AX2167" s="297" t="n"/>
      <c r="AY2167" s="286" t="n"/>
      <c r="AZ2167" s="286" t="n"/>
      <c r="BA2167" s="287" t="n"/>
      <c r="BB2167" s="286" t="n"/>
      <c r="BC2167" s="286" t="n"/>
      <c r="BD2167" s="286" t="n"/>
      <c r="BE2167" s="286" t="n"/>
      <c r="BF2167" s="286" t="n"/>
      <c r="BG2167" s="286" t="n"/>
      <c r="BH2167" s="297" t="n"/>
      <c r="BI2167" s="297" t="n"/>
      <c r="BJ2167" s="297" t="n"/>
      <c r="BK2167" s="297" t="n"/>
      <c r="BL2167" s="297" t="n"/>
      <c r="BM2167" s="297" t="n"/>
      <c r="BN2167" s="297" t="n"/>
      <c r="BO2167" s="285" t="n"/>
      <c r="BP2167" s="297" t="n"/>
      <c r="BQ2167" s="297" t="n"/>
      <c r="BR2167" s="297" t="n"/>
      <c r="BS2167" s="297" t="n"/>
      <c r="BT2167" s="297" t="n"/>
      <c r="BU2167" s="297" t="n"/>
      <c r="BV2167" s="297" t="n"/>
      <c r="BW2167" s="288" t="n"/>
      <c r="BX2167" s="276">
        <f>SUM(IF(COUNTIF(MediaScorecard!CC2654, "*1.*"), 2, 0), IF(COUNTIF(MediaScorecard!CC2654, "*2.*"), 2, 0), IF(COUNTIF(MediaScorecard!CC2654, "*3.*"), 2, 0), IF(COUNTIF(MediaScorecard!CC2654, "*4.*"), 2, 0), IF(COUNTIF(MediaScorecard!CC2654, "*5.*"), 2, 0), IF(COUNTIF(MediaScorecard!CC2654, "*6.*"), 2, 0))</f>
        <v/>
      </c>
      <c r="BY2167" s="277">
        <f t="array" ref="BY2167">SUM(VALUE(AT2167),VALUE(AU2167),VALUE(AV2167),VALUE(AW2167),VALUE(AX2167),VALUE(AY2167),VALUE(AZ2167),VALUE(BB2167),VALUE(BC2167),VALUE(BD2167),VALUE(BE2167),VALUE(BF2167),VALUE(BG2167),VALUE(BH2167),VALUE(BI2167),VALUE(BJ2167),VALUE(BK2167),VALUE(BL2167),VALUE(BM2167),VALUE(BN2167),VALUE(BO2167),VALUE(BP2167),VALUE(BQ2167),VALUE(BR2167),VALUE(BS2167),VALUE(BT2167),VALUE(BU2167),VALUE(BV2167),VALUE(BW2167))</f>
        <v/>
      </c>
      <c r="BZ2167" s="307" t="n"/>
      <c r="CA2167" s="307" t="n"/>
      <c r="CB2167" s="307" t="n"/>
      <c r="CC2167" s="307" t="n"/>
      <c r="CD2167" s="307" t="n"/>
      <c r="CE2167" s="307" t="n"/>
      <c r="CF2167" s="307" t="n"/>
      <c r="CG2167" s="307" t="n"/>
      <c r="CH2167" s="307" t="n"/>
      <c r="CI2167" s="307" t="n"/>
      <c r="CJ2167" s="307" t="n"/>
      <c r="CK2167" s="307" t="n"/>
      <c r="CL2167" s="307" t="n"/>
      <c r="CM2167" s="307" t="n"/>
      <c r="CN2167" s="307" t="n"/>
      <c r="CO2167" s="307" t="n"/>
      <c r="CP2167" s="307" t="n"/>
      <c r="CQ2167" s="307" t="n"/>
      <c r="CR2167" s="279" t="n"/>
      <c r="CS2167" s="280" t="n"/>
      <c r="CT2167" s="421">
        <f>(IF(OR(MediaScorecard!BG2654="x", MediaScorecard!BH2654="x",MediaScorecard!BI2654="x",MediaScorecard!BJ2654="x",MediaScorecard!BK2654="x"),1, 2))</f>
        <v/>
      </c>
      <c r="CU2167" s="308" t="n"/>
      <c r="CV2167" s="308" t="n"/>
      <c r="CW2167" s="308" t="n"/>
      <c r="CX2167" s="309" t="n"/>
      <c r="CY2167" s="308" t="n"/>
      <c r="CZ2167" s="308" t="n"/>
      <c r="DA2167" s="308" t="n"/>
    </row>
    <row r="2168" ht="21" customHeight="1" s="590">
      <c r="A2168" s="421" t="n"/>
      <c r="B2168" s="270" t="n"/>
      <c r="C2168" s="269" t="n"/>
      <c r="D2168" s="267" t="n"/>
      <c r="E2168" s="267" t="n"/>
      <c r="F2168" s="268" t="n"/>
      <c r="G2168" s="421" t="n"/>
      <c r="H2168" s="269" t="n"/>
      <c r="I2168" s="421" t="n"/>
      <c r="J2168" s="421" t="n"/>
      <c r="K2168" s="421" t="n"/>
      <c r="L2168" s="421" t="n"/>
      <c r="M2168" s="421" t="n"/>
      <c r="N2168" s="421" t="n"/>
      <c r="O2168" s="421" t="n"/>
      <c r="P2168" s="421" t="n"/>
      <c r="Q2168" s="421" t="n"/>
      <c r="R2168" s="270" t="n"/>
      <c r="S2168" s="421" t="n"/>
      <c r="T2168" s="421" t="n"/>
      <c r="U2168" s="421" t="n"/>
      <c r="V2168" s="421" t="n"/>
      <c r="W2168" s="421" t="n"/>
      <c r="X2168" s="421" t="n"/>
      <c r="Y2168" s="421" t="n"/>
      <c r="Z2168" s="421" t="n"/>
      <c r="AA2168" s="421" t="n"/>
      <c r="AB2168" s="421" t="n"/>
      <c r="AC2168" s="421" t="n"/>
      <c r="AD2168" s="421" t="n"/>
      <c r="AE2168" s="421" t="n"/>
      <c r="AF2168" s="421" t="n"/>
      <c r="AG2168" s="421" t="n"/>
      <c r="AH2168" s="421" t="n"/>
      <c r="AI2168" s="421" t="n"/>
      <c r="AJ2168" s="297" t="n"/>
      <c r="AK2168" s="297" t="n"/>
      <c r="AL2168" s="284" t="n"/>
      <c r="AM2168" s="297" t="n"/>
      <c r="AN2168" s="285" t="n"/>
      <c r="AO2168" s="297" t="n"/>
      <c r="AP2168" s="297" t="n"/>
      <c r="AQ2168" s="297" t="n"/>
      <c r="AR2168" s="297" t="n"/>
      <c r="AS2168" s="297" t="n"/>
      <c r="AT2168" s="285" t="n"/>
      <c r="AU2168" s="297" t="n"/>
      <c r="AV2168" s="297" t="n"/>
      <c r="AW2168" s="297" t="n"/>
      <c r="AX2168" s="297" t="n"/>
      <c r="AY2168" s="286" t="n"/>
      <c r="AZ2168" s="286" t="n"/>
      <c r="BA2168" s="287" t="n"/>
      <c r="BB2168" s="286" t="n"/>
      <c r="BC2168" s="286" t="n"/>
      <c r="BD2168" s="286" t="n"/>
      <c r="BE2168" s="286" t="n"/>
      <c r="BF2168" s="286" t="n"/>
      <c r="BG2168" s="286" t="n"/>
      <c r="BH2168" s="297" t="n"/>
      <c r="BI2168" s="297" t="n"/>
      <c r="BJ2168" s="297" t="n"/>
      <c r="BK2168" s="297" t="n"/>
      <c r="BL2168" s="297" t="n"/>
      <c r="BM2168" s="297" t="n"/>
      <c r="BN2168" s="297" t="n"/>
      <c r="BO2168" s="285" t="n"/>
      <c r="BP2168" s="297" t="n"/>
      <c r="BQ2168" s="297" t="n"/>
      <c r="BR2168" s="297" t="n"/>
      <c r="BS2168" s="297" t="n"/>
      <c r="BT2168" s="297" t="n"/>
      <c r="BU2168" s="297" t="n"/>
      <c r="BV2168" s="297" t="n"/>
      <c r="BW2168" s="288" t="n"/>
      <c r="BX2168" s="276">
        <f>SUM(IF(COUNTIF(MediaScorecard!CC2655, "*1.*"), 2, 0), IF(COUNTIF(MediaScorecard!CC2655, "*2.*"), 2, 0), IF(COUNTIF(MediaScorecard!CC2655, "*3.*"), 2, 0), IF(COUNTIF(MediaScorecard!CC2655, "*4.*"), 2, 0), IF(COUNTIF(MediaScorecard!CC2655, "*5.*"), 2, 0), IF(COUNTIF(MediaScorecard!CC2655, "*6.*"), 2, 0))</f>
        <v/>
      </c>
      <c r="BY2168" s="277">
        <f t="array" ref="BY2168">SUM(VALUE(AT2168),VALUE(AU2168),VALUE(AV2168),VALUE(AW2168),VALUE(AX2168),VALUE(AY2168),VALUE(AZ2168),VALUE(BB2168),VALUE(BC2168),VALUE(BD2168),VALUE(BE2168),VALUE(BF2168),VALUE(BG2168),VALUE(BH2168),VALUE(BI2168),VALUE(BJ2168),VALUE(BK2168),VALUE(BL2168),VALUE(BM2168),VALUE(BN2168),VALUE(BO2168),VALUE(BP2168),VALUE(BQ2168),VALUE(BR2168),VALUE(BS2168),VALUE(BT2168),VALUE(BU2168),VALUE(BV2168),VALUE(BW2168))</f>
        <v/>
      </c>
      <c r="BZ2168" s="307" t="n"/>
      <c r="CA2168" s="307" t="n"/>
      <c r="CB2168" s="307" t="n"/>
      <c r="CC2168" s="307" t="n"/>
      <c r="CD2168" s="307" t="n"/>
      <c r="CE2168" s="307" t="n"/>
      <c r="CF2168" s="307" t="n"/>
      <c r="CG2168" s="307" t="n"/>
      <c r="CH2168" s="307" t="n"/>
      <c r="CI2168" s="307" t="n"/>
      <c r="CJ2168" s="307" t="n"/>
      <c r="CK2168" s="307" t="n"/>
      <c r="CL2168" s="307" t="n"/>
      <c r="CM2168" s="307" t="n"/>
      <c r="CN2168" s="307" t="n"/>
      <c r="CO2168" s="307" t="n"/>
      <c r="CP2168" s="307" t="n"/>
      <c r="CQ2168" s="307" t="n"/>
      <c r="CR2168" s="279" t="n"/>
      <c r="CS2168" s="280" t="n"/>
      <c r="CT2168" s="421">
        <f>(IF(OR(MediaScorecard!BG2655="x", MediaScorecard!BH2655="x",MediaScorecard!BI2655="x",MediaScorecard!BJ2655="x",MediaScorecard!BK2655="x"),1, 2))</f>
        <v/>
      </c>
      <c r="CU2168" s="308" t="n"/>
      <c r="CV2168" s="308" t="n"/>
      <c r="CW2168" s="308" t="n"/>
      <c r="CX2168" s="309" t="n"/>
      <c r="CY2168" s="308" t="n"/>
      <c r="CZ2168" s="308" t="n"/>
      <c r="DA2168" s="308" t="n"/>
    </row>
    <row r="2169" ht="21" customHeight="1" s="590">
      <c r="A2169" s="421" t="n"/>
      <c r="B2169" s="270" t="n"/>
      <c r="C2169" s="269" t="n"/>
      <c r="D2169" s="267" t="n"/>
      <c r="E2169" s="267" t="n"/>
      <c r="F2169" s="268" t="n"/>
      <c r="G2169" s="421" t="n"/>
      <c r="H2169" s="269" t="n"/>
      <c r="I2169" s="421" t="n"/>
      <c r="J2169" s="421" t="n"/>
      <c r="K2169" s="421" t="n"/>
      <c r="L2169" s="421" t="n"/>
      <c r="M2169" s="421" t="n"/>
      <c r="N2169" s="421" t="n"/>
      <c r="O2169" s="421" t="n"/>
      <c r="P2169" s="421" t="n"/>
      <c r="Q2169" s="421" t="n"/>
      <c r="R2169" s="270" t="n"/>
      <c r="S2169" s="421" t="n"/>
      <c r="T2169" s="421" t="n"/>
      <c r="U2169" s="421" t="n"/>
      <c r="V2169" s="421" t="n"/>
      <c r="W2169" s="421" t="n"/>
      <c r="X2169" s="421" t="n"/>
      <c r="Y2169" s="421" t="n"/>
      <c r="Z2169" s="421" t="n"/>
      <c r="AA2169" s="421" t="n"/>
      <c r="AB2169" s="421" t="n"/>
      <c r="AC2169" s="421" t="n"/>
      <c r="AD2169" s="421" t="n"/>
      <c r="AE2169" s="421" t="n"/>
      <c r="AF2169" s="421" t="n"/>
      <c r="AG2169" s="421" t="n"/>
      <c r="AH2169" s="421" t="n"/>
      <c r="AI2169" s="421" t="n"/>
      <c r="AJ2169" s="297" t="n"/>
      <c r="AK2169" s="297" t="n"/>
      <c r="AL2169" s="284" t="n"/>
      <c r="AM2169" s="297" t="n"/>
      <c r="AN2169" s="285" t="n"/>
      <c r="AO2169" s="297" t="n"/>
      <c r="AP2169" s="297" t="n"/>
      <c r="AQ2169" s="297" t="n"/>
      <c r="AR2169" s="297" t="n"/>
      <c r="AS2169" s="297" t="n"/>
      <c r="AT2169" s="285" t="n"/>
      <c r="AU2169" s="297" t="n"/>
      <c r="AV2169" s="297" t="n"/>
      <c r="AW2169" s="297" t="n"/>
      <c r="AX2169" s="297" t="n"/>
      <c r="AY2169" s="286" t="n"/>
      <c r="AZ2169" s="286" t="n"/>
      <c r="BA2169" s="287" t="n"/>
      <c r="BB2169" s="286" t="n"/>
      <c r="BC2169" s="286" t="n"/>
      <c r="BD2169" s="286" t="n"/>
      <c r="BE2169" s="286" t="n"/>
      <c r="BF2169" s="286" t="n"/>
      <c r="BG2169" s="286" t="n"/>
      <c r="BH2169" s="297" t="n"/>
      <c r="BI2169" s="297" t="n"/>
      <c r="BJ2169" s="297" t="n"/>
      <c r="BK2169" s="297" t="n"/>
      <c r="BL2169" s="297" t="n"/>
      <c r="BM2169" s="297" t="n"/>
      <c r="BN2169" s="297" t="n"/>
      <c r="BO2169" s="285" t="n"/>
      <c r="BP2169" s="297" t="n"/>
      <c r="BQ2169" s="297" t="n"/>
      <c r="BR2169" s="297" t="n"/>
      <c r="BS2169" s="297" t="n"/>
      <c r="BT2169" s="297" t="n"/>
      <c r="BU2169" s="297" t="n"/>
      <c r="BV2169" s="297" t="n"/>
      <c r="BW2169" s="288" t="n"/>
      <c r="BX2169" s="276">
        <f>SUM(IF(COUNTIF(MediaScorecard!CC2656, "*1.*"), 2, 0), IF(COUNTIF(MediaScorecard!CC2656, "*2.*"), 2, 0), IF(COUNTIF(MediaScorecard!CC2656, "*3.*"), 2, 0), IF(COUNTIF(MediaScorecard!CC2656, "*4.*"), 2, 0), IF(COUNTIF(MediaScorecard!CC2656, "*5.*"), 2, 0), IF(COUNTIF(MediaScorecard!CC2656, "*6.*"), 2, 0))</f>
        <v/>
      </c>
      <c r="BY2169" s="277">
        <f t="array" ref="BY2169">SUM(VALUE(AT2169),VALUE(AU2169),VALUE(AV2169),VALUE(AW2169),VALUE(AX2169),VALUE(AY2169),VALUE(AZ2169),VALUE(BB2169),VALUE(BC2169),VALUE(BD2169),VALUE(BE2169),VALUE(BF2169),VALUE(BG2169),VALUE(BH2169),VALUE(BI2169),VALUE(BJ2169),VALUE(BK2169),VALUE(BL2169),VALUE(BM2169),VALUE(BN2169),VALUE(BO2169),VALUE(BP2169),VALUE(BQ2169),VALUE(BR2169),VALUE(BS2169),VALUE(BT2169),VALUE(BU2169),VALUE(BV2169),VALUE(BW2169))</f>
        <v/>
      </c>
      <c r="BZ2169" s="307" t="n"/>
      <c r="CA2169" s="307" t="n"/>
      <c r="CB2169" s="307" t="n"/>
      <c r="CC2169" s="307" t="n"/>
      <c r="CD2169" s="307" t="n"/>
      <c r="CE2169" s="307" t="n"/>
      <c r="CF2169" s="307" t="n"/>
      <c r="CG2169" s="307" t="n"/>
      <c r="CH2169" s="307" t="n"/>
      <c r="CI2169" s="307" t="n"/>
      <c r="CJ2169" s="307" t="n"/>
      <c r="CK2169" s="307" t="n"/>
      <c r="CL2169" s="307" t="n"/>
      <c r="CM2169" s="307" t="n"/>
      <c r="CN2169" s="307" t="n"/>
      <c r="CO2169" s="307" t="n"/>
      <c r="CP2169" s="307" t="n"/>
      <c r="CQ2169" s="307" t="n"/>
      <c r="CR2169" s="279" t="n"/>
      <c r="CS2169" s="280" t="n"/>
      <c r="CT2169" s="421">
        <f>(IF(OR(MediaScorecard!BG2656="x", MediaScorecard!BH2656="x",MediaScorecard!BI2656="x",MediaScorecard!BJ2656="x",MediaScorecard!BK2656="x"),1, 2))</f>
        <v/>
      </c>
      <c r="CU2169" s="308" t="n"/>
      <c r="CV2169" s="308" t="n"/>
      <c r="CW2169" s="308" t="n"/>
      <c r="CX2169" s="309" t="n"/>
      <c r="CY2169" s="308" t="n"/>
      <c r="CZ2169" s="308" t="n"/>
      <c r="DA2169" s="308" t="n"/>
    </row>
    <row r="2170" ht="21" customHeight="1" s="590">
      <c r="A2170" s="421" t="n"/>
      <c r="B2170" s="270" t="n"/>
      <c r="C2170" s="269" t="n"/>
      <c r="D2170" s="267" t="n"/>
      <c r="E2170" s="267" t="n"/>
      <c r="F2170" s="268" t="n"/>
      <c r="G2170" s="421" t="n"/>
      <c r="H2170" s="269" t="n"/>
      <c r="I2170" s="421" t="n"/>
      <c r="J2170" s="421" t="n"/>
      <c r="K2170" s="421" t="n"/>
      <c r="L2170" s="421" t="n"/>
      <c r="M2170" s="421" t="n"/>
      <c r="N2170" s="421" t="n"/>
      <c r="O2170" s="421" t="n"/>
      <c r="P2170" s="421" t="n"/>
      <c r="Q2170" s="421" t="n"/>
      <c r="R2170" s="270" t="n"/>
      <c r="S2170" s="421" t="n"/>
      <c r="T2170" s="421" t="n"/>
      <c r="U2170" s="421" t="n"/>
      <c r="V2170" s="421" t="n"/>
      <c r="W2170" s="421" t="n"/>
      <c r="X2170" s="421" t="n"/>
      <c r="Y2170" s="421" t="n"/>
      <c r="Z2170" s="421" t="n"/>
      <c r="AA2170" s="421" t="n"/>
      <c r="AB2170" s="421" t="n"/>
      <c r="AC2170" s="421" t="n"/>
      <c r="AD2170" s="421" t="n"/>
      <c r="AE2170" s="421" t="n"/>
      <c r="AF2170" s="421" t="n"/>
      <c r="AG2170" s="421" t="n"/>
      <c r="AH2170" s="421" t="n"/>
      <c r="AI2170" s="421" t="n"/>
      <c r="AJ2170" s="297" t="n"/>
      <c r="AK2170" s="297" t="n"/>
      <c r="AL2170" s="284" t="n"/>
      <c r="AM2170" s="297" t="n"/>
      <c r="AN2170" s="285" t="n"/>
      <c r="AO2170" s="297" t="n"/>
      <c r="AP2170" s="297" t="n"/>
      <c r="AQ2170" s="297" t="n"/>
      <c r="AR2170" s="297" t="n"/>
      <c r="AS2170" s="297" t="n"/>
      <c r="AT2170" s="285" t="n"/>
      <c r="AU2170" s="297" t="n"/>
      <c r="AV2170" s="297" t="n"/>
      <c r="AW2170" s="297" t="n"/>
      <c r="AX2170" s="297" t="n"/>
      <c r="AY2170" s="286" t="n"/>
      <c r="AZ2170" s="286" t="n"/>
      <c r="BA2170" s="287" t="n"/>
      <c r="BB2170" s="286" t="n"/>
      <c r="BC2170" s="286" t="n"/>
      <c r="BD2170" s="286" t="n"/>
      <c r="BE2170" s="286" t="n"/>
      <c r="BF2170" s="286" t="n"/>
      <c r="BG2170" s="286" t="n"/>
      <c r="BH2170" s="297" t="n"/>
      <c r="BI2170" s="297" t="n"/>
      <c r="BJ2170" s="297" t="n"/>
      <c r="BK2170" s="297" t="n"/>
      <c r="BL2170" s="297" t="n"/>
      <c r="BM2170" s="297" t="n"/>
      <c r="BN2170" s="297" t="n"/>
      <c r="BO2170" s="285" t="n"/>
      <c r="BP2170" s="297" t="n"/>
      <c r="BQ2170" s="297" t="n"/>
      <c r="BR2170" s="297" t="n"/>
      <c r="BS2170" s="297" t="n"/>
      <c r="BT2170" s="297" t="n"/>
      <c r="BU2170" s="297" t="n"/>
      <c r="BV2170" s="297" t="n"/>
      <c r="BW2170" s="288" t="n"/>
      <c r="BX2170" s="276">
        <f>SUM(IF(COUNTIF(MediaScorecard!CC2657, "*1.*"), 2, 0), IF(COUNTIF(MediaScorecard!CC2657, "*2.*"), 2, 0), IF(COUNTIF(MediaScorecard!CC2657, "*3.*"), 2, 0), IF(COUNTIF(MediaScorecard!CC2657, "*4.*"), 2, 0), IF(COUNTIF(MediaScorecard!CC2657, "*5.*"), 2, 0), IF(COUNTIF(MediaScorecard!CC2657, "*6.*"), 2, 0))</f>
        <v/>
      </c>
      <c r="BY2170" s="277">
        <f t="array" ref="BY2170">SUM(VALUE(AT2170),VALUE(AU2170),VALUE(AV2170),VALUE(AW2170),VALUE(AX2170),VALUE(AY2170),VALUE(AZ2170),VALUE(BB2170),VALUE(BC2170),VALUE(BD2170),VALUE(BE2170),VALUE(BF2170),VALUE(BG2170),VALUE(BH2170),VALUE(BI2170),VALUE(BJ2170),VALUE(BK2170),VALUE(BL2170),VALUE(BM2170),VALUE(BN2170),VALUE(BO2170),VALUE(BP2170),VALUE(BQ2170),VALUE(BR2170),VALUE(BS2170),VALUE(BT2170),VALUE(BU2170),VALUE(BV2170),VALUE(BW2170))</f>
        <v/>
      </c>
      <c r="BZ2170" s="307" t="n"/>
      <c r="CA2170" s="307" t="n"/>
      <c r="CB2170" s="307" t="n"/>
      <c r="CC2170" s="307" t="n"/>
      <c r="CD2170" s="307" t="n"/>
      <c r="CE2170" s="307" t="n"/>
      <c r="CF2170" s="307" t="n"/>
      <c r="CG2170" s="307" t="n"/>
      <c r="CH2170" s="307" t="n"/>
      <c r="CI2170" s="307" t="n"/>
      <c r="CJ2170" s="307" t="n"/>
      <c r="CK2170" s="307" t="n"/>
      <c r="CL2170" s="307" t="n"/>
      <c r="CM2170" s="307" t="n"/>
      <c r="CN2170" s="307" t="n"/>
      <c r="CO2170" s="307" t="n"/>
      <c r="CP2170" s="307" t="n"/>
      <c r="CQ2170" s="307" t="n"/>
      <c r="CR2170" s="279" t="n"/>
      <c r="CS2170" s="280" t="n"/>
      <c r="CT2170" s="421">
        <f>(IF(OR(MediaScorecard!BG2657="x", MediaScorecard!BH2657="x",MediaScorecard!BI2657="x",MediaScorecard!BJ2657="x",MediaScorecard!BK2657="x"),1, 2))</f>
        <v/>
      </c>
      <c r="CU2170" s="308" t="n"/>
      <c r="CV2170" s="308" t="n"/>
      <c r="CW2170" s="308" t="n"/>
      <c r="CX2170" s="309" t="n"/>
      <c r="CY2170" s="308" t="n"/>
      <c r="CZ2170" s="308" t="n"/>
      <c r="DA2170" s="308" t="n"/>
    </row>
    <row r="2171" ht="21" customHeight="1" s="590">
      <c r="A2171" s="421" t="n"/>
      <c r="B2171" s="270" t="n"/>
      <c r="C2171" s="269" t="n"/>
      <c r="D2171" s="267" t="n"/>
      <c r="E2171" s="267" t="n"/>
      <c r="F2171" s="268" t="n"/>
      <c r="G2171" s="421" t="n"/>
      <c r="H2171" s="269" t="n"/>
      <c r="I2171" s="421" t="n"/>
      <c r="J2171" s="421" t="n"/>
      <c r="K2171" s="421" t="n"/>
      <c r="L2171" s="421" t="n"/>
      <c r="M2171" s="421" t="n"/>
      <c r="N2171" s="421" t="n"/>
      <c r="O2171" s="421" t="n"/>
      <c r="P2171" s="421" t="n"/>
      <c r="Q2171" s="421" t="n"/>
      <c r="R2171" s="270" t="n"/>
      <c r="S2171" s="421" t="n"/>
      <c r="T2171" s="421" t="n"/>
      <c r="U2171" s="421" t="n"/>
      <c r="V2171" s="421" t="n"/>
      <c r="W2171" s="421" t="n"/>
      <c r="X2171" s="421" t="n"/>
      <c r="Y2171" s="421" t="n"/>
      <c r="Z2171" s="421" t="n"/>
      <c r="AA2171" s="421" t="n"/>
      <c r="AB2171" s="421" t="n"/>
      <c r="AC2171" s="421" t="n"/>
      <c r="AD2171" s="421" t="n"/>
      <c r="AE2171" s="421" t="n"/>
      <c r="AF2171" s="421" t="n"/>
      <c r="AG2171" s="421" t="n"/>
      <c r="AH2171" s="421" t="n"/>
      <c r="AI2171" s="421" t="n"/>
      <c r="AJ2171" s="297" t="n"/>
      <c r="AK2171" s="297" t="n"/>
      <c r="AL2171" s="284" t="n"/>
      <c r="AM2171" s="297" t="n"/>
      <c r="AN2171" s="285" t="n"/>
      <c r="AO2171" s="297" t="n"/>
      <c r="AP2171" s="297" t="n"/>
      <c r="AQ2171" s="297" t="n"/>
      <c r="AR2171" s="297" t="n"/>
      <c r="AS2171" s="297" t="n"/>
      <c r="AT2171" s="285" t="n"/>
      <c r="AU2171" s="297" t="n"/>
      <c r="AV2171" s="297" t="n"/>
      <c r="AW2171" s="297" t="n"/>
      <c r="AX2171" s="297" t="n"/>
      <c r="AY2171" s="286" t="n"/>
      <c r="AZ2171" s="286" t="n"/>
      <c r="BA2171" s="287" t="n"/>
      <c r="BB2171" s="286" t="n"/>
      <c r="BC2171" s="286" t="n"/>
      <c r="BD2171" s="286" t="n"/>
      <c r="BE2171" s="286" t="n"/>
      <c r="BF2171" s="286" t="n"/>
      <c r="BG2171" s="286" t="n"/>
      <c r="BH2171" s="297" t="n"/>
      <c r="BI2171" s="297" t="n"/>
      <c r="BJ2171" s="297" t="n"/>
      <c r="BK2171" s="297" t="n"/>
      <c r="BL2171" s="297" t="n"/>
      <c r="BM2171" s="297" t="n"/>
      <c r="BN2171" s="297" t="n"/>
      <c r="BO2171" s="285" t="n"/>
      <c r="BP2171" s="297" t="n"/>
      <c r="BQ2171" s="297" t="n"/>
      <c r="BR2171" s="297" t="n"/>
      <c r="BS2171" s="297" t="n"/>
      <c r="BT2171" s="297" t="n"/>
      <c r="BU2171" s="297" t="n"/>
      <c r="BV2171" s="297" t="n"/>
      <c r="BW2171" s="288" t="n"/>
      <c r="BX2171" s="276">
        <f>SUM(IF(COUNTIF(MediaScorecard!CC2658, "*1.*"), 2, 0), IF(COUNTIF(MediaScorecard!CC2658, "*2.*"), 2, 0), IF(COUNTIF(MediaScorecard!CC2658, "*3.*"), 2, 0), IF(COUNTIF(MediaScorecard!CC2658, "*4.*"), 2, 0), IF(COUNTIF(MediaScorecard!CC2658, "*5.*"), 2, 0), IF(COUNTIF(MediaScorecard!CC2658, "*6.*"), 2, 0))</f>
        <v/>
      </c>
      <c r="BY2171" s="277">
        <f t="array" ref="BY2171">SUM(VALUE(AT2171),VALUE(AU2171),VALUE(AV2171),VALUE(AW2171),VALUE(AX2171),VALUE(AY2171),VALUE(AZ2171),VALUE(BB2171),VALUE(BC2171),VALUE(BD2171),VALUE(BE2171),VALUE(BF2171),VALUE(BG2171),VALUE(BH2171),VALUE(BI2171),VALUE(BJ2171),VALUE(BK2171),VALUE(BL2171),VALUE(BM2171),VALUE(BN2171),VALUE(BO2171),VALUE(BP2171),VALUE(BQ2171),VALUE(BR2171),VALUE(BS2171),VALUE(BT2171),VALUE(BU2171),VALUE(BV2171),VALUE(BW2171))</f>
        <v/>
      </c>
      <c r="BZ2171" s="307" t="n"/>
      <c r="CA2171" s="307" t="n"/>
      <c r="CB2171" s="307" t="n"/>
      <c r="CC2171" s="307" t="n"/>
      <c r="CD2171" s="307" t="n"/>
      <c r="CE2171" s="307" t="n"/>
      <c r="CF2171" s="307" t="n"/>
      <c r="CG2171" s="307" t="n"/>
      <c r="CH2171" s="307" t="n"/>
      <c r="CI2171" s="307" t="n"/>
      <c r="CJ2171" s="307" t="n"/>
      <c r="CK2171" s="307" t="n"/>
      <c r="CL2171" s="307" t="n"/>
      <c r="CM2171" s="307" t="n"/>
      <c r="CN2171" s="307" t="n"/>
      <c r="CO2171" s="307" t="n"/>
      <c r="CP2171" s="307" t="n"/>
      <c r="CQ2171" s="307" t="n"/>
      <c r="CR2171" s="279" t="n"/>
      <c r="CS2171" s="280" t="n"/>
      <c r="CT2171" s="421">
        <f>(IF(OR(MediaScorecard!BG2658="x", MediaScorecard!BH2658="x",MediaScorecard!BI2658="x",MediaScorecard!BJ2658="x",MediaScorecard!BK2658="x"),1, 2))</f>
        <v/>
      </c>
      <c r="CU2171" s="308" t="n"/>
      <c r="CV2171" s="308" t="n"/>
      <c r="CW2171" s="308" t="n"/>
      <c r="CX2171" s="309" t="n"/>
      <c r="CY2171" s="308" t="n"/>
      <c r="CZ2171" s="308" t="n"/>
      <c r="DA2171" s="308" t="n"/>
    </row>
    <row r="2172" ht="21" customHeight="1" s="590">
      <c r="A2172" s="421" t="n"/>
      <c r="B2172" s="270" t="n"/>
      <c r="C2172" s="269" t="n"/>
      <c r="D2172" s="267" t="n"/>
      <c r="E2172" s="267" t="n"/>
      <c r="F2172" s="268" t="n"/>
      <c r="G2172" s="421" t="n"/>
      <c r="H2172" s="269" t="n"/>
      <c r="I2172" s="421" t="n"/>
      <c r="J2172" s="421" t="n"/>
      <c r="K2172" s="421" t="n"/>
      <c r="L2172" s="421" t="n"/>
      <c r="M2172" s="421" t="n"/>
      <c r="N2172" s="421" t="n"/>
      <c r="O2172" s="421" t="n"/>
      <c r="P2172" s="421" t="n"/>
      <c r="Q2172" s="421" t="n"/>
      <c r="R2172" s="270" t="n"/>
      <c r="S2172" s="421" t="n"/>
      <c r="T2172" s="421" t="n"/>
      <c r="U2172" s="421" t="n"/>
      <c r="V2172" s="421" t="n"/>
      <c r="W2172" s="421" t="n"/>
      <c r="X2172" s="421" t="n"/>
      <c r="Y2172" s="421" t="n"/>
      <c r="Z2172" s="421" t="n"/>
      <c r="AA2172" s="421" t="n"/>
      <c r="AB2172" s="421" t="n"/>
      <c r="AC2172" s="421" t="n"/>
      <c r="AD2172" s="421" t="n"/>
      <c r="AE2172" s="421" t="n"/>
      <c r="AF2172" s="421" t="n"/>
      <c r="AG2172" s="421" t="n"/>
      <c r="AH2172" s="421" t="n"/>
      <c r="AI2172" s="421" t="n"/>
      <c r="AJ2172" s="297" t="n"/>
      <c r="AK2172" s="297" t="n"/>
      <c r="AL2172" s="284" t="n"/>
      <c r="AM2172" s="297" t="n"/>
      <c r="AN2172" s="285" t="n"/>
      <c r="AO2172" s="297" t="n"/>
      <c r="AP2172" s="297" t="n"/>
      <c r="AQ2172" s="297" t="n"/>
      <c r="AR2172" s="297" t="n"/>
      <c r="AS2172" s="297" t="n"/>
      <c r="AT2172" s="285" t="n"/>
      <c r="AU2172" s="297" t="n"/>
      <c r="AV2172" s="297" t="n"/>
      <c r="AW2172" s="297" t="n"/>
      <c r="AX2172" s="297" t="n"/>
      <c r="AY2172" s="286" t="n"/>
      <c r="AZ2172" s="286" t="n"/>
      <c r="BA2172" s="287" t="n"/>
      <c r="BB2172" s="286" t="n"/>
      <c r="BC2172" s="286" t="n"/>
      <c r="BD2172" s="286" t="n"/>
      <c r="BE2172" s="286" t="n"/>
      <c r="BF2172" s="286" t="n"/>
      <c r="BG2172" s="286" t="n"/>
      <c r="BH2172" s="297" t="n"/>
      <c r="BI2172" s="297" t="n"/>
      <c r="BJ2172" s="297" t="n"/>
      <c r="BK2172" s="297" t="n"/>
      <c r="BL2172" s="297" t="n"/>
      <c r="BM2172" s="297" t="n"/>
      <c r="BN2172" s="297" t="n"/>
      <c r="BO2172" s="285" t="n"/>
      <c r="BP2172" s="297" t="n"/>
      <c r="BQ2172" s="297" t="n"/>
      <c r="BR2172" s="297" t="n"/>
      <c r="BS2172" s="297" t="n"/>
      <c r="BT2172" s="297" t="n"/>
      <c r="BU2172" s="297" t="n"/>
      <c r="BV2172" s="297" t="n"/>
      <c r="BW2172" s="288" t="n"/>
      <c r="BX2172" s="276">
        <f>SUM(IF(COUNTIF(MediaScorecard!CC2659, "*1.*"), 2, 0), IF(COUNTIF(MediaScorecard!CC2659, "*2.*"), 2, 0), IF(COUNTIF(MediaScorecard!CC2659, "*3.*"), 2, 0), IF(COUNTIF(MediaScorecard!CC2659, "*4.*"), 2, 0), IF(COUNTIF(MediaScorecard!CC2659, "*5.*"), 2, 0), IF(COUNTIF(MediaScorecard!CC2659, "*6.*"), 2, 0))</f>
        <v/>
      </c>
      <c r="BY2172" s="277">
        <f t="array" ref="BY2172">SUM(VALUE(AT2172),VALUE(AU2172),VALUE(AV2172),VALUE(AW2172),VALUE(AX2172),VALUE(AY2172),VALUE(AZ2172),VALUE(BB2172),VALUE(BC2172),VALUE(BD2172),VALUE(BE2172),VALUE(BF2172),VALUE(BG2172),VALUE(BH2172),VALUE(BI2172),VALUE(BJ2172),VALUE(BK2172),VALUE(BL2172),VALUE(BM2172),VALUE(BN2172),VALUE(BO2172),VALUE(BP2172),VALUE(BQ2172),VALUE(BR2172),VALUE(BS2172),VALUE(BT2172),VALUE(BU2172),VALUE(BV2172),VALUE(BW2172))</f>
        <v/>
      </c>
      <c r="BZ2172" s="307" t="n"/>
      <c r="CA2172" s="307" t="n"/>
      <c r="CB2172" s="307" t="n"/>
      <c r="CC2172" s="307" t="n"/>
      <c r="CD2172" s="307" t="n"/>
      <c r="CE2172" s="307" t="n"/>
      <c r="CF2172" s="307" t="n"/>
      <c r="CG2172" s="307" t="n"/>
      <c r="CH2172" s="307" t="n"/>
      <c r="CI2172" s="307" t="n"/>
      <c r="CJ2172" s="307" t="n"/>
      <c r="CK2172" s="307" t="n"/>
      <c r="CL2172" s="307" t="n"/>
      <c r="CM2172" s="307" t="n"/>
      <c r="CN2172" s="307" t="n"/>
      <c r="CO2172" s="307" t="n"/>
      <c r="CP2172" s="307" t="n"/>
      <c r="CQ2172" s="307" t="n"/>
      <c r="CR2172" s="279" t="n"/>
      <c r="CS2172" s="280" t="n"/>
      <c r="CT2172" s="421">
        <f>(IF(OR(MediaScorecard!BG2659="x", MediaScorecard!BH2659="x",MediaScorecard!BI2659="x",MediaScorecard!BJ2659="x",MediaScorecard!BK2659="x"),1, 2))</f>
        <v/>
      </c>
      <c r="CU2172" s="308" t="n"/>
      <c r="CV2172" s="308" t="n"/>
      <c r="CW2172" s="308" t="n"/>
      <c r="CX2172" s="309" t="n"/>
      <c r="CY2172" s="308" t="n"/>
      <c r="CZ2172" s="308" t="n"/>
      <c r="DA2172" s="308" t="n"/>
    </row>
    <row r="2173" ht="21" customHeight="1" s="590">
      <c r="A2173" s="421" t="n"/>
      <c r="B2173" s="270" t="n"/>
      <c r="C2173" s="269" t="n"/>
      <c r="D2173" s="267" t="n"/>
      <c r="E2173" s="267" t="n"/>
      <c r="F2173" s="268" t="n"/>
      <c r="G2173" s="421" t="n"/>
      <c r="H2173" s="269" t="n"/>
      <c r="I2173" s="421" t="n"/>
      <c r="J2173" s="421" t="n"/>
      <c r="K2173" s="421" t="n"/>
      <c r="L2173" s="421" t="n"/>
      <c r="M2173" s="421" t="n"/>
      <c r="N2173" s="421" t="n"/>
      <c r="O2173" s="421" t="n"/>
      <c r="P2173" s="421" t="n"/>
      <c r="Q2173" s="421" t="n"/>
      <c r="R2173" s="270" t="n"/>
      <c r="S2173" s="421" t="n"/>
      <c r="T2173" s="421" t="n"/>
      <c r="U2173" s="421" t="n"/>
      <c r="V2173" s="421" t="n"/>
      <c r="W2173" s="421" t="n"/>
      <c r="X2173" s="421" t="n"/>
      <c r="Y2173" s="421" t="n"/>
      <c r="Z2173" s="421" t="n"/>
      <c r="AA2173" s="421" t="n"/>
      <c r="AB2173" s="421" t="n"/>
      <c r="AC2173" s="421" t="n"/>
      <c r="AD2173" s="421" t="n"/>
      <c r="AE2173" s="421" t="n"/>
      <c r="AF2173" s="421" t="n"/>
      <c r="AG2173" s="421" t="n"/>
      <c r="AH2173" s="421" t="n"/>
      <c r="AI2173" s="421" t="n"/>
      <c r="AJ2173" s="297" t="n"/>
      <c r="AK2173" s="297" t="n"/>
      <c r="AL2173" s="284" t="n"/>
      <c r="AM2173" s="297" t="n"/>
      <c r="AN2173" s="285" t="n"/>
      <c r="AO2173" s="297" t="n"/>
      <c r="AP2173" s="297" t="n"/>
      <c r="AQ2173" s="297" t="n"/>
      <c r="AR2173" s="297" t="n"/>
      <c r="AS2173" s="297" t="n"/>
      <c r="AT2173" s="285" t="n"/>
      <c r="AU2173" s="297" t="n"/>
      <c r="AV2173" s="297" t="n"/>
      <c r="AW2173" s="297" t="n"/>
      <c r="AX2173" s="297" t="n"/>
      <c r="AY2173" s="286" t="n"/>
      <c r="AZ2173" s="286" t="n"/>
      <c r="BA2173" s="287" t="n"/>
      <c r="BB2173" s="286" t="n"/>
      <c r="BC2173" s="286" t="n"/>
      <c r="BD2173" s="286" t="n"/>
      <c r="BE2173" s="286" t="n"/>
      <c r="BF2173" s="286" t="n"/>
      <c r="BG2173" s="286" t="n"/>
      <c r="BH2173" s="297" t="n"/>
      <c r="BI2173" s="297" t="n"/>
      <c r="BJ2173" s="297" t="n"/>
      <c r="BK2173" s="297" t="n"/>
      <c r="BL2173" s="297" t="n"/>
      <c r="BM2173" s="297" t="n"/>
      <c r="BN2173" s="297" t="n"/>
      <c r="BO2173" s="285" t="n"/>
      <c r="BP2173" s="297" t="n"/>
      <c r="BQ2173" s="297" t="n"/>
      <c r="BR2173" s="297" t="n"/>
      <c r="BS2173" s="297" t="n"/>
      <c r="BT2173" s="297" t="n"/>
      <c r="BU2173" s="297" t="n"/>
      <c r="BV2173" s="297" t="n"/>
      <c r="BW2173" s="288" t="n"/>
      <c r="BX2173" s="276">
        <f>SUM(IF(COUNTIF(MediaScorecard!CC2660, "*1.*"), 2, 0), IF(COUNTIF(MediaScorecard!CC2660, "*2.*"), 2, 0), IF(COUNTIF(MediaScorecard!CC2660, "*3.*"), 2, 0), IF(COUNTIF(MediaScorecard!CC2660, "*4.*"), 2, 0), IF(COUNTIF(MediaScorecard!CC2660, "*5.*"), 2, 0), IF(COUNTIF(MediaScorecard!CC2660, "*6.*"), 2, 0))</f>
        <v/>
      </c>
      <c r="BY2173" s="277">
        <f t="array" ref="BY2173">SUM(VALUE(AT2173),VALUE(AU2173),VALUE(AV2173),VALUE(AW2173),VALUE(AX2173),VALUE(AY2173),VALUE(AZ2173),VALUE(BB2173),VALUE(BC2173),VALUE(BD2173),VALUE(BE2173),VALUE(BF2173),VALUE(BG2173),VALUE(BH2173),VALUE(BI2173),VALUE(BJ2173),VALUE(BK2173),VALUE(BL2173),VALUE(BM2173),VALUE(BN2173),VALUE(BO2173),VALUE(BP2173),VALUE(BQ2173),VALUE(BR2173),VALUE(BS2173),VALUE(BT2173),VALUE(BU2173),VALUE(BV2173),VALUE(BW2173))</f>
        <v/>
      </c>
      <c r="BZ2173" s="307" t="n"/>
      <c r="CA2173" s="307" t="n"/>
      <c r="CB2173" s="307" t="n"/>
      <c r="CC2173" s="307" t="n"/>
      <c r="CD2173" s="307" t="n"/>
      <c r="CE2173" s="307" t="n"/>
      <c r="CF2173" s="307" t="n"/>
      <c r="CG2173" s="307" t="n"/>
      <c r="CH2173" s="307" t="n"/>
      <c r="CI2173" s="307" t="n"/>
      <c r="CJ2173" s="307" t="n"/>
      <c r="CK2173" s="307" t="n"/>
      <c r="CL2173" s="307" t="n"/>
      <c r="CM2173" s="307" t="n"/>
      <c r="CN2173" s="307" t="n"/>
      <c r="CO2173" s="307" t="n"/>
      <c r="CP2173" s="307" t="n"/>
      <c r="CQ2173" s="307" t="n"/>
      <c r="CR2173" s="279" t="n"/>
      <c r="CS2173" s="280" t="n"/>
      <c r="CT2173" s="421">
        <f>(IF(OR(MediaScorecard!BG2660="x", MediaScorecard!BH2660="x",MediaScorecard!BI2660="x",MediaScorecard!BJ2660="x",MediaScorecard!BK2660="x"),1, 2))</f>
        <v/>
      </c>
      <c r="CU2173" s="308" t="n"/>
      <c r="CV2173" s="308" t="n"/>
      <c r="CW2173" s="308" t="n"/>
      <c r="CX2173" s="309" t="n"/>
      <c r="CY2173" s="308" t="n"/>
      <c r="CZ2173" s="308" t="n"/>
      <c r="DA2173" s="308" t="n"/>
    </row>
    <row r="2174" ht="21" customHeight="1" s="590">
      <c r="A2174" s="421" t="n"/>
      <c r="B2174" s="270" t="n"/>
      <c r="C2174" s="269" t="n"/>
      <c r="D2174" s="267" t="n"/>
      <c r="E2174" s="267" t="n"/>
      <c r="F2174" s="268" t="n"/>
      <c r="G2174" s="421" t="n"/>
      <c r="H2174" s="269" t="n"/>
      <c r="I2174" s="421" t="n"/>
      <c r="J2174" s="421" t="n"/>
      <c r="K2174" s="421" t="n"/>
      <c r="L2174" s="421" t="n"/>
      <c r="M2174" s="421" t="n"/>
      <c r="N2174" s="421" t="n"/>
      <c r="O2174" s="421" t="n"/>
      <c r="P2174" s="421" t="n"/>
      <c r="Q2174" s="421" t="n"/>
      <c r="R2174" s="270" t="n"/>
      <c r="S2174" s="421" t="n"/>
      <c r="T2174" s="421" t="n"/>
      <c r="U2174" s="421" t="n"/>
      <c r="V2174" s="421" t="n"/>
      <c r="W2174" s="421" t="n"/>
      <c r="X2174" s="421" t="n"/>
      <c r="Y2174" s="421" t="n"/>
      <c r="Z2174" s="421" t="n"/>
      <c r="AA2174" s="421" t="n"/>
      <c r="AB2174" s="421" t="n"/>
      <c r="AC2174" s="421" t="n"/>
      <c r="AD2174" s="421" t="n"/>
      <c r="AE2174" s="421" t="n"/>
      <c r="AF2174" s="421" t="n"/>
      <c r="AG2174" s="421" t="n"/>
      <c r="AH2174" s="421" t="n"/>
      <c r="AI2174" s="421" t="n"/>
      <c r="AJ2174" s="297" t="n"/>
      <c r="AK2174" s="297" t="n"/>
      <c r="AL2174" s="284" t="n"/>
      <c r="AM2174" s="297" t="n"/>
      <c r="AN2174" s="285" t="n"/>
      <c r="AO2174" s="297" t="n"/>
      <c r="AP2174" s="297" t="n"/>
      <c r="AQ2174" s="297" t="n"/>
      <c r="AR2174" s="297" t="n"/>
      <c r="AS2174" s="297" t="n"/>
      <c r="AT2174" s="285" t="n"/>
      <c r="AU2174" s="297" t="n"/>
      <c r="AV2174" s="297" t="n"/>
      <c r="AW2174" s="297" t="n"/>
      <c r="AX2174" s="297" t="n"/>
      <c r="AY2174" s="286" t="n"/>
      <c r="AZ2174" s="286" t="n"/>
      <c r="BA2174" s="287" t="n"/>
      <c r="BB2174" s="286" t="n"/>
      <c r="BC2174" s="286" t="n"/>
      <c r="BD2174" s="286" t="n"/>
      <c r="BE2174" s="286" t="n"/>
      <c r="BF2174" s="286" t="n"/>
      <c r="BG2174" s="286" t="n"/>
      <c r="BH2174" s="297" t="n"/>
      <c r="BI2174" s="297" t="n"/>
      <c r="BJ2174" s="297" t="n"/>
      <c r="BK2174" s="297" t="n"/>
      <c r="BL2174" s="297" t="n"/>
      <c r="BM2174" s="297" t="n"/>
      <c r="BN2174" s="297" t="n"/>
      <c r="BO2174" s="285" t="n"/>
      <c r="BP2174" s="297" t="n"/>
      <c r="BQ2174" s="297" t="n"/>
      <c r="BR2174" s="297" t="n"/>
      <c r="BS2174" s="297" t="n"/>
      <c r="BT2174" s="297" t="n"/>
      <c r="BU2174" s="297" t="n"/>
      <c r="BV2174" s="297" t="n"/>
      <c r="BW2174" s="288" t="n"/>
      <c r="BX2174" s="276">
        <f>SUM(IF(COUNTIF(MediaScorecard!CC2661, "*1.*"), 2, 0), IF(COUNTIF(MediaScorecard!CC2661, "*2.*"), 2, 0), IF(COUNTIF(MediaScorecard!CC2661, "*3.*"), 2, 0), IF(COUNTIF(MediaScorecard!CC2661, "*4.*"), 2, 0), IF(COUNTIF(MediaScorecard!CC2661, "*5.*"), 2, 0), IF(COUNTIF(MediaScorecard!CC2661, "*6.*"), 2, 0))</f>
        <v/>
      </c>
      <c r="BY2174" s="277">
        <f t="array" ref="BY2174">SUM(VALUE(AT2174),VALUE(AU2174),VALUE(AV2174),VALUE(AW2174),VALUE(AX2174),VALUE(AY2174),VALUE(AZ2174),VALUE(BB2174),VALUE(BC2174),VALUE(BD2174),VALUE(BE2174),VALUE(BF2174),VALUE(BG2174),VALUE(BH2174),VALUE(BI2174),VALUE(BJ2174),VALUE(BK2174),VALUE(BL2174),VALUE(BM2174),VALUE(BN2174),VALUE(BO2174),VALUE(BP2174),VALUE(BQ2174),VALUE(BR2174),VALUE(BS2174),VALUE(BT2174),VALUE(BU2174),VALUE(BV2174),VALUE(BW2174))</f>
        <v/>
      </c>
      <c r="BZ2174" s="307" t="n"/>
      <c r="CA2174" s="307" t="n"/>
      <c r="CB2174" s="307" t="n"/>
      <c r="CC2174" s="307" t="n"/>
      <c r="CD2174" s="307" t="n"/>
      <c r="CE2174" s="307" t="n"/>
      <c r="CF2174" s="307" t="n"/>
      <c r="CG2174" s="307" t="n"/>
      <c r="CH2174" s="307" t="n"/>
      <c r="CI2174" s="307" t="n"/>
      <c r="CJ2174" s="307" t="n"/>
      <c r="CK2174" s="307" t="n"/>
      <c r="CL2174" s="307" t="n"/>
      <c r="CM2174" s="307" t="n"/>
      <c r="CN2174" s="307" t="n"/>
      <c r="CO2174" s="307" t="n"/>
      <c r="CP2174" s="307" t="n"/>
      <c r="CQ2174" s="307" t="n"/>
      <c r="CR2174" s="279" t="n"/>
      <c r="CS2174" s="280" t="n"/>
      <c r="CT2174" s="421">
        <f>(IF(OR(MediaScorecard!BG2661="x", MediaScorecard!BH2661="x",MediaScorecard!BI2661="x",MediaScorecard!BJ2661="x",MediaScorecard!BK2661="x"),1, 2))</f>
        <v/>
      </c>
      <c r="CU2174" s="308" t="n"/>
      <c r="CV2174" s="308" t="n"/>
      <c r="CW2174" s="308" t="n"/>
      <c r="CX2174" s="309" t="n"/>
      <c r="CY2174" s="308" t="n"/>
      <c r="CZ2174" s="308" t="n"/>
      <c r="DA2174" s="308" t="n"/>
    </row>
    <row r="2175" ht="21" customHeight="1" s="590">
      <c r="A2175" s="421" t="n"/>
      <c r="B2175" s="270" t="n"/>
      <c r="C2175" s="269" t="n"/>
      <c r="D2175" s="267" t="n"/>
      <c r="E2175" s="267" t="n"/>
      <c r="F2175" s="268" t="n"/>
      <c r="G2175" s="421" t="n"/>
      <c r="H2175" s="269" t="n"/>
      <c r="I2175" s="421" t="n"/>
      <c r="J2175" s="421" t="n"/>
      <c r="K2175" s="421" t="n"/>
      <c r="L2175" s="421" t="n"/>
      <c r="M2175" s="421" t="n"/>
      <c r="N2175" s="421" t="n"/>
      <c r="O2175" s="421" t="n"/>
      <c r="P2175" s="421" t="n"/>
      <c r="Q2175" s="421" t="n"/>
      <c r="R2175" s="270" t="n"/>
      <c r="S2175" s="421" t="n"/>
      <c r="T2175" s="421" t="n"/>
      <c r="U2175" s="421" t="n"/>
      <c r="V2175" s="421" t="n"/>
      <c r="W2175" s="421" t="n"/>
      <c r="X2175" s="421" t="n"/>
      <c r="Y2175" s="421" t="n"/>
      <c r="Z2175" s="421" t="n"/>
      <c r="AA2175" s="421" t="n"/>
      <c r="AB2175" s="421" t="n"/>
      <c r="AC2175" s="421" t="n"/>
      <c r="AD2175" s="421" t="n"/>
      <c r="AE2175" s="421" t="n"/>
      <c r="AF2175" s="421" t="n"/>
      <c r="AG2175" s="421" t="n"/>
      <c r="AH2175" s="421" t="n"/>
      <c r="AI2175" s="421" t="n"/>
      <c r="AJ2175" s="297" t="n"/>
      <c r="AK2175" s="297" t="n"/>
      <c r="AL2175" s="284" t="n"/>
      <c r="AM2175" s="297" t="n"/>
      <c r="AN2175" s="285" t="n"/>
      <c r="AO2175" s="297" t="n"/>
      <c r="AP2175" s="297" t="n"/>
      <c r="AQ2175" s="297" t="n"/>
      <c r="AR2175" s="297" t="n"/>
      <c r="AS2175" s="297" t="n"/>
      <c r="AT2175" s="285" t="n"/>
      <c r="AU2175" s="297" t="n"/>
      <c r="AV2175" s="297" t="n"/>
      <c r="AW2175" s="297" t="n"/>
      <c r="AX2175" s="297" t="n"/>
      <c r="AY2175" s="286" t="n"/>
      <c r="AZ2175" s="286" t="n"/>
      <c r="BA2175" s="287" t="n"/>
      <c r="BB2175" s="286" t="n"/>
      <c r="BC2175" s="286" t="n"/>
      <c r="BD2175" s="286" t="n"/>
      <c r="BE2175" s="286" t="n"/>
      <c r="BF2175" s="286" t="n"/>
      <c r="BG2175" s="286" t="n"/>
      <c r="BH2175" s="297" t="n"/>
      <c r="BI2175" s="297" t="n"/>
      <c r="BJ2175" s="297" t="n"/>
      <c r="BK2175" s="297" t="n"/>
      <c r="BL2175" s="297" t="n"/>
      <c r="BM2175" s="297" t="n"/>
      <c r="BN2175" s="297" t="n"/>
      <c r="BO2175" s="285" t="n"/>
      <c r="BP2175" s="297" t="n"/>
      <c r="BQ2175" s="297" t="n"/>
      <c r="BR2175" s="297" t="n"/>
      <c r="BS2175" s="297" t="n"/>
      <c r="BT2175" s="297" t="n"/>
      <c r="BU2175" s="297" t="n"/>
      <c r="BV2175" s="297" t="n"/>
      <c r="BW2175" s="288" t="n"/>
      <c r="BX2175" s="276">
        <f>SUM(IF(COUNTIF(MediaScorecard!CC2662, "*1.*"), 2, 0), IF(COUNTIF(MediaScorecard!CC2662, "*2.*"), 2, 0), IF(COUNTIF(MediaScorecard!CC2662, "*3.*"), 2, 0), IF(COUNTIF(MediaScorecard!CC2662, "*4.*"), 2, 0), IF(COUNTIF(MediaScorecard!CC2662, "*5.*"), 2, 0), IF(COUNTIF(MediaScorecard!CC2662, "*6.*"), 2, 0))</f>
        <v/>
      </c>
      <c r="BY2175" s="277">
        <f t="array" ref="BY2175">SUM(VALUE(AT2175),VALUE(AU2175),VALUE(AV2175),VALUE(AW2175),VALUE(AX2175),VALUE(AY2175),VALUE(AZ2175),VALUE(BB2175),VALUE(BC2175),VALUE(BD2175),VALUE(BE2175),VALUE(BF2175),VALUE(BG2175),VALUE(BH2175),VALUE(BI2175),VALUE(BJ2175),VALUE(BK2175),VALUE(BL2175),VALUE(BM2175),VALUE(BN2175),VALUE(BO2175),VALUE(BP2175),VALUE(BQ2175),VALUE(BR2175),VALUE(BS2175),VALUE(BT2175),VALUE(BU2175),VALUE(BV2175),VALUE(BW2175))</f>
        <v/>
      </c>
      <c r="BZ2175" s="307" t="n"/>
      <c r="CA2175" s="307" t="n"/>
      <c r="CB2175" s="307" t="n"/>
      <c r="CC2175" s="307" t="n"/>
      <c r="CD2175" s="307" t="n"/>
      <c r="CE2175" s="307" t="n"/>
      <c r="CF2175" s="307" t="n"/>
      <c r="CG2175" s="307" t="n"/>
      <c r="CH2175" s="307" t="n"/>
      <c r="CI2175" s="307" t="n"/>
      <c r="CJ2175" s="307" t="n"/>
      <c r="CK2175" s="307" t="n"/>
      <c r="CL2175" s="307" t="n"/>
      <c r="CM2175" s="307" t="n"/>
      <c r="CN2175" s="307" t="n"/>
      <c r="CO2175" s="307" t="n"/>
      <c r="CP2175" s="307" t="n"/>
      <c r="CQ2175" s="307" t="n"/>
      <c r="CR2175" s="279" t="n"/>
      <c r="CS2175" s="280" t="n"/>
      <c r="CT2175" s="421">
        <f>(IF(OR(MediaScorecard!BG2662="x", MediaScorecard!BH2662="x",MediaScorecard!BI2662="x",MediaScorecard!BJ2662="x",MediaScorecard!BK2662="x"),1, 2))</f>
        <v/>
      </c>
      <c r="CU2175" s="308" t="n"/>
      <c r="CV2175" s="308" t="n"/>
      <c r="CW2175" s="308" t="n"/>
      <c r="CX2175" s="309" t="n"/>
      <c r="CY2175" s="308" t="n"/>
      <c r="CZ2175" s="308" t="n"/>
      <c r="DA2175" s="308" t="n"/>
    </row>
    <row r="2176" ht="21" customHeight="1" s="590">
      <c r="A2176" s="421" t="n"/>
      <c r="B2176" s="270" t="n"/>
      <c r="C2176" s="269" t="n"/>
      <c r="D2176" s="267" t="n"/>
      <c r="E2176" s="267" t="n"/>
      <c r="F2176" s="268" t="n"/>
      <c r="G2176" s="421" t="n"/>
      <c r="H2176" s="269" t="n"/>
      <c r="I2176" s="421" t="n"/>
      <c r="J2176" s="421" t="n"/>
      <c r="K2176" s="421" t="n"/>
      <c r="L2176" s="421" t="n"/>
      <c r="M2176" s="421" t="n"/>
      <c r="N2176" s="421" t="n"/>
      <c r="O2176" s="421" t="n"/>
      <c r="P2176" s="421" t="n"/>
      <c r="Q2176" s="421" t="n"/>
      <c r="R2176" s="270" t="n"/>
      <c r="S2176" s="421" t="n"/>
      <c r="T2176" s="421" t="n"/>
      <c r="U2176" s="421" t="n"/>
      <c r="V2176" s="421" t="n"/>
      <c r="W2176" s="421" t="n"/>
      <c r="X2176" s="421" t="n"/>
      <c r="Y2176" s="421" t="n"/>
      <c r="Z2176" s="421" t="n"/>
      <c r="AA2176" s="421" t="n"/>
      <c r="AB2176" s="421" t="n"/>
      <c r="AC2176" s="421" t="n"/>
      <c r="AD2176" s="421" t="n"/>
      <c r="AE2176" s="421" t="n"/>
      <c r="AF2176" s="421" t="n"/>
      <c r="AG2176" s="421" t="n"/>
      <c r="AH2176" s="421" t="n"/>
      <c r="AI2176" s="421" t="n"/>
      <c r="AJ2176" s="297" t="n"/>
      <c r="AK2176" s="297" t="n"/>
      <c r="AL2176" s="284" t="n"/>
      <c r="AM2176" s="297" t="n"/>
      <c r="AN2176" s="285" t="n"/>
      <c r="AO2176" s="297" t="n"/>
      <c r="AP2176" s="297" t="n"/>
      <c r="AQ2176" s="297" t="n"/>
      <c r="AR2176" s="297" t="n"/>
      <c r="AS2176" s="297" t="n"/>
      <c r="AT2176" s="285" t="n"/>
      <c r="AU2176" s="297" t="n"/>
      <c r="AV2176" s="297" t="n"/>
      <c r="AW2176" s="297" t="n"/>
      <c r="AX2176" s="297" t="n"/>
      <c r="AY2176" s="286" t="n"/>
      <c r="AZ2176" s="286" t="n"/>
      <c r="BA2176" s="287" t="n"/>
      <c r="BB2176" s="286" t="n"/>
      <c r="BC2176" s="286" t="n"/>
      <c r="BD2176" s="286" t="n"/>
      <c r="BE2176" s="286" t="n"/>
      <c r="BF2176" s="286" t="n"/>
      <c r="BG2176" s="286" t="n"/>
      <c r="BH2176" s="297" t="n"/>
      <c r="BI2176" s="297" t="n"/>
      <c r="BJ2176" s="297" t="n"/>
      <c r="BK2176" s="297" t="n"/>
      <c r="BL2176" s="297" t="n"/>
      <c r="BM2176" s="297" t="n"/>
      <c r="BN2176" s="297" t="n"/>
      <c r="BO2176" s="285" t="n"/>
      <c r="BP2176" s="297" t="n"/>
      <c r="BQ2176" s="297" t="n"/>
      <c r="BR2176" s="297" t="n"/>
      <c r="BS2176" s="297" t="n"/>
      <c r="BT2176" s="297" t="n"/>
      <c r="BU2176" s="297" t="n"/>
      <c r="BV2176" s="297" t="n"/>
      <c r="BW2176" s="288" t="n"/>
      <c r="BX2176" s="276">
        <f>SUM(IF(COUNTIF(MediaScorecard!CC2663, "*1.*"), 2, 0), IF(COUNTIF(MediaScorecard!CC2663, "*2.*"), 2, 0), IF(COUNTIF(MediaScorecard!CC2663, "*3.*"), 2, 0), IF(COUNTIF(MediaScorecard!CC2663, "*4.*"), 2, 0), IF(COUNTIF(MediaScorecard!CC2663, "*5.*"), 2, 0), IF(COUNTIF(MediaScorecard!CC2663, "*6.*"), 2, 0))</f>
        <v/>
      </c>
      <c r="BY2176" s="277">
        <f t="array" ref="BY2176">SUM(VALUE(AT2176),VALUE(AU2176),VALUE(AV2176),VALUE(AW2176),VALUE(AX2176),VALUE(AY2176),VALUE(AZ2176),VALUE(BB2176),VALUE(BC2176),VALUE(BD2176),VALUE(BE2176),VALUE(BF2176),VALUE(BG2176),VALUE(BH2176),VALUE(BI2176),VALUE(BJ2176),VALUE(BK2176),VALUE(BL2176),VALUE(BM2176),VALUE(BN2176),VALUE(BO2176),VALUE(BP2176),VALUE(BQ2176),VALUE(BR2176),VALUE(BS2176),VALUE(BT2176),VALUE(BU2176),VALUE(BV2176),VALUE(BW2176))</f>
        <v/>
      </c>
      <c r="BZ2176" s="307" t="n"/>
      <c r="CA2176" s="307" t="n"/>
      <c r="CB2176" s="307" t="n"/>
      <c r="CC2176" s="307" t="n"/>
      <c r="CD2176" s="307" t="n"/>
      <c r="CE2176" s="307" t="n"/>
      <c r="CF2176" s="307" t="n"/>
      <c r="CG2176" s="307" t="n"/>
      <c r="CH2176" s="307" t="n"/>
      <c r="CI2176" s="307" t="n"/>
      <c r="CJ2176" s="307" t="n"/>
      <c r="CK2176" s="307" t="n"/>
      <c r="CL2176" s="307" t="n"/>
      <c r="CM2176" s="307" t="n"/>
      <c r="CN2176" s="307" t="n"/>
      <c r="CO2176" s="307" t="n"/>
      <c r="CP2176" s="307" t="n"/>
      <c r="CQ2176" s="307" t="n"/>
      <c r="CR2176" s="279" t="n"/>
      <c r="CS2176" s="280" t="n"/>
      <c r="CT2176" s="421">
        <f>(IF(OR(MediaScorecard!BG2663="x", MediaScorecard!BH2663="x",MediaScorecard!BI2663="x",MediaScorecard!BJ2663="x",MediaScorecard!BK2663="x"),1, 2))</f>
        <v/>
      </c>
      <c r="CU2176" s="308" t="n"/>
      <c r="CV2176" s="308" t="n"/>
      <c r="CW2176" s="308" t="n"/>
      <c r="CX2176" s="309" t="n"/>
      <c r="CY2176" s="308" t="n"/>
      <c r="CZ2176" s="308" t="n"/>
      <c r="DA2176" s="308" t="n"/>
    </row>
    <row r="2177" ht="21" customHeight="1" s="590">
      <c r="A2177" s="421" t="n"/>
      <c r="B2177" s="270" t="n"/>
      <c r="C2177" s="269" t="n"/>
      <c r="D2177" s="267" t="n"/>
      <c r="E2177" s="267" t="n"/>
      <c r="F2177" s="268" t="n"/>
      <c r="G2177" s="421" t="n"/>
      <c r="H2177" s="269" t="n"/>
      <c r="I2177" s="421" t="n"/>
      <c r="J2177" s="421" t="n"/>
      <c r="K2177" s="421" t="n"/>
      <c r="L2177" s="421" t="n"/>
      <c r="M2177" s="421" t="n"/>
      <c r="N2177" s="421" t="n"/>
      <c r="O2177" s="421" t="n"/>
      <c r="P2177" s="421" t="n"/>
      <c r="Q2177" s="421" t="n"/>
      <c r="R2177" s="270" t="n"/>
      <c r="S2177" s="421" t="n"/>
      <c r="T2177" s="421" t="n"/>
      <c r="U2177" s="421" t="n"/>
      <c r="V2177" s="421" t="n"/>
      <c r="W2177" s="421" t="n"/>
      <c r="X2177" s="421" t="n"/>
      <c r="Y2177" s="421" t="n"/>
      <c r="Z2177" s="421" t="n"/>
      <c r="AA2177" s="421" t="n"/>
      <c r="AB2177" s="421" t="n"/>
      <c r="AC2177" s="421" t="n"/>
      <c r="AD2177" s="421" t="n"/>
      <c r="AE2177" s="421" t="n"/>
      <c r="AF2177" s="421" t="n"/>
      <c r="AG2177" s="421" t="n"/>
      <c r="AH2177" s="421" t="n"/>
      <c r="AI2177" s="421" t="n"/>
      <c r="AJ2177" s="297" t="n"/>
      <c r="AK2177" s="297" t="n"/>
      <c r="AL2177" s="284" t="n"/>
      <c r="AM2177" s="297" t="n"/>
      <c r="AN2177" s="285" t="n"/>
      <c r="AO2177" s="297" t="n"/>
      <c r="AP2177" s="297" t="n"/>
      <c r="AQ2177" s="297" t="n"/>
      <c r="AR2177" s="297" t="n"/>
      <c r="AS2177" s="297" t="n"/>
      <c r="AT2177" s="285" t="n"/>
      <c r="AU2177" s="297" t="n"/>
      <c r="AV2177" s="297" t="n"/>
      <c r="AW2177" s="297" t="n"/>
      <c r="AX2177" s="297" t="n"/>
      <c r="AY2177" s="286" t="n"/>
      <c r="AZ2177" s="286" t="n"/>
      <c r="BA2177" s="287" t="n"/>
      <c r="BB2177" s="286" t="n"/>
      <c r="BC2177" s="286" t="n"/>
      <c r="BD2177" s="286" t="n"/>
      <c r="BE2177" s="286" t="n"/>
      <c r="BF2177" s="286" t="n"/>
      <c r="BG2177" s="286" t="n"/>
      <c r="BH2177" s="297" t="n"/>
      <c r="BI2177" s="297" t="n"/>
      <c r="BJ2177" s="297" t="n"/>
      <c r="BK2177" s="297" t="n"/>
      <c r="BL2177" s="297" t="n"/>
      <c r="BM2177" s="297" t="n"/>
      <c r="BN2177" s="297" t="n"/>
      <c r="BO2177" s="285" t="n"/>
      <c r="BP2177" s="297" t="n"/>
      <c r="BQ2177" s="297" t="n"/>
      <c r="BR2177" s="297" t="n"/>
      <c r="BS2177" s="297" t="n"/>
      <c r="BT2177" s="297" t="n"/>
      <c r="BU2177" s="297" t="n"/>
      <c r="BV2177" s="297" t="n"/>
      <c r="BW2177" s="288" t="n"/>
      <c r="BX2177" s="276">
        <f>SUM(IF(COUNTIF(MediaScorecard!CC2664, "*1.*"), 2, 0), IF(COUNTIF(MediaScorecard!CC2664, "*2.*"), 2, 0), IF(COUNTIF(MediaScorecard!CC2664, "*3.*"), 2, 0), IF(COUNTIF(MediaScorecard!CC2664, "*4.*"), 2, 0), IF(COUNTIF(MediaScorecard!CC2664, "*5.*"), 2, 0), IF(COUNTIF(MediaScorecard!CC2664, "*6.*"), 2, 0))</f>
        <v/>
      </c>
      <c r="BY2177" s="277">
        <f t="array" ref="BY2177">SUM(VALUE(AT2177),VALUE(AU2177),VALUE(AV2177),VALUE(AW2177),VALUE(AX2177),VALUE(AY2177),VALUE(AZ2177),VALUE(BB2177),VALUE(BC2177),VALUE(BD2177),VALUE(BE2177),VALUE(BF2177),VALUE(BG2177),VALUE(BH2177),VALUE(BI2177),VALUE(BJ2177),VALUE(BK2177),VALUE(BL2177),VALUE(BM2177),VALUE(BN2177),VALUE(BO2177),VALUE(BP2177),VALUE(BQ2177),VALUE(BR2177),VALUE(BS2177),VALUE(BT2177),VALUE(BU2177),VALUE(BV2177),VALUE(BW2177))</f>
        <v/>
      </c>
      <c r="BZ2177" s="307" t="n"/>
      <c r="CA2177" s="307" t="n"/>
      <c r="CB2177" s="307" t="n"/>
      <c r="CC2177" s="307" t="n"/>
      <c r="CD2177" s="307" t="n"/>
      <c r="CE2177" s="307" t="n"/>
      <c r="CF2177" s="307" t="n"/>
      <c r="CG2177" s="307" t="n"/>
      <c r="CH2177" s="307" t="n"/>
      <c r="CI2177" s="307" t="n"/>
      <c r="CJ2177" s="307" t="n"/>
      <c r="CK2177" s="307" t="n"/>
      <c r="CL2177" s="307" t="n"/>
      <c r="CM2177" s="307" t="n"/>
      <c r="CN2177" s="307" t="n"/>
      <c r="CO2177" s="307" t="n"/>
      <c r="CP2177" s="307" t="n"/>
      <c r="CQ2177" s="307" t="n"/>
      <c r="CR2177" s="279" t="n"/>
      <c r="CS2177" s="280" t="n"/>
      <c r="CT2177" s="421">
        <f>(IF(OR(MediaScorecard!BG2664="x", MediaScorecard!BH2664="x",MediaScorecard!BI2664="x",MediaScorecard!BJ2664="x",MediaScorecard!BK2664="x"),1, 2))</f>
        <v/>
      </c>
      <c r="CU2177" s="308" t="n"/>
      <c r="CV2177" s="308" t="n"/>
      <c r="CW2177" s="308" t="n"/>
      <c r="CX2177" s="309" t="n"/>
      <c r="CY2177" s="308" t="n"/>
      <c r="CZ2177" s="308" t="n"/>
      <c r="DA2177" s="308" t="n"/>
    </row>
    <row r="2178" ht="21" customHeight="1" s="590">
      <c r="A2178" s="421" t="n"/>
      <c r="B2178" s="270" t="n"/>
      <c r="C2178" s="269" t="n"/>
      <c r="D2178" s="267" t="n"/>
      <c r="E2178" s="267" t="n"/>
      <c r="F2178" s="268" t="n"/>
      <c r="G2178" s="421" t="n"/>
      <c r="H2178" s="269" t="n"/>
      <c r="I2178" s="421" t="n"/>
      <c r="J2178" s="421" t="n"/>
      <c r="K2178" s="421" t="n"/>
      <c r="L2178" s="421" t="n"/>
      <c r="M2178" s="421" t="n"/>
      <c r="N2178" s="421" t="n"/>
      <c r="O2178" s="421" t="n"/>
      <c r="P2178" s="421" t="n"/>
      <c r="Q2178" s="421" t="n"/>
      <c r="R2178" s="270" t="n"/>
      <c r="S2178" s="421" t="n"/>
      <c r="T2178" s="421" t="n"/>
      <c r="U2178" s="421" t="n"/>
      <c r="V2178" s="421" t="n"/>
      <c r="W2178" s="421" t="n"/>
      <c r="X2178" s="421" t="n"/>
      <c r="Y2178" s="421" t="n"/>
      <c r="Z2178" s="421" t="n"/>
      <c r="AA2178" s="421" t="n"/>
      <c r="AB2178" s="421" t="n"/>
      <c r="AC2178" s="421" t="n"/>
      <c r="AD2178" s="421" t="n"/>
      <c r="AE2178" s="421" t="n"/>
      <c r="AF2178" s="421" t="n"/>
      <c r="AG2178" s="421" t="n"/>
      <c r="AH2178" s="421" t="n"/>
      <c r="AI2178" s="421" t="n"/>
      <c r="AJ2178" s="297" t="n"/>
      <c r="AK2178" s="297" t="n"/>
      <c r="AL2178" s="284" t="n"/>
      <c r="AM2178" s="297" t="n"/>
      <c r="AN2178" s="285" t="n"/>
      <c r="AO2178" s="297" t="n"/>
      <c r="AP2178" s="297" t="n"/>
      <c r="AQ2178" s="297" t="n"/>
      <c r="AR2178" s="297" t="n"/>
      <c r="AS2178" s="297" t="n"/>
      <c r="AT2178" s="285" t="n"/>
      <c r="AU2178" s="297" t="n"/>
      <c r="AV2178" s="297" t="n"/>
      <c r="AW2178" s="297" t="n"/>
      <c r="AX2178" s="297" t="n"/>
      <c r="AY2178" s="286" t="n"/>
      <c r="AZ2178" s="286" t="n"/>
      <c r="BA2178" s="287" t="n"/>
      <c r="BB2178" s="286" t="n"/>
      <c r="BC2178" s="286" t="n"/>
      <c r="BD2178" s="286" t="n"/>
      <c r="BE2178" s="286" t="n"/>
      <c r="BF2178" s="286" t="n"/>
      <c r="BG2178" s="286" t="n"/>
      <c r="BH2178" s="297" t="n"/>
      <c r="BI2178" s="297" t="n"/>
      <c r="BJ2178" s="297" t="n"/>
      <c r="BK2178" s="297" t="n"/>
      <c r="BL2178" s="297" t="n"/>
      <c r="BM2178" s="297" t="n"/>
      <c r="BN2178" s="297" t="n"/>
      <c r="BO2178" s="285" t="n"/>
      <c r="BP2178" s="297" t="n"/>
      <c r="BQ2178" s="297" t="n"/>
      <c r="BR2178" s="297" t="n"/>
      <c r="BS2178" s="297" t="n"/>
      <c r="BT2178" s="297" t="n"/>
      <c r="BU2178" s="297" t="n"/>
      <c r="BV2178" s="297" t="n"/>
      <c r="BW2178" s="288" t="n"/>
      <c r="BX2178" s="276">
        <f>SUM(IF(COUNTIF(MediaScorecard!CC2665, "*1.*"), 2, 0), IF(COUNTIF(MediaScorecard!CC2665, "*2.*"), 2, 0), IF(COUNTIF(MediaScorecard!CC2665, "*3.*"), 2, 0), IF(COUNTIF(MediaScorecard!CC2665, "*4.*"), 2, 0), IF(COUNTIF(MediaScorecard!CC2665, "*5.*"), 2, 0), IF(COUNTIF(MediaScorecard!CC2665, "*6.*"), 2, 0))</f>
        <v/>
      </c>
      <c r="BY2178" s="277">
        <f t="array" ref="BY2178">SUM(VALUE(AT2178),VALUE(AU2178),VALUE(AV2178),VALUE(AW2178),VALUE(AX2178),VALUE(AY2178),VALUE(AZ2178),VALUE(BB2178),VALUE(BC2178),VALUE(BD2178),VALUE(BE2178),VALUE(BF2178),VALUE(BG2178),VALUE(BH2178),VALUE(BI2178),VALUE(BJ2178),VALUE(BK2178),VALUE(BL2178),VALUE(BM2178),VALUE(BN2178),VALUE(BO2178),VALUE(BP2178),VALUE(BQ2178),VALUE(BR2178),VALUE(BS2178),VALUE(BT2178),VALUE(BU2178),VALUE(BV2178),VALUE(BW2178))</f>
        <v/>
      </c>
      <c r="BZ2178" s="307" t="n"/>
      <c r="CA2178" s="307" t="n"/>
      <c r="CB2178" s="307" t="n"/>
      <c r="CC2178" s="307" t="n"/>
      <c r="CD2178" s="307" t="n"/>
      <c r="CE2178" s="307" t="n"/>
      <c r="CF2178" s="307" t="n"/>
      <c r="CG2178" s="307" t="n"/>
      <c r="CH2178" s="307" t="n"/>
      <c r="CI2178" s="307" t="n"/>
      <c r="CJ2178" s="307" t="n"/>
      <c r="CK2178" s="307" t="n"/>
      <c r="CL2178" s="307" t="n"/>
      <c r="CM2178" s="307" t="n"/>
      <c r="CN2178" s="307" t="n"/>
      <c r="CO2178" s="307" t="n"/>
      <c r="CP2178" s="307" t="n"/>
      <c r="CQ2178" s="307" t="n"/>
      <c r="CR2178" s="279" t="n"/>
      <c r="CS2178" s="280" t="n"/>
      <c r="CT2178" s="421">
        <f>(IF(OR(MediaScorecard!BG2665="x", MediaScorecard!BH2665="x",MediaScorecard!BI2665="x",MediaScorecard!BJ2665="x",MediaScorecard!BK2665="x"),1, 2))</f>
        <v/>
      </c>
      <c r="CU2178" s="308" t="n"/>
      <c r="CV2178" s="308" t="n"/>
      <c r="CW2178" s="308" t="n"/>
      <c r="CX2178" s="309" t="n"/>
      <c r="CY2178" s="308" t="n"/>
      <c r="CZ2178" s="308" t="n"/>
      <c r="DA2178" s="308" t="n"/>
    </row>
    <row r="2179" ht="21" customHeight="1" s="590">
      <c r="A2179" s="421" t="n"/>
      <c r="B2179" s="270" t="n"/>
      <c r="C2179" s="269" t="n"/>
      <c r="D2179" s="267" t="n"/>
      <c r="E2179" s="267" t="n"/>
      <c r="F2179" s="268" t="n"/>
      <c r="G2179" s="421" t="n"/>
      <c r="H2179" s="269" t="n"/>
      <c r="I2179" s="421" t="n"/>
      <c r="J2179" s="421" t="n"/>
      <c r="K2179" s="421" t="n"/>
      <c r="L2179" s="421" t="n"/>
      <c r="M2179" s="421" t="n"/>
      <c r="N2179" s="421" t="n"/>
      <c r="O2179" s="421" t="n"/>
      <c r="P2179" s="421" t="n"/>
      <c r="Q2179" s="421" t="n"/>
      <c r="R2179" s="270" t="n"/>
      <c r="S2179" s="421" t="n"/>
      <c r="T2179" s="421" t="n"/>
      <c r="U2179" s="421" t="n"/>
      <c r="V2179" s="421" t="n"/>
      <c r="W2179" s="421" t="n"/>
      <c r="X2179" s="421" t="n"/>
      <c r="Y2179" s="421" t="n"/>
      <c r="Z2179" s="421" t="n"/>
      <c r="AA2179" s="421" t="n"/>
      <c r="AB2179" s="421" t="n"/>
      <c r="AC2179" s="421" t="n"/>
      <c r="AD2179" s="421" t="n"/>
      <c r="AE2179" s="421" t="n"/>
      <c r="AF2179" s="421" t="n"/>
      <c r="AG2179" s="421" t="n"/>
      <c r="AH2179" s="421" t="n"/>
      <c r="AI2179" s="421" t="n"/>
      <c r="AJ2179" s="297" t="n"/>
      <c r="AK2179" s="297" t="n"/>
      <c r="AL2179" s="284" t="n"/>
      <c r="AM2179" s="297" t="n"/>
      <c r="AN2179" s="285" t="n"/>
      <c r="AO2179" s="297" t="n"/>
      <c r="AP2179" s="297" t="n"/>
      <c r="AQ2179" s="297" t="n"/>
      <c r="AR2179" s="297" t="n"/>
      <c r="AS2179" s="297" t="n"/>
      <c r="AT2179" s="285" t="n"/>
      <c r="AU2179" s="297" t="n"/>
      <c r="AV2179" s="297" t="n"/>
      <c r="AW2179" s="297" t="n"/>
      <c r="AX2179" s="297" t="n"/>
      <c r="AY2179" s="286" t="n"/>
      <c r="AZ2179" s="286" t="n"/>
      <c r="BA2179" s="287" t="n"/>
      <c r="BB2179" s="286" t="n"/>
      <c r="BC2179" s="286" t="n"/>
      <c r="BD2179" s="286" t="n"/>
      <c r="BE2179" s="286" t="n"/>
      <c r="BF2179" s="286" t="n"/>
      <c r="BG2179" s="286" t="n"/>
      <c r="BH2179" s="297" t="n"/>
      <c r="BI2179" s="297" t="n"/>
      <c r="BJ2179" s="297" t="n"/>
      <c r="BK2179" s="297" t="n"/>
      <c r="BL2179" s="297" t="n"/>
      <c r="BM2179" s="297" t="n"/>
      <c r="BN2179" s="297" t="n"/>
      <c r="BO2179" s="285" t="n"/>
      <c r="BP2179" s="297" t="n"/>
      <c r="BQ2179" s="297" t="n"/>
      <c r="BR2179" s="297" t="n"/>
      <c r="BS2179" s="297" t="n"/>
      <c r="BT2179" s="297" t="n"/>
      <c r="BU2179" s="297" t="n"/>
      <c r="BV2179" s="297" t="n"/>
      <c r="BW2179" s="288" t="n"/>
      <c r="BX2179" s="276">
        <f>SUM(IF(COUNTIF(MediaScorecard!CC2666, "*1.*"), 2, 0), IF(COUNTIF(MediaScorecard!CC2666, "*2.*"), 2, 0), IF(COUNTIF(MediaScorecard!CC2666, "*3.*"), 2, 0), IF(COUNTIF(MediaScorecard!CC2666, "*4.*"), 2, 0), IF(COUNTIF(MediaScorecard!CC2666, "*5.*"), 2, 0), IF(COUNTIF(MediaScorecard!CC2666, "*6.*"), 2, 0))</f>
        <v/>
      </c>
      <c r="BY2179" s="277">
        <f t="array" ref="BY2179">SUM(VALUE(AT2179),VALUE(AU2179),VALUE(AV2179),VALUE(AW2179),VALUE(AX2179),VALUE(AY2179),VALUE(AZ2179),VALUE(BB2179),VALUE(BC2179),VALUE(BD2179),VALUE(BE2179),VALUE(BF2179),VALUE(BG2179),VALUE(BH2179),VALUE(BI2179),VALUE(BJ2179),VALUE(BK2179),VALUE(BL2179),VALUE(BM2179),VALUE(BN2179),VALUE(BO2179),VALUE(BP2179),VALUE(BQ2179),VALUE(BR2179),VALUE(BS2179),VALUE(BT2179),VALUE(BU2179),VALUE(BV2179),VALUE(BW2179))</f>
        <v/>
      </c>
      <c r="BZ2179" s="307" t="n"/>
      <c r="CA2179" s="307" t="n"/>
      <c r="CB2179" s="307" t="n"/>
      <c r="CC2179" s="307" t="n"/>
      <c r="CD2179" s="307" t="n"/>
      <c r="CE2179" s="307" t="n"/>
      <c r="CF2179" s="307" t="n"/>
      <c r="CG2179" s="307" t="n"/>
      <c r="CH2179" s="307" t="n"/>
      <c r="CI2179" s="307" t="n"/>
      <c r="CJ2179" s="307" t="n"/>
      <c r="CK2179" s="307" t="n"/>
      <c r="CL2179" s="307" t="n"/>
      <c r="CM2179" s="307" t="n"/>
      <c r="CN2179" s="307" t="n"/>
      <c r="CO2179" s="307" t="n"/>
      <c r="CP2179" s="307" t="n"/>
      <c r="CQ2179" s="307" t="n"/>
      <c r="CR2179" s="279" t="n"/>
      <c r="CS2179" s="280" t="n"/>
      <c r="CT2179" s="421">
        <f>(IF(OR(MediaScorecard!BG2666="x", MediaScorecard!BH2666="x",MediaScorecard!BI2666="x",MediaScorecard!BJ2666="x",MediaScorecard!BK2666="x"),1, 2))</f>
        <v/>
      </c>
      <c r="CU2179" s="308" t="n"/>
      <c r="CV2179" s="308" t="n"/>
      <c r="CW2179" s="308" t="n"/>
      <c r="CX2179" s="309" t="n"/>
      <c r="CY2179" s="308" t="n"/>
      <c r="CZ2179" s="308" t="n"/>
      <c r="DA2179" s="308" t="n"/>
    </row>
    <row r="2180" ht="21" customHeight="1" s="590">
      <c r="A2180" s="421" t="n"/>
      <c r="B2180" s="270" t="n"/>
      <c r="C2180" s="269" t="n"/>
      <c r="D2180" s="267" t="n"/>
      <c r="E2180" s="267" t="n"/>
      <c r="F2180" s="268" t="n"/>
      <c r="G2180" s="421" t="n"/>
      <c r="H2180" s="269" t="n"/>
      <c r="I2180" s="421" t="n"/>
      <c r="J2180" s="421" t="n"/>
      <c r="K2180" s="421" t="n"/>
      <c r="L2180" s="421" t="n"/>
      <c r="M2180" s="421" t="n"/>
      <c r="N2180" s="421" t="n"/>
      <c r="O2180" s="421" t="n"/>
      <c r="P2180" s="421" t="n"/>
      <c r="Q2180" s="421" t="n"/>
      <c r="R2180" s="270" t="n"/>
      <c r="S2180" s="421" t="n"/>
      <c r="T2180" s="421" t="n"/>
      <c r="U2180" s="421" t="n"/>
      <c r="V2180" s="421" t="n"/>
      <c r="W2180" s="421" t="n"/>
      <c r="X2180" s="421" t="n"/>
      <c r="Y2180" s="421" t="n"/>
      <c r="Z2180" s="421" t="n"/>
      <c r="AA2180" s="421" t="n"/>
      <c r="AB2180" s="421" t="n"/>
      <c r="AC2180" s="421" t="n"/>
      <c r="AD2180" s="421" t="n"/>
      <c r="AE2180" s="421" t="n"/>
      <c r="AF2180" s="421" t="n"/>
      <c r="AG2180" s="421" t="n"/>
      <c r="AH2180" s="421" t="n"/>
      <c r="AI2180" s="421" t="n"/>
      <c r="AJ2180" s="297" t="n"/>
      <c r="AK2180" s="297" t="n"/>
      <c r="AL2180" s="284" t="n"/>
      <c r="AM2180" s="297" t="n"/>
      <c r="AN2180" s="285" t="n"/>
      <c r="AO2180" s="297" t="n"/>
      <c r="AP2180" s="297" t="n"/>
      <c r="AQ2180" s="297" t="n"/>
      <c r="AR2180" s="297" t="n"/>
      <c r="AS2180" s="297" t="n"/>
      <c r="AT2180" s="285" t="n"/>
      <c r="AU2180" s="297" t="n"/>
      <c r="AV2180" s="297" t="n"/>
      <c r="AW2180" s="297" t="n"/>
      <c r="AX2180" s="297" t="n"/>
      <c r="AY2180" s="286" t="n"/>
      <c r="AZ2180" s="286" t="n"/>
      <c r="BA2180" s="287" t="n"/>
      <c r="BB2180" s="286" t="n"/>
      <c r="BC2180" s="286" t="n"/>
      <c r="BD2180" s="286" t="n"/>
      <c r="BE2180" s="286" t="n"/>
      <c r="BF2180" s="286" t="n"/>
      <c r="BG2180" s="286" t="n"/>
      <c r="BH2180" s="297" t="n"/>
      <c r="BI2180" s="297" t="n"/>
      <c r="BJ2180" s="297" t="n"/>
      <c r="BK2180" s="297" t="n"/>
      <c r="BL2180" s="297" t="n"/>
      <c r="BM2180" s="297" t="n"/>
      <c r="BN2180" s="297" t="n"/>
      <c r="BO2180" s="285" t="n"/>
      <c r="BP2180" s="297" t="n"/>
      <c r="BQ2180" s="297" t="n"/>
      <c r="BR2180" s="297" t="n"/>
      <c r="BS2180" s="297" t="n"/>
      <c r="BT2180" s="297" t="n"/>
      <c r="BU2180" s="297" t="n"/>
      <c r="BV2180" s="297" t="n"/>
      <c r="BW2180" s="288" t="n"/>
      <c r="BX2180" s="276">
        <f>SUM(IF(COUNTIF(MediaScorecard!CC2667, "*1.*"), 2, 0), IF(COUNTIF(MediaScorecard!CC2667, "*2.*"), 2, 0), IF(COUNTIF(MediaScorecard!CC2667, "*3.*"), 2, 0), IF(COUNTIF(MediaScorecard!CC2667, "*4.*"), 2, 0), IF(COUNTIF(MediaScorecard!CC2667, "*5.*"), 2, 0), IF(COUNTIF(MediaScorecard!CC2667, "*6.*"), 2, 0))</f>
        <v/>
      </c>
      <c r="BY2180" s="277">
        <f t="array" ref="BY2180">SUM(VALUE(AT2180),VALUE(AU2180),VALUE(AV2180),VALUE(AW2180),VALUE(AX2180),VALUE(AY2180),VALUE(AZ2180),VALUE(BB2180),VALUE(BC2180),VALUE(BD2180),VALUE(BE2180),VALUE(BF2180),VALUE(BG2180),VALUE(BH2180),VALUE(BI2180),VALUE(BJ2180),VALUE(BK2180),VALUE(BL2180),VALUE(BM2180),VALUE(BN2180),VALUE(BO2180),VALUE(BP2180),VALUE(BQ2180),VALUE(BR2180),VALUE(BS2180),VALUE(BT2180),VALUE(BU2180),VALUE(BV2180),VALUE(BW2180))</f>
        <v/>
      </c>
      <c r="BZ2180" s="307" t="n"/>
      <c r="CA2180" s="307" t="n"/>
      <c r="CB2180" s="307" t="n"/>
      <c r="CC2180" s="307" t="n"/>
      <c r="CD2180" s="307" t="n"/>
      <c r="CE2180" s="307" t="n"/>
      <c r="CF2180" s="307" t="n"/>
      <c r="CG2180" s="307" t="n"/>
      <c r="CH2180" s="307" t="n"/>
      <c r="CI2180" s="307" t="n"/>
      <c r="CJ2180" s="307" t="n"/>
      <c r="CK2180" s="307" t="n"/>
      <c r="CL2180" s="307" t="n"/>
      <c r="CM2180" s="307" t="n"/>
      <c r="CN2180" s="307" t="n"/>
      <c r="CO2180" s="307" t="n"/>
      <c r="CP2180" s="307" t="n"/>
      <c r="CQ2180" s="307" t="n"/>
      <c r="CR2180" s="279" t="n"/>
      <c r="CS2180" s="280" t="n"/>
      <c r="CT2180" s="421">
        <f>(IF(OR(MediaScorecard!BG2667="x", MediaScorecard!BH2667="x",MediaScorecard!BI2667="x",MediaScorecard!BJ2667="x",MediaScorecard!BK2667="x"),1, 2))</f>
        <v/>
      </c>
      <c r="CU2180" s="308" t="n"/>
      <c r="CV2180" s="308" t="n"/>
      <c r="CW2180" s="308" t="n"/>
      <c r="CX2180" s="309" t="n"/>
      <c r="CY2180" s="308" t="n"/>
      <c r="CZ2180" s="308" t="n"/>
      <c r="DA2180" s="308" t="n"/>
    </row>
    <row r="2181" ht="21" customHeight="1" s="590">
      <c r="A2181" s="421" t="n"/>
      <c r="B2181" s="270" t="n"/>
      <c r="C2181" s="269" t="n"/>
      <c r="D2181" s="267" t="n"/>
      <c r="E2181" s="267" t="n"/>
      <c r="F2181" s="268" t="n"/>
      <c r="G2181" s="421" t="n"/>
      <c r="H2181" s="269" t="n"/>
      <c r="I2181" s="421" t="n"/>
      <c r="J2181" s="421" t="n"/>
      <c r="K2181" s="421" t="n"/>
      <c r="L2181" s="421" t="n"/>
      <c r="M2181" s="421" t="n"/>
      <c r="N2181" s="421" t="n"/>
      <c r="O2181" s="421" t="n"/>
      <c r="P2181" s="421" t="n"/>
      <c r="Q2181" s="421" t="n"/>
      <c r="R2181" s="270" t="n"/>
      <c r="S2181" s="421" t="n"/>
      <c r="T2181" s="421" t="n"/>
      <c r="U2181" s="421" t="n"/>
      <c r="V2181" s="421" t="n"/>
      <c r="W2181" s="421" t="n"/>
      <c r="X2181" s="421" t="n"/>
      <c r="Y2181" s="421" t="n"/>
      <c r="Z2181" s="421" t="n"/>
      <c r="AA2181" s="421" t="n"/>
      <c r="AB2181" s="421" t="n"/>
      <c r="AC2181" s="421" t="n"/>
      <c r="AD2181" s="421" t="n"/>
      <c r="AE2181" s="421" t="n"/>
      <c r="AF2181" s="421" t="n"/>
      <c r="AG2181" s="421" t="n"/>
      <c r="AH2181" s="421" t="n"/>
      <c r="AI2181" s="421" t="n"/>
      <c r="AJ2181" s="297" t="n"/>
      <c r="AK2181" s="297" t="n"/>
      <c r="AL2181" s="284" t="n"/>
      <c r="AM2181" s="297" t="n"/>
      <c r="AN2181" s="285" t="n"/>
      <c r="AO2181" s="297" t="n"/>
      <c r="AP2181" s="297" t="n"/>
      <c r="AQ2181" s="297" t="n"/>
      <c r="AR2181" s="297" t="n"/>
      <c r="AS2181" s="297" t="n"/>
      <c r="AT2181" s="285" t="n"/>
      <c r="AU2181" s="297" t="n"/>
      <c r="AV2181" s="297" t="n"/>
      <c r="AW2181" s="297" t="n"/>
      <c r="AX2181" s="297" t="n"/>
      <c r="AY2181" s="286" t="n"/>
      <c r="AZ2181" s="286" t="n"/>
      <c r="BA2181" s="287" t="n"/>
      <c r="BB2181" s="286" t="n"/>
      <c r="BC2181" s="286" t="n"/>
      <c r="BD2181" s="286" t="n"/>
      <c r="BE2181" s="286" t="n"/>
      <c r="BF2181" s="286" t="n"/>
      <c r="BG2181" s="286" t="n"/>
      <c r="BH2181" s="297" t="n"/>
      <c r="BI2181" s="297" t="n"/>
      <c r="BJ2181" s="297" t="n"/>
      <c r="BK2181" s="297" t="n"/>
      <c r="BL2181" s="297" t="n"/>
      <c r="BM2181" s="297" t="n"/>
      <c r="BN2181" s="297" t="n"/>
      <c r="BO2181" s="285" t="n"/>
      <c r="BP2181" s="297" t="n"/>
      <c r="BQ2181" s="297" t="n"/>
      <c r="BR2181" s="297" t="n"/>
      <c r="BS2181" s="297" t="n"/>
      <c r="BT2181" s="297" t="n"/>
      <c r="BU2181" s="297" t="n"/>
      <c r="BV2181" s="297" t="n"/>
      <c r="BW2181" s="288" t="n"/>
      <c r="BX2181" s="276">
        <f>SUM(IF(COUNTIF(MediaScorecard!CC2668, "*1.*"), 2, 0), IF(COUNTIF(MediaScorecard!CC2668, "*2.*"), 2, 0), IF(COUNTIF(MediaScorecard!CC2668, "*3.*"), 2, 0), IF(COUNTIF(MediaScorecard!CC2668, "*4.*"), 2, 0), IF(COUNTIF(MediaScorecard!CC2668, "*5.*"), 2, 0), IF(COUNTIF(MediaScorecard!CC2668, "*6.*"), 2, 0))</f>
        <v/>
      </c>
      <c r="BY2181" s="277">
        <f t="array" ref="BY2181">SUM(VALUE(AT2181),VALUE(AU2181),VALUE(AV2181),VALUE(AW2181),VALUE(AX2181),VALUE(AY2181),VALUE(AZ2181),VALUE(BB2181),VALUE(BC2181),VALUE(BD2181),VALUE(BE2181),VALUE(BF2181),VALUE(BG2181),VALUE(BH2181),VALUE(BI2181),VALUE(BJ2181),VALUE(BK2181),VALUE(BL2181),VALUE(BM2181),VALUE(BN2181),VALUE(BO2181),VALUE(BP2181),VALUE(BQ2181),VALUE(BR2181),VALUE(BS2181),VALUE(BT2181),VALUE(BU2181),VALUE(BV2181),VALUE(BW2181))</f>
        <v/>
      </c>
      <c r="BZ2181" s="307" t="n"/>
      <c r="CA2181" s="307" t="n"/>
      <c r="CB2181" s="307" t="n"/>
      <c r="CC2181" s="307" t="n"/>
      <c r="CD2181" s="307" t="n"/>
      <c r="CE2181" s="307" t="n"/>
      <c r="CF2181" s="307" t="n"/>
      <c r="CG2181" s="307" t="n"/>
      <c r="CH2181" s="307" t="n"/>
      <c r="CI2181" s="307" t="n"/>
      <c r="CJ2181" s="307" t="n"/>
      <c r="CK2181" s="307" t="n"/>
      <c r="CL2181" s="307" t="n"/>
      <c r="CM2181" s="307" t="n"/>
      <c r="CN2181" s="307" t="n"/>
      <c r="CO2181" s="307" t="n"/>
      <c r="CP2181" s="307" t="n"/>
      <c r="CQ2181" s="307" t="n"/>
      <c r="CR2181" s="279" t="n"/>
      <c r="CS2181" s="280" t="n"/>
      <c r="CT2181" s="421">
        <f>(IF(OR(MediaScorecard!BG2668="x", MediaScorecard!BH2668="x",MediaScorecard!BI2668="x",MediaScorecard!BJ2668="x",MediaScorecard!BK2668="x"),1, 2))</f>
        <v/>
      </c>
      <c r="CU2181" s="308" t="n"/>
      <c r="CV2181" s="308" t="n"/>
      <c r="CW2181" s="308" t="n"/>
      <c r="CX2181" s="309" t="n"/>
      <c r="CY2181" s="308" t="n"/>
      <c r="CZ2181" s="308" t="n"/>
      <c r="DA2181" s="308" t="n"/>
    </row>
    <row r="2182" ht="21" customHeight="1" s="590">
      <c r="A2182" s="421" t="n"/>
      <c r="B2182" s="270" t="n"/>
      <c r="C2182" s="269" t="n"/>
      <c r="D2182" s="267" t="n"/>
      <c r="E2182" s="267" t="n"/>
      <c r="F2182" s="268" t="n"/>
      <c r="G2182" s="421" t="n"/>
      <c r="H2182" s="269" t="n"/>
      <c r="I2182" s="421" t="n"/>
      <c r="J2182" s="421" t="n"/>
      <c r="K2182" s="421" t="n"/>
      <c r="L2182" s="421" t="n"/>
      <c r="M2182" s="421" t="n"/>
      <c r="N2182" s="421" t="n"/>
      <c r="O2182" s="421" t="n"/>
      <c r="P2182" s="421" t="n"/>
      <c r="Q2182" s="421" t="n"/>
      <c r="R2182" s="270" t="n"/>
      <c r="S2182" s="421" t="n"/>
      <c r="T2182" s="421" t="n"/>
      <c r="U2182" s="421" t="n"/>
      <c r="V2182" s="421" t="n"/>
      <c r="W2182" s="421" t="n"/>
      <c r="X2182" s="421" t="n"/>
      <c r="Y2182" s="421" t="n"/>
      <c r="Z2182" s="421" t="n"/>
      <c r="AA2182" s="421" t="n"/>
      <c r="AB2182" s="421" t="n"/>
      <c r="AC2182" s="421" t="n"/>
      <c r="AD2182" s="421" t="n"/>
      <c r="AE2182" s="421" t="n"/>
      <c r="AF2182" s="421" t="n"/>
      <c r="AG2182" s="421" t="n"/>
      <c r="AH2182" s="421" t="n"/>
      <c r="AI2182" s="421" t="n"/>
      <c r="AJ2182" s="297" t="n"/>
      <c r="AK2182" s="297" t="n"/>
      <c r="AL2182" s="284" t="n"/>
      <c r="AM2182" s="297" t="n"/>
      <c r="AN2182" s="285" t="n"/>
      <c r="AO2182" s="297" t="n"/>
      <c r="AP2182" s="297" t="n"/>
      <c r="AQ2182" s="297" t="n"/>
      <c r="AR2182" s="297" t="n"/>
      <c r="AS2182" s="297" t="n"/>
      <c r="AT2182" s="285" t="n"/>
      <c r="AU2182" s="297" t="n"/>
      <c r="AV2182" s="297" t="n"/>
      <c r="AW2182" s="297" t="n"/>
      <c r="AX2182" s="297" t="n"/>
      <c r="AY2182" s="286" t="n"/>
      <c r="AZ2182" s="286" t="n"/>
      <c r="BA2182" s="287" t="n"/>
      <c r="BB2182" s="286" t="n"/>
      <c r="BC2182" s="286" t="n"/>
      <c r="BD2182" s="286" t="n"/>
      <c r="BE2182" s="286" t="n"/>
      <c r="BF2182" s="286" t="n"/>
      <c r="BG2182" s="286" t="n"/>
      <c r="BH2182" s="297" t="n"/>
      <c r="BI2182" s="297" t="n"/>
      <c r="BJ2182" s="297" t="n"/>
      <c r="BK2182" s="297" t="n"/>
      <c r="BL2182" s="297" t="n"/>
      <c r="BM2182" s="297" t="n"/>
      <c r="BN2182" s="297" t="n"/>
      <c r="BO2182" s="285" t="n"/>
      <c r="BP2182" s="297" t="n"/>
      <c r="BQ2182" s="297" t="n"/>
      <c r="BR2182" s="297" t="n"/>
      <c r="BS2182" s="297" t="n"/>
      <c r="BT2182" s="297" t="n"/>
      <c r="BU2182" s="297" t="n"/>
      <c r="BV2182" s="297" t="n"/>
      <c r="BW2182" s="288" t="n"/>
      <c r="BX2182" s="276">
        <f>SUM(IF(COUNTIF(MediaScorecard!CC2669, "*1.*"), 2, 0), IF(COUNTIF(MediaScorecard!CC2669, "*2.*"), 2, 0), IF(COUNTIF(MediaScorecard!CC2669, "*3.*"), 2, 0), IF(COUNTIF(MediaScorecard!CC2669, "*4.*"), 2, 0), IF(COUNTIF(MediaScorecard!CC2669, "*5.*"), 2, 0), IF(COUNTIF(MediaScorecard!CC2669, "*6.*"), 2, 0))</f>
        <v/>
      </c>
      <c r="BY2182" s="277">
        <f t="array" ref="BY2182">SUM(VALUE(AT2182),VALUE(AU2182),VALUE(AV2182),VALUE(AW2182),VALUE(AX2182),VALUE(AY2182),VALUE(AZ2182),VALUE(BB2182),VALUE(BC2182),VALUE(BD2182),VALUE(BE2182),VALUE(BF2182),VALUE(BG2182),VALUE(BH2182),VALUE(BI2182),VALUE(BJ2182),VALUE(BK2182),VALUE(BL2182),VALUE(BM2182),VALUE(BN2182),VALUE(BO2182),VALUE(BP2182),VALUE(BQ2182),VALUE(BR2182),VALUE(BS2182),VALUE(BT2182),VALUE(BU2182),VALUE(BV2182),VALUE(BW2182))</f>
        <v/>
      </c>
      <c r="BZ2182" s="307" t="n"/>
      <c r="CA2182" s="307" t="n"/>
      <c r="CB2182" s="307" t="n"/>
      <c r="CC2182" s="307" t="n"/>
      <c r="CD2182" s="307" t="n"/>
      <c r="CE2182" s="307" t="n"/>
      <c r="CF2182" s="307" t="n"/>
      <c r="CG2182" s="307" t="n"/>
      <c r="CH2182" s="307" t="n"/>
      <c r="CI2182" s="307" t="n"/>
      <c r="CJ2182" s="307" t="n"/>
      <c r="CK2182" s="307" t="n"/>
      <c r="CL2182" s="307" t="n"/>
      <c r="CM2182" s="307" t="n"/>
      <c r="CN2182" s="307" t="n"/>
      <c r="CO2182" s="307" t="n"/>
      <c r="CP2182" s="307" t="n"/>
      <c r="CQ2182" s="307" t="n"/>
      <c r="CR2182" s="279" t="n"/>
      <c r="CS2182" s="280" t="n"/>
      <c r="CT2182" s="421">
        <f>(IF(OR(MediaScorecard!BG2669="x", MediaScorecard!BH2669="x",MediaScorecard!BI2669="x",MediaScorecard!BJ2669="x",MediaScorecard!BK2669="x"),1, 2))</f>
        <v/>
      </c>
      <c r="CU2182" s="308" t="n"/>
      <c r="CV2182" s="308" t="n"/>
      <c r="CW2182" s="308" t="n"/>
      <c r="CX2182" s="309" t="n"/>
      <c r="CY2182" s="308" t="n"/>
      <c r="CZ2182" s="308" t="n"/>
      <c r="DA2182" s="308" t="n"/>
    </row>
    <row r="2183" ht="21" customHeight="1" s="590">
      <c r="A2183" s="421" t="n"/>
      <c r="B2183" s="270" t="n"/>
      <c r="C2183" s="269" t="n"/>
      <c r="D2183" s="267" t="n"/>
      <c r="E2183" s="267" t="n"/>
      <c r="F2183" s="268" t="n"/>
      <c r="G2183" s="421" t="n"/>
      <c r="H2183" s="269" t="n"/>
      <c r="I2183" s="421" t="n"/>
      <c r="J2183" s="421" t="n"/>
      <c r="K2183" s="421" t="n"/>
      <c r="L2183" s="421" t="n"/>
      <c r="M2183" s="421" t="n"/>
      <c r="N2183" s="421" t="n"/>
      <c r="O2183" s="421" t="n"/>
      <c r="P2183" s="421" t="n"/>
      <c r="Q2183" s="421" t="n"/>
      <c r="R2183" s="270" t="n"/>
      <c r="S2183" s="421" t="n"/>
      <c r="T2183" s="421" t="n"/>
      <c r="U2183" s="421" t="n"/>
      <c r="V2183" s="421" t="n"/>
      <c r="W2183" s="421" t="n"/>
      <c r="X2183" s="421" t="n"/>
      <c r="Y2183" s="421" t="n"/>
      <c r="Z2183" s="421" t="n"/>
      <c r="AA2183" s="421" t="n"/>
      <c r="AB2183" s="421" t="n"/>
      <c r="AC2183" s="421" t="n"/>
      <c r="AD2183" s="421" t="n"/>
      <c r="AE2183" s="421" t="n"/>
      <c r="AF2183" s="421" t="n"/>
      <c r="AG2183" s="421" t="n"/>
      <c r="AH2183" s="421" t="n"/>
      <c r="AI2183" s="421" t="n"/>
      <c r="AJ2183" s="297" t="n"/>
      <c r="AK2183" s="297" t="n"/>
      <c r="AL2183" s="284" t="n"/>
      <c r="AM2183" s="297" t="n"/>
      <c r="AN2183" s="285" t="n"/>
      <c r="AO2183" s="297" t="n"/>
      <c r="AP2183" s="297" t="n"/>
      <c r="AQ2183" s="297" t="n"/>
      <c r="AR2183" s="297" t="n"/>
      <c r="AS2183" s="297" t="n"/>
      <c r="AT2183" s="285" t="n"/>
      <c r="AU2183" s="297" t="n"/>
      <c r="AV2183" s="297" t="n"/>
      <c r="AW2183" s="297" t="n"/>
      <c r="AX2183" s="297" t="n"/>
      <c r="AY2183" s="286" t="n"/>
      <c r="AZ2183" s="286" t="n"/>
      <c r="BA2183" s="287" t="n"/>
      <c r="BB2183" s="286" t="n"/>
      <c r="BC2183" s="286" t="n"/>
      <c r="BD2183" s="286" t="n"/>
      <c r="BE2183" s="286" t="n"/>
      <c r="BF2183" s="286" t="n"/>
      <c r="BG2183" s="286" t="n"/>
      <c r="BH2183" s="297" t="n"/>
      <c r="BI2183" s="297" t="n"/>
      <c r="BJ2183" s="297" t="n"/>
      <c r="BK2183" s="297" t="n"/>
      <c r="BL2183" s="297" t="n"/>
      <c r="BM2183" s="297" t="n"/>
      <c r="BN2183" s="297" t="n"/>
      <c r="BO2183" s="285" t="n"/>
      <c r="BP2183" s="297" t="n"/>
      <c r="BQ2183" s="297" t="n"/>
      <c r="BR2183" s="297" t="n"/>
      <c r="BS2183" s="297" t="n"/>
      <c r="BT2183" s="297" t="n"/>
      <c r="BU2183" s="297" t="n"/>
      <c r="BV2183" s="297" t="n"/>
      <c r="BW2183" s="288" t="n"/>
      <c r="BX2183" s="276">
        <f>SUM(IF(COUNTIF(MediaScorecard!CC2670, "*1.*"), 2, 0), IF(COUNTIF(MediaScorecard!CC2670, "*2.*"), 2, 0), IF(COUNTIF(MediaScorecard!CC2670, "*3.*"), 2, 0), IF(COUNTIF(MediaScorecard!CC2670, "*4.*"), 2, 0), IF(COUNTIF(MediaScorecard!CC2670, "*5.*"), 2, 0), IF(COUNTIF(MediaScorecard!CC2670, "*6.*"), 2, 0))</f>
        <v/>
      </c>
      <c r="BY2183" s="277">
        <f t="array" ref="BY2183">SUM(VALUE(AT2183),VALUE(AU2183),VALUE(AV2183),VALUE(AW2183),VALUE(AX2183),VALUE(AY2183),VALUE(AZ2183),VALUE(BB2183),VALUE(BC2183),VALUE(BD2183),VALUE(BE2183),VALUE(BF2183),VALUE(BG2183),VALUE(BH2183),VALUE(BI2183),VALUE(BJ2183),VALUE(BK2183),VALUE(BL2183),VALUE(BM2183),VALUE(BN2183),VALUE(BO2183),VALUE(BP2183),VALUE(BQ2183),VALUE(BR2183),VALUE(BS2183),VALUE(BT2183),VALUE(BU2183),VALUE(BV2183),VALUE(BW2183))</f>
        <v/>
      </c>
      <c r="BZ2183" s="307" t="n"/>
      <c r="CA2183" s="307" t="n"/>
      <c r="CB2183" s="307" t="n"/>
      <c r="CC2183" s="307" t="n"/>
      <c r="CD2183" s="307" t="n"/>
      <c r="CE2183" s="307" t="n"/>
      <c r="CF2183" s="307" t="n"/>
      <c r="CG2183" s="307" t="n"/>
      <c r="CH2183" s="307" t="n"/>
      <c r="CI2183" s="307" t="n"/>
      <c r="CJ2183" s="307" t="n"/>
      <c r="CK2183" s="307" t="n"/>
      <c r="CL2183" s="307" t="n"/>
      <c r="CM2183" s="307" t="n"/>
      <c r="CN2183" s="307" t="n"/>
      <c r="CO2183" s="307" t="n"/>
      <c r="CP2183" s="307" t="n"/>
      <c r="CQ2183" s="307" t="n"/>
      <c r="CR2183" s="279" t="n"/>
      <c r="CS2183" s="280" t="n"/>
      <c r="CT2183" s="421">
        <f>(IF(OR(MediaScorecard!BG2670="x", MediaScorecard!BH2670="x",MediaScorecard!BI2670="x",MediaScorecard!BJ2670="x",MediaScorecard!BK2670="x"),1, 2))</f>
        <v/>
      </c>
      <c r="CU2183" s="308" t="n"/>
      <c r="CV2183" s="308" t="n"/>
      <c r="CW2183" s="308" t="n"/>
      <c r="CX2183" s="309" t="n"/>
      <c r="CY2183" s="308" t="n"/>
      <c r="CZ2183" s="308" t="n"/>
      <c r="DA2183" s="308" t="n"/>
    </row>
    <row r="2184" ht="21" customHeight="1" s="590">
      <c r="A2184" s="421" t="n"/>
      <c r="B2184" s="270" t="n"/>
      <c r="C2184" s="269" t="n"/>
      <c r="D2184" s="267" t="n"/>
      <c r="E2184" s="267" t="n"/>
      <c r="F2184" s="268" t="n"/>
      <c r="G2184" s="421" t="n"/>
      <c r="H2184" s="269" t="n"/>
      <c r="I2184" s="421" t="n"/>
      <c r="J2184" s="421" t="n"/>
      <c r="K2184" s="421" t="n"/>
      <c r="L2184" s="421" t="n"/>
      <c r="M2184" s="421" t="n"/>
      <c r="N2184" s="421" t="n"/>
      <c r="O2184" s="421" t="n"/>
      <c r="P2184" s="421" t="n"/>
      <c r="Q2184" s="421" t="n"/>
      <c r="R2184" s="270" t="n"/>
      <c r="S2184" s="421" t="n"/>
      <c r="T2184" s="421" t="n"/>
      <c r="U2184" s="421" t="n"/>
      <c r="V2184" s="421" t="n"/>
      <c r="W2184" s="421" t="n"/>
      <c r="X2184" s="421" t="n"/>
      <c r="Y2184" s="421" t="n"/>
      <c r="Z2184" s="421" t="n"/>
      <c r="AA2184" s="421" t="n"/>
      <c r="AB2184" s="421" t="n"/>
      <c r="AC2184" s="421" t="n"/>
      <c r="AD2184" s="421" t="n"/>
      <c r="AE2184" s="421" t="n"/>
      <c r="AF2184" s="421" t="n"/>
      <c r="AG2184" s="421" t="n"/>
      <c r="AH2184" s="421" t="n"/>
      <c r="AI2184" s="421" t="n"/>
      <c r="AJ2184" s="297" t="n"/>
      <c r="AK2184" s="297" t="n"/>
      <c r="AL2184" s="284" t="n"/>
      <c r="AM2184" s="297" t="n"/>
      <c r="AN2184" s="285" t="n"/>
      <c r="AO2184" s="297" t="n"/>
      <c r="AP2184" s="297" t="n"/>
      <c r="AQ2184" s="297" t="n"/>
      <c r="AR2184" s="297" t="n"/>
      <c r="AS2184" s="297" t="n"/>
      <c r="AT2184" s="285" t="n"/>
      <c r="AU2184" s="297" t="n"/>
      <c r="AV2184" s="297" t="n"/>
      <c r="AW2184" s="297" t="n"/>
      <c r="AX2184" s="297" t="n"/>
      <c r="AY2184" s="286" t="n"/>
      <c r="AZ2184" s="286" t="n"/>
      <c r="BA2184" s="287" t="n"/>
      <c r="BB2184" s="286" t="n"/>
      <c r="BC2184" s="286" t="n"/>
      <c r="BD2184" s="286" t="n"/>
      <c r="BE2184" s="286" t="n"/>
      <c r="BF2184" s="286" t="n"/>
      <c r="BG2184" s="286" t="n"/>
      <c r="BH2184" s="297" t="n"/>
      <c r="BI2184" s="297" t="n"/>
      <c r="BJ2184" s="297" t="n"/>
      <c r="BK2184" s="297" t="n"/>
      <c r="BL2184" s="297" t="n"/>
      <c r="BM2184" s="297" t="n"/>
      <c r="BN2184" s="297" t="n"/>
      <c r="BO2184" s="285" t="n"/>
      <c r="BP2184" s="297" t="n"/>
      <c r="BQ2184" s="297" t="n"/>
      <c r="BR2184" s="297" t="n"/>
      <c r="BS2184" s="297" t="n"/>
      <c r="BT2184" s="297" t="n"/>
      <c r="BU2184" s="297" t="n"/>
      <c r="BV2184" s="297" t="n"/>
      <c r="BW2184" s="288" t="n"/>
      <c r="BX2184" s="276">
        <f>SUM(IF(COUNTIF(MediaScorecard!CC2671, "*1.*"), 2, 0), IF(COUNTIF(MediaScorecard!CC2671, "*2.*"), 2, 0), IF(COUNTIF(MediaScorecard!CC2671, "*3.*"), 2, 0), IF(COUNTIF(MediaScorecard!CC2671, "*4.*"), 2, 0), IF(COUNTIF(MediaScorecard!CC2671, "*5.*"), 2, 0), IF(COUNTIF(MediaScorecard!CC2671, "*6.*"), 2, 0))</f>
        <v/>
      </c>
      <c r="BY2184" s="277">
        <f t="array" ref="BY2184">SUM(VALUE(AT2184),VALUE(AU2184),VALUE(AV2184),VALUE(AW2184),VALUE(AX2184),VALUE(AY2184),VALUE(AZ2184),VALUE(BB2184),VALUE(BC2184),VALUE(BD2184),VALUE(BE2184),VALUE(BF2184),VALUE(BG2184),VALUE(BH2184),VALUE(BI2184),VALUE(BJ2184),VALUE(BK2184),VALUE(BL2184),VALUE(BM2184),VALUE(BN2184),VALUE(BO2184),VALUE(BP2184),VALUE(BQ2184),VALUE(BR2184),VALUE(BS2184),VALUE(BT2184),VALUE(BU2184),VALUE(BV2184),VALUE(BW2184))</f>
        <v/>
      </c>
      <c r="BZ2184" s="307" t="n"/>
      <c r="CA2184" s="307" t="n"/>
      <c r="CB2184" s="307" t="n"/>
      <c r="CC2184" s="307" t="n"/>
      <c r="CD2184" s="307" t="n"/>
      <c r="CE2184" s="307" t="n"/>
      <c r="CF2184" s="307" t="n"/>
      <c r="CG2184" s="307" t="n"/>
      <c r="CH2184" s="307" t="n"/>
      <c r="CI2184" s="307" t="n"/>
      <c r="CJ2184" s="307" t="n"/>
      <c r="CK2184" s="307" t="n"/>
      <c r="CL2184" s="307" t="n"/>
      <c r="CM2184" s="307" t="n"/>
      <c r="CN2184" s="307" t="n"/>
      <c r="CO2184" s="307" t="n"/>
      <c r="CP2184" s="307" t="n"/>
      <c r="CQ2184" s="307" t="n"/>
      <c r="CR2184" s="279" t="n"/>
      <c r="CS2184" s="280" t="n"/>
      <c r="CT2184" s="421">
        <f>(IF(OR(MediaScorecard!BG2671="x", MediaScorecard!BH2671="x",MediaScorecard!BI2671="x",MediaScorecard!BJ2671="x",MediaScorecard!BK2671="x"),1, 2))</f>
        <v/>
      </c>
      <c r="CU2184" s="308" t="n"/>
      <c r="CV2184" s="308" t="n"/>
      <c r="CW2184" s="308" t="n"/>
      <c r="CX2184" s="309" t="n"/>
      <c r="CY2184" s="308" t="n"/>
      <c r="CZ2184" s="308" t="n"/>
      <c r="DA2184" s="308" t="n"/>
    </row>
    <row r="2185" ht="21" customHeight="1" s="590">
      <c r="A2185" s="421" t="n"/>
      <c r="B2185" s="270" t="n"/>
      <c r="C2185" s="269" t="n"/>
      <c r="D2185" s="267" t="n"/>
      <c r="E2185" s="267" t="n"/>
      <c r="F2185" s="268" t="n"/>
      <c r="G2185" s="421" t="n"/>
      <c r="H2185" s="269" t="n"/>
      <c r="I2185" s="421" t="n"/>
      <c r="J2185" s="421" t="n"/>
      <c r="K2185" s="421" t="n"/>
      <c r="L2185" s="421" t="n"/>
      <c r="M2185" s="421" t="n"/>
      <c r="N2185" s="421" t="n"/>
      <c r="O2185" s="421" t="n"/>
      <c r="P2185" s="421" t="n"/>
      <c r="Q2185" s="421" t="n"/>
      <c r="R2185" s="270" t="n"/>
      <c r="S2185" s="421" t="n"/>
      <c r="T2185" s="421" t="n"/>
      <c r="U2185" s="421" t="n"/>
      <c r="V2185" s="421" t="n"/>
      <c r="W2185" s="421" t="n"/>
      <c r="X2185" s="421" t="n"/>
      <c r="Y2185" s="421" t="n"/>
      <c r="Z2185" s="421" t="n"/>
      <c r="AA2185" s="421" t="n"/>
      <c r="AB2185" s="421" t="n"/>
      <c r="AC2185" s="421" t="n"/>
      <c r="AD2185" s="421" t="n"/>
      <c r="AE2185" s="421" t="n"/>
      <c r="AF2185" s="421" t="n"/>
      <c r="AG2185" s="421" t="n"/>
      <c r="AH2185" s="421" t="n"/>
      <c r="AI2185" s="421" t="n"/>
      <c r="AJ2185" s="297" t="n"/>
      <c r="AK2185" s="297" t="n"/>
      <c r="AL2185" s="284" t="n"/>
      <c r="AM2185" s="297" t="n"/>
      <c r="AN2185" s="285" t="n"/>
      <c r="AO2185" s="297" t="n"/>
      <c r="AP2185" s="297" t="n"/>
      <c r="AQ2185" s="297" t="n"/>
      <c r="AR2185" s="297" t="n"/>
      <c r="AS2185" s="297" t="n"/>
      <c r="AT2185" s="285" t="n"/>
      <c r="AU2185" s="297" t="n"/>
      <c r="AV2185" s="297" t="n"/>
      <c r="AW2185" s="297" t="n"/>
      <c r="AX2185" s="297" t="n"/>
      <c r="AY2185" s="286" t="n"/>
      <c r="AZ2185" s="286" t="n"/>
      <c r="BA2185" s="287" t="n"/>
      <c r="BB2185" s="286" t="n"/>
      <c r="BC2185" s="286" t="n"/>
      <c r="BD2185" s="286" t="n"/>
      <c r="BE2185" s="286" t="n"/>
      <c r="BF2185" s="286" t="n"/>
      <c r="BG2185" s="286" t="n"/>
      <c r="BH2185" s="297" t="n"/>
      <c r="BI2185" s="297" t="n"/>
      <c r="BJ2185" s="297" t="n"/>
      <c r="BK2185" s="297" t="n"/>
      <c r="BL2185" s="297" t="n"/>
      <c r="BM2185" s="297" t="n"/>
      <c r="BN2185" s="297" t="n"/>
      <c r="BO2185" s="285" t="n"/>
      <c r="BP2185" s="297" t="n"/>
      <c r="BQ2185" s="297" t="n"/>
      <c r="BR2185" s="297" t="n"/>
      <c r="BS2185" s="297" t="n"/>
      <c r="BT2185" s="297" t="n"/>
      <c r="BU2185" s="297" t="n"/>
      <c r="BV2185" s="297" t="n"/>
      <c r="BW2185" s="288" t="n"/>
      <c r="BX2185" s="276">
        <f>SUM(IF(COUNTIF(MediaScorecard!CC2672, "*1.*"), 2, 0), IF(COUNTIF(MediaScorecard!CC2672, "*2.*"), 2, 0), IF(COUNTIF(MediaScorecard!CC2672, "*3.*"), 2, 0), IF(COUNTIF(MediaScorecard!CC2672, "*4.*"), 2, 0), IF(COUNTIF(MediaScorecard!CC2672, "*5.*"), 2, 0), IF(COUNTIF(MediaScorecard!CC2672, "*6.*"), 2, 0))</f>
        <v/>
      </c>
      <c r="BY2185" s="277">
        <f t="array" ref="BY2185">SUM(VALUE(AT2185),VALUE(AU2185),VALUE(AV2185),VALUE(AW2185),VALUE(AX2185),VALUE(AY2185),VALUE(AZ2185),VALUE(BB2185),VALUE(BC2185),VALUE(BD2185),VALUE(BE2185),VALUE(BF2185),VALUE(BG2185),VALUE(BH2185),VALUE(BI2185),VALUE(BJ2185),VALUE(BK2185),VALUE(BL2185),VALUE(BM2185),VALUE(BN2185),VALUE(BO2185),VALUE(BP2185),VALUE(BQ2185),VALUE(BR2185),VALUE(BS2185),VALUE(BT2185),VALUE(BU2185),VALUE(BV2185),VALUE(BW2185))</f>
        <v/>
      </c>
      <c r="BZ2185" s="307" t="n"/>
      <c r="CA2185" s="307" t="n"/>
      <c r="CB2185" s="307" t="n"/>
      <c r="CC2185" s="307" t="n"/>
      <c r="CD2185" s="307" t="n"/>
      <c r="CE2185" s="307" t="n"/>
      <c r="CF2185" s="307" t="n"/>
      <c r="CG2185" s="307" t="n"/>
      <c r="CH2185" s="307" t="n"/>
      <c r="CI2185" s="307" t="n"/>
      <c r="CJ2185" s="307" t="n"/>
      <c r="CK2185" s="307" t="n"/>
      <c r="CL2185" s="307" t="n"/>
      <c r="CM2185" s="307" t="n"/>
      <c r="CN2185" s="307" t="n"/>
      <c r="CO2185" s="307" t="n"/>
      <c r="CP2185" s="307" t="n"/>
      <c r="CQ2185" s="307" t="n"/>
      <c r="CR2185" s="279" t="n"/>
      <c r="CS2185" s="280" t="n"/>
      <c r="CT2185" s="421">
        <f>(IF(OR(MediaScorecard!BG2672="x", MediaScorecard!BH2672="x",MediaScorecard!BI2672="x",MediaScorecard!BJ2672="x",MediaScorecard!BK2672="x"),1, 2))</f>
        <v/>
      </c>
      <c r="CU2185" s="308" t="n"/>
      <c r="CV2185" s="308" t="n"/>
      <c r="CW2185" s="308" t="n"/>
      <c r="CX2185" s="309" t="n"/>
      <c r="CY2185" s="308" t="n"/>
      <c r="CZ2185" s="308" t="n"/>
      <c r="DA2185" s="308" t="n"/>
    </row>
    <row r="2186" ht="21" customHeight="1" s="590">
      <c r="A2186" s="421" t="n"/>
      <c r="B2186" s="270" t="n"/>
      <c r="C2186" s="269" t="n"/>
      <c r="D2186" s="267" t="n"/>
      <c r="E2186" s="267" t="n"/>
      <c r="F2186" s="268" t="n"/>
      <c r="G2186" s="421" t="n"/>
      <c r="H2186" s="269" t="n"/>
      <c r="I2186" s="421" t="n"/>
      <c r="J2186" s="421" t="n"/>
      <c r="K2186" s="421" t="n"/>
      <c r="L2186" s="421" t="n"/>
      <c r="M2186" s="421" t="n"/>
      <c r="N2186" s="421" t="n"/>
      <c r="O2186" s="421" t="n"/>
      <c r="P2186" s="421" t="n"/>
      <c r="Q2186" s="421" t="n"/>
      <c r="R2186" s="270" t="n"/>
      <c r="S2186" s="421" t="n"/>
      <c r="T2186" s="421" t="n"/>
      <c r="U2186" s="421" t="n"/>
      <c r="V2186" s="421" t="n"/>
      <c r="W2186" s="421" t="n"/>
      <c r="X2186" s="421" t="n"/>
      <c r="Y2186" s="421" t="n"/>
      <c r="Z2186" s="421" t="n"/>
      <c r="AA2186" s="421" t="n"/>
      <c r="AB2186" s="421" t="n"/>
      <c r="AC2186" s="421" t="n"/>
      <c r="AD2186" s="421" t="n"/>
      <c r="AE2186" s="421" t="n"/>
      <c r="AF2186" s="421" t="n"/>
      <c r="AG2186" s="421" t="n"/>
      <c r="AH2186" s="421" t="n"/>
      <c r="AI2186" s="421" t="n"/>
      <c r="AJ2186" s="297" t="n"/>
      <c r="AK2186" s="297" t="n"/>
      <c r="AL2186" s="284" t="n"/>
      <c r="AM2186" s="297" t="n"/>
      <c r="AN2186" s="285" t="n"/>
      <c r="AO2186" s="297" t="n"/>
      <c r="AP2186" s="297" t="n"/>
      <c r="AQ2186" s="297" t="n"/>
      <c r="AR2186" s="297" t="n"/>
      <c r="AS2186" s="297" t="n"/>
      <c r="AT2186" s="285" t="n"/>
      <c r="AU2186" s="297" t="n"/>
      <c r="AV2186" s="297" t="n"/>
      <c r="AW2186" s="297" t="n"/>
      <c r="AX2186" s="297" t="n"/>
      <c r="AY2186" s="286" t="n"/>
      <c r="AZ2186" s="286" t="n"/>
      <c r="BA2186" s="287" t="n"/>
      <c r="BB2186" s="286" t="n"/>
      <c r="BC2186" s="286" t="n"/>
      <c r="BD2186" s="286" t="n"/>
      <c r="BE2186" s="286" t="n"/>
      <c r="BF2186" s="286" t="n"/>
      <c r="BG2186" s="286" t="n"/>
      <c r="BH2186" s="297" t="n"/>
      <c r="BI2186" s="297" t="n"/>
      <c r="BJ2186" s="297" t="n"/>
      <c r="BK2186" s="297" t="n"/>
      <c r="BL2186" s="297" t="n"/>
      <c r="BM2186" s="297" t="n"/>
      <c r="BN2186" s="297" t="n"/>
      <c r="BO2186" s="285" t="n"/>
      <c r="BP2186" s="297" t="n"/>
      <c r="BQ2186" s="297" t="n"/>
      <c r="BR2186" s="297" t="n"/>
      <c r="BS2186" s="297" t="n"/>
      <c r="BT2186" s="297" t="n"/>
      <c r="BU2186" s="297" t="n"/>
      <c r="BV2186" s="297" t="n"/>
      <c r="BW2186" s="288" t="n"/>
      <c r="BX2186" s="276">
        <f>SUM(IF(COUNTIF(MediaScorecard!CC2673, "*1.*"), 2, 0), IF(COUNTIF(MediaScorecard!CC2673, "*2.*"), 2, 0), IF(COUNTIF(MediaScorecard!CC2673, "*3.*"), 2, 0), IF(COUNTIF(MediaScorecard!CC2673, "*4.*"), 2, 0), IF(COUNTIF(MediaScorecard!CC2673, "*5.*"), 2, 0), IF(COUNTIF(MediaScorecard!CC2673, "*6.*"), 2, 0))</f>
        <v/>
      </c>
      <c r="BY2186" s="277">
        <f t="array" ref="BY2186">SUM(VALUE(AT2186),VALUE(AU2186),VALUE(AV2186),VALUE(AW2186),VALUE(AX2186),VALUE(AY2186),VALUE(AZ2186),VALUE(BB2186),VALUE(BC2186),VALUE(BD2186),VALUE(BE2186),VALUE(BF2186),VALUE(BG2186),VALUE(BH2186),VALUE(BI2186),VALUE(BJ2186),VALUE(BK2186),VALUE(BL2186),VALUE(BM2186),VALUE(BN2186),VALUE(BO2186),VALUE(BP2186),VALUE(BQ2186),VALUE(BR2186),VALUE(BS2186),VALUE(BT2186),VALUE(BU2186),VALUE(BV2186),VALUE(BW2186))</f>
        <v/>
      </c>
      <c r="BZ2186" s="307" t="n"/>
      <c r="CA2186" s="307" t="n"/>
      <c r="CB2186" s="307" t="n"/>
      <c r="CC2186" s="307" t="n"/>
      <c r="CD2186" s="307" t="n"/>
      <c r="CE2186" s="307" t="n"/>
      <c r="CF2186" s="307" t="n"/>
      <c r="CG2186" s="307" t="n"/>
      <c r="CH2186" s="307" t="n"/>
      <c r="CI2186" s="307" t="n"/>
      <c r="CJ2186" s="307" t="n"/>
      <c r="CK2186" s="307" t="n"/>
      <c r="CL2186" s="307" t="n"/>
      <c r="CM2186" s="307" t="n"/>
      <c r="CN2186" s="307" t="n"/>
      <c r="CO2186" s="307" t="n"/>
      <c r="CP2186" s="307" t="n"/>
      <c r="CQ2186" s="307" t="n"/>
      <c r="CR2186" s="279" t="n"/>
      <c r="CS2186" s="280" t="n"/>
      <c r="CT2186" s="421">
        <f>(IF(OR(MediaScorecard!BG2673="x", MediaScorecard!BH2673="x",MediaScorecard!BI2673="x",MediaScorecard!BJ2673="x",MediaScorecard!BK2673="x"),1, 2))</f>
        <v/>
      </c>
      <c r="CU2186" s="308" t="n"/>
      <c r="CV2186" s="308" t="n"/>
      <c r="CW2186" s="308" t="n"/>
      <c r="CX2186" s="309" t="n"/>
      <c r="CY2186" s="308" t="n"/>
      <c r="CZ2186" s="308" t="n"/>
      <c r="DA2186" s="308" t="n"/>
    </row>
    <row r="2187" ht="21" customHeight="1" s="590">
      <c r="A2187" s="421" t="n"/>
      <c r="B2187" s="270" t="n"/>
      <c r="C2187" s="269" t="n"/>
      <c r="D2187" s="267" t="n"/>
      <c r="E2187" s="267" t="n"/>
      <c r="F2187" s="268" t="n"/>
      <c r="G2187" s="421" t="n"/>
      <c r="H2187" s="269" t="n"/>
      <c r="I2187" s="421" t="n"/>
      <c r="J2187" s="421" t="n"/>
      <c r="K2187" s="421" t="n"/>
      <c r="L2187" s="421" t="n"/>
      <c r="M2187" s="421" t="n"/>
      <c r="N2187" s="421" t="n"/>
      <c r="O2187" s="421" t="n"/>
      <c r="P2187" s="421" t="n"/>
      <c r="Q2187" s="421" t="n"/>
      <c r="R2187" s="270" t="n"/>
      <c r="S2187" s="421" t="n"/>
      <c r="T2187" s="421" t="n"/>
      <c r="U2187" s="421" t="n"/>
      <c r="V2187" s="421" t="n"/>
      <c r="W2187" s="421" t="n"/>
      <c r="X2187" s="421" t="n"/>
      <c r="Y2187" s="421" t="n"/>
      <c r="Z2187" s="421" t="n"/>
      <c r="AA2187" s="421" t="n"/>
      <c r="AB2187" s="421" t="n"/>
      <c r="AC2187" s="421" t="n"/>
      <c r="AD2187" s="421" t="n"/>
      <c r="AE2187" s="421" t="n"/>
      <c r="AF2187" s="421" t="n"/>
      <c r="AG2187" s="421" t="n"/>
      <c r="AH2187" s="421" t="n"/>
      <c r="AI2187" s="421" t="n"/>
      <c r="AJ2187" s="297" t="n"/>
      <c r="AK2187" s="297" t="n"/>
      <c r="AL2187" s="284" t="n"/>
      <c r="AM2187" s="297" t="n"/>
      <c r="AN2187" s="285" t="n"/>
      <c r="AO2187" s="297" t="n"/>
      <c r="AP2187" s="297" t="n"/>
      <c r="AQ2187" s="297" t="n"/>
      <c r="AR2187" s="297" t="n"/>
      <c r="AS2187" s="297" t="n"/>
      <c r="AT2187" s="285" t="n"/>
      <c r="AU2187" s="297" t="n"/>
      <c r="AV2187" s="297" t="n"/>
      <c r="AW2187" s="297" t="n"/>
      <c r="AX2187" s="297" t="n"/>
      <c r="AY2187" s="286" t="n"/>
      <c r="AZ2187" s="286" t="n"/>
      <c r="BA2187" s="287" t="n"/>
      <c r="BB2187" s="286" t="n"/>
      <c r="BC2187" s="286" t="n"/>
      <c r="BD2187" s="286" t="n"/>
      <c r="BE2187" s="286" t="n"/>
      <c r="BF2187" s="286" t="n"/>
      <c r="BG2187" s="286" t="n"/>
      <c r="BH2187" s="297" t="n"/>
      <c r="BI2187" s="297" t="n"/>
      <c r="BJ2187" s="297" t="n"/>
      <c r="BK2187" s="297" t="n"/>
      <c r="BL2187" s="297" t="n"/>
      <c r="BM2187" s="297" t="n"/>
      <c r="BN2187" s="297" t="n"/>
      <c r="BO2187" s="285" t="n"/>
      <c r="BP2187" s="297" t="n"/>
      <c r="BQ2187" s="297" t="n"/>
      <c r="BR2187" s="297" t="n"/>
      <c r="BS2187" s="297" t="n"/>
      <c r="BT2187" s="297" t="n"/>
      <c r="BU2187" s="297" t="n"/>
      <c r="BV2187" s="297" t="n"/>
      <c r="BW2187" s="288" t="n"/>
      <c r="BX2187" s="276">
        <f>SUM(IF(COUNTIF(MediaScorecard!CC2674, "*1.*"), 2, 0), IF(COUNTIF(MediaScorecard!CC2674, "*2.*"), 2, 0), IF(COUNTIF(MediaScorecard!CC2674, "*3.*"), 2, 0), IF(COUNTIF(MediaScorecard!CC2674, "*4.*"), 2, 0), IF(COUNTIF(MediaScorecard!CC2674, "*5.*"), 2, 0), IF(COUNTIF(MediaScorecard!CC2674, "*6.*"), 2, 0))</f>
        <v/>
      </c>
      <c r="BY2187" s="277">
        <f t="array" ref="BY2187">SUM(VALUE(AT2187),VALUE(AU2187),VALUE(AV2187),VALUE(AW2187),VALUE(AX2187),VALUE(AY2187),VALUE(AZ2187),VALUE(BB2187),VALUE(BC2187),VALUE(BD2187),VALUE(BE2187),VALUE(BF2187),VALUE(BG2187),VALUE(BH2187),VALUE(BI2187),VALUE(BJ2187),VALUE(BK2187),VALUE(BL2187),VALUE(BM2187),VALUE(BN2187),VALUE(BO2187),VALUE(BP2187),VALUE(BQ2187),VALUE(BR2187),VALUE(BS2187),VALUE(BT2187),VALUE(BU2187),VALUE(BV2187),VALUE(BW2187))</f>
        <v/>
      </c>
      <c r="BZ2187" s="307" t="n"/>
      <c r="CA2187" s="307" t="n"/>
      <c r="CB2187" s="307" t="n"/>
      <c r="CC2187" s="307" t="n"/>
      <c r="CD2187" s="307" t="n"/>
      <c r="CE2187" s="307" t="n"/>
      <c r="CF2187" s="307" t="n"/>
      <c r="CG2187" s="307" t="n"/>
      <c r="CH2187" s="307" t="n"/>
      <c r="CI2187" s="307" t="n"/>
      <c r="CJ2187" s="307" t="n"/>
      <c r="CK2187" s="307" t="n"/>
      <c r="CL2187" s="307" t="n"/>
      <c r="CM2187" s="307" t="n"/>
      <c r="CN2187" s="307" t="n"/>
      <c r="CO2187" s="307" t="n"/>
      <c r="CP2187" s="307" t="n"/>
      <c r="CQ2187" s="307" t="n"/>
      <c r="CR2187" s="279" t="n"/>
      <c r="CS2187" s="280" t="n"/>
      <c r="CT2187" s="421">
        <f>(IF(OR(MediaScorecard!BG2674="x", MediaScorecard!BH2674="x",MediaScorecard!BI2674="x",MediaScorecard!BJ2674="x",MediaScorecard!BK2674="x"),1, 2))</f>
        <v/>
      </c>
      <c r="CU2187" s="308" t="n"/>
      <c r="CV2187" s="308" t="n"/>
      <c r="CW2187" s="308" t="n"/>
      <c r="CX2187" s="309" t="n"/>
      <c r="CY2187" s="308" t="n"/>
      <c r="CZ2187" s="308" t="n"/>
      <c r="DA2187" s="308" t="n"/>
    </row>
    <row r="2188" ht="21" customHeight="1" s="590">
      <c r="A2188" s="421" t="n"/>
      <c r="B2188" s="270" t="n"/>
      <c r="C2188" s="269" t="n"/>
      <c r="D2188" s="267" t="n"/>
      <c r="E2188" s="267" t="n"/>
      <c r="F2188" s="268" t="n"/>
      <c r="G2188" s="421" t="n"/>
      <c r="H2188" s="269" t="n"/>
      <c r="I2188" s="421" t="n"/>
      <c r="J2188" s="421" t="n"/>
      <c r="K2188" s="421" t="n"/>
      <c r="L2188" s="421" t="n"/>
      <c r="M2188" s="421" t="n"/>
      <c r="N2188" s="421" t="n"/>
      <c r="O2188" s="421" t="n"/>
      <c r="P2188" s="421" t="n"/>
      <c r="Q2188" s="421" t="n"/>
      <c r="R2188" s="270" t="n"/>
      <c r="S2188" s="421" t="n"/>
      <c r="T2188" s="421" t="n"/>
      <c r="U2188" s="421" t="n"/>
      <c r="V2188" s="421" t="n"/>
      <c r="W2188" s="421" t="n"/>
      <c r="X2188" s="421" t="n"/>
      <c r="Y2188" s="421" t="n"/>
      <c r="Z2188" s="421" t="n"/>
      <c r="AA2188" s="421" t="n"/>
      <c r="AB2188" s="421" t="n"/>
      <c r="AC2188" s="421" t="n"/>
      <c r="AD2188" s="421" t="n"/>
      <c r="AE2188" s="421" t="n"/>
      <c r="AF2188" s="421" t="n"/>
      <c r="AG2188" s="421" t="n"/>
      <c r="AH2188" s="421" t="n"/>
      <c r="AI2188" s="421" t="n"/>
      <c r="AJ2188" s="297" t="n"/>
      <c r="AK2188" s="297" t="n"/>
      <c r="AL2188" s="284" t="n"/>
      <c r="AM2188" s="297" t="n"/>
      <c r="AN2188" s="285" t="n"/>
      <c r="AO2188" s="297" t="n"/>
      <c r="AP2188" s="297" t="n"/>
      <c r="AQ2188" s="297" t="n"/>
      <c r="AR2188" s="297" t="n"/>
      <c r="AS2188" s="297" t="n"/>
      <c r="AT2188" s="285" t="n"/>
      <c r="AU2188" s="297" t="n"/>
      <c r="AV2188" s="297" t="n"/>
      <c r="AW2188" s="297" t="n"/>
      <c r="AX2188" s="297" t="n"/>
      <c r="AY2188" s="286" t="n"/>
      <c r="AZ2188" s="286" t="n"/>
      <c r="BA2188" s="287" t="n"/>
      <c r="BB2188" s="286" t="n"/>
      <c r="BC2188" s="286" t="n"/>
      <c r="BD2188" s="286" t="n"/>
      <c r="BE2188" s="286" t="n"/>
      <c r="BF2188" s="286" t="n"/>
      <c r="BG2188" s="286" t="n"/>
      <c r="BH2188" s="297" t="n"/>
      <c r="BI2188" s="297" t="n"/>
      <c r="BJ2188" s="297" t="n"/>
      <c r="BK2188" s="297" t="n"/>
      <c r="BL2188" s="297" t="n"/>
      <c r="BM2188" s="297" t="n"/>
      <c r="BN2188" s="297" t="n"/>
      <c r="BO2188" s="285" t="n"/>
      <c r="BP2188" s="297" t="n"/>
      <c r="BQ2188" s="297" t="n"/>
      <c r="BR2188" s="297" t="n"/>
      <c r="BS2188" s="297" t="n"/>
      <c r="BT2188" s="297" t="n"/>
      <c r="BU2188" s="297" t="n"/>
      <c r="BV2188" s="297" t="n"/>
      <c r="BW2188" s="288" t="n"/>
      <c r="BX2188" s="276">
        <f>SUM(IF(COUNTIF(MediaScorecard!CC2675, "*1.*"), 2, 0), IF(COUNTIF(MediaScorecard!CC2675, "*2.*"), 2, 0), IF(COUNTIF(MediaScorecard!CC2675, "*3.*"), 2, 0), IF(COUNTIF(MediaScorecard!CC2675, "*4.*"), 2, 0), IF(COUNTIF(MediaScorecard!CC2675, "*5.*"), 2, 0), IF(COUNTIF(MediaScorecard!CC2675, "*6.*"), 2, 0))</f>
        <v/>
      </c>
      <c r="BY2188" s="277">
        <f t="array" ref="BY2188">SUM(VALUE(AT2188),VALUE(AU2188),VALUE(AV2188),VALUE(AW2188),VALUE(AX2188),VALUE(AY2188),VALUE(AZ2188),VALUE(BB2188),VALUE(BC2188),VALUE(BD2188),VALUE(BE2188),VALUE(BF2188),VALUE(BG2188),VALUE(BH2188),VALUE(BI2188),VALUE(BJ2188),VALUE(BK2188),VALUE(BL2188),VALUE(BM2188),VALUE(BN2188),VALUE(BO2188),VALUE(BP2188),VALUE(BQ2188),VALUE(BR2188),VALUE(BS2188),VALUE(BT2188),VALUE(BU2188),VALUE(BV2188),VALUE(BW2188))</f>
        <v/>
      </c>
      <c r="BZ2188" s="307" t="n"/>
      <c r="CA2188" s="307" t="n"/>
      <c r="CB2188" s="307" t="n"/>
      <c r="CC2188" s="307" t="n"/>
      <c r="CD2188" s="307" t="n"/>
      <c r="CE2188" s="307" t="n"/>
      <c r="CF2188" s="307" t="n"/>
      <c r="CG2188" s="307" t="n"/>
      <c r="CH2188" s="307" t="n"/>
      <c r="CI2188" s="307" t="n"/>
      <c r="CJ2188" s="307" t="n"/>
      <c r="CK2188" s="307" t="n"/>
      <c r="CL2188" s="307" t="n"/>
      <c r="CM2188" s="307" t="n"/>
      <c r="CN2188" s="307" t="n"/>
      <c r="CO2188" s="307" t="n"/>
      <c r="CP2188" s="307" t="n"/>
      <c r="CQ2188" s="307" t="n"/>
      <c r="CR2188" s="279" t="n"/>
      <c r="CS2188" s="280" t="n"/>
      <c r="CT2188" s="421">
        <f>(IF(OR(MediaScorecard!BG2675="x", MediaScorecard!BH2675="x",MediaScorecard!BI2675="x",MediaScorecard!BJ2675="x",MediaScorecard!BK2675="x"),1, 2))</f>
        <v/>
      </c>
      <c r="CU2188" s="308" t="n"/>
      <c r="CV2188" s="308" t="n"/>
      <c r="CW2188" s="308" t="n"/>
      <c r="CX2188" s="309" t="n"/>
      <c r="CY2188" s="308" t="n"/>
      <c r="CZ2188" s="308" t="n"/>
      <c r="DA2188" s="308" t="n"/>
    </row>
    <row r="2189" ht="21" customHeight="1" s="590">
      <c r="A2189" s="421" t="n"/>
      <c r="B2189" s="270" t="n"/>
      <c r="C2189" s="269" t="n"/>
      <c r="D2189" s="267" t="n"/>
      <c r="E2189" s="267" t="n"/>
      <c r="F2189" s="268" t="n"/>
      <c r="G2189" s="421" t="n"/>
      <c r="H2189" s="269" t="n"/>
      <c r="I2189" s="421" t="n"/>
      <c r="J2189" s="421" t="n"/>
      <c r="K2189" s="421" t="n"/>
      <c r="L2189" s="421" t="n"/>
      <c r="M2189" s="421" t="n"/>
      <c r="N2189" s="421" t="n"/>
      <c r="O2189" s="421" t="n"/>
      <c r="P2189" s="421" t="n"/>
      <c r="Q2189" s="421" t="n"/>
      <c r="R2189" s="270" t="n"/>
      <c r="S2189" s="421" t="n"/>
      <c r="T2189" s="421" t="n"/>
      <c r="U2189" s="421" t="n"/>
      <c r="V2189" s="421" t="n"/>
      <c r="W2189" s="421" t="n"/>
      <c r="X2189" s="421" t="n"/>
      <c r="Y2189" s="421" t="n"/>
      <c r="Z2189" s="421" t="n"/>
      <c r="AA2189" s="421" t="n"/>
      <c r="AB2189" s="421" t="n"/>
      <c r="AC2189" s="421" t="n"/>
      <c r="AD2189" s="421" t="n"/>
      <c r="AE2189" s="421" t="n"/>
      <c r="AF2189" s="421" t="n"/>
      <c r="AG2189" s="421" t="n"/>
      <c r="AH2189" s="421" t="n"/>
      <c r="AI2189" s="421" t="n"/>
      <c r="AJ2189" s="297" t="n"/>
      <c r="AK2189" s="297" t="n"/>
      <c r="AL2189" s="284" t="n"/>
      <c r="AM2189" s="297" t="n"/>
      <c r="AN2189" s="285" t="n"/>
      <c r="AO2189" s="297" t="n"/>
      <c r="AP2189" s="297" t="n"/>
      <c r="AQ2189" s="297" t="n"/>
      <c r="AR2189" s="297" t="n"/>
      <c r="AS2189" s="297" t="n"/>
      <c r="AT2189" s="285" t="n"/>
      <c r="AU2189" s="297" t="n"/>
      <c r="AV2189" s="297" t="n"/>
      <c r="AW2189" s="297" t="n"/>
      <c r="AX2189" s="297" t="n"/>
      <c r="AY2189" s="286" t="n"/>
      <c r="AZ2189" s="286" t="n"/>
      <c r="BA2189" s="287" t="n"/>
      <c r="BB2189" s="286" t="n"/>
      <c r="BC2189" s="286" t="n"/>
      <c r="BD2189" s="286" t="n"/>
      <c r="BE2189" s="286" t="n"/>
      <c r="BF2189" s="286" t="n"/>
      <c r="BG2189" s="286" t="n"/>
      <c r="BH2189" s="297" t="n"/>
      <c r="BI2189" s="297" t="n"/>
      <c r="BJ2189" s="297" t="n"/>
      <c r="BK2189" s="297" t="n"/>
      <c r="BL2189" s="297" t="n"/>
      <c r="BM2189" s="297" t="n"/>
      <c r="BN2189" s="297" t="n"/>
      <c r="BO2189" s="285" t="n"/>
      <c r="BP2189" s="297" t="n"/>
      <c r="BQ2189" s="297" t="n"/>
      <c r="BR2189" s="297" t="n"/>
      <c r="BS2189" s="297" t="n"/>
      <c r="BT2189" s="297" t="n"/>
      <c r="BU2189" s="297" t="n"/>
      <c r="BV2189" s="297" t="n"/>
      <c r="BW2189" s="288" t="n"/>
      <c r="BX2189" s="276">
        <f>SUM(IF(COUNTIF(MediaScorecard!CC2676, "*1.*"), 2, 0), IF(COUNTIF(MediaScorecard!CC2676, "*2.*"), 2, 0), IF(COUNTIF(MediaScorecard!CC2676, "*3.*"), 2, 0), IF(COUNTIF(MediaScorecard!CC2676, "*4.*"), 2, 0), IF(COUNTIF(MediaScorecard!CC2676, "*5.*"), 2, 0), IF(COUNTIF(MediaScorecard!CC2676, "*6.*"), 2, 0))</f>
        <v/>
      </c>
      <c r="BY2189" s="277">
        <f t="array" ref="BY2189">SUM(VALUE(AT2189),VALUE(AU2189),VALUE(AV2189),VALUE(AW2189),VALUE(AX2189),VALUE(AY2189),VALUE(AZ2189),VALUE(BB2189),VALUE(BC2189),VALUE(BD2189),VALUE(BE2189),VALUE(BF2189),VALUE(BG2189),VALUE(BH2189),VALUE(BI2189),VALUE(BJ2189),VALUE(BK2189),VALUE(BL2189),VALUE(BM2189),VALUE(BN2189),VALUE(BO2189),VALUE(BP2189),VALUE(BQ2189),VALUE(BR2189),VALUE(BS2189),VALUE(BT2189),VALUE(BU2189),VALUE(BV2189),VALUE(BW2189))</f>
        <v/>
      </c>
      <c r="BZ2189" s="307" t="n"/>
      <c r="CA2189" s="307" t="n"/>
      <c r="CB2189" s="307" t="n"/>
      <c r="CC2189" s="307" t="n"/>
      <c r="CD2189" s="307" t="n"/>
      <c r="CE2189" s="307" t="n"/>
      <c r="CF2189" s="307" t="n"/>
      <c r="CG2189" s="307" t="n"/>
      <c r="CH2189" s="307" t="n"/>
      <c r="CI2189" s="307" t="n"/>
      <c r="CJ2189" s="307" t="n"/>
      <c r="CK2189" s="307" t="n"/>
      <c r="CL2189" s="307" t="n"/>
      <c r="CM2189" s="307" t="n"/>
      <c r="CN2189" s="307" t="n"/>
      <c r="CO2189" s="307" t="n"/>
      <c r="CP2189" s="307" t="n"/>
      <c r="CQ2189" s="307" t="n"/>
      <c r="CR2189" s="279" t="n"/>
      <c r="CS2189" s="280" t="n"/>
      <c r="CT2189" s="421">
        <f>(IF(OR(MediaScorecard!BG2676="x", MediaScorecard!BH2676="x",MediaScorecard!BI2676="x",MediaScorecard!BJ2676="x",MediaScorecard!BK2676="x"),1, 2))</f>
        <v/>
      </c>
      <c r="CU2189" s="308" t="n"/>
      <c r="CV2189" s="308" t="n"/>
      <c r="CW2189" s="308" t="n"/>
      <c r="CX2189" s="309" t="n"/>
      <c r="CY2189" s="308" t="n"/>
      <c r="CZ2189" s="308" t="n"/>
      <c r="DA2189" s="308" t="n"/>
    </row>
    <row r="2190" ht="21" customHeight="1" s="590">
      <c r="A2190" s="421" t="n"/>
      <c r="B2190" s="270" t="n"/>
      <c r="C2190" s="269" t="n"/>
      <c r="D2190" s="267" t="n"/>
      <c r="E2190" s="267" t="n"/>
      <c r="F2190" s="268" t="n"/>
      <c r="G2190" s="421" t="n"/>
      <c r="H2190" s="269" t="n"/>
      <c r="I2190" s="421" t="n"/>
      <c r="J2190" s="421" t="n"/>
      <c r="K2190" s="421" t="n"/>
      <c r="L2190" s="421" t="n"/>
      <c r="M2190" s="421" t="n"/>
      <c r="N2190" s="421" t="n"/>
      <c r="O2190" s="421" t="n"/>
      <c r="P2190" s="421" t="n"/>
      <c r="Q2190" s="421" t="n"/>
      <c r="R2190" s="270" t="n"/>
      <c r="S2190" s="421" t="n"/>
      <c r="T2190" s="421" t="n"/>
      <c r="U2190" s="421" t="n"/>
      <c r="V2190" s="421" t="n"/>
      <c r="W2190" s="421" t="n"/>
      <c r="X2190" s="421" t="n"/>
      <c r="Y2190" s="421" t="n"/>
      <c r="Z2190" s="421" t="n"/>
      <c r="AA2190" s="421" t="n"/>
      <c r="AB2190" s="421" t="n"/>
      <c r="AC2190" s="421" t="n"/>
      <c r="AD2190" s="421" t="n"/>
      <c r="AE2190" s="421" t="n"/>
      <c r="AF2190" s="421" t="n"/>
      <c r="AG2190" s="421" t="n"/>
      <c r="AH2190" s="421" t="n"/>
      <c r="AI2190" s="421" t="n"/>
      <c r="AJ2190" s="297" t="n"/>
      <c r="AK2190" s="297" t="n"/>
      <c r="AL2190" s="284" t="n"/>
      <c r="AM2190" s="297" t="n"/>
      <c r="AN2190" s="285" t="n"/>
      <c r="AO2190" s="297" t="n"/>
      <c r="AP2190" s="297" t="n"/>
      <c r="AQ2190" s="297" t="n"/>
      <c r="AR2190" s="297" t="n"/>
      <c r="AS2190" s="297" t="n"/>
      <c r="AT2190" s="285" t="n"/>
      <c r="AU2190" s="297" t="n"/>
      <c r="AV2190" s="297" t="n"/>
      <c r="AW2190" s="297" t="n"/>
      <c r="AX2190" s="297" t="n"/>
      <c r="AY2190" s="286" t="n"/>
      <c r="AZ2190" s="286" t="n"/>
      <c r="BA2190" s="287" t="n"/>
      <c r="BB2190" s="286" t="n"/>
      <c r="BC2190" s="286" t="n"/>
      <c r="BD2190" s="286" t="n"/>
      <c r="BE2190" s="286" t="n"/>
      <c r="BF2190" s="286" t="n"/>
      <c r="BG2190" s="286" t="n"/>
      <c r="BH2190" s="297" t="n"/>
      <c r="BI2190" s="297" t="n"/>
      <c r="BJ2190" s="297" t="n"/>
      <c r="BK2190" s="297" t="n"/>
      <c r="BL2190" s="297" t="n"/>
      <c r="BM2190" s="297" t="n"/>
      <c r="BN2190" s="297" t="n"/>
      <c r="BO2190" s="285" t="n"/>
      <c r="BP2190" s="297" t="n"/>
      <c r="BQ2190" s="297" t="n"/>
      <c r="BR2190" s="297" t="n"/>
      <c r="BS2190" s="297" t="n"/>
      <c r="BT2190" s="297" t="n"/>
      <c r="BU2190" s="297" t="n"/>
      <c r="BV2190" s="297" t="n"/>
      <c r="BW2190" s="288" t="n"/>
      <c r="BX2190" s="276">
        <f>SUM(IF(COUNTIF(MediaScorecard!CC2677, "*1.*"), 2, 0), IF(COUNTIF(MediaScorecard!CC2677, "*2.*"), 2, 0), IF(COUNTIF(MediaScorecard!CC2677, "*3.*"), 2, 0), IF(COUNTIF(MediaScorecard!CC2677, "*4.*"), 2, 0), IF(COUNTIF(MediaScorecard!CC2677, "*5.*"), 2, 0), IF(COUNTIF(MediaScorecard!CC2677, "*6.*"), 2, 0))</f>
        <v/>
      </c>
      <c r="BY2190" s="277">
        <f t="array" ref="BY2190">SUM(VALUE(AT2190),VALUE(AU2190),VALUE(AV2190),VALUE(AW2190),VALUE(AX2190),VALUE(AY2190),VALUE(AZ2190),VALUE(BB2190),VALUE(BC2190),VALUE(BD2190),VALUE(BE2190),VALUE(BF2190),VALUE(BG2190),VALUE(BH2190),VALUE(BI2190),VALUE(BJ2190),VALUE(BK2190),VALUE(BL2190),VALUE(BM2190),VALUE(BN2190),VALUE(BO2190),VALUE(BP2190),VALUE(BQ2190),VALUE(BR2190),VALUE(BS2190),VALUE(BT2190),VALUE(BU2190),VALUE(BV2190),VALUE(BW2190))</f>
        <v/>
      </c>
      <c r="BZ2190" s="307" t="n"/>
      <c r="CA2190" s="307" t="n"/>
      <c r="CB2190" s="307" t="n"/>
      <c r="CC2190" s="307" t="n"/>
      <c r="CD2190" s="307" t="n"/>
      <c r="CE2190" s="307" t="n"/>
      <c r="CF2190" s="307" t="n"/>
      <c r="CG2190" s="307" t="n"/>
      <c r="CH2190" s="307" t="n"/>
      <c r="CI2190" s="307" t="n"/>
      <c r="CJ2190" s="307" t="n"/>
      <c r="CK2190" s="307" t="n"/>
      <c r="CL2190" s="307" t="n"/>
      <c r="CM2190" s="307" t="n"/>
      <c r="CN2190" s="307" t="n"/>
      <c r="CO2190" s="307" t="n"/>
      <c r="CP2190" s="307" t="n"/>
      <c r="CQ2190" s="307" t="n"/>
      <c r="CR2190" s="279" t="n"/>
      <c r="CS2190" s="280" t="n"/>
      <c r="CT2190" s="421">
        <f>(IF(OR(MediaScorecard!BG2677="x", MediaScorecard!BH2677="x",MediaScorecard!BI2677="x",MediaScorecard!BJ2677="x",MediaScorecard!BK2677="x"),1, 2))</f>
        <v/>
      </c>
      <c r="CU2190" s="308" t="n"/>
      <c r="CV2190" s="308" t="n"/>
      <c r="CW2190" s="308" t="n"/>
      <c r="CX2190" s="309" t="n"/>
      <c r="CY2190" s="308" t="n"/>
      <c r="CZ2190" s="308" t="n"/>
      <c r="DA2190" s="308" t="n"/>
    </row>
    <row r="2191" ht="21" customHeight="1" s="590">
      <c r="A2191" s="421" t="n"/>
      <c r="B2191" s="270" t="n"/>
      <c r="C2191" s="269" t="n"/>
      <c r="D2191" s="267" t="n"/>
      <c r="E2191" s="267" t="n"/>
      <c r="F2191" s="268" t="n"/>
      <c r="G2191" s="421" t="n"/>
      <c r="H2191" s="269" t="n"/>
      <c r="I2191" s="421" t="n"/>
      <c r="J2191" s="421" t="n"/>
      <c r="K2191" s="421" t="n"/>
      <c r="L2191" s="421" t="n"/>
      <c r="M2191" s="421" t="n"/>
      <c r="N2191" s="421" t="n"/>
      <c r="O2191" s="421" t="n"/>
      <c r="P2191" s="421" t="n"/>
      <c r="Q2191" s="421" t="n"/>
      <c r="R2191" s="270" t="n"/>
      <c r="S2191" s="421" t="n"/>
      <c r="T2191" s="421" t="n"/>
      <c r="U2191" s="421" t="n"/>
      <c r="V2191" s="421" t="n"/>
      <c r="W2191" s="421" t="n"/>
      <c r="X2191" s="421" t="n"/>
      <c r="Y2191" s="421" t="n"/>
      <c r="Z2191" s="421" t="n"/>
      <c r="AA2191" s="421" t="n"/>
      <c r="AB2191" s="421" t="n"/>
      <c r="AC2191" s="421" t="n"/>
      <c r="AD2191" s="421" t="n"/>
      <c r="AE2191" s="421" t="n"/>
      <c r="AF2191" s="421" t="n"/>
      <c r="AG2191" s="421" t="n"/>
      <c r="AH2191" s="421" t="n"/>
      <c r="AI2191" s="421" t="n"/>
      <c r="AJ2191" s="297" t="n"/>
      <c r="AK2191" s="297" t="n"/>
      <c r="AL2191" s="284" t="n"/>
      <c r="AM2191" s="297" t="n"/>
      <c r="AN2191" s="285" t="n"/>
      <c r="AO2191" s="297" t="n"/>
      <c r="AP2191" s="297" t="n"/>
      <c r="AQ2191" s="297" t="n"/>
      <c r="AR2191" s="297" t="n"/>
      <c r="AS2191" s="297" t="n"/>
      <c r="AT2191" s="285" t="n"/>
      <c r="AU2191" s="297" t="n"/>
      <c r="AV2191" s="297" t="n"/>
      <c r="AW2191" s="297" t="n"/>
      <c r="AX2191" s="297" t="n"/>
      <c r="AY2191" s="286" t="n"/>
      <c r="AZ2191" s="286" t="n"/>
      <c r="BA2191" s="287" t="n"/>
      <c r="BB2191" s="286" t="n"/>
      <c r="BC2191" s="286" t="n"/>
      <c r="BD2191" s="286" t="n"/>
      <c r="BE2191" s="286" t="n"/>
      <c r="BF2191" s="286" t="n"/>
      <c r="BG2191" s="286" t="n"/>
      <c r="BH2191" s="297" t="n"/>
      <c r="BI2191" s="297" t="n"/>
      <c r="BJ2191" s="297" t="n"/>
      <c r="BK2191" s="297" t="n"/>
      <c r="BL2191" s="297" t="n"/>
      <c r="BM2191" s="297" t="n"/>
      <c r="BN2191" s="297" t="n"/>
      <c r="BO2191" s="285" t="n"/>
      <c r="BP2191" s="297" t="n"/>
      <c r="BQ2191" s="297" t="n"/>
      <c r="BR2191" s="297" t="n"/>
      <c r="BS2191" s="297" t="n"/>
      <c r="BT2191" s="297" t="n"/>
      <c r="BU2191" s="297" t="n"/>
      <c r="BV2191" s="297" t="n"/>
      <c r="BW2191" s="288" t="n"/>
      <c r="BX2191" s="276">
        <f>SUM(IF(COUNTIF(MediaScorecard!CC2678, "*1.*"), 2, 0), IF(COUNTIF(MediaScorecard!CC2678, "*2.*"), 2, 0), IF(COUNTIF(MediaScorecard!CC2678, "*3.*"), 2, 0), IF(COUNTIF(MediaScorecard!CC2678, "*4.*"), 2, 0), IF(COUNTIF(MediaScorecard!CC2678, "*5.*"), 2, 0), IF(COUNTIF(MediaScorecard!CC2678, "*6.*"), 2, 0))</f>
        <v/>
      </c>
      <c r="BY2191" s="277">
        <f t="array" ref="BY2191">SUM(VALUE(AT2191),VALUE(AU2191),VALUE(AV2191),VALUE(AW2191),VALUE(AX2191),VALUE(AY2191),VALUE(AZ2191),VALUE(BB2191),VALUE(BC2191),VALUE(BD2191),VALUE(BE2191),VALUE(BF2191),VALUE(BG2191),VALUE(BH2191),VALUE(BI2191),VALUE(BJ2191),VALUE(BK2191),VALUE(BL2191),VALUE(BM2191),VALUE(BN2191),VALUE(BO2191),VALUE(BP2191),VALUE(BQ2191),VALUE(BR2191),VALUE(BS2191),VALUE(BT2191),VALUE(BU2191),VALUE(BV2191),VALUE(BW2191))</f>
        <v/>
      </c>
      <c r="BZ2191" s="307" t="n"/>
      <c r="CA2191" s="307" t="n"/>
      <c r="CB2191" s="307" t="n"/>
      <c r="CC2191" s="307" t="n"/>
      <c r="CD2191" s="307" t="n"/>
      <c r="CE2191" s="307" t="n"/>
      <c r="CF2191" s="307" t="n"/>
      <c r="CG2191" s="307" t="n"/>
      <c r="CH2191" s="307" t="n"/>
      <c r="CI2191" s="307" t="n"/>
      <c r="CJ2191" s="307" t="n"/>
      <c r="CK2191" s="307" t="n"/>
      <c r="CL2191" s="307" t="n"/>
      <c r="CM2191" s="307" t="n"/>
      <c r="CN2191" s="307" t="n"/>
      <c r="CO2191" s="307" t="n"/>
      <c r="CP2191" s="307" t="n"/>
      <c r="CQ2191" s="307" t="n"/>
      <c r="CR2191" s="279" t="n"/>
      <c r="CS2191" s="280" t="n"/>
      <c r="CT2191" s="421">
        <f>(IF(OR(MediaScorecard!BG2678="x", MediaScorecard!BH2678="x",MediaScorecard!BI2678="x",MediaScorecard!BJ2678="x",MediaScorecard!BK2678="x"),1, 2))</f>
        <v/>
      </c>
      <c r="CU2191" s="308" t="n"/>
      <c r="CV2191" s="308" t="n"/>
      <c r="CW2191" s="308" t="n"/>
      <c r="CX2191" s="309" t="n"/>
      <c r="CY2191" s="308" t="n"/>
      <c r="CZ2191" s="308" t="n"/>
      <c r="DA2191" s="308" t="n"/>
    </row>
    <row r="2192" ht="21" customHeight="1" s="590">
      <c r="A2192" s="421" t="n"/>
      <c r="B2192" s="270" t="n"/>
      <c r="C2192" s="269" t="n"/>
      <c r="D2192" s="267" t="n"/>
      <c r="E2192" s="267" t="n"/>
      <c r="F2192" s="268" t="n"/>
      <c r="G2192" s="421" t="n"/>
      <c r="H2192" s="269" t="n"/>
      <c r="I2192" s="421" t="n"/>
      <c r="J2192" s="421" t="n"/>
      <c r="K2192" s="421" t="n"/>
      <c r="L2192" s="421" t="n"/>
      <c r="M2192" s="421" t="n"/>
      <c r="N2192" s="421" t="n"/>
      <c r="O2192" s="421" t="n"/>
      <c r="P2192" s="421" t="n"/>
      <c r="Q2192" s="421" t="n"/>
      <c r="R2192" s="270" t="n"/>
      <c r="S2192" s="421" t="n"/>
      <c r="T2192" s="421" t="n"/>
      <c r="U2192" s="421" t="n"/>
      <c r="V2192" s="421" t="n"/>
      <c r="W2192" s="421" t="n"/>
      <c r="X2192" s="421" t="n"/>
      <c r="Y2192" s="421" t="n"/>
      <c r="Z2192" s="421" t="n"/>
      <c r="AA2192" s="421" t="n"/>
      <c r="AB2192" s="421" t="n"/>
      <c r="AC2192" s="421" t="n"/>
      <c r="AD2192" s="421" t="n"/>
      <c r="AE2192" s="421" t="n"/>
      <c r="AF2192" s="421" t="n"/>
      <c r="AG2192" s="421" t="n"/>
      <c r="AH2192" s="421" t="n"/>
      <c r="AI2192" s="421" t="n"/>
      <c r="AJ2192" s="297" t="n"/>
      <c r="AK2192" s="297" t="n"/>
      <c r="AL2192" s="284" t="n"/>
      <c r="AM2192" s="297" t="n"/>
      <c r="AN2192" s="285" t="n"/>
      <c r="AO2192" s="297" t="n"/>
      <c r="AP2192" s="297" t="n"/>
      <c r="AQ2192" s="297" t="n"/>
      <c r="AR2192" s="297" t="n"/>
      <c r="AS2192" s="297" t="n"/>
      <c r="AT2192" s="285" t="n"/>
      <c r="AU2192" s="297" t="n"/>
      <c r="AV2192" s="297" t="n"/>
      <c r="AW2192" s="297" t="n"/>
      <c r="AX2192" s="297" t="n"/>
      <c r="AY2192" s="286" t="n"/>
      <c r="AZ2192" s="286" t="n"/>
      <c r="BA2192" s="287" t="n"/>
      <c r="BB2192" s="286" t="n"/>
      <c r="BC2192" s="286" t="n"/>
      <c r="BD2192" s="286" t="n"/>
      <c r="BE2192" s="286" t="n"/>
      <c r="BF2192" s="286" t="n"/>
      <c r="BG2192" s="286" t="n"/>
      <c r="BH2192" s="297" t="n"/>
      <c r="BI2192" s="297" t="n"/>
      <c r="BJ2192" s="297" t="n"/>
      <c r="BK2192" s="297" t="n"/>
      <c r="BL2192" s="297" t="n"/>
      <c r="BM2192" s="297" t="n"/>
      <c r="BN2192" s="297" t="n"/>
      <c r="BO2192" s="285" t="n"/>
      <c r="BP2192" s="297" t="n"/>
      <c r="BQ2192" s="297" t="n"/>
      <c r="BR2192" s="297" t="n"/>
      <c r="BS2192" s="297" t="n"/>
      <c r="BT2192" s="297" t="n"/>
      <c r="BU2192" s="297" t="n"/>
      <c r="BV2192" s="297" t="n"/>
      <c r="BW2192" s="288" t="n"/>
      <c r="BX2192" s="276">
        <f>SUM(IF(COUNTIF(MediaScorecard!CC2679, "*1.*"), 2, 0), IF(COUNTIF(MediaScorecard!CC2679, "*2.*"), 2, 0), IF(COUNTIF(MediaScorecard!CC2679, "*3.*"), 2, 0), IF(COUNTIF(MediaScorecard!CC2679, "*4.*"), 2, 0), IF(COUNTIF(MediaScorecard!CC2679, "*5.*"), 2, 0), IF(COUNTIF(MediaScorecard!CC2679, "*6.*"), 2, 0))</f>
        <v/>
      </c>
      <c r="BY2192" s="277">
        <f t="array" ref="BY2192">SUM(VALUE(AT2192),VALUE(AU2192),VALUE(AV2192),VALUE(AW2192),VALUE(AX2192),VALUE(AY2192),VALUE(AZ2192),VALUE(BB2192),VALUE(BC2192),VALUE(BD2192),VALUE(BE2192),VALUE(BF2192),VALUE(BG2192),VALUE(BH2192),VALUE(BI2192),VALUE(BJ2192),VALUE(BK2192),VALUE(BL2192),VALUE(BM2192),VALUE(BN2192),VALUE(BO2192),VALUE(BP2192),VALUE(BQ2192),VALUE(BR2192),VALUE(BS2192),VALUE(BT2192),VALUE(BU2192),VALUE(BV2192),VALUE(BW2192))</f>
        <v/>
      </c>
      <c r="BZ2192" s="307" t="n"/>
      <c r="CA2192" s="307" t="n"/>
      <c r="CB2192" s="307" t="n"/>
      <c r="CC2192" s="307" t="n"/>
      <c r="CD2192" s="307" t="n"/>
      <c r="CE2192" s="307" t="n"/>
      <c r="CF2192" s="307" t="n"/>
      <c r="CG2192" s="307" t="n"/>
      <c r="CH2192" s="307" t="n"/>
      <c r="CI2192" s="307" t="n"/>
      <c r="CJ2192" s="307" t="n"/>
      <c r="CK2192" s="307" t="n"/>
      <c r="CL2192" s="307" t="n"/>
      <c r="CM2192" s="307" t="n"/>
      <c r="CN2192" s="307" t="n"/>
      <c r="CO2192" s="307" t="n"/>
      <c r="CP2192" s="307" t="n"/>
      <c r="CQ2192" s="307" t="n"/>
      <c r="CR2192" s="279" t="n"/>
      <c r="CS2192" s="280" t="n"/>
      <c r="CT2192" s="421">
        <f>(IF(OR(MediaScorecard!BG2679="x", MediaScorecard!BH2679="x",MediaScorecard!BI2679="x",MediaScorecard!BJ2679="x",MediaScorecard!BK2679="x"),1, 2))</f>
        <v/>
      </c>
      <c r="CU2192" s="308" t="n"/>
      <c r="CV2192" s="308" t="n"/>
      <c r="CW2192" s="308" t="n"/>
      <c r="CX2192" s="309" t="n"/>
      <c r="CY2192" s="308" t="n"/>
      <c r="CZ2192" s="308" t="n"/>
      <c r="DA2192" s="308" t="n"/>
    </row>
    <row r="2193" ht="21" customHeight="1" s="590">
      <c r="A2193" s="421" t="n"/>
      <c r="B2193" s="270" t="n"/>
      <c r="C2193" s="269" t="n"/>
      <c r="D2193" s="267" t="n"/>
      <c r="E2193" s="267" t="n"/>
      <c r="F2193" s="268" t="n"/>
      <c r="G2193" s="421" t="n"/>
      <c r="H2193" s="269" t="n"/>
      <c r="I2193" s="421" t="n"/>
      <c r="J2193" s="421" t="n"/>
      <c r="K2193" s="421" t="n"/>
      <c r="L2193" s="421" t="n"/>
      <c r="M2193" s="421" t="n"/>
      <c r="N2193" s="421" t="n"/>
      <c r="O2193" s="421" t="n"/>
      <c r="P2193" s="421" t="n"/>
      <c r="Q2193" s="421" t="n"/>
      <c r="R2193" s="270" t="n"/>
      <c r="S2193" s="421" t="n"/>
      <c r="T2193" s="421" t="n"/>
      <c r="U2193" s="421" t="n"/>
      <c r="V2193" s="421" t="n"/>
      <c r="W2193" s="421" t="n"/>
      <c r="X2193" s="421" t="n"/>
      <c r="Y2193" s="421" t="n"/>
      <c r="Z2193" s="421" t="n"/>
      <c r="AA2193" s="421" t="n"/>
      <c r="AB2193" s="421" t="n"/>
      <c r="AC2193" s="421" t="n"/>
      <c r="AD2193" s="421" t="n"/>
      <c r="AE2193" s="421" t="n"/>
      <c r="AF2193" s="421" t="n"/>
      <c r="AG2193" s="421" t="n"/>
      <c r="AH2193" s="421" t="n"/>
      <c r="AI2193" s="421" t="n"/>
      <c r="AJ2193" s="297" t="n"/>
      <c r="AK2193" s="297" t="n"/>
      <c r="AL2193" s="284" t="n"/>
      <c r="AM2193" s="297" t="n"/>
      <c r="AN2193" s="285" t="n"/>
      <c r="AO2193" s="297" t="n"/>
      <c r="AP2193" s="297" t="n"/>
      <c r="AQ2193" s="297" t="n"/>
      <c r="AR2193" s="297" t="n"/>
      <c r="AS2193" s="297" t="n"/>
      <c r="AT2193" s="285" t="n"/>
      <c r="AU2193" s="297" t="n"/>
      <c r="AV2193" s="297" t="n"/>
      <c r="AW2193" s="297" t="n"/>
      <c r="AX2193" s="297" t="n"/>
      <c r="AY2193" s="286" t="n"/>
      <c r="AZ2193" s="286" t="n"/>
      <c r="BA2193" s="287" t="n"/>
      <c r="BB2193" s="286" t="n"/>
      <c r="BC2193" s="286" t="n"/>
      <c r="BD2193" s="286" t="n"/>
      <c r="BE2193" s="286" t="n"/>
      <c r="BF2193" s="286" t="n"/>
      <c r="BG2193" s="286" t="n"/>
      <c r="BH2193" s="297" t="n"/>
      <c r="BI2193" s="297" t="n"/>
      <c r="BJ2193" s="297" t="n"/>
      <c r="BK2193" s="297" t="n"/>
      <c r="BL2193" s="297" t="n"/>
      <c r="BM2193" s="297" t="n"/>
      <c r="BN2193" s="297" t="n"/>
      <c r="BO2193" s="285" t="n"/>
      <c r="BP2193" s="297" t="n"/>
      <c r="BQ2193" s="297" t="n"/>
      <c r="BR2193" s="297" t="n"/>
      <c r="BS2193" s="297" t="n"/>
      <c r="BT2193" s="297" t="n"/>
      <c r="BU2193" s="297" t="n"/>
      <c r="BV2193" s="297" t="n"/>
      <c r="BW2193" s="288" t="n"/>
      <c r="BX2193" s="276">
        <f>SUM(IF(COUNTIF(MediaScorecard!CC2680, "*1.*"), 2, 0), IF(COUNTIF(MediaScorecard!CC2680, "*2.*"), 2, 0), IF(COUNTIF(MediaScorecard!CC2680, "*3.*"), 2, 0), IF(COUNTIF(MediaScorecard!CC2680, "*4.*"), 2, 0), IF(COUNTIF(MediaScorecard!CC2680, "*5.*"), 2, 0), IF(COUNTIF(MediaScorecard!CC2680, "*6.*"), 2, 0))</f>
        <v/>
      </c>
      <c r="BY2193" s="277">
        <f t="array" ref="BY2193">SUM(VALUE(AT2193),VALUE(AU2193),VALUE(AV2193),VALUE(AW2193),VALUE(AX2193),VALUE(AY2193),VALUE(AZ2193),VALUE(BB2193),VALUE(BC2193),VALUE(BD2193),VALUE(BE2193),VALUE(BF2193),VALUE(BG2193),VALUE(BH2193),VALUE(BI2193),VALUE(BJ2193),VALUE(BK2193),VALUE(BL2193),VALUE(BM2193),VALUE(BN2193),VALUE(BO2193),VALUE(BP2193),VALUE(BQ2193),VALUE(BR2193),VALUE(BS2193),VALUE(BT2193),VALUE(BU2193),VALUE(BV2193),VALUE(BW2193))</f>
        <v/>
      </c>
      <c r="BZ2193" s="307" t="n"/>
      <c r="CA2193" s="307" t="n"/>
      <c r="CB2193" s="307" t="n"/>
      <c r="CC2193" s="307" t="n"/>
      <c r="CD2193" s="307" t="n"/>
      <c r="CE2193" s="307" t="n"/>
      <c r="CF2193" s="307" t="n"/>
      <c r="CG2193" s="307" t="n"/>
      <c r="CH2193" s="307" t="n"/>
      <c r="CI2193" s="307" t="n"/>
      <c r="CJ2193" s="307" t="n"/>
      <c r="CK2193" s="307" t="n"/>
      <c r="CL2193" s="307" t="n"/>
      <c r="CM2193" s="307" t="n"/>
      <c r="CN2193" s="307" t="n"/>
      <c r="CO2193" s="307" t="n"/>
      <c r="CP2193" s="307" t="n"/>
      <c r="CQ2193" s="307" t="n"/>
      <c r="CR2193" s="279" t="n"/>
      <c r="CS2193" s="280" t="n"/>
      <c r="CT2193" s="421">
        <f>(IF(OR(MediaScorecard!BG2680="x", MediaScorecard!BH2680="x",MediaScorecard!BI2680="x",MediaScorecard!BJ2680="x",MediaScorecard!BK2680="x"),1, 2))</f>
        <v/>
      </c>
      <c r="CU2193" s="308" t="n"/>
      <c r="CV2193" s="308" t="n"/>
      <c r="CW2193" s="308" t="n"/>
      <c r="CX2193" s="309" t="n"/>
      <c r="CY2193" s="308" t="n"/>
      <c r="CZ2193" s="308" t="n"/>
      <c r="DA2193" s="308" t="n"/>
    </row>
    <row r="2194" ht="21" customHeight="1" s="590">
      <c r="A2194" s="421" t="n"/>
      <c r="B2194" s="270" t="n"/>
      <c r="C2194" s="269" t="n"/>
      <c r="D2194" s="267" t="n"/>
      <c r="E2194" s="267" t="n"/>
      <c r="F2194" s="268" t="n"/>
      <c r="G2194" s="421" t="n"/>
      <c r="H2194" s="269" t="n"/>
      <c r="I2194" s="421" t="n"/>
      <c r="J2194" s="421" t="n"/>
      <c r="K2194" s="421" t="n"/>
      <c r="L2194" s="421" t="n"/>
      <c r="M2194" s="421" t="n"/>
      <c r="N2194" s="421" t="n"/>
      <c r="O2194" s="421" t="n"/>
      <c r="P2194" s="421" t="n"/>
      <c r="Q2194" s="421" t="n"/>
      <c r="R2194" s="270" t="n"/>
      <c r="S2194" s="421" t="n"/>
      <c r="T2194" s="421" t="n"/>
      <c r="U2194" s="421" t="n"/>
      <c r="V2194" s="421" t="n"/>
      <c r="W2194" s="421" t="n"/>
      <c r="X2194" s="421" t="n"/>
      <c r="Y2194" s="421" t="n"/>
      <c r="Z2194" s="421" t="n"/>
      <c r="AA2194" s="421" t="n"/>
      <c r="AB2194" s="421" t="n"/>
      <c r="AC2194" s="421" t="n"/>
      <c r="AD2194" s="421" t="n"/>
      <c r="AE2194" s="421" t="n"/>
      <c r="AF2194" s="421" t="n"/>
      <c r="AG2194" s="421" t="n"/>
      <c r="AH2194" s="421" t="n"/>
      <c r="AI2194" s="421" t="n"/>
      <c r="AJ2194" s="297" t="n"/>
      <c r="AK2194" s="297" t="n"/>
      <c r="AL2194" s="284" t="n"/>
      <c r="AM2194" s="297" t="n"/>
      <c r="AN2194" s="285" t="n"/>
      <c r="AO2194" s="297" t="n"/>
      <c r="AP2194" s="297" t="n"/>
      <c r="AQ2194" s="297" t="n"/>
      <c r="AR2194" s="297" t="n"/>
      <c r="AS2194" s="297" t="n"/>
      <c r="AT2194" s="285" t="n"/>
      <c r="AU2194" s="297" t="n"/>
      <c r="AV2194" s="297" t="n"/>
      <c r="AW2194" s="297" t="n"/>
      <c r="AX2194" s="297" t="n"/>
      <c r="AY2194" s="286" t="n"/>
      <c r="AZ2194" s="286" t="n"/>
      <c r="BA2194" s="287" t="n"/>
      <c r="BB2194" s="286" t="n"/>
      <c r="BC2194" s="286" t="n"/>
      <c r="BD2194" s="286" t="n"/>
      <c r="BE2194" s="286" t="n"/>
      <c r="BF2194" s="286" t="n"/>
      <c r="BG2194" s="286" t="n"/>
      <c r="BH2194" s="297" t="n"/>
      <c r="BI2194" s="297" t="n"/>
      <c r="BJ2194" s="297" t="n"/>
      <c r="BK2194" s="297" t="n"/>
      <c r="BL2194" s="297" t="n"/>
      <c r="BM2194" s="297" t="n"/>
      <c r="BN2194" s="297" t="n"/>
      <c r="BO2194" s="285" t="n"/>
      <c r="BP2194" s="297" t="n"/>
      <c r="BQ2194" s="297" t="n"/>
      <c r="BR2194" s="297" t="n"/>
      <c r="BS2194" s="297" t="n"/>
      <c r="BT2194" s="297" t="n"/>
      <c r="BU2194" s="297" t="n"/>
      <c r="BV2194" s="297" t="n"/>
      <c r="BW2194" s="288" t="n"/>
      <c r="BX2194" s="276">
        <f>SUM(IF(COUNTIF(MediaScorecard!CC2681, "*1.*"), 2, 0), IF(COUNTIF(MediaScorecard!CC2681, "*2.*"), 2, 0), IF(COUNTIF(MediaScorecard!CC2681, "*3.*"), 2, 0), IF(COUNTIF(MediaScorecard!CC2681, "*4.*"), 2, 0), IF(COUNTIF(MediaScorecard!CC2681, "*5.*"), 2, 0), IF(COUNTIF(MediaScorecard!CC2681, "*6.*"), 2, 0))</f>
        <v/>
      </c>
      <c r="BY2194" s="277">
        <f t="array" ref="BY2194">SUM(VALUE(AT2194),VALUE(AU2194),VALUE(AV2194),VALUE(AW2194),VALUE(AX2194),VALUE(AY2194),VALUE(AZ2194),VALUE(BB2194),VALUE(BC2194),VALUE(BD2194),VALUE(BE2194),VALUE(BF2194),VALUE(BG2194),VALUE(BH2194),VALUE(BI2194),VALUE(BJ2194),VALUE(BK2194),VALUE(BL2194),VALUE(BM2194),VALUE(BN2194),VALUE(BO2194),VALUE(BP2194),VALUE(BQ2194),VALUE(BR2194),VALUE(BS2194),VALUE(BT2194),VALUE(BU2194),VALUE(BV2194),VALUE(BW2194))</f>
        <v/>
      </c>
      <c r="BZ2194" s="307" t="n"/>
      <c r="CA2194" s="307" t="n"/>
      <c r="CB2194" s="307" t="n"/>
      <c r="CC2194" s="307" t="n"/>
      <c r="CD2194" s="307" t="n"/>
      <c r="CE2194" s="307" t="n"/>
      <c r="CF2194" s="307" t="n"/>
      <c r="CG2194" s="307" t="n"/>
      <c r="CH2194" s="307" t="n"/>
      <c r="CI2194" s="307" t="n"/>
      <c r="CJ2194" s="307" t="n"/>
      <c r="CK2194" s="307" t="n"/>
      <c r="CL2194" s="307" t="n"/>
      <c r="CM2194" s="307" t="n"/>
      <c r="CN2194" s="307" t="n"/>
      <c r="CO2194" s="307" t="n"/>
      <c r="CP2194" s="307" t="n"/>
      <c r="CQ2194" s="307" t="n"/>
      <c r="CR2194" s="279" t="n"/>
      <c r="CS2194" s="280" t="n"/>
      <c r="CT2194" s="421">
        <f>(IF(OR(MediaScorecard!BG2681="x", MediaScorecard!BH2681="x",MediaScorecard!BI2681="x",MediaScorecard!BJ2681="x",MediaScorecard!BK2681="x"),1, 2))</f>
        <v/>
      </c>
      <c r="CU2194" s="308" t="n"/>
      <c r="CV2194" s="308" t="n"/>
      <c r="CW2194" s="308" t="n"/>
      <c r="CX2194" s="309" t="n"/>
      <c r="CY2194" s="308" t="n"/>
      <c r="CZ2194" s="308" t="n"/>
      <c r="DA2194" s="308" t="n"/>
    </row>
    <row r="2195" ht="21" customHeight="1" s="590">
      <c r="A2195" s="421" t="n"/>
      <c r="B2195" s="270" t="n"/>
      <c r="C2195" s="269" t="n"/>
      <c r="D2195" s="267" t="n"/>
      <c r="E2195" s="267" t="n"/>
      <c r="F2195" s="268" t="n"/>
      <c r="G2195" s="421" t="n"/>
      <c r="H2195" s="269" t="n"/>
      <c r="I2195" s="421" t="n"/>
      <c r="J2195" s="421" t="n"/>
      <c r="K2195" s="421" t="n"/>
      <c r="L2195" s="421" t="n"/>
      <c r="M2195" s="421" t="n"/>
      <c r="N2195" s="421" t="n"/>
      <c r="O2195" s="421" t="n"/>
      <c r="P2195" s="421" t="n"/>
      <c r="Q2195" s="421" t="n"/>
      <c r="R2195" s="270" t="n"/>
      <c r="S2195" s="421" t="n"/>
      <c r="T2195" s="421" t="n"/>
      <c r="U2195" s="421" t="n"/>
      <c r="V2195" s="421" t="n"/>
      <c r="W2195" s="421" t="n"/>
      <c r="X2195" s="421" t="n"/>
      <c r="Y2195" s="421" t="n"/>
      <c r="Z2195" s="421" t="n"/>
      <c r="AA2195" s="421" t="n"/>
      <c r="AB2195" s="421" t="n"/>
      <c r="AC2195" s="421" t="n"/>
      <c r="AD2195" s="421" t="n"/>
      <c r="AE2195" s="421" t="n"/>
      <c r="AF2195" s="421" t="n"/>
      <c r="AG2195" s="421" t="n"/>
      <c r="AH2195" s="421" t="n"/>
      <c r="AI2195" s="421" t="n"/>
      <c r="AJ2195" s="297" t="n"/>
      <c r="AK2195" s="297" t="n"/>
      <c r="AL2195" s="284" t="n"/>
      <c r="AM2195" s="297" t="n"/>
      <c r="AN2195" s="285" t="n"/>
      <c r="AO2195" s="297" t="n"/>
      <c r="AP2195" s="297" t="n"/>
      <c r="AQ2195" s="297" t="n"/>
      <c r="AR2195" s="297" t="n"/>
      <c r="AS2195" s="297" t="n"/>
      <c r="AT2195" s="285" t="n"/>
      <c r="AU2195" s="297" t="n"/>
      <c r="AV2195" s="297" t="n"/>
      <c r="AW2195" s="297" t="n"/>
      <c r="AX2195" s="297" t="n"/>
      <c r="AY2195" s="286" t="n"/>
      <c r="AZ2195" s="286" t="n"/>
      <c r="BA2195" s="287" t="n"/>
      <c r="BB2195" s="286" t="n"/>
      <c r="BC2195" s="286" t="n"/>
      <c r="BD2195" s="286" t="n"/>
      <c r="BE2195" s="286" t="n"/>
      <c r="BF2195" s="286" t="n"/>
      <c r="BG2195" s="286" t="n"/>
      <c r="BH2195" s="297" t="n"/>
      <c r="BI2195" s="297" t="n"/>
      <c r="BJ2195" s="297" t="n"/>
      <c r="BK2195" s="297" t="n"/>
      <c r="BL2195" s="297" t="n"/>
      <c r="BM2195" s="297" t="n"/>
      <c r="BN2195" s="297" t="n"/>
      <c r="BO2195" s="285" t="n"/>
      <c r="BP2195" s="297" t="n"/>
      <c r="BQ2195" s="297" t="n"/>
      <c r="BR2195" s="297" t="n"/>
      <c r="BS2195" s="297" t="n"/>
      <c r="BT2195" s="297" t="n"/>
      <c r="BU2195" s="297" t="n"/>
      <c r="BV2195" s="297" t="n"/>
      <c r="BW2195" s="288" t="n"/>
      <c r="BX2195" s="276">
        <f>SUM(IF(COUNTIF(MediaScorecard!CC2682, "*1.*"), 2, 0), IF(COUNTIF(MediaScorecard!CC2682, "*2.*"), 2, 0), IF(COUNTIF(MediaScorecard!CC2682, "*3.*"), 2, 0), IF(COUNTIF(MediaScorecard!CC2682, "*4.*"), 2, 0), IF(COUNTIF(MediaScorecard!CC2682, "*5.*"), 2, 0), IF(COUNTIF(MediaScorecard!CC2682, "*6.*"), 2, 0))</f>
        <v/>
      </c>
      <c r="BY2195" s="277">
        <f t="array" ref="BY2195">SUM(VALUE(AT2195),VALUE(AU2195),VALUE(AV2195),VALUE(AW2195),VALUE(AX2195),VALUE(AY2195),VALUE(AZ2195),VALUE(BB2195),VALUE(BC2195),VALUE(BD2195),VALUE(BE2195),VALUE(BF2195),VALUE(BG2195),VALUE(BH2195),VALUE(BI2195),VALUE(BJ2195),VALUE(BK2195),VALUE(BL2195),VALUE(BM2195),VALUE(BN2195),VALUE(BO2195),VALUE(BP2195),VALUE(BQ2195),VALUE(BR2195),VALUE(BS2195),VALUE(BT2195),VALUE(BU2195),VALUE(BV2195),VALUE(BW2195))</f>
        <v/>
      </c>
      <c r="BZ2195" s="307" t="n"/>
      <c r="CA2195" s="307" t="n"/>
      <c r="CB2195" s="307" t="n"/>
      <c r="CC2195" s="307" t="n"/>
      <c r="CD2195" s="307" t="n"/>
      <c r="CE2195" s="307" t="n"/>
      <c r="CF2195" s="307" t="n"/>
      <c r="CG2195" s="307" t="n"/>
      <c r="CH2195" s="307" t="n"/>
      <c r="CI2195" s="307" t="n"/>
      <c r="CJ2195" s="307" t="n"/>
      <c r="CK2195" s="307" t="n"/>
      <c r="CL2195" s="307" t="n"/>
      <c r="CM2195" s="307" t="n"/>
      <c r="CN2195" s="307" t="n"/>
      <c r="CO2195" s="307" t="n"/>
      <c r="CP2195" s="307" t="n"/>
      <c r="CQ2195" s="307" t="n"/>
      <c r="CR2195" s="279" t="n"/>
      <c r="CS2195" s="280" t="n"/>
      <c r="CT2195" s="421">
        <f>(IF(OR(MediaScorecard!BG2682="x", MediaScorecard!BH2682="x",MediaScorecard!BI2682="x",MediaScorecard!BJ2682="x",MediaScorecard!BK2682="x"),1, 2))</f>
        <v/>
      </c>
      <c r="CU2195" s="308" t="n"/>
      <c r="CV2195" s="308" t="n"/>
      <c r="CW2195" s="308" t="n"/>
      <c r="CX2195" s="309" t="n"/>
      <c r="CY2195" s="308" t="n"/>
      <c r="CZ2195" s="308" t="n"/>
      <c r="DA2195" s="308" t="n"/>
    </row>
    <row r="2196" ht="21" customHeight="1" s="590">
      <c r="A2196" s="421" t="n"/>
      <c r="B2196" s="270" t="n"/>
      <c r="C2196" s="269" t="n"/>
      <c r="D2196" s="267" t="n"/>
      <c r="E2196" s="267" t="n"/>
      <c r="F2196" s="268" t="n"/>
      <c r="G2196" s="421" t="n"/>
      <c r="H2196" s="269" t="n"/>
      <c r="I2196" s="421" t="n"/>
      <c r="J2196" s="421" t="n"/>
      <c r="K2196" s="421" t="n"/>
      <c r="L2196" s="421" t="n"/>
      <c r="M2196" s="421" t="n"/>
      <c r="N2196" s="421" t="n"/>
      <c r="O2196" s="421" t="n"/>
      <c r="P2196" s="421" t="n"/>
      <c r="Q2196" s="421" t="n"/>
      <c r="R2196" s="270" t="n"/>
      <c r="S2196" s="421" t="n"/>
      <c r="T2196" s="421" t="n"/>
      <c r="U2196" s="421" t="n"/>
      <c r="V2196" s="421" t="n"/>
      <c r="W2196" s="421" t="n"/>
      <c r="X2196" s="421" t="n"/>
      <c r="Y2196" s="421" t="n"/>
      <c r="Z2196" s="421" t="n"/>
      <c r="AA2196" s="421" t="n"/>
      <c r="AB2196" s="421" t="n"/>
      <c r="AC2196" s="421" t="n"/>
      <c r="AD2196" s="421" t="n"/>
      <c r="AE2196" s="421" t="n"/>
      <c r="AF2196" s="421" t="n"/>
      <c r="AG2196" s="421" t="n"/>
      <c r="AH2196" s="421" t="n"/>
      <c r="AI2196" s="421" t="n"/>
      <c r="AJ2196" s="297" t="n"/>
      <c r="AK2196" s="297" t="n"/>
      <c r="AL2196" s="284" t="n"/>
      <c r="AM2196" s="297" t="n"/>
      <c r="AN2196" s="285" t="n"/>
      <c r="AO2196" s="297" t="n"/>
      <c r="AP2196" s="297" t="n"/>
      <c r="AQ2196" s="297" t="n"/>
      <c r="AR2196" s="297" t="n"/>
      <c r="AS2196" s="297" t="n"/>
      <c r="AT2196" s="285" t="n"/>
      <c r="AU2196" s="297" t="n"/>
      <c r="AV2196" s="297" t="n"/>
      <c r="AW2196" s="297" t="n"/>
      <c r="AX2196" s="297" t="n"/>
      <c r="AY2196" s="286" t="n"/>
      <c r="AZ2196" s="286" t="n"/>
      <c r="BA2196" s="287" t="n"/>
      <c r="BB2196" s="286" t="n"/>
      <c r="BC2196" s="286" t="n"/>
      <c r="BD2196" s="286" t="n"/>
      <c r="BE2196" s="286" t="n"/>
      <c r="BF2196" s="286" t="n"/>
      <c r="BG2196" s="286" t="n"/>
      <c r="BH2196" s="297" t="n"/>
      <c r="BI2196" s="297" t="n"/>
      <c r="BJ2196" s="297" t="n"/>
      <c r="BK2196" s="297" t="n"/>
      <c r="BL2196" s="297" t="n"/>
      <c r="BM2196" s="297" t="n"/>
      <c r="BN2196" s="297" t="n"/>
      <c r="BO2196" s="285" t="n"/>
      <c r="BP2196" s="297" t="n"/>
      <c r="BQ2196" s="297" t="n"/>
      <c r="BR2196" s="297" t="n"/>
      <c r="BS2196" s="297" t="n"/>
      <c r="BT2196" s="297" t="n"/>
      <c r="BU2196" s="297" t="n"/>
      <c r="BV2196" s="297" t="n"/>
      <c r="BW2196" s="288" t="n"/>
      <c r="BX2196" s="276">
        <f>SUM(IF(COUNTIF(MediaScorecard!CC2683, "*1.*"), 2, 0), IF(COUNTIF(MediaScorecard!CC2683, "*2.*"), 2, 0), IF(COUNTIF(MediaScorecard!CC2683, "*3.*"), 2, 0), IF(COUNTIF(MediaScorecard!CC2683, "*4.*"), 2, 0), IF(COUNTIF(MediaScorecard!CC2683, "*5.*"), 2, 0), IF(COUNTIF(MediaScorecard!CC2683, "*6.*"), 2, 0))</f>
        <v/>
      </c>
      <c r="BY2196" s="277">
        <f t="array" ref="BY2196">SUM(VALUE(AT2196),VALUE(AU2196),VALUE(AV2196),VALUE(AW2196),VALUE(AX2196),VALUE(AY2196),VALUE(AZ2196),VALUE(BB2196),VALUE(BC2196),VALUE(BD2196),VALUE(BE2196),VALUE(BF2196),VALUE(BG2196),VALUE(BH2196),VALUE(BI2196),VALUE(BJ2196),VALUE(BK2196),VALUE(BL2196),VALUE(BM2196),VALUE(BN2196),VALUE(BO2196),VALUE(BP2196),VALUE(BQ2196),VALUE(BR2196),VALUE(BS2196),VALUE(BT2196),VALUE(BU2196),VALUE(BV2196),VALUE(BW2196))</f>
        <v/>
      </c>
      <c r="BZ2196" s="307" t="n"/>
      <c r="CA2196" s="307" t="n"/>
      <c r="CB2196" s="307" t="n"/>
      <c r="CC2196" s="307" t="n"/>
      <c r="CD2196" s="307" t="n"/>
      <c r="CE2196" s="307" t="n"/>
      <c r="CF2196" s="307" t="n"/>
      <c r="CG2196" s="307" t="n"/>
      <c r="CH2196" s="307" t="n"/>
      <c r="CI2196" s="307" t="n"/>
      <c r="CJ2196" s="307" t="n"/>
      <c r="CK2196" s="307" t="n"/>
      <c r="CL2196" s="307" t="n"/>
      <c r="CM2196" s="307" t="n"/>
      <c r="CN2196" s="307" t="n"/>
      <c r="CO2196" s="307" t="n"/>
      <c r="CP2196" s="307" t="n"/>
      <c r="CQ2196" s="307" t="n"/>
      <c r="CR2196" s="279" t="n"/>
      <c r="CS2196" s="280" t="n"/>
      <c r="CT2196" s="421">
        <f>(IF(OR(MediaScorecard!BG2683="x", MediaScorecard!BH2683="x",MediaScorecard!BI2683="x",MediaScorecard!BJ2683="x",MediaScorecard!BK2683="x"),1, 2))</f>
        <v/>
      </c>
      <c r="CU2196" s="308" t="n"/>
      <c r="CV2196" s="308" t="n"/>
      <c r="CW2196" s="308" t="n"/>
      <c r="CX2196" s="309" t="n"/>
      <c r="CY2196" s="308" t="n"/>
      <c r="CZ2196" s="308" t="n"/>
      <c r="DA2196" s="308" t="n"/>
    </row>
    <row r="2197" ht="21" customHeight="1" s="590">
      <c r="A2197" s="421" t="n"/>
      <c r="B2197" s="270" t="n"/>
      <c r="C2197" s="269" t="n"/>
      <c r="D2197" s="267" t="n"/>
      <c r="E2197" s="267" t="n"/>
      <c r="F2197" s="268" t="n"/>
      <c r="G2197" s="421" t="n"/>
      <c r="H2197" s="269" t="n"/>
      <c r="I2197" s="421" t="n"/>
      <c r="J2197" s="421" t="n"/>
      <c r="K2197" s="421" t="n"/>
      <c r="L2197" s="421" t="n"/>
      <c r="M2197" s="421" t="n"/>
      <c r="N2197" s="421" t="n"/>
      <c r="O2197" s="421" t="n"/>
      <c r="P2197" s="421" t="n"/>
      <c r="Q2197" s="421" t="n"/>
      <c r="R2197" s="270" t="n"/>
      <c r="S2197" s="421" t="n"/>
      <c r="T2197" s="421" t="n"/>
      <c r="U2197" s="421" t="n"/>
      <c r="V2197" s="421" t="n"/>
      <c r="W2197" s="421" t="n"/>
      <c r="X2197" s="421" t="n"/>
      <c r="Y2197" s="421" t="n"/>
      <c r="Z2197" s="421" t="n"/>
      <c r="AA2197" s="421" t="n"/>
      <c r="AB2197" s="421" t="n"/>
      <c r="AC2197" s="421" t="n"/>
      <c r="AD2197" s="421" t="n"/>
      <c r="AE2197" s="421" t="n"/>
      <c r="AF2197" s="421" t="n"/>
      <c r="AG2197" s="421" t="n"/>
      <c r="AH2197" s="421" t="n"/>
      <c r="AI2197" s="421" t="n"/>
      <c r="AJ2197" s="297" t="n"/>
      <c r="AK2197" s="297" t="n"/>
      <c r="AL2197" s="284" t="n"/>
      <c r="AM2197" s="297" t="n"/>
      <c r="AN2197" s="285" t="n"/>
      <c r="AO2197" s="297" t="n"/>
      <c r="AP2197" s="297" t="n"/>
      <c r="AQ2197" s="297" t="n"/>
      <c r="AR2197" s="297" t="n"/>
      <c r="AS2197" s="297" t="n"/>
      <c r="AT2197" s="285" t="n"/>
      <c r="AU2197" s="297" t="n"/>
      <c r="AV2197" s="297" t="n"/>
      <c r="AW2197" s="297" t="n"/>
      <c r="AX2197" s="297" t="n"/>
      <c r="AY2197" s="286" t="n"/>
      <c r="AZ2197" s="286" t="n"/>
      <c r="BA2197" s="287" t="n"/>
      <c r="BB2197" s="286" t="n"/>
      <c r="BC2197" s="286" t="n"/>
      <c r="BD2197" s="286" t="n"/>
      <c r="BE2197" s="286" t="n"/>
      <c r="BF2197" s="286" t="n"/>
      <c r="BG2197" s="286" t="n"/>
      <c r="BH2197" s="297" t="n"/>
      <c r="BI2197" s="297" t="n"/>
      <c r="BJ2197" s="297" t="n"/>
      <c r="BK2197" s="297" t="n"/>
      <c r="BL2197" s="297" t="n"/>
      <c r="BM2197" s="297" t="n"/>
      <c r="BN2197" s="297" t="n"/>
      <c r="BO2197" s="285" t="n"/>
      <c r="BP2197" s="297" t="n"/>
      <c r="BQ2197" s="297" t="n"/>
      <c r="BR2197" s="297" t="n"/>
      <c r="BS2197" s="297" t="n"/>
      <c r="BT2197" s="297" t="n"/>
      <c r="BU2197" s="297" t="n"/>
      <c r="BV2197" s="297" t="n"/>
      <c r="BW2197" s="288" t="n"/>
      <c r="BX2197" s="276">
        <f>SUM(IF(COUNTIF(MediaScorecard!CC2684, "*1.*"), 2, 0), IF(COUNTIF(MediaScorecard!CC2684, "*2.*"), 2, 0), IF(COUNTIF(MediaScorecard!CC2684, "*3.*"), 2, 0), IF(COUNTIF(MediaScorecard!CC2684, "*4.*"), 2, 0), IF(COUNTIF(MediaScorecard!CC2684, "*5.*"), 2, 0), IF(COUNTIF(MediaScorecard!CC2684, "*6.*"), 2, 0))</f>
        <v/>
      </c>
      <c r="BY2197" s="277">
        <f t="array" ref="BY2197">SUM(VALUE(AT2197),VALUE(AU2197),VALUE(AV2197),VALUE(AW2197),VALUE(AX2197),VALUE(AY2197),VALUE(AZ2197),VALUE(BB2197),VALUE(BC2197),VALUE(BD2197),VALUE(BE2197),VALUE(BF2197),VALUE(BG2197),VALUE(BH2197),VALUE(BI2197),VALUE(BJ2197),VALUE(BK2197),VALUE(BL2197),VALUE(BM2197),VALUE(BN2197),VALUE(BO2197),VALUE(BP2197),VALUE(BQ2197),VALUE(BR2197),VALUE(BS2197),VALUE(BT2197),VALUE(BU2197),VALUE(BV2197),VALUE(BW2197))</f>
        <v/>
      </c>
      <c r="BZ2197" s="307" t="n"/>
      <c r="CA2197" s="307" t="n"/>
      <c r="CB2197" s="307" t="n"/>
      <c r="CC2197" s="307" t="n"/>
      <c r="CD2197" s="307" t="n"/>
      <c r="CE2197" s="307" t="n"/>
      <c r="CF2197" s="307" t="n"/>
      <c r="CG2197" s="307" t="n"/>
      <c r="CH2197" s="307" t="n"/>
      <c r="CI2197" s="307" t="n"/>
      <c r="CJ2197" s="307" t="n"/>
      <c r="CK2197" s="307" t="n"/>
      <c r="CL2197" s="307" t="n"/>
      <c r="CM2197" s="307" t="n"/>
      <c r="CN2197" s="307" t="n"/>
      <c r="CO2197" s="307" t="n"/>
      <c r="CP2197" s="307" t="n"/>
      <c r="CQ2197" s="307" t="n"/>
      <c r="CR2197" s="279" t="n"/>
      <c r="CS2197" s="280" t="n"/>
      <c r="CT2197" s="421">
        <f>(IF(OR(MediaScorecard!BG2684="x", MediaScorecard!BH2684="x",MediaScorecard!BI2684="x",MediaScorecard!BJ2684="x",MediaScorecard!BK2684="x"),1, 2))</f>
        <v/>
      </c>
      <c r="CU2197" s="308" t="n"/>
      <c r="CV2197" s="308" t="n"/>
      <c r="CW2197" s="308" t="n"/>
      <c r="CX2197" s="309" t="n"/>
      <c r="CY2197" s="308" t="n"/>
      <c r="CZ2197" s="308" t="n"/>
      <c r="DA2197" s="308" t="n"/>
    </row>
    <row r="2198" ht="21" customHeight="1" s="590">
      <c r="A2198" s="421" t="n"/>
      <c r="B2198" s="270" t="n"/>
      <c r="C2198" s="269" t="n"/>
      <c r="D2198" s="267" t="n"/>
      <c r="E2198" s="267" t="n"/>
      <c r="F2198" s="268" t="n"/>
      <c r="G2198" s="421" t="n"/>
      <c r="H2198" s="269" t="n"/>
      <c r="I2198" s="421" t="n"/>
      <c r="J2198" s="421" t="n"/>
      <c r="K2198" s="421" t="n"/>
      <c r="L2198" s="421" t="n"/>
      <c r="M2198" s="421" t="n"/>
      <c r="N2198" s="421" t="n"/>
      <c r="O2198" s="421" t="n"/>
      <c r="P2198" s="421" t="n"/>
      <c r="Q2198" s="421" t="n"/>
      <c r="R2198" s="270" t="n"/>
      <c r="S2198" s="421" t="n"/>
      <c r="T2198" s="421" t="n"/>
      <c r="U2198" s="421" t="n"/>
      <c r="V2198" s="421" t="n"/>
      <c r="W2198" s="421" t="n"/>
      <c r="X2198" s="421" t="n"/>
      <c r="Y2198" s="421" t="n"/>
      <c r="Z2198" s="421" t="n"/>
      <c r="AA2198" s="421" t="n"/>
      <c r="AB2198" s="421" t="n"/>
      <c r="AC2198" s="421" t="n"/>
      <c r="AD2198" s="421" t="n"/>
      <c r="AE2198" s="421" t="n"/>
      <c r="AF2198" s="421" t="n"/>
      <c r="AG2198" s="421" t="n"/>
      <c r="AH2198" s="421" t="n"/>
      <c r="AI2198" s="421" t="n"/>
      <c r="AJ2198" s="297" t="n"/>
      <c r="AK2198" s="297" t="n"/>
      <c r="AL2198" s="284" t="n"/>
      <c r="AM2198" s="297" t="n"/>
      <c r="AN2198" s="285" t="n"/>
      <c r="AO2198" s="297" t="n"/>
      <c r="AP2198" s="297" t="n"/>
      <c r="AQ2198" s="297" t="n"/>
      <c r="AR2198" s="297" t="n"/>
      <c r="AS2198" s="297" t="n"/>
      <c r="AT2198" s="285" t="n"/>
      <c r="AU2198" s="297" t="n"/>
      <c r="AV2198" s="297" t="n"/>
      <c r="AW2198" s="297" t="n"/>
      <c r="AX2198" s="297" t="n"/>
      <c r="AY2198" s="286" t="n"/>
      <c r="AZ2198" s="286" t="n"/>
      <c r="BA2198" s="287" t="n"/>
      <c r="BB2198" s="286" t="n"/>
      <c r="BC2198" s="286" t="n"/>
      <c r="BD2198" s="286" t="n"/>
      <c r="BE2198" s="286" t="n"/>
      <c r="BF2198" s="286" t="n"/>
      <c r="BG2198" s="286" t="n"/>
      <c r="BH2198" s="297" t="n"/>
      <c r="BI2198" s="297" t="n"/>
      <c r="BJ2198" s="297" t="n"/>
      <c r="BK2198" s="297" t="n"/>
      <c r="BL2198" s="297" t="n"/>
      <c r="BM2198" s="297" t="n"/>
      <c r="BN2198" s="297" t="n"/>
      <c r="BO2198" s="285" t="n"/>
      <c r="BP2198" s="297" t="n"/>
      <c r="BQ2198" s="297" t="n"/>
      <c r="BR2198" s="297" t="n"/>
      <c r="BS2198" s="297" t="n"/>
      <c r="BT2198" s="297" t="n"/>
      <c r="BU2198" s="297" t="n"/>
      <c r="BV2198" s="297" t="n"/>
      <c r="BW2198" s="288" t="n"/>
      <c r="BX2198" s="276">
        <f>SUM(IF(COUNTIF(MediaScorecard!CC2685, "*1.*"), 2, 0), IF(COUNTIF(MediaScorecard!CC2685, "*2.*"), 2, 0), IF(COUNTIF(MediaScorecard!CC2685, "*3.*"), 2, 0), IF(COUNTIF(MediaScorecard!CC2685, "*4.*"), 2, 0), IF(COUNTIF(MediaScorecard!CC2685, "*5.*"), 2, 0), IF(COUNTIF(MediaScorecard!CC2685, "*6.*"), 2, 0))</f>
        <v/>
      </c>
      <c r="BY2198" s="277">
        <f t="array" ref="BY2198">SUM(VALUE(AT2198),VALUE(AU2198),VALUE(AV2198),VALUE(AW2198),VALUE(AX2198),VALUE(AY2198),VALUE(AZ2198),VALUE(BB2198),VALUE(BC2198),VALUE(BD2198),VALUE(BE2198),VALUE(BF2198),VALUE(BG2198),VALUE(BH2198),VALUE(BI2198),VALUE(BJ2198),VALUE(BK2198),VALUE(BL2198),VALUE(BM2198),VALUE(BN2198),VALUE(BO2198),VALUE(BP2198),VALUE(BQ2198),VALUE(BR2198),VALUE(BS2198),VALUE(BT2198),VALUE(BU2198),VALUE(BV2198),VALUE(BW2198))</f>
        <v/>
      </c>
      <c r="BZ2198" s="307" t="n"/>
      <c r="CA2198" s="307" t="n"/>
      <c r="CB2198" s="307" t="n"/>
      <c r="CC2198" s="307" t="n"/>
      <c r="CD2198" s="307" t="n"/>
      <c r="CE2198" s="307" t="n"/>
      <c r="CF2198" s="307" t="n"/>
      <c r="CG2198" s="307" t="n"/>
      <c r="CH2198" s="307" t="n"/>
      <c r="CI2198" s="307" t="n"/>
      <c r="CJ2198" s="307" t="n"/>
      <c r="CK2198" s="307" t="n"/>
      <c r="CL2198" s="307" t="n"/>
      <c r="CM2198" s="307" t="n"/>
      <c r="CN2198" s="307" t="n"/>
      <c r="CO2198" s="307" t="n"/>
      <c r="CP2198" s="307" t="n"/>
      <c r="CQ2198" s="307" t="n"/>
      <c r="CR2198" s="279" t="n"/>
      <c r="CS2198" s="280" t="n"/>
      <c r="CT2198" s="421">
        <f>(IF(OR(MediaScorecard!BG2685="x", MediaScorecard!BH2685="x",MediaScorecard!BI2685="x",MediaScorecard!BJ2685="x",MediaScorecard!BK2685="x"),1, 2))</f>
        <v/>
      </c>
      <c r="CU2198" s="308" t="n"/>
      <c r="CV2198" s="308" t="n"/>
      <c r="CW2198" s="308" t="n"/>
      <c r="CX2198" s="309" t="n"/>
      <c r="CY2198" s="308" t="n"/>
      <c r="CZ2198" s="308" t="n"/>
      <c r="DA2198" s="308" t="n"/>
    </row>
    <row r="2199" ht="21" customHeight="1" s="590">
      <c r="A2199" s="421" t="n"/>
      <c r="B2199" s="270" t="n"/>
      <c r="C2199" s="269" t="n"/>
      <c r="D2199" s="267" t="n"/>
      <c r="E2199" s="267" t="n"/>
      <c r="F2199" s="268" t="n"/>
      <c r="G2199" s="421" t="n"/>
      <c r="H2199" s="269" t="n"/>
      <c r="I2199" s="421" t="n"/>
      <c r="J2199" s="421" t="n"/>
      <c r="K2199" s="421" t="n"/>
      <c r="L2199" s="421" t="n"/>
      <c r="M2199" s="421" t="n"/>
      <c r="N2199" s="421" t="n"/>
      <c r="O2199" s="421" t="n"/>
      <c r="P2199" s="421" t="n"/>
      <c r="Q2199" s="421" t="n"/>
      <c r="R2199" s="270" t="n"/>
      <c r="S2199" s="421" t="n"/>
      <c r="T2199" s="421" t="n"/>
      <c r="U2199" s="421" t="n"/>
      <c r="V2199" s="421" t="n"/>
      <c r="W2199" s="421" t="n"/>
      <c r="X2199" s="421" t="n"/>
      <c r="Y2199" s="421" t="n"/>
      <c r="Z2199" s="421" t="n"/>
      <c r="AA2199" s="421" t="n"/>
      <c r="AB2199" s="421" t="n"/>
      <c r="AC2199" s="421" t="n"/>
      <c r="AD2199" s="421" t="n"/>
      <c r="AE2199" s="421" t="n"/>
      <c r="AF2199" s="421" t="n"/>
      <c r="AG2199" s="421" t="n"/>
      <c r="AH2199" s="421" t="n"/>
      <c r="AI2199" s="421" t="n"/>
      <c r="AJ2199" s="297" t="n"/>
      <c r="AK2199" s="297" t="n"/>
      <c r="AL2199" s="284" t="n"/>
      <c r="AM2199" s="297" t="n"/>
      <c r="AN2199" s="285" t="n"/>
      <c r="AO2199" s="297" t="n"/>
      <c r="AP2199" s="297" t="n"/>
      <c r="AQ2199" s="297" t="n"/>
      <c r="AR2199" s="297" t="n"/>
      <c r="AS2199" s="297" t="n"/>
      <c r="AT2199" s="285" t="n"/>
      <c r="AU2199" s="297" t="n"/>
      <c r="AV2199" s="297" t="n"/>
      <c r="AW2199" s="297" t="n"/>
      <c r="AX2199" s="297" t="n"/>
      <c r="AY2199" s="286" t="n"/>
      <c r="AZ2199" s="286" t="n"/>
      <c r="BA2199" s="287" t="n"/>
      <c r="BB2199" s="286" t="n"/>
      <c r="BC2199" s="286" t="n"/>
      <c r="BD2199" s="286" t="n"/>
      <c r="BE2199" s="286" t="n"/>
      <c r="BF2199" s="286" t="n"/>
      <c r="BG2199" s="286" t="n"/>
      <c r="BH2199" s="297" t="n"/>
      <c r="BI2199" s="297" t="n"/>
      <c r="BJ2199" s="297" t="n"/>
      <c r="BK2199" s="297" t="n"/>
      <c r="BL2199" s="297" t="n"/>
      <c r="BM2199" s="297" t="n"/>
      <c r="BN2199" s="297" t="n"/>
      <c r="BO2199" s="285" t="n"/>
      <c r="BP2199" s="297" t="n"/>
      <c r="BQ2199" s="297" t="n"/>
      <c r="BR2199" s="297" t="n"/>
      <c r="BS2199" s="297" t="n"/>
      <c r="BT2199" s="297" t="n"/>
      <c r="BU2199" s="297" t="n"/>
      <c r="BV2199" s="297" t="n"/>
      <c r="BW2199" s="288" t="n"/>
      <c r="BX2199" s="276">
        <f>SUM(IF(COUNTIF(MediaScorecard!CC2686, "*1.*"), 2, 0), IF(COUNTIF(MediaScorecard!CC2686, "*2.*"), 2, 0), IF(COUNTIF(MediaScorecard!CC2686, "*3.*"), 2, 0), IF(COUNTIF(MediaScorecard!CC2686, "*4.*"), 2, 0), IF(COUNTIF(MediaScorecard!CC2686, "*5.*"), 2, 0), IF(COUNTIF(MediaScorecard!CC2686, "*6.*"), 2, 0))</f>
        <v/>
      </c>
      <c r="BY2199" s="277">
        <f t="array" ref="BY2199">SUM(VALUE(AT2199),VALUE(AU2199),VALUE(AV2199),VALUE(AW2199),VALUE(AX2199),VALUE(AY2199),VALUE(AZ2199),VALUE(BB2199),VALUE(BC2199),VALUE(BD2199),VALUE(BE2199),VALUE(BF2199),VALUE(BG2199),VALUE(BH2199),VALUE(BI2199),VALUE(BJ2199),VALUE(BK2199),VALUE(BL2199),VALUE(BM2199),VALUE(BN2199),VALUE(BO2199),VALUE(BP2199),VALUE(BQ2199),VALUE(BR2199),VALUE(BS2199),VALUE(BT2199),VALUE(BU2199),VALUE(BV2199),VALUE(BW2199))</f>
        <v/>
      </c>
      <c r="BZ2199" s="307" t="n"/>
      <c r="CA2199" s="307" t="n"/>
      <c r="CB2199" s="307" t="n"/>
      <c r="CC2199" s="307" t="n"/>
      <c r="CD2199" s="307" t="n"/>
      <c r="CE2199" s="307" t="n"/>
      <c r="CF2199" s="307" t="n"/>
      <c r="CG2199" s="307" t="n"/>
      <c r="CH2199" s="307" t="n"/>
      <c r="CI2199" s="307" t="n"/>
      <c r="CJ2199" s="307" t="n"/>
      <c r="CK2199" s="307" t="n"/>
      <c r="CL2199" s="307" t="n"/>
      <c r="CM2199" s="307" t="n"/>
      <c r="CN2199" s="307" t="n"/>
      <c r="CO2199" s="307" t="n"/>
      <c r="CP2199" s="307" t="n"/>
      <c r="CQ2199" s="307" t="n"/>
      <c r="CR2199" s="279" t="n"/>
      <c r="CS2199" s="280" t="n"/>
      <c r="CT2199" s="421">
        <f>(IF(OR(MediaScorecard!BG2686="x", MediaScorecard!BH2686="x",MediaScorecard!BI2686="x",MediaScorecard!BJ2686="x",MediaScorecard!BK2686="x"),1, 2))</f>
        <v/>
      </c>
      <c r="CU2199" s="308" t="n"/>
      <c r="CV2199" s="308" t="n"/>
      <c r="CW2199" s="308" t="n"/>
      <c r="CX2199" s="309" t="n"/>
      <c r="CY2199" s="308" t="n"/>
      <c r="CZ2199" s="308" t="n"/>
      <c r="DA2199" s="308" t="n"/>
    </row>
    <row r="2200" ht="21" customHeight="1" s="590">
      <c r="A2200" s="421" t="n"/>
      <c r="B2200" s="270" t="n"/>
      <c r="C2200" s="269" t="n"/>
      <c r="D2200" s="267" t="n"/>
      <c r="E2200" s="267" t="n"/>
      <c r="F2200" s="268" t="n"/>
      <c r="G2200" s="421" t="n"/>
      <c r="H2200" s="269" t="n"/>
      <c r="I2200" s="421" t="n"/>
      <c r="J2200" s="421" t="n"/>
      <c r="K2200" s="421" t="n"/>
      <c r="L2200" s="421" t="n"/>
      <c r="M2200" s="421" t="n"/>
      <c r="N2200" s="421" t="n"/>
      <c r="O2200" s="421" t="n"/>
      <c r="P2200" s="421" t="n"/>
      <c r="Q2200" s="421" t="n"/>
      <c r="R2200" s="270" t="n"/>
      <c r="S2200" s="421" t="n"/>
      <c r="T2200" s="421" t="n"/>
      <c r="U2200" s="421" t="n"/>
      <c r="V2200" s="421" t="n"/>
      <c r="W2200" s="421" t="n"/>
      <c r="X2200" s="421" t="n"/>
      <c r="Y2200" s="421" t="n"/>
      <c r="Z2200" s="421" t="n"/>
      <c r="AA2200" s="421" t="n"/>
      <c r="AB2200" s="421" t="n"/>
      <c r="AC2200" s="421" t="n"/>
      <c r="AD2200" s="421" t="n"/>
      <c r="AE2200" s="421" t="n"/>
      <c r="AF2200" s="421" t="n"/>
      <c r="AG2200" s="421" t="n"/>
      <c r="AH2200" s="421" t="n"/>
      <c r="AI2200" s="421" t="n"/>
      <c r="AJ2200" s="297" t="n"/>
      <c r="AK2200" s="297" t="n"/>
      <c r="AL2200" s="284" t="n"/>
      <c r="AM2200" s="297" t="n"/>
      <c r="AN2200" s="285" t="n"/>
      <c r="AO2200" s="297" t="n"/>
      <c r="AP2200" s="297" t="n"/>
      <c r="AQ2200" s="297" t="n"/>
      <c r="AR2200" s="297" t="n"/>
      <c r="AS2200" s="297" t="n"/>
      <c r="AT2200" s="285" t="n"/>
      <c r="AU2200" s="297" t="n"/>
      <c r="AV2200" s="297" t="n"/>
      <c r="AW2200" s="297" t="n"/>
      <c r="AX2200" s="297" t="n"/>
      <c r="AY2200" s="286" t="n"/>
      <c r="AZ2200" s="286" t="n"/>
      <c r="BA2200" s="287" t="n"/>
      <c r="BB2200" s="286" t="n"/>
      <c r="BC2200" s="286" t="n"/>
      <c r="BD2200" s="286" t="n"/>
      <c r="BE2200" s="286" t="n"/>
      <c r="BF2200" s="286" t="n"/>
      <c r="BG2200" s="286" t="n"/>
      <c r="BH2200" s="297" t="n"/>
      <c r="BI2200" s="297" t="n"/>
      <c r="BJ2200" s="297" t="n"/>
      <c r="BK2200" s="297" t="n"/>
      <c r="BL2200" s="297" t="n"/>
      <c r="BM2200" s="297" t="n"/>
      <c r="BN2200" s="297" t="n"/>
      <c r="BO2200" s="285" t="n"/>
      <c r="BP2200" s="297" t="n"/>
      <c r="BQ2200" s="297" t="n"/>
      <c r="BR2200" s="297" t="n"/>
      <c r="BS2200" s="297" t="n"/>
      <c r="BT2200" s="297" t="n"/>
      <c r="BU2200" s="297" t="n"/>
      <c r="BV2200" s="297" t="n"/>
      <c r="BW2200" s="288" t="n"/>
      <c r="BX2200" s="276">
        <f>SUM(IF(COUNTIF(MediaScorecard!CC2687, "*1.*"), 2, 0), IF(COUNTIF(MediaScorecard!CC2687, "*2.*"), 2, 0), IF(COUNTIF(MediaScorecard!CC2687, "*3.*"), 2, 0), IF(COUNTIF(MediaScorecard!CC2687, "*4.*"), 2, 0), IF(COUNTIF(MediaScorecard!CC2687, "*5.*"), 2, 0), IF(COUNTIF(MediaScorecard!CC2687, "*6.*"), 2, 0))</f>
        <v/>
      </c>
      <c r="BY2200" s="277">
        <f t="array" ref="BY2200">SUM(VALUE(AT2200),VALUE(AU2200),VALUE(AV2200),VALUE(AW2200),VALUE(AX2200),VALUE(AY2200),VALUE(AZ2200),VALUE(BB2200),VALUE(BC2200),VALUE(BD2200),VALUE(BE2200),VALUE(BF2200),VALUE(BG2200),VALUE(BH2200),VALUE(BI2200),VALUE(BJ2200),VALUE(BK2200),VALUE(BL2200),VALUE(BM2200),VALUE(BN2200),VALUE(BO2200),VALUE(BP2200),VALUE(BQ2200),VALUE(BR2200),VALUE(BS2200),VALUE(BT2200),VALUE(BU2200),VALUE(BV2200),VALUE(BW2200))</f>
        <v/>
      </c>
      <c r="BZ2200" s="307" t="n"/>
      <c r="CA2200" s="307" t="n"/>
      <c r="CB2200" s="307" t="n"/>
      <c r="CC2200" s="307" t="n"/>
      <c r="CD2200" s="307" t="n"/>
      <c r="CE2200" s="307" t="n"/>
      <c r="CF2200" s="307" t="n"/>
      <c r="CG2200" s="307" t="n"/>
      <c r="CH2200" s="307" t="n"/>
      <c r="CI2200" s="307" t="n"/>
      <c r="CJ2200" s="307" t="n"/>
      <c r="CK2200" s="307" t="n"/>
      <c r="CL2200" s="307" t="n"/>
      <c r="CM2200" s="307" t="n"/>
      <c r="CN2200" s="307" t="n"/>
      <c r="CO2200" s="307" t="n"/>
      <c r="CP2200" s="307" t="n"/>
      <c r="CQ2200" s="307" t="n"/>
      <c r="CR2200" s="279" t="n"/>
      <c r="CS2200" s="280" t="n"/>
      <c r="CT2200" s="421">
        <f>(IF(OR(MediaScorecard!BG2687="x", MediaScorecard!BH2687="x",MediaScorecard!BI2687="x",MediaScorecard!BJ2687="x",MediaScorecard!BK2687="x"),1, 2))</f>
        <v/>
      </c>
      <c r="CU2200" s="308" t="n"/>
      <c r="CV2200" s="308" t="n"/>
      <c r="CW2200" s="308" t="n"/>
      <c r="CX2200" s="309" t="n"/>
      <c r="CY2200" s="308" t="n"/>
      <c r="CZ2200" s="308" t="n"/>
      <c r="DA2200" s="308" t="n"/>
    </row>
    <row r="2201" ht="21" customHeight="1" s="590">
      <c r="A2201" s="421" t="n"/>
      <c r="B2201" s="270" t="n"/>
      <c r="C2201" s="269" t="n"/>
      <c r="D2201" s="267" t="n"/>
      <c r="E2201" s="267" t="n"/>
      <c r="F2201" s="268" t="n"/>
      <c r="G2201" s="421" t="n"/>
      <c r="H2201" s="269" t="n"/>
      <c r="I2201" s="421" t="n"/>
      <c r="J2201" s="421" t="n"/>
      <c r="K2201" s="421" t="n"/>
      <c r="L2201" s="421" t="n"/>
      <c r="M2201" s="421" t="n"/>
      <c r="N2201" s="421" t="n"/>
      <c r="O2201" s="421" t="n"/>
      <c r="P2201" s="421" t="n"/>
      <c r="Q2201" s="421" t="n"/>
      <c r="R2201" s="270" t="n"/>
      <c r="S2201" s="421" t="n"/>
      <c r="T2201" s="421" t="n"/>
      <c r="U2201" s="421" t="n"/>
      <c r="V2201" s="421" t="n"/>
      <c r="W2201" s="421" t="n"/>
      <c r="X2201" s="421" t="n"/>
      <c r="Y2201" s="421" t="n"/>
      <c r="Z2201" s="421" t="n"/>
      <c r="AA2201" s="421" t="n"/>
      <c r="AB2201" s="421" t="n"/>
      <c r="AC2201" s="421" t="n"/>
      <c r="AD2201" s="421" t="n"/>
      <c r="AE2201" s="421" t="n"/>
      <c r="AF2201" s="421" t="n"/>
      <c r="AG2201" s="421" t="n"/>
      <c r="AH2201" s="421" t="n"/>
      <c r="AI2201" s="421" t="n"/>
      <c r="AJ2201" s="297" t="n"/>
      <c r="AK2201" s="297" t="n"/>
      <c r="AL2201" s="284" t="n"/>
      <c r="AM2201" s="297" t="n"/>
      <c r="AN2201" s="285" t="n"/>
      <c r="AO2201" s="297" t="n"/>
      <c r="AP2201" s="297" t="n"/>
      <c r="AQ2201" s="297" t="n"/>
      <c r="AR2201" s="297" t="n"/>
      <c r="AS2201" s="297" t="n"/>
      <c r="AT2201" s="285" t="n"/>
      <c r="AU2201" s="297" t="n"/>
      <c r="AV2201" s="297" t="n"/>
      <c r="AW2201" s="297" t="n"/>
      <c r="AX2201" s="297" t="n"/>
      <c r="AY2201" s="286" t="n"/>
      <c r="AZ2201" s="286" t="n"/>
      <c r="BA2201" s="287" t="n"/>
      <c r="BB2201" s="286" t="n"/>
      <c r="BC2201" s="286" t="n"/>
      <c r="BD2201" s="286" t="n"/>
      <c r="BE2201" s="286" t="n"/>
      <c r="BF2201" s="286" t="n"/>
      <c r="BG2201" s="286" t="n"/>
      <c r="BH2201" s="297" t="n"/>
      <c r="BI2201" s="297" t="n"/>
      <c r="BJ2201" s="297" t="n"/>
      <c r="BK2201" s="297" t="n"/>
      <c r="BL2201" s="297" t="n"/>
      <c r="BM2201" s="297" t="n"/>
      <c r="BN2201" s="297" t="n"/>
      <c r="BO2201" s="285" t="n"/>
      <c r="BP2201" s="297" t="n"/>
      <c r="BQ2201" s="297" t="n"/>
      <c r="BR2201" s="297" t="n"/>
      <c r="BS2201" s="297" t="n"/>
      <c r="BT2201" s="297" t="n"/>
      <c r="BU2201" s="297" t="n"/>
      <c r="BV2201" s="297" t="n"/>
      <c r="BW2201" s="288" t="n"/>
      <c r="BX2201" s="276">
        <f>SUM(IF(COUNTIF(MediaScorecard!CC2688, "*1.*"), 2, 0), IF(COUNTIF(MediaScorecard!CC2688, "*2.*"), 2, 0), IF(COUNTIF(MediaScorecard!CC2688, "*3.*"), 2, 0), IF(COUNTIF(MediaScorecard!CC2688, "*4.*"), 2, 0), IF(COUNTIF(MediaScorecard!CC2688, "*5.*"), 2, 0), IF(COUNTIF(MediaScorecard!CC2688, "*6.*"), 2, 0))</f>
        <v/>
      </c>
      <c r="BY2201" s="277">
        <f t="array" ref="BY2201">SUM(VALUE(AT2201),VALUE(AU2201),VALUE(AV2201),VALUE(AW2201),VALUE(AX2201),VALUE(AY2201),VALUE(AZ2201),VALUE(BB2201),VALUE(BC2201),VALUE(BD2201),VALUE(BE2201),VALUE(BF2201),VALUE(BG2201),VALUE(BH2201),VALUE(BI2201),VALUE(BJ2201),VALUE(BK2201),VALUE(BL2201),VALUE(BM2201),VALUE(BN2201),VALUE(BO2201),VALUE(BP2201),VALUE(BQ2201),VALUE(BR2201),VALUE(BS2201),VALUE(BT2201),VALUE(BU2201),VALUE(BV2201),VALUE(BW2201))</f>
        <v/>
      </c>
      <c r="BZ2201" s="307" t="n"/>
      <c r="CA2201" s="307" t="n"/>
      <c r="CB2201" s="307" t="n"/>
      <c r="CC2201" s="307" t="n"/>
      <c r="CD2201" s="307" t="n"/>
      <c r="CE2201" s="307" t="n"/>
      <c r="CF2201" s="307" t="n"/>
      <c r="CG2201" s="307" t="n"/>
      <c r="CH2201" s="307" t="n"/>
      <c r="CI2201" s="307" t="n"/>
      <c r="CJ2201" s="307" t="n"/>
      <c r="CK2201" s="307" t="n"/>
      <c r="CL2201" s="307" t="n"/>
      <c r="CM2201" s="307" t="n"/>
      <c r="CN2201" s="307" t="n"/>
      <c r="CO2201" s="307" t="n"/>
      <c r="CP2201" s="307" t="n"/>
      <c r="CQ2201" s="307" t="n"/>
      <c r="CR2201" s="279" t="n"/>
      <c r="CS2201" s="280" t="n"/>
      <c r="CT2201" s="421">
        <f>(IF(OR(MediaScorecard!BG2688="x", MediaScorecard!BH2688="x",MediaScorecard!BI2688="x",MediaScorecard!BJ2688="x",MediaScorecard!BK2688="x"),1, 2))</f>
        <v/>
      </c>
      <c r="CU2201" s="308" t="n"/>
      <c r="CV2201" s="308" t="n"/>
      <c r="CW2201" s="308" t="n"/>
      <c r="CX2201" s="309" t="n"/>
      <c r="CY2201" s="308" t="n"/>
      <c r="CZ2201" s="308" t="n"/>
      <c r="DA2201" s="308" t="n"/>
    </row>
    <row r="2202" ht="21" customHeight="1" s="590">
      <c r="A2202" s="421" t="n"/>
      <c r="B2202" s="270" t="n"/>
      <c r="C2202" s="269" t="n"/>
      <c r="D2202" s="267" t="n"/>
      <c r="E2202" s="267" t="n"/>
      <c r="F2202" s="268" t="n"/>
      <c r="G2202" s="421" t="n"/>
      <c r="H2202" s="269" t="n"/>
      <c r="I2202" s="421" t="n"/>
      <c r="J2202" s="421" t="n"/>
      <c r="K2202" s="421" t="n"/>
      <c r="L2202" s="421" t="n"/>
      <c r="M2202" s="421" t="n"/>
      <c r="N2202" s="421" t="n"/>
      <c r="O2202" s="421" t="n"/>
      <c r="P2202" s="421" t="n"/>
      <c r="Q2202" s="421" t="n"/>
      <c r="R2202" s="270" t="n"/>
      <c r="S2202" s="421" t="n"/>
      <c r="T2202" s="421" t="n"/>
      <c r="U2202" s="421" t="n"/>
      <c r="V2202" s="421" t="n"/>
      <c r="W2202" s="421" t="n"/>
      <c r="X2202" s="421" t="n"/>
      <c r="Y2202" s="421" t="n"/>
      <c r="Z2202" s="421" t="n"/>
      <c r="AA2202" s="421" t="n"/>
      <c r="AB2202" s="421" t="n"/>
      <c r="AC2202" s="421" t="n"/>
      <c r="AD2202" s="421" t="n"/>
      <c r="AE2202" s="421" t="n"/>
      <c r="AF2202" s="421" t="n"/>
      <c r="AG2202" s="421" t="n"/>
      <c r="AH2202" s="421" t="n"/>
      <c r="AI2202" s="421" t="n"/>
      <c r="AJ2202" s="297" t="n"/>
      <c r="AK2202" s="297" t="n"/>
      <c r="AL2202" s="284" t="n"/>
      <c r="AM2202" s="297" t="n"/>
      <c r="AN2202" s="285" t="n"/>
      <c r="AO2202" s="297" t="n"/>
      <c r="AP2202" s="297" t="n"/>
      <c r="AQ2202" s="297" t="n"/>
      <c r="AR2202" s="297" t="n"/>
      <c r="AS2202" s="297" t="n"/>
      <c r="AT2202" s="285" t="n"/>
      <c r="AU2202" s="297" t="n"/>
      <c r="AV2202" s="297" t="n"/>
      <c r="AW2202" s="297" t="n"/>
      <c r="AX2202" s="297" t="n"/>
      <c r="AY2202" s="286" t="n"/>
      <c r="AZ2202" s="286" t="n"/>
      <c r="BA2202" s="287" t="n"/>
      <c r="BB2202" s="286" t="n"/>
      <c r="BC2202" s="286" t="n"/>
      <c r="BD2202" s="286" t="n"/>
      <c r="BE2202" s="286" t="n"/>
      <c r="BF2202" s="286" t="n"/>
      <c r="BG2202" s="286" t="n"/>
      <c r="BH2202" s="297" t="n"/>
      <c r="BI2202" s="297" t="n"/>
      <c r="BJ2202" s="297" t="n"/>
      <c r="BK2202" s="297" t="n"/>
      <c r="BL2202" s="297" t="n"/>
      <c r="BM2202" s="297" t="n"/>
      <c r="BN2202" s="297" t="n"/>
      <c r="BO2202" s="285" t="n"/>
      <c r="BP2202" s="297" t="n"/>
      <c r="BQ2202" s="297" t="n"/>
      <c r="BR2202" s="297" t="n"/>
      <c r="BS2202" s="297" t="n"/>
      <c r="BT2202" s="297" t="n"/>
      <c r="BU2202" s="297" t="n"/>
      <c r="BV2202" s="297" t="n"/>
      <c r="BW2202" s="288" t="n"/>
      <c r="BX2202" s="276">
        <f>SUM(IF(COUNTIF(MediaScorecard!CC2689, "*1.*"), 2, 0), IF(COUNTIF(MediaScorecard!CC2689, "*2.*"), 2, 0), IF(COUNTIF(MediaScorecard!CC2689, "*3.*"), 2, 0), IF(COUNTIF(MediaScorecard!CC2689, "*4.*"), 2, 0), IF(COUNTIF(MediaScorecard!CC2689, "*5.*"), 2, 0), IF(COUNTIF(MediaScorecard!CC2689, "*6.*"), 2, 0))</f>
        <v/>
      </c>
      <c r="BY2202" s="277">
        <f t="array" ref="BY2202">SUM(VALUE(AT2202),VALUE(AU2202),VALUE(AV2202),VALUE(AW2202),VALUE(AX2202),VALUE(AY2202),VALUE(AZ2202),VALUE(BB2202),VALUE(BC2202),VALUE(BD2202),VALUE(BE2202),VALUE(BF2202),VALUE(BG2202),VALUE(BH2202),VALUE(BI2202),VALUE(BJ2202),VALUE(BK2202),VALUE(BL2202),VALUE(BM2202),VALUE(BN2202),VALUE(BO2202),VALUE(BP2202),VALUE(BQ2202),VALUE(BR2202),VALUE(BS2202),VALUE(BT2202),VALUE(BU2202),VALUE(BV2202),VALUE(BW2202))</f>
        <v/>
      </c>
      <c r="BZ2202" s="307" t="n"/>
      <c r="CA2202" s="307" t="n"/>
      <c r="CB2202" s="307" t="n"/>
      <c r="CC2202" s="307" t="n"/>
      <c r="CD2202" s="307" t="n"/>
      <c r="CE2202" s="307" t="n"/>
      <c r="CF2202" s="307" t="n"/>
      <c r="CG2202" s="307" t="n"/>
      <c r="CH2202" s="307" t="n"/>
      <c r="CI2202" s="307" t="n"/>
      <c r="CJ2202" s="307" t="n"/>
      <c r="CK2202" s="307" t="n"/>
      <c r="CL2202" s="307" t="n"/>
      <c r="CM2202" s="307" t="n"/>
      <c r="CN2202" s="307" t="n"/>
      <c r="CO2202" s="307" t="n"/>
      <c r="CP2202" s="307" t="n"/>
      <c r="CQ2202" s="307" t="n"/>
      <c r="CR2202" s="279" t="n"/>
      <c r="CS2202" s="280" t="n"/>
      <c r="CT2202" s="421">
        <f>(IF(OR(MediaScorecard!BG2689="x", MediaScorecard!BH2689="x",MediaScorecard!BI2689="x",MediaScorecard!BJ2689="x",MediaScorecard!BK2689="x"),1, 2))</f>
        <v/>
      </c>
      <c r="CU2202" s="308" t="n"/>
      <c r="CV2202" s="308" t="n"/>
      <c r="CW2202" s="308" t="n"/>
      <c r="CX2202" s="309" t="n"/>
      <c r="CY2202" s="308" t="n"/>
      <c r="CZ2202" s="308" t="n"/>
      <c r="DA2202" s="308" t="n"/>
    </row>
    <row r="2203" ht="21" customHeight="1" s="590">
      <c r="A2203" s="421" t="n"/>
      <c r="B2203" s="270" t="n"/>
      <c r="C2203" s="269" t="n"/>
      <c r="D2203" s="267" t="n"/>
      <c r="E2203" s="267" t="n"/>
      <c r="F2203" s="268" t="n"/>
      <c r="G2203" s="421" t="n"/>
      <c r="H2203" s="269" t="n"/>
      <c r="I2203" s="421" t="n"/>
      <c r="J2203" s="421" t="n"/>
      <c r="K2203" s="421" t="n"/>
      <c r="L2203" s="421" t="n"/>
      <c r="M2203" s="421" t="n"/>
      <c r="N2203" s="421" t="n"/>
      <c r="O2203" s="421" t="n"/>
      <c r="P2203" s="421" t="n"/>
      <c r="Q2203" s="421" t="n"/>
      <c r="R2203" s="270" t="n"/>
      <c r="S2203" s="421" t="n"/>
      <c r="T2203" s="421" t="n"/>
      <c r="U2203" s="421" t="n"/>
      <c r="V2203" s="421" t="n"/>
      <c r="W2203" s="421" t="n"/>
      <c r="X2203" s="421" t="n"/>
      <c r="Y2203" s="421" t="n"/>
      <c r="Z2203" s="421" t="n"/>
      <c r="AA2203" s="421" t="n"/>
      <c r="AB2203" s="421" t="n"/>
      <c r="AC2203" s="421" t="n"/>
      <c r="AD2203" s="421" t="n"/>
      <c r="AE2203" s="421" t="n"/>
      <c r="AF2203" s="421" t="n"/>
      <c r="AG2203" s="421" t="n"/>
      <c r="AH2203" s="421" t="n"/>
      <c r="AI2203" s="421" t="n"/>
      <c r="AJ2203" s="297" t="n"/>
      <c r="AK2203" s="297" t="n"/>
      <c r="AL2203" s="284" t="n"/>
      <c r="AM2203" s="297" t="n"/>
      <c r="AN2203" s="285" t="n"/>
      <c r="AO2203" s="297" t="n"/>
      <c r="AP2203" s="297" t="n"/>
      <c r="AQ2203" s="297" t="n"/>
      <c r="AR2203" s="297" t="n"/>
      <c r="AS2203" s="297" t="n"/>
      <c r="AT2203" s="285" t="n"/>
      <c r="AU2203" s="297" t="n"/>
      <c r="AV2203" s="297" t="n"/>
      <c r="AW2203" s="297" t="n"/>
      <c r="AX2203" s="297" t="n"/>
      <c r="AY2203" s="286" t="n"/>
      <c r="AZ2203" s="286" t="n"/>
      <c r="BA2203" s="287" t="n"/>
      <c r="BB2203" s="286" t="n"/>
      <c r="BC2203" s="286" t="n"/>
      <c r="BD2203" s="286" t="n"/>
      <c r="BE2203" s="286" t="n"/>
      <c r="BF2203" s="286" t="n"/>
      <c r="BG2203" s="286" t="n"/>
      <c r="BH2203" s="297" t="n"/>
      <c r="BI2203" s="297" t="n"/>
      <c r="BJ2203" s="297" t="n"/>
      <c r="BK2203" s="297" t="n"/>
      <c r="BL2203" s="297" t="n"/>
      <c r="BM2203" s="297" t="n"/>
      <c r="BN2203" s="297" t="n"/>
      <c r="BO2203" s="285" t="n"/>
      <c r="BP2203" s="297" t="n"/>
      <c r="BQ2203" s="297" t="n"/>
      <c r="BR2203" s="297" t="n"/>
      <c r="BS2203" s="297" t="n"/>
      <c r="BT2203" s="297" t="n"/>
      <c r="BU2203" s="297" t="n"/>
      <c r="BV2203" s="297" t="n"/>
      <c r="BW2203" s="288" t="n"/>
      <c r="BX2203" s="276">
        <f>SUM(IF(COUNTIF(MediaScorecard!CC2690, "*1.*"), 2, 0), IF(COUNTIF(MediaScorecard!CC2690, "*2.*"), 2, 0), IF(COUNTIF(MediaScorecard!CC2690, "*3.*"), 2, 0), IF(COUNTIF(MediaScorecard!CC2690, "*4.*"), 2, 0), IF(COUNTIF(MediaScorecard!CC2690, "*5.*"), 2, 0), IF(COUNTIF(MediaScorecard!CC2690, "*6.*"), 2, 0))</f>
        <v/>
      </c>
      <c r="BY2203" s="277">
        <f t="array" ref="BY2203">SUM(VALUE(AT2203),VALUE(AU2203),VALUE(AV2203),VALUE(AW2203),VALUE(AX2203),VALUE(AY2203),VALUE(AZ2203),VALUE(BB2203),VALUE(BC2203),VALUE(BD2203),VALUE(BE2203),VALUE(BF2203),VALUE(BG2203),VALUE(BH2203),VALUE(BI2203),VALUE(BJ2203),VALUE(BK2203),VALUE(BL2203),VALUE(BM2203),VALUE(BN2203),VALUE(BO2203),VALUE(BP2203),VALUE(BQ2203),VALUE(BR2203),VALUE(BS2203),VALUE(BT2203),VALUE(BU2203),VALUE(BV2203),VALUE(BW2203))</f>
        <v/>
      </c>
      <c r="BZ2203" s="307" t="n"/>
      <c r="CA2203" s="307" t="n"/>
      <c r="CB2203" s="307" t="n"/>
      <c r="CC2203" s="307" t="n"/>
      <c r="CD2203" s="307" t="n"/>
      <c r="CE2203" s="307" t="n"/>
      <c r="CF2203" s="307" t="n"/>
      <c r="CG2203" s="307" t="n"/>
      <c r="CH2203" s="307" t="n"/>
      <c r="CI2203" s="307" t="n"/>
      <c r="CJ2203" s="307" t="n"/>
      <c r="CK2203" s="307" t="n"/>
      <c r="CL2203" s="307" t="n"/>
      <c r="CM2203" s="307" t="n"/>
      <c r="CN2203" s="307" t="n"/>
      <c r="CO2203" s="307" t="n"/>
      <c r="CP2203" s="307" t="n"/>
      <c r="CQ2203" s="307" t="n"/>
      <c r="CR2203" s="279" t="n"/>
      <c r="CS2203" s="280" t="n"/>
      <c r="CT2203" s="421">
        <f>(IF(OR(MediaScorecard!BG2690="x", MediaScorecard!BH2690="x",MediaScorecard!BI2690="x",MediaScorecard!BJ2690="x",MediaScorecard!BK2690="x"),1, 2))</f>
        <v/>
      </c>
      <c r="CU2203" s="308" t="n"/>
      <c r="CV2203" s="308" t="n"/>
      <c r="CW2203" s="308" t="n"/>
      <c r="CX2203" s="309" t="n"/>
      <c r="CY2203" s="308" t="n"/>
      <c r="CZ2203" s="308" t="n"/>
      <c r="DA2203" s="308" t="n"/>
    </row>
    <row r="2204" ht="21" customHeight="1" s="590">
      <c r="A2204" s="421" t="n"/>
      <c r="B2204" s="270" t="n"/>
      <c r="C2204" s="269" t="n"/>
      <c r="D2204" s="267" t="n"/>
      <c r="E2204" s="267" t="n"/>
      <c r="F2204" s="268" t="n"/>
      <c r="G2204" s="421" t="n"/>
      <c r="H2204" s="269" t="n"/>
      <c r="I2204" s="421" t="n"/>
      <c r="J2204" s="421" t="n"/>
      <c r="K2204" s="421" t="n"/>
      <c r="L2204" s="421" t="n"/>
      <c r="M2204" s="421" t="n"/>
      <c r="N2204" s="421" t="n"/>
      <c r="O2204" s="421" t="n"/>
      <c r="P2204" s="421" t="n"/>
      <c r="Q2204" s="421" t="n"/>
      <c r="R2204" s="270" t="n"/>
      <c r="S2204" s="421" t="n"/>
      <c r="T2204" s="421" t="n"/>
      <c r="U2204" s="421" t="n"/>
      <c r="V2204" s="421" t="n"/>
      <c r="W2204" s="421" t="n"/>
      <c r="X2204" s="421" t="n"/>
      <c r="Y2204" s="421" t="n"/>
      <c r="Z2204" s="421" t="n"/>
      <c r="AA2204" s="421" t="n"/>
      <c r="AB2204" s="421" t="n"/>
      <c r="AC2204" s="421" t="n"/>
      <c r="AD2204" s="421" t="n"/>
      <c r="AE2204" s="421" t="n"/>
      <c r="AF2204" s="421" t="n"/>
      <c r="AG2204" s="421" t="n"/>
      <c r="AH2204" s="421" t="n"/>
      <c r="AI2204" s="421" t="n"/>
      <c r="AJ2204" s="297" t="n"/>
      <c r="AK2204" s="297" t="n"/>
      <c r="AL2204" s="284" t="n"/>
      <c r="AM2204" s="297" t="n"/>
      <c r="AN2204" s="285" t="n"/>
      <c r="AO2204" s="297" t="n"/>
      <c r="AP2204" s="297" t="n"/>
      <c r="AQ2204" s="297" t="n"/>
      <c r="AR2204" s="297" t="n"/>
      <c r="AS2204" s="297" t="n"/>
      <c r="AT2204" s="285" t="n"/>
      <c r="AU2204" s="297" t="n"/>
      <c r="AV2204" s="297" t="n"/>
      <c r="AW2204" s="297" t="n"/>
      <c r="AX2204" s="297" t="n"/>
      <c r="AY2204" s="286" t="n"/>
      <c r="AZ2204" s="286" t="n"/>
      <c r="BA2204" s="287" t="n"/>
      <c r="BB2204" s="286" t="n"/>
      <c r="BC2204" s="286" t="n"/>
      <c r="BD2204" s="286" t="n"/>
      <c r="BE2204" s="286" t="n"/>
      <c r="BF2204" s="286" t="n"/>
      <c r="BG2204" s="286" t="n"/>
      <c r="BH2204" s="297" t="n"/>
      <c r="BI2204" s="297" t="n"/>
      <c r="BJ2204" s="297" t="n"/>
      <c r="BK2204" s="297" t="n"/>
      <c r="BL2204" s="297" t="n"/>
      <c r="BM2204" s="297" t="n"/>
      <c r="BN2204" s="297" t="n"/>
      <c r="BO2204" s="285" t="n"/>
      <c r="BP2204" s="297" t="n"/>
      <c r="BQ2204" s="297" t="n"/>
      <c r="BR2204" s="297" t="n"/>
      <c r="BS2204" s="297" t="n"/>
      <c r="BT2204" s="297" t="n"/>
      <c r="BU2204" s="297" t="n"/>
      <c r="BV2204" s="297" t="n"/>
      <c r="BW2204" s="288" t="n"/>
      <c r="BX2204" s="276">
        <f>SUM(IF(COUNTIF(MediaScorecard!CC2691, "*1.*"), 2, 0), IF(COUNTIF(MediaScorecard!CC2691, "*2.*"), 2, 0), IF(COUNTIF(MediaScorecard!CC2691, "*3.*"), 2, 0), IF(COUNTIF(MediaScorecard!CC2691, "*4.*"), 2, 0), IF(COUNTIF(MediaScorecard!CC2691, "*5.*"), 2, 0), IF(COUNTIF(MediaScorecard!CC2691, "*6.*"), 2, 0))</f>
        <v/>
      </c>
      <c r="BY2204" s="277">
        <f t="array" ref="BY2204">SUM(VALUE(AT2204),VALUE(AU2204),VALUE(AV2204),VALUE(AW2204),VALUE(AX2204),VALUE(AY2204),VALUE(AZ2204),VALUE(BB2204),VALUE(BC2204),VALUE(BD2204),VALUE(BE2204),VALUE(BF2204),VALUE(BG2204),VALUE(BH2204),VALUE(BI2204),VALUE(BJ2204),VALUE(BK2204),VALUE(BL2204),VALUE(BM2204),VALUE(BN2204),VALUE(BO2204),VALUE(BP2204),VALUE(BQ2204),VALUE(BR2204),VALUE(BS2204),VALUE(BT2204),VALUE(BU2204),VALUE(BV2204),VALUE(BW2204))</f>
        <v/>
      </c>
      <c r="BZ2204" s="307" t="n"/>
      <c r="CA2204" s="307" t="n"/>
      <c r="CB2204" s="307" t="n"/>
      <c r="CC2204" s="307" t="n"/>
      <c r="CD2204" s="307" t="n"/>
      <c r="CE2204" s="307" t="n"/>
      <c r="CF2204" s="307" t="n"/>
      <c r="CG2204" s="307" t="n"/>
      <c r="CH2204" s="307" t="n"/>
      <c r="CI2204" s="307" t="n"/>
      <c r="CJ2204" s="307" t="n"/>
      <c r="CK2204" s="307" t="n"/>
      <c r="CL2204" s="307" t="n"/>
      <c r="CM2204" s="307" t="n"/>
      <c r="CN2204" s="307" t="n"/>
      <c r="CO2204" s="307" t="n"/>
      <c r="CP2204" s="307" t="n"/>
      <c r="CQ2204" s="307" t="n"/>
      <c r="CR2204" s="279" t="n"/>
      <c r="CS2204" s="280" t="n"/>
      <c r="CT2204" s="421">
        <f>(IF(OR(MediaScorecard!BG2691="x", MediaScorecard!BH2691="x",MediaScorecard!BI2691="x",MediaScorecard!BJ2691="x",MediaScorecard!BK2691="x"),1, 2))</f>
        <v/>
      </c>
      <c r="CU2204" s="308" t="n"/>
      <c r="CV2204" s="308" t="n"/>
      <c r="CW2204" s="308" t="n"/>
      <c r="CX2204" s="309" t="n"/>
      <c r="CY2204" s="308" t="n"/>
      <c r="CZ2204" s="308" t="n"/>
      <c r="DA2204" s="308" t="n"/>
    </row>
    <row r="2205" ht="21" customHeight="1" s="590">
      <c r="A2205" s="421" t="n"/>
      <c r="B2205" s="270" t="n"/>
      <c r="C2205" s="269" t="n"/>
      <c r="D2205" s="267" t="n"/>
      <c r="E2205" s="267" t="n"/>
      <c r="F2205" s="268" t="n"/>
      <c r="G2205" s="421" t="n"/>
      <c r="H2205" s="269" t="n"/>
      <c r="I2205" s="421" t="n"/>
      <c r="J2205" s="421" t="n"/>
      <c r="K2205" s="421" t="n"/>
      <c r="L2205" s="421" t="n"/>
      <c r="M2205" s="421" t="n"/>
      <c r="N2205" s="421" t="n"/>
      <c r="O2205" s="421" t="n"/>
      <c r="P2205" s="421" t="n"/>
      <c r="Q2205" s="421" t="n"/>
      <c r="R2205" s="270" t="n"/>
      <c r="S2205" s="421" t="n"/>
      <c r="T2205" s="421" t="n"/>
      <c r="U2205" s="421" t="n"/>
      <c r="V2205" s="421" t="n"/>
      <c r="W2205" s="421" t="n"/>
      <c r="X2205" s="421" t="n"/>
      <c r="Y2205" s="421" t="n"/>
      <c r="Z2205" s="421" t="n"/>
      <c r="AA2205" s="421" t="n"/>
      <c r="AB2205" s="421" t="n"/>
      <c r="AC2205" s="421" t="n"/>
      <c r="AD2205" s="421" t="n"/>
      <c r="AE2205" s="421" t="n"/>
      <c r="AF2205" s="421" t="n"/>
      <c r="AG2205" s="421" t="n"/>
      <c r="AH2205" s="421" t="n"/>
      <c r="AI2205" s="421" t="n"/>
      <c r="AJ2205" s="297" t="n"/>
      <c r="AK2205" s="297" t="n"/>
      <c r="AL2205" s="284" t="n"/>
      <c r="AM2205" s="297" t="n"/>
      <c r="AN2205" s="285" t="n"/>
      <c r="AO2205" s="297" t="n"/>
      <c r="AP2205" s="297" t="n"/>
      <c r="AQ2205" s="297" t="n"/>
      <c r="AR2205" s="297" t="n"/>
      <c r="AS2205" s="297" t="n"/>
      <c r="AT2205" s="285" t="n"/>
      <c r="AU2205" s="297" t="n"/>
      <c r="AV2205" s="297" t="n"/>
      <c r="AW2205" s="297" t="n"/>
      <c r="AX2205" s="297" t="n"/>
      <c r="AY2205" s="286" t="n"/>
      <c r="AZ2205" s="286" t="n"/>
      <c r="BA2205" s="287" t="n"/>
      <c r="BB2205" s="286" t="n"/>
      <c r="BC2205" s="286" t="n"/>
      <c r="BD2205" s="286" t="n"/>
      <c r="BE2205" s="286" t="n"/>
      <c r="BF2205" s="286" t="n"/>
      <c r="BG2205" s="286" t="n"/>
      <c r="BH2205" s="297" t="n"/>
      <c r="BI2205" s="297" t="n"/>
      <c r="BJ2205" s="297" t="n"/>
      <c r="BK2205" s="297" t="n"/>
      <c r="BL2205" s="297" t="n"/>
      <c r="BM2205" s="297" t="n"/>
      <c r="BN2205" s="297" t="n"/>
      <c r="BO2205" s="285" t="n"/>
      <c r="BP2205" s="297" t="n"/>
      <c r="BQ2205" s="297" t="n"/>
      <c r="BR2205" s="297" t="n"/>
      <c r="BS2205" s="297" t="n"/>
      <c r="BT2205" s="297" t="n"/>
      <c r="BU2205" s="297" t="n"/>
      <c r="BV2205" s="297" t="n"/>
      <c r="BW2205" s="288" t="n"/>
      <c r="BX2205" s="276">
        <f>SUM(IF(COUNTIF(MediaScorecard!CC2692, "*1.*"), 2, 0), IF(COUNTIF(MediaScorecard!CC2692, "*2.*"), 2, 0), IF(COUNTIF(MediaScorecard!CC2692, "*3.*"), 2, 0), IF(COUNTIF(MediaScorecard!CC2692, "*4.*"), 2, 0), IF(COUNTIF(MediaScorecard!CC2692, "*5.*"), 2, 0), IF(COUNTIF(MediaScorecard!CC2692, "*6.*"), 2, 0))</f>
        <v/>
      </c>
      <c r="BY2205" s="277">
        <f t="array" ref="BY2205">SUM(VALUE(AT2205),VALUE(AU2205),VALUE(AV2205),VALUE(AW2205),VALUE(AX2205),VALUE(AY2205),VALUE(AZ2205),VALUE(BB2205),VALUE(BC2205),VALUE(BD2205),VALUE(BE2205),VALUE(BF2205),VALUE(BG2205),VALUE(BH2205),VALUE(BI2205),VALUE(BJ2205),VALUE(BK2205),VALUE(BL2205),VALUE(BM2205),VALUE(BN2205),VALUE(BO2205),VALUE(BP2205),VALUE(BQ2205),VALUE(BR2205),VALUE(BS2205),VALUE(BT2205),VALUE(BU2205),VALUE(BV2205),VALUE(BW2205))</f>
        <v/>
      </c>
      <c r="BZ2205" s="307" t="n"/>
      <c r="CA2205" s="307" t="n"/>
      <c r="CB2205" s="307" t="n"/>
      <c r="CC2205" s="307" t="n"/>
      <c r="CD2205" s="307" t="n"/>
      <c r="CE2205" s="307" t="n"/>
      <c r="CF2205" s="307" t="n"/>
      <c r="CG2205" s="307" t="n"/>
      <c r="CH2205" s="307" t="n"/>
      <c r="CI2205" s="307" t="n"/>
      <c r="CJ2205" s="307" t="n"/>
      <c r="CK2205" s="307" t="n"/>
      <c r="CL2205" s="307" t="n"/>
      <c r="CM2205" s="307" t="n"/>
      <c r="CN2205" s="307" t="n"/>
      <c r="CO2205" s="307" t="n"/>
      <c r="CP2205" s="307" t="n"/>
      <c r="CQ2205" s="307" t="n"/>
      <c r="CR2205" s="279" t="n"/>
      <c r="CS2205" s="280" t="n"/>
      <c r="CT2205" s="421">
        <f>(IF(OR(MediaScorecard!BG2692="x", MediaScorecard!BH2692="x",MediaScorecard!BI2692="x",MediaScorecard!BJ2692="x",MediaScorecard!BK2692="x"),1, 2))</f>
        <v/>
      </c>
      <c r="CU2205" s="308" t="n"/>
      <c r="CV2205" s="308" t="n"/>
      <c r="CW2205" s="308" t="n"/>
      <c r="CX2205" s="309" t="n"/>
      <c r="CY2205" s="308" t="n"/>
      <c r="CZ2205" s="308" t="n"/>
      <c r="DA2205" s="308" t="n"/>
    </row>
    <row r="2206" ht="21" customHeight="1" s="590">
      <c r="A2206" s="421" t="n"/>
      <c r="B2206" s="270" t="n"/>
      <c r="C2206" s="269" t="n"/>
      <c r="D2206" s="267" t="n"/>
      <c r="E2206" s="267" t="n"/>
      <c r="F2206" s="268" t="n"/>
      <c r="G2206" s="421" t="n"/>
      <c r="H2206" s="269" t="n"/>
      <c r="I2206" s="421" t="n"/>
      <c r="J2206" s="421" t="n"/>
      <c r="K2206" s="421" t="n"/>
      <c r="L2206" s="421" t="n"/>
      <c r="M2206" s="421" t="n"/>
      <c r="N2206" s="421" t="n"/>
      <c r="O2206" s="421" t="n"/>
      <c r="P2206" s="421" t="n"/>
      <c r="Q2206" s="421" t="n"/>
      <c r="R2206" s="270" t="n"/>
      <c r="S2206" s="421" t="n"/>
      <c r="T2206" s="421" t="n"/>
      <c r="U2206" s="421" t="n"/>
      <c r="V2206" s="421" t="n"/>
      <c r="W2206" s="421" t="n"/>
      <c r="X2206" s="421" t="n"/>
      <c r="Y2206" s="421" t="n"/>
      <c r="Z2206" s="421" t="n"/>
      <c r="AA2206" s="421" t="n"/>
      <c r="AB2206" s="421" t="n"/>
      <c r="AC2206" s="421" t="n"/>
      <c r="AD2206" s="421" t="n"/>
      <c r="AE2206" s="421" t="n"/>
      <c r="AF2206" s="421" t="n"/>
      <c r="AG2206" s="421" t="n"/>
      <c r="AH2206" s="421" t="n"/>
      <c r="AI2206" s="421" t="n"/>
      <c r="AJ2206" s="297" t="n"/>
      <c r="AK2206" s="297" t="n"/>
      <c r="AL2206" s="284" t="n"/>
      <c r="AM2206" s="297" t="n"/>
      <c r="AN2206" s="285" t="n"/>
      <c r="AO2206" s="297" t="n"/>
      <c r="AP2206" s="297" t="n"/>
      <c r="AQ2206" s="297" t="n"/>
      <c r="AR2206" s="297" t="n"/>
      <c r="AS2206" s="297" t="n"/>
      <c r="AT2206" s="285" t="n"/>
      <c r="AU2206" s="297" t="n"/>
      <c r="AV2206" s="297" t="n"/>
      <c r="AW2206" s="297" t="n"/>
      <c r="AX2206" s="297" t="n"/>
      <c r="AY2206" s="286" t="n"/>
      <c r="AZ2206" s="286" t="n"/>
      <c r="BA2206" s="287" t="n"/>
      <c r="BB2206" s="286" t="n"/>
      <c r="BC2206" s="286" t="n"/>
      <c r="BD2206" s="286" t="n"/>
      <c r="BE2206" s="286" t="n"/>
      <c r="BF2206" s="286" t="n"/>
      <c r="BG2206" s="286" t="n"/>
      <c r="BH2206" s="297" t="n"/>
      <c r="BI2206" s="297" t="n"/>
      <c r="BJ2206" s="297" t="n"/>
      <c r="BK2206" s="297" t="n"/>
      <c r="BL2206" s="297" t="n"/>
      <c r="BM2206" s="297" t="n"/>
      <c r="BN2206" s="297" t="n"/>
      <c r="BO2206" s="285" t="n"/>
      <c r="BP2206" s="297" t="n"/>
      <c r="BQ2206" s="297" t="n"/>
      <c r="BR2206" s="297" t="n"/>
      <c r="BS2206" s="297" t="n"/>
      <c r="BT2206" s="297" t="n"/>
      <c r="BU2206" s="297" t="n"/>
      <c r="BV2206" s="297" t="n"/>
      <c r="BW2206" s="288" t="n"/>
      <c r="BX2206" s="276">
        <f>SUM(IF(COUNTIF(MediaScorecard!CC2693, "*1.*"), 2, 0), IF(COUNTIF(MediaScorecard!CC2693, "*2.*"), 2, 0), IF(COUNTIF(MediaScorecard!CC2693, "*3.*"), 2, 0), IF(COUNTIF(MediaScorecard!CC2693, "*4.*"), 2, 0), IF(COUNTIF(MediaScorecard!CC2693, "*5.*"), 2, 0), IF(COUNTIF(MediaScorecard!CC2693, "*6.*"), 2, 0))</f>
        <v/>
      </c>
      <c r="BY2206" s="277">
        <f t="array" ref="BY2206">SUM(VALUE(AT2206),VALUE(AU2206),VALUE(AV2206),VALUE(AW2206),VALUE(AX2206),VALUE(AY2206),VALUE(AZ2206),VALUE(BB2206),VALUE(BC2206),VALUE(BD2206),VALUE(BE2206),VALUE(BF2206),VALUE(BG2206),VALUE(BH2206),VALUE(BI2206),VALUE(BJ2206),VALUE(BK2206),VALUE(BL2206),VALUE(BM2206),VALUE(BN2206),VALUE(BO2206),VALUE(BP2206),VALUE(BQ2206),VALUE(BR2206),VALUE(BS2206),VALUE(BT2206),VALUE(BU2206),VALUE(BV2206),VALUE(BW2206))</f>
        <v/>
      </c>
      <c r="BZ2206" s="307" t="n"/>
      <c r="CA2206" s="307" t="n"/>
      <c r="CB2206" s="307" t="n"/>
      <c r="CC2206" s="307" t="n"/>
      <c r="CD2206" s="307" t="n"/>
      <c r="CE2206" s="307" t="n"/>
      <c r="CF2206" s="307" t="n"/>
      <c r="CG2206" s="307" t="n"/>
      <c r="CH2206" s="307" t="n"/>
      <c r="CI2206" s="307" t="n"/>
      <c r="CJ2206" s="307" t="n"/>
      <c r="CK2206" s="307" t="n"/>
      <c r="CL2206" s="307" t="n"/>
      <c r="CM2206" s="307" t="n"/>
      <c r="CN2206" s="307" t="n"/>
      <c r="CO2206" s="307" t="n"/>
      <c r="CP2206" s="307" t="n"/>
      <c r="CQ2206" s="307" t="n"/>
      <c r="CR2206" s="279" t="n"/>
      <c r="CS2206" s="280" t="n"/>
      <c r="CT2206" s="421">
        <f>(IF(OR(MediaScorecard!BG2693="x", MediaScorecard!BH2693="x",MediaScorecard!BI2693="x",MediaScorecard!BJ2693="x",MediaScorecard!BK2693="x"),1, 2))</f>
        <v/>
      </c>
      <c r="CU2206" s="308" t="n"/>
      <c r="CV2206" s="308" t="n"/>
      <c r="CW2206" s="308" t="n"/>
      <c r="CX2206" s="309" t="n"/>
      <c r="CY2206" s="308" t="n"/>
      <c r="CZ2206" s="308" t="n"/>
      <c r="DA2206" s="308" t="n"/>
    </row>
    <row r="2207" ht="21" customHeight="1" s="590">
      <c r="A2207" s="421" t="n"/>
      <c r="B2207" s="270" t="n"/>
      <c r="C2207" s="269" t="n"/>
      <c r="D2207" s="267" t="n"/>
      <c r="E2207" s="267" t="n"/>
      <c r="F2207" s="268" t="n"/>
      <c r="G2207" s="421" t="n"/>
      <c r="H2207" s="269" t="n"/>
      <c r="I2207" s="421" t="n"/>
      <c r="J2207" s="421" t="n"/>
      <c r="K2207" s="421" t="n"/>
      <c r="L2207" s="421" t="n"/>
      <c r="M2207" s="421" t="n"/>
      <c r="N2207" s="421" t="n"/>
      <c r="O2207" s="421" t="n"/>
      <c r="P2207" s="421" t="n"/>
      <c r="Q2207" s="421" t="n"/>
      <c r="R2207" s="270" t="n"/>
      <c r="S2207" s="421" t="n"/>
      <c r="T2207" s="421" t="n"/>
      <c r="U2207" s="421" t="n"/>
      <c r="V2207" s="421" t="n"/>
      <c r="W2207" s="421" t="n"/>
      <c r="X2207" s="421" t="n"/>
      <c r="Y2207" s="421" t="n"/>
      <c r="Z2207" s="421" t="n"/>
      <c r="AA2207" s="421" t="n"/>
      <c r="AB2207" s="421" t="n"/>
      <c r="AC2207" s="421" t="n"/>
      <c r="AD2207" s="421" t="n"/>
      <c r="AE2207" s="421" t="n"/>
      <c r="AF2207" s="421" t="n"/>
      <c r="AG2207" s="421" t="n"/>
      <c r="AH2207" s="421" t="n"/>
      <c r="AI2207" s="421" t="n"/>
      <c r="AJ2207" s="297" t="n"/>
      <c r="AK2207" s="297" t="n"/>
      <c r="AL2207" s="284" t="n"/>
      <c r="AM2207" s="297" t="n"/>
      <c r="AN2207" s="285" t="n"/>
      <c r="AO2207" s="297" t="n"/>
      <c r="AP2207" s="297" t="n"/>
      <c r="AQ2207" s="297" t="n"/>
      <c r="AR2207" s="297" t="n"/>
      <c r="AS2207" s="297" t="n"/>
      <c r="AT2207" s="285" t="n"/>
      <c r="AU2207" s="297" t="n"/>
      <c r="AV2207" s="297" t="n"/>
      <c r="AW2207" s="297" t="n"/>
      <c r="AX2207" s="297" t="n"/>
      <c r="AY2207" s="286" t="n"/>
      <c r="AZ2207" s="286" t="n"/>
      <c r="BA2207" s="287" t="n"/>
      <c r="BB2207" s="286" t="n"/>
      <c r="BC2207" s="286" t="n"/>
      <c r="BD2207" s="286" t="n"/>
      <c r="BE2207" s="286" t="n"/>
      <c r="BF2207" s="286" t="n"/>
      <c r="BG2207" s="286" t="n"/>
      <c r="BH2207" s="297" t="n"/>
      <c r="BI2207" s="297" t="n"/>
      <c r="BJ2207" s="297" t="n"/>
      <c r="BK2207" s="297" t="n"/>
      <c r="BL2207" s="297" t="n"/>
      <c r="BM2207" s="297" t="n"/>
      <c r="BN2207" s="297" t="n"/>
      <c r="BO2207" s="285" t="n"/>
      <c r="BP2207" s="297" t="n"/>
      <c r="BQ2207" s="297" t="n"/>
      <c r="BR2207" s="297" t="n"/>
      <c r="BS2207" s="297" t="n"/>
      <c r="BT2207" s="297" t="n"/>
      <c r="BU2207" s="297" t="n"/>
      <c r="BV2207" s="297" t="n"/>
      <c r="BW2207" s="288" t="n"/>
      <c r="BX2207" s="276">
        <f>SUM(IF(COUNTIF(MediaScorecard!CC2694, "*1.*"), 2, 0), IF(COUNTIF(MediaScorecard!CC2694, "*2.*"), 2, 0), IF(COUNTIF(MediaScorecard!CC2694, "*3.*"), 2, 0), IF(COUNTIF(MediaScorecard!CC2694, "*4.*"), 2, 0), IF(COUNTIF(MediaScorecard!CC2694, "*5.*"), 2, 0), IF(COUNTIF(MediaScorecard!CC2694, "*6.*"), 2, 0))</f>
        <v/>
      </c>
      <c r="BY2207" s="277">
        <f t="array" ref="BY2207">SUM(VALUE(AT2207),VALUE(AU2207),VALUE(AV2207),VALUE(AW2207),VALUE(AX2207),VALUE(AY2207),VALUE(AZ2207),VALUE(BB2207),VALUE(BC2207),VALUE(BD2207),VALUE(BE2207),VALUE(BF2207),VALUE(BG2207),VALUE(BH2207),VALUE(BI2207),VALUE(BJ2207),VALUE(BK2207),VALUE(BL2207),VALUE(BM2207),VALUE(BN2207),VALUE(BO2207),VALUE(BP2207),VALUE(BQ2207),VALUE(BR2207),VALUE(BS2207),VALUE(BT2207),VALUE(BU2207),VALUE(BV2207),VALUE(BW2207))</f>
        <v/>
      </c>
      <c r="BZ2207" s="307" t="n"/>
      <c r="CA2207" s="307" t="n"/>
      <c r="CB2207" s="307" t="n"/>
      <c r="CC2207" s="307" t="n"/>
      <c r="CD2207" s="307" t="n"/>
      <c r="CE2207" s="307" t="n"/>
      <c r="CF2207" s="307" t="n"/>
      <c r="CG2207" s="307" t="n"/>
      <c r="CH2207" s="307" t="n"/>
      <c r="CI2207" s="307" t="n"/>
      <c r="CJ2207" s="307" t="n"/>
      <c r="CK2207" s="307" t="n"/>
      <c r="CL2207" s="307" t="n"/>
      <c r="CM2207" s="307" t="n"/>
      <c r="CN2207" s="307" t="n"/>
      <c r="CO2207" s="307" t="n"/>
      <c r="CP2207" s="307" t="n"/>
      <c r="CQ2207" s="307" t="n"/>
      <c r="CR2207" s="279" t="n"/>
      <c r="CS2207" s="280" t="n"/>
      <c r="CT2207" s="421">
        <f>(IF(OR(MediaScorecard!BG2694="x", MediaScorecard!BH2694="x",MediaScorecard!BI2694="x",MediaScorecard!BJ2694="x",MediaScorecard!BK2694="x"),1, 2))</f>
        <v/>
      </c>
      <c r="CU2207" s="308" t="n"/>
      <c r="CV2207" s="308" t="n"/>
      <c r="CW2207" s="308" t="n"/>
      <c r="CX2207" s="309" t="n"/>
      <c r="CY2207" s="308" t="n"/>
      <c r="CZ2207" s="308" t="n"/>
      <c r="DA2207" s="308" t="n"/>
    </row>
    <row r="2208" ht="21" customHeight="1" s="590">
      <c r="A2208" s="421" t="n"/>
      <c r="B2208" s="270" t="n"/>
      <c r="C2208" s="269" t="n"/>
      <c r="D2208" s="267" t="n"/>
      <c r="E2208" s="267" t="n"/>
      <c r="F2208" s="268" t="n"/>
      <c r="G2208" s="421" t="n"/>
      <c r="H2208" s="269" t="n"/>
      <c r="I2208" s="421" t="n"/>
      <c r="J2208" s="421" t="n"/>
      <c r="K2208" s="421" t="n"/>
      <c r="L2208" s="421" t="n"/>
      <c r="M2208" s="421" t="n"/>
      <c r="N2208" s="421" t="n"/>
      <c r="O2208" s="421" t="n"/>
      <c r="P2208" s="421" t="n"/>
      <c r="Q2208" s="421" t="n"/>
      <c r="R2208" s="270" t="n"/>
      <c r="S2208" s="421" t="n"/>
      <c r="T2208" s="421" t="n"/>
      <c r="U2208" s="421" t="n"/>
      <c r="V2208" s="421" t="n"/>
      <c r="W2208" s="421" t="n"/>
      <c r="X2208" s="421" t="n"/>
      <c r="Y2208" s="421" t="n"/>
      <c r="Z2208" s="421" t="n"/>
      <c r="AA2208" s="421" t="n"/>
      <c r="AB2208" s="421" t="n"/>
      <c r="AC2208" s="421" t="n"/>
      <c r="AD2208" s="421" t="n"/>
      <c r="AE2208" s="421" t="n"/>
      <c r="AF2208" s="421" t="n"/>
      <c r="AG2208" s="421" t="n"/>
      <c r="AH2208" s="421" t="n"/>
      <c r="AI2208" s="421" t="n"/>
      <c r="AJ2208" s="297" t="n"/>
      <c r="AK2208" s="297" t="n"/>
      <c r="AL2208" s="284" t="n"/>
      <c r="AM2208" s="297" t="n"/>
      <c r="AN2208" s="285" t="n"/>
      <c r="AO2208" s="297" t="n"/>
      <c r="AP2208" s="297" t="n"/>
      <c r="AQ2208" s="297" t="n"/>
      <c r="AR2208" s="297" t="n"/>
      <c r="AS2208" s="297" t="n"/>
      <c r="AT2208" s="285" t="n"/>
      <c r="AU2208" s="297" t="n"/>
      <c r="AV2208" s="297" t="n"/>
      <c r="AW2208" s="297" t="n"/>
      <c r="AX2208" s="297" t="n"/>
      <c r="AY2208" s="286" t="n"/>
      <c r="AZ2208" s="286" t="n"/>
      <c r="BA2208" s="287" t="n"/>
      <c r="BB2208" s="286" t="n"/>
      <c r="BC2208" s="286" t="n"/>
      <c r="BD2208" s="286" t="n"/>
      <c r="BE2208" s="286" t="n"/>
      <c r="BF2208" s="286" t="n"/>
      <c r="BG2208" s="286" t="n"/>
      <c r="BH2208" s="297" t="n"/>
      <c r="BI2208" s="297" t="n"/>
      <c r="BJ2208" s="297" t="n"/>
      <c r="BK2208" s="297" t="n"/>
      <c r="BL2208" s="297" t="n"/>
      <c r="BM2208" s="297" t="n"/>
      <c r="BN2208" s="297" t="n"/>
      <c r="BO2208" s="285" t="n"/>
      <c r="BP2208" s="297" t="n"/>
      <c r="BQ2208" s="297" t="n"/>
      <c r="BR2208" s="297" t="n"/>
      <c r="BS2208" s="297" t="n"/>
      <c r="BT2208" s="297" t="n"/>
      <c r="BU2208" s="297" t="n"/>
      <c r="BV2208" s="297" t="n"/>
      <c r="BW2208" s="288" t="n"/>
      <c r="BX2208" s="276">
        <f>SUM(IF(COUNTIF(MediaScorecard!CC2695, "*1.*"), 2, 0), IF(COUNTIF(MediaScorecard!CC2695, "*2.*"), 2, 0), IF(COUNTIF(MediaScorecard!CC2695, "*3.*"), 2, 0), IF(COUNTIF(MediaScorecard!CC2695, "*4.*"), 2, 0), IF(COUNTIF(MediaScorecard!CC2695, "*5.*"), 2, 0), IF(COUNTIF(MediaScorecard!CC2695, "*6.*"), 2, 0))</f>
        <v/>
      </c>
      <c r="BY2208" s="277">
        <f t="array" ref="BY2208">SUM(VALUE(AT2208),VALUE(AU2208),VALUE(AV2208),VALUE(AW2208),VALUE(AX2208),VALUE(AY2208),VALUE(AZ2208),VALUE(BB2208),VALUE(BC2208),VALUE(BD2208),VALUE(BE2208),VALUE(BF2208),VALUE(BG2208),VALUE(BH2208),VALUE(BI2208),VALUE(BJ2208),VALUE(BK2208),VALUE(BL2208),VALUE(BM2208),VALUE(BN2208),VALUE(BO2208),VALUE(BP2208),VALUE(BQ2208),VALUE(BR2208),VALUE(BS2208),VALUE(BT2208),VALUE(BU2208),VALUE(BV2208),VALUE(BW2208))</f>
        <v/>
      </c>
      <c r="BZ2208" s="307" t="n"/>
      <c r="CA2208" s="307" t="n"/>
      <c r="CB2208" s="307" t="n"/>
      <c r="CC2208" s="307" t="n"/>
      <c r="CD2208" s="307" t="n"/>
      <c r="CE2208" s="307" t="n"/>
      <c r="CF2208" s="307" t="n"/>
      <c r="CG2208" s="307" t="n"/>
      <c r="CH2208" s="307" t="n"/>
      <c r="CI2208" s="307" t="n"/>
      <c r="CJ2208" s="307" t="n"/>
      <c r="CK2208" s="307" t="n"/>
      <c r="CL2208" s="307" t="n"/>
      <c r="CM2208" s="307" t="n"/>
      <c r="CN2208" s="307" t="n"/>
      <c r="CO2208" s="307" t="n"/>
      <c r="CP2208" s="307" t="n"/>
      <c r="CQ2208" s="307" t="n"/>
      <c r="CR2208" s="279" t="n"/>
      <c r="CS2208" s="280" t="n"/>
      <c r="CT2208" s="421">
        <f>(IF(OR(MediaScorecard!BG2695="x", MediaScorecard!BH2695="x",MediaScorecard!BI2695="x",MediaScorecard!BJ2695="x",MediaScorecard!BK2695="x"),1, 2))</f>
        <v/>
      </c>
      <c r="CU2208" s="308" t="n"/>
      <c r="CV2208" s="308" t="n"/>
      <c r="CW2208" s="308" t="n"/>
      <c r="CX2208" s="309" t="n"/>
      <c r="CY2208" s="308" t="n"/>
      <c r="CZ2208" s="308" t="n"/>
      <c r="DA2208" s="308" t="n"/>
    </row>
    <row r="2209" ht="21" customHeight="1" s="590">
      <c r="A2209" s="421" t="n"/>
      <c r="B2209" s="270" t="n"/>
      <c r="C2209" s="269" t="n"/>
      <c r="D2209" s="267" t="n"/>
      <c r="E2209" s="267" t="n"/>
      <c r="F2209" s="268" t="n"/>
      <c r="G2209" s="421" t="n"/>
      <c r="H2209" s="269" t="n"/>
      <c r="I2209" s="421" t="n"/>
      <c r="J2209" s="421" t="n"/>
      <c r="K2209" s="421" t="n"/>
      <c r="L2209" s="421" t="n"/>
      <c r="M2209" s="421" t="n"/>
      <c r="N2209" s="421" t="n"/>
      <c r="O2209" s="421" t="n"/>
      <c r="P2209" s="421" t="n"/>
      <c r="Q2209" s="421" t="n"/>
      <c r="R2209" s="270" t="n"/>
      <c r="S2209" s="421" t="n"/>
      <c r="T2209" s="421" t="n"/>
      <c r="U2209" s="421" t="n"/>
      <c r="V2209" s="421" t="n"/>
      <c r="W2209" s="421" t="n"/>
      <c r="X2209" s="421" t="n"/>
      <c r="Y2209" s="421" t="n"/>
      <c r="Z2209" s="421" t="n"/>
      <c r="AA2209" s="421" t="n"/>
      <c r="AB2209" s="421" t="n"/>
      <c r="AC2209" s="421" t="n"/>
      <c r="AD2209" s="421" t="n"/>
      <c r="AE2209" s="421" t="n"/>
      <c r="AF2209" s="421" t="n"/>
      <c r="AG2209" s="421" t="n"/>
      <c r="AH2209" s="421" t="n"/>
      <c r="AI2209" s="421" t="n"/>
      <c r="AJ2209" s="297" t="n"/>
      <c r="AK2209" s="297" t="n"/>
      <c r="AL2209" s="284" t="n"/>
      <c r="AM2209" s="297" t="n"/>
      <c r="AN2209" s="285" t="n"/>
      <c r="AO2209" s="297" t="n"/>
      <c r="AP2209" s="297" t="n"/>
      <c r="AQ2209" s="297" t="n"/>
      <c r="AR2209" s="297" t="n"/>
      <c r="AS2209" s="297" t="n"/>
      <c r="AT2209" s="285" t="n"/>
      <c r="AU2209" s="297" t="n"/>
      <c r="AV2209" s="297" t="n"/>
      <c r="AW2209" s="297" t="n"/>
      <c r="AX2209" s="297" t="n"/>
      <c r="AY2209" s="286" t="n"/>
      <c r="AZ2209" s="286" t="n"/>
      <c r="BA2209" s="287" t="n"/>
      <c r="BB2209" s="286" t="n"/>
      <c r="BC2209" s="286" t="n"/>
      <c r="BD2209" s="286" t="n"/>
      <c r="BE2209" s="286" t="n"/>
      <c r="BF2209" s="286" t="n"/>
      <c r="BG2209" s="286" t="n"/>
      <c r="BH2209" s="297" t="n"/>
      <c r="BI2209" s="297" t="n"/>
      <c r="BJ2209" s="297" t="n"/>
      <c r="BK2209" s="297" t="n"/>
      <c r="BL2209" s="297" t="n"/>
      <c r="BM2209" s="297" t="n"/>
      <c r="BN2209" s="297" t="n"/>
      <c r="BO2209" s="285" t="n"/>
      <c r="BP2209" s="297" t="n"/>
      <c r="BQ2209" s="297" t="n"/>
      <c r="BR2209" s="297" t="n"/>
      <c r="BS2209" s="297" t="n"/>
      <c r="BT2209" s="297" t="n"/>
      <c r="BU2209" s="297" t="n"/>
      <c r="BV2209" s="297" t="n"/>
      <c r="BW2209" s="288" t="n"/>
      <c r="BX2209" s="276">
        <f>SUM(IF(COUNTIF(MediaScorecard!CC2696, "*1.*"), 2, 0), IF(COUNTIF(MediaScorecard!CC2696, "*2.*"), 2, 0), IF(COUNTIF(MediaScorecard!CC2696, "*3.*"), 2, 0), IF(COUNTIF(MediaScorecard!CC2696, "*4.*"), 2, 0), IF(COUNTIF(MediaScorecard!CC2696, "*5.*"), 2, 0), IF(COUNTIF(MediaScorecard!CC2696, "*6.*"), 2, 0))</f>
        <v/>
      </c>
      <c r="BY2209" s="277">
        <f t="array" ref="BY2209">SUM(VALUE(AT2209),VALUE(AU2209),VALUE(AV2209),VALUE(AW2209),VALUE(AX2209),VALUE(AY2209),VALUE(AZ2209),VALUE(BB2209),VALUE(BC2209),VALUE(BD2209),VALUE(BE2209),VALUE(BF2209),VALUE(BG2209),VALUE(BH2209),VALUE(BI2209),VALUE(BJ2209),VALUE(BK2209),VALUE(BL2209),VALUE(BM2209),VALUE(BN2209),VALUE(BO2209),VALUE(BP2209),VALUE(BQ2209),VALUE(BR2209),VALUE(BS2209),VALUE(BT2209),VALUE(BU2209),VALUE(BV2209),VALUE(BW2209))</f>
        <v/>
      </c>
      <c r="BZ2209" s="307" t="n"/>
      <c r="CA2209" s="307" t="n"/>
      <c r="CB2209" s="307" t="n"/>
      <c r="CC2209" s="307" t="n"/>
      <c r="CD2209" s="307" t="n"/>
      <c r="CE2209" s="307" t="n"/>
      <c r="CF2209" s="307" t="n"/>
      <c r="CG2209" s="307" t="n"/>
      <c r="CH2209" s="307" t="n"/>
      <c r="CI2209" s="307" t="n"/>
      <c r="CJ2209" s="307" t="n"/>
      <c r="CK2209" s="307" t="n"/>
      <c r="CL2209" s="307" t="n"/>
      <c r="CM2209" s="307" t="n"/>
      <c r="CN2209" s="307" t="n"/>
      <c r="CO2209" s="307" t="n"/>
      <c r="CP2209" s="307" t="n"/>
      <c r="CQ2209" s="307" t="n"/>
      <c r="CR2209" s="279" t="n"/>
      <c r="CS2209" s="280" t="n"/>
      <c r="CT2209" s="421">
        <f>(IF(OR(MediaScorecard!BG2696="x", MediaScorecard!BH2696="x",MediaScorecard!BI2696="x",MediaScorecard!BJ2696="x",MediaScorecard!BK2696="x"),1, 2))</f>
        <v/>
      </c>
      <c r="CU2209" s="308" t="n"/>
      <c r="CV2209" s="308" t="n"/>
      <c r="CW2209" s="308" t="n"/>
      <c r="CX2209" s="309" t="n"/>
      <c r="CY2209" s="308" t="n"/>
      <c r="CZ2209" s="308" t="n"/>
      <c r="DA2209" s="308" t="n"/>
    </row>
    <row r="2210" ht="21" customHeight="1" s="590">
      <c r="A2210" s="421" t="n"/>
      <c r="B2210" s="270" t="n"/>
      <c r="C2210" s="269" t="n"/>
      <c r="D2210" s="267" t="n"/>
      <c r="E2210" s="267" t="n"/>
      <c r="F2210" s="268" t="n"/>
      <c r="G2210" s="421" t="n"/>
      <c r="H2210" s="269" t="n"/>
      <c r="I2210" s="421" t="n"/>
      <c r="J2210" s="421" t="n"/>
      <c r="K2210" s="421" t="n"/>
      <c r="L2210" s="421" t="n"/>
      <c r="M2210" s="421" t="n"/>
      <c r="N2210" s="421" t="n"/>
      <c r="O2210" s="421" t="n"/>
      <c r="P2210" s="421" t="n"/>
      <c r="Q2210" s="421" t="n"/>
      <c r="R2210" s="270" t="n"/>
      <c r="S2210" s="421" t="n"/>
      <c r="T2210" s="421" t="n"/>
      <c r="U2210" s="421" t="n"/>
      <c r="V2210" s="421" t="n"/>
      <c r="W2210" s="421" t="n"/>
      <c r="X2210" s="421" t="n"/>
      <c r="Y2210" s="421" t="n"/>
      <c r="Z2210" s="421" t="n"/>
      <c r="AA2210" s="421" t="n"/>
      <c r="AB2210" s="421" t="n"/>
      <c r="AC2210" s="421" t="n"/>
      <c r="AD2210" s="421" t="n"/>
      <c r="AE2210" s="421" t="n"/>
      <c r="AF2210" s="421" t="n"/>
      <c r="AG2210" s="421" t="n"/>
      <c r="AH2210" s="421" t="n"/>
      <c r="AI2210" s="421" t="n"/>
      <c r="AJ2210" s="297" t="n"/>
      <c r="AK2210" s="297" t="n"/>
      <c r="AL2210" s="284" t="n"/>
      <c r="AM2210" s="297" t="n"/>
      <c r="AN2210" s="285" t="n"/>
      <c r="AO2210" s="297" t="n"/>
      <c r="AP2210" s="297" t="n"/>
      <c r="AQ2210" s="297" t="n"/>
      <c r="AR2210" s="297" t="n"/>
      <c r="AS2210" s="297" t="n"/>
      <c r="AT2210" s="285" t="n"/>
      <c r="AU2210" s="297" t="n"/>
      <c r="AV2210" s="297" t="n"/>
      <c r="AW2210" s="297" t="n"/>
      <c r="AX2210" s="297" t="n"/>
      <c r="AY2210" s="286" t="n"/>
      <c r="AZ2210" s="286" t="n"/>
      <c r="BA2210" s="287" t="n"/>
      <c r="BB2210" s="286" t="n"/>
      <c r="BC2210" s="286" t="n"/>
      <c r="BD2210" s="286" t="n"/>
      <c r="BE2210" s="286" t="n"/>
      <c r="BF2210" s="286" t="n"/>
      <c r="BG2210" s="286" t="n"/>
      <c r="BH2210" s="297" t="n"/>
      <c r="BI2210" s="297" t="n"/>
      <c r="BJ2210" s="297" t="n"/>
      <c r="BK2210" s="297" t="n"/>
      <c r="BL2210" s="297" t="n"/>
      <c r="BM2210" s="297" t="n"/>
      <c r="BN2210" s="297" t="n"/>
      <c r="BO2210" s="285" t="n"/>
      <c r="BP2210" s="297" t="n"/>
      <c r="BQ2210" s="297" t="n"/>
      <c r="BR2210" s="297" t="n"/>
      <c r="BS2210" s="297" t="n"/>
      <c r="BT2210" s="297" t="n"/>
      <c r="BU2210" s="297" t="n"/>
      <c r="BV2210" s="297" t="n"/>
      <c r="BW2210" s="288" t="n"/>
      <c r="BX2210" s="276">
        <f>SUM(IF(COUNTIF(MediaScorecard!CC2697, "*1.*"), 2, 0), IF(COUNTIF(MediaScorecard!CC2697, "*2.*"), 2, 0), IF(COUNTIF(MediaScorecard!CC2697, "*3.*"), 2, 0), IF(COUNTIF(MediaScorecard!CC2697, "*4.*"), 2, 0), IF(COUNTIF(MediaScorecard!CC2697, "*5.*"), 2, 0), IF(COUNTIF(MediaScorecard!CC2697, "*6.*"), 2, 0))</f>
        <v/>
      </c>
      <c r="BY2210" s="277">
        <f t="array" ref="BY2210">SUM(VALUE(AT2210),VALUE(AU2210),VALUE(AV2210),VALUE(AW2210),VALUE(AX2210),VALUE(AY2210),VALUE(AZ2210),VALUE(BB2210),VALUE(BC2210),VALUE(BD2210),VALUE(BE2210),VALUE(BF2210),VALUE(BG2210),VALUE(BH2210),VALUE(BI2210),VALUE(BJ2210),VALUE(BK2210),VALUE(BL2210),VALUE(BM2210),VALUE(BN2210),VALUE(BO2210),VALUE(BP2210),VALUE(BQ2210),VALUE(BR2210),VALUE(BS2210),VALUE(BT2210),VALUE(BU2210),VALUE(BV2210),VALUE(BW2210))</f>
        <v/>
      </c>
      <c r="BZ2210" s="307" t="n"/>
      <c r="CA2210" s="307" t="n"/>
      <c r="CB2210" s="307" t="n"/>
      <c r="CC2210" s="307" t="n"/>
      <c r="CD2210" s="307" t="n"/>
      <c r="CE2210" s="307" t="n"/>
      <c r="CF2210" s="307" t="n"/>
      <c r="CG2210" s="307" t="n"/>
      <c r="CH2210" s="307" t="n"/>
      <c r="CI2210" s="307" t="n"/>
      <c r="CJ2210" s="307" t="n"/>
      <c r="CK2210" s="307" t="n"/>
      <c r="CL2210" s="307" t="n"/>
      <c r="CM2210" s="307" t="n"/>
      <c r="CN2210" s="307" t="n"/>
      <c r="CO2210" s="307" t="n"/>
      <c r="CP2210" s="307" t="n"/>
      <c r="CQ2210" s="307" t="n"/>
      <c r="CR2210" s="279" t="n"/>
      <c r="CS2210" s="280" t="n"/>
      <c r="CT2210" s="421">
        <f>(IF(OR(MediaScorecard!BG2697="x", MediaScorecard!BH2697="x",MediaScorecard!BI2697="x",MediaScorecard!BJ2697="x",MediaScorecard!BK2697="x"),1, 2))</f>
        <v/>
      </c>
      <c r="CU2210" s="308" t="n"/>
      <c r="CV2210" s="308" t="n"/>
      <c r="CW2210" s="308" t="n"/>
      <c r="CX2210" s="309" t="n"/>
      <c r="CY2210" s="308" t="n"/>
      <c r="CZ2210" s="308" t="n"/>
      <c r="DA2210" s="308" t="n"/>
    </row>
    <row r="2211" ht="21" customHeight="1" s="590">
      <c r="A2211" s="421" t="n"/>
      <c r="B2211" s="270" t="n"/>
      <c r="C2211" s="269" t="n"/>
      <c r="D2211" s="267" t="n"/>
      <c r="E2211" s="267" t="n"/>
      <c r="F2211" s="268" t="n"/>
      <c r="G2211" s="421" t="n"/>
      <c r="H2211" s="269" t="n"/>
      <c r="I2211" s="421" t="n"/>
      <c r="J2211" s="421" t="n"/>
      <c r="K2211" s="421" t="n"/>
      <c r="L2211" s="421" t="n"/>
      <c r="M2211" s="421" t="n"/>
      <c r="N2211" s="421" t="n"/>
      <c r="O2211" s="421" t="n"/>
      <c r="P2211" s="421" t="n"/>
      <c r="Q2211" s="421" t="n"/>
      <c r="R2211" s="270" t="n"/>
      <c r="S2211" s="421" t="n"/>
      <c r="T2211" s="421" t="n"/>
      <c r="U2211" s="421" t="n"/>
      <c r="V2211" s="421" t="n"/>
      <c r="W2211" s="421" t="n"/>
      <c r="X2211" s="421" t="n"/>
      <c r="Y2211" s="421" t="n"/>
      <c r="Z2211" s="421" t="n"/>
      <c r="AA2211" s="421" t="n"/>
      <c r="AB2211" s="421" t="n"/>
      <c r="AC2211" s="421" t="n"/>
      <c r="AD2211" s="421" t="n"/>
      <c r="AE2211" s="421" t="n"/>
      <c r="AF2211" s="421" t="n"/>
      <c r="AG2211" s="421" t="n"/>
      <c r="AH2211" s="421" t="n"/>
      <c r="AI2211" s="421" t="n"/>
      <c r="AJ2211" s="297" t="n"/>
      <c r="AK2211" s="297" t="n"/>
      <c r="AL2211" s="284" t="n"/>
      <c r="AM2211" s="297" t="n"/>
      <c r="AN2211" s="285" t="n"/>
      <c r="AO2211" s="297" t="n"/>
      <c r="AP2211" s="297" t="n"/>
      <c r="AQ2211" s="297" t="n"/>
      <c r="AR2211" s="297" t="n"/>
      <c r="AS2211" s="297" t="n"/>
      <c r="AT2211" s="285" t="n"/>
      <c r="AU2211" s="297" t="n"/>
      <c r="AV2211" s="297" t="n"/>
      <c r="AW2211" s="297" t="n"/>
      <c r="AX2211" s="297" t="n"/>
      <c r="AY2211" s="286" t="n"/>
      <c r="AZ2211" s="286" t="n"/>
      <c r="BA2211" s="287" t="n"/>
      <c r="BB2211" s="286" t="n"/>
      <c r="BC2211" s="286" t="n"/>
      <c r="BD2211" s="286" t="n"/>
      <c r="BE2211" s="286" t="n"/>
      <c r="BF2211" s="286" t="n"/>
      <c r="BG2211" s="286" t="n"/>
      <c r="BH2211" s="297" t="n"/>
      <c r="BI2211" s="297" t="n"/>
      <c r="BJ2211" s="297" t="n"/>
      <c r="BK2211" s="297" t="n"/>
      <c r="BL2211" s="297" t="n"/>
      <c r="BM2211" s="297" t="n"/>
      <c r="BN2211" s="297" t="n"/>
      <c r="BO2211" s="285" t="n"/>
      <c r="BP2211" s="297" t="n"/>
      <c r="BQ2211" s="297" t="n"/>
      <c r="BR2211" s="297" t="n"/>
      <c r="BS2211" s="297" t="n"/>
      <c r="BT2211" s="297" t="n"/>
      <c r="BU2211" s="297" t="n"/>
      <c r="BV2211" s="297" t="n"/>
      <c r="BW2211" s="288" t="n"/>
      <c r="BX2211" s="276">
        <f>SUM(IF(COUNTIF(MediaScorecard!CC2698, "*1.*"), 2, 0), IF(COUNTIF(MediaScorecard!CC2698, "*2.*"), 2, 0), IF(COUNTIF(MediaScorecard!CC2698, "*3.*"), 2, 0), IF(COUNTIF(MediaScorecard!CC2698, "*4.*"), 2, 0), IF(COUNTIF(MediaScorecard!CC2698, "*5.*"), 2, 0), IF(COUNTIF(MediaScorecard!CC2698, "*6.*"), 2, 0))</f>
        <v/>
      </c>
      <c r="BY2211" s="277">
        <f t="array" ref="BY2211">SUM(VALUE(AT2211),VALUE(AU2211),VALUE(AV2211),VALUE(AW2211),VALUE(AX2211),VALUE(AY2211),VALUE(AZ2211),VALUE(BB2211),VALUE(BC2211),VALUE(BD2211),VALUE(BE2211),VALUE(BF2211),VALUE(BG2211),VALUE(BH2211),VALUE(BI2211),VALUE(BJ2211),VALUE(BK2211),VALUE(BL2211),VALUE(BM2211),VALUE(BN2211),VALUE(BO2211),VALUE(BP2211),VALUE(BQ2211),VALUE(BR2211),VALUE(BS2211),VALUE(BT2211),VALUE(BU2211),VALUE(BV2211),VALUE(BW2211))</f>
        <v/>
      </c>
      <c r="BZ2211" s="307" t="n"/>
      <c r="CA2211" s="307" t="n"/>
      <c r="CB2211" s="307" t="n"/>
      <c r="CC2211" s="307" t="n"/>
      <c r="CD2211" s="307" t="n"/>
      <c r="CE2211" s="307" t="n"/>
      <c r="CF2211" s="307" t="n"/>
      <c r="CG2211" s="307" t="n"/>
      <c r="CH2211" s="307" t="n"/>
      <c r="CI2211" s="307" t="n"/>
      <c r="CJ2211" s="307" t="n"/>
      <c r="CK2211" s="307" t="n"/>
      <c r="CL2211" s="307" t="n"/>
      <c r="CM2211" s="307" t="n"/>
      <c r="CN2211" s="307" t="n"/>
      <c r="CO2211" s="307" t="n"/>
      <c r="CP2211" s="307" t="n"/>
      <c r="CQ2211" s="307" t="n"/>
      <c r="CR2211" s="279" t="n"/>
      <c r="CS2211" s="280" t="n"/>
      <c r="CT2211" s="421">
        <f>(IF(OR(MediaScorecard!BG2698="x", MediaScorecard!BH2698="x",MediaScorecard!BI2698="x",MediaScorecard!BJ2698="x",MediaScorecard!BK2698="x"),1, 2))</f>
        <v/>
      </c>
      <c r="CU2211" s="308" t="n"/>
      <c r="CV2211" s="308" t="n"/>
      <c r="CW2211" s="308" t="n"/>
      <c r="CX2211" s="309" t="n"/>
      <c r="CY2211" s="308" t="n"/>
      <c r="CZ2211" s="308" t="n"/>
      <c r="DA2211" s="308" t="n"/>
    </row>
    <row r="2212" ht="21" customHeight="1" s="590">
      <c r="A2212" s="421" t="n"/>
      <c r="B2212" s="270" t="n"/>
      <c r="C2212" s="269" t="n"/>
      <c r="D2212" s="267" t="n"/>
      <c r="E2212" s="267" t="n"/>
      <c r="F2212" s="268" t="n"/>
      <c r="G2212" s="421" t="n"/>
      <c r="H2212" s="269" t="n"/>
      <c r="I2212" s="421" t="n"/>
      <c r="J2212" s="421" t="n"/>
      <c r="K2212" s="421" t="n"/>
      <c r="L2212" s="421" t="n"/>
      <c r="M2212" s="421" t="n"/>
      <c r="N2212" s="421" t="n"/>
      <c r="O2212" s="421" t="n"/>
      <c r="P2212" s="421" t="n"/>
      <c r="Q2212" s="421" t="n"/>
      <c r="R2212" s="270" t="n"/>
      <c r="S2212" s="421" t="n"/>
      <c r="T2212" s="421" t="n"/>
      <c r="U2212" s="421" t="n"/>
      <c r="V2212" s="421" t="n"/>
      <c r="W2212" s="421" t="n"/>
      <c r="X2212" s="421" t="n"/>
      <c r="Y2212" s="421" t="n"/>
      <c r="Z2212" s="421" t="n"/>
      <c r="AA2212" s="421" t="n"/>
      <c r="AB2212" s="421" t="n"/>
      <c r="AC2212" s="421" t="n"/>
      <c r="AD2212" s="421" t="n"/>
      <c r="AE2212" s="421" t="n"/>
      <c r="AF2212" s="421" t="n"/>
      <c r="AG2212" s="421" t="n"/>
      <c r="AH2212" s="421" t="n"/>
      <c r="AI2212" s="421" t="n"/>
      <c r="AJ2212" s="297" t="n"/>
      <c r="AK2212" s="297" t="n"/>
      <c r="AL2212" s="284" t="n"/>
      <c r="AM2212" s="297" t="n"/>
      <c r="AN2212" s="285" t="n"/>
      <c r="AO2212" s="297" t="n"/>
      <c r="AP2212" s="297" t="n"/>
      <c r="AQ2212" s="297" t="n"/>
      <c r="AR2212" s="297" t="n"/>
      <c r="AS2212" s="297" t="n"/>
      <c r="AT2212" s="285" t="n"/>
      <c r="AU2212" s="297" t="n"/>
      <c r="AV2212" s="297" t="n"/>
      <c r="AW2212" s="297" t="n"/>
      <c r="AX2212" s="297" t="n"/>
      <c r="AY2212" s="286" t="n"/>
      <c r="AZ2212" s="286" t="n"/>
      <c r="BA2212" s="287" t="n"/>
      <c r="BB2212" s="286" t="n"/>
      <c r="BC2212" s="286" t="n"/>
      <c r="BD2212" s="286" t="n"/>
      <c r="BE2212" s="286" t="n"/>
      <c r="BF2212" s="286" t="n"/>
      <c r="BG2212" s="286" t="n"/>
      <c r="BH2212" s="297" t="n"/>
      <c r="BI2212" s="297" t="n"/>
      <c r="BJ2212" s="297" t="n"/>
      <c r="BK2212" s="297" t="n"/>
      <c r="BL2212" s="297" t="n"/>
      <c r="BM2212" s="297" t="n"/>
      <c r="BN2212" s="297" t="n"/>
      <c r="BO2212" s="285" t="n"/>
      <c r="BP2212" s="297" t="n"/>
      <c r="BQ2212" s="297" t="n"/>
      <c r="BR2212" s="297" t="n"/>
      <c r="BS2212" s="297" t="n"/>
      <c r="BT2212" s="297" t="n"/>
      <c r="BU2212" s="297" t="n"/>
      <c r="BV2212" s="297" t="n"/>
      <c r="BW2212" s="288" t="n"/>
      <c r="BX2212" s="276">
        <f>SUM(IF(COUNTIF(MediaScorecard!CC2699, "*1.*"), 2, 0), IF(COUNTIF(MediaScorecard!CC2699, "*2.*"), 2, 0), IF(COUNTIF(MediaScorecard!CC2699, "*3.*"), 2, 0), IF(COUNTIF(MediaScorecard!CC2699, "*4.*"), 2, 0), IF(COUNTIF(MediaScorecard!CC2699, "*5.*"), 2, 0), IF(COUNTIF(MediaScorecard!CC2699, "*6.*"), 2, 0))</f>
        <v/>
      </c>
      <c r="BY2212" s="277">
        <f t="array" ref="BY2212">SUM(VALUE(AT2212),VALUE(AU2212),VALUE(AV2212),VALUE(AW2212),VALUE(AX2212),VALUE(AY2212),VALUE(AZ2212),VALUE(BB2212),VALUE(BC2212),VALUE(BD2212),VALUE(BE2212),VALUE(BF2212),VALUE(BG2212),VALUE(BH2212),VALUE(BI2212),VALUE(BJ2212),VALUE(BK2212),VALUE(BL2212),VALUE(BM2212),VALUE(BN2212),VALUE(BO2212),VALUE(BP2212),VALUE(BQ2212),VALUE(BR2212),VALUE(BS2212),VALUE(BT2212),VALUE(BU2212),VALUE(BV2212),VALUE(BW2212))</f>
        <v/>
      </c>
      <c r="BZ2212" s="307" t="n"/>
      <c r="CA2212" s="307" t="n"/>
      <c r="CB2212" s="307" t="n"/>
      <c r="CC2212" s="307" t="n"/>
      <c r="CD2212" s="307" t="n"/>
      <c r="CE2212" s="307" t="n"/>
      <c r="CF2212" s="307" t="n"/>
      <c r="CG2212" s="307" t="n"/>
      <c r="CH2212" s="307" t="n"/>
      <c r="CI2212" s="307" t="n"/>
      <c r="CJ2212" s="307" t="n"/>
      <c r="CK2212" s="307" t="n"/>
      <c r="CL2212" s="307" t="n"/>
      <c r="CM2212" s="307" t="n"/>
      <c r="CN2212" s="307" t="n"/>
      <c r="CO2212" s="307" t="n"/>
      <c r="CP2212" s="307" t="n"/>
      <c r="CQ2212" s="307" t="n"/>
      <c r="CR2212" s="279" t="n"/>
      <c r="CS2212" s="280" t="n"/>
      <c r="CT2212" s="421">
        <f>(IF(OR(MediaScorecard!BG2699="x", MediaScorecard!BH2699="x",MediaScorecard!BI2699="x",MediaScorecard!BJ2699="x",MediaScorecard!BK2699="x"),1, 2))</f>
        <v/>
      </c>
      <c r="CU2212" s="308" t="n"/>
      <c r="CV2212" s="308" t="n"/>
      <c r="CW2212" s="308" t="n"/>
      <c r="CX2212" s="309" t="n"/>
      <c r="CY2212" s="308" t="n"/>
      <c r="CZ2212" s="308" t="n"/>
      <c r="DA2212" s="308" t="n"/>
    </row>
    <row r="2213" ht="21" customHeight="1" s="590">
      <c r="A2213" s="421" t="n"/>
      <c r="B2213" s="270" t="n"/>
      <c r="C2213" s="269" t="n"/>
      <c r="D2213" s="267" t="n"/>
      <c r="E2213" s="267" t="n"/>
      <c r="F2213" s="268" t="n"/>
      <c r="G2213" s="421" t="n"/>
      <c r="H2213" s="269" t="n"/>
      <c r="I2213" s="421" t="n"/>
      <c r="J2213" s="421" t="n"/>
      <c r="K2213" s="421" t="n"/>
      <c r="L2213" s="421" t="n"/>
      <c r="M2213" s="421" t="n"/>
      <c r="N2213" s="421" t="n"/>
      <c r="O2213" s="421" t="n"/>
      <c r="P2213" s="421" t="n"/>
      <c r="Q2213" s="421" t="n"/>
      <c r="R2213" s="270" t="n"/>
      <c r="S2213" s="421" t="n"/>
      <c r="T2213" s="421" t="n"/>
      <c r="U2213" s="421" t="n"/>
      <c r="V2213" s="421" t="n"/>
      <c r="W2213" s="421" t="n"/>
      <c r="X2213" s="421" t="n"/>
      <c r="Y2213" s="421" t="n"/>
      <c r="Z2213" s="421" t="n"/>
      <c r="AA2213" s="421" t="n"/>
      <c r="AB2213" s="421" t="n"/>
      <c r="AC2213" s="421" t="n"/>
      <c r="AD2213" s="421" t="n"/>
      <c r="AE2213" s="421" t="n"/>
      <c r="AF2213" s="421" t="n"/>
      <c r="AG2213" s="421" t="n"/>
      <c r="AH2213" s="421" t="n"/>
      <c r="AI2213" s="421" t="n"/>
      <c r="AJ2213" s="297" t="n"/>
      <c r="AK2213" s="297" t="n"/>
      <c r="AL2213" s="284" t="n"/>
      <c r="AM2213" s="297" t="n"/>
      <c r="AN2213" s="285" t="n"/>
      <c r="AO2213" s="297" t="n"/>
      <c r="AP2213" s="297" t="n"/>
      <c r="AQ2213" s="297" t="n"/>
      <c r="AR2213" s="297" t="n"/>
      <c r="AS2213" s="297" t="n"/>
      <c r="AT2213" s="285" t="n"/>
      <c r="AU2213" s="297" t="n"/>
      <c r="AV2213" s="297" t="n"/>
      <c r="AW2213" s="297" t="n"/>
      <c r="AX2213" s="297" t="n"/>
      <c r="AY2213" s="286" t="n"/>
      <c r="AZ2213" s="286" t="n"/>
      <c r="BA2213" s="287" t="n"/>
      <c r="BB2213" s="286" t="n"/>
      <c r="BC2213" s="286" t="n"/>
      <c r="BD2213" s="286" t="n"/>
      <c r="BE2213" s="286" t="n"/>
      <c r="BF2213" s="286" t="n"/>
      <c r="BG2213" s="286" t="n"/>
      <c r="BH2213" s="297" t="n"/>
      <c r="BI2213" s="297" t="n"/>
      <c r="BJ2213" s="297" t="n"/>
      <c r="BK2213" s="297" t="n"/>
      <c r="BL2213" s="297" t="n"/>
      <c r="BM2213" s="297" t="n"/>
      <c r="BN2213" s="297" t="n"/>
      <c r="BO2213" s="285" t="n"/>
      <c r="BP2213" s="297" t="n"/>
      <c r="BQ2213" s="297" t="n"/>
      <c r="BR2213" s="297" t="n"/>
      <c r="BS2213" s="297" t="n"/>
      <c r="BT2213" s="297" t="n"/>
      <c r="BU2213" s="297" t="n"/>
      <c r="BV2213" s="297" t="n"/>
      <c r="BW2213" s="288" t="n"/>
      <c r="BX2213" s="276">
        <f>SUM(IF(COUNTIF(MediaScorecard!CC2700, "*1.*"), 2, 0), IF(COUNTIF(MediaScorecard!CC2700, "*2.*"), 2, 0), IF(COUNTIF(MediaScorecard!CC2700, "*3.*"), 2, 0), IF(COUNTIF(MediaScorecard!CC2700, "*4.*"), 2, 0), IF(COUNTIF(MediaScorecard!CC2700, "*5.*"), 2, 0), IF(COUNTIF(MediaScorecard!CC2700, "*6.*"), 2, 0))</f>
        <v/>
      </c>
      <c r="BY2213" s="277">
        <f t="array" ref="BY2213">SUM(VALUE(AT2213),VALUE(AU2213),VALUE(AV2213),VALUE(AW2213),VALUE(AX2213),VALUE(AY2213),VALUE(AZ2213),VALUE(BB2213),VALUE(BC2213),VALUE(BD2213),VALUE(BE2213),VALUE(BF2213),VALUE(BG2213),VALUE(BH2213),VALUE(BI2213),VALUE(BJ2213),VALUE(BK2213),VALUE(BL2213),VALUE(BM2213),VALUE(BN2213),VALUE(BO2213),VALUE(BP2213),VALUE(BQ2213),VALUE(BR2213),VALUE(BS2213),VALUE(BT2213),VALUE(BU2213),VALUE(BV2213),VALUE(BW2213))</f>
        <v/>
      </c>
      <c r="BZ2213" s="307" t="n"/>
      <c r="CA2213" s="307" t="n"/>
      <c r="CB2213" s="307" t="n"/>
      <c r="CC2213" s="307" t="n"/>
      <c r="CD2213" s="307" t="n"/>
      <c r="CE2213" s="307" t="n"/>
      <c r="CF2213" s="307" t="n"/>
      <c r="CG2213" s="307" t="n"/>
      <c r="CH2213" s="307" t="n"/>
      <c r="CI2213" s="307" t="n"/>
      <c r="CJ2213" s="307" t="n"/>
      <c r="CK2213" s="307" t="n"/>
      <c r="CL2213" s="307" t="n"/>
      <c r="CM2213" s="307" t="n"/>
      <c r="CN2213" s="307" t="n"/>
      <c r="CO2213" s="307" t="n"/>
      <c r="CP2213" s="307" t="n"/>
      <c r="CQ2213" s="307" t="n"/>
      <c r="CR2213" s="279" t="n"/>
      <c r="CS2213" s="280" t="n"/>
      <c r="CT2213" s="421">
        <f>(IF(OR(MediaScorecard!BG2700="x", MediaScorecard!BH2700="x",MediaScorecard!BI2700="x",MediaScorecard!BJ2700="x",MediaScorecard!BK2700="x"),1, 2))</f>
        <v/>
      </c>
      <c r="CU2213" s="308" t="n"/>
      <c r="CV2213" s="308" t="n"/>
      <c r="CW2213" s="308" t="n"/>
      <c r="CX2213" s="309" t="n"/>
      <c r="CY2213" s="308" t="n"/>
      <c r="CZ2213" s="308" t="n"/>
      <c r="DA2213" s="308" t="n"/>
    </row>
    <row r="2214" ht="21" customHeight="1" s="590">
      <c r="A2214" s="421" t="n"/>
      <c r="B2214" s="270" t="n"/>
      <c r="C2214" s="269" t="n"/>
      <c r="D2214" s="267" t="n"/>
      <c r="E2214" s="267" t="n"/>
      <c r="F2214" s="268" t="n"/>
      <c r="G2214" s="421" t="n"/>
      <c r="H2214" s="269" t="n"/>
      <c r="I2214" s="421" t="n"/>
      <c r="J2214" s="421" t="n"/>
      <c r="K2214" s="421" t="n"/>
      <c r="L2214" s="421" t="n"/>
      <c r="M2214" s="421" t="n"/>
      <c r="N2214" s="421" t="n"/>
      <c r="O2214" s="421" t="n"/>
      <c r="P2214" s="421" t="n"/>
      <c r="Q2214" s="421" t="n"/>
      <c r="R2214" s="270" t="n"/>
      <c r="S2214" s="421" t="n"/>
      <c r="T2214" s="421" t="n"/>
      <c r="U2214" s="421" t="n"/>
      <c r="V2214" s="421" t="n"/>
      <c r="W2214" s="421" t="n"/>
      <c r="X2214" s="421" t="n"/>
      <c r="Y2214" s="421" t="n"/>
      <c r="Z2214" s="421" t="n"/>
      <c r="AA2214" s="421" t="n"/>
      <c r="AB2214" s="421" t="n"/>
      <c r="AC2214" s="421" t="n"/>
      <c r="AD2214" s="421" t="n"/>
      <c r="AE2214" s="421" t="n"/>
      <c r="AF2214" s="421" t="n"/>
      <c r="AG2214" s="421" t="n"/>
      <c r="AH2214" s="421" t="n"/>
      <c r="AI2214" s="421" t="n"/>
      <c r="AJ2214" s="297" t="n"/>
      <c r="AK2214" s="297" t="n"/>
      <c r="AL2214" s="284" t="n"/>
      <c r="AM2214" s="297" t="n"/>
      <c r="AN2214" s="285" t="n"/>
      <c r="AO2214" s="297" t="n"/>
      <c r="AP2214" s="297" t="n"/>
      <c r="AQ2214" s="297" t="n"/>
      <c r="AR2214" s="297" t="n"/>
      <c r="AS2214" s="297" t="n"/>
      <c r="AT2214" s="285" t="n"/>
      <c r="AU2214" s="297" t="n"/>
      <c r="AV2214" s="297" t="n"/>
      <c r="AW2214" s="297" t="n"/>
      <c r="AX2214" s="297" t="n"/>
      <c r="AY2214" s="286" t="n"/>
      <c r="AZ2214" s="286" t="n"/>
      <c r="BA2214" s="287" t="n"/>
      <c r="BB2214" s="286" t="n"/>
      <c r="BC2214" s="286" t="n"/>
      <c r="BD2214" s="286" t="n"/>
      <c r="BE2214" s="286" t="n"/>
      <c r="BF2214" s="286" t="n"/>
      <c r="BG2214" s="286" t="n"/>
      <c r="BH2214" s="297" t="n"/>
      <c r="BI2214" s="297" t="n"/>
      <c r="BJ2214" s="297" t="n"/>
      <c r="BK2214" s="297" t="n"/>
      <c r="BL2214" s="297" t="n"/>
      <c r="BM2214" s="297" t="n"/>
      <c r="BN2214" s="297" t="n"/>
      <c r="BO2214" s="285" t="n"/>
      <c r="BP2214" s="297" t="n"/>
      <c r="BQ2214" s="297" t="n"/>
      <c r="BR2214" s="297" t="n"/>
      <c r="BS2214" s="297" t="n"/>
      <c r="BT2214" s="297" t="n"/>
      <c r="BU2214" s="297" t="n"/>
      <c r="BV2214" s="297" t="n"/>
      <c r="BW2214" s="288" t="n"/>
      <c r="BX2214" s="276">
        <f>SUM(IF(COUNTIF(MediaScorecard!CC2701, "*1.*"), 2, 0), IF(COUNTIF(MediaScorecard!CC2701, "*2.*"), 2, 0), IF(COUNTIF(MediaScorecard!CC2701, "*3.*"), 2, 0), IF(COUNTIF(MediaScorecard!CC2701, "*4.*"), 2, 0), IF(COUNTIF(MediaScorecard!CC2701, "*5.*"), 2, 0), IF(COUNTIF(MediaScorecard!CC2701, "*6.*"), 2, 0))</f>
        <v/>
      </c>
      <c r="BY2214" s="277">
        <f t="array" ref="BY2214">SUM(VALUE(AT2214),VALUE(AU2214),VALUE(AV2214),VALUE(AW2214),VALUE(AX2214),VALUE(AY2214),VALUE(AZ2214),VALUE(BB2214),VALUE(BC2214),VALUE(BD2214),VALUE(BE2214),VALUE(BF2214),VALUE(BG2214),VALUE(BH2214),VALUE(BI2214),VALUE(BJ2214),VALUE(BK2214),VALUE(BL2214),VALUE(BM2214),VALUE(BN2214),VALUE(BO2214),VALUE(BP2214),VALUE(BQ2214),VALUE(BR2214),VALUE(BS2214),VALUE(BT2214),VALUE(BU2214),VALUE(BV2214),VALUE(BW2214))</f>
        <v/>
      </c>
      <c r="BZ2214" s="307" t="n"/>
      <c r="CA2214" s="307" t="n"/>
      <c r="CB2214" s="307" t="n"/>
      <c r="CC2214" s="307" t="n"/>
      <c r="CD2214" s="307" t="n"/>
      <c r="CE2214" s="307" t="n"/>
      <c r="CF2214" s="307" t="n"/>
      <c r="CG2214" s="307" t="n"/>
      <c r="CH2214" s="307" t="n"/>
      <c r="CI2214" s="307" t="n"/>
      <c r="CJ2214" s="307" t="n"/>
      <c r="CK2214" s="307" t="n"/>
      <c r="CL2214" s="307" t="n"/>
      <c r="CM2214" s="307" t="n"/>
      <c r="CN2214" s="307" t="n"/>
      <c r="CO2214" s="307" t="n"/>
      <c r="CP2214" s="307" t="n"/>
      <c r="CQ2214" s="307" t="n"/>
      <c r="CR2214" s="279" t="n"/>
      <c r="CS2214" s="280" t="n"/>
      <c r="CT2214" s="421">
        <f>(IF(OR(MediaScorecard!BG2701="x", MediaScorecard!BH2701="x",MediaScorecard!BI2701="x",MediaScorecard!BJ2701="x",MediaScorecard!BK2701="x"),1, 2))</f>
        <v/>
      </c>
      <c r="CU2214" s="308" t="n"/>
      <c r="CV2214" s="308" t="n"/>
      <c r="CW2214" s="308" t="n"/>
      <c r="CX2214" s="309" t="n"/>
      <c r="CY2214" s="308" t="n"/>
      <c r="CZ2214" s="308" t="n"/>
      <c r="DA2214" s="308" t="n"/>
    </row>
    <row r="2215" ht="21" customHeight="1" s="590">
      <c r="A2215" s="421" t="n"/>
      <c r="B2215" s="270" t="n"/>
      <c r="C2215" s="269" t="n"/>
      <c r="D2215" s="267" t="n"/>
      <c r="E2215" s="267" t="n"/>
      <c r="F2215" s="268" t="n"/>
      <c r="G2215" s="421" t="n"/>
      <c r="H2215" s="269" t="n"/>
      <c r="I2215" s="421" t="n"/>
      <c r="J2215" s="421" t="n"/>
      <c r="K2215" s="421" t="n"/>
      <c r="L2215" s="421" t="n"/>
      <c r="M2215" s="421" t="n"/>
      <c r="N2215" s="421" t="n"/>
      <c r="O2215" s="421" t="n"/>
      <c r="P2215" s="421" t="n"/>
      <c r="Q2215" s="421" t="n"/>
      <c r="R2215" s="270" t="n"/>
      <c r="S2215" s="421" t="n"/>
      <c r="T2215" s="421" t="n"/>
      <c r="U2215" s="421" t="n"/>
      <c r="V2215" s="421" t="n"/>
      <c r="W2215" s="421" t="n"/>
      <c r="X2215" s="421" t="n"/>
      <c r="Y2215" s="421" t="n"/>
      <c r="Z2215" s="421" t="n"/>
      <c r="AA2215" s="421" t="n"/>
      <c r="AB2215" s="421" t="n"/>
      <c r="AC2215" s="421" t="n"/>
      <c r="AD2215" s="421" t="n"/>
      <c r="AE2215" s="421" t="n"/>
      <c r="AF2215" s="421" t="n"/>
      <c r="AG2215" s="421" t="n"/>
      <c r="AH2215" s="421" t="n"/>
      <c r="AI2215" s="421" t="n"/>
      <c r="AJ2215" s="297" t="n"/>
      <c r="AK2215" s="297" t="n"/>
      <c r="AL2215" s="284" t="n"/>
      <c r="AM2215" s="297" t="n"/>
      <c r="AN2215" s="285" t="n"/>
      <c r="AO2215" s="297" t="n"/>
      <c r="AP2215" s="297" t="n"/>
      <c r="AQ2215" s="297" t="n"/>
      <c r="AR2215" s="297" t="n"/>
      <c r="AS2215" s="297" t="n"/>
      <c r="AT2215" s="285" t="n"/>
      <c r="AU2215" s="297" t="n"/>
      <c r="AV2215" s="297" t="n"/>
      <c r="AW2215" s="297" t="n"/>
      <c r="AX2215" s="297" t="n"/>
      <c r="AY2215" s="286" t="n"/>
      <c r="AZ2215" s="286" t="n"/>
      <c r="BA2215" s="287" t="n"/>
      <c r="BB2215" s="286" t="n"/>
      <c r="BC2215" s="286" t="n"/>
      <c r="BD2215" s="286" t="n"/>
      <c r="BE2215" s="286" t="n"/>
      <c r="BF2215" s="286" t="n"/>
      <c r="BG2215" s="286" t="n"/>
      <c r="BH2215" s="297" t="n"/>
      <c r="BI2215" s="297" t="n"/>
      <c r="BJ2215" s="297" t="n"/>
      <c r="BK2215" s="297" t="n"/>
      <c r="BL2215" s="297" t="n"/>
      <c r="BM2215" s="297" t="n"/>
      <c r="BN2215" s="297" t="n"/>
      <c r="BO2215" s="285" t="n"/>
      <c r="BP2215" s="297" t="n"/>
      <c r="BQ2215" s="297" t="n"/>
      <c r="BR2215" s="297" t="n"/>
      <c r="BS2215" s="297" t="n"/>
      <c r="BT2215" s="297" t="n"/>
      <c r="BU2215" s="297" t="n"/>
      <c r="BV2215" s="297" t="n"/>
      <c r="BW2215" s="288" t="n"/>
      <c r="BX2215" s="276">
        <f>SUM(IF(COUNTIF(MediaScorecard!CC2702, "*1.*"), 2, 0), IF(COUNTIF(MediaScorecard!CC2702, "*2.*"), 2, 0), IF(COUNTIF(MediaScorecard!CC2702, "*3.*"), 2, 0), IF(COUNTIF(MediaScorecard!CC2702, "*4.*"), 2, 0), IF(COUNTIF(MediaScorecard!CC2702, "*5.*"), 2, 0), IF(COUNTIF(MediaScorecard!CC2702, "*6.*"), 2, 0))</f>
        <v/>
      </c>
      <c r="BY2215" s="277">
        <f t="array" ref="BY2215">SUM(VALUE(AT2215),VALUE(AU2215),VALUE(AV2215),VALUE(AW2215),VALUE(AX2215),VALUE(AY2215),VALUE(AZ2215),VALUE(BB2215),VALUE(BC2215),VALUE(BD2215),VALUE(BE2215),VALUE(BF2215),VALUE(BG2215),VALUE(BH2215),VALUE(BI2215),VALUE(BJ2215),VALUE(BK2215),VALUE(BL2215),VALUE(BM2215),VALUE(BN2215),VALUE(BO2215),VALUE(BP2215),VALUE(BQ2215),VALUE(BR2215),VALUE(BS2215),VALUE(BT2215),VALUE(BU2215),VALUE(BV2215),VALUE(BW2215))</f>
        <v/>
      </c>
      <c r="BZ2215" s="307" t="n"/>
      <c r="CA2215" s="307" t="n"/>
      <c r="CB2215" s="307" t="n"/>
      <c r="CC2215" s="307" t="n"/>
      <c r="CD2215" s="307" t="n"/>
      <c r="CE2215" s="307" t="n"/>
      <c r="CF2215" s="307" t="n"/>
      <c r="CG2215" s="307" t="n"/>
      <c r="CH2215" s="307" t="n"/>
      <c r="CI2215" s="307" t="n"/>
      <c r="CJ2215" s="307" t="n"/>
      <c r="CK2215" s="307" t="n"/>
      <c r="CL2215" s="307" t="n"/>
      <c r="CM2215" s="307" t="n"/>
      <c r="CN2215" s="307" t="n"/>
      <c r="CO2215" s="307" t="n"/>
      <c r="CP2215" s="307" t="n"/>
      <c r="CQ2215" s="307" t="n"/>
      <c r="CR2215" s="279" t="n"/>
      <c r="CS2215" s="280" t="n"/>
      <c r="CT2215" s="421">
        <f>(IF(OR(MediaScorecard!BG2702="x", MediaScorecard!BH2702="x",MediaScorecard!BI2702="x",MediaScorecard!BJ2702="x",MediaScorecard!BK2702="x"),1, 2))</f>
        <v/>
      </c>
      <c r="CU2215" s="308" t="n"/>
      <c r="CV2215" s="308" t="n"/>
      <c r="CW2215" s="308" t="n"/>
      <c r="CX2215" s="309" t="n"/>
      <c r="CY2215" s="308" t="n"/>
      <c r="CZ2215" s="308" t="n"/>
      <c r="DA2215" s="308" t="n"/>
    </row>
    <row r="2216" ht="21" customHeight="1" s="590">
      <c r="A2216" s="421" t="n"/>
      <c r="B2216" s="270" t="n"/>
      <c r="C2216" s="269" t="n"/>
      <c r="D2216" s="267" t="n"/>
      <c r="E2216" s="267" t="n"/>
      <c r="F2216" s="268" t="n"/>
      <c r="G2216" s="421" t="n"/>
      <c r="H2216" s="269" t="n"/>
      <c r="I2216" s="421" t="n"/>
      <c r="J2216" s="421" t="n"/>
      <c r="K2216" s="421" t="n"/>
      <c r="L2216" s="421" t="n"/>
      <c r="M2216" s="421" t="n"/>
      <c r="N2216" s="421" t="n"/>
      <c r="O2216" s="421" t="n"/>
      <c r="P2216" s="421" t="n"/>
      <c r="Q2216" s="421" t="n"/>
      <c r="R2216" s="270" t="n"/>
      <c r="S2216" s="421" t="n"/>
      <c r="T2216" s="421" t="n"/>
      <c r="U2216" s="421" t="n"/>
      <c r="V2216" s="421" t="n"/>
      <c r="W2216" s="421" t="n"/>
      <c r="X2216" s="421" t="n"/>
      <c r="Y2216" s="421" t="n"/>
      <c r="Z2216" s="421" t="n"/>
      <c r="AA2216" s="421" t="n"/>
      <c r="AB2216" s="421" t="n"/>
      <c r="AC2216" s="421" t="n"/>
      <c r="AD2216" s="421" t="n"/>
      <c r="AE2216" s="421" t="n"/>
      <c r="AF2216" s="421" t="n"/>
      <c r="AG2216" s="421" t="n"/>
      <c r="AH2216" s="421" t="n"/>
      <c r="AI2216" s="421" t="n"/>
      <c r="AJ2216" s="297" t="n"/>
      <c r="AK2216" s="297" t="n"/>
      <c r="AL2216" s="284" t="n"/>
      <c r="AM2216" s="297" t="n"/>
      <c r="AN2216" s="285" t="n"/>
      <c r="AO2216" s="297" t="n"/>
      <c r="AP2216" s="297" t="n"/>
      <c r="AQ2216" s="297" t="n"/>
      <c r="AR2216" s="297" t="n"/>
      <c r="AS2216" s="297" t="n"/>
      <c r="AT2216" s="285" t="n"/>
      <c r="AU2216" s="297" t="n"/>
      <c r="AV2216" s="297" t="n"/>
      <c r="AW2216" s="297" t="n"/>
      <c r="AX2216" s="297" t="n"/>
      <c r="AY2216" s="286" t="n"/>
      <c r="AZ2216" s="286" t="n"/>
      <c r="BA2216" s="287" t="n"/>
      <c r="BB2216" s="286" t="n"/>
      <c r="BC2216" s="286" t="n"/>
      <c r="BD2216" s="286" t="n"/>
      <c r="BE2216" s="286" t="n"/>
      <c r="BF2216" s="286" t="n"/>
      <c r="BG2216" s="286" t="n"/>
      <c r="BH2216" s="297" t="n"/>
      <c r="BI2216" s="297" t="n"/>
      <c r="BJ2216" s="297" t="n"/>
      <c r="BK2216" s="297" t="n"/>
      <c r="BL2216" s="297" t="n"/>
      <c r="BM2216" s="297" t="n"/>
      <c r="BN2216" s="297" t="n"/>
      <c r="BO2216" s="285" t="n"/>
      <c r="BP2216" s="297" t="n"/>
      <c r="BQ2216" s="297" t="n"/>
      <c r="BR2216" s="297" t="n"/>
      <c r="BS2216" s="297" t="n"/>
      <c r="BT2216" s="297" t="n"/>
      <c r="BU2216" s="297" t="n"/>
      <c r="BV2216" s="297" t="n"/>
      <c r="BW2216" s="288" t="n"/>
      <c r="BX2216" s="276">
        <f>SUM(IF(COUNTIF(MediaScorecard!CC2703, "*1.*"), 2, 0), IF(COUNTIF(MediaScorecard!CC2703, "*2.*"), 2, 0), IF(COUNTIF(MediaScorecard!CC2703, "*3.*"), 2, 0), IF(COUNTIF(MediaScorecard!CC2703, "*4.*"), 2, 0), IF(COUNTIF(MediaScorecard!CC2703, "*5.*"), 2, 0), IF(COUNTIF(MediaScorecard!CC2703, "*6.*"), 2, 0))</f>
        <v/>
      </c>
      <c r="BY2216" s="277">
        <f t="array" ref="BY2216">SUM(VALUE(AT2216),VALUE(AU2216),VALUE(AV2216),VALUE(AW2216),VALUE(AX2216),VALUE(AY2216),VALUE(AZ2216),VALUE(BB2216),VALUE(BC2216),VALUE(BD2216),VALUE(BE2216),VALUE(BF2216),VALUE(BG2216),VALUE(BH2216),VALUE(BI2216),VALUE(BJ2216),VALUE(BK2216),VALUE(BL2216),VALUE(BM2216),VALUE(BN2216),VALUE(BO2216),VALUE(BP2216),VALUE(BQ2216),VALUE(BR2216),VALUE(BS2216),VALUE(BT2216),VALUE(BU2216),VALUE(BV2216),VALUE(BW2216))</f>
        <v/>
      </c>
      <c r="BZ2216" s="307" t="n"/>
      <c r="CA2216" s="307" t="n"/>
      <c r="CB2216" s="307" t="n"/>
      <c r="CC2216" s="307" t="n"/>
      <c r="CD2216" s="307" t="n"/>
      <c r="CE2216" s="307" t="n"/>
      <c r="CF2216" s="307" t="n"/>
      <c r="CG2216" s="307" t="n"/>
      <c r="CH2216" s="307" t="n"/>
      <c r="CI2216" s="307" t="n"/>
      <c r="CJ2216" s="307" t="n"/>
      <c r="CK2216" s="307" t="n"/>
      <c r="CL2216" s="307" t="n"/>
      <c r="CM2216" s="307" t="n"/>
      <c r="CN2216" s="307" t="n"/>
      <c r="CO2216" s="307" t="n"/>
      <c r="CP2216" s="307" t="n"/>
      <c r="CQ2216" s="307" t="n"/>
      <c r="CR2216" s="279" t="n"/>
      <c r="CS2216" s="280" t="n"/>
      <c r="CT2216" s="421">
        <f>(IF(OR(MediaScorecard!BG2703="x", MediaScorecard!BH2703="x",MediaScorecard!BI2703="x",MediaScorecard!BJ2703="x",MediaScorecard!BK2703="x"),1, 2))</f>
        <v/>
      </c>
      <c r="CU2216" s="308" t="n"/>
      <c r="CV2216" s="308" t="n"/>
      <c r="CW2216" s="308" t="n"/>
      <c r="CX2216" s="309" t="n"/>
      <c r="CY2216" s="308" t="n"/>
      <c r="CZ2216" s="308" t="n"/>
      <c r="DA2216" s="308" t="n"/>
    </row>
    <row r="2217" ht="21" customHeight="1" s="590">
      <c r="A2217" s="421" t="n"/>
      <c r="B2217" s="270" t="n"/>
      <c r="C2217" s="269" t="n"/>
      <c r="D2217" s="267" t="n"/>
      <c r="E2217" s="267" t="n"/>
      <c r="F2217" s="268" t="n"/>
      <c r="G2217" s="421" t="n"/>
      <c r="H2217" s="269" t="n"/>
      <c r="I2217" s="421" t="n"/>
      <c r="J2217" s="421" t="n"/>
      <c r="K2217" s="421" t="n"/>
      <c r="L2217" s="421" t="n"/>
      <c r="M2217" s="421" t="n"/>
      <c r="N2217" s="421" t="n"/>
      <c r="O2217" s="421" t="n"/>
      <c r="P2217" s="421" t="n"/>
      <c r="Q2217" s="421" t="n"/>
      <c r="R2217" s="270" t="n"/>
      <c r="S2217" s="421" t="n"/>
      <c r="T2217" s="421" t="n"/>
      <c r="U2217" s="421" t="n"/>
      <c r="V2217" s="421" t="n"/>
      <c r="W2217" s="421" t="n"/>
      <c r="X2217" s="421" t="n"/>
      <c r="Y2217" s="421" t="n"/>
      <c r="Z2217" s="421" t="n"/>
      <c r="AA2217" s="421" t="n"/>
      <c r="AB2217" s="421" t="n"/>
      <c r="AC2217" s="421" t="n"/>
      <c r="AD2217" s="421" t="n"/>
      <c r="AE2217" s="421" t="n"/>
      <c r="AF2217" s="421" t="n"/>
      <c r="AG2217" s="421" t="n"/>
      <c r="AH2217" s="421" t="n"/>
      <c r="AI2217" s="421" t="n"/>
      <c r="AJ2217" s="297" t="n"/>
      <c r="AK2217" s="297" t="n"/>
      <c r="AL2217" s="284" t="n"/>
      <c r="AM2217" s="297" t="n"/>
      <c r="AN2217" s="285" t="n"/>
      <c r="AO2217" s="297" t="n"/>
      <c r="AP2217" s="297" t="n"/>
      <c r="AQ2217" s="297" t="n"/>
      <c r="AR2217" s="297" t="n"/>
      <c r="AS2217" s="297" t="n"/>
      <c r="AT2217" s="285" t="n"/>
      <c r="AU2217" s="297" t="n"/>
      <c r="AV2217" s="297" t="n"/>
      <c r="AW2217" s="297" t="n"/>
      <c r="AX2217" s="297" t="n"/>
      <c r="AY2217" s="286" t="n"/>
      <c r="AZ2217" s="286" t="n"/>
      <c r="BA2217" s="287" t="n"/>
      <c r="BB2217" s="286" t="n"/>
      <c r="BC2217" s="286" t="n"/>
      <c r="BD2217" s="286" t="n"/>
      <c r="BE2217" s="286" t="n"/>
      <c r="BF2217" s="286" t="n"/>
      <c r="BG2217" s="286" t="n"/>
      <c r="BH2217" s="297" t="n"/>
      <c r="BI2217" s="297" t="n"/>
      <c r="BJ2217" s="297" t="n"/>
      <c r="BK2217" s="297" t="n"/>
      <c r="BL2217" s="297" t="n"/>
      <c r="BM2217" s="297" t="n"/>
      <c r="BN2217" s="297" t="n"/>
      <c r="BO2217" s="285" t="n"/>
      <c r="BP2217" s="297" t="n"/>
      <c r="BQ2217" s="297" t="n"/>
      <c r="BR2217" s="297" t="n"/>
      <c r="BS2217" s="297" t="n"/>
      <c r="BT2217" s="297" t="n"/>
      <c r="BU2217" s="297" t="n"/>
      <c r="BV2217" s="297" t="n"/>
      <c r="BW2217" s="288" t="n"/>
      <c r="BX2217" s="276">
        <f>SUM(IF(COUNTIF(MediaScorecard!CC2704, "*1.*"), 2, 0), IF(COUNTIF(MediaScorecard!CC2704, "*2.*"), 2, 0), IF(COUNTIF(MediaScorecard!CC2704, "*3.*"), 2, 0), IF(COUNTIF(MediaScorecard!CC2704, "*4.*"), 2, 0), IF(COUNTIF(MediaScorecard!CC2704, "*5.*"), 2, 0), IF(COUNTIF(MediaScorecard!CC2704, "*6.*"), 2, 0))</f>
        <v/>
      </c>
      <c r="BY2217" s="277">
        <f t="array" ref="BY2217">SUM(VALUE(AT2217),VALUE(AU2217),VALUE(AV2217),VALUE(AW2217),VALUE(AX2217),VALUE(AY2217),VALUE(AZ2217),VALUE(BB2217),VALUE(BC2217),VALUE(BD2217),VALUE(BE2217),VALUE(BF2217),VALUE(BG2217),VALUE(BH2217),VALUE(BI2217),VALUE(BJ2217),VALUE(BK2217),VALUE(BL2217),VALUE(BM2217),VALUE(BN2217),VALUE(BO2217),VALUE(BP2217),VALUE(BQ2217),VALUE(BR2217),VALUE(BS2217),VALUE(BT2217),VALUE(BU2217),VALUE(BV2217),VALUE(BW2217))</f>
        <v/>
      </c>
      <c r="BZ2217" s="307" t="n"/>
      <c r="CA2217" s="307" t="n"/>
      <c r="CB2217" s="307" t="n"/>
      <c r="CC2217" s="307" t="n"/>
      <c r="CD2217" s="307" t="n"/>
      <c r="CE2217" s="307" t="n"/>
      <c r="CF2217" s="307" t="n"/>
      <c r="CG2217" s="307" t="n"/>
      <c r="CH2217" s="307" t="n"/>
      <c r="CI2217" s="307" t="n"/>
      <c r="CJ2217" s="307" t="n"/>
      <c r="CK2217" s="307" t="n"/>
      <c r="CL2217" s="307" t="n"/>
      <c r="CM2217" s="307" t="n"/>
      <c r="CN2217" s="307" t="n"/>
      <c r="CO2217" s="307" t="n"/>
      <c r="CP2217" s="307" t="n"/>
      <c r="CQ2217" s="307" t="n"/>
      <c r="CR2217" s="279" t="n"/>
      <c r="CS2217" s="280" t="n"/>
      <c r="CT2217" s="421">
        <f>(IF(OR(MediaScorecard!BG2704="x", MediaScorecard!BH2704="x",MediaScorecard!BI2704="x",MediaScorecard!BJ2704="x",MediaScorecard!BK2704="x"),1, 2))</f>
        <v/>
      </c>
      <c r="CU2217" s="308" t="n"/>
      <c r="CV2217" s="308" t="n"/>
      <c r="CW2217" s="308" t="n"/>
      <c r="CX2217" s="309" t="n"/>
      <c r="CY2217" s="308" t="n"/>
      <c r="CZ2217" s="308" t="n"/>
      <c r="DA2217" s="308" t="n"/>
    </row>
    <row r="2218" ht="21" customHeight="1" s="590">
      <c r="A2218" s="421" t="n"/>
      <c r="B2218" s="270" t="n"/>
      <c r="C2218" s="269" t="n"/>
      <c r="D2218" s="267" t="n"/>
      <c r="E2218" s="267" t="n"/>
      <c r="F2218" s="268" t="n"/>
      <c r="G2218" s="421" t="n"/>
      <c r="H2218" s="269" t="n"/>
      <c r="I2218" s="421" t="n"/>
      <c r="J2218" s="421" t="n"/>
      <c r="K2218" s="421" t="n"/>
      <c r="L2218" s="421" t="n"/>
      <c r="M2218" s="421" t="n"/>
      <c r="N2218" s="421" t="n"/>
      <c r="O2218" s="421" t="n"/>
      <c r="P2218" s="421" t="n"/>
      <c r="Q2218" s="421" t="n"/>
      <c r="R2218" s="270" t="n"/>
      <c r="S2218" s="421" t="n"/>
      <c r="T2218" s="421" t="n"/>
      <c r="U2218" s="421" t="n"/>
      <c r="V2218" s="421" t="n"/>
      <c r="W2218" s="421" t="n"/>
      <c r="X2218" s="421" t="n"/>
      <c r="Y2218" s="421" t="n"/>
      <c r="Z2218" s="421" t="n"/>
      <c r="AA2218" s="421" t="n"/>
      <c r="AB2218" s="421" t="n"/>
      <c r="AC2218" s="421" t="n"/>
      <c r="AD2218" s="421" t="n"/>
      <c r="AE2218" s="421" t="n"/>
      <c r="AF2218" s="421" t="n"/>
      <c r="AG2218" s="421" t="n"/>
      <c r="AH2218" s="421" t="n"/>
      <c r="AI2218" s="421" t="n"/>
      <c r="AJ2218" s="297" t="n"/>
      <c r="AK2218" s="297" t="n"/>
      <c r="AL2218" s="284" t="n"/>
      <c r="AM2218" s="297" t="n"/>
      <c r="AN2218" s="285" t="n"/>
      <c r="AO2218" s="297" t="n"/>
      <c r="AP2218" s="297" t="n"/>
      <c r="AQ2218" s="297" t="n"/>
      <c r="AR2218" s="297" t="n"/>
      <c r="AS2218" s="297" t="n"/>
      <c r="AT2218" s="285" t="n"/>
      <c r="AU2218" s="297" t="n"/>
      <c r="AV2218" s="297" t="n"/>
      <c r="AW2218" s="297" t="n"/>
      <c r="AX2218" s="297" t="n"/>
      <c r="AY2218" s="286" t="n"/>
      <c r="AZ2218" s="286" t="n"/>
      <c r="BA2218" s="287" t="n"/>
      <c r="BB2218" s="286" t="n"/>
      <c r="BC2218" s="286" t="n"/>
      <c r="BD2218" s="286" t="n"/>
      <c r="BE2218" s="286" t="n"/>
      <c r="BF2218" s="286" t="n"/>
      <c r="BG2218" s="286" t="n"/>
      <c r="BH2218" s="297" t="n"/>
      <c r="BI2218" s="297" t="n"/>
      <c r="BJ2218" s="297" t="n"/>
      <c r="BK2218" s="297" t="n"/>
      <c r="BL2218" s="297" t="n"/>
      <c r="BM2218" s="297" t="n"/>
      <c r="BN2218" s="297" t="n"/>
      <c r="BO2218" s="285" t="n"/>
      <c r="BP2218" s="297" t="n"/>
      <c r="BQ2218" s="297" t="n"/>
      <c r="BR2218" s="297" t="n"/>
      <c r="BS2218" s="297" t="n"/>
      <c r="BT2218" s="297" t="n"/>
      <c r="BU2218" s="297" t="n"/>
      <c r="BV2218" s="297" t="n"/>
      <c r="BW2218" s="288" t="n"/>
      <c r="BX2218" s="276">
        <f>SUM(IF(COUNTIF(MediaScorecard!CC2705, "*1.*"), 2, 0), IF(COUNTIF(MediaScorecard!CC2705, "*2.*"), 2, 0), IF(COUNTIF(MediaScorecard!CC2705, "*3.*"), 2, 0), IF(COUNTIF(MediaScorecard!CC2705, "*4.*"), 2, 0), IF(COUNTIF(MediaScorecard!CC2705, "*5.*"), 2, 0), IF(COUNTIF(MediaScorecard!CC2705, "*6.*"), 2, 0))</f>
        <v/>
      </c>
      <c r="BY2218" s="277">
        <f t="array" ref="BY2218">SUM(VALUE(AT2218),VALUE(AU2218),VALUE(AV2218),VALUE(AW2218),VALUE(AX2218),VALUE(AY2218),VALUE(AZ2218),VALUE(BB2218),VALUE(BC2218),VALUE(BD2218),VALUE(BE2218),VALUE(BF2218),VALUE(BG2218),VALUE(BH2218),VALUE(BI2218),VALUE(BJ2218),VALUE(BK2218),VALUE(BL2218),VALUE(BM2218),VALUE(BN2218),VALUE(BO2218),VALUE(BP2218),VALUE(BQ2218),VALUE(BR2218),VALUE(BS2218),VALUE(BT2218),VALUE(BU2218),VALUE(BV2218),VALUE(BW2218))</f>
        <v/>
      </c>
      <c r="BZ2218" s="307" t="n"/>
      <c r="CA2218" s="307" t="n"/>
      <c r="CB2218" s="307" t="n"/>
      <c r="CC2218" s="307" t="n"/>
      <c r="CD2218" s="307" t="n"/>
      <c r="CE2218" s="307" t="n"/>
      <c r="CF2218" s="307" t="n"/>
      <c r="CG2218" s="307" t="n"/>
      <c r="CH2218" s="307" t="n"/>
      <c r="CI2218" s="307" t="n"/>
      <c r="CJ2218" s="307" t="n"/>
      <c r="CK2218" s="307" t="n"/>
      <c r="CL2218" s="307" t="n"/>
      <c r="CM2218" s="307" t="n"/>
      <c r="CN2218" s="307" t="n"/>
      <c r="CO2218" s="307" t="n"/>
      <c r="CP2218" s="307" t="n"/>
      <c r="CQ2218" s="307" t="n"/>
      <c r="CR2218" s="279" t="n"/>
      <c r="CS2218" s="280" t="n"/>
      <c r="CT2218" s="421">
        <f>(IF(OR(MediaScorecard!BG2705="x", MediaScorecard!BH2705="x",MediaScorecard!BI2705="x",MediaScorecard!BJ2705="x",MediaScorecard!BK2705="x"),1, 2))</f>
        <v/>
      </c>
      <c r="CU2218" s="308" t="n"/>
      <c r="CV2218" s="308" t="n"/>
      <c r="CW2218" s="308" t="n"/>
      <c r="CX2218" s="309" t="n"/>
      <c r="CY2218" s="308" t="n"/>
      <c r="CZ2218" s="308" t="n"/>
      <c r="DA2218" s="308" t="n"/>
    </row>
    <row r="2219" ht="21" customHeight="1" s="590">
      <c r="A2219" s="421" t="n"/>
      <c r="B2219" s="270" t="n"/>
      <c r="C2219" s="269" t="n"/>
      <c r="D2219" s="267" t="n"/>
      <c r="E2219" s="267" t="n"/>
      <c r="F2219" s="268" t="n"/>
      <c r="G2219" s="421" t="n"/>
      <c r="H2219" s="269" t="n"/>
      <c r="I2219" s="421" t="n"/>
      <c r="J2219" s="421" t="n"/>
      <c r="K2219" s="421" t="n"/>
      <c r="L2219" s="421" t="n"/>
      <c r="M2219" s="421" t="n"/>
      <c r="N2219" s="421" t="n"/>
      <c r="O2219" s="421" t="n"/>
      <c r="P2219" s="421" t="n"/>
      <c r="Q2219" s="421" t="n"/>
      <c r="R2219" s="270" t="n"/>
      <c r="S2219" s="421" t="n"/>
      <c r="T2219" s="421" t="n"/>
      <c r="U2219" s="421" t="n"/>
      <c r="V2219" s="421" t="n"/>
      <c r="W2219" s="421" t="n"/>
      <c r="X2219" s="421" t="n"/>
      <c r="Y2219" s="421" t="n"/>
      <c r="Z2219" s="421" t="n"/>
      <c r="AA2219" s="421" t="n"/>
      <c r="AB2219" s="421" t="n"/>
      <c r="AC2219" s="421" t="n"/>
      <c r="AD2219" s="421" t="n"/>
      <c r="AE2219" s="421" t="n"/>
      <c r="AF2219" s="421" t="n"/>
      <c r="AG2219" s="421" t="n"/>
      <c r="AH2219" s="421" t="n"/>
      <c r="AI2219" s="421" t="n"/>
      <c r="AJ2219" s="297" t="n"/>
      <c r="AK2219" s="297" t="n"/>
      <c r="AL2219" s="284" t="n"/>
      <c r="AM2219" s="297" t="n"/>
      <c r="AN2219" s="285" t="n"/>
      <c r="AO2219" s="297" t="n"/>
      <c r="AP2219" s="297" t="n"/>
      <c r="AQ2219" s="297" t="n"/>
      <c r="AR2219" s="297" t="n"/>
      <c r="AS2219" s="297" t="n"/>
      <c r="AT2219" s="285" t="n"/>
      <c r="AU2219" s="297" t="n"/>
      <c r="AV2219" s="297" t="n"/>
      <c r="AW2219" s="297" t="n"/>
      <c r="AX2219" s="297" t="n"/>
      <c r="AY2219" s="286" t="n"/>
      <c r="AZ2219" s="286" t="n"/>
      <c r="BA2219" s="287" t="n"/>
      <c r="BB2219" s="286" t="n"/>
      <c r="BC2219" s="286" t="n"/>
      <c r="BD2219" s="286" t="n"/>
      <c r="BE2219" s="286" t="n"/>
      <c r="BF2219" s="286" t="n"/>
      <c r="BG2219" s="286" t="n"/>
      <c r="BH2219" s="297" t="n"/>
      <c r="BI2219" s="297" t="n"/>
      <c r="BJ2219" s="297" t="n"/>
      <c r="BK2219" s="297" t="n"/>
      <c r="BL2219" s="297" t="n"/>
      <c r="BM2219" s="297" t="n"/>
      <c r="BN2219" s="297" t="n"/>
      <c r="BO2219" s="285" t="n"/>
      <c r="BP2219" s="297" t="n"/>
      <c r="BQ2219" s="297" t="n"/>
      <c r="BR2219" s="297" t="n"/>
      <c r="BS2219" s="297" t="n"/>
      <c r="BT2219" s="297" t="n"/>
      <c r="BU2219" s="297" t="n"/>
      <c r="BV2219" s="297" t="n"/>
      <c r="BW2219" s="288" t="n"/>
      <c r="BX2219" s="276">
        <f>SUM(IF(COUNTIF(MediaScorecard!CC2706, "*1.*"), 2, 0), IF(COUNTIF(MediaScorecard!CC2706, "*2.*"), 2, 0), IF(COUNTIF(MediaScorecard!CC2706, "*3.*"), 2, 0), IF(COUNTIF(MediaScorecard!CC2706, "*4.*"), 2, 0), IF(COUNTIF(MediaScorecard!CC2706, "*5.*"), 2, 0), IF(COUNTIF(MediaScorecard!CC2706, "*6.*"), 2, 0))</f>
        <v/>
      </c>
      <c r="BY2219" s="277">
        <f t="array" ref="BY2219">SUM(VALUE(AT2219),VALUE(AU2219),VALUE(AV2219),VALUE(AW2219),VALUE(AX2219),VALUE(AY2219),VALUE(AZ2219),VALUE(BB2219),VALUE(BC2219),VALUE(BD2219),VALUE(BE2219),VALUE(BF2219),VALUE(BG2219),VALUE(BH2219),VALUE(BI2219),VALUE(BJ2219),VALUE(BK2219),VALUE(BL2219),VALUE(BM2219),VALUE(BN2219),VALUE(BO2219),VALUE(BP2219),VALUE(BQ2219),VALUE(BR2219),VALUE(BS2219),VALUE(BT2219),VALUE(BU2219),VALUE(BV2219),VALUE(BW2219))</f>
        <v/>
      </c>
      <c r="BZ2219" s="307" t="n"/>
      <c r="CA2219" s="307" t="n"/>
      <c r="CB2219" s="307" t="n"/>
      <c r="CC2219" s="307" t="n"/>
      <c r="CD2219" s="307" t="n"/>
      <c r="CE2219" s="307" t="n"/>
      <c r="CF2219" s="307" t="n"/>
      <c r="CG2219" s="307" t="n"/>
      <c r="CH2219" s="307" t="n"/>
      <c r="CI2219" s="307" t="n"/>
      <c r="CJ2219" s="307" t="n"/>
      <c r="CK2219" s="307" t="n"/>
      <c r="CL2219" s="307" t="n"/>
      <c r="CM2219" s="307" t="n"/>
      <c r="CN2219" s="307" t="n"/>
      <c r="CO2219" s="307" t="n"/>
      <c r="CP2219" s="307" t="n"/>
      <c r="CQ2219" s="307" t="n"/>
      <c r="CR2219" s="279" t="n"/>
      <c r="CS2219" s="280" t="n"/>
      <c r="CT2219" s="421">
        <f>(IF(OR(MediaScorecard!BG2706="x", MediaScorecard!BH2706="x",MediaScorecard!BI2706="x",MediaScorecard!BJ2706="x",MediaScorecard!BK2706="x"),1, 2))</f>
        <v/>
      </c>
      <c r="CU2219" s="308" t="n"/>
      <c r="CV2219" s="308" t="n"/>
      <c r="CW2219" s="308" t="n"/>
      <c r="CX2219" s="309" t="n"/>
      <c r="CY2219" s="308" t="n"/>
      <c r="CZ2219" s="308" t="n"/>
      <c r="DA2219" s="308" t="n"/>
    </row>
    <row r="2220" ht="21" customHeight="1" s="590">
      <c r="A2220" s="421" t="n"/>
      <c r="B2220" s="270" t="n"/>
      <c r="C2220" s="269" t="n"/>
      <c r="D2220" s="267" t="n"/>
      <c r="E2220" s="267" t="n"/>
      <c r="F2220" s="268" t="n"/>
      <c r="G2220" s="421" t="n"/>
      <c r="H2220" s="269" t="n"/>
      <c r="I2220" s="421" t="n"/>
      <c r="J2220" s="421" t="n"/>
      <c r="K2220" s="421" t="n"/>
      <c r="L2220" s="421" t="n"/>
      <c r="M2220" s="421" t="n"/>
      <c r="N2220" s="421" t="n"/>
      <c r="O2220" s="421" t="n"/>
      <c r="P2220" s="421" t="n"/>
      <c r="Q2220" s="421" t="n"/>
      <c r="R2220" s="270" t="n"/>
      <c r="S2220" s="421" t="n"/>
      <c r="T2220" s="421" t="n"/>
      <c r="U2220" s="421" t="n"/>
      <c r="V2220" s="421" t="n"/>
      <c r="W2220" s="421" t="n"/>
      <c r="X2220" s="421" t="n"/>
      <c r="Y2220" s="421" t="n"/>
      <c r="Z2220" s="421" t="n"/>
      <c r="AA2220" s="421" t="n"/>
      <c r="AB2220" s="421" t="n"/>
      <c r="AC2220" s="421" t="n"/>
      <c r="AD2220" s="421" t="n"/>
      <c r="AE2220" s="421" t="n"/>
      <c r="AF2220" s="421" t="n"/>
      <c r="AG2220" s="421" t="n"/>
      <c r="AH2220" s="421" t="n"/>
      <c r="AI2220" s="421" t="n"/>
      <c r="AJ2220" s="297" t="n"/>
      <c r="AK2220" s="297" t="n"/>
      <c r="AL2220" s="284" t="n"/>
      <c r="AM2220" s="297" t="n"/>
      <c r="AN2220" s="285" t="n"/>
      <c r="AO2220" s="297" t="n"/>
      <c r="AP2220" s="297" t="n"/>
      <c r="AQ2220" s="297" t="n"/>
      <c r="AR2220" s="297" t="n"/>
      <c r="AS2220" s="297" t="n"/>
      <c r="AT2220" s="285" t="n"/>
      <c r="AU2220" s="297" t="n"/>
      <c r="AV2220" s="297" t="n"/>
      <c r="AW2220" s="297" t="n"/>
      <c r="AX2220" s="297" t="n"/>
      <c r="AY2220" s="286" t="n"/>
      <c r="AZ2220" s="286" t="n"/>
      <c r="BA2220" s="287" t="n"/>
      <c r="BB2220" s="286" t="n"/>
      <c r="BC2220" s="286" t="n"/>
      <c r="BD2220" s="286" t="n"/>
      <c r="BE2220" s="286" t="n"/>
      <c r="BF2220" s="286" t="n"/>
      <c r="BG2220" s="286" t="n"/>
      <c r="BH2220" s="297" t="n"/>
      <c r="BI2220" s="297" t="n"/>
      <c r="BJ2220" s="297" t="n"/>
      <c r="BK2220" s="297" t="n"/>
      <c r="BL2220" s="297" t="n"/>
      <c r="BM2220" s="297" t="n"/>
      <c r="BN2220" s="297" t="n"/>
      <c r="BO2220" s="285" t="n"/>
      <c r="BP2220" s="297" t="n"/>
      <c r="BQ2220" s="297" t="n"/>
      <c r="BR2220" s="297" t="n"/>
      <c r="BS2220" s="297" t="n"/>
      <c r="BT2220" s="297" t="n"/>
      <c r="BU2220" s="297" t="n"/>
      <c r="BV2220" s="297" t="n"/>
      <c r="BW2220" s="288" t="n"/>
      <c r="BX2220" s="276">
        <f>SUM(IF(COUNTIF(MediaScorecard!CC2707, "*1.*"), 2, 0), IF(COUNTIF(MediaScorecard!CC2707, "*2.*"), 2, 0), IF(COUNTIF(MediaScorecard!CC2707, "*3.*"), 2, 0), IF(COUNTIF(MediaScorecard!CC2707, "*4.*"), 2, 0), IF(COUNTIF(MediaScorecard!CC2707, "*5.*"), 2, 0), IF(COUNTIF(MediaScorecard!CC2707, "*6.*"), 2, 0))</f>
        <v/>
      </c>
      <c r="BY2220" s="277">
        <f t="array" ref="BY2220">SUM(VALUE(AT2220),VALUE(AU2220),VALUE(AV2220),VALUE(AW2220),VALUE(AX2220),VALUE(AY2220),VALUE(AZ2220),VALUE(BB2220),VALUE(BC2220),VALUE(BD2220),VALUE(BE2220),VALUE(BF2220),VALUE(BG2220),VALUE(BH2220),VALUE(BI2220),VALUE(BJ2220),VALUE(BK2220),VALUE(BL2220),VALUE(BM2220),VALUE(BN2220),VALUE(BO2220),VALUE(BP2220),VALUE(BQ2220),VALUE(BR2220),VALUE(BS2220),VALUE(BT2220),VALUE(BU2220),VALUE(BV2220),VALUE(BW2220))</f>
        <v/>
      </c>
      <c r="BZ2220" s="307" t="n"/>
      <c r="CA2220" s="307" t="n"/>
      <c r="CB2220" s="307" t="n"/>
      <c r="CC2220" s="307" t="n"/>
      <c r="CD2220" s="307" t="n"/>
      <c r="CE2220" s="307" t="n"/>
      <c r="CF2220" s="307" t="n"/>
      <c r="CG2220" s="307" t="n"/>
      <c r="CH2220" s="307" t="n"/>
      <c r="CI2220" s="307" t="n"/>
      <c r="CJ2220" s="307" t="n"/>
      <c r="CK2220" s="307" t="n"/>
      <c r="CL2220" s="307" t="n"/>
      <c r="CM2220" s="307" t="n"/>
      <c r="CN2220" s="307" t="n"/>
      <c r="CO2220" s="307" t="n"/>
      <c r="CP2220" s="307" t="n"/>
      <c r="CQ2220" s="307" t="n"/>
      <c r="CR2220" s="279" t="n"/>
      <c r="CS2220" s="280" t="n"/>
      <c r="CT2220" s="421">
        <f>(IF(OR(MediaScorecard!BG2707="x", MediaScorecard!BH2707="x",MediaScorecard!BI2707="x",MediaScorecard!BJ2707="x",MediaScorecard!BK2707="x"),1, 2))</f>
        <v/>
      </c>
      <c r="CU2220" s="308" t="n"/>
      <c r="CV2220" s="308" t="n"/>
      <c r="CW2220" s="308" t="n"/>
      <c r="CX2220" s="309" t="n"/>
      <c r="CY2220" s="308" t="n"/>
      <c r="CZ2220" s="308" t="n"/>
      <c r="DA2220" s="308" t="n"/>
    </row>
    <row r="2221" ht="21" customHeight="1" s="590">
      <c r="A2221" s="421" t="n"/>
      <c r="B2221" s="270" t="n"/>
      <c r="C2221" s="269" t="n"/>
      <c r="D2221" s="267" t="n"/>
      <c r="E2221" s="267" t="n"/>
      <c r="F2221" s="268" t="n"/>
      <c r="G2221" s="421" t="n"/>
      <c r="H2221" s="269" t="n"/>
      <c r="I2221" s="421" t="n"/>
      <c r="J2221" s="421" t="n"/>
      <c r="K2221" s="421" t="n"/>
      <c r="L2221" s="421" t="n"/>
      <c r="M2221" s="421" t="n"/>
      <c r="N2221" s="421" t="n"/>
      <c r="O2221" s="421" t="n"/>
      <c r="P2221" s="421" t="n"/>
      <c r="Q2221" s="421" t="n"/>
      <c r="R2221" s="270" t="n"/>
      <c r="S2221" s="421" t="n"/>
      <c r="T2221" s="421" t="n"/>
      <c r="U2221" s="421" t="n"/>
      <c r="V2221" s="421" t="n"/>
      <c r="W2221" s="421" t="n"/>
      <c r="X2221" s="421" t="n"/>
      <c r="Y2221" s="421" t="n"/>
      <c r="Z2221" s="421" t="n"/>
      <c r="AA2221" s="421" t="n"/>
      <c r="AB2221" s="421" t="n"/>
      <c r="AC2221" s="421" t="n"/>
      <c r="AD2221" s="421" t="n"/>
      <c r="AE2221" s="421" t="n"/>
      <c r="AF2221" s="421" t="n"/>
      <c r="AG2221" s="421" t="n"/>
      <c r="AH2221" s="421" t="n"/>
      <c r="AI2221" s="421" t="n"/>
      <c r="AJ2221" s="297" t="n"/>
      <c r="AK2221" s="297" t="n"/>
      <c r="AL2221" s="284" t="n"/>
      <c r="AM2221" s="297" t="n"/>
      <c r="AN2221" s="285" t="n"/>
      <c r="AO2221" s="297" t="n"/>
      <c r="AP2221" s="297" t="n"/>
      <c r="AQ2221" s="297" t="n"/>
      <c r="AR2221" s="297" t="n"/>
      <c r="AS2221" s="297" t="n"/>
      <c r="AT2221" s="285" t="n"/>
      <c r="AU2221" s="297" t="n"/>
      <c r="AV2221" s="297" t="n"/>
      <c r="AW2221" s="297" t="n"/>
      <c r="AX2221" s="297" t="n"/>
      <c r="AY2221" s="286" t="n"/>
      <c r="AZ2221" s="286" t="n"/>
      <c r="BA2221" s="287" t="n"/>
      <c r="BB2221" s="286" t="n"/>
      <c r="BC2221" s="286" t="n"/>
      <c r="BD2221" s="286" t="n"/>
      <c r="BE2221" s="286" t="n"/>
      <c r="BF2221" s="286" t="n"/>
      <c r="BG2221" s="286" t="n"/>
      <c r="BH2221" s="297" t="n"/>
      <c r="BI2221" s="297" t="n"/>
      <c r="BJ2221" s="297" t="n"/>
      <c r="BK2221" s="297" t="n"/>
      <c r="BL2221" s="297" t="n"/>
      <c r="BM2221" s="297" t="n"/>
      <c r="BN2221" s="297" t="n"/>
      <c r="BO2221" s="285" t="n"/>
      <c r="BP2221" s="297" t="n"/>
      <c r="BQ2221" s="297" t="n"/>
      <c r="BR2221" s="297" t="n"/>
      <c r="BS2221" s="297" t="n"/>
      <c r="BT2221" s="297" t="n"/>
      <c r="BU2221" s="297" t="n"/>
      <c r="BV2221" s="297" t="n"/>
      <c r="BW2221" s="288" t="n"/>
      <c r="BX2221" s="276">
        <f>SUM(IF(COUNTIF(MediaScorecard!CC2708, "*1.*"), 2, 0), IF(COUNTIF(MediaScorecard!CC2708, "*2.*"), 2, 0), IF(COUNTIF(MediaScorecard!CC2708, "*3.*"), 2, 0), IF(COUNTIF(MediaScorecard!CC2708, "*4.*"), 2, 0), IF(COUNTIF(MediaScorecard!CC2708, "*5.*"), 2, 0), IF(COUNTIF(MediaScorecard!CC2708, "*6.*"), 2, 0))</f>
        <v/>
      </c>
      <c r="BY2221" s="277">
        <f t="array" ref="BY2221">SUM(VALUE(AT2221),VALUE(AU2221),VALUE(AV2221),VALUE(AW2221),VALUE(AX2221),VALUE(AY2221),VALUE(AZ2221),VALUE(BB2221),VALUE(BC2221),VALUE(BD2221),VALUE(BE2221),VALUE(BF2221),VALUE(BG2221),VALUE(BH2221),VALUE(BI2221),VALUE(BJ2221),VALUE(BK2221),VALUE(BL2221),VALUE(BM2221),VALUE(BN2221),VALUE(BO2221),VALUE(BP2221),VALUE(BQ2221),VALUE(BR2221),VALUE(BS2221),VALUE(BT2221),VALUE(BU2221),VALUE(BV2221),VALUE(BW2221))</f>
        <v/>
      </c>
      <c r="BZ2221" s="307" t="n"/>
      <c r="CA2221" s="307" t="n"/>
      <c r="CB2221" s="307" t="n"/>
      <c r="CC2221" s="307" t="n"/>
      <c r="CD2221" s="307" t="n"/>
      <c r="CE2221" s="307" t="n"/>
      <c r="CF2221" s="307" t="n"/>
      <c r="CG2221" s="307" t="n"/>
      <c r="CH2221" s="307" t="n"/>
      <c r="CI2221" s="307" t="n"/>
      <c r="CJ2221" s="307" t="n"/>
      <c r="CK2221" s="307" t="n"/>
      <c r="CL2221" s="307" t="n"/>
      <c r="CM2221" s="307" t="n"/>
      <c r="CN2221" s="307" t="n"/>
      <c r="CO2221" s="307" t="n"/>
      <c r="CP2221" s="307" t="n"/>
      <c r="CQ2221" s="307" t="n"/>
      <c r="CR2221" s="279" t="n"/>
      <c r="CS2221" s="280" t="n"/>
      <c r="CT2221" s="421">
        <f>(IF(OR(MediaScorecard!BG2708="x", MediaScorecard!BH2708="x",MediaScorecard!BI2708="x",MediaScorecard!BJ2708="x",MediaScorecard!BK2708="x"),1, 2))</f>
        <v/>
      </c>
      <c r="CU2221" s="308" t="n"/>
      <c r="CV2221" s="308" t="n"/>
      <c r="CW2221" s="308" t="n"/>
      <c r="CX2221" s="309" t="n"/>
      <c r="CY2221" s="308" t="n"/>
      <c r="CZ2221" s="308" t="n"/>
      <c r="DA2221" s="308" t="n"/>
    </row>
    <row r="2222" ht="21" customHeight="1" s="590">
      <c r="A2222" s="421" t="n"/>
      <c r="B2222" s="270" t="n"/>
      <c r="C2222" s="269" t="n"/>
      <c r="D2222" s="267" t="n"/>
      <c r="E2222" s="267" t="n"/>
      <c r="F2222" s="268" t="n"/>
      <c r="G2222" s="421" t="n"/>
      <c r="H2222" s="269" t="n"/>
      <c r="I2222" s="421" t="n"/>
      <c r="J2222" s="421" t="n"/>
      <c r="K2222" s="421" t="n"/>
      <c r="L2222" s="421" t="n"/>
      <c r="M2222" s="421" t="n"/>
      <c r="N2222" s="421" t="n"/>
      <c r="O2222" s="421" t="n"/>
      <c r="P2222" s="421" t="n"/>
      <c r="Q2222" s="421" t="n"/>
      <c r="R2222" s="270" t="n"/>
      <c r="S2222" s="421" t="n"/>
      <c r="T2222" s="421" t="n"/>
      <c r="U2222" s="421" t="n"/>
      <c r="V2222" s="421" t="n"/>
      <c r="W2222" s="421" t="n"/>
      <c r="X2222" s="421" t="n"/>
      <c r="Y2222" s="421" t="n"/>
      <c r="Z2222" s="421" t="n"/>
      <c r="AA2222" s="421" t="n"/>
      <c r="AB2222" s="421" t="n"/>
      <c r="AC2222" s="421" t="n"/>
      <c r="AD2222" s="421" t="n"/>
      <c r="AE2222" s="421" t="n"/>
      <c r="AF2222" s="421" t="n"/>
      <c r="AG2222" s="421" t="n"/>
      <c r="AH2222" s="421" t="n"/>
      <c r="AI2222" s="421" t="n"/>
      <c r="AJ2222" s="297" t="n"/>
      <c r="AK2222" s="297" t="n"/>
      <c r="AL2222" s="284" t="n"/>
      <c r="AM2222" s="297" t="n"/>
      <c r="AN2222" s="285" t="n"/>
      <c r="AO2222" s="297" t="n"/>
      <c r="AP2222" s="297" t="n"/>
      <c r="AQ2222" s="297" t="n"/>
      <c r="AR2222" s="297" t="n"/>
      <c r="AS2222" s="297" t="n"/>
      <c r="AT2222" s="285" t="n"/>
      <c r="AU2222" s="297" t="n"/>
      <c r="AV2222" s="297" t="n"/>
      <c r="AW2222" s="297" t="n"/>
      <c r="AX2222" s="297" t="n"/>
      <c r="AY2222" s="286" t="n"/>
      <c r="AZ2222" s="286" t="n"/>
      <c r="BA2222" s="287" t="n"/>
      <c r="BB2222" s="286" t="n"/>
      <c r="BC2222" s="286" t="n"/>
      <c r="BD2222" s="286" t="n"/>
      <c r="BE2222" s="286" t="n"/>
      <c r="BF2222" s="286" t="n"/>
      <c r="BG2222" s="286" t="n"/>
      <c r="BH2222" s="297" t="n"/>
      <c r="BI2222" s="297" t="n"/>
      <c r="BJ2222" s="297" t="n"/>
      <c r="BK2222" s="297" t="n"/>
      <c r="BL2222" s="297" t="n"/>
      <c r="BM2222" s="297" t="n"/>
      <c r="BN2222" s="297" t="n"/>
      <c r="BO2222" s="285" t="n"/>
      <c r="BP2222" s="297" t="n"/>
      <c r="BQ2222" s="297" t="n"/>
      <c r="BR2222" s="297" t="n"/>
      <c r="BS2222" s="297" t="n"/>
      <c r="BT2222" s="297" t="n"/>
      <c r="BU2222" s="297" t="n"/>
      <c r="BV2222" s="297" t="n"/>
      <c r="BW2222" s="288" t="n"/>
      <c r="BX2222" s="276">
        <f>SUM(IF(COUNTIF(MediaScorecard!CC2709, "*1.*"), 2, 0), IF(COUNTIF(MediaScorecard!CC2709, "*2.*"), 2, 0), IF(COUNTIF(MediaScorecard!CC2709, "*3.*"), 2, 0), IF(COUNTIF(MediaScorecard!CC2709, "*4.*"), 2, 0), IF(COUNTIF(MediaScorecard!CC2709, "*5.*"), 2, 0), IF(COUNTIF(MediaScorecard!CC2709, "*6.*"), 2, 0))</f>
        <v/>
      </c>
      <c r="BY2222" s="277">
        <f t="array" ref="BY2222">SUM(VALUE(AT2222),VALUE(AU2222),VALUE(AV2222),VALUE(AW2222),VALUE(AX2222),VALUE(AY2222),VALUE(AZ2222),VALUE(BB2222),VALUE(BC2222),VALUE(BD2222),VALUE(BE2222),VALUE(BF2222),VALUE(BG2222),VALUE(BH2222),VALUE(BI2222),VALUE(BJ2222),VALUE(BK2222),VALUE(BL2222),VALUE(BM2222),VALUE(BN2222),VALUE(BO2222),VALUE(BP2222),VALUE(BQ2222),VALUE(BR2222),VALUE(BS2222),VALUE(BT2222),VALUE(BU2222),VALUE(BV2222),VALUE(BW2222))</f>
        <v/>
      </c>
      <c r="BZ2222" s="307" t="n"/>
      <c r="CA2222" s="307" t="n"/>
      <c r="CB2222" s="307" t="n"/>
      <c r="CC2222" s="307" t="n"/>
      <c r="CD2222" s="307" t="n"/>
      <c r="CE2222" s="307" t="n"/>
      <c r="CF2222" s="307" t="n"/>
      <c r="CG2222" s="307" t="n"/>
      <c r="CH2222" s="307" t="n"/>
      <c r="CI2222" s="307" t="n"/>
      <c r="CJ2222" s="307" t="n"/>
      <c r="CK2222" s="307" t="n"/>
      <c r="CL2222" s="307" t="n"/>
      <c r="CM2222" s="307" t="n"/>
      <c r="CN2222" s="307" t="n"/>
      <c r="CO2222" s="307" t="n"/>
      <c r="CP2222" s="307" t="n"/>
      <c r="CQ2222" s="307" t="n"/>
      <c r="CR2222" s="279" t="n"/>
      <c r="CS2222" s="280" t="n"/>
      <c r="CT2222" s="421">
        <f>(IF(OR(MediaScorecard!BG2709="x", MediaScorecard!BH2709="x",MediaScorecard!BI2709="x",MediaScorecard!BJ2709="x",MediaScorecard!BK2709="x"),1, 2))</f>
        <v/>
      </c>
      <c r="CU2222" s="308" t="n"/>
      <c r="CV2222" s="308" t="n"/>
      <c r="CW2222" s="308" t="n"/>
      <c r="CX2222" s="309" t="n"/>
      <c r="CY2222" s="308" t="n"/>
      <c r="CZ2222" s="308" t="n"/>
      <c r="DA2222" s="308" t="n"/>
    </row>
    <row r="2223" ht="21" customHeight="1" s="590">
      <c r="A2223" s="421" t="n"/>
      <c r="B2223" s="270" t="n"/>
      <c r="C2223" s="269" t="n"/>
      <c r="D2223" s="267" t="n"/>
      <c r="E2223" s="267" t="n"/>
      <c r="F2223" s="268" t="n"/>
      <c r="G2223" s="421" t="n"/>
      <c r="H2223" s="269" t="n"/>
      <c r="I2223" s="421" t="n"/>
      <c r="J2223" s="421" t="n"/>
      <c r="K2223" s="421" t="n"/>
      <c r="L2223" s="421" t="n"/>
      <c r="M2223" s="421" t="n"/>
      <c r="N2223" s="421" t="n"/>
      <c r="O2223" s="421" t="n"/>
      <c r="P2223" s="421" t="n"/>
      <c r="Q2223" s="421" t="n"/>
      <c r="R2223" s="270" t="n"/>
      <c r="S2223" s="421" t="n"/>
      <c r="T2223" s="421" t="n"/>
      <c r="U2223" s="421" t="n"/>
      <c r="V2223" s="421" t="n"/>
      <c r="W2223" s="421" t="n"/>
      <c r="X2223" s="421" t="n"/>
      <c r="Y2223" s="421" t="n"/>
      <c r="Z2223" s="421" t="n"/>
      <c r="AA2223" s="421" t="n"/>
      <c r="AB2223" s="421" t="n"/>
      <c r="AC2223" s="421" t="n"/>
      <c r="AD2223" s="421" t="n"/>
      <c r="AE2223" s="421" t="n"/>
      <c r="AF2223" s="421" t="n"/>
      <c r="AG2223" s="421" t="n"/>
      <c r="AH2223" s="421" t="n"/>
      <c r="AI2223" s="421" t="n"/>
      <c r="AJ2223" s="297" t="n"/>
      <c r="AK2223" s="297" t="n"/>
      <c r="AL2223" s="284" t="n"/>
      <c r="AM2223" s="297" t="n"/>
      <c r="AN2223" s="285" t="n"/>
      <c r="AO2223" s="297" t="n"/>
      <c r="AP2223" s="297" t="n"/>
      <c r="AQ2223" s="297" t="n"/>
      <c r="AR2223" s="297" t="n"/>
      <c r="AS2223" s="297" t="n"/>
      <c r="AT2223" s="285" t="n"/>
      <c r="AU2223" s="297" t="n"/>
      <c r="AV2223" s="297" t="n"/>
      <c r="AW2223" s="297" t="n"/>
      <c r="AX2223" s="297" t="n"/>
      <c r="AY2223" s="286" t="n"/>
      <c r="AZ2223" s="286" t="n"/>
      <c r="BA2223" s="287" t="n"/>
      <c r="BB2223" s="286" t="n"/>
      <c r="BC2223" s="286" t="n"/>
      <c r="BD2223" s="286" t="n"/>
      <c r="BE2223" s="286" t="n"/>
      <c r="BF2223" s="286" t="n"/>
      <c r="BG2223" s="286" t="n"/>
      <c r="BH2223" s="297" t="n"/>
      <c r="BI2223" s="297" t="n"/>
      <c r="BJ2223" s="297" t="n"/>
      <c r="BK2223" s="297" t="n"/>
      <c r="BL2223" s="297" t="n"/>
      <c r="BM2223" s="297" t="n"/>
      <c r="BN2223" s="297" t="n"/>
      <c r="BO2223" s="285" t="n"/>
      <c r="BP2223" s="297" t="n"/>
      <c r="BQ2223" s="297" t="n"/>
      <c r="BR2223" s="297" t="n"/>
      <c r="BS2223" s="297" t="n"/>
      <c r="BT2223" s="297" t="n"/>
      <c r="BU2223" s="297" t="n"/>
      <c r="BV2223" s="297" t="n"/>
      <c r="BW2223" s="288" t="n"/>
      <c r="BX2223" s="276">
        <f>SUM(IF(COUNTIF(MediaScorecard!CC2710, "*1.*"), 2, 0), IF(COUNTIF(MediaScorecard!CC2710, "*2.*"), 2, 0), IF(COUNTIF(MediaScorecard!CC2710, "*3.*"), 2, 0), IF(COUNTIF(MediaScorecard!CC2710, "*4.*"), 2, 0), IF(COUNTIF(MediaScorecard!CC2710, "*5.*"), 2, 0), IF(COUNTIF(MediaScorecard!CC2710, "*6.*"), 2, 0))</f>
        <v/>
      </c>
      <c r="BY2223" s="277">
        <f t="array" ref="BY2223">SUM(VALUE(AT2223),VALUE(AU2223),VALUE(AV2223),VALUE(AW2223),VALUE(AX2223),VALUE(AY2223),VALUE(AZ2223),VALUE(BB2223),VALUE(BC2223),VALUE(BD2223),VALUE(BE2223),VALUE(BF2223),VALUE(BG2223),VALUE(BH2223),VALUE(BI2223),VALUE(BJ2223),VALUE(BK2223),VALUE(BL2223),VALUE(BM2223),VALUE(BN2223),VALUE(BO2223),VALUE(BP2223),VALUE(BQ2223),VALUE(BR2223),VALUE(BS2223),VALUE(BT2223),VALUE(BU2223),VALUE(BV2223),VALUE(BW2223))</f>
        <v/>
      </c>
      <c r="BZ2223" s="307" t="n"/>
      <c r="CA2223" s="307" t="n"/>
      <c r="CB2223" s="307" t="n"/>
      <c r="CC2223" s="307" t="n"/>
      <c r="CD2223" s="307" t="n"/>
      <c r="CE2223" s="307" t="n"/>
      <c r="CF2223" s="307" t="n"/>
      <c r="CG2223" s="307" t="n"/>
      <c r="CH2223" s="307" t="n"/>
      <c r="CI2223" s="307" t="n"/>
      <c r="CJ2223" s="307" t="n"/>
      <c r="CK2223" s="307" t="n"/>
      <c r="CL2223" s="307" t="n"/>
      <c r="CM2223" s="307" t="n"/>
      <c r="CN2223" s="307" t="n"/>
      <c r="CO2223" s="307" t="n"/>
      <c r="CP2223" s="307" t="n"/>
      <c r="CQ2223" s="307" t="n"/>
      <c r="CR2223" s="279" t="n"/>
      <c r="CS2223" s="280" t="n"/>
      <c r="CT2223" s="421">
        <f>(IF(OR(MediaScorecard!BG2710="x", MediaScorecard!BH2710="x",MediaScorecard!BI2710="x",MediaScorecard!BJ2710="x",MediaScorecard!BK2710="x"),1, 2))</f>
        <v/>
      </c>
      <c r="CU2223" s="308" t="n"/>
      <c r="CV2223" s="308" t="n"/>
      <c r="CW2223" s="308" t="n"/>
      <c r="CX2223" s="309" t="n"/>
      <c r="CY2223" s="308" t="n"/>
      <c r="CZ2223" s="308" t="n"/>
      <c r="DA2223" s="308" t="n"/>
    </row>
    <row r="2224" ht="21" customHeight="1" s="590">
      <c r="A2224" s="421" t="n"/>
      <c r="B2224" s="270" t="n"/>
      <c r="C2224" s="269" t="n"/>
      <c r="D2224" s="267" t="n"/>
      <c r="E2224" s="267" t="n"/>
      <c r="F2224" s="268" t="n"/>
      <c r="G2224" s="421" t="n"/>
      <c r="H2224" s="269" t="n"/>
      <c r="I2224" s="421" t="n"/>
      <c r="J2224" s="421" t="n"/>
      <c r="K2224" s="421" t="n"/>
      <c r="L2224" s="421" t="n"/>
      <c r="M2224" s="421" t="n"/>
      <c r="N2224" s="421" t="n"/>
      <c r="O2224" s="421" t="n"/>
      <c r="P2224" s="421" t="n"/>
      <c r="Q2224" s="421" t="n"/>
      <c r="R2224" s="270" t="n"/>
      <c r="S2224" s="421" t="n"/>
      <c r="T2224" s="421" t="n"/>
      <c r="U2224" s="421" t="n"/>
      <c r="V2224" s="421" t="n"/>
      <c r="W2224" s="421" t="n"/>
      <c r="X2224" s="421" t="n"/>
      <c r="Y2224" s="421" t="n"/>
      <c r="Z2224" s="421" t="n"/>
      <c r="AA2224" s="421" t="n"/>
      <c r="AB2224" s="421" t="n"/>
      <c r="AC2224" s="421" t="n"/>
      <c r="AD2224" s="421" t="n"/>
      <c r="AE2224" s="421" t="n"/>
      <c r="AF2224" s="421" t="n"/>
      <c r="AG2224" s="421" t="n"/>
      <c r="AH2224" s="421" t="n"/>
      <c r="AI2224" s="421" t="n"/>
      <c r="AJ2224" s="297" t="n"/>
      <c r="AK2224" s="297" t="n"/>
      <c r="AL2224" s="284" t="n"/>
      <c r="AM2224" s="297" t="n"/>
      <c r="AN2224" s="285" t="n"/>
      <c r="AO2224" s="297" t="n"/>
      <c r="AP2224" s="297" t="n"/>
      <c r="AQ2224" s="297" t="n"/>
      <c r="AR2224" s="297" t="n"/>
      <c r="AS2224" s="297" t="n"/>
      <c r="AT2224" s="285" t="n"/>
      <c r="AU2224" s="297" t="n"/>
      <c r="AV2224" s="297" t="n"/>
      <c r="AW2224" s="297" t="n"/>
      <c r="AX2224" s="297" t="n"/>
      <c r="AY2224" s="286" t="n"/>
      <c r="AZ2224" s="286" t="n"/>
      <c r="BA2224" s="287" t="n"/>
      <c r="BB2224" s="286" t="n"/>
      <c r="BC2224" s="286" t="n"/>
      <c r="BD2224" s="286" t="n"/>
      <c r="BE2224" s="286" t="n"/>
      <c r="BF2224" s="286" t="n"/>
      <c r="BG2224" s="286" t="n"/>
      <c r="BH2224" s="297" t="n"/>
      <c r="BI2224" s="297" t="n"/>
      <c r="BJ2224" s="297" t="n"/>
      <c r="BK2224" s="297" t="n"/>
      <c r="BL2224" s="297" t="n"/>
      <c r="BM2224" s="297" t="n"/>
      <c r="BN2224" s="297" t="n"/>
      <c r="BO2224" s="285" t="n"/>
      <c r="BP2224" s="297" t="n"/>
      <c r="BQ2224" s="297" t="n"/>
      <c r="BR2224" s="297" t="n"/>
      <c r="BS2224" s="297" t="n"/>
      <c r="BT2224" s="297" t="n"/>
      <c r="BU2224" s="297" t="n"/>
      <c r="BV2224" s="297" t="n"/>
      <c r="BW2224" s="288" t="n"/>
      <c r="BX2224" s="276">
        <f>SUM(IF(COUNTIF(MediaScorecard!CC2711, "*1.*"), 2, 0), IF(COUNTIF(MediaScorecard!CC2711, "*2.*"), 2, 0), IF(COUNTIF(MediaScorecard!CC2711, "*3.*"), 2, 0), IF(COUNTIF(MediaScorecard!CC2711, "*4.*"), 2, 0), IF(COUNTIF(MediaScorecard!CC2711, "*5.*"), 2, 0), IF(COUNTIF(MediaScorecard!CC2711, "*6.*"), 2, 0))</f>
        <v/>
      </c>
      <c r="BY2224" s="277">
        <f t="array" ref="BY2224">SUM(VALUE(AT2224),VALUE(AU2224),VALUE(AV2224),VALUE(AW2224),VALUE(AX2224),VALUE(AY2224),VALUE(AZ2224),VALUE(BB2224),VALUE(BC2224),VALUE(BD2224),VALUE(BE2224),VALUE(BF2224),VALUE(BG2224),VALUE(BH2224),VALUE(BI2224),VALUE(BJ2224),VALUE(BK2224),VALUE(BL2224),VALUE(BM2224),VALUE(BN2224),VALUE(BO2224),VALUE(BP2224),VALUE(BQ2224),VALUE(BR2224),VALUE(BS2224),VALUE(BT2224),VALUE(BU2224),VALUE(BV2224),VALUE(BW2224))</f>
        <v/>
      </c>
      <c r="BZ2224" s="307" t="n"/>
      <c r="CA2224" s="307" t="n"/>
      <c r="CB2224" s="307" t="n"/>
      <c r="CC2224" s="307" t="n"/>
      <c r="CD2224" s="307" t="n"/>
      <c r="CE2224" s="307" t="n"/>
      <c r="CF2224" s="307" t="n"/>
      <c r="CG2224" s="307" t="n"/>
      <c r="CH2224" s="307" t="n"/>
      <c r="CI2224" s="307" t="n"/>
      <c r="CJ2224" s="307" t="n"/>
      <c r="CK2224" s="307" t="n"/>
      <c r="CL2224" s="307" t="n"/>
      <c r="CM2224" s="307" t="n"/>
      <c r="CN2224" s="307" t="n"/>
      <c r="CO2224" s="307" t="n"/>
      <c r="CP2224" s="307" t="n"/>
      <c r="CQ2224" s="307" t="n"/>
      <c r="CR2224" s="279" t="n"/>
      <c r="CS2224" s="280" t="n"/>
      <c r="CT2224" s="421">
        <f>(IF(OR(MediaScorecard!BG2711="x", MediaScorecard!BH2711="x",MediaScorecard!BI2711="x",MediaScorecard!BJ2711="x",MediaScorecard!BK2711="x"),1, 2))</f>
        <v/>
      </c>
      <c r="CU2224" s="308" t="n"/>
      <c r="CV2224" s="308" t="n"/>
      <c r="CW2224" s="308" t="n"/>
      <c r="CX2224" s="309" t="n"/>
      <c r="CY2224" s="308" t="n"/>
      <c r="CZ2224" s="308" t="n"/>
      <c r="DA2224" s="308" t="n"/>
    </row>
    <row r="2225" ht="21" customHeight="1" s="590">
      <c r="A2225" s="421" t="n"/>
      <c r="B2225" s="270" t="n"/>
      <c r="C2225" s="269" t="n"/>
      <c r="D2225" s="267" t="n"/>
      <c r="E2225" s="267" t="n"/>
      <c r="F2225" s="268" t="n"/>
      <c r="G2225" s="421" t="n"/>
      <c r="H2225" s="269" t="n"/>
      <c r="I2225" s="421" t="n"/>
      <c r="J2225" s="421" t="n"/>
      <c r="K2225" s="421" t="n"/>
      <c r="L2225" s="421" t="n"/>
      <c r="M2225" s="421" t="n"/>
      <c r="N2225" s="421" t="n"/>
      <c r="O2225" s="421" t="n"/>
      <c r="P2225" s="421" t="n"/>
      <c r="Q2225" s="421" t="n"/>
      <c r="R2225" s="270" t="n"/>
      <c r="S2225" s="421" t="n"/>
      <c r="T2225" s="421" t="n"/>
      <c r="U2225" s="421" t="n"/>
      <c r="V2225" s="421" t="n"/>
      <c r="W2225" s="421" t="n"/>
      <c r="X2225" s="421" t="n"/>
      <c r="Y2225" s="421" t="n"/>
      <c r="Z2225" s="421" t="n"/>
      <c r="AA2225" s="421" t="n"/>
      <c r="AB2225" s="421" t="n"/>
      <c r="AC2225" s="421" t="n"/>
      <c r="AD2225" s="421" t="n"/>
      <c r="AE2225" s="421" t="n"/>
      <c r="AF2225" s="421" t="n"/>
      <c r="AG2225" s="421" t="n"/>
      <c r="AH2225" s="421" t="n"/>
      <c r="AI2225" s="421" t="n"/>
      <c r="AJ2225" s="297" t="n"/>
      <c r="AK2225" s="297" t="n"/>
      <c r="AL2225" s="284" t="n"/>
      <c r="AM2225" s="297" t="n"/>
      <c r="AN2225" s="285" t="n"/>
      <c r="AO2225" s="297" t="n"/>
      <c r="AP2225" s="297" t="n"/>
      <c r="AQ2225" s="297" t="n"/>
      <c r="AR2225" s="297" t="n"/>
      <c r="AS2225" s="297" t="n"/>
      <c r="AT2225" s="285" t="n"/>
      <c r="AU2225" s="297" t="n"/>
      <c r="AV2225" s="297" t="n"/>
      <c r="AW2225" s="297" t="n"/>
      <c r="AX2225" s="297" t="n"/>
      <c r="AY2225" s="286" t="n"/>
      <c r="AZ2225" s="286" t="n"/>
      <c r="BA2225" s="287" t="n"/>
      <c r="BB2225" s="286" t="n"/>
      <c r="BC2225" s="286" t="n"/>
      <c r="BD2225" s="286" t="n"/>
      <c r="BE2225" s="286" t="n"/>
      <c r="BF2225" s="286" t="n"/>
      <c r="BG2225" s="286" t="n"/>
      <c r="BH2225" s="297" t="n"/>
      <c r="BI2225" s="297" t="n"/>
      <c r="BJ2225" s="297" t="n"/>
      <c r="BK2225" s="297" t="n"/>
      <c r="BL2225" s="297" t="n"/>
      <c r="BM2225" s="297" t="n"/>
      <c r="BN2225" s="297" t="n"/>
      <c r="BO2225" s="285" t="n"/>
      <c r="BP2225" s="297" t="n"/>
      <c r="BQ2225" s="297" t="n"/>
      <c r="BR2225" s="297" t="n"/>
      <c r="BS2225" s="297" t="n"/>
      <c r="BT2225" s="297" t="n"/>
      <c r="BU2225" s="297" t="n"/>
      <c r="BV2225" s="297" t="n"/>
      <c r="BW2225" s="288" t="n"/>
      <c r="BX2225" s="276">
        <f>SUM(IF(COUNTIF(MediaScorecard!CC2712, "*1.*"), 2, 0), IF(COUNTIF(MediaScorecard!CC2712, "*2.*"), 2, 0), IF(COUNTIF(MediaScorecard!CC2712, "*3.*"), 2, 0), IF(COUNTIF(MediaScorecard!CC2712, "*4.*"), 2, 0), IF(COUNTIF(MediaScorecard!CC2712, "*5.*"), 2, 0), IF(COUNTIF(MediaScorecard!CC2712, "*6.*"), 2, 0))</f>
        <v/>
      </c>
      <c r="BY2225" s="277">
        <f t="array" ref="BY2225">SUM(VALUE(AT2225),VALUE(AU2225),VALUE(AV2225),VALUE(AW2225),VALUE(AX2225),VALUE(AY2225),VALUE(AZ2225),VALUE(BB2225),VALUE(BC2225),VALUE(BD2225),VALUE(BE2225),VALUE(BF2225),VALUE(BG2225),VALUE(BH2225),VALUE(BI2225),VALUE(BJ2225),VALUE(BK2225),VALUE(BL2225),VALUE(BM2225),VALUE(BN2225),VALUE(BO2225),VALUE(BP2225),VALUE(BQ2225),VALUE(BR2225),VALUE(BS2225),VALUE(BT2225),VALUE(BU2225),VALUE(BV2225),VALUE(BW2225))</f>
        <v/>
      </c>
      <c r="BZ2225" s="307" t="n"/>
      <c r="CA2225" s="307" t="n"/>
      <c r="CB2225" s="307" t="n"/>
      <c r="CC2225" s="307" t="n"/>
      <c r="CD2225" s="307" t="n"/>
      <c r="CE2225" s="307" t="n"/>
      <c r="CF2225" s="307" t="n"/>
      <c r="CG2225" s="307" t="n"/>
      <c r="CH2225" s="307" t="n"/>
      <c r="CI2225" s="307" t="n"/>
      <c r="CJ2225" s="307" t="n"/>
      <c r="CK2225" s="307" t="n"/>
      <c r="CL2225" s="307" t="n"/>
      <c r="CM2225" s="307" t="n"/>
      <c r="CN2225" s="307" t="n"/>
      <c r="CO2225" s="307" t="n"/>
      <c r="CP2225" s="307" t="n"/>
      <c r="CQ2225" s="307" t="n"/>
      <c r="CR2225" s="279" t="n"/>
      <c r="CS2225" s="280" t="n"/>
      <c r="CT2225" s="421">
        <f>(IF(OR(MediaScorecard!BG2712="x", MediaScorecard!BH2712="x",MediaScorecard!BI2712="x",MediaScorecard!BJ2712="x",MediaScorecard!BK2712="x"),1, 2))</f>
        <v/>
      </c>
      <c r="CU2225" s="308" t="n"/>
      <c r="CV2225" s="308" t="n"/>
      <c r="CW2225" s="308" t="n"/>
      <c r="CX2225" s="309" t="n"/>
      <c r="CY2225" s="308" t="n"/>
      <c r="CZ2225" s="308" t="n"/>
      <c r="DA2225" s="308" t="n"/>
    </row>
    <row r="2226" ht="21" customHeight="1" s="590">
      <c r="A2226" s="421" t="n"/>
      <c r="B2226" s="270" t="n"/>
      <c r="C2226" s="269" t="n"/>
      <c r="D2226" s="267" t="n"/>
      <c r="E2226" s="267" t="n"/>
      <c r="F2226" s="268" t="n"/>
      <c r="G2226" s="421" t="n"/>
      <c r="H2226" s="269" t="n"/>
      <c r="I2226" s="421" t="n"/>
      <c r="J2226" s="421" t="n"/>
      <c r="K2226" s="421" t="n"/>
      <c r="L2226" s="421" t="n"/>
      <c r="M2226" s="421" t="n"/>
      <c r="N2226" s="421" t="n"/>
      <c r="O2226" s="421" t="n"/>
      <c r="P2226" s="421" t="n"/>
      <c r="Q2226" s="421" t="n"/>
      <c r="R2226" s="270" t="n"/>
      <c r="S2226" s="421" t="n"/>
      <c r="T2226" s="421" t="n"/>
      <c r="U2226" s="421" t="n"/>
      <c r="V2226" s="421" t="n"/>
      <c r="W2226" s="421" t="n"/>
      <c r="X2226" s="421" t="n"/>
      <c r="Y2226" s="421" t="n"/>
      <c r="Z2226" s="421" t="n"/>
      <c r="AA2226" s="421" t="n"/>
      <c r="AB2226" s="421" t="n"/>
      <c r="AC2226" s="421" t="n"/>
      <c r="AD2226" s="421" t="n"/>
      <c r="AE2226" s="421" t="n"/>
      <c r="AF2226" s="421" t="n"/>
      <c r="AG2226" s="421" t="n"/>
      <c r="AH2226" s="421" t="n"/>
      <c r="AI2226" s="421" t="n"/>
      <c r="AJ2226" s="297" t="n"/>
      <c r="AK2226" s="297" t="n"/>
      <c r="AL2226" s="284" t="n"/>
      <c r="AM2226" s="297" t="n"/>
      <c r="AN2226" s="285" t="n"/>
      <c r="AO2226" s="297" t="n"/>
      <c r="AP2226" s="297" t="n"/>
      <c r="AQ2226" s="297" t="n"/>
      <c r="AR2226" s="297" t="n"/>
      <c r="AS2226" s="297" t="n"/>
      <c r="AT2226" s="285" t="n"/>
      <c r="AU2226" s="297" t="n"/>
      <c r="AV2226" s="297" t="n"/>
      <c r="AW2226" s="297" t="n"/>
      <c r="AX2226" s="297" t="n"/>
      <c r="AY2226" s="286" t="n"/>
      <c r="AZ2226" s="286" t="n"/>
      <c r="BA2226" s="287" t="n"/>
      <c r="BB2226" s="286" t="n"/>
      <c r="BC2226" s="286" t="n"/>
      <c r="BD2226" s="286" t="n"/>
      <c r="BE2226" s="286" t="n"/>
      <c r="BF2226" s="286" t="n"/>
      <c r="BG2226" s="286" t="n"/>
      <c r="BH2226" s="297" t="n"/>
      <c r="BI2226" s="297" t="n"/>
      <c r="BJ2226" s="297" t="n"/>
      <c r="BK2226" s="297" t="n"/>
      <c r="BL2226" s="297" t="n"/>
      <c r="BM2226" s="297" t="n"/>
      <c r="BN2226" s="297" t="n"/>
      <c r="BO2226" s="285" t="n"/>
      <c r="BP2226" s="297" t="n"/>
      <c r="BQ2226" s="297" t="n"/>
      <c r="BR2226" s="297" t="n"/>
      <c r="BS2226" s="297" t="n"/>
      <c r="BT2226" s="297" t="n"/>
      <c r="BU2226" s="297" t="n"/>
      <c r="BV2226" s="297" t="n"/>
      <c r="BW2226" s="288" t="n"/>
      <c r="BX2226" s="276">
        <f>SUM(IF(COUNTIF(MediaScorecard!CC2713, "*1.*"), 2, 0), IF(COUNTIF(MediaScorecard!CC2713, "*2.*"), 2, 0), IF(COUNTIF(MediaScorecard!CC2713, "*3.*"), 2, 0), IF(COUNTIF(MediaScorecard!CC2713, "*4.*"), 2, 0), IF(COUNTIF(MediaScorecard!CC2713, "*5.*"), 2, 0), IF(COUNTIF(MediaScorecard!CC2713, "*6.*"), 2, 0))</f>
        <v/>
      </c>
      <c r="BY2226" s="277">
        <f t="array" ref="BY2226">SUM(VALUE(AT2226),VALUE(AU2226),VALUE(AV2226),VALUE(AW2226),VALUE(AX2226),VALUE(AY2226),VALUE(AZ2226),VALUE(BB2226),VALUE(BC2226),VALUE(BD2226),VALUE(BE2226),VALUE(BF2226),VALUE(BG2226),VALUE(BH2226),VALUE(BI2226),VALUE(BJ2226),VALUE(BK2226),VALUE(BL2226),VALUE(BM2226),VALUE(BN2226),VALUE(BO2226),VALUE(BP2226),VALUE(BQ2226),VALUE(BR2226),VALUE(BS2226),VALUE(BT2226),VALUE(BU2226),VALUE(BV2226),VALUE(BW2226))</f>
        <v/>
      </c>
      <c r="BZ2226" s="307" t="n"/>
      <c r="CA2226" s="307" t="n"/>
      <c r="CB2226" s="307" t="n"/>
      <c r="CC2226" s="307" t="n"/>
      <c r="CD2226" s="307" t="n"/>
      <c r="CE2226" s="307" t="n"/>
      <c r="CF2226" s="307" t="n"/>
      <c r="CG2226" s="307" t="n"/>
      <c r="CH2226" s="307" t="n"/>
      <c r="CI2226" s="307" t="n"/>
      <c r="CJ2226" s="307" t="n"/>
      <c r="CK2226" s="307" t="n"/>
      <c r="CL2226" s="307" t="n"/>
      <c r="CM2226" s="307" t="n"/>
      <c r="CN2226" s="307" t="n"/>
      <c r="CO2226" s="307" t="n"/>
      <c r="CP2226" s="307" t="n"/>
      <c r="CQ2226" s="307" t="n"/>
      <c r="CR2226" s="279" t="n"/>
      <c r="CS2226" s="280" t="n"/>
      <c r="CT2226" s="421">
        <f>(IF(OR(MediaScorecard!BG2713="x", MediaScorecard!BH2713="x",MediaScorecard!BI2713="x",MediaScorecard!BJ2713="x",MediaScorecard!BK2713="x"),1, 2))</f>
        <v/>
      </c>
      <c r="CU2226" s="308" t="n"/>
      <c r="CV2226" s="308" t="n"/>
      <c r="CW2226" s="308" t="n"/>
      <c r="CX2226" s="309" t="n"/>
      <c r="CY2226" s="308" t="n"/>
      <c r="CZ2226" s="308" t="n"/>
      <c r="DA2226" s="308" t="n"/>
    </row>
    <row r="2227" ht="21" customHeight="1" s="590">
      <c r="A2227" s="421" t="n"/>
      <c r="B2227" s="270" t="n"/>
      <c r="C2227" s="269" t="n"/>
      <c r="D2227" s="267" t="n"/>
      <c r="E2227" s="267" t="n"/>
      <c r="F2227" s="268" t="n"/>
      <c r="G2227" s="421" t="n"/>
      <c r="H2227" s="269" t="n"/>
      <c r="I2227" s="421" t="n"/>
      <c r="J2227" s="421" t="n"/>
      <c r="K2227" s="421" t="n"/>
      <c r="L2227" s="421" t="n"/>
      <c r="M2227" s="421" t="n"/>
      <c r="N2227" s="421" t="n"/>
      <c r="O2227" s="421" t="n"/>
      <c r="P2227" s="421" t="n"/>
      <c r="Q2227" s="421" t="n"/>
      <c r="R2227" s="270" t="n"/>
      <c r="S2227" s="421" t="n"/>
      <c r="T2227" s="421" t="n"/>
      <c r="U2227" s="421" t="n"/>
      <c r="V2227" s="421" t="n"/>
      <c r="W2227" s="421" t="n"/>
      <c r="X2227" s="421" t="n"/>
      <c r="Y2227" s="421" t="n"/>
      <c r="Z2227" s="421" t="n"/>
      <c r="AA2227" s="421" t="n"/>
      <c r="AB2227" s="421" t="n"/>
      <c r="AC2227" s="421" t="n"/>
      <c r="AD2227" s="421" t="n"/>
      <c r="AE2227" s="421" t="n"/>
      <c r="AF2227" s="421" t="n"/>
      <c r="AG2227" s="421" t="n"/>
      <c r="AH2227" s="421" t="n"/>
      <c r="AI2227" s="421" t="n"/>
      <c r="AJ2227" s="297" t="n"/>
      <c r="AK2227" s="297" t="n"/>
      <c r="AL2227" s="284" t="n"/>
      <c r="AM2227" s="297" t="n"/>
      <c r="AN2227" s="285" t="n"/>
      <c r="AO2227" s="297" t="n"/>
      <c r="AP2227" s="297" t="n"/>
      <c r="AQ2227" s="297" t="n"/>
      <c r="AR2227" s="297" t="n"/>
      <c r="AS2227" s="297" t="n"/>
      <c r="AT2227" s="285" t="n"/>
      <c r="AU2227" s="297" t="n"/>
      <c r="AV2227" s="297" t="n"/>
      <c r="AW2227" s="297" t="n"/>
      <c r="AX2227" s="297" t="n"/>
      <c r="AY2227" s="286" t="n"/>
      <c r="AZ2227" s="286" t="n"/>
      <c r="BA2227" s="287" t="n"/>
      <c r="BB2227" s="286" t="n"/>
      <c r="BC2227" s="286" t="n"/>
      <c r="BD2227" s="286" t="n"/>
      <c r="BE2227" s="286" t="n"/>
      <c r="BF2227" s="286" t="n"/>
      <c r="BG2227" s="286" t="n"/>
      <c r="BH2227" s="297" t="n"/>
      <c r="BI2227" s="297" t="n"/>
      <c r="BJ2227" s="297" t="n"/>
      <c r="BK2227" s="297" t="n"/>
      <c r="BL2227" s="297" t="n"/>
      <c r="BM2227" s="297" t="n"/>
      <c r="BN2227" s="297" t="n"/>
      <c r="BO2227" s="285" t="n"/>
      <c r="BP2227" s="297" t="n"/>
      <c r="BQ2227" s="297" t="n"/>
      <c r="BR2227" s="297" t="n"/>
      <c r="BS2227" s="297" t="n"/>
      <c r="BT2227" s="297" t="n"/>
      <c r="BU2227" s="297" t="n"/>
      <c r="BV2227" s="297" t="n"/>
      <c r="BW2227" s="288" t="n"/>
      <c r="BX2227" s="276">
        <f>SUM(IF(COUNTIF(MediaScorecard!CC2714, "*1.*"), 2, 0), IF(COUNTIF(MediaScorecard!CC2714, "*2.*"), 2, 0), IF(COUNTIF(MediaScorecard!CC2714, "*3.*"), 2, 0), IF(COUNTIF(MediaScorecard!CC2714, "*4.*"), 2, 0), IF(COUNTIF(MediaScorecard!CC2714, "*5.*"), 2, 0), IF(COUNTIF(MediaScorecard!CC2714, "*6.*"), 2, 0))</f>
        <v/>
      </c>
      <c r="BY2227" s="277">
        <f t="array" ref="BY2227">SUM(VALUE(AT2227),VALUE(AU2227),VALUE(AV2227),VALUE(AW2227),VALUE(AX2227),VALUE(AY2227),VALUE(AZ2227),VALUE(BB2227),VALUE(BC2227),VALUE(BD2227),VALUE(BE2227),VALUE(BF2227),VALUE(BG2227),VALUE(BH2227),VALUE(BI2227),VALUE(BJ2227),VALUE(BK2227),VALUE(BL2227),VALUE(BM2227),VALUE(BN2227),VALUE(BO2227),VALUE(BP2227),VALUE(BQ2227),VALUE(BR2227),VALUE(BS2227),VALUE(BT2227),VALUE(BU2227),VALUE(BV2227),VALUE(BW2227))</f>
        <v/>
      </c>
      <c r="BZ2227" s="307" t="n"/>
      <c r="CA2227" s="307" t="n"/>
      <c r="CB2227" s="307" t="n"/>
      <c r="CC2227" s="307" t="n"/>
      <c r="CD2227" s="307" t="n"/>
      <c r="CE2227" s="307" t="n"/>
      <c r="CF2227" s="307" t="n"/>
      <c r="CG2227" s="307" t="n"/>
      <c r="CH2227" s="307" t="n"/>
      <c r="CI2227" s="307" t="n"/>
      <c r="CJ2227" s="307" t="n"/>
      <c r="CK2227" s="307" t="n"/>
      <c r="CL2227" s="307" t="n"/>
      <c r="CM2227" s="307" t="n"/>
      <c r="CN2227" s="307" t="n"/>
      <c r="CO2227" s="307" t="n"/>
      <c r="CP2227" s="307" t="n"/>
      <c r="CQ2227" s="307" t="n"/>
      <c r="CR2227" s="279" t="n"/>
      <c r="CS2227" s="280" t="n"/>
      <c r="CT2227" s="421">
        <f>(IF(OR(MediaScorecard!BG2714="x", MediaScorecard!BH2714="x",MediaScorecard!BI2714="x",MediaScorecard!BJ2714="x",MediaScorecard!BK2714="x"),1, 2))</f>
        <v/>
      </c>
      <c r="CU2227" s="308" t="n"/>
      <c r="CV2227" s="308" t="n"/>
      <c r="CW2227" s="308" t="n"/>
      <c r="CX2227" s="309" t="n"/>
      <c r="CY2227" s="308" t="n"/>
      <c r="CZ2227" s="308" t="n"/>
      <c r="DA2227" s="308" t="n"/>
    </row>
    <row r="2228" ht="21" customHeight="1" s="590">
      <c r="A2228" s="421" t="n"/>
      <c r="B2228" s="270" t="n"/>
      <c r="C2228" s="269" t="n"/>
      <c r="D2228" s="267" t="n"/>
      <c r="E2228" s="267" t="n"/>
      <c r="F2228" s="268" t="n"/>
      <c r="G2228" s="421" t="n"/>
      <c r="H2228" s="269" t="n"/>
      <c r="I2228" s="421" t="n"/>
      <c r="J2228" s="421" t="n"/>
      <c r="K2228" s="421" t="n"/>
      <c r="L2228" s="421" t="n"/>
      <c r="M2228" s="421" t="n"/>
      <c r="N2228" s="421" t="n"/>
      <c r="O2228" s="421" t="n"/>
      <c r="P2228" s="421" t="n"/>
      <c r="Q2228" s="421" t="n"/>
      <c r="R2228" s="270" t="n"/>
      <c r="S2228" s="421" t="n"/>
      <c r="T2228" s="421" t="n"/>
      <c r="U2228" s="421" t="n"/>
      <c r="V2228" s="421" t="n"/>
      <c r="W2228" s="421" t="n"/>
      <c r="X2228" s="421" t="n"/>
      <c r="Y2228" s="421" t="n"/>
      <c r="Z2228" s="421" t="n"/>
      <c r="AA2228" s="421" t="n"/>
      <c r="AB2228" s="421" t="n"/>
      <c r="AC2228" s="421" t="n"/>
      <c r="AD2228" s="421" t="n"/>
      <c r="AE2228" s="421" t="n"/>
      <c r="AF2228" s="421" t="n"/>
      <c r="AG2228" s="421" t="n"/>
      <c r="AH2228" s="421" t="n"/>
      <c r="AI2228" s="421" t="n"/>
      <c r="AJ2228" s="297" t="n"/>
      <c r="AK2228" s="297" t="n"/>
      <c r="AL2228" s="284" t="n"/>
      <c r="AM2228" s="297" t="n"/>
      <c r="AN2228" s="285" t="n"/>
      <c r="AO2228" s="297" t="n"/>
      <c r="AP2228" s="297" t="n"/>
      <c r="AQ2228" s="297" t="n"/>
      <c r="AR2228" s="297" t="n"/>
      <c r="AS2228" s="297" t="n"/>
      <c r="AT2228" s="285" t="n"/>
      <c r="AU2228" s="297" t="n"/>
      <c r="AV2228" s="297" t="n"/>
      <c r="AW2228" s="297" t="n"/>
      <c r="AX2228" s="297" t="n"/>
      <c r="AY2228" s="286" t="n"/>
      <c r="AZ2228" s="286" t="n"/>
      <c r="BA2228" s="287" t="n"/>
      <c r="BB2228" s="286" t="n"/>
      <c r="BC2228" s="286" t="n"/>
      <c r="BD2228" s="286" t="n"/>
      <c r="BE2228" s="286" t="n"/>
      <c r="BF2228" s="286" t="n"/>
      <c r="BG2228" s="286" t="n"/>
      <c r="BH2228" s="297" t="n"/>
      <c r="BI2228" s="297" t="n"/>
      <c r="BJ2228" s="297" t="n"/>
      <c r="BK2228" s="297" t="n"/>
      <c r="BL2228" s="297" t="n"/>
      <c r="BM2228" s="297" t="n"/>
      <c r="BN2228" s="297" t="n"/>
      <c r="BO2228" s="285" t="n"/>
      <c r="BP2228" s="297" t="n"/>
      <c r="BQ2228" s="297" t="n"/>
      <c r="BR2228" s="297" t="n"/>
      <c r="BS2228" s="297" t="n"/>
      <c r="BT2228" s="297" t="n"/>
      <c r="BU2228" s="297" t="n"/>
      <c r="BV2228" s="297" t="n"/>
      <c r="BW2228" s="288" t="n"/>
      <c r="BX2228" s="276">
        <f>SUM(IF(COUNTIF(MediaScorecard!CC2715, "*1.*"), 2, 0), IF(COUNTIF(MediaScorecard!CC2715, "*2.*"), 2, 0), IF(COUNTIF(MediaScorecard!CC2715, "*3.*"), 2, 0), IF(COUNTIF(MediaScorecard!CC2715, "*4.*"), 2, 0), IF(COUNTIF(MediaScorecard!CC2715, "*5.*"), 2, 0), IF(COUNTIF(MediaScorecard!CC2715, "*6.*"), 2, 0))</f>
        <v/>
      </c>
      <c r="BY2228" s="277">
        <f t="array" ref="BY2228">SUM(VALUE(AT2228),VALUE(AU2228),VALUE(AV2228),VALUE(AW2228),VALUE(AX2228),VALUE(AY2228),VALUE(AZ2228),VALUE(BB2228),VALUE(BC2228),VALUE(BD2228),VALUE(BE2228),VALUE(BF2228),VALUE(BG2228),VALUE(BH2228),VALUE(BI2228),VALUE(BJ2228),VALUE(BK2228),VALUE(BL2228),VALUE(BM2228),VALUE(BN2228),VALUE(BO2228),VALUE(BP2228),VALUE(BQ2228),VALUE(BR2228),VALUE(BS2228),VALUE(BT2228),VALUE(BU2228),VALUE(BV2228),VALUE(BW2228))</f>
        <v/>
      </c>
      <c r="BZ2228" s="307" t="n"/>
      <c r="CA2228" s="307" t="n"/>
      <c r="CB2228" s="307" t="n"/>
      <c r="CC2228" s="307" t="n"/>
      <c r="CD2228" s="307" t="n"/>
      <c r="CE2228" s="307" t="n"/>
      <c r="CF2228" s="307" t="n"/>
      <c r="CG2228" s="307" t="n"/>
      <c r="CH2228" s="307" t="n"/>
      <c r="CI2228" s="307" t="n"/>
      <c r="CJ2228" s="307" t="n"/>
      <c r="CK2228" s="307" t="n"/>
      <c r="CL2228" s="307" t="n"/>
      <c r="CM2228" s="307" t="n"/>
      <c r="CN2228" s="307" t="n"/>
      <c r="CO2228" s="307" t="n"/>
      <c r="CP2228" s="307" t="n"/>
      <c r="CQ2228" s="307" t="n"/>
      <c r="CR2228" s="279" t="n"/>
      <c r="CS2228" s="280" t="n"/>
      <c r="CT2228" s="421">
        <f>(IF(OR(MediaScorecard!BG2715="x", MediaScorecard!BH2715="x",MediaScorecard!BI2715="x",MediaScorecard!BJ2715="x",MediaScorecard!BK2715="x"),1, 2))</f>
        <v/>
      </c>
      <c r="CU2228" s="308" t="n"/>
      <c r="CV2228" s="308" t="n"/>
      <c r="CW2228" s="308" t="n"/>
      <c r="CX2228" s="309" t="n"/>
      <c r="CY2228" s="308" t="n"/>
      <c r="CZ2228" s="308" t="n"/>
      <c r="DA2228" s="308" t="n"/>
    </row>
    <row r="2229" ht="21" customHeight="1" s="590">
      <c r="A2229" s="421" t="n"/>
      <c r="B2229" s="270" t="n"/>
      <c r="C2229" s="269" t="n"/>
      <c r="D2229" s="267" t="n"/>
      <c r="E2229" s="267" t="n"/>
      <c r="F2229" s="268" t="n"/>
      <c r="G2229" s="421" t="n"/>
      <c r="H2229" s="269" t="n"/>
      <c r="I2229" s="421" t="n"/>
      <c r="J2229" s="421" t="n"/>
      <c r="K2229" s="421" t="n"/>
      <c r="L2229" s="421" t="n"/>
      <c r="M2229" s="421" t="n"/>
      <c r="N2229" s="421" t="n"/>
      <c r="O2229" s="421" t="n"/>
      <c r="P2229" s="421" t="n"/>
      <c r="Q2229" s="421" t="n"/>
      <c r="R2229" s="270" t="n"/>
      <c r="S2229" s="421" t="n"/>
      <c r="T2229" s="421" t="n"/>
      <c r="U2229" s="421" t="n"/>
      <c r="V2229" s="421" t="n"/>
      <c r="W2229" s="421" t="n"/>
      <c r="X2229" s="421" t="n"/>
      <c r="Y2229" s="421" t="n"/>
      <c r="Z2229" s="421" t="n"/>
      <c r="AA2229" s="421" t="n"/>
      <c r="AB2229" s="421" t="n"/>
      <c r="AC2229" s="421" t="n"/>
      <c r="AD2229" s="421" t="n"/>
      <c r="AE2229" s="421" t="n"/>
      <c r="AF2229" s="421" t="n"/>
      <c r="AG2229" s="421" t="n"/>
      <c r="AH2229" s="421" t="n"/>
      <c r="AI2229" s="421" t="n"/>
      <c r="AJ2229" s="297" t="n"/>
      <c r="AK2229" s="297" t="n"/>
      <c r="AL2229" s="284" t="n"/>
      <c r="AM2229" s="297" t="n"/>
      <c r="AN2229" s="285" t="n"/>
      <c r="AO2229" s="297" t="n"/>
      <c r="AP2229" s="297" t="n"/>
      <c r="AQ2229" s="297" t="n"/>
      <c r="AR2229" s="297" t="n"/>
      <c r="AS2229" s="297" t="n"/>
      <c r="AT2229" s="285" t="n"/>
      <c r="AU2229" s="297" t="n"/>
      <c r="AV2229" s="297" t="n"/>
      <c r="AW2229" s="297" t="n"/>
      <c r="AX2229" s="297" t="n"/>
      <c r="AY2229" s="286" t="n"/>
      <c r="AZ2229" s="286" t="n"/>
      <c r="BA2229" s="287" t="n"/>
      <c r="BB2229" s="286" t="n"/>
      <c r="BC2229" s="286" t="n"/>
      <c r="BD2229" s="286" t="n"/>
      <c r="BE2229" s="286" t="n"/>
      <c r="BF2229" s="286" t="n"/>
      <c r="BG2229" s="286" t="n"/>
      <c r="BH2229" s="297" t="n"/>
      <c r="BI2229" s="297" t="n"/>
      <c r="BJ2229" s="297" t="n"/>
      <c r="BK2229" s="297" t="n"/>
      <c r="BL2229" s="297" t="n"/>
      <c r="BM2229" s="297" t="n"/>
      <c r="BN2229" s="297" t="n"/>
      <c r="BO2229" s="285" t="n"/>
      <c r="BP2229" s="297" t="n"/>
      <c r="BQ2229" s="297" t="n"/>
      <c r="BR2229" s="297" t="n"/>
      <c r="BS2229" s="297" t="n"/>
      <c r="BT2229" s="297" t="n"/>
      <c r="BU2229" s="297" t="n"/>
      <c r="BV2229" s="297" t="n"/>
      <c r="BW2229" s="288" t="n"/>
      <c r="BX2229" s="276">
        <f>SUM(IF(COUNTIF(MediaScorecard!CC2716, "*1.*"), 2, 0), IF(COUNTIF(MediaScorecard!CC2716, "*2.*"), 2, 0), IF(COUNTIF(MediaScorecard!CC2716, "*3.*"), 2, 0), IF(COUNTIF(MediaScorecard!CC2716, "*4.*"), 2, 0), IF(COUNTIF(MediaScorecard!CC2716, "*5.*"), 2, 0), IF(COUNTIF(MediaScorecard!CC2716, "*6.*"), 2, 0))</f>
        <v/>
      </c>
      <c r="BY2229" s="277">
        <f t="array" ref="BY2229">SUM(VALUE(AT2229),VALUE(AU2229),VALUE(AV2229),VALUE(AW2229),VALUE(AX2229),VALUE(AY2229),VALUE(AZ2229),VALUE(BB2229),VALUE(BC2229),VALUE(BD2229),VALUE(BE2229),VALUE(BF2229),VALUE(BG2229),VALUE(BH2229),VALUE(BI2229),VALUE(BJ2229),VALUE(BK2229),VALUE(BL2229),VALUE(BM2229),VALUE(BN2229),VALUE(BO2229),VALUE(BP2229),VALUE(BQ2229),VALUE(BR2229),VALUE(BS2229),VALUE(BT2229),VALUE(BU2229),VALUE(BV2229),VALUE(BW2229))</f>
        <v/>
      </c>
      <c r="BZ2229" s="307" t="n"/>
      <c r="CA2229" s="307" t="n"/>
      <c r="CB2229" s="307" t="n"/>
      <c r="CC2229" s="307" t="n"/>
      <c r="CD2229" s="307" t="n"/>
      <c r="CE2229" s="307" t="n"/>
      <c r="CF2229" s="307" t="n"/>
      <c r="CG2229" s="307" t="n"/>
      <c r="CH2229" s="307" t="n"/>
      <c r="CI2229" s="307" t="n"/>
      <c r="CJ2229" s="307" t="n"/>
      <c r="CK2229" s="307" t="n"/>
      <c r="CL2229" s="307" t="n"/>
      <c r="CM2229" s="307" t="n"/>
      <c r="CN2229" s="307" t="n"/>
      <c r="CO2229" s="307" t="n"/>
      <c r="CP2229" s="307" t="n"/>
      <c r="CQ2229" s="307" t="n"/>
      <c r="CR2229" s="279" t="n"/>
      <c r="CS2229" s="280" t="n"/>
      <c r="CT2229" s="421">
        <f>(IF(OR(MediaScorecard!BG2716="x", MediaScorecard!BH2716="x",MediaScorecard!BI2716="x",MediaScorecard!BJ2716="x",MediaScorecard!BK2716="x"),1, 2))</f>
        <v/>
      </c>
      <c r="CU2229" s="308" t="n"/>
      <c r="CV2229" s="308" t="n"/>
      <c r="CW2229" s="308" t="n"/>
      <c r="CX2229" s="309" t="n"/>
      <c r="CY2229" s="308" t="n"/>
      <c r="CZ2229" s="308" t="n"/>
      <c r="DA2229" s="308" t="n"/>
    </row>
    <row r="2230" ht="21" customHeight="1" s="590">
      <c r="A2230" s="421" t="n"/>
      <c r="B2230" s="270" t="n"/>
      <c r="C2230" s="269" t="n"/>
      <c r="D2230" s="267" t="n"/>
      <c r="E2230" s="267" t="n"/>
      <c r="F2230" s="268" t="n"/>
      <c r="G2230" s="421" t="n"/>
      <c r="H2230" s="269" t="n"/>
      <c r="I2230" s="421" t="n"/>
      <c r="J2230" s="421" t="n"/>
      <c r="K2230" s="421" t="n"/>
      <c r="L2230" s="421" t="n"/>
      <c r="M2230" s="421" t="n"/>
      <c r="N2230" s="421" t="n"/>
      <c r="O2230" s="421" t="n"/>
      <c r="P2230" s="421" t="n"/>
      <c r="Q2230" s="421" t="n"/>
      <c r="R2230" s="270" t="n"/>
      <c r="S2230" s="421" t="n"/>
      <c r="T2230" s="421" t="n"/>
      <c r="U2230" s="421" t="n"/>
      <c r="V2230" s="421" t="n"/>
      <c r="W2230" s="421" t="n"/>
      <c r="X2230" s="421" t="n"/>
      <c r="Y2230" s="421" t="n"/>
      <c r="Z2230" s="421" t="n"/>
      <c r="AA2230" s="421" t="n"/>
      <c r="AB2230" s="421" t="n"/>
      <c r="AC2230" s="421" t="n"/>
      <c r="AD2230" s="421" t="n"/>
      <c r="AE2230" s="421" t="n"/>
      <c r="AF2230" s="421" t="n"/>
      <c r="AG2230" s="421" t="n"/>
      <c r="AH2230" s="421" t="n"/>
      <c r="AI2230" s="421" t="n"/>
      <c r="AJ2230" s="297" t="n"/>
      <c r="AK2230" s="297" t="n"/>
      <c r="AL2230" s="284" t="n"/>
      <c r="AM2230" s="297" t="n"/>
      <c r="AN2230" s="285" t="n"/>
      <c r="AO2230" s="297" t="n"/>
      <c r="AP2230" s="297" t="n"/>
      <c r="AQ2230" s="297" t="n"/>
      <c r="AR2230" s="297" t="n"/>
      <c r="AS2230" s="297" t="n"/>
      <c r="AT2230" s="285" t="n"/>
      <c r="AU2230" s="297" t="n"/>
      <c r="AV2230" s="297" t="n"/>
      <c r="AW2230" s="297" t="n"/>
      <c r="AX2230" s="297" t="n"/>
      <c r="AY2230" s="286" t="n"/>
      <c r="AZ2230" s="286" t="n"/>
      <c r="BA2230" s="287" t="n"/>
      <c r="BB2230" s="286" t="n"/>
      <c r="BC2230" s="286" t="n"/>
      <c r="BD2230" s="286" t="n"/>
      <c r="BE2230" s="286" t="n"/>
      <c r="BF2230" s="286" t="n"/>
      <c r="BG2230" s="286" t="n"/>
      <c r="BH2230" s="297" t="n"/>
      <c r="BI2230" s="297" t="n"/>
      <c r="BJ2230" s="297" t="n"/>
      <c r="BK2230" s="297" t="n"/>
      <c r="BL2230" s="297" t="n"/>
      <c r="BM2230" s="297" t="n"/>
      <c r="BN2230" s="297" t="n"/>
      <c r="BO2230" s="285" t="n"/>
      <c r="BP2230" s="297" t="n"/>
      <c r="BQ2230" s="297" t="n"/>
      <c r="BR2230" s="297" t="n"/>
      <c r="BS2230" s="297" t="n"/>
      <c r="BT2230" s="297" t="n"/>
      <c r="BU2230" s="297" t="n"/>
      <c r="BV2230" s="297" t="n"/>
      <c r="BW2230" s="288" t="n"/>
      <c r="BX2230" s="276">
        <f>SUM(IF(COUNTIF(MediaScorecard!CC2717, "*1.*"), 2, 0), IF(COUNTIF(MediaScorecard!CC2717, "*2.*"), 2, 0), IF(COUNTIF(MediaScorecard!CC2717, "*3.*"), 2, 0), IF(COUNTIF(MediaScorecard!CC2717, "*4.*"), 2, 0), IF(COUNTIF(MediaScorecard!CC2717, "*5.*"), 2, 0), IF(COUNTIF(MediaScorecard!CC2717, "*6.*"), 2, 0))</f>
        <v/>
      </c>
      <c r="BY2230" s="277">
        <f t="array" ref="BY2230">SUM(VALUE(AT2230),VALUE(AU2230),VALUE(AV2230),VALUE(AW2230),VALUE(AX2230),VALUE(AY2230),VALUE(AZ2230),VALUE(BB2230),VALUE(BC2230),VALUE(BD2230),VALUE(BE2230),VALUE(BF2230),VALUE(BG2230),VALUE(BH2230),VALUE(BI2230),VALUE(BJ2230),VALUE(BK2230),VALUE(BL2230),VALUE(BM2230),VALUE(BN2230),VALUE(BO2230),VALUE(BP2230),VALUE(BQ2230),VALUE(BR2230),VALUE(BS2230),VALUE(BT2230),VALUE(BU2230),VALUE(BV2230),VALUE(BW2230))</f>
        <v/>
      </c>
      <c r="BZ2230" s="307" t="n"/>
      <c r="CA2230" s="307" t="n"/>
      <c r="CB2230" s="307" t="n"/>
      <c r="CC2230" s="307" t="n"/>
      <c r="CD2230" s="307" t="n"/>
      <c r="CE2230" s="307" t="n"/>
      <c r="CF2230" s="307" t="n"/>
      <c r="CG2230" s="307" t="n"/>
      <c r="CH2230" s="307" t="n"/>
      <c r="CI2230" s="307" t="n"/>
      <c r="CJ2230" s="307" t="n"/>
      <c r="CK2230" s="307" t="n"/>
      <c r="CL2230" s="307" t="n"/>
      <c r="CM2230" s="307" t="n"/>
      <c r="CN2230" s="307" t="n"/>
      <c r="CO2230" s="307" t="n"/>
      <c r="CP2230" s="307" t="n"/>
      <c r="CQ2230" s="307" t="n"/>
      <c r="CR2230" s="279" t="n"/>
      <c r="CS2230" s="280" t="n"/>
      <c r="CT2230" s="421">
        <f>(IF(OR(MediaScorecard!BG2717="x", MediaScorecard!BH2717="x",MediaScorecard!BI2717="x",MediaScorecard!BJ2717="x",MediaScorecard!BK2717="x"),1, 2))</f>
        <v/>
      </c>
      <c r="CU2230" s="308" t="n"/>
      <c r="CV2230" s="308" t="n"/>
      <c r="CW2230" s="308" t="n"/>
      <c r="CX2230" s="309" t="n"/>
      <c r="CY2230" s="308" t="n"/>
      <c r="CZ2230" s="308" t="n"/>
      <c r="DA2230" s="308" t="n"/>
    </row>
    <row r="2231" ht="21" customHeight="1" s="590">
      <c r="A2231" s="421" t="n"/>
      <c r="B2231" s="270" t="n"/>
      <c r="C2231" s="269" t="n"/>
      <c r="D2231" s="267" t="n"/>
      <c r="E2231" s="267" t="n"/>
      <c r="F2231" s="268" t="n"/>
      <c r="G2231" s="421" t="n"/>
      <c r="H2231" s="269" t="n"/>
      <c r="I2231" s="421" t="n"/>
      <c r="J2231" s="421" t="n"/>
      <c r="K2231" s="421" t="n"/>
      <c r="L2231" s="421" t="n"/>
      <c r="M2231" s="421" t="n"/>
      <c r="N2231" s="421" t="n"/>
      <c r="O2231" s="421" t="n"/>
      <c r="P2231" s="421" t="n"/>
      <c r="Q2231" s="421" t="n"/>
      <c r="R2231" s="270" t="n"/>
      <c r="S2231" s="421" t="n"/>
      <c r="T2231" s="421" t="n"/>
      <c r="U2231" s="421" t="n"/>
      <c r="V2231" s="421" t="n"/>
      <c r="W2231" s="421" t="n"/>
      <c r="X2231" s="421" t="n"/>
      <c r="Y2231" s="421" t="n"/>
      <c r="Z2231" s="421" t="n"/>
      <c r="AA2231" s="421" t="n"/>
      <c r="AB2231" s="421" t="n"/>
      <c r="AC2231" s="421" t="n"/>
      <c r="AD2231" s="421" t="n"/>
      <c r="AE2231" s="421" t="n"/>
      <c r="AF2231" s="421" t="n"/>
      <c r="AG2231" s="421" t="n"/>
      <c r="AH2231" s="421" t="n"/>
      <c r="AI2231" s="421" t="n"/>
      <c r="AJ2231" s="297" t="n"/>
      <c r="AK2231" s="297" t="n"/>
      <c r="AL2231" s="284" t="n"/>
      <c r="AM2231" s="297" t="n"/>
      <c r="AN2231" s="285" t="n"/>
      <c r="AO2231" s="297" t="n"/>
      <c r="AP2231" s="297" t="n"/>
      <c r="AQ2231" s="297" t="n"/>
      <c r="AR2231" s="297" t="n"/>
      <c r="AS2231" s="297" t="n"/>
      <c r="AT2231" s="285" t="n"/>
      <c r="AU2231" s="297" t="n"/>
      <c r="AV2231" s="297" t="n"/>
      <c r="AW2231" s="297" t="n"/>
      <c r="AX2231" s="297" t="n"/>
      <c r="AY2231" s="286" t="n"/>
      <c r="AZ2231" s="286" t="n"/>
      <c r="BA2231" s="287" t="n"/>
      <c r="BB2231" s="286" t="n"/>
      <c r="BC2231" s="286" t="n"/>
      <c r="BD2231" s="286" t="n"/>
      <c r="BE2231" s="286" t="n"/>
      <c r="BF2231" s="286" t="n"/>
      <c r="BG2231" s="286" t="n"/>
      <c r="BH2231" s="297" t="n"/>
      <c r="BI2231" s="297" t="n"/>
      <c r="BJ2231" s="297" t="n"/>
      <c r="BK2231" s="297" t="n"/>
      <c r="BL2231" s="297" t="n"/>
      <c r="BM2231" s="297" t="n"/>
      <c r="BN2231" s="297" t="n"/>
      <c r="BO2231" s="285" t="n"/>
      <c r="BP2231" s="297" t="n"/>
      <c r="BQ2231" s="297" t="n"/>
      <c r="BR2231" s="297" t="n"/>
      <c r="BS2231" s="297" t="n"/>
      <c r="BT2231" s="297" t="n"/>
      <c r="BU2231" s="297" t="n"/>
      <c r="BV2231" s="297" t="n"/>
      <c r="BW2231" s="288" t="n"/>
      <c r="BX2231" s="276">
        <f>SUM(IF(COUNTIF(MediaScorecard!CC2718, "*1.*"), 2, 0), IF(COUNTIF(MediaScorecard!CC2718, "*2.*"), 2, 0), IF(COUNTIF(MediaScorecard!CC2718, "*3.*"), 2, 0), IF(COUNTIF(MediaScorecard!CC2718, "*4.*"), 2, 0), IF(COUNTIF(MediaScorecard!CC2718, "*5.*"), 2, 0), IF(COUNTIF(MediaScorecard!CC2718, "*6.*"), 2, 0))</f>
        <v/>
      </c>
      <c r="BY2231" s="277">
        <f t="array" ref="BY2231">SUM(VALUE(AT2231),VALUE(AU2231),VALUE(AV2231),VALUE(AW2231),VALUE(AX2231),VALUE(AY2231),VALUE(AZ2231),VALUE(BB2231),VALUE(BC2231),VALUE(BD2231),VALUE(BE2231),VALUE(BF2231),VALUE(BG2231),VALUE(BH2231),VALUE(BI2231),VALUE(BJ2231),VALUE(BK2231),VALUE(BL2231),VALUE(BM2231),VALUE(BN2231),VALUE(BO2231),VALUE(BP2231),VALUE(BQ2231),VALUE(BR2231),VALUE(BS2231),VALUE(BT2231),VALUE(BU2231),VALUE(BV2231),VALUE(BW2231))</f>
        <v/>
      </c>
      <c r="BZ2231" s="307" t="n"/>
      <c r="CA2231" s="307" t="n"/>
      <c r="CB2231" s="307" t="n"/>
      <c r="CC2231" s="307" t="n"/>
      <c r="CD2231" s="307" t="n"/>
      <c r="CE2231" s="307" t="n"/>
      <c r="CF2231" s="307" t="n"/>
      <c r="CG2231" s="307" t="n"/>
      <c r="CH2231" s="307" t="n"/>
      <c r="CI2231" s="307" t="n"/>
      <c r="CJ2231" s="307" t="n"/>
      <c r="CK2231" s="307" t="n"/>
      <c r="CL2231" s="307" t="n"/>
      <c r="CM2231" s="307" t="n"/>
      <c r="CN2231" s="307" t="n"/>
      <c r="CO2231" s="307" t="n"/>
      <c r="CP2231" s="307" t="n"/>
      <c r="CQ2231" s="307" t="n"/>
      <c r="CR2231" s="279" t="n"/>
      <c r="CS2231" s="280" t="n"/>
      <c r="CT2231" s="421">
        <f>(IF(OR(MediaScorecard!BG2718="x", MediaScorecard!BH2718="x",MediaScorecard!BI2718="x",MediaScorecard!BJ2718="x",MediaScorecard!BK2718="x"),1, 2))</f>
        <v/>
      </c>
      <c r="CU2231" s="308" t="n"/>
      <c r="CV2231" s="308" t="n"/>
      <c r="CW2231" s="308" t="n"/>
      <c r="CX2231" s="309" t="n"/>
      <c r="CY2231" s="308" t="n"/>
      <c r="CZ2231" s="308" t="n"/>
      <c r="DA2231" s="308" t="n"/>
    </row>
    <row r="2232" ht="21" customHeight="1" s="590">
      <c r="A2232" s="421" t="n"/>
      <c r="B2232" s="270" t="n"/>
      <c r="C2232" s="269" t="n"/>
      <c r="D2232" s="267" t="n"/>
      <c r="E2232" s="267" t="n"/>
      <c r="F2232" s="268" t="n"/>
      <c r="G2232" s="421" t="n"/>
      <c r="H2232" s="269" t="n"/>
      <c r="I2232" s="421" t="n"/>
      <c r="J2232" s="421" t="n"/>
      <c r="K2232" s="421" t="n"/>
      <c r="L2232" s="421" t="n"/>
      <c r="M2232" s="421" t="n"/>
      <c r="N2232" s="421" t="n"/>
      <c r="O2232" s="421" t="n"/>
      <c r="P2232" s="421" t="n"/>
      <c r="Q2232" s="421" t="n"/>
      <c r="R2232" s="270" t="n"/>
      <c r="S2232" s="421" t="n"/>
      <c r="T2232" s="421" t="n"/>
      <c r="U2232" s="421" t="n"/>
      <c r="V2232" s="421" t="n"/>
      <c r="W2232" s="421" t="n"/>
      <c r="X2232" s="421" t="n"/>
      <c r="Y2232" s="421" t="n"/>
      <c r="Z2232" s="421" t="n"/>
      <c r="AA2232" s="421" t="n"/>
      <c r="AB2232" s="421" t="n"/>
      <c r="AC2232" s="421" t="n"/>
      <c r="AD2232" s="421" t="n"/>
      <c r="AE2232" s="421" t="n"/>
      <c r="AF2232" s="421" t="n"/>
      <c r="AG2232" s="421" t="n"/>
      <c r="AH2232" s="421" t="n"/>
      <c r="AI2232" s="421" t="n"/>
      <c r="AJ2232" s="297" t="n"/>
      <c r="AK2232" s="297" t="n"/>
      <c r="AL2232" s="284" t="n"/>
      <c r="AM2232" s="297" t="n"/>
      <c r="AN2232" s="285" t="n"/>
      <c r="AO2232" s="297" t="n"/>
      <c r="AP2232" s="297" t="n"/>
      <c r="AQ2232" s="297" t="n"/>
      <c r="AR2232" s="297" t="n"/>
      <c r="AS2232" s="297" t="n"/>
      <c r="AT2232" s="285" t="n"/>
      <c r="AU2232" s="297" t="n"/>
      <c r="AV2232" s="297" t="n"/>
      <c r="AW2232" s="297" t="n"/>
      <c r="AX2232" s="297" t="n"/>
      <c r="AY2232" s="286" t="n"/>
      <c r="AZ2232" s="286" t="n"/>
      <c r="BA2232" s="287" t="n"/>
      <c r="BB2232" s="286" t="n"/>
      <c r="BC2232" s="286" t="n"/>
      <c r="BD2232" s="286" t="n"/>
      <c r="BE2232" s="286" t="n"/>
      <c r="BF2232" s="286" t="n"/>
      <c r="BG2232" s="286" t="n"/>
      <c r="BH2232" s="297" t="n"/>
      <c r="BI2232" s="297" t="n"/>
      <c r="BJ2232" s="297" t="n"/>
      <c r="BK2232" s="297" t="n"/>
      <c r="BL2232" s="297" t="n"/>
      <c r="BM2232" s="297" t="n"/>
      <c r="BN2232" s="297" t="n"/>
      <c r="BO2232" s="285" t="n"/>
      <c r="BP2232" s="297" t="n"/>
      <c r="BQ2232" s="297" t="n"/>
      <c r="BR2232" s="297" t="n"/>
      <c r="BS2232" s="297" t="n"/>
      <c r="BT2232" s="297" t="n"/>
      <c r="BU2232" s="297" t="n"/>
      <c r="BV2232" s="297" t="n"/>
      <c r="BW2232" s="288" t="n"/>
      <c r="BX2232" s="276">
        <f>SUM(IF(COUNTIF(MediaScorecard!CC2719, "*1.*"), 2, 0), IF(COUNTIF(MediaScorecard!CC2719, "*2.*"), 2, 0), IF(COUNTIF(MediaScorecard!CC2719, "*3.*"), 2, 0), IF(COUNTIF(MediaScorecard!CC2719, "*4.*"), 2, 0), IF(COUNTIF(MediaScorecard!CC2719, "*5.*"), 2, 0), IF(COUNTIF(MediaScorecard!CC2719, "*6.*"), 2, 0))</f>
        <v/>
      </c>
      <c r="BY2232" s="277">
        <f t="array" ref="BY2232">SUM(VALUE(AT2232),VALUE(AU2232),VALUE(AV2232),VALUE(AW2232),VALUE(AX2232),VALUE(AY2232),VALUE(AZ2232),VALUE(BB2232),VALUE(BC2232),VALUE(BD2232),VALUE(BE2232),VALUE(BF2232),VALUE(BG2232),VALUE(BH2232),VALUE(BI2232),VALUE(BJ2232),VALUE(BK2232),VALUE(BL2232),VALUE(BM2232),VALUE(BN2232),VALUE(BO2232),VALUE(BP2232),VALUE(BQ2232),VALUE(BR2232),VALUE(BS2232),VALUE(BT2232),VALUE(BU2232),VALUE(BV2232),VALUE(BW2232))</f>
        <v/>
      </c>
      <c r="BZ2232" s="307" t="n"/>
      <c r="CA2232" s="307" t="n"/>
      <c r="CB2232" s="307" t="n"/>
      <c r="CC2232" s="307" t="n"/>
      <c r="CD2232" s="307" t="n"/>
      <c r="CE2232" s="307" t="n"/>
      <c r="CF2232" s="307" t="n"/>
      <c r="CG2232" s="307" t="n"/>
      <c r="CH2232" s="307" t="n"/>
      <c r="CI2232" s="307" t="n"/>
      <c r="CJ2232" s="307" t="n"/>
      <c r="CK2232" s="307" t="n"/>
      <c r="CL2232" s="307" t="n"/>
      <c r="CM2232" s="307" t="n"/>
      <c r="CN2232" s="307" t="n"/>
      <c r="CO2232" s="307" t="n"/>
      <c r="CP2232" s="307" t="n"/>
      <c r="CQ2232" s="307" t="n"/>
      <c r="CR2232" s="279" t="n"/>
      <c r="CS2232" s="280" t="n"/>
      <c r="CT2232" s="421">
        <f>(IF(OR(MediaScorecard!BG2719="x", MediaScorecard!BH2719="x",MediaScorecard!BI2719="x",MediaScorecard!BJ2719="x",MediaScorecard!BK2719="x"),1, 2))</f>
        <v/>
      </c>
      <c r="CU2232" s="308" t="n"/>
      <c r="CV2232" s="308" t="n"/>
      <c r="CW2232" s="308" t="n"/>
      <c r="CX2232" s="309" t="n"/>
      <c r="CY2232" s="308" t="n"/>
      <c r="CZ2232" s="308" t="n"/>
      <c r="DA2232" s="308" t="n"/>
    </row>
    <row r="2233" ht="21" customHeight="1" s="590">
      <c r="A2233" s="421" t="n"/>
      <c r="B2233" s="270" t="n"/>
      <c r="C2233" s="269" t="n"/>
      <c r="D2233" s="267" t="n"/>
      <c r="E2233" s="267" t="n"/>
      <c r="F2233" s="268" t="n"/>
      <c r="G2233" s="421" t="n"/>
      <c r="H2233" s="269" t="n"/>
      <c r="I2233" s="421" t="n"/>
      <c r="J2233" s="421" t="n"/>
      <c r="K2233" s="421" t="n"/>
      <c r="L2233" s="421" t="n"/>
      <c r="M2233" s="421" t="n"/>
      <c r="N2233" s="421" t="n"/>
      <c r="O2233" s="421" t="n"/>
      <c r="P2233" s="421" t="n"/>
      <c r="Q2233" s="421" t="n"/>
      <c r="R2233" s="270" t="n"/>
      <c r="S2233" s="421" t="n"/>
      <c r="T2233" s="421" t="n"/>
      <c r="U2233" s="421" t="n"/>
      <c r="V2233" s="421" t="n"/>
      <c r="W2233" s="421" t="n"/>
      <c r="X2233" s="421" t="n"/>
      <c r="Y2233" s="421" t="n"/>
      <c r="Z2233" s="421" t="n"/>
      <c r="AA2233" s="421" t="n"/>
      <c r="AB2233" s="421" t="n"/>
      <c r="AC2233" s="421" t="n"/>
      <c r="AD2233" s="421" t="n"/>
      <c r="AE2233" s="421" t="n"/>
      <c r="AF2233" s="421" t="n"/>
      <c r="AG2233" s="421" t="n"/>
      <c r="AH2233" s="421" t="n"/>
      <c r="AI2233" s="421" t="n"/>
      <c r="AJ2233" s="297" t="n"/>
      <c r="AK2233" s="297" t="n"/>
      <c r="AL2233" s="284" t="n"/>
      <c r="AM2233" s="297" t="n"/>
      <c r="AN2233" s="285" t="n"/>
      <c r="AO2233" s="297" t="n"/>
      <c r="AP2233" s="297" t="n"/>
      <c r="AQ2233" s="297" t="n"/>
      <c r="AR2233" s="297" t="n"/>
      <c r="AS2233" s="297" t="n"/>
      <c r="AT2233" s="285" t="n"/>
      <c r="AU2233" s="297" t="n"/>
      <c r="AV2233" s="297" t="n"/>
      <c r="AW2233" s="297" t="n"/>
      <c r="AX2233" s="297" t="n"/>
      <c r="AY2233" s="286" t="n"/>
      <c r="AZ2233" s="286" t="n"/>
      <c r="BA2233" s="287" t="n"/>
      <c r="BB2233" s="286" t="n"/>
      <c r="BC2233" s="286" t="n"/>
      <c r="BD2233" s="286" t="n"/>
      <c r="BE2233" s="286" t="n"/>
      <c r="BF2233" s="286" t="n"/>
      <c r="BG2233" s="286" t="n"/>
      <c r="BH2233" s="297" t="n"/>
      <c r="BI2233" s="297" t="n"/>
      <c r="BJ2233" s="297" t="n"/>
      <c r="BK2233" s="297" t="n"/>
      <c r="BL2233" s="297" t="n"/>
      <c r="BM2233" s="297" t="n"/>
      <c r="BN2233" s="297" t="n"/>
      <c r="BO2233" s="285" t="n"/>
      <c r="BP2233" s="297" t="n"/>
      <c r="BQ2233" s="297" t="n"/>
      <c r="BR2233" s="297" t="n"/>
      <c r="BS2233" s="297" t="n"/>
      <c r="BT2233" s="297" t="n"/>
      <c r="BU2233" s="297" t="n"/>
      <c r="BV2233" s="297" t="n"/>
      <c r="BW2233" s="288" t="n"/>
      <c r="BX2233" s="276">
        <f>SUM(IF(COUNTIF(MediaScorecard!CC2720, "*1.*"), 2, 0), IF(COUNTIF(MediaScorecard!CC2720, "*2.*"), 2, 0), IF(COUNTIF(MediaScorecard!CC2720, "*3.*"), 2, 0), IF(COUNTIF(MediaScorecard!CC2720, "*4.*"), 2, 0), IF(COUNTIF(MediaScorecard!CC2720, "*5.*"), 2, 0), IF(COUNTIF(MediaScorecard!CC2720, "*6.*"), 2, 0))</f>
        <v/>
      </c>
      <c r="BY2233" s="277">
        <f t="array" ref="BY2233">SUM(VALUE(AT2233),VALUE(AU2233),VALUE(AV2233),VALUE(AW2233),VALUE(AX2233),VALUE(AY2233),VALUE(AZ2233),VALUE(BB2233),VALUE(BC2233),VALUE(BD2233),VALUE(BE2233),VALUE(BF2233),VALUE(BG2233),VALUE(BH2233),VALUE(BI2233),VALUE(BJ2233),VALUE(BK2233),VALUE(BL2233),VALUE(BM2233),VALUE(BN2233),VALUE(BO2233),VALUE(BP2233),VALUE(BQ2233),VALUE(BR2233),VALUE(BS2233),VALUE(BT2233),VALUE(BU2233),VALUE(BV2233),VALUE(BW2233))</f>
        <v/>
      </c>
      <c r="BZ2233" s="307" t="n"/>
      <c r="CA2233" s="307" t="n"/>
      <c r="CB2233" s="307" t="n"/>
      <c r="CC2233" s="307" t="n"/>
      <c r="CD2233" s="307" t="n"/>
      <c r="CE2233" s="307" t="n"/>
      <c r="CF2233" s="307" t="n"/>
      <c r="CG2233" s="307" t="n"/>
      <c r="CH2233" s="307" t="n"/>
      <c r="CI2233" s="307" t="n"/>
      <c r="CJ2233" s="307" t="n"/>
      <c r="CK2233" s="307" t="n"/>
      <c r="CL2233" s="307" t="n"/>
      <c r="CM2233" s="307" t="n"/>
      <c r="CN2233" s="307" t="n"/>
      <c r="CO2233" s="307" t="n"/>
      <c r="CP2233" s="307" t="n"/>
      <c r="CQ2233" s="307" t="n"/>
      <c r="CR2233" s="279" t="n"/>
      <c r="CS2233" s="280" t="n"/>
      <c r="CT2233" s="421">
        <f>(IF(OR(MediaScorecard!BG2720="x", MediaScorecard!BH2720="x",MediaScorecard!BI2720="x",MediaScorecard!BJ2720="x",MediaScorecard!BK2720="x"),1, 2))</f>
        <v/>
      </c>
      <c r="CU2233" s="308" t="n"/>
      <c r="CV2233" s="308" t="n"/>
      <c r="CW2233" s="308" t="n"/>
      <c r="CX2233" s="309" t="n"/>
      <c r="CY2233" s="308" t="n"/>
      <c r="CZ2233" s="308" t="n"/>
      <c r="DA2233" s="308" t="n"/>
    </row>
    <row r="2234" ht="21" customHeight="1" s="590">
      <c r="A2234" s="421" t="n"/>
      <c r="B2234" s="270" t="n"/>
      <c r="C2234" s="269" t="n"/>
      <c r="D2234" s="267" t="n"/>
      <c r="E2234" s="267" t="n"/>
      <c r="F2234" s="268" t="n"/>
      <c r="G2234" s="421" t="n"/>
      <c r="H2234" s="269" t="n"/>
      <c r="I2234" s="421" t="n"/>
      <c r="J2234" s="421" t="n"/>
      <c r="K2234" s="421" t="n"/>
      <c r="L2234" s="421" t="n"/>
      <c r="M2234" s="421" t="n"/>
      <c r="N2234" s="421" t="n"/>
      <c r="O2234" s="421" t="n"/>
      <c r="P2234" s="421" t="n"/>
      <c r="Q2234" s="421" t="n"/>
      <c r="R2234" s="270" t="n"/>
      <c r="S2234" s="421" t="n"/>
      <c r="T2234" s="421" t="n"/>
      <c r="U2234" s="421" t="n"/>
      <c r="V2234" s="421" t="n"/>
      <c r="W2234" s="421" t="n"/>
      <c r="X2234" s="421" t="n"/>
      <c r="Y2234" s="421" t="n"/>
      <c r="Z2234" s="421" t="n"/>
      <c r="AA2234" s="421" t="n"/>
      <c r="AB2234" s="421" t="n"/>
      <c r="AC2234" s="421" t="n"/>
      <c r="AD2234" s="421" t="n"/>
      <c r="AE2234" s="421" t="n"/>
      <c r="AF2234" s="421" t="n"/>
      <c r="AG2234" s="421" t="n"/>
      <c r="AH2234" s="421" t="n"/>
      <c r="AI2234" s="421" t="n"/>
      <c r="AJ2234" s="297" t="n"/>
      <c r="AK2234" s="297" t="n"/>
      <c r="AL2234" s="284" t="n"/>
      <c r="AM2234" s="297" t="n"/>
      <c r="AN2234" s="285" t="n"/>
      <c r="AO2234" s="297" t="n"/>
      <c r="AP2234" s="297" t="n"/>
      <c r="AQ2234" s="297" t="n"/>
      <c r="AR2234" s="297" t="n"/>
      <c r="AS2234" s="297" t="n"/>
      <c r="AT2234" s="285" t="n"/>
      <c r="AU2234" s="297" t="n"/>
      <c r="AV2234" s="297" t="n"/>
      <c r="AW2234" s="297" t="n"/>
      <c r="AX2234" s="297" t="n"/>
      <c r="AY2234" s="286" t="n"/>
      <c r="AZ2234" s="286" t="n"/>
      <c r="BA2234" s="287" t="n"/>
      <c r="BB2234" s="286" t="n"/>
      <c r="BC2234" s="286" t="n"/>
      <c r="BD2234" s="286" t="n"/>
      <c r="BE2234" s="286" t="n"/>
      <c r="BF2234" s="286" t="n"/>
      <c r="BG2234" s="286" t="n"/>
      <c r="BH2234" s="297" t="n"/>
      <c r="BI2234" s="297" t="n"/>
      <c r="BJ2234" s="297" t="n"/>
      <c r="BK2234" s="297" t="n"/>
      <c r="BL2234" s="297" t="n"/>
      <c r="BM2234" s="297" t="n"/>
      <c r="BN2234" s="297" t="n"/>
      <c r="BO2234" s="285" t="n"/>
      <c r="BP2234" s="297" t="n"/>
      <c r="BQ2234" s="297" t="n"/>
      <c r="BR2234" s="297" t="n"/>
      <c r="BS2234" s="297" t="n"/>
      <c r="BT2234" s="297" t="n"/>
      <c r="BU2234" s="297" t="n"/>
      <c r="BV2234" s="297" t="n"/>
      <c r="BW2234" s="288" t="n"/>
      <c r="BX2234" s="276">
        <f>SUM(IF(COUNTIF(MediaScorecard!CC2721, "*1.*"), 2, 0), IF(COUNTIF(MediaScorecard!CC2721, "*2.*"), 2, 0), IF(COUNTIF(MediaScorecard!CC2721, "*3.*"), 2, 0), IF(COUNTIF(MediaScorecard!CC2721, "*4.*"), 2, 0), IF(COUNTIF(MediaScorecard!CC2721, "*5.*"), 2, 0), IF(COUNTIF(MediaScorecard!CC2721, "*6.*"), 2, 0))</f>
        <v/>
      </c>
      <c r="BY2234" s="277">
        <f t="array" ref="BY2234">SUM(VALUE(AT2234),VALUE(AU2234),VALUE(AV2234),VALUE(AW2234),VALUE(AX2234),VALUE(AY2234),VALUE(AZ2234),VALUE(BB2234),VALUE(BC2234),VALUE(BD2234),VALUE(BE2234),VALUE(BF2234),VALUE(BG2234),VALUE(BH2234),VALUE(BI2234),VALUE(BJ2234),VALUE(BK2234),VALUE(BL2234),VALUE(BM2234),VALUE(BN2234),VALUE(BO2234),VALUE(BP2234),VALUE(BQ2234),VALUE(BR2234),VALUE(BS2234),VALUE(BT2234),VALUE(BU2234),VALUE(BV2234),VALUE(BW2234))</f>
        <v/>
      </c>
      <c r="BZ2234" s="307" t="n"/>
      <c r="CA2234" s="307" t="n"/>
      <c r="CB2234" s="307" t="n"/>
      <c r="CC2234" s="307" t="n"/>
      <c r="CD2234" s="307" t="n"/>
      <c r="CE2234" s="307" t="n"/>
      <c r="CF2234" s="307" t="n"/>
      <c r="CG2234" s="307" t="n"/>
      <c r="CH2234" s="307" t="n"/>
      <c r="CI2234" s="307" t="n"/>
      <c r="CJ2234" s="307" t="n"/>
      <c r="CK2234" s="307" t="n"/>
      <c r="CL2234" s="307" t="n"/>
      <c r="CM2234" s="307" t="n"/>
      <c r="CN2234" s="307" t="n"/>
      <c r="CO2234" s="307" t="n"/>
      <c r="CP2234" s="307" t="n"/>
      <c r="CQ2234" s="307" t="n"/>
      <c r="CR2234" s="279" t="n"/>
      <c r="CS2234" s="280" t="n"/>
      <c r="CT2234" s="421">
        <f>(IF(OR(MediaScorecard!BG2721="x", MediaScorecard!BH2721="x",MediaScorecard!BI2721="x",MediaScorecard!BJ2721="x",MediaScorecard!BK2721="x"),1, 2))</f>
        <v/>
      </c>
      <c r="CU2234" s="308" t="n"/>
      <c r="CV2234" s="308" t="n"/>
      <c r="CW2234" s="308" t="n"/>
      <c r="CX2234" s="309" t="n"/>
      <c r="CY2234" s="308" t="n"/>
      <c r="CZ2234" s="308" t="n"/>
      <c r="DA2234" s="308" t="n"/>
    </row>
    <row r="2235" ht="21" customHeight="1" s="590">
      <c r="A2235" s="421" t="n"/>
      <c r="B2235" s="270" t="n"/>
      <c r="C2235" s="269" t="n"/>
      <c r="D2235" s="267" t="n"/>
      <c r="E2235" s="267" t="n"/>
      <c r="F2235" s="268" t="n"/>
      <c r="G2235" s="421" t="n"/>
      <c r="H2235" s="269" t="n"/>
      <c r="I2235" s="421" t="n"/>
      <c r="J2235" s="421" t="n"/>
      <c r="K2235" s="421" t="n"/>
      <c r="L2235" s="421" t="n"/>
      <c r="M2235" s="421" t="n"/>
      <c r="N2235" s="421" t="n"/>
      <c r="O2235" s="421" t="n"/>
      <c r="P2235" s="421" t="n"/>
      <c r="Q2235" s="421" t="n"/>
      <c r="R2235" s="270" t="n"/>
      <c r="S2235" s="421" t="n"/>
      <c r="T2235" s="421" t="n"/>
      <c r="U2235" s="421" t="n"/>
      <c r="V2235" s="421" t="n"/>
      <c r="W2235" s="421" t="n"/>
      <c r="X2235" s="421" t="n"/>
      <c r="Y2235" s="421" t="n"/>
      <c r="Z2235" s="421" t="n"/>
      <c r="AA2235" s="421" t="n"/>
      <c r="AB2235" s="421" t="n"/>
      <c r="AC2235" s="421" t="n"/>
      <c r="AD2235" s="421" t="n"/>
      <c r="AE2235" s="421" t="n"/>
      <c r="AF2235" s="421" t="n"/>
      <c r="AG2235" s="421" t="n"/>
      <c r="AH2235" s="421" t="n"/>
      <c r="AI2235" s="421" t="n"/>
      <c r="AJ2235" s="297" t="n"/>
      <c r="AK2235" s="297" t="n"/>
      <c r="AL2235" s="284" t="n"/>
      <c r="AM2235" s="297" t="n"/>
      <c r="AN2235" s="285" t="n"/>
      <c r="AO2235" s="297" t="n"/>
      <c r="AP2235" s="297" t="n"/>
      <c r="AQ2235" s="297" t="n"/>
      <c r="AR2235" s="297" t="n"/>
      <c r="AS2235" s="297" t="n"/>
      <c r="AT2235" s="285" t="n"/>
      <c r="AU2235" s="297" t="n"/>
      <c r="AV2235" s="297" t="n"/>
      <c r="AW2235" s="297" t="n"/>
      <c r="AX2235" s="297" t="n"/>
      <c r="AY2235" s="286" t="n"/>
      <c r="AZ2235" s="286" t="n"/>
      <c r="BA2235" s="287" t="n"/>
      <c r="BB2235" s="286" t="n"/>
      <c r="BC2235" s="286" t="n"/>
      <c r="BD2235" s="286" t="n"/>
      <c r="BE2235" s="286" t="n"/>
      <c r="BF2235" s="286" t="n"/>
      <c r="BG2235" s="286" t="n"/>
      <c r="BH2235" s="297" t="n"/>
      <c r="BI2235" s="297" t="n"/>
      <c r="BJ2235" s="297" t="n"/>
      <c r="BK2235" s="297" t="n"/>
      <c r="BL2235" s="297" t="n"/>
      <c r="BM2235" s="297" t="n"/>
      <c r="BN2235" s="297" t="n"/>
      <c r="BO2235" s="285" t="n"/>
      <c r="BP2235" s="297" t="n"/>
      <c r="BQ2235" s="297" t="n"/>
      <c r="BR2235" s="297" t="n"/>
      <c r="BS2235" s="297" t="n"/>
      <c r="BT2235" s="297" t="n"/>
      <c r="BU2235" s="297" t="n"/>
      <c r="BV2235" s="297" t="n"/>
      <c r="BW2235" s="288" t="n"/>
      <c r="BX2235" s="276">
        <f>SUM(IF(COUNTIF(MediaScorecard!CC2722, "*1.*"), 2, 0), IF(COUNTIF(MediaScorecard!CC2722, "*2.*"), 2, 0), IF(COUNTIF(MediaScorecard!CC2722, "*3.*"), 2, 0), IF(COUNTIF(MediaScorecard!CC2722, "*4.*"), 2, 0), IF(COUNTIF(MediaScorecard!CC2722, "*5.*"), 2, 0), IF(COUNTIF(MediaScorecard!CC2722, "*6.*"), 2, 0))</f>
        <v/>
      </c>
      <c r="BY2235" s="277">
        <f t="array" ref="BY2235">SUM(VALUE(AT2235),VALUE(AU2235),VALUE(AV2235),VALUE(AW2235),VALUE(AX2235),VALUE(AY2235),VALUE(AZ2235),VALUE(BB2235),VALUE(BC2235),VALUE(BD2235),VALUE(BE2235),VALUE(BF2235),VALUE(BG2235),VALUE(BH2235),VALUE(BI2235),VALUE(BJ2235),VALUE(BK2235),VALUE(BL2235),VALUE(BM2235),VALUE(BN2235),VALUE(BO2235),VALUE(BP2235),VALUE(BQ2235),VALUE(BR2235),VALUE(BS2235),VALUE(BT2235),VALUE(BU2235),VALUE(BV2235),VALUE(BW2235))</f>
        <v/>
      </c>
      <c r="BZ2235" s="307" t="n"/>
      <c r="CA2235" s="307" t="n"/>
      <c r="CB2235" s="307" t="n"/>
      <c r="CC2235" s="307" t="n"/>
      <c r="CD2235" s="307" t="n"/>
      <c r="CE2235" s="307" t="n"/>
      <c r="CF2235" s="307" t="n"/>
      <c r="CG2235" s="307" t="n"/>
      <c r="CH2235" s="307" t="n"/>
      <c r="CI2235" s="307" t="n"/>
      <c r="CJ2235" s="307" t="n"/>
      <c r="CK2235" s="307" t="n"/>
      <c r="CL2235" s="307" t="n"/>
      <c r="CM2235" s="307" t="n"/>
      <c r="CN2235" s="307" t="n"/>
      <c r="CO2235" s="307" t="n"/>
      <c r="CP2235" s="307" t="n"/>
      <c r="CQ2235" s="307" t="n"/>
      <c r="CR2235" s="279" t="n"/>
      <c r="CS2235" s="280" t="n"/>
      <c r="CT2235" s="421">
        <f>(IF(OR(MediaScorecard!BG2722="x", MediaScorecard!BH2722="x",MediaScorecard!BI2722="x",MediaScorecard!BJ2722="x",MediaScorecard!BK2722="x"),1, 2))</f>
        <v/>
      </c>
      <c r="CU2235" s="308" t="n"/>
      <c r="CV2235" s="308" t="n"/>
      <c r="CW2235" s="308" t="n"/>
      <c r="CX2235" s="309" t="n"/>
      <c r="CY2235" s="308" t="n"/>
      <c r="CZ2235" s="308" t="n"/>
      <c r="DA2235" s="308" t="n"/>
    </row>
    <row r="2236" ht="21" customHeight="1" s="590">
      <c r="A2236" s="421" t="n"/>
      <c r="B2236" s="270" t="n"/>
      <c r="C2236" s="269" t="n"/>
      <c r="D2236" s="267" t="n"/>
      <c r="E2236" s="267" t="n"/>
      <c r="F2236" s="268" t="n"/>
      <c r="G2236" s="421" t="n"/>
      <c r="H2236" s="269" t="n"/>
      <c r="I2236" s="421" t="n"/>
      <c r="J2236" s="421" t="n"/>
      <c r="K2236" s="421" t="n"/>
      <c r="L2236" s="421" t="n"/>
      <c r="M2236" s="421" t="n"/>
      <c r="N2236" s="421" t="n"/>
      <c r="O2236" s="421" t="n"/>
      <c r="P2236" s="421" t="n"/>
      <c r="Q2236" s="421" t="n"/>
      <c r="R2236" s="270" t="n"/>
      <c r="S2236" s="421" t="n"/>
      <c r="T2236" s="421" t="n"/>
      <c r="U2236" s="421" t="n"/>
      <c r="V2236" s="421" t="n"/>
      <c r="W2236" s="421" t="n"/>
      <c r="X2236" s="421" t="n"/>
      <c r="Y2236" s="421" t="n"/>
      <c r="Z2236" s="421" t="n"/>
      <c r="AA2236" s="421" t="n"/>
      <c r="AB2236" s="421" t="n"/>
      <c r="AC2236" s="421" t="n"/>
      <c r="AD2236" s="421" t="n"/>
      <c r="AE2236" s="421" t="n"/>
      <c r="AF2236" s="421" t="n"/>
      <c r="AG2236" s="421" t="n"/>
      <c r="AH2236" s="421" t="n"/>
      <c r="AI2236" s="421" t="n"/>
      <c r="AJ2236" s="297" t="n"/>
      <c r="AK2236" s="297" t="n"/>
      <c r="AL2236" s="284" t="n"/>
      <c r="AM2236" s="297" t="n"/>
      <c r="AN2236" s="285" t="n"/>
      <c r="AO2236" s="297" t="n"/>
      <c r="AP2236" s="297" t="n"/>
      <c r="AQ2236" s="297" t="n"/>
      <c r="AR2236" s="297" t="n"/>
      <c r="AS2236" s="297" t="n"/>
      <c r="AT2236" s="285" t="n"/>
      <c r="AU2236" s="297" t="n"/>
      <c r="AV2236" s="297" t="n"/>
      <c r="AW2236" s="297" t="n"/>
      <c r="AX2236" s="297" t="n"/>
      <c r="AY2236" s="286" t="n"/>
      <c r="AZ2236" s="286" t="n"/>
      <c r="BA2236" s="287" t="n"/>
      <c r="BB2236" s="286" t="n"/>
      <c r="BC2236" s="286" t="n"/>
      <c r="BD2236" s="286" t="n"/>
      <c r="BE2236" s="286" t="n"/>
      <c r="BF2236" s="286" t="n"/>
      <c r="BG2236" s="286" t="n"/>
      <c r="BH2236" s="297" t="n"/>
      <c r="BI2236" s="297" t="n"/>
      <c r="BJ2236" s="297" t="n"/>
      <c r="BK2236" s="297" t="n"/>
      <c r="BL2236" s="297" t="n"/>
      <c r="BM2236" s="297" t="n"/>
      <c r="BN2236" s="297" t="n"/>
      <c r="BO2236" s="285" t="n"/>
      <c r="BP2236" s="297" t="n"/>
      <c r="BQ2236" s="297" t="n"/>
      <c r="BR2236" s="297" t="n"/>
      <c r="BS2236" s="297" t="n"/>
      <c r="BT2236" s="297" t="n"/>
      <c r="BU2236" s="297" t="n"/>
      <c r="BV2236" s="297" t="n"/>
      <c r="BW2236" s="288" t="n"/>
      <c r="BX2236" s="276">
        <f>SUM(IF(COUNTIF(MediaScorecard!CC2723, "*1.*"), 2, 0), IF(COUNTIF(MediaScorecard!CC2723, "*2.*"), 2, 0), IF(COUNTIF(MediaScorecard!CC2723, "*3.*"), 2, 0), IF(COUNTIF(MediaScorecard!CC2723, "*4.*"), 2, 0), IF(COUNTIF(MediaScorecard!CC2723, "*5.*"), 2, 0), IF(COUNTIF(MediaScorecard!CC2723, "*6.*"), 2, 0))</f>
        <v/>
      </c>
      <c r="BY2236" s="277">
        <f t="array" ref="BY2236">SUM(VALUE(AT2236),VALUE(AU2236),VALUE(AV2236),VALUE(AW2236),VALUE(AX2236),VALUE(AY2236),VALUE(AZ2236),VALUE(BB2236),VALUE(BC2236),VALUE(BD2236),VALUE(BE2236),VALUE(BF2236),VALUE(BG2236),VALUE(BH2236),VALUE(BI2236),VALUE(BJ2236),VALUE(BK2236),VALUE(BL2236),VALUE(BM2236),VALUE(BN2236),VALUE(BO2236),VALUE(BP2236),VALUE(BQ2236),VALUE(BR2236),VALUE(BS2236),VALUE(BT2236),VALUE(BU2236),VALUE(BV2236),VALUE(BW2236))</f>
        <v/>
      </c>
      <c r="BZ2236" s="307" t="n"/>
      <c r="CA2236" s="307" t="n"/>
      <c r="CB2236" s="307" t="n"/>
      <c r="CC2236" s="307" t="n"/>
      <c r="CD2236" s="307" t="n"/>
      <c r="CE2236" s="307" t="n"/>
      <c r="CF2236" s="307" t="n"/>
      <c r="CG2236" s="307" t="n"/>
      <c r="CH2236" s="307" t="n"/>
      <c r="CI2236" s="307" t="n"/>
      <c r="CJ2236" s="307" t="n"/>
      <c r="CK2236" s="307" t="n"/>
      <c r="CL2236" s="307" t="n"/>
      <c r="CM2236" s="307" t="n"/>
      <c r="CN2236" s="307" t="n"/>
      <c r="CO2236" s="307" t="n"/>
      <c r="CP2236" s="307" t="n"/>
      <c r="CQ2236" s="307" t="n"/>
      <c r="CR2236" s="279" t="n"/>
      <c r="CS2236" s="280" t="n"/>
      <c r="CT2236" s="421">
        <f>(IF(OR(MediaScorecard!BG2723="x", MediaScorecard!BH2723="x",MediaScorecard!BI2723="x",MediaScorecard!BJ2723="x",MediaScorecard!BK2723="x"),1, 2))</f>
        <v/>
      </c>
      <c r="CU2236" s="308" t="n"/>
      <c r="CV2236" s="308" t="n"/>
      <c r="CW2236" s="308" t="n"/>
      <c r="CX2236" s="309" t="n"/>
      <c r="CY2236" s="308" t="n"/>
      <c r="CZ2236" s="308" t="n"/>
      <c r="DA2236" s="308" t="n"/>
    </row>
    <row r="2237" ht="21" customHeight="1" s="590">
      <c r="A2237" s="421" t="n"/>
      <c r="B2237" s="270" t="n"/>
      <c r="C2237" s="269" t="n"/>
      <c r="D2237" s="267" t="n"/>
      <c r="E2237" s="267" t="n"/>
      <c r="F2237" s="268" t="n"/>
      <c r="G2237" s="421" t="n"/>
      <c r="H2237" s="269" t="n"/>
      <c r="I2237" s="421" t="n"/>
      <c r="J2237" s="421" t="n"/>
      <c r="K2237" s="421" t="n"/>
      <c r="L2237" s="421" t="n"/>
      <c r="M2237" s="421" t="n"/>
      <c r="N2237" s="421" t="n"/>
      <c r="O2237" s="421" t="n"/>
      <c r="P2237" s="421" t="n"/>
      <c r="Q2237" s="421" t="n"/>
      <c r="R2237" s="270" t="n"/>
      <c r="S2237" s="421" t="n"/>
      <c r="T2237" s="421" t="n"/>
      <c r="U2237" s="421" t="n"/>
      <c r="V2237" s="421" t="n"/>
      <c r="W2237" s="421" t="n"/>
      <c r="X2237" s="421" t="n"/>
      <c r="Y2237" s="421" t="n"/>
      <c r="Z2237" s="421" t="n"/>
      <c r="AA2237" s="421" t="n"/>
      <c r="AB2237" s="421" t="n"/>
      <c r="AC2237" s="421" t="n"/>
      <c r="AD2237" s="421" t="n"/>
      <c r="AE2237" s="421" t="n"/>
      <c r="AF2237" s="421" t="n"/>
      <c r="AG2237" s="421" t="n"/>
      <c r="AH2237" s="421" t="n"/>
      <c r="AI2237" s="421" t="n"/>
      <c r="AJ2237" s="297" t="n"/>
      <c r="AK2237" s="297" t="n"/>
      <c r="AL2237" s="284" t="n"/>
      <c r="AM2237" s="297" t="n"/>
      <c r="AN2237" s="285" t="n"/>
      <c r="AO2237" s="297" t="n"/>
      <c r="AP2237" s="297" t="n"/>
      <c r="AQ2237" s="297" t="n"/>
      <c r="AR2237" s="297" t="n"/>
      <c r="AS2237" s="297" t="n"/>
      <c r="AT2237" s="285" t="n"/>
      <c r="AU2237" s="297" t="n"/>
      <c r="AV2237" s="297" t="n"/>
      <c r="AW2237" s="297" t="n"/>
      <c r="AX2237" s="297" t="n"/>
      <c r="AY2237" s="286" t="n"/>
      <c r="AZ2237" s="286" t="n"/>
      <c r="BA2237" s="287" t="n"/>
      <c r="BB2237" s="286" t="n"/>
      <c r="BC2237" s="286" t="n"/>
      <c r="BD2237" s="286" t="n"/>
      <c r="BE2237" s="286" t="n"/>
      <c r="BF2237" s="286" t="n"/>
      <c r="BG2237" s="286" t="n"/>
      <c r="BH2237" s="297" t="n"/>
      <c r="BI2237" s="297" t="n"/>
      <c r="BJ2237" s="297" t="n"/>
      <c r="BK2237" s="297" t="n"/>
      <c r="BL2237" s="297" t="n"/>
      <c r="BM2237" s="297" t="n"/>
      <c r="BN2237" s="297" t="n"/>
      <c r="BO2237" s="285" t="n"/>
      <c r="BP2237" s="297" t="n"/>
      <c r="BQ2237" s="297" t="n"/>
      <c r="BR2237" s="297" t="n"/>
      <c r="BS2237" s="297" t="n"/>
      <c r="BT2237" s="297" t="n"/>
      <c r="BU2237" s="297" t="n"/>
      <c r="BV2237" s="297" t="n"/>
      <c r="BW2237" s="288" t="n"/>
      <c r="BX2237" s="276">
        <f>SUM(IF(COUNTIF(MediaScorecard!CC2724, "*1.*"), 2, 0), IF(COUNTIF(MediaScorecard!CC2724, "*2.*"), 2, 0), IF(COUNTIF(MediaScorecard!CC2724, "*3.*"), 2, 0), IF(COUNTIF(MediaScorecard!CC2724, "*4.*"), 2, 0), IF(COUNTIF(MediaScorecard!CC2724, "*5.*"), 2, 0), IF(COUNTIF(MediaScorecard!CC2724, "*6.*"), 2, 0))</f>
        <v/>
      </c>
      <c r="BY2237" s="277">
        <f t="array" ref="BY2237">SUM(VALUE(AT2237),VALUE(AU2237),VALUE(AV2237),VALUE(AW2237),VALUE(AX2237),VALUE(AY2237),VALUE(AZ2237),VALUE(BB2237),VALUE(BC2237),VALUE(BD2237),VALUE(BE2237),VALUE(BF2237),VALUE(BG2237),VALUE(BH2237),VALUE(BI2237),VALUE(BJ2237),VALUE(BK2237),VALUE(BL2237),VALUE(BM2237),VALUE(BN2237),VALUE(BO2237),VALUE(BP2237),VALUE(BQ2237),VALUE(BR2237),VALUE(BS2237),VALUE(BT2237),VALUE(BU2237),VALUE(BV2237),VALUE(BW2237))</f>
        <v/>
      </c>
      <c r="BZ2237" s="307" t="n"/>
      <c r="CA2237" s="307" t="n"/>
      <c r="CB2237" s="307" t="n"/>
      <c r="CC2237" s="307" t="n"/>
      <c r="CD2237" s="307" t="n"/>
      <c r="CE2237" s="307" t="n"/>
      <c r="CF2237" s="307" t="n"/>
      <c r="CG2237" s="307" t="n"/>
      <c r="CH2237" s="307" t="n"/>
      <c r="CI2237" s="307" t="n"/>
      <c r="CJ2237" s="307" t="n"/>
      <c r="CK2237" s="307" t="n"/>
      <c r="CL2237" s="307" t="n"/>
      <c r="CM2237" s="307" t="n"/>
      <c r="CN2237" s="307" t="n"/>
      <c r="CO2237" s="307" t="n"/>
      <c r="CP2237" s="307" t="n"/>
      <c r="CQ2237" s="307" t="n"/>
      <c r="CR2237" s="279" t="n"/>
      <c r="CS2237" s="280" t="n"/>
      <c r="CT2237" s="421">
        <f>(IF(OR(MediaScorecard!BG2724="x", MediaScorecard!BH2724="x",MediaScorecard!BI2724="x",MediaScorecard!BJ2724="x",MediaScorecard!BK2724="x"),1, 2))</f>
        <v/>
      </c>
      <c r="CU2237" s="308" t="n"/>
      <c r="CV2237" s="308" t="n"/>
      <c r="CW2237" s="308" t="n"/>
      <c r="CX2237" s="309" t="n"/>
      <c r="CY2237" s="308" t="n"/>
      <c r="CZ2237" s="308" t="n"/>
      <c r="DA2237" s="308" t="n"/>
    </row>
    <row r="2238" ht="21" customHeight="1" s="590">
      <c r="A2238" s="421" t="n"/>
      <c r="B2238" s="270" t="n"/>
      <c r="C2238" s="269" t="n"/>
      <c r="D2238" s="267" t="n"/>
      <c r="E2238" s="267" t="n"/>
      <c r="F2238" s="268" t="n"/>
      <c r="G2238" s="421" t="n"/>
      <c r="H2238" s="269" t="n"/>
      <c r="I2238" s="421" t="n"/>
      <c r="J2238" s="421" t="n"/>
      <c r="K2238" s="421" t="n"/>
      <c r="L2238" s="421" t="n"/>
      <c r="M2238" s="421" t="n"/>
      <c r="N2238" s="421" t="n"/>
      <c r="O2238" s="421" t="n"/>
      <c r="P2238" s="421" t="n"/>
      <c r="Q2238" s="421" t="n"/>
      <c r="R2238" s="270" t="n"/>
      <c r="S2238" s="421" t="n"/>
      <c r="T2238" s="421" t="n"/>
      <c r="U2238" s="421" t="n"/>
      <c r="V2238" s="421" t="n"/>
      <c r="W2238" s="421" t="n"/>
      <c r="X2238" s="421" t="n"/>
      <c r="Y2238" s="421" t="n"/>
      <c r="Z2238" s="421" t="n"/>
      <c r="AA2238" s="421" t="n"/>
      <c r="AB2238" s="421" t="n"/>
      <c r="AC2238" s="421" t="n"/>
      <c r="AD2238" s="421" t="n"/>
      <c r="AE2238" s="421" t="n"/>
      <c r="AF2238" s="421" t="n"/>
      <c r="AG2238" s="421" t="n"/>
      <c r="AH2238" s="421" t="n"/>
      <c r="AI2238" s="421" t="n"/>
      <c r="AJ2238" s="297" t="n"/>
      <c r="AK2238" s="297" t="n"/>
      <c r="AL2238" s="284" t="n"/>
      <c r="AM2238" s="297" t="n"/>
      <c r="AN2238" s="285" t="n"/>
      <c r="AO2238" s="297" t="n"/>
      <c r="AP2238" s="297" t="n"/>
      <c r="AQ2238" s="297" t="n"/>
      <c r="AR2238" s="297" t="n"/>
      <c r="AS2238" s="297" t="n"/>
      <c r="AT2238" s="285" t="n"/>
      <c r="AU2238" s="297" t="n"/>
      <c r="AV2238" s="297" t="n"/>
      <c r="AW2238" s="297" t="n"/>
      <c r="AX2238" s="297" t="n"/>
      <c r="AY2238" s="286" t="n"/>
      <c r="AZ2238" s="286" t="n"/>
      <c r="BA2238" s="287" t="n"/>
      <c r="BB2238" s="286" t="n"/>
      <c r="BC2238" s="286" t="n"/>
      <c r="BD2238" s="286" t="n"/>
      <c r="BE2238" s="286" t="n"/>
      <c r="BF2238" s="286" t="n"/>
      <c r="BG2238" s="286" t="n"/>
      <c r="BH2238" s="297" t="n"/>
      <c r="BI2238" s="297" t="n"/>
      <c r="BJ2238" s="297" t="n"/>
      <c r="BK2238" s="297" t="n"/>
      <c r="BL2238" s="297" t="n"/>
      <c r="BM2238" s="297" t="n"/>
      <c r="BN2238" s="297" t="n"/>
      <c r="BO2238" s="285" t="n"/>
      <c r="BP2238" s="297" t="n"/>
      <c r="BQ2238" s="297" t="n"/>
      <c r="BR2238" s="297" t="n"/>
      <c r="BS2238" s="297" t="n"/>
      <c r="BT2238" s="297" t="n"/>
      <c r="BU2238" s="297" t="n"/>
      <c r="BV2238" s="297" t="n"/>
      <c r="BW2238" s="288" t="n"/>
      <c r="BX2238" s="276">
        <f>SUM(IF(COUNTIF(MediaScorecard!CC2725, "*1.*"), 2, 0), IF(COUNTIF(MediaScorecard!CC2725, "*2.*"), 2, 0), IF(COUNTIF(MediaScorecard!CC2725, "*3.*"), 2, 0), IF(COUNTIF(MediaScorecard!CC2725, "*4.*"), 2, 0), IF(COUNTIF(MediaScorecard!CC2725, "*5.*"), 2, 0), IF(COUNTIF(MediaScorecard!CC2725, "*6.*"), 2, 0))</f>
        <v/>
      </c>
      <c r="BY2238" s="277">
        <f t="array" ref="BY2238">SUM(VALUE(AT2238),VALUE(AU2238),VALUE(AV2238),VALUE(AW2238),VALUE(AX2238),VALUE(AY2238),VALUE(AZ2238),VALUE(BB2238),VALUE(BC2238),VALUE(BD2238),VALUE(BE2238),VALUE(BF2238),VALUE(BG2238),VALUE(BH2238),VALUE(BI2238),VALUE(BJ2238),VALUE(BK2238),VALUE(BL2238),VALUE(BM2238),VALUE(BN2238),VALUE(BO2238),VALUE(BP2238),VALUE(BQ2238),VALUE(BR2238),VALUE(BS2238),VALUE(BT2238),VALUE(BU2238),VALUE(BV2238),VALUE(BW2238))</f>
        <v/>
      </c>
      <c r="BZ2238" s="307" t="n"/>
      <c r="CA2238" s="307" t="n"/>
      <c r="CB2238" s="307" t="n"/>
      <c r="CC2238" s="307" t="n"/>
      <c r="CD2238" s="307" t="n"/>
      <c r="CE2238" s="307" t="n"/>
      <c r="CF2238" s="307" t="n"/>
      <c r="CG2238" s="307" t="n"/>
      <c r="CH2238" s="307" t="n"/>
      <c r="CI2238" s="307" t="n"/>
      <c r="CJ2238" s="307" t="n"/>
      <c r="CK2238" s="307" t="n"/>
      <c r="CL2238" s="307" t="n"/>
      <c r="CM2238" s="307" t="n"/>
      <c r="CN2238" s="307" t="n"/>
      <c r="CO2238" s="307" t="n"/>
      <c r="CP2238" s="307" t="n"/>
      <c r="CQ2238" s="307" t="n"/>
      <c r="CR2238" s="279" t="n"/>
      <c r="CS2238" s="280" t="n"/>
      <c r="CT2238" s="421">
        <f>(IF(OR(MediaScorecard!BG2725="x", MediaScorecard!BH2725="x",MediaScorecard!BI2725="x",MediaScorecard!BJ2725="x",MediaScorecard!BK2725="x"),1, 2))</f>
        <v/>
      </c>
      <c r="CU2238" s="308" t="n"/>
      <c r="CV2238" s="308" t="n"/>
      <c r="CW2238" s="308" t="n"/>
      <c r="CX2238" s="309" t="n"/>
      <c r="CY2238" s="308" t="n"/>
      <c r="CZ2238" s="308" t="n"/>
      <c r="DA2238" s="308" t="n"/>
    </row>
    <row r="2239" ht="21" customHeight="1" s="590">
      <c r="A2239" s="421" t="n"/>
      <c r="B2239" s="270" t="n"/>
      <c r="C2239" s="269" t="n"/>
      <c r="D2239" s="267" t="n"/>
      <c r="E2239" s="267" t="n"/>
      <c r="F2239" s="268" t="n"/>
      <c r="G2239" s="421" t="n"/>
      <c r="H2239" s="269" t="n"/>
      <c r="I2239" s="421" t="n"/>
      <c r="J2239" s="421" t="n"/>
      <c r="K2239" s="421" t="n"/>
      <c r="L2239" s="421" t="n"/>
      <c r="M2239" s="421" t="n"/>
      <c r="N2239" s="421" t="n"/>
      <c r="O2239" s="421" t="n"/>
      <c r="P2239" s="421" t="n"/>
      <c r="Q2239" s="421" t="n"/>
      <c r="R2239" s="270" t="n"/>
      <c r="S2239" s="421" t="n"/>
      <c r="T2239" s="421" t="n"/>
      <c r="U2239" s="421" t="n"/>
      <c r="V2239" s="421" t="n"/>
      <c r="W2239" s="421" t="n"/>
      <c r="X2239" s="421" t="n"/>
      <c r="Y2239" s="421" t="n"/>
      <c r="Z2239" s="421" t="n"/>
      <c r="AA2239" s="421" t="n"/>
      <c r="AB2239" s="421" t="n"/>
      <c r="AC2239" s="421" t="n"/>
      <c r="AD2239" s="421" t="n"/>
      <c r="AE2239" s="421" t="n"/>
      <c r="AF2239" s="421" t="n"/>
      <c r="AG2239" s="421" t="n"/>
      <c r="AH2239" s="421" t="n"/>
      <c r="AI2239" s="421" t="n"/>
      <c r="AJ2239" s="297" t="n"/>
      <c r="AK2239" s="297" t="n"/>
      <c r="AL2239" s="284" t="n"/>
      <c r="AM2239" s="297" t="n"/>
      <c r="AN2239" s="285" t="n"/>
      <c r="AO2239" s="297" t="n"/>
      <c r="AP2239" s="297" t="n"/>
      <c r="AQ2239" s="297" t="n"/>
      <c r="AR2239" s="297" t="n"/>
      <c r="AS2239" s="297" t="n"/>
      <c r="AT2239" s="285" t="n"/>
      <c r="AU2239" s="297" t="n"/>
      <c r="AV2239" s="297" t="n"/>
      <c r="AW2239" s="297" t="n"/>
      <c r="AX2239" s="297" t="n"/>
      <c r="AY2239" s="286" t="n"/>
      <c r="AZ2239" s="286" t="n"/>
      <c r="BA2239" s="287" t="n"/>
      <c r="BB2239" s="286" t="n"/>
      <c r="BC2239" s="286" t="n"/>
      <c r="BD2239" s="286" t="n"/>
      <c r="BE2239" s="286" t="n"/>
      <c r="BF2239" s="286" t="n"/>
      <c r="BG2239" s="286" t="n"/>
      <c r="BH2239" s="297" t="n"/>
      <c r="BI2239" s="297" t="n"/>
      <c r="BJ2239" s="297" t="n"/>
      <c r="BK2239" s="297" t="n"/>
      <c r="BL2239" s="297" t="n"/>
      <c r="BM2239" s="297" t="n"/>
      <c r="BN2239" s="297" t="n"/>
      <c r="BO2239" s="285" t="n"/>
      <c r="BP2239" s="297" t="n"/>
      <c r="BQ2239" s="297" t="n"/>
      <c r="BR2239" s="297" t="n"/>
      <c r="BS2239" s="297" t="n"/>
      <c r="BT2239" s="297" t="n"/>
      <c r="BU2239" s="297" t="n"/>
      <c r="BV2239" s="297" t="n"/>
      <c r="BW2239" s="288" t="n"/>
      <c r="BX2239" s="276">
        <f>SUM(IF(COUNTIF(MediaScorecard!CC2726, "*1.*"), 2, 0), IF(COUNTIF(MediaScorecard!CC2726, "*2.*"), 2, 0), IF(COUNTIF(MediaScorecard!CC2726, "*3.*"), 2, 0), IF(COUNTIF(MediaScorecard!CC2726, "*4.*"), 2, 0), IF(COUNTIF(MediaScorecard!CC2726, "*5.*"), 2, 0), IF(COUNTIF(MediaScorecard!CC2726, "*6.*"), 2, 0))</f>
        <v/>
      </c>
      <c r="BY2239" s="277">
        <f t="array" ref="BY2239">SUM(VALUE(AT2239),VALUE(AU2239),VALUE(AV2239),VALUE(AW2239),VALUE(AX2239),VALUE(AY2239),VALUE(AZ2239),VALUE(BB2239),VALUE(BC2239),VALUE(BD2239),VALUE(BE2239),VALUE(BF2239),VALUE(BG2239),VALUE(BH2239),VALUE(BI2239),VALUE(BJ2239),VALUE(BK2239),VALUE(BL2239),VALUE(BM2239),VALUE(BN2239),VALUE(BO2239),VALUE(BP2239),VALUE(BQ2239),VALUE(BR2239),VALUE(BS2239),VALUE(BT2239),VALUE(BU2239),VALUE(BV2239),VALUE(BW2239))</f>
        <v/>
      </c>
      <c r="BZ2239" s="307" t="n"/>
      <c r="CA2239" s="307" t="n"/>
      <c r="CB2239" s="307" t="n"/>
      <c r="CC2239" s="307" t="n"/>
      <c r="CD2239" s="307" t="n"/>
      <c r="CE2239" s="307" t="n"/>
      <c r="CF2239" s="307" t="n"/>
      <c r="CG2239" s="307" t="n"/>
      <c r="CH2239" s="307" t="n"/>
      <c r="CI2239" s="307" t="n"/>
      <c r="CJ2239" s="307" t="n"/>
      <c r="CK2239" s="307" t="n"/>
      <c r="CL2239" s="307" t="n"/>
      <c r="CM2239" s="307" t="n"/>
      <c r="CN2239" s="307" t="n"/>
      <c r="CO2239" s="307" t="n"/>
      <c r="CP2239" s="307" t="n"/>
      <c r="CQ2239" s="307" t="n"/>
      <c r="CR2239" s="279" t="n"/>
      <c r="CS2239" s="280" t="n"/>
      <c r="CT2239" s="421">
        <f>(IF(OR(MediaScorecard!BG2726="x", MediaScorecard!BH2726="x",MediaScorecard!BI2726="x",MediaScorecard!BJ2726="x",MediaScorecard!BK2726="x"),1, 2))</f>
        <v/>
      </c>
      <c r="CU2239" s="308" t="n"/>
      <c r="CV2239" s="308" t="n"/>
      <c r="CW2239" s="308" t="n"/>
      <c r="CX2239" s="309" t="n"/>
      <c r="CY2239" s="308" t="n"/>
      <c r="CZ2239" s="308" t="n"/>
      <c r="DA2239" s="308" t="n"/>
    </row>
    <row r="2240" ht="21" customHeight="1" s="590">
      <c r="A2240" s="421" t="n"/>
      <c r="B2240" s="270" t="n"/>
      <c r="C2240" s="269" t="n"/>
      <c r="D2240" s="267" t="n"/>
      <c r="E2240" s="267" t="n"/>
      <c r="F2240" s="268" t="n"/>
      <c r="G2240" s="421" t="n"/>
      <c r="H2240" s="269" t="n"/>
      <c r="I2240" s="421" t="n"/>
      <c r="J2240" s="421" t="n"/>
      <c r="K2240" s="421" t="n"/>
      <c r="L2240" s="421" t="n"/>
      <c r="M2240" s="421" t="n"/>
      <c r="N2240" s="421" t="n"/>
      <c r="O2240" s="421" t="n"/>
      <c r="P2240" s="421" t="n"/>
      <c r="Q2240" s="421" t="n"/>
      <c r="R2240" s="270" t="n"/>
      <c r="S2240" s="421" t="n"/>
      <c r="T2240" s="421" t="n"/>
      <c r="U2240" s="421" t="n"/>
      <c r="V2240" s="421" t="n"/>
      <c r="W2240" s="421" t="n"/>
      <c r="X2240" s="421" t="n"/>
      <c r="Y2240" s="421" t="n"/>
      <c r="Z2240" s="421" t="n"/>
      <c r="AA2240" s="421" t="n"/>
      <c r="AB2240" s="421" t="n"/>
      <c r="AC2240" s="421" t="n"/>
      <c r="AD2240" s="421" t="n"/>
      <c r="AE2240" s="421" t="n"/>
      <c r="AF2240" s="421" t="n"/>
      <c r="AG2240" s="421" t="n"/>
      <c r="AH2240" s="421" t="n"/>
      <c r="AI2240" s="421" t="n"/>
      <c r="AJ2240" s="297" t="n"/>
      <c r="AK2240" s="297" t="n"/>
      <c r="AL2240" s="284" t="n"/>
      <c r="AM2240" s="297" t="n"/>
      <c r="AN2240" s="285" t="n"/>
      <c r="AO2240" s="297" t="n"/>
      <c r="AP2240" s="297" t="n"/>
      <c r="AQ2240" s="297" t="n"/>
      <c r="AR2240" s="297" t="n"/>
      <c r="AS2240" s="297" t="n"/>
      <c r="AT2240" s="285" t="n"/>
      <c r="AU2240" s="297" t="n"/>
      <c r="AV2240" s="297" t="n"/>
      <c r="AW2240" s="297" t="n"/>
      <c r="AX2240" s="297" t="n"/>
      <c r="AY2240" s="286" t="n"/>
      <c r="AZ2240" s="286" t="n"/>
      <c r="BA2240" s="287" t="n"/>
      <c r="BB2240" s="286" t="n"/>
      <c r="BC2240" s="286" t="n"/>
      <c r="BD2240" s="286" t="n"/>
      <c r="BE2240" s="286" t="n"/>
      <c r="BF2240" s="286" t="n"/>
      <c r="BG2240" s="286" t="n"/>
      <c r="BH2240" s="297" t="n"/>
      <c r="BI2240" s="297" t="n"/>
      <c r="BJ2240" s="297" t="n"/>
      <c r="BK2240" s="297" t="n"/>
      <c r="BL2240" s="297" t="n"/>
      <c r="BM2240" s="297" t="n"/>
      <c r="BN2240" s="297" t="n"/>
      <c r="BO2240" s="285" t="n"/>
      <c r="BP2240" s="297" t="n"/>
      <c r="BQ2240" s="297" t="n"/>
      <c r="BR2240" s="297" t="n"/>
      <c r="BS2240" s="297" t="n"/>
      <c r="BT2240" s="297" t="n"/>
      <c r="BU2240" s="297" t="n"/>
      <c r="BV2240" s="297" t="n"/>
      <c r="BW2240" s="288" t="n"/>
      <c r="BX2240" s="276">
        <f>SUM(IF(COUNTIF(MediaScorecard!CC2727, "*1.*"), 2, 0), IF(COUNTIF(MediaScorecard!CC2727, "*2.*"), 2, 0), IF(COUNTIF(MediaScorecard!CC2727, "*3.*"), 2, 0), IF(COUNTIF(MediaScorecard!CC2727, "*4.*"), 2, 0), IF(COUNTIF(MediaScorecard!CC2727, "*5.*"), 2, 0), IF(COUNTIF(MediaScorecard!CC2727, "*6.*"), 2, 0))</f>
        <v/>
      </c>
      <c r="BY2240" s="277">
        <f t="array" ref="BY2240">SUM(VALUE(AT2240),VALUE(AU2240),VALUE(AV2240),VALUE(AW2240),VALUE(AX2240),VALUE(AY2240),VALUE(AZ2240),VALUE(BB2240),VALUE(BC2240),VALUE(BD2240),VALUE(BE2240),VALUE(BF2240),VALUE(BG2240),VALUE(BH2240),VALUE(BI2240),VALUE(BJ2240),VALUE(BK2240),VALUE(BL2240),VALUE(BM2240),VALUE(BN2240),VALUE(BO2240),VALUE(BP2240),VALUE(BQ2240),VALUE(BR2240),VALUE(BS2240),VALUE(BT2240),VALUE(BU2240),VALUE(BV2240),VALUE(BW2240))</f>
        <v/>
      </c>
      <c r="BZ2240" s="307" t="n"/>
      <c r="CA2240" s="307" t="n"/>
      <c r="CB2240" s="307" t="n"/>
      <c r="CC2240" s="307" t="n"/>
      <c r="CD2240" s="307" t="n"/>
      <c r="CE2240" s="307" t="n"/>
      <c r="CF2240" s="307" t="n"/>
      <c r="CG2240" s="307" t="n"/>
      <c r="CH2240" s="307" t="n"/>
      <c r="CI2240" s="307" t="n"/>
      <c r="CJ2240" s="307" t="n"/>
      <c r="CK2240" s="307" t="n"/>
      <c r="CL2240" s="307" t="n"/>
      <c r="CM2240" s="307" t="n"/>
      <c r="CN2240" s="307" t="n"/>
      <c r="CO2240" s="307" t="n"/>
      <c r="CP2240" s="307" t="n"/>
      <c r="CQ2240" s="307" t="n"/>
      <c r="CR2240" s="279" t="n"/>
      <c r="CS2240" s="280" t="n"/>
      <c r="CT2240" s="421">
        <f>(IF(OR(MediaScorecard!BG2727="x", MediaScorecard!BH2727="x",MediaScorecard!BI2727="x",MediaScorecard!BJ2727="x",MediaScorecard!BK2727="x"),1, 2))</f>
        <v/>
      </c>
      <c r="CU2240" s="308" t="n"/>
      <c r="CV2240" s="308" t="n"/>
      <c r="CW2240" s="308" t="n"/>
      <c r="CX2240" s="309" t="n"/>
      <c r="CY2240" s="308" t="n"/>
      <c r="CZ2240" s="308" t="n"/>
      <c r="DA2240" s="308" t="n"/>
    </row>
    <row r="2241" ht="21" customHeight="1" s="590">
      <c r="A2241" s="421" t="n"/>
      <c r="B2241" s="270" t="n"/>
      <c r="C2241" s="269" t="n"/>
      <c r="D2241" s="267" t="n"/>
      <c r="E2241" s="267" t="n"/>
      <c r="F2241" s="268" t="n"/>
      <c r="G2241" s="421" t="n"/>
      <c r="H2241" s="269" t="n"/>
      <c r="I2241" s="421" t="n"/>
      <c r="J2241" s="421" t="n"/>
      <c r="K2241" s="421" t="n"/>
      <c r="L2241" s="421" t="n"/>
      <c r="M2241" s="421" t="n"/>
      <c r="N2241" s="421" t="n"/>
      <c r="O2241" s="421" t="n"/>
      <c r="P2241" s="421" t="n"/>
      <c r="Q2241" s="421" t="n"/>
      <c r="R2241" s="270" t="n"/>
      <c r="S2241" s="421" t="n"/>
      <c r="T2241" s="421" t="n"/>
      <c r="U2241" s="421" t="n"/>
      <c r="V2241" s="421" t="n"/>
      <c r="W2241" s="421" t="n"/>
      <c r="X2241" s="421" t="n"/>
      <c r="Y2241" s="421" t="n"/>
      <c r="Z2241" s="421" t="n"/>
      <c r="AA2241" s="421" t="n"/>
      <c r="AB2241" s="421" t="n"/>
      <c r="AC2241" s="421" t="n"/>
      <c r="AD2241" s="421" t="n"/>
      <c r="AE2241" s="421" t="n"/>
      <c r="AF2241" s="421" t="n"/>
      <c r="AG2241" s="421" t="n"/>
      <c r="AH2241" s="421" t="n"/>
      <c r="AI2241" s="421" t="n"/>
      <c r="AJ2241" s="297" t="n"/>
      <c r="AK2241" s="297" t="n"/>
      <c r="AL2241" s="284" t="n"/>
      <c r="AM2241" s="297" t="n"/>
      <c r="AN2241" s="285" t="n"/>
      <c r="AO2241" s="297" t="n"/>
      <c r="AP2241" s="297" t="n"/>
      <c r="AQ2241" s="297" t="n"/>
      <c r="AR2241" s="297" t="n"/>
      <c r="AS2241" s="297" t="n"/>
      <c r="AT2241" s="285" t="n"/>
      <c r="AU2241" s="297" t="n"/>
      <c r="AV2241" s="297" t="n"/>
      <c r="AW2241" s="297" t="n"/>
      <c r="AX2241" s="297" t="n"/>
      <c r="AY2241" s="286" t="n"/>
      <c r="AZ2241" s="286" t="n"/>
      <c r="BA2241" s="287" t="n"/>
      <c r="BB2241" s="286" t="n"/>
      <c r="BC2241" s="286" t="n"/>
      <c r="BD2241" s="286" t="n"/>
      <c r="BE2241" s="286" t="n"/>
      <c r="BF2241" s="286" t="n"/>
      <c r="BG2241" s="286" t="n"/>
      <c r="BH2241" s="297" t="n"/>
      <c r="BI2241" s="297" t="n"/>
      <c r="BJ2241" s="297" t="n"/>
      <c r="BK2241" s="297" t="n"/>
      <c r="BL2241" s="297" t="n"/>
      <c r="BM2241" s="297" t="n"/>
      <c r="BN2241" s="297" t="n"/>
      <c r="BO2241" s="285" t="n"/>
      <c r="BP2241" s="297" t="n"/>
      <c r="BQ2241" s="297" t="n"/>
      <c r="BR2241" s="297" t="n"/>
      <c r="BS2241" s="297" t="n"/>
      <c r="BT2241" s="297" t="n"/>
      <c r="BU2241" s="297" t="n"/>
      <c r="BV2241" s="297" t="n"/>
      <c r="BW2241" s="288" t="n"/>
      <c r="BX2241" s="276">
        <f>SUM(IF(COUNTIF(MediaScorecard!CC2728, "*1.*"), 2, 0), IF(COUNTIF(MediaScorecard!CC2728, "*2.*"), 2, 0), IF(COUNTIF(MediaScorecard!CC2728, "*3.*"), 2, 0), IF(COUNTIF(MediaScorecard!CC2728, "*4.*"), 2, 0), IF(COUNTIF(MediaScorecard!CC2728, "*5.*"), 2, 0), IF(COUNTIF(MediaScorecard!CC2728, "*6.*"), 2, 0))</f>
        <v/>
      </c>
      <c r="BY2241" s="277">
        <f t="array" ref="BY2241">SUM(VALUE(AT2241),VALUE(AU2241),VALUE(AV2241),VALUE(AW2241),VALUE(AX2241),VALUE(AY2241),VALUE(AZ2241),VALUE(BB2241),VALUE(BC2241),VALUE(BD2241),VALUE(BE2241),VALUE(BF2241),VALUE(BG2241),VALUE(BH2241),VALUE(BI2241),VALUE(BJ2241),VALUE(BK2241),VALUE(BL2241),VALUE(BM2241),VALUE(BN2241),VALUE(BO2241),VALUE(BP2241),VALUE(BQ2241),VALUE(BR2241),VALUE(BS2241),VALUE(BT2241),VALUE(BU2241),VALUE(BV2241),VALUE(BW2241))</f>
        <v/>
      </c>
      <c r="BZ2241" s="307" t="n"/>
      <c r="CA2241" s="307" t="n"/>
      <c r="CB2241" s="307" t="n"/>
      <c r="CC2241" s="307" t="n"/>
      <c r="CD2241" s="307" t="n"/>
      <c r="CE2241" s="307" t="n"/>
      <c r="CF2241" s="307" t="n"/>
      <c r="CG2241" s="307" t="n"/>
      <c r="CH2241" s="307" t="n"/>
      <c r="CI2241" s="307" t="n"/>
      <c r="CJ2241" s="307" t="n"/>
      <c r="CK2241" s="307" t="n"/>
      <c r="CL2241" s="307" t="n"/>
      <c r="CM2241" s="307" t="n"/>
      <c r="CN2241" s="307" t="n"/>
      <c r="CO2241" s="307" t="n"/>
      <c r="CP2241" s="307" t="n"/>
      <c r="CQ2241" s="307" t="n"/>
      <c r="CR2241" s="279" t="n"/>
      <c r="CS2241" s="280" t="n"/>
      <c r="CT2241" s="421">
        <f>(IF(OR(MediaScorecard!BG2728="x", MediaScorecard!BH2728="x",MediaScorecard!BI2728="x",MediaScorecard!BJ2728="x",MediaScorecard!BK2728="x"),1, 2))</f>
        <v/>
      </c>
      <c r="CU2241" s="308" t="n"/>
      <c r="CV2241" s="308" t="n"/>
      <c r="CW2241" s="308" t="n"/>
      <c r="CX2241" s="309" t="n"/>
      <c r="CY2241" s="308" t="n"/>
      <c r="CZ2241" s="308" t="n"/>
      <c r="DA2241" s="308" t="n"/>
    </row>
    <row r="2242" ht="21" customHeight="1" s="590">
      <c r="A2242" s="421" t="n"/>
      <c r="B2242" s="270" t="n"/>
      <c r="C2242" s="269" t="n"/>
      <c r="D2242" s="267" t="n"/>
      <c r="E2242" s="267" t="n"/>
      <c r="F2242" s="268" t="n"/>
      <c r="G2242" s="421" t="n"/>
      <c r="H2242" s="269" t="n"/>
      <c r="I2242" s="421" t="n"/>
      <c r="J2242" s="421" t="n"/>
      <c r="K2242" s="421" t="n"/>
      <c r="L2242" s="421" t="n"/>
      <c r="M2242" s="421" t="n"/>
      <c r="N2242" s="421" t="n"/>
      <c r="O2242" s="421" t="n"/>
      <c r="P2242" s="421" t="n"/>
      <c r="Q2242" s="421" t="n"/>
      <c r="R2242" s="270" t="n"/>
      <c r="S2242" s="421" t="n"/>
      <c r="T2242" s="421" t="n"/>
      <c r="U2242" s="421" t="n"/>
      <c r="V2242" s="421" t="n"/>
      <c r="W2242" s="421" t="n"/>
      <c r="X2242" s="421" t="n"/>
      <c r="Y2242" s="421" t="n"/>
      <c r="Z2242" s="421" t="n"/>
      <c r="AA2242" s="421" t="n"/>
      <c r="AB2242" s="421" t="n"/>
      <c r="AC2242" s="421" t="n"/>
      <c r="AD2242" s="421" t="n"/>
      <c r="AE2242" s="421" t="n"/>
      <c r="AF2242" s="421" t="n"/>
      <c r="AG2242" s="421" t="n"/>
      <c r="AH2242" s="421" t="n"/>
      <c r="AI2242" s="421" t="n"/>
      <c r="AJ2242" s="297" t="n"/>
      <c r="AK2242" s="297" t="n"/>
      <c r="AL2242" s="284" t="n"/>
      <c r="AM2242" s="297" t="n"/>
      <c r="AN2242" s="285" t="n"/>
      <c r="AO2242" s="297" t="n"/>
      <c r="AP2242" s="297" t="n"/>
      <c r="AQ2242" s="297" t="n"/>
      <c r="AR2242" s="297" t="n"/>
      <c r="AS2242" s="297" t="n"/>
      <c r="AT2242" s="285" t="n"/>
      <c r="AU2242" s="297" t="n"/>
      <c r="AV2242" s="297" t="n"/>
      <c r="AW2242" s="297" t="n"/>
      <c r="AX2242" s="297" t="n"/>
      <c r="AY2242" s="286" t="n"/>
      <c r="AZ2242" s="286" t="n"/>
      <c r="BA2242" s="287" t="n"/>
      <c r="BB2242" s="286" t="n"/>
      <c r="BC2242" s="286" t="n"/>
      <c r="BD2242" s="286" t="n"/>
      <c r="BE2242" s="286" t="n"/>
      <c r="BF2242" s="286" t="n"/>
      <c r="BG2242" s="286" t="n"/>
      <c r="BH2242" s="297" t="n"/>
      <c r="BI2242" s="297" t="n"/>
      <c r="BJ2242" s="297" t="n"/>
      <c r="BK2242" s="297" t="n"/>
      <c r="BL2242" s="297" t="n"/>
      <c r="BM2242" s="297" t="n"/>
      <c r="BN2242" s="297" t="n"/>
      <c r="BO2242" s="285" t="n"/>
      <c r="BP2242" s="297" t="n"/>
      <c r="BQ2242" s="297" t="n"/>
      <c r="BR2242" s="297" t="n"/>
      <c r="BS2242" s="297" t="n"/>
      <c r="BT2242" s="297" t="n"/>
      <c r="BU2242" s="297" t="n"/>
      <c r="BV2242" s="297" t="n"/>
      <c r="BW2242" s="288" t="n"/>
      <c r="BX2242" s="276">
        <f>SUM(IF(COUNTIF(MediaScorecard!CC2729, "*1.*"), 2, 0), IF(COUNTIF(MediaScorecard!CC2729, "*2.*"), 2, 0), IF(COUNTIF(MediaScorecard!CC2729, "*3.*"), 2, 0), IF(COUNTIF(MediaScorecard!CC2729, "*4.*"), 2, 0), IF(COUNTIF(MediaScorecard!CC2729, "*5.*"), 2, 0), IF(COUNTIF(MediaScorecard!CC2729, "*6.*"), 2, 0))</f>
        <v/>
      </c>
      <c r="BY2242" s="277">
        <f t="array" ref="BY2242">SUM(VALUE(AT2242),VALUE(AU2242),VALUE(AV2242),VALUE(AW2242),VALUE(AX2242),VALUE(AY2242),VALUE(AZ2242),VALUE(BB2242),VALUE(BC2242),VALUE(BD2242),VALUE(BE2242),VALUE(BF2242),VALUE(BG2242),VALUE(BH2242),VALUE(BI2242),VALUE(BJ2242),VALUE(BK2242),VALUE(BL2242),VALUE(BM2242),VALUE(BN2242),VALUE(BO2242),VALUE(BP2242),VALUE(BQ2242),VALUE(BR2242),VALUE(BS2242),VALUE(BT2242),VALUE(BU2242),VALUE(BV2242),VALUE(BW2242))</f>
        <v/>
      </c>
      <c r="BZ2242" s="307" t="n"/>
      <c r="CA2242" s="307" t="n"/>
      <c r="CB2242" s="307" t="n"/>
      <c r="CC2242" s="307" t="n"/>
      <c r="CD2242" s="307" t="n"/>
      <c r="CE2242" s="307" t="n"/>
      <c r="CF2242" s="307" t="n"/>
      <c r="CG2242" s="307" t="n"/>
      <c r="CH2242" s="307" t="n"/>
      <c r="CI2242" s="307" t="n"/>
      <c r="CJ2242" s="307" t="n"/>
      <c r="CK2242" s="307" t="n"/>
      <c r="CL2242" s="307" t="n"/>
      <c r="CM2242" s="307" t="n"/>
      <c r="CN2242" s="307" t="n"/>
      <c r="CO2242" s="307" t="n"/>
      <c r="CP2242" s="307" t="n"/>
      <c r="CQ2242" s="307" t="n"/>
      <c r="CR2242" s="279" t="n"/>
      <c r="CS2242" s="280" t="n"/>
      <c r="CT2242" s="421">
        <f>(IF(OR(MediaScorecard!BG2729="x", MediaScorecard!BH2729="x",MediaScorecard!BI2729="x",MediaScorecard!BJ2729="x",MediaScorecard!BK2729="x"),1, 2))</f>
        <v/>
      </c>
      <c r="CU2242" s="308" t="n"/>
      <c r="CV2242" s="308" t="n"/>
      <c r="CW2242" s="308" t="n"/>
      <c r="CX2242" s="309" t="n"/>
      <c r="CY2242" s="308" t="n"/>
      <c r="CZ2242" s="308" t="n"/>
      <c r="DA2242" s="308" t="n"/>
    </row>
    <row r="2243" ht="21" customHeight="1" s="590">
      <c r="A2243" s="421" t="n"/>
      <c r="B2243" s="270" t="n"/>
      <c r="C2243" s="269" t="n"/>
      <c r="D2243" s="267" t="n"/>
      <c r="E2243" s="267" t="n"/>
      <c r="F2243" s="268" t="n"/>
      <c r="G2243" s="421" t="n"/>
      <c r="H2243" s="269" t="n"/>
      <c r="I2243" s="421" t="n"/>
      <c r="J2243" s="421" t="n"/>
      <c r="K2243" s="421" t="n"/>
      <c r="L2243" s="421" t="n"/>
      <c r="M2243" s="421" t="n"/>
      <c r="N2243" s="421" t="n"/>
      <c r="O2243" s="421" t="n"/>
      <c r="P2243" s="421" t="n"/>
      <c r="Q2243" s="421" t="n"/>
      <c r="R2243" s="270" t="n"/>
      <c r="S2243" s="421" t="n"/>
      <c r="T2243" s="421" t="n"/>
      <c r="U2243" s="421" t="n"/>
      <c r="V2243" s="421" t="n"/>
      <c r="W2243" s="421" t="n"/>
      <c r="X2243" s="421" t="n"/>
      <c r="Y2243" s="421" t="n"/>
      <c r="Z2243" s="421" t="n"/>
      <c r="AA2243" s="421" t="n"/>
      <c r="AB2243" s="421" t="n"/>
      <c r="AC2243" s="421" t="n"/>
      <c r="AD2243" s="421" t="n"/>
      <c r="AE2243" s="421" t="n"/>
      <c r="AF2243" s="421" t="n"/>
      <c r="AG2243" s="421" t="n"/>
      <c r="AH2243" s="421" t="n"/>
      <c r="AI2243" s="421" t="n"/>
      <c r="AJ2243" s="297" t="n"/>
      <c r="AK2243" s="297" t="n"/>
      <c r="AL2243" s="284" t="n"/>
      <c r="AM2243" s="297" t="n"/>
      <c r="AN2243" s="285" t="n"/>
      <c r="AO2243" s="297" t="n"/>
      <c r="AP2243" s="297" t="n"/>
      <c r="AQ2243" s="297" t="n"/>
      <c r="AR2243" s="297" t="n"/>
      <c r="AS2243" s="297" t="n"/>
      <c r="AT2243" s="285" t="n"/>
      <c r="AU2243" s="297" t="n"/>
      <c r="AV2243" s="297" t="n"/>
      <c r="AW2243" s="297" t="n"/>
      <c r="AX2243" s="297" t="n"/>
      <c r="AY2243" s="286" t="n"/>
      <c r="AZ2243" s="286" t="n"/>
      <c r="BA2243" s="287" t="n"/>
      <c r="BB2243" s="286" t="n"/>
      <c r="BC2243" s="286" t="n"/>
      <c r="BD2243" s="286" t="n"/>
      <c r="BE2243" s="286" t="n"/>
      <c r="BF2243" s="286" t="n"/>
      <c r="BG2243" s="286" t="n"/>
      <c r="BH2243" s="297" t="n"/>
      <c r="BI2243" s="297" t="n"/>
      <c r="BJ2243" s="297" t="n"/>
      <c r="BK2243" s="297" t="n"/>
      <c r="BL2243" s="297" t="n"/>
      <c r="BM2243" s="297" t="n"/>
      <c r="BN2243" s="297" t="n"/>
      <c r="BO2243" s="285" t="n"/>
      <c r="BP2243" s="297" t="n"/>
      <c r="BQ2243" s="297" t="n"/>
      <c r="BR2243" s="297" t="n"/>
      <c r="BS2243" s="297" t="n"/>
      <c r="BT2243" s="297" t="n"/>
      <c r="BU2243" s="297" t="n"/>
      <c r="BV2243" s="297" t="n"/>
      <c r="BW2243" s="288" t="n"/>
      <c r="BX2243" s="276">
        <f>SUM(IF(COUNTIF(MediaScorecard!CC2730, "*1.*"), 2, 0), IF(COUNTIF(MediaScorecard!CC2730, "*2.*"), 2, 0), IF(COUNTIF(MediaScorecard!CC2730, "*3.*"), 2, 0), IF(COUNTIF(MediaScorecard!CC2730, "*4.*"), 2, 0), IF(COUNTIF(MediaScorecard!CC2730, "*5.*"), 2, 0), IF(COUNTIF(MediaScorecard!CC2730, "*6.*"), 2, 0))</f>
        <v/>
      </c>
      <c r="BY2243" s="277">
        <f t="array" ref="BY2243">SUM(VALUE(AT2243),VALUE(AU2243),VALUE(AV2243),VALUE(AW2243),VALUE(AX2243),VALUE(AY2243),VALUE(AZ2243),VALUE(BB2243),VALUE(BC2243),VALUE(BD2243),VALUE(BE2243),VALUE(BF2243),VALUE(BG2243),VALUE(BH2243),VALUE(BI2243),VALUE(BJ2243),VALUE(BK2243),VALUE(BL2243),VALUE(BM2243),VALUE(BN2243),VALUE(BO2243),VALUE(BP2243),VALUE(BQ2243),VALUE(BR2243),VALUE(BS2243),VALUE(BT2243),VALUE(BU2243),VALUE(BV2243),VALUE(BW2243))</f>
        <v/>
      </c>
      <c r="BZ2243" s="307" t="n"/>
      <c r="CA2243" s="307" t="n"/>
      <c r="CB2243" s="307" t="n"/>
      <c r="CC2243" s="307" t="n"/>
      <c r="CD2243" s="307" t="n"/>
      <c r="CE2243" s="307" t="n"/>
      <c r="CF2243" s="307" t="n"/>
      <c r="CG2243" s="307" t="n"/>
      <c r="CH2243" s="307" t="n"/>
      <c r="CI2243" s="307" t="n"/>
      <c r="CJ2243" s="307" t="n"/>
      <c r="CK2243" s="307" t="n"/>
      <c r="CL2243" s="307" t="n"/>
      <c r="CM2243" s="307" t="n"/>
      <c r="CN2243" s="307" t="n"/>
      <c r="CO2243" s="307" t="n"/>
      <c r="CP2243" s="307" t="n"/>
      <c r="CQ2243" s="307" t="n"/>
      <c r="CR2243" s="279" t="n"/>
      <c r="CS2243" s="280" t="n"/>
      <c r="CT2243" s="421">
        <f>(IF(OR(MediaScorecard!BG2730="x", MediaScorecard!BH2730="x",MediaScorecard!BI2730="x",MediaScorecard!BJ2730="x",MediaScorecard!BK2730="x"),1, 2))</f>
        <v/>
      </c>
      <c r="CU2243" s="308" t="n"/>
      <c r="CV2243" s="308" t="n"/>
      <c r="CW2243" s="308" t="n"/>
      <c r="CX2243" s="309" t="n"/>
      <c r="CY2243" s="308" t="n"/>
      <c r="CZ2243" s="308" t="n"/>
      <c r="DA2243" s="308" t="n"/>
    </row>
    <row r="2244" ht="21" customHeight="1" s="590">
      <c r="A2244" s="421" t="n"/>
      <c r="B2244" s="270" t="n"/>
      <c r="C2244" s="269" t="n"/>
      <c r="D2244" s="267" t="n"/>
      <c r="E2244" s="267" t="n"/>
      <c r="F2244" s="268" t="n"/>
      <c r="G2244" s="421" t="n"/>
      <c r="H2244" s="269" t="n"/>
      <c r="I2244" s="421" t="n"/>
      <c r="J2244" s="421" t="n"/>
      <c r="K2244" s="421" t="n"/>
      <c r="L2244" s="421" t="n"/>
      <c r="M2244" s="421" t="n"/>
      <c r="N2244" s="421" t="n"/>
      <c r="O2244" s="421" t="n"/>
      <c r="P2244" s="421" t="n"/>
      <c r="Q2244" s="421" t="n"/>
      <c r="R2244" s="270" t="n"/>
      <c r="S2244" s="421" t="n"/>
      <c r="T2244" s="421" t="n"/>
      <c r="U2244" s="421" t="n"/>
      <c r="V2244" s="421" t="n"/>
      <c r="W2244" s="421" t="n"/>
      <c r="X2244" s="421" t="n"/>
      <c r="Y2244" s="421" t="n"/>
      <c r="Z2244" s="421" t="n"/>
      <c r="AA2244" s="421" t="n"/>
      <c r="AB2244" s="421" t="n"/>
      <c r="AC2244" s="421" t="n"/>
      <c r="AD2244" s="421" t="n"/>
      <c r="AE2244" s="421" t="n"/>
      <c r="AF2244" s="421" t="n"/>
      <c r="AG2244" s="421" t="n"/>
      <c r="AH2244" s="421" t="n"/>
      <c r="AI2244" s="421" t="n"/>
      <c r="AJ2244" s="297" t="n"/>
      <c r="AK2244" s="297" t="n"/>
      <c r="AL2244" s="284" t="n"/>
      <c r="AM2244" s="297" t="n"/>
      <c r="AN2244" s="285" t="n"/>
      <c r="AO2244" s="297" t="n"/>
      <c r="AP2244" s="297" t="n"/>
      <c r="AQ2244" s="297" t="n"/>
      <c r="AR2244" s="297" t="n"/>
      <c r="AS2244" s="297" t="n"/>
      <c r="AT2244" s="285" t="n"/>
      <c r="AU2244" s="297" t="n"/>
      <c r="AV2244" s="297" t="n"/>
      <c r="AW2244" s="297" t="n"/>
      <c r="AX2244" s="297" t="n"/>
      <c r="AY2244" s="286" t="n"/>
      <c r="AZ2244" s="286" t="n"/>
      <c r="BA2244" s="287" t="n"/>
      <c r="BB2244" s="286" t="n"/>
      <c r="BC2244" s="286" t="n"/>
      <c r="BD2244" s="286" t="n"/>
      <c r="BE2244" s="286" t="n"/>
      <c r="BF2244" s="286" t="n"/>
      <c r="BG2244" s="286" t="n"/>
      <c r="BH2244" s="297" t="n"/>
      <c r="BI2244" s="297" t="n"/>
      <c r="BJ2244" s="297" t="n"/>
      <c r="BK2244" s="297" t="n"/>
      <c r="BL2244" s="297" t="n"/>
      <c r="BM2244" s="297" t="n"/>
      <c r="BN2244" s="297" t="n"/>
      <c r="BO2244" s="285" t="n"/>
      <c r="BP2244" s="297" t="n"/>
      <c r="BQ2244" s="297" t="n"/>
      <c r="BR2244" s="297" t="n"/>
      <c r="BS2244" s="297" t="n"/>
      <c r="BT2244" s="297" t="n"/>
      <c r="BU2244" s="297" t="n"/>
      <c r="BV2244" s="297" t="n"/>
      <c r="BW2244" s="288" t="n"/>
      <c r="BX2244" s="276">
        <f>SUM(IF(COUNTIF(MediaScorecard!CC2731, "*1.*"), 2, 0), IF(COUNTIF(MediaScorecard!CC2731, "*2.*"), 2, 0), IF(COUNTIF(MediaScorecard!CC2731, "*3.*"), 2, 0), IF(COUNTIF(MediaScorecard!CC2731, "*4.*"), 2, 0), IF(COUNTIF(MediaScorecard!CC2731, "*5.*"), 2, 0), IF(COUNTIF(MediaScorecard!CC2731, "*6.*"), 2, 0))</f>
        <v/>
      </c>
      <c r="BY2244" s="277">
        <f t="array" ref="BY2244">SUM(VALUE(AT2244),VALUE(AU2244),VALUE(AV2244),VALUE(AW2244),VALUE(AX2244),VALUE(AY2244),VALUE(AZ2244),VALUE(BB2244),VALUE(BC2244),VALUE(BD2244),VALUE(BE2244),VALUE(BF2244),VALUE(BG2244),VALUE(BH2244),VALUE(BI2244),VALUE(BJ2244),VALUE(BK2244),VALUE(BL2244),VALUE(BM2244),VALUE(BN2244),VALUE(BO2244),VALUE(BP2244),VALUE(BQ2244),VALUE(BR2244),VALUE(BS2244),VALUE(BT2244),VALUE(BU2244),VALUE(BV2244),VALUE(BW2244))</f>
        <v/>
      </c>
      <c r="BZ2244" s="307" t="n"/>
      <c r="CA2244" s="307" t="n"/>
      <c r="CB2244" s="307" t="n"/>
      <c r="CC2244" s="307" t="n"/>
      <c r="CD2244" s="307" t="n"/>
      <c r="CE2244" s="307" t="n"/>
      <c r="CF2244" s="307" t="n"/>
      <c r="CG2244" s="307" t="n"/>
      <c r="CH2244" s="307" t="n"/>
      <c r="CI2244" s="307" t="n"/>
      <c r="CJ2244" s="307" t="n"/>
      <c r="CK2244" s="307" t="n"/>
      <c r="CL2244" s="307" t="n"/>
      <c r="CM2244" s="307" t="n"/>
      <c r="CN2244" s="307" t="n"/>
      <c r="CO2244" s="307" t="n"/>
      <c r="CP2244" s="307" t="n"/>
      <c r="CQ2244" s="307" t="n"/>
      <c r="CR2244" s="279" t="n"/>
      <c r="CS2244" s="280" t="n"/>
      <c r="CT2244" s="421">
        <f>(IF(OR(MediaScorecard!BG2731="x", MediaScorecard!BH2731="x",MediaScorecard!BI2731="x",MediaScorecard!BJ2731="x",MediaScorecard!BK2731="x"),1, 2))</f>
        <v/>
      </c>
      <c r="CU2244" s="308" t="n"/>
      <c r="CV2244" s="308" t="n"/>
      <c r="CW2244" s="308" t="n"/>
      <c r="CX2244" s="309" t="n"/>
      <c r="CY2244" s="308" t="n"/>
      <c r="CZ2244" s="308" t="n"/>
      <c r="DA2244" s="308" t="n"/>
    </row>
    <row r="2245" ht="21" customHeight="1" s="590">
      <c r="A2245" s="421" t="n"/>
      <c r="B2245" s="270" t="n"/>
      <c r="C2245" s="269" t="n"/>
      <c r="D2245" s="267" t="n"/>
      <c r="E2245" s="267" t="n"/>
      <c r="F2245" s="268" t="n"/>
      <c r="G2245" s="421" t="n"/>
      <c r="H2245" s="269" t="n"/>
      <c r="I2245" s="421" t="n"/>
      <c r="J2245" s="421" t="n"/>
      <c r="K2245" s="421" t="n"/>
      <c r="L2245" s="421" t="n"/>
      <c r="M2245" s="421" t="n"/>
      <c r="N2245" s="421" t="n"/>
      <c r="O2245" s="421" t="n"/>
      <c r="P2245" s="421" t="n"/>
      <c r="Q2245" s="421" t="n"/>
      <c r="R2245" s="270" t="n"/>
      <c r="S2245" s="421" t="n"/>
      <c r="T2245" s="421" t="n"/>
      <c r="U2245" s="421" t="n"/>
      <c r="V2245" s="421" t="n"/>
      <c r="W2245" s="421" t="n"/>
      <c r="X2245" s="421" t="n"/>
      <c r="Y2245" s="421" t="n"/>
      <c r="Z2245" s="421" t="n"/>
      <c r="AA2245" s="421" t="n"/>
      <c r="AB2245" s="421" t="n"/>
      <c r="AC2245" s="421" t="n"/>
      <c r="AD2245" s="421" t="n"/>
      <c r="AE2245" s="421" t="n"/>
      <c r="AF2245" s="421" t="n"/>
      <c r="AG2245" s="421" t="n"/>
      <c r="AH2245" s="421" t="n"/>
      <c r="AI2245" s="421" t="n"/>
      <c r="AJ2245" s="297" t="n"/>
      <c r="AK2245" s="297" t="n"/>
      <c r="AL2245" s="284" t="n"/>
      <c r="AM2245" s="297" t="n"/>
      <c r="AN2245" s="285" t="n"/>
      <c r="AO2245" s="297" t="n"/>
      <c r="AP2245" s="297" t="n"/>
      <c r="AQ2245" s="297" t="n"/>
      <c r="AR2245" s="297" t="n"/>
      <c r="AS2245" s="297" t="n"/>
      <c r="AT2245" s="285" t="n"/>
      <c r="AU2245" s="297" t="n"/>
      <c r="AV2245" s="297" t="n"/>
      <c r="AW2245" s="297" t="n"/>
      <c r="AX2245" s="297" t="n"/>
      <c r="AY2245" s="286" t="n"/>
      <c r="AZ2245" s="286" t="n"/>
      <c r="BA2245" s="287" t="n"/>
      <c r="BB2245" s="286" t="n"/>
      <c r="BC2245" s="286" t="n"/>
      <c r="BD2245" s="286" t="n"/>
      <c r="BE2245" s="286" t="n"/>
      <c r="BF2245" s="286" t="n"/>
      <c r="BG2245" s="286" t="n"/>
      <c r="BH2245" s="297" t="n"/>
      <c r="BI2245" s="297" t="n"/>
      <c r="BJ2245" s="297" t="n"/>
      <c r="BK2245" s="297" t="n"/>
      <c r="BL2245" s="297" t="n"/>
      <c r="BM2245" s="297" t="n"/>
      <c r="BN2245" s="297" t="n"/>
      <c r="BO2245" s="285" t="n"/>
      <c r="BP2245" s="297" t="n"/>
      <c r="BQ2245" s="297" t="n"/>
      <c r="BR2245" s="297" t="n"/>
      <c r="BS2245" s="297" t="n"/>
      <c r="BT2245" s="297" t="n"/>
      <c r="BU2245" s="297" t="n"/>
      <c r="BV2245" s="297" t="n"/>
      <c r="BW2245" s="288" t="n"/>
      <c r="BX2245" s="276">
        <f>SUM(IF(COUNTIF(MediaScorecard!CC2732, "*1.*"), 2, 0), IF(COUNTIF(MediaScorecard!CC2732, "*2.*"), 2, 0), IF(COUNTIF(MediaScorecard!CC2732, "*3.*"), 2, 0), IF(COUNTIF(MediaScorecard!CC2732, "*4.*"), 2, 0), IF(COUNTIF(MediaScorecard!CC2732, "*5.*"), 2, 0), IF(COUNTIF(MediaScorecard!CC2732, "*6.*"), 2, 0))</f>
        <v/>
      </c>
      <c r="BY2245" s="277">
        <f t="array" ref="BY2245">SUM(VALUE(AT2245),VALUE(AU2245),VALUE(AV2245),VALUE(AW2245),VALUE(AX2245),VALUE(AY2245),VALUE(AZ2245),VALUE(BB2245),VALUE(BC2245),VALUE(BD2245),VALUE(BE2245),VALUE(BF2245),VALUE(BG2245),VALUE(BH2245),VALUE(BI2245),VALUE(BJ2245),VALUE(BK2245),VALUE(BL2245),VALUE(BM2245),VALUE(BN2245),VALUE(BO2245),VALUE(BP2245),VALUE(BQ2245),VALUE(BR2245),VALUE(BS2245),VALUE(BT2245),VALUE(BU2245),VALUE(BV2245),VALUE(BW2245))</f>
        <v/>
      </c>
      <c r="BZ2245" s="307" t="n"/>
      <c r="CA2245" s="307" t="n"/>
      <c r="CB2245" s="307" t="n"/>
      <c r="CC2245" s="307" t="n"/>
      <c r="CD2245" s="307" t="n"/>
      <c r="CE2245" s="307" t="n"/>
      <c r="CF2245" s="307" t="n"/>
      <c r="CG2245" s="307" t="n"/>
      <c r="CH2245" s="307" t="n"/>
      <c r="CI2245" s="307" t="n"/>
      <c r="CJ2245" s="307" t="n"/>
      <c r="CK2245" s="307" t="n"/>
      <c r="CL2245" s="307" t="n"/>
      <c r="CM2245" s="307" t="n"/>
      <c r="CN2245" s="307" t="n"/>
      <c r="CO2245" s="307" t="n"/>
      <c r="CP2245" s="307" t="n"/>
      <c r="CQ2245" s="307" t="n"/>
      <c r="CR2245" s="279" t="n"/>
      <c r="CS2245" s="280" t="n"/>
      <c r="CT2245" s="421">
        <f>(IF(OR(MediaScorecard!BG2732="x", MediaScorecard!BH2732="x",MediaScorecard!BI2732="x",MediaScorecard!BJ2732="x",MediaScorecard!BK2732="x"),1, 2))</f>
        <v/>
      </c>
      <c r="CU2245" s="308" t="n"/>
      <c r="CV2245" s="308" t="n"/>
      <c r="CW2245" s="308" t="n"/>
      <c r="CX2245" s="309" t="n"/>
      <c r="CY2245" s="308" t="n"/>
      <c r="CZ2245" s="308" t="n"/>
      <c r="DA2245" s="308" t="n"/>
    </row>
    <row r="2246" ht="21" customHeight="1" s="590">
      <c r="A2246" s="421" t="n"/>
      <c r="B2246" s="270" t="n"/>
      <c r="C2246" s="269" t="n"/>
      <c r="D2246" s="267" t="n"/>
      <c r="E2246" s="267" t="n"/>
      <c r="F2246" s="268" t="n"/>
      <c r="G2246" s="421" t="n"/>
      <c r="H2246" s="269" t="n"/>
      <c r="I2246" s="421" t="n"/>
      <c r="J2246" s="421" t="n"/>
      <c r="K2246" s="421" t="n"/>
      <c r="L2246" s="421" t="n"/>
      <c r="M2246" s="421" t="n"/>
      <c r="N2246" s="421" t="n"/>
      <c r="O2246" s="421" t="n"/>
      <c r="P2246" s="421" t="n"/>
      <c r="Q2246" s="421" t="n"/>
      <c r="R2246" s="270" t="n"/>
      <c r="S2246" s="421" t="n"/>
      <c r="T2246" s="421" t="n"/>
      <c r="U2246" s="421" t="n"/>
      <c r="V2246" s="421" t="n"/>
      <c r="W2246" s="421" t="n"/>
      <c r="X2246" s="421" t="n"/>
      <c r="Y2246" s="421" t="n"/>
      <c r="Z2246" s="421" t="n"/>
      <c r="AA2246" s="421" t="n"/>
      <c r="AB2246" s="421" t="n"/>
      <c r="AC2246" s="421" t="n"/>
      <c r="AD2246" s="421" t="n"/>
      <c r="AE2246" s="421" t="n"/>
      <c r="AF2246" s="421" t="n"/>
      <c r="AG2246" s="421" t="n"/>
      <c r="AH2246" s="421" t="n"/>
      <c r="AI2246" s="421" t="n"/>
      <c r="AJ2246" s="297" t="n"/>
      <c r="AK2246" s="297" t="n"/>
      <c r="AL2246" s="284" t="n"/>
      <c r="AM2246" s="297" t="n"/>
      <c r="AN2246" s="285" t="n"/>
      <c r="AO2246" s="297" t="n"/>
      <c r="AP2246" s="297" t="n"/>
      <c r="AQ2246" s="297" t="n"/>
      <c r="AR2246" s="297" t="n"/>
      <c r="AS2246" s="297" t="n"/>
      <c r="AT2246" s="285" t="n"/>
      <c r="AU2246" s="297" t="n"/>
      <c r="AV2246" s="297" t="n"/>
      <c r="AW2246" s="297" t="n"/>
      <c r="AX2246" s="297" t="n"/>
      <c r="AY2246" s="286" t="n"/>
      <c r="AZ2246" s="286" t="n"/>
      <c r="BA2246" s="287" t="n"/>
      <c r="BB2246" s="286" t="n"/>
      <c r="BC2246" s="286" t="n"/>
      <c r="BD2246" s="286" t="n"/>
      <c r="BE2246" s="286" t="n"/>
      <c r="BF2246" s="286" t="n"/>
      <c r="BG2246" s="286" t="n"/>
      <c r="BH2246" s="297" t="n"/>
      <c r="BI2246" s="297" t="n"/>
      <c r="BJ2246" s="297" t="n"/>
      <c r="BK2246" s="297" t="n"/>
      <c r="BL2246" s="297" t="n"/>
      <c r="BM2246" s="297" t="n"/>
      <c r="BN2246" s="297" t="n"/>
      <c r="BO2246" s="285" t="n"/>
      <c r="BP2246" s="297" t="n"/>
      <c r="BQ2246" s="297" t="n"/>
      <c r="BR2246" s="297" t="n"/>
      <c r="BS2246" s="297" t="n"/>
      <c r="BT2246" s="297" t="n"/>
      <c r="BU2246" s="297" t="n"/>
      <c r="BV2246" s="297" t="n"/>
      <c r="BW2246" s="288" t="n"/>
      <c r="BX2246" s="276">
        <f>SUM(IF(COUNTIF(MediaScorecard!CC2733, "*1.*"), 2, 0), IF(COUNTIF(MediaScorecard!CC2733, "*2.*"), 2, 0), IF(COUNTIF(MediaScorecard!CC2733, "*3.*"), 2, 0), IF(COUNTIF(MediaScorecard!CC2733, "*4.*"), 2, 0), IF(COUNTIF(MediaScorecard!CC2733, "*5.*"), 2, 0), IF(COUNTIF(MediaScorecard!CC2733, "*6.*"), 2, 0))</f>
        <v/>
      </c>
      <c r="BY2246" s="277">
        <f t="array" ref="BY2246">SUM(VALUE(AT2246),VALUE(AU2246),VALUE(AV2246),VALUE(AW2246),VALUE(AX2246),VALUE(AY2246),VALUE(AZ2246),VALUE(BB2246),VALUE(BC2246),VALUE(BD2246),VALUE(BE2246),VALUE(BF2246),VALUE(BG2246),VALUE(BH2246),VALUE(BI2246),VALUE(BJ2246),VALUE(BK2246),VALUE(BL2246),VALUE(BM2246),VALUE(BN2246),VALUE(BO2246),VALUE(BP2246),VALUE(BQ2246),VALUE(BR2246),VALUE(BS2246),VALUE(BT2246),VALUE(BU2246),VALUE(BV2246),VALUE(BW2246))</f>
        <v/>
      </c>
      <c r="BZ2246" s="307" t="n"/>
      <c r="CA2246" s="307" t="n"/>
      <c r="CB2246" s="307" t="n"/>
      <c r="CC2246" s="307" t="n"/>
      <c r="CD2246" s="307" t="n"/>
      <c r="CE2246" s="307" t="n"/>
      <c r="CF2246" s="307" t="n"/>
      <c r="CG2246" s="307" t="n"/>
      <c r="CH2246" s="307" t="n"/>
      <c r="CI2246" s="307" t="n"/>
      <c r="CJ2246" s="307" t="n"/>
      <c r="CK2246" s="307" t="n"/>
      <c r="CL2246" s="307" t="n"/>
      <c r="CM2246" s="307" t="n"/>
      <c r="CN2246" s="307" t="n"/>
      <c r="CO2246" s="307" t="n"/>
      <c r="CP2246" s="307" t="n"/>
      <c r="CQ2246" s="307" t="n"/>
      <c r="CR2246" s="279" t="n"/>
      <c r="CS2246" s="280" t="n"/>
      <c r="CT2246" s="421">
        <f>(IF(OR(MediaScorecard!BG2733="x", MediaScorecard!BH2733="x",MediaScorecard!BI2733="x",MediaScorecard!BJ2733="x",MediaScorecard!BK2733="x"),1, 2))</f>
        <v/>
      </c>
      <c r="CU2246" s="308" t="n"/>
      <c r="CV2246" s="308" t="n"/>
      <c r="CW2246" s="308" t="n"/>
      <c r="CX2246" s="309" t="n"/>
      <c r="CY2246" s="308" t="n"/>
      <c r="CZ2246" s="308" t="n"/>
      <c r="DA2246" s="308" t="n"/>
    </row>
    <row r="2247" ht="21" customHeight="1" s="590">
      <c r="A2247" s="421" t="n"/>
      <c r="B2247" s="270" t="n"/>
      <c r="C2247" s="269" t="n"/>
      <c r="D2247" s="267" t="n"/>
      <c r="E2247" s="267" t="n"/>
      <c r="F2247" s="268" t="n"/>
      <c r="G2247" s="421" t="n"/>
      <c r="H2247" s="269" t="n"/>
      <c r="I2247" s="421" t="n"/>
      <c r="J2247" s="421" t="n"/>
      <c r="K2247" s="421" t="n"/>
      <c r="L2247" s="421" t="n"/>
      <c r="M2247" s="421" t="n"/>
      <c r="N2247" s="421" t="n"/>
      <c r="O2247" s="421" t="n"/>
      <c r="P2247" s="421" t="n"/>
      <c r="Q2247" s="421" t="n"/>
      <c r="R2247" s="270" t="n"/>
      <c r="S2247" s="421" t="n"/>
      <c r="T2247" s="421" t="n"/>
      <c r="U2247" s="421" t="n"/>
      <c r="V2247" s="421" t="n"/>
      <c r="W2247" s="421" t="n"/>
      <c r="X2247" s="421" t="n"/>
      <c r="Y2247" s="421" t="n"/>
      <c r="Z2247" s="421" t="n"/>
      <c r="AA2247" s="421" t="n"/>
      <c r="AB2247" s="421" t="n"/>
      <c r="AC2247" s="421" t="n"/>
      <c r="AD2247" s="421" t="n"/>
      <c r="AE2247" s="421" t="n"/>
      <c r="AF2247" s="421" t="n"/>
      <c r="AG2247" s="421" t="n"/>
      <c r="AH2247" s="421" t="n"/>
      <c r="AI2247" s="421" t="n"/>
      <c r="AJ2247" s="297" t="n"/>
      <c r="AK2247" s="297" t="n"/>
      <c r="AL2247" s="284" t="n"/>
      <c r="AM2247" s="297" t="n"/>
      <c r="AN2247" s="285" t="n"/>
      <c r="AO2247" s="297" t="n"/>
      <c r="AP2247" s="297" t="n"/>
      <c r="AQ2247" s="297" t="n"/>
      <c r="AR2247" s="297" t="n"/>
      <c r="AS2247" s="297" t="n"/>
      <c r="AT2247" s="285" t="n"/>
      <c r="AU2247" s="297" t="n"/>
      <c r="AV2247" s="297" t="n"/>
      <c r="AW2247" s="297" t="n"/>
      <c r="AX2247" s="297" t="n"/>
      <c r="AY2247" s="286" t="n"/>
      <c r="AZ2247" s="286" t="n"/>
      <c r="BA2247" s="287" t="n"/>
      <c r="BB2247" s="286" t="n"/>
      <c r="BC2247" s="286" t="n"/>
      <c r="BD2247" s="286" t="n"/>
      <c r="BE2247" s="286" t="n"/>
      <c r="BF2247" s="286" t="n"/>
      <c r="BG2247" s="286" t="n"/>
      <c r="BH2247" s="297" t="n"/>
      <c r="BI2247" s="297" t="n"/>
      <c r="BJ2247" s="297" t="n"/>
      <c r="BK2247" s="297" t="n"/>
      <c r="BL2247" s="297" t="n"/>
      <c r="BM2247" s="297" t="n"/>
      <c r="BN2247" s="297" t="n"/>
      <c r="BO2247" s="285" t="n"/>
      <c r="BP2247" s="297" t="n"/>
      <c r="BQ2247" s="297" t="n"/>
      <c r="BR2247" s="297" t="n"/>
      <c r="BS2247" s="297" t="n"/>
      <c r="BT2247" s="297" t="n"/>
      <c r="BU2247" s="297" t="n"/>
      <c r="BV2247" s="297" t="n"/>
      <c r="BW2247" s="288" t="n"/>
      <c r="BX2247" s="276">
        <f>SUM(IF(COUNTIF(MediaScorecard!CC2734, "*1.*"), 2, 0), IF(COUNTIF(MediaScorecard!CC2734, "*2.*"), 2, 0), IF(COUNTIF(MediaScorecard!CC2734, "*3.*"), 2, 0), IF(COUNTIF(MediaScorecard!CC2734, "*4.*"), 2, 0), IF(COUNTIF(MediaScorecard!CC2734, "*5.*"), 2, 0), IF(COUNTIF(MediaScorecard!CC2734, "*6.*"), 2, 0))</f>
        <v/>
      </c>
      <c r="BY2247" s="277">
        <f t="array" ref="BY2247">SUM(VALUE(AT2247),VALUE(AU2247),VALUE(AV2247),VALUE(AW2247),VALUE(AX2247),VALUE(AY2247),VALUE(AZ2247),VALUE(BB2247),VALUE(BC2247),VALUE(BD2247),VALUE(BE2247),VALUE(BF2247),VALUE(BG2247),VALUE(BH2247),VALUE(BI2247),VALUE(BJ2247),VALUE(BK2247),VALUE(BL2247),VALUE(BM2247),VALUE(BN2247),VALUE(BO2247),VALUE(BP2247),VALUE(BQ2247),VALUE(BR2247),VALUE(BS2247),VALUE(BT2247),VALUE(BU2247),VALUE(BV2247),VALUE(BW2247))</f>
        <v/>
      </c>
      <c r="BZ2247" s="307" t="n"/>
      <c r="CA2247" s="307" t="n"/>
      <c r="CB2247" s="307" t="n"/>
      <c r="CC2247" s="307" t="n"/>
      <c r="CD2247" s="307" t="n"/>
      <c r="CE2247" s="307" t="n"/>
      <c r="CF2247" s="307" t="n"/>
      <c r="CG2247" s="307" t="n"/>
      <c r="CH2247" s="307" t="n"/>
      <c r="CI2247" s="307" t="n"/>
      <c r="CJ2247" s="307" t="n"/>
      <c r="CK2247" s="307" t="n"/>
      <c r="CL2247" s="307" t="n"/>
      <c r="CM2247" s="307" t="n"/>
      <c r="CN2247" s="307" t="n"/>
      <c r="CO2247" s="307" t="n"/>
      <c r="CP2247" s="307" t="n"/>
      <c r="CQ2247" s="307" t="n"/>
      <c r="CR2247" s="279" t="n"/>
      <c r="CS2247" s="280" t="n"/>
      <c r="CT2247" s="421">
        <f>(IF(OR(MediaScorecard!BG2734="x", MediaScorecard!BH2734="x",MediaScorecard!BI2734="x",MediaScorecard!BJ2734="x",MediaScorecard!BK2734="x"),1, 2))</f>
        <v/>
      </c>
      <c r="CU2247" s="308" t="n"/>
      <c r="CV2247" s="308" t="n"/>
      <c r="CW2247" s="308" t="n"/>
      <c r="CX2247" s="309" t="n"/>
      <c r="CY2247" s="308" t="n"/>
      <c r="CZ2247" s="308" t="n"/>
      <c r="DA2247" s="308" t="n"/>
    </row>
    <row r="2248" ht="21" customHeight="1" s="590">
      <c r="A2248" s="421" t="n"/>
      <c r="B2248" s="270" t="n"/>
      <c r="C2248" s="269" t="n"/>
      <c r="D2248" s="267" t="n"/>
      <c r="E2248" s="267" t="n"/>
      <c r="F2248" s="268" t="n"/>
      <c r="G2248" s="421" t="n"/>
      <c r="H2248" s="269" t="n"/>
      <c r="I2248" s="421" t="n"/>
      <c r="J2248" s="421" t="n"/>
      <c r="K2248" s="421" t="n"/>
      <c r="L2248" s="421" t="n"/>
      <c r="M2248" s="421" t="n"/>
      <c r="N2248" s="421" t="n"/>
      <c r="O2248" s="421" t="n"/>
      <c r="P2248" s="421" t="n"/>
      <c r="Q2248" s="421" t="n"/>
      <c r="R2248" s="270" t="n"/>
      <c r="S2248" s="421" t="n"/>
      <c r="T2248" s="421" t="n"/>
      <c r="U2248" s="421" t="n"/>
      <c r="V2248" s="421" t="n"/>
      <c r="W2248" s="421" t="n"/>
      <c r="X2248" s="421" t="n"/>
      <c r="Y2248" s="421" t="n"/>
      <c r="Z2248" s="421" t="n"/>
      <c r="AA2248" s="421" t="n"/>
      <c r="AB2248" s="421" t="n"/>
      <c r="AC2248" s="421" t="n"/>
      <c r="AD2248" s="421" t="n"/>
      <c r="AE2248" s="421" t="n"/>
      <c r="AF2248" s="421" t="n"/>
      <c r="AG2248" s="421" t="n"/>
      <c r="AH2248" s="421" t="n"/>
      <c r="AI2248" s="421" t="n"/>
      <c r="AJ2248" s="297" t="n"/>
      <c r="AK2248" s="297" t="n"/>
      <c r="AL2248" s="284" t="n"/>
      <c r="AM2248" s="297" t="n"/>
      <c r="AN2248" s="285" t="n"/>
      <c r="AO2248" s="297" t="n"/>
      <c r="AP2248" s="297" t="n"/>
      <c r="AQ2248" s="297" t="n"/>
      <c r="AR2248" s="297" t="n"/>
      <c r="AS2248" s="297" t="n"/>
      <c r="AT2248" s="285" t="n"/>
      <c r="AU2248" s="297" t="n"/>
      <c r="AV2248" s="297" t="n"/>
      <c r="AW2248" s="297" t="n"/>
      <c r="AX2248" s="297" t="n"/>
      <c r="AY2248" s="286" t="n"/>
      <c r="AZ2248" s="286" t="n"/>
      <c r="BA2248" s="287" t="n"/>
      <c r="BB2248" s="286" t="n"/>
      <c r="BC2248" s="286" t="n"/>
      <c r="BD2248" s="286" t="n"/>
      <c r="BE2248" s="286" t="n"/>
      <c r="BF2248" s="286" t="n"/>
      <c r="BG2248" s="286" t="n"/>
      <c r="BH2248" s="297" t="n"/>
      <c r="BI2248" s="297" t="n"/>
      <c r="BJ2248" s="297" t="n"/>
      <c r="BK2248" s="297" t="n"/>
      <c r="BL2248" s="297" t="n"/>
      <c r="BM2248" s="297" t="n"/>
      <c r="BN2248" s="297" t="n"/>
      <c r="BO2248" s="285" t="n"/>
      <c r="BP2248" s="297" t="n"/>
      <c r="BQ2248" s="297" t="n"/>
      <c r="BR2248" s="297" t="n"/>
      <c r="BS2248" s="297" t="n"/>
      <c r="BT2248" s="297" t="n"/>
      <c r="BU2248" s="297" t="n"/>
      <c r="BV2248" s="297" t="n"/>
      <c r="BW2248" s="288" t="n"/>
      <c r="BX2248" s="276">
        <f>SUM(IF(COUNTIF(MediaScorecard!CC2735, "*1.*"), 2, 0), IF(COUNTIF(MediaScorecard!CC2735, "*2.*"), 2, 0), IF(COUNTIF(MediaScorecard!CC2735, "*3.*"), 2, 0), IF(COUNTIF(MediaScorecard!CC2735, "*4.*"), 2, 0), IF(COUNTIF(MediaScorecard!CC2735, "*5.*"), 2, 0), IF(COUNTIF(MediaScorecard!CC2735, "*6.*"), 2, 0))</f>
        <v/>
      </c>
      <c r="BY2248" s="277">
        <f t="array" ref="BY2248">SUM(VALUE(AT2248),VALUE(AU2248),VALUE(AV2248),VALUE(AW2248),VALUE(AX2248),VALUE(AY2248),VALUE(AZ2248),VALUE(BB2248),VALUE(BC2248),VALUE(BD2248),VALUE(BE2248),VALUE(BF2248),VALUE(BG2248),VALUE(BH2248),VALUE(BI2248),VALUE(BJ2248),VALUE(BK2248),VALUE(BL2248),VALUE(BM2248),VALUE(BN2248),VALUE(BO2248),VALUE(BP2248),VALUE(BQ2248),VALUE(BR2248),VALUE(BS2248),VALUE(BT2248),VALUE(BU2248),VALUE(BV2248),VALUE(BW2248))</f>
        <v/>
      </c>
      <c r="BZ2248" s="307" t="n"/>
      <c r="CA2248" s="307" t="n"/>
      <c r="CB2248" s="307" t="n"/>
      <c r="CC2248" s="307" t="n"/>
      <c r="CD2248" s="307" t="n"/>
      <c r="CE2248" s="307" t="n"/>
      <c r="CF2248" s="307" t="n"/>
      <c r="CG2248" s="307" t="n"/>
      <c r="CH2248" s="307" t="n"/>
      <c r="CI2248" s="307" t="n"/>
      <c r="CJ2248" s="307" t="n"/>
      <c r="CK2248" s="307" t="n"/>
      <c r="CL2248" s="307" t="n"/>
      <c r="CM2248" s="307" t="n"/>
      <c r="CN2248" s="307" t="n"/>
      <c r="CO2248" s="307" t="n"/>
      <c r="CP2248" s="307" t="n"/>
      <c r="CQ2248" s="307" t="n"/>
      <c r="CR2248" s="279" t="n"/>
      <c r="CS2248" s="280" t="n"/>
      <c r="CT2248" s="421">
        <f>(IF(OR(MediaScorecard!BG2735="x", MediaScorecard!BH2735="x",MediaScorecard!BI2735="x",MediaScorecard!BJ2735="x",MediaScorecard!BK2735="x"),1, 2))</f>
        <v/>
      </c>
      <c r="CU2248" s="308" t="n"/>
      <c r="CV2248" s="308" t="n"/>
      <c r="CW2248" s="308" t="n"/>
      <c r="CX2248" s="309" t="n"/>
      <c r="CY2248" s="308" t="n"/>
      <c r="CZ2248" s="308" t="n"/>
      <c r="DA2248" s="308" t="n"/>
    </row>
    <row r="2249" ht="21" customHeight="1" s="590">
      <c r="A2249" s="421" t="n"/>
      <c r="B2249" s="270" t="n"/>
      <c r="C2249" s="269" t="n"/>
      <c r="D2249" s="267" t="n"/>
      <c r="E2249" s="267" t="n"/>
      <c r="F2249" s="268" t="n"/>
      <c r="G2249" s="421" t="n"/>
      <c r="H2249" s="269" t="n"/>
      <c r="I2249" s="421" t="n"/>
      <c r="J2249" s="421" t="n"/>
      <c r="K2249" s="421" t="n"/>
      <c r="L2249" s="421" t="n"/>
      <c r="M2249" s="421" t="n"/>
      <c r="N2249" s="421" t="n"/>
      <c r="O2249" s="421" t="n"/>
      <c r="P2249" s="421" t="n"/>
      <c r="Q2249" s="421" t="n"/>
      <c r="R2249" s="270" t="n"/>
      <c r="S2249" s="421" t="n"/>
      <c r="T2249" s="421" t="n"/>
      <c r="U2249" s="421" t="n"/>
      <c r="V2249" s="421" t="n"/>
      <c r="W2249" s="421" t="n"/>
      <c r="X2249" s="421" t="n"/>
      <c r="Y2249" s="421" t="n"/>
      <c r="Z2249" s="421" t="n"/>
      <c r="AA2249" s="421" t="n"/>
      <c r="AB2249" s="421" t="n"/>
      <c r="AC2249" s="421" t="n"/>
      <c r="AD2249" s="421" t="n"/>
      <c r="AE2249" s="421" t="n"/>
      <c r="AF2249" s="421" t="n"/>
      <c r="AG2249" s="421" t="n"/>
      <c r="AH2249" s="421" t="n"/>
      <c r="AI2249" s="421" t="n"/>
      <c r="AJ2249" s="297" t="n"/>
      <c r="AK2249" s="297" t="n"/>
      <c r="AL2249" s="284" t="n"/>
      <c r="AM2249" s="297" t="n"/>
      <c r="AN2249" s="285" t="n"/>
      <c r="AO2249" s="297" t="n"/>
      <c r="AP2249" s="297" t="n"/>
      <c r="AQ2249" s="297" t="n"/>
      <c r="AR2249" s="297" t="n"/>
      <c r="AS2249" s="297" t="n"/>
      <c r="AT2249" s="285" t="n"/>
      <c r="AU2249" s="297" t="n"/>
      <c r="AV2249" s="297" t="n"/>
      <c r="AW2249" s="297" t="n"/>
      <c r="AX2249" s="297" t="n"/>
      <c r="AY2249" s="286" t="n"/>
      <c r="AZ2249" s="286" t="n"/>
      <c r="BA2249" s="287" t="n"/>
      <c r="BB2249" s="286" t="n"/>
      <c r="BC2249" s="286" t="n"/>
      <c r="BD2249" s="286" t="n"/>
      <c r="BE2249" s="286" t="n"/>
      <c r="BF2249" s="286" t="n"/>
      <c r="BG2249" s="286" t="n"/>
      <c r="BH2249" s="297" t="n"/>
      <c r="BI2249" s="297" t="n"/>
      <c r="BJ2249" s="297" t="n"/>
      <c r="BK2249" s="297" t="n"/>
      <c r="BL2249" s="297" t="n"/>
      <c r="BM2249" s="297" t="n"/>
      <c r="BN2249" s="297" t="n"/>
      <c r="BO2249" s="285" t="n"/>
      <c r="BP2249" s="297" t="n"/>
      <c r="BQ2249" s="297" t="n"/>
      <c r="BR2249" s="297" t="n"/>
      <c r="BS2249" s="297" t="n"/>
      <c r="BT2249" s="297" t="n"/>
      <c r="BU2249" s="297" t="n"/>
      <c r="BV2249" s="297" t="n"/>
      <c r="BW2249" s="288" t="n"/>
      <c r="BX2249" s="276">
        <f>SUM(IF(COUNTIF(MediaScorecard!CC2736, "*1.*"), 2, 0), IF(COUNTIF(MediaScorecard!CC2736, "*2.*"), 2, 0), IF(COUNTIF(MediaScorecard!CC2736, "*3.*"), 2, 0), IF(COUNTIF(MediaScorecard!CC2736, "*4.*"), 2, 0), IF(COUNTIF(MediaScorecard!CC2736, "*5.*"), 2, 0), IF(COUNTIF(MediaScorecard!CC2736, "*6.*"), 2, 0))</f>
        <v/>
      </c>
      <c r="BY2249" s="277">
        <f t="array" ref="BY2249">SUM(VALUE(AT2249),VALUE(AU2249),VALUE(AV2249),VALUE(AW2249),VALUE(AX2249),VALUE(AY2249),VALUE(AZ2249),VALUE(BB2249),VALUE(BC2249),VALUE(BD2249),VALUE(BE2249),VALUE(BF2249),VALUE(BG2249),VALUE(BH2249),VALUE(BI2249),VALUE(BJ2249),VALUE(BK2249),VALUE(BL2249),VALUE(BM2249),VALUE(BN2249),VALUE(BO2249),VALUE(BP2249),VALUE(BQ2249),VALUE(BR2249),VALUE(BS2249),VALUE(BT2249),VALUE(BU2249),VALUE(BV2249),VALUE(BW2249))</f>
        <v/>
      </c>
      <c r="BZ2249" s="307" t="n"/>
      <c r="CA2249" s="307" t="n"/>
      <c r="CB2249" s="307" t="n"/>
      <c r="CC2249" s="307" t="n"/>
      <c r="CD2249" s="307" t="n"/>
      <c r="CE2249" s="307" t="n"/>
      <c r="CF2249" s="307" t="n"/>
      <c r="CG2249" s="307" t="n"/>
      <c r="CH2249" s="307" t="n"/>
      <c r="CI2249" s="307" t="n"/>
      <c r="CJ2249" s="307" t="n"/>
      <c r="CK2249" s="307" t="n"/>
      <c r="CL2249" s="307" t="n"/>
      <c r="CM2249" s="307" t="n"/>
      <c r="CN2249" s="307" t="n"/>
      <c r="CO2249" s="307" t="n"/>
      <c r="CP2249" s="307" t="n"/>
      <c r="CQ2249" s="307" t="n"/>
      <c r="CR2249" s="279" t="n"/>
      <c r="CS2249" s="280" t="n"/>
      <c r="CT2249" s="421">
        <f>(IF(OR(MediaScorecard!BG2736="x", MediaScorecard!BH2736="x",MediaScorecard!BI2736="x",MediaScorecard!BJ2736="x",MediaScorecard!BK2736="x"),1, 2))</f>
        <v/>
      </c>
      <c r="CU2249" s="308" t="n"/>
      <c r="CV2249" s="308" t="n"/>
      <c r="CW2249" s="308" t="n"/>
      <c r="CX2249" s="309" t="n"/>
      <c r="CY2249" s="308" t="n"/>
      <c r="CZ2249" s="308" t="n"/>
      <c r="DA2249" s="308" t="n"/>
    </row>
    <row r="2250" ht="21" customHeight="1" s="590">
      <c r="A2250" s="421" t="n"/>
      <c r="B2250" s="270" t="n"/>
      <c r="C2250" s="269" t="n"/>
      <c r="D2250" s="267" t="n"/>
      <c r="E2250" s="267" t="n"/>
      <c r="F2250" s="268" t="n"/>
      <c r="G2250" s="421" t="n"/>
      <c r="H2250" s="269" t="n"/>
      <c r="I2250" s="421" t="n"/>
      <c r="J2250" s="421" t="n"/>
      <c r="K2250" s="421" t="n"/>
      <c r="L2250" s="421" t="n"/>
      <c r="M2250" s="421" t="n"/>
      <c r="N2250" s="421" t="n"/>
      <c r="O2250" s="421" t="n"/>
      <c r="P2250" s="421" t="n"/>
      <c r="Q2250" s="421" t="n"/>
      <c r="R2250" s="270" t="n"/>
      <c r="S2250" s="421" t="n"/>
      <c r="T2250" s="421" t="n"/>
      <c r="U2250" s="421" t="n"/>
      <c r="V2250" s="421" t="n"/>
      <c r="W2250" s="421" t="n"/>
      <c r="X2250" s="421" t="n"/>
      <c r="Y2250" s="421" t="n"/>
      <c r="Z2250" s="421" t="n"/>
      <c r="AA2250" s="421" t="n"/>
      <c r="AB2250" s="421" t="n"/>
      <c r="AC2250" s="421" t="n"/>
      <c r="AD2250" s="421" t="n"/>
      <c r="AE2250" s="421" t="n"/>
      <c r="AF2250" s="421" t="n"/>
      <c r="AG2250" s="421" t="n"/>
      <c r="AH2250" s="421" t="n"/>
      <c r="AI2250" s="421" t="n"/>
      <c r="AJ2250" s="297" t="n"/>
      <c r="AK2250" s="297" t="n"/>
      <c r="AL2250" s="284" t="n"/>
      <c r="AM2250" s="297" t="n"/>
      <c r="AN2250" s="285" t="n"/>
      <c r="AO2250" s="297" t="n"/>
      <c r="AP2250" s="297" t="n"/>
      <c r="AQ2250" s="297" t="n"/>
      <c r="AR2250" s="297" t="n"/>
      <c r="AS2250" s="297" t="n"/>
      <c r="AT2250" s="285" t="n"/>
      <c r="AU2250" s="297" t="n"/>
      <c r="AV2250" s="297" t="n"/>
      <c r="AW2250" s="297" t="n"/>
      <c r="AX2250" s="297" t="n"/>
      <c r="AY2250" s="286" t="n"/>
      <c r="AZ2250" s="286" t="n"/>
      <c r="BA2250" s="287" t="n"/>
      <c r="BB2250" s="286" t="n"/>
      <c r="BC2250" s="286" t="n"/>
      <c r="BD2250" s="286" t="n"/>
      <c r="BE2250" s="286" t="n"/>
      <c r="BF2250" s="286" t="n"/>
      <c r="BG2250" s="286" t="n"/>
      <c r="BH2250" s="297" t="n"/>
      <c r="BI2250" s="297" t="n"/>
      <c r="BJ2250" s="297" t="n"/>
      <c r="BK2250" s="297" t="n"/>
      <c r="BL2250" s="297" t="n"/>
      <c r="BM2250" s="297" t="n"/>
      <c r="BN2250" s="297" t="n"/>
      <c r="BO2250" s="285" t="n"/>
      <c r="BP2250" s="297" t="n"/>
      <c r="BQ2250" s="297" t="n"/>
      <c r="BR2250" s="297" t="n"/>
      <c r="BS2250" s="297" t="n"/>
      <c r="BT2250" s="297" t="n"/>
      <c r="BU2250" s="297" t="n"/>
      <c r="BV2250" s="297" t="n"/>
      <c r="BW2250" s="288" t="n"/>
      <c r="BX2250" s="276">
        <f>SUM(IF(COUNTIF(MediaScorecard!CC2737, "*1.*"), 2, 0), IF(COUNTIF(MediaScorecard!CC2737, "*2.*"), 2, 0), IF(COUNTIF(MediaScorecard!CC2737, "*3.*"), 2, 0), IF(COUNTIF(MediaScorecard!CC2737, "*4.*"), 2, 0), IF(COUNTIF(MediaScorecard!CC2737, "*5.*"), 2, 0), IF(COUNTIF(MediaScorecard!CC2737, "*6.*"), 2, 0))</f>
        <v/>
      </c>
      <c r="BY2250" s="277">
        <f t="array" ref="BY2250">SUM(VALUE(AT2250),VALUE(AU2250),VALUE(AV2250),VALUE(AW2250),VALUE(AX2250),VALUE(AY2250),VALUE(AZ2250),VALUE(BB2250),VALUE(BC2250),VALUE(BD2250),VALUE(BE2250),VALUE(BF2250),VALUE(BG2250),VALUE(BH2250),VALUE(BI2250),VALUE(BJ2250),VALUE(BK2250),VALUE(BL2250),VALUE(BM2250),VALUE(BN2250),VALUE(BO2250),VALUE(BP2250),VALUE(BQ2250),VALUE(BR2250),VALUE(BS2250),VALUE(BT2250),VALUE(BU2250),VALUE(BV2250),VALUE(BW2250))</f>
        <v/>
      </c>
      <c r="BZ2250" s="307" t="n"/>
      <c r="CA2250" s="307" t="n"/>
      <c r="CB2250" s="307" t="n"/>
      <c r="CC2250" s="307" t="n"/>
      <c r="CD2250" s="307" t="n"/>
      <c r="CE2250" s="307" t="n"/>
      <c r="CF2250" s="307" t="n"/>
      <c r="CG2250" s="307" t="n"/>
      <c r="CH2250" s="307" t="n"/>
      <c r="CI2250" s="307" t="n"/>
      <c r="CJ2250" s="307" t="n"/>
      <c r="CK2250" s="307" t="n"/>
      <c r="CL2250" s="307" t="n"/>
      <c r="CM2250" s="307" t="n"/>
      <c r="CN2250" s="307" t="n"/>
      <c r="CO2250" s="307" t="n"/>
      <c r="CP2250" s="307" t="n"/>
      <c r="CQ2250" s="307" t="n"/>
      <c r="CR2250" s="279" t="n"/>
      <c r="CS2250" s="280" t="n"/>
      <c r="CT2250" s="421">
        <f>(IF(OR(MediaScorecard!BG2737="x", MediaScorecard!BH2737="x",MediaScorecard!BI2737="x",MediaScorecard!BJ2737="x",MediaScorecard!BK2737="x"),1, 2))</f>
        <v/>
      </c>
      <c r="CU2250" s="308" t="n"/>
      <c r="CV2250" s="308" t="n"/>
      <c r="CW2250" s="308" t="n"/>
      <c r="CX2250" s="309" t="n"/>
      <c r="CY2250" s="308" t="n"/>
      <c r="CZ2250" s="308" t="n"/>
      <c r="DA2250" s="308" t="n"/>
    </row>
    <row r="2251" ht="21" customHeight="1" s="590">
      <c r="A2251" s="421" t="n"/>
      <c r="B2251" s="270" t="n"/>
      <c r="C2251" s="269" t="n"/>
      <c r="D2251" s="267" t="n"/>
      <c r="E2251" s="267" t="n"/>
      <c r="F2251" s="268" t="n"/>
      <c r="G2251" s="421" t="n"/>
      <c r="H2251" s="269" t="n"/>
      <c r="I2251" s="421" t="n"/>
      <c r="J2251" s="421" t="n"/>
      <c r="K2251" s="421" t="n"/>
      <c r="L2251" s="421" t="n"/>
      <c r="M2251" s="421" t="n"/>
      <c r="N2251" s="421" t="n"/>
      <c r="O2251" s="421" t="n"/>
      <c r="P2251" s="421" t="n"/>
      <c r="Q2251" s="421" t="n"/>
      <c r="R2251" s="270" t="n"/>
      <c r="S2251" s="421" t="n"/>
      <c r="T2251" s="421" t="n"/>
      <c r="U2251" s="421" t="n"/>
      <c r="V2251" s="421" t="n"/>
      <c r="W2251" s="421" t="n"/>
      <c r="X2251" s="421" t="n"/>
      <c r="Y2251" s="421" t="n"/>
      <c r="Z2251" s="421" t="n"/>
      <c r="AA2251" s="421" t="n"/>
      <c r="AB2251" s="421" t="n"/>
      <c r="AC2251" s="421" t="n"/>
      <c r="AD2251" s="421" t="n"/>
      <c r="AE2251" s="421" t="n"/>
      <c r="AF2251" s="421" t="n"/>
      <c r="AG2251" s="421" t="n"/>
      <c r="AH2251" s="421" t="n"/>
      <c r="AI2251" s="421" t="n"/>
      <c r="AJ2251" s="297" t="n"/>
      <c r="AK2251" s="297" t="n"/>
      <c r="AL2251" s="284" t="n"/>
      <c r="AM2251" s="297" t="n"/>
      <c r="AN2251" s="285" t="n"/>
      <c r="AO2251" s="297" t="n"/>
      <c r="AP2251" s="297" t="n"/>
      <c r="AQ2251" s="297" t="n"/>
      <c r="AR2251" s="297" t="n"/>
      <c r="AS2251" s="297" t="n"/>
      <c r="AT2251" s="285" t="n"/>
      <c r="AU2251" s="297" t="n"/>
      <c r="AV2251" s="297" t="n"/>
      <c r="AW2251" s="297" t="n"/>
      <c r="AX2251" s="297" t="n"/>
      <c r="AY2251" s="286" t="n"/>
      <c r="AZ2251" s="286" t="n"/>
      <c r="BA2251" s="287" t="n"/>
      <c r="BB2251" s="286" t="n"/>
      <c r="BC2251" s="286" t="n"/>
      <c r="BD2251" s="286" t="n"/>
      <c r="BE2251" s="286" t="n"/>
      <c r="BF2251" s="286" t="n"/>
      <c r="BG2251" s="286" t="n"/>
      <c r="BH2251" s="297" t="n"/>
      <c r="BI2251" s="297" t="n"/>
      <c r="BJ2251" s="297" t="n"/>
      <c r="BK2251" s="297" t="n"/>
      <c r="BL2251" s="297" t="n"/>
      <c r="BM2251" s="297" t="n"/>
      <c r="BN2251" s="297" t="n"/>
      <c r="BO2251" s="285" t="n"/>
      <c r="BP2251" s="297" t="n"/>
      <c r="BQ2251" s="297" t="n"/>
      <c r="BR2251" s="297" t="n"/>
      <c r="BS2251" s="297" t="n"/>
      <c r="BT2251" s="297" t="n"/>
      <c r="BU2251" s="297" t="n"/>
      <c r="BV2251" s="297" t="n"/>
      <c r="BW2251" s="288" t="n"/>
      <c r="BX2251" s="276">
        <f>SUM(IF(COUNTIF(MediaScorecard!CC2738, "*1.*"), 2, 0), IF(COUNTIF(MediaScorecard!CC2738, "*2.*"), 2, 0), IF(COUNTIF(MediaScorecard!CC2738, "*3.*"), 2, 0), IF(COUNTIF(MediaScorecard!CC2738, "*4.*"), 2, 0), IF(COUNTIF(MediaScorecard!CC2738, "*5.*"), 2, 0), IF(COUNTIF(MediaScorecard!CC2738, "*6.*"), 2, 0))</f>
        <v/>
      </c>
      <c r="BY2251" s="277">
        <f t="array" ref="BY2251">SUM(VALUE(AT2251),VALUE(AU2251),VALUE(AV2251),VALUE(AW2251),VALUE(AX2251),VALUE(AY2251),VALUE(AZ2251),VALUE(BB2251),VALUE(BC2251),VALUE(BD2251),VALUE(BE2251),VALUE(BF2251),VALUE(BG2251),VALUE(BH2251),VALUE(BI2251),VALUE(BJ2251),VALUE(BK2251),VALUE(BL2251),VALUE(BM2251),VALUE(BN2251),VALUE(BO2251),VALUE(BP2251),VALUE(BQ2251),VALUE(BR2251),VALUE(BS2251),VALUE(BT2251),VALUE(BU2251),VALUE(BV2251),VALUE(BW2251))</f>
        <v/>
      </c>
      <c r="BZ2251" s="307" t="n"/>
      <c r="CA2251" s="307" t="n"/>
      <c r="CB2251" s="307" t="n"/>
      <c r="CC2251" s="307" t="n"/>
      <c r="CD2251" s="307" t="n"/>
      <c r="CE2251" s="307" t="n"/>
      <c r="CF2251" s="307" t="n"/>
      <c r="CG2251" s="307" t="n"/>
      <c r="CH2251" s="307" t="n"/>
      <c r="CI2251" s="307" t="n"/>
      <c r="CJ2251" s="307" t="n"/>
      <c r="CK2251" s="307" t="n"/>
      <c r="CL2251" s="307" t="n"/>
      <c r="CM2251" s="307" t="n"/>
      <c r="CN2251" s="307" t="n"/>
      <c r="CO2251" s="307" t="n"/>
      <c r="CP2251" s="307" t="n"/>
      <c r="CQ2251" s="307" t="n"/>
      <c r="CR2251" s="279" t="n"/>
      <c r="CS2251" s="280" t="n"/>
      <c r="CT2251" s="421">
        <f>(IF(OR(MediaScorecard!BG2738="x", MediaScorecard!BH2738="x",MediaScorecard!BI2738="x",MediaScorecard!BJ2738="x",MediaScorecard!BK2738="x"),1, 2))</f>
        <v/>
      </c>
      <c r="CU2251" s="308" t="n"/>
      <c r="CV2251" s="308" t="n"/>
      <c r="CW2251" s="308" t="n"/>
      <c r="CX2251" s="309" t="n"/>
      <c r="CY2251" s="308" t="n"/>
      <c r="CZ2251" s="308" t="n"/>
      <c r="DA2251" s="308" t="n"/>
    </row>
    <row r="2252" ht="21" customHeight="1" s="590">
      <c r="A2252" s="421" t="n"/>
      <c r="B2252" s="270" t="n"/>
      <c r="C2252" s="269" t="n"/>
      <c r="D2252" s="267" t="n"/>
      <c r="E2252" s="267" t="n"/>
      <c r="F2252" s="268" t="n"/>
      <c r="G2252" s="421" t="n"/>
      <c r="H2252" s="269" t="n"/>
      <c r="I2252" s="421" t="n"/>
      <c r="J2252" s="421" t="n"/>
      <c r="K2252" s="421" t="n"/>
      <c r="L2252" s="421" t="n"/>
      <c r="M2252" s="421" t="n"/>
      <c r="N2252" s="421" t="n"/>
      <c r="O2252" s="421" t="n"/>
      <c r="P2252" s="421" t="n"/>
      <c r="Q2252" s="421" t="n"/>
      <c r="R2252" s="270" t="n"/>
      <c r="S2252" s="421" t="n"/>
      <c r="T2252" s="421" t="n"/>
      <c r="U2252" s="421" t="n"/>
      <c r="V2252" s="421" t="n"/>
      <c r="W2252" s="421" t="n"/>
      <c r="X2252" s="421" t="n"/>
      <c r="Y2252" s="421" t="n"/>
      <c r="Z2252" s="421" t="n"/>
      <c r="AA2252" s="421" t="n"/>
      <c r="AB2252" s="421" t="n"/>
      <c r="AC2252" s="421" t="n"/>
      <c r="AD2252" s="421" t="n"/>
      <c r="AE2252" s="421" t="n"/>
      <c r="AF2252" s="421" t="n"/>
      <c r="AG2252" s="421" t="n"/>
      <c r="AH2252" s="421" t="n"/>
      <c r="AI2252" s="421" t="n"/>
      <c r="AJ2252" s="297" t="n"/>
      <c r="AK2252" s="297" t="n"/>
      <c r="AL2252" s="284" t="n"/>
      <c r="AM2252" s="297" t="n"/>
      <c r="AN2252" s="285" t="n"/>
      <c r="AO2252" s="297" t="n"/>
      <c r="AP2252" s="297" t="n"/>
      <c r="AQ2252" s="297" t="n"/>
      <c r="AR2252" s="297" t="n"/>
      <c r="AS2252" s="297" t="n"/>
      <c r="AT2252" s="285" t="n"/>
      <c r="AU2252" s="297" t="n"/>
      <c r="AV2252" s="297" t="n"/>
      <c r="AW2252" s="297" t="n"/>
      <c r="AX2252" s="297" t="n"/>
      <c r="AY2252" s="286" t="n"/>
      <c r="AZ2252" s="286" t="n"/>
      <c r="BA2252" s="287" t="n"/>
      <c r="BB2252" s="286" t="n"/>
      <c r="BC2252" s="286" t="n"/>
      <c r="BD2252" s="286" t="n"/>
      <c r="BE2252" s="286" t="n"/>
      <c r="BF2252" s="286" t="n"/>
      <c r="BG2252" s="286" t="n"/>
      <c r="BH2252" s="297" t="n"/>
      <c r="BI2252" s="297" t="n"/>
      <c r="BJ2252" s="297" t="n"/>
      <c r="BK2252" s="297" t="n"/>
      <c r="BL2252" s="297" t="n"/>
      <c r="BM2252" s="297" t="n"/>
      <c r="BN2252" s="297" t="n"/>
      <c r="BO2252" s="285" t="n"/>
      <c r="BP2252" s="297" t="n"/>
      <c r="BQ2252" s="297" t="n"/>
      <c r="BR2252" s="297" t="n"/>
      <c r="BS2252" s="297" t="n"/>
      <c r="BT2252" s="297" t="n"/>
      <c r="BU2252" s="297" t="n"/>
      <c r="BV2252" s="297" t="n"/>
      <c r="BW2252" s="288" t="n"/>
      <c r="BX2252" s="276">
        <f>SUM(IF(COUNTIF(MediaScorecard!CC2739, "*1.*"), 2, 0), IF(COUNTIF(MediaScorecard!CC2739, "*2.*"), 2, 0), IF(COUNTIF(MediaScorecard!CC2739, "*3.*"), 2, 0), IF(COUNTIF(MediaScorecard!CC2739, "*4.*"), 2, 0), IF(COUNTIF(MediaScorecard!CC2739, "*5.*"), 2, 0), IF(COUNTIF(MediaScorecard!CC2739, "*6.*"), 2, 0))</f>
        <v/>
      </c>
      <c r="BY2252" s="277">
        <f t="array" ref="BY2252">SUM(VALUE(AT2252),VALUE(AU2252),VALUE(AV2252),VALUE(AW2252),VALUE(AX2252),VALUE(AY2252),VALUE(AZ2252),VALUE(BB2252),VALUE(BC2252),VALUE(BD2252),VALUE(BE2252),VALUE(BF2252),VALUE(BG2252),VALUE(BH2252),VALUE(BI2252),VALUE(BJ2252),VALUE(BK2252),VALUE(BL2252),VALUE(BM2252),VALUE(BN2252),VALUE(BO2252),VALUE(BP2252),VALUE(BQ2252),VALUE(BR2252),VALUE(BS2252),VALUE(BT2252),VALUE(BU2252),VALUE(BV2252),VALUE(BW2252))</f>
        <v/>
      </c>
      <c r="BZ2252" s="307" t="n"/>
      <c r="CA2252" s="307" t="n"/>
      <c r="CB2252" s="307" t="n"/>
      <c r="CC2252" s="307" t="n"/>
      <c r="CD2252" s="307" t="n"/>
      <c r="CE2252" s="307" t="n"/>
      <c r="CF2252" s="307" t="n"/>
      <c r="CG2252" s="307" t="n"/>
      <c r="CH2252" s="307" t="n"/>
      <c r="CI2252" s="307" t="n"/>
      <c r="CJ2252" s="307" t="n"/>
      <c r="CK2252" s="307" t="n"/>
      <c r="CL2252" s="307" t="n"/>
      <c r="CM2252" s="307" t="n"/>
      <c r="CN2252" s="307" t="n"/>
      <c r="CO2252" s="307" t="n"/>
      <c r="CP2252" s="307" t="n"/>
      <c r="CQ2252" s="307" t="n"/>
      <c r="CR2252" s="279" t="n"/>
      <c r="CS2252" s="280" t="n"/>
      <c r="CT2252" s="421">
        <f>(IF(OR(MediaScorecard!BG2739="x", MediaScorecard!BH2739="x",MediaScorecard!BI2739="x",MediaScorecard!BJ2739="x",MediaScorecard!BK2739="x"),1, 2))</f>
        <v/>
      </c>
      <c r="CU2252" s="308" t="n"/>
      <c r="CV2252" s="308" t="n"/>
      <c r="CW2252" s="308" t="n"/>
      <c r="CX2252" s="309" t="n"/>
      <c r="CY2252" s="308" t="n"/>
      <c r="CZ2252" s="308" t="n"/>
      <c r="DA2252" s="308" t="n"/>
    </row>
    <row r="2253" ht="21" customHeight="1" s="590">
      <c r="A2253" s="421" t="n"/>
      <c r="B2253" s="270" t="n"/>
      <c r="C2253" s="269" t="n"/>
      <c r="D2253" s="267" t="n"/>
      <c r="E2253" s="267" t="n"/>
      <c r="F2253" s="268" t="n"/>
      <c r="G2253" s="421" t="n"/>
      <c r="H2253" s="269" t="n"/>
      <c r="I2253" s="421" t="n"/>
      <c r="J2253" s="421" t="n"/>
      <c r="K2253" s="421" t="n"/>
      <c r="L2253" s="421" t="n"/>
      <c r="M2253" s="421" t="n"/>
      <c r="N2253" s="421" t="n"/>
      <c r="O2253" s="421" t="n"/>
      <c r="P2253" s="421" t="n"/>
      <c r="Q2253" s="421" t="n"/>
      <c r="R2253" s="270" t="n"/>
      <c r="S2253" s="421" t="n"/>
      <c r="T2253" s="421" t="n"/>
      <c r="U2253" s="421" t="n"/>
      <c r="V2253" s="421" t="n"/>
      <c r="W2253" s="421" t="n"/>
      <c r="X2253" s="421" t="n"/>
      <c r="Y2253" s="421" t="n"/>
      <c r="Z2253" s="421" t="n"/>
      <c r="AA2253" s="421" t="n"/>
      <c r="AB2253" s="421" t="n"/>
      <c r="AC2253" s="421" t="n"/>
      <c r="AD2253" s="421" t="n"/>
      <c r="AE2253" s="421" t="n"/>
      <c r="AF2253" s="421" t="n"/>
      <c r="AG2253" s="421" t="n"/>
      <c r="AH2253" s="421" t="n"/>
      <c r="AI2253" s="421" t="n"/>
      <c r="AJ2253" s="297" t="n"/>
      <c r="AK2253" s="297" t="n"/>
      <c r="AL2253" s="284" t="n"/>
      <c r="AM2253" s="297" t="n"/>
      <c r="AN2253" s="285" t="n"/>
      <c r="AO2253" s="297" t="n"/>
      <c r="AP2253" s="297" t="n"/>
      <c r="AQ2253" s="297" t="n"/>
      <c r="AR2253" s="297" t="n"/>
      <c r="AS2253" s="297" t="n"/>
      <c r="AT2253" s="285" t="n"/>
      <c r="AU2253" s="297" t="n"/>
      <c r="AV2253" s="297" t="n"/>
      <c r="AW2253" s="297" t="n"/>
      <c r="AX2253" s="297" t="n"/>
      <c r="AY2253" s="286" t="n"/>
      <c r="AZ2253" s="286" t="n"/>
      <c r="BA2253" s="287" t="n"/>
      <c r="BB2253" s="286" t="n"/>
      <c r="BC2253" s="286" t="n"/>
      <c r="BD2253" s="286" t="n"/>
      <c r="BE2253" s="286" t="n"/>
      <c r="BF2253" s="286" t="n"/>
      <c r="BG2253" s="286" t="n"/>
      <c r="BH2253" s="297" t="n"/>
      <c r="BI2253" s="297" t="n"/>
      <c r="BJ2253" s="297" t="n"/>
      <c r="BK2253" s="297" t="n"/>
      <c r="BL2253" s="297" t="n"/>
      <c r="BM2253" s="297" t="n"/>
      <c r="BN2253" s="297" t="n"/>
      <c r="BO2253" s="285" t="n"/>
      <c r="BP2253" s="297" t="n"/>
      <c r="BQ2253" s="297" t="n"/>
      <c r="BR2253" s="297" t="n"/>
      <c r="BS2253" s="297" t="n"/>
      <c r="BT2253" s="297" t="n"/>
      <c r="BU2253" s="297" t="n"/>
      <c r="BV2253" s="297" t="n"/>
      <c r="BW2253" s="288" t="n"/>
      <c r="BX2253" s="276">
        <f>SUM(IF(COUNTIF(MediaScorecard!CC2740, "*1.*"), 2, 0), IF(COUNTIF(MediaScorecard!CC2740, "*2.*"), 2, 0), IF(COUNTIF(MediaScorecard!CC2740, "*3.*"), 2, 0), IF(COUNTIF(MediaScorecard!CC2740, "*4.*"), 2, 0), IF(COUNTIF(MediaScorecard!CC2740, "*5.*"), 2, 0), IF(COUNTIF(MediaScorecard!CC2740, "*6.*"), 2, 0))</f>
        <v/>
      </c>
      <c r="BY2253" s="277">
        <f t="array" ref="BY2253">SUM(VALUE(AT2253),VALUE(AU2253),VALUE(AV2253),VALUE(AW2253),VALUE(AX2253),VALUE(AY2253),VALUE(AZ2253),VALUE(BB2253),VALUE(BC2253),VALUE(BD2253),VALUE(BE2253),VALUE(BF2253),VALUE(BG2253),VALUE(BH2253),VALUE(BI2253),VALUE(BJ2253),VALUE(BK2253),VALUE(BL2253),VALUE(BM2253),VALUE(BN2253),VALUE(BO2253),VALUE(BP2253),VALUE(BQ2253),VALUE(BR2253),VALUE(BS2253),VALUE(BT2253),VALUE(BU2253),VALUE(BV2253),VALUE(BW2253))</f>
        <v/>
      </c>
      <c r="BZ2253" s="307" t="n"/>
      <c r="CA2253" s="307" t="n"/>
      <c r="CB2253" s="307" t="n"/>
      <c r="CC2253" s="307" t="n"/>
      <c r="CD2253" s="307" t="n"/>
      <c r="CE2253" s="307" t="n"/>
      <c r="CF2253" s="307" t="n"/>
      <c r="CG2253" s="307" t="n"/>
      <c r="CH2253" s="307" t="n"/>
      <c r="CI2253" s="307" t="n"/>
      <c r="CJ2253" s="307" t="n"/>
      <c r="CK2253" s="307" t="n"/>
      <c r="CL2253" s="307" t="n"/>
      <c r="CM2253" s="307" t="n"/>
      <c r="CN2253" s="307" t="n"/>
      <c r="CO2253" s="307" t="n"/>
      <c r="CP2253" s="307" t="n"/>
      <c r="CQ2253" s="307" t="n"/>
      <c r="CR2253" s="279" t="n"/>
      <c r="CS2253" s="280" t="n"/>
      <c r="CT2253" s="421">
        <f>(IF(OR(MediaScorecard!BG2740="x", MediaScorecard!BH2740="x",MediaScorecard!BI2740="x",MediaScorecard!BJ2740="x",MediaScorecard!BK2740="x"),1, 2))</f>
        <v/>
      </c>
      <c r="CU2253" s="308" t="n"/>
      <c r="CV2253" s="308" t="n"/>
      <c r="CW2253" s="308" t="n"/>
      <c r="CX2253" s="309" t="n"/>
      <c r="CY2253" s="308" t="n"/>
      <c r="CZ2253" s="308" t="n"/>
      <c r="DA2253" s="308" t="n"/>
    </row>
    <row r="2254" ht="21" customHeight="1" s="590">
      <c r="A2254" s="421" t="n"/>
      <c r="B2254" s="270" t="n"/>
      <c r="C2254" s="269" t="n"/>
      <c r="D2254" s="267" t="n"/>
      <c r="E2254" s="267" t="n"/>
      <c r="F2254" s="268" t="n"/>
      <c r="G2254" s="421" t="n"/>
      <c r="H2254" s="269" t="n"/>
      <c r="I2254" s="421" t="n"/>
      <c r="J2254" s="421" t="n"/>
      <c r="K2254" s="421" t="n"/>
      <c r="L2254" s="421" t="n"/>
      <c r="M2254" s="421" t="n"/>
      <c r="N2254" s="421" t="n"/>
      <c r="O2254" s="421" t="n"/>
      <c r="P2254" s="421" t="n"/>
      <c r="Q2254" s="421" t="n"/>
      <c r="R2254" s="270" t="n"/>
      <c r="S2254" s="421" t="n"/>
      <c r="T2254" s="421" t="n"/>
      <c r="U2254" s="421" t="n"/>
      <c r="V2254" s="421" t="n"/>
      <c r="W2254" s="421" t="n"/>
      <c r="X2254" s="421" t="n"/>
      <c r="Y2254" s="421" t="n"/>
      <c r="Z2254" s="421" t="n"/>
      <c r="AA2254" s="421" t="n"/>
      <c r="AB2254" s="421" t="n"/>
      <c r="AC2254" s="421" t="n"/>
      <c r="AD2254" s="421" t="n"/>
      <c r="AE2254" s="421" t="n"/>
      <c r="AF2254" s="421" t="n"/>
      <c r="AG2254" s="421" t="n"/>
      <c r="AH2254" s="421" t="n"/>
      <c r="AI2254" s="421" t="n"/>
      <c r="AJ2254" s="297" t="n"/>
      <c r="AK2254" s="297" t="n"/>
      <c r="AL2254" s="284" t="n"/>
      <c r="AM2254" s="297" t="n"/>
      <c r="AN2254" s="285" t="n"/>
      <c r="AO2254" s="297" t="n"/>
      <c r="AP2254" s="297" t="n"/>
      <c r="AQ2254" s="297" t="n"/>
      <c r="AR2254" s="297" t="n"/>
      <c r="AS2254" s="297" t="n"/>
      <c r="AT2254" s="285" t="n"/>
      <c r="AU2254" s="297" t="n"/>
      <c r="AV2254" s="297" t="n"/>
      <c r="AW2254" s="297" t="n"/>
      <c r="AX2254" s="297" t="n"/>
      <c r="AY2254" s="286" t="n"/>
      <c r="AZ2254" s="286" t="n"/>
      <c r="BA2254" s="287" t="n"/>
      <c r="BB2254" s="286" t="n"/>
      <c r="BC2254" s="286" t="n"/>
      <c r="BD2254" s="286" t="n"/>
      <c r="BE2254" s="286" t="n"/>
      <c r="BF2254" s="286" t="n"/>
      <c r="BG2254" s="286" t="n"/>
      <c r="BH2254" s="297" t="n"/>
      <c r="BI2254" s="297" t="n"/>
      <c r="BJ2254" s="297" t="n"/>
      <c r="BK2254" s="297" t="n"/>
      <c r="BL2254" s="297" t="n"/>
      <c r="BM2254" s="297" t="n"/>
      <c r="BN2254" s="297" t="n"/>
      <c r="BO2254" s="285" t="n"/>
      <c r="BP2254" s="297" t="n"/>
      <c r="BQ2254" s="297" t="n"/>
      <c r="BR2254" s="297" t="n"/>
      <c r="BS2254" s="297" t="n"/>
      <c r="BT2254" s="297" t="n"/>
      <c r="BU2254" s="297" t="n"/>
      <c r="BV2254" s="297" t="n"/>
      <c r="BW2254" s="288" t="n"/>
      <c r="BX2254" s="276">
        <f>SUM(IF(COUNTIF(MediaScorecard!CC2741, "*1.*"), 2, 0), IF(COUNTIF(MediaScorecard!CC2741, "*2.*"), 2, 0), IF(COUNTIF(MediaScorecard!CC2741, "*3.*"), 2, 0), IF(COUNTIF(MediaScorecard!CC2741, "*4.*"), 2, 0), IF(COUNTIF(MediaScorecard!CC2741, "*5.*"), 2, 0), IF(COUNTIF(MediaScorecard!CC2741, "*6.*"), 2, 0))</f>
        <v/>
      </c>
      <c r="BY2254" s="277">
        <f t="array" ref="BY2254">SUM(VALUE(AT2254),VALUE(AU2254),VALUE(AV2254),VALUE(AW2254),VALUE(AX2254),VALUE(AY2254),VALUE(AZ2254),VALUE(BB2254),VALUE(BC2254),VALUE(BD2254),VALUE(BE2254),VALUE(BF2254),VALUE(BG2254),VALUE(BH2254),VALUE(BI2254),VALUE(BJ2254),VALUE(BK2254),VALUE(BL2254),VALUE(BM2254),VALUE(BN2254),VALUE(BO2254),VALUE(BP2254),VALUE(BQ2254),VALUE(BR2254),VALUE(BS2254),VALUE(BT2254),VALUE(BU2254),VALUE(BV2254),VALUE(BW2254))</f>
        <v/>
      </c>
      <c r="BZ2254" s="307" t="n"/>
      <c r="CA2254" s="307" t="n"/>
      <c r="CB2254" s="307" t="n"/>
      <c r="CC2254" s="307" t="n"/>
      <c r="CD2254" s="307" t="n"/>
      <c r="CE2254" s="307" t="n"/>
      <c r="CF2254" s="307" t="n"/>
      <c r="CG2254" s="307" t="n"/>
      <c r="CH2254" s="307" t="n"/>
      <c r="CI2254" s="307" t="n"/>
      <c r="CJ2254" s="307" t="n"/>
      <c r="CK2254" s="307" t="n"/>
      <c r="CL2254" s="307" t="n"/>
      <c r="CM2254" s="307" t="n"/>
      <c r="CN2254" s="307" t="n"/>
      <c r="CO2254" s="307" t="n"/>
      <c r="CP2254" s="307" t="n"/>
      <c r="CQ2254" s="307" t="n"/>
      <c r="CR2254" s="279" t="n"/>
      <c r="CS2254" s="280" t="n"/>
      <c r="CT2254" s="421">
        <f>(IF(OR(MediaScorecard!BG2741="x", MediaScorecard!BH2741="x",MediaScorecard!BI2741="x",MediaScorecard!BJ2741="x",MediaScorecard!BK2741="x"),1, 2))</f>
        <v/>
      </c>
      <c r="CU2254" s="308" t="n"/>
      <c r="CV2254" s="308" t="n"/>
      <c r="CW2254" s="308" t="n"/>
      <c r="CX2254" s="309" t="n"/>
      <c r="CY2254" s="308" t="n"/>
      <c r="CZ2254" s="308" t="n"/>
      <c r="DA2254" s="308" t="n"/>
    </row>
    <row r="2255" ht="21" customHeight="1" s="590">
      <c r="A2255" s="421" t="n"/>
      <c r="B2255" s="270" t="n"/>
      <c r="C2255" s="269" t="n"/>
      <c r="D2255" s="267" t="n"/>
      <c r="E2255" s="267" t="n"/>
      <c r="F2255" s="268" t="n"/>
      <c r="G2255" s="421" t="n"/>
      <c r="H2255" s="269" t="n"/>
      <c r="I2255" s="421" t="n"/>
      <c r="J2255" s="421" t="n"/>
      <c r="K2255" s="421" t="n"/>
      <c r="L2255" s="421" t="n"/>
      <c r="M2255" s="421" t="n"/>
      <c r="N2255" s="421" t="n"/>
      <c r="O2255" s="421" t="n"/>
      <c r="P2255" s="421" t="n"/>
      <c r="Q2255" s="421" t="n"/>
      <c r="R2255" s="270" t="n"/>
      <c r="S2255" s="421" t="n"/>
      <c r="T2255" s="421" t="n"/>
      <c r="U2255" s="421" t="n"/>
      <c r="V2255" s="421" t="n"/>
      <c r="W2255" s="421" t="n"/>
      <c r="X2255" s="421" t="n"/>
      <c r="Y2255" s="421" t="n"/>
      <c r="Z2255" s="421" t="n"/>
      <c r="AA2255" s="421" t="n"/>
      <c r="AB2255" s="421" t="n"/>
      <c r="AC2255" s="421" t="n"/>
      <c r="AD2255" s="421" t="n"/>
      <c r="AE2255" s="421" t="n"/>
      <c r="AF2255" s="421" t="n"/>
      <c r="AG2255" s="421" t="n"/>
      <c r="AH2255" s="421" t="n"/>
      <c r="AI2255" s="421" t="n"/>
      <c r="AJ2255" s="297" t="n"/>
      <c r="AK2255" s="297" t="n"/>
      <c r="AL2255" s="284" t="n"/>
      <c r="AM2255" s="297" t="n"/>
      <c r="AN2255" s="285" t="n"/>
      <c r="AO2255" s="297" t="n"/>
      <c r="AP2255" s="297" t="n"/>
      <c r="AQ2255" s="297" t="n"/>
      <c r="AR2255" s="297" t="n"/>
      <c r="AS2255" s="297" t="n"/>
      <c r="AT2255" s="285" t="n"/>
      <c r="AU2255" s="297" t="n"/>
      <c r="AV2255" s="297" t="n"/>
      <c r="AW2255" s="297" t="n"/>
      <c r="AX2255" s="297" t="n"/>
      <c r="AY2255" s="286" t="n"/>
      <c r="AZ2255" s="286" t="n"/>
      <c r="BA2255" s="287" t="n"/>
      <c r="BB2255" s="286" t="n"/>
      <c r="BC2255" s="286" t="n"/>
      <c r="BD2255" s="286" t="n"/>
      <c r="BE2255" s="286" t="n"/>
      <c r="BF2255" s="286" t="n"/>
      <c r="BG2255" s="286" t="n"/>
      <c r="BH2255" s="297" t="n"/>
      <c r="BI2255" s="297" t="n"/>
      <c r="BJ2255" s="297" t="n"/>
      <c r="BK2255" s="297" t="n"/>
      <c r="BL2255" s="297" t="n"/>
      <c r="BM2255" s="297" t="n"/>
      <c r="BN2255" s="297" t="n"/>
      <c r="BO2255" s="285" t="n"/>
      <c r="BP2255" s="297" t="n"/>
      <c r="BQ2255" s="297" t="n"/>
      <c r="BR2255" s="297" t="n"/>
      <c r="BS2255" s="297" t="n"/>
      <c r="BT2255" s="297" t="n"/>
      <c r="BU2255" s="297" t="n"/>
      <c r="BV2255" s="297" t="n"/>
      <c r="BW2255" s="288" t="n"/>
      <c r="BX2255" s="276">
        <f>SUM(IF(COUNTIF(MediaScorecard!CC2742, "*1.*"), 2, 0), IF(COUNTIF(MediaScorecard!CC2742, "*2.*"), 2, 0), IF(COUNTIF(MediaScorecard!CC2742, "*3.*"), 2, 0), IF(COUNTIF(MediaScorecard!CC2742, "*4.*"), 2, 0), IF(COUNTIF(MediaScorecard!CC2742, "*5.*"), 2, 0), IF(COUNTIF(MediaScorecard!CC2742, "*6.*"), 2, 0))</f>
        <v/>
      </c>
      <c r="BY2255" s="277">
        <f t="array" ref="BY2255">SUM(VALUE(AT2255),VALUE(AU2255),VALUE(AV2255),VALUE(AW2255),VALUE(AX2255),VALUE(AY2255),VALUE(AZ2255),VALUE(BB2255),VALUE(BC2255),VALUE(BD2255),VALUE(BE2255),VALUE(BF2255),VALUE(BG2255),VALUE(BH2255),VALUE(BI2255),VALUE(BJ2255),VALUE(BK2255),VALUE(BL2255),VALUE(BM2255),VALUE(BN2255),VALUE(BO2255),VALUE(BP2255),VALUE(BQ2255),VALUE(BR2255),VALUE(BS2255),VALUE(BT2255),VALUE(BU2255),VALUE(BV2255),VALUE(BW2255))</f>
        <v/>
      </c>
      <c r="BZ2255" s="307" t="n"/>
      <c r="CA2255" s="307" t="n"/>
      <c r="CB2255" s="307" t="n"/>
      <c r="CC2255" s="307" t="n"/>
      <c r="CD2255" s="307" t="n"/>
      <c r="CE2255" s="307" t="n"/>
      <c r="CF2255" s="307" t="n"/>
      <c r="CG2255" s="307" t="n"/>
      <c r="CH2255" s="307" t="n"/>
      <c r="CI2255" s="307" t="n"/>
      <c r="CJ2255" s="307" t="n"/>
      <c r="CK2255" s="307" t="n"/>
      <c r="CL2255" s="307" t="n"/>
      <c r="CM2255" s="307" t="n"/>
      <c r="CN2255" s="307" t="n"/>
      <c r="CO2255" s="307" t="n"/>
      <c r="CP2255" s="307" t="n"/>
      <c r="CQ2255" s="307" t="n"/>
      <c r="CR2255" s="279" t="n"/>
      <c r="CS2255" s="280" t="n"/>
      <c r="CT2255" s="421">
        <f>(IF(OR(MediaScorecard!BG2742="x", MediaScorecard!BH2742="x",MediaScorecard!BI2742="x",MediaScorecard!BJ2742="x",MediaScorecard!BK2742="x"),1, 2))</f>
        <v/>
      </c>
      <c r="CU2255" s="308" t="n"/>
      <c r="CV2255" s="308" t="n"/>
      <c r="CW2255" s="308" t="n"/>
      <c r="CX2255" s="309" t="n"/>
      <c r="CY2255" s="308" t="n"/>
      <c r="CZ2255" s="308" t="n"/>
      <c r="DA2255" s="308" t="n"/>
    </row>
    <row r="2256" ht="21" customHeight="1" s="590">
      <c r="A2256" s="421" t="n"/>
      <c r="B2256" s="270" t="n"/>
      <c r="C2256" s="269" t="n"/>
      <c r="D2256" s="267" t="n"/>
      <c r="E2256" s="267" t="n"/>
      <c r="F2256" s="268" t="n"/>
      <c r="G2256" s="421" t="n"/>
      <c r="H2256" s="269" t="n"/>
      <c r="I2256" s="421" t="n"/>
      <c r="J2256" s="421" t="n"/>
      <c r="K2256" s="421" t="n"/>
      <c r="L2256" s="421" t="n"/>
      <c r="M2256" s="421" t="n"/>
      <c r="N2256" s="421" t="n"/>
      <c r="O2256" s="421" t="n"/>
      <c r="P2256" s="421" t="n"/>
      <c r="Q2256" s="421" t="n"/>
      <c r="R2256" s="270" t="n"/>
      <c r="S2256" s="421" t="n"/>
      <c r="T2256" s="421" t="n"/>
      <c r="U2256" s="421" t="n"/>
      <c r="V2256" s="421" t="n"/>
      <c r="W2256" s="421" t="n"/>
      <c r="X2256" s="421" t="n"/>
      <c r="Y2256" s="421" t="n"/>
      <c r="Z2256" s="421" t="n"/>
      <c r="AA2256" s="421" t="n"/>
      <c r="AB2256" s="421" t="n"/>
      <c r="AC2256" s="421" t="n"/>
      <c r="AD2256" s="421" t="n"/>
      <c r="AE2256" s="421" t="n"/>
      <c r="AF2256" s="421" t="n"/>
      <c r="AG2256" s="421" t="n"/>
      <c r="AH2256" s="421" t="n"/>
      <c r="AI2256" s="421" t="n"/>
      <c r="AJ2256" s="297" t="n"/>
      <c r="AK2256" s="297" t="n"/>
      <c r="AL2256" s="284" t="n"/>
      <c r="AM2256" s="297" t="n"/>
      <c r="AN2256" s="285" t="n"/>
      <c r="AO2256" s="297" t="n"/>
      <c r="AP2256" s="297" t="n"/>
      <c r="AQ2256" s="297" t="n"/>
      <c r="AR2256" s="297" t="n"/>
      <c r="AS2256" s="297" t="n"/>
      <c r="AT2256" s="285" t="n"/>
      <c r="AU2256" s="297" t="n"/>
      <c r="AV2256" s="297" t="n"/>
      <c r="AW2256" s="297" t="n"/>
      <c r="AX2256" s="297" t="n"/>
      <c r="AY2256" s="286" t="n"/>
      <c r="AZ2256" s="286" t="n"/>
      <c r="BA2256" s="287" t="n"/>
      <c r="BB2256" s="286" t="n"/>
      <c r="BC2256" s="286" t="n"/>
      <c r="BD2256" s="286" t="n"/>
      <c r="BE2256" s="286" t="n"/>
      <c r="BF2256" s="286" t="n"/>
      <c r="BG2256" s="286" t="n"/>
      <c r="BH2256" s="297" t="n"/>
      <c r="BI2256" s="297" t="n"/>
      <c r="BJ2256" s="297" t="n"/>
      <c r="BK2256" s="297" t="n"/>
      <c r="BL2256" s="297" t="n"/>
      <c r="BM2256" s="297" t="n"/>
      <c r="BN2256" s="297" t="n"/>
      <c r="BO2256" s="285" t="n"/>
      <c r="BP2256" s="297" t="n"/>
      <c r="BQ2256" s="297" t="n"/>
      <c r="BR2256" s="297" t="n"/>
      <c r="BS2256" s="297" t="n"/>
      <c r="BT2256" s="297" t="n"/>
      <c r="BU2256" s="297" t="n"/>
      <c r="BV2256" s="297" t="n"/>
      <c r="BW2256" s="288" t="n"/>
      <c r="BX2256" s="276">
        <f>SUM(IF(COUNTIF(MediaScorecard!CC2743, "*1.*"), 2, 0), IF(COUNTIF(MediaScorecard!CC2743, "*2.*"), 2, 0), IF(COUNTIF(MediaScorecard!CC2743, "*3.*"), 2, 0), IF(COUNTIF(MediaScorecard!CC2743, "*4.*"), 2, 0), IF(COUNTIF(MediaScorecard!CC2743, "*5.*"), 2, 0), IF(COUNTIF(MediaScorecard!CC2743, "*6.*"), 2, 0))</f>
        <v/>
      </c>
      <c r="BY2256" s="277">
        <f t="array" ref="BY2256">SUM(VALUE(AT2256),VALUE(AU2256),VALUE(AV2256),VALUE(AW2256),VALUE(AX2256),VALUE(AY2256),VALUE(AZ2256),VALUE(BB2256),VALUE(BC2256),VALUE(BD2256),VALUE(BE2256),VALUE(BF2256),VALUE(BG2256),VALUE(BH2256),VALUE(BI2256),VALUE(BJ2256),VALUE(BK2256),VALUE(BL2256),VALUE(BM2256),VALUE(BN2256),VALUE(BO2256),VALUE(BP2256),VALUE(BQ2256),VALUE(BR2256),VALUE(BS2256),VALUE(BT2256),VALUE(BU2256),VALUE(BV2256),VALUE(BW2256))</f>
        <v/>
      </c>
      <c r="BZ2256" s="307" t="n"/>
      <c r="CA2256" s="307" t="n"/>
      <c r="CB2256" s="307" t="n"/>
      <c r="CC2256" s="307" t="n"/>
      <c r="CD2256" s="307" t="n"/>
      <c r="CE2256" s="307" t="n"/>
      <c r="CF2256" s="307" t="n"/>
      <c r="CG2256" s="307" t="n"/>
      <c r="CH2256" s="307" t="n"/>
      <c r="CI2256" s="307" t="n"/>
      <c r="CJ2256" s="307" t="n"/>
      <c r="CK2256" s="307" t="n"/>
      <c r="CL2256" s="307" t="n"/>
      <c r="CM2256" s="307" t="n"/>
      <c r="CN2256" s="307" t="n"/>
      <c r="CO2256" s="307" t="n"/>
      <c r="CP2256" s="307" t="n"/>
      <c r="CQ2256" s="307" t="n"/>
      <c r="CR2256" s="279" t="n"/>
      <c r="CS2256" s="280" t="n"/>
      <c r="CT2256" s="421">
        <f>(IF(OR(MediaScorecard!BG2743="x", MediaScorecard!BH2743="x",MediaScorecard!BI2743="x",MediaScorecard!BJ2743="x",MediaScorecard!BK2743="x"),1, 2))</f>
        <v/>
      </c>
      <c r="CU2256" s="308" t="n"/>
      <c r="CV2256" s="308" t="n"/>
      <c r="CW2256" s="308" t="n"/>
      <c r="CX2256" s="309" t="n"/>
      <c r="CY2256" s="308" t="n"/>
      <c r="CZ2256" s="308" t="n"/>
      <c r="DA2256" s="308" t="n"/>
    </row>
    <row r="2257" ht="21" customHeight="1" s="590">
      <c r="A2257" s="421" t="n"/>
      <c r="B2257" s="270" t="n"/>
      <c r="C2257" s="269" t="n"/>
      <c r="D2257" s="267" t="n"/>
      <c r="E2257" s="267" t="n"/>
      <c r="F2257" s="268" t="n"/>
      <c r="G2257" s="421" t="n"/>
      <c r="H2257" s="269" t="n"/>
      <c r="I2257" s="421" t="n"/>
      <c r="J2257" s="421" t="n"/>
      <c r="K2257" s="421" t="n"/>
      <c r="L2257" s="421" t="n"/>
      <c r="M2257" s="421" t="n"/>
      <c r="N2257" s="421" t="n"/>
      <c r="O2257" s="421" t="n"/>
      <c r="P2257" s="421" t="n"/>
      <c r="Q2257" s="421" t="n"/>
      <c r="R2257" s="270" t="n"/>
      <c r="S2257" s="421" t="n"/>
      <c r="T2257" s="421" t="n"/>
      <c r="U2257" s="421" t="n"/>
      <c r="V2257" s="421" t="n"/>
      <c r="W2257" s="421" t="n"/>
      <c r="X2257" s="421" t="n"/>
      <c r="Y2257" s="421" t="n"/>
      <c r="Z2257" s="421" t="n"/>
      <c r="AA2257" s="421" t="n"/>
      <c r="AB2257" s="421" t="n"/>
      <c r="AC2257" s="421" t="n"/>
      <c r="AD2257" s="421" t="n"/>
      <c r="AE2257" s="421" t="n"/>
      <c r="AF2257" s="421" t="n"/>
      <c r="AG2257" s="421" t="n"/>
      <c r="AH2257" s="421" t="n"/>
      <c r="AI2257" s="421" t="n"/>
      <c r="AJ2257" s="297" t="n"/>
      <c r="AK2257" s="297" t="n"/>
      <c r="AL2257" s="284" t="n"/>
      <c r="AM2257" s="297" t="n"/>
      <c r="AN2257" s="285" t="n"/>
      <c r="AO2257" s="297" t="n"/>
      <c r="AP2257" s="297" t="n"/>
      <c r="AQ2257" s="297" t="n"/>
      <c r="AR2257" s="297" t="n"/>
      <c r="AS2257" s="297" t="n"/>
      <c r="AT2257" s="285" t="n"/>
      <c r="AU2257" s="297" t="n"/>
      <c r="AV2257" s="297" t="n"/>
      <c r="AW2257" s="297" t="n"/>
      <c r="AX2257" s="297" t="n"/>
      <c r="AY2257" s="286" t="n"/>
      <c r="AZ2257" s="286" t="n"/>
      <c r="BA2257" s="287" t="n"/>
      <c r="BB2257" s="286" t="n"/>
      <c r="BC2257" s="286" t="n"/>
      <c r="BD2257" s="286" t="n"/>
      <c r="BE2257" s="286" t="n"/>
      <c r="BF2257" s="286" t="n"/>
      <c r="BG2257" s="286" t="n"/>
      <c r="BH2257" s="297" t="n"/>
      <c r="BI2257" s="297" t="n"/>
      <c r="BJ2257" s="297" t="n"/>
      <c r="BK2257" s="297" t="n"/>
      <c r="BL2257" s="297" t="n"/>
      <c r="BM2257" s="297" t="n"/>
      <c r="BN2257" s="297" t="n"/>
      <c r="BO2257" s="285" t="n"/>
      <c r="BP2257" s="297" t="n"/>
      <c r="BQ2257" s="297" t="n"/>
      <c r="BR2257" s="297" t="n"/>
      <c r="BS2257" s="297" t="n"/>
      <c r="BT2257" s="297" t="n"/>
      <c r="BU2257" s="297" t="n"/>
      <c r="BV2257" s="297" t="n"/>
      <c r="BW2257" s="288" t="n"/>
      <c r="BX2257" s="276">
        <f>SUM(IF(COUNTIF(MediaScorecard!CC2744, "*1.*"), 2, 0), IF(COUNTIF(MediaScorecard!CC2744, "*2.*"), 2, 0), IF(COUNTIF(MediaScorecard!CC2744, "*3.*"), 2, 0), IF(COUNTIF(MediaScorecard!CC2744, "*4.*"), 2, 0), IF(COUNTIF(MediaScorecard!CC2744, "*5.*"), 2, 0), IF(COUNTIF(MediaScorecard!CC2744, "*6.*"), 2, 0))</f>
        <v/>
      </c>
      <c r="BY2257" s="277">
        <f t="array" ref="BY2257">SUM(VALUE(AT2257),VALUE(AU2257),VALUE(AV2257),VALUE(AW2257),VALUE(AX2257),VALUE(AY2257),VALUE(AZ2257),VALUE(BB2257),VALUE(BC2257),VALUE(BD2257),VALUE(BE2257),VALUE(BF2257),VALUE(BG2257),VALUE(BH2257),VALUE(BI2257),VALUE(BJ2257),VALUE(BK2257),VALUE(BL2257),VALUE(BM2257),VALUE(BN2257),VALUE(BO2257),VALUE(BP2257),VALUE(BQ2257),VALUE(BR2257),VALUE(BS2257),VALUE(BT2257),VALUE(BU2257),VALUE(BV2257),VALUE(BW2257))</f>
        <v/>
      </c>
      <c r="BZ2257" s="307" t="n"/>
      <c r="CA2257" s="307" t="n"/>
      <c r="CB2257" s="307" t="n"/>
      <c r="CC2257" s="307" t="n"/>
      <c r="CD2257" s="307" t="n"/>
      <c r="CE2257" s="307" t="n"/>
      <c r="CF2257" s="307" t="n"/>
      <c r="CG2257" s="307" t="n"/>
      <c r="CH2257" s="307" t="n"/>
      <c r="CI2257" s="307" t="n"/>
      <c r="CJ2257" s="307" t="n"/>
      <c r="CK2257" s="307" t="n"/>
      <c r="CL2257" s="307" t="n"/>
      <c r="CM2257" s="307" t="n"/>
      <c r="CN2257" s="307" t="n"/>
      <c r="CO2257" s="307" t="n"/>
      <c r="CP2257" s="307" t="n"/>
      <c r="CQ2257" s="307" t="n"/>
      <c r="CR2257" s="279" t="n"/>
      <c r="CS2257" s="280" t="n"/>
      <c r="CT2257" s="421">
        <f>(IF(OR(MediaScorecard!BG2744="x", MediaScorecard!BH2744="x",MediaScorecard!BI2744="x",MediaScorecard!BJ2744="x",MediaScorecard!BK2744="x"),1, 2))</f>
        <v/>
      </c>
      <c r="CU2257" s="308" t="n"/>
      <c r="CV2257" s="308" t="n"/>
      <c r="CW2257" s="308" t="n"/>
      <c r="CX2257" s="309" t="n"/>
      <c r="CY2257" s="308" t="n"/>
      <c r="CZ2257" s="308" t="n"/>
      <c r="DA2257" s="308" t="n"/>
    </row>
    <row r="2258" ht="21" customHeight="1" s="590">
      <c r="A2258" s="421" t="n"/>
      <c r="B2258" s="270" t="n"/>
      <c r="C2258" s="269" t="n"/>
      <c r="D2258" s="267" t="n"/>
      <c r="E2258" s="267" t="n"/>
      <c r="F2258" s="268" t="n"/>
      <c r="G2258" s="421" t="n"/>
      <c r="H2258" s="269" t="n"/>
      <c r="I2258" s="421" t="n"/>
      <c r="J2258" s="421" t="n"/>
      <c r="K2258" s="421" t="n"/>
      <c r="L2258" s="421" t="n"/>
      <c r="M2258" s="421" t="n"/>
      <c r="N2258" s="421" t="n"/>
      <c r="O2258" s="421" t="n"/>
      <c r="P2258" s="421" t="n"/>
      <c r="Q2258" s="421" t="n"/>
      <c r="R2258" s="270" t="n"/>
      <c r="S2258" s="421" t="n"/>
      <c r="T2258" s="421" t="n"/>
      <c r="U2258" s="421" t="n"/>
      <c r="V2258" s="421" t="n"/>
      <c r="W2258" s="421" t="n"/>
      <c r="X2258" s="421" t="n"/>
      <c r="Y2258" s="421" t="n"/>
      <c r="Z2258" s="421" t="n"/>
      <c r="AA2258" s="421" t="n"/>
      <c r="AB2258" s="421" t="n"/>
      <c r="AC2258" s="421" t="n"/>
      <c r="AD2258" s="421" t="n"/>
      <c r="AE2258" s="421" t="n"/>
      <c r="AF2258" s="421" t="n"/>
      <c r="AG2258" s="421" t="n"/>
      <c r="AH2258" s="421" t="n"/>
      <c r="AI2258" s="421" t="n"/>
      <c r="AJ2258" s="297" t="n"/>
      <c r="AK2258" s="297" t="n"/>
      <c r="AL2258" s="284" t="n"/>
      <c r="AM2258" s="297" t="n"/>
      <c r="AN2258" s="285" t="n"/>
      <c r="AO2258" s="297" t="n"/>
      <c r="AP2258" s="297" t="n"/>
      <c r="AQ2258" s="297" t="n"/>
      <c r="AR2258" s="297" t="n"/>
      <c r="AS2258" s="297" t="n"/>
      <c r="AT2258" s="285" t="n"/>
      <c r="AU2258" s="297" t="n"/>
      <c r="AV2258" s="297" t="n"/>
      <c r="AW2258" s="297" t="n"/>
      <c r="AX2258" s="297" t="n"/>
      <c r="AY2258" s="286" t="n"/>
      <c r="AZ2258" s="286" t="n"/>
      <c r="BA2258" s="287" t="n"/>
      <c r="BB2258" s="286" t="n"/>
      <c r="BC2258" s="286" t="n"/>
      <c r="BD2258" s="286" t="n"/>
      <c r="BE2258" s="286" t="n"/>
      <c r="BF2258" s="286" t="n"/>
      <c r="BG2258" s="286" t="n"/>
      <c r="BH2258" s="297" t="n"/>
      <c r="BI2258" s="297" t="n"/>
      <c r="BJ2258" s="297" t="n"/>
      <c r="BK2258" s="297" t="n"/>
      <c r="BL2258" s="297" t="n"/>
      <c r="BM2258" s="297" t="n"/>
      <c r="BN2258" s="297" t="n"/>
      <c r="BO2258" s="285" t="n"/>
      <c r="BP2258" s="297" t="n"/>
      <c r="BQ2258" s="297" t="n"/>
      <c r="BR2258" s="297" t="n"/>
      <c r="BS2258" s="297" t="n"/>
      <c r="BT2258" s="297" t="n"/>
      <c r="BU2258" s="297" t="n"/>
      <c r="BV2258" s="297" t="n"/>
      <c r="BW2258" s="288" t="n"/>
      <c r="BX2258" s="276">
        <f>SUM(IF(COUNTIF(MediaScorecard!CC2745, "*1.*"), 2, 0), IF(COUNTIF(MediaScorecard!CC2745, "*2.*"), 2, 0), IF(COUNTIF(MediaScorecard!CC2745, "*3.*"), 2, 0), IF(COUNTIF(MediaScorecard!CC2745, "*4.*"), 2, 0), IF(COUNTIF(MediaScorecard!CC2745, "*5.*"), 2, 0), IF(COUNTIF(MediaScorecard!CC2745, "*6.*"), 2, 0))</f>
        <v/>
      </c>
      <c r="BY2258" s="277">
        <f t="array" ref="BY2258">SUM(VALUE(AT2258),VALUE(AU2258),VALUE(AV2258),VALUE(AW2258),VALUE(AX2258),VALUE(AY2258),VALUE(AZ2258),VALUE(BB2258),VALUE(BC2258),VALUE(BD2258),VALUE(BE2258),VALUE(BF2258),VALUE(BG2258),VALUE(BH2258),VALUE(BI2258),VALUE(BJ2258),VALUE(BK2258),VALUE(BL2258),VALUE(BM2258),VALUE(BN2258),VALUE(BO2258),VALUE(BP2258),VALUE(BQ2258),VALUE(BR2258),VALUE(BS2258),VALUE(BT2258),VALUE(BU2258),VALUE(BV2258),VALUE(BW2258))</f>
        <v/>
      </c>
      <c r="BZ2258" s="307" t="n"/>
      <c r="CA2258" s="307" t="n"/>
      <c r="CB2258" s="307" t="n"/>
      <c r="CC2258" s="307" t="n"/>
      <c r="CD2258" s="307" t="n"/>
      <c r="CE2258" s="307" t="n"/>
      <c r="CF2258" s="307" t="n"/>
      <c r="CG2258" s="307" t="n"/>
      <c r="CH2258" s="307" t="n"/>
      <c r="CI2258" s="307" t="n"/>
      <c r="CJ2258" s="307" t="n"/>
      <c r="CK2258" s="307" t="n"/>
      <c r="CL2258" s="307" t="n"/>
      <c r="CM2258" s="307" t="n"/>
      <c r="CN2258" s="307" t="n"/>
      <c r="CO2258" s="307" t="n"/>
      <c r="CP2258" s="307" t="n"/>
      <c r="CQ2258" s="307" t="n"/>
      <c r="CR2258" s="279" t="n"/>
      <c r="CS2258" s="280" t="n"/>
      <c r="CT2258" s="421">
        <f>(IF(OR(MediaScorecard!BG2745="x", MediaScorecard!BH2745="x",MediaScorecard!BI2745="x",MediaScorecard!BJ2745="x",MediaScorecard!BK2745="x"),1, 2))</f>
        <v/>
      </c>
      <c r="CU2258" s="308" t="n"/>
      <c r="CV2258" s="308" t="n"/>
      <c r="CW2258" s="308" t="n"/>
      <c r="CX2258" s="309" t="n"/>
      <c r="CY2258" s="308" t="n"/>
      <c r="CZ2258" s="308" t="n"/>
      <c r="DA2258" s="308" t="n"/>
    </row>
    <row r="2259" ht="21" customHeight="1" s="590">
      <c r="A2259" s="421" t="n"/>
      <c r="B2259" s="270" t="n"/>
      <c r="C2259" s="269" t="n"/>
      <c r="D2259" s="267" t="n"/>
      <c r="E2259" s="267" t="n"/>
      <c r="F2259" s="268" t="n"/>
      <c r="G2259" s="421" t="n"/>
      <c r="H2259" s="269" t="n"/>
      <c r="I2259" s="421" t="n"/>
      <c r="J2259" s="421" t="n"/>
      <c r="K2259" s="421" t="n"/>
      <c r="L2259" s="421" t="n"/>
      <c r="M2259" s="421" t="n"/>
      <c r="N2259" s="421" t="n"/>
      <c r="O2259" s="421" t="n"/>
      <c r="P2259" s="421" t="n"/>
      <c r="Q2259" s="421" t="n"/>
      <c r="R2259" s="270" t="n"/>
      <c r="S2259" s="421" t="n"/>
      <c r="T2259" s="421" t="n"/>
      <c r="U2259" s="421" t="n"/>
      <c r="V2259" s="421" t="n"/>
      <c r="W2259" s="421" t="n"/>
      <c r="X2259" s="421" t="n"/>
      <c r="Y2259" s="421" t="n"/>
      <c r="Z2259" s="421" t="n"/>
      <c r="AA2259" s="421" t="n"/>
      <c r="AB2259" s="421" t="n"/>
      <c r="AC2259" s="421" t="n"/>
      <c r="AD2259" s="421" t="n"/>
      <c r="AE2259" s="421" t="n"/>
      <c r="AF2259" s="421" t="n"/>
      <c r="AG2259" s="421" t="n"/>
      <c r="AH2259" s="421" t="n"/>
      <c r="AI2259" s="421" t="n"/>
      <c r="AJ2259" s="297" t="n"/>
      <c r="AK2259" s="297" t="n"/>
      <c r="AL2259" s="284" t="n"/>
      <c r="AM2259" s="297" t="n"/>
      <c r="AN2259" s="285" t="n"/>
      <c r="AO2259" s="297" t="n"/>
      <c r="AP2259" s="297" t="n"/>
      <c r="AQ2259" s="297" t="n"/>
      <c r="AR2259" s="297" t="n"/>
      <c r="AS2259" s="297" t="n"/>
      <c r="AT2259" s="285" t="n"/>
      <c r="AU2259" s="297" t="n"/>
      <c r="AV2259" s="297" t="n"/>
      <c r="AW2259" s="297" t="n"/>
      <c r="AX2259" s="297" t="n"/>
      <c r="AY2259" s="286" t="n"/>
      <c r="AZ2259" s="286" t="n"/>
      <c r="BA2259" s="287" t="n"/>
      <c r="BB2259" s="286" t="n"/>
      <c r="BC2259" s="286" t="n"/>
      <c r="BD2259" s="286" t="n"/>
      <c r="BE2259" s="286" t="n"/>
      <c r="BF2259" s="286" t="n"/>
      <c r="BG2259" s="286" t="n"/>
      <c r="BH2259" s="297" t="n"/>
      <c r="BI2259" s="297" t="n"/>
      <c r="BJ2259" s="297" t="n"/>
      <c r="BK2259" s="297" t="n"/>
      <c r="BL2259" s="297" t="n"/>
      <c r="BM2259" s="297" t="n"/>
      <c r="BN2259" s="297" t="n"/>
      <c r="BO2259" s="285" t="n"/>
      <c r="BP2259" s="297" t="n"/>
      <c r="BQ2259" s="297" t="n"/>
      <c r="BR2259" s="297" t="n"/>
      <c r="BS2259" s="297" t="n"/>
      <c r="BT2259" s="297" t="n"/>
      <c r="BU2259" s="297" t="n"/>
      <c r="BV2259" s="297" t="n"/>
      <c r="BW2259" s="288" t="n"/>
      <c r="BX2259" s="276">
        <f>SUM(IF(COUNTIF(MediaScorecard!CC2746, "*1.*"), 2, 0), IF(COUNTIF(MediaScorecard!CC2746, "*2.*"), 2, 0), IF(COUNTIF(MediaScorecard!CC2746, "*3.*"), 2, 0), IF(COUNTIF(MediaScorecard!CC2746, "*4.*"), 2, 0), IF(COUNTIF(MediaScorecard!CC2746, "*5.*"), 2, 0), IF(COUNTIF(MediaScorecard!CC2746, "*6.*"), 2, 0))</f>
        <v/>
      </c>
      <c r="BY2259" s="277">
        <f t="array" ref="BY2259">SUM(VALUE(AT2259),VALUE(AU2259),VALUE(AV2259),VALUE(AW2259),VALUE(AX2259),VALUE(AY2259),VALUE(AZ2259),VALUE(BB2259),VALUE(BC2259),VALUE(BD2259),VALUE(BE2259),VALUE(BF2259),VALUE(BG2259),VALUE(BH2259),VALUE(BI2259),VALUE(BJ2259),VALUE(BK2259),VALUE(BL2259),VALUE(BM2259),VALUE(BN2259),VALUE(BO2259),VALUE(BP2259),VALUE(BQ2259),VALUE(BR2259),VALUE(BS2259),VALUE(BT2259),VALUE(BU2259),VALUE(BV2259),VALUE(BW2259))</f>
        <v/>
      </c>
      <c r="BZ2259" s="307" t="n"/>
      <c r="CA2259" s="307" t="n"/>
      <c r="CB2259" s="307" t="n"/>
      <c r="CC2259" s="307" t="n"/>
      <c r="CD2259" s="307" t="n"/>
      <c r="CE2259" s="307" t="n"/>
      <c r="CF2259" s="307" t="n"/>
      <c r="CG2259" s="307" t="n"/>
      <c r="CH2259" s="307" t="n"/>
      <c r="CI2259" s="307" t="n"/>
      <c r="CJ2259" s="307" t="n"/>
      <c r="CK2259" s="307" t="n"/>
      <c r="CL2259" s="307" t="n"/>
      <c r="CM2259" s="307" t="n"/>
      <c r="CN2259" s="307" t="n"/>
      <c r="CO2259" s="307" t="n"/>
      <c r="CP2259" s="307" t="n"/>
      <c r="CQ2259" s="307" t="n"/>
      <c r="CR2259" s="279" t="n"/>
      <c r="CS2259" s="280" t="n"/>
      <c r="CT2259" s="421">
        <f>(IF(OR(MediaScorecard!BG2746="x", MediaScorecard!BH2746="x",MediaScorecard!BI2746="x",MediaScorecard!BJ2746="x",MediaScorecard!BK2746="x"),1, 2))</f>
        <v/>
      </c>
      <c r="CU2259" s="308" t="n"/>
      <c r="CV2259" s="308" t="n"/>
      <c r="CW2259" s="308" t="n"/>
      <c r="CX2259" s="309" t="n"/>
      <c r="CY2259" s="308" t="n"/>
      <c r="CZ2259" s="308" t="n"/>
      <c r="DA2259" s="308" t="n"/>
    </row>
    <row r="2260" ht="21" customHeight="1" s="590">
      <c r="A2260" s="421" t="n"/>
      <c r="B2260" s="270" t="n"/>
      <c r="C2260" s="269" t="n"/>
      <c r="D2260" s="267" t="n"/>
      <c r="E2260" s="267" t="n"/>
      <c r="F2260" s="268" t="n"/>
      <c r="G2260" s="421" t="n"/>
      <c r="H2260" s="269" t="n"/>
      <c r="I2260" s="421" t="n"/>
      <c r="J2260" s="421" t="n"/>
      <c r="K2260" s="421" t="n"/>
      <c r="L2260" s="421" t="n"/>
      <c r="M2260" s="421" t="n"/>
      <c r="N2260" s="421" t="n"/>
      <c r="O2260" s="421" t="n"/>
      <c r="P2260" s="421" t="n"/>
      <c r="Q2260" s="421" t="n"/>
      <c r="R2260" s="270" t="n"/>
      <c r="S2260" s="421" t="n"/>
      <c r="T2260" s="421" t="n"/>
      <c r="U2260" s="421" t="n"/>
      <c r="V2260" s="421" t="n"/>
      <c r="W2260" s="421" t="n"/>
      <c r="X2260" s="421" t="n"/>
      <c r="Y2260" s="421" t="n"/>
      <c r="Z2260" s="421" t="n"/>
      <c r="AA2260" s="421" t="n"/>
      <c r="AB2260" s="421" t="n"/>
      <c r="AC2260" s="421" t="n"/>
      <c r="AD2260" s="421" t="n"/>
      <c r="AE2260" s="421" t="n"/>
      <c r="AF2260" s="421" t="n"/>
      <c r="AG2260" s="421" t="n"/>
      <c r="AH2260" s="421" t="n"/>
      <c r="AI2260" s="421" t="n"/>
      <c r="AJ2260" s="297" t="n"/>
      <c r="AK2260" s="297" t="n"/>
      <c r="AL2260" s="284" t="n"/>
      <c r="AM2260" s="297" t="n"/>
      <c r="AN2260" s="285" t="n"/>
      <c r="AO2260" s="297" t="n"/>
      <c r="AP2260" s="297" t="n"/>
      <c r="AQ2260" s="297" t="n"/>
      <c r="AR2260" s="297" t="n"/>
      <c r="AS2260" s="297" t="n"/>
      <c r="AT2260" s="285" t="n"/>
      <c r="AU2260" s="297" t="n"/>
      <c r="AV2260" s="297" t="n"/>
      <c r="AW2260" s="297" t="n"/>
      <c r="AX2260" s="297" t="n"/>
      <c r="AY2260" s="286" t="n"/>
      <c r="AZ2260" s="286" t="n"/>
      <c r="BA2260" s="287" t="n"/>
      <c r="BB2260" s="286" t="n"/>
      <c r="BC2260" s="286" t="n"/>
      <c r="BD2260" s="286" t="n"/>
      <c r="BE2260" s="286" t="n"/>
      <c r="BF2260" s="286" t="n"/>
      <c r="BG2260" s="286" t="n"/>
      <c r="BH2260" s="297" t="n"/>
      <c r="BI2260" s="297" t="n"/>
      <c r="BJ2260" s="297" t="n"/>
      <c r="BK2260" s="297" t="n"/>
      <c r="BL2260" s="297" t="n"/>
      <c r="BM2260" s="297" t="n"/>
      <c r="BN2260" s="297" t="n"/>
      <c r="BO2260" s="285" t="n"/>
      <c r="BP2260" s="297" t="n"/>
      <c r="BQ2260" s="297" t="n"/>
      <c r="BR2260" s="297" t="n"/>
      <c r="BS2260" s="297" t="n"/>
      <c r="BT2260" s="297" t="n"/>
      <c r="BU2260" s="297" t="n"/>
      <c r="BV2260" s="297" t="n"/>
      <c r="BW2260" s="288" t="n"/>
      <c r="BX2260" s="276">
        <f>SUM(IF(COUNTIF(MediaScorecard!CC2747, "*1.*"), 2, 0), IF(COUNTIF(MediaScorecard!CC2747, "*2.*"), 2, 0), IF(COUNTIF(MediaScorecard!CC2747, "*3.*"), 2, 0), IF(COUNTIF(MediaScorecard!CC2747, "*4.*"), 2, 0), IF(COUNTIF(MediaScorecard!CC2747, "*5.*"), 2, 0), IF(COUNTIF(MediaScorecard!CC2747, "*6.*"), 2, 0))</f>
        <v/>
      </c>
      <c r="BY2260" s="277">
        <f t="array" ref="BY2260">SUM(VALUE(AT2260),VALUE(AU2260),VALUE(AV2260),VALUE(AW2260),VALUE(AX2260),VALUE(AY2260),VALUE(AZ2260),VALUE(BB2260),VALUE(BC2260),VALUE(BD2260),VALUE(BE2260),VALUE(BF2260),VALUE(BG2260),VALUE(BH2260),VALUE(BI2260),VALUE(BJ2260),VALUE(BK2260),VALUE(BL2260),VALUE(BM2260),VALUE(BN2260),VALUE(BO2260),VALUE(BP2260),VALUE(BQ2260),VALUE(BR2260),VALUE(BS2260),VALUE(BT2260),VALUE(BU2260),VALUE(BV2260),VALUE(BW2260))</f>
        <v/>
      </c>
      <c r="BZ2260" s="307" t="n"/>
      <c r="CA2260" s="307" t="n"/>
      <c r="CB2260" s="307" t="n"/>
      <c r="CC2260" s="307" t="n"/>
      <c r="CD2260" s="307" t="n"/>
      <c r="CE2260" s="307" t="n"/>
      <c r="CF2260" s="307" t="n"/>
      <c r="CG2260" s="307" t="n"/>
      <c r="CH2260" s="307" t="n"/>
      <c r="CI2260" s="307" t="n"/>
      <c r="CJ2260" s="307" t="n"/>
      <c r="CK2260" s="307" t="n"/>
      <c r="CL2260" s="307" t="n"/>
      <c r="CM2260" s="307" t="n"/>
      <c r="CN2260" s="307" t="n"/>
      <c r="CO2260" s="307" t="n"/>
      <c r="CP2260" s="307" t="n"/>
      <c r="CQ2260" s="307" t="n"/>
      <c r="CR2260" s="279" t="n"/>
      <c r="CS2260" s="280" t="n"/>
      <c r="CT2260" s="421">
        <f>(IF(OR(MediaScorecard!BG2747="x", MediaScorecard!BH2747="x",MediaScorecard!BI2747="x",MediaScorecard!BJ2747="x",MediaScorecard!BK2747="x"),1, 2))</f>
        <v/>
      </c>
      <c r="CU2260" s="308" t="n"/>
      <c r="CV2260" s="308" t="n"/>
      <c r="CW2260" s="308" t="n"/>
      <c r="CX2260" s="309" t="n"/>
      <c r="CY2260" s="308" t="n"/>
      <c r="CZ2260" s="308" t="n"/>
      <c r="DA2260" s="308" t="n"/>
    </row>
    <row r="2261" ht="21" customHeight="1" s="590">
      <c r="A2261" s="421" t="n"/>
      <c r="B2261" s="270" t="n"/>
      <c r="C2261" s="269" t="n"/>
      <c r="D2261" s="267" t="n"/>
      <c r="E2261" s="267" t="n"/>
      <c r="F2261" s="268" t="n"/>
      <c r="G2261" s="421" t="n"/>
      <c r="H2261" s="269" t="n"/>
      <c r="I2261" s="421" t="n"/>
      <c r="J2261" s="421" t="n"/>
      <c r="K2261" s="421" t="n"/>
      <c r="L2261" s="421" t="n"/>
      <c r="M2261" s="421" t="n"/>
      <c r="N2261" s="421" t="n"/>
      <c r="O2261" s="421" t="n"/>
      <c r="P2261" s="421" t="n"/>
      <c r="Q2261" s="421" t="n"/>
      <c r="R2261" s="270" t="n"/>
      <c r="S2261" s="421" t="n"/>
      <c r="T2261" s="421" t="n"/>
      <c r="U2261" s="421" t="n"/>
      <c r="V2261" s="421" t="n"/>
      <c r="W2261" s="421" t="n"/>
      <c r="X2261" s="421" t="n"/>
      <c r="Y2261" s="421" t="n"/>
      <c r="Z2261" s="421" t="n"/>
      <c r="AA2261" s="421" t="n"/>
      <c r="AB2261" s="421" t="n"/>
      <c r="AC2261" s="421" t="n"/>
      <c r="AD2261" s="421" t="n"/>
      <c r="AE2261" s="421" t="n"/>
      <c r="AF2261" s="421" t="n"/>
      <c r="AG2261" s="421" t="n"/>
      <c r="AH2261" s="421" t="n"/>
      <c r="AI2261" s="421" t="n"/>
      <c r="AJ2261" s="297" t="n"/>
      <c r="AK2261" s="297" t="n"/>
      <c r="AL2261" s="284" t="n"/>
      <c r="AM2261" s="297" t="n"/>
      <c r="AN2261" s="285" t="n"/>
      <c r="AO2261" s="297" t="n"/>
      <c r="AP2261" s="297" t="n"/>
      <c r="AQ2261" s="297" t="n"/>
      <c r="AR2261" s="297" t="n"/>
      <c r="AS2261" s="297" t="n"/>
      <c r="AT2261" s="285" t="n"/>
      <c r="AU2261" s="297" t="n"/>
      <c r="AV2261" s="297" t="n"/>
      <c r="AW2261" s="297" t="n"/>
      <c r="AX2261" s="297" t="n"/>
      <c r="AY2261" s="286" t="n"/>
      <c r="AZ2261" s="286" t="n"/>
      <c r="BA2261" s="287" t="n"/>
      <c r="BB2261" s="286" t="n"/>
      <c r="BC2261" s="286" t="n"/>
      <c r="BD2261" s="286" t="n"/>
      <c r="BE2261" s="286" t="n"/>
      <c r="BF2261" s="286" t="n"/>
      <c r="BG2261" s="286" t="n"/>
      <c r="BH2261" s="297" t="n"/>
      <c r="BI2261" s="297" t="n"/>
      <c r="BJ2261" s="297" t="n"/>
      <c r="BK2261" s="297" t="n"/>
      <c r="BL2261" s="297" t="n"/>
      <c r="BM2261" s="297" t="n"/>
      <c r="BN2261" s="297" t="n"/>
      <c r="BO2261" s="285" t="n"/>
      <c r="BP2261" s="297" t="n"/>
      <c r="BQ2261" s="297" t="n"/>
      <c r="BR2261" s="297" t="n"/>
      <c r="BS2261" s="297" t="n"/>
      <c r="BT2261" s="297" t="n"/>
      <c r="BU2261" s="297" t="n"/>
      <c r="BV2261" s="297" t="n"/>
      <c r="BW2261" s="288" t="n"/>
      <c r="BX2261" s="276">
        <f>SUM(IF(COUNTIF(MediaScorecard!CC2748, "*1.*"), 2, 0), IF(COUNTIF(MediaScorecard!CC2748, "*2.*"), 2, 0), IF(COUNTIF(MediaScorecard!CC2748, "*3.*"), 2, 0), IF(COUNTIF(MediaScorecard!CC2748, "*4.*"), 2, 0), IF(COUNTIF(MediaScorecard!CC2748, "*5.*"), 2, 0), IF(COUNTIF(MediaScorecard!CC2748, "*6.*"), 2, 0))</f>
        <v/>
      </c>
      <c r="BY2261" s="277">
        <f t="array" ref="BY2261">SUM(VALUE(AT2261),VALUE(AU2261),VALUE(AV2261),VALUE(AW2261),VALUE(AX2261),VALUE(AY2261),VALUE(AZ2261),VALUE(BB2261),VALUE(BC2261),VALUE(BD2261),VALUE(BE2261),VALUE(BF2261),VALUE(BG2261),VALUE(BH2261),VALUE(BI2261),VALUE(BJ2261),VALUE(BK2261),VALUE(BL2261),VALUE(BM2261),VALUE(BN2261),VALUE(BO2261),VALUE(BP2261),VALUE(BQ2261),VALUE(BR2261),VALUE(BS2261),VALUE(BT2261),VALUE(BU2261),VALUE(BV2261),VALUE(BW2261))</f>
        <v/>
      </c>
      <c r="BZ2261" s="307" t="n"/>
      <c r="CA2261" s="307" t="n"/>
      <c r="CB2261" s="307" t="n"/>
      <c r="CC2261" s="307" t="n"/>
      <c r="CD2261" s="307" t="n"/>
      <c r="CE2261" s="307" t="n"/>
      <c r="CF2261" s="307" t="n"/>
      <c r="CG2261" s="307" t="n"/>
      <c r="CH2261" s="307" t="n"/>
      <c r="CI2261" s="307" t="n"/>
      <c r="CJ2261" s="307" t="n"/>
      <c r="CK2261" s="307" t="n"/>
      <c r="CL2261" s="307" t="n"/>
      <c r="CM2261" s="307" t="n"/>
      <c r="CN2261" s="307" t="n"/>
      <c r="CO2261" s="307" t="n"/>
      <c r="CP2261" s="307" t="n"/>
      <c r="CQ2261" s="307" t="n"/>
      <c r="CR2261" s="279" t="n"/>
      <c r="CS2261" s="280" t="n"/>
      <c r="CT2261" s="421">
        <f>(IF(OR(MediaScorecard!BG2748="x", MediaScorecard!BH2748="x",MediaScorecard!BI2748="x",MediaScorecard!BJ2748="x",MediaScorecard!BK2748="x"),1, 2))</f>
        <v/>
      </c>
      <c r="CU2261" s="308" t="n"/>
      <c r="CV2261" s="308" t="n"/>
      <c r="CW2261" s="308" t="n"/>
      <c r="CX2261" s="309" t="n"/>
      <c r="CY2261" s="308" t="n"/>
      <c r="CZ2261" s="308" t="n"/>
      <c r="DA2261" s="308" t="n"/>
    </row>
    <row r="2262" ht="21" customHeight="1" s="590">
      <c r="A2262" s="421" t="n"/>
      <c r="B2262" s="270" t="n"/>
      <c r="C2262" s="269" t="n"/>
      <c r="D2262" s="267" t="n"/>
      <c r="E2262" s="267" t="n"/>
      <c r="F2262" s="268" t="n"/>
      <c r="G2262" s="421" t="n"/>
      <c r="H2262" s="269" t="n"/>
      <c r="I2262" s="421" t="n"/>
      <c r="J2262" s="421" t="n"/>
      <c r="K2262" s="421" t="n"/>
      <c r="L2262" s="421" t="n"/>
      <c r="M2262" s="421" t="n"/>
      <c r="N2262" s="421" t="n"/>
      <c r="O2262" s="421" t="n"/>
      <c r="P2262" s="421" t="n"/>
      <c r="Q2262" s="421" t="n"/>
      <c r="R2262" s="270" t="n"/>
      <c r="S2262" s="421" t="n"/>
      <c r="T2262" s="421" t="n"/>
      <c r="U2262" s="421" t="n"/>
      <c r="V2262" s="421" t="n"/>
      <c r="W2262" s="421" t="n"/>
      <c r="X2262" s="421" t="n"/>
      <c r="Y2262" s="421" t="n"/>
      <c r="Z2262" s="421" t="n"/>
      <c r="AA2262" s="421" t="n"/>
      <c r="AB2262" s="421" t="n"/>
      <c r="AC2262" s="421" t="n"/>
      <c r="AD2262" s="421" t="n"/>
      <c r="AE2262" s="421" t="n"/>
      <c r="AF2262" s="421" t="n"/>
      <c r="AG2262" s="421" t="n"/>
      <c r="AH2262" s="421" t="n"/>
      <c r="AI2262" s="421" t="n"/>
      <c r="AJ2262" s="297" t="n"/>
      <c r="AK2262" s="297" t="n"/>
      <c r="AL2262" s="284" t="n"/>
      <c r="AM2262" s="297" t="n"/>
      <c r="AN2262" s="285" t="n"/>
      <c r="AO2262" s="297" t="n"/>
      <c r="AP2262" s="297" t="n"/>
      <c r="AQ2262" s="297" t="n"/>
      <c r="AR2262" s="297" t="n"/>
      <c r="AS2262" s="297" t="n"/>
      <c r="AT2262" s="285" t="n"/>
      <c r="AU2262" s="297" t="n"/>
      <c r="AV2262" s="297" t="n"/>
      <c r="AW2262" s="297" t="n"/>
      <c r="AX2262" s="297" t="n"/>
      <c r="AY2262" s="286" t="n"/>
      <c r="AZ2262" s="286" t="n"/>
      <c r="BA2262" s="287" t="n"/>
      <c r="BB2262" s="286" t="n"/>
      <c r="BC2262" s="286" t="n"/>
      <c r="BD2262" s="286" t="n"/>
      <c r="BE2262" s="286" t="n"/>
      <c r="BF2262" s="286" t="n"/>
      <c r="BG2262" s="286" t="n"/>
      <c r="BH2262" s="297" t="n"/>
      <c r="BI2262" s="297" t="n"/>
      <c r="BJ2262" s="297" t="n"/>
      <c r="BK2262" s="297" t="n"/>
      <c r="BL2262" s="297" t="n"/>
      <c r="BM2262" s="297" t="n"/>
      <c r="BN2262" s="297" t="n"/>
      <c r="BO2262" s="285" t="n"/>
      <c r="BP2262" s="297" t="n"/>
      <c r="BQ2262" s="297" t="n"/>
      <c r="BR2262" s="297" t="n"/>
      <c r="BS2262" s="297" t="n"/>
      <c r="BT2262" s="297" t="n"/>
      <c r="BU2262" s="297" t="n"/>
      <c r="BV2262" s="297" t="n"/>
      <c r="BW2262" s="288" t="n"/>
      <c r="BX2262" s="276">
        <f>SUM(IF(COUNTIF(MediaScorecard!CC2749, "*1.*"), 2, 0), IF(COUNTIF(MediaScorecard!CC2749, "*2.*"), 2, 0), IF(COUNTIF(MediaScorecard!CC2749, "*3.*"), 2, 0), IF(COUNTIF(MediaScorecard!CC2749, "*4.*"), 2, 0), IF(COUNTIF(MediaScorecard!CC2749, "*5.*"), 2, 0), IF(COUNTIF(MediaScorecard!CC2749, "*6.*"), 2, 0))</f>
        <v/>
      </c>
      <c r="BY2262" s="277">
        <f t="array" ref="BY2262">SUM(VALUE(AT2262),VALUE(AU2262),VALUE(AV2262),VALUE(AW2262),VALUE(AX2262),VALUE(AY2262),VALUE(AZ2262),VALUE(BB2262),VALUE(BC2262),VALUE(BD2262),VALUE(BE2262),VALUE(BF2262),VALUE(BG2262),VALUE(BH2262),VALUE(BI2262),VALUE(BJ2262),VALUE(BK2262),VALUE(BL2262),VALUE(BM2262),VALUE(BN2262),VALUE(BO2262),VALUE(BP2262),VALUE(BQ2262),VALUE(BR2262),VALUE(BS2262),VALUE(BT2262),VALUE(BU2262),VALUE(BV2262),VALUE(BW2262))</f>
        <v/>
      </c>
      <c r="BZ2262" s="307" t="n"/>
      <c r="CA2262" s="307" t="n"/>
      <c r="CB2262" s="307" t="n"/>
      <c r="CC2262" s="307" t="n"/>
      <c r="CD2262" s="307" t="n"/>
      <c r="CE2262" s="307" t="n"/>
      <c r="CF2262" s="307" t="n"/>
      <c r="CG2262" s="307" t="n"/>
      <c r="CH2262" s="307" t="n"/>
      <c r="CI2262" s="307" t="n"/>
      <c r="CJ2262" s="307" t="n"/>
      <c r="CK2262" s="307" t="n"/>
      <c r="CL2262" s="307" t="n"/>
      <c r="CM2262" s="307" t="n"/>
      <c r="CN2262" s="307" t="n"/>
      <c r="CO2262" s="307" t="n"/>
      <c r="CP2262" s="307" t="n"/>
      <c r="CQ2262" s="307" t="n"/>
      <c r="CR2262" s="279" t="n"/>
      <c r="CS2262" s="280" t="n"/>
      <c r="CT2262" s="421">
        <f>(IF(OR(MediaScorecard!BG2749="x", MediaScorecard!BH2749="x",MediaScorecard!BI2749="x",MediaScorecard!BJ2749="x",MediaScorecard!BK2749="x"),1, 2))</f>
        <v/>
      </c>
      <c r="CU2262" s="308" t="n"/>
      <c r="CV2262" s="308" t="n"/>
      <c r="CW2262" s="308" t="n"/>
      <c r="CX2262" s="309" t="n"/>
      <c r="CY2262" s="308" t="n"/>
      <c r="CZ2262" s="308" t="n"/>
      <c r="DA2262" s="308" t="n"/>
    </row>
    <row r="2263" ht="21" customHeight="1" s="590">
      <c r="A2263" s="421" t="n"/>
      <c r="B2263" s="270" t="n"/>
      <c r="C2263" s="269" t="n"/>
      <c r="D2263" s="267" t="n"/>
      <c r="E2263" s="267" t="n"/>
      <c r="F2263" s="268" t="n"/>
      <c r="G2263" s="421" t="n"/>
      <c r="H2263" s="269" t="n"/>
      <c r="I2263" s="421" t="n"/>
      <c r="J2263" s="421" t="n"/>
      <c r="K2263" s="421" t="n"/>
      <c r="L2263" s="421" t="n"/>
      <c r="M2263" s="421" t="n"/>
      <c r="N2263" s="421" t="n"/>
      <c r="O2263" s="421" t="n"/>
      <c r="P2263" s="421" t="n"/>
      <c r="Q2263" s="421" t="n"/>
      <c r="R2263" s="270" t="n"/>
      <c r="S2263" s="421" t="n"/>
      <c r="T2263" s="421" t="n"/>
      <c r="U2263" s="421" t="n"/>
      <c r="V2263" s="421" t="n"/>
      <c r="W2263" s="421" t="n"/>
      <c r="X2263" s="421" t="n"/>
      <c r="Y2263" s="421" t="n"/>
      <c r="Z2263" s="421" t="n"/>
      <c r="AA2263" s="421" t="n"/>
      <c r="AB2263" s="421" t="n"/>
      <c r="AC2263" s="421" t="n"/>
      <c r="AD2263" s="421" t="n"/>
      <c r="AE2263" s="421" t="n"/>
      <c r="AF2263" s="421" t="n"/>
      <c r="AG2263" s="421" t="n"/>
      <c r="AH2263" s="421" t="n"/>
      <c r="AI2263" s="421" t="n"/>
      <c r="AJ2263" s="297" t="n"/>
      <c r="AK2263" s="297" t="n"/>
      <c r="AL2263" s="284" t="n"/>
      <c r="AM2263" s="297" t="n"/>
      <c r="AN2263" s="285" t="n"/>
      <c r="AO2263" s="297" t="n"/>
      <c r="AP2263" s="297" t="n"/>
      <c r="AQ2263" s="297" t="n"/>
      <c r="AR2263" s="297" t="n"/>
      <c r="AS2263" s="297" t="n"/>
      <c r="AT2263" s="285" t="n"/>
      <c r="AU2263" s="297" t="n"/>
      <c r="AV2263" s="297" t="n"/>
      <c r="AW2263" s="297" t="n"/>
      <c r="AX2263" s="297" t="n"/>
      <c r="AY2263" s="286" t="n"/>
      <c r="AZ2263" s="286" t="n"/>
      <c r="BA2263" s="287" t="n"/>
      <c r="BB2263" s="286" t="n"/>
      <c r="BC2263" s="286" t="n"/>
      <c r="BD2263" s="286" t="n"/>
      <c r="BE2263" s="286" t="n"/>
      <c r="BF2263" s="286" t="n"/>
      <c r="BG2263" s="286" t="n"/>
      <c r="BH2263" s="297" t="n"/>
      <c r="BI2263" s="297" t="n"/>
      <c r="BJ2263" s="297" t="n"/>
      <c r="BK2263" s="297" t="n"/>
      <c r="BL2263" s="297" t="n"/>
      <c r="BM2263" s="297" t="n"/>
      <c r="BN2263" s="297" t="n"/>
      <c r="BO2263" s="285" t="n"/>
      <c r="BP2263" s="297" t="n"/>
      <c r="BQ2263" s="297" t="n"/>
      <c r="BR2263" s="297" t="n"/>
      <c r="BS2263" s="297" t="n"/>
      <c r="BT2263" s="297" t="n"/>
      <c r="BU2263" s="297" t="n"/>
      <c r="BV2263" s="297" t="n"/>
      <c r="BW2263" s="288" t="n"/>
      <c r="BX2263" s="276">
        <f>SUM(IF(COUNTIF(MediaScorecard!CC2750, "*1.*"), 2, 0), IF(COUNTIF(MediaScorecard!CC2750, "*2.*"), 2, 0), IF(COUNTIF(MediaScorecard!CC2750, "*3.*"), 2, 0), IF(COUNTIF(MediaScorecard!CC2750, "*4.*"), 2, 0), IF(COUNTIF(MediaScorecard!CC2750, "*5.*"), 2, 0), IF(COUNTIF(MediaScorecard!CC2750, "*6.*"), 2, 0))</f>
        <v/>
      </c>
      <c r="BY2263" s="277">
        <f t="array" ref="BY2263">SUM(VALUE(AT2263),VALUE(AU2263),VALUE(AV2263),VALUE(AW2263),VALUE(AX2263),VALUE(AY2263),VALUE(AZ2263),VALUE(BB2263),VALUE(BC2263),VALUE(BD2263),VALUE(BE2263),VALUE(BF2263),VALUE(BG2263),VALUE(BH2263),VALUE(BI2263),VALUE(BJ2263),VALUE(BK2263),VALUE(BL2263),VALUE(BM2263),VALUE(BN2263),VALUE(BO2263),VALUE(BP2263),VALUE(BQ2263),VALUE(BR2263),VALUE(BS2263),VALUE(BT2263),VALUE(BU2263),VALUE(BV2263),VALUE(BW2263))</f>
        <v/>
      </c>
      <c r="BZ2263" s="307" t="n"/>
      <c r="CA2263" s="307" t="n"/>
      <c r="CB2263" s="307" t="n"/>
      <c r="CC2263" s="307" t="n"/>
      <c r="CD2263" s="307" t="n"/>
      <c r="CE2263" s="307" t="n"/>
      <c r="CF2263" s="307" t="n"/>
      <c r="CG2263" s="307" t="n"/>
      <c r="CH2263" s="307" t="n"/>
      <c r="CI2263" s="307" t="n"/>
      <c r="CJ2263" s="307" t="n"/>
      <c r="CK2263" s="307" t="n"/>
      <c r="CL2263" s="307" t="n"/>
      <c r="CM2263" s="307" t="n"/>
      <c r="CN2263" s="307" t="n"/>
      <c r="CO2263" s="307" t="n"/>
      <c r="CP2263" s="307" t="n"/>
      <c r="CQ2263" s="307" t="n"/>
      <c r="CR2263" s="279" t="n"/>
      <c r="CS2263" s="280" t="n"/>
      <c r="CT2263" s="421">
        <f>(IF(OR(MediaScorecard!BG2750="x", MediaScorecard!BH2750="x",MediaScorecard!BI2750="x",MediaScorecard!BJ2750="x",MediaScorecard!BK2750="x"),1, 2))</f>
        <v/>
      </c>
      <c r="CU2263" s="308" t="n"/>
      <c r="CV2263" s="308" t="n"/>
      <c r="CW2263" s="308" t="n"/>
      <c r="CX2263" s="309" t="n"/>
      <c r="CY2263" s="308" t="n"/>
      <c r="CZ2263" s="308" t="n"/>
      <c r="DA2263" s="308" t="n"/>
    </row>
    <row r="2264" ht="21" customHeight="1" s="590">
      <c r="A2264" s="421" t="n"/>
      <c r="B2264" s="270" t="n"/>
      <c r="C2264" s="269" t="n"/>
      <c r="D2264" s="267" t="n"/>
      <c r="E2264" s="267" t="n"/>
      <c r="F2264" s="268" t="n"/>
      <c r="G2264" s="421" t="n"/>
      <c r="H2264" s="269" t="n"/>
      <c r="I2264" s="421" t="n"/>
      <c r="J2264" s="421" t="n"/>
      <c r="K2264" s="421" t="n"/>
      <c r="L2264" s="421" t="n"/>
      <c r="M2264" s="421" t="n"/>
      <c r="N2264" s="421" t="n"/>
      <c r="O2264" s="421" t="n"/>
      <c r="P2264" s="421" t="n"/>
      <c r="Q2264" s="421" t="n"/>
      <c r="R2264" s="270" t="n"/>
      <c r="S2264" s="421" t="n"/>
      <c r="T2264" s="421" t="n"/>
      <c r="U2264" s="421" t="n"/>
      <c r="V2264" s="421" t="n"/>
      <c r="W2264" s="421" t="n"/>
      <c r="X2264" s="421" t="n"/>
      <c r="Y2264" s="421" t="n"/>
      <c r="Z2264" s="421" t="n"/>
      <c r="AA2264" s="421" t="n"/>
      <c r="AB2264" s="421" t="n"/>
      <c r="AC2264" s="421" t="n"/>
      <c r="AD2264" s="421" t="n"/>
      <c r="AE2264" s="421" t="n"/>
      <c r="AF2264" s="421" t="n"/>
      <c r="AG2264" s="421" t="n"/>
      <c r="AH2264" s="421" t="n"/>
      <c r="AI2264" s="421" t="n"/>
      <c r="AJ2264" s="297" t="n"/>
      <c r="AK2264" s="297" t="n"/>
      <c r="AL2264" s="284" t="n"/>
      <c r="AM2264" s="297" t="n"/>
      <c r="AN2264" s="285" t="n"/>
      <c r="AO2264" s="297" t="n"/>
      <c r="AP2264" s="297" t="n"/>
      <c r="AQ2264" s="297" t="n"/>
      <c r="AR2264" s="297" t="n"/>
      <c r="AS2264" s="297" t="n"/>
      <c r="AT2264" s="285" t="n"/>
      <c r="AU2264" s="297" t="n"/>
      <c r="AV2264" s="297" t="n"/>
      <c r="AW2264" s="297" t="n"/>
      <c r="AX2264" s="297" t="n"/>
      <c r="AY2264" s="286" t="n"/>
      <c r="AZ2264" s="286" t="n"/>
      <c r="BA2264" s="287" t="n"/>
      <c r="BB2264" s="286" t="n"/>
      <c r="BC2264" s="286" t="n"/>
      <c r="BD2264" s="286" t="n"/>
      <c r="BE2264" s="286" t="n"/>
      <c r="BF2264" s="286" t="n"/>
      <c r="BG2264" s="286" t="n"/>
      <c r="BH2264" s="297" t="n"/>
      <c r="BI2264" s="297" t="n"/>
      <c r="BJ2264" s="297" t="n"/>
      <c r="BK2264" s="297" t="n"/>
      <c r="BL2264" s="297" t="n"/>
      <c r="BM2264" s="297" t="n"/>
      <c r="BN2264" s="297" t="n"/>
      <c r="BO2264" s="285" t="n"/>
      <c r="BP2264" s="297" t="n"/>
      <c r="BQ2264" s="297" t="n"/>
      <c r="BR2264" s="297" t="n"/>
      <c r="BS2264" s="297" t="n"/>
      <c r="BT2264" s="297" t="n"/>
      <c r="BU2264" s="297" t="n"/>
      <c r="BV2264" s="297" t="n"/>
      <c r="BW2264" s="288" t="n"/>
      <c r="BX2264" s="276">
        <f>SUM(IF(COUNTIF(MediaScorecard!CC2751, "*1.*"), 2, 0), IF(COUNTIF(MediaScorecard!CC2751, "*2.*"), 2, 0), IF(COUNTIF(MediaScorecard!CC2751, "*3.*"), 2, 0), IF(COUNTIF(MediaScorecard!CC2751, "*4.*"), 2, 0), IF(COUNTIF(MediaScorecard!CC2751, "*5.*"), 2, 0), IF(COUNTIF(MediaScorecard!CC2751, "*6.*"), 2, 0))</f>
        <v/>
      </c>
      <c r="BY2264" s="277">
        <f t="array" ref="BY2264">SUM(VALUE(AT2264),VALUE(AU2264),VALUE(AV2264),VALUE(AW2264),VALUE(AX2264),VALUE(AY2264),VALUE(AZ2264),VALUE(BB2264),VALUE(BC2264),VALUE(BD2264),VALUE(BE2264),VALUE(BF2264),VALUE(BG2264),VALUE(BH2264),VALUE(BI2264),VALUE(BJ2264),VALUE(BK2264),VALUE(BL2264),VALUE(BM2264),VALUE(BN2264),VALUE(BO2264),VALUE(BP2264),VALUE(BQ2264),VALUE(BR2264),VALUE(BS2264),VALUE(BT2264),VALUE(BU2264),VALUE(BV2264),VALUE(BW2264))</f>
        <v/>
      </c>
      <c r="BZ2264" s="307" t="n"/>
      <c r="CA2264" s="307" t="n"/>
      <c r="CB2264" s="307" t="n"/>
      <c r="CC2264" s="307" t="n"/>
      <c r="CD2264" s="307" t="n"/>
      <c r="CE2264" s="307" t="n"/>
      <c r="CF2264" s="307" t="n"/>
      <c r="CG2264" s="307" t="n"/>
      <c r="CH2264" s="307" t="n"/>
      <c r="CI2264" s="307" t="n"/>
      <c r="CJ2264" s="307" t="n"/>
      <c r="CK2264" s="307" t="n"/>
      <c r="CL2264" s="307" t="n"/>
      <c r="CM2264" s="307" t="n"/>
      <c r="CN2264" s="307" t="n"/>
      <c r="CO2264" s="307" t="n"/>
      <c r="CP2264" s="307" t="n"/>
      <c r="CQ2264" s="307" t="n"/>
      <c r="CR2264" s="279" t="n"/>
      <c r="CS2264" s="280" t="n"/>
      <c r="CT2264" s="421">
        <f>(IF(OR(MediaScorecard!BG2751="x", MediaScorecard!BH2751="x",MediaScorecard!BI2751="x",MediaScorecard!BJ2751="x",MediaScorecard!BK2751="x"),1, 2))</f>
        <v/>
      </c>
      <c r="CU2264" s="308" t="n"/>
      <c r="CV2264" s="308" t="n"/>
      <c r="CW2264" s="308" t="n"/>
      <c r="CX2264" s="309" t="n"/>
      <c r="CY2264" s="308" t="n"/>
      <c r="CZ2264" s="308" t="n"/>
      <c r="DA2264" s="308" t="n"/>
    </row>
    <row r="2265" ht="21" customHeight="1" s="590">
      <c r="A2265" s="421" t="n"/>
      <c r="B2265" s="270" t="n"/>
      <c r="C2265" s="269" t="n"/>
      <c r="D2265" s="267" t="n"/>
      <c r="E2265" s="267" t="n"/>
      <c r="F2265" s="268" t="n"/>
      <c r="G2265" s="421" t="n"/>
      <c r="H2265" s="269" t="n"/>
      <c r="I2265" s="421" t="n"/>
      <c r="J2265" s="421" t="n"/>
      <c r="K2265" s="421" t="n"/>
      <c r="L2265" s="421" t="n"/>
      <c r="M2265" s="421" t="n"/>
      <c r="N2265" s="421" t="n"/>
      <c r="O2265" s="421" t="n"/>
      <c r="P2265" s="421" t="n"/>
      <c r="Q2265" s="421" t="n"/>
      <c r="R2265" s="270" t="n"/>
      <c r="S2265" s="421" t="n"/>
      <c r="T2265" s="421" t="n"/>
      <c r="U2265" s="421" t="n"/>
      <c r="V2265" s="421" t="n"/>
      <c r="W2265" s="421" t="n"/>
      <c r="X2265" s="421" t="n"/>
      <c r="Y2265" s="421" t="n"/>
      <c r="Z2265" s="421" t="n"/>
      <c r="AA2265" s="421" t="n"/>
      <c r="AB2265" s="421" t="n"/>
      <c r="AC2265" s="421" t="n"/>
      <c r="AD2265" s="421" t="n"/>
      <c r="AE2265" s="421" t="n"/>
      <c r="AF2265" s="421" t="n"/>
      <c r="AG2265" s="421" t="n"/>
      <c r="AH2265" s="421" t="n"/>
      <c r="AI2265" s="421" t="n"/>
      <c r="AJ2265" s="297" t="n"/>
      <c r="AK2265" s="297" t="n"/>
      <c r="AL2265" s="284" t="n"/>
      <c r="AM2265" s="297" t="n"/>
      <c r="AN2265" s="285" t="n"/>
      <c r="AO2265" s="297" t="n"/>
      <c r="AP2265" s="297" t="n"/>
      <c r="AQ2265" s="297" t="n"/>
      <c r="AR2265" s="297" t="n"/>
      <c r="AS2265" s="297" t="n"/>
      <c r="AT2265" s="285" t="n"/>
      <c r="AU2265" s="297" t="n"/>
      <c r="AV2265" s="297" t="n"/>
      <c r="AW2265" s="297" t="n"/>
      <c r="AX2265" s="297" t="n"/>
      <c r="AY2265" s="286" t="n"/>
      <c r="AZ2265" s="286" t="n"/>
      <c r="BA2265" s="287" t="n"/>
      <c r="BB2265" s="286" t="n"/>
      <c r="BC2265" s="286" t="n"/>
      <c r="BD2265" s="286" t="n"/>
      <c r="BE2265" s="286" t="n"/>
      <c r="BF2265" s="286" t="n"/>
      <c r="BG2265" s="286" t="n"/>
      <c r="BH2265" s="297" t="n"/>
      <c r="BI2265" s="297" t="n"/>
      <c r="BJ2265" s="297" t="n"/>
      <c r="BK2265" s="297" t="n"/>
      <c r="BL2265" s="297" t="n"/>
      <c r="BM2265" s="297" t="n"/>
      <c r="BN2265" s="297" t="n"/>
      <c r="BO2265" s="285" t="n"/>
      <c r="BP2265" s="297" t="n"/>
      <c r="BQ2265" s="297" t="n"/>
      <c r="BR2265" s="297" t="n"/>
      <c r="BS2265" s="297" t="n"/>
      <c r="BT2265" s="297" t="n"/>
      <c r="BU2265" s="297" t="n"/>
      <c r="BV2265" s="297" t="n"/>
      <c r="BW2265" s="288" t="n"/>
      <c r="BX2265" s="276">
        <f>SUM(IF(COUNTIF(MediaScorecard!CC2752, "*1.*"), 2, 0), IF(COUNTIF(MediaScorecard!CC2752, "*2.*"), 2, 0), IF(COUNTIF(MediaScorecard!CC2752, "*3.*"), 2, 0), IF(COUNTIF(MediaScorecard!CC2752, "*4.*"), 2, 0), IF(COUNTIF(MediaScorecard!CC2752, "*5.*"), 2, 0), IF(COUNTIF(MediaScorecard!CC2752, "*6.*"), 2, 0))</f>
        <v/>
      </c>
      <c r="BY2265" s="277">
        <f t="array" ref="BY2265">SUM(VALUE(AT2265),VALUE(AU2265),VALUE(AV2265),VALUE(AW2265),VALUE(AX2265),VALUE(AY2265),VALUE(AZ2265),VALUE(BB2265),VALUE(BC2265),VALUE(BD2265),VALUE(BE2265),VALUE(BF2265),VALUE(BG2265),VALUE(BH2265),VALUE(BI2265),VALUE(BJ2265),VALUE(BK2265),VALUE(BL2265),VALUE(BM2265),VALUE(BN2265),VALUE(BO2265),VALUE(BP2265),VALUE(BQ2265),VALUE(BR2265),VALUE(BS2265),VALUE(BT2265),VALUE(BU2265),VALUE(BV2265),VALUE(BW2265))</f>
        <v/>
      </c>
      <c r="BZ2265" s="307" t="n"/>
      <c r="CA2265" s="307" t="n"/>
      <c r="CB2265" s="307" t="n"/>
      <c r="CC2265" s="307" t="n"/>
      <c r="CD2265" s="307" t="n"/>
      <c r="CE2265" s="307" t="n"/>
      <c r="CF2265" s="307" t="n"/>
      <c r="CG2265" s="307" t="n"/>
      <c r="CH2265" s="307" t="n"/>
      <c r="CI2265" s="307" t="n"/>
      <c r="CJ2265" s="307" t="n"/>
      <c r="CK2265" s="307" t="n"/>
      <c r="CL2265" s="307" t="n"/>
      <c r="CM2265" s="307" t="n"/>
      <c r="CN2265" s="307" t="n"/>
      <c r="CO2265" s="307" t="n"/>
      <c r="CP2265" s="307" t="n"/>
      <c r="CQ2265" s="307" t="n"/>
      <c r="CR2265" s="279" t="n"/>
      <c r="CS2265" s="280" t="n"/>
      <c r="CT2265" s="421">
        <f>(IF(OR(MediaScorecard!BG2752="x", MediaScorecard!BH2752="x",MediaScorecard!BI2752="x",MediaScorecard!BJ2752="x",MediaScorecard!BK2752="x"),1, 2))</f>
        <v/>
      </c>
      <c r="CU2265" s="308" t="n"/>
      <c r="CV2265" s="308" t="n"/>
      <c r="CW2265" s="308" t="n"/>
      <c r="CX2265" s="309" t="n"/>
      <c r="CY2265" s="308" t="n"/>
      <c r="CZ2265" s="308" t="n"/>
      <c r="DA2265" s="308" t="n"/>
    </row>
    <row r="2266" ht="21" customHeight="1" s="590">
      <c r="A2266" s="421" t="n"/>
      <c r="B2266" s="270" t="n"/>
      <c r="C2266" s="269" t="n"/>
      <c r="D2266" s="267" t="n"/>
      <c r="E2266" s="267" t="n"/>
      <c r="F2266" s="268" t="n"/>
      <c r="G2266" s="421" t="n"/>
      <c r="H2266" s="269" t="n"/>
      <c r="I2266" s="421" t="n"/>
      <c r="J2266" s="421" t="n"/>
      <c r="K2266" s="421" t="n"/>
      <c r="L2266" s="421" t="n"/>
      <c r="M2266" s="421" t="n"/>
      <c r="N2266" s="421" t="n"/>
      <c r="O2266" s="421" t="n"/>
      <c r="P2266" s="421" t="n"/>
      <c r="Q2266" s="421" t="n"/>
      <c r="R2266" s="270" t="n"/>
      <c r="S2266" s="421" t="n"/>
      <c r="T2266" s="421" t="n"/>
      <c r="U2266" s="421" t="n"/>
      <c r="V2266" s="421" t="n"/>
      <c r="W2266" s="421" t="n"/>
      <c r="X2266" s="421" t="n"/>
      <c r="Y2266" s="421" t="n"/>
      <c r="Z2266" s="421" t="n"/>
      <c r="AA2266" s="421" t="n"/>
      <c r="AB2266" s="421" t="n"/>
      <c r="AC2266" s="421" t="n"/>
      <c r="AD2266" s="421" t="n"/>
      <c r="AE2266" s="421" t="n"/>
      <c r="AF2266" s="421" t="n"/>
      <c r="AG2266" s="421" t="n"/>
      <c r="AH2266" s="421" t="n"/>
      <c r="AI2266" s="421" t="n"/>
      <c r="AJ2266" s="297" t="n"/>
      <c r="AK2266" s="297" t="n"/>
      <c r="AL2266" s="284" t="n"/>
      <c r="AM2266" s="297" t="n"/>
      <c r="AN2266" s="285" t="n"/>
      <c r="AO2266" s="297" t="n"/>
      <c r="AP2266" s="297" t="n"/>
      <c r="AQ2266" s="297" t="n"/>
      <c r="AR2266" s="297" t="n"/>
      <c r="AS2266" s="297" t="n"/>
      <c r="AT2266" s="285" t="n"/>
      <c r="AU2266" s="297" t="n"/>
      <c r="AV2266" s="297" t="n"/>
      <c r="AW2266" s="297" t="n"/>
      <c r="AX2266" s="297" t="n"/>
      <c r="AY2266" s="286" t="n"/>
      <c r="AZ2266" s="286" t="n"/>
      <c r="BA2266" s="287" t="n"/>
      <c r="BB2266" s="286" t="n"/>
      <c r="BC2266" s="286" t="n"/>
      <c r="BD2266" s="286" t="n"/>
      <c r="BE2266" s="286" t="n"/>
      <c r="BF2266" s="286" t="n"/>
      <c r="BG2266" s="286" t="n"/>
      <c r="BH2266" s="297" t="n"/>
      <c r="BI2266" s="297" t="n"/>
      <c r="BJ2266" s="297" t="n"/>
      <c r="BK2266" s="297" t="n"/>
      <c r="BL2266" s="297" t="n"/>
      <c r="BM2266" s="297" t="n"/>
      <c r="BN2266" s="297" t="n"/>
      <c r="BO2266" s="285" t="n"/>
      <c r="BP2266" s="297" t="n"/>
      <c r="BQ2266" s="297" t="n"/>
      <c r="BR2266" s="297" t="n"/>
      <c r="BS2266" s="297" t="n"/>
      <c r="BT2266" s="297" t="n"/>
      <c r="BU2266" s="297" t="n"/>
      <c r="BV2266" s="297" t="n"/>
      <c r="BW2266" s="288" t="n"/>
      <c r="BX2266" s="276">
        <f>SUM(IF(COUNTIF(MediaScorecard!CC2753, "*1.*"), 2, 0), IF(COUNTIF(MediaScorecard!CC2753, "*2.*"), 2, 0), IF(COUNTIF(MediaScorecard!CC2753, "*3.*"), 2, 0), IF(COUNTIF(MediaScorecard!CC2753, "*4.*"), 2, 0), IF(COUNTIF(MediaScorecard!CC2753, "*5.*"), 2, 0), IF(COUNTIF(MediaScorecard!CC2753, "*6.*"), 2, 0))</f>
        <v/>
      </c>
      <c r="BY2266" s="277">
        <f t="array" ref="BY2266">SUM(VALUE(AT2266),VALUE(AU2266),VALUE(AV2266),VALUE(AW2266),VALUE(AX2266),VALUE(AY2266),VALUE(AZ2266),VALUE(BB2266),VALUE(BC2266),VALUE(BD2266),VALUE(BE2266),VALUE(BF2266),VALUE(BG2266),VALUE(BH2266),VALUE(BI2266),VALUE(BJ2266),VALUE(BK2266),VALUE(BL2266),VALUE(BM2266),VALUE(BN2266),VALUE(BO2266),VALUE(BP2266),VALUE(BQ2266),VALUE(BR2266),VALUE(BS2266),VALUE(BT2266),VALUE(BU2266),VALUE(BV2266),VALUE(BW2266))</f>
        <v/>
      </c>
      <c r="BZ2266" s="307" t="n"/>
      <c r="CA2266" s="307" t="n"/>
      <c r="CB2266" s="307" t="n"/>
      <c r="CC2266" s="307" t="n"/>
      <c r="CD2266" s="307" t="n"/>
      <c r="CE2266" s="307" t="n"/>
      <c r="CF2266" s="307" t="n"/>
      <c r="CG2266" s="307" t="n"/>
      <c r="CH2266" s="307" t="n"/>
      <c r="CI2266" s="307" t="n"/>
      <c r="CJ2266" s="307" t="n"/>
      <c r="CK2266" s="307" t="n"/>
      <c r="CL2266" s="307" t="n"/>
      <c r="CM2266" s="307" t="n"/>
      <c r="CN2266" s="307" t="n"/>
      <c r="CO2266" s="307" t="n"/>
      <c r="CP2266" s="307" t="n"/>
      <c r="CQ2266" s="307" t="n"/>
      <c r="CR2266" s="279" t="n"/>
      <c r="CS2266" s="280" t="n"/>
      <c r="CT2266" s="421">
        <f>(IF(OR(MediaScorecard!BG2753="x", MediaScorecard!BH2753="x",MediaScorecard!BI2753="x",MediaScorecard!BJ2753="x",MediaScorecard!BK2753="x"),1, 2))</f>
        <v/>
      </c>
      <c r="CU2266" s="308" t="n"/>
      <c r="CV2266" s="308" t="n"/>
      <c r="CW2266" s="308" t="n"/>
      <c r="CX2266" s="309" t="n"/>
      <c r="CY2266" s="308" t="n"/>
      <c r="CZ2266" s="308" t="n"/>
      <c r="DA2266" s="308" t="n"/>
    </row>
    <row r="2267" ht="21" customHeight="1" s="590">
      <c r="A2267" s="421" t="n"/>
      <c r="B2267" s="270" t="n"/>
      <c r="C2267" s="269" t="n"/>
      <c r="D2267" s="267" t="n"/>
      <c r="E2267" s="267" t="n"/>
      <c r="F2267" s="268" t="n"/>
      <c r="G2267" s="421" t="n"/>
      <c r="H2267" s="269" t="n"/>
      <c r="I2267" s="421" t="n"/>
      <c r="J2267" s="421" t="n"/>
      <c r="K2267" s="421" t="n"/>
      <c r="L2267" s="421" t="n"/>
      <c r="M2267" s="421" t="n"/>
      <c r="N2267" s="421" t="n"/>
      <c r="O2267" s="421" t="n"/>
      <c r="P2267" s="421" t="n"/>
      <c r="Q2267" s="421" t="n"/>
      <c r="R2267" s="270" t="n"/>
      <c r="S2267" s="421" t="n"/>
      <c r="T2267" s="421" t="n"/>
      <c r="U2267" s="421" t="n"/>
      <c r="V2267" s="421" t="n"/>
      <c r="W2267" s="421" t="n"/>
      <c r="X2267" s="421" t="n"/>
      <c r="Y2267" s="421" t="n"/>
      <c r="Z2267" s="421" t="n"/>
      <c r="AA2267" s="421" t="n"/>
      <c r="AB2267" s="421" t="n"/>
      <c r="AC2267" s="421" t="n"/>
      <c r="AD2267" s="421" t="n"/>
      <c r="AE2267" s="421" t="n"/>
      <c r="AF2267" s="421" t="n"/>
      <c r="AG2267" s="421" t="n"/>
      <c r="AH2267" s="421" t="n"/>
      <c r="AI2267" s="421" t="n"/>
      <c r="AJ2267" s="297" t="n"/>
      <c r="AK2267" s="297" t="n"/>
      <c r="AL2267" s="284" t="n"/>
      <c r="AM2267" s="297" t="n"/>
      <c r="AN2267" s="285" t="n"/>
      <c r="AO2267" s="297" t="n"/>
      <c r="AP2267" s="297" t="n"/>
      <c r="AQ2267" s="297" t="n"/>
      <c r="AR2267" s="297" t="n"/>
      <c r="AS2267" s="297" t="n"/>
      <c r="AT2267" s="285" t="n"/>
      <c r="AU2267" s="297" t="n"/>
      <c r="AV2267" s="297" t="n"/>
      <c r="AW2267" s="297" t="n"/>
      <c r="AX2267" s="297" t="n"/>
      <c r="AY2267" s="286" t="n"/>
      <c r="AZ2267" s="286" t="n"/>
      <c r="BA2267" s="287" t="n"/>
      <c r="BB2267" s="286" t="n"/>
      <c r="BC2267" s="286" t="n"/>
      <c r="BD2267" s="286" t="n"/>
      <c r="BE2267" s="286" t="n"/>
      <c r="BF2267" s="286" t="n"/>
      <c r="BG2267" s="286" t="n"/>
      <c r="BH2267" s="297" t="n"/>
      <c r="BI2267" s="297" t="n"/>
      <c r="BJ2267" s="297" t="n"/>
      <c r="BK2267" s="297" t="n"/>
      <c r="BL2267" s="297" t="n"/>
      <c r="BM2267" s="297" t="n"/>
      <c r="BN2267" s="297" t="n"/>
      <c r="BO2267" s="285" t="n"/>
      <c r="BP2267" s="297" t="n"/>
      <c r="BQ2267" s="297" t="n"/>
      <c r="BR2267" s="297" t="n"/>
      <c r="BS2267" s="297" t="n"/>
      <c r="BT2267" s="297" t="n"/>
      <c r="BU2267" s="297" t="n"/>
      <c r="BV2267" s="297" t="n"/>
      <c r="BW2267" s="288" t="n"/>
      <c r="BX2267" s="276">
        <f>SUM(IF(COUNTIF(MediaScorecard!CC2754, "*1.*"), 2, 0), IF(COUNTIF(MediaScorecard!CC2754, "*2.*"), 2, 0), IF(COUNTIF(MediaScorecard!CC2754, "*3.*"), 2, 0), IF(COUNTIF(MediaScorecard!CC2754, "*4.*"), 2, 0), IF(COUNTIF(MediaScorecard!CC2754, "*5.*"), 2, 0), IF(COUNTIF(MediaScorecard!CC2754, "*6.*"), 2, 0))</f>
        <v/>
      </c>
      <c r="BY2267" s="277">
        <f t="array" ref="BY2267">SUM(VALUE(AT2267),VALUE(AU2267),VALUE(AV2267),VALUE(AW2267),VALUE(AX2267),VALUE(AY2267),VALUE(AZ2267),VALUE(BB2267),VALUE(BC2267),VALUE(BD2267),VALUE(BE2267),VALUE(BF2267),VALUE(BG2267),VALUE(BH2267),VALUE(BI2267),VALUE(BJ2267),VALUE(BK2267),VALUE(BL2267),VALUE(BM2267),VALUE(BN2267),VALUE(BO2267),VALUE(BP2267),VALUE(BQ2267),VALUE(BR2267),VALUE(BS2267),VALUE(BT2267),VALUE(BU2267),VALUE(BV2267),VALUE(BW2267))</f>
        <v/>
      </c>
      <c r="BZ2267" s="307" t="n"/>
      <c r="CA2267" s="307" t="n"/>
      <c r="CB2267" s="307" t="n"/>
      <c r="CC2267" s="307" t="n"/>
      <c r="CD2267" s="307" t="n"/>
      <c r="CE2267" s="307" t="n"/>
      <c r="CF2267" s="307" t="n"/>
      <c r="CG2267" s="307" t="n"/>
      <c r="CH2267" s="307" t="n"/>
      <c r="CI2267" s="307" t="n"/>
      <c r="CJ2267" s="307" t="n"/>
      <c r="CK2267" s="307" t="n"/>
      <c r="CL2267" s="307" t="n"/>
      <c r="CM2267" s="307" t="n"/>
      <c r="CN2267" s="307" t="n"/>
      <c r="CO2267" s="307" t="n"/>
      <c r="CP2267" s="307" t="n"/>
      <c r="CQ2267" s="307" t="n"/>
      <c r="CR2267" s="279" t="n"/>
      <c r="CS2267" s="280" t="n"/>
      <c r="CT2267" s="421">
        <f>(IF(OR(MediaScorecard!BG2754="x", MediaScorecard!BH2754="x",MediaScorecard!BI2754="x",MediaScorecard!BJ2754="x",MediaScorecard!BK2754="x"),1, 2))</f>
        <v/>
      </c>
      <c r="CU2267" s="308" t="n"/>
      <c r="CV2267" s="308" t="n"/>
      <c r="CW2267" s="308" t="n"/>
      <c r="CX2267" s="309" t="n"/>
      <c r="CY2267" s="308" t="n"/>
      <c r="CZ2267" s="308" t="n"/>
      <c r="DA2267" s="308" t="n"/>
    </row>
    <row r="2268" ht="21" customHeight="1" s="590">
      <c r="A2268" s="421" t="n"/>
      <c r="B2268" s="270" t="n"/>
      <c r="C2268" s="269" t="n"/>
      <c r="D2268" s="267" t="n"/>
      <c r="E2268" s="267" t="n"/>
      <c r="F2268" s="268" t="n"/>
      <c r="G2268" s="421" t="n"/>
      <c r="H2268" s="269" t="n"/>
      <c r="I2268" s="421" t="n"/>
      <c r="J2268" s="421" t="n"/>
      <c r="K2268" s="421" t="n"/>
      <c r="L2268" s="421" t="n"/>
      <c r="M2268" s="421" t="n"/>
      <c r="N2268" s="421" t="n"/>
      <c r="O2268" s="421" t="n"/>
      <c r="P2268" s="421" t="n"/>
      <c r="Q2268" s="421" t="n"/>
      <c r="R2268" s="270" t="n"/>
      <c r="S2268" s="421" t="n"/>
      <c r="T2268" s="421" t="n"/>
      <c r="U2268" s="421" t="n"/>
      <c r="V2268" s="421" t="n"/>
      <c r="W2268" s="421" t="n"/>
      <c r="X2268" s="421" t="n"/>
      <c r="Y2268" s="421" t="n"/>
      <c r="Z2268" s="421" t="n"/>
      <c r="AA2268" s="421" t="n"/>
      <c r="AB2268" s="421" t="n"/>
      <c r="AC2268" s="421" t="n"/>
      <c r="AD2268" s="421" t="n"/>
      <c r="AE2268" s="421" t="n"/>
      <c r="AF2268" s="421" t="n"/>
      <c r="AG2268" s="421" t="n"/>
      <c r="AH2268" s="421" t="n"/>
      <c r="AI2268" s="421" t="n"/>
      <c r="AJ2268" s="297" t="n"/>
      <c r="AK2268" s="297" t="n"/>
      <c r="AL2268" s="284" t="n"/>
      <c r="AM2268" s="297" t="n"/>
      <c r="AN2268" s="285" t="n"/>
      <c r="AO2268" s="297" t="n"/>
      <c r="AP2268" s="297" t="n"/>
      <c r="AQ2268" s="297" t="n"/>
      <c r="AR2268" s="297" t="n"/>
      <c r="AS2268" s="297" t="n"/>
      <c r="AT2268" s="285" t="n"/>
      <c r="AU2268" s="297" t="n"/>
      <c r="AV2268" s="297" t="n"/>
      <c r="AW2268" s="297" t="n"/>
      <c r="AX2268" s="297" t="n"/>
      <c r="AY2268" s="286" t="n"/>
      <c r="AZ2268" s="286" t="n"/>
      <c r="BA2268" s="287" t="n"/>
      <c r="BB2268" s="286" t="n"/>
      <c r="BC2268" s="286" t="n"/>
      <c r="BD2268" s="286" t="n"/>
      <c r="BE2268" s="286" t="n"/>
      <c r="BF2268" s="286" t="n"/>
      <c r="BG2268" s="286" t="n"/>
      <c r="BH2268" s="297" t="n"/>
      <c r="BI2268" s="297" t="n"/>
      <c r="BJ2268" s="297" t="n"/>
      <c r="BK2268" s="297" t="n"/>
      <c r="BL2268" s="297" t="n"/>
      <c r="BM2268" s="297" t="n"/>
      <c r="BN2268" s="297" t="n"/>
      <c r="BO2268" s="285" t="n"/>
      <c r="BP2268" s="297" t="n"/>
      <c r="BQ2268" s="297" t="n"/>
      <c r="BR2268" s="297" t="n"/>
      <c r="BS2268" s="297" t="n"/>
      <c r="BT2268" s="297" t="n"/>
      <c r="BU2268" s="297" t="n"/>
      <c r="BV2268" s="297" t="n"/>
      <c r="BW2268" s="288" t="n"/>
      <c r="BX2268" s="276">
        <f>SUM(IF(COUNTIF(MediaScorecard!CC2755, "*1.*"), 2, 0), IF(COUNTIF(MediaScorecard!CC2755, "*2.*"), 2, 0), IF(COUNTIF(MediaScorecard!CC2755, "*3.*"), 2, 0), IF(COUNTIF(MediaScorecard!CC2755, "*4.*"), 2, 0), IF(COUNTIF(MediaScorecard!CC2755, "*5.*"), 2, 0), IF(COUNTIF(MediaScorecard!CC2755, "*6.*"), 2, 0))</f>
        <v/>
      </c>
      <c r="BY2268" s="277">
        <f t="array" ref="BY2268">SUM(VALUE(AT2268),VALUE(AU2268),VALUE(AV2268),VALUE(AW2268),VALUE(AX2268),VALUE(AY2268),VALUE(AZ2268),VALUE(BB2268),VALUE(BC2268),VALUE(BD2268),VALUE(BE2268),VALUE(BF2268),VALUE(BG2268),VALUE(BH2268),VALUE(BI2268),VALUE(BJ2268),VALUE(BK2268),VALUE(BL2268),VALUE(BM2268),VALUE(BN2268),VALUE(BO2268),VALUE(BP2268),VALUE(BQ2268),VALUE(BR2268),VALUE(BS2268),VALUE(BT2268),VALUE(BU2268),VALUE(BV2268),VALUE(BW2268))</f>
        <v/>
      </c>
      <c r="BZ2268" s="307" t="n"/>
      <c r="CA2268" s="307" t="n"/>
      <c r="CB2268" s="307" t="n"/>
      <c r="CC2268" s="307" t="n"/>
      <c r="CD2268" s="307" t="n"/>
      <c r="CE2268" s="307" t="n"/>
      <c r="CF2268" s="307" t="n"/>
      <c r="CG2268" s="307" t="n"/>
      <c r="CH2268" s="307" t="n"/>
      <c r="CI2268" s="307" t="n"/>
      <c r="CJ2268" s="307" t="n"/>
      <c r="CK2268" s="307" t="n"/>
      <c r="CL2268" s="307" t="n"/>
      <c r="CM2268" s="307" t="n"/>
      <c r="CN2268" s="307" t="n"/>
      <c r="CO2268" s="307" t="n"/>
      <c r="CP2268" s="307" t="n"/>
      <c r="CQ2268" s="307" t="n"/>
      <c r="CR2268" s="279" t="n"/>
      <c r="CS2268" s="280" t="n"/>
      <c r="CT2268" s="421">
        <f>(IF(OR(MediaScorecard!BG2755="x", MediaScorecard!BH2755="x",MediaScorecard!BI2755="x",MediaScorecard!BJ2755="x",MediaScorecard!BK2755="x"),1, 2))</f>
        <v/>
      </c>
      <c r="CU2268" s="308" t="n"/>
      <c r="CV2268" s="308" t="n"/>
      <c r="CW2268" s="308" t="n"/>
      <c r="CX2268" s="309" t="n"/>
      <c r="CY2268" s="308" t="n"/>
      <c r="CZ2268" s="308" t="n"/>
      <c r="DA2268" s="308" t="n"/>
    </row>
    <row r="2269" ht="21" customHeight="1" s="590">
      <c r="A2269" s="421" t="n"/>
      <c r="B2269" s="270" t="n"/>
      <c r="C2269" s="269" t="n"/>
      <c r="D2269" s="267" t="n"/>
      <c r="E2269" s="267" t="n"/>
      <c r="F2269" s="268" t="n"/>
      <c r="G2269" s="421" t="n"/>
      <c r="H2269" s="269" t="n"/>
      <c r="I2269" s="421" t="n"/>
      <c r="J2269" s="421" t="n"/>
      <c r="K2269" s="421" t="n"/>
      <c r="L2269" s="421" t="n"/>
      <c r="M2269" s="421" t="n"/>
      <c r="N2269" s="421" t="n"/>
      <c r="O2269" s="421" t="n"/>
      <c r="P2269" s="421" t="n"/>
      <c r="Q2269" s="421" t="n"/>
      <c r="R2269" s="270" t="n"/>
      <c r="S2269" s="421" t="n"/>
      <c r="T2269" s="421" t="n"/>
      <c r="U2269" s="421" t="n"/>
      <c r="V2269" s="421" t="n"/>
      <c r="W2269" s="421" t="n"/>
      <c r="X2269" s="421" t="n"/>
      <c r="Y2269" s="421" t="n"/>
      <c r="Z2269" s="421" t="n"/>
      <c r="AA2269" s="421" t="n"/>
      <c r="AB2269" s="421" t="n"/>
      <c r="AC2269" s="421" t="n"/>
      <c r="AD2269" s="421" t="n"/>
      <c r="AE2269" s="421" t="n"/>
      <c r="AF2269" s="421" t="n"/>
      <c r="AG2269" s="421" t="n"/>
      <c r="AH2269" s="421" t="n"/>
      <c r="AI2269" s="421" t="n"/>
      <c r="AJ2269" s="297" t="n"/>
      <c r="AK2269" s="297" t="n"/>
      <c r="AL2269" s="284" t="n"/>
      <c r="AM2269" s="297" t="n"/>
      <c r="AN2269" s="285" t="n"/>
      <c r="AO2269" s="297" t="n"/>
      <c r="AP2269" s="297" t="n"/>
      <c r="AQ2269" s="297" t="n"/>
      <c r="AR2269" s="297" t="n"/>
      <c r="AS2269" s="297" t="n"/>
      <c r="AT2269" s="285" t="n"/>
      <c r="AU2269" s="297" t="n"/>
      <c r="AV2269" s="297" t="n"/>
      <c r="AW2269" s="297" t="n"/>
      <c r="AX2269" s="297" t="n"/>
      <c r="AY2269" s="286" t="n"/>
      <c r="AZ2269" s="286" t="n"/>
      <c r="BA2269" s="287" t="n"/>
      <c r="BB2269" s="286" t="n"/>
      <c r="BC2269" s="286" t="n"/>
      <c r="BD2269" s="286" t="n"/>
      <c r="BE2269" s="286" t="n"/>
      <c r="BF2269" s="286" t="n"/>
      <c r="BG2269" s="286" t="n"/>
      <c r="BH2269" s="297" t="n"/>
      <c r="BI2269" s="297" t="n"/>
      <c r="BJ2269" s="297" t="n"/>
      <c r="BK2269" s="297" t="n"/>
      <c r="BL2269" s="297" t="n"/>
      <c r="BM2269" s="297" t="n"/>
      <c r="BN2269" s="297" t="n"/>
      <c r="BO2269" s="285" t="n"/>
      <c r="BP2269" s="297" t="n"/>
      <c r="BQ2269" s="297" t="n"/>
      <c r="BR2269" s="297" t="n"/>
      <c r="BS2269" s="297" t="n"/>
      <c r="BT2269" s="297" t="n"/>
      <c r="BU2269" s="297" t="n"/>
      <c r="BV2269" s="297" t="n"/>
      <c r="BW2269" s="288" t="n"/>
      <c r="BX2269" s="276">
        <f>SUM(IF(COUNTIF(MediaScorecard!CC2756, "*1.*"), 2, 0), IF(COUNTIF(MediaScorecard!CC2756, "*2.*"), 2, 0), IF(COUNTIF(MediaScorecard!CC2756, "*3.*"), 2, 0), IF(COUNTIF(MediaScorecard!CC2756, "*4.*"), 2, 0), IF(COUNTIF(MediaScorecard!CC2756, "*5.*"), 2, 0), IF(COUNTIF(MediaScorecard!CC2756, "*6.*"), 2, 0))</f>
        <v/>
      </c>
      <c r="BY2269" s="277">
        <f t="array" ref="BY2269">SUM(VALUE(AT2269),VALUE(AU2269),VALUE(AV2269),VALUE(AW2269),VALUE(AX2269),VALUE(AY2269),VALUE(AZ2269),VALUE(BB2269),VALUE(BC2269),VALUE(BD2269),VALUE(BE2269),VALUE(BF2269),VALUE(BG2269),VALUE(BH2269),VALUE(BI2269),VALUE(BJ2269),VALUE(BK2269),VALUE(BL2269),VALUE(BM2269),VALUE(BN2269),VALUE(BO2269),VALUE(BP2269),VALUE(BQ2269),VALUE(BR2269),VALUE(BS2269),VALUE(BT2269),VALUE(BU2269),VALUE(BV2269),VALUE(BW2269))</f>
        <v/>
      </c>
      <c r="BZ2269" s="307" t="n"/>
      <c r="CA2269" s="307" t="n"/>
      <c r="CB2269" s="307" t="n"/>
      <c r="CC2269" s="307" t="n"/>
      <c r="CD2269" s="307" t="n"/>
      <c r="CE2269" s="307" t="n"/>
      <c r="CF2269" s="307" t="n"/>
      <c r="CG2269" s="307" t="n"/>
      <c r="CH2269" s="307" t="n"/>
      <c r="CI2269" s="307" t="n"/>
      <c r="CJ2269" s="307" t="n"/>
      <c r="CK2269" s="307" t="n"/>
      <c r="CL2269" s="307" t="n"/>
      <c r="CM2269" s="307" t="n"/>
      <c r="CN2269" s="307" t="n"/>
      <c r="CO2269" s="307" t="n"/>
      <c r="CP2269" s="307" t="n"/>
      <c r="CQ2269" s="307" t="n"/>
      <c r="CR2269" s="279" t="n"/>
      <c r="CS2269" s="280" t="n"/>
      <c r="CT2269" s="421">
        <f>(IF(OR(MediaScorecard!BG2756="x", MediaScorecard!BH2756="x",MediaScorecard!BI2756="x",MediaScorecard!BJ2756="x",MediaScorecard!BK2756="x"),1, 2))</f>
        <v/>
      </c>
      <c r="CU2269" s="308" t="n"/>
      <c r="CV2269" s="308" t="n"/>
      <c r="CW2269" s="308" t="n"/>
      <c r="CX2269" s="309" t="n"/>
      <c r="CY2269" s="308" t="n"/>
      <c r="CZ2269" s="308" t="n"/>
      <c r="DA2269" s="308" t="n"/>
    </row>
    <row r="2270" ht="21" customHeight="1" s="590">
      <c r="A2270" s="421" t="n"/>
      <c r="B2270" s="270" t="n"/>
      <c r="C2270" s="269" t="n"/>
      <c r="D2270" s="267" t="n"/>
      <c r="E2270" s="267" t="n"/>
      <c r="F2270" s="268" t="n"/>
      <c r="G2270" s="421" t="n"/>
      <c r="H2270" s="269" t="n"/>
      <c r="I2270" s="421" t="n"/>
      <c r="J2270" s="421" t="n"/>
      <c r="K2270" s="421" t="n"/>
      <c r="L2270" s="421" t="n"/>
      <c r="M2270" s="421" t="n"/>
      <c r="N2270" s="421" t="n"/>
      <c r="O2270" s="421" t="n"/>
      <c r="P2270" s="421" t="n"/>
      <c r="Q2270" s="421" t="n"/>
      <c r="R2270" s="270" t="n"/>
      <c r="S2270" s="421" t="n"/>
      <c r="T2270" s="421" t="n"/>
      <c r="U2270" s="421" t="n"/>
      <c r="V2270" s="421" t="n"/>
      <c r="W2270" s="421" t="n"/>
      <c r="X2270" s="421" t="n"/>
      <c r="Y2270" s="421" t="n"/>
      <c r="Z2270" s="421" t="n"/>
      <c r="AA2270" s="421" t="n"/>
      <c r="AB2270" s="421" t="n"/>
      <c r="AC2270" s="421" t="n"/>
      <c r="AD2270" s="421" t="n"/>
      <c r="AE2270" s="421" t="n"/>
      <c r="AF2270" s="421" t="n"/>
      <c r="AG2270" s="421" t="n"/>
      <c r="AH2270" s="421" t="n"/>
      <c r="AI2270" s="421" t="n"/>
      <c r="AJ2270" s="297" t="n"/>
      <c r="AK2270" s="297" t="n"/>
      <c r="AL2270" s="284" t="n"/>
      <c r="AM2270" s="297" t="n"/>
      <c r="AN2270" s="285" t="n"/>
      <c r="AO2270" s="297" t="n"/>
      <c r="AP2270" s="297" t="n"/>
      <c r="AQ2270" s="297" t="n"/>
      <c r="AR2270" s="297" t="n"/>
      <c r="AS2270" s="297" t="n"/>
      <c r="AT2270" s="285" t="n"/>
      <c r="AU2270" s="297" t="n"/>
      <c r="AV2270" s="297" t="n"/>
      <c r="AW2270" s="297" t="n"/>
      <c r="AX2270" s="297" t="n"/>
      <c r="AY2270" s="286" t="n"/>
      <c r="AZ2270" s="286" t="n"/>
      <c r="BA2270" s="287" t="n"/>
      <c r="BB2270" s="286" t="n"/>
      <c r="BC2270" s="286" t="n"/>
      <c r="BD2270" s="286" t="n"/>
      <c r="BE2270" s="286" t="n"/>
      <c r="BF2270" s="286" t="n"/>
      <c r="BG2270" s="286" t="n"/>
      <c r="BH2270" s="297" t="n"/>
      <c r="BI2270" s="297" t="n"/>
      <c r="BJ2270" s="297" t="n"/>
      <c r="BK2270" s="297" t="n"/>
      <c r="BL2270" s="297" t="n"/>
      <c r="BM2270" s="297" t="n"/>
      <c r="BN2270" s="297" t="n"/>
      <c r="BO2270" s="285" t="n"/>
      <c r="BP2270" s="297" t="n"/>
      <c r="BQ2270" s="297" t="n"/>
      <c r="BR2270" s="297" t="n"/>
      <c r="BS2270" s="297" t="n"/>
      <c r="BT2270" s="297" t="n"/>
      <c r="BU2270" s="297" t="n"/>
      <c r="BV2270" s="297" t="n"/>
      <c r="BW2270" s="288" t="n"/>
      <c r="BX2270" s="276">
        <f>SUM(IF(COUNTIF(MediaScorecard!CC2757, "*1.*"), 2, 0), IF(COUNTIF(MediaScorecard!CC2757, "*2.*"), 2, 0), IF(COUNTIF(MediaScorecard!CC2757, "*3.*"), 2, 0), IF(COUNTIF(MediaScorecard!CC2757, "*4.*"), 2, 0), IF(COUNTIF(MediaScorecard!CC2757, "*5.*"), 2, 0), IF(COUNTIF(MediaScorecard!CC2757, "*6.*"), 2, 0))</f>
        <v/>
      </c>
      <c r="BY2270" s="277">
        <f t="array" ref="BY2270">SUM(VALUE(AT2270),VALUE(AU2270),VALUE(AV2270),VALUE(AW2270),VALUE(AX2270),VALUE(AY2270),VALUE(AZ2270),VALUE(BB2270),VALUE(BC2270),VALUE(BD2270),VALUE(BE2270),VALUE(BF2270),VALUE(BG2270),VALUE(BH2270),VALUE(BI2270),VALUE(BJ2270),VALUE(BK2270),VALUE(BL2270),VALUE(BM2270),VALUE(BN2270),VALUE(BO2270),VALUE(BP2270),VALUE(BQ2270),VALUE(BR2270),VALUE(BS2270),VALUE(BT2270),VALUE(BU2270),VALUE(BV2270),VALUE(BW2270))</f>
        <v/>
      </c>
      <c r="BZ2270" s="307" t="n"/>
      <c r="CA2270" s="307" t="n"/>
      <c r="CB2270" s="307" t="n"/>
      <c r="CC2270" s="307" t="n"/>
      <c r="CD2270" s="307" t="n"/>
      <c r="CE2270" s="307" t="n"/>
      <c r="CF2270" s="307" t="n"/>
      <c r="CG2270" s="307" t="n"/>
      <c r="CH2270" s="307" t="n"/>
      <c r="CI2270" s="307" t="n"/>
      <c r="CJ2270" s="307" t="n"/>
      <c r="CK2270" s="307" t="n"/>
      <c r="CL2270" s="307" t="n"/>
      <c r="CM2270" s="307" t="n"/>
      <c r="CN2270" s="307" t="n"/>
      <c r="CO2270" s="307" t="n"/>
      <c r="CP2270" s="307" t="n"/>
      <c r="CQ2270" s="307" t="n"/>
      <c r="CR2270" s="279" t="n"/>
      <c r="CS2270" s="280" t="n"/>
      <c r="CT2270" s="421">
        <f>(IF(OR(MediaScorecard!BG2757="x", MediaScorecard!BH2757="x",MediaScorecard!BI2757="x",MediaScorecard!BJ2757="x",MediaScorecard!BK2757="x"),1, 2))</f>
        <v/>
      </c>
      <c r="CU2270" s="308" t="n"/>
      <c r="CV2270" s="308" t="n"/>
      <c r="CW2270" s="308" t="n"/>
      <c r="CX2270" s="309" t="n"/>
      <c r="CY2270" s="308" t="n"/>
      <c r="CZ2270" s="308" t="n"/>
      <c r="DA2270" s="308" t="n"/>
    </row>
    <row r="2271" ht="21" customHeight="1" s="590">
      <c r="A2271" s="421" t="n"/>
      <c r="B2271" s="270" t="n"/>
      <c r="C2271" s="269" t="n"/>
      <c r="D2271" s="267" t="n"/>
      <c r="E2271" s="267" t="n"/>
      <c r="F2271" s="268" t="n"/>
      <c r="G2271" s="421" t="n"/>
      <c r="H2271" s="269" t="n"/>
      <c r="I2271" s="421" t="n"/>
      <c r="J2271" s="421" t="n"/>
      <c r="K2271" s="421" t="n"/>
      <c r="L2271" s="421" t="n"/>
      <c r="M2271" s="421" t="n"/>
      <c r="N2271" s="421" t="n"/>
      <c r="O2271" s="421" t="n"/>
      <c r="P2271" s="421" t="n"/>
      <c r="Q2271" s="421" t="n"/>
      <c r="R2271" s="270" t="n"/>
      <c r="S2271" s="421" t="n"/>
      <c r="T2271" s="421" t="n"/>
      <c r="U2271" s="421" t="n"/>
      <c r="V2271" s="421" t="n"/>
      <c r="W2271" s="421" t="n"/>
      <c r="X2271" s="421" t="n"/>
      <c r="Y2271" s="421" t="n"/>
      <c r="Z2271" s="421" t="n"/>
      <c r="AA2271" s="421" t="n"/>
      <c r="AB2271" s="421" t="n"/>
      <c r="AC2271" s="421" t="n"/>
      <c r="AD2271" s="421" t="n"/>
      <c r="AE2271" s="421" t="n"/>
      <c r="AF2271" s="421" t="n"/>
      <c r="AG2271" s="421" t="n"/>
      <c r="AH2271" s="421" t="n"/>
      <c r="AI2271" s="421" t="n"/>
      <c r="AJ2271" s="297" t="n"/>
      <c r="AK2271" s="297" t="n"/>
      <c r="AL2271" s="284" t="n"/>
      <c r="AM2271" s="297" t="n"/>
      <c r="AN2271" s="285" t="n"/>
      <c r="AO2271" s="297" t="n"/>
      <c r="AP2271" s="297" t="n"/>
      <c r="AQ2271" s="297" t="n"/>
      <c r="AR2271" s="297" t="n"/>
      <c r="AS2271" s="297" t="n"/>
      <c r="AT2271" s="285" t="n"/>
      <c r="AU2271" s="297" t="n"/>
      <c r="AV2271" s="297" t="n"/>
      <c r="AW2271" s="297" t="n"/>
      <c r="AX2271" s="297" t="n"/>
      <c r="AY2271" s="286" t="n"/>
      <c r="AZ2271" s="286" t="n"/>
      <c r="BA2271" s="287" t="n"/>
      <c r="BB2271" s="286" t="n"/>
      <c r="BC2271" s="286" t="n"/>
      <c r="BD2271" s="286" t="n"/>
      <c r="BE2271" s="286" t="n"/>
      <c r="BF2271" s="286" t="n"/>
      <c r="BG2271" s="286" t="n"/>
      <c r="BH2271" s="297" t="n"/>
      <c r="BI2271" s="297" t="n"/>
      <c r="BJ2271" s="297" t="n"/>
      <c r="BK2271" s="297" t="n"/>
      <c r="BL2271" s="297" t="n"/>
      <c r="BM2271" s="297" t="n"/>
      <c r="BN2271" s="297" t="n"/>
      <c r="BO2271" s="285" t="n"/>
      <c r="BP2271" s="297" t="n"/>
      <c r="BQ2271" s="297" t="n"/>
      <c r="BR2271" s="297" t="n"/>
      <c r="BS2271" s="297" t="n"/>
      <c r="BT2271" s="297" t="n"/>
      <c r="BU2271" s="297" t="n"/>
      <c r="BV2271" s="297" t="n"/>
      <c r="BW2271" s="288" t="n"/>
      <c r="BX2271" s="276">
        <f>SUM(IF(COUNTIF(MediaScorecard!CC2758, "*1.*"), 2, 0), IF(COUNTIF(MediaScorecard!CC2758, "*2.*"), 2, 0), IF(COUNTIF(MediaScorecard!CC2758, "*3.*"), 2, 0), IF(COUNTIF(MediaScorecard!CC2758, "*4.*"), 2, 0), IF(COUNTIF(MediaScorecard!CC2758, "*5.*"), 2, 0), IF(COUNTIF(MediaScorecard!CC2758, "*6.*"), 2, 0))</f>
        <v/>
      </c>
      <c r="BY2271" s="277">
        <f t="array" ref="BY2271">SUM(VALUE(AT2271),VALUE(AU2271),VALUE(AV2271),VALUE(AW2271),VALUE(AX2271),VALUE(AY2271),VALUE(AZ2271),VALUE(BB2271),VALUE(BC2271),VALUE(BD2271),VALUE(BE2271),VALUE(BF2271),VALUE(BG2271),VALUE(BH2271),VALUE(BI2271),VALUE(BJ2271),VALUE(BK2271),VALUE(BL2271),VALUE(BM2271),VALUE(BN2271),VALUE(BO2271),VALUE(BP2271),VALUE(BQ2271),VALUE(BR2271),VALUE(BS2271),VALUE(BT2271),VALUE(BU2271),VALUE(BV2271),VALUE(BW2271))</f>
        <v/>
      </c>
      <c r="BZ2271" s="307" t="n"/>
      <c r="CA2271" s="307" t="n"/>
      <c r="CB2271" s="307" t="n"/>
      <c r="CC2271" s="307" t="n"/>
      <c r="CD2271" s="307" t="n"/>
      <c r="CE2271" s="307" t="n"/>
      <c r="CF2271" s="307" t="n"/>
      <c r="CG2271" s="307" t="n"/>
      <c r="CH2271" s="307" t="n"/>
      <c r="CI2271" s="307" t="n"/>
      <c r="CJ2271" s="307" t="n"/>
      <c r="CK2271" s="307" t="n"/>
      <c r="CL2271" s="307" t="n"/>
      <c r="CM2271" s="307" t="n"/>
      <c r="CN2271" s="307" t="n"/>
      <c r="CO2271" s="307" t="n"/>
      <c r="CP2271" s="307" t="n"/>
      <c r="CQ2271" s="307" t="n"/>
      <c r="CR2271" s="279" t="n"/>
      <c r="CS2271" s="280" t="n"/>
      <c r="CT2271" s="421">
        <f>(IF(OR(MediaScorecard!BG2758="x", MediaScorecard!BH2758="x",MediaScorecard!BI2758="x",MediaScorecard!BJ2758="x",MediaScorecard!BK2758="x"),1, 2))</f>
        <v/>
      </c>
      <c r="CU2271" s="308" t="n"/>
      <c r="CV2271" s="308" t="n"/>
      <c r="CW2271" s="308" t="n"/>
      <c r="CX2271" s="309" t="n"/>
      <c r="CY2271" s="308" t="n"/>
      <c r="CZ2271" s="308" t="n"/>
      <c r="DA2271" s="308" t="n"/>
    </row>
    <row r="2272" ht="21" customHeight="1" s="590">
      <c r="A2272" s="421" t="n"/>
      <c r="B2272" s="270" t="n"/>
      <c r="C2272" s="269" t="n"/>
      <c r="D2272" s="267" t="n"/>
      <c r="E2272" s="267" t="n"/>
      <c r="F2272" s="268" t="n"/>
      <c r="G2272" s="421" t="n"/>
      <c r="H2272" s="269" t="n"/>
      <c r="I2272" s="421" t="n"/>
      <c r="J2272" s="421" t="n"/>
      <c r="K2272" s="421" t="n"/>
      <c r="L2272" s="421" t="n"/>
      <c r="M2272" s="421" t="n"/>
      <c r="N2272" s="421" t="n"/>
      <c r="O2272" s="421" t="n"/>
      <c r="P2272" s="421" t="n"/>
      <c r="Q2272" s="421" t="n"/>
      <c r="R2272" s="270" t="n"/>
      <c r="S2272" s="421" t="n"/>
      <c r="T2272" s="421" t="n"/>
      <c r="U2272" s="421" t="n"/>
      <c r="V2272" s="421" t="n"/>
      <c r="W2272" s="421" t="n"/>
      <c r="X2272" s="421" t="n"/>
      <c r="Y2272" s="421" t="n"/>
      <c r="Z2272" s="421" t="n"/>
      <c r="AA2272" s="421" t="n"/>
      <c r="AB2272" s="421" t="n"/>
      <c r="AC2272" s="421" t="n"/>
      <c r="AD2272" s="421" t="n"/>
      <c r="AE2272" s="421" t="n"/>
      <c r="AF2272" s="421" t="n"/>
      <c r="AG2272" s="421" t="n"/>
      <c r="AH2272" s="421" t="n"/>
      <c r="AI2272" s="421" t="n"/>
      <c r="AJ2272" s="297" t="n"/>
      <c r="AK2272" s="297" t="n"/>
      <c r="AL2272" s="284" t="n"/>
      <c r="AM2272" s="297" t="n"/>
      <c r="AN2272" s="285" t="n"/>
      <c r="AO2272" s="297" t="n"/>
      <c r="AP2272" s="297" t="n"/>
      <c r="AQ2272" s="297" t="n"/>
      <c r="AR2272" s="297" t="n"/>
      <c r="AS2272" s="297" t="n"/>
      <c r="AT2272" s="285" t="n"/>
      <c r="AU2272" s="297" t="n"/>
      <c r="AV2272" s="297" t="n"/>
      <c r="AW2272" s="297" t="n"/>
      <c r="AX2272" s="297" t="n"/>
      <c r="AY2272" s="286" t="n"/>
      <c r="AZ2272" s="286" t="n"/>
      <c r="BA2272" s="287" t="n"/>
      <c r="BB2272" s="286" t="n"/>
      <c r="BC2272" s="286" t="n"/>
      <c r="BD2272" s="286" t="n"/>
      <c r="BE2272" s="286" t="n"/>
      <c r="BF2272" s="286" t="n"/>
      <c r="BG2272" s="286" t="n"/>
      <c r="BH2272" s="297" t="n"/>
      <c r="BI2272" s="297" t="n"/>
      <c r="BJ2272" s="297" t="n"/>
      <c r="BK2272" s="297" t="n"/>
      <c r="BL2272" s="297" t="n"/>
      <c r="BM2272" s="297" t="n"/>
      <c r="BN2272" s="297" t="n"/>
      <c r="BO2272" s="285" t="n"/>
      <c r="BP2272" s="297" t="n"/>
      <c r="BQ2272" s="297" t="n"/>
      <c r="BR2272" s="297" t="n"/>
      <c r="BS2272" s="297" t="n"/>
      <c r="BT2272" s="297" t="n"/>
      <c r="BU2272" s="297" t="n"/>
      <c r="BV2272" s="297" t="n"/>
      <c r="BW2272" s="288" t="n"/>
      <c r="BX2272" s="276">
        <f>SUM(IF(COUNTIF(MediaScorecard!CC2759, "*1.*"), 2, 0), IF(COUNTIF(MediaScorecard!CC2759, "*2.*"), 2, 0), IF(COUNTIF(MediaScorecard!CC2759, "*3.*"), 2, 0), IF(COUNTIF(MediaScorecard!CC2759, "*4.*"), 2, 0), IF(COUNTIF(MediaScorecard!CC2759, "*5.*"), 2, 0), IF(COUNTIF(MediaScorecard!CC2759, "*6.*"), 2, 0))</f>
        <v/>
      </c>
      <c r="BY2272" s="277">
        <f t="array" ref="BY2272">SUM(VALUE(AT2272),VALUE(AU2272),VALUE(AV2272),VALUE(AW2272),VALUE(AX2272),VALUE(AY2272),VALUE(AZ2272),VALUE(BB2272),VALUE(BC2272),VALUE(BD2272),VALUE(BE2272),VALUE(BF2272),VALUE(BG2272),VALUE(BH2272),VALUE(BI2272),VALUE(BJ2272),VALUE(BK2272),VALUE(BL2272),VALUE(BM2272),VALUE(BN2272),VALUE(BO2272),VALUE(BP2272),VALUE(BQ2272),VALUE(BR2272),VALUE(BS2272),VALUE(BT2272),VALUE(BU2272),VALUE(BV2272),VALUE(BW2272))</f>
        <v/>
      </c>
      <c r="BZ2272" s="307" t="n"/>
      <c r="CA2272" s="307" t="n"/>
      <c r="CB2272" s="307" t="n"/>
      <c r="CC2272" s="307" t="n"/>
      <c r="CD2272" s="307" t="n"/>
      <c r="CE2272" s="307" t="n"/>
      <c r="CF2272" s="307" t="n"/>
      <c r="CG2272" s="307" t="n"/>
      <c r="CH2272" s="307" t="n"/>
      <c r="CI2272" s="307" t="n"/>
      <c r="CJ2272" s="307" t="n"/>
      <c r="CK2272" s="307" t="n"/>
      <c r="CL2272" s="307" t="n"/>
      <c r="CM2272" s="307" t="n"/>
      <c r="CN2272" s="307" t="n"/>
      <c r="CO2272" s="307" t="n"/>
      <c r="CP2272" s="307" t="n"/>
      <c r="CQ2272" s="307" t="n"/>
      <c r="CR2272" s="279" t="n"/>
      <c r="CS2272" s="280" t="n"/>
      <c r="CT2272" s="421">
        <f>(IF(OR(MediaScorecard!BG2759="x", MediaScorecard!BH2759="x",MediaScorecard!BI2759="x",MediaScorecard!BJ2759="x",MediaScorecard!BK2759="x"),1, 2))</f>
        <v/>
      </c>
      <c r="CU2272" s="308" t="n"/>
      <c r="CV2272" s="308" t="n"/>
      <c r="CW2272" s="308" t="n"/>
      <c r="CX2272" s="309" t="n"/>
      <c r="CY2272" s="308" t="n"/>
      <c r="CZ2272" s="308" t="n"/>
      <c r="DA2272" s="308" t="n"/>
    </row>
    <row r="2273" ht="21" customHeight="1" s="590">
      <c r="A2273" s="421" t="n"/>
      <c r="B2273" s="270" t="n"/>
      <c r="C2273" s="269" t="n"/>
      <c r="D2273" s="267" t="n"/>
      <c r="E2273" s="267" t="n"/>
      <c r="F2273" s="268" t="n"/>
      <c r="G2273" s="421" t="n"/>
      <c r="H2273" s="269" t="n"/>
      <c r="I2273" s="421" t="n"/>
      <c r="J2273" s="421" t="n"/>
      <c r="K2273" s="421" t="n"/>
      <c r="L2273" s="421" t="n"/>
      <c r="M2273" s="421" t="n"/>
      <c r="N2273" s="421" t="n"/>
      <c r="O2273" s="421" t="n"/>
      <c r="P2273" s="421" t="n"/>
      <c r="Q2273" s="421" t="n"/>
      <c r="R2273" s="270" t="n"/>
      <c r="S2273" s="421" t="n"/>
      <c r="T2273" s="421" t="n"/>
      <c r="U2273" s="421" t="n"/>
      <c r="V2273" s="421" t="n"/>
      <c r="W2273" s="421" t="n"/>
      <c r="X2273" s="421" t="n"/>
      <c r="Y2273" s="421" t="n"/>
      <c r="Z2273" s="421" t="n"/>
      <c r="AA2273" s="421" t="n"/>
      <c r="AB2273" s="421" t="n"/>
      <c r="AC2273" s="421" t="n"/>
      <c r="AD2273" s="421" t="n"/>
      <c r="AE2273" s="421" t="n"/>
      <c r="AF2273" s="421" t="n"/>
      <c r="AG2273" s="421" t="n"/>
      <c r="AH2273" s="421" t="n"/>
      <c r="AI2273" s="421" t="n"/>
      <c r="AJ2273" s="297" t="n"/>
      <c r="AK2273" s="297" t="n"/>
      <c r="AL2273" s="284" t="n"/>
      <c r="AM2273" s="297" t="n"/>
      <c r="AN2273" s="285" t="n"/>
      <c r="AO2273" s="297" t="n"/>
      <c r="AP2273" s="297" t="n"/>
      <c r="AQ2273" s="297" t="n"/>
      <c r="AR2273" s="297" t="n"/>
      <c r="AS2273" s="297" t="n"/>
      <c r="AT2273" s="285" t="n"/>
      <c r="AU2273" s="297" t="n"/>
      <c r="AV2273" s="297" t="n"/>
      <c r="AW2273" s="297" t="n"/>
      <c r="AX2273" s="297" t="n"/>
      <c r="AY2273" s="286" t="n"/>
      <c r="AZ2273" s="286" t="n"/>
      <c r="BA2273" s="287" t="n"/>
      <c r="BB2273" s="286" t="n"/>
      <c r="BC2273" s="286" t="n"/>
      <c r="BD2273" s="286" t="n"/>
      <c r="BE2273" s="286" t="n"/>
      <c r="BF2273" s="286" t="n"/>
      <c r="BG2273" s="286" t="n"/>
      <c r="BH2273" s="297" t="n"/>
      <c r="BI2273" s="297" t="n"/>
      <c r="BJ2273" s="297" t="n"/>
      <c r="BK2273" s="297" t="n"/>
      <c r="BL2273" s="297" t="n"/>
      <c r="BM2273" s="297" t="n"/>
      <c r="BN2273" s="297" t="n"/>
      <c r="BO2273" s="285" t="n"/>
      <c r="BP2273" s="297" t="n"/>
      <c r="BQ2273" s="297" t="n"/>
      <c r="BR2273" s="297" t="n"/>
      <c r="BS2273" s="297" t="n"/>
      <c r="BT2273" s="297" t="n"/>
      <c r="BU2273" s="297" t="n"/>
      <c r="BV2273" s="297" t="n"/>
      <c r="BW2273" s="288" t="n"/>
      <c r="BX2273" s="276">
        <f>SUM(IF(COUNTIF(MediaScorecard!CC2760, "*1.*"), 2, 0), IF(COUNTIF(MediaScorecard!CC2760, "*2.*"), 2, 0), IF(COUNTIF(MediaScorecard!CC2760, "*3.*"), 2, 0), IF(COUNTIF(MediaScorecard!CC2760, "*4.*"), 2, 0), IF(COUNTIF(MediaScorecard!CC2760, "*5.*"), 2, 0), IF(COUNTIF(MediaScorecard!CC2760, "*6.*"), 2, 0))</f>
        <v/>
      </c>
      <c r="BY2273" s="277">
        <f t="array" ref="BY2273">SUM(VALUE(AT2273),VALUE(AU2273),VALUE(AV2273),VALUE(AW2273),VALUE(AX2273),VALUE(AY2273),VALUE(AZ2273),VALUE(BB2273),VALUE(BC2273),VALUE(BD2273),VALUE(BE2273),VALUE(BF2273),VALUE(BG2273),VALUE(BH2273),VALUE(BI2273),VALUE(BJ2273),VALUE(BK2273),VALUE(BL2273),VALUE(BM2273),VALUE(BN2273),VALUE(BO2273),VALUE(BP2273),VALUE(BQ2273),VALUE(BR2273),VALUE(BS2273),VALUE(BT2273),VALUE(BU2273),VALUE(BV2273),VALUE(BW2273))</f>
        <v/>
      </c>
      <c r="BZ2273" s="307" t="n"/>
      <c r="CA2273" s="307" t="n"/>
      <c r="CB2273" s="307" t="n"/>
      <c r="CC2273" s="307" t="n"/>
      <c r="CD2273" s="307" t="n"/>
      <c r="CE2273" s="307" t="n"/>
      <c r="CF2273" s="307" t="n"/>
      <c r="CG2273" s="307" t="n"/>
      <c r="CH2273" s="307" t="n"/>
      <c r="CI2273" s="307" t="n"/>
      <c r="CJ2273" s="307" t="n"/>
      <c r="CK2273" s="307" t="n"/>
      <c r="CL2273" s="307" t="n"/>
      <c r="CM2273" s="307" t="n"/>
      <c r="CN2273" s="307" t="n"/>
      <c r="CO2273" s="307" t="n"/>
      <c r="CP2273" s="307" t="n"/>
      <c r="CQ2273" s="307" t="n"/>
      <c r="CR2273" s="279" t="n"/>
      <c r="CS2273" s="280" t="n"/>
      <c r="CT2273" s="421">
        <f>(IF(OR(MediaScorecard!BG2760="x", MediaScorecard!BH2760="x",MediaScorecard!BI2760="x",MediaScorecard!BJ2760="x",MediaScorecard!BK2760="x"),1, 2))</f>
        <v/>
      </c>
      <c r="CU2273" s="308" t="n"/>
      <c r="CV2273" s="308" t="n"/>
      <c r="CW2273" s="308" t="n"/>
      <c r="CX2273" s="309" t="n"/>
      <c r="CY2273" s="308" t="n"/>
      <c r="CZ2273" s="308" t="n"/>
      <c r="DA2273" s="308" t="n"/>
    </row>
    <row r="2274" ht="21" customHeight="1" s="590">
      <c r="A2274" s="421" t="n"/>
      <c r="B2274" s="270" t="n"/>
      <c r="C2274" s="269" t="n"/>
      <c r="D2274" s="267" t="n"/>
      <c r="E2274" s="267" t="n"/>
      <c r="F2274" s="268" t="n"/>
      <c r="G2274" s="421" t="n"/>
      <c r="H2274" s="269" t="n"/>
      <c r="I2274" s="421" t="n"/>
      <c r="J2274" s="421" t="n"/>
      <c r="K2274" s="421" t="n"/>
      <c r="L2274" s="421" t="n"/>
      <c r="M2274" s="421" t="n"/>
      <c r="N2274" s="421" t="n"/>
      <c r="O2274" s="421" t="n"/>
      <c r="P2274" s="421" t="n"/>
      <c r="Q2274" s="421" t="n"/>
      <c r="R2274" s="270" t="n"/>
      <c r="S2274" s="421" t="n"/>
      <c r="T2274" s="421" t="n"/>
      <c r="U2274" s="421" t="n"/>
      <c r="V2274" s="421" t="n"/>
      <c r="W2274" s="421" t="n"/>
      <c r="X2274" s="421" t="n"/>
      <c r="Y2274" s="421" t="n"/>
      <c r="Z2274" s="421" t="n"/>
      <c r="AA2274" s="421" t="n"/>
      <c r="AB2274" s="421" t="n"/>
      <c r="AC2274" s="421" t="n"/>
      <c r="AD2274" s="421" t="n"/>
      <c r="AE2274" s="421" t="n"/>
      <c r="AF2274" s="421" t="n"/>
      <c r="AG2274" s="421" t="n"/>
      <c r="AH2274" s="421" t="n"/>
      <c r="AI2274" s="421" t="n"/>
      <c r="AJ2274" s="297" t="n"/>
      <c r="AK2274" s="297" t="n"/>
      <c r="AL2274" s="284" t="n"/>
      <c r="AM2274" s="297" t="n"/>
      <c r="AN2274" s="285" t="n"/>
      <c r="AO2274" s="297" t="n"/>
      <c r="AP2274" s="297" t="n"/>
      <c r="AQ2274" s="297" t="n"/>
      <c r="AR2274" s="297" t="n"/>
      <c r="AS2274" s="297" t="n"/>
      <c r="AT2274" s="285" t="n"/>
      <c r="AU2274" s="297" t="n"/>
      <c r="AV2274" s="297" t="n"/>
      <c r="AW2274" s="297" t="n"/>
      <c r="AX2274" s="297" t="n"/>
      <c r="AY2274" s="286" t="n"/>
      <c r="AZ2274" s="286" t="n"/>
      <c r="BA2274" s="287" t="n"/>
      <c r="BB2274" s="286" t="n"/>
      <c r="BC2274" s="286" t="n"/>
      <c r="BD2274" s="286" t="n"/>
      <c r="BE2274" s="286" t="n"/>
      <c r="BF2274" s="286" t="n"/>
      <c r="BG2274" s="286" t="n"/>
      <c r="BH2274" s="297" t="n"/>
      <c r="BI2274" s="297" t="n"/>
      <c r="BJ2274" s="297" t="n"/>
      <c r="BK2274" s="297" t="n"/>
      <c r="BL2274" s="297" t="n"/>
      <c r="BM2274" s="297" t="n"/>
      <c r="BN2274" s="297" t="n"/>
      <c r="BO2274" s="285" t="n"/>
      <c r="BP2274" s="297" t="n"/>
      <c r="BQ2274" s="297" t="n"/>
      <c r="BR2274" s="297" t="n"/>
      <c r="BS2274" s="297" t="n"/>
      <c r="BT2274" s="297" t="n"/>
      <c r="BU2274" s="297" t="n"/>
      <c r="BV2274" s="297" t="n"/>
      <c r="BW2274" s="288" t="n"/>
      <c r="BX2274" s="276">
        <f>SUM(IF(COUNTIF(MediaScorecard!CC2761, "*1.*"), 2, 0), IF(COUNTIF(MediaScorecard!CC2761, "*2.*"), 2, 0), IF(COUNTIF(MediaScorecard!CC2761, "*3.*"), 2, 0), IF(COUNTIF(MediaScorecard!CC2761, "*4.*"), 2, 0), IF(COUNTIF(MediaScorecard!CC2761, "*5.*"), 2, 0), IF(COUNTIF(MediaScorecard!CC2761, "*6.*"), 2, 0))</f>
        <v/>
      </c>
      <c r="BY2274" s="277">
        <f t="array" ref="BY2274">SUM(VALUE(AT2274),VALUE(AU2274),VALUE(AV2274),VALUE(AW2274),VALUE(AX2274),VALUE(AY2274),VALUE(AZ2274),VALUE(BB2274),VALUE(BC2274),VALUE(BD2274),VALUE(BE2274),VALUE(BF2274),VALUE(BG2274),VALUE(BH2274),VALUE(BI2274),VALUE(BJ2274),VALUE(BK2274),VALUE(BL2274),VALUE(BM2274),VALUE(BN2274),VALUE(BO2274),VALUE(BP2274),VALUE(BQ2274),VALUE(BR2274),VALUE(BS2274),VALUE(BT2274),VALUE(BU2274),VALUE(BV2274),VALUE(BW2274))</f>
        <v/>
      </c>
      <c r="BZ2274" s="307" t="n"/>
      <c r="CA2274" s="307" t="n"/>
      <c r="CB2274" s="307" t="n"/>
      <c r="CC2274" s="307" t="n"/>
      <c r="CD2274" s="307" t="n"/>
      <c r="CE2274" s="307" t="n"/>
      <c r="CF2274" s="307" t="n"/>
      <c r="CG2274" s="307" t="n"/>
      <c r="CH2274" s="307" t="n"/>
      <c r="CI2274" s="307" t="n"/>
      <c r="CJ2274" s="307" t="n"/>
      <c r="CK2274" s="307" t="n"/>
      <c r="CL2274" s="307" t="n"/>
      <c r="CM2274" s="307" t="n"/>
      <c r="CN2274" s="307" t="n"/>
      <c r="CO2274" s="307" t="n"/>
      <c r="CP2274" s="307" t="n"/>
      <c r="CQ2274" s="307" t="n"/>
      <c r="CR2274" s="279" t="n"/>
      <c r="CS2274" s="280" t="n"/>
      <c r="CT2274" s="421">
        <f>(IF(OR(MediaScorecard!BG2761="x", MediaScorecard!BH2761="x",MediaScorecard!BI2761="x",MediaScorecard!BJ2761="x",MediaScorecard!BK2761="x"),1, 2))</f>
        <v/>
      </c>
      <c r="CU2274" s="308" t="n"/>
      <c r="CV2274" s="308" t="n"/>
      <c r="CW2274" s="308" t="n"/>
      <c r="CX2274" s="309" t="n"/>
      <c r="CY2274" s="308" t="n"/>
      <c r="CZ2274" s="308" t="n"/>
      <c r="DA2274" s="308" t="n"/>
    </row>
    <row r="2275" ht="21" customHeight="1" s="590">
      <c r="A2275" s="421" t="n"/>
      <c r="B2275" s="270" t="n"/>
      <c r="C2275" s="269" t="n"/>
      <c r="D2275" s="267" t="n"/>
      <c r="E2275" s="267" t="n"/>
      <c r="F2275" s="268" t="n"/>
      <c r="G2275" s="421" t="n"/>
      <c r="H2275" s="269" t="n"/>
      <c r="I2275" s="421" t="n"/>
      <c r="J2275" s="421" t="n"/>
      <c r="K2275" s="421" t="n"/>
      <c r="L2275" s="421" t="n"/>
      <c r="M2275" s="421" t="n"/>
      <c r="N2275" s="421" t="n"/>
      <c r="O2275" s="421" t="n"/>
      <c r="P2275" s="421" t="n"/>
      <c r="Q2275" s="421" t="n"/>
      <c r="R2275" s="270" t="n"/>
      <c r="S2275" s="421" t="n"/>
      <c r="T2275" s="421" t="n"/>
      <c r="U2275" s="421" t="n"/>
      <c r="V2275" s="421" t="n"/>
      <c r="W2275" s="421" t="n"/>
      <c r="X2275" s="421" t="n"/>
      <c r="Y2275" s="421" t="n"/>
      <c r="Z2275" s="421" t="n"/>
      <c r="AA2275" s="421" t="n"/>
      <c r="AB2275" s="421" t="n"/>
      <c r="AC2275" s="421" t="n"/>
      <c r="AD2275" s="421" t="n"/>
      <c r="AE2275" s="421" t="n"/>
      <c r="AF2275" s="421" t="n"/>
      <c r="AG2275" s="421" t="n"/>
      <c r="AH2275" s="421" t="n"/>
      <c r="AI2275" s="421" t="n"/>
      <c r="AJ2275" s="297" t="n"/>
      <c r="AK2275" s="297" t="n"/>
      <c r="AL2275" s="284" t="n"/>
      <c r="AM2275" s="297" t="n"/>
      <c r="AN2275" s="285" t="n"/>
      <c r="AO2275" s="297" t="n"/>
      <c r="AP2275" s="297" t="n"/>
      <c r="AQ2275" s="297" t="n"/>
      <c r="AR2275" s="297" t="n"/>
      <c r="AS2275" s="297" t="n"/>
      <c r="AT2275" s="285" t="n"/>
      <c r="AU2275" s="297" t="n"/>
      <c r="AV2275" s="297" t="n"/>
      <c r="AW2275" s="297" t="n"/>
      <c r="AX2275" s="297" t="n"/>
      <c r="AY2275" s="286" t="n"/>
      <c r="AZ2275" s="286" t="n"/>
      <c r="BA2275" s="287" t="n"/>
      <c r="BB2275" s="286" t="n"/>
      <c r="BC2275" s="286" t="n"/>
      <c r="BD2275" s="286" t="n"/>
      <c r="BE2275" s="286" t="n"/>
      <c r="BF2275" s="286" t="n"/>
      <c r="BG2275" s="286" t="n"/>
      <c r="BH2275" s="297" t="n"/>
      <c r="BI2275" s="297" t="n"/>
      <c r="BJ2275" s="297" t="n"/>
      <c r="BK2275" s="297" t="n"/>
      <c r="BL2275" s="297" t="n"/>
      <c r="BM2275" s="297" t="n"/>
      <c r="BN2275" s="297" t="n"/>
      <c r="BO2275" s="285" t="n"/>
      <c r="BP2275" s="297" t="n"/>
      <c r="BQ2275" s="297" t="n"/>
      <c r="BR2275" s="297" t="n"/>
      <c r="BS2275" s="297" t="n"/>
      <c r="BT2275" s="297" t="n"/>
      <c r="BU2275" s="297" t="n"/>
      <c r="BV2275" s="297" t="n"/>
      <c r="BW2275" s="288" t="n"/>
      <c r="BX2275" s="276">
        <f>SUM(IF(COUNTIF(MediaScorecard!CC2762, "*1.*"), 2, 0), IF(COUNTIF(MediaScorecard!CC2762, "*2.*"), 2, 0), IF(COUNTIF(MediaScorecard!CC2762, "*3.*"), 2, 0), IF(COUNTIF(MediaScorecard!CC2762, "*4.*"), 2, 0), IF(COUNTIF(MediaScorecard!CC2762, "*5.*"), 2, 0), IF(COUNTIF(MediaScorecard!CC2762, "*6.*"), 2, 0))</f>
        <v/>
      </c>
      <c r="BY2275" s="277">
        <f t="array" ref="BY2275">SUM(VALUE(AT2275),VALUE(AU2275),VALUE(AV2275),VALUE(AW2275),VALUE(AX2275),VALUE(AY2275),VALUE(AZ2275),VALUE(BB2275),VALUE(BC2275),VALUE(BD2275),VALUE(BE2275),VALUE(BF2275),VALUE(BG2275),VALUE(BH2275),VALUE(BI2275),VALUE(BJ2275),VALUE(BK2275),VALUE(BL2275),VALUE(BM2275),VALUE(BN2275),VALUE(BO2275),VALUE(BP2275),VALUE(BQ2275),VALUE(BR2275),VALUE(BS2275),VALUE(BT2275),VALUE(BU2275),VALUE(BV2275),VALUE(BW2275))</f>
        <v/>
      </c>
      <c r="BZ2275" s="307" t="n"/>
      <c r="CA2275" s="307" t="n"/>
      <c r="CB2275" s="307" t="n"/>
      <c r="CC2275" s="307" t="n"/>
      <c r="CD2275" s="307" t="n"/>
      <c r="CE2275" s="307" t="n"/>
      <c r="CF2275" s="307" t="n"/>
      <c r="CG2275" s="307" t="n"/>
      <c r="CH2275" s="307" t="n"/>
      <c r="CI2275" s="307" t="n"/>
      <c r="CJ2275" s="307" t="n"/>
      <c r="CK2275" s="307" t="n"/>
      <c r="CL2275" s="307" t="n"/>
      <c r="CM2275" s="307" t="n"/>
      <c r="CN2275" s="307" t="n"/>
      <c r="CO2275" s="307" t="n"/>
      <c r="CP2275" s="307" t="n"/>
      <c r="CQ2275" s="307" t="n"/>
      <c r="CR2275" s="279" t="n"/>
      <c r="CS2275" s="280" t="n"/>
      <c r="CT2275" s="421">
        <f>(IF(OR(MediaScorecard!BG2762="x", MediaScorecard!BH2762="x",MediaScorecard!BI2762="x",MediaScorecard!BJ2762="x",MediaScorecard!BK2762="x"),1, 2))</f>
        <v/>
      </c>
      <c r="CU2275" s="308" t="n"/>
      <c r="CV2275" s="308" t="n"/>
      <c r="CW2275" s="308" t="n"/>
      <c r="CX2275" s="309" t="n"/>
      <c r="CY2275" s="308" t="n"/>
      <c r="CZ2275" s="308" t="n"/>
      <c r="DA2275" s="308" t="n"/>
    </row>
    <row r="2276" ht="21" customHeight="1" s="590">
      <c r="A2276" s="421" t="n"/>
      <c r="B2276" s="270" t="n"/>
      <c r="C2276" s="269" t="n"/>
      <c r="D2276" s="267" t="n"/>
      <c r="E2276" s="267" t="n"/>
      <c r="F2276" s="268" t="n"/>
      <c r="G2276" s="421" t="n"/>
      <c r="H2276" s="269" t="n"/>
      <c r="I2276" s="421" t="n"/>
      <c r="J2276" s="421" t="n"/>
      <c r="K2276" s="421" t="n"/>
      <c r="L2276" s="421" t="n"/>
      <c r="M2276" s="421" t="n"/>
      <c r="N2276" s="421" t="n"/>
      <c r="O2276" s="421" t="n"/>
      <c r="P2276" s="421" t="n"/>
      <c r="Q2276" s="421" t="n"/>
      <c r="R2276" s="270" t="n"/>
      <c r="S2276" s="421" t="n"/>
      <c r="T2276" s="421" t="n"/>
      <c r="U2276" s="421" t="n"/>
      <c r="V2276" s="421" t="n"/>
      <c r="W2276" s="421" t="n"/>
      <c r="X2276" s="421" t="n"/>
      <c r="Y2276" s="421" t="n"/>
      <c r="Z2276" s="421" t="n"/>
      <c r="AA2276" s="421" t="n"/>
      <c r="AB2276" s="421" t="n"/>
      <c r="AC2276" s="421" t="n"/>
      <c r="AD2276" s="421" t="n"/>
      <c r="AE2276" s="421" t="n"/>
      <c r="AF2276" s="421" t="n"/>
      <c r="AG2276" s="421" t="n"/>
      <c r="AH2276" s="421" t="n"/>
      <c r="AI2276" s="421" t="n"/>
      <c r="AJ2276" s="297" t="n"/>
      <c r="AK2276" s="297" t="n"/>
      <c r="AL2276" s="284" t="n"/>
      <c r="AM2276" s="297" t="n"/>
      <c r="AN2276" s="285" t="n"/>
      <c r="AO2276" s="297" t="n"/>
      <c r="AP2276" s="297" t="n"/>
      <c r="AQ2276" s="297" t="n"/>
      <c r="AR2276" s="297" t="n"/>
      <c r="AS2276" s="297" t="n"/>
      <c r="AT2276" s="285" t="n"/>
      <c r="AU2276" s="297" t="n"/>
      <c r="AV2276" s="297" t="n"/>
      <c r="AW2276" s="297" t="n"/>
      <c r="AX2276" s="297" t="n"/>
      <c r="AY2276" s="286" t="n"/>
      <c r="AZ2276" s="286" t="n"/>
      <c r="BA2276" s="287" t="n"/>
      <c r="BB2276" s="286" t="n"/>
      <c r="BC2276" s="286" t="n"/>
      <c r="BD2276" s="286" t="n"/>
      <c r="BE2276" s="286" t="n"/>
      <c r="BF2276" s="286" t="n"/>
      <c r="BG2276" s="286" t="n"/>
      <c r="BH2276" s="297" t="n"/>
      <c r="BI2276" s="297" t="n"/>
      <c r="BJ2276" s="297" t="n"/>
      <c r="BK2276" s="297" t="n"/>
      <c r="BL2276" s="297" t="n"/>
      <c r="BM2276" s="297" t="n"/>
      <c r="BN2276" s="297" t="n"/>
      <c r="BO2276" s="285" t="n"/>
      <c r="BP2276" s="297" t="n"/>
      <c r="BQ2276" s="297" t="n"/>
      <c r="BR2276" s="297" t="n"/>
      <c r="BS2276" s="297" t="n"/>
      <c r="BT2276" s="297" t="n"/>
      <c r="BU2276" s="297" t="n"/>
      <c r="BV2276" s="297" t="n"/>
      <c r="BW2276" s="288" t="n"/>
      <c r="BX2276" s="276">
        <f>SUM(IF(COUNTIF(MediaScorecard!CC2763, "*1.*"), 2, 0), IF(COUNTIF(MediaScorecard!CC2763, "*2.*"), 2, 0), IF(COUNTIF(MediaScorecard!CC2763, "*3.*"), 2, 0), IF(COUNTIF(MediaScorecard!CC2763, "*4.*"), 2, 0), IF(COUNTIF(MediaScorecard!CC2763, "*5.*"), 2, 0), IF(COUNTIF(MediaScorecard!CC2763, "*6.*"), 2, 0))</f>
        <v/>
      </c>
      <c r="BY2276" s="277">
        <f t="array" ref="BY2276">SUM(VALUE(AT2276),VALUE(AU2276),VALUE(AV2276),VALUE(AW2276),VALUE(AX2276),VALUE(AY2276),VALUE(AZ2276),VALUE(BB2276),VALUE(BC2276),VALUE(BD2276),VALUE(BE2276),VALUE(BF2276),VALUE(BG2276),VALUE(BH2276),VALUE(BI2276),VALUE(BJ2276),VALUE(BK2276),VALUE(BL2276),VALUE(BM2276),VALUE(BN2276),VALUE(BO2276),VALUE(BP2276),VALUE(BQ2276),VALUE(BR2276),VALUE(BS2276),VALUE(BT2276),VALUE(BU2276),VALUE(BV2276),VALUE(BW2276))</f>
        <v/>
      </c>
      <c r="BZ2276" s="307" t="n"/>
      <c r="CA2276" s="307" t="n"/>
      <c r="CB2276" s="307" t="n"/>
      <c r="CC2276" s="307" t="n"/>
      <c r="CD2276" s="307" t="n"/>
      <c r="CE2276" s="307" t="n"/>
      <c r="CF2276" s="307" t="n"/>
      <c r="CG2276" s="307" t="n"/>
      <c r="CH2276" s="307" t="n"/>
      <c r="CI2276" s="307" t="n"/>
      <c r="CJ2276" s="307" t="n"/>
      <c r="CK2276" s="307" t="n"/>
      <c r="CL2276" s="307" t="n"/>
      <c r="CM2276" s="307" t="n"/>
      <c r="CN2276" s="307" t="n"/>
      <c r="CO2276" s="307" t="n"/>
      <c r="CP2276" s="307" t="n"/>
      <c r="CQ2276" s="307" t="n"/>
      <c r="CR2276" s="279" t="n"/>
      <c r="CS2276" s="280" t="n"/>
      <c r="CT2276" s="421">
        <f>(IF(OR(MediaScorecard!BG2763="x", MediaScorecard!BH2763="x",MediaScorecard!BI2763="x",MediaScorecard!BJ2763="x",MediaScorecard!BK2763="x"),1, 2))</f>
        <v/>
      </c>
      <c r="CU2276" s="308" t="n"/>
      <c r="CV2276" s="308" t="n"/>
      <c r="CW2276" s="308" t="n"/>
      <c r="CX2276" s="309" t="n"/>
      <c r="CY2276" s="308" t="n"/>
      <c r="CZ2276" s="308" t="n"/>
      <c r="DA2276" s="308" t="n"/>
    </row>
    <row r="2277" ht="21" customHeight="1" s="590">
      <c r="A2277" s="421" t="n"/>
      <c r="B2277" s="270" t="n"/>
      <c r="C2277" s="269" t="n"/>
      <c r="D2277" s="267" t="n"/>
      <c r="E2277" s="267" t="n"/>
      <c r="F2277" s="268" t="n"/>
      <c r="G2277" s="421" t="n"/>
      <c r="H2277" s="269" t="n"/>
      <c r="I2277" s="421" t="n"/>
      <c r="J2277" s="421" t="n"/>
      <c r="K2277" s="421" t="n"/>
      <c r="L2277" s="421" t="n"/>
      <c r="M2277" s="421" t="n"/>
      <c r="N2277" s="421" t="n"/>
      <c r="O2277" s="421" t="n"/>
      <c r="P2277" s="421" t="n"/>
      <c r="Q2277" s="421" t="n"/>
      <c r="R2277" s="270" t="n"/>
      <c r="S2277" s="421" t="n"/>
      <c r="T2277" s="421" t="n"/>
      <c r="U2277" s="421" t="n"/>
      <c r="V2277" s="421" t="n"/>
      <c r="W2277" s="421" t="n"/>
      <c r="X2277" s="421" t="n"/>
      <c r="Y2277" s="421" t="n"/>
      <c r="Z2277" s="421" t="n"/>
      <c r="AA2277" s="421" t="n"/>
      <c r="AB2277" s="421" t="n"/>
      <c r="AC2277" s="421" t="n"/>
      <c r="AD2277" s="421" t="n"/>
      <c r="AE2277" s="421" t="n"/>
      <c r="AF2277" s="421" t="n"/>
      <c r="AG2277" s="421" t="n"/>
      <c r="AH2277" s="421" t="n"/>
      <c r="AI2277" s="421" t="n"/>
      <c r="AJ2277" s="297" t="n"/>
      <c r="AK2277" s="297" t="n"/>
      <c r="AL2277" s="284" t="n"/>
      <c r="AM2277" s="297" t="n"/>
      <c r="AN2277" s="285" t="n"/>
      <c r="AO2277" s="297" t="n"/>
      <c r="AP2277" s="297" t="n"/>
      <c r="AQ2277" s="297" t="n"/>
      <c r="AR2277" s="297" t="n"/>
      <c r="AS2277" s="297" t="n"/>
      <c r="AT2277" s="285" t="n"/>
      <c r="AU2277" s="297" t="n"/>
      <c r="AV2277" s="297" t="n"/>
      <c r="AW2277" s="297" t="n"/>
      <c r="AX2277" s="297" t="n"/>
      <c r="AY2277" s="286" t="n"/>
      <c r="AZ2277" s="286" t="n"/>
      <c r="BA2277" s="287" t="n"/>
      <c r="BB2277" s="286" t="n"/>
      <c r="BC2277" s="286" t="n"/>
      <c r="BD2277" s="286" t="n"/>
      <c r="BE2277" s="286" t="n"/>
      <c r="BF2277" s="286" t="n"/>
      <c r="BG2277" s="286" t="n"/>
      <c r="BH2277" s="297" t="n"/>
      <c r="BI2277" s="297" t="n"/>
      <c r="BJ2277" s="297" t="n"/>
      <c r="BK2277" s="297" t="n"/>
      <c r="BL2277" s="297" t="n"/>
      <c r="BM2277" s="297" t="n"/>
      <c r="BN2277" s="297" t="n"/>
      <c r="BO2277" s="285" t="n"/>
      <c r="BP2277" s="297" t="n"/>
      <c r="BQ2277" s="297" t="n"/>
      <c r="BR2277" s="297" t="n"/>
      <c r="BS2277" s="297" t="n"/>
      <c r="BT2277" s="297" t="n"/>
      <c r="BU2277" s="297" t="n"/>
      <c r="BV2277" s="297" t="n"/>
      <c r="BW2277" s="288" t="n"/>
      <c r="BX2277" s="276">
        <f>SUM(IF(COUNTIF(MediaScorecard!CC2764, "*1.*"), 2, 0), IF(COUNTIF(MediaScorecard!CC2764, "*2.*"), 2, 0), IF(COUNTIF(MediaScorecard!CC2764, "*3.*"), 2, 0), IF(COUNTIF(MediaScorecard!CC2764, "*4.*"), 2, 0), IF(COUNTIF(MediaScorecard!CC2764, "*5.*"), 2, 0), IF(COUNTIF(MediaScorecard!CC2764, "*6.*"), 2, 0))</f>
        <v/>
      </c>
      <c r="BY2277" s="277">
        <f t="array" ref="BY2277">SUM(VALUE(AT2277),VALUE(AU2277),VALUE(AV2277),VALUE(AW2277),VALUE(AX2277),VALUE(AY2277),VALUE(AZ2277),VALUE(BB2277),VALUE(BC2277),VALUE(BD2277),VALUE(BE2277),VALUE(BF2277),VALUE(BG2277),VALUE(BH2277),VALUE(BI2277),VALUE(BJ2277),VALUE(BK2277),VALUE(BL2277),VALUE(BM2277),VALUE(BN2277),VALUE(BO2277),VALUE(BP2277),VALUE(BQ2277),VALUE(BR2277),VALUE(BS2277),VALUE(BT2277),VALUE(BU2277),VALUE(BV2277),VALUE(BW2277))</f>
        <v/>
      </c>
      <c r="BZ2277" s="307" t="n"/>
      <c r="CA2277" s="307" t="n"/>
      <c r="CB2277" s="307" t="n"/>
      <c r="CC2277" s="307" t="n"/>
      <c r="CD2277" s="307" t="n"/>
      <c r="CE2277" s="307" t="n"/>
      <c r="CF2277" s="307" t="n"/>
      <c r="CG2277" s="307" t="n"/>
      <c r="CH2277" s="307" t="n"/>
      <c r="CI2277" s="307" t="n"/>
      <c r="CJ2277" s="307" t="n"/>
      <c r="CK2277" s="307" t="n"/>
      <c r="CL2277" s="307" t="n"/>
      <c r="CM2277" s="307" t="n"/>
      <c r="CN2277" s="307" t="n"/>
      <c r="CO2277" s="307" t="n"/>
      <c r="CP2277" s="307" t="n"/>
      <c r="CQ2277" s="307" t="n"/>
      <c r="CR2277" s="279" t="n"/>
      <c r="CS2277" s="280" t="n"/>
      <c r="CT2277" s="421">
        <f>(IF(OR(MediaScorecard!BG2764="x", MediaScorecard!BH2764="x",MediaScorecard!BI2764="x",MediaScorecard!BJ2764="x",MediaScorecard!BK2764="x"),1, 2))</f>
        <v/>
      </c>
      <c r="CU2277" s="308" t="n"/>
      <c r="CV2277" s="308" t="n"/>
      <c r="CW2277" s="308" t="n"/>
      <c r="CX2277" s="309" t="n"/>
      <c r="CY2277" s="308" t="n"/>
      <c r="CZ2277" s="308" t="n"/>
      <c r="DA2277" s="308" t="n"/>
    </row>
    <row r="2278" ht="21" customHeight="1" s="590">
      <c r="A2278" s="421" t="n"/>
      <c r="B2278" s="270" t="n"/>
      <c r="C2278" s="269" t="n"/>
      <c r="D2278" s="267" t="n"/>
      <c r="E2278" s="267" t="n"/>
      <c r="F2278" s="268" t="n"/>
      <c r="G2278" s="421" t="n"/>
      <c r="H2278" s="269" t="n"/>
      <c r="I2278" s="421" t="n"/>
      <c r="J2278" s="421" t="n"/>
      <c r="K2278" s="421" t="n"/>
      <c r="L2278" s="421" t="n"/>
      <c r="M2278" s="421" t="n"/>
      <c r="N2278" s="421" t="n"/>
      <c r="O2278" s="421" t="n"/>
      <c r="P2278" s="421" t="n"/>
      <c r="Q2278" s="421" t="n"/>
      <c r="R2278" s="270" t="n"/>
      <c r="S2278" s="421" t="n"/>
      <c r="T2278" s="421" t="n"/>
      <c r="U2278" s="421" t="n"/>
      <c r="V2278" s="421" t="n"/>
      <c r="W2278" s="421" t="n"/>
      <c r="X2278" s="421" t="n"/>
      <c r="Y2278" s="421" t="n"/>
      <c r="Z2278" s="421" t="n"/>
      <c r="AA2278" s="421" t="n"/>
      <c r="AB2278" s="421" t="n"/>
      <c r="AC2278" s="421" t="n"/>
      <c r="AD2278" s="421" t="n"/>
      <c r="AE2278" s="421" t="n"/>
      <c r="AF2278" s="421" t="n"/>
      <c r="AG2278" s="421" t="n"/>
      <c r="AH2278" s="421" t="n"/>
      <c r="AI2278" s="421" t="n"/>
      <c r="AJ2278" s="297" t="n"/>
      <c r="AK2278" s="297" t="n"/>
      <c r="AL2278" s="284" t="n"/>
      <c r="AM2278" s="297" t="n"/>
      <c r="AN2278" s="285" t="n"/>
      <c r="AO2278" s="297" t="n"/>
      <c r="AP2278" s="297" t="n"/>
      <c r="AQ2278" s="297" t="n"/>
      <c r="AR2278" s="297" t="n"/>
      <c r="AS2278" s="297" t="n"/>
      <c r="AT2278" s="285" t="n"/>
      <c r="AU2278" s="297" t="n"/>
      <c r="AV2278" s="297" t="n"/>
      <c r="AW2278" s="297" t="n"/>
      <c r="AX2278" s="297" t="n"/>
      <c r="AY2278" s="286" t="n"/>
      <c r="AZ2278" s="286" t="n"/>
      <c r="BA2278" s="287" t="n"/>
      <c r="BB2278" s="286" t="n"/>
      <c r="BC2278" s="286" t="n"/>
      <c r="BD2278" s="286" t="n"/>
      <c r="BE2278" s="286" t="n"/>
      <c r="BF2278" s="286" t="n"/>
      <c r="BG2278" s="286" t="n"/>
      <c r="BH2278" s="297" t="n"/>
      <c r="BI2278" s="297" t="n"/>
      <c r="BJ2278" s="297" t="n"/>
      <c r="BK2278" s="297" t="n"/>
      <c r="BL2278" s="297" t="n"/>
      <c r="BM2278" s="297" t="n"/>
      <c r="BN2278" s="297" t="n"/>
      <c r="BO2278" s="285" t="n"/>
      <c r="BP2278" s="297" t="n"/>
      <c r="BQ2278" s="297" t="n"/>
      <c r="BR2278" s="297" t="n"/>
      <c r="BS2278" s="297" t="n"/>
      <c r="BT2278" s="297" t="n"/>
      <c r="BU2278" s="297" t="n"/>
      <c r="BV2278" s="297" t="n"/>
      <c r="BW2278" s="288" t="n"/>
      <c r="BX2278" s="276">
        <f>SUM(IF(COUNTIF(MediaScorecard!CC2765, "*1.*"), 2, 0), IF(COUNTIF(MediaScorecard!CC2765, "*2.*"), 2, 0), IF(COUNTIF(MediaScorecard!CC2765, "*3.*"), 2, 0), IF(COUNTIF(MediaScorecard!CC2765, "*4.*"), 2, 0), IF(COUNTIF(MediaScorecard!CC2765, "*5.*"), 2, 0), IF(COUNTIF(MediaScorecard!CC2765, "*6.*"), 2, 0))</f>
        <v/>
      </c>
      <c r="BY2278" s="277">
        <f t="array" ref="BY2278">SUM(VALUE(AT2278),VALUE(AU2278),VALUE(AV2278),VALUE(AW2278),VALUE(AX2278),VALUE(AY2278),VALUE(AZ2278),VALUE(BB2278),VALUE(BC2278),VALUE(BD2278),VALUE(BE2278),VALUE(BF2278),VALUE(BG2278),VALUE(BH2278),VALUE(BI2278),VALUE(BJ2278),VALUE(BK2278),VALUE(BL2278),VALUE(BM2278),VALUE(BN2278),VALUE(BO2278),VALUE(BP2278),VALUE(BQ2278),VALUE(BR2278),VALUE(BS2278),VALUE(BT2278),VALUE(BU2278),VALUE(BV2278),VALUE(BW2278))</f>
        <v/>
      </c>
      <c r="BZ2278" s="307" t="n"/>
      <c r="CA2278" s="307" t="n"/>
      <c r="CB2278" s="307" t="n"/>
      <c r="CC2278" s="307" t="n"/>
      <c r="CD2278" s="307" t="n"/>
      <c r="CE2278" s="307" t="n"/>
      <c r="CF2278" s="307" t="n"/>
      <c r="CG2278" s="307" t="n"/>
      <c r="CH2278" s="307" t="n"/>
      <c r="CI2278" s="307" t="n"/>
      <c r="CJ2278" s="307" t="n"/>
      <c r="CK2278" s="307" t="n"/>
      <c r="CL2278" s="307" t="n"/>
      <c r="CM2278" s="307" t="n"/>
      <c r="CN2278" s="307" t="n"/>
      <c r="CO2278" s="307" t="n"/>
      <c r="CP2278" s="307" t="n"/>
      <c r="CQ2278" s="307" t="n"/>
      <c r="CR2278" s="279" t="n"/>
      <c r="CS2278" s="280" t="n"/>
      <c r="CT2278" s="421">
        <f>(IF(OR(MediaScorecard!BG2765="x", MediaScorecard!BH2765="x",MediaScorecard!BI2765="x",MediaScorecard!BJ2765="x",MediaScorecard!BK2765="x"),1, 2))</f>
        <v/>
      </c>
      <c r="CU2278" s="308" t="n"/>
      <c r="CV2278" s="308" t="n"/>
      <c r="CW2278" s="308" t="n"/>
      <c r="CX2278" s="309" t="n"/>
      <c r="CY2278" s="308" t="n"/>
      <c r="CZ2278" s="308" t="n"/>
      <c r="DA2278" s="308" t="n"/>
    </row>
    <row r="2279" ht="21" customHeight="1" s="590">
      <c r="A2279" s="421" t="n"/>
      <c r="B2279" s="270" t="n"/>
      <c r="C2279" s="269" t="n"/>
      <c r="D2279" s="267" t="n"/>
      <c r="E2279" s="267" t="n"/>
      <c r="F2279" s="268" t="n"/>
      <c r="G2279" s="421" t="n"/>
      <c r="H2279" s="269" t="n"/>
      <c r="I2279" s="421" t="n"/>
      <c r="J2279" s="421" t="n"/>
      <c r="K2279" s="421" t="n"/>
      <c r="L2279" s="421" t="n"/>
      <c r="M2279" s="421" t="n"/>
      <c r="N2279" s="421" t="n"/>
      <c r="O2279" s="421" t="n"/>
      <c r="P2279" s="421" t="n"/>
      <c r="Q2279" s="421" t="n"/>
      <c r="R2279" s="270" t="n"/>
      <c r="S2279" s="421" t="n"/>
      <c r="T2279" s="421" t="n"/>
      <c r="U2279" s="421" t="n"/>
      <c r="V2279" s="421" t="n"/>
      <c r="W2279" s="421" t="n"/>
      <c r="X2279" s="421" t="n"/>
      <c r="Y2279" s="421" t="n"/>
      <c r="Z2279" s="421" t="n"/>
      <c r="AA2279" s="421" t="n"/>
      <c r="AB2279" s="421" t="n"/>
      <c r="AC2279" s="421" t="n"/>
      <c r="AD2279" s="421" t="n"/>
      <c r="AE2279" s="421" t="n"/>
      <c r="AF2279" s="421" t="n"/>
      <c r="AG2279" s="421" t="n"/>
      <c r="AH2279" s="421" t="n"/>
      <c r="AI2279" s="421" t="n"/>
      <c r="AJ2279" s="297" t="n"/>
      <c r="AK2279" s="297" t="n"/>
      <c r="AL2279" s="284" t="n"/>
      <c r="AM2279" s="297" t="n"/>
      <c r="AN2279" s="285" t="n"/>
      <c r="AO2279" s="297" t="n"/>
      <c r="AP2279" s="297" t="n"/>
      <c r="AQ2279" s="297" t="n"/>
      <c r="AR2279" s="297" t="n"/>
      <c r="AS2279" s="297" t="n"/>
      <c r="AT2279" s="285" t="n"/>
      <c r="AU2279" s="297" t="n"/>
      <c r="AV2279" s="297" t="n"/>
      <c r="AW2279" s="297" t="n"/>
      <c r="AX2279" s="297" t="n"/>
      <c r="AY2279" s="286" t="n"/>
      <c r="AZ2279" s="286" t="n"/>
      <c r="BA2279" s="287" t="n"/>
      <c r="BB2279" s="286" t="n"/>
      <c r="BC2279" s="286" t="n"/>
      <c r="BD2279" s="286" t="n"/>
      <c r="BE2279" s="286" t="n"/>
      <c r="BF2279" s="286" t="n"/>
      <c r="BG2279" s="286" t="n"/>
      <c r="BH2279" s="297" t="n"/>
      <c r="BI2279" s="297" t="n"/>
      <c r="BJ2279" s="297" t="n"/>
      <c r="BK2279" s="297" t="n"/>
      <c r="BL2279" s="297" t="n"/>
      <c r="BM2279" s="297" t="n"/>
      <c r="BN2279" s="297" t="n"/>
      <c r="BO2279" s="285" t="n"/>
      <c r="BP2279" s="297" t="n"/>
      <c r="BQ2279" s="297" t="n"/>
      <c r="BR2279" s="297" t="n"/>
      <c r="BS2279" s="297" t="n"/>
      <c r="BT2279" s="297" t="n"/>
      <c r="BU2279" s="297" t="n"/>
      <c r="BV2279" s="297" t="n"/>
      <c r="BW2279" s="288" t="n"/>
      <c r="BX2279" s="276">
        <f>SUM(IF(COUNTIF(MediaScorecard!CC2766, "*1.*"), 2, 0), IF(COUNTIF(MediaScorecard!CC2766, "*2.*"), 2, 0), IF(COUNTIF(MediaScorecard!CC2766, "*3.*"), 2, 0), IF(COUNTIF(MediaScorecard!CC2766, "*4.*"), 2, 0), IF(COUNTIF(MediaScorecard!CC2766, "*5.*"), 2, 0), IF(COUNTIF(MediaScorecard!CC2766, "*6.*"), 2, 0))</f>
        <v/>
      </c>
      <c r="BY2279" s="277">
        <f t="array" ref="BY2279">SUM(VALUE(AT2279),VALUE(AU2279),VALUE(AV2279),VALUE(AW2279),VALUE(AX2279),VALUE(AY2279),VALUE(AZ2279),VALUE(BB2279),VALUE(BC2279),VALUE(BD2279),VALUE(BE2279),VALUE(BF2279),VALUE(BG2279),VALUE(BH2279),VALUE(BI2279),VALUE(BJ2279),VALUE(BK2279),VALUE(BL2279),VALUE(BM2279),VALUE(BN2279),VALUE(BO2279),VALUE(BP2279),VALUE(BQ2279),VALUE(BR2279),VALUE(BS2279),VALUE(BT2279),VALUE(BU2279),VALUE(BV2279),VALUE(BW2279))</f>
        <v/>
      </c>
      <c r="BZ2279" s="307" t="n"/>
      <c r="CA2279" s="307" t="n"/>
      <c r="CB2279" s="307" t="n"/>
      <c r="CC2279" s="307" t="n"/>
      <c r="CD2279" s="307" t="n"/>
      <c r="CE2279" s="307" t="n"/>
      <c r="CF2279" s="307" t="n"/>
      <c r="CG2279" s="307" t="n"/>
      <c r="CH2279" s="307" t="n"/>
      <c r="CI2279" s="307" t="n"/>
      <c r="CJ2279" s="307" t="n"/>
      <c r="CK2279" s="307" t="n"/>
      <c r="CL2279" s="307" t="n"/>
      <c r="CM2279" s="307" t="n"/>
      <c r="CN2279" s="307" t="n"/>
      <c r="CO2279" s="307" t="n"/>
      <c r="CP2279" s="307" t="n"/>
      <c r="CQ2279" s="307" t="n"/>
      <c r="CR2279" s="279" t="n"/>
      <c r="CS2279" s="280" t="n"/>
      <c r="CT2279" s="421">
        <f>(IF(OR(MediaScorecard!BG2766="x", MediaScorecard!BH2766="x",MediaScorecard!BI2766="x",MediaScorecard!BJ2766="x",MediaScorecard!BK2766="x"),1, 2))</f>
        <v/>
      </c>
      <c r="CU2279" s="308" t="n"/>
      <c r="CV2279" s="308" t="n"/>
      <c r="CW2279" s="308" t="n"/>
      <c r="CX2279" s="309" t="n"/>
      <c r="CY2279" s="308" t="n"/>
      <c r="CZ2279" s="308" t="n"/>
      <c r="DA2279" s="308" t="n"/>
    </row>
    <row r="2280" ht="21" customHeight="1" s="590">
      <c r="A2280" s="421" t="n"/>
      <c r="B2280" s="270" t="n"/>
      <c r="C2280" s="269" t="n"/>
      <c r="D2280" s="267" t="n"/>
      <c r="E2280" s="267" t="n"/>
      <c r="F2280" s="268" t="n"/>
      <c r="G2280" s="421" t="n"/>
      <c r="H2280" s="269" t="n"/>
      <c r="I2280" s="421" t="n"/>
      <c r="J2280" s="421" t="n"/>
      <c r="K2280" s="421" t="n"/>
      <c r="L2280" s="421" t="n"/>
      <c r="M2280" s="421" t="n"/>
      <c r="N2280" s="421" t="n"/>
      <c r="O2280" s="421" t="n"/>
      <c r="P2280" s="421" t="n"/>
      <c r="Q2280" s="421" t="n"/>
      <c r="R2280" s="270" t="n"/>
      <c r="S2280" s="421" t="n"/>
      <c r="T2280" s="421" t="n"/>
      <c r="U2280" s="421" t="n"/>
      <c r="V2280" s="421" t="n"/>
      <c r="W2280" s="421" t="n"/>
      <c r="X2280" s="421" t="n"/>
      <c r="Y2280" s="421" t="n"/>
      <c r="Z2280" s="421" t="n"/>
      <c r="AA2280" s="421" t="n"/>
      <c r="AB2280" s="421" t="n"/>
      <c r="AC2280" s="421" t="n"/>
      <c r="AD2280" s="421" t="n"/>
      <c r="AE2280" s="421" t="n"/>
      <c r="AF2280" s="421" t="n"/>
      <c r="AG2280" s="421" t="n"/>
      <c r="AH2280" s="421" t="n"/>
      <c r="AI2280" s="421" t="n"/>
      <c r="AJ2280" s="297" t="n"/>
      <c r="AK2280" s="297" t="n"/>
      <c r="AL2280" s="284" t="n"/>
      <c r="AM2280" s="297" t="n"/>
      <c r="AN2280" s="285" t="n"/>
      <c r="AO2280" s="297" t="n"/>
      <c r="AP2280" s="297" t="n"/>
      <c r="AQ2280" s="297" t="n"/>
      <c r="AR2280" s="297" t="n"/>
      <c r="AS2280" s="297" t="n"/>
      <c r="AT2280" s="285" t="n"/>
      <c r="AU2280" s="297" t="n"/>
      <c r="AV2280" s="297" t="n"/>
      <c r="AW2280" s="297" t="n"/>
      <c r="AX2280" s="297" t="n"/>
      <c r="AY2280" s="286" t="n"/>
      <c r="AZ2280" s="286" t="n"/>
      <c r="BA2280" s="287" t="n"/>
      <c r="BB2280" s="286" t="n"/>
      <c r="BC2280" s="286" t="n"/>
      <c r="BD2280" s="286" t="n"/>
      <c r="BE2280" s="286" t="n"/>
      <c r="BF2280" s="286" t="n"/>
      <c r="BG2280" s="286" t="n"/>
      <c r="BH2280" s="297" t="n"/>
      <c r="BI2280" s="297" t="n"/>
      <c r="BJ2280" s="297" t="n"/>
      <c r="BK2280" s="297" t="n"/>
      <c r="BL2280" s="297" t="n"/>
      <c r="BM2280" s="297" t="n"/>
      <c r="BN2280" s="297" t="n"/>
      <c r="BO2280" s="285" t="n"/>
      <c r="BP2280" s="297" t="n"/>
      <c r="BQ2280" s="297" t="n"/>
      <c r="BR2280" s="297" t="n"/>
      <c r="BS2280" s="297" t="n"/>
      <c r="BT2280" s="297" t="n"/>
      <c r="BU2280" s="297" t="n"/>
      <c r="BV2280" s="297" t="n"/>
      <c r="BW2280" s="288" t="n"/>
      <c r="BX2280" s="276">
        <f>SUM(IF(COUNTIF(MediaScorecard!CC2767, "*1.*"), 2, 0), IF(COUNTIF(MediaScorecard!CC2767, "*2.*"), 2, 0), IF(COUNTIF(MediaScorecard!CC2767, "*3.*"), 2, 0), IF(COUNTIF(MediaScorecard!CC2767, "*4.*"), 2, 0), IF(COUNTIF(MediaScorecard!CC2767, "*5.*"), 2, 0), IF(COUNTIF(MediaScorecard!CC2767, "*6.*"), 2, 0))</f>
        <v/>
      </c>
      <c r="BY2280" s="277">
        <f t="array" ref="BY2280">SUM(VALUE(AT2280),VALUE(AU2280),VALUE(AV2280),VALUE(AW2280),VALUE(AX2280),VALUE(AY2280),VALUE(AZ2280),VALUE(BB2280),VALUE(BC2280),VALUE(BD2280),VALUE(BE2280),VALUE(BF2280),VALUE(BG2280),VALUE(BH2280),VALUE(BI2280),VALUE(BJ2280),VALUE(BK2280),VALUE(BL2280),VALUE(BM2280),VALUE(BN2280),VALUE(BO2280),VALUE(BP2280),VALUE(BQ2280),VALUE(BR2280),VALUE(BS2280),VALUE(BT2280),VALUE(BU2280),VALUE(BV2280),VALUE(BW2280))</f>
        <v/>
      </c>
      <c r="BZ2280" s="307" t="n"/>
      <c r="CA2280" s="307" t="n"/>
      <c r="CB2280" s="307" t="n"/>
      <c r="CC2280" s="307" t="n"/>
      <c r="CD2280" s="307" t="n"/>
      <c r="CE2280" s="307" t="n"/>
      <c r="CF2280" s="307" t="n"/>
      <c r="CG2280" s="307" t="n"/>
      <c r="CH2280" s="307" t="n"/>
      <c r="CI2280" s="307" t="n"/>
      <c r="CJ2280" s="307" t="n"/>
      <c r="CK2280" s="307" t="n"/>
      <c r="CL2280" s="307" t="n"/>
      <c r="CM2280" s="307" t="n"/>
      <c r="CN2280" s="307" t="n"/>
      <c r="CO2280" s="307" t="n"/>
      <c r="CP2280" s="307" t="n"/>
      <c r="CQ2280" s="307" t="n"/>
      <c r="CR2280" s="279" t="n"/>
      <c r="CS2280" s="280" t="n"/>
      <c r="CT2280" s="421">
        <f>(IF(OR(MediaScorecard!BG2767="x", MediaScorecard!BH2767="x",MediaScorecard!BI2767="x",MediaScorecard!BJ2767="x",MediaScorecard!BK2767="x"),1, 2))</f>
        <v/>
      </c>
      <c r="CU2280" s="308" t="n"/>
      <c r="CV2280" s="308" t="n"/>
      <c r="CW2280" s="308" t="n"/>
      <c r="CX2280" s="309" t="n"/>
      <c r="CY2280" s="308" t="n"/>
      <c r="CZ2280" s="308" t="n"/>
      <c r="DA2280" s="308" t="n"/>
    </row>
    <row r="2281" ht="21" customHeight="1" s="590">
      <c r="A2281" s="421" t="n"/>
      <c r="B2281" s="270" t="n"/>
      <c r="C2281" s="269" t="n"/>
      <c r="D2281" s="267" t="n"/>
      <c r="E2281" s="267" t="n"/>
      <c r="F2281" s="268" t="n"/>
      <c r="G2281" s="421" t="n"/>
      <c r="H2281" s="269" t="n"/>
      <c r="I2281" s="421" t="n"/>
      <c r="J2281" s="421" t="n"/>
      <c r="K2281" s="421" t="n"/>
      <c r="L2281" s="421" t="n"/>
      <c r="M2281" s="421" t="n"/>
      <c r="N2281" s="421" t="n"/>
      <c r="O2281" s="421" t="n"/>
      <c r="P2281" s="421" t="n"/>
      <c r="Q2281" s="421" t="n"/>
      <c r="R2281" s="270" t="n"/>
      <c r="S2281" s="421" t="n"/>
      <c r="T2281" s="421" t="n"/>
      <c r="U2281" s="421" t="n"/>
      <c r="V2281" s="421" t="n"/>
      <c r="W2281" s="421" t="n"/>
      <c r="X2281" s="421" t="n"/>
      <c r="Y2281" s="421" t="n"/>
      <c r="Z2281" s="421" t="n"/>
      <c r="AA2281" s="421" t="n"/>
      <c r="AB2281" s="421" t="n"/>
      <c r="AC2281" s="421" t="n"/>
      <c r="AD2281" s="421" t="n"/>
      <c r="AE2281" s="421" t="n"/>
      <c r="AF2281" s="421" t="n"/>
      <c r="AG2281" s="421" t="n"/>
      <c r="AH2281" s="421" t="n"/>
      <c r="AI2281" s="421" t="n"/>
      <c r="AJ2281" s="297" t="n"/>
      <c r="AK2281" s="297" t="n"/>
      <c r="AL2281" s="284" t="n"/>
      <c r="AM2281" s="297" t="n"/>
      <c r="AN2281" s="285" t="n"/>
      <c r="AO2281" s="297" t="n"/>
      <c r="AP2281" s="297" t="n"/>
      <c r="AQ2281" s="297" t="n"/>
      <c r="AR2281" s="297" t="n"/>
      <c r="AS2281" s="297" t="n"/>
      <c r="AT2281" s="285" t="n"/>
      <c r="AU2281" s="297" t="n"/>
      <c r="AV2281" s="297" t="n"/>
      <c r="AW2281" s="297" t="n"/>
      <c r="AX2281" s="297" t="n"/>
      <c r="AY2281" s="286" t="n"/>
      <c r="AZ2281" s="286" t="n"/>
      <c r="BA2281" s="287" t="n"/>
      <c r="BB2281" s="286" t="n"/>
      <c r="BC2281" s="286" t="n"/>
      <c r="BD2281" s="286" t="n"/>
      <c r="BE2281" s="286" t="n"/>
      <c r="BF2281" s="286" t="n"/>
      <c r="BG2281" s="286" t="n"/>
      <c r="BH2281" s="297" t="n"/>
      <c r="BI2281" s="297" t="n"/>
      <c r="BJ2281" s="297" t="n"/>
      <c r="BK2281" s="297" t="n"/>
      <c r="BL2281" s="297" t="n"/>
      <c r="BM2281" s="297" t="n"/>
      <c r="BN2281" s="297" t="n"/>
      <c r="BO2281" s="285" t="n"/>
      <c r="BP2281" s="297" t="n"/>
      <c r="BQ2281" s="297" t="n"/>
      <c r="BR2281" s="297" t="n"/>
      <c r="BS2281" s="297" t="n"/>
      <c r="BT2281" s="297" t="n"/>
      <c r="BU2281" s="297" t="n"/>
      <c r="BV2281" s="297" t="n"/>
      <c r="BW2281" s="288" t="n"/>
      <c r="BX2281" s="276">
        <f>SUM(IF(COUNTIF(MediaScorecard!CC2768, "*1.*"), 2, 0), IF(COUNTIF(MediaScorecard!CC2768, "*2.*"), 2, 0), IF(COUNTIF(MediaScorecard!CC2768, "*3.*"), 2, 0), IF(COUNTIF(MediaScorecard!CC2768, "*4.*"), 2, 0), IF(COUNTIF(MediaScorecard!CC2768, "*5.*"), 2, 0), IF(COUNTIF(MediaScorecard!CC2768, "*6.*"), 2, 0))</f>
        <v/>
      </c>
      <c r="BY2281" s="277">
        <f t="array" ref="BY2281">SUM(VALUE(AT2281),VALUE(AU2281),VALUE(AV2281),VALUE(AW2281),VALUE(AX2281),VALUE(AY2281),VALUE(AZ2281),VALUE(BB2281),VALUE(BC2281),VALUE(BD2281),VALUE(BE2281),VALUE(BF2281),VALUE(BG2281),VALUE(BH2281),VALUE(BI2281),VALUE(BJ2281),VALUE(BK2281),VALUE(BL2281),VALUE(BM2281),VALUE(BN2281),VALUE(BO2281),VALUE(BP2281),VALUE(BQ2281),VALUE(BR2281),VALUE(BS2281),VALUE(BT2281),VALUE(BU2281),VALUE(BV2281),VALUE(BW2281))</f>
        <v/>
      </c>
      <c r="BZ2281" s="307" t="n"/>
      <c r="CA2281" s="307" t="n"/>
      <c r="CB2281" s="307" t="n"/>
      <c r="CC2281" s="307" t="n"/>
      <c r="CD2281" s="307" t="n"/>
      <c r="CE2281" s="307" t="n"/>
      <c r="CF2281" s="307" t="n"/>
      <c r="CG2281" s="307" t="n"/>
      <c r="CH2281" s="307" t="n"/>
      <c r="CI2281" s="307" t="n"/>
      <c r="CJ2281" s="307" t="n"/>
      <c r="CK2281" s="307" t="n"/>
      <c r="CL2281" s="307" t="n"/>
      <c r="CM2281" s="307" t="n"/>
      <c r="CN2281" s="307" t="n"/>
      <c r="CO2281" s="307" t="n"/>
      <c r="CP2281" s="307" t="n"/>
      <c r="CQ2281" s="307" t="n"/>
      <c r="CR2281" s="279" t="n"/>
      <c r="CS2281" s="280" t="n"/>
      <c r="CT2281" s="421">
        <f>(IF(OR(MediaScorecard!BG2768="x", MediaScorecard!BH2768="x",MediaScorecard!BI2768="x",MediaScorecard!BJ2768="x",MediaScorecard!BK2768="x"),1, 2))</f>
        <v/>
      </c>
      <c r="CU2281" s="308" t="n"/>
      <c r="CV2281" s="308" t="n"/>
      <c r="CW2281" s="308" t="n"/>
      <c r="CX2281" s="309" t="n"/>
      <c r="CY2281" s="308" t="n"/>
      <c r="CZ2281" s="308" t="n"/>
      <c r="DA2281" s="308" t="n"/>
    </row>
    <row r="2282" ht="21" customHeight="1" s="590">
      <c r="A2282" s="421" t="n"/>
      <c r="B2282" s="270" t="n"/>
      <c r="C2282" s="269" t="n"/>
      <c r="D2282" s="267" t="n"/>
      <c r="E2282" s="267" t="n"/>
      <c r="F2282" s="268" t="n"/>
      <c r="G2282" s="421" t="n"/>
      <c r="H2282" s="269" t="n"/>
      <c r="I2282" s="421" t="n"/>
      <c r="J2282" s="421" t="n"/>
      <c r="K2282" s="421" t="n"/>
      <c r="L2282" s="421" t="n"/>
      <c r="M2282" s="421" t="n"/>
      <c r="N2282" s="421" t="n"/>
      <c r="O2282" s="421" t="n"/>
      <c r="P2282" s="421" t="n"/>
      <c r="Q2282" s="421" t="n"/>
      <c r="R2282" s="270" t="n"/>
      <c r="S2282" s="421" t="n"/>
      <c r="T2282" s="421" t="n"/>
      <c r="U2282" s="421" t="n"/>
      <c r="V2282" s="421" t="n"/>
      <c r="W2282" s="421" t="n"/>
      <c r="X2282" s="421" t="n"/>
      <c r="Y2282" s="421" t="n"/>
      <c r="Z2282" s="421" t="n"/>
      <c r="AA2282" s="421" t="n"/>
      <c r="AB2282" s="421" t="n"/>
      <c r="AC2282" s="421" t="n"/>
      <c r="AD2282" s="421" t="n"/>
      <c r="AE2282" s="421" t="n"/>
      <c r="AF2282" s="421" t="n"/>
      <c r="AG2282" s="421" t="n"/>
      <c r="AH2282" s="421" t="n"/>
      <c r="AI2282" s="421" t="n"/>
      <c r="AJ2282" s="297" t="n"/>
      <c r="AK2282" s="297" t="n"/>
      <c r="AL2282" s="284" t="n"/>
      <c r="AM2282" s="297" t="n"/>
      <c r="AN2282" s="285" t="n"/>
      <c r="AO2282" s="297" t="n"/>
      <c r="AP2282" s="297" t="n"/>
      <c r="AQ2282" s="297" t="n"/>
      <c r="AR2282" s="297" t="n"/>
      <c r="AS2282" s="297" t="n"/>
      <c r="AT2282" s="285" t="n"/>
      <c r="AU2282" s="297" t="n"/>
      <c r="AV2282" s="297" t="n"/>
      <c r="AW2282" s="297" t="n"/>
      <c r="AX2282" s="297" t="n"/>
      <c r="AY2282" s="286" t="n"/>
      <c r="AZ2282" s="286" t="n"/>
      <c r="BA2282" s="287" t="n"/>
      <c r="BB2282" s="286" t="n"/>
      <c r="BC2282" s="286" t="n"/>
      <c r="BD2282" s="286" t="n"/>
      <c r="BE2282" s="286" t="n"/>
      <c r="BF2282" s="286" t="n"/>
      <c r="BG2282" s="286" t="n"/>
      <c r="BH2282" s="297" t="n"/>
      <c r="BI2282" s="297" t="n"/>
      <c r="BJ2282" s="297" t="n"/>
      <c r="BK2282" s="297" t="n"/>
      <c r="BL2282" s="297" t="n"/>
      <c r="BM2282" s="297" t="n"/>
      <c r="BN2282" s="297" t="n"/>
      <c r="BO2282" s="285" t="n"/>
      <c r="BP2282" s="297" t="n"/>
      <c r="BQ2282" s="297" t="n"/>
      <c r="BR2282" s="297" t="n"/>
      <c r="BS2282" s="297" t="n"/>
      <c r="BT2282" s="297" t="n"/>
      <c r="BU2282" s="297" t="n"/>
      <c r="BV2282" s="297" t="n"/>
      <c r="BW2282" s="288" t="n"/>
      <c r="BX2282" s="276">
        <f>SUM(IF(COUNTIF(MediaScorecard!CC2769, "*1.*"), 2, 0), IF(COUNTIF(MediaScorecard!CC2769, "*2.*"), 2, 0), IF(COUNTIF(MediaScorecard!CC2769, "*3.*"), 2, 0), IF(COUNTIF(MediaScorecard!CC2769, "*4.*"), 2, 0), IF(COUNTIF(MediaScorecard!CC2769, "*5.*"), 2, 0), IF(COUNTIF(MediaScorecard!CC2769, "*6.*"), 2, 0))</f>
        <v/>
      </c>
      <c r="BY2282" s="277">
        <f t="array" ref="BY2282">SUM(VALUE(AT2282),VALUE(AU2282),VALUE(AV2282),VALUE(AW2282),VALUE(AX2282),VALUE(AY2282),VALUE(AZ2282),VALUE(BB2282),VALUE(BC2282),VALUE(BD2282),VALUE(BE2282),VALUE(BF2282),VALUE(BG2282),VALUE(BH2282),VALUE(BI2282),VALUE(BJ2282),VALUE(BK2282),VALUE(BL2282),VALUE(BM2282),VALUE(BN2282),VALUE(BO2282),VALUE(BP2282),VALUE(BQ2282),VALUE(BR2282),VALUE(BS2282),VALUE(BT2282),VALUE(BU2282),VALUE(BV2282),VALUE(BW2282))</f>
        <v/>
      </c>
      <c r="BZ2282" s="307" t="n"/>
      <c r="CA2282" s="307" t="n"/>
      <c r="CB2282" s="307" t="n"/>
      <c r="CC2282" s="307" t="n"/>
      <c r="CD2282" s="307" t="n"/>
      <c r="CE2282" s="307" t="n"/>
      <c r="CF2282" s="307" t="n"/>
      <c r="CG2282" s="307" t="n"/>
      <c r="CH2282" s="307" t="n"/>
      <c r="CI2282" s="307" t="n"/>
      <c r="CJ2282" s="307" t="n"/>
      <c r="CK2282" s="307" t="n"/>
      <c r="CL2282" s="307" t="n"/>
      <c r="CM2282" s="307" t="n"/>
      <c r="CN2282" s="307" t="n"/>
      <c r="CO2282" s="307" t="n"/>
      <c r="CP2282" s="307" t="n"/>
      <c r="CQ2282" s="307" t="n"/>
      <c r="CR2282" s="279" t="n"/>
      <c r="CS2282" s="280" t="n"/>
      <c r="CT2282" s="421">
        <f>(IF(OR(MediaScorecard!BG2769="x", MediaScorecard!BH2769="x",MediaScorecard!BI2769="x",MediaScorecard!BJ2769="x",MediaScorecard!BK2769="x"),1, 2))</f>
        <v/>
      </c>
      <c r="CU2282" s="308" t="n"/>
      <c r="CV2282" s="308" t="n"/>
      <c r="CW2282" s="308" t="n"/>
      <c r="CX2282" s="309" t="n"/>
      <c r="CY2282" s="308" t="n"/>
      <c r="CZ2282" s="308" t="n"/>
      <c r="DA2282" s="308" t="n"/>
    </row>
    <row r="2283" ht="21" customHeight="1" s="590">
      <c r="A2283" s="421" t="n"/>
      <c r="B2283" s="270" t="n"/>
      <c r="C2283" s="269" t="n"/>
      <c r="D2283" s="267" t="n"/>
      <c r="E2283" s="267" t="n"/>
      <c r="F2283" s="268" t="n"/>
      <c r="G2283" s="421" t="n"/>
      <c r="H2283" s="269" t="n"/>
      <c r="I2283" s="421" t="n"/>
      <c r="J2283" s="421" t="n"/>
      <c r="K2283" s="421" t="n"/>
      <c r="L2283" s="421" t="n"/>
      <c r="M2283" s="421" t="n"/>
      <c r="N2283" s="421" t="n"/>
      <c r="O2283" s="421" t="n"/>
      <c r="P2283" s="421" t="n"/>
      <c r="Q2283" s="421" t="n"/>
      <c r="R2283" s="270" t="n"/>
      <c r="S2283" s="421" t="n"/>
      <c r="T2283" s="421" t="n"/>
      <c r="U2283" s="421" t="n"/>
      <c r="V2283" s="421" t="n"/>
      <c r="W2283" s="421" t="n"/>
      <c r="X2283" s="421" t="n"/>
      <c r="Y2283" s="421" t="n"/>
      <c r="Z2283" s="421" t="n"/>
      <c r="AA2283" s="421" t="n"/>
      <c r="AB2283" s="421" t="n"/>
      <c r="AC2283" s="421" t="n"/>
      <c r="AD2283" s="421" t="n"/>
      <c r="AE2283" s="421" t="n"/>
      <c r="AF2283" s="421" t="n"/>
      <c r="AG2283" s="421" t="n"/>
      <c r="AH2283" s="421" t="n"/>
      <c r="AI2283" s="421" t="n"/>
      <c r="AJ2283" s="297" t="n"/>
      <c r="AK2283" s="297" t="n"/>
      <c r="AL2283" s="284" t="n"/>
      <c r="AM2283" s="297" t="n"/>
      <c r="AN2283" s="285" t="n"/>
      <c r="AO2283" s="297" t="n"/>
      <c r="AP2283" s="297" t="n"/>
      <c r="AQ2283" s="297" t="n"/>
      <c r="AR2283" s="297" t="n"/>
      <c r="AS2283" s="297" t="n"/>
      <c r="AT2283" s="285" t="n"/>
      <c r="AU2283" s="297" t="n"/>
      <c r="AV2283" s="297" t="n"/>
      <c r="AW2283" s="297" t="n"/>
      <c r="AX2283" s="297" t="n"/>
      <c r="AY2283" s="286" t="n"/>
      <c r="AZ2283" s="286" t="n"/>
      <c r="BA2283" s="287" t="n"/>
      <c r="BB2283" s="286" t="n"/>
      <c r="BC2283" s="286" t="n"/>
      <c r="BD2283" s="286" t="n"/>
      <c r="BE2283" s="286" t="n"/>
      <c r="BF2283" s="286" t="n"/>
      <c r="BG2283" s="286" t="n"/>
      <c r="BH2283" s="297" t="n"/>
      <c r="BI2283" s="297" t="n"/>
      <c r="BJ2283" s="297" t="n"/>
      <c r="BK2283" s="297" t="n"/>
      <c r="BL2283" s="297" t="n"/>
      <c r="BM2283" s="297" t="n"/>
      <c r="BN2283" s="297" t="n"/>
      <c r="BO2283" s="285" t="n"/>
      <c r="BP2283" s="297" t="n"/>
      <c r="BQ2283" s="297" t="n"/>
      <c r="BR2283" s="297" t="n"/>
      <c r="BS2283" s="297" t="n"/>
      <c r="BT2283" s="297" t="n"/>
      <c r="BU2283" s="297" t="n"/>
      <c r="BV2283" s="297" t="n"/>
      <c r="BW2283" s="288" t="n"/>
      <c r="BX2283" s="276">
        <f>SUM(IF(COUNTIF(MediaScorecard!CC2770, "*1.*"), 2, 0), IF(COUNTIF(MediaScorecard!CC2770, "*2.*"), 2, 0), IF(COUNTIF(MediaScorecard!CC2770, "*3.*"), 2, 0), IF(COUNTIF(MediaScorecard!CC2770, "*4.*"), 2, 0), IF(COUNTIF(MediaScorecard!CC2770, "*5.*"), 2, 0), IF(COUNTIF(MediaScorecard!CC2770, "*6.*"), 2, 0))</f>
        <v/>
      </c>
      <c r="BY2283" s="277">
        <f t="array" ref="BY2283">SUM(VALUE(AT2283),VALUE(AU2283),VALUE(AV2283),VALUE(AW2283),VALUE(AX2283),VALUE(AY2283),VALUE(AZ2283),VALUE(BB2283),VALUE(BC2283),VALUE(BD2283),VALUE(BE2283),VALUE(BF2283),VALUE(BG2283),VALUE(BH2283),VALUE(BI2283),VALUE(BJ2283),VALUE(BK2283),VALUE(BL2283),VALUE(BM2283),VALUE(BN2283),VALUE(BO2283),VALUE(BP2283),VALUE(BQ2283),VALUE(BR2283),VALUE(BS2283),VALUE(BT2283),VALUE(BU2283),VALUE(BV2283),VALUE(BW2283))</f>
        <v/>
      </c>
      <c r="BZ2283" s="307" t="n"/>
      <c r="CA2283" s="307" t="n"/>
      <c r="CB2283" s="307" t="n"/>
      <c r="CC2283" s="307" t="n"/>
      <c r="CD2283" s="307" t="n"/>
      <c r="CE2283" s="307" t="n"/>
      <c r="CF2283" s="307" t="n"/>
      <c r="CG2283" s="307" t="n"/>
      <c r="CH2283" s="307" t="n"/>
      <c r="CI2283" s="307" t="n"/>
      <c r="CJ2283" s="307" t="n"/>
      <c r="CK2283" s="307" t="n"/>
      <c r="CL2283" s="307" t="n"/>
      <c r="CM2283" s="307" t="n"/>
      <c r="CN2283" s="307" t="n"/>
      <c r="CO2283" s="307" t="n"/>
      <c r="CP2283" s="307" t="n"/>
      <c r="CQ2283" s="307" t="n"/>
      <c r="CR2283" s="279" t="n"/>
      <c r="CS2283" s="280" t="n"/>
      <c r="CT2283" s="421">
        <f>(IF(OR(MediaScorecard!BG2770="x", MediaScorecard!BH2770="x",MediaScorecard!BI2770="x",MediaScorecard!BJ2770="x",MediaScorecard!BK2770="x"),1, 2))</f>
        <v/>
      </c>
      <c r="CU2283" s="308" t="n"/>
      <c r="CV2283" s="308" t="n"/>
      <c r="CW2283" s="308" t="n"/>
      <c r="CX2283" s="309" t="n"/>
      <c r="CY2283" s="308" t="n"/>
      <c r="CZ2283" s="308" t="n"/>
      <c r="DA2283" s="308" t="n"/>
    </row>
    <row r="2284" ht="21" customHeight="1" s="590">
      <c r="A2284" s="421" t="n"/>
      <c r="B2284" s="270" t="n"/>
      <c r="C2284" s="269" t="n"/>
      <c r="D2284" s="267" t="n"/>
      <c r="E2284" s="267" t="n"/>
      <c r="F2284" s="268" t="n"/>
      <c r="G2284" s="421" t="n"/>
      <c r="H2284" s="269" t="n"/>
      <c r="I2284" s="421" t="n"/>
      <c r="J2284" s="421" t="n"/>
      <c r="K2284" s="421" t="n"/>
      <c r="L2284" s="421" t="n"/>
      <c r="M2284" s="421" t="n"/>
      <c r="N2284" s="421" t="n"/>
      <c r="O2284" s="421" t="n"/>
      <c r="P2284" s="421" t="n"/>
      <c r="Q2284" s="421" t="n"/>
      <c r="R2284" s="270" t="n"/>
      <c r="S2284" s="421" t="n"/>
      <c r="T2284" s="421" t="n"/>
      <c r="U2284" s="421" t="n"/>
      <c r="V2284" s="421" t="n"/>
      <c r="W2284" s="421" t="n"/>
      <c r="X2284" s="421" t="n"/>
      <c r="Y2284" s="421" t="n"/>
      <c r="Z2284" s="421" t="n"/>
      <c r="AA2284" s="421" t="n"/>
      <c r="AB2284" s="421" t="n"/>
      <c r="AC2284" s="421" t="n"/>
      <c r="AD2284" s="421" t="n"/>
      <c r="AE2284" s="421" t="n"/>
      <c r="AF2284" s="421" t="n"/>
      <c r="AG2284" s="421" t="n"/>
      <c r="AH2284" s="421" t="n"/>
      <c r="AI2284" s="421" t="n"/>
      <c r="AJ2284" s="297" t="n"/>
      <c r="AK2284" s="297" t="n"/>
      <c r="AL2284" s="284" t="n"/>
      <c r="AM2284" s="297" t="n"/>
      <c r="AN2284" s="285" t="n"/>
      <c r="AO2284" s="297" t="n"/>
      <c r="AP2284" s="297" t="n"/>
      <c r="AQ2284" s="297" t="n"/>
      <c r="AR2284" s="297" t="n"/>
      <c r="AS2284" s="297" t="n"/>
      <c r="AT2284" s="285" t="n"/>
      <c r="AU2284" s="297" t="n"/>
      <c r="AV2284" s="297" t="n"/>
      <c r="AW2284" s="297" t="n"/>
      <c r="AX2284" s="297" t="n"/>
      <c r="AY2284" s="286" t="n"/>
      <c r="AZ2284" s="286" t="n"/>
      <c r="BA2284" s="287" t="n"/>
      <c r="BB2284" s="286" t="n"/>
      <c r="BC2284" s="286" t="n"/>
      <c r="BD2284" s="286" t="n"/>
      <c r="BE2284" s="286" t="n"/>
      <c r="BF2284" s="286" t="n"/>
      <c r="BG2284" s="286" t="n"/>
      <c r="BH2284" s="297" t="n"/>
      <c r="BI2284" s="297" t="n"/>
      <c r="BJ2284" s="297" t="n"/>
      <c r="BK2284" s="297" t="n"/>
      <c r="BL2284" s="297" t="n"/>
      <c r="BM2284" s="297" t="n"/>
      <c r="BN2284" s="297" t="n"/>
      <c r="BO2284" s="285" t="n"/>
      <c r="BP2284" s="297" t="n"/>
      <c r="BQ2284" s="297" t="n"/>
      <c r="BR2284" s="297" t="n"/>
      <c r="BS2284" s="297" t="n"/>
      <c r="BT2284" s="297" t="n"/>
      <c r="BU2284" s="297" t="n"/>
      <c r="BV2284" s="297" t="n"/>
      <c r="BW2284" s="288" t="n"/>
      <c r="BX2284" s="276">
        <f>SUM(IF(COUNTIF(MediaScorecard!CC2771, "*1.*"), 2, 0), IF(COUNTIF(MediaScorecard!CC2771, "*2.*"), 2, 0), IF(COUNTIF(MediaScorecard!CC2771, "*3.*"), 2, 0), IF(COUNTIF(MediaScorecard!CC2771, "*4.*"), 2, 0), IF(COUNTIF(MediaScorecard!CC2771, "*5.*"), 2, 0), IF(COUNTIF(MediaScorecard!CC2771, "*6.*"), 2, 0))</f>
        <v/>
      </c>
      <c r="BY2284" s="277">
        <f t="array" ref="BY2284">SUM(VALUE(AT2284),VALUE(AU2284),VALUE(AV2284),VALUE(AW2284),VALUE(AX2284),VALUE(AY2284),VALUE(AZ2284),VALUE(BB2284),VALUE(BC2284),VALUE(BD2284),VALUE(BE2284),VALUE(BF2284),VALUE(BG2284),VALUE(BH2284),VALUE(BI2284),VALUE(BJ2284),VALUE(BK2284),VALUE(BL2284),VALUE(BM2284),VALUE(BN2284),VALUE(BO2284),VALUE(BP2284),VALUE(BQ2284),VALUE(BR2284),VALUE(BS2284),VALUE(BT2284),VALUE(BU2284),VALUE(BV2284),VALUE(BW2284))</f>
        <v/>
      </c>
      <c r="BZ2284" s="307" t="n"/>
      <c r="CA2284" s="307" t="n"/>
      <c r="CB2284" s="307" t="n"/>
      <c r="CC2284" s="307" t="n"/>
      <c r="CD2284" s="307" t="n"/>
      <c r="CE2284" s="307" t="n"/>
      <c r="CF2284" s="307" t="n"/>
      <c r="CG2284" s="307" t="n"/>
      <c r="CH2284" s="307" t="n"/>
      <c r="CI2284" s="307" t="n"/>
      <c r="CJ2284" s="307" t="n"/>
      <c r="CK2284" s="307" t="n"/>
      <c r="CL2284" s="307" t="n"/>
      <c r="CM2284" s="307" t="n"/>
      <c r="CN2284" s="307" t="n"/>
      <c r="CO2284" s="307" t="n"/>
      <c r="CP2284" s="307" t="n"/>
      <c r="CQ2284" s="307" t="n"/>
      <c r="CR2284" s="279" t="n"/>
      <c r="CS2284" s="280" t="n"/>
      <c r="CT2284" s="421">
        <f>(IF(OR(MediaScorecard!BG2771="x", MediaScorecard!BH2771="x",MediaScorecard!BI2771="x",MediaScorecard!BJ2771="x",MediaScorecard!BK2771="x"),1, 2))</f>
        <v/>
      </c>
      <c r="CU2284" s="308" t="n"/>
      <c r="CV2284" s="308" t="n"/>
      <c r="CW2284" s="308" t="n"/>
      <c r="CX2284" s="309" t="n"/>
      <c r="CY2284" s="308" t="n"/>
      <c r="CZ2284" s="308" t="n"/>
      <c r="DA2284" s="308" t="n"/>
    </row>
    <row r="2285" ht="21" customHeight="1" s="590">
      <c r="A2285" s="421" t="n"/>
      <c r="B2285" s="270" t="n"/>
      <c r="C2285" s="269" t="n"/>
      <c r="D2285" s="267" t="n"/>
      <c r="E2285" s="267" t="n"/>
      <c r="F2285" s="268" t="n"/>
      <c r="G2285" s="421" t="n"/>
      <c r="H2285" s="269" t="n"/>
      <c r="I2285" s="421" t="n"/>
      <c r="J2285" s="421" t="n"/>
      <c r="K2285" s="421" t="n"/>
      <c r="L2285" s="421" t="n"/>
      <c r="M2285" s="421" t="n"/>
      <c r="N2285" s="421" t="n"/>
      <c r="O2285" s="421" t="n"/>
      <c r="P2285" s="421" t="n"/>
      <c r="Q2285" s="421" t="n"/>
      <c r="R2285" s="270" t="n"/>
      <c r="S2285" s="421" t="n"/>
      <c r="T2285" s="421" t="n"/>
      <c r="U2285" s="421" t="n"/>
      <c r="V2285" s="421" t="n"/>
      <c r="W2285" s="421" t="n"/>
      <c r="X2285" s="421" t="n"/>
      <c r="Y2285" s="421" t="n"/>
      <c r="Z2285" s="421" t="n"/>
      <c r="AA2285" s="421" t="n"/>
      <c r="AB2285" s="421" t="n"/>
      <c r="AC2285" s="421" t="n"/>
      <c r="AD2285" s="421" t="n"/>
      <c r="AE2285" s="421" t="n"/>
      <c r="AF2285" s="421" t="n"/>
      <c r="AG2285" s="421" t="n"/>
      <c r="AH2285" s="421" t="n"/>
      <c r="AI2285" s="421" t="n"/>
      <c r="AJ2285" s="297" t="n"/>
      <c r="AK2285" s="297" t="n"/>
      <c r="AL2285" s="284" t="n"/>
      <c r="AM2285" s="297" t="n"/>
      <c r="AN2285" s="285" t="n"/>
      <c r="AO2285" s="297" t="n"/>
      <c r="AP2285" s="297" t="n"/>
      <c r="AQ2285" s="297" t="n"/>
      <c r="AR2285" s="297" t="n"/>
      <c r="AS2285" s="297" t="n"/>
      <c r="AT2285" s="285" t="n"/>
      <c r="AU2285" s="297" t="n"/>
      <c r="AV2285" s="297" t="n"/>
      <c r="AW2285" s="297" t="n"/>
      <c r="AX2285" s="297" t="n"/>
      <c r="AY2285" s="286" t="n"/>
      <c r="AZ2285" s="286" t="n"/>
      <c r="BA2285" s="287" t="n"/>
      <c r="BB2285" s="286" t="n"/>
      <c r="BC2285" s="286" t="n"/>
      <c r="BD2285" s="286" t="n"/>
      <c r="BE2285" s="286" t="n"/>
      <c r="BF2285" s="286" t="n"/>
      <c r="BG2285" s="286" t="n"/>
      <c r="BH2285" s="297" t="n"/>
      <c r="BI2285" s="297" t="n"/>
      <c r="BJ2285" s="297" t="n"/>
      <c r="BK2285" s="297" t="n"/>
      <c r="BL2285" s="297" t="n"/>
      <c r="BM2285" s="297" t="n"/>
      <c r="BN2285" s="297" t="n"/>
      <c r="BO2285" s="285" t="n"/>
      <c r="BP2285" s="297" t="n"/>
      <c r="BQ2285" s="297" t="n"/>
      <c r="BR2285" s="297" t="n"/>
      <c r="BS2285" s="297" t="n"/>
      <c r="BT2285" s="297" t="n"/>
      <c r="BU2285" s="297" t="n"/>
      <c r="BV2285" s="297" t="n"/>
      <c r="BW2285" s="288" t="n"/>
      <c r="BX2285" s="276">
        <f>SUM(IF(COUNTIF(MediaScorecard!CC2772, "*1.*"), 2, 0), IF(COUNTIF(MediaScorecard!CC2772, "*2.*"), 2, 0), IF(COUNTIF(MediaScorecard!CC2772, "*3.*"), 2, 0), IF(COUNTIF(MediaScorecard!CC2772, "*4.*"), 2, 0), IF(COUNTIF(MediaScorecard!CC2772, "*5.*"), 2, 0), IF(COUNTIF(MediaScorecard!CC2772, "*6.*"), 2, 0))</f>
        <v/>
      </c>
      <c r="BY2285" s="277">
        <f t="array" ref="BY2285">SUM(VALUE(AT2285),VALUE(AU2285),VALUE(AV2285),VALUE(AW2285),VALUE(AX2285),VALUE(AY2285),VALUE(AZ2285),VALUE(BB2285),VALUE(BC2285),VALUE(BD2285),VALUE(BE2285),VALUE(BF2285),VALUE(BG2285),VALUE(BH2285),VALUE(BI2285),VALUE(BJ2285),VALUE(BK2285),VALUE(BL2285),VALUE(BM2285),VALUE(BN2285),VALUE(BO2285),VALUE(BP2285),VALUE(BQ2285),VALUE(BR2285),VALUE(BS2285),VALUE(BT2285),VALUE(BU2285),VALUE(BV2285),VALUE(BW2285))</f>
        <v/>
      </c>
      <c r="BZ2285" s="307" t="n"/>
      <c r="CA2285" s="307" t="n"/>
      <c r="CB2285" s="307" t="n"/>
      <c r="CC2285" s="307" t="n"/>
      <c r="CD2285" s="307" t="n"/>
      <c r="CE2285" s="307" t="n"/>
      <c r="CF2285" s="307" t="n"/>
      <c r="CG2285" s="307" t="n"/>
      <c r="CH2285" s="307" t="n"/>
      <c r="CI2285" s="307" t="n"/>
      <c r="CJ2285" s="307" t="n"/>
      <c r="CK2285" s="307" t="n"/>
      <c r="CL2285" s="307" t="n"/>
      <c r="CM2285" s="307" t="n"/>
      <c r="CN2285" s="307" t="n"/>
      <c r="CO2285" s="307" t="n"/>
      <c r="CP2285" s="307" t="n"/>
      <c r="CQ2285" s="307" t="n"/>
      <c r="CR2285" s="279" t="n"/>
      <c r="CS2285" s="280" t="n"/>
      <c r="CT2285" s="421">
        <f>(IF(OR(MediaScorecard!BG2772="x", MediaScorecard!BH2772="x",MediaScorecard!BI2772="x",MediaScorecard!BJ2772="x",MediaScorecard!BK2772="x"),1, 2))</f>
        <v/>
      </c>
      <c r="CU2285" s="308" t="n"/>
      <c r="CV2285" s="308" t="n"/>
      <c r="CW2285" s="308" t="n"/>
      <c r="CX2285" s="309" t="n"/>
      <c r="CY2285" s="308" t="n"/>
      <c r="CZ2285" s="308" t="n"/>
      <c r="DA2285" s="308" t="n"/>
    </row>
    <row r="2286" ht="21" customHeight="1" s="590">
      <c r="A2286" s="421" t="n"/>
      <c r="B2286" s="270" t="n"/>
      <c r="C2286" s="269" t="n"/>
      <c r="D2286" s="267" t="n"/>
      <c r="E2286" s="267" t="n"/>
      <c r="F2286" s="268" t="n"/>
      <c r="G2286" s="421" t="n"/>
      <c r="H2286" s="269" t="n"/>
      <c r="I2286" s="421" t="n"/>
      <c r="J2286" s="421" t="n"/>
      <c r="K2286" s="421" t="n"/>
      <c r="L2286" s="421" t="n"/>
      <c r="M2286" s="421" t="n"/>
      <c r="N2286" s="421" t="n"/>
      <c r="O2286" s="421" t="n"/>
      <c r="P2286" s="421" t="n"/>
      <c r="Q2286" s="421" t="n"/>
      <c r="R2286" s="270" t="n"/>
      <c r="S2286" s="421" t="n"/>
      <c r="T2286" s="421" t="n"/>
      <c r="U2286" s="421" t="n"/>
      <c r="V2286" s="421" t="n"/>
      <c r="W2286" s="421" t="n"/>
      <c r="X2286" s="421" t="n"/>
      <c r="Y2286" s="421" t="n"/>
      <c r="Z2286" s="421" t="n"/>
      <c r="AA2286" s="421" t="n"/>
      <c r="AB2286" s="421" t="n"/>
      <c r="AC2286" s="421" t="n"/>
      <c r="AD2286" s="421" t="n"/>
      <c r="AE2286" s="421" t="n"/>
      <c r="AF2286" s="421" t="n"/>
      <c r="AG2286" s="421" t="n"/>
      <c r="AH2286" s="421" t="n"/>
      <c r="AI2286" s="421" t="n"/>
      <c r="AJ2286" s="297" t="n"/>
      <c r="AK2286" s="297" t="n"/>
      <c r="AL2286" s="284" t="n"/>
      <c r="AM2286" s="297" t="n"/>
      <c r="AN2286" s="285" t="n"/>
      <c r="AO2286" s="297" t="n"/>
      <c r="AP2286" s="297" t="n"/>
      <c r="AQ2286" s="297" t="n"/>
      <c r="AR2286" s="297" t="n"/>
      <c r="AS2286" s="297" t="n"/>
      <c r="AT2286" s="285" t="n"/>
      <c r="AU2286" s="297" t="n"/>
      <c r="AV2286" s="297" t="n"/>
      <c r="AW2286" s="297" t="n"/>
      <c r="AX2286" s="297" t="n"/>
      <c r="AY2286" s="286" t="n"/>
      <c r="AZ2286" s="286" t="n"/>
      <c r="BA2286" s="287" t="n"/>
      <c r="BB2286" s="286" t="n"/>
      <c r="BC2286" s="286" t="n"/>
      <c r="BD2286" s="286" t="n"/>
      <c r="BE2286" s="286" t="n"/>
      <c r="BF2286" s="286" t="n"/>
      <c r="BG2286" s="286" t="n"/>
      <c r="BH2286" s="297" t="n"/>
      <c r="BI2286" s="297" t="n"/>
      <c r="BJ2286" s="297" t="n"/>
      <c r="BK2286" s="297" t="n"/>
      <c r="BL2286" s="297" t="n"/>
      <c r="BM2286" s="297" t="n"/>
      <c r="BN2286" s="297" t="n"/>
      <c r="BO2286" s="285" t="n"/>
      <c r="BP2286" s="297" t="n"/>
      <c r="BQ2286" s="297" t="n"/>
      <c r="BR2286" s="297" t="n"/>
      <c r="BS2286" s="297" t="n"/>
      <c r="BT2286" s="297" t="n"/>
      <c r="BU2286" s="297" t="n"/>
      <c r="BV2286" s="297" t="n"/>
      <c r="BW2286" s="288" t="n"/>
      <c r="BX2286" s="276">
        <f>SUM(IF(COUNTIF(MediaScorecard!CC2773, "*1.*"), 2, 0), IF(COUNTIF(MediaScorecard!CC2773, "*2.*"), 2, 0), IF(COUNTIF(MediaScorecard!CC2773, "*3.*"), 2, 0), IF(COUNTIF(MediaScorecard!CC2773, "*4.*"), 2, 0), IF(COUNTIF(MediaScorecard!CC2773, "*5.*"), 2, 0), IF(COUNTIF(MediaScorecard!CC2773, "*6.*"), 2, 0))</f>
        <v/>
      </c>
      <c r="BY2286" s="277">
        <f t="array" ref="BY2286">SUM(VALUE(AT2286),VALUE(AU2286),VALUE(AV2286),VALUE(AW2286),VALUE(AX2286),VALUE(AY2286),VALUE(AZ2286),VALUE(BB2286),VALUE(BC2286),VALUE(BD2286),VALUE(BE2286),VALUE(BF2286),VALUE(BG2286),VALUE(BH2286),VALUE(BI2286),VALUE(BJ2286),VALUE(BK2286),VALUE(BL2286),VALUE(BM2286),VALUE(BN2286),VALUE(BO2286),VALUE(BP2286),VALUE(BQ2286),VALUE(BR2286),VALUE(BS2286),VALUE(BT2286),VALUE(BU2286),VALUE(BV2286),VALUE(BW2286))</f>
        <v/>
      </c>
      <c r="BZ2286" s="307" t="n"/>
      <c r="CA2286" s="307" t="n"/>
      <c r="CB2286" s="307" t="n"/>
      <c r="CC2286" s="307" t="n"/>
      <c r="CD2286" s="307" t="n"/>
      <c r="CE2286" s="307" t="n"/>
      <c r="CF2286" s="307" t="n"/>
      <c r="CG2286" s="307" t="n"/>
      <c r="CH2286" s="307" t="n"/>
      <c r="CI2286" s="307" t="n"/>
      <c r="CJ2286" s="307" t="n"/>
      <c r="CK2286" s="307" t="n"/>
      <c r="CL2286" s="307" t="n"/>
      <c r="CM2286" s="307" t="n"/>
      <c r="CN2286" s="307" t="n"/>
      <c r="CO2286" s="307" t="n"/>
      <c r="CP2286" s="307" t="n"/>
      <c r="CQ2286" s="307" t="n"/>
      <c r="CR2286" s="279" t="n"/>
      <c r="CS2286" s="280" t="n"/>
      <c r="CT2286" s="421">
        <f>(IF(OR(MediaScorecard!BG2773="x", MediaScorecard!BH2773="x",MediaScorecard!BI2773="x",MediaScorecard!BJ2773="x",MediaScorecard!BK2773="x"),1, 2))</f>
        <v/>
      </c>
      <c r="CU2286" s="308" t="n"/>
      <c r="CV2286" s="308" t="n"/>
      <c r="CW2286" s="308" t="n"/>
      <c r="CX2286" s="309" t="n"/>
      <c r="CY2286" s="308" t="n"/>
      <c r="CZ2286" s="308" t="n"/>
      <c r="DA2286" s="308" t="n"/>
    </row>
    <row r="2287" ht="21" customHeight="1" s="590">
      <c r="A2287" s="421" t="n"/>
      <c r="B2287" s="270" t="n"/>
      <c r="C2287" s="269" t="n"/>
      <c r="D2287" s="267" t="n"/>
      <c r="E2287" s="267" t="n"/>
      <c r="F2287" s="268" t="n"/>
      <c r="G2287" s="421" t="n"/>
      <c r="H2287" s="269" t="n"/>
      <c r="I2287" s="421" t="n"/>
      <c r="J2287" s="421" t="n"/>
      <c r="K2287" s="421" t="n"/>
      <c r="L2287" s="421" t="n"/>
      <c r="M2287" s="421" t="n"/>
      <c r="N2287" s="421" t="n"/>
      <c r="O2287" s="421" t="n"/>
      <c r="P2287" s="421" t="n"/>
      <c r="Q2287" s="421" t="n"/>
      <c r="R2287" s="270" t="n"/>
      <c r="S2287" s="421" t="n"/>
      <c r="T2287" s="421" t="n"/>
      <c r="U2287" s="421" t="n"/>
      <c r="V2287" s="421" t="n"/>
      <c r="W2287" s="421" t="n"/>
      <c r="X2287" s="421" t="n"/>
      <c r="Y2287" s="421" t="n"/>
      <c r="Z2287" s="421" t="n"/>
      <c r="AA2287" s="421" t="n"/>
      <c r="AB2287" s="421" t="n"/>
      <c r="AC2287" s="421" t="n"/>
      <c r="AD2287" s="421" t="n"/>
      <c r="AE2287" s="421" t="n"/>
      <c r="AF2287" s="421" t="n"/>
      <c r="AG2287" s="421" t="n"/>
      <c r="AH2287" s="421" t="n"/>
      <c r="AI2287" s="421" t="n"/>
      <c r="AJ2287" s="297" t="n"/>
      <c r="AK2287" s="297" t="n"/>
      <c r="AL2287" s="284" t="n"/>
      <c r="AM2287" s="297" t="n"/>
      <c r="AN2287" s="285" t="n"/>
      <c r="AO2287" s="297" t="n"/>
      <c r="AP2287" s="297" t="n"/>
      <c r="AQ2287" s="297" t="n"/>
      <c r="AR2287" s="297" t="n"/>
      <c r="AS2287" s="297" t="n"/>
      <c r="AT2287" s="285" t="n"/>
      <c r="AU2287" s="297" t="n"/>
      <c r="AV2287" s="297" t="n"/>
      <c r="AW2287" s="297" t="n"/>
      <c r="AX2287" s="297" t="n"/>
      <c r="AY2287" s="286" t="n"/>
      <c r="AZ2287" s="286" t="n"/>
      <c r="BA2287" s="287" t="n"/>
      <c r="BB2287" s="286" t="n"/>
      <c r="BC2287" s="286" t="n"/>
      <c r="BD2287" s="286" t="n"/>
      <c r="BE2287" s="286" t="n"/>
      <c r="BF2287" s="286" t="n"/>
      <c r="BG2287" s="286" t="n"/>
      <c r="BH2287" s="297" t="n"/>
      <c r="BI2287" s="297" t="n"/>
      <c r="BJ2287" s="297" t="n"/>
      <c r="BK2287" s="297" t="n"/>
      <c r="BL2287" s="297" t="n"/>
      <c r="BM2287" s="297" t="n"/>
      <c r="BN2287" s="297" t="n"/>
      <c r="BO2287" s="285" t="n"/>
      <c r="BP2287" s="297" t="n"/>
      <c r="BQ2287" s="297" t="n"/>
      <c r="BR2287" s="297" t="n"/>
      <c r="BS2287" s="297" t="n"/>
      <c r="BT2287" s="297" t="n"/>
      <c r="BU2287" s="297" t="n"/>
      <c r="BV2287" s="297" t="n"/>
      <c r="BW2287" s="288" t="n"/>
      <c r="BX2287" s="276">
        <f>SUM(IF(COUNTIF(MediaScorecard!CC2774, "*1.*"), 2, 0), IF(COUNTIF(MediaScorecard!CC2774, "*2.*"), 2, 0), IF(COUNTIF(MediaScorecard!CC2774, "*3.*"), 2, 0), IF(COUNTIF(MediaScorecard!CC2774, "*4.*"), 2, 0), IF(COUNTIF(MediaScorecard!CC2774, "*5.*"), 2, 0), IF(COUNTIF(MediaScorecard!CC2774, "*6.*"), 2, 0))</f>
        <v/>
      </c>
      <c r="BY2287" s="277">
        <f t="array" ref="BY2287">SUM(VALUE(AT2287),VALUE(AU2287),VALUE(AV2287),VALUE(AW2287),VALUE(AX2287),VALUE(AY2287),VALUE(AZ2287),VALUE(BB2287),VALUE(BC2287),VALUE(BD2287),VALUE(BE2287),VALUE(BF2287),VALUE(BG2287),VALUE(BH2287),VALUE(BI2287),VALUE(BJ2287),VALUE(BK2287),VALUE(BL2287),VALUE(BM2287),VALUE(BN2287),VALUE(BO2287),VALUE(BP2287),VALUE(BQ2287),VALUE(BR2287),VALUE(BS2287),VALUE(BT2287),VALUE(BU2287),VALUE(BV2287),VALUE(BW2287))</f>
        <v/>
      </c>
      <c r="BZ2287" s="307" t="n"/>
      <c r="CA2287" s="307" t="n"/>
      <c r="CB2287" s="307" t="n"/>
      <c r="CC2287" s="307" t="n"/>
      <c r="CD2287" s="307" t="n"/>
      <c r="CE2287" s="307" t="n"/>
      <c r="CF2287" s="307" t="n"/>
      <c r="CG2287" s="307" t="n"/>
      <c r="CH2287" s="307" t="n"/>
      <c r="CI2287" s="307" t="n"/>
      <c r="CJ2287" s="307" t="n"/>
      <c r="CK2287" s="307" t="n"/>
      <c r="CL2287" s="307" t="n"/>
      <c r="CM2287" s="307" t="n"/>
      <c r="CN2287" s="307" t="n"/>
      <c r="CO2287" s="307" t="n"/>
      <c r="CP2287" s="307" t="n"/>
      <c r="CQ2287" s="307" t="n"/>
      <c r="CR2287" s="279" t="n"/>
      <c r="CS2287" s="280" t="n"/>
      <c r="CT2287" s="421">
        <f>(IF(OR(MediaScorecard!BG2774="x", MediaScorecard!BH2774="x",MediaScorecard!BI2774="x",MediaScorecard!BJ2774="x",MediaScorecard!BK2774="x"),1, 2))</f>
        <v/>
      </c>
      <c r="CU2287" s="308" t="n"/>
      <c r="CV2287" s="308" t="n"/>
      <c r="CW2287" s="308" t="n"/>
      <c r="CX2287" s="309" t="n"/>
      <c r="CY2287" s="308" t="n"/>
      <c r="CZ2287" s="308" t="n"/>
      <c r="DA2287" s="308" t="n"/>
    </row>
    <row r="2288" ht="21" customHeight="1" s="590">
      <c r="A2288" s="421" t="n"/>
      <c r="B2288" s="270" t="n"/>
      <c r="C2288" s="269" t="n"/>
      <c r="D2288" s="267" t="n"/>
      <c r="E2288" s="267" t="n"/>
      <c r="F2288" s="268" t="n"/>
      <c r="G2288" s="421" t="n"/>
      <c r="H2288" s="269" t="n"/>
      <c r="I2288" s="421" t="n"/>
      <c r="J2288" s="421" t="n"/>
      <c r="K2288" s="421" t="n"/>
      <c r="L2288" s="421" t="n"/>
      <c r="M2288" s="421" t="n"/>
      <c r="N2288" s="421" t="n"/>
      <c r="O2288" s="421" t="n"/>
      <c r="P2288" s="421" t="n"/>
      <c r="Q2288" s="421" t="n"/>
      <c r="R2288" s="270" t="n"/>
      <c r="S2288" s="421" t="n"/>
      <c r="T2288" s="421" t="n"/>
      <c r="U2288" s="421" t="n"/>
      <c r="V2288" s="421" t="n"/>
      <c r="W2288" s="421" t="n"/>
      <c r="X2288" s="421" t="n"/>
      <c r="Y2288" s="421" t="n"/>
      <c r="Z2288" s="421" t="n"/>
      <c r="AA2288" s="421" t="n"/>
      <c r="AB2288" s="421" t="n"/>
      <c r="AC2288" s="421" t="n"/>
      <c r="AD2288" s="421" t="n"/>
      <c r="AE2288" s="421" t="n"/>
      <c r="AF2288" s="421" t="n"/>
      <c r="AG2288" s="421" t="n"/>
      <c r="AH2288" s="421" t="n"/>
      <c r="AI2288" s="421" t="n"/>
      <c r="AJ2288" s="297" t="n"/>
      <c r="AK2288" s="297" t="n"/>
      <c r="AL2288" s="284" t="n"/>
      <c r="AM2288" s="297" t="n"/>
      <c r="AN2288" s="285" t="n"/>
      <c r="AO2288" s="297" t="n"/>
      <c r="AP2288" s="297" t="n"/>
      <c r="AQ2288" s="297" t="n"/>
      <c r="AR2288" s="297" t="n"/>
      <c r="AS2288" s="297" t="n"/>
      <c r="AT2288" s="285" t="n"/>
      <c r="AU2288" s="297" t="n"/>
      <c r="AV2288" s="297" t="n"/>
      <c r="AW2288" s="297" t="n"/>
      <c r="AX2288" s="297" t="n"/>
      <c r="AY2288" s="286" t="n"/>
      <c r="AZ2288" s="286" t="n"/>
      <c r="BA2288" s="287" t="n"/>
      <c r="BB2288" s="286" t="n"/>
      <c r="BC2288" s="286" t="n"/>
      <c r="BD2288" s="286" t="n"/>
      <c r="BE2288" s="286" t="n"/>
      <c r="BF2288" s="286" t="n"/>
      <c r="BG2288" s="286" t="n"/>
      <c r="BH2288" s="297" t="n"/>
      <c r="BI2288" s="297" t="n"/>
      <c r="BJ2288" s="297" t="n"/>
      <c r="BK2288" s="297" t="n"/>
      <c r="BL2288" s="297" t="n"/>
      <c r="BM2288" s="297" t="n"/>
      <c r="BN2288" s="297" t="n"/>
      <c r="BO2288" s="285" t="n"/>
      <c r="BP2288" s="297" t="n"/>
      <c r="BQ2288" s="297" t="n"/>
      <c r="BR2288" s="297" t="n"/>
      <c r="BS2288" s="297" t="n"/>
      <c r="BT2288" s="297" t="n"/>
      <c r="BU2288" s="297" t="n"/>
      <c r="BV2288" s="297" t="n"/>
      <c r="BW2288" s="288" t="n"/>
      <c r="BX2288" s="276">
        <f>SUM(IF(COUNTIF(MediaScorecard!CC2775, "*1.*"), 2, 0), IF(COUNTIF(MediaScorecard!CC2775, "*2.*"), 2, 0), IF(COUNTIF(MediaScorecard!CC2775, "*3.*"), 2, 0), IF(COUNTIF(MediaScorecard!CC2775, "*4.*"), 2, 0), IF(COUNTIF(MediaScorecard!CC2775, "*5.*"), 2, 0), IF(COUNTIF(MediaScorecard!CC2775, "*6.*"), 2, 0))</f>
        <v/>
      </c>
      <c r="BY2288" s="277">
        <f t="array" ref="BY2288">SUM(VALUE(AT2288),VALUE(AU2288),VALUE(AV2288),VALUE(AW2288),VALUE(AX2288),VALUE(AY2288),VALUE(AZ2288),VALUE(BB2288),VALUE(BC2288),VALUE(BD2288),VALUE(BE2288),VALUE(BF2288),VALUE(BG2288),VALUE(BH2288),VALUE(BI2288),VALUE(BJ2288),VALUE(BK2288),VALUE(BL2288),VALUE(BM2288),VALUE(BN2288),VALUE(BO2288),VALUE(BP2288),VALUE(BQ2288),VALUE(BR2288),VALUE(BS2288),VALUE(BT2288),VALUE(BU2288),VALUE(BV2288),VALUE(BW2288))</f>
        <v/>
      </c>
      <c r="BZ2288" s="307" t="n"/>
      <c r="CA2288" s="307" t="n"/>
      <c r="CB2288" s="307" t="n"/>
      <c r="CC2288" s="307" t="n"/>
      <c r="CD2288" s="307" t="n"/>
      <c r="CE2288" s="307" t="n"/>
      <c r="CF2288" s="307" t="n"/>
      <c r="CG2288" s="307" t="n"/>
      <c r="CH2288" s="307" t="n"/>
      <c r="CI2288" s="307" t="n"/>
      <c r="CJ2288" s="307" t="n"/>
      <c r="CK2288" s="307" t="n"/>
      <c r="CL2288" s="307" t="n"/>
      <c r="CM2288" s="307" t="n"/>
      <c r="CN2288" s="307" t="n"/>
      <c r="CO2288" s="307" t="n"/>
      <c r="CP2288" s="307" t="n"/>
      <c r="CQ2288" s="307" t="n"/>
      <c r="CR2288" s="279" t="n"/>
      <c r="CS2288" s="280" t="n"/>
      <c r="CT2288" s="421">
        <f>(IF(OR(MediaScorecard!BG2775="x", MediaScorecard!BH2775="x",MediaScorecard!BI2775="x",MediaScorecard!BJ2775="x",MediaScorecard!BK2775="x"),1, 2))</f>
        <v/>
      </c>
      <c r="CU2288" s="308" t="n"/>
      <c r="CV2288" s="308" t="n"/>
      <c r="CW2288" s="308" t="n"/>
      <c r="CX2288" s="309" t="n"/>
      <c r="CY2288" s="308" t="n"/>
      <c r="CZ2288" s="308" t="n"/>
      <c r="DA2288" s="308" t="n"/>
    </row>
    <row r="2289" ht="21" customHeight="1" s="590">
      <c r="A2289" s="421" t="n"/>
      <c r="B2289" s="270" t="n"/>
      <c r="C2289" s="269" t="n"/>
      <c r="D2289" s="267" t="n"/>
      <c r="E2289" s="267" t="n"/>
      <c r="F2289" s="268" t="n"/>
      <c r="G2289" s="421" t="n"/>
      <c r="H2289" s="269" t="n"/>
      <c r="I2289" s="421" t="n"/>
      <c r="J2289" s="421" t="n"/>
      <c r="K2289" s="421" t="n"/>
      <c r="L2289" s="421" t="n"/>
      <c r="M2289" s="421" t="n"/>
      <c r="N2289" s="421" t="n"/>
      <c r="O2289" s="421" t="n"/>
      <c r="P2289" s="421" t="n"/>
      <c r="Q2289" s="421" t="n"/>
      <c r="R2289" s="270" t="n"/>
      <c r="S2289" s="421" t="n"/>
      <c r="T2289" s="421" t="n"/>
      <c r="U2289" s="421" t="n"/>
      <c r="V2289" s="421" t="n"/>
      <c r="W2289" s="421" t="n"/>
      <c r="X2289" s="421" t="n"/>
      <c r="Y2289" s="421" t="n"/>
      <c r="Z2289" s="421" t="n"/>
      <c r="AA2289" s="421" t="n"/>
      <c r="AB2289" s="421" t="n"/>
      <c r="AC2289" s="421" t="n"/>
      <c r="AD2289" s="421" t="n"/>
      <c r="AE2289" s="421" t="n"/>
      <c r="AF2289" s="421" t="n"/>
      <c r="AG2289" s="421" t="n"/>
      <c r="AH2289" s="421" t="n"/>
      <c r="AI2289" s="421" t="n"/>
      <c r="AJ2289" s="297" t="n"/>
      <c r="AK2289" s="297" t="n"/>
      <c r="AL2289" s="284" t="n"/>
      <c r="AM2289" s="297" t="n"/>
      <c r="AN2289" s="285" t="n"/>
      <c r="AO2289" s="297" t="n"/>
      <c r="AP2289" s="297" t="n"/>
      <c r="AQ2289" s="297" t="n"/>
      <c r="AR2289" s="297" t="n"/>
      <c r="AS2289" s="297" t="n"/>
      <c r="AT2289" s="285" t="n"/>
      <c r="AU2289" s="297" t="n"/>
      <c r="AV2289" s="297" t="n"/>
      <c r="AW2289" s="297" t="n"/>
      <c r="AX2289" s="297" t="n"/>
      <c r="AY2289" s="286" t="n"/>
      <c r="AZ2289" s="286" t="n"/>
      <c r="BA2289" s="287" t="n"/>
      <c r="BB2289" s="286" t="n"/>
      <c r="BC2289" s="286" t="n"/>
      <c r="BD2289" s="286" t="n"/>
      <c r="BE2289" s="286" t="n"/>
      <c r="BF2289" s="286" t="n"/>
      <c r="BG2289" s="286" t="n"/>
      <c r="BH2289" s="297" t="n"/>
      <c r="BI2289" s="297" t="n"/>
      <c r="BJ2289" s="297" t="n"/>
      <c r="BK2289" s="297" t="n"/>
      <c r="BL2289" s="297" t="n"/>
      <c r="BM2289" s="297" t="n"/>
      <c r="BN2289" s="297" t="n"/>
      <c r="BO2289" s="285" t="n"/>
      <c r="BP2289" s="297" t="n"/>
      <c r="BQ2289" s="297" t="n"/>
      <c r="BR2289" s="297" t="n"/>
      <c r="BS2289" s="297" t="n"/>
      <c r="BT2289" s="297" t="n"/>
      <c r="BU2289" s="297" t="n"/>
      <c r="BV2289" s="297" t="n"/>
      <c r="BW2289" s="288" t="n"/>
      <c r="BX2289" s="276">
        <f>SUM(IF(COUNTIF(MediaScorecard!CC2776, "*1.*"), 2, 0), IF(COUNTIF(MediaScorecard!CC2776, "*2.*"), 2, 0), IF(COUNTIF(MediaScorecard!CC2776, "*3.*"), 2, 0), IF(COUNTIF(MediaScorecard!CC2776, "*4.*"), 2, 0), IF(COUNTIF(MediaScorecard!CC2776, "*5.*"), 2, 0), IF(COUNTIF(MediaScorecard!CC2776, "*6.*"), 2, 0))</f>
        <v/>
      </c>
      <c r="BY2289" s="277">
        <f t="array" ref="BY2289">SUM(VALUE(AT2289),VALUE(AU2289),VALUE(AV2289),VALUE(AW2289),VALUE(AX2289),VALUE(AY2289),VALUE(AZ2289),VALUE(BB2289),VALUE(BC2289),VALUE(BD2289),VALUE(BE2289),VALUE(BF2289),VALUE(BG2289),VALUE(BH2289),VALUE(BI2289),VALUE(BJ2289),VALUE(BK2289),VALUE(BL2289),VALUE(BM2289),VALUE(BN2289),VALUE(BO2289),VALUE(BP2289),VALUE(BQ2289),VALUE(BR2289),VALUE(BS2289),VALUE(BT2289),VALUE(BU2289),VALUE(BV2289),VALUE(BW2289))</f>
        <v/>
      </c>
      <c r="BZ2289" s="307" t="n"/>
      <c r="CA2289" s="307" t="n"/>
      <c r="CB2289" s="307" t="n"/>
      <c r="CC2289" s="307" t="n"/>
      <c r="CD2289" s="307" t="n"/>
      <c r="CE2289" s="307" t="n"/>
      <c r="CF2289" s="307" t="n"/>
      <c r="CG2289" s="307" t="n"/>
      <c r="CH2289" s="307" t="n"/>
      <c r="CI2289" s="307" t="n"/>
      <c r="CJ2289" s="307" t="n"/>
      <c r="CK2289" s="307" t="n"/>
      <c r="CL2289" s="307" t="n"/>
      <c r="CM2289" s="307" t="n"/>
      <c r="CN2289" s="307" t="n"/>
      <c r="CO2289" s="307" t="n"/>
      <c r="CP2289" s="307" t="n"/>
      <c r="CQ2289" s="307" t="n"/>
      <c r="CR2289" s="279" t="n"/>
      <c r="CS2289" s="280" t="n"/>
      <c r="CT2289" s="421">
        <f>(IF(OR(MediaScorecard!BG2776="x", MediaScorecard!BH2776="x",MediaScorecard!BI2776="x",MediaScorecard!BJ2776="x",MediaScorecard!BK2776="x"),1, 2))</f>
        <v/>
      </c>
      <c r="CU2289" s="308" t="n"/>
      <c r="CV2289" s="308" t="n"/>
      <c r="CW2289" s="308" t="n"/>
      <c r="CX2289" s="309" t="n"/>
      <c r="CY2289" s="308" t="n"/>
      <c r="CZ2289" s="308" t="n"/>
      <c r="DA2289" s="308" t="n"/>
    </row>
    <row r="2290" ht="21" customHeight="1" s="590">
      <c r="A2290" s="421" t="n"/>
      <c r="B2290" s="270" t="n"/>
      <c r="C2290" s="269" t="n"/>
      <c r="D2290" s="267" t="n"/>
      <c r="E2290" s="267" t="n"/>
      <c r="F2290" s="268" t="n"/>
      <c r="G2290" s="421" t="n"/>
      <c r="H2290" s="269" t="n"/>
      <c r="I2290" s="421" t="n"/>
      <c r="J2290" s="421" t="n"/>
      <c r="K2290" s="421" t="n"/>
      <c r="L2290" s="421" t="n"/>
      <c r="M2290" s="421" t="n"/>
      <c r="N2290" s="421" t="n"/>
      <c r="O2290" s="421" t="n"/>
      <c r="P2290" s="421" t="n"/>
      <c r="Q2290" s="421" t="n"/>
      <c r="R2290" s="270" t="n"/>
      <c r="S2290" s="421" t="n"/>
      <c r="T2290" s="421" t="n"/>
      <c r="U2290" s="421" t="n"/>
      <c r="V2290" s="421" t="n"/>
      <c r="W2290" s="421" t="n"/>
      <c r="X2290" s="421" t="n"/>
      <c r="Y2290" s="421" t="n"/>
      <c r="Z2290" s="421" t="n"/>
      <c r="AA2290" s="421" t="n"/>
      <c r="AB2290" s="421" t="n"/>
      <c r="AC2290" s="421" t="n"/>
      <c r="AD2290" s="421" t="n"/>
      <c r="AE2290" s="421" t="n"/>
      <c r="AF2290" s="421" t="n"/>
      <c r="AG2290" s="421" t="n"/>
      <c r="AH2290" s="421" t="n"/>
      <c r="AI2290" s="421" t="n"/>
      <c r="AJ2290" s="297" t="n"/>
      <c r="AK2290" s="297" t="n"/>
      <c r="AL2290" s="284" t="n"/>
      <c r="AM2290" s="297" t="n"/>
      <c r="AN2290" s="285" t="n"/>
      <c r="AO2290" s="297" t="n"/>
      <c r="AP2290" s="297" t="n"/>
      <c r="AQ2290" s="297" t="n"/>
      <c r="AR2290" s="297" t="n"/>
      <c r="AS2290" s="297" t="n"/>
      <c r="AT2290" s="285" t="n"/>
      <c r="AU2290" s="297" t="n"/>
      <c r="AV2290" s="297" t="n"/>
      <c r="AW2290" s="297" t="n"/>
      <c r="AX2290" s="297" t="n"/>
      <c r="AY2290" s="286" t="n"/>
      <c r="AZ2290" s="286" t="n"/>
      <c r="BA2290" s="287" t="n"/>
      <c r="BB2290" s="286" t="n"/>
      <c r="BC2290" s="286" t="n"/>
      <c r="BD2290" s="286" t="n"/>
      <c r="BE2290" s="286" t="n"/>
      <c r="BF2290" s="286" t="n"/>
      <c r="BG2290" s="286" t="n"/>
      <c r="BH2290" s="297" t="n"/>
      <c r="BI2290" s="297" t="n"/>
      <c r="BJ2290" s="297" t="n"/>
      <c r="BK2290" s="297" t="n"/>
      <c r="BL2290" s="297" t="n"/>
      <c r="BM2290" s="297" t="n"/>
      <c r="BN2290" s="297" t="n"/>
      <c r="BO2290" s="285" t="n"/>
      <c r="BP2290" s="297" t="n"/>
      <c r="BQ2290" s="297" t="n"/>
      <c r="BR2290" s="297" t="n"/>
      <c r="BS2290" s="297" t="n"/>
      <c r="BT2290" s="297" t="n"/>
      <c r="BU2290" s="297" t="n"/>
      <c r="BV2290" s="297" t="n"/>
      <c r="BW2290" s="288" t="n"/>
      <c r="BX2290" s="276">
        <f>SUM(IF(COUNTIF(MediaScorecard!CC2777, "*1.*"), 2, 0), IF(COUNTIF(MediaScorecard!CC2777, "*2.*"), 2, 0), IF(COUNTIF(MediaScorecard!CC2777, "*3.*"), 2, 0), IF(COUNTIF(MediaScorecard!CC2777, "*4.*"), 2, 0), IF(COUNTIF(MediaScorecard!CC2777, "*5.*"), 2, 0), IF(COUNTIF(MediaScorecard!CC2777, "*6.*"), 2, 0))</f>
        <v/>
      </c>
      <c r="BY2290" s="277">
        <f t="array" ref="BY2290">SUM(VALUE(AT2290),VALUE(AU2290),VALUE(AV2290),VALUE(AW2290),VALUE(AX2290),VALUE(AY2290),VALUE(AZ2290),VALUE(BB2290),VALUE(BC2290),VALUE(BD2290),VALUE(BE2290),VALUE(BF2290),VALUE(BG2290),VALUE(BH2290),VALUE(BI2290),VALUE(BJ2290),VALUE(BK2290),VALUE(BL2290),VALUE(BM2290),VALUE(BN2290),VALUE(BO2290),VALUE(BP2290),VALUE(BQ2290),VALUE(BR2290),VALUE(BS2290),VALUE(BT2290),VALUE(BU2290),VALUE(BV2290),VALUE(BW2290))</f>
        <v/>
      </c>
      <c r="BZ2290" s="307" t="n"/>
      <c r="CA2290" s="307" t="n"/>
      <c r="CB2290" s="307" t="n"/>
      <c r="CC2290" s="307" t="n"/>
      <c r="CD2290" s="307" t="n"/>
      <c r="CE2290" s="307" t="n"/>
      <c r="CF2290" s="307" t="n"/>
      <c r="CG2290" s="307" t="n"/>
      <c r="CH2290" s="307" t="n"/>
      <c r="CI2290" s="307" t="n"/>
      <c r="CJ2290" s="307" t="n"/>
      <c r="CK2290" s="307" t="n"/>
      <c r="CL2290" s="307" t="n"/>
      <c r="CM2290" s="307" t="n"/>
      <c r="CN2290" s="307" t="n"/>
      <c r="CO2290" s="307" t="n"/>
      <c r="CP2290" s="307" t="n"/>
      <c r="CQ2290" s="307" t="n"/>
      <c r="CR2290" s="279" t="n"/>
      <c r="CS2290" s="280" t="n"/>
      <c r="CT2290" s="421">
        <f>(IF(OR(MediaScorecard!BG2777="x", MediaScorecard!BH2777="x",MediaScorecard!BI2777="x",MediaScorecard!BJ2777="x",MediaScorecard!BK2777="x"),1, 2))</f>
        <v/>
      </c>
      <c r="CU2290" s="308" t="n"/>
      <c r="CV2290" s="308" t="n"/>
      <c r="CW2290" s="308" t="n"/>
      <c r="CX2290" s="309" t="n"/>
      <c r="CY2290" s="308" t="n"/>
      <c r="CZ2290" s="308" t="n"/>
      <c r="DA2290" s="308" t="n"/>
    </row>
    <row r="2291" ht="21" customHeight="1" s="590">
      <c r="A2291" s="421" t="n"/>
      <c r="B2291" s="270" t="n"/>
      <c r="C2291" s="269" t="n"/>
      <c r="D2291" s="267" t="n"/>
      <c r="E2291" s="267" t="n"/>
      <c r="F2291" s="268" t="n"/>
      <c r="G2291" s="421" t="n"/>
      <c r="H2291" s="269" t="n"/>
      <c r="I2291" s="421" t="n"/>
      <c r="J2291" s="421" t="n"/>
      <c r="K2291" s="421" t="n"/>
      <c r="L2291" s="421" t="n"/>
      <c r="M2291" s="421" t="n"/>
      <c r="N2291" s="421" t="n"/>
      <c r="O2291" s="421" t="n"/>
      <c r="P2291" s="421" t="n"/>
      <c r="Q2291" s="421" t="n"/>
      <c r="R2291" s="270" t="n"/>
      <c r="S2291" s="421" t="n"/>
      <c r="T2291" s="421" t="n"/>
      <c r="U2291" s="421" t="n"/>
      <c r="V2291" s="421" t="n"/>
      <c r="W2291" s="421" t="n"/>
      <c r="X2291" s="421" t="n"/>
      <c r="Y2291" s="421" t="n"/>
      <c r="Z2291" s="421" t="n"/>
      <c r="AA2291" s="421" t="n"/>
      <c r="AB2291" s="421" t="n"/>
      <c r="AC2291" s="421" t="n"/>
      <c r="AD2291" s="421" t="n"/>
      <c r="AE2291" s="421" t="n"/>
      <c r="AF2291" s="421" t="n"/>
      <c r="AG2291" s="421" t="n"/>
      <c r="AH2291" s="421" t="n"/>
      <c r="AI2291" s="421" t="n"/>
      <c r="AJ2291" s="297" t="n"/>
      <c r="AK2291" s="297" t="n"/>
      <c r="AL2291" s="284" t="n"/>
      <c r="AM2291" s="297" t="n"/>
      <c r="AN2291" s="285" t="n"/>
      <c r="AO2291" s="297" t="n"/>
      <c r="AP2291" s="297" t="n"/>
      <c r="AQ2291" s="297" t="n"/>
      <c r="AR2291" s="297" t="n"/>
      <c r="AS2291" s="297" t="n"/>
      <c r="AT2291" s="285" t="n"/>
      <c r="AU2291" s="297" t="n"/>
      <c r="AV2291" s="297" t="n"/>
      <c r="AW2291" s="297" t="n"/>
      <c r="AX2291" s="297" t="n"/>
      <c r="AY2291" s="286" t="n"/>
      <c r="AZ2291" s="286" t="n"/>
      <c r="BA2291" s="287" t="n"/>
      <c r="BB2291" s="286" t="n"/>
      <c r="BC2291" s="286" t="n"/>
      <c r="BD2291" s="286" t="n"/>
      <c r="BE2291" s="286" t="n"/>
      <c r="BF2291" s="286" t="n"/>
      <c r="BG2291" s="286" t="n"/>
      <c r="BH2291" s="297" t="n"/>
      <c r="BI2291" s="297" t="n"/>
      <c r="BJ2291" s="297" t="n"/>
      <c r="BK2291" s="297" t="n"/>
      <c r="BL2291" s="297" t="n"/>
      <c r="BM2291" s="297" t="n"/>
      <c r="BN2291" s="297" t="n"/>
      <c r="BO2291" s="285" t="n"/>
      <c r="BP2291" s="297" t="n"/>
      <c r="BQ2291" s="297" t="n"/>
      <c r="BR2291" s="297" t="n"/>
      <c r="BS2291" s="297" t="n"/>
      <c r="BT2291" s="297" t="n"/>
      <c r="BU2291" s="297" t="n"/>
      <c r="BV2291" s="297" t="n"/>
      <c r="BW2291" s="288" t="n"/>
      <c r="BX2291" s="276">
        <f>SUM(IF(COUNTIF(MediaScorecard!CC2778, "*1.*"), 2, 0), IF(COUNTIF(MediaScorecard!CC2778, "*2.*"), 2, 0), IF(COUNTIF(MediaScorecard!CC2778, "*3.*"), 2, 0), IF(COUNTIF(MediaScorecard!CC2778, "*4.*"), 2, 0), IF(COUNTIF(MediaScorecard!CC2778, "*5.*"), 2, 0), IF(COUNTIF(MediaScorecard!CC2778, "*6.*"), 2, 0))</f>
        <v/>
      </c>
      <c r="BY2291" s="277">
        <f t="array" ref="BY2291">SUM(VALUE(AT2291),VALUE(AU2291),VALUE(AV2291),VALUE(AW2291),VALUE(AX2291),VALUE(AY2291),VALUE(AZ2291),VALUE(BB2291),VALUE(BC2291),VALUE(BD2291),VALUE(BE2291),VALUE(BF2291),VALUE(BG2291),VALUE(BH2291),VALUE(BI2291),VALUE(BJ2291),VALUE(BK2291),VALUE(BL2291),VALUE(BM2291),VALUE(BN2291),VALUE(BO2291),VALUE(BP2291),VALUE(BQ2291),VALUE(BR2291),VALUE(BS2291),VALUE(BT2291),VALUE(BU2291),VALUE(BV2291),VALUE(BW2291))</f>
        <v/>
      </c>
      <c r="BZ2291" s="307" t="n"/>
      <c r="CA2291" s="307" t="n"/>
      <c r="CB2291" s="307" t="n"/>
      <c r="CC2291" s="307" t="n"/>
      <c r="CD2291" s="307" t="n"/>
      <c r="CE2291" s="307" t="n"/>
      <c r="CF2291" s="307" t="n"/>
      <c r="CG2291" s="307" t="n"/>
      <c r="CH2291" s="307" t="n"/>
      <c r="CI2291" s="307" t="n"/>
      <c r="CJ2291" s="307" t="n"/>
      <c r="CK2291" s="307" t="n"/>
      <c r="CL2291" s="307" t="n"/>
      <c r="CM2291" s="307" t="n"/>
      <c r="CN2291" s="307" t="n"/>
      <c r="CO2291" s="307" t="n"/>
      <c r="CP2291" s="307" t="n"/>
      <c r="CQ2291" s="307" t="n"/>
      <c r="CR2291" s="279" t="n"/>
      <c r="CS2291" s="280" t="n"/>
      <c r="CT2291" s="421">
        <f>(IF(OR(MediaScorecard!BG2778="x", MediaScorecard!BH2778="x",MediaScorecard!BI2778="x",MediaScorecard!BJ2778="x",MediaScorecard!BK2778="x"),1, 2))</f>
        <v/>
      </c>
      <c r="CU2291" s="308" t="n"/>
      <c r="CV2291" s="308" t="n"/>
      <c r="CW2291" s="308" t="n"/>
      <c r="CX2291" s="309" t="n"/>
      <c r="CY2291" s="308" t="n"/>
      <c r="CZ2291" s="308" t="n"/>
      <c r="DA2291" s="308" t="n"/>
    </row>
    <row r="2292" ht="21" customHeight="1" s="590">
      <c r="A2292" s="421" t="n"/>
      <c r="B2292" s="270" t="n"/>
      <c r="C2292" s="269" t="n"/>
      <c r="D2292" s="267" t="n"/>
      <c r="E2292" s="267" t="n"/>
      <c r="F2292" s="268" t="n"/>
      <c r="G2292" s="421" t="n"/>
      <c r="H2292" s="269" t="n"/>
      <c r="I2292" s="421" t="n"/>
      <c r="J2292" s="421" t="n"/>
      <c r="K2292" s="421" t="n"/>
      <c r="L2292" s="421" t="n"/>
      <c r="M2292" s="421" t="n"/>
      <c r="N2292" s="421" t="n"/>
      <c r="O2292" s="421" t="n"/>
      <c r="P2292" s="421" t="n"/>
      <c r="Q2292" s="421" t="n"/>
      <c r="R2292" s="270" t="n"/>
      <c r="S2292" s="421" t="n"/>
      <c r="T2292" s="421" t="n"/>
      <c r="U2292" s="421" t="n"/>
      <c r="V2292" s="421" t="n"/>
      <c r="W2292" s="421" t="n"/>
      <c r="X2292" s="421" t="n"/>
      <c r="Y2292" s="421" t="n"/>
      <c r="Z2292" s="421" t="n"/>
      <c r="AA2292" s="421" t="n"/>
      <c r="AB2292" s="421" t="n"/>
      <c r="AC2292" s="421" t="n"/>
      <c r="AD2292" s="421" t="n"/>
      <c r="AE2292" s="421" t="n"/>
      <c r="AF2292" s="421" t="n"/>
      <c r="AG2292" s="421" t="n"/>
      <c r="AH2292" s="421" t="n"/>
      <c r="AI2292" s="421" t="n"/>
      <c r="AJ2292" s="297" t="n"/>
      <c r="AK2292" s="297" t="n"/>
      <c r="AL2292" s="284" t="n"/>
      <c r="AM2292" s="297" t="n"/>
      <c r="AN2292" s="285" t="n"/>
      <c r="AO2292" s="297" t="n"/>
      <c r="AP2292" s="297" t="n"/>
      <c r="AQ2292" s="297" t="n"/>
      <c r="AR2292" s="297" t="n"/>
      <c r="AS2292" s="297" t="n"/>
      <c r="AT2292" s="285" t="n"/>
      <c r="AU2292" s="297" t="n"/>
      <c r="AV2292" s="297" t="n"/>
      <c r="AW2292" s="297" t="n"/>
      <c r="AX2292" s="297" t="n"/>
      <c r="AY2292" s="286" t="n"/>
      <c r="AZ2292" s="286" t="n"/>
      <c r="BA2292" s="287" t="n"/>
      <c r="BB2292" s="286" t="n"/>
      <c r="BC2292" s="286" t="n"/>
      <c r="BD2292" s="286" t="n"/>
      <c r="BE2292" s="286" t="n"/>
      <c r="BF2292" s="286" t="n"/>
      <c r="BG2292" s="286" t="n"/>
      <c r="BH2292" s="297" t="n"/>
      <c r="BI2292" s="297" t="n"/>
      <c r="BJ2292" s="297" t="n"/>
      <c r="BK2292" s="297" t="n"/>
      <c r="BL2292" s="297" t="n"/>
      <c r="BM2292" s="297" t="n"/>
      <c r="BN2292" s="297" t="n"/>
      <c r="BO2292" s="285" t="n"/>
      <c r="BP2292" s="297" t="n"/>
      <c r="BQ2292" s="297" t="n"/>
      <c r="BR2292" s="297" t="n"/>
      <c r="BS2292" s="297" t="n"/>
      <c r="BT2292" s="297" t="n"/>
      <c r="BU2292" s="297" t="n"/>
      <c r="BV2292" s="297" t="n"/>
      <c r="BW2292" s="288" t="n"/>
      <c r="BX2292" s="276">
        <f>SUM(IF(COUNTIF(MediaScorecard!CC2779, "*1.*"), 2, 0), IF(COUNTIF(MediaScorecard!CC2779, "*2.*"), 2, 0), IF(COUNTIF(MediaScorecard!CC2779, "*3.*"), 2, 0), IF(COUNTIF(MediaScorecard!CC2779, "*4.*"), 2, 0), IF(COUNTIF(MediaScorecard!CC2779, "*5.*"), 2, 0), IF(COUNTIF(MediaScorecard!CC2779, "*6.*"), 2, 0))</f>
        <v/>
      </c>
      <c r="BY2292" s="277">
        <f t="array" ref="BY2292">SUM(VALUE(AT2292),VALUE(AU2292),VALUE(AV2292),VALUE(AW2292),VALUE(AX2292),VALUE(AY2292),VALUE(AZ2292),VALUE(BB2292),VALUE(BC2292),VALUE(BD2292),VALUE(BE2292),VALUE(BF2292),VALUE(BG2292),VALUE(BH2292),VALUE(BI2292),VALUE(BJ2292),VALUE(BK2292),VALUE(BL2292),VALUE(BM2292),VALUE(BN2292),VALUE(BO2292),VALUE(BP2292),VALUE(BQ2292),VALUE(BR2292),VALUE(BS2292),VALUE(BT2292),VALUE(BU2292),VALUE(BV2292),VALUE(BW2292))</f>
        <v/>
      </c>
      <c r="BZ2292" s="307" t="n"/>
      <c r="CA2292" s="307" t="n"/>
      <c r="CB2292" s="307" t="n"/>
      <c r="CC2292" s="307" t="n"/>
      <c r="CD2292" s="307" t="n"/>
      <c r="CE2292" s="307" t="n"/>
      <c r="CF2292" s="307" t="n"/>
      <c r="CG2292" s="307" t="n"/>
      <c r="CH2292" s="307" t="n"/>
      <c r="CI2292" s="307" t="n"/>
      <c r="CJ2292" s="307" t="n"/>
      <c r="CK2292" s="307" t="n"/>
      <c r="CL2292" s="307" t="n"/>
      <c r="CM2292" s="307" t="n"/>
      <c r="CN2292" s="307" t="n"/>
      <c r="CO2292" s="307" t="n"/>
      <c r="CP2292" s="307" t="n"/>
      <c r="CQ2292" s="307" t="n"/>
      <c r="CR2292" s="279" t="n"/>
      <c r="CS2292" s="280" t="n"/>
      <c r="CT2292" s="421">
        <f>(IF(OR(MediaScorecard!BG2779="x", MediaScorecard!BH2779="x",MediaScorecard!BI2779="x",MediaScorecard!BJ2779="x",MediaScorecard!BK2779="x"),1, 2))</f>
        <v/>
      </c>
      <c r="CU2292" s="308" t="n"/>
      <c r="CV2292" s="308" t="n"/>
      <c r="CW2292" s="308" t="n"/>
      <c r="CX2292" s="309" t="n"/>
      <c r="CY2292" s="308" t="n"/>
      <c r="CZ2292" s="308" t="n"/>
      <c r="DA2292" s="308" t="n"/>
    </row>
    <row r="2293" ht="21" customHeight="1" s="590">
      <c r="A2293" s="421" t="n"/>
      <c r="B2293" s="270" t="n"/>
      <c r="C2293" s="269" t="n"/>
      <c r="D2293" s="267" t="n"/>
      <c r="E2293" s="267" t="n"/>
      <c r="F2293" s="268" t="n"/>
      <c r="G2293" s="421" t="n"/>
      <c r="H2293" s="269" t="n"/>
      <c r="I2293" s="421" t="n"/>
      <c r="J2293" s="421" t="n"/>
      <c r="K2293" s="421" t="n"/>
      <c r="L2293" s="421" t="n"/>
      <c r="M2293" s="421" t="n"/>
      <c r="N2293" s="421" t="n"/>
      <c r="O2293" s="421" t="n"/>
      <c r="P2293" s="421" t="n"/>
      <c r="Q2293" s="421" t="n"/>
      <c r="R2293" s="270" t="n"/>
      <c r="S2293" s="421" t="n"/>
      <c r="T2293" s="421" t="n"/>
      <c r="U2293" s="421" t="n"/>
      <c r="V2293" s="421" t="n"/>
      <c r="W2293" s="421" t="n"/>
      <c r="X2293" s="421" t="n"/>
      <c r="Y2293" s="421" t="n"/>
      <c r="Z2293" s="421" t="n"/>
      <c r="AA2293" s="421" t="n"/>
      <c r="AB2293" s="421" t="n"/>
      <c r="AC2293" s="421" t="n"/>
      <c r="AD2293" s="421" t="n"/>
      <c r="AE2293" s="421" t="n"/>
      <c r="AF2293" s="421" t="n"/>
      <c r="AG2293" s="421" t="n"/>
      <c r="AH2293" s="421" t="n"/>
      <c r="AI2293" s="421" t="n"/>
      <c r="AJ2293" s="297" t="n"/>
      <c r="AK2293" s="297" t="n"/>
      <c r="AL2293" s="284" t="n"/>
      <c r="AM2293" s="297" t="n"/>
      <c r="AN2293" s="285" t="n"/>
      <c r="AO2293" s="297" t="n"/>
      <c r="AP2293" s="297" t="n"/>
      <c r="AQ2293" s="297" t="n"/>
      <c r="AR2293" s="297" t="n"/>
      <c r="AS2293" s="297" t="n"/>
      <c r="AT2293" s="285" t="n"/>
      <c r="AU2293" s="297" t="n"/>
      <c r="AV2293" s="297" t="n"/>
      <c r="AW2293" s="297" t="n"/>
      <c r="AX2293" s="297" t="n"/>
      <c r="AY2293" s="286" t="n"/>
      <c r="AZ2293" s="286" t="n"/>
      <c r="BA2293" s="287" t="n"/>
      <c r="BB2293" s="286" t="n"/>
      <c r="BC2293" s="286" t="n"/>
      <c r="BD2293" s="286" t="n"/>
      <c r="BE2293" s="286" t="n"/>
      <c r="BF2293" s="286" t="n"/>
      <c r="BG2293" s="286" t="n"/>
      <c r="BH2293" s="297" t="n"/>
      <c r="BI2293" s="297" t="n"/>
      <c r="BJ2293" s="297" t="n"/>
      <c r="BK2293" s="297" t="n"/>
      <c r="BL2293" s="297" t="n"/>
      <c r="BM2293" s="297" t="n"/>
      <c r="BN2293" s="297" t="n"/>
      <c r="BO2293" s="285" t="n"/>
      <c r="BP2293" s="297" t="n"/>
      <c r="BQ2293" s="297" t="n"/>
      <c r="BR2293" s="297" t="n"/>
      <c r="BS2293" s="297" t="n"/>
      <c r="BT2293" s="297" t="n"/>
      <c r="BU2293" s="297" t="n"/>
      <c r="BV2293" s="297" t="n"/>
      <c r="BW2293" s="288" t="n"/>
      <c r="BX2293" s="276">
        <f>SUM(IF(COUNTIF(MediaScorecard!CC2780, "*1.*"), 2, 0), IF(COUNTIF(MediaScorecard!CC2780, "*2.*"), 2, 0), IF(COUNTIF(MediaScorecard!CC2780, "*3.*"), 2, 0), IF(COUNTIF(MediaScorecard!CC2780, "*4.*"), 2, 0), IF(COUNTIF(MediaScorecard!CC2780, "*5.*"), 2, 0), IF(COUNTIF(MediaScorecard!CC2780, "*6.*"), 2, 0))</f>
        <v/>
      </c>
      <c r="BY2293" s="277">
        <f t="array" ref="BY2293">SUM(VALUE(AT2293),VALUE(AU2293),VALUE(AV2293),VALUE(AW2293),VALUE(AX2293),VALUE(AY2293),VALUE(AZ2293),VALUE(BB2293),VALUE(BC2293),VALUE(BD2293),VALUE(BE2293),VALUE(BF2293),VALUE(BG2293),VALUE(BH2293),VALUE(BI2293),VALUE(BJ2293),VALUE(BK2293),VALUE(BL2293),VALUE(BM2293),VALUE(BN2293),VALUE(BO2293),VALUE(BP2293),VALUE(BQ2293),VALUE(BR2293),VALUE(BS2293),VALUE(BT2293),VALUE(BU2293),VALUE(BV2293),VALUE(BW2293))</f>
        <v/>
      </c>
      <c r="BZ2293" s="307" t="n"/>
      <c r="CA2293" s="307" t="n"/>
      <c r="CB2293" s="307" t="n"/>
      <c r="CC2293" s="307" t="n"/>
      <c r="CD2293" s="307" t="n"/>
      <c r="CE2293" s="307" t="n"/>
      <c r="CF2293" s="307" t="n"/>
      <c r="CG2293" s="307" t="n"/>
      <c r="CH2293" s="307" t="n"/>
      <c r="CI2293" s="307" t="n"/>
      <c r="CJ2293" s="307" t="n"/>
      <c r="CK2293" s="307" t="n"/>
      <c r="CL2293" s="307" t="n"/>
      <c r="CM2293" s="307" t="n"/>
      <c r="CN2293" s="307" t="n"/>
      <c r="CO2293" s="307" t="n"/>
      <c r="CP2293" s="307" t="n"/>
      <c r="CQ2293" s="307" t="n"/>
      <c r="CR2293" s="279" t="n"/>
      <c r="CS2293" s="280" t="n"/>
      <c r="CT2293" s="421">
        <f>(IF(OR(MediaScorecard!BG2780="x", MediaScorecard!BH2780="x",MediaScorecard!BI2780="x",MediaScorecard!BJ2780="x",MediaScorecard!BK2780="x"),1, 2))</f>
        <v/>
      </c>
      <c r="CU2293" s="308" t="n"/>
      <c r="CV2293" s="308" t="n"/>
      <c r="CW2293" s="308" t="n"/>
      <c r="CX2293" s="309" t="n"/>
      <c r="CY2293" s="308" t="n"/>
      <c r="CZ2293" s="308" t="n"/>
      <c r="DA2293" s="308" t="n"/>
    </row>
    <row r="2294" ht="21" customHeight="1" s="590">
      <c r="A2294" s="421" t="n"/>
      <c r="B2294" s="270" t="n"/>
      <c r="C2294" s="269" t="n"/>
      <c r="D2294" s="267" t="n"/>
      <c r="E2294" s="267" t="n"/>
      <c r="F2294" s="268" t="n"/>
      <c r="G2294" s="421" t="n"/>
      <c r="H2294" s="269" t="n"/>
      <c r="I2294" s="421" t="n"/>
      <c r="J2294" s="421" t="n"/>
      <c r="K2294" s="421" t="n"/>
      <c r="L2294" s="421" t="n"/>
      <c r="M2294" s="421" t="n"/>
      <c r="N2294" s="421" t="n"/>
      <c r="O2294" s="421" t="n"/>
      <c r="P2294" s="421" t="n"/>
      <c r="Q2294" s="421" t="n"/>
      <c r="R2294" s="270" t="n"/>
      <c r="S2294" s="421" t="n"/>
      <c r="T2294" s="421" t="n"/>
      <c r="U2294" s="421" t="n"/>
      <c r="V2294" s="421" t="n"/>
      <c r="W2294" s="421" t="n"/>
      <c r="X2294" s="421" t="n"/>
      <c r="Y2294" s="421" t="n"/>
      <c r="Z2294" s="421" t="n"/>
      <c r="AA2294" s="421" t="n"/>
      <c r="AB2294" s="421" t="n"/>
      <c r="AC2294" s="421" t="n"/>
      <c r="AD2294" s="421" t="n"/>
      <c r="AE2294" s="421" t="n"/>
      <c r="AF2294" s="421" t="n"/>
      <c r="AG2294" s="421" t="n"/>
      <c r="AH2294" s="421" t="n"/>
      <c r="AI2294" s="421" t="n"/>
      <c r="AJ2294" s="297" t="n"/>
      <c r="AK2294" s="297" t="n"/>
      <c r="AL2294" s="284" t="n"/>
      <c r="AM2294" s="297" t="n"/>
      <c r="AN2294" s="285" t="n"/>
      <c r="AO2294" s="297" t="n"/>
      <c r="AP2294" s="297" t="n"/>
      <c r="AQ2294" s="297" t="n"/>
      <c r="AR2294" s="297" t="n"/>
      <c r="AS2294" s="297" t="n"/>
      <c r="AT2294" s="285" t="n"/>
      <c r="AU2294" s="297" t="n"/>
      <c r="AV2294" s="297" t="n"/>
      <c r="AW2294" s="297" t="n"/>
      <c r="AX2294" s="297" t="n"/>
      <c r="AY2294" s="286" t="n"/>
      <c r="AZ2294" s="286" t="n"/>
      <c r="BA2294" s="287" t="n"/>
      <c r="BB2294" s="286" t="n"/>
      <c r="BC2294" s="286" t="n"/>
      <c r="BD2294" s="286" t="n"/>
      <c r="BE2294" s="286" t="n"/>
      <c r="BF2294" s="286" t="n"/>
      <c r="BG2294" s="286" t="n"/>
      <c r="BH2294" s="297" t="n"/>
      <c r="BI2294" s="297" t="n"/>
      <c r="BJ2294" s="297" t="n"/>
      <c r="BK2294" s="297" t="n"/>
      <c r="BL2294" s="297" t="n"/>
      <c r="BM2294" s="297" t="n"/>
      <c r="BN2294" s="297" t="n"/>
      <c r="BO2294" s="285" t="n"/>
      <c r="BP2294" s="297" t="n"/>
      <c r="BQ2294" s="297" t="n"/>
      <c r="BR2294" s="297" t="n"/>
      <c r="BS2294" s="297" t="n"/>
      <c r="BT2294" s="297" t="n"/>
      <c r="BU2294" s="297" t="n"/>
      <c r="BV2294" s="297" t="n"/>
      <c r="BW2294" s="288" t="n"/>
      <c r="BX2294" s="276">
        <f>SUM(IF(COUNTIF(MediaScorecard!CC2781, "*1.*"), 2, 0), IF(COUNTIF(MediaScorecard!CC2781, "*2.*"), 2, 0), IF(COUNTIF(MediaScorecard!CC2781, "*3.*"), 2, 0), IF(COUNTIF(MediaScorecard!CC2781, "*4.*"), 2, 0), IF(COUNTIF(MediaScorecard!CC2781, "*5.*"), 2, 0), IF(COUNTIF(MediaScorecard!CC2781, "*6.*"), 2, 0))</f>
        <v/>
      </c>
      <c r="BY2294" s="277">
        <f t="array" ref="BY2294">SUM(VALUE(AT2294),VALUE(AU2294),VALUE(AV2294),VALUE(AW2294),VALUE(AX2294),VALUE(AY2294),VALUE(AZ2294),VALUE(BB2294),VALUE(BC2294),VALUE(BD2294),VALUE(BE2294),VALUE(BF2294),VALUE(BG2294),VALUE(BH2294),VALUE(BI2294),VALUE(BJ2294),VALUE(BK2294),VALUE(BL2294),VALUE(BM2294),VALUE(BN2294),VALUE(BO2294),VALUE(BP2294),VALUE(BQ2294),VALUE(BR2294),VALUE(BS2294),VALUE(BT2294),VALUE(BU2294),VALUE(BV2294),VALUE(BW2294))</f>
        <v/>
      </c>
      <c r="BZ2294" s="307" t="n"/>
      <c r="CA2294" s="307" t="n"/>
      <c r="CB2294" s="307" t="n"/>
      <c r="CC2294" s="307" t="n"/>
      <c r="CD2294" s="307" t="n"/>
      <c r="CE2294" s="307" t="n"/>
      <c r="CF2294" s="307" t="n"/>
      <c r="CG2294" s="307" t="n"/>
      <c r="CH2294" s="307" t="n"/>
      <c r="CI2294" s="307" t="n"/>
      <c r="CJ2294" s="307" t="n"/>
      <c r="CK2294" s="307" t="n"/>
      <c r="CL2294" s="307" t="n"/>
      <c r="CM2294" s="307" t="n"/>
      <c r="CN2294" s="307" t="n"/>
      <c r="CO2294" s="307" t="n"/>
      <c r="CP2294" s="307" t="n"/>
      <c r="CQ2294" s="307" t="n"/>
      <c r="CR2294" s="279" t="n"/>
      <c r="CS2294" s="280" t="n"/>
      <c r="CT2294" s="421">
        <f>(IF(OR(MediaScorecard!BG2781="x", MediaScorecard!BH2781="x",MediaScorecard!BI2781="x",MediaScorecard!BJ2781="x",MediaScorecard!BK2781="x"),1, 2))</f>
        <v/>
      </c>
      <c r="CU2294" s="308" t="n"/>
      <c r="CV2294" s="308" t="n"/>
      <c r="CW2294" s="308" t="n"/>
      <c r="CX2294" s="309" t="n"/>
      <c r="CY2294" s="308" t="n"/>
      <c r="CZ2294" s="308" t="n"/>
      <c r="DA2294" s="308" t="n"/>
    </row>
    <row r="2295" ht="21" customHeight="1" s="590">
      <c r="A2295" s="421" t="n"/>
      <c r="B2295" s="270" t="n"/>
      <c r="C2295" s="269" t="n"/>
      <c r="D2295" s="267" t="n"/>
      <c r="E2295" s="267" t="n"/>
      <c r="F2295" s="268" t="n"/>
      <c r="G2295" s="421" t="n"/>
      <c r="H2295" s="269" t="n"/>
      <c r="I2295" s="421" t="n"/>
      <c r="J2295" s="421" t="n"/>
      <c r="K2295" s="421" t="n"/>
      <c r="L2295" s="421" t="n"/>
      <c r="M2295" s="421" t="n"/>
      <c r="N2295" s="421" t="n"/>
      <c r="O2295" s="421" t="n"/>
      <c r="P2295" s="421" t="n"/>
      <c r="Q2295" s="421" t="n"/>
      <c r="R2295" s="270" t="n"/>
      <c r="S2295" s="421" t="n"/>
      <c r="T2295" s="421" t="n"/>
      <c r="U2295" s="421" t="n"/>
      <c r="V2295" s="421" t="n"/>
      <c r="W2295" s="421" t="n"/>
      <c r="X2295" s="421" t="n"/>
      <c r="Y2295" s="421" t="n"/>
      <c r="Z2295" s="421" t="n"/>
      <c r="AA2295" s="421" t="n"/>
      <c r="AB2295" s="421" t="n"/>
      <c r="AC2295" s="421" t="n"/>
      <c r="AD2295" s="421" t="n"/>
      <c r="AE2295" s="421" t="n"/>
      <c r="AF2295" s="421" t="n"/>
      <c r="AG2295" s="421" t="n"/>
      <c r="AH2295" s="421" t="n"/>
      <c r="AI2295" s="421" t="n"/>
      <c r="AJ2295" s="297" t="n"/>
      <c r="AK2295" s="297" t="n"/>
      <c r="AL2295" s="284" t="n"/>
      <c r="AM2295" s="297" t="n"/>
      <c r="AN2295" s="285" t="n"/>
      <c r="AO2295" s="297" t="n"/>
      <c r="AP2295" s="297" t="n"/>
      <c r="AQ2295" s="297" t="n"/>
      <c r="AR2295" s="297" t="n"/>
      <c r="AS2295" s="297" t="n"/>
      <c r="AT2295" s="285" t="n"/>
      <c r="AU2295" s="297" t="n"/>
      <c r="AV2295" s="297" t="n"/>
      <c r="AW2295" s="297" t="n"/>
      <c r="AX2295" s="297" t="n"/>
      <c r="AY2295" s="286" t="n"/>
      <c r="AZ2295" s="286" t="n"/>
      <c r="BA2295" s="287" t="n"/>
      <c r="BB2295" s="286" t="n"/>
      <c r="BC2295" s="286" t="n"/>
      <c r="BD2295" s="286" t="n"/>
      <c r="BE2295" s="286" t="n"/>
      <c r="BF2295" s="286" t="n"/>
      <c r="BG2295" s="286" t="n"/>
      <c r="BH2295" s="297" t="n"/>
      <c r="BI2295" s="297" t="n"/>
      <c r="BJ2295" s="297" t="n"/>
      <c r="BK2295" s="297" t="n"/>
      <c r="BL2295" s="297" t="n"/>
      <c r="BM2295" s="297" t="n"/>
      <c r="BN2295" s="297" t="n"/>
      <c r="BO2295" s="285" t="n"/>
      <c r="BP2295" s="297" t="n"/>
      <c r="BQ2295" s="297" t="n"/>
      <c r="BR2295" s="297" t="n"/>
      <c r="BS2295" s="297" t="n"/>
      <c r="BT2295" s="297" t="n"/>
      <c r="BU2295" s="297" t="n"/>
      <c r="BV2295" s="297" t="n"/>
      <c r="BW2295" s="288" t="n"/>
      <c r="BX2295" s="276">
        <f>SUM(IF(COUNTIF(MediaScorecard!CC2782, "*1.*"), 2, 0), IF(COUNTIF(MediaScorecard!CC2782, "*2.*"), 2, 0), IF(COUNTIF(MediaScorecard!CC2782, "*3.*"), 2, 0), IF(COUNTIF(MediaScorecard!CC2782, "*4.*"), 2, 0), IF(COUNTIF(MediaScorecard!CC2782, "*5.*"), 2, 0), IF(COUNTIF(MediaScorecard!CC2782, "*6.*"), 2, 0))</f>
        <v/>
      </c>
      <c r="BY2295" s="277">
        <f t="array" ref="BY2295">SUM(VALUE(AT2295),VALUE(AU2295),VALUE(AV2295),VALUE(AW2295),VALUE(AX2295),VALUE(AY2295),VALUE(AZ2295),VALUE(BB2295),VALUE(BC2295),VALUE(BD2295),VALUE(BE2295),VALUE(BF2295),VALUE(BG2295),VALUE(BH2295),VALUE(BI2295),VALUE(BJ2295),VALUE(BK2295),VALUE(BL2295),VALUE(BM2295),VALUE(BN2295),VALUE(BO2295),VALUE(BP2295),VALUE(BQ2295),VALUE(BR2295),VALUE(BS2295),VALUE(BT2295),VALUE(BU2295),VALUE(BV2295),VALUE(BW2295))</f>
        <v/>
      </c>
      <c r="BZ2295" s="307" t="n"/>
      <c r="CA2295" s="307" t="n"/>
      <c r="CB2295" s="307" t="n"/>
      <c r="CC2295" s="307" t="n"/>
      <c r="CD2295" s="307" t="n"/>
      <c r="CE2295" s="307" t="n"/>
      <c r="CF2295" s="307" t="n"/>
      <c r="CG2295" s="307" t="n"/>
      <c r="CH2295" s="307" t="n"/>
      <c r="CI2295" s="307" t="n"/>
      <c r="CJ2295" s="307" t="n"/>
      <c r="CK2295" s="307" t="n"/>
      <c r="CL2295" s="307" t="n"/>
      <c r="CM2295" s="307" t="n"/>
      <c r="CN2295" s="307" t="n"/>
      <c r="CO2295" s="307" t="n"/>
      <c r="CP2295" s="307" t="n"/>
      <c r="CQ2295" s="307" t="n"/>
      <c r="CR2295" s="279" t="n"/>
      <c r="CS2295" s="280" t="n"/>
      <c r="CT2295" s="421">
        <f>(IF(OR(MediaScorecard!BG2782="x", MediaScorecard!BH2782="x",MediaScorecard!BI2782="x",MediaScorecard!BJ2782="x",MediaScorecard!BK2782="x"),1, 2))</f>
        <v/>
      </c>
      <c r="CU2295" s="308" t="n"/>
      <c r="CV2295" s="308" t="n"/>
      <c r="CW2295" s="308" t="n"/>
      <c r="CX2295" s="309" t="n"/>
      <c r="CY2295" s="308" t="n"/>
      <c r="CZ2295" s="308" t="n"/>
      <c r="DA2295" s="308" t="n"/>
    </row>
    <row r="2296" ht="21" customHeight="1" s="590">
      <c r="A2296" s="421" t="n"/>
      <c r="B2296" s="270" t="n"/>
      <c r="C2296" s="269" t="n"/>
      <c r="D2296" s="267" t="n"/>
      <c r="E2296" s="267" t="n"/>
      <c r="F2296" s="268" t="n"/>
      <c r="G2296" s="421" t="n"/>
      <c r="H2296" s="269" t="n"/>
      <c r="I2296" s="421" t="n"/>
      <c r="J2296" s="421" t="n"/>
      <c r="K2296" s="421" t="n"/>
      <c r="L2296" s="421" t="n"/>
      <c r="M2296" s="421" t="n"/>
      <c r="N2296" s="421" t="n"/>
      <c r="O2296" s="421" t="n"/>
      <c r="P2296" s="421" t="n"/>
      <c r="Q2296" s="421" t="n"/>
      <c r="R2296" s="270" t="n"/>
      <c r="S2296" s="421" t="n"/>
      <c r="T2296" s="421" t="n"/>
      <c r="U2296" s="421" t="n"/>
      <c r="V2296" s="421" t="n"/>
      <c r="W2296" s="421" t="n"/>
      <c r="X2296" s="421" t="n"/>
      <c r="Y2296" s="421" t="n"/>
      <c r="Z2296" s="421" t="n"/>
      <c r="AA2296" s="421" t="n"/>
      <c r="AB2296" s="421" t="n"/>
      <c r="AC2296" s="421" t="n"/>
      <c r="AD2296" s="421" t="n"/>
      <c r="AE2296" s="421" t="n"/>
      <c r="AF2296" s="421" t="n"/>
      <c r="AG2296" s="421" t="n"/>
      <c r="AH2296" s="421" t="n"/>
      <c r="AI2296" s="421" t="n"/>
      <c r="AJ2296" s="297" t="n"/>
      <c r="AK2296" s="297" t="n"/>
      <c r="AL2296" s="284" t="n"/>
      <c r="AM2296" s="297" t="n"/>
      <c r="AN2296" s="285" t="n"/>
      <c r="AO2296" s="297" t="n"/>
      <c r="AP2296" s="297" t="n"/>
      <c r="AQ2296" s="297" t="n"/>
      <c r="AR2296" s="297" t="n"/>
      <c r="AS2296" s="297" t="n"/>
      <c r="AT2296" s="285" t="n"/>
      <c r="AU2296" s="297" t="n"/>
      <c r="AV2296" s="297" t="n"/>
      <c r="AW2296" s="297" t="n"/>
      <c r="AX2296" s="297" t="n"/>
      <c r="AY2296" s="286" t="n"/>
      <c r="AZ2296" s="286" t="n"/>
      <c r="BA2296" s="287" t="n"/>
      <c r="BB2296" s="286" t="n"/>
      <c r="BC2296" s="286" t="n"/>
      <c r="BD2296" s="286" t="n"/>
      <c r="BE2296" s="286" t="n"/>
      <c r="BF2296" s="286" t="n"/>
      <c r="BG2296" s="286" t="n"/>
      <c r="BH2296" s="297" t="n"/>
      <c r="BI2296" s="297" t="n"/>
      <c r="BJ2296" s="297" t="n"/>
      <c r="BK2296" s="297" t="n"/>
      <c r="BL2296" s="297" t="n"/>
      <c r="BM2296" s="297" t="n"/>
      <c r="BN2296" s="297" t="n"/>
      <c r="BO2296" s="285" t="n"/>
      <c r="BP2296" s="297" t="n"/>
      <c r="BQ2296" s="297" t="n"/>
      <c r="BR2296" s="297" t="n"/>
      <c r="BS2296" s="297" t="n"/>
      <c r="BT2296" s="297" t="n"/>
      <c r="BU2296" s="297" t="n"/>
      <c r="BV2296" s="297" t="n"/>
      <c r="BW2296" s="288" t="n"/>
      <c r="BX2296" s="276">
        <f>SUM(IF(COUNTIF(MediaScorecard!CC2783, "*1.*"), 2, 0), IF(COUNTIF(MediaScorecard!CC2783, "*2.*"), 2, 0), IF(COUNTIF(MediaScorecard!CC2783, "*3.*"), 2, 0), IF(COUNTIF(MediaScorecard!CC2783, "*4.*"), 2, 0), IF(COUNTIF(MediaScorecard!CC2783, "*5.*"), 2, 0), IF(COUNTIF(MediaScorecard!CC2783, "*6.*"), 2, 0))</f>
        <v/>
      </c>
      <c r="BY2296" s="277">
        <f t="array" ref="BY2296">SUM(VALUE(AT2296),VALUE(AU2296),VALUE(AV2296),VALUE(AW2296),VALUE(AX2296),VALUE(AY2296),VALUE(AZ2296),VALUE(BB2296),VALUE(BC2296),VALUE(BD2296),VALUE(BE2296),VALUE(BF2296),VALUE(BG2296),VALUE(BH2296),VALUE(BI2296),VALUE(BJ2296),VALUE(BK2296),VALUE(BL2296),VALUE(BM2296),VALUE(BN2296),VALUE(BO2296),VALUE(BP2296),VALUE(BQ2296),VALUE(BR2296),VALUE(BS2296),VALUE(BT2296),VALUE(BU2296),VALUE(BV2296),VALUE(BW2296))</f>
        <v/>
      </c>
      <c r="BZ2296" s="307" t="n"/>
      <c r="CA2296" s="307" t="n"/>
      <c r="CB2296" s="307" t="n"/>
      <c r="CC2296" s="307" t="n"/>
      <c r="CD2296" s="307" t="n"/>
      <c r="CE2296" s="307" t="n"/>
      <c r="CF2296" s="307" t="n"/>
      <c r="CG2296" s="307" t="n"/>
      <c r="CH2296" s="307" t="n"/>
      <c r="CI2296" s="307" t="n"/>
      <c r="CJ2296" s="307" t="n"/>
      <c r="CK2296" s="307" t="n"/>
      <c r="CL2296" s="307" t="n"/>
      <c r="CM2296" s="307" t="n"/>
      <c r="CN2296" s="307" t="n"/>
      <c r="CO2296" s="307" t="n"/>
      <c r="CP2296" s="307" t="n"/>
      <c r="CQ2296" s="307" t="n"/>
      <c r="CR2296" s="279" t="n"/>
      <c r="CS2296" s="280" t="n"/>
      <c r="CT2296" s="421">
        <f>(IF(OR(MediaScorecard!BG2783="x", MediaScorecard!BH2783="x",MediaScorecard!BI2783="x",MediaScorecard!BJ2783="x",MediaScorecard!BK2783="x"),1, 2))</f>
        <v/>
      </c>
      <c r="CU2296" s="308" t="n"/>
      <c r="CV2296" s="308" t="n"/>
      <c r="CW2296" s="308" t="n"/>
      <c r="CX2296" s="309" t="n"/>
      <c r="CY2296" s="308" t="n"/>
      <c r="CZ2296" s="308" t="n"/>
      <c r="DA2296" s="308" t="n"/>
    </row>
    <row r="2297" ht="21" customHeight="1" s="590">
      <c r="A2297" s="421" t="n"/>
      <c r="B2297" s="270" t="n"/>
      <c r="C2297" s="269" t="n"/>
      <c r="D2297" s="267" t="n"/>
      <c r="E2297" s="267" t="n"/>
      <c r="F2297" s="268" t="n"/>
      <c r="G2297" s="421" t="n"/>
      <c r="H2297" s="269" t="n"/>
      <c r="I2297" s="421" t="n"/>
      <c r="J2297" s="421" t="n"/>
      <c r="K2297" s="421" t="n"/>
      <c r="L2297" s="421" t="n"/>
      <c r="M2297" s="421" t="n"/>
      <c r="N2297" s="421" t="n"/>
      <c r="O2297" s="421" t="n"/>
      <c r="P2297" s="421" t="n"/>
      <c r="Q2297" s="421" t="n"/>
      <c r="R2297" s="270" t="n"/>
      <c r="S2297" s="421" t="n"/>
      <c r="T2297" s="421" t="n"/>
      <c r="U2297" s="421" t="n"/>
      <c r="V2297" s="421" t="n"/>
      <c r="W2297" s="421" t="n"/>
      <c r="X2297" s="421" t="n"/>
      <c r="Y2297" s="421" t="n"/>
      <c r="Z2297" s="421" t="n"/>
      <c r="AA2297" s="421" t="n"/>
      <c r="AB2297" s="421" t="n"/>
      <c r="AC2297" s="421" t="n"/>
      <c r="AD2297" s="421" t="n"/>
      <c r="AE2297" s="421" t="n"/>
      <c r="AF2297" s="421" t="n"/>
      <c r="AG2297" s="421" t="n"/>
      <c r="AH2297" s="421" t="n"/>
      <c r="AI2297" s="421" t="n"/>
      <c r="AJ2297" s="297" t="n"/>
      <c r="AK2297" s="297" t="n"/>
      <c r="AL2297" s="284" t="n"/>
      <c r="AM2297" s="297" t="n"/>
      <c r="AN2297" s="285" t="n"/>
      <c r="AO2297" s="297" t="n"/>
      <c r="AP2297" s="297" t="n"/>
      <c r="AQ2297" s="297" t="n"/>
      <c r="AR2297" s="297" t="n"/>
      <c r="AS2297" s="297" t="n"/>
      <c r="AT2297" s="285" t="n"/>
      <c r="AU2297" s="297" t="n"/>
      <c r="AV2297" s="297" t="n"/>
      <c r="AW2297" s="297" t="n"/>
      <c r="AX2297" s="297" t="n"/>
      <c r="AY2297" s="286" t="n"/>
      <c r="AZ2297" s="286" t="n"/>
      <c r="BA2297" s="287" t="n"/>
      <c r="BB2297" s="286" t="n"/>
      <c r="BC2297" s="286" t="n"/>
      <c r="BD2297" s="286" t="n"/>
      <c r="BE2297" s="286" t="n"/>
      <c r="BF2297" s="286" t="n"/>
      <c r="BG2297" s="286" t="n"/>
      <c r="BH2297" s="297" t="n"/>
      <c r="BI2297" s="297" t="n"/>
      <c r="BJ2297" s="297" t="n"/>
      <c r="BK2297" s="297" t="n"/>
      <c r="BL2297" s="297" t="n"/>
      <c r="BM2297" s="297" t="n"/>
      <c r="BN2297" s="297" t="n"/>
      <c r="BO2297" s="285" t="n"/>
      <c r="BP2297" s="297" t="n"/>
      <c r="BQ2297" s="297" t="n"/>
      <c r="BR2297" s="297" t="n"/>
      <c r="BS2297" s="297" t="n"/>
      <c r="BT2297" s="297" t="n"/>
      <c r="BU2297" s="297" t="n"/>
      <c r="BV2297" s="297" t="n"/>
      <c r="BW2297" s="288" t="n"/>
      <c r="BX2297" s="276">
        <f>SUM(IF(COUNTIF(MediaScorecard!CC2784, "*1.*"), 2, 0), IF(COUNTIF(MediaScorecard!CC2784, "*2.*"), 2, 0), IF(COUNTIF(MediaScorecard!CC2784, "*3.*"), 2, 0), IF(COUNTIF(MediaScorecard!CC2784, "*4.*"), 2, 0), IF(COUNTIF(MediaScorecard!CC2784, "*5.*"), 2, 0), IF(COUNTIF(MediaScorecard!CC2784, "*6.*"), 2, 0))</f>
        <v/>
      </c>
      <c r="BY2297" s="277">
        <f t="array" ref="BY2297">SUM(VALUE(AT2297),VALUE(AU2297),VALUE(AV2297),VALUE(AW2297),VALUE(AX2297),VALUE(AY2297),VALUE(AZ2297),VALUE(BB2297),VALUE(BC2297),VALUE(BD2297),VALUE(BE2297),VALUE(BF2297),VALUE(BG2297),VALUE(BH2297),VALUE(BI2297),VALUE(BJ2297),VALUE(BK2297),VALUE(BL2297),VALUE(BM2297),VALUE(BN2297),VALUE(BO2297),VALUE(BP2297),VALUE(BQ2297),VALUE(BR2297),VALUE(BS2297),VALUE(BT2297),VALUE(BU2297),VALUE(BV2297),VALUE(BW2297))</f>
        <v/>
      </c>
      <c r="BZ2297" s="307" t="n"/>
      <c r="CA2297" s="307" t="n"/>
      <c r="CB2297" s="307" t="n"/>
      <c r="CC2297" s="307" t="n"/>
      <c r="CD2297" s="307" t="n"/>
      <c r="CE2297" s="307" t="n"/>
      <c r="CF2297" s="307" t="n"/>
      <c r="CG2297" s="307" t="n"/>
      <c r="CH2297" s="307" t="n"/>
      <c r="CI2297" s="307" t="n"/>
      <c r="CJ2297" s="307" t="n"/>
      <c r="CK2297" s="307" t="n"/>
      <c r="CL2297" s="307" t="n"/>
      <c r="CM2297" s="307" t="n"/>
      <c r="CN2297" s="307" t="n"/>
      <c r="CO2297" s="307" t="n"/>
      <c r="CP2297" s="307" t="n"/>
      <c r="CQ2297" s="307" t="n"/>
      <c r="CR2297" s="279" t="n"/>
      <c r="CS2297" s="280" t="n"/>
      <c r="CT2297" s="421">
        <f>(IF(OR(MediaScorecard!BG2784="x", MediaScorecard!BH2784="x",MediaScorecard!BI2784="x",MediaScorecard!BJ2784="x",MediaScorecard!BK2784="x"),1, 2))</f>
        <v/>
      </c>
      <c r="CU2297" s="308" t="n"/>
      <c r="CV2297" s="308" t="n"/>
      <c r="CW2297" s="308" t="n"/>
      <c r="CX2297" s="309" t="n"/>
      <c r="CY2297" s="308" t="n"/>
      <c r="CZ2297" s="308" t="n"/>
      <c r="DA2297" s="308" t="n"/>
    </row>
    <row r="2298" ht="21" customHeight="1" s="590">
      <c r="A2298" s="421" t="n"/>
      <c r="B2298" s="270" t="n"/>
      <c r="C2298" s="269" t="n"/>
      <c r="D2298" s="267" t="n"/>
      <c r="E2298" s="267" t="n"/>
      <c r="F2298" s="268" t="n"/>
      <c r="G2298" s="421" t="n"/>
      <c r="H2298" s="269" t="n"/>
      <c r="I2298" s="421" t="n"/>
      <c r="J2298" s="421" t="n"/>
      <c r="K2298" s="421" t="n"/>
      <c r="L2298" s="421" t="n"/>
      <c r="M2298" s="421" t="n"/>
      <c r="N2298" s="421" t="n"/>
      <c r="O2298" s="421" t="n"/>
      <c r="P2298" s="421" t="n"/>
      <c r="Q2298" s="421" t="n"/>
      <c r="R2298" s="270" t="n"/>
      <c r="S2298" s="421" t="n"/>
      <c r="T2298" s="421" t="n"/>
      <c r="U2298" s="421" t="n"/>
      <c r="V2298" s="421" t="n"/>
      <c r="W2298" s="421" t="n"/>
      <c r="X2298" s="421" t="n"/>
      <c r="Y2298" s="421" t="n"/>
      <c r="Z2298" s="421" t="n"/>
      <c r="AA2298" s="421" t="n"/>
      <c r="AB2298" s="421" t="n"/>
      <c r="AC2298" s="421" t="n"/>
      <c r="AD2298" s="421" t="n"/>
      <c r="AE2298" s="421" t="n"/>
      <c r="AF2298" s="421" t="n"/>
      <c r="AG2298" s="421" t="n"/>
      <c r="AH2298" s="421" t="n"/>
      <c r="AI2298" s="421" t="n"/>
      <c r="AJ2298" s="297" t="n"/>
      <c r="AK2298" s="297" t="n"/>
      <c r="AL2298" s="284" t="n"/>
      <c r="AM2298" s="297" t="n"/>
      <c r="AN2298" s="285" t="n"/>
      <c r="AO2298" s="297" t="n"/>
      <c r="AP2298" s="297" t="n"/>
      <c r="AQ2298" s="297" t="n"/>
      <c r="AR2298" s="297" t="n"/>
      <c r="AS2298" s="297" t="n"/>
      <c r="AT2298" s="285" t="n"/>
      <c r="AU2298" s="297" t="n"/>
      <c r="AV2298" s="297" t="n"/>
      <c r="AW2298" s="297" t="n"/>
      <c r="AX2298" s="297" t="n"/>
      <c r="AY2298" s="286" t="n"/>
      <c r="AZ2298" s="286" t="n"/>
      <c r="BA2298" s="287" t="n"/>
      <c r="BB2298" s="286" t="n"/>
      <c r="BC2298" s="286" t="n"/>
      <c r="BD2298" s="286" t="n"/>
      <c r="BE2298" s="286" t="n"/>
      <c r="BF2298" s="286" t="n"/>
      <c r="BG2298" s="286" t="n"/>
      <c r="BH2298" s="297" t="n"/>
      <c r="BI2298" s="297" t="n"/>
      <c r="BJ2298" s="297" t="n"/>
      <c r="BK2298" s="297" t="n"/>
      <c r="BL2298" s="297" t="n"/>
      <c r="BM2298" s="297" t="n"/>
      <c r="BN2298" s="297" t="n"/>
      <c r="BO2298" s="285" t="n"/>
      <c r="BP2298" s="297" t="n"/>
      <c r="BQ2298" s="297" t="n"/>
      <c r="BR2298" s="297" t="n"/>
      <c r="BS2298" s="297" t="n"/>
      <c r="BT2298" s="297" t="n"/>
      <c r="BU2298" s="297" t="n"/>
      <c r="BV2298" s="297" t="n"/>
      <c r="BW2298" s="288" t="n"/>
      <c r="BX2298" s="276">
        <f>SUM(IF(COUNTIF(MediaScorecard!CC2785, "*1.*"), 2, 0), IF(COUNTIF(MediaScorecard!CC2785, "*2.*"), 2, 0), IF(COUNTIF(MediaScorecard!CC2785, "*3.*"), 2, 0), IF(COUNTIF(MediaScorecard!CC2785, "*4.*"), 2, 0), IF(COUNTIF(MediaScorecard!CC2785, "*5.*"), 2, 0), IF(COUNTIF(MediaScorecard!CC2785, "*6.*"), 2, 0))</f>
        <v/>
      </c>
      <c r="BY2298" s="277">
        <f t="array" ref="BY2298">SUM(VALUE(AT2298),VALUE(AU2298),VALUE(AV2298),VALUE(AW2298),VALUE(AX2298),VALUE(AY2298),VALUE(AZ2298),VALUE(BB2298),VALUE(BC2298),VALUE(BD2298),VALUE(BE2298),VALUE(BF2298),VALUE(BG2298),VALUE(BH2298),VALUE(BI2298),VALUE(BJ2298),VALUE(BK2298),VALUE(BL2298),VALUE(BM2298),VALUE(BN2298),VALUE(BO2298),VALUE(BP2298),VALUE(BQ2298),VALUE(BR2298),VALUE(BS2298),VALUE(BT2298),VALUE(BU2298),VALUE(BV2298),VALUE(BW2298))</f>
        <v/>
      </c>
      <c r="BZ2298" s="307" t="n"/>
      <c r="CA2298" s="307" t="n"/>
      <c r="CB2298" s="307" t="n"/>
      <c r="CC2298" s="307" t="n"/>
      <c r="CD2298" s="307" t="n"/>
      <c r="CE2298" s="307" t="n"/>
      <c r="CF2298" s="307" t="n"/>
      <c r="CG2298" s="307" t="n"/>
      <c r="CH2298" s="307" t="n"/>
      <c r="CI2298" s="307" t="n"/>
      <c r="CJ2298" s="307" t="n"/>
      <c r="CK2298" s="307" t="n"/>
      <c r="CL2298" s="307" t="n"/>
      <c r="CM2298" s="307" t="n"/>
      <c r="CN2298" s="307" t="n"/>
      <c r="CO2298" s="307" t="n"/>
      <c r="CP2298" s="307" t="n"/>
      <c r="CQ2298" s="307" t="n"/>
      <c r="CR2298" s="279" t="n"/>
      <c r="CS2298" s="280" t="n"/>
      <c r="CT2298" s="421">
        <f>(IF(OR(MediaScorecard!BG2785="x", MediaScorecard!BH2785="x",MediaScorecard!BI2785="x",MediaScorecard!BJ2785="x",MediaScorecard!BK2785="x"),1, 2))</f>
        <v/>
      </c>
      <c r="CU2298" s="308" t="n"/>
      <c r="CV2298" s="308" t="n"/>
      <c r="CW2298" s="308" t="n"/>
      <c r="CX2298" s="309" t="n"/>
      <c r="CY2298" s="308" t="n"/>
      <c r="CZ2298" s="308" t="n"/>
      <c r="DA2298" s="308" t="n"/>
    </row>
    <row r="2299" ht="21" customHeight="1" s="590">
      <c r="A2299" s="421" t="n"/>
      <c r="B2299" s="270" t="n"/>
      <c r="C2299" s="269" t="n"/>
      <c r="D2299" s="267" t="n"/>
      <c r="E2299" s="267" t="n"/>
      <c r="F2299" s="268" t="n"/>
      <c r="G2299" s="421" t="n"/>
      <c r="H2299" s="269" t="n"/>
      <c r="I2299" s="421" t="n"/>
      <c r="J2299" s="421" t="n"/>
      <c r="K2299" s="421" t="n"/>
      <c r="L2299" s="421" t="n"/>
      <c r="M2299" s="421" t="n"/>
      <c r="N2299" s="421" t="n"/>
      <c r="O2299" s="421" t="n"/>
      <c r="P2299" s="421" t="n"/>
      <c r="Q2299" s="421" t="n"/>
      <c r="R2299" s="270" t="n"/>
      <c r="S2299" s="421" t="n"/>
      <c r="T2299" s="421" t="n"/>
      <c r="U2299" s="421" t="n"/>
      <c r="V2299" s="421" t="n"/>
      <c r="W2299" s="421" t="n"/>
      <c r="X2299" s="421" t="n"/>
      <c r="Y2299" s="421" t="n"/>
      <c r="Z2299" s="421" t="n"/>
      <c r="AA2299" s="421" t="n"/>
      <c r="AB2299" s="421" t="n"/>
      <c r="AC2299" s="421" t="n"/>
      <c r="AD2299" s="421" t="n"/>
      <c r="AE2299" s="421" t="n"/>
      <c r="AF2299" s="421" t="n"/>
      <c r="AG2299" s="421" t="n"/>
      <c r="AH2299" s="421" t="n"/>
      <c r="AI2299" s="421" t="n"/>
      <c r="AJ2299" s="297" t="n"/>
      <c r="AK2299" s="297" t="n"/>
      <c r="AL2299" s="284" t="n"/>
      <c r="AM2299" s="297" t="n"/>
      <c r="AN2299" s="285" t="n"/>
      <c r="AO2299" s="297" t="n"/>
      <c r="AP2299" s="297" t="n"/>
      <c r="AQ2299" s="297" t="n"/>
      <c r="AR2299" s="297" t="n"/>
      <c r="AS2299" s="297" t="n"/>
      <c r="AT2299" s="285" t="n"/>
      <c r="AU2299" s="297" t="n"/>
      <c r="AV2299" s="297" t="n"/>
      <c r="AW2299" s="297" t="n"/>
      <c r="AX2299" s="297" t="n"/>
      <c r="AY2299" s="286" t="n"/>
      <c r="AZ2299" s="286" t="n"/>
      <c r="BA2299" s="287" t="n"/>
      <c r="BB2299" s="286" t="n"/>
      <c r="BC2299" s="286" t="n"/>
      <c r="BD2299" s="286" t="n"/>
      <c r="BE2299" s="286" t="n"/>
      <c r="BF2299" s="286" t="n"/>
      <c r="BG2299" s="286" t="n"/>
      <c r="BH2299" s="297" t="n"/>
      <c r="BI2299" s="297" t="n"/>
      <c r="BJ2299" s="297" t="n"/>
      <c r="BK2299" s="297" t="n"/>
      <c r="BL2299" s="297" t="n"/>
      <c r="BM2299" s="297" t="n"/>
      <c r="BN2299" s="297" t="n"/>
      <c r="BO2299" s="285" t="n"/>
      <c r="BP2299" s="297" t="n"/>
      <c r="BQ2299" s="297" t="n"/>
      <c r="BR2299" s="297" t="n"/>
      <c r="BS2299" s="297" t="n"/>
      <c r="BT2299" s="297" t="n"/>
      <c r="BU2299" s="297" t="n"/>
      <c r="BV2299" s="297" t="n"/>
      <c r="BW2299" s="288" t="n"/>
      <c r="BX2299" s="276">
        <f>SUM(IF(COUNTIF(MediaScorecard!CC2786, "*1.*"), 2, 0), IF(COUNTIF(MediaScorecard!CC2786, "*2.*"), 2, 0), IF(COUNTIF(MediaScorecard!CC2786, "*3.*"), 2, 0), IF(COUNTIF(MediaScorecard!CC2786, "*4.*"), 2, 0), IF(COUNTIF(MediaScorecard!CC2786, "*5.*"), 2, 0), IF(COUNTIF(MediaScorecard!CC2786, "*6.*"), 2, 0))</f>
        <v/>
      </c>
      <c r="BY2299" s="277">
        <f t="array" ref="BY2299">SUM(VALUE(AT2299),VALUE(AU2299),VALUE(AV2299),VALUE(AW2299),VALUE(AX2299),VALUE(AY2299),VALUE(AZ2299),VALUE(BB2299),VALUE(BC2299),VALUE(BD2299),VALUE(BE2299),VALUE(BF2299),VALUE(BG2299),VALUE(BH2299),VALUE(BI2299),VALUE(BJ2299),VALUE(BK2299),VALUE(BL2299),VALUE(BM2299),VALUE(BN2299),VALUE(BO2299),VALUE(BP2299),VALUE(BQ2299),VALUE(BR2299),VALUE(BS2299),VALUE(BT2299),VALUE(BU2299),VALUE(BV2299),VALUE(BW2299))</f>
        <v/>
      </c>
      <c r="BZ2299" s="307" t="n"/>
      <c r="CA2299" s="307" t="n"/>
      <c r="CB2299" s="307" t="n"/>
      <c r="CC2299" s="307" t="n"/>
      <c r="CD2299" s="307" t="n"/>
      <c r="CE2299" s="307" t="n"/>
      <c r="CF2299" s="307" t="n"/>
      <c r="CG2299" s="307" t="n"/>
      <c r="CH2299" s="307" t="n"/>
      <c r="CI2299" s="307" t="n"/>
      <c r="CJ2299" s="307" t="n"/>
      <c r="CK2299" s="307" t="n"/>
      <c r="CL2299" s="307" t="n"/>
      <c r="CM2299" s="307" t="n"/>
      <c r="CN2299" s="307" t="n"/>
      <c r="CO2299" s="307" t="n"/>
      <c r="CP2299" s="307" t="n"/>
      <c r="CQ2299" s="307" t="n"/>
      <c r="CR2299" s="279" t="n"/>
      <c r="CS2299" s="280" t="n"/>
      <c r="CT2299" s="421">
        <f>(IF(OR(MediaScorecard!BG2786="x", MediaScorecard!BH2786="x",MediaScorecard!BI2786="x",MediaScorecard!BJ2786="x",MediaScorecard!BK2786="x"),1, 2))</f>
        <v/>
      </c>
      <c r="CU2299" s="308" t="n"/>
      <c r="CV2299" s="308" t="n"/>
      <c r="CW2299" s="308" t="n"/>
      <c r="CX2299" s="309" t="n"/>
      <c r="CY2299" s="308" t="n"/>
      <c r="CZ2299" s="308" t="n"/>
      <c r="DA2299" s="308" t="n"/>
    </row>
    <row r="2300" ht="21" customHeight="1" s="590">
      <c r="A2300" s="421" t="n"/>
      <c r="B2300" s="270" t="n"/>
      <c r="C2300" s="269" t="n"/>
      <c r="D2300" s="267" t="n"/>
      <c r="E2300" s="267" t="n"/>
      <c r="F2300" s="268" t="n"/>
      <c r="G2300" s="421" t="n"/>
      <c r="H2300" s="269" t="n"/>
      <c r="I2300" s="421" t="n"/>
      <c r="J2300" s="421" t="n"/>
      <c r="K2300" s="421" t="n"/>
      <c r="L2300" s="421" t="n"/>
      <c r="M2300" s="421" t="n"/>
      <c r="N2300" s="421" t="n"/>
      <c r="O2300" s="421" t="n"/>
      <c r="P2300" s="421" t="n"/>
      <c r="Q2300" s="421" t="n"/>
      <c r="R2300" s="270" t="n"/>
      <c r="S2300" s="421" t="n"/>
      <c r="T2300" s="421" t="n"/>
      <c r="U2300" s="421" t="n"/>
      <c r="V2300" s="421" t="n"/>
      <c r="W2300" s="421" t="n"/>
      <c r="X2300" s="421" t="n"/>
      <c r="Y2300" s="421" t="n"/>
      <c r="Z2300" s="421" t="n"/>
      <c r="AA2300" s="421" t="n"/>
      <c r="AB2300" s="421" t="n"/>
      <c r="AC2300" s="421" t="n"/>
      <c r="AD2300" s="421" t="n"/>
      <c r="AE2300" s="421" t="n"/>
      <c r="AF2300" s="421" t="n"/>
      <c r="AG2300" s="421" t="n"/>
      <c r="AH2300" s="421" t="n"/>
      <c r="AI2300" s="421" t="n"/>
      <c r="AJ2300" s="297" t="n"/>
      <c r="AK2300" s="297" t="n"/>
      <c r="AL2300" s="284" t="n"/>
      <c r="AM2300" s="297" t="n"/>
      <c r="AN2300" s="285" t="n"/>
      <c r="AO2300" s="297" t="n"/>
      <c r="AP2300" s="297" t="n"/>
      <c r="AQ2300" s="297" t="n"/>
      <c r="AR2300" s="297" t="n"/>
      <c r="AS2300" s="297" t="n"/>
      <c r="AT2300" s="285" t="n"/>
      <c r="AU2300" s="297" t="n"/>
      <c r="AV2300" s="297" t="n"/>
      <c r="AW2300" s="297" t="n"/>
      <c r="AX2300" s="297" t="n"/>
      <c r="AY2300" s="286" t="n"/>
      <c r="AZ2300" s="286" t="n"/>
      <c r="BA2300" s="287" t="n"/>
      <c r="BB2300" s="286" t="n"/>
      <c r="BC2300" s="286" t="n"/>
      <c r="BD2300" s="286" t="n"/>
      <c r="BE2300" s="286" t="n"/>
      <c r="BF2300" s="286" t="n"/>
      <c r="BG2300" s="286" t="n"/>
      <c r="BH2300" s="297" t="n"/>
      <c r="BI2300" s="297" t="n"/>
      <c r="BJ2300" s="297" t="n"/>
      <c r="BK2300" s="297" t="n"/>
      <c r="BL2300" s="297" t="n"/>
      <c r="BM2300" s="297" t="n"/>
      <c r="BN2300" s="297" t="n"/>
      <c r="BO2300" s="285" t="n"/>
      <c r="BP2300" s="297" t="n"/>
      <c r="BQ2300" s="297" t="n"/>
      <c r="BR2300" s="297" t="n"/>
      <c r="BS2300" s="297" t="n"/>
      <c r="BT2300" s="297" t="n"/>
      <c r="BU2300" s="297" t="n"/>
      <c r="BV2300" s="297" t="n"/>
      <c r="BW2300" s="288" t="n"/>
      <c r="BX2300" s="276">
        <f>SUM(IF(COUNTIF(MediaScorecard!CC2787, "*1.*"), 2, 0), IF(COUNTIF(MediaScorecard!CC2787, "*2.*"), 2, 0), IF(COUNTIF(MediaScorecard!CC2787, "*3.*"), 2, 0), IF(COUNTIF(MediaScorecard!CC2787, "*4.*"), 2, 0), IF(COUNTIF(MediaScorecard!CC2787, "*5.*"), 2, 0), IF(COUNTIF(MediaScorecard!CC2787, "*6.*"), 2, 0))</f>
        <v/>
      </c>
      <c r="BY2300" s="277">
        <f t="array" ref="BY2300">SUM(VALUE(AT2300),VALUE(AU2300),VALUE(AV2300),VALUE(AW2300),VALUE(AX2300),VALUE(AY2300),VALUE(AZ2300),VALUE(BB2300),VALUE(BC2300),VALUE(BD2300),VALUE(BE2300),VALUE(BF2300),VALUE(BG2300),VALUE(BH2300),VALUE(BI2300),VALUE(BJ2300),VALUE(BK2300),VALUE(BL2300),VALUE(BM2300),VALUE(BN2300),VALUE(BO2300),VALUE(BP2300),VALUE(BQ2300),VALUE(BR2300),VALUE(BS2300),VALUE(BT2300),VALUE(BU2300),VALUE(BV2300),VALUE(BW2300))</f>
        <v/>
      </c>
      <c r="BZ2300" s="307" t="n"/>
      <c r="CA2300" s="307" t="n"/>
      <c r="CB2300" s="307" t="n"/>
      <c r="CC2300" s="307" t="n"/>
      <c r="CD2300" s="307" t="n"/>
      <c r="CE2300" s="307" t="n"/>
      <c r="CF2300" s="307" t="n"/>
      <c r="CG2300" s="307" t="n"/>
      <c r="CH2300" s="307" t="n"/>
      <c r="CI2300" s="307" t="n"/>
      <c r="CJ2300" s="307" t="n"/>
      <c r="CK2300" s="307" t="n"/>
      <c r="CL2300" s="307" t="n"/>
      <c r="CM2300" s="307" t="n"/>
      <c r="CN2300" s="307" t="n"/>
      <c r="CO2300" s="307" t="n"/>
      <c r="CP2300" s="307" t="n"/>
      <c r="CQ2300" s="307" t="n"/>
      <c r="CR2300" s="279" t="n"/>
      <c r="CS2300" s="280" t="n"/>
      <c r="CT2300" s="421">
        <f>(IF(OR(MediaScorecard!BG2787="x", MediaScorecard!BH2787="x",MediaScorecard!BI2787="x",MediaScorecard!BJ2787="x",MediaScorecard!BK2787="x"),1, 2))</f>
        <v/>
      </c>
      <c r="CU2300" s="308" t="n"/>
      <c r="CV2300" s="308" t="n"/>
      <c r="CW2300" s="308" t="n"/>
      <c r="CX2300" s="309" t="n"/>
      <c r="CY2300" s="308" t="n"/>
      <c r="CZ2300" s="308" t="n"/>
      <c r="DA2300" s="308" t="n"/>
    </row>
    <row r="2301" ht="21" customHeight="1" s="590">
      <c r="A2301" s="421" t="n"/>
      <c r="B2301" s="270" t="n"/>
      <c r="C2301" s="269" t="n"/>
      <c r="D2301" s="267" t="n"/>
      <c r="E2301" s="267" t="n"/>
      <c r="F2301" s="268" t="n"/>
      <c r="G2301" s="421" t="n"/>
      <c r="H2301" s="269" t="n"/>
      <c r="I2301" s="421" t="n"/>
      <c r="J2301" s="421" t="n"/>
      <c r="K2301" s="421" t="n"/>
      <c r="L2301" s="421" t="n"/>
      <c r="M2301" s="421" t="n"/>
      <c r="N2301" s="421" t="n"/>
      <c r="O2301" s="421" t="n"/>
      <c r="P2301" s="421" t="n"/>
      <c r="Q2301" s="421" t="n"/>
      <c r="R2301" s="270" t="n"/>
      <c r="S2301" s="421" t="n"/>
      <c r="T2301" s="421" t="n"/>
      <c r="U2301" s="421" t="n"/>
      <c r="V2301" s="421" t="n"/>
      <c r="W2301" s="421" t="n"/>
      <c r="X2301" s="421" t="n"/>
      <c r="Y2301" s="421" t="n"/>
      <c r="Z2301" s="421" t="n"/>
      <c r="AA2301" s="421" t="n"/>
      <c r="AB2301" s="421" t="n"/>
      <c r="AC2301" s="421" t="n"/>
      <c r="AD2301" s="421" t="n"/>
      <c r="AE2301" s="421" t="n"/>
      <c r="AF2301" s="421" t="n"/>
      <c r="AG2301" s="421" t="n"/>
      <c r="AH2301" s="421" t="n"/>
      <c r="AI2301" s="421" t="n"/>
      <c r="AJ2301" s="297" t="n"/>
      <c r="AK2301" s="297" t="n"/>
      <c r="AL2301" s="284" t="n"/>
      <c r="AM2301" s="297" t="n"/>
      <c r="AN2301" s="285" t="n"/>
      <c r="AO2301" s="297" t="n"/>
      <c r="AP2301" s="297" t="n"/>
      <c r="AQ2301" s="297" t="n"/>
      <c r="AR2301" s="297" t="n"/>
      <c r="AS2301" s="297" t="n"/>
      <c r="AT2301" s="285" t="n"/>
      <c r="AU2301" s="297" t="n"/>
      <c r="AV2301" s="297" t="n"/>
      <c r="AW2301" s="297" t="n"/>
      <c r="AX2301" s="297" t="n"/>
      <c r="AY2301" s="286" t="n"/>
      <c r="AZ2301" s="286" t="n"/>
      <c r="BA2301" s="287" t="n"/>
      <c r="BB2301" s="286" t="n"/>
      <c r="BC2301" s="286" t="n"/>
      <c r="BD2301" s="286" t="n"/>
      <c r="BE2301" s="286" t="n"/>
      <c r="BF2301" s="286" t="n"/>
      <c r="BG2301" s="286" t="n"/>
      <c r="BH2301" s="297" t="n"/>
      <c r="BI2301" s="297" t="n"/>
      <c r="BJ2301" s="297" t="n"/>
      <c r="BK2301" s="297" t="n"/>
      <c r="BL2301" s="297" t="n"/>
      <c r="BM2301" s="297" t="n"/>
      <c r="BN2301" s="297" t="n"/>
      <c r="BO2301" s="285" t="n"/>
      <c r="BP2301" s="297" t="n"/>
      <c r="BQ2301" s="297" t="n"/>
      <c r="BR2301" s="297" t="n"/>
      <c r="BS2301" s="297" t="n"/>
      <c r="BT2301" s="297" t="n"/>
      <c r="BU2301" s="297" t="n"/>
      <c r="BV2301" s="297" t="n"/>
      <c r="BW2301" s="288" t="n"/>
      <c r="BX2301" s="276">
        <f>SUM(IF(COUNTIF(MediaScorecard!CC2788, "*1.*"), 2, 0), IF(COUNTIF(MediaScorecard!CC2788, "*2.*"), 2, 0), IF(COUNTIF(MediaScorecard!CC2788, "*3.*"), 2, 0), IF(COUNTIF(MediaScorecard!CC2788, "*4.*"), 2, 0), IF(COUNTIF(MediaScorecard!CC2788, "*5.*"), 2, 0), IF(COUNTIF(MediaScorecard!CC2788, "*6.*"), 2, 0))</f>
        <v/>
      </c>
      <c r="BY2301" s="277">
        <f t="array" ref="BY2301">SUM(VALUE(AT2301),VALUE(AU2301),VALUE(AV2301),VALUE(AW2301),VALUE(AX2301),VALUE(AY2301),VALUE(AZ2301),VALUE(BB2301),VALUE(BC2301),VALUE(BD2301),VALUE(BE2301),VALUE(BF2301),VALUE(BG2301),VALUE(BH2301),VALUE(BI2301),VALUE(BJ2301),VALUE(BK2301),VALUE(BL2301),VALUE(BM2301),VALUE(BN2301),VALUE(BO2301),VALUE(BP2301),VALUE(BQ2301),VALUE(BR2301),VALUE(BS2301),VALUE(BT2301),VALUE(BU2301),VALUE(BV2301),VALUE(BW2301))</f>
        <v/>
      </c>
      <c r="BZ2301" s="307" t="n"/>
      <c r="CA2301" s="307" t="n"/>
      <c r="CB2301" s="307" t="n"/>
      <c r="CC2301" s="307" t="n"/>
      <c r="CD2301" s="307" t="n"/>
      <c r="CE2301" s="307" t="n"/>
      <c r="CF2301" s="307" t="n"/>
      <c r="CG2301" s="307" t="n"/>
      <c r="CH2301" s="307" t="n"/>
      <c r="CI2301" s="307" t="n"/>
      <c r="CJ2301" s="307" t="n"/>
      <c r="CK2301" s="307" t="n"/>
      <c r="CL2301" s="307" t="n"/>
      <c r="CM2301" s="307" t="n"/>
      <c r="CN2301" s="307" t="n"/>
      <c r="CO2301" s="307" t="n"/>
      <c r="CP2301" s="307" t="n"/>
      <c r="CQ2301" s="307" t="n"/>
      <c r="CR2301" s="279" t="n"/>
      <c r="CS2301" s="280" t="n"/>
      <c r="CT2301" s="421">
        <f>(IF(OR(MediaScorecard!BG2788="x", MediaScorecard!BH2788="x",MediaScorecard!BI2788="x",MediaScorecard!BJ2788="x",MediaScorecard!BK2788="x"),1, 2))</f>
        <v/>
      </c>
      <c r="CU2301" s="308" t="n"/>
      <c r="CV2301" s="308" t="n"/>
      <c r="CW2301" s="308" t="n"/>
      <c r="CX2301" s="309" t="n"/>
      <c r="CY2301" s="308" t="n"/>
      <c r="CZ2301" s="308" t="n"/>
      <c r="DA2301" s="308" t="n"/>
    </row>
    <row r="2302" ht="21" customHeight="1" s="590">
      <c r="A2302" s="421" t="n"/>
      <c r="B2302" s="270" t="n"/>
      <c r="C2302" s="269" t="n"/>
      <c r="D2302" s="267" t="n"/>
      <c r="E2302" s="267" t="n"/>
      <c r="F2302" s="268" t="n"/>
      <c r="G2302" s="421" t="n"/>
      <c r="H2302" s="269" t="n"/>
      <c r="I2302" s="421" t="n"/>
      <c r="J2302" s="421" t="n"/>
      <c r="K2302" s="421" t="n"/>
      <c r="L2302" s="421" t="n"/>
      <c r="M2302" s="421" t="n"/>
      <c r="N2302" s="421" t="n"/>
      <c r="O2302" s="421" t="n"/>
      <c r="P2302" s="421" t="n"/>
      <c r="Q2302" s="421" t="n"/>
      <c r="R2302" s="270" t="n"/>
      <c r="S2302" s="421" t="n"/>
      <c r="T2302" s="421" t="n"/>
      <c r="U2302" s="421" t="n"/>
      <c r="V2302" s="421" t="n"/>
      <c r="W2302" s="421" t="n"/>
      <c r="X2302" s="421" t="n"/>
      <c r="Y2302" s="421" t="n"/>
      <c r="Z2302" s="421" t="n"/>
      <c r="AA2302" s="421" t="n"/>
      <c r="AB2302" s="421" t="n"/>
      <c r="AC2302" s="421" t="n"/>
      <c r="AD2302" s="421" t="n"/>
      <c r="AE2302" s="421" t="n"/>
      <c r="AF2302" s="421" t="n"/>
      <c r="AG2302" s="421" t="n"/>
      <c r="AH2302" s="421" t="n"/>
      <c r="AI2302" s="421" t="n"/>
      <c r="AJ2302" s="297" t="n"/>
      <c r="AK2302" s="297" t="n"/>
      <c r="AL2302" s="284" t="n"/>
      <c r="AM2302" s="297" t="n"/>
      <c r="AN2302" s="285" t="n"/>
      <c r="AO2302" s="297" t="n"/>
      <c r="AP2302" s="297" t="n"/>
      <c r="AQ2302" s="297" t="n"/>
      <c r="AR2302" s="297" t="n"/>
      <c r="AS2302" s="297" t="n"/>
      <c r="AT2302" s="285" t="n"/>
      <c r="AU2302" s="297" t="n"/>
      <c r="AV2302" s="297" t="n"/>
      <c r="AW2302" s="297" t="n"/>
      <c r="AX2302" s="297" t="n"/>
      <c r="AY2302" s="286" t="n"/>
      <c r="AZ2302" s="286" t="n"/>
      <c r="BA2302" s="287" t="n"/>
      <c r="BB2302" s="286" t="n"/>
      <c r="BC2302" s="286" t="n"/>
      <c r="BD2302" s="286" t="n"/>
      <c r="BE2302" s="286" t="n"/>
      <c r="BF2302" s="286" t="n"/>
      <c r="BG2302" s="286" t="n"/>
      <c r="BH2302" s="297" t="n"/>
      <c r="BI2302" s="297" t="n"/>
      <c r="BJ2302" s="297" t="n"/>
      <c r="BK2302" s="297" t="n"/>
      <c r="BL2302" s="297" t="n"/>
      <c r="BM2302" s="297" t="n"/>
      <c r="BN2302" s="297" t="n"/>
      <c r="BO2302" s="285" t="n"/>
      <c r="BP2302" s="297" t="n"/>
      <c r="BQ2302" s="297" t="n"/>
      <c r="BR2302" s="297" t="n"/>
      <c r="BS2302" s="297" t="n"/>
      <c r="BT2302" s="297" t="n"/>
      <c r="BU2302" s="297" t="n"/>
      <c r="BV2302" s="297" t="n"/>
      <c r="BW2302" s="288" t="n"/>
      <c r="BX2302" s="276">
        <f>SUM(IF(COUNTIF(MediaScorecard!CC2789, "*1.*"), 2, 0), IF(COUNTIF(MediaScorecard!CC2789, "*2.*"), 2, 0), IF(COUNTIF(MediaScorecard!CC2789, "*3.*"), 2, 0), IF(COUNTIF(MediaScorecard!CC2789, "*4.*"), 2, 0), IF(COUNTIF(MediaScorecard!CC2789, "*5.*"), 2, 0), IF(COUNTIF(MediaScorecard!CC2789, "*6.*"), 2, 0))</f>
        <v/>
      </c>
      <c r="BY2302" s="277">
        <f t="array" ref="BY2302">SUM(VALUE(AT2302),VALUE(AU2302),VALUE(AV2302),VALUE(AW2302),VALUE(AX2302),VALUE(AY2302),VALUE(AZ2302),VALUE(BB2302),VALUE(BC2302),VALUE(BD2302),VALUE(BE2302),VALUE(BF2302),VALUE(BG2302),VALUE(BH2302),VALUE(BI2302),VALUE(BJ2302),VALUE(BK2302),VALUE(BL2302),VALUE(BM2302),VALUE(BN2302),VALUE(BO2302),VALUE(BP2302),VALUE(BQ2302),VALUE(BR2302),VALUE(BS2302),VALUE(BT2302),VALUE(BU2302),VALUE(BV2302),VALUE(BW2302))</f>
        <v/>
      </c>
      <c r="BZ2302" s="307" t="n"/>
      <c r="CA2302" s="307" t="n"/>
      <c r="CB2302" s="307" t="n"/>
      <c r="CC2302" s="307" t="n"/>
      <c r="CD2302" s="307" t="n"/>
      <c r="CE2302" s="307" t="n"/>
      <c r="CF2302" s="307" t="n"/>
      <c r="CG2302" s="307" t="n"/>
      <c r="CH2302" s="307" t="n"/>
      <c r="CI2302" s="307" t="n"/>
      <c r="CJ2302" s="307" t="n"/>
      <c r="CK2302" s="307" t="n"/>
      <c r="CL2302" s="307" t="n"/>
      <c r="CM2302" s="307" t="n"/>
      <c r="CN2302" s="307" t="n"/>
      <c r="CO2302" s="307" t="n"/>
      <c r="CP2302" s="307" t="n"/>
      <c r="CQ2302" s="307" t="n"/>
      <c r="CR2302" s="279" t="n"/>
      <c r="CS2302" s="280" t="n"/>
      <c r="CT2302" s="421">
        <f>(IF(OR(MediaScorecard!BG2789="x", MediaScorecard!BH2789="x",MediaScorecard!BI2789="x",MediaScorecard!BJ2789="x",MediaScorecard!BK2789="x"),1, 2))</f>
        <v/>
      </c>
      <c r="CU2302" s="308" t="n"/>
      <c r="CV2302" s="308" t="n"/>
      <c r="CW2302" s="308" t="n"/>
      <c r="CX2302" s="309" t="n"/>
      <c r="CY2302" s="308" t="n"/>
      <c r="CZ2302" s="308" t="n"/>
      <c r="DA2302" s="308" t="n"/>
    </row>
    <row r="2303" ht="21" customHeight="1" s="590">
      <c r="A2303" s="421" t="n"/>
      <c r="B2303" s="270" t="n"/>
      <c r="C2303" s="269" t="n"/>
      <c r="D2303" s="267" t="n"/>
      <c r="E2303" s="267" t="n"/>
      <c r="F2303" s="268" t="n"/>
      <c r="G2303" s="421" t="n"/>
      <c r="H2303" s="269" t="n"/>
      <c r="I2303" s="421" t="n"/>
      <c r="J2303" s="421" t="n"/>
      <c r="K2303" s="421" t="n"/>
      <c r="L2303" s="421" t="n"/>
      <c r="M2303" s="421" t="n"/>
      <c r="N2303" s="421" t="n"/>
      <c r="O2303" s="421" t="n"/>
      <c r="P2303" s="421" t="n"/>
      <c r="Q2303" s="421" t="n"/>
      <c r="R2303" s="270" t="n"/>
      <c r="S2303" s="421" t="n"/>
      <c r="T2303" s="421" t="n"/>
      <c r="U2303" s="421" t="n"/>
      <c r="V2303" s="421" t="n"/>
      <c r="W2303" s="421" t="n"/>
      <c r="X2303" s="421" t="n"/>
      <c r="Y2303" s="421" t="n"/>
      <c r="Z2303" s="421" t="n"/>
      <c r="AA2303" s="421" t="n"/>
      <c r="AB2303" s="421" t="n"/>
      <c r="AC2303" s="421" t="n"/>
      <c r="AD2303" s="421" t="n"/>
      <c r="AE2303" s="421" t="n"/>
      <c r="AF2303" s="421" t="n"/>
      <c r="AG2303" s="421" t="n"/>
      <c r="AH2303" s="421" t="n"/>
      <c r="AI2303" s="421" t="n"/>
      <c r="AJ2303" s="297" t="n"/>
      <c r="AK2303" s="297" t="n"/>
      <c r="AL2303" s="284" t="n"/>
      <c r="AM2303" s="297" t="n"/>
      <c r="AN2303" s="285" t="n"/>
      <c r="AO2303" s="297" t="n"/>
      <c r="AP2303" s="297" t="n"/>
      <c r="AQ2303" s="297" t="n"/>
      <c r="AR2303" s="297" t="n"/>
      <c r="AS2303" s="297" t="n"/>
      <c r="AT2303" s="285" t="n"/>
      <c r="AU2303" s="297" t="n"/>
      <c r="AV2303" s="297" t="n"/>
      <c r="AW2303" s="297" t="n"/>
      <c r="AX2303" s="297" t="n"/>
      <c r="AY2303" s="286" t="n"/>
      <c r="AZ2303" s="286" t="n"/>
      <c r="BA2303" s="287" t="n"/>
      <c r="BB2303" s="286" t="n"/>
      <c r="BC2303" s="286" t="n"/>
      <c r="BD2303" s="286" t="n"/>
      <c r="BE2303" s="286" t="n"/>
      <c r="BF2303" s="286" t="n"/>
      <c r="BG2303" s="286" t="n"/>
      <c r="BH2303" s="297" t="n"/>
      <c r="BI2303" s="297" t="n"/>
      <c r="BJ2303" s="297" t="n"/>
      <c r="BK2303" s="297" t="n"/>
      <c r="BL2303" s="297" t="n"/>
      <c r="BM2303" s="297" t="n"/>
      <c r="BN2303" s="297" t="n"/>
      <c r="BO2303" s="285" t="n"/>
      <c r="BP2303" s="297" t="n"/>
      <c r="BQ2303" s="297" t="n"/>
      <c r="BR2303" s="297" t="n"/>
      <c r="BS2303" s="297" t="n"/>
      <c r="BT2303" s="297" t="n"/>
      <c r="BU2303" s="297" t="n"/>
      <c r="BV2303" s="297" t="n"/>
      <c r="BW2303" s="288" t="n"/>
      <c r="BX2303" s="276">
        <f>SUM(IF(COUNTIF(MediaScorecard!CC2790, "*1.*"), 2, 0), IF(COUNTIF(MediaScorecard!CC2790, "*2.*"), 2, 0), IF(COUNTIF(MediaScorecard!CC2790, "*3.*"), 2, 0), IF(COUNTIF(MediaScorecard!CC2790, "*4.*"), 2, 0), IF(COUNTIF(MediaScorecard!CC2790, "*5.*"), 2, 0), IF(COUNTIF(MediaScorecard!CC2790, "*6.*"), 2, 0))</f>
        <v/>
      </c>
      <c r="BY2303" s="277">
        <f t="array" ref="BY2303">SUM(VALUE(AT2303),VALUE(AU2303),VALUE(AV2303),VALUE(AW2303),VALUE(AX2303),VALUE(AY2303),VALUE(AZ2303),VALUE(BB2303),VALUE(BC2303),VALUE(BD2303),VALUE(BE2303),VALUE(BF2303),VALUE(BG2303),VALUE(BH2303),VALUE(BI2303),VALUE(BJ2303),VALUE(BK2303),VALUE(BL2303),VALUE(BM2303),VALUE(BN2303),VALUE(BO2303),VALUE(BP2303),VALUE(BQ2303),VALUE(BR2303),VALUE(BS2303),VALUE(BT2303),VALUE(BU2303),VALUE(BV2303),VALUE(BW2303))</f>
        <v/>
      </c>
      <c r="BZ2303" s="307" t="n"/>
      <c r="CA2303" s="307" t="n"/>
      <c r="CB2303" s="307" t="n"/>
      <c r="CC2303" s="307" t="n"/>
      <c r="CD2303" s="307" t="n"/>
      <c r="CE2303" s="307" t="n"/>
      <c r="CF2303" s="307" t="n"/>
      <c r="CG2303" s="307" t="n"/>
      <c r="CH2303" s="307" t="n"/>
      <c r="CI2303" s="307" t="n"/>
      <c r="CJ2303" s="307" t="n"/>
      <c r="CK2303" s="307" t="n"/>
      <c r="CL2303" s="307" t="n"/>
      <c r="CM2303" s="307" t="n"/>
      <c r="CN2303" s="307" t="n"/>
      <c r="CO2303" s="307" t="n"/>
      <c r="CP2303" s="307" t="n"/>
      <c r="CQ2303" s="307" t="n"/>
      <c r="CR2303" s="279" t="n"/>
      <c r="CS2303" s="280" t="n"/>
      <c r="CT2303" s="421">
        <f>(IF(OR(MediaScorecard!BG2790="x", MediaScorecard!BH2790="x",MediaScorecard!BI2790="x",MediaScorecard!BJ2790="x",MediaScorecard!BK2790="x"),1, 2))</f>
        <v/>
      </c>
      <c r="CU2303" s="308" t="n"/>
      <c r="CV2303" s="308" t="n"/>
      <c r="CW2303" s="308" t="n"/>
      <c r="CX2303" s="309" t="n"/>
      <c r="CY2303" s="308" t="n"/>
      <c r="CZ2303" s="308" t="n"/>
      <c r="DA2303" s="308" t="n"/>
    </row>
    <row r="2304" ht="21" customHeight="1" s="590">
      <c r="A2304" s="421" t="n"/>
      <c r="B2304" s="270" t="n"/>
      <c r="C2304" s="269" t="n"/>
      <c r="D2304" s="267" t="n"/>
      <c r="E2304" s="267" t="n"/>
      <c r="F2304" s="268" t="n"/>
      <c r="G2304" s="421" t="n"/>
      <c r="H2304" s="269" t="n"/>
      <c r="I2304" s="421" t="n"/>
      <c r="J2304" s="421" t="n"/>
      <c r="K2304" s="421" t="n"/>
      <c r="L2304" s="421" t="n"/>
      <c r="M2304" s="421" t="n"/>
      <c r="N2304" s="421" t="n"/>
      <c r="O2304" s="421" t="n"/>
      <c r="P2304" s="421" t="n"/>
      <c r="Q2304" s="421" t="n"/>
      <c r="R2304" s="270" t="n"/>
      <c r="S2304" s="421" t="n"/>
      <c r="T2304" s="421" t="n"/>
      <c r="U2304" s="421" t="n"/>
      <c r="V2304" s="421" t="n"/>
      <c r="W2304" s="421" t="n"/>
      <c r="X2304" s="421" t="n"/>
      <c r="Y2304" s="421" t="n"/>
      <c r="Z2304" s="421" t="n"/>
      <c r="AA2304" s="421" t="n"/>
      <c r="AB2304" s="421" t="n"/>
      <c r="AC2304" s="421" t="n"/>
      <c r="AD2304" s="421" t="n"/>
      <c r="AE2304" s="421" t="n"/>
      <c r="AF2304" s="421" t="n"/>
      <c r="AG2304" s="421" t="n"/>
      <c r="AH2304" s="421" t="n"/>
      <c r="AI2304" s="421" t="n"/>
      <c r="AJ2304" s="297" t="n"/>
      <c r="AK2304" s="297" t="n"/>
      <c r="AL2304" s="284" t="n"/>
      <c r="AM2304" s="297" t="n"/>
      <c r="AN2304" s="285" t="n"/>
      <c r="AO2304" s="297" t="n"/>
      <c r="AP2304" s="297" t="n"/>
      <c r="AQ2304" s="297" t="n"/>
      <c r="AR2304" s="297" t="n"/>
      <c r="AS2304" s="297" t="n"/>
      <c r="AT2304" s="285" t="n"/>
      <c r="AU2304" s="297" t="n"/>
      <c r="AV2304" s="297" t="n"/>
      <c r="AW2304" s="297" t="n"/>
      <c r="AX2304" s="297" t="n"/>
      <c r="AY2304" s="286" t="n"/>
      <c r="AZ2304" s="286" t="n"/>
      <c r="BA2304" s="287" t="n"/>
      <c r="BB2304" s="286" t="n"/>
      <c r="BC2304" s="286" t="n"/>
      <c r="BD2304" s="286" t="n"/>
      <c r="BE2304" s="286" t="n"/>
      <c r="BF2304" s="286" t="n"/>
      <c r="BG2304" s="286" t="n"/>
      <c r="BH2304" s="297" t="n"/>
      <c r="BI2304" s="297" t="n"/>
      <c r="BJ2304" s="297" t="n"/>
      <c r="BK2304" s="297" t="n"/>
      <c r="BL2304" s="297" t="n"/>
      <c r="BM2304" s="297" t="n"/>
      <c r="BN2304" s="297" t="n"/>
      <c r="BO2304" s="285" t="n"/>
      <c r="BP2304" s="297" t="n"/>
      <c r="BQ2304" s="297" t="n"/>
      <c r="BR2304" s="297" t="n"/>
      <c r="BS2304" s="297" t="n"/>
      <c r="BT2304" s="297" t="n"/>
      <c r="BU2304" s="297" t="n"/>
      <c r="BV2304" s="297" t="n"/>
      <c r="BW2304" s="288" t="n"/>
      <c r="BX2304" s="276">
        <f>SUM(IF(COUNTIF(MediaScorecard!CC2791, "*1.*"), 2, 0), IF(COUNTIF(MediaScorecard!CC2791, "*2.*"), 2, 0), IF(COUNTIF(MediaScorecard!CC2791, "*3.*"), 2, 0), IF(COUNTIF(MediaScorecard!CC2791, "*4.*"), 2, 0), IF(COUNTIF(MediaScorecard!CC2791, "*5.*"), 2, 0), IF(COUNTIF(MediaScorecard!CC2791, "*6.*"), 2, 0))</f>
        <v/>
      </c>
      <c r="BY2304" s="277">
        <f t="array" ref="BY2304">SUM(VALUE(AT2304),VALUE(AU2304),VALUE(AV2304),VALUE(AW2304),VALUE(AX2304),VALUE(AY2304),VALUE(AZ2304),VALUE(BB2304),VALUE(BC2304),VALUE(BD2304),VALUE(BE2304),VALUE(BF2304),VALUE(BG2304),VALUE(BH2304),VALUE(BI2304),VALUE(BJ2304),VALUE(BK2304),VALUE(BL2304),VALUE(BM2304),VALUE(BN2304),VALUE(BO2304),VALUE(BP2304),VALUE(BQ2304),VALUE(BR2304),VALUE(BS2304),VALUE(BT2304),VALUE(BU2304),VALUE(BV2304),VALUE(BW2304))</f>
        <v/>
      </c>
      <c r="BZ2304" s="307" t="n"/>
      <c r="CA2304" s="307" t="n"/>
      <c r="CB2304" s="307" t="n"/>
      <c r="CC2304" s="307" t="n"/>
      <c r="CD2304" s="307" t="n"/>
      <c r="CE2304" s="307" t="n"/>
      <c r="CF2304" s="307" t="n"/>
      <c r="CG2304" s="307" t="n"/>
      <c r="CH2304" s="307" t="n"/>
      <c r="CI2304" s="307" t="n"/>
      <c r="CJ2304" s="307" t="n"/>
      <c r="CK2304" s="307" t="n"/>
      <c r="CL2304" s="307" t="n"/>
      <c r="CM2304" s="307" t="n"/>
      <c r="CN2304" s="307" t="n"/>
      <c r="CO2304" s="307" t="n"/>
      <c r="CP2304" s="307" t="n"/>
      <c r="CQ2304" s="307" t="n"/>
      <c r="CR2304" s="279" t="n"/>
      <c r="CS2304" s="280" t="n"/>
      <c r="CT2304" s="421">
        <f>(IF(OR(MediaScorecard!BG2791="x", MediaScorecard!BH2791="x",MediaScorecard!BI2791="x",MediaScorecard!BJ2791="x",MediaScorecard!BK2791="x"),1, 2))</f>
        <v/>
      </c>
      <c r="CU2304" s="308" t="n"/>
      <c r="CV2304" s="308" t="n"/>
      <c r="CW2304" s="308" t="n"/>
      <c r="CX2304" s="309" t="n"/>
      <c r="CY2304" s="308" t="n"/>
      <c r="CZ2304" s="308" t="n"/>
      <c r="DA2304" s="308" t="n"/>
    </row>
    <row r="2305" ht="21" customHeight="1" s="590">
      <c r="A2305" s="421" t="n"/>
      <c r="B2305" s="270" t="n"/>
      <c r="C2305" s="269" t="n"/>
      <c r="D2305" s="267" t="n"/>
      <c r="E2305" s="267" t="n"/>
      <c r="F2305" s="268" t="n"/>
      <c r="G2305" s="421" t="n"/>
      <c r="H2305" s="269" t="n"/>
      <c r="I2305" s="421" t="n"/>
      <c r="J2305" s="421" t="n"/>
      <c r="K2305" s="421" t="n"/>
      <c r="L2305" s="421" t="n"/>
      <c r="M2305" s="421" t="n"/>
      <c r="N2305" s="421" t="n"/>
      <c r="O2305" s="421" t="n"/>
      <c r="P2305" s="421" t="n"/>
      <c r="Q2305" s="421" t="n"/>
      <c r="R2305" s="270" t="n"/>
      <c r="S2305" s="421" t="n"/>
      <c r="T2305" s="421" t="n"/>
      <c r="U2305" s="421" t="n"/>
      <c r="V2305" s="421" t="n"/>
      <c r="W2305" s="421" t="n"/>
      <c r="X2305" s="421" t="n"/>
      <c r="Y2305" s="421" t="n"/>
      <c r="Z2305" s="421" t="n"/>
      <c r="AA2305" s="421" t="n"/>
      <c r="AB2305" s="421" t="n"/>
      <c r="AC2305" s="421" t="n"/>
      <c r="AD2305" s="421" t="n"/>
      <c r="AE2305" s="421" t="n"/>
      <c r="AF2305" s="421" t="n"/>
      <c r="AG2305" s="421" t="n"/>
      <c r="AH2305" s="421" t="n"/>
      <c r="AI2305" s="421" t="n"/>
      <c r="AJ2305" s="297" t="n"/>
      <c r="AK2305" s="297" t="n"/>
      <c r="AL2305" s="284" t="n"/>
      <c r="AM2305" s="297" t="n"/>
      <c r="AN2305" s="285" t="n"/>
      <c r="AO2305" s="297" t="n"/>
      <c r="AP2305" s="297" t="n"/>
      <c r="AQ2305" s="297" t="n"/>
      <c r="AR2305" s="297" t="n"/>
      <c r="AS2305" s="297" t="n"/>
      <c r="AT2305" s="285" t="n"/>
      <c r="AU2305" s="297" t="n"/>
      <c r="AV2305" s="297" t="n"/>
      <c r="AW2305" s="297" t="n"/>
      <c r="AX2305" s="297" t="n"/>
      <c r="AY2305" s="286" t="n"/>
      <c r="AZ2305" s="286" t="n"/>
      <c r="BA2305" s="287" t="n"/>
      <c r="BB2305" s="286" t="n"/>
      <c r="BC2305" s="286" t="n"/>
      <c r="BD2305" s="286" t="n"/>
      <c r="BE2305" s="286" t="n"/>
      <c r="BF2305" s="286" t="n"/>
      <c r="BG2305" s="286" t="n"/>
      <c r="BH2305" s="297" t="n"/>
      <c r="BI2305" s="297" t="n"/>
      <c r="BJ2305" s="297" t="n"/>
      <c r="BK2305" s="297" t="n"/>
      <c r="BL2305" s="297" t="n"/>
      <c r="BM2305" s="297" t="n"/>
      <c r="BN2305" s="297" t="n"/>
      <c r="BO2305" s="285" t="n"/>
      <c r="BP2305" s="297" t="n"/>
      <c r="BQ2305" s="297" t="n"/>
      <c r="BR2305" s="297" t="n"/>
      <c r="BS2305" s="297" t="n"/>
      <c r="BT2305" s="297" t="n"/>
      <c r="BU2305" s="297" t="n"/>
      <c r="BV2305" s="297" t="n"/>
      <c r="BW2305" s="288" t="n"/>
      <c r="BX2305" s="276">
        <f>SUM(IF(COUNTIF(MediaScorecard!CC2792, "*1.*"), 2, 0), IF(COUNTIF(MediaScorecard!CC2792, "*2.*"), 2, 0), IF(COUNTIF(MediaScorecard!CC2792, "*3.*"), 2, 0), IF(COUNTIF(MediaScorecard!CC2792, "*4.*"), 2, 0), IF(COUNTIF(MediaScorecard!CC2792, "*5.*"), 2, 0), IF(COUNTIF(MediaScorecard!CC2792, "*6.*"), 2, 0))</f>
        <v/>
      </c>
      <c r="BY2305" s="277">
        <f t="array" ref="BY2305">SUM(VALUE(AT2305),VALUE(AU2305),VALUE(AV2305),VALUE(AW2305),VALUE(AX2305),VALUE(AY2305),VALUE(AZ2305),VALUE(BB2305),VALUE(BC2305),VALUE(BD2305),VALUE(BE2305),VALUE(BF2305),VALUE(BG2305),VALUE(BH2305),VALUE(BI2305),VALUE(BJ2305),VALUE(BK2305),VALUE(BL2305),VALUE(BM2305),VALUE(BN2305),VALUE(BO2305),VALUE(BP2305),VALUE(BQ2305),VALUE(BR2305),VALUE(BS2305),VALUE(BT2305),VALUE(BU2305),VALUE(BV2305),VALUE(BW2305))</f>
        <v/>
      </c>
      <c r="BZ2305" s="307" t="n"/>
      <c r="CA2305" s="307" t="n"/>
      <c r="CB2305" s="307" t="n"/>
      <c r="CC2305" s="307" t="n"/>
      <c r="CD2305" s="307" t="n"/>
      <c r="CE2305" s="307" t="n"/>
      <c r="CF2305" s="307" t="n"/>
      <c r="CG2305" s="307" t="n"/>
      <c r="CH2305" s="307" t="n"/>
      <c r="CI2305" s="307" t="n"/>
      <c r="CJ2305" s="307" t="n"/>
      <c r="CK2305" s="307" t="n"/>
      <c r="CL2305" s="307" t="n"/>
      <c r="CM2305" s="307" t="n"/>
      <c r="CN2305" s="307" t="n"/>
      <c r="CO2305" s="307" t="n"/>
      <c r="CP2305" s="307" t="n"/>
      <c r="CQ2305" s="307" t="n"/>
      <c r="CR2305" s="279" t="n"/>
      <c r="CS2305" s="280" t="n"/>
      <c r="CT2305" s="421">
        <f>(IF(OR(MediaScorecard!BG2792="x", MediaScorecard!BH2792="x",MediaScorecard!BI2792="x",MediaScorecard!BJ2792="x",MediaScorecard!BK2792="x"),1, 2))</f>
        <v/>
      </c>
      <c r="CU2305" s="308" t="n"/>
      <c r="CV2305" s="308" t="n"/>
      <c r="CW2305" s="308" t="n"/>
      <c r="CX2305" s="309" t="n"/>
      <c r="CY2305" s="308" t="n"/>
      <c r="CZ2305" s="308" t="n"/>
      <c r="DA2305" s="308" t="n"/>
    </row>
    <row r="2306" ht="21" customHeight="1" s="590">
      <c r="A2306" s="421" t="n"/>
      <c r="B2306" s="270" t="n"/>
      <c r="C2306" s="269" t="n"/>
      <c r="D2306" s="267" t="n"/>
      <c r="E2306" s="267" t="n"/>
      <c r="F2306" s="268" t="n"/>
      <c r="G2306" s="421" t="n"/>
      <c r="H2306" s="269" t="n"/>
      <c r="I2306" s="421" t="n"/>
      <c r="J2306" s="421" t="n"/>
      <c r="K2306" s="421" t="n"/>
      <c r="L2306" s="421" t="n"/>
      <c r="M2306" s="421" t="n"/>
      <c r="N2306" s="421" t="n"/>
      <c r="O2306" s="421" t="n"/>
      <c r="P2306" s="421" t="n"/>
      <c r="Q2306" s="421" t="n"/>
      <c r="R2306" s="270" t="n"/>
      <c r="S2306" s="421" t="n"/>
      <c r="T2306" s="421" t="n"/>
      <c r="U2306" s="421" t="n"/>
      <c r="V2306" s="421" t="n"/>
      <c r="W2306" s="421" t="n"/>
      <c r="X2306" s="421" t="n"/>
      <c r="Y2306" s="421" t="n"/>
      <c r="Z2306" s="421" t="n"/>
      <c r="AA2306" s="421" t="n"/>
      <c r="AB2306" s="421" t="n"/>
      <c r="AC2306" s="421" t="n"/>
      <c r="AD2306" s="421" t="n"/>
      <c r="AE2306" s="421" t="n"/>
      <c r="AF2306" s="421" t="n"/>
      <c r="AG2306" s="421" t="n"/>
      <c r="AH2306" s="421" t="n"/>
      <c r="AI2306" s="421" t="n"/>
      <c r="AJ2306" s="297" t="n"/>
      <c r="AK2306" s="297" t="n"/>
      <c r="AL2306" s="284" t="n"/>
      <c r="AM2306" s="297" t="n"/>
      <c r="AN2306" s="285" t="n"/>
      <c r="AO2306" s="297" t="n"/>
      <c r="AP2306" s="297" t="n"/>
      <c r="AQ2306" s="297" t="n"/>
      <c r="AR2306" s="297" t="n"/>
      <c r="AS2306" s="297" t="n"/>
      <c r="AT2306" s="285" t="n"/>
      <c r="AU2306" s="297" t="n"/>
      <c r="AV2306" s="297" t="n"/>
      <c r="AW2306" s="297" t="n"/>
      <c r="AX2306" s="297" t="n"/>
      <c r="AY2306" s="286" t="n"/>
      <c r="AZ2306" s="286" t="n"/>
      <c r="BA2306" s="287" t="n"/>
      <c r="BB2306" s="286" t="n"/>
      <c r="BC2306" s="286" t="n"/>
      <c r="BD2306" s="286" t="n"/>
      <c r="BE2306" s="286" t="n"/>
      <c r="BF2306" s="286" t="n"/>
      <c r="BG2306" s="286" t="n"/>
      <c r="BH2306" s="297" t="n"/>
      <c r="BI2306" s="297" t="n"/>
      <c r="BJ2306" s="297" t="n"/>
      <c r="BK2306" s="297" t="n"/>
      <c r="BL2306" s="297" t="n"/>
      <c r="BM2306" s="297" t="n"/>
      <c r="BN2306" s="297" t="n"/>
      <c r="BO2306" s="285" t="n"/>
      <c r="BP2306" s="297" t="n"/>
      <c r="BQ2306" s="297" t="n"/>
      <c r="BR2306" s="297" t="n"/>
      <c r="BS2306" s="297" t="n"/>
      <c r="BT2306" s="297" t="n"/>
      <c r="BU2306" s="297" t="n"/>
      <c r="BV2306" s="297" t="n"/>
      <c r="BW2306" s="288" t="n"/>
      <c r="BX2306" s="276">
        <f>SUM(IF(COUNTIF(MediaScorecard!CC2793, "*1.*"), 2, 0), IF(COUNTIF(MediaScorecard!CC2793, "*2.*"), 2, 0), IF(COUNTIF(MediaScorecard!CC2793, "*3.*"), 2, 0), IF(COUNTIF(MediaScorecard!CC2793, "*4.*"), 2, 0), IF(COUNTIF(MediaScorecard!CC2793, "*5.*"), 2, 0), IF(COUNTIF(MediaScorecard!CC2793, "*6.*"), 2, 0))</f>
        <v/>
      </c>
      <c r="BY2306" s="277">
        <f t="array" ref="BY2306">SUM(VALUE(AT2306),VALUE(AU2306),VALUE(AV2306),VALUE(AW2306),VALUE(AX2306),VALUE(AY2306),VALUE(AZ2306),VALUE(BB2306),VALUE(BC2306),VALUE(BD2306),VALUE(BE2306),VALUE(BF2306),VALUE(BG2306),VALUE(BH2306),VALUE(BI2306),VALUE(BJ2306),VALUE(BK2306),VALUE(BL2306),VALUE(BM2306),VALUE(BN2306),VALUE(BO2306),VALUE(BP2306),VALUE(BQ2306),VALUE(BR2306),VALUE(BS2306),VALUE(BT2306),VALUE(BU2306),VALUE(BV2306),VALUE(BW2306))</f>
        <v/>
      </c>
      <c r="BZ2306" s="307" t="n"/>
      <c r="CA2306" s="307" t="n"/>
      <c r="CB2306" s="307" t="n"/>
      <c r="CC2306" s="307" t="n"/>
      <c r="CD2306" s="307" t="n"/>
      <c r="CE2306" s="307" t="n"/>
      <c r="CF2306" s="307" t="n"/>
      <c r="CG2306" s="307" t="n"/>
      <c r="CH2306" s="307" t="n"/>
      <c r="CI2306" s="307" t="n"/>
      <c r="CJ2306" s="307" t="n"/>
      <c r="CK2306" s="307" t="n"/>
      <c r="CL2306" s="307" t="n"/>
      <c r="CM2306" s="307" t="n"/>
      <c r="CN2306" s="307" t="n"/>
      <c r="CO2306" s="307" t="n"/>
      <c r="CP2306" s="307" t="n"/>
      <c r="CQ2306" s="307" t="n"/>
      <c r="CR2306" s="279" t="n"/>
      <c r="CS2306" s="280" t="n"/>
      <c r="CT2306" s="421">
        <f>(IF(OR(MediaScorecard!BG2793="x", MediaScorecard!BH2793="x",MediaScorecard!BI2793="x",MediaScorecard!BJ2793="x",MediaScorecard!BK2793="x"),1, 2))</f>
        <v/>
      </c>
      <c r="CU2306" s="308" t="n"/>
      <c r="CV2306" s="308" t="n"/>
      <c r="CW2306" s="308" t="n"/>
      <c r="CX2306" s="309" t="n"/>
      <c r="CY2306" s="308" t="n"/>
      <c r="CZ2306" s="308" t="n"/>
      <c r="DA2306" s="308" t="n"/>
    </row>
    <row r="2307" ht="21" customHeight="1" s="590">
      <c r="A2307" s="421" t="n"/>
      <c r="B2307" s="270" t="n"/>
      <c r="C2307" s="269" t="n"/>
      <c r="D2307" s="267" t="n"/>
      <c r="E2307" s="267" t="n"/>
      <c r="F2307" s="268" t="n"/>
      <c r="G2307" s="421" t="n"/>
      <c r="H2307" s="269" t="n"/>
      <c r="I2307" s="421" t="n"/>
      <c r="J2307" s="421" t="n"/>
      <c r="K2307" s="421" t="n"/>
      <c r="L2307" s="421" t="n"/>
      <c r="M2307" s="421" t="n"/>
      <c r="N2307" s="421" t="n"/>
      <c r="O2307" s="421" t="n"/>
      <c r="P2307" s="421" t="n"/>
      <c r="Q2307" s="421" t="n"/>
      <c r="R2307" s="270" t="n"/>
      <c r="S2307" s="421" t="n"/>
      <c r="T2307" s="421" t="n"/>
      <c r="U2307" s="421" t="n"/>
      <c r="V2307" s="421" t="n"/>
      <c r="W2307" s="421" t="n"/>
      <c r="X2307" s="421" t="n"/>
      <c r="Y2307" s="421" t="n"/>
      <c r="Z2307" s="421" t="n"/>
      <c r="AA2307" s="421" t="n"/>
      <c r="AB2307" s="421" t="n"/>
      <c r="AC2307" s="421" t="n"/>
      <c r="AD2307" s="421" t="n"/>
      <c r="AE2307" s="421" t="n"/>
      <c r="AF2307" s="421" t="n"/>
      <c r="AG2307" s="421" t="n"/>
      <c r="AH2307" s="421" t="n"/>
      <c r="AI2307" s="421" t="n"/>
      <c r="AJ2307" s="297" t="n"/>
      <c r="AK2307" s="297" t="n"/>
      <c r="AL2307" s="284" t="n"/>
      <c r="AM2307" s="297" t="n"/>
      <c r="AN2307" s="285" t="n"/>
      <c r="AO2307" s="297" t="n"/>
      <c r="AP2307" s="297" t="n"/>
      <c r="AQ2307" s="297" t="n"/>
      <c r="AR2307" s="297" t="n"/>
      <c r="AS2307" s="297" t="n"/>
      <c r="AT2307" s="285" t="n"/>
      <c r="AU2307" s="297" t="n"/>
      <c r="AV2307" s="297" t="n"/>
      <c r="AW2307" s="297" t="n"/>
      <c r="AX2307" s="297" t="n"/>
      <c r="AY2307" s="286" t="n"/>
      <c r="AZ2307" s="286" t="n"/>
      <c r="BA2307" s="287" t="n"/>
      <c r="BB2307" s="286" t="n"/>
      <c r="BC2307" s="286" t="n"/>
      <c r="BD2307" s="286" t="n"/>
      <c r="BE2307" s="286" t="n"/>
      <c r="BF2307" s="286" t="n"/>
      <c r="BG2307" s="286" t="n"/>
      <c r="BH2307" s="297" t="n"/>
      <c r="BI2307" s="297" t="n"/>
      <c r="BJ2307" s="297" t="n"/>
      <c r="BK2307" s="297" t="n"/>
      <c r="BL2307" s="297" t="n"/>
      <c r="BM2307" s="297" t="n"/>
      <c r="BN2307" s="297" t="n"/>
      <c r="BO2307" s="285" t="n"/>
      <c r="BP2307" s="297" t="n"/>
      <c r="BQ2307" s="297" t="n"/>
      <c r="BR2307" s="297" t="n"/>
      <c r="BS2307" s="297" t="n"/>
      <c r="BT2307" s="297" t="n"/>
      <c r="BU2307" s="297" t="n"/>
      <c r="BV2307" s="297" t="n"/>
      <c r="BW2307" s="288" t="n"/>
      <c r="BX2307" s="276">
        <f>SUM(IF(COUNTIF(MediaScorecard!CC2794, "*1.*"), 2, 0), IF(COUNTIF(MediaScorecard!CC2794, "*2.*"), 2, 0), IF(COUNTIF(MediaScorecard!CC2794, "*3.*"), 2, 0), IF(COUNTIF(MediaScorecard!CC2794, "*4.*"), 2, 0), IF(COUNTIF(MediaScorecard!CC2794, "*5.*"), 2, 0), IF(COUNTIF(MediaScorecard!CC2794, "*6.*"), 2, 0))</f>
        <v/>
      </c>
      <c r="BY2307" s="277">
        <f t="array" ref="BY2307">SUM(VALUE(AT2307),VALUE(AU2307),VALUE(AV2307),VALUE(AW2307),VALUE(AX2307),VALUE(AY2307),VALUE(AZ2307),VALUE(BB2307),VALUE(BC2307),VALUE(BD2307),VALUE(BE2307),VALUE(BF2307),VALUE(BG2307),VALUE(BH2307),VALUE(BI2307),VALUE(BJ2307),VALUE(BK2307),VALUE(BL2307),VALUE(BM2307),VALUE(BN2307),VALUE(BO2307),VALUE(BP2307),VALUE(BQ2307),VALUE(BR2307),VALUE(BS2307),VALUE(BT2307),VALUE(BU2307),VALUE(BV2307),VALUE(BW2307))</f>
        <v/>
      </c>
      <c r="BZ2307" s="307" t="n"/>
      <c r="CA2307" s="307" t="n"/>
      <c r="CB2307" s="307" t="n"/>
      <c r="CC2307" s="307" t="n"/>
      <c r="CD2307" s="307" t="n"/>
      <c r="CE2307" s="307" t="n"/>
      <c r="CF2307" s="307" t="n"/>
      <c r="CG2307" s="307" t="n"/>
      <c r="CH2307" s="307" t="n"/>
      <c r="CI2307" s="307" t="n"/>
      <c r="CJ2307" s="307" t="n"/>
      <c r="CK2307" s="307" t="n"/>
      <c r="CL2307" s="307" t="n"/>
      <c r="CM2307" s="307" t="n"/>
      <c r="CN2307" s="307" t="n"/>
      <c r="CO2307" s="307" t="n"/>
      <c r="CP2307" s="307" t="n"/>
      <c r="CQ2307" s="307" t="n"/>
      <c r="CR2307" s="279" t="n"/>
      <c r="CS2307" s="280" t="n"/>
      <c r="CT2307" s="421">
        <f>(IF(OR(MediaScorecard!BG2794="x", MediaScorecard!BH2794="x",MediaScorecard!BI2794="x",MediaScorecard!BJ2794="x",MediaScorecard!BK2794="x"),1, 2))</f>
        <v/>
      </c>
      <c r="CU2307" s="308" t="n"/>
      <c r="CV2307" s="308" t="n"/>
      <c r="CW2307" s="308" t="n"/>
      <c r="CX2307" s="309" t="n"/>
      <c r="CY2307" s="308" t="n"/>
      <c r="CZ2307" s="308" t="n"/>
      <c r="DA2307" s="308" t="n"/>
    </row>
    <row r="2308" ht="21" customHeight="1" s="590">
      <c r="A2308" s="421" t="n"/>
      <c r="B2308" s="270" t="n"/>
      <c r="C2308" s="269" t="n"/>
      <c r="D2308" s="267" t="n"/>
      <c r="E2308" s="267" t="n"/>
      <c r="F2308" s="268" t="n"/>
      <c r="G2308" s="421" t="n"/>
      <c r="H2308" s="269" t="n"/>
      <c r="I2308" s="421" t="n"/>
      <c r="J2308" s="421" t="n"/>
      <c r="K2308" s="421" t="n"/>
      <c r="L2308" s="421" t="n"/>
      <c r="M2308" s="421" t="n"/>
      <c r="N2308" s="421" t="n"/>
      <c r="O2308" s="421" t="n"/>
      <c r="P2308" s="421" t="n"/>
      <c r="Q2308" s="421" t="n"/>
      <c r="R2308" s="270" t="n"/>
      <c r="S2308" s="421" t="n"/>
      <c r="T2308" s="421" t="n"/>
      <c r="U2308" s="421" t="n"/>
      <c r="V2308" s="421" t="n"/>
      <c r="W2308" s="421" t="n"/>
      <c r="X2308" s="421" t="n"/>
      <c r="Y2308" s="421" t="n"/>
      <c r="Z2308" s="421" t="n"/>
      <c r="AA2308" s="421" t="n"/>
      <c r="AB2308" s="421" t="n"/>
      <c r="AC2308" s="421" t="n"/>
      <c r="AD2308" s="421" t="n"/>
      <c r="AE2308" s="421" t="n"/>
      <c r="AF2308" s="421" t="n"/>
      <c r="AG2308" s="421" t="n"/>
      <c r="AH2308" s="421" t="n"/>
      <c r="AI2308" s="421" t="n"/>
      <c r="AJ2308" s="297" t="n"/>
      <c r="AK2308" s="297" t="n"/>
      <c r="AL2308" s="284" t="n"/>
      <c r="AM2308" s="297" t="n"/>
      <c r="AN2308" s="285" t="n"/>
      <c r="AO2308" s="297" t="n"/>
      <c r="AP2308" s="297" t="n"/>
      <c r="AQ2308" s="297" t="n"/>
      <c r="AR2308" s="297" t="n"/>
      <c r="AS2308" s="297" t="n"/>
      <c r="AT2308" s="285" t="n"/>
      <c r="AU2308" s="297" t="n"/>
      <c r="AV2308" s="297" t="n"/>
      <c r="AW2308" s="297" t="n"/>
      <c r="AX2308" s="297" t="n"/>
      <c r="AY2308" s="286" t="n"/>
      <c r="AZ2308" s="286" t="n"/>
      <c r="BA2308" s="287" t="n"/>
      <c r="BB2308" s="286" t="n"/>
      <c r="BC2308" s="286" t="n"/>
      <c r="BD2308" s="286" t="n"/>
      <c r="BE2308" s="286" t="n"/>
      <c r="BF2308" s="286" t="n"/>
      <c r="BG2308" s="286" t="n"/>
      <c r="BH2308" s="297" t="n"/>
      <c r="BI2308" s="297" t="n"/>
      <c r="BJ2308" s="297" t="n"/>
      <c r="BK2308" s="297" t="n"/>
      <c r="BL2308" s="297" t="n"/>
      <c r="BM2308" s="297" t="n"/>
      <c r="BN2308" s="297" t="n"/>
      <c r="BO2308" s="285" t="n"/>
      <c r="BP2308" s="297" t="n"/>
      <c r="BQ2308" s="297" t="n"/>
      <c r="BR2308" s="297" t="n"/>
      <c r="BS2308" s="297" t="n"/>
      <c r="BT2308" s="297" t="n"/>
      <c r="BU2308" s="297" t="n"/>
      <c r="BV2308" s="297" t="n"/>
      <c r="BW2308" s="288" t="n"/>
      <c r="BX2308" s="276">
        <f>SUM(IF(COUNTIF(MediaScorecard!CC2795, "*1.*"), 2, 0), IF(COUNTIF(MediaScorecard!CC2795, "*2.*"), 2, 0), IF(COUNTIF(MediaScorecard!CC2795, "*3.*"), 2, 0), IF(COUNTIF(MediaScorecard!CC2795, "*4.*"), 2, 0), IF(COUNTIF(MediaScorecard!CC2795, "*5.*"), 2, 0), IF(COUNTIF(MediaScorecard!CC2795, "*6.*"), 2, 0))</f>
        <v/>
      </c>
      <c r="BY2308" s="277">
        <f t="array" ref="BY2308">SUM(VALUE(AT2308),VALUE(AU2308),VALUE(AV2308),VALUE(AW2308),VALUE(AX2308),VALUE(AY2308),VALUE(AZ2308),VALUE(BB2308),VALUE(BC2308),VALUE(BD2308),VALUE(BE2308),VALUE(BF2308),VALUE(BG2308),VALUE(BH2308),VALUE(BI2308),VALUE(BJ2308),VALUE(BK2308),VALUE(BL2308),VALUE(BM2308),VALUE(BN2308),VALUE(BO2308),VALUE(BP2308),VALUE(BQ2308),VALUE(BR2308),VALUE(BS2308),VALUE(BT2308),VALUE(BU2308),VALUE(BV2308),VALUE(BW2308))</f>
        <v/>
      </c>
      <c r="BZ2308" s="307" t="n"/>
      <c r="CA2308" s="307" t="n"/>
      <c r="CB2308" s="307" t="n"/>
      <c r="CC2308" s="307" t="n"/>
      <c r="CD2308" s="307" t="n"/>
      <c r="CE2308" s="307" t="n"/>
      <c r="CF2308" s="307" t="n"/>
      <c r="CG2308" s="307" t="n"/>
      <c r="CH2308" s="307" t="n"/>
      <c r="CI2308" s="307" t="n"/>
      <c r="CJ2308" s="307" t="n"/>
      <c r="CK2308" s="307" t="n"/>
      <c r="CL2308" s="307" t="n"/>
      <c r="CM2308" s="307" t="n"/>
      <c r="CN2308" s="307" t="n"/>
      <c r="CO2308" s="307" t="n"/>
      <c r="CP2308" s="307" t="n"/>
      <c r="CQ2308" s="307" t="n"/>
      <c r="CR2308" s="279" t="n"/>
      <c r="CS2308" s="280" t="n"/>
      <c r="CT2308" s="421">
        <f>(IF(OR(MediaScorecard!BG2795="x", MediaScorecard!BH2795="x",MediaScorecard!BI2795="x",MediaScorecard!BJ2795="x",MediaScorecard!BK2795="x"),1, 2))</f>
        <v/>
      </c>
      <c r="CU2308" s="308" t="n"/>
      <c r="CV2308" s="308" t="n"/>
      <c r="CW2308" s="308" t="n"/>
      <c r="CX2308" s="309" t="n"/>
      <c r="CY2308" s="308" t="n"/>
      <c r="CZ2308" s="308" t="n"/>
      <c r="DA2308" s="308" t="n"/>
    </row>
    <row r="2309" ht="21" customHeight="1" s="590">
      <c r="A2309" s="421" t="n"/>
      <c r="B2309" s="270" t="n"/>
      <c r="C2309" s="269" t="n"/>
      <c r="D2309" s="267" t="n"/>
      <c r="E2309" s="267" t="n"/>
      <c r="F2309" s="268" t="n"/>
      <c r="G2309" s="421" t="n"/>
      <c r="H2309" s="269" t="n"/>
      <c r="I2309" s="421" t="n"/>
      <c r="J2309" s="421" t="n"/>
      <c r="K2309" s="421" t="n"/>
      <c r="L2309" s="421" t="n"/>
      <c r="M2309" s="421" t="n"/>
      <c r="N2309" s="421" t="n"/>
      <c r="O2309" s="421" t="n"/>
      <c r="P2309" s="421" t="n"/>
      <c r="Q2309" s="421" t="n"/>
      <c r="R2309" s="270" t="n"/>
      <c r="S2309" s="421" t="n"/>
      <c r="T2309" s="421" t="n"/>
      <c r="U2309" s="421" t="n"/>
      <c r="V2309" s="421" t="n"/>
      <c r="W2309" s="421" t="n"/>
      <c r="X2309" s="421" t="n"/>
      <c r="Y2309" s="421" t="n"/>
      <c r="Z2309" s="421" t="n"/>
      <c r="AA2309" s="421" t="n"/>
      <c r="AB2309" s="421" t="n"/>
      <c r="AC2309" s="421" t="n"/>
      <c r="AD2309" s="421" t="n"/>
      <c r="AE2309" s="421" t="n"/>
      <c r="AF2309" s="421" t="n"/>
      <c r="AG2309" s="421" t="n"/>
      <c r="AH2309" s="421" t="n"/>
      <c r="AI2309" s="421" t="n"/>
      <c r="AJ2309" s="297" t="n"/>
      <c r="AK2309" s="297" t="n"/>
      <c r="AL2309" s="284" t="n"/>
      <c r="AM2309" s="297" t="n"/>
      <c r="AN2309" s="285" t="n"/>
      <c r="AO2309" s="297" t="n"/>
      <c r="AP2309" s="297" t="n"/>
      <c r="AQ2309" s="297" t="n"/>
      <c r="AR2309" s="297" t="n"/>
      <c r="AS2309" s="297" t="n"/>
      <c r="AT2309" s="285" t="n"/>
      <c r="AU2309" s="297" t="n"/>
      <c r="AV2309" s="297" t="n"/>
      <c r="AW2309" s="297" t="n"/>
      <c r="AX2309" s="297" t="n"/>
      <c r="AY2309" s="286" t="n"/>
      <c r="AZ2309" s="286" t="n"/>
      <c r="BA2309" s="287" t="n"/>
      <c r="BB2309" s="286" t="n"/>
      <c r="BC2309" s="286" t="n"/>
      <c r="BD2309" s="286" t="n"/>
      <c r="BE2309" s="286" t="n"/>
      <c r="BF2309" s="286" t="n"/>
      <c r="BG2309" s="286" t="n"/>
      <c r="BH2309" s="297" t="n"/>
      <c r="BI2309" s="297" t="n"/>
      <c r="BJ2309" s="297" t="n"/>
      <c r="BK2309" s="297" t="n"/>
      <c r="BL2309" s="297" t="n"/>
      <c r="BM2309" s="297" t="n"/>
      <c r="BN2309" s="297" t="n"/>
      <c r="BO2309" s="285" t="n"/>
      <c r="BP2309" s="297" t="n"/>
      <c r="BQ2309" s="297" t="n"/>
      <c r="BR2309" s="297" t="n"/>
      <c r="BS2309" s="297" t="n"/>
      <c r="BT2309" s="297" t="n"/>
      <c r="BU2309" s="297" t="n"/>
      <c r="BV2309" s="297" t="n"/>
      <c r="BW2309" s="288" t="n"/>
      <c r="BX2309" s="276">
        <f>SUM(IF(COUNTIF(MediaScorecard!CC2796, "*1.*"), 2, 0), IF(COUNTIF(MediaScorecard!CC2796, "*2.*"), 2, 0), IF(COUNTIF(MediaScorecard!CC2796, "*3.*"), 2, 0), IF(COUNTIF(MediaScorecard!CC2796, "*4.*"), 2, 0), IF(COUNTIF(MediaScorecard!CC2796, "*5.*"), 2, 0), IF(COUNTIF(MediaScorecard!CC2796, "*6.*"), 2, 0))</f>
        <v/>
      </c>
      <c r="BY2309" s="277">
        <f t="array" ref="BY2309">SUM(VALUE(AT2309),VALUE(AU2309),VALUE(AV2309),VALUE(AW2309),VALUE(AX2309),VALUE(AY2309),VALUE(AZ2309),VALUE(BB2309),VALUE(BC2309),VALUE(BD2309),VALUE(BE2309),VALUE(BF2309),VALUE(BG2309),VALUE(BH2309),VALUE(BI2309),VALUE(BJ2309),VALUE(BK2309),VALUE(BL2309),VALUE(BM2309),VALUE(BN2309),VALUE(BO2309),VALUE(BP2309),VALUE(BQ2309),VALUE(BR2309),VALUE(BS2309),VALUE(BT2309),VALUE(BU2309),VALUE(BV2309),VALUE(BW2309))</f>
        <v/>
      </c>
      <c r="BZ2309" s="307" t="n"/>
      <c r="CA2309" s="307" t="n"/>
      <c r="CB2309" s="307" t="n"/>
      <c r="CC2309" s="307" t="n"/>
      <c r="CD2309" s="307" t="n"/>
      <c r="CE2309" s="307" t="n"/>
      <c r="CF2309" s="307" t="n"/>
      <c r="CG2309" s="307" t="n"/>
      <c r="CH2309" s="307" t="n"/>
      <c r="CI2309" s="307" t="n"/>
      <c r="CJ2309" s="307" t="n"/>
      <c r="CK2309" s="307" t="n"/>
      <c r="CL2309" s="307" t="n"/>
      <c r="CM2309" s="307" t="n"/>
      <c r="CN2309" s="307" t="n"/>
      <c r="CO2309" s="307" t="n"/>
      <c r="CP2309" s="307" t="n"/>
      <c r="CQ2309" s="307" t="n"/>
      <c r="CR2309" s="279" t="n"/>
      <c r="CS2309" s="280" t="n"/>
      <c r="CT2309" s="421">
        <f>(IF(OR(MediaScorecard!BG2796="x", MediaScorecard!BH2796="x",MediaScorecard!BI2796="x",MediaScorecard!BJ2796="x",MediaScorecard!BK2796="x"),1, 2))</f>
        <v/>
      </c>
      <c r="CU2309" s="308" t="n"/>
      <c r="CV2309" s="308" t="n"/>
      <c r="CW2309" s="308" t="n"/>
      <c r="CX2309" s="309" t="n"/>
      <c r="CY2309" s="308" t="n"/>
      <c r="CZ2309" s="308" t="n"/>
      <c r="DA2309" s="308" t="n"/>
    </row>
    <row r="2310" ht="21" customHeight="1" s="590">
      <c r="A2310" s="421" t="n"/>
      <c r="B2310" s="270" t="n"/>
      <c r="C2310" s="269" t="n"/>
      <c r="D2310" s="267" t="n"/>
      <c r="E2310" s="267" t="n"/>
      <c r="F2310" s="268" t="n"/>
      <c r="G2310" s="421" t="n"/>
      <c r="H2310" s="269" t="n"/>
      <c r="I2310" s="421" t="n"/>
      <c r="J2310" s="421" t="n"/>
      <c r="K2310" s="421" t="n"/>
      <c r="L2310" s="421" t="n"/>
      <c r="M2310" s="421" t="n"/>
      <c r="N2310" s="421" t="n"/>
      <c r="O2310" s="421" t="n"/>
      <c r="P2310" s="421" t="n"/>
      <c r="Q2310" s="421" t="n"/>
      <c r="R2310" s="270" t="n"/>
      <c r="S2310" s="421" t="n"/>
      <c r="T2310" s="421" t="n"/>
      <c r="U2310" s="421" t="n"/>
      <c r="V2310" s="421" t="n"/>
      <c r="W2310" s="421" t="n"/>
      <c r="X2310" s="421" t="n"/>
      <c r="Y2310" s="421" t="n"/>
      <c r="Z2310" s="421" t="n"/>
      <c r="AA2310" s="421" t="n"/>
      <c r="AB2310" s="421" t="n"/>
      <c r="AC2310" s="421" t="n"/>
      <c r="AD2310" s="421" t="n"/>
      <c r="AE2310" s="421" t="n"/>
      <c r="AF2310" s="421" t="n"/>
      <c r="AG2310" s="421" t="n"/>
      <c r="AH2310" s="421" t="n"/>
      <c r="AI2310" s="421" t="n"/>
      <c r="AJ2310" s="297" t="n"/>
      <c r="AK2310" s="297" t="n"/>
      <c r="AL2310" s="284" t="n"/>
      <c r="AM2310" s="297" t="n"/>
      <c r="AN2310" s="285" t="n"/>
      <c r="AO2310" s="297" t="n"/>
      <c r="AP2310" s="297" t="n"/>
      <c r="AQ2310" s="297" t="n"/>
      <c r="AR2310" s="297" t="n"/>
      <c r="AS2310" s="297" t="n"/>
      <c r="AT2310" s="285" t="n"/>
      <c r="AU2310" s="297" t="n"/>
      <c r="AV2310" s="297" t="n"/>
      <c r="AW2310" s="297" t="n"/>
      <c r="AX2310" s="297" t="n"/>
      <c r="AY2310" s="286" t="n"/>
      <c r="AZ2310" s="286" t="n"/>
      <c r="BA2310" s="287" t="n"/>
      <c r="BB2310" s="286" t="n"/>
      <c r="BC2310" s="286" t="n"/>
      <c r="BD2310" s="286" t="n"/>
      <c r="BE2310" s="286" t="n"/>
      <c r="BF2310" s="286" t="n"/>
      <c r="BG2310" s="286" t="n"/>
      <c r="BH2310" s="297" t="n"/>
      <c r="BI2310" s="297" t="n"/>
      <c r="BJ2310" s="297" t="n"/>
      <c r="BK2310" s="297" t="n"/>
      <c r="BL2310" s="297" t="n"/>
      <c r="BM2310" s="297" t="n"/>
      <c r="BN2310" s="297" t="n"/>
      <c r="BO2310" s="285" t="n"/>
      <c r="BP2310" s="297" t="n"/>
      <c r="BQ2310" s="297" t="n"/>
      <c r="BR2310" s="297" t="n"/>
      <c r="BS2310" s="297" t="n"/>
      <c r="BT2310" s="297" t="n"/>
      <c r="BU2310" s="297" t="n"/>
      <c r="BV2310" s="297" t="n"/>
      <c r="BW2310" s="288" t="n"/>
      <c r="BX2310" s="276">
        <f>SUM(IF(COUNTIF(MediaScorecard!CC2797, "*1.*"), 2, 0), IF(COUNTIF(MediaScorecard!CC2797, "*2.*"), 2, 0), IF(COUNTIF(MediaScorecard!CC2797, "*3.*"), 2, 0), IF(COUNTIF(MediaScorecard!CC2797, "*4.*"), 2, 0), IF(COUNTIF(MediaScorecard!CC2797, "*5.*"), 2, 0), IF(COUNTIF(MediaScorecard!CC2797, "*6.*"), 2, 0))</f>
        <v/>
      </c>
      <c r="BY2310" s="277">
        <f t="array" ref="BY2310">SUM(VALUE(AT2310),VALUE(AU2310),VALUE(AV2310),VALUE(AW2310),VALUE(AX2310),VALUE(AY2310),VALUE(AZ2310),VALUE(BB2310),VALUE(BC2310),VALUE(BD2310),VALUE(BE2310),VALUE(BF2310),VALUE(BG2310),VALUE(BH2310),VALUE(BI2310),VALUE(BJ2310),VALUE(BK2310),VALUE(BL2310),VALUE(BM2310),VALUE(BN2310),VALUE(BO2310),VALUE(BP2310),VALUE(BQ2310),VALUE(BR2310),VALUE(BS2310),VALUE(BT2310),VALUE(BU2310),VALUE(BV2310),VALUE(BW2310))</f>
        <v/>
      </c>
      <c r="BZ2310" s="307" t="n"/>
      <c r="CA2310" s="307" t="n"/>
      <c r="CB2310" s="307" t="n"/>
      <c r="CC2310" s="307" t="n"/>
      <c r="CD2310" s="307" t="n"/>
      <c r="CE2310" s="307" t="n"/>
      <c r="CF2310" s="307" t="n"/>
      <c r="CG2310" s="307" t="n"/>
      <c r="CH2310" s="307" t="n"/>
      <c r="CI2310" s="307" t="n"/>
      <c r="CJ2310" s="307" t="n"/>
      <c r="CK2310" s="307" t="n"/>
      <c r="CL2310" s="307" t="n"/>
      <c r="CM2310" s="307" t="n"/>
      <c r="CN2310" s="307" t="n"/>
      <c r="CO2310" s="307" t="n"/>
      <c r="CP2310" s="307" t="n"/>
      <c r="CQ2310" s="307" t="n"/>
      <c r="CR2310" s="279" t="n"/>
      <c r="CS2310" s="280" t="n"/>
      <c r="CT2310" s="421">
        <f>(IF(OR(MediaScorecard!BG2797="x", MediaScorecard!BH2797="x",MediaScorecard!BI2797="x",MediaScorecard!BJ2797="x",MediaScorecard!BK2797="x"),1, 2))</f>
        <v/>
      </c>
      <c r="CU2310" s="308" t="n"/>
      <c r="CV2310" s="308" t="n"/>
      <c r="CW2310" s="308" t="n"/>
      <c r="CX2310" s="309" t="n"/>
      <c r="CY2310" s="308" t="n"/>
      <c r="CZ2310" s="308" t="n"/>
      <c r="DA2310" s="308" t="n"/>
    </row>
    <row r="2311" ht="21" customHeight="1" s="590">
      <c r="A2311" s="421" t="n"/>
      <c r="B2311" s="270" t="n"/>
      <c r="C2311" s="269" t="n"/>
      <c r="D2311" s="267" t="n"/>
      <c r="E2311" s="267" t="n"/>
      <c r="F2311" s="268" t="n"/>
      <c r="G2311" s="421" t="n"/>
      <c r="H2311" s="269" t="n"/>
      <c r="I2311" s="421" t="n"/>
      <c r="J2311" s="421" t="n"/>
      <c r="K2311" s="421" t="n"/>
      <c r="L2311" s="421" t="n"/>
      <c r="M2311" s="421" t="n"/>
      <c r="N2311" s="421" t="n"/>
      <c r="O2311" s="421" t="n"/>
      <c r="P2311" s="421" t="n"/>
      <c r="Q2311" s="421" t="n"/>
      <c r="R2311" s="270" t="n"/>
      <c r="S2311" s="421" t="n"/>
      <c r="T2311" s="421" t="n"/>
      <c r="U2311" s="421" t="n"/>
      <c r="V2311" s="421" t="n"/>
      <c r="W2311" s="421" t="n"/>
      <c r="X2311" s="421" t="n"/>
      <c r="Y2311" s="421" t="n"/>
      <c r="Z2311" s="421" t="n"/>
      <c r="AA2311" s="421" t="n"/>
      <c r="AB2311" s="421" t="n"/>
      <c r="AC2311" s="421" t="n"/>
      <c r="AD2311" s="421" t="n"/>
      <c r="AE2311" s="421" t="n"/>
      <c r="AF2311" s="421" t="n"/>
      <c r="AG2311" s="421" t="n"/>
      <c r="AH2311" s="421" t="n"/>
      <c r="AI2311" s="421" t="n"/>
      <c r="AJ2311" s="297" t="n"/>
      <c r="AK2311" s="297" t="n"/>
      <c r="AL2311" s="284" t="n"/>
      <c r="AM2311" s="297" t="n"/>
      <c r="AN2311" s="285" t="n"/>
      <c r="AO2311" s="297" t="n"/>
      <c r="AP2311" s="297" t="n"/>
      <c r="AQ2311" s="297" t="n"/>
      <c r="AR2311" s="297" t="n"/>
      <c r="AS2311" s="297" t="n"/>
      <c r="AT2311" s="285" t="n"/>
      <c r="AU2311" s="297" t="n"/>
      <c r="AV2311" s="297" t="n"/>
      <c r="AW2311" s="297" t="n"/>
      <c r="AX2311" s="297" t="n"/>
      <c r="AY2311" s="286" t="n"/>
      <c r="AZ2311" s="286" t="n"/>
      <c r="BA2311" s="287" t="n"/>
      <c r="BB2311" s="286" t="n"/>
      <c r="BC2311" s="286" t="n"/>
      <c r="BD2311" s="286" t="n"/>
      <c r="BE2311" s="286" t="n"/>
      <c r="BF2311" s="286" t="n"/>
      <c r="BG2311" s="286" t="n"/>
      <c r="BH2311" s="297" t="n"/>
      <c r="BI2311" s="297" t="n"/>
      <c r="BJ2311" s="297" t="n"/>
      <c r="BK2311" s="297" t="n"/>
      <c r="BL2311" s="297" t="n"/>
      <c r="BM2311" s="297" t="n"/>
      <c r="BN2311" s="297" t="n"/>
      <c r="BO2311" s="285" t="n"/>
      <c r="BP2311" s="297" t="n"/>
      <c r="BQ2311" s="297" t="n"/>
      <c r="BR2311" s="297" t="n"/>
      <c r="BS2311" s="297" t="n"/>
      <c r="BT2311" s="297" t="n"/>
      <c r="BU2311" s="297" t="n"/>
      <c r="BV2311" s="297" t="n"/>
      <c r="BW2311" s="288" t="n"/>
      <c r="BX2311" s="276">
        <f>SUM(IF(COUNTIF(MediaScorecard!CC2798, "*1.*"), 2, 0), IF(COUNTIF(MediaScorecard!CC2798, "*2.*"), 2, 0), IF(COUNTIF(MediaScorecard!CC2798, "*3.*"), 2, 0), IF(COUNTIF(MediaScorecard!CC2798, "*4.*"), 2, 0), IF(COUNTIF(MediaScorecard!CC2798, "*5.*"), 2, 0), IF(COUNTIF(MediaScorecard!CC2798, "*6.*"), 2, 0))</f>
        <v/>
      </c>
      <c r="BY2311" s="277">
        <f t="array" ref="BY2311">SUM(VALUE(AT2311),VALUE(AU2311),VALUE(AV2311),VALUE(AW2311),VALUE(AX2311),VALUE(AY2311),VALUE(AZ2311),VALUE(BB2311),VALUE(BC2311),VALUE(BD2311),VALUE(BE2311),VALUE(BF2311),VALUE(BG2311),VALUE(BH2311),VALUE(BI2311),VALUE(BJ2311),VALUE(BK2311),VALUE(BL2311),VALUE(BM2311),VALUE(BN2311),VALUE(BO2311),VALUE(BP2311),VALUE(BQ2311),VALUE(BR2311),VALUE(BS2311),VALUE(BT2311),VALUE(BU2311),VALUE(BV2311),VALUE(BW2311))</f>
        <v/>
      </c>
      <c r="BZ2311" s="307" t="n"/>
      <c r="CA2311" s="307" t="n"/>
      <c r="CB2311" s="307" t="n"/>
      <c r="CC2311" s="307" t="n"/>
      <c r="CD2311" s="307" t="n"/>
      <c r="CE2311" s="307" t="n"/>
      <c r="CF2311" s="307" t="n"/>
      <c r="CG2311" s="307" t="n"/>
      <c r="CH2311" s="307" t="n"/>
      <c r="CI2311" s="307" t="n"/>
      <c r="CJ2311" s="307" t="n"/>
      <c r="CK2311" s="307" t="n"/>
      <c r="CL2311" s="307" t="n"/>
      <c r="CM2311" s="307" t="n"/>
      <c r="CN2311" s="307" t="n"/>
      <c r="CO2311" s="307" t="n"/>
      <c r="CP2311" s="307" t="n"/>
      <c r="CQ2311" s="307" t="n"/>
      <c r="CR2311" s="279" t="n"/>
      <c r="CS2311" s="280" t="n"/>
      <c r="CT2311" s="421">
        <f>(IF(OR(MediaScorecard!BG2798="x", MediaScorecard!BH2798="x",MediaScorecard!BI2798="x",MediaScorecard!BJ2798="x",MediaScorecard!BK2798="x"),1, 2))</f>
        <v/>
      </c>
      <c r="CU2311" s="308" t="n"/>
      <c r="CV2311" s="308" t="n"/>
      <c r="CW2311" s="308" t="n"/>
      <c r="CX2311" s="309" t="n"/>
      <c r="CY2311" s="308" t="n"/>
      <c r="CZ2311" s="308" t="n"/>
      <c r="DA2311" s="308" t="n"/>
    </row>
    <row r="2312" ht="21" customHeight="1" s="590">
      <c r="A2312" s="421" t="n"/>
      <c r="B2312" s="270" t="n"/>
      <c r="C2312" s="269" t="n"/>
      <c r="D2312" s="267" t="n"/>
      <c r="E2312" s="267" t="n"/>
      <c r="F2312" s="268" t="n"/>
      <c r="G2312" s="421" t="n"/>
      <c r="H2312" s="269" t="n"/>
      <c r="I2312" s="421" t="n"/>
      <c r="J2312" s="421" t="n"/>
      <c r="K2312" s="421" t="n"/>
      <c r="L2312" s="421" t="n"/>
      <c r="M2312" s="421" t="n"/>
      <c r="N2312" s="421" t="n"/>
      <c r="O2312" s="421" t="n"/>
      <c r="P2312" s="421" t="n"/>
      <c r="Q2312" s="421" t="n"/>
      <c r="R2312" s="270" t="n"/>
      <c r="S2312" s="421" t="n"/>
      <c r="T2312" s="421" t="n"/>
      <c r="U2312" s="421" t="n"/>
      <c r="V2312" s="421" t="n"/>
      <c r="W2312" s="421" t="n"/>
      <c r="X2312" s="421" t="n"/>
      <c r="Y2312" s="421" t="n"/>
      <c r="Z2312" s="421" t="n"/>
      <c r="AA2312" s="421" t="n"/>
      <c r="AB2312" s="421" t="n"/>
      <c r="AC2312" s="421" t="n"/>
      <c r="AD2312" s="421" t="n"/>
      <c r="AE2312" s="421" t="n"/>
      <c r="AF2312" s="421" t="n"/>
      <c r="AG2312" s="421" t="n"/>
      <c r="AH2312" s="421" t="n"/>
      <c r="AI2312" s="421" t="n"/>
      <c r="AJ2312" s="297" t="n"/>
      <c r="AK2312" s="297" t="n"/>
      <c r="AL2312" s="284" t="n"/>
      <c r="AM2312" s="297" t="n"/>
      <c r="AN2312" s="285" t="n"/>
      <c r="AO2312" s="297" t="n"/>
      <c r="AP2312" s="297" t="n"/>
      <c r="AQ2312" s="297" t="n"/>
      <c r="AR2312" s="297" t="n"/>
      <c r="AS2312" s="297" t="n"/>
      <c r="AT2312" s="285" t="n"/>
      <c r="AU2312" s="297" t="n"/>
      <c r="AV2312" s="297" t="n"/>
      <c r="AW2312" s="297" t="n"/>
      <c r="AX2312" s="297" t="n"/>
      <c r="AY2312" s="286" t="n"/>
      <c r="AZ2312" s="286" t="n"/>
      <c r="BA2312" s="287" t="n"/>
      <c r="BB2312" s="286" t="n"/>
      <c r="BC2312" s="286" t="n"/>
      <c r="BD2312" s="286" t="n"/>
      <c r="BE2312" s="286" t="n"/>
      <c r="BF2312" s="286" t="n"/>
      <c r="BG2312" s="286" t="n"/>
      <c r="BH2312" s="297" t="n"/>
      <c r="BI2312" s="297" t="n"/>
      <c r="BJ2312" s="297" t="n"/>
      <c r="BK2312" s="297" t="n"/>
      <c r="BL2312" s="297" t="n"/>
      <c r="BM2312" s="297" t="n"/>
      <c r="BN2312" s="297" t="n"/>
      <c r="BO2312" s="285" t="n"/>
      <c r="BP2312" s="297" t="n"/>
      <c r="BQ2312" s="297" t="n"/>
      <c r="BR2312" s="297" t="n"/>
      <c r="BS2312" s="297" t="n"/>
      <c r="BT2312" s="297" t="n"/>
      <c r="BU2312" s="297" t="n"/>
      <c r="BV2312" s="297" t="n"/>
      <c r="BW2312" s="288" t="n"/>
      <c r="BX2312" s="276">
        <f>SUM(IF(COUNTIF(MediaScorecard!CC2799, "*1.*"), 2, 0), IF(COUNTIF(MediaScorecard!CC2799, "*2.*"), 2, 0), IF(COUNTIF(MediaScorecard!CC2799, "*3.*"), 2, 0), IF(COUNTIF(MediaScorecard!CC2799, "*4.*"), 2, 0), IF(COUNTIF(MediaScorecard!CC2799, "*5.*"), 2, 0), IF(COUNTIF(MediaScorecard!CC2799, "*6.*"), 2, 0))</f>
        <v/>
      </c>
      <c r="BY2312" s="277">
        <f t="array" ref="BY2312">SUM(VALUE(AT2312),VALUE(AU2312),VALUE(AV2312),VALUE(AW2312),VALUE(AX2312),VALUE(AY2312),VALUE(AZ2312),VALUE(BB2312),VALUE(BC2312),VALUE(BD2312),VALUE(BE2312),VALUE(BF2312),VALUE(BG2312),VALUE(BH2312),VALUE(BI2312),VALUE(BJ2312),VALUE(BK2312),VALUE(BL2312),VALUE(BM2312),VALUE(BN2312),VALUE(BO2312),VALUE(BP2312),VALUE(BQ2312),VALUE(BR2312),VALUE(BS2312),VALUE(BT2312),VALUE(BU2312),VALUE(BV2312),VALUE(BW2312))</f>
        <v/>
      </c>
      <c r="BZ2312" s="307" t="n"/>
      <c r="CA2312" s="307" t="n"/>
      <c r="CB2312" s="307" t="n"/>
      <c r="CC2312" s="307" t="n"/>
      <c r="CD2312" s="307" t="n"/>
      <c r="CE2312" s="307" t="n"/>
      <c r="CF2312" s="307" t="n"/>
      <c r="CG2312" s="307" t="n"/>
      <c r="CH2312" s="307" t="n"/>
      <c r="CI2312" s="307" t="n"/>
      <c r="CJ2312" s="307" t="n"/>
      <c r="CK2312" s="307" t="n"/>
      <c r="CL2312" s="307" t="n"/>
      <c r="CM2312" s="307" t="n"/>
      <c r="CN2312" s="307" t="n"/>
      <c r="CO2312" s="307" t="n"/>
      <c r="CP2312" s="307" t="n"/>
      <c r="CQ2312" s="307" t="n"/>
      <c r="CR2312" s="279" t="n"/>
      <c r="CS2312" s="280" t="n"/>
      <c r="CT2312" s="421">
        <f>(IF(OR(MediaScorecard!BG2799="x", MediaScorecard!BH2799="x",MediaScorecard!BI2799="x",MediaScorecard!BJ2799="x",MediaScorecard!BK2799="x"),1, 2))</f>
        <v/>
      </c>
      <c r="CU2312" s="308" t="n"/>
      <c r="CV2312" s="308" t="n"/>
      <c r="CW2312" s="308" t="n"/>
      <c r="CX2312" s="309" t="n"/>
      <c r="CY2312" s="308" t="n"/>
      <c r="CZ2312" s="308" t="n"/>
      <c r="DA2312" s="308" t="n"/>
    </row>
    <row r="2313" ht="21" customHeight="1" s="590">
      <c r="A2313" s="421" t="n"/>
      <c r="B2313" s="270" t="n"/>
      <c r="C2313" s="269" t="n"/>
      <c r="D2313" s="267" t="n"/>
      <c r="E2313" s="267" t="n"/>
      <c r="F2313" s="268" t="n"/>
      <c r="G2313" s="421" t="n"/>
      <c r="H2313" s="269" t="n"/>
      <c r="I2313" s="421" t="n"/>
      <c r="J2313" s="421" t="n"/>
      <c r="K2313" s="421" t="n"/>
      <c r="L2313" s="421" t="n"/>
      <c r="M2313" s="421" t="n"/>
      <c r="N2313" s="421" t="n"/>
      <c r="O2313" s="421" t="n"/>
      <c r="P2313" s="421" t="n"/>
      <c r="Q2313" s="421" t="n"/>
      <c r="R2313" s="270" t="n"/>
      <c r="S2313" s="421" t="n"/>
      <c r="T2313" s="421" t="n"/>
      <c r="U2313" s="421" t="n"/>
      <c r="V2313" s="421" t="n"/>
      <c r="W2313" s="421" t="n"/>
      <c r="X2313" s="421" t="n"/>
      <c r="Y2313" s="421" t="n"/>
      <c r="Z2313" s="421" t="n"/>
      <c r="AA2313" s="421" t="n"/>
      <c r="AB2313" s="421" t="n"/>
      <c r="AC2313" s="421" t="n"/>
      <c r="AD2313" s="421" t="n"/>
      <c r="AE2313" s="421" t="n"/>
      <c r="AF2313" s="421" t="n"/>
      <c r="AG2313" s="421" t="n"/>
      <c r="AH2313" s="421" t="n"/>
      <c r="AI2313" s="421" t="n"/>
      <c r="AJ2313" s="297" t="n"/>
      <c r="AK2313" s="297" t="n"/>
      <c r="AL2313" s="284" t="n"/>
      <c r="AM2313" s="297" t="n"/>
      <c r="AN2313" s="285" t="n"/>
      <c r="AO2313" s="297" t="n"/>
      <c r="AP2313" s="297" t="n"/>
      <c r="AQ2313" s="297" t="n"/>
      <c r="AR2313" s="297" t="n"/>
      <c r="AS2313" s="297" t="n"/>
      <c r="AT2313" s="285" t="n"/>
      <c r="AU2313" s="297" t="n"/>
      <c r="AV2313" s="297" t="n"/>
      <c r="AW2313" s="297" t="n"/>
      <c r="AX2313" s="297" t="n"/>
      <c r="AY2313" s="286" t="n"/>
      <c r="AZ2313" s="286" t="n"/>
      <c r="BA2313" s="287" t="n"/>
      <c r="BB2313" s="286" t="n"/>
      <c r="BC2313" s="286" t="n"/>
      <c r="BD2313" s="286" t="n"/>
      <c r="BE2313" s="286" t="n"/>
      <c r="BF2313" s="286" t="n"/>
      <c r="BG2313" s="286" t="n"/>
      <c r="BH2313" s="297" t="n"/>
      <c r="BI2313" s="297" t="n"/>
      <c r="BJ2313" s="297" t="n"/>
      <c r="BK2313" s="297" t="n"/>
      <c r="BL2313" s="297" t="n"/>
      <c r="BM2313" s="297" t="n"/>
      <c r="BN2313" s="297" t="n"/>
      <c r="BO2313" s="285" t="n"/>
      <c r="BP2313" s="297" t="n"/>
      <c r="BQ2313" s="297" t="n"/>
      <c r="BR2313" s="297" t="n"/>
      <c r="BS2313" s="297" t="n"/>
      <c r="BT2313" s="297" t="n"/>
      <c r="BU2313" s="297" t="n"/>
      <c r="BV2313" s="297" t="n"/>
      <c r="BW2313" s="288" t="n"/>
      <c r="BX2313" s="276">
        <f>SUM(IF(COUNTIF(MediaScorecard!CC2800, "*1.*"), 2, 0), IF(COUNTIF(MediaScorecard!CC2800, "*2.*"), 2, 0), IF(COUNTIF(MediaScorecard!CC2800, "*3.*"), 2, 0), IF(COUNTIF(MediaScorecard!CC2800, "*4.*"), 2, 0), IF(COUNTIF(MediaScorecard!CC2800, "*5.*"), 2, 0), IF(COUNTIF(MediaScorecard!CC2800, "*6.*"), 2, 0))</f>
        <v/>
      </c>
      <c r="BY2313" s="277">
        <f t="array" ref="BY2313">SUM(VALUE(AT2313),VALUE(AU2313),VALUE(AV2313),VALUE(AW2313),VALUE(AX2313),VALUE(AY2313),VALUE(AZ2313),VALUE(BB2313),VALUE(BC2313),VALUE(BD2313),VALUE(BE2313),VALUE(BF2313),VALUE(BG2313),VALUE(BH2313),VALUE(BI2313),VALUE(BJ2313),VALUE(BK2313),VALUE(BL2313),VALUE(BM2313),VALUE(BN2313),VALUE(BO2313),VALUE(BP2313),VALUE(BQ2313),VALUE(BR2313),VALUE(BS2313),VALUE(BT2313),VALUE(BU2313),VALUE(BV2313),VALUE(BW2313))</f>
        <v/>
      </c>
      <c r="BZ2313" s="307" t="n"/>
      <c r="CA2313" s="307" t="n"/>
      <c r="CB2313" s="307" t="n"/>
      <c r="CC2313" s="307" t="n"/>
      <c r="CD2313" s="307" t="n"/>
      <c r="CE2313" s="307" t="n"/>
      <c r="CF2313" s="307" t="n"/>
      <c r="CG2313" s="307" t="n"/>
      <c r="CH2313" s="307" t="n"/>
      <c r="CI2313" s="307" t="n"/>
      <c r="CJ2313" s="307" t="n"/>
      <c r="CK2313" s="307" t="n"/>
      <c r="CL2313" s="307" t="n"/>
      <c r="CM2313" s="307" t="n"/>
      <c r="CN2313" s="307" t="n"/>
      <c r="CO2313" s="307" t="n"/>
      <c r="CP2313" s="307" t="n"/>
      <c r="CQ2313" s="307" t="n"/>
      <c r="CR2313" s="279" t="n"/>
      <c r="CS2313" s="280" t="n"/>
      <c r="CT2313" s="421">
        <f>(IF(OR(MediaScorecard!BG2800="x", MediaScorecard!BH2800="x",MediaScorecard!BI2800="x",MediaScorecard!BJ2800="x",MediaScorecard!BK2800="x"),1, 2))</f>
        <v/>
      </c>
      <c r="CU2313" s="308" t="n"/>
      <c r="CV2313" s="308" t="n"/>
      <c r="CW2313" s="308" t="n"/>
      <c r="CX2313" s="309" t="n"/>
      <c r="CY2313" s="308" t="n"/>
      <c r="CZ2313" s="308" t="n"/>
      <c r="DA2313" s="308" t="n"/>
    </row>
    <row r="2314" ht="21" customHeight="1" s="590">
      <c r="A2314" s="421" t="n"/>
      <c r="B2314" s="270" t="n"/>
      <c r="C2314" s="269" t="n"/>
      <c r="D2314" s="267" t="n"/>
      <c r="E2314" s="267" t="n"/>
      <c r="F2314" s="268" t="n"/>
      <c r="G2314" s="421" t="n"/>
      <c r="H2314" s="269" t="n"/>
      <c r="I2314" s="421" t="n"/>
      <c r="J2314" s="421" t="n"/>
      <c r="K2314" s="421" t="n"/>
      <c r="L2314" s="421" t="n"/>
      <c r="M2314" s="421" t="n"/>
      <c r="N2314" s="421" t="n"/>
      <c r="O2314" s="421" t="n"/>
      <c r="P2314" s="421" t="n"/>
      <c r="Q2314" s="421" t="n"/>
      <c r="R2314" s="270" t="n"/>
      <c r="S2314" s="421" t="n"/>
      <c r="T2314" s="421" t="n"/>
      <c r="U2314" s="421" t="n"/>
      <c r="V2314" s="421" t="n"/>
      <c r="W2314" s="421" t="n"/>
      <c r="X2314" s="421" t="n"/>
      <c r="Y2314" s="421" t="n"/>
      <c r="Z2314" s="421" t="n"/>
      <c r="AA2314" s="421" t="n"/>
      <c r="AB2314" s="421" t="n"/>
      <c r="AC2314" s="421" t="n"/>
      <c r="AD2314" s="421" t="n"/>
      <c r="AE2314" s="421" t="n"/>
      <c r="AF2314" s="421" t="n"/>
      <c r="AG2314" s="421" t="n"/>
      <c r="AH2314" s="421" t="n"/>
      <c r="AI2314" s="421" t="n"/>
      <c r="AJ2314" s="297" t="n"/>
      <c r="AK2314" s="297" t="n"/>
      <c r="AL2314" s="284" t="n"/>
      <c r="AM2314" s="297" t="n"/>
      <c r="AN2314" s="285" t="n"/>
      <c r="AO2314" s="297" t="n"/>
      <c r="AP2314" s="297" t="n"/>
      <c r="AQ2314" s="297" t="n"/>
      <c r="AR2314" s="297" t="n"/>
      <c r="AS2314" s="297" t="n"/>
      <c r="AT2314" s="285" t="n"/>
      <c r="AU2314" s="297" t="n"/>
      <c r="AV2314" s="297" t="n"/>
      <c r="AW2314" s="297" t="n"/>
      <c r="AX2314" s="297" t="n"/>
      <c r="AY2314" s="286" t="n"/>
      <c r="AZ2314" s="286" t="n"/>
      <c r="BA2314" s="287" t="n"/>
      <c r="BB2314" s="286" t="n"/>
      <c r="BC2314" s="286" t="n"/>
      <c r="BD2314" s="286" t="n"/>
      <c r="BE2314" s="286" t="n"/>
      <c r="BF2314" s="286" t="n"/>
      <c r="BG2314" s="286" t="n"/>
      <c r="BH2314" s="297" t="n"/>
      <c r="BI2314" s="297" t="n"/>
      <c r="BJ2314" s="297" t="n"/>
      <c r="BK2314" s="297" t="n"/>
      <c r="BL2314" s="297" t="n"/>
      <c r="BM2314" s="297" t="n"/>
      <c r="BN2314" s="297" t="n"/>
      <c r="BO2314" s="285" t="n"/>
      <c r="BP2314" s="297" t="n"/>
      <c r="BQ2314" s="297" t="n"/>
      <c r="BR2314" s="297" t="n"/>
      <c r="BS2314" s="297" t="n"/>
      <c r="BT2314" s="297" t="n"/>
      <c r="BU2314" s="297" t="n"/>
      <c r="BV2314" s="297" t="n"/>
      <c r="BW2314" s="288" t="n"/>
      <c r="BX2314" s="276">
        <f>SUM(IF(COUNTIF(MediaScorecard!CC2801, "*1.*"), 2, 0), IF(COUNTIF(MediaScorecard!CC2801, "*2.*"), 2, 0), IF(COUNTIF(MediaScorecard!CC2801, "*3.*"), 2, 0), IF(COUNTIF(MediaScorecard!CC2801, "*4.*"), 2, 0), IF(COUNTIF(MediaScorecard!CC2801, "*5.*"), 2, 0), IF(COUNTIF(MediaScorecard!CC2801, "*6.*"), 2, 0))</f>
        <v/>
      </c>
      <c r="BY2314" s="277">
        <f t="array" ref="BY2314">SUM(VALUE(AT2314),VALUE(AU2314),VALUE(AV2314),VALUE(AW2314),VALUE(AX2314),VALUE(AY2314),VALUE(AZ2314),VALUE(BB2314),VALUE(BC2314),VALUE(BD2314),VALUE(BE2314),VALUE(BF2314),VALUE(BG2314),VALUE(BH2314),VALUE(BI2314),VALUE(BJ2314),VALUE(BK2314),VALUE(BL2314),VALUE(BM2314),VALUE(BN2314),VALUE(BO2314),VALUE(BP2314),VALUE(BQ2314),VALUE(BR2314),VALUE(BS2314),VALUE(BT2314),VALUE(BU2314),VALUE(BV2314),VALUE(BW2314))</f>
        <v/>
      </c>
      <c r="BZ2314" s="307" t="n"/>
      <c r="CA2314" s="307" t="n"/>
      <c r="CB2314" s="307" t="n"/>
      <c r="CC2314" s="307" t="n"/>
      <c r="CD2314" s="307" t="n"/>
      <c r="CE2314" s="307" t="n"/>
      <c r="CF2314" s="307" t="n"/>
      <c r="CG2314" s="307" t="n"/>
      <c r="CH2314" s="307" t="n"/>
      <c r="CI2314" s="307" t="n"/>
      <c r="CJ2314" s="307" t="n"/>
      <c r="CK2314" s="307" t="n"/>
      <c r="CL2314" s="307" t="n"/>
      <c r="CM2314" s="307" t="n"/>
      <c r="CN2314" s="307" t="n"/>
      <c r="CO2314" s="307" t="n"/>
      <c r="CP2314" s="307" t="n"/>
      <c r="CQ2314" s="307" t="n"/>
      <c r="CR2314" s="279" t="n"/>
      <c r="CS2314" s="280" t="n"/>
      <c r="CT2314" s="421">
        <f>(IF(OR(MediaScorecard!BG2801="x", MediaScorecard!BH2801="x",MediaScorecard!BI2801="x",MediaScorecard!BJ2801="x",MediaScorecard!BK2801="x"),1, 2))</f>
        <v/>
      </c>
      <c r="CU2314" s="308" t="n"/>
      <c r="CV2314" s="308" t="n"/>
      <c r="CW2314" s="308" t="n"/>
      <c r="CX2314" s="309" t="n"/>
      <c r="CY2314" s="308" t="n"/>
      <c r="CZ2314" s="308" t="n"/>
      <c r="DA2314" s="308" t="n"/>
    </row>
    <row r="2315" ht="21" customHeight="1" s="590">
      <c r="A2315" s="421" t="n"/>
      <c r="B2315" s="270" t="n"/>
      <c r="C2315" s="269" t="n"/>
      <c r="D2315" s="267" t="n"/>
      <c r="E2315" s="267" t="n"/>
      <c r="F2315" s="268" t="n"/>
      <c r="G2315" s="421" t="n"/>
      <c r="H2315" s="269" t="n"/>
      <c r="I2315" s="421" t="n"/>
      <c r="J2315" s="421" t="n"/>
      <c r="K2315" s="421" t="n"/>
      <c r="L2315" s="421" t="n"/>
      <c r="M2315" s="421" t="n"/>
      <c r="N2315" s="421" t="n"/>
      <c r="O2315" s="421" t="n"/>
      <c r="P2315" s="421" t="n"/>
      <c r="Q2315" s="421" t="n"/>
      <c r="R2315" s="270" t="n"/>
      <c r="S2315" s="421" t="n"/>
      <c r="T2315" s="421" t="n"/>
      <c r="U2315" s="421" t="n"/>
      <c r="V2315" s="421" t="n"/>
      <c r="W2315" s="421" t="n"/>
      <c r="X2315" s="421" t="n"/>
      <c r="Y2315" s="421" t="n"/>
      <c r="Z2315" s="421" t="n"/>
      <c r="AA2315" s="421" t="n"/>
      <c r="AB2315" s="421" t="n"/>
      <c r="AC2315" s="421" t="n"/>
      <c r="AD2315" s="421" t="n"/>
      <c r="AE2315" s="421" t="n"/>
      <c r="AF2315" s="421" t="n"/>
      <c r="AG2315" s="421" t="n"/>
      <c r="AH2315" s="421" t="n"/>
      <c r="AI2315" s="421" t="n"/>
      <c r="AJ2315" s="297" t="n"/>
      <c r="AK2315" s="297" t="n"/>
      <c r="AL2315" s="284" t="n"/>
      <c r="AM2315" s="297" t="n"/>
      <c r="AN2315" s="285" t="n"/>
      <c r="AO2315" s="297" t="n"/>
      <c r="AP2315" s="297" t="n"/>
      <c r="AQ2315" s="297" t="n"/>
      <c r="AR2315" s="297" t="n"/>
      <c r="AS2315" s="297" t="n"/>
      <c r="AT2315" s="285" t="n"/>
      <c r="AU2315" s="297" t="n"/>
      <c r="AV2315" s="297" t="n"/>
      <c r="AW2315" s="297" t="n"/>
      <c r="AX2315" s="297" t="n"/>
      <c r="AY2315" s="286" t="n"/>
      <c r="AZ2315" s="286" t="n"/>
      <c r="BA2315" s="287" t="n"/>
      <c r="BB2315" s="286" t="n"/>
      <c r="BC2315" s="286" t="n"/>
      <c r="BD2315" s="286" t="n"/>
      <c r="BE2315" s="286" t="n"/>
      <c r="BF2315" s="286" t="n"/>
      <c r="BG2315" s="286" t="n"/>
      <c r="BH2315" s="297" t="n"/>
      <c r="BI2315" s="297" t="n"/>
      <c r="BJ2315" s="297" t="n"/>
      <c r="BK2315" s="297" t="n"/>
      <c r="BL2315" s="297" t="n"/>
      <c r="BM2315" s="297" t="n"/>
      <c r="BN2315" s="297" t="n"/>
      <c r="BO2315" s="285" t="n"/>
      <c r="BP2315" s="297" t="n"/>
      <c r="BQ2315" s="297" t="n"/>
      <c r="BR2315" s="297" t="n"/>
      <c r="BS2315" s="297" t="n"/>
      <c r="BT2315" s="297" t="n"/>
      <c r="BU2315" s="297" t="n"/>
      <c r="BV2315" s="297" t="n"/>
      <c r="BW2315" s="288" t="n"/>
      <c r="BX2315" s="276">
        <f>SUM(IF(COUNTIF(MediaScorecard!CC2802, "*1.*"), 2, 0), IF(COUNTIF(MediaScorecard!CC2802, "*2.*"), 2, 0), IF(COUNTIF(MediaScorecard!CC2802, "*3.*"), 2, 0), IF(COUNTIF(MediaScorecard!CC2802, "*4.*"), 2, 0), IF(COUNTIF(MediaScorecard!CC2802, "*5.*"), 2, 0), IF(COUNTIF(MediaScorecard!CC2802, "*6.*"), 2, 0))</f>
        <v/>
      </c>
      <c r="BY2315" s="277">
        <f t="array" ref="BY2315">SUM(VALUE(AT2315),VALUE(AU2315),VALUE(AV2315),VALUE(AW2315),VALUE(AX2315),VALUE(AY2315),VALUE(AZ2315),VALUE(BB2315),VALUE(BC2315),VALUE(BD2315),VALUE(BE2315),VALUE(BF2315),VALUE(BG2315),VALUE(BH2315),VALUE(BI2315),VALUE(BJ2315),VALUE(BK2315),VALUE(BL2315),VALUE(BM2315),VALUE(BN2315),VALUE(BO2315),VALUE(BP2315),VALUE(BQ2315),VALUE(BR2315),VALUE(BS2315),VALUE(BT2315),VALUE(BU2315),VALUE(BV2315),VALUE(BW2315))</f>
        <v/>
      </c>
      <c r="BZ2315" s="307" t="n"/>
      <c r="CA2315" s="307" t="n"/>
      <c r="CB2315" s="307" t="n"/>
      <c r="CC2315" s="307" t="n"/>
      <c r="CD2315" s="307" t="n"/>
      <c r="CE2315" s="307" t="n"/>
      <c r="CF2315" s="307" t="n"/>
      <c r="CG2315" s="307" t="n"/>
      <c r="CH2315" s="307" t="n"/>
      <c r="CI2315" s="307" t="n"/>
      <c r="CJ2315" s="307" t="n"/>
      <c r="CK2315" s="307" t="n"/>
      <c r="CL2315" s="307" t="n"/>
      <c r="CM2315" s="307" t="n"/>
      <c r="CN2315" s="307" t="n"/>
      <c r="CO2315" s="307" t="n"/>
      <c r="CP2315" s="307" t="n"/>
      <c r="CQ2315" s="307" t="n"/>
      <c r="CR2315" s="279" t="n"/>
      <c r="CS2315" s="280" t="n"/>
      <c r="CT2315" s="421">
        <f>(IF(OR(MediaScorecard!BG2802="x", MediaScorecard!BH2802="x",MediaScorecard!BI2802="x",MediaScorecard!BJ2802="x",MediaScorecard!BK2802="x"),1, 2))</f>
        <v/>
      </c>
      <c r="CU2315" s="308" t="n"/>
      <c r="CV2315" s="308" t="n"/>
      <c r="CW2315" s="308" t="n"/>
      <c r="CX2315" s="309" t="n"/>
      <c r="CY2315" s="308" t="n"/>
      <c r="CZ2315" s="308" t="n"/>
      <c r="DA2315" s="308" t="n"/>
    </row>
    <row r="2316" ht="21" customHeight="1" s="590">
      <c r="A2316" s="421" t="n"/>
      <c r="B2316" s="270" t="n"/>
      <c r="C2316" s="269" t="n"/>
      <c r="D2316" s="267" t="n"/>
      <c r="E2316" s="267" t="n"/>
      <c r="F2316" s="268" t="n"/>
      <c r="G2316" s="421" t="n"/>
      <c r="H2316" s="269" t="n"/>
      <c r="I2316" s="421" t="n"/>
      <c r="J2316" s="421" t="n"/>
      <c r="K2316" s="421" t="n"/>
      <c r="L2316" s="421" t="n"/>
      <c r="M2316" s="421" t="n"/>
      <c r="N2316" s="421" t="n"/>
      <c r="O2316" s="421" t="n"/>
      <c r="P2316" s="421" t="n"/>
      <c r="Q2316" s="421" t="n"/>
      <c r="R2316" s="270" t="n"/>
      <c r="S2316" s="421" t="n"/>
      <c r="T2316" s="421" t="n"/>
      <c r="U2316" s="421" t="n"/>
      <c r="V2316" s="421" t="n"/>
      <c r="W2316" s="421" t="n"/>
      <c r="X2316" s="421" t="n"/>
      <c r="Y2316" s="421" t="n"/>
      <c r="Z2316" s="421" t="n"/>
      <c r="AA2316" s="421" t="n"/>
      <c r="AB2316" s="421" t="n"/>
      <c r="AC2316" s="421" t="n"/>
      <c r="AD2316" s="421" t="n"/>
      <c r="AE2316" s="421" t="n"/>
      <c r="AF2316" s="421" t="n"/>
      <c r="AG2316" s="421" t="n"/>
      <c r="AH2316" s="421" t="n"/>
      <c r="AI2316" s="421" t="n"/>
      <c r="AJ2316" s="297" t="n"/>
      <c r="AK2316" s="297" t="n"/>
      <c r="AL2316" s="284" t="n"/>
      <c r="AM2316" s="297" t="n"/>
      <c r="AN2316" s="285" t="n"/>
      <c r="AO2316" s="297" t="n"/>
      <c r="AP2316" s="297" t="n"/>
      <c r="AQ2316" s="297" t="n"/>
      <c r="AR2316" s="297" t="n"/>
      <c r="AS2316" s="297" t="n"/>
      <c r="AT2316" s="285" t="n"/>
      <c r="AU2316" s="297" t="n"/>
      <c r="AV2316" s="297" t="n"/>
      <c r="AW2316" s="297" t="n"/>
      <c r="AX2316" s="297" t="n"/>
      <c r="AY2316" s="286" t="n"/>
      <c r="AZ2316" s="286" t="n"/>
      <c r="BA2316" s="287" t="n"/>
      <c r="BB2316" s="286" t="n"/>
      <c r="BC2316" s="286" t="n"/>
      <c r="BD2316" s="286" t="n"/>
      <c r="BE2316" s="286" t="n"/>
      <c r="BF2316" s="286" t="n"/>
      <c r="BG2316" s="286" t="n"/>
      <c r="BH2316" s="297" t="n"/>
      <c r="BI2316" s="297" t="n"/>
      <c r="BJ2316" s="297" t="n"/>
      <c r="BK2316" s="297" t="n"/>
      <c r="BL2316" s="297" t="n"/>
      <c r="BM2316" s="297" t="n"/>
      <c r="BN2316" s="297" t="n"/>
      <c r="BO2316" s="285" t="n"/>
      <c r="BP2316" s="297" t="n"/>
      <c r="BQ2316" s="297" t="n"/>
      <c r="BR2316" s="297" t="n"/>
      <c r="BS2316" s="297" t="n"/>
      <c r="BT2316" s="297" t="n"/>
      <c r="BU2316" s="297" t="n"/>
      <c r="BV2316" s="297" t="n"/>
      <c r="BW2316" s="288" t="n"/>
      <c r="BX2316" s="276">
        <f>SUM(IF(COUNTIF(MediaScorecard!CC2803, "*1.*"), 2, 0), IF(COUNTIF(MediaScorecard!CC2803, "*2.*"), 2, 0), IF(COUNTIF(MediaScorecard!CC2803, "*3.*"), 2, 0), IF(COUNTIF(MediaScorecard!CC2803, "*4.*"), 2, 0), IF(COUNTIF(MediaScorecard!CC2803, "*5.*"), 2, 0), IF(COUNTIF(MediaScorecard!CC2803, "*6.*"), 2, 0))</f>
        <v/>
      </c>
      <c r="BY2316" s="277">
        <f t="array" ref="BY2316">SUM(VALUE(AT2316),VALUE(AU2316),VALUE(AV2316),VALUE(AW2316),VALUE(AX2316),VALUE(AY2316),VALUE(AZ2316),VALUE(BB2316),VALUE(BC2316),VALUE(BD2316),VALUE(BE2316),VALUE(BF2316),VALUE(BG2316),VALUE(BH2316),VALUE(BI2316),VALUE(BJ2316),VALUE(BK2316),VALUE(BL2316),VALUE(BM2316),VALUE(BN2316),VALUE(BO2316),VALUE(BP2316),VALUE(BQ2316),VALUE(BR2316),VALUE(BS2316),VALUE(BT2316),VALUE(BU2316),VALUE(BV2316),VALUE(BW2316))</f>
        <v/>
      </c>
      <c r="BZ2316" s="307" t="n"/>
      <c r="CA2316" s="307" t="n"/>
      <c r="CB2316" s="307" t="n"/>
      <c r="CC2316" s="307" t="n"/>
      <c r="CD2316" s="307" t="n"/>
      <c r="CE2316" s="307" t="n"/>
      <c r="CF2316" s="307" t="n"/>
      <c r="CG2316" s="307" t="n"/>
      <c r="CH2316" s="307" t="n"/>
      <c r="CI2316" s="307" t="n"/>
      <c r="CJ2316" s="307" t="n"/>
      <c r="CK2316" s="307" t="n"/>
      <c r="CL2316" s="307" t="n"/>
      <c r="CM2316" s="307" t="n"/>
      <c r="CN2316" s="307" t="n"/>
      <c r="CO2316" s="307" t="n"/>
      <c r="CP2316" s="307" t="n"/>
      <c r="CQ2316" s="307" t="n"/>
      <c r="CR2316" s="279" t="n"/>
      <c r="CS2316" s="280" t="n"/>
      <c r="CT2316" s="421">
        <f>(IF(OR(MediaScorecard!BG2803="x", MediaScorecard!BH2803="x",MediaScorecard!BI2803="x",MediaScorecard!BJ2803="x",MediaScorecard!BK2803="x"),1, 2))</f>
        <v/>
      </c>
      <c r="CU2316" s="308" t="n"/>
      <c r="CV2316" s="308" t="n"/>
      <c r="CW2316" s="308" t="n"/>
      <c r="CX2316" s="309" t="n"/>
      <c r="CY2316" s="308" t="n"/>
      <c r="CZ2316" s="308" t="n"/>
      <c r="DA2316" s="308" t="n"/>
    </row>
    <row r="2317" ht="21" customHeight="1" s="590">
      <c r="A2317" s="421" t="n"/>
      <c r="B2317" s="270" t="n"/>
      <c r="C2317" s="269" t="n"/>
      <c r="D2317" s="267" t="n"/>
      <c r="E2317" s="267" t="n"/>
      <c r="F2317" s="268" t="n"/>
      <c r="G2317" s="421" t="n"/>
      <c r="H2317" s="269" t="n"/>
      <c r="I2317" s="421" t="n"/>
      <c r="J2317" s="421" t="n"/>
      <c r="K2317" s="421" t="n"/>
      <c r="L2317" s="421" t="n"/>
      <c r="M2317" s="421" t="n"/>
      <c r="N2317" s="421" t="n"/>
      <c r="O2317" s="421" t="n"/>
      <c r="P2317" s="421" t="n"/>
      <c r="Q2317" s="421" t="n"/>
      <c r="R2317" s="270" t="n"/>
      <c r="S2317" s="421" t="n"/>
      <c r="T2317" s="421" t="n"/>
      <c r="U2317" s="421" t="n"/>
      <c r="V2317" s="421" t="n"/>
      <c r="W2317" s="421" t="n"/>
      <c r="X2317" s="421" t="n"/>
      <c r="Y2317" s="421" t="n"/>
      <c r="Z2317" s="421" t="n"/>
      <c r="AA2317" s="421" t="n"/>
      <c r="AB2317" s="421" t="n"/>
      <c r="AC2317" s="421" t="n"/>
      <c r="AD2317" s="421" t="n"/>
      <c r="AE2317" s="421" t="n"/>
      <c r="AF2317" s="421" t="n"/>
      <c r="AG2317" s="421" t="n"/>
      <c r="AH2317" s="421" t="n"/>
      <c r="AI2317" s="421" t="n"/>
      <c r="AJ2317" s="297" t="n"/>
      <c r="AK2317" s="297" t="n"/>
      <c r="AL2317" s="284" t="n"/>
      <c r="AM2317" s="297" t="n"/>
      <c r="AN2317" s="285" t="n"/>
      <c r="AO2317" s="297" t="n"/>
      <c r="AP2317" s="297" t="n"/>
      <c r="AQ2317" s="297" t="n"/>
      <c r="AR2317" s="297" t="n"/>
      <c r="AS2317" s="297" t="n"/>
      <c r="AT2317" s="285" t="n"/>
      <c r="AU2317" s="297" t="n"/>
      <c r="AV2317" s="297" t="n"/>
      <c r="AW2317" s="297" t="n"/>
      <c r="AX2317" s="297" t="n"/>
      <c r="AY2317" s="286" t="n"/>
      <c r="AZ2317" s="286" t="n"/>
      <c r="BA2317" s="287" t="n"/>
      <c r="BB2317" s="286" t="n"/>
      <c r="BC2317" s="286" t="n"/>
      <c r="BD2317" s="286" t="n"/>
      <c r="BE2317" s="286" t="n"/>
      <c r="BF2317" s="286" t="n"/>
      <c r="BG2317" s="286" t="n"/>
      <c r="BH2317" s="297" t="n"/>
      <c r="BI2317" s="297" t="n"/>
      <c r="BJ2317" s="297" t="n"/>
      <c r="BK2317" s="297" t="n"/>
      <c r="BL2317" s="297" t="n"/>
      <c r="BM2317" s="297" t="n"/>
      <c r="BN2317" s="297" t="n"/>
      <c r="BO2317" s="285" t="n"/>
      <c r="BP2317" s="297" t="n"/>
      <c r="BQ2317" s="297" t="n"/>
      <c r="BR2317" s="297" t="n"/>
      <c r="BS2317" s="297" t="n"/>
      <c r="BT2317" s="297" t="n"/>
      <c r="BU2317" s="297" t="n"/>
      <c r="BV2317" s="297" t="n"/>
      <c r="BW2317" s="288" t="n"/>
      <c r="BX2317" s="276">
        <f>SUM(IF(COUNTIF(MediaScorecard!CC2804, "*1.*"), 2, 0), IF(COUNTIF(MediaScorecard!CC2804, "*2.*"), 2, 0), IF(COUNTIF(MediaScorecard!CC2804, "*3.*"), 2, 0), IF(COUNTIF(MediaScorecard!CC2804, "*4.*"), 2, 0), IF(COUNTIF(MediaScorecard!CC2804, "*5.*"), 2, 0), IF(COUNTIF(MediaScorecard!CC2804, "*6.*"), 2, 0))</f>
        <v/>
      </c>
      <c r="BY2317" s="277">
        <f t="array" ref="BY2317">SUM(VALUE(AT2317),VALUE(AU2317),VALUE(AV2317),VALUE(AW2317),VALUE(AX2317),VALUE(AY2317),VALUE(AZ2317),VALUE(BB2317),VALUE(BC2317),VALUE(BD2317),VALUE(BE2317),VALUE(BF2317),VALUE(BG2317),VALUE(BH2317),VALUE(BI2317),VALUE(BJ2317),VALUE(BK2317),VALUE(BL2317),VALUE(BM2317),VALUE(BN2317),VALUE(BO2317),VALUE(BP2317),VALUE(BQ2317),VALUE(BR2317),VALUE(BS2317),VALUE(BT2317),VALUE(BU2317),VALUE(BV2317),VALUE(BW2317))</f>
        <v/>
      </c>
      <c r="BZ2317" s="307" t="n"/>
      <c r="CA2317" s="307" t="n"/>
      <c r="CB2317" s="307" t="n"/>
      <c r="CC2317" s="307" t="n"/>
      <c r="CD2317" s="307" t="n"/>
      <c r="CE2317" s="307" t="n"/>
      <c r="CF2317" s="307" t="n"/>
      <c r="CG2317" s="307" t="n"/>
      <c r="CH2317" s="307" t="n"/>
      <c r="CI2317" s="307" t="n"/>
      <c r="CJ2317" s="307" t="n"/>
      <c r="CK2317" s="307" t="n"/>
      <c r="CL2317" s="307" t="n"/>
      <c r="CM2317" s="307" t="n"/>
      <c r="CN2317" s="307" t="n"/>
      <c r="CO2317" s="307" t="n"/>
      <c r="CP2317" s="307" t="n"/>
      <c r="CQ2317" s="307" t="n"/>
      <c r="CR2317" s="279" t="n"/>
      <c r="CS2317" s="280" t="n"/>
      <c r="CT2317" s="421">
        <f>(IF(OR(MediaScorecard!BG2804="x", MediaScorecard!BH2804="x",MediaScorecard!BI2804="x",MediaScorecard!BJ2804="x",MediaScorecard!BK2804="x"),1, 2))</f>
        <v/>
      </c>
      <c r="CU2317" s="308" t="n"/>
      <c r="CV2317" s="308" t="n"/>
      <c r="CW2317" s="308" t="n"/>
      <c r="CX2317" s="309" t="n"/>
      <c r="CY2317" s="308" t="n"/>
      <c r="CZ2317" s="308" t="n"/>
      <c r="DA2317" s="308" t="n"/>
    </row>
    <row r="2318" ht="21" customHeight="1" s="590">
      <c r="A2318" s="421" t="n"/>
      <c r="B2318" s="270" t="n"/>
      <c r="C2318" s="269" t="n"/>
      <c r="D2318" s="267" t="n"/>
      <c r="E2318" s="267" t="n"/>
      <c r="F2318" s="268" t="n"/>
      <c r="G2318" s="421" t="n"/>
      <c r="H2318" s="269" t="n"/>
      <c r="I2318" s="421" t="n"/>
      <c r="J2318" s="421" t="n"/>
      <c r="K2318" s="421" t="n"/>
      <c r="L2318" s="421" t="n"/>
      <c r="M2318" s="421" t="n"/>
      <c r="N2318" s="421" t="n"/>
      <c r="O2318" s="421" t="n"/>
      <c r="P2318" s="421" t="n"/>
      <c r="Q2318" s="421" t="n"/>
      <c r="R2318" s="270" t="n"/>
      <c r="S2318" s="421" t="n"/>
      <c r="T2318" s="421" t="n"/>
      <c r="U2318" s="421" t="n"/>
      <c r="V2318" s="421" t="n"/>
      <c r="W2318" s="421" t="n"/>
      <c r="X2318" s="421" t="n"/>
      <c r="Y2318" s="421" t="n"/>
      <c r="Z2318" s="421" t="n"/>
      <c r="AA2318" s="421" t="n"/>
      <c r="AB2318" s="421" t="n"/>
      <c r="AC2318" s="421" t="n"/>
      <c r="AD2318" s="421" t="n"/>
      <c r="AE2318" s="421" t="n"/>
      <c r="AF2318" s="421" t="n"/>
      <c r="AG2318" s="421" t="n"/>
      <c r="AH2318" s="421" t="n"/>
      <c r="AI2318" s="421" t="n"/>
      <c r="AJ2318" s="297" t="n"/>
      <c r="AK2318" s="297" t="n"/>
      <c r="AL2318" s="284" t="n"/>
      <c r="AM2318" s="297" t="n"/>
      <c r="AN2318" s="285" t="n"/>
      <c r="AO2318" s="297" t="n"/>
      <c r="AP2318" s="297" t="n"/>
      <c r="AQ2318" s="297" t="n"/>
      <c r="AR2318" s="297" t="n"/>
      <c r="AS2318" s="297" t="n"/>
      <c r="AT2318" s="285" t="n"/>
      <c r="AU2318" s="297" t="n"/>
      <c r="AV2318" s="297" t="n"/>
      <c r="AW2318" s="297" t="n"/>
      <c r="AX2318" s="297" t="n"/>
      <c r="AY2318" s="286" t="n"/>
      <c r="AZ2318" s="286" t="n"/>
      <c r="BA2318" s="287" t="n"/>
      <c r="BB2318" s="286" t="n"/>
      <c r="BC2318" s="286" t="n"/>
      <c r="BD2318" s="286" t="n"/>
      <c r="BE2318" s="286" t="n"/>
      <c r="BF2318" s="286" t="n"/>
      <c r="BG2318" s="286" t="n"/>
      <c r="BH2318" s="297" t="n"/>
      <c r="BI2318" s="297" t="n"/>
      <c r="BJ2318" s="297" t="n"/>
      <c r="BK2318" s="297" t="n"/>
      <c r="BL2318" s="297" t="n"/>
      <c r="BM2318" s="297" t="n"/>
      <c r="BN2318" s="297" t="n"/>
      <c r="BO2318" s="285" t="n"/>
      <c r="BP2318" s="297" t="n"/>
      <c r="BQ2318" s="297" t="n"/>
      <c r="BR2318" s="297" t="n"/>
      <c r="BS2318" s="297" t="n"/>
      <c r="BT2318" s="297" t="n"/>
      <c r="BU2318" s="297" t="n"/>
      <c r="BV2318" s="297" t="n"/>
      <c r="BW2318" s="288" t="n"/>
      <c r="BX2318" s="276">
        <f>SUM(IF(COUNTIF(MediaScorecard!CC2805, "*1.*"), 2, 0), IF(COUNTIF(MediaScorecard!CC2805, "*2.*"), 2, 0), IF(COUNTIF(MediaScorecard!CC2805, "*3.*"), 2, 0), IF(COUNTIF(MediaScorecard!CC2805, "*4.*"), 2, 0), IF(COUNTIF(MediaScorecard!CC2805, "*5.*"), 2, 0), IF(COUNTIF(MediaScorecard!CC2805, "*6.*"), 2, 0))</f>
        <v/>
      </c>
      <c r="BY2318" s="277">
        <f t="array" ref="BY2318">SUM(VALUE(AT2318),VALUE(AU2318),VALUE(AV2318),VALUE(AW2318),VALUE(AX2318),VALUE(AY2318),VALUE(AZ2318),VALUE(BB2318),VALUE(BC2318),VALUE(BD2318),VALUE(BE2318),VALUE(BF2318),VALUE(BG2318),VALUE(BH2318),VALUE(BI2318),VALUE(BJ2318),VALUE(BK2318),VALUE(BL2318),VALUE(BM2318),VALUE(BN2318),VALUE(BO2318),VALUE(BP2318),VALUE(BQ2318),VALUE(BR2318),VALUE(BS2318),VALUE(BT2318),VALUE(BU2318),VALUE(BV2318),VALUE(BW2318))</f>
        <v/>
      </c>
      <c r="BZ2318" s="307" t="n"/>
      <c r="CA2318" s="307" t="n"/>
      <c r="CB2318" s="307" t="n"/>
      <c r="CC2318" s="307" t="n"/>
      <c r="CD2318" s="307" t="n"/>
      <c r="CE2318" s="307" t="n"/>
      <c r="CF2318" s="307" t="n"/>
      <c r="CG2318" s="307" t="n"/>
      <c r="CH2318" s="307" t="n"/>
      <c r="CI2318" s="307" t="n"/>
      <c r="CJ2318" s="307" t="n"/>
      <c r="CK2318" s="307" t="n"/>
      <c r="CL2318" s="307" t="n"/>
      <c r="CM2318" s="307" t="n"/>
      <c r="CN2318" s="307" t="n"/>
      <c r="CO2318" s="307" t="n"/>
      <c r="CP2318" s="307" t="n"/>
      <c r="CQ2318" s="307" t="n"/>
      <c r="CR2318" s="279" t="n"/>
      <c r="CS2318" s="280" t="n"/>
      <c r="CT2318" s="421">
        <f>(IF(OR(MediaScorecard!BG2805="x", MediaScorecard!BH2805="x",MediaScorecard!BI2805="x",MediaScorecard!BJ2805="x",MediaScorecard!BK2805="x"),1, 2))</f>
        <v/>
      </c>
      <c r="CU2318" s="308" t="n"/>
      <c r="CV2318" s="308" t="n"/>
      <c r="CW2318" s="308" t="n"/>
      <c r="CX2318" s="309" t="n"/>
      <c r="CY2318" s="308" t="n"/>
      <c r="CZ2318" s="308" t="n"/>
      <c r="DA2318" s="308" t="n"/>
    </row>
    <row r="2319" ht="21" customHeight="1" s="590">
      <c r="A2319" s="421" t="n"/>
      <c r="B2319" s="270" t="n"/>
      <c r="C2319" s="269" t="n"/>
      <c r="D2319" s="267" t="n"/>
      <c r="E2319" s="267" t="n"/>
      <c r="F2319" s="268" t="n"/>
      <c r="G2319" s="421" t="n"/>
      <c r="H2319" s="269" t="n"/>
      <c r="I2319" s="421" t="n"/>
      <c r="J2319" s="421" t="n"/>
      <c r="K2319" s="421" t="n"/>
      <c r="L2319" s="421" t="n"/>
      <c r="M2319" s="421" t="n"/>
      <c r="N2319" s="421" t="n"/>
      <c r="O2319" s="421" t="n"/>
      <c r="P2319" s="421" t="n"/>
      <c r="Q2319" s="421" t="n"/>
      <c r="R2319" s="270" t="n"/>
      <c r="S2319" s="421" t="n"/>
      <c r="T2319" s="421" t="n"/>
      <c r="U2319" s="421" t="n"/>
      <c r="V2319" s="421" t="n"/>
      <c r="W2319" s="421" t="n"/>
      <c r="X2319" s="421" t="n"/>
      <c r="Y2319" s="421" t="n"/>
      <c r="Z2319" s="421" t="n"/>
      <c r="AA2319" s="421" t="n"/>
      <c r="AB2319" s="421" t="n"/>
      <c r="AC2319" s="421" t="n"/>
      <c r="AD2319" s="421" t="n"/>
      <c r="AE2319" s="421" t="n"/>
      <c r="AF2319" s="421" t="n"/>
      <c r="AG2319" s="421" t="n"/>
      <c r="AH2319" s="421" t="n"/>
      <c r="AI2319" s="421" t="n"/>
      <c r="AJ2319" s="297" t="n"/>
      <c r="AK2319" s="297" t="n"/>
      <c r="AL2319" s="284" t="n"/>
      <c r="AM2319" s="297" t="n"/>
      <c r="AN2319" s="285" t="n"/>
      <c r="AO2319" s="297" t="n"/>
      <c r="AP2319" s="297" t="n"/>
      <c r="AQ2319" s="297" t="n"/>
      <c r="AR2319" s="297" t="n"/>
      <c r="AS2319" s="297" t="n"/>
      <c r="AT2319" s="285" t="n"/>
      <c r="AU2319" s="297" t="n"/>
      <c r="AV2319" s="297" t="n"/>
      <c r="AW2319" s="297" t="n"/>
      <c r="AX2319" s="297" t="n"/>
      <c r="AY2319" s="286" t="n"/>
      <c r="AZ2319" s="286" t="n"/>
      <c r="BA2319" s="287" t="n"/>
      <c r="BB2319" s="286" t="n"/>
      <c r="BC2319" s="286" t="n"/>
      <c r="BD2319" s="286" t="n"/>
      <c r="BE2319" s="286" t="n"/>
      <c r="BF2319" s="286" t="n"/>
      <c r="BG2319" s="286" t="n"/>
      <c r="BH2319" s="297" t="n"/>
      <c r="BI2319" s="297" t="n"/>
      <c r="BJ2319" s="297" t="n"/>
      <c r="BK2319" s="297" t="n"/>
      <c r="BL2319" s="297" t="n"/>
      <c r="BM2319" s="297" t="n"/>
      <c r="BN2319" s="297" t="n"/>
      <c r="BO2319" s="285" t="n"/>
      <c r="BP2319" s="297" t="n"/>
      <c r="BQ2319" s="297" t="n"/>
      <c r="BR2319" s="297" t="n"/>
      <c r="BS2319" s="297" t="n"/>
      <c r="BT2319" s="297" t="n"/>
      <c r="BU2319" s="297" t="n"/>
      <c r="BV2319" s="297" t="n"/>
      <c r="BW2319" s="288" t="n"/>
      <c r="BX2319" s="276">
        <f>SUM(IF(COUNTIF(MediaScorecard!CC2806, "*1.*"), 2, 0), IF(COUNTIF(MediaScorecard!CC2806, "*2.*"), 2, 0), IF(COUNTIF(MediaScorecard!CC2806, "*3.*"), 2, 0), IF(COUNTIF(MediaScorecard!CC2806, "*4.*"), 2, 0), IF(COUNTIF(MediaScorecard!CC2806, "*5.*"), 2, 0), IF(COUNTIF(MediaScorecard!CC2806, "*6.*"), 2, 0))</f>
        <v/>
      </c>
      <c r="BY2319" s="277">
        <f t="array" ref="BY2319">SUM(VALUE(AT2319),VALUE(AU2319),VALUE(AV2319),VALUE(AW2319),VALUE(AX2319),VALUE(AY2319),VALUE(AZ2319),VALUE(BB2319),VALUE(BC2319),VALUE(BD2319),VALUE(BE2319),VALUE(BF2319),VALUE(BG2319),VALUE(BH2319),VALUE(BI2319),VALUE(BJ2319),VALUE(BK2319),VALUE(BL2319),VALUE(BM2319),VALUE(BN2319),VALUE(BO2319),VALUE(BP2319),VALUE(BQ2319),VALUE(BR2319),VALUE(BS2319),VALUE(BT2319),VALUE(BU2319),VALUE(BV2319),VALUE(BW2319))</f>
        <v/>
      </c>
      <c r="BZ2319" s="307" t="n"/>
      <c r="CA2319" s="307" t="n"/>
      <c r="CB2319" s="307" t="n"/>
      <c r="CC2319" s="307" t="n"/>
      <c r="CD2319" s="307" t="n"/>
      <c r="CE2319" s="307" t="n"/>
      <c r="CF2319" s="307" t="n"/>
      <c r="CG2319" s="307" t="n"/>
      <c r="CH2319" s="307" t="n"/>
      <c r="CI2319" s="307" t="n"/>
      <c r="CJ2319" s="307" t="n"/>
      <c r="CK2319" s="307" t="n"/>
      <c r="CL2319" s="307" t="n"/>
      <c r="CM2319" s="307" t="n"/>
      <c r="CN2319" s="307" t="n"/>
      <c r="CO2319" s="307" t="n"/>
      <c r="CP2319" s="307" t="n"/>
      <c r="CQ2319" s="307" t="n"/>
      <c r="CR2319" s="279" t="n"/>
      <c r="CS2319" s="280" t="n"/>
      <c r="CT2319" s="421">
        <f>(IF(OR(MediaScorecard!BG2806="x", MediaScorecard!BH2806="x",MediaScorecard!BI2806="x",MediaScorecard!BJ2806="x",MediaScorecard!BK2806="x"),1, 2))</f>
        <v/>
      </c>
      <c r="CU2319" s="308" t="n"/>
      <c r="CV2319" s="308" t="n"/>
      <c r="CW2319" s="308" t="n"/>
      <c r="CX2319" s="309" t="n"/>
      <c r="CY2319" s="308" t="n"/>
      <c r="CZ2319" s="308" t="n"/>
      <c r="DA2319" s="308" t="n"/>
    </row>
    <row r="2320" ht="21" customHeight="1" s="590">
      <c r="A2320" s="421" t="n"/>
      <c r="B2320" s="270" t="n"/>
      <c r="C2320" s="269" t="n"/>
      <c r="D2320" s="267" t="n"/>
      <c r="E2320" s="267" t="n"/>
      <c r="F2320" s="268" t="n"/>
      <c r="G2320" s="421" t="n"/>
      <c r="H2320" s="269" t="n"/>
      <c r="I2320" s="421" t="n"/>
      <c r="J2320" s="421" t="n"/>
      <c r="K2320" s="421" t="n"/>
      <c r="L2320" s="421" t="n"/>
      <c r="M2320" s="421" t="n"/>
      <c r="N2320" s="421" t="n"/>
      <c r="O2320" s="421" t="n"/>
      <c r="P2320" s="421" t="n"/>
      <c r="Q2320" s="421" t="n"/>
      <c r="R2320" s="270" t="n"/>
      <c r="S2320" s="421" t="n"/>
      <c r="T2320" s="421" t="n"/>
      <c r="U2320" s="421" t="n"/>
      <c r="V2320" s="421" t="n"/>
      <c r="W2320" s="421" t="n"/>
      <c r="X2320" s="421" t="n"/>
      <c r="Y2320" s="421" t="n"/>
      <c r="Z2320" s="421" t="n"/>
      <c r="AA2320" s="421" t="n"/>
      <c r="AB2320" s="421" t="n"/>
      <c r="AC2320" s="421" t="n"/>
      <c r="AD2320" s="421" t="n"/>
      <c r="AE2320" s="421" t="n"/>
      <c r="AF2320" s="421" t="n"/>
      <c r="AG2320" s="421" t="n"/>
      <c r="AH2320" s="421" t="n"/>
      <c r="AI2320" s="421" t="n"/>
      <c r="AJ2320" s="297" t="n"/>
      <c r="AK2320" s="297" t="n"/>
      <c r="AL2320" s="284" t="n"/>
      <c r="AM2320" s="297" t="n"/>
      <c r="AN2320" s="285" t="n"/>
      <c r="AO2320" s="297" t="n"/>
      <c r="AP2320" s="297" t="n"/>
      <c r="AQ2320" s="297" t="n"/>
      <c r="AR2320" s="297" t="n"/>
      <c r="AS2320" s="297" t="n"/>
      <c r="AT2320" s="285" t="n"/>
      <c r="AU2320" s="297" t="n"/>
      <c r="AV2320" s="297" t="n"/>
      <c r="AW2320" s="297" t="n"/>
      <c r="AX2320" s="297" t="n"/>
      <c r="AY2320" s="286" t="n"/>
      <c r="AZ2320" s="286" t="n"/>
      <c r="BA2320" s="287" t="n"/>
      <c r="BB2320" s="286" t="n"/>
      <c r="BC2320" s="286" t="n"/>
      <c r="BD2320" s="286" t="n"/>
      <c r="BE2320" s="286" t="n"/>
      <c r="BF2320" s="286" t="n"/>
      <c r="BG2320" s="286" t="n"/>
      <c r="BH2320" s="297" t="n"/>
      <c r="BI2320" s="297" t="n"/>
      <c r="BJ2320" s="297" t="n"/>
      <c r="BK2320" s="297" t="n"/>
      <c r="BL2320" s="297" t="n"/>
      <c r="BM2320" s="297" t="n"/>
      <c r="BN2320" s="297" t="n"/>
      <c r="BO2320" s="285" t="n"/>
      <c r="BP2320" s="297" t="n"/>
      <c r="BQ2320" s="297" t="n"/>
      <c r="BR2320" s="297" t="n"/>
      <c r="BS2320" s="297" t="n"/>
      <c r="BT2320" s="297" t="n"/>
      <c r="BU2320" s="297" t="n"/>
      <c r="BV2320" s="297" t="n"/>
      <c r="BW2320" s="288" t="n"/>
      <c r="BX2320" s="276">
        <f>SUM(IF(COUNTIF(MediaScorecard!CC2807, "*1.*"), 2, 0), IF(COUNTIF(MediaScorecard!CC2807, "*2.*"), 2, 0), IF(COUNTIF(MediaScorecard!CC2807, "*3.*"), 2, 0), IF(COUNTIF(MediaScorecard!CC2807, "*4.*"), 2, 0), IF(COUNTIF(MediaScorecard!CC2807, "*5.*"), 2, 0), IF(COUNTIF(MediaScorecard!CC2807, "*6.*"), 2, 0))</f>
        <v/>
      </c>
      <c r="BY2320" s="277">
        <f t="array" ref="BY2320">SUM(VALUE(AT2320),VALUE(AU2320),VALUE(AV2320),VALUE(AW2320),VALUE(AX2320),VALUE(AY2320),VALUE(AZ2320),VALUE(BB2320),VALUE(BC2320),VALUE(BD2320),VALUE(BE2320),VALUE(BF2320),VALUE(BG2320),VALUE(BH2320),VALUE(BI2320),VALUE(BJ2320),VALUE(BK2320),VALUE(BL2320),VALUE(BM2320),VALUE(BN2320),VALUE(BO2320),VALUE(BP2320),VALUE(BQ2320),VALUE(BR2320),VALUE(BS2320),VALUE(BT2320),VALUE(BU2320),VALUE(BV2320),VALUE(BW2320))</f>
        <v/>
      </c>
      <c r="BZ2320" s="307" t="n"/>
      <c r="CA2320" s="307" t="n"/>
      <c r="CB2320" s="307" t="n"/>
      <c r="CC2320" s="307" t="n"/>
      <c r="CD2320" s="307" t="n"/>
      <c r="CE2320" s="307" t="n"/>
      <c r="CF2320" s="307" t="n"/>
      <c r="CG2320" s="307" t="n"/>
      <c r="CH2320" s="307" t="n"/>
      <c r="CI2320" s="307" t="n"/>
      <c r="CJ2320" s="307" t="n"/>
      <c r="CK2320" s="307" t="n"/>
      <c r="CL2320" s="307" t="n"/>
      <c r="CM2320" s="307" t="n"/>
      <c r="CN2320" s="307" t="n"/>
      <c r="CO2320" s="307" t="n"/>
      <c r="CP2320" s="307" t="n"/>
      <c r="CQ2320" s="307" t="n"/>
      <c r="CR2320" s="279" t="n"/>
      <c r="CS2320" s="280" t="n"/>
      <c r="CT2320" s="421">
        <f>(IF(OR(MediaScorecard!BG2807="x", MediaScorecard!BH2807="x",MediaScorecard!BI2807="x",MediaScorecard!BJ2807="x",MediaScorecard!BK2807="x"),1, 2))</f>
        <v/>
      </c>
      <c r="CU2320" s="308" t="n"/>
      <c r="CV2320" s="308" t="n"/>
      <c r="CW2320" s="308" t="n"/>
      <c r="CX2320" s="309" t="n"/>
      <c r="CY2320" s="308" t="n"/>
      <c r="CZ2320" s="308" t="n"/>
      <c r="DA2320" s="308" t="n"/>
    </row>
    <row r="2321" ht="21" customHeight="1" s="590">
      <c r="A2321" s="421" t="n"/>
      <c r="B2321" s="270" t="n"/>
      <c r="C2321" s="269" t="n"/>
      <c r="D2321" s="267" t="n"/>
      <c r="E2321" s="267" t="n"/>
      <c r="F2321" s="268" t="n"/>
      <c r="G2321" s="421" t="n"/>
      <c r="H2321" s="269" t="n"/>
      <c r="I2321" s="421" t="n"/>
      <c r="J2321" s="421" t="n"/>
      <c r="K2321" s="421" t="n"/>
      <c r="L2321" s="421" t="n"/>
      <c r="M2321" s="421" t="n"/>
      <c r="N2321" s="421" t="n"/>
      <c r="O2321" s="421" t="n"/>
      <c r="P2321" s="421" t="n"/>
      <c r="Q2321" s="421" t="n"/>
      <c r="R2321" s="270" t="n"/>
      <c r="S2321" s="421" t="n"/>
      <c r="T2321" s="421" t="n"/>
      <c r="U2321" s="421" t="n"/>
      <c r="V2321" s="421" t="n"/>
      <c r="W2321" s="421" t="n"/>
      <c r="X2321" s="421" t="n"/>
      <c r="Y2321" s="421" t="n"/>
      <c r="Z2321" s="421" t="n"/>
      <c r="AA2321" s="421" t="n"/>
      <c r="AB2321" s="421" t="n"/>
      <c r="AC2321" s="421" t="n"/>
      <c r="AD2321" s="421" t="n"/>
      <c r="AE2321" s="421" t="n"/>
      <c r="AF2321" s="421" t="n"/>
      <c r="AG2321" s="421" t="n"/>
      <c r="AH2321" s="421" t="n"/>
      <c r="AI2321" s="421" t="n"/>
      <c r="AJ2321" s="297" t="n"/>
      <c r="AK2321" s="297" t="n"/>
      <c r="AL2321" s="284" t="n"/>
      <c r="AM2321" s="297" t="n"/>
      <c r="AN2321" s="285" t="n"/>
      <c r="AO2321" s="297" t="n"/>
      <c r="AP2321" s="297" t="n"/>
      <c r="AQ2321" s="297" t="n"/>
      <c r="AR2321" s="297" t="n"/>
      <c r="AS2321" s="297" t="n"/>
      <c r="AT2321" s="285" t="n"/>
      <c r="AU2321" s="297" t="n"/>
      <c r="AV2321" s="297" t="n"/>
      <c r="AW2321" s="297" t="n"/>
      <c r="AX2321" s="297" t="n"/>
      <c r="AY2321" s="286" t="n"/>
      <c r="AZ2321" s="286" t="n"/>
      <c r="BA2321" s="287" t="n"/>
      <c r="BB2321" s="286" t="n"/>
      <c r="BC2321" s="286" t="n"/>
      <c r="BD2321" s="286" t="n"/>
      <c r="BE2321" s="286" t="n"/>
      <c r="BF2321" s="286" t="n"/>
      <c r="BG2321" s="286" t="n"/>
      <c r="BH2321" s="297" t="n"/>
      <c r="BI2321" s="297" t="n"/>
      <c r="BJ2321" s="297" t="n"/>
      <c r="BK2321" s="297" t="n"/>
      <c r="BL2321" s="297" t="n"/>
      <c r="BM2321" s="297" t="n"/>
      <c r="BN2321" s="297" t="n"/>
      <c r="BO2321" s="285" t="n"/>
      <c r="BP2321" s="297" t="n"/>
      <c r="BQ2321" s="297" t="n"/>
      <c r="BR2321" s="297" t="n"/>
      <c r="BS2321" s="297" t="n"/>
      <c r="BT2321" s="297" t="n"/>
      <c r="BU2321" s="297" t="n"/>
      <c r="BV2321" s="297" t="n"/>
      <c r="BW2321" s="288" t="n"/>
      <c r="BX2321" s="276">
        <f>SUM(IF(COUNTIF(MediaScorecard!CC2808, "*1.*"), 2, 0), IF(COUNTIF(MediaScorecard!CC2808, "*2.*"), 2, 0), IF(COUNTIF(MediaScorecard!CC2808, "*3.*"), 2, 0), IF(COUNTIF(MediaScorecard!CC2808, "*4.*"), 2, 0), IF(COUNTIF(MediaScorecard!CC2808, "*5.*"), 2, 0), IF(COUNTIF(MediaScorecard!CC2808, "*6.*"), 2, 0))</f>
        <v/>
      </c>
      <c r="BY2321" s="277">
        <f t="array" ref="BY2321">SUM(VALUE(AT2321),VALUE(AU2321),VALUE(AV2321),VALUE(AW2321),VALUE(AX2321),VALUE(AY2321),VALUE(AZ2321),VALUE(BB2321),VALUE(BC2321),VALUE(BD2321),VALUE(BE2321),VALUE(BF2321),VALUE(BG2321),VALUE(BH2321),VALUE(BI2321),VALUE(BJ2321),VALUE(BK2321),VALUE(BL2321),VALUE(BM2321),VALUE(BN2321),VALUE(BO2321),VALUE(BP2321),VALUE(BQ2321),VALUE(BR2321),VALUE(BS2321),VALUE(BT2321),VALUE(BU2321),VALUE(BV2321),VALUE(BW2321))</f>
        <v/>
      </c>
      <c r="BZ2321" s="307" t="n"/>
      <c r="CA2321" s="307" t="n"/>
      <c r="CB2321" s="307" t="n"/>
      <c r="CC2321" s="307" t="n"/>
      <c r="CD2321" s="307" t="n"/>
      <c r="CE2321" s="307" t="n"/>
      <c r="CF2321" s="307" t="n"/>
      <c r="CG2321" s="307" t="n"/>
      <c r="CH2321" s="307" t="n"/>
      <c r="CI2321" s="307" t="n"/>
      <c r="CJ2321" s="307" t="n"/>
      <c r="CK2321" s="307" t="n"/>
      <c r="CL2321" s="307" t="n"/>
      <c r="CM2321" s="307" t="n"/>
      <c r="CN2321" s="307" t="n"/>
      <c r="CO2321" s="307" t="n"/>
      <c r="CP2321" s="307" t="n"/>
      <c r="CQ2321" s="307" t="n"/>
      <c r="CR2321" s="279" t="n"/>
      <c r="CS2321" s="280" t="n"/>
      <c r="CT2321" s="421">
        <f>(IF(OR(MediaScorecard!BG2808="x", MediaScorecard!BH2808="x",MediaScorecard!BI2808="x",MediaScorecard!BJ2808="x",MediaScorecard!BK2808="x"),1, 2))</f>
        <v/>
      </c>
      <c r="CU2321" s="308" t="n"/>
      <c r="CV2321" s="308" t="n"/>
      <c r="CW2321" s="308" t="n"/>
      <c r="CX2321" s="309" t="n"/>
      <c r="CY2321" s="308" t="n"/>
      <c r="CZ2321" s="308" t="n"/>
      <c r="DA2321" s="308" t="n"/>
    </row>
    <row r="2322" ht="21" customHeight="1" s="590">
      <c r="A2322" s="421" t="n"/>
      <c r="B2322" s="270" t="n"/>
      <c r="C2322" s="269" t="n"/>
      <c r="D2322" s="267" t="n"/>
      <c r="E2322" s="267" t="n"/>
      <c r="F2322" s="268" t="n"/>
      <c r="G2322" s="421" t="n"/>
      <c r="H2322" s="269" t="n"/>
      <c r="I2322" s="421" t="n"/>
      <c r="J2322" s="421" t="n"/>
      <c r="K2322" s="421" t="n"/>
      <c r="L2322" s="421" t="n"/>
      <c r="M2322" s="421" t="n"/>
      <c r="N2322" s="421" t="n"/>
      <c r="O2322" s="421" t="n"/>
      <c r="P2322" s="421" t="n"/>
      <c r="Q2322" s="421" t="n"/>
      <c r="R2322" s="270" t="n"/>
      <c r="S2322" s="421" t="n"/>
      <c r="T2322" s="421" t="n"/>
      <c r="U2322" s="421" t="n"/>
      <c r="V2322" s="421" t="n"/>
      <c r="W2322" s="421" t="n"/>
      <c r="X2322" s="421" t="n"/>
      <c r="Y2322" s="421" t="n"/>
      <c r="Z2322" s="421" t="n"/>
      <c r="AA2322" s="421" t="n"/>
      <c r="AB2322" s="421" t="n"/>
      <c r="AC2322" s="421" t="n"/>
      <c r="AD2322" s="421" t="n"/>
      <c r="AE2322" s="421" t="n"/>
      <c r="AF2322" s="421" t="n"/>
      <c r="AG2322" s="421" t="n"/>
      <c r="AH2322" s="421" t="n"/>
      <c r="AI2322" s="421" t="n"/>
      <c r="AJ2322" s="297" t="n"/>
      <c r="AK2322" s="297" t="n"/>
      <c r="AL2322" s="284" t="n"/>
      <c r="AM2322" s="297" t="n"/>
      <c r="AN2322" s="285" t="n"/>
      <c r="AO2322" s="297" t="n"/>
      <c r="AP2322" s="297" t="n"/>
      <c r="AQ2322" s="297" t="n"/>
      <c r="AR2322" s="297" t="n"/>
      <c r="AS2322" s="297" t="n"/>
      <c r="AT2322" s="285" t="n"/>
      <c r="AU2322" s="297" t="n"/>
      <c r="AV2322" s="297" t="n"/>
      <c r="AW2322" s="297" t="n"/>
      <c r="AX2322" s="297" t="n"/>
      <c r="AY2322" s="286" t="n"/>
      <c r="AZ2322" s="286" t="n"/>
      <c r="BA2322" s="287" t="n"/>
      <c r="BB2322" s="286" t="n"/>
      <c r="BC2322" s="286" t="n"/>
      <c r="BD2322" s="286" t="n"/>
      <c r="BE2322" s="286" t="n"/>
      <c r="BF2322" s="286" t="n"/>
      <c r="BG2322" s="286" t="n"/>
      <c r="BH2322" s="297" t="n"/>
      <c r="BI2322" s="297" t="n"/>
      <c r="BJ2322" s="297" t="n"/>
      <c r="BK2322" s="297" t="n"/>
      <c r="BL2322" s="297" t="n"/>
      <c r="BM2322" s="297" t="n"/>
      <c r="BN2322" s="297" t="n"/>
      <c r="BO2322" s="285" t="n"/>
      <c r="BP2322" s="297" t="n"/>
      <c r="BQ2322" s="297" t="n"/>
      <c r="BR2322" s="297" t="n"/>
      <c r="BS2322" s="297" t="n"/>
      <c r="BT2322" s="297" t="n"/>
      <c r="BU2322" s="297" t="n"/>
      <c r="BV2322" s="297" t="n"/>
      <c r="BW2322" s="288" t="n"/>
      <c r="BX2322" s="276">
        <f>SUM(IF(COUNTIF(MediaScorecard!CC2809, "*1.*"), 2, 0), IF(COUNTIF(MediaScorecard!CC2809, "*2.*"), 2, 0), IF(COUNTIF(MediaScorecard!CC2809, "*3.*"), 2, 0), IF(COUNTIF(MediaScorecard!CC2809, "*4.*"), 2, 0), IF(COUNTIF(MediaScorecard!CC2809, "*5.*"), 2, 0), IF(COUNTIF(MediaScorecard!CC2809, "*6.*"), 2, 0))</f>
        <v/>
      </c>
      <c r="BY2322" s="277">
        <f t="array" ref="BY2322">SUM(VALUE(AT2322),VALUE(AU2322),VALUE(AV2322),VALUE(AW2322),VALUE(AX2322),VALUE(AY2322),VALUE(AZ2322),VALUE(BB2322),VALUE(BC2322),VALUE(BD2322),VALUE(BE2322),VALUE(BF2322),VALUE(BG2322),VALUE(BH2322),VALUE(BI2322),VALUE(BJ2322),VALUE(BK2322),VALUE(BL2322),VALUE(BM2322),VALUE(BN2322),VALUE(BO2322),VALUE(BP2322),VALUE(BQ2322),VALUE(BR2322),VALUE(BS2322),VALUE(BT2322),VALUE(BU2322),VALUE(BV2322),VALUE(BW2322))</f>
        <v/>
      </c>
      <c r="BZ2322" s="307" t="n"/>
      <c r="CA2322" s="307" t="n"/>
      <c r="CB2322" s="307" t="n"/>
      <c r="CC2322" s="307" t="n"/>
      <c r="CD2322" s="307" t="n"/>
      <c r="CE2322" s="307" t="n"/>
      <c r="CF2322" s="307" t="n"/>
      <c r="CG2322" s="307" t="n"/>
      <c r="CH2322" s="307" t="n"/>
      <c r="CI2322" s="307" t="n"/>
      <c r="CJ2322" s="307" t="n"/>
      <c r="CK2322" s="307" t="n"/>
      <c r="CL2322" s="307" t="n"/>
      <c r="CM2322" s="307" t="n"/>
      <c r="CN2322" s="307" t="n"/>
      <c r="CO2322" s="307" t="n"/>
      <c r="CP2322" s="307" t="n"/>
      <c r="CQ2322" s="307" t="n"/>
      <c r="CR2322" s="279" t="n"/>
      <c r="CS2322" s="280" t="n"/>
      <c r="CT2322" s="421">
        <f>(IF(OR(MediaScorecard!BG2809="x", MediaScorecard!BH2809="x",MediaScorecard!BI2809="x",MediaScorecard!BJ2809="x",MediaScorecard!BK2809="x"),1, 2))</f>
        <v/>
      </c>
      <c r="CU2322" s="308" t="n"/>
      <c r="CV2322" s="308" t="n"/>
      <c r="CW2322" s="308" t="n"/>
      <c r="CX2322" s="309" t="n"/>
      <c r="CY2322" s="308" t="n"/>
      <c r="CZ2322" s="308" t="n"/>
      <c r="DA2322" s="308" t="n"/>
    </row>
    <row r="2323" ht="21" customHeight="1" s="590">
      <c r="A2323" s="421" t="n"/>
      <c r="B2323" s="270" t="n"/>
      <c r="C2323" s="269" t="n"/>
      <c r="D2323" s="267" t="n"/>
      <c r="E2323" s="267" t="n"/>
      <c r="F2323" s="268" t="n"/>
      <c r="G2323" s="421" t="n"/>
      <c r="H2323" s="269" t="n"/>
      <c r="I2323" s="421" t="n"/>
      <c r="J2323" s="421" t="n"/>
      <c r="K2323" s="421" t="n"/>
      <c r="L2323" s="421" t="n"/>
      <c r="M2323" s="421" t="n"/>
      <c r="N2323" s="421" t="n"/>
      <c r="O2323" s="421" t="n"/>
      <c r="P2323" s="421" t="n"/>
      <c r="Q2323" s="421" t="n"/>
      <c r="R2323" s="270" t="n"/>
      <c r="S2323" s="421" t="n"/>
      <c r="T2323" s="421" t="n"/>
      <c r="U2323" s="421" t="n"/>
      <c r="V2323" s="421" t="n"/>
      <c r="W2323" s="421" t="n"/>
      <c r="X2323" s="421" t="n"/>
      <c r="Y2323" s="421" t="n"/>
      <c r="Z2323" s="421" t="n"/>
      <c r="AA2323" s="421" t="n"/>
      <c r="AB2323" s="421" t="n"/>
      <c r="AC2323" s="421" t="n"/>
      <c r="AD2323" s="421" t="n"/>
      <c r="AE2323" s="421" t="n"/>
      <c r="AF2323" s="421" t="n"/>
      <c r="AG2323" s="421" t="n"/>
      <c r="AH2323" s="421" t="n"/>
      <c r="AI2323" s="421" t="n"/>
      <c r="AJ2323" s="297" t="n"/>
      <c r="AK2323" s="297" t="n"/>
      <c r="AL2323" s="284" t="n"/>
      <c r="AM2323" s="297" t="n"/>
      <c r="AN2323" s="285" t="n"/>
      <c r="AO2323" s="297" t="n"/>
      <c r="AP2323" s="297" t="n"/>
      <c r="AQ2323" s="297" t="n"/>
      <c r="AR2323" s="297" t="n"/>
      <c r="AS2323" s="297" t="n"/>
      <c r="AT2323" s="285" t="n"/>
      <c r="AU2323" s="297" t="n"/>
      <c r="AV2323" s="297" t="n"/>
      <c r="AW2323" s="297" t="n"/>
      <c r="AX2323" s="297" t="n"/>
      <c r="AY2323" s="286" t="n"/>
      <c r="AZ2323" s="286" t="n"/>
      <c r="BA2323" s="287" t="n"/>
      <c r="BB2323" s="286" t="n"/>
      <c r="BC2323" s="286" t="n"/>
      <c r="BD2323" s="286" t="n"/>
      <c r="BE2323" s="286" t="n"/>
      <c r="BF2323" s="286" t="n"/>
      <c r="BG2323" s="286" t="n"/>
      <c r="BH2323" s="297" t="n"/>
      <c r="BI2323" s="297" t="n"/>
      <c r="BJ2323" s="297" t="n"/>
      <c r="BK2323" s="297" t="n"/>
      <c r="BL2323" s="297" t="n"/>
      <c r="BM2323" s="297" t="n"/>
      <c r="BN2323" s="297" t="n"/>
      <c r="BO2323" s="285" t="n"/>
      <c r="BP2323" s="297" t="n"/>
      <c r="BQ2323" s="297" t="n"/>
      <c r="BR2323" s="297" t="n"/>
      <c r="BS2323" s="297" t="n"/>
      <c r="BT2323" s="297" t="n"/>
      <c r="BU2323" s="297" t="n"/>
      <c r="BV2323" s="297" t="n"/>
      <c r="BW2323" s="288" t="n"/>
      <c r="BX2323" s="276">
        <f>SUM(IF(COUNTIF(MediaScorecard!CC2810, "*1.*"), 2, 0), IF(COUNTIF(MediaScorecard!CC2810, "*2.*"), 2, 0), IF(COUNTIF(MediaScorecard!CC2810, "*3.*"), 2, 0), IF(COUNTIF(MediaScorecard!CC2810, "*4.*"), 2, 0), IF(COUNTIF(MediaScorecard!CC2810, "*5.*"), 2, 0), IF(COUNTIF(MediaScorecard!CC2810, "*6.*"), 2, 0))</f>
        <v/>
      </c>
      <c r="BY2323" s="277">
        <f t="array" ref="BY2323">SUM(VALUE(AT2323),VALUE(AU2323),VALUE(AV2323),VALUE(AW2323),VALUE(AX2323),VALUE(AY2323),VALUE(AZ2323),VALUE(BB2323),VALUE(BC2323),VALUE(BD2323),VALUE(BE2323),VALUE(BF2323),VALUE(BG2323),VALUE(BH2323),VALUE(BI2323),VALUE(BJ2323),VALUE(BK2323),VALUE(BL2323),VALUE(BM2323),VALUE(BN2323),VALUE(BO2323),VALUE(BP2323),VALUE(BQ2323),VALUE(BR2323),VALUE(BS2323),VALUE(BT2323),VALUE(BU2323),VALUE(BV2323),VALUE(BW2323))</f>
        <v/>
      </c>
      <c r="BZ2323" s="307" t="n"/>
      <c r="CA2323" s="307" t="n"/>
      <c r="CB2323" s="307" t="n"/>
      <c r="CC2323" s="307" t="n"/>
      <c r="CD2323" s="307" t="n"/>
      <c r="CE2323" s="307" t="n"/>
      <c r="CF2323" s="307" t="n"/>
      <c r="CG2323" s="307" t="n"/>
      <c r="CH2323" s="307" t="n"/>
      <c r="CI2323" s="307" t="n"/>
      <c r="CJ2323" s="307" t="n"/>
      <c r="CK2323" s="307" t="n"/>
      <c r="CL2323" s="307" t="n"/>
      <c r="CM2323" s="307" t="n"/>
      <c r="CN2323" s="307" t="n"/>
      <c r="CO2323" s="307" t="n"/>
      <c r="CP2323" s="307" t="n"/>
      <c r="CQ2323" s="307" t="n"/>
      <c r="CR2323" s="279" t="n"/>
      <c r="CS2323" s="280" t="n"/>
      <c r="CT2323" s="421">
        <f>(IF(OR(MediaScorecard!BG2810="x", MediaScorecard!BH2810="x",MediaScorecard!BI2810="x",MediaScorecard!BJ2810="x",MediaScorecard!BK2810="x"),1, 2))</f>
        <v/>
      </c>
      <c r="CU2323" s="308" t="n"/>
      <c r="CV2323" s="308" t="n"/>
      <c r="CW2323" s="308" t="n"/>
      <c r="CX2323" s="309" t="n"/>
      <c r="CY2323" s="308" t="n"/>
      <c r="CZ2323" s="308" t="n"/>
      <c r="DA2323" s="308" t="n"/>
    </row>
    <row r="2324" ht="21" customHeight="1" s="590">
      <c r="A2324" s="421" t="n"/>
      <c r="B2324" s="270" t="n"/>
      <c r="C2324" s="269" t="n"/>
      <c r="D2324" s="267" t="n"/>
      <c r="E2324" s="267" t="n"/>
      <c r="F2324" s="268" t="n"/>
      <c r="G2324" s="421" t="n"/>
      <c r="H2324" s="269" t="n"/>
      <c r="I2324" s="421" t="n"/>
      <c r="J2324" s="421" t="n"/>
      <c r="K2324" s="421" t="n"/>
      <c r="L2324" s="421" t="n"/>
      <c r="M2324" s="421" t="n"/>
      <c r="N2324" s="421" t="n"/>
      <c r="O2324" s="421" t="n"/>
      <c r="P2324" s="421" t="n"/>
      <c r="Q2324" s="421" t="n"/>
      <c r="R2324" s="270" t="n"/>
      <c r="S2324" s="421" t="n"/>
      <c r="T2324" s="421" t="n"/>
      <c r="U2324" s="421" t="n"/>
      <c r="V2324" s="421" t="n"/>
      <c r="W2324" s="421" t="n"/>
      <c r="X2324" s="421" t="n"/>
      <c r="Y2324" s="421" t="n"/>
      <c r="Z2324" s="421" t="n"/>
      <c r="AA2324" s="421" t="n"/>
      <c r="AB2324" s="421" t="n"/>
      <c r="AC2324" s="421" t="n"/>
      <c r="AD2324" s="421" t="n"/>
      <c r="AE2324" s="421" t="n"/>
      <c r="AF2324" s="421" t="n"/>
      <c r="AG2324" s="421" t="n"/>
      <c r="AH2324" s="421" t="n"/>
      <c r="AI2324" s="421" t="n"/>
      <c r="AJ2324" s="297" t="n"/>
      <c r="AK2324" s="297" t="n"/>
      <c r="AL2324" s="284" t="n"/>
      <c r="AM2324" s="297" t="n"/>
      <c r="AN2324" s="285" t="n"/>
      <c r="AO2324" s="297" t="n"/>
      <c r="AP2324" s="297" t="n"/>
      <c r="AQ2324" s="297" t="n"/>
      <c r="AR2324" s="297" t="n"/>
      <c r="AS2324" s="297" t="n"/>
      <c r="AT2324" s="285" t="n"/>
      <c r="AU2324" s="297" t="n"/>
      <c r="AV2324" s="297" t="n"/>
      <c r="AW2324" s="297" t="n"/>
      <c r="AX2324" s="297" t="n"/>
      <c r="AY2324" s="286" t="n"/>
      <c r="AZ2324" s="286" t="n"/>
      <c r="BA2324" s="287" t="n"/>
      <c r="BB2324" s="286" t="n"/>
      <c r="BC2324" s="286" t="n"/>
      <c r="BD2324" s="286" t="n"/>
      <c r="BE2324" s="286" t="n"/>
      <c r="BF2324" s="286" t="n"/>
      <c r="BG2324" s="286" t="n"/>
      <c r="BH2324" s="297" t="n"/>
      <c r="BI2324" s="297" t="n"/>
      <c r="BJ2324" s="297" t="n"/>
      <c r="BK2324" s="297" t="n"/>
      <c r="BL2324" s="297" t="n"/>
      <c r="BM2324" s="297" t="n"/>
      <c r="BN2324" s="297" t="n"/>
      <c r="BO2324" s="285" t="n"/>
      <c r="BP2324" s="297" t="n"/>
      <c r="BQ2324" s="297" t="n"/>
      <c r="BR2324" s="297" t="n"/>
      <c r="BS2324" s="297" t="n"/>
      <c r="BT2324" s="297" t="n"/>
      <c r="BU2324" s="297" t="n"/>
      <c r="BV2324" s="297" t="n"/>
      <c r="BW2324" s="288" t="n"/>
      <c r="BX2324" s="276">
        <f>SUM(IF(COUNTIF(MediaScorecard!CC2811, "*1.*"), 2, 0), IF(COUNTIF(MediaScorecard!CC2811, "*2.*"), 2, 0), IF(COUNTIF(MediaScorecard!CC2811, "*3.*"), 2, 0), IF(COUNTIF(MediaScorecard!CC2811, "*4.*"), 2, 0), IF(COUNTIF(MediaScorecard!CC2811, "*5.*"), 2, 0), IF(COUNTIF(MediaScorecard!CC2811, "*6.*"), 2, 0))</f>
        <v/>
      </c>
      <c r="BY2324" s="277">
        <f t="array" ref="BY2324">SUM(VALUE(AT2324),VALUE(AU2324),VALUE(AV2324),VALUE(AW2324),VALUE(AX2324),VALUE(AY2324),VALUE(AZ2324),VALUE(BB2324),VALUE(BC2324),VALUE(BD2324),VALUE(BE2324),VALUE(BF2324),VALUE(BG2324),VALUE(BH2324),VALUE(BI2324),VALUE(BJ2324),VALUE(BK2324),VALUE(BL2324),VALUE(BM2324),VALUE(BN2324),VALUE(BO2324),VALUE(BP2324),VALUE(BQ2324),VALUE(BR2324),VALUE(BS2324),VALUE(BT2324),VALUE(BU2324),VALUE(BV2324),VALUE(BW2324))</f>
        <v/>
      </c>
      <c r="BZ2324" s="307" t="n"/>
      <c r="CA2324" s="307" t="n"/>
      <c r="CB2324" s="307" t="n"/>
      <c r="CC2324" s="307" t="n"/>
      <c r="CD2324" s="307" t="n"/>
      <c r="CE2324" s="307" t="n"/>
      <c r="CF2324" s="307" t="n"/>
      <c r="CG2324" s="307" t="n"/>
      <c r="CH2324" s="307" t="n"/>
      <c r="CI2324" s="307" t="n"/>
      <c r="CJ2324" s="307" t="n"/>
      <c r="CK2324" s="307" t="n"/>
      <c r="CL2324" s="307" t="n"/>
      <c r="CM2324" s="307" t="n"/>
      <c r="CN2324" s="307" t="n"/>
      <c r="CO2324" s="307" t="n"/>
      <c r="CP2324" s="307" t="n"/>
      <c r="CQ2324" s="307" t="n"/>
      <c r="CR2324" s="279" t="n"/>
      <c r="CS2324" s="280" t="n"/>
      <c r="CT2324" s="421">
        <f>(IF(OR(MediaScorecard!BG2811="x", MediaScorecard!BH2811="x",MediaScorecard!BI2811="x",MediaScorecard!BJ2811="x",MediaScorecard!BK2811="x"),1, 2))</f>
        <v/>
      </c>
      <c r="CU2324" s="308" t="n"/>
      <c r="CV2324" s="308" t="n"/>
      <c r="CW2324" s="308" t="n"/>
      <c r="CX2324" s="309" t="n"/>
      <c r="CY2324" s="308" t="n"/>
      <c r="CZ2324" s="308" t="n"/>
      <c r="DA2324" s="308" t="n"/>
    </row>
    <row r="2325" ht="21" customHeight="1" s="590">
      <c r="A2325" s="421" t="n"/>
      <c r="B2325" s="270" t="n"/>
      <c r="C2325" s="269" t="n"/>
      <c r="D2325" s="267" t="n"/>
      <c r="E2325" s="267" t="n"/>
      <c r="F2325" s="268" t="n"/>
      <c r="G2325" s="421" t="n"/>
      <c r="H2325" s="269" t="n"/>
      <c r="I2325" s="421" t="n"/>
      <c r="J2325" s="421" t="n"/>
      <c r="K2325" s="421" t="n"/>
      <c r="L2325" s="421" t="n"/>
      <c r="M2325" s="421" t="n"/>
      <c r="N2325" s="421" t="n"/>
      <c r="O2325" s="421" t="n"/>
      <c r="P2325" s="421" t="n"/>
      <c r="Q2325" s="421" t="n"/>
      <c r="R2325" s="270" t="n"/>
      <c r="S2325" s="421" t="n"/>
      <c r="T2325" s="421" t="n"/>
      <c r="U2325" s="421" t="n"/>
      <c r="V2325" s="421" t="n"/>
      <c r="W2325" s="421" t="n"/>
      <c r="X2325" s="421" t="n"/>
      <c r="Y2325" s="421" t="n"/>
      <c r="Z2325" s="421" t="n"/>
      <c r="AA2325" s="421" t="n"/>
      <c r="AB2325" s="421" t="n"/>
      <c r="AC2325" s="421" t="n"/>
      <c r="AD2325" s="421" t="n"/>
      <c r="AE2325" s="421" t="n"/>
      <c r="AF2325" s="421" t="n"/>
      <c r="AG2325" s="421" t="n"/>
      <c r="AH2325" s="421" t="n"/>
      <c r="AI2325" s="421" t="n"/>
      <c r="AJ2325" s="297" t="n"/>
      <c r="AK2325" s="297" t="n"/>
      <c r="AL2325" s="284" t="n"/>
      <c r="AM2325" s="297" t="n"/>
      <c r="AN2325" s="285" t="n"/>
      <c r="AO2325" s="297" t="n"/>
      <c r="AP2325" s="297" t="n"/>
      <c r="AQ2325" s="297" t="n"/>
      <c r="AR2325" s="297" t="n"/>
      <c r="AS2325" s="297" t="n"/>
      <c r="AT2325" s="285" t="n"/>
      <c r="AU2325" s="297" t="n"/>
      <c r="AV2325" s="297" t="n"/>
      <c r="AW2325" s="297" t="n"/>
      <c r="AX2325" s="297" t="n"/>
      <c r="AY2325" s="286" t="n"/>
      <c r="AZ2325" s="286" t="n"/>
      <c r="BA2325" s="287" t="n"/>
      <c r="BB2325" s="286" t="n"/>
      <c r="BC2325" s="286" t="n"/>
      <c r="BD2325" s="286" t="n"/>
      <c r="BE2325" s="286" t="n"/>
      <c r="BF2325" s="286" t="n"/>
      <c r="BG2325" s="286" t="n"/>
      <c r="BH2325" s="297" t="n"/>
      <c r="BI2325" s="297" t="n"/>
      <c r="BJ2325" s="297" t="n"/>
      <c r="BK2325" s="297" t="n"/>
      <c r="BL2325" s="297" t="n"/>
      <c r="BM2325" s="297" t="n"/>
      <c r="BN2325" s="297" t="n"/>
      <c r="BO2325" s="285" t="n"/>
      <c r="BP2325" s="297" t="n"/>
      <c r="BQ2325" s="297" t="n"/>
      <c r="BR2325" s="297" t="n"/>
      <c r="BS2325" s="297" t="n"/>
      <c r="BT2325" s="297" t="n"/>
      <c r="BU2325" s="297" t="n"/>
      <c r="BV2325" s="297" t="n"/>
      <c r="BW2325" s="288" t="n"/>
      <c r="BX2325" s="276">
        <f>SUM(IF(COUNTIF(MediaScorecard!CC2812, "*1.*"), 2, 0), IF(COUNTIF(MediaScorecard!CC2812, "*2.*"), 2, 0), IF(COUNTIF(MediaScorecard!CC2812, "*3.*"), 2, 0), IF(COUNTIF(MediaScorecard!CC2812, "*4.*"), 2, 0), IF(COUNTIF(MediaScorecard!CC2812, "*5.*"), 2, 0), IF(COUNTIF(MediaScorecard!CC2812, "*6.*"), 2, 0))</f>
        <v/>
      </c>
      <c r="BY2325" s="277">
        <f t="array" ref="BY2325">SUM(VALUE(AT2325),VALUE(AU2325),VALUE(AV2325),VALUE(AW2325),VALUE(AX2325),VALUE(AY2325),VALUE(AZ2325),VALUE(BB2325),VALUE(BC2325),VALUE(BD2325),VALUE(BE2325),VALUE(BF2325),VALUE(BG2325),VALUE(BH2325),VALUE(BI2325),VALUE(BJ2325),VALUE(BK2325),VALUE(BL2325),VALUE(BM2325),VALUE(BN2325),VALUE(BO2325),VALUE(BP2325),VALUE(BQ2325),VALUE(BR2325),VALUE(BS2325),VALUE(BT2325),VALUE(BU2325),VALUE(BV2325),VALUE(BW2325))</f>
        <v/>
      </c>
      <c r="BZ2325" s="307" t="n"/>
      <c r="CA2325" s="307" t="n"/>
      <c r="CB2325" s="307" t="n"/>
      <c r="CC2325" s="307" t="n"/>
      <c r="CD2325" s="307" t="n"/>
      <c r="CE2325" s="307" t="n"/>
      <c r="CF2325" s="307" t="n"/>
      <c r="CG2325" s="307" t="n"/>
      <c r="CH2325" s="307" t="n"/>
      <c r="CI2325" s="307" t="n"/>
      <c r="CJ2325" s="307" t="n"/>
      <c r="CK2325" s="307" t="n"/>
      <c r="CL2325" s="307" t="n"/>
      <c r="CM2325" s="307" t="n"/>
      <c r="CN2325" s="307" t="n"/>
      <c r="CO2325" s="307" t="n"/>
      <c r="CP2325" s="307" t="n"/>
      <c r="CQ2325" s="307" t="n"/>
      <c r="CR2325" s="279" t="n"/>
      <c r="CS2325" s="280" t="n"/>
      <c r="CT2325" s="421">
        <f>(IF(OR(MediaScorecard!BG2812="x", MediaScorecard!BH2812="x",MediaScorecard!BI2812="x",MediaScorecard!BJ2812="x",MediaScorecard!BK2812="x"),1, 2))</f>
        <v/>
      </c>
      <c r="CU2325" s="308" t="n"/>
      <c r="CV2325" s="308" t="n"/>
      <c r="CW2325" s="308" t="n"/>
      <c r="CX2325" s="309" t="n"/>
      <c r="CY2325" s="308" t="n"/>
      <c r="CZ2325" s="308" t="n"/>
      <c r="DA2325" s="308" t="n"/>
    </row>
    <row r="2326" ht="21" customHeight="1" s="590">
      <c r="A2326" s="421" t="n"/>
      <c r="B2326" s="270" t="n"/>
      <c r="C2326" s="269" t="n"/>
      <c r="D2326" s="267" t="n"/>
      <c r="E2326" s="267" t="n"/>
      <c r="F2326" s="268" t="n"/>
      <c r="G2326" s="421" t="n"/>
      <c r="H2326" s="269" t="n"/>
      <c r="I2326" s="421" t="n"/>
      <c r="J2326" s="421" t="n"/>
      <c r="K2326" s="421" t="n"/>
      <c r="L2326" s="421" t="n"/>
      <c r="M2326" s="421" t="n"/>
      <c r="N2326" s="421" t="n"/>
      <c r="O2326" s="421" t="n"/>
      <c r="P2326" s="421" t="n"/>
      <c r="Q2326" s="421" t="n"/>
      <c r="R2326" s="270" t="n"/>
      <c r="S2326" s="421" t="n"/>
      <c r="T2326" s="421" t="n"/>
      <c r="U2326" s="421" t="n"/>
      <c r="V2326" s="421" t="n"/>
      <c r="W2326" s="421" t="n"/>
      <c r="X2326" s="421" t="n"/>
      <c r="Y2326" s="421" t="n"/>
      <c r="Z2326" s="421" t="n"/>
      <c r="AA2326" s="421" t="n"/>
      <c r="AB2326" s="421" t="n"/>
      <c r="AC2326" s="421" t="n"/>
      <c r="AD2326" s="421" t="n"/>
      <c r="AE2326" s="421" t="n"/>
      <c r="AF2326" s="421" t="n"/>
      <c r="AG2326" s="421" t="n"/>
      <c r="AH2326" s="421" t="n"/>
      <c r="AI2326" s="421" t="n"/>
      <c r="AJ2326" s="297" t="n"/>
      <c r="AK2326" s="297" t="n"/>
      <c r="AL2326" s="284" t="n"/>
      <c r="AM2326" s="297" t="n"/>
      <c r="AN2326" s="285" t="n"/>
      <c r="AO2326" s="297" t="n"/>
      <c r="AP2326" s="297" t="n"/>
      <c r="AQ2326" s="297" t="n"/>
      <c r="AR2326" s="297" t="n"/>
      <c r="AS2326" s="297" t="n"/>
      <c r="AT2326" s="285" t="n"/>
      <c r="AU2326" s="297" t="n"/>
      <c r="AV2326" s="297" t="n"/>
      <c r="AW2326" s="297" t="n"/>
      <c r="AX2326" s="297" t="n"/>
      <c r="AY2326" s="286" t="n"/>
      <c r="AZ2326" s="286" t="n"/>
      <c r="BA2326" s="287" t="n"/>
      <c r="BB2326" s="286" t="n"/>
      <c r="BC2326" s="286" t="n"/>
      <c r="BD2326" s="286" t="n"/>
      <c r="BE2326" s="286" t="n"/>
      <c r="BF2326" s="286" t="n"/>
      <c r="BG2326" s="286" t="n"/>
      <c r="BH2326" s="297" t="n"/>
      <c r="BI2326" s="297" t="n"/>
      <c r="BJ2326" s="297" t="n"/>
      <c r="BK2326" s="297" t="n"/>
      <c r="BL2326" s="297" t="n"/>
      <c r="BM2326" s="297" t="n"/>
      <c r="BN2326" s="297" t="n"/>
      <c r="BO2326" s="285" t="n"/>
      <c r="BP2326" s="297" t="n"/>
      <c r="BQ2326" s="297" t="n"/>
      <c r="BR2326" s="297" t="n"/>
      <c r="BS2326" s="297" t="n"/>
      <c r="BT2326" s="297" t="n"/>
      <c r="BU2326" s="297" t="n"/>
      <c r="BV2326" s="297" t="n"/>
      <c r="BW2326" s="288" t="n"/>
      <c r="BX2326" s="276">
        <f>SUM(IF(COUNTIF(MediaScorecard!CC2813, "*1.*"), 2, 0), IF(COUNTIF(MediaScorecard!CC2813, "*2.*"), 2, 0), IF(COUNTIF(MediaScorecard!CC2813, "*3.*"), 2, 0), IF(COUNTIF(MediaScorecard!CC2813, "*4.*"), 2, 0), IF(COUNTIF(MediaScorecard!CC2813, "*5.*"), 2, 0), IF(COUNTIF(MediaScorecard!CC2813, "*6.*"), 2, 0))</f>
        <v/>
      </c>
      <c r="BY2326" s="277">
        <f t="array" ref="BY2326">SUM(VALUE(AT2326),VALUE(AU2326),VALUE(AV2326),VALUE(AW2326),VALUE(AX2326),VALUE(AY2326),VALUE(AZ2326),VALUE(BB2326),VALUE(BC2326),VALUE(BD2326),VALUE(BE2326),VALUE(BF2326),VALUE(BG2326),VALUE(BH2326),VALUE(BI2326),VALUE(BJ2326),VALUE(BK2326),VALUE(BL2326),VALUE(BM2326),VALUE(BN2326),VALUE(BO2326),VALUE(BP2326),VALUE(BQ2326),VALUE(BR2326),VALUE(BS2326),VALUE(BT2326),VALUE(BU2326),VALUE(BV2326),VALUE(BW2326))</f>
        <v/>
      </c>
      <c r="BZ2326" s="307" t="n"/>
      <c r="CA2326" s="307" t="n"/>
      <c r="CB2326" s="307" t="n"/>
      <c r="CC2326" s="307" t="n"/>
      <c r="CD2326" s="307" t="n"/>
      <c r="CE2326" s="307" t="n"/>
      <c r="CF2326" s="307" t="n"/>
      <c r="CG2326" s="307" t="n"/>
      <c r="CH2326" s="307" t="n"/>
      <c r="CI2326" s="307" t="n"/>
      <c r="CJ2326" s="307" t="n"/>
      <c r="CK2326" s="307" t="n"/>
      <c r="CL2326" s="307" t="n"/>
      <c r="CM2326" s="307" t="n"/>
      <c r="CN2326" s="307" t="n"/>
      <c r="CO2326" s="307" t="n"/>
      <c r="CP2326" s="307" t="n"/>
      <c r="CQ2326" s="307" t="n"/>
      <c r="CR2326" s="279" t="n"/>
      <c r="CS2326" s="280" t="n"/>
      <c r="CT2326" s="421">
        <f>(IF(OR(MediaScorecard!BG2813="x", MediaScorecard!BH2813="x",MediaScorecard!BI2813="x",MediaScorecard!BJ2813="x",MediaScorecard!BK2813="x"),1, 2))</f>
        <v/>
      </c>
      <c r="CU2326" s="308" t="n"/>
      <c r="CV2326" s="308" t="n"/>
      <c r="CW2326" s="308" t="n"/>
      <c r="CX2326" s="309" t="n"/>
      <c r="CY2326" s="308" t="n"/>
      <c r="CZ2326" s="308" t="n"/>
      <c r="DA2326" s="308" t="n"/>
    </row>
    <row r="2327" ht="21" customHeight="1" s="590">
      <c r="A2327" s="421" t="n"/>
      <c r="B2327" s="270" t="n"/>
      <c r="C2327" s="269" t="n"/>
      <c r="D2327" s="267" t="n"/>
      <c r="E2327" s="267" t="n"/>
      <c r="F2327" s="268" t="n"/>
      <c r="G2327" s="421" t="n"/>
      <c r="H2327" s="269" t="n"/>
      <c r="I2327" s="421" t="n"/>
      <c r="J2327" s="421" t="n"/>
      <c r="K2327" s="421" t="n"/>
      <c r="L2327" s="421" t="n"/>
      <c r="M2327" s="421" t="n"/>
      <c r="N2327" s="421" t="n"/>
      <c r="O2327" s="421" t="n"/>
      <c r="P2327" s="421" t="n"/>
      <c r="Q2327" s="421" t="n"/>
      <c r="R2327" s="270" t="n"/>
      <c r="S2327" s="421" t="n"/>
      <c r="T2327" s="421" t="n"/>
      <c r="U2327" s="421" t="n"/>
      <c r="V2327" s="421" t="n"/>
      <c r="W2327" s="421" t="n"/>
      <c r="X2327" s="421" t="n"/>
      <c r="Y2327" s="421" t="n"/>
      <c r="Z2327" s="421" t="n"/>
      <c r="AA2327" s="421" t="n"/>
      <c r="AB2327" s="421" t="n"/>
      <c r="AC2327" s="421" t="n"/>
      <c r="AD2327" s="421" t="n"/>
      <c r="AE2327" s="421" t="n"/>
      <c r="AF2327" s="421" t="n"/>
      <c r="AG2327" s="421" t="n"/>
      <c r="AH2327" s="421" t="n"/>
      <c r="AI2327" s="421" t="n"/>
      <c r="AJ2327" s="297" t="n"/>
      <c r="AK2327" s="297" t="n"/>
      <c r="AL2327" s="284" t="n"/>
      <c r="AM2327" s="297" t="n"/>
      <c r="AN2327" s="285" t="n"/>
      <c r="AO2327" s="297" t="n"/>
      <c r="AP2327" s="297" t="n"/>
      <c r="AQ2327" s="297" t="n"/>
      <c r="AR2327" s="297" t="n"/>
      <c r="AS2327" s="297" t="n"/>
      <c r="AT2327" s="285" t="n"/>
      <c r="AU2327" s="297" t="n"/>
      <c r="AV2327" s="297" t="n"/>
      <c r="AW2327" s="297" t="n"/>
      <c r="AX2327" s="297" t="n"/>
      <c r="AY2327" s="286" t="n"/>
      <c r="AZ2327" s="286" t="n"/>
      <c r="BA2327" s="287" t="n"/>
      <c r="BB2327" s="286" t="n"/>
      <c r="BC2327" s="286" t="n"/>
      <c r="BD2327" s="286" t="n"/>
      <c r="BE2327" s="286" t="n"/>
      <c r="BF2327" s="286" t="n"/>
      <c r="BG2327" s="286" t="n"/>
      <c r="BH2327" s="297" t="n"/>
      <c r="BI2327" s="297" t="n"/>
      <c r="BJ2327" s="297" t="n"/>
      <c r="BK2327" s="297" t="n"/>
      <c r="BL2327" s="297" t="n"/>
      <c r="BM2327" s="297" t="n"/>
      <c r="BN2327" s="297" t="n"/>
      <c r="BO2327" s="285" t="n"/>
      <c r="BP2327" s="297" t="n"/>
      <c r="BQ2327" s="297" t="n"/>
      <c r="BR2327" s="297" t="n"/>
      <c r="BS2327" s="297" t="n"/>
      <c r="BT2327" s="297" t="n"/>
      <c r="BU2327" s="297" t="n"/>
      <c r="BV2327" s="297" t="n"/>
      <c r="BW2327" s="288" t="n"/>
      <c r="BX2327" s="276">
        <f>SUM(IF(COUNTIF(MediaScorecard!CC2814, "*1.*"), 2, 0), IF(COUNTIF(MediaScorecard!CC2814, "*2.*"), 2, 0), IF(COUNTIF(MediaScorecard!CC2814, "*3.*"), 2, 0), IF(COUNTIF(MediaScorecard!CC2814, "*4.*"), 2, 0), IF(COUNTIF(MediaScorecard!CC2814, "*5.*"), 2, 0), IF(COUNTIF(MediaScorecard!CC2814, "*6.*"), 2, 0))</f>
        <v/>
      </c>
      <c r="BY2327" s="277">
        <f t="array" ref="BY2327">SUM(VALUE(AT2327),VALUE(AU2327),VALUE(AV2327),VALUE(AW2327),VALUE(AX2327),VALUE(AY2327),VALUE(AZ2327),VALUE(BB2327),VALUE(BC2327),VALUE(BD2327),VALUE(BE2327),VALUE(BF2327),VALUE(BG2327),VALUE(BH2327),VALUE(BI2327),VALUE(BJ2327),VALUE(BK2327),VALUE(BL2327),VALUE(BM2327),VALUE(BN2327),VALUE(BO2327),VALUE(BP2327),VALUE(BQ2327),VALUE(BR2327),VALUE(BS2327),VALUE(BT2327),VALUE(BU2327),VALUE(BV2327),VALUE(BW2327))</f>
        <v/>
      </c>
      <c r="BZ2327" s="307" t="n"/>
      <c r="CA2327" s="307" t="n"/>
      <c r="CB2327" s="307" t="n"/>
      <c r="CC2327" s="307" t="n"/>
      <c r="CD2327" s="307" t="n"/>
      <c r="CE2327" s="307" t="n"/>
      <c r="CF2327" s="307" t="n"/>
      <c r="CG2327" s="307" t="n"/>
      <c r="CH2327" s="307" t="n"/>
      <c r="CI2327" s="307" t="n"/>
      <c r="CJ2327" s="307" t="n"/>
      <c r="CK2327" s="307" t="n"/>
      <c r="CL2327" s="307" t="n"/>
      <c r="CM2327" s="307" t="n"/>
      <c r="CN2327" s="307" t="n"/>
      <c r="CO2327" s="307" t="n"/>
      <c r="CP2327" s="307" t="n"/>
      <c r="CQ2327" s="307" t="n"/>
      <c r="CR2327" s="279" t="n"/>
      <c r="CS2327" s="280" t="n"/>
      <c r="CT2327" s="421">
        <f>(IF(OR(MediaScorecard!BG2814="x", MediaScorecard!BH2814="x",MediaScorecard!BI2814="x",MediaScorecard!BJ2814="x",MediaScorecard!BK2814="x"),1, 2))</f>
        <v/>
      </c>
      <c r="CU2327" s="308" t="n"/>
      <c r="CV2327" s="308" t="n"/>
      <c r="CW2327" s="308" t="n"/>
      <c r="CX2327" s="309" t="n"/>
      <c r="CY2327" s="308" t="n"/>
      <c r="CZ2327" s="308" t="n"/>
      <c r="DA2327" s="308" t="n"/>
    </row>
    <row r="2328" ht="21" customHeight="1" s="590">
      <c r="A2328" s="421" t="n"/>
      <c r="B2328" s="270" t="n"/>
      <c r="C2328" s="269" t="n"/>
      <c r="D2328" s="267" t="n"/>
      <c r="E2328" s="267" t="n"/>
      <c r="F2328" s="268" t="n"/>
      <c r="G2328" s="421" t="n"/>
      <c r="H2328" s="269" t="n"/>
      <c r="I2328" s="421" t="n"/>
      <c r="J2328" s="421" t="n"/>
      <c r="K2328" s="421" t="n"/>
      <c r="L2328" s="421" t="n"/>
      <c r="M2328" s="421" t="n"/>
      <c r="N2328" s="421" t="n"/>
      <c r="O2328" s="421" t="n"/>
      <c r="P2328" s="421" t="n"/>
      <c r="Q2328" s="421" t="n"/>
      <c r="R2328" s="270" t="n"/>
      <c r="S2328" s="421" t="n"/>
      <c r="T2328" s="421" t="n"/>
      <c r="U2328" s="421" t="n"/>
      <c r="V2328" s="421" t="n"/>
      <c r="W2328" s="421" t="n"/>
      <c r="X2328" s="421" t="n"/>
      <c r="Y2328" s="421" t="n"/>
      <c r="Z2328" s="421" t="n"/>
      <c r="AA2328" s="421" t="n"/>
      <c r="AB2328" s="421" t="n"/>
      <c r="AC2328" s="421" t="n"/>
      <c r="AD2328" s="421" t="n"/>
      <c r="AE2328" s="421" t="n"/>
      <c r="AF2328" s="421" t="n"/>
      <c r="AG2328" s="421" t="n"/>
      <c r="AH2328" s="421" t="n"/>
      <c r="AI2328" s="421" t="n"/>
      <c r="AJ2328" s="297" t="n"/>
      <c r="AK2328" s="297" t="n"/>
      <c r="AL2328" s="284" t="n"/>
      <c r="AM2328" s="297" t="n"/>
      <c r="AN2328" s="285" t="n"/>
      <c r="AO2328" s="297" t="n"/>
      <c r="AP2328" s="297" t="n"/>
      <c r="AQ2328" s="297" t="n"/>
      <c r="AR2328" s="297" t="n"/>
      <c r="AS2328" s="297" t="n"/>
      <c r="AT2328" s="285" t="n"/>
      <c r="AU2328" s="297" t="n"/>
      <c r="AV2328" s="297" t="n"/>
      <c r="AW2328" s="297" t="n"/>
      <c r="AX2328" s="297" t="n"/>
      <c r="AY2328" s="286" t="n"/>
      <c r="AZ2328" s="286" t="n"/>
      <c r="BA2328" s="287" t="n"/>
      <c r="BB2328" s="286" t="n"/>
      <c r="BC2328" s="286" t="n"/>
      <c r="BD2328" s="286" t="n"/>
      <c r="BE2328" s="286" t="n"/>
      <c r="BF2328" s="286" t="n"/>
      <c r="BG2328" s="286" t="n"/>
      <c r="BH2328" s="297" t="n"/>
      <c r="BI2328" s="297" t="n"/>
      <c r="BJ2328" s="297" t="n"/>
      <c r="BK2328" s="297" t="n"/>
      <c r="BL2328" s="297" t="n"/>
      <c r="BM2328" s="297" t="n"/>
      <c r="BN2328" s="297" t="n"/>
      <c r="BO2328" s="285" t="n"/>
      <c r="BP2328" s="297" t="n"/>
      <c r="BQ2328" s="297" t="n"/>
      <c r="BR2328" s="297" t="n"/>
      <c r="BS2328" s="297" t="n"/>
      <c r="BT2328" s="297" t="n"/>
      <c r="BU2328" s="297" t="n"/>
      <c r="BV2328" s="297" t="n"/>
      <c r="BW2328" s="288" t="n"/>
      <c r="BX2328" s="276">
        <f>SUM(IF(COUNTIF(MediaScorecard!CC2815, "*1.*"), 2, 0), IF(COUNTIF(MediaScorecard!CC2815, "*2.*"), 2, 0), IF(COUNTIF(MediaScorecard!CC2815, "*3.*"), 2, 0), IF(COUNTIF(MediaScorecard!CC2815, "*4.*"), 2, 0), IF(COUNTIF(MediaScorecard!CC2815, "*5.*"), 2, 0), IF(COUNTIF(MediaScorecard!CC2815, "*6.*"), 2, 0))</f>
        <v/>
      </c>
      <c r="BY2328" s="277">
        <f t="array" ref="BY2328">SUM(VALUE(AT2328),VALUE(AU2328),VALUE(AV2328),VALUE(AW2328),VALUE(AX2328),VALUE(AY2328),VALUE(AZ2328),VALUE(BB2328),VALUE(BC2328),VALUE(BD2328),VALUE(BE2328),VALUE(BF2328),VALUE(BG2328),VALUE(BH2328),VALUE(BI2328),VALUE(BJ2328),VALUE(BK2328),VALUE(BL2328),VALUE(BM2328),VALUE(BN2328),VALUE(BO2328),VALUE(BP2328),VALUE(BQ2328),VALUE(BR2328),VALUE(BS2328),VALUE(BT2328),VALUE(BU2328),VALUE(BV2328),VALUE(BW2328))</f>
        <v/>
      </c>
      <c r="BZ2328" s="307" t="n"/>
      <c r="CA2328" s="307" t="n"/>
      <c r="CB2328" s="307" t="n"/>
      <c r="CC2328" s="307" t="n"/>
      <c r="CD2328" s="307" t="n"/>
      <c r="CE2328" s="307" t="n"/>
      <c r="CF2328" s="307" t="n"/>
      <c r="CG2328" s="307" t="n"/>
      <c r="CH2328" s="307" t="n"/>
      <c r="CI2328" s="307" t="n"/>
      <c r="CJ2328" s="307" t="n"/>
      <c r="CK2328" s="307" t="n"/>
      <c r="CL2328" s="307" t="n"/>
      <c r="CM2328" s="307" t="n"/>
      <c r="CN2328" s="307" t="n"/>
      <c r="CO2328" s="307" t="n"/>
      <c r="CP2328" s="307" t="n"/>
      <c r="CQ2328" s="307" t="n"/>
      <c r="CR2328" s="279" t="n"/>
      <c r="CS2328" s="280" t="n"/>
      <c r="CT2328" s="421">
        <f>(IF(OR(MediaScorecard!BG2815="x", MediaScorecard!BH2815="x",MediaScorecard!BI2815="x",MediaScorecard!BJ2815="x",MediaScorecard!BK2815="x"),1, 2))</f>
        <v/>
      </c>
      <c r="CU2328" s="308" t="n"/>
      <c r="CV2328" s="308" t="n"/>
      <c r="CW2328" s="308" t="n"/>
      <c r="CX2328" s="309" t="n"/>
      <c r="CY2328" s="308" t="n"/>
      <c r="CZ2328" s="308" t="n"/>
      <c r="DA2328" s="308" t="n"/>
    </row>
    <row r="2329" ht="21" customHeight="1" s="590">
      <c r="A2329" s="421" t="n"/>
      <c r="B2329" s="270" t="n"/>
      <c r="C2329" s="269" t="n"/>
      <c r="D2329" s="267" t="n"/>
      <c r="E2329" s="267" t="n"/>
      <c r="F2329" s="268" t="n"/>
      <c r="G2329" s="421" t="n"/>
      <c r="H2329" s="269" t="n"/>
      <c r="I2329" s="421" t="n"/>
      <c r="J2329" s="421" t="n"/>
      <c r="K2329" s="421" t="n"/>
      <c r="L2329" s="421" t="n"/>
      <c r="M2329" s="421" t="n"/>
      <c r="N2329" s="421" t="n"/>
      <c r="O2329" s="421" t="n"/>
      <c r="P2329" s="421" t="n"/>
      <c r="Q2329" s="421" t="n"/>
      <c r="R2329" s="270" t="n"/>
      <c r="S2329" s="421" t="n"/>
      <c r="T2329" s="421" t="n"/>
      <c r="U2329" s="421" t="n"/>
      <c r="V2329" s="421" t="n"/>
      <c r="W2329" s="421" t="n"/>
      <c r="X2329" s="421" t="n"/>
      <c r="Y2329" s="421" t="n"/>
      <c r="Z2329" s="421" t="n"/>
      <c r="AA2329" s="421" t="n"/>
      <c r="AB2329" s="421" t="n"/>
      <c r="AC2329" s="421" t="n"/>
      <c r="AD2329" s="421" t="n"/>
      <c r="AE2329" s="421" t="n"/>
      <c r="AF2329" s="421" t="n"/>
      <c r="AG2329" s="421" t="n"/>
      <c r="AH2329" s="421" t="n"/>
      <c r="AI2329" s="421" t="n"/>
      <c r="AJ2329" s="297" t="n"/>
      <c r="AK2329" s="297" t="n"/>
      <c r="AL2329" s="284" t="n"/>
      <c r="AM2329" s="297" t="n"/>
      <c r="AN2329" s="285" t="n"/>
      <c r="AO2329" s="297" t="n"/>
      <c r="AP2329" s="297" t="n"/>
      <c r="AQ2329" s="297" t="n"/>
      <c r="AR2329" s="297" t="n"/>
      <c r="AS2329" s="297" t="n"/>
      <c r="AT2329" s="285" t="n"/>
      <c r="AU2329" s="297" t="n"/>
      <c r="AV2329" s="297" t="n"/>
      <c r="AW2329" s="297" t="n"/>
      <c r="AX2329" s="297" t="n"/>
      <c r="AY2329" s="286" t="n"/>
      <c r="AZ2329" s="286" t="n"/>
      <c r="BA2329" s="287" t="n"/>
      <c r="BB2329" s="286" t="n"/>
      <c r="BC2329" s="286" t="n"/>
      <c r="BD2329" s="286" t="n"/>
      <c r="BE2329" s="286" t="n"/>
      <c r="BF2329" s="286" t="n"/>
      <c r="BG2329" s="286" t="n"/>
      <c r="BH2329" s="297" t="n"/>
      <c r="BI2329" s="297" t="n"/>
      <c r="BJ2329" s="297" t="n"/>
      <c r="BK2329" s="297" t="n"/>
      <c r="BL2329" s="297" t="n"/>
      <c r="BM2329" s="297" t="n"/>
      <c r="BN2329" s="297" t="n"/>
      <c r="BO2329" s="285" t="n"/>
      <c r="BP2329" s="297" t="n"/>
      <c r="BQ2329" s="297" t="n"/>
      <c r="BR2329" s="297" t="n"/>
      <c r="BS2329" s="297" t="n"/>
      <c r="BT2329" s="297" t="n"/>
      <c r="BU2329" s="297" t="n"/>
      <c r="BV2329" s="297" t="n"/>
      <c r="BW2329" s="288" t="n"/>
      <c r="BX2329" s="276">
        <f>SUM(IF(COUNTIF(MediaScorecard!CC2816, "*1.*"), 2, 0), IF(COUNTIF(MediaScorecard!CC2816, "*2.*"), 2, 0), IF(COUNTIF(MediaScorecard!CC2816, "*3.*"), 2, 0), IF(COUNTIF(MediaScorecard!CC2816, "*4.*"), 2, 0), IF(COUNTIF(MediaScorecard!CC2816, "*5.*"), 2, 0), IF(COUNTIF(MediaScorecard!CC2816, "*6.*"), 2, 0))</f>
        <v/>
      </c>
      <c r="BY2329" s="277">
        <f t="array" ref="BY2329">SUM(VALUE(AT2329),VALUE(AU2329),VALUE(AV2329),VALUE(AW2329),VALUE(AX2329),VALUE(AY2329),VALUE(AZ2329),VALUE(BB2329),VALUE(BC2329),VALUE(BD2329),VALUE(BE2329),VALUE(BF2329),VALUE(BG2329),VALUE(BH2329),VALUE(BI2329),VALUE(BJ2329),VALUE(BK2329),VALUE(BL2329),VALUE(BM2329),VALUE(BN2329),VALUE(BO2329),VALUE(BP2329),VALUE(BQ2329),VALUE(BR2329),VALUE(BS2329),VALUE(BT2329),VALUE(BU2329),VALUE(BV2329),VALUE(BW2329))</f>
        <v/>
      </c>
      <c r="BZ2329" s="307" t="n"/>
      <c r="CA2329" s="307" t="n"/>
      <c r="CB2329" s="307" t="n"/>
      <c r="CC2329" s="307" t="n"/>
      <c r="CD2329" s="307" t="n"/>
      <c r="CE2329" s="307" t="n"/>
      <c r="CF2329" s="307" t="n"/>
      <c r="CG2329" s="307" t="n"/>
      <c r="CH2329" s="307" t="n"/>
      <c r="CI2329" s="307" t="n"/>
      <c r="CJ2329" s="307" t="n"/>
      <c r="CK2329" s="307" t="n"/>
      <c r="CL2329" s="307" t="n"/>
      <c r="CM2329" s="307" t="n"/>
      <c r="CN2329" s="307" t="n"/>
      <c r="CO2329" s="307" t="n"/>
      <c r="CP2329" s="307" t="n"/>
      <c r="CQ2329" s="307" t="n"/>
      <c r="CR2329" s="279" t="n"/>
      <c r="CS2329" s="280" t="n"/>
      <c r="CT2329" s="421">
        <f>(IF(OR(MediaScorecard!BG2816="x", MediaScorecard!BH2816="x",MediaScorecard!BI2816="x",MediaScorecard!BJ2816="x",MediaScorecard!BK2816="x"),1, 2))</f>
        <v/>
      </c>
      <c r="CU2329" s="308" t="n"/>
      <c r="CV2329" s="308" t="n"/>
      <c r="CW2329" s="308" t="n"/>
      <c r="CX2329" s="309" t="n"/>
      <c r="CY2329" s="308" t="n"/>
      <c r="CZ2329" s="308" t="n"/>
      <c r="DA2329" s="308" t="n"/>
    </row>
    <row r="2330" ht="21" customHeight="1" s="590">
      <c r="A2330" s="421" t="n"/>
      <c r="B2330" s="270" t="n"/>
      <c r="C2330" s="269" t="n"/>
      <c r="D2330" s="267" t="n"/>
      <c r="E2330" s="267" t="n"/>
      <c r="F2330" s="268" t="n"/>
      <c r="G2330" s="421" t="n"/>
      <c r="H2330" s="269" t="n"/>
      <c r="I2330" s="421" t="n"/>
      <c r="J2330" s="421" t="n"/>
      <c r="K2330" s="421" t="n"/>
      <c r="L2330" s="421" t="n"/>
      <c r="M2330" s="421" t="n"/>
      <c r="N2330" s="421" t="n"/>
      <c r="O2330" s="421" t="n"/>
      <c r="P2330" s="421" t="n"/>
      <c r="Q2330" s="421" t="n"/>
      <c r="R2330" s="270" t="n"/>
      <c r="S2330" s="421" t="n"/>
      <c r="T2330" s="421" t="n"/>
      <c r="U2330" s="421" t="n"/>
      <c r="V2330" s="421" t="n"/>
      <c r="W2330" s="421" t="n"/>
      <c r="X2330" s="421" t="n"/>
      <c r="Y2330" s="421" t="n"/>
      <c r="Z2330" s="421" t="n"/>
      <c r="AA2330" s="421" t="n"/>
      <c r="AB2330" s="421" t="n"/>
      <c r="AC2330" s="421" t="n"/>
      <c r="AD2330" s="421" t="n"/>
      <c r="AE2330" s="421" t="n"/>
      <c r="AF2330" s="421" t="n"/>
      <c r="AG2330" s="421" t="n"/>
      <c r="AH2330" s="421" t="n"/>
      <c r="AI2330" s="421" t="n"/>
      <c r="AJ2330" s="297" t="n"/>
      <c r="AK2330" s="297" t="n"/>
      <c r="AL2330" s="284" t="n"/>
      <c r="AM2330" s="297" t="n"/>
      <c r="AN2330" s="285" t="n"/>
      <c r="AO2330" s="297" t="n"/>
      <c r="AP2330" s="297" t="n"/>
      <c r="AQ2330" s="297" t="n"/>
      <c r="AR2330" s="297" t="n"/>
      <c r="AS2330" s="297" t="n"/>
      <c r="AT2330" s="285" t="n"/>
      <c r="AU2330" s="297" t="n"/>
      <c r="AV2330" s="297" t="n"/>
      <c r="AW2330" s="297" t="n"/>
      <c r="AX2330" s="297" t="n"/>
      <c r="AY2330" s="286" t="n"/>
      <c r="AZ2330" s="286" t="n"/>
      <c r="BA2330" s="287" t="n"/>
      <c r="BB2330" s="286" t="n"/>
      <c r="BC2330" s="286" t="n"/>
      <c r="BD2330" s="286" t="n"/>
      <c r="BE2330" s="286" t="n"/>
      <c r="BF2330" s="286" t="n"/>
      <c r="BG2330" s="286" t="n"/>
      <c r="BH2330" s="297" t="n"/>
      <c r="BI2330" s="297" t="n"/>
      <c r="BJ2330" s="297" t="n"/>
      <c r="BK2330" s="297" t="n"/>
      <c r="BL2330" s="297" t="n"/>
      <c r="BM2330" s="297" t="n"/>
      <c r="BN2330" s="297" t="n"/>
      <c r="BO2330" s="285" t="n"/>
      <c r="BP2330" s="297" t="n"/>
      <c r="BQ2330" s="297" t="n"/>
      <c r="BR2330" s="297" t="n"/>
      <c r="BS2330" s="297" t="n"/>
      <c r="BT2330" s="297" t="n"/>
      <c r="BU2330" s="297" t="n"/>
      <c r="BV2330" s="297" t="n"/>
      <c r="BW2330" s="288" t="n"/>
      <c r="BX2330" s="276">
        <f>SUM(IF(COUNTIF(MediaScorecard!CC2817, "*1.*"), 2, 0), IF(COUNTIF(MediaScorecard!CC2817, "*2.*"), 2, 0), IF(COUNTIF(MediaScorecard!CC2817, "*3.*"), 2, 0), IF(COUNTIF(MediaScorecard!CC2817, "*4.*"), 2, 0), IF(COUNTIF(MediaScorecard!CC2817, "*5.*"), 2, 0), IF(COUNTIF(MediaScorecard!CC2817, "*6.*"), 2, 0))</f>
        <v/>
      </c>
      <c r="BY2330" s="277">
        <f t="array" ref="BY2330">SUM(VALUE(AT2330),VALUE(AU2330),VALUE(AV2330),VALUE(AW2330),VALUE(AX2330),VALUE(AY2330),VALUE(AZ2330),VALUE(BB2330),VALUE(BC2330),VALUE(BD2330),VALUE(BE2330),VALUE(BF2330),VALUE(BG2330),VALUE(BH2330),VALUE(BI2330),VALUE(BJ2330),VALUE(BK2330),VALUE(BL2330),VALUE(BM2330),VALUE(BN2330),VALUE(BO2330),VALUE(BP2330),VALUE(BQ2330),VALUE(BR2330),VALUE(BS2330),VALUE(BT2330),VALUE(BU2330),VALUE(BV2330),VALUE(BW2330))</f>
        <v/>
      </c>
      <c r="BZ2330" s="307" t="n"/>
      <c r="CA2330" s="307" t="n"/>
      <c r="CB2330" s="307" t="n"/>
      <c r="CC2330" s="307" t="n"/>
      <c r="CD2330" s="307" t="n"/>
      <c r="CE2330" s="307" t="n"/>
      <c r="CF2330" s="307" t="n"/>
      <c r="CG2330" s="307" t="n"/>
      <c r="CH2330" s="307" t="n"/>
      <c r="CI2330" s="307" t="n"/>
      <c r="CJ2330" s="307" t="n"/>
      <c r="CK2330" s="307" t="n"/>
      <c r="CL2330" s="307" t="n"/>
      <c r="CM2330" s="307" t="n"/>
      <c r="CN2330" s="307" t="n"/>
      <c r="CO2330" s="307" t="n"/>
      <c r="CP2330" s="307" t="n"/>
      <c r="CQ2330" s="307" t="n"/>
      <c r="CR2330" s="279" t="n"/>
      <c r="CS2330" s="280" t="n"/>
      <c r="CT2330" s="421">
        <f>(IF(OR(MediaScorecard!BG2817="x", MediaScorecard!BH2817="x",MediaScorecard!BI2817="x",MediaScorecard!BJ2817="x",MediaScorecard!BK2817="x"),1, 2))</f>
        <v/>
      </c>
      <c r="CU2330" s="308" t="n"/>
      <c r="CV2330" s="308" t="n"/>
      <c r="CW2330" s="308" t="n"/>
      <c r="CX2330" s="309" t="n"/>
      <c r="CY2330" s="308" t="n"/>
      <c r="CZ2330" s="308" t="n"/>
      <c r="DA2330" s="308" t="n"/>
    </row>
    <row r="2331" ht="21" customHeight="1" s="590">
      <c r="A2331" s="421" t="n"/>
      <c r="B2331" s="270" t="n"/>
      <c r="C2331" s="269" t="n"/>
      <c r="D2331" s="267" t="n"/>
      <c r="E2331" s="267" t="n"/>
      <c r="F2331" s="268" t="n"/>
      <c r="G2331" s="421" t="n"/>
      <c r="H2331" s="269" t="n"/>
      <c r="I2331" s="421" t="n"/>
      <c r="J2331" s="421" t="n"/>
      <c r="K2331" s="421" t="n"/>
      <c r="L2331" s="421" t="n"/>
      <c r="M2331" s="421" t="n"/>
      <c r="N2331" s="421" t="n"/>
      <c r="O2331" s="421" t="n"/>
      <c r="P2331" s="421" t="n"/>
      <c r="Q2331" s="421" t="n"/>
      <c r="R2331" s="270" t="n"/>
      <c r="S2331" s="421" t="n"/>
      <c r="T2331" s="421" t="n"/>
      <c r="U2331" s="421" t="n"/>
      <c r="V2331" s="421" t="n"/>
      <c r="W2331" s="421" t="n"/>
      <c r="X2331" s="421" t="n"/>
      <c r="Y2331" s="421" t="n"/>
      <c r="Z2331" s="421" t="n"/>
      <c r="AA2331" s="421" t="n"/>
      <c r="AB2331" s="421" t="n"/>
      <c r="AC2331" s="421" t="n"/>
      <c r="AD2331" s="421" t="n"/>
      <c r="AE2331" s="421" t="n"/>
      <c r="AF2331" s="421" t="n"/>
      <c r="AG2331" s="421" t="n"/>
      <c r="AH2331" s="421" t="n"/>
      <c r="AI2331" s="421" t="n"/>
      <c r="AJ2331" s="297" t="n"/>
      <c r="AK2331" s="297" t="n"/>
      <c r="AL2331" s="284" t="n"/>
      <c r="AM2331" s="297" t="n"/>
      <c r="AN2331" s="285" t="n"/>
      <c r="AO2331" s="297" t="n"/>
      <c r="AP2331" s="297" t="n"/>
      <c r="AQ2331" s="297" t="n"/>
      <c r="AR2331" s="297" t="n"/>
      <c r="AS2331" s="297" t="n"/>
      <c r="AT2331" s="285" t="n"/>
      <c r="AU2331" s="297" t="n"/>
      <c r="AV2331" s="297" t="n"/>
      <c r="AW2331" s="297" t="n"/>
      <c r="AX2331" s="297" t="n"/>
      <c r="AY2331" s="286" t="n"/>
      <c r="AZ2331" s="286" t="n"/>
      <c r="BA2331" s="287" t="n"/>
      <c r="BB2331" s="286" t="n"/>
      <c r="BC2331" s="286" t="n"/>
      <c r="BD2331" s="286" t="n"/>
      <c r="BE2331" s="286" t="n"/>
      <c r="BF2331" s="286" t="n"/>
      <c r="BG2331" s="286" t="n"/>
      <c r="BH2331" s="297" t="n"/>
      <c r="BI2331" s="297" t="n"/>
      <c r="BJ2331" s="297" t="n"/>
      <c r="BK2331" s="297" t="n"/>
      <c r="BL2331" s="297" t="n"/>
      <c r="BM2331" s="297" t="n"/>
      <c r="BN2331" s="297" t="n"/>
      <c r="BO2331" s="285" t="n"/>
      <c r="BP2331" s="297" t="n"/>
      <c r="BQ2331" s="297" t="n"/>
      <c r="BR2331" s="297" t="n"/>
      <c r="BS2331" s="297" t="n"/>
      <c r="BT2331" s="297" t="n"/>
      <c r="BU2331" s="297" t="n"/>
      <c r="BV2331" s="297" t="n"/>
      <c r="BW2331" s="288" t="n"/>
      <c r="BX2331" s="276">
        <f>SUM(IF(COUNTIF(MediaScorecard!CC2818, "*1.*"), 2, 0), IF(COUNTIF(MediaScorecard!CC2818, "*2.*"), 2, 0), IF(COUNTIF(MediaScorecard!CC2818, "*3.*"), 2, 0), IF(COUNTIF(MediaScorecard!CC2818, "*4.*"), 2, 0), IF(COUNTIF(MediaScorecard!CC2818, "*5.*"), 2, 0), IF(COUNTIF(MediaScorecard!CC2818, "*6.*"), 2, 0))</f>
        <v/>
      </c>
      <c r="BY2331" s="277">
        <f t="array" ref="BY2331">SUM(VALUE(AT2331),VALUE(AU2331),VALUE(AV2331),VALUE(AW2331),VALUE(AX2331),VALUE(AY2331),VALUE(AZ2331),VALUE(BB2331),VALUE(BC2331),VALUE(BD2331),VALUE(BE2331),VALUE(BF2331),VALUE(BG2331),VALUE(BH2331),VALUE(BI2331),VALUE(BJ2331),VALUE(BK2331),VALUE(BL2331),VALUE(BM2331),VALUE(BN2331),VALUE(BO2331),VALUE(BP2331),VALUE(BQ2331),VALUE(BR2331),VALUE(BS2331),VALUE(BT2331),VALUE(BU2331),VALUE(BV2331),VALUE(BW2331))</f>
        <v/>
      </c>
      <c r="BZ2331" s="307" t="n"/>
      <c r="CA2331" s="307" t="n"/>
      <c r="CB2331" s="307" t="n"/>
      <c r="CC2331" s="307" t="n"/>
      <c r="CD2331" s="307" t="n"/>
      <c r="CE2331" s="307" t="n"/>
      <c r="CF2331" s="307" t="n"/>
      <c r="CG2331" s="307" t="n"/>
      <c r="CH2331" s="307" t="n"/>
      <c r="CI2331" s="307" t="n"/>
      <c r="CJ2331" s="307" t="n"/>
      <c r="CK2331" s="307" t="n"/>
      <c r="CL2331" s="307" t="n"/>
      <c r="CM2331" s="307" t="n"/>
      <c r="CN2331" s="307" t="n"/>
      <c r="CO2331" s="307" t="n"/>
      <c r="CP2331" s="307" t="n"/>
      <c r="CQ2331" s="307" t="n"/>
      <c r="CR2331" s="279" t="n"/>
      <c r="CS2331" s="280" t="n"/>
      <c r="CT2331" s="421">
        <f>(IF(OR(MediaScorecard!BG2818="x", MediaScorecard!BH2818="x",MediaScorecard!BI2818="x",MediaScorecard!BJ2818="x",MediaScorecard!BK2818="x"),1, 2))</f>
        <v/>
      </c>
      <c r="CU2331" s="308" t="n"/>
      <c r="CV2331" s="308" t="n"/>
      <c r="CW2331" s="308" t="n"/>
      <c r="CX2331" s="309" t="n"/>
      <c r="CY2331" s="308" t="n"/>
      <c r="CZ2331" s="308" t="n"/>
      <c r="DA2331" s="308" t="n"/>
    </row>
    <row r="2332" ht="21" customHeight="1" s="590">
      <c r="A2332" s="421" t="n"/>
      <c r="B2332" s="270" t="n"/>
      <c r="C2332" s="269" t="n"/>
      <c r="D2332" s="267" t="n"/>
      <c r="E2332" s="267" t="n"/>
      <c r="F2332" s="268" t="n"/>
      <c r="G2332" s="421" t="n"/>
      <c r="H2332" s="269" t="n"/>
      <c r="I2332" s="421" t="n"/>
      <c r="J2332" s="421" t="n"/>
      <c r="K2332" s="421" t="n"/>
      <c r="L2332" s="421" t="n"/>
      <c r="M2332" s="421" t="n"/>
      <c r="N2332" s="421" t="n"/>
      <c r="O2332" s="421" t="n"/>
      <c r="P2332" s="421" t="n"/>
      <c r="Q2332" s="421" t="n"/>
      <c r="R2332" s="270" t="n"/>
      <c r="S2332" s="421" t="n"/>
      <c r="T2332" s="421" t="n"/>
      <c r="U2332" s="421" t="n"/>
      <c r="V2332" s="421" t="n"/>
      <c r="W2332" s="421" t="n"/>
      <c r="X2332" s="421" t="n"/>
      <c r="Y2332" s="421" t="n"/>
      <c r="Z2332" s="421" t="n"/>
      <c r="AA2332" s="421" t="n"/>
      <c r="AB2332" s="421" t="n"/>
      <c r="AC2332" s="421" t="n"/>
      <c r="AD2332" s="421" t="n"/>
      <c r="AE2332" s="421" t="n"/>
      <c r="AF2332" s="421" t="n"/>
      <c r="AG2332" s="421" t="n"/>
      <c r="AH2332" s="421" t="n"/>
      <c r="AI2332" s="421" t="n"/>
      <c r="AJ2332" s="297" t="n"/>
      <c r="AK2332" s="297" t="n"/>
      <c r="AL2332" s="284" t="n"/>
      <c r="AM2332" s="297" t="n"/>
      <c r="AN2332" s="285" t="n"/>
      <c r="AO2332" s="297" t="n"/>
      <c r="AP2332" s="297" t="n"/>
      <c r="AQ2332" s="297" t="n"/>
      <c r="AR2332" s="297" t="n"/>
      <c r="AS2332" s="297" t="n"/>
      <c r="AT2332" s="285" t="n"/>
      <c r="AU2332" s="297" t="n"/>
      <c r="AV2332" s="297" t="n"/>
      <c r="AW2332" s="297" t="n"/>
      <c r="AX2332" s="297" t="n"/>
      <c r="AY2332" s="286" t="n"/>
      <c r="AZ2332" s="286" t="n"/>
      <c r="BA2332" s="287" t="n"/>
      <c r="BB2332" s="286" t="n"/>
      <c r="BC2332" s="286" t="n"/>
      <c r="BD2332" s="286" t="n"/>
      <c r="BE2332" s="286" t="n"/>
      <c r="BF2332" s="286" t="n"/>
      <c r="BG2332" s="286" t="n"/>
      <c r="BH2332" s="297" t="n"/>
      <c r="BI2332" s="297" t="n"/>
      <c r="BJ2332" s="297" t="n"/>
      <c r="BK2332" s="297" t="n"/>
      <c r="BL2332" s="297" t="n"/>
      <c r="BM2332" s="297" t="n"/>
      <c r="BN2332" s="297" t="n"/>
      <c r="BO2332" s="285" t="n"/>
      <c r="BP2332" s="297" t="n"/>
      <c r="BQ2332" s="297" t="n"/>
      <c r="BR2332" s="297" t="n"/>
      <c r="BS2332" s="297" t="n"/>
      <c r="BT2332" s="297" t="n"/>
      <c r="BU2332" s="297" t="n"/>
      <c r="BV2332" s="297" t="n"/>
      <c r="BW2332" s="288" t="n"/>
      <c r="BX2332" s="276">
        <f>SUM(IF(COUNTIF(MediaScorecard!CC2819, "*1.*"), 2, 0), IF(COUNTIF(MediaScorecard!CC2819, "*2.*"), 2, 0), IF(COUNTIF(MediaScorecard!CC2819, "*3.*"), 2, 0), IF(COUNTIF(MediaScorecard!CC2819, "*4.*"), 2, 0), IF(COUNTIF(MediaScorecard!CC2819, "*5.*"), 2, 0), IF(COUNTIF(MediaScorecard!CC2819, "*6.*"), 2, 0))</f>
        <v/>
      </c>
      <c r="BY2332" s="277">
        <f t="array" ref="BY2332">SUM(VALUE(AT2332),VALUE(AU2332),VALUE(AV2332),VALUE(AW2332),VALUE(AX2332),VALUE(AY2332),VALUE(AZ2332),VALUE(BB2332),VALUE(BC2332),VALUE(BD2332),VALUE(BE2332),VALUE(BF2332),VALUE(BG2332),VALUE(BH2332),VALUE(BI2332),VALUE(BJ2332),VALUE(BK2332),VALUE(BL2332),VALUE(BM2332),VALUE(BN2332),VALUE(BO2332),VALUE(BP2332),VALUE(BQ2332),VALUE(BR2332),VALUE(BS2332),VALUE(BT2332),VALUE(BU2332),VALUE(BV2332),VALUE(BW2332))</f>
        <v/>
      </c>
      <c r="BZ2332" s="307" t="n"/>
      <c r="CA2332" s="307" t="n"/>
      <c r="CB2332" s="307" t="n"/>
      <c r="CC2332" s="307" t="n"/>
      <c r="CD2332" s="307" t="n"/>
      <c r="CE2332" s="307" t="n"/>
      <c r="CF2332" s="307" t="n"/>
      <c r="CG2332" s="307" t="n"/>
      <c r="CH2332" s="307" t="n"/>
      <c r="CI2332" s="307" t="n"/>
      <c r="CJ2332" s="307" t="n"/>
      <c r="CK2332" s="307" t="n"/>
      <c r="CL2332" s="307" t="n"/>
      <c r="CM2332" s="307" t="n"/>
      <c r="CN2332" s="307" t="n"/>
      <c r="CO2332" s="307" t="n"/>
      <c r="CP2332" s="307" t="n"/>
      <c r="CQ2332" s="307" t="n"/>
      <c r="CR2332" s="279" t="n"/>
      <c r="CS2332" s="280" t="n"/>
      <c r="CT2332" s="421">
        <f>(IF(OR(MediaScorecard!BG2819="x", MediaScorecard!BH2819="x",MediaScorecard!BI2819="x",MediaScorecard!BJ2819="x",MediaScorecard!BK2819="x"),1, 2))</f>
        <v/>
      </c>
      <c r="CU2332" s="308" t="n"/>
      <c r="CV2332" s="308" t="n"/>
      <c r="CW2332" s="308" t="n"/>
      <c r="CX2332" s="309" t="n"/>
      <c r="CY2332" s="308" t="n"/>
      <c r="CZ2332" s="308" t="n"/>
      <c r="DA2332" s="308" t="n"/>
    </row>
    <row r="2333" ht="21" customHeight="1" s="590">
      <c r="A2333" s="421" t="n"/>
      <c r="B2333" s="270" t="n"/>
      <c r="C2333" s="269" t="n"/>
      <c r="D2333" s="267" t="n"/>
      <c r="E2333" s="267" t="n"/>
      <c r="F2333" s="268" t="n"/>
      <c r="G2333" s="421" t="n"/>
      <c r="H2333" s="269" t="n"/>
      <c r="I2333" s="421" t="n"/>
      <c r="J2333" s="421" t="n"/>
      <c r="K2333" s="421" t="n"/>
      <c r="L2333" s="421" t="n"/>
      <c r="M2333" s="421" t="n"/>
      <c r="N2333" s="421" t="n"/>
      <c r="O2333" s="421" t="n"/>
      <c r="P2333" s="421" t="n"/>
      <c r="Q2333" s="421" t="n"/>
      <c r="R2333" s="270" t="n"/>
      <c r="S2333" s="421" t="n"/>
      <c r="T2333" s="421" t="n"/>
      <c r="U2333" s="421" t="n"/>
      <c r="V2333" s="421" t="n"/>
      <c r="W2333" s="421" t="n"/>
      <c r="X2333" s="421" t="n"/>
      <c r="Y2333" s="421" t="n"/>
      <c r="Z2333" s="421" t="n"/>
      <c r="AA2333" s="421" t="n"/>
      <c r="AB2333" s="421" t="n"/>
      <c r="AC2333" s="421" t="n"/>
      <c r="AD2333" s="421" t="n"/>
      <c r="AE2333" s="421" t="n"/>
      <c r="AF2333" s="421" t="n"/>
      <c r="AG2333" s="421" t="n"/>
      <c r="AH2333" s="421" t="n"/>
      <c r="AI2333" s="421" t="n"/>
      <c r="AJ2333" s="297" t="n"/>
      <c r="AK2333" s="297" t="n"/>
      <c r="AL2333" s="284" t="n"/>
      <c r="AM2333" s="297" t="n"/>
      <c r="AN2333" s="285" t="n"/>
      <c r="AO2333" s="297" t="n"/>
      <c r="AP2333" s="297" t="n"/>
      <c r="AQ2333" s="297" t="n"/>
      <c r="AR2333" s="297" t="n"/>
      <c r="AS2333" s="297" t="n"/>
      <c r="AT2333" s="285" t="n"/>
      <c r="AU2333" s="297" t="n"/>
      <c r="AV2333" s="297" t="n"/>
      <c r="AW2333" s="297" t="n"/>
      <c r="AX2333" s="297" t="n"/>
      <c r="AY2333" s="286" t="n"/>
      <c r="AZ2333" s="286" t="n"/>
      <c r="BA2333" s="287" t="n"/>
      <c r="BB2333" s="286" t="n"/>
      <c r="BC2333" s="286" t="n"/>
      <c r="BD2333" s="286" t="n"/>
      <c r="BE2333" s="286" t="n"/>
      <c r="BF2333" s="286" t="n"/>
      <c r="BG2333" s="286" t="n"/>
      <c r="BH2333" s="297" t="n"/>
      <c r="BI2333" s="297" t="n"/>
      <c r="BJ2333" s="297" t="n"/>
      <c r="BK2333" s="297" t="n"/>
      <c r="BL2333" s="297" t="n"/>
      <c r="BM2333" s="297" t="n"/>
      <c r="BN2333" s="297" t="n"/>
      <c r="BO2333" s="285" t="n"/>
      <c r="BP2333" s="297" t="n"/>
      <c r="BQ2333" s="297" t="n"/>
      <c r="BR2333" s="297" t="n"/>
      <c r="BS2333" s="297" t="n"/>
      <c r="BT2333" s="297" t="n"/>
      <c r="BU2333" s="297" t="n"/>
      <c r="BV2333" s="297" t="n"/>
      <c r="BW2333" s="288" t="n"/>
      <c r="BX2333" s="276">
        <f>SUM(IF(COUNTIF(MediaScorecard!CC2820, "*1.*"), 2, 0), IF(COUNTIF(MediaScorecard!CC2820, "*2.*"), 2, 0), IF(COUNTIF(MediaScorecard!CC2820, "*3.*"), 2, 0), IF(COUNTIF(MediaScorecard!CC2820, "*4.*"), 2, 0), IF(COUNTIF(MediaScorecard!CC2820, "*5.*"), 2, 0), IF(COUNTIF(MediaScorecard!CC2820, "*6.*"), 2, 0))</f>
        <v/>
      </c>
      <c r="BY2333" s="277">
        <f t="array" ref="BY2333">SUM(VALUE(AT2333),VALUE(AU2333),VALUE(AV2333),VALUE(AW2333),VALUE(AX2333),VALUE(AY2333),VALUE(AZ2333),VALUE(BB2333),VALUE(BC2333),VALUE(BD2333),VALUE(BE2333),VALUE(BF2333),VALUE(BG2333),VALUE(BH2333),VALUE(BI2333),VALUE(BJ2333),VALUE(BK2333),VALUE(BL2333),VALUE(BM2333),VALUE(BN2333),VALUE(BO2333),VALUE(BP2333),VALUE(BQ2333),VALUE(BR2333),VALUE(BS2333),VALUE(BT2333),VALUE(BU2333),VALUE(BV2333),VALUE(BW2333))</f>
        <v/>
      </c>
      <c r="BZ2333" s="307" t="n"/>
      <c r="CA2333" s="307" t="n"/>
      <c r="CB2333" s="307" t="n"/>
      <c r="CC2333" s="307" t="n"/>
      <c r="CD2333" s="307" t="n"/>
      <c r="CE2333" s="307" t="n"/>
      <c r="CF2333" s="307" t="n"/>
      <c r="CG2333" s="307" t="n"/>
      <c r="CH2333" s="307" t="n"/>
      <c r="CI2333" s="307" t="n"/>
      <c r="CJ2333" s="307" t="n"/>
      <c r="CK2333" s="307" t="n"/>
      <c r="CL2333" s="307" t="n"/>
      <c r="CM2333" s="307" t="n"/>
      <c r="CN2333" s="307" t="n"/>
      <c r="CO2333" s="307" t="n"/>
      <c r="CP2333" s="307" t="n"/>
      <c r="CQ2333" s="307" t="n"/>
      <c r="CR2333" s="279" t="n"/>
      <c r="CS2333" s="280" t="n"/>
      <c r="CT2333" s="421">
        <f>(IF(OR(MediaScorecard!BG2820="x", MediaScorecard!BH2820="x",MediaScorecard!BI2820="x",MediaScorecard!BJ2820="x",MediaScorecard!BK2820="x"),1, 2))</f>
        <v/>
      </c>
      <c r="CU2333" s="308" t="n"/>
      <c r="CV2333" s="308" t="n"/>
      <c r="CW2333" s="308" t="n"/>
      <c r="CX2333" s="309" t="n"/>
      <c r="CY2333" s="308" t="n"/>
      <c r="CZ2333" s="308" t="n"/>
      <c r="DA2333" s="308" t="n"/>
    </row>
    <row r="2334" ht="21" customHeight="1" s="590">
      <c r="A2334" s="421" t="n"/>
      <c r="B2334" s="270" t="n"/>
      <c r="C2334" s="269" t="n"/>
      <c r="D2334" s="267" t="n"/>
      <c r="E2334" s="267" t="n"/>
      <c r="F2334" s="268" t="n"/>
      <c r="G2334" s="421" t="n"/>
      <c r="H2334" s="269" t="n"/>
      <c r="I2334" s="421" t="n"/>
      <c r="J2334" s="421" t="n"/>
      <c r="K2334" s="421" t="n"/>
      <c r="L2334" s="421" t="n"/>
      <c r="M2334" s="421" t="n"/>
      <c r="N2334" s="421" t="n"/>
      <c r="O2334" s="421" t="n"/>
      <c r="P2334" s="421" t="n"/>
      <c r="Q2334" s="421" t="n"/>
      <c r="R2334" s="270" t="n"/>
      <c r="S2334" s="421" t="n"/>
      <c r="T2334" s="421" t="n"/>
      <c r="U2334" s="421" t="n"/>
      <c r="V2334" s="421" t="n"/>
      <c r="W2334" s="421" t="n"/>
      <c r="X2334" s="421" t="n"/>
      <c r="Y2334" s="421" t="n"/>
      <c r="Z2334" s="421" t="n"/>
      <c r="AA2334" s="421" t="n"/>
      <c r="AB2334" s="421" t="n"/>
      <c r="AC2334" s="421" t="n"/>
      <c r="AD2334" s="421" t="n"/>
      <c r="AE2334" s="421" t="n"/>
      <c r="AF2334" s="421" t="n"/>
      <c r="AG2334" s="421" t="n"/>
      <c r="AH2334" s="421" t="n"/>
      <c r="AI2334" s="421" t="n"/>
      <c r="AJ2334" s="297" t="n"/>
      <c r="AK2334" s="297" t="n"/>
      <c r="AL2334" s="284" t="n"/>
      <c r="AM2334" s="297" t="n"/>
      <c r="AN2334" s="285" t="n"/>
      <c r="AO2334" s="297" t="n"/>
      <c r="AP2334" s="297" t="n"/>
      <c r="AQ2334" s="297" t="n"/>
      <c r="AR2334" s="297" t="n"/>
      <c r="AS2334" s="297" t="n"/>
      <c r="AT2334" s="285" t="n"/>
      <c r="AU2334" s="297" t="n"/>
      <c r="AV2334" s="297" t="n"/>
      <c r="AW2334" s="297" t="n"/>
      <c r="AX2334" s="297" t="n"/>
      <c r="AY2334" s="286" t="n"/>
      <c r="AZ2334" s="286" t="n"/>
      <c r="BA2334" s="287" t="n"/>
      <c r="BB2334" s="286" t="n"/>
      <c r="BC2334" s="286" t="n"/>
      <c r="BD2334" s="286" t="n"/>
      <c r="BE2334" s="286" t="n"/>
      <c r="BF2334" s="286" t="n"/>
      <c r="BG2334" s="286" t="n"/>
      <c r="BH2334" s="297" t="n"/>
      <c r="BI2334" s="297" t="n"/>
      <c r="BJ2334" s="297" t="n"/>
      <c r="BK2334" s="297" t="n"/>
      <c r="BL2334" s="297" t="n"/>
      <c r="BM2334" s="297" t="n"/>
      <c r="BN2334" s="297" t="n"/>
      <c r="BO2334" s="285" t="n"/>
      <c r="BP2334" s="297" t="n"/>
      <c r="BQ2334" s="297" t="n"/>
      <c r="BR2334" s="297" t="n"/>
      <c r="BS2334" s="297" t="n"/>
      <c r="BT2334" s="297" t="n"/>
      <c r="BU2334" s="297" t="n"/>
      <c r="BV2334" s="297" t="n"/>
      <c r="BW2334" s="288" t="n"/>
      <c r="BX2334" s="276">
        <f>SUM(IF(COUNTIF(MediaScorecard!CC2821, "*1.*"), 2, 0), IF(COUNTIF(MediaScorecard!CC2821, "*2.*"), 2, 0), IF(COUNTIF(MediaScorecard!CC2821, "*3.*"), 2, 0), IF(COUNTIF(MediaScorecard!CC2821, "*4.*"), 2, 0), IF(COUNTIF(MediaScorecard!CC2821, "*5.*"), 2, 0), IF(COUNTIF(MediaScorecard!CC2821, "*6.*"), 2, 0))</f>
        <v/>
      </c>
      <c r="BY2334" s="277">
        <f t="array" ref="BY2334">SUM(VALUE(AT2334),VALUE(AU2334),VALUE(AV2334),VALUE(AW2334),VALUE(AX2334),VALUE(AY2334),VALUE(AZ2334),VALUE(BB2334),VALUE(BC2334),VALUE(BD2334),VALUE(BE2334),VALUE(BF2334),VALUE(BG2334),VALUE(BH2334),VALUE(BI2334),VALUE(BJ2334),VALUE(BK2334),VALUE(BL2334),VALUE(BM2334),VALUE(BN2334),VALUE(BO2334),VALUE(BP2334),VALUE(BQ2334),VALUE(BR2334),VALUE(BS2334),VALUE(BT2334),VALUE(BU2334),VALUE(BV2334),VALUE(BW2334))</f>
        <v/>
      </c>
      <c r="BZ2334" s="307" t="n"/>
      <c r="CA2334" s="307" t="n"/>
      <c r="CB2334" s="307" t="n"/>
      <c r="CC2334" s="307" t="n"/>
      <c r="CD2334" s="307" t="n"/>
      <c r="CE2334" s="307" t="n"/>
      <c r="CF2334" s="307" t="n"/>
      <c r="CG2334" s="307" t="n"/>
      <c r="CH2334" s="307" t="n"/>
      <c r="CI2334" s="307" t="n"/>
      <c r="CJ2334" s="307" t="n"/>
      <c r="CK2334" s="307" t="n"/>
      <c r="CL2334" s="307" t="n"/>
      <c r="CM2334" s="307" t="n"/>
      <c r="CN2334" s="307" t="n"/>
      <c r="CO2334" s="307" t="n"/>
      <c r="CP2334" s="307" t="n"/>
      <c r="CQ2334" s="307" t="n"/>
      <c r="CR2334" s="279" t="n"/>
      <c r="CS2334" s="280" t="n"/>
      <c r="CT2334" s="421">
        <f>(IF(OR(MediaScorecard!BG2821="x", MediaScorecard!BH2821="x",MediaScorecard!BI2821="x",MediaScorecard!BJ2821="x",MediaScorecard!BK2821="x"),1, 2))</f>
        <v/>
      </c>
      <c r="CU2334" s="308" t="n"/>
      <c r="CV2334" s="308" t="n"/>
      <c r="CW2334" s="308" t="n"/>
      <c r="CX2334" s="309" t="n"/>
      <c r="CY2334" s="308" t="n"/>
      <c r="CZ2334" s="308" t="n"/>
      <c r="DA2334" s="308" t="n"/>
    </row>
    <row r="2335" ht="21" customHeight="1" s="590">
      <c r="A2335" s="421" t="n"/>
      <c r="B2335" s="270" t="n"/>
      <c r="C2335" s="269" t="n"/>
      <c r="D2335" s="267" t="n"/>
      <c r="E2335" s="267" t="n"/>
      <c r="F2335" s="268" t="n"/>
      <c r="G2335" s="421" t="n"/>
      <c r="H2335" s="269" t="n"/>
      <c r="I2335" s="421" t="n"/>
      <c r="J2335" s="421" t="n"/>
      <c r="K2335" s="421" t="n"/>
      <c r="L2335" s="421" t="n"/>
      <c r="M2335" s="421" t="n"/>
      <c r="N2335" s="421" t="n"/>
      <c r="O2335" s="421" t="n"/>
      <c r="P2335" s="421" t="n"/>
      <c r="Q2335" s="421" t="n"/>
      <c r="R2335" s="270" t="n"/>
      <c r="S2335" s="421" t="n"/>
      <c r="T2335" s="421" t="n"/>
      <c r="U2335" s="421" t="n"/>
      <c r="V2335" s="421" t="n"/>
      <c r="W2335" s="421" t="n"/>
      <c r="X2335" s="421" t="n"/>
      <c r="Y2335" s="421" t="n"/>
      <c r="Z2335" s="421" t="n"/>
      <c r="AA2335" s="421" t="n"/>
      <c r="AB2335" s="421" t="n"/>
      <c r="AC2335" s="421" t="n"/>
      <c r="AD2335" s="421" t="n"/>
      <c r="AE2335" s="421" t="n"/>
      <c r="AF2335" s="421" t="n"/>
      <c r="AG2335" s="421" t="n"/>
      <c r="AH2335" s="421" t="n"/>
      <c r="AI2335" s="421" t="n"/>
      <c r="AJ2335" s="297" t="n"/>
      <c r="AK2335" s="297" t="n"/>
      <c r="AL2335" s="284" t="n"/>
      <c r="AM2335" s="297" t="n"/>
      <c r="AN2335" s="285" t="n"/>
      <c r="AO2335" s="297" t="n"/>
      <c r="AP2335" s="297" t="n"/>
      <c r="AQ2335" s="297" t="n"/>
      <c r="AR2335" s="297" t="n"/>
      <c r="AS2335" s="297" t="n"/>
      <c r="AT2335" s="285" t="n"/>
      <c r="AU2335" s="297" t="n"/>
      <c r="AV2335" s="297" t="n"/>
      <c r="AW2335" s="297" t="n"/>
      <c r="AX2335" s="297" t="n"/>
      <c r="AY2335" s="286" t="n"/>
      <c r="AZ2335" s="286" t="n"/>
      <c r="BA2335" s="287" t="n"/>
      <c r="BB2335" s="286" t="n"/>
      <c r="BC2335" s="286" t="n"/>
      <c r="BD2335" s="286" t="n"/>
      <c r="BE2335" s="286" t="n"/>
      <c r="BF2335" s="286" t="n"/>
      <c r="BG2335" s="286" t="n"/>
      <c r="BH2335" s="297" t="n"/>
      <c r="BI2335" s="297" t="n"/>
      <c r="BJ2335" s="297" t="n"/>
      <c r="BK2335" s="297" t="n"/>
      <c r="BL2335" s="297" t="n"/>
      <c r="BM2335" s="297" t="n"/>
      <c r="BN2335" s="297" t="n"/>
      <c r="BO2335" s="285" t="n"/>
      <c r="BP2335" s="297" t="n"/>
      <c r="BQ2335" s="297" t="n"/>
      <c r="BR2335" s="297" t="n"/>
      <c r="BS2335" s="297" t="n"/>
      <c r="BT2335" s="297" t="n"/>
      <c r="BU2335" s="297" t="n"/>
      <c r="BV2335" s="297" t="n"/>
      <c r="BW2335" s="288" t="n"/>
      <c r="BX2335" s="276">
        <f>SUM(IF(COUNTIF(MediaScorecard!CC2822, "*1.*"), 2, 0), IF(COUNTIF(MediaScorecard!CC2822, "*2.*"), 2, 0), IF(COUNTIF(MediaScorecard!CC2822, "*3.*"), 2, 0), IF(COUNTIF(MediaScorecard!CC2822, "*4.*"), 2, 0), IF(COUNTIF(MediaScorecard!CC2822, "*5.*"), 2, 0), IF(COUNTIF(MediaScorecard!CC2822, "*6.*"), 2, 0))</f>
        <v/>
      </c>
      <c r="BY2335" s="277">
        <f t="array" ref="BY2335">SUM(VALUE(AT2335),VALUE(AU2335),VALUE(AV2335),VALUE(AW2335),VALUE(AX2335),VALUE(AY2335),VALUE(AZ2335),VALUE(BB2335),VALUE(BC2335),VALUE(BD2335),VALUE(BE2335),VALUE(BF2335),VALUE(BG2335),VALUE(BH2335),VALUE(BI2335),VALUE(BJ2335),VALUE(BK2335),VALUE(BL2335),VALUE(BM2335),VALUE(BN2335),VALUE(BO2335),VALUE(BP2335),VALUE(BQ2335),VALUE(BR2335),VALUE(BS2335),VALUE(BT2335),VALUE(BU2335),VALUE(BV2335),VALUE(BW2335))</f>
        <v/>
      </c>
      <c r="BZ2335" s="307" t="n"/>
      <c r="CA2335" s="307" t="n"/>
      <c r="CB2335" s="307" t="n"/>
      <c r="CC2335" s="307" t="n"/>
      <c r="CD2335" s="307" t="n"/>
      <c r="CE2335" s="307" t="n"/>
      <c r="CF2335" s="307" t="n"/>
      <c r="CG2335" s="307" t="n"/>
      <c r="CH2335" s="307" t="n"/>
      <c r="CI2335" s="307" t="n"/>
      <c r="CJ2335" s="307" t="n"/>
      <c r="CK2335" s="307" t="n"/>
      <c r="CL2335" s="307" t="n"/>
      <c r="CM2335" s="307" t="n"/>
      <c r="CN2335" s="307" t="n"/>
      <c r="CO2335" s="307" t="n"/>
      <c r="CP2335" s="307" t="n"/>
      <c r="CQ2335" s="307" t="n"/>
      <c r="CR2335" s="279" t="n"/>
      <c r="CS2335" s="280" t="n"/>
      <c r="CT2335" s="421">
        <f>(IF(OR(MediaScorecard!BG2822="x", MediaScorecard!BH2822="x",MediaScorecard!BI2822="x",MediaScorecard!BJ2822="x",MediaScorecard!BK2822="x"),1, 2))</f>
        <v/>
      </c>
      <c r="CU2335" s="308" t="n"/>
      <c r="CV2335" s="308" t="n"/>
      <c r="CW2335" s="308" t="n"/>
      <c r="CX2335" s="309" t="n"/>
      <c r="CY2335" s="308" t="n"/>
      <c r="CZ2335" s="308" t="n"/>
      <c r="DA2335" s="308" t="n"/>
    </row>
    <row r="2336" ht="21" customHeight="1" s="590">
      <c r="A2336" s="421" t="n"/>
      <c r="B2336" s="270" t="n"/>
      <c r="C2336" s="269" t="n"/>
      <c r="D2336" s="267" t="n"/>
      <c r="E2336" s="267" t="n"/>
      <c r="F2336" s="268" t="n"/>
      <c r="G2336" s="421" t="n"/>
      <c r="H2336" s="269" t="n"/>
      <c r="I2336" s="421" t="n"/>
      <c r="J2336" s="421" t="n"/>
      <c r="K2336" s="421" t="n"/>
      <c r="L2336" s="421" t="n"/>
      <c r="M2336" s="421" t="n"/>
      <c r="N2336" s="421" t="n"/>
      <c r="O2336" s="421" t="n"/>
      <c r="P2336" s="421" t="n"/>
      <c r="Q2336" s="421" t="n"/>
      <c r="R2336" s="270" t="n"/>
      <c r="S2336" s="421" t="n"/>
      <c r="T2336" s="421" t="n"/>
      <c r="U2336" s="421" t="n"/>
      <c r="V2336" s="421" t="n"/>
      <c r="W2336" s="421" t="n"/>
      <c r="X2336" s="421" t="n"/>
      <c r="Y2336" s="421" t="n"/>
      <c r="Z2336" s="421" t="n"/>
      <c r="AA2336" s="421" t="n"/>
      <c r="AB2336" s="421" t="n"/>
      <c r="AC2336" s="421" t="n"/>
      <c r="AD2336" s="421" t="n"/>
      <c r="AE2336" s="421" t="n"/>
      <c r="AF2336" s="421" t="n"/>
      <c r="AG2336" s="421" t="n"/>
      <c r="AH2336" s="421" t="n"/>
      <c r="AI2336" s="421" t="n"/>
      <c r="AJ2336" s="297" t="n"/>
      <c r="AK2336" s="297" t="n"/>
      <c r="AL2336" s="284" t="n"/>
      <c r="AM2336" s="297" t="n"/>
      <c r="AN2336" s="285" t="n"/>
      <c r="AO2336" s="297" t="n"/>
      <c r="AP2336" s="297" t="n"/>
      <c r="AQ2336" s="297" t="n"/>
      <c r="AR2336" s="297" t="n"/>
      <c r="AS2336" s="297" t="n"/>
      <c r="AT2336" s="285" t="n"/>
      <c r="AU2336" s="297" t="n"/>
      <c r="AV2336" s="297" t="n"/>
      <c r="AW2336" s="297" t="n"/>
      <c r="AX2336" s="297" t="n"/>
      <c r="AY2336" s="286" t="n"/>
      <c r="AZ2336" s="286" t="n"/>
      <c r="BA2336" s="287" t="n"/>
      <c r="BB2336" s="286" t="n"/>
      <c r="BC2336" s="286" t="n"/>
      <c r="BD2336" s="286" t="n"/>
      <c r="BE2336" s="286" t="n"/>
      <c r="BF2336" s="286" t="n"/>
      <c r="BG2336" s="286" t="n"/>
      <c r="BH2336" s="297" t="n"/>
      <c r="BI2336" s="297" t="n"/>
      <c r="BJ2336" s="297" t="n"/>
      <c r="BK2336" s="297" t="n"/>
      <c r="BL2336" s="297" t="n"/>
      <c r="BM2336" s="297" t="n"/>
      <c r="BN2336" s="297" t="n"/>
      <c r="BO2336" s="285" t="n"/>
      <c r="BP2336" s="297" t="n"/>
      <c r="BQ2336" s="297" t="n"/>
      <c r="BR2336" s="297" t="n"/>
      <c r="BS2336" s="297" t="n"/>
      <c r="BT2336" s="297" t="n"/>
      <c r="BU2336" s="297" t="n"/>
      <c r="BV2336" s="297" t="n"/>
      <c r="BW2336" s="288" t="n"/>
      <c r="BX2336" s="276">
        <f>SUM(IF(COUNTIF(MediaScorecard!CC2823, "*1.*"), 2, 0), IF(COUNTIF(MediaScorecard!CC2823, "*2.*"), 2, 0), IF(COUNTIF(MediaScorecard!CC2823, "*3.*"), 2, 0), IF(COUNTIF(MediaScorecard!CC2823, "*4.*"), 2, 0), IF(COUNTIF(MediaScorecard!CC2823, "*5.*"), 2, 0), IF(COUNTIF(MediaScorecard!CC2823, "*6.*"), 2, 0))</f>
        <v/>
      </c>
      <c r="BY2336" s="277">
        <f t="array" ref="BY2336">SUM(VALUE(AT2336),VALUE(AU2336),VALUE(AV2336),VALUE(AW2336),VALUE(AX2336),VALUE(AY2336),VALUE(AZ2336),VALUE(BB2336),VALUE(BC2336),VALUE(BD2336),VALUE(BE2336),VALUE(BF2336),VALUE(BG2336),VALUE(BH2336),VALUE(BI2336),VALUE(BJ2336),VALUE(BK2336),VALUE(BL2336),VALUE(BM2336),VALUE(BN2336),VALUE(BO2336),VALUE(BP2336),VALUE(BQ2336),VALUE(BR2336),VALUE(BS2336),VALUE(BT2336),VALUE(BU2336),VALUE(BV2336),VALUE(BW2336))</f>
        <v/>
      </c>
      <c r="BZ2336" s="307" t="n"/>
      <c r="CA2336" s="307" t="n"/>
      <c r="CB2336" s="307" t="n"/>
      <c r="CC2336" s="307" t="n"/>
      <c r="CD2336" s="307" t="n"/>
      <c r="CE2336" s="307" t="n"/>
      <c r="CF2336" s="307" t="n"/>
      <c r="CG2336" s="307" t="n"/>
      <c r="CH2336" s="307" t="n"/>
      <c r="CI2336" s="307" t="n"/>
      <c r="CJ2336" s="307" t="n"/>
      <c r="CK2336" s="307" t="n"/>
      <c r="CL2336" s="307" t="n"/>
      <c r="CM2336" s="307" t="n"/>
      <c r="CN2336" s="307" t="n"/>
      <c r="CO2336" s="307" t="n"/>
      <c r="CP2336" s="307" t="n"/>
      <c r="CQ2336" s="307" t="n"/>
      <c r="CR2336" s="279" t="n"/>
      <c r="CS2336" s="280" t="n"/>
      <c r="CT2336" s="421">
        <f>(IF(OR(MediaScorecard!BG2823="x", MediaScorecard!BH2823="x",MediaScorecard!BI2823="x",MediaScorecard!BJ2823="x",MediaScorecard!BK2823="x"),1, 2))</f>
        <v/>
      </c>
      <c r="CU2336" s="308" t="n"/>
      <c r="CV2336" s="308" t="n"/>
      <c r="CW2336" s="308" t="n"/>
      <c r="CX2336" s="309" t="n"/>
      <c r="CY2336" s="308" t="n"/>
      <c r="CZ2336" s="308" t="n"/>
      <c r="DA2336" s="308" t="n"/>
    </row>
    <row r="2337" ht="21" customHeight="1" s="590">
      <c r="A2337" s="421" t="n"/>
      <c r="B2337" s="270" t="n"/>
      <c r="C2337" s="269" t="n"/>
      <c r="D2337" s="267" t="n"/>
      <c r="E2337" s="267" t="n"/>
      <c r="F2337" s="268" t="n"/>
      <c r="G2337" s="421" t="n"/>
      <c r="H2337" s="269" t="n"/>
      <c r="I2337" s="421" t="n"/>
      <c r="J2337" s="421" t="n"/>
      <c r="K2337" s="421" t="n"/>
      <c r="L2337" s="421" t="n"/>
      <c r="M2337" s="421" t="n"/>
      <c r="N2337" s="421" t="n"/>
      <c r="O2337" s="421" t="n"/>
      <c r="P2337" s="421" t="n"/>
      <c r="Q2337" s="421" t="n"/>
      <c r="R2337" s="270" t="n"/>
      <c r="S2337" s="421" t="n"/>
      <c r="T2337" s="421" t="n"/>
      <c r="U2337" s="421" t="n"/>
      <c r="V2337" s="421" t="n"/>
      <c r="W2337" s="421" t="n"/>
      <c r="X2337" s="421" t="n"/>
      <c r="Y2337" s="421" t="n"/>
      <c r="Z2337" s="421" t="n"/>
      <c r="AA2337" s="421" t="n"/>
      <c r="AB2337" s="421" t="n"/>
      <c r="AC2337" s="421" t="n"/>
      <c r="AD2337" s="421" t="n"/>
      <c r="AE2337" s="421" t="n"/>
      <c r="AF2337" s="421" t="n"/>
      <c r="AG2337" s="421" t="n"/>
      <c r="AH2337" s="421" t="n"/>
      <c r="AI2337" s="421" t="n"/>
      <c r="AJ2337" s="297" t="n"/>
      <c r="AK2337" s="297" t="n"/>
      <c r="AL2337" s="284" t="n"/>
      <c r="AM2337" s="297" t="n"/>
      <c r="AN2337" s="285" t="n"/>
      <c r="AO2337" s="297" t="n"/>
      <c r="AP2337" s="297" t="n"/>
      <c r="AQ2337" s="297" t="n"/>
      <c r="AR2337" s="297" t="n"/>
      <c r="AS2337" s="297" t="n"/>
      <c r="AT2337" s="285" t="n"/>
      <c r="AU2337" s="297" t="n"/>
      <c r="AV2337" s="297" t="n"/>
      <c r="AW2337" s="297" t="n"/>
      <c r="AX2337" s="297" t="n"/>
      <c r="AY2337" s="286" t="n"/>
      <c r="AZ2337" s="286" t="n"/>
      <c r="BA2337" s="287" t="n"/>
      <c r="BB2337" s="286" t="n"/>
      <c r="BC2337" s="286" t="n"/>
      <c r="BD2337" s="286" t="n"/>
      <c r="BE2337" s="286" t="n"/>
      <c r="BF2337" s="286" t="n"/>
      <c r="BG2337" s="286" t="n"/>
      <c r="BH2337" s="297" t="n"/>
      <c r="BI2337" s="297" t="n"/>
      <c r="BJ2337" s="297" t="n"/>
      <c r="BK2337" s="297" t="n"/>
      <c r="BL2337" s="297" t="n"/>
      <c r="BM2337" s="297" t="n"/>
      <c r="BN2337" s="297" t="n"/>
      <c r="BO2337" s="285" t="n"/>
      <c r="BP2337" s="297" t="n"/>
      <c r="BQ2337" s="297" t="n"/>
      <c r="BR2337" s="297" t="n"/>
      <c r="BS2337" s="297" t="n"/>
      <c r="BT2337" s="297" t="n"/>
      <c r="BU2337" s="297" t="n"/>
      <c r="BV2337" s="297" t="n"/>
      <c r="BW2337" s="288" t="n"/>
      <c r="BX2337" s="276">
        <f>SUM(IF(COUNTIF(MediaScorecard!CC2824, "*1.*"), 2, 0), IF(COUNTIF(MediaScorecard!CC2824, "*2.*"), 2, 0), IF(COUNTIF(MediaScorecard!CC2824, "*3.*"), 2, 0), IF(COUNTIF(MediaScorecard!CC2824, "*4.*"), 2, 0), IF(COUNTIF(MediaScorecard!CC2824, "*5.*"), 2, 0), IF(COUNTIF(MediaScorecard!CC2824, "*6.*"), 2, 0))</f>
        <v/>
      </c>
      <c r="BY2337" s="277">
        <f t="array" ref="BY2337">SUM(VALUE(AT2337),VALUE(AU2337),VALUE(AV2337),VALUE(AW2337),VALUE(AX2337),VALUE(AY2337),VALUE(AZ2337),VALUE(BB2337),VALUE(BC2337),VALUE(BD2337),VALUE(BE2337),VALUE(BF2337),VALUE(BG2337),VALUE(BH2337),VALUE(BI2337),VALUE(BJ2337),VALUE(BK2337),VALUE(BL2337),VALUE(BM2337),VALUE(BN2337),VALUE(BO2337),VALUE(BP2337),VALUE(BQ2337),VALUE(BR2337),VALUE(BS2337),VALUE(BT2337),VALUE(BU2337),VALUE(BV2337),VALUE(BW2337))</f>
        <v/>
      </c>
      <c r="BZ2337" s="307" t="n"/>
      <c r="CA2337" s="307" t="n"/>
      <c r="CB2337" s="307" t="n"/>
      <c r="CC2337" s="307" t="n"/>
      <c r="CD2337" s="307" t="n"/>
      <c r="CE2337" s="307" t="n"/>
      <c r="CF2337" s="307" t="n"/>
      <c r="CG2337" s="307" t="n"/>
      <c r="CH2337" s="307" t="n"/>
      <c r="CI2337" s="307" t="n"/>
      <c r="CJ2337" s="307" t="n"/>
      <c r="CK2337" s="307" t="n"/>
      <c r="CL2337" s="307" t="n"/>
      <c r="CM2337" s="307" t="n"/>
      <c r="CN2337" s="307" t="n"/>
      <c r="CO2337" s="307" t="n"/>
      <c r="CP2337" s="307" t="n"/>
      <c r="CQ2337" s="307" t="n"/>
      <c r="CR2337" s="279" t="n"/>
      <c r="CS2337" s="280" t="n"/>
      <c r="CT2337" s="421">
        <f>(IF(OR(MediaScorecard!BG2824="x", MediaScorecard!BH2824="x",MediaScorecard!BI2824="x",MediaScorecard!BJ2824="x",MediaScorecard!BK2824="x"),1, 2))</f>
        <v/>
      </c>
      <c r="CU2337" s="308" t="n"/>
      <c r="CV2337" s="308" t="n"/>
      <c r="CW2337" s="308" t="n"/>
      <c r="CX2337" s="309" t="n"/>
      <c r="CY2337" s="308" t="n"/>
      <c r="CZ2337" s="308" t="n"/>
      <c r="DA2337" s="308" t="n"/>
    </row>
    <row r="2338" ht="21" customHeight="1" s="590">
      <c r="A2338" s="421" t="n"/>
      <c r="B2338" s="270" t="n"/>
      <c r="C2338" s="269" t="n"/>
      <c r="D2338" s="267" t="n"/>
      <c r="E2338" s="267" t="n"/>
      <c r="F2338" s="268" t="n"/>
      <c r="G2338" s="421" t="n"/>
      <c r="H2338" s="269" t="n"/>
      <c r="I2338" s="421" t="n"/>
      <c r="J2338" s="421" t="n"/>
      <c r="K2338" s="421" t="n"/>
      <c r="L2338" s="421" t="n"/>
      <c r="M2338" s="421" t="n"/>
      <c r="N2338" s="421" t="n"/>
      <c r="O2338" s="421" t="n"/>
      <c r="P2338" s="421" t="n"/>
      <c r="Q2338" s="421" t="n"/>
      <c r="R2338" s="270" t="n"/>
      <c r="S2338" s="421" t="n"/>
      <c r="T2338" s="421" t="n"/>
      <c r="U2338" s="421" t="n"/>
      <c r="V2338" s="421" t="n"/>
      <c r="W2338" s="421" t="n"/>
      <c r="X2338" s="421" t="n"/>
      <c r="Y2338" s="421" t="n"/>
      <c r="Z2338" s="421" t="n"/>
      <c r="AA2338" s="421" t="n"/>
      <c r="AB2338" s="421" t="n"/>
      <c r="AC2338" s="421" t="n"/>
      <c r="AD2338" s="421" t="n"/>
      <c r="AE2338" s="421" t="n"/>
      <c r="AF2338" s="421" t="n"/>
      <c r="AG2338" s="421" t="n"/>
      <c r="AH2338" s="421" t="n"/>
      <c r="AI2338" s="421" t="n"/>
      <c r="AJ2338" s="297" t="n"/>
      <c r="AK2338" s="297" t="n"/>
      <c r="AL2338" s="284" t="n"/>
      <c r="AM2338" s="297" t="n"/>
      <c r="AN2338" s="285" t="n"/>
      <c r="AO2338" s="297" t="n"/>
      <c r="AP2338" s="297" t="n"/>
      <c r="AQ2338" s="297" t="n"/>
      <c r="AR2338" s="297" t="n"/>
      <c r="AS2338" s="297" t="n"/>
      <c r="AT2338" s="285" t="n"/>
      <c r="AU2338" s="297" t="n"/>
      <c r="AV2338" s="297" t="n"/>
      <c r="AW2338" s="297" t="n"/>
      <c r="AX2338" s="297" t="n"/>
      <c r="AY2338" s="286" t="n"/>
      <c r="AZ2338" s="286" t="n"/>
      <c r="BA2338" s="287" t="n"/>
      <c r="BB2338" s="286" t="n"/>
      <c r="BC2338" s="286" t="n"/>
      <c r="BD2338" s="286" t="n"/>
      <c r="BE2338" s="286" t="n"/>
      <c r="BF2338" s="286" t="n"/>
      <c r="BG2338" s="286" t="n"/>
      <c r="BH2338" s="297" t="n"/>
      <c r="BI2338" s="297" t="n"/>
      <c r="BJ2338" s="297" t="n"/>
      <c r="BK2338" s="297" t="n"/>
      <c r="BL2338" s="297" t="n"/>
      <c r="BM2338" s="297" t="n"/>
      <c r="BN2338" s="297" t="n"/>
      <c r="BO2338" s="285" t="n"/>
      <c r="BP2338" s="297" t="n"/>
      <c r="BQ2338" s="297" t="n"/>
      <c r="BR2338" s="297" t="n"/>
      <c r="BS2338" s="297" t="n"/>
      <c r="BT2338" s="297" t="n"/>
      <c r="BU2338" s="297" t="n"/>
      <c r="BV2338" s="297" t="n"/>
      <c r="BW2338" s="288" t="n"/>
      <c r="BX2338" s="276">
        <f>SUM(IF(COUNTIF(MediaScorecard!CC2825, "*1.*"), 2, 0), IF(COUNTIF(MediaScorecard!CC2825, "*2.*"), 2, 0), IF(COUNTIF(MediaScorecard!CC2825, "*3.*"), 2, 0), IF(COUNTIF(MediaScorecard!CC2825, "*4.*"), 2, 0), IF(COUNTIF(MediaScorecard!CC2825, "*5.*"), 2, 0), IF(COUNTIF(MediaScorecard!CC2825, "*6.*"), 2, 0))</f>
        <v/>
      </c>
      <c r="BY2338" s="277">
        <f t="array" ref="BY2338">SUM(VALUE(AT2338),VALUE(AU2338),VALUE(AV2338),VALUE(AW2338),VALUE(AX2338),VALUE(AY2338),VALUE(AZ2338),VALUE(BB2338),VALUE(BC2338),VALUE(BD2338),VALUE(BE2338),VALUE(BF2338),VALUE(BG2338),VALUE(BH2338),VALUE(BI2338),VALUE(BJ2338),VALUE(BK2338),VALUE(BL2338),VALUE(BM2338),VALUE(BN2338),VALUE(BO2338),VALUE(BP2338),VALUE(BQ2338),VALUE(BR2338),VALUE(BS2338),VALUE(BT2338),VALUE(BU2338),VALUE(BV2338),VALUE(BW2338))</f>
        <v/>
      </c>
      <c r="BZ2338" s="307" t="n"/>
      <c r="CA2338" s="307" t="n"/>
      <c r="CB2338" s="307" t="n"/>
      <c r="CC2338" s="307" t="n"/>
      <c r="CD2338" s="307" t="n"/>
      <c r="CE2338" s="307" t="n"/>
      <c r="CF2338" s="307" t="n"/>
      <c r="CG2338" s="307" t="n"/>
      <c r="CH2338" s="307" t="n"/>
      <c r="CI2338" s="307" t="n"/>
      <c r="CJ2338" s="307" t="n"/>
      <c r="CK2338" s="307" t="n"/>
      <c r="CL2338" s="307" t="n"/>
      <c r="CM2338" s="307" t="n"/>
      <c r="CN2338" s="307" t="n"/>
      <c r="CO2338" s="307" t="n"/>
      <c r="CP2338" s="307" t="n"/>
      <c r="CQ2338" s="307" t="n"/>
      <c r="CR2338" s="279" t="n"/>
      <c r="CS2338" s="280" t="n"/>
      <c r="CT2338" s="421">
        <f>(IF(OR(MediaScorecard!BG2825="x", MediaScorecard!BH2825="x",MediaScorecard!BI2825="x",MediaScorecard!BJ2825="x",MediaScorecard!BK2825="x"),1, 2))</f>
        <v/>
      </c>
      <c r="CU2338" s="308" t="n"/>
      <c r="CV2338" s="308" t="n"/>
      <c r="CW2338" s="308" t="n"/>
      <c r="CX2338" s="309" t="n"/>
      <c r="CY2338" s="308" t="n"/>
      <c r="CZ2338" s="308" t="n"/>
      <c r="DA2338" s="308" t="n"/>
    </row>
    <row r="2339" ht="21" customHeight="1" s="590">
      <c r="A2339" s="421" t="n"/>
      <c r="B2339" s="270" t="n"/>
      <c r="C2339" s="269" t="n"/>
      <c r="D2339" s="267" t="n"/>
      <c r="E2339" s="267" t="n"/>
      <c r="F2339" s="268" t="n"/>
      <c r="G2339" s="421" t="n"/>
      <c r="H2339" s="269" t="n"/>
      <c r="I2339" s="421" t="n"/>
      <c r="J2339" s="421" t="n"/>
      <c r="K2339" s="421" t="n"/>
      <c r="L2339" s="421" t="n"/>
      <c r="M2339" s="421" t="n"/>
      <c r="N2339" s="421" t="n"/>
      <c r="O2339" s="421" t="n"/>
      <c r="P2339" s="421" t="n"/>
      <c r="Q2339" s="421" t="n"/>
      <c r="R2339" s="270" t="n"/>
      <c r="S2339" s="421" t="n"/>
      <c r="T2339" s="421" t="n"/>
      <c r="U2339" s="421" t="n"/>
      <c r="V2339" s="421" t="n"/>
      <c r="W2339" s="421" t="n"/>
      <c r="X2339" s="421" t="n"/>
      <c r="Y2339" s="421" t="n"/>
      <c r="Z2339" s="421" t="n"/>
      <c r="AA2339" s="421" t="n"/>
      <c r="AB2339" s="421" t="n"/>
      <c r="AC2339" s="421" t="n"/>
      <c r="AD2339" s="421" t="n"/>
      <c r="AE2339" s="421" t="n"/>
      <c r="AF2339" s="421" t="n"/>
      <c r="AG2339" s="421" t="n"/>
      <c r="AH2339" s="421" t="n"/>
      <c r="AI2339" s="421" t="n"/>
      <c r="AJ2339" s="297" t="n"/>
      <c r="AK2339" s="297" t="n"/>
      <c r="AL2339" s="284" t="n"/>
      <c r="AM2339" s="297" t="n"/>
      <c r="AN2339" s="285" t="n"/>
      <c r="AO2339" s="297" t="n"/>
      <c r="AP2339" s="297" t="n"/>
      <c r="AQ2339" s="297" t="n"/>
      <c r="AR2339" s="297" t="n"/>
      <c r="AS2339" s="297" t="n"/>
      <c r="AT2339" s="285" t="n"/>
      <c r="AU2339" s="297" t="n"/>
      <c r="AV2339" s="297" t="n"/>
      <c r="AW2339" s="297" t="n"/>
      <c r="AX2339" s="297" t="n"/>
      <c r="AY2339" s="286" t="n"/>
      <c r="AZ2339" s="286" t="n"/>
      <c r="BA2339" s="287" t="n"/>
      <c r="BB2339" s="286" t="n"/>
      <c r="BC2339" s="286" t="n"/>
      <c r="BD2339" s="286" t="n"/>
      <c r="BE2339" s="286" t="n"/>
      <c r="BF2339" s="286" t="n"/>
      <c r="BG2339" s="286" t="n"/>
      <c r="BH2339" s="297" t="n"/>
      <c r="BI2339" s="297" t="n"/>
      <c r="BJ2339" s="297" t="n"/>
      <c r="BK2339" s="297" t="n"/>
      <c r="BL2339" s="297" t="n"/>
      <c r="BM2339" s="297" t="n"/>
      <c r="BN2339" s="297" t="n"/>
      <c r="BO2339" s="285" t="n"/>
      <c r="BP2339" s="297" t="n"/>
      <c r="BQ2339" s="297" t="n"/>
      <c r="BR2339" s="297" t="n"/>
      <c r="BS2339" s="297" t="n"/>
      <c r="BT2339" s="297" t="n"/>
      <c r="BU2339" s="297" t="n"/>
      <c r="BV2339" s="297" t="n"/>
      <c r="BW2339" s="288" t="n"/>
      <c r="BX2339" s="276">
        <f>SUM(IF(COUNTIF(MediaScorecard!CC2826, "*1.*"), 2, 0), IF(COUNTIF(MediaScorecard!CC2826, "*2.*"), 2, 0), IF(COUNTIF(MediaScorecard!CC2826, "*3.*"), 2, 0), IF(COUNTIF(MediaScorecard!CC2826, "*4.*"), 2, 0), IF(COUNTIF(MediaScorecard!CC2826, "*5.*"), 2, 0), IF(COUNTIF(MediaScorecard!CC2826, "*6.*"), 2, 0))</f>
        <v/>
      </c>
      <c r="BY2339" s="277">
        <f t="array" ref="BY2339">SUM(VALUE(AT2339),VALUE(AU2339),VALUE(AV2339),VALUE(AW2339),VALUE(AX2339),VALUE(AY2339),VALUE(AZ2339),VALUE(BB2339),VALUE(BC2339),VALUE(BD2339),VALUE(BE2339),VALUE(BF2339),VALUE(BG2339),VALUE(BH2339),VALUE(BI2339),VALUE(BJ2339),VALUE(BK2339),VALUE(BL2339),VALUE(BM2339),VALUE(BN2339),VALUE(BO2339),VALUE(BP2339),VALUE(BQ2339),VALUE(BR2339),VALUE(BS2339),VALUE(BT2339),VALUE(BU2339),VALUE(BV2339),VALUE(BW2339))</f>
        <v/>
      </c>
      <c r="BZ2339" s="307" t="n"/>
      <c r="CA2339" s="307" t="n"/>
      <c r="CB2339" s="307" t="n"/>
      <c r="CC2339" s="307" t="n"/>
      <c r="CD2339" s="307" t="n"/>
      <c r="CE2339" s="307" t="n"/>
      <c r="CF2339" s="307" t="n"/>
      <c r="CG2339" s="307" t="n"/>
      <c r="CH2339" s="307" t="n"/>
      <c r="CI2339" s="307" t="n"/>
      <c r="CJ2339" s="307" t="n"/>
      <c r="CK2339" s="307" t="n"/>
      <c r="CL2339" s="307" t="n"/>
      <c r="CM2339" s="307" t="n"/>
      <c r="CN2339" s="307" t="n"/>
      <c r="CO2339" s="307" t="n"/>
      <c r="CP2339" s="307" t="n"/>
      <c r="CQ2339" s="307" t="n"/>
      <c r="CR2339" s="279" t="n"/>
      <c r="CS2339" s="280" t="n"/>
      <c r="CT2339" s="421">
        <f>(IF(OR(MediaScorecard!BG2826="x", MediaScorecard!BH2826="x",MediaScorecard!BI2826="x",MediaScorecard!BJ2826="x",MediaScorecard!BK2826="x"),1, 2))</f>
        <v/>
      </c>
      <c r="CU2339" s="308" t="n"/>
      <c r="CV2339" s="308" t="n"/>
      <c r="CW2339" s="308" t="n"/>
      <c r="CX2339" s="309" t="n"/>
      <c r="CY2339" s="308" t="n"/>
      <c r="CZ2339" s="308" t="n"/>
      <c r="DA2339" s="308" t="n"/>
    </row>
    <row r="2340" ht="21" customHeight="1" s="590">
      <c r="A2340" s="421" t="n"/>
      <c r="B2340" s="270" t="n"/>
      <c r="C2340" s="269" t="n"/>
      <c r="D2340" s="267" t="n"/>
      <c r="E2340" s="267" t="n"/>
      <c r="F2340" s="268" t="n"/>
      <c r="G2340" s="421" t="n"/>
      <c r="H2340" s="269" t="n"/>
      <c r="I2340" s="421" t="n"/>
      <c r="J2340" s="421" t="n"/>
      <c r="K2340" s="421" t="n"/>
      <c r="L2340" s="421" t="n"/>
      <c r="M2340" s="421" t="n"/>
      <c r="N2340" s="421" t="n"/>
      <c r="O2340" s="421" t="n"/>
      <c r="P2340" s="421" t="n"/>
      <c r="Q2340" s="421" t="n"/>
      <c r="R2340" s="270" t="n"/>
      <c r="S2340" s="421" t="n"/>
      <c r="T2340" s="421" t="n"/>
      <c r="U2340" s="421" t="n"/>
      <c r="V2340" s="421" t="n"/>
      <c r="W2340" s="421" t="n"/>
      <c r="X2340" s="421" t="n"/>
      <c r="Y2340" s="421" t="n"/>
      <c r="Z2340" s="421" t="n"/>
      <c r="AA2340" s="421" t="n"/>
      <c r="AB2340" s="421" t="n"/>
      <c r="AC2340" s="421" t="n"/>
      <c r="AD2340" s="421" t="n"/>
      <c r="AE2340" s="421" t="n"/>
      <c r="AF2340" s="421" t="n"/>
      <c r="AG2340" s="421" t="n"/>
      <c r="AH2340" s="421" t="n"/>
      <c r="AI2340" s="421" t="n"/>
      <c r="AJ2340" s="297" t="n"/>
      <c r="AK2340" s="297" t="n"/>
      <c r="AL2340" s="284" t="n"/>
      <c r="AM2340" s="297" t="n"/>
      <c r="AN2340" s="285" t="n"/>
      <c r="AO2340" s="297" t="n"/>
      <c r="AP2340" s="297" t="n"/>
      <c r="AQ2340" s="297" t="n"/>
      <c r="AR2340" s="297" t="n"/>
      <c r="AS2340" s="297" t="n"/>
      <c r="AT2340" s="285" t="n"/>
      <c r="AU2340" s="297" t="n"/>
      <c r="AV2340" s="297" t="n"/>
      <c r="AW2340" s="297" t="n"/>
      <c r="AX2340" s="297" t="n"/>
      <c r="AY2340" s="286" t="n"/>
      <c r="AZ2340" s="286" t="n"/>
      <c r="BA2340" s="287" t="n"/>
      <c r="BB2340" s="286" t="n"/>
      <c r="BC2340" s="286" t="n"/>
      <c r="BD2340" s="286" t="n"/>
      <c r="BE2340" s="286" t="n"/>
      <c r="BF2340" s="286" t="n"/>
      <c r="BG2340" s="286" t="n"/>
      <c r="BH2340" s="297" t="n"/>
      <c r="BI2340" s="297" t="n"/>
      <c r="BJ2340" s="297" t="n"/>
      <c r="BK2340" s="297" t="n"/>
      <c r="BL2340" s="297" t="n"/>
      <c r="BM2340" s="297" t="n"/>
      <c r="BN2340" s="297" t="n"/>
      <c r="BO2340" s="285" t="n"/>
      <c r="BP2340" s="297" t="n"/>
      <c r="BQ2340" s="297" t="n"/>
      <c r="BR2340" s="297" t="n"/>
      <c r="BS2340" s="297" t="n"/>
      <c r="BT2340" s="297" t="n"/>
      <c r="BU2340" s="297" t="n"/>
      <c r="BV2340" s="297" t="n"/>
      <c r="BW2340" s="288" t="n"/>
      <c r="BX2340" s="276">
        <f>SUM(IF(COUNTIF(MediaScorecard!CC2827, "*1.*"), 2, 0), IF(COUNTIF(MediaScorecard!CC2827, "*2.*"), 2, 0), IF(COUNTIF(MediaScorecard!CC2827, "*3.*"), 2, 0), IF(COUNTIF(MediaScorecard!CC2827, "*4.*"), 2, 0), IF(COUNTIF(MediaScorecard!CC2827, "*5.*"), 2, 0), IF(COUNTIF(MediaScorecard!CC2827, "*6.*"), 2, 0))</f>
        <v/>
      </c>
      <c r="BY2340" s="277">
        <f t="array" ref="BY2340">SUM(VALUE(AT2340),VALUE(AU2340),VALUE(AV2340),VALUE(AW2340),VALUE(AX2340),VALUE(AY2340),VALUE(AZ2340),VALUE(BB2340),VALUE(BC2340),VALUE(BD2340),VALUE(BE2340),VALUE(BF2340),VALUE(BG2340),VALUE(BH2340),VALUE(BI2340),VALUE(BJ2340),VALUE(BK2340),VALUE(BL2340),VALUE(BM2340),VALUE(BN2340),VALUE(BO2340),VALUE(BP2340),VALUE(BQ2340),VALUE(BR2340),VALUE(BS2340),VALUE(BT2340),VALUE(BU2340),VALUE(BV2340),VALUE(BW2340))</f>
        <v/>
      </c>
      <c r="BZ2340" s="307" t="n"/>
      <c r="CA2340" s="307" t="n"/>
      <c r="CB2340" s="307" t="n"/>
      <c r="CC2340" s="307" t="n"/>
      <c r="CD2340" s="307" t="n"/>
      <c r="CE2340" s="307" t="n"/>
      <c r="CF2340" s="307" t="n"/>
      <c r="CG2340" s="307" t="n"/>
      <c r="CH2340" s="307" t="n"/>
      <c r="CI2340" s="307" t="n"/>
      <c r="CJ2340" s="307" t="n"/>
      <c r="CK2340" s="307" t="n"/>
      <c r="CL2340" s="307" t="n"/>
      <c r="CM2340" s="307" t="n"/>
      <c r="CN2340" s="307" t="n"/>
      <c r="CO2340" s="307" t="n"/>
      <c r="CP2340" s="307" t="n"/>
      <c r="CQ2340" s="307" t="n"/>
      <c r="CR2340" s="279" t="n"/>
      <c r="CS2340" s="280" t="n"/>
      <c r="CT2340" s="421">
        <f>(IF(OR(MediaScorecard!BG2827="x", MediaScorecard!BH2827="x",MediaScorecard!BI2827="x",MediaScorecard!BJ2827="x",MediaScorecard!BK2827="x"),1, 2))</f>
        <v/>
      </c>
      <c r="CU2340" s="308" t="n"/>
      <c r="CV2340" s="308" t="n"/>
      <c r="CW2340" s="308" t="n"/>
      <c r="CX2340" s="309" t="n"/>
      <c r="CY2340" s="308" t="n"/>
      <c r="CZ2340" s="308" t="n"/>
      <c r="DA2340" s="308" t="n"/>
    </row>
    <row r="2341" ht="21" customHeight="1" s="590">
      <c r="A2341" s="421" t="n"/>
      <c r="B2341" s="270" t="n"/>
      <c r="C2341" s="269" t="n"/>
      <c r="D2341" s="267" t="n"/>
      <c r="E2341" s="267" t="n"/>
      <c r="F2341" s="268" t="n"/>
      <c r="G2341" s="421" t="n"/>
      <c r="H2341" s="269" t="n"/>
      <c r="I2341" s="421" t="n"/>
      <c r="J2341" s="421" t="n"/>
      <c r="K2341" s="421" t="n"/>
      <c r="L2341" s="421" t="n"/>
      <c r="M2341" s="421" t="n"/>
      <c r="N2341" s="421" t="n"/>
      <c r="O2341" s="421" t="n"/>
      <c r="P2341" s="421" t="n"/>
      <c r="Q2341" s="421" t="n"/>
      <c r="R2341" s="270" t="n"/>
      <c r="S2341" s="421" t="n"/>
      <c r="T2341" s="421" t="n"/>
      <c r="U2341" s="421" t="n"/>
      <c r="V2341" s="421" t="n"/>
      <c r="W2341" s="421" t="n"/>
      <c r="X2341" s="421" t="n"/>
      <c r="Y2341" s="421" t="n"/>
      <c r="Z2341" s="421" t="n"/>
      <c r="AA2341" s="421" t="n"/>
      <c r="AB2341" s="421" t="n"/>
      <c r="AC2341" s="421" t="n"/>
      <c r="AD2341" s="421" t="n"/>
      <c r="AE2341" s="421" t="n"/>
      <c r="AF2341" s="421" t="n"/>
      <c r="AG2341" s="421" t="n"/>
      <c r="AH2341" s="421" t="n"/>
      <c r="AI2341" s="421" t="n"/>
      <c r="AJ2341" s="297" t="n"/>
      <c r="AK2341" s="297" t="n"/>
      <c r="AL2341" s="284" t="n"/>
      <c r="AM2341" s="297" t="n"/>
      <c r="AN2341" s="285" t="n"/>
      <c r="AO2341" s="297" t="n"/>
      <c r="AP2341" s="297" t="n"/>
      <c r="AQ2341" s="297" t="n"/>
      <c r="AR2341" s="297" t="n"/>
      <c r="AS2341" s="297" t="n"/>
      <c r="AT2341" s="285" t="n"/>
      <c r="AU2341" s="297" t="n"/>
      <c r="AV2341" s="297" t="n"/>
      <c r="AW2341" s="297" t="n"/>
      <c r="AX2341" s="297" t="n"/>
      <c r="AY2341" s="286" t="n"/>
      <c r="AZ2341" s="286" t="n"/>
      <c r="BA2341" s="287" t="n"/>
      <c r="BB2341" s="286" t="n"/>
      <c r="BC2341" s="286" t="n"/>
      <c r="BD2341" s="286" t="n"/>
      <c r="BE2341" s="286" t="n"/>
      <c r="BF2341" s="286" t="n"/>
      <c r="BG2341" s="286" t="n"/>
      <c r="BH2341" s="297" t="n"/>
      <c r="BI2341" s="297" t="n"/>
      <c r="BJ2341" s="297" t="n"/>
      <c r="BK2341" s="297" t="n"/>
      <c r="BL2341" s="297" t="n"/>
      <c r="BM2341" s="297" t="n"/>
      <c r="BN2341" s="297" t="n"/>
      <c r="BO2341" s="285" t="n"/>
      <c r="BP2341" s="297" t="n"/>
      <c r="BQ2341" s="297" t="n"/>
      <c r="BR2341" s="297" t="n"/>
      <c r="BS2341" s="297" t="n"/>
      <c r="BT2341" s="297" t="n"/>
      <c r="BU2341" s="297" t="n"/>
      <c r="BV2341" s="297" t="n"/>
      <c r="BW2341" s="288" t="n"/>
      <c r="BX2341" s="276">
        <f>SUM(IF(COUNTIF(MediaScorecard!CC2828, "*1.*"), 2, 0), IF(COUNTIF(MediaScorecard!CC2828, "*2.*"), 2, 0), IF(COUNTIF(MediaScorecard!CC2828, "*3.*"), 2, 0), IF(COUNTIF(MediaScorecard!CC2828, "*4.*"), 2, 0), IF(COUNTIF(MediaScorecard!CC2828, "*5.*"), 2, 0), IF(COUNTIF(MediaScorecard!CC2828, "*6.*"), 2, 0))</f>
        <v/>
      </c>
      <c r="BY2341" s="277">
        <f t="array" ref="BY2341">SUM(VALUE(AT2341),VALUE(AU2341),VALUE(AV2341),VALUE(AW2341),VALUE(AX2341),VALUE(AY2341),VALUE(AZ2341),VALUE(BB2341),VALUE(BC2341),VALUE(BD2341),VALUE(BE2341),VALUE(BF2341),VALUE(BG2341),VALUE(BH2341),VALUE(BI2341),VALUE(BJ2341),VALUE(BK2341),VALUE(BL2341),VALUE(BM2341),VALUE(BN2341),VALUE(BO2341),VALUE(BP2341),VALUE(BQ2341),VALUE(BR2341),VALUE(BS2341),VALUE(BT2341),VALUE(BU2341),VALUE(BV2341),VALUE(BW2341))</f>
        <v/>
      </c>
      <c r="BZ2341" s="307" t="n"/>
      <c r="CA2341" s="307" t="n"/>
      <c r="CB2341" s="307" t="n"/>
      <c r="CC2341" s="307" t="n"/>
      <c r="CD2341" s="307" t="n"/>
      <c r="CE2341" s="307" t="n"/>
      <c r="CF2341" s="307" t="n"/>
      <c r="CG2341" s="307" t="n"/>
      <c r="CH2341" s="307" t="n"/>
      <c r="CI2341" s="307" t="n"/>
      <c r="CJ2341" s="307" t="n"/>
      <c r="CK2341" s="307" t="n"/>
      <c r="CL2341" s="307" t="n"/>
      <c r="CM2341" s="307" t="n"/>
      <c r="CN2341" s="307" t="n"/>
      <c r="CO2341" s="307" t="n"/>
      <c r="CP2341" s="307" t="n"/>
      <c r="CQ2341" s="307" t="n"/>
      <c r="CR2341" s="279" t="n"/>
      <c r="CS2341" s="280" t="n"/>
      <c r="CT2341" s="421">
        <f>(IF(OR(MediaScorecard!BG2828="x", MediaScorecard!BH2828="x",MediaScorecard!BI2828="x",MediaScorecard!BJ2828="x",MediaScorecard!BK2828="x"),1, 2))</f>
        <v/>
      </c>
      <c r="CU2341" s="308" t="n"/>
      <c r="CV2341" s="308" t="n"/>
      <c r="CW2341" s="308" t="n"/>
      <c r="CX2341" s="309" t="n"/>
      <c r="CY2341" s="308" t="n"/>
      <c r="CZ2341" s="308" t="n"/>
      <c r="DA2341" s="308" t="n"/>
    </row>
    <row r="2342" ht="21" customHeight="1" s="590">
      <c r="A2342" s="421" t="n"/>
      <c r="B2342" s="270" t="n"/>
      <c r="C2342" s="269" t="n"/>
      <c r="D2342" s="267" t="n"/>
      <c r="E2342" s="267" t="n"/>
      <c r="F2342" s="268" t="n"/>
      <c r="G2342" s="421" t="n"/>
      <c r="H2342" s="269" t="n"/>
      <c r="I2342" s="421" t="n"/>
      <c r="J2342" s="421" t="n"/>
      <c r="K2342" s="421" t="n"/>
      <c r="L2342" s="421" t="n"/>
      <c r="M2342" s="421" t="n"/>
      <c r="N2342" s="421" t="n"/>
      <c r="O2342" s="421" t="n"/>
      <c r="P2342" s="421" t="n"/>
      <c r="Q2342" s="421" t="n"/>
      <c r="R2342" s="270" t="n"/>
      <c r="S2342" s="421" t="n"/>
      <c r="T2342" s="421" t="n"/>
      <c r="U2342" s="421" t="n"/>
      <c r="V2342" s="421" t="n"/>
      <c r="W2342" s="421" t="n"/>
      <c r="X2342" s="421" t="n"/>
      <c r="Y2342" s="421" t="n"/>
      <c r="Z2342" s="421" t="n"/>
      <c r="AA2342" s="421" t="n"/>
      <c r="AB2342" s="421" t="n"/>
      <c r="AC2342" s="421" t="n"/>
      <c r="AD2342" s="421" t="n"/>
      <c r="AE2342" s="421" t="n"/>
      <c r="AF2342" s="421" t="n"/>
      <c r="AG2342" s="421" t="n"/>
      <c r="AH2342" s="421" t="n"/>
      <c r="AI2342" s="421" t="n"/>
      <c r="AJ2342" s="297" t="n"/>
      <c r="AK2342" s="297" t="n"/>
      <c r="AL2342" s="284" t="n"/>
      <c r="AM2342" s="297" t="n"/>
      <c r="AN2342" s="285" t="n"/>
      <c r="AO2342" s="297" t="n"/>
      <c r="AP2342" s="297" t="n"/>
      <c r="AQ2342" s="297" t="n"/>
      <c r="AR2342" s="297" t="n"/>
      <c r="AS2342" s="297" t="n"/>
      <c r="AT2342" s="285" t="n"/>
      <c r="AU2342" s="297" t="n"/>
      <c r="AV2342" s="297" t="n"/>
      <c r="AW2342" s="297" t="n"/>
      <c r="AX2342" s="297" t="n"/>
      <c r="AY2342" s="286" t="n"/>
      <c r="AZ2342" s="286" t="n"/>
      <c r="BA2342" s="287" t="n"/>
      <c r="BB2342" s="286" t="n"/>
      <c r="BC2342" s="286" t="n"/>
      <c r="BD2342" s="286" t="n"/>
      <c r="BE2342" s="286" t="n"/>
      <c r="BF2342" s="286" t="n"/>
      <c r="BG2342" s="286" t="n"/>
      <c r="BH2342" s="297" t="n"/>
      <c r="BI2342" s="297" t="n"/>
      <c r="BJ2342" s="297" t="n"/>
      <c r="BK2342" s="297" t="n"/>
      <c r="BL2342" s="297" t="n"/>
      <c r="BM2342" s="297" t="n"/>
      <c r="BN2342" s="297" t="n"/>
      <c r="BO2342" s="285" t="n"/>
      <c r="BP2342" s="297" t="n"/>
      <c r="BQ2342" s="297" t="n"/>
      <c r="BR2342" s="297" t="n"/>
      <c r="BS2342" s="297" t="n"/>
      <c r="BT2342" s="297" t="n"/>
      <c r="BU2342" s="297" t="n"/>
      <c r="BV2342" s="297" t="n"/>
      <c r="BW2342" s="288" t="n"/>
      <c r="BX2342" s="276">
        <f>SUM(IF(COUNTIF(MediaScorecard!CC2829, "*1.*"), 2, 0), IF(COUNTIF(MediaScorecard!CC2829, "*2.*"), 2, 0), IF(COUNTIF(MediaScorecard!CC2829, "*3.*"), 2, 0), IF(COUNTIF(MediaScorecard!CC2829, "*4.*"), 2, 0), IF(COUNTIF(MediaScorecard!CC2829, "*5.*"), 2, 0), IF(COUNTIF(MediaScorecard!CC2829, "*6.*"), 2, 0))</f>
        <v/>
      </c>
      <c r="BY2342" s="277">
        <f t="array" ref="BY2342">SUM(VALUE(AT2342),VALUE(AU2342),VALUE(AV2342),VALUE(AW2342),VALUE(AX2342),VALUE(AY2342),VALUE(AZ2342),VALUE(BB2342),VALUE(BC2342),VALUE(BD2342),VALUE(BE2342),VALUE(BF2342),VALUE(BG2342),VALUE(BH2342),VALUE(BI2342),VALUE(BJ2342),VALUE(BK2342),VALUE(BL2342),VALUE(BM2342),VALUE(BN2342),VALUE(BO2342),VALUE(BP2342),VALUE(BQ2342),VALUE(BR2342),VALUE(BS2342),VALUE(BT2342),VALUE(BU2342),VALUE(BV2342),VALUE(BW2342))</f>
        <v/>
      </c>
      <c r="BZ2342" s="307" t="n"/>
      <c r="CA2342" s="307" t="n"/>
      <c r="CB2342" s="307" t="n"/>
      <c r="CC2342" s="307" t="n"/>
      <c r="CD2342" s="307" t="n"/>
      <c r="CE2342" s="307" t="n"/>
      <c r="CF2342" s="307" t="n"/>
      <c r="CG2342" s="307" t="n"/>
      <c r="CH2342" s="307" t="n"/>
      <c r="CI2342" s="307" t="n"/>
      <c r="CJ2342" s="307" t="n"/>
      <c r="CK2342" s="307" t="n"/>
      <c r="CL2342" s="307" t="n"/>
      <c r="CM2342" s="307" t="n"/>
      <c r="CN2342" s="307" t="n"/>
      <c r="CO2342" s="307" t="n"/>
      <c r="CP2342" s="307" t="n"/>
      <c r="CQ2342" s="307" t="n"/>
      <c r="CR2342" s="279" t="n"/>
      <c r="CS2342" s="280" t="n"/>
      <c r="CT2342" s="421">
        <f>(IF(OR(MediaScorecard!BG2829="x", MediaScorecard!BH2829="x",MediaScorecard!BI2829="x",MediaScorecard!BJ2829="x",MediaScorecard!BK2829="x"),1, 2))</f>
        <v/>
      </c>
      <c r="CU2342" s="308" t="n"/>
      <c r="CV2342" s="308" t="n"/>
      <c r="CW2342" s="308" t="n"/>
      <c r="CX2342" s="309" t="n"/>
      <c r="CY2342" s="308" t="n"/>
      <c r="CZ2342" s="308" t="n"/>
      <c r="DA2342" s="308" t="n"/>
    </row>
    <row r="2343" ht="21" customHeight="1" s="590">
      <c r="A2343" s="421" t="n"/>
      <c r="B2343" s="270" t="n"/>
      <c r="C2343" s="269" t="n"/>
      <c r="D2343" s="267" t="n"/>
      <c r="E2343" s="267" t="n"/>
      <c r="F2343" s="268" t="n"/>
      <c r="G2343" s="421" t="n"/>
      <c r="H2343" s="269" t="n"/>
      <c r="I2343" s="421" t="n"/>
      <c r="J2343" s="421" t="n"/>
      <c r="K2343" s="421" t="n"/>
      <c r="L2343" s="421" t="n"/>
      <c r="M2343" s="421" t="n"/>
      <c r="N2343" s="421" t="n"/>
      <c r="O2343" s="421" t="n"/>
      <c r="P2343" s="421" t="n"/>
      <c r="Q2343" s="421" t="n"/>
      <c r="R2343" s="270" t="n"/>
      <c r="S2343" s="421" t="n"/>
      <c r="T2343" s="421" t="n"/>
      <c r="U2343" s="421" t="n"/>
      <c r="V2343" s="421" t="n"/>
      <c r="W2343" s="421" t="n"/>
      <c r="X2343" s="421" t="n"/>
      <c r="Y2343" s="421" t="n"/>
      <c r="Z2343" s="421" t="n"/>
      <c r="AA2343" s="421" t="n"/>
      <c r="AB2343" s="421" t="n"/>
      <c r="AC2343" s="421" t="n"/>
      <c r="AD2343" s="421" t="n"/>
      <c r="AE2343" s="421" t="n"/>
      <c r="AF2343" s="421" t="n"/>
      <c r="AG2343" s="421" t="n"/>
      <c r="AH2343" s="421" t="n"/>
      <c r="AI2343" s="421" t="n"/>
      <c r="AJ2343" s="297" t="n"/>
      <c r="AK2343" s="297" t="n"/>
      <c r="AL2343" s="284" t="n"/>
      <c r="AM2343" s="297" t="n"/>
      <c r="AN2343" s="285" t="n"/>
      <c r="AO2343" s="297" t="n"/>
      <c r="AP2343" s="297" t="n"/>
      <c r="AQ2343" s="297" t="n"/>
      <c r="AR2343" s="297" t="n"/>
      <c r="AS2343" s="297" t="n"/>
      <c r="AT2343" s="285" t="n"/>
      <c r="AU2343" s="297" t="n"/>
      <c r="AV2343" s="297" t="n"/>
      <c r="AW2343" s="297" t="n"/>
      <c r="AX2343" s="297" t="n"/>
      <c r="AY2343" s="286" t="n"/>
      <c r="AZ2343" s="286" t="n"/>
      <c r="BA2343" s="287" t="n"/>
      <c r="BB2343" s="286" t="n"/>
      <c r="BC2343" s="286" t="n"/>
      <c r="BD2343" s="286" t="n"/>
      <c r="BE2343" s="286" t="n"/>
      <c r="BF2343" s="286" t="n"/>
      <c r="BG2343" s="286" t="n"/>
      <c r="BH2343" s="297" t="n"/>
      <c r="BI2343" s="297" t="n"/>
      <c r="BJ2343" s="297" t="n"/>
      <c r="BK2343" s="297" t="n"/>
      <c r="BL2343" s="297" t="n"/>
      <c r="BM2343" s="297" t="n"/>
      <c r="BN2343" s="297" t="n"/>
      <c r="BO2343" s="285" t="n"/>
      <c r="BP2343" s="297" t="n"/>
      <c r="BQ2343" s="297" t="n"/>
      <c r="BR2343" s="297" t="n"/>
      <c r="BS2343" s="297" t="n"/>
      <c r="BT2343" s="297" t="n"/>
      <c r="BU2343" s="297" t="n"/>
      <c r="BV2343" s="297" t="n"/>
      <c r="BW2343" s="288" t="n"/>
      <c r="BX2343" s="276">
        <f>SUM(IF(COUNTIF(MediaScorecard!CC2830, "*1.*"), 2, 0), IF(COUNTIF(MediaScorecard!CC2830, "*2.*"), 2, 0), IF(COUNTIF(MediaScorecard!CC2830, "*3.*"), 2, 0), IF(COUNTIF(MediaScorecard!CC2830, "*4.*"), 2, 0), IF(COUNTIF(MediaScorecard!CC2830, "*5.*"), 2, 0), IF(COUNTIF(MediaScorecard!CC2830, "*6.*"), 2, 0))</f>
        <v/>
      </c>
      <c r="BY2343" s="277">
        <f t="array" ref="BY2343">SUM(VALUE(AT2343),VALUE(AU2343),VALUE(AV2343),VALUE(AW2343),VALUE(AX2343),VALUE(AY2343),VALUE(AZ2343),VALUE(BB2343),VALUE(BC2343),VALUE(BD2343),VALUE(BE2343),VALUE(BF2343),VALUE(BG2343),VALUE(BH2343),VALUE(BI2343),VALUE(BJ2343),VALUE(BK2343),VALUE(BL2343),VALUE(BM2343),VALUE(BN2343),VALUE(BO2343),VALUE(BP2343),VALUE(BQ2343),VALUE(BR2343),VALUE(BS2343),VALUE(BT2343),VALUE(BU2343),VALUE(BV2343),VALUE(BW2343))</f>
        <v/>
      </c>
      <c r="BZ2343" s="307" t="n"/>
      <c r="CA2343" s="307" t="n"/>
      <c r="CB2343" s="307" t="n"/>
      <c r="CC2343" s="307" t="n"/>
      <c r="CD2343" s="307" t="n"/>
      <c r="CE2343" s="307" t="n"/>
      <c r="CF2343" s="307" t="n"/>
      <c r="CG2343" s="307" t="n"/>
      <c r="CH2343" s="307" t="n"/>
      <c r="CI2343" s="307" t="n"/>
      <c r="CJ2343" s="307" t="n"/>
      <c r="CK2343" s="307" t="n"/>
      <c r="CL2343" s="307" t="n"/>
      <c r="CM2343" s="307" t="n"/>
      <c r="CN2343" s="307" t="n"/>
      <c r="CO2343" s="307" t="n"/>
      <c r="CP2343" s="307" t="n"/>
      <c r="CQ2343" s="307" t="n"/>
      <c r="CR2343" s="279" t="n"/>
      <c r="CS2343" s="280" t="n"/>
      <c r="CT2343" s="421">
        <f>(IF(OR(MediaScorecard!BG2830="x", MediaScorecard!BH2830="x",MediaScorecard!BI2830="x",MediaScorecard!BJ2830="x",MediaScorecard!BK2830="x"),1, 2))</f>
        <v/>
      </c>
      <c r="CU2343" s="308" t="n"/>
      <c r="CV2343" s="308" t="n"/>
      <c r="CW2343" s="308" t="n"/>
      <c r="CX2343" s="309" t="n"/>
      <c r="CY2343" s="308" t="n"/>
      <c r="CZ2343" s="308" t="n"/>
      <c r="DA2343" s="308" t="n"/>
    </row>
    <row r="2344" ht="21" customHeight="1" s="590">
      <c r="A2344" s="421" t="n"/>
      <c r="B2344" s="270" t="n"/>
      <c r="C2344" s="269" t="n"/>
      <c r="D2344" s="267" t="n"/>
      <c r="E2344" s="267" t="n"/>
      <c r="F2344" s="268" t="n"/>
      <c r="G2344" s="421" t="n"/>
      <c r="H2344" s="269" t="n"/>
      <c r="I2344" s="421" t="n"/>
      <c r="J2344" s="421" t="n"/>
      <c r="K2344" s="421" t="n"/>
      <c r="L2344" s="421" t="n"/>
      <c r="M2344" s="421" t="n"/>
      <c r="N2344" s="421" t="n"/>
      <c r="O2344" s="421" t="n"/>
      <c r="P2344" s="421" t="n"/>
      <c r="Q2344" s="421" t="n"/>
      <c r="R2344" s="270" t="n"/>
      <c r="S2344" s="421" t="n"/>
      <c r="T2344" s="421" t="n"/>
      <c r="U2344" s="421" t="n"/>
      <c r="V2344" s="421" t="n"/>
      <c r="W2344" s="421" t="n"/>
      <c r="X2344" s="421" t="n"/>
      <c r="Y2344" s="421" t="n"/>
      <c r="Z2344" s="421" t="n"/>
      <c r="AA2344" s="421" t="n"/>
      <c r="AB2344" s="421" t="n"/>
      <c r="AC2344" s="421" t="n"/>
      <c r="AD2344" s="421" t="n"/>
      <c r="AE2344" s="421" t="n"/>
      <c r="AF2344" s="421" t="n"/>
      <c r="AG2344" s="421" t="n"/>
      <c r="AH2344" s="421" t="n"/>
      <c r="AI2344" s="421" t="n"/>
      <c r="AJ2344" s="297" t="n"/>
      <c r="AK2344" s="297" t="n"/>
      <c r="AL2344" s="284" t="n"/>
      <c r="AM2344" s="297" t="n"/>
      <c r="AN2344" s="285" t="n"/>
      <c r="AO2344" s="297" t="n"/>
      <c r="AP2344" s="297" t="n"/>
      <c r="AQ2344" s="297" t="n"/>
      <c r="AR2344" s="297" t="n"/>
      <c r="AS2344" s="297" t="n"/>
      <c r="AT2344" s="285" t="n"/>
      <c r="AU2344" s="297" t="n"/>
      <c r="AV2344" s="297" t="n"/>
      <c r="AW2344" s="297" t="n"/>
      <c r="AX2344" s="297" t="n"/>
      <c r="AY2344" s="286" t="n"/>
      <c r="AZ2344" s="286" t="n"/>
      <c r="BA2344" s="287" t="n"/>
      <c r="BB2344" s="286" t="n"/>
      <c r="BC2344" s="286" t="n"/>
      <c r="BD2344" s="286" t="n"/>
      <c r="BE2344" s="286" t="n"/>
      <c r="BF2344" s="286" t="n"/>
      <c r="BG2344" s="286" t="n"/>
      <c r="BH2344" s="297" t="n"/>
      <c r="BI2344" s="297" t="n"/>
      <c r="BJ2344" s="297" t="n"/>
      <c r="BK2344" s="297" t="n"/>
      <c r="BL2344" s="297" t="n"/>
      <c r="BM2344" s="297" t="n"/>
      <c r="BN2344" s="297" t="n"/>
      <c r="BO2344" s="285" t="n"/>
      <c r="BP2344" s="297" t="n"/>
      <c r="BQ2344" s="297" t="n"/>
      <c r="BR2344" s="297" t="n"/>
      <c r="BS2344" s="297" t="n"/>
      <c r="BT2344" s="297" t="n"/>
      <c r="BU2344" s="297" t="n"/>
      <c r="BV2344" s="297" t="n"/>
      <c r="BW2344" s="288" t="n"/>
      <c r="BX2344" s="276">
        <f>SUM(IF(COUNTIF(MediaScorecard!CC2831, "*1.*"), 2, 0), IF(COUNTIF(MediaScorecard!CC2831, "*2.*"), 2, 0), IF(COUNTIF(MediaScorecard!CC2831, "*3.*"), 2, 0), IF(COUNTIF(MediaScorecard!CC2831, "*4.*"), 2, 0), IF(COUNTIF(MediaScorecard!CC2831, "*5.*"), 2, 0), IF(COUNTIF(MediaScorecard!CC2831, "*6.*"), 2, 0))</f>
        <v/>
      </c>
      <c r="BY2344" s="277">
        <f t="array" ref="BY2344">SUM(VALUE(AT2344),VALUE(AU2344),VALUE(AV2344),VALUE(AW2344),VALUE(AX2344),VALUE(AY2344),VALUE(AZ2344),VALUE(BB2344),VALUE(BC2344),VALUE(BD2344),VALUE(BE2344),VALUE(BF2344),VALUE(BG2344),VALUE(BH2344),VALUE(BI2344),VALUE(BJ2344),VALUE(BK2344),VALUE(BL2344),VALUE(BM2344),VALUE(BN2344),VALUE(BO2344),VALUE(BP2344),VALUE(BQ2344),VALUE(BR2344),VALUE(BS2344),VALUE(BT2344),VALUE(BU2344),VALUE(BV2344),VALUE(BW2344))</f>
        <v/>
      </c>
      <c r="BZ2344" s="307" t="n"/>
      <c r="CA2344" s="307" t="n"/>
      <c r="CB2344" s="307" t="n"/>
      <c r="CC2344" s="307" t="n"/>
      <c r="CD2344" s="307" t="n"/>
      <c r="CE2344" s="307" t="n"/>
      <c r="CF2344" s="307" t="n"/>
      <c r="CG2344" s="307" t="n"/>
      <c r="CH2344" s="307" t="n"/>
      <c r="CI2344" s="307" t="n"/>
      <c r="CJ2344" s="307" t="n"/>
      <c r="CK2344" s="307" t="n"/>
      <c r="CL2344" s="307" t="n"/>
      <c r="CM2344" s="307" t="n"/>
      <c r="CN2344" s="307" t="n"/>
      <c r="CO2344" s="307" t="n"/>
      <c r="CP2344" s="307" t="n"/>
      <c r="CQ2344" s="307" t="n"/>
      <c r="CR2344" s="279" t="n"/>
      <c r="CS2344" s="280" t="n"/>
      <c r="CT2344" s="421">
        <f>(IF(OR(MediaScorecard!BG2831="x", MediaScorecard!BH2831="x",MediaScorecard!BI2831="x",MediaScorecard!BJ2831="x",MediaScorecard!BK2831="x"),1, 2))</f>
        <v/>
      </c>
      <c r="CU2344" s="308" t="n"/>
      <c r="CV2344" s="308" t="n"/>
      <c r="CW2344" s="308" t="n"/>
      <c r="CX2344" s="309" t="n"/>
      <c r="CY2344" s="308" t="n"/>
      <c r="CZ2344" s="308" t="n"/>
      <c r="DA2344" s="308" t="n"/>
    </row>
    <row r="2345" ht="21" customHeight="1" s="590">
      <c r="A2345" s="421" t="n"/>
      <c r="B2345" s="270" t="n"/>
      <c r="C2345" s="269" t="n"/>
      <c r="D2345" s="267" t="n"/>
      <c r="E2345" s="267" t="n"/>
      <c r="F2345" s="268" t="n"/>
      <c r="G2345" s="421" t="n"/>
      <c r="H2345" s="269" t="n"/>
      <c r="I2345" s="421" t="n"/>
      <c r="J2345" s="421" t="n"/>
      <c r="K2345" s="421" t="n"/>
      <c r="L2345" s="421" t="n"/>
      <c r="M2345" s="421" t="n"/>
      <c r="N2345" s="421" t="n"/>
      <c r="O2345" s="421" t="n"/>
      <c r="P2345" s="421" t="n"/>
      <c r="Q2345" s="421" t="n"/>
      <c r="R2345" s="270" t="n"/>
      <c r="S2345" s="421" t="n"/>
      <c r="T2345" s="421" t="n"/>
      <c r="U2345" s="421" t="n"/>
      <c r="V2345" s="421" t="n"/>
      <c r="W2345" s="421" t="n"/>
      <c r="X2345" s="421" t="n"/>
      <c r="Y2345" s="421" t="n"/>
      <c r="Z2345" s="421" t="n"/>
      <c r="AA2345" s="421" t="n"/>
      <c r="AB2345" s="421" t="n"/>
      <c r="AC2345" s="421" t="n"/>
      <c r="AD2345" s="421" t="n"/>
      <c r="AE2345" s="421" t="n"/>
      <c r="AF2345" s="421" t="n"/>
      <c r="AG2345" s="421" t="n"/>
      <c r="AH2345" s="421" t="n"/>
      <c r="AI2345" s="421" t="n"/>
      <c r="AJ2345" s="297" t="n"/>
      <c r="AK2345" s="297" t="n"/>
      <c r="AL2345" s="284" t="n"/>
      <c r="AM2345" s="297" t="n"/>
      <c r="AN2345" s="285" t="n"/>
      <c r="AO2345" s="297" t="n"/>
      <c r="AP2345" s="297" t="n"/>
      <c r="AQ2345" s="297" t="n"/>
      <c r="AR2345" s="297" t="n"/>
      <c r="AS2345" s="297" t="n"/>
      <c r="AT2345" s="285" t="n"/>
      <c r="AU2345" s="297" t="n"/>
      <c r="AV2345" s="297" t="n"/>
      <c r="AW2345" s="297" t="n"/>
      <c r="AX2345" s="297" t="n"/>
      <c r="AY2345" s="286" t="n"/>
      <c r="AZ2345" s="286" t="n"/>
      <c r="BA2345" s="287" t="n"/>
      <c r="BB2345" s="286" t="n"/>
      <c r="BC2345" s="286" t="n"/>
      <c r="BD2345" s="286" t="n"/>
      <c r="BE2345" s="286" t="n"/>
      <c r="BF2345" s="286" t="n"/>
      <c r="BG2345" s="286" t="n"/>
      <c r="BH2345" s="297" t="n"/>
      <c r="BI2345" s="297" t="n"/>
      <c r="BJ2345" s="297" t="n"/>
      <c r="BK2345" s="297" t="n"/>
      <c r="BL2345" s="297" t="n"/>
      <c r="BM2345" s="297" t="n"/>
      <c r="BN2345" s="297" t="n"/>
      <c r="BO2345" s="285" t="n"/>
      <c r="BP2345" s="297" t="n"/>
      <c r="BQ2345" s="297" t="n"/>
      <c r="BR2345" s="297" t="n"/>
      <c r="BS2345" s="297" t="n"/>
      <c r="BT2345" s="297" t="n"/>
      <c r="BU2345" s="297" t="n"/>
      <c r="BV2345" s="297" t="n"/>
      <c r="BW2345" s="288" t="n"/>
      <c r="BX2345" s="276">
        <f>SUM(IF(COUNTIF(MediaScorecard!CC2832, "*1.*"), 2, 0), IF(COUNTIF(MediaScorecard!CC2832, "*2.*"), 2, 0), IF(COUNTIF(MediaScorecard!CC2832, "*3.*"), 2, 0), IF(COUNTIF(MediaScorecard!CC2832, "*4.*"), 2, 0), IF(COUNTIF(MediaScorecard!CC2832, "*5.*"), 2, 0), IF(COUNTIF(MediaScorecard!CC2832, "*6.*"), 2, 0))</f>
        <v/>
      </c>
      <c r="BY2345" s="277">
        <f t="array" ref="BY2345">SUM(VALUE(AT2345),VALUE(AU2345),VALUE(AV2345),VALUE(AW2345),VALUE(AX2345),VALUE(AY2345),VALUE(AZ2345),VALUE(BB2345),VALUE(BC2345),VALUE(BD2345),VALUE(BE2345),VALUE(BF2345),VALUE(BG2345),VALUE(BH2345),VALUE(BI2345),VALUE(BJ2345),VALUE(BK2345),VALUE(BL2345),VALUE(BM2345),VALUE(BN2345),VALUE(BO2345),VALUE(BP2345),VALUE(BQ2345),VALUE(BR2345),VALUE(BS2345),VALUE(BT2345),VALUE(BU2345),VALUE(BV2345),VALUE(BW2345))</f>
        <v/>
      </c>
      <c r="BZ2345" s="307" t="n"/>
      <c r="CA2345" s="307" t="n"/>
      <c r="CB2345" s="307" t="n"/>
      <c r="CC2345" s="307" t="n"/>
      <c r="CD2345" s="307" t="n"/>
      <c r="CE2345" s="307" t="n"/>
      <c r="CF2345" s="307" t="n"/>
      <c r="CG2345" s="307" t="n"/>
      <c r="CH2345" s="307" t="n"/>
      <c r="CI2345" s="307" t="n"/>
      <c r="CJ2345" s="307" t="n"/>
      <c r="CK2345" s="307" t="n"/>
      <c r="CL2345" s="307" t="n"/>
      <c r="CM2345" s="307" t="n"/>
      <c r="CN2345" s="307" t="n"/>
      <c r="CO2345" s="307" t="n"/>
      <c r="CP2345" s="307" t="n"/>
      <c r="CQ2345" s="307" t="n"/>
      <c r="CR2345" s="279" t="n"/>
      <c r="CS2345" s="280" t="n"/>
      <c r="CT2345" s="421">
        <f>(IF(OR(MediaScorecard!BG2832="x", MediaScorecard!BH2832="x",MediaScorecard!BI2832="x",MediaScorecard!BJ2832="x",MediaScorecard!BK2832="x"),1, 2))</f>
        <v/>
      </c>
      <c r="CU2345" s="308" t="n"/>
      <c r="CV2345" s="308" t="n"/>
      <c r="CW2345" s="308" t="n"/>
      <c r="CX2345" s="309" t="n"/>
      <c r="CY2345" s="308" t="n"/>
      <c r="CZ2345" s="308" t="n"/>
      <c r="DA2345" s="308" t="n"/>
    </row>
    <row r="2346" ht="21" customHeight="1" s="590">
      <c r="A2346" s="421" t="n"/>
      <c r="B2346" s="270" t="n"/>
      <c r="C2346" s="269" t="n"/>
      <c r="D2346" s="267" t="n"/>
      <c r="E2346" s="267" t="n"/>
      <c r="F2346" s="268" t="n"/>
      <c r="G2346" s="421" t="n"/>
      <c r="H2346" s="269" t="n"/>
      <c r="I2346" s="421" t="n"/>
      <c r="J2346" s="421" t="n"/>
      <c r="K2346" s="421" t="n"/>
      <c r="L2346" s="421" t="n"/>
      <c r="M2346" s="421" t="n"/>
      <c r="N2346" s="421" t="n"/>
      <c r="O2346" s="421" t="n"/>
      <c r="P2346" s="421" t="n"/>
      <c r="Q2346" s="421" t="n"/>
      <c r="R2346" s="270" t="n"/>
      <c r="S2346" s="421" t="n"/>
      <c r="T2346" s="421" t="n"/>
      <c r="U2346" s="421" t="n"/>
      <c r="V2346" s="421" t="n"/>
      <c r="W2346" s="421" t="n"/>
      <c r="X2346" s="421" t="n"/>
      <c r="Y2346" s="421" t="n"/>
      <c r="Z2346" s="421" t="n"/>
      <c r="AA2346" s="421" t="n"/>
      <c r="AB2346" s="421" t="n"/>
      <c r="AC2346" s="421" t="n"/>
      <c r="AD2346" s="421" t="n"/>
      <c r="AE2346" s="421" t="n"/>
      <c r="AF2346" s="421" t="n"/>
      <c r="AG2346" s="421" t="n"/>
      <c r="AH2346" s="421" t="n"/>
      <c r="AI2346" s="421" t="n"/>
      <c r="AJ2346" s="297" t="n"/>
      <c r="AK2346" s="297" t="n"/>
      <c r="AL2346" s="284" t="n"/>
      <c r="AM2346" s="297" t="n"/>
      <c r="AN2346" s="285" t="n"/>
      <c r="AO2346" s="297" t="n"/>
      <c r="AP2346" s="297" t="n"/>
      <c r="AQ2346" s="297" t="n"/>
      <c r="AR2346" s="297" t="n"/>
      <c r="AS2346" s="297" t="n"/>
      <c r="AT2346" s="285" t="n"/>
      <c r="AU2346" s="297" t="n"/>
      <c r="AV2346" s="297" t="n"/>
      <c r="AW2346" s="297" t="n"/>
      <c r="AX2346" s="297" t="n"/>
      <c r="AY2346" s="286" t="n"/>
      <c r="AZ2346" s="286" t="n"/>
      <c r="BA2346" s="287" t="n"/>
      <c r="BB2346" s="286" t="n"/>
      <c r="BC2346" s="286" t="n"/>
      <c r="BD2346" s="286" t="n"/>
      <c r="BE2346" s="286" t="n"/>
      <c r="BF2346" s="286" t="n"/>
      <c r="BG2346" s="286" t="n"/>
      <c r="BH2346" s="297" t="n"/>
      <c r="BI2346" s="297" t="n"/>
      <c r="BJ2346" s="297" t="n"/>
      <c r="BK2346" s="297" t="n"/>
      <c r="BL2346" s="297" t="n"/>
      <c r="BM2346" s="297" t="n"/>
      <c r="BN2346" s="297" t="n"/>
      <c r="BO2346" s="285" t="n"/>
      <c r="BP2346" s="297" t="n"/>
      <c r="BQ2346" s="297" t="n"/>
      <c r="BR2346" s="297" t="n"/>
      <c r="BS2346" s="297" t="n"/>
      <c r="BT2346" s="297" t="n"/>
      <c r="BU2346" s="297" t="n"/>
      <c r="BV2346" s="297" t="n"/>
      <c r="BW2346" s="288" t="n"/>
      <c r="BX2346" s="276">
        <f>SUM(IF(COUNTIF(MediaScorecard!CC2833, "*1.*"), 2, 0), IF(COUNTIF(MediaScorecard!CC2833, "*2.*"), 2, 0), IF(COUNTIF(MediaScorecard!CC2833, "*3.*"), 2, 0), IF(COUNTIF(MediaScorecard!CC2833, "*4.*"), 2, 0), IF(COUNTIF(MediaScorecard!CC2833, "*5.*"), 2, 0), IF(COUNTIF(MediaScorecard!CC2833, "*6.*"), 2, 0))</f>
        <v/>
      </c>
      <c r="BY2346" s="277">
        <f t="array" ref="BY2346">SUM(VALUE(AT2346),VALUE(AU2346),VALUE(AV2346),VALUE(AW2346),VALUE(AX2346),VALUE(AY2346),VALUE(AZ2346),VALUE(BB2346),VALUE(BC2346),VALUE(BD2346),VALUE(BE2346),VALUE(BF2346),VALUE(BG2346),VALUE(BH2346),VALUE(BI2346),VALUE(BJ2346),VALUE(BK2346),VALUE(BL2346),VALUE(BM2346),VALUE(BN2346),VALUE(BO2346),VALUE(BP2346),VALUE(BQ2346),VALUE(BR2346),VALUE(BS2346),VALUE(BT2346),VALUE(BU2346),VALUE(BV2346),VALUE(BW2346))</f>
        <v/>
      </c>
      <c r="BZ2346" s="307" t="n"/>
      <c r="CA2346" s="307" t="n"/>
      <c r="CB2346" s="307" t="n"/>
      <c r="CC2346" s="307" t="n"/>
      <c r="CD2346" s="307" t="n"/>
      <c r="CE2346" s="307" t="n"/>
      <c r="CF2346" s="307" t="n"/>
      <c r="CG2346" s="307" t="n"/>
      <c r="CH2346" s="307" t="n"/>
      <c r="CI2346" s="307" t="n"/>
      <c r="CJ2346" s="307" t="n"/>
      <c r="CK2346" s="307" t="n"/>
      <c r="CL2346" s="307" t="n"/>
      <c r="CM2346" s="307" t="n"/>
      <c r="CN2346" s="307" t="n"/>
      <c r="CO2346" s="307" t="n"/>
      <c r="CP2346" s="307" t="n"/>
      <c r="CQ2346" s="307" t="n"/>
      <c r="CR2346" s="279" t="n"/>
      <c r="CS2346" s="280" t="n"/>
      <c r="CT2346" s="421">
        <f>(IF(OR(MediaScorecard!BG2833="x", MediaScorecard!BH2833="x",MediaScorecard!BI2833="x",MediaScorecard!BJ2833="x",MediaScorecard!BK2833="x"),1, 2))</f>
        <v/>
      </c>
      <c r="CU2346" s="308" t="n"/>
      <c r="CV2346" s="308" t="n"/>
      <c r="CW2346" s="308" t="n"/>
      <c r="CX2346" s="309" t="n"/>
      <c r="CY2346" s="308" t="n"/>
      <c r="CZ2346" s="308" t="n"/>
      <c r="DA2346" s="308" t="n"/>
    </row>
    <row r="2347" ht="21" customHeight="1" s="590">
      <c r="A2347" s="421" t="n"/>
      <c r="B2347" s="270" t="n"/>
      <c r="C2347" s="269" t="n"/>
      <c r="D2347" s="267" t="n"/>
      <c r="E2347" s="267" t="n"/>
      <c r="F2347" s="268" t="n"/>
      <c r="G2347" s="421" t="n"/>
      <c r="H2347" s="269" t="n"/>
      <c r="I2347" s="421" t="n"/>
      <c r="J2347" s="421" t="n"/>
      <c r="K2347" s="421" t="n"/>
      <c r="L2347" s="421" t="n"/>
      <c r="M2347" s="421" t="n"/>
      <c r="N2347" s="421" t="n"/>
      <c r="O2347" s="421" t="n"/>
      <c r="P2347" s="421" t="n"/>
      <c r="Q2347" s="421" t="n"/>
      <c r="R2347" s="270" t="n"/>
      <c r="S2347" s="421" t="n"/>
      <c r="T2347" s="421" t="n"/>
      <c r="U2347" s="421" t="n"/>
      <c r="V2347" s="421" t="n"/>
      <c r="W2347" s="421" t="n"/>
      <c r="X2347" s="421" t="n"/>
      <c r="Y2347" s="421" t="n"/>
      <c r="Z2347" s="421" t="n"/>
      <c r="AA2347" s="421" t="n"/>
      <c r="AB2347" s="421" t="n"/>
      <c r="AC2347" s="421" t="n"/>
      <c r="AD2347" s="421" t="n"/>
      <c r="AE2347" s="421" t="n"/>
      <c r="AF2347" s="421" t="n"/>
      <c r="AG2347" s="421" t="n"/>
      <c r="AH2347" s="421" t="n"/>
      <c r="AI2347" s="421" t="n"/>
      <c r="AJ2347" s="297" t="n"/>
      <c r="AK2347" s="297" t="n"/>
      <c r="AL2347" s="284" t="n"/>
      <c r="AM2347" s="297" t="n"/>
      <c r="AN2347" s="285" t="n"/>
      <c r="AO2347" s="297" t="n"/>
      <c r="AP2347" s="297" t="n"/>
      <c r="AQ2347" s="297" t="n"/>
      <c r="AR2347" s="297" t="n"/>
      <c r="AS2347" s="297" t="n"/>
      <c r="AT2347" s="285" t="n"/>
      <c r="AU2347" s="297" t="n"/>
      <c r="AV2347" s="297" t="n"/>
      <c r="AW2347" s="297" t="n"/>
      <c r="AX2347" s="297" t="n"/>
      <c r="AY2347" s="286" t="n"/>
      <c r="AZ2347" s="286" t="n"/>
      <c r="BA2347" s="287" t="n"/>
      <c r="BB2347" s="286" t="n"/>
      <c r="BC2347" s="286" t="n"/>
      <c r="BD2347" s="286" t="n"/>
      <c r="BE2347" s="286" t="n"/>
      <c r="BF2347" s="286" t="n"/>
      <c r="BG2347" s="286" t="n"/>
      <c r="BH2347" s="297" t="n"/>
      <c r="BI2347" s="297" t="n"/>
      <c r="BJ2347" s="297" t="n"/>
      <c r="BK2347" s="297" t="n"/>
      <c r="BL2347" s="297" t="n"/>
      <c r="BM2347" s="297" t="n"/>
      <c r="BN2347" s="297" t="n"/>
      <c r="BO2347" s="285" t="n"/>
      <c r="BP2347" s="297" t="n"/>
      <c r="BQ2347" s="297" t="n"/>
      <c r="BR2347" s="297" t="n"/>
      <c r="BS2347" s="297" t="n"/>
      <c r="BT2347" s="297" t="n"/>
      <c r="BU2347" s="297" t="n"/>
      <c r="BV2347" s="297" t="n"/>
      <c r="BW2347" s="288" t="n"/>
      <c r="BX2347" s="276">
        <f>SUM(IF(COUNTIF(MediaScorecard!CC2834, "*1.*"), 2, 0), IF(COUNTIF(MediaScorecard!CC2834, "*2.*"), 2, 0), IF(COUNTIF(MediaScorecard!CC2834, "*3.*"), 2, 0), IF(COUNTIF(MediaScorecard!CC2834, "*4.*"), 2, 0), IF(COUNTIF(MediaScorecard!CC2834, "*5.*"), 2, 0), IF(COUNTIF(MediaScorecard!CC2834, "*6.*"), 2, 0))</f>
        <v/>
      </c>
      <c r="BY2347" s="277">
        <f t="array" ref="BY2347">SUM(VALUE(AT2347),VALUE(AU2347),VALUE(AV2347),VALUE(AW2347),VALUE(AX2347),VALUE(AY2347),VALUE(AZ2347),VALUE(BB2347),VALUE(BC2347),VALUE(BD2347),VALUE(BE2347),VALUE(BF2347),VALUE(BG2347),VALUE(BH2347),VALUE(BI2347),VALUE(BJ2347),VALUE(BK2347),VALUE(BL2347),VALUE(BM2347),VALUE(BN2347),VALUE(BO2347),VALUE(BP2347),VALUE(BQ2347),VALUE(BR2347),VALUE(BS2347),VALUE(BT2347),VALUE(BU2347),VALUE(BV2347),VALUE(BW2347))</f>
        <v/>
      </c>
      <c r="BZ2347" s="307" t="n"/>
      <c r="CA2347" s="307" t="n"/>
      <c r="CB2347" s="307" t="n"/>
      <c r="CC2347" s="307" t="n"/>
      <c r="CD2347" s="307" t="n"/>
      <c r="CE2347" s="307" t="n"/>
      <c r="CF2347" s="307" t="n"/>
      <c r="CG2347" s="307" t="n"/>
      <c r="CH2347" s="307" t="n"/>
      <c r="CI2347" s="307" t="n"/>
      <c r="CJ2347" s="307" t="n"/>
      <c r="CK2347" s="307" t="n"/>
      <c r="CL2347" s="307" t="n"/>
      <c r="CM2347" s="307" t="n"/>
      <c r="CN2347" s="307" t="n"/>
      <c r="CO2347" s="307" t="n"/>
      <c r="CP2347" s="307" t="n"/>
      <c r="CQ2347" s="307" t="n"/>
      <c r="CR2347" s="279" t="n"/>
      <c r="CS2347" s="280" t="n"/>
      <c r="CT2347" s="421">
        <f>(IF(OR(MediaScorecard!BG2834="x", MediaScorecard!BH2834="x",MediaScorecard!BI2834="x",MediaScorecard!BJ2834="x",MediaScorecard!BK2834="x"),1, 2))</f>
        <v/>
      </c>
      <c r="CU2347" s="308" t="n"/>
      <c r="CV2347" s="308" t="n"/>
      <c r="CW2347" s="308" t="n"/>
      <c r="CX2347" s="309" t="n"/>
      <c r="CY2347" s="308" t="n"/>
      <c r="CZ2347" s="308" t="n"/>
      <c r="DA2347" s="308" t="n"/>
    </row>
    <row r="2348" ht="21" customHeight="1" s="590">
      <c r="A2348" s="421" t="n"/>
      <c r="B2348" s="270" t="n"/>
      <c r="C2348" s="269" t="n"/>
      <c r="D2348" s="267" t="n"/>
      <c r="E2348" s="267" t="n"/>
      <c r="F2348" s="268" t="n"/>
      <c r="G2348" s="421" t="n"/>
      <c r="H2348" s="269" t="n"/>
      <c r="I2348" s="421" t="n"/>
      <c r="J2348" s="421" t="n"/>
      <c r="K2348" s="421" t="n"/>
      <c r="L2348" s="421" t="n"/>
      <c r="M2348" s="421" t="n"/>
      <c r="N2348" s="421" t="n"/>
      <c r="O2348" s="421" t="n"/>
      <c r="P2348" s="421" t="n"/>
      <c r="Q2348" s="421" t="n"/>
      <c r="R2348" s="270" t="n"/>
      <c r="S2348" s="421" t="n"/>
      <c r="T2348" s="421" t="n"/>
      <c r="U2348" s="421" t="n"/>
      <c r="V2348" s="421" t="n"/>
      <c r="W2348" s="421" t="n"/>
      <c r="X2348" s="421" t="n"/>
      <c r="Y2348" s="421" t="n"/>
      <c r="Z2348" s="421" t="n"/>
      <c r="AA2348" s="421" t="n"/>
      <c r="AB2348" s="421" t="n"/>
      <c r="AC2348" s="421" t="n"/>
      <c r="AD2348" s="421" t="n"/>
      <c r="AE2348" s="421" t="n"/>
      <c r="AF2348" s="421" t="n"/>
      <c r="AG2348" s="421" t="n"/>
      <c r="AH2348" s="421" t="n"/>
      <c r="AI2348" s="421" t="n"/>
      <c r="AJ2348" s="297" t="n"/>
      <c r="AK2348" s="297" t="n"/>
      <c r="AL2348" s="284" t="n"/>
      <c r="AM2348" s="297" t="n"/>
      <c r="AN2348" s="285" t="n"/>
      <c r="AO2348" s="297" t="n"/>
      <c r="AP2348" s="297" t="n"/>
      <c r="AQ2348" s="297" t="n"/>
      <c r="AR2348" s="297" t="n"/>
      <c r="AS2348" s="297" t="n"/>
      <c r="AT2348" s="285" t="n"/>
      <c r="AU2348" s="297" t="n"/>
      <c r="AV2348" s="297" t="n"/>
      <c r="AW2348" s="297" t="n"/>
      <c r="AX2348" s="297" t="n"/>
      <c r="AY2348" s="286" t="n"/>
      <c r="AZ2348" s="286" t="n"/>
      <c r="BA2348" s="287" t="n"/>
      <c r="BB2348" s="286" t="n"/>
      <c r="BC2348" s="286" t="n"/>
      <c r="BD2348" s="286" t="n"/>
      <c r="BE2348" s="286" t="n"/>
      <c r="BF2348" s="286" t="n"/>
      <c r="BG2348" s="286" t="n"/>
      <c r="BH2348" s="297" t="n"/>
      <c r="BI2348" s="297" t="n"/>
      <c r="BJ2348" s="297" t="n"/>
      <c r="BK2348" s="297" t="n"/>
      <c r="BL2348" s="297" t="n"/>
      <c r="BM2348" s="297" t="n"/>
      <c r="BN2348" s="297" t="n"/>
      <c r="BO2348" s="285" t="n"/>
      <c r="BP2348" s="297" t="n"/>
      <c r="BQ2348" s="297" t="n"/>
      <c r="BR2348" s="297" t="n"/>
      <c r="BS2348" s="297" t="n"/>
      <c r="BT2348" s="297" t="n"/>
      <c r="BU2348" s="297" t="n"/>
      <c r="BV2348" s="297" t="n"/>
      <c r="BW2348" s="288" t="n"/>
      <c r="BX2348" s="276">
        <f>SUM(IF(COUNTIF(MediaScorecard!CC2835, "*1.*"), 2, 0), IF(COUNTIF(MediaScorecard!CC2835, "*2.*"), 2, 0), IF(COUNTIF(MediaScorecard!CC2835, "*3.*"), 2, 0), IF(COUNTIF(MediaScorecard!CC2835, "*4.*"), 2, 0), IF(COUNTIF(MediaScorecard!CC2835, "*5.*"), 2, 0), IF(COUNTIF(MediaScorecard!CC2835, "*6.*"), 2, 0))</f>
        <v/>
      </c>
      <c r="BY2348" s="277">
        <f t="array" ref="BY2348">SUM(VALUE(AT2348),VALUE(AU2348),VALUE(AV2348),VALUE(AW2348),VALUE(AX2348),VALUE(AY2348),VALUE(AZ2348),VALUE(BB2348),VALUE(BC2348),VALUE(BD2348),VALUE(BE2348),VALUE(BF2348),VALUE(BG2348),VALUE(BH2348),VALUE(BI2348),VALUE(BJ2348),VALUE(BK2348),VALUE(BL2348),VALUE(BM2348),VALUE(BN2348),VALUE(BO2348),VALUE(BP2348),VALUE(BQ2348),VALUE(BR2348),VALUE(BS2348),VALUE(BT2348),VALUE(BU2348),VALUE(BV2348),VALUE(BW2348))</f>
        <v/>
      </c>
      <c r="BZ2348" s="307" t="n"/>
      <c r="CA2348" s="307" t="n"/>
      <c r="CB2348" s="307" t="n"/>
      <c r="CC2348" s="307" t="n"/>
      <c r="CD2348" s="307" t="n"/>
      <c r="CE2348" s="307" t="n"/>
      <c r="CF2348" s="307" t="n"/>
      <c r="CG2348" s="307" t="n"/>
      <c r="CH2348" s="307" t="n"/>
      <c r="CI2348" s="307" t="n"/>
      <c r="CJ2348" s="307" t="n"/>
      <c r="CK2348" s="307" t="n"/>
      <c r="CL2348" s="307" t="n"/>
      <c r="CM2348" s="307" t="n"/>
      <c r="CN2348" s="307" t="n"/>
      <c r="CO2348" s="307" t="n"/>
      <c r="CP2348" s="307" t="n"/>
      <c r="CQ2348" s="307" t="n"/>
      <c r="CR2348" s="279" t="n"/>
      <c r="CS2348" s="280" t="n"/>
      <c r="CT2348" s="421">
        <f>(IF(OR(MediaScorecard!BG2835="x", MediaScorecard!BH2835="x",MediaScorecard!BI2835="x",MediaScorecard!BJ2835="x",MediaScorecard!BK2835="x"),1, 2))</f>
        <v/>
      </c>
      <c r="CU2348" s="308" t="n"/>
      <c r="CV2348" s="308" t="n"/>
      <c r="CW2348" s="308" t="n"/>
      <c r="CX2348" s="309" t="n"/>
      <c r="CY2348" s="308" t="n"/>
      <c r="CZ2348" s="308" t="n"/>
      <c r="DA2348" s="308" t="n"/>
    </row>
    <row r="2349" ht="21" customHeight="1" s="590">
      <c r="A2349" s="421" t="n"/>
      <c r="B2349" s="270" t="n"/>
      <c r="C2349" s="269" t="n"/>
      <c r="D2349" s="267" t="n"/>
      <c r="E2349" s="267" t="n"/>
      <c r="F2349" s="268" t="n"/>
      <c r="G2349" s="421" t="n"/>
      <c r="H2349" s="269" t="n"/>
      <c r="I2349" s="421" t="n"/>
      <c r="J2349" s="421" t="n"/>
      <c r="K2349" s="421" t="n"/>
      <c r="L2349" s="421" t="n"/>
      <c r="M2349" s="421" t="n"/>
      <c r="N2349" s="421" t="n"/>
      <c r="O2349" s="421" t="n"/>
      <c r="P2349" s="421" t="n"/>
      <c r="Q2349" s="421" t="n"/>
      <c r="R2349" s="270" t="n"/>
      <c r="S2349" s="421" t="n"/>
      <c r="T2349" s="421" t="n"/>
      <c r="U2349" s="421" t="n"/>
      <c r="V2349" s="421" t="n"/>
      <c r="W2349" s="421" t="n"/>
      <c r="X2349" s="421" t="n"/>
      <c r="Y2349" s="421" t="n"/>
      <c r="Z2349" s="421" t="n"/>
      <c r="AA2349" s="421" t="n"/>
      <c r="AB2349" s="421" t="n"/>
      <c r="AC2349" s="421" t="n"/>
      <c r="AD2349" s="421" t="n"/>
      <c r="AE2349" s="421" t="n"/>
      <c r="AF2349" s="421" t="n"/>
      <c r="AG2349" s="421" t="n"/>
      <c r="AH2349" s="421" t="n"/>
      <c r="AI2349" s="421" t="n"/>
      <c r="AJ2349" s="297" t="n"/>
      <c r="AK2349" s="297" t="n"/>
      <c r="AL2349" s="284" t="n"/>
      <c r="AM2349" s="297" t="n"/>
      <c r="AN2349" s="285" t="n"/>
      <c r="AO2349" s="297" t="n"/>
      <c r="AP2349" s="297" t="n"/>
      <c r="AQ2349" s="297" t="n"/>
      <c r="AR2349" s="297" t="n"/>
      <c r="AS2349" s="297" t="n"/>
      <c r="AT2349" s="285" t="n"/>
      <c r="AU2349" s="297" t="n"/>
      <c r="AV2349" s="297" t="n"/>
      <c r="AW2349" s="297" t="n"/>
      <c r="AX2349" s="297" t="n"/>
      <c r="AY2349" s="286" t="n"/>
      <c r="AZ2349" s="286" t="n"/>
      <c r="BA2349" s="287" t="n"/>
      <c r="BB2349" s="286" t="n"/>
      <c r="BC2349" s="286" t="n"/>
      <c r="BD2349" s="286" t="n"/>
      <c r="BE2349" s="286" t="n"/>
      <c r="BF2349" s="286" t="n"/>
      <c r="BG2349" s="286" t="n"/>
      <c r="BH2349" s="297" t="n"/>
      <c r="BI2349" s="297" t="n"/>
      <c r="BJ2349" s="297" t="n"/>
      <c r="BK2349" s="297" t="n"/>
      <c r="BL2349" s="297" t="n"/>
      <c r="BM2349" s="297" t="n"/>
      <c r="BN2349" s="297" t="n"/>
      <c r="BO2349" s="285" t="n"/>
      <c r="BP2349" s="297" t="n"/>
      <c r="BQ2349" s="297" t="n"/>
      <c r="BR2349" s="297" t="n"/>
      <c r="BS2349" s="297" t="n"/>
      <c r="BT2349" s="297" t="n"/>
      <c r="BU2349" s="297" t="n"/>
      <c r="BV2349" s="297" t="n"/>
      <c r="BW2349" s="288" t="n"/>
      <c r="BX2349" s="276">
        <f>SUM(IF(COUNTIF(MediaScorecard!CC2836, "*1.*"), 2, 0), IF(COUNTIF(MediaScorecard!CC2836, "*2.*"), 2, 0), IF(COUNTIF(MediaScorecard!CC2836, "*3.*"), 2, 0), IF(COUNTIF(MediaScorecard!CC2836, "*4.*"), 2, 0), IF(COUNTIF(MediaScorecard!CC2836, "*5.*"), 2, 0), IF(COUNTIF(MediaScorecard!CC2836, "*6.*"), 2, 0))</f>
        <v/>
      </c>
      <c r="BY2349" s="277">
        <f t="array" ref="BY2349">SUM(VALUE(AT2349),VALUE(AU2349),VALUE(AV2349),VALUE(AW2349),VALUE(AX2349),VALUE(AY2349),VALUE(AZ2349),VALUE(BB2349),VALUE(BC2349),VALUE(BD2349),VALUE(BE2349),VALUE(BF2349),VALUE(BG2349),VALUE(BH2349),VALUE(BI2349),VALUE(BJ2349),VALUE(BK2349),VALUE(BL2349),VALUE(BM2349),VALUE(BN2349),VALUE(BO2349),VALUE(BP2349),VALUE(BQ2349),VALUE(BR2349),VALUE(BS2349),VALUE(BT2349),VALUE(BU2349),VALUE(BV2349),VALUE(BW2349))</f>
        <v/>
      </c>
      <c r="BZ2349" s="307" t="n"/>
      <c r="CA2349" s="307" t="n"/>
      <c r="CB2349" s="307" t="n"/>
      <c r="CC2349" s="307" t="n"/>
      <c r="CD2349" s="307" t="n"/>
      <c r="CE2349" s="307" t="n"/>
      <c r="CF2349" s="307" t="n"/>
      <c r="CG2349" s="307" t="n"/>
      <c r="CH2349" s="307" t="n"/>
      <c r="CI2349" s="307" t="n"/>
      <c r="CJ2349" s="307" t="n"/>
      <c r="CK2349" s="307" t="n"/>
      <c r="CL2349" s="307" t="n"/>
      <c r="CM2349" s="307" t="n"/>
      <c r="CN2349" s="307" t="n"/>
      <c r="CO2349" s="307" t="n"/>
      <c r="CP2349" s="307" t="n"/>
      <c r="CQ2349" s="307" t="n"/>
      <c r="CR2349" s="279" t="n"/>
      <c r="CS2349" s="280" t="n"/>
      <c r="CT2349" s="421">
        <f>(IF(OR(MediaScorecard!BG2836="x", MediaScorecard!BH2836="x",MediaScorecard!BI2836="x",MediaScorecard!BJ2836="x",MediaScorecard!BK2836="x"),1, 2))</f>
        <v/>
      </c>
      <c r="CU2349" s="308" t="n"/>
      <c r="CV2349" s="308" t="n"/>
      <c r="CW2349" s="308" t="n"/>
      <c r="CX2349" s="309" t="n"/>
      <c r="CY2349" s="308" t="n"/>
      <c r="CZ2349" s="308" t="n"/>
      <c r="DA2349" s="308" t="n"/>
    </row>
    <row r="2350" ht="21" customHeight="1" s="590">
      <c r="A2350" s="421" t="n"/>
      <c r="B2350" s="270" t="n"/>
      <c r="C2350" s="269" t="n"/>
      <c r="D2350" s="267" t="n"/>
      <c r="E2350" s="267" t="n"/>
      <c r="F2350" s="268" t="n"/>
      <c r="G2350" s="421" t="n"/>
      <c r="H2350" s="269" t="n"/>
      <c r="I2350" s="421" t="n"/>
      <c r="J2350" s="421" t="n"/>
      <c r="K2350" s="421" t="n"/>
      <c r="L2350" s="421" t="n"/>
      <c r="M2350" s="421" t="n"/>
      <c r="N2350" s="421" t="n"/>
      <c r="O2350" s="421" t="n"/>
      <c r="P2350" s="421" t="n"/>
      <c r="Q2350" s="421" t="n"/>
      <c r="R2350" s="270" t="n"/>
      <c r="S2350" s="421" t="n"/>
      <c r="T2350" s="421" t="n"/>
      <c r="U2350" s="421" t="n"/>
      <c r="V2350" s="421" t="n"/>
      <c r="W2350" s="421" t="n"/>
      <c r="X2350" s="421" t="n"/>
      <c r="Y2350" s="421" t="n"/>
      <c r="Z2350" s="421" t="n"/>
      <c r="AA2350" s="421" t="n"/>
      <c r="AB2350" s="421" t="n"/>
      <c r="AC2350" s="421" t="n"/>
      <c r="AD2350" s="421" t="n"/>
      <c r="AE2350" s="421" t="n"/>
      <c r="AF2350" s="421" t="n"/>
      <c r="AG2350" s="421" t="n"/>
      <c r="AH2350" s="421" t="n"/>
      <c r="AI2350" s="421" t="n"/>
      <c r="AJ2350" s="297" t="n"/>
      <c r="AK2350" s="297" t="n"/>
      <c r="AL2350" s="284" t="n"/>
      <c r="AM2350" s="297" t="n"/>
      <c r="AN2350" s="285" t="n"/>
      <c r="AO2350" s="297" t="n"/>
      <c r="AP2350" s="297" t="n"/>
      <c r="AQ2350" s="297" t="n"/>
      <c r="AR2350" s="297" t="n"/>
      <c r="AS2350" s="297" t="n"/>
      <c r="AT2350" s="285" t="n"/>
      <c r="AU2350" s="297" t="n"/>
      <c r="AV2350" s="297" t="n"/>
      <c r="AW2350" s="297" t="n"/>
      <c r="AX2350" s="297" t="n"/>
      <c r="AY2350" s="286" t="n"/>
      <c r="AZ2350" s="286" t="n"/>
      <c r="BA2350" s="287" t="n"/>
      <c r="BB2350" s="286" t="n"/>
      <c r="BC2350" s="286" t="n"/>
      <c r="BD2350" s="286" t="n"/>
      <c r="BE2350" s="286" t="n"/>
      <c r="BF2350" s="286" t="n"/>
      <c r="BG2350" s="286" t="n"/>
      <c r="BH2350" s="297" t="n"/>
      <c r="BI2350" s="297" t="n"/>
      <c r="BJ2350" s="297" t="n"/>
      <c r="BK2350" s="297" t="n"/>
      <c r="BL2350" s="297" t="n"/>
      <c r="BM2350" s="297" t="n"/>
      <c r="BN2350" s="297" t="n"/>
      <c r="BO2350" s="285" t="n"/>
      <c r="BP2350" s="297" t="n"/>
      <c r="BQ2350" s="297" t="n"/>
      <c r="BR2350" s="297" t="n"/>
      <c r="BS2350" s="297" t="n"/>
      <c r="BT2350" s="297" t="n"/>
      <c r="BU2350" s="297" t="n"/>
      <c r="BV2350" s="297" t="n"/>
      <c r="BW2350" s="288" t="n"/>
      <c r="BX2350" s="276">
        <f>SUM(IF(COUNTIF(MediaScorecard!CC2837, "*1.*"), 2, 0), IF(COUNTIF(MediaScorecard!CC2837, "*2.*"), 2, 0), IF(COUNTIF(MediaScorecard!CC2837, "*3.*"), 2, 0), IF(COUNTIF(MediaScorecard!CC2837, "*4.*"), 2, 0), IF(COUNTIF(MediaScorecard!CC2837, "*5.*"), 2, 0), IF(COUNTIF(MediaScorecard!CC2837, "*6.*"), 2, 0))</f>
        <v/>
      </c>
      <c r="BY2350" s="277">
        <f t="array" ref="BY2350">SUM(VALUE(AT2350),VALUE(AU2350),VALUE(AV2350),VALUE(AW2350),VALUE(AX2350),VALUE(AY2350),VALUE(AZ2350),VALUE(BB2350),VALUE(BC2350),VALUE(BD2350),VALUE(BE2350),VALUE(BF2350),VALUE(BG2350),VALUE(BH2350),VALUE(BI2350),VALUE(BJ2350),VALUE(BK2350),VALUE(BL2350),VALUE(BM2350),VALUE(BN2350),VALUE(BO2350),VALUE(BP2350),VALUE(BQ2350),VALUE(BR2350),VALUE(BS2350),VALUE(BT2350),VALUE(BU2350),VALUE(BV2350),VALUE(BW2350))</f>
        <v/>
      </c>
      <c r="BZ2350" s="307" t="n"/>
      <c r="CA2350" s="307" t="n"/>
      <c r="CB2350" s="307" t="n"/>
      <c r="CC2350" s="307" t="n"/>
      <c r="CD2350" s="307" t="n"/>
      <c r="CE2350" s="307" t="n"/>
      <c r="CF2350" s="307" t="n"/>
      <c r="CG2350" s="307" t="n"/>
      <c r="CH2350" s="307" t="n"/>
      <c r="CI2350" s="307" t="n"/>
      <c r="CJ2350" s="307" t="n"/>
      <c r="CK2350" s="307" t="n"/>
      <c r="CL2350" s="307" t="n"/>
      <c r="CM2350" s="307" t="n"/>
      <c r="CN2350" s="307" t="n"/>
      <c r="CO2350" s="307" t="n"/>
      <c r="CP2350" s="307" t="n"/>
      <c r="CQ2350" s="307" t="n"/>
      <c r="CR2350" s="279" t="n"/>
      <c r="CS2350" s="280" t="n"/>
      <c r="CT2350" s="421">
        <f>(IF(OR(MediaScorecard!BG2837="x", MediaScorecard!BH2837="x",MediaScorecard!BI2837="x",MediaScorecard!BJ2837="x",MediaScorecard!BK2837="x"),1, 2))</f>
        <v/>
      </c>
      <c r="CU2350" s="308" t="n"/>
      <c r="CV2350" s="308" t="n"/>
      <c r="CW2350" s="308" t="n"/>
      <c r="CX2350" s="309" t="n"/>
      <c r="CY2350" s="308" t="n"/>
      <c r="CZ2350" s="308" t="n"/>
      <c r="DA2350" s="308" t="n"/>
    </row>
    <row r="2351" ht="21" customHeight="1" s="590">
      <c r="A2351" s="421" t="n"/>
      <c r="B2351" s="270" t="n"/>
      <c r="C2351" s="269" t="n"/>
      <c r="D2351" s="267" t="n"/>
      <c r="E2351" s="267" t="n"/>
      <c r="F2351" s="268" t="n"/>
      <c r="G2351" s="421" t="n"/>
      <c r="H2351" s="269" t="n"/>
      <c r="I2351" s="421" t="n"/>
      <c r="J2351" s="421" t="n"/>
      <c r="K2351" s="421" t="n"/>
      <c r="L2351" s="421" t="n"/>
      <c r="M2351" s="421" t="n"/>
      <c r="N2351" s="421" t="n"/>
      <c r="O2351" s="421" t="n"/>
      <c r="P2351" s="421" t="n"/>
      <c r="Q2351" s="421" t="n"/>
      <c r="R2351" s="270" t="n"/>
      <c r="S2351" s="421" t="n"/>
      <c r="T2351" s="421" t="n"/>
      <c r="U2351" s="421" t="n"/>
      <c r="V2351" s="421" t="n"/>
      <c r="W2351" s="421" t="n"/>
      <c r="X2351" s="421" t="n"/>
      <c r="Y2351" s="421" t="n"/>
      <c r="Z2351" s="421" t="n"/>
      <c r="AA2351" s="421" t="n"/>
      <c r="AB2351" s="421" t="n"/>
      <c r="AC2351" s="421" t="n"/>
      <c r="AD2351" s="421" t="n"/>
      <c r="AE2351" s="421" t="n"/>
      <c r="AF2351" s="421" t="n"/>
      <c r="AG2351" s="421" t="n"/>
      <c r="AH2351" s="421" t="n"/>
      <c r="AI2351" s="421" t="n"/>
      <c r="AJ2351" s="297" t="n"/>
      <c r="AK2351" s="297" t="n"/>
      <c r="AL2351" s="284" t="n"/>
      <c r="AM2351" s="297" t="n"/>
      <c r="AN2351" s="285" t="n"/>
      <c r="AO2351" s="297" t="n"/>
      <c r="AP2351" s="297" t="n"/>
      <c r="AQ2351" s="297" t="n"/>
      <c r="AR2351" s="297" t="n"/>
      <c r="AS2351" s="297" t="n"/>
      <c r="AT2351" s="285" t="n"/>
      <c r="AU2351" s="297" t="n"/>
      <c r="AV2351" s="297" t="n"/>
      <c r="AW2351" s="297" t="n"/>
      <c r="AX2351" s="297" t="n"/>
      <c r="AY2351" s="286" t="n"/>
      <c r="AZ2351" s="286" t="n"/>
      <c r="BA2351" s="287" t="n"/>
      <c r="BB2351" s="286" t="n"/>
      <c r="BC2351" s="286" t="n"/>
      <c r="BD2351" s="286" t="n"/>
      <c r="BE2351" s="286" t="n"/>
      <c r="BF2351" s="286" t="n"/>
      <c r="BG2351" s="286" t="n"/>
      <c r="BH2351" s="297" t="n"/>
      <c r="BI2351" s="297" t="n"/>
      <c r="BJ2351" s="297" t="n"/>
      <c r="BK2351" s="297" t="n"/>
      <c r="BL2351" s="297" t="n"/>
      <c r="BM2351" s="297" t="n"/>
      <c r="BN2351" s="297" t="n"/>
      <c r="BO2351" s="285" t="n"/>
      <c r="BP2351" s="297" t="n"/>
      <c r="BQ2351" s="297" t="n"/>
      <c r="BR2351" s="297" t="n"/>
      <c r="BS2351" s="297" t="n"/>
      <c r="BT2351" s="297" t="n"/>
      <c r="BU2351" s="297" t="n"/>
      <c r="BV2351" s="297" t="n"/>
      <c r="BW2351" s="288" t="n"/>
      <c r="BX2351" s="276">
        <f>SUM(IF(COUNTIF(MediaScorecard!CC2838, "*1.*"), 2, 0), IF(COUNTIF(MediaScorecard!CC2838, "*2.*"), 2, 0), IF(COUNTIF(MediaScorecard!CC2838, "*3.*"), 2, 0), IF(COUNTIF(MediaScorecard!CC2838, "*4.*"), 2, 0), IF(COUNTIF(MediaScorecard!CC2838, "*5.*"), 2, 0), IF(COUNTIF(MediaScorecard!CC2838, "*6.*"), 2, 0))</f>
        <v/>
      </c>
      <c r="BY2351" s="277">
        <f t="array" ref="BY2351">SUM(VALUE(AT2351),VALUE(AU2351),VALUE(AV2351),VALUE(AW2351),VALUE(AX2351),VALUE(AY2351),VALUE(AZ2351),VALUE(BB2351),VALUE(BC2351),VALUE(BD2351),VALUE(BE2351),VALUE(BF2351),VALUE(BG2351),VALUE(BH2351),VALUE(BI2351),VALUE(BJ2351),VALUE(BK2351),VALUE(BL2351),VALUE(BM2351),VALUE(BN2351),VALUE(BO2351),VALUE(BP2351),VALUE(BQ2351),VALUE(BR2351),VALUE(BS2351),VALUE(BT2351),VALUE(BU2351),VALUE(BV2351),VALUE(BW2351))</f>
        <v/>
      </c>
      <c r="BZ2351" s="307" t="n"/>
      <c r="CA2351" s="307" t="n"/>
      <c r="CB2351" s="307" t="n"/>
      <c r="CC2351" s="307" t="n"/>
      <c r="CD2351" s="307" t="n"/>
      <c r="CE2351" s="307" t="n"/>
      <c r="CF2351" s="307" t="n"/>
      <c r="CG2351" s="307" t="n"/>
      <c r="CH2351" s="307" t="n"/>
      <c r="CI2351" s="307" t="n"/>
      <c r="CJ2351" s="307" t="n"/>
      <c r="CK2351" s="307" t="n"/>
      <c r="CL2351" s="307" t="n"/>
      <c r="CM2351" s="307" t="n"/>
      <c r="CN2351" s="307" t="n"/>
      <c r="CO2351" s="307" t="n"/>
      <c r="CP2351" s="307" t="n"/>
      <c r="CQ2351" s="307" t="n"/>
      <c r="CR2351" s="279" t="n"/>
      <c r="CS2351" s="280" t="n"/>
      <c r="CT2351" s="421">
        <f>(IF(OR(MediaScorecard!BG2838="x", MediaScorecard!BH2838="x",MediaScorecard!BI2838="x",MediaScorecard!BJ2838="x",MediaScorecard!BK2838="x"),1, 2))</f>
        <v/>
      </c>
      <c r="CU2351" s="308" t="n"/>
      <c r="CV2351" s="308" t="n"/>
      <c r="CW2351" s="308" t="n"/>
      <c r="CX2351" s="309" t="n"/>
      <c r="CY2351" s="308" t="n"/>
      <c r="CZ2351" s="308" t="n"/>
      <c r="DA2351" s="308" t="n"/>
    </row>
    <row r="2352" ht="21" customHeight="1" s="590">
      <c r="A2352" s="421" t="n"/>
      <c r="B2352" s="270" t="n"/>
      <c r="C2352" s="269" t="n"/>
      <c r="D2352" s="267" t="n"/>
      <c r="E2352" s="267" t="n"/>
      <c r="F2352" s="268" t="n"/>
      <c r="G2352" s="421" t="n"/>
      <c r="H2352" s="269" t="n"/>
      <c r="I2352" s="421" t="n"/>
      <c r="J2352" s="421" t="n"/>
      <c r="K2352" s="421" t="n"/>
      <c r="L2352" s="421" t="n"/>
      <c r="M2352" s="421" t="n"/>
      <c r="N2352" s="421" t="n"/>
      <c r="O2352" s="421" t="n"/>
      <c r="P2352" s="421" t="n"/>
      <c r="Q2352" s="421" t="n"/>
      <c r="R2352" s="270" t="n"/>
      <c r="S2352" s="421" t="n"/>
      <c r="T2352" s="421" t="n"/>
      <c r="U2352" s="421" t="n"/>
      <c r="V2352" s="421" t="n"/>
      <c r="W2352" s="421" t="n"/>
      <c r="X2352" s="421" t="n"/>
      <c r="Y2352" s="421" t="n"/>
      <c r="Z2352" s="421" t="n"/>
      <c r="AA2352" s="421" t="n"/>
      <c r="AB2352" s="421" t="n"/>
      <c r="AC2352" s="421" t="n"/>
      <c r="AD2352" s="421" t="n"/>
      <c r="AE2352" s="421" t="n"/>
      <c r="AF2352" s="421" t="n"/>
      <c r="AG2352" s="421" t="n"/>
      <c r="AH2352" s="421" t="n"/>
      <c r="AI2352" s="421" t="n"/>
      <c r="AJ2352" s="297" t="n"/>
      <c r="AK2352" s="297" t="n"/>
      <c r="AL2352" s="284" t="n"/>
      <c r="AM2352" s="297" t="n"/>
      <c r="AN2352" s="285" t="n"/>
      <c r="AO2352" s="297" t="n"/>
      <c r="AP2352" s="297" t="n"/>
      <c r="AQ2352" s="297" t="n"/>
      <c r="AR2352" s="297" t="n"/>
      <c r="AS2352" s="297" t="n"/>
      <c r="AT2352" s="285" t="n"/>
      <c r="AU2352" s="297" t="n"/>
      <c r="AV2352" s="297" t="n"/>
      <c r="AW2352" s="297" t="n"/>
      <c r="AX2352" s="297" t="n"/>
      <c r="AY2352" s="286" t="n"/>
      <c r="AZ2352" s="286" t="n"/>
      <c r="BA2352" s="287" t="n"/>
      <c r="BB2352" s="286" t="n"/>
      <c r="BC2352" s="286" t="n"/>
      <c r="BD2352" s="286" t="n"/>
      <c r="BE2352" s="286" t="n"/>
      <c r="BF2352" s="286" t="n"/>
      <c r="BG2352" s="286" t="n"/>
      <c r="BH2352" s="297" t="n"/>
      <c r="BI2352" s="297" t="n"/>
      <c r="BJ2352" s="297" t="n"/>
      <c r="BK2352" s="297" t="n"/>
      <c r="BL2352" s="297" t="n"/>
      <c r="BM2352" s="297" t="n"/>
      <c r="BN2352" s="297" t="n"/>
      <c r="BO2352" s="285" t="n"/>
      <c r="BP2352" s="297" t="n"/>
      <c r="BQ2352" s="297" t="n"/>
      <c r="BR2352" s="297" t="n"/>
      <c r="BS2352" s="297" t="n"/>
      <c r="BT2352" s="297" t="n"/>
      <c r="BU2352" s="297" t="n"/>
      <c r="BV2352" s="297" t="n"/>
      <c r="BW2352" s="288" t="n"/>
      <c r="BX2352" s="276">
        <f>SUM(IF(COUNTIF(MediaScorecard!CC2839, "*1.*"), 2, 0), IF(COUNTIF(MediaScorecard!CC2839, "*2.*"), 2, 0), IF(COUNTIF(MediaScorecard!CC2839, "*3.*"), 2, 0), IF(COUNTIF(MediaScorecard!CC2839, "*4.*"), 2, 0), IF(COUNTIF(MediaScorecard!CC2839, "*5.*"), 2, 0), IF(COUNTIF(MediaScorecard!CC2839, "*6.*"), 2, 0))</f>
        <v/>
      </c>
      <c r="BY2352" s="277">
        <f t="array" ref="BY2352">SUM(VALUE(AT2352),VALUE(AU2352),VALUE(AV2352),VALUE(AW2352),VALUE(AX2352),VALUE(AY2352),VALUE(AZ2352),VALUE(BB2352),VALUE(BC2352),VALUE(BD2352),VALUE(BE2352),VALUE(BF2352),VALUE(BG2352),VALUE(BH2352),VALUE(BI2352),VALUE(BJ2352),VALUE(BK2352),VALUE(BL2352),VALUE(BM2352),VALUE(BN2352),VALUE(BO2352),VALUE(BP2352),VALUE(BQ2352),VALUE(BR2352),VALUE(BS2352),VALUE(BT2352),VALUE(BU2352),VALUE(BV2352),VALUE(BW2352))</f>
        <v/>
      </c>
      <c r="BZ2352" s="307" t="n"/>
      <c r="CA2352" s="307" t="n"/>
      <c r="CB2352" s="307" t="n"/>
      <c r="CC2352" s="307" t="n"/>
      <c r="CD2352" s="307" t="n"/>
      <c r="CE2352" s="307" t="n"/>
      <c r="CF2352" s="307" t="n"/>
      <c r="CG2352" s="307" t="n"/>
      <c r="CH2352" s="307" t="n"/>
      <c r="CI2352" s="307" t="n"/>
      <c r="CJ2352" s="307" t="n"/>
      <c r="CK2352" s="307" t="n"/>
      <c r="CL2352" s="307" t="n"/>
      <c r="CM2352" s="307" t="n"/>
      <c r="CN2352" s="307" t="n"/>
      <c r="CO2352" s="307" t="n"/>
      <c r="CP2352" s="307" t="n"/>
      <c r="CQ2352" s="307" t="n"/>
      <c r="CR2352" s="279" t="n"/>
      <c r="CS2352" s="280" t="n"/>
      <c r="CT2352" s="421">
        <f>(IF(OR(MediaScorecard!BG2839="x", MediaScorecard!BH2839="x",MediaScorecard!BI2839="x",MediaScorecard!BJ2839="x",MediaScorecard!BK2839="x"),1, 2))</f>
        <v/>
      </c>
      <c r="CU2352" s="308" t="n"/>
      <c r="CV2352" s="308" t="n"/>
      <c r="CW2352" s="308" t="n"/>
      <c r="CX2352" s="309" t="n"/>
      <c r="CY2352" s="308" t="n"/>
      <c r="CZ2352" s="308" t="n"/>
      <c r="DA2352" s="308" t="n"/>
    </row>
    <row r="2353" ht="21" customHeight="1" s="590">
      <c r="A2353" s="421" t="n"/>
      <c r="B2353" s="270" t="n"/>
      <c r="C2353" s="269" t="n"/>
      <c r="D2353" s="267" t="n"/>
      <c r="E2353" s="267" t="n"/>
      <c r="F2353" s="268" t="n"/>
      <c r="G2353" s="421" t="n"/>
      <c r="H2353" s="269" t="n"/>
      <c r="I2353" s="421" t="n"/>
      <c r="J2353" s="421" t="n"/>
      <c r="K2353" s="421" t="n"/>
      <c r="L2353" s="421" t="n"/>
      <c r="M2353" s="421" t="n"/>
      <c r="N2353" s="421" t="n"/>
      <c r="O2353" s="421" t="n"/>
      <c r="P2353" s="421" t="n"/>
      <c r="Q2353" s="421" t="n"/>
      <c r="R2353" s="270" t="n"/>
      <c r="S2353" s="421" t="n"/>
      <c r="T2353" s="421" t="n"/>
      <c r="U2353" s="421" t="n"/>
      <c r="V2353" s="421" t="n"/>
      <c r="W2353" s="421" t="n"/>
      <c r="X2353" s="421" t="n"/>
      <c r="Y2353" s="421" t="n"/>
      <c r="Z2353" s="421" t="n"/>
      <c r="AA2353" s="421" t="n"/>
      <c r="AB2353" s="421" t="n"/>
      <c r="AC2353" s="421" t="n"/>
      <c r="AD2353" s="421" t="n"/>
      <c r="AE2353" s="421" t="n"/>
      <c r="AF2353" s="421" t="n"/>
      <c r="AG2353" s="421" t="n"/>
      <c r="AH2353" s="421" t="n"/>
      <c r="AI2353" s="421" t="n"/>
      <c r="AJ2353" s="297" t="n"/>
      <c r="AK2353" s="297" t="n"/>
      <c r="AL2353" s="284" t="n"/>
      <c r="AM2353" s="297" t="n"/>
      <c r="AN2353" s="285" t="n"/>
      <c r="AO2353" s="297" t="n"/>
      <c r="AP2353" s="297" t="n"/>
      <c r="AQ2353" s="297" t="n"/>
      <c r="AR2353" s="297" t="n"/>
      <c r="AS2353" s="297" t="n"/>
      <c r="AT2353" s="285" t="n"/>
      <c r="AU2353" s="297" t="n"/>
      <c r="AV2353" s="297" t="n"/>
      <c r="AW2353" s="297" t="n"/>
      <c r="AX2353" s="297" t="n"/>
      <c r="AY2353" s="286" t="n"/>
      <c r="AZ2353" s="286" t="n"/>
      <c r="BA2353" s="287" t="n"/>
      <c r="BB2353" s="286" t="n"/>
      <c r="BC2353" s="286" t="n"/>
      <c r="BD2353" s="286" t="n"/>
      <c r="BE2353" s="286" t="n"/>
      <c r="BF2353" s="286" t="n"/>
      <c r="BG2353" s="286" t="n"/>
      <c r="BH2353" s="297" t="n"/>
      <c r="BI2353" s="297" t="n"/>
      <c r="BJ2353" s="297" t="n"/>
      <c r="BK2353" s="297" t="n"/>
      <c r="BL2353" s="297" t="n"/>
      <c r="BM2353" s="297" t="n"/>
      <c r="BN2353" s="297" t="n"/>
      <c r="BO2353" s="285" t="n"/>
      <c r="BP2353" s="297" t="n"/>
      <c r="BQ2353" s="297" t="n"/>
      <c r="BR2353" s="297" t="n"/>
      <c r="BS2353" s="297" t="n"/>
      <c r="BT2353" s="297" t="n"/>
      <c r="BU2353" s="297" t="n"/>
      <c r="BV2353" s="297" t="n"/>
      <c r="BW2353" s="288" t="n"/>
      <c r="BX2353" s="276">
        <f>SUM(IF(COUNTIF(MediaScorecard!CC2840, "*1.*"), 2, 0), IF(COUNTIF(MediaScorecard!CC2840, "*2.*"), 2, 0), IF(COUNTIF(MediaScorecard!CC2840, "*3.*"), 2, 0), IF(COUNTIF(MediaScorecard!CC2840, "*4.*"), 2, 0), IF(COUNTIF(MediaScorecard!CC2840, "*5.*"), 2, 0), IF(COUNTIF(MediaScorecard!CC2840, "*6.*"), 2, 0))</f>
        <v/>
      </c>
      <c r="BY2353" s="277">
        <f t="array" ref="BY2353">SUM(VALUE(AT2353),VALUE(AU2353),VALUE(AV2353),VALUE(AW2353),VALUE(AX2353),VALUE(AY2353),VALUE(AZ2353),VALUE(BB2353),VALUE(BC2353),VALUE(BD2353),VALUE(BE2353),VALUE(BF2353),VALUE(BG2353),VALUE(BH2353),VALUE(BI2353),VALUE(BJ2353),VALUE(BK2353),VALUE(BL2353),VALUE(BM2353),VALUE(BN2353),VALUE(BO2353),VALUE(BP2353),VALUE(BQ2353),VALUE(BR2353),VALUE(BS2353),VALUE(BT2353),VALUE(BU2353),VALUE(BV2353),VALUE(BW2353))</f>
        <v/>
      </c>
      <c r="BZ2353" s="307" t="n"/>
      <c r="CA2353" s="307" t="n"/>
      <c r="CB2353" s="307" t="n"/>
      <c r="CC2353" s="307" t="n"/>
      <c r="CD2353" s="307" t="n"/>
      <c r="CE2353" s="307" t="n"/>
      <c r="CF2353" s="307" t="n"/>
      <c r="CG2353" s="307" t="n"/>
      <c r="CH2353" s="307" t="n"/>
      <c r="CI2353" s="307" t="n"/>
      <c r="CJ2353" s="307" t="n"/>
      <c r="CK2353" s="307" t="n"/>
      <c r="CL2353" s="307" t="n"/>
      <c r="CM2353" s="307" t="n"/>
      <c r="CN2353" s="307" t="n"/>
      <c r="CO2353" s="307" t="n"/>
      <c r="CP2353" s="307" t="n"/>
      <c r="CQ2353" s="307" t="n"/>
      <c r="CR2353" s="279" t="n"/>
      <c r="CS2353" s="280" t="n"/>
      <c r="CT2353" s="421">
        <f>(IF(OR(MediaScorecard!BG2840="x", MediaScorecard!BH2840="x",MediaScorecard!BI2840="x",MediaScorecard!BJ2840="x",MediaScorecard!BK2840="x"),1, 2))</f>
        <v/>
      </c>
      <c r="CU2353" s="308" t="n"/>
      <c r="CV2353" s="308" t="n"/>
      <c r="CW2353" s="308" t="n"/>
      <c r="CX2353" s="309" t="n"/>
      <c r="CY2353" s="308" t="n"/>
      <c r="CZ2353" s="308" t="n"/>
      <c r="DA2353" s="308" t="n"/>
    </row>
    <row r="2354" ht="21" customHeight="1" s="590">
      <c r="A2354" s="421" t="n"/>
      <c r="B2354" s="270" t="n"/>
      <c r="C2354" s="269" t="n"/>
      <c r="D2354" s="267" t="n"/>
      <c r="E2354" s="267" t="n"/>
      <c r="F2354" s="268" t="n"/>
      <c r="G2354" s="421" t="n"/>
      <c r="H2354" s="269" t="n"/>
      <c r="I2354" s="421" t="n"/>
      <c r="J2354" s="421" t="n"/>
      <c r="K2354" s="421" t="n"/>
      <c r="L2354" s="421" t="n"/>
      <c r="M2354" s="421" t="n"/>
      <c r="N2354" s="421" t="n"/>
      <c r="O2354" s="421" t="n"/>
      <c r="P2354" s="421" t="n"/>
      <c r="Q2354" s="421" t="n"/>
      <c r="R2354" s="270" t="n"/>
      <c r="S2354" s="421" t="n"/>
      <c r="T2354" s="421" t="n"/>
      <c r="U2354" s="421" t="n"/>
      <c r="V2354" s="421" t="n"/>
      <c r="W2354" s="421" t="n"/>
      <c r="X2354" s="421" t="n"/>
      <c r="Y2354" s="421" t="n"/>
      <c r="Z2354" s="421" t="n"/>
      <c r="AA2354" s="421" t="n"/>
      <c r="AB2354" s="421" t="n"/>
      <c r="AC2354" s="421" t="n"/>
      <c r="AD2354" s="421" t="n"/>
      <c r="AE2354" s="421" t="n"/>
      <c r="AF2354" s="421" t="n"/>
      <c r="AG2354" s="421" t="n"/>
      <c r="AH2354" s="421" t="n"/>
      <c r="AI2354" s="421" t="n"/>
      <c r="AJ2354" s="297" t="n"/>
      <c r="AK2354" s="297" t="n"/>
      <c r="AL2354" s="284" t="n"/>
      <c r="AM2354" s="297" t="n"/>
      <c r="AN2354" s="285" t="n"/>
      <c r="AO2354" s="297" t="n"/>
      <c r="AP2354" s="297" t="n"/>
      <c r="AQ2354" s="297" t="n"/>
      <c r="AR2354" s="297" t="n"/>
      <c r="AS2354" s="297" t="n"/>
      <c r="AT2354" s="285" t="n"/>
      <c r="AU2354" s="297" t="n"/>
      <c r="AV2354" s="297" t="n"/>
      <c r="AW2354" s="297" t="n"/>
      <c r="AX2354" s="297" t="n"/>
      <c r="AY2354" s="286" t="n"/>
      <c r="AZ2354" s="286" t="n"/>
      <c r="BA2354" s="287" t="n"/>
      <c r="BB2354" s="286" t="n"/>
      <c r="BC2354" s="286" t="n"/>
      <c r="BD2354" s="286" t="n"/>
      <c r="BE2354" s="286" t="n"/>
      <c r="BF2354" s="286" t="n"/>
      <c r="BG2354" s="286" t="n"/>
      <c r="BH2354" s="297" t="n"/>
      <c r="BI2354" s="297" t="n"/>
      <c r="BJ2354" s="297" t="n"/>
      <c r="BK2354" s="297" t="n"/>
      <c r="BL2354" s="297" t="n"/>
      <c r="BM2354" s="297" t="n"/>
      <c r="BN2354" s="297" t="n"/>
      <c r="BO2354" s="285" t="n"/>
      <c r="BP2354" s="297" t="n"/>
      <c r="BQ2354" s="297" t="n"/>
      <c r="BR2354" s="297" t="n"/>
      <c r="BS2354" s="297" t="n"/>
      <c r="BT2354" s="297" t="n"/>
      <c r="BU2354" s="297" t="n"/>
      <c r="BV2354" s="297" t="n"/>
      <c r="BW2354" s="288" t="n"/>
      <c r="BX2354" s="276">
        <f>SUM(IF(COUNTIF(MediaScorecard!CC2841, "*1.*"), 2, 0), IF(COUNTIF(MediaScorecard!CC2841, "*2.*"), 2, 0), IF(COUNTIF(MediaScorecard!CC2841, "*3.*"), 2, 0), IF(COUNTIF(MediaScorecard!CC2841, "*4.*"), 2, 0), IF(COUNTIF(MediaScorecard!CC2841, "*5.*"), 2, 0), IF(COUNTIF(MediaScorecard!CC2841, "*6.*"), 2, 0))</f>
        <v/>
      </c>
      <c r="BY2354" s="277">
        <f t="array" ref="BY2354">SUM(VALUE(AT2354),VALUE(AU2354),VALUE(AV2354),VALUE(AW2354),VALUE(AX2354),VALUE(AY2354),VALUE(AZ2354),VALUE(BB2354),VALUE(BC2354),VALUE(BD2354),VALUE(BE2354),VALUE(BF2354),VALUE(BG2354),VALUE(BH2354),VALUE(BI2354),VALUE(BJ2354),VALUE(BK2354),VALUE(BL2354),VALUE(BM2354),VALUE(BN2354),VALUE(BO2354),VALUE(BP2354),VALUE(BQ2354),VALUE(BR2354),VALUE(BS2354),VALUE(BT2354),VALUE(BU2354),VALUE(BV2354),VALUE(BW2354))</f>
        <v/>
      </c>
      <c r="BZ2354" s="307" t="n"/>
      <c r="CA2354" s="307" t="n"/>
      <c r="CB2354" s="307" t="n"/>
      <c r="CC2354" s="307" t="n"/>
      <c r="CD2354" s="307" t="n"/>
      <c r="CE2354" s="307" t="n"/>
      <c r="CF2354" s="307" t="n"/>
      <c r="CG2354" s="307" t="n"/>
      <c r="CH2354" s="307" t="n"/>
      <c r="CI2354" s="307" t="n"/>
      <c r="CJ2354" s="307" t="n"/>
      <c r="CK2354" s="307" t="n"/>
      <c r="CL2354" s="307" t="n"/>
      <c r="CM2354" s="307" t="n"/>
      <c r="CN2354" s="307" t="n"/>
      <c r="CO2354" s="307" t="n"/>
      <c r="CP2354" s="307" t="n"/>
      <c r="CQ2354" s="307" t="n"/>
      <c r="CR2354" s="279" t="n"/>
      <c r="CS2354" s="280" t="n"/>
      <c r="CT2354" s="421">
        <f>(IF(OR(MediaScorecard!BG2841="x", MediaScorecard!BH2841="x",MediaScorecard!BI2841="x",MediaScorecard!BJ2841="x",MediaScorecard!BK2841="x"),1, 2))</f>
        <v/>
      </c>
      <c r="CU2354" s="308" t="n"/>
      <c r="CV2354" s="308" t="n"/>
      <c r="CW2354" s="308" t="n"/>
      <c r="CX2354" s="309" t="n"/>
      <c r="CY2354" s="308" t="n"/>
      <c r="CZ2354" s="308" t="n"/>
      <c r="DA2354" s="308" t="n"/>
    </row>
    <row r="2355" ht="21" customHeight="1" s="590">
      <c r="A2355" s="421" t="n"/>
      <c r="B2355" s="270" t="n"/>
      <c r="C2355" s="269" t="n"/>
      <c r="D2355" s="267" t="n"/>
      <c r="E2355" s="267" t="n"/>
      <c r="F2355" s="268" t="n"/>
      <c r="G2355" s="421" t="n"/>
      <c r="H2355" s="269" t="n"/>
      <c r="I2355" s="421" t="n"/>
      <c r="J2355" s="421" t="n"/>
      <c r="K2355" s="421" t="n"/>
      <c r="L2355" s="421" t="n"/>
      <c r="M2355" s="421" t="n"/>
      <c r="N2355" s="421" t="n"/>
      <c r="O2355" s="421" t="n"/>
      <c r="P2355" s="421" t="n"/>
      <c r="Q2355" s="421" t="n"/>
      <c r="R2355" s="270" t="n"/>
      <c r="S2355" s="421" t="n"/>
      <c r="T2355" s="421" t="n"/>
      <c r="U2355" s="421" t="n"/>
      <c r="V2355" s="421" t="n"/>
      <c r="W2355" s="421" t="n"/>
      <c r="X2355" s="421" t="n"/>
      <c r="Y2355" s="421" t="n"/>
      <c r="Z2355" s="421" t="n"/>
      <c r="AA2355" s="421" t="n"/>
      <c r="AB2355" s="421" t="n"/>
      <c r="AC2355" s="421" t="n"/>
      <c r="AD2355" s="421" t="n"/>
      <c r="AE2355" s="421" t="n"/>
      <c r="AF2355" s="421" t="n"/>
      <c r="AG2355" s="421" t="n"/>
      <c r="AH2355" s="421" t="n"/>
      <c r="AI2355" s="421" t="n"/>
      <c r="AJ2355" s="297" t="n"/>
      <c r="AK2355" s="297" t="n"/>
      <c r="AL2355" s="284" t="n"/>
      <c r="AM2355" s="297" t="n"/>
      <c r="AN2355" s="285" t="n"/>
      <c r="AO2355" s="297" t="n"/>
      <c r="AP2355" s="297" t="n"/>
      <c r="AQ2355" s="297" t="n"/>
      <c r="AR2355" s="297" t="n"/>
      <c r="AS2355" s="297" t="n"/>
      <c r="AT2355" s="285" t="n"/>
      <c r="AU2355" s="297" t="n"/>
      <c r="AV2355" s="297" t="n"/>
      <c r="AW2355" s="297" t="n"/>
      <c r="AX2355" s="297" t="n"/>
      <c r="AY2355" s="286" t="n"/>
      <c r="AZ2355" s="286" t="n"/>
      <c r="BA2355" s="287" t="n"/>
      <c r="BB2355" s="286" t="n"/>
      <c r="BC2355" s="286" t="n"/>
      <c r="BD2355" s="286" t="n"/>
      <c r="BE2355" s="286" t="n"/>
      <c r="BF2355" s="286" t="n"/>
      <c r="BG2355" s="286" t="n"/>
      <c r="BH2355" s="297" t="n"/>
      <c r="BI2355" s="297" t="n"/>
      <c r="BJ2355" s="297" t="n"/>
      <c r="BK2355" s="297" t="n"/>
      <c r="BL2355" s="297" t="n"/>
      <c r="BM2355" s="297" t="n"/>
      <c r="BN2355" s="297" t="n"/>
      <c r="BO2355" s="285" t="n"/>
      <c r="BP2355" s="297" t="n"/>
      <c r="BQ2355" s="297" t="n"/>
      <c r="BR2355" s="297" t="n"/>
      <c r="BS2355" s="297" t="n"/>
      <c r="BT2355" s="297" t="n"/>
      <c r="BU2355" s="297" t="n"/>
      <c r="BV2355" s="297" t="n"/>
      <c r="BW2355" s="288" t="n"/>
      <c r="BX2355" s="276">
        <f>SUM(IF(COUNTIF(MediaScorecard!CC2842, "*1.*"), 2, 0), IF(COUNTIF(MediaScorecard!CC2842, "*2.*"), 2, 0), IF(COUNTIF(MediaScorecard!CC2842, "*3.*"), 2, 0), IF(COUNTIF(MediaScorecard!CC2842, "*4.*"), 2, 0), IF(COUNTIF(MediaScorecard!CC2842, "*5.*"), 2, 0), IF(COUNTIF(MediaScorecard!CC2842, "*6.*"), 2, 0))</f>
        <v/>
      </c>
      <c r="BY2355" s="277">
        <f t="array" ref="BY2355">SUM(VALUE(AT2355),VALUE(AU2355),VALUE(AV2355),VALUE(AW2355),VALUE(AX2355),VALUE(AY2355),VALUE(AZ2355),VALUE(BB2355),VALUE(BC2355),VALUE(BD2355),VALUE(BE2355),VALUE(BF2355),VALUE(BG2355),VALUE(BH2355),VALUE(BI2355),VALUE(BJ2355),VALUE(BK2355),VALUE(BL2355),VALUE(BM2355),VALUE(BN2355),VALUE(BO2355),VALUE(BP2355),VALUE(BQ2355),VALUE(BR2355),VALUE(BS2355),VALUE(BT2355),VALUE(BU2355),VALUE(BV2355),VALUE(BW2355))</f>
        <v/>
      </c>
      <c r="BZ2355" s="307" t="n"/>
      <c r="CA2355" s="307" t="n"/>
      <c r="CB2355" s="307" t="n"/>
      <c r="CC2355" s="307" t="n"/>
      <c r="CD2355" s="307" t="n"/>
      <c r="CE2355" s="307" t="n"/>
      <c r="CF2355" s="307" t="n"/>
      <c r="CG2355" s="307" t="n"/>
      <c r="CH2355" s="307" t="n"/>
      <c r="CI2355" s="307" t="n"/>
      <c r="CJ2355" s="307" t="n"/>
      <c r="CK2355" s="307" t="n"/>
      <c r="CL2355" s="307" t="n"/>
      <c r="CM2355" s="307" t="n"/>
      <c r="CN2355" s="307" t="n"/>
      <c r="CO2355" s="307" t="n"/>
      <c r="CP2355" s="307" t="n"/>
      <c r="CQ2355" s="307" t="n"/>
      <c r="CR2355" s="279" t="n"/>
      <c r="CS2355" s="280" t="n"/>
      <c r="CT2355" s="421">
        <f>(IF(OR(MediaScorecard!BG2842="x", MediaScorecard!BH2842="x",MediaScorecard!BI2842="x",MediaScorecard!BJ2842="x",MediaScorecard!BK2842="x"),1, 2))</f>
        <v/>
      </c>
      <c r="CU2355" s="308" t="n"/>
      <c r="CV2355" s="308" t="n"/>
      <c r="CW2355" s="308" t="n"/>
      <c r="CX2355" s="309" t="n"/>
      <c r="CY2355" s="308" t="n"/>
      <c r="CZ2355" s="308" t="n"/>
      <c r="DA2355" s="308" t="n"/>
    </row>
    <row r="2356" ht="21" customHeight="1" s="590">
      <c r="A2356" s="421" t="n"/>
      <c r="B2356" s="270" t="n"/>
      <c r="C2356" s="269" t="n"/>
      <c r="D2356" s="267" t="n"/>
      <c r="E2356" s="267" t="n"/>
      <c r="F2356" s="268" t="n"/>
      <c r="G2356" s="421" t="n"/>
      <c r="H2356" s="269" t="n"/>
      <c r="I2356" s="421" t="n"/>
      <c r="J2356" s="421" t="n"/>
      <c r="K2356" s="421" t="n"/>
      <c r="L2356" s="421" t="n"/>
      <c r="M2356" s="421" t="n"/>
      <c r="N2356" s="421" t="n"/>
      <c r="O2356" s="421" t="n"/>
      <c r="P2356" s="421" t="n"/>
      <c r="Q2356" s="421" t="n"/>
      <c r="R2356" s="270" t="n"/>
      <c r="S2356" s="421" t="n"/>
      <c r="T2356" s="421" t="n"/>
      <c r="U2356" s="421" t="n"/>
      <c r="V2356" s="421" t="n"/>
      <c r="W2356" s="421" t="n"/>
      <c r="X2356" s="421" t="n"/>
      <c r="Y2356" s="421" t="n"/>
      <c r="Z2356" s="421" t="n"/>
      <c r="AA2356" s="421" t="n"/>
      <c r="AB2356" s="421" t="n"/>
      <c r="AC2356" s="421" t="n"/>
      <c r="AD2356" s="421" t="n"/>
      <c r="AE2356" s="421" t="n"/>
      <c r="AF2356" s="421" t="n"/>
      <c r="AG2356" s="421" t="n"/>
      <c r="AH2356" s="421" t="n"/>
      <c r="AI2356" s="421" t="n"/>
      <c r="AJ2356" s="297" t="n"/>
      <c r="AK2356" s="297" t="n"/>
      <c r="AL2356" s="284" t="n"/>
      <c r="AM2356" s="297" t="n"/>
      <c r="AN2356" s="285" t="n"/>
      <c r="AO2356" s="297" t="n"/>
      <c r="AP2356" s="297" t="n"/>
      <c r="AQ2356" s="297" t="n"/>
      <c r="AR2356" s="297" t="n"/>
      <c r="AS2356" s="297" t="n"/>
      <c r="AT2356" s="285" t="n"/>
      <c r="AU2356" s="297" t="n"/>
      <c r="AV2356" s="297" t="n"/>
      <c r="AW2356" s="297" t="n"/>
      <c r="AX2356" s="297" t="n"/>
      <c r="AY2356" s="286" t="n"/>
      <c r="AZ2356" s="286" t="n"/>
      <c r="BA2356" s="287" t="n"/>
      <c r="BB2356" s="286" t="n"/>
      <c r="BC2356" s="286" t="n"/>
      <c r="BD2356" s="286" t="n"/>
      <c r="BE2356" s="286" t="n"/>
      <c r="BF2356" s="286" t="n"/>
      <c r="BG2356" s="286" t="n"/>
      <c r="BH2356" s="297" t="n"/>
      <c r="BI2356" s="297" t="n"/>
      <c r="BJ2356" s="297" t="n"/>
      <c r="BK2356" s="297" t="n"/>
      <c r="BL2356" s="297" t="n"/>
      <c r="BM2356" s="297" t="n"/>
      <c r="BN2356" s="297" t="n"/>
      <c r="BO2356" s="285" t="n"/>
      <c r="BP2356" s="297" t="n"/>
      <c r="BQ2356" s="297" t="n"/>
      <c r="BR2356" s="297" t="n"/>
      <c r="BS2356" s="297" t="n"/>
      <c r="BT2356" s="297" t="n"/>
      <c r="BU2356" s="297" t="n"/>
      <c r="BV2356" s="297" t="n"/>
      <c r="BW2356" s="288" t="n"/>
      <c r="BX2356" s="276">
        <f>SUM(IF(COUNTIF(MediaScorecard!CC2843, "*1.*"), 2, 0), IF(COUNTIF(MediaScorecard!CC2843, "*2.*"), 2, 0), IF(COUNTIF(MediaScorecard!CC2843, "*3.*"), 2, 0), IF(COUNTIF(MediaScorecard!CC2843, "*4.*"), 2, 0), IF(COUNTIF(MediaScorecard!CC2843, "*5.*"), 2, 0), IF(COUNTIF(MediaScorecard!CC2843, "*6.*"), 2, 0))</f>
        <v/>
      </c>
      <c r="BY2356" s="277">
        <f t="array" ref="BY2356">SUM(VALUE(AT2356),VALUE(AU2356),VALUE(AV2356),VALUE(AW2356),VALUE(AX2356),VALUE(AY2356),VALUE(AZ2356),VALUE(BB2356),VALUE(BC2356),VALUE(BD2356),VALUE(BE2356),VALUE(BF2356),VALUE(BG2356),VALUE(BH2356),VALUE(BI2356),VALUE(BJ2356),VALUE(BK2356),VALUE(BL2356),VALUE(BM2356),VALUE(BN2356),VALUE(BO2356),VALUE(BP2356),VALUE(BQ2356),VALUE(BR2356),VALUE(BS2356),VALUE(BT2356),VALUE(BU2356),VALUE(BV2356),VALUE(BW2356))</f>
        <v/>
      </c>
      <c r="BZ2356" s="307" t="n"/>
      <c r="CA2356" s="307" t="n"/>
      <c r="CB2356" s="307" t="n"/>
      <c r="CC2356" s="307" t="n"/>
      <c r="CD2356" s="307" t="n"/>
      <c r="CE2356" s="307" t="n"/>
      <c r="CF2356" s="307" t="n"/>
      <c r="CG2356" s="307" t="n"/>
      <c r="CH2356" s="307" t="n"/>
      <c r="CI2356" s="307" t="n"/>
      <c r="CJ2356" s="307" t="n"/>
      <c r="CK2356" s="307" t="n"/>
      <c r="CL2356" s="307" t="n"/>
      <c r="CM2356" s="307" t="n"/>
      <c r="CN2356" s="307" t="n"/>
      <c r="CO2356" s="307" t="n"/>
      <c r="CP2356" s="307" t="n"/>
      <c r="CQ2356" s="307" t="n"/>
      <c r="CR2356" s="279" t="n"/>
      <c r="CS2356" s="280" t="n"/>
      <c r="CT2356" s="421">
        <f>(IF(OR(MediaScorecard!BG2843="x", MediaScorecard!BH2843="x",MediaScorecard!BI2843="x",MediaScorecard!BJ2843="x",MediaScorecard!BK2843="x"),1, 2))</f>
        <v/>
      </c>
      <c r="CU2356" s="308" t="n"/>
      <c r="CV2356" s="308" t="n"/>
      <c r="CW2356" s="308" t="n"/>
      <c r="CX2356" s="309" t="n"/>
      <c r="CY2356" s="308" t="n"/>
      <c r="CZ2356" s="308" t="n"/>
      <c r="DA2356" s="308" t="n"/>
    </row>
    <row r="2357" ht="21" customHeight="1" s="590">
      <c r="A2357" s="421" t="n"/>
      <c r="B2357" s="270" t="n"/>
      <c r="C2357" s="269" t="n"/>
      <c r="D2357" s="267" t="n"/>
      <c r="E2357" s="267" t="n"/>
      <c r="F2357" s="268" t="n"/>
      <c r="G2357" s="421" t="n"/>
      <c r="H2357" s="269" t="n"/>
      <c r="I2357" s="421" t="n"/>
      <c r="J2357" s="421" t="n"/>
      <c r="K2357" s="421" t="n"/>
      <c r="L2357" s="421" t="n"/>
      <c r="M2357" s="421" t="n"/>
      <c r="N2357" s="421" t="n"/>
      <c r="O2357" s="421" t="n"/>
      <c r="P2357" s="421" t="n"/>
      <c r="Q2357" s="421" t="n"/>
      <c r="R2357" s="270" t="n"/>
      <c r="S2357" s="421" t="n"/>
      <c r="T2357" s="421" t="n"/>
      <c r="U2357" s="421" t="n"/>
      <c r="V2357" s="421" t="n"/>
      <c r="W2357" s="421" t="n"/>
      <c r="X2357" s="421" t="n"/>
      <c r="Y2357" s="421" t="n"/>
      <c r="Z2357" s="421" t="n"/>
      <c r="AA2357" s="421" t="n"/>
      <c r="AB2357" s="421" t="n"/>
      <c r="AC2357" s="421" t="n"/>
      <c r="AD2357" s="421" t="n"/>
      <c r="AE2357" s="421" t="n"/>
      <c r="AF2357" s="421" t="n"/>
      <c r="AG2357" s="421" t="n"/>
      <c r="AH2357" s="421" t="n"/>
      <c r="AI2357" s="421" t="n"/>
      <c r="AJ2357" s="297" t="n"/>
      <c r="AK2357" s="297" t="n"/>
      <c r="AL2357" s="284" t="n"/>
      <c r="AM2357" s="297" t="n"/>
      <c r="AN2357" s="285" t="n"/>
      <c r="AO2357" s="297" t="n"/>
      <c r="AP2357" s="297" t="n"/>
      <c r="AQ2357" s="297" t="n"/>
      <c r="AR2357" s="297" t="n"/>
      <c r="AS2357" s="297" t="n"/>
      <c r="AT2357" s="285" t="n"/>
      <c r="AU2357" s="297" t="n"/>
      <c r="AV2357" s="297" t="n"/>
      <c r="AW2357" s="297" t="n"/>
      <c r="AX2357" s="297" t="n"/>
      <c r="AY2357" s="286" t="n"/>
      <c r="AZ2357" s="286" t="n"/>
      <c r="BA2357" s="287" t="n"/>
      <c r="BB2357" s="286" t="n"/>
      <c r="BC2357" s="286" t="n"/>
      <c r="BD2357" s="286" t="n"/>
      <c r="BE2357" s="286" t="n"/>
      <c r="BF2357" s="286" t="n"/>
      <c r="BG2357" s="286" t="n"/>
      <c r="BH2357" s="297" t="n"/>
      <c r="BI2357" s="297" t="n"/>
      <c r="BJ2357" s="297" t="n"/>
      <c r="BK2357" s="297" t="n"/>
      <c r="BL2357" s="297" t="n"/>
      <c r="BM2357" s="297" t="n"/>
      <c r="BN2357" s="297" t="n"/>
      <c r="BO2357" s="285" t="n"/>
      <c r="BP2357" s="297" t="n"/>
      <c r="BQ2357" s="297" t="n"/>
      <c r="BR2357" s="297" t="n"/>
      <c r="BS2357" s="297" t="n"/>
      <c r="BT2357" s="297" t="n"/>
      <c r="BU2357" s="297" t="n"/>
      <c r="BV2357" s="297" t="n"/>
      <c r="BW2357" s="288" t="n"/>
      <c r="BX2357" s="276">
        <f>SUM(IF(COUNTIF(MediaScorecard!CC2844, "*1.*"), 2, 0), IF(COUNTIF(MediaScorecard!CC2844, "*2.*"), 2, 0), IF(COUNTIF(MediaScorecard!CC2844, "*3.*"), 2, 0), IF(COUNTIF(MediaScorecard!CC2844, "*4.*"), 2, 0), IF(COUNTIF(MediaScorecard!CC2844, "*5.*"), 2, 0), IF(COUNTIF(MediaScorecard!CC2844, "*6.*"), 2, 0))</f>
        <v/>
      </c>
      <c r="BY2357" s="277">
        <f t="array" ref="BY2357">SUM(VALUE(AT2357),VALUE(AU2357),VALUE(AV2357),VALUE(AW2357),VALUE(AX2357),VALUE(AY2357),VALUE(AZ2357),VALUE(BB2357),VALUE(BC2357),VALUE(BD2357),VALUE(BE2357),VALUE(BF2357),VALUE(BG2357),VALUE(BH2357),VALUE(BI2357),VALUE(BJ2357),VALUE(BK2357),VALUE(BL2357),VALUE(BM2357),VALUE(BN2357),VALUE(BO2357),VALUE(BP2357),VALUE(BQ2357),VALUE(BR2357),VALUE(BS2357),VALUE(BT2357),VALUE(BU2357),VALUE(BV2357),VALUE(BW2357))</f>
        <v/>
      </c>
      <c r="BZ2357" s="307" t="n"/>
      <c r="CA2357" s="307" t="n"/>
      <c r="CB2357" s="307" t="n"/>
      <c r="CC2357" s="307" t="n"/>
      <c r="CD2357" s="307" t="n"/>
      <c r="CE2357" s="307" t="n"/>
      <c r="CF2357" s="307" t="n"/>
      <c r="CG2357" s="307" t="n"/>
      <c r="CH2357" s="307" t="n"/>
      <c r="CI2357" s="307" t="n"/>
      <c r="CJ2357" s="307" t="n"/>
      <c r="CK2357" s="307" t="n"/>
      <c r="CL2357" s="307" t="n"/>
      <c r="CM2357" s="307" t="n"/>
      <c r="CN2357" s="307" t="n"/>
      <c r="CO2357" s="307" t="n"/>
      <c r="CP2357" s="307" t="n"/>
      <c r="CQ2357" s="307" t="n"/>
      <c r="CR2357" s="279" t="n"/>
      <c r="CS2357" s="280" t="n"/>
      <c r="CT2357" s="421">
        <f>(IF(OR(MediaScorecard!BG2844="x", MediaScorecard!BH2844="x",MediaScorecard!BI2844="x",MediaScorecard!BJ2844="x",MediaScorecard!BK2844="x"),1, 2))</f>
        <v/>
      </c>
      <c r="CU2357" s="308" t="n"/>
      <c r="CV2357" s="308" t="n"/>
      <c r="CW2357" s="308" t="n"/>
      <c r="CX2357" s="309" t="n"/>
      <c r="CY2357" s="308" t="n"/>
      <c r="CZ2357" s="308" t="n"/>
      <c r="DA2357" s="308" t="n"/>
    </row>
    <row r="2358" ht="21" customHeight="1" s="590">
      <c r="A2358" s="421" t="n"/>
      <c r="B2358" s="270" t="n"/>
      <c r="C2358" s="269" t="n"/>
      <c r="D2358" s="267" t="n"/>
      <c r="E2358" s="267" t="n"/>
      <c r="F2358" s="268" t="n"/>
      <c r="G2358" s="421" t="n"/>
      <c r="H2358" s="269" t="n"/>
      <c r="I2358" s="421" t="n"/>
      <c r="J2358" s="421" t="n"/>
      <c r="K2358" s="421" t="n"/>
      <c r="L2358" s="421" t="n"/>
      <c r="M2358" s="421" t="n"/>
      <c r="N2358" s="421" t="n"/>
      <c r="O2358" s="421" t="n"/>
      <c r="P2358" s="421" t="n"/>
      <c r="Q2358" s="421" t="n"/>
      <c r="R2358" s="270" t="n"/>
      <c r="S2358" s="421" t="n"/>
      <c r="T2358" s="421" t="n"/>
      <c r="U2358" s="421" t="n"/>
      <c r="V2358" s="421" t="n"/>
      <c r="W2358" s="421" t="n"/>
      <c r="X2358" s="421" t="n"/>
      <c r="Y2358" s="421" t="n"/>
      <c r="Z2358" s="421" t="n"/>
      <c r="AA2358" s="421" t="n"/>
      <c r="AB2358" s="421" t="n"/>
      <c r="AC2358" s="421" t="n"/>
      <c r="AD2358" s="421" t="n"/>
      <c r="AE2358" s="421" t="n"/>
      <c r="AF2358" s="421" t="n"/>
      <c r="AG2358" s="421" t="n"/>
      <c r="AH2358" s="421" t="n"/>
      <c r="AI2358" s="421" t="n"/>
      <c r="AJ2358" s="297" t="n"/>
      <c r="AK2358" s="297" t="n"/>
      <c r="AL2358" s="284" t="n"/>
      <c r="AM2358" s="297" t="n"/>
      <c r="AN2358" s="285" t="n"/>
      <c r="AO2358" s="297" t="n"/>
      <c r="AP2358" s="297" t="n"/>
      <c r="AQ2358" s="297" t="n"/>
      <c r="AR2358" s="297" t="n"/>
      <c r="AS2358" s="297" t="n"/>
      <c r="AT2358" s="285" t="n"/>
      <c r="AU2358" s="297" t="n"/>
      <c r="AV2358" s="297" t="n"/>
      <c r="AW2358" s="297" t="n"/>
      <c r="AX2358" s="297" t="n"/>
      <c r="AY2358" s="286" t="n"/>
      <c r="AZ2358" s="286" t="n"/>
      <c r="BA2358" s="287" t="n"/>
      <c r="BB2358" s="286" t="n"/>
      <c r="BC2358" s="286" t="n"/>
      <c r="BD2358" s="286" t="n"/>
      <c r="BE2358" s="286" t="n"/>
      <c r="BF2358" s="286" t="n"/>
      <c r="BG2358" s="286" t="n"/>
      <c r="BH2358" s="297" t="n"/>
      <c r="BI2358" s="297" t="n"/>
      <c r="BJ2358" s="297" t="n"/>
      <c r="BK2358" s="297" t="n"/>
      <c r="BL2358" s="297" t="n"/>
      <c r="BM2358" s="297" t="n"/>
      <c r="BN2358" s="297" t="n"/>
      <c r="BO2358" s="285" t="n"/>
      <c r="BP2358" s="297" t="n"/>
      <c r="BQ2358" s="297" t="n"/>
      <c r="BR2358" s="297" t="n"/>
      <c r="BS2358" s="297" t="n"/>
      <c r="BT2358" s="297" t="n"/>
      <c r="BU2358" s="297" t="n"/>
      <c r="BV2358" s="297" t="n"/>
      <c r="BW2358" s="288" t="n"/>
      <c r="BX2358" s="276">
        <f>SUM(IF(COUNTIF(MediaScorecard!CC2845, "*1.*"), 2, 0), IF(COUNTIF(MediaScorecard!CC2845, "*2.*"), 2, 0), IF(COUNTIF(MediaScorecard!CC2845, "*3.*"), 2, 0), IF(COUNTIF(MediaScorecard!CC2845, "*4.*"), 2, 0), IF(COUNTIF(MediaScorecard!CC2845, "*5.*"), 2, 0), IF(COUNTIF(MediaScorecard!CC2845, "*6.*"), 2, 0))</f>
        <v/>
      </c>
      <c r="BY2358" s="277">
        <f t="array" ref="BY2358">SUM(VALUE(AT2358),VALUE(AU2358),VALUE(AV2358),VALUE(AW2358),VALUE(AX2358),VALUE(AY2358),VALUE(AZ2358),VALUE(BB2358),VALUE(BC2358),VALUE(BD2358),VALUE(BE2358),VALUE(BF2358),VALUE(BG2358),VALUE(BH2358),VALUE(BI2358),VALUE(BJ2358),VALUE(BK2358),VALUE(BL2358),VALUE(BM2358),VALUE(BN2358),VALUE(BO2358),VALUE(BP2358),VALUE(BQ2358),VALUE(BR2358),VALUE(BS2358),VALUE(BT2358),VALUE(BU2358),VALUE(BV2358),VALUE(BW2358))</f>
        <v/>
      </c>
      <c r="BZ2358" s="307" t="n"/>
      <c r="CA2358" s="307" t="n"/>
      <c r="CB2358" s="307" t="n"/>
      <c r="CC2358" s="307" t="n"/>
      <c r="CD2358" s="307" t="n"/>
      <c r="CE2358" s="307" t="n"/>
      <c r="CF2358" s="307" t="n"/>
      <c r="CG2358" s="307" t="n"/>
      <c r="CH2358" s="307" t="n"/>
      <c r="CI2358" s="307" t="n"/>
      <c r="CJ2358" s="307" t="n"/>
      <c r="CK2358" s="307" t="n"/>
      <c r="CL2358" s="307" t="n"/>
      <c r="CM2358" s="307" t="n"/>
      <c r="CN2358" s="307" t="n"/>
      <c r="CO2358" s="307" t="n"/>
      <c r="CP2358" s="307" t="n"/>
      <c r="CQ2358" s="307" t="n"/>
      <c r="CR2358" s="279" t="n"/>
      <c r="CS2358" s="280" t="n"/>
      <c r="CT2358" s="421">
        <f>(IF(OR(MediaScorecard!BG2845="x", MediaScorecard!BH2845="x",MediaScorecard!BI2845="x",MediaScorecard!BJ2845="x",MediaScorecard!BK2845="x"),1, 2))</f>
        <v/>
      </c>
      <c r="CU2358" s="308" t="n"/>
      <c r="CV2358" s="308" t="n"/>
      <c r="CW2358" s="308" t="n"/>
      <c r="CX2358" s="309" t="n"/>
      <c r="CY2358" s="308" t="n"/>
      <c r="CZ2358" s="308" t="n"/>
      <c r="DA2358" s="308" t="n"/>
    </row>
    <row r="2359" ht="21" customHeight="1" s="590">
      <c r="A2359" s="421" t="n"/>
      <c r="B2359" s="270" t="n"/>
      <c r="C2359" s="269" t="n"/>
      <c r="D2359" s="267" t="n"/>
      <c r="E2359" s="267" t="n"/>
      <c r="F2359" s="268" t="n"/>
      <c r="G2359" s="421" t="n"/>
      <c r="H2359" s="269" t="n"/>
      <c r="I2359" s="421" t="n"/>
      <c r="J2359" s="421" t="n"/>
      <c r="K2359" s="421" t="n"/>
      <c r="L2359" s="421" t="n"/>
      <c r="M2359" s="421" t="n"/>
      <c r="N2359" s="421" t="n"/>
      <c r="O2359" s="421" t="n"/>
      <c r="P2359" s="421" t="n"/>
      <c r="Q2359" s="421" t="n"/>
      <c r="R2359" s="270" t="n"/>
      <c r="S2359" s="421" t="n"/>
      <c r="T2359" s="421" t="n"/>
      <c r="U2359" s="421" t="n"/>
      <c r="V2359" s="421" t="n"/>
      <c r="W2359" s="421" t="n"/>
      <c r="X2359" s="421" t="n"/>
      <c r="Y2359" s="421" t="n"/>
      <c r="Z2359" s="421" t="n"/>
      <c r="AA2359" s="421" t="n"/>
      <c r="AB2359" s="421" t="n"/>
      <c r="AC2359" s="421" t="n"/>
      <c r="AD2359" s="421" t="n"/>
      <c r="AE2359" s="421" t="n"/>
      <c r="AF2359" s="421" t="n"/>
      <c r="AG2359" s="421" t="n"/>
      <c r="AH2359" s="421" t="n"/>
      <c r="AI2359" s="421" t="n"/>
      <c r="AJ2359" s="297" t="n"/>
      <c r="AK2359" s="297" t="n"/>
      <c r="AL2359" s="284" t="n"/>
      <c r="AM2359" s="297" t="n"/>
      <c r="AN2359" s="285" t="n"/>
      <c r="AO2359" s="297" t="n"/>
      <c r="AP2359" s="297" t="n"/>
      <c r="AQ2359" s="297" t="n"/>
      <c r="AR2359" s="297" t="n"/>
      <c r="AS2359" s="297" t="n"/>
      <c r="AT2359" s="285" t="n"/>
      <c r="AU2359" s="297" t="n"/>
      <c r="AV2359" s="297" t="n"/>
      <c r="AW2359" s="297" t="n"/>
      <c r="AX2359" s="297" t="n"/>
      <c r="AY2359" s="286" t="n"/>
      <c r="AZ2359" s="286" t="n"/>
      <c r="BA2359" s="287" t="n"/>
      <c r="BB2359" s="286" t="n"/>
      <c r="BC2359" s="286" t="n"/>
      <c r="BD2359" s="286" t="n"/>
      <c r="BE2359" s="286" t="n"/>
      <c r="BF2359" s="286" t="n"/>
      <c r="BG2359" s="286" t="n"/>
      <c r="BH2359" s="297" t="n"/>
      <c r="BI2359" s="297" t="n"/>
      <c r="BJ2359" s="297" t="n"/>
      <c r="BK2359" s="297" t="n"/>
      <c r="BL2359" s="297" t="n"/>
      <c r="BM2359" s="297" t="n"/>
      <c r="BN2359" s="297" t="n"/>
      <c r="BO2359" s="285" t="n"/>
      <c r="BP2359" s="297" t="n"/>
      <c r="BQ2359" s="297" t="n"/>
      <c r="BR2359" s="297" t="n"/>
      <c r="BS2359" s="297" t="n"/>
      <c r="BT2359" s="297" t="n"/>
      <c r="BU2359" s="297" t="n"/>
      <c r="BV2359" s="297" t="n"/>
      <c r="BW2359" s="288" t="n"/>
      <c r="BX2359" s="276">
        <f>SUM(IF(COUNTIF(MediaScorecard!CC2846, "*1.*"), 2, 0), IF(COUNTIF(MediaScorecard!CC2846, "*2.*"), 2, 0), IF(COUNTIF(MediaScorecard!CC2846, "*3.*"), 2, 0), IF(COUNTIF(MediaScorecard!CC2846, "*4.*"), 2, 0), IF(COUNTIF(MediaScorecard!CC2846, "*5.*"), 2, 0), IF(COUNTIF(MediaScorecard!CC2846, "*6.*"), 2, 0))</f>
        <v/>
      </c>
      <c r="BY2359" s="277">
        <f t="array" ref="BY2359">SUM(VALUE(AT2359),VALUE(AU2359),VALUE(AV2359),VALUE(AW2359),VALUE(AX2359),VALUE(AY2359),VALUE(AZ2359),VALUE(BB2359),VALUE(BC2359),VALUE(BD2359),VALUE(BE2359),VALUE(BF2359),VALUE(BG2359),VALUE(BH2359),VALUE(BI2359),VALUE(BJ2359),VALUE(BK2359),VALUE(BL2359),VALUE(BM2359),VALUE(BN2359),VALUE(BO2359),VALUE(BP2359),VALUE(BQ2359),VALUE(BR2359),VALUE(BS2359),VALUE(BT2359),VALUE(BU2359),VALUE(BV2359),VALUE(BW2359))</f>
        <v/>
      </c>
      <c r="BZ2359" s="307" t="n"/>
      <c r="CA2359" s="307" t="n"/>
      <c r="CB2359" s="307" t="n"/>
      <c r="CC2359" s="307" t="n"/>
      <c r="CD2359" s="307" t="n"/>
      <c r="CE2359" s="307" t="n"/>
      <c r="CF2359" s="307" t="n"/>
      <c r="CG2359" s="307" t="n"/>
      <c r="CH2359" s="307" t="n"/>
      <c r="CI2359" s="307" t="n"/>
      <c r="CJ2359" s="307" t="n"/>
      <c r="CK2359" s="307" t="n"/>
      <c r="CL2359" s="307" t="n"/>
      <c r="CM2359" s="307" t="n"/>
      <c r="CN2359" s="307" t="n"/>
      <c r="CO2359" s="307" t="n"/>
      <c r="CP2359" s="307" t="n"/>
      <c r="CQ2359" s="307" t="n"/>
      <c r="CR2359" s="279" t="n"/>
      <c r="CS2359" s="280" t="n"/>
      <c r="CT2359" s="421">
        <f>(IF(OR(MediaScorecard!BG2846="x", MediaScorecard!BH2846="x",MediaScorecard!BI2846="x",MediaScorecard!BJ2846="x",MediaScorecard!BK2846="x"),1, 2))</f>
        <v/>
      </c>
      <c r="CU2359" s="308" t="n"/>
      <c r="CV2359" s="308" t="n"/>
      <c r="CW2359" s="308" t="n"/>
      <c r="CX2359" s="309" t="n"/>
      <c r="CY2359" s="308" t="n"/>
      <c r="CZ2359" s="308" t="n"/>
      <c r="DA2359" s="308" t="n"/>
    </row>
    <row r="2360" ht="21" customHeight="1" s="590">
      <c r="A2360" s="421" t="n"/>
      <c r="B2360" s="270" t="n"/>
      <c r="C2360" s="269" t="n"/>
      <c r="D2360" s="267" t="n"/>
      <c r="E2360" s="267" t="n"/>
      <c r="F2360" s="268" t="n"/>
      <c r="G2360" s="421" t="n"/>
      <c r="H2360" s="269" t="n"/>
      <c r="I2360" s="421" t="n"/>
      <c r="J2360" s="421" t="n"/>
      <c r="K2360" s="421" t="n"/>
      <c r="L2360" s="421" t="n"/>
      <c r="M2360" s="421" t="n"/>
      <c r="N2360" s="421" t="n"/>
      <c r="O2360" s="421" t="n"/>
      <c r="P2360" s="421" t="n"/>
      <c r="Q2360" s="421" t="n"/>
      <c r="R2360" s="270" t="n"/>
      <c r="S2360" s="421" t="n"/>
      <c r="T2360" s="421" t="n"/>
      <c r="U2360" s="421" t="n"/>
      <c r="V2360" s="421" t="n"/>
      <c r="W2360" s="421" t="n"/>
      <c r="X2360" s="421" t="n"/>
      <c r="Y2360" s="421" t="n"/>
      <c r="Z2360" s="421" t="n"/>
      <c r="AA2360" s="421" t="n"/>
      <c r="AB2360" s="421" t="n"/>
      <c r="AC2360" s="421" t="n"/>
      <c r="AD2360" s="421" t="n"/>
      <c r="AE2360" s="421" t="n"/>
      <c r="AF2360" s="421" t="n"/>
      <c r="AG2360" s="421" t="n"/>
      <c r="AH2360" s="421" t="n"/>
      <c r="AI2360" s="421" t="n"/>
      <c r="AJ2360" s="297" t="n"/>
      <c r="AK2360" s="297" t="n"/>
      <c r="AL2360" s="284" t="n"/>
      <c r="AM2360" s="297" t="n"/>
      <c r="AN2360" s="285" t="n"/>
      <c r="AO2360" s="297" t="n"/>
      <c r="AP2360" s="297" t="n"/>
      <c r="AQ2360" s="297" t="n"/>
      <c r="AR2360" s="297" t="n"/>
      <c r="AS2360" s="297" t="n"/>
      <c r="AT2360" s="285" t="n"/>
      <c r="AU2360" s="297" t="n"/>
      <c r="AV2360" s="297" t="n"/>
      <c r="AW2360" s="297" t="n"/>
      <c r="AX2360" s="297" t="n"/>
      <c r="AY2360" s="286" t="n"/>
      <c r="AZ2360" s="286" t="n"/>
      <c r="BA2360" s="287" t="n"/>
      <c r="BB2360" s="286" t="n"/>
      <c r="BC2360" s="286" t="n"/>
      <c r="BD2360" s="286" t="n"/>
      <c r="BE2360" s="286" t="n"/>
      <c r="BF2360" s="286" t="n"/>
      <c r="BG2360" s="286" t="n"/>
      <c r="BH2360" s="297" t="n"/>
      <c r="BI2360" s="297" t="n"/>
      <c r="BJ2360" s="297" t="n"/>
      <c r="BK2360" s="297" t="n"/>
      <c r="BL2360" s="297" t="n"/>
      <c r="BM2360" s="297" t="n"/>
      <c r="BN2360" s="297" t="n"/>
      <c r="BO2360" s="285" t="n"/>
      <c r="BP2360" s="297" t="n"/>
      <c r="BQ2360" s="297" t="n"/>
      <c r="BR2360" s="297" t="n"/>
      <c r="BS2360" s="297" t="n"/>
      <c r="BT2360" s="297" t="n"/>
      <c r="BU2360" s="297" t="n"/>
      <c r="BV2360" s="297" t="n"/>
      <c r="BW2360" s="288" t="n"/>
      <c r="BX2360" s="276">
        <f>SUM(IF(COUNTIF(MediaScorecard!CC2847, "*1.*"), 2, 0), IF(COUNTIF(MediaScorecard!CC2847, "*2.*"), 2, 0), IF(COUNTIF(MediaScorecard!CC2847, "*3.*"), 2, 0), IF(COUNTIF(MediaScorecard!CC2847, "*4.*"), 2, 0), IF(COUNTIF(MediaScorecard!CC2847, "*5.*"), 2, 0), IF(COUNTIF(MediaScorecard!CC2847, "*6.*"), 2, 0))</f>
        <v/>
      </c>
      <c r="BY2360" s="277">
        <f t="array" ref="BY2360">SUM(VALUE(AT2360),VALUE(AU2360),VALUE(AV2360),VALUE(AW2360),VALUE(AX2360),VALUE(AY2360),VALUE(AZ2360),VALUE(BB2360),VALUE(BC2360),VALUE(BD2360),VALUE(BE2360),VALUE(BF2360),VALUE(BG2360),VALUE(BH2360),VALUE(BI2360),VALUE(BJ2360),VALUE(BK2360),VALUE(BL2360),VALUE(BM2360),VALUE(BN2360),VALUE(BO2360),VALUE(BP2360),VALUE(BQ2360),VALUE(BR2360),VALUE(BS2360),VALUE(BT2360),VALUE(BU2360),VALUE(BV2360),VALUE(BW2360))</f>
        <v/>
      </c>
      <c r="BZ2360" s="307" t="n"/>
      <c r="CA2360" s="307" t="n"/>
      <c r="CB2360" s="307" t="n"/>
      <c r="CC2360" s="307" t="n"/>
      <c r="CD2360" s="307" t="n"/>
      <c r="CE2360" s="307" t="n"/>
      <c r="CF2360" s="307" t="n"/>
      <c r="CG2360" s="307" t="n"/>
      <c r="CH2360" s="307" t="n"/>
      <c r="CI2360" s="307" t="n"/>
      <c r="CJ2360" s="307" t="n"/>
      <c r="CK2360" s="307" t="n"/>
      <c r="CL2360" s="307" t="n"/>
      <c r="CM2360" s="307" t="n"/>
      <c r="CN2360" s="307" t="n"/>
      <c r="CO2360" s="307" t="n"/>
      <c r="CP2360" s="307" t="n"/>
      <c r="CQ2360" s="307" t="n"/>
      <c r="CR2360" s="279" t="n"/>
      <c r="CS2360" s="280" t="n"/>
      <c r="CT2360" s="421">
        <f>(IF(OR(MediaScorecard!BG2847="x", MediaScorecard!BH2847="x",MediaScorecard!BI2847="x",MediaScorecard!BJ2847="x",MediaScorecard!BK2847="x"),1, 2))</f>
        <v/>
      </c>
      <c r="CU2360" s="308" t="n"/>
      <c r="CV2360" s="308" t="n"/>
      <c r="CW2360" s="308" t="n"/>
      <c r="CX2360" s="309" t="n"/>
      <c r="CY2360" s="308" t="n"/>
      <c r="CZ2360" s="308" t="n"/>
      <c r="DA2360" s="308" t="n"/>
    </row>
    <row r="2361" ht="21" customHeight="1" s="590">
      <c r="A2361" s="421" t="n"/>
      <c r="B2361" s="270" t="n"/>
      <c r="C2361" s="269" t="n"/>
      <c r="D2361" s="267" t="n"/>
      <c r="E2361" s="267" t="n"/>
      <c r="F2361" s="268" t="n"/>
      <c r="G2361" s="421" t="n"/>
      <c r="H2361" s="269" t="n"/>
      <c r="I2361" s="421" t="n"/>
      <c r="J2361" s="421" t="n"/>
      <c r="K2361" s="421" t="n"/>
      <c r="L2361" s="421" t="n"/>
      <c r="M2361" s="421" t="n"/>
      <c r="N2361" s="421" t="n"/>
      <c r="O2361" s="421" t="n"/>
      <c r="P2361" s="421" t="n"/>
      <c r="Q2361" s="421" t="n"/>
      <c r="R2361" s="270" t="n"/>
      <c r="S2361" s="421" t="n"/>
      <c r="T2361" s="421" t="n"/>
      <c r="U2361" s="421" t="n"/>
      <c r="V2361" s="421" t="n"/>
      <c r="W2361" s="421" t="n"/>
      <c r="X2361" s="421" t="n"/>
      <c r="Y2361" s="421" t="n"/>
      <c r="Z2361" s="421" t="n"/>
      <c r="AA2361" s="421" t="n"/>
      <c r="AB2361" s="421" t="n"/>
      <c r="AC2361" s="421" t="n"/>
      <c r="AD2361" s="421" t="n"/>
      <c r="AE2361" s="421" t="n"/>
      <c r="AF2361" s="421" t="n"/>
      <c r="AG2361" s="421" t="n"/>
      <c r="AH2361" s="421" t="n"/>
      <c r="AI2361" s="421" t="n"/>
      <c r="AJ2361" s="297" t="n"/>
      <c r="AK2361" s="297" t="n"/>
      <c r="AL2361" s="284" t="n"/>
      <c r="AM2361" s="297" t="n"/>
      <c r="AN2361" s="285" t="n"/>
      <c r="AO2361" s="297" t="n"/>
      <c r="AP2361" s="297" t="n"/>
      <c r="AQ2361" s="297" t="n"/>
      <c r="AR2361" s="297" t="n"/>
      <c r="AS2361" s="297" t="n"/>
      <c r="AT2361" s="285" t="n"/>
      <c r="AU2361" s="297" t="n"/>
      <c r="AV2361" s="297" t="n"/>
      <c r="AW2361" s="297" t="n"/>
      <c r="AX2361" s="297" t="n"/>
      <c r="AY2361" s="286" t="n"/>
      <c r="AZ2361" s="286" t="n"/>
      <c r="BA2361" s="287" t="n"/>
      <c r="BB2361" s="286" t="n"/>
      <c r="BC2361" s="286" t="n"/>
      <c r="BD2361" s="286" t="n"/>
      <c r="BE2361" s="286" t="n"/>
      <c r="BF2361" s="286" t="n"/>
      <c r="BG2361" s="286" t="n"/>
      <c r="BH2361" s="297" t="n"/>
      <c r="BI2361" s="297" t="n"/>
      <c r="BJ2361" s="297" t="n"/>
      <c r="BK2361" s="297" t="n"/>
      <c r="BL2361" s="297" t="n"/>
      <c r="BM2361" s="297" t="n"/>
      <c r="BN2361" s="297" t="n"/>
      <c r="BO2361" s="285" t="n"/>
      <c r="BP2361" s="297" t="n"/>
      <c r="BQ2361" s="297" t="n"/>
      <c r="BR2361" s="297" t="n"/>
      <c r="BS2361" s="297" t="n"/>
      <c r="BT2361" s="297" t="n"/>
      <c r="BU2361" s="297" t="n"/>
      <c r="BV2361" s="297" t="n"/>
      <c r="BW2361" s="288" t="n"/>
      <c r="BX2361" s="276">
        <f>SUM(IF(COUNTIF(MediaScorecard!CC2848, "*1.*"), 2, 0), IF(COUNTIF(MediaScorecard!CC2848, "*2.*"), 2, 0), IF(COUNTIF(MediaScorecard!CC2848, "*3.*"), 2, 0), IF(COUNTIF(MediaScorecard!CC2848, "*4.*"), 2, 0), IF(COUNTIF(MediaScorecard!CC2848, "*5.*"), 2, 0), IF(COUNTIF(MediaScorecard!CC2848, "*6.*"), 2, 0))</f>
        <v/>
      </c>
      <c r="BY2361" s="277">
        <f t="array" ref="BY2361">SUM(VALUE(AT2361),VALUE(AU2361),VALUE(AV2361),VALUE(AW2361),VALUE(AX2361),VALUE(AY2361),VALUE(AZ2361),VALUE(BB2361),VALUE(BC2361),VALUE(BD2361),VALUE(BE2361),VALUE(BF2361),VALUE(BG2361),VALUE(BH2361),VALUE(BI2361),VALUE(BJ2361),VALUE(BK2361),VALUE(BL2361),VALUE(BM2361),VALUE(BN2361),VALUE(BO2361),VALUE(BP2361),VALUE(BQ2361),VALUE(BR2361),VALUE(BS2361),VALUE(BT2361),VALUE(BU2361),VALUE(BV2361),VALUE(BW2361))</f>
        <v/>
      </c>
      <c r="BZ2361" s="307" t="n"/>
      <c r="CA2361" s="307" t="n"/>
      <c r="CB2361" s="307" t="n"/>
      <c r="CC2361" s="307" t="n"/>
      <c r="CD2361" s="307" t="n"/>
      <c r="CE2361" s="307" t="n"/>
      <c r="CF2361" s="307" t="n"/>
      <c r="CG2361" s="307" t="n"/>
      <c r="CH2361" s="307" t="n"/>
      <c r="CI2361" s="307" t="n"/>
      <c r="CJ2361" s="307" t="n"/>
      <c r="CK2361" s="307" t="n"/>
      <c r="CL2361" s="307" t="n"/>
      <c r="CM2361" s="307" t="n"/>
      <c r="CN2361" s="307" t="n"/>
      <c r="CO2361" s="307" t="n"/>
      <c r="CP2361" s="307" t="n"/>
      <c r="CQ2361" s="307" t="n"/>
      <c r="CR2361" s="279" t="n"/>
      <c r="CS2361" s="280" t="n"/>
      <c r="CT2361" s="421">
        <f>(IF(OR(MediaScorecard!BG2848="x", MediaScorecard!BH2848="x",MediaScorecard!BI2848="x",MediaScorecard!BJ2848="x",MediaScorecard!BK2848="x"),1, 2))</f>
        <v/>
      </c>
      <c r="CU2361" s="308" t="n"/>
      <c r="CV2361" s="308" t="n"/>
      <c r="CW2361" s="308" t="n"/>
      <c r="CX2361" s="309" t="n"/>
      <c r="CY2361" s="308" t="n"/>
      <c r="CZ2361" s="308" t="n"/>
      <c r="DA2361" s="308" t="n"/>
    </row>
    <row r="2362" ht="21" customHeight="1" s="590">
      <c r="A2362" s="421" t="n"/>
      <c r="B2362" s="270" t="n"/>
      <c r="C2362" s="269" t="n"/>
      <c r="D2362" s="267" t="n"/>
      <c r="E2362" s="267" t="n"/>
      <c r="F2362" s="268" t="n"/>
      <c r="G2362" s="421" t="n"/>
      <c r="H2362" s="269" t="n"/>
      <c r="I2362" s="421" t="n"/>
      <c r="J2362" s="421" t="n"/>
      <c r="K2362" s="421" t="n"/>
      <c r="L2362" s="421" t="n"/>
      <c r="M2362" s="421" t="n"/>
      <c r="N2362" s="421" t="n"/>
      <c r="O2362" s="421" t="n"/>
      <c r="P2362" s="421" t="n"/>
      <c r="Q2362" s="421" t="n"/>
      <c r="R2362" s="270" t="n"/>
      <c r="S2362" s="421" t="n"/>
      <c r="T2362" s="421" t="n"/>
      <c r="U2362" s="421" t="n"/>
      <c r="V2362" s="421" t="n"/>
      <c r="W2362" s="421" t="n"/>
      <c r="X2362" s="421" t="n"/>
      <c r="Y2362" s="421" t="n"/>
      <c r="Z2362" s="421" t="n"/>
      <c r="AA2362" s="421" t="n"/>
      <c r="AB2362" s="421" t="n"/>
      <c r="AC2362" s="421" t="n"/>
      <c r="AD2362" s="421" t="n"/>
      <c r="AE2362" s="421" t="n"/>
      <c r="AF2362" s="421" t="n"/>
      <c r="AG2362" s="421" t="n"/>
      <c r="AH2362" s="421" t="n"/>
      <c r="AI2362" s="421" t="n"/>
      <c r="AJ2362" s="297" t="n"/>
      <c r="AK2362" s="297" t="n"/>
      <c r="AL2362" s="284" t="n"/>
      <c r="AM2362" s="297" t="n"/>
      <c r="AN2362" s="285" t="n"/>
      <c r="AO2362" s="297" t="n"/>
      <c r="AP2362" s="297" t="n"/>
      <c r="AQ2362" s="297" t="n"/>
      <c r="AR2362" s="297" t="n"/>
      <c r="AS2362" s="297" t="n"/>
      <c r="AT2362" s="285" t="n"/>
      <c r="AU2362" s="297" t="n"/>
      <c r="AV2362" s="297" t="n"/>
      <c r="AW2362" s="297" t="n"/>
      <c r="AX2362" s="297" t="n"/>
      <c r="AY2362" s="286" t="n"/>
      <c r="AZ2362" s="286" t="n"/>
      <c r="BA2362" s="287" t="n"/>
      <c r="BB2362" s="286" t="n"/>
      <c r="BC2362" s="286" t="n"/>
      <c r="BD2362" s="286" t="n"/>
      <c r="BE2362" s="286" t="n"/>
      <c r="BF2362" s="286" t="n"/>
      <c r="BG2362" s="286" t="n"/>
      <c r="BH2362" s="297" t="n"/>
      <c r="BI2362" s="297" t="n"/>
      <c r="BJ2362" s="297" t="n"/>
      <c r="BK2362" s="297" t="n"/>
      <c r="BL2362" s="297" t="n"/>
      <c r="BM2362" s="297" t="n"/>
      <c r="BN2362" s="297" t="n"/>
      <c r="BO2362" s="285" t="n"/>
      <c r="BP2362" s="297" t="n"/>
      <c r="BQ2362" s="297" t="n"/>
      <c r="BR2362" s="297" t="n"/>
      <c r="BS2362" s="297" t="n"/>
      <c r="BT2362" s="297" t="n"/>
      <c r="BU2362" s="297" t="n"/>
      <c r="BV2362" s="297" t="n"/>
      <c r="BW2362" s="288" t="n"/>
      <c r="BX2362" s="276">
        <f>SUM(IF(COUNTIF(MediaScorecard!CC2849, "*1.*"), 2, 0), IF(COUNTIF(MediaScorecard!CC2849, "*2.*"), 2, 0), IF(COUNTIF(MediaScorecard!CC2849, "*3.*"), 2, 0), IF(COUNTIF(MediaScorecard!CC2849, "*4.*"), 2, 0), IF(COUNTIF(MediaScorecard!CC2849, "*5.*"), 2, 0), IF(COUNTIF(MediaScorecard!CC2849, "*6.*"), 2, 0))</f>
        <v/>
      </c>
      <c r="BY2362" s="277">
        <f t="array" ref="BY2362">SUM(VALUE(AT2362),VALUE(AU2362),VALUE(AV2362),VALUE(AW2362),VALUE(AX2362),VALUE(AY2362),VALUE(AZ2362),VALUE(BB2362),VALUE(BC2362),VALUE(BD2362),VALUE(BE2362),VALUE(BF2362),VALUE(BG2362),VALUE(BH2362),VALUE(BI2362),VALUE(BJ2362),VALUE(BK2362),VALUE(BL2362),VALUE(BM2362),VALUE(BN2362),VALUE(BO2362),VALUE(BP2362),VALUE(BQ2362),VALUE(BR2362),VALUE(BS2362),VALUE(BT2362),VALUE(BU2362),VALUE(BV2362),VALUE(BW2362))</f>
        <v/>
      </c>
      <c r="BZ2362" s="307" t="n"/>
      <c r="CA2362" s="307" t="n"/>
      <c r="CB2362" s="307" t="n"/>
      <c r="CC2362" s="307" t="n"/>
      <c r="CD2362" s="307" t="n"/>
      <c r="CE2362" s="307" t="n"/>
      <c r="CF2362" s="307" t="n"/>
      <c r="CG2362" s="307" t="n"/>
      <c r="CH2362" s="307" t="n"/>
      <c r="CI2362" s="307" t="n"/>
      <c r="CJ2362" s="307" t="n"/>
      <c r="CK2362" s="307" t="n"/>
      <c r="CL2362" s="307" t="n"/>
      <c r="CM2362" s="307" t="n"/>
      <c r="CN2362" s="307" t="n"/>
      <c r="CO2362" s="307" t="n"/>
      <c r="CP2362" s="307" t="n"/>
      <c r="CQ2362" s="307" t="n"/>
      <c r="CR2362" s="279" t="n"/>
      <c r="CS2362" s="280" t="n"/>
      <c r="CT2362" s="421">
        <f>(IF(OR(MediaScorecard!BG2849="x", MediaScorecard!BH2849="x",MediaScorecard!BI2849="x",MediaScorecard!BJ2849="x",MediaScorecard!BK2849="x"),1, 2))</f>
        <v/>
      </c>
      <c r="CU2362" s="308" t="n"/>
      <c r="CV2362" s="308" t="n"/>
      <c r="CW2362" s="308" t="n"/>
      <c r="CX2362" s="309" t="n"/>
      <c r="CY2362" s="308" t="n"/>
      <c r="CZ2362" s="308" t="n"/>
      <c r="DA2362" s="308" t="n"/>
    </row>
    <row r="2363" ht="21" customHeight="1" s="590">
      <c r="A2363" s="421" t="n"/>
      <c r="B2363" s="270" t="n"/>
      <c r="C2363" s="269" t="n"/>
      <c r="D2363" s="267" t="n"/>
      <c r="E2363" s="267" t="n"/>
      <c r="F2363" s="268" t="n"/>
      <c r="G2363" s="421" t="n"/>
      <c r="H2363" s="269" t="n"/>
      <c r="I2363" s="421" t="n"/>
      <c r="J2363" s="421" t="n"/>
      <c r="K2363" s="421" t="n"/>
      <c r="L2363" s="421" t="n"/>
      <c r="M2363" s="421" t="n"/>
      <c r="N2363" s="421" t="n"/>
      <c r="O2363" s="421" t="n"/>
      <c r="P2363" s="421" t="n"/>
      <c r="Q2363" s="421" t="n"/>
      <c r="R2363" s="270" t="n"/>
      <c r="S2363" s="421" t="n"/>
      <c r="T2363" s="421" t="n"/>
      <c r="U2363" s="421" t="n"/>
      <c r="V2363" s="421" t="n"/>
      <c r="W2363" s="421" t="n"/>
      <c r="X2363" s="421" t="n"/>
      <c r="Y2363" s="421" t="n"/>
      <c r="Z2363" s="421" t="n"/>
      <c r="AA2363" s="421" t="n"/>
      <c r="AB2363" s="421" t="n"/>
      <c r="AC2363" s="421" t="n"/>
      <c r="AD2363" s="421" t="n"/>
      <c r="AE2363" s="421" t="n"/>
      <c r="AF2363" s="421" t="n"/>
      <c r="AG2363" s="421" t="n"/>
      <c r="AH2363" s="421" t="n"/>
      <c r="AI2363" s="421" t="n"/>
      <c r="AJ2363" s="297" t="n"/>
      <c r="AK2363" s="297" t="n"/>
      <c r="AL2363" s="284" t="n"/>
      <c r="AM2363" s="297" t="n"/>
      <c r="AN2363" s="285" t="n"/>
      <c r="AO2363" s="297" t="n"/>
      <c r="AP2363" s="297" t="n"/>
      <c r="AQ2363" s="297" t="n"/>
      <c r="AR2363" s="297" t="n"/>
      <c r="AS2363" s="297" t="n"/>
      <c r="AT2363" s="285" t="n"/>
      <c r="AU2363" s="297" t="n"/>
      <c r="AV2363" s="297" t="n"/>
      <c r="AW2363" s="297" t="n"/>
      <c r="AX2363" s="297" t="n"/>
      <c r="AY2363" s="286" t="n"/>
      <c r="AZ2363" s="286" t="n"/>
      <c r="BA2363" s="287" t="n"/>
      <c r="BB2363" s="286" t="n"/>
      <c r="BC2363" s="286" t="n"/>
      <c r="BD2363" s="286" t="n"/>
      <c r="BE2363" s="286" t="n"/>
      <c r="BF2363" s="286" t="n"/>
      <c r="BG2363" s="286" t="n"/>
      <c r="BH2363" s="297" t="n"/>
      <c r="BI2363" s="297" t="n"/>
      <c r="BJ2363" s="297" t="n"/>
      <c r="BK2363" s="297" t="n"/>
      <c r="BL2363" s="297" t="n"/>
      <c r="BM2363" s="297" t="n"/>
      <c r="BN2363" s="297" t="n"/>
      <c r="BO2363" s="285" t="n"/>
      <c r="BP2363" s="297" t="n"/>
      <c r="BQ2363" s="297" t="n"/>
      <c r="BR2363" s="297" t="n"/>
      <c r="BS2363" s="297" t="n"/>
      <c r="BT2363" s="297" t="n"/>
      <c r="BU2363" s="297" t="n"/>
      <c r="BV2363" s="297" t="n"/>
      <c r="BW2363" s="288" t="n"/>
      <c r="BX2363" s="276">
        <f>SUM(IF(COUNTIF(MediaScorecard!CC2850, "*1.*"), 2, 0), IF(COUNTIF(MediaScorecard!CC2850, "*2.*"), 2, 0), IF(COUNTIF(MediaScorecard!CC2850, "*3.*"), 2, 0), IF(COUNTIF(MediaScorecard!CC2850, "*4.*"), 2, 0), IF(COUNTIF(MediaScorecard!CC2850, "*5.*"), 2, 0), IF(COUNTIF(MediaScorecard!CC2850, "*6.*"), 2, 0))</f>
        <v/>
      </c>
      <c r="BY2363" s="277">
        <f t="array" ref="BY2363">SUM(VALUE(AT2363),VALUE(AU2363),VALUE(AV2363),VALUE(AW2363),VALUE(AX2363),VALUE(AY2363),VALUE(AZ2363),VALUE(BB2363),VALUE(BC2363),VALUE(BD2363),VALUE(BE2363),VALUE(BF2363),VALUE(BG2363),VALUE(BH2363),VALUE(BI2363),VALUE(BJ2363),VALUE(BK2363),VALUE(BL2363),VALUE(BM2363),VALUE(BN2363),VALUE(BO2363),VALUE(BP2363),VALUE(BQ2363),VALUE(BR2363),VALUE(BS2363),VALUE(BT2363),VALUE(BU2363),VALUE(BV2363),VALUE(BW2363))</f>
        <v/>
      </c>
      <c r="BZ2363" s="307" t="n"/>
      <c r="CA2363" s="307" t="n"/>
      <c r="CB2363" s="307" t="n"/>
      <c r="CC2363" s="307" t="n"/>
      <c r="CD2363" s="307" t="n"/>
      <c r="CE2363" s="307" t="n"/>
      <c r="CF2363" s="307" t="n"/>
      <c r="CG2363" s="307" t="n"/>
      <c r="CH2363" s="307" t="n"/>
      <c r="CI2363" s="307" t="n"/>
      <c r="CJ2363" s="307" t="n"/>
      <c r="CK2363" s="307" t="n"/>
      <c r="CL2363" s="307" t="n"/>
      <c r="CM2363" s="307" t="n"/>
      <c r="CN2363" s="307" t="n"/>
      <c r="CO2363" s="307" t="n"/>
      <c r="CP2363" s="307" t="n"/>
      <c r="CQ2363" s="307" t="n"/>
      <c r="CR2363" s="279" t="n"/>
      <c r="CS2363" s="280" t="n"/>
      <c r="CT2363" s="421">
        <f>(IF(OR(MediaScorecard!BG2850="x", MediaScorecard!BH2850="x",MediaScorecard!BI2850="x",MediaScorecard!BJ2850="x",MediaScorecard!BK2850="x"),1, 2))</f>
        <v/>
      </c>
      <c r="CU2363" s="308" t="n"/>
      <c r="CV2363" s="308" t="n"/>
      <c r="CW2363" s="308" t="n"/>
      <c r="CX2363" s="309" t="n"/>
      <c r="CY2363" s="308" t="n"/>
      <c r="CZ2363" s="308" t="n"/>
      <c r="DA2363" s="308" t="n"/>
    </row>
    <row r="2364" ht="21" customHeight="1" s="590">
      <c r="A2364" s="421" t="n"/>
      <c r="B2364" s="270" t="n"/>
      <c r="C2364" s="269" t="n"/>
      <c r="D2364" s="267" t="n"/>
      <c r="E2364" s="267" t="n"/>
      <c r="F2364" s="268" t="n"/>
      <c r="G2364" s="421" t="n"/>
      <c r="H2364" s="269" t="n"/>
      <c r="I2364" s="421" t="n"/>
      <c r="J2364" s="421" t="n"/>
      <c r="K2364" s="421" t="n"/>
      <c r="L2364" s="421" t="n"/>
      <c r="M2364" s="421" t="n"/>
      <c r="N2364" s="421" t="n"/>
      <c r="O2364" s="421" t="n"/>
      <c r="P2364" s="421" t="n"/>
      <c r="Q2364" s="421" t="n"/>
      <c r="R2364" s="270" t="n"/>
      <c r="S2364" s="421" t="n"/>
      <c r="T2364" s="421" t="n"/>
      <c r="U2364" s="421" t="n"/>
      <c r="V2364" s="421" t="n"/>
      <c r="W2364" s="421" t="n"/>
      <c r="X2364" s="421" t="n"/>
      <c r="Y2364" s="421" t="n"/>
      <c r="Z2364" s="421" t="n"/>
      <c r="AA2364" s="421" t="n"/>
      <c r="AB2364" s="421" t="n"/>
      <c r="AC2364" s="421" t="n"/>
      <c r="AD2364" s="421" t="n"/>
      <c r="AE2364" s="421" t="n"/>
      <c r="AF2364" s="421" t="n"/>
      <c r="AG2364" s="421" t="n"/>
      <c r="AH2364" s="421" t="n"/>
      <c r="AI2364" s="421" t="n"/>
      <c r="AJ2364" s="297" t="n"/>
      <c r="AK2364" s="297" t="n"/>
      <c r="AL2364" s="284" t="n"/>
      <c r="AM2364" s="297" t="n"/>
      <c r="AN2364" s="285" t="n"/>
      <c r="AO2364" s="297" t="n"/>
      <c r="AP2364" s="297" t="n"/>
      <c r="AQ2364" s="297" t="n"/>
      <c r="AR2364" s="297" t="n"/>
      <c r="AS2364" s="297" t="n"/>
      <c r="AT2364" s="285" t="n"/>
      <c r="AU2364" s="297" t="n"/>
      <c r="AV2364" s="297" t="n"/>
      <c r="AW2364" s="297" t="n"/>
      <c r="AX2364" s="297" t="n"/>
      <c r="AY2364" s="286" t="n"/>
      <c r="AZ2364" s="286" t="n"/>
      <c r="BA2364" s="287" t="n"/>
      <c r="BB2364" s="286" t="n"/>
      <c r="BC2364" s="286" t="n"/>
      <c r="BD2364" s="286" t="n"/>
      <c r="BE2364" s="286" t="n"/>
      <c r="BF2364" s="286" t="n"/>
      <c r="BG2364" s="286" t="n"/>
      <c r="BH2364" s="297" t="n"/>
      <c r="BI2364" s="297" t="n"/>
      <c r="BJ2364" s="297" t="n"/>
      <c r="BK2364" s="297" t="n"/>
      <c r="BL2364" s="297" t="n"/>
      <c r="BM2364" s="297" t="n"/>
      <c r="BN2364" s="297" t="n"/>
      <c r="BO2364" s="285" t="n"/>
      <c r="BP2364" s="297" t="n"/>
      <c r="BQ2364" s="297" t="n"/>
      <c r="BR2364" s="297" t="n"/>
      <c r="BS2364" s="297" t="n"/>
      <c r="BT2364" s="297" t="n"/>
      <c r="BU2364" s="297" t="n"/>
      <c r="BV2364" s="297" t="n"/>
      <c r="BW2364" s="288" t="n"/>
      <c r="BX2364" s="276">
        <f>SUM(IF(COUNTIF(MediaScorecard!CC2851, "*1.*"), 2, 0), IF(COUNTIF(MediaScorecard!CC2851, "*2.*"), 2, 0), IF(COUNTIF(MediaScorecard!CC2851, "*3.*"), 2, 0), IF(COUNTIF(MediaScorecard!CC2851, "*4.*"), 2, 0), IF(COUNTIF(MediaScorecard!CC2851, "*5.*"), 2, 0), IF(COUNTIF(MediaScorecard!CC2851, "*6.*"), 2, 0))</f>
        <v/>
      </c>
      <c r="BY2364" s="277">
        <f t="array" ref="BY2364">SUM(VALUE(AT2364),VALUE(AU2364),VALUE(AV2364),VALUE(AW2364),VALUE(AX2364),VALUE(AY2364),VALUE(AZ2364),VALUE(BB2364),VALUE(BC2364),VALUE(BD2364),VALUE(BE2364),VALUE(BF2364),VALUE(BG2364),VALUE(BH2364),VALUE(BI2364),VALUE(BJ2364),VALUE(BK2364),VALUE(BL2364),VALUE(BM2364),VALUE(BN2364),VALUE(BO2364),VALUE(BP2364),VALUE(BQ2364),VALUE(BR2364),VALUE(BS2364),VALUE(BT2364),VALUE(BU2364),VALUE(BV2364),VALUE(BW2364))</f>
        <v/>
      </c>
      <c r="BZ2364" s="307" t="n"/>
      <c r="CA2364" s="307" t="n"/>
      <c r="CB2364" s="307" t="n"/>
      <c r="CC2364" s="307" t="n"/>
      <c r="CD2364" s="307" t="n"/>
      <c r="CE2364" s="307" t="n"/>
      <c r="CF2364" s="307" t="n"/>
      <c r="CG2364" s="307" t="n"/>
      <c r="CH2364" s="307" t="n"/>
      <c r="CI2364" s="307" t="n"/>
      <c r="CJ2364" s="307" t="n"/>
      <c r="CK2364" s="307" t="n"/>
      <c r="CL2364" s="307" t="n"/>
      <c r="CM2364" s="307" t="n"/>
      <c r="CN2364" s="307" t="n"/>
      <c r="CO2364" s="307" t="n"/>
      <c r="CP2364" s="307" t="n"/>
      <c r="CQ2364" s="307" t="n"/>
      <c r="CR2364" s="279" t="n"/>
      <c r="CS2364" s="280" t="n"/>
      <c r="CT2364" s="421">
        <f>(IF(OR(MediaScorecard!BG2851="x", MediaScorecard!BH2851="x",MediaScorecard!BI2851="x",MediaScorecard!BJ2851="x",MediaScorecard!BK2851="x"),1, 2))</f>
        <v/>
      </c>
      <c r="CU2364" s="308" t="n"/>
      <c r="CV2364" s="308" t="n"/>
      <c r="CW2364" s="308" t="n"/>
      <c r="CX2364" s="309" t="n"/>
      <c r="CY2364" s="308" t="n"/>
      <c r="CZ2364" s="308" t="n"/>
      <c r="DA2364" s="308" t="n"/>
    </row>
    <row r="2365" ht="21" customHeight="1" s="590">
      <c r="A2365" s="421" t="n"/>
      <c r="B2365" s="270" t="n"/>
      <c r="C2365" s="269" t="n"/>
      <c r="D2365" s="267" t="n"/>
      <c r="E2365" s="267" t="n"/>
      <c r="F2365" s="268" t="n"/>
      <c r="G2365" s="421" t="n"/>
      <c r="H2365" s="269" t="n"/>
      <c r="I2365" s="421" t="n"/>
      <c r="J2365" s="421" t="n"/>
      <c r="K2365" s="421" t="n"/>
      <c r="L2365" s="421" t="n"/>
      <c r="M2365" s="421" t="n"/>
      <c r="N2365" s="421" t="n"/>
      <c r="O2365" s="421" t="n"/>
      <c r="P2365" s="421" t="n"/>
      <c r="Q2365" s="421" t="n"/>
      <c r="R2365" s="270" t="n"/>
      <c r="S2365" s="421" t="n"/>
      <c r="T2365" s="421" t="n"/>
      <c r="U2365" s="421" t="n"/>
      <c r="V2365" s="421" t="n"/>
      <c r="W2365" s="421" t="n"/>
      <c r="X2365" s="421" t="n"/>
      <c r="Y2365" s="421" t="n"/>
      <c r="Z2365" s="421" t="n"/>
      <c r="AA2365" s="421" t="n"/>
      <c r="AB2365" s="421" t="n"/>
      <c r="AC2365" s="421" t="n"/>
      <c r="AD2365" s="421" t="n"/>
      <c r="AE2365" s="421" t="n"/>
      <c r="AF2365" s="421" t="n"/>
      <c r="AG2365" s="421" t="n"/>
      <c r="AH2365" s="421" t="n"/>
      <c r="AI2365" s="421" t="n"/>
      <c r="AJ2365" s="297" t="n"/>
      <c r="AK2365" s="297" t="n"/>
      <c r="AL2365" s="284" t="n"/>
      <c r="AM2365" s="297" t="n"/>
      <c r="AN2365" s="285" t="n"/>
      <c r="AO2365" s="297" t="n"/>
      <c r="AP2365" s="297" t="n"/>
      <c r="AQ2365" s="297" t="n"/>
      <c r="AR2365" s="297" t="n"/>
      <c r="AS2365" s="297" t="n"/>
      <c r="AT2365" s="285" t="n"/>
      <c r="AU2365" s="297" t="n"/>
      <c r="AV2365" s="297" t="n"/>
      <c r="AW2365" s="297" t="n"/>
      <c r="AX2365" s="297" t="n"/>
      <c r="AY2365" s="286" t="n"/>
      <c r="AZ2365" s="286" t="n"/>
      <c r="BA2365" s="287" t="n"/>
      <c r="BB2365" s="286" t="n"/>
      <c r="BC2365" s="286" t="n"/>
      <c r="BD2365" s="286" t="n"/>
      <c r="BE2365" s="286" t="n"/>
      <c r="BF2365" s="286" t="n"/>
      <c r="BG2365" s="286" t="n"/>
      <c r="BH2365" s="297" t="n"/>
      <c r="BI2365" s="297" t="n"/>
      <c r="BJ2365" s="297" t="n"/>
      <c r="BK2365" s="297" t="n"/>
      <c r="BL2365" s="297" t="n"/>
      <c r="BM2365" s="297" t="n"/>
      <c r="BN2365" s="297" t="n"/>
      <c r="BO2365" s="285" t="n"/>
      <c r="BP2365" s="297" t="n"/>
      <c r="BQ2365" s="297" t="n"/>
      <c r="BR2365" s="297" t="n"/>
      <c r="BS2365" s="297" t="n"/>
      <c r="BT2365" s="297" t="n"/>
      <c r="BU2365" s="297" t="n"/>
      <c r="BV2365" s="297" t="n"/>
      <c r="BW2365" s="288" t="n"/>
      <c r="BX2365" s="276">
        <f>SUM(IF(COUNTIF(MediaScorecard!CC2852, "*1.*"), 2, 0), IF(COUNTIF(MediaScorecard!CC2852, "*2.*"), 2, 0), IF(COUNTIF(MediaScorecard!CC2852, "*3.*"), 2, 0), IF(COUNTIF(MediaScorecard!CC2852, "*4.*"), 2, 0), IF(COUNTIF(MediaScorecard!CC2852, "*5.*"), 2, 0), IF(COUNTIF(MediaScorecard!CC2852, "*6.*"), 2, 0))</f>
        <v/>
      </c>
      <c r="BY2365" s="277">
        <f t="array" ref="BY2365">SUM(VALUE(AT2365),VALUE(AU2365),VALUE(AV2365),VALUE(AW2365),VALUE(AX2365),VALUE(AY2365),VALUE(AZ2365),VALUE(BB2365),VALUE(BC2365),VALUE(BD2365),VALUE(BE2365),VALUE(BF2365),VALUE(BG2365),VALUE(BH2365),VALUE(BI2365),VALUE(BJ2365),VALUE(BK2365),VALUE(BL2365),VALUE(BM2365),VALUE(BN2365),VALUE(BO2365),VALUE(BP2365),VALUE(BQ2365),VALUE(BR2365),VALUE(BS2365),VALUE(BT2365),VALUE(BU2365),VALUE(BV2365),VALUE(BW2365))</f>
        <v/>
      </c>
      <c r="BZ2365" s="307" t="n"/>
      <c r="CA2365" s="307" t="n"/>
      <c r="CB2365" s="307" t="n"/>
      <c r="CC2365" s="307" t="n"/>
      <c r="CD2365" s="307" t="n"/>
      <c r="CE2365" s="307" t="n"/>
      <c r="CF2365" s="307" t="n"/>
      <c r="CG2365" s="307" t="n"/>
      <c r="CH2365" s="307" t="n"/>
      <c r="CI2365" s="307" t="n"/>
      <c r="CJ2365" s="307" t="n"/>
      <c r="CK2365" s="307" t="n"/>
      <c r="CL2365" s="307" t="n"/>
      <c r="CM2365" s="307" t="n"/>
      <c r="CN2365" s="307" t="n"/>
      <c r="CO2365" s="307" t="n"/>
      <c r="CP2365" s="307" t="n"/>
      <c r="CQ2365" s="307" t="n"/>
      <c r="CR2365" s="279" t="n"/>
      <c r="CS2365" s="280" t="n"/>
      <c r="CT2365" s="421">
        <f>(IF(OR(MediaScorecard!BG2852="x", MediaScorecard!BH2852="x",MediaScorecard!BI2852="x",MediaScorecard!BJ2852="x",MediaScorecard!BK2852="x"),1, 2))</f>
        <v/>
      </c>
      <c r="CU2365" s="308" t="n"/>
      <c r="CV2365" s="308" t="n"/>
      <c r="CW2365" s="308" t="n"/>
      <c r="CX2365" s="309" t="n"/>
      <c r="CY2365" s="308" t="n"/>
      <c r="CZ2365" s="308" t="n"/>
      <c r="DA2365" s="308" t="n"/>
    </row>
    <row r="2366" ht="21" customHeight="1" s="590">
      <c r="A2366" s="421" t="n"/>
      <c r="B2366" s="270" t="n"/>
      <c r="C2366" s="269" t="n"/>
      <c r="D2366" s="267" t="n"/>
      <c r="E2366" s="267" t="n"/>
      <c r="F2366" s="268" t="n"/>
      <c r="G2366" s="421" t="n"/>
      <c r="H2366" s="269" t="n"/>
      <c r="I2366" s="421" t="n"/>
      <c r="J2366" s="421" t="n"/>
      <c r="K2366" s="421" t="n"/>
      <c r="L2366" s="421" t="n"/>
      <c r="M2366" s="421" t="n"/>
      <c r="N2366" s="421" t="n"/>
      <c r="O2366" s="421" t="n"/>
      <c r="P2366" s="421" t="n"/>
      <c r="Q2366" s="421" t="n"/>
      <c r="R2366" s="270" t="n"/>
      <c r="S2366" s="421" t="n"/>
      <c r="T2366" s="421" t="n"/>
      <c r="U2366" s="421" t="n"/>
      <c r="V2366" s="421" t="n"/>
      <c r="W2366" s="421" t="n"/>
      <c r="X2366" s="421" t="n"/>
      <c r="Y2366" s="421" t="n"/>
      <c r="Z2366" s="421" t="n"/>
      <c r="AA2366" s="421" t="n"/>
      <c r="AB2366" s="421" t="n"/>
      <c r="AC2366" s="421" t="n"/>
      <c r="AD2366" s="421" t="n"/>
      <c r="AE2366" s="421" t="n"/>
      <c r="AF2366" s="421" t="n"/>
      <c r="AG2366" s="421" t="n"/>
      <c r="AH2366" s="421" t="n"/>
      <c r="AI2366" s="421" t="n"/>
      <c r="AJ2366" s="297" t="n"/>
      <c r="AK2366" s="297" t="n"/>
      <c r="AL2366" s="284" t="n"/>
      <c r="AM2366" s="297" t="n"/>
      <c r="AN2366" s="285" t="n"/>
      <c r="AO2366" s="297" t="n"/>
      <c r="AP2366" s="297" t="n"/>
      <c r="AQ2366" s="297" t="n"/>
      <c r="AR2366" s="297" t="n"/>
      <c r="AS2366" s="297" t="n"/>
      <c r="AT2366" s="285" t="n"/>
      <c r="AU2366" s="297" t="n"/>
      <c r="AV2366" s="297" t="n"/>
      <c r="AW2366" s="297" t="n"/>
      <c r="AX2366" s="297" t="n"/>
      <c r="AY2366" s="286" t="n"/>
      <c r="AZ2366" s="286" t="n"/>
      <c r="BA2366" s="287" t="n"/>
      <c r="BB2366" s="286" t="n"/>
      <c r="BC2366" s="286" t="n"/>
      <c r="BD2366" s="286" t="n"/>
      <c r="BE2366" s="286" t="n"/>
      <c r="BF2366" s="286" t="n"/>
      <c r="BG2366" s="286" t="n"/>
      <c r="BH2366" s="297" t="n"/>
      <c r="BI2366" s="297" t="n"/>
      <c r="BJ2366" s="297" t="n"/>
      <c r="BK2366" s="297" t="n"/>
      <c r="BL2366" s="297" t="n"/>
      <c r="BM2366" s="297" t="n"/>
      <c r="BN2366" s="297" t="n"/>
      <c r="BO2366" s="285" t="n"/>
      <c r="BP2366" s="297" t="n"/>
      <c r="BQ2366" s="297" t="n"/>
      <c r="BR2366" s="297" t="n"/>
      <c r="BS2366" s="297" t="n"/>
      <c r="BT2366" s="297" t="n"/>
      <c r="BU2366" s="297" t="n"/>
      <c r="BV2366" s="297" t="n"/>
      <c r="BW2366" s="288" t="n"/>
      <c r="BX2366" s="276">
        <f>SUM(IF(COUNTIF(MediaScorecard!CC2853, "*1.*"), 2, 0), IF(COUNTIF(MediaScorecard!CC2853, "*2.*"), 2, 0), IF(COUNTIF(MediaScorecard!CC2853, "*3.*"), 2, 0), IF(COUNTIF(MediaScorecard!CC2853, "*4.*"), 2, 0), IF(COUNTIF(MediaScorecard!CC2853, "*5.*"), 2, 0), IF(COUNTIF(MediaScorecard!CC2853, "*6.*"), 2, 0))</f>
        <v/>
      </c>
      <c r="BY2366" s="277">
        <f t="array" ref="BY2366">SUM(VALUE(AT2366),VALUE(AU2366),VALUE(AV2366),VALUE(AW2366),VALUE(AX2366),VALUE(AY2366),VALUE(AZ2366),VALUE(BB2366),VALUE(BC2366),VALUE(BD2366),VALUE(BE2366),VALUE(BF2366),VALUE(BG2366),VALUE(BH2366),VALUE(BI2366),VALUE(BJ2366),VALUE(BK2366),VALUE(BL2366),VALUE(BM2366),VALUE(BN2366),VALUE(BO2366),VALUE(BP2366),VALUE(BQ2366),VALUE(BR2366),VALUE(BS2366),VALUE(BT2366),VALUE(BU2366),VALUE(BV2366),VALUE(BW2366))</f>
        <v/>
      </c>
      <c r="BZ2366" s="307" t="n"/>
      <c r="CA2366" s="307" t="n"/>
      <c r="CB2366" s="307" t="n"/>
      <c r="CC2366" s="307" t="n"/>
      <c r="CD2366" s="307" t="n"/>
      <c r="CE2366" s="307" t="n"/>
      <c r="CF2366" s="307" t="n"/>
      <c r="CG2366" s="307" t="n"/>
      <c r="CH2366" s="307" t="n"/>
      <c r="CI2366" s="307" t="n"/>
      <c r="CJ2366" s="307" t="n"/>
      <c r="CK2366" s="307" t="n"/>
      <c r="CL2366" s="307" t="n"/>
      <c r="CM2366" s="307" t="n"/>
      <c r="CN2366" s="307" t="n"/>
      <c r="CO2366" s="307" t="n"/>
      <c r="CP2366" s="307" t="n"/>
      <c r="CQ2366" s="307" t="n"/>
      <c r="CR2366" s="279" t="n"/>
      <c r="CS2366" s="280" t="n"/>
      <c r="CT2366" s="421">
        <f>(IF(OR(MediaScorecard!BG2853="x", MediaScorecard!BH2853="x",MediaScorecard!BI2853="x",MediaScorecard!BJ2853="x",MediaScorecard!BK2853="x"),1, 2))</f>
        <v/>
      </c>
      <c r="CU2366" s="308" t="n"/>
      <c r="CV2366" s="308" t="n"/>
      <c r="CW2366" s="308" t="n"/>
      <c r="CX2366" s="309" t="n"/>
      <c r="CY2366" s="308" t="n"/>
      <c r="CZ2366" s="308" t="n"/>
      <c r="DA2366" s="308" t="n"/>
    </row>
    <row r="2367" ht="21" customHeight="1" s="590">
      <c r="A2367" s="421" t="n"/>
      <c r="B2367" s="270" t="n"/>
      <c r="C2367" s="269" t="n"/>
      <c r="D2367" s="267" t="n"/>
      <c r="E2367" s="267" t="n"/>
      <c r="F2367" s="268" t="n"/>
      <c r="G2367" s="421" t="n"/>
      <c r="H2367" s="269" t="n"/>
      <c r="I2367" s="421" t="n"/>
      <c r="J2367" s="421" t="n"/>
      <c r="K2367" s="421" t="n"/>
      <c r="L2367" s="421" t="n"/>
      <c r="M2367" s="421" t="n"/>
      <c r="N2367" s="421" t="n"/>
      <c r="O2367" s="421" t="n"/>
      <c r="P2367" s="421" t="n"/>
      <c r="Q2367" s="421" t="n"/>
      <c r="R2367" s="270" t="n"/>
      <c r="S2367" s="421" t="n"/>
      <c r="T2367" s="421" t="n"/>
      <c r="U2367" s="421" t="n"/>
      <c r="V2367" s="421" t="n"/>
      <c r="W2367" s="421" t="n"/>
      <c r="X2367" s="421" t="n"/>
      <c r="Y2367" s="421" t="n"/>
      <c r="Z2367" s="421" t="n"/>
      <c r="AA2367" s="421" t="n"/>
      <c r="AB2367" s="421" t="n"/>
      <c r="AC2367" s="421" t="n"/>
      <c r="AD2367" s="421" t="n"/>
      <c r="AE2367" s="421" t="n"/>
      <c r="AF2367" s="421" t="n"/>
      <c r="AG2367" s="421" t="n"/>
      <c r="AH2367" s="421" t="n"/>
      <c r="AI2367" s="421" t="n"/>
      <c r="AJ2367" s="297" t="n"/>
      <c r="AK2367" s="297" t="n"/>
      <c r="AL2367" s="284" t="n"/>
      <c r="AM2367" s="297" t="n"/>
      <c r="AN2367" s="285" t="n"/>
      <c r="AO2367" s="297" t="n"/>
      <c r="AP2367" s="297" t="n"/>
      <c r="AQ2367" s="297" t="n"/>
      <c r="AR2367" s="297" t="n"/>
      <c r="AS2367" s="297" t="n"/>
      <c r="AT2367" s="285" t="n"/>
      <c r="AU2367" s="297" t="n"/>
      <c r="AV2367" s="297" t="n"/>
      <c r="AW2367" s="297" t="n"/>
      <c r="AX2367" s="297" t="n"/>
      <c r="AY2367" s="286" t="n"/>
      <c r="AZ2367" s="286" t="n"/>
      <c r="BA2367" s="287" t="n"/>
      <c r="BB2367" s="286" t="n"/>
      <c r="BC2367" s="286" t="n"/>
      <c r="BD2367" s="286" t="n"/>
      <c r="BE2367" s="286" t="n"/>
      <c r="BF2367" s="286" t="n"/>
      <c r="BG2367" s="286" t="n"/>
      <c r="BH2367" s="297" t="n"/>
      <c r="BI2367" s="297" t="n"/>
      <c r="BJ2367" s="297" t="n"/>
      <c r="BK2367" s="297" t="n"/>
      <c r="BL2367" s="297" t="n"/>
      <c r="BM2367" s="297" t="n"/>
      <c r="BN2367" s="297" t="n"/>
      <c r="BO2367" s="285" t="n"/>
      <c r="BP2367" s="297" t="n"/>
      <c r="BQ2367" s="297" t="n"/>
      <c r="BR2367" s="297" t="n"/>
      <c r="BS2367" s="297" t="n"/>
      <c r="BT2367" s="297" t="n"/>
      <c r="BU2367" s="297" t="n"/>
      <c r="BV2367" s="297" t="n"/>
      <c r="BW2367" s="288" t="n"/>
      <c r="BX2367" s="276">
        <f>SUM(IF(COUNTIF(MediaScorecard!CC2854, "*1.*"), 2, 0), IF(COUNTIF(MediaScorecard!CC2854, "*2.*"), 2, 0), IF(COUNTIF(MediaScorecard!CC2854, "*3.*"), 2, 0), IF(COUNTIF(MediaScorecard!CC2854, "*4.*"), 2, 0), IF(COUNTIF(MediaScorecard!CC2854, "*5.*"), 2, 0), IF(COUNTIF(MediaScorecard!CC2854, "*6.*"), 2, 0))</f>
        <v/>
      </c>
      <c r="BY2367" s="277">
        <f t="array" ref="BY2367">SUM(VALUE(AT2367),VALUE(AU2367),VALUE(AV2367),VALUE(AW2367),VALUE(AX2367),VALUE(AY2367),VALUE(AZ2367),VALUE(BB2367),VALUE(BC2367),VALUE(BD2367),VALUE(BE2367),VALUE(BF2367),VALUE(BG2367),VALUE(BH2367),VALUE(BI2367),VALUE(BJ2367),VALUE(BK2367),VALUE(BL2367),VALUE(BM2367),VALUE(BN2367),VALUE(BO2367),VALUE(BP2367),VALUE(BQ2367),VALUE(BR2367),VALUE(BS2367),VALUE(BT2367),VALUE(BU2367),VALUE(BV2367),VALUE(BW2367))</f>
        <v/>
      </c>
      <c r="BZ2367" s="307" t="n"/>
      <c r="CA2367" s="307" t="n"/>
      <c r="CB2367" s="307" t="n"/>
      <c r="CC2367" s="307" t="n"/>
      <c r="CD2367" s="307" t="n"/>
      <c r="CE2367" s="307" t="n"/>
      <c r="CF2367" s="307" t="n"/>
      <c r="CG2367" s="307" t="n"/>
      <c r="CH2367" s="307" t="n"/>
      <c r="CI2367" s="307" t="n"/>
      <c r="CJ2367" s="307" t="n"/>
      <c r="CK2367" s="307" t="n"/>
      <c r="CL2367" s="307" t="n"/>
      <c r="CM2367" s="307" t="n"/>
      <c r="CN2367" s="307" t="n"/>
      <c r="CO2367" s="307" t="n"/>
      <c r="CP2367" s="307" t="n"/>
      <c r="CQ2367" s="307" t="n"/>
      <c r="CR2367" s="279" t="n"/>
      <c r="CS2367" s="280" t="n"/>
      <c r="CT2367" s="421">
        <f>(IF(OR(MediaScorecard!BG2854="x", MediaScorecard!BH2854="x",MediaScorecard!BI2854="x",MediaScorecard!BJ2854="x",MediaScorecard!BK2854="x"),1, 2))</f>
        <v/>
      </c>
      <c r="CU2367" s="308" t="n"/>
      <c r="CV2367" s="308" t="n"/>
      <c r="CW2367" s="308" t="n"/>
      <c r="CX2367" s="309" t="n"/>
      <c r="CY2367" s="308" t="n"/>
      <c r="CZ2367" s="308" t="n"/>
      <c r="DA2367" s="308" t="n"/>
    </row>
    <row r="2368" ht="21" customHeight="1" s="590">
      <c r="A2368" s="421" t="n"/>
      <c r="B2368" s="270" t="n"/>
      <c r="C2368" s="269" t="n"/>
      <c r="D2368" s="267" t="n"/>
      <c r="E2368" s="267" t="n"/>
      <c r="F2368" s="268" t="n"/>
      <c r="G2368" s="421" t="n"/>
      <c r="H2368" s="269" t="n"/>
      <c r="I2368" s="421" t="n"/>
      <c r="J2368" s="421" t="n"/>
      <c r="K2368" s="421" t="n"/>
      <c r="L2368" s="421" t="n"/>
      <c r="M2368" s="421" t="n"/>
      <c r="N2368" s="421" t="n"/>
      <c r="O2368" s="421" t="n"/>
      <c r="P2368" s="421" t="n"/>
      <c r="Q2368" s="421" t="n"/>
      <c r="R2368" s="270" t="n"/>
      <c r="S2368" s="421" t="n"/>
      <c r="T2368" s="421" t="n"/>
      <c r="U2368" s="421" t="n"/>
      <c r="V2368" s="421" t="n"/>
      <c r="W2368" s="421" t="n"/>
      <c r="X2368" s="421" t="n"/>
      <c r="Y2368" s="421" t="n"/>
      <c r="Z2368" s="421" t="n"/>
      <c r="AA2368" s="421" t="n"/>
      <c r="AB2368" s="421" t="n"/>
      <c r="AC2368" s="421" t="n"/>
      <c r="AD2368" s="421" t="n"/>
      <c r="AE2368" s="421" t="n"/>
      <c r="AF2368" s="421" t="n"/>
      <c r="AG2368" s="421" t="n"/>
      <c r="AH2368" s="421" t="n"/>
      <c r="AI2368" s="421" t="n"/>
      <c r="AJ2368" s="297" t="n"/>
      <c r="AK2368" s="297" t="n"/>
      <c r="AL2368" s="284" t="n"/>
      <c r="AM2368" s="297" t="n"/>
      <c r="AN2368" s="285" t="n"/>
      <c r="AO2368" s="297" t="n"/>
      <c r="AP2368" s="297" t="n"/>
      <c r="AQ2368" s="297" t="n"/>
      <c r="AR2368" s="297" t="n"/>
      <c r="AS2368" s="297" t="n"/>
      <c r="AT2368" s="285" t="n"/>
      <c r="AU2368" s="297" t="n"/>
      <c r="AV2368" s="297" t="n"/>
      <c r="AW2368" s="297" t="n"/>
      <c r="AX2368" s="297" t="n"/>
      <c r="AY2368" s="286" t="n"/>
      <c r="AZ2368" s="286" t="n"/>
      <c r="BA2368" s="287" t="n"/>
      <c r="BB2368" s="286" t="n"/>
      <c r="BC2368" s="286" t="n"/>
      <c r="BD2368" s="286" t="n"/>
      <c r="BE2368" s="286" t="n"/>
      <c r="BF2368" s="286" t="n"/>
      <c r="BG2368" s="286" t="n"/>
      <c r="BH2368" s="297" t="n"/>
      <c r="BI2368" s="297" t="n"/>
      <c r="BJ2368" s="297" t="n"/>
      <c r="BK2368" s="297" t="n"/>
      <c r="BL2368" s="297" t="n"/>
      <c r="BM2368" s="297" t="n"/>
      <c r="BN2368" s="297" t="n"/>
      <c r="BO2368" s="285" t="n"/>
      <c r="BP2368" s="297" t="n"/>
      <c r="BQ2368" s="297" t="n"/>
      <c r="BR2368" s="297" t="n"/>
      <c r="BS2368" s="297" t="n"/>
      <c r="BT2368" s="297" t="n"/>
      <c r="BU2368" s="297" t="n"/>
      <c r="BV2368" s="297" t="n"/>
      <c r="BW2368" s="288" t="n"/>
      <c r="BX2368" s="276">
        <f>SUM(IF(COUNTIF(MediaScorecard!CC2855, "*1.*"), 2, 0), IF(COUNTIF(MediaScorecard!CC2855, "*2.*"), 2, 0), IF(COUNTIF(MediaScorecard!CC2855, "*3.*"), 2, 0), IF(COUNTIF(MediaScorecard!CC2855, "*4.*"), 2, 0), IF(COUNTIF(MediaScorecard!CC2855, "*5.*"), 2, 0), IF(COUNTIF(MediaScorecard!CC2855, "*6.*"), 2, 0))</f>
        <v/>
      </c>
      <c r="BY2368" s="277">
        <f t="array" ref="BY2368">SUM(VALUE(AT2368),VALUE(AU2368),VALUE(AV2368),VALUE(AW2368),VALUE(AX2368),VALUE(AY2368),VALUE(AZ2368),VALUE(BB2368),VALUE(BC2368),VALUE(BD2368),VALUE(BE2368),VALUE(BF2368),VALUE(BG2368),VALUE(BH2368),VALUE(BI2368),VALUE(BJ2368),VALUE(BK2368),VALUE(BL2368),VALUE(BM2368),VALUE(BN2368),VALUE(BO2368),VALUE(BP2368),VALUE(BQ2368),VALUE(BR2368),VALUE(BS2368),VALUE(BT2368),VALUE(BU2368),VALUE(BV2368),VALUE(BW2368))</f>
        <v/>
      </c>
      <c r="BZ2368" s="307" t="n"/>
      <c r="CA2368" s="307" t="n"/>
      <c r="CB2368" s="307" t="n"/>
      <c r="CC2368" s="307" t="n"/>
      <c r="CD2368" s="307" t="n"/>
      <c r="CE2368" s="307" t="n"/>
      <c r="CF2368" s="307" t="n"/>
      <c r="CG2368" s="307" t="n"/>
      <c r="CH2368" s="307" t="n"/>
      <c r="CI2368" s="307" t="n"/>
      <c r="CJ2368" s="307" t="n"/>
      <c r="CK2368" s="307" t="n"/>
      <c r="CL2368" s="307" t="n"/>
      <c r="CM2368" s="307" t="n"/>
      <c r="CN2368" s="307" t="n"/>
      <c r="CO2368" s="307" t="n"/>
      <c r="CP2368" s="307" t="n"/>
      <c r="CQ2368" s="307" t="n"/>
      <c r="CR2368" s="279" t="n"/>
      <c r="CS2368" s="280" t="n"/>
      <c r="CT2368" s="421">
        <f>(IF(OR(MediaScorecard!BG2855="x", MediaScorecard!BH2855="x",MediaScorecard!BI2855="x",MediaScorecard!BJ2855="x",MediaScorecard!BK2855="x"),1, 2))</f>
        <v/>
      </c>
      <c r="CU2368" s="308" t="n"/>
      <c r="CV2368" s="308" t="n"/>
      <c r="CW2368" s="308" t="n"/>
      <c r="CX2368" s="309" t="n"/>
      <c r="CY2368" s="308" t="n"/>
      <c r="CZ2368" s="308" t="n"/>
      <c r="DA2368" s="308" t="n"/>
    </row>
    <row r="2369" ht="21" customHeight="1" s="590">
      <c r="A2369" s="421" t="n"/>
      <c r="B2369" s="270" t="n"/>
      <c r="C2369" s="269" t="n"/>
      <c r="D2369" s="267" t="n"/>
      <c r="E2369" s="267" t="n"/>
      <c r="F2369" s="268" t="n"/>
      <c r="G2369" s="421" t="n"/>
      <c r="H2369" s="269" t="n"/>
      <c r="I2369" s="421" t="n"/>
      <c r="J2369" s="421" t="n"/>
      <c r="K2369" s="421" t="n"/>
      <c r="L2369" s="421" t="n"/>
      <c r="M2369" s="421" t="n"/>
      <c r="N2369" s="421" t="n"/>
      <c r="O2369" s="421" t="n"/>
      <c r="P2369" s="421" t="n"/>
      <c r="Q2369" s="421" t="n"/>
      <c r="R2369" s="270" t="n"/>
      <c r="S2369" s="421" t="n"/>
      <c r="T2369" s="421" t="n"/>
      <c r="U2369" s="421" t="n"/>
      <c r="V2369" s="421" t="n"/>
      <c r="W2369" s="421" t="n"/>
      <c r="X2369" s="421" t="n"/>
      <c r="Y2369" s="421" t="n"/>
      <c r="Z2369" s="421" t="n"/>
      <c r="AA2369" s="421" t="n"/>
      <c r="AB2369" s="421" t="n"/>
      <c r="AC2369" s="421" t="n"/>
      <c r="AD2369" s="421" t="n"/>
      <c r="AE2369" s="421" t="n"/>
      <c r="AF2369" s="421" t="n"/>
      <c r="AG2369" s="421" t="n"/>
      <c r="AH2369" s="421" t="n"/>
      <c r="AI2369" s="421" t="n"/>
      <c r="AJ2369" s="297" t="n"/>
      <c r="AK2369" s="297" t="n"/>
      <c r="AL2369" s="284" t="n"/>
      <c r="AM2369" s="297" t="n"/>
      <c r="AN2369" s="285" t="n"/>
      <c r="AO2369" s="297" t="n"/>
      <c r="AP2369" s="297" t="n"/>
      <c r="AQ2369" s="297" t="n"/>
      <c r="AR2369" s="297" t="n"/>
      <c r="AS2369" s="297" t="n"/>
      <c r="AT2369" s="285" t="n"/>
      <c r="AU2369" s="297" t="n"/>
      <c r="AV2369" s="297" t="n"/>
      <c r="AW2369" s="297" t="n"/>
      <c r="AX2369" s="297" t="n"/>
      <c r="AY2369" s="286" t="n"/>
      <c r="AZ2369" s="286" t="n"/>
      <c r="BA2369" s="287" t="n"/>
      <c r="BB2369" s="286" t="n"/>
      <c r="BC2369" s="286" t="n"/>
      <c r="BD2369" s="286" t="n"/>
      <c r="BE2369" s="286" t="n"/>
      <c r="BF2369" s="286" t="n"/>
      <c r="BG2369" s="286" t="n"/>
      <c r="BH2369" s="297" t="n"/>
      <c r="BI2369" s="297" t="n"/>
      <c r="BJ2369" s="297" t="n"/>
      <c r="BK2369" s="297" t="n"/>
      <c r="BL2369" s="297" t="n"/>
      <c r="BM2369" s="297" t="n"/>
      <c r="BN2369" s="297" t="n"/>
      <c r="BO2369" s="285" t="n"/>
      <c r="BP2369" s="297" t="n"/>
      <c r="BQ2369" s="297" t="n"/>
      <c r="BR2369" s="297" t="n"/>
      <c r="BS2369" s="297" t="n"/>
      <c r="BT2369" s="297" t="n"/>
      <c r="BU2369" s="297" t="n"/>
      <c r="BV2369" s="297" t="n"/>
      <c r="BW2369" s="288" t="n"/>
      <c r="BX2369" s="276">
        <f>SUM(IF(COUNTIF(MediaScorecard!CC2856, "*1.*"), 2, 0), IF(COUNTIF(MediaScorecard!CC2856, "*2.*"), 2, 0), IF(COUNTIF(MediaScorecard!CC2856, "*3.*"), 2, 0), IF(COUNTIF(MediaScorecard!CC2856, "*4.*"), 2, 0), IF(COUNTIF(MediaScorecard!CC2856, "*5.*"), 2, 0), IF(COUNTIF(MediaScorecard!CC2856, "*6.*"), 2, 0))</f>
        <v/>
      </c>
      <c r="BY2369" s="277">
        <f t="array" ref="BY2369">SUM(VALUE(AT2369),VALUE(AU2369),VALUE(AV2369),VALUE(AW2369),VALUE(AX2369),VALUE(AY2369),VALUE(AZ2369),VALUE(BB2369),VALUE(BC2369),VALUE(BD2369),VALUE(BE2369),VALUE(BF2369),VALUE(BG2369),VALUE(BH2369),VALUE(BI2369),VALUE(BJ2369),VALUE(BK2369),VALUE(BL2369),VALUE(BM2369),VALUE(BN2369),VALUE(BO2369),VALUE(BP2369),VALUE(BQ2369),VALUE(BR2369),VALUE(BS2369),VALUE(BT2369),VALUE(BU2369),VALUE(BV2369),VALUE(BW2369))</f>
        <v/>
      </c>
      <c r="BZ2369" s="307" t="n"/>
      <c r="CA2369" s="307" t="n"/>
      <c r="CB2369" s="307" t="n"/>
      <c r="CC2369" s="307" t="n"/>
      <c r="CD2369" s="307" t="n"/>
      <c r="CE2369" s="307" t="n"/>
      <c r="CF2369" s="307" t="n"/>
      <c r="CG2369" s="307" t="n"/>
      <c r="CH2369" s="307" t="n"/>
      <c r="CI2369" s="307" t="n"/>
      <c r="CJ2369" s="307" t="n"/>
      <c r="CK2369" s="307" t="n"/>
      <c r="CL2369" s="307" t="n"/>
      <c r="CM2369" s="307" t="n"/>
      <c r="CN2369" s="307" t="n"/>
      <c r="CO2369" s="307" t="n"/>
      <c r="CP2369" s="307" t="n"/>
      <c r="CQ2369" s="307" t="n"/>
      <c r="CR2369" s="279" t="n"/>
      <c r="CS2369" s="280" t="n"/>
      <c r="CT2369" s="421">
        <f>(IF(OR(MediaScorecard!BG2856="x", MediaScorecard!BH2856="x",MediaScorecard!BI2856="x",MediaScorecard!BJ2856="x",MediaScorecard!BK2856="x"),1, 2))</f>
        <v/>
      </c>
      <c r="CU2369" s="308" t="n"/>
      <c r="CV2369" s="308" t="n"/>
      <c r="CW2369" s="308" t="n"/>
      <c r="CX2369" s="309" t="n"/>
      <c r="CY2369" s="308" t="n"/>
      <c r="CZ2369" s="308" t="n"/>
      <c r="DA2369" s="308" t="n"/>
    </row>
    <row r="2370" ht="21" customHeight="1" s="590">
      <c r="A2370" s="421" t="n"/>
      <c r="B2370" s="270" t="n"/>
      <c r="C2370" s="269" t="n"/>
      <c r="D2370" s="267" t="n"/>
      <c r="E2370" s="267" t="n"/>
      <c r="F2370" s="268" t="n"/>
      <c r="G2370" s="421" t="n"/>
      <c r="H2370" s="269" t="n"/>
      <c r="I2370" s="421" t="n"/>
      <c r="J2370" s="421" t="n"/>
      <c r="K2370" s="421" t="n"/>
      <c r="L2370" s="421" t="n"/>
      <c r="M2370" s="421" t="n"/>
      <c r="N2370" s="421" t="n"/>
      <c r="O2370" s="421" t="n"/>
      <c r="P2370" s="421" t="n"/>
      <c r="Q2370" s="421" t="n"/>
      <c r="R2370" s="270" t="n"/>
      <c r="S2370" s="421" t="n"/>
      <c r="T2370" s="421" t="n"/>
      <c r="U2370" s="421" t="n"/>
      <c r="V2370" s="421" t="n"/>
      <c r="W2370" s="421" t="n"/>
      <c r="X2370" s="421" t="n"/>
      <c r="Y2370" s="421" t="n"/>
      <c r="Z2370" s="421" t="n"/>
      <c r="AA2370" s="421" t="n"/>
      <c r="AB2370" s="421" t="n"/>
      <c r="AC2370" s="421" t="n"/>
      <c r="AD2370" s="421" t="n"/>
      <c r="AE2370" s="421" t="n"/>
      <c r="AF2370" s="421" t="n"/>
      <c r="AG2370" s="421" t="n"/>
      <c r="AH2370" s="421" t="n"/>
      <c r="AI2370" s="421" t="n"/>
      <c r="AJ2370" s="297" t="n"/>
      <c r="AK2370" s="297" t="n"/>
      <c r="AL2370" s="284" t="n"/>
      <c r="AM2370" s="297" t="n"/>
      <c r="AN2370" s="285" t="n"/>
      <c r="AO2370" s="297" t="n"/>
      <c r="AP2370" s="297" t="n"/>
      <c r="AQ2370" s="297" t="n"/>
      <c r="AR2370" s="297" t="n"/>
      <c r="AS2370" s="297" t="n"/>
      <c r="AT2370" s="285" t="n"/>
      <c r="AU2370" s="297" t="n"/>
      <c r="AV2370" s="297" t="n"/>
      <c r="AW2370" s="297" t="n"/>
      <c r="AX2370" s="297" t="n"/>
      <c r="AY2370" s="286" t="n"/>
      <c r="AZ2370" s="286" t="n"/>
      <c r="BA2370" s="287" t="n"/>
      <c r="BB2370" s="286" t="n"/>
      <c r="BC2370" s="286" t="n"/>
      <c r="BD2370" s="286" t="n"/>
      <c r="BE2370" s="286" t="n"/>
      <c r="BF2370" s="286" t="n"/>
      <c r="BG2370" s="286" t="n"/>
      <c r="BH2370" s="297" t="n"/>
      <c r="BI2370" s="297" t="n"/>
      <c r="BJ2370" s="297" t="n"/>
      <c r="BK2370" s="297" t="n"/>
      <c r="BL2370" s="297" t="n"/>
      <c r="BM2370" s="297" t="n"/>
      <c r="BN2370" s="297" t="n"/>
      <c r="BO2370" s="285" t="n"/>
      <c r="BP2370" s="297" t="n"/>
      <c r="BQ2370" s="297" t="n"/>
      <c r="BR2370" s="297" t="n"/>
      <c r="BS2370" s="297" t="n"/>
      <c r="BT2370" s="297" t="n"/>
      <c r="BU2370" s="297" t="n"/>
      <c r="BV2370" s="297" t="n"/>
      <c r="BW2370" s="288" t="n"/>
      <c r="BX2370" s="276">
        <f>SUM(IF(COUNTIF(MediaScorecard!CC2857, "*1.*"), 2, 0), IF(COUNTIF(MediaScorecard!CC2857, "*2.*"), 2, 0), IF(COUNTIF(MediaScorecard!CC2857, "*3.*"), 2, 0), IF(COUNTIF(MediaScorecard!CC2857, "*4.*"), 2, 0), IF(COUNTIF(MediaScorecard!CC2857, "*5.*"), 2, 0), IF(COUNTIF(MediaScorecard!CC2857, "*6.*"), 2, 0))</f>
        <v/>
      </c>
      <c r="BY2370" s="277">
        <f t="array" ref="BY2370">SUM(VALUE(AT2370),VALUE(AU2370),VALUE(AV2370),VALUE(AW2370),VALUE(AX2370),VALUE(AY2370),VALUE(AZ2370),VALUE(BB2370),VALUE(BC2370),VALUE(BD2370),VALUE(BE2370),VALUE(BF2370),VALUE(BG2370),VALUE(BH2370),VALUE(BI2370),VALUE(BJ2370),VALUE(BK2370),VALUE(BL2370),VALUE(BM2370),VALUE(BN2370),VALUE(BO2370),VALUE(BP2370),VALUE(BQ2370),VALUE(BR2370),VALUE(BS2370),VALUE(BT2370),VALUE(BU2370),VALUE(BV2370),VALUE(BW2370))</f>
        <v/>
      </c>
      <c r="BZ2370" s="307" t="n"/>
      <c r="CA2370" s="307" t="n"/>
      <c r="CB2370" s="307" t="n"/>
      <c r="CC2370" s="307" t="n"/>
      <c r="CD2370" s="307" t="n"/>
      <c r="CE2370" s="307" t="n"/>
      <c r="CF2370" s="307" t="n"/>
      <c r="CG2370" s="307" t="n"/>
      <c r="CH2370" s="307" t="n"/>
      <c r="CI2370" s="307" t="n"/>
      <c r="CJ2370" s="307" t="n"/>
      <c r="CK2370" s="307" t="n"/>
      <c r="CL2370" s="307" t="n"/>
      <c r="CM2370" s="307" t="n"/>
      <c r="CN2370" s="307" t="n"/>
      <c r="CO2370" s="307" t="n"/>
      <c r="CP2370" s="307" t="n"/>
      <c r="CQ2370" s="307" t="n"/>
      <c r="CR2370" s="279" t="n"/>
      <c r="CS2370" s="280" t="n"/>
      <c r="CT2370" s="421">
        <f>(IF(OR(MediaScorecard!BG2857="x", MediaScorecard!BH2857="x",MediaScorecard!BI2857="x",MediaScorecard!BJ2857="x",MediaScorecard!BK2857="x"),1, 2))</f>
        <v/>
      </c>
      <c r="CU2370" s="308" t="n"/>
      <c r="CV2370" s="308" t="n"/>
      <c r="CW2370" s="308" t="n"/>
      <c r="CX2370" s="309" t="n"/>
      <c r="CY2370" s="308" t="n"/>
      <c r="CZ2370" s="308" t="n"/>
      <c r="DA2370" s="308" t="n"/>
    </row>
    <row r="2371" ht="21" customHeight="1" s="590">
      <c r="A2371" s="421" t="n"/>
      <c r="B2371" s="270" t="n"/>
      <c r="C2371" s="269" t="n"/>
      <c r="D2371" s="267" t="n"/>
      <c r="E2371" s="267" t="n"/>
      <c r="F2371" s="268" t="n"/>
      <c r="G2371" s="421" t="n"/>
      <c r="H2371" s="269" t="n"/>
      <c r="I2371" s="421" t="n"/>
      <c r="J2371" s="421" t="n"/>
      <c r="K2371" s="421" t="n"/>
      <c r="L2371" s="421" t="n"/>
      <c r="M2371" s="421" t="n"/>
      <c r="N2371" s="421" t="n"/>
      <c r="O2371" s="421" t="n"/>
      <c r="P2371" s="421" t="n"/>
      <c r="Q2371" s="421" t="n"/>
      <c r="R2371" s="270" t="n"/>
      <c r="S2371" s="421" t="n"/>
      <c r="T2371" s="421" t="n"/>
      <c r="U2371" s="421" t="n"/>
      <c r="V2371" s="421" t="n"/>
      <c r="W2371" s="421" t="n"/>
      <c r="X2371" s="421" t="n"/>
      <c r="Y2371" s="421" t="n"/>
      <c r="Z2371" s="421" t="n"/>
      <c r="AA2371" s="421" t="n"/>
      <c r="AB2371" s="421" t="n"/>
      <c r="AC2371" s="421" t="n"/>
      <c r="AD2371" s="421" t="n"/>
      <c r="AE2371" s="421" t="n"/>
      <c r="AF2371" s="421" t="n"/>
      <c r="AG2371" s="421" t="n"/>
      <c r="AH2371" s="421" t="n"/>
      <c r="AI2371" s="421" t="n"/>
      <c r="AJ2371" s="297" t="n"/>
      <c r="AK2371" s="297" t="n"/>
      <c r="AL2371" s="284" t="n"/>
      <c r="AM2371" s="297" t="n"/>
      <c r="AN2371" s="285" t="n"/>
      <c r="AO2371" s="297" t="n"/>
      <c r="AP2371" s="297" t="n"/>
      <c r="AQ2371" s="297" t="n"/>
      <c r="AR2371" s="297" t="n"/>
      <c r="AS2371" s="297" t="n"/>
      <c r="AT2371" s="285" t="n"/>
      <c r="AU2371" s="297" t="n"/>
      <c r="AV2371" s="297" t="n"/>
      <c r="AW2371" s="297" t="n"/>
      <c r="AX2371" s="297" t="n"/>
      <c r="AY2371" s="286" t="n"/>
      <c r="AZ2371" s="286" t="n"/>
      <c r="BA2371" s="287" t="n"/>
      <c r="BB2371" s="286" t="n"/>
      <c r="BC2371" s="286" t="n"/>
      <c r="BD2371" s="286" t="n"/>
      <c r="BE2371" s="286" t="n"/>
      <c r="BF2371" s="286" t="n"/>
      <c r="BG2371" s="286" t="n"/>
      <c r="BH2371" s="297" t="n"/>
      <c r="BI2371" s="297" t="n"/>
      <c r="BJ2371" s="297" t="n"/>
      <c r="BK2371" s="297" t="n"/>
      <c r="BL2371" s="297" t="n"/>
      <c r="BM2371" s="297" t="n"/>
      <c r="BN2371" s="297" t="n"/>
      <c r="BO2371" s="285" t="n"/>
      <c r="BP2371" s="297" t="n"/>
      <c r="BQ2371" s="297" t="n"/>
      <c r="BR2371" s="297" t="n"/>
      <c r="BS2371" s="297" t="n"/>
      <c r="BT2371" s="297" t="n"/>
      <c r="BU2371" s="297" t="n"/>
      <c r="BV2371" s="297" t="n"/>
      <c r="BW2371" s="288" t="n"/>
      <c r="BX2371" s="276">
        <f>SUM(IF(COUNTIF(MediaScorecard!CC2858, "*1.*"), 2, 0), IF(COUNTIF(MediaScorecard!CC2858, "*2.*"), 2, 0), IF(COUNTIF(MediaScorecard!CC2858, "*3.*"), 2, 0), IF(COUNTIF(MediaScorecard!CC2858, "*4.*"), 2, 0), IF(COUNTIF(MediaScorecard!CC2858, "*5.*"), 2, 0), IF(COUNTIF(MediaScorecard!CC2858, "*6.*"), 2, 0))</f>
        <v/>
      </c>
      <c r="BY2371" s="277">
        <f t="array" ref="BY2371">SUM(VALUE(AT2371),VALUE(AU2371),VALUE(AV2371),VALUE(AW2371),VALUE(AX2371),VALUE(AY2371),VALUE(AZ2371),VALUE(BB2371),VALUE(BC2371),VALUE(BD2371),VALUE(BE2371),VALUE(BF2371),VALUE(BG2371),VALUE(BH2371),VALUE(BI2371),VALUE(BJ2371),VALUE(BK2371),VALUE(BL2371),VALUE(BM2371),VALUE(BN2371),VALUE(BO2371),VALUE(BP2371),VALUE(BQ2371),VALUE(BR2371),VALUE(BS2371),VALUE(BT2371),VALUE(BU2371),VALUE(BV2371),VALUE(BW2371))</f>
        <v/>
      </c>
      <c r="BZ2371" s="307" t="n"/>
      <c r="CA2371" s="307" t="n"/>
      <c r="CB2371" s="307" t="n"/>
      <c r="CC2371" s="307" t="n"/>
      <c r="CD2371" s="307" t="n"/>
      <c r="CE2371" s="307" t="n"/>
      <c r="CF2371" s="307" t="n"/>
      <c r="CG2371" s="307" t="n"/>
      <c r="CH2371" s="307" t="n"/>
      <c r="CI2371" s="307" t="n"/>
      <c r="CJ2371" s="307" t="n"/>
      <c r="CK2371" s="307" t="n"/>
      <c r="CL2371" s="307" t="n"/>
      <c r="CM2371" s="307" t="n"/>
      <c r="CN2371" s="307" t="n"/>
      <c r="CO2371" s="307" t="n"/>
      <c r="CP2371" s="307" t="n"/>
      <c r="CQ2371" s="307" t="n"/>
      <c r="CR2371" s="279" t="n"/>
      <c r="CS2371" s="280" t="n"/>
      <c r="CT2371" s="421">
        <f>(IF(OR(MediaScorecard!BG2858="x", MediaScorecard!BH2858="x",MediaScorecard!BI2858="x",MediaScorecard!BJ2858="x",MediaScorecard!BK2858="x"),1, 2))</f>
        <v/>
      </c>
      <c r="CU2371" s="308" t="n"/>
      <c r="CV2371" s="308" t="n"/>
      <c r="CW2371" s="308" t="n"/>
      <c r="CX2371" s="309" t="n"/>
      <c r="CY2371" s="308" t="n"/>
      <c r="CZ2371" s="308" t="n"/>
      <c r="DA2371" s="308" t="n"/>
    </row>
    <row r="2372" ht="21" customHeight="1" s="590">
      <c r="A2372" s="421" t="n"/>
      <c r="B2372" s="270" t="n"/>
      <c r="C2372" s="269" t="n"/>
      <c r="D2372" s="267" t="n"/>
      <c r="E2372" s="267" t="n"/>
      <c r="F2372" s="268" t="n"/>
      <c r="G2372" s="421" t="n"/>
      <c r="H2372" s="269" t="n"/>
      <c r="I2372" s="421" t="n"/>
      <c r="J2372" s="421" t="n"/>
      <c r="K2372" s="421" t="n"/>
      <c r="L2372" s="421" t="n"/>
      <c r="M2372" s="421" t="n"/>
      <c r="N2372" s="421" t="n"/>
      <c r="O2372" s="421" t="n"/>
      <c r="P2372" s="421" t="n"/>
      <c r="Q2372" s="421" t="n"/>
      <c r="R2372" s="270" t="n"/>
      <c r="S2372" s="421" t="n"/>
      <c r="T2372" s="421" t="n"/>
      <c r="U2372" s="421" t="n"/>
      <c r="V2372" s="421" t="n"/>
      <c r="W2372" s="421" t="n"/>
      <c r="X2372" s="421" t="n"/>
      <c r="Y2372" s="421" t="n"/>
      <c r="Z2372" s="421" t="n"/>
      <c r="AA2372" s="421" t="n"/>
      <c r="AB2372" s="421" t="n"/>
      <c r="AC2372" s="421" t="n"/>
      <c r="AD2372" s="421" t="n"/>
      <c r="AE2372" s="421" t="n"/>
      <c r="AF2372" s="421" t="n"/>
      <c r="AG2372" s="421" t="n"/>
      <c r="AH2372" s="421" t="n"/>
      <c r="AI2372" s="421" t="n"/>
      <c r="AJ2372" s="297" t="n"/>
      <c r="AK2372" s="297" t="n"/>
      <c r="AL2372" s="284" t="n"/>
      <c r="AM2372" s="297" t="n"/>
      <c r="AN2372" s="285" t="n"/>
      <c r="AO2372" s="297" t="n"/>
      <c r="AP2372" s="297" t="n"/>
      <c r="AQ2372" s="297" t="n"/>
      <c r="AR2372" s="297" t="n"/>
      <c r="AS2372" s="297" t="n"/>
      <c r="AT2372" s="285" t="n"/>
      <c r="AU2372" s="297" t="n"/>
      <c r="AV2372" s="297" t="n"/>
      <c r="AW2372" s="297" t="n"/>
      <c r="AX2372" s="297" t="n"/>
      <c r="AY2372" s="286" t="n"/>
      <c r="AZ2372" s="286" t="n"/>
      <c r="BA2372" s="287" t="n"/>
      <c r="BB2372" s="286" t="n"/>
      <c r="BC2372" s="286" t="n"/>
      <c r="BD2372" s="286" t="n"/>
      <c r="BE2372" s="286" t="n"/>
      <c r="BF2372" s="286" t="n"/>
      <c r="BG2372" s="286" t="n"/>
      <c r="BH2372" s="297" t="n"/>
      <c r="BI2372" s="297" t="n"/>
      <c r="BJ2372" s="297" t="n"/>
      <c r="BK2372" s="297" t="n"/>
      <c r="BL2372" s="297" t="n"/>
      <c r="BM2372" s="297" t="n"/>
      <c r="BN2372" s="297" t="n"/>
      <c r="BO2372" s="285" t="n"/>
      <c r="BP2372" s="297" t="n"/>
      <c r="BQ2372" s="297" t="n"/>
      <c r="BR2372" s="297" t="n"/>
      <c r="BS2372" s="297" t="n"/>
      <c r="BT2372" s="297" t="n"/>
      <c r="BU2372" s="297" t="n"/>
      <c r="BV2372" s="297" t="n"/>
      <c r="BW2372" s="288" t="n"/>
      <c r="BX2372" s="276">
        <f>SUM(IF(COUNTIF(MediaScorecard!CC2859, "*1.*"), 2, 0), IF(COUNTIF(MediaScorecard!CC2859, "*2.*"), 2, 0), IF(COUNTIF(MediaScorecard!CC2859, "*3.*"), 2, 0), IF(COUNTIF(MediaScorecard!CC2859, "*4.*"), 2, 0), IF(COUNTIF(MediaScorecard!CC2859, "*5.*"), 2, 0), IF(COUNTIF(MediaScorecard!CC2859, "*6.*"), 2, 0))</f>
        <v/>
      </c>
      <c r="BY2372" s="277">
        <f t="array" ref="BY2372">SUM(VALUE(AT2372),VALUE(AU2372),VALUE(AV2372),VALUE(AW2372),VALUE(AX2372),VALUE(AY2372),VALUE(AZ2372),VALUE(BB2372),VALUE(BC2372),VALUE(BD2372),VALUE(BE2372),VALUE(BF2372),VALUE(BG2372),VALUE(BH2372),VALUE(BI2372),VALUE(BJ2372),VALUE(BK2372),VALUE(BL2372),VALUE(BM2372),VALUE(BN2372),VALUE(BO2372),VALUE(BP2372),VALUE(BQ2372),VALUE(BR2372),VALUE(BS2372),VALUE(BT2372),VALUE(BU2372),VALUE(BV2372),VALUE(BW2372))</f>
        <v/>
      </c>
      <c r="BZ2372" s="307" t="n"/>
      <c r="CA2372" s="307" t="n"/>
      <c r="CB2372" s="307" t="n"/>
      <c r="CC2372" s="307" t="n"/>
      <c r="CD2372" s="307" t="n"/>
      <c r="CE2372" s="307" t="n"/>
      <c r="CF2372" s="307" t="n"/>
      <c r="CG2372" s="307" t="n"/>
      <c r="CH2372" s="307" t="n"/>
      <c r="CI2372" s="307" t="n"/>
      <c r="CJ2372" s="307" t="n"/>
      <c r="CK2372" s="307" t="n"/>
      <c r="CL2372" s="307" t="n"/>
      <c r="CM2372" s="307" t="n"/>
      <c r="CN2372" s="307" t="n"/>
      <c r="CO2372" s="307" t="n"/>
      <c r="CP2372" s="307" t="n"/>
      <c r="CQ2372" s="307" t="n"/>
      <c r="CR2372" s="279" t="n"/>
      <c r="CS2372" s="280" t="n"/>
      <c r="CT2372" s="421">
        <f>(IF(OR(MediaScorecard!BG2859="x", MediaScorecard!BH2859="x",MediaScorecard!BI2859="x",MediaScorecard!BJ2859="x",MediaScorecard!BK2859="x"),1, 2))</f>
        <v/>
      </c>
      <c r="CU2372" s="308" t="n"/>
      <c r="CV2372" s="308" t="n"/>
      <c r="CW2372" s="308" t="n"/>
      <c r="CX2372" s="309" t="n"/>
      <c r="CY2372" s="308" t="n"/>
      <c r="CZ2372" s="308" t="n"/>
      <c r="DA2372" s="308" t="n"/>
    </row>
    <row r="2373" ht="21" customHeight="1" s="590">
      <c r="A2373" s="421" t="n"/>
      <c r="B2373" s="270" t="n"/>
      <c r="C2373" s="269" t="n"/>
      <c r="D2373" s="267" t="n"/>
      <c r="E2373" s="267" t="n"/>
      <c r="F2373" s="268" t="n"/>
      <c r="G2373" s="421" t="n"/>
      <c r="H2373" s="269" t="n"/>
      <c r="I2373" s="421" t="n"/>
      <c r="J2373" s="421" t="n"/>
      <c r="K2373" s="421" t="n"/>
      <c r="L2373" s="421" t="n"/>
      <c r="M2373" s="421" t="n"/>
      <c r="N2373" s="421" t="n"/>
      <c r="O2373" s="421" t="n"/>
      <c r="P2373" s="421" t="n"/>
      <c r="Q2373" s="421" t="n"/>
      <c r="R2373" s="270" t="n"/>
      <c r="S2373" s="421" t="n"/>
      <c r="T2373" s="421" t="n"/>
      <c r="U2373" s="421" t="n"/>
      <c r="V2373" s="421" t="n"/>
      <c r="W2373" s="421" t="n"/>
      <c r="X2373" s="421" t="n"/>
      <c r="Y2373" s="421" t="n"/>
      <c r="Z2373" s="421" t="n"/>
      <c r="AA2373" s="421" t="n"/>
      <c r="AB2373" s="421" t="n"/>
      <c r="AC2373" s="421" t="n"/>
      <c r="AD2373" s="421" t="n"/>
      <c r="AE2373" s="421" t="n"/>
      <c r="AF2373" s="421" t="n"/>
      <c r="AG2373" s="421" t="n"/>
      <c r="AH2373" s="421" t="n"/>
      <c r="AI2373" s="421" t="n"/>
      <c r="AJ2373" s="297" t="n"/>
      <c r="AK2373" s="297" t="n"/>
      <c r="AL2373" s="284" t="n"/>
      <c r="AM2373" s="297" t="n"/>
      <c r="AN2373" s="285" t="n"/>
      <c r="AO2373" s="297" t="n"/>
      <c r="AP2373" s="297" t="n"/>
      <c r="AQ2373" s="297" t="n"/>
      <c r="AR2373" s="297" t="n"/>
      <c r="AS2373" s="297" t="n"/>
      <c r="AT2373" s="285" t="n"/>
      <c r="AU2373" s="297" t="n"/>
      <c r="AV2373" s="297" t="n"/>
      <c r="AW2373" s="297" t="n"/>
      <c r="AX2373" s="297" t="n"/>
      <c r="AY2373" s="286" t="n"/>
      <c r="AZ2373" s="286" t="n"/>
      <c r="BA2373" s="287" t="n"/>
      <c r="BB2373" s="286" t="n"/>
      <c r="BC2373" s="286" t="n"/>
      <c r="BD2373" s="286" t="n"/>
      <c r="BE2373" s="286" t="n"/>
      <c r="BF2373" s="286" t="n"/>
      <c r="BG2373" s="286" t="n"/>
      <c r="BH2373" s="297" t="n"/>
      <c r="BI2373" s="297" t="n"/>
      <c r="BJ2373" s="297" t="n"/>
      <c r="BK2373" s="297" t="n"/>
      <c r="BL2373" s="297" t="n"/>
      <c r="BM2373" s="297" t="n"/>
      <c r="BN2373" s="297" t="n"/>
      <c r="BO2373" s="285" t="n"/>
      <c r="BP2373" s="297" t="n"/>
      <c r="BQ2373" s="297" t="n"/>
      <c r="BR2373" s="297" t="n"/>
      <c r="BS2373" s="297" t="n"/>
      <c r="BT2373" s="297" t="n"/>
      <c r="BU2373" s="297" t="n"/>
      <c r="BV2373" s="297" t="n"/>
      <c r="BW2373" s="288" t="n"/>
      <c r="BX2373" s="276">
        <f>SUM(IF(COUNTIF(MediaScorecard!CC2860, "*1.*"), 2, 0), IF(COUNTIF(MediaScorecard!CC2860, "*2.*"), 2, 0), IF(COUNTIF(MediaScorecard!CC2860, "*3.*"), 2, 0), IF(COUNTIF(MediaScorecard!CC2860, "*4.*"), 2, 0), IF(COUNTIF(MediaScorecard!CC2860, "*5.*"), 2, 0), IF(COUNTIF(MediaScorecard!CC2860, "*6.*"), 2, 0))</f>
        <v/>
      </c>
      <c r="BY2373" s="277">
        <f t="array" ref="BY2373">SUM(VALUE(AT2373),VALUE(AU2373),VALUE(AV2373),VALUE(AW2373),VALUE(AX2373),VALUE(AY2373),VALUE(AZ2373),VALUE(BB2373),VALUE(BC2373),VALUE(BD2373),VALUE(BE2373),VALUE(BF2373),VALUE(BG2373),VALUE(BH2373),VALUE(BI2373),VALUE(BJ2373),VALUE(BK2373),VALUE(BL2373),VALUE(BM2373),VALUE(BN2373),VALUE(BO2373),VALUE(BP2373),VALUE(BQ2373),VALUE(BR2373),VALUE(BS2373),VALUE(BT2373),VALUE(BU2373),VALUE(BV2373),VALUE(BW2373))</f>
        <v/>
      </c>
      <c r="BZ2373" s="307" t="n"/>
      <c r="CA2373" s="307" t="n"/>
      <c r="CB2373" s="307" t="n"/>
      <c r="CC2373" s="307" t="n"/>
      <c r="CD2373" s="307" t="n"/>
      <c r="CE2373" s="307" t="n"/>
      <c r="CF2373" s="307" t="n"/>
      <c r="CG2373" s="307" t="n"/>
      <c r="CH2373" s="307" t="n"/>
      <c r="CI2373" s="307" t="n"/>
      <c r="CJ2373" s="307" t="n"/>
      <c r="CK2373" s="307" t="n"/>
      <c r="CL2373" s="307" t="n"/>
      <c r="CM2373" s="307" t="n"/>
      <c r="CN2373" s="307" t="n"/>
      <c r="CO2373" s="307" t="n"/>
      <c r="CP2373" s="307" t="n"/>
      <c r="CQ2373" s="307" t="n"/>
      <c r="CR2373" s="279" t="n"/>
      <c r="CS2373" s="280" t="n"/>
      <c r="CT2373" s="421">
        <f>(IF(OR(MediaScorecard!BG2860="x", MediaScorecard!BH2860="x",MediaScorecard!BI2860="x",MediaScorecard!BJ2860="x",MediaScorecard!BK2860="x"),1, 2))</f>
        <v/>
      </c>
      <c r="CU2373" s="308" t="n"/>
      <c r="CV2373" s="308" t="n"/>
      <c r="CW2373" s="308" t="n"/>
      <c r="CX2373" s="309" t="n"/>
      <c r="CY2373" s="308" t="n"/>
      <c r="CZ2373" s="308" t="n"/>
      <c r="DA2373" s="308" t="n"/>
    </row>
    <row r="2374" ht="21" customHeight="1" s="590">
      <c r="A2374" s="421" t="n"/>
      <c r="B2374" s="270" t="n"/>
      <c r="C2374" s="269" t="n"/>
      <c r="D2374" s="267" t="n"/>
      <c r="E2374" s="267" t="n"/>
      <c r="F2374" s="268" t="n"/>
      <c r="G2374" s="421" t="n"/>
      <c r="H2374" s="269" t="n"/>
      <c r="I2374" s="421" t="n"/>
      <c r="J2374" s="421" t="n"/>
      <c r="K2374" s="421" t="n"/>
      <c r="L2374" s="421" t="n"/>
      <c r="M2374" s="421" t="n"/>
      <c r="N2374" s="421" t="n"/>
      <c r="O2374" s="421" t="n"/>
      <c r="P2374" s="421" t="n"/>
      <c r="Q2374" s="421" t="n"/>
      <c r="R2374" s="270" t="n"/>
      <c r="S2374" s="421" t="n"/>
      <c r="T2374" s="421" t="n"/>
      <c r="U2374" s="421" t="n"/>
      <c r="V2374" s="421" t="n"/>
      <c r="W2374" s="421" t="n"/>
      <c r="X2374" s="421" t="n"/>
      <c r="Y2374" s="421" t="n"/>
      <c r="Z2374" s="421" t="n"/>
      <c r="AA2374" s="421" t="n"/>
      <c r="AB2374" s="421" t="n"/>
      <c r="AC2374" s="421" t="n"/>
      <c r="AD2374" s="421" t="n"/>
      <c r="AE2374" s="421" t="n"/>
      <c r="AF2374" s="421" t="n"/>
      <c r="AG2374" s="421" t="n"/>
      <c r="AH2374" s="421" t="n"/>
      <c r="AI2374" s="421" t="n"/>
      <c r="AJ2374" s="297" t="n"/>
      <c r="AK2374" s="297" t="n"/>
      <c r="AL2374" s="284" t="n"/>
      <c r="AM2374" s="297" t="n"/>
      <c r="AN2374" s="285" t="n"/>
      <c r="AO2374" s="297" t="n"/>
      <c r="AP2374" s="297" t="n"/>
      <c r="AQ2374" s="297" t="n"/>
      <c r="AR2374" s="297" t="n"/>
      <c r="AS2374" s="297" t="n"/>
      <c r="AT2374" s="285" t="n"/>
      <c r="AU2374" s="297" t="n"/>
      <c r="AV2374" s="297" t="n"/>
      <c r="AW2374" s="297" t="n"/>
      <c r="AX2374" s="297" t="n"/>
      <c r="AY2374" s="286" t="n"/>
      <c r="AZ2374" s="286" t="n"/>
      <c r="BA2374" s="287" t="n"/>
      <c r="BB2374" s="286" t="n"/>
      <c r="BC2374" s="286" t="n"/>
      <c r="BD2374" s="286" t="n"/>
      <c r="BE2374" s="286" t="n"/>
      <c r="BF2374" s="286" t="n"/>
      <c r="BG2374" s="286" t="n"/>
      <c r="BH2374" s="297" t="n"/>
      <c r="BI2374" s="297" t="n"/>
      <c r="BJ2374" s="297" t="n"/>
      <c r="BK2374" s="297" t="n"/>
      <c r="BL2374" s="297" t="n"/>
      <c r="BM2374" s="297" t="n"/>
      <c r="BN2374" s="297" t="n"/>
      <c r="BO2374" s="285" t="n"/>
      <c r="BP2374" s="297" t="n"/>
      <c r="BQ2374" s="297" t="n"/>
      <c r="BR2374" s="297" t="n"/>
      <c r="BS2374" s="297" t="n"/>
      <c r="BT2374" s="297" t="n"/>
      <c r="BU2374" s="297" t="n"/>
      <c r="BV2374" s="297" t="n"/>
      <c r="BW2374" s="288" t="n"/>
      <c r="BX2374" s="276">
        <f>SUM(IF(COUNTIF(MediaScorecard!CC2861, "*1.*"), 2, 0), IF(COUNTIF(MediaScorecard!CC2861, "*2.*"), 2, 0), IF(COUNTIF(MediaScorecard!CC2861, "*3.*"), 2, 0), IF(COUNTIF(MediaScorecard!CC2861, "*4.*"), 2, 0), IF(COUNTIF(MediaScorecard!CC2861, "*5.*"), 2, 0), IF(COUNTIF(MediaScorecard!CC2861, "*6.*"), 2, 0))</f>
        <v/>
      </c>
      <c r="BY2374" s="277">
        <f t="array" ref="BY2374">SUM(VALUE(AT2374),VALUE(AU2374),VALUE(AV2374),VALUE(AW2374),VALUE(AX2374),VALUE(AY2374),VALUE(AZ2374),VALUE(BB2374),VALUE(BC2374),VALUE(BD2374),VALUE(BE2374),VALUE(BF2374),VALUE(BG2374),VALUE(BH2374),VALUE(BI2374),VALUE(BJ2374),VALUE(BK2374),VALUE(BL2374),VALUE(BM2374),VALUE(BN2374),VALUE(BO2374),VALUE(BP2374),VALUE(BQ2374),VALUE(BR2374),VALUE(BS2374),VALUE(BT2374),VALUE(BU2374),VALUE(BV2374),VALUE(BW2374))</f>
        <v/>
      </c>
      <c r="BZ2374" s="307" t="n"/>
      <c r="CA2374" s="307" t="n"/>
      <c r="CB2374" s="307" t="n"/>
      <c r="CC2374" s="307" t="n"/>
      <c r="CD2374" s="307" t="n"/>
      <c r="CE2374" s="307" t="n"/>
      <c r="CF2374" s="307" t="n"/>
      <c r="CG2374" s="307" t="n"/>
      <c r="CH2374" s="307" t="n"/>
      <c r="CI2374" s="307" t="n"/>
      <c r="CJ2374" s="307" t="n"/>
      <c r="CK2374" s="307" t="n"/>
      <c r="CL2374" s="307" t="n"/>
      <c r="CM2374" s="307" t="n"/>
      <c r="CN2374" s="307" t="n"/>
      <c r="CO2374" s="307" t="n"/>
      <c r="CP2374" s="307" t="n"/>
      <c r="CQ2374" s="307" t="n"/>
      <c r="CR2374" s="279" t="n"/>
      <c r="CS2374" s="280" t="n"/>
      <c r="CT2374" s="421">
        <f>(IF(OR(MediaScorecard!BG2861="x", MediaScorecard!BH2861="x",MediaScorecard!BI2861="x",MediaScorecard!BJ2861="x",MediaScorecard!BK2861="x"),1, 2))</f>
        <v/>
      </c>
      <c r="CU2374" s="308" t="n"/>
      <c r="CV2374" s="308" t="n"/>
      <c r="CW2374" s="308" t="n"/>
      <c r="CX2374" s="309" t="n"/>
      <c r="CY2374" s="308" t="n"/>
      <c r="CZ2374" s="308" t="n"/>
      <c r="DA2374" s="308" t="n"/>
    </row>
    <row r="2375" ht="21" customHeight="1" s="590">
      <c r="A2375" s="421" t="n"/>
      <c r="B2375" s="270" t="n"/>
      <c r="C2375" s="269" t="n"/>
      <c r="D2375" s="267" t="n"/>
      <c r="E2375" s="267" t="n"/>
      <c r="F2375" s="268" t="n"/>
      <c r="G2375" s="421" t="n"/>
      <c r="H2375" s="269" t="n"/>
      <c r="I2375" s="421" t="n"/>
      <c r="J2375" s="421" t="n"/>
      <c r="K2375" s="421" t="n"/>
      <c r="L2375" s="421" t="n"/>
      <c r="M2375" s="421" t="n"/>
      <c r="N2375" s="421" t="n"/>
      <c r="O2375" s="421" t="n"/>
      <c r="P2375" s="421" t="n"/>
      <c r="Q2375" s="421" t="n"/>
      <c r="R2375" s="270" t="n"/>
      <c r="S2375" s="421" t="n"/>
      <c r="T2375" s="421" t="n"/>
      <c r="U2375" s="421" t="n"/>
      <c r="V2375" s="421" t="n"/>
      <c r="W2375" s="421" t="n"/>
      <c r="X2375" s="421" t="n"/>
      <c r="Y2375" s="421" t="n"/>
      <c r="Z2375" s="421" t="n"/>
      <c r="AA2375" s="421" t="n"/>
      <c r="AB2375" s="421" t="n"/>
      <c r="AC2375" s="421" t="n"/>
      <c r="AD2375" s="421" t="n"/>
      <c r="AE2375" s="421" t="n"/>
      <c r="AF2375" s="421" t="n"/>
      <c r="AG2375" s="421" t="n"/>
      <c r="AH2375" s="421" t="n"/>
      <c r="AI2375" s="421" t="n"/>
      <c r="AJ2375" s="297" t="n"/>
      <c r="AK2375" s="297" t="n"/>
      <c r="AL2375" s="284" t="n"/>
      <c r="AM2375" s="297" t="n"/>
      <c r="AN2375" s="285" t="n"/>
      <c r="AO2375" s="297" t="n"/>
      <c r="AP2375" s="297" t="n"/>
      <c r="AQ2375" s="297" t="n"/>
      <c r="AR2375" s="297" t="n"/>
      <c r="AS2375" s="297" t="n"/>
      <c r="AT2375" s="285" t="n"/>
      <c r="AU2375" s="297" t="n"/>
      <c r="AV2375" s="297" t="n"/>
      <c r="AW2375" s="297" t="n"/>
      <c r="AX2375" s="297" t="n"/>
      <c r="AY2375" s="286" t="n"/>
      <c r="AZ2375" s="286" t="n"/>
      <c r="BA2375" s="287" t="n"/>
      <c r="BB2375" s="286" t="n"/>
      <c r="BC2375" s="286" t="n"/>
      <c r="BD2375" s="286" t="n"/>
      <c r="BE2375" s="286" t="n"/>
      <c r="BF2375" s="286" t="n"/>
      <c r="BG2375" s="286" t="n"/>
      <c r="BH2375" s="297" t="n"/>
      <c r="BI2375" s="297" t="n"/>
      <c r="BJ2375" s="297" t="n"/>
      <c r="BK2375" s="297" t="n"/>
      <c r="BL2375" s="297" t="n"/>
      <c r="BM2375" s="297" t="n"/>
      <c r="BN2375" s="297" t="n"/>
      <c r="BO2375" s="285" t="n"/>
      <c r="BP2375" s="297" t="n"/>
      <c r="BQ2375" s="297" t="n"/>
      <c r="BR2375" s="297" t="n"/>
      <c r="BS2375" s="297" t="n"/>
      <c r="BT2375" s="297" t="n"/>
      <c r="BU2375" s="297" t="n"/>
      <c r="BV2375" s="297" t="n"/>
      <c r="BW2375" s="288" t="n"/>
      <c r="BX2375" s="276">
        <f>SUM(IF(COUNTIF(MediaScorecard!CC2862, "*1.*"), 2, 0), IF(COUNTIF(MediaScorecard!CC2862, "*2.*"), 2, 0), IF(COUNTIF(MediaScorecard!CC2862, "*3.*"), 2, 0), IF(COUNTIF(MediaScorecard!CC2862, "*4.*"), 2, 0), IF(COUNTIF(MediaScorecard!CC2862, "*5.*"), 2, 0), IF(COUNTIF(MediaScorecard!CC2862, "*6.*"), 2, 0))</f>
        <v/>
      </c>
      <c r="BY2375" s="277">
        <f t="array" ref="BY2375">SUM(VALUE(AT2375),VALUE(AU2375),VALUE(AV2375),VALUE(AW2375),VALUE(AX2375),VALUE(AY2375),VALUE(AZ2375),VALUE(BB2375),VALUE(BC2375),VALUE(BD2375),VALUE(BE2375),VALUE(BF2375),VALUE(BG2375),VALUE(BH2375),VALUE(BI2375),VALUE(BJ2375),VALUE(BK2375),VALUE(BL2375),VALUE(BM2375),VALUE(BN2375),VALUE(BO2375),VALUE(BP2375),VALUE(BQ2375),VALUE(BR2375),VALUE(BS2375),VALUE(BT2375),VALUE(BU2375),VALUE(BV2375),VALUE(BW2375))</f>
        <v/>
      </c>
      <c r="BZ2375" s="307" t="n"/>
      <c r="CA2375" s="307" t="n"/>
      <c r="CB2375" s="307" t="n"/>
      <c r="CC2375" s="307" t="n"/>
      <c r="CD2375" s="307" t="n"/>
      <c r="CE2375" s="307" t="n"/>
      <c r="CF2375" s="307" t="n"/>
      <c r="CG2375" s="307" t="n"/>
      <c r="CH2375" s="307" t="n"/>
      <c r="CI2375" s="307" t="n"/>
      <c r="CJ2375" s="307" t="n"/>
      <c r="CK2375" s="307" t="n"/>
      <c r="CL2375" s="307" t="n"/>
      <c r="CM2375" s="307" t="n"/>
      <c r="CN2375" s="307" t="n"/>
      <c r="CO2375" s="307" t="n"/>
      <c r="CP2375" s="307" t="n"/>
      <c r="CQ2375" s="307" t="n"/>
      <c r="CR2375" s="279" t="n"/>
      <c r="CS2375" s="280" t="n"/>
      <c r="CT2375" s="421">
        <f>(IF(OR(MediaScorecard!BG2862="x", MediaScorecard!BH2862="x",MediaScorecard!BI2862="x",MediaScorecard!BJ2862="x",MediaScorecard!BK2862="x"),1, 2))</f>
        <v/>
      </c>
      <c r="CU2375" s="308" t="n"/>
      <c r="CV2375" s="308" t="n"/>
      <c r="CW2375" s="308" t="n"/>
      <c r="CX2375" s="309" t="n"/>
      <c r="CY2375" s="308" t="n"/>
      <c r="CZ2375" s="308" t="n"/>
      <c r="DA2375" s="308" t="n"/>
    </row>
    <row r="2376" ht="21" customHeight="1" s="590">
      <c r="A2376" s="421" t="n"/>
      <c r="B2376" s="270" t="n"/>
      <c r="C2376" s="269" t="n"/>
      <c r="D2376" s="267" t="n"/>
      <c r="E2376" s="267" t="n"/>
      <c r="F2376" s="268" t="n"/>
      <c r="G2376" s="421" t="n"/>
      <c r="H2376" s="269" t="n"/>
      <c r="I2376" s="421" t="n"/>
      <c r="J2376" s="421" t="n"/>
      <c r="K2376" s="421" t="n"/>
      <c r="L2376" s="421" t="n"/>
      <c r="M2376" s="421" t="n"/>
      <c r="N2376" s="421" t="n"/>
      <c r="O2376" s="421" t="n"/>
      <c r="P2376" s="421" t="n"/>
      <c r="Q2376" s="421" t="n"/>
      <c r="R2376" s="270" t="n"/>
      <c r="S2376" s="421" t="n"/>
      <c r="T2376" s="421" t="n"/>
      <c r="U2376" s="421" t="n"/>
      <c r="V2376" s="421" t="n"/>
      <c r="W2376" s="421" t="n"/>
      <c r="X2376" s="421" t="n"/>
      <c r="Y2376" s="421" t="n"/>
      <c r="Z2376" s="421" t="n"/>
      <c r="AA2376" s="421" t="n"/>
      <c r="AB2376" s="421" t="n"/>
      <c r="AC2376" s="421" t="n"/>
      <c r="AD2376" s="421" t="n"/>
      <c r="AE2376" s="421" t="n"/>
      <c r="AF2376" s="421" t="n"/>
      <c r="AG2376" s="421" t="n"/>
      <c r="AH2376" s="421" t="n"/>
      <c r="AI2376" s="421" t="n"/>
      <c r="AJ2376" s="297" t="n"/>
      <c r="AK2376" s="297" t="n"/>
      <c r="AL2376" s="284" t="n"/>
      <c r="AM2376" s="297" t="n"/>
      <c r="AN2376" s="285" t="n"/>
      <c r="AO2376" s="297" t="n"/>
      <c r="AP2376" s="297" t="n"/>
      <c r="AQ2376" s="297" t="n"/>
      <c r="AR2376" s="297" t="n"/>
      <c r="AS2376" s="297" t="n"/>
      <c r="AT2376" s="285" t="n"/>
      <c r="AU2376" s="297" t="n"/>
      <c r="AV2376" s="297" t="n"/>
      <c r="AW2376" s="297" t="n"/>
      <c r="AX2376" s="297" t="n"/>
      <c r="AY2376" s="286" t="n"/>
      <c r="AZ2376" s="286" t="n"/>
      <c r="BA2376" s="287" t="n"/>
      <c r="BB2376" s="286" t="n"/>
      <c r="BC2376" s="286" t="n"/>
      <c r="BD2376" s="286" t="n"/>
      <c r="BE2376" s="286" t="n"/>
      <c r="BF2376" s="286" t="n"/>
      <c r="BG2376" s="286" t="n"/>
      <c r="BH2376" s="297" t="n"/>
      <c r="BI2376" s="297" t="n"/>
      <c r="BJ2376" s="297" t="n"/>
      <c r="BK2376" s="297" t="n"/>
      <c r="BL2376" s="297" t="n"/>
      <c r="BM2376" s="297" t="n"/>
      <c r="BN2376" s="297" t="n"/>
      <c r="BO2376" s="285" t="n"/>
      <c r="BP2376" s="297" t="n"/>
      <c r="BQ2376" s="297" t="n"/>
      <c r="BR2376" s="297" t="n"/>
      <c r="BS2376" s="297" t="n"/>
      <c r="BT2376" s="297" t="n"/>
      <c r="BU2376" s="297" t="n"/>
      <c r="BV2376" s="297" t="n"/>
      <c r="BW2376" s="288" t="n"/>
      <c r="BX2376" s="276">
        <f>SUM(IF(COUNTIF(MediaScorecard!CC2863, "*1.*"), 2, 0), IF(COUNTIF(MediaScorecard!CC2863, "*2.*"), 2, 0), IF(COUNTIF(MediaScorecard!CC2863, "*3.*"), 2, 0), IF(COUNTIF(MediaScorecard!CC2863, "*4.*"), 2, 0), IF(COUNTIF(MediaScorecard!CC2863, "*5.*"), 2, 0), IF(COUNTIF(MediaScorecard!CC2863, "*6.*"), 2, 0))</f>
        <v/>
      </c>
      <c r="BY2376" s="277">
        <f t="array" ref="BY2376">SUM(VALUE(AT2376),VALUE(AU2376),VALUE(AV2376),VALUE(AW2376),VALUE(AX2376),VALUE(AY2376),VALUE(AZ2376),VALUE(BB2376),VALUE(BC2376),VALUE(BD2376),VALUE(BE2376),VALUE(BF2376),VALUE(BG2376),VALUE(BH2376),VALUE(BI2376),VALUE(BJ2376),VALUE(BK2376),VALUE(BL2376),VALUE(BM2376),VALUE(BN2376),VALUE(BO2376),VALUE(BP2376),VALUE(BQ2376),VALUE(BR2376),VALUE(BS2376),VALUE(BT2376),VALUE(BU2376),VALUE(BV2376),VALUE(BW2376))</f>
        <v/>
      </c>
      <c r="BZ2376" s="307" t="n"/>
      <c r="CA2376" s="307" t="n"/>
      <c r="CB2376" s="307" t="n"/>
      <c r="CC2376" s="307" t="n"/>
      <c r="CD2376" s="307" t="n"/>
      <c r="CE2376" s="307" t="n"/>
      <c r="CF2376" s="307" t="n"/>
      <c r="CG2376" s="307" t="n"/>
      <c r="CH2376" s="307" t="n"/>
      <c r="CI2376" s="307" t="n"/>
      <c r="CJ2376" s="307" t="n"/>
      <c r="CK2376" s="307" t="n"/>
      <c r="CL2376" s="307" t="n"/>
      <c r="CM2376" s="307" t="n"/>
      <c r="CN2376" s="307" t="n"/>
      <c r="CO2376" s="307" t="n"/>
      <c r="CP2376" s="307" t="n"/>
      <c r="CQ2376" s="307" t="n"/>
      <c r="CR2376" s="279" t="n"/>
      <c r="CS2376" s="280" t="n"/>
      <c r="CT2376" s="421">
        <f>(IF(OR(MediaScorecard!BG2863="x", MediaScorecard!BH2863="x",MediaScorecard!BI2863="x",MediaScorecard!BJ2863="x",MediaScorecard!BK2863="x"),1, 2))</f>
        <v/>
      </c>
      <c r="CU2376" s="308" t="n"/>
      <c r="CV2376" s="308" t="n"/>
      <c r="CW2376" s="308" t="n"/>
      <c r="CX2376" s="309" t="n"/>
      <c r="CY2376" s="308" t="n"/>
      <c r="CZ2376" s="308" t="n"/>
      <c r="DA2376" s="308" t="n"/>
    </row>
    <row r="2377" ht="21" customHeight="1" s="590">
      <c r="A2377" s="421" t="n"/>
      <c r="B2377" s="270" t="n"/>
      <c r="C2377" s="269" t="n"/>
      <c r="D2377" s="267" t="n"/>
      <c r="E2377" s="267" t="n"/>
      <c r="F2377" s="268" t="n"/>
      <c r="G2377" s="421" t="n"/>
      <c r="H2377" s="269" t="n"/>
      <c r="I2377" s="421" t="n"/>
      <c r="J2377" s="421" t="n"/>
      <c r="K2377" s="421" t="n"/>
      <c r="L2377" s="421" t="n"/>
      <c r="M2377" s="421" t="n"/>
      <c r="N2377" s="421" t="n"/>
      <c r="O2377" s="421" t="n"/>
      <c r="P2377" s="421" t="n"/>
      <c r="Q2377" s="421" t="n"/>
      <c r="R2377" s="270" t="n"/>
      <c r="S2377" s="421" t="n"/>
      <c r="T2377" s="421" t="n"/>
      <c r="U2377" s="421" t="n"/>
      <c r="V2377" s="421" t="n"/>
      <c r="W2377" s="421" t="n"/>
      <c r="X2377" s="421" t="n"/>
      <c r="Y2377" s="421" t="n"/>
      <c r="Z2377" s="421" t="n"/>
      <c r="AA2377" s="421" t="n"/>
      <c r="AB2377" s="421" t="n"/>
      <c r="AC2377" s="421" t="n"/>
      <c r="AD2377" s="421" t="n"/>
      <c r="AE2377" s="421" t="n"/>
      <c r="AF2377" s="421" t="n"/>
      <c r="AG2377" s="421" t="n"/>
      <c r="AH2377" s="421" t="n"/>
      <c r="AI2377" s="421" t="n"/>
      <c r="AJ2377" s="297" t="n"/>
      <c r="AK2377" s="297" t="n"/>
      <c r="AL2377" s="284" t="n"/>
      <c r="AM2377" s="297" t="n"/>
      <c r="AN2377" s="285" t="n"/>
      <c r="AO2377" s="297" t="n"/>
      <c r="AP2377" s="297" t="n"/>
      <c r="AQ2377" s="297" t="n"/>
      <c r="AR2377" s="297" t="n"/>
      <c r="AS2377" s="297" t="n"/>
      <c r="AT2377" s="285" t="n"/>
      <c r="AU2377" s="297" t="n"/>
      <c r="AV2377" s="297" t="n"/>
      <c r="AW2377" s="297" t="n"/>
      <c r="AX2377" s="297" t="n"/>
      <c r="AY2377" s="286" t="n"/>
      <c r="AZ2377" s="286" t="n"/>
      <c r="BA2377" s="287" t="n"/>
      <c r="BB2377" s="286" t="n"/>
      <c r="BC2377" s="286" t="n"/>
      <c r="BD2377" s="286" t="n"/>
      <c r="BE2377" s="286" t="n"/>
      <c r="BF2377" s="286" t="n"/>
      <c r="BG2377" s="286" t="n"/>
      <c r="BH2377" s="297" t="n"/>
      <c r="BI2377" s="297" t="n"/>
      <c r="BJ2377" s="297" t="n"/>
      <c r="BK2377" s="297" t="n"/>
      <c r="BL2377" s="297" t="n"/>
      <c r="BM2377" s="297" t="n"/>
      <c r="BN2377" s="297" t="n"/>
      <c r="BO2377" s="285" t="n"/>
      <c r="BP2377" s="297" t="n"/>
      <c r="BQ2377" s="297" t="n"/>
      <c r="BR2377" s="297" t="n"/>
      <c r="BS2377" s="297" t="n"/>
      <c r="BT2377" s="297" t="n"/>
      <c r="BU2377" s="297" t="n"/>
      <c r="BV2377" s="297" t="n"/>
      <c r="BW2377" s="288" t="n"/>
      <c r="BX2377" s="276">
        <f>SUM(IF(COUNTIF(MediaScorecard!CC2864, "*1.*"), 2, 0), IF(COUNTIF(MediaScorecard!CC2864, "*2.*"), 2, 0), IF(COUNTIF(MediaScorecard!CC2864, "*3.*"), 2, 0), IF(COUNTIF(MediaScorecard!CC2864, "*4.*"), 2, 0), IF(COUNTIF(MediaScorecard!CC2864, "*5.*"), 2, 0), IF(COUNTIF(MediaScorecard!CC2864, "*6.*"), 2, 0))</f>
        <v/>
      </c>
      <c r="BY2377" s="277">
        <f t="array" ref="BY2377">SUM(VALUE(AT2377),VALUE(AU2377),VALUE(AV2377),VALUE(AW2377),VALUE(AX2377),VALUE(AY2377),VALUE(AZ2377),VALUE(BB2377),VALUE(BC2377),VALUE(BD2377),VALUE(BE2377),VALUE(BF2377),VALUE(BG2377),VALUE(BH2377),VALUE(BI2377),VALUE(BJ2377),VALUE(BK2377),VALUE(BL2377),VALUE(BM2377),VALUE(BN2377),VALUE(BO2377),VALUE(BP2377),VALUE(BQ2377),VALUE(BR2377),VALUE(BS2377),VALUE(BT2377),VALUE(BU2377),VALUE(BV2377),VALUE(BW2377))</f>
        <v/>
      </c>
      <c r="BZ2377" s="307" t="n"/>
      <c r="CA2377" s="307" t="n"/>
      <c r="CB2377" s="307" t="n"/>
      <c r="CC2377" s="307" t="n"/>
      <c r="CD2377" s="307" t="n"/>
      <c r="CE2377" s="307" t="n"/>
      <c r="CF2377" s="307" t="n"/>
      <c r="CG2377" s="307" t="n"/>
      <c r="CH2377" s="307" t="n"/>
      <c r="CI2377" s="307" t="n"/>
      <c r="CJ2377" s="307" t="n"/>
      <c r="CK2377" s="307" t="n"/>
      <c r="CL2377" s="307" t="n"/>
      <c r="CM2377" s="307" t="n"/>
      <c r="CN2377" s="307" t="n"/>
      <c r="CO2377" s="307" t="n"/>
      <c r="CP2377" s="307" t="n"/>
      <c r="CQ2377" s="307" t="n"/>
      <c r="CR2377" s="279" t="n"/>
      <c r="CS2377" s="280" t="n"/>
      <c r="CT2377" s="421">
        <f>(IF(OR(MediaScorecard!BG2864="x", MediaScorecard!BH2864="x",MediaScorecard!BI2864="x",MediaScorecard!BJ2864="x",MediaScorecard!BK2864="x"),1, 2))</f>
        <v/>
      </c>
      <c r="CU2377" s="308" t="n"/>
      <c r="CV2377" s="308" t="n"/>
      <c r="CW2377" s="308" t="n"/>
      <c r="CX2377" s="309" t="n"/>
      <c r="CY2377" s="308" t="n"/>
      <c r="CZ2377" s="308" t="n"/>
      <c r="DA2377" s="308" t="n"/>
    </row>
    <row r="2378" ht="21" customHeight="1" s="590">
      <c r="A2378" s="421" t="n"/>
      <c r="B2378" s="270" t="n"/>
      <c r="C2378" s="269" t="n"/>
      <c r="D2378" s="267" t="n"/>
      <c r="E2378" s="267" t="n"/>
      <c r="F2378" s="268" t="n"/>
      <c r="G2378" s="421" t="n"/>
      <c r="H2378" s="269" t="n"/>
      <c r="I2378" s="421" t="n"/>
      <c r="J2378" s="421" t="n"/>
      <c r="K2378" s="421" t="n"/>
      <c r="L2378" s="421" t="n"/>
      <c r="M2378" s="421" t="n"/>
      <c r="N2378" s="421" t="n"/>
      <c r="O2378" s="421" t="n"/>
      <c r="P2378" s="421" t="n"/>
      <c r="Q2378" s="421" t="n"/>
      <c r="R2378" s="270" t="n"/>
      <c r="S2378" s="421" t="n"/>
      <c r="T2378" s="421" t="n"/>
      <c r="U2378" s="421" t="n"/>
      <c r="V2378" s="421" t="n"/>
      <c r="W2378" s="421" t="n"/>
      <c r="X2378" s="421" t="n"/>
      <c r="Y2378" s="421" t="n"/>
      <c r="Z2378" s="421" t="n"/>
      <c r="AA2378" s="421" t="n"/>
      <c r="AB2378" s="421" t="n"/>
      <c r="AC2378" s="421" t="n"/>
      <c r="AD2378" s="421" t="n"/>
      <c r="AE2378" s="421" t="n"/>
      <c r="AF2378" s="421" t="n"/>
      <c r="AG2378" s="421" t="n"/>
      <c r="AH2378" s="421" t="n"/>
      <c r="AI2378" s="421" t="n"/>
      <c r="AJ2378" s="297" t="n"/>
      <c r="AK2378" s="297" t="n"/>
      <c r="AL2378" s="284" t="n"/>
      <c r="AM2378" s="297" t="n"/>
      <c r="AN2378" s="285" t="n"/>
      <c r="AO2378" s="297" t="n"/>
      <c r="AP2378" s="297" t="n"/>
      <c r="AQ2378" s="297" t="n"/>
      <c r="AR2378" s="297" t="n"/>
      <c r="AS2378" s="297" t="n"/>
      <c r="AT2378" s="285" t="n"/>
      <c r="AU2378" s="297" t="n"/>
      <c r="AV2378" s="297" t="n"/>
      <c r="AW2378" s="297" t="n"/>
      <c r="AX2378" s="297" t="n"/>
      <c r="AY2378" s="286" t="n"/>
      <c r="AZ2378" s="286" t="n"/>
      <c r="BA2378" s="287" t="n"/>
      <c r="BB2378" s="286" t="n"/>
      <c r="BC2378" s="286" t="n"/>
      <c r="BD2378" s="286" t="n"/>
      <c r="BE2378" s="286" t="n"/>
      <c r="BF2378" s="286" t="n"/>
      <c r="BG2378" s="286" t="n"/>
      <c r="BH2378" s="297" t="n"/>
      <c r="BI2378" s="297" t="n"/>
      <c r="BJ2378" s="297" t="n"/>
      <c r="BK2378" s="297" t="n"/>
      <c r="BL2378" s="297" t="n"/>
      <c r="BM2378" s="297" t="n"/>
      <c r="BN2378" s="297" t="n"/>
      <c r="BO2378" s="285" t="n"/>
      <c r="BP2378" s="297" t="n"/>
      <c r="BQ2378" s="297" t="n"/>
      <c r="BR2378" s="297" t="n"/>
      <c r="BS2378" s="297" t="n"/>
      <c r="BT2378" s="297" t="n"/>
      <c r="BU2378" s="297" t="n"/>
      <c r="BV2378" s="297" t="n"/>
      <c r="BW2378" s="288" t="n"/>
      <c r="BX2378" s="276">
        <f>SUM(IF(COUNTIF(MediaScorecard!CC2865, "*1.*"), 2, 0), IF(COUNTIF(MediaScorecard!CC2865, "*2.*"), 2, 0), IF(COUNTIF(MediaScorecard!CC2865, "*3.*"), 2, 0), IF(COUNTIF(MediaScorecard!CC2865, "*4.*"), 2, 0), IF(COUNTIF(MediaScorecard!CC2865, "*5.*"), 2, 0), IF(COUNTIF(MediaScorecard!CC2865, "*6.*"), 2, 0))</f>
        <v/>
      </c>
      <c r="BY2378" s="277">
        <f t="array" ref="BY2378">SUM(VALUE(AT2378),VALUE(AU2378),VALUE(AV2378),VALUE(AW2378),VALUE(AX2378),VALUE(AY2378),VALUE(AZ2378),VALUE(BB2378),VALUE(BC2378),VALUE(BD2378),VALUE(BE2378),VALUE(BF2378),VALUE(BG2378),VALUE(BH2378),VALUE(BI2378),VALUE(BJ2378),VALUE(BK2378),VALUE(BL2378),VALUE(BM2378),VALUE(BN2378),VALUE(BO2378),VALUE(BP2378),VALUE(BQ2378),VALUE(BR2378),VALUE(BS2378),VALUE(BT2378),VALUE(BU2378),VALUE(BV2378),VALUE(BW2378))</f>
        <v/>
      </c>
      <c r="BZ2378" s="307" t="n"/>
      <c r="CA2378" s="307" t="n"/>
      <c r="CB2378" s="307" t="n"/>
      <c r="CC2378" s="307" t="n"/>
      <c r="CD2378" s="307" t="n"/>
      <c r="CE2378" s="307" t="n"/>
      <c r="CF2378" s="307" t="n"/>
      <c r="CG2378" s="307" t="n"/>
      <c r="CH2378" s="307" t="n"/>
      <c r="CI2378" s="307" t="n"/>
      <c r="CJ2378" s="307" t="n"/>
      <c r="CK2378" s="307" t="n"/>
      <c r="CL2378" s="307" t="n"/>
      <c r="CM2378" s="307" t="n"/>
      <c r="CN2378" s="307" t="n"/>
      <c r="CO2378" s="307" t="n"/>
      <c r="CP2378" s="307" t="n"/>
      <c r="CQ2378" s="307" t="n"/>
      <c r="CR2378" s="279" t="n"/>
      <c r="CS2378" s="280" t="n"/>
      <c r="CT2378" s="421">
        <f>(IF(OR(MediaScorecard!BG2865="x", MediaScorecard!BH2865="x",MediaScorecard!BI2865="x",MediaScorecard!BJ2865="x",MediaScorecard!BK2865="x"),1, 2))</f>
        <v/>
      </c>
      <c r="CU2378" s="308" t="n"/>
      <c r="CV2378" s="308" t="n"/>
      <c r="CW2378" s="308" t="n"/>
      <c r="CX2378" s="309" t="n"/>
      <c r="CY2378" s="308" t="n"/>
      <c r="CZ2378" s="308" t="n"/>
      <c r="DA2378" s="308" t="n"/>
    </row>
    <row r="2379" ht="21" customHeight="1" s="590">
      <c r="A2379" s="421" t="n"/>
      <c r="B2379" s="270" t="n"/>
      <c r="C2379" s="269" t="n"/>
      <c r="D2379" s="267" t="n"/>
      <c r="E2379" s="267" t="n"/>
      <c r="F2379" s="268" t="n"/>
      <c r="G2379" s="421" t="n"/>
      <c r="H2379" s="269" t="n"/>
      <c r="I2379" s="421" t="n"/>
      <c r="J2379" s="421" t="n"/>
      <c r="K2379" s="421" t="n"/>
      <c r="L2379" s="421" t="n"/>
      <c r="M2379" s="421" t="n"/>
      <c r="N2379" s="421" t="n"/>
      <c r="O2379" s="421" t="n"/>
      <c r="P2379" s="421" t="n"/>
      <c r="Q2379" s="421" t="n"/>
      <c r="R2379" s="270" t="n"/>
      <c r="S2379" s="421" t="n"/>
      <c r="T2379" s="421" t="n"/>
      <c r="U2379" s="421" t="n"/>
      <c r="V2379" s="421" t="n"/>
      <c r="W2379" s="421" t="n"/>
      <c r="X2379" s="421" t="n"/>
      <c r="Y2379" s="421" t="n"/>
      <c r="Z2379" s="421" t="n"/>
      <c r="AA2379" s="421" t="n"/>
      <c r="AB2379" s="421" t="n"/>
      <c r="AC2379" s="421" t="n"/>
      <c r="AD2379" s="421" t="n"/>
      <c r="AE2379" s="421" t="n"/>
      <c r="AF2379" s="421" t="n"/>
      <c r="AG2379" s="421" t="n"/>
      <c r="AH2379" s="421" t="n"/>
      <c r="AI2379" s="421" t="n"/>
      <c r="AJ2379" s="297" t="n"/>
      <c r="AK2379" s="297" t="n"/>
      <c r="AL2379" s="284" t="n"/>
      <c r="AM2379" s="297" t="n"/>
      <c r="AN2379" s="285" t="n"/>
      <c r="AO2379" s="297" t="n"/>
      <c r="AP2379" s="297" t="n"/>
      <c r="AQ2379" s="297" t="n"/>
      <c r="AR2379" s="297" t="n"/>
      <c r="AS2379" s="297" t="n"/>
      <c r="AT2379" s="285" t="n"/>
      <c r="AU2379" s="297" t="n"/>
      <c r="AV2379" s="297" t="n"/>
      <c r="AW2379" s="297" t="n"/>
      <c r="AX2379" s="297" t="n"/>
      <c r="AY2379" s="286" t="n"/>
      <c r="AZ2379" s="286" t="n"/>
      <c r="BA2379" s="287" t="n"/>
      <c r="BB2379" s="286" t="n"/>
      <c r="BC2379" s="286" t="n"/>
      <c r="BD2379" s="286" t="n"/>
      <c r="BE2379" s="286" t="n"/>
      <c r="BF2379" s="286" t="n"/>
      <c r="BG2379" s="286" t="n"/>
      <c r="BH2379" s="297" t="n"/>
      <c r="BI2379" s="297" t="n"/>
      <c r="BJ2379" s="297" t="n"/>
      <c r="BK2379" s="297" t="n"/>
      <c r="BL2379" s="297" t="n"/>
      <c r="BM2379" s="297" t="n"/>
      <c r="BN2379" s="297" t="n"/>
      <c r="BO2379" s="285" t="n"/>
      <c r="BP2379" s="297" t="n"/>
      <c r="BQ2379" s="297" t="n"/>
      <c r="BR2379" s="297" t="n"/>
      <c r="BS2379" s="297" t="n"/>
      <c r="BT2379" s="297" t="n"/>
      <c r="BU2379" s="297" t="n"/>
      <c r="BV2379" s="297" t="n"/>
      <c r="BW2379" s="288" t="n"/>
      <c r="BX2379" s="276">
        <f>SUM(IF(COUNTIF(MediaScorecard!CC2866, "*1.*"), 2, 0), IF(COUNTIF(MediaScorecard!CC2866, "*2.*"), 2, 0), IF(COUNTIF(MediaScorecard!CC2866, "*3.*"), 2, 0), IF(COUNTIF(MediaScorecard!CC2866, "*4.*"), 2, 0), IF(COUNTIF(MediaScorecard!CC2866, "*5.*"), 2, 0), IF(COUNTIF(MediaScorecard!CC2866, "*6.*"), 2, 0))</f>
        <v/>
      </c>
      <c r="BY2379" s="277">
        <f t="array" ref="BY2379">SUM(VALUE(AT2379),VALUE(AU2379),VALUE(AV2379),VALUE(AW2379),VALUE(AX2379),VALUE(AY2379),VALUE(AZ2379),VALUE(BB2379),VALUE(BC2379),VALUE(BD2379),VALUE(BE2379),VALUE(BF2379),VALUE(BG2379),VALUE(BH2379),VALUE(BI2379),VALUE(BJ2379),VALUE(BK2379),VALUE(BL2379),VALUE(BM2379),VALUE(BN2379),VALUE(BO2379),VALUE(BP2379),VALUE(BQ2379),VALUE(BR2379),VALUE(BS2379),VALUE(BT2379),VALUE(BU2379),VALUE(BV2379),VALUE(BW2379))</f>
        <v/>
      </c>
      <c r="BZ2379" s="307" t="n"/>
      <c r="CA2379" s="307" t="n"/>
      <c r="CB2379" s="307" t="n"/>
      <c r="CC2379" s="307" t="n"/>
      <c r="CD2379" s="307" t="n"/>
      <c r="CE2379" s="307" t="n"/>
      <c r="CF2379" s="307" t="n"/>
      <c r="CG2379" s="307" t="n"/>
      <c r="CH2379" s="307" t="n"/>
      <c r="CI2379" s="307" t="n"/>
      <c r="CJ2379" s="307" t="n"/>
      <c r="CK2379" s="307" t="n"/>
      <c r="CL2379" s="307" t="n"/>
      <c r="CM2379" s="307" t="n"/>
      <c r="CN2379" s="307" t="n"/>
      <c r="CO2379" s="307" t="n"/>
      <c r="CP2379" s="307" t="n"/>
      <c r="CQ2379" s="307" t="n"/>
      <c r="CR2379" s="279" t="n"/>
      <c r="CS2379" s="280" t="n"/>
      <c r="CT2379" s="421">
        <f>(IF(OR(MediaScorecard!BG2866="x", MediaScorecard!BH2866="x",MediaScorecard!BI2866="x",MediaScorecard!BJ2866="x",MediaScorecard!BK2866="x"),1, 2))</f>
        <v/>
      </c>
      <c r="CU2379" s="308" t="n"/>
      <c r="CV2379" s="308" t="n"/>
      <c r="CW2379" s="308" t="n"/>
      <c r="CX2379" s="309" t="n"/>
      <c r="CY2379" s="308" t="n"/>
      <c r="CZ2379" s="308" t="n"/>
      <c r="DA2379" s="308" t="n"/>
    </row>
    <row r="2380" ht="21" customHeight="1" s="590">
      <c r="A2380" s="421" t="n"/>
      <c r="B2380" s="270" t="n"/>
      <c r="C2380" s="269" t="n"/>
      <c r="D2380" s="267" t="n"/>
      <c r="E2380" s="267" t="n"/>
      <c r="F2380" s="268" t="n"/>
      <c r="G2380" s="421" t="n"/>
      <c r="H2380" s="269" t="n"/>
      <c r="I2380" s="421" t="n"/>
      <c r="J2380" s="421" t="n"/>
      <c r="K2380" s="421" t="n"/>
      <c r="L2380" s="421" t="n"/>
      <c r="M2380" s="421" t="n"/>
      <c r="N2380" s="421" t="n"/>
      <c r="O2380" s="421" t="n"/>
      <c r="P2380" s="421" t="n"/>
      <c r="Q2380" s="421" t="n"/>
      <c r="R2380" s="270" t="n"/>
      <c r="S2380" s="421" t="n"/>
      <c r="T2380" s="421" t="n"/>
      <c r="U2380" s="421" t="n"/>
      <c r="V2380" s="421" t="n"/>
      <c r="W2380" s="421" t="n"/>
      <c r="X2380" s="421" t="n"/>
      <c r="Y2380" s="421" t="n"/>
      <c r="Z2380" s="421" t="n"/>
      <c r="AA2380" s="421" t="n"/>
      <c r="AB2380" s="421" t="n"/>
      <c r="AC2380" s="421" t="n"/>
      <c r="AD2380" s="421" t="n"/>
      <c r="AE2380" s="421" t="n"/>
      <c r="AF2380" s="421" t="n"/>
      <c r="AG2380" s="421" t="n"/>
      <c r="AH2380" s="421" t="n"/>
      <c r="AI2380" s="421" t="n"/>
      <c r="AJ2380" s="297" t="n"/>
      <c r="AK2380" s="297" t="n"/>
      <c r="AL2380" s="284" t="n"/>
      <c r="AM2380" s="297" t="n"/>
      <c r="AN2380" s="285" t="n"/>
      <c r="AO2380" s="297" t="n"/>
      <c r="AP2380" s="297" t="n"/>
      <c r="AQ2380" s="297" t="n"/>
      <c r="AR2380" s="297" t="n"/>
      <c r="AS2380" s="297" t="n"/>
      <c r="AT2380" s="285" t="n"/>
      <c r="AU2380" s="297" t="n"/>
      <c r="AV2380" s="297" t="n"/>
      <c r="AW2380" s="297" t="n"/>
      <c r="AX2380" s="297" t="n"/>
      <c r="AY2380" s="286" t="n"/>
      <c r="AZ2380" s="286" t="n"/>
      <c r="BA2380" s="287" t="n"/>
      <c r="BB2380" s="286" t="n"/>
      <c r="BC2380" s="286" t="n"/>
      <c r="BD2380" s="286" t="n"/>
      <c r="BE2380" s="286" t="n"/>
      <c r="BF2380" s="286" t="n"/>
      <c r="BG2380" s="286" t="n"/>
      <c r="BH2380" s="297" t="n"/>
      <c r="BI2380" s="297" t="n"/>
      <c r="BJ2380" s="297" t="n"/>
      <c r="BK2380" s="297" t="n"/>
      <c r="BL2380" s="297" t="n"/>
      <c r="BM2380" s="297" t="n"/>
      <c r="BN2380" s="297" t="n"/>
      <c r="BO2380" s="285" t="n"/>
      <c r="BP2380" s="297" t="n"/>
      <c r="BQ2380" s="297" t="n"/>
      <c r="BR2380" s="297" t="n"/>
      <c r="BS2380" s="297" t="n"/>
      <c r="BT2380" s="297" t="n"/>
      <c r="BU2380" s="297" t="n"/>
      <c r="BV2380" s="297" t="n"/>
      <c r="BW2380" s="288" t="n"/>
      <c r="BX2380" s="276">
        <f>SUM(IF(COUNTIF(MediaScorecard!CC2867, "*1.*"), 2, 0), IF(COUNTIF(MediaScorecard!CC2867, "*2.*"), 2, 0), IF(COUNTIF(MediaScorecard!CC2867, "*3.*"), 2, 0), IF(COUNTIF(MediaScorecard!CC2867, "*4.*"), 2, 0), IF(COUNTIF(MediaScorecard!CC2867, "*5.*"), 2, 0), IF(COUNTIF(MediaScorecard!CC2867, "*6.*"), 2, 0))</f>
        <v/>
      </c>
      <c r="BY2380" s="277">
        <f t="array" ref="BY2380">SUM(VALUE(AT2380),VALUE(AU2380),VALUE(AV2380),VALUE(AW2380),VALUE(AX2380),VALUE(AY2380),VALUE(AZ2380),VALUE(BB2380),VALUE(BC2380),VALUE(BD2380),VALUE(BE2380),VALUE(BF2380),VALUE(BG2380),VALUE(BH2380),VALUE(BI2380),VALUE(BJ2380),VALUE(BK2380),VALUE(BL2380),VALUE(BM2380),VALUE(BN2380),VALUE(BO2380),VALUE(BP2380),VALUE(BQ2380),VALUE(BR2380),VALUE(BS2380),VALUE(BT2380),VALUE(BU2380),VALUE(BV2380),VALUE(BW2380))</f>
        <v/>
      </c>
      <c r="BZ2380" s="307" t="n"/>
      <c r="CA2380" s="307" t="n"/>
      <c r="CB2380" s="307" t="n"/>
      <c r="CC2380" s="307" t="n"/>
      <c r="CD2380" s="307" t="n"/>
      <c r="CE2380" s="307" t="n"/>
      <c r="CF2380" s="307" t="n"/>
      <c r="CG2380" s="307" t="n"/>
      <c r="CH2380" s="307" t="n"/>
      <c r="CI2380" s="307" t="n"/>
      <c r="CJ2380" s="307" t="n"/>
      <c r="CK2380" s="307" t="n"/>
      <c r="CL2380" s="307" t="n"/>
      <c r="CM2380" s="307" t="n"/>
      <c r="CN2380" s="307" t="n"/>
      <c r="CO2380" s="307" t="n"/>
      <c r="CP2380" s="307" t="n"/>
      <c r="CQ2380" s="307" t="n"/>
      <c r="CR2380" s="279" t="n"/>
      <c r="CS2380" s="280" t="n"/>
      <c r="CT2380" s="421">
        <f>(IF(OR(MediaScorecard!BG2867="x", MediaScorecard!BH2867="x",MediaScorecard!BI2867="x",MediaScorecard!BJ2867="x",MediaScorecard!BK2867="x"),1, 2))</f>
        <v/>
      </c>
      <c r="CU2380" s="308" t="n"/>
      <c r="CV2380" s="308" t="n"/>
      <c r="CW2380" s="308" t="n"/>
      <c r="CX2380" s="309" t="n"/>
      <c r="CY2380" s="308" t="n"/>
      <c r="CZ2380" s="308" t="n"/>
      <c r="DA2380" s="308" t="n"/>
    </row>
    <row r="2381" ht="21" customHeight="1" s="590">
      <c r="A2381" s="421" t="n"/>
      <c r="B2381" s="270" t="n"/>
      <c r="C2381" s="269" t="n"/>
      <c r="D2381" s="267" t="n"/>
      <c r="E2381" s="267" t="n"/>
      <c r="F2381" s="268" t="n"/>
      <c r="G2381" s="421" t="n"/>
      <c r="H2381" s="269" t="n"/>
      <c r="I2381" s="421" t="n"/>
      <c r="J2381" s="421" t="n"/>
      <c r="K2381" s="421" t="n"/>
      <c r="L2381" s="421" t="n"/>
      <c r="M2381" s="421" t="n"/>
      <c r="N2381" s="421" t="n"/>
      <c r="O2381" s="421" t="n"/>
      <c r="P2381" s="421" t="n"/>
      <c r="Q2381" s="421" t="n"/>
      <c r="R2381" s="270" t="n"/>
      <c r="S2381" s="421" t="n"/>
      <c r="T2381" s="421" t="n"/>
      <c r="U2381" s="421" t="n"/>
      <c r="V2381" s="421" t="n"/>
      <c r="W2381" s="421" t="n"/>
      <c r="X2381" s="421" t="n"/>
      <c r="Y2381" s="421" t="n"/>
      <c r="Z2381" s="421" t="n"/>
      <c r="AA2381" s="421" t="n"/>
      <c r="AB2381" s="421" t="n"/>
      <c r="AC2381" s="421" t="n"/>
      <c r="AD2381" s="421" t="n"/>
      <c r="AE2381" s="421" t="n"/>
      <c r="AF2381" s="421" t="n"/>
      <c r="AG2381" s="421" t="n"/>
      <c r="AH2381" s="421" t="n"/>
      <c r="AI2381" s="421" t="n"/>
      <c r="AJ2381" s="297" t="n"/>
      <c r="AK2381" s="297" t="n"/>
      <c r="AL2381" s="284" t="n"/>
      <c r="AM2381" s="297" t="n"/>
      <c r="AN2381" s="285" t="n"/>
      <c r="AO2381" s="297" t="n"/>
      <c r="AP2381" s="297" t="n"/>
      <c r="AQ2381" s="297" t="n"/>
      <c r="AR2381" s="297" t="n"/>
      <c r="AS2381" s="297" t="n"/>
      <c r="AT2381" s="285" t="n"/>
      <c r="AU2381" s="297" t="n"/>
      <c r="AV2381" s="297" t="n"/>
      <c r="AW2381" s="297" t="n"/>
      <c r="AX2381" s="297" t="n"/>
      <c r="AY2381" s="286" t="n"/>
      <c r="AZ2381" s="286" t="n"/>
      <c r="BA2381" s="287" t="n"/>
      <c r="BB2381" s="286" t="n"/>
      <c r="BC2381" s="286" t="n"/>
      <c r="BD2381" s="286" t="n"/>
      <c r="BE2381" s="286" t="n"/>
      <c r="BF2381" s="286" t="n"/>
      <c r="BG2381" s="286" t="n"/>
      <c r="BH2381" s="297" t="n"/>
      <c r="BI2381" s="297" t="n"/>
      <c r="BJ2381" s="297" t="n"/>
      <c r="BK2381" s="297" t="n"/>
      <c r="BL2381" s="297" t="n"/>
      <c r="BM2381" s="297" t="n"/>
      <c r="BN2381" s="297" t="n"/>
      <c r="BO2381" s="285" t="n"/>
      <c r="BP2381" s="297" t="n"/>
      <c r="BQ2381" s="297" t="n"/>
      <c r="BR2381" s="297" t="n"/>
      <c r="BS2381" s="297" t="n"/>
      <c r="BT2381" s="297" t="n"/>
      <c r="BU2381" s="297" t="n"/>
      <c r="BV2381" s="297" t="n"/>
      <c r="BW2381" s="288" t="n"/>
      <c r="BX2381" s="276">
        <f>SUM(IF(COUNTIF(MediaScorecard!CC2868, "*1.*"), 2, 0), IF(COUNTIF(MediaScorecard!CC2868, "*2.*"), 2, 0), IF(COUNTIF(MediaScorecard!CC2868, "*3.*"), 2, 0), IF(COUNTIF(MediaScorecard!CC2868, "*4.*"), 2, 0), IF(COUNTIF(MediaScorecard!CC2868, "*5.*"), 2, 0), IF(COUNTIF(MediaScorecard!CC2868, "*6.*"), 2, 0))</f>
        <v/>
      </c>
      <c r="BY2381" s="277">
        <f t="array" ref="BY2381">SUM(VALUE(AT2381),VALUE(AU2381),VALUE(AV2381),VALUE(AW2381),VALUE(AX2381),VALUE(AY2381),VALUE(AZ2381),VALUE(BB2381),VALUE(BC2381),VALUE(BD2381),VALUE(BE2381),VALUE(BF2381),VALUE(BG2381),VALUE(BH2381),VALUE(BI2381),VALUE(BJ2381),VALUE(BK2381),VALUE(BL2381),VALUE(BM2381),VALUE(BN2381),VALUE(BO2381),VALUE(BP2381),VALUE(BQ2381),VALUE(BR2381),VALUE(BS2381),VALUE(BT2381),VALUE(BU2381),VALUE(BV2381),VALUE(BW2381))</f>
        <v/>
      </c>
      <c r="BZ2381" s="307" t="n"/>
      <c r="CA2381" s="307" t="n"/>
      <c r="CB2381" s="307" t="n"/>
      <c r="CC2381" s="307" t="n"/>
      <c r="CD2381" s="307" t="n"/>
      <c r="CE2381" s="307" t="n"/>
      <c r="CF2381" s="307" t="n"/>
      <c r="CG2381" s="307" t="n"/>
      <c r="CH2381" s="307" t="n"/>
      <c r="CI2381" s="307" t="n"/>
      <c r="CJ2381" s="307" t="n"/>
      <c r="CK2381" s="307" t="n"/>
      <c r="CL2381" s="307" t="n"/>
      <c r="CM2381" s="307" t="n"/>
      <c r="CN2381" s="307" t="n"/>
      <c r="CO2381" s="307" t="n"/>
      <c r="CP2381" s="307" t="n"/>
      <c r="CQ2381" s="307" t="n"/>
      <c r="CR2381" s="279" t="n"/>
      <c r="CS2381" s="280" t="n"/>
      <c r="CT2381" s="421">
        <f>(IF(OR(MediaScorecard!BG2868="x", MediaScorecard!BH2868="x",MediaScorecard!BI2868="x",MediaScorecard!BJ2868="x",MediaScorecard!BK2868="x"),1, 2))</f>
        <v/>
      </c>
      <c r="CU2381" s="308" t="n"/>
      <c r="CV2381" s="308" t="n"/>
      <c r="CW2381" s="308" t="n"/>
      <c r="CX2381" s="309" t="n"/>
      <c r="CY2381" s="308" t="n"/>
      <c r="CZ2381" s="308" t="n"/>
      <c r="DA2381" s="308" t="n"/>
    </row>
    <row r="2382" ht="21" customHeight="1" s="590">
      <c r="A2382" s="421" t="n"/>
      <c r="B2382" s="270" t="n"/>
      <c r="C2382" s="269" t="n"/>
      <c r="D2382" s="267" t="n"/>
      <c r="E2382" s="267" t="n"/>
      <c r="F2382" s="268" t="n"/>
      <c r="G2382" s="421" t="n"/>
      <c r="H2382" s="269" t="n"/>
      <c r="I2382" s="421" t="n"/>
      <c r="J2382" s="421" t="n"/>
      <c r="K2382" s="421" t="n"/>
      <c r="L2382" s="421" t="n"/>
      <c r="M2382" s="421" t="n"/>
      <c r="N2382" s="421" t="n"/>
      <c r="O2382" s="421" t="n"/>
      <c r="P2382" s="421" t="n"/>
      <c r="Q2382" s="421" t="n"/>
      <c r="R2382" s="270" t="n"/>
      <c r="S2382" s="421" t="n"/>
      <c r="T2382" s="421" t="n"/>
      <c r="U2382" s="421" t="n"/>
      <c r="V2382" s="421" t="n"/>
      <c r="W2382" s="421" t="n"/>
      <c r="X2382" s="421" t="n"/>
      <c r="Y2382" s="421" t="n"/>
      <c r="Z2382" s="421" t="n"/>
      <c r="AA2382" s="421" t="n"/>
      <c r="AB2382" s="421" t="n"/>
      <c r="AC2382" s="421" t="n"/>
      <c r="AD2382" s="421" t="n"/>
      <c r="AE2382" s="421" t="n"/>
      <c r="AF2382" s="421" t="n"/>
      <c r="AG2382" s="421" t="n"/>
      <c r="AH2382" s="421" t="n"/>
      <c r="AI2382" s="421" t="n"/>
      <c r="AJ2382" s="297" t="n"/>
      <c r="AK2382" s="297" t="n"/>
      <c r="AL2382" s="284" t="n"/>
      <c r="AM2382" s="297" t="n"/>
      <c r="AN2382" s="285" t="n"/>
      <c r="AO2382" s="297" t="n"/>
      <c r="AP2382" s="297" t="n"/>
      <c r="AQ2382" s="297" t="n"/>
      <c r="AR2382" s="297" t="n"/>
      <c r="AS2382" s="297" t="n"/>
      <c r="AT2382" s="285" t="n"/>
      <c r="AU2382" s="297" t="n"/>
      <c r="AV2382" s="297" t="n"/>
      <c r="AW2382" s="297" t="n"/>
      <c r="AX2382" s="297" t="n"/>
      <c r="AY2382" s="286" t="n"/>
      <c r="AZ2382" s="286" t="n"/>
      <c r="BA2382" s="287" t="n"/>
      <c r="BB2382" s="286" t="n"/>
      <c r="BC2382" s="286" t="n"/>
      <c r="BD2382" s="286" t="n"/>
      <c r="BE2382" s="286" t="n"/>
      <c r="BF2382" s="286" t="n"/>
      <c r="BG2382" s="286" t="n"/>
      <c r="BH2382" s="297" t="n"/>
      <c r="BI2382" s="297" t="n"/>
      <c r="BJ2382" s="297" t="n"/>
      <c r="BK2382" s="297" t="n"/>
      <c r="BL2382" s="297" t="n"/>
      <c r="BM2382" s="297" t="n"/>
      <c r="BN2382" s="297" t="n"/>
      <c r="BO2382" s="285" t="n"/>
      <c r="BP2382" s="297" t="n"/>
      <c r="BQ2382" s="297" t="n"/>
      <c r="BR2382" s="297" t="n"/>
      <c r="BS2382" s="297" t="n"/>
      <c r="BT2382" s="297" t="n"/>
      <c r="BU2382" s="297" t="n"/>
      <c r="BV2382" s="297" t="n"/>
      <c r="BW2382" s="288" t="n"/>
      <c r="BX2382" s="276">
        <f>SUM(IF(COUNTIF(MediaScorecard!CC2869, "*1.*"), 2, 0), IF(COUNTIF(MediaScorecard!CC2869, "*2.*"), 2, 0), IF(COUNTIF(MediaScorecard!CC2869, "*3.*"), 2, 0), IF(COUNTIF(MediaScorecard!CC2869, "*4.*"), 2, 0), IF(COUNTIF(MediaScorecard!CC2869, "*5.*"), 2, 0), IF(COUNTIF(MediaScorecard!CC2869, "*6.*"), 2, 0))</f>
        <v/>
      </c>
      <c r="BY2382" s="277">
        <f t="array" ref="BY2382">SUM(VALUE(AT2382),VALUE(AU2382),VALUE(AV2382),VALUE(AW2382),VALUE(AX2382),VALUE(AY2382),VALUE(AZ2382),VALUE(BB2382),VALUE(BC2382),VALUE(BD2382),VALUE(BE2382),VALUE(BF2382),VALUE(BG2382),VALUE(BH2382),VALUE(BI2382),VALUE(BJ2382),VALUE(BK2382),VALUE(BL2382),VALUE(BM2382),VALUE(BN2382),VALUE(BO2382),VALUE(BP2382),VALUE(BQ2382),VALUE(BR2382),VALUE(BS2382),VALUE(BT2382),VALUE(BU2382),VALUE(BV2382),VALUE(BW2382))</f>
        <v/>
      </c>
      <c r="BZ2382" s="307" t="n"/>
      <c r="CA2382" s="307" t="n"/>
      <c r="CB2382" s="307" t="n"/>
      <c r="CC2382" s="307" t="n"/>
      <c r="CD2382" s="307" t="n"/>
      <c r="CE2382" s="307" t="n"/>
      <c r="CF2382" s="307" t="n"/>
      <c r="CG2382" s="307" t="n"/>
      <c r="CH2382" s="307" t="n"/>
      <c r="CI2382" s="307" t="n"/>
      <c r="CJ2382" s="307" t="n"/>
      <c r="CK2382" s="307" t="n"/>
      <c r="CL2382" s="307" t="n"/>
      <c r="CM2382" s="307" t="n"/>
      <c r="CN2382" s="307" t="n"/>
      <c r="CO2382" s="307" t="n"/>
      <c r="CP2382" s="307" t="n"/>
      <c r="CQ2382" s="307" t="n"/>
      <c r="CR2382" s="279" t="n"/>
      <c r="CS2382" s="280" t="n"/>
      <c r="CT2382" s="421">
        <f>(IF(OR(MediaScorecard!BG2869="x", MediaScorecard!BH2869="x",MediaScorecard!BI2869="x",MediaScorecard!BJ2869="x",MediaScorecard!BK2869="x"),1, 2))</f>
        <v/>
      </c>
      <c r="CU2382" s="308" t="n"/>
      <c r="CV2382" s="308" t="n"/>
      <c r="CW2382" s="308" t="n"/>
      <c r="CX2382" s="309" t="n"/>
      <c r="CY2382" s="308" t="n"/>
      <c r="CZ2382" s="308" t="n"/>
      <c r="DA2382" s="308" t="n"/>
    </row>
    <row r="2383" ht="21" customHeight="1" s="590">
      <c r="A2383" s="421" t="n"/>
      <c r="B2383" s="270" t="n"/>
      <c r="C2383" s="269" t="n"/>
      <c r="D2383" s="267" t="n"/>
      <c r="E2383" s="267" t="n"/>
      <c r="F2383" s="268" t="n"/>
      <c r="G2383" s="421" t="n"/>
      <c r="H2383" s="269" t="n"/>
      <c r="I2383" s="421" t="n"/>
      <c r="J2383" s="421" t="n"/>
      <c r="K2383" s="421" t="n"/>
      <c r="L2383" s="421" t="n"/>
      <c r="M2383" s="421" t="n"/>
      <c r="N2383" s="421" t="n"/>
      <c r="O2383" s="421" t="n"/>
      <c r="P2383" s="421" t="n"/>
      <c r="Q2383" s="421" t="n"/>
      <c r="R2383" s="270" t="n"/>
      <c r="S2383" s="421" t="n"/>
      <c r="T2383" s="421" t="n"/>
      <c r="U2383" s="421" t="n"/>
      <c r="V2383" s="421" t="n"/>
      <c r="W2383" s="421" t="n"/>
      <c r="X2383" s="421" t="n"/>
      <c r="Y2383" s="421" t="n"/>
      <c r="Z2383" s="421" t="n"/>
      <c r="AA2383" s="421" t="n"/>
      <c r="AB2383" s="421" t="n"/>
      <c r="AC2383" s="421" t="n"/>
      <c r="AD2383" s="421" t="n"/>
      <c r="AE2383" s="421" t="n"/>
      <c r="AF2383" s="421" t="n"/>
      <c r="AG2383" s="421" t="n"/>
      <c r="AH2383" s="421" t="n"/>
      <c r="AI2383" s="421" t="n"/>
      <c r="AJ2383" s="297" t="n"/>
      <c r="AK2383" s="297" t="n"/>
      <c r="AL2383" s="284" t="n"/>
      <c r="AM2383" s="297" t="n"/>
      <c r="AN2383" s="285" t="n"/>
      <c r="AO2383" s="297" t="n"/>
      <c r="AP2383" s="297" t="n"/>
      <c r="AQ2383" s="297" t="n"/>
      <c r="AR2383" s="297" t="n"/>
      <c r="AS2383" s="297" t="n"/>
      <c r="AT2383" s="285" t="n"/>
      <c r="AU2383" s="297" t="n"/>
      <c r="AV2383" s="297" t="n"/>
      <c r="AW2383" s="297" t="n"/>
      <c r="AX2383" s="297" t="n"/>
      <c r="AY2383" s="286" t="n"/>
      <c r="AZ2383" s="286" t="n"/>
      <c r="BA2383" s="287" t="n"/>
      <c r="BB2383" s="286" t="n"/>
      <c r="BC2383" s="286" t="n"/>
      <c r="BD2383" s="286" t="n"/>
      <c r="BE2383" s="286" t="n"/>
      <c r="BF2383" s="286" t="n"/>
      <c r="BG2383" s="286" t="n"/>
      <c r="BH2383" s="297" t="n"/>
      <c r="BI2383" s="297" t="n"/>
      <c r="BJ2383" s="297" t="n"/>
      <c r="BK2383" s="297" t="n"/>
      <c r="BL2383" s="297" t="n"/>
      <c r="BM2383" s="297" t="n"/>
      <c r="BN2383" s="297" t="n"/>
      <c r="BO2383" s="285" t="n"/>
      <c r="BP2383" s="297" t="n"/>
      <c r="BQ2383" s="297" t="n"/>
      <c r="BR2383" s="297" t="n"/>
      <c r="BS2383" s="297" t="n"/>
      <c r="BT2383" s="297" t="n"/>
      <c r="BU2383" s="297" t="n"/>
      <c r="BV2383" s="297" t="n"/>
      <c r="BW2383" s="288" t="n"/>
      <c r="BX2383" s="276">
        <f>SUM(IF(COUNTIF(MediaScorecard!CC2870, "*1.*"), 2, 0), IF(COUNTIF(MediaScorecard!CC2870, "*2.*"), 2, 0), IF(COUNTIF(MediaScorecard!CC2870, "*3.*"), 2, 0), IF(COUNTIF(MediaScorecard!CC2870, "*4.*"), 2, 0), IF(COUNTIF(MediaScorecard!CC2870, "*5.*"), 2, 0), IF(COUNTIF(MediaScorecard!CC2870, "*6.*"), 2, 0))</f>
        <v/>
      </c>
      <c r="BY2383" s="277">
        <f t="array" ref="BY2383">SUM(VALUE(AT2383),VALUE(AU2383),VALUE(AV2383),VALUE(AW2383),VALUE(AX2383),VALUE(AY2383),VALUE(AZ2383),VALUE(BB2383),VALUE(BC2383),VALUE(BD2383),VALUE(BE2383),VALUE(BF2383),VALUE(BG2383),VALUE(BH2383),VALUE(BI2383),VALUE(BJ2383),VALUE(BK2383),VALUE(BL2383),VALUE(BM2383),VALUE(BN2383),VALUE(BO2383),VALUE(BP2383),VALUE(BQ2383),VALUE(BR2383),VALUE(BS2383),VALUE(BT2383),VALUE(BU2383),VALUE(BV2383),VALUE(BW2383))</f>
        <v/>
      </c>
      <c r="BZ2383" s="307" t="n"/>
      <c r="CA2383" s="307" t="n"/>
      <c r="CB2383" s="307" t="n"/>
      <c r="CC2383" s="307" t="n"/>
      <c r="CD2383" s="307" t="n"/>
      <c r="CE2383" s="307" t="n"/>
      <c r="CF2383" s="307" t="n"/>
      <c r="CG2383" s="307" t="n"/>
      <c r="CH2383" s="307" t="n"/>
      <c r="CI2383" s="307" t="n"/>
      <c r="CJ2383" s="307" t="n"/>
      <c r="CK2383" s="307" t="n"/>
      <c r="CL2383" s="307" t="n"/>
      <c r="CM2383" s="307" t="n"/>
      <c r="CN2383" s="307" t="n"/>
      <c r="CO2383" s="307" t="n"/>
      <c r="CP2383" s="307" t="n"/>
      <c r="CQ2383" s="307" t="n"/>
      <c r="CR2383" s="279" t="n"/>
      <c r="CS2383" s="280" t="n"/>
      <c r="CT2383" s="421">
        <f>(IF(OR(MediaScorecard!BG2870="x", MediaScorecard!BH2870="x",MediaScorecard!BI2870="x",MediaScorecard!BJ2870="x",MediaScorecard!BK2870="x"),1, 2))</f>
        <v/>
      </c>
      <c r="CU2383" s="308" t="n"/>
      <c r="CV2383" s="308" t="n"/>
      <c r="CW2383" s="308" t="n"/>
      <c r="CX2383" s="309" t="n"/>
      <c r="CY2383" s="308" t="n"/>
      <c r="CZ2383" s="308" t="n"/>
      <c r="DA2383" s="308" t="n"/>
    </row>
    <row r="2384" ht="21" customHeight="1" s="590">
      <c r="A2384" s="421" t="n"/>
      <c r="B2384" s="270" t="n"/>
      <c r="C2384" s="269" t="n"/>
      <c r="D2384" s="267" t="n"/>
      <c r="E2384" s="267" t="n"/>
      <c r="F2384" s="268" t="n"/>
      <c r="G2384" s="421" t="n"/>
      <c r="H2384" s="269" t="n"/>
      <c r="I2384" s="421" t="n"/>
      <c r="J2384" s="421" t="n"/>
      <c r="K2384" s="421" t="n"/>
      <c r="L2384" s="421" t="n"/>
      <c r="M2384" s="421" t="n"/>
      <c r="N2384" s="421" t="n"/>
      <c r="O2384" s="421" t="n"/>
      <c r="P2384" s="421" t="n"/>
      <c r="Q2384" s="421" t="n"/>
      <c r="R2384" s="270" t="n"/>
      <c r="S2384" s="421" t="n"/>
      <c r="T2384" s="421" t="n"/>
      <c r="U2384" s="421" t="n"/>
      <c r="V2384" s="421" t="n"/>
      <c r="W2384" s="421" t="n"/>
      <c r="X2384" s="421" t="n"/>
      <c r="Y2384" s="421" t="n"/>
      <c r="Z2384" s="421" t="n"/>
      <c r="AA2384" s="421" t="n"/>
      <c r="AB2384" s="421" t="n"/>
      <c r="AC2384" s="421" t="n"/>
      <c r="AD2384" s="421" t="n"/>
      <c r="AE2384" s="421" t="n"/>
      <c r="AF2384" s="421" t="n"/>
      <c r="AG2384" s="421" t="n"/>
      <c r="AH2384" s="421" t="n"/>
      <c r="AI2384" s="421" t="n"/>
      <c r="AJ2384" s="297" t="n"/>
      <c r="AK2384" s="297" t="n"/>
      <c r="AL2384" s="284" t="n"/>
      <c r="AM2384" s="297" t="n"/>
      <c r="AN2384" s="285" t="n"/>
      <c r="AO2384" s="297" t="n"/>
      <c r="AP2384" s="297" t="n"/>
      <c r="AQ2384" s="297" t="n"/>
      <c r="AR2384" s="297" t="n"/>
      <c r="AS2384" s="297" t="n"/>
      <c r="AT2384" s="285" t="n"/>
      <c r="AU2384" s="297" t="n"/>
      <c r="AV2384" s="297" t="n"/>
      <c r="AW2384" s="297" t="n"/>
      <c r="AX2384" s="297" t="n"/>
      <c r="AY2384" s="286" t="n"/>
      <c r="AZ2384" s="286" t="n"/>
      <c r="BA2384" s="287" t="n"/>
      <c r="BB2384" s="286" t="n"/>
      <c r="BC2384" s="286" t="n"/>
      <c r="BD2384" s="286" t="n"/>
      <c r="BE2384" s="286" t="n"/>
      <c r="BF2384" s="286" t="n"/>
      <c r="BG2384" s="286" t="n"/>
      <c r="BH2384" s="297" t="n"/>
      <c r="BI2384" s="297" t="n"/>
      <c r="BJ2384" s="297" t="n"/>
      <c r="BK2384" s="297" t="n"/>
      <c r="BL2384" s="297" t="n"/>
      <c r="BM2384" s="297" t="n"/>
      <c r="BN2384" s="297" t="n"/>
      <c r="BO2384" s="285" t="n"/>
      <c r="BP2384" s="297" t="n"/>
      <c r="BQ2384" s="297" t="n"/>
      <c r="BR2384" s="297" t="n"/>
      <c r="BS2384" s="297" t="n"/>
      <c r="BT2384" s="297" t="n"/>
      <c r="BU2384" s="297" t="n"/>
      <c r="BV2384" s="297" t="n"/>
      <c r="BW2384" s="288" t="n"/>
      <c r="BX2384" s="276">
        <f>SUM(IF(COUNTIF(MediaScorecard!CC2871, "*1.*"), 2, 0), IF(COUNTIF(MediaScorecard!CC2871, "*2.*"), 2, 0), IF(COUNTIF(MediaScorecard!CC2871, "*3.*"), 2, 0), IF(COUNTIF(MediaScorecard!CC2871, "*4.*"), 2, 0), IF(COUNTIF(MediaScorecard!CC2871, "*5.*"), 2, 0), IF(COUNTIF(MediaScorecard!CC2871, "*6.*"), 2, 0))</f>
        <v/>
      </c>
      <c r="BY2384" s="277">
        <f t="array" ref="BY2384">SUM(VALUE(AT2384),VALUE(AU2384),VALUE(AV2384),VALUE(AW2384),VALUE(AX2384),VALUE(AY2384),VALUE(AZ2384),VALUE(BB2384),VALUE(BC2384),VALUE(BD2384),VALUE(BE2384),VALUE(BF2384),VALUE(BG2384),VALUE(BH2384),VALUE(BI2384),VALUE(BJ2384),VALUE(BK2384),VALUE(BL2384),VALUE(BM2384),VALUE(BN2384),VALUE(BO2384),VALUE(BP2384),VALUE(BQ2384),VALUE(BR2384),VALUE(BS2384),VALUE(BT2384),VALUE(BU2384),VALUE(BV2384),VALUE(BW2384))</f>
        <v/>
      </c>
      <c r="BZ2384" s="307" t="n"/>
      <c r="CA2384" s="307" t="n"/>
      <c r="CB2384" s="307" t="n"/>
      <c r="CC2384" s="307" t="n"/>
      <c r="CD2384" s="307" t="n"/>
      <c r="CE2384" s="307" t="n"/>
      <c r="CF2384" s="307" t="n"/>
      <c r="CG2384" s="307" t="n"/>
      <c r="CH2384" s="307" t="n"/>
      <c r="CI2384" s="307" t="n"/>
      <c r="CJ2384" s="307" t="n"/>
      <c r="CK2384" s="307" t="n"/>
      <c r="CL2384" s="307" t="n"/>
      <c r="CM2384" s="307" t="n"/>
      <c r="CN2384" s="307" t="n"/>
      <c r="CO2384" s="307" t="n"/>
      <c r="CP2384" s="307" t="n"/>
      <c r="CQ2384" s="307" t="n"/>
      <c r="CR2384" s="279" t="n"/>
      <c r="CS2384" s="280" t="n"/>
      <c r="CT2384" s="421">
        <f>(IF(OR(MediaScorecard!BG2871="x", MediaScorecard!BH2871="x",MediaScorecard!BI2871="x",MediaScorecard!BJ2871="x",MediaScorecard!BK2871="x"),1, 2))</f>
        <v/>
      </c>
      <c r="CU2384" s="308" t="n"/>
      <c r="CV2384" s="308" t="n"/>
      <c r="CW2384" s="308" t="n"/>
      <c r="CX2384" s="309" t="n"/>
      <c r="CY2384" s="308" t="n"/>
      <c r="CZ2384" s="308" t="n"/>
      <c r="DA2384" s="308" t="n"/>
    </row>
    <row r="2385" ht="21" customHeight="1" s="590">
      <c r="A2385" s="421" t="n"/>
      <c r="B2385" s="270" t="n"/>
      <c r="C2385" s="269" t="n"/>
      <c r="D2385" s="267" t="n"/>
      <c r="E2385" s="267" t="n"/>
      <c r="F2385" s="268" t="n"/>
      <c r="G2385" s="421" t="n"/>
      <c r="H2385" s="269" t="n"/>
      <c r="I2385" s="421" t="n"/>
      <c r="J2385" s="421" t="n"/>
      <c r="K2385" s="421" t="n"/>
      <c r="L2385" s="421" t="n"/>
      <c r="M2385" s="421" t="n"/>
      <c r="N2385" s="421" t="n"/>
      <c r="O2385" s="421" t="n"/>
      <c r="P2385" s="421" t="n"/>
      <c r="Q2385" s="421" t="n"/>
      <c r="R2385" s="270" t="n"/>
      <c r="S2385" s="421" t="n"/>
      <c r="T2385" s="421" t="n"/>
      <c r="U2385" s="421" t="n"/>
      <c r="V2385" s="421" t="n"/>
      <c r="W2385" s="421" t="n"/>
      <c r="X2385" s="421" t="n"/>
      <c r="Y2385" s="421" t="n"/>
      <c r="Z2385" s="421" t="n"/>
      <c r="AA2385" s="421" t="n"/>
      <c r="AB2385" s="421" t="n"/>
      <c r="AC2385" s="421" t="n"/>
      <c r="AD2385" s="421" t="n"/>
      <c r="AE2385" s="421" t="n"/>
      <c r="AF2385" s="421" t="n"/>
      <c r="AG2385" s="421" t="n"/>
      <c r="AH2385" s="421" t="n"/>
      <c r="AI2385" s="421" t="n"/>
      <c r="AJ2385" s="297" t="n"/>
      <c r="AK2385" s="297" t="n"/>
      <c r="AL2385" s="284" t="n"/>
      <c r="AM2385" s="297" t="n"/>
      <c r="AN2385" s="285" t="n"/>
      <c r="AO2385" s="297" t="n"/>
      <c r="AP2385" s="297" t="n"/>
      <c r="AQ2385" s="297" t="n"/>
      <c r="AR2385" s="297" t="n"/>
      <c r="AS2385" s="297" t="n"/>
      <c r="AT2385" s="285" t="n"/>
      <c r="AU2385" s="297" t="n"/>
      <c r="AV2385" s="297" t="n"/>
      <c r="AW2385" s="297" t="n"/>
      <c r="AX2385" s="297" t="n"/>
      <c r="AY2385" s="286" t="n"/>
      <c r="AZ2385" s="286" t="n"/>
      <c r="BA2385" s="287" t="n"/>
      <c r="BB2385" s="286" t="n"/>
      <c r="BC2385" s="286" t="n"/>
      <c r="BD2385" s="286" t="n"/>
      <c r="BE2385" s="286" t="n"/>
      <c r="BF2385" s="286" t="n"/>
      <c r="BG2385" s="286" t="n"/>
      <c r="BH2385" s="297" t="n"/>
      <c r="BI2385" s="297" t="n"/>
      <c r="BJ2385" s="297" t="n"/>
      <c r="BK2385" s="297" t="n"/>
      <c r="BL2385" s="297" t="n"/>
      <c r="BM2385" s="297" t="n"/>
      <c r="BN2385" s="297" t="n"/>
      <c r="BO2385" s="285" t="n"/>
      <c r="BP2385" s="297" t="n"/>
      <c r="BQ2385" s="297" t="n"/>
      <c r="BR2385" s="297" t="n"/>
      <c r="BS2385" s="297" t="n"/>
      <c r="BT2385" s="297" t="n"/>
      <c r="BU2385" s="297" t="n"/>
      <c r="BV2385" s="297" t="n"/>
      <c r="BW2385" s="288" t="n"/>
      <c r="BX2385" s="276">
        <f>SUM(IF(COUNTIF(MediaScorecard!CC2872, "*1.*"), 2, 0), IF(COUNTIF(MediaScorecard!CC2872, "*2.*"), 2, 0), IF(COUNTIF(MediaScorecard!CC2872, "*3.*"), 2, 0), IF(COUNTIF(MediaScorecard!CC2872, "*4.*"), 2, 0), IF(COUNTIF(MediaScorecard!CC2872, "*5.*"), 2, 0), IF(COUNTIF(MediaScorecard!CC2872, "*6.*"), 2, 0))</f>
        <v/>
      </c>
      <c r="BY2385" s="277">
        <f t="array" ref="BY2385">SUM(VALUE(AT2385),VALUE(AU2385),VALUE(AV2385),VALUE(AW2385),VALUE(AX2385),VALUE(AY2385),VALUE(AZ2385),VALUE(BB2385),VALUE(BC2385),VALUE(BD2385),VALUE(BE2385),VALUE(BF2385),VALUE(BG2385),VALUE(BH2385),VALUE(BI2385),VALUE(BJ2385),VALUE(BK2385),VALUE(BL2385),VALUE(BM2385),VALUE(BN2385),VALUE(BO2385),VALUE(BP2385),VALUE(BQ2385),VALUE(BR2385),VALUE(BS2385),VALUE(BT2385),VALUE(BU2385),VALUE(BV2385),VALUE(BW2385))</f>
        <v/>
      </c>
      <c r="BZ2385" s="307" t="n"/>
      <c r="CA2385" s="307" t="n"/>
      <c r="CB2385" s="307" t="n"/>
      <c r="CC2385" s="307" t="n"/>
      <c r="CD2385" s="307" t="n"/>
      <c r="CE2385" s="307" t="n"/>
      <c r="CF2385" s="307" t="n"/>
      <c r="CG2385" s="307" t="n"/>
      <c r="CH2385" s="307" t="n"/>
      <c r="CI2385" s="307" t="n"/>
      <c r="CJ2385" s="307" t="n"/>
      <c r="CK2385" s="307" t="n"/>
      <c r="CL2385" s="307" t="n"/>
      <c r="CM2385" s="307" t="n"/>
      <c r="CN2385" s="307" t="n"/>
      <c r="CO2385" s="307" t="n"/>
      <c r="CP2385" s="307" t="n"/>
      <c r="CQ2385" s="307" t="n"/>
      <c r="CR2385" s="279" t="n"/>
      <c r="CS2385" s="280" t="n"/>
      <c r="CT2385" s="421">
        <f>(IF(OR(MediaScorecard!BG2872="x", MediaScorecard!BH2872="x",MediaScorecard!BI2872="x",MediaScorecard!BJ2872="x",MediaScorecard!BK2872="x"),1, 2))</f>
        <v/>
      </c>
      <c r="CU2385" s="308" t="n"/>
      <c r="CV2385" s="308" t="n"/>
      <c r="CW2385" s="308" t="n"/>
      <c r="CX2385" s="309" t="n"/>
      <c r="CY2385" s="308" t="n"/>
      <c r="CZ2385" s="308" t="n"/>
      <c r="DA2385" s="308" t="n"/>
    </row>
    <row r="2386" ht="21" customHeight="1" s="590">
      <c r="A2386" s="421" t="n"/>
      <c r="B2386" s="270" t="n"/>
      <c r="C2386" s="269" t="n"/>
      <c r="D2386" s="267" t="n"/>
      <c r="E2386" s="267" t="n"/>
      <c r="F2386" s="268" t="n"/>
      <c r="G2386" s="421" t="n"/>
      <c r="H2386" s="269" t="n"/>
      <c r="I2386" s="421" t="n"/>
      <c r="J2386" s="421" t="n"/>
      <c r="K2386" s="421" t="n"/>
      <c r="L2386" s="421" t="n"/>
      <c r="M2386" s="421" t="n"/>
      <c r="N2386" s="421" t="n"/>
      <c r="O2386" s="421" t="n"/>
      <c r="P2386" s="421" t="n"/>
      <c r="Q2386" s="421" t="n"/>
      <c r="R2386" s="270" t="n"/>
      <c r="S2386" s="421" t="n"/>
      <c r="T2386" s="421" t="n"/>
      <c r="U2386" s="421" t="n"/>
      <c r="V2386" s="421" t="n"/>
      <c r="W2386" s="421" t="n"/>
      <c r="X2386" s="421" t="n"/>
      <c r="Y2386" s="421" t="n"/>
      <c r="Z2386" s="421" t="n"/>
      <c r="AA2386" s="421" t="n"/>
      <c r="AB2386" s="421" t="n"/>
      <c r="AC2386" s="421" t="n"/>
      <c r="AD2386" s="421" t="n"/>
      <c r="AE2386" s="421" t="n"/>
      <c r="AF2386" s="421" t="n"/>
      <c r="AG2386" s="421" t="n"/>
      <c r="AH2386" s="421" t="n"/>
      <c r="AI2386" s="421" t="n"/>
      <c r="AJ2386" s="297" t="n"/>
      <c r="AK2386" s="297" t="n"/>
      <c r="AL2386" s="284" t="n"/>
      <c r="AM2386" s="297" t="n"/>
      <c r="AN2386" s="285" t="n"/>
      <c r="AO2386" s="297" t="n"/>
      <c r="AP2386" s="297" t="n"/>
      <c r="AQ2386" s="297" t="n"/>
      <c r="AR2386" s="297" t="n"/>
      <c r="AS2386" s="297" t="n"/>
      <c r="AT2386" s="285" t="n"/>
      <c r="AU2386" s="297" t="n"/>
      <c r="AV2386" s="297" t="n"/>
      <c r="AW2386" s="297" t="n"/>
      <c r="AX2386" s="297" t="n"/>
      <c r="AY2386" s="286" t="n"/>
      <c r="AZ2386" s="286" t="n"/>
      <c r="BA2386" s="287" t="n"/>
      <c r="BB2386" s="286" t="n"/>
      <c r="BC2386" s="286" t="n"/>
      <c r="BD2386" s="286" t="n"/>
      <c r="BE2386" s="286" t="n"/>
      <c r="BF2386" s="286" t="n"/>
      <c r="BG2386" s="286" t="n"/>
      <c r="BH2386" s="297" t="n"/>
      <c r="BI2386" s="297" t="n"/>
      <c r="BJ2386" s="297" t="n"/>
      <c r="BK2386" s="297" t="n"/>
      <c r="BL2386" s="297" t="n"/>
      <c r="BM2386" s="297" t="n"/>
      <c r="BN2386" s="297" t="n"/>
      <c r="BO2386" s="285" t="n"/>
      <c r="BP2386" s="297" t="n"/>
      <c r="BQ2386" s="297" t="n"/>
      <c r="BR2386" s="297" t="n"/>
      <c r="BS2386" s="297" t="n"/>
      <c r="BT2386" s="297" t="n"/>
      <c r="BU2386" s="297" t="n"/>
      <c r="BV2386" s="297" t="n"/>
      <c r="BW2386" s="288" t="n"/>
      <c r="BX2386" s="276">
        <f>SUM(IF(COUNTIF(MediaScorecard!CC2873, "*1.*"), 2, 0), IF(COUNTIF(MediaScorecard!CC2873, "*2.*"), 2, 0), IF(COUNTIF(MediaScorecard!CC2873, "*3.*"), 2, 0), IF(COUNTIF(MediaScorecard!CC2873, "*4.*"), 2, 0), IF(COUNTIF(MediaScorecard!CC2873, "*5.*"), 2, 0), IF(COUNTIF(MediaScorecard!CC2873, "*6.*"), 2, 0))</f>
        <v/>
      </c>
      <c r="BY2386" s="277">
        <f t="array" ref="BY2386">SUM(VALUE(AT2386),VALUE(AU2386),VALUE(AV2386),VALUE(AW2386),VALUE(AX2386),VALUE(AY2386),VALUE(AZ2386),VALUE(BB2386),VALUE(BC2386),VALUE(BD2386),VALUE(BE2386),VALUE(BF2386),VALUE(BG2386),VALUE(BH2386),VALUE(BI2386),VALUE(BJ2386),VALUE(BK2386),VALUE(BL2386),VALUE(BM2386),VALUE(BN2386),VALUE(BO2386),VALUE(BP2386),VALUE(BQ2386),VALUE(BR2386),VALUE(BS2386),VALUE(BT2386),VALUE(BU2386),VALUE(BV2386),VALUE(BW2386))</f>
        <v/>
      </c>
      <c r="BZ2386" s="307" t="n"/>
      <c r="CA2386" s="307" t="n"/>
      <c r="CB2386" s="307" t="n"/>
      <c r="CC2386" s="307" t="n"/>
      <c r="CD2386" s="307" t="n"/>
      <c r="CE2386" s="307" t="n"/>
      <c r="CF2386" s="307" t="n"/>
      <c r="CG2386" s="307" t="n"/>
      <c r="CH2386" s="307" t="n"/>
      <c r="CI2386" s="307" t="n"/>
      <c r="CJ2386" s="307" t="n"/>
      <c r="CK2386" s="307" t="n"/>
      <c r="CL2386" s="307" t="n"/>
      <c r="CM2386" s="307" t="n"/>
      <c r="CN2386" s="307" t="n"/>
      <c r="CO2386" s="307" t="n"/>
      <c r="CP2386" s="307" t="n"/>
      <c r="CQ2386" s="307" t="n"/>
      <c r="CR2386" s="279" t="n"/>
      <c r="CS2386" s="280" t="n"/>
      <c r="CT2386" s="421">
        <f>(IF(OR(MediaScorecard!BG2873="x", MediaScorecard!BH2873="x",MediaScorecard!BI2873="x",MediaScorecard!BJ2873="x",MediaScorecard!BK2873="x"),1, 2))</f>
        <v/>
      </c>
      <c r="CU2386" s="308" t="n"/>
      <c r="CV2386" s="308" t="n"/>
      <c r="CW2386" s="308" t="n"/>
      <c r="CX2386" s="309" t="n"/>
      <c r="CY2386" s="308" t="n"/>
      <c r="CZ2386" s="308" t="n"/>
      <c r="DA2386" s="308" t="n"/>
    </row>
    <row r="2387" ht="21" customHeight="1" s="590">
      <c r="A2387" s="421" t="n"/>
      <c r="B2387" s="270" t="n"/>
      <c r="C2387" s="269" t="n"/>
      <c r="D2387" s="267" t="n"/>
      <c r="E2387" s="267" t="n"/>
      <c r="F2387" s="268" t="n"/>
      <c r="G2387" s="421" t="n"/>
      <c r="H2387" s="269" t="n"/>
      <c r="I2387" s="421" t="n"/>
      <c r="J2387" s="421" t="n"/>
      <c r="K2387" s="421" t="n"/>
      <c r="L2387" s="421" t="n"/>
      <c r="M2387" s="421" t="n"/>
      <c r="N2387" s="421" t="n"/>
      <c r="O2387" s="421" t="n"/>
      <c r="P2387" s="421" t="n"/>
      <c r="Q2387" s="421" t="n"/>
      <c r="R2387" s="270" t="n"/>
      <c r="S2387" s="421" t="n"/>
      <c r="T2387" s="421" t="n"/>
      <c r="U2387" s="421" t="n"/>
      <c r="V2387" s="421" t="n"/>
      <c r="W2387" s="421" t="n"/>
      <c r="X2387" s="421" t="n"/>
      <c r="Y2387" s="421" t="n"/>
      <c r="Z2387" s="421" t="n"/>
      <c r="AA2387" s="421" t="n"/>
      <c r="AB2387" s="421" t="n"/>
      <c r="AC2387" s="421" t="n"/>
      <c r="AD2387" s="421" t="n"/>
      <c r="AE2387" s="421" t="n"/>
      <c r="AF2387" s="421" t="n"/>
      <c r="AG2387" s="421" t="n"/>
      <c r="AH2387" s="421" t="n"/>
      <c r="AI2387" s="421" t="n"/>
      <c r="AJ2387" s="297" t="n"/>
      <c r="AK2387" s="297" t="n"/>
      <c r="AL2387" s="284" t="n"/>
      <c r="AM2387" s="297" t="n"/>
      <c r="AN2387" s="285" t="n"/>
      <c r="AO2387" s="297" t="n"/>
      <c r="AP2387" s="297" t="n"/>
      <c r="AQ2387" s="297" t="n"/>
      <c r="AR2387" s="297" t="n"/>
      <c r="AS2387" s="297" t="n"/>
      <c r="AT2387" s="285" t="n"/>
      <c r="AU2387" s="297" t="n"/>
      <c r="AV2387" s="297" t="n"/>
      <c r="AW2387" s="297" t="n"/>
      <c r="AX2387" s="297" t="n"/>
      <c r="AY2387" s="286" t="n"/>
      <c r="AZ2387" s="286" t="n"/>
      <c r="BA2387" s="287" t="n"/>
      <c r="BB2387" s="286" t="n"/>
      <c r="BC2387" s="286" t="n"/>
      <c r="BD2387" s="286" t="n"/>
      <c r="BE2387" s="286" t="n"/>
      <c r="BF2387" s="286" t="n"/>
      <c r="BG2387" s="286" t="n"/>
      <c r="BH2387" s="297" t="n"/>
      <c r="BI2387" s="297" t="n"/>
      <c r="BJ2387" s="297" t="n"/>
      <c r="BK2387" s="297" t="n"/>
      <c r="BL2387" s="297" t="n"/>
      <c r="BM2387" s="297" t="n"/>
      <c r="BN2387" s="297" t="n"/>
      <c r="BO2387" s="285" t="n"/>
      <c r="BP2387" s="297" t="n"/>
      <c r="BQ2387" s="297" t="n"/>
      <c r="BR2387" s="297" t="n"/>
      <c r="BS2387" s="297" t="n"/>
      <c r="BT2387" s="297" t="n"/>
      <c r="BU2387" s="297" t="n"/>
      <c r="BV2387" s="297" t="n"/>
      <c r="BW2387" s="288" t="n"/>
      <c r="BX2387" s="276">
        <f>SUM(IF(COUNTIF(MediaScorecard!CC2874, "*1.*"), 2, 0), IF(COUNTIF(MediaScorecard!CC2874, "*2.*"), 2, 0), IF(COUNTIF(MediaScorecard!CC2874, "*3.*"), 2, 0), IF(COUNTIF(MediaScorecard!CC2874, "*4.*"), 2, 0), IF(COUNTIF(MediaScorecard!CC2874, "*5.*"), 2, 0), IF(COUNTIF(MediaScorecard!CC2874, "*6.*"), 2, 0))</f>
        <v/>
      </c>
      <c r="BY2387" s="277">
        <f t="array" ref="BY2387">SUM(VALUE(AT2387),VALUE(AU2387),VALUE(AV2387),VALUE(AW2387),VALUE(AX2387),VALUE(AY2387),VALUE(AZ2387),VALUE(BB2387),VALUE(BC2387),VALUE(BD2387),VALUE(BE2387),VALUE(BF2387),VALUE(BG2387),VALUE(BH2387),VALUE(BI2387),VALUE(BJ2387),VALUE(BK2387),VALUE(BL2387),VALUE(BM2387),VALUE(BN2387),VALUE(BO2387),VALUE(BP2387),VALUE(BQ2387),VALUE(BR2387),VALUE(BS2387),VALUE(BT2387),VALUE(BU2387),VALUE(BV2387),VALUE(BW2387))</f>
        <v/>
      </c>
      <c r="BZ2387" s="307" t="n"/>
      <c r="CA2387" s="307" t="n"/>
      <c r="CB2387" s="307" t="n"/>
      <c r="CC2387" s="307" t="n"/>
      <c r="CD2387" s="307" t="n"/>
      <c r="CE2387" s="307" t="n"/>
      <c r="CF2387" s="307" t="n"/>
      <c r="CG2387" s="307" t="n"/>
      <c r="CH2387" s="307" t="n"/>
      <c r="CI2387" s="307" t="n"/>
      <c r="CJ2387" s="307" t="n"/>
      <c r="CK2387" s="307" t="n"/>
      <c r="CL2387" s="307" t="n"/>
      <c r="CM2387" s="307" t="n"/>
      <c r="CN2387" s="307" t="n"/>
      <c r="CO2387" s="307" t="n"/>
      <c r="CP2387" s="307" t="n"/>
      <c r="CQ2387" s="307" t="n"/>
      <c r="CR2387" s="279" t="n"/>
      <c r="CS2387" s="280" t="n"/>
      <c r="CT2387" s="421">
        <f>(IF(OR(MediaScorecard!BG2874="x", MediaScorecard!BH2874="x",MediaScorecard!BI2874="x",MediaScorecard!BJ2874="x",MediaScorecard!BK2874="x"),1, 2))</f>
        <v/>
      </c>
      <c r="CU2387" s="308" t="n"/>
      <c r="CV2387" s="308" t="n"/>
      <c r="CW2387" s="308" t="n"/>
      <c r="CX2387" s="309" t="n"/>
      <c r="CY2387" s="308" t="n"/>
      <c r="CZ2387" s="308" t="n"/>
      <c r="DA2387" s="308" t="n"/>
    </row>
    <row r="2388" ht="21" customHeight="1" s="590">
      <c r="A2388" s="421" t="n"/>
      <c r="B2388" s="270" t="n"/>
      <c r="C2388" s="269" t="n"/>
      <c r="D2388" s="267" t="n"/>
      <c r="E2388" s="267" t="n"/>
      <c r="F2388" s="268" t="n"/>
      <c r="G2388" s="421" t="n"/>
      <c r="H2388" s="269" t="n"/>
      <c r="I2388" s="421" t="n"/>
      <c r="J2388" s="421" t="n"/>
      <c r="K2388" s="421" t="n"/>
      <c r="L2388" s="421" t="n"/>
      <c r="M2388" s="421" t="n"/>
      <c r="N2388" s="421" t="n"/>
      <c r="O2388" s="421" t="n"/>
      <c r="P2388" s="421" t="n"/>
      <c r="Q2388" s="421" t="n"/>
      <c r="R2388" s="270" t="n"/>
      <c r="S2388" s="421" t="n"/>
      <c r="T2388" s="421" t="n"/>
      <c r="U2388" s="421" t="n"/>
      <c r="V2388" s="421" t="n"/>
      <c r="W2388" s="421" t="n"/>
      <c r="X2388" s="421" t="n"/>
      <c r="Y2388" s="421" t="n"/>
      <c r="Z2388" s="421" t="n"/>
      <c r="AA2388" s="421" t="n"/>
      <c r="AB2388" s="421" t="n"/>
      <c r="AC2388" s="421" t="n"/>
      <c r="AD2388" s="421" t="n"/>
      <c r="AE2388" s="421" t="n"/>
      <c r="AF2388" s="421" t="n"/>
      <c r="AG2388" s="421" t="n"/>
      <c r="AH2388" s="421" t="n"/>
      <c r="AI2388" s="421" t="n"/>
      <c r="AJ2388" s="297" t="n"/>
      <c r="AK2388" s="297" t="n"/>
      <c r="AL2388" s="284" t="n"/>
      <c r="AM2388" s="297" t="n"/>
      <c r="AN2388" s="285" t="n"/>
      <c r="AO2388" s="297" t="n"/>
      <c r="AP2388" s="297" t="n"/>
      <c r="AQ2388" s="297" t="n"/>
      <c r="AR2388" s="297" t="n"/>
      <c r="AS2388" s="297" t="n"/>
      <c r="AT2388" s="285" t="n"/>
      <c r="AU2388" s="297" t="n"/>
      <c r="AV2388" s="297" t="n"/>
      <c r="AW2388" s="297" t="n"/>
      <c r="AX2388" s="297" t="n"/>
      <c r="AY2388" s="286" t="n"/>
      <c r="AZ2388" s="286" t="n"/>
      <c r="BA2388" s="287" t="n"/>
      <c r="BB2388" s="286" t="n"/>
      <c r="BC2388" s="286" t="n"/>
      <c r="BD2388" s="286" t="n"/>
      <c r="BE2388" s="286" t="n"/>
      <c r="BF2388" s="286" t="n"/>
      <c r="BG2388" s="286" t="n"/>
      <c r="BH2388" s="297" t="n"/>
      <c r="BI2388" s="297" t="n"/>
      <c r="BJ2388" s="297" t="n"/>
      <c r="BK2388" s="297" t="n"/>
      <c r="BL2388" s="297" t="n"/>
      <c r="BM2388" s="297" t="n"/>
      <c r="BN2388" s="297" t="n"/>
      <c r="BO2388" s="285" t="n"/>
      <c r="BP2388" s="297" t="n"/>
      <c r="BQ2388" s="297" t="n"/>
      <c r="BR2388" s="297" t="n"/>
      <c r="BS2388" s="297" t="n"/>
      <c r="BT2388" s="297" t="n"/>
      <c r="BU2388" s="297" t="n"/>
      <c r="BV2388" s="297" t="n"/>
      <c r="BW2388" s="288" t="n"/>
      <c r="BX2388" s="276">
        <f>SUM(IF(COUNTIF(MediaScorecard!CC2875, "*1.*"), 2, 0), IF(COUNTIF(MediaScorecard!CC2875, "*2.*"), 2, 0), IF(COUNTIF(MediaScorecard!CC2875, "*3.*"), 2, 0), IF(COUNTIF(MediaScorecard!CC2875, "*4.*"), 2, 0), IF(COUNTIF(MediaScorecard!CC2875, "*5.*"), 2, 0), IF(COUNTIF(MediaScorecard!CC2875, "*6.*"), 2, 0))</f>
        <v/>
      </c>
      <c r="BY2388" s="277">
        <f t="array" ref="BY2388">SUM(VALUE(AT2388),VALUE(AU2388),VALUE(AV2388),VALUE(AW2388),VALUE(AX2388),VALUE(AY2388),VALUE(AZ2388),VALUE(BB2388),VALUE(BC2388),VALUE(BD2388),VALUE(BE2388),VALUE(BF2388),VALUE(BG2388),VALUE(BH2388),VALUE(BI2388),VALUE(BJ2388),VALUE(BK2388),VALUE(BL2388),VALUE(BM2388),VALUE(BN2388),VALUE(BO2388),VALUE(BP2388),VALUE(BQ2388),VALUE(BR2388),VALUE(BS2388),VALUE(BT2388),VALUE(BU2388),VALUE(BV2388),VALUE(BW2388))</f>
        <v/>
      </c>
      <c r="BZ2388" s="307" t="n"/>
      <c r="CA2388" s="307" t="n"/>
      <c r="CB2388" s="307" t="n"/>
      <c r="CC2388" s="307" t="n"/>
      <c r="CD2388" s="307" t="n"/>
      <c r="CE2388" s="307" t="n"/>
      <c r="CF2388" s="307" t="n"/>
      <c r="CG2388" s="307" t="n"/>
      <c r="CH2388" s="307" t="n"/>
      <c r="CI2388" s="307" t="n"/>
      <c r="CJ2388" s="307" t="n"/>
      <c r="CK2388" s="307" t="n"/>
      <c r="CL2388" s="307" t="n"/>
      <c r="CM2388" s="307" t="n"/>
      <c r="CN2388" s="307" t="n"/>
      <c r="CO2388" s="307" t="n"/>
      <c r="CP2388" s="307" t="n"/>
      <c r="CQ2388" s="307" t="n"/>
      <c r="CR2388" s="279" t="n"/>
      <c r="CS2388" s="280" t="n"/>
      <c r="CT2388" s="421">
        <f>(IF(OR(MediaScorecard!BG2875="x", MediaScorecard!BH2875="x",MediaScorecard!BI2875="x",MediaScorecard!BJ2875="x",MediaScorecard!BK2875="x"),1, 2))</f>
        <v/>
      </c>
      <c r="CU2388" s="308" t="n"/>
      <c r="CV2388" s="308" t="n"/>
      <c r="CW2388" s="308" t="n"/>
      <c r="CX2388" s="309" t="n"/>
      <c r="CY2388" s="308" t="n"/>
      <c r="CZ2388" s="308" t="n"/>
      <c r="DA2388" s="308" t="n"/>
    </row>
    <row r="2389" ht="21" customHeight="1" s="590">
      <c r="A2389" s="421" t="n"/>
      <c r="B2389" s="270" t="n"/>
      <c r="C2389" s="269" t="n"/>
      <c r="D2389" s="267" t="n"/>
      <c r="E2389" s="267" t="n"/>
      <c r="F2389" s="268" t="n"/>
      <c r="G2389" s="421" t="n"/>
      <c r="H2389" s="269" t="n"/>
      <c r="I2389" s="421" t="n"/>
      <c r="J2389" s="421" t="n"/>
      <c r="K2389" s="421" t="n"/>
      <c r="L2389" s="421" t="n"/>
      <c r="M2389" s="421" t="n"/>
      <c r="N2389" s="421" t="n"/>
      <c r="O2389" s="421" t="n"/>
      <c r="P2389" s="421" t="n"/>
      <c r="Q2389" s="421" t="n"/>
      <c r="R2389" s="270" t="n"/>
      <c r="S2389" s="421" t="n"/>
      <c r="T2389" s="421" t="n"/>
      <c r="U2389" s="421" t="n"/>
      <c r="V2389" s="421" t="n"/>
      <c r="W2389" s="421" t="n"/>
      <c r="X2389" s="421" t="n"/>
      <c r="Y2389" s="421" t="n"/>
      <c r="Z2389" s="421" t="n"/>
      <c r="AA2389" s="421" t="n"/>
      <c r="AB2389" s="421" t="n"/>
      <c r="AC2389" s="421" t="n"/>
      <c r="AD2389" s="421" t="n"/>
      <c r="AE2389" s="421" t="n"/>
      <c r="AF2389" s="421" t="n"/>
      <c r="AG2389" s="421" t="n"/>
      <c r="AH2389" s="421" t="n"/>
      <c r="AI2389" s="421" t="n"/>
      <c r="AJ2389" s="297" t="n"/>
      <c r="AK2389" s="297" t="n"/>
      <c r="AL2389" s="284" t="n"/>
      <c r="AM2389" s="297" t="n"/>
      <c r="AN2389" s="285" t="n"/>
      <c r="AO2389" s="297" t="n"/>
      <c r="AP2389" s="297" t="n"/>
      <c r="AQ2389" s="297" t="n"/>
      <c r="AR2389" s="297" t="n"/>
      <c r="AS2389" s="297" t="n"/>
      <c r="AT2389" s="285" t="n"/>
      <c r="AU2389" s="297" t="n"/>
      <c r="AV2389" s="297" t="n"/>
      <c r="AW2389" s="297" t="n"/>
      <c r="AX2389" s="297" t="n"/>
      <c r="AY2389" s="286" t="n"/>
      <c r="AZ2389" s="286" t="n"/>
      <c r="BA2389" s="287" t="n"/>
      <c r="BB2389" s="286" t="n"/>
      <c r="BC2389" s="286" t="n"/>
      <c r="BD2389" s="286" t="n"/>
      <c r="BE2389" s="286" t="n"/>
      <c r="BF2389" s="286" t="n"/>
      <c r="BG2389" s="286" t="n"/>
      <c r="BH2389" s="297" t="n"/>
      <c r="BI2389" s="297" t="n"/>
      <c r="BJ2389" s="297" t="n"/>
      <c r="BK2389" s="297" t="n"/>
      <c r="BL2389" s="297" t="n"/>
      <c r="BM2389" s="297" t="n"/>
      <c r="BN2389" s="297" t="n"/>
      <c r="BO2389" s="285" t="n"/>
      <c r="BP2389" s="297" t="n"/>
      <c r="BQ2389" s="297" t="n"/>
      <c r="BR2389" s="297" t="n"/>
      <c r="BS2389" s="297" t="n"/>
      <c r="BT2389" s="297" t="n"/>
      <c r="BU2389" s="297" t="n"/>
      <c r="BV2389" s="297" t="n"/>
      <c r="BW2389" s="288" t="n"/>
      <c r="BX2389" s="276">
        <f>SUM(IF(COUNTIF(MediaScorecard!CC2876, "*1.*"), 2, 0), IF(COUNTIF(MediaScorecard!CC2876, "*2.*"), 2, 0), IF(COUNTIF(MediaScorecard!CC2876, "*3.*"), 2, 0), IF(COUNTIF(MediaScorecard!CC2876, "*4.*"), 2, 0), IF(COUNTIF(MediaScorecard!CC2876, "*5.*"), 2, 0), IF(COUNTIF(MediaScorecard!CC2876, "*6.*"), 2, 0))</f>
        <v/>
      </c>
      <c r="BY2389" s="277">
        <f t="array" ref="BY2389">SUM(VALUE(AT2389),VALUE(AU2389),VALUE(AV2389),VALUE(AW2389),VALUE(AX2389),VALUE(AY2389),VALUE(AZ2389),VALUE(BB2389),VALUE(BC2389),VALUE(BD2389),VALUE(BE2389),VALUE(BF2389),VALUE(BG2389),VALUE(BH2389),VALUE(BI2389),VALUE(BJ2389),VALUE(BK2389),VALUE(BL2389),VALUE(BM2389),VALUE(BN2389),VALUE(BO2389),VALUE(BP2389),VALUE(BQ2389),VALUE(BR2389),VALUE(BS2389),VALUE(BT2389),VALUE(BU2389),VALUE(BV2389),VALUE(BW2389))</f>
        <v/>
      </c>
      <c r="BZ2389" s="307" t="n"/>
      <c r="CA2389" s="307" t="n"/>
      <c r="CB2389" s="307" t="n"/>
      <c r="CC2389" s="307" t="n"/>
      <c r="CD2389" s="307" t="n"/>
      <c r="CE2389" s="307" t="n"/>
      <c r="CF2389" s="307" t="n"/>
      <c r="CG2389" s="307" t="n"/>
      <c r="CH2389" s="307" t="n"/>
      <c r="CI2389" s="307" t="n"/>
      <c r="CJ2389" s="307" t="n"/>
      <c r="CK2389" s="307" t="n"/>
      <c r="CL2389" s="307" t="n"/>
      <c r="CM2389" s="307" t="n"/>
      <c r="CN2389" s="307" t="n"/>
      <c r="CO2389" s="307" t="n"/>
      <c r="CP2389" s="307" t="n"/>
      <c r="CQ2389" s="307" t="n"/>
      <c r="CR2389" s="279" t="n"/>
      <c r="CS2389" s="280" t="n"/>
      <c r="CT2389" s="421">
        <f>(IF(OR(MediaScorecard!BG2876="x", MediaScorecard!BH2876="x",MediaScorecard!BI2876="x",MediaScorecard!BJ2876="x",MediaScorecard!BK2876="x"),1, 2))</f>
        <v/>
      </c>
      <c r="CU2389" s="308" t="n"/>
      <c r="CV2389" s="308" t="n"/>
      <c r="CW2389" s="308" t="n"/>
      <c r="CX2389" s="309" t="n"/>
      <c r="CY2389" s="308" t="n"/>
      <c r="CZ2389" s="308" t="n"/>
      <c r="DA2389" s="308" t="n"/>
    </row>
    <row r="2390" ht="21" customHeight="1" s="590">
      <c r="A2390" s="421" t="n"/>
      <c r="B2390" s="270" t="n"/>
      <c r="C2390" s="269" t="n"/>
      <c r="D2390" s="267" t="n"/>
      <c r="E2390" s="267" t="n"/>
      <c r="F2390" s="268" t="n"/>
      <c r="G2390" s="421" t="n"/>
      <c r="H2390" s="269" t="n"/>
      <c r="I2390" s="421" t="n"/>
      <c r="J2390" s="421" t="n"/>
      <c r="K2390" s="421" t="n"/>
      <c r="L2390" s="421" t="n"/>
      <c r="M2390" s="421" t="n"/>
      <c r="N2390" s="421" t="n"/>
      <c r="O2390" s="421" t="n"/>
      <c r="P2390" s="421" t="n"/>
      <c r="Q2390" s="421" t="n"/>
      <c r="R2390" s="270" t="n"/>
      <c r="S2390" s="421" t="n"/>
      <c r="T2390" s="421" t="n"/>
      <c r="U2390" s="421" t="n"/>
      <c r="V2390" s="421" t="n"/>
      <c r="W2390" s="421" t="n"/>
      <c r="X2390" s="421" t="n"/>
      <c r="Y2390" s="421" t="n"/>
      <c r="Z2390" s="421" t="n"/>
      <c r="AA2390" s="421" t="n"/>
      <c r="AB2390" s="421" t="n"/>
      <c r="AC2390" s="421" t="n"/>
      <c r="AD2390" s="421" t="n"/>
      <c r="AE2390" s="421" t="n"/>
      <c r="AF2390" s="421" t="n"/>
      <c r="AG2390" s="421" t="n"/>
      <c r="AH2390" s="421" t="n"/>
      <c r="AI2390" s="421" t="n"/>
      <c r="AJ2390" s="297" t="n"/>
      <c r="AK2390" s="297" t="n"/>
      <c r="AL2390" s="284" t="n"/>
      <c r="AM2390" s="297" t="n"/>
      <c r="AN2390" s="285" t="n"/>
      <c r="AO2390" s="297" t="n"/>
      <c r="AP2390" s="297" t="n"/>
      <c r="AQ2390" s="297" t="n"/>
      <c r="AR2390" s="297" t="n"/>
      <c r="AS2390" s="297" t="n"/>
      <c r="AT2390" s="285" t="n"/>
      <c r="AU2390" s="297" t="n"/>
      <c r="AV2390" s="297" t="n"/>
      <c r="AW2390" s="297" t="n"/>
      <c r="AX2390" s="297" t="n"/>
      <c r="AY2390" s="286" t="n"/>
      <c r="AZ2390" s="286" t="n"/>
      <c r="BA2390" s="287" t="n"/>
      <c r="BB2390" s="286" t="n"/>
      <c r="BC2390" s="286" t="n"/>
      <c r="BD2390" s="286" t="n"/>
      <c r="BE2390" s="286" t="n"/>
      <c r="BF2390" s="286" t="n"/>
      <c r="BG2390" s="286" t="n"/>
      <c r="BH2390" s="297" t="n"/>
      <c r="BI2390" s="297" t="n"/>
      <c r="BJ2390" s="297" t="n"/>
      <c r="BK2390" s="297" t="n"/>
      <c r="BL2390" s="297" t="n"/>
      <c r="BM2390" s="297" t="n"/>
      <c r="BN2390" s="297" t="n"/>
      <c r="BO2390" s="285" t="n"/>
      <c r="BP2390" s="297" t="n"/>
      <c r="BQ2390" s="297" t="n"/>
      <c r="BR2390" s="297" t="n"/>
      <c r="BS2390" s="297" t="n"/>
      <c r="BT2390" s="297" t="n"/>
      <c r="BU2390" s="297" t="n"/>
      <c r="BV2390" s="297" t="n"/>
      <c r="BW2390" s="288" t="n"/>
      <c r="BX2390" s="276">
        <f>SUM(IF(COUNTIF(MediaScorecard!CC2877, "*1.*"), 2, 0), IF(COUNTIF(MediaScorecard!CC2877, "*2.*"), 2, 0), IF(COUNTIF(MediaScorecard!CC2877, "*3.*"), 2, 0), IF(COUNTIF(MediaScorecard!CC2877, "*4.*"), 2, 0), IF(COUNTIF(MediaScorecard!CC2877, "*5.*"), 2, 0), IF(COUNTIF(MediaScorecard!CC2877, "*6.*"), 2, 0))</f>
        <v/>
      </c>
      <c r="BY2390" s="277">
        <f t="array" ref="BY2390">SUM(VALUE(AT2390),VALUE(AU2390),VALUE(AV2390),VALUE(AW2390),VALUE(AX2390),VALUE(AY2390),VALUE(AZ2390),VALUE(BB2390),VALUE(BC2390),VALUE(BD2390),VALUE(BE2390),VALUE(BF2390),VALUE(BG2390),VALUE(BH2390),VALUE(BI2390),VALUE(BJ2390),VALUE(BK2390),VALUE(BL2390),VALUE(BM2390),VALUE(BN2390),VALUE(BO2390),VALUE(BP2390),VALUE(BQ2390),VALUE(BR2390),VALUE(BS2390),VALUE(BT2390),VALUE(BU2390),VALUE(BV2390),VALUE(BW2390))</f>
        <v/>
      </c>
      <c r="BZ2390" s="307" t="n"/>
      <c r="CA2390" s="307" t="n"/>
      <c r="CB2390" s="307" t="n"/>
      <c r="CC2390" s="307" t="n"/>
      <c r="CD2390" s="307" t="n"/>
      <c r="CE2390" s="307" t="n"/>
      <c r="CF2390" s="307" t="n"/>
      <c r="CG2390" s="307" t="n"/>
      <c r="CH2390" s="307" t="n"/>
      <c r="CI2390" s="307" t="n"/>
      <c r="CJ2390" s="307" t="n"/>
      <c r="CK2390" s="307" t="n"/>
      <c r="CL2390" s="307" t="n"/>
      <c r="CM2390" s="307" t="n"/>
      <c r="CN2390" s="307" t="n"/>
      <c r="CO2390" s="307" t="n"/>
      <c r="CP2390" s="307" t="n"/>
      <c r="CQ2390" s="307" t="n"/>
      <c r="CR2390" s="279" t="n"/>
      <c r="CS2390" s="280" t="n"/>
      <c r="CT2390" s="421">
        <f>(IF(OR(MediaScorecard!BG2877="x", MediaScorecard!BH2877="x",MediaScorecard!BI2877="x",MediaScorecard!BJ2877="x",MediaScorecard!BK2877="x"),1, 2))</f>
        <v/>
      </c>
      <c r="CU2390" s="308" t="n"/>
      <c r="CV2390" s="308" t="n"/>
      <c r="CW2390" s="308" t="n"/>
      <c r="CX2390" s="309" t="n"/>
      <c r="CY2390" s="308" t="n"/>
      <c r="CZ2390" s="308" t="n"/>
      <c r="DA2390" s="308" t="n"/>
    </row>
    <row r="2391" ht="21" customHeight="1" s="590">
      <c r="A2391" s="421" t="n"/>
      <c r="B2391" s="270" t="n"/>
      <c r="C2391" s="269" t="n"/>
      <c r="D2391" s="267" t="n"/>
      <c r="E2391" s="267" t="n"/>
      <c r="F2391" s="268" t="n"/>
      <c r="G2391" s="421" t="n"/>
      <c r="H2391" s="269" t="n"/>
      <c r="I2391" s="421" t="n"/>
      <c r="J2391" s="421" t="n"/>
      <c r="K2391" s="421" t="n"/>
      <c r="L2391" s="421" t="n"/>
      <c r="M2391" s="421" t="n"/>
      <c r="N2391" s="421" t="n"/>
      <c r="O2391" s="421" t="n"/>
      <c r="P2391" s="421" t="n"/>
      <c r="Q2391" s="421" t="n"/>
      <c r="R2391" s="270" t="n"/>
      <c r="S2391" s="421" t="n"/>
      <c r="T2391" s="421" t="n"/>
      <c r="U2391" s="421" t="n"/>
      <c r="V2391" s="421" t="n"/>
      <c r="W2391" s="421" t="n"/>
      <c r="X2391" s="421" t="n"/>
      <c r="Y2391" s="421" t="n"/>
      <c r="Z2391" s="421" t="n"/>
      <c r="AA2391" s="421" t="n"/>
      <c r="AB2391" s="421" t="n"/>
      <c r="AC2391" s="421" t="n"/>
      <c r="AD2391" s="421" t="n"/>
      <c r="AE2391" s="421" t="n"/>
      <c r="AF2391" s="421" t="n"/>
      <c r="AG2391" s="421" t="n"/>
      <c r="AH2391" s="421" t="n"/>
      <c r="AI2391" s="421" t="n"/>
      <c r="AJ2391" s="297" t="n"/>
      <c r="AK2391" s="297" t="n"/>
      <c r="AL2391" s="284" t="n"/>
      <c r="AM2391" s="297" t="n"/>
      <c r="AN2391" s="285" t="n"/>
      <c r="AO2391" s="297" t="n"/>
      <c r="AP2391" s="297" t="n"/>
      <c r="AQ2391" s="297" t="n"/>
      <c r="AR2391" s="297" t="n"/>
      <c r="AS2391" s="297" t="n"/>
      <c r="AT2391" s="285" t="n"/>
      <c r="AU2391" s="297" t="n"/>
      <c r="AV2391" s="297" t="n"/>
      <c r="AW2391" s="297" t="n"/>
      <c r="AX2391" s="297" t="n"/>
      <c r="AY2391" s="286" t="n"/>
      <c r="AZ2391" s="286" t="n"/>
      <c r="BA2391" s="287" t="n"/>
      <c r="BB2391" s="286" t="n"/>
      <c r="BC2391" s="286" t="n"/>
      <c r="BD2391" s="286" t="n"/>
      <c r="BE2391" s="286" t="n"/>
      <c r="BF2391" s="286" t="n"/>
      <c r="BG2391" s="286" t="n"/>
      <c r="BH2391" s="297" t="n"/>
      <c r="BI2391" s="297" t="n"/>
      <c r="BJ2391" s="297" t="n"/>
      <c r="BK2391" s="297" t="n"/>
      <c r="BL2391" s="297" t="n"/>
      <c r="BM2391" s="297" t="n"/>
      <c r="BN2391" s="297" t="n"/>
      <c r="BO2391" s="285" t="n"/>
      <c r="BP2391" s="297" t="n"/>
      <c r="BQ2391" s="297" t="n"/>
      <c r="BR2391" s="297" t="n"/>
      <c r="BS2391" s="297" t="n"/>
      <c r="BT2391" s="297" t="n"/>
      <c r="BU2391" s="297" t="n"/>
      <c r="BV2391" s="297" t="n"/>
      <c r="BW2391" s="288" t="n"/>
      <c r="BX2391" s="276">
        <f>SUM(IF(COUNTIF(MediaScorecard!CC2878, "*1.*"), 2, 0), IF(COUNTIF(MediaScorecard!CC2878, "*2.*"), 2, 0), IF(COUNTIF(MediaScorecard!CC2878, "*3.*"), 2, 0), IF(COUNTIF(MediaScorecard!CC2878, "*4.*"), 2, 0), IF(COUNTIF(MediaScorecard!CC2878, "*5.*"), 2, 0), IF(COUNTIF(MediaScorecard!CC2878, "*6.*"), 2, 0))</f>
        <v/>
      </c>
      <c r="BY2391" s="277">
        <f t="array" ref="BY2391">SUM(VALUE(AT2391),VALUE(AU2391),VALUE(AV2391),VALUE(AW2391),VALUE(AX2391),VALUE(AY2391),VALUE(AZ2391),VALUE(BB2391),VALUE(BC2391),VALUE(BD2391),VALUE(BE2391),VALUE(BF2391),VALUE(BG2391),VALUE(BH2391),VALUE(BI2391),VALUE(BJ2391),VALUE(BK2391),VALUE(BL2391),VALUE(BM2391),VALUE(BN2391),VALUE(BO2391),VALUE(BP2391),VALUE(BQ2391),VALUE(BR2391),VALUE(BS2391),VALUE(BT2391),VALUE(BU2391),VALUE(BV2391),VALUE(BW2391))</f>
        <v/>
      </c>
      <c r="BZ2391" s="307" t="n"/>
      <c r="CA2391" s="307" t="n"/>
      <c r="CB2391" s="307" t="n"/>
      <c r="CC2391" s="307" t="n"/>
      <c r="CD2391" s="307" t="n"/>
      <c r="CE2391" s="307" t="n"/>
      <c r="CF2391" s="307" t="n"/>
      <c r="CG2391" s="307" t="n"/>
      <c r="CH2391" s="307" t="n"/>
      <c r="CI2391" s="307" t="n"/>
      <c r="CJ2391" s="307" t="n"/>
      <c r="CK2391" s="307" t="n"/>
      <c r="CL2391" s="307" t="n"/>
      <c r="CM2391" s="307" t="n"/>
      <c r="CN2391" s="307" t="n"/>
      <c r="CO2391" s="307" t="n"/>
      <c r="CP2391" s="307" t="n"/>
      <c r="CQ2391" s="307" t="n"/>
      <c r="CR2391" s="279" t="n"/>
      <c r="CS2391" s="280" t="n"/>
      <c r="CT2391" s="421">
        <f>(IF(OR(MediaScorecard!BG2878="x", MediaScorecard!BH2878="x",MediaScorecard!BI2878="x",MediaScorecard!BJ2878="x",MediaScorecard!BK2878="x"),1, 2))</f>
        <v/>
      </c>
      <c r="CU2391" s="308" t="n"/>
      <c r="CV2391" s="308" t="n"/>
      <c r="CW2391" s="308" t="n"/>
      <c r="CX2391" s="309" t="n"/>
      <c r="CY2391" s="308" t="n"/>
      <c r="CZ2391" s="308" t="n"/>
      <c r="DA2391" s="308" t="n"/>
    </row>
    <row r="2392" ht="21" customHeight="1" s="590">
      <c r="A2392" s="421" t="n"/>
      <c r="B2392" s="270" t="n"/>
      <c r="C2392" s="269" t="n"/>
      <c r="D2392" s="267" t="n"/>
      <c r="E2392" s="267" t="n"/>
      <c r="F2392" s="268" t="n"/>
      <c r="G2392" s="421" t="n"/>
      <c r="H2392" s="269" t="n"/>
      <c r="I2392" s="421" t="n"/>
      <c r="J2392" s="421" t="n"/>
      <c r="K2392" s="421" t="n"/>
      <c r="L2392" s="421" t="n"/>
      <c r="M2392" s="421" t="n"/>
      <c r="N2392" s="421" t="n"/>
      <c r="O2392" s="421" t="n"/>
      <c r="P2392" s="421" t="n"/>
      <c r="Q2392" s="421" t="n"/>
      <c r="R2392" s="270" t="n"/>
      <c r="S2392" s="421" t="n"/>
      <c r="T2392" s="421" t="n"/>
      <c r="U2392" s="421" t="n"/>
      <c r="V2392" s="421" t="n"/>
      <c r="W2392" s="421" t="n"/>
      <c r="X2392" s="421" t="n"/>
      <c r="Y2392" s="421" t="n"/>
      <c r="Z2392" s="421" t="n"/>
      <c r="AA2392" s="421" t="n"/>
      <c r="AB2392" s="421" t="n"/>
      <c r="AC2392" s="421" t="n"/>
      <c r="AD2392" s="421" t="n"/>
      <c r="AE2392" s="421" t="n"/>
      <c r="AF2392" s="421" t="n"/>
      <c r="AG2392" s="421" t="n"/>
      <c r="AH2392" s="421" t="n"/>
      <c r="AI2392" s="421" t="n"/>
      <c r="AJ2392" s="297" t="n"/>
      <c r="AK2392" s="297" t="n"/>
      <c r="AL2392" s="284" t="n"/>
      <c r="AM2392" s="297" t="n"/>
      <c r="AN2392" s="285" t="n"/>
      <c r="AO2392" s="297" t="n"/>
      <c r="AP2392" s="297" t="n"/>
      <c r="AQ2392" s="297" t="n"/>
      <c r="AR2392" s="297" t="n"/>
      <c r="AS2392" s="297" t="n"/>
      <c r="AT2392" s="285" t="n"/>
      <c r="AU2392" s="297" t="n"/>
      <c r="AV2392" s="297" t="n"/>
      <c r="AW2392" s="297" t="n"/>
      <c r="AX2392" s="297" t="n"/>
      <c r="AY2392" s="286" t="n"/>
      <c r="AZ2392" s="286" t="n"/>
      <c r="BA2392" s="287" t="n"/>
      <c r="BB2392" s="286" t="n"/>
      <c r="BC2392" s="286" t="n"/>
      <c r="BD2392" s="286" t="n"/>
      <c r="BE2392" s="286" t="n"/>
      <c r="BF2392" s="286" t="n"/>
      <c r="BG2392" s="286" t="n"/>
      <c r="BH2392" s="297" t="n"/>
      <c r="BI2392" s="297" t="n"/>
      <c r="BJ2392" s="297" t="n"/>
      <c r="BK2392" s="297" t="n"/>
      <c r="BL2392" s="297" t="n"/>
      <c r="BM2392" s="297" t="n"/>
      <c r="BN2392" s="297" t="n"/>
      <c r="BO2392" s="285" t="n"/>
      <c r="BP2392" s="297" t="n"/>
      <c r="BQ2392" s="297" t="n"/>
      <c r="BR2392" s="297" t="n"/>
      <c r="BS2392" s="297" t="n"/>
      <c r="BT2392" s="297" t="n"/>
      <c r="BU2392" s="297" t="n"/>
      <c r="BV2392" s="297" t="n"/>
      <c r="BW2392" s="288" t="n"/>
      <c r="BX2392" s="276">
        <f>SUM(IF(COUNTIF(MediaScorecard!CC2879, "*1.*"), 2, 0), IF(COUNTIF(MediaScorecard!CC2879, "*2.*"), 2, 0), IF(COUNTIF(MediaScorecard!CC2879, "*3.*"), 2, 0), IF(COUNTIF(MediaScorecard!CC2879, "*4.*"), 2, 0), IF(COUNTIF(MediaScorecard!CC2879, "*5.*"), 2, 0), IF(COUNTIF(MediaScorecard!CC2879, "*6.*"), 2, 0))</f>
        <v/>
      </c>
      <c r="BY2392" s="277">
        <f t="array" ref="BY2392">SUM(VALUE(AT2392),VALUE(AU2392),VALUE(AV2392),VALUE(AW2392),VALUE(AX2392),VALUE(AY2392),VALUE(AZ2392),VALUE(BB2392),VALUE(BC2392),VALUE(BD2392),VALUE(BE2392),VALUE(BF2392),VALUE(BG2392),VALUE(BH2392),VALUE(BI2392),VALUE(BJ2392),VALUE(BK2392),VALUE(BL2392),VALUE(BM2392),VALUE(BN2392),VALUE(BO2392),VALUE(BP2392),VALUE(BQ2392),VALUE(BR2392),VALUE(BS2392),VALUE(BT2392),VALUE(BU2392),VALUE(BV2392),VALUE(BW2392))</f>
        <v/>
      </c>
      <c r="BZ2392" s="307" t="n"/>
      <c r="CA2392" s="307" t="n"/>
      <c r="CB2392" s="307" t="n"/>
      <c r="CC2392" s="307" t="n"/>
      <c r="CD2392" s="307" t="n"/>
      <c r="CE2392" s="307" t="n"/>
      <c r="CF2392" s="307" t="n"/>
      <c r="CG2392" s="307" t="n"/>
      <c r="CH2392" s="307" t="n"/>
      <c r="CI2392" s="307" t="n"/>
      <c r="CJ2392" s="307" t="n"/>
      <c r="CK2392" s="307" t="n"/>
      <c r="CL2392" s="307" t="n"/>
      <c r="CM2392" s="307" t="n"/>
      <c r="CN2392" s="307" t="n"/>
      <c r="CO2392" s="307" t="n"/>
      <c r="CP2392" s="307" t="n"/>
      <c r="CQ2392" s="307" t="n"/>
      <c r="CR2392" s="279" t="n"/>
      <c r="CS2392" s="280" t="n"/>
      <c r="CT2392" s="421">
        <f>(IF(OR(MediaScorecard!BG2879="x", MediaScorecard!BH2879="x",MediaScorecard!BI2879="x",MediaScorecard!BJ2879="x",MediaScorecard!BK2879="x"),1, 2))</f>
        <v/>
      </c>
      <c r="CU2392" s="308" t="n"/>
      <c r="CV2392" s="308" t="n"/>
      <c r="CW2392" s="308" t="n"/>
      <c r="CX2392" s="309" t="n"/>
      <c r="CY2392" s="308" t="n"/>
      <c r="CZ2392" s="308" t="n"/>
      <c r="DA2392" s="308" t="n"/>
    </row>
    <row r="2393" ht="21" customHeight="1" s="590">
      <c r="A2393" s="421" t="n"/>
      <c r="B2393" s="270" t="n"/>
      <c r="C2393" s="269" t="n"/>
      <c r="D2393" s="267" t="n"/>
      <c r="E2393" s="267" t="n"/>
      <c r="F2393" s="268" t="n"/>
      <c r="G2393" s="421" t="n"/>
      <c r="H2393" s="269" t="n"/>
      <c r="I2393" s="421" t="n"/>
      <c r="J2393" s="421" t="n"/>
      <c r="K2393" s="421" t="n"/>
      <c r="L2393" s="421" t="n"/>
      <c r="M2393" s="421" t="n"/>
      <c r="N2393" s="421" t="n"/>
      <c r="O2393" s="421" t="n"/>
      <c r="P2393" s="421" t="n"/>
      <c r="Q2393" s="421" t="n"/>
      <c r="R2393" s="270" t="n"/>
      <c r="S2393" s="421" t="n"/>
      <c r="T2393" s="421" t="n"/>
      <c r="U2393" s="421" t="n"/>
      <c r="V2393" s="421" t="n"/>
      <c r="W2393" s="421" t="n"/>
      <c r="X2393" s="421" t="n"/>
      <c r="Y2393" s="421" t="n"/>
      <c r="Z2393" s="421" t="n"/>
      <c r="AA2393" s="421" t="n"/>
      <c r="AB2393" s="421" t="n"/>
      <c r="AC2393" s="421" t="n"/>
      <c r="AD2393" s="421" t="n"/>
      <c r="AE2393" s="421" t="n"/>
      <c r="AF2393" s="421" t="n"/>
      <c r="AG2393" s="421" t="n"/>
      <c r="AH2393" s="421" t="n"/>
      <c r="AI2393" s="421" t="n"/>
      <c r="AJ2393" s="297" t="n"/>
      <c r="AK2393" s="297" t="n"/>
      <c r="AL2393" s="284" t="n"/>
      <c r="AM2393" s="297" t="n"/>
      <c r="AN2393" s="285" t="n"/>
      <c r="AO2393" s="297" t="n"/>
      <c r="AP2393" s="297" t="n"/>
      <c r="AQ2393" s="297" t="n"/>
      <c r="AR2393" s="297" t="n"/>
      <c r="AS2393" s="297" t="n"/>
      <c r="AT2393" s="285" t="n"/>
      <c r="AU2393" s="297" t="n"/>
      <c r="AV2393" s="297" t="n"/>
      <c r="AW2393" s="297" t="n"/>
      <c r="AX2393" s="297" t="n"/>
      <c r="AY2393" s="286" t="n"/>
      <c r="AZ2393" s="286" t="n"/>
      <c r="BA2393" s="287" t="n"/>
      <c r="BB2393" s="286" t="n"/>
      <c r="BC2393" s="286" t="n"/>
      <c r="BD2393" s="286" t="n"/>
      <c r="BE2393" s="286" t="n"/>
      <c r="BF2393" s="286" t="n"/>
      <c r="BG2393" s="286" t="n"/>
      <c r="BH2393" s="297" t="n"/>
      <c r="BI2393" s="297" t="n"/>
      <c r="BJ2393" s="297" t="n"/>
      <c r="BK2393" s="297" t="n"/>
      <c r="BL2393" s="297" t="n"/>
      <c r="BM2393" s="297" t="n"/>
      <c r="BN2393" s="297" t="n"/>
      <c r="BO2393" s="285" t="n"/>
      <c r="BP2393" s="297" t="n"/>
      <c r="BQ2393" s="297" t="n"/>
      <c r="BR2393" s="297" t="n"/>
      <c r="BS2393" s="297" t="n"/>
      <c r="BT2393" s="297" t="n"/>
      <c r="BU2393" s="297" t="n"/>
      <c r="BV2393" s="297" t="n"/>
      <c r="BW2393" s="288" t="n"/>
      <c r="BX2393" s="276">
        <f>SUM(IF(COUNTIF(MediaScorecard!CC2880, "*1.*"), 2, 0), IF(COUNTIF(MediaScorecard!CC2880, "*2.*"), 2, 0), IF(COUNTIF(MediaScorecard!CC2880, "*3.*"), 2, 0), IF(COUNTIF(MediaScorecard!CC2880, "*4.*"), 2, 0), IF(COUNTIF(MediaScorecard!CC2880, "*5.*"), 2, 0), IF(COUNTIF(MediaScorecard!CC2880, "*6.*"), 2, 0))</f>
        <v/>
      </c>
      <c r="BY2393" s="277">
        <f t="array" ref="BY2393">SUM(VALUE(AT2393),VALUE(AU2393),VALUE(AV2393),VALUE(AW2393),VALUE(AX2393),VALUE(AY2393),VALUE(AZ2393),VALUE(BB2393),VALUE(BC2393),VALUE(BD2393),VALUE(BE2393),VALUE(BF2393),VALUE(BG2393),VALUE(BH2393),VALUE(BI2393),VALUE(BJ2393),VALUE(BK2393),VALUE(BL2393),VALUE(BM2393),VALUE(BN2393),VALUE(BO2393),VALUE(BP2393),VALUE(BQ2393),VALUE(BR2393),VALUE(BS2393),VALUE(BT2393),VALUE(BU2393),VALUE(BV2393),VALUE(BW2393))</f>
        <v/>
      </c>
      <c r="BZ2393" s="307" t="n"/>
      <c r="CA2393" s="307" t="n"/>
      <c r="CB2393" s="307" t="n"/>
      <c r="CC2393" s="307" t="n"/>
      <c r="CD2393" s="307" t="n"/>
      <c r="CE2393" s="307" t="n"/>
      <c r="CF2393" s="307" t="n"/>
      <c r="CG2393" s="307" t="n"/>
      <c r="CH2393" s="307" t="n"/>
      <c r="CI2393" s="307" t="n"/>
      <c r="CJ2393" s="307" t="n"/>
      <c r="CK2393" s="307" t="n"/>
      <c r="CL2393" s="307" t="n"/>
      <c r="CM2393" s="307" t="n"/>
      <c r="CN2393" s="307" t="n"/>
      <c r="CO2393" s="307" t="n"/>
      <c r="CP2393" s="307" t="n"/>
      <c r="CQ2393" s="307" t="n"/>
      <c r="CR2393" s="279" t="n"/>
      <c r="CS2393" s="280" t="n"/>
      <c r="CT2393" s="421">
        <f>(IF(OR(MediaScorecard!BG2880="x", MediaScorecard!BH2880="x",MediaScorecard!BI2880="x",MediaScorecard!BJ2880="x",MediaScorecard!BK2880="x"),1, 2))</f>
        <v/>
      </c>
      <c r="CU2393" s="308" t="n"/>
      <c r="CV2393" s="308" t="n"/>
      <c r="CW2393" s="308" t="n"/>
      <c r="CX2393" s="309" t="n"/>
      <c r="CY2393" s="308" t="n"/>
      <c r="CZ2393" s="308" t="n"/>
      <c r="DA2393" s="308" t="n"/>
    </row>
    <row r="2394" ht="21" customHeight="1" s="590">
      <c r="A2394" s="421" t="n"/>
      <c r="B2394" s="270" t="n"/>
      <c r="C2394" s="269" t="n"/>
      <c r="D2394" s="267" t="n"/>
      <c r="E2394" s="267" t="n"/>
      <c r="F2394" s="268" t="n"/>
      <c r="G2394" s="421" t="n"/>
      <c r="H2394" s="269" t="n"/>
      <c r="I2394" s="421" t="n"/>
      <c r="J2394" s="421" t="n"/>
      <c r="K2394" s="421" t="n"/>
      <c r="L2394" s="421" t="n"/>
      <c r="M2394" s="421" t="n"/>
      <c r="N2394" s="421" t="n"/>
      <c r="O2394" s="421" t="n"/>
      <c r="P2394" s="421" t="n"/>
      <c r="Q2394" s="421" t="n"/>
      <c r="R2394" s="270" t="n"/>
      <c r="S2394" s="421" t="n"/>
      <c r="T2394" s="421" t="n"/>
      <c r="U2394" s="421" t="n"/>
      <c r="V2394" s="421" t="n"/>
      <c r="W2394" s="421" t="n"/>
      <c r="X2394" s="421" t="n"/>
      <c r="Y2394" s="421" t="n"/>
      <c r="Z2394" s="421" t="n"/>
      <c r="AA2394" s="421" t="n"/>
      <c r="AB2394" s="421" t="n"/>
      <c r="AC2394" s="421" t="n"/>
      <c r="AD2394" s="421" t="n"/>
      <c r="AE2394" s="421" t="n"/>
      <c r="AF2394" s="421" t="n"/>
      <c r="AG2394" s="421" t="n"/>
      <c r="AH2394" s="421" t="n"/>
      <c r="AI2394" s="421" t="n"/>
      <c r="AJ2394" s="297" t="n"/>
      <c r="AK2394" s="297" t="n"/>
      <c r="AL2394" s="284" t="n"/>
      <c r="AM2394" s="297" t="n"/>
      <c r="AN2394" s="285" t="n"/>
      <c r="AO2394" s="297" t="n"/>
      <c r="AP2394" s="297" t="n"/>
      <c r="AQ2394" s="297" t="n"/>
      <c r="AR2394" s="297" t="n"/>
      <c r="AS2394" s="297" t="n"/>
      <c r="AT2394" s="285" t="n"/>
      <c r="AU2394" s="297" t="n"/>
      <c r="AV2394" s="297" t="n"/>
      <c r="AW2394" s="297" t="n"/>
      <c r="AX2394" s="297" t="n"/>
      <c r="AY2394" s="286" t="n"/>
      <c r="AZ2394" s="286" t="n"/>
      <c r="BA2394" s="287" t="n"/>
      <c r="BB2394" s="286" t="n"/>
      <c r="BC2394" s="286" t="n"/>
      <c r="BD2394" s="286" t="n"/>
      <c r="BE2394" s="286" t="n"/>
      <c r="BF2394" s="286" t="n"/>
      <c r="BG2394" s="286" t="n"/>
      <c r="BH2394" s="297" t="n"/>
      <c r="BI2394" s="297" t="n"/>
      <c r="BJ2394" s="297" t="n"/>
      <c r="BK2394" s="297" t="n"/>
      <c r="BL2394" s="297" t="n"/>
      <c r="BM2394" s="297" t="n"/>
      <c r="BN2394" s="297" t="n"/>
      <c r="BO2394" s="285" t="n"/>
      <c r="BP2394" s="297" t="n"/>
      <c r="BQ2394" s="297" t="n"/>
      <c r="BR2394" s="297" t="n"/>
      <c r="BS2394" s="297" t="n"/>
      <c r="BT2394" s="297" t="n"/>
      <c r="BU2394" s="297" t="n"/>
      <c r="BV2394" s="297" t="n"/>
      <c r="BW2394" s="288" t="n"/>
      <c r="BX2394" s="276">
        <f>SUM(IF(COUNTIF(MediaScorecard!CC2881, "*1.*"), 2, 0), IF(COUNTIF(MediaScorecard!CC2881, "*2.*"), 2, 0), IF(COUNTIF(MediaScorecard!CC2881, "*3.*"), 2, 0), IF(COUNTIF(MediaScorecard!CC2881, "*4.*"), 2, 0), IF(COUNTIF(MediaScorecard!CC2881, "*5.*"), 2, 0), IF(COUNTIF(MediaScorecard!CC2881, "*6.*"), 2, 0))</f>
        <v/>
      </c>
      <c r="BY2394" s="277">
        <f t="array" ref="BY2394">SUM(VALUE(AT2394),VALUE(AU2394),VALUE(AV2394),VALUE(AW2394),VALUE(AX2394),VALUE(AY2394),VALUE(AZ2394),VALUE(BB2394),VALUE(BC2394),VALUE(BD2394),VALUE(BE2394),VALUE(BF2394),VALUE(BG2394),VALUE(BH2394),VALUE(BI2394),VALUE(BJ2394),VALUE(BK2394),VALUE(BL2394),VALUE(BM2394),VALUE(BN2394),VALUE(BO2394),VALUE(BP2394),VALUE(BQ2394),VALUE(BR2394),VALUE(BS2394),VALUE(BT2394),VALUE(BU2394),VALUE(BV2394),VALUE(BW2394))</f>
        <v/>
      </c>
      <c r="BZ2394" s="307" t="n"/>
      <c r="CA2394" s="307" t="n"/>
      <c r="CB2394" s="307" t="n"/>
      <c r="CC2394" s="307" t="n"/>
      <c r="CD2394" s="307" t="n"/>
      <c r="CE2394" s="307" t="n"/>
      <c r="CF2394" s="307" t="n"/>
      <c r="CG2394" s="307" t="n"/>
      <c r="CH2394" s="307" t="n"/>
      <c r="CI2394" s="307" t="n"/>
      <c r="CJ2394" s="307" t="n"/>
      <c r="CK2394" s="307" t="n"/>
      <c r="CL2394" s="307" t="n"/>
      <c r="CM2394" s="307" t="n"/>
      <c r="CN2394" s="307" t="n"/>
      <c r="CO2394" s="307" t="n"/>
      <c r="CP2394" s="307" t="n"/>
      <c r="CQ2394" s="307" t="n"/>
      <c r="CR2394" s="279" t="n"/>
      <c r="CS2394" s="280" t="n"/>
      <c r="CT2394" s="421">
        <f>(IF(OR(MediaScorecard!BG2881="x", MediaScorecard!BH2881="x",MediaScorecard!BI2881="x",MediaScorecard!BJ2881="x",MediaScorecard!BK2881="x"),1, 2))</f>
        <v/>
      </c>
      <c r="CU2394" s="308" t="n"/>
      <c r="CV2394" s="308" t="n"/>
      <c r="CW2394" s="308" t="n"/>
      <c r="CX2394" s="309" t="n"/>
      <c r="CY2394" s="308" t="n"/>
      <c r="CZ2394" s="308" t="n"/>
      <c r="DA2394" s="308" t="n"/>
    </row>
    <row r="2395" ht="21" customHeight="1" s="590">
      <c r="A2395" s="421" t="n"/>
      <c r="B2395" s="270" t="n"/>
      <c r="C2395" s="269" t="n"/>
      <c r="D2395" s="267" t="n"/>
      <c r="E2395" s="267" t="n"/>
      <c r="F2395" s="268" t="n"/>
      <c r="G2395" s="421" t="n"/>
      <c r="H2395" s="269" t="n"/>
      <c r="I2395" s="421" t="n"/>
      <c r="J2395" s="421" t="n"/>
      <c r="K2395" s="421" t="n"/>
      <c r="L2395" s="421" t="n"/>
      <c r="M2395" s="421" t="n"/>
      <c r="N2395" s="421" t="n"/>
      <c r="O2395" s="421" t="n"/>
      <c r="P2395" s="421" t="n"/>
      <c r="Q2395" s="421" t="n"/>
      <c r="R2395" s="270" t="n"/>
      <c r="S2395" s="421" t="n"/>
      <c r="T2395" s="421" t="n"/>
      <c r="U2395" s="421" t="n"/>
      <c r="V2395" s="421" t="n"/>
      <c r="W2395" s="421" t="n"/>
      <c r="X2395" s="421" t="n"/>
      <c r="Y2395" s="421" t="n"/>
      <c r="Z2395" s="421" t="n"/>
      <c r="AA2395" s="421" t="n"/>
      <c r="AB2395" s="421" t="n"/>
      <c r="AC2395" s="421" t="n"/>
      <c r="AD2395" s="421" t="n"/>
      <c r="AE2395" s="421" t="n"/>
      <c r="AF2395" s="421" t="n"/>
      <c r="AG2395" s="421" t="n"/>
      <c r="AH2395" s="421" t="n"/>
      <c r="AI2395" s="421" t="n"/>
      <c r="AJ2395" s="297" t="n"/>
      <c r="AK2395" s="297" t="n"/>
      <c r="AL2395" s="284" t="n"/>
      <c r="AM2395" s="297" t="n"/>
      <c r="AN2395" s="285" t="n"/>
      <c r="AO2395" s="297" t="n"/>
      <c r="AP2395" s="297" t="n"/>
      <c r="AQ2395" s="297" t="n"/>
      <c r="AR2395" s="297" t="n"/>
      <c r="AS2395" s="297" t="n"/>
      <c r="AT2395" s="285" t="n"/>
      <c r="AU2395" s="297" t="n"/>
      <c r="AV2395" s="297" t="n"/>
      <c r="AW2395" s="297" t="n"/>
      <c r="AX2395" s="297" t="n"/>
      <c r="AY2395" s="286" t="n"/>
      <c r="AZ2395" s="286" t="n"/>
      <c r="BA2395" s="287" t="n"/>
      <c r="BB2395" s="286" t="n"/>
      <c r="BC2395" s="286" t="n"/>
      <c r="BD2395" s="286" t="n"/>
      <c r="BE2395" s="286" t="n"/>
      <c r="BF2395" s="286" t="n"/>
      <c r="BG2395" s="286" t="n"/>
      <c r="BH2395" s="297" t="n"/>
      <c r="BI2395" s="297" t="n"/>
      <c r="BJ2395" s="297" t="n"/>
      <c r="BK2395" s="297" t="n"/>
      <c r="BL2395" s="297" t="n"/>
      <c r="BM2395" s="297" t="n"/>
      <c r="BN2395" s="297" t="n"/>
      <c r="BO2395" s="285" t="n"/>
      <c r="BP2395" s="297" t="n"/>
      <c r="BQ2395" s="297" t="n"/>
      <c r="BR2395" s="297" t="n"/>
      <c r="BS2395" s="297" t="n"/>
      <c r="BT2395" s="297" t="n"/>
      <c r="BU2395" s="297" t="n"/>
      <c r="BV2395" s="297" t="n"/>
      <c r="BW2395" s="288" t="n"/>
      <c r="BX2395" s="276">
        <f>SUM(IF(COUNTIF(MediaScorecard!CC2882, "*1.*"), 2, 0), IF(COUNTIF(MediaScorecard!CC2882, "*2.*"), 2, 0), IF(COUNTIF(MediaScorecard!CC2882, "*3.*"), 2, 0), IF(COUNTIF(MediaScorecard!CC2882, "*4.*"), 2, 0), IF(COUNTIF(MediaScorecard!CC2882, "*5.*"), 2, 0), IF(COUNTIF(MediaScorecard!CC2882, "*6.*"), 2, 0))</f>
        <v/>
      </c>
      <c r="BY2395" s="277">
        <f t="array" ref="BY2395">SUM(VALUE(AT2395),VALUE(AU2395),VALUE(AV2395),VALUE(AW2395),VALUE(AX2395),VALUE(AY2395),VALUE(AZ2395),VALUE(BB2395),VALUE(BC2395),VALUE(BD2395),VALUE(BE2395),VALUE(BF2395),VALUE(BG2395),VALUE(BH2395),VALUE(BI2395),VALUE(BJ2395),VALUE(BK2395),VALUE(BL2395),VALUE(BM2395),VALUE(BN2395),VALUE(BO2395),VALUE(BP2395),VALUE(BQ2395),VALUE(BR2395),VALUE(BS2395),VALUE(BT2395),VALUE(BU2395),VALUE(BV2395),VALUE(BW2395))</f>
        <v/>
      </c>
      <c r="BZ2395" s="307" t="n"/>
      <c r="CA2395" s="307" t="n"/>
      <c r="CB2395" s="307" t="n"/>
      <c r="CC2395" s="307" t="n"/>
      <c r="CD2395" s="307" t="n"/>
      <c r="CE2395" s="307" t="n"/>
      <c r="CF2395" s="307" t="n"/>
      <c r="CG2395" s="307" t="n"/>
      <c r="CH2395" s="307" t="n"/>
      <c r="CI2395" s="307" t="n"/>
      <c r="CJ2395" s="307" t="n"/>
      <c r="CK2395" s="307" t="n"/>
      <c r="CL2395" s="307" t="n"/>
      <c r="CM2395" s="307" t="n"/>
      <c r="CN2395" s="307" t="n"/>
      <c r="CO2395" s="307" t="n"/>
      <c r="CP2395" s="307" t="n"/>
      <c r="CQ2395" s="307" t="n"/>
      <c r="CR2395" s="279" t="n"/>
      <c r="CS2395" s="280" t="n"/>
      <c r="CT2395" s="421">
        <f>(IF(OR(MediaScorecard!BG2882="x", MediaScorecard!BH2882="x",MediaScorecard!BI2882="x",MediaScorecard!BJ2882="x",MediaScorecard!BK2882="x"),1, 2))</f>
        <v/>
      </c>
      <c r="CU2395" s="308" t="n"/>
      <c r="CV2395" s="308" t="n"/>
      <c r="CW2395" s="308" t="n"/>
      <c r="CX2395" s="309" t="n"/>
      <c r="CY2395" s="308" t="n"/>
      <c r="CZ2395" s="308" t="n"/>
      <c r="DA2395" s="308" t="n"/>
    </row>
    <row r="2396" ht="21" customHeight="1" s="590">
      <c r="A2396" s="421" t="n"/>
      <c r="B2396" s="270" t="n"/>
      <c r="C2396" s="269" t="n"/>
      <c r="D2396" s="267" t="n"/>
      <c r="E2396" s="267" t="n"/>
      <c r="F2396" s="268" t="n"/>
      <c r="G2396" s="421" t="n"/>
      <c r="H2396" s="269" t="n"/>
      <c r="I2396" s="421" t="n"/>
      <c r="J2396" s="421" t="n"/>
      <c r="K2396" s="421" t="n"/>
      <c r="L2396" s="421" t="n"/>
      <c r="M2396" s="421" t="n"/>
      <c r="N2396" s="421" t="n"/>
      <c r="O2396" s="421" t="n"/>
      <c r="P2396" s="421" t="n"/>
      <c r="Q2396" s="421" t="n"/>
      <c r="R2396" s="270" t="n"/>
      <c r="S2396" s="421" t="n"/>
      <c r="T2396" s="421" t="n"/>
      <c r="U2396" s="421" t="n"/>
      <c r="V2396" s="421" t="n"/>
      <c r="W2396" s="421" t="n"/>
      <c r="X2396" s="421" t="n"/>
      <c r="Y2396" s="421" t="n"/>
      <c r="Z2396" s="421" t="n"/>
      <c r="AA2396" s="421" t="n"/>
      <c r="AB2396" s="421" t="n"/>
      <c r="AC2396" s="421" t="n"/>
      <c r="AD2396" s="421" t="n"/>
      <c r="AE2396" s="421" t="n"/>
      <c r="AF2396" s="421" t="n"/>
      <c r="AG2396" s="421" t="n"/>
      <c r="AH2396" s="421" t="n"/>
      <c r="AI2396" s="421" t="n"/>
      <c r="AJ2396" s="297" t="n"/>
      <c r="AK2396" s="297" t="n"/>
      <c r="AL2396" s="284" t="n"/>
      <c r="AM2396" s="297" t="n"/>
      <c r="AN2396" s="285" t="n"/>
      <c r="AO2396" s="297" t="n"/>
      <c r="AP2396" s="297" t="n"/>
      <c r="AQ2396" s="297" t="n"/>
      <c r="AR2396" s="297" t="n"/>
      <c r="AS2396" s="297" t="n"/>
      <c r="AT2396" s="285" t="n"/>
      <c r="AU2396" s="297" t="n"/>
      <c r="AV2396" s="297" t="n"/>
      <c r="AW2396" s="297" t="n"/>
      <c r="AX2396" s="297" t="n"/>
      <c r="AY2396" s="286" t="n"/>
      <c r="AZ2396" s="286" t="n"/>
      <c r="BA2396" s="287" t="n"/>
      <c r="BB2396" s="286" t="n"/>
      <c r="BC2396" s="286" t="n"/>
      <c r="BD2396" s="286" t="n"/>
      <c r="BE2396" s="286" t="n"/>
      <c r="BF2396" s="286" t="n"/>
      <c r="BG2396" s="286" t="n"/>
      <c r="BH2396" s="297" t="n"/>
      <c r="BI2396" s="297" t="n"/>
      <c r="BJ2396" s="297" t="n"/>
      <c r="BK2396" s="297" t="n"/>
      <c r="BL2396" s="297" t="n"/>
      <c r="BM2396" s="297" t="n"/>
      <c r="BN2396" s="297" t="n"/>
      <c r="BO2396" s="285" t="n"/>
      <c r="BP2396" s="297" t="n"/>
      <c r="BQ2396" s="297" t="n"/>
      <c r="BR2396" s="297" t="n"/>
      <c r="BS2396" s="297" t="n"/>
      <c r="BT2396" s="297" t="n"/>
      <c r="BU2396" s="297" t="n"/>
      <c r="BV2396" s="297" t="n"/>
      <c r="BW2396" s="288" t="n"/>
      <c r="BX2396" s="276">
        <f>SUM(IF(COUNTIF(MediaScorecard!CC2883, "*1.*"), 2, 0), IF(COUNTIF(MediaScorecard!CC2883, "*2.*"), 2, 0), IF(COUNTIF(MediaScorecard!CC2883, "*3.*"), 2, 0), IF(COUNTIF(MediaScorecard!CC2883, "*4.*"), 2, 0), IF(COUNTIF(MediaScorecard!CC2883, "*5.*"), 2, 0), IF(COUNTIF(MediaScorecard!CC2883, "*6.*"), 2, 0))</f>
        <v/>
      </c>
      <c r="BY2396" s="277">
        <f t="array" ref="BY2396">SUM(VALUE(AT2396),VALUE(AU2396),VALUE(AV2396),VALUE(AW2396),VALUE(AX2396),VALUE(AY2396),VALUE(AZ2396),VALUE(BB2396),VALUE(BC2396),VALUE(BD2396),VALUE(BE2396),VALUE(BF2396),VALUE(BG2396),VALUE(BH2396),VALUE(BI2396),VALUE(BJ2396),VALUE(BK2396),VALUE(BL2396),VALUE(BM2396),VALUE(BN2396),VALUE(BO2396),VALUE(BP2396),VALUE(BQ2396),VALUE(BR2396),VALUE(BS2396),VALUE(BT2396),VALUE(BU2396),VALUE(BV2396),VALUE(BW2396))</f>
        <v/>
      </c>
      <c r="BZ2396" s="307" t="n"/>
      <c r="CA2396" s="307" t="n"/>
      <c r="CB2396" s="307" t="n"/>
      <c r="CC2396" s="307" t="n"/>
      <c r="CD2396" s="307" t="n"/>
      <c r="CE2396" s="307" t="n"/>
      <c r="CF2396" s="307" t="n"/>
      <c r="CG2396" s="307" t="n"/>
      <c r="CH2396" s="307" t="n"/>
      <c r="CI2396" s="307" t="n"/>
      <c r="CJ2396" s="307" t="n"/>
      <c r="CK2396" s="307" t="n"/>
      <c r="CL2396" s="307" t="n"/>
      <c r="CM2396" s="307" t="n"/>
      <c r="CN2396" s="307" t="n"/>
      <c r="CO2396" s="307" t="n"/>
      <c r="CP2396" s="307" t="n"/>
      <c r="CQ2396" s="307" t="n"/>
      <c r="CR2396" s="279" t="n"/>
      <c r="CS2396" s="280" t="n"/>
      <c r="CT2396" s="421">
        <f>(IF(OR(MediaScorecard!BG2883="x", MediaScorecard!BH2883="x",MediaScorecard!BI2883="x",MediaScorecard!BJ2883="x",MediaScorecard!BK2883="x"),1, 2))</f>
        <v/>
      </c>
      <c r="CU2396" s="308" t="n"/>
      <c r="CV2396" s="308" t="n"/>
      <c r="CW2396" s="308" t="n"/>
      <c r="CX2396" s="309" t="n"/>
      <c r="CY2396" s="308" t="n"/>
      <c r="CZ2396" s="308" t="n"/>
      <c r="DA2396" s="308" t="n"/>
    </row>
    <row r="2397" ht="21" customHeight="1" s="590">
      <c r="A2397" s="421" t="n"/>
      <c r="B2397" s="270" t="n"/>
      <c r="C2397" s="269" t="n"/>
      <c r="D2397" s="267" t="n"/>
      <c r="E2397" s="267" t="n"/>
      <c r="F2397" s="268" t="n"/>
      <c r="G2397" s="421" t="n"/>
      <c r="H2397" s="269" t="n"/>
      <c r="I2397" s="421" t="n"/>
      <c r="J2397" s="421" t="n"/>
      <c r="K2397" s="421" t="n"/>
      <c r="L2397" s="421" t="n"/>
      <c r="M2397" s="421" t="n"/>
      <c r="N2397" s="421" t="n"/>
      <c r="O2397" s="421" t="n"/>
      <c r="P2397" s="421" t="n"/>
      <c r="Q2397" s="421" t="n"/>
      <c r="R2397" s="270" t="n"/>
      <c r="S2397" s="421" t="n"/>
      <c r="T2397" s="421" t="n"/>
      <c r="U2397" s="421" t="n"/>
      <c r="V2397" s="421" t="n"/>
      <c r="W2397" s="421" t="n"/>
      <c r="X2397" s="421" t="n"/>
      <c r="Y2397" s="421" t="n"/>
      <c r="Z2397" s="421" t="n"/>
      <c r="AA2397" s="421" t="n"/>
      <c r="AB2397" s="421" t="n"/>
      <c r="AC2397" s="421" t="n"/>
      <c r="AD2397" s="421" t="n"/>
      <c r="AE2397" s="421" t="n"/>
      <c r="AF2397" s="421" t="n"/>
      <c r="AG2397" s="421" t="n"/>
      <c r="AH2397" s="421" t="n"/>
      <c r="AI2397" s="421" t="n"/>
      <c r="AJ2397" s="297" t="n"/>
      <c r="AK2397" s="297" t="n"/>
      <c r="AL2397" s="284" t="n"/>
      <c r="AM2397" s="297" t="n"/>
      <c r="AN2397" s="285" t="n"/>
      <c r="AO2397" s="297" t="n"/>
      <c r="AP2397" s="297" t="n"/>
      <c r="AQ2397" s="297" t="n"/>
      <c r="AR2397" s="297" t="n"/>
      <c r="AS2397" s="297" t="n"/>
      <c r="AT2397" s="285" t="n"/>
      <c r="AU2397" s="297" t="n"/>
      <c r="AV2397" s="297" t="n"/>
      <c r="AW2397" s="297" t="n"/>
      <c r="AX2397" s="297" t="n"/>
      <c r="AY2397" s="286" t="n"/>
      <c r="AZ2397" s="286" t="n"/>
      <c r="BA2397" s="287" t="n"/>
      <c r="BB2397" s="286" t="n"/>
      <c r="BC2397" s="286" t="n"/>
      <c r="BD2397" s="286" t="n"/>
      <c r="BE2397" s="286" t="n"/>
      <c r="BF2397" s="286" t="n"/>
      <c r="BG2397" s="286" t="n"/>
      <c r="BH2397" s="297" t="n"/>
      <c r="BI2397" s="297" t="n"/>
      <c r="BJ2397" s="297" t="n"/>
      <c r="BK2397" s="297" t="n"/>
      <c r="BL2397" s="297" t="n"/>
      <c r="BM2397" s="297" t="n"/>
      <c r="BN2397" s="297" t="n"/>
      <c r="BO2397" s="285" t="n"/>
      <c r="BP2397" s="297" t="n"/>
      <c r="BQ2397" s="297" t="n"/>
      <c r="BR2397" s="297" t="n"/>
      <c r="BS2397" s="297" t="n"/>
      <c r="BT2397" s="297" t="n"/>
      <c r="BU2397" s="297" t="n"/>
      <c r="BV2397" s="297" t="n"/>
      <c r="BW2397" s="288" t="n"/>
      <c r="BX2397" s="276">
        <f>SUM(IF(COUNTIF(MediaScorecard!CC2884, "*1.*"), 2, 0), IF(COUNTIF(MediaScorecard!CC2884, "*2.*"), 2, 0), IF(COUNTIF(MediaScorecard!CC2884, "*3.*"), 2, 0), IF(COUNTIF(MediaScorecard!CC2884, "*4.*"), 2, 0), IF(COUNTIF(MediaScorecard!CC2884, "*5.*"), 2, 0), IF(COUNTIF(MediaScorecard!CC2884, "*6.*"), 2, 0))</f>
        <v/>
      </c>
      <c r="BY2397" s="277">
        <f t="array" ref="BY2397">SUM(VALUE(AT2397),VALUE(AU2397),VALUE(AV2397),VALUE(AW2397),VALUE(AX2397),VALUE(AY2397),VALUE(AZ2397),VALUE(BB2397),VALUE(BC2397),VALUE(BD2397),VALUE(BE2397),VALUE(BF2397),VALUE(BG2397),VALUE(BH2397),VALUE(BI2397),VALUE(BJ2397),VALUE(BK2397),VALUE(BL2397),VALUE(BM2397),VALUE(BN2397),VALUE(BO2397),VALUE(BP2397),VALUE(BQ2397),VALUE(BR2397),VALUE(BS2397),VALUE(BT2397),VALUE(BU2397),VALUE(BV2397),VALUE(BW2397))</f>
        <v/>
      </c>
      <c r="BZ2397" s="307" t="n"/>
      <c r="CA2397" s="307" t="n"/>
      <c r="CB2397" s="307" t="n"/>
      <c r="CC2397" s="307" t="n"/>
      <c r="CD2397" s="307" t="n"/>
      <c r="CE2397" s="307" t="n"/>
      <c r="CF2397" s="307" t="n"/>
      <c r="CG2397" s="307" t="n"/>
      <c r="CH2397" s="307" t="n"/>
      <c r="CI2397" s="307" t="n"/>
      <c r="CJ2397" s="307" t="n"/>
      <c r="CK2397" s="307" t="n"/>
      <c r="CL2397" s="307" t="n"/>
      <c r="CM2397" s="307" t="n"/>
      <c r="CN2397" s="307" t="n"/>
      <c r="CO2397" s="307" t="n"/>
      <c r="CP2397" s="307" t="n"/>
      <c r="CQ2397" s="307" t="n"/>
      <c r="CR2397" s="279" t="n"/>
      <c r="CS2397" s="280" t="n"/>
      <c r="CT2397" s="421">
        <f>(IF(OR(MediaScorecard!BG2884="x", MediaScorecard!BH2884="x",MediaScorecard!BI2884="x",MediaScorecard!BJ2884="x",MediaScorecard!BK2884="x"),1, 2))</f>
        <v/>
      </c>
      <c r="CU2397" s="308" t="n"/>
      <c r="CV2397" s="308" t="n"/>
      <c r="CW2397" s="308" t="n"/>
      <c r="CX2397" s="309" t="n"/>
      <c r="CY2397" s="308" t="n"/>
      <c r="CZ2397" s="308" t="n"/>
      <c r="DA2397" s="308" t="n"/>
    </row>
    <row r="2398" ht="21" customHeight="1" s="590">
      <c r="A2398" s="421" t="n"/>
      <c r="B2398" s="270" t="n"/>
      <c r="C2398" s="269" t="n"/>
      <c r="D2398" s="267" t="n"/>
      <c r="E2398" s="267" t="n"/>
      <c r="F2398" s="268" t="n"/>
      <c r="G2398" s="421" t="n"/>
      <c r="H2398" s="269" t="n"/>
      <c r="I2398" s="421" t="n"/>
      <c r="J2398" s="421" t="n"/>
      <c r="K2398" s="421" t="n"/>
      <c r="L2398" s="421" t="n"/>
      <c r="M2398" s="421" t="n"/>
      <c r="N2398" s="421" t="n"/>
      <c r="O2398" s="421" t="n"/>
      <c r="P2398" s="421" t="n"/>
      <c r="Q2398" s="421" t="n"/>
      <c r="R2398" s="270" t="n"/>
      <c r="S2398" s="421" t="n"/>
      <c r="T2398" s="421" t="n"/>
      <c r="U2398" s="421" t="n"/>
      <c r="V2398" s="421" t="n"/>
      <c r="W2398" s="421" t="n"/>
      <c r="X2398" s="421" t="n"/>
      <c r="Y2398" s="421" t="n"/>
      <c r="Z2398" s="421" t="n"/>
      <c r="AA2398" s="421" t="n"/>
      <c r="AB2398" s="421" t="n"/>
      <c r="AC2398" s="421" t="n"/>
      <c r="AD2398" s="421" t="n"/>
      <c r="AE2398" s="421" t="n"/>
      <c r="AF2398" s="421" t="n"/>
      <c r="AG2398" s="421" t="n"/>
      <c r="AH2398" s="421" t="n"/>
      <c r="AI2398" s="421" t="n"/>
      <c r="AJ2398" s="297" t="n"/>
      <c r="AK2398" s="297" t="n"/>
      <c r="AL2398" s="284" t="n"/>
      <c r="AM2398" s="297" t="n"/>
      <c r="AN2398" s="285" t="n"/>
      <c r="AO2398" s="297" t="n"/>
      <c r="AP2398" s="297" t="n"/>
      <c r="AQ2398" s="297" t="n"/>
      <c r="AR2398" s="297" t="n"/>
      <c r="AS2398" s="297" t="n"/>
      <c r="AT2398" s="285" t="n"/>
      <c r="AU2398" s="297" t="n"/>
      <c r="AV2398" s="297" t="n"/>
      <c r="AW2398" s="297" t="n"/>
      <c r="AX2398" s="297" t="n"/>
      <c r="AY2398" s="286" t="n"/>
      <c r="AZ2398" s="286" t="n"/>
      <c r="BA2398" s="287" t="n"/>
      <c r="BB2398" s="286" t="n"/>
      <c r="BC2398" s="286" t="n"/>
      <c r="BD2398" s="286" t="n"/>
      <c r="BE2398" s="286" t="n"/>
      <c r="BF2398" s="286" t="n"/>
      <c r="BG2398" s="286" t="n"/>
      <c r="BH2398" s="297" t="n"/>
      <c r="BI2398" s="297" t="n"/>
      <c r="BJ2398" s="297" t="n"/>
      <c r="BK2398" s="297" t="n"/>
      <c r="BL2398" s="297" t="n"/>
      <c r="BM2398" s="297" t="n"/>
      <c r="BN2398" s="297" t="n"/>
      <c r="BO2398" s="285" t="n"/>
      <c r="BP2398" s="297" t="n"/>
      <c r="BQ2398" s="297" t="n"/>
      <c r="BR2398" s="297" t="n"/>
      <c r="BS2398" s="297" t="n"/>
      <c r="BT2398" s="297" t="n"/>
      <c r="BU2398" s="297" t="n"/>
      <c r="BV2398" s="297" t="n"/>
      <c r="BW2398" s="288" t="n"/>
      <c r="BX2398" s="276">
        <f>SUM(IF(COUNTIF(MediaScorecard!CC2885, "*1.*"), 2, 0), IF(COUNTIF(MediaScorecard!CC2885, "*2.*"), 2, 0), IF(COUNTIF(MediaScorecard!CC2885, "*3.*"), 2, 0), IF(COUNTIF(MediaScorecard!CC2885, "*4.*"), 2, 0), IF(COUNTIF(MediaScorecard!CC2885, "*5.*"), 2, 0), IF(COUNTIF(MediaScorecard!CC2885, "*6.*"), 2, 0))</f>
        <v/>
      </c>
      <c r="BY2398" s="277">
        <f t="array" ref="BY2398">SUM(VALUE(AT2398),VALUE(AU2398),VALUE(AV2398),VALUE(AW2398),VALUE(AX2398),VALUE(AY2398),VALUE(AZ2398),VALUE(BB2398),VALUE(BC2398),VALUE(BD2398),VALUE(BE2398),VALUE(BF2398),VALUE(BG2398),VALUE(BH2398),VALUE(BI2398),VALUE(BJ2398),VALUE(BK2398),VALUE(BL2398),VALUE(BM2398),VALUE(BN2398),VALUE(BO2398),VALUE(BP2398),VALUE(BQ2398),VALUE(BR2398),VALUE(BS2398),VALUE(BT2398),VALUE(BU2398),VALUE(BV2398),VALUE(BW2398))</f>
        <v/>
      </c>
      <c r="BZ2398" s="307" t="n"/>
      <c r="CA2398" s="307" t="n"/>
      <c r="CB2398" s="307" t="n"/>
      <c r="CC2398" s="307" t="n"/>
      <c r="CD2398" s="307" t="n"/>
      <c r="CE2398" s="307" t="n"/>
      <c r="CF2398" s="307" t="n"/>
      <c r="CG2398" s="307" t="n"/>
      <c r="CH2398" s="307" t="n"/>
      <c r="CI2398" s="307" t="n"/>
      <c r="CJ2398" s="307" t="n"/>
      <c r="CK2398" s="307" t="n"/>
      <c r="CL2398" s="307" t="n"/>
      <c r="CM2398" s="307" t="n"/>
      <c r="CN2398" s="307" t="n"/>
      <c r="CO2398" s="307" t="n"/>
      <c r="CP2398" s="307" t="n"/>
      <c r="CQ2398" s="307" t="n"/>
      <c r="CR2398" s="279" t="n"/>
      <c r="CS2398" s="280" t="n"/>
      <c r="CT2398" s="421">
        <f>(IF(OR(MediaScorecard!BG2885="x", MediaScorecard!BH2885="x",MediaScorecard!BI2885="x",MediaScorecard!BJ2885="x",MediaScorecard!BK2885="x"),1, 2))</f>
        <v/>
      </c>
      <c r="CU2398" s="308" t="n"/>
      <c r="CV2398" s="308" t="n"/>
      <c r="CW2398" s="308" t="n"/>
      <c r="CX2398" s="309" t="n"/>
      <c r="CY2398" s="308" t="n"/>
      <c r="CZ2398" s="308" t="n"/>
      <c r="DA2398" s="308" t="n"/>
    </row>
    <row r="2399" ht="21" customHeight="1" s="590">
      <c r="A2399" s="421" t="n"/>
      <c r="B2399" s="270" t="n"/>
      <c r="C2399" s="269" t="n"/>
      <c r="D2399" s="267" t="n"/>
      <c r="E2399" s="267" t="n"/>
      <c r="F2399" s="268" t="n"/>
      <c r="G2399" s="421" t="n"/>
      <c r="H2399" s="269" t="n"/>
      <c r="I2399" s="421" t="n"/>
      <c r="J2399" s="421" t="n"/>
      <c r="K2399" s="421" t="n"/>
      <c r="L2399" s="421" t="n"/>
      <c r="M2399" s="421" t="n"/>
      <c r="N2399" s="421" t="n"/>
      <c r="O2399" s="421" t="n"/>
      <c r="P2399" s="421" t="n"/>
      <c r="Q2399" s="421" t="n"/>
      <c r="R2399" s="270" t="n"/>
      <c r="S2399" s="421" t="n"/>
      <c r="T2399" s="421" t="n"/>
      <c r="U2399" s="421" t="n"/>
      <c r="V2399" s="421" t="n"/>
      <c r="W2399" s="421" t="n"/>
      <c r="X2399" s="421" t="n"/>
      <c r="Y2399" s="421" t="n"/>
      <c r="Z2399" s="421" t="n"/>
      <c r="AA2399" s="421" t="n"/>
      <c r="AB2399" s="421" t="n"/>
      <c r="AC2399" s="421" t="n"/>
      <c r="AD2399" s="421" t="n"/>
      <c r="AE2399" s="421" t="n"/>
      <c r="AF2399" s="421" t="n"/>
      <c r="AG2399" s="421" t="n"/>
      <c r="AH2399" s="421" t="n"/>
      <c r="AI2399" s="421" t="n"/>
      <c r="AJ2399" s="297" t="n"/>
      <c r="AK2399" s="297" t="n"/>
      <c r="AL2399" s="284" t="n"/>
      <c r="AM2399" s="297" t="n"/>
      <c r="AN2399" s="285" t="n"/>
      <c r="AO2399" s="297" t="n"/>
      <c r="AP2399" s="297" t="n"/>
      <c r="AQ2399" s="297" t="n"/>
      <c r="AR2399" s="297" t="n"/>
      <c r="AS2399" s="297" t="n"/>
      <c r="AT2399" s="285" t="n"/>
      <c r="AU2399" s="297" t="n"/>
      <c r="AV2399" s="297" t="n"/>
      <c r="AW2399" s="297" t="n"/>
      <c r="AX2399" s="297" t="n"/>
      <c r="AY2399" s="286" t="n"/>
      <c r="AZ2399" s="286" t="n"/>
      <c r="BA2399" s="287" t="n"/>
      <c r="BB2399" s="286" t="n"/>
      <c r="BC2399" s="286" t="n"/>
      <c r="BD2399" s="286" t="n"/>
      <c r="BE2399" s="286" t="n"/>
      <c r="BF2399" s="286" t="n"/>
      <c r="BG2399" s="286" t="n"/>
      <c r="BH2399" s="297" t="n"/>
      <c r="BI2399" s="297" t="n"/>
      <c r="BJ2399" s="297" t="n"/>
      <c r="BK2399" s="297" t="n"/>
      <c r="BL2399" s="297" t="n"/>
      <c r="BM2399" s="297" t="n"/>
      <c r="BN2399" s="297" t="n"/>
      <c r="BO2399" s="285" t="n"/>
      <c r="BP2399" s="297" t="n"/>
      <c r="BQ2399" s="297" t="n"/>
      <c r="BR2399" s="297" t="n"/>
      <c r="BS2399" s="297" t="n"/>
      <c r="BT2399" s="297" t="n"/>
      <c r="BU2399" s="297" t="n"/>
      <c r="BV2399" s="297" t="n"/>
      <c r="BW2399" s="288" t="n"/>
      <c r="BX2399" s="276">
        <f>SUM(IF(COUNTIF(MediaScorecard!CC2886, "*1.*"), 2, 0), IF(COUNTIF(MediaScorecard!CC2886, "*2.*"), 2, 0), IF(COUNTIF(MediaScorecard!CC2886, "*3.*"), 2, 0), IF(COUNTIF(MediaScorecard!CC2886, "*4.*"), 2, 0), IF(COUNTIF(MediaScorecard!CC2886, "*5.*"), 2, 0), IF(COUNTIF(MediaScorecard!CC2886, "*6.*"), 2, 0))</f>
        <v/>
      </c>
      <c r="BY2399" s="277">
        <f t="array" ref="BY2399">SUM(VALUE(AT2399),VALUE(AU2399),VALUE(AV2399),VALUE(AW2399),VALUE(AX2399),VALUE(AY2399),VALUE(AZ2399),VALUE(BB2399),VALUE(BC2399),VALUE(BD2399),VALUE(BE2399),VALUE(BF2399),VALUE(BG2399),VALUE(BH2399),VALUE(BI2399),VALUE(BJ2399),VALUE(BK2399),VALUE(BL2399),VALUE(BM2399),VALUE(BN2399),VALUE(BO2399),VALUE(BP2399),VALUE(BQ2399),VALUE(BR2399),VALUE(BS2399),VALUE(BT2399),VALUE(BU2399),VALUE(BV2399),VALUE(BW2399))</f>
        <v/>
      </c>
      <c r="BZ2399" s="307" t="n"/>
      <c r="CA2399" s="307" t="n"/>
      <c r="CB2399" s="307" t="n"/>
      <c r="CC2399" s="307" t="n"/>
      <c r="CD2399" s="307" t="n"/>
      <c r="CE2399" s="307" t="n"/>
      <c r="CF2399" s="307" t="n"/>
      <c r="CG2399" s="307" t="n"/>
      <c r="CH2399" s="307" t="n"/>
      <c r="CI2399" s="307" t="n"/>
      <c r="CJ2399" s="307" t="n"/>
      <c r="CK2399" s="307" t="n"/>
      <c r="CL2399" s="307" t="n"/>
      <c r="CM2399" s="307" t="n"/>
      <c r="CN2399" s="307" t="n"/>
      <c r="CO2399" s="307" t="n"/>
      <c r="CP2399" s="307" t="n"/>
      <c r="CQ2399" s="307" t="n"/>
      <c r="CR2399" s="279" t="n"/>
      <c r="CS2399" s="280" t="n"/>
      <c r="CT2399" s="421">
        <f>(IF(OR(MediaScorecard!BG2886="x", MediaScorecard!BH2886="x",MediaScorecard!BI2886="x",MediaScorecard!BJ2886="x",MediaScorecard!BK2886="x"),1, 2))</f>
        <v/>
      </c>
      <c r="CU2399" s="308" t="n"/>
      <c r="CV2399" s="308" t="n"/>
      <c r="CW2399" s="308" t="n"/>
      <c r="CX2399" s="309" t="n"/>
      <c r="CY2399" s="308" t="n"/>
      <c r="CZ2399" s="308" t="n"/>
      <c r="DA2399" s="308" t="n"/>
    </row>
    <row r="2400" ht="21" customHeight="1" s="590">
      <c r="A2400" s="421" t="n"/>
      <c r="B2400" s="270" t="n"/>
      <c r="C2400" s="269" t="n"/>
      <c r="D2400" s="267" t="n"/>
      <c r="E2400" s="267" t="n"/>
      <c r="F2400" s="268" t="n"/>
      <c r="G2400" s="421" t="n"/>
      <c r="H2400" s="269" t="n"/>
      <c r="I2400" s="421" t="n"/>
      <c r="J2400" s="421" t="n"/>
      <c r="K2400" s="421" t="n"/>
      <c r="L2400" s="421" t="n"/>
      <c r="M2400" s="421" t="n"/>
      <c r="N2400" s="421" t="n"/>
      <c r="O2400" s="421" t="n"/>
      <c r="P2400" s="421" t="n"/>
      <c r="Q2400" s="421" t="n"/>
      <c r="R2400" s="270" t="n"/>
      <c r="S2400" s="421" t="n"/>
      <c r="T2400" s="421" t="n"/>
      <c r="U2400" s="421" t="n"/>
      <c r="V2400" s="421" t="n"/>
      <c r="W2400" s="421" t="n"/>
      <c r="X2400" s="421" t="n"/>
      <c r="Y2400" s="421" t="n"/>
      <c r="Z2400" s="421" t="n"/>
      <c r="AA2400" s="421" t="n"/>
      <c r="AB2400" s="421" t="n"/>
      <c r="AC2400" s="421" t="n"/>
      <c r="AD2400" s="421" t="n"/>
      <c r="AE2400" s="421" t="n"/>
      <c r="AF2400" s="421" t="n"/>
      <c r="AG2400" s="421" t="n"/>
      <c r="AH2400" s="421" t="n"/>
      <c r="AI2400" s="421" t="n"/>
      <c r="AJ2400" s="297" t="n"/>
      <c r="AK2400" s="297" t="n"/>
      <c r="AL2400" s="284" t="n"/>
      <c r="AM2400" s="297" t="n"/>
      <c r="AN2400" s="285" t="n"/>
      <c r="AO2400" s="297" t="n"/>
      <c r="AP2400" s="297" t="n"/>
      <c r="AQ2400" s="297" t="n"/>
      <c r="AR2400" s="297" t="n"/>
      <c r="AS2400" s="297" t="n"/>
      <c r="AT2400" s="285" t="n"/>
      <c r="AU2400" s="297" t="n"/>
      <c r="AV2400" s="297" t="n"/>
      <c r="AW2400" s="297" t="n"/>
      <c r="AX2400" s="297" t="n"/>
      <c r="AY2400" s="286" t="n"/>
      <c r="AZ2400" s="286" t="n"/>
      <c r="BA2400" s="287" t="n"/>
      <c r="BB2400" s="286" t="n"/>
      <c r="BC2400" s="286" t="n"/>
      <c r="BD2400" s="286" t="n"/>
      <c r="BE2400" s="286" t="n"/>
      <c r="BF2400" s="286" t="n"/>
      <c r="BG2400" s="286" t="n"/>
      <c r="BH2400" s="297" t="n"/>
      <c r="BI2400" s="297" t="n"/>
      <c r="BJ2400" s="297" t="n"/>
      <c r="BK2400" s="297" t="n"/>
      <c r="BL2400" s="297" t="n"/>
      <c r="BM2400" s="297" t="n"/>
      <c r="BN2400" s="297" t="n"/>
      <c r="BO2400" s="285" t="n"/>
      <c r="BP2400" s="297" t="n"/>
      <c r="BQ2400" s="297" t="n"/>
      <c r="BR2400" s="297" t="n"/>
      <c r="BS2400" s="297" t="n"/>
      <c r="BT2400" s="297" t="n"/>
      <c r="BU2400" s="297" t="n"/>
      <c r="BV2400" s="297" t="n"/>
      <c r="BW2400" s="288" t="n"/>
      <c r="BX2400" s="276">
        <f>SUM(IF(COUNTIF(MediaScorecard!CC2887, "*1.*"), 2, 0), IF(COUNTIF(MediaScorecard!CC2887, "*2.*"), 2, 0), IF(COUNTIF(MediaScorecard!CC2887, "*3.*"), 2, 0), IF(COUNTIF(MediaScorecard!CC2887, "*4.*"), 2, 0), IF(COUNTIF(MediaScorecard!CC2887, "*5.*"), 2, 0), IF(COUNTIF(MediaScorecard!CC2887, "*6.*"), 2, 0))</f>
        <v/>
      </c>
      <c r="BY2400" s="277">
        <f t="array" ref="BY2400">SUM(VALUE(AT2400),VALUE(AU2400),VALUE(AV2400),VALUE(AW2400),VALUE(AX2400),VALUE(AY2400),VALUE(AZ2400),VALUE(BB2400),VALUE(BC2400),VALUE(BD2400),VALUE(BE2400),VALUE(BF2400),VALUE(BG2400),VALUE(BH2400),VALUE(BI2400),VALUE(BJ2400),VALUE(BK2400),VALUE(BL2400),VALUE(BM2400),VALUE(BN2400),VALUE(BO2400),VALUE(BP2400),VALUE(BQ2400),VALUE(BR2400),VALUE(BS2400),VALUE(BT2400),VALUE(BU2400),VALUE(BV2400),VALUE(BW2400))</f>
        <v/>
      </c>
      <c r="BZ2400" s="307" t="n"/>
      <c r="CA2400" s="307" t="n"/>
      <c r="CB2400" s="307" t="n"/>
      <c r="CC2400" s="307" t="n"/>
      <c r="CD2400" s="307" t="n"/>
      <c r="CE2400" s="307" t="n"/>
      <c r="CF2400" s="307" t="n"/>
      <c r="CG2400" s="307" t="n"/>
      <c r="CH2400" s="307" t="n"/>
      <c r="CI2400" s="307" t="n"/>
      <c r="CJ2400" s="307" t="n"/>
      <c r="CK2400" s="307" t="n"/>
      <c r="CL2400" s="307" t="n"/>
      <c r="CM2400" s="307" t="n"/>
      <c r="CN2400" s="307" t="n"/>
      <c r="CO2400" s="307" t="n"/>
      <c r="CP2400" s="307" t="n"/>
      <c r="CQ2400" s="307" t="n"/>
      <c r="CR2400" s="279" t="n"/>
      <c r="CS2400" s="280" t="n"/>
      <c r="CT2400" s="421">
        <f>(IF(OR(MediaScorecard!BG2887="x", MediaScorecard!BH2887="x",MediaScorecard!BI2887="x",MediaScorecard!BJ2887="x",MediaScorecard!BK2887="x"),1, 2))</f>
        <v/>
      </c>
      <c r="CU2400" s="308" t="n"/>
      <c r="CV2400" s="308" t="n"/>
      <c r="CW2400" s="308" t="n"/>
      <c r="CX2400" s="309" t="n"/>
      <c r="CY2400" s="308" t="n"/>
      <c r="CZ2400" s="308" t="n"/>
      <c r="DA2400" s="308" t="n"/>
    </row>
    <row r="2401" ht="21" customHeight="1" s="590">
      <c r="A2401" s="421" t="n"/>
      <c r="B2401" s="270" t="n"/>
      <c r="C2401" s="269" t="n"/>
      <c r="D2401" s="267" t="n"/>
      <c r="E2401" s="267" t="n"/>
      <c r="F2401" s="268" t="n"/>
      <c r="G2401" s="421" t="n"/>
      <c r="H2401" s="269" t="n"/>
      <c r="I2401" s="421" t="n"/>
      <c r="J2401" s="421" t="n"/>
      <c r="K2401" s="421" t="n"/>
      <c r="L2401" s="421" t="n"/>
      <c r="M2401" s="421" t="n"/>
      <c r="N2401" s="421" t="n"/>
      <c r="O2401" s="421" t="n"/>
      <c r="P2401" s="421" t="n"/>
      <c r="Q2401" s="421" t="n"/>
      <c r="R2401" s="270" t="n"/>
      <c r="S2401" s="421" t="n"/>
      <c r="T2401" s="421" t="n"/>
      <c r="U2401" s="421" t="n"/>
      <c r="V2401" s="421" t="n"/>
      <c r="W2401" s="421" t="n"/>
      <c r="X2401" s="421" t="n"/>
      <c r="Y2401" s="421" t="n"/>
      <c r="Z2401" s="421" t="n"/>
      <c r="AA2401" s="421" t="n"/>
      <c r="AB2401" s="421" t="n"/>
      <c r="AC2401" s="421" t="n"/>
      <c r="AD2401" s="421" t="n"/>
      <c r="AE2401" s="421" t="n"/>
      <c r="AF2401" s="421" t="n"/>
      <c r="AG2401" s="421" t="n"/>
      <c r="AH2401" s="421" t="n"/>
      <c r="AI2401" s="421" t="n"/>
      <c r="AJ2401" s="297" t="n"/>
      <c r="AK2401" s="297" t="n"/>
      <c r="AL2401" s="284" t="n"/>
      <c r="AM2401" s="297" t="n"/>
      <c r="AN2401" s="285" t="n"/>
      <c r="AO2401" s="297" t="n"/>
      <c r="AP2401" s="297" t="n"/>
      <c r="AQ2401" s="297" t="n"/>
      <c r="AR2401" s="297" t="n"/>
      <c r="AS2401" s="297" t="n"/>
      <c r="AT2401" s="285" t="n"/>
      <c r="AU2401" s="297" t="n"/>
      <c r="AV2401" s="297" t="n"/>
      <c r="AW2401" s="297" t="n"/>
      <c r="AX2401" s="297" t="n"/>
      <c r="AY2401" s="286" t="n"/>
      <c r="AZ2401" s="286" t="n"/>
      <c r="BA2401" s="287" t="n"/>
      <c r="BB2401" s="286" t="n"/>
      <c r="BC2401" s="286" t="n"/>
      <c r="BD2401" s="286" t="n"/>
      <c r="BE2401" s="286" t="n"/>
      <c r="BF2401" s="286" t="n"/>
      <c r="BG2401" s="286" t="n"/>
      <c r="BH2401" s="297" t="n"/>
      <c r="BI2401" s="297" t="n"/>
      <c r="BJ2401" s="297" t="n"/>
      <c r="BK2401" s="297" t="n"/>
      <c r="BL2401" s="297" t="n"/>
      <c r="BM2401" s="297" t="n"/>
      <c r="BN2401" s="297" t="n"/>
      <c r="BO2401" s="285" t="n"/>
      <c r="BP2401" s="297" t="n"/>
      <c r="BQ2401" s="297" t="n"/>
      <c r="BR2401" s="297" t="n"/>
      <c r="BS2401" s="297" t="n"/>
      <c r="BT2401" s="297" t="n"/>
      <c r="BU2401" s="297" t="n"/>
      <c r="BV2401" s="297" t="n"/>
      <c r="BW2401" s="288" t="n"/>
      <c r="BX2401" s="276">
        <f>SUM(IF(COUNTIF(MediaScorecard!CC2888, "*1.*"), 2, 0), IF(COUNTIF(MediaScorecard!CC2888, "*2.*"), 2, 0), IF(COUNTIF(MediaScorecard!CC2888, "*3.*"), 2, 0), IF(COUNTIF(MediaScorecard!CC2888, "*4.*"), 2, 0), IF(COUNTIF(MediaScorecard!CC2888, "*5.*"), 2, 0), IF(COUNTIF(MediaScorecard!CC2888, "*6.*"), 2, 0))</f>
        <v/>
      </c>
      <c r="BY2401" s="277">
        <f t="array" ref="BY2401">SUM(VALUE(AT2401),VALUE(AU2401),VALUE(AV2401),VALUE(AW2401),VALUE(AX2401),VALUE(AY2401),VALUE(AZ2401),VALUE(BB2401),VALUE(BC2401),VALUE(BD2401),VALUE(BE2401),VALUE(BF2401),VALUE(BG2401),VALUE(BH2401),VALUE(BI2401),VALUE(BJ2401),VALUE(BK2401),VALUE(BL2401),VALUE(BM2401),VALUE(BN2401),VALUE(BO2401),VALUE(BP2401),VALUE(BQ2401),VALUE(BR2401),VALUE(BS2401),VALUE(BT2401),VALUE(BU2401),VALUE(BV2401),VALUE(BW2401))</f>
        <v/>
      </c>
      <c r="BZ2401" s="307" t="n"/>
      <c r="CA2401" s="307" t="n"/>
      <c r="CB2401" s="307" t="n"/>
      <c r="CC2401" s="307" t="n"/>
      <c r="CD2401" s="307" t="n"/>
      <c r="CE2401" s="307" t="n"/>
      <c r="CF2401" s="307" t="n"/>
      <c r="CG2401" s="307" t="n"/>
      <c r="CH2401" s="307" t="n"/>
      <c r="CI2401" s="307" t="n"/>
      <c r="CJ2401" s="307" t="n"/>
      <c r="CK2401" s="307" t="n"/>
      <c r="CL2401" s="307" t="n"/>
      <c r="CM2401" s="307" t="n"/>
      <c r="CN2401" s="307" t="n"/>
      <c r="CO2401" s="307" t="n"/>
      <c r="CP2401" s="307" t="n"/>
      <c r="CQ2401" s="307" t="n"/>
      <c r="CR2401" s="279" t="n"/>
      <c r="CS2401" s="280" t="n"/>
      <c r="CT2401" s="421">
        <f>(IF(OR(MediaScorecard!BG2888="x", MediaScorecard!BH2888="x",MediaScorecard!BI2888="x",MediaScorecard!BJ2888="x",MediaScorecard!BK2888="x"),1, 2))</f>
        <v/>
      </c>
      <c r="CU2401" s="308" t="n"/>
      <c r="CV2401" s="308" t="n"/>
      <c r="CW2401" s="308" t="n"/>
      <c r="CX2401" s="309" t="n"/>
      <c r="CY2401" s="308" t="n"/>
      <c r="CZ2401" s="308" t="n"/>
      <c r="DA2401" s="308" t="n"/>
    </row>
    <row r="2402" ht="21" customHeight="1" s="590">
      <c r="A2402" s="421" t="n"/>
      <c r="B2402" s="270" t="n"/>
      <c r="C2402" s="269" t="n"/>
      <c r="D2402" s="267" t="n"/>
      <c r="E2402" s="267" t="n"/>
      <c r="F2402" s="268" t="n"/>
      <c r="G2402" s="421" t="n"/>
      <c r="H2402" s="269" t="n"/>
      <c r="I2402" s="421" t="n"/>
      <c r="J2402" s="421" t="n"/>
      <c r="K2402" s="421" t="n"/>
      <c r="L2402" s="421" t="n"/>
      <c r="M2402" s="421" t="n"/>
      <c r="N2402" s="421" t="n"/>
      <c r="O2402" s="421" t="n"/>
      <c r="P2402" s="421" t="n"/>
      <c r="Q2402" s="421" t="n"/>
      <c r="R2402" s="270" t="n"/>
      <c r="S2402" s="421" t="n"/>
      <c r="T2402" s="421" t="n"/>
      <c r="U2402" s="421" t="n"/>
      <c r="V2402" s="421" t="n"/>
      <c r="W2402" s="421" t="n"/>
      <c r="X2402" s="421" t="n"/>
      <c r="Y2402" s="421" t="n"/>
      <c r="Z2402" s="421" t="n"/>
      <c r="AA2402" s="421" t="n"/>
      <c r="AB2402" s="421" t="n"/>
      <c r="AC2402" s="421" t="n"/>
      <c r="AD2402" s="421" t="n"/>
      <c r="AE2402" s="421" t="n"/>
      <c r="AF2402" s="421" t="n"/>
      <c r="AG2402" s="421" t="n"/>
      <c r="AH2402" s="421" t="n"/>
      <c r="AI2402" s="421" t="n"/>
      <c r="AJ2402" s="297" t="n"/>
      <c r="AK2402" s="297" t="n"/>
      <c r="AL2402" s="284" t="n"/>
      <c r="AM2402" s="297" t="n"/>
      <c r="AN2402" s="285" t="n"/>
      <c r="AO2402" s="297" t="n"/>
      <c r="AP2402" s="297" t="n"/>
      <c r="AQ2402" s="297" t="n"/>
      <c r="AR2402" s="297" t="n"/>
      <c r="AS2402" s="297" t="n"/>
      <c r="AT2402" s="285" t="n"/>
      <c r="AU2402" s="297" t="n"/>
      <c r="AV2402" s="297" t="n"/>
      <c r="AW2402" s="297" t="n"/>
      <c r="AX2402" s="297" t="n"/>
      <c r="AY2402" s="286" t="n"/>
      <c r="AZ2402" s="286" t="n"/>
      <c r="BA2402" s="287" t="n"/>
      <c r="BB2402" s="286" t="n"/>
      <c r="BC2402" s="286" t="n"/>
      <c r="BD2402" s="286" t="n"/>
      <c r="BE2402" s="286" t="n"/>
      <c r="BF2402" s="286" t="n"/>
      <c r="BG2402" s="286" t="n"/>
      <c r="BH2402" s="297" t="n"/>
      <c r="BI2402" s="297" t="n"/>
      <c r="BJ2402" s="297" t="n"/>
      <c r="BK2402" s="297" t="n"/>
      <c r="BL2402" s="297" t="n"/>
      <c r="BM2402" s="297" t="n"/>
      <c r="BN2402" s="297" t="n"/>
      <c r="BO2402" s="285" t="n"/>
      <c r="BP2402" s="297" t="n"/>
      <c r="BQ2402" s="297" t="n"/>
      <c r="BR2402" s="297" t="n"/>
      <c r="BS2402" s="297" t="n"/>
      <c r="BT2402" s="297" t="n"/>
      <c r="BU2402" s="297" t="n"/>
      <c r="BV2402" s="297" t="n"/>
      <c r="BW2402" s="288" t="n"/>
      <c r="BX2402" s="276">
        <f>SUM(IF(COUNTIF(MediaScorecard!CC2889, "*1.*"), 2, 0), IF(COUNTIF(MediaScorecard!CC2889, "*2.*"), 2, 0), IF(COUNTIF(MediaScorecard!CC2889, "*3.*"), 2, 0), IF(COUNTIF(MediaScorecard!CC2889, "*4.*"), 2, 0), IF(COUNTIF(MediaScorecard!CC2889, "*5.*"), 2, 0), IF(COUNTIF(MediaScorecard!CC2889, "*6.*"), 2, 0))</f>
        <v/>
      </c>
      <c r="BY2402" s="277">
        <f t="array" ref="BY2402">SUM(VALUE(AT2402),VALUE(AU2402),VALUE(AV2402),VALUE(AW2402),VALUE(AX2402),VALUE(AY2402),VALUE(AZ2402),VALUE(BB2402),VALUE(BC2402),VALUE(BD2402),VALUE(BE2402),VALUE(BF2402),VALUE(BG2402),VALUE(BH2402),VALUE(BI2402),VALUE(BJ2402),VALUE(BK2402),VALUE(BL2402),VALUE(BM2402),VALUE(BN2402),VALUE(BO2402),VALUE(BP2402),VALUE(BQ2402),VALUE(BR2402),VALUE(BS2402),VALUE(BT2402),VALUE(BU2402),VALUE(BV2402),VALUE(BW2402))</f>
        <v/>
      </c>
      <c r="BZ2402" s="307" t="n"/>
      <c r="CA2402" s="307" t="n"/>
      <c r="CB2402" s="307" t="n"/>
      <c r="CC2402" s="307" t="n"/>
      <c r="CD2402" s="307" t="n"/>
      <c r="CE2402" s="307" t="n"/>
      <c r="CF2402" s="307" t="n"/>
      <c r="CG2402" s="307" t="n"/>
      <c r="CH2402" s="307" t="n"/>
      <c r="CI2402" s="307" t="n"/>
      <c r="CJ2402" s="307" t="n"/>
      <c r="CK2402" s="307" t="n"/>
      <c r="CL2402" s="307" t="n"/>
      <c r="CM2402" s="307" t="n"/>
      <c r="CN2402" s="307" t="n"/>
      <c r="CO2402" s="307" t="n"/>
      <c r="CP2402" s="307" t="n"/>
      <c r="CQ2402" s="307" t="n"/>
      <c r="CR2402" s="279" t="n"/>
      <c r="CS2402" s="280" t="n"/>
      <c r="CT2402" s="421">
        <f>(IF(OR(MediaScorecard!BG2889="x", MediaScorecard!BH2889="x",MediaScorecard!BI2889="x",MediaScorecard!BJ2889="x",MediaScorecard!BK2889="x"),1, 2))</f>
        <v/>
      </c>
      <c r="CU2402" s="308" t="n"/>
      <c r="CV2402" s="308" t="n"/>
      <c r="CW2402" s="308" t="n"/>
      <c r="CX2402" s="309" t="n"/>
      <c r="CY2402" s="308" t="n"/>
      <c r="CZ2402" s="308" t="n"/>
      <c r="DA2402" s="308" t="n"/>
    </row>
    <row r="2403" ht="21" customHeight="1" s="590">
      <c r="A2403" s="421" t="n"/>
      <c r="B2403" s="270" t="n"/>
      <c r="C2403" s="269" t="n"/>
      <c r="D2403" s="267" t="n"/>
      <c r="E2403" s="267" t="n"/>
      <c r="F2403" s="268" t="n"/>
      <c r="G2403" s="421" t="n"/>
      <c r="H2403" s="269" t="n"/>
      <c r="I2403" s="421" t="n"/>
      <c r="J2403" s="421" t="n"/>
      <c r="K2403" s="421" t="n"/>
      <c r="L2403" s="421" t="n"/>
      <c r="M2403" s="421" t="n"/>
      <c r="N2403" s="421" t="n"/>
      <c r="O2403" s="421" t="n"/>
      <c r="P2403" s="421" t="n"/>
      <c r="Q2403" s="421" t="n"/>
      <c r="R2403" s="270" t="n"/>
      <c r="S2403" s="421" t="n"/>
      <c r="T2403" s="421" t="n"/>
      <c r="U2403" s="421" t="n"/>
      <c r="V2403" s="421" t="n"/>
      <c r="W2403" s="421" t="n"/>
      <c r="X2403" s="421" t="n"/>
      <c r="Y2403" s="421" t="n"/>
      <c r="Z2403" s="421" t="n"/>
      <c r="AA2403" s="421" t="n"/>
      <c r="AB2403" s="421" t="n"/>
      <c r="AC2403" s="421" t="n"/>
      <c r="AD2403" s="421" t="n"/>
      <c r="AE2403" s="421" t="n"/>
      <c r="AF2403" s="421" t="n"/>
      <c r="AG2403" s="421" t="n"/>
      <c r="AH2403" s="421" t="n"/>
      <c r="AI2403" s="421" t="n"/>
      <c r="AJ2403" s="297" t="n"/>
      <c r="AK2403" s="297" t="n"/>
      <c r="AL2403" s="284" t="n"/>
      <c r="AM2403" s="297" t="n"/>
      <c r="AN2403" s="285" t="n"/>
      <c r="AO2403" s="297" t="n"/>
      <c r="AP2403" s="297" t="n"/>
      <c r="AQ2403" s="297" t="n"/>
      <c r="AR2403" s="297" t="n"/>
      <c r="AS2403" s="297" t="n"/>
      <c r="AT2403" s="285" t="n"/>
      <c r="AU2403" s="297" t="n"/>
      <c r="AV2403" s="297" t="n"/>
      <c r="AW2403" s="297" t="n"/>
      <c r="AX2403" s="297" t="n"/>
      <c r="AY2403" s="286" t="n"/>
      <c r="AZ2403" s="286" t="n"/>
      <c r="BA2403" s="287" t="n"/>
      <c r="BB2403" s="286" t="n"/>
      <c r="BC2403" s="286" t="n"/>
      <c r="BD2403" s="286" t="n"/>
      <c r="BE2403" s="286" t="n"/>
      <c r="BF2403" s="286" t="n"/>
      <c r="BG2403" s="286" t="n"/>
      <c r="BH2403" s="297" t="n"/>
      <c r="BI2403" s="297" t="n"/>
      <c r="BJ2403" s="297" t="n"/>
      <c r="BK2403" s="297" t="n"/>
      <c r="BL2403" s="297" t="n"/>
      <c r="BM2403" s="297" t="n"/>
      <c r="BN2403" s="297" t="n"/>
      <c r="BO2403" s="285" t="n"/>
      <c r="BP2403" s="297" t="n"/>
      <c r="BQ2403" s="297" t="n"/>
      <c r="BR2403" s="297" t="n"/>
      <c r="BS2403" s="297" t="n"/>
      <c r="BT2403" s="297" t="n"/>
      <c r="BU2403" s="297" t="n"/>
      <c r="BV2403" s="297" t="n"/>
      <c r="BW2403" s="288" t="n"/>
      <c r="BX2403" s="276">
        <f>SUM(IF(COUNTIF(MediaScorecard!CC2890, "*1.*"), 2, 0), IF(COUNTIF(MediaScorecard!CC2890, "*2.*"), 2, 0), IF(COUNTIF(MediaScorecard!CC2890, "*3.*"), 2, 0), IF(COUNTIF(MediaScorecard!CC2890, "*4.*"), 2, 0), IF(COUNTIF(MediaScorecard!CC2890, "*5.*"), 2, 0), IF(COUNTIF(MediaScorecard!CC2890, "*6.*"), 2, 0))</f>
        <v/>
      </c>
      <c r="BY2403" s="277">
        <f t="array" ref="BY2403">SUM(VALUE(AT2403),VALUE(AU2403),VALUE(AV2403),VALUE(AW2403),VALUE(AX2403),VALUE(AY2403),VALUE(AZ2403),VALUE(BB2403),VALUE(BC2403),VALUE(BD2403),VALUE(BE2403),VALUE(BF2403),VALUE(BG2403),VALUE(BH2403),VALUE(BI2403),VALUE(BJ2403),VALUE(BK2403),VALUE(BL2403),VALUE(BM2403),VALUE(BN2403),VALUE(BO2403),VALUE(BP2403),VALUE(BQ2403),VALUE(BR2403),VALUE(BS2403),VALUE(BT2403),VALUE(BU2403),VALUE(BV2403),VALUE(BW2403))</f>
        <v/>
      </c>
      <c r="BZ2403" s="307" t="n"/>
      <c r="CA2403" s="307" t="n"/>
      <c r="CB2403" s="307" t="n"/>
      <c r="CC2403" s="307" t="n"/>
      <c r="CD2403" s="307" t="n"/>
      <c r="CE2403" s="307" t="n"/>
      <c r="CF2403" s="307" t="n"/>
      <c r="CG2403" s="307" t="n"/>
      <c r="CH2403" s="307" t="n"/>
      <c r="CI2403" s="307" t="n"/>
      <c r="CJ2403" s="307" t="n"/>
      <c r="CK2403" s="307" t="n"/>
      <c r="CL2403" s="307" t="n"/>
      <c r="CM2403" s="307" t="n"/>
      <c r="CN2403" s="307" t="n"/>
      <c r="CO2403" s="307" t="n"/>
      <c r="CP2403" s="307" t="n"/>
      <c r="CQ2403" s="307" t="n"/>
      <c r="CR2403" s="279" t="n"/>
      <c r="CS2403" s="280" t="n"/>
      <c r="CT2403" s="421">
        <f>(IF(OR(MediaScorecard!BG2890="x", MediaScorecard!BH2890="x",MediaScorecard!BI2890="x",MediaScorecard!BJ2890="x",MediaScorecard!BK2890="x"),1, 2))</f>
        <v/>
      </c>
      <c r="CU2403" s="308" t="n"/>
      <c r="CV2403" s="308" t="n"/>
      <c r="CW2403" s="308" t="n"/>
      <c r="CX2403" s="309" t="n"/>
      <c r="CY2403" s="308" t="n"/>
      <c r="CZ2403" s="308" t="n"/>
      <c r="DA2403" s="308" t="n"/>
    </row>
    <row r="2404" ht="21" customHeight="1" s="590">
      <c r="A2404" s="421" t="n"/>
      <c r="B2404" s="270" t="n"/>
      <c r="C2404" s="269" t="n"/>
      <c r="D2404" s="267" t="n"/>
      <c r="E2404" s="267" t="n"/>
      <c r="F2404" s="268" t="n"/>
      <c r="G2404" s="421" t="n"/>
      <c r="H2404" s="269" t="n"/>
      <c r="I2404" s="421" t="n"/>
      <c r="J2404" s="421" t="n"/>
      <c r="K2404" s="421" t="n"/>
      <c r="L2404" s="421" t="n"/>
      <c r="M2404" s="421" t="n"/>
      <c r="N2404" s="421" t="n"/>
      <c r="O2404" s="421" t="n"/>
      <c r="P2404" s="421" t="n"/>
      <c r="Q2404" s="421" t="n"/>
      <c r="R2404" s="270" t="n"/>
      <c r="S2404" s="421" t="n"/>
      <c r="T2404" s="421" t="n"/>
      <c r="U2404" s="421" t="n"/>
      <c r="V2404" s="421" t="n"/>
      <c r="W2404" s="421" t="n"/>
      <c r="X2404" s="421" t="n"/>
      <c r="Y2404" s="421" t="n"/>
      <c r="Z2404" s="421" t="n"/>
      <c r="AA2404" s="421" t="n"/>
      <c r="AB2404" s="421" t="n"/>
      <c r="AC2404" s="421" t="n"/>
      <c r="AD2404" s="421" t="n"/>
      <c r="AE2404" s="421" t="n"/>
      <c r="AF2404" s="421" t="n"/>
      <c r="AG2404" s="421" t="n"/>
      <c r="AH2404" s="421" t="n"/>
      <c r="AI2404" s="421" t="n"/>
      <c r="AJ2404" s="297" t="n"/>
      <c r="AK2404" s="297" t="n"/>
      <c r="AL2404" s="284" t="n"/>
      <c r="AM2404" s="297" t="n"/>
      <c r="AN2404" s="285" t="n"/>
      <c r="AO2404" s="297" t="n"/>
      <c r="AP2404" s="297" t="n"/>
      <c r="AQ2404" s="297" t="n"/>
      <c r="AR2404" s="297" t="n"/>
      <c r="AS2404" s="297" t="n"/>
      <c r="AT2404" s="285" t="n"/>
      <c r="AU2404" s="297" t="n"/>
      <c r="AV2404" s="297" t="n"/>
      <c r="AW2404" s="297" t="n"/>
      <c r="AX2404" s="297" t="n"/>
      <c r="AY2404" s="286" t="n"/>
      <c r="AZ2404" s="286" t="n"/>
      <c r="BA2404" s="287" t="n"/>
      <c r="BB2404" s="286" t="n"/>
      <c r="BC2404" s="286" t="n"/>
      <c r="BD2404" s="286" t="n"/>
      <c r="BE2404" s="286" t="n"/>
      <c r="BF2404" s="286" t="n"/>
      <c r="BG2404" s="286" t="n"/>
      <c r="BH2404" s="297" t="n"/>
      <c r="BI2404" s="297" t="n"/>
      <c r="BJ2404" s="297" t="n"/>
      <c r="BK2404" s="297" t="n"/>
      <c r="BL2404" s="297" t="n"/>
      <c r="BM2404" s="297" t="n"/>
      <c r="BN2404" s="297" t="n"/>
      <c r="BO2404" s="285" t="n"/>
      <c r="BP2404" s="297" t="n"/>
      <c r="BQ2404" s="297" t="n"/>
      <c r="BR2404" s="297" t="n"/>
      <c r="BS2404" s="297" t="n"/>
      <c r="BT2404" s="297" t="n"/>
      <c r="BU2404" s="297" t="n"/>
      <c r="BV2404" s="297" t="n"/>
      <c r="BW2404" s="288" t="n"/>
      <c r="BX2404" s="276">
        <f>SUM(IF(COUNTIF(MediaScorecard!CC2891, "*1.*"), 2, 0), IF(COUNTIF(MediaScorecard!CC2891, "*2.*"), 2, 0), IF(COUNTIF(MediaScorecard!CC2891, "*3.*"), 2, 0), IF(COUNTIF(MediaScorecard!CC2891, "*4.*"), 2, 0), IF(COUNTIF(MediaScorecard!CC2891, "*5.*"), 2, 0), IF(COUNTIF(MediaScorecard!CC2891, "*6.*"), 2, 0))</f>
        <v/>
      </c>
      <c r="BY2404" s="277">
        <f t="array" ref="BY2404">SUM(VALUE(AT2404),VALUE(AU2404),VALUE(AV2404),VALUE(AW2404),VALUE(AX2404),VALUE(AY2404),VALUE(AZ2404),VALUE(BB2404),VALUE(BC2404),VALUE(BD2404),VALUE(BE2404),VALUE(BF2404),VALUE(BG2404),VALUE(BH2404),VALUE(BI2404),VALUE(BJ2404),VALUE(BK2404),VALUE(BL2404),VALUE(BM2404),VALUE(BN2404),VALUE(BO2404),VALUE(BP2404),VALUE(BQ2404),VALUE(BR2404),VALUE(BS2404),VALUE(BT2404),VALUE(BU2404),VALUE(BV2404),VALUE(BW2404))</f>
        <v/>
      </c>
      <c r="BZ2404" s="307" t="n"/>
      <c r="CA2404" s="307" t="n"/>
      <c r="CB2404" s="307" t="n"/>
      <c r="CC2404" s="307" t="n"/>
      <c r="CD2404" s="307" t="n"/>
      <c r="CE2404" s="307" t="n"/>
      <c r="CF2404" s="307" t="n"/>
      <c r="CG2404" s="307" t="n"/>
      <c r="CH2404" s="307" t="n"/>
      <c r="CI2404" s="307" t="n"/>
      <c r="CJ2404" s="307" t="n"/>
      <c r="CK2404" s="307" t="n"/>
      <c r="CL2404" s="307" t="n"/>
      <c r="CM2404" s="307" t="n"/>
      <c r="CN2404" s="307" t="n"/>
      <c r="CO2404" s="307" t="n"/>
      <c r="CP2404" s="307" t="n"/>
      <c r="CQ2404" s="307" t="n"/>
      <c r="CR2404" s="279" t="n"/>
      <c r="CS2404" s="280" t="n"/>
      <c r="CT2404" s="421">
        <f>(IF(OR(MediaScorecard!BG2891="x", MediaScorecard!BH2891="x",MediaScorecard!BI2891="x",MediaScorecard!BJ2891="x",MediaScorecard!BK2891="x"),1, 2))</f>
        <v/>
      </c>
      <c r="CU2404" s="308" t="n"/>
      <c r="CV2404" s="308" t="n"/>
      <c r="CW2404" s="308" t="n"/>
      <c r="CX2404" s="309" t="n"/>
      <c r="CY2404" s="308" t="n"/>
      <c r="CZ2404" s="308" t="n"/>
      <c r="DA2404" s="308" t="n"/>
    </row>
    <row r="2405" ht="21" customHeight="1" s="590">
      <c r="A2405" s="421" t="n"/>
      <c r="B2405" s="270" t="n"/>
      <c r="C2405" s="269" t="n"/>
      <c r="D2405" s="267" t="n"/>
      <c r="E2405" s="267" t="n"/>
      <c r="F2405" s="268" t="n"/>
      <c r="G2405" s="421" t="n"/>
      <c r="H2405" s="269" t="n"/>
      <c r="I2405" s="421" t="n"/>
      <c r="J2405" s="421" t="n"/>
      <c r="K2405" s="421" t="n"/>
      <c r="L2405" s="421" t="n"/>
      <c r="M2405" s="421" t="n"/>
      <c r="N2405" s="421" t="n"/>
      <c r="O2405" s="421" t="n"/>
      <c r="P2405" s="421" t="n"/>
      <c r="Q2405" s="421" t="n"/>
      <c r="R2405" s="270" t="n"/>
      <c r="S2405" s="421" t="n"/>
      <c r="T2405" s="421" t="n"/>
      <c r="U2405" s="421" t="n"/>
      <c r="V2405" s="421" t="n"/>
      <c r="W2405" s="421" t="n"/>
      <c r="X2405" s="421" t="n"/>
      <c r="Y2405" s="421" t="n"/>
      <c r="Z2405" s="421" t="n"/>
      <c r="AA2405" s="421" t="n"/>
      <c r="AB2405" s="421" t="n"/>
      <c r="AC2405" s="421" t="n"/>
      <c r="AD2405" s="421" t="n"/>
      <c r="AE2405" s="421" t="n"/>
      <c r="AF2405" s="421" t="n"/>
      <c r="AG2405" s="421" t="n"/>
      <c r="AH2405" s="421" t="n"/>
      <c r="AI2405" s="421" t="n"/>
      <c r="AJ2405" s="297" t="n"/>
      <c r="AK2405" s="297" t="n"/>
      <c r="AL2405" s="284" t="n"/>
      <c r="AM2405" s="297" t="n"/>
      <c r="AN2405" s="285" t="n"/>
      <c r="AO2405" s="297" t="n"/>
      <c r="AP2405" s="297" t="n"/>
      <c r="AQ2405" s="297" t="n"/>
      <c r="AR2405" s="297" t="n"/>
      <c r="AS2405" s="297" t="n"/>
      <c r="AT2405" s="285" t="n"/>
      <c r="AU2405" s="297" t="n"/>
      <c r="AV2405" s="297" t="n"/>
      <c r="AW2405" s="297" t="n"/>
      <c r="AX2405" s="297" t="n"/>
      <c r="AY2405" s="286" t="n"/>
      <c r="AZ2405" s="286" t="n"/>
      <c r="BA2405" s="287" t="n"/>
      <c r="BB2405" s="286" t="n"/>
      <c r="BC2405" s="286" t="n"/>
      <c r="BD2405" s="286" t="n"/>
      <c r="BE2405" s="286" t="n"/>
      <c r="BF2405" s="286" t="n"/>
      <c r="BG2405" s="286" t="n"/>
      <c r="BH2405" s="297" t="n"/>
      <c r="BI2405" s="297" t="n"/>
      <c r="BJ2405" s="297" t="n"/>
      <c r="BK2405" s="297" t="n"/>
      <c r="BL2405" s="297" t="n"/>
      <c r="BM2405" s="297" t="n"/>
      <c r="BN2405" s="297" t="n"/>
      <c r="BO2405" s="285" t="n"/>
      <c r="BP2405" s="297" t="n"/>
      <c r="BQ2405" s="297" t="n"/>
      <c r="BR2405" s="297" t="n"/>
      <c r="BS2405" s="297" t="n"/>
      <c r="BT2405" s="297" t="n"/>
      <c r="BU2405" s="297" t="n"/>
      <c r="BV2405" s="297" t="n"/>
      <c r="BW2405" s="288" t="n"/>
      <c r="BX2405" s="276">
        <f>SUM(IF(COUNTIF(MediaScorecard!CC2892, "*1.*"), 2, 0), IF(COUNTIF(MediaScorecard!CC2892, "*2.*"), 2, 0), IF(COUNTIF(MediaScorecard!CC2892, "*3.*"), 2, 0), IF(COUNTIF(MediaScorecard!CC2892, "*4.*"), 2, 0), IF(COUNTIF(MediaScorecard!CC2892, "*5.*"), 2, 0), IF(COUNTIF(MediaScorecard!CC2892, "*6.*"), 2, 0))</f>
        <v/>
      </c>
      <c r="BY2405" s="277">
        <f t="array" ref="BY2405">SUM(VALUE(AT2405),VALUE(AU2405),VALUE(AV2405),VALUE(AW2405),VALUE(AX2405),VALUE(AY2405),VALUE(AZ2405),VALUE(BB2405),VALUE(BC2405),VALUE(BD2405),VALUE(BE2405),VALUE(BF2405),VALUE(BG2405),VALUE(BH2405),VALUE(BI2405),VALUE(BJ2405),VALUE(BK2405),VALUE(BL2405),VALUE(BM2405),VALUE(BN2405),VALUE(BO2405),VALUE(BP2405),VALUE(BQ2405),VALUE(BR2405),VALUE(BS2405),VALUE(BT2405),VALUE(BU2405),VALUE(BV2405),VALUE(BW2405))</f>
        <v/>
      </c>
      <c r="BZ2405" s="307" t="n"/>
      <c r="CA2405" s="307" t="n"/>
      <c r="CB2405" s="307" t="n"/>
      <c r="CC2405" s="307" t="n"/>
      <c r="CD2405" s="307" t="n"/>
      <c r="CE2405" s="307" t="n"/>
      <c r="CF2405" s="307" t="n"/>
      <c r="CG2405" s="307" t="n"/>
      <c r="CH2405" s="307" t="n"/>
      <c r="CI2405" s="307" t="n"/>
      <c r="CJ2405" s="307" t="n"/>
      <c r="CK2405" s="307" t="n"/>
      <c r="CL2405" s="307" t="n"/>
      <c r="CM2405" s="307" t="n"/>
      <c r="CN2405" s="307" t="n"/>
      <c r="CO2405" s="307" t="n"/>
      <c r="CP2405" s="307" t="n"/>
      <c r="CQ2405" s="307" t="n"/>
      <c r="CR2405" s="279" t="n"/>
      <c r="CS2405" s="280" t="n"/>
      <c r="CT2405" s="421">
        <f>(IF(OR(MediaScorecard!BG2892="x", MediaScorecard!BH2892="x",MediaScorecard!BI2892="x",MediaScorecard!BJ2892="x",MediaScorecard!BK2892="x"),1, 2))</f>
        <v/>
      </c>
      <c r="CU2405" s="308" t="n"/>
      <c r="CV2405" s="308" t="n"/>
      <c r="CW2405" s="308" t="n"/>
      <c r="CX2405" s="309" t="n"/>
      <c r="CY2405" s="308" t="n"/>
      <c r="CZ2405" s="308" t="n"/>
      <c r="DA2405" s="308" t="n"/>
    </row>
    <row r="2406" ht="21" customHeight="1" s="590">
      <c r="A2406" s="421" t="n"/>
      <c r="B2406" s="270" t="n"/>
      <c r="C2406" s="269" t="n"/>
      <c r="D2406" s="267" t="n"/>
      <c r="E2406" s="267" t="n"/>
      <c r="F2406" s="268" t="n"/>
      <c r="G2406" s="421" t="n"/>
      <c r="H2406" s="269" t="n"/>
      <c r="I2406" s="421" t="n"/>
      <c r="J2406" s="421" t="n"/>
      <c r="K2406" s="421" t="n"/>
      <c r="L2406" s="421" t="n"/>
      <c r="M2406" s="421" t="n"/>
      <c r="N2406" s="421" t="n"/>
      <c r="O2406" s="421" t="n"/>
      <c r="P2406" s="421" t="n"/>
      <c r="Q2406" s="421" t="n"/>
      <c r="R2406" s="270" t="n"/>
      <c r="S2406" s="421" t="n"/>
      <c r="T2406" s="421" t="n"/>
      <c r="U2406" s="421" t="n"/>
      <c r="V2406" s="421" t="n"/>
      <c r="W2406" s="421" t="n"/>
      <c r="X2406" s="421" t="n"/>
      <c r="Y2406" s="421" t="n"/>
      <c r="Z2406" s="421" t="n"/>
      <c r="AA2406" s="421" t="n"/>
      <c r="AB2406" s="421" t="n"/>
      <c r="AC2406" s="421" t="n"/>
      <c r="AD2406" s="421" t="n"/>
      <c r="AE2406" s="421" t="n"/>
      <c r="AF2406" s="421" t="n"/>
      <c r="AG2406" s="421" t="n"/>
      <c r="AH2406" s="421" t="n"/>
      <c r="AI2406" s="421" t="n"/>
      <c r="AJ2406" s="297" t="n"/>
      <c r="AK2406" s="297" t="n"/>
      <c r="AL2406" s="284" t="n"/>
      <c r="AM2406" s="297" t="n"/>
      <c r="AN2406" s="285" t="n"/>
      <c r="AO2406" s="297" t="n"/>
      <c r="AP2406" s="297" t="n"/>
      <c r="AQ2406" s="297" t="n"/>
      <c r="AR2406" s="297" t="n"/>
      <c r="AS2406" s="297" t="n"/>
      <c r="AT2406" s="285" t="n"/>
      <c r="AU2406" s="297" t="n"/>
      <c r="AV2406" s="297" t="n"/>
      <c r="AW2406" s="297" t="n"/>
      <c r="AX2406" s="297" t="n"/>
      <c r="AY2406" s="286" t="n"/>
      <c r="AZ2406" s="286" t="n"/>
      <c r="BA2406" s="287" t="n"/>
      <c r="BB2406" s="286" t="n"/>
      <c r="BC2406" s="286" t="n"/>
      <c r="BD2406" s="286" t="n"/>
      <c r="BE2406" s="286" t="n"/>
      <c r="BF2406" s="286" t="n"/>
      <c r="BG2406" s="286" t="n"/>
      <c r="BH2406" s="297" t="n"/>
      <c r="BI2406" s="297" t="n"/>
      <c r="BJ2406" s="297" t="n"/>
      <c r="BK2406" s="297" t="n"/>
      <c r="BL2406" s="297" t="n"/>
      <c r="BM2406" s="297" t="n"/>
      <c r="BN2406" s="297" t="n"/>
      <c r="BO2406" s="285" t="n"/>
      <c r="BP2406" s="297" t="n"/>
      <c r="BQ2406" s="297" t="n"/>
      <c r="BR2406" s="297" t="n"/>
      <c r="BS2406" s="297" t="n"/>
      <c r="BT2406" s="297" t="n"/>
      <c r="BU2406" s="297" t="n"/>
      <c r="BV2406" s="297" t="n"/>
      <c r="BW2406" s="288" t="n"/>
      <c r="BX2406" s="276">
        <f>SUM(IF(COUNTIF(MediaScorecard!CC2893, "*1.*"), 2, 0), IF(COUNTIF(MediaScorecard!CC2893, "*2.*"), 2, 0), IF(COUNTIF(MediaScorecard!CC2893, "*3.*"), 2, 0), IF(COUNTIF(MediaScorecard!CC2893, "*4.*"), 2, 0), IF(COUNTIF(MediaScorecard!CC2893, "*5.*"), 2, 0), IF(COUNTIF(MediaScorecard!CC2893, "*6.*"), 2, 0))</f>
        <v/>
      </c>
      <c r="BY2406" s="277">
        <f t="array" ref="BY2406">SUM(VALUE(AT2406),VALUE(AU2406),VALUE(AV2406),VALUE(AW2406),VALUE(AX2406),VALUE(AY2406),VALUE(AZ2406),VALUE(BB2406),VALUE(BC2406),VALUE(BD2406),VALUE(BE2406),VALUE(BF2406),VALUE(BG2406),VALUE(BH2406),VALUE(BI2406),VALUE(BJ2406),VALUE(BK2406),VALUE(BL2406),VALUE(BM2406),VALUE(BN2406),VALUE(BO2406),VALUE(BP2406),VALUE(BQ2406),VALUE(BR2406),VALUE(BS2406),VALUE(BT2406),VALUE(BU2406),VALUE(BV2406),VALUE(BW2406))</f>
        <v/>
      </c>
      <c r="BZ2406" s="307" t="n"/>
      <c r="CA2406" s="307" t="n"/>
      <c r="CB2406" s="307" t="n"/>
      <c r="CC2406" s="307" t="n"/>
      <c r="CD2406" s="307" t="n"/>
      <c r="CE2406" s="307" t="n"/>
      <c r="CF2406" s="307" t="n"/>
      <c r="CG2406" s="307" t="n"/>
      <c r="CH2406" s="307" t="n"/>
      <c r="CI2406" s="307" t="n"/>
      <c r="CJ2406" s="307" t="n"/>
      <c r="CK2406" s="307" t="n"/>
      <c r="CL2406" s="307" t="n"/>
      <c r="CM2406" s="307" t="n"/>
      <c r="CN2406" s="307" t="n"/>
      <c r="CO2406" s="307" t="n"/>
      <c r="CP2406" s="307" t="n"/>
      <c r="CQ2406" s="307" t="n"/>
      <c r="CR2406" s="279" t="n"/>
      <c r="CS2406" s="280" t="n"/>
      <c r="CT2406" s="421">
        <f>(IF(OR(MediaScorecard!BG2893="x", MediaScorecard!BH2893="x",MediaScorecard!BI2893="x",MediaScorecard!BJ2893="x",MediaScorecard!BK2893="x"),1, 2))</f>
        <v/>
      </c>
      <c r="CU2406" s="308" t="n"/>
      <c r="CV2406" s="308" t="n"/>
      <c r="CW2406" s="308" t="n"/>
      <c r="CX2406" s="309" t="n"/>
      <c r="CY2406" s="308" t="n"/>
      <c r="CZ2406" s="308" t="n"/>
      <c r="DA2406" s="308" t="n"/>
    </row>
    <row r="2407" ht="21" customHeight="1" s="590">
      <c r="A2407" s="421" t="n"/>
      <c r="B2407" s="270" t="n"/>
      <c r="C2407" s="269" t="n"/>
      <c r="D2407" s="267" t="n"/>
      <c r="E2407" s="267" t="n"/>
      <c r="F2407" s="268" t="n"/>
      <c r="G2407" s="421" t="n"/>
      <c r="H2407" s="269" t="n"/>
      <c r="I2407" s="421" t="n"/>
      <c r="J2407" s="421" t="n"/>
      <c r="K2407" s="421" t="n"/>
      <c r="L2407" s="421" t="n"/>
      <c r="M2407" s="421" t="n"/>
      <c r="N2407" s="421" t="n"/>
      <c r="O2407" s="421" t="n"/>
      <c r="P2407" s="421" t="n"/>
      <c r="Q2407" s="421" t="n"/>
      <c r="R2407" s="270" t="n"/>
      <c r="S2407" s="421" t="n"/>
      <c r="T2407" s="421" t="n"/>
      <c r="U2407" s="421" t="n"/>
      <c r="V2407" s="421" t="n"/>
      <c r="W2407" s="421" t="n"/>
      <c r="X2407" s="421" t="n"/>
      <c r="Y2407" s="421" t="n"/>
      <c r="Z2407" s="421" t="n"/>
      <c r="AA2407" s="421" t="n"/>
      <c r="AB2407" s="421" t="n"/>
      <c r="AC2407" s="421" t="n"/>
      <c r="AD2407" s="421" t="n"/>
      <c r="AE2407" s="421" t="n"/>
      <c r="AF2407" s="421" t="n"/>
      <c r="AG2407" s="421" t="n"/>
      <c r="AH2407" s="421" t="n"/>
      <c r="AI2407" s="421" t="n"/>
      <c r="AJ2407" s="297" t="n"/>
      <c r="AK2407" s="297" t="n"/>
      <c r="AL2407" s="284" t="n"/>
      <c r="AM2407" s="297" t="n"/>
      <c r="AN2407" s="285" t="n"/>
      <c r="AO2407" s="297" t="n"/>
      <c r="AP2407" s="297" t="n"/>
      <c r="AQ2407" s="297" t="n"/>
      <c r="AR2407" s="297" t="n"/>
      <c r="AS2407" s="297" t="n"/>
      <c r="AT2407" s="285" t="n"/>
      <c r="AU2407" s="297" t="n"/>
      <c r="AV2407" s="297" t="n"/>
      <c r="AW2407" s="297" t="n"/>
      <c r="AX2407" s="297" t="n"/>
      <c r="AY2407" s="286" t="n"/>
      <c r="AZ2407" s="286" t="n"/>
      <c r="BA2407" s="287" t="n"/>
      <c r="BB2407" s="286" t="n"/>
      <c r="BC2407" s="286" t="n"/>
      <c r="BD2407" s="286" t="n"/>
      <c r="BE2407" s="286" t="n"/>
      <c r="BF2407" s="286" t="n"/>
      <c r="BG2407" s="286" t="n"/>
      <c r="BH2407" s="297" t="n"/>
      <c r="BI2407" s="297" t="n"/>
      <c r="BJ2407" s="297" t="n"/>
      <c r="BK2407" s="297" t="n"/>
      <c r="BL2407" s="297" t="n"/>
      <c r="BM2407" s="297" t="n"/>
      <c r="BN2407" s="297" t="n"/>
      <c r="BO2407" s="285" t="n"/>
      <c r="BP2407" s="297" t="n"/>
      <c r="BQ2407" s="297" t="n"/>
      <c r="BR2407" s="297" t="n"/>
      <c r="BS2407" s="297" t="n"/>
      <c r="BT2407" s="297" t="n"/>
      <c r="BU2407" s="297" t="n"/>
      <c r="BV2407" s="297" t="n"/>
      <c r="BW2407" s="288" t="n"/>
      <c r="BX2407" s="276">
        <f>SUM(IF(COUNTIF(MediaScorecard!CC2894, "*1.*"), 2, 0), IF(COUNTIF(MediaScorecard!CC2894, "*2.*"), 2, 0), IF(COUNTIF(MediaScorecard!CC2894, "*3.*"), 2, 0), IF(COUNTIF(MediaScorecard!CC2894, "*4.*"), 2, 0), IF(COUNTIF(MediaScorecard!CC2894, "*5.*"), 2, 0), IF(COUNTIF(MediaScorecard!CC2894, "*6.*"), 2, 0))</f>
        <v/>
      </c>
      <c r="BY2407" s="277">
        <f t="array" ref="BY2407">SUM(VALUE(AT2407),VALUE(AU2407),VALUE(AV2407),VALUE(AW2407),VALUE(AX2407),VALUE(AY2407),VALUE(AZ2407),VALUE(BB2407),VALUE(BC2407),VALUE(BD2407),VALUE(BE2407),VALUE(BF2407),VALUE(BG2407),VALUE(BH2407),VALUE(BI2407),VALUE(BJ2407),VALUE(BK2407),VALUE(BL2407),VALUE(BM2407),VALUE(BN2407),VALUE(BO2407),VALUE(BP2407),VALUE(BQ2407),VALUE(BR2407),VALUE(BS2407),VALUE(BT2407),VALUE(BU2407),VALUE(BV2407),VALUE(BW2407))</f>
        <v/>
      </c>
      <c r="BZ2407" s="307" t="n"/>
      <c r="CA2407" s="307" t="n"/>
      <c r="CB2407" s="307" t="n"/>
      <c r="CC2407" s="307" t="n"/>
      <c r="CD2407" s="307" t="n"/>
      <c r="CE2407" s="307" t="n"/>
      <c r="CF2407" s="307" t="n"/>
      <c r="CG2407" s="307" t="n"/>
      <c r="CH2407" s="307" t="n"/>
      <c r="CI2407" s="307" t="n"/>
      <c r="CJ2407" s="307" t="n"/>
      <c r="CK2407" s="307" t="n"/>
      <c r="CL2407" s="307" t="n"/>
      <c r="CM2407" s="307" t="n"/>
      <c r="CN2407" s="307" t="n"/>
      <c r="CO2407" s="307" t="n"/>
      <c r="CP2407" s="307" t="n"/>
      <c r="CQ2407" s="307" t="n"/>
      <c r="CR2407" s="279" t="n"/>
      <c r="CS2407" s="280" t="n"/>
      <c r="CT2407" s="421">
        <f>(IF(OR(MediaScorecard!BG2894="x", MediaScorecard!BH2894="x",MediaScorecard!BI2894="x",MediaScorecard!BJ2894="x",MediaScorecard!BK2894="x"),1, 2))</f>
        <v/>
      </c>
      <c r="CU2407" s="308" t="n"/>
      <c r="CV2407" s="308" t="n"/>
      <c r="CW2407" s="308" t="n"/>
      <c r="CX2407" s="309" t="n"/>
      <c r="CY2407" s="308" t="n"/>
      <c r="CZ2407" s="308" t="n"/>
      <c r="DA2407" s="308" t="n"/>
    </row>
    <row r="2408" ht="21" customHeight="1" s="590">
      <c r="A2408" s="421" t="n"/>
      <c r="B2408" s="270" t="n"/>
      <c r="C2408" s="269" t="n"/>
      <c r="D2408" s="267" t="n"/>
      <c r="E2408" s="267" t="n"/>
      <c r="F2408" s="268" t="n"/>
      <c r="G2408" s="421" t="n"/>
      <c r="H2408" s="269" t="n"/>
      <c r="I2408" s="421" t="n"/>
      <c r="J2408" s="421" t="n"/>
      <c r="K2408" s="421" t="n"/>
      <c r="L2408" s="421" t="n"/>
      <c r="M2408" s="421" t="n"/>
      <c r="N2408" s="421" t="n"/>
      <c r="O2408" s="421" t="n"/>
      <c r="P2408" s="421" t="n"/>
      <c r="Q2408" s="421" t="n"/>
      <c r="R2408" s="270" t="n"/>
      <c r="S2408" s="421" t="n"/>
      <c r="T2408" s="421" t="n"/>
      <c r="U2408" s="421" t="n"/>
      <c r="V2408" s="421" t="n"/>
      <c r="W2408" s="421" t="n"/>
      <c r="X2408" s="421" t="n"/>
      <c r="Y2408" s="421" t="n"/>
      <c r="Z2408" s="421" t="n"/>
      <c r="AA2408" s="421" t="n"/>
      <c r="AB2408" s="421" t="n"/>
      <c r="AC2408" s="421" t="n"/>
      <c r="AD2408" s="421" t="n"/>
      <c r="AE2408" s="421" t="n"/>
      <c r="AF2408" s="421" t="n"/>
      <c r="AG2408" s="421" t="n"/>
      <c r="AH2408" s="421" t="n"/>
      <c r="AI2408" s="421" t="n"/>
      <c r="AJ2408" s="297" t="n"/>
      <c r="AK2408" s="297" t="n"/>
      <c r="AL2408" s="284" t="n"/>
      <c r="AM2408" s="297" t="n"/>
      <c r="AN2408" s="285" t="n"/>
      <c r="AO2408" s="297" t="n"/>
      <c r="AP2408" s="297" t="n"/>
      <c r="AQ2408" s="297" t="n"/>
      <c r="AR2408" s="297" t="n"/>
      <c r="AS2408" s="297" t="n"/>
      <c r="AT2408" s="285" t="n"/>
      <c r="AU2408" s="297" t="n"/>
      <c r="AV2408" s="297" t="n"/>
      <c r="AW2408" s="297" t="n"/>
      <c r="AX2408" s="297" t="n"/>
      <c r="AY2408" s="286" t="n"/>
      <c r="AZ2408" s="286" t="n"/>
      <c r="BA2408" s="287" t="n"/>
      <c r="BB2408" s="286" t="n"/>
      <c r="BC2408" s="286" t="n"/>
      <c r="BD2408" s="286" t="n"/>
      <c r="BE2408" s="286" t="n"/>
      <c r="BF2408" s="286" t="n"/>
      <c r="BG2408" s="286" t="n"/>
      <c r="BH2408" s="297" t="n"/>
      <c r="BI2408" s="297" t="n"/>
      <c r="BJ2408" s="297" t="n"/>
      <c r="BK2408" s="297" t="n"/>
      <c r="BL2408" s="297" t="n"/>
      <c r="BM2408" s="297" t="n"/>
      <c r="BN2408" s="297" t="n"/>
      <c r="BO2408" s="285" t="n"/>
      <c r="BP2408" s="297" t="n"/>
      <c r="BQ2408" s="297" t="n"/>
      <c r="BR2408" s="297" t="n"/>
      <c r="BS2408" s="297" t="n"/>
      <c r="BT2408" s="297" t="n"/>
      <c r="BU2408" s="297" t="n"/>
      <c r="BV2408" s="297" t="n"/>
      <c r="BW2408" s="288" t="n"/>
      <c r="BX2408" s="276">
        <f>SUM(IF(COUNTIF(MediaScorecard!CC2895, "*1.*"), 2, 0), IF(COUNTIF(MediaScorecard!CC2895, "*2.*"), 2, 0), IF(COUNTIF(MediaScorecard!CC2895, "*3.*"), 2, 0), IF(COUNTIF(MediaScorecard!CC2895, "*4.*"), 2, 0), IF(COUNTIF(MediaScorecard!CC2895, "*5.*"), 2, 0), IF(COUNTIF(MediaScorecard!CC2895, "*6.*"), 2, 0))</f>
        <v/>
      </c>
      <c r="BY2408" s="277">
        <f t="array" ref="BY2408">SUM(VALUE(AT2408),VALUE(AU2408),VALUE(AV2408),VALUE(AW2408),VALUE(AX2408),VALUE(AY2408),VALUE(AZ2408),VALUE(BB2408),VALUE(BC2408),VALUE(BD2408),VALUE(BE2408),VALUE(BF2408),VALUE(BG2408),VALUE(BH2408),VALUE(BI2408),VALUE(BJ2408),VALUE(BK2408),VALUE(BL2408),VALUE(BM2408),VALUE(BN2408),VALUE(BO2408),VALUE(BP2408),VALUE(BQ2408),VALUE(BR2408),VALUE(BS2408),VALUE(BT2408),VALUE(BU2408),VALUE(BV2408),VALUE(BW2408))</f>
        <v/>
      </c>
      <c r="BZ2408" s="307" t="n"/>
      <c r="CA2408" s="307" t="n"/>
      <c r="CB2408" s="307" t="n"/>
      <c r="CC2408" s="307" t="n"/>
      <c r="CD2408" s="307" t="n"/>
      <c r="CE2408" s="307" t="n"/>
      <c r="CF2408" s="307" t="n"/>
      <c r="CG2408" s="307" t="n"/>
      <c r="CH2408" s="307" t="n"/>
      <c r="CI2408" s="307" t="n"/>
      <c r="CJ2408" s="307" t="n"/>
      <c r="CK2408" s="307" t="n"/>
      <c r="CL2408" s="307" t="n"/>
      <c r="CM2408" s="307" t="n"/>
      <c r="CN2408" s="307" t="n"/>
      <c r="CO2408" s="307" t="n"/>
      <c r="CP2408" s="307" t="n"/>
      <c r="CQ2408" s="307" t="n"/>
      <c r="CR2408" s="279" t="n"/>
      <c r="CS2408" s="280" t="n"/>
      <c r="CT2408" s="421">
        <f>(IF(OR(MediaScorecard!BG2895="x", MediaScorecard!BH2895="x",MediaScorecard!BI2895="x",MediaScorecard!BJ2895="x",MediaScorecard!BK2895="x"),1, 2))</f>
        <v/>
      </c>
      <c r="CU2408" s="308" t="n"/>
      <c r="CV2408" s="308" t="n"/>
      <c r="CW2408" s="308" t="n"/>
      <c r="CX2408" s="309" t="n"/>
      <c r="CY2408" s="308" t="n"/>
      <c r="CZ2408" s="308" t="n"/>
      <c r="DA2408" s="308" t="n"/>
    </row>
    <row r="2409" ht="21" customHeight="1" s="590">
      <c r="A2409" s="421" t="n"/>
      <c r="B2409" s="270" t="n"/>
      <c r="C2409" s="269" t="n"/>
      <c r="D2409" s="267" t="n"/>
      <c r="E2409" s="267" t="n"/>
      <c r="F2409" s="268" t="n"/>
      <c r="G2409" s="421" t="n"/>
      <c r="H2409" s="269" t="n"/>
      <c r="I2409" s="421" t="n"/>
      <c r="J2409" s="421" t="n"/>
      <c r="K2409" s="421" t="n"/>
      <c r="L2409" s="421" t="n"/>
      <c r="M2409" s="421" t="n"/>
      <c r="N2409" s="421" t="n"/>
      <c r="O2409" s="421" t="n"/>
      <c r="P2409" s="421" t="n"/>
      <c r="Q2409" s="421" t="n"/>
      <c r="R2409" s="270" t="n"/>
      <c r="S2409" s="421" t="n"/>
      <c r="T2409" s="421" t="n"/>
      <c r="U2409" s="421" t="n"/>
      <c r="V2409" s="421" t="n"/>
      <c r="W2409" s="421" t="n"/>
      <c r="X2409" s="421" t="n"/>
      <c r="Y2409" s="421" t="n"/>
      <c r="Z2409" s="421" t="n"/>
      <c r="AA2409" s="421" t="n"/>
      <c r="AB2409" s="421" t="n"/>
      <c r="AC2409" s="421" t="n"/>
      <c r="AD2409" s="421" t="n"/>
      <c r="AE2409" s="421" t="n"/>
      <c r="AF2409" s="421" t="n"/>
      <c r="AG2409" s="421" t="n"/>
      <c r="AH2409" s="421" t="n"/>
      <c r="AI2409" s="421" t="n"/>
      <c r="AJ2409" s="297" t="n"/>
      <c r="AK2409" s="297" t="n"/>
      <c r="AL2409" s="284" t="n"/>
      <c r="AM2409" s="297" t="n"/>
      <c r="AN2409" s="285" t="n"/>
      <c r="AO2409" s="297" t="n"/>
      <c r="AP2409" s="297" t="n"/>
      <c r="AQ2409" s="297" t="n"/>
      <c r="AR2409" s="297" t="n"/>
      <c r="AS2409" s="297" t="n"/>
      <c r="AT2409" s="285" t="n"/>
      <c r="AU2409" s="297" t="n"/>
      <c r="AV2409" s="297" t="n"/>
      <c r="AW2409" s="297" t="n"/>
      <c r="AX2409" s="297" t="n"/>
      <c r="AY2409" s="286" t="n"/>
      <c r="AZ2409" s="286" t="n"/>
      <c r="BA2409" s="287" t="n"/>
      <c r="BB2409" s="286" t="n"/>
      <c r="BC2409" s="286" t="n"/>
      <c r="BD2409" s="286" t="n"/>
      <c r="BE2409" s="286" t="n"/>
      <c r="BF2409" s="286" t="n"/>
      <c r="BG2409" s="286" t="n"/>
      <c r="BH2409" s="297" t="n"/>
      <c r="BI2409" s="297" t="n"/>
      <c r="BJ2409" s="297" t="n"/>
      <c r="BK2409" s="297" t="n"/>
      <c r="BL2409" s="297" t="n"/>
      <c r="BM2409" s="297" t="n"/>
      <c r="BN2409" s="297" t="n"/>
      <c r="BO2409" s="285" t="n"/>
      <c r="BP2409" s="297" t="n"/>
      <c r="BQ2409" s="297" t="n"/>
      <c r="BR2409" s="297" t="n"/>
      <c r="BS2409" s="297" t="n"/>
      <c r="BT2409" s="297" t="n"/>
      <c r="BU2409" s="297" t="n"/>
      <c r="BV2409" s="297" t="n"/>
      <c r="BW2409" s="288" t="n"/>
      <c r="BX2409" s="276">
        <f>SUM(IF(COUNTIF(MediaScorecard!CC2896, "*1.*"), 2, 0), IF(COUNTIF(MediaScorecard!CC2896, "*2.*"), 2, 0), IF(COUNTIF(MediaScorecard!CC2896, "*3.*"), 2, 0), IF(COUNTIF(MediaScorecard!CC2896, "*4.*"), 2, 0), IF(COUNTIF(MediaScorecard!CC2896, "*5.*"), 2, 0), IF(COUNTIF(MediaScorecard!CC2896, "*6.*"), 2, 0))</f>
        <v/>
      </c>
      <c r="BY2409" s="277">
        <f t="array" ref="BY2409">SUM(VALUE(AT2409),VALUE(AU2409),VALUE(AV2409),VALUE(AW2409),VALUE(AX2409),VALUE(AY2409),VALUE(AZ2409),VALUE(BB2409),VALUE(BC2409),VALUE(BD2409),VALUE(BE2409),VALUE(BF2409),VALUE(BG2409),VALUE(BH2409),VALUE(BI2409),VALUE(BJ2409),VALUE(BK2409),VALUE(BL2409),VALUE(BM2409),VALUE(BN2409),VALUE(BO2409),VALUE(BP2409),VALUE(BQ2409),VALUE(BR2409),VALUE(BS2409),VALUE(BT2409),VALUE(BU2409),VALUE(BV2409),VALUE(BW2409))</f>
        <v/>
      </c>
      <c r="BZ2409" s="307" t="n"/>
      <c r="CA2409" s="307" t="n"/>
      <c r="CB2409" s="307" t="n"/>
      <c r="CC2409" s="307" t="n"/>
      <c r="CD2409" s="307" t="n"/>
      <c r="CE2409" s="307" t="n"/>
      <c r="CF2409" s="307" t="n"/>
      <c r="CG2409" s="307" t="n"/>
      <c r="CH2409" s="307" t="n"/>
      <c r="CI2409" s="307" t="n"/>
      <c r="CJ2409" s="307" t="n"/>
      <c r="CK2409" s="307" t="n"/>
      <c r="CL2409" s="307" t="n"/>
      <c r="CM2409" s="307" t="n"/>
      <c r="CN2409" s="307" t="n"/>
      <c r="CO2409" s="307" t="n"/>
      <c r="CP2409" s="307" t="n"/>
      <c r="CQ2409" s="307" t="n"/>
      <c r="CR2409" s="279" t="n"/>
      <c r="CS2409" s="280" t="n"/>
      <c r="CT2409" s="421">
        <f>(IF(OR(MediaScorecard!BG2896="x", MediaScorecard!BH2896="x",MediaScorecard!BI2896="x",MediaScorecard!BJ2896="x",MediaScorecard!BK2896="x"),1, 2))</f>
        <v/>
      </c>
      <c r="CU2409" s="308" t="n"/>
      <c r="CV2409" s="308" t="n"/>
      <c r="CW2409" s="308" t="n"/>
      <c r="CX2409" s="309" t="n"/>
      <c r="CY2409" s="308" t="n"/>
      <c r="CZ2409" s="308" t="n"/>
      <c r="DA2409" s="308" t="n"/>
    </row>
    <row r="2410" ht="21" customHeight="1" s="590">
      <c r="A2410" s="421" t="n"/>
      <c r="B2410" s="270" t="n"/>
      <c r="C2410" s="269" t="n"/>
      <c r="D2410" s="267" t="n"/>
      <c r="E2410" s="267" t="n"/>
      <c r="F2410" s="268" t="n"/>
      <c r="G2410" s="421" t="n"/>
      <c r="H2410" s="269" t="n"/>
      <c r="I2410" s="421" t="n"/>
      <c r="J2410" s="421" t="n"/>
      <c r="K2410" s="421" t="n"/>
      <c r="L2410" s="421" t="n"/>
      <c r="M2410" s="421" t="n"/>
      <c r="N2410" s="421" t="n"/>
      <c r="O2410" s="421" t="n"/>
      <c r="P2410" s="421" t="n"/>
      <c r="Q2410" s="421" t="n"/>
      <c r="R2410" s="270" t="n"/>
      <c r="S2410" s="421" t="n"/>
      <c r="T2410" s="421" t="n"/>
      <c r="U2410" s="421" t="n"/>
      <c r="V2410" s="421" t="n"/>
      <c r="W2410" s="421" t="n"/>
      <c r="X2410" s="421" t="n"/>
      <c r="Y2410" s="421" t="n"/>
      <c r="Z2410" s="421" t="n"/>
      <c r="AA2410" s="421" t="n"/>
      <c r="AB2410" s="421" t="n"/>
      <c r="AC2410" s="421" t="n"/>
      <c r="AD2410" s="421" t="n"/>
      <c r="AE2410" s="421" t="n"/>
      <c r="AF2410" s="421" t="n"/>
      <c r="AG2410" s="421" t="n"/>
      <c r="AH2410" s="421" t="n"/>
      <c r="AI2410" s="421" t="n"/>
      <c r="AJ2410" s="297" t="n"/>
      <c r="AK2410" s="297" t="n"/>
      <c r="AL2410" s="284" t="n"/>
      <c r="AM2410" s="297" t="n"/>
      <c r="AN2410" s="285" t="n"/>
      <c r="AO2410" s="297" t="n"/>
      <c r="AP2410" s="297" t="n"/>
      <c r="AQ2410" s="297" t="n"/>
      <c r="AR2410" s="297" t="n"/>
      <c r="AS2410" s="297" t="n"/>
      <c r="AT2410" s="285" t="n"/>
      <c r="AU2410" s="297" t="n"/>
      <c r="AV2410" s="297" t="n"/>
      <c r="AW2410" s="297" t="n"/>
      <c r="AX2410" s="297" t="n"/>
      <c r="AY2410" s="286" t="n"/>
      <c r="AZ2410" s="286" t="n"/>
      <c r="BA2410" s="287" t="n"/>
      <c r="BB2410" s="286" t="n"/>
      <c r="BC2410" s="286" t="n"/>
      <c r="BD2410" s="286" t="n"/>
      <c r="BE2410" s="286" t="n"/>
      <c r="BF2410" s="286" t="n"/>
      <c r="BG2410" s="286" t="n"/>
      <c r="BH2410" s="297" t="n"/>
      <c r="BI2410" s="297" t="n"/>
      <c r="BJ2410" s="297" t="n"/>
      <c r="BK2410" s="297" t="n"/>
      <c r="BL2410" s="297" t="n"/>
      <c r="BM2410" s="297" t="n"/>
      <c r="BN2410" s="297" t="n"/>
      <c r="BO2410" s="285" t="n"/>
      <c r="BP2410" s="297" t="n"/>
      <c r="BQ2410" s="297" t="n"/>
      <c r="BR2410" s="297" t="n"/>
      <c r="BS2410" s="297" t="n"/>
      <c r="BT2410" s="297" t="n"/>
      <c r="BU2410" s="297" t="n"/>
      <c r="BV2410" s="297" t="n"/>
      <c r="BW2410" s="288" t="n"/>
      <c r="BX2410" s="276">
        <f>SUM(IF(COUNTIF(MediaScorecard!CC2897, "*1.*"), 2, 0), IF(COUNTIF(MediaScorecard!CC2897, "*2.*"), 2, 0), IF(COUNTIF(MediaScorecard!CC2897, "*3.*"), 2, 0), IF(COUNTIF(MediaScorecard!CC2897, "*4.*"), 2, 0), IF(COUNTIF(MediaScorecard!CC2897, "*5.*"), 2, 0), IF(COUNTIF(MediaScorecard!CC2897, "*6.*"), 2, 0))</f>
        <v/>
      </c>
      <c r="BY2410" s="277">
        <f t="array" ref="BY2410">SUM(VALUE(AT2410),VALUE(AU2410),VALUE(AV2410),VALUE(AW2410),VALUE(AX2410),VALUE(AY2410),VALUE(AZ2410),VALUE(BB2410),VALUE(BC2410),VALUE(BD2410),VALUE(BE2410),VALUE(BF2410),VALUE(BG2410),VALUE(BH2410),VALUE(BI2410),VALUE(BJ2410),VALUE(BK2410),VALUE(BL2410),VALUE(BM2410),VALUE(BN2410),VALUE(BO2410),VALUE(BP2410),VALUE(BQ2410),VALUE(BR2410),VALUE(BS2410),VALUE(BT2410),VALUE(BU2410),VALUE(BV2410),VALUE(BW2410))</f>
        <v/>
      </c>
      <c r="BZ2410" s="307" t="n"/>
      <c r="CA2410" s="307" t="n"/>
      <c r="CB2410" s="307" t="n"/>
      <c r="CC2410" s="307" t="n"/>
      <c r="CD2410" s="307" t="n"/>
      <c r="CE2410" s="307" t="n"/>
      <c r="CF2410" s="307" t="n"/>
      <c r="CG2410" s="307" t="n"/>
      <c r="CH2410" s="307" t="n"/>
      <c r="CI2410" s="307" t="n"/>
      <c r="CJ2410" s="307" t="n"/>
      <c r="CK2410" s="307" t="n"/>
      <c r="CL2410" s="307" t="n"/>
      <c r="CM2410" s="307" t="n"/>
      <c r="CN2410" s="307" t="n"/>
      <c r="CO2410" s="307" t="n"/>
      <c r="CP2410" s="307" t="n"/>
      <c r="CQ2410" s="307" t="n"/>
      <c r="CR2410" s="279" t="n"/>
      <c r="CS2410" s="280" t="n"/>
      <c r="CT2410" s="421">
        <f>(IF(OR(MediaScorecard!BG2897="x", MediaScorecard!BH2897="x",MediaScorecard!BI2897="x",MediaScorecard!BJ2897="x",MediaScorecard!BK2897="x"),1, 2))</f>
        <v/>
      </c>
      <c r="CU2410" s="308" t="n"/>
      <c r="CV2410" s="308" t="n"/>
      <c r="CW2410" s="308" t="n"/>
      <c r="CX2410" s="309" t="n"/>
      <c r="CY2410" s="308" t="n"/>
      <c r="CZ2410" s="308" t="n"/>
      <c r="DA2410" s="308" t="n"/>
    </row>
    <row r="2411" ht="21" customHeight="1" s="590">
      <c r="A2411" s="421" t="n"/>
      <c r="B2411" s="270" t="n"/>
      <c r="C2411" s="269" t="n"/>
      <c r="D2411" s="267" t="n"/>
      <c r="E2411" s="267" t="n"/>
      <c r="F2411" s="268" t="n"/>
      <c r="G2411" s="421" t="n"/>
      <c r="H2411" s="269" t="n"/>
      <c r="I2411" s="421" t="n"/>
      <c r="J2411" s="421" t="n"/>
      <c r="K2411" s="421" t="n"/>
      <c r="L2411" s="421" t="n"/>
      <c r="M2411" s="421" t="n"/>
      <c r="N2411" s="421" t="n"/>
      <c r="O2411" s="421" t="n"/>
      <c r="P2411" s="421" t="n"/>
      <c r="Q2411" s="421" t="n"/>
      <c r="R2411" s="270" t="n"/>
      <c r="S2411" s="421" t="n"/>
      <c r="T2411" s="421" t="n"/>
      <c r="U2411" s="421" t="n"/>
      <c r="V2411" s="421" t="n"/>
      <c r="W2411" s="421" t="n"/>
      <c r="X2411" s="421" t="n"/>
      <c r="Y2411" s="421" t="n"/>
      <c r="Z2411" s="421" t="n"/>
      <c r="AA2411" s="421" t="n"/>
      <c r="AB2411" s="421" t="n"/>
      <c r="AC2411" s="421" t="n"/>
      <c r="AD2411" s="421" t="n"/>
      <c r="AE2411" s="421" t="n"/>
      <c r="AF2411" s="421" t="n"/>
      <c r="AG2411" s="421" t="n"/>
      <c r="AH2411" s="421" t="n"/>
      <c r="AI2411" s="421" t="n"/>
      <c r="AJ2411" s="297" t="n"/>
      <c r="AK2411" s="297" t="n"/>
      <c r="AL2411" s="284" t="n"/>
      <c r="AM2411" s="297" t="n"/>
      <c r="AN2411" s="285" t="n"/>
      <c r="AO2411" s="297" t="n"/>
      <c r="AP2411" s="297" t="n"/>
      <c r="AQ2411" s="297" t="n"/>
      <c r="AR2411" s="297" t="n"/>
      <c r="AS2411" s="297" t="n"/>
      <c r="AT2411" s="285" t="n"/>
      <c r="AU2411" s="297" t="n"/>
      <c r="AV2411" s="297" t="n"/>
      <c r="AW2411" s="297" t="n"/>
      <c r="AX2411" s="297" t="n"/>
      <c r="AY2411" s="286" t="n"/>
      <c r="AZ2411" s="286" t="n"/>
      <c r="BA2411" s="287" t="n"/>
      <c r="BB2411" s="286" t="n"/>
      <c r="BC2411" s="286" t="n"/>
      <c r="BD2411" s="286" t="n"/>
      <c r="BE2411" s="286" t="n"/>
      <c r="BF2411" s="286" t="n"/>
      <c r="BG2411" s="286" t="n"/>
      <c r="BH2411" s="297" t="n"/>
      <c r="BI2411" s="297" t="n"/>
      <c r="BJ2411" s="297" t="n"/>
      <c r="BK2411" s="297" t="n"/>
      <c r="BL2411" s="297" t="n"/>
      <c r="BM2411" s="297" t="n"/>
      <c r="BN2411" s="297" t="n"/>
      <c r="BO2411" s="285" t="n"/>
      <c r="BP2411" s="297" t="n"/>
      <c r="BQ2411" s="297" t="n"/>
      <c r="BR2411" s="297" t="n"/>
      <c r="BS2411" s="297" t="n"/>
      <c r="BT2411" s="297" t="n"/>
      <c r="BU2411" s="297" t="n"/>
      <c r="BV2411" s="297" t="n"/>
      <c r="BW2411" s="288" t="n"/>
      <c r="BX2411" s="276">
        <f>SUM(IF(COUNTIF(MediaScorecard!CC2898, "*1.*"), 2, 0), IF(COUNTIF(MediaScorecard!CC2898, "*2.*"), 2, 0), IF(COUNTIF(MediaScorecard!CC2898, "*3.*"), 2, 0), IF(COUNTIF(MediaScorecard!CC2898, "*4.*"), 2, 0), IF(COUNTIF(MediaScorecard!CC2898, "*5.*"), 2, 0), IF(COUNTIF(MediaScorecard!CC2898, "*6.*"), 2, 0))</f>
        <v/>
      </c>
      <c r="BY2411" s="277">
        <f t="array" ref="BY2411">SUM(VALUE(AT2411),VALUE(AU2411),VALUE(AV2411),VALUE(AW2411),VALUE(AX2411),VALUE(AY2411),VALUE(AZ2411),VALUE(BB2411),VALUE(BC2411),VALUE(BD2411),VALUE(BE2411),VALUE(BF2411),VALUE(BG2411),VALUE(BH2411),VALUE(BI2411),VALUE(BJ2411),VALUE(BK2411),VALUE(BL2411),VALUE(BM2411),VALUE(BN2411),VALUE(BO2411),VALUE(BP2411),VALUE(BQ2411),VALUE(BR2411),VALUE(BS2411),VALUE(BT2411),VALUE(BU2411),VALUE(BV2411),VALUE(BW2411))</f>
        <v/>
      </c>
      <c r="BZ2411" s="307" t="n"/>
      <c r="CA2411" s="307" t="n"/>
      <c r="CB2411" s="307" t="n"/>
      <c r="CC2411" s="307" t="n"/>
      <c r="CD2411" s="307" t="n"/>
      <c r="CE2411" s="307" t="n"/>
      <c r="CF2411" s="307" t="n"/>
      <c r="CG2411" s="307" t="n"/>
      <c r="CH2411" s="307" t="n"/>
      <c r="CI2411" s="307" t="n"/>
      <c r="CJ2411" s="307" t="n"/>
      <c r="CK2411" s="307" t="n"/>
      <c r="CL2411" s="307" t="n"/>
      <c r="CM2411" s="307" t="n"/>
      <c r="CN2411" s="307" t="n"/>
      <c r="CO2411" s="307" t="n"/>
      <c r="CP2411" s="307" t="n"/>
      <c r="CQ2411" s="307" t="n"/>
      <c r="CR2411" s="279" t="n"/>
      <c r="CS2411" s="280" t="n"/>
      <c r="CT2411" s="421">
        <f>(IF(OR(MediaScorecard!BG2898="x", MediaScorecard!BH2898="x",MediaScorecard!BI2898="x",MediaScorecard!BJ2898="x",MediaScorecard!BK2898="x"),1, 2))</f>
        <v/>
      </c>
      <c r="CU2411" s="308" t="n"/>
      <c r="CV2411" s="308" t="n"/>
      <c r="CW2411" s="308" t="n"/>
      <c r="CX2411" s="309" t="n"/>
      <c r="CY2411" s="308" t="n"/>
      <c r="CZ2411" s="308" t="n"/>
      <c r="DA2411" s="308" t="n"/>
    </row>
    <row r="2412" ht="21" customHeight="1" s="590">
      <c r="A2412" s="421" t="n"/>
      <c r="B2412" s="270" t="n"/>
      <c r="C2412" s="269" t="n"/>
      <c r="D2412" s="267" t="n"/>
      <c r="E2412" s="267" t="n"/>
      <c r="F2412" s="268" t="n"/>
      <c r="G2412" s="421" t="n"/>
      <c r="H2412" s="269" t="n"/>
      <c r="I2412" s="421" t="n"/>
      <c r="J2412" s="421" t="n"/>
      <c r="K2412" s="421" t="n"/>
      <c r="L2412" s="421" t="n"/>
      <c r="M2412" s="421" t="n"/>
      <c r="N2412" s="421" t="n"/>
      <c r="O2412" s="421" t="n"/>
      <c r="P2412" s="421" t="n"/>
      <c r="Q2412" s="421" t="n"/>
      <c r="R2412" s="270" t="n"/>
      <c r="S2412" s="421" t="n"/>
      <c r="T2412" s="421" t="n"/>
      <c r="U2412" s="421" t="n"/>
      <c r="V2412" s="421" t="n"/>
      <c r="W2412" s="421" t="n"/>
      <c r="X2412" s="421" t="n"/>
      <c r="Y2412" s="421" t="n"/>
      <c r="Z2412" s="421" t="n"/>
      <c r="AA2412" s="421" t="n"/>
      <c r="AB2412" s="421" t="n"/>
      <c r="AC2412" s="421" t="n"/>
      <c r="AD2412" s="421" t="n"/>
      <c r="AE2412" s="421" t="n"/>
      <c r="AF2412" s="421" t="n"/>
      <c r="AG2412" s="421" t="n"/>
      <c r="AH2412" s="421" t="n"/>
      <c r="AI2412" s="421" t="n"/>
      <c r="AJ2412" s="297" t="n"/>
      <c r="AK2412" s="297" t="n"/>
      <c r="AL2412" s="284" t="n"/>
      <c r="AM2412" s="297" t="n"/>
      <c r="AN2412" s="285" t="n"/>
      <c r="AO2412" s="297" t="n"/>
      <c r="AP2412" s="297" t="n"/>
      <c r="AQ2412" s="297" t="n"/>
      <c r="AR2412" s="297" t="n"/>
      <c r="AS2412" s="297" t="n"/>
      <c r="AT2412" s="285" t="n"/>
      <c r="AU2412" s="297" t="n"/>
      <c r="AV2412" s="297" t="n"/>
      <c r="AW2412" s="297" t="n"/>
      <c r="AX2412" s="297" t="n"/>
      <c r="AY2412" s="286" t="n"/>
      <c r="AZ2412" s="286" t="n"/>
      <c r="BA2412" s="287" t="n"/>
      <c r="BB2412" s="286" t="n"/>
      <c r="BC2412" s="286" t="n"/>
      <c r="BD2412" s="286" t="n"/>
      <c r="BE2412" s="286" t="n"/>
      <c r="BF2412" s="286" t="n"/>
      <c r="BG2412" s="286" t="n"/>
      <c r="BH2412" s="297" t="n"/>
      <c r="BI2412" s="297" t="n"/>
      <c r="BJ2412" s="297" t="n"/>
      <c r="BK2412" s="297" t="n"/>
      <c r="BL2412" s="297" t="n"/>
      <c r="BM2412" s="297" t="n"/>
      <c r="BN2412" s="297" t="n"/>
      <c r="BO2412" s="285" t="n"/>
      <c r="BP2412" s="297" t="n"/>
      <c r="BQ2412" s="297" t="n"/>
      <c r="BR2412" s="297" t="n"/>
      <c r="BS2412" s="297" t="n"/>
      <c r="BT2412" s="297" t="n"/>
      <c r="BU2412" s="297" t="n"/>
      <c r="BV2412" s="297" t="n"/>
      <c r="BW2412" s="288" t="n"/>
      <c r="BX2412" s="276">
        <f>SUM(IF(COUNTIF(MediaScorecard!CC2899, "*1.*"), 2, 0), IF(COUNTIF(MediaScorecard!CC2899, "*2.*"), 2, 0), IF(COUNTIF(MediaScorecard!CC2899, "*3.*"), 2, 0), IF(COUNTIF(MediaScorecard!CC2899, "*4.*"), 2, 0), IF(COUNTIF(MediaScorecard!CC2899, "*5.*"), 2, 0), IF(COUNTIF(MediaScorecard!CC2899, "*6.*"), 2, 0))</f>
        <v/>
      </c>
      <c r="BY2412" s="277">
        <f t="array" ref="BY2412">SUM(VALUE(AT2412),VALUE(AU2412),VALUE(AV2412),VALUE(AW2412),VALUE(AX2412),VALUE(AY2412),VALUE(AZ2412),VALUE(BB2412),VALUE(BC2412),VALUE(BD2412),VALUE(BE2412),VALUE(BF2412),VALUE(BG2412),VALUE(BH2412),VALUE(BI2412),VALUE(BJ2412),VALUE(BK2412),VALUE(BL2412),VALUE(BM2412),VALUE(BN2412),VALUE(BO2412),VALUE(BP2412),VALUE(BQ2412),VALUE(BR2412),VALUE(BS2412),VALUE(BT2412),VALUE(BU2412),VALUE(BV2412),VALUE(BW2412))</f>
        <v/>
      </c>
      <c r="BZ2412" s="307" t="n"/>
      <c r="CA2412" s="307" t="n"/>
      <c r="CB2412" s="307" t="n"/>
      <c r="CC2412" s="307" t="n"/>
      <c r="CD2412" s="307" t="n"/>
      <c r="CE2412" s="307" t="n"/>
      <c r="CF2412" s="307" t="n"/>
      <c r="CG2412" s="307" t="n"/>
      <c r="CH2412" s="307" t="n"/>
      <c r="CI2412" s="307" t="n"/>
      <c r="CJ2412" s="307" t="n"/>
      <c r="CK2412" s="307" t="n"/>
      <c r="CL2412" s="307" t="n"/>
      <c r="CM2412" s="307" t="n"/>
      <c r="CN2412" s="307" t="n"/>
      <c r="CO2412" s="307" t="n"/>
      <c r="CP2412" s="307" t="n"/>
      <c r="CQ2412" s="307" t="n"/>
      <c r="CR2412" s="279" t="n"/>
      <c r="CS2412" s="280" t="n"/>
      <c r="CT2412" s="421">
        <f>(IF(OR(MediaScorecard!BG2899="x", MediaScorecard!BH2899="x",MediaScorecard!BI2899="x",MediaScorecard!BJ2899="x",MediaScorecard!BK2899="x"),1, 2))</f>
        <v/>
      </c>
      <c r="CU2412" s="308" t="n"/>
      <c r="CV2412" s="308" t="n"/>
      <c r="CW2412" s="308" t="n"/>
      <c r="CX2412" s="309" t="n"/>
      <c r="CY2412" s="308" t="n"/>
      <c r="CZ2412" s="308" t="n"/>
      <c r="DA2412" s="308" t="n"/>
    </row>
    <row r="2413" ht="21" customHeight="1" s="590">
      <c r="A2413" s="421" t="n"/>
      <c r="B2413" s="270" t="n"/>
      <c r="C2413" s="269" t="n"/>
      <c r="D2413" s="267" t="n"/>
      <c r="E2413" s="267" t="n"/>
      <c r="F2413" s="268" t="n"/>
      <c r="G2413" s="421" t="n"/>
      <c r="H2413" s="269" t="n"/>
      <c r="I2413" s="421" t="n"/>
      <c r="J2413" s="421" t="n"/>
      <c r="K2413" s="421" t="n"/>
      <c r="L2413" s="421" t="n"/>
      <c r="M2413" s="421" t="n"/>
      <c r="N2413" s="421" t="n"/>
      <c r="O2413" s="421" t="n"/>
      <c r="P2413" s="421" t="n"/>
      <c r="Q2413" s="421" t="n"/>
      <c r="R2413" s="270" t="n"/>
      <c r="S2413" s="421" t="n"/>
      <c r="T2413" s="421" t="n"/>
      <c r="U2413" s="421" t="n"/>
      <c r="V2413" s="421" t="n"/>
      <c r="W2413" s="421" t="n"/>
      <c r="X2413" s="421" t="n"/>
      <c r="Y2413" s="421" t="n"/>
      <c r="Z2413" s="421" t="n"/>
      <c r="AA2413" s="421" t="n"/>
      <c r="AB2413" s="421" t="n"/>
      <c r="AC2413" s="421" t="n"/>
      <c r="AD2413" s="421" t="n"/>
      <c r="AE2413" s="421" t="n"/>
      <c r="AF2413" s="421" t="n"/>
      <c r="AG2413" s="421" t="n"/>
      <c r="AH2413" s="421" t="n"/>
      <c r="AI2413" s="421" t="n"/>
      <c r="AJ2413" s="297" t="n"/>
      <c r="AK2413" s="297" t="n"/>
      <c r="AL2413" s="284" t="n"/>
      <c r="AM2413" s="297" t="n"/>
      <c r="AN2413" s="285" t="n"/>
      <c r="AO2413" s="297" t="n"/>
      <c r="AP2413" s="297" t="n"/>
      <c r="AQ2413" s="297" t="n"/>
      <c r="AR2413" s="297" t="n"/>
      <c r="AS2413" s="297" t="n"/>
      <c r="AT2413" s="285" t="n"/>
      <c r="AU2413" s="297" t="n"/>
      <c r="AV2413" s="297" t="n"/>
      <c r="AW2413" s="297" t="n"/>
      <c r="AX2413" s="297" t="n"/>
      <c r="AY2413" s="286" t="n"/>
      <c r="AZ2413" s="286" t="n"/>
      <c r="BA2413" s="287" t="n"/>
      <c r="BB2413" s="286" t="n"/>
      <c r="BC2413" s="286" t="n"/>
      <c r="BD2413" s="286" t="n"/>
      <c r="BE2413" s="286" t="n"/>
      <c r="BF2413" s="286" t="n"/>
      <c r="BG2413" s="286" t="n"/>
      <c r="BH2413" s="297" t="n"/>
      <c r="BI2413" s="297" t="n"/>
      <c r="BJ2413" s="297" t="n"/>
      <c r="BK2413" s="297" t="n"/>
      <c r="BL2413" s="297" t="n"/>
      <c r="BM2413" s="297" t="n"/>
      <c r="BN2413" s="297" t="n"/>
      <c r="BO2413" s="285" t="n"/>
      <c r="BP2413" s="297" t="n"/>
      <c r="BQ2413" s="297" t="n"/>
      <c r="BR2413" s="297" t="n"/>
      <c r="BS2413" s="297" t="n"/>
      <c r="BT2413" s="297" t="n"/>
      <c r="BU2413" s="297" t="n"/>
      <c r="BV2413" s="297" t="n"/>
      <c r="BW2413" s="288" t="n"/>
      <c r="BX2413" s="276">
        <f>SUM(IF(COUNTIF(MediaScorecard!CC2900, "*1.*"), 2, 0), IF(COUNTIF(MediaScorecard!CC2900, "*2.*"), 2, 0), IF(COUNTIF(MediaScorecard!CC2900, "*3.*"), 2, 0), IF(COUNTIF(MediaScorecard!CC2900, "*4.*"), 2, 0), IF(COUNTIF(MediaScorecard!CC2900, "*5.*"), 2, 0), IF(COUNTIF(MediaScorecard!CC2900, "*6.*"), 2, 0))</f>
        <v/>
      </c>
      <c r="BY2413" s="277">
        <f t="array" ref="BY2413">SUM(VALUE(AT2413),VALUE(AU2413),VALUE(AV2413),VALUE(AW2413),VALUE(AX2413),VALUE(AY2413),VALUE(AZ2413),VALUE(BB2413),VALUE(BC2413),VALUE(BD2413),VALUE(BE2413),VALUE(BF2413),VALUE(BG2413),VALUE(BH2413),VALUE(BI2413),VALUE(BJ2413),VALUE(BK2413),VALUE(BL2413),VALUE(BM2413),VALUE(BN2413),VALUE(BO2413),VALUE(BP2413),VALUE(BQ2413),VALUE(BR2413),VALUE(BS2413),VALUE(BT2413),VALUE(BU2413),VALUE(BV2413),VALUE(BW2413))</f>
        <v/>
      </c>
      <c r="BZ2413" s="307" t="n"/>
      <c r="CA2413" s="307" t="n"/>
      <c r="CB2413" s="307" t="n"/>
      <c r="CC2413" s="307" t="n"/>
      <c r="CD2413" s="307" t="n"/>
      <c r="CE2413" s="307" t="n"/>
      <c r="CF2413" s="307" t="n"/>
      <c r="CG2413" s="307" t="n"/>
      <c r="CH2413" s="307" t="n"/>
      <c r="CI2413" s="307" t="n"/>
      <c r="CJ2413" s="307" t="n"/>
      <c r="CK2413" s="307" t="n"/>
      <c r="CL2413" s="307" t="n"/>
      <c r="CM2413" s="307" t="n"/>
      <c r="CN2413" s="307" t="n"/>
      <c r="CO2413" s="307" t="n"/>
      <c r="CP2413" s="307" t="n"/>
      <c r="CQ2413" s="307" t="n"/>
      <c r="CR2413" s="279" t="n"/>
      <c r="CS2413" s="280" t="n"/>
      <c r="CT2413" s="421">
        <f>(IF(OR(MediaScorecard!BG2900="x", MediaScorecard!BH2900="x",MediaScorecard!BI2900="x",MediaScorecard!BJ2900="x",MediaScorecard!BK2900="x"),1, 2))</f>
        <v/>
      </c>
      <c r="CU2413" s="308" t="n"/>
      <c r="CV2413" s="308" t="n"/>
      <c r="CW2413" s="308" t="n"/>
      <c r="CX2413" s="309" t="n"/>
      <c r="CY2413" s="308" t="n"/>
      <c r="CZ2413" s="308" t="n"/>
      <c r="DA2413" s="308" t="n"/>
    </row>
    <row r="2414" ht="21" customHeight="1" s="590">
      <c r="A2414" s="421" t="n"/>
      <c r="B2414" s="270" t="n"/>
      <c r="C2414" s="269" t="n"/>
      <c r="D2414" s="267" t="n"/>
      <c r="E2414" s="267" t="n"/>
      <c r="F2414" s="268" t="n"/>
      <c r="G2414" s="421" t="n"/>
      <c r="H2414" s="269" t="n"/>
      <c r="I2414" s="421" t="n"/>
      <c r="J2414" s="421" t="n"/>
      <c r="K2414" s="421" t="n"/>
      <c r="L2414" s="421" t="n"/>
      <c r="M2414" s="421" t="n"/>
      <c r="N2414" s="421" t="n"/>
      <c r="O2414" s="421" t="n"/>
      <c r="P2414" s="421" t="n"/>
      <c r="Q2414" s="421" t="n"/>
      <c r="R2414" s="270" t="n"/>
      <c r="S2414" s="421" t="n"/>
      <c r="T2414" s="421" t="n"/>
      <c r="U2414" s="421" t="n"/>
      <c r="V2414" s="421" t="n"/>
      <c r="W2414" s="421" t="n"/>
      <c r="X2414" s="421" t="n"/>
      <c r="Y2414" s="421" t="n"/>
      <c r="Z2414" s="421" t="n"/>
      <c r="AA2414" s="421" t="n"/>
      <c r="AB2414" s="421" t="n"/>
      <c r="AC2414" s="421" t="n"/>
      <c r="AD2414" s="421" t="n"/>
      <c r="AE2414" s="421" t="n"/>
      <c r="AF2414" s="421" t="n"/>
      <c r="AG2414" s="421" t="n"/>
      <c r="AH2414" s="421" t="n"/>
      <c r="AI2414" s="421" t="n"/>
      <c r="AJ2414" s="297" t="n"/>
      <c r="AK2414" s="297" t="n"/>
      <c r="AL2414" s="284" t="n"/>
      <c r="AM2414" s="297" t="n"/>
      <c r="AN2414" s="285" t="n"/>
      <c r="AO2414" s="297" t="n"/>
      <c r="AP2414" s="297" t="n"/>
      <c r="AQ2414" s="297" t="n"/>
      <c r="AR2414" s="297" t="n"/>
      <c r="AS2414" s="297" t="n"/>
      <c r="AT2414" s="285" t="n"/>
      <c r="AU2414" s="297" t="n"/>
      <c r="AV2414" s="297" t="n"/>
      <c r="AW2414" s="297" t="n"/>
      <c r="AX2414" s="297" t="n"/>
      <c r="AY2414" s="286" t="n"/>
      <c r="AZ2414" s="286" t="n"/>
      <c r="BA2414" s="287" t="n"/>
      <c r="BB2414" s="286" t="n"/>
      <c r="BC2414" s="286" t="n"/>
      <c r="BD2414" s="286" t="n"/>
      <c r="BE2414" s="286" t="n"/>
      <c r="BF2414" s="286" t="n"/>
      <c r="BG2414" s="286" t="n"/>
      <c r="BH2414" s="297" t="n"/>
      <c r="BI2414" s="297" t="n"/>
      <c r="BJ2414" s="297" t="n"/>
      <c r="BK2414" s="297" t="n"/>
      <c r="BL2414" s="297" t="n"/>
      <c r="BM2414" s="297" t="n"/>
      <c r="BN2414" s="297" t="n"/>
      <c r="BO2414" s="285" t="n"/>
      <c r="BP2414" s="297" t="n"/>
      <c r="BQ2414" s="297" t="n"/>
      <c r="BR2414" s="297" t="n"/>
      <c r="BS2414" s="297" t="n"/>
      <c r="BT2414" s="297" t="n"/>
      <c r="BU2414" s="297" t="n"/>
      <c r="BV2414" s="297" t="n"/>
      <c r="BW2414" s="288" t="n"/>
      <c r="BX2414" s="276">
        <f>SUM(IF(COUNTIF(MediaScorecard!CC2901, "*1.*"), 2, 0), IF(COUNTIF(MediaScorecard!CC2901, "*2.*"), 2, 0), IF(COUNTIF(MediaScorecard!CC2901, "*3.*"), 2, 0), IF(COUNTIF(MediaScorecard!CC2901, "*4.*"), 2, 0), IF(COUNTIF(MediaScorecard!CC2901, "*5.*"), 2, 0), IF(COUNTIF(MediaScorecard!CC2901, "*6.*"), 2, 0))</f>
        <v/>
      </c>
      <c r="BY2414" s="277">
        <f t="array" ref="BY2414">SUM(VALUE(AT2414),VALUE(AU2414),VALUE(AV2414),VALUE(AW2414),VALUE(AX2414),VALUE(AY2414),VALUE(AZ2414),VALUE(BB2414),VALUE(BC2414),VALUE(BD2414),VALUE(BE2414),VALUE(BF2414),VALUE(BG2414),VALUE(BH2414),VALUE(BI2414),VALUE(BJ2414),VALUE(BK2414),VALUE(BL2414),VALUE(BM2414),VALUE(BN2414),VALUE(BO2414),VALUE(BP2414),VALUE(BQ2414),VALUE(BR2414),VALUE(BS2414),VALUE(BT2414),VALUE(BU2414),VALUE(BV2414),VALUE(BW2414))</f>
        <v/>
      </c>
      <c r="BZ2414" s="307" t="n"/>
      <c r="CA2414" s="307" t="n"/>
      <c r="CB2414" s="307" t="n"/>
      <c r="CC2414" s="307" t="n"/>
      <c r="CD2414" s="307" t="n"/>
      <c r="CE2414" s="307" t="n"/>
      <c r="CF2414" s="307" t="n"/>
      <c r="CG2414" s="307" t="n"/>
      <c r="CH2414" s="307" t="n"/>
      <c r="CI2414" s="307" t="n"/>
      <c r="CJ2414" s="307" t="n"/>
      <c r="CK2414" s="307" t="n"/>
      <c r="CL2414" s="307" t="n"/>
      <c r="CM2414" s="307" t="n"/>
      <c r="CN2414" s="307" t="n"/>
      <c r="CO2414" s="307" t="n"/>
      <c r="CP2414" s="307" t="n"/>
      <c r="CQ2414" s="307" t="n"/>
      <c r="CR2414" s="279" t="n"/>
      <c r="CS2414" s="280" t="n"/>
      <c r="CT2414" s="421">
        <f>(IF(OR(MediaScorecard!BG2901="x", MediaScorecard!BH2901="x",MediaScorecard!BI2901="x",MediaScorecard!BJ2901="x",MediaScorecard!BK2901="x"),1, 2))</f>
        <v/>
      </c>
      <c r="CU2414" s="308" t="n"/>
      <c r="CV2414" s="308" t="n"/>
      <c r="CW2414" s="308" t="n"/>
      <c r="CX2414" s="309" t="n"/>
      <c r="CY2414" s="308" t="n"/>
      <c r="CZ2414" s="308" t="n"/>
      <c r="DA2414" s="308" t="n"/>
    </row>
    <row r="2415" ht="21" customHeight="1" s="590">
      <c r="A2415" s="421" t="n"/>
      <c r="B2415" s="270" t="n"/>
      <c r="C2415" s="269" t="n"/>
      <c r="D2415" s="267" t="n"/>
      <c r="E2415" s="267" t="n"/>
      <c r="F2415" s="268" t="n"/>
      <c r="G2415" s="421" t="n"/>
      <c r="H2415" s="269" t="n"/>
      <c r="I2415" s="421" t="n"/>
      <c r="J2415" s="421" t="n"/>
      <c r="K2415" s="421" t="n"/>
      <c r="L2415" s="421" t="n"/>
      <c r="M2415" s="421" t="n"/>
      <c r="N2415" s="421" t="n"/>
      <c r="O2415" s="421" t="n"/>
      <c r="P2415" s="421" t="n"/>
      <c r="Q2415" s="421" t="n"/>
      <c r="R2415" s="270" t="n"/>
      <c r="S2415" s="421" t="n"/>
      <c r="T2415" s="421" t="n"/>
      <c r="U2415" s="421" t="n"/>
      <c r="V2415" s="421" t="n"/>
      <c r="W2415" s="421" t="n"/>
      <c r="X2415" s="421" t="n"/>
      <c r="Y2415" s="421" t="n"/>
      <c r="Z2415" s="421" t="n"/>
      <c r="AA2415" s="421" t="n"/>
      <c r="AB2415" s="421" t="n"/>
      <c r="AC2415" s="421" t="n"/>
      <c r="AD2415" s="421" t="n"/>
      <c r="AE2415" s="421" t="n"/>
      <c r="AF2415" s="421" t="n"/>
      <c r="AG2415" s="421" t="n"/>
      <c r="AH2415" s="421" t="n"/>
      <c r="AI2415" s="421" t="n"/>
      <c r="AJ2415" s="297" t="n"/>
      <c r="AK2415" s="297" t="n"/>
      <c r="AL2415" s="284" t="n"/>
      <c r="AM2415" s="297" t="n"/>
      <c r="AN2415" s="285" t="n"/>
      <c r="AO2415" s="297" t="n"/>
      <c r="AP2415" s="297" t="n"/>
      <c r="AQ2415" s="297" t="n"/>
      <c r="AR2415" s="297" t="n"/>
      <c r="AS2415" s="297" t="n"/>
      <c r="AT2415" s="285" t="n"/>
      <c r="AU2415" s="297" t="n"/>
      <c r="AV2415" s="297" t="n"/>
      <c r="AW2415" s="297" t="n"/>
      <c r="AX2415" s="297" t="n"/>
      <c r="AY2415" s="286" t="n"/>
      <c r="AZ2415" s="286" t="n"/>
      <c r="BA2415" s="287" t="n"/>
      <c r="BB2415" s="286" t="n"/>
      <c r="BC2415" s="286" t="n"/>
      <c r="BD2415" s="286" t="n"/>
      <c r="BE2415" s="286" t="n"/>
      <c r="BF2415" s="286" t="n"/>
      <c r="BG2415" s="286" t="n"/>
      <c r="BH2415" s="297" t="n"/>
      <c r="BI2415" s="297" t="n"/>
      <c r="BJ2415" s="297" t="n"/>
      <c r="BK2415" s="297" t="n"/>
      <c r="BL2415" s="297" t="n"/>
      <c r="BM2415" s="297" t="n"/>
      <c r="BN2415" s="297" t="n"/>
      <c r="BO2415" s="285" t="n"/>
      <c r="BP2415" s="297" t="n"/>
      <c r="BQ2415" s="297" t="n"/>
      <c r="BR2415" s="297" t="n"/>
      <c r="BS2415" s="297" t="n"/>
      <c r="BT2415" s="297" t="n"/>
      <c r="BU2415" s="297" t="n"/>
      <c r="BV2415" s="297" t="n"/>
      <c r="BW2415" s="288" t="n"/>
      <c r="BX2415" s="276">
        <f>SUM(IF(COUNTIF(MediaScorecard!CC2902, "*1.*"), 2, 0), IF(COUNTIF(MediaScorecard!CC2902, "*2.*"), 2, 0), IF(COUNTIF(MediaScorecard!CC2902, "*3.*"), 2, 0), IF(COUNTIF(MediaScorecard!CC2902, "*4.*"), 2, 0), IF(COUNTIF(MediaScorecard!CC2902, "*5.*"), 2, 0), IF(COUNTIF(MediaScorecard!CC2902, "*6.*"), 2, 0))</f>
        <v/>
      </c>
      <c r="BY2415" s="277">
        <f t="array" ref="BY2415">SUM(VALUE(AT2415),VALUE(AU2415),VALUE(AV2415),VALUE(AW2415),VALUE(AX2415),VALUE(AY2415),VALUE(AZ2415),VALUE(BB2415),VALUE(BC2415),VALUE(BD2415),VALUE(BE2415),VALUE(BF2415),VALUE(BG2415),VALUE(BH2415),VALUE(BI2415),VALUE(BJ2415),VALUE(BK2415),VALUE(BL2415),VALUE(BM2415),VALUE(BN2415),VALUE(BO2415),VALUE(BP2415),VALUE(BQ2415),VALUE(BR2415),VALUE(BS2415),VALUE(BT2415),VALUE(BU2415),VALUE(BV2415),VALUE(BW2415))</f>
        <v/>
      </c>
      <c r="BZ2415" s="307" t="n"/>
      <c r="CA2415" s="307" t="n"/>
      <c r="CB2415" s="307" t="n"/>
      <c r="CC2415" s="307" t="n"/>
      <c r="CD2415" s="307" t="n"/>
      <c r="CE2415" s="307" t="n"/>
      <c r="CF2415" s="307" t="n"/>
      <c r="CG2415" s="307" t="n"/>
      <c r="CH2415" s="307" t="n"/>
      <c r="CI2415" s="307" t="n"/>
      <c r="CJ2415" s="307" t="n"/>
      <c r="CK2415" s="307" t="n"/>
      <c r="CL2415" s="307" t="n"/>
      <c r="CM2415" s="307" t="n"/>
      <c r="CN2415" s="307" t="n"/>
      <c r="CO2415" s="307" t="n"/>
      <c r="CP2415" s="307" t="n"/>
      <c r="CQ2415" s="307" t="n"/>
      <c r="CR2415" s="279" t="n"/>
      <c r="CS2415" s="280" t="n"/>
      <c r="CT2415" s="421">
        <f>(IF(OR(MediaScorecard!BG2902="x", MediaScorecard!BH2902="x",MediaScorecard!BI2902="x",MediaScorecard!BJ2902="x",MediaScorecard!BK2902="x"),1, 2))</f>
        <v/>
      </c>
      <c r="CU2415" s="308" t="n"/>
      <c r="CV2415" s="308" t="n"/>
      <c r="CW2415" s="308" t="n"/>
      <c r="CX2415" s="309" t="n"/>
      <c r="CY2415" s="308" t="n"/>
      <c r="CZ2415" s="308" t="n"/>
      <c r="DA2415" s="308" t="n"/>
    </row>
    <row r="2416" ht="21" customHeight="1" s="590">
      <c r="A2416" s="421" t="n"/>
      <c r="B2416" s="270" t="n"/>
      <c r="C2416" s="269" t="n"/>
      <c r="D2416" s="267" t="n"/>
      <c r="E2416" s="267" t="n"/>
      <c r="F2416" s="268" t="n"/>
      <c r="G2416" s="421" t="n"/>
      <c r="H2416" s="269" t="n"/>
      <c r="I2416" s="421" t="n"/>
      <c r="J2416" s="421" t="n"/>
      <c r="K2416" s="421" t="n"/>
      <c r="L2416" s="421" t="n"/>
      <c r="M2416" s="421" t="n"/>
      <c r="N2416" s="421" t="n"/>
      <c r="O2416" s="421" t="n"/>
      <c r="P2416" s="421" t="n"/>
      <c r="Q2416" s="421" t="n"/>
      <c r="R2416" s="270" t="n"/>
      <c r="S2416" s="421" t="n"/>
      <c r="T2416" s="421" t="n"/>
      <c r="U2416" s="421" t="n"/>
      <c r="V2416" s="421" t="n"/>
      <c r="W2416" s="421" t="n"/>
      <c r="X2416" s="421" t="n"/>
      <c r="Y2416" s="421" t="n"/>
      <c r="Z2416" s="421" t="n"/>
      <c r="AA2416" s="421" t="n"/>
      <c r="AB2416" s="421" t="n"/>
      <c r="AC2416" s="421" t="n"/>
      <c r="AD2416" s="421" t="n"/>
      <c r="AE2416" s="421" t="n"/>
      <c r="AF2416" s="421" t="n"/>
      <c r="AG2416" s="421" t="n"/>
      <c r="AH2416" s="421" t="n"/>
      <c r="AI2416" s="421" t="n"/>
      <c r="AJ2416" s="297" t="n"/>
      <c r="AK2416" s="297" t="n"/>
      <c r="AL2416" s="284" t="n"/>
      <c r="AM2416" s="297" t="n"/>
      <c r="AN2416" s="285" t="n"/>
      <c r="AO2416" s="297" t="n"/>
      <c r="AP2416" s="297" t="n"/>
      <c r="AQ2416" s="297" t="n"/>
      <c r="AR2416" s="297" t="n"/>
      <c r="AS2416" s="297" t="n"/>
      <c r="AT2416" s="285" t="n"/>
      <c r="AU2416" s="297" t="n"/>
      <c r="AV2416" s="297" t="n"/>
      <c r="AW2416" s="297" t="n"/>
      <c r="AX2416" s="297" t="n"/>
      <c r="AY2416" s="286" t="n"/>
      <c r="AZ2416" s="286" t="n"/>
      <c r="BA2416" s="287" t="n"/>
      <c r="BB2416" s="286" t="n"/>
      <c r="BC2416" s="286" t="n"/>
      <c r="BD2416" s="286" t="n"/>
      <c r="BE2416" s="286" t="n"/>
      <c r="BF2416" s="286" t="n"/>
      <c r="BG2416" s="286" t="n"/>
      <c r="BH2416" s="297" t="n"/>
      <c r="BI2416" s="297" t="n"/>
      <c r="BJ2416" s="297" t="n"/>
      <c r="BK2416" s="297" t="n"/>
      <c r="BL2416" s="297" t="n"/>
      <c r="BM2416" s="297" t="n"/>
      <c r="BN2416" s="297" t="n"/>
      <c r="BO2416" s="285" t="n"/>
      <c r="BP2416" s="297" t="n"/>
      <c r="BQ2416" s="297" t="n"/>
      <c r="BR2416" s="297" t="n"/>
      <c r="BS2416" s="297" t="n"/>
      <c r="BT2416" s="297" t="n"/>
      <c r="BU2416" s="297" t="n"/>
      <c r="BV2416" s="297" t="n"/>
      <c r="BW2416" s="288" t="n"/>
      <c r="BX2416" s="276">
        <f>SUM(IF(COUNTIF(MediaScorecard!CC2903, "*1.*"), 2, 0), IF(COUNTIF(MediaScorecard!CC2903, "*2.*"), 2, 0), IF(COUNTIF(MediaScorecard!CC2903, "*3.*"), 2, 0), IF(COUNTIF(MediaScorecard!CC2903, "*4.*"), 2, 0), IF(COUNTIF(MediaScorecard!CC2903, "*5.*"), 2, 0), IF(COUNTIF(MediaScorecard!CC2903, "*6.*"), 2, 0))</f>
        <v/>
      </c>
      <c r="BY2416" s="277">
        <f t="array" ref="BY2416">SUM(VALUE(AT2416),VALUE(AU2416),VALUE(AV2416),VALUE(AW2416),VALUE(AX2416),VALUE(AY2416),VALUE(AZ2416),VALUE(BB2416),VALUE(BC2416),VALUE(BD2416),VALUE(BE2416),VALUE(BF2416),VALUE(BG2416),VALUE(BH2416),VALUE(BI2416),VALUE(BJ2416),VALUE(BK2416),VALUE(BL2416),VALUE(BM2416),VALUE(BN2416),VALUE(BO2416),VALUE(BP2416),VALUE(BQ2416),VALUE(BR2416),VALUE(BS2416),VALUE(BT2416),VALUE(BU2416),VALUE(BV2416),VALUE(BW2416))</f>
        <v/>
      </c>
      <c r="BZ2416" s="307" t="n"/>
      <c r="CA2416" s="307" t="n"/>
      <c r="CB2416" s="307" t="n"/>
      <c r="CC2416" s="307" t="n"/>
      <c r="CD2416" s="307" t="n"/>
      <c r="CE2416" s="307" t="n"/>
      <c r="CF2416" s="307" t="n"/>
      <c r="CG2416" s="307" t="n"/>
      <c r="CH2416" s="307" t="n"/>
      <c r="CI2416" s="307" t="n"/>
      <c r="CJ2416" s="307" t="n"/>
      <c r="CK2416" s="307" t="n"/>
      <c r="CL2416" s="307" t="n"/>
      <c r="CM2416" s="307" t="n"/>
      <c r="CN2416" s="307" t="n"/>
      <c r="CO2416" s="307" t="n"/>
      <c r="CP2416" s="307" t="n"/>
      <c r="CQ2416" s="307" t="n"/>
      <c r="CR2416" s="279" t="n"/>
      <c r="CS2416" s="280" t="n"/>
      <c r="CT2416" s="421">
        <f>(IF(OR(MediaScorecard!BG2903="x", MediaScorecard!BH2903="x",MediaScorecard!BI2903="x",MediaScorecard!BJ2903="x",MediaScorecard!BK2903="x"),1, 2))</f>
        <v/>
      </c>
      <c r="CU2416" s="308" t="n"/>
      <c r="CV2416" s="308" t="n"/>
      <c r="CW2416" s="308" t="n"/>
      <c r="CX2416" s="309" t="n"/>
      <c r="CY2416" s="308" t="n"/>
      <c r="CZ2416" s="308" t="n"/>
      <c r="DA2416" s="308" t="n"/>
    </row>
    <row r="2417" ht="21" customHeight="1" s="590">
      <c r="A2417" s="421" t="n"/>
      <c r="B2417" s="270" t="n"/>
      <c r="C2417" s="269" t="n"/>
      <c r="D2417" s="267" t="n"/>
      <c r="E2417" s="267" t="n"/>
      <c r="F2417" s="268" t="n"/>
      <c r="G2417" s="421" t="n"/>
      <c r="H2417" s="269" t="n"/>
      <c r="I2417" s="421" t="n"/>
      <c r="J2417" s="421" t="n"/>
      <c r="K2417" s="421" t="n"/>
      <c r="L2417" s="421" t="n"/>
      <c r="M2417" s="421" t="n"/>
      <c r="N2417" s="421" t="n"/>
      <c r="O2417" s="421" t="n"/>
      <c r="P2417" s="421" t="n"/>
      <c r="Q2417" s="421" t="n"/>
      <c r="R2417" s="270" t="n"/>
      <c r="S2417" s="421" t="n"/>
      <c r="T2417" s="421" t="n"/>
      <c r="U2417" s="421" t="n"/>
      <c r="V2417" s="421" t="n"/>
      <c r="W2417" s="421" t="n"/>
      <c r="X2417" s="421" t="n"/>
      <c r="Y2417" s="421" t="n"/>
      <c r="Z2417" s="421" t="n"/>
      <c r="AA2417" s="421" t="n"/>
      <c r="AB2417" s="421" t="n"/>
      <c r="AC2417" s="421" t="n"/>
      <c r="AD2417" s="421" t="n"/>
      <c r="AE2417" s="421" t="n"/>
      <c r="AF2417" s="421" t="n"/>
      <c r="AG2417" s="421" t="n"/>
      <c r="AH2417" s="421" t="n"/>
      <c r="AI2417" s="421" t="n"/>
      <c r="AJ2417" s="297" t="n"/>
      <c r="AK2417" s="297" t="n"/>
      <c r="AL2417" s="284" t="n"/>
      <c r="AM2417" s="297" t="n"/>
      <c r="AN2417" s="285" t="n"/>
      <c r="AO2417" s="297" t="n"/>
      <c r="AP2417" s="297" t="n"/>
      <c r="AQ2417" s="297" t="n"/>
      <c r="AR2417" s="297" t="n"/>
      <c r="AS2417" s="297" t="n"/>
      <c r="AT2417" s="285" t="n"/>
      <c r="AU2417" s="297" t="n"/>
      <c r="AV2417" s="297" t="n"/>
      <c r="AW2417" s="297" t="n"/>
      <c r="AX2417" s="297" t="n"/>
      <c r="AY2417" s="286" t="n"/>
      <c r="AZ2417" s="286" t="n"/>
      <c r="BA2417" s="287" t="n"/>
      <c r="BB2417" s="286" t="n"/>
      <c r="BC2417" s="286" t="n"/>
      <c r="BD2417" s="286" t="n"/>
      <c r="BE2417" s="286" t="n"/>
      <c r="BF2417" s="286" t="n"/>
      <c r="BG2417" s="286" t="n"/>
      <c r="BH2417" s="297" t="n"/>
      <c r="BI2417" s="297" t="n"/>
      <c r="BJ2417" s="297" t="n"/>
      <c r="BK2417" s="297" t="n"/>
      <c r="BL2417" s="297" t="n"/>
      <c r="BM2417" s="297" t="n"/>
      <c r="BN2417" s="297" t="n"/>
      <c r="BO2417" s="285" t="n"/>
      <c r="BP2417" s="297" t="n"/>
      <c r="BQ2417" s="297" t="n"/>
      <c r="BR2417" s="297" t="n"/>
      <c r="BS2417" s="297" t="n"/>
      <c r="BT2417" s="297" t="n"/>
      <c r="BU2417" s="297" t="n"/>
      <c r="BV2417" s="297" t="n"/>
      <c r="BW2417" s="288" t="n"/>
      <c r="BX2417" s="276">
        <f>SUM(IF(COUNTIF(MediaScorecard!CC2904, "*1.*"), 2, 0), IF(COUNTIF(MediaScorecard!CC2904, "*2.*"), 2, 0), IF(COUNTIF(MediaScorecard!CC2904, "*3.*"), 2, 0), IF(COUNTIF(MediaScorecard!CC2904, "*4.*"), 2, 0), IF(COUNTIF(MediaScorecard!CC2904, "*5.*"), 2, 0), IF(COUNTIF(MediaScorecard!CC2904, "*6.*"), 2, 0))</f>
        <v/>
      </c>
      <c r="BY2417" s="277">
        <f t="array" ref="BY2417">SUM(VALUE(AT2417),VALUE(AU2417),VALUE(AV2417),VALUE(AW2417),VALUE(AX2417),VALUE(AY2417),VALUE(AZ2417),VALUE(BB2417),VALUE(BC2417),VALUE(BD2417),VALUE(BE2417),VALUE(BF2417),VALUE(BG2417),VALUE(BH2417),VALUE(BI2417),VALUE(BJ2417),VALUE(BK2417),VALUE(BL2417),VALUE(BM2417),VALUE(BN2417),VALUE(BO2417),VALUE(BP2417),VALUE(BQ2417),VALUE(BR2417),VALUE(BS2417),VALUE(BT2417),VALUE(BU2417),VALUE(BV2417),VALUE(BW2417))</f>
        <v/>
      </c>
      <c r="BZ2417" s="307" t="n"/>
      <c r="CA2417" s="307" t="n"/>
      <c r="CB2417" s="307" t="n"/>
      <c r="CC2417" s="307" t="n"/>
      <c r="CD2417" s="307" t="n"/>
      <c r="CE2417" s="307" t="n"/>
      <c r="CF2417" s="307" t="n"/>
      <c r="CG2417" s="307" t="n"/>
      <c r="CH2417" s="307" t="n"/>
      <c r="CI2417" s="307" t="n"/>
      <c r="CJ2417" s="307" t="n"/>
      <c r="CK2417" s="307" t="n"/>
      <c r="CL2417" s="307" t="n"/>
      <c r="CM2417" s="307" t="n"/>
      <c r="CN2417" s="307" t="n"/>
      <c r="CO2417" s="307" t="n"/>
      <c r="CP2417" s="307" t="n"/>
      <c r="CQ2417" s="307" t="n"/>
      <c r="CR2417" s="279" t="n"/>
      <c r="CS2417" s="280" t="n"/>
      <c r="CT2417" s="421">
        <f>(IF(OR(MediaScorecard!BG2904="x", MediaScorecard!BH2904="x",MediaScorecard!BI2904="x",MediaScorecard!BJ2904="x",MediaScorecard!BK2904="x"),1, 2))</f>
        <v/>
      </c>
      <c r="CU2417" s="308" t="n"/>
      <c r="CV2417" s="308" t="n"/>
      <c r="CW2417" s="308" t="n"/>
      <c r="CX2417" s="309" t="n"/>
      <c r="CY2417" s="308" t="n"/>
      <c r="CZ2417" s="308" t="n"/>
      <c r="DA2417" s="308" t="n"/>
    </row>
    <row r="2418" ht="21" customHeight="1" s="590">
      <c r="A2418" s="421" t="n"/>
      <c r="B2418" s="270" t="n"/>
      <c r="C2418" s="269" t="n"/>
      <c r="D2418" s="267" t="n"/>
      <c r="E2418" s="267" t="n"/>
      <c r="F2418" s="268" t="n"/>
      <c r="G2418" s="421" t="n"/>
      <c r="H2418" s="269" t="n"/>
      <c r="I2418" s="421" t="n"/>
      <c r="J2418" s="421" t="n"/>
      <c r="K2418" s="421" t="n"/>
      <c r="L2418" s="421" t="n"/>
      <c r="M2418" s="421" t="n"/>
      <c r="N2418" s="421" t="n"/>
      <c r="O2418" s="421" t="n"/>
      <c r="P2418" s="421" t="n"/>
      <c r="Q2418" s="421" t="n"/>
      <c r="R2418" s="270" t="n"/>
      <c r="S2418" s="421" t="n"/>
      <c r="T2418" s="421" t="n"/>
      <c r="U2418" s="421" t="n"/>
      <c r="V2418" s="421" t="n"/>
      <c r="W2418" s="421" t="n"/>
      <c r="X2418" s="421" t="n"/>
      <c r="Y2418" s="421" t="n"/>
      <c r="Z2418" s="421" t="n"/>
      <c r="AA2418" s="421" t="n"/>
      <c r="AB2418" s="421" t="n"/>
      <c r="AC2418" s="421" t="n"/>
      <c r="AD2418" s="421" t="n"/>
      <c r="AE2418" s="421" t="n"/>
      <c r="AF2418" s="421" t="n"/>
      <c r="AG2418" s="421" t="n"/>
      <c r="AH2418" s="421" t="n"/>
      <c r="AI2418" s="421" t="n"/>
      <c r="AJ2418" s="297" t="n"/>
      <c r="AK2418" s="297" t="n"/>
      <c r="AL2418" s="284" t="n"/>
      <c r="AM2418" s="297" t="n"/>
      <c r="AN2418" s="285" t="n"/>
      <c r="AO2418" s="297" t="n"/>
      <c r="AP2418" s="297" t="n"/>
      <c r="AQ2418" s="297" t="n"/>
      <c r="AR2418" s="297" t="n"/>
      <c r="AS2418" s="297" t="n"/>
      <c r="AT2418" s="285" t="n"/>
      <c r="AU2418" s="297" t="n"/>
      <c r="AV2418" s="297" t="n"/>
      <c r="AW2418" s="297" t="n"/>
      <c r="AX2418" s="297" t="n"/>
      <c r="AY2418" s="286" t="n"/>
      <c r="AZ2418" s="286" t="n"/>
      <c r="BA2418" s="287" t="n"/>
      <c r="BB2418" s="286" t="n"/>
      <c r="BC2418" s="286" t="n"/>
      <c r="BD2418" s="286" t="n"/>
      <c r="BE2418" s="286" t="n"/>
      <c r="BF2418" s="286" t="n"/>
      <c r="BG2418" s="286" t="n"/>
      <c r="BH2418" s="297" t="n"/>
      <c r="BI2418" s="297" t="n"/>
      <c r="BJ2418" s="297" t="n"/>
      <c r="BK2418" s="297" t="n"/>
      <c r="BL2418" s="297" t="n"/>
      <c r="BM2418" s="297" t="n"/>
      <c r="BN2418" s="297" t="n"/>
      <c r="BO2418" s="285" t="n"/>
      <c r="BP2418" s="297" t="n"/>
      <c r="BQ2418" s="297" t="n"/>
      <c r="BR2418" s="297" t="n"/>
      <c r="BS2418" s="297" t="n"/>
      <c r="BT2418" s="297" t="n"/>
      <c r="BU2418" s="297" t="n"/>
      <c r="BV2418" s="297" t="n"/>
      <c r="BW2418" s="288" t="n"/>
      <c r="BX2418" s="276">
        <f>SUM(IF(COUNTIF(MediaScorecard!CC2905, "*1.*"), 2, 0), IF(COUNTIF(MediaScorecard!CC2905, "*2.*"), 2, 0), IF(COUNTIF(MediaScorecard!CC2905, "*3.*"), 2, 0), IF(COUNTIF(MediaScorecard!CC2905, "*4.*"), 2, 0), IF(COUNTIF(MediaScorecard!CC2905, "*5.*"), 2, 0), IF(COUNTIF(MediaScorecard!CC2905, "*6.*"), 2, 0))</f>
        <v/>
      </c>
      <c r="BY2418" s="277">
        <f t="array" ref="BY2418">SUM(VALUE(AT2418),VALUE(AU2418),VALUE(AV2418),VALUE(AW2418),VALUE(AX2418),VALUE(AY2418),VALUE(AZ2418),VALUE(BB2418),VALUE(BC2418),VALUE(BD2418),VALUE(BE2418),VALUE(BF2418),VALUE(BG2418),VALUE(BH2418),VALUE(BI2418),VALUE(BJ2418),VALUE(BK2418),VALUE(BL2418),VALUE(BM2418),VALUE(BN2418),VALUE(BO2418),VALUE(BP2418),VALUE(BQ2418),VALUE(BR2418),VALUE(BS2418),VALUE(BT2418),VALUE(BU2418),VALUE(BV2418),VALUE(BW2418))</f>
        <v/>
      </c>
      <c r="BZ2418" s="307" t="n"/>
      <c r="CA2418" s="307" t="n"/>
      <c r="CB2418" s="307" t="n"/>
      <c r="CC2418" s="307" t="n"/>
      <c r="CD2418" s="307" t="n"/>
      <c r="CE2418" s="307" t="n"/>
      <c r="CF2418" s="307" t="n"/>
      <c r="CG2418" s="307" t="n"/>
      <c r="CH2418" s="307" t="n"/>
      <c r="CI2418" s="307" t="n"/>
      <c r="CJ2418" s="307" t="n"/>
      <c r="CK2418" s="307" t="n"/>
      <c r="CL2418" s="307" t="n"/>
      <c r="CM2418" s="307" t="n"/>
      <c r="CN2418" s="307" t="n"/>
      <c r="CO2418" s="307" t="n"/>
      <c r="CP2418" s="307" t="n"/>
      <c r="CQ2418" s="307" t="n"/>
      <c r="CR2418" s="279" t="n"/>
      <c r="CS2418" s="280" t="n"/>
      <c r="CT2418" s="421">
        <f>(IF(OR(MediaScorecard!BG2905="x", MediaScorecard!BH2905="x",MediaScorecard!BI2905="x",MediaScorecard!BJ2905="x",MediaScorecard!BK2905="x"),1, 2))</f>
        <v/>
      </c>
      <c r="CU2418" s="308" t="n"/>
      <c r="CV2418" s="308" t="n"/>
      <c r="CW2418" s="308" t="n"/>
      <c r="CX2418" s="309" t="n"/>
      <c r="CY2418" s="308" t="n"/>
      <c r="CZ2418" s="308" t="n"/>
      <c r="DA2418" s="308" t="n"/>
    </row>
    <row r="2419" ht="21" customHeight="1" s="590">
      <c r="A2419" s="421" t="n"/>
      <c r="B2419" s="270" t="n"/>
      <c r="C2419" s="269" t="n"/>
      <c r="D2419" s="267" t="n"/>
      <c r="E2419" s="267" t="n"/>
      <c r="F2419" s="268" t="n"/>
      <c r="G2419" s="421" t="n"/>
      <c r="H2419" s="269" t="n"/>
      <c r="I2419" s="421" t="n"/>
      <c r="J2419" s="421" t="n"/>
      <c r="K2419" s="421" t="n"/>
      <c r="L2419" s="421" t="n"/>
      <c r="M2419" s="421" t="n"/>
      <c r="N2419" s="421" t="n"/>
      <c r="O2419" s="421" t="n"/>
      <c r="P2419" s="421" t="n"/>
      <c r="Q2419" s="421" t="n"/>
      <c r="R2419" s="270" t="n"/>
      <c r="S2419" s="421" t="n"/>
      <c r="T2419" s="421" t="n"/>
      <c r="U2419" s="421" t="n"/>
      <c r="V2419" s="421" t="n"/>
      <c r="W2419" s="421" t="n"/>
      <c r="X2419" s="421" t="n"/>
      <c r="Y2419" s="421" t="n"/>
      <c r="Z2419" s="421" t="n"/>
      <c r="AA2419" s="421" t="n"/>
      <c r="AB2419" s="421" t="n"/>
      <c r="AC2419" s="421" t="n"/>
      <c r="AD2419" s="421" t="n"/>
      <c r="AE2419" s="421" t="n"/>
      <c r="AF2419" s="421" t="n"/>
      <c r="AG2419" s="421" t="n"/>
      <c r="AH2419" s="421" t="n"/>
      <c r="AI2419" s="421" t="n"/>
      <c r="AJ2419" s="297" t="n"/>
      <c r="AK2419" s="297" t="n"/>
      <c r="AL2419" s="284" t="n"/>
      <c r="AM2419" s="297" t="n"/>
      <c r="AN2419" s="285" t="n"/>
      <c r="AO2419" s="297" t="n"/>
      <c r="AP2419" s="297" t="n"/>
      <c r="AQ2419" s="297" t="n"/>
      <c r="AR2419" s="297" t="n"/>
      <c r="AS2419" s="297" t="n"/>
      <c r="AT2419" s="285" t="n"/>
      <c r="AU2419" s="297" t="n"/>
      <c r="AV2419" s="297" t="n"/>
      <c r="AW2419" s="297" t="n"/>
      <c r="AX2419" s="297" t="n"/>
      <c r="AY2419" s="286" t="n"/>
      <c r="AZ2419" s="286" t="n"/>
      <c r="BA2419" s="287" t="n"/>
      <c r="BB2419" s="286" t="n"/>
      <c r="BC2419" s="286" t="n"/>
      <c r="BD2419" s="286" t="n"/>
      <c r="BE2419" s="286" t="n"/>
      <c r="BF2419" s="286" t="n"/>
      <c r="BG2419" s="286" t="n"/>
      <c r="BH2419" s="297" t="n"/>
      <c r="BI2419" s="297" t="n"/>
      <c r="BJ2419" s="297" t="n"/>
      <c r="BK2419" s="297" t="n"/>
      <c r="BL2419" s="297" t="n"/>
      <c r="BM2419" s="297" t="n"/>
      <c r="BN2419" s="297" t="n"/>
      <c r="BO2419" s="285" t="n"/>
      <c r="BP2419" s="297" t="n"/>
      <c r="BQ2419" s="297" t="n"/>
      <c r="BR2419" s="297" t="n"/>
      <c r="BS2419" s="297" t="n"/>
      <c r="BT2419" s="297" t="n"/>
      <c r="BU2419" s="297" t="n"/>
      <c r="BV2419" s="297" t="n"/>
      <c r="BW2419" s="288" t="n"/>
      <c r="BX2419" s="276">
        <f>SUM(IF(COUNTIF(MediaScorecard!CC2906, "*1.*"), 2, 0), IF(COUNTIF(MediaScorecard!CC2906, "*2.*"), 2, 0), IF(COUNTIF(MediaScorecard!CC2906, "*3.*"), 2, 0), IF(COUNTIF(MediaScorecard!CC2906, "*4.*"), 2, 0), IF(COUNTIF(MediaScorecard!CC2906, "*5.*"), 2, 0), IF(COUNTIF(MediaScorecard!CC2906, "*6.*"), 2, 0))</f>
        <v/>
      </c>
      <c r="BY2419" s="277">
        <f t="array" ref="BY2419">SUM(VALUE(AT2419),VALUE(AU2419),VALUE(AV2419),VALUE(AW2419),VALUE(AX2419),VALUE(AY2419),VALUE(AZ2419),VALUE(BB2419),VALUE(BC2419),VALUE(BD2419),VALUE(BE2419),VALUE(BF2419),VALUE(BG2419),VALUE(BH2419),VALUE(BI2419),VALUE(BJ2419),VALUE(BK2419),VALUE(BL2419),VALUE(BM2419),VALUE(BN2419),VALUE(BO2419),VALUE(BP2419),VALUE(BQ2419),VALUE(BR2419),VALUE(BS2419),VALUE(BT2419),VALUE(BU2419),VALUE(BV2419),VALUE(BW2419))</f>
        <v/>
      </c>
      <c r="BZ2419" s="307" t="n"/>
      <c r="CA2419" s="307" t="n"/>
      <c r="CB2419" s="307" t="n"/>
      <c r="CC2419" s="307" t="n"/>
      <c r="CD2419" s="307" t="n"/>
      <c r="CE2419" s="307" t="n"/>
      <c r="CF2419" s="307" t="n"/>
      <c r="CG2419" s="307" t="n"/>
      <c r="CH2419" s="307" t="n"/>
      <c r="CI2419" s="307" t="n"/>
      <c r="CJ2419" s="307" t="n"/>
      <c r="CK2419" s="307" t="n"/>
      <c r="CL2419" s="307" t="n"/>
      <c r="CM2419" s="307" t="n"/>
      <c r="CN2419" s="307" t="n"/>
      <c r="CO2419" s="307" t="n"/>
      <c r="CP2419" s="307" t="n"/>
      <c r="CQ2419" s="307" t="n"/>
      <c r="CR2419" s="279" t="n"/>
      <c r="CS2419" s="280" t="n"/>
      <c r="CT2419" s="421">
        <f>(IF(OR(MediaScorecard!BG2906="x", MediaScorecard!BH2906="x",MediaScorecard!BI2906="x",MediaScorecard!BJ2906="x",MediaScorecard!BK2906="x"),1, 2))</f>
        <v/>
      </c>
      <c r="CU2419" s="308" t="n"/>
      <c r="CV2419" s="308" t="n"/>
      <c r="CW2419" s="308" t="n"/>
      <c r="CX2419" s="309" t="n"/>
      <c r="CY2419" s="308" t="n"/>
      <c r="CZ2419" s="308" t="n"/>
      <c r="DA2419" s="308" t="n"/>
    </row>
    <row r="2420" ht="21" customHeight="1" s="590">
      <c r="A2420" s="421" t="n"/>
      <c r="B2420" s="270" t="n"/>
      <c r="C2420" s="269" t="n"/>
      <c r="D2420" s="267" t="n"/>
      <c r="E2420" s="267" t="n"/>
      <c r="F2420" s="268" t="n"/>
      <c r="G2420" s="421" t="n"/>
      <c r="H2420" s="269" t="n"/>
      <c r="I2420" s="421" t="n"/>
      <c r="J2420" s="421" t="n"/>
      <c r="K2420" s="421" t="n"/>
      <c r="L2420" s="421" t="n"/>
      <c r="M2420" s="421" t="n"/>
      <c r="N2420" s="421" t="n"/>
      <c r="O2420" s="421" t="n"/>
      <c r="P2420" s="421" t="n"/>
      <c r="Q2420" s="421" t="n"/>
      <c r="R2420" s="270" t="n"/>
      <c r="S2420" s="421" t="n"/>
      <c r="T2420" s="421" t="n"/>
      <c r="U2420" s="421" t="n"/>
      <c r="V2420" s="421" t="n"/>
      <c r="W2420" s="421" t="n"/>
      <c r="X2420" s="421" t="n"/>
      <c r="Y2420" s="421" t="n"/>
      <c r="Z2420" s="421" t="n"/>
      <c r="AA2420" s="421" t="n"/>
      <c r="AB2420" s="421" t="n"/>
      <c r="AC2420" s="421" t="n"/>
      <c r="AD2420" s="421" t="n"/>
      <c r="AE2420" s="421" t="n"/>
      <c r="AF2420" s="421" t="n"/>
      <c r="AG2420" s="421" t="n"/>
      <c r="AH2420" s="421" t="n"/>
      <c r="AI2420" s="421" t="n"/>
      <c r="AJ2420" s="297" t="n"/>
      <c r="AK2420" s="297" t="n"/>
      <c r="AL2420" s="284" t="n"/>
      <c r="AM2420" s="297" t="n"/>
      <c r="AN2420" s="285" t="n"/>
      <c r="AO2420" s="297" t="n"/>
      <c r="AP2420" s="297" t="n"/>
      <c r="AQ2420" s="297" t="n"/>
      <c r="AR2420" s="297" t="n"/>
      <c r="AS2420" s="297" t="n"/>
      <c r="AT2420" s="285" t="n"/>
      <c r="AU2420" s="297" t="n"/>
      <c r="AV2420" s="297" t="n"/>
      <c r="AW2420" s="297" t="n"/>
      <c r="AX2420" s="297" t="n"/>
      <c r="AY2420" s="286" t="n"/>
      <c r="AZ2420" s="286" t="n"/>
      <c r="BA2420" s="287" t="n"/>
      <c r="BB2420" s="286" t="n"/>
      <c r="BC2420" s="286" t="n"/>
      <c r="BD2420" s="286" t="n"/>
      <c r="BE2420" s="286" t="n"/>
      <c r="BF2420" s="286" t="n"/>
      <c r="BG2420" s="286" t="n"/>
      <c r="BH2420" s="297" t="n"/>
      <c r="BI2420" s="297" t="n"/>
      <c r="BJ2420" s="297" t="n"/>
      <c r="BK2420" s="297" t="n"/>
      <c r="BL2420" s="297" t="n"/>
      <c r="BM2420" s="297" t="n"/>
      <c r="BN2420" s="297" t="n"/>
      <c r="BO2420" s="285" t="n"/>
      <c r="BP2420" s="297" t="n"/>
      <c r="BQ2420" s="297" t="n"/>
      <c r="BR2420" s="297" t="n"/>
      <c r="BS2420" s="297" t="n"/>
      <c r="BT2420" s="297" t="n"/>
      <c r="BU2420" s="297" t="n"/>
      <c r="BV2420" s="297" t="n"/>
      <c r="BW2420" s="288" t="n"/>
      <c r="BX2420" s="276">
        <f>SUM(IF(COUNTIF(MediaScorecard!CC2907, "*1.*"), 2, 0), IF(COUNTIF(MediaScorecard!CC2907, "*2.*"), 2, 0), IF(COUNTIF(MediaScorecard!CC2907, "*3.*"), 2, 0), IF(COUNTIF(MediaScorecard!CC2907, "*4.*"), 2, 0), IF(COUNTIF(MediaScorecard!CC2907, "*5.*"), 2, 0), IF(COUNTIF(MediaScorecard!CC2907, "*6.*"), 2, 0))</f>
        <v/>
      </c>
      <c r="BY2420" s="277">
        <f t="array" ref="BY2420">SUM(VALUE(AT2420),VALUE(AU2420),VALUE(AV2420),VALUE(AW2420),VALUE(AX2420),VALUE(AY2420),VALUE(AZ2420),VALUE(BB2420),VALUE(BC2420),VALUE(BD2420),VALUE(BE2420),VALUE(BF2420),VALUE(BG2420),VALUE(BH2420),VALUE(BI2420),VALUE(BJ2420),VALUE(BK2420),VALUE(BL2420),VALUE(BM2420),VALUE(BN2420),VALUE(BO2420),VALUE(BP2420),VALUE(BQ2420),VALUE(BR2420),VALUE(BS2420),VALUE(BT2420),VALUE(BU2420),VALUE(BV2420),VALUE(BW2420))</f>
        <v/>
      </c>
      <c r="BZ2420" s="307" t="n"/>
      <c r="CA2420" s="307" t="n"/>
      <c r="CB2420" s="307" t="n"/>
      <c r="CC2420" s="307" t="n"/>
      <c r="CD2420" s="307" t="n"/>
      <c r="CE2420" s="307" t="n"/>
      <c r="CF2420" s="307" t="n"/>
      <c r="CG2420" s="307" t="n"/>
      <c r="CH2420" s="307" t="n"/>
      <c r="CI2420" s="307" t="n"/>
      <c r="CJ2420" s="307" t="n"/>
      <c r="CK2420" s="307" t="n"/>
      <c r="CL2420" s="307" t="n"/>
      <c r="CM2420" s="307" t="n"/>
      <c r="CN2420" s="307" t="n"/>
      <c r="CO2420" s="307" t="n"/>
      <c r="CP2420" s="307" t="n"/>
      <c r="CQ2420" s="307" t="n"/>
      <c r="CR2420" s="279" t="n"/>
      <c r="CS2420" s="280" t="n"/>
      <c r="CT2420" s="421">
        <f>(IF(OR(MediaScorecard!BG2907="x", MediaScorecard!BH2907="x",MediaScorecard!BI2907="x",MediaScorecard!BJ2907="x",MediaScorecard!BK2907="x"),1, 2))</f>
        <v/>
      </c>
      <c r="CU2420" s="308" t="n"/>
      <c r="CV2420" s="308" t="n"/>
      <c r="CW2420" s="308" t="n"/>
      <c r="CX2420" s="309" t="n"/>
      <c r="CY2420" s="308" t="n"/>
      <c r="CZ2420" s="308" t="n"/>
      <c r="DA2420" s="308" t="n"/>
    </row>
    <row r="2421" ht="21" customHeight="1" s="590">
      <c r="A2421" s="421" t="n"/>
      <c r="B2421" s="270" t="n"/>
      <c r="C2421" s="269" t="n"/>
      <c r="D2421" s="267" t="n"/>
      <c r="E2421" s="267" t="n"/>
      <c r="F2421" s="268" t="n"/>
      <c r="G2421" s="421" t="n"/>
      <c r="H2421" s="269" t="n"/>
      <c r="I2421" s="421" t="n"/>
      <c r="J2421" s="421" t="n"/>
      <c r="K2421" s="421" t="n"/>
      <c r="L2421" s="421" t="n"/>
      <c r="M2421" s="421" t="n"/>
      <c r="N2421" s="421" t="n"/>
      <c r="O2421" s="421" t="n"/>
      <c r="P2421" s="421" t="n"/>
      <c r="Q2421" s="421" t="n"/>
      <c r="R2421" s="270" t="n"/>
      <c r="S2421" s="421" t="n"/>
      <c r="T2421" s="421" t="n"/>
      <c r="U2421" s="421" t="n"/>
      <c r="V2421" s="421" t="n"/>
      <c r="W2421" s="421" t="n"/>
      <c r="X2421" s="421" t="n"/>
      <c r="Y2421" s="421" t="n"/>
      <c r="Z2421" s="421" t="n"/>
      <c r="AA2421" s="421" t="n"/>
      <c r="AB2421" s="421" t="n"/>
      <c r="AC2421" s="421" t="n"/>
      <c r="AD2421" s="421" t="n"/>
      <c r="AE2421" s="421" t="n"/>
      <c r="AF2421" s="421" t="n"/>
      <c r="AG2421" s="421" t="n"/>
      <c r="AH2421" s="421" t="n"/>
      <c r="AI2421" s="421" t="n"/>
      <c r="AJ2421" s="297" t="n"/>
      <c r="AK2421" s="297" t="n"/>
      <c r="AL2421" s="284" t="n"/>
      <c r="AM2421" s="297" t="n"/>
      <c r="AN2421" s="285" t="n"/>
      <c r="AO2421" s="297" t="n"/>
      <c r="AP2421" s="297" t="n"/>
      <c r="AQ2421" s="297" t="n"/>
      <c r="AR2421" s="297" t="n"/>
      <c r="AS2421" s="297" t="n"/>
      <c r="AT2421" s="285" t="n"/>
      <c r="AU2421" s="297" t="n"/>
      <c r="AV2421" s="297" t="n"/>
      <c r="AW2421" s="297" t="n"/>
      <c r="AX2421" s="297" t="n"/>
      <c r="AY2421" s="286" t="n"/>
      <c r="AZ2421" s="286" t="n"/>
      <c r="BA2421" s="287" t="n"/>
      <c r="BB2421" s="286" t="n"/>
      <c r="BC2421" s="286" t="n"/>
      <c r="BD2421" s="286" t="n"/>
      <c r="BE2421" s="286" t="n"/>
      <c r="BF2421" s="286" t="n"/>
      <c r="BG2421" s="286" t="n"/>
      <c r="BH2421" s="297" t="n"/>
      <c r="BI2421" s="297" t="n"/>
      <c r="BJ2421" s="297" t="n"/>
      <c r="BK2421" s="297" t="n"/>
      <c r="BL2421" s="297" t="n"/>
      <c r="BM2421" s="297" t="n"/>
      <c r="BN2421" s="297" t="n"/>
      <c r="BO2421" s="285" t="n"/>
      <c r="BP2421" s="297" t="n"/>
      <c r="BQ2421" s="297" t="n"/>
      <c r="BR2421" s="297" t="n"/>
      <c r="BS2421" s="297" t="n"/>
      <c r="BT2421" s="297" t="n"/>
      <c r="BU2421" s="297" t="n"/>
      <c r="BV2421" s="297" t="n"/>
      <c r="BW2421" s="288" t="n"/>
      <c r="BX2421" s="276">
        <f>SUM(IF(COUNTIF(MediaScorecard!CC2908, "*1.*"), 2, 0), IF(COUNTIF(MediaScorecard!CC2908, "*2.*"), 2, 0), IF(COUNTIF(MediaScorecard!CC2908, "*3.*"), 2, 0), IF(COUNTIF(MediaScorecard!CC2908, "*4.*"), 2, 0), IF(COUNTIF(MediaScorecard!CC2908, "*5.*"), 2, 0), IF(COUNTIF(MediaScorecard!CC2908, "*6.*"), 2, 0))</f>
        <v/>
      </c>
      <c r="BY2421" s="277">
        <f t="array" ref="BY2421">SUM(VALUE(AT2421),VALUE(AU2421),VALUE(AV2421),VALUE(AW2421),VALUE(AX2421),VALUE(AY2421),VALUE(AZ2421),VALUE(BB2421),VALUE(BC2421),VALUE(BD2421),VALUE(BE2421),VALUE(BF2421),VALUE(BG2421),VALUE(BH2421),VALUE(BI2421),VALUE(BJ2421),VALUE(BK2421),VALUE(BL2421),VALUE(BM2421),VALUE(BN2421),VALUE(BO2421),VALUE(BP2421),VALUE(BQ2421),VALUE(BR2421),VALUE(BS2421),VALUE(BT2421),VALUE(BU2421),VALUE(BV2421),VALUE(BW2421))</f>
        <v/>
      </c>
      <c r="BZ2421" s="307" t="n"/>
      <c r="CA2421" s="307" t="n"/>
      <c r="CB2421" s="307" t="n"/>
      <c r="CC2421" s="307" t="n"/>
      <c r="CD2421" s="307" t="n"/>
      <c r="CE2421" s="307" t="n"/>
      <c r="CF2421" s="307" t="n"/>
      <c r="CG2421" s="307" t="n"/>
      <c r="CH2421" s="307" t="n"/>
      <c r="CI2421" s="307" t="n"/>
      <c r="CJ2421" s="307" t="n"/>
      <c r="CK2421" s="307" t="n"/>
      <c r="CL2421" s="307" t="n"/>
      <c r="CM2421" s="307" t="n"/>
      <c r="CN2421" s="307" t="n"/>
      <c r="CO2421" s="307" t="n"/>
      <c r="CP2421" s="307" t="n"/>
      <c r="CQ2421" s="307" t="n"/>
      <c r="CR2421" s="279" t="n"/>
      <c r="CS2421" s="280" t="n"/>
      <c r="CT2421" s="421">
        <f>(IF(OR(MediaScorecard!BG2908="x", MediaScorecard!BH2908="x",MediaScorecard!BI2908="x",MediaScorecard!BJ2908="x",MediaScorecard!BK2908="x"),1, 2))</f>
        <v/>
      </c>
      <c r="CU2421" s="308" t="n"/>
      <c r="CV2421" s="308" t="n"/>
      <c r="CW2421" s="308" t="n"/>
      <c r="CX2421" s="309" t="n"/>
      <c r="CY2421" s="308" t="n"/>
      <c r="CZ2421" s="308" t="n"/>
      <c r="DA2421" s="308" t="n"/>
    </row>
    <row r="2422" ht="21" customHeight="1" s="590">
      <c r="A2422" s="421" t="n"/>
      <c r="B2422" s="270" t="n"/>
      <c r="C2422" s="269" t="n"/>
      <c r="D2422" s="267" t="n"/>
      <c r="E2422" s="267" t="n"/>
      <c r="F2422" s="268" t="n"/>
      <c r="G2422" s="421" t="n"/>
      <c r="H2422" s="269" t="n"/>
      <c r="I2422" s="421" t="n"/>
      <c r="J2422" s="421" t="n"/>
      <c r="K2422" s="421" t="n"/>
      <c r="L2422" s="421" t="n"/>
      <c r="M2422" s="421" t="n"/>
      <c r="N2422" s="421" t="n"/>
      <c r="O2422" s="421" t="n"/>
      <c r="P2422" s="421" t="n"/>
      <c r="Q2422" s="421" t="n"/>
      <c r="R2422" s="270" t="n"/>
      <c r="S2422" s="421" t="n"/>
      <c r="T2422" s="421" t="n"/>
      <c r="U2422" s="421" t="n"/>
      <c r="V2422" s="421" t="n"/>
      <c r="W2422" s="421" t="n"/>
      <c r="X2422" s="421" t="n"/>
      <c r="Y2422" s="421" t="n"/>
      <c r="Z2422" s="421" t="n"/>
      <c r="AA2422" s="421" t="n"/>
      <c r="AB2422" s="421" t="n"/>
      <c r="AC2422" s="421" t="n"/>
      <c r="AD2422" s="421" t="n"/>
      <c r="AE2422" s="421" t="n"/>
      <c r="AF2422" s="421" t="n"/>
      <c r="AG2422" s="421" t="n"/>
      <c r="AH2422" s="421" t="n"/>
      <c r="AI2422" s="421" t="n"/>
      <c r="AJ2422" s="297" t="n"/>
      <c r="AK2422" s="297" t="n"/>
      <c r="AL2422" s="284" t="n"/>
      <c r="AM2422" s="297" t="n"/>
      <c r="AN2422" s="285" t="n"/>
      <c r="AO2422" s="297" t="n"/>
      <c r="AP2422" s="297" t="n"/>
      <c r="AQ2422" s="297" t="n"/>
      <c r="AR2422" s="297" t="n"/>
      <c r="AS2422" s="297" t="n"/>
      <c r="AT2422" s="285" t="n"/>
      <c r="AU2422" s="297" t="n"/>
      <c r="AV2422" s="297" t="n"/>
      <c r="AW2422" s="297" t="n"/>
      <c r="AX2422" s="297" t="n"/>
      <c r="AY2422" s="286" t="n"/>
      <c r="AZ2422" s="286" t="n"/>
      <c r="BA2422" s="287" t="n"/>
      <c r="BB2422" s="286" t="n"/>
      <c r="BC2422" s="286" t="n"/>
      <c r="BD2422" s="286" t="n"/>
      <c r="BE2422" s="286" t="n"/>
      <c r="BF2422" s="286" t="n"/>
      <c r="BG2422" s="286" t="n"/>
      <c r="BH2422" s="297" t="n"/>
      <c r="BI2422" s="297" t="n"/>
      <c r="BJ2422" s="297" t="n"/>
      <c r="BK2422" s="297" t="n"/>
      <c r="BL2422" s="297" t="n"/>
      <c r="BM2422" s="297" t="n"/>
      <c r="BN2422" s="297" t="n"/>
      <c r="BO2422" s="285" t="n"/>
      <c r="BP2422" s="297" t="n"/>
      <c r="BQ2422" s="297" t="n"/>
      <c r="BR2422" s="297" t="n"/>
      <c r="BS2422" s="297" t="n"/>
      <c r="BT2422" s="297" t="n"/>
      <c r="BU2422" s="297" t="n"/>
      <c r="BV2422" s="297" t="n"/>
      <c r="BW2422" s="288" t="n"/>
      <c r="BX2422" s="276">
        <f>SUM(IF(COUNTIF(MediaScorecard!CC2909, "*1.*"), 2, 0), IF(COUNTIF(MediaScorecard!CC2909, "*2.*"), 2, 0), IF(COUNTIF(MediaScorecard!CC2909, "*3.*"), 2, 0), IF(COUNTIF(MediaScorecard!CC2909, "*4.*"), 2, 0), IF(COUNTIF(MediaScorecard!CC2909, "*5.*"), 2, 0), IF(COUNTIF(MediaScorecard!CC2909, "*6.*"), 2, 0))</f>
        <v/>
      </c>
      <c r="BY2422" s="277">
        <f t="array" ref="BY2422">SUM(VALUE(AT2422),VALUE(AU2422),VALUE(AV2422),VALUE(AW2422),VALUE(AX2422),VALUE(AY2422),VALUE(AZ2422),VALUE(BB2422),VALUE(BC2422),VALUE(BD2422),VALUE(BE2422),VALUE(BF2422),VALUE(BG2422),VALUE(BH2422),VALUE(BI2422),VALUE(BJ2422),VALUE(BK2422),VALUE(BL2422),VALUE(BM2422),VALUE(BN2422),VALUE(BO2422),VALUE(BP2422),VALUE(BQ2422),VALUE(BR2422),VALUE(BS2422),VALUE(BT2422),VALUE(BU2422),VALUE(BV2422),VALUE(BW2422))</f>
        <v/>
      </c>
      <c r="BZ2422" s="307" t="n"/>
      <c r="CA2422" s="307" t="n"/>
      <c r="CB2422" s="307" t="n"/>
      <c r="CC2422" s="307" t="n"/>
      <c r="CD2422" s="307" t="n"/>
      <c r="CE2422" s="307" t="n"/>
      <c r="CF2422" s="307" t="n"/>
      <c r="CG2422" s="307" t="n"/>
      <c r="CH2422" s="307" t="n"/>
      <c r="CI2422" s="307" t="n"/>
      <c r="CJ2422" s="307" t="n"/>
      <c r="CK2422" s="307" t="n"/>
      <c r="CL2422" s="307" t="n"/>
      <c r="CM2422" s="307" t="n"/>
      <c r="CN2422" s="307" t="n"/>
      <c r="CO2422" s="307" t="n"/>
      <c r="CP2422" s="307" t="n"/>
      <c r="CQ2422" s="307" t="n"/>
      <c r="CR2422" s="279" t="n"/>
      <c r="CS2422" s="280" t="n"/>
      <c r="CT2422" s="421">
        <f>(IF(OR(MediaScorecard!BG2909="x", MediaScorecard!BH2909="x",MediaScorecard!BI2909="x",MediaScorecard!BJ2909="x",MediaScorecard!BK2909="x"),1, 2))</f>
        <v/>
      </c>
      <c r="CU2422" s="308" t="n"/>
      <c r="CV2422" s="308" t="n"/>
      <c r="CW2422" s="308" t="n"/>
      <c r="CX2422" s="309" t="n"/>
      <c r="CY2422" s="308" t="n"/>
      <c r="CZ2422" s="308" t="n"/>
      <c r="DA2422" s="308" t="n"/>
    </row>
    <row r="2423" ht="21" customHeight="1" s="590">
      <c r="A2423" s="421" t="n"/>
      <c r="B2423" s="270" t="n"/>
      <c r="C2423" s="269" t="n"/>
      <c r="D2423" s="267" t="n"/>
      <c r="E2423" s="267" t="n"/>
      <c r="F2423" s="268" t="n"/>
      <c r="G2423" s="421" t="n"/>
      <c r="H2423" s="269" t="n"/>
      <c r="I2423" s="421" t="n"/>
      <c r="J2423" s="421" t="n"/>
      <c r="K2423" s="421" t="n"/>
      <c r="L2423" s="421" t="n"/>
      <c r="M2423" s="421" t="n"/>
      <c r="N2423" s="421" t="n"/>
      <c r="O2423" s="421" t="n"/>
      <c r="P2423" s="421" t="n"/>
      <c r="Q2423" s="421" t="n"/>
      <c r="R2423" s="270" t="n"/>
      <c r="S2423" s="421" t="n"/>
      <c r="T2423" s="421" t="n"/>
      <c r="U2423" s="421" t="n"/>
      <c r="V2423" s="421" t="n"/>
      <c r="W2423" s="421" t="n"/>
      <c r="X2423" s="421" t="n"/>
      <c r="Y2423" s="421" t="n"/>
      <c r="Z2423" s="421" t="n"/>
      <c r="AA2423" s="421" t="n"/>
      <c r="AB2423" s="421" t="n"/>
      <c r="AC2423" s="421" t="n"/>
      <c r="AD2423" s="421" t="n"/>
      <c r="AE2423" s="421" t="n"/>
      <c r="AF2423" s="421" t="n"/>
      <c r="AG2423" s="421" t="n"/>
      <c r="AH2423" s="421" t="n"/>
      <c r="AI2423" s="421" t="n"/>
      <c r="AJ2423" s="297" t="n"/>
      <c r="AK2423" s="297" t="n"/>
      <c r="AL2423" s="284" t="n"/>
      <c r="AM2423" s="297" t="n"/>
      <c r="AN2423" s="285" t="n"/>
      <c r="AO2423" s="297" t="n"/>
      <c r="AP2423" s="297" t="n"/>
      <c r="AQ2423" s="297" t="n"/>
      <c r="AR2423" s="297" t="n"/>
      <c r="AS2423" s="297" t="n"/>
      <c r="AT2423" s="285" t="n"/>
      <c r="AU2423" s="297" t="n"/>
      <c r="AV2423" s="297" t="n"/>
      <c r="AW2423" s="297" t="n"/>
      <c r="AX2423" s="297" t="n"/>
      <c r="AY2423" s="286" t="n"/>
      <c r="AZ2423" s="286" t="n"/>
      <c r="BA2423" s="287" t="n"/>
      <c r="BB2423" s="286" t="n"/>
      <c r="BC2423" s="286" t="n"/>
      <c r="BD2423" s="286" t="n"/>
      <c r="BE2423" s="286" t="n"/>
      <c r="BF2423" s="286" t="n"/>
      <c r="BG2423" s="286" t="n"/>
      <c r="BH2423" s="297" t="n"/>
      <c r="BI2423" s="297" t="n"/>
      <c r="BJ2423" s="297" t="n"/>
      <c r="BK2423" s="297" t="n"/>
      <c r="BL2423" s="297" t="n"/>
      <c r="BM2423" s="297" t="n"/>
      <c r="BN2423" s="297" t="n"/>
      <c r="BO2423" s="285" t="n"/>
      <c r="BP2423" s="297" t="n"/>
      <c r="BQ2423" s="297" t="n"/>
      <c r="BR2423" s="297" t="n"/>
      <c r="BS2423" s="297" t="n"/>
      <c r="BT2423" s="297" t="n"/>
      <c r="BU2423" s="297" t="n"/>
      <c r="BV2423" s="297" t="n"/>
      <c r="BW2423" s="288" t="n"/>
      <c r="BX2423" s="276">
        <f>SUM(IF(COUNTIF(MediaScorecard!CC2910, "*1.*"), 2, 0), IF(COUNTIF(MediaScorecard!CC2910, "*2.*"), 2, 0), IF(COUNTIF(MediaScorecard!CC2910, "*3.*"), 2, 0), IF(COUNTIF(MediaScorecard!CC2910, "*4.*"), 2, 0), IF(COUNTIF(MediaScorecard!CC2910, "*5.*"), 2, 0), IF(COUNTIF(MediaScorecard!CC2910, "*6.*"), 2, 0))</f>
        <v/>
      </c>
      <c r="BY2423" s="277">
        <f t="array" ref="BY2423">SUM(VALUE(AT2423),VALUE(AU2423),VALUE(AV2423),VALUE(AW2423),VALUE(AX2423),VALUE(AY2423),VALUE(AZ2423),VALUE(BB2423),VALUE(BC2423),VALUE(BD2423),VALUE(BE2423),VALUE(BF2423),VALUE(BG2423),VALUE(BH2423),VALUE(BI2423),VALUE(BJ2423),VALUE(BK2423),VALUE(BL2423),VALUE(BM2423),VALUE(BN2423),VALUE(BO2423),VALUE(BP2423),VALUE(BQ2423),VALUE(BR2423),VALUE(BS2423),VALUE(BT2423),VALUE(BU2423),VALUE(BV2423),VALUE(BW2423))</f>
        <v/>
      </c>
      <c r="BZ2423" s="307" t="n"/>
      <c r="CA2423" s="307" t="n"/>
      <c r="CB2423" s="307" t="n"/>
      <c r="CC2423" s="307" t="n"/>
      <c r="CD2423" s="307" t="n"/>
      <c r="CE2423" s="307" t="n"/>
      <c r="CF2423" s="307" t="n"/>
      <c r="CG2423" s="307" t="n"/>
      <c r="CH2423" s="307" t="n"/>
      <c r="CI2423" s="307" t="n"/>
      <c r="CJ2423" s="307" t="n"/>
      <c r="CK2423" s="307" t="n"/>
      <c r="CL2423" s="307" t="n"/>
      <c r="CM2423" s="307" t="n"/>
      <c r="CN2423" s="307" t="n"/>
      <c r="CO2423" s="307" t="n"/>
      <c r="CP2423" s="307" t="n"/>
      <c r="CQ2423" s="307" t="n"/>
      <c r="CR2423" s="279" t="n"/>
      <c r="CS2423" s="280" t="n"/>
      <c r="CT2423" s="421">
        <f>(IF(OR(MediaScorecard!BG2910="x", MediaScorecard!BH2910="x",MediaScorecard!BI2910="x",MediaScorecard!BJ2910="x",MediaScorecard!BK2910="x"),1, 2))</f>
        <v/>
      </c>
      <c r="CU2423" s="308" t="n"/>
      <c r="CV2423" s="308" t="n"/>
      <c r="CW2423" s="308" t="n"/>
      <c r="CX2423" s="309" t="n"/>
      <c r="CY2423" s="308" t="n"/>
      <c r="CZ2423" s="308" t="n"/>
      <c r="DA2423" s="308" t="n"/>
    </row>
    <row r="2424" ht="21" customHeight="1" s="590">
      <c r="A2424" s="421" t="n"/>
      <c r="B2424" s="270" t="n"/>
      <c r="C2424" s="269" t="n"/>
      <c r="D2424" s="267" t="n"/>
      <c r="E2424" s="267" t="n"/>
      <c r="F2424" s="268" t="n"/>
      <c r="G2424" s="421" t="n"/>
      <c r="H2424" s="269" t="n"/>
      <c r="I2424" s="421" t="n"/>
      <c r="J2424" s="421" t="n"/>
      <c r="K2424" s="421" t="n"/>
      <c r="L2424" s="421" t="n"/>
      <c r="M2424" s="421" t="n"/>
      <c r="N2424" s="421" t="n"/>
      <c r="O2424" s="421" t="n"/>
      <c r="P2424" s="421" t="n"/>
      <c r="Q2424" s="421" t="n"/>
      <c r="R2424" s="270" t="n"/>
      <c r="S2424" s="421" t="n"/>
      <c r="T2424" s="421" t="n"/>
      <c r="U2424" s="421" t="n"/>
      <c r="V2424" s="421" t="n"/>
      <c r="W2424" s="421" t="n"/>
      <c r="X2424" s="421" t="n"/>
      <c r="Y2424" s="421" t="n"/>
      <c r="Z2424" s="421" t="n"/>
      <c r="AA2424" s="421" t="n"/>
      <c r="AB2424" s="421" t="n"/>
      <c r="AC2424" s="421" t="n"/>
      <c r="AD2424" s="421" t="n"/>
      <c r="AE2424" s="421" t="n"/>
      <c r="AF2424" s="421" t="n"/>
      <c r="AG2424" s="421" t="n"/>
      <c r="AH2424" s="421" t="n"/>
      <c r="AI2424" s="421" t="n"/>
      <c r="AJ2424" s="297" t="n"/>
      <c r="AK2424" s="297" t="n"/>
      <c r="AL2424" s="284" t="n"/>
      <c r="AM2424" s="297" t="n"/>
      <c r="AN2424" s="285" t="n"/>
      <c r="AO2424" s="297" t="n"/>
      <c r="AP2424" s="297" t="n"/>
      <c r="AQ2424" s="297" t="n"/>
      <c r="AR2424" s="297" t="n"/>
      <c r="AS2424" s="297" t="n"/>
      <c r="AT2424" s="285" t="n"/>
      <c r="AU2424" s="297" t="n"/>
      <c r="AV2424" s="297" t="n"/>
      <c r="AW2424" s="297" t="n"/>
      <c r="AX2424" s="297" t="n"/>
      <c r="AY2424" s="286" t="n"/>
      <c r="AZ2424" s="286" t="n"/>
      <c r="BA2424" s="287" t="n"/>
      <c r="BB2424" s="286" t="n"/>
      <c r="BC2424" s="286" t="n"/>
      <c r="BD2424" s="286" t="n"/>
      <c r="BE2424" s="286" t="n"/>
      <c r="BF2424" s="286" t="n"/>
      <c r="BG2424" s="286" t="n"/>
      <c r="BH2424" s="297" t="n"/>
      <c r="BI2424" s="297" t="n"/>
      <c r="BJ2424" s="297" t="n"/>
      <c r="BK2424" s="297" t="n"/>
      <c r="BL2424" s="297" t="n"/>
      <c r="BM2424" s="297" t="n"/>
      <c r="BN2424" s="297" t="n"/>
      <c r="BO2424" s="285" t="n"/>
      <c r="BP2424" s="297" t="n"/>
      <c r="BQ2424" s="297" t="n"/>
      <c r="BR2424" s="297" t="n"/>
      <c r="BS2424" s="297" t="n"/>
      <c r="BT2424" s="297" t="n"/>
      <c r="BU2424" s="297" t="n"/>
      <c r="BV2424" s="297" t="n"/>
      <c r="BW2424" s="288" t="n"/>
      <c r="BX2424" s="276">
        <f>SUM(IF(COUNTIF(MediaScorecard!CC2911, "*1.*"), 2, 0), IF(COUNTIF(MediaScorecard!CC2911, "*2.*"), 2, 0), IF(COUNTIF(MediaScorecard!CC2911, "*3.*"), 2, 0), IF(COUNTIF(MediaScorecard!CC2911, "*4.*"), 2, 0), IF(COUNTIF(MediaScorecard!CC2911, "*5.*"), 2, 0), IF(COUNTIF(MediaScorecard!CC2911, "*6.*"), 2, 0))</f>
        <v/>
      </c>
      <c r="BY2424" s="277">
        <f t="array" ref="BY2424">SUM(VALUE(AT2424),VALUE(AU2424),VALUE(AV2424),VALUE(AW2424),VALUE(AX2424),VALUE(AY2424),VALUE(AZ2424),VALUE(BB2424),VALUE(BC2424),VALUE(BD2424),VALUE(BE2424),VALUE(BF2424),VALUE(BG2424),VALUE(BH2424),VALUE(BI2424),VALUE(BJ2424),VALUE(BK2424),VALUE(BL2424),VALUE(BM2424),VALUE(BN2424),VALUE(BO2424),VALUE(BP2424),VALUE(BQ2424),VALUE(BR2424),VALUE(BS2424),VALUE(BT2424),VALUE(BU2424),VALUE(BV2424),VALUE(BW2424))</f>
        <v/>
      </c>
      <c r="BZ2424" s="307" t="n"/>
      <c r="CA2424" s="307" t="n"/>
      <c r="CB2424" s="307" t="n"/>
      <c r="CC2424" s="307" t="n"/>
      <c r="CD2424" s="307" t="n"/>
      <c r="CE2424" s="307" t="n"/>
      <c r="CF2424" s="307" t="n"/>
      <c r="CG2424" s="307" t="n"/>
      <c r="CH2424" s="307" t="n"/>
      <c r="CI2424" s="307" t="n"/>
      <c r="CJ2424" s="307" t="n"/>
      <c r="CK2424" s="307" t="n"/>
      <c r="CL2424" s="307" t="n"/>
      <c r="CM2424" s="307" t="n"/>
      <c r="CN2424" s="307" t="n"/>
      <c r="CO2424" s="307" t="n"/>
      <c r="CP2424" s="307" t="n"/>
      <c r="CQ2424" s="307" t="n"/>
      <c r="CR2424" s="279" t="n"/>
      <c r="CS2424" s="280" t="n"/>
      <c r="CT2424" s="421">
        <f>(IF(OR(MediaScorecard!BG2911="x", MediaScorecard!BH2911="x",MediaScorecard!BI2911="x",MediaScorecard!BJ2911="x",MediaScorecard!BK2911="x"),1, 2))</f>
        <v/>
      </c>
      <c r="CU2424" s="308" t="n"/>
      <c r="CV2424" s="308" t="n"/>
      <c r="CW2424" s="308" t="n"/>
      <c r="CX2424" s="309" t="n"/>
      <c r="CY2424" s="308" t="n"/>
      <c r="CZ2424" s="308" t="n"/>
      <c r="DA2424" s="308" t="n"/>
    </row>
    <row r="2425" ht="21" customHeight="1" s="590">
      <c r="A2425" s="421" t="n"/>
      <c r="B2425" s="270" t="n"/>
      <c r="C2425" s="269" t="n"/>
      <c r="D2425" s="267" t="n"/>
      <c r="E2425" s="267" t="n"/>
      <c r="F2425" s="268" t="n"/>
      <c r="G2425" s="421" t="n"/>
      <c r="H2425" s="269" t="n"/>
      <c r="I2425" s="421" t="n"/>
      <c r="J2425" s="421" t="n"/>
      <c r="K2425" s="421" t="n"/>
      <c r="L2425" s="421" t="n"/>
      <c r="M2425" s="421" t="n"/>
      <c r="N2425" s="421" t="n"/>
      <c r="O2425" s="421" t="n"/>
      <c r="P2425" s="421" t="n"/>
      <c r="Q2425" s="421" t="n"/>
      <c r="R2425" s="270" t="n"/>
      <c r="S2425" s="421" t="n"/>
      <c r="T2425" s="421" t="n"/>
      <c r="U2425" s="421" t="n"/>
      <c r="V2425" s="421" t="n"/>
      <c r="W2425" s="421" t="n"/>
      <c r="X2425" s="421" t="n"/>
      <c r="Y2425" s="421" t="n"/>
      <c r="Z2425" s="421" t="n"/>
      <c r="AA2425" s="421" t="n"/>
      <c r="AB2425" s="421" t="n"/>
      <c r="AC2425" s="421" t="n"/>
      <c r="AD2425" s="421" t="n"/>
      <c r="AE2425" s="421" t="n"/>
      <c r="AF2425" s="421" t="n"/>
      <c r="AG2425" s="421" t="n"/>
      <c r="AH2425" s="421" t="n"/>
      <c r="AI2425" s="421" t="n"/>
      <c r="AJ2425" s="297" t="n"/>
      <c r="AK2425" s="297" t="n"/>
      <c r="AL2425" s="284" t="n"/>
      <c r="AM2425" s="297" t="n"/>
      <c r="AN2425" s="285" t="n"/>
      <c r="AO2425" s="297" t="n"/>
      <c r="AP2425" s="297" t="n"/>
      <c r="AQ2425" s="297" t="n"/>
      <c r="AR2425" s="297" t="n"/>
      <c r="AS2425" s="297" t="n"/>
      <c r="AT2425" s="285" t="n"/>
      <c r="AU2425" s="297" t="n"/>
      <c r="AV2425" s="297" t="n"/>
      <c r="AW2425" s="297" t="n"/>
      <c r="AX2425" s="297" t="n"/>
      <c r="AY2425" s="286" t="n"/>
      <c r="AZ2425" s="286" t="n"/>
      <c r="BA2425" s="287" t="n"/>
      <c r="BB2425" s="286" t="n"/>
      <c r="BC2425" s="286" t="n"/>
      <c r="BD2425" s="286" t="n"/>
      <c r="BE2425" s="286" t="n"/>
      <c r="BF2425" s="286" t="n"/>
      <c r="BG2425" s="286" t="n"/>
      <c r="BH2425" s="297" t="n"/>
      <c r="BI2425" s="297" t="n"/>
      <c r="BJ2425" s="297" t="n"/>
      <c r="BK2425" s="297" t="n"/>
      <c r="BL2425" s="297" t="n"/>
      <c r="BM2425" s="297" t="n"/>
      <c r="BN2425" s="297" t="n"/>
      <c r="BO2425" s="285" t="n"/>
      <c r="BP2425" s="297" t="n"/>
      <c r="BQ2425" s="297" t="n"/>
      <c r="BR2425" s="297" t="n"/>
      <c r="BS2425" s="297" t="n"/>
      <c r="BT2425" s="297" t="n"/>
      <c r="BU2425" s="297" t="n"/>
      <c r="BV2425" s="297" t="n"/>
      <c r="BW2425" s="288" t="n"/>
      <c r="BX2425" s="276">
        <f>SUM(IF(COUNTIF(MediaScorecard!CC2912, "*1.*"), 2, 0), IF(COUNTIF(MediaScorecard!CC2912, "*2.*"), 2, 0), IF(COUNTIF(MediaScorecard!CC2912, "*3.*"), 2, 0), IF(COUNTIF(MediaScorecard!CC2912, "*4.*"), 2, 0), IF(COUNTIF(MediaScorecard!CC2912, "*5.*"), 2, 0), IF(COUNTIF(MediaScorecard!CC2912, "*6.*"), 2, 0))</f>
        <v/>
      </c>
      <c r="BY2425" s="277">
        <f t="array" ref="BY2425">SUM(VALUE(AT2425),VALUE(AU2425),VALUE(AV2425),VALUE(AW2425),VALUE(AX2425),VALUE(AY2425),VALUE(AZ2425),VALUE(BB2425),VALUE(BC2425),VALUE(BD2425),VALUE(BE2425),VALUE(BF2425),VALUE(BG2425),VALUE(BH2425),VALUE(BI2425),VALUE(BJ2425),VALUE(BK2425),VALUE(BL2425),VALUE(BM2425),VALUE(BN2425),VALUE(BO2425),VALUE(BP2425),VALUE(BQ2425),VALUE(BR2425),VALUE(BS2425),VALUE(BT2425),VALUE(BU2425),VALUE(BV2425),VALUE(BW2425))</f>
        <v/>
      </c>
      <c r="BZ2425" s="307" t="n"/>
      <c r="CA2425" s="307" t="n"/>
      <c r="CB2425" s="307" t="n"/>
      <c r="CC2425" s="307" t="n"/>
      <c r="CD2425" s="307" t="n"/>
      <c r="CE2425" s="307" t="n"/>
      <c r="CF2425" s="307" t="n"/>
      <c r="CG2425" s="307" t="n"/>
      <c r="CH2425" s="307" t="n"/>
      <c r="CI2425" s="307" t="n"/>
      <c r="CJ2425" s="307" t="n"/>
      <c r="CK2425" s="307" t="n"/>
      <c r="CL2425" s="307" t="n"/>
      <c r="CM2425" s="307" t="n"/>
      <c r="CN2425" s="307" t="n"/>
      <c r="CO2425" s="307" t="n"/>
      <c r="CP2425" s="307" t="n"/>
      <c r="CQ2425" s="307" t="n"/>
      <c r="CR2425" s="279" t="n"/>
      <c r="CS2425" s="280" t="n"/>
      <c r="CT2425" s="421">
        <f>(IF(OR(MediaScorecard!BG2912="x", MediaScorecard!BH2912="x",MediaScorecard!BI2912="x",MediaScorecard!BJ2912="x",MediaScorecard!BK2912="x"),1, 2))</f>
        <v/>
      </c>
      <c r="CU2425" s="308" t="n"/>
      <c r="CV2425" s="308" t="n"/>
      <c r="CW2425" s="308" t="n"/>
      <c r="CX2425" s="309" t="n"/>
      <c r="CY2425" s="308" t="n"/>
      <c r="CZ2425" s="308" t="n"/>
      <c r="DA2425" s="308" t="n"/>
    </row>
    <row r="2426" ht="21" customHeight="1" s="590">
      <c r="A2426" s="421" t="n"/>
      <c r="B2426" s="270" t="n"/>
      <c r="C2426" s="269" t="n"/>
      <c r="D2426" s="267" t="n"/>
      <c r="E2426" s="267" t="n"/>
      <c r="F2426" s="268" t="n"/>
      <c r="G2426" s="421" t="n"/>
      <c r="H2426" s="269" t="n"/>
      <c r="I2426" s="421" t="n"/>
      <c r="J2426" s="421" t="n"/>
      <c r="K2426" s="421" t="n"/>
      <c r="L2426" s="421" t="n"/>
      <c r="M2426" s="421" t="n"/>
      <c r="N2426" s="421" t="n"/>
      <c r="O2426" s="421" t="n"/>
      <c r="P2426" s="421" t="n"/>
      <c r="Q2426" s="421" t="n"/>
      <c r="R2426" s="270" t="n"/>
      <c r="S2426" s="421" t="n"/>
      <c r="T2426" s="421" t="n"/>
      <c r="U2426" s="421" t="n"/>
      <c r="V2426" s="421" t="n"/>
      <c r="W2426" s="421" t="n"/>
      <c r="X2426" s="421" t="n"/>
      <c r="Y2426" s="421" t="n"/>
      <c r="Z2426" s="421" t="n"/>
      <c r="AA2426" s="421" t="n"/>
      <c r="AB2426" s="421" t="n"/>
      <c r="AC2426" s="421" t="n"/>
      <c r="AD2426" s="421" t="n"/>
      <c r="AE2426" s="421" t="n"/>
      <c r="AF2426" s="421" t="n"/>
      <c r="AG2426" s="421" t="n"/>
      <c r="AH2426" s="421" t="n"/>
      <c r="AI2426" s="421" t="n"/>
      <c r="AJ2426" s="297" t="n"/>
      <c r="AK2426" s="297" t="n"/>
      <c r="AL2426" s="284" t="n"/>
      <c r="AM2426" s="297" t="n"/>
      <c r="AN2426" s="285" t="n"/>
      <c r="AO2426" s="297" t="n"/>
      <c r="AP2426" s="297" t="n"/>
      <c r="AQ2426" s="297" t="n"/>
      <c r="AR2426" s="297" t="n"/>
      <c r="AS2426" s="297" t="n"/>
      <c r="AT2426" s="285" t="n"/>
      <c r="AU2426" s="297" t="n"/>
      <c r="AV2426" s="297" t="n"/>
      <c r="AW2426" s="297" t="n"/>
      <c r="AX2426" s="297" t="n"/>
      <c r="AY2426" s="286" t="n"/>
      <c r="AZ2426" s="286" t="n"/>
      <c r="BA2426" s="287" t="n"/>
      <c r="BB2426" s="286" t="n"/>
      <c r="BC2426" s="286" t="n"/>
      <c r="BD2426" s="286" t="n"/>
      <c r="BE2426" s="286" t="n"/>
      <c r="BF2426" s="286" t="n"/>
      <c r="BG2426" s="286" t="n"/>
      <c r="BH2426" s="297" t="n"/>
      <c r="BI2426" s="297" t="n"/>
      <c r="BJ2426" s="297" t="n"/>
      <c r="BK2426" s="297" t="n"/>
      <c r="BL2426" s="297" t="n"/>
      <c r="BM2426" s="297" t="n"/>
      <c r="BN2426" s="297" t="n"/>
      <c r="BO2426" s="285" t="n"/>
      <c r="BP2426" s="297" t="n"/>
      <c r="BQ2426" s="297" t="n"/>
      <c r="BR2426" s="297" t="n"/>
      <c r="BS2426" s="297" t="n"/>
      <c r="BT2426" s="297" t="n"/>
      <c r="BU2426" s="297" t="n"/>
      <c r="BV2426" s="297" t="n"/>
      <c r="BW2426" s="288" t="n"/>
      <c r="BX2426" s="276">
        <f>SUM(IF(COUNTIF(MediaScorecard!CC2913, "*1.*"), 2, 0), IF(COUNTIF(MediaScorecard!CC2913, "*2.*"), 2, 0), IF(COUNTIF(MediaScorecard!CC2913, "*3.*"), 2, 0), IF(COUNTIF(MediaScorecard!CC2913, "*4.*"), 2, 0), IF(COUNTIF(MediaScorecard!CC2913, "*5.*"), 2, 0), IF(COUNTIF(MediaScorecard!CC2913, "*6.*"), 2, 0))</f>
        <v/>
      </c>
      <c r="BY2426" s="277">
        <f t="array" ref="BY2426">SUM(VALUE(AT2426),VALUE(AU2426),VALUE(AV2426),VALUE(AW2426),VALUE(AX2426),VALUE(AY2426),VALUE(AZ2426),VALUE(BB2426),VALUE(BC2426),VALUE(BD2426),VALUE(BE2426),VALUE(BF2426),VALUE(BG2426),VALUE(BH2426),VALUE(BI2426),VALUE(BJ2426),VALUE(BK2426),VALUE(BL2426),VALUE(BM2426),VALUE(BN2426),VALUE(BO2426),VALUE(BP2426),VALUE(BQ2426),VALUE(BR2426),VALUE(BS2426),VALUE(BT2426),VALUE(BU2426),VALUE(BV2426),VALUE(BW2426))</f>
        <v/>
      </c>
      <c r="BZ2426" s="307" t="n"/>
      <c r="CA2426" s="307" t="n"/>
      <c r="CB2426" s="307" t="n"/>
      <c r="CC2426" s="307" t="n"/>
      <c r="CD2426" s="307" t="n"/>
      <c r="CE2426" s="307" t="n"/>
      <c r="CF2426" s="307" t="n"/>
      <c r="CG2426" s="307" t="n"/>
      <c r="CH2426" s="307" t="n"/>
      <c r="CI2426" s="307" t="n"/>
      <c r="CJ2426" s="307" t="n"/>
      <c r="CK2426" s="307" t="n"/>
      <c r="CL2426" s="307" t="n"/>
      <c r="CM2426" s="307" t="n"/>
      <c r="CN2426" s="307" t="n"/>
      <c r="CO2426" s="307" t="n"/>
      <c r="CP2426" s="307" t="n"/>
      <c r="CQ2426" s="307" t="n"/>
      <c r="CR2426" s="279" t="n"/>
      <c r="CS2426" s="280" t="n"/>
      <c r="CT2426" s="421">
        <f>(IF(OR(MediaScorecard!BG2913="x", MediaScorecard!BH2913="x",MediaScorecard!BI2913="x",MediaScorecard!BJ2913="x",MediaScorecard!BK2913="x"),1, 2))</f>
        <v/>
      </c>
      <c r="CU2426" s="308" t="n"/>
      <c r="CV2426" s="308" t="n"/>
      <c r="CW2426" s="308" t="n"/>
      <c r="CX2426" s="309" t="n"/>
      <c r="CY2426" s="308" t="n"/>
      <c r="CZ2426" s="308" t="n"/>
      <c r="DA2426" s="308" t="n"/>
    </row>
    <row r="2427" ht="21" customHeight="1" s="590">
      <c r="A2427" s="421" t="n"/>
      <c r="B2427" s="270" t="n"/>
      <c r="C2427" s="269" t="n"/>
      <c r="D2427" s="267" t="n"/>
      <c r="E2427" s="267" t="n"/>
      <c r="F2427" s="268" t="n"/>
      <c r="G2427" s="421" t="n"/>
      <c r="H2427" s="269" t="n"/>
      <c r="I2427" s="421" t="n"/>
      <c r="J2427" s="421" t="n"/>
      <c r="K2427" s="421" t="n"/>
      <c r="L2427" s="421" t="n"/>
      <c r="M2427" s="421" t="n"/>
      <c r="N2427" s="421" t="n"/>
      <c r="O2427" s="421" t="n"/>
      <c r="P2427" s="421" t="n"/>
      <c r="Q2427" s="421" t="n"/>
      <c r="R2427" s="270" t="n"/>
      <c r="S2427" s="421" t="n"/>
      <c r="T2427" s="421" t="n"/>
      <c r="U2427" s="421" t="n"/>
      <c r="V2427" s="421" t="n"/>
      <c r="W2427" s="421" t="n"/>
      <c r="X2427" s="421" t="n"/>
      <c r="Y2427" s="421" t="n"/>
      <c r="Z2427" s="421" t="n"/>
      <c r="AA2427" s="421" t="n"/>
      <c r="AB2427" s="421" t="n"/>
      <c r="AC2427" s="421" t="n"/>
      <c r="AD2427" s="421" t="n"/>
      <c r="AE2427" s="421" t="n"/>
      <c r="AF2427" s="421" t="n"/>
      <c r="AG2427" s="421" t="n"/>
      <c r="AH2427" s="421" t="n"/>
      <c r="AI2427" s="421" t="n"/>
      <c r="AJ2427" s="297" t="n"/>
      <c r="AK2427" s="297" t="n"/>
      <c r="AL2427" s="284" t="n"/>
      <c r="AM2427" s="297" t="n"/>
      <c r="AN2427" s="285" t="n"/>
      <c r="AO2427" s="297" t="n"/>
      <c r="AP2427" s="297" t="n"/>
      <c r="AQ2427" s="297" t="n"/>
      <c r="AR2427" s="297" t="n"/>
      <c r="AS2427" s="297" t="n"/>
      <c r="AT2427" s="285" t="n"/>
      <c r="AU2427" s="297" t="n"/>
      <c r="AV2427" s="297" t="n"/>
      <c r="AW2427" s="297" t="n"/>
      <c r="AX2427" s="297" t="n"/>
      <c r="AY2427" s="286" t="n"/>
      <c r="AZ2427" s="286" t="n"/>
      <c r="BA2427" s="287" t="n"/>
      <c r="BB2427" s="286" t="n"/>
      <c r="BC2427" s="286" t="n"/>
      <c r="BD2427" s="286" t="n"/>
      <c r="BE2427" s="286" t="n"/>
      <c r="BF2427" s="286" t="n"/>
      <c r="BG2427" s="286" t="n"/>
      <c r="BH2427" s="297" t="n"/>
      <c r="BI2427" s="297" t="n"/>
      <c r="BJ2427" s="297" t="n"/>
      <c r="BK2427" s="297" t="n"/>
      <c r="BL2427" s="297" t="n"/>
      <c r="BM2427" s="297" t="n"/>
      <c r="BN2427" s="297" t="n"/>
      <c r="BO2427" s="285" t="n"/>
      <c r="BP2427" s="297" t="n"/>
      <c r="BQ2427" s="297" t="n"/>
      <c r="BR2427" s="297" t="n"/>
      <c r="BS2427" s="297" t="n"/>
      <c r="BT2427" s="297" t="n"/>
      <c r="BU2427" s="297" t="n"/>
      <c r="BV2427" s="297" t="n"/>
      <c r="BW2427" s="288" t="n"/>
      <c r="BX2427" s="276">
        <f>SUM(IF(COUNTIF(MediaScorecard!CC2914, "*1.*"), 2, 0), IF(COUNTIF(MediaScorecard!CC2914, "*2.*"), 2, 0), IF(COUNTIF(MediaScorecard!CC2914, "*3.*"), 2, 0), IF(COUNTIF(MediaScorecard!CC2914, "*4.*"), 2, 0), IF(COUNTIF(MediaScorecard!CC2914, "*5.*"), 2, 0), IF(COUNTIF(MediaScorecard!CC2914, "*6.*"), 2, 0))</f>
        <v/>
      </c>
      <c r="BY2427" s="277">
        <f t="array" ref="BY2427">SUM(VALUE(AT2427),VALUE(AU2427),VALUE(AV2427),VALUE(AW2427),VALUE(AX2427),VALUE(AY2427),VALUE(AZ2427),VALUE(BB2427),VALUE(BC2427),VALUE(BD2427),VALUE(BE2427),VALUE(BF2427),VALUE(BG2427),VALUE(BH2427),VALUE(BI2427),VALUE(BJ2427),VALUE(BK2427),VALUE(BL2427),VALUE(BM2427),VALUE(BN2427),VALUE(BO2427),VALUE(BP2427),VALUE(BQ2427),VALUE(BR2427),VALUE(BS2427),VALUE(BT2427),VALUE(BU2427),VALUE(BV2427),VALUE(BW2427))</f>
        <v/>
      </c>
      <c r="BZ2427" s="307" t="n"/>
      <c r="CA2427" s="307" t="n"/>
      <c r="CB2427" s="307" t="n"/>
      <c r="CC2427" s="307" t="n"/>
      <c r="CD2427" s="307" t="n"/>
      <c r="CE2427" s="307" t="n"/>
      <c r="CF2427" s="307" t="n"/>
      <c r="CG2427" s="307" t="n"/>
      <c r="CH2427" s="307" t="n"/>
      <c r="CI2427" s="307" t="n"/>
      <c r="CJ2427" s="307" t="n"/>
      <c r="CK2427" s="307" t="n"/>
      <c r="CL2427" s="307" t="n"/>
      <c r="CM2427" s="307" t="n"/>
      <c r="CN2427" s="307" t="n"/>
      <c r="CO2427" s="307" t="n"/>
      <c r="CP2427" s="307" t="n"/>
      <c r="CQ2427" s="307" t="n"/>
      <c r="CR2427" s="279" t="n"/>
      <c r="CS2427" s="280" t="n"/>
      <c r="CT2427" s="421">
        <f>(IF(OR(MediaScorecard!BG2914="x", MediaScorecard!BH2914="x",MediaScorecard!BI2914="x",MediaScorecard!BJ2914="x",MediaScorecard!BK2914="x"),1, 2))</f>
        <v/>
      </c>
      <c r="CU2427" s="308" t="n"/>
      <c r="CV2427" s="308" t="n"/>
      <c r="CW2427" s="308" t="n"/>
      <c r="CX2427" s="309" t="n"/>
      <c r="CY2427" s="308" t="n"/>
      <c r="CZ2427" s="308" t="n"/>
      <c r="DA2427" s="308" t="n"/>
    </row>
    <row r="2428" ht="21" customHeight="1" s="590">
      <c r="A2428" s="421" t="n"/>
      <c r="B2428" s="270" t="n"/>
      <c r="C2428" s="269" t="n"/>
      <c r="D2428" s="267" t="n"/>
      <c r="E2428" s="267" t="n"/>
      <c r="F2428" s="268" t="n"/>
      <c r="G2428" s="421" t="n"/>
      <c r="H2428" s="269" t="n"/>
      <c r="I2428" s="421" t="n"/>
      <c r="J2428" s="421" t="n"/>
      <c r="K2428" s="421" t="n"/>
      <c r="L2428" s="421" t="n"/>
      <c r="M2428" s="421" t="n"/>
      <c r="N2428" s="421" t="n"/>
      <c r="O2428" s="421" t="n"/>
      <c r="P2428" s="421" t="n"/>
      <c r="Q2428" s="421" t="n"/>
      <c r="R2428" s="270" t="n"/>
      <c r="S2428" s="421" t="n"/>
      <c r="T2428" s="421" t="n"/>
      <c r="U2428" s="421" t="n"/>
      <c r="V2428" s="421" t="n"/>
      <c r="W2428" s="421" t="n"/>
      <c r="X2428" s="421" t="n"/>
      <c r="Y2428" s="421" t="n"/>
      <c r="Z2428" s="421" t="n"/>
      <c r="AA2428" s="421" t="n"/>
      <c r="AB2428" s="421" t="n"/>
      <c r="AC2428" s="421" t="n"/>
      <c r="AD2428" s="421" t="n"/>
      <c r="AE2428" s="421" t="n"/>
      <c r="AF2428" s="421" t="n"/>
      <c r="AG2428" s="421" t="n"/>
      <c r="AH2428" s="421" t="n"/>
      <c r="AI2428" s="421" t="n"/>
      <c r="AJ2428" s="297" t="n"/>
      <c r="AK2428" s="297" t="n"/>
      <c r="AL2428" s="284" t="n"/>
      <c r="AM2428" s="297" t="n"/>
      <c r="AN2428" s="285" t="n"/>
      <c r="AO2428" s="297" t="n"/>
      <c r="AP2428" s="297" t="n"/>
      <c r="AQ2428" s="297" t="n"/>
      <c r="AR2428" s="297" t="n"/>
      <c r="AS2428" s="297" t="n"/>
      <c r="AT2428" s="285" t="n"/>
      <c r="AU2428" s="297" t="n"/>
      <c r="AV2428" s="297" t="n"/>
      <c r="AW2428" s="297" t="n"/>
      <c r="AX2428" s="297" t="n"/>
      <c r="AY2428" s="286" t="n"/>
      <c r="AZ2428" s="286" t="n"/>
      <c r="BA2428" s="287" t="n"/>
      <c r="BB2428" s="286" t="n"/>
      <c r="BC2428" s="286" t="n"/>
      <c r="BD2428" s="286" t="n"/>
      <c r="BE2428" s="286" t="n"/>
      <c r="BF2428" s="286" t="n"/>
      <c r="BG2428" s="286" t="n"/>
      <c r="BH2428" s="297" t="n"/>
      <c r="BI2428" s="297" t="n"/>
      <c r="BJ2428" s="297" t="n"/>
      <c r="BK2428" s="297" t="n"/>
      <c r="BL2428" s="297" t="n"/>
      <c r="BM2428" s="297" t="n"/>
      <c r="BN2428" s="297" t="n"/>
      <c r="BO2428" s="285" t="n"/>
      <c r="BP2428" s="297" t="n"/>
      <c r="BQ2428" s="297" t="n"/>
      <c r="BR2428" s="297" t="n"/>
      <c r="BS2428" s="297" t="n"/>
      <c r="BT2428" s="297" t="n"/>
      <c r="BU2428" s="297" t="n"/>
      <c r="BV2428" s="297" t="n"/>
      <c r="BW2428" s="288" t="n"/>
      <c r="BX2428" s="276">
        <f>SUM(IF(COUNTIF(MediaScorecard!CC2915, "*1.*"), 2, 0), IF(COUNTIF(MediaScorecard!CC2915, "*2.*"), 2, 0), IF(COUNTIF(MediaScorecard!CC2915, "*3.*"), 2, 0), IF(COUNTIF(MediaScorecard!CC2915, "*4.*"), 2, 0), IF(COUNTIF(MediaScorecard!CC2915, "*5.*"), 2, 0), IF(COUNTIF(MediaScorecard!CC2915, "*6.*"), 2, 0))</f>
        <v/>
      </c>
      <c r="BY2428" s="277">
        <f t="array" ref="BY2428">SUM(VALUE(AT2428),VALUE(AU2428),VALUE(AV2428),VALUE(AW2428),VALUE(AX2428),VALUE(AY2428),VALUE(AZ2428),VALUE(BB2428),VALUE(BC2428),VALUE(BD2428),VALUE(BE2428),VALUE(BF2428),VALUE(BG2428),VALUE(BH2428),VALUE(BI2428),VALUE(BJ2428),VALUE(BK2428),VALUE(BL2428),VALUE(BM2428),VALUE(BN2428),VALUE(BO2428),VALUE(BP2428),VALUE(BQ2428),VALUE(BR2428),VALUE(BS2428),VALUE(BT2428),VALUE(BU2428),VALUE(BV2428),VALUE(BW2428))</f>
        <v/>
      </c>
      <c r="BZ2428" s="307" t="n"/>
      <c r="CA2428" s="307" t="n"/>
      <c r="CB2428" s="307" t="n"/>
      <c r="CC2428" s="307" t="n"/>
      <c r="CD2428" s="307" t="n"/>
      <c r="CE2428" s="307" t="n"/>
      <c r="CF2428" s="307" t="n"/>
      <c r="CG2428" s="307" t="n"/>
      <c r="CH2428" s="307" t="n"/>
      <c r="CI2428" s="307" t="n"/>
      <c r="CJ2428" s="307" t="n"/>
      <c r="CK2428" s="307" t="n"/>
      <c r="CL2428" s="307" t="n"/>
      <c r="CM2428" s="307" t="n"/>
      <c r="CN2428" s="307" t="n"/>
      <c r="CO2428" s="307" t="n"/>
      <c r="CP2428" s="307" t="n"/>
      <c r="CQ2428" s="307" t="n"/>
      <c r="CR2428" s="279" t="n"/>
      <c r="CS2428" s="280" t="n"/>
      <c r="CT2428" s="421">
        <f>(IF(OR(MediaScorecard!BG2915="x", MediaScorecard!BH2915="x",MediaScorecard!BI2915="x",MediaScorecard!BJ2915="x",MediaScorecard!BK2915="x"),1, 2))</f>
        <v/>
      </c>
      <c r="CU2428" s="308" t="n"/>
      <c r="CV2428" s="308" t="n"/>
      <c r="CW2428" s="308" t="n"/>
      <c r="CX2428" s="309" t="n"/>
      <c r="CY2428" s="308" t="n"/>
      <c r="CZ2428" s="308" t="n"/>
      <c r="DA2428" s="308" t="n"/>
    </row>
    <row r="2429" ht="21" customHeight="1" s="590">
      <c r="A2429" s="421" t="n"/>
      <c r="B2429" s="270" t="n"/>
      <c r="C2429" s="269" t="n"/>
      <c r="D2429" s="267" t="n"/>
      <c r="E2429" s="267" t="n"/>
      <c r="F2429" s="268" t="n"/>
      <c r="G2429" s="421" t="n"/>
      <c r="H2429" s="269" t="n"/>
      <c r="I2429" s="421" t="n"/>
      <c r="J2429" s="421" t="n"/>
      <c r="K2429" s="421" t="n"/>
      <c r="L2429" s="421" t="n"/>
      <c r="M2429" s="421" t="n"/>
      <c r="N2429" s="421" t="n"/>
      <c r="O2429" s="421" t="n"/>
      <c r="P2429" s="421" t="n"/>
      <c r="Q2429" s="421" t="n"/>
      <c r="R2429" s="270" t="n"/>
      <c r="S2429" s="421" t="n"/>
      <c r="T2429" s="421" t="n"/>
      <c r="U2429" s="421" t="n"/>
      <c r="V2429" s="421" t="n"/>
      <c r="W2429" s="421" t="n"/>
      <c r="X2429" s="421" t="n"/>
      <c r="Y2429" s="421" t="n"/>
      <c r="Z2429" s="421" t="n"/>
      <c r="AA2429" s="421" t="n"/>
      <c r="AB2429" s="421" t="n"/>
      <c r="AC2429" s="421" t="n"/>
      <c r="AD2429" s="421" t="n"/>
      <c r="AE2429" s="421" t="n"/>
      <c r="AF2429" s="421" t="n"/>
      <c r="AG2429" s="421" t="n"/>
      <c r="AH2429" s="421" t="n"/>
      <c r="AI2429" s="421" t="n"/>
      <c r="AJ2429" s="297" t="n"/>
      <c r="AK2429" s="297" t="n"/>
      <c r="AL2429" s="284" t="n"/>
      <c r="AM2429" s="297" t="n"/>
      <c r="AN2429" s="285" t="n"/>
      <c r="AO2429" s="297" t="n"/>
      <c r="AP2429" s="297" t="n"/>
      <c r="AQ2429" s="297" t="n"/>
      <c r="AR2429" s="297" t="n"/>
      <c r="AS2429" s="297" t="n"/>
      <c r="AT2429" s="285" t="n"/>
      <c r="AU2429" s="297" t="n"/>
      <c r="AV2429" s="297" t="n"/>
      <c r="AW2429" s="297" t="n"/>
      <c r="AX2429" s="297" t="n"/>
      <c r="AY2429" s="286" t="n"/>
      <c r="AZ2429" s="286" t="n"/>
      <c r="BA2429" s="287" t="n"/>
      <c r="BB2429" s="286" t="n"/>
      <c r="BC2429" s="286" t="n"/>
      <c r="BD2429" s="286" t="n"/>
      <c r="BE2429" s="286" t="n"/>
      <c r="BF2429" s="286" t="n"/>
      <c r="BG2429" s="286" t="n"/>
      <c r="BH2429" s="297" t="n"/>
      <c r="BI2429" s="297" t="n"/>
      <c r="BJ2429" s="297" t="n"/>
      <c r="BK2429" s="297" t="n"/>
      <c r="BL2429" s="297" t="n"/>
      <c r="BM2429" s="297" t="n"/>
      <c r="BN2429" s="297" t="n"/>
      <c r="BO2429" s="285" t="n"/>
      <c r="BP2429" s="297" t="n"/>
      <c r="BQ2429" s="297" t="n"/>
      <c r="BR2429" s="297" t="n"/>
      <c r="BS2429" s="297" t="n"/>
      <c r="BT2429" s="297" t="n"/>
      <c r="BU2429" s="297" t="n"/>
      <c r="BV2429" s="297" t="n"/>
      <c r="BW2429" s="288" t="n"/>
      <c r="BX2429" s="276">
        <f>SUM(IF(COUNTIF(MediaScorecard!CC2916, "*1.*"), 2, 0), IF(COUNTIF(MediaScorecard!CC2916, "*2.*"), 2, 0), IF(COUNTIF(MediaScorecard!CC2916, "*3.*"), 2, 0), IF(COUNTIF(MediaScorecard!CC2916, "*4.*"), 2, 0), IF(COUNTIF(MediaScorecard!CC2916, "*5.*"), 2, 0), IF(COUNTIF(MediaScorecard!CC2916, "*6.*"), 2, 0))</f>
        <v/>
      </c>
      <c r="BY2429" s="277">
        <f t="array" ref="BY2429">SUM(VALUE(AT2429),VALUE(AU2429),VALUE(AV2429),VALUE(AW2429),VALUE(AX2429),VALUE(AY2429),VALUE(AZ2429),VALUE(BB2429),VALUE(BC2429),VALUE(BD2429),VALUE(BE2429),VALUE(BF2429),VALUE(BG2429),VALUE(BH2429),VALUE(BI2429),VALUE(BJ2429),VALUE(BK2429),VALUE(BL2429),VALUE(BM2429),VALUE(BN2429),VALUE(BO2429),VALUE(BP2429),VALUE(BQ2429),VALUE(BR2429),VALUE(BS2429),VALUE(BT2429),VALUE(BU2429),VALUE(BV2429),VALUE(BW2429))</f>
        <v/>
      </c>
      <c r="BZ2429" s="307" t="n"/>
      <c r="CA2429" s="307" t="n"/>
      <c r="CB2429" s="307" t="n"/>
      <c r="CC2429" s="307" t="n"/>
      <c r="CD2429" s="307" t="n"/>
      <c r="CE2429" s="307" t="n"/>
      <c r="CF2429" s="307" t="n"/>
      <c r="CG2429" s="307" t="n"/>
      <c r="CH2429" s="307" t="n"/>
      <c r="CI2429" s="307" t="n"/>
      <c r="CJ2429" s="307" t="n"/>
      <c r="CK2429" s="307" t="n"/>
      <c r="CL2429" s="307" t="n"/>
      <c r="CM2429" s="307" t="n"/>
      <c r="CN2429" s="307" t="n"/>
      <c r="CO2429" s="307" t="n"/>
      <c r="CP2429" s="307" t="n"/>
      <c r="CQ2429" s="307" t="n"/>
      <c r="CR2429" s="279" t="n"/>
      <c r="CS2429" s="280" t="n"/>
      <c r="CT2429" s="421">
        <f>(IF(OR(MediaScorecard!BG2916="x", MediaScorecard!BH2916="x",MediaScorecard!BI2916="x",MediaScorecard!BJ2916="x",MediaScorecard!BK2916="x"),1, 2))</f>
        <v/>
      </c>
      <c r="CU2429" s="308" t="n"/>
      <c r="CV2429" s="308" t="n"/>
      <c r="CW2429" s="308" t="n"/>
      <c r="CX2429" s="309" t="n"/>
      <c r="CY2429" s="308" t="n"/>
      <c r="CZ2429" s="308" t="n"/>
      <c r="DA2429" s="308" t="n"/>
    </row>
    <row r="2430" ht="21" customHeight="1" s="590">
      <c r="A2430" s="421" t="n"/>
      <c r="B2430" s="270" t="n"/>
      <c r="C2430" s="269" t="n"/>
      <c r="D2430" s="267" t="n"/>
      <c r="E2430" s="267" t="n"/>
      <c r="F2430" s="268" t="n"/>
      <c r="G2430" s="421" t="n"/>
      <c r="H2430" s="269" t="n"/>
      <c r="I2430" s="421" t="n"/>
      <c r="J2430" s="421" t="n"/>
      <c r="K2430" s="421" t="n"/>
      <c r="L2430" s="421" t="n"/>
      <c r="M2430" s="421" t="n"/>
      <c r="N2430" s="421" t="n"/>
      <c r="O2430" s="421" t="n"/>
      <c r="P2430" s="421" t="n"/>
      <c r="Q2430" s="421" t="n"/>
      <c r="R2430" s="270" t="n"/>
      <c r="S2430" s="421" t="n"/>
      <c r="T2430" s="421" t="n"/>
      <c r="U2430" s="421" t="n"/>
      <c r="V2430" s="421" t="n"/>
      <c r="W2430" s="421" t="n"/>
      <c r="X2430" s="421" t="n"/>
      <c r="Y2430" s="421" t="n"/>
      <c r="Z2430" s="421" t="n"/>
      <c r="AA2430" s="421" t="n"/>
      <c r="AB2430" s="421" t="n"/>
      <c r="AC2430" s="421" t="n"/>
      <c r="AD2430" s="421" t="n"/>
      <c r="AE2430" s="421" t="n"/>
      <c r="AF2430" s="421" t="n"/>
      <c r="AG2430" s="421" t="n"/>
      <c r="AH2430" s="421" t="n"/>
      <c r="AI2430" s="421" t="n"/>
      <c r="AJ2430" s="297" t="n"/>
      <c r="AK2430" s="297" t="n"/>
      <c r="AL2430" s="284" t="n"/>
      <c r="AM2430" s="297" t="n"/>
      <c r="AN2430" s="285" t="n"/>
      <c r="AO2430" s="297" t="n"/>
      <c r="AP2430" s="297" t="n"/>
      <c r="AQ2430" s="297" t="n"/>
      <c r="AR2430" s="297" t="n"/>
      <c r="AS2430" s="297" t="n"/>
      <c r="AT2430" s="285" t="n"/>
      <c r="AU2430" s="297" t="n"/>
      <c r="AV2430" s="297" t="n"/>
      <c r="AW2430" s="297" t="n"/>
      <c r="AX2430" s="297" t="n"/>
      <c r="AY2430" s="286" t="n"/>
      <c r="AZ2430" s="286" t="n"/>
      <c r="BA2430" s="287" t="n"/>
      <c r="BB2430" s="286" t="n"/>
      <c r="BC2430" s="286" t="n"/>
      <c r="BD2430" s="286" t="n"/>
      <c r="BE2430" s="286" t="n"/>
      <c r="BF2430" s="286" t="n"/>
      <c r="BG2430" s="286" t="n"/>
      <c r="BH2430" s="297" t="n"/>
      <c r="BI2430" s="297" t="n"/>
      <c r="BJ2430" s="297" t="n"/>
      <c r="BK2430" s="297" t="n"/>
      <c r="BL2430" s="297" t="n"/>
      <c r="BM2430" s="297" t="n"/>
      <c r="BN2430" s="297" t="n"/>
      <c r="BO2430" s="285" t="n"/>
      <c r="BP2430" s="297" t="n"/>
      <c r="BQ2430" s="297" t="n"/>
      <c r="BR2430" s="297" t="n"/>
      <c r="BS2430" s="297" t="n"/>
      <c r="BT2430" s="297" t="n"/>
      <c r="BU2430" s="297" t="n"/>
      <c r="BV2430" s="297" t="n"/>
      <c r="BW2430" s="288" t="n"/>
      <c r="BX2430" s="276">
        <f>SUM(IF(COUNTIF(MediaScorecard!CC2917, "*1.*"), 2, 0), IF(COUNTIF(MediaScorecard!CC2917, "*2.*"), 2, 0), IF(COUNTIF(MediaScorecard!CC2917, "*3.*"), 2, 0), IF(COUNTIF(MediaScorecard!CC2917, "*4.*"), 2, 0), IF(COUNTIF(MediaScorecard!CC2917, "*5.*"), 2, 0), IF(COUNTIF(MediaScorecard!CC2917, "*6.*"), 2, 0))</f>
        <v/>
      </c>
      <c r="BY2430" s="277">
        <f t="array" ref="BY2430">SUM(VALUE(AT2430),VALUE(AU2430),VALUE(AV2430),VALUE(AW2430),VALUE(AX2430),VALUE(AY2430),VALUE(AZ2430),VALUE(BB2430),VALUE(BC2430),VALUE(BD2430),VALUE(BE2430),VALUE(BF2430),VALUE(BG2430),VALUE(BH2430),VALUE(BI2430),VALUE(BJ2430),VALUE(BK2430),VALUE(BL2430),VALUE(BM2430),VALUE(BN2430),VALUE(BO2430),VALUE(BP2430),VALUE(BQ2430),VALUE(BR2430),VALUE(BS2430),VALUE(BT2430),VALUE(BU2430),VALUE(BV2430),VALUE(BW2430))</f>
        <v/>
      </c>
      <c r="BZ2430" s="307" t="n"/>
      <c r="CA2430" s="307" t="n"/>
      <c r="CB2430" s="307" t="n"/>
      <c r="CC2430" s="307" t="n"/>
      <c r="CD2430" s="307" t="n"/>
      <c r="CE2430" s="307" t="n"/>
      <c r="CF2430" s="307" t="n"/>
      <c r="CG2430" s="307" t="n"/>
      <c r="CH2430" s="307" t="n"/>
      <c r="CI2430" s="307" t="n"/>
      <c r="CJ2430" s="307" t="n"/>
      <c r="CK2430" s="307" t="n"/>
      <c r="CL2430" s="307" t="n"/>
      <c r="CM2430" s="307" t="n"/>
      <c r="CN2430" s="307" t="n"/>
      <c r="CO2430" s="307" t="n"/>
      <c r="CP2430" s="307" t="n"/>
      <c r="CQ2430" s="307" t="n"/>
      <c r="CR2430" s="279" t="n"/>
      <c r="CS2430" s="280" t="n"/>
      <c r="CT2430" s="421">
        <f>(IF(OR(MediaScorecard!BG2917="x", MediaScorecard!BH2917="x",MediaScorecard!BI2917="x",MediaScorecard!BJ2917="x",MediaScorecard!BK2917="x"),1, 2))</f>
        <v/>
      </c>
      <c r="CU2430" s="308" t="n"/>
      <c r="CV2430" s="308" t="n"/>
      <c r="CW2430" s="308" t="n"/>
      <c r="CX2430" s="309" t="n"/>
      <c r="CY2430" s="308" t="n"/>
      <c r="CZ2430" s="308" t="n"/>
      <c r="DA2430" s="308" t="n"/>
    </row>
    <row r="2431" ht="21" customHeight="1" s="590">
      <c r="A2431" s="421" t="n"/>
      <c r="B2431" s="270" t="n"/>
      <c r="C2431" s="269" t="n"/>
      <c r="D2431" s="267" t="n"/>
      <c r="E2431" s="267" t="n"/>
      <c r="F2431" s="268" t="n"/>
      <c r="G2431" s="421" t="n"/>
      <c r="H2431" s="269" t="n"/>
      <c r="I2431" s="421" t="n"/>
      <c r="J2431" s="421" t="n"/>
      <c r="K2431" s="421" t="n"/>
      <c r="L2431" s="421" t="n"/>
      <c r="M2431" s="421" t="n"/>
      <c r="N2431" s="421" t="n"/>
      <c r="O2431" s="421" t="n"/>
      <c r="P2431" s="421" t="n"/>
      <c r="Q2431" s="421" t="n"/>
      <c r="R2431" s="270" t="n"/>
      <c r="S2431" s="421" t="n"/>
      <c r="T2431" s="421" t="n"/>
      <c r="U2431" s="421" t="n"/>
      <c r="V2431" s="421" t="n"/>
      <c r="W2431" s="421" t="n"/>
      <c r="X2431" s="421" t="n"/>
      <c r="Y2431" s="421" t="n"/>
      <c r="Z2431" s="421" t="n"/>
      <c r="AA2431" s="421" t="n"/>
      <c r="AB2431" s="421" t="n"/>
      <c r="AC2431" s="421" t="n"/>
      <c r="AD2431" s="421" t="n"/>
      <c r="AE2431" s="421" t="n"/>
      <c r="AF2431" s="421" t="n"/>
      <c r="AG2431" s="421" t="n"/>
      <c r="AH2431" s="421" t="n"/>
      <c r="AI2431" s="421" t="n"/>
      <c r="AJ2431" s="297" t="n"/>
      <c r="AK2431" s="297" t="n"/>
      <c r="AL2431" s="284" t="n"/>
      <c r="AM2431" s="297" t="n"/>
      <c r="AN2431" s="285" t="n"/>
      <c r="AO2431" s="297" t="n"/>
      <c r="AP2431" s="297" t="n"/>
      <c r="AQ2431" s="297" t="n"/>
      <c r="AR2431" s="297" t="n"/>
      <c r="AS2431" s="297" t="n"/>
      <c r="AT2431" s="285" t="n"/>
      <c r="AU2431" s="297" t="n"/>
      <c r="AV2431" s="297" t="n"/>
      <c r="AW2431" s="297" t="n"/>
      <c r="AX2431" s="297" t="n"/>
      <c r="AY2431" s="286" t="n"/>
      <c r="AZ2431" s="286" t="n"/>
      <c r="BA2431" s="287" t="n"/>
      <c r="BB2431" s="286" t="n"/>
      <c r="BC2431" s="286" t="n"/>
      <c r="BD2431" s="286" t="n"/>
      <c r="BE2431" s="286" t="n"/>
      <c r="BF2431" s="286" t="n"/>
      <c r="BG2431" s="286" t="n"/>
      <c r="BH2431" s="297" t="n"/>
      <c r="BI2431" s="297" t="n"/>
      <c r="BJ2431" s="297" t="n"/>
      <c r="BK2431" s="297" t="n"/>
      <c r="BL2431" s="297" t="n"/>
      <c r="BM2431" s="297" t="n"/>
      <c r="BN2431" s="297" t="n"/>
      <c r="BO2431" s="285" t="n"/>
      <c r="BP2431" s="297" t="n"/>
      <c r="BQ2431" s="297" t="n"/>
      <c r="BR2431" s="297" t="n"/>
      <c r="BS2431" s="297" t="n"/>
      <c r="BT2431" s="297" t="n"/>
      <c r="BU2431" s="297" t="n"/>
      <c r="BV2431" s="297" t="n"/>
      <c r="BW2431" s="288" t="n"/>
      <c r="BX2431" s="276">
        <f>SUM(IF(COUNTIF(MediaScorecard!CC2918, "*1.*"), 2, 0), IF(COUNTIF(MediaScorecard!CC2918, "*2.*"), 2, 0), IF(COUNTIF(MediaScorecard!CC2918, "*3.*"), 2, 0), IF(COUNTIF(MediaScorecard!CC2918, "*4.*"), 2, 0), IF(COUNTIF(MediaScorecard!CC2918, "*5.*"), 2, 0), IF(COUNTIF(MediaScorecard!CC2918, "*6.*"), 2, 0))</f>
        <v/>
      </c>
      <c r="BY2431" s="277">
        <f t="array" ref="BY2431">SUM(VALUE(AT2431),VALUE(AU2431),VALUE(AV2431),VALUE(AW2431),VALUE(AX2431),VALUE(AY2431),VALUE(AZ2431),VALUE(BB2431),VALUE(BC2431),VALUE(BD2431),VALUE(BE2431),VALUE(BF2431),VALUE(BG2431),VALUE(BH2431),VALUE(BI2431),VALUE(BJ2431),VALUE(BK2431),VALUE(BL2431),VALUE(BM2431),VALUE(BN2431),VALUE(BO2431),VALUE(BP2431),VALUE(BQ2431),VALUE(BR2431),VALUE(BS2431),VALUE(BT2431),VALUE(BU2431),VALUE(BV2431),VALUE(BW2431))</f>
        <v/>
      </c>
      <c r="BZ2431" s="307" t="n"/>
      <c r="CA2431" s="307" t="n"/>
      <c r="CB2431" s="307" t="n"/>
      <c r="CC2431" s="307" t="n"/>
      <c r="CD2431" s="307" t="n"/>
      <c r="CE2431" s="307" t="n"/>
      <c r="CF2431" s="307" t="n"/>
      <c r="CG2431" s="307" t="n"/>
      <c r="CH2431" s="307" t="n"/>
      <c r="CI2431" s="307" t="n"/>
      <c r="CJ2431" s="307" t="n"/>
      <c r="CK2431" s="307" t="n"/>
      <c r="CL2431" s="307" t="n"/>
      <c r="CM2431" s="307" t="n"/>
      <c r="CN2431" s="307" t="n"/>
      <c r="CO2431" s="307" t="n"/>
      <c r="CP2431" s="307" t="n"/>
      <c r="CQ2431" s="307" t="n"/>
      <c r="CR2431" s="279" t="n"/>
      <c r="CS2431" s="315" t="n"/>
      <c r="CT2431" s="421">
        <f>(IF(OR(MediaScorecard!BG2918="x", MediaScorecard!BH2918="x",MediaScorecard!BI2918="x",MediaScorecard!BJ2918="x",MediaScorecard!BK2918="x"),1, 2))</f>
        <v/>
      </c>
      <c r="CU2431" s="308" t="n"/>
      <c r="CV2431" s="308" t="n"/>
      <c r="CW2431" s="308" t="n"/>
      <c r="CX2431" s="309" t="n"/>
      <c r="CY2431" s="308" t="n"/>
      <c r="CZ2431" s="308" t="n"/>
      <c r="DA2431" s="308" t="n"/>
    </row>
    <row r="2432" ht="21" customHeight="1" s="590">
      <c r="A2432" s="421" t="n"/>
      <c r="B2432" s="270" t="n"/>
      <c r="C2432" s="269" t="n"/>
      <c r="D2432" s="267" t="n"/>
      <c r="E2432" s="267" t="n"/>
      <c r="F2432" s="268" t="n"/>
      <c r="G2432" s="421" t="n"/>
      <c r="H2432" s="269" t="n"/>
      <c r="I2432" s="421" t="n"/>
      <c r="J2432" s="421" t="n"/>
      <c r="K2432" s="421" t="n"/>
      <c r="L2432" s="421" t="n"/>
      <c r="M2432" s="421" t="n"/>
      <c r="N2432" s="421" t="n"/>
      <c r="O2432" s="421" t="n"/>
      <c r="P2432" s="421" t="n"/>
      <c r="Q2432" s="421" t="n"/>
      <c r="R2432" s="270" t="n"/>
      <c r="S2432" s="421" t="n"/>
      <c r="T2432" s="421" t="n"/>
      <c r="U2432" s="421" t="n"/>
      <c r="V2432" s="421" t="n"/>
      <c r="W2432" s="421" t="n"/>
      <c r="X2432" s="421" t="n"/>
      <c r="Y2432" s="421" t="n"/>
      <c r="Z2432" s="421" t="n"/>
      <c r="AA2432" s="421" t="n"/>
      <c r="AB2432" s="421" t="n"/>
      <c r="AC2432" s="421" t="n"/>
      <c r="AD2432" s="421" t="n"/>
      <c r="AE2432" s="421" t="n"/>
      <c r="AF2432" s="421" t="n"/>
      <c r="AG2432" s="421" t="n"/>
      <c r="AH2432" s="421" t="n"/>
      <c r="AI2432" s="421" t="n"/>
      <c r="AJ2432" s="297" t="n"/>
      <c r="AK2432" s="297" t="n"/>
      <c r="AL2432" s="284" t="n"/>
      <c r="AM2432" s="297" t="n"/>
      <c r="AN2432" s="285" t="n"/>
      <c r="AO2432" s="297" t="n"/>
      <c r="AP2432" s="297" t="n"/>
      <c r="AQ2432" s="297" t="n"/>
      <c r="AR2432" s="297" t="n"/>
      <c r="AS2432" s="297" t="n"/>
      <c r="AT2432" s="285" t="n"/>
      <c r="AU2432" s="297" t="n"/>
      <c r="AV2432" s="297" t="n"/>
      <c r="AW2432" s="297" t="n"/>
      <c r="AX2432" s="297" t="n"/>
      <c r="AY2432" s="286" t="n"/>
      <c r="AZ2432" s="286" t="n"/>
      <c r="BA2432" s="287" t="n"/>
      <c r="BB2432" s="286" t="n"/>
      <c r="BC2432" s="286" t="n"/>
      <c r="BD2432" s="286" t="n"/>
      <c r="BE2432" s="286" t="n"/>
      <c r="BF2432" s="286" t="n"/>
      <c r="BG2432" s="286" t="n"/>
      <c r="BH2432" s="297" t="n"/>
      <c r="BI2432" s="297" t="n"/>
      <c r="BJ2432" s="297" t="n"/>
      <c r="BK2432" s="297" t="n"/>
      <c r="BL2432" s="297" t="n"/>
      <c r="BM2432" s="297" t="n"/>
      <c r="BN2432" s="297" t="n"/>
      <c r="BO2432" s="285" t="n"/>
      <c r="BP2432" s="297" t="n"/>
      <c r="BQ2432" s="297" t="n"/>
      <c r="BR2432" s="297" t="n"/>
      <c r="BS2432" s="297" t="n"/>
      <c r="BT2432" s="297" t="n"/>
      <c r="BU2432" s="297" t="n"/>
      <c r="BV2432" s="297" t="n"/>
      <c r="BW2432" s="288" t="n"/>
      <c r="BX2432" s="276">
        <f>SUM(IF(COUNTIF(MediaScorecard!CC2919, "*1.*"), 2, 0), IF(COUNTIF(MediaScorecard!CC2919, "*2.*"), 2, 0), IF(COUNTIF(MediaScorecard!CC2919, "*3.*"), 2, 0), IF(COUNTIF(MediaScorecard!CC2919, "*4.*"), 2, 0), IF(COUNTIF(MediaScorecard!CC2919, "*5.*"), 2, 0), IF(COUNTIF(MediaScorecard!CC2919, "*6.*"), 2, 0))</f>
        <v/>
      </c>
      <c r="BY2432" s="277">
        <f t="array" ref="BY2432">SUM(VALUE(AT2432),VALUE(AU2432),VALUE(AV2432),VALUE(AW2432),VALUE(AX2432),VALUE(AY2432),VALUE(AZ2432),VALUE(BB2432),VALUE(BC2432),VALUE(BD2432),VALUE(BE2432),VALUE(BF2432),VALUE(BG2432),VALUE(BH2432),VALUE(BI2432),VALUE(BJ2432),VALUE(BK2432),VALUE(BL2432),VALUE(BM2432),VALUE(BN2432),VALUE(BO2432),VALUE(BP2432),VALUE(BQ2432),VALUE(BR2432),VALUE(BS2432),VALUE(BT2432),VALUE(BU2432),VALUE(BV2432),VALUE(BW2432))</f>
        <v/>
      </c>
      <c r="BZ2432" s="307" t="n"/>
      <c r="CA2432" s="307" t="n"/>
      <c r="CB2432" s="307" t="n"/>
      <c r="CC2432" s="307" t="n"/>
      <c r="CD2432" s="307" t="n"/>
      <c r="CE2432" s="307" t="n"/>
      <c r="CF2432" s="307" t="n"/>
      <c r="CG2432" s="307" t="n"/>
      <c r="CH2432" s="307" t="n"/>
      <c r="CI2432" s="307" t="n"/>
      <c r="CJ2432" s="307" t="n"/>
      <c r="CK2432" s="307" t="n"/>
      <c r="CL2432" s="307" t="n"/>
      <c r="CM2432" s="307" t="n"/>
      <c r="CN2432" s="307" t="n"/>
      <c r="CO2432" s="307" t="n"/>
      <c r="CP2432" s="307" t="n"/>
      <c r="CQ2432" s="307" t="n"/>
      <c r="CR2432" s="279" t="n"/>
      <c r="CS2432" s="315" t="n"/>
      <c r="CT2432" s="421">
        <f>(IF(OR(MediaScorecard!BG2919="x", MediaScorecard!BH2919="x",MediaScorecard!BI2919="x",MediaScorecard!BJ2919="x",MediaScorecard!BK2919="x"),1, 2))</f>
        <v/>
      </c>
      <c r="CU2432" s="308" t="n"/>
      <c r="CV2432" s="308" t="n"/>
      <c r="CW2432" s="308" t="n"/>
      <c r="CX2432" s="309" t="n"/>
      <c r="CY2432" s="308" t="n"/>
      <c r="CZ2432" s="308" t="n"/>
      <c r="DA2432" s="308" t="n"/>
    </row>
    <row r="2433" ht="21" customHeight="1" s="590">
      <c r="A2433" s="421" t="n"/>
      <c r="B2433" s="270" t="n"/>
      <c r="C2433" s="269" t="n"/>
      <c r="D2433" s="267" t="n"/>
      <c r="E2433" s="267" t="n"/>
      <c r="F2433" s="268" t="n"/>
      <c r="G2433" s="421" t="n"/>
      <c r="H2433" s="269" t="n"/>
      <c r="I2433" s="421" t="n"/>
      <c r="J2433" s="421" t="n"/>
      <c r="K2433" s="421" t="n"/>
      <c r="L2433" s="421" t="n"/>
      <c r="M2433" s="421" t="n"/>
      <c r="N2433" s="421" t="n"/>
      <c r="O2433" s="421" t="n"/>
      <c r="P2433" s="421" t="n"/>
      <c r="Q2433" s="421" t="n"/>
      <c r="R2433" s="270" t="n"/>
      <c r="S2433" s="421" t="n"/>
      <c r="T2433" s="421" t="n"/>
      <c r="U2433" s="421" t="n"/>
      <c r="V2433" s="421" t="n"/>
      <c r="W2433" s="421" t="n"/>
      <c r="X2433" s="421" t="n"/>
      <c r="Y2433" s="421" t="n"/>
      <c r="Z2433" s="421" t="n"/>
      <c r="AA2433" s="421" t="n"/>
      <c r="AB2433" s="421" t="n"/>
      <c r="AC2433" s="421" t="n"/>
      <c r="AD2433" s="421" t="n"/>
      <c r="AE2433" s="421" t="n"/>
      <c r="AF2433" s="421" t="n"/>
      <c r="AG2433" s="421" t="n"/>
      <c r="AH2433" s="421" t="n"/>
      <c r="AI2433" s="421" t="n"/>
      <c r="AJ2433" s="297" t="n"/>
      <c r="AK2433" s="297" t="n"/>
      <c r="AL2433" s="284" t="n"/>
      <c r="AM2433" s="297" t="n"/>
      <c r="AN2433" s="285" t="n"/>
      <c r="AO2433" s="297" t="n"/>
      <c r="AP2433" s="297" t="n"/>
      <c r="AQ2433" s="297" t="n"/>
      <c r="AR2433" s="297" t="n"/>
      <c r="AS2433" s="297" t="n"/>
      <c r="AT2433" s="285" t="n"/>
      <c r="AU2433" s="297" t="n"/>
      <c r="AV2433" s="297" t="n"/>
      <c r="AW2433" s="297" t="n"/>
      <c r="AX2433" s="297" t="n"/>
      <c r="AY2433" s="286" t="n"/>
      <c r="AZ2433" s="286" t="n"/>
      <c r="BA2433" s="287" t="n"/>
      <c r="BB2433" s="286" t="n"/>
      <c r="BC2433" s="286" t="n"/>
      <c r="BD2433" s="286" t="n"/>
      <c r="BE2433" s="286" t="n"/>
      <c r="BF2433" s="286" t="n"/>
      <c r="BG2433" s="286" t="n"/>
      <c r="BH2433" s="297" t="n"/>
      <c r="BI2433" s="297" t="n"/>
      <c r="BJ2433" s="297" t="n"/>
      <c r="BK2433" s="297" t="n"/>
      <c r="BL2433" s="297" t="n"/>
      <c r="BM2433" s="297" t="n"/>
      <c r="BN2433" s="297" t="n"/>
      <c r="BO2433" s="285" t="n"/>
      <c r="BP2433" s="297" t="n"/>
      <c r="BQ2433" s="297" t="n"/>
      <c r="BR2433" s="297" t="n"/>
      <c r="BS2433" s="297" t="n"/>
      <c r="BT2433" s="297" t="n"/>
      <c r="BU2433" s="297" t="n"/>
      <c r="BV2433" s="297" t="n"/>
      <c r="BW2433" s="288" t="n"/>
      <c r="BX2433" s="276">
        <f>SUM(IF(COUNTIF(MediaScorecard!CC2920, "*1.*"), 2, 0), IF(COUNTIF(MediaScorecard!CC2920, "*2.*"), 2, 0), IF(COUNTIF(MediaScorecard!CC2920, "*3.*"), 2, 0), IF(COUNTIF(MediaScorecard!CC2920, "*4.*"), 2, 0), IF(COUNTIF(MediaScorecard!CC2920, "*5.*"), 2, 0), IF(COUNTIF(MediaScorecard!CC2920, "*6.*"), 2, 0))</f>
        <v/>
      </c>
      <c r="BY2433" s="277">
        <f t="array" ref="BY2433">SUM(VALUE(AT2433),VALUE(AU2433),VALUE(AV2433),VALUE(AW2433),VALUE(AX2433),VALUE(AY2433),VALUE(AZ2433),VALUE(BB2433),VALUE(BC2433),VALUE(BD2433),VALUE(BE2433),VALUE(BF2433),VALUE(BG2433),VALUE(BH2433),VALUE(BI2433),VALUE(BJ2433),VALUE(BK2433),VALUE(BL2433),VALUE(BM2433),VALUE(BN2433),VALUE(BO2433),VALUE(BP2433),VALUE(BQ2433),VALUE(BR2433),VALUE(BS2433),VALUE(BT2433),VALUE(BU2433),VALUE(BV2433),VALUE(BW2433))</f>
        <v/>
      </c>
      <c r="BZ2433" s="307" t="n"/>
      <c r="CA2433" s="307" t="n"/>
      <c r="CB2433" s="307" t="n"/>
      <c r="CC2433" s="307" t="n"/>
      <c r="CD2433" s="307" t="n"/>
      <c r="CE2433" s="307" t="n"/>
      <c r="CF2433" s="307" t="n"/>
      <c r="CG2433" s="307" t="n"/>
      <c r="CH2433" s="307" t="n"/>
      <c r="CI2433" s="307" t="n"/>
      <c r="CJ2433" s="307" t="n"/>
      <c r="CK2433" s="307" t="n"/>
      <c r="CL2433" s="307" t="n"/>
      <c r="CM2433" s="307" t="n"/>
      <c r="CN2433" s="307" t="n"/>
      <c r="CO2433" s="307" t="n"/>
      <c r="CP2433" s="307" t="n"/>
      <c r="CQ2433" s="307" t="n"/>
      <c r="CR2433" s="279" t="n"/>
      <c r="CS2433" s="315" t="n"/>
      <c r="CT2433" s="421">
        <f>(IF(OR(MediaScorecard!BG2920="x", MediaScorecard!BH2920="x",MediaScorecard!BI2920="x",MediaScorecard!BJ2920="x",MediaScorecard!BK2920="x"),1, 2))</f>
        <v/>
      </c>
      <c r="CU2433" s="308" t="n"/>
      <c r="CV2433" s="308" t="n"/>
      <c r="CW2433" s="308" t="n"/>
      <c r="CX2433" s="309" t="n"/>
      <c r="CY2433" s="308" t="n"/>
      <c r="CZ2433" s="308" t="n"/>
      <c r="DA2433" s="308" t="n"/>
    </row>
    <row r="2434" ht="21" customHeight="1" s="590">
      <c r="A2434" s="421" t="n"/>
      <c r="B2434" s="270" t="n"/>
      <c r="C2434" s="269" t="n"/>
      <c r="D2434" s="267" t="n"/>
      <c r="E2434" s="267" t="n"/>
      <c r="F2434" s="268" t="n"/>
      <c r="G2434" s="421" t="n"/>
      <c r="H2434" s="269" t="n"/>
      <c r="I2434" s="421" t="n"/>
      <c r="J2434" s="421" t="n"/>
      <c r="K2434" s="421" t="n"/>
      <c r="L2434" s="421" t="n"/>
      <c r="M2434" s="421" t="n"/>
      <c r="N2434" s="421" t="n"/>
      <c r="O2434" s="421" t="n"/>
      <c r="P2434" s="421" t="n"/>
      <c r="Q2434" s="421" t="n"/>
      <c r="R2434" s="270" t="n"/>
      <c r="S2434" s="421" t="n"/>
      <c r="T2434" s="421" t="n"/>
      <c r="U2434" s="421" t="n"/>
      <c r="V2434" s="421" t="n"/>
      <c r="W2434" s="421" t="n"/>
      <c r="X2434" s="421" t="n"/>
      <c r="Y2434" s="421" t="n"/>
      <c r="Z2434" s="421" t="n"/>
      <c r="AA2434" s="421" t="n"/>
      <c r="AB2434" s="421" t="n"/>
      <c r="AC2434" s="421" t="n"/>
      <c r="AD2434" s="421" t="n"/>
      <c r="AE2434" s="421" t="n"/>
      <c r="AF2434" s="421" t="n"/>
      <c r="AG2434" s="421" t="n"/>
      <c r="AH2434" s="421" t="n"/>
      <c r="AI2434" s="421" t="n"/>
      <c r="AJ2434" s="297" t="n"/>
      <c r="AK2434" s="297" t="n"/>
      <c r="AL2434" s="284" t="n"/>
      <c r="AM2434" s="297" t="n"/>
      <c r="AN2434" s="285" t="n"/>
      <c r="AO2434" s="297" t="n"/>
      <c r="AP2434" s="297" t="n"/>
      <c r="AQ2434" s="297" t="n"/>
      <c r="AR2434" s="297" t="n"/>
      <c r="AS2434" s="297" t="n"/>
      <c r="AT2434" s="285" t="n"/>
      <c r="AU2434" s="297" t="n"/>
      <c r="AV2434" s="297" t="n"/>
      <c r="AW2434" s="297" t="n"/>
      <c r="AX2434" s="297" t="n"/>
      <c r="AY2434" s="286" t="n"/>
      <c r="AZ2434" s="286" t="n"/>
      <c r="BA2434" s="287" t="n"/>
      <c r="BB2434" s="286" t="n"/>
      <c r="BC2434" s="286" t="n"/>
      <c r="BD2434" s="286" t="n"/>
      <c r="BE2434" s="286" t="n"/>
      <c r="BF2434" s="286" t="n"/>
      <c r="BG2434" s="286" t="n"/>
      <c r="BH2434" s="297" t="n"/>
      <c r="BI2434" s="297" t="n"/>
      <c r="BJ2434" s="297" t="n"/>
      <c r="BK2434" s="297" t="n"/>
      <c r="BL2434" s="297" t="n"/>
      <c r="BM2434" s="297" t="n"/>
      <c r="BN2434" s="297" t="n"/>
      <c r="BO2434" s="285" t="n"/>
      <c r="BP2434" s="297" t="n"/>
      <c r="BQ2434" s="297" t="n"/>
      <c r="BR2434" s="297" t="n"/>
      <c r="BS2434" s="297" t="n"/>
      <c r="BT2434" s="297" t="n"/>
      <c r="BU2434" s="297" t="n"/>
      <c r="BV2434" s="297" t="n"/>
      <c r="BW2434" s="288" t="n"/>
      <c r="BX2434" s="276">
        <f>SUM(IF(COUNTIF(MediaScorecard!CC2921, "*1.*"), 2, 0), IF(COUNTIF(MediaScorecard!CC2921, "*2.*"), 2, 0), IF(COUNTIF(MediaScorecard!CC2921, "*3.*"), 2, 0), IF(COUNTIF(MediaScorecard!CC2921, "*4.*"), 2, 0), IF(COUNTIF(MediaScorecard!CC2921, "*5.*"), 2, 0), IF(COUNTIF(MediaScorecard!CC2921, "*6.*"), 2, 0))</f>
        <v/>
      </c>
      <c r="BY2434" s="277">
        <f t="array" ref="BY2434">SUM(VALUE(AT2434),VALUE(AU2434),VALUE(AV2434),VALUE(AW2434),VALUE(AX2434),VALUE(AY2434),VALUE(AZ2434),VALUE(BB2434),VALUE(BC2434),VALUE(BD2434),VALUE(BE2434),VALUE(BF2434),VALUE(BG2434),VALUE(BH2434),VALUE(BI2434),VALUE(BJ2434),VALUE(BK2434),VALUE(BL2434),VALUE(BM2434),VALUE(BN2434),VALUE(BO2434),VALUE(BP2434),VALUE(BQ2434),VALUE(BR2434),VALUE(BS2434),VALUE(BT2434),VALUE(BU2434),VALUE(BV2434),VALUE(BW2434))</f>
        <v/>
      </c>
      <c r="BZ2434" s="307" t="n"/>
      <c r="CA2434" s="307" t="n"/>
      <c r="CB2434" s="307" t="n"/>
      <c r="CC2434" s="307" t="n"/>
      <c r="CD2434" s="307" t="n"/>
      <c r="CE2434" s="307" t="n"/>
      <c r="CF2434" s="307" t="n"/>
      <c r="CG2434" s="307" t="n"/>
      <c r="CH2434" s="307" t="n"/>
      <c r="CI2434" s="307" t="n"/>
      <c r="CJ2434" s="307" t="n"/>
      <c r="CK2434" s="307" t="n"/>
      <c r="CL2434" s="307" t="n"/>
      <c r="CM2434" s="307" t="n"/>
      <c r="CN2434" s="307" t="n"/>
      <c r="CO2434" s="307" t="n"/>
      <c r="CP2434" s="307" t="n"/>
      <c r="CQ2434" s="307" t="n"/>
      <c r="CR2434" s="279" t="n"/>
      <c r="CS2434" s="315" t="n"/>
      <c r="CT2434" s="421">
        <f>(IF(OR(MediaScorecard!BG2921="x", MediaScorecard!BH2921="x",MediaScorecard!BI2921="x",MediaScorecard!BJ2921="x",MediaScorecard!BK2921="x"),1, 2))</f>
        <v/>
      </c>
      <c r="CU2434" s="308" t="n"/>
      <c r="CV2434" s="308" t="n"/>
      <c r="CW2434" s="308" t="n"/>
      <c r="CX2434" s="309" t="n"/>
      <c r="CY2434" s="308" t="n"/>
      <c r="CZ2434" s="308" t="n"/>
      <c r="DA2434" s="308" t="n"/>
    </row>
    <row r="2435" ht="21" customHeight="1" s="590">
      <c r="A2435" s="421" t="n"/>
      <c r="B2435" s="270" t="n"/>
      <c r="C2435" s="269" t="n"/>
      <c r="D2435" s="267" t="n"/>
      <c r="E2435" s="267" t="n"/>
      <c r="F2435" s="268" t="n"/>
      <c r="G2435" s="421" t="n"/>
      <c r="H2435" s="269" t="n"/>
      <c r="I2435" s="421" t="n"/>
      <c r="J2435" s="421" t="n"/>
      <c r="K2435" s="421" t="n"/>
      <c r="L2435" s="421" t="n"/>
      <c r="M2435" s="421" t="n"/>
      <c r="N2435" s="421" t="n"/>
      <c r="O2435" s="421" t="n"/>
      <c r="P2435" s="421" t="n"/>
      <c r="Q2435" s="421" t="n"/>
      <c r="R2435" s="270" t="n"/>
      <c r="S2435" s="421" t="n"/>
      <c r="T2435" s="421" t="n"/>
      <c r="U2435" s="421" t="n"/>
      <c r="V2435" s="421" t="n"/>
      <c r="W2435" s="421" t="n"/>
      <c r="X2435" s="421" t="n"/>
      <c r="Y2435" s="421" t="n"/>
      <c r="Z2435" s="421" t="n"/>
      <c r="AA2435" s="421" t="n"/>
      <c r="AB2435" s="421" t="n"/>
      <c r="AC2435" s="421" t="n"/>
      <c r="AD2435" s="421" t="n"/>
      <c r="AE2435" s="421" t="n"/>
      <c r="AF2435" s="421" t="n"/>
      <c r="AG2435" s="421" t="n"/>
      <c r="AH2435" s="421" t="n"/>
      <c r="AI2435" s="421" t="n"/>
      <c r="AJ2435" s="297" t="n"/>
      <c r="AK2435" s="297" t="n"/>
      <c r="AL2435" s="284" t="n"/>
      <c r="AM2435" s="297" t="n"/>
      <c r="AN2435" s="285" t="n"/>
      <c r="AO2435" s="297" t="n"/>
      <c r="AP2435" s="297" t="n"/>
      <c r="AQ2435" s="297" t="n"/>
      <c r="AR2435" s="297" t="n"/>
      <c r="AS2435" s="297" t="n"/>
      <c r="AT2435" s="285" t="n"/>
      <c r="AU2435" s="297" t="n"/>
      <c r="AV2435" s="297" t="n"/>
      <c r="AW2435" s="297" t="n"/>
      <c r="AX2435" s="297" t="n"/>
      <c r="AY2435" s="286" t="n"/>
      <c r="AZ2435" s="286" t="n"/>
      <c r="BA2435" s="287" t="n"/>
      <c r="BB2435" s="286" t="n"/>
      <c r="BC2435" s="286" t="n"/>
      <c r="BD2435" s="286" t="n"/>
      <c r="BE2435" s="286" t="n"/>
      <c r="BF2435" s="286" t="n"/>
      <c r="BG2435" s="286" t="n"/>
      <c r="BH2435" s="297" t="n"/>
      <c r="BI2435" s="297" t="n"/>
      <c r="BJ2435" s="297" t="n"/>
      <c r="BK2435" s="297" t="n"/>
      <c r="BL2435" s="297" t="n"/>
      <c r="BM2435" s="297" t="n"/>
      <c r="BN2435" s="297" t="n"/>
      <c r="BO2435" s="285" t="n"/>
      <c r="BP2435" s="297" t="n"/>
      <c r="BQ2435" s="297" t="n"/>
      <c r="BR2435" s="297" t="n"/>
      <c r="BS2435" s="297" t="n"/>
      <c r="BT2435" s="297" t="n"/>
      <c r="BU2435" s="297" t="n"/>
      <c r="BV2435" s="297" t="n"/>
      <c r="BW2435" s="288" t="n"/>
      <c r="BX2435" s="276">
        <f>SUM(IF(COUNTIF(MediaScorecard!CC2922, "*1.*"), 2, 0), IF(COUNTIF(MediaScorecard!CC2922, "*2.*"), 2, 0), IF(COUNTIF(MediaScorecard!CC2922, "*3.*"), 2, 0), IF(COUNTIF(MediaScorecard!CC2922, "*4.*"), 2, 0), IF(COUNTIF(MediaScorecard!CC2922, "*5.*"), 2, 0), IF(COUNTIF(MediaScorecard!CC2922, "*6.*"), 2, 0))</f>
        <v/>
      </c>
      <c r="BY2435" s="277">
        <f t="array" ref="BY2435">SUM(VALUE(AT2435),VALUE(AU2435),VALUE(AV2435),VALUE(AW2435),VALUE(AX2435),VALUE(AY2435),VALUE(AZ2435),VALUE(BB2435),VALUE(BC2435),VALUE(BD2435),VALUE(BE2435),VALUE(BF2435),VALUE(BG2435),VALUE(BH2435),VALUE(BI2435),VALUE(BJ2435),VALUE(BK2435),VALUE(BL2435),VALUE(BM2435),VALUE(BN2435),VALUE(BO2435),VALUE(BP2435),VALUE(BQ2435),VALUE(BR2435),VALUE(BS2435),VALUE(BT2435),VALUE(BU2435),VALUE(BV2435),VALUE(BW2435))</f>
        <v/>
      </c>
      <c r="BZ2435" s="307" t="n"/>
      <c r="CA2435" s="307" t="n"/>
      <c r="CB2435" s="307" t="n"/>
      <c r="CC2435" s="307" t="n"/>
      <c r="CD2435" s="307" t="n"/>
      <c r="CE2435" s="307" t="n"/>
      <c r="CF2435" s="307" t="n"/>
      <c r="CG2435" s="307" t="n"/>
      <c r="CH2435" s="307" t="n"/>
      <c r="CI2435" s="307" t="n"/>
      <c r="CJ2435" s="307" t="n"/>
      <c r="CK2435" s="307" t="n"/>
      <c r="CL2435" s="307" t="n"/>
      <c r="CM2435" s="307" t="n"/>
      <c r="CN2435" s="307" t="n"/>
      <c r="CO2435" s="307" t="n"/>
      <c r="CP2435" s="307" t="n"/>
      <c r="CQ2435" s="307" t="n"/>
      <c r="CR2435" s="279" t="n"/>
      <c r="CS2435" s="315" t="n"/>
      <c r="CT2435" s="421">
        <f>(IF(OR(MediaScorecard!BG2922="x", MediaScorecard!BH2922="x",MediaScorecard!BI2922="x",MediaScorecard!BJ2922="x",MediaScorecard!BK2922="x"),1, 2))</f>
        <v/>
      </c>
      <c r="CU2435" s="308" t="n"/>
      <c r="CV2435" s="308" t="n"/>
      <c r="CW2435" s="308" t="n"/>
      <c r="CX2435" s="309" t="n"/>
      <c r="CY2435" s="308" t="n"/>
      <c r="CZ2435" s="308" t="n"/>
      <c r="DA2435" s="308" t="n"/>
    </row>
    <row r="2436" ht="21" customHeight="1" s="590">
      <c r="A2436" s="421" t="n"/>
      <c r="B2436" s="270" t="n"/>
      <c r="C2436" s="269" t="n"/>
      <c r="D2436" s="267" t="n"/>
      <c r="E2436" s="267" t="n"/>
      <c r="F2436" s="268" t="n"/>
      <c r="G2436" s="421" t="n"/>
      <c r="H2436" s="269" t="n"/>
      <c r="I2436" s="421" t="n"/>
      <c r="J2436" s="421" t="n"/>
      <c r="K2436" s="421" t="n"/>
      <c r="L2436" s="421" t="n"/>
      <c r="M2436" s="421" t="n"/>
      <c r="N2436" s="421" t="n"/>
      <c r="O2436" s="421" t="n"/>
      <c r="P2436" s="421" t="n"/>
      <c r="Q2436" s="421" t="n"/>
      <c r="R2436" s="270" t="n"/>
      <c r="S2436" s="421" t="n"/>
      <c r="T2436" s="421" t="n"/>
      <c r="U2436" s="421" t="n"/>
      <c r="V2436" s="421" t="n"/>
      <c r="W2436" s="421" t="n"/>
      <c r="X2436" s="421" t="n"/>
      <c r="Y2436" s="421" t="n"/>
      <c r="Z2436" s="421" t="n"/>
      <c r="AA2436" s="421" t="n"/>
      <c r="AB2436" s="421" t="n"/>
      <c r="AC2436" s="421" t="n"/>
      <c r="AD2436" s="421" t="n"/>
      <c r="AE2436" s="421" t="n"/>
      <c r="AF2436" s="421" t="n"/>
      <c r="AG2436" s="421" t="n"/>
      <c r="AH2436" s="421" t="n"/>
      <c r="AI2436" s="421" t="n"/>
      <c r="AJ2436" s="297" t="n"/>
      <c r="AK2436" s="297" t="n"/>
      <c r="AL2436" s="284" t="n"/>
      <c r="AM2436" s="297" t="n"/>
      <c r="AN2436" s="285" t="n"/>
      <c r="AO2436" s="297" t="n"/>
      <c r="AP2436" s="297" t="n"/>
      <c r="AQ2436" s="297" t="n"/>
      <c r="AR2436" s="297" t="n"/>
      <c r="AS2436" s="297" t="n"/>
      <c r="AT2436" s="285" t="n"/>
      <c r="AU2436" s="297" t="n"/>
      <c r="AV2436" s="297" t="n"/>
      <c r="AW2436" s="297" t="n"/>
      <c r="AX2436" s="297" t="n"/>
      <c r="AY2436" s="286" t="n"/>
      <c r="AZ2436" s="286" t="n"/>
      <c r="BA2436" s="287" t="n"/>
      <c r="BB2436" s="286" t="n"/>
      <c r="BC2436" s="286" t="n"/>
      <c r="BD2436" s="286" t="n"/>
      <c r="BE2436" s="286" t="n"/>
      <c r="BF2436" s="286" t="n"/>
      <c r="BG2436" s="286" t="n"/>
      <c r="BH2436" s="297" t="n"/>
      <c r="BI2436" s="297" t="n"/>
      <c r="BJ2436" s="297" t="n"/>
      <c r="BK2436" s="297" t="n"/>
      <c r="BL2436" s="297" t="n"/>
      <c r="BM2436" s="297" t="n"/>
      <c r="BN2436" s="297" t="n"/>
      <c r="BO2436" s="285" t="n"/>
      <c r="BP2436" s="297" t="n"/>
      <c r="BQ2436" s="297" t="n"/>
      <c r="BR2436" s="297" t="n"/>
      <c r="BS2436" s="297" t="n"/>
      <c r="BT2436" s="297" t="n"/>
      <c r="BU2436" s="297" t="n"/>
      <c r="BV2436" s="297" t="n"/>
      <c r="BW2436" s="288" t="n"/>
      <c r="BX2436" s="276">
        <f>SUM(IF(COUNTIF(MediaScorecard!CC2923, "*1.*"), 2, 0), IF(COUNTIF(MediaScorecard!CC2923, "*2.*"), 2, 0), IF(COUNTIF(MediaScorecard!CC2923, "*3.*"), 2, 0), IF(COUNTIF(MediaScorecard!CC2923, "*4.*"), 2, 0), IF(COUNTIF(MediaScorecard!CC2923, "*5.*"), 2, 0), IF(COUNTIF(MediaScorecard!CC2923, "*6.*"), 2, 0))</f>
        <v/>
      </c>
      <c r="BY2436" s="277">
        <f t="array" ref="BY2436">SUM(VALUE(AT2436),VALUE(AU2436),VALUE(AV2436),VALUE(AW2436),VALUE(AX2436),VALUE(AY2436),VALUE(AZ2436),VALUE(BB2436),VALUE(BC2436),VALUE(BD2436),VALUE(BE2436),VALUE(BF2436),VALUE(BG2436),VALUE(BH2436),VALUE(BI2436),VALUE(BJ2436),VALUE(BK2436),VALUE(BL2436),VALUE(BM2436),VALUE(BN2436),VALUE(BO2436),VALUE(BP2436),VALUE(BQ2436),VALUE(BR2436),VALUE(BS2436),VALUE(BT2436),VALUE(BU2436),VALUE(BV2436),VALUE(BW2436))</f>
        <v/>
      </c>
      <c r="BZ2436" s="307" t="n"/>
      <c r="CA2436" s="307" t="n"/>
      <c r="CB2436" s="307" t="n"/>
      <c r="CC2436" s="307" t="n"/>
      <c r="CD2436" s="307" t="n"/>
      <c r="CE2436" s="307" t="n"/>
      <c r="CF2436" s="307" t="n"/>
      <c r="CG2436" s="307" t="n"/>
      <c r="CH2436" s="307" t="n"/>
      <c r="CI2436" s="307" t="n"/>
      <c r="CJ2436" s="307" t="n"/>
      <c r="CK2436" s="307" t="n"/>
      <c r="CL2436" s="307" t="n"/>
      <c r="CM2436" s="307" t="n"/>
      <c r="CN2436" s="307" t="n"/>
      <c r="CO2436" s="307" t="n"/>
      <c r="CP2436" s="307" t="n"/>
      <c r="CQ2436" s="307" t="n"/>
      <c r="CR2436" s="279" t="n"/>
      <c r="CS2436" s="315" t="n"/>
      <c r="CT2436" s="421">
        <f>(IF(OR(MediaScorecard!BG2923="x", MediaScorecard!BH2923="x",MediaScorecard!BI2923="x",MediaScorecard!BJ2923="x",MediaScorecard!BK2923="x"),1, 2))</f>
        <v/>
      </c>
      <c r="CU2436" s="308" t="n"/>
      <c r="CV2436" s="308" t="n"/>
      <c r="CW2436" s="308" t="n"/>
      <c r="CX2436" s="309" t="n"/>
      <c r="CY2436" s="308" t="n"/>
      <c r="CZ2436" s="308" t="n"/>
      <c r="DA2436" s="308" t="n"/>
    </row>
    <row r="2437" ht="21" customHeight="1" s="590">
      <c r="A2437" s="421" t="n"/>
      <c r="B2437" s="270" t="n"/>
      <c r="C2437" s="269" t="n"/>
      <c r="D2437" s="267" t="n"/>
      <c r="E2437" s="267" t="n"/>
      <c r="F2437" s="268" t="n"/>
      <c r="G2437" s="421" t="n"/>
      <c r="H2437" s="269" t="n"/>
      <c r="I2437" s="421" t="n"/>
      <c r="J2437" s="421" t="n"/>
      <c r="K2437" s="421" t="n"/>
      <c r="L2437" s="421" t="n"/>
      <c r="M2437" s="421" t="n"/>
      <c r="N2437" s="421" t="n"/>
      <c r="O2437" s="421" t="n"/>
      <c r="P2437" s="421" t="n"/>
      <c r="Q2437" s="421" t="n"/>
      <c r="R2437" s="270" t="n"/>
      <c r="S2437" s="421" t="n"/>
      <c r="T2437" s="421" t="n"/>
      <c r="U2437" s="421" t="n"/>
      <c r="V2437" s="421" t="n"/>
      <c r="W2437" s="421" t="n"/>
      <c r="X2437" s="421" t="n"/>
      <c r="Y2437" s="421" t="n"/>
      <c r="Z2437" s="421" t="n"/>
      <c r="AA2437" s="421" t="n"/>
      <c r="AB2437" s="421" t="n"/>
      <c r="AC2437" s="421" t="n"/>
      <c r="AD2437" s="421" t="n"/>
      <c r="AE2437" s="421" t="n"/>
      <c r="AF2437" s="421" t="n"/>
      <c r="AG2437" s="421" t="n"/>
      <c r="AH2437" s="421" t="n"/>
      <c r="AI2437" s="421" t="n"/>
      <c r="AJ2437" s="297" t="n"/>
      <c r="AK2437" s="297" t="n"/>
      <c r="AL2437" s="284" t="n"/>
      <c r="AM2437" s="297" t="n"/>
      <c r="AN2437" s="285" t="n"/>
      <c r="AO2437" s="297" t="n"/>
      <c r="AP2437" s="297" t="n"/>
      <c r="AQ2437" s="297" t="n"/>
      <c r="AR2437" s="297" t="n"/>
      <c r="AS2437" s="297" t="n"/>
      <c r="AT2437" s="285" t="n"/>
      <c r="AU2437" s="297" t="n"/>
      <c r="AV2437" s="297" t="n"/>
      <c r="AW2437" s="297" t="n"/>
      <c r="AX2437" s="297" t="n"/>
      <c r="AY2437" s="286" t="n"/>
      <c r="AZ2437" s="286" t="n"/>
      <c r="BA2437" s="287" t="n"/>
      <c r="BB2437" s="286" t="n"/>
      <c r="BC2437" s="286" t="n"/>
      <c r="BD2437" s="286" t="n"/>
      <c r="BE2437" s="286" t="n"/>
      <c r="BF2437" s="286" t="n"/>
      <c r="BG2437" s="286" t="n"/>
      <c r="BH2437" s="297" t="n"/>
      <c r="BI2437" s="297" t="n"/>
      <c r="BJ2437" s="297" t="n"/>
      <c r="BK2437" s="297" t="n"/>
      <c r="BL2437" s="297" t="n"/>
      <c r="BM2437" s="297" t="n"/>
      <c r="BN2437" s="297" t="n"/>
      <c r="BO2437" s="285" t="n"/>
      <c r="BP2437" s="297" t="n"/>
      <c r="BQ2437" s="297" t="n"/>
      <c r="BR2437" s="297" t="n"/>
      <c r="BS2437" s="297" t="n"/>
      <c r="BT2437" s="297" t="n"/>
      <c r="BU2437" s="297" t="n"/>
      <c r="BV2437" s="297" t="n"/>
      <c r="BW2437" s="288" t="n"/>
      <c r="BX2437" s="276">
        <f>SUM(IF(COUNTIF(MediaScorecard!CC2924, "*1.*"), 2, 0), IF(COUNTIF(MediaScorecard!CC2924, "*2.*"), 2, 0), IF(COUNTIF(MediaScorecard!CC2924, "*3.*"), 2, 0), IF(COUNTIF(MediaScorecard!CC2924, "*4.*"), 2, 0), IF(COUNTIF(MediaScorecard!CC2924, "*5.*"), 2, 0), IF(COUNTIF(MediaScorecard!CC2924, "*6.*"), 2, 0))</f>
        <v/>
      </c>
      <c r="BY2437" s="277">
        <f t="array" ref="BY2437">SUM(VALUE(AT2437),VALUE(AU2437),VALUE(AV2437),VALUE(AW2437),VALUE(AX2437),VALUE(AY2437),VALUE(AZ2437),VALUE(BB2437),VALUE(BC2437),VALUE(BD2437),VALUE(BE2437),VALUE(BF2437),VALUE(BG2437),VALUE(BH2437),VALUE(BI2437),VALUE(BJ2437),VALUE(BK2437),VALUE(BL2437),VALUE(BM2437),VALUE(BN2437),VALUE(BO2437),VALUE(BP2437),VALUE(BQ2437),VALUE(BR2437),VALUE(BS2437),VALUE(BT2437),VALUE(BU2437),VALUE(BV2437),VALUE(BW2437))</f>
        <v/>
      </c>
      <c r="BZ2437" s="307" t="n"/>
      <c r="CA2437" s="307" t="n"/>
      <c r="CB2437" s="307" t="n"/>
      <c r="CC2437" s="307" t="n"/>
      <c r="CD2437" s="307" t="n"/>
      <c r="CE2437" s="307" t="n"/>
      <c r="CF2437" s="307" t="n"/>
      <c r="CG2437" s="307" t="n"/>
      <c r="CH2437" s="307" t="n"/>
      <c r="CI2437" s="307" t="n"/>
      <c r="CJ2437" s="307" t="n"/>
      <c r="CK2437" s="307" t="n"/>
      <c r="CL2437" s="307" t="n"/>
      <c r="CM2437" s="307" t="n"/>
      <c r="CN2437" s="307" t="n"/>
      <c r="CO2437" s="307" t="n"/>
      <c r="CP2437" s="307" t="n"/>
      <c r="CQ2437" s="307" t="n"/>
      <c r="CR2437" s="279" t="n"/>
      <c r="CS2437" s="315" t="n"/>
      <c r="CT2437" s="421">
        <f>(IF(OR(MediaScorecard!BG2924="x", MediaScorecard!BH2924="x",MediaScorecard!BI2924="x",MediaScorecard!BJ2924="x",MediaScorecard!BK2924="x"),1, 2))</f>
        <v/>
      </c>
      <c r="CU2437" s="308" t="n"/>
      <c r="CV2437" s="308" t="n"/>
      <c r="CW2437" s="308" t="n"/>
      <c r="CX2437" s="309" t="n"/>
      <c r="CY2437" s="308" t="n"/>
      <c r="CZ2437" s="308" t="n"/>
      <c r="DA2437" s="308" t="n"/>
    </row>
    <row r="2438" ht="21" customHeight="1" s="590">
      <c r="A2438" s="421" t="n"/>
      <c r="B2438" s="270" t="n"/>
      <c r="C2438" s="269" t="n"/>
      <c r="D2438" s="267" t="n"/>
      <c r="E2438" s="267" t="n"/>
      <c r="F2438" s="268" t="n"/>
      <c r="G2438" s="421" t="n"/>
      <c r="H2438" s="269" t="n"/>
      <c r="I2438" s="421" t="n"/>
      <c r="J2438" s="421" t="n"/>
      <c r="K2438" s="421" t="n"/>
      <c r="L2438" s="421" t="n"/>
      <c r="M2438" s="421" t="n"/>
      <c r="N2438" s="421" t="n"/>
      <c r="O2438" s="421" t="n"/>
      <c r="P2438" s="421" t="n"/>
      <c r="Q2438" s="421" t="n"/>
      <c r="R2438" s="270" t="n"/>
      <c r="S2438" s="421" t="n"/>
      <c r="T2438" s="421" t="n"/>
      <c r="U2438" s="421" t="n"/>
      <c r="V2438" s="421" t="n"/>
      <c r="W2438" s="421" t="n"/>
      <c r="X2438" s="421" t="n"/>
      <c r="Y2438" s="421" t="n"/>
      <c r="Z2438" s="421" t="n"/>
      <c r="AA2438" s="421" t="n"/>
      <c r="AB2438" s="421" t="n"/>
      <c r="AC2438" s="421" t="n"/>
      <c r="AD2438" s="421" t="n"/>
      <c r="AE2438" s="421" t="n"/>
      <c r="AF2438" s="421" t="n"/>
      <c r="AG2438" s="421" t="n"/>
      <c r="AH2438" s="421" t="n"/>
      <c r="AI2438" s="421" t="n"/>
      <c r="AJ2438" s="297" t="n"/>
      <c r="AK2438" s="297" t="n"/>
      <c r="AL2438" s="284" t="n"/>
      <c r="AM2438" s="297" t="n"/>
      <c r="AN2438" s="285" t="n"/>
      <c r="AO2438" s="297" t="n"/>
      <c r="AP2438" s="297" t="n"/>
      <c r="AQ2438" s="297" t="n"/>
      <c r="AR2438" s="297" t="n"/>
      <c r="AS2438" s="297" t="n"/>
      <c r="AT2438" s="285" t="n"/>
      <c r="AU2438" s="297" t="n"/>
      <c r="AV2438" s="297" t="n"/>
      <c r="AW2438" s="297" t="n"/>
      <c r="AX2438" s="297" t="n"/>
      <c r="AY2438" s="286" t="n"/>
      <c r="AZ2438" s="286" t="n"/>
      <c r="BA2438" s="287" t="n"/>
      <c r="BB2438" s="286" t="n"/>
      <c r="BC2438" s="286" t="n"/>
      <c r="BD2438" s="286" t="n"/>
      <c r="BE2438" s="286" t="n"/>
      <c r="BF2438" s="286" t="n"/>
      <c r="BG2438" s="286" t="n"/>
      <c r="BH2438" s="297" t="n"/>
      <c r="BI2438" s="297" t="n"/>
      <c r="BJ2438" s="297" t="n"/>
      <c r="BK2438" s="297" t="n"/>
      <c r="BL2438" s="297" t="n"/>
      <c r="BM2438" s="297" t="n"/>
      <c r="BN2438" s="297" t="n"/>
      <c r="BO2438" s="285" t="n"/>
      <c r="BP2438" s="297" t="n"/>
      <c r="BQ2438" s="297" t="n"/>
      <c r="BR2438" s="297" t="n"/>
      <c r="BS2438" s="297" t="n"/>
      <c r="BT2438" s="297" t="n"/>
      <c r="BU2438" s="297" t="n"/>
      <c r="BV2438" s="297" t="n"/>
      <c r="BW2438" s="288" t="n"/>
      <c r="BX2438" s="276">
        <f>SUM(IF(COUNTIF(MediaScorecard!CC2925, "*1.*"), 2, 0), IF(COUNTIF(MediaScorecard!CC2925, "*2.*"), 2, 0), IF(COUNTIF(MediaScorecard!CC2925, "*3.*"), 2, 0), IF(COUNTIF(MediaScorecard!CC2925, "*4.*"), 2, 0), IF(COUNTIF(MediaScorecard!CC2925, "*5.*"), 2, 0), IF(COUNTIF(MediaScorecard!CC2925, "*6.*"), 2, 0))</f>
        <v/>
      </c>
      <c r="BY2438" s="277">
        <f t="array" ref="BY2438">SUM(VALUE(AT2438),VALUE(AU2438),VALUE(AV2438),VALUE(AW2438),VALUE(AX2438),VALUE(AY2438),VALUE(AZ2438),VALUE(BB2438),VALUE(BC2438),VALUE(BD2438),VALUE(BE2438),VALUE(BF2438),VALUE(BG2438),VALUE(BH2438),VALUE(BI2438),VALUE(BJ2438),VALUE(BK2438),VALUE(BL2438),VALUE(BM2438),VALUE(BN2438),VALUE(BO2438),VALUE(BP2438),VALUE(BQ2438),VALUE(BR2438),VALUE(BS2438),VALUE(BT2438),VALUE(BU2438),VALUE(BV2438),VALUE(BW2438))</f>
        <v/>
      </c>
      <c r="BZ2438" s="307" t="n"/>
      <c r="CA2438" s="307" t="n"/>
      <c r="CB2438" s="307" t="n"/>
      <c r="CC2438" s="307" t="n"/>
      <c r="CD2438" s="307" t="n"/>
      <c r="CE2438" s="307" t="n"/>
      <c r="CF2438" s="307" t="n"/>
      <c r="CG2438" s="307" t="n"/>
      <c r="CH2438" s="307" t="n"/>
      <c r="CI2438" s="307" t="n"/>
      <c r="CJ2438" s="307" t="n"/>
      <c r="CK2438" s="307" t="n"/>
      <c r="CL2438" s="307" t="n"/>
      <c r="CM2438" s="307" t="n"/>
      <c r="CN2438" s="307" t="n"/>
      <c r="CO2438" s="307" t="n"/>
      <c r="CP2438" s="307" t="n"/>
      <c r="CQ2438" s="307" t="n"/>
      <c r="CR2438" s="279" t="n"/>
      <c r="CS2438" s="315" t="n"/>
      <c r="CT2438" s="421">
        <f>(IF(OR(MediaScorecard!BG2925="x", MediaScorecard!BH2925="x",MediaScorecard!BI2925="x",MediaScorecard!BJ2925="x",MediaScorecard!BK2925="x"),1, 2))</f>
        <v/>
      </c>
      <c r="CU2438" s="308" t="n"/>
      <c r="CV2438" s="308" t="n"/>
      <c r="CW2438" s="308" t="n"/>
      <c r="CX2438" s="309" t="n"/>
      <c r="CY2438" s="308" t="n"/>
      <c r="CZ2438" s="308" t="n"/>
      <c r="DA2438" s="308" t="n"/>
    </row>
    <row r="2439" ht="21" customHeight="1" s="590">
      <c r="A2439" s="421" t="n"/>
      <c r="B2439" s="270" t="n"/>
      <c r="C2439" s="269" t="n"/>
      <c r="D2439" s="267" t="n"/>
      <c r="E2439" s="267" t="n"/>
      <c r="F2439" s="268" t="n"/>
      <c r="G2439" s="421" t="n"/>
      <c r="H2439" s="269" t="n"/>
      <c r="I2439" s="421" t="n"/>
      <c r="J2439" s="421" t="n"/>
      <c r="K2439" s="421" t="n"/>
      <c r="L2439" s="421" t="n"/>
      <c r="M2439" s="421" t="n"/>
      <c r="N2439" s="421" t="n"/>
      <c r="O2439" s="421" t="n"/>
      <c r="P2439" s="421" t="n"/>
      <c r="Q2439" s="421" t="n"/>
      <c r="R2439" s="270" t="n"/>
      <c r="S2439" s="421" t="n"/>
      <c r="T2439" s="421" t="n"/>
      <c r="U2439" s="421" t="n"/>
      <c r="V2439" s="421" t="n"/>
      <c r="W2439" s="421" t="n"/>
      <c r="X2439" s="421" t="n"/>
      <c r="Y2439" s="421" t="n"/>
      <c r="Z2439" s="421" t="n"/>
      <c r="AA2439" s="421" t="n"/>
      <c r="AB2439" s="421" t="n"/>
      <c r="AC2439" s="421" t="n"/>
      <c r="AD2439" s="421" t="n"/>
      <c r="AE2439" s="421" t="n"/>
      <c r="AF2439" s="421" t="n"/>
      <c r="AG2439" s="421" t="n"/>
      <c r="AH2439" s="421" t="n"/>
      <c r="AI2439" s="421" t="n"/>
      <c r="AJ2439" s="297" t="n"/>
      <c r="AK2439" s="297" t="n"/>
      <c r="AL2439" s="284" t="n"/>
      <c r="AM2439" s="297" t="n"/>
      <c r="AN2439" s="285" t="n"/>
      <c r="AO2439" s="297" t="n"/>
      <c r="AP2439" s="297" t="n"/>
      <c r="AQ2439" s="297" t="n"/>
      <c r="AR2439" s="297" t="n"/>
      <c r="AS2439" s="297" t="n"/>
      <c r="AT2439" s="285" t="n"/>
      <c r="AU2439" s="297" t="n"/>
      <c r="AV2439" s="297" t="n"/>
      <c r="AW2439" s="297" t="n"/>
      <c r="AX2439" s="297" t="n"/>
      <c r="AY2439" s="286" t="n"/>
      <c r="AZ2439" s="286" t="n"/>
      <c r="BA2439" s="287" t="n"/>
      <c r="BB2439" s="286" t="n"/>
      <c r="BC2439" s="286" t="n"/>
      <c r="BD2439" s="286" t="n"/>
      <c r="BE2439" s="286" t="n"/>
      <c r="BF2439" s="286" t="n"/>
      <c r="BG2439" s="286" t="n"/>
      <c r="BH2439" s="297" t="n"/>
      <c r="BI2439" s="297" t="n"/>
      <c r="BJ2439" s="297" t="n"/>
      <c r="BK2439" s="297" t="n"/>
      <c r="BL2439" s="297" t="n"/>
      <c r="BM2439" s="297" t="n"/>
      <c r="BN2439" s="297" t="n"/>
      <c r="BO2439" s="285" t="n"/>
      <c r="BP2439" s="297" t="n"/>
      <c r="BQ2439" s="297" t="n"/>
      <c r="BR2439" s="297" t="n"/>
      <c r="BS2439" s="297" t="n"/>
      <c r="BT2439" s="297" t="n"/>
      <c r="BU2439" s="297" t="n"/>
      <c r="BV2439" s="297" t="n"/>
      <c r="BW2439" s="288" t="n"/>
      <c r="BX2439" s="276">
        <f>SUM(IF(COUNTIF(MediaScorecard!CC2926, "*1.*"), 2, 0), IF(COUNTIF(MediaScorecard!CC2926, "*2.*"), 2, 0), IF(COUNTIF(MediaScorecard!CC2926, "*3.*"), 2, 0), IF(COUNTIF(MediaScorecard!CC2926, "*4.*"), 2, 0), IF(COUNTIF(MediaScorecard!CC2926, "*5.*"), 2, 0), IF(COUNTIF(MediaScorecard!CC2926, "*6.*"), 2, 0))</f>
        <v/>
      </c>
      <c r="BY2439" s="277">
        <f t="array" ref="BY2439">SUM(VALUE(AT2439),VALUE(AU2439),VALUE(AV2439),VALUE(AW2439),VALUE(AX2439),VALUE(AY2439),VALUE(AZ2439),VALUE(BB2439),VALUE(BC2439),VALUE(BD2439),VALUE(BE2439),VALUE(BF2439),VALUE(BG2439),VALUE(BH2439),VALUE(BI2439),VALUE(BJ2439),VALUE(BK2439),VALUE(BL2439),VALUE(BM2439),VALUE(BN2439),VALUE(BO2439),VALUE(BP2439),VALUE(BQ2439),VALUE(BR2439),VALUE(BS2439),VALUE(BT2439),VALUE(BU2439),VALUE(BV2439),VALUE(BW2439))</f>
        <v/>
      </c>
      <c r="BZ2439" s="307" t="n"/>
      <c r="CA2439" s="307" t="n"/>
      <c r="CB2439" s="307" t="n"/>
      <c r="CC2439" s="307" t="n"/>
      <c r="CD2439" s="307" t="n"/>
      <c r="CE2439" s="307" t="n"/>
      <c r="CF2439" s="307" t="n"/>
      <c r="CG2439" s="307" t="n"/>
      <c r="CH2439" s="307" t="n"/>
      <c r="CI2439" s="307" t="n"/>
      <c r="CJ2439" s="307" t="n"/>
      <c r="CK2439" s="307" t="n"/>
      <c r="CL2439" s="307" t="n"/>
      <c r="CM2439" s="307" t="n"/>
      <c r="CN2439" s="307" t="n"/>
      <c r="CO2439" s="307" t="n"/>
      <c r="CP2439" s="307" t="n"/>
      <c r="CQ2439" s="307" t="n"/>
      <c r="CR2439" s="279" t="n"/>
      <c r="CS2439" s="315" t="n"/>
      <c r="CT2439" s="421">
        <f>(IF(OR(MediaScorecard!BG2926="x", MediaScorecard!BH2926="x",MediaScorecard!BI2926="x",MediaScorecard!BJ2926="x",MediaScorecard!BK2926="x"),1, 2))</f>
        <v/>
      </c>
      <c r="CU2439" s="308" t="n"/>
      <c r="CV2439" s="308" t="n"/>
      <c r="CW2439" s="308" t="n"/>
      <c r="CX2439" s="309" t="n"/>
      <c r="CY2439" s="308" t="n"/>
      <c r="CZ2439" s="308" t="n"/>
      <c r="DA2439" s="308" t="n"/>
    </row>
    <row r="2440" ht="21" customHeight="1" s="590">
      <c r="A2440" s="421" t="n"/>
      <c r="B2440" s="270" t="n"/>
      <c r="C2440" s="269" t="n"/>
      <c r="D2440" s="267" t="n"/>
      <c r="E2440" s="267" t="n"/>
      <c r="F2440" s="268" t="n"/>
      <c r="G2440" s="421" t="n"/>
      <c r="H2440" s="269" t="n"/>
      <c r="I2440" s="421" t="n"/>
      <c r="J2440" s="421" t="n"/>
      <c r="K2440" s="421" t="n"/>
      <c r="L2440" s="421" t="n"/>
      <c r="M2440" s="421" t="n"/>
      <c r="N2440" s="421" t="n"/>
      <c r="O2440" s="421" t="n"/>
      <c r="P2440" s="421" t="n"/>
      <c r="Q2440" s="421" t="n"/>
      <c r="R2440" s="270" t="n"/>
      <c r="S2440" s="421" t="n"/>
      <c r="T2440" s="421" t="n"/>
      <c r="U2440" s="421" t="n"/>
      <c r="V2440" s="421" t="n"/>
      <c r="W2440" s="421" t="n"/>
      <c r="X2440" s="421" t="n"/>
      <c r="Y2440" s="421" t="n"/>
      <c r="Z2440" s="421" t="n"/>
      <c r="AA2440" s="421" t="n"/>
      <c r="AB2440" s="421" t="n"/>
      <c r="AC2440" s="421" t="n"/>
      <c r="AD2440" s="421" t="n"/>
      <c r="AE2440" s="421" t="n"/>
      <c r="AF2440" s="421" t="n"/>
      <c r="AG2440" s="421" t="n"/>
      <c r="AH2440" s="421" t="n"/>
      <c r="AI2440" s="421" t="n"/>
      <c r="AJ2440" s="297" t="n"/>
      <c r="AK2440" s="297" t="n"/>
      <c r="AL2440" s="284" t="n"/>
      <c r="AM2440" s="297" t="n"/>
      <c r="AN2440" s="285" t="n"/>
      <c r="AO2440" s="297" t="n"/>
      <c r="AP2440" s="297" t="n"/>
      <c r="AQ2440" s="297" t="n"/>
      <c r="AR2440" s="297" t="n"/>
      <c r="AS2440" s="297" t="n"/>
      <c r="AT2440" s="285" t="n"/>
      <c r="AU2440" s="297" t="n"/>
      <c r="AV2440" s="297" t="n"/>
      <c r="AW2440" s="297" t="n"/>
      <c r="AX2440" s="297" t="n"/>
      <c r="AY2440" s="286" t="n"/>
      <c r="AZ2440" s="286" t="n"/>
      <c r="BA2440" s="287" t="n"/>
      <c r="BB2440" s="286" t="n"/>
      <c r="BC2440" s="286" t="n"/>
      <c r="BD2440" s="286" t="n"/>
      <c r="BE2440" s="286" t="n"/>
      <c r="BF2440" s="286" t="n"/>
      <c r="BG2440" s="286" t="n"/>
      <c r="BH2440" s="297" t="n"/>
      <c r="BI2440" s="297" t="n"/>
      <c r="BJ2440" s="297" t="n"/>
      <c r="BK2440" s="297" t="n"/>
      <c r="BL2440" s="297" t="n"/>
      <c r="BM2440" s="297" t="n"/>
      <c r="BN2440" s="297" t="n"/>
      <c r="BO2440" s="285" t="n"/>
      <c r="BP2440" s="297" t="n"/>
      <c r="BQ2440" s="297" t="n"/>
      <c r="BR2440" s="297" t="n"/>
      <c r="BS2440" s="297" t="n"/>
      <c r="BT2440" s="297" t="n"/>
      <c r="BU2440" s="297" t="n"/>
      <c r="BV2440" s="297" t="n"/>
      <c r="BW2440" s="288" t="n"/>
      <c r="BX2440" s="276">
        <f>SUM(IF(COUNTIF(MediaScorecard!CC2927, "*1.*"), 2, 0), IF(COUNTIF(MediaScorecard!CC2927, "*2.*"), 2, 0), IF(COUNTIF(MediaScorecard!CC2927, "*3.*"), 2, 0), IF(COUNTIF(MediaScorecard!CC2927, "*4.*"), 2, 0), IF(COUNTIF(MediaScorecard!CC2927, "*5.*"), 2, 0), IF(COUNTIF(MediaScorecard!CC2927, "*6.*"), 2, 0))</f>
        <v/>
      </c>
      <c r="BY2440" s="277">
        <f t="array" ref="BY2440">SUM(VALUE(AT2440),VALUE(AU2440),VALUE(AV2440),VALUE(AW2440),VALUE(AX2440),VALUE(AY2440),VALUE(AZ2440),VALUE(BB2440),VALUE(BC2440),VALUE(BD2440),VALUE(BE2440),VALUE(BF2440),VALUE(BG2440),VALUE(BH2440),VALUE(BI2440),VALUE(BJ2440),VALUE(BK2440),VALUE(BL2440),VALUE(BM2440),VALUE(BN2440),VALUE(BO2440),VALUE(BP2440),VALUE(BQ2440),VALUE(BR2440),VALUE(BS2440),VALUE(BT2440),VALUE(BU2440),VALUE(BV2440),VALUE(BW2440))</f>
        <v/>
      </c>
      <c r="BZ2440" s="307" t="n"/>
      <c r="CA2440" s="307" t="n"/>
      <c r="CB2440" s="307" t="n"/>
      <c r="CC2440" s="307" t="n"/>
      <c r="CD2440" s="307" t="n"/>
      <c r="CE2440" s="307" t="n"/>
      <c r="CF2440" s="307" t="n"/>
      <c r="CG2440" s="307" t="n"/>
      <c r="CH2440" s="307" t="n"/>
      <c r="CI2440" s="307" t="n"/>
      <c r="CJ2440" s="307" t="n"/>
      <c r="CK2440" s="307" t="n"/>
      <c r="CL2440" s="307" t="n"/>
      <c r="CM2440" s="307" t="n"/>
      <c r="CN2440" s="307" t="n"/>
      <c r="CO2440" s="307" t="n"/>
      <c r="CP2440" s="307" t="n"/>
      <c r="CQ2440" s="307" t="n"/>
      <c r="CR2440" s="279" t="n"/>
      <c r="CS2440" s="315" t="n"/>
      <c r="CT2440" s="421">
        <f>(IF(OR(MediaScorecard!BG2927="x", MediaScorecard!BH2927="x",MediaScorecard!BI2927="x",MediaScorecard!BJ2927="x",MediaScorecard!BK2927="x"),1, 2))</f>
        <v/>
      </c>
      <c r="CU2440" s="308" t="n"/>
      <c r="CV2440" s="308" t="n"/>
      <c r="CW2440" s="308" t="n"/>
      <c r="CX2440" s="309" t="n"/>
      <c r="CY2440" s="308" t="n"/>
      <c r="CZ2440" s="308" t="n"/>
      <c r="DA2440" s="308" t="n"/>
    </row>
    <row r="2441" ht="21" customHeight="1" s="590">
      <c r="A2441" s="421" t="n"/>
      <c r="B2441" s="270" t="n"/>
      <c r="C2441" s="269" t="n"/>
      <c r="D2441" s="267" t="n"/>
      <c r="E2441" s="267" t="n"/>
      <c r="F2441" s="268" t="n"/>
      <c r="G2441" s="421" t="n"/>
      <c r="H2441" s="269" t="n"/>
      <c r="I2441" s="421" t="n"/>
      <c r="J2441" s="421" t="n"/>
      <c r="K2441" s="421" t="n"/>
      <c r="L2441" s="421" t="n"/>
      <c r="M2441" s="421" t="n"/>
      <c r="N2441" s="421" t="n"/>
      <c r="O2441" s="421" t="n"/>
      <c r="P2441" s="421" t="n"/>
      <c r="Q2441" s="421" t="n"/>
      <c r="R2441" s="270" t="n"/>
      <c r="S2441" s="421" t="n"/>
      <c r="T2441" s="421" t="n"/>
      <c r="U2441" s="421" t="n"/>
      <c r="V2441" s="421" t="n"/>
      <c r="W2441" s="421" t="n"/>
      <c r="X2441" s="421" t="n"/>
      <c r="Y2441" s="421" t="n"/>
      <c r="Z2441" s="421" t="n"/>
      <c r="AA2441" s="421" t="n"/>
      <c r="AB2441" s="421" t="n"/>
      <c r="AC2441" s="421" t="n"/>
      <c r="AD2441" s="421" t="n"/>
      <c r="AE2441" s="421" t="n"/>
      <c r="AF2441" s="421" t="n"/>
      <c r="AG2441" s="421" t="n"/>
      <c r="AH2441" s="421" t="n"/>
      <c r="AI2441" s="421" t="n"/>
      <c r="AJ2441" s="297" t="n"/>
      <c r="AK2441" s="297" t="n"/>
      <c r="AL2441" s="284" t="n"/>
      <c r="AM2441" s="297" t="n"/>
      <c r="AN2441" s="285" t="n"/>
      <c r="AO2441" s="297" t="n"/>
      <c r="AP2441" s="297" t="n"/>
      <c r="AQ2441" s="297" t="n"/>
      <c r="AR2441" s="297" t="n"/>
      <c r="AS2441" s="297" t="n"/>
      <c r="AT2441" s="285" t="n"/>
      <c r="AU2441" s="297" t="n"/>
      <c r="AV2441" s="297" t="n"/>
      <c r="AW2441" s="297" t="n"/>
      <c r="AX2441" s="297" t="n"/>
      <c r="AY2441" s="286" t="n"/>
      <c r="AZ2441" s="286" t="n"/>
      <c r="BA2441" s="287" t="n"/>
      <c r="BB2441" s="286" t="n"/>
      <c r="BC2441" s="286" t="n"/>
      <c r="BD2441" s="286" t="n"/>
      <c r="BE2441" s="286" t="n"/>
      <c r="BF2441" s="286" t="n"/>
      <c r="BG2441" s="286" t="n"/>
      <c r="BH2441" s="297" t="n"/>
      <c r="BI2441" s="297" t="n"/>
      <c r="BJ2441" s="297" t="n"/>
      <c r="BK2441" s="297" t="n"/>
      <c r="BL2441" s="297" t="n"/>
      <c r="BM2441" s="297" t="n"/>
      <c r="BN2441" s="297" t="n"/>
      <c r="BO2441" s="285" t="n"/>
      <c r="BP2441" s="297" t="n"/>
      <c r="BQ2441" s="297" t="n"/>
      <c r="BR2441" s="297" t="n"/>
      <c r="BS2441" s="297" t="n"/>
      <c r="BT2441" s="297" t="n"/>
      <c r="BU2441" s="297" t="n"/>
      <c r="BV2441" s="297" t="n"/>
      <c r="BW2441" s="288" t="n"/>
      <c r="BX2441" s="276">
        <f>SUM(IF(COUNTIF(MediaScorecard!CC2928, "*1.*"), 2, 0), IF(COUNTIF(MediaScorecard!CC2928, "*2.*"), 2, 0), IF(COUNTIF(MediaScorecard!CC2928, "*3.*"), 2, 0), IF(COUNTIF(MediaScorecard!CC2928, "*4.*"), 2, 0), IF(COUNTIF(MediaScorecard!CC2928, "*5.*"), 2, 0), IF(COUNTIF(MediaScorecard!CC2928, "*6.*"), 2, 0))</f>
        <v/>
      </c>
      <c r="BY2441" s="277">
        <f t="array" ref="BY2441">SUM(VALUE(AT2441),VALUE(AU2441),VALUE(AV2441),VALUE(AW2441),VALUE(AX2441),VALUE(AY2441),VALUE(AZ2441),VALUE(BB2441),VALUE(BC2441),VALUE(BD2441),VALUE(BE2441),VALUE(BF2441),VALUE(BG2441),VALUE(BH2441),VALUE(BI2441),VALUE(BJ2441),VALUE(BK2441),VALUE(BL2441),VALUE(BM2441),VALUE(BN2441),VALUE(BO2441),VALUE(BP2441),VALUE(BQ2441),VALUE(BR2441),VALUE(BS2441),VALUE(BT2441),VALUE(BU2441),VALUE(BV2441),VALUE(BW2441))</f>
        <v/>
      </c>
      <c r="BZ2441" s="307" t="n"/>
      <c r="CA2441" s="307" t="n"/>
      <c r="CB2441" s="307" t="n"/>
      <c r="CC2441" s="307" t="n"/>
      <c r="CD2441" s="307" t="n"/>
      <c r="CE2441" s="307" t="n"/>
      <c r="CF2441" s="307" t="n"/>
      <c r="CG2441" s="307" t="n"/>
      <c r="CH2441" s="307" t="n"/>
      <c r="CI2441" s="307" t="n"/>
      <c r="CJ2441" s="307" t="n"/>
      <c r="CK2441" s="307" t="n"/>
      <c r="CL2441" s="307" t="n"/>
      <c r="CM2441" s="307" t="n"/>
      <c r="CN2441" s="307" t="n"/>
      <c r="CO2441" s="307" t="n"/>
      <c r="CP2441" s="307" t="n"/>
      <c r="CQ2441" s="307" t="n"/>
      <c r="CR2441" s="279" t="n"/>
      <c r="CS2441" s="315" t="n"/>
      <c r="CT2441" s="421">
        <f>(IF(OR(MediaScorecard!BG2928="x", MediaScorecard!BH2928="x",MediaScorecard!BI2928="x",MediaScorecard!BJ2928="x",MediaScorecard!BK2928="x"),1, 2))</f>
        <v/>
      </c>
      <c r="CU2441" s="308" t="n"/>
      <c r="CV2441" s="308" t="n"/>
      <c r="CW2441" s="308" t="n"/>
      <c r="CX2441" s="309" t="n"/>
      <c r="CY2441" s="308" t="n"/>
      <c r="CZ2441" s="308" t="n"/>
      <c r="DA2441" s="308" t="n"/>
    </row>
    <row r="2442" ht="21" customHeight="1" s="590">
      <c r="A2442" s="421" t="n"/>
      <c r="B2442" s="270" t="n"/>
      <c r="C2442" s="269" t="n"/>
      <c r="D2442" s="267" t="n"/>
      <c r="E2442" s="267" t="n"/>
      <c r="F2442" s="268" t="n"/>
      <c r="G2442" s="421" t="n"/>
      <c r="H2442" s="269" t="n"/>
      <c r="I2442" s="421" t="n"/>
      <c r="J2442" s="421" t="n"/>
      <c r="K2442" s="421" t="n"/>
      <c r="L2442" s="421" t="n"/>
      <c r="M2442" s="421" t="n"/>
      <c r="N2442" s="421" t="n"/>
      <c r="O2442" s="421" t="n"/>
      <c r="P2442" s="421" t="n"/>
      <c r="Q2442" s="421" t="n"/>
      <c r="R2442" s="270" t="n"/>
      <c r="S2442" s="421" t="n"/>
      <c r="T2442" s="421" t="n"/>
      <c r="U2442" s="421" t="n"/>
      <c r="V2442" s="421" t="n"/>
      <c r="W2442" s="421" t="n"/>
      <c r="X2442" s="421" t="n"/>
      <c r="Y2442" s="421" t="n"/>
      <c r="Z2442" s="421" t="n"/>
      <c r="AA2442" s="421" t="n"/>
      <c r="AB2442" s="421" t="n"/>
      <c r="AC2442" s="421" t="n"/>
      <c r="AD2442" s="421" t="n"/>
      <c r="AE2442" s="421" t="n"/>
      <c r="AF2442" s="421" t="n"/>
      <c r="AG2442" s="421" t="n"/>
      <c r="AH2442" s="421" t="n"/>
      <c r="AI2442" s="421" t="n"/>
      <c r="AJ2442" s="297" t="n"/>
      <c r="AK2442" s="297" t="n"/>
      <c r="AL2442" s="284" t="n"/>
      <c r="AM2442" s="297" t="n"/>
      <c r="AN2442" s="285" t="n"/>
      <c r="AO2442" s="297" t="n"/>
      <c r="AP2442" s="297" t="n"/>
      <c r="AQ2442" s="297" t="n"/>
      <c r="AR2442" s="297" t="n"/>
      <c r="AS2442" s="297" t="n"/>
      <c r="AT2442" s="285" t="n"/>
      <c r="AU2442" s="297" t="n"/>
      <c r="AV2442" s="297" t="n"/>
      <c r="AW2442" s="297" t="n"/>
      <c r="AX2442" s="297" t="n"/>
      <c r="AY2442" s="286" t="n"/>
      <c r="AZ2442" s="286" t="n"/>
      <c r="BA2442" s="287" t="n"/>
      <c r="BB2442" s="286" t="n"/>
      <c r="BC2442" s="286" t="n"/>
      <c r="BD2442" s="286" t="n"/>
      <c r="BE2442" s="286" t="n"/>
      <c r="BF2442" s="286" t="n"/>
      <c r="BG2442" s="286" t="n"/>
      <c r="BH2442" s="297" t="n"/>
      <c r="BI2442" s="297" t="n"/>
      <c r="BJ2442" s="297" t="n"/>
      <c r="BK2442" s="297" t="n"/>
      <c r="BL2442" s="297" t="n"/>
      <c r="BM2442" s="297" t="n"/>
      <c r="BN2442" s="297" t="n"/>
      <c r="BO2442" s="285" t="n"/>
      <c r="BP2442" s="297" t="n"/>
      <c r="BQ2442" s="297" t="n"/>
      <c r="BR2442" s="297" t="n"/>
      <c r="BS2442" s="297" t="n"/>
      <c r="BT2442" s="297" t="n"/>
      <c r="BU2442" s="297" t="n"/>
      <c r="BV2442" s="297" t="n"/>
      <c r="BW2442" s="288" t="n"/>
      <c r="BX2442" s="276">
        <f>SUM(IF(COUNTIF(MediaScorecard!CC2929, "*1.*"), 2, 0), IF(COUNTIF(MediaScorecard!CC2929, "*2.*"), 2, 0), IF(COUNTIF(MediaScorecard!CC2929, "*3.*"), 2, 0), IF(COUNTIF(MediaScorecard!CC2929, "*4.*"), 2, 0), IF(COUNTIF(MediaScorecard!CC2929, "*5.*"), 2, 0), IF(COUNTIF(MediaScorecard!CC2929, "*6.*"), 2, 0))</f>
        <v/>
      </c>
      <c r="BY2442" s="277">
        <f t="array" ref="BY2442">SUM(VALUE(AT2442),VALUE(AU2442),VALUE(AV2442),VALUE(AW2442),VALUE(AX2442),VALUE(AY2442),VALUE(AZ2442),VALUE(BB2442),VALUE(BC2442),VALUE(BD2442),VALUE(BE2442),VALUE(BF2442),VALUE(BG2442),VALUE(BH2442),VALUE(BI2442),VALUE(BJ2442),VALUE(BK2442),VALUE(BL2442),VALUE(BM2442),VALUE(BN2442),VALUE(BO2442),VALUE(BP2442),VALUE(BQ2442),VALUE(BR2442),VALUE(BS2442),VALUE(BT2442),VALUE(BU2442),VALUE(BV2442),VALUE(BW2442))</f>
        <v/>
      </c>
      <c r="BZ2442" s="307" t="n"/>
      <c r="CA2442" s="307" t="n"/>
      <c r="CB2442" s="307" t="n"/>
      <c r="CC2442" s="307" t="n"/>
      <c r="CD2442" s="307" t="n"/>
      <c r="CE2442" s="307" t="n"/>
      <c r="CF2442" s="307" t="n"/>
      <c r="CG2442" s="307" t="n"/>
      <c r="CH2442" s="307" t="n"/>
      <c r="CI2442" s="307" t="n"/>
      <c r="CJ2442" s="307" t="n"/>
      <c r="CK2442" s="307" t="n"/>
      <c r="CL2442" s="307" t="n"/>
      <c r="CM2442" s="307" t="n"/>
      <c r="CN2442" s="307" t="n"/>
      <c r="CO2442" s="307" t="n"/>
      <c r="CP2442" s="307" t="n"/>
      <c r="CQ2442" s="307" t="n"/>
      <c r="CR2442" s="279" t="n"/>
      <c r="CS2442" s="315" t="n"/>
      <c r="CT2442" s="421">
        <f>(IF(OR(MediaScorecard!BG2929="x", MediaScorecard!BH2929="x",MediaScorecard!BI2929="x",MediaScorecard!BJ2929="x",MediaScorecard!BK2929="x"),1, 2))</f>
        <v/>
      </c>
      <c r="CU2442" s="308" t="n"/>
      <c r="CV2442" s="308" t="n"/>
      <c r="CW2442" s="308" t="n"/>
      <c r="CX2442" s="309" t="n"/>
      <c r="CY2442" s="308" t="n"/>
      <c r="CZ2442" s="308" t="n"/>
      <c r="DA2442" s="308" t="n"/>
    </row>
    <row r="2443" ht="21" customHeight="1" s="590">
      <c r="A2443" s="421" t="n"/>
      <c r="B2443" s="270" t="n"/>
      <c r="C2443" s="269" t="n"/>
      <c r="D2443" s="267" t="n"/>
      <c r="E2443" s="267" t="n"/>
      <c r="F2443" s="268" t="n"/>
      <c r="G2443" s="421" t="n"/>
      <c r="H2443" s="269" t="n"/>
      <c r="I2443" s="421" t="n"/>
      <c r="J2443" s="421" t="n"/>
      <c r="K2443" s="421" t="n"/>
      <c r="L2443" s="421" t="n"/>
      <c r="M2443" s="421" t="n"/>
      <c r="N2443" s="421" t="n"/>
      <c r="O2443" s="421" t="n"/>
      <c r="P2443" s="421" t="n"/>
      <c r="Q2443" s="421" t="n"/>
      <c r="R2443" s="270" t="n"/>
      <c r="S2443" s="421" t="n"/>
      <c r="T2443" s="421" t="n"/>
      <c r="U2443" s="421" t="n"/>
      <c r="V2443" s="421" t="n"/>
      <c r="W2443" s="421" t="n"/>
      <c r="X2443" s="421" t="n"/>
      <c r="Y2443" s="421" t="n"/>
      <c r="Z2443" s="421" t="n"/>
      <c r="AA2443" s="421" t="n"/>
      <c r="AB2443" s="421" t="n"/>
      <c r="AC2443" s="421" t="n"/>
      <c r="AD2443" s="421" t="n"/>
      <c r="AE2443" s="421" t="n"/>
      <c r="AF2443" s="421" t="n"/>
      <c r="AG2443" s="421" t="n"/>
      <c r="AH2443" s="421" t="n"/>
      <c r="AI2443" s="421" t="n"/>
      <c r="AJ2443" s="297" t="n"/>
      <c r="AK2443" s="297" t="n"/>
      <c r="AL2443" s="284" t="n"/>
      <c r="AM2443" s="297" t="n"/>
      <c r="AN2443" s="285" t="n"/>
      <c r="AO2443" s="297" t="n"/>
      <c r="AP2443" s="297" t="n"/>
      <c r="AQ2443" s="297" t="n"/>
      <c r="AR2443" s="297" t="n"/>
      <c r="AS2443" s="297" t="n"/>
      <c r="AT2443" s="285" t="n"/>
      <c r="AU2443" s="297" t="n"/>
      <c r="AV2443" s="297" t="n"/>
      <c r="AW2443" s="297" t="n"/>
      <c r="AX2443" s="297" t="n"/>
      <c r="AY2443" s="286" t="n"/>
      <c r="AZ2443" s="286" t="n"/>
      <c r="BA2443" s="287" t="n"/>
      <c r="BB2443" s="286" t="n"/>
      <c r="BC2443" s="286" t="n"/>
      <c r="BD2443" s="286" t="n"/>
      <c r="BE2443" s="286" t="n"/>
      <c r="BF2443" s="286" t="n"/>
      <c r="BG2443" s="286" t="n"/>
      <c r="BH2443" s="297" t="n"/>
      <c r="BI2443" s="297" t="n"/>
      <c r="BJ2443" s="297" t="n"/>
      <c r="BK2443" s="297" t="n"/>
      <c r="BL2443" s="297" t="n"/>
      <c r="BM2443" s="297" t="n"/>
      <c r="BN2443" s="297" t="n"/>
      <c r="BO2443" s="285" t="n"/>
      <c r="BP2443" s="297" t="n"/>
      <c r="BQ2443" s="297" t="n"/>
      <c r="BR2443" s="297" t="n"/>
      <c r="BS2443" s="297" t="n"/>
      <c r="BT2443" s="297" t="n"/>
      <c r="BU2443" s="297" t="n"/>
      <c r="BV2443" s="297" t="n"/>
      <c r="BW2443" s="288" t="n"/>
      <c r="BX2443" s="276">
        <f>SUM(IF(COUNTIF(MediaScorecard!CC2930, "*1.*"), 2, 0), IF(COUNTIF(MediaScorecard!CC2930, "*2.*"), 2, 0), IF(COUNTIF(MediaScorecard!CC2930, "*3.*"), 2, 0), IF(COUNTIF(MediaScorecard!CC2930, "*4.*"), 2, 0), IF(COUNTIF(MediaScorecard!CC2930, "*5.*"), 2, 0), IF(COUNTIF(MediaScorecard!CC2930, "*6.*"), 2, 0))</f>
        <v/>
      </c>
      <c r="BY2443" s="277">
        <f t="array" ref="BY2443">SUM(VALUE(AT2443),VALUE(AU2443),VALUE(AV2443),VALUE(AW2443),VALUE(AX2443),VALUE(AY2443),VALUE(AZ2443),VALUE(BB2443),VALUE(BC2443),VALUE(BD2443),VALUE(BE2443),VALUE(BF2443),VALUE(BG2443),VALUE(BH2443),VALUE(BI2443),VALUE(BJ2443),VALUE(BK2443),VALUE(BL2443),VALUE(BM2443),VALUE(BN2443),VALUE(BO2443),VALUE(BP2443),VALUE(BQ2443),VALUE(BR2443),VALUE(BS2443),VALUE(BT2443),VALUE(BU2443),VALUE(BV2443),VALUE(BW2443))</f>
        <v/>
      </c>
      <c r="BZ2443" s="307" t="n"/>
      <c r="CA2443" s="307" t="n"/>
      <c r="CB2443" s="307" t="n"/>
      <c r="CC2443" s="307" t="n"/>
      <c r="CD2443" s="307" t="n"/>
      <c r="CE2443" s="307" t="n"/>
      <c r="CF2443" s="307" t="n"/>
      <c r="CG2443" s="307" t="n"/>
      <c r="CH2443" s="307" t="n"/>
      <c r="CI2443" s="307" t="n"/>
      <c r="CJ2443" s="307" t="n"/>
      <c r="CK2443" s="307" t="n"/>
      <c r="CL2443" s="307" t="n"/>
      <c r="CM2443" s="307" t="n"/>
      <c r="CN2443" s="307" t="n"/>
      <c r="CO2443" s="307" t="n"/>
      <c r="CP2443" s="307" t="n"/>
      <c r="CQ2443" s="307" t="n"/>
      <c r="CR2443" s="279" t="n"/>
      <c r="CS2443" s="315" t="n"/>
      <c r="CT2443" s="421">
        <f>(IF(OR(MediaScorecard!BG2930="x", MediaScorecard!BH2930="x",MediaScorecard!BI2930="x",MediaScorecard!BJ2930="x",MediaScorecard!BK2930="x"),1, 2))</f>
        <v/>
      </c>
      <c r="CU2443" s="308" t="n"/>
      <c r="CV2443" s="308" t="n"/>
      <c r="CW2443" s="308" t="n"/>
      <c r="CX2443" s="309" t="n"/>
      <c r="CY2443" s="308" t="n"/>
      <c r="CZ2443" s="308" t="n"/>
      <c r="DA2443" s="308" t="n"/>
    </row>
    <row r="2444" ht="21" customHeight="1" s="590">
      <c r="A2444" s="421" t="n"/>
      <c r="B2444" s="270" t="n"/>
      <c r="C2444" s="269" t="n"/>
      <c r="D2444" s="267" t="n"/>
      <c r="E2444" s="267" t="n"/>
      <c r="F2444" s="268" t="n"/>
      <c r="G2444" s="421" t="n"/>
      <c r="H2444" s="269" t="n"/>
      <c r="I2444" s="421" t="n"/>
      <c r="J2444" s="421" t="n"/>
      <c r="K2444" s="421" t="n"/>
      <c r="L2444" s="421" t="n"/>
      <c r="M2444" s="421" t="n"/>
      <c r="N2444" s="421" t="n"/>
      <c r="O2444" s="421" t="n"/>
      <c r="P2444" s="421" t="n"/>
      <c r="Q2444" s="421" t="n"/>
      <c r="R2444" s="270" t="n"/>
      <c r="S2444" s="421" t="n"/>
      <c r="T2444" s="421" t="n"/>
      <c r="U2444" s="421" t="n"/>
      <c r="V2444" s="421" t="n"/>
      <c r="W2444" s="421" t="n"/>
      <c r="X2444" s="421" t="n"/>
      <c r="Y2444" s="421" t="n"/>
      <c r="Z2444" s="421" t="n"/>
      <c r="AA2444" s="421" t="n"/>
      <c r="AB2444" s="421" t="n"/>
      <c r="AC2444" s="421" t="n"/>
      <c r="AD2444" s="421" t="n"/>
      <c r="AE2444" s="421" t="n"/>
      <c r="AF2444" s="421" t="n"/>
      <c r="AG2444" s="421" t="n"/>
      <c r="AH2444" s="421" t="n"/>
      <c r="AI2444" s="421" t="n"/>
      <c r="AJ2444" s="297" t="n"/>
      <c r="AK2444" s="297" t="n"/>
      <c r="AL2444" s="284" t="n"/>
      <c r="AM2444" s="297" t="n"/>
      <c r="AN2444" s="285" t="n"/>
      <c r="AO2444" s="297" t="n"/>
      <c r="AP2444" s="297" t="n"/>
      <c r="AQ2444" s="297" t="n"/>
      <c r="AR2444" s="297" t="n"/>
      <c r="AS2444" s="297" t="n"/>
      <c r="AT2444" s="285" t="n"/>
      <c r="AU2444" s="297" t="n"/>
      <c r="AV2444" s="297" t="n"/>
      <c r="AW2444" s="297" t="n"/>
      <c r="AX2444" s="297" t="n"/>
      <c r="AY2444" s="286" t="n"/>
      <c r="AZ2444" s="286" t="n"/>
      <c r="BA2444" s="287" t="n"/>
      <c r="BB2444" s="286" t="n"/>
      <c r="BC2444" s="286" t="n"/>
      <c r="BD2444" s="286" t="n"/>
      <c r="BE2444" s="286" t="n"/>
      <c r="BF2444" s="286" t="n"/>
      <c r="BG2444" s="286" t="n"/>
      <c r="BH2444" s="297" t="n"/>
      <c r="BI2444" s="297" t="n"/>
      <c r="BJ2444" s="297" t="n"/>
      <c r="BK2444" s="297" t="n"/>
      <c r="BL2444" s="297" t="n"/>
      <c r="BM2444" s="297" t="n"/>
      <c r="BN2444" s="297" t="n"/>
      <c r="BO2444" s="285" t="n"/>
      <c r="BP2444" s="297" t="n"/>
      <c r="BQ2444" s="297" t="n"/>
      <c r="BR2444" s="297" t="n"/>
      <c r="BS2444" s="297" t="n"/>
      <c r="BT2444" s="297" t="n"/>
      <c r="BU2444" s="297" t="n"/>
      <c r="BV2444" s="297" t="n"/>
      <c r="BW2444" s="288" t="n"/>
      <c r="BX2444" s="276">
        <f>SUM(IF(COUNTIF(MediaScorecard!CC2931, "*1.*"), 2, 0), IF(COUNTIF(MediaScorecard!CC2931, "*2.*"), 2, 0), IF(COUNTIF(MediaScorecard!CC2931, "*3.*"), 2, 0), IF(COUNTIF(MediaScorecard!CC2931, "*4.*"), 2, 0), IF(COUNTIF(MediaScorecard!CC2931, "*5.*"), 2, 0), IF(COUNTIF(MediaScorecard!CC2931, "*6.*"), 2, 0))</f>
        <v/>
      </c>
      <c r="BY2444" s="277">
        <f t="array" ref="BY2444">SUM(VALUE(AT2444),VALUE(AU2444),VALUE(AV2444),VALUE(AW2444),VALUE(AX2444),VALUE(AY2444),VALUE(AZ2444),VALUE(BB2444),VALUE(BC2444),VALUE(BD2444),VALUE(BE2444),VALUE(BF2444),VALUE(BG2444),VALUE(BH2444),VALUE(BI2444),VALUE(BJ2444),VALUE(BK2444),VALUE(BL2444),VALUE(BM2444),VALUE(BN2444),VALUE(BO2444),VALUE(BP2444),VALUE(BQ2444),VALUE(BR2444),VALUE(BS2444),VALUE(BT2444),VALUE(BU2444),VALUE(BV2444),VALUE(BW2444))</f>
        <v/>
      </c>
      <c r="BZ2444" s="307" t="n"/>
      <c r="CA2444" s="307" t="n"/>
      <c r="CB2444" s="307" t="n"/>
      <c r="CC2444" s="307" t="n"/>
      <c r="CD2444" s="307" t="n"/>
      <c r="CE2444" s="307" t="n"/>
      <c r="CF2444" s="307" t="n"/>
      <c r="CG2444" s="307" t="n"/>
      <c r="CH2444" s="307" t="n"/>
      <c r="CI2444" s="307" t="n"/>
      <c r="CJ2444" s="307" t="n"/>
      <c r="CK2444" s="307" t="n"/>
      <c r="CL2444" s="307" t="n"/>
      <c r="CM2444" s="307" t="n"/>
      <c r="CN2444" s="307" t="n"/>
      <c r="CO2444" s="307" t="n"/>
      <c r="CP2444" s="307" t="n"/>
      <c r="CQ2444" s="307" t="n"/>
      <c r="CR2444" s="279" t="n"/>
      <c r="CS2444" s="315" t="n"/>
      <c r="CT2444" s="421">
        <f>(IF(OR(MediaScorecard!BG2931="x", MediaScorecard!BH2931="x",MediaScorecard!BI2931="x",MediaScorecard!BJ2931="x",MediaScorecard!BK2931="x"),1, 2))</f>
        <v/>
      </c>
      <c r="CU2444" s="308" t="n"/>
      <c r="CV2444" s="308" t="n"/>
      <c r="CW2444" s="308" t="n"/>
      <c r="CX2444" s="309" t="n"/>
      <c r="CY2444" s="308" t="n"/>
      <c r="CZ2444" s="308" t="n"/>
      <c r="DA2444" s="308" t="n"/>
    </row>
    <row r="2445" ht="21" customHeight="1" s="590">
      <c r="A2445" s="421" t="n"/>
      <c r="B2445" s="270" t="n"/>
      <c r="C2445" s="269" t="n"/>
      <c r="D2445" s="267" t="n"/>
      <c r="E2445" s="267" t="n"/>
      <c r="F2445" s="268" t="n"/>
      <c r="G2445" s="421" t="n"/>
      <c r="H2445" s="269" t="n"/>
      <c r="I2445" s="421" t="n"/>
      <c r="J2445" s="421" t="n"/>
      <c r="K2445" s="421" t="n"/>
      <c r="L2445" s="421" t="n"/>
      <c r="M2445" s="421" t="n"/>
      <c r="N2445" s="421" t="n"/>
      <c r="O2445" s="421" t="n"/>
      <c r="P2445" s="421" t="n"/>
      <c r="Q2445" s="421" t="n"/>
      <c r="R2445" s="270" t="n"/>
      <c r="S2445" s="421" t="n"/>
      <c r="T2445" s="421" t="n"/>
      <c r="U2445" s="421" t="n"/>
      <c r="V2445" s="421" t="n"/>
      <c r="W2445" s="421" t="n"/>
      <c r="X2445" s="421" t="n"/>
      <c r="Y2445" s="421" t="n"/>
      <c r="Z2445" s="421" t="n"/>
      <c r="AA2445" s="421" t="n"/>
      <c r="AB2445" s="421" t="n"/>
      <c r="AC2445" s="421" t="n"/>
      <c r="AD2445" s="421" t="n"/>
      <c r="AE2445" s="421" t="n"/>
      <c r="AF2445" s="421" t="n"/>
      <c r="AG2445" s="421" t="n"/>
      <c r="AH2445" s="421" t="n"/>
      <c r="AI2445" s="421" t="n"/>
      <c r="AJ2445" s="297" t="n"/>
      <c r="AK2445" s="297" t="n"/>
      <c r="AL2445" s="284" t="n"/>
      <c r="AM2445" s="297" t="n"/>
      <c r="AN2445" s="285" t="n"/>
      <c r="AO2445" s="297" t="n"/>
      <c r="AP2445" s="297" t="n"/>
      <c r="AQ2445" s="297" t="n"/>
      <c r="AR2445" s="297" t="n"/>
      <c r="AS2445" s="297" t="n"/>
      <c r="AT2445" s="285" t="n"/>
      <c r="AU2445" s="297" t="n"/>
      <c r="AV2445" s="297" t="n"/>
      <c r="AW2445" s="297" t="n"/>
      <c r="AX2445" s="297" t="n"/>
      <c r="AY2445" s="286" t="n"/>
      <c r="AZ2445" s="286" t="n"/>
      <c r="BA2445" s="287" t="n"/>
      <c r="BB2445" s="286" t="n"/>
      <c r="BC2445" s="286" t="n"/>
      <c r="BD2445" s="286" t="n"/>
      <c r="BE2445" s="286" t="n"/>
      <c r="BF2445" s="286" t="n"/>
      <c r="BG2445" s="286" t="n"/>
      <c r="BH2445" s="297" t="n"/>
      <c r="BI2445" s="297" t="n"/>
      <c r="BJ2445" s="297" t="n"/>
      <c r="BK2445" s="297" t="n"/>
      <c r="BL2445" s="297" t="n"/>
      <c r="BM2445" s="297" t="n"/>
      <c r="BN2445" s="297" t="n"/>
      <c r="BO2445" s="285" t="n"/>
      <c r="BP2445" s="297" t="n"/>
      <c r="BQ2445" s="297" t="n"/>
      <c r="BR2445" s="297" t="n"/>
      <c r="BS2445" s="297" t="n"/>
      <c r="BT2445" s="297" t="n"/>
      <c r="BU2445" s="297" t="n"/>
      <c r="BV2445" s="297" t="n"/>
      <c r="BW2445" s="288" t="n"/>
      <c r="BX2445" s="276">
        <f>SUM(IF(COUNTIF(MediaScorecard!CC2932, "*1.*"), 2, 0), IF(COUNTIF(MediaScorecard!CC2932, "*2.*"), 2, 0), IF(COUNTIF(MediaScorecard!CC2932, "*3.*"), 2, 0), IF(COUNTIF(MediaScorecard!CC2932, "*4.*"), 2, 0), IF(COUNTIF(MediaScorecard!CC2932, "*5.*"), 2, 0), IF(COUNTIF(MediaScorecard!CC2932, "*6.*"), 2, 0))</f>
        <v/>
      </c>
      <c r="BY2445" s="277">
        <f t="array" ref="BY2445">SUM(VALUE(AT2445),VALUE(AU2445),VALUE(AV2445),VALUE(AW2445),VALUE(AX2445),VALUE(AY2445),VALUE(AZ2445),VALUE(BB2445),VALUE(BC2445),VALUE(BD2445),VALUE(BE2445),VALUE(BF2445),VALUE(BG2445),VALUE(BH2445),VALUE(BI2445),VALUE(BJ2445),VALUE(BK2445),VALUE(BL2445),VALUE(BM2445),VALUE(BN2445),VALUE(BO2445),VALUE(BP2445),VALUE(BQ2445),VALUE(BR2445),VALUE(BS2445),VALUE(BT2445),VALUE(BU2445),VALUE(BV2445),VALUE(BW2445))</f>
        <v/>
      </c>
      <c r="BZ2445" s="307" t="n"/>
      <c r="CA2445" s="307" t="n"/>
      <c r="CB2445" s="307" t="n"/>
      <c r="CC2445" s="307" t="n"/>
      <c r="CD2445" s="307" t="n"/>
      <c r="CE2445" s="307" t="n"/>
      <c r="CF2445" s="307" t="n"/>
      <c r="CG2445" s="307" t="n"/>
      <c r="CH2445" s="307" t="n"/>
      <c r="CI2445" s="307" t="n"/>
      <c r="CJ2445" s="307" t="n"/>
      <c r="CK2445" s="307" t="n"/>
      <c r="CL2445" s="307" t="n"/>
      <c r="CM2445" s="307" t="n"/>
      <c r="CN2445" s="307" t="n"/>
      <c r="CO2445" s="307" t="n"/>
      <c r="CP2445" s="307" t="n"/>
      <c r="CQ2445" s="307" t="n"/>
      <c r="CR2445" s="279" t="n"/>
      <c r="CS2445" s="315" t="n"/>
      <c r="CT2445" s="421">
        <f>(IF(OR(MediaScorecard!BG2932="x", MediaScorecard!BH2932="x",MediaScorecard!BI2932="x",MediaScorecard!BJ2932="x",MediaScorecard!BK2932="x"),1, 2))</f>
        <v/>
      </c>
      <c r="CU2445" s="308" t="n"/>
      <c r="CV2445" s="308" t="n"/>
      <c r="CW2445" s="308" t="n"/>
      <c r="CX2445" s="309" t="n"/>
      <c r="CY2445" s="308" t="n"/>
      <c r="CZ2445" s="308" t="n"/>
      <c r="DA2445" s="308" t="n"/>
    </row>
    <row r="2446" ht="21" customHeight="1" s="590">
      <c r="A2446" s="421" t="n"/>
      <c r="B2446" s="270" t="n"/>
      <c r="C2446" s="269" t="n"/>
      <c r="D2446" s="267" t="n"/>
      <c r="E2446" s="267" t="n"/>
      <c r="F2446" s="268" t="n"/>
      <c r="G2446" s="421" t="n"/>
      <c r="H2446" s="269" t="n"/>
      <c r="I2446" s="421" t="n"/>
      <c r="J2446" s="421" t="n"/>
      <c r="K2446" s="421" t="n"/>
      <c r="L2446" s="421" t="n"/>
      <c r="M2446" s="421" t="n"/>
      <c r="N2446" s="421" t="n"/>
      <c r="O2446" s="421" t="n"/>
      <c r="P2446" s="421" t="n"/>
      <c r="Q2446" s="421" t="n"/>
      <c r="R2446" s="270" t="n"/>
      <c r="S2446" s="421" t="n"/>
      <c r="T2446" s="421" t="n"/>
      <c r="U2446" s="421" t="n"/>
      <c r="V2446" s="421" t="n"/>
      <c r="W2446" s="421" t="n"/>
      <c r="X2446" s="421" t="n"/>
      <c r="Y2446" s="421" t="n"/>
      <c r="Z2446" s="421" t="n"/>
      <c r="AA2446" s="421" t="n"/>
      <c r="AB2446" s="421" t="n"/>
      <c r="AC2446" s="421" t="n"/>
      <c r="AD2446" s="421" t="n"/>
      <c r="AE2446" s="421" t="n"/>
      <c r="AF2446" s="421" t="n"/>
      <c r="AG2446" s="421" t="n"/>
      <c r="AH2446" s="421" t="n"/>
      <c r="AI2446" s="421" t="n"/>
      <c r="AJ2446" s="297" t="n"/>
      <c r="AK2446" s="297" t="n"/>
      <c r="AL2446" s="284" t="n"/>
      <c r="AM2446" s="297" t="n"/>
      <c r="AN2446" s="285" t="n"/>
      <c r="AO2446" s="297" t="n"/>
      <c r="AP2446" s="297" t="n"/>
      <c r="AQ2446" s="297" t="n"/>
      <c r="AR2446" s="297" t="n"/>
      <c r="AS2446" s="297" t="n"/>
      <c r="AT2446" s="285" t="n"/>
      <c r="AU2446" s="297" t="n"/>
      <c r="AV2446" s="297" t="n"/>
      <c r="AW2446" s="297" t="n"/>
      <c r="AX2446" s="297" t="n"/>
      <c r="AY2446" s="286" t="n"/>
      <c r="AZ2446" s="286" t="n"/>
      <c r="BA2446" s="287" t="n"/>
      <c r="BB2446" s="286" t="n"/>
      <c r="BC2446" s="286" t="n"/>
      <c r="BD2446" s="286" t="n"/>
      <c r="BE2446" s="286" t="n"/>
      <c r="BF2446" s="286" t="n"/>
      <c r="BG2446" s="286" t="n"/>
      <c r="BH2446" s="297" t="n"/>
      <c r="BI2446" s="297" t="n"/>
      <c r="BJ2446" s="297" t="n"/>
      <c r="BK2446" s="297" t="n"/>
      <c r="BL2446" s="297" t="n"/>
      <c r="BM2446" s="297" t="n"/>
      <c r="BN2446" s="297" t="n"/>
      <c r="BO2446" s="285" t="n"/>
      <c r="BP2446" s="297" t="n"/>
      <c r="BQ2446" s="297" t="n"/>
      <c r="BR2446" s="297" t="n"/>
      <c r="BS2446" s="297" t="n"/>
      <c r="BT2446" s="297" t="n"/>
      <c r="BU2446" s="297" t="n"/>
      <c r="BV2446" s="297" t="n"/>
      <c r="BW2446" s="288" t="n"/>
      <c r="BX2446" s="276">
        <f>SUM(IF(COUNTIF(MediaScorecard!CC2933, "*1.*"), 2, 0), IF(COUNTIF(MediaScorecard!CC2933, "*2.*"), 2, 0), IF(COUNTIF(MediaScorecard!CC2933, "*3.*"), 2, 0), IF(COUNTIF(MediaScorecard!CC2933, "*4.*"), 2, 0), IF(COUNTIF(MediaScorecard!CC2933, "*5.*"), 2, 0), IF(COUNTIF(MediaScorecard!CC2933, "*6.*"), 2, 0))</f>
        <v/>
      </c>
      <c r="BY2446" s="277">
        <f t="array" ref="BY2446">SUM(VALUE(AT2446),VALUE(AU2446),VALUE(AV2446),VALUE(AW2446),VALUE(AX2446),VALUE(AY2446),VALUE(AZ2446),VALUE(BB2446),VALUE(BC2446),VALUE(BD2446),VALUE(BE2446),VALUE(BF2446),VALUE(BG2446),VALUE(BH2446),VALUE(BI2446),VALUE(BJ2446),VALUE(BK2446),VALUE(BL2446),VALUE(BM2446),VALUE(BN2446),VALUE(BO2446),VALUE(BP2446),VALUE(BQ2446),VALUE(BR2446),VALUE(BS2446),VALUE(BT2446),VALUE(BU2446),VALUE(BV2446),VALUE(BW2446))</f>
        <v/>
      </c>
      <c r="BZ2446" s="307" t="n"/>
      <c r="CA2446" s="307" t="n"/>
      <c r="CB2446" s="307" t="n"/>
      <c r="CC2446" s="307" t="n"/>
      <c r="CD2446" s="307" t="n"/>
      <c r="CE2446" s="307" t="n"/>
      <c r="CF2446" s="307" t="n"/>
      <c r="CG2446" s="307" t="n"/>
      <c r="CH2446" s="307" t="n"/>
      <c r="CI2446" s="307" t="n"/>
      <c r="CJ2446" s="307" t="n"/>
      <c r="CK2446" s="307" t="n"/>
      <c r="CL2446" s="307" t="n"/>
      <c r="CM2446" s="307" t="n"/>
      <c r="CN2446" s="307" t="n"/>
      <c r="CO2446" s="307" t="n"/>
      <c r="CP2446" s="307" t="n"/>
      <c r="CQ2446" s="307" t="n"/>
      <c r="CR2446" s="279" t="n"/>
      <c r="CS2446" s="315" t="n"/>
      <c r="CT2446" s="421">
        <f>(IF(OR(MediaScorecard!BG2933="x", MediaScorecard!BH2933="x",MediaScorecard!BI2933="x",MediaScorecard!BJ2933="x",MediaScorecard!BK2933="x"),1, 2))</f>
        <v/>
      </c>
      <c r="CU2446" s="308" t="n"/>
      <c r="CV2446" s="308" t="n"/>
      <c r="CW2446" s="308" t="n"/>
      <c r="CX2446" s="309" t="n"/>
      <c r="CY2446" s="308" t="n"/>
      <c r="CZ2446" s="308" t="n"/>
      <c r="DA2446" s="308" t="n"/>
    </row>
    <row r="2447" ht="21" customHeight="1" s="590">
      <c r="A2447" s="421" t="n"/>
      <c r="B2447" s="270" t="n"/>
      <c r="C2447" s="269" t="n"/>
      <c r="D2447" s="267" t="n"/>
      <c r="E2447" s="267" t="n"/>
      <c r="F2447" s="268" t="n"/>
      <c r="G2447" s="421" t="n"/>
      <c r="H2447" s="269" t="n"/>
      <c r="I2447" s="421" t="n"/>
      <c r="J2447" s="421" t="n"/>
      <c r="K2447" s="421" t="n"/>
      <c r="L2447" s="421" t="n"/>
      <c r="M2447" s="421" t="n"/>
      <c r="N2447" s="421" t="n"/>
      <c r="O2447" s="421" t="n"/>
      <c r="P2447" s="421" t="n"/>
      <c r="Q2447" s="421" t="n"/>
      <c r="R2447" s="270" t="n"/>
      <c r="S2447" s="421" t="n"/>
      <c r="T2447" s="421" t="n"/>
      <c r="U2447" s="421" t="n"/>
      <c r="V2447" s="421" t="n"/>
      <c r="W2447" s="421" t="n"/>
      <c r="X2447" s="421" t="n"/>
      <c r="Y2447" s="421" t="n"/>
      <c r="Z2447" s="421" t="n"/>
      <c r="AA2447" s="421" t="n"/>
      <c r="AB2447" s="421" t="n"/>
      <c r="AC2447" s="421" t="n"/>
      <c r="AD2447" s="421" t="n"/>
      <c r="AE2447" s="421" t="n"/>
      <c r="AF2447" s="421" t="n"/>
      <c r="AG2447" s="421" t="n"/>
      <c r="AH2447" s="421" t="n"/>
      <c r="AI2447" s="421" t="n"/>
      <c r="AJ2447" s="297" t="n"/>
      <c r="AK2447" s="297" t="n"/>
      <c r="AL2447" s="284" t="n"/>
      <c r="AM2447" s="297" t="n"/>
      <c r="AN2447" s="285" t="n"/>
      <c r="AO2447" s="297" t="n"/>
      <c r="AP2447" s="297" t="n"/>
      <c r="AQ2447" s="297" t="n"/>
      <c r="AR2447" s="297" t="n"/>
      <c r="AS2447" s="297" t="n"/>
      <c r="AT2447" s="285" t="n"/>
      <c r="AU2447" s="297" t="n"/>
      <c r="AV2447" s="297" t="n"/>
      <c r="AW2447" s="297" t="n"/>
      <c r="AX2447" s="297" t="n"/>
      <c r="AY2447" s="286" t="n"/>
      <c r="AZ2447" s="286" t="n"/>
      <c r="BA2447" s="287" t="n"/>
      <c r="BB2447" s="286" t="n"/>
      <c r="BC2447" s="286" t="n"/>
      <c r="BD2447" s="286" t="n"/>
      <c r="BE2447" s="286" t="n"/>
      <c r="BF2447" s="286" t="n"/>
      <c r="BG2447" s="286" t="n"/>
      <c r="BH2447" s="297" t="n"/>
      <c r="BI2447" s="297" t="n"/>
      <c r="BJ2447" s="297" t="n"/>
      <c r="BK2447" s="297" t="n"/>
      <c r="BL2447" s="297" t="n"/>
      <c r="BM2447" s="297" t="n"/>
      <c r="BN2447" s="297" t="n"/>
      <c r="BO2447" s="285" t="n"/>
      <c r="BP2447" s="297" t="n"/>
      <c r="BQ2447" s="297" t="n"/>
      <c r="BR2447" s="297" t="n"/>
      <c r="BS2447" s="297" t="n"/>
      <c r="BT2447" s="297" t="n"/>
      <c r="BU2447" s="297" t="n"/>
      <c r="BV2447" s="297" t="n"/>
      <c r="BW2447" s="288" t="n"/>
      <c r="BX2447" s="276">
        <f>SUM(IF(COUNTIF(MediaScorecard!CC2934, "*1.*"), 2, 0), IF(COUNTIF(MediaScorecard!CC2934, "*2.*"), 2, 0), IF(COUNTIF(MediaScorecard!CC2934, "*3.*"), 2, 0), IF(COUNTIF(MediaScorecard!CC2934, "*4.*"), 2, 0), IF(COUNTIF(MediaScorecard!CC2934, "*5.*"), 2, 0), IF(COUNTIF(MediaScorecard!CC2934, "*6.*"), 2, 0))</f>
        <v/>
      </c>
      <c r="BY2447" s="277">
        <f t="array" ref="BY2447">SUM(VALUE(AT2447),VALUE(AU2447),VALUE(AV2447),VALUE(AW2447),VALUE(AX2447),VALUE(AY2447),VALUE(AZ2447),VALUE(BB2447),VALUE(BC2447),VALUE(BD2447),VALUE(BE2447),VALUE(BF2447),VALUE(BG2447),VALUE(BH2447),VALUE(BI2447),VALUE(BJ2447),VALUE(BK2447),VALUE(BL2447),VALUE(BM2447),VALUE(BN2447),VALUE(BO2447),VALUE(BP2447),VALUE(BQ2447),VALUE(BR2447),VALUE(BS2447),VALUE(BT2447),VALUE(BU2447),VALUE(BV2447),VALUE(BW2447))</f>
        <v/>
      </c>
      <c r="BZ2447" s="307" t="n"/>
      <c r="CA2447" s="307" t="n"/>
      <c r="CB2447" s="307" t="n"/>
      <c r="CC2447" s="307" t="n"/>
      <c r="CD2447" s="307" t="n"/>
      <c r="CE2447" s="307" t="n"/>
      <c r="CF2447" s="307" t="n"/>
      <c r="CG2447" s="307" t="n"/>
      <c r="CH2447" s="307" t="n"/>
      <c r="CI2447" s="307" t="n"/>
      <c r="CJ2447" s="307" t="n"/>
      <c r="CK2447" s="307" t="n"/>
      <c r="CL2447" s="307" t="n"/>
      <c r="CM2447" s="307" t="n"/>
      <c r="CN2447" s="307" t="n"/>
      <c r="CO2447" s="307" t="n"/>
      <c r="CP2447" s="307" t="n"/>
      <c r="CQ2447" s="307" t="n"/>
      <c r="CR2447" s="279" t="n"/>
      <c r="CS2447" s="315" t="n"/>
      <c r="CT2447" s="421">
        <f>(IF(OR(MediaScorecard!BG2934="x", MediaScorecard!BH2934="x",MediaScorecard!BI2934="x",MediaScorecard!BJ2934="x",MediaScorecard!BK2934="x"),1, 2))</f>
        <v/>
      </c>
      <c r="CU2447" s="308" t="n"/>
      <c r="CV2447" s="308" t="n"/>
      <c r="CW2447" s="308" t="n"/>
      <c r="CX2447" s="309" t="n"/>
      <c r="CY2447" s="308" t="n"/>
      <c r="CZ2447" s="308" t="n"/>
      <c r="DA2447" s="308" t="n"/>
    </row>
    <row r="2448" ht="21" customHeight="1" s="590">
      <c r="A2448" s="421" t="n"/>
      <c r="B2448" s="270" t="n"/>
      <c r="C2448" s="269" t="n"/>
      <c r="D2448" s="267" t="n"/>
      <c r="E2448" s="267" t="n"/>
      <c r="F2448" s="268" t="n"/>
      <c r="G2448" s="421" t="n"/>
      <c r="H2448" s="269" t="n"/>
      <c r="I2448" s="421" t="n"/>
      <c r="J2448" s="421" t="n"/>
      <c r="K2448" s="421" t="n"/>
      <c r="L2448" s="421" t="n"/>
      <c r="M2448" s="421" t="n"/>
      <c r="N2448" s="421" t="n"/>
      <c r="O2448" s="421" t="n"/>
      <c r="P2448" s="421" t="n"/>
      <c r="Q2448" s="421" t="n"/>
      <c r="R2448" s="270" t="n"/>
      <c r="S2448" s="421" t="n"/>
      <c r="T2448" s="421" t="n"/>
      <c r="U2448" s="421" t="n"/>
      <c r="V2448" s="421" t="n"/>
      <c r="W2448" s="421" t="n"/>
      <c r="X2448" s="421" t="n"/>
      <c r="Y2448" s="421" t="n"/>
      <c r="Z2448" s="421" t="n"/>
      <c r="AA2448" s="421" t="n"/>
      <c r="AB2448" s="421" t="n"/>
      <c r="AC2448" s="421" t="n"/>
      <c r="AD2448" s="421" t="n"/>
      <c r="AE2448" s="421" t="n"/>
      <c r="AF2448" s="421" t="n"/>
      <c r="AG2448" s="421" t="n"/>
      <c r="AH2448" s="421" t="n"/>
      <c r="AI2448" s="421" t="n"/>
      <c r="AJ2448" s="297" t="n"/>
      <c r="AK2448" s="297" t="n"/>
      <c r="AL2448" s="284" t="n"/>
      <c r="AM2448" s="297" t="n"/>
      <c r="AN2448" s="285" t="n"/>
      <c r="AO2448" s="297" t="n"/>
      <c r="AP2448" s="297" t="n"/>
      <c r="AQ2448" s="297" t="n"/>
      <c r="AR2448" s="297" t="n"/>
      <c r="AS2448" s="297" t="n"/>
      <c r="AT2448" s="285" t="n"/>
      <c r="AU2448" s="297" t="n"/>
      <c r="AV2448" s="297" t="n"/>
      <c r="AW2448" s="297" t="n"/>
      <c r="AX2448" s="297" t="n"/>
      <c r="AY2448" s="286" t="n"/>
      <c r="AZ2448" s="286" t="n"/>
      <c r="BA2448" s="287" t="n"/>
      <c r="BB2448" s="286" t="n"/>
      <c r="BC2448" s="286" t="n"/>
      <c r="BD2448" s="286" t="n"/>
      <c r="BE2448" s="286" t="n"/>
      <c r="BF2448" s="286" t="n"/>
      <c r="BG2448" s="286" t="n"/>
      <c r="BH2448" s="297" t="n"/>
      <c r="BI2448" s="297" t="n"/>
      <c r="BJ2448" s="297" t="n"/>
      <c r="BK2448" s="297" t="n"/>
      <c r="BL2448" s="297" t="n"/>
      <c r="BM2448" s="297" t="n"/>
      <c r="BN2448" s="297" t="n"/>
      <c r="BO2448" s="285" t="n"/>
      <c r="BP2448" s="297" t="n"/>
      <c r="BQ2448" s="297" t="n"/>
      <c r="BR2448" s="297" t="n"/>
      <c r="BS2448" s="297" t="n"/>
      <c r="BT2448" s="297" t="n"/>
      <c r="BU2448" s="297" t="n"/>
      <c r="BV2448" s="297" t="n"/>
      <c r="BW2448" s="288" t="n"/>
      <c r="BX2448" s="276">
        <f>SUM(IF(COUNTIF(MediaScorecard!CC2935, "*1.*"), 2, 0), IF(COUNTIF(MediaScorecard!CC2935, "*2.*"), 2, 0), IF(COUNTIF(MediaScorecard!CC2935, "*3.*"), 2, 0), IF(COUNTIF(MediaScorecard!CC2935, "*4.*"), 2, 0), IF(COUNTIF(MediaScorecard!CC2935, "*5.*"), 2, 0), IF(COUNTIF(MediaScorecard!CC2935, "*6.*"), 2, 0))</f>
        <v/>
      </c>
      <c r="BY2448" s="277">
        <f t="array" ref="BY2448">SUM(VALUE(AT2448),VALUE(AU2448),VALUE(AV2448),VALUE(AW2448),VALUE(AX2448),VALUE(AY2448),VALUE(AZ2448),VALUE(BB2448),VALUE(BC2448),VALUE(BD2448),VALUE(BE2448),VALUE(BF2448),VALUE(BG2448),VALUE(BH2448),VALUE(BI2448),VALUE(BJ2448),VALUE(BK2448),VALUE(BL2448),VALUE(BM2448),VALUE(BN2448),VALUE(BO2448),VALUE(BP2448),VALUE(BQ2448),VALUE(BR2448),VALUE(BS2448),VALUE(BT2448),VALUE(BU2448),VALUE(BV2448),VALUE(BW2448))</f>
        <v/>
      </c>
      <c r="BZ2448" s="307" t="n"/>
      <c r="CA2448" s="307" t="n"/>
      <c r="CB2448" s="307" t="n"/>
      <c r="CC2448" s="307" t="n"/>
      <c r="CD2448" s="307" t="n"/>
      <c r="CE2448" s="307" t="n"/>
      <c r="CF2448" s="307" t="n"/>
      <c r="CG2448" s="307" t="n"/>
      <c r="CH2448" s="307" t="n"/>
      <c r="CI2448" s="307" t="n"/>
      <c r="CJ2448" s="307" t="n"/>
      <c r="CK2448" s="307" t="n"/>
      <c r="CL2448" s="307" t="n"/>
      <c r="CM2448" s="307" t="n"/>
      <c r="CN2448" s="307" t="n"/>
      <c r="CO2448" s="307" t="n"/>
      <c r="CP2448" s="307" t="n"/>
      <c r="CQ2448" s="307" t="n"/>
      <c r="CR2448" s="279" t="n"/>
      <c r="CS2448" s="315" t="n"/>
      <c r="CT2448" s="421">
        <f>(IF(OR(MediaScorecard!BG2935="x", MediaScorecard!BH2935="x",MediaScorecard!BI2935="x",MediaScorecard!BJ2935="x",MediaScorecard!BK2935="x"),1, 2))</f>
        <v/>
      </c>
      <c r="CU2448" s="308" t="n"/>
      <c r="CV2448" s="308" t="n"/>
      <c r="CW2448" s="308" t="n"/>
      <c r="CX2448" s="309" t="n"/>
      <c r="CY2448" s="308" t="n"/>
      <c r="CZ2448" s="308" t="n"/>
      <c r="DA2448" s="308" t="n"/>
    </row>
    <row r="2449" ht="21" customHeight="1" s="590">
      <c r="A2449" s="421" t="n"/>
      <c r="B2449" s="270" t="n"/>
      <c r="C2449" s="269" t="n"/>
      <c r="D2449" s="267" t="n"/>
      <c r="E2449" s="267" t="n"/>
      <c r="F2449" s="268" t="n"/>
      <c r="G2449" s="421" t="n"/>
      <c r="H2449" s="269" t="n"/>
      <c r="I2449" s="421" t="n"/>
      <c r="J2449" s="421" t="n"/>
      <c r="K2449" s="421" t="n"/>
      <c r="L2449" s="421" t="n"/>
      <c r="M2449" s="421" t="n"/>
      <c r="N2449" s="421" t="n"/>
      <c r="O2449" s="421" t="n"/>
      <c r="P2449" s="421" t="n"/>
      <c r="Q2449" s="421" t="n"/>
      <c r="R2449" s="270" t="n"/>
      <c r="S2449" s="421" t="n"/>
      <c r="T2449" s="421" t="n"/>
      <c r="U2449" s="421" t="n"/>
      <c r="V2449" s="421" t="n"/>
      <c r="W2449" s="421" t="n"/>
      <c r="X2449" s="421" t="n"/>
      <c r="Y2449" s="421" t="n"/>
      <c r="Z2449" s="421" t="n"/>
      <c r="AA2449" s="421" t="n"/>
      <c r="AB2449" s="421" t="n"/>
      <c r="AC2449" s="421" t="n"/>
      <c r="AD2449" s="421" t="n"/>
      <c r="AE2449" s="421" t="n"/>
      <c r="AF2449" s="421" t="n"/>
      <c r="AG2449" s="421" t="n"/>
      <c r="AH2449" s="421" t="n"/>
      <c r="AI2449" s="421" t="n"/>
      <c r="AJ2449" s="297" t="n"/>
      <c r="AK2449" s="297" t="n"/>
      <c r="AL2449" s="284" t="n"/>
      <c r="AM2449" s="297" t="n"/>
      <c r="AN2449" s="285" t="n"/>
      <c r="AO2449" s="297" t="n"/>
      <c r="AP2449" s="297" t="n"/>
      <c r="AQ2449" s="297" t="n"/>
      <c r="AR2449" s="297" t="n"/>
      <c r="AS2449" s="297" t="n"/>
      <c r="AT2449" s="285" t="n"/>
      <c r="AU2449" s="297" t="n"/>
      <c r="AV2449" s="297" t="n"/>
      <c r="AW2449" s="297" t="n"/>
      <c r="AX2449" s="297" t="n"/>
      <c r="AY2449" s="286" t="n"/>
      <c r="AZ2449" s="286" t="n"/>
      <c r="BA2449" s="287" t="n"/>
      <c r="BB2449" s="286" t="n"/>
      <c r="BC2449" s="286" t="n"/>
      <c r="BD2449" s="286" t="n"/>
      <c r="BE2449" s="286" t="n"/>
      <c r="BF2449" s="286" t="n"/>
      <c r="BG2449" s="286" t="n"/>
      <c r="BH2449" s="297" t="n"/>
      <c r="BI2449" s="297" t="n"/>
      <c r="BJ2449" s="297" t="n"/>
      <c r="BK2449" s="297" t="n"/>
      <c r="BL2449" s="297" t="n"/>
      <c r="BM2449" s="297" t="n"/>
      <c r="BN2449" s="297" t="n"/>
      <c r="BO2449" s="285" t="n"/>
      <c r="BP2449" s="297" t="n"/>
      <c r="BQ2449" s="297" t="n"/>
      <c r="BR2449" s="297" t="n"/>
      <c r="BS2449" s="297" t="n"/>
      <c r="BT2449" s="297" t="n"/>
      <c r="BU2449" s="297" t="n"/>
      <c r="BV2449" s="297" t="n"/>
      <c r="BW2449" s="288" t="n"/>
      <c r="BX2449" s="276">
        <f>SUM(IF(COUNTIF(MediaScorecard!CC2936, "*1.*"), 2, 0), IF(COUNTIF(MediaScorecard!CC2936, "*2.*"), 2, 0), IF(COUNTIF(MediaScorecard!CC2936, "*3.*"), 2, 0), IF(COUNTIF(MediaScorecard!CC2936, "*4.*"), 2, 0), IF(COUNTIF(MediaScorecard!CC2936, "*5.*"), 2, 0), IF(COUNTIF(MediaScorecard!CC2936, "*6.*"), 2, 0))</f>
        <v/>
      </c>
      <c r="BY2449" s="277">
        <f t="array" ref="BY2449">SUM(VALUE(AT2449),VALUE(AU2449),VALUE(AV2449),VALUE(AW2449),VALUE(AX2449),VALUE(AY2449),VALUE(AZ2449),VALUE(BB2449),VALUE(BC2449),VALUE(BD2449),VALUE(BE2449),VALUE(BF2449),VALUE(BG2449),VALUE(BH2449),VALUE(BI2449),VALUE(BJ2449),VALUE(BK2449),VALUE(BL2449),VALUE(BM2449),VALUE(BN2449),VALUE(BO2449),VALUE(BP2449),VALUE(BQ2449),VALUE(BR2449),VALUE(BS2449),VALUE(BT2449),VALUE(BU2449),VALUE(BV2449),VALUE(BW2449))</f>
        <v/>
      </c>
      <c r="BZ2449" s="307" t="n"/>
      <c r="CA2449" s="307" t="n"/>
      <c r="CB2449" s="307" t="n"/>
      <c r="CC2449" s="307" t="n"/>
      <c r="CD2449" s="307" t="n"/>
      <c r="CE2449" s="307" t="n"/>
      <c r="CF2449" s="307" t="n"/>
      <c r="CG2449" s="307" t="n"/>
      <c r="CH2449" s="307" t="n"/>
      <c r="CI2449" s="307" t="n"/>
      <c r="CJ2449" s="307" t="n"/>
      <c r="CK2449" s="307" t="n"/>
      <c r="CL2449" s="307" t="n"/>
      <c r="CM2449" s="307" t="n"/>
      <c r="CN2449" s="307" t="n"/>
      <c r="CO2449" s="307" t="n"/>
      <c r="CP2449" s="307" t="n"/>
      <c r="CQ2449" s="307" t="n"/>
      <c r="CR2449" s="279" t="n"/>
      <c r="CS2449" s="315" t="n"/>
      <c r="CT2449" s="421">
        <f>(IF(OR(MediaScorecard!BG2936="x", MediaScorecard!BH2936="x",MediaScorecard!BI2936="x",MediaScorecard!BJ2936="x",MediaScorecard!BK2936="x"),1, 2))</f>
        <v/>
      </c>
      <c r="CU2449" s="308" t="n"/>
      <c r="CV2449" s="308" t="n"/>
      <c r="CW2449" s="308" t="n"/>
      <c r="CX2449" s="309" t="n"/>
      <c r="CY2449" s="308" t="n"/>
      <c r="CZ2449" s="308" t="n"/>
      <c r="DA2449" s="308" t="n"/>
    </row>
    <row r="2450" ht="21" customHeight="1" s="590">
      <c r="A2450" s="421" t="n"/>
      <c r="B2450" s="270" t="n"/>
      <c r="C2450" s="269" t="n"/>
      <c r="D2450" s="267" t="n"/>
      <c r="E2450" s="267" t="n"/>
      <c r="F2450" s="268" t="n"/>
      <c r="G2450" s="421" t="n"/>
      <c r="H2450" s="269" t="n"/>
      <c r="I2450" s="421" t="n"/>
      <c r="J2450" s="421" t="n"/>
      <c r="K2450" s="421" t="n"/>
      <c r="L2450" s="421" t="n"/>
      <c r="M2450" s="421" t="n"/>
      <c r="N2450" s="421" t="n"/>
      <c r="O2450" s="421" t="n"/>
      <c r="P2450" s="421" t="n"/>
      <c r="Q2450" s="421" t="n"/>
      <c r="R2450" s="270" t="n"/>
      <c r="S2450" s="421" t="n"/>
      <c r="T2450" s="421" t="n"/>
      <c r="U2450" s="421" t="n"/>
      <c r="V2450" s="421" t="n"/>
      <c r="W2450" s="421" t="n"/>
      <c r="X2450" s="421" t="n"/>
      <c r="Y2450" s="421" t="n"/>
      <c r="Z2450" s="421" t="n"/>
      <c r="AA2450" s="421" t="n"/>
      <c r="AB2450" s="421" t="n"/>
      <c r="AC2450" s="421" t="n"/>
      <c r="AD2450" s="421" t="n"/>
      <c r="AE2450" s="421" t="n"/>
      <c r="AF2450" s="421" t="n"/>
      <c r="AG2450" s="421" t="n"/>
      <c r="AH2450" s="421" t="n"/>
      <c r="AI2450" s="421" t="n"/>
      <c r="AJ2450" s="297" t="n"/>
      <c r="AK2450" s="297" t="n"/>
      <c r="AL2450" s="284" t="n"/>
      <c r="AM2450" s="297" t="n"/>
      <c r="AN2450" s="285" t="n"/>
      <c r="AO2450" s="297" t="n"/>
      <c r="AP2450" s="297" t="n"/>
      <c r="AQ2450" s="297" t="n"/>
      <c r="AR2450" s="297" t="n"/>
      <c r="AS2450" s="297" t="n"/>
      <c r="AT2450" s="285" t="n"/>
      <c r="AU2450" s="297" t="n"/>
      <c r="AV2450" s="297" t="n"/>
      <c r="AW2450" s="297" t="n"/>
      <c r="AX2450" s="297" t="n"/>
      <c r="AY2450" s="286" t="n"/>
      <c r="AZ2450" s="286" t="n"/>
      <c r="BA2450" s="287" t="n"/>
      <c r="BB2450" s="286" t="n"/>
      <c r="BC2450" s="286" t="n"/>
      <c r="BD2450" s="286" t="n"/>
      <c r="BE2450" s="286" t="n"/>
      <c r="BF2450" s="286" t="n"/>
      <c r="BG2450" s="286" t="n"/>
      <c r="BH2450" s="297" t="n"/>
      <c r="BI2450" s="297" t="n"/>
      <c r="BJ2450" s="297" t="n"/>
      <c r="BK2450" s="297" t="n"/>
      <c r="BL2450" s="297" t="n"/>
      <c r="BM2450" s="297" t="n"/>
      <c r="BN2450" s="297" t="n"/>
      <c r="BO2450" s="285" t="n"/>
      <c r="BP2450" s="297" t="n"/>
      <c r="BQ2450" s="297" t="n"/>
      <c r="BR2450" s="297" t="n"/>
      <c r="BS2450" s="297" t="n"/>
      <c r="BT2450" s="297" t="n"/>
      <c r="BU2450" s="297" t="n"/>
      <c r="BV2450" s="297" t="n"/>
      <c r="BW2450" s="288" t="n"/>
      <c r="BX2450" s="276">
        <f>SUM(IF(COUNTIF(MediaScorecard!CC2937, "*1.*"), 2, 0), IF(COUNTIF(MediaScorecard!CC2937, "*2.*"), 2, 0), IF(COUNTIF(MediaScorecard!CC2937, "*3.*"), 2, 0), IF(COUNTIF(MediaScorecard!CC2937, "*4.*"), 2, 0), IF(COUNTIF(MediaScorecard!CC2937, "*5.*"), 2, 0), IF(COUNTIF(MediaScorecard!CC2937, "*6.*"), 2, 0))</f>
        <v/>
      </c>
      <c r="BY2450" s="277">
        <f t="array" ref="BY2450">SUM(VALUE(AT2450),VALUE(AU2450),VALUE(AV2450),VALUE(AW2450),VALUE(AX2450),VALUE(AY2450),VALUE(AZ2450),VALUE(BB2450),VALUE(BC2450),VALUE(BD2450),VALUE(BE2450),VALUE(BF2450),VALUE(BG2450),VALUE(BH2450),VALUE(BI2450),VALUE(BJ2450),VALUE(BK2450),VALUE(BL2450),VALUE(BM2450),VALUE(BN2450),VALUE(BO2450),VALUE(BP2450),VALUE(BQ2450),VALUE(BR2450),VALUE(BS2450),VALUE(BT2450),VALUE(BU2450),VALUE(BV2450),VALUE(BW2450))</f>
        <v/>
      </c>
      <c r="BZ2450" s="307" t="n"/>
      <c r="CA2450" s="307" t="n"/>
      <c r="CB2450" s="307" t="n"/>
      <c r="CC2450" s="307" t="n"/>
      <c r="CD2450" s="307" t="n"/>
      <c r="CE2450" s="307" t="n"/>
      <c r="CF2450" s="307" t="n"/>
      <c r="CG2450" s="307" t="n"/>
      <c r="CH2450" s="307" t="n"/>
      <c r="CI2450" s="307" t="n"/>
      <c r="CJ2450" s="307" t="n"/>
      <c r="CK2450" s="307" t="n"/>
      <c r="CL2450" s="307" t="n"/>
      <c r="CM2450" s="307" t="n"/>
      <c r="CN2450" s="307" t="n"/>
      <c r="CO2450" s="307" t="n"/>
      <c r="CP2450" s="307" t="n"/>
      <c r="CQ2450" s="307" t="n"/>
      <c r="CR2450" s="279" t="n"/>
      <c r="CS2450" s="315" t="n"/>
      <c r="CT2450" s="421">
        <f>(IF(OR(MediaScorecard!BG2937="x", MediaScorecard!BH2937="x",MediaScorecard!BI2937="x",MediaScorecard!BJ2937="x",MediaScorecard!BK2937="x"),1, 2))</f>
        <v/>
      </c>
      <c r="CU2450" s="308" t="n"/>
      <c r="CV2450" s="308" t="n"/>
      <c r="CW2450" s="308" t="n"/>
      <c r="CX2450" s="309" t="n"/>
      <c r="CY2450" s="308" t="n"/>
      <c r="CZ2450" s="308" t="n"/>
      <c r="DA2450" s="308" t="n"/>
    </row>
    <row r="2451" ht="21" customHeight="1" s="590">
      <c r="A2451" s="421" t="n"/>
      <c r="B2451" s="270" t="n"/>
      <c r="C2451" s="269" t="n"/>
      <c r="D2451" s="267" t="n"/>
      <c r="E2451" s="267" t="n"/>
      <c r="F2451" s="268" t="n"/>
      <c r="G2451" s="421" t="n"/>
      <c r="H2451" s="269" t="n"/>
      <c r="I2451" s="421" t="n"/>
      <c r="J2451" s="421" t="n"/>
      <c r="K2451" s="421" t="n"/>
      <c r="L2451" s="421" t="n"/>
      <c r="M2451" s="421" t="n"/>
      <c r="N2451" s="421" t="n"/>
      <c r="O2451" s="421" t="n"/>
      <c r="P2451" s="421" t="n"/>
      <c r="Q2451" s="421" t="n"/>
      <c r="R2451" s="270" t="n"/>
      <c r="S2451" s="421" t="n"/>
      <c r="T2451" s="421" t="n"/>
      <c r="U2451" s="421" t="n"/>
      <c r="V2451" s="421" t="n"/>
      <c r="W2451" s="421" t="n"/>
      <c r="X2451" s="421" t="n"/>
      <c r="Y2451" s="421" t="n"/>
      <c r="Z2451" s="421" t="n"/>
      <c r="AA2451" s="421" t="n"/>
      <c r="AB2451" s="421" t="n"/>
      <c r="AC2451" s="421" t="n"/>
      <c r="AD2451" s="421" t="n"/>
      <c r="AE2451" s="421" t="n"/>
      <c r="AF2451" s="421" t="n"/>
      <c r="AG2451" s="421" t="n"/>
      <c r="AH2451" s="421" t="n"/>
      <c r="AI2451" s="421" t="n"/>
      <c r="AJ2451" s="297" t="n"/>
      <c r="AK2451" s="297" t="n"/>
      <c r="AL2451" s="284" t="n"/>
      <c r="AM2451" s="297" t="n"/>
      <c r="AN2451" s="285" t="n"/>
      <c r="AO2451" s="297" t="n"/>
      <c r="AP2451" s="297" t="n"/>
      <c r="AQ2451" s="297" t="n"/>
      <c r="AR2451" s="297" t="n"/>
      <c r="AS2451" s="297" t="n"/>
      <c r="AT2451" s="285" t="n"/>
      <c r="AU2451" s="297" t="n"/>
      <c r="AV2451" s="297" t="n"/>
      <c r="AW2451" s="297" t="n"/>
      <c r="AX2451" s="297" t="n"/>
      <c r="AY2451" s="286" t="n"/>
      <c r="AZ2451" s="286" t="n"/>
      <c r="BA2451" s="287" t="n"/>
      <c r="BB2451" s="286" t="n"/>
      <c r="BC2451" s="286" t="n"/>
      <c r="BD2451" s="286" t="n"/>
      <c r="BE2451" s="286" t="n"/>
      <c r="BF2451" s="286" t="n"/>
      <c r="BG2451" s="286" t="n"/>
      <c r="BH2451" s="297" t="n"/>
      <c r="BI2451" s="297" t="n"/>
      <c r="BJ2451" s="297" t="n"/>
      <c r="BK2451" s="297" t="n"/>
      <c r="BL2451" s="297" t="n"/>
      <c r="BM2451" s="297" t="n"/>
      <c r="BN2451" s="297" t="n"/>
      <c r="BO2451" s="285" t="n"/>
      <c r="BP2451" s="297" t="n"/>
      <c r="BQ2451" s="297" t="n"/>
      <c r="BR2451" s="297" t="n"/>
      <c r="BS2451" s="297" t="n"/>
      <c r="BT2451" s="297" t="n"/>
      <c r="BU2451" s="297" t="n"/>
      <c r="BV2451" s="297" t="n"/>
      <c r="BW2451" s="288" t="n"/>
      <c r="BX2451" s="276">
        <f>SUM(IF(COUNTIF(MediaScorecard!CC2938, "*1.*"), 2, 0), IF(COUNTIF(MediaScorecard!CC2938, "*2.*"), 2, 0), IF(COUNTIF(MediaScorecard!CC2938, "*3.*"), 2, 0), IF(COUNTIF(MediaScorecard!CC2938, "*4.*"), 2, 0), IF(COUNTIF(MediaScorecard!CC2938, "*5.*"), 2, 0), IF(COUNTIF(MediaScorecard!CC2938, "*6.*"), 2, 0))</f>
        <v/>
      </c>
      <c r="BY2451" s="277">
        <f t="array" ref="BY2451">SUM(VALUE(AT2451),VALUE(AU2451),VALUE(AV2451),VALUE(AW2451),VALUE(AX2451),VALUE(AY2451),VALUE(AZ2451),VALUE(BB2451),VALUE(BC2451),VALUE(BD2451),VALUE(BE2451),VALUE(BF2451),VALUE(BG2451),VALUE(BH2451),VALUE(BI2451),VALUE(BJ2451),VALUE(BK2451),VALUE(BL2451),VALUE(BM2451),VALUE(BN2451),VALUE(BO2451),VALUE(BP2451),VALUE(BQ2451),VALUE(BR2451),VALUE(BS2451),VALUE(BT2451),VALUE(BU2451),VALUE(BV2451),VALUE(BW2451))</f>
        <v/>
      </c>
      <c r="BZ2451" s="307" t="n"/>
      <c r="CA2451" s="307" t="n"/>
      <c r="CB2451" s="307" t="n"/>
      <c r="CC2451" s="307" t="n"/>
      <c r="CD2451" s="307" t="n"/>
      <c r="CE2451" s="307" t="n"/>
      <c r="CF2451" s="307" t="n"/>
      <c r="CG2451" s="307" t="n"/>
      <c r="CH2451" s="307" t="n"/>
      <c r="CI2451" s="307" t="n"/>
      <c r="CJ2451" s="307" t="n"/>
      <c r="CK2451" s="307" t="n"/>
      <c r="CL2451" s="307" t="n"/>
      <c r="CM2451" s="307" t="n"/>
      <c r="CN2451" s="307" t="n"/>
      <c r="CO2451" s="307" t="n"/>
      <c r="CP2451" s="307" t="n"/>
      <c r="CQ2451" s="307" t="n"/>
      <c r="CR2451" s="279" t="n"/>
      <c r="CS2451" s="315" t="n"/>
      <c r="CT2451" s="421">
        <f>(IF(OR(MediaScorecard!BG2938="x", MediaScorecard!BH2938="x",MediaScorecard!BI2938="x",MediaScorecard!BJ2938="x",MediaScorecard!BK2938="x"),1, 2))</f>
        <v/>
      </c>
      <c r="CU2451" s="308" t="n"/>
      <c r="CV2451" s="308" t="n"/>
      <c r="CW2451" s="308" t="n"/>
      <c r="CX2451" s="309" t="n"/>
      <c r="CY2451" s="308" t="n"/>
      <c r="CZ2451" s="308" t="n"/>
      <c r="DA2451" s="308" t="n"/>
    </row>
    <row r="2452" ht="21" customHeight="1" s="590">
      <c r="A2452" s="421" t="n"/>
      <c r="B2452" s="270" t="n"/>
      <c r="C2452" s="269" t="n"/>
      <c r="D2452" s="267" t="n"/>
      <c r="E2452" s="267" t="n"/>
      <c r="F2452" s="268" t="n"/>
      <c r="G2452" s="421" t="n"/>
      <c r="H2452" s="269" t="n"/>
      <c r="I2452" s="421" t="n"/>
      <c r="J2452" s="421" t="n"/>
      <c r="K2452" s="421" t="n"/>
      <c r="L2452" s="421" t="n"/>
      <c r="M2452" s="421" t="n"/>
      <c r="N2452" s="421" t="n"/>
      <c r="O2452" s="421" t="n"/>
      <c r="P2452" s="421" t="n"/>
      <c r="Q2452" s="421" t="n"/>
      <c r="R2452" s="270" t="n"/>
      <c r="S2452" s="421" t="n"/>
      <c r="T2452" s="421" t="n"/>
      <c r="U2452" s="421" t="n"/>
      <c r="V2452" s="421" t="n"/>
      <c r="W2452" s="421" t="n"/>
      <c r="X2452" s="421" t="n"/>
      <c r="Y2452" s="421" t="n"/>
      <c r="Z2452" s="421" t="n"/>
      <c r="AA2452" s="421" t="n"/>
      <c r="AB2452" s="421" t="n"/>
      <c r="AC2452" s="421" t="n"/>
      <c r="AD2452" s="421" t="n"/>
      <c r="AE2452" s="421" t="n"/>
      <c r="AF2452" s="421" t="n"/>
      <c r="AG2452" s="421" t="n"/>
      <c r="AH2452" s="421" t="n"/>
      <c r="AI2452" s="421" t="n"/>
      <c r="AJ2452" s="297" t="n"/>
      <c r="AK2452" s="297" t="n"/>
      <c r="AL2452" s="284" t="n"/>
      <c r="AM2452" s="297" t="n"/>
      <c r="AN2452" s="285" t="n"/>
      <c r="AO2452" s="297" t="n"/>
      <c r="AP2452" s="297" t="n"/>
      <c r="AQ2452" s="297" t="n"/>
      <c r="AR2452" s="297" t="n"/>
      <c r="AS2452" s="297" t="n"/>
      <c r="AT2452" s="285" t="n"/>
      <c r="AU2452" s="297" t="n"/>
      <c r="AV2452" s="297" t="n"/>
      <c r="AW2452" s="297" t="n"/>
      <c r="AX2452" s="297" t="n"/>
      <c r="AY2452" s="286" t="n"/>
      <c r="AZ2452" s="286" t="n"/>
      <c r="BA2452" s="287" t="n"/>
      <c r="BB2452" s="286" t="n"/>
      <c r="BC2452" s="286" t="n"/>
      <c r="BD2452" s="286" t="n"/>
      <c r="BE2452" s="286" t="n"/>
      <c r="BF2452" s="286" t="n"/>
      <c r="BG2452" s="286" t="n"/>
      <c r="BH2452" s="297" t="n"/>
      <c r="BI2452" s="297" t="n"/>
      <c r="BJ2452" s="297" t="n"/>
      <c r="BK2452" s="297" t="n"/>
      <c r="BL2452" s="297" t="n"/>
      <c r="BM2452" s="297" t="n"/>
      <c r="BN2452" s="297" t="n"/>
      <c r="BO2452" s="285" t="n"/>
      <c r="BP2452" s="297" t="n"/>
      <c r="BQ2452" s="297" t="n"/>
      <c r="BR2452" s="297" t="n"/>
      <c r="BS2452" s="297" t="n"/>
      <c r="BT2452" s="297" t="n"/>
      <c r="BU2452" s="297" t="n"/>
      <c r="BV2452" s="297" t="n"/>
      <c r="BW2452" s="288" t="n"/>
      <c r="BX2452" s="276">
        <f>SUM(IF(COUNTIF(MediaScorecard!CC2939, "*1.*"), 2, 0), IF(COUNTIF(MediaScorecard!CC2939, "*2.*"), 2, 0), IF(COUNTIF(MediaScorecard!CC2939, "*3.*"), 2, 0), IF(COUNTIF(MediaScorecard!CC2939, "*4.*"), 2, 0), IF(COUNTIF(MediaScorecard!CC2939, "*5.*"), 2, 0), IF(COUNTIF(MediaScorecard!CC2939, "*6.*"), 2, 0))</f>
        <v/>
      </c>
      <c r="BY2452" s="277">
        <f t="array" ref="BY2452">SUM(VALUE(AT2452),VALUE(AU2452),VALUE(AV2452),VALUE(AW2452),VALUE(AX2452),VALUE(AY2452),VALUE(AZ2452),VALUE(BB2452),VALUE(BC2452),VALUE(BD2452),VALUE(BE2452),VALUE(BF2452),VALUE(BG2452),VALUE(BH2452),VALUE(BI2452),VALUE(BJ2452),VALUE(BK2452),VALUE(BL2452),VALUE(BM2452),VALUE(BN2452),VALUE(BO2452),VALUE(BP2452),VALUE(BQ2452),VALUE(BR2452),VALUE(BS2452),VALUE(BT2452),VALUE(BU2452),VALUE(BV2452),VALUE(BW2452))</f>
        <v/>
      </c>
      <c r="BZ2452" s="307" t="n"/>
      <c r="CA2452" s="307" t="n"/>
      <c r="CB2452" s="307" t="n"/>
      <c r="CC2452" s="307" t="n"/>
      <c r="CD2452" s="307" t="n"/>
      <c r="CE2452" s="307" t="n"/>
      <c r="CF2452" s="307" t="n"/>
      <c r="CG2452" s="307" t="n"/>
      <c r="CH2452" s="307" t="n"/>
      <c r="CI2452" s="307" t="n"/>
      <c r="CJ2452" s="307" t="n"/>
      <c r="CK2452" s="307" t="n"/>
      <c r="CL2452" s="307" t="n"/>
      <c r="CM2452" s="307" t="n"/>
      <c r="CN2452" s="307" t="n"/>
      <c r="CO2452" s="307" t="n"/>
      <c r="CP2452" s="307" t="n"/>
      <c r="CQ2452" s="307" t="n"/>
      <c r="CR2452" s="279" t="n"/>
      <c r="CS2452" s="315" t="n"/>
      <c r="CT2452" s="421">
        <f>(IF(OR(MediaScorecard!BG2939="x", MediaScorecard!BH2939="x",MediaScorecard!BI2939="x",MediaScorecard!BJ2939="x",MediaScorecard!BK2939="x"),1, 2))</f>
        <v/>
      </c>
      <c r="CU2452" s="308" t="n"/>
      <c r="CV2452" s="308" t="n"/>
      <c r="CW2452" s="308" t="n"/>
      <c r="CX2452" s="309" t="n"/>
      <c r="CY2452" s="308" t="n"/>
      <c r="CZ2452" s="308" t="n"/>
      <c r="DA2452" s="308" t="n"/>
    </row>
    <row r="2453" ht="21" customHeight="1" s="590">
      <c r="A2453" s="421" t="n"/>
      <c r="B2453" s="270" t="n"/>
      <c r="C2453" s="269" t="n"/>
      <c r="D2453" s="267" t="n"/>
      <c r="E2453" s="267" t="n"/>
      <c r="F2453" s="268" t="n"/>
      <c r="G2453" s="421" t="n"/>
      <c r="H2453" s="269" t="n"/>
      <c r="I2453" s="421" t="n"/>
      <c r="J2453" s="421" t="n"/>
      <c r="K2453" s="421" t="n"/>
      <c r="L2453" s="421" t="n"/>
      <c r="M2453" s="421" t="n"/>
      <c r="N2453" s="421" t="n"/>
      <c r="O2453" s="421" t="n"/>
      <c r="P2453" s="421" t="n"/>
      <c r="Q2453" s="421" t="n"/>
      <c r="R2453" s="270" t="n"/>
      <c r="S2453" s="421" t="n"/>
      <c r="T2453" s="421" t="n"/>
      <c r="U2453" s="421" t="n"/>
      <c r="V2453" s="421" t="n"/>
      <c r="W2453" s="421" t="n"/>
      <c r="X2453" s="421" t="n"/>
      <c r="Y2453" s="421" t="n"/>
      <c r="Z2453" s="421" t="n"/>
      <c r="AA2453" s="421" t="n"/>
      <c r="AB2453" s="421" t="n"/>
      <c r="AC2453" s="421" t="n"/>
      <c r="AD2453" s="421" t="n"/>
      <c r="AE2453" s="421" t="n"/>
      <c r="AF2453" s="421" t="n"/>
      <c r="AG2453" s="421" t="n"/>
      <c r="AH2453" s="421" t="n"/>
      <c r="AI2453" s="421" t="n"/>
      <c r="AJ2453" s="297" t="n"/>
      <c r="AK2453" s="297" t="n"/>
      <c r="AL2453" s="284" t="n"/>
      <c r="AM2453" s="297" t="n"/>
      <c r="AN2453" s="285" t="n"/>
      <c r="AO2453" s="297" t="n"/>
      <c r="AP2453" s="297" t="n"/>
      <c r="AQ2453" s="297" t="n"/>
      <c r="AR2453" s="297" t="n"/>
      <c r="AS2453" s="297" t="n"/>
      <c r="AT2453" s="285" t="n"/>
      <c r="AU2453" s="297" t="n"/>
      <c r="AV2453" s="297" t="n"/>
      <c r="AW2453" s="297" t="n"/>
      <c r="AX2453" s="297" t="n"/>
      <c r="AY2453" s="286" t="n"/>
      <c r="AZ2453" s="286" t="n"/>
      <c r="BA2453" s="287" t="n"/>
      <c r="BB2453" s="286" t="n"/>
      <c r="BC2453" s="286" t="n"/>
      <c r="BD2453" s="286" t="n"/>
      <c r="BE2453" s="286" t="n"/>
      <c r="BF2453" s="286" t="n"/>
      <c r="BG2453" s="286" t="n"/>
      <c r="BH2453" s="297" t="n"/>
      <c r="BI2453" s="297" t="n"/>
      <c r="BJ2453" s="297" t="n"/>
      <c r="BK2453" s="297" t="n"/>
      <c r="BL2453" s="297" t="n"/>
      <c r="BM2453" s="297" t="n"/>
      <c r="BN2453" s="297" t="n"/>
      <c r="BO2453" s="285" t="n"/>
      <c r="BP2453" s="297" t="n"/>
      <c r="BQ2453" s="297" t="n"/>
      <c r="BR2453" s="297" t="n"/>
      <c r="BS2453" s="297" t="n"/>
      <c r="BT2453" s="297" t="n"/>
      <c r="BU2453" s="297" t="n"/>
      <c r="BV2453" s="297" t="n"/>
      <c r="BW2453" s="288" t="n"/>
      <c r="BX2453" s="276">
        <f>SUM(IF(COUNTIF(MediaScorecard!CC2940, "*1.*"), 2, 0), IF(COUNTIF(MediaScorecard!CC2940, "*2.*"), 2, 0), IF(COUNTIF(MediaScorecard!CC2940, "*3.*"), 2, 0), IF(COUNTIF(MediaScorecard!CC2940, "*4.*"), 2, 0), IF(COUNTIF(MediaScorecard!CC2940, "*5.*"), 2, 0), IF(COUNTIF(MediaScorecard!CC2940, "*6.*"), 2, 0))</f>
        <v/>
      </c>
      <c r="BY2453" s="277">
        <f t="array" ref="BY2453">SUM(VALUE(AT2453),VALUE(AU2453),VALUE(AV2453),VALUE(AW2453),VALUE(AX2453),VALUE(AY2453),VALUE(AZ2453),VALUE(BB2453),VALUE(BC2453),VALUE(BD2453),VALUE(BE2453),VALUE(BF2453),VALUE(BG2453),VALUE(BH2453),VALUE(BI2453),VALUE(BJ2453),VALUE(BK2453),VALUE(BL2453),VALUE(BM2453),VALUE(BN2453),VALUE(BO2453),VALUE(BP2453),VALUE(BQ2453),VALUE(BR2453),VALUE(BS2453),VALUE(BT2453),VALUE(BU2453),VALUE(BV2453),VALUE(BW2453))</f>
        <v/>
      </c>
      <c r="BZ2453" s="307" t="n"/>
      <c r="CA2453" s="307" t="n"/>
      <c r="CB2453" s="307" t="n"/>
      <c r="CC2453" s="307" t="n"/>
      <c r="CD2453" s="307" t="n"/>
      <c r="CE2453" s="307" t="n"/>
      <c r="CF2453" s="307" t="n"/>
      <c r="CG2453" s="307" t="n"/>
      <c r="CH2453" s="307" t="n"/>
      <c r="CI2453" s="307" t="n"/>
      <c r="CJ2453" s="307" t="n"/>
      <c r="CK2453" s="307" t="n"/>
      <c r="CL2453" s="307" t="n"/>
      <c r="CM2453" s="307" t="n"/>
      <c r="CN2453" s="307" t="n"/>
      <c r="CO2453" s="307" t="n"/>
      <c r="CP2453" s="307" t="n"/>
      <c r="CQ2453" s="307" t="n"/>
      <c r="CR2453" s="279" t="n"/>
      <c r="CS2453" s="315" t="n"/>
      <c r="CT2453" s="421">
        <f>(IF(OR(MediaScorecard!BG2940="x", MediaScorecard!BH2940="x",MediaScorecard!BI2940="x",MediaScorecard!BJ2940="x",MediaScorecard!BK2940="x"),1, 2))</f>
        <v/>
      </c>
      <c r="CU2453" s="308" t="n"/>
      <c r="CV2453" s="308" t="n"/>
      <c r="CW2453" s="308" t="n"/>
      <c r="CX2453" s="309" t="n"/>
      <c r="CY2453" s="308" t="n"/>
      <c r="CZ2453" s="308" t="n"/>
      <c r="DA2453" s="308" t="n"/>
    </row>
    <row r="2454" ht="21" customHeight="1" s="590">
      <c r="A2454" s="421" t="n"/>
      <c r="B2454" s="270" t="n"/>
      <c r="C2454" s="269" t="n"/>
      <c r="D2454" s="267" t="n"/>
      <c r="E2454" s="267" t="n"/>
      <c r="F2454" s="268" t="n"/>
      <c r="G2454" s="421" t="n"/>
      <c r="H2454" s="269" t="n"/>
      <c r="I2454" s="421" t="n"/>
      <c r="J2454" s="421" t="n"/>
      <c r="K2454" s="421" t="n"/>
      <c r="L2454" s="421" t="n"/>
      <c r="M2454" s="421" t="n"/>
      <c r="N2454" s="421" t="n"/>
      <c r="O2454" s="421" t="n"/>
      <c r="P2454" s="421" t="n"/>
      <c r="Q2454" s="421" t="n"/>
      <c r="R2454" s="270" t="n"/>
      <c r="S2454" s="421" t="n"/>
      <c r="T2454" s="421" t="n"/>
      <c r="U2454" s="421" t="n"/>
      <c r="V2454" s="421" t="n"/>
      <c r="W2454" s="421" t="n"/>
      <c r="X2454" s="421" t="n"/>
      <c r="Y2454" s="421" t="n"/>
      <c r="Z2454" s="421" t="n"/>
      <c r="AA2454" s="421" t="n"/>
      <c r="AB2454" s="421" t="n"/>
      <c r="AC2454" s="421" t="n"/>
      <c r="AD2454" s="421" t="n"/>
      <c r="AE2454" s="421" t="n"/>
      <c r="AF2454" s="421" t="n"/>
      <c r="AG2454" s="421" t="n"/>
      <c r="AH2454" s="421" t="n"/>
      <c r="AI2454" s="421" t="n"/>
      <c r="AJ2454" s="297" t="n"/>
      <c r="AK2454" s="297" t="n"/>
      <c r="AL2454" s="284" t="n"/>
      <c r="AM2454" s="297" t="n"/>
      <c r="AN2454" s="285" t="n"/>
      <c r="AO2454" s="297" t="n"/>
      <c r="AP2454" s="297" t="n"/>
      <c r="AQ2454" s="297" t="n"/>
      <c r="AR2454" s="297" t="n"/>
      <c r="AS2454" s="297" t="n"/>
      <c r="AT2454" s="285" t="n"/>
      <c r="AU2454" s="297" t="n"/>
      <c r="AV2454" s="297" t="n"/>
      <c r="AW2454" s="297" t="n"/>
      <c r="AX2454" s="297" t="n"/>
      <c r="AY2454" s="286" t="n"/>
      <c r="AZ2454" s="286" t="n"/>
      <c r="BA2454" s="287" t="n"/>
      <c r="BB2454" s="286" t="n"/>
      <c r="BC2454" s="286" t="n"/>
      <c r="BD2454" s="286" t="n"/>
      <c r="BE2454" s="286" t="n"/>
      <c r="BF2454" s="286" t="n"/>
      <c r="BG2454" s="286" t="n"/>
      <c r="BH2454" s="297" t="n"/>
      <c r="BI2454" s="297" t="n"/>
      <c r="BJ2454" s="297" t="n"/>
      <c r="BK2454" s="297" t="n"/>
      <c r="BL2454" s="297" t="n"/>
      <c r="BM2454" s="297" t="n"/>
      <c r="BN2454" s="297" t="n"/>
      <c r="BO2454" s="285" t="n"/>
      <c r="BP2454" s="297" t="n"/>
      <c r="BQ2454" s="297" t="n"/>
      <c r="BR2454" s="297" t="n"/>
      <c r="BS2454" s="297" t="n"/>
      <c r="BT2454" s="297" t="n"/>
      <c r="BU2454" s="297" t="n"/>
      <c r="BV2454" s="297" t="n"/>
      <c r="BW2454" s="288" t="n"/>
      <c r="BX2454" s="276">
        <f>SUM(IF(COUNTIF(MediaScorecard!CC2941, "*1.*"), 2, 0), IF(COUNTIF(MediaScorecard!CC2941, "*2.*"), 2, 0), IF(COUNTIF(MediaScorecard!CC2941, "*3.*"), 2, 0), IF(COUNTIF(MediaScorecard!CC2941, "*4.*"), 2, 0), IF(COUNTIF(MediaScorecard!CC2941, "*5.*"), 2, 0), IF(COUNTIF(MediaScorecard!CC2941, "*6.*"), 2, 0))</f>
        <v/>
      </c>
      <c r="BY2454" s="277">
        <f t="array" ref="BY2454">SUM(VALUE(AT2454),VALUE(AU2454),VALUE(AV2454),VALUE(AW2454),VALUE(AX2454),VALUE(AY2454),VALUE(AZ2454),VALUE(BB2454),VALUE(BC2454),VALUE(BD2454),VALUE(BE2454),VALUE(BF2454),VALUE(BG2454),VALUE(BH2454),VALUE(BI2454),VALUE(BJ2454),VALUE(BK2454),VALUE(BL2454),VALUE(BM2454),VALUE(BN2454),VALUE(BO2454),VALUE(BP2454),VALUE(BQ2454),VALUE(BR2454),VALUE(BS2454),VALUE(BT2454),VALUE(BU2454),VALUE(BV2454),VALUE(BW2454))</f>
        <v/>
      </c>
      <c r="BZ2454" s="307" t="n"/>
      <c r="CA2454" s="307" t="n"/>
      <c r="CB2454" s="307" t="n"/>
      <c r="CC2454" s="307" t="n"/>
      <c r="CD2454" s="307" t="n"/>
      <c r="CE2454" s="307" t="n"/>
      <c r="CF2454" s="307" t="n"/>
      <c r="CG2454" s="307" t="n"/>
      <c r="CH2454" s="307" t="n"/>
      <c r="CI2454" s="307" t="n"/>
      <c r="CJ2454" s="307" t="n"/>
      <c r="CK2454" s="307" t="n"/>
      <c r="CL2454" s="307" t="n"/>
      <c r="CM2454" s="307" t="n"/>
      <c r="CN2454" s="307" t="n"/>
      <c r="CO2454" s="307" t="n"/>
      <c r="CP2454" s="307" t="n"/>
      <c r="CQ2454" s="307" t="n"/>
      <c r="CR2454" s="279" t="n"/>
      <c r="CS2454" s="315" t="n"/>
      <c r="CT2454" s="421">
        <f>(IF(OR(MediaScorecard!BG2941="x", MediaScorecard!BH2941="x",MediaScorecard!BI2941="x",MediaScorecard!BJ2941="x",MediaScorecard!BK2941="x"),1, 2))</f>
        <v/>
      </c>
      <c r="CU2454" s="308" t="n"/>
      <c r="CV2454" s="308" t="n"/>
      <c r="CW2454" s="308" t="n"/>
      <c r="CX2454" s="309" t="n"/>
      <c r="CY2454" s="308" t="n"/>
      <c r="CZ2454" s="308" t="n"/>
      <c r="DA2454" s="308" t="n"/>
    </row>
    <row r="2455" ht="21" customHeight="1" s="590">
      <c r="A2455" s="421" t="n"/>
      <c r="B2455" s="270" t="n"/>
      <c r="C2455" s="269" t="n"/>
      <c r="D2455" s="267" t="n"/>
      <c r="E2455" s="267" t="n"/>
      <c r="F2455" s="268" t="n"/>
      <c r="G2455" s="421" t="n"/>
      <c r="H2455" s="269" t="n"/>
      <c r="I2455" s="421" t="n"/>
      <c r="J2455" s="421" t="n"/>
      <c r="K2455" s="421" t="n"/>
      <c r="L2455" s="421" t="n"/>
      <c r="M2455" s="421" t="n"/>
      <c r="N2455" s="421" t="n"/>
      <c r="O2455" s="421" t="n"/>
      <c r="P2455" s="421" t="n"/>
      <c r="Q2455" s="421" t="n"/>
      <c r="R2455" s="270" t="n"/>
      <c r="S2455" s="421" t="n"/>
      <c r="T2455" s="421" t="n"/>
      <c r="U2455" s="421" t="n"/>
      <c r="V2455" s="421" t="n"/>
      <c r="W2455" s="421" t="n"/>
      <c r="X2455" s="421" t="n"/>
      <c r="Y2455" s="421" t="n"/>
      <c r="Z2455" s="421" t="n"/>
      <c r="AA2455" s="421" t="n"/>
      <c r="AB2455" s="421" t="n"/>
      <c r="AC2455" s="421" t="n"/>
      <c r="AD2455" s="421" t="n"/>
      <c r="AE2455" s="421" t="n"/>
      <c r="AF2455" s="421" t="n"/>
      <c r="AG2455" s="421" t="n"/>
      <c r="AH2455" s="421" t="n"/>
      <c r="AI2455" s="421" t="n"/>
      <c r="AJ2455" s="297" t="n"/>
      <c r="AK2455" s="297" t="n"/>
      <c r="AL2455" s="284" t="n"/>
      <c r="AM2455" s="297" t="n"/>
      <c r="AN2455" s="285" t="n"/>
      <c r="AO2455" s="297" t="n"/>
      <c r="AP2455" s="297" t="n"/>
      <c r="AQ2455" s="297" t="n"/>
      <c r="AR2455" s="297" t="n"/>
      <c r="AS2455" s="297" t="n"/>
      <c r="AT2455" s="285" t="n"/>
      <c r="AU2455" s="297" t="n"/>
      <c r="AV2455" s="297" t="n"/>
      <c r="AW2455" s="297" t="n"/>
      <c r="AX2455" s="297" t="n"/>
      <c r="AY2455" s="286" t="n"/>
      <c r="AZ2455" s="286" t="n"/>
      <c r="BA2455" s="287" t="n"/>
      <c r="BB2455" s="286" t="n"/>
      <c r="BC2455" s="286" t="n"/>
      <c r="BD2455" s="286" t="n"/>
      <c r="BE2455" s="286" t="n"/>
      <c r="BF2455" s="286" t="n"/>
      <c r="BG2455" s="286" t="n"/>
      <c r="BH2455" s="297" t="n"/>
      <c r="BI2455" s="297" t="n"/>
      <c r="BJ2455" s="297" t="n"/>
      <c r="BK2455" s="297" t="n"/>
      <c r="BL2455" s="297" t="n"/>
      <c r="BM2455" s="297" t="n"/>
      <c r="BN2455" s="297" t="n"/>
      <c r="BO2455" s="285" t="n"/>
      <c r="BP2455" s="297" t="n"/>
      <c r="BQ2455" s="297" t="n"/>
      <c r="BR2455" s="297" t="n"/>
      <c r="BS2455" s="297" t="n"/>
      <c r="BT2455" s="297" t="n"/>
      <c r="BU2455" s="297" t="n"/>
      <c r="BV2455" s="297" t="n"/>
      <c r="BW2455" s="288" t="n"/>
      <c r="BX2455" s="276">
        <f>SUM(IF(COUNTIF(MediaScorecard!CC2942, "*1.*"), 2, 0), IF(COUNTIF(MediaScorecard!CC2942, "*2.*"), 2, 0), IF(COUNTIF(MediaScorecard!CC2942, "*3.*"), 2, 0), IF(COUNTIF(MediaScorecard!CC2942, "*4.*"), 2, 0), IF(COUNTIF(MediaScorecard!CC2942, "*5.*"), 2, 0), IF(COUNTIF(MediaScorecard!CC2942, "*6.*"), 2, 0))</f>
        <v/>
      </c>
      <c r="BY2455" s="277">
        <f t="array" ref="BY2455">SUM(VALUE(AT2455),VALUE(AU2455),VALUE(AV2455),VALUE(AW2455),VALUE(AX2455),VALUE(AY2455),VALUE(AZ2455),VALUE(BB2455),VALUE(BC2455),VALUE(BD2455),VALUE(BE2455),VALUE(BF2455),VALUE(BG2455),VALUE(BH2455),VALUE(BI2455),VALUE(BJ2455),VALUE(BK2455),VALUE(BL2455),VALUE(BM2455),VALUE(BN2455),VALUE(BO2455),VALUE(BP2455),VALUE(BQ2455),VALUE(BR2455),VALUE(BS2455),VALUE(BT2455),VALUE(BU2455),VALUE(BV2455),VALUE(BW2455))</f>
        <v/>
      </c>
      <c r="BZ2455" s="307" t="n"/>
      <c r="CA2455" s="307" t="n"/>
      <c r="CB2455" s="307" t="n"/>
      <c r="CC2455" s="307" t="n"/>
      <c r="CD2455" s="307" t="n"/>
      <c r="CE2455" s="307" t="n"/>
      <c r="CF2455" s="307" t="n"/>
      <c r="CG2455" s="307" t="n"/>
      <c r="CH2455" s="307" t="n"/>
      <c r="CI2455" s="307" t="n"/>
      <c r="CJ2455" s="307" t="n"/>
      <c r="CK2455" s="307" t="n"/>
      <c r="CL2455" s="307" t="n"/>
      <c r="CM2455" s="307" t="n"/>
      <c r="CN2455" s="307" t="n"/>
      <c r="CO2455" s="307" t="n"/>
      <c r="CP2455" s="307" t="n"/>
      <c r="CQ2455" s="307" t="n"/>
      <c r="CR2455" s="279" t="n"/>
      <c r="CS2455" s="315" t="n"/>
      <c r="CT2455" s="421">
        <f>(IF(OR(MediaScorecard!BG2942="x", MediaScorecard!BH2942="x",MediaScorecard!BI2942="x",MediaScorecard!BJ2942="x",MediaScorecard!BK2942="x"),1, 2))</f>
        <v/>
      </c>
      <c r="CU2455" s="308" t="n"/>
      <c r="CV2455" s="308" t="n"/>
      <c r="CW2455" s="308" t="n"/>
      <c r="CX2455" s="309" t="n"/>
      <c r="CY2455" s="308" t="n"/>
      <c r="CZ2455" s="308" t="n"/>
      <c r="DA2455" s="308" t="n"/>
    </row>
    <row r="2456" ht="21" customHeight="1" s="590">
      <c r="A2456" s="421" t="n"/>
      <c r="B2456" s="270" t="n"/>
      <c r="C2456" s="269" t="n"/>
      <c r="D2456" s="267" t="n"/>
      <c r="E2456" s="267" t="n"/>
      <c r="F2456" s="268" t="n"/>
      <c r="G2456" s="421" t="n"/>
      <c r="H2456" s="269" t="n"/>
      <c r="I2456" s="421" t="n"/>
      <c r="J2456" s="421" t="n"/>
      <c r="K2456" s="421" t="n"/>
      <c r="L2456" s="421" t="n"/>
      <c r="M2456" s="421" t="n"/>
      <c r="N2456" s="421" t="n"/>
      <c r="O2456" s="421" t="n"/>
      <c r="P2456" s="421" t="n"/>
      <c r="Q2456" s="421" t="n"/>
      <c r="R2456" s="270" t="n"/>
      <c r="S2456" s="421" t="n"/>
      <c r="T2456" s="421" t="n"/>
      <c r="U2456" s="421" t="n"/>
      <c r="V2456" s="421" t="n"/>
      <c r="W2456" s="421" t="n"/>
      <c r="X2456" s="421" t="n"/>
      <c r="Y2456" s="421" t="n"/>
      <c r="Z2456" s="421" t="n"/>
      <c r="AA2456" s="421" t="n"/>
      <c r="AB2456" s="421" t="n"/>
      <c r="AC2456" s="421" t="n"/>
      <c r="AD2456" s="421" t="n"/>
      <c r="AE2456" s="421" t="n"/>
      <c r="AF2456" s="421" t="n"/>
      <c r="AG2456" s="421" t="n"/>
      <c r="AH2456" s="421" t="n"/>
      <c r="AI2456" s="421" t="n"/>
      <c r="AJ2456" s="297" t="n"/>
      <c r="AK2456" s="297" t="n"/>
      <c r="AL2456" s="284" t="n"/>
      <c r="AM2456" s="297" t="n"/>
      <c r="AN2456" s="285" t="n"/>
      <c r="AO2456" s="297" t="n"/>
      <c r="AP2456" s="297" t="n"/>
      <c r="AQ2456" s="297" t="n"/>
      <c r="AR2456" s="297" t="n"/>
      <c r="AS2456" s="297" t="n"/>
      <c r="AT2456" s="285" t="n"/>
      <c r="AU2456" s="297" t="n"/>
      <c r="AV2456" s="297" t="n"/>
      <c r="AW2456" s="297" t="n"/>
      <c r="AX2456" s="297" t="n"/>
      <c r="AY2456" s="286" t="n"/>
      <c r="AZ2456" s="286" t="n"/>
      <c r="BA2456" s="287" t="n"/>
      <c r="BB2456" s="286" t="n"/>
      <c r="BC2456" s="286" t="n"/>
      <c r="BD2456" s="286" t="n"/>
      <c r="BE2456" s="286" t="n"/>
      <c r="BF2456" s="286" t="n"/>
      <c r="BG2456" s="286" t="n"/>
      <c r="BH2456" s="297" t="n"/>
      <c r="BI2456" s="297" t="n"/>
      <c r="BJ2456" s="297" t="n"/>
      <c r="BK2456" s="297" t="n"/>
      <c r="BL2456" s="297" t="n"/>
      <c r="BM2456" s="297" t="n"/>
      <c r="BN2456" s="297" t="n"/>
      <c r="BO2456" s="285" t="n"/>
      <c r="BP2456" s="297" t="n"/>
      <c r="BQ2456" s="297" t="n"/>
      <c r="BR2456" s="297" t="n"/>
      <c r="BS2456" s="297" t="n"/>
      <c r="BT2456" s="297" t="n"/>
      <c r="BU2456" s="297" t="n"/>
      <c r="BV2456" s="297" t="n"/>
      <c r="BW2456" s="288" t="n"/>
      <c r="BX2456" s="276">
        <f>SUM(IF(COUNTIF(MediaScorecard!CC2943, "*1.*"), 2, 0), IF(COUNTIF(MediaScorecard!CC2943, "*2.*"), 2, 0), IF(COUNTIF(MediaScorecard!CC2943, "*3.*"), 2, 0), IF(COUNTIF(MediaScorecard!CC2943, "*4.*"), 2, 0), IF(COUNTIF(MediaScorecard!CC2943, "*5.*"), 2, 0), IF(COUNTIF(MediaScorecard!CC2943, "*6.*"), 2, 0))</f>
        <v/>
      </c>
      <c r="BY2456" s="277">
        <f t="array" ref="BY2456">SUM(VALUE(AT2456),VALUE(AU2456),VALUE(AV2456),VALUE(AW2456),VALUE(AX2456),VALUE(AY2456),VALUE(AZ2456),VALUE(BB2456),VALUE(BC2456),VALUE(BD2456),VALUE(BE2456),VALUE(BF2456),VALUE(BG2456),VALUE(BH2456),VALUE(BI2456),VALUE(BJ2456),VALUE(BK2456),VALUE(BL2456),VALUE(BM2456),VALUE(BN2456),VALUE(BO2456),VALUE(BP2456),VALUE(BQ2456),VALUE(BR2456),VALUE(BS2456),VALUE(BT2456),VALUE(BU2456),VALUE(BV2456),VALUE(BW2456))</f>
        <v/>
      </c>
      <c r="BZ2456" s="307" t="n"/>
      <c r="CA2456" s="307" t="n"/>
      <c r="CB2456" s="307" t="n"/>
      <c r="CC2456" s="307" t="n"/>
      <c r="CD2456" s="307" t="n"/>
      <c r="CE2456" s="307" t="n"/>
      <c r="CF2456" s="307" t="n"/>
      <c r="CG2456" s="307" t="n"/>
      <c r="CH2456" s="307" t="n"/>
      <c r="CI2456" s="307" t="n"/>
      <c r="CJ2456" s="307" t="n"/>
      <c r="CK2456" s="307" t="n"/>
      <c r="CL2456" s="307" t="n"/>
      <c r="CM2456" s="307" t="n"/>
      <c r="CN2456" s="307" t="n"/>
      <c r="CO2456" s="307" t="n"/>
      <c r="CP2456" s="307" t="n"/>
      <c r="CQ2456" s="307" t="n"/>
      <c r="CR2456" s="279" t="n"/>
      <c r="CS2456" s="315" t="n"/>
      <c r="CT2456" s="421">
        <f>(IF(OR(MediaScorecard!BG2943="x", MediaScorecard!BH2943="x",MediaScorecard!BI2943="x",MediaScorecard!BJ2943="x",MediaScorecard!BK2943="x"),1, 2))</f>
        <v/>
      </c>
      <c r="CU2456" s="308" t="n"/>
      <c r="CV2456" s="308" t="n"/>
      <c r="CW2456" s="308" t="n"/>
      <c r="CX2456" s="309" t="n"/>
      <c r="CY2456" s="308" t="n"/>
      <c r="CZ2456" s="308" t="n"/>
      <c r="DA2456" s="308" t="n"/>
    </row>
    <row r="2457" ht="21" customHeight="1" s="590">
      <c r="A2457" s="421" t="n"/>
      <c r="B2457" s="270" t="n"/>
      <c r="C2457" s="269" t="n"/>
      <c r="D2457" s="267" t="n"/>
      <c r="E2457" s="267" t="n"/>
      <c r="F2457" s="268" t="n"/>
      <c r="G2457" s="421" t="n"/>
      <c r="H2457" s="269" t="n"/>
      <c r="I2457" s="421" t="n"/>
      <c r="J2457" s="421" t="n"/>
      <c r="K2457" s="421" t="n"/>
      <c r="L2457" s="421" t="n"/>
      <c r="M2457" s="421" t="n"/>
      <c r="N2457" s="421" t="n"/>
      <c r="O2457" s="421" t="n"/>
      <c r="P2457" s="421" t="n"/>
      <c r="Q2457" s="421" t="n"/>
      <c r="R2457" s="270" t="n"/>
      <c r="S2457" s="421" t="n"/>
      <c r="T2457" s="421" t="n"/>
      <c r="U2457" s="421" t="n"/>
      <c r="V2457" s="421" t="n"/>
      <c r="W2457" s="421" t="n"/>
      <c r="X2457" s="421" t="n"/>
      <c r="Y2457" s="421" t="n"/>
      <c r="Z2457" s="421" t="n"/>
      <c r="AA2457" s="421" t="n"/>
      <c r="AB2457" s="421" t="n"/>
      <c r="AC2457" s="421" t="n"/>
      <c r="AD2457" s="421" t="n"/>
      <c r="AE2457" s="421" t="n"/>
      <c r="AF2457" s="421" t="n"/>
      <c r="AG2457" s="421" t="n"/>
      <c r="AH2457" s="421" t="n"/>
      <c r="AI2457" s="421" t="n"/>
      <c r="AJ2457" s="297" t="n"/>
      <c r="AK2457" s="297" t="n"/>
      <c r="AL2457" s="284" t="n"/>
      <c r="AM2457" s="297" t="n"/>
      <c r="AN2457" s="285" t="n"/>
      <c r="AO2457" s="297" t="n"/>
      <c r="AP2457" s="297" t="n"/>
      <c r="AQ2457" s="297" t="n"/>
      <c r="AR2457" s="297" t="n"/>
      <c r="AS2457" s="297" t="n"/>
      <c r="AT2457" s="285" t="n"/>
      <c r="AU2457" s="297" t="n"/>
      <c r="AV2457" s="297" t="n"/>
      <c r="AW2457" s="297" t="n"/>
      <c r="AX2457" s="297" t="n"/>
      <c r="AY2457" s="286" t="n"/>
      <c r="AZ2457" s="286" t="n"/>
      <c r="BA2457" s="287" t="n"/>
      <c r="BB2457" s="286" t="n"/>
      <c r="BC2457" s="286" t="n"/>
      <c r="BD2457" s="286" t="n"/>
      <c r="BE2457" s="286" t="n"/>
      <c r="BF2457" s="286" t="n"/>
      <c r="BG2457" s="286" t="n"/>
      <c r="BH2457" s="297" t="n"/>
      <c r="BI2457" s="297" t="n"/>
      <c r="BJ2457" s="297" t="n"/>
      <c r="BK2457" s="297" t="n"/>
      <c r="BL2457" s="297" t="n"/>
      <c r="BM2457" s="297" t="n"/>
      <c r="BN2457" s="297" t="n"/>
      <c r="BO2457" s="285" t="n"/>
      <c r="BP2457" s="297" t="n"/>
      <c r="BQ2457" s="297" t="n"/>
      <c r="BR2457" s="297" t="n"/>
      <c r="BS2457" s="297" t="n"/>
      <c r="BT2457" s="297" t="n"/>
      <c r="BU2457" s="297" t="n"/>
      <c r="BV2457" s="297" t="n"/>
      <c r="BW2457" s="288" t="n"/>
      <c r="BX2457" s="276">
        <f>SUM(IF(COUNTIF(MediaScorecard!CC2944, "*1.*"), 2, 0), IF(COUNTIF(MediaScorecard!CC2944, "*2.*"), 2, 0), IF(COUNTIF(MediaScorecard!CC2944, "*3.*"), 2, 0), IF(COUNTIF(MediaScorecard!CC2944, "*4.*"), 2, 0), IF(COUNTIF(MediaScorecard!CC2944, "*5.*"), 2, 0), IF(COUNTIF(MediaScorecard!CC2944, "*6.*"), 2, 0))</f>
        <v/>
      </c>
      <c r="BY2457" s="277">
        <f t="array" ref="BY2457">SUM(VALUE(AT2457),VALUE(AU2457),VALUE(AV2457),VALUE(AW2457),VALUE(AX2457),VALUE(AY2457),VALUE(AZ2457),VALUE(BB2457),VALUE(BC2457),VALUE(BD2457),VALUE(BE2457),VALUE(BF2457),VALUE(BG2457),VALUE(BH2457),VALUE(BI2457),VALUE(BJ2457),VALUE(BK2457),VALUE(BL2457),VALUE(BM2457),VALUE(BN2457),VALUE(BO2457),VALUE(BP2457),VALUE(BQ2457),VALUE(BR2457),VALUE(BS2457),VALUE(BT2457),VALUE(BU2457),VALUE(BV2457),VALUE(BW2457))</f>
        <v/>
      </c>
      <c r="BZ2457" s="307" t="n"/>
      <c r="CA2457" s="307" t="n"/>
      <c r="CB2457" s="307" t="n"/>
      <c r="CC2457" s="307" t="n"/>
      <c r="CD2457" s="307" t="n"/>
      <c r="CE2457" s="307" t="n"/>
      <c r="CF2457" s="307" t="n"/>
      <c r="CG2457" s="307" t="n"/>
      <c r="CH2457" s="307" t="n"/>
      <c r="CI2457" s="307" t="n"/>
      <c r="CJ2457" s="307" t="n"/>
      <c r="CK2457" s="307" t="n"/>
      <c r="CL2457" s="307" t="n"/>
      <c r="CM2457" s="307" t="n"/>
      <c r="CN2457" s="307" t="n"/>
      <c r="CO2457" s="307" t="n"/>
      <c r="CP2457" s="307" t="n"/>
      <c r="CQ2457" s="307" t="n"/>
      <c r="CR2457" s="279" t="n"/>
      <c r="CS2457" s="315" t="n"/>
      <c r="CT2457" s="421">
        <f>(IF(OR(MediaScorecard!BG2944="x", MediaScorecard!BH2944="x",MediaScorecard!BI2944="x",MediaScorecard!BJ2944="x",MediaScorecard!BK2944="x"),1, 2))</f>
        <v/>
      </c>
      <c r="CU2457" s="308" t="n"/>
      <c r="CV2457" s="308" t="n"/>
      <c r="CW2457" s="308" t="n"/>
      <c r="CX2457" s="309" t="n"/>
      <c r="CY2457" s="308" t="n"/>
      <c r="CZ2457" s="308" t="n"/>
      <c r="DA2457" s="308" t="n"/>
    </row>
    <row r="2458" ht="21" customHeight="1" s="590">
      <c r="A2458" s="421" t="n"/>
      <c r="B2458" s="270" t="n"/>
      <c r="C2458" s="269" t="n"/>
      <c r="D2458" s="267" t="n"/>
      <c r="E2458" s="267" t="n"/>
      <c r="F2458" s="268" t="n"/>
      <c r="G2458" s="421" t="n"/>
      <c r="H2458" s="269" t="n"/>
      <c r="I2458" s="421" t="n"/>
      <c r="J2458" s="421" t="n"/>
      <c r="K2458" s="421" t="n"/>
      <c r="L2458" s="421" t="n"/>
      <c r="M2458" s="421" t="n"/>
      <c r="N2458" s="421" t="n"/>
      <c r="O2458" s="421" t="n"/>
      <c r="P2458" s="421" t="n"/>
      <c r="Q2458" s="421" t="n"/>
      <c r="R2458" s="270" t="n"/>
      <c r="S2458" s="421" t="n"/>
      <c r="T2458" s="421" t="n"/>
      <c r="U2458" s="421" t="n"/>
      <c r="V2458" s="421" t="n"/>
      <c r="W2458" s="421" t="n"/>
      <c r="X2458" s="421" t="n"/>
      <c r="Y2458" s="421" t="n"/>
      <c r="Z2458" s="421" t="n"/>
      <c r="AA2458" s="421" t="n"/>
      <c r="AB2458" s="421" t="n"/>
      <c r="AC2458" s="421" t="n"/>
      <c r="AD2458" s="421" t="n"/>
      <c r="AE2458" s="421" t="n"/>
      <c r="AF2458" s="421" t="n"/>
      <c r="AG2458" s="421" t="n"/>
      <c r="AH2458" s="421" t="n"/>
      <c r="AI2458" s="421" t="n"/>
      <c r="AJ2458" s="297" t="n"/>
      <c r="AK2458" s="297" t="n"/>
      <c r="AL2458" s="284" t="n"/>
      <c r="AM2458" s="297" t="n"/>
      <c r="AN2458" s="285" t="n"/>
      <c r="AO2458" s="297" t="n"/>
      <c r="AP2458" s="297" t="n"/>
      <c r="AQ2458" s="297" t="n"/>
      <c r="AR2458" s="297" t="n"/>
      <c r="AS2458" s="297" t="n"/>
      <c r="AT2458" s="285" t="n"/>
      <c r="AU2458" s="297" t="n"/>
      <c r="AV2458" s="297" t="n"/>
      <c r="AW2458" s="297" t="n"/>
      <c r="AX2458" s="297" t="n"/>
      <c r="AY2458" s="286" t="n"/>
      <c r="AZ2458" s="286" t="n"/>
      <c r="BA2458" s="287" t="n"/>
      <c r="BB2458" s="286" t="n"/>
      <c r="BC2458" s="286" t="n"/>
      <c r="BD2458" s="286" t="n"/>
      <c r="BE2458" s="286" t="n"/>
      <c r="BF2458" s="286" t="n"/>
      <c r="BG2458" s="286" t="n"/>
      <c r="BH2458" s="297" t="n"/>
      <c r="BI2458" s="297" t="n"/>
      <c r="BJ2458" s="297" t="n"/>
      <c r="BK2458" s="297" t="n"/>
      <c r="BL2458" s="297" t="n"/>
      <c r="BM2458" s="297" t="n"/>
      <c r="BN2458" s="297" t="n"/>
      <c r="BO2458" s="285" t="n"/>
      <c r="BP2458" s="297" t="n"/>
      <c r="BQ2458" s="297" t="n"/>
      <c r="BR2458" s="297" t="n"/>
      <c r="BS2458" s="297" t="n"/>
      <c r="BT2458" s="297" t="n"/>
      <c r="BU2458" s="297" t="n"/>
      <c r="BV2458" s="297" t="n"/>
      <c r="BW2458" s="288" t="n"/>
      <c r="BX2458" s="276">
        <f>SUM(IF(COUNTIF(MediaScorecard!CC2945, "*1.*"), 2, 0), IF(COUNTIF(MediaScorecard!CC2945, "*2.*"), 2, 0), IF(COUNTIF(MediaScorecard!CC2945, "*3.*"), 2, 0), IF(COUNTIF(MediaScorecard!CC2945, "*4.*"), 2, 0), IF(COUNTIF(MediaScorecard!CC2945, "*5.*"), 2, 0), IF(COUNTIF(MediaScorecard!CC2945, "*6.*"), 2, 0))</f>
        <v/>
      </c>
      <c r="BY2458" s="277">
        <f t="array" ref="BY2458">SUM(VALUE(AT2458),VALUE(AU2458),VALUE(AV2458),VALUE(AW2458),VALUE(AX2458),VALUE(AY2458),VALUE(AZ2458),VALUE(BB2458),VALUE(BC2458),VALUE(BD2458),VALUE(BE2458),VALUE(BF2458),VALUE(BG2458),VALUE(BH2458),VALUE(BI2458),VALUE(BJ2458),VALUE(BK2458),VALUE(BL2458),VALUE(BM2458),VALUE(BN2458),VALUE(BO2458),VALUE(BP2458),VALUE(BQ2458),VALUE(BR2458),VALUE(BS2458),VALUE(BT2458),VALUE(BU2458),VALUE(BV2458),VALUE(BW2458))</f>
        <v/>
      </c>
      <c r="BZ2458" s="307" t="n"/>
      <c r="CA2458" s="307" t="n"/>
      <c r="CB2458" s="307" t="n"/>
      <c r="CC2458" s="307" t="n"/>
      <c r="CD2458" s="307" t="n"/>
      <c r="CE2458" s="307" t="n"/>
      <c r="CF2458" s="307" t="n"/>
      <c r="CG2458" s="307" t="n"/>
      <c r="CH2458" s="307" t="n"/>
      <c r="CI2458" s="307" t="n"/>
      <c r="CJ2458" s="307" t="n"/>
      <c r="CK2458" s="307" t="n"/>
      <c r="CL2458" s="307" t="n"/>
      <c r="CM2458" s="307" t="n"/>
      <c r="CN2458" s="307" t="n"/>
      <c r="CO2458" s="307" t="n"/>
      <c r="CP2458" s="307" t="n"/>
      <c r="CQ2458" s="307" t="n"/>
      <c r="CR2458" s="279" t="n"/>
      <c r="CS2458" s="315" t="n"/>
      <c r="CT2458" s="421">
        <f>(IF(OR(MediaScorecard!BG2945="x", MediaScorecard!BH2945="x",MediaScorecard!BI2945="x",MediaScorecard!BJ2945="x",MediaScorecard!BK2945="x"),1, 2))</f>
        <v/>
      </c>
      <c r="CU2458" s="308" t="n"/>
      <c r="CV2458" s="308" t="n"/>
      <c r="CW2458" s="308" t="n"/>
      <c r="CX2458" s="309" t="n"/>
      <c r="CY2458" s="308" t="n"/>
      <c r="CZ2458" s="308" t="n"/>
      <c r="DA2458" s="308" t="n"/>
    </row>
    <row r="2459" ht="21" customHeight="1" s="590">
      <c r="A2459" s="421" t="n"/>
      <c r="B2459" s="270" t="n"/>
      <c r="C2459" s="269" t="n"/>
      <c r="D2459" s="267" t="n"/>
      <c r="E2459" s="267" t="n"/>
      <c r="F2459" s="268" t="n"/>
      <c r="G2459" s="421" t="n"/>
      <c r="H2459" s="269" t="n"/>
      <c r="I2459" s="421" t="n"/>
      <c r="J2459" s="421" t="n"/>
      <c r="K2459" s="421" t="n"/>
      <c r="L2459" s="421" t="n"/>
      <c r="M2459" s="421" t="n"/>
      <c r="N2459" s="421" t="n"/>
      <c r="O2459" s="421" t="n"/>
      <c r="P2459" s="421" t="n"/>
      <c r="Q2459" s="421" t="n"/>
      <c r="R2459" s="270" t="n"/>
      <c r="S2459" s="421" t="n"/>
      <c r="T2459" s="421" t="n"/>
      <c r="U2459" s="421" t="n"/>
      <c r="V2459" s="421" t="n"/>
      <c r="W2459" s="421" t="n"/>
      <c r="X2459" s="421" t="n"/>
      <c r="Y2459" s="421" t="n"/>
      <c r="Z2459" s="421" t="n"/>
      <c r="AA2459" s="421" t="n"/>
      <c r="AB2459" s="421" t="n"/>
      <c r="AC2459" s="421" t="n"/>
      <c r="AD2459" s="421" t="n"/>
      <c r="AE2459" s="421" t="n"/>
      <c r="AF2459" s="421" t="n"/>
      <c r="AG2459" s="421" t="n"/>
      <c r="AH2459" s="421" t="n"/>
      <c r="AI2459" s="421" t="n"/>
      <c r="AJ2459" s="297" t="n"/>
      <c r="AK2459" s="297" t="n"/>
      <c r="AL2459" s="284" t="n"/>
      <c r="AM2459" s="297" t="n"/>
      <c r="AN2459" s="285" t="n"/>
      <c r="AO2459" s="297" t="n"/>
      <c r="AP2459" s="297" t="n"/>
      <c r="AQ2459" s="297" t="n"/>
      <c r="AR2459" s="297" t="n"/>
      <c r="AS2459" s="297" t="n"/>
      <c r="AT2459" s="285" t="n"/>
      <c r="AU2459" s="297" t="n"/>
      <c r="AV2459" s="297" t="n"/>
      <c r="AW2459" s="297" t="n"/>
      <c r="AX2459" s="297" t="n"/>
      <c r="AY2459" s="286" t="n"/>
      <c r="AZ2459" s="286" t="n"/>
      <c r="BA2459" s="287" t="n"/>
      <c r="BB2459" s="286" t="n"/>
      <c r="BC2459" s="286" t="n"/>
      <c r="BD2459" s="286" t="n"/>
      <c r="BE2459" s="286" t="n"/>
      <c r="BF2459" s="286" t="n"/>
      <c r="BG2459" s="286" t="n"/>
      <c r="BH2459" s="297" t="n"/>
      <c r="BI2459" s="297" t="n"/>
      <c r="BJ2459" s="297" t="n"/>
      <c r="BK2459" s="297" t="n"/>
      <c r="BL2459" s="297" t="n"/>
      <c r="BM2459" s="297" t="n"/>
      <c r="BN2459" s="297" t="n"/>
      <c r="BO2459" s="285" t="n"/>
      <c r="BP2459" s="297" t="n"/>
      <c r="BQ2459" s="297" t="n"/>
      <c r="BR2459" s="297" t="n"/>
      <c r="BS2459" s="297" t="n"/>
      <c r="BT2459" s="297" t="n"/>
      <c r="BU2459" s="297" t="n"/>
      <c r="BV2459" s="297" t="n"/>
      <c r="BW2459" s="288" t="n"/>
      <c r="BX2459" s="276">
        <f>SUM(IF(COUNTIF(MediaScorecard!CC2946, "*1.*"), 2, 0), IF(COUNTIF(MediaScorecard!CC2946, "*2.*"), 2, 0), IF(COUNTIF(MediaScorecard!CC2946, "*3.*"), 2, 0), IF(COUNTIF(MediaScorecard!CC2946, "*4.*"), 2, 0), IF(COUNTIF(MediaScorecard!CC2946, "*5.*"), 2, 0), IF(COUNTIF(MediaScorecard!CC2946, "*6.*"), 2, 0))</f>
        <v/>
      </c>
      <c r="BY2459" s="277">
        <f t="array" ref="BY2459">SUM(VALUE(AT2459),VALUE(AU2459),VALUE(AV2459),VALUE(AW2459),VALUE(AX2459),VALUE(AY2459),VALUE(AZ2459),VALUE(BB2459),VALUE(BC2459),VALUE(BD2459),VALUE(BE2459),VALUE(BF2459),VALUE(BG2459),VALUE(BH2459),VALUE(BI2459),VALUE(BJ2459),VALUE(BK2459),VALUE(BL2459),VALUE(BM2459),VALUE(BN2459),VALUE(BO2459),VALUE(BP2459),VALUE(BQ2459),VALUE(BR2459),VALUE(BS2459),VALUE(BT2459),VALUE(BU2459),VALUE(BV2459),VALUE(BW2459))</f>
        <v/>
      </c>
      <c r="BZ2459" s="307" t="n"/>
      <c r="CA2459" s="307" t="n"/>
      <c r="CB2459" s="307" t="n"/>
      <c r="CC2459" s="307" t="n"/>
      <c r="CD2459" s="307" t="n"/>
      <c r="CE2459" s="307" t="n"/>
      <c r="CF2459" s="307" t="n"/>
      <c r="CG2459" s="307" t="n"/>
      <c r="CH2459" s="307" t="n"/>
      <c r="CI2459" s="307" t="n"/>
      <c r="CJ2459" s="307" t="n"/>
      <c r="CK2459" s="307" t="n"/>
      <c r="CL2459" s="307" t="n"/>
      <c r="CM2459" s="307" t="n"/>
      <c r="CN2459" s="307" t="n"/>
      <c r="CO2459" s="307" t="n"/>
      <c r="CP2459" s="307" t="n"/>
      <c r="CQ2459" s="307" t="n"/>
      <c r="CR2459" s="279" t="n"/>
      <c r="CS2459" s="315" t="n"/>
      <c r="CT2459" s="421">
        <f>(IF(OR(MediaScorecard!BG2946="x", MediaScorecard!BH2946="x",MediaScorecard!BI2946="x",MediaScorecard!BJ2946="x",MediaScorecard!BK2946="x"),1, 2))</f>
        <v/>
      </c>
      <c r="CU2459" s="308" t="n"/>
      <c r="CV2459" s="308" t="n"/>
      <c r="CW2459" s="308" t="n"/>
      <c r="CX2459" s="309" t="n"/>
      <c r="CY2459" s="308" t="n"/>
      <c r="CZ2459" s="308" t="n"/>
      <c r="DA2459" s="308" t="n"/>
    </row>
  </sheetData>
  <mergeCells count="9">
    <mergeCell ref="CT3:CT4"/>
    <mergeCell ref="BH1:BK1"/>
    <mergeCell ref="AT1:AY1"/>
    <mergeCell ref="BL1:BT1"/>
    <mergeCell ref="BW1:CR1"/>
    <mergeCell ref="N1:V1"/>
    <mergeCell ref="AZ1:BG1"/>
    <mergeCell ref="W1:AS1"/>
    <mergeCell ref="BU1:BV1"/>
  </mergeCells>
  <conditionalFormatting sqref="AJ6:BW2459 BX5:CS2459">
    <cfRule type="cellIs" priority="1" operator="greaterThan" dxfId="1">
      <formula>70</formula>
    </cfRule>
    <cfRule type="cellIs" priority="2" operator="between" dxfId="2">
      <formula>60</formula>
      <formula>70</formula>
    </cfRule>
    <cfRule type="cellIs" priority="3" operator="between" dxfId="3">
      <formula>50</formula>
      <formula>60</formula>
    </cfRule>
    <cfRule type="cellIs" priority="4" operator="between" dxfId="4">
      <formula>40</formula>
      <formula>50</formula>
    </cfRule>
    <cfRule type="cellIs" priority="5" operator="between" dxfId="5">
      <formula>30</formula>
      <formula>40</formula>
    </cfRule>
    <cfRule type="cellIs" priority="6" operator="between" dxfId="6">
      <formula>20</formula>
      <formula>30</formula>
    </cfRule>
  </conditionalFormatting>
  <conditionalFormatting sqref="AS6:AS2459 AT5:CS2459">
    <cfRule type="containsText" priority="7" operator="containsText" dxfId="7" text="Y">
      <formula>NOT(ISERROR(SEARCH(("Y"),(AT5))))</formula>
    </cfRule>
  </conditionalFormatting>
  <conditionalFormatting sqref="BY5:CS2459">
    <cfRule type="cellIs" priority="8" operator="equal" dxfId="8">
      <formula>0</formula>
    </cfRule>
  </conditionalFormatting>
  <conditionalFormatting sqref="AT5:BX2459">
    <cfRule type="cellIs" priority="9" operator="equal" dxfId="9">
      <formula>0</formula>
    </cfRule>
  </conditionalFormatting>
  <conditionalFormatting sqref="CT5:CT2459">
    <cfRule type="cellIs" priority="10" operator="equal" dxfId="10">
      <formula>1</formula>
    </cfRule>
  </conditionalFormatting>
  <conditionalFormatting sqref="CR5:CR2459">
    <cfRule type="cellIs" priority="11" operator="equal" dxfId="8">
      <formula>0</formula>
    </cfRule>
  </conditionalFormatting>
  <hyperlinks>
    <hyperlink xmlns:r="http://schemas.openxmlformats.org/officeDocument/2006/relationships" ref="B6" r:id="rId1"/>
    <hyperlink xmlns:r="http://schemas.openxmlformats.org/officeDocument/2006/relationships" ref="B7" r:id="rId2"/>
    <hyperlink xmlns:r="http://schemas.openxmlformats.org/officeDocument/2006/relationships" ref="B8" r:id="rId3"/>
    <hyperlink xmlns:r="http://schemas.openxmlformats.org/officeDocument/2006/relationships" ref="B9" location="google_vignette" r:id="rId4"/>
    <hyperlink xmlns:r="http://schemas.openxmlformats.org/officeDocument/2006/relationships" ref="B10" r:id="rId5"/>
    <hyperlink xmlns:r="http://schemas.openxmlformats.org/officeDocument/2006/relationships" ref="B11" r:id="rId6"/>
    <hyperlink xmlns:r="http://schemas.openxmlformats.org/officeDocument/2006/relationships" ref="B12" r:id="rId7"/>
    <hyperlink xmlns:r="http://schemas.openxmlformats.org/officeDocument/2006/relationships" ref="B13" r:id="rId8"/>
    <hyperlink xmlns:r="http://schemas.openxmlformats.org/officeDocument/2006/relationships" ref="B14" r:id="rId9"/>
    <hyperlink xmlns:r="http://schemas.openxmlformats.org/officeDocument/2006/relationships" ref="B15" r:id="rId10"/>
    <hyperlink xmlns:r="http://schemas.openxmlformats.org/officeDocument/2006/relationships" ref="B16" r:id="rId11"/>
    <hyperlink xmlns:r="http://schemas.openxmlformats.org/officeDocument/2006/relationships" ref="B17" r:id="rId12"/>
    <hyperlink xmlns:r="http://schemas.openxmlformats.org/officeDocument/2006/relationships" ref="B18" r:id="rId13"/>
    <hyperlink xmlns:r="http://schemas.openxmlformats.org/officeDocument/2006/relationships" ref="B19" r:id="rId14"/>
    <hyperlink xmlns:r="http://schemas.openxmlformats.org/officeDocument/2006/relationships" ref="B20" r:id="rId15"/>
    <hyperlink xmlns:r="http://schemas.openxmlformats.org/officeDocument/2006/relationships" ref="B21" r:id="rId16"/>
    <hyperlink xmlns:r="http://schemas.openxmlformats.org/officeDocument/2006/relationships" ref="B22" r:id="rId17"/>
    <hyperlink xmlns:r="http://schemas.openxmlformats.org/officeDocument/2006/relationships" ref="B23" r:id="rId18"/>
    <hyperlink xmlns:r="http://schemas.openxmlformats.org/officeDocument/2006/relationships" ref="B24" r:id="rId19"/>
    <hyperlink xmlns:r="http://schemas.openxmlformats.org/officeDocument/2006/relationships" ref="B25" r:id="rId20"/>
    <hyperlink xmlns:r="http://schemas.openxmlformats.org/officeDocument/2006/relationships" ref="B26" r:id="rId21"/>
    <hyperlink xmlns:r="http://schemas.openxmlformats.org/officeDocument/2006/relationships" ref="B27" r:id="rId22"/>
    <hyperlink xmlns:r="http://schemas.openxmlformats.org/officeDocument/2006/relationships" ref="B28" r:id="rId23"/>
    <hyperlink xmlns:r="http://schemas.openxmlformats.org/officeDocument/2006/relationships" ref="B29" r:id="rId24"/>
    <hyperlink xmlns:r="http://schemas.openxmlformats.org/officeDocument/2006/relationships" ref="B30" r:id="rId25"/>
    <hyperlink xmlns:r="http://schemas.openxmlformats.org/officeDocument/2006/relationships" ref="B31" r:id="rId26"/>
    <hyperlink xmlns:r="http://schemas.openxmlformats.org/officeDocument/2006/relationships" ref="B32" r:id="rId27"/>
    <hyperlink xmlns:r="http://schemas.openxmlformats.org/officeDocument/2006/relationships" ref="B33" r:id="rId28"/>
    <hyperlink xmlns:r="http://schemas.openxmlformats.org/officeDocument/2006/relationships" ref="B34" r:id="rId29"/>
    <hyperlink xmlns:r="http://schemas.openxmlformats.org/officeDocument/2006/relationships" ref="B35" r:id="rId30"/>
    <hyperlink xmlns:r="http://schemas.openxmlformats.org/officeDocument/2006/relationships" ref="B36" r:id="rId31"/>
    <hyperlink xmlns:r="http://schemas.openxmlformats.org/officeDocument/2006/relationships" ref="B37" r:id="rId32"/>
    <hyperlink xmlns:r="http://schemas.openxmlformats.org/officeDocument/2006/relationships" ref="B38" r:id="rId33"/>
    <hyperlink xmlns:r="http://schemas.openxmlformats.org/officeDocument/2006/relationships" ref="B39" r:id="rId34"/>
    <hyperlink xmlns:r="http://schemas.openxmlformats.org/officeDocument/2006/relationships" ref="B40" r:id="rId35"/>
    <hyperlink xmlns:r="http://schemas.openxmlformats.org/officeDocument/2006/relationships" ref="B41" r:id="rId36"/>
    <hyperlink xmlns:r="http://schemas.openxmlformats.org/officeDocument/2006/relationships" ref="B42" r:id="rId37"/>
    <hyperlink xmlns:r="http://schemas.openxmlformats.org/officeDocument/2006/relationships" ref="B43" r:id="rId38"/>
    <hyperlink xmlns:r="http://schemas.openxmlformats.org/officeDocument/2006/relationships" ref="B44" r:id="rId39"/>
    <hyperlink xmlns:r="http://schemas.openxmlformats.org/officeDocument/2006/relationships" ref="A45" r:id="rId40"/>
    <hyperlink xmlns:r="http://schemas.openxmlformats.org/officeDocument/2006/relationships" ref="B45" r:id="rId41"/>
    <hyperlink xmlns:r="http://schemas.openxmlformats.org/officeDocument/2006/relationships" ref="B46" r:id="rId42"/>
    <hyperlink xmlns:r="http://schemas.openxmlformats.org/officeDocument/2006/relationships" ref="B47" r:id="rId43"/>
    <hyperlink xmlns:r="http://schemas.openxmlformats.org/officeDocument/2006/relationships" ref="B48" r:id="rId44"/>
    <hyperlink xmlns:r="http://schemas.openxmlformats.org/officeDocument/2006/relationships" ref="B49" r:id="rId45"/>
    <hyperlink xmlns:r="http://schemas.openxmlformats.org/officeDocument/2006/relationships" ref="A50" r:id="rId46"/>
    <hyperlink xmlns:r="http://schemas.openxmlformats.org/officeDocument/2006/relationships" ref="B50" r:id="rId47"/>
    <hyperlink xmlns:r="http://schemas.openxmlformats.org/officeDocument/2006/relationships" ref="B51" r:id="rId48"/>
    <hyperlink xmlns:r="http://schemas.openxmlformats.org/officeDocument/2006/relationships" ref="B52" r:id="rId49"/>
    <hyperlink xmlns:r="http://schemas.openxmlformats.org/officeDocument/2006/relationships" ref="B53" r:id="rId50"/>
    <hyperlink xmlns:r="http://schemas.openxmlformats.org/officeDocument/2006/relationships" ref="B54" r:id="rId51"/>
    <hyperlink xmlns:r="http://schemas.openxmlformats.org/officeDocument/2006/relationships" ref="B55" r:id="rId52"/>
    <hyperlink xmlns:r="http://schemas.openxmlformats.org/officeDocument/2006/relationships" ref="B56" r:id="rId53"/>
    <hyperlink xmlns:r="http://schemas.openxmlformats.org/officeDocument/2006/relationships" ref="B57" r:id="rId54"/>
    <hyperlink xmlns:r="http://schemas.openxmlformats.org/officeDocument/2006/relationships" ref="B58" r:id="rId55"/>
    <hyperlink xmlns:r="http://schemas.openxmlformats.org/officeDocument/2006/relationships" ref="B59" r:id="rId56"/>
    <hyperlink xmlns:r="http://schemas.openxmlformats.org/officeDocument/2006/relationships" ref="B60" r:id="rId57"/>
    <hyperlink xmlns:r="http://schemas.openxmlformats.org/officeDocument/2006/relationships" ref="B61" r:id="rId58"/>
    <hyperlink xmlns:r="http://schemas.openxmlformats.org/officeDocument/2006/relationships" ref="B62" r:id="rId59"/>
    <hyperlink xmlns:r="http://schemas.openxmlformats.org/officeDocument/2006/relationships" ref="B63" r:id="rId60"/>
    <hyperlink xmlns:r="http://schemas.openxmlformats.org/officeDocument/2006/relationships" ref="B64" r:id="rId61"/>
    <hyperlink xmlns:r="http://schemas.openxmlformats.org/officeDocument/2006/relationships" ref="B65" r:id="rId62"/>
    <hyperlink xmlns:r="http://schemas.openxmlformats.org/officeDocument/2006/relationships" ref="B66" r:id="rId63"/>
    <hyperlink xmlns:r="http://schemas.openxmlformats.org/officeDocument/2006/relationships" ref="B67" r:id="rId64"/>
    <hyperlink xmlns:r="http://schemas.openxmlformats.org/officeDocument/2006/relationships" ref="B68" r:id="rId65"/>
    <hyperlink xmlns:r="http://schemas.openxmlformats.org/officeDocument/2006/relationships" ref="B69" r:id="rId66"/>
    <hyperlink xmlns:r="http://schemas.openxmlformats.org/officeDocument/2006/relationships" ref="B70" r:id="rId67"/>
    <hyperlink xmlns:r="http://schemas.openxmlformats.org/officeDocument/2006/relationships" ref="B71" r:id="rId68"/>
    <hyperlink xmlns:r="http://schemas.openxmlformats.org/officeDocument/2006/relationships" ref="B72" r:id="rId69"/>
    <hyperlink xmlns:r="http://schemas.openxmlformats.org/officeDocument/2006/relationships" ref="B73" r:id="rId70"/>
    <hyperlink xmlns:r="http://schemas.openxmlformats.org/officeDocument/2006/relationships" ref="B74" r:id="rId71"/>
    <hyperlink xmlns:r="http://schemas.openxmlformats.org/officeDocument/2006/relationships" ref="B75" r:id="rId72"/>
    <hyperlink xmlns:r="http://schemas.openxmlformats.org/officeDocument/2006/relationships" ref="B76" r:id="rId73"/>
    <hyperlink xmlns:r="http://schemas.openxmlformats.org/officeDocument/2006/relationships" ref="B77" r:id="rId74"/>
    <hyperlink xmlns:r="http://schemas.openxmlformats.org/officeDocument/2006/relationships" ref="B78" r:id="rId75"/>
    <hyperlink xmlns:r="http://schemas.openxmlformats.org/officeDocument/2006/relationships" ref="B79" r:id="rId76"/>
    <hyperlink xmlns:r="http://schemas.openxmlformats.org/officeDocument/2006/relationships" ref="B80" r:id="rId77"/>
    <hyperlink xmlns:r="http://schemas.openxmlformats.org/officeDocument/2006/relationships" ref="B81" r:id="rId78"/>
    <hyperlink xmlns:r="http://schemas.openxmlformats.org/officeDocument/2006/relationships" ref="B82" r:id="rId79"/>
    <hyperlink xmlns:r="http://schemas.openxmlformats.org/officeDocument/2006/relationships" ref="B83" r:id="rId80"/>
    <hyperlink xmlns:r="http://schemas.openxmlformats.org/officeDocument/2006/relationships" ref="B84" r:id="rId81"/>
    <hyperlink xmlns:r="http://schemas.openxmlformats.org/officeDocument/2006/relationships" ref="B85" r:id="rId82"/>
    <hyperlink xmlns:r="http://schemas.openxmlformats.org/officeDocument/2006/relationships" ref="B86" r:id="rId83"/>
    <hyperlink xmlns:r="http://schemas.openxmlformats.org/officeDocument/2006/relationships" ref="B87" r:id="rId84"/>
    <hyperlink xmlns:r="http://schemas.openxmlformats.org/officeDocument/2006/relationships" ref="B88" r:id="rId85"/>
    <hyperlink xmlns:r="http://schemas.openxmlformats.org/officeDocument/2006/relationships" ref="B89" r:id="rId86"/>
    <hyperlink xmlns:r="http://schemas.openxmlformats.org/officeDocument/2006/relationships" ref="B90" r:id="rId87"/>
    <hyperlink xmlns:r="http://schemas.openxmlformats.org/officeDocument/2006/relationships" ref="B91" r:id="rId88"/>
    <hyperlink xmlns:r="http://schemas.openxmlformats.org/officeDocument/2006/relationships" ref="B92" r:id="rId89"/>
    <hyperlink xmlns:r="http://schemas.openxmlformats.org/officeDocument/2006/relationships" ref="B93" r:id="rId90"/>
    <hyperlink xmlns:r="http://schemas.openxmlformats.org/officeDocument/2006/relationships" ref="B94" r:id="rId91"/>
    <hyperlink xmlns:r="http://schemas.openxmlformats.org/officeDocument/2006/relationships" ref="B95" r:id="rId92"/>
    <hyperlink xmlns:r="http://schemas.openxmlformats.org/officeDocument/2006/relationships" ref="B96" r:id="rId93"/>
    <hyperlink xmlns:r="http://schemas.openxmlformats.org/officeDocument/2006/relationships" ref="A97" r:id="rId94"/>
    <hyperlink xmlns:r="http://schemas.openxmlformats.org/officeDocument/2006/relationships" ref="B97" r:id="rId95"/>
    <hyperlink xmlns:r="http://schemas.openxmlformats.org/officeDocument/2006/relationships" ref="A98" r:id="rId96"/>
    <hyperlink xmlns:r="http://schemas.openxmlformats.org/officeDocument/2006/relationships" ref="B98" r:id="rId97"/>
  </hyperlinks>
  <pageMargins left="0.75" right="0.75" top="1" bottom="1" header="0.5" footer="0.5"/>
</worksheet>
</file>

<file path=xl/worksheets/sheet3.xml><?xml version="1.0" encoding="utf-8"?>
<worksheet xmlns="http://schemas.openxmlformats.org/spreadsheetml/2006/main">
  <sheetPr>
    <outlinePr summaryBelow="0" summaryRight="0"/>
    <pageSetUpPr/>
  </sheetPr>
  <dimension ref="A1:DD1000"/>
  <sheetViews>
    <sheetView workbookViewId="0">
      <selection activeCell="A1" sqref="A1"/>
    </sheetView>
  </sheetViews>
  <sheetFormatPr baseColWidth="8" defaultColWidth="12.63" defaultRowHeight="15.75" customHeight="1"/>
  <cols>
    <col width="26" customWidth="1" style="590" min="1" max="1"/>
    <col width="10.63" customWidth="1" style="590" min="2" max="2"/>
    <col width="8.25" customWidth="1" style="590" min="3" max="3"/>
    <col width="6.75" customWidth="1" style="590" min="4" max="4"/>
    <col width="6.13" customWidth="1" style="590" min="5" max="5"/>
    <col width="5" customWidth="1" style="590" min="6" max="6"/>
    <col width="4.63" customWidth="1" style="590" min="7" max="44"/>
    <col width="8.5" customWidth="1" style="590" min="45" max="45"/>
    <col width="6.13" customWidth="1" style="590" min="46" max="46"/>
    <col width="19" customWidth="1" style="590" min="47" max="47"/>
    <col width="6.13" customWidth="1" style="590" min="48" max="67"/>
    <col width="4.5" customWidth="1" style="590" min="68" max="68"/>
    <col width="2.88" customWidth="1" style="590" min="69" max="69"/>
  </cols>
  <sheetData>
    <row r="1">
      <c r="A1" s="316" t="inlineStr">
        <is>
          <t>STRATCOMS DAHBOARD</t>
        </is>
      </c>
      <c r="B1" s="368" t="n"/>
      <c r="C1" s="368" t="n"/>
      <c r="D1" s="368" t="n"/>
      <c r="E1" s="368" t="n"/>
      <c r="F1" s="368" t="n"/>
      <c r="G1" s="318" t="n"/>
      <c r="H1" s="368" t="n"/>
      <c r="I1" s="368" t="n"/>
      <c r="J1" s="368" t="n"/>
      <c r="K1" s="368" t="n"/>
      <c r="L1" s="368" t="n"/>
      <c r="M1" s="368" t="n"/>
      <c r="N1" s="368" t="n"/>
      <c r="O1" s="368" t="n"/>
      <c r="P1" s="368" t="n"/>
      <c r="Q1" s="368" t="n"/>
      <c r="R1" s="368" t="n"/>
      <c r="S1" s="368" t="n"/>
      <c r="T1" s="368" t="n"/>
      <c r="U1" s="368" t="n"/>
      <c r="V1" s="368" t="n"/>
      <c r="W1" s="368" t="n"/>
      <c r="X1" s="368" t="n"/>
      <c r="Y1" s="368" t="n"/>
      <c r="Z1" s="368" t="n"/>
      <c r="AA1" s="368" t="n"/>
      <c r="AB1" s="368" t="n"/>
      <c r="AC1" s="368" t="n"/>
      <c r="AD1" s="368" t="n"/>
      <c r="AE1" s="368" t="n"/>
      <c r="AF1" s="368" t="n"/>
      <c r="AG1" s="368" t="n"/>
      <c r="AH1" s="368" t="n"/>
      <c r="AI1" s="368" t="n"/>
      <c r="AJ1" s="368" t="n"/>
      <c r="AK1" s="368" t="n"/>
      <c r="AL1" s="368" t="n"/>
      <c r="AM1" s="368" t="n"/>
      <c r="AN1" s="368" t="n"/>
      <c r="AO1" s="368" t="n"/>
      <c r="AP1" s="319" t="n"/>
      <c r="AQ1" s="368" t="n"/>
      <c r="AR1" s="368" t="n"/>
      <c r="AS1" s="316" t="inlineStr">
        <is>
          <t>TOTAL YEAR RESULTS PER COUNTRY</t>
        </is>
      </c>
      <c r="AT1" s="368" t="n"/>
      <c r="AU1" s="368" t="n"/>
      <c r="AV1" s="316" t="inlineStr">
        <is>
          <t>TOTAL YEAR RESULTS PER REGION</t>
        </is>
      </c>
      <c r="AW1" s="368" t="n"/>
      <c r="AX1" s="368" t="n"/>
      <c r="AY1" s="368" t="n"/>
      <c r="AZ1" s="368" t="n"/>
      <c r="BA1" s="368" t="n"/>
      <c r="BB1" s="368" t="n"/>
      <c r="BC1" s="368" t="n"/>
      <c r="BD1" s="368" t="n"/>
      <c r="BE1" s="368" t="n"/>
      <c r="BF1" s="368" t="n"/>
      <c r="BG1" s="368" t="n"/>
      <c r="BH1" s="368" t="n"/>
      <c r="BI1" s="368" t="n"/>
      <c r="BJ1" s="368" t="n"/>
      <c r="BK1" s="368" t="n"/>
      <c r="BL1" s="368" t="n"/>
      <c r="BM1" s="368" t="n"/>
      <c r="BN1" s="368" t="n"/>
      <c r="BO1" s="368" t="n"/>
      <c r="BP1" s="368" t="n"/>
      <c r="BQ1" s="320" t="n"/>
      <c r="BR1" s="368" t="n"/>
      <c r="BS1" s="316" t="inlineStr">
        <is>
          <t>CALCULATORS</t>
        </is>
      </c>
      <c r="BT1" s="368" t="n"/>
      <c r="BU1" s="368" t="n"/>
      <c r="BV1" s="368" t="n"/>
      <c r="BW1" s="368" t="n"/>
      <c r="BX1" s="368" t="n"/>
      <c r="BY1" s="368" t="n"/>
      <c r="BZ1" s="368" t="n"/>
      <c r="CA1" s="368" t="n"/>
      <c r="CB1" s="368" t="n"/>
      <c r="CC1" s="368" t="n"/>
      <c r="CD1" s="368" t="n"/>
      <c r="CE1" s="368" t="n"/>
      <c r="CF1" s="368" t="n"/>
      <c r="CG1" s="368" t="n"/>
      <c r="CH1" s="368" t="n"/>
      <c r="CI1" s="368" t="n"/>
      <c r="CJ1" s="368" t="n"/>
      <c r="CK1" s="368" t="n"/>
      <c r="CL1" s="368" t="n"/>
      <c r="CM1" s="368" t="n"/>
      <c r="CN1" s="368" t="n"/>
      <c r="CO1" s="368" t="n"/>
      <c r="CP1" s="368" t="n"/>
      <c r="CQ1" s="368" t="n"/>
      <c r="CR1" s="368" t="n"/>
      <c r="CS1" s="368" t="n"/>
      <c r="CT1" s="368" t="n"/>
      <c r="CU1" s="368" t="n"/>
      <c r="CV1" s="368" t="n"/>
      <c r="CW1" s="368" t="n"/>
      <c r="CX1" s="368" t="n"/>
      <c r="CY1" s="368" t="n"/>
      <c r="CZ1" s="368" t="n"/>
      <c r="DA1" s="368" t="n"/>
      <c r="DB1" s="368" t="n"/>
      <c r="DC1" s="368" t="n"/>
      <c r="DD1" s="368" t="n"/>
    </row>
    <row r="2">
      <c r="A2" s="368" t="n"/>
      <c r="B2" s="368" t="n"/>
      <c r="C2" s="368" t="n"/>
      <c r="D2" s="368" t="n"/>
      <c r="E2" s="368" t="n"/>
      <c r="F2" s="368" t="n"/>
      <c r="G2" s="318" t="n"/>
      <c r="H2" s="368" t="n"/>
      <c r="I2" s="368" t="n"/>
      <c r="J2" s="368" t="n"/>
      <c r="K2" s="368" t="n"/>
      <c r="L2" s="368" t="n"/>
      <c r="M2" s="368" t="n"/>
      <c r="N2" s="368" t="n"/>
      <c r="O2" s="368" t="n"/>
      <c r="P2" s="368" t="n"/>
      <c r="Q2" s="368" t="n"/>
      <c r="R2" s="368" t="n"/>
      <c r="S2" s="368" t="n"/>
      <c r="T2" s="368" t="n"/>
      <c r="U2" s="368" t="n"/>
      <c r="V2" s="368" t="n"/>
      <c r="W2" s="368" t="n"/>
      <c r="X2" s="368" t="n"/>
      <c r="Y2" s="368" t="n"/>
      <c r="Z2" s="368" t="n"/>
      <c r="AA2" s="368" t="n"/>
      <c r="AB2" s="368" t="n"/>
      <c r="AC2" s="368" t="n"/>
      <c r="AD2" s="368" t="n"/>
      <c r="AE2" s="368" t="n"/>
      <c r="AF2" s="368" t="n"/>
      <c r="AG2" s="368" t="n"/>
      <c r="AH2" s="368" t="n"/>
      <c r="AI2" s="368" t="n"/>
      <c r="AJ2" s="368" t="n"/>
      <c r="AK2" s="368" t="n"/>
      <c r="AL2" s="368" t="n"/>
      <c r="AM2" s="368" t="n"/>
      <c r="AN2" s="368" t="n"/>
      <c r="AO2" s="368" t="n"/>
      <c r="AP2" s="319" t="n"/>
      <c r="AQ2" s="368" t="n"/>
      <c r="AR2" s="368" t="n"/>
      <c r="AS2" s="368" t="n"/>
      <c r="AT2" s="368" t="n"/>
      <c r="AU2" s="368" t="n"/>
      <c r="AV2" s="368" t="inlineStr">
        <is>
          <t>ORIGINATED</t>
        </is>
      </c>
      <c r="AW2" s="368" t="n"/>
      <c r="AX2" s="368" t="n"/>
      <c r="AY2" s="368" t="n"/>
      <c r="AZ2" s="368" t="inlineStr">
        <is>
          <t>REACHED</t>
        </is>
      </c>
      <c r="BA2" s="368" t="n"/>
      <c r="BB2" s="368" t="n"/>
      <c r="BC2" s="368" t="n"/>
      <c r="BD2" s="368" t="n"/>
      <c r="BE2" s="368" t="n"/>
      <c r="BG2" s="368" t="n"/>
      <c r="BH2" s="368" t="n"/>
      <c r="BI2" s="368" t="n"/>
      <c r="BJ2" s="368" t="n"/>
      <c r="BK2" s="368" t="n"/>
      <c r="BL2" s="368" t="n"/>
      <c r="BM2" s="368" t="n"/>
      <c r="BN2" s="368" t="n"/>
      <c r="BO2" s="368" t="n"/>
      <c r="BP2" s="368" t="n"/>
      <c r="BQ2" s="320" t="n"/>
      <c r="BR2" s="368" t="n"/>
      <c r="BS2" s="368" t="n"/>
      <c r="BT2" s="368" t="n"/>
      <c r="BU2" s="368" t="n"/>
      <c r="BV2" s="368" t="n"/>
      <c r="BW2" s="368" t="n"/>
      <c r="BX2" s="368" t="n"/>
      <c r="BY2" s="368" t="n"/>
      <c r="BZ2" s="368" t="n"/>
      <c r="CA2" s="368" t="n"/>
      <c r="CB2" s="368" t="n"/>
      <c r="CC2" s="368" t="n"/>
      <c r="CD2" s="368" t="n"/>
      <c r="CE2" s="368" t="n"/>
      <c r="CF2" s="368" t="n"/>
      <c r="CG2" s="368" t="n"/>
      <c r="CH2" s="368" t="n"/>
      <c r="CI2" s="368" t="n"/>
      <c r="CJ2" s="368" t="n"/>
      <c r="CK2" s="368" t="n"/>
      <c r="CL2" s="368" t="n"/>
      <c r="CM2" s="368" t="n"/>
      <c r="CN2" s="368" t="n"/>
      <c r="CO2" s="368" t="n"/>
      <c r="CP2" s="368" t="n"/>
      <c r="CQ2" s="368" t="n"/>
      <c r="CR2" s="368" t="n"/>
      <c r="CS2" s="368" t="n"/>
      <c r="CT2" s="368" t="n"/>
      <c r="CU2" s="368" t="n"/>
      <c r="CV2" s="368" t="n"/>
      <c r="CW2" s="368" t="n"/>
      <c r="CX2" s="368" t="n"/>
      <c r="CY2" s="368" t="n"/>
      <c r="CZ2" s="368" t="n"/>
      <c r="DA2" s="368" t="n"/>
      <c r="DB2" s="368" t="n"/>
      <c r="DC2" s="368" t="n"/>
      <c r="DD2" s="368" t="n"/>
    </row>
    <row r="3">
      <c r="A3" s="322" t="inlineStr">
        <is>
          <t>Tier One per region</t>
        </is>
      </c>
      <c r="B3" s="323" t="inlineStr">
        <is>
          <t>Q1</t>
        </is>
      </c>
      <c r="C3" s="323" t="inlineStr">
        <is>
          <t>Q2</t>
        </is>
      </c>
      <c r="D3" s="323" t="inlineStr">
        <is>
          <t>Q3</t>
        </is>
      </c>
      <c r="E3" s="323" t="inlineStr">
        <is>
          <t>Q4</t>
        </is>
      </c>
      <c r="F3" s="368" t="n"/>
      <c r="G3" s="324" t="n"/>
      <c r="H3" s="325" t="n"/>
      <c r="I3" s="325" t="n"/>
      <c r="J3" s="325" t="n"/>
      <c r="K3" s="325" t="n"/>
      <c r="L3" s="325" t="n"/>
      <c r="M3" s="325" t="n"/>
      <c r="N3" s="325" t="n"/>
      <c r="O3" s="325" t="n"/>
      <c r="P3" s="325" t="n"/>
      <c r="Q3" s="325" t="n"/>
      <c r="R3" s="325" t="n"/>
      <c r="S3" s="325" t="n"/>
      <c r="T3" s="325" t="n"/>
      <c r="U3" s="325" t="n"/>
      <c r="V3" s="325" t="n"/>
      <c r="W3" s="325" t="n"/>
      <c r="X3" s="325" t="n"/>
      <c r="Y3" s="325" t="n"/>
      <c r="Z3" s="325" t="n"/>
      <c r="AA3" s="325" t="n"/>
      <c r="AB3" s="326" t="inlineStr">
        <is>
          <t>AVERAGE SCORE ALL TIER 1 CATEGORIES</t>
        </is>
      </c>
      <c r="AC3" s="327" t="n"/>
      <c r="AD3" s="328" t="n"/>
      <c r="AE3" s="329" t="n"/>
      <c r="AF3" s="329" t="n"/>
      <c r="AG3" s="329" t="n"/>
      <c r="AH3" s="329" t="n"/>
      <c r="AI3" s="329" t="n"/>
      <c r="AJ3" s="329" t="n"/>
      <c r="AK3" s="330">
        <f>AVERAGEIFS(SCORES!CS5:CS1000, SCORES!CS5:CS1000, "&gt;0", SCORES!CT5:CT1000, "=1")</f>
        <v/>
      </c>
      <c r="AL3" s="325" t="n"/>
      <c r="AM3" s="325" t="n"/>
      <c r="AN3" s="325" t="n"/>
      <c r="AO3" s="325" t="n"/>
      <c r="AP3" s="331" t="n"/>
      <c r="AQ3" s="325" t="n"/>
      <c r="AR3" s="325" t="inlineStr">
        <is>
          <t>J3</t>
        </is>
      </c>
      <c r="AS3" s="332">
        <f>IFERROR(__xludf.DUMMYFUNCTION("UNIQUE(MediaScorecard!E5:E4382)"),"US")</f>
        <v/>
      </c>
      <c r="AT3" s="333">
        <f>COUNTIF(MediaScorecard!E5:E4382,AS3)</f>
        <v/>
      </c>
      <c r="AU3" s="368" t="n"/>
      <c r="AV3" s="334" t="inlineStr">
        <is>
          <t>APAC</t>
        </is>
      </c>
      <c r="AW3" s="335">
        <f>SUM(AT17,AT18,AT28,AT33)</f>
        <v/>
      </c>
      <c r="AX3" s="368" t="n"/>
      <c r="AY3" s="368" t="n"/>
      <c r="AZ3" s="336">
        <f>COUNTIF(MediaScorecard!F5:F4379,AV3)</f>
        <v/>
      </c>
      <c r="BA3" s="368" t="n"/>
      <c r="BB3" s="337" t="n"/>
      <c r="BC3" s="337" t="n"/>
      <c r="BG3" s="368" t="n"/>
      <c r="BH3" s="368" t="n"/>
      <c r="BI3" s="368" t="n"/>
      <c r="BJ3" s="368" t="n"/>
      <c r="BK3" s="368" t="n"/>
      <c r="BL3" s="368" t="n"/>
      <c r="BM3" s="368" t="n"/>
      <c r="BN3" s="368" t="n"/>
      <c r="BO3" s="368" t="n"/>
      <c r="BP3" s="368" t="n"/>
      <c r="BQ3" s="320" t="n"/>
      <c r="BR3" s="368" t="n"/>
      <c r="BS3" s="338">
        <f>MediaScorecard!G2</f>
        <v/>
      </c>
      <c r="BT3" s="338">
        <f>MediaScorecard!H2</f>
        <v/>
      </c>
      <c r="BU3" s="338">
        <f>MediaScorecard!T2</f>
        <v/>
      </c>
      <c r="BW3" s="339">
        <f>MediaScorecard!AO2</f>
        <v/>
      </c>
      <c r="BX3" s="340" t="n"/>
      <c r="BY3" s="338">
        <f>MediaScorecard!V2</f>
        <v/>
      </c>
      <c r="BZ3" s="368" t="n"/>
      <c r="CA3" s="368" t="n"/>
      <c r="CB3" s="368" t="n"/>
      <c r="CC3" s="368" t="n"/>
      <c r="CD3" s="368" t="n"/>
      <c r="CE3" s="368" t="n"/>
      <c r="CF3" s="368" t="n"/>
      <c r="CG3" s="368" t="n"/>
      <c r="CH3" s="368" t="n"/>
      <c r="CI3" s="368" t="n"/>
      <c r="CJ3" s="368" t="n"/>
      <c r="CK3" s="368" t="n"/>
      <c r="CL3" s="368" t="n"/>
      <c r="CM3" s="368" t="n"/>
      <c r="CN3" s="368" t="n"/>
      <c r="CO3" s="368" t="n"/>
      <c r="CP3" s="368" t="n"/>
      <c r="CQ3" s="368" t="n"/>
      <c r="CR3" s="368" t="n"/>
      <c r="CS3" s="368" t="n"/>
      <c r="CT3" s="368" t="n"/>
      <c r="CU3" s="368" t="n"/>
      <c r="CV3" s="368" t="n"/>
      <c r="CW3" s="368" t="n"/>
      <c r="CX3" s="368" t="n"/>
      <c r="CY3" s="368" t="n"/>
      <c r="CZ3" s="368" t="n"/>
      <c r="DA3" s="368" t="n"/>
      <c r="DB3" s="368" t="n"/>
      <c r="DC3" s="368" t="n"/>
      <c r="DD3" s="368" t="n"/>
    </row>
    <row r="4">
      <c r="A4" s="368" t="inlineStr">
        <is>
          <t>APAC</t>
        </is>
      </c>
      <c r="B4" s="368">
        <f>Countif(AV16:AZ40,"AU")+Countif(AV16:AZ40,"NZ")+Countif(AV16:AZ40,"IN")+Countif(AV16:AZ40,"JP")+Countif(AV16:AZ40,"KS")+Countif(AV16:AZ40,"CN")</f>
        <v/>
      </c>
      <c r="C4" s="341">
        <f>Countif(BA16:BE40,"AU")+Countif(BA16:BE40,"NZ")+Countif(BA16:BE40,"IN")+Countif(BA16:BE40,"JP")+Countif(BA16:BE40,"KS")+Countif(BA16:BE40,"CN")</f>
        <v/>
      </c>
      <c r="D4" s="341">
        <f>Countif(BF16:BJ40,"AU")+Countif(BF16:BJ40,"NZ")+Countif(BF16:BJ40,"IN")+Countif(BF16:BJ40,"JP")+Countif(BF16:BJ40,"KS")+Countif(BF16:BJ40,"CN")</f>
        <v/>
      </c>
      <c r="E4" s="341">
        <f>Countif(BK16:BO40,"AU")+Countif(BK16:BO40,"NZ")+Countif(BK16:BO40,"IN")+Countif(BK16:BO40,"JP")+Countif(BK16:BO40,"KS")+Countif(BK16:BO40,"CN")</f>
        <v/>
      </c>
      <c r="F4" s="368" t="n"/>
      <c r="G4" s="324" t="n"/>
      <c r="H4" s="325" t="n"/>
      <c r="I4" s="325" t="n"/>
      <c r="J4" s="325" t="n"/>
      <c r="K4" s="325" t="n"/>
      <c r="L4" s="325" t="n"/>
      <c r="M4" s="325" t="n"/>
      <c r="N4" s="325" t="n"/>
      <c r="O4" s="325" t="n"/>
      <c r="P4" s="325" t="n"/>
      <c r="Q4" s="325" t="n"/>
      <c r="R4" s="325" t="n"/>
      <c r="S4" s="325" t="n"/>
      <c r="T4" s="325" t="n"/>
      <c r="U4" s="325" t="n"/>
      <c r="V4" s="325" t="n"/>
      <c r="W4" s="325" t="n"/>
      <c r="X4" s="325" t="n"/>
      <c r="Y4" s="325" t="n"/>
      <c r="Z4" s="325" t="n"/>
      <c r="AA4" s="325" t="n"/>
      <c r="AB4" s="342" t="inlineStr">
        <is>
          <t>AVERAGE SCORE TRADES</t>
        </is>
      </c>
      <c r="AC4" s="343" t="n"/>
      <c r="AD4" s="344" t="n"/>
      <c r="AE4" s="345" t="n"/>
      <c r="AF4" s="345" t="n"/>
      <c r="AG4" s="345" t="n"/>
      <c r="AH4" s="345" t="n"/>
      <c r="AI4" s="345" t="n"/>
      <c r="AJ4" s="345" t="n"/>
      <c r="AK4" s="346">
        <f>AVERAGEIFS(SCORES!CS5:CS1000, SCORES!CS5:CS1000, "&gt;0", SCORES!CT5:CT1000, "=2")</f>
        <v/>
      </c>
      <c r="AL4" s="325" t="n"/>
      <c r="AM4" s="325" t="n"/>
      <c r="AN4" s="325" t="n"/>
      <c r="AO4" s="325" t="n"/>
      <c r="AP4" s="331" t="n"/>
      <c r="AQ4" s="325" t="n"/>
      <c r="AR4" s="325" t="inlineStr">
        <is>
          <t>J4</t>
        </is>
      </c>
      <c r="AS4" s="382">
        <f>IFERROR(__xludf.DUMMYFUNCTION("""COMPUTED_VALUE"""),"UK")</f>
        <v/>
      </c>
      <c r="AT4" s="348">
        <f>COUNTIF(MediaScorecard!E5:E4382,AS4)</f>
        <v/>
      </c>
      <c r="AU4" s="349" t="n"/>
      <c r="AV4" s="350" t="inlineStr">
        <is>
          <t>EMEA</t>
        </is>
      </c>
      <c r="AW4" s="351">
        <f>SUM(AT4,AT5,AT7,AT8,AT9,AT10,AT11,AT12, AT13, AT14, AT15)</f>
        <v/>
      </c>
      <c r="AX4" s="368" t="n"/>
      <c r="AY4" s="368" t="n"/>
      <c r="AZ4" s="352">
        <f>COUNTIF(MediaScorecard!F5:F4380,AV4)</f>
        <v/>
      </c>
      <c r="BA4" s="368" t="n"/>
      <c r="BB4" s="353">
        <f t="array" ref="BB4">AVERAGE(COUNTIF(MediaScorecard!BP5:BX2001, "x"))</f>
        <v/>
      </c>
      <c r="BC4" s="354" t="inlineStr">
        <is>
          <t>Total number of times Corp Themes ticked</t>
        </is>
      </c>
      <c r="BG4" s="368" t="n"/>
      <c r="BH4" s="368" t="n"/>
      <c r="BI4" s="368" t="n"/>
      <c r="BJ4" s="368" t="n"/>
      <c r="BK4" s="368" t="n"/>
      <c r="BL4" s="368" t="n"/>
      <c r="BM4" s="368" t="n"/>
      <c r="BN4" s="368" t="n"/>
      <c r="BO4" s="368" t="n"/>
      <c r="BP4" s="368" t="n"/>
      <c r="BQ4" s="320" t="n"/>
      <c r="BR4" s="368" t="n"/>
      <c r="BS4" s="338">
        <f>MediaScorecard!G3</f>
        <v/>
      </c>
      <c r="BT4" s="338">
        <f>MediaScorecard!H3</f>
        <v/>
      </c>
      <c r="BU4" s="338">
        <f>MediaScorecard!T3</f>
        <v/>
      </c>
      <c r="BW4" s="339">
        <f>MediaScorecard!AO3</f>
        <v/>
      </c>
      <c r="BX4" s="340" t="n"/>
      <c r="BY4" s="338">
        <f>MediaScorecard!V3</f>
        <v/>
      </c>
      <c r="BZ4" s="368" t="n"/>
      <c r="CA4" s="368" t="n"/>
      <c r="CB4" s="368" t="n"/>
      <c r="CC4" s="368" t="n"/>
      <c r="CD4" s="368" t="n"/>
      <c r="CE4" s="368" t="n"/>
      <c r="CF4" s="368" t="n"/>
      <c r="CG4" s="368" t="n"/>
      <c r="CH4" s="368" t="n"/>
      <c r="CI4" s="368" t="n"/>
      <c r="CJ4" s="368" t="n"/>
      <c r="CK4" s="368" t="n"/>
      <c r="CL4" s="368" t="n"/>
      <c r="CM4" s="368" t="n"/>
      <c r="CN4" s="368" t="n"/>
      <c r="CO4" s="368" t="n"/>
      <c r="CP4" s="368" t="n"/>
      <c r="CQ4" s="368" t="n"/>
      <c r="CR4" s="368" t="n"/>
      <c r="CS4" s="368" t="n"/>
      <c r="CT4" s="368" t="n"/>
      <c r="CU4" s="368" t="n"/>
      <c r="CV4" s="368" t="n"/>
      <c r="CW4" s="368" t="n"/>
      <c r="CX4" s="368" t="n"/>
      <c r="CY4" s="368" t="n"/>
      <c r="CZ4" s="368" t="n"/>
      <c r="DA4" s="368" t="n"/>
      <c r="DB4" s="368" t="n"/>
      <c r="DC4" s="368" t="n"/>
      <c r="DD4" s="368" t="n"/>
    </row>
    <row r="5">
      <c r="A5" s="368" t="inlineStr">
        <is>
          <t>EMEA</t>
        </is>
      </c>
      <c r="B5" s="368">
        <f>Countif(AV17:AZ40,"UK")+Countif(AV17:AZ40,"DE")+Countif(AV17:AZ40,"EI")+Countif(AV17:AZ40,"BE")+Countif(AV17:AZ40,"NL")+Countif(AV17:AZ40,"FR")+Countif(AV17:AZ40,"CH")+Countif(AV17:AZ40,"AT")+Countif(AV17:AZ40,"IT")+Countif(AV17:AZ40,"CY")</f>
        <v/>
      </c>
      <c r="C5" s="341">
        <f>Countif(BA17:BE40,"UK")+Countif(BA17:BE40,"DE")+Countif(BA17:BE40,"EI")+Countif(BA17:BE40,"BE")+Countif(BA17:WD40,"NL")+Countif(BA17:BE40,"FR")+Countif(BA17:BE40,"CH")+Countif(BA17:BE40,"AT")+Countif(BA17:BE40,"IT")+Countif(BA17:BE40,"SE")+Countif(BA17:BE40,"NO")+Countif(BA17:BE40,"DK")+Countif(BA17:BE40,"CY")</f>
        <v/>
      </c>
      <c r="D5" s="341">
        <f>Countif(BF17:BJ40,"UK")+Countif(BF17:BJ40,"DE")+Countif(BF17:BJ40,"EI")+Countif(BF17:BJ40,"BE")+Countif(BF17:BJ40,"NL")+Countif(BF17:BJ40,"FR")+Countif(BF17:BJ40,"CH")+Countif(BF17:BJ40,"AT")+Countif(BF17:BJ40,"SE")+Countif(BF17:BJ40,"NO")+Countif(BF17:BJ40,"DK")+Countif(BF17:BJ40,"IT")</f>
        <v/>
      </c>
      <c r="E5" s="341">
        <f>Countif(BK17:BO40,"UK")+Countif(BK7:BO40,"DE")+Countif(BK17:BO40,"EI")+Countif(BK17:BO40,"BE")+Countif(BK17:BO40,"NL")+Countif(BK17:BO40,"FR")+Countif(BK17:BO40,"CH")+Countif(BK17:BO40,"AT")+Countif(BK17:BO40,"IT")+Countif(BK17:BO40,"SE")+Countif(BK17:BO40,"NO")+Countif(BK17:BO40,"DK")+Countif(BK17:BO40,"CY")</f>
        <v/>
      </c>
      <c r="F5" s="368" t="n"/>
      <c r="G5" s="324" t="n"/>
      <c r="H5" s="325" t="n"/>
      <c r="I5" s="325" t="n"/>
      <c r="J5" s="325" t="n"/>
      <c r="K5" s="325" t="n"/>
      <c r="L5" s="325" t="n"/>
      <c r="M5" s="325" t="n"/>
      <c r="N5" s="325" t="n"/>
      <c r="O5" s="325" t="n"/>
      <c r="P5" s="325" t="n"/>
      <c r="Q5" s="325" t="n"/>
      <c r="R5" s="325" t="n"/>
      <c r="S5" s="325" t="n"/>
      <c r="T5" s="325" t="n"/>
      <c r="U5" s="325" t="n"/>
      <c r="V5" s="325" t="n"/>
      <c r="W5" s="325" t="n"/>
      <c r="X5" s="325" t="n"/>
      <c r="Y5" s="325" t="n"/>
      <c r="Z5" s="325" t="n"/>
      <c r="AA5" s="325" t="n"/>
      <c r="AB5" s="325" t="n"/>
      <c r="AC5" s="325" t="n"/>
      <c r="AD5" s="325" t="n"/>
      <c r="AE5" s="325" t="n"/>
      <c r="AF5" s="325" t="n"/>
      <c r="AG5" s="325" t="n"/>
      <c r="AH5" s="325" t="n"/>
      <c r="AI5" s="325" t="n"/>
      <c r="AJ5" s="325" t="n"/>
      <c r="AK5" s="325" t="n"/>
      <c r="AL5" s="325" t="n"/>
      <c r="AM5" s="325" t="n"/>
      <c r="AN5" s="325" t="n"/>
      <c r="AO5" s="325" t="n"/>
      <c r="AP5" s="331" t="n"/>
      <c r="AQ5" s="325" t="n"/>
      <c r="AR5" s="325" t="inlineStr">
        <is>
          <t>J5</t>
        </is>
      </c>
      <c r="AS5" s="382">
        <f>IFERROR(__xludf.DUMMYFUNCTION("""COMPUTED_VALUE"""),"NL")</f>
        <v/>
      </c>
      <c r="AT5" s="348">
        <f>COUNTIF(MediaScorecard!E5:E4382,AS5)</f>
        <v/>
      </c>
      <c r="AU5" s="368" t="n"/>
      <c r="AV5" s="350" t="inlineStr">
        <is>
          <t>LATAM</t>
        </is>
      </c>
      <c r="AW5" s="351">
        <f>SUM(AT27,AT30)</f>
        <v/>
      </c>
      <c r="AX5" s="368" t="n"/>
      <c r="AY5" s="368" t="n"/>
      <c r="AZ5" s="352">
        <f>COUNTIF(MediaScorecard!F5:F4381,AV5)</f>
        <v/>
      </c>
      <c r="BA5" s="368" t="n"/>
      <c r="BB5" s="355">
        <f t="array" ref="BB5">AVERAGE(MMULT(N(MediaScorecard!BP5:BX2001 = "x"), TRANSPOSE(COLUMN(MediaScorecard!BP5:BX2001)^0)))</f>
        <v/>
      </c>
      <c r="BC5" s="354" t="inlineStr">
        <is>
          <t>Average number of Corp Themes ticked per row</t>
        </is>
      </c>
      <c r="BD5" s="356" t="n"/>
      <c r="BE5" s="354" t="n"/>
      <c r="BG5" s="368" t="n"/>
      <c r="BH5" s="368" t="n"/>
      <c r="BI5" s="368" t="n"/>
      <c r="BJ5" s="368" t="n"/>
      <c r="BK5" s="368" t="n"/>
      <c r="BL5" s="368" t="n"/>
      <c r="BM5" s="368" t="n"/>
      <c r="BN5" s="368" t="n"/>
      <c r="BO5" s="368" t="n"/>
      <c r="BP5" s="368" t="n"/>
      <c r="BQ5" s="320" t="n"/>
      <c r="BR5" s="368" t="n"/>
      <c r="BS5" s="368" t="n"/>
      <c r="BT5" s="368" t="n"/>
      <c r="BU5" s="357" t="n"/>
      <c r="BV5" s="368" t="n"/>
      <c r="BW5" s="368" t="n"/>
      <c r="BX5" s="368" t="n"/>
      <c r="BY5" s="358" t="n"/>
      <c r="BZ5" s="368" t="n"/>
      <c r="CA5" s="368" t="n"/>
      <c r="CB5" s="368" t="n"/>
      <c r="CC5" s="368" t="n"/>
      <c r="CD5" s="368" t="n"/>
      <c r="CE5" s="368" t="n"/>
      <c r="CF5" s="368" t="n"/>
      <c r="CG5" s="368" t="n"/>
      <c r="CH5" s="368" t="n"/>
      <c r="CI5" s="368" t="n"/>
      <c r="CJ5" s="368" t="n"/>
      <c r="CK5" s="368" t="n"/>
      <c r="CL5" s="368" t="n"/>
      <c r="CM5" s="368" t="n"/>
      <c r="CN5" s="368" t="n"/>
      <c r="CO5" s="368" t="n"/>
      <c r="CP5" s="368" t="n"/>
      <c r="CQ5" s="368" t="n"/>
      <c r="CR5" s="368" t="n"/>
      <c r="CS5" s="368" t="n"/>
      <c r="CT5" s="368" t="n"/>
      <c r="CU5" s="368" t="n"/>
      <c r="CV5" s="368" t="n"/>
      <c r="CW5" s="368" t="n"/>
      <c r="CX5" s="368" t="n"/>
      <c r="CY5" s="368" t="n"/>
      <c r="CZ5" s="368" t="n"/>
      <c r="DA5" s="368" t="n"/>
      <c r="DB5" s="368" t="n"/>
      <c r="DC5" s="368" t="n"/>
      <c r="DD5" s="368" t="n"/>
    </row>
    <row r="6">
      <c r="A6" s="368" t="inlineStr">
        <is>
          <t>LATAM</t>
        </is>
      </c>
      <c r="B6" s="368">
        <f>Countif(AV17:AZ40,"BR")+Countif(AV17:AZ40,"AR")+Countif(AV17:AZ40,"MX")+Countif(AV17:AZ40,"CL")</f>
        <v/>
      </c>
      <c r="C6" s="368">
        <f>Countif(BA17:BE40,"BR")+Countif(BA17:BE40,"AR")+Countif(BA17:BE40,"MX")+Countif(BA17:BE40,"CL")</f>
        <v/>
      </c>
      <c r="D6" s="368">
        <f>Countif(BF17:BJ40,"BR")+Countif(BF17:BJ40,"AR")+Countif(BF17:BJ40,"MX")+Countif(BF17:BJ40,"CL")</f>
        <v/>
      </c>
      <c r="E6" s="368">
        <f>Countif(BK17:BO40,"BR")+Countif(BK17:BO40,"AR")+Countif(BK17:BO40,"MX")+Countif(BK17:BO40,"CL")</f>
        <v/>
      </c>
      <c r="F6" s="368" t="n"/>
      <c r="G6" s="324" t="n"/>
      <c r="H6" s="325" t="n"/>
      <c r="I6" s="325" t="n"/>
      <c r="J6" s="325" t="n"/>
      <c r="K6" s="325" t="n"/>
      <c r="L6" s="325" t="n"/>
      <c r="M6" s="325" t="n"/>
      <c r="N6" s="325" t="n"/>
      <c r="O6" s="325" t="n"/>
      <c r="P6" s="325" t="n"/>
      <c r="Q6" s="325" t="n"/>
      <c r="R6" s="325" t="n"/>
      <c r="S6" s="325" t="n"/>
      <c r="T6" s="325" t="n"/>
      <c r="U6" s="325" t="n"/>
      <c r="V6" s="325" t="n"/>
      <c r="W6" s="325" t="n"/>
      <c r="X6" s="325" t="n"/>
      <c r="Y6" s="325" t="n"/>
      <c r="Z6" s="325" t="n"/>
      <c r="AA6" s="325" t="n"/>
      <c r="AB6" s="325" t="n"/>
      <c r="AC6" s="325" t="n"/>
      <c r="AD6" s="325" t="n"/>
      <c r="AE6" s="325" t="n"/>
      <c r="AF6" s="325" t="n"/>
      <c r="AG6" s="325" t="n"/>
      <c r="AH6" s="325" t="n"/>
      <c r="AI6" s="325" t="n"/>
      <c r="AJ6" s="325" t="n"/>
      <c r="AK6" s="325" t="n"/>
      <c r="AL6" s="325" t="n"/>
      <c r="AM6" s="325" t="n"/>
      <c r="AN6" s="325" t="n"/>
      <c r="AO6" s="325" t="n"/>
      <c r="AP6" s="331" t="n"/>
      <c r="AQ6" s="325" t="n"/>
      <c r="AR6" s="325" t="inlineStr">
        <is>
          <t>J6</t>
        </is>
      </c>
      <c r="AS6" s="382">
        <f>IFERROR(__xludf.DUMMYFUNCTION("""COMPUTED_VALUE"""),"CA")</f>
        <v/>
      </c>
      <c r="AT6" s="348">
        <f>COUNTIF(MediaScorecard!E5:E4382,AS6)</f>
        <v/>
      </c>
      <c r="AU6" s="368" t="n"/>
      <c r="AV6" s="350" t="inlineStr">
        <is>
          <t>NAM</t>
        </is>
      </c>
      <c r="AW6" s="351">
        <f>SUM(AT3,AT6)</f>
        <v/>
      </c>
      <c r="AX6" s="368" t="n"/>
      <c r="AY6" s="368" t="n"/>
      <c r="AZ6" s="352">
        <f>COUNTIF(MediaScorecard!F5:F4382,AV6)</f>
        <v/>
      </c>
      <c r="BA6" s="368" t="n"/>
      <c r="BB6" s="359" t="n"/>
      <c r="BC6" s="359" t="n"/>
      <c r="BD6" s="368" t="n"/>
      <c r="BE6" s="368" t="n"/>
      <c r="BG6" s="368" t="n"/>
      <c r="BH6" s="368" t="n"/>
      <c r="BI6" s="368" t="n"/>
      <c r="BJ6" s="368" t="n"/>
      <c r="BK6" s="368" t="n"/>
      <c r="BL6" s="368" t="n"/>
      <c r="BM6" s="368" t="n"/>
      <c r="BN6" s="368" t="n"/>
      <c r="BO6" s="368" t="n"/>
      <c r="BP6" s="368" t="n"/>
      <c r="BQ6" s="320" t="n"/>
      <c r="BR6" s="368" t="n"/>
      <c r="BS6" s="368" t="n"/>
      <c r="BT6" s="368" t="n"/>
      <c r="BU6" s="357" t="n"/>
      <c r="BV6" s="368" t="n"/>
      <c r="BW6" s="368" t="n"/>
      <c r="BX6" s="368" t="n"/>
      <c r="BZ6" s="368" t="n"/>
      <c r="CA6" s="368" t="n"/>
      <c r="CB6" s="368" t="n"/>
      <c r="CC6" s="368" t="n"/>
      <c r="CD6" s="368" t="n"/>
      <c r="CE6" s="368" t="n"/>
      <c r="CF6" s="368" t="n"/>
      <c r="CG6" s="368" t="n"/>
      <c r="CH6" s="368" t="n"/>
      <c r="CI6" s="368" t="n"/>
      <c r="CJ6" s="368" t="n"/>
      <c r="CK6" s="368" t="n"/>
      <c r="CL6" s="368" t="n"/>
      <c r="CM6" s="368" t="n"/>
      <c r="CN6" s="368" t="n"/>
      <c r="CO6" s="368" t="n"/>
      <c r="CP6" s="368" t="n"/>
      <c r="CQ6" s="368" t="n"/>
      <c r="CR6" s="368" t="n"/>
      <c r="CS6" s="368" t="n"/>
      <c r="CT6" s="368" t="n"/>
      <c r="CU6" s="368" t="n"/>
      <c r="CV6" s="368" t="n"/>
      <c r="CW6" s="368" t="n"/>
      <c r="CX6" s="368" t="n"/>
      <c r="CY6" s="368" t="n"/>
      <c r="CZ6" s="368" t="n"/>
      <c r="DA6" s="368" t="n"/>
      <c r="DB6" s="368" t="n"/>
      <c r="DC6" s="368" t="n"/>
      <c r="DD6" s="368" t="n"/>
    </row>
    <row r="7" ht="29.25" customHeight="1" s="590">
      <c r="A7" s="368" t="inlineStr">
        <is>
          <t>NAM</t>
        </is>
      </c>
      <c r="B7" s="368">
        <f>Countif(AV17:AZ40,"US")+Countif(AV17:AZ40,"CA")</f>
        <v/>
      </c>
      <c r="C7" s="368">
        <f>Countif(BA17:BE40,"US")+Countif(BA17:BE40,"CA")</f>
        <v/>
      </c>
      <c r="D7" s="368">
        <f>Countif(BF17:BJ40,"US")+Countif(BF17:BJ40,"CA")</f>
        <v/>
      </c>
      <c r="E7" s="368">
        <f>Countif(BK17:BO40,"US")+Countif(BK17:BO40,"CA")</f>
        <v/>
      </c>
      <c r="F7" s="368" t="n"/>
      <c r="G7" s="324" t="n"/>
      <c r="H7" s="325" t="n"/>
      <c r="I7" s="325" t="n"/>
      <c r="J7" s="325" t="n"/>
      <c r="K7" s="325" t="n"/>
      <c r="L7" s="325" t="n"/>
      <c r="M7" s="325" t="n"/>
      <c r="N7" s="325" t="n"/>
      <c r="O7" s="325" t="n"/>
      <c r="P7" s="325" t="n"/>
      <c r="Q7" s="325" t="n"/>
      <c r="R7" s="325" t="n"/>
      <c r="S7" s="325" t="n"/>
      <c r="T7" s="325" t="n"/>
      <c r="U7" s="325" t="n"/>
      <c r="V7" s="325" t="n"/>
      <c r="W7" s="325" t="n"/>
      <c r="X7" s="325" t="n"/>
      <c r="Y7" s="325" t="n"/>
      <c r="Z7" s="325" t="n"/>
      <c r="AA7" s="325" t="n"/>
      <c r="AB7" s="325" t="n"/>
      <c r="AC7" s="325" t="n"/>
      <c r="AD7" s="325" t="n"/>
      <c r="AE7" s="325" t="n"/>
      <c r="AF7" s="325" t="n"/>
      <c r="AG7" s="325" t="n"/>
      <c r="AH7" s="325" t="n"/>
      <c r="AI7" s="325" t="n"/>
      <c r="AJ7" s="325" t="n"/>
      <c r="AK7" s="325" t="n"/>
      <c r="AL7" s="325" t="n"/>
      <c r="AM7" s="325" t="n"/>
      <c r="AN7" s="325" t="n"/>
      <c r="AO7" s="325" t="n"/>
      <c r="AP7" s="331" t="n"/>
      <c r="AQ7" s="325" t="n"/>
      <c r="AR7" s="325" t="inlineStr">
        <is>
          <t>J7</t>
        </is>
      </c>
      <c r="AS7" s="382">
        <f>IFERROR(__xludf.DUMMYFUNCTION("""COMPUTED_VALUE"""),"SE")</f>
        <v/>
      </c>
      <c r="AT7" s="348">
        <f>COUNTIF(MediaScorecard!E5:E4382,AS7)</f>
        <v/>
      </c>
      <c r="AU7" s="368" t="n"/>
      <c r="AV7" s="360" t="inlineStr">
        <is>
          <t>Global</t>
        </is>
      </c>
      <c r="AW7" s="361" t="n"/>
      <c r="AX7" s="368" t="n"/>
      <c r="AY7" s="368" t="n"/>
      <c r="AZ7" s="362">
        <f>COUNTIF(MediaScorecard!F5:F4383,AV7)</f>
        <v/>
      </c>
      <c r="BA7" s="368" t="n"/>
      <c r="BB7" s="368" t="n"/>
      <c r="BC7" s="368" t="n"/>
      <c r="BD7" s="368" t="n"/>
      <c r="BE7" s="368" t="n"/>
      <c r="BG7" s="368" t="n"/>
      <c r="BH7" s="368" t="n"/>
      <c r="BI7" s="368" t="n"/>
      <c r="BJ7" s="368" t="n"/>
      <c r="BK7" s="368" t="n"/>
      <c r="BL7" s="368" t="n"/>
      <c r="BM7" s="368" t="n"/>
      <c r="BN7" s="368" t="n"/>
      <c r="BO7" s="368" t="n"/>
      <c r="BP7" s="368" t="n"/>
      <c r="BQ7" s="320" t="n"/>
      <c r="BR7" s="368" t="n"/>
      <c r="BS7" s="338">
        <f>MediaScorecard!AU2</f>
        <v/>
      </c>
      <c r="BT7" s="338">
        <f>MediaScorecard!AV2</f>
        <v/>
      </c>
      <c r="BU7" s="338">
        <f>MediaScorecard!AW2</f>
        <v/>
      </c>
      <c r="BV7" s="338">
        <f>MediaScorecard!AX2</f>
        <v/>
      </c>
      <c r="BW7" s="338">
        <f>MediaScorecard!AY2</f>
        <v/>
      </c>
      <c r="BX7" s="339">
        <f>MediaScorecard!AZ2</f>
        <v/>
      </c>
      <c r="BY7" s="363">
        <f>MediaScorecard!BA2</f>
        <v/>
      </c>
      <c r="BZ7" s="364" t="n"/>
      <c r="CA7" s="368" t="n"/>
      <c r="CB7" s="368" t="n"/>
      <c r="CC7" s="368" t="n"/>
      <c r="CD7" s="368" t="n"/>
      <c r="CE7" s="368" t="n"/>
      <c r="CF7" s="368" t="n"/>
      <c r="CG7" s="368" t="n"/>
      <c r="CH7" s="368" t="n"/>
      <c r="CI7" s="368" t="n"/>
      <c r="CJ7" s="368" t="n"/>
      <c r="CK7" s="368" t="n"/>
      <c r="CL7" s="368" t="n"/>
      <c r="CM7" s="368" t="n"/>
      <c r="CN7" s="368" t="n"/>
      <c r="CO7" s="368" t="n"/>
      <c r="CP7" s="368" t="n"/>
      <c r="CQ7" s="368" t="n"/>
      <c r="CR7" s="368" t="n"/>
      <c r="CS7" s="368" t="n"/>
      <c r="CT7" s="368" t="n"/>
      <c r="CU7" s="368" t="n"/>
      <c r="CV7" s="368" t="n"/>
      <c r="CW7" s="368" t="n"/>
      <c r="CX7" s="368" t="n"/>
      <c r="CY7" s="368" t="n"/>
      <c r="CZ7" s="368" t="n"/>
      <c r="DA7" s="368" t="n"/>
      <c r="DB7" s="368" t="n"/>
      <c r="DC7" s="368" t="n"/>
      <c r="DD7" s="368" t="n"/>
    </row>
    <row r="8">
      <c r="A8" s="368" t="n"/>
      <c r="B8" s="368" t="n"/>
      <c r="C8" s="368" t="n"/>
      <c r="D8" s="368" t="n"/>
      <c r="E8" s="368" t="n"/>
      <c r="F8" s="368" t="n"/>
      <c r="G8" s="324" t="n"/>
      <c r="H8" s="325" t="n"/>
      <c r="I8" s="325" t="n"/>
      <c r="J8" s="325" t="n"/>
      <c r="K8" s="325" t="n"/>
      <c r="L8" s="325" t="n"/>
      <c r="M8" s="325" t="n"/>
      <c r="N8" s="325" t="n"/>
      <c r="O8" s="325" t="n"/>
      <c r="P8" s="325" t="n"/>
      <c r="Q8" s="325" t="n"/>
      <c r="R8" s="325" t="n"/>
      <c r="S8" s="325" t="n"/>
      <c r="T8" s="325" t="n"/>
      <c r="U8" s="325" t="n"/>
      <c r="V8" s="325" t="n"/>
      <c r="W8" s="325" t="n"/>
      <c r="X8" s="325" t="n"/>
      <c r="Y8" s="325" t="n"/>
      <c r="Z8" s="325" t="n"/>
      <c r="AA8" s="325" t="n"/>
      <c r="AB8" s="325" t="n"/>
      <c r="AC8" s="325" t="n"/>
      <c r="AD8" s="325" t="n"/>
      <c r="AE8" s="325" t="n"/>
      <c r="AF8" s="325" t="n"/>
      <c r="AG8" s="325" t="n"/>
      <c r="AH8" s="325" t="n"/>
      <c r="AI8" s="325" t="n"/>
      <c r="AJ8" s="325" t="n"/>
      <c r="AK8" s="325" t="n"/>
      <c r="AL8" s="325" t="n"/>
      <c r="AM8" s="325" t="n"/>
      <c r="AN8" s="325" t="n"/>
      <c r="AO8" s="325" t="n"/>
      <c r="AP8" s="331" t="n"/>
      <c r="AQ8" s="325" t="n"/>
      <c r="AR8" s="325" t="inlineStr">
        <is>
          <t>J8</t>
        </is>
      </c>
      <c r="AS8" s="382">
        <f>IFERROR(__xludf.DUMMYFUNCTION("""COMPUTED_VALUE"""),"DE")</f>
        <v/>
      </c>
      <c r="AT8" s="348">
        <f>COUNTIF(MediaScorecard!E5:E4383,AS8)</f>
        <v/>
      </c>
      <c r="AU8" s="368" t="n"/>
      <c r="AV8" s="325" t="inlineStr">
        <is>
          <t>Total</t>
        </is>
      </c>
      <c r="AW8" s="365">
        <f>SUM(AW3:AW6)</f>
        <v/>
      </c>
      <c r="AX8" s="368" t="n"/>
      <c r="AY8" s="368" t="n"/>
      <c r="AZ8" s="365">
        <f>SUM(AZ3:AZ7)</f>
        <v/>
      </c>
      <c r="BA8" s="368" t="n"/>
      <c r="BB8" s="368" t="n"/>
      <c r="BC8" s="368" t="n"/>
      <c r="BD8" s="368" t="n"/>
      <c r="BE8" s="368" t="n"/>
      <c r="BF8" s="368" t="n"/>
      <c r="BG8" s="368" t="n"/>
      <c r="BH8" s="368" t="n"/>
      <c r="BI8" s="368" t="n"/>
      <c r="BJ8" s="368" t="n"/>
      <c r="BK8" s="368" t="n"/>
      <c r="BL8" s="368" t="n"/>
      <c r="BM8" s="368" t="n"/>
      <c r="BN8" s="368" t="n"/>
      <c r="BO8" s="368" t="n"/>
      <c r="BP8" s="368" t="n"/>
      <c r="BQ8" s="320" t="n"/>
      <c r="BR8" s="368" t="n"/>
      <c r="BS8" s="338">
        <f>MediaScorecard!AU3</f>
        <v/>
      </c>
      <c r="BT8" s="338">
        <f>MediaScorecard!AV3</f>
        <v/>
      </c>
      <c r="BU8" s="338">
        <f>MediaScorecard!AW3</f>
        <v/>
      </c>
      <c r="BV8" s="338">
        <f>MediaScorecard!AX3</f>
        <v/>
      </c>
      <c r="BW8" s="338">
        <f>MediaScorecard!AY3</f>
        <v/>
      </c>
      <c r="BX8" s="338">
        <f>MediaScorecard!AZ3</f>
        <v/>
      </c>
      <c r="BY8" s="366">
        <f>MediaScorecard!BA3</f>
        <v/>
      </c>
      <c r="BZ8" s="367">
        <f>SUM(BS8:BY8)</f>
        <v/>
      </c>
      <c r="CA8" s="368" t="n"/>
      <c r="CB8" s="368" t="n"/>
      <c r="CC8" s="368" t="n"/>
      <c r="CD8" s="368" t="n"/>
      <c r="CE8" s="368" t="n"/>
      <c r="CF8" s="368" t="n"/>
      <c r="CG8" s="368" t="n"/>
      <c r="CH8" s="368" t="n"/>
      <c r="CI8" s="368" t="n"/>
      <c r="CJ8" s="368" t="n"/>
      <c r="CK8" s="368" t="n"/>
      <c r="CL8" s="368" t="n"/>
      <c r="CM8" s="368" t="n"/>
      <c r="CN8" s="368" t="n"/>
      <c r="CO8" s="368" t="n"/>
      <c r="CP8" s="368" t="n"/>
      <c r="CQ8" s="368" t="n"/>
      <c r="CR8" s="368" t="n"/>
      <c r="CS8" s="368" t="n"/>
      <c r="CT8" s="368" t="n"/>
      <c r="CU8" s="368" t="n"/>
      <c r="CV8" s="368" t="n"/>
      <c r="CW8" s="368" t="n"/>
      <c r="CX8" s="368" t="n"/>
      <c r="CY8" s="368" t="n"/>
      <c r="CZ8" s="368" t="n"/>
      <c r="DA8" s="368" t="n"/>
      <c r="DB8" s="368" t="n"/>
      <c r="DC8" s="368" t="n"/>
      <c r="DD8" s="368" t="n"/>
    </row>
    <row r="9">
      <c r="A9" s="368" t="n"/>
      <c r="B9" s="368" t="n"/>
      <c r="C9" s="368" t="n"/>
      <c r="D9" s="368" t="n"/>
      <c r="E9" s="368" t="n"/>
      <c r="F9" s="368" t="n"/>
      <c r="G9" s="324" t="n"/>
      <c r="H9" s="325" t="n"/>
      <c r="I9" s="325" t="n"/>
      <c r="J9" s="325" t="n"/>
      <c r="K9" s="325" t="n"/>
      <c r="L9" s="325" t="n"/>
      <c r="M9" s="325" t="n"/>
      <c r="N9" s="325" t="n"/>
      <c r="O9" s="325" t="n"/>
      <c r="P9" s="325" t="n"/>
      <c r="Q9" s="325" t="n"/>
      <c r="R9" s="325" t="n"/>
      <c r="S9" s="325" t="n"/>
      <c r="T9" s="325" t="n"/>
      <c r="U9" s="325" t="n"/>
      <c r="V9" s="325" t="n"/>
      <c r="W9" s="325" t="n"/>
      <c r="X9" s="325" t="n"/>
      <c r="Y9" s="325" t="n"/>
      <c r="Z9" s="325" t="n"/>
      <c r="AA9" s="325" t="n"/>
      <c r="AB9" s="325" t="n"/>
      <c r="AC9" s="325" t="n"/>
      <c r="AD9" s="325" t="n"/>
      <c r="AE9" s="325" t="n"/>
      <c r="AF9" s="325" t="n"/>
      <c r="AG9" s="325" t="n"/>
      <c r="AH9" s="325" t="n"/>
      <c r="AI9" s="325" t="n"/>
      <c r="AJ9" s="325" t="n"/>
      <c r="AK9" s="325" t="n"/>
      <c r="AL9" s="325" t="n"/>
      <c r="AM9" s="325" t="n"/>
      <c r="AN9" s="325" t="n"/>
      <c r="AO9" s="325" t="n"/>
      <c r="AP9" s="331" t="n"/>
      <c r="AQ9" s="325" t="n"/>
      <c r="AR9" s="325" t="inlineStr">
        <is>
          <t>J9</t>
        </is>
      </c>
      <c r="AS9" s="382">
        <f>IFERROR(__xludf.DUMMYFUNCTION("""COMPUTED_VALUE"""),"FR")</f>
        <v/>
      </c>
      <c r="AT9" s="348">
        <f>COUNTIF(MediaScorecard!E5:E4384,AS9)</f>
        <v/>
      </c>
      <c r="AU9" s="368" t="n"/>
      <c r="AV9" s="368" t="n"/>
      <c r="AW9" s="368" t="n"/>
      <c r="AX9" s="368" t="n"/>
      <c r="AY9" s="368" t="n"/>
      <c r="AZ9" s="368" t="n"/>
      <c r="BA9" s="368" t="n"/>
      <c r="BB9" s="368" t="n"/>
      <c r="BC9" s="368" t="n"/>
      <c r="BD9" s="368" t="n"/>
      <c r="BE9" s="368" t="n"/>
      <c r="BF9" s="368" t="n"/>
      <c r="BG9" s="368" t="n"/>
      <c r="BH9" s="368" t="n"/>
      <c r="BI9" s="368" t="n"/>
      <c r="BJ9" s="368" t="n"/>
      <c r="BK9" s="368" t="n"/>
      <c r="BL9" s="368" t="n"/>
      <c r="BM9" s="368" t="n"/>
      <c r="BN9" s="368" t="n"/>
      <c r="BO9" s="368" t="n"/>
      <c r="BP9" s="368" t="n"/>
      <c r="BQ9" s="320" t="n"/>
      <c r="BR9" s="368" t="n"/>
      <c r="BS9" s="368" t="n"/>
      <c r="BT9" s="368" t="n"/>
      <c r="BU9" s="368" t="n"/>
      <c r="BV9" s="368" t="n"/>
      <c r="BW9" s="368" t="n"/>
      <c r="BX9" s="368" t="n"/>
      <c r="BY9" s="368" t="n"/>
      <c r="BZ9" s="368" t="n"/>
      <c r="CA9" s="368" t="n"/>
      <c r="CB9" s="368" t="n"/>
      <c r="CC9" s="368" t="n"/>
      <c r="CD9" s="368" t="n"/>
      <c r="CE9" s="368" t="n"/>
      <c r="CF9" s="368" t="n"/>
      <c r="CG9" s="368" t="n"/>
      <c r="CH9" s="368" t="n"/>
      <c r="CI9" s="368" t="n"/>
      <c r="CJ9" s="368" t="n"/>
      <c r="CK9" s="368" t="n"/>
      <c r="CL9" s="368" t="n"/>
      <c r="CM9" s="368" t="n"/>
      <c r="CN9" s="368" t="n"/>
      <c r="CO9" s="368" t="n"/>
      <c r="CP9" s="368" t="n"/>
      <c r="CQ9" s="368" t="n"/>
      <c r="CR9" s="368" t="n"/>
      <c r="CS9" s="368" t="n"/>
      <c r="CT9" s="368" t="n"/>
      <c r="CU9" s="368" t="n"/>
      <c r="CV9" s="368" t="n"/>
      <c r="CW9" s="368" t="n"/>
      <c r="CX9" s="368" t="n"/>
      <c r="CY9" s="368" t="n"/>
      <c r="CZ9" s="368" t="n"/>
      <c r="DA9" s="368" t="n"/>
      <c r="DB9" s="368" t="n"/>
      <c r="DC9" s="368" t="n"/>
      <c r="DD9" s="368" t="n"/>
    </row>
    <row r="10">
      <c r="A10" s="368" t="n"/>
      <c r="B10" s="368" t="n"/>
      <c r="C10" s="368" t="n"/>
      <c r="D10" s="368" t="n"/>
      <c r="E10" s="368" t="n"/>
      <c r="F10" s="368" t="n"/>
      <c r="G10" s="324" t="n"/>
      <c r="H10" s="325" t="n"/>
      <c r="I10" s="325" t="n"/>
      <c r="J10" s="325" t="n"/>
      <c r="K10" s="325" t="n"/>
      <c r="L10" s="325" t="n"/>
      <c r="M10" s="325" t="n"/>
      <c r="N10" s="325" t="n"/>
      <c r="O10" s="325" t="n"/>
      <c r="P10" s="325" t="n"/>
      <c r="Q10" s="325" t="n"/>
      <c r="R10" s="325" t="n"/>
      <c r="S10" s="325" t="n"/>
      <c r="T10" s="325" t="n"/>
      <c r="U10" s="325" t="n"/>
      <c r="V10" s="325" t="n"/>
      <c r="W10" s="325" t="n"/>
      <c r="X10" s="325" t="n"/>
      <c r="Y10" s="325" t="n"/>
      <c r="Z10" s="325" t="n"/>
      <c r="AA10" s="325" t="n"/>
      <c r="AB10" s="325" t="n"/>
      <c r="AC10" s="325" t="n"/>
      <c r="AD10" s="325" t="n"/>
      <c r="AE10" s="325" t="n"/>
      <c r="AF10" s="325" t="n"/>
      <c r="AG10" s="325" t="n"/>
      <c r="AH10" s="325" t="n"/>
      <c r="AI10" s="325" t="n"/>
      <c r="AJ10" s="325" t="n"/>
      <c r="AK10" s="325" t="n"/>
      <c r="AL10" s="325" t="n"/>
      <c r="AM10" s="325" t="n"/>
      <c r="AN10" s="325" t="n"/>
      <c r="AO10" s="325" t="n"/>
      <c r="AP10" s="331" t="n"/>
      <c r="AQ10" s="325" t="n"/>
      <c r="AR10" s="325" t="inlineStr">
        <is>
          <t>J10</t>
        </is>
      </c>
      <c r="AS10" s="382">
        <f>IFERROR(__xludf.DUMMYFUNCTION("""COMPUTED_VALUE"""),"ES")</f>
        <v/>
      </c>
      <c r="AT10" s="348">
        <f>COUNTIF(MediaScorecard!E5:E4385,AS10)</f>
        <v/>
      </c>
      <c r="AU10" s="368" t="n"/>
      <c r="AV10" s="316" t="inlineStr">
        <is>
          <t>TOTAL YEAR TIER 1</t>
        </is>
      </c>
      <c r="AW10" s="368" t="n"/>
      <c r="AX10" s="368" t="n"/>
      <c r="AY10" s="368" t="n"/>
      <c r="AZ10" s="368" t="n"/>
      <c r="BA10" s="368" t="n"/>
      <c r="BB10" s="368" t="n"/>
      <c r="BC10" s="368" t="n"/>
      <c r="BD10" s="368" t="n"/>
      <c r="BE10" s="368" t="n"/>
      <c r="BF10" s="368" t="n"/>
      <c r="BG10" s="368" t="n"/>
      <c r="BH10" s="368" t="n"/>
      <c r="BI10" s="368" t="n"/>
      <c r="BJ10" s="368" t="n"/>
      <c r="BK10" s="368" t="n"/>
      <c r="BL10" s="368" t="n"/>
      <c r="BM10" s="368" t="n"/>
      <c r="BN10" s="368" t="n"/>
      <c r="BO10" s="368" t="n"/>
      <c r="BP10" s="368" t="n"/>
      <c r="BQ10" s="320" t="n"/>
      <c r="BR10" s="368" t="n"/>
      <c r="BS10" s="363">
        <f>MediaScorecard!BB2</f>
        <v/>
      </c>
      <c r="BT10" s="338">
        <f>MediaScorecard!BG2</f>
        <v/>
      </c>
      <c r="BU10" s="338">
        <f>MediaScorecard!BH2</f>
        <v/>
      </c>
      <c r="BV10" s="338">
        <f>MediaScorecard!BI2</f>
        <v/>
      </c>
      <c r="BW10" s="338">
        <f>MediaScorecard!BJ2</f>
        <v/>
      </c>
      <c r="BX10" s="338">
        <f>MediaScorecard!BK2</f>
        <v/>
      </c>
      <c r="BY10" s="338">
        <f>MediaScorecard!BL2</f>
        <v/>
      </c>
      <c r="BZ10" s="338">
        <f>MediaScorecard!BM2</f>
        <v/>
      </c>
      <c r="CA10" s="338">
        <f>MediaScorecard!BN2</f>
        <v/>
      </c>
      <c r="CB10" s="339">
        <f>MediaScorecard!BO2</f>
        <v/>
      </c>
      <c r="CC10" s="340" t="n"/>
      <c r="CD10" s="368" t="n"/>
      <c r="CE10" s="368" t="n"/>
      <c r="CF10" s="368" t="n"/>
      <c r="CG10" s="368" t="n"/>
      <c r="CH10" s="368" t="n"/>
      <c r="CI10" s="368" t="n"/>
      <c r="CJ10" s="368" t="n"/>
      <c r="CK10" s="368" t="n"/>
      <c r="CL10" s="368" t="n"/>
      <c r="CM10" s="368" t="n"/>
      <c r="CN10" s="368" t="n"/>
      <c r="CO10" s="368" t="n"/>
      <c r="CP10" s="368" t="n"/>
      <c r="CQ10" s="368" t="n"/>
      <c r="CR10" s="368" t="n"/>
      <c r="CS10" s="368" t="n"/>
      <c r="CT10" s="368" t="n"/>
      <c r="CU10" s="368" t="n"/>
      <c r="CV10" s="368" t="n"/>
      <c r="CW10" s="368" t="n"/>
      <c r="CX10" s="368" t="n"/>
      <c r="CY10" s="368" t="n"/>
      <c r="CZ10" s="368" t="n"/>
      <c r="DA10" s="368" t="n"/>
      <c r="DB10" s="368" t="n"/>
      <c r="DC10" s="368" t="n"/>
      <c r="DD10" s="368" t="n"/>
    </row>
    <row r="11">
      <c r="A11" s="368" t="n"/>
      <c r="B11" s="368" t="n"/>
      <c r="C11" s="368" t="n"/>
      <c r="D11" s="368" t="n"/>
      <c r="E11" s="368" t="n"/>
      <c r="F11" s="368" t="n"/>
      <c r="G11" s="324" t="n"/>
      <c r="H11" s="325" t="n"/>
      <c r="I11" s="325" t="n"/>
      <c r="J11" s="325" t="n"/>
      <c r="K11" s="325" t="n"/>
      <c r="L11" s="325" t="n"/>
      <c r="M11" s="325" t="n"/>
      <c r="N11" s="325" t="n"/>
      <c r="O11" s="325" t="n"/>
      <c r="P11" s="325" t="n"/>
      <c r="Q11" s="325" t="n"/>
      <c r="R11" s="325" t="n"/>
      <c r="S11" s="325" t="n"/>
      <c r="T11" s="325" t="n"/>
      <c r="U11" s="325" t="n"/>
      <c r="V11" s="325" t="n"/>
      <c r="W11" s="325" t="n"/>
      <c r="X11" s="325" t="n"/>
      <c r="Y11" s="325" t="n"/>
      <c r="Z11" s="325" t="n"/>
      <c r="AA11" s="325" t="n"/>
      <c r="AB11" s="325" t="n"/>
      <c r="AC11" s="325" t="n"/>
      <c r="AD11" s="325" t="n"/>
      <c r="AE11" s="325" t="n"/>
      <c r="AF11" s="325" t="n"/>
      <c r="AG11" s="325" t="n"/>
      <c r="AH11" s="325" t="n"/>
      <c r="AI11" s="325" t="n"/>
      <c r="AJ11" s="325" t="n"/>
      <c r="AK11" s="325" t="n"/>
      <c r="AL11" s="325" t="n"/>
      <c r="AM11" s="325" t="n"/>
      <c r="AN11" s="325" t="n"/>
      <c r="AO11" s="325" t="n"/>
      <c r="AP11" s="331" t="n"/>
      <c r="AQ11" s="325" t="n"/>
      <c r="AR11" s="325" t="inlineStr">
        <is>
          <t>J11</t>
        </is>
      </c>
      <c r="AS11" s="382">
        <f>IFERROR(__xludf.DUMMYFUNCTION("""COMPUTED_VALUE"""),"IT")</f>
        <v/>
      </c>
      <c r="AT11" s="348">
        <f>COUNTIF(MediaScorecard!E5:E4386,AS11)</f>
        <v/>
      </c>
      <c r="AU11" s="368" t="n"/>
      <c r="AV11" s="369">
        <f>SUM(BT11,BU11,BV11,BW11,BX11)</f>
        <v/>
      </c>
      <c r="AW11" s="368" t="n"/>
      <c r="AX11" s="368" t="n"/>
      <c r="AY11" s="368" t="n"/>
      <c r="AZ11" s="368" t="n"/>
      <c r="BA11" s="368" t="n"/>
      <c r="BB11" s="368" t="n"/>
      <c r="BC11" s="368" t="n"/>
      <c r="BD11" s="368" t="n"/>
      <c r="BE11" s="368" t="n"/>
      <c r="BF11" s="368" t="n"/>
      <c r="BG11" s="368" t="n"/>
      <c r="BH11" s="368" t="n"/>
      <c r="BI11" s="368" t="n"/>
      <c r="BJ11" s="368" t="n"/>
      <c r="BK11" s="368" t="n"/>
      <c r="BL11" s="368" t="n"/>
      <c r="BM11" s="368" t="n"/>
      <c r="BN11" s="368" t="n"/>
      <c r="BO11" s="368" t="n"/>
      <c r="BP11" s="368" t="n"/>
      <c r="BQ11" s="320" t="n"/>
      <c r="BR11" s="368" t="n"/>
      <c r="BS11" s="363">
        <f>MediaScorecard!BB3</f>
        <v/>
      </c>
      <c r="BT11" s="338">
        <f>MediaScorecard!BG3</f>
        <v/>
      </c>
      <c r="BU11" s="338">
        <f>MediaScorecard!BH3</f>
        <v/>
      </c>
      <c r="BV11" s="338">
        <f>MediaScorecard!BI3</f>
        <v/>
      </c>
      <c r="BW11" s="338">
        <f>MediaScorecard!BJ3</f>
        <v/>
      </c>
      <c r="BX11" s="338">
        <f>MediaScorecard!BK3</f>
        <v/>
      </c>
      <c r="BY11" s="338">
        <f>MediaScorecard!BL3</f>
        <v/>
      </c>
      <c r="BZ11" s="338">
        <f>MediaScorecard!BM3</f>
        <v/>
      </c>
      <c r="CA11" s="338">
        <f>MediaScorecard!BN3</f>
        <v/>
      </c>
      <c r="CB11" s="339">
        <f>MediaScorecard!BO3</f>
        <v/>
      </c>
      <c r="CC11" s="370">
        <f>SUM(BT11:CB11)</f>
        <v/>
      </c>
      <c r="CD11" s="368" t="n"/>
      <c r="CE11" s="368" t="n"/>
      <c r="CF11" s="368" t="n"/>
      <c r="CG11" s="368" t="n"/>
      <c r="CH11" s="368" t="n"/>
      <c r="CI11" s="368" t="n"/>
      <c r="CJ11" s="368" t="n"/>
      <c r="CK11" s="368" t="n"/>
      <c r="CL11" s="368" t="n"/>
      <c r="CM11" s="368" t="n"/>
      <c r="CN11" s="368" t="n"/>
      <c r="CO11" s="368" t="n"/>
      <c r="CP11" s="368" t="n"/>
      <c r="CQ11" s="368" t="n"/>
      <c r="CR11" s="368" t="n"/>
      <c r="CS11" s="368" t="n"/>
      <c r="CT11" s="368" t="n"/>
      <c r="CU11" s="368" t="n"/>
      <c r="CV11" s="368" t="n"/>
      <c r="CW11" s="368" t="n"/>
      <c r="CX11" s="368" t="n"/>
      <c r="CY11" s="368" t="n"/>
      <c r="CZ11" s="368" t="n"/>
      <c r="DA11" s="368" t="n"/>
      <c r="DB11" s="368" t="n"/>
      <c r="DC11" s="368" t="n"/>
      <c r="DD11" s="368" t="n"/>
    </row>
    <row r="12">
      <c r="A12" s="368" t="n"/>
      <c r="B12" s="368" t="n"/>
      <c r="C12" s="368" t="n"/>
      <c r="D12" s="368" t="n"/>
      <c r="E12" s="368" t="n"/>
      <c r="F12" s="368" t="n"/>
      <c r="G12" s="324" t="n"/>
      <c r="H12" s="325" t="n"/>
      <c r="I12" s="325" t="n"/>
      <c r="J12" s="325" t="n"/>
      <c r="K12" s="325" t="n"/>
      <c r="L12" s="325" t="n"/>
      <c r="M12" s="325" t="n"/>
      <c r="N12" s="325" t="n"/>
      <c r="O12" s="325" t="n"/>
      <c r="P12" s="325" t="n"/>
      <c r="Q12" s="325" t="n"/>
      <c r="R12" s="325" t="n"/>
      <c r="S12" s="325" t="n"/>
      <c r="T12" s="325" t="n"/>
      <c r="U12" s="325" t="n"/>
      <c r="V12" s="325" t="n"/>
      <c r="W12" s="325" t="n"/>
      <c r="X12" s="325" t="n"/>
      <c r="Y12" s="325" t="n"/>
      <c r="Z12" s="325" t="n"/>
      <c r="AA12" s="325" t="n"/>
      <c r="AB12" s="325" t="n"/>
      <c r="AC12" s="325" t="n"/>
      <c r="AD12" s="325" t="n"/>
      <c r="AE12" s="325" t="n"/>
      <c r="AF12" s="325" t="n"/>
      <c r="AG12" s="325" t="n"/>
      <c r="AH12" s="325" t="n"/>
      <c r="AI12" s="325" t="n"/>
      <c r="AJ12" s="325" t="n"/>
      <c r="AK12" s="325" t="n"/>
      <c r="AL12" s="325" t="n"/>
      <c r="AM12" s="325" t="n"/>
      <c r="AN12" s="325" t="n"/>
      <c r="AO12" s="325" t="n"/>
      <c r="AP12" s="331" t="n"/>
      <c r="AQ12" s="325" t="n"/>
      <c r="AR12" s="325" t="inlineStr">
        <is>
          <t>J12</t>
        </is>
      </c>
      <c r="AS12" s="382">
        <f>IFERROR(__xludf.DUMMYFUNCTION("""COMPUTED_VALUE"""),"EI")</f>
        <v/>
      </c>
      <c r="AT12" s="348">
        <f>COUNTIF(MediaScorecard!E5:E4387,AS12)</f>
        <v/>
      </c>
      <c r="AU12" s="368" t="n"/>
      <c r="AV12" s="368" t="n"/>
      <c r="AW12" s="368" t="n"/>
      <c r="AX12" s="368" t="n"/>
      <c r="AY12" s="368" t="n"/>
      <c r="AZ12" s="368" t="n"/>
      <c r="BA12" s="368" t="n"/>
      <c r="BB12" s="368" t="n"/>
      <c r="BC12" s="368" t="n"/>
      <c r="BD12" s="368" t="n"/>
      <c r="BE12" s="368" t="n"/>
      <c r="BF12" s="368" t="n"/>
      <c r="BG12" s="368" t="n"/>
      <c r="BH12" s="368" t="n"/>
      <c r="BI12" s="368" t="n"/>
      <c r="BJ12" s="368" t="n"/>
      <c r="BK12" s="368" t="n"/>
      <c r="BL12" s="368" t="n"/>
      <c r="BM12" s="368" t="n"/>
      <c r="BN12" s="368" t="n"/>
      <c r="BO12" s="368" t="n"/>
      <c r="BP12" s="368" t="n"/>
      <c r="BQ12" s="320" t="n"/>
      <c r="BR12" s="368" t="n"/>
      <c r="BS12" s="368" t="n"/>
      <c r="BT12" s="368" t="n"/>
      <c r="BU12" s="368" t="n"/>
      <c r="BV12" s="368" t="n"/>
      <c r="BW12" s="368" t="n"/>
      <c r="BX12" s="368" t="n"/>
      <c r="BY12" s="364" t="n"/>
      <c r="BZ12" s="364" t="n"/>
      <c r="CA12" s="368" t="n"/>
      <c r="CB12" s="368" t="n"/>
      <c r="CC12" s="368" t="n"/>
      <c r="CD12" s="368" t="n"/>
      <c r="CE12" s="368" t="n"/>
      <c r="CF12" s="368" t="n"/>
      <c r="CG12" s="368" t="n"/>
      <c r="CH12" s="368" t="n"/>
      <c r="CI12" s="368" t="n"/>
      <c r="CJ12" s="368" t="n"/>
      <c r="CK12" s="368" t="n"/>
      <c r="CL12" s="368" t="n"/>
      <c r="CM12" s="368" t="n"/>
      <c r="CN12" s="368" t="n"/>
      <c r="CO12" s="368" t="n"/>
      <c r="CP12" s="368" t="n"/>
      <c r="CQ12" s="368" t="n"/>
      <c r="CR12" s="368" t="n"/>
      <c r="CS12" s="368" t="n"/>
      <c r="CT12" s="368" t="n"/>
      <c r="CU12" s="368" t="n"/>
      <c r="CV12" s="368" t="n"/>
      <c r="CW12" s="368" t="n"/>
      <c r="CX12" s="368" t="n"/>
      <c r="CY12" s="368" t="n"/>
      <c r="CZ12" s="368" t="n"/>
      <c r="DA12" s="368" t="n"/>
      <c r="DB12" s="368" t="n"/>
      <c r="DC12" s="368" t="n"/>
      <c r="DD12" s="368" t="n"/>
    </row>
    <row r="13">
      <c r="A13" s="368" t="n"/>
      <c r="B13" s="341" t="n"/>
      <c r="C13" s="368" t="n"/>
      <c r="D13" s="368" t="n"/>
      <c r="E13" s="368" t="n"/>
      <c r="F13" s="368" t="n"/>
      <c r="G13" s="324" t="n"/>
      <c r="H13" s="325" t="n"/>
      <c r="I13" s="325" t="n"/>
      <c r="J13" s="325" t="n"/>
      <c r="K13" s="325" t="n"/>
      <c r="L13" s="325" t="n"/>
      <c r="M13" s="325" t="n"/>
      <c r="N13" s="325" t="n"/>
      <c r="O13" s="325" t="n"/>
      <c r="P13" s="325" t="n"/>
      <c r="Q13" s="325" t="n"/>
      <c r="R13" s="325" t="n"/>
      <c r="S13" s="325" t="n"/>
      <c r="T13" s="325" t="n"/>
      <c r="U13" s="325" t="n"/>
      <c r="V13" s="325" t="n"/>
      <c r="W13" s="325" t="n"/>
      <c r="X13" s="325" t="n"/>
      <c r="Y13" s="325" t="n"/>
      <c r="Z13" s="325" t="n"/>
      <c r="AA13" s="325" t="n"/>
      <c r="AB13" s="325" t="n"/>
      <c r="AC13" s="325" t="n"/>
      <c r="AD13" s="325" t="n"/>
      <c r="AE13" s="325" t="n"/>
      <c r="AF13" s="325" t="n"/>
      <c r="AG13" s="325" t="n"/>
      <c r="AH13" s="325" t="n"/>
      <c r="AI13" s="325" t="n"/>
      <c r="AJ13" s="325" t="n"/>
      <c r="AK13" s="325" t="n"/>
      <c r="AL13" s="325" t="n"/>
      <c r="AM13" s="325" t="n"/>
      <c r="AN13" s="325" t="n"/>
      <c r="AO13" s="325" t="n"/>
      <c r="AP13" s="331" t="n"/>
      <c r="AQ13" s="325" t="n"/>
      <c r="AR13" s="325" t="inlineStr">
        <is>
          <t>J13</t>
        </is>
      </c>
      <c r="AS13" s="382">
        <f>IFERROR(__xludf.DUMMYFUNCTION("""COMPUTED_VALUE"""),"HU")</f>
        <v/>
      </c>
      <c r="AT13" s="348">
        <f>COUNTIF(MediaScorecard!E5:E4388,AS13)</f>
        <v/>
      </c>
      <c r="AU13" s="368" t="n"/>
      <c r="AV13" s="316" t="inlineStr">
        <is>
          <t>TIER 1 PER QUARTER</t>
        </is>
      </c>
      <c r="AW13" s="368" t="n"/>
      <c r="AX13" s="368" t="n"/>
      <c r="AY13" s="368" t="n"/>
      <c r="AZ13" s="368" t="n"/>
      <c r="BA13" s="368" t="n"/>
      <c r="BB13" s="368" t="n"/>
      <c r="BC13" s="368" t="n"/>
      <c r="BD13" s="368" t="n"/>
      <c r="BE13" s="368" t="n"/>
      <c r="BF13" s="368" t="n"/>
      <c r="BG13" s="368" t="n"/>
      <c r="BH13" s="368" t="n"/>
      <c r="BI13" s="368" t="n"/>
      <c r="BJ13" s="368" t="n"/>
      <c r="BK13" s="368" t="n"/>
      <c r="BL13" s="368" t="n"/>
      <c r="BM13" s="368" t="n"/>
      <c r="BN13" s="368" t="n"/>
      <c r="BO13" s="368" t="n"/>
      <c r="BP13" s="368" t="n"/>
      <c r="BQ13" s="320" t="n"/>
      <c r="BR13" s="364" t="n"/>
      <c r="BS13" s="371" t="n"/>
      <c r="BT13" s="368" t="n"/>
      <c r="BU13" s="368" t="n"/>
      <c r="BV13" s="368" t="n"/>
      <c r="BW13" s="368" t="n"/>
      <c r="BX13" s="368" t="n"/>
      <c r="BY13" s="368" t="n"/>
      <c r="BZ13" s="368" t="n"/>
      <c r="CA13" s="368" t="n"/>
      <c r="CB13" s="368" t="n"/>
      <c r="CC13" s="368" t="n"/>
      <c r="CD13" s="368" t="n"/>
      <c r="CE13" s="368" t="n"/>
      <c r="CF13" s="368" t="n"/>
      <c r="CG13" s="368" t="n"/>
      <c r="CH13" s="368" t="n"/>
      <c r="CI13" s="368" t="n"/>
      <c r="CJ13" s="368" t="n"/>
      <c r="CK13" s="368" t="n"/>
      <c r="CL13" s="368" t="n"/>
      <c r="CM13" s="368" t="n"/>
      <c r="CN13" s="368" t="n"/>
      <c r="CO13" s="368" t="n"/>
      <c r="CP13" s="368" t="n"/>
      <c r="CQ13" s="368" t="n"/>
      <c r="CR13" s="368" t="n"/>
      <c r="CS13" s="368" t="n"/>
      <c r="CT13" s="368" t="n"/>
      <c r="CU13" s="368" t="n"/>
      <c r="CV13" s="368" t="n"/>
      <c r="CW13" s="368" t="n"/>
      <c r="CX13" s="368" t="n"/>
      <c r="CY13" s="368" t="n"/>
      <c r="CZ13" s="368" t="n"/>
      <c r="DA13" s="368" t="n"/>
      <c r="DB13" s="368" t="n"/>
      <c r="DC13" s="368" t="n"/>
      <c r="DD13" s="368" t="n"/>
    </row>
    <row r="14">
      <c r="A14" s="368" t="n"/>
      <c r="B14" s="368" t="n"/>
      <c r="C14" s="368" t="n"/>
      <c r="D14" s="368" t="n"/>
      <c r="E14" s="368" t="n"/>
      <c r="F14" s="368" t="n"/>
      <c r="G14" s="324" t="n"/>
      <c r="H14" s="325" t="n"/>
      <c r="I14" s="325" t="n"/>
      <c r="J14" s="325" t="n"/>
      <c r="K14" s="325" t="n"/>
      <c r="L14" s="325" t="n"/>
      <c r="M14" s="325" t="n"/>
      <c r="N14" s="325" t="n"/>
      <c r="O14" s="325" t="n"/>
      <c r="P14" s="325" t="n"/>
      <c r="Q14" s="325" t="n"/>
      <c r="R14" s="325" t="n"/>
      <c r="S14" s="325" t="n"/>
      <c r="T14" s="325" t="n"/>
      <c r="U14" s="325" t="n"/>
      <c r="V14" s="325" t="n"/>
      <c r="W14" s="325" t="n"/>
      <c r="X14" s="325" t="n"/>
      <c r="Y14" s="325" t="n"/>
      <c r="Z14" s="325" t="n"/>
      <c r="AA14" s="325" t="n"/>
      <c r="AB14" s="325" t="n"/>
      <c r="AC14" s="325" t="n"/>
      <c r="AD14" s="325" t="n"/>
      <c r="AE14" s="325" t="n"/>
      <c r="AF14" s="325" t="n"/>
      <c r="AG14" s="325" t="n"/>
      <c r="AH14" s="325" t="n"/>
      <c r="AI14" s="325" t="n"/>
      <c r="AJ14" s="325" t="n"/>
      <c r="AK14" s="325" t="n"/>
      <c r="AL14" s="325" t="n"/>
      <c r="AM14" s="325" t="n"/>
      <c r="AN14" s="325" t="n"/>
      <c r="AO14" s="325" t="n"/>
      <c r="AP14" s="331" t="n"/>
      <c r="AQ14" s="325" t="n"/>
      <c r="AR14" s="325" t="inlineStr">
        <is>
          <t>J14</t>
        </is>
      </c>
      <c r="AS14" s="382">
        <f>IFERROR(__xludf.DUMMYFUNCTION("""COMPUTED_VALUE"""),"CH")</f>
        <v/>
      </c>
      <c r="AT14" s="348">
        <f>COUNTIF(MediaScorecard!E5:E4389,AS14)</f>
        <v/>
      </c>
      <c r="AU14" s="368" t="n"/>
      <c r="AV14" s="372" t="n"/>
      <c r="AW14" s="368" t="n"/>
      <c r="AX14" s="368" t="n"/>
      <c r="AY14" s="368" t="n"/>
      <c r="AZ14" s="368" t="n"/>
      <c r="BA14" s="368" t="n"/>
      <c r="BB14" s="368" t="n"/>
      <c r="BC14" s="368" t="n"/>
      <c r="BD14" s="368" t="n"/>
      <c r="BE14" s="368" t="n"/>
      <c r="BF14" s="368" t="n"/>
      <c r="BG14" s="368" t="n"/>
      <c r="BH14" s="368" t="n"/>
      <c r="BI14" s="368" t="n"/>
      <c r="BJ14" s="368" t="n"/>
      <c r="BK14" s="368" t="n"/>
      <c r="BL14" s="368" t="n"/>
      <c r="BM14" s="368" t="n"/>
      <c r="BN14" s="368" t="n"/>
      <c r="BO14" s="368" t="n"/>
      <c r="BP14" s="368" t="n"/>
      <c r="BQ14" s="320" t="n"/>
      <c r="BR14" s="364" t="n"/>
      <c r="BS14" s="371" t="n"/>
      <c r="BT14" s="368" t="n"/>
      <c r="BU14" s="368" t="n"/>
      <c r="BV14" s="368" t="n"/>
      <c r="BW14" s="368" t="n"/>
      <c r="BX14" s="368" t="n"/>
      <c r="BY14" s="368" t="n"/>
      <c r="BZ14" s="368" t="n"/>
      <c r="CA14" s="368" t="n"/>
      <c r="CB14" s="368" t="n"/>
      <c r="CC14" s="368" t="n"/>
      <c r="CD14" s="368" t="n"/>
      <c r="CE14" s="368" t="n"/>
      <c r="CF14" s="368" t="n"/>
      <c r="CG14" s="368" t="n"/>
      <c r="CH14" s="368" t="n"/>
      <c r="CI14" s="368" t="n"/>
      <c r="CJ14" s="368" t="n"/>
      <c r="CK14" s="368" t="n"/>
      <c r="CL14" s="368" t="n"/>
      <c r="CM14" s="368" t="n"/>
      <c r="CN14" s="368" t="n"/>
      <c r="CO14" s="368" t="n"/>
      <c r="CP14" s="368" t="n"/>
      <c r="CQ14" s="368" t="n"/>
      <c r="CR14" s="368" t="n"/>
      <c r="CS14" s="368" t="n"/>
      <c r="CT14" s="368" t="n"/>
      <c r="CU14" s="368" t="n"/>
      <c r="CV14" s="368" t="n"/>
      <c r="CW14" s="368" t="n"/>
      <c r="CX14" s="368" t="n"/>
      <c r="CY14" s="368" t="n"/>
      <c r="CZ14" s="368" t="n"/>
      <c r="DA14" s="368" t="n"/>
      <c r="DB14" s="368" t="n"/>
      <c r="DC14" s="368" t="n"/>
      <c r="DD14" s="368" t="n"/>
    </row>
    <row r="15">
      <c r="A15" s="368" t="n"/>
      <c r="B15" s="368" t="n"/>
      <c r="C15" s="368" t="n"/>
      <c r="D15" s="368" t="n"/>
      <c r="E15" s="368" t="n"/>
      <c r="F15" s="368" t="n"/>
      <c r="G15" s="324" t="n"/>
      <c r="H15" s="325" t="n"/>
      <c r="I15" s="325" t="n"/>
      <c r="J15" s="325" t="n"/>
      <c r="K15" s="325" t="n"/>
      <c r="L15" s="325" t="n"/>
      <c r="M15" s="325" t="n"/>
      <c r="N15" s="325" t="n"/>
      <c r="O15" s="325" t="n"/>
      <c r="P15" s="325" t="n"/>
      <c r="Q15" s="325" t="n"/>
      <c r="R15" s="325" t="n"/>
      <c r="S15" s="325" t="n"/>
      <c r="T15" s="325" t="n"/>
      <c r="U15" s="325" t="n"/>
      <c r="V15" s="325" t="n"/>
      <c r="W15" s="325" t="n"/>
      <c r="X15" s="325" t="n"/>
      <c r="Y15" s="325" t="n"/>
      <c r="Z15" s="325" t="n"/>
      <c r="AA15" s="325" t="n"/>
      <c r="AB15" s="325" t="n"/>
      <c r="AC15" s="325" t="n"/>
      <c r="AD15" s="325" t="n"/>
      <c r="AE15" s="325" t="n"/>
      <c r="AF15" s="325" t="n"/>
      <c r="AG15" s="325" t="n"/>
      <c r="AH15" s="325" t="n"/>
      <c r="AI15" s="325" t="n"/>
      <c r="AJ15" s="325" t="n"/>
      <c r="AK15" s="325" t="n"/>
      <c r="AL15" s="325" t="n"/>
      <c r="AM15" s="325" t="n"/>
      <c r="AN15" s="325" t="n"/>
      <c r="AO15" s="325" t="n"/>
      <c r="AP15" s="331" t="n"/>
      <c r="AQ15" s="325" t="n"/>
      <c r="AR15" s="325" t="inlineStr">
        <is>
          <t>J15</t>
        </is>
      </c>
      <c r="AS15" s="382">
        <f>IFERROR(__xludf.DUMMYFUNCTION("""COMPUTED_VALUE"""),"RO")</f>
        <v/>
      </c>
      <c r="AT15" s="348">
        <f>COUNTIF(MediaScorecard!E5:E4390,AS15)</f>
        <v/>
      </c>
      <c r="AU15" s="368" t="n"/>
      <c r="AV15" s="373" t="inlineStr">
        <is>
          <t>Q1</t>
        </is>
      </c>
      <c r="AW15" s="374" t="n"/>
      <c r="AX15" s="374" t="n"/>
      <c r="AY15" s="374" t="n"/>
      <c r="AZ15" s="375" t="n"/>
      <c r="BA15" s="376" t="inlineStr">
        <is>
          <t>Q2</t>
        </is>
      </c>
      <c r="BB15" s="374" t="n"/>
      <c r="BC15" s="374" t="n"/>
      <c r="BD15" s="374" t="n"/>
      <c r="BE15" s="375" t="n"/>
      <c r="BF15" s="376" t="inlineStr">
        <is>
          <t>Q3</t>
        </is>
      </c>
      <c r="BG15" s="374" t="n"/>
      <c r="BH15" s="374" t="n"/>
      <c r="BI15" s="374" t="n"/>
      <c r="BJ15" s="375" t="n"/>
      <c r="BK15" s="376" t="inlineStr">
        <is>
          <t>Q4</t>
        </is>
      </c>
      <c r="BL15" s="374" t="n"/>
      <c r="BM15" s="374" t="n"/>
      <c r="BN15" s="374" t="n"/>
      <c r="BO15" s="375" t="n"/>
      <c r="BP15" s="368" t="n"/>
      <c r="BQ15" s="320" t="n"/>
      <c r="BR15" s="364" t="n"/>
      <c r="BS15" s="371" t="n"/>
      <c r="BT15" s="368" t="n"/>
      <c r="BU15" s="368" t="n"/>
      <c r="BV15" s="368" t="n"/>
      <c r="BW15" s="368" t="n"/>
      <c r="BX15" s="368" t="n"/>
      <c r="BY15" s="368" t="n"/>
      <c r="BZ15" s="368" t="n"/>
      <c r="CA15" s="368" t="n"/>
      <c r="CB15" s="368" t="n"/>
      <c r="CC15" s="368" t="n"/>
      <c r="CD15" s="368" t="n"/>
      <c r="CE15" s="368" t="n"/>
      <c r="CF15" s="368" t="n"/>
      <c r="CG15" s="368" t="n"/>
      <c r="CH15" s="368" t="n"/>
      <c r="CI15" s="368" t="n"/>
      <c r="CJ15" s="368" t="n"/>
      <c r="CK15" s="368" t="n"/>
      <c r="CL15" s="368" t="n"/>
      <c r="CM15" s="368" t="n"/>
      <c r="CN15" s="368" t="n"/>
      <c r="CO15" s="368" t="n"/>
      <c r="CP15" s="368" t="n"/>
      <c r="CQ15" s="368" t="n"/>
      <c r="CR15" s="368" t="n"/>
      <c r="CS15" s="368" t="n"/>
      <c r="CT15" s="368" t="n"/>
      <c r="CU15" s="368" t="n"/>
      <c r="CV15" s="368" t="n"/>
      <c r="CW15" s="368" t="n"/>
      <c r="CX15" s="368" t="n"/>
      <c r="CY15" s="368" t="n"/>
      <c r="CZ15" s="368" t="n"/>
      <c r="DA15" s="368" t="n"/>
      <c r="DB15" s="368" t="n"/>
      <c r="DC15" s="368" t="n"/>
      <c r="DD15" s="368" t="n"/>
    </row>
    <row r="16">
      <c r="A16" s="368" t="n"/>
      <c r="B16" s="368" t="n"/>
      <c r="C16" s="368" t="n"/>
      <c r="D16" s="368" t="n"/>
      <c r="E16" s="368" t="n"/>
      <c r="F16" s="368" t="n"/>
      <c r="G16" s="324" t="n"/>
      <c r="H16" s="325" t="n"/>
      <c r="I16" s="325" t="n"/>
      <c r="J16" s="325" t="n"/>
      <c r="K16" s="325" t="n"/>
      <c r="L16" s="325" t="n"/>
      <c r="M16" s="325" t="n"/>
      <c r="N16" s="325" t="n"/>
      <c r="O16" s="325" t="n"/>
      <c r="P16" s="325" t="n"/>
      <c r="Q16" s="325" t="n"/>
      <c r="R16" s="325" t="n"/>
      <c r="S16" s="325" t="n"/>
      <c r="T16" s="325" t="n"/>
      <c r="U16" s="325" t="n"/>
      <c r="V16" s="325" t="n"/>
      <c r="W16" s="325" t="n"/>
      <c r="X16" s="325" t="n"/>
      <c r="Y16" s="325" t="n"/>
      <c r="Z16" s="325" t="n"/>
      <c r="AA16" s="325" t="n"/>
      <c r="AB16" s="325" t="n"/>
      <c r="AC16" s="325" t="n"/>
      <c r="AD16" s="325" t="n"/>
      <c r="AE16" s="325" t="n"/>
      <c r="AF16" s="325" t="n"/>
      <c r="AG16" s="325" t="n"/>
      <c r="AH16" s="325" t="n"/>
      <c r="AI16" s="325" t="n"/>
      <c r="AJ16" s="325" t="n"/>
      <c r="AK16" s="325" t="n"/>
      <c r="AL16" s="325" t="n"/>
      <c r="AM16" s="325" t="n"/>
      <c r="AN16" s="325" t="n"/>
      <c r="AO16" s="325" t="n"/>
      <c r="AP16" s="331" t="n"/>
      <c r="AQ16" s="325" t="n"/>
      <c r="AR16" s="325" t="inlineStr">
        <is>
          <t>J16</t>
        </is>
      </c>
      <c r="AS16" s="382">
        <f>IFERROR(__xludf.DUMMYFUNCTION("""COMPUTED_VALUE"""),"")</f>
        <v/>
      </c>
      <c r="AT16" s="348">
        <f>COUNTIF(MediaScorecard!E5:E4391,AS16)</f>
        <v/>
      </c>
      <c r="AU16" s="368" t="n"/>
      <c r="AV16" s="377" t="inlineStr">
        <is>
          <t>Bus.</t>
        </is>
      </c>
      <c r="AW16" s="378" t="inlineStr">
        <is>
          <t>Dailies</t>
        </is>
      </c>
      <c r="AX16" s="378" t="inlineStr">
        <is>
          <t>TV/R</t>
        </is>
      </c>
      <c r="AY16" s="378" t="inlineStr">
        <is>
          <t>Tech</t>
        </is>
      </c>
      <c r="AZ16" s="379" t="inlineStr">
        <is>
          <t>Indus</t>
        </is>
      </c>
      <c r="BA16" s="378" t="inlineStr">
        <is>
          <t>Bus.</t>
        </is>
      </c>
      <c r="BB16" s="378" t="inlineStr">
        <is>
          <t>Dailies</t>
        </is>
      </c>
      <c r="BC16" s="378" t="inlineStr">
        <is>
          <t>TV/R</t>
        </is>
      </c>
      <c r="BD16" s="378" t="inlineStr">
        <is>
          <t>Tech</t>
        </is>
      </c>
      <c r="BE16" s="379" t="inlineStr">
        <is>
          <t>Indus</t>
        </is>
      </c>
      <c r="BF16" s="378" t="inlineStr">
        <is>
          <t>Bus.</t>
        </is>
      </c>
      <c r="BG16" s="378" t="inlineStr">
        <is>
          <t>Dailies</t>
        </is>
      </c>
      <c r="BH16" s="378" t="inlineStr">
        <is>
          <t>TV/R</t>
        </is>
      </c>
      <c r="BI16" s="378" t="inlineStr">
        <is>
          <t>Tech</t>
        </is>
      </c>
      <c r="BJ16" s="379" t="inlineStr">
        <is>
          <t>Indus</t>
        </is>
      </c>
      <c r="BK16" s="378" t="inlineStr">
        <is>
          <t>Bus.</t>
        </is>
      </c>
      <c r="BL16" s="378" t="inlineStr">
        <is>
          <t>Dailies</t>
        </is>
      </c>
      <c r="BM16" s="378" t="inlineStr">
        <is>
          <t>TV/R</t>
        </is>
      </c>
      <c r="BN16" s="378" t="inlineStr">
        <is>
          <t>Tech</t>
        </is>
      </c>
      <c r="BO16" s="379" t="inlineStr">
        <is>
          <t>Indus</t>
        </is>
      </c>
      <c r="BP16" s="368" t="n"/>
      <c r="BQ16" s="320" t="n"/>
      <c r="BR16" s="364" t="n"/>
      <c r="BS16" s="371" t="n"/>
      <c r="BT16" s="368" t="n"/>
      <c r="BU16" s="368" t="n"/>
      <c r="BV16" s="368" t="n"/>
      <c r="BW16" s="368" t="n"/>
      <c r="BX16" s="368" t="n"/>
      <c r="BY16" s="368" t="n"/>
      <c r="BZ16" s="368" t="n"/>
      <c r="CA16" s="368" t="n"/>
      <c r="CB16" s="368" t="n"/>
      <c r="CC16" s="368" t="n"/>
      <c r="CD16" s="368" t="n"/>
      <c r="CE16" s="368" t="n"/>
      <c r="CF16" s="368" t="n"/>
      <c r="CG16" s="368" t="n"/>
      <c r="CH16" s="368" t="n"/>
      <c r="CI16" s="368" t="n"/>
      <c r="CJ16" s="368" t="n"/>
      <c r="CK16" s="368" t="n"/>
      <c r="CL16" s="368" t="n"/>
      <c r="CM16" s="368" t="n"/>
      <c r="CN16" s="368" t="n"/>
      <c r="CO16" s="368" t="n"/>
      <c r="CP16" s="368" t="n"/>
      <c r="CQ16" s="368" t="n"/>
      <c r="CR16" s="368" t="n"/>
      <c r="CS16" s="368" t="n"/>
      <c r="CT16" s="368" t="n"/>
      <c r="CU16" s="368" t="n"/>
      <c r="CV16" s="368" t="n"/>
      <c r="CW16" s="368" t="n"/>
      <c r="CX16" s="368" t="n"/>
      <c r="CY16" s="368" t="n"/>
      <c r="CZ16" s="368" t="n"/>
      <c r="DA16" s="368" t="n"/>
      <c r="DB16" s="368" t="n"/>
      <c r="DC16" s="368" t="n"/>
      <c r="DD16" s="368" t="n"/>
    </row>
    <row r="17">
      <c r="A17" s="368" t="n"/>
      <c r="B17" s="368" t="n"/>
      <c r="C17" s="368" t="n"/>
      <c r="D17" s="368" t="n"/>
      <c r="E17" s="368" t="n"/>
      <c r="F17" s="368" t="n"/>
      <c r="G17" s="324" t="n"/>
      <c r="H17" s="325" t="n"/>
      <c r="I17" s="325" t="n"/>
      <c r="J17" s="325" t="n"/>
      <c r="K17" s="325" t="n"/>
      <c r="L17" s="325" t="n"/>
      <c r="M17" s="325" t="n"/>
      <c r="N17" s="325" t="n"/>
      <c r="O17" s="325" t="n"/>
      <c r="P17" s="325" t="n"/>
      <c r="Q17" s="325" t="n"/>
      <c r="R17" s="325" t="n"/>
      <c r="S17" s="325" t="n"/>
      <c r="T17" s="325" t="n"/>
      <c r="U17" s="325" t="n"/>
      <c r="V17" s="325" t="n"/>
      <c r="W17" s="325" t="n"/>
      <c r="X17" s="325" t="n"/>
      <c r="Y17" s="325" t="n"/>
      <c r="Z17" s="325" t="n"/>
      <c r="AA17" s="325" t="n"/>
      <c r="AB17" s="325" t="n"/>
      <c r="AC17" s="325" t="n"/>
      <c r="AD17" s="325" t="n"/>
      <c r="AE17" s="325" t="n"/>
      <c r="AF17" s="325" t="n"/>
      <c r="AG17" s="325" t="n"/>
      <c r="AH17" s="325" t="n"/>
      <c r="AI17" s="325" t="n"/>
      <c r="AJ17" s="325" t="n"/>
      <c r="AK17" s="325" t="n"/>
      <c r="AL17" s="325" t="n"/>
      <c r="AM17" s="325" t="n"/>
      <c r="AN17" s="325" t="n"/>
      <c r="AO17" s="325" t="n"/>
      <c r="AP17" s="331" t="n"/>
      <c r="AQ17" s="325" t="n"/>
      <c r="AR17" s="325" t="inlineStr">
        <is>
          <t>J17</t>
        </is>
      </c>
      <c r="AS17" s="382" t="n"/>
      <c r="AT17" s="348">
        <f>COUNTIF(MediaScorecard!E5:E4392,AS17)</f>
        <v/>
      </c>
      <c r="AU17" s="368" t="n"/>
      <c r="AV17" s="386">
        <f>IFERROR(__xludf.DUMMYFUNCTION("FILTER(MediaScorecard!E5:MediaScorecard!E2382,MediaScorecard!BG5:MediaScorecard!BG2382=""x"",MediaScorecard!D5:MediaScorecard!D2382=""Q1"")"),"US")</f>
        <v/>
      </c>
      <c r="AW17" s="341">
        <f>IFERROR(__xludf.DUMMYFUNCTION("FILTER(MediaScorecard!E5:MediaScorecard!E2382,MediaScorecard!BH5:MediaScorecard!BH2382=""x"",MediaScorecard!D5:MediaScorecard!D2382=""Q1"")"),"UK")</f>
        <v/>
      </c>
      <c r="AX17" s="341">
        <f>IFERROR(__xludf.DUMMYFUNCTION("FILTER(MediaScorecard!E5:MediaScorecard!E2382,MediaScorecard!BI5:MediaScorecard!BI2382=""x"",MediaScorecard!D5:MediaScorecard!D2382=""Q1"")"),"#N/A")</f>
        <v/>
      </c>
      <c r="AY17" s="368">
        <f>IFERROR(__xludf.DUMMYFUNCTION("FILTER(MediaScorecard!E5:MediaScorecard!E2382,MediaScorecard!BJ5:MediaScorecard!BJ2382=""x"",MediaScorecard!D5:MediaScorecard!D2382=""Q1"")"),"UK")</f>
        <v/>
      </c>
      <c r="AZ17" s="383">
        <f>IFERROR(__xludf.DUMMYFUNCTION("FILTER(MediaScorecard!E5:MediaScorecard!E2382,MediaScorecard!BK5:MediaScorecard!BK2382=""x"",MediaScorecard!D5:MediaScorecard!D2382=""Q1"")"),"US")</f>
        <v/>
      </c>
      <c r="BA17" s="386">
        <f>IFERROR(__xludf.DUMMYFUNCTION("FILTER(MediaScorecard!E5:MediaScorecard!E2382,MediaScorecard!BG5:MediaScorecard!BG2382=""x"",MediaScorecard!D5:MediaScorecard!D2382=""Q2"")"),"#N/A")</f>
        <v/>
      </c>
      <c r="BB17" s="386">
        <f>IFERROR(__xludf.DUMMYFUNCTION("FILTER(MediaScorecard!E5:MediaScorecard!E2382,MediaScorecard!BH5:MediaScorecard!BH2382=""x"",MediaScorecard!D5:MediaScorecard!D2382=""Q2"")"),"#N/A")</f>
        <v/>
      </c>
      <c r="BC17" s="341">
        <f>IFERROR(__xludf.DUMMYFUNCTION("FILTER(MediaScorecard!E5:MediaScorecard!E2382,MediaScorecard!BI5:MediaScorecard!BI2382=""x"",MediaScorecard!D5:MediaScorecard!D2382=""Q2"")"),"#N/A")</f>
        <v/>
      </c>
      <c r="BD17" s="368">
        <f>IFERROR(__xludf.DUMMYFUNCTION("FILTER(MediaScorecard!E5:MediaScorecard!E2382,MediaScorecard!BJ5:MediaScorecard!BJ2382=""x"",MediaScorecard!D5:MediaScorecard!D2382=""Q2"")"),"#N/A")</f>
        <v/>
      </c>
      <c r="BE17" s="383">
        <f>IFERROR(__xludf.DUMMYFUNCTION("FILTER(MediaScorecard!E5:MediaScorecard!E2382,MediaScorecard!BK5:MediaScorecard!BK2382=""x"",MediaScorecard!D5:MediaScorecard!D2382=""Q2"")"),"#N/A")</f>
        <v/>
      </c>
      <c r="BF17" s="386">
        <f>IFERROR(__xludf.DUMMYFUNCTION("FILTER(MediaScorecard!E5:MediaScorecard!E2382,MediaScorecard!BG5:MediaScorecard!BG2382=""x"",MediaScorecard!D5:MediaScorecard!D2382=""Q3"")"),"#N/A")</f>
        <v/>
      </c>
      <c r="BG17" s="386">
        <f>IFERROR(__xludf.DUMMYFUNCTION("FILTER(MediaScorecard!E5:MediaScorecard!E2382,MediaScorecard!BH5:MediaScorecard!BH2382=""x"",MediaScorecard!D5:MediaScorecard!D2382=""Q3"")"),"#N/A")</f>
        <v/>
      </c>
      <c r="BH17" s="386">
        <f>IFERROR(__xludf.DUMMYFUNCTION("FILTER(MediaScorecard!E5:MediaScorecard!E2382,MediaScorecard!BI5:MediaScorecard!BI2382=""x"",MediaScorecard!D5:MediaScorecard!D2382=""Q3"")"),"#N/A")</f>
        <v/>
      </c>
      <c r="BI17" s="386">
        <f>IFERROR(__xludf.DUMMYFUNCTION("FILTER(MediaScorecard!E5:MediaScorecard!E2382,MediaScorecard!BJ5:MediaScorecard!BJ2382=""x"",MediaScorecard!D5:MediaScorecard!D2382=""Q3"")"),"#N/A")</f>
        <v/>
      </c>
      <c r="BJ17" s="386">
        <f>IFERROR(__xludf.DUMMYFUNCTION("FILTER(MediaScorecard!E5:MediaScorecard!E2382,MediaScorecard!BK5:MediaScorecard!BK2382=""x"",MediaScorecard!D5:MediaScorecard!D2382=""Q3"")"),"#N/A")</f>
        <v/>
      </c>
      <c r="BK17" s="386">
        <f>IFERROR(__xludf.DUMMYFUNCTION("FILTER(MediaScorecard!E5:MediaScorecard!E2382,MediaScorecard!BG5:MediaScorecard!BG2382=""x"",MediaScorecard!D5:MediaScorecard!D2382=""Q4"")"),"#N/A")</f>
        <v/>
      </c>
      <c r="BL17" s="386">
        <f>IFERROR(__xludf.DUMMYFUNCTION("FILTER(MediaScorecard!E5:MediaScorecard!E2382,MediaScorecard!BH5:MediaScorecard!BH2382=""x"",MediaScorecard!D5:MediaScorecard!D2382=""Q4"")"),"#N/A")</f>
        <v/>
      </c>
      <c r="BM17" s="386">
        <f>IFERROR(__xludf.DUMMYFUNCTION("FILTER(MediaScorecard!E5:MediaScorecard!E2382,MediaScorecard!BI5:MediaScorecard!BI2382=""x"",MediaScorecard!D5:MediaScorecard!D2382=""Q4"")"),"#N/A")</f>
        <v/>
      </c>
      <c r="BN17" s="386">
        <f>IFERROR(__xludf.DUMMYFUNCTION("FILTER(MediaScorecard!E5:MediaScorecard!E2382,MediaScorecard!BJ5:MediaScorecard!BJ2382=""x"",MediaScorecard!D5:MediaScorecard!D2382=""Q4"")"),"#N/A")</f>
        <v/>
      </c>
      <c r="BO17" s="386">
        <f>IFERROR(__xludf.DUMMYFUNCTION("FILTER(MediaScorecard!E5:MediaScorecard!E2382,MediaScorecard!BK5:MediaScorecard!BK2382=""x"",MediaScorecard!D5:MediaScorecard!D2382=""Q4"")"),"#N/A")</f>
        <v/>
      </c>
      <c r="BP17" s="368" t="n"/>
      <c r="BQ17" s="320" t="n"/>
      <c r="BR17" s="364" t="n"/>
      <c r="BS17" s="371" t="n"/>
      <c r="BT17" s="368" t="n"/>
      <c r="BU17" s="368" t="n"/>
      <c r="BV17" s="368" t="n"/>
      <c r="BW17" s="368" t="n"/>
      <c r="BX17" s="368" t="n"/>
      <c r="BY17" s="368" t="n"/>
      <c r="BZ17" s="368" t="n"/>
      <c r="CA17" s="368" t="n"/>
      <c r="CB17" s="368" t="n"/>
      <c r="CC17" s="368" t="n"/>
      <c r="CD17" s="368" t="n"/>
      <c r="CE17" s="368" t="n"/>
      <c r="CF17" s="368" t="n"/>
      <c r="CG17" s="368" t="n"/>
      <c r="CH17" s="368" t="n"/>
      <c r="CI17" s="368" t="n"/>
      <c r="CJ17" s="368" t="n"/>
      <c r="CK17" s="368" t="n"/>
      <c r="CL17" s="368" t="n"/>
      <c r="CM17" s="368" t="n"/>
      <c r="CN17" s="368" t="n"/>
      <c r="CO17" s="368" t="n"/>
      <c r="CP17" s="368" t="n"/>
      <c r="CQ17" s="368" t="n"/>
      <c r="CR17" s="368" t="n"/>
      <c r="CS17" s="368" t="n"/>
      <c r="CT17" s="368" t="n"/>
      <c r="CU17" s="368" t="n"/>
      <c r="CV17" s="368" t="n"/>
      <c r="CW17" s="368" t="n"/>
      <c r="CX17" s="368" t="n"/>
      <c r="CY17" s="368" t="n"/>
      <c r="CZ17" s="368" t="n"/>
      <c r="DA17" s="368" t="n"/>
      <c r="DB17" s="368" t="n"/>
      <c r="DC17" s="368" t="n"/>
      <c r="DD17" s="368" t="n"/>
    </row>
    <row r="18">
      <c r="A18" s="368" t="n"/>
      <c r="B18" s="368" t="n"/>
      <c r="C18" s="368" t="n"/>
      <c r="D18" s="368" t="n"/>
      <c r="E18" s="368" t="n"/>
      <c r="F18" s="368" t="n"/>
      <c r="G18" s="324" t="n"/>
      <c r="H18" s="325" t="n"/>
      <c r="I18" s="325" t="n"/>
      <c r="J18" s="325" t="n"/>
      <c r="K18" s="325" t="n"/>
      <c r="L18" s="325" t="n"/>
      <c r="M18" s="325" t="n"/>
      <c r="N18" s="325" t="n"/>
      <c r="O18" s="325" t="n"/>
      <c r="P18" s="325" t="n"/>
      <c r="Q18" s="325" t="n"/>
      <c r="R18" s="325" t="n"/>
      <c r="S18" s="325" t="n"/>
      <c r="T18" s="325" t="n"/>
      <c r="U18" s="325" t="n"/>
      <c r="V18" s="325" t="n"/>
      <c r="W18" s="325" t="n"/>
      <c r="X18" s="325" t="n"/>
      <c r="Y18" s="325" t="n"/>
      <c r="Z18" s="325" t="n"/>
      <c r="AA18" s="325" t="n"/>
      <c r="AB18" s="325" t="n"/>
      <c r="AC18" s="325" t="n"/>
      <c r="AD18" s="325" t="n"/>
      <c r="AE18" s="325" t="n"/>
      <c r="AF18" s="325" t="n"/>
      <c r="AG18" s="325" t="n"/>
      <c r="AH18" s="325" t="n"/>
      <c r="AI18" s="325" t="n"/>
      <c r="AJ18" s="325" t="n"/>
      <c r="AK18" s="325" t="n"/>
      <c r="AL18" s="325" t="n"/>
      <c r="AM18" s="325" t="n"/>
      <c r="AN18" s="325" t="n"/>
      <c r="AO18" s="325" t="n"/>
      <c r="AP18" s="331" t="n"/>
      <c r="AQ18" s="325" t="n"/>
      <c r="AR18" s="325" t="inlineStr">
        <is>
          <t>J18</t>
        </is>
      </c>
      <c r="AS18" s="382" t="n"/>
      <c r="AT18" s="348">
        <f>COUNTIF(MediaScorecard!E5:E4393,AS18)</f>
        <v/>
      </c>
      <c r="AU18" s="368" t="n"/>
      <c r="AV18" s="382" t="n"/>
      <c r="AW18" s="368" t="n"/>
      <c r="AX18" s="368" t="n"/>
      <c r="AY18" s="368" t="n"/>
      <c r="AZ18" s="383" t="n"/>
      <c r="BA18" s="368" t="n"/>
      <c r="BB18" s="341" t="n"/>
      <c r="BC18" s="368" t="n"/>
      <c r="BD18" s="368" t="n"/>
      <c r="BE18" s="383" t="n"/>
      <c r="BF18" s="368" t="n"/>
      <c r="BG18" s="368" t="n"/>
      <c r="BH18" s="368" t="n"/>
      <c r="BI18" s="368" t="n"/>
      <c r="BJ18" s="383" t="n"/>
      <c r="BK18" s="368" t="n"/>
      <c r="BL18" s="368" t="n"/>
      <c r="BM18" s="368" t="n"/>
      <c r="BN18" s="368" t="n"/>
      <c r="BO18" s="383" t="n"/>
      <c r="BP18" s="368" t="n"/>
      <c r="BQ18" s="320" t="n"/>
      <c r="BR18" s="364" t="n"/>
      <c r="BS18" s="371" t="n"/>
      <c r="BT18" s="368" t="n"/>
      <c r="BU18" s="368" t="n"/>
      <c r="BV18" s="368" t="n"/>
      <c r="BW18" s="368" t="n"/>
      <c r="BX18" s="368" t="n"/>
      <c r="BY18" s="368" t="n"/>
      <c r="BZ18" s="368" t="n"/>
      <c r="CA18" s="368" t="n"/>
      <c r="CB18" s="368" t="n"/>
      <c r="CC18" s="368" t="n"/>
      <c r="CD18" s="368" t="n"/>
      <c r="CE18" s="368" t="n"/>
      <c r="CF18" s="368" t="n"/>
      <c r="CG18" s="368" t="n"/>
      <c r="CH18" s="368" t="n"/>
      <c r="CI18" s="368" t="n"/>
      <c r="CJ18" s="368" t="n"/>
      <c r="CK18" s="368" t="n"/>
      <c r="CL18" s="368" t="n"/>
      <c r="CM18" s="368" t="n"/>
      <c r="CN18" s="368" t="n"/>
      <c r="CO18" s="368" t="n"/>
      <c r="CP18" s="368" t="n"/>
      <c r="CQ18" s="368" t="n"/>
      <c r="CR18" s="368" t="n"/>
      <c r="CS18" s="368" t="n"/>
      <c r="CT18" s="368" t="n"/>
      <c r="CU18" s="368" t="n"/>
      <c r="CV18" s="368" t="n"/>
      <c r="CW18" s="368" t="n"/>
      <c r="CX18" s="368" t="n"/>
      <c r="CY18" s="368" t="n"/>
      <c r="CZ18" s="368" t="n"/>
      <c r="DA18" s="368" t="n"/>
      <c r="DB18" s="368" t="n"/>
      <c r="DC18" s="368" t="n"/>
      <c r="DD18" s="368" t="n"/>
    </row>
    <row r="19">
      <c r="A19" s="368" t="n"/>
      <c r="B19" s="368" t="n"/>
      <c r="C19" s="368" t="n"/>
      <c r="D19" s="368" t="n"/>
      <c r="E19" s="368" t="n"/>
      <c r="F19" s="368" t="n"/>
      <c r="G19" s="324" t="n"/>
      <c r="H19" s="325" t="n"/>
      <c r="I19" s="325" t="n"/>
      <c r="J19" s="325" t="n"/>
      <c r="K19" s="325" t="n"/>
      <c r="L19" s="325" t="n"/>
      <c r="M19" s="325" t="n"/>
      <c r="N19" s="325" t="n"/>
      <c r="O19" s="325" t="n"/>
      <c r="P19" s="325" t="n"/>
      <c r="Q19" s="325" t="n"/>
      <c r="R19" s="325" t="n"/>
      <c r="S19" s="325" t="n"/>
      <c r="T19" s="325" t="n"/>
      <c r="U19" s="325" t="n"/>
      <c r="V19" s="325" t="n"/>
      <c r="W19" s="325" t="n"/>
      <c r="X19" s="325" t="n"/>
      <c r="Y19" s="325" t="n"/>
      <c r="Z19" s="325" t="n"/>
      <c r="AA19" s="325" t="n"/>
      <c r="AB19" s="325" t="n"/>
      <c r="AC19" s="325" t="n"/>
      <c r="AD19" s="325" t="n"/>
      <c r="AE19" s="325" t="n"/>
      <c r="AF19" s="325" t="n"/>
      <c r="AG19" s="325" t="n"/>
      <c r="AH19" s="325" t="n"/>
      <c r="AI19" s="325" t="n"/>
      <c r="AJ19" s="325" t="n"/>
      <c r="AK19" s="325" t="n"/>
      <c r="AL19" s="325" t="n"/>
      <c r="AM19" s="325" t="n"/>
      <c r="AN19" s="325" t="n"/>
      <c r="AO19" s="325" t="n"/>
      <c r="AP19" s="331" t="n"/>
      <c r="AQ19" s="325" t="n"/>
      <c r="AR19" s="325" t="inlineStr">
        <is>
          <t>J19</t>
        </is>
      </c>
      <c r="AS19" s="382" t="n"/>
      <c r="AT19" s="348">
        <f>COUNTIF(MediaScorecard!E5:E4394,AS19)</f>
        <v/>
      </c>
      <c r="AU19" s="368" t="n"/>
      <c r="AV19" s="382" t="n"/>
      <c r="AW19" s="368" t="n"/>
      <c r="AX19" s="368" t="n"/>
      <c r="AY19" s="368" t="n"/>
      <c r="AZ19" s="383" t="n"/>
      <c r="BA19" s="368" t="n"/>
      <c r="BB19" s="368" t="n"/>
      <c r="BC19" s="368" t="n"/>
      <c r="BD19" s="368" t="n"/>
      <c r="BE19" s="383" t="n"/>
      <c r="BF19" s="368" t="n"/>
      <c r="BG19" s="368" t="n"/>
      <c r="BH19" s="368" t="n"/>
      <c r="BI19" s="368" t="n"/>
      <c r="BJ19" s="383" t="n"/>
      <c r="BK19" s="368" t="n"/>
      <c r="BL19" s="368" t="n"/>
      <c r="BM19" s="368" t="n"/>
      <c r="BN19" s="368" t="n"/>
      <c r="BO19" s="383" t="n"/>
      <c r="BP19" s="368" t="n"/>
      <c r="BQ19" s="320" t="n"/>
      <c r="BR19" s="364" t="n"/>
      <c r="BS19" s="371" t="n"/>
      <c r="BT19" s="368" t="n"/>
      <c r="BU19" s="368" t="n"/>
      <c r="BV19" s="368" t="n"/>
      <c r="BW19" s="368" t="n"/>
      <c r="BX19" s="368" t="n"/>
      <c r="BY19" s="368" t="n"/>
      <c r="BZ19" s="368" t="n"/>
      <c r="CA19" s="368" t="n"/>
      <c r="CB19" s="368" t="n"/>
      <c r="CC19" s="368" t="n"/>
      <c r="CD19" s="368" t="n"/>
      <c r="CE19" s="368" t="n"/>
      <c r="CF19" s="368" t="n"/>
      <c r="CG19" s="368" t="n"/>
      <c r="CH19" s="368" t="n"/>
      <c r="CI19" s="368" t="n"/>
      <c r="CJ19" s="368" t="n"/>
      <c r="CK19" s="368" t="n"/>
      <c r="CL19" s="368" t="n"/>
      <c r="CM19" s="368" t="n"/>
      <c r="CN19" s="368" t="n"/>
      <c r="CO19" s="368" t="n"/>
      <c r="CP19" s="368" t="n"/>
      <c r="CQ19" s="368" t="n"/>
      <c r="CR19" s="368" t="n"/>
      <c r="CS19" s="368" t="n"/>
      <c r="CT19" s="368" t="n"/>
      <c r="CU19" s="368" t="n"/>
      <c r="CV19" s="368" t="n"/>
      <c r="CW19" s="368" t="n"/>
      <c r="CX19" s="368" t="n"/>
      <c r="CY19" s="368" t="n"/>
      <c r="CZ19" s="368" t="n"/>
      <c r="DA19" s="368" t="n"/>
      <c r="DB19" s="368" t="n"/>
      <c r="DC19" s="368" t="n"/>
      <c r="DD19" s="368" t="n"/>
    </row>
    <row r="20">
      <c r="A20" s="368" t="n"/>
      <c r="B20" s="368" t="n"/>
      <c r="C20" s="368" t="n"/>
      <c r="D20" s="368" t="n"/>
      <c r="E20" s="368" t="n"/>
      <c r="F20" s="368" t="n"/>
      <c r="G20" s="324" t="n"/>
      <c r="H20" s="325" t="n"/>
      <c r="I20" s="325" t="n"/>
      <c r="J20" s="325" t="n"/>
      <c r="K20" s="325" t="n"/>
      <c r="L20" s="325" t="n"/>
      <c r="M20" s="325" t="n"/>
      <c r="N20" s="325" t="n"/>
      <c r="O20" s="325" t="n"/>
      <c r="P20" s="325" t="n"/>
      <c r="Q20" s="325" t="n"/>
      <c r="R20" s="325" t="n"/>
      <c r="S20" s="325" t="n"/>
      <c r="T20" s="325" t="n"/>
      <c r="U20" s="325" t="n"/>
      <c r="V20" s="325" t="n"/>
      <c r="W20" s="325" t="n"/>
      <c r="X20" s="325" t="n"/>
      <c r="Y20" s="325" t="n"/>
      <c r="Z20" s="325" t="n"/>
      <c r="AA20" s="325" t="n"/>
      <c r="AB20" s="325" t="n"/>
      <c r="AC20" s="325" t="n"/>
      <c r="AD20" s="325" t="n"/>
      <c r="AE20" s="325" t="n"/>
      <c r="AF20" s="325" t="n"/>
      <c r="AG20" s="325" t="n"/>
      <c r="AH20" s="325" t="n"/>
      <c r="AI20" s="325" t="n"/>
      <c r="AJ20" s="325" t="n"/>
      <c r="AK20" s="325" t="n"/>
      <c r="AL20" s="325" t="n"/>
      <c r="AM20" s="325" t="n"/>
      <c r="AN20" s="325" t="n"/>
      <c r="AO20" s="325" t="n"/>
      <c r="AP20" s="331" t="n"/>
      <c r="AQ20" s="325" t="n"/>
      <c r="AR20" s="325" t="inlineStr">
        <is>
          <t>J20</t>
        </is>
      </c>
      <c r="AS20" s="382" t="n"/>
      <c r="AT20" s="348">
        <f>COUNTIF(MediaScorecard!E5:E4395,AS20)</f>
        <v/>
      </c>
      <c r="AU20" s="368" t="n"/>
      <c r="AV20" s="382" t="n"/>
      <c r="AW20" s="368" t="n"/>
      <c r="AX20" s="368" t="n"/>
      <c r="AY20" s="368" t="n"/>
      <c r="AZ20" s="383" t="n"/>
      <c r="BA20" s="368" t="n"/>
      <c r="BB20" s="368" t="n"/>
      <c r="BC20" s="368" t="n"/>
      <c r="BD20" s="368" t="n"/>
      <c r="BE20" s="383" t="n"/>
      <c r="BF20" s="368" t="n"/>
      <c r="BG20" s="368" t="n"/>
      <c r="BH20" s="368" t="n"/>
      <c r="BI20" s="368" t="n"/>
      <c r="BJ20" s="383" t="n"/>
      <c r="BK20" s="368" t="n"/>
      <c r="BL20" s="368" t="n"/>
      <c r="BM20" s="368" t="n"/>
      <c r="BN20" s="368" t="n"/>
      <c r="BO20" s="383" t="n"/>
      <c r="BP20" s="368" t="n"/>
      <c r="BQ20" s="320" t="n"/>
      <c r="BR20" s="364" t="n"/>
      <c r="BS20" s="371" t="n"/>
      <c r="BT20" s="368" t="n"/>
      <c r="BU20" s="368" t="n"/>
      <c r="BV20" s="368" t="n"/>
      <c r="BW20" s="368" t="n"/>
      <c r="BX20" s="368" t="n"/>
      <c r="BY20" s="368" t="n"/>
      <c r="BZ20" s="368" t="n"/>
      <c r="CA20" s="368" t="n"/>
      <c r="CB20" s="368" t="n"/>
      <c r="CC20" s="368" t="n"/>
      <c r="CD20" s="368" t="n"/>
      <c r="CE20" s="368" t="n"/>
      <c r="CF20" s="368" t="n"/>
      <c r="CG20" s="368" t="n"/>
      <c r="CH20" s="368" t="n"/>
      <c r="CI20" s="368" t="n"/>
      <c r="CJ20" s="368" t="n"/>
      <c r="CK20" s="368" t="n"/>
      <c r="CL20" s="368" t="n"/>
      <c r="CM20" s="368" t="n"/>
      <c r="CN20" s="368" t="n"/>
      <c r="CO20" s="368" t="n"/>
      <c r="CP20" s="368" t="n"/>
      <c r="CQ20" s="368" t="n"/>
      <c r="CR20" s="368" t="n"/>
      <c r="CS20" s="368" t="n"/>
      <c r="CT20" s="368" t="n"/>
      <c r="CU20" s="368" t="n"/>
      <c r="CV20" s="368" t="n"/>
      <c r="CW20" s="368" t="n"/>
      <c r="CX20" s="368" t="n"/>
      <c r="CY20" s="368" t="n"/>
      <c r="CZ20" s="368" t="n"/>
      <c r="DA20" s="368" t="n"/>
      <c r="DB20" s="368" t="n"/>
      <c r="DC20" s="368" t="n"/>
      <c r="DD20" s="368" t="n"/>
    </row>
    <row r="21">
      <c r="A21" s="368" t="n"/>
      <c r="B21" s="368" t="n"/>
      <c r="C21" s="368" t="n"/>
      <c r="D21" s="368" t="n"/>
      <c r="E21" s="368" t="n"/>
      <c r="F21" s="368" t="n"/>
      <c r="G21" s="324" t="n"/>
      <c r="H21" s="325" t="n"/>
      <c r="I21" s="325" t="n"/>
      <c r="J21" s="325" t="n"/>
      <c r="K21" s="325" t="n"/>
      <c r="L21" s="325" t="n"/>
      <c r="M21" s="325" t="n"/>
      <c r="N21" s="325" t="n"/>
      <c r="O21" s="325" t="n"/>
      <c r="P21" s="325" t="n"/>
      <c r="Q21" s="325" t="n"/>
      <c r="R21" s="325" t="n"/>
      <c r="S21" s="325" t="n"/>
      <c r="T21" s="325" t="n"/>
      <c r="U21" s="325" t="n"/>
      <c r="V21" s="325" t="n"/>
      <c r="W21" s="325" t="n"/>
      <c r="X21" s="325" t="n"/>
      <c r="Y21" s="325" t="n"/>
      <c r="Z21" s="325" t="n"/>
      <c r="AA21" s="325" t="n"/>
      <c r="AB21" s="325" t="n"/>
      <c r="AC21" s="325" t="n"/>
      <c r="AD21" s="325" t="n"/>
      <c r="AE21" s="325" t="n"/>
      <c r="AF21" s="325" t="n"/>
      <c r="AG21" s="325" t="n"/>
      <c r="AH21" s="325" t="n"/>
      <c r="AI21" s="325" t="n"/>
      <c r="AJ21" s="325" t="n"/>
      <c r="AK21" s="325" t="n"/>
      <c r="AL21" s="325" t="n"/>
      <c r="AM21" s="325" t="n"/>
      <c r="AN21" s="325" t="n"/>
      <c r="AO21" s="325" t="n"/>
      <c r="AP21" s="331" t="n"/>
      <c r="AQ21" s="325" t="n"/>
      <c r="AR21" s="325" t="inlineStr">
        <is>
          <t>J21</t>
        </is>
      </c>
      <c r="AS21" s="382" t="n"/>
      <c r="AT21" s="348">
        <f>COUNTIF(MediaScorecard!E5:E4396,AS21)</f>
        <v/>
      </c>
      <c r="AU21" s="368" t="n"/>
      <c r="AV21" s="382" t="n"/>
      <c r="AW21" s="368" t="n"/>
      <c r="AX21" s="368" t="n"/>
      <c r="AY21" s="368" t="n"/>
      <c r="AZ21" s="383" t="n"/>
      <c r="BA21" s="368" t="n"/>
      <c r="BB21" s="368" t="n"/>
      <c r="BC21" s="368" t="n"/>
      <c r="BD21" s="368" t="n"/>
      <c r="BE21" s="383" t="n"/>
      <c r="BF21" s="368" t="n"/>
      <c r="BG21" s="368" t="n"/>
      <c r="BH21" s="368" t="n"/>
      <c r="BI21" s="368" t="n"/>
      <c r="BJ21" s="383" t="n"/>
      <c r="BK21" s="368" t="n"/>
      <c r="BL21" s="368" t="n"/>
      <c r="BM21" s="368" t="n"/>
      <c r="BN21" s="368" t="n"/>
      <c r="BO21" s="383" t="n"/>
      <c r="BP21" s="368" t="n"/>
      <c r="BQ21" s="320" t="n"/>
      <c r="BR21" s="364" t="n"/>
      <c r="BS21" s="384" t="n"/>
      <c r="BT21" s="368" t="n"/>
      <c r="BU21" s="368" t="n"/>
      <c r="BV21" s="368" t="n"/>
      <c r="BW21" s="368" t="n"/>
      <c r="BX21" s="368" t="n"/>
      <c r="BY21" s="368" t="n"/>
      <c r="BZ21" s="368" t="n"/>
      <c r="CA21" s="368" t="n"/>
      <c r="CB21" s="368" t="n"/>
      <c r="CC21" s="368" t="n"/>
      <c r="CD21" s="368" t="n"/>
      <c r="CE21" s="368" t="n"/>
      <c r="CF21" s="368" t="n"/>
      <c r="CG21" s="368" t="n"/>
      <c r="CH21" s="368" t="n"/>
      <c r="CI21" s="368" t="n"/>
      <c r="CJ21" s="368" t="n"/>
      <c r="CK21" s="368" t="n"/>
      <c r="CL21" s="368" t="n"/>
      <c r="CM21" s="368" t="n"/>
      <c r="CN21" s="368" t="n"/>
      <c r="CO21" s="368" t="n"/>
      <c r="CP21" s="368" t="n"/>
      <c r="CQ21" s="368" t="n"/>
      <c r="CR21" s="368" t="n"/>
      <c r="CS21" s="368" t="n"/>
      <c r="CT21" s="368" t="n"/>
      <c r="CU21" s="368" t="n"/>
      <c r="CV21" s="368" t="n"/>
      <c r="CW21" s="368" t="n"/>
      <c r="CX21" s="368" t="n"/>
      <c r="CY21" s="368" t="n"/>
      <c r="CZ21" s="368" t="n"/>
      <c r="DA21" s="368" t="n"/>
      <c r="DB21" s="368" t="n"/>
      <c r="DC21" s="368" t="n"/>
      <c r="DD21" s="368" t="n"/>
    </row>
    <row r="22">
      <c r="A22" s="368" t="n"/>
      <c r="B22" s="368" t="n"/>
      <c r="C22" s="368" t="n"/>
      <c r="D22" s="368" t="n"/>
      <c r="E22" s="368" t="n"/>
      <c r="F22" s="368" t="n"/>
      <c r="G22" s="324" t="n"/>
      <c r="H22" s="325" t="n"/>
      <c r="I22" s="325" t="n"/>
      <c r="J22" s="325" t="n"/>
      <c r="K22" s="325" t="n"/>
      <c r="L22" s="325" t="n"/>
      <c r="M22" s="325" t="n"/>
      <c r="N22" s="325" t="n"/>
      <c r="O22" s="325" t="n"/>
      <c r="P22" s="325" t="n"/>
      <c r="Q22" s="325" t="n"/>
      <c r="R22" s="325" t="n"/>
      <c r="S22" s="325" t="n"/>
      <c r="T22" s="325" t="n"/>
      <c r="U22" s="325" t="n"/>
      <c r="V22" s="325" t="n"/>
      <c r="W22" s="325" t="n"/>
      <c r="X22" s="325" t="n"/>
      <c r="Y22" s="325" t="n"/>
      <c r="Z22" s="325" t="n"/>
      <c r="AA22" s="325" t="n"/>
      <c r="AB22" s="325" t="n"/>
      <c r="AC22" s="325" t="n"/>
      <c r="AD22" s="325" t="n"/>
      <c r="AE22" s="325" t="n"/>
      <c r="AF22" s="325" t="n"/>
      <c r="AG22" s="325" t="n"/>
      <c r="AH22" s="325" t="n"/>
      <c r="AI22" s="325" t="n"/>
      <c r="AJ22" s="325" t="n"/>
      <c r="AK22" s="325" t="n"/>
      <c r="AL22" s="325" t="n"/>
      <c r="AM22" s="325" t="n"/>
      <c r="AN22" s="325" t="n"/>
      <c r="AO22" s="325" t="n"/>
      <c r="AP22" s="331" t="n"/>
      <c r="AQ22" s="325" t="n"/>
      <c r="AR22" s="325" t="inlineStr">
        <is>
          <t>J22</t>
        </is>
      </c>
      <c r="AS22" s="382" t="n"/>
      <c r="AT22" s="348">
        <f>COUNTIF(MediaScorecard!E5:E4397,AS22)</f>
        <v/>
      </c>
      <c r="AU22" s="368" t="n"/>
      <c r="AV22" s="382" t="n"/>
      <c r="AW22" s="368" t="n"/>
      <c r="AX22" s="368" t="n"/>
      <c r="AY22" s="368" t="n"/>
      <c r="AZ22" s="383" t="n"/>
      <c r="BA22" s="368" t="n"/>
      <c r="BB22" s="368" t="n"/>
      <c r="BC22" s="368" t="n"/>
      <c r="BD22" s="368" t="n"/>
      <c r="BE22" s="383" t="n"/>
      <c r="BF22" s="368" t="n"/>
      <c r="BG22" s="368" t="n"/>
      <c r="BH22" s="368" t="n"/>
      <c r="BI22" s="368" t="n"/>
      <c r="BJ22" s="383" t="n"/>
      <c r="BK22" s="368" t="n"/>
      <c r="BL22" s="368" t="n"/>
      <c r="BM22" s="368" t="n"/>
      <c r="BN22" s="368" t="n"/>
      <c r="BO22" s="383" t="n"/>
      <c r="BP22" s="368" t="n"/>
      <c r="BQ22" s="320" t="n"/>
      <c r="BR22" s="364" t="n"/>
      <c r="BS22" s="384" t="n"/>
      <c r="BT22" s="368" t="n"/>
      <c r="BU22" s="368" t="n"/>
      <c r="BV22" s="368" t="n"/>
      <c r="BW22" s="368" t="n"/>
      <c r="BX22" s="368" t="n"/>
      <c r="BY22" s="368" t="n"/>
      <c r="BZ22" s="368" t="n"/>
      <c r="CA22" s="368" t="n"/>
      <c r="CB22" s="368" t="n"/>
      <c r="CC22" s="368" t="n"/>
      <c r="CD22" s="368" t="n"/>
      <c r="CE22" s="368" t="n"/>
      <c r="CF22" s="368" t="n"/>
      <c r="CG22" s="368" t="n"/>
      <c r="CH22" s="368" t="n"/>
      <c r="CI22" s="368" t="n"/>
      <c r="CJ22" s="368" t="n"/>
      <c r="CK22" s="368" t="n"/>
      <c r="CL22" s="368" t="n"/>
      <c r="CM22" s="368" t="n"/>
      <c r="CN22" s="368" t="n"/>
      <c r="CO22" s="368" t="n"/>
      <c r="CP22" s="368" t="n"/>
      <c r="CQ22" s="368" t="n"/>
      <c r="CR22" s="368" t="n"/>
      <c r="CS22" s="368" t="n"/>
      <c r="CT22" s="368" t="n"/>
      <c r="CU22" s="368" t="n"/>
      <c r="CV22" s="368" t="n"/>
      <c r="CW22" s="368" t="n"/>
      <c r="CX22" s="368" t="n"/>
      <c r="CY22" s="368" t="n"/>
      <c r="CZ22" s="368" t="n"/>
      <c r="DA22" s="368" t="n"/>
      <c r="DB22" s="368" t="n"/>
      <c r="DC22" s="368" t="n"/>
      <c r="DD22" s="368" t="n"/>
    </row>
    <row r="23">
      <c r="A23" s="368" t="n"/>
      <c r="B23" s="368" t="n"/>
      <c r="C23" s="368" t="n"/>
      <c r="D23" s="368" t="n"/>
      <c r="E23" s="368" t="n"/>
      <c r="F23" s="368" t="n"/>
      <c r="G23" s="324" t="n"/>
      <c r="H23" s="325" t="n"/>
      <c r="I23" s="325" t="n"/>
      <c r="J23" s="325" t="n"/>
      <c r="K23" s="325" t="n"/>
      <c r="L23" s="325" t="n"/>
      <c r="M23" s="325" t="n"/>
      <c r="N23" s="325" t="n"/>
      <c r="O23" s="325" t="n"/>
      <c r="P23" s="325" t="n"/>
      <c r="Q23" s="325" t="n"/>
      <c r="R23" s="325" t="n"/>
      <c r="S23" s="325" t="n"/>
      <c r="T23" s="325" t="n"/>
      <c r="U23" s="325" t="n"/>
      <c r="V23" s="325" t="n"/>
      <c r="W23" s="325" t="n"/>
      <c r="X23" s="325" t="n"/>
      <c r="Y23" s="325" t="n"/>
      <c r="Z23" s="325" t="n"/>
      <c r="AA23" s="325" t="n"/>
      <c r="AB23" s="325" t="n"/>
      <c r="AC23" s="325" t="n"/>
      <c r="AD23" s="325" t="n"/>
      <c r="AE23" s="325" t="n"/>
      <c r="AF23" s="325" t="n"/>
      <c r="AG23" s="325" t="n"/>
      <c r="AH23" s="325" t="n"/>
      <c r="AI23" s="325" t="n"/>
      <c r="AJ23" s="325" t="n"/>
      <c r="AK23" s="325" t="n"/>
      <c r="AL23" s="325" t="n"/>
      <c r="AM23" s="325" t="n"/>
      <c r="AN23" s="325" t="n"/>
      <c r="AO23" s="325" t="n"/>
      <c r="AP23" s="331" t="n"/>
      <c r="AQ23" s="325" t="n"/>
      <c r="AR23" s="325" t="inlineStr">
        <is>
          <t>J23</t>
        </is>
      </c>
      <c r="AS23" s="382" t="n"/>
      <c r="AT23" s="348">
        <f>COUNTIF(MediaScorecard!E5:E4398,AS23)</f>
        <v/>
      </c>
      <c r="AU23" s="368" t="n"/>
      <c r="AV23" s="382" t="n"/>
      <c r="AW23" s="368" t="n"/>
      <c r="AX23" s="368" t="n"/>
      <c r="AY23" s="368" t="n"/>
      <c r="AZ23" s="383" t="n"/>
      <c r="BA23" s="368" t="n"/>
      <c r="BB23" s="368" t="n"/>
      <c r="BC23" s="368" t="n"/>
      <c r="BD23" s="368" t="n"/>
      <c r="BE23" s="383" t="n"/>
      <c r="BF23" s="368" t="n"/>
      <c r="BG23" s="368" t="n"/>
      <c r="BH23" s="368" t="n"/>
      <c r="BI23" s="368" t="n"/>
      <c r="BJ23" s="383" t="n"/>
      <c r="BK23" s="368" t="n"/>
      <c r="BL23" s="368" t="n"/>
      <c r="BM23" s="368" t="n"/>
      <c r="BN23" s="368" t="n"/>
      <c r="BO23" s="383" t="n"/>
      <c r="BP23" s="368" t="n"/>
      <c r="BQ23" s="320" t="n"/>
      <c r="BR23" s="364" t="n"/>
      <c r="BS23" s="371" t="n"/>
      <c r="BT23" s="368" t="n"/>
      <c r="BU23" s="368" t="n"/>
      <c r="BV23" s="368" t="n"/>
      <c r="BW23" s="368" t="n"/>
      <c r="BX23" s="368" t="n"/>
      <c r="BY23" s="368" t="n"/>
      <c r="BZ23" s="368" t="n"/>
      <c r="CA23" s="368" t="n"/>
      <c r="CB23" s="368" t="n"/>
      <c r="CC23" s="368" t="n"/>
      <c r="CD23" s="368" t="n"/>
      <c r="CE23" s="368" t="n"/>
      <c r="CF23" s="368" t="n"/>
      <c r="CG23" s="368" t="n"/>
      <c r="CH23" s="368" t="n"/>
      <c r="CI23" s="368" t="n"/>
      <c r="CJ23" s="368" t="n"/>
      <c r="CK23" s="368" t="n"/>
      <c r="CL23" s="368" t="n"/>
      <c r="CM23" s="368" t="n"/>
      <c r="CN23" s="368" t="n"/>
      <c r="CO23" s="368" t="n"/>
      <c r="CP23" s="368" t="n"/>
      <c r="CQ23" s="368" t="n"/>
      <c r="CR23" s="368" t="n"/>
      <c r="CS23" s="368" t="n"/>
      <c r="CT23" s="368" t="n"/>
      <c r="CU23" s="368" t="n"/>
      <c r="CV23" s="368" t="n"/>
      <c r="CW23" s="368" t="n"/>
      <c r="CX23" s="368" t="n"/>
      <c r="CY23" s="368" t="n"/>
      <c r="CZ23" s="368" t="n"/>
      <c r="DA23" s="368" t="n"/>
      <c r="DB23" s="368" t="n"/>
      <c r="DC23" s="368" t="n"/>
      <c r="DD23" s="368" t="n"/>
    </row>
    <row r="24">
      <c r="A24" s="368" t="n"/>
      <c r="B24" s="368" t="n"/>
      <c r="C24" s="368" t="n"/>
      <c r="D24" s="368" t="n"/>
      <c r="E24" s="368" t="n"/>
      <c r="F24" s="368" t="n"/>
      <c r="G24" s="324" t="n"/>
      <c r="H24" s="325" t="n"/>
      <c r="I24" s="325" t="n"/>
      <c r="J24" s="325" t="n"/>
      <c r="K24" s="325" t="n"/>
      <c r="L24" s="325" t="n"/>
      <c r="M24" s="325" t="n"/>
      <c r="N24" s="325" t="n"/>
      <c r="O24" s="325" t="n"/>
      <c r="P24" s="325" t="n"/>
      <c r="Q24" s="325" t="n"/>
      <c r="R24" s="325" t="n"/>
      <c r="S24" s="325" t="n"/>
      <c r="T24" s="325" t="n"/>
      <c r="U24" s="325" t="n"/>
      <c r="V24" s="325" t="n"/>
      <c r="W24" s="325" t="n"/>
      <c r="X24" s="325" t="n"/>
      <c r="Y24" s="325" t="n"/>
      <c r="Z24" s="325" t="n"/>
      <c r="AA24" s="325" t="n"/>
      <c r="AB24" s="325" t="n"/>
      <c r="AC24" s="325" t="n"/>
      <c r="AD24" s="325" t="n"/>
      <c r="AE24" s="325" t="n"/>
      <c r="AF24" s="325" t="n"/>
      <c r="AG24" s="325" t="n"/>
      <c r="AH24" s="325" t="n"/>
      <c r="AI24" s="325" t="n"/>
      <c r="AJ24" s="325" t="n"/>
      <c r="AK24" s="325" t="n"/>
      <c r="AL24" s="325" t="n"/>
      <c r="AM24" s="325" t="n"/>
      <c r="AN24" s="325" t="n"/>
      <c r="AO24" s="325" t="n"/>
      <c r="AP24" s="331" t="n"/>
      <c r="AQ24" s="325" t="n"/>
      <c r="AR24" s="325" t="inlineStr">
        <is>
          <t>J24</t>
        </is>
      </c>
      <c r="AS24" s="382" t="n"/>
      <c r="AT24" s="348">
        <f>COUNTIF(MediaScorecard!E5:E4399,AS24)</f>
        <v/>
      </c>
      <c r="AU24" s="368" t="n"/>
      <c r="AV24" s="382" t="n"/>
      <c r="AW24" s="368" t="n"/>
      <c r="AX24" s="368" t="n"/>
      <c r="AY24" s="368" t="n"/>
      <c r="AZ24" s="383" t="n"/>
      <c r="BA24" s="368" t="n"/>
      <c r="BB24" s="368" t="n"/>
      <c r="BC24" s="368" t="n"/>
      <c r="BD24" s="368" t="n"/>
      <c r="BE24" s="383" t="n"/>
      <c r="BF24" s="368" t="n"/>
      <c r="BG24" s="368" t="n"/>
      <c r="BH24" s="368" t="n"/>
      <c r="BI24" s="368" t="n"/>
      <c r="BJ24" s="383" t="n"/>
      <c r="BK24" s="368" t="n"/>
      <c r="BL24" s="368" t="n"/>
      <c r="BM24" s="368" t="n"/>
      <c r="BN24" s="368" t="n"/>
      <c r="BO24" s="383" t="n"/>
      <c r="BP24" s="368" t="n"/>
      <c r="BQ24" s="320" t="n"/>
      <c r="BR24" s="364" t="n"/>
      <c r="BS24" s="384" t="n"/>
      <c r="BT24" s="368" t="n"/>
      <c r="BU24" s="368" t="n"/>
      <c r="BV24" s="368" t="n"/>
      <c r="BW24" s="368" t="n"/>
      <c r="BX24" s="368" t="n"/>
      <c r="BY24" s="368" t="n"/>
      <c r="BZ24" s="368" t="n"/>
      <c r="CA24" s="368" t="n"/>
      <c r="CB24" s="368" t="n"/>
      <c r="CC24" s="368" t="n"/>
      <c r="CD24" s="368" t="n"/>
      <c r="CE24" s="368" t="n"/>
      <c r="CF24" s="368" t="n"/>
      <c r="CG24" s="368" t="n"/>
      <c r="CH24" s="368" t="n"/>
      <c r="CI24" s="368" t="n"/>
      <c r="CJ24" s="368" t="n"/>
      <c r="CK24" s="368" t="n"/>
      <c r="CL24" s="368" t="n"/>
      <c r="CM24" s="368" t="n"/>
      <c r="CN24" s="368" t="n"/>
      <c r="CO24" s="368" t="n"/>
      <c r="CP24" s="368" t="n"/>
      <c r="CQ24" s="368" t="n"/>
      <c r="CR24" s="368" t="n"/>
      <c r="CS24" s="368" t="n"/>
      <c r="CT24" s="368" t="n"/>
      <c r="CU24" s="368" t="n"/>
      <c r="CV24" s="368" t="n"/>
      <c r="CW24" s="368" t="n"/>
      <c r="CX24" s="368" t="n"/>
      <c r="CY24" s="368" t="n"/>
      <c r="CZ24" s="368" t="n"/>
      <c r="DA24" s="368" t="n"/>
      <c r="DB24" s="368" t="n"/>
      <c r="DC24" s="368" t="n"/>
      <c r="DD24" s="368" t="n"/>
    </row>
    <row r="25">
      <c r="A25" s="368" t="n"/>
      <c r="B25" s="368" t="n"/>
      <c r="C25" s="368" t="n"/>
      <c r="D25" s="368" t="n"/>
      <c r="E25" s="368" t="n"/>
      <c r="F25" s="368" t="n"/>
      <c r="G25" s="324" t="n"/>
      <c r="H25" s="325" t="n"/>
      <c r="I25" s="325" t="n"/>
      <c r="J25" s="325" t="n"/>
      <c r="K25" s="325" t="n"/>
      <c r="L25" s="325" t="n"/>
      <c r="M25" s="325" t="n"/>
      <c r="N25" s="325" t="n"/>
      <c r="O25" s="325" t="n"/>
      <c r="P25" s="325" t="n"/>
      <c r="Q25" s="325" t="n"/>
      <c r="R25" s="325" t="n"/>
      <c r="S25" s="325" t="n"/>
      <c r="T25" s="325" t="n"/>
      <c r="U25" s="325" t="n"/>
      <c r="V25" s="325" t="n"/>
      <c r="W25" s="325" t="n"/>
      <c r="X25" s="325" t="n"/>
      <c r="Y25" s="325" t="n"/>
      <c r="Z25" s="325" t="n"/>
      <c r="AA25" s="325" t="n"/>
      <c r="AB25" s="325" t="n"/>
      <c r="AC25" s="325" t="n"/>
      <c r="AD25" s="325" t="n"/>
      <c r="AE25" s="325" t="n"/>
      <c r="AF25" s="325" t="n"/>
      <c r="AG25" s="325" t="n"/>
      <c r="AH25" s="325" t="n"/>
      <c r="AI25" s="325" t="n"/>
      <c r="AJ25" s="325" t="n"/>
      <c r="AK25" s="325" t="n"/>
      <c r="AL25" s="325" t="n"/>
      <c r="AM25" s="325" t="n"/>
      <c r="AN25" s="325" t="n"/>
      <c r="AO25" s="325" t="n"/>
      <c r="AP25" s="331" t="n"/>
      <c r="AQ25" s="325" t="n"/>
      <c r="AR25" s="325" t="inlineStr">
        <is>
          <t>J25</t>
        </is>
      </c>
      <c r="AS25" s="382" t="n"/>
      <c r="AT25" s="348">
        <f>COUNTIF(MediaScorecard!E5:E4400,AS25)</f>
        <v/>
      </c>
      <c r="AU25" s="368" t="n"/>
      <c r="AV25" s="386" t="n"/>
      <c r="AW25" s="368" t="n"/>
      <c r="AX25" s="368" t="n"/>
      <c r="AY25" s="368" t="n"/>
      <c r="AZ25" s="383" t="n"/>
      <c r="BA25" s="368" t="n"/>
      <c r="BB25" s="368" t="n"/>
      <c r="BC25" s="368" t="n"/>
      <c r="BD25" s="368" t="n"/>
      <c r="BE25" s="383" t="n"/>
      <c r="BF25" s="368" t="n"/>
      <c r="BG25" s="368" t="n"/>
      <c r="BH25" s="368" t="n"/>
      <c r="BI25" s="368" t="n"/>
      <c r="BJ25" s="383" t="n"/>
      <c r="BK25" s="368" t="n"/>
      <c r="BL25" s="368" t="n"/>
      <c r="BM25" s="368" t="n"/>
      <c r="BN25" s="368" t="n"/>
      <c r="BO25" s="383" t="n"/>
      <c r="BP25" s="368" t="n"/>
      <c r="BQ25" s="320" t="n"/>
      <c r="BR25" s="364" t="n"/>
      <c r="BS25" s="384" t="n"/>
      <c r="BT25" s="368" t="n"/>
      <c r="BU25" s="368" t="n"/>
      <c r="BV25" s="368" t="n"/>
      <c r="BW25" s="368" t="n"/>
      <c r="BX25" s="368" t="n"/>
      <c r="BY25" s="368" t="n"/>
      <c r="BZ25" s="368" t="n"/>
      <c r="CA25" s="368" t="n"/>
      <c r="CB25" s="368" t="n"/>
      <c r="CC25" s="368" t="n"/>
      <c r="CD25" s="368" t="n"/>
      <c r="CE25" s="368" t="n"/>
      <c r="CF25" s="368" t="n"/>
      <c r="CG25" s="368" t="n"/>
      <c r="CH25" s="368" t="n"/>
      <c r="CI25" s="368" t="n"/>
      <c r="CJ25" s="368" t="n"/>
      <c r="CK25" s="368" t="n"/>
      <c r="CL25" s="368" t="n"/>
      <c r="CM25" s="368" t="n"/>
      <c r="CN25" s="368" t="n"/>
      <c r="CO25" s="368" t="n"/>
      <c r="CP25" s="368" t="n"/>
      <c r="CQ25" s="368" t="n"/>
      <c r="CR25" s="368" t="n"/>
      <c r="CS25" s="368" t="n"/>
      <c r="CT25" s="368" t="n"/>
      <c r="CU25" s="368" t="n"/>
      <c r="CV25" s="368" t="n"/>
      <c r="CW25" s="368" t="n"/>
      <c r="CX25" s="368" t="n"/>
      <c r="CY25" s="368" t="n"/>
      <c r="CZ25" s="368" t="n"/>
      <c r="DA25" s="368" t="n"/>
      <c r="DB25" s="368" t="n"/>
      <c r="DC25" s="368" t="n"/>
      <c r="DD25" s="368" t="n"/>
    </row>
    <row r="26">
      <c r="A26" s="368" t="n"/>
      <c r="B26" s="368" t="n"/>
      <c r="C26" s="368" t="n"/>
      <c r="D26" s="368" t="n"/>
      <c r="E26" s="368" t="n"/>
      <c r="F26" s="368" t="n"/>
      <c r="G26" s="324" t="n"/>
      <c r="H26" s="325" t="n"/>
      <c r="I26" s="325" t="n"/>
      <c r="J26" s="325" t="n"/>
      <c r="K26" s="325" t="n"/>
      <c r="L26" s="325" t="n"/>
      <c r="M26" s="325" t="n"/>
      <c r="N26" s="325" t="n"/>
      <c r="O26" s="325" t="n"/>
      <c r="P26" s="325" t="n"/>
      <c r="Q26" s="325" t="n"/>
      <c r="R26" s="325" t="n"/>
      <c r="S26" s="325" t="n"/>
      <c r="T26" s="325" t="n"/>
      <c r="U26" s="325" t="n"/>
      <c r="V26" s="325" t="n"/>
      <c r="W26" s="325" t="n"/>
      <c r="X26" s="325" t="n"/>
      <c r="Y26" s="325" t="n"/>
      <c r="Z26" s="325" t="n"/>
      <c r="AA26" s="325" t="n"/>
      <c r="AB26" s="325" t="n"/>
      <c r="AC26" s="325" t="n"/>
      <c r="AD26" s="325" t="n"/>
      <c r="AE26" s="325" t="n"/>
      <c r="AF26" s="325" t="n"/>
      <c r="AG26" s="325" t="n"/>
      <c r="AH26" s="325" t="n"/>
      <c r="AI26" s="325" t="n"/>
      <c r="AJ26" s="325" t="n"/>
      <c r="AK26" s="325" t="n"/>
      <c r="AL26" s="325" t="n"/>
      <c r="AM26" s="325" t="n"/>
      <c r="AN26" s="325" t="n"/>
      <c r="AO26" s="325" t="n"/>
      <c r="AP26" s="331" t="n"/>
      <c r="AQ26" s="325" t="n"/>
      <c r="AR26" s="325" t="inlineStr">
        <is>
          <t>J26</t>
        </is>
      </c>
      <c r="AS26" s="382" t="n"/>
      <c r="AT26" s="348">
        <f>COUNTIF(MediaScorecard!E5:E4401,AS26)</f>
        <v/>
      </c>
      <c r="AU26" s="368" t="n"/>
      <c r="AV26" s="382" t="n"/>
      <c r="AW26" s="368" t="n"/>
      <c r="AX26" s="368" t="n"/>
      <c r="AY26" s="368" t="n"/>
      <c r="AZ26" s="383" t="n"/>
      <c r="BA26" s="368" t="n"/>
      <c r="BB26" s="368" t="n"/>
      <c r="BC26" s="368" t="n"/>
      <c r="BD26" s="368" t="n"/>
      <c r="BE26" s="383" t="n"/>
      <c r="BF26" s="368" t="n"/>
      <c r="BG26" s="368" t="n"/>
      <c r="BH26" s="368" t="n"/>
      <c r="BI26" s="368" t="n"/>
      <c r="BJ26" s="383" t="n"/>
      <c r="BK26" s="368" t="n"/>
      <c r="BL26" s="368" t="n"/>
      <c r="BM26" s="368" t="n"/>
      <c r="BN26" s="368" t="n"/>
      <c r="BO26" s="383" t="n"/>
      <c r="BP26" s="368" t="n"/>
      <c r="BQ26" s="320" t="n"/>
      <c r="BR26" s="364" t="n"/>
      <c r="BS26" s="384" t="n"/>
      <c r="BT26" s="368" t="n"/>
      <c r="BU26" s="368" t="n"/>
      <c r="BV26" s="368" t="n"/>
      <c r="BW26" s="368" t="n"/>
      <c r="BX26" s="368" t="n"/>
      <c r="BY26" s="368" t="n"/>
      <c r="BZ26" s="368" t="n"/>
      <c r="CA26" s="368" t="n"/>
      <c r="CB26" s="368" t="n"/>
      <c r="CC26" s="368" t="n"/>
      <c r="CD26" s="368" t="n"/>
      <c r="CE26" s="368" t="n"/>
      <c r="CF26" s="368" t="n"/>
      <c r="CG26" s="368" t="n"/>
      <c r="CH26" s="368" t="n"/>
      <c r="CI26" s="368" t="n"/>
      <c r="CJ26" s="368" t="n"/>
      <c r="CK26" s="368" t="n"/>
      <c r="CL26" s="368" t="n"/>
      <c r="CM26" s="368" t="n"/>
      <c r="CN26" s="368" t="n"/>
      <c r="CO26" s="368" t="n"/>
      <c r="CP26" s="368" t="n"/>
      <c r="CQ26" s="368" t="n"/>
      <c r="CR26" s="368" t="n"/>
      <c r="CS26" s="368" t="n"/>
      <c r="CT26" s="368" t="n"/>
      <c r="CU26" s="368" t="n"/>
      <c r="CV26" s="368" t="n"/>
      <c r="CW26" s="368" t="n"/>
      <c r="CX26" s="368" t="n"/>
      <c r="CY26" s="368" t="n"/>
      <c r="CZ26" s="368" t="n"/>
      <c r="DA26" s="368" t="n"/>
      <c r="DB26" s="368" t="n"/>
      <c r="DC26" s="368" t="n"/>
      <c r="DD26" s="368" t="n"/>
    </row>
    <row r="27">
      <c r="A27" s="368" t="n"/>
      <c r="B27" s="368" t="n"/>
      <c r="C27" s="368" t="n"/>
      <c r="D27" s="368" t="n"/>
      <c r="E27" s="368" t="n"/>
      <c r="F27" s="368" t="n"/>
      <c r="G27" s="324" t="n"/>
      <c r="H27" s="325" t="n"/>
      <c r="I27" s="325" t="n"/>
      <c r="J27" s="325" t="n"/>
      <c r="K27" s="325" t="n"/>
      <c r="L27" s="325" t="n"/>
      <c r="M27" s="325" t="n"/>
      <c r="N27" s="325" t="n"/>
      <c r="O27" s="325" t="n"/>
      <c r="P27" s="325" t="n"/>
      <c r="Q27" s="325" t="n"/>
      <c r="R27" s="325" t="n"/>
      <c r="S27" s="325" t="n"/>
      <c r="T27" s="325" t="n"/>
      <c r="U27" s="325" t="n"/>
      <c r="V27" s="325" t="n"/>
      <c r="W27" s="325" t="n"/>
      <c r="X27" s="325" t="n"/>
      <c r="Y27" s="325" t="n"/>
      <c r="Z27" s="325" t="n"/>
      <c r="AA27" s="325" t="n"/>
      <c r="AB27" s="325" t="n"/>
      <c r="AC27" s="325" t="n"/>
      <c r="AD27" s="325" t="n"/>
      <c r="AE27" s="325" t="n"/>
      <c r="AF27" s="325" t="n"/>
      <c r="AG27" s="325" t="n"/>
      <c r="AH27" s="325" t="n"/>
      <c r="AI27" s="325" t="n"/>
      <c r="AJ27" s="325" t="n"/>
      <c r="AK27" s="325" t="n"/>
      <c r="AL27" s="325" t="n"/>
      <c r="AM27" s="325" t="n"/>
      <c r="AN27" s="325" t="n"/>
      <c r="AO27" s="325" t="n"/>
      <c r="AP27" s="331" t="n"/>
      <c r="AQ27" s="325" t="n"/>
      <c r="AR27" s="325" t="inlineStr">
        <is>
          <t>J27</t>
        </is>
      </c>
      <c r="AS27" s="386" t="n"/>
      <c r="AT27" s="348">
        <f>COUNTIF(MediaScorecard!E5:E4444,AS27)</f>
        <v/>
      </c>
      <c r="AU27" s="368" t="n"/>
      <c r="AV27" s="382" t="n"/>
      <c r="AW27" s="368" t="n"/>
      <c r="AX27" s="368" t="n"/>
      <c r="AY27" s="368" t="n"/>
      <c r="AZ27" s="383" t="n"/>
      <c r="BA27" s="368" t="n"/>
      <c r="BB27" s="368" t="n"/>
      <c r="BC27" s="368" t="n"/>
      <c r="BD27" s="368" t="n"/>
      <c r="BE27" s="383" t="n"/>
      <c r="BF27" s="368" t="n"/>
      <c r="BG27" s="368" t="n"/>
      <c r="BH27" s="368" t="n"/>
      <c r="BI27" s="368" t="n"/>
      <c r="BJ27" s="383" t="n"/>
      <c r="BK27" s="368" t="n"/>
      <c r="BL27" s="368" t="n"/>
      <c r="BM27" s="368" t="n"/>
      <c r="BN27" s="368" t="n"/>
      <c r="BO27" s="383" t="n"/>
      <c r="BP27" s="368" t="n"/>
      <c r="BQ27" s="320" t="n"/>
      <c r="BR27" s="364" t="n"/>
      <c r="BS27" s="371" t="n"/>
      <c r="BT27" s="368" t="n"/>
      <c r="BU27" s="368" t="n"/>
      <c r="BV27" s="368" t="n"/>
      <c r="BW27" s="368" t="n"/>
      <c r="BX27" s="368" t="n"/>
      <c r="BY27" s="368" t="n"/>
      <c r="BZ27" s="368" t="n"/>
      <c r="CA27" s="368" t="n"/>
      <c r="CB27" s="368" t="n"/>
      <c r="CC27" s="368" t="n"/>
      <c r="CD27" s="368" t="n"/>
      <c r="CE27" s="368" t="n"/>
      <c r="CF27" s="368" t="n"/>
      <c r="CG27" s="368" t="n"/>
      <c r="CH27" s="368" t="n"/>
      <c r="CI27" s="368" t="n"/>
      <c r="CJ27" s="368" t="n"/>
      <c r="CK27" s="368" t="n"/>
      <c r="CL27" s="368" t="n"/>
      <c r="CM27" s="368" t="n"/>
      <c r="CN27" s="368" t="n"/>
      <c r="CO27" s="368" t="n"/>
      <c r="CP27" s="368" t="n"/>
      <c r="CQ27" s="368" t="n"/>
      <c r="CR27" s="368" t="n"/>
      <c r="CS27" s="368" t="n"/>
      <c r="CT27" s="368" t="n"/>
      <c r="CU27" s="368" t="n"/>
      <c r="CV27" s="368" t="n"/>
      <c r="CW27" s="368" t="n"/>
      <c r="CX27" s="368" t="n"/>
      <c r="CY27" s="368" t="n"/>
      <c r="CZ27" s="368" t="n"/>
      <c r="DA27" s="368" t="n"/>
      <c r="DB27" s="368" t="n"/>
      <c r="DC27" s="368" t="n"/>
      <c r="DD27" s="368" t="n"/>
    </row>
    <row r="28">
      <c r="A28" s="368" t="n"/>
      <c r="B28" s="368" t="n"/>
      <c r="C28" s="368" t="n"/>
      <c r="D28" s="368" t="n"/>
      <c r="E28" s="368" t="n"/>
      <c r="F28" s="368" t="n"/>
      <c r="G28" s="324" t="n"/>
      <c r="H28" s="325" t="n"/>
      <c r="I28" s="325" t="n"/>
      <c r="J28" s="325" t="n"/>
      <c r="K28" s="325" t="n"/>
      <c r="L28" s="325" t="n"/>
      <c r="M28" s="325" t="n"/>
      <c r="N28" s="325" t="n"/>
      <c r="O28" s="325" t="n"/>
      <c r="P28" s="325" t="n"/>
      <c r="Q28" s="325" t="n"/>
      <c r="R28" s="325" t="n"/>
      <c r="S28" s="325" t="n"/>
      <c r="T28" s="325" t="n"/>
      <c r="U28" s="325" t="n"/>
      <c r="V28" s="325" t="n"/>
      <c r="W28" s="325" t="n"/>
      <c r="X28" s="325" t="n"/>
      <c r="Y28" s="325" t="n"/>
      <c r="Z28" s="325" t="n"/>
      <c r="AA28" s="325" t="n"/>
      <c r="AB28" s="325" t="n"/>
      <c r="AC28" s="325" t="n"/>
      <c r="AD28" s="325" t="n"/>
      <c r="AE28" s="325" t="n"/>
      <c r="AF28" s="325" t="n"/>
      <c r="AG28" s="325" t="n"/>
      <c r="AH28" s="325" t="n"/>
      <c r="AI28" s="325" t="n"/>
      <c r="AJ28" s="325" t="n"/>
      <c r="AK28" s="325" t="n"/>
      <c r="AL28" s="325" t="n"/>
      <c r="AM28" s="325" t="n"/>
      <c r="AN28" s="325" t="n"/>
      <c r="AO28" s="325" t="n"/>
      <c r="AP28" s="331" t="n"/>
      <c r="AQ28" s="325" t="n"/>
      <c r="AR28" s="325" t="inlineStr">
        <is>
          <t>J28</t>
        </is>
      </c>
      <c r="AS28" s="386" t="n"/>
      <c r="AT28" s="348">
        <f>COUNTIF(MediaScorecard!E5:E4403,AS28)</f>
        <v/>
      </c>
      <c r="AU28" s="368" t="n"/>
      <c r="AV28" s="382" t="n"/>
      <c r="AW28" s="368" t="n"/>
      <c r="AX28" s="368" t="n"/>
      <c r="AY28" s="368" t="n"/>
      <c r="AZ28" s="383" t="n"/>
      <c r="BA28" s="368" t="n"/>
      <c r="BB28" s="368" t="n"/>
      <c r="BC28" s="368" t="n"/>
      <c r="BD28" s="368" t="n"/>
      <c r="BE28" s="383" t="n"/>
      <c r="BF28" s="368" t="n"/>
      <c r="BG28" s="368" t="n"/>
      <c r="BH28" s="368" t="n"/>
      <c r="BI28" s="368" t="n"/>
      <c r="BJ28" s="383" t="n"/>
      <c r="BK28" s="368" t="n"/>
      <c r="BL28" s="368" t="n"/>
      <c r="BM28" s="368" t="n"/>
      <c r="BN28" s="368" t="n"/>
      <c r="BO28" s="383" t="n"/>
      <c r="BP28" s="368" t="n"/>
      <c r="BQ28" s="320" t="n"/>
      <c r="BR28" s="364" t="n"/>
      <c r="BS28" s="371" t="n"/>
      <c r="BT28" s="368" t="n"/>
      <c r="BU28" s="368" t="n"/>
      <c r="BV28" s="368" t="n"/>
      <c r="BW28" s="368" t="n"/>
      <c r="BX28" s="368" t="n"/>
      <c r="BY28" s="368" t="n"/>
      <c r="BZ28" s="368" t="n"/>
      <c r="CA28" s="368" t="n"/>
      <c r="CB28" s="368" t="n"/>
      <c r="CC28" s="368" t="n"/>
      <c r="CD28" s="368" t="n"/>
      <c r="CE28" s="368" t="n"/>
      <c r="CF28" s="368" t="n"/>
      <c r="CG28" s="368" t="n"/>
      <c r="CH28" s="368" t="n"/>
      <c r="CI28" s="368" t="n"/>
      <c r="CJ28" s="368" t="n"/>
      <c r="CK28" s="368" t="n"/>
      <c r="CL28" s="368" t="n"/>
      <c r="CM28" s="368" t="n"/>
      <c r="CN28" s="368" t="n"/>
      <c r="CO28" s="368" t="n"/>
      <c r="CP28" s="368" t="n"/>
      <c r="CQ28" s="368" t="n"/>
      <c r="CR28" s="368" t="n"/>
      <c r="CS28" s="368" t="n"/>
      <c r="CT28" s="368" t="n"/>
      <c r="CU28" s="368" t="n"/>
      <c r="CV28" s="368" t="n"/>
      <c r="CW28" s="368" t="n"/>
      <c r="CX28" s="368" t="n"/>
      <c r="CY28" s="368" t="n"/>
      <c r="CZ28" s="368" t="n"/>
      <c r="DA28" s="368" t="n"/>
      <c r="DB28" s="368" t="n"/>
      <c r="DC28" s="368" t="n"/>
      <c r="DD28" s="368" t="n"/>
    </row>
    <row r="29">
      <c r="A29" s="368" t="n"/>
      <c r="B29" s="368" t="n"/>
      <c r="C29" s="368" t="n"/>
      <c r="D29" s="368" t="n"/>
      <c r="E29" s="368" t="n"/>
      <c r="F29" s="368" t="n"/>
      <c r="G29" s="324" t="n"/>
      <c r="H29" s="325" t="n"/>
      <c r="I29" s="325" t="n"/>
      <c r="J29" s="325" t="n"/>
      <c r="K29" s="325" t="n"/>
      <c r="L29" s="325" t="n"/>
      <c r="M29" s="325" t="n"/>
      <c r="N29" s="325" t="n"/>
      <c r="O29" s="325" t="n"/>
      <c r="P29" s="325" t="n"/>
      <c r="Q29" s="325" t="n"/>
      <c r="R29" s="325" t="n"/>
      <c r="S29" s="325" t="n"/>
      <c r="T29" s="325" t="n"/>
      <c r="U29" s="325" t="n"/>
      <c r="V29" s="325" t="n"/>
      <c r="W29" s="325" t="n"/>
      <c r="X29" s="325" t="n"/>
      <c r="Y29" s="325" t="n"/>
      <c r="Z29" s="325" t="n"/>
      <c r="AA29" s="325" t="n"/>
      <c r="AB29" s="325" t="n"/>
      <c r="AC29" s="325" t="n"/>
      <c r="AD29" s="325" t="n"/>
      <c r="AE29" s="325" t="n"/>
      <c r="AF29" s="325" t="n"/>
      <c r="AG29" s="325" t="n"/>
      <c r="AH29" s="325" t="n"/>
      <c r="AI29" s="325" t="n"/>
      <c r="AJ29" s="325" t="n"/>
      <c r="AK29" s="325" t="n"/>
      <c r="AL29" s="325" t="n"/>
      <c r="AM29" s="325" t="n"/>
      <c r="AN29" s="325" t="n"/>
      <c r="AO29" s="325" t="n"/>
      <c r="AP29" s="331" t="n"/>
      <c r="AQ29" s="325" t="n"/>
      <c r="AR29" s="325" t="inlineStr">
        <is>
          <t>J29</t>
        </is>
      </c>
      <c r="AS29" s="387" t="n"/>
      <c r="AT29" s="348">
        <f>COUNTIF(MediaScorecard!E5:E4404,AS29)</f>
        <v/>
      </c>
      <c r="AU29" s="368" t="n"/>
      <c r="AV29" s="382" t="n"/>
      <c r="AW29" s="368" t="n"/>
      <c r="AX29" s="368" t="n"/>
      <c r="AY29" s="368" t="n"/>
      <c r="AZ29" s="383" t="n"/>
      <c r="BA29" s="368" t="n"/>
      <c r="BB29" s="368" t="n"/>
      <c r="BC29" s="368" t="n"/>
      <c r="BD29" s="368" t="n"/>
      <c r="BE29" s="383" t="n"/>
      <c r="BF29" s="368" t="n"/>
      <c r="BG29" s="368" t="n"/>
      <c r="BH29" s="368" t="n"/>
      <c r="BI29" s="368" t="n"/>
      <c r="BJ29" s="383" t="n"/>
      <c r="BK29" s="368" t="n"/>
      <c r="BL29" s="368" t="n"/>
      <c r="BM29" s="368" t="n"/>
      <c r="BN29" s="368" t="n"/>
      <c r="BO29" s="383" t="n"/>
      <c r="BP29" s="368" t="n"/>
      <c r="BQ29" s="320" t="n"/>
      <c r="BR29" s="364" t="n"/>
      <c r="BS29" s="371" t="n"/>
      <c r="BT29" s="368" t="n"/>
      <c r="BU29" s="368" t="n"/>
      <c r="BV29" s="368" t="n"/>
      <c r="BW29" s="368" t="n"/>
      <c r="BX29" s="368" t="n"/>
      <c r="BY29" s="368" t="n"/>
      <c r="BZ29" s="368" t="n"/>
      <c r="CA29" s="368" t="n"/>
      <c r="CB29" s="368" t="n"/>
      <c r="CC29" s="368" t="n"/>
      <c r="CD29" s="368" t="n"/>
      <c r="CE29" s="368" t="n"/>
      <c r="CF29" s="368" t="n"/>
      <c r="CG29" s="368" t="n"/>
      <c r="CH29" s="368" t="n"/>
      <c r="CI29" s="368" t="n"/>
      <c r="CJ29" s="368" t="n"/>
      <c r="CK29" s="368" t="n"/>
      <c r="CL29" s="368" t="n"/>
      <c r="CM29" s="368" t="n"/>
      <c r="CN29" s="368" t="n"/>
      <c r="CO29" s="368" t="n"/>
      <c r="CP29" s="368" t="n"/>
      <c r="CQ29" s="368" t="n"/>
      <c r="CR29" s="368" t="n"/>
      <c r="CS29" s="368" t="n"/>
      <c r="CT29" s="368" t="n"/>
      <c r="CU29" s="368" t="n"/>
      <c r="CV29" s="368" t="n"/>
      <c r="CW29" s="368" t="n"/>
      <c r="CX29" s="368" t="n"/>
      <c r="CY29" s="368" t="n"/>
      <c r="CZ29" s="368" t="n"/>
      <c r="DA29" s="368" t="n"/>
      <c r="DB29" s="368" t="n"/>
      <c r="DC29" s="368" t="n"/>
      <c r="DD29" s="368" t="n"/>
    </row>
    <row r="30">
      <c r="A30" s="368" t="n"/>
      <c r="B30" s="368" t="n"/>
      <c r="C30" s="368" t="n"/>
      <c r="D30" s="368" t="n"/>
      <c r="E30" s="368" t="n"/>
      <c r="F30" s="368" t="n"/>
      <c r="G30" s="324" t="n"/>
      <c r="H30" s="325" t="n"/>
      <c r="I30" s="325" t="n"/>
      <c r="J30" s="325" t="n"/>
      <c r="K30" s="325" t="n"/>
      <c r="L30" s="325" t="n"/>
      <c r="M30" s="325" t="n"/>
      <c r="N30" s="325" t="n"/>
      <c r="O30" s="325" t="n"/>
      <c r="P30" s="325" t="n"/>
      <c r="Q30" s="325" t="n"/>
      <c r="R30" s="325" t="n"/>
      <c r="S30" s="325" t="n"/>
      <c r="T30" s="325" t="n"/>
      <c r="U30" s="325" t="n"/>
      <c r="V30" s="325" t="n"/>
      <c r="W30" s="325" t="n"/>
      <c r="X30" s="325" t="n"/>
      <c r="Y30" s="325" t="n"/>
      <c r="Z30" s="325" t="n"/>
      <c r="AA30" s="325" t="n"/>
      <c r="AB30" s="325" t="n"/>
      <c r="AC30" s="325" t="n"/>
      <c r="AD30" s="325" t="n"/>
      <c r="AE30" s="325" t="n"/>
      <c r="AF30" s="325" t="n"/>
      <c r="AG30" s="325" t="n"/>
      <c r="AH30" s="325" t="n"/>
      <c r="AI30" s="325" t="n"/>
      <c r="AJ30" s="325" t="n"/>
      <c r="AK30" s="325" t="n"/>
      <c r="AL30" s="325" t="n"/>
      <c r="AM30" s="325" t="n"/>
      <c r="AN30" s="325" t="n"/>
      <c r="AO30" s="325" t="n"/>
      <c r="AP30" s="331" t="n"/>
      <c r="AQ30" s="325" t="n"/>
      <c r="AR30" s="325" t="inlineStr">
        <is>
          <t>J30</t>
        </is>
      </c>
      <c r="AS30" s="387" t="n"/>
      <c r="AT30" s="348">
        <f>COUNTIF(MediaScorecard!E5:E4405,AS30)</f>
        <v/>
      </c>
      <c r="AU30" s="368" t="n"/>
      <c r="AV30" s="382" t="n"/>
      <c r="AW30" s="368" t="n"/>
      <c r="AX30" s="368" t="n"/>
      <c r="AY30" s="368" t="n"/>
      <c r="AZ30" s="383" t="n"/>
      <c r="BA30" s="368" t="n"/>
      <c r="BB30" s="368" t="n"/>
      <c r="BC30" s="368" t="n"/>
      <c r="BD30" s="368" t="n"/>
      <c r="BE30" s="383" t="n"/>
      <c r="BF30" s="368" t="n"/>
      <c r="BG30" s="368" t="n"/>
      <c r="BH30" s="368" t="n"/>
      <c r="BI30" s="368" t="n"/>
      <c r="BJ30" s="383" t="n"/>
      <c r="BK30" s="368" t="n"/>
      <c r="BL30" s="368" t="n"/>
      <c r="BM30" s="368" t="n"/>
      <c r="BN30" s="368" t="n"/>
      <c r="BO30" s="383" t="n"/>
      <c r="BP30" s="368" t="n"/>
      <c r="BQ30" s="320" t="n"/>
      <c r="BR30" s="364" t="n"/>
      <c r="BS30" s="371" t="n"/>
      <c r="BT30" s="368" t="n"/>
      <c r="BU30" s="368" t="n"/>
      <c r="BV30" s="368" t="n"/>
      <c r="BW30" s="368" t="n"/>
      <c r="BX30" s="368" t="n"/>
      <c r="BY30" s="368" t="n"/>
      <c r="BZ30" s="368" t="n"/>
      <c r="CA30" s="368" t="n"/>
      <c r="CB30" s="368" t="n"/>
      <c r="CC30" s="368" t="n"/>
      <c r="CD30" s="368" t="n"/>
      <c r="CE30" s="368" t="n"/>
      <c r="CF30" s="368" t="n"/>
      <c r="CG30" s="368" t="n"/>
      <c r="CH30" s="368" t="n"/>
      <c r="CI30" s="368" t="n"/>
      <c r="CJ30" s="368" t="n"/>
      <c r="CK30" s="368" t="n"/>
      <c r="CL30" s="368" t="n"/>
      <c r="CM30" s="368" t="n"/>
      <c r="CN30" s="368" t="n"/>
      <c r="CO30" s="368" t="n"/>
      <c r="CP30" s="368" t="n"/>
      <c r="CQ30" s="368" t="n"/>
      <c r="CR30" s="368" t="n"/>
      <c r="CS30" s="368" t="n"/>
      <c r="CT30" s="368" t="n"/>
      <c r="CU30" s="368" t="n"/>
      <c r="CV30" s="368" t="n"/>
      <c r="CW30" s="368" t="n"/>
      <c r="CX30" s="368" t="n"/>
      <c r="CY30" s="368" t="n"/>
      <c r="CZ30" s="368" t="n"/>
      <c r="DA30" s="368" t="n"/>
      <c r="DB30" s="368" t="n"/>
      <c r="DC30" s="368" t="n"/>
      <c r="DD30" s="368" t="n"/>
    </row>
    <row r="31">
      <c r="A31" s="368" t="n"/>
      <c r="B31" s="368" t="n"/>
      <c r="C31" s="368" t="n"/>
      <c r="D31" s="368" t="n"/>
      <c r="E31" s="368" t="n"/>
      <c r="F31" s="368" t="n"/>
      <c r="G31" s="324" t="n"/>
      <c r="H31" s="325" t="n"/>
      <c r="I31" s="325" t="n"/>
      <c r="J31" s="325" t="n"/>
      <c r="K31" s="325" t="n"/>
      <c r="L31" s="325" t="n"/>
      <c r="M31" s="325" t="n"/>
      <c r="N31" s="325" t="n"/>
      <c r="O31" s="325" t="n"/>
      <c r="P31" s="325" t="n"/>
      <c r="Q31" s="325" t="n"/>
      <c r="R31" s="325" t="n"/>
      <c r="S31" s="325" t="n"/>
      <c r="T31" s="325" t="n"/>
      <c r="U31" s="325" t="n"/>
      <c r="V31" s="325" t="n"/>
      <c r="W31" s="325" t="n"/>
      <c r="X31" s="325" t="n"/>
      <c r="Y31" s="325" t="n"/>
      <c r="Z31" s="325" t="n"/>
      <c r="AA31" s="325" t="n"/>
      <c r="AB31" s="325" t="n"/>
      <c r="AC31" s="325" t="n"/>
      <c r="AD31" s="325" t="n"/>
      <c r="AE31" s="325" t="n"/>
      <c r="AF31" s="325" t="n"/>
      <c r="AG31" s="325" t="n"/>
      <c r="AH31" s="325" t="n"/>
      <c r="AI31" s="325" t="n"/>
      <c r="AJ31" s="325" t="n"/>
      <c r="AK31" s="325" t="n"/>
      <c r="AL31" s="325" t="n"/>
      <c r="AM31" s="325" t="n"/>
      <c r="AN31" s="325" t="n"/>
      <c r="AO31" s="325" t="n"/>
      <c r="AP31" s="331" t="n"/>
      <c r="AQ31" s="325" t="n"/>
      <c r="AR31" s="325" t="inlineStr">
        <is>
          <t>J31</t>
        </is>
      </c>
      <c r="AS31" s="387" t="n"/>
      <c r="AT31" s="348">
        <f>COUNTIF(MediaScorecard!E5:E4406,AS31)</f>
        <v/>
      </c>
      <c r="AU31" s="368" t="n"/>
      <c r="AV31" s="382" t="n"/>
      <c r="AW31" s="368" t="n"/>
      <c r="AX31" s="368" t="n"/>
      <c r="AY31" s="368" t="n"/>
      <c r="AZ31" s="383" t="n"/>
      <c r="BA31" s="368" t="n"/>
      <c r="BB31" s="368" t="n"/>
      <c r="BC31" s="368" t="n"/>
      <c r="BD31" s="368" t="n"/>
      <c r="BE31" s="383" t="n"/>
      <c r="BF31" s="368" t="n"/>
      <c r="BG31" s="368" t="n"/>
      <c r="BH31" s="368" t="n"/>
      <c r="BI31" s="368" t="n"/>
      <c r="BJ31" s="383" t="n"/>
      <c r="BK31" s="368" t="n"/>
      <c r="BL31" s="368" t="n"/>
      <c r="BM31" s="368" t="n"/>
      <c r="BN31" s="368" t="n"/>
      <c r="BO31" s="383" t="n"/>
      <c r="BP31" s="368" t="n"/>
      <c r="BQ31" s="320" t="n"/>
      <c r="BR31" s="364" t="n"/>
      <c r="BS31" s="371" t="n"/>
      <c r="BT31" s="368" t="n"/>
      <c r="BU31" s="368" t="n"/>
      <c r="BV31" s="368" t="n"/>
      <c r="BW31" s="368" t="n"/>
      <c r="BX31" s="368" t="n"/>
      <c r="BY31" s="368" t="n"/>
      <c r="BZ31" s="368" t="n"/>
      <c r="CA31" s="368" t="n"/>
      <c r="CB31" s="368" t="n"/>
      <c r="CC31" s="368" t="n"/>
      <c r="CD31" s="368" t="n"/>
      <c r="CE31" s="368" t="n"/>
      <c r="CF31" s="368" t="n"/>
      <c r="CG31" s="368" t="n"/>
      <c r="CH31" s="368" t="n"/>
      <c r="CI31" s="368" t="n"/>
      <c r="CJ31" s="368" t="n"/>
      <c r="CK31" s="368" t="n"/>
      <c r="CL31" s="368" t="n"/>
      <c r="CM31" s="368" t="n"/>
      <c r="CN31" s="368" t="n"/>
      <c r="CO31" s="368" t="n"/>
      <c r="CP31" s="368" t="n"/>
      <c r="CQ31" s="368" t="n"/>
      <c r="CR31" s="368" t="n"/>
      <c r="CS31" s="368" t="n"/>
      <c r="CT31" s="368" t="n"/>
      <c r="CU31" s="368" t="n"/>
      <c r="CV31" s="368" t="n"/>
      <c r="CW31" s="368" t="n"/>
      <c r="CX31" s="368" t="n"/>
      <c r="CY31" s="368" t="n"/>
      <c r="CZ31" s="368" t="n"/>
      <c r="DA31" s="368" t="n"/>
      <c r="DB31" s="368" t="n"/>
      <c r="DC31" s="368" t="n"/>
      <c r="DD31" s="368" t="n"/>
    </row>
    <row r="32">
      <c r="A32" s="368" t="n"/>
      <c r="B32" s="368" t="n"/>
      <c r="C32" s="368" t="n"/>
      <c r="D32" s="368" t="n"/>
      <c r="E32" s="368" t="n"/>
      <c r="F32" s="368" t="n"/>
      <c r="G32" s="324" t="n"/>
      <c r="H32" s="325" t="n"/>
      <c r="I32" s="325" t="n"/>
      <c r="J32" s="325" t="n"/>
      <c r="K32" s="325" t="n"/>
      <c r="L32" s="325" t="n"/>
      <c r="M32" s="325" t="n"/>
      <c r="N32" s="325" t="n"/>
      <c r="O32" s="325" t="n"/>
      <c r="P32" s="325" t="n"/>
      <c r="Q32" s="325" t="n"/>
      <c r="R32" s="325" t="n"/>
      <c r="S32" s="325" t="n"/>
      <c r="T32" s="325" t="n"/>
      <c r="U32" s="325" t="n"/>
      <c r="V32" s="325" t="n"/>
      <c r="W32" s="325" t="n"/>
      <c r="X32" s="325" t="n"/>
      <c r="Y32" s="325" t="n"/>
      <c r="Z32" s="325" t="n"/>
      <c r="AA32" s="325" t="n"/>
      <c r="AB32" s="325" t="n"/>
      <c r="AC32" s="325" t="n"/>
      <c r="AD32" s="325" t="n"/>
      <c r="AE32" s="325" t="n"/>
      <c r="AF32" s="325" t="n"/>
      <c r="AG32" s="325" t="n"/>
      <c r="AH32" s="325" t="n"/>
      <c r="AI32" s="325" t="n"/>
      <c r="AJ32" s="325" t="n"/>
      <c r="AK32" s="325" t="n"/>
      <c r="AL32" s="325" t="n"/>
      <c r="AM32" s="325" t="n"/>
      <c r="AN32" s="325" t="n"/>
      <c r="AO32" s="325" t="n"/>
      <c r="AP32" s="331" t="n"/>
      <c r="AQ32" s="325" t="n"/>
      <c r="AR32" s="325" t="inlineStr">
        <is>
          <t>J32</t>
        </is>
      </c>
      <c r="AS32" s="382" t="n"/>
      <c r="AT32" s="348">
        <f>COUNTIF(MediaScorecard!E5:E4407,AS32)</f>
        <v/>
      </c>
      <c r="AU32" s="368" t="n"/>
      <c r="AV32" s="382" t="n"/>
      <c r="AW32" s="368" t="n"/>
      <c r="AX32" s="368" t="n"/>
      <c r="AY32" s="368" t="n"/>
      <c r="AZ32" s="383" t="n"/>
      <c r="BA32" s="368" t="n"/>
      <c r="BB32" s="368" t="n"/>
      <c r="BC32" s="368" t="n"/>
      <c r="BD32" s="368" t="n"/>
      <c r="BE32" s="383" t="n"/>
      <c r="BF32" s="368" t="n"/>
      <c r="BG32" s="368" t="n"/>
      <c r="BH32" s="368" t="n"/>
      <c r="BI32" s="368" t="n"/>
      <c r="BJ32" s="383" t="n"/>
      <c r="BK32" s="368" t="n"/>
      <c r="BL32" s="368" t="n"/>
      <c r="BM32" s="368" t="n"/>
      <c r="BN32" s="368" t="n"/>
      <c r="BO32" s="383" t="n"/>
      <c r="BP32" s="368" t="n"/>
      <c r="BQ32" s="320" t="n"/>
      <c r="BR32" s="364" t="n"/>
      <c r="BS32" s="371" t="n"/>
      <c r="BT32" s="368" t="n"/>
      <c r="BU32" s="368" t="n"/>
      <c r="BV32" s="368" t="n"/>
      <c r="BW32" s="368" t="n"/>
      <c r="BX32" s="368" t="n"/>
      <c r="BY32" s="368" t="n"/>
      <c r="BZ32" s="368" t="n"/>
      <c r="CA32" s="368" t="n"/>
      <c r="CB32" s="368" t="n"/>
      <c r="CC32" s="368" t="n"/>
      <c r="CD32" s="368" t="n"/>
      <c r="CE32" s="368" t="n"/>
      <c r="CF32" s="368" t="n"/>
      <c r="CG32" s="368" t="n"/>
      <c r="CH32" s="368" t="n"/>
      <c r="CI32" s="368" t="n"/>
      <c r="CJ32" s="368" t="n"/>
      <c r="CK32" s="368" t="n"/>
      <c r="CL32" s="368" t="n"/>
      <c r="CM32" s="368" t="n"/>
      <c r="CN32" s="368" t="n"/>
      <c r="CO32" s="368" t="n"/>
      <c r="CP32" s="368" t="n"/>
      <c r="CQ32" s="368" t="n"/>
      <c r="CR32" s="368" t="n"/>
      <c r="CS32" s="368" t="n"/>
      <c r="CT32" s="368" t="n"/>
      <c r="CU32" s="368" t="n"/>
      <c r="CV32" s="368" t="n"/>
      <c r="CW32" s="368" t="n"/>
      <c r="CX32" s="368" t="n"/>
      <c r="CY32" s="368" t="n"/>
      <c r="CZ32" s="368" t="n"/>
      <c r="DA32" s="368" t="n"/>
      <c r="DB32" s="368" t="n"/>
      <c r="DC32" s="368" t="n"/>
      <c r="DD32" s="368" t="n"/>
    </row>
    <row r="33">
      <c r="A33" s="368" t="n"/>
      <c r="B33" s="368" t="n"/>
      <c r="C33" s="368" t="n"/>
      <c r="D33" s="368" t="n"/>
      <c r="E33" s="368" t="n"/>
      <c r="F33" s="368" t="n"/>
      <c r="G33" s="324" t="n"/>
      <c r="H33" s="325" t="n"/>
      <c r="I33" s="325" t="n"/>
      <c r="J33" s="325" t="n"/>
      <c r="K33" s="325" t="n"/>
      <c r="L33" s="325" t="n"/>
      <c r="M33" s="325" t="n"/>
      <c r="N33" s="325" t="n"/>
      <c r="O33" s="325" t="n"/>
      <c r="P33" s="325" t="n"/>
      <c r="Q33" s="325" t="n"/>
      <c r="R33" s="325" t="n"/>
      <c r="S33" s="325" t="n"/>
      <c r="T33" s="325" t="n"/>
      <c r="U33" s="325" t="n"/>
      <c r="V33" s="325" t="n"/>
      <c r="W33" s="325" t="n"/>
      <c r="X33" s="325" t="n"/>
      <c r="Y33" s="325" t="n"/>
      <c r="Z33" s="325" t="n"/>
      <c r="AA33" s="325" t="n"/>
      <c r="AB33" s="325" t="n"/>
      <c r="AC33" s="325" t="n"/>
      <c r="AD33" s="325" t="n"/>
      <c r="AE33" s="325" t="n"/>
      <c r="AF33" s="325" t="n"/>
      <c r="AG33" s="325" t="n"/>
      <c r="AH33" s="325" t="n"/>
      <c r="AI33" s="325" t="n"/>
      <c r="AJ33" s="325" t="n"/>
      <c r="AK33" s="325" t="n"/>
      <c r="AL33" s="325" t="n"/>
      <c r="AM33" s="325" t="n"/>
      <c r="AN33" s="325" t="n"/>
      <c r="AO33" s="325" t="n"/>
      <c r="AP33" s="331" t="n"/>
      <c r="AQ33" s="325" t="n"/>
      <c r="AR33" s="325" t="inlineStr">
        <is>
          <t>J33</t>
        </is>
      </c>
      <c r="AS33" s="382" t="n"/>
      <c r="AT33" s="348">
        <f>COUNTIF(MediaScorecard!E5:E4408,AS33)</f>
        <v/>
      </c>
      <c r="AU33" s="368" t="n"/>
      <c r="AV33" s="382" t="n"/>
      <c r="AW33" s="368" t="n"/>
      <c r="AX33" s="368" t="n"/>
      <c r="AY33" s="368" t="n"/>
      <c r="AZ33" s="383" t="n"/>
      <c r="BA33" s="368" t="n"/>
      <c r="BB33" s="368" t="n"/>
      <c r="BC33" s="368" t="n"/>
      <c r="BD33" s="368" t="n"/>
      <c r="BE33" s="383" t="n"/>
      <c r="BF33" s="368" t="n"/>
      <c r="BG33" s="368" t="n"/>
      <c r="BH33" s="368" t="n"/>
      <c r="BI33" s="368" t="n"/>
      <c r="BJ33" s="383" t="n"/>
      <c r="BK33" s="368" t="n"/>
      <c r="BL33" s="368" t="n"/>
      <c r="BM33" s="368" t="n"/>
      <c r="BN33" s="368" t="n"/>
      <c r="BO33" s="383" t="n"/>
      <c r="BP33" s="368" t="n"/>
      <c r="BQ33" s="320" t="n"/>
      <c r="BR33" s="364" t="n"/>
      <c r="BS33" s="371" t="n"/>
      <c r="BT33" s="368" t="n"/>
      <c r="BU33" s="368" t="n"/>
      <c r="BV33" s="368" t="n"/>
      <c r="BW33" s="368" t="n"/>
      <c r="BX33" s="368" t="n"/>
      <c r="BY33" s="368" t="n"/>
      <c r="BZ33" s="368" t="n"/>
      <c r="CA33" s="368" t="n"/>
      <c r="CB33" s="368" t="n"/>
      <c r="CC33" s="368" t="n"/>
      <c r="CD33" s="368" t="n"/>
      <c r="CE33" s="368" t="n"/>
      <c r="CF33" s="368" t="n"/>
      <c r="CG33" s="368" t="n"/>
      <c r="CH33" s="368" t="n"/>
      <c r="CI33" s="368" t="n"/>
      <c r="CJ33" s="368" t="n"/>
      <c r="CK33" s="368" t="n"/>
      <c r="CL33" s="368" t="n"/>
      <c r="CM33" s="368" t="n"/>
      <c r="CN33" s="368" t="n"/>
      <c r="CO33" s="368" t="n"/>
      <c r="CP33" s="368" t="n"/>
      <c r="CQ33" s="368" t="n"/>
      <c r="CR33" s="368" t="n"/>
      <c r="CS33" s="368" t="n"/>
      <c r="CT33" s="368" t="n"/>
      <c r="CU33" s="368" t="n"/>
      <c r="CV33" s="368" t="n"/>
      <c r="CW33" s="368" t="n"/>
      <c r="CX33" s="368" t="n"/>
      <c r="CY33" s="368" t="n"/>
      <c r="CZ33" s="368" t="n"/>
      <c r="DA33" s="368" t="n"/>
      <c r="DB33" s="368" t="n"/>
      <c r="DC33" s="368" t="n"/>
      <c r="DD33" s="368" t="n"/>
    </row>
    <row r="34">
      <c r="A34" s="368" t="n"/>
      <c r="B34" s="368" t="n"/>
      <c r="C34" s="368" t="n"/>
      <c r="D34" s="368" t="n"/>
      <c r="E34" s="368" t="n"/>
      <c r="F34" s="368" t="n"/>
      <c r="G34" s="324" t="n"/>
      <c r="H34" s="325" t="n"/>
      <c r="I34" s="325" t="n"/>
      <c r="J34" s="325" t="n"/>
      <c r="K34" s="325" t="n"/>
      <c r="L34" s="325" t="n"/>
      <c r="M34" s="325" t="n"/>
      <c r="N34" s="325" t="n"/>
      <c r="O34" s="325" t="n"/>
      <c r="P34" s="325" t="n"/>
      <c r="Q34" s="325" t="n"/>
      <c r="R34" s="325" t="n"/>
      <c r="S34" s="325" t="n"/>
      <c r="T34" s="325" t="n"/>
      <c r="U34" s="325" t="n"/>
      <c r="V34" s="325" t="n"/>
      <c r="W34" s="325" t="n"/>
      <c r="X34" s="325" t="n"/>
      <c r="Y34" s="325" t="n"/>
      <c r="Z34" s="325" t="n"/>
      <c r="AA34" s="325" t="n"/>
      <c r="AB34" s="325" t="n"/>
      <c r="AC34" s="325" t="n"/>
      <c r="AD34" s="325" t="n"/>
      <c r="AE34" s="325" t="n"/>
      <c r="AF34" s="325" t="n"/>
      <c r="AG34" s="325" t="n"/>
      <c r="AH34" s="325" t="n"/>
      <c r="AI34" s="325" t="n"/>
      <c r="AJ34" s="325" t="n"/>
      <c r="AK34" s="325" t="n"/>
      <c r="AL34" s="325" t="n"/>
      <c r="AM34" s="325" t="n"/>
      <c r="AN34" s="325" t="n"/>
      <c r="AO34" s="325" t="n"/>
      <c r="AP34" s="331" t="n"/>
      <c r="AQ34" s="325" t="n"/>
      <c r="AR34" s="325" t="inlineStr">
        <is>
          <t>J34</t>
        </is>
      </c>
      <c r="AS34" s="382" t="n"/>
      <c r="AT34" s="348">
        <f>COUNTIF(MediaScorecard!E6:E4409,AS34)</f>
        <v/>
      </c>
      <c r="AU34" s="368" t="n"/>
      <c r="AV34" s="382" t="n"/>
      <c r="AW34" s="368" t="n"/>
      <c r="AX34" s="368" t="n"/>
      <c r="AY34" s="368" t="n"/>
      <c r="AZ34" s="383" t="n"/>
      <c r="BA34" s="368" t="n"/>
      <c r="BB34" s="368" t="n"/>
      <c r="BC34" s="368" t="n"/>
      <c r="BD34" s="368" t="n"/>
      <c r="BE34" s="383" t="n"/>
      <c r="BF34" s="368" t="n"/>
      <c r="BG34" s="368" t="n"/>
      <c r="BH34" s="368" t="n"/>
      <c r="BI34" s="368" t="n"/>
      <c r="BJ34" s="383" t="n"/>
      <c r="BK34" s="368" t="n"/>
      <c r="BL34" s="368" t="n"/>
      <c r="BM34" s="368" t="n"/>
      <c r="BN34" s="368" t="n"/>
      <c r="BO34" s="383" t="n"/>
      <c r="BP34" s="368" t="n"/>
      <c r="BQ34" s="320" t="n"/>
      <c r="BR34" s="364" t="n"/>
      <c r="BS34" s="384" t="n"/>
      <c r="BT34" s="368" t="n"/>
      <c r="BU34" s="368" t="n"/>
      <c r="BV34" s="368" t="n"/>
      <c r="BW34" s="368" t="n"/>
      <c r="BX34" s="368" t="n"/>
      <c r="BY34" s="368" t="n"/>
      <c r="BZ34" s="368" t="n"/>
      <c r="CA34" s="368" t="n"/>
      <c r="CB34" s="368" t="n"/>
      <c r="CC34" s="368" t="n"/>
      <c r="CD34" s="368" t="n"/>
      <c r="CE34" s="368" t="n"/>
      <c r="CF34" s="368" t="n"/>
      <c r="CG34" s="368" t="n"/>
      <c r="CH34" s="368" t="n"/>
      <c r="CI34" s="368" t="n"/>
      <c r="CJ34" s="368" t="n"/>
      <c r="CK34" s="368" t="n"/>
      <c r="CL34" s="368" t="n"/>
      <c r="CM34" s="368" t="n"/>
      <c r="CN34" s="368" t="n"/>
      <c r="CO34" s="368" t="n"/>
      <c r="CP34" s="368" t="n"/>
      <c r="CQ34" s="368" t="n"/>
      <c r="CR34" s="368" t="n"/>
      <c r="CS34" s="368" t="n"/>
      <c r="CT34" s="368" t="n"/>
      <c r="CU34" s="368" t="n"/>
      <c r="CV34" s="368" t="n"/>
      <c r="CW34" s="368" t="n"/>
      <c r="CX34" s="368" t="n"/>
      <c r="CY34" s="368" t="n"/>
      <c r="CZ34" s="368" t="n"/>
      <c r="DA34" s="368" t="n"/>
      <c r="DB34" s="368" t="n"/>
      <c r="DC34" s="368" t="n"/>
      <c r="DD34" s="368" t="n"/>
    </row>
    <row r="35">
      <c r="A35" s="368" t="n"/>
      <c r="B35" s="368" t="n"/>
      <c r="C35" s="368" t="n"/>
      <c r="D35" s="368" t="n"/>
      <c r="E35" s="368" t="n"/>
      <c r="F35" s="368" t="n"/>
      <c r="G35" s="318" t="n"/>
      <c r="H35" s="368" t="n"/>
      <c r="I35" s="368" t="n"/>
      <c r="J35" s="368" t="n"/>
      <c r="K35" s="368" t="n"/>
      <c r="L35" s="368" t="n"/>
      <c r="M35" s="368" t="n"/>
      <c r="N35" s="368" t="n"/>
      <c r="O35" s="368" t="n"/>
      <c r="P35" s="368" t="n"/>
      <c r="Q35" s="368" t="n"/>
      <c r="R35" s="368" t="n"/>
      <c r="S35" s="368" t="n"/>
      <c r="T35" s="368" t="n"/>
      <c r="U35" s="368" t="n"/>
      <c r="V35" s="368" t="n"/>
      <c r="W35" s="368" t="n"/>
      <c r="X35" s="368" t="n"/>
      <c r="Y35" s="368" t="n"/>
      <c r="Z35" s="368" t="n"/>
      <c r="AA35" s="368" t="n"/>
      <c r="AB35" s="368" t="n"/>
      <c r="AC35" s="368" t="n"/>
      <c r="AD35" s="368" t="n"/>
      <c r="AE35" s="368" t="n"/>
      <c r="AF35" s="368" t="n"/>
      <c r="AG35" s="368" t="n"/>
      <c r="AH35" s="368" t="n"/>
      <c r="AI35" s="368" t="n"/>
      <c r="AJ35" s="368" t="n"/>
      <c r="AK35" s="368" t="n"/>
      <c r="AL35" s="368" t="n"/>
      <c r="AM35" s="368" t="n"/>
      <c r="AN35" s="368" t="n"/>
      <c r="AO35" s="368" t="n"/>
      <c r="AP35" s="319" t="n"/>
      <c r="AQ35" s="368" t="n"/>
      <c r="AR35" s="368" t="n"/>
      <c r="AS35" s="382" t="n"/>
      <c r="AT35" s="348">
        <f>COUNTIF(MediaScorecard!E6:E4410,AS35)</f>
        <v/>
      </c>
      <c r="AU35" s="368" t="n"/>
      <c r="AV35" s="382" t="n"/>
      <c r="AW35" s="368" t="n"/>
      <c r="AX35" s="368" t="n"/>
      <c r="AY35" s="368" t="n"/>
      <c r="AZ35" s="383" t="n"/>
      <c r="BA35" s="368" t="n"/>
      <c r="BB35" s="368" t="n"/>
      <c r="BC35" s="368" t="n"/>
      <c r="BD35" s="368" t="n"/>
      <c r="BE35" s="383" t="n"/>
      <c r="BF35" s="368" t="n"/>
      <c r="BG35" s="368" t="n"/>
      <c r="BH35" s="368" t="n"/>
      <c r="BI35" s="368" t="n"/>
      <c r="BJ35" s="383" t="n"/>
      <c r="BK35" s="368" t="n"/>
      <c r="BL35" s="368" t="n"/>
      <c r="BM35" s="368" t="n"/>
      <c r="BN35" s="368" t="n"/>
      <c r="BO35" s="383" t="n"/>
      <c r="BP35" s="368" t="n"/>
      <c r="BQ35" s="320" t="n"/>
      <c r="BR35" s="364" t="n"/>
      <c r="BS35" s="384" t="n"/>
      <c r="BT35" s="368" t="n"/>
      <c r="BU35" s="368" t="n"/>
      <c r="BV35" s="368" t="n"/>
      <c r="BW35" s="368" t="n"/>
      <c r="BX35" s="368" t="n"/>
      <c r="BY35" s="368" t="n"/>
      <c r="BZ35" s="368" t="n"/>
      <c r="CA35" s="368" t="n"/>
      <c r="CB35" s="368" t="n"/>
      <c r="CC35" s="368" t="n"/>
      <c r="CD35" s="368" t="n"/>
      <c r="CE35" s="368" t="n"/>
      <c r="CF35" s="368" t="n"/>
      <c r="CG35" s="368" t="n"/>
      <c r="CH35" s="368" t="n"/>
      <c r="CI35" s="368" t="n"/>
      <c r="CJ35" s="368" t="n"/>
      <c r="CK35" s="368" t="n"/>
      <c r="CL35" s="368" t="n"/>
      <c r="CM35" s="368" t="n"/>
      <c r="CN35" s="368" t="n"/>
      <c r="CO35" s="368" t="n"/>
      <c r="CP35" s="368" t="n"/>
      <c r="CQ35" s="368" t="n"/>
      <c r="CR35" s="368" t="n"/>
      <c r="CS35" s="368" t="n"/>
      <c r="CT35" s="368" t="n"/>
      <c r="CU35" s="368" t="n"/>
      <c r="CV35" s="368" t="n"/>
      <c r="CW35" s="368" t="n"/>
      <c r="CX35" s="368" t="n"/>
      <c r="CY35" s="368" t="n"/>
      <c r="CZ35" s="368" t="n"/>
      <c r="DA35" s="368" t="n"/>
      <c r="DB35" s="368" t="n"/>
      <c r="DC35" s="368" t="n"/>
      <c r="DD35" s="368" t="n"/>
    </row>
    <row r="36">
      <c r="A36" s="368" t="n"/>
      <c r="B36" s="368" t="n"/>
      <c r="C36" s="368" t="n"/>
      <c r="D36" s="368" t="n"/>
      <c r="E36" s="368" t="n"/>
      <c r="F36" s="368" t="n"/>
      <c r="G36" s="318" t="n"/>
      <c r="H36" s="368" t="n"/>
      <c r="I36" s="368" t="n"/>
      <c r="J36" s="368" t="n"/>
      <c r="K36" s="368" t="n"/>
      <c r="L36" s="368" t="n"/>
      <c r="M36" s="368" t="n"/>
      <c r="N36" s="368" t="n"/>
      <c r="O36" s="368" t="n"/>
      <c r="P36" s="368" t="n"/>
      <c r="Q36" s="368" t="n"/>
      <c r="R36" s="368" t="n"/>
      <c r="S36" s="368" t="n"/>
      <c r="T36" s="368" t="n"/>
      <c r="U36" s="368" t="n"/>
      <c r="V36" s="368" t="n"/>
      <c r="W36" s="368" t="n"/>
      <c r="X36" s="368" t="n"/>
      <c r="Y36" s="368" t="n"/>
      <c r="Z36" s="368" t="n"/>
      <c r="AA36" s="368" t="n"/>
      <c r="AB36" s="368" t="n"/>
      <c r="AC36" s="368" t="n"/>
      <c r="AD36" s="368" t="n"/>
      <c r="AE36" s="368" t="n"/>
      <c r="AF36" s="368" t="n"/>
      <c r="AG36" s="368" t="n"/>
      <c r="AH36" s="368" t="n"/>
      <c r="AI36" s="368" t="n"/>
      <c r="AJ36" s="368" t="n"/>
      <c r="AK36" s="368" t="n"/>
      <c r="AL36" s="368" t="n"/>
      <c r="AM36" s="368" t="n"/>
      <c r="AN36" s="368" t="n"/>
      <c r="AO36" s="368" t="n"/>
      <c r="AP36" s="319" t="n"/>
      <c r="AQ36" s="368" t="n"/>
      <c r="AR36" s="368" t="n"/>
      <c r="AS36" s="382" t="n"/>
      <c r="AT36" s="348">
        <f>COUNTIF(MediaScorecard!E6:E4411,AS36)</f>
        <v/>
      </c>
      <c r="AU36" s="368" t="n"/>
      <c r="AV36" s="382" t="n"/>
      <c r="AW36" s="368" t="n"/>
      <c r="AX36" s="368" t="n"/>
      <c r="AY36" s="368" t="n"/>
      <c r="AZ36" s="383" t="n"/>
      <c r="BA36" s="368" t="n"/>
      <c r="BB36" s="368" t="n"/>
      <c r="BC36" s="368" t="n"/>
      <c r="BD36" s="368" t="n"/>
      <c r="BE36" s="383" t="n"/>
      <c r="BF36" s="368" t="n"/>
      <c r="BG36" s="368" t="n"/>
      <c r="BH36" s="368" t="n"/>
      <c r="BI36" s="368" t="n"/>
      <c r="BJ36" s="383" t="n"/>
      <c r="BK36" s="368" t="n"/>
      <c r="BL36" s="368" t="n"/>
      <c r="BM36" s="368" t="n"/>
      <c r="BN36" s="368" t="n"/>
      <c r="BO36" s="383" t="n"/>
      <c r="BP36" s="368" t="n"/>
      <c r="BQ36" s="320" t="n"/>
      <c r="BR36" s="364" t="n"/>
      <c r="BS36" s="384" t="n"/>
      <c r="BT36" s="368" t="n"/>
      <c r="BU36" s="368" t="n"/>
      <c r="BV36" s="368" t="n"/>
      <c r="BW36" s="368" t="n"/>
      <c r="BX36" s="368" t="n"/>
      <c r="BY36" s="368" t="n"/>
      <c r="BZ36" s="368" t="n"/>
      <c r="CA36" s="368" t="n"/>
      <c r="CB36" s="368" t="n"/>
      <c r="CC36" s="368" t="n"/>
      <c r="CD36" s="368" t="n"/>
      <c r="CE36" s="368" t="n"/>
      <c r="CF36" s="368" t="n"/>
      <c r="CG36" s="368" t="n"/>
      <c r="CH36" s="368" t="n"/>
      <c r="CI36" s="368" t="n"/>
      <c r="CJ36" s="368" t="n"/>
      <c r="CK36" s="368" t="n"/>
      <c r="CL36" s="368" t="n"/>
      <c r="CM36" s="368" t="n"/>
      <c r="CN36" s="368" t="n"/>
      <c r="CO36" s="368" t="n"/>
      <c r="CP36" s="368" t="n"/>
      <c r="CQ36" s="368" t="n"/>
      <c r="CR36" s="368" t="n"/>
      <c r="CS36" s="368" t="n"/>
      <c r="CT36" s="368" t="n"/>
      <c r="CU36" s="368" t="n"/>
      <c r="CV36" s="368" t="n"/>
      <c r="CW36" s="368" t="n"/>
      <c r="CX36" s="368" t="n"/>
      <c r="CY36" s="368" t="n"/>
      <c r="CZ36" s="368" t="n"/>
      <c r="DA36" s="368" t="n"/>
      <c r="DB36" s="368" t="n"/>
      <c r="DC36" s="368" t="n"/>
      <c r="DD36" s="368" t="n"/>
    </row>
    <row r="37">
      <c r="A37" s="368" t="n"/>
      <c r="B37" s="368" t="n"/>
      <c r="C37" s="368" t="n"/>
      <c r="D37" s="368" t="n"/>
      <c r="E37" s="368" t="n"/>
      <c r="F37" s="368" t="n"/>
      <c r="G37" s="318" t="n"/>
      <c r="H37" s="368" t="n"/>
      <c r="I37" s="368" t="n"/>
      <c r="J37" s="368" t="n"/>
      <c r="K37" s="368" t="n"/>
      <c r="L37" s="368" t="n"/>
      <c r="M37" s="368" t="n"/>
      <c r="N37" s="368" t="n"/>
      <c r="O37" s="368" t="n"/>
      <c r="P37" s="368" t="n"/>
      <c r="Q37" s="368" t="n"/>
      <c r="R37" s="368" t="n"/>
      <c r="S37" s="368" t="n"/>
      <c r="T37" s="368" t="n"/>
      <c r="U37" s="368" t="n"/>
      <c r="V37" s="368" t="n"/>
      <c r="W37" s="368" t="n"/>
      <c r="X37" s="368" t="n"/>
      <c r="Y37" s="368" t="n"/>
      <c r="Z37" s="368" t="n"/>
      <c r="AA37" s="368" t="n"/>
      <c r="AB37" s="368" t="n"/>
      <c r="AC37" s="368" t="n"/>
      <c r="AD37" s="368" t="n"/>
      <c r="AE37" s="368" t="n"/>
      <c r="AF37" s="368" t="n"/>
      <c r="AG37" s="368" t="n"/>
      <c r="AH37" s="368" t="n"/>
      <c r="AI37" s="368" t="n"/>
      <c r="AJ37" s="368" t="n"/>
      <c r="AK37" s="368" t="n"/>
      <c r="AL37" s="368" t="n"/>
      <c r="AM37" s="368" t="n"/>
      <c r="AN37" s="368" t="n"/>
      <c r="AO37" s="368" t="n"/>
      <c r="AP37" s="319" t="n"/>
      <c r="AQ37" s="368" t="n"/>
      <c r="AR37" s="368" t="n"/>
      <c r="AS37" s="382" t="n"/>
      <c r="AT37" s="348">
        <f>COUNTIF(MediaScorecard!E6:E4412,AS37)</f>
        <v/>
      </c>
      <c r="AU37" s="368" t="n"/>
      <c r="AV37" s="382" t="n"/>
      <c r="AW37" s="368" t="n"/>
      <c r="AX37" s="368" t="n"/>
      <c r="AY37" s="368" t="n"/>
      <c r="AZ37" s="383" t="n"/>
      <c r="BA37" s="368" t="n"/>
      <c r="BB37" s="368" t="n"/>
      <c r="BC37" s="368" t="n"/>
      <c r="BD37" s="368" t="n"/>
      <c r="BE37" s="383" t="n"/>
      <c r="BF37" s="368" t="n"/>
      <c r="BG37" s="368" t="n"/>
      <c r="BH37" s="368" t="n"/>
      <c r="BI37" s="368" t="n"/>
      <c r="BJ37" s="383" t="n"/>
      <c r="BK37" s="368" t="n"/>
      <c r="BL37" s="368" t="n"/>
      <c r="BM37" s="368" t="n"/>
      <c r="BN37" s="368" t="n"/>
      <c r="BO37" s="383" t="n"/>
      <c r="BP37" s="368" t="n"/>
      <c r="BQ37" s="320" t="n"/>
      <c r="BR37" s="364" t="n"/>
      <c r="BS37" s="384" t="n"/>
      <c r="BT37" s="368" t="n"/>
      <c r="BU37" s="368" t="n"/>
      <c r="BV37" s="368" t="n"/>
      <c r="BW37" s="368" t="n"/>
      <c r="BX37" s="368" t="n"/>
      <c r="BY37" s="368" t="n"/>
      <c r="BZ37" s="368" t="n"/>
      <c r="CA37" s="368" t="n"/>
      <c r="CB37" s="368" t="n"/>
      <c r="CC37" s="368" t="n"/>
      <c r="CD37" s="368" t="n"/>
      <c r="CE37" s="368" t="n"/>
      <c r="CF37" s="368" t="n"/>
      <c r="CG37" s="368" t="n"/>
      <c r="CH37" s="368" t="n"/>
      <c r="CI37" s="368" t="n"/>
      <c r="CJ37" s="368" t="n"/>
      <c r="CK37" s="368" t="n"/>
      <c r="CL37" s="368" t="n"/>
      <c r="CM37" s="368" t="n"/>
      <c r="CN37" s="368" t="n"/>
      <c r="CO37" s="368" t="n"/>
      <c r="CP37" s="368" t="n"/>
      <c r="CQ37" s="368" t="n"/>
      <c r="CR37" s="368" t="n"/>
      <c r="CS37" s="368" t="n"/>
      <c r="CT37" s="368" t="n"/>
      <c r="CU37" s="368" t="n"/>
      <c r="CV37" s="368" t="n"/>
      <c r="CW37" s="368" t="n"/>
      <c r="CX37" s="368" t="n"/>
      <c r="CY37" s="368" t="n"/>
      <c r="CZ37" s="368" t="n"/>
      <c r="DA37" s="368" t="n"/>
      <c r="DB37" s="368" t="n"/>
      <c r="DC37" s="368" t="n"/>
      <c r="DD37" s="368" t="n"/>
    </row>
    <row r="38">
      <c r="A38" s="368" t="n"/>
      <c r="B38" s="368" t="n"/>
      <c r="C38" s="368" t="n"/>
      <c r="D38" s="368" t="n"/>
      <c r="E38" s="368" t="n"/>
      <c r="F38" s="368" t="n"/>
      <c r="G38" s="318" t="n"/>
      <c r="H38" s="368" t="n"/>
      <c r="I38" s="368" t="n"/>
      <c r="J38" s="368" t="n"/>
      <c r="K38" s="368" t="n"/>
      <c r="L38" s="368" t="n"/>
      <c r="M38" s="368" t="n"/>
      <c r="N38" s="368" t="n"/>
      <c r="O38" s="368" t="n"/>
      <c r="P38" s="368" t="n"/>
      <c r="Q38" s="368" t="n"/>
      <c r="R38" s="368" t="n"/>
      <c r="S38" s="368" t="n"/>
      <c r="T38" s="368" t="n"/>
      <c r="U38" s="368" t="n"/>
      <c r="V38" s="368" t="n"/>
      <c r="W38" s="368" t="n"/>
      <c r="X38" s="368" t="n"/>
      <c r="Y38" s="368" t="n"/>
      <c r="Z38" s="368" t="n"/>
      <c r="AA38" s="368" t="n"/>
      <c r="AB38" s="368" t="n"/>
      <c r="AC38" s="368" t="n"/>
      <c r="AD38" s="368" t="n"/>
      <c r="AE38" s="368" t="n"/>
      <c r="AF38" s="368" t="n"/>
      <c r="AG38" s="368" t="n"/>
      <c r="AH38" s="368" t="n"/>
      <c r="AI38" s="368" t="n"/>
      <c r="AJ38" s="368" t="n"/>
      <c r="AK38" s="368" t="n"/>
      <c r="AL38" s="368" t="n"/>
      <c r="AM38" s="368" t="n"/>
      <c r="AN38" s="368" t="n"/>
      <c r="AO38" s="368" t="n"/>
      <c r="AP38" s="319" t="n"/>
      <c r="AQ38" s="368" t="n"/>
      <c r="AR38" s="368" t="n"/>
      <c r="AS38" s="382" t="n"/>
      <c r="AT38" s="348">
        <f>COUNTIF(MediaScorecard!E6:E4413,AS38)</f>
        <v/>
      </c>
      <c r="AU38" s="368" t="n"/>
      <c r="AV38" s="382" t="n"/>
      <c r="AW38" s="368" t="n"/>
      <c r="AX38" s="368" t="n"/>
      <c r="AY38" s="368" t="n"/>
      <c r="AZ38" s="383" t="n"/>
      <c r="BA38" s="368" t="n"/>
      <c r="BB38" s="368" t="n"/>
      <c r="BC38" s="368" t="n"/>
      <c r="BD38" s="368" t="n"/>
      <c r="BE38" s="383" t="n"/>
      <c r="BF38" s="368" t="n"/>
      <c r="BG38" s="368" t="n"/>
      <c r="BH38" s="368" t="n"/>
      <c r="BI38" s="368" t="n"/>
      <c r="BJ38" s="383" t="n"/>
      <c r="BK38" s="368" t="n"/>
      <c r="BL38" s="368" t="n"/>
      <c r="BM38" s="368" t="n"/>
      <c r="BN38" s="368" t="n"/>
      <c r="BO38" s="383" t="n"/>
      <c r="BP38" s="368" t="n"/>
      <c r="BQ38" s="320" t="n"/>
      <c r="BR38" s="364" t="n"/>
      <c r="BS38" s="384" t="n"/>
      <c r="BT38" s="368" t="n"/>
      <c r="BU38" s="368" t="n"/>
      <c r="BV38" s="368" t="n"/>
      <c r="BW38" s="368" t="n"/>
      <c r="BX38" s="368" t="n"/>
      <c r="BY38" s="368" t="n"/>
      <c r="BZ38" s="368" t="n"/>
      <c r="CA38" s="368" t="n"/>
      <c r="CB38" s="368" t="n"/>
      <c r="CC38" s="368" t="n"/>
      <c r="CD38" s="368" t="n"/>
      <c r="CE38" s="368" t="n"/>
      <c r="CF38" s="368" t="n"/>
      <c r="CG38" s="368" t="n"/>
      <c r="CH38" s="368" t="n"/>
      <c r="CI38" s="368" t="n"/>
      <c r="CJ38" s="368" t="n"/>
      <c r="CK38" s="368" t="n"/>
      <c r="CL38" s="368" t="n"/>
      <c r="CM38" s="368" t="n"/>
      <c r="CN38" s="368" t="n"/>
      <c r="CO38" s="368" t="n"/>
      <c r="CP38" s="368" t="n"/>
      <c r="CQ38" s="368" t="n"/>
      <c r="CR38" s="368" t="n"/>
      <c r="CS38" s="368" t="n"/>
      <c r="CT38" s="368" t="n"/>
      <c r="CU38" s="368" t="n"/>
      <c r="CV38" s="368" t="n"/>
      <c r="CW38" s="368" t="n"/>
      <c r="CX38" s="368" t="n"/>
      <c r="CY38" s="368" t="n"/>
      <c r="CZ38" s="368" t="n"/>
      <c r="DA38" s="368" t="n"/>
      <c r="DB38" s="368" t="n"/>
      <c r="DC38" s="368" t="n"/>
      <c r="DD38" s="368" t="n"/>
    </row>
    <row r="39">
      <c r="A39" s="368" t="n"/>
      <c r="B39" s="368" t="n"/>
      <c r="C39" s="368" t="n"/>
      <c r="D39" s="368" t="n"/>
      <c r="E39" s="368" t="n"/>
      <c r="F39" s="368" t="n"/>
      <c r="G39" s="318" t="n"/>
      <c r="H39" s="368" t="n"/>
      <c r="I39" s="368" t="n"/>
      <c r="J39" s="368" t="n"/>
      <c r="K39" s="368" t="n"/>
      <c r="L39" s="368" t="n"/>
      <c r="M39" s="368" t="n"/>
      <c r="N39" s="368" t="n"/>
      <c r="O39" s="368" t="n"/>
      <c r="P39" s="368" t="n"/>
      <c r="Q39" s="368" t="n"/>
      <c r="R39" s="368" t="n"/>
      <c r="S39" s="368" t="n"/>
      <c r="T39" s="368" t="n"/>
      <c r="U39" s="368" t="n"/>
      <c r="V39" s="368" t="n"/>
      <c r="W39" s="368" t="n"/>
      <c r="X39" s="368" t="n"/>
      <c r="Y39" s="368" t="n"/>
      <c r="Z39" s="368" t="n"/>
      <c r="AA39" s="368" t="n"/>
      <c r="AB39" s="368" t="n"/>
      <c r="AC39" s="368" t="n"/>
      <c r="AD39" s="368" t="n"/>
      <c r="AE39" s="368" t="n"/>
      <c r="AF39" s="368" t="n"/>
      <c r="AG39" s="368" t="n"/>
      <c r="AH39" s="368" t="n"/>
      <c r="AI39" s="368" t="n"/>
      <c r="AJ39" s="368" t="n"/>
      <c r="AK39" s="368" t="n"/>
      <c r="AL39" s="368" t="n"/>
      <c r="AM39" s="368" t="n"/>
      <c r="AN39" s="368" t="n"/>
      <c r="AO39" s="368" t="n"/>
      <c r="AP39" s="319" t="n"/>
      <c r="AQ39" s="368" t="n"/>
      <c r="AR39" s="368" t="n"/>
      <c r="AS39" s="382" t="n"/>
      <c r="AT39" s="348">
        <f>COUNTIF(MediaScorecard!E6:E4414,AS39)</f>
        <v/>
      </c>
      <c r="AU39" s="368" t="n"/>
      <c r="AV39" s="382" t="n"/>
      <c r="AW39" s="368" t="n"/>
      <c r="AX39" s="368" t="n"/>
      <c r="AY39" s="368" t="n"/>
      <c r="AZ39" s="383" t="n"/>
      <c r="BA39" s="368" t="n"/>
      <c r="BB39" s="368" t="n"/>
      <c r="BC39" s="368" t="n"/>
      <c r="BD39" s="368" t="n"/>
      <c r="BE39" s="383" t="n"/>
      <c r="BF39" s="368" t="n"/>
      <c r="BG39" s="368" t="n"/>
      <c r="BH39" s="368" t="n"/>
      <c r="BI39" s="368" t="n"/>
      <c r="BJ39" s="383" t="n"/>
      <c r="BK39" s="368" t="n"/>
      <c r="BL39" s="368" t="n"/>
      <c r="BM39" s="368" t="n"/>
      <c r="BN39" s="368" t="n"/>
      <c r="BO39" s="383" t="n"/>
      <c r="BP39" s="368" t="n"/>
      <c r="BQ39" s="320" t="n"/>
      <c r="BR39" s="368" t="n"/>
      <c r="BS39" s="368" t="n"/>
      <c r="BT39" s="368" t="n"/>
      <c r="BU39" s="368" t="n"/>
      <c r="BV39" s="368" t="n"/>
      <c r="BW39" s="368" t="n"/>
      <c r="BX39" s="368" t="n"/>
      <c r="BY39" s="368" t="n"/>
      <c r="BZ39" s="368" t="n"/>
      <c r="CA39" s="368" t="n"/>
      <c r="CB39" s="368" t="n"/>
      <c r="CC39" s="368" t="n"/>
      <c r="CD39" s="368" t="n"/>
      <c r="CE39" s="368" t="n"/>
      <c r="CF39" s="368" t="n"/>
      <c r="CG39" s="368" t="n"/>
      <c r="CH39" s="368" t="n"/>
      <c r="CI39" s="368" t="n"/>
      <c r="CJ39" s="368" t="n"/>
      <c r="CK39" s="368" t="n"/>
      <c r="CL39" s="368" t="n"/>
      <c r="CM39" s="368" t="n"/>
      <c r="CN39" s="368" t="n"/>
      <c r="CO39" s="368" t="n"/>
      <c r="CP39" s="368" t="n"/>
      <c r="CQ39" s="368" t="n"/>
      <c r="CR39" s="368" t="n"/>
      <c r="CS39" s="368" t="n"/>
      <c r="CT39" s="368" t="n"/>
      <c r="CU39" s="368" t="n"/>
      <c r="CV39" s="368" t="n"/>
      <c r="CW39" s="368" t="n"/>
      <c r="CX39" s="368" t="n"/>
      <c r="CY39" s="368" t="n"/>
      <c r="CZ39" s="368" t="n"/>
      <c r="DA39" s="368" t="n"/>
      <c r="DB39" s="368" t="n"/>
      <c r="DC39" s="368" t="n"/>
      <c r="DD39" s="368" t="n"/>
    </row>
    <row r="40">
      <c r="A40" s="368" t="n"/>
      <c r="B40" s="368" t="n"/>
      <c r="C40" s="368" t="n"/>
      <c r="D40" s="368" t="n"/>
      <c r="E40" s="368" t="n"/>
      <c r="F40" s="368" t="n"/>
      <c r="G40" s="318" t="n"/>
      <c r="H40" s="368" t="n"/>
      <c r="I40" s="368" t="n"/>
      <c r="J40" s="368" t="n"/>
      <c r="K40" s="368" t="n"/>
      <c r="L40" s="368" t="n"/>
      <c r="M40" s="368" t="n"/>
      <c r="N40" s="368" t="n"/>
      <c r="O40" s="368" t="n"/>
      <c r="P40" s="368" t="n"/>
      <c r="Q40" s="368" t="n"/>
      <c r="R40" s="368" t="n"/>
      <c r="S40" s="368" t="n"/>
      <c r="T40" s="368" t="n"/>
      <c r="U40" s="368" t="n"/>
      <c r="V40" s="368" t="n"/>
      <c r="W40" s="368" t="n"/>
      <c r="X40" s="368" t="n"/>
      <c r="Y40" s="368" t="n"/>
      <c r="Z40" s="368" t="n"/>
      <c r="AA40" s="368" t="n"/>
      <c r="AB40" s="368" t="n"/>
      <c r="AC40" s="368" t="n"/>
      <c r="AD40" s="368" t="n"/>
      <c r="AE40" s="368" t="n"/>
      <c r="AF40" s="368" t="n"/>
      <c r="AG40" s="368" t="n"/>
      <c r="AH40" s="368" t="n"/>
      <c r="AI40" s="368" t="n"/>
      <c r="AJ40" s="368" t="n"/>
      <c r="AK40" s="368" t="n"/>
      <c r="AL40" s="368" t="n"/>
      <c r="AM40" s="368" t="n"/>
      <c r="AN40" s="368" t="n"/>
      <c r="AO40" s="368" t="n"/>
      <c r="AP40" s="319" t="n"/>
      <c r="AQ40" s="368" t="n"/>
      <c r="AR40" s="368" t="n"/>
      <c r="AS40" s="388" t="n"/>
      <c r="AT40" s="389">
        <f>COUNTIF(MediaScorecard!E6:E4415,AS40)</f>
        <v/>
      </c>
      <c r="AU40" s="368" t="n"/>
      <c r="AV40" s="388" t="n"/>
      <c r="AW40" s="390" t="n"/>
      <c r="AX40" s="390" t="n"/>
      <c r="AY40" s="390" t="n"/>
      <c r="AZ40" s="391" t="n"/>
      <c r="BA40" s="390" t="n"/>
      <c r="BB40" s="390" t="n"/>
      <c r="BC40" s="390" t="n"/>
      <c r="BD40" s="390" t="n"/>
      <c r="BE40" s="391" t="n"/>
      <c r="BF40" s="390" t="n"/>
      <c r="BG40" s="390" t="n"/>
      <c r="BH40" s="390" t="n"/>
      <c r="BI40" s="390" t="n"/>
      <c r="BJ40" s="391" t="n"/>
      <c r="BK40" s="390" t="n"/>
      <c r="BL40" s="390" t="n"/>
      <c r="BM40" s="390" t="n"/>
      <c r="BN40" s="390" t="n"/>
      <c r="BO40" s="391" t="n"/>
      <c r="BP40" s="368" t="n"/>
      <c r="BQ40" s="320" t="n"/>
      <c r="BR40" s="368" t="n"/>
      <c r="BS40" s="368" t="n"/>
      <c r="BT40" s="368" t="n"/>
      <c r="BU40" s="368" t="n"/>
      <c r="BV40" s="368" t="n"/>
      <c r="BW40" s="368" t="n"/>
      <c r="BX40" s="368" t="n"/>
      <c r="BY40" s="368" t="n"/>
      <c r="BZ40" s="368" t="n"/>
      <c r="CA40" s="368" t="n"/>
      <c r="CB40" s="368" t="n"/>
      <c r="CC40" s="368" t="n"/>
      <c r="CD40" s="368" t="n"/>
      <c r="CE40" s="368" t="n"/>
      <c r="CF40" s="368" t="n"/>
      <c r="CG40" s="368" t="n"/>
      <c r="CH40" s="368" t="n"/>
      <c r="CI40" s="368" t="n"/>
      <c r="CJ40" s="368" t="n"/>
      <c r="CK40" s="368" t="n"/>
      <c r="CL40" s="368" t="n"/>
      <c r="CM40" s="368" t="n"/>
      <c r="CN40" s="368" t="n"/>
      <c r="CO40" s="368" t="n"/>
      <c r="CP40" s="368" t="n"/>
      <c r="CQ40" s="368" t="n"/>
      <c r="CR40" s="368" t="n"/>
      <c r="CS40" s="368" t="n"/>
      <c r="CT40" s="368" t="n"/>
      <c r="CU40" s="368" t="n"/>
      <c r="CV40" s="368" t="n"/>
      <c r="CW40" s="368" t="n"/>
      <c r="CX40" s="368" t="n"/>
      <c r="CY40" s="368" t="n"/>
      <c r="CZ40" s="368" t="n"/>
      <c r="DA40" s="368" t="n"/>
      <c r="DB40" s="368" t="n"/>
      <c r="DC40" s="368" t="n"/>
      <c r="DD40" s="368" t="n"/>
    </row>
    <row r="41">
      <c r="A41" s="368" t="n"/>
      <c r="B41" s="368" t="n"/>
      <c r="C41" s="368" t="n"/>
      <c r="D41" s="368" t="n"/>
      <c r="E41" s="368" t="n"/>
      <c r="F41" s="368" t="n"/>
      <c r="G41" s="318" t="n"/>
      <c r="H41" s="368" t="n"/>
      <c r="I41" s="368" t="n"/>
      <c r="J41" s="368" t="n"/>
      <c r="K41" s="368" t="n"/>
      <c r="L41" s="368" t="n"/>
      <c r="M41" s="368" t="n"/>
      <c r="N41" s="368" t="n"/>
      <c r="O41" s="368" t="n"/>
      <c r="P41" s="368" t="n"/>
      <c r="Q41" s="368" t="n"/>
      <c r="R41" s="368" t="n"/>
      <c r="S41" s="368" t="n"/>
      <c r="T41" s="368" t="n"/>
      <c r="U41" s="368" t="n"/>
      <c r="V41" s="368" t="n"/>
      <c r="W41" s="368" t="n"/>
      <c r="X41" s="368" t="n"/>
      <c r="Y41" s="368" t="n"/>
      <c r="Z41" s="368" t="n"/>
      <c r="AA41" s="368" t="n"/>
      <c r="AB41" s="368" t="n"/>
      <c r="AC41" s="368" t="n"/>
      <c r="AD41" s="368" t="n"/>
      <c r="AE41" s="368" t="n"/>
      <c r="AF41" s="368" t="n"/>
      <c r="AG41" s="368" t="n"/>
      <c r="AH41" s="368" t="n"/>
      <c r="AI41" s="368" t="n"/>
      <c r="AJ41" s="368" t="n"/>
      <c r="AK41" s="368" t="n"/>
      <c r="AL41" s="368" t="n"/>
      <c r="AM41" s="368" t="n"/>
      <c r="AN41" s="368" t="n"/>
      <c r="AO41" s="368" t="n"/>
      <c r="AP41" s="319" t="n"/>
      <c r="AQ41" s="368" t="n"/>
      <c r="AR41" s="368" t="n"/>
      <c r="AS41" s="368" t="n"/>
      <c r="AT41" s="368" t="n"/>
      <c r="AU41" s="368" t="n"/>
      <c r="AV41" s="368" t="n"/>
      <c r="AW41" s="368" t="n"/>
      <c r="AX41" s="368" t="n"/>
      <c r="AY41" s="368" t="n"/>
      <c r="AZ41" s="368" t="n"/>
      <c r="BA41" s="368" t="n"/>
      <c r="BB41" s="368" t="n"/>
      <c r="BC41" s="368" t="n"/>
      <c r="BD41" s="368" t="n"/>
      <c r="BE41" s="368" t="n"/>
      <c r="BF41" s="368" t="n"/>
      <c r="BG41" s="368" t="n"/>
      <c r="BH41" s="368" t="n"/>
      <c r="BI41" s="368" t="n"/>
      <c r="BJ41" s="368" t="n"/>
      <c r="BK41" s="368" t="n"/>
      <c r="BL41" s="368" t="n"/>
      <c r="BM41" s="368" t="n"/>
      <c r="BN41" s="368" t="n"/>
      <c r="BO41" s="368" t="n"/>
      <c r="BP41" s="368" t="n"/>
      <c r="BQ41" s="320" t="n"/>
      <c r="BR41" s="368" t="n"/>
      <c r="BS41" s="368" t="n"/>
      <c r="BT41" s="368" t="n"/>
      <c r="BU41" s="368" t="n"/>
      <c r="BV41" s="368" t="n"/>
      <c r="BW41" s="368" t="n"/>
      <c r="BX41" s="368" t="n"/>
      <c r="BY41" s="368" t="n"/>
      <c r="BZ41" s="368" t="n"/>
      <c r="CA41" s="368" t="n"/>
      <c r="CB41" s="368" t="n"/>
      <c r="CC41" s="368" t="n"/>
      <c r="CD41" s="368" t="n"/>
      <c r="CE41" s="368" t="n"/>
      <c r="CF41" s="368" t="n"/>
      <c r="CG41" s="368" t="n"/>
      <c r="CH41" s="368" t="n"/>
      <c r="CI41" s="368" t="n"/>
      <c r="CJ41" s="368" t="n"/>
      <c r="CK41" s="368" t="n"/>
      <c r="CL41" s="368" t="n"/>
      <c r="CM41" s="368" t="n"/>
      <c r="CN41" s="368" t="n"/>
      <c r="CO41" s="368" t="n"/>
      <c r="CP41" s="368" t="n"/>
      <c r="CQ41" s="368" t="n"/>
      <c r="CR41" s="368" t="n"/>
      <c r="CS41" s="368" t="n"/>
      <c r="CT41" s="368" t="n"/>
      <c r="CU41" s="368" t="n"/>
      <c r="CV41" s="368" t="n"/>
      <c r="CW41" s="368" t="n"/>
      <c r="CX41" s="368" t="n"/>
      <c r="CY41" s="368" t="n"/>
      <c r="CZ41" s="368" t="n"/>
      <c r="DA41" s="368" t="n"/>
      <c r="DB41" s="368" t="n"/>
      <c r="DC41" s="368" t="n"/>
      <c r="DD41" s="368" t="n"/>
    </row>
    <row r="42">
      <c r="A42" s="368" t="n"/>
      <c r="B42" s="368" t="n"/>
      <c r="C42" s="368" t="n"/>
      <c r="D42" s="368" t="n"/>
      <c r="E42" s="368" t="n"/>
      <c r="F42" s="368" t="n"/>
      <c r="G42" s="318" t="n"/>
      <c r="H42" s="368" t="n"/>
      <c r="I42" s="368" t="n"/>
      <c r="J42" s="368" t="n"/>
      <c r="K42" s="368" t="n"/>
      <c r="L42" s="368" t="n"/>
      <c r="M42" s="368" t="n"/>
      <c r="N42" s="368" t="n"/>
      <c r="O42" s="368" t="n"/>
      <c r="P42" s="368" t="n"/>
      <c r="Q42" s="368" t="n"/>
      <c r="R42" s="368" t="n"/>
      <c r="S42" s="368" t="n"/>
      <c r="T42" s="368" t="n"/>
      <c r="U42" s="368" t="n"/>
      <c r="V42" s="368" t="n"/>
      <c r="W42" s="368" t="n"/>
      <c r="X42" s="368" t="n"/>
      <c r="Y42" s="368" t="n"/>
      <c r="Z42" s="368" t="n"/>
      <c r="AA42" s="368" t="n"/>
      <c r="AB42" s="368" t="n"/>
      <c r="AC42" s="368" t="n"/>
      <c r="AD42" s="368" t="n"/>
      <c r="AE42" s="368" t="n"/>
      <c r="AF42" s="368" t="n"/>
      <c r="AG42" s="368" t="n"/>
      <c r="AH42" s="368" t="n"/>
      <c r="AI42" s="368" t="n"/>
      <c r="AJ42" s="368" t="n"/>
      <c r="AK42" s="368" t="n"/>
      <c r="AL42" s="368" t="n"/>
      <c r="AM42" s="368" t="n"/>
      <c r="AN42" s="368" t="n"/>
      <c r="AO42" s="368" t="n"/>
      <c r="AP42" s="319" t="n"/>
      <c r="AQ42" s="368" t="n"/>
      <c r="AR42" s="368" t="n"/>
      <c r="AS42" s="368" t="n"/>
      <c r="AT42" s="368" t="n"/>
      <c r="AU42" s="368" t="n"/>
      <c r="AV42" s="368" t="n"/>
      <c r="AW42" s="368" t="n"/>
      <c r="AX42" s="368" t="n"/>
      <c r="AY42" s="368" t="n"/>
      <c r="AZ42" s="368" t="n"/>
      <c r="BA42" s="368" t="n"/>
      <c r="BB42" s="368" t="n"/>
      <c r="BC42" s="368" t="n"/>
      <c r="BD42" s="368" t="n"/>
      <c r="BE42" s="368" t="n"/>
      <c r="BF42" s="368" t="n"/>
      <c r="BG42" s="368" t="n"/>
      <c r="BH42" s="368" t="n"/>
      <c r="BI42" s="368" t="n"/>
      <c r="BJ42" s="368" t="n"/>
      <c r="BK42" s="368" t="n"/>
      <c r="BL42" s="368" t="n"/>
      <c r="BM42" s="368" t="n"/>
      <c r="BN42" s="368" t="n"/>
      <c r="BO42" s="368" t="n"/>
      <c r="BP42" s="368" t="n"/>
      <c r="BQ42" s="320" t="n"/>
      <c r="BR42" s="368" t="n"/>
      <c r="BS42" s="368" t="n"/>
      <c r="BT42" s="368" t="n"/>
      <c r="BU42" s="368" t="n"/>
      <c r="BV42" s="368" t="n"/>
      <c r="BW42" s="368" t="n"/>
      <c r="BX42" s="368" t="n"/>
      <c r="BY42" s="368" t="n"/>
      <c r="BZ42" s="368" t="n"/>
      <c r="CA42" s="368" t="n"/>
      <c r="CB42" s="368" t="n"/>
      <c r="CC42" s="368" t="n"/>
      <c r="CD42" s="368" t="n"/>
      <c r="CE42" s="368" t="n"/>
      <c r="CF42" s="368" t="n"/>
      <c r="CG42" s="368" t="n"/>
      <c r="CH42" s="368" t="n"/>
      <c r="CI42" s="368" t="n"/>
      <c r="CJ42" s="368" t="n"/>
      <c r="CK42" s="368" t="n"/>
      <c r="CL42" s="368" t="n"/>
      <c r="CM42" s="368" t="n"/>
      <c r="CN42" s="368" t="n"/>
      <c r="CO42" s="368" t="n"/>
      <c r="CP42" s="368" t="n"/>
      <c r="CQ42" s="368" t="n"/>
      <c r="CR42" s="368" t="n"/>
      <c r="CS42" s="368" t="n"/>
      <c r="CT42" s="368" t="n"/>
      <c r="CU42" s="368" t="n"/>
      <c r="CV42" s="368" t="n"/>
      <c r="CW42" s="368" t="n"/>
      <c r="CX42" s="368" t="n"/>
      <c r="CY42" s="368" t="n"/>
      <c r="CZ42" s="368" t="n"/>
      <c r="DA42" s="368" t="n"/>
      <c r="DB42" s="368" t="n"/>
      <c r="DC42" s="368" t="n"/>
      <c r="DD42" s="368" t="n"/>
    </row>
    <row r="43">
      <c r="A43" s="368" t="n"/>
      <c r="B43" s="368" t="n"/>
      <c r="C43" s="368" t="n"/>
      <c r="D43" s="368" t="n"/>
      <c r="E43" s="368" t="n"/>
      <c r="F43" s="368" t="n"/>
      <c r="G43" s="318" t="n"/>
      <c r="H43" s="368" t="n"/>
      <c r="I43" s="368" t="n"/>
      <c r="J43" s="368" t="n"/>
      <c r="K43" s="368" t="n"/>
      <c r="L43" s="368" t="n"/>
      <c r="M43" s="368" t="n"/>
      <c r="N43" s="368" t="n"/>
      <c r="O43" s="368" t="n"/>
      <c r="P43" s="368" t="n"/>
      <c r="Q43" s="368" t="n"/>
      <c r="R43" s="368" t="n"/>
      <c r="S43" s="368" t="n"/>
      <c r="T43" s="368" t="n"/>
      <c r="U43" s="368" t="n"/>
      <c r="V43" s="368" t="n"/>
      <c r="W43" s="368" t="n"/>
      <c r="X43" s="368" t="n"/>
      <c r="Y43" s="368" t="n"/>
      <c r="Z43" s="368" t="n"/>
      <c r="AA43" s="368" t="n"/>
      <c r="AB43" s="368" t="n"/>
      <c r="AC43" s="368" t="n"/>
      <c r="AD43" s="368" t="n"/>
      <c r="AE43" s="368" t="n"/>
      <c r="AF43" s="368" t="n"/>
      <c r="AG43" s="368" t="n"/>
      <c r="AH43" s="368" t="n"/>
      <c r="AI43" s="368" t="n"/>
      <c r="AJ43" s="368" t="n"/>
      <c r="AK43" s="368" t="n"/>
      <c r="AL43" s="368" t="n"/>
      <c r="AM43" s="368" t="n"/>
      <c r="AN43" s="368" t="n"/>
      <c r="AO43" s="368" t="n"/>
      <c r="AP43" s="319" t="n"/>
      <c r="AQ43" s="368" t="n"/>
      <c r="AR43" s="368" t="n"/>
      <c r="AS43" s="368" t="n"/>
      <c r="AT43" s="368" t="n"/>
      <c r="AU43" s="368" t="n"/>
      <c r="AV43" s="368" t="n"/>
      <c r="AW43" s="368" t="n"/>
      <c r="AX43" s="368" t="n"/>
      <c r="AY43" s="368" t="n"/>
      <c r="AZ43" s="368" t="n"/>
      <c r="BA43" s="368" t="n"/>
      <c r="BB43" s="368" t="n"/>
      <c r="BC43" s="368" t="n"/>
      <c r="BD43" s="368" t="n"/>
      <c r="BE43" s="368" t="n"/>
      <c r="BF43" s="368" t="n"/>
      <c r="BG43" s="368" t="n"/>
      <c r="BH43" s="368" t="n"/>
      <c r="BI43" s="368" t="n"/>
      <c r="BJ43" s="368" t="n"/>
      <c r="BK43" s="368" t="n"/>
      <c r="BL43" s="368" t="n"/>
      <c r="BM43" s="368" t="n"/>
      <c r="BN43" s="368" t="n"/>
      <c r="BO43" s="368" t="n"/>
      <c r="BP43" s="368" t="n"/>
      <c r="BQ43" s="320" t="n"/>
      <c r="BR43" s="368" t="n"/>
      <c r="BS43" s="368" t="n"/>
      <c r="BT43" s="368" t="n"/>
      <c r="BU43" s="368" t="n"/>
      <c r="BV43" s="368" t="n"/>
      <c r="BW43" s="368" t="n"/>
      <c r="BX43" s="368" t="n"/>
      <c r="BY43" s="368" t="n"/>
      <c r="BZ43" s="368" t="n"/>
      <c r="CA43" s="368" t="n"/>
      <c r="CB43" s="368" t="n"/>
      <c r="CC43" s="368" t="n"/>
      <c r="CD43" s="368" t="n"/>
      <c r="CE43" s="368" t="n"/>
      <c r="CF43" s="368" t="n"/>
      <c r="CG43" s="368" t="n"/>
      <c r="CH43" s="368" t="n"/>
      <c r="CI43" s="368" t="n"/>
      <c r="CJ43" s="368" t="n"/>
      <c r="CK43" s="368" t="n"/>
      <c r="CL43" s="368" t="n"/>
      <c r="CM43" s="368" t="n"/>
      <c r="CN43" s="368" t="n"/>
      <c r="CO43" s="368" t="n"/>
      <c r="CP43" s="368" t="n"/>
      <c r="CQ43" s="368" t="n"/>
      <c r="CR43" s="368" t="n"/>
      <c r="CS43" s="368" t="n"/>
      <c r="CT43" s="368" t="n"/>
      <c r="CU43" s="368" t="n"/>
      <c r="CV43" s="368" t="n"/>
      <c r="CW43" s="368" t="n"/>
      <c r="CX43" s="368" t="n"/>
      <c r="CY43" s="368" t="n"/>
      <c r="CZ43" s="368" t="n"/>
      <c r="DA43" s="368" t="n"/>
      <c r="DB43" s="368" t="n"/>
      <c r="DC43" s="368" t="n"/>
      <c r="DD43" s="368" t="n"/>
    </row>
    <row r="44">
      <c r="A44" s="368" t="n"/>
      <c r="B44" s="368" t="n"/>
      <c r="C44" s="368" t="n"/>
      <c r="D44" s="368" t="n"/>
      <c r="E44" s="368" t="n"/>
      <c r="F44" s="368" t="n"/>
      <c r="G44" s="318" t="n"/>
      <c r="H44" s="368" t="n"/>
      <c r="I44" s="368" t="n"/>
      <c r="J44" s="368" t="n"/>
      <c r="K44" s="368" t="n"/>
      <c r="L44" s="368" t="n"/>
      <c r="M44" s="368" t="n"/>
      <c r="N44" s="368" t="n"/>
      <c r="O44" s="368" t="n"/>
      <c r="P44" s="368" t="n"/>
      <c r="Q44" s="368" t="n"/>
      <c r="R44" s="368" t="n"/>
      <c r="S44" s="368" t="n"/>
      <c r="T44" s="368" t="n"/>
      <c r="U44" s="368" t="n"/>
      <c r="V44" s="368" t="n"/>
      <c r="W44" s="368" t="n"/>
      <c r="X44" s="368" t="n"/>
      <c r="Y44" s="368" t="n"/>
      <c r="Z44" s="368" t="n"/>
      <c r="AA44" s="368" t="n"/>
      <c r="AB44" s="368" t="n"/>
      <c r="AC44" s="368" t="n"/>
      <c r="AD44" s="368" t="n"/>
      <c r="AE44" s="368" t="n"/>
      <c r="AF44" s="368" t="n"/>
      <c r="AG44" s="368" t="n"/>
      <c r="AH44" s="368" t="n"/>
      <c r="AI44" s="368" t="n"/>
      <c r="AJ44" s="368" t="n"/>
      <c r="AK44" s="368" t="n"/>
      <c r="AL44" s="368" t="n"/>
      <c r="AM44" s="368" t="n"/>
      <c r="AN44" s="368" t="n"/>
      <c r="AO44" s="368" t="n"/>
      <c r="AP44" s="319" t="n"/>
      <c r="AQ44" s="368" t="n"/>
      <c r="AR44" s="368" t="n"/>
      <c r="AS44" s="368" t="n"/>
      <c r="AT44" s="368" t="n"/>
      <c r="AU44" s="368" t="n"/>
      <c r="AV44" s="368" t="n"/>
      <c r="AW44" s="368" t="n"/>
      <c r="AX44" s="368" t="n"/>
      <c r="AY44" s="368" t="n"/>
      <c r="AZ44" s="368" t="n"/>
      <c r="BA44" s="368" t="n"/>
      <c r="BB44" s="368" t="n"/>
      <c r="BC44" s="368" t="n"/>
      <c r="BD44" s="368" t="n"/>
      <c r="BE44" s="368" t="n"/>
      <c r="BF44" s="368" t="n"/>
      <c r="BG44" s="368" t="n"/>
      <c r="BH44" s="368" t="n"/>
      <c r="BI44" s="368" t="n"/>
      <c r="BJ44" s="368" t="n"/>
      <c r="BK44" s="368" t="n"/>
      <c r="BL44" s="368" t="n"/>
      <c r="BM44" s="368" t="n"/>
      <c r="BN44" s="368" t="n"/>
      <c r="BO44" s="368" t="n"/>
      <c r="BP44" s="368" t="n"/>
      <c r="BQ44" s="320" t="n"/>
      <c r="BR44" s="368" t="n"/>
      <c r="BS44" s="368" t="n"/>
      <c r="BT44" s="368" t="n"/>
      <c r="BU44" s="368" t="n"/>
      <c r="BV44" s="368" t="n"/>
      <c r="BW44" s="368" t="n"/>
      <c r="BX44" s="368" t="n"/>
      <c r="BY44" s="368" t="n"/>
      <c r="BZ44" s="368" t="n"/>
      <c r="CA44" s="368" t="n"/>
      <c r="CB44" s="368" t="n"/>
      <c r="CC44" s="368" t="n"/>
      <c r="CD44" s="368" t="n"/>
      <c r="CE44" s="368" t="n"/>
      <c r="CF44" s="368" t="n"/>
      <c r="CG44" s="368" t="n"/>
      <c r="CH44" s="368" t="n"/>
      <c r="CI44" s="368" t="n"/>
      <c r="CJ44" s="368" t="n"/>
      <c r="CK44" s="368" t="n"/>
      <c r="CL44" s="368" t="n"/>
      <c r="CM44" s="368" t="n"/>
      <c r="CN44" s="368" t="n"/>
      <c r="CO44" s="368" t="n"/>
      <c r="CP44" s="368" t="n"/>
      <c r="CQ44" s="368" t="n"/>
      <c r="CR44" s="368" t="n"/>
      <c r="CS44" s="368" t="n"/>
      <c r="CT44" s="368" t="n"/>
      <c r="CU44" s="368" t="n"/>
      <c r="CV44" s="368" t="n"/>
      <c r="CW44" s="368" t="n"/>
      <c r="CX44" s="368" t="n"/>
      <c r="CY44" s="368" t="n"/>
      <c r="CZ44" s="368" t="n"/>
      <c r="DA44" s="368" t="n"/>
      <c r="DB44" s="368" t="n"/>
      <c r="DC44" s="368" t="n"/>
      <c r="DD44" s="368" t="n"/>
    </row>
    <row r="45">
      <c r="A45" s="368" t="n"/>
      <c r="B45" s="368" t="n"/>
      <c r="C45" s="368" t="n"/>
      <c r="D45" s="368" t="n"/>
      <c r="E45" s="368" t="n"/>
      <c r="F45" s="368" t="n"/>
      <c r="G45" s="318" t="n"/>
      <c r="H45" s="368" t="n"/>
      <c r="I45" s="368" t="n"/>
      <c r="J45" s="368" t="n"/>
      <c r="K45" s="368" t="n"/>
      <c r="L45" s="368" t="n"/>
      <c r="M45" s="368" t="n"/>
      <c r="N45" s="368" t="n"/>
      <c r="O45" s="368" t="n"/>
      <c r="P45" s="368" t="n"/>
      <c r="Q45" s="368" t="n"/>
      <c r="R45" s="368" t="n"/>
      <c r="S45" s="368" t="n"/>
      <c r="T45" s="368" t="n"/>
      <c r="U45" s="368" t="n"/>
      <c r="V45" s="368" t="n"/>
      <c r="W45" s="368" t="n"/>
      <c r="X45" s="368" t="n"/>
      <c r="Y45" s="368" t="n"/>
      <c r="Z45" s="368" t="n"/>
      <c r="AA45" s="368" t="n"/>
      <c r="AB45" s="368" t="n"/>
      <c r="AC45" s="368" t="n"/>
      <c r="AD45" s="368" t="n"/>
      <c r="AE45" s="368" t="n"/>
      <c r="AF45" s="368" t="n"/>
      <c r="AG45" s="368" t="n"/>
      <c r="AH45" s="368" t="n"/>
      <c r="AI45" s="368" t="n"/>
      <c r="AJ45" s="368" t="n"/>
      <c r="AK45" s="368" t="n"/>
      <c r="AL45" s="368" t="n"/>
      <c r="AM45" s="368" t="n"/>
      <c r="AN45" s="368" t="n"/>
      <c r="AO45" s="368" t="n"/>
      <c r="AP45" s="319" t="n"/>
      <c r="AQ45" s="368" t="n"/>
      <c r="AR45" s="368" t="n"/>
      <c r="AS45" s="368" t="n"/>
      <c r="AT45" s="368" t="n"/>
      <c r="AU45" s="368" t="n"/>
      <c r="AV45" s="368" t="n"/>
      <c r="AW45" s="368" t="n"/>
      <c r="AX45" s="368" t="n"/>
      <c r="AY45" s="368" t="n"/>
      <c r="AZ45" s="368" t="n"/>
      <c r="BA45" s="368" t="n"/>
      <c r="BB45" s="368" t="n"/>
      <c r="BC45" s="368" t="n"/>
      <c r="BD45" s="368" t="n"/>
      <c r="BE45" s="368" t="n"/>
      <c r="BF45" s="368" t="n"/>
      <c r="BG45" s="368" t="n"/>
      <c r="BH45" s="368" t="n"/>
      <c r="BI45" s="368" t="n"/>
      <c r="BJ45" s="368" t="n"/>
      <c r="BK45" s="368" t="n"/>
      <c r="BL45" s="368" t="n"/>
      <c r="BM45" s="368" t="n"/>
      <c r="BN45" s="368" t="n"/>
      <c r="BO45" s="368" t="n"/>
      <c r="BP45" s="368" t="n"/>
      <c r="BQ45" s="320" t="n"/>
      <c r="BR45" s="368" t="n"/>
      <c r="BS45" s="368" t="n"/>
      <c r="BT45" s="368" t="n"/>
      <c r="BU45" s="368" t="n"/>
      <c r="BV45" s="368" t="n"/>
      <c r="BW45" s="368" t="n"/>
      <c r="BX45" s="368" t="n"/>
      <c r="BY45" s="368" t="n"/>
      <c r="BZ45" s="368" t="n"/>
      <c r="CA45" s="368" t="n"/>
      <c r="CB45" s="368" t="n"/>
      <c r="CC45" s="368" t="n"/>
      <c r="CD45" s="368" t="n"/>
      <c r="CE45" s="368" t="n"/>
      <c r="CF45" s="368" t="n"/>
      <c r="CG45" s="368" t="n"/>
      <c r="CH45" s="368" t="n"/>
      <c r="CI45" s="368" t="n"/>
      <c r="CJ45" s="368" t="n"/>
      <c r="CK45" s="368" t="n"/>
      <c r="CL45" s="368" t="n"/>
      <c r="CM45" s="368" t="n"/>
      <c r="CN45" s="368" t="n"/>
      <c r="CO45" s="368" t="n"/>
      <c r="CP45" s="368" t="n"/>
      <c r="CQ45" s="368" t="n"/>
      <c r="CR45" s="368" t="n"/>
      <c r="CS45" s="368" t="n"/>
      <c r="CT45" s="368" t="n"/>
      <c r="CU45" s="368" t="n"/>
      <c r="CV45" s="368" t="n"/>
      <c r="CW45" s="368" t="n"/>
      <c r="CX45" s="368" t="n"/>
      <c r="CY45" s="368" t="n"/>
      <c r="CZ45" s="368" t="n"/>
      <c r="DA45" s="368" t="n"/>
      <c r="DB45" s="368" t="n"/>
      <c r="DC45" s="368" t="n"/>
      <c r="DD45" s="368" t="n"/>
    </row>
    <row r="46">
      <c r="A46" s="368" t="n"/>
      <c r="B46" s="368" t="n"/>
      <c r="C46" s="368" t="n"/>
      <c r="D46" s="368" t="n"/>
      <c r="E46" s="368" t="n"/>
      <c r="F46" s="368" t="n"/>
      <c r="G46" s="318" t="n"/>
      <c r="H46" s="368" t="n"/>
      <c r="I46" s="368" t="n"/>
      <c r="J46" s="368" t="n"/>
      <c r="K46" s="368" t="n"/>
      <c r="L46" s="368" t="n"/>
      <c r="M46" s="368" t="n"/>
      <c r="N46" s="368" t="n"/>
      <c r="O46" s="368" t="n"/>
      <c r="P46" s="368" t="n"/>
      <c r="Q46" s="368" t="n"/>
      <c r="R46" s="368" t="n"/>
      <c r="S46" s="368" t="n"/>
      <c r="T46" s="368" t="n"/>
      <c r="U46" s="368" t="n"/>
      <c r="V46" s="368" t="n"/>
      <c r="W46" s="368" t="n"/>
      <c r="X46" s="368" t="n"/>
      <c r="Y46" s="368" t="n"/>
      <c r="Z46" s="368" t="n"/>
      <c r="AA46" s="368" t="n"/>
      <c r="AB46" s="368" t="n"/>
      <c r="AC46" s="368" t="n"/>
      <c r="AD46" s="368" t="n"/>
      <c r="AE46" s="368" t="n"/>
      <c r="AF46" s="368" t="n"/>
      <c r="AG46" s="368" t="n"/>
      <c r="AH46" s="368" t="n"/>
      <c r="AI46" s="368" t="n"/>
      <c r="AJ46" s="368" t="n"/>
      <c r="AK46" s="368" t="n"/>
      <c r="AL46" s="368" t="n"/>
      <c r="AM46" s="368" t="n"/>
      <c r="AN46" s="368" t="n"/>
      <c r="AO46" s="368" t="n"/>
      <c r="AP46" s="319" t="n"/>
      <c r="AQ46" s="368" t="n"/>
      <c r="AR46" s="368" t="n"/>
      <c r="AS46" s="368" t="n"/>
      <c r="AT46" s="368" t="n"/>
      <c r="AU46" s="368" t="n"/>
      <c r="AV46" s="368" t="n"/>
      <c r="AW46" s="368" t="n"/>
      <c r="AX46" s="368" t="n"/>
      <c r="AY46" s="368" t="n"/>
      <c r="AZ46" s="368" t="n"/>
      <c r="BA46" s="368" t="n"/>
      <c r="BB46" s="368" t="n"/>
      <c r="BC46" s="368" t="n"/>
      <c r="BD46" s="368" t="n"/>
      <c r="BE46" s="368" t="n"/>
      <c r="BF46" s="368" t="n"/>
      <c r="BG46" s="368" t="n"/>
      <c r="BH46" s="368" t="n"/>
      <c r="BI46" s="368" t="n"/>
      <c r="BJ46" s="368" t="n"/>
      <c r="BK46" s="368" t="n"/>
      <c r="BL46" s="368" t="n"/>
      <c r="BM46" s="368" t="n"/>
      <c r="BN46" s="368" t="n"/>
      <c r="BO46" s="368" t="n"/>
      <c r="BP46" s="368" t="n"/>
      <c r="BQ46" s="320" t="n"/>
      <c r="BR46" s="368" t="n"/>
      <c r="BS46" s="368" t="n"/>
      <c r="BT46" s="368" t="n"/>
      <c r="BU46" s="368" t="n"/>
      <c r="BV46" s="368" t="n"/>
      <c r="BW46" s="368" t="n"/>
      <c r="BX46" s="368" t="n"/>
      <c r="BY46" s="368" t="n"/>
      <c r="BZ46" s="368" t="n"/>
      <c r="CA46" s="368" t="n"/>
      <c r="CB46" s="368" t="n"/>
      <c r="CC46" s="368" t="n"/>
      <c r="CD46" s="368" t="n"/>
      <c r="CE46" s="368" t="n"/>
      <c r="CF46" s="368" t="n"/>
      <c r="CG46" s="368" t="n"/>
      <c r="CH46" s="368" t="n"/>
      <c r="CI46" s="368" t="n"/>
      <c r="CJ46" s="368" t="n"/>
      <c r="CK46" s="368" t="n"/>
      <c r="CL46" s="368" t="n"/>
      <c r="CM46" s="368" t="n"/>
      <c r="CN46" s="368" t="n"/>
      <c r="CO46" s="368" t="n"/>
      <c r="CP46" s="368" t="n"/>
      <c r="CQ46" s="368" t="n"/>
      <c r="CR46" s="368" t="n"/>
      <c r="CS46" s="368" t="n"/>
      <c r="CT46" s="368" t="n"/>
      <c r="CU46" s="368" t="n"/>
      <c r="CV46" s="368" t="n"/>
      <c r="CW46" s="368" t="n"/>
      <c r="CX46" s="368" t="n"/>
      <c r="CY46" s="368" t="n"/>
      <c r="CZ46" s="368" t="n"/>
      <c r="DA46" s="368" t="n"/>
      <c r="DB46" s="368" t="n"/>
      <c r="DC46" s="368" t="n"/>
      <c r="DD46" s="368" t="n"/>
    </row>
    <row r="47">
      <c r="A47" s="368" t="n"/>
      <c r="B47" s="368" t="n"/>
      <c r="C47" s="368" t="n"/>
      <c r="D47" s="368" t="n"/>
      <c r="E47" s="368" t="n"/>
      <c r="F47" s="368" t="n"/>
      <c r="G47" s="318" t="n"/>
      <c r="H47" s="368" t="n"/>
      <c r="I47" s="368" t="n"/>
      <c r="J47" s="368" t="n"/>
      <c r="K47" s="368" t="n"/>
      <c r="L47" s="368" t="n"/>
      <c r="M47" s="368" t="n"/>
      <c r="N47" s="368" t="n"/>
      <c r="O47" s="368" t="n"/>
      <c r="P47" s="368" t="n"/>
      <c r="Q47" s="368" t="n"/>
      <c r="R47" s="368" t="n"/>
      <c r="S47" s="368" t="n"/>
      <c r="T47" s="368" t="n"/>
      <c r="U47" s="368" t="n"/>
      <c r="V47" s="368" t="n"/>
      <c r="W47" s="368" t="n"/>
      <c r="X47" s="368" t="n"/>
      <c r="Y47" s="368" t="n"/>
      <c r="Z47" s="368" t="n"/>
      <c r="AA47" s="368" t="n"/>
      <c r="AB47" s="368" t="n"/>
      <c r="AC47" s="368" t="n"/>
      <c r="AD47" s="368" t="n"/>
      <c r="AE47" s="368" t="n"/>
      <c r="AF47" s="368" t="n"/>
      <c r="AG47" s="368" t="n"/>
      <c r="AH47" s="368" t="n"/>
      <c r="AI47" s="368" t="n"/>
      <c r="AJ47" s="368" t="n"/>
      <c r="AK47" s="368" t="n"/>
      <c r="AL47" s="368" t="n"/>
      <c r="AM47" s="368" t="n"/>
      <c r="AN47" s="368" t="n"/>
      <c r="AO47" s="368" t="n"/>
      <c r="AP47" s="319" t="n"/>
      <c r="AQ47" s="368" t="n"/>
      <c r="AR47" s="368" t="n"/>
      <c r="AS47" s="368" t="n"/>
      <c r="AT47" s="368" t="n"/>
      <c r="AU47" s="368" t="n"/>
      <c r="AV47" s="368" t="n"/>
      <c r="AW47" s="368" t="n"/>
      <c r="AX47" s="368" t="n"/>
      <c r="AY47" s="368" t="n"/>
      <c r="AZ47" s="368" t="n"/>
      <c r="BA47" s="368" t="n"/>
      <c r="BB47" s="368" t="n"/>
      <c r="BC47" s="368" t="n"/>
      <c r="BD47" s="368" t="n"/>
      <c r="BE47" s="368" t="n"/>
      <c r="BF47" s="368" t="n"/>
      <c r="BG47" s="368" t="n"/>
      <c r="BH47" s="368" t="n"/>
      <c r="BI47" s="368" t="n"/>
      <c r="BJ47" s="368" t="n"/>
      <c r="BK47" s="368" t="n"/>
      <c r="BL47" s="368" t="n"/>
      <c r="BM47" s="368" t="n"/>
      <c r="BN47" s="368" t="n"/>
      <c r="BO47" s="368" t="n"/>
      <c r="BP47" s="368" t="n"/>
      <c r="BQ47" s="320" t="n"/>
      <c r="BR47" s="368" t="n"/>
      <c r="BS47" s="368" t="n"/>
      <c r="BT47" s="368" t="n"/>
      <c r="BU47" s="368" t="n"/>
      <c r="BV47" s="368" t="n"/>
      <c r="BW47" s="368" t="n"/>
      <c r="BX47" s="368" t="n"/>
      <c r="BY47" s="368" t="n"/>
      <c r="BZ47" s="368" t="n"/>
      <c r="CA47" s="368" t="n"/>
      <c r="CB47" s="368" t="n"/>
      <c r="CC47" s="368" t="n"/>
      <c r="CD47" s="368" t="n"/>
      <c r="CE47" s="368" t="n"/>
      <c r="CF47" s="368" t="n"/>
      <c r="CG47" s="368" t="n"/>
      <c r="CH47" s="368" t="n"/>
      <c r="CI47" s="368" t="n"/>
      <c r="CJ47" s="368" t="n"/>
      <c r="CK47" s="368" t="n"/>
      <c r="CL47" s="368" t="n"/>
      <c r="CM47" s="368" t="n"/>
      <c r="CN47" s="368" t="n"/>
      <c r="CO47" s="368" t="n"/>
      <c r="CP47" s="368" t="n"/>
      <c r="CQ47" s="368" t="n"/>
      <c r="CR47" s="368" t="n"/>
      <c r="CS47" s="368" t="n"/>
      <c r="CT47" s="368" t="n"/>
      <c r="CU47" s="368" t="n"/>
      <c r="CV47" s="368" t="n"/>
      <c r="CW47" s="368" t="n"/>
      <c r="CX47" s="368" t="n"/>
      <c r="CY47" s="368" t="n"/>
      <c r="CZ47" s="368" t="n"/>
      <c r="DA47" s="368" t="n"/>
      <c r="DB47" s="368" t="n"/>
      <c r="DC47" s="368" t="n"/>
      <c r="DD47" s="368" t="n"/>
    </row>
    <row r="48">
      <c r="A48" s="368" t="n"/>
      <c r="B48" s="368" t="n"/>
      <c r="C48" s="368" t="n"/>
      <c r="D48" s="368" t="n"/>
      <c r="E48" s="368" t="n"/>
      <c r="F48" s="368" t="n"/>
      <c r="G48" s="318" t="n"/>
      <c r="H48" s="368" t="n"/>
      <c r="I48" s="368" t="n"/>
      <c r="J48" s="368" t="n"/>
      <c r="K48" s="368" t="n"/>
      <c r="L48" s="368" t="n"/>
      <c r="M48" s="368" t="n"/>
      <c r="N48" s="368" t="n"/>
      <c r="O48" s="368" t="n"/>
      <c r="P48" s="368" t="n"/>
      <c r="Q48" s="368" t="n"/>
      <c r="R48" s="368" t="n"/>
      <c r="S48" s="368" t="n"/>
      <c r="T48" s="368" t="n"/>
      <c r="U48" s="368" t="n"/>
      <c r="V48" s="368" t="n"/>
      <c r="W48" s="368" t="n"/>
      <c r="X48" s="368" t="n"/>
      <c r="Y48" s="368" t="n"/>
      <c r="Z48" s="368" t="n"/>
      <c r="AA48" s="368" t="n"/>
      <c r="AB48" s="368" t="n"/>
      <c r="AC48" s="368" t="n"/>
      <c r="AD48" s="368" t="n"/>
      <c r="AE48" s="368" t="n"/>
      <c r="AF48" s="368" t="n"/>
      <c r="AG48" s="368" t="n"/>
      <c r="AH48" s="368" t="n"/>
      <c r="AI48" s="368" t="n"/>
      <c r="AJ48" s="368" t="n"/>
      <c r="AK48" s="368" t="n"/>
      <c r="AL48" s="368" t="n"/>
      <c r="AM48" s="368" t="n"/>
      <c r="AN48" s="368" t="n"/>
      <c r="AO48" s="368" t="n"/>
      <c r="AP48" s="319" t="n"/>
      <c r="AQ48" s="368" t="n"/>
      <c r="AR48" s="368" t="n"/>
      <c r="AS48" s="368" t="n"/>
      <c r="AT48" s="368" t="n"/>
      <c r="AU48" s="368" t="n"/>
      <c r="AV48" s="368" t="n"/>
      <c r="AW48" s="368" t="n"/>
      <c r="AX48" s="368" t="n"/>
      <c r="AY48" s="368" t="n"/>
      <c r="AZ48" s="368" t="n"/>
      <c r="BA48" s="368" t="n"/>
      <c r="BB48" s="368" t="n"/>
      <c r="BC48" s="368" t="n"/>
      <c r="BD48" s="368" t="n"/>
      <c r="BE48" s="368" t="n"/>
      <c r="BF48" s="368" t="n"/>
      <c r="BG48" s="368" t="n"/>
      <c r="BH48" s="368" t="n"/>
      <c r="BI48" s="368" t="n"/>
      <c r="BJ48" s="368" t="n"/>
      <c r="BK48" s="368" t="n"/>
      <c r="BL48" s="368" t="n"/>
      <c r="BM48" s="368" t="n"/>
      <c r="BN48" s="368" t="n"/>
      <c r="BO48" s="368" t="n"/>
      <c r="BP48" s="368" t="n"/>
      <c r="BQ48" s="320" t="n"/>
      <c r="BR48" s="368" t="n"/>
      <c r="BS48" s="368" t="n"/>
      <c r="BT48" s="368" t="n"/>
      <c r="BU48" s="368" t="n"/>
      <c r="BV48" s="368" t="n"/>
      <c r="BW48" s="368" t="n"/>
      <c r="BX48" s="368" t="n"/>
      <c r="BY48" s="368" t="n"/>
      <c r="BZ48" s="368" t="n"/>
      <c r="CA48" s="368" t="n"/>
      <c r="CB48" s="368" t="n"/>
      <c r="CC48" s="368" t="n"/>
      <c r="CD48" s="368" t="n"/>
      <c r="CE48" s="368" t="n"/>
      <c r="CF48" s="368" t="n"/>
      <c r="CG48" s="368" t="n"/>
      <c r="CH48" s="368" t="n"/>
      <c r="CI48" s="368" t="n"/>
      <c r="CJ48" s="368" t="n"/>
      <c r="CK48" s="368" t="n"/>
      <c r="CL48" s="368" t="n"/>
      <c r="CM48" s="368" t="n"/>
      <c r="CN48" s="368" t="n"/>
      <c r="CO48" s="368" t="n"/>
      <c r="CP48" s="368" t="n"/>
      <c r="CQ48" s="368" t="n"/>
      <c r="CR48" s="368" t="n"/>
      <c r="CS48" s="368" t="n"/>
      <c r="CT48" s="368" t="n"/>
      <c r="CU48" s="368" t="n"/>
      <c r="CV48" s="368" t="n"/>
      <c r="CW48" s="368" t="n"/>
      <c r="CX48" s="368" t="n"/>
      <c r="CY48" s="368" t="n"/>
      <c r="CZ48" s="368" t="n"/>
      <c r="DA48" s="368" t="n"/>
      <c r="DB48" s="368" t="n"/>
      <c r="DC48" s="368" t="n"/>
      <c r="DD48" s="368" t="n"/>
    </row>
    <row r="49">
      <c r="A49" s="368" t="n"/>
      <c r="B49" s="368" t="n"/>
      <c r="C49" s="368" t="n"/>
      <c r="D49" s="368" t="n"/>
      <c r="E49" s="368" t="n"/>
      <c r="F49" s="368" t="n"/>
      <c r="G49" s="318" t="n"/>
      <c r="H49" s="368" t="n"/>
      <c r="I49" s="368" t="n"/>
      <c r="J49" s="368" t="n"/>
      <c r="K49" s="368" t="n"/>
      <c r="L49" s="368" t="n"/>
      <c r="M49" s="368" t="n"/>
      <c r="N49" s="368" t="n"/>
      <c r="O49" s="368" t="n"/>
      <c r="P49" s="368" t="n"/>
      <c r="Q49" s="368" t="n"/>
      <c r="R49" s="368" t="n"/>
      <c r="S49" s="368" t="n"/>
      <c r="T49" s="368" t="n"/>
      <c r="U49" s="368" t="n"/>
      <c r="V49" s="368" t="n"/>
      <c r="W49" s="368" t="n"/>
      <c r="X49" s="368" t="n"/>
      <c r="Y49" s="368" t="n"/>
      <c r="Z49" s="368" t="n"/>
      <c r="AA49" s="368" t="n"/>
      <c r="AB49" s="368" t="n"/>
      <c r="AC49" s="368" t="n"/>
      <c r="AD49" s="368" t="n"/>
      <c r="AE49" s="368" t="n"/>
      <c r="AF49" s="368" t="n"/>
      <c r="AG49" s="368" t="n"/>
      <c r="AH49" s="368" t="n"/>
      <c r="AI49" s="368" t="n"/>
      <c r="AJ49" s="368" t="n"/>
      <c r="AK49" s="368" t="n"/>
      <c r="AL49" s="368" t="n"/>
      <c r="AM49" s="368" t="n"/>
      <c r="AN49" s="368" t="n"/>
      <c r="AO49" s="368" t="n"/>
      <c r="AP49" s="319" t="n"/>
      <c r="AQ49" s="368" t="n"/>
      <c r="AR49" s="368" t="n"/>
      <c r="AS49" s="368" t="n"/>
      <c r="AT49" s="368" t="n"/>
      <c r="AU49" s="368" t="n"/>
      <c r="AV49" s="368" t="n"/>
      <c r="AW49" s="368" t="n"/>
      <c r="AX49" s="368" t="n"/>
      <c r="AY49" s="368" t="n"/>
      <c r="AZ49" s="368" t="n"/>
      <c r="BA49" s="368" t="n"/>
      <c r="BB49" s="368" t="n"/>
      <c r="BC49" s="368" t="n"/>
      <c r="BD49" s="368" t="n"/>
      <c r="BE49" s="368" t="n"/>
      <c r="BF49" s="368" t="n"/>
      <c r="BG49" s="368" t="n"/>
      <c r="BH49" s="368" t="n"/>
      <c r="BI49" s="368" t="n"/>
      <c r="BJ49" s="368" t="n"/>
      <c r="BK49" s="368" t="n"/>
      <c r="BL49" s="368" t="n"/>
      <c r="BM49" s="368" t="n"/>
      <c r="BN49" s="368" t="n"/>
      <c r="BO49" s="368" t="n"/>
      <c r="BP49" s="368" t="n"/>
      <c r="BQ49" s="320" t="n"/>
      <c r="BR49" s="368" t="n"/>
      <c r="BS49" s="368" t="n"/>
      <c r="BT49" s="368" t="n"/>
      <c r="BU49" s="368" t="n"/>
      <c r="BV49" s="368" t="n"/>
      <c r="BW49" s="368" t="n"/>
      <c r="BX49" s="368" t="n"/>
      <c r="BY49" s="368" t="n"/>
      <c r="BZ49" s="368" t="n"/>
      <c r="CA49" s="368" t="n"/>
      <c r="CB49" s="368" t="n"/>
      <c r="CC49" s="368" t="n"/>
      <c r="CD49" s="368" t="n"/>
      <c r="CE49" s="368" t="n"/>
      <c r="CF49" s="368" t="n"/>
      <c r="CG49" s="368" t="n"/>
      <c r="CH49" s="368" t="n"/>
      <c r="CI49" s="368" t="n"/>
      <c r="CJ49" s="368" t="n"/>
      <c r="CK49" s="368" t="n"/>
      <c r="CL49" s="368" t="n"/>
      <c r="CM49" s="368" t="n"/>
      <c r="CN49" s="368" t="n"/>
      <c r="CO49" s="368" t="n"/>
      <c r="CP49" s="368" t="n"/>
      <c r="CQ49" s="368" t="n"/>
      <c r="CR49" s="368" t="n"/>
      <c r="CS49" s="368" t="n"/>
      <c r="CT49" s="368" t="n"/>
      <c r="CU49" s="368" t="n"/>
      <c r="CV49" s="368" t="n"/>
      <c r="CW49" s="368" t="n"/>
      <c r="CX49" s="368" t="n"/>
      <c r="CY49" s="368" t="n"/>
      <c r="CZ49" s="368" t="n"/>
      <c r="DA49" s="368" t="n"/>
      <c r="DB49" s="368" t="n"/>
      <c r="DC49" s="368" t="n"/>
      <c r="DD49" s="368" t="n"/>
    </row>
    <row r="50">
      <c r="A50" s="368" t="n"/>
      <c r="B50" s="368" t="n"/>
      <c r="C50" s="368" t="n"/>
      <c r="D50" s="368" t="n"/>
      <c r="E50" s="368" t="n"/>
      <c r="F50" s="368" t="n"/>
      <c r="G50" s="318" t="n"/>
      <c r="H50" s="368" t="n"/>
      <c r="I50" s="368" t="n"/>
      <c r="J50" s="368" t="n"/>
      <c r="K50" s="368" t="n"/>
      <c r="L50" s="368" t="n"/>
      <c r="M50" s="368" t="n"/>
      <c r="N50" s="368" t="n"/>
      <c r="O50" s="368" t="n"/>
      <c r="P50" s="368" t="n"/>
      <c r="Q50" s="368" t="n"/>
      <c r="R50" s="368" t="n"/>
      <c r="S50" s="368" t="n"/>
      <c r="T50" s="368" t="n"/>
      <c r="U50" s="368" t="n"/>
      <c r="V50" s="368" t="n"/>
      <c r="W50" s="368" t="n"/>
      <c r="X50" s="368" t="n"/>
      <c r="Y50" s="368" t="n"/>
      <c r="Z50" s="368" t="n"/>
      <c r="AA50" s="368" t="n"/>
      <c r="AB50" s="368" t="n"/>
      <c r="AC50" s="368" t="n"/>
      <c r="AD50" s="368" t="n"/>
      <c r="AE50" s="368" t="n"/>
      <c r="AF50" s="368" t="n"/>
      <c r="AG50" s="368" t="n"/>
      <c r="AH50" s="368" t="n"/>
      <c r="AI50" s="368" t="n"/>
      <c r="AJ50" s="368" t="n"/>
      <c r="AK50" s="368" t="n"/>
      <c r="AL50" s="368" t="n"/>
      <c r="AM50" s="368" t="n"/>
      <c r="AN50" s="368" t="n"/>
      <c r="AO50" s="368" t="n"/>
      <c r="AP50" s="319" t="n"/>
      <c r="AQ50" s="368" t="n"/>
      <c r="AR50" s="368" t="n"/>
      <c r="AS50" s="368" t="n"/>
      <c r="AT50" s="368" t="n"/>
      <c r="AU50" s="368" t="n"/>
      <c r="AV50" s="368" t="n"/>
      <c r="AW50" s="368" t="n"/>
      <c r="AX50" s="368" t="n"/>
      <c r="AY50" s="368" t="n"/>
      <c r="AZ50" s="368" t="n"/>
      <c r="BA50" s="368" t="n"/>
      <c r="BB50" s="368" t="n"/>
      <c r="BC50" s="368" t="n"/>
      <c r="BD50" s="368" t="n"/>
      <c r="BE50" s="368" t="n"/>
      <c r="BF50" s="368" t="n"/>
      <c r="BG50" s="368" t="n"/>
      <c r="BH50" s="368" t="n"/>
      <c r="BI50" s="368" t="n"/>
      <c r="BJ50" s="368" t="n"/>
      <c r="BK50" s="368" t="n"/>
      <c r="BL50" s="368" t="n"/>
      <c r="BM50" s="368" t="n"/>
      <c r="BN50" s="368" t="n"/>
      <c r="BO50" s="368" t="n"/>
      <c r="BP50" s="368" t="n"/>
      <c r="BQ50" s="320" t="n"/>
      <c r="BR50" s="368" t="n"/>
      <c r="BS50" s="368" t="n"/>
      <c r="BT50" s="368" t="n"/>
      <c r="BU50" s="368" t="n"/>
      <c r="BV50" s="368" t="n"/>
      <c r="BW50" s="368" t="n"/>
      <c r="BX50" s="368" t="n"/>
      <c r="BY50" s="368" t="n"/>
      <c r="BZ50" s="368" t="n"/>
      <c r="CA50" s="368" t="n"/>
      <c r="CB50" s="368" t="n"/>
      <c r="CC50" s="368" t="n"/>
      <c r="CD50" s="368" t="n"/>
      <c r="CE50" s="368" t="n"/>
      <c r="CF50" s="368" t="n"/>
      <c r="CG50" s="368" t="n"/>
      <c r="CH50" s="368" t="n"/>
      <c r="CI50" s="368" t="n"/>
      <c r="CJ50" s="368" t="n"/>
      <c r="CK50" s="368" t="n"/>
      <c r="CL50" s="368" t="n"/>
      <c r="CM50" s="368" t="n"/>
      <c r="CN50" s="368" t="n"/>
      <c r="CO50" s="368" t="n"/>
      <c r="CP50" s="368" t="n"/>
      <c r="CQ50" s="368" t="n"/>
      <c r="CR50" s="368" t="n"/>
      <c r="CS50" s="368" t="n"/>
      <c r="CT50" s="368" t="n"/>
      <c r="CU50" s="368" t="n"/>
      <c r="CV50" s="368" t="n"/>
      <c r="CW50" s="368" t="n"/>
      <c r="CX50" s="368" t="n"/>
      <c r="CY50" s="368" t="n"/>
      <c r="CZ50" s="368" t="n"/>
      <c r="DA50" s="368" t="n"/>
      <c r="DB50" s="368" t="n"/>
      <c r="DC50" s="368" t="n"/>
      <c r="DD50" s="368" t="n"/>
    </row>
    <row r="51">
      <c r="A51" s="368" t="n"/>
      <c r="B51" s="368" t="n"/>
      <c r="C51" s="368" t="n"/>
      <c r="D51" s="368" t="n"/>
      <c r="E51" s="368" t="n"/>
      <c r="F51" s="368" t="n"/>
      <c r="G51" s="318" t="n"/>
      <c r="H51" s="368" t="n"/>
      <c r="I51" s="368" t="n"/>
      <c r="J51" s="368" t="n"/>
      <c r="K51" s="368" t="n"/>
      <c r="L51" s="368" t="n"/>
      <c r="M51" s="368" t="n"/>
      <c r="N51" s="368" t="n"/>
      <c r="O51" s="368" t="n"/>
      <c r="P51" s="368" t="n"/>
      <c r="Q51" s="368" t="n"/>
      <c r="R51" s="368" t="n"/>
      <c r="S51" s="368" t="n"/>
      <c r="T51" s="368" t="n"/>
      <c r="U51" s="368" t="n"/>
      <c r="V51" s="368" t="n"/>
      <c r="W51" s="368" t="n"/>
      <c r="X51" s="368" t="n"/>
      <c r="Y51" s="368" t="n"/>
      <c r="Z51" s="368" t="n"/>
      <c r="AA51" s="368" t="n"/>
      <c r="AB51" s="368" t="n"/>
      <c r="AC51" s="368" t="n"/>
      <c r="AD51" s="368" t="n"/>
      <c r="AE51" s="368" t="n"/>
      <c r="AF51" s="368" t="n"/>
      <c r="AG51" s="368" t="n"/>
      <c r="AH51" s="368" t="n"/>
      <c r="AI51" s="368" t="n"/>
      <c r="AJ51" s="368" t="n"/>
      <c r="AK51" s="368" t="n"/>
      <c r="AL51" s="368" t="n"/>
      <c r="AM51" s="368" t="n"/>
      <c r="AN51" s="368" t="n"/>
      <c r="AO51" s="368" t="n"/>
      <c r="AP51" s="319" t="n"/>
      <c r="AQ51" s="368" t="n"/>
      <c r="AR51" s="368" t="n"/>
      <c r="AS51" s="368" t="n"/>
      <c r="AT51" s="368" t="n"/>
      <c r="AU51" s="368" t="n"/>
      <c r="AV51" s="368" t="n"/>
      <c r="AW51" s="368" t="n"/>
      <c r="AX51" s="368" t="n"/>
      <c r="AY51" s="368" t="n"/>
      <c r="AZ51" s="368" t="n"/>
      <c r="BA51" s="368" t="n"/>
      <c r="BB51" s="368" t="n"/>
      <c r="BC51" s="368" t="n"/>
      <c r="BD51" s="368" t="n"/>
      <c r="BE51" s="368" t="n"/>
      <c r="BF51" s="368" t="n"/>
      <c r="BG51" s="368" t="n"/>
      <c r="BH51" s="368" t="n"/>
      <c r="BI51" s="368" t="n"/>
      <c r="BJ51" s="368" t="n"/>
      <c r="BK51" s="368" t="n"/>
      <c r="BL51" s="368" t="n"/>
      <c r="BM51" s="368" t="n"/>
      <c r="BN51" s="368" t="n"/>
      <c r="BO51" s="368" t="n"/>
      <c r="BP51" s="368" t="n"/>
      <c r="BQ51" s="320" t="n"/>
      <c r="BR51" s="368" t="n"/>
      <c r="BS51" s="368" t="n"/>
      <c r="BT51" s="368" t="n"/>
      <c r="BU51" s="368" t="n"/>
      <c r="BV51" s="368" t="n"/>
      <c r="BW51" s="368" t="n"/>
      <c r="BX51" s="368" t="n"/>
      <c r="BY51" s="368" t="n"/>
      <c r="BZ51" s="368" t="n"/>
      <c r="CA51" s="368" t="n"/>
      <c r="CB51" s="368" t="n"/>
      <c r="CC51" s="368" t="n"/>
      <c r="CD51" s="368" t="n"/>
      <c r="CE51" s="368" t="n"/>
      <c r="CF51" s="368" t="n"/>
      <c r="CG51" s="368" t="n"/>
      <c r="CH51" s="368" t="n"/>
      <c r="CI51" s="368" t="n"/>
      <c r="CJ51" s="368" t="n"/>
      <c r="CK51" s="368" t="n"/>
      <c r="CL51" s="368" t="n"/>
      <c r="CM51" s="368" t="n"/>
      <c r="CN51" s="368" t="n"/>
      <c r="CO51" s="368" t="n"/>
      <c r="CP51" s="368" t="n"/>
      <c r="CQ51" s="368" t="n"/>
      <c r="CR51" s="368" t="n"/>
      <c r="CS51" s="368" t="n"/>
      <c r="CT51" s="368" t="n"/>
      <c r="CU51" s="368" t="n"/>
      <c r="CV51" s="368" t="n"/>
      <c r="CW51" s="368" t="n"/>
      <c r="CX51" s="368" t="n"/>
      <c r="CY51" s="368" t="n"/>
      <c r="CZ51" s="368" t="n"/>
      <c r="DA51" s="368" t="n"/>
      <c r="DB51" s="368" t="n"/>
      <c r="DC51" s="368" t="n"/>
      <c r="DD51" s="368" t="n"/>
    </row>
    <row r="52">
      <c r="A52" s="368" t="n"/>
      <c r="B52" s="368" t="n"/>
      <c r="C52" s="368" t="n"/>
      <c r="D52" s="368" t="n"/>
      <c r="E52" s="368" t="n"/>
      <c r="F52" s="368" t="n"/>
      <c r="G52" s="318" t="n"/>
      <c r="H52" s="368" t="n"/>
      <c r="I52" s="368" t="n"/>
      <c r="J52" s="368" t="n"/>
      <c r="K52" s="368" t="n"/>
      <c r="L52" s="368" t="n"/>
      <c r="M52" s="368" t="n"/>
      <c r="N52" s="368" t="n"/>
      <c r="O52" s="368" t="n"/>
      <c r="P52" s="368" t="n"/>
      <c r="Q52" s="368" t="n"/>
      <c r="R52" s="368" t="n"/>
      <c r="S52" s="368" t="n"/>
      <c r="T52" s="368" t="n"/>
      <c r="U52" s="368" t="n"/>
      <c r="V52" s="368" t="n"/>
      <c r="W52" s="368" t="n"/>
      <c r="X52" s="368" t="n"/>
      <c r="Y52" s="368" t="n"/>
      <c r="Z52" s="368" t="n"/>
      <c r="AA52" s="368" t="n"/>
      <c r="AB52" s="368" t="n"/>
      <c r="AC52" s="368" t="n"/>
      <c r="AD52" s="368" t="n"/>
      <c r="AE52" s="368" t="n"/>
      <c r="AF52" s="368" t="n"/>
      <c r="AG52" s="368" t="n"/>
      <c r="AH52" s="368" t="n"/>
      <c r="AI52" s="368" t="n"/>
      <c r="AJ52" s="368" t="n"/>
      <c r="AK52" s="368" t="n"/>
      <c r="AL52" s="368" t="n"/>
      <c r="AM52" s="368" t="n"/>
      <c r="AN52" s="368" t="n"/>
      <c r="AO52" s="368" t="n"/>
      <c r="AP52" s="319" t="n"/>
      <c r="AQ52" s="368" t="n"/>
      <c r="AR52" s="368" t="n"/>
      <c r="AS52" s="368" t="n"/>
      <c r="AT52" s="368" t="n"/>
      <c r="AU52" s="368" t="n"/>
      <c r="AV52" s="368" t="n"/>
      <c r="AW52" s="368" t="n"/>
      <c r="AX52" s="368" t="n"/>
      <c r="AY52" s="368" t="n"/>
      <c r="AZ52" s="368" t="n"/>
      <c r="BA52" s="368" t="n"/>
      <c r="BB52" s="368" t="n"/>
      <c r="BC52" s="368" t="n"/>
      <c r="BD52" s="368" t="n"/>
      <c r="BE52" s="368" t="n"/>
      <c r="BF52" s="368" t="n"/>
      <c r="BG52" s="368" t="n"/>
      <c r="BH52" s="368" t="n"/>
      <c r="BI52" s="368" t="n"/>
      <c r="BJ52" s="368" t="n"/>
      <c r="BK52" s="368" t="n"/>
      <c r="BL52" s="368" t="n"/>
      <c r="BM52" s="368" t="n"/>
      <c r="BN52" s="368" t="n"/>
      <c r="BO52" s="368" t="n"/>
      <c r="BP52" s="368" t="n"/>
      <c r="BQ52" s="320" t="n"/>
      <c r="BR52" s="368" t="n"/>
      <c r="BS52" s="368" t="n"/>
      <c r="BT52" s="368" t="n"/>
      <c r="BU52" s="368" t="n"/>
      <c r="BV52" s="368" t="n"/>
      <c r="BW52" s="368" t="n"/>
      <c r="BX52" s="368" t="n"/>
      <c r="BY52" s="368" t="n"/>
      <c r="BZ52" s="368" t="n"/>
      <c r="CA52" s="368" t="n"/>
      <c r="CB52" s="368" t="n"/>
      <c r="CC52" s="368" t="n"/>
      <c r="CD52" s="368" t="n"/>
      <c r="CE52" s="368" t="n"/>
      <c r="CF52" s="368" t="n"/>
      <c r="CG52" s="368" t="n"/>
      <c r="CH52" s="368" t="n"/>
      <c r="CI52" s="368" t="n"/>
      <c r="CJ52" s="368" t="n"/>
      <c r="CK52" s="368" t="n"/>
      <c r="CL52" s="368" t="n"/>
      <c r="CM52" s="368" t="n"/>
      <c r="CN52" s="368" t="n"/>
      <c r="CO52" s="368" t="n"/>
      <c r="CP52" s="368" t="n"/>
      <c r="CQ52" s="368" t="n"/>
      <c r="CR52" s="368" t="n"/>
      <c r="CS52" s="368" t="n"/>
      <c r="CT52" s="368" t="n"/>
      <c r="CU52" s="368" t="n"/>
      <c r="CV52" s="368" t="n"/>
      <c r="CW52" s="368" t="n"/>
      <c r="CX52" s="368" t="n"/>
      <c r="CY52" s="368" t="n"/>
      <c r="CZ52" s="368" t="n"/>
      <c r="DA52" s="368" t="n"/>
      <c r="DB52" s="368" t="n"/>
      <c r="DC52" s="368" t="n"/>
      <c r="DD52" s="368" t="n"/>
    </row>
    <row r="53">
      <c r="A53" s="368" t="n"/>
      <c r="B53" s="368" t="n"/>
      <c r="C53" s="368" t="n"/>
      <c r="D53" s="368" t="n"/>
      <c r="E53" s="368" t="n"/>
      <c r="F53" s="368" t="n"/>
      <c r="G53" s="318" t="n"/>
      <c r="H53" s="368" t="n"/>
      <c r="I53" s="368" t="n"/>
      <c r="J53" s="368" t="n"/>
      <c r="K53" s="368" t="n"/>
      <c r="L53" s="368" t="n"/>
      <c r="M53" s="368" t="n"/>
      <c r="N53" s="368" t="n"/>
      <c r="O53" s="368" t="n"/>
      <c r="P53" s="368" t="n"/>
      <c r="Q53" s="368" t="n"/>
      <c r="R53" s="368" t="n"/>
      <c r="S53" s="368" t="n"/>
      <c r="T53" s="368" t="n"/>
      <c r="U53" s="368" t="n"/>
      <c r="V53" s="368" t="n"/>
      <c r="W53" s="368" t="n"/>
      <c r="X53" s="368" t="n"/>
      <c r="Y53" s="368" t="n"/>
      <c r="Z53" s="368" t="n"/>
      <c r="AA53" s="368" t="n"/>
      <c r="AB53" s="368" t="n"/>
      <c r="AC53" s="368" t="n"/>
      <c r="AD53" s="368" t="n"/>
      <c r="AE53" s="368" t="n"/>
      <c r="AF53" s="368" t="n"/>
      <c r="AG53" s="368" t="n"/>
      <c r="AH53" s="368" t="n"/>
      <c r="AI53" s="368" t="n"/>
      <c r="AJ53" s="368" t="n"/>
      <c r="AK53" s="368" t="n"/>
      <c r="AL53" s="368" t="n"/>
      <c r="AM53" s="368" t="n"/>
      <c r="AN53" s="368" t="n"/>
      <c r="AO53" s="368" t="n"/>
      <c r="AP53" s="319" t="n"/>
      <c r="AQ53" s="368" t="n"/>
      <c r="AR53" s="368" t="n"/>
      <c r="AS53" s="368" t="n"/>
      <c r="AT53" s="368" t="n"/>
      <c r="AU53" s="368" t="n"/>
      <c r="AV53" s="368" t="n"/>
      <c r="AW53" s="368" t="n"/>
      <c r="AX53" s="368" t="n"/>
      <c r="AY53" s="368" t="n"/>
      <c r="AZ53" s="368" t="n"/>
      <c r="BA53" s="368" t="n"/>
      <c r="BB53" s="368" t="n"/>
      <c r="BC53" s="368" t="n"/>
      <c r="BD53" s="368" t="n"/>
      <c r="BE53" s="368" t="n"/>
      <c r="BF53" s="368" t="n"/>
      <c r="BG53" s="368" t="n"/>
      <c r="BH53" s="368" t="n"/>
      <c r="BI53" s="368" t="n"/>
      <c r="BJ53" s="368" t="n"/>
      <c r="BK53" s="368" t="n"/>
      <c r="BL53" s="368" t="n"/>
      <c r="BM53" s="368" t="n"/>
      <c r="BN53" s="368" t="n"/>
      <c r="BO53" s="368" t="n"/>
      <c r="BP53" s="368" t="n"/>
      <c r="BQ53" s="320" t="n"/>
      <c r="BR53" s="368" t="n"/>
      <c r="BS53" s="368" t="n"/>
      <c r="BT53" s="368" t="n"/>
      <c r="BU53" s="368" t="n"/>
      <c r="BV53" s="368" t="n"/>
      <c r="BW53" s="368" t="n"/>
      <c r="BX53" s="368" t="n"/>
      <c r="BY53" s="368" t="n"/>
      <c r="BZ53" s="368" t="n"/>
      <c r="CA53" s="368" t="n"/>
      <c r="CB53" s="368" t="n"/>
      <c r="CC53" s="368" t="n"/>
      <c r="CD53" s="368" t="n"/>
      <c r="CE53" s="368" t="n"/>
      <c r="CF53" s="368" t="n"/>
      <c r="CG53" s="368" t="n"/>
      <c r="CH53" s="368" t="n"/>
      <c r="CI53" s="368" t="n"/>
      <c r="CJ53" s="368" t="n"/>
      <c r="CK53" s="368" t="n"/>
      <c r="CL53" s="368" t="n"/>
      <c r="CM53" s="368" t="n"/>
      <c r="CN53" s="368" t="n"/>
      <c r="CO53" s="368" t="n"/>
      <c r="CP53" s="368" t="n"/>
      <c r="CQ53" s="368" t="n"/>
      <c r="CR53" s="368" t="n"/>
      <c r="CS53" s="368" t="n"/>
      <c r="CT53" s="368" t="n"/>
      <c r="CU53" s="368" t="n"/>
      <c r="CV53" s="368" t="n"/>
      <c r="CW53" s="368" t="n"/>
      <c r="CX53" s="368" t="n"/>
      <c r="CY53" s="368" t="n"/>
      <c r="CZ53" s="368" t="n"/>
      <c r="DA53" s="368" t="n"/>
      <c r="DB53" s="368" t="n"/>
      <c r="DC53" s="368" t="n"/>
      <c r="DD53" s="368" t="n"/>
    </row>
    <row r="54">
      <c r="A54" s="368" t="n"/>
      <c r="B54" s="368" t="n"/>
      <c r="C54" s="368" t="n"/>
      <c r="D54" s="368" t="n"/>
      <c r="E54" s="368" t="n"/>
      <c r="F54" s="368" t="n"/>
      <c r="G54" s="318" t="n"/>
      <c r="H54" s="368" t="n"/>
      <c r="I54" s="368" t="n"/>
      <c r="J54" s="368" t="n"/>
      <c r="K54" s="368" t="n"/>
      <c r="L54" s="368" t="n"/>
      <c r="M54" s="368" t="n"/>
      <c r="N54" s="368" t="n"/>
      <c r="O54" s="368" t="n"/>
      <c r="P54" s="368" t="n"/>
      <c r="Q54" s="368" t="n"/>
      <c r="R54" s="368" t="n"/>
      <c r="S54" s="368" t="n"/>
      <c r="T54" s="368" t="n"/>
      <c r="U54" s="368" t="n"/>
      <c r="V54" s="368" t="n"/>
      <c r="W54" s="368" t="n"/>
      <c r="X54" s="368" t="n"/>
      <c r="Y54" s="368" t="n"/>
      <c r="Z54" s="368" t="n"/>
      <c r="AA54" s="368" t="n"/>
      <c r="AB54" s="368" t="n"/>
      <c r="AC54" s="368" t="n"/>
      <c r="AD54" s="368" t="n"/>
      <c r="AE54" s="368" t="n"/>
      <c r="AF54" s="368" t="n"/>
      <c r="AG54" s="368" t="n"/>
      <c r="AH54" s="368" t="n"/>
      <c r="AI54" s="368" t="n"/>
      <c r="AJ54" s="368" t="n"/>
      <c r="AK54" s="368" t="n"/>
      <c r="AL54" s="368" t="n"/>
      <c r="AM54" s="368" t="n"/>
      <c r="AN54" s="368" t="n"/>
      <c r="AO54" s="368" t="n"/>
      <c r="AP54" s="319" t="n"/>
      <c r="AQ54" s="368" t="n"/>
      <c r="AR54" s="368" t="n"/>
      <c r="AS54" s="368" t="n"/>
      <c r="AT54" s="368" t="n"/>
      <c r="AU54" s="368" t="n"/>
      <c r="AV54" s="368" t="n"/>
      <c r="AW54" s="368" t="n"/>
      <c r="AX54" s="368" t="n"/>
      <c r="AY54" s="368" t="n"/>
      <c r="AZ54" s="368" t="n"/>
      <c r="BA54" s="368" t="n"/>
      <c r="BB54" s="368" t="n"/>
      <c r="BC54" s="368" t="n"/>
      <c r="BD54" s="368" t="n"/>
      <c r="BE54" s="368" t="n"/>
      <c r="BF54" s="368" t="n"/>
      <c r="BG54" s="368" t="n"/>
      <c r="BH54" s="368" t="n"/>
      <c r="BI54" s="368" t="n"/>
      <c r="BJ54" s="368" t="n"/>
      <c r="BK54" s="368" t="n"/>
      <c r="BL54" s="368" t="n"/>
      <c r="BM54" s="368" t="n"/>
      <c r="BN54" s="368" t="n"/>
      <c r="BO54" s="368" t="n"/>
      <c r="BP54" s="368" t="n"/>
      <c r="BQ54" s="320" t="n"/>
      <c r="BR54" s="368" t="n"/>
      <c r="BS54" s="368" t="n"/>
      <c r="BT54" s="368" t="n"/>
      <c r="BU54" s="368" t="n"/>
      <c r="BV54" s="368" t="n"/>
      <c r="BW54" s="368" t="n"/>
      <c r="BX54" s="368" t="n"/>
      <c r="BY54" s="368" t="n"/>
      <c r="BZ54" s="368" t="n"/>
      <c r="CA54" s="368" t="n"/>
      <c r="CB54" s="368" t="n"/>
      <c r="CC54" s="368" t="n"/>
      <c r="CD54" s="368" t="n"/>
      <c r="CE54" s="368" t="n"/>
      <c r="CF54" s="368" t="n"/>
      <c r="CG54" s="368" t="n"/>
      <c r="CH54" s="368" t="n"/>
      <c r="CI54" s="368" t="n"/>
      <c r="CJ54" s="368" t="n"/>
      <c r="CK54" s="368" t="n"/>
      <c r="CL54" s="368" t="n"/>
      <c r="CM54" s="368" t="n"/>
      <c r="CN54" s="368" t="n"/>
      <c r="CO54" s="368" t="n"/>
      <c r="CP54" s="368" t="n"/>
      <c r="CQ54" s="368" t="n"/>
      <c r="CR54" s="368" t="n"/>
      <c r="CS54" s="368" t="n"/>
      <c r="CT54" s="368" t="n"/>
      <c r="CU54" s="368" t="n"/>
      <c r="CV54" s="368" t="n"/>
      <c r="CW54" s="368" t="n"/>
      <c r="CX54" s="368" t="n"/>
      <c r="CY54" s="368" t="n"/>
      <c r="CZ54" s="368" t="n"/>
      <c r="DA54" s="368" t="n"/>
      <c r="DB54" s="368" t="n"/>
      <c r="DC54" s="368" t="n"/>
      <c r="DD54" s="368" t="n"/>
    </row>
    <row r="55">
      <c r="A55" s="368" t="n"/>
      <c r="B55" s="368" t="n"/>
      <c r="C55" s="368" t="n"/>
      <c r="D55" s="368" t="n"/>
      <c r="E55" s="368" t="n"/>
      <c r="F55" s="368" t="n"/>
      <c r="G55" s="318" t="n"/>
      <c r="H55" s="368" t="n"/>
      <c r="I55" s="368" t="n"/>
      <c r="J55" s="368" t="n"/>
      <c r="K55" s="368" t="n"/>
      <c r="L55" s="368" t="n"/>
      <c r="M55" s="368" t="n"/>
      <c r="N55" s="368" t="n"/>
      <c r="O55" s="368" t="n"/>
      <c r="P55" s="368" t="n"/>
      <c r="Q55" s="368" t="n"/>
      <c r="R55" s="368" t="n"/>
      <c r="S55" s="368" t="n"/>
      <c r="T55" s="368" t="n"/>
      <c r="U55" s="368" t="n"/>
      <c r="V55" s="368" t="n"/>
      <c r="W55" s="368" t="n"/>
      <c r="X55" s="368" t="n"/>
      <c r="Y55" s="368" t="n"/>
      <c r="Z55" s="368" t="n"/>
      <c r="AA55" s="368" t="n"/>
      <c r="AB55" s="368" t="n"/>
      <c r="AC55" s="368" t="n"/>
      <c r="AD55" s="368" t="n"/>
      <c r="AE55" s="368" t="n"/>
      <c r="AF55" s="368" t="n"/>
      <c r="AG55" s="368" t="n"/>
      <c r="AH55" s="368" t="n"/>
      <c r="AI55" s="368" t="n"/>
      <c r="AJ55" s="368" t="n"/>
      <c r="AK55" s="368" t="n"/>
      <c r="AL55" s="368" t="n"/>
      <c r="AM55" s="368" t="n"/>
      <c r="AN55" s="368" t="n"/>
      <c r="AO55" s="368" t="n"/>
      <c r="AP55" s="319" t="n"/>
      <c r="AQ55" s="368" t="n"/>
      <c r="AR55" s="368" t="n"/>
      <c r="AS55" s="368" t="n"/>
      <c r="AT55" s="368" t="n"/>
      <c r="AU55" s="368" t="n"/>
      <c r="AV55" s="368" t="n"/>
      <c r="AW55" s="368" t="n"/>
      <c r="AX55" s="368" t="n"/>
      <c r="AY55" s="368" t="n"/>
      <c r="AZ55" s="368" t="n"/>
      <c r="BA55" s="368" t="n"/>
      <c r="BB55" s="368" t="n"/>
      <c r="BC55" s="368" t="n"/>
      <c r="BD55" s="368" t="n"/>
      <c r="BE55" s="368" t="n"/>
      <c r="BF55" s="368" t="n"/>
      <c r="BG55" s="368" t="n"/>
      <c r="BH55" s="368" t="n"/>
      <c r="BI55" s="368" t="n"/>
      <c r="BJ55" s="368" t="n"/>
      <c r="BK55" s="368" t="n"/>
      <c r="BL55" s="368" t="n"/>
      <c r="BM55" s="368" t="n"/>
      <c r="BN55" s="368" t="n"/>
      <c r="BO55" s="368" t="n"/>
      <c r="BP55" s="368" t="n"/>
      <c r="BQ55" s="320" t="n"/>
      <c r="BR55" s="368" t="n"/>
      <c r="BS55" s="368" t="n"/>
      <c r="BT55" s="368" t="n"/>
      <c r="BU55" s="368" t="n"/>
      <c r="BV55" s="368" t="n"/>
      <c r="BW55" s="368" t="n"/>
      <c r="BX55" s="368" t="n"/>
      <c r="BY55" s="368" t="n"/>
      <c r="BZ55" s="368" t="n"/>
      <c r="CA55" s="368" t="n"/>
      <c r="CB55" s="368" t="n"/>
      <c r="CC55" s="368" t="n"/>
      <c r="CD55" s="368" t="n"/>
      <c r="CE55" s="368" t="n"/>
      <c r="CF55" s="368" t="n"/>
      <c r="CG55" s="368" t="n"/>
      <c r="CH55" s="368" t="n"/>
      <c r="CI55" s="368" t="n"/>
      <c r="CJ55" s="368" t="n"/>
      <c r="CK55" s="368" t="n"/>
      <c r="CL55" s="368" t="n"/>
      <c r="CM55" s="368" t="n"/>
      <c r="CN55" s="368" t="n"/>
      <c r="CO55" s="368" t="n"/>
      <c r="CP55" s="368" t="n"/>
      <c r="CQ55" s="368" t="n"/>
      <c r="CR55" s="368" t="n"/>
      <c r="CS55" s="368" t="n"/>
      <c r="CT55" s="368" t="n"/>
      <c r="CU55" s="368" t="n"/>
      <c r="CV55" s="368" t="n"/>
      <c r="CW55" s="368" t="n"/>
      <c r="CX55" s="368" t="n"/>
      <c r="CY55" s="368" t="n"/>
      <c r="CZ55" s="368" t="n"/>
      <c r="DA55" s="368" t="n"/>
      <c r="DB55" s="368" t="n"/>
      <c r="DC55" s="368" t="n"/>
      <c r="DD55" s="368" t="n"/>
    </row>
    <row r="56">
      <c r="A56" s="368" t="n"/>
      <c r="B56" s="368" t="n"/>
      <c r="C56" s="368" t="n"/>
      <c r="D56" s="368" t="n"/>
      <c r="E56" s="368" t="n"/>
      <c r="F56" s="368" t="n"/>
      <c r="G56" s="318" t="n"/>
      <c r="H56" s="368" t="n"/>
      <c r="I56" s="368" t="n"/>
      <c r="J56" s="368" t="n"/>
      <c r="K56" s="368" t="n"/>
      <c r="L56" s="368" t="n"/>
      <c r="M56" s="368" t="n"/>
      <c r="N56" s="368" t="n"/>
      <c r="O56" s="368" t="n"/>
      <c r="P56" s="368" t="n"/>
      <c r="Q56" s="368" t="n"/>
      <c r="R56" s="368" t="n"/>
      <c r="S56" s="368" t="n"/>
      <c r="T56" s="368" t="n"/>
      <c r="U56" s="368" t="n"/>
      <c r="V56" s="368" t="n"/>
      <c r="W56" s="368" t="n"/>
      <c r="X56" s="368" t="n"/>
      <c r="Y56" s="368" t="n"/>
      <c r="Z56" s="368" t="n"/>
      <c r="AA56" s="368" t="n"/>
      <c r="AB56" s="368" t="n"/>
      <c r="AC56" s="368" t="n"/>
      <c r="AD56" s="368" t="n"/>
      <c r="AE56" s="368" t="n"/>
      <c r="AF56" s="368" t="n"/>
      <c r="AG56" s="368" t="n"/>
      <c r="AH56" s="368" t="n"/>
      <c r="AI56" s="368" t="n"/>
      <c r="AJ56" s="368" t="n"/>
      <c r="AK56" s="368" t="n"/>
      <c r="AL56" s="368" t="n"/>
      <c r="AM56" s="368" t="n"/>
      <c r="AN56" s="368" t="n"/>
      <c r="AO56" s="368" t="n"/>
      <c r="AP56" s="319" t="n"/>
      <c r="AQ56" s="368" t="n"/>
      <c r="AR56" s="368" t="n"/>
      <c r="AS56" s="368" t="n"/>
      <c r="AT56" s="368" t="n"/>
      <c r="AU56" s="368" t="n"/>
      <c r="AV56" s="368" t="n"/>
      <c r="AW56" s="368" t="n"/>
      <c r="AX56" s="368" t="n"/>
      <c r="AY56" s="368" t="n"/>
      <c r="AZ56" s="368" t="n"/>
      <c r="BA56" s="368" t="n"/>
      <c r="BB56" s="368" t="n"/>
      <c r="BC56" s="368" t="n"/>
      <c r="BD56" s="368" t="n"/>
      <c r="BE56" s="368" t="n"/>
      <c r="BF56" s="368" t="n"/>
      <c r="BG56" s="368" t="n"/>
      <c r="BH56" s="368" t="n"/>
      <c r="BI56" s="368" t="n"/>
      <c r="BJ56" s="368" t="n"/>
      <c r="BK56" s="368" t="n"/>
      <c r="BL56" s="368" t="n"/>
      <c r="BM56" s="368" t="n"/>
      <c r="BN56" s="368" t="n"/>
      <c r="BO56" s="368" t="n"/>
      <c r="BP56" s="368" t="n"/>
      <c r="BQ56" s="320" t="n"/>
      <c r="BR56" s="368" t="n"/>
      <c r="BS56" s="368" t="n"/>
      <c r="BT56" s="368" t="n"/>
      <c r="BU56" s="368" t="n"/>
      <c r="BV56" s="368" t="n"/>
      <c r="BW56" s="368" t="n"/>
      <c r="BX56" s="368" t="n"/>
      <c r="BY56" s="368" t="n"/>
      <c r="BZ56" s="368" t="n"/>
      <c r="CA56" s="368" t="n"/>
      <c r="CB56" s="368" t="n"/>
      <c r="CC56" s="368" t="n"/>
      <c r="CD56" s="368" t="n"/>
      <c r="CE56" s="368" t="n"/>
      <c r="CF56" s="368" t="n"/>
      <c r="CG56" s="368" t="n"/>
      <c r="CH56" s="368" t="n"/>
      <c r="CI56" s="368" t="n"/>
      <c r="CJ56" s="368" t="n"/>
      <c r="CK56" s="368" t="n"/>
      <c r="CL56" s="368" t="n"/>
      <c r="CM56" s="368" t="n"/>
      <c r="CN56" s="368" t="n"/>
      <c r="CO56" s="368" t="n"/>
      <c r="CP56" s="368" t="n"/>
      <c r="CQ56" s="368" t="n"/>
      <c r="CR56" s="368" t="n"/>
      <c r="CS56" s="368" t="n"/>
      <c r="CT56" s="368" t="n"/>
      <c r="CU56" s="368" t="n"/>
      <c r="CV56" s="368" t="n"/>
      <c r="CW56" s="368" t="n"/>
      <c r="CX56" s="368" t="n"/>
      <c r="CY56" s="368" t="n"/>
      <c r="CZ56" s="368" t="n"/>
      <c r="DA56" s="368" t="n"/>
      <c r="DB56" s="368" t="n"/>
      <c r="DC56" s="368" t="n"/>
      <c r="DD56" s="368" t="n"/>
    </row>
    <row r="57">
      <c r="A57" s="368" t="n"/>
      <c r="B57" s="368" t="n"/>
      <c r="C57" s="368" t="n"/>
      <c r="D57" s="368" t="n"/>
      <c r="E57" s="368" t="n"/>
      <c r="F57" s="368" t="n"/>
      <c r="G57" s="318" t="n"/>
      <c r="H57" s="368" t="n"/>
      <c r="I57" s="368" t="n"/>
      <c r="J57" s="368" t="n"/>
      <c r="K57" s="368" t="n"/>
      <c r="L57" s="368" t="n"/>
      <c r="M57" s="368" t="n"/>
      <c r="N57" s="368" t="n"/>
      <c r="O57" s="368" t="n"/>
      <c r="P57" s="368" t="n"/>
      <c r="Q57" s="368" t="n"/>
      <c r="R57" s="368" t="n"/>
      <c r="S57" s="368" t="n"/>
      <c r="T57" s="368" t="n"/>
      <c r="U57" s="368" t="n"/>
      <c r="V57" s="368" t="n"/>
      <c r="W57" s="368" t="n"/>
      <c r="X57" s="368" t="n"/>
      <c r="Y57" s="368" t="n"/>
      <c r="Z57" s="368" t="n"/>
      <c r="AA57" s="368" t="n"/>
      <c r="AB57" s="368" t="n"/>
      <c r="AC57" s="368" t="n"/>
      <c r="AD57" s="368" t="n"/>
      <c r="AE57" s="368" t="n"/>
      <c r="AF57" s="368" t="n"/>
      <c r="AG57" s="368" t="n"/>
      <c r="AH57" s="368" t="n"/>
      <c r="AI57" s="368" t="n"/>
      <c r="AJ57" s="368" t="n"/>
      <c r="AK57" s="368" t="n"/>
      <c r="AL57" s="368" t="n"/>
      <c r="AM57" s="368" t="n"/>
      <c r="AN57" s="368" t="n"/>
      <c r="AO57" s="368" t="n"/>
      <c r="AP57" s="319" t="n"/>
      <c r="AQ57" s="368" t="n"/>
      <c r="AR57" s="368" t="n"/>
      <c r="AS57" s="368" t="n"/>
      <c r="AT57" s="368" t="n"/>
      <c r="AU57" s="368" t="n"/>
      <c r="AV57" s="368" t="n"/>
      <c r="AW57" s="368" t="n"/>
      <c r="AX57" s="368" t="n"/>
      <c r="AY57" s="368" t="n"/>
      <c r="AZ57" s="368" t="n"/>
      <c r="BA57" s="368" t="n"/>
      <c r="BB57" s="368" t="n"/>
      <c r="BC57" s="368" t="n"/>
      <c r="BD57" s="368" t="n"/>
      <c r="BE57" s="368" t="n"/>
      <c r="BF57" s="368" t="n"/>
      <c r="BG57" s="368" t="n"/>
      <c r="BH57" s="368" t="n"/>
      <c r="BI57" s="368" t="n"/>
      <c r="BJ57" s="368" t="n"/>
      <c r="BK57" s="368" t="n"/>
      <c r="BL57" s="368" t="n"/>
      <c r="BM57" s="368" t="n"/>
      <c r="BN57" s="368" t="n"/>
      <c r="BO57" s="368" t="n"/>
      <c r="BP57" s="368" t="n"/>
      <c r="BQ57" s="320" t="n"/>
      <c r="BR57" s="368" t="n"/>
      <c r="BS57" s="368" t="n"/>
      <c r="BT57" s="368" t="n"/>
      <c r="BU57" s="368" t="n"/>
      <c r="BV57" s="368" t="n"/>
      <c r="BW57" s="368" t="n"/>
      <c r="BX57" s="368" t="n"/>
      <c r="BY57" s="368" t="n"/>
      <c r="BZ57" s="368" t="n"/>
      <c r="CA57" s="368" t="n"/>
      <c r="CB57" s="368" t="n"/>
      <c r="CC57" s="368" t="n"/>
      <c r="CD57" s="368" t="n"/>
      <c r="CE57" s="368" t="n"/>
      <c r="CF57" s="368" t="n"/>
      <c r="CG57" s="368" t="n"/>
      <c r="CH57" s="368" t="n"/>
      <c r="CI57" s="368" t="n"/>
      <c r="CJ57" s="368" t="n"/>
      <c r="CK57" s="368" t="n"/>
      <c r="CL57" s="368" t="n"/>
      <c r="CM57" s="368" t="n"/>
      <c r="CN57" s="368" t="n"/>
      <c r="CO57" s="368" t="n"/>
      <c r="CP57" s="368" t="n"/>
      <c r="CQ57" s="368" t="n"/>
      <c r="CR57" s="368" t="n"/>
      <c r="CS57" s="368" t="n"/>
      <c r="CT57" s="368" t="n"/>
      <c r="CU57" s="368" t="n"/>
      <c r="CV57" s="368" t="n"/>
      <c r="CW57" s="368" t="n"/>
      <c r="CX57" s="368" t="n"/>
      <c r="CY57" s="368" t="n"/>
      <c r="CZ57" s="368" t="n"/>
      <c r="DA57" s="368" t="n"/>
      <c r="DB57" s="368" t="n"/>
      <c r="DC57" s="368" t="n"/>
      <c r="DD57" s="368" t="n"/>
    </row>
    <row r="58">
      <c r="A58" s="368" t="n"/>
      <c r="B58" s="368" t="n"/>
      <c r="C58" s="368" t="n"/>
      <c r="D58" s="368" t="n"/>
      <c r="E58" s="368" t="n"/>
      <c r="F58" s="368" t="n"/>
      <c r="G58" s="318" t="n"/>
      <c r="H58" s="368" t="n"/>
      <c r="I58" s="368" t="n"/>
      <c r="J58" s="368" t="n"/>
      <c r="K58" s="368" t="n"/>
      <c r="L58" s="368" t="n"/>
      <c r="M58" s="368" t="n"/>
      <c r="N58" s="368" t="n"/>
      <c r="O58" s="368" t="n"/>
      <c r="P58" s="368" t="n"/>
      <c r="Q58" s="368" t="n"/>
      <c r="R58" s="368" t="n"/>
      <c r="S58" s="368" t="n"/>
      <c r="T58" s="368" t="n"/>
      <c r="U58" s="368" t="n"/>
      <c r="V58" s="368" t="n"/>
      <c r="W58" s="368" t="n"/>
      <c r="X58" s="368" t="n"/>
      <c r="Y58" s="368" t="n"/>
      <c r="Z58" s="368" t="n"/>
      <c r="AA58" s="368" t="n"/>
      <c r="AB58" s="368" t="n"/>
      <c r="AC58" s="368" t="n"/>
      <c r="AD58" s="368" t="n"/>
      <c r="AE58" s="368" t="n"/>
      <c r="AF58" s="368" t="n"/>
      <c r="AG58" s="368" t="n"/>
      <c r="AH58" s="368" t="n"/>
      <c r="AI58" s="368" t="n"/>
      <c r="AJ58" s="368" t="n"/>
      <c r="AK58" s="368" t="n"/>
      <c r="AL58" s="368" t="n"/>
      <c r="AM58" s="368" t="n"/>
      <c r="AN58" s="368" t="n"/>
      <c r="AO58" s="368" t="n"/>
      <c r="AP58" s="319" t="n"/>
      <c r="AQ58" s="368" t="n"/>
      <c r="AR58" s="368" t="n"/>
      <c r="AS58" s="368" t="n"/>
      <c r="AT58" s="368" t="n"/>
      <c r="AU58" s="368" t="n"/>
      <c r="AV58" s="368" t="n"/>
      <c r="AW58" s="368" t="n"/>
      <c r="AX58" s="368" t="n"/>
      <c r="AY58" s="368" t="n"/>
      <c r="AZ58" s="368" t="n"/>
      <c r="BA58" s="368" t="n"/>
      <c r="BB58" s="368" t="n"/>
      <c r="BC58" s="368" t="n"/>
      <c r="BD58" s="368" t="n"/>
      <c r="BE58" s="368" t="n"/>
      <c r="BF58" s="368" t="n"/>
      <c r="BG58" s="368" t="n"/>
      <c r="BH58" s="368" t="n"/>
      <c r="BI58" s="368" t="n"/>
      <c r="BJ58" s="368" t="n"/>
      <c r="BK58" s="368" t="n"/>
      <c r="BL58" s="368" t="n"/>
      <c r="BM58" s="368" t="n"/>
      <c r="BN58" s="368" t="n"/>
      <c r="BO58" s="368" t="n"/>
      <c r="BP58" s="368" t="n"/>
      <c r="BQ58" s="320" t="n"/>
      <c r="BR58" s="368" t="n"/>
      <c r="BS58" s="368" t="n"/>
      <c r="BT58" s="368" t="n"/>
      <c r="BU58" s="368" t="n"/>
      <c r="BV58" s="368" t="n"/>
      <c r="BW58" s="368" t="n"/>
      <c r="BX58" s="368" t="n"/>
      <c r="BY58" s="368" t="n"/>
      <c r="BZ58" s="368" t="n"/>
      <c r="CA58" s="368" t="n"/>
      <c r="CB58" s="368" t="n"/>
      <c r="CC58" s="368" t="n"/>
      <c r="CD58" s="368" t="n"/>
      <c r="CE58" s="368" t="n"/>
      <c r="CF58" s="368" t="n"/>
      <c r="CG58" s="368" t="n"/>
      <c r="CH58" s="368" t="n"/>
      <c r="CI58" s="368" t="n"/>
      <c r="CJ58" s="368" t="n"/>
      <c r="CK58" s="368" t="n"/>
      <c r="CL58" s="368" t="n"/>
      <c r="CM58" s="368" t="n"/>
      <c r="CN58" s="368" t="n"/>
      <c r="CO58" s="368" t="n"/>
      <c r="CP58" s="368" t="n"/>
      <c r="CQ58" s="368" t="n"/>
      <c r="CR58" s="368" t="n"/>
      <c r="CS58" s="368" t="n"/>
      <c r="CT58" s="368" t="n"/>
      <c r="CU58" s="368" t="n"/>
      <c r="CV58" s="368" t="n"/>
      <c r="CW58" s="368" t="n"/>
      <c r="CX58" s="368" t="n"/>
      <c r="CY58" s="368" t="n"/>
      <c r="CZ58" s="368" t="n"/>
      <c r="DA58" s="368" t="n"/>
      <c r="DB58" s="368" t="n"/>
      <c r="DC58" s="368" t="n"/>
      <c r="DD58" s="368" t="n"/>
    </row>
    <row r="59">
      <c r="A59" s="368" t="n"/>
      <c r="B59" s="368" t="n"/>
      <c r="C59" s="368" t="n"/>
      <c r="D59" s="368" t="n"/>
      <c r="E59" s="368" t="n"/>
      <c r="F59" s="368" t="n"/>
      <c r="G59" s="318" t="n"/>
      <c r="H59" s="368" t="n"/>
      <c r="I59" s="368" t="n"/>
      <c r="J59" s="368" t="n"/>
      <c r="K59" s="368" t="n"/>
      <c r="L59" s="368" t="n"/>
      <c r="M59" s="368" t="n"/>
      <c r="N59" s="368" t="n"/>
      <c r="O59" s="368" t="n"/>
      <c r="P59" s="368" t="n"/>
      <c r="Q59" s="368" t="n"/>
      <c r="R59" s="368" t="n"/>
      <c r="S59" s="368" t="n"/>
      <c r="T59" s="368" t="n"/>
      <c r="U59" s="368" t="n"/>
      <c r="V59" s="368" t="n"/>
      <c r="W59" s="368" t="n"/>
      <c r="X59" s="368" t="n"/>
      <c r="Y59" s="368" t="n"/>
      <c r="Z59" s="368" t="n"/>
      <c r="AA59" s="368" t="n"/>
      <c r="AB59" s="368" t="n"/>
      <c r="AC59" s="368" t="n"/>
      <c r="AD59" s="368" t="n"/>
      <c r="AE59" s="368" t="n"/>
      <c r="AF59" s="368" t="n"/>
      <c r="AG59" s="368" t="n"/>
      <c r="AH59" s="368" t="n"/>
      <c r="AI59" s="368" t="n"/>
      <c r="AJ59" s="368" t="n"/>
      <c r="AK59" s="368" t="n"/>
      <c r="AL59" s="368" t="n"/>
      <c r="AM59" s="368" t="n"/>
      <c r="AN59" s="368" t="n"/>
      <c r="AO59" s="368" t="n"/>
      <c r="AP59" s="319" t="n"/>
      <c r="AQ59" s="368" t="n"/>
      <c r="AR59" s="368" t="n"/>
      <c r="AS59" s="368" t="n"/>
      <c r="AT59" s="368" t="n"/>
      <c r="AU59" s="368" t="n"/>
      <c r="AV59" s="368" t="n"/>
      <c r="AW59" s="368" t="n"/>
      <c r="AX59" s="368" t="n"/>
      <c r="AY59" s="368" t="n"/>
      <c r="AZ59" s="368" t="n"/>
      <c r="BA59" s="368" t="n"/>
      <c r="BB59" s="368" t="n"/>
      <c r="BC59" s="368" t="n"/>
      <c r="BD59" s="368" t="n"/>
      <c r="BE59" s="368" t="n"/>
      <c r="BF59" s="368" t="n"/>
      <c r="BG59" s="368" t="n"/>
      <c r="BH59" s="368" t="n"/>
      <c r="BI59" s="368" t="n"/>
      <c r="BJ59" s="368" t="n"/>
      <c r="BK59" s="368" t="n"/>
      <c r="BL59" s="368" t="n"/>
      <c r="BM59" s="368" t="n"/>
      <c r="BN59" s="368" t="n"/>
      <c r="BO59" s="368" t="n"/>
      <c r="BP59" s="368" t="n"/>
      <c r="BQ59" s="320" t="n"/>
      <c r="BR59" s="368" t="n"/>
      <c r="BS59" s="368" t="n"/>
      <c r="BT59" s="368" t="n"/>
      <c r="BU59" s="368" t="n"/>
      <c r="BV59" s="368" t="n"/>
      <c r="BW59" s="368" t="n"/>
      <c r="BX59" s="368" t="n"/>
      <c r="BY59" s="368" t="n"/>
      <c r="BZ59" s="368" t="n"/>
      <c r="CA59" s="368" t="n"/>
      <c r="CB59" s="368" t="n"/>
      <c r="CC59" s="368" t="n"/>
      <c r="CD59" s="368" t="n"/>
      <c r="CE59" s="368" t="n"/>
      <c r="CF59" s="368" t="n"/>
      <c r="CG59" s="368" t="n"/>
      <c r="CH59" s="368" t="n"/>
      <c r="CI59" s="368" t="n"/>
      <c r="CJ59" s="368" t="n"/>
      <c r="CK59" s="368" t="n"/>
      <c r="CL59" s="368" t="n"/>
      <c r="CM59" s="368" t="n"/>
      <c r="CN59" s="368" t="n"/>
      <c r="CO59" s="368" t="n"/>
      <c r="CP59" s="368" t="n"/>
      <c r="CQ59" s="368" t="n"/>
      <c r="CR59" s="368" t="n"/>
      <c r="CS59" s="368" t="n"/>
      <c r="CT59" s="368" t="n"/>
      <c r="CU59" s="368" t="n"/>
      <c r="CV59" s="368" t="n"/>
      <c r="CW59" s="368" t="n"/>
      <c r="CX59" s="368" t="n"/>
      <c r="CY59" s="368" t="n"/>
      <c r="CZ59" s="368" t="n"/>
      <c r="DA59" s="368" t="n"/>
      <c r="DB59" s="368" t="n"/>
      <c r="DC59" s="368" t="n"/>
      <c r="DD59" s="368" t="n"/>
    </row>
    <row r="60">
      <c r="A60" s="368" t="n"/>
      <c r="B60" s="368" t="n"/>
      <c r="C60" s="368" t="n"/>
      <c r="D60" s="368" t="n"/>
      <c r="E60" s="368" t="n"/>
      <c r="F60" s="368" t="n"/>
      <c r="G60" s="318" t="n"/>
      <c r="H60" s="368" t="n"/>
      <c r="I60" s="368" t="n"/>
      <c r="J60" s="368" t="n"/>
      <c r="K60" s="368" t="n"/>
      <c r="L60" s="368" t="n"/>
      <c r="M60" s="368" t="n"/>
      <c r="N60" s="368" t="n"/>
      <c r="O60" s="368" t="n"/>
      <c r="P60" s="368" t="n"/>
      <c r="Q60" s="368" t="n"/>
      <c r="R60" s="368" t="n"/>
      <c r="S60" s="368" t="n"/>
      <c r="T60" s="368" t="n"/>
      <c r="U60" s="368" t="n"/>
      <c r="V60" s="368" t="n"/>
      <c r="W60" s="368" t="n"/>
      <c r="X60" s="368" t="n"/>
      <c r="Y60" s="368" t="n"/>
      <c r="Z60" s="368" t="n"/>
      <c r="AA60" s="368" t="n"/>
      <c r="AB60" s="368" t="n"/>
      <c r="AC60" s="368" t="n"/>
      <c r="AD60" s="368" t="n"/>
      <c r="AE60" s="368" t="n"/>
      <c r="AF60" s="368" t="n"/>
      <c r="AG60" s="368" t="n"/>
      <c r="AH60" s="368" t="n"/>
      <c r="AI60" s="368" t="n"/>
      <c r="AJ60" s="368" t="n"/>
      <c r="AK60" s="368" t="n"/>
      <c r="AL60" s="368" t="n"/>
      <c r="AM60" s="368" t="n"/>
      <c r="AN60" s="368" t="n"/>
      <c r="AO60" s="368" t="n"/>
      <c r="AP60" s="319" t="n"/>
      <c r="AQ60" s="368" t="n"/>
      <c r="AR60" s="368" t="n"/>
      <c r="AS60" s="368" t="n"/>
      <c r="AT60" s="368" t="n"/>
      <c r="AU60" s="368" t="n"/>
      <c r="AV60" s="368" t="n"/>
      <c r="AW60" s="368" t="n"/>
      <c r="AX60" s="368" t="n"/>
      <c r="AY60" s="368" t="n"/>
      <c r="AZ60" s="368" t="n"/>
      <c r="BA60" s="368" t="n"/>
      <c r="BB60" s="368" t="n"/>
      <c r="BC60" s="368" t="n"/>
      <c r="BD60" s="368" t="n"/>
      <c r="BE60" s="368" t="n"/>
      <c r="BF60" s="368" t="n"/>
      <c r="BG60" s="368" t="n"/>
      <c r="BH60" s="368" t="n"/>
      <c r="BI60" s="368" t="n"/>
      <c r="BJ60" s="368" t="n"/>
      <c r="BK60" s="368" t="n"/>
      <c r="BL60" s="368" t="n"/>
      <c r="BM60" s="368" t="n"/>
      <c r="BN60" s="368" t="n"/>
      <c r="BO60" s="368" t="n"/>
      <c r="BP60" s="368" t="n"/>
      <c r="BQ60" s="320" t="n"/>
      <c r="BR60" s="368" t="n"/>
      <c r="BS60" s="368" t="n"/>
      <c r="BT60" s="368" t="n"/>
      <c r="BU60" s="368" t="n"/>
      <c r="BV60" s="368" t="n"/>
      <c r="BW60" s="368" t="n"/>
      <c r="BX60" s="368" t="n"/>
      <c r="BY60" s="368" t="n"/>
      <c r="BZ60" s="368" t="n"/>
      <c r="CA60" s="368" t="n"/>
      <c r="CB60" s="368" t="n"/>
      <c r="CC60" s="368" t="n"/>
      <c r="CD60" s="368" t="n"/>
      <c r="CE60" s="368" t="n"/>
      <c r="CF60" s="368" t="n"/>
      <c r="CG60" s="368" t="n"/>
      <c r="CH60" s="368" t="n"/>
      <c r="CI60" s="368" t="n"/>
      <c r="CJ60" s="368" t="n"/>
      <c r="CK60" s="368" t="n"/>
      <c r="CL60" s="368" t="n"/>
      <c r="CM60" s="368" t="n"/>
      <c r="CN60" s="368" t="n"/>
      <c r="CO60" s="368" t="n"/>
      <c r="CP60" s="368" t="n"/>
      <c r="CQ60" s="368" t="n"/>
      <c r="CR60" s="368" t="n"/>
      <c r="CS60" s="368" t="n"/>
      <c r="CT60" s="368" t="n"/>
      <c r="CU60" s="368" t="n"/>
      <c r="CV60" s="368" t="n"/>
      <c r="CW60" s="368" t="n"/>
      <c r="CX60" s="368" t="n"/>
      <c r="CY60" s="368" t="n"/>
      <c r="CZ60" s="368" t="n"/>
      <c r="DA60" s="368" t="n"/>
      <c r="DB60" s="368" t="n"/>
      <c r="DC60" s="368" t="n"/>
      <c r="DD60" s="368" t="n"/>
    </row>
    <row r="61">
      <c r="A61" s="368" t="n"/>
      <c r="B61" s="368" t="n"/>
      <c r="C61" s="368" t="n"/>
      <c r="D61" s="368" t="n"/>
      <c r="E61" s="368" t="n"/>
      <c r="F61" s="368" t="n"/>
      <c r="G61" s="318" t="n"/>
      <c r="H61" s="368" t="n"/>
      <c r="I61" s="368" t="n"/>
      <c r="J61" s="368" t="n"/>
      <c r="K61" s="368" t="n"/>
      <c r="L61" s="368" t="n"/>
      <c r="M61" s="368" t="n"/>
      <c r="N61" s="368" t="n"/>
      <c r="O61" s="368" t="n"/>
      <c r="P61" s="368" t="n"/>
      <c r="Q61" s="368" t="n"/>
      <c r="R61" s="368" t="n"/>
      <c r="S61" s="368" t="n"/>
      <c r="T61" s="368" t="n"/>
      <c r="U61" s="368" t="n"/>
      <c r="V61" s="368" t="n"/>
      <c r="W61" s="368" t="n"/>
      <c r="X61" s="368" t="n"/>
      <c r="Y61" s="368" t="n"/>
      <c r="Z61" s="368" t="n"/>
      <c r="AA61" s="368" t="n"/>
      <c r="AB61" s="368" t="n"/>
      <c r="AC61" s="368" t="n"/>
      <c r="AD61" s="368" t="n"/>
      <c r="AE61" s="368" t="n"/>
      <c r="AF61" s="368" t="n"/>
      <c r="AG61" s="368" t="n"/>
      <c r="AH61" s="368" t="n"/>
      <c r="AI61" s="368" t="n"/>
      <c r="AJ61" s="368" t="n"/>
      <c r="AK61" s="368" t="n"/>
      <c r="AL61" s="368" t="n"/>
      <c r="AM61" s="368" t="n"/>
      <c r="AN61" s="368" t="n"/>
      <c r="AO61" s="368" t="n"/>
      <c r="AP61" s="319" t="n"/>
      <c r="AQ61" s="368" t="n"/>
      <c r="AR61" s="368" t="n"/>
      <c r="AS61" s="368" t="n"/>
      <c r="AT61" s="368" t="n"/>
      <c r="AU61" s="368" t="n"/>
      <c r="AV61" s="368" t="n"/>
      <c r="AW61" s="368" t="n"/>
      <c r="AX61" s="368" t="n"/>
      <c r="AY61" s="368" t="n"/>
      <c r="AZ61" s="368" t="n"/>
      <c r="BA61" s="368" t="n"/>
      <c r="BB61" s="368" t="n"/>
      <c r="BC61" s="368" t="n"/>
      <c r="BD61" s="368" t="n"/>
      <c r="BE61" s="368" t="n"/>
      <c r="BF61" s="368" t="n"/>
      <c r="BG61" s="368" t="n"/>
      <c r="BH61" s="368" t="n"/>
      <c r="BI61" s="368" t="n"/>
      <c r="BJ61" s="368" t="n"/>
      <c r="BK61" s="368" t="n"/>
      <c r="BL61" s="368" t="n"/>
      <c r="BM61" s="368" t="n"/>
      <c r="BN61" s="368" t="n"/>
      <c r="BO61" s="368" t="n"/>
      <c r="BP61" s="368" t="n"/>
      <c r="BQ61" s="320" t="n"/>
      <c r="BR61" s="368" t="n"/>
      <c r="BS61" s="368" t="n"/>
      <c r="BT61" s="368" t="n"/>
      <c r="BU61" s="368" t="n"/>
      <c r="BV61" s="368" t="n"/>
      <c r="BW61" s="368" t="n"/>
      <c r="BX61" s="368" t="n"/>
      <c r="BY61" s="368" t="n"/>
      <c r="BZ61" s="368" t="n"/>
      <c r="CA61" s="368" t="n"/>
      <c r="CB61" s="368" t="n"/>
      <c r="CC61" s="368" t="n"/>
      <c r="CD61" s="368" t="n"/>
      <c r="CE61" s="368" t="n"/>
      <c r="CF61" s="368" t="n"/>
      <c r="CG61" s="368" t="n"/>
      <c r="CH61" s="368" t="n"/>
      <c r="CI61" s="368" t="n"/>
      <c r="CJ61" s="368" t="n"/>
      <c r="CK61" s="368" t="n"/>
      <c r="CL61" s="368" t="n"/>
      <c r="CM61" s="368" t="n"/>
      <c r="CN61" s="368" t="n"/>
      <c r="CO61" s="368" t="n"/>
      <c r="CP61" s="368" t="n"/>
      <c r="CQ61" s="368" t="n"/>
      <c r="CR61" s="368" t="n"/>
      <c r="CS61" s="368" t="n"/>
      <c r="CT61" s="368" t="n"/>
      <c r="CU61" s="368" t="n"/>
      <c r="CV61" s="368" t="n"/>
      <c r="CW61" s="368" t="n"/>
      <c r="CX61" s="368" t="n"/>
      <c r="CY61" s="368" t="n"/>
      <c r="CZ61" s="368" t="n"/>
      <c r="DA61" s="368" t="n"/>
      <c r="DB61" s="368" t="n"/>
      <c r="DC61" s="368" t="n"/>
      <c r="DD61" s="368" t="n"/>
    </row>
    <row r="62">
      <c r="A62" s="368" t="n"/>
      <c r="B62" s="368" t="n"/>
      <c r="C62" s="368" t="n"/>
      <c r="D62" s="368" t="n"/>
      <c r="E62" s="368" t="n"/>
      <c r="F62" s="368" t="n"/>
      <c r="G62" s="318" t="n"/>
      <c r="H62" s="368" t="n"/>
      <c r="I62" s="368" t="n"/>
      <c r="J62" s="368" t="n"/>
      <c r="K62" s="368" t="n"/>
      <c r="L62" s="368" t="n"/>
      <c r="M62" s="368" t="n"/>
      <c r="N62" s="368" t="n"/>
      <c r="O62" s="368" t="n"/>
      <c r="P62" s="368" t="n"/>
      <c r="Q62" s="368" t="n"/>
      <c r="R62" s="368" t="n"/>
      <c r="S62" s="368" t="n"/>
      <c r="T62" s="368" t="n"/>
      <c r="U62" s="368" t="n"/>
      <c r="V62" s="368" t="n"/>
      <c r="W62" s="368" t="n"/>
      <c r="X62" s="368" t="n"/>
      <c r="Y62" s="368" t="n"/>
      <c r="Z62" s="368" t="n"/>
      <c r="AA62" s="368" t="n"/>
      <c r="AB62" s="368" t="n"/>
      <c r="AC62" s="368" t="n"/>
      <c r="AD62" s="368" t="n"/>
      <c r="AE62" s="368" t="n"/>
      <c r="AF62" s="368" t="n"/>
      <c r="AG62" s="368" t="n"/>
      <c r="AH62" s="368" t="n"/>
      <c r="AI62" s="368" t="n"/>
      <c r="AJ62" s="368" t="n"/>
      <c r="AK62" s="368" t="n"/>
      <c r="AL62" s="368" t="n"/>
      <c r="AM62" s="368" t="n"/>
      <c r="AN62" s="368" t="n"/>
      <c r="AO62" s="368" t="n"/>
      <c r="AP62" s="319" t="n"/>
      <c r="AQ62" s="368" t="n"/>
      <c r="AR62" s="368" t="n"/>
      <c r="AS62" s="368" t="n"/>
      <c r="AT62" s="368" t="n"/>
      <c r="AU62" s="368" t="n"/>
      <c r="AV62" s="368" t="n"/>
      <c r="AW62" s="368" t="n"/>
      <c r="AX62" s="368" t="n"/>
      <c r="AY62" s="368" t="n"/>
      <c r="AZ62" s="368" t="n"/>
      <c r="BA62" s="368" t="n"/>
      <c r="BB62" s="368" t="n"/>
      <c r="BC62" s="368" t="n"/>
      <c r="BD62" s="368" t="n"/>
      <c r="BE62" s="368" t="n"/>
      <c r="BF62" s="368" t="n"/>
      <c r="BG62" s="368" t="n"/>
      <c r="BH62" s="368" t="n"/>
      <c r="BI62" s="368" t="n"/>
      <c r="BJ62" s="368" t="n"/>
      <c r="BK62" s="368" t="n"/>
      <c r="BL62" s="368" t="n"/>
      <c r="BM62" s="368" t="n"/>
      <c r="BN62" s="368" t="n"/>
      <c r="BO62" s="368" t="n"/>
      <c r="BP62" s="368" t="n"/>
      <c r="BQ62" s="320" t="n"/>
      <c r="BR62" s="368" t="n"/>
      <c r="BS62" s="368" t="n"/>
      <c r="BT62" s="368" t="n"/>
      <c r="BU62" s="368" t="n"/>
      <c r="BV62" s="368" t="n"/>
      <c r="BW62" s="368" t="n"/>
      <c r="BX62" s="368" t="n"/>
      <c r="BY62" s="368" t="n"/>
      <c r="BZ62" s="368" t="n"/>
      <c r="CA62" s="368" t="n"/>
      <c r="CB62" s="368" t="n"/>
      <c r="CC62" s="368" t="n"/>
      <c r="CD62" s="368" t="n"/>
      <c r="CE62" s="368" t="n"/>
      <c r="CF62" s="368" t="n"/>
      <c r="CG62" s="368" t="n"/>
      <c r="CH62" s="368" t="n"/>
      <c r="CI62" s="368" t="n"/>
      <c r="CJ62" s="368" t="n"/>
      <c r="CK62" s="368" t="n"/>
      <c r="CL62" s="368" t="n"/>
      <c r="CM62" s="368" t="n"/>
      <c r="CN62" s="368" t="n"/>
      <c r="CO62" s="368" t="n"/>
      <c r="CP62" s="368" t="n"/>
      <c r="CQ62" s="368" t="n"/>
      <c r="CR62" s="368" t="n"/>
      <c r="CS62" s="368" t="n"/>
      <c r="CT62" s="368" t="n"/>
      <c r="CU62" s="368" t="n"/>
      <c r="CV62" s="368" t="n"/>
      <c r="CW62" s="368" t="n"/>
      <c r="CX62" s="368" t="n"/>
      <c r="CY62" s="368" t="n"/>
      <c r="CZ62" s="368" t="n"/>
      <c r="DA62" s="368" t="n"/>
      <c r="DB62" s="368" t="n"/>
      <c r="DC62" s="368" t="n"/>
      <c r="DD62" s="368" t="n"/>
    </row>
    <row r="63">
      <c r="A63" s="368" t="n"/>
      <c r="B63" s="368" t="n"/>
      <c r="C63" s="368" t="n"/>
      <c r="D63" s="368" t="n"/>
      <c r="E63" s="368" t="n"/>
      <c r="F63" s="368" t="n"/>
      <c r="G63" s="318" t="n"/>
      <c r="H63" s="368" t="n"/>
      <c r="I63" s="368" t="n"/>
      <c r="J63" s="368" t="n"/>
      <c r="K63" s="368" t="n"/>
      <c r="L63" s="368" t="n"/>
      <c r="M63" s="368" t="n"/>
      <c r="N63" s="368" t="n"/>
      <c r="O63" s="368" t="n"/>
      <c r="P63" s="368" t="n"/>
      <c r="Q63" s="368" t="n"/>
      <c r="R63" s="368" t="n"/>
      <c r="S63" s="368" t="n"/>
      <c r="T63" s="368" t="n"/>
      <c r="U63" s="368" t="n"/>
      <c r="V63" s="368" t="n"/>
      <c r="W63" s="368" t="n"/>
      <c r="X63" s="368" t="n"/>
      <c r="Y63" s="368" t="n"/>
      <c r="Z63" s="368" t="n"/>
      <c r="AA63" s="368" t="n"/>
      <c r="AB63" s="368" t="n"/>
      <c r="AC63" s="368" t="n"/>
      <c r="AD63" s="368" t="n"/>
      <c r="AE63" s="368" t="n"/>
      <c r="AF63" s="368" t="n"/>
      <c r="AG63" s="368" t="n"/>
      <c r="AH63" s="368" t="n"/>
      <c r="AI63" s="368" t="n"/>
      <c r="AJ63" s="368" t="n"/>
      <c r="AK63" s="368" t="n"/>
      <c r="AL63" s="368" t="n"/>
      <c r="AM63" s="368" t="n"/>
      <c r="AN63" s="368" t="n"/>
      <c r="AO63" s="368" t="n"/>
      <c r="AP63" s="319" t="n"/>
      <c r="AQ63" s="368" t="n"/>
      <c r="AR63" s="368" t="n"/>
      <c r="AS63" s="368" t="n"/>
      <c r="AT63" s="368" t="n"/>
      <c r="AU63" s="368" t="n"/>
      <c r="AV63" s="368" t="n"/>
      <c r="AW63" s="368" t="n"/>
      <c r="AX63" s="368" t="n"/>
      <c r="AY63" s="368" t="n"/>
      <c r="AZ63" s="368" t="n"/>
      <c r="BA63" s="368" t="n"/>
      <c r="BB63" s="368" t="n"/>
      <c r="BC63" s="368" t="n"/>
      <c r="BD63" s="368" t="n"/>
      <c r="BE63" s="368" t="n"/>
      <c r="BF63" s="368" t="n"/>
      <c r="BG63" s="368" t="n"/>
      <c r="BH63" s="368" t="n"/>
      <c r="BI63" s="368" t="n"/>
      <c r="BJ63" s="368" t="n"/>
      <c r="BK63" s="368" t="n"/>
      <c r="BL63" s="368" t="n"/>
      <c r="BM63" s="368" t="n"/>
      <c r="BN63" s="368" t="n"/>
      <c r="BO63" s="368" t="n"/>
      <c r="BP63" s="368" t="n"/>
      <c r="BQ63" s="320" t="n"/>
      <c r="BR63" s="368" t="n"/>
      <c r="BS63" s="368" t="n"/>
      <c r="BT63" s="368" t="n"/>
      <c r="BU63" s="368" t="n"/>
      <c r="BV63" s="368" t="n"/>
      <c r="BW63" s="368" t="n"/>
      <c r="BX63" s="368" t="n"/>
      <c r="BY63" s="368" t="n"/>
      <c r="BZ63" s="368" t="n"/>
      <c r="CA63" s="368" t="n"/>
      <c r="CB63" s="368" t="n"/>
      <c r="CC63" s="368" t="n"/>
      <c r="CD63" s="368" t="n"/>
      <c r="CE63" s="368" t="n"/>
      <c r="CF63" s="368" t="n"/>
      <c r="CG63" s="368" t="n"/>
      <c r="CH63" s="368" t="n"/>
      <c r="CI63" s="368" t="n"/>
      <c r="CJ63" s="368" t="n"/>
      <c r="CK63" s="368" t="n"/>
      <c r="CL63" s="368" t="n"/>
      <c r="CM63" s="368" t="n"/>
      <c r="CN63" s="368" t="n"/>
      <c r="CO63" s="368" t="n"/>
      <c r="CP63" s="368" t="n"/>
      <c r="CQ63" s="368" t="n"/>
      <c r="CR63" s="368" t="n"/>
      <c r="CS63" s="368" t="n"/>
      <c r="CT63" s="368" t="n"/>
      <c r="CU63" s="368" t="n"/>
      <c r="CV63" s="368" t="n"/>
      <c r="CW63" s="368" t="n"/>
      <c r="CX63" s="368" t="n"/>
      <c r="CY63" s="368" t="n"/>
      <c r="CZ63" s="368" t="n"/>
      <c r="DA63" s="368" t="n"/>
      <c r="DB63" s="368" t="n"/>
      <c r="DC63" s="368" t="n"/>
      <c r="DD63" s="368" t="n"/>
    </row>
    <row r="64">
      <c r="A64" s="368" t="n"/>
      <c r="B64" s="368" t="n"/>
      <c r="C64" s="368" t="n"/>
      <c r="D64" s="368" t="n"/>
      <c r="E64" s="368" t="n"/>
      <c r="F64" s="368" t="n"/>
      <c r="G64" s="318" t="n"/>
      <c r="H64" s="368" t="n"/>
      <c r="I64" s="368" t="n"/>
      <c r="J64" s="368" t="n"/>
      <c r="K64" s="368" t="n"/>
      <c r="L64" s="368" t="n"/>
      <c r="M64" s="368" t="n"/>
      <c r="N64" s="368" t="n"/>
      <c r="O64" s="368" t="n"/>
      <c r="P64" s="368" t="n"/>
      <c r="Q64" s="368" t="n"/>
      <c r="R64" s="368" t="n"/>
      <c r="S64" s="368" t="n"/>
      <c r="T64" s="368" t="n"/>
      <c r="U64" s="368" t="n"/>
      <c r="V64" s="368" t="n"/>
      <c r="W64" s="368" t="n"/>
      <c r="X64" s="368" t="n"/>
      <c r="Y64" s="368" t="n"/>
      <c r="Z64" s="368" t="n"/>
      <c r="AA64" s="368" t="n"/>
      <c r="AB64" s="368" t="n"/>
      <c r="AC64" s="368" t="n"/>
      <c r="AD64" s="368" t="n"/>
      <c r="AE64" s="368" t="n"/>
      <c r="AF64" s="368" t="n"/>
      <c r="AG64" s="368" t="n"/>
      <c r="AH64" s="368" t="n"/>
      <c r="AI64" s="368" t="n"/>
      <c r="AJ64" s="368" t="n"/>
      <c r="AK64" s="368" t="n"/>
      <c r="AL64" s="368" t="n"/>
      <c r="AM64" s="368" t="n"/>
      <c r="AN64" s="368" t="n"/>
      <c r="AO64" s="368" t="n"/>
      <c r="AP64" s="319" t="n"/>
      <c r="AQ64" s="368" t="n"/>
      <c r="AR64" s="368" t="n"/>
      <c r="AS64" s="368" t="n"/>
      <c r="AT64" s="368" t="n"/>
      <c r="AU64" s="368" t="n"/>
      <c r="AV64" s="368" t="n"/>
      <c r="AW64" s="368" t="n"/>
      <c r="AX64" s="368" t="n"/>
      <c r="AY64" s="368" t="n"/>
      <c r="AZ64" s="368" t="n"/>
      <c r="BA64" s="368" t="n"/>
      <c r="BB64" s="368" t="n"/>
      <c r="BC64" s="368" t="n"/>
      <c r="BD64" s="368" t="n"/>
      <c r="BE64" s="368" t="n"/>
      <c r="BF64" s="368" t="n"/>
      <c r="BG64" s="368" t="n"/>
      <c r="BH64" s="368" t="n"/>
      <c r="BI64" s="368" t="n"/>
      <c r="BJ64" s="368" t="n"/>
      <c r="BK64" s="368" t="n"/>
      <c r="BL64" s="368" t="n"/>
      <c r="BM64" s="368" t="n"/>
      <c r="BN64" s="368" t="n"/>
      <c r="BO64" s="368" t="n"/>
      <c r="BP64" s="368" t="n"/>
      <c r="BQ64" s="320" t="n"/>
      <c r="BR64" s="368" t="n"/>
      <c r="BS64" s="368" t="n"/>
      <c r="BT64" s="368" t="n"/>
      <c r="BU64" s="368" t="n"/>
      <c r="BV64" s="368" t="n"/>
      <c r="BW64" s="368" t="n"/>
      <c r="BX64" s="368" t="n"/>
      <c r="BY64" s="368" t="n"/>
      <c r="BZ64" s="368" t="n"/>
      <c r="CA64" s="368" t="n"/>
      <c r="CB64" s="368" t="n"/>
      <c r="CC64" s="368" t="n"/>
      <c r="CD64" s="368" t="n"/>
      <c r="CE64" s="368" t="n"/>
      <c r="CF64" s="368" t="n"/>
      <c r="CG64" s="368" t="n"/>
      <c r="CH64" s="368" t="n"/>
      <c r="CI64" s="368" t="n"/>
      <c r="CJ64" s="368" t="n"/>
      <c r="CK64" s="368" t="n"/>
      <c r="CL64" s="368" t="n"/>
      <c r="CM64" s="368" t="n"/>
      <c r="CN64" s="368" t="n"/>
      <c r="CO64" s="368" t="n"/>
      <c r="CP64" s="368" t="n"/>
      <c r="CQ64" s="368" t="n"/>
      <c r="CR64" s="368" t="n"/>
      <c r="CS64" s="368" t="n"/>
      <c r="CT64" s="368" t="n"/>
      <c r="CU64" s="368" t="n"/>
      <c r="CV64" s="368" t="n"/>
      <c r="CW64" s="368" t="n"/>
      <c r="CX64" s="368" t="n"/>
      <c r="CY64" s="368" t="n"/>
      <c r="CZ64" s="368" t="n"/>
      <c r="DA64" s="368" t="n"/>
      <c r="DB64" s="368" t="n"/>
      <c r="DC64" s="368" t="n"/>
      <c r="DD64" s="368" t="n"/>
    </row>
    <row r="65">
      <c r="A65" s="368" t="n"/>
      <c r="B65" s="368" t="n"/>
      <c r="C65" s="368" t="n"/>
      <c r="D65" s="368" t="n"/>
      <c r="E65" s="368" t="n"/>
      <c r="F65" s="368" t="n"/>
      <c r="G65" s="318" t="n"/>
      <c r="H65" s="368" t="n"/>
      <c r="I65" s="368" t="n"/>
      <c r="J65" s="368" t="n"/>
      <c r="K65" s="368" t="n"/>
      <c r="L65" s="368" t="n"/>
      <c r="M65" s="368" t="n"/>
      <c r="N65" s="368" t="n"/>
      <c r="O65" s="368" t="n"/>
      <c r="P65" s="368" t="n"/>
      <c r="Q65" s="368" t="n"/>
      <c r="R65" s="368" t="n"/>
      <c r="S65" s="368" t="n"/>
      <c r="T65" s="368" t="n"/>
      <c r="U65" s="368" t="n"/>
      <c r="V65" s="368" t="n"/>
      <c r="W65" s="368" t="n"/>
      <c r="X65" s="368" t="n"/>
      <c r="Y65" s="368" t="n"/>
      <c r="Z65" s="368" t="n"/>
      <c r="AA65" s="368" t="n"/>
      <c r="AB65" s="368" t="n"/>
      <c r="AC65" s="368" t="n"/>
      <c r="AD65" s="368" t="n"/>
      <c r="AE65" s="368" t="n"/>
      <c r="AF65" s="368" t="n"/>
      <c r="AG65" s="368" t="n"/>
      <c r="AH65" s="368" t="n"/>
      <c r="AI65" s="368" t="n"/>
      <c r="AJ65" s="368" t="n"/>
      <c r="AK65" s="368" t="n"/>
      <c r="AL65" s="368" t="n"/>
      <c r="AM65" s="368" t="n"/>
      <c r="AN65" s="368" t="n"/>
      <c r="AO65" s="368" t="n"/>
      <c r="AP65" s="319" t="n"/>
      <c r="AQ65" s="368" t="n"/>
      <c r="AR65" s="368" t="n"/>
      <c r="AS65" s="368" t="n"/>
      <c r="AT65" s="368" t="n"/>
      <c r="AU65" s="368" t="n"/>
      <c r="AV65" s="368" t="n"/>
      <c r="AW65" s="368" t="n"/>
      <c r="AX65" s="368" t="n"/>
      <c r="AY65" s="368" t="n"/>
      <c r="AZ65" s="368" t="n"/>
      <c r="BA65" s="368" t="n"/>
      <c r="BB65" s="368" t="n"/>
      <c r="BC65" s="368" t="n"/>
      <c r="BD65" s="368" t="n"/>
      <c r="BE65" s="368" t="n"/>
      <c r="BF65" s="368" t="n"/>
      <c r="BG65" s="368" t="n"/>
      <c r="BH65" s="368" t="n"/>
      <c r="BI65" s="368" t="n"/>
      <c r="BJ65" s="368" t="n"/>
      <c r="BK65" s="368" t="n"/>
      <c r="BL65" s="368" t="n"/>
      <c r="BM65" s="368" t="n"/>
      <c r="BN65" s="368" t="n"/>
      <c r="BO65" s="368" t="n"/>
      <c r="BP65" s="368" t="n"/>
      <c r="BQ65" s="320" t="n"/>
      <c r="BR65" s="368" t="n"/>
      <c r="BS65" s="368" t="n"/>
      <c r="BT65" s="368" t="n"/>
      <c r="BU65" s="368" t="n"/>
      <c r="BV65" s="368" t="n"/>
      <c r="BW65" s="368" t="n"/>
      <c r="BX65" s="368" t="n"/>
      <c r="BY65" s="368" t="n"/>
      <c r="BZ65" s="368" t="n"/>
      <c r="CA65" s="368" t="n"/>
      <c r="CB65" s="368" t="n"/>
      <c r="CC65" s="368" t="n"/>
      <c r="CD65" s="368" t="n"/>
      <c r="CE65" s="368" t="n"/>
      <c r="CF65" s="368" t="n"/>
      <c r="CG65" s="368" t="n"/>
      <c r="CH65" s="368" t="n"/>
      <c r="CI65" s="368" t="n"/>
      <c r="CJ65" s="368" t="n"/>
      <c r="CK65" s="368" t="n"/>
      <c r="CL65" s="368" t="n"/>
      <c r="CM65" s="368" t="n"/>
      <c r="CN65" s="368" t="n"/>
      <c r="CO65" s="368" t="n"/>
      <c r="CP65" s="368" t="n"/>
      <c r="CQ65" s="368" t="n"/>
      <c r="CR65" s="368" t="n"/>
      <c r="CS65" s="368" t="n"/>
      <c r="CT65" s="368" t="n"/>
      <c r="CU65" s="368" t="n"/>
      <c r="CV65" s="368" t="n"/>
      <c r="CW65" s="368" t="n"/>
      <c r="CX65" s="368" t="n"/>
      <c r="CY65" s="368" t="n"/>
      <c r="CZ65" s="368" t="n"/>
      <c r="DA65" s="368" t="n"/>
      <c r="DB65" s="368" t="n"/>
      <c r="DC65" s="368" t="n"/>
      <c r="DD65" s="368" t="n"/>
    </row>
    <row r="66">
      <c r="A66" s="368" t="n"/>
      <c r="B66" s="368" t="n"/>
      <c r="C66" s="368" t="n"/>
      <c r="D66" s="368" t="n"/>
      <c r="E66" s="368" t="n"/>
      <c r="F66" s="368" t="n"/>
      <c r="G66" s="318" t="n"/>
      <c r="H66" s="368" t="n"/>
      <c r="I66" s="368" t="n"/>
      <c r="J66" s="368" t="n"/>
      <c r="K66" s="368" t="n"/>
      <c r="L66" s="368" t="n"/>
      <c r="M66" s="368" t="n"/>
      <c r="N66" s="368" t="n"/>
      <c r="O66" s="368" t="n"/>
      <c r="P66" s="368" t="n"/>
      <c r="Q66" s="368" t="n"/>
      <c r="R66" s="368" t="n"/>
      <c r="S66" s="368" t="n"/>
      <c r="T66" s="368" t="n"/>
      <c r="U66" s="368" t="n"/>
      <c r="V66" s="368" t="n"/>
      <c r="W66" s="368" t="n"/>
      <c r="X66" s="368" t="n"/>
      <c r="Y66" s="368" t="n"/>
      <c r="Z66" s="368" t="n"/>
      <c r="AA66" s="368" t="n"/>
      <c r="AB66" s="368" t="n"/>
      <c r="AC66" s="368" t="n"/>
      <c r="AD66" s="368" t="n"/>
      <c r="AE66" s="368" t="n"/>
      <c r="AF66" s="368" t="n"/>
      <c r="AG66" s="368" t="n"/>
      <c r="AH66" s="368" t="n"/>
      <c r="AI66" s="368" t="n"/>
      <c r="AJ66" s="368" t="n"/>
      <c r="AK66" s="368" t="n"/>
      <c r="AL66" s="368" t="n"/>
      <c r="AM66" s="368" t="n"/>
      <c r="AN66" s="368" t="n"/>
      <c r="AO66" s="368" t="n"/>
      <c r="AP66" s="319" t="n"/>
      <c r="AQ66" s="368" t="n"/>
      <c r="AR66" s="368" t="n"/>
      <c r="AS66" s="368" t="n"/>
      <c r="AT66" s="368" t="n"/>
      <c r="AU66" s="368" t="n"/>
      <c r="AV66" s="368" t="n"/>
      <c r="AW66" s="368" t="n"/>
      <c r="AX66" s="368" t="n"/>
      <c r="AY66" s="368" t="n"/>
      <c r="AZ66" s="368" t="n"/>
      <c r="BA66" s="368" t="n"/>
      <c r="BB66" s="368" t="n"/>
      <c r="BC66" s="368" t="n"/>
      <c r="BD66" s="368" t="n"/>
      <c r="BE66" s="368" t="n"/>
      <c r="BF66" s="368" t="n"/>
      <c r="BG66" s="368" t="n"/>
      <c r="BH66" s="368" t="n"/>
      <c r="BI66" s="368" t="n"/>
      <c r="BJ66" s="368" t="n"/>
      <c r="BK66" s="368" t="n"/>
      <c r="BL66" s="368" t="n"/>
      <c r="BM66" s="368" t="n"/>
      <c r="BN66" s="368" t="n"/>
      <c r="BO66" s="368" t="n"/>
      <c r="BP66" s="368" t="n"/>
      <c r="BQ66" s="320" t="n"/>
      <c r="BR66" s="368" t="n"/>
      <c r="BS66" s="368" t="n"/>
      <c r="BT66" s="368" t="n"/>
      <c r="BU66" s="368" t="n"/>
      <c r="BV66" s="368" t="n"/>
      <c r="BW66" s="368" t="n"/>
      <c r="BX66" s="368" t="n"/>
      <c r="BY66" s="368" t="n"/>
      <c r="BZ66" s="368" t="n"/>
      <c r="CA66" s="368" t="n"/>
      <c r="CB66" s="368" t="n"/>
      <c r="CC66" s="368" t="n"/>
      <c r="CD66" s="368" t="n"/>
      <c r="CE66" s="368" t="n"/>
      <c r="CF66" s="368" t="n"/>
      <c r="CG66" s="368" t="n"/>
      <c r="CH66" s="368" t="n"/>
      <c r="CI66" s="368" t="n"/>
      <c r="CJ66" s="368" t="n"/>
      <c r="CK66" s="368" t="n"/>
      <c r="CL66" s="368" t="n"/>
      <c r="CM66" s="368" t="n"/>
      <c r="CN66" s="368" t="n"/>
      <c r="CO66" s="368" t="n"/>
      <c r="CP66" s="368" t="n"/>
      <c r="CQ66" s="368" t="n"/>
      <c r="CR66" s="368" t="n"/>
      <c r="CS66" s="368" t="n"/>
      <c r="CT66" s="368" t="n"/>
      <c r="CU66" s="368" t="n"/>
      <c r="CV66" s="368" t="n"/>
      <c r="CW66" s="368" t="n"/>
      <c r="CX66" s="368" t="n"/>
      <c r="CY66" s="368" t="n"/>
      <c r="CZ66" s="368" t="n"/>
      <c r="DA66" s="368" t="n"/>
      <c r="DB66" s="368" t="n"/>
      <c r="DC66" s="368" t="n"/>
      <c r="DD66" s="368" t="n"/>
    </row>
    <row r="67">
      <c r="A67" s="368" t="n"/>
      <c r="B67" s="368" t="n"/>
      <c r="C67" s="368" t="n"/>
      <c r="D67" s="368" t="n"/>
      <c r="E67" s="368" t="n"/>
      <c r="F67" s="368" t="n"/>
      <c r="G67" s="318" t="n"/>
      <c r="H67" s="368" t="n"/>
      <c r="I67" s="368" t="n"/>
      <c r="J67" s="368" t="n"/>
      <c r="K67" s="368" t="n"/>
      <c r="L67" s="368" t="n"/>
      <c r="M67" s="368" t="n"/>
      <c r="N67" s="368" t="n"/>
      <c r="O67" s="368" t="n"/>
      <c r="P67" s="368" t="n"/>
      <c r="Q67" s="368" t="n"/>
      <c r="R67" s="368" t="n"/>
      <c r="S67" s="368" t="n"/>
      <c r="T67" s="368" t="n"/>
      <c r="U67" s="368" t="n"/>
      <c r="V67" s="368" t="n"/>
      <c r="W67" s="368" t="n"/>
      <c r="X67" s="368" t="n"/>
      <c r="Y67" s="368" t="n"/>
      <c r="Z67" s="368" t="n"/>
      <c r="AA67" s="368" t="n"/>
      <c r="AB67" s="368" t="n"/>
      <c r="AC67" s="368" t="n"/>
      <c r="AD67" s="368" t="n"/>
      <c r="AE67" s="368" t="n"/>
      <c r="AF67" s="368" t="n"/>
      <c r="AG67" s="368" t="n"/>
      <c r="AH67" s="368" t="n"/>
      <c r="AI67" s="368" t="n"/>
      <c r="AJ67" s="368" t="n"/>
      <c r="AK67" s="368" t="n"/>
      <c r="AL67" s="368" t="n"/>
      <c r="AM67" s="368" t="n"/>
      <c r="AN67" s="368" t="n"/>
      <c r="AO67" s="368" t="n"/>
      <c r="AP67" s="319" t="n"/>
      <c r="AQ67" s="368" t="n"/>
      <c r="AR67" s="368" t="n"/>
      <c r="AS67" s="368" t="n"/>
      <c r="AT67" s="368" t="n"/>
      <c r="AU67" s="368" t="n"/>
      <c r="AV67" s="368" t="n"/>
      <c r="AW67" s="368" t="n"/>
      <c r="AX67" s="368" t="n"/>
      <c r="AY67" s="368" t="n"/>
      <c r="AZ67" s="368" t="n"/>
      <c r="BA67" s="368" t="n"/>
      <c r="BB67" s="368" t="n"/>
      <c r="BC67" s="368" t="n"/>
      <c r="BD67" s="368" t="n"/>
      <c r="BE67" s="368" t="n"/>
      <c r="BF67" s="368" t="n"/>
      <c r="BG67" s="368" t="n"/>
      <c r="BH67" s="368" t="n"/>
      <c r="BI67" s="368" t="n"/>
      <c r="BJ67" s="368" t="n"/>
      <c r="BK67" s="368" t="n"/>
      <c r="BL67" s="368" t="n"/>
      <c r="BM67" s="368" t="n"/>
      <c r="BN67" s="368" t="n"/>
      <c r="BO67" s="368" t="n"/>
      <c r="BP67" s="368" t="n"/>
      <c r="BQ67" s="320" t="n"/>
      <c r="BR67" s="368" t="n"/>
      <c r="BS67" s="368" t="n"/>
      <c r="BT67" s="368" t="n"/>
      <c r="BU67" s="368" t="n"/>
      <c r="BV67" s="368" t="n"/>
      <c r="BW67" s="368" t="n"/>
      <c r="BX67" s="368" t="n"/>
      <c r="BY67" s="368" t="n"/>
      <c r="BZ67" s="368" t="n"/>
      <c r="CA67" s="368" t="n"/>
      <c r="CB67" s="368" t="n"/>
      <c r="CC67" s="368" t="n"/>
      <c r="CD67" s="368" t="n"/>
      <c r="CE67" s="368" t="n"/>
      <c r="CF67" s="368" t="n"/>
      <c r="CG67" s="368" t="n"/>
      <c r="CH67" s="368" t="n"/>
      <c r="CI67" s="368" t="n"/>
      <c r="CJ67" s="368" t="n"/>
      <c r="CK67" s="368" t="n"/>
      <c r="CL67" s="368" t="n"/>
      <c r="CM67" s="368" t="n"/>
      <c r="CN67" s="368" t="n"/>
      <c r="CO67" s="368" t="n"/>
      <c r="CP67" s="368" t="n"/>
      <c r="CQ67" s="368" t="n"/>
      <c r="CR67" s="368" t="n"/>
      <c r="CS67" s="368" t="n"/>
      <c r="CT67" s="368" t="n"/>
      <c r="CU67" s="368" t="n"/>
      <c r="CV67" s="368" t="n"/>
      <c r="CW67" s="368" t="n"/>
      <c r="CX67" s="368" t="n"/>
      <c r="CY67" s="368" t="n"/>
      <c r="CZ67" s="368" t="n"/>
      <c r="DA67" s="368" t="n"/>
      <c r="DB67" s="368" t="n"/>
      <c r="DC67" s="368" t="n"/>
      <c r="DD67" s="368" t="n"/>
    </row>
    <row r="68">
      <c r="A68" s="368" t="n"/>
      <c r="B68" s="368" t="n"/>
      <c r="C68" s="368" t="n"/>
      <c r="D68" s="368" t="n"/>
      <c r="E68" s="368" t="n"/>
      <c r="F68" s="368" t="n"/>
      <c r="G68" s="318" t="n"/>
      <c r="H68" s="368" t="n"/>
      <c r="I68" s="368" t="n"/>
      <c r="J68" s="368" t="n"/>
      <c r="K68" s="368" t="n"/>
      <c r="L68" s="368" t="n"/>
      <c r="M68" s="368" t="n"/>
      <c r="N68" s="368" t="n"/>
      <c r="O68" s="368" t="n"/>
      <c r="P68" s="368" t="n"/>
      <c r="Q68" s="368" t="n"/>
      <c r="R68" s="368" t="n"/>
      <c r="S68" s="368" t="n"/>
      <c r="T68" s="368" t="n"/>
      <c r="U68" s="368" t="n"/>
      <c r="V68" s="368" t="n"/>
      <c r="W68" s="368" t="n"/>
      <c r="X68" s="368" t="n"/>
      <c r="Y68" s="368" t="n"/>
      <c r="Z68" s="368" t="n"/>
      <c r="AA68" s="368" t="n"/>
      <c r="AB68" s="368" t="n"/>
      <c r="AC68" s="368" t="n"/>
      <c r="AD68" s="368" t="n"/>
      <c r="AE68" s="368" t="n"/>
      <c r="AF68" s="368" t="n"/>
      <c r="AG68" s="368" t="n"/>
      <c r="AH68" s="368" t="n"/>
      <c r="AI68" s="368" t="n"/>
      <c r="AJ68" s="368" t="n"/>
      <c r="AK68" s="368" t="n"/>
      <c r="AL68" s="368" t="n"/>
      <c r="AM68" s="368" t="n"/>
      <c r="AN68" s="368" t="n"/>
      <c r="AO68" s="368" t="n"/>
      <c r="AP68" s="319" t="n"/>
      <c r="AQ68" s="368" t="n"/>
      <c r="AR68" s="368" t="n"/>
      <c r="AS68" s="368" t="n"/>
      <c r="AT68" s="368" t="n"/>
      <c r="AU68" s="368" t="n"/>
      <c r="AV68" s="368" t="n"/>
      <c r="AW68" s="368" t="n"/>
      <c r="AX68" s="368" t="n"/>
      <c r="AY68" s="368" t="n"/>
      <c r="AZ68" s="368" t="n"/>
      <c r="BA68" s="368" t="n"/>
      <c r="BB68" s="368" t="n"/>
      <c r="BC68" s="368" t="n"/>
      <c r="BD68" s="368" t="n"/>
      <c r="BE68" s="368" t="n"/>
      <c r="BF68" s="368" t="n"/>
      <c r="BG68" s="368" t="n"/>
      <c r="BH68" s="368" t="n"/>
      <c r="BI68" s="368" t="n"/>
      <c r="BJ68" s="368" t="n"/>
      <c r="BK68" s="368" t="n"/>
      <c r="BL68" s="368" t="n"/>
      <c r="BM68" s="368" t="n"/>
      <c r="BN68" s="368" t="n"/>
      <c r="BO68" s="368" t="n"/>
      <c r="BP68" s="368" t="n"/>
      <c r="BQ68" s="320" t="n"/>
      <c r="BR68" s="368" t="n"/>
      <c r="BS68" s="368" t="n"/>
      <c r="BT68" s="368" t="n"/>
      <c r="BU68" s="368" t="n"/>
      <c r="BV68" s="368" t="n"/>
      <c r="BW68" s="368" t="n"/>
      <c r="BX68" s="368" t="n"/>
      <c r="BY68" s="368" t="n"/>
      <c r="BZ68" s="368" t="n"/>
      <c r="CA68" s="368" t="n"/>
      <c r="CB68" s="368" t="n"/>
      <c r="CC68" s="368" t="n"/>
      <c r="CD68" s="368" t="n"/>
      <c r="CE68" s="368" t="n"/>
      <c r="CF68" s="368" t="n"/>
      <c r="CG68" s="368" t="n"/>
      <c r="CH68" s="368" t="n"/>
      <c r="CI68" s="368" t="n"/>
      <c r="CJ68" s="368" t="n"/>
      <c r="CK68" s="368" t="n"/>
      <c r="CL68" s="368" t="n"/>
      <c r="CM68" s="368" t="n"/>
      <c r="CN68" s="368" t="n"/>
      <c r="CO68" s="368" t="n"/>
      <c r="CP68" s="368" t="n"/>
      <c r="CQ68" s="368" t="n"/>
      <c r="CR68" s="368" t="n"/>
      <c r="CS68" s="368" t="n"/>
      <c r="CT68" s="368" t="n"/>
      <c r="CU68" s="368" t="n"/>
      <c r="CV68" s="368" t="n"/>
      <c r="CW68" s="368" t="n"/>
      <c r="CX68" s="368" t="n"/>
      <c r="CY68" s="368" t="n"/>
      <c r="CZ68" s="368" t="n"/>
      <c r="DA68" s="368" t="n"/>
      <c r="DB68" s="368" t="n"/>
      <c r="DC68" s="368" t="n"/>
      <c r="DD68" s="368" t="n"/>
    </row>
    <row r="69">
      <c r="A69" s="368" t="n"/>
      <c r="B69" s="368" t="n"/>
      <c r="C69" s="368" t="n"/>
      <c r="D69" s="368" t="n"/>
      <c r="E69" s="368" t="n"/>
      <c r="F69" s="368" t="n"/>
      <c r="G69" s="318" t="n"/>
      <c r="H69" s="368" t="n"/>
      <c r="I69" s="368" t="n"/>
      <c r="J69" s="368" t="n"/>
      <c r="K69" s="368" t="n"/>
      <c r="L69" s="368" t="n"/>
      <c r="M69" s="368" t="n"/>
      <c r="N69" s="368" t="n"/>
      <c r="O69" s="368" t="n"/>
      <c r="P69" s="368" t="n"/>
      <c r="Q69" s="368" t="n"/>
      <c r="R69" s="368" t="n"/>
      <c r="S69" s="368" t="n"/>
      <c r="T69" s="368" t="n"/>
      <c r="U69" s="368" t="n"/>
      <c r="V69" s="368" t="n"/>
      <c r="W69" s="368" t="n"/>
      <c r="X69" s="368" t="n"/>
      <c r="Y69" s="368" t="n"/>
      <c r="Z69" s="368" t="n"/>
      <c r="AA69" s="368" t="n"/>
      <c r="AB69" s="368" t="n"/>
      <c r="AC69" s="368" t="n"/>
      <c r="AD69" s="368" t="n"/>
      <c r="AE69" s="368" t="n"/>
      <c r="AF69" s="368" t="n"/>
      <c r="AG69" s="368" t="n"/>
      <c r="AH69" s="368" t="n"/>
      <c r="AI69" s="368" t="n"/>
      <c r="AJ69" s="368" t="n"/>
      <c r="AK69" s="368" t="n"/>
      <c r="AL69" s="368" t="n"/>
      <c r="AM69" s="368" t="n"/>
      <c r="AN69" s="368" t="n"/>
      <c r="AO69" s="368" t="n"/>
      <c r="AP69" s="319" t="n"/>
      <c r="AQ69" s="368" t="n"/>
      <c r="AR69" s="368" t="n"/>
      <c r="AS69" s="368" t="n"/>
      <c r="AT69" s="368" t="n"/>
      <c r="AU69" s="368" t="n"/>
      <c r="AV69" s="368" t="n"/>
      <c r="AW69" s="368" t="n"/>
      <c r="AX69" s="368" t="n"/>
      <c r="AY69" s="368" t="n"/>
      <c r="AZ69" s="368" t="n"/>
      <c r="BA69" s="368" t="n"/>
      <c r="BB69" s="368" t="n"/>
      <c r="BC69" s="368" t="n"/>
      <c r="BD69" s="368" t="n"/>
      <c r="BE69" s="368" t="n"/>
      <c r="BF69" s="368" t="n"/>
      <c r="BG69" s="368" t="n"/>
      <c r="BH69" s="368" t="n"/>
      <c r="BI69" s="368" t="n"/>
      <c r="BJ69" s="368" t="n"/>
      <c r="BK69" s="368" t="n"/>
      <c r="BL69" s="368" t="n"/>
      <c r="BM69" s="368" t="n"/>
      <c r="BN69" s="368" t="n"/>
      <c r="BO69" s="368" t="n"/>
      <c r="BP69" s="368" t="n"/>
      <c r="BQ69" s="320" t="n"/>
      <c r="BR69" s="368" t="n"/>
      <c r="BS69" s="368" t="n"/>
      <c r="BT69" s="368" t="n"/>
      <c r="BU69" s="368" t="n"/>
      <c r="BV69" s="368" t="n"/>
      <c r="BW69" s="368" t="n"/>
      <c r="BX69" s="368" t="n"/>
      <c r="BY69" s="368" t="n"/>
      <c r="BZ69" s="368" t="n"/>
      <c r="CA69" s="368" t="n"/>
      <c r="CB69" s="368" t="n"/>
      <c r="CC69" s="368" t="n"/>
      <c r="CD69" s="368" t="n"/>
      <c r="CE69" s="368" t="n"/>
      <c r="CF69" s="368" t="n"/>
      <c r="CG69" s="368" t="n"/>
      <c r="CH69" s="368" t="n"/>
      <c r="CI69" s="368" t="n"/>
      <c r="CJ69" s="368" t="n"/>
      <c r="CK69" s="368" t="n"/>
      <c r="CL69" s="368" t="n"/>
      <c r="CM69" s="368" t="n"/>
      <c r="CN69" s="368" t="n"/>
      <c r="CO69" s="368" t="n"/>
      <c r="CP69" s="368" t="n"/>
      <c r="CQ69" s="368" t="n"/>
      <c r="CR69" s="368" t="n"/>
      <c r="CS69" s="368" t="n"/>
      <c r="CT69" s="368" t="n"/>
      <c r="CU69" s="368" t="n"/>
      <c r="CV69" s="368" t="n"/>
      <c r="CW69" s="368" t="n"/>
      <c r="CX69" s="368" t="n"/>
      <c r="CY69" s="368" t="n"/>
      <c r="CZ69" s="368" t="n"/>
      <c r="DA69" s="368" t="n"/>
      <c r="DB69" s="368" t="n"/>
      <c r="DC69" s="368" t="n"/>
      <c r="DD69" s="368" t="n"/>
    </row>
    <row r="70">
      <c r="A70" s="368" t="n"/>
      <c r="B70" s="368" t="n"/>
      <c r="C70" s="368" t="n"/>
      <c r="D70" s="368" t="n"/>
      <c r="E70" s="368" t="n"/>
      <c r="F70" s="368" t="n"/>
      <c r="G70" s="318" t="n"/>
      <c r="H70" s="368" t="n"/>
      <c r="I70" s="368" t="n"/>
      <c r="J70" s="368" t="n"/>
      <c r="K70" s="368" t="n"/>
      <c r="L70" s="368" t="n"/>
      <c r="M70" s="368" t="n"/>
      <c r="N70" s="368" t="n"/>
      <c r="O70" s="368" t="n"/>
      <c r="P70" s="368" t="n"/>
      <c r="Q70" s="368" t="n"/>
      <c r="R70" s="368" t="n"/>
      <c r="S70" s="368" t="n"/>
      <c r="T70" s="368" t="n"/>
      <c r="U70" s="368" t="n"/>
      <c r="V70" s="368" t="n"/>
      <c r="W70" s="368" t="n"/>
      <c r="X70" s="368" t="n"/>
      <c r="Y70" s="368" t="n"/>
      <c r="Z70" s="368" t="n"/>
      <c r="AA70" s="368" t="n"/>
      <c r="AB70" s="368" t="n"/>
      <c r="AC70" s="368" t="n"/>
      <c r="AD70" s="368" t="n"/>
      <c r="AE70" s="368" t="n"/>
      <c r="AF70" s="368" t="n"/>
      <c r="AG70" s="368" t="n"/>
      <c r="AH70" s="368" t="n"/>
      <c r="AI70" s="368" t="n"/>
      <c r="AJ70" s="368" t="n"/>
      <c r="AK70" s="368" t="n"/>
      <c r="AL70" s="368" t="n"/>
      <c r="AM70" s="368" t="n"/>
      <c r="AN70" s="368" t="n"/>
      <c r="AO70" s="368" t="n"/>
      <c r="AP70" s="319" t="n"/>
      <c r="AQ70" s="368" t="n"/>
      <c r="AR70" s="368" t="n"/>
      <c r="AS70" s="368" t="n"/>
      <c r="AT70" s="368" t="n"/>
      <c r="AU70" s="368" t="n"/>
      <c r="AV70" s="368" t="n"/>
      <c r="AW70" s="368" t="n"/>
      <c r="AX70" s="368" t="n"/>
      <c r="AY70" s="368" t="n"/>
      <c r="AZ70" s="368" t="n"/>
      <c r="BA70" s="368" t="n"/>
      <c r="BB70" s="368" t="n"/>
      <c r="BC70" s="368" t="n"/>
      <c r="BD70" s="368" t="n"/>
      <c r="BE70" s="368" t="n"/>
      <c r="BF70" s="368" t="n"/>
      <c r="BG70" s="368" t="n"/>
      <c r="BH70" s="368" t="n"/>
      <c r="BI70" s="368" t="n"/>
      <c r="BJ70" s="368" t="n"/>
      <c r="BK70" s="368" t="n"/>
      <c r="BL70" s="368" t="n"/>
      <c r="BM70" s="368" t="n"/>
      <c r="BN70" s="368" t="n"/>
      <c r="BO70" s="368" t="n"/>
      <c r="BP70" s="368" t="n"/>
      <c r="BQ70" s="320" t="n"/>
      <c r="BR70" s="368" t="n"/>
      <c r="BS70" s="368" t="n"/>
      <c r="BT70" s="368" t="n"/>
      <c r="BU70" s="368" t="n"/>
      <c r="BV70" s="368" t="n"/>
      <c r="BW70" s="368" t="n"/>
      <c r="BX70" s="368" t="n"/>
      <c r="BY70" s="368" t="n"/>
      <c r="BZ70" s="368" t="n"/>
      <c r="CA70" s="368" t="n"/>
      <c r="CB70" s="368" t="n"/>
      <c r="CC70" s="368" t="n"/>
      <c r="CD70" s="368" t="n"/>
      <c r="CE70" s="368" t="n"/>
      <c r="CF70" s="368" t="n"/>
      <c r="CG70" s="368" t="n"/>
      <c r="CH70" s="368" t="n"/>
      <c r="CI70" s="368" t="n"/>
      <c r="CJ70" s="368" t="n"/>
      <c r="CK70" s="368" t="n"/>
      <c r="CL70" s="368" t="n"/>
      <c r="CM70" s="368" t="n"/>
      <c r="CN70" s="368" t="n"/>
      <c r="CO70" s="368" t="n"/>
      <c r="CP70" s="368" t="n"/>
      <c r="CQ70" s="368" t="n"/>
      <c r="CR70" s="368" t="n"/>
      <c r="CS70" s="368" t="n"/>
      <c r="CT70" s="368" t="n"/>
      <c r="CU70" s="368" t="n"/>
      <c r="CV70" s="368" t="n"/>
      <c r="CW70" s="368" t="n"/>
      <c r="CX70" s="368" t="n"/>
      <c r="CY70" s="368" t="n"/>
      <c r="CZ70" s="368" t="n"/>
      <c r="DA70" s="368" t="n"/>
      <c r="DB70" s="368" t="n"/>
      <c r="DC70" s="368" t="n"/>
      <c r="DD70" s="368" t="n"/>
    </row>
    <row r="71">
      <c r="A71" s="368" t="n"/>
      <c r="B71" s="368" t="n"/>
      <c r="C71" s="368" t="n"/>
      <c r="D71" s="368" t="n"/>
      <c r="E71" s="368" t="n"/>
      <c r="F71" s="368" t="n"/>
      <c r="G71" s="318" t="n"/>
      <c r="H71" s="368" t="n"/>
      <c r="I71" s="368" t="n"/>
      <c r="J71" s="368" t="n"/>
      <c r="K71" s="368" t="n"/>
      <c r="L71" s="368" t="n"/>
      <c r="M71" s="368" t="n"/>
      <c r="N71" s="368" t="n"/>
      <c r="O71" s="368" t="n"/>
      <c r="P71" s="368" t="n"/>
      <c r="Q71" s="368" t="n"/>
      <c r="R71" s="368" t="n"/>
      <c r="S71" s="368" t="n"/>
      <c r="T71" s="368" t="n"/>
      <c r="U71" s="368" t="n"/>
      <c r="V71" s="368" t="n"/>
      <c r="W71" s="368" t="n"/>
      <c r="X71" s="368" t="n"/>
      <c r="Y71" s="368" t="n"/>
      <c r="Z71" s="368" t="n"/>
      <c r="AA71" s="368" t="n"/>
      <c r="AB71" s="368" t="n"/>
      <c r="AC71" s="368" t="n"/>
      <c r="AD71" s="368" t="n"/>
      <c r="AE71" s="368" t="n"/>
      <c r="AF71" s="368" t="n"/>
      <c r="AG71" s="368" t="n"/>
      <c r="AH71" s="368" t="n"/>
      <c r="AI71" s="368" t="n"/>
      <c r="AJ71" s="368" t="n"/>
      <c r="AK71" s="368" t="n"/>
      <c r="AL71" s="368" t="n"/>
      <c r="AM71" s="368" t="n"/>
      <c r="AN71" s="368" t="n"/>
      <c r="AO71" s="368" t="n"/>
      <c r="AP71" s="319" t="n"/>
      <c r="AQ71" s="368" t="n"/>
      <c r="AR71" s="368" t="n"/>
      <c r="AS71" s="368" t="n"/>
      <c r="AT71" s="368" t="n"/>
      <c r="AU71" s="368" t="n"/>
      <c r="AV71" s="368" t="n"/>
      <c r="AW71" s="368" t="n"/>
      <c r="AX71" s="368" t="n"/>
      <c r="AY71" s="368" t="n"/>
      <c r="AZ71" s="368" t="n"/>
      <c r="BA71" s="368" t="n"/>
      <c r="BB71" s="368" t="n"/>
      <c r="BC71" s="368" t="n"/>
      <c r="BD71" s="368" t="n"/>
      <c r="BE71" s="368" t="n"/>
      <c r="BF71" s="368" t="n"/>
      <c r="BG71" s="368" t="n"/>
      <c r="BH71" s="368" t="n"/>
      <c r="BI71" s="368" t="n"/>
      <c r="BJ71" s="368" t="n"/>
      <c r="BK71" s="368" t="n"/>
      <c r="BL71" s="368" t="n"/>
      <c r="BM71" s="368" t="n"/>
      <c r="BN71" s="368" t="n"/>
      <c r="BO71" s="368" t="n"/>
      <c r="BP71" s="368" t="n"/>
      <c r="BQ71" s="320" t="n"/>
      <c r="BR71" s="368" t="n"/>
      <c r="BS71" s="368" t="n"/>
      <c r="BT71" s="368" t="n"/>
      <c r="BU71" s="368" t="n"/>
      <c r="BV71" s="368" t="n"/>
      <c r="BW71" s="368" t="n"/>
      <c r="BX71" s="368" t="n"/>
      <c r="BY71" s="368" t="n"/>
      <c r="BZ71" s="368" t="n"/>
      <c r="CA71" s="368" t="n"/>
      <c r="CB71" s="368" t="n"/>
      <c r="CC71" s="368" t="n"/>
      <c r="CD71" s="368" t="n"/>
      <c r="CE71" s="368" t="n"/>
      <c r="CF71" s="368" t="n"/>
      <c r="CG71" s="368" t="n"/>
      <c r="CH71" s="368" t="n"/>
      <c r="CI71" s="368" t="n"/>
      <c r="CJ71" s="368" t="n"/>
      <c r="CK71" s="368" t="n"/>
      <c r="CL71" s="368" t="n"/>
      <c r="CM71" s="368" t="n"/>
      <c r="CN71" s="368" t="n"/>
      <c r="CO71" s="368" t="n"/>
      <c r="CP71" s="368" t="n"/>
      <c r="CQ71" s="368" t="n"/>
      <c r="CR71" s="368" t="n"/>
      <c r="CS71" s="368" t="n"/>
      <c r="CT71" s="368" t="n"/>
      <c r="CU71" s="368" t="n"/>
      <c r="CV71" s="368" t="n"/>
      <c r="CW71" s="368" t="n"/>
      <c r="CX71" s="368" t="n"/>
      <c r="CY71" s="368" t="n"/>
      <c r="CZ71" s="368" t="n"/>
      <c r="DA71" s="368" t="n"/>
      <c r="DB71" s="368" t="n"/>
      <c r="DC71" s="368" t="n"/>
      <c r="DD71" s="368" t="n"/>
    </row>
    <row r="72">
      <c r="A72" s="368" t="n"/>
      <c r="B72" s="368" t="n"/>
      <c r="C72" s="368" t="n"/>
      <c r="D72" s="368" t="n"/>
      <c r="E72" s="368" t="n"/>
      <c r="F72" s="368" t="n"/>
      <c r="G72" s="318" t="n"/>
      <c r="H72" s="368" t="n"/>
      <c r="I72" s="368" t="n"/>
      <c r="J72" s="368" t="n"/>
      <c r="K72" s="368" t="n"/>
      <c r="L72" s="368" t="n"/>
      <c r="M72" s="368" t="n"/>
      <c r="N72" s="368" t="n"/>
      <c r="O72" s="368" t="n"/>
      <c r="P72" s="368" t="n"/>
      <c r="Q72" s="368" t="n"/>
      <c r="R72" s="368" t="n"/>
      <c r="S72" s="368" t="n"/>
      <c r="T72" s="368" t="n"/>
      <c r="U72" s="368" t="n"/>
      <c r="V72" s="368" t="n"/>
      <c r="W72" s="368" t="n"/>
      <c r="X72" s="368" t="n"/>
      <c r="Y72" s="368" t="n"/>
      <c r="Z72" s="368" t="n"/>
      <c r="AA72" s="368" t="n"/>
      <c r="AB72" s="368" t="n"/>
      <c r="AC72" s="368" t="n"/>
      <c r="AD72" s="368" t="n"/>
      <c r="AE72" s="368" t="n"/>
      <c r="AF72" s="368" t="n"/>
      <c r="AG72" s="368" t="n"/>
      <c r="AH72" s="368" t="n"/>
      <c r="AI72" s="368" t="n"/>
      <c r="AJ72" s="368" t="n"/>
      <c r="AK72" s="368" t="n"/>
      <c r="AL72" s="368" t="n"/>
      <c r="AM72" s="368" t="n"/>
      <c r="AN72" s="368" t="n"/>
      <c r="AO72" s="368" t="n"/>
      <c r="AP72" s="319" t="n"/>
      <c r="AQ72" s="368" t="n"/>
      <c r="AR72" s="368" t="n"/>
      <c r="AS72" s="368" t="n"/>
      <c r="AT72" s="368" t="n"/>
      <c r="AU72" s="368" t="n"/>
      <c r="AV72" s="368" t="n"/>
      <c r="AW72" s="368" t="n"/>
      <c r="AX72" s="368" t="n"/>
      <c r="AY72" s="368" t="n"/>
      <c r="AZ72" s="368" t="n"/>
      <c r="BA72" s="368" t="n"/>
      <c r="BB72" s="368" t="n"/>
      <c r="BC72" s="368" t="n"/>
      <c r="BD72" s="368" t="n"/>
      <c r="BE72" s="368" t="n"/>
      <c r="BF72" s="368" t="n"/>
      <c r="BG72" s="368" t="n"/>
      <c r="BH72" s="368" t="n"/>
      <c r="BI72" s="368" t="n"/>
      <c r="BJ72" s="368" t="n"/>
      <c r="BK72" s="368" t="n"/>
      <c r="BL72" s="368" t="n"/>
      <c r="BM72" s="368" t="n"/>
      <c r="BN72" s="368" t="n"/>
      <c r="BO72" s="368" t="n"/>
      <c r="BP72" s="368" t="n"/>
      <c r="BQ72" s="320" t="n"/>
      <c r="BR72" s="368" t="n"/>
      <c r="BS72" s="368" t="n"/>
      <c r="BT72" s="368" t="n"/>
      <c r="BU72" s="368" t="n"/>
      <c r="BV72" s="368" t="n"/>
      <c r="BW72" s="368" t="n"/>
      <c r="BX72" s="368" t="n"/>
      <c r="BY72" s="368" t="n"/>
      <c r="BZ72" s="368" t="n"/>
      <c r="CA72" s="368" t="n"/>
      <c r="CB72" s="368" t="n"/>
      <c r="CC72" s="368" t="n"/>
      <c r="CD72" s="368" t="n"/>
      <c r="CE72" s="368" t="n"/>
      <c r="CF72" s="368" t="n"/>
      <c r="CG72" s="368" t="n"/>
      <c r="CH72" s="368" t="n"/>
      <c r="CI72" s="368" t="n"/>
      <c r="CJ72" s="368" t="n"/>
      <c r="CK72" s="368" t="n"/>
      <c r="CL72" s="368" t="n"/>
      <c r="CM72" s="368" t="n"/>
      <c r="CN72" s="368" t="n"/>
      <c r="CO72" s="368" t="n"/>
      <c r="CP72" s="368" t="n"/>
      <c r="CQ72" s="368" t="n"/>
      <c r="CR72" s="368" t="n"/>
      <c r="CS72" s="368" t="n"/>
      <c r="CT72" s="368" t="n"/>
      <c r="CU72" s="368" t="n"/>
      <c r="CV72" s="368" t="n"/>
      <c r="CW72" s="368" t="n"/>
      <c r="CX72" s="368" t="n"/>
      <c r="CY72" s="368" t="n"/>
      <c r="CZ72" s="368" t="n"/>
      <c r="DA72" s="368" t="n"/>
      <c r="DB72" s="368" t="n"/>
      <c r="DC72" s="368" t="n"/>
      <c r="DD72" s="368" t="n"/>
    </row>
    <row r="73">
      <c r="A73" s="368" t="n"/>
      <c r="B73" s="368" t="n"/>
      <c r="C73" s="368" t="n"/>
      <c r="D73" s="368" t="n"/>
      <c r="E73" s="368" t="n"/>
      <c r="F73" s="368" t="n"/>
      <c r="G73" s="318" t="n"/>
      <c r="H73" s="368" t="n"/>
      <c r="I73" s="368" t="n"/>
      <c r="J73" s="368" t="n"/>
      <c r="K73" s="368" t="n"/>
      <c r="L73" s="368" t="n"/>
      <c r="M73" s="368" t="n"/>
      <c r="N73" s="368" t="n"/>
      <c r="O73" s="368" t="n"/>
      <c r="P73" s="368" t="n"/>
      <c r="Q73" s="368" t="n"/>
      <c r="R73" s="368" t="n"/>
      <c r="S73" s="368" t="n"/>
      <c r="T73" s="368" t="n"/>
      <c r="U73" s="368" t="n"/>
      <c r="V73" s="368" t="n"/>
      <c r="W73" s="368" t="n"/>
      <c r="X73" s="368" t="n"/>
      <c r="Y73" s="368" t="n"/>
      <c r="Z73" s="368" t="n"/>
      <c r="AA73" s="368" t="n"/>
      <c r="AB73" s="368" t="n"/>
      <c r="AC73" s="368" t="n"/>
      <c r="AD73" s="368" t="n"/>
      <c r="AE73" s="368" t="n"/>
      <c r="AF73" s="368" t="n"/>
      <c r="AG73" s="368" t="n"/>
      <c r="AH73" s="368" t="n"/>
      <c r="AI73" s="368" t="n"/>
      <c r="AJ73" s="368" t="n"/>
      <c r="AK73" s="368" t="n"/>
      <c r="AL73" s="368" t="n"/>
      <c r="AM73" s="368" t="n"/>
      <c r="AN73" s="368" t="n"/>
      <c r="AO73" s="368" t="n"/>
      <c r="AP73" s="319" t="n"/>
      <c r="AQ73" s="368" t="n"/>
      <c r="AR73" s="368" t="n"/>
      <c r="AS73" s="368" t="n"/>
      <c r="AT73" s="368" t="n"/>
      <c r="AU73" s="368" t="n"/>
      <c r="AV73" s="368" t="n"/>
      <c r="AW73" s="368" t="n"/>
      <c r="AX73" s="368" t="n"/>
      <c r="AY73" s="368" t="n"/>
      <c r="AZ73" s="368" t="n"/>
      <c r="BA73" s="368" t="n"/>
      <c r="BB73" s="368" t="n"/>
      <c r="BC73" s="368" t="n"/>
      <c r="BD73" s="368" t="n"/>
      <c r="BE73" s="368" t="n"/>
      <c r="BF73" s="368" t="n"/>
      <c r="BG73" s="368" t="n"/>
      <c r="BH73" s="368" t="n"/>
      <c r="BI73" s="368" t="n"/>
      <c r="BJ73" s="368" t="n"/>
      <c r="BK73" s="368" t="n"/>
      <c r="BL73" s="368" t="n"/>
      <c r="BM73" s="368" t="n"/>
      <c r="BN73" s="368" t="n"/>
      <c r="BO73" s="368" t="n"/>
      <c r="BP73" s="368" t="n"/>
      <c r="BQ73" s="320" t="n"/>
      <c r="BR73" s="368" t="n"/>
      <c r="BS73" s="368" t="n"/>
      <c r="BT73" s="368" t="n"/>
      <c r="BU73" s="368" t="n"/>
      <c r="BV73" s="368" t="n"/>
      <c r="BW73" s="368" t="n"/>
      <c r="BX73" s="368" t="n"/>
      <c r="BY73" s="368" t="n"/>
      <c r="BZ73" s="368" t="n"/>
      <c r="CA73" s="368" t="n"/>
      <c r="CB73" s="368" t="n"/>
      <c r="CC73" s="368" t="n"/>
      <c r="CD73" s="368" t="n"/>
      <c r="CE73" s="368" t="n"/>
      <c r="CF73" s="368" t="n"/>
      <c r="CG73" s="368" t="n"/>
      <c r="CH73" s="368" t="n"/>
      <c r="CI73" s="368" t="n"/>
      <c r="CJ73" s="368" t="n"/>
      <c r="CK73" s="368" t="n"/>
      <c r="CL73" s="368" t="n"/>
      <c r="CM73" s="368" t="n"/>
      <c r="CN73" s="368" t="n"/>
      <c r="CO73" s="368" t="n"/>
      <c r="CP73" s="368" t="n"/>
      <c r="CQ73" s="368" t="n"/>
      <c r="CR73" s="368" t="n"/>
      <c r="CS73" s="368" t="n"/>
      <c r="CT73" s="368" t="n"/>
      <c r="CU73" s="368" t="n"/>
      <c r="CV73" s="368" t="n"/>
      <c r="CW73" s="368" t="n"/>
      <c r="CX73" s="368" t="n"/>
      <c r="CY73" s="368" t="n"/>
      <c r="CZ73" s="368" t="n"/>
      <c r="DA73" s="368" t="n"/>
      <c r="DB73" s="368" t="n"/>
      <c r="DC73" s="368" t="n"/>
      <c r="DD73" s="368" t="n"/>
    </row>
    <row r="74">
      <c r="A74" s="368" t="n"/>
      <c r="B74" s="368" t="n"/>
      <c r="C74" s="368" t="n"/>
      <c r="D74" s="368" t="n"/>
      <c r="E74" s="368" t="n"/>
      <c r="F74" s="368" t="n"/>
      <c r="G74" s="318" t="n"/>
      <c r="H74" s="368" t="n"/>
      <c r="I74" s="368" t="n"/>
      <c r="J74" s="368" t="n"/>
      <c r="K74" s="368" t="n"/>
      <c r="L74" s="368" t="n"/>
      <c r="M74" s="368" t="n"/>
      <c r="N74" s="368" t="n"/>
      <c r="O74" s="368" t="n"/>
      <c r="P74" s="368" t="n"/>
      <c r="Q74" s="368" t="n"/>
      <c r="R74" s="368" t="n"/>
      <c r="S74" s="368" t="n"/>
      <c r="T74" s="368" t="n"/>
      <c r="U74" s="368" t="n"/>
      <c r="V74" s="368" t="n"/>
      <c r="W74" s="368" t="n"/>
      <c r="X74" s="368" t="n"/>
      <c r="Y74" s="368" t="n"/>
      <c r="Z74" s="368" t="n"/>
      <c r="AA74" s="368" t="n"/>
      <c r="AB74" s="368" t="n"/>
      <c r="AC74" s="368" t="n"/>
      <c r="AD74" s="368" t="n"/>
      <c r="AE74" s="368" t="n"/>
      <c r="AF74" s="368" t="n"/>
      <c r="AG74" s="368" t="n"/>
      <c r="AH74" s="368" t="n"/>
      <c r="AI74" s="368" t="n"/>
      <c r="AJ74" s="368" t="n"/>
      <c r="AK74" s="368" t="n"/>
      <c r="AL74" s="368" t="n"/>
      <c r="AM74" s="368" t="n"/>
      <c r="AN74" s="368" t="n"/>
      <c r="AO74" s="368" t="n"/>
      <c r="AP74" s="319" t="n"/>
      <c r="AQ74" s="368" t="n"/>
      <c r="AR74" s="368" t="n"/>
      <c r="AS74" s="368" t="n"/>
      <c r="AT74" s="368" t="n"/>
      <c r="AU74" s="368" t="n"/>
      <c r="AV74" s="368" t="n"/>
      <c r="AW74" s="368" t="n"/>
      <c r="AX74" s="368" t="n"/>
      <c r="AY74" s="368" t="n"/>
      <c r="AZ74" s="368" t="n"/>
      <c r="BA74" s="368" t="n"/>
      <c r="BB74" s="368" t="n"/>
      <c r="BC74" s="368" t="n"/>
      <c r="BD74" s="368" t="n"/>
      <c r="BE74" s="368" t="n"/>
      <c r="BF74" s="368" t="n"/>
      <c r="BG74" s="368" t="n"/>
      <c r="BH74" s="368" t="n"/>
      <c r="BI74" s="368" t="n"/>
      <c r="BJ74" s="368" t="n"/>
      <c r="BK74" s="368" t="n"/>
      <c r="BL74" s="368" t="n"/>
      <c r="BM74" s="368" t="n"/>
      <c r="BN74" s="368" t="n"/>
      <c r="BO74" s="368" t="n"/>
      <c r="BP74" s="368" t="n"/>
      <c r="BQ74" s="320" t="n"/>
      <c r="BR74" s="368" t="n"/>
      <c r="BS74" s="368" t="n"/>
      <c r="BT74" s="368" t="n"/>
      <c r="BU74" s="368" t="n"/>
      <c r="BV74" s="368" t="n"/>
      <c r="BW74" s="368" t="n"/>
      <c r="BX74" s="368" t="n"/>
      <c r="BY74" s="368" t="n"/>
      <c r="BZ74" s="368" t="n"/>
      <c r="CA74" s="368" t="n"/>
      <c r="CB74" s="368" t="n"/>
      <c r="CC74" s="368" t="n"/>
      <c r="CD74" s="368" t="n"/>
      <c r="CE74" s="368" t="n"/>
      <c r="CF74" s="368" t="n"/>
      <c r="CG74" s="368" t="n"/>
      <c r="CH74" s="368" t="n"/>
      <c r="CI74" s="368" t="n"/>
      <c r="CJ74" s="368" t="n"/>
      <c r="CK74" s="368" t="n"/>
      <c r="CL74" s="368" t="n"/>
      <c r="CM74" s="368" t="n"/>
      <c r="CN74" s="368" t="n"/>
      <c r="CO74" s="368" t="n"/>
      <c r="CP74" s="368" t="n"/>
      <c r="CQ74" s="368" t="n"/>
      <c r="CR74" s="368" t="n"/>
      <c r="CS74" s="368" t="n"/>
      <c r="CT74" s="368" t="n"/>
      <c r="CU74" s="368" t="n"/>
      <c r="CV74" s="368" t="n"/>
      <c r="CW74" s="368" t="n"/>
      <c r="CX74" s="368" t="n"/>
      <c r="CY74" s="368" t="n"/>
      <c r="CZ74" s="368" t="n"/>
      <c r="DA74" s="368" t="n"/>
      <c r="DB74" s="368" t="n"/>
      <c r="DC74" s="368" t="n"/>
      <c r="DD74" s="368" t="n"/>
    </row>
    <row r="75">
      <c r="A75" s="368" t="n"/>
      <c r="B75" s="368" t="n"/>
      <c r="C75" s="368" t="n"/>
      <c r="D75" s="368" t="n"/>
      <c r="E75" s="368" t="n"/>
      <c r="F75" s="368" t="n"/>
      <c r="G75" s="318" t="n"/>
      <c r="H75" s="368" t="n"/>
      <c r="I75" s="368" t="n"/>
      <c r="J75" s="368" t="n"/>
      <c r="K75" s="368" t="n"/>
      <c r="L75" s="368" t="n"/>
      <c r="M75" s="368" t="n"/>
      <c r="N75" s="368" t="n"/>
      <c r="O75" s="368" t="n"/>
      <c r="P75" s="368" t="n"/>
      <c r="Q75" s="368" t="n"/>
      <c r="R75" s="368" t="n"/>
      <c r="S75" s="368" t="n"/>
      <c r="T75" s="368" t="n"/>
      <c r="U75" s="368" t="n"/>
      <c r="V75" s="368" t="n"/>
      <c r="W75" s="368" t="n"/>
      <c r="X75" s="368" t="n"/>
      <c r="Y75" s="368" t="n"/>
      <c r="Z75" s="368" t="n"/>
      <c r="AA75" s="368" t="n"/>
      <c r="AB75" s="368" t="n"/>
      <c r="AC75" s="368" t="n"/>
      <c r="AD75" s="368" t="n"/>
      <c r="AE75" s="368" t="n"/>
      <c r="AF75" s="368" t="n"/>
      <c r="AG75" s="368" t="n"/>
      <c r="AH75" s="368" t="n"/>
      <c r="AI75" s="368" t="n"/>
      <c r="AJ75" s="368" t="n"/>
      <c r="AK75" s="368" t="n"/>
      <c r="AL75" s="368" t="n"/>
      <c r="AM75" s="368" t="n"/>
      <c r="AN75" s="368" t="n"/>
      <c r="AO75" s="368" t="n"/>
      <c r="AP75" s="319" t="n"/>
      <c r="AQ75" s="368" t="n"/>
      <c r="AR75" s="368" t="n"/>
      <c r="AS75" s="368" t="n"/>
      <c r="AT75" s="368" t="n"/>
      <c r="AU75" s="368" t="n"/>
      <c r="AV75" s="368" t="n"/>
      <c r="AW75" s="368" t="n"/>
      <c r="AX75" s="368" t="n"/>
      <c r="AY75" s="368" t="n"/>
      <c r="AZ75" s="368" t="n"/>
      <c r="BA75" s="368" t="n"/>
      <c r="BB75" s="368" t="n"/>
      <c r="BC75" s="368" t="n"/>
      <c r="BD75" s="368" t="n"/>
      <c r="BE75" s="368" t="n"/>
      <c r="BF75" s="368" t="n"/>
      <c r="BG75" s="368" t="n"/>
      <c r="BH75" s="368" t="n"/>
      <c r="BI75" s="368" t="n"/>
      <c r="BJ75" s="368" t="n"/>
      <c r="BK75" s="368" t="n"/>
      <c r="BL75" s="368" t="n"/>
      <c r="BM75" s="368" t="n"/>
      <c r="BN75" s="368" t="n"/>
      <c r="BO75" s="368" t="n"/>
      <c r="BP75" s="368" t="n"/>
      <c r="BQ75" s="320" t="n"/>
      <c r="BR75" s="368" t="n"/>
      <c r="BS75" s="368" t="n"/>
      <c r="BT75" s="368" t="n"/>
      <c r="BU75" s="368" t="n"/>
      <c r="BV75" s="368" t="n"/>
      <c r="BW75" s="368" t="n"/>
      <c r="BX75" s="368" t="n"/>
      <c r="BY75" s="368" t="n"/>
      <c r="BZ75" s="368" t="n"/>
      <c r="CA75" s="368" t="n"/>
      <c r="CB75" s="368" t="n"/>
      <c r="CC75" s="368" t="n"/>
      <c r="CD75" s="368" t="n"/>
      <c r="CE75" s="368" t="n"/>
      <c r="CF75" s="368" t="n"/>
      <c r="CG75" s="368" t="n"/>
      <c r="CH75" s="368" t="n"/>
      <c r="CI75" s="368" t="n"/>
      <c r="CJ75" s="368" t="n"/>
      <c r="CK75" s="368" t="n"/>
      <c r="CL75" s="368" t="n"/>
      <c r="CM75" s="368" t="n"/>
      <c r="CN75" s="368" t="n"/>
      <c r="CO75" s="368" t="n"/>
      <c r="CP75" s="368" t="n"/>
      <c r="CQ75" s="368" t="n"/>
      <c r="CR75" s="368" t="n"/>
      <c r="CS75" s="368" t="n"/>
      <c r="CT75" s="368" t="n"/>
      <c r="CU75" s="368" t="n"/>
      <c r="CV75" s="368" t="n"/>
      <c r="CW75" s="368" t="n"/>
      <c r="CX75" s="368" t="n"/>
      <c r="CY75" s="368" t="n"/>
      <c r="CZ75" s="368" t="n"/>
      <c r="DA75" s="368" t="n"/>
      <c r="DB75" s="368" t="n"/>
      <c r="DC75" s="368" t="n"/>
      <c r="DD75" s="368" t="n"/>
    </row>
    <row r="76">
      <c r="A76" s="368" t="n"/>
      <c r="B76" s="368" t="n"/>
      <c r="C76" s="368" t="n"/>
      <c r="D76" s="368" t="n"/>
      <c r="E76" s="368" t="n"/>
      <c r="F76" s="368" t="n"/>
      <c r="G76" s="318" t="n"/>
      <c r="H76" s="368" t="n"/>
      <c r="I76" s="368" t="n"/>
      <c r="J76" s="368" t="n"/>
      <c r="K76" s="368" t="n"/>
      <c r="L76" s="368" t="n"/>
      <c r="M76" s="368" t="n"/>
      <c r="N76" s="368" t="n"/>
      <c r="O76" s="368" t="n"/>
      <c r="P76" s="368" t="n"/>
      <c r="Q76" s="368" t="n"/>
      <c r="R76" s="368" t="n"/>
      <c r="S76" s="368" t="n"/>
      <c r="T76" s="368" t="n"/>
      <c r="U76" s="368" t="n"/>
      <c r="V76" s="368" t="n"/>
      <c r="W76" s="368" t="n"/>
      <c r="X76" s="368" t="n"/>
      <c r="Y76" s="368" t="n"/>
      <c r="Z76" s="368" t="n"/>
      <c r="AA76" s="368" t="n"/>
      <c r="AB76" s="368" t="n"/>
      <c r="AC76" s="368" t="n"/>
      <c r="AD76" s="368" t="n"/>
      <c r="AE76" s="368" t="n"/>
      <c r="AF76" s="368" t="n"/>
      <c r="AG76" s="368" t="n"/>
      <c r="AH76" s="368" t="n"/>
      <c r="AI76" s="368" t="n"/>
      <c r="AJ76" s="368" t="n"/>
      <c r="AK76" s="368" t="n"/>
      <c r="AL76" s="368" t="n"/>
      <c r="AM76" s="368" t="n"/>
      <c r="AN76" s="368" t="n"/>
      <c r="AO76" s="368" t="n"/>
      <c r="AP76" s="319" t="n"/>
      <c r="AQ76" s="368" t="n"/>
      <c r="AR76" s="368" t="n"/>
      <c r="AS76" s="368" t="n"/>
      <c r="AT76" s="368" t="n"/>
      <c r="AU76" s="368" t="n"/>
      <c r="AV76" s="368" t="n"/>
      <c r="AW76" s="368" t="n"/>
      <c r="AX76" s="368" t="n"/>
      <c r="AY76" s="368" t="n"/>
      <c r="AZ76" s="368" t="n"/>
      <c r="BA76" s="368" t="n"/>
      <c r="BB76" s="368" t="n"/>
      <c r="BC76" s="368" t="n"/>
      <c r="BD76" s="368" t="n"/>
      <c r="BE76" s="368" t="n"/>
      <c r="BF76" s="368" t="n"/>
      <c r="BG76" s="368" t="n"/>
      <c r="BH76" s="368" t="n"/>
      <c r="BI76" s="368" t="n"/>
      <c r="BJ76" s="368" t="n"/>
      <c r="BK76" s="368" t="n"/>
      <c r="BL76" s="368" t="n"/>
      <c r="BM76" s="368" t="n"/>
      <c r="BN76" s="368" t="n"/>
      <c r="BO76" s="368" t="n"/>
      <c r="BP76" s="368" t="n"/>
      <c r="BQ76" s="320" t="n"/>
      <c r="BR76" s="368" t="n"/>
      <c r="BS76" s="368" t="n"/>
      <c r="BT76" s="368" t="n"/>
      <c r="BU76" s="368" t="n"/>
      <c r="BV76" s="368" t="n"/>
      <c r="BW76" s="368" t="n"/>
      <c r="BX76" s="368" t="n"/>
      <c r="BY76" s="368" t="n"/>
      <c r="BZ76" s="368" t="n"/>
      <c r="CA76" s="368" t="n"/>
      <c r="CB76" s="368" t="n"/>
      <c r="CC76" s="368" t="n"/>
      <c r="CD76" s="368" t="n"/>
      <c r="CE76" s="368" t="n"/>
      <c r="CF76" s="368" t="n"/>
      <c r="CG76" s="368" t="n"/>
      <c r="CH76" s="368" t="n"/>
      <c r="CI76" s="368" t="n"/>
      <c r="CJ76" s="368" t="n"/>
      <c r="CK76" s="368" t="n"/>
      <c r="CL76" s="368" t="n"/>
      <c r="CM76" s="368" t="n"/>
      <c r="CN76" s="368" t="n"/>
      <c r="CO76" s="368" t="n"/>
      <c r="CP76" s="368" t="n"/>
      <c r="CQ76" s="368" t="n"/>
      <c r="CR76" s="368" t="n"/>
      <c r="CS76" s="368" t="n"/>
      <c r="CT76" s="368" t="n"/>
      <c r="CU76" s="368" t="n"/>
      <c r="CV76" s="368" t="n"/>
      <c r="CW76" s="368" t="n"/>
      <c r="CX76" s="368" t="n"/>
      <c r="CY76" s="368" t="n"/>
      <c r="CZ76" s="368" t="n"/>
      <c r="DA76" s="368" t="n"/>
      <c r="DB76" s="368" t="n"/>
      <c r="DC76" s="368" t="n"/>
      <c r="DD76" s="368" t="n"/>
    </row>
    <row r="77">
      <c r="A77" s="368" t="n"/>
      <c r="B77" s="368" t="n"/>
      <c r="C77" s="368" t="n"/>
      <c r="D77" s="368" t="n"/>
      <c r="E77" s="368" t="n"/>
      <c r="F77" s="368" t="n"/>
      <c r="G77" s="318" t="n"/>
      <c r="H77" s="368" t="n"/>
      <c r="I77" s="368" t="n"/>
      <c r="J77" s="368" t="n"/>
      <c r="K77" s="368" t="n"/>
      <c r="L77" s="368" t="n"/>
      <c r="M77" s="368" t="n"/>
      <c r="N77" s="368" t="n"/>
      <c r="O77" s="368" t="n"/>
      <c r="P77" s="368" t="n"/>
      <c r="Q77" s="368" t="n"/>
      <c r="R77" s="368" t="n"/>
      <c r="S77" s="368" t="n"/>
      <c r="T77" s="368" t="n"/>
      <c r="U77" s="368" t="n"/>
      <c r="V77" s="368" t="n"/>
      <c r="W77" s="368" t="n"/>
      <c r="X77" s="368" t="n"/>
      <c r="Y77" s="368" t="n"/>
      <c r="Z77" s="368" t="n"/>
      <c r="AA77" s="368" t="n"/>
      <c r="AB77" s="368" t="n"/>
      <c r="AC77" s="368" t="n"/>
      <c r="AD77" s="368" t="n"/>
      <c r="AE77" s="368" t="n"/>
      <c r="AF77" s="368" t="n"/>
      <c r="AG77" s="368" t="n"/>
      <c r="AH77" s="368" t="n"/>
      <c r="AI77" s="368" t="n"/>
      <c r="AJ77" s="368" t="n"/>
      <c r="AK77" s="368" t="n"/>
      <c r="AL77" s="368" t="n"/>
      <c r="AM77" s="368" t="n"/>
      <c r="AN77" s="368" t="n"/>
      <c r="AO77" s="368" t="n"/>
      <c r="AP77" s="319" t="n"/>
      <c r="AQ77" s="368" t="n"/>
      <c r="AR77" s="368" t="n"/>
      <c r="AS77" s="368" t="n"/>
      <c r="AT77" s="368" t="n"/>
      <c r="AU77" s="368" t="n"/>
      <c r="AV77" s="368" t="n"/>
      <c r="AW77" s="368" t="n"/>
      <c r="AX77" s="368" t="n"/>
      <c r="AY77" s="368" t="n"/>
      <c r="AZ77" s="368" t="n"/>
      <c r="BA77" s="368" t="n"/>
      <c r="BB77" s="368" t="n"/>
      <c r="BC77" s="368" t="n"/>
      <c r="BD77" s="368" t="n"/>
      <c r="BE77" s="368" t="n"/>
      <c r="BF77" s="368" t="n"/>
      <c r="BG77" s="368" t="n"/>
      <c r="BH77" s="368" t="n"/>
      <c r="BI77" s="368" t="n"/>
      <c r="BJ77" s="368" t="n"/>
      <c r="BK77" s="368" t="n"/>
      <c r="BL77" s="368" t="n"/>
      <c r="BM77" s="368" t="n"/>
      <c r="BN77" s="368" t="n"/>
      <c r="BO77" s="368" t="n"/>
      <c r="BP77" s="368" t="n"/>
      <c r="BQ77" s="320" t="n"/>
      <c r="BR77" s="368" t="n"/>
      <c r="BS77" s="368" t="n"/>
      <c r="BT77" s="368" t="n"/>
      <c r="BU77" s="368" t="n"/>
      <c r="BV77" s="368" t="n"/>
      <c r="BW77" s="368" t="n"/>
      <c r="BX77" s="368" t="n"/>
      <c r="BY77" s="368" t="n"/>
      <c r="BZ77" s="368" t="n"/>
      <c r="CA77" s="368" t="n"/>
      <c r="CB77" s="368" t="n"/>
      <c r="CC77" s="368" t="n"/>
      <c r="CD77" s="368" t="n"/>
      <c r="CE77" s="368" t="n"/>
      <c r="CF77" s="368" t="n"/>
      <c r="CG77" s="368" t="n"/>
      <c r="CH77" s="368" t="n"/>
      <c r="CI77" s="368" t="n"/>
      <c r="CJ77" s="368" t="n"/>
      <c r="CK77" s="368" t="n"/>
      <c r="CL77" s="368" t="n"/>
      <c r="CM77" s="368" t="n"/>
      <c r="CN77" s="368" t="n"/>
      <c r="CO77" s="368" t="n"/>
      <c r="CP77" s="368" t="n"/>
      <c r="CQ77" s="368" t="n"/>
      <c r="CR77" s="368" t="n"/>
      <c r="CS77" s="368" t="n"/>
      <c r="CT77" s="368" t="n"/>
      <c r="CU77" s="368" t="n"/>
      <c r="CV77" s="368" t="n"/>
      <c r="CW77" s="368" t="n"/>
      <c r="CX77" s="368" t="n"/>
      <c r="CY77" s="368" t="n"/>
      <c r="CZ77" s="368" t="n"/>
      <c r="DA77" s="368" t="n"/>
      <c r="DB77" s="368" t="n"/>
      <c r="DC77" s="368" t="n"/>
      <c r="DD77" s="368" t="n"/>
    </row>
    <row r="78">
      <c r="A78" s="368" t="n"/>
      <c r="B78" s="368" t="n"/>
      <c r="C78" s="368" t="n"/>
      <c r="D78" s="368" t="n"/>
      <c r="E78" s="368" t="n"/>
      <c r="F78" s="368" t="n"/>
      <c r="G78" s="318" t="n"/>
      <c r="H78" s="368" t="n"/>
      <c r="I78" s="368" t="n"/>
      <c r="J78" s="368" t="n"/>
      <c r="K78" s="368" t="n"/>
      <c r="L78" s="368" t="n"/>
      <c r="M78" s="368" t="n"/>
      <c r="N78" s="368" t="n"/>
      <c r="O78" s="368" t="n"/>
      <c r="P78" s="368" t="n"/>
      <c r="Q78" s="368" t="n"/>
      <c r="R78" s="368" t="n"/>
      <c r="S78" s="368" t="n"/>
      <c r="T78" s="368" t="n"/>
      <c r="U78" s="368" t="n"/>
      <c r="V78" s="368" t="n"/>
      <c r="W78" s="368" t="n"/>
      <c r="X78" s="368" t="n"/>
      <c r="Y78" s="368" t="n"/>
      <c r="Z78" s="368" t="n"/>
      <c r="AA78" s="368" t="n"/>
      <c r="AB78" s="368" t="n"/>
      <c r="AC78" s="368" t="n"/>
      <c r="AD78" s="368" t="n"/>
      <c r="AE78" s="368" t="n"/>
      <c r="AF78" s="368" t="n"/>
      <c r="AG78" s="368" t="n"/>
      <c r="AH78" s="368" t="n"/>
      <c r="AI78" s="368" t="n"/>
      <c r="AJ78" s="368" t="n"/>
      <c r="AK78" s="368" t="n"/>
      <c r="AL78" s="368" t="n"/>
      <c r="AM78" s="368" t="n"/>
      <c r="AN78" s="368" t="n"/>
      <c r="AO78" s="368" t="n"/>
      <c r="AP78" s="319" t="n"/>
      <c r="AQ78" s="368" t="n"/>
      <c r="AR78" s="368" t="n"/>
      <c r="AS78" s="368" t="n"/>
      <c r="AT78" s="368" t="n"/>
      <c r="AU78" s="368" t="n"/>
      <c r="AV78" s="368" t="n"/>
      <c r="AW78" s="368" t="n"/>
      <c r="AX78" s="368" t="n"/>
      <c r="AY78" s="368" t="n"/>
      <c r="AZ78" s="368" t="n"/>
      <c r="BA78" s="368" t="n"/>
      <c r="BB78" s="368" t="n"/>
      <c r="BC78" s="368" t="n"/>
      <c r="BD78" s="368" t="n"/>
      <c r="BE78" s="368" t="n"/>
      <c r="BF78" s="368" t="n"/>
      <c r="BG78" s="368" t="n"/>
      <c r="BH78" s="368" t="n"/>
      <c r="BI78" s="368" t="n"/>
      <c r="BJ78" s="368" t="n"/>
      <c r="BK78" s="368" t="n"/>
      <c r="BL78" s="368" t="n"/>
      <c r="BM78" s="368" t="n"/>
      <c r="BN78" s="368" t="n"/>
      <c r="BO78" s="368" t="n"/>
      <c r="BP78" s="368" t="n"/>
      <c r="BQ78" s="320" t="n"/>
      <c r="BR78" s="368" t="n"/>
      <c r="BS78" s="368" t="n"/>
      <c r="BT78" s="368" t="n"/>
      <c r="BU78" s="368" t="n"/>
      <c r="BV78" s="368" t="n"/>
      <c r="BW78" s="368" t="n"/>
      <c r="BX78" s="368" t="n"/>
      <c r="BY78" s="368" t="n"/>
      <c r="BZ78" s="368" t="n"/>
      <c r="CA78" s="368" t="n"/>
      <c r="CB78" s="368" t="n"/>
      <c r="CC78" s="368" t="n"/>
      <c r="CD78" s="368" t="n"/>
      <c r="CE78" s="368" t="n"/>
      <c r="CF78" s="368" t="n"/>
      <c r="CG78" s="368" t="n"/>
      <c r="CH78" s="368" t="n"/>
      <c r="CI78" s="368" t="n"/>
      <c r="CJ78" s="368" t="n"/>
      <c r="CK78" s="368" t="n"/>
      <c r="CL78" s="368" t="n"/>
      <c r="CM78" s="368" t="n"/>
      <c r="CN78" s="368" t="n"/>
      <c r="CO78" s="368" t="n"/>
      <c r="CP78" s="368" t="n"/>
      <c r="CQ78" s="368" t="n"/>
      <c r="CR78" s="368" t="n"/>
      <c r="CS78" s="368" t="n"/>
      <c r="CT78" s="368" t="n"/>
      <c r="CU78" s="368" t="n"/>
      <c r="CV78" s="368" t="n"/>
      <c r="CW78" s="368" t="n"/>
      <c r="CX78" s="368" t="n"/>
      <c r="CY78" s="368" t="n"/>
      <c r="CZ78" s="368" t="n"/>
      <c r="DA78" s="368" t="n"/>
      <c r="DB78" s="368" t="n"/>
      <c r="DC78" s="368" t="n"/>
      <c r="DD78" s="368" t="n"/>
    </row>
    <row r="79">
      <c r="A79" s="368" t="n"/>
      <c r="B79" s="368" t="n"/>
      <c r="C79" s="368" t="n"/>
      <c r="D79" s="368" t="n"/>
      <c r="E79" s="368" t="n"/>
      <c r="F79" s="368" t="n"/>
      <c r="G79" s="318" t="n"/>
      <c r="H79" s="368" t="n"/>
      <c r="I79" s="368" t="n"/>
      <c r="J79" s="368" t="n"/>
      <c r="K79" s="368" t="n"/>
      <c r="L79" s="368" t="n"/>
      <c r="M79" s="368" t="n"/>
      <c r="N79" s="368" t="n"/>
      <c r="O79" s="368" t="n"/>
      <c r="P79" s="368" t="n"/>
      <c r="Q79" s="368" t="n"/>
      <c r="R79" s="368" t="n"/>
      <c r="S79" s="368" t="n"/>
      <c r="T79" s="368" t="n"/>
      <c r="U79" s="368" t="n"/>
      <c r="V79" s="368" t="n"/>
      <c r="W79" s="368" t="n"/>
      <c r="X79" s="368" t="n"/>
      <c r="Y79" s="368" t="n"/>
      <c r="Z79" s="368" t="n"/>
      <c r="AA79" s="368" t="n"/>
      <c r="AB79" s="368" t="n"/>
      <c r="AC79" s="368" t="n"/>
      <c r="AD79" s="368" t="n"/>
      <c r="AE79" s="368" t="n"/>
      <c r="AF79" s="368" t="n"/>
      <c r="AG79" s="368" t="n"/>
      <c r="AH79" s="368" t="n"/>
      <c r="AI79" s="368" t="n"/>
      <c r="AJ79" s="368" t="n"/>
      <c r="AK79" s="368" t="n"/>
      <c r="AL79" s="368" t="n"/>
      <c r="AM79" s="368" t="n"/>
      <c r="AN79" s="368" t="n"/>
      <c r="AO79" s="368" t="n"/>
      <c r="AP79" s="319" t="n"/>
      <c r="AQ79" s="368" t="n"/>
      <c r="AR79" s="368" t="n"/>
      <c r="AS79" s="368" t="n"/>
      <c r="AT79" s="392" t="n"/>
      <c r="AU79" s="368" t="n"/>
      <c r="AV79" s="368" t="n"/>
      <c r="AW79" s="368" t="n"/>
      <c r="AX79" s="368" t="n"/>
      <c r="AY79" s="368" t="n"/>
      <c r="AZ79" s="368" t="n"/>
      <c r="BA79" s="368" t="n"/>
      <c r="BB79" s="368" t="n"/>
      <c r="BC79" s="368" t="n"/>
      <c r="BD79" s="368" t="n"/>
      <c r="BE79" s="368" t="n"/>
      <c r="BF79" s="368" t="n"/>
      <c r="BG79" s="368" t="n"/>
      <c r="BH79" s="368" t="n"/>
      <c r="BI79" s="368" t="n"/>
      <c r="BJ79" s="368" t="n"/>
      <c r="BK79" s="368" t="n"/>
      <c r="BL79" s="368" t="n"/>
      <c r="BM79" s="368" t="n"/>
      <c r="BN79" s="368" t="n"/>
      <c r="BO79" s="368" t="n"/>
      <c r="BP79" s="368" t="n"/>
      <c r="BQ79" s="320" t="n"/>
      <c r="BR79" s="368" t="n"/>
      <c r="BS79" s="368" t="n"/>
      <c r="BT79" s="368" t="n"/>
      <c r="BU79" s="368" t="n"/>
      <c r="BV79" s="368" t="n"/>
      <c r="BW79" s="368" t="n"/>
      <c r="BX79" s="368" t="n"/>
      <c r="BY79" s="368" t="n"/>
      <c r="BZ79" s="368" t="n"/>
      <c r="CA79" s="368" t="n"/>
      <c r="CB79" s="368" t="n"/>
      <c r="CC79" s="368" t="n"/>
      <c r="CD79" s="368" t="n"/>
      <c r="CE79" s="368" t="n"/>
      <c r="CF79" s="368" t="n"/>
      <c r="CG79" s="368" t="n"/>
      <c r="CH79" s="368" t="n"/>
      <c r="CI79" s="368" t="n"/>
      <c r="CJ79" s="368" t="n"/>
      <c r="CK79" s="368" t="n"/>
      <c r="CL79" s="368" t="n"/>
      <c r="CM79" s="368" t="n"/>
      <c r="CN79" s="368" t="n"/>
      <c r="CO79" s="368" t="n"/>
      <c r="CP79" s="368" t="n"/>
      <c r="CQ79" s="368" t="n"/>
      <c r="CR79" s="368" t="n"/>
      <c r="CS79" s="368" t="n"/>
      <c r="CT79" s="368" t="n"/>
      <c r="CU79" s="368" t="n"/>
      <c r="CV79" s="368" t="n"/>
      <c r="CW79" s="368" t="n"/>
      <c r="CX79" s="368" t="n"/>
      <c r="CY79" s="368" t="n"/>
      <c r="CZ79" s="368" t="n"/>
      <c r="DA79" s="368" t="n"/>
      <c r="DB79" s="368" t="n"/>
      <c r="DC79" s="368" t="n"/>
      <c r="DD79" s="368" t="n"/>
    </row>
    <row r="80">
      <c r="A80" s="368" t="n"/>
      <c r="B80" s="368" t="n"/>
      <c r="C80" s="368" t="n"/>
      <c r="D80" s="368" t="n"/>
      <c r="E80" s="368" t="n"/>
      <c r="F80" s="368" t="n"/>
      <c r="G80" s="318" t="n"/>
      <c r="H80" s="368" t="n"/>
      <c r="I80" s="368" t="n"/>
      <c r="J80" s="368" t="n"/>
      <c r="K80" s="368" t="n"/>
      <c r="L80" s="368" t="n"/>
      <c r="M80" s="368" t="n"/>
      <c r="N80" s="368" t="n"/>
      <c r="O80" s="368" t="n"/>
      <c r="P80" s="368" t="n"/>
      <c r="Q80" s="368" t="n"/>
      <c r="R80" s="368" t="n"/>
      <c r="S80" s="368" t="n"/>
      <c r="T80" s="368" t="n"/>
      <c r="U80" s="368" t="n"/>
      <c r="V80" s="368" t="n"/>
      <c r="W80" s="368" t="n"/>
      <c r="X80" s="368" t="n"/>
      <c r="Y80" s="368" t="n"/>
      <c r="Z80" s="368" t="n"/>
      <c r="AA80" s="368" t="n"/>
      <c r="AB80" s="368" t="n"/>
      <c r="AC80" s="368" t="n"/>
      <c r="AD80" s="368" t="n"/>
      <c r="AE80" s="368" t="n"/>
      <c r="AF80" s="368" t="n"/>
      <c r="AG80" s="368" t="n"/>
      <c r="AH80" s="368" t="n"/>
      <c r="AI80" s="368" t="n"/>
      <c r="AJ80" s="368" t="n"/>
      <c r="AK80" s="368" t="n"/>
      <c r="AL80" s="368" t="n"/>
      <c r="AM80" s="368" t="n"/>
      <c r="AN80" s="368" t="n"/>
      <c r="AO80" s="368" t="n"/>
      <c r="AP80" s="319" t="n"/>
      <c r="AQ80" s="368" t="n"/>
      <c r="AR80" s="368" t="n"/>
      <c r="AS80" s="368" t="n"/>
      <c r="AT80" s="368" t="n"/>
      <c r="AU80" s="368" t="n"/>
      <c r="AV80" s="368" t="n"/>
      <c r="AW80" s="368" t="n"/>
      <c r="AX80" s="368" t="n"/>
      <c r="AY80" s="368" t="n"/>
      <c r="AZ80" s="368" t="n"/>
      <c r="BA80" s="368" t="n"/>
      <c r="BB80" s="368" t="n"/>
      <c r="BC80" s="368" t="n"/>
      <c r="BD80" s="368" t="n"/>
      <c r="BE80" s="368" t="n"/>
      <c r="BF80" s="368" t="n"/>
      <c r="BG80" s="368" t="n"/>
      <c r="BH80" s="368" t="n"/>
      <c r="BI80" s="368" t="n"/>
      <c r="BJ80" s="368" t="n"/>
      <c r="BK80" s="368" t="n"/>
      <c r="BL80" s="368" t="n"/>
      <c r="BM80" s="368" t="n"/>
      <c r="BN80" s="368" t="n"/>
      <c r="BO80" s="368" t="n"/>
      <c r="BP80" s="368" t="n"/>
      <c r="BQ80" s="320" t="n"/>
      <c r="BR80" s="368" t="n"/>
      <c r="BS80" s="368" t="n"/>
      <c r="BT80" s="368" t="n"/>
      <c r="BU80" s="368" t="n"/>
      <c r="BV80" s="368" t="n"/>
      <c r="BW80" s="368" t="n"/>
      <c r="BX80" s="368" t="n"/>
      <c r="BY80" s="368" t="n"/>
      <c r="BZ80" s="368" t="n"/>
      <c r="CA80" s="368" t="n"/>
      <c r="CB80" s="368" t="n"/>
      <c r="CC80" s="368" t="n"/>
      <c r="CD80" s="368" t="n"/>
      <c r="CE80" s="368" t="n"/>
      <c r="CF80" s="368" t="n"/>
      <c r="CG80" s="368" t="n"/>
      <c r="CH80" s="368" t="n"/>
      <c r="CI80" s="368" t="n"/>
      <c r="CJ80" s="368" t="n"/>
      <c r="CK80" s="368" t="n"/>
      <c r="CL80" s="368" t="n"/>
      <c r="CM80" s="368" t="n"/>
      <c r="CN80" s="368" t="n"/>
      <c r="CO80" s="368" t="n"/>
      <c r="CP80" s="368" t="n"/>
      <c r="CQ80" s="368" t="n"/>
      <c r="CR80" s="368" t="n"/>
      <c r="CS80" s="368" t="n"/>
      <c r="CT80" s="368" t="n"/>
      <c r="CU80" s="368" t="n"/>
      <c r="CV80" s="368" t="n"/>
      <c r="CW80" s="368" t="n"/>
      <c r="CX80" s="368" t="n"/>
      <c r="CY80" s="368" t="n"/>
      <c r="CZ80" s="368" t="n"/>
      <c r="DA80" s="368" t="n"/>
      <c r="DB80" s="368" t="n"/>
      <c r="DC80" s="368" t="n"/>
      <c r="DD80" s="368" t="n"/>
    </row>
    <row r="81">
      <c r="A81" s="368" t="n"/>
      <c r="B81" s="368" t="n"/>
      <c r="C81" s="368" t="n"/>
      <c r="D81" s="368" t="n"/>
      <c r="E81" s="368" t="n"/>
      <c r="F81" s="368" t="n"/>
      <c r="G81" s="318" t="n"/>
      <c r="H81" s="368" t="n"/>
      <c r="I81" s="368" t="n"/>
      <c r="J81" s="368" t="n"/>
      <c r="K81" s="368" t="n"/>
      <c r="L81" s="368" t="n"/>
      <c r="M81" s="368" t="n"/>
      <c r="N81" s="368" t="n"/>
      <c r="O81" s="368" t="n"/>
      <c r="P81" s="368" t="n"/>
      <c r="Q81" s="368" t="n"/>
      <c r="R81" s="368" t="n"/>
      <c r="S81" s="368" t="n"/>
      <c r="T81" s="368" t="n"/>
      <c r="U81" s="368" t="n"/>
      <c r="V81" s="368" t="n"/>
      <c r="W81" s="368" t="n"/>
      <c r="X81" s="368" t="n"/>
      <c r="Y81" s="368" t="n"/>
      <c r="Z81" s="368" t="n"/>
      <c r="AA81" s="368" t="n"/>
      <c r="AB81" s="368" t="n"/>
      <c r="AC81" s="368" t="n"/>
      <c r="AD81" s="368" t="n"/>
      <c r="AE81" s="368" t="n"/>
      <c r="AF81" s="368" t="n"/>
      <c r="AG81" s="368" t="n"/>
      <c r="AH81" s="368" t="n"/>
      <c r="AI81" s="368" t="n"/>
      <c r="AJ81" s="368" t="n"/>
      <c r="AK81" s="368" t="n"/>
      <c r="AL81" s="368" t="n"/>
      <c r="AM81" s="368" t="n"/>
      <c r="AN81" s="368" t="n"/>
      <c r="AO81" s="368" t="n"/>
      <c r="AP81" s="319" t="n"/>
      <c r="AQ81" s="368" t="n"/>
      <c r="AR81" s="368" t="n"/>
      <c r="AS81" s="368" t="n"/>
      <c r="AT81" s="368" t="n"/>
      <c r="AU81" s="368" t="n"/>
      <c r="AV81" s="368" t="n"/>
      <c r="AW81" s="368" t="n"/>
      <c r="AX81" s="368" t="n"/>
      <c r="AY81" s="368" t="n"/>
      <c r="AZ81" s="368" t="n"/>
      <c r="BA81" s="368" t="n"/>
      <c r="BB81" s="368" t="n"/>
      <c r="BC81" s="368" t="n"/>
      <c r="BD81" s="368" t="n"/>
      <c r="BE81" s="368" t="n"/>
      <c r="BF81" s="368" t="n"/>
      <c r="BG81" s="368" t="n"/>
      <c r="BH81" s="368" t="n"/>
      <c r="BI81" s="368" t="n"/>
      <c r="BJ81" s="368" t="n"/>
      <c r="BK81" s="368" t="n"/>
      <c r="BL81" s="368" t="n"/>
      <c r="BM81" s="368" t="n"/>
      <c r="BN81" s="368" t="n"/>
      <c r="BO81" s="368" t="n"/>
      <c r="BP81" s="368" t="n"/>
      <c r="BQ81" s="320" t="n"/>
      <c r="BR81" s="368" t="n"/>
      <c r="BS81" s="368" t="n"/>
      <c r="BT81" s="368" t="n"/>
      <c r="BU81" s="368" t="n"/>
      <c r="BV81" s="368" t="n"/>
      <c r="BW81" s="368" t="n"/>
      <c r="BX81" s="368" t="n"/>
      <c r="BY81" s="368" t="n"/>
      <c r="BZ81" s="368" t="n"/>
      <c r="CA81" s="368" t="n"/>
      <c r="CB81" s="368" t="n"/>
      <c r="CC81" s="368" t="n"/>
      <c r="CD81" s="368" t="n"/>
      <c r="CE81" s="368" t="n"/>
      <c r="CF81" s="368" t="n"/>
      <c r="CG81" s="368" t="n"/>
      <c r="CH81" s="368" t="n"/>
      <c r="CI81" s="368" t="n"/>
      <c r="CJ81" s="368" t="n"/>
      <c r="CK81" s="368" t="n"/>
      <c r="CL81" s="368" t="n"/>
      <c r="CM81" s="368" t="n"/>
      <c r="CN81" s="368" t="n"/>
      <c r="CO81" s="368" t="n"/>
      <c r="CP81" s="368" t="n"/>
      <c r="CQ81" s="368" t="n"/>
      <c r="CR81" s="368" t="n"/>
      <c r="CS81" s="368" t="n"/>
      <c r="CT81" s="368" t="n"/>
      <c r="CU81" s="368" t="n"/>
      <c r="CV81" s="368" t="n"/>
      <c r="CW81" s="368" t="n"/>
      <c r="CX81" s="368" t="n"/>
      <c r="CY81" s="368" t="n"/>
      <c r="CZ81" s="368" t="n"/>
      <c r="DA81" s="368" t="n"/>
      <c r="DB81" s="368" t="n"/>
      <c r="DC81" s="368" t="n"/>
      <c r="DD81" s="368" t="n"/>
    </row>
    <row r="82">
      <c r="A82" s="368" t="n"/>
      <c r="B82" s="368" t="n"/>
      <c r="C82" s="368" t="n"/>
      <c r="D82" s="368" t="n"/>
      <c r="E82" s="368" t="n"/>
      <c r="F82" s="368" t="n"/>
      <c r="G82" s="318" t="n"/>
      <c r="H82" s="368" t="n"/>
      <c r="I82" s="368" t="n"/>
      <c r="J82" s="368" t="n"/>
      <c r="K82" s="368" t="n"/>
      <c r="L82" s="368" t="n"/>
      <c r="M82" s="368" t="n"/>
      <c r="N82" s="368" t="n"/>
      <c r="O82" s="368" t="n"/>
      <c r="P82" s="368" t="n"/>
      <c r="Q82" s="368" t="n"/>
      <c r="R82" s="368" t="n"/>
      <c r="S82" s="368" t="n"/>
      <c r="T82" s="368" t="n"/>
      <c r="U82" s="368" t="n"/>
      <c r="V82" s="368" t="n"/>
      <c r="W82" s="368" t="n"/>
      <c r="X82" s="368" t="n"/>
      <c r="Y82" s="368" t="n"/>
      <c r="Z82" s="368" t="n"/>
      <c r="AA82" s="368" t="n"/>
      <c r="AB82" s="368" t="n"/>
      <c r="AC82" s="368" t="n"/>
      <c r="AD82" s="368" t="n"/>
      <c r="AE82" s="368" t="n"/>
      <c r="AF82" s="368" t="n"/>
      <c r="AG82" s="368" t="n"/>
      <c r="AH82" s="368" t="n"/>
      <c r="AI82" s="368" t="n"/>
      <c r="AJ82" s="368" t="n"/>
      <c r="AK82" s="368" t="n"/>
      <c r="AL82" s="368" t="n"/>
      <c r="AM82" s="368" t="n"/>
      <c r="AN82" s="368" t="n"/>
      <c r="AO82" s="368" t="n"/>
      <c r="AP82" s="319" t="n"/>
      <c r="AQ82" s="368" t="n"/>
      <c r="AR82" s="368" t="n"/>
      <c r="AS82" s="368" t="n"/>
      <c r="AT82" s="368" t="n"/>
      <c r="AU82" s="368" t="n"/>
      <c r="AV82" s="368" t="n"/>
      <c r="AW82" s="368" t="n"/>
      <c r="AX82" s="368" t="n"/>
      <c r="AY82" s="368" t="n"/>
      <c r="AZ82" s="368" t="n"/>
      <c r="BA82" s="368" t="n"/>
      <c r="BB82" s="368" t="n"/>
      <c r="BC82" s="368" t="n"/>
      <c r="BD82" s="368" t="n"/>
      <c r="BE82" s="368" t="n"/>
      <c r="BF82" s="368" t="n"/>
      <c r="BG82" s="368" t="n"/>
      <c r="BH82" s="368" t="n"/>
      <c r="BI82" s="368" t="n"/>
      <c r="BJ82" s="368" t="n"/>
      <c r="BK82" s="368" t="n"/>
      <c r="BL82" s="368" t="n"/>
      <c r="BM82" s="368" t="n"/>
      <c r="BN82" s="368" t="n"/>
      <c r="BO82" s="368" t="n"/>
      <c r="BP82" s="368" t="n"/>
      <c r="BQ82" s="320" t="n"/>
      <c r="BR82" s="368" t="n"/>
      <c r="BS82" s="368" t="n"/>
      <c r="BT82" s="368" t="n"/>
      <c r="BU82" s="368" t="n"/>
      <c r="BV82" s="368" t="n"/>
      <c r="BW82" s="368" t="n"/>
      <c r="BX82" s="368" t="n"/>
      <c r="BY82" s="368" t="n"/>
      <c r="BZ82" s="368" t="n"/>
      <c r="CA82" s="368" t="n"/>
      <c r="CB82" s="368" t="n"/>
      <c r="CC82" s="368" t="n"/>
      <c r="CD82" s="368" t="n"/>
      <c r="CE82" s="368" t="n"/>
      <c r="CF82" s="368" t="n"/>
      <c r="CG82" s="368" t="n"/>
      <c r="CH82" s="368" t="n"/>
      <c r="CI82" s="368" t="n"/>
      <c r="CJ82" s="368" t="n"/>
      <c r="CK82" s="368" t="n"/>
      <c r="CL82" s="368" t="n"/>
      <c r="CM82" s="368" t="n"/>
      <c r="CN82" s="368" t="n"/>
      <c r="CO82" s="368" t="n"/>
      <c r="CP82" s="368" t="n"/>
      <c r="CQ82" s="368" t="n"/>
      <c r="CR82" s="368" t="n"/>
      <c r="CS82" s="368" t="n"/>
      <c r="CT82" s="368" t="n"/>
      <c r="CU82" s="368" t="n"/>
      <c r="CV82" s="368" t="n"/>
      <c r="CW82" s="368" t="n"/>
      <c r="CX82" s="368" t="n"/>
      <c r="CY82" s="368" t="n"/>
      <c r="CZ82" s="368" t="n"/>
      <c r="DA82" s="368" t="n"/>
      <c r="DB82" s="368" t="n"/>
      <c r="DC82" s="368" t="n"/>
      <c r="DD82" s="368" t="n"/>
    </row>
    <row r="83">
      <c r="A83" s="368" t="n"/>
      <c r="B83" s="368" t="n"/>
      <c r="C83" s="368" t="n"/>
      <c r="D83" s="368" t="n"/>
      <c r="E83" s="368" t="n"/>
      <c r="F83" s="368" t="n"/>
      <c r="G83" s="318" t="n"/>
      <c r="H83" s="368" t="n"/>
      <c r="I83" s="368" t="n"/>
      <c r="J83" s="368" t="n"/>
      <c r="K83" s="368" t="n"/>
      <c r="L83" s="368" t="n"/>
      <c r="M83" s="368" t="n"/>
      <c r="N83" s="368" t="n"/>
      <c r="O83" s="368" t="n"/>
      <c r="P83" s="368" t="n"/>
      <c r="Q83" s="368" t="n"/>
      <c r="R83" s="368" t="n"/>
      <c r="S83" s="368" t="n"/>
      <c r="T83" s="368" t="n"/>
      <c r="U83" s="368" t="n"/>
      <c r="V83" s="368" t="n"/>
      <c r="W83" s="368" t="n"/>
      <c r="X83" s="368" t="n"/>
      <c r="Y83" s="368" t="n"/>
      <c r="Z83" s="368" t="n"/>
      <c r="AA83" s="368" t="n"/>
      <c r="AB83" s="368" t="n"/>
      <c r="AC83" s="368" t="n"/>
      <c r="AD83" s="368" t="n"/>
      <c r="AE83" s="368" t="n"/>
      <c r="AF83" s="368" t="n"/>
      <c r="AG83" s="368" t="n"/>
      <c r="AH83" s="368" t="n"/>
      <c r="AI83" s="368" t="n"/>
      <c r="AJ83" s="368" t="n"/>
      <c r="AK83" s="368" t="n"/>
      <c r="AL83" s="368" t="n"/>
      <c r="AM83" s="368" t="n"/>
      <c r="AN83" s="368" t="n"/>
      <c r="AO83" s="368" t="n"/>
      <c r="AP83" s="319" t="n"/>
      <c r="AQ83" s="368" t="n"/>
      <c r="AR83" s="368" t="n"/>
      <c r="AS83" s="368" t="n"/>
      <c r="AT83" s="368" t="n"/>
      <c r="AU83" s="368" t="n"/>
      <c r="AV83" s="368" t="n"/>
      <c r="AW83" s="368" t="n"/>
      <c r="AX83" s="368" t="n"/>
      <c r="AY83" s="368" t="n"/>
      <c r="AZ83" s="368" t="n"/>
      <c r="BA83" s="368" t="n"/>
      <c r="BB83" s="368" t="n"/>
      <c r="BC83" s="368" t="n"/>
      <c r="BD83" s="368" t="n"/>
      <c r="BE83" s="368" t="n"/>
      <c r="BF83" s="368" t="n"/>
      <c r="BG83" s="368" t="n"/>
      <c r="BH83" s="368" t="n"/>
      <c r="BI83" s="368" t="n"/>
      <c r="BJ83" s="368" t="n"/>
      <c r="BK83" s="368" t="n"/>
      <c r="BL83" s="368" t="n"/>
      <c r="BM83" s="368" t="n"/>
      <c r="BN83" s="368" t="n"/>
      <c r="BO83" s="368" t="n"/>
      <c r="BP83" s="368" t="n"/>
      <c r="BQ83" s="320" t="n"/>
      <c r="BR83" s="368" t="n"/>
      <c r="BS83" s="368" t="n"/>
      <c r="BT83" s="368" t="n"/>
      <c r="BU83" s="368" t="n"/>
      <c r="BV83" s="368" t="n"/>
      <c r="BW83" s="368" t="n"/>
      <c r="BX83" s="368" t="n"/>
      <c r="BY83" s="368" t="n"/>
      <c r="BZ83" s="368" t="n"/>
      <c r="CA83" s="368" t="n"/>
      <c r="CB83" s="368" t="n"/>
      <c r="CC83" s="368" t="n"/>
      <c r="CD83" s="368" t="n"/>
      <c r="CE83" s="368" t="n"/>
      <c r="CF83" s="368" t="n"/>
      <c r="CG83" s="368" t="n"/>
      <c r="CH83" s="368" t="n"/>
      <c r="CI83" s="368" t="n"/>
      <c r="CJ83" s="368" t="n"/>
      <c r="CK83" s="368" t="n"/>
      <c r="CL83" s="368" t="n"/>
      <c r="CM83" s="368" t="n"/>
      <c r="CN83" s="368" t="n"/>
      <c r="CO83" s="368" t="n"/>
      <c r="CP83" s="368" t="n"/>
      <c r="CQ83" s="368" t="n"/>
      <c r="CR83" s="368" t="n"/>
      <c r="CS83" s="368" t="n"/>
      <c r="CT83" s="368" t="n"/>
      <c r="CU83" s="368" t="n"/>
      <c r="CV83" s="368" t="n"/>
      <c r="CW83" s="368" t="n"/>
      <c r="CX83" s="368" t="n"/>
      <c r="CY83" s="368" t="n"/>
      <c r="CZ83" s="368" t="n"/>
      <c r="DA83" s="368" t="n"/>
      <c r="DB83" s="368" t="n"/>
      <c r="DC83" s="368" t="n"/>
      <c r="DD83" s="368" t="n"/>
    </row>
    <row r="84">
      <c r="A84" s="368" t="n"/>
      <c r="B84" s="368" t="n"/>
      <c r="C84" s="368" t="n"/>
      <c r="D84" s="368" t="n"/>
      <c r="E84" s="368" t="n"/>
      <c r="F84" s="368" t="n"/>
      <c r="G84" s="318" t="n"/>
      <c r="H84" s="368" t="n"/>
      <c r="I84" s="368" t="n"/>
      <c r="J84" s="368" t="n"/>
      <c r="K84" s="368" t="n"/>
      <c r="L84" s="368" t="n"/>
      <c r="M84" s="368" t="n"/>
      <c r="N84" s="368" t="n"/>
      <c r="O84" s="368" t="n"/>
      <c r="P84" s="368" t="n"/>
      <c r="Q84" s="368" t="n"/>
      <c r="R84" s="368" t="n"/>
      <c r="S84" s="368" t="n"/>
      <c r="T84" s="368" t="n"/>
      <c r="U84" s="368" t="n"/>
      <c r="V84" s="368" t="n"/>
      <c r="W84" s="368" t="n"/>
      <c r="X84" s="368" t="n"/>
      <c r="Y84" s="368" t="n"/>
      <c r="Z84" s="368" t="n"/>
      <c r="AA84" s="368" t="n"/>
      <c r="AB84" s="368" t="n"/>
      <c r="AC84" s="368" t="n"/>
      <c r="AD84" s="368" t="n"/>
      <c r="AE84" s="368" t="n"/>
      <c r="AF84" s="368" t="n"/>
      <c r="AG84" s="368" t="n"/>
      <c r="AH84" s="368" t="n"/>
      <c r="AI84" s="368" t="n"/>
      <c r="AJ84" s="368" t="n"/>
      <c r="AK84" s="368" t="n"/>
      <c r="AL84" s="368" t="n"/>
      <c r="AM84" s="368" t="n"/>
      <c r="AN84" s="368" t="n"/>
      <c r="AO84" s="368" t="n"/>
      <c r="AP84" s="319" t="n"/>
      <c r="AQ84" s="368" t="n"/>
      <c r="AR84" s="368" t="n"/>
      <c r="AS84" s="368" t="n"/>
      <c r="AT84" s="368" t="n"/>
      <c r="AU84" s="368" t="n"/>
      <c r="AV84" s="368" t="n"/>
      <c r="AW84" s="368" t="n"/>
      <c r="AX84" s="368" t="n"/>
      <c r="AY84" s="368" t="n"/>
      <c r="AZ84" s="368" t="n"/>
      <c r="BA84" s="368" t="n"/>
      <c r="BB84" s="368" t="n"/>
      <c r="BC84" s="368" t="n"/>
      <c r="BD84" s="368" t="n"/>
      <c r="BE84" s="368" t="n"/>
      <c r="BF84" s="368" t="n"/>
      <c r="BG84" s="368" t="n"/>
      <c r="BH84" s="368" t="n"/>
      <c r="BI84" s="368" t="n"/>
      <c r="BJ84" s="368" t="n"/>
      <c r="BK84" s="368" t="n"/>
      <c r="BL84" s="368" t="n"/>
      <c r="BM84" s="368" t="n"/>
      <c r="BN84" s="368" t="n"/>
      <c r="BO84" s="368" t="n"/>
      <c r="BP84" s="368" t="n"/>
      <c r="BQ84" s="320" t="n"/>
      <c r="BR84" s="368" t="n"/>
      <c r="BS84" s="368" t="n"/>
      <c r="BT84" s="368" t="n"/>
      <c r="BU84" s="368" t="n"/>
      <c r="BV84" s="368" t="n"/>
      <c r="BW84" s="368" t="n"/>
      <c r="BX84" s="368" t="n"/>
      <c r="BY84" s="368" t="n"/>
      <c r="BZ84" s="368" t="n"/>
      <c r="CA84" s="368" t="n"/>
      <c r="CB84" s="368" t="n"/>
      <c r="CC84" s="368" t="n"/>
      <c r="CD84" s="368" t="n"/>
      <c r="CE84" s="368" t="n"/>
      <c r="CF84" s="368" t="n"/>
      <c r="CG84" s="368" t="n"/>
      <c r="CH84" s="368" t="n"/>
      <c r="CI84" s="368" t="n"/>
      <c r="CJ84" s="368" t="n"/>
      <c r="CK84" s="368" t="n"/>
      <c r="CL84" s="368" t="n"/>
      <c r="CM84" s="368" t="n"/>
      <c r="CN84" s="368" t="n"/>
      <c r="CO84" s="368" t="n"/>
      <c r="CP84" s="368" t="n"/>
      <c r="CQ84" s="368" t="n"/>
      <c r="CR84" s="368" t="n"/>
      <c r="CS84" s="368" t="n"/>
      <c r="CT84" s="368" t="n"/>
      <c r="CU84" s="368" t="n"/>
      <c r="CV84" s="368" t="n"/>
      <c r="CW84" s="368" t="n"/>
      <c r="CX84" s="368" t="n"/>
      <c r="CY84" s="368" t="n"/>
      <c r="CZ84" s="368" t="n"/>
      <c r="DA84" s="368" t="n"/>
      <c r="DB84" s="368" t="n"/>
      <c r="DC84" s="368" t="n"/>
      <c r="DD84" s="368" t="n"/>
    </row>
    <row r="85">
      <c r="A85" s="368" t="n"/>
      <c r="B85" s="368" t="n"/>
      <c r="C85" s="368" t="n"/>
      <c r="D85" s="368" t="n"/>
      <c r="E85" s="368" t="n"/>
      <c r="F85" s="368" t="n"/>
      <c r="G85" s="318" t="n"/>
      <c r="H85" s="368" t="n"/>
      <c r="I85" s="368" t="n"/>
      <c r="J85" s="368" t="n"/>
      <c r="K85" s="368" t="n"/>
      <c r="L85" s="368" t="n"/>
      <c r="M85" s="368" t="n"/>
      <c r="N85" s="368" t="n"/>
      <c r="O85" s="368" t="n"/>
      <c r="P85" s="368" t="n"/>
      <c r="Q85" s="368" t="n"/>
      <c r="R85" s="368" t="n"/>
      <c r="S85" s="368" t="n"/>
      <c r="T85" s="368" t="n"/>
      <c r="U85" s="368" t="n"/>
      <c r="V85" s="368" t="n"/>
      <c r="W85" s="368" t="n"/>
      <c r="X85" s="368" t="n"/>
      <c r="Y85" s="368" t="n"/>
      <c r="Z85" s="368" t="n"/>
      <c r="AA85" s="368" t="n"/>
      <c r="AB85" s="368" t="n"/>
      <c r="AC85" s="368" t="n"/>
      <c r="AD85" s="368" t="n"/>
      <c r="AE85" s="368" t="n"/>
      <c r="AF85" s="368" t="n"/>
      <c r="AG85" s="368" t="n"/>
      <c r="AH85" s="368" t="n"/>
      <c r="AI85" s="368" t="n"/>
      <c r="AJ85" s="368" t="n"/>
      <c r="AK85" s="368" t="n"/>
      <c r="AL85" s="368" t="n"/>
      <c r="AM85" s="368" t="n"/>
      <c r="AN85" s="368" t="n"/>
      <c r="AO85" s="368" t="n"/>
      <c r="AP85" s="319" t="n"/>
      <c r="AQ85" s="368" t="n"/>
      <c r="AR85" s="368" t="n"/>
      <c r="AS85" s="368" t="n"/>
      <c r="AT85" s="368" t="n"/>
      <c r="AU85" s="368" t="n"/>
      <c r="AV85" s="368" t="n"/>
      <c r="AW85" s="368" t="n"/>
      <c r="AX85" s="368" t="n"/>
      <c r="AY85" s="368" t="n"/>
      <c r="AZ85" s="368" t="n"/>
      <c r="BA85" s="368" t="n"/>
      <c r="BB85" s="368" t="n"/>
      <c r="BC85" s="368" t="n"/>
      <c r="BD85" s="368" t="n"/>
      <c r="BE85" s="368" t="n"/>
      <c r="BF85" s="368" t="n"/>
      <c r="BG85" s="368" t="n"/>
      <c r="BH85" s="368" t="n"/>
      <c r="BI85" s="368" t="n"/>
      <c r="BJ85" s="368" t="n"/>
      <c r="BK85" s="368" t="n"/>
      <c r="BL85" s="368" t="n"/>
      <c r="BM85" s="368" t="n"/>
      <c r="BN85" s="368" t="n"/>
      <c r="BO85" s="368" t="n"/>
      <c r="BP85" s="368" t="n"/>
      <c r="BQ85" s="320" t="n"/>
      <c r="BR85" s="368" t="n"/>
      <c r="BS85" s="368" t="n"/>
      <c r="BT85" s="368" t="n"/>
      <c r="BU85" s="368" t="n"/>
      <c r="BV85" s="368" t="n"/>
      <c r="BW85" s="368" t="n"/>
      <c r="BX85" s="368" t="n"/>
      <c r="BY85" s="368" t="n"/>
      <c r="BZ85" s="368" t="n"/>
      <c r="CA85" s="368" t="n"/>
      <c r="CB85" s="368" t="n"/>
      <c r="CC85" s="368" t="n"/>
      <c r="CD85" s="368" t="n"/>
      <c r="CE85" s="368" t="n"/>
      <c r="CF85" s="368" t="n"/>
      <c r="CG85" s="368" t="n"/>
      <c r="CH85" s="368" t="n"/>
      <c r="CI85" s="368" t="n"/>
      <c r="CJ85" s="368" t="n"/>
      <c r="CK85" s="368" t="n"/>
      <c r="CL85" s="368" t="n"/>
      <c r="CM85" s="368" t="n"/>
      <c r="CN85" s="368" t="n"/>
      <c r="CO85" s="368" t="n"/>
      <c r="CP85" s="368" t="n"/>
      <c r="CQ85" s="368" t="n"/>
      <c r="CR85" s="368" t="n"/>
      <c r="CS85" s="368" t="n"/>
      <c r="CT85" s="368" t="n"/>
      <c r="CU85" s="368" t="n"/>
      <c r="CV85" s="368" t="n"/>
      <c r="CW85" s="368" t="n"/>
      <c r="CX85" s="368" t="n"/>
      <c r="CY85" s="368" t="n"/>
      <c r="CZ85" s="368" t="n"/>
      <c r="DA85" s="368" t="n"/>
      <c r="DB85" s="368" t="n"/>
      <c r="DC85" s="368" t="n"/>
      <c r="DD85" s="368" t="n"/>
    </row>
    <row r="86">
      <c r="A86" s="368" t="n"/>
      <c r="B86" s="368" t="n"/>
      <c r="C86" s="368" t="n"/>
      <c r="D86" s="368" t="n"/>
      <c r="E86" s="368" t="n"/>
      <c r="F86" s="368" t="n"/>
      <c r="G86" s="318" t="n"/>
      <c r="H86" s="368" t="n"/>
      <c r="I86" s="368" t="n"/>
      <c r="J86" s="368" t="n"/>
      <c r="K86" s="368" t="n"/>
      <c r="L86" s="368" t="n"/>
      <c r="M86" s="368" t="n"/>
      <c r="N86" s="368" t="n"/>
      <c r="O86" s="368" t="n"/>
      <c r="P86" s="368" t="n"/>
      <c r="Q86" s="368" t="n"/>
      <c r="R86" s="368" t="n"/>
      <c r="S86" s="368" t="n"/>
      <c r="T86" s="368" t="n"/>
      <c r="U86" s="368" t="n"/>
      <c r="V86" s="368" t="n"/>
      <c r="W86" s="368" t="n"/>
      <c r="X86" s="368" t="n"/>
      <c r="Y86" s="368" t="n"/>
      <c r="Z86" s="368" t="n"/>
      <c r="AA86" s="368" t="n"/>
      <c r="AB86" s="368" t="n"/>
      <c r="AC86" s="368" t="n"/>
      <c r="AD86" s="368" t="n"/>
      <c r="AE86" s="368" t="n"/>
      <c r="AF86" s="368" t="n"/>
      <c r="AG86" s="368" t="n"/>
      <c r="AH86" s="368" t="n"/>
      <c r="AI86" s="368" t="n"/>
      <c r="AJ86" s="368" t="n"/>
      <c r="AK86" s="368" t="n"/>
      <c r="AL86" s="368" t="n"/>
      <c r="AM86" s="368" t="n"/>
      <c r="AN86" s="368" t="n"/>
      <c r="AO86" s="368" t="n"/>
      <c r="AP86" s="319" t="n"/>
      <c r="AQ86" s="368" t="n"/>
      <c r="AR86" s="368" t="n"/>
      <c r="AS86" s="368" t="n"/>
      <c r="AT86" s="368" t="n"/>
      <c r="AU86" s="368" t="n"/>
      <c r="AV86" s="368" t="n"/>
      <c r="AW86" s="368" t="n"/>
      <c r="AX86" s="368" t="n"/>
      <c r="AY86" s="368" t="n"/>
      <c r="AZ86" s="368" t="n"/>
      <c r="BA86" s="368" t="n"/>
      <c r="BB86" s="368" t="n"/>
      <c r="BC86" s="368" t="n"/>
      <c r="BD86" s="368" t="n"/>
      <c r="BE86" s="368" t="n"/>
      <c r="BF86" s="368" t="n"/>
      <c r="BG86" s="368" t="n"/>
      <c r="BH86" s="368" t="n"/>
      <c r="BI86" s="368" t="n"/>
      <c r="BJ86" s="368" t="n"/>
      <c r="BK86" s="368" t="n"/>
      <c r="BL86" s="368" t="n"/>
      <c r="BM86" s="368" t="n"/>
      <c r="BN86" s="368" t="n"/>
      <c r="BO86" s="368" t="n"/>
      <c r="BP86" s="368" t="n"/>
      <c r="BQ86" s="320" t="n"/>
      <c r="BR86" s="368" t="n"/>
      <c r="BS86" s="368" t="n"/>
      <c r="BT86" s="368" t="n"/>
      <c r="BU86" s="368" t="n"/>
      <c r="BV86" s="368" t="n"/>
      <c r="BW86" s="368" t="n"/>
      <c r="BX86" s="368" t="n"/>
      <c r="BY86" s="368" t="n"/>
      <c r="BZ86" s="368" t="n"/>
      <c r="CA86" s="368" t="n"/>
      <c r="CB86" s="368" t="n"/>
      <c r="CC86" s="368" t="n"/>
      <c r="CD86" s="368" t="n"/>
      <c r="CE86" s="368" t="n"/>
      <c r="CF86" s="368" t="n"/>
      <c r="CG86" s="368" t="n"/>
      <c r="CH86" s="368" t="n"/>
      <c r="CI86" s="368" t="n"/>
      <c r="CJ86" s="368" t="n"/>
      <c r="CK86" s="368" t="n"/>
      <c r="CL86" s="368" t="n"/>
      <c r="CM86" s="368" t="n"/>
      <c r="CN86" s="368" t="n"/>
      <c r="CO86" s="368" t="n"/>
      <c r="CP86" s="368" t="n"/>
      <c r="CQ86" s="368" t="n"/>
      <c r="CR86" s="368" t="n"/>
      <c r="CS86" s="368" t="n"/>
      <c r="CT86" s="368" t="n"/>
      <c r="CU86" s="368" t="n"/>
      <c r="CV86" s="368" t="n"/>
      <c r="CW86" s="368" t="n"/>
      <c r="CX86" s="368" t="n"/>
      <c r="CY86" s="368" t="n"/>
      <c r="CZ86" s="368" t="n"/>
      <c r="DA86" s="368" t="n"/>
      <c r="DB86" s="368" t="n"/>
      <c r="DC86" s="368" t="n"/>
      <c r="DD86" s="368" t="n"/>
    </row>
    <row r="87">
      <c r="A87" s="368" t="n"/>
      <c r="B87" s="368" t="n"/>
      <c r="C87" s="368" t="n"/>
      <c r="D87" s="368" t="n"/>
      <c r="E87" s="368" t="n"/>
      <c r="F87" s="368" t="n"/>
      <c r="G87" s="318" t="n"/>
      <c r="H87" s="368" t="n"/>
      <c r="I87" s="368" t="n"/>
      <c r="J87" s="368" t="n"/>
      <c r="K87" s="368" t="n"/>
      <c r="L87" s="368" t="n"/>
      <c r="M87" s="368" t="n"/>
      <c r="N87" s="368" t="n"/>
      <c r="O87" s="368" t="n"/>
      <c r="P87" s="368" t="n"/>
      <c r="Q87" s="368" t="n"/>
      <c r="R87" s="368" t="n"/>
      <c r="S87" s="368" t="n"/>
      <c r="T87" s="368" t="n"/>
      <c r="U87" s="368" t="n"/>
      <c r="V87" s="368" t="n"/>
      <c r="W87" s="368" t="n"/>
      <c r="X87" s="368" t="n"/>
      <c r="Y87" s="368" t="n"/>
      <c r="Z87" s="368" t="n"/>
      <c r="AA87" s="368" t="n"/>
      <c r="AB87" s="368" t="n"/>
      <c r="AC87" s="368" t="n"/>
      <c r="AD87" s="368" t="n"/>
      <c r="AE87" s="368" t="n"/>
      <c r="AF87" s="368" t="n"/>
      <c r="AG87" s="368" t="n"/>
      <c r="AH87" s="368" t="n"/>
      <c r="AI87" s="368" t="n"/>
      <c r="AJ87" s="368" t="n"/>
      <c r="AK87" s="368" t="n"/>
      <c r="AL87" s="368" t="n"/>
      <c r="AM87" s="368" t="n"/>
      <c r="AN87" s="368" t="n"/>
      <c r="AO87" s="368" t="n"/>
      <c r="AP87" s="319" t="n"/>
      <c r="AQ87" s="368" t="n"/>
      <c r="AR87" s="368" t="n"/>
      <c r="AS87" s="368" t="n"/>
      <c r="AT87" s="368" t="n"/>
      <c r="AU87" s="368" t="n"/>
      <c r="AV87" s="368" t="n"/>
      <c r="AW87" s="368" t="n"/>
      <c r="AX87" s="368" t="n"/>
      <c r="AY87" s="368" t="n"/>
      <c r="AZ87" s="368" t="n"/>
      <c r="BA87" s="368" t="n"/>
      <c r="BB87" s="368" t="n"/>
      <c r="BC87" s="368" t="n"/>
      <c r="BD87" s="368" t="n"/>
      <c r="BE87" s="368" t="n"/>
      <c r="BF87" s="368" t="n"/>
      <c r="BG87" s="368" t="n"/>
      <c r="BH87" s="368" t="n"/>
      <c r="BI87" s="368" t="n"/>
      <c r="BJ87" s="368" t="n"/>
      <c r="BK87" s="368" t="n"/>
      <c r="BL87" s="368" t="n"/>
      <c r="BM87" s="368" t="n"/>
      <c r="BN87" s="368" t="n"/>
      <c r="BO87" s="368" t="n"/>
      <c r="BP87" s="368" t="n"/>
      <c r="BQ87" s="320" t="n"/>
      <c r="BR87" s="368" t="n"/>
      <c r="BS87" s="368" t="n"/>
      <c r="BT87" s="368" t="n"/>
      <c r="BU87" s="368" t="n"/>
      <c r="BV87" s="368" t="n"/>
      <c r="BW87" s="368" t="n"/>
      <c r="BX87" s="368" t="n"/>
      <c r="BY87" s="368" t="n"/>
      <c r="BZ87" s="368" t="n"/>
      <c r="CA87" s="368" t="n"/>
      <c r="CB87" s="368" t="n"/>
      <c r="CC87" s="368" t="n"/>
      <c r="CD87" s="368" t="n"/>
      <c r="CE87" s="368" t="n"/>
      <c r="CF87" s="368" t="n"/>
      <c r="CG87" s="368" t="n"/>
      <c r="CH87" s="368" t="n"/>
      <c r="CI87" s="368" t="n"/>
      <c r="CJ87" s="368" t="n"/>
      <c r="CK87" s="368" t="n"/>
      <c r="CL87" s="368" t="n"/>
      <c r="CM87" s="368" t="n"/>
      <c r="CN87" s="368" t="n"/>
      <c r="CO87" s="368" t="n"/>
      <c r="CP87" s="368" t="n"/>
      <c r="CQ87" s="368" t="n"/>
      <c r="CR87" s="368" t="n"/>
      <c r="CS87" s="368" t="n"/>
      <c r="CT87" s="368" t="n"/>
      <c r="CU87" s="368" t="n"/>
      <c r="CV87" s="368" t="n"/>
      <c r="CW87" s="368" t="n"/>
      <c r="CX87" s="368" t="n"/>
      <c r="CY87" s="368" t="n"/>
      <c r="CZ87" s="368" t="n"/>
      <c r="DA87" s="368" t="n"/>
      <c r="DB87" s="368" t="n"/>
      <c r="DC87" s="368" t="n"/>
      <c r="DD87" s="368" t="n"/>
    </row>
    <row r="88">
      <c r="A88" s="368" t="n"/>
      <c r="B88" s="368" t="n"/>
      <c r="C88" s="368" t="n"/>
      <c r="D88" s="368" t="n"/>
      <c r="E88" s="368" t="n"/>
      <c r="F88" s="368" t="n"/>
      <c r="G88" s="318" t="n"/>
      <c r="H88" s="368" t="n"/>
      <c r="I88" s="368" t="n"/>
      <c r="J88" s="368" t="n"/>
      <c r="K88" s="368" t="n"/>
      <c r="L88" s="368" t="n"/>
      <c r="M88" s="368" t="n"/>
      <c r="N88" s="368" t="n"/>
      <c r="O88" s="368" t="n"/>
      <c r="P88" s="368" t="n"/>
      <c r="Q88" s="368" t="n"/>
      <c r="R88" s="368" t="n"/>
      <c r="S88" s="368" t="n"/>
      <c r="T88" s="368" t="n"/>
      <c r="U88" s="368" t="n"/>
      <c r="V88" s="368" t="n"/>
      <c r="W88" s="368" t="n"/>
      <c r="X88" s="368" t="n"/>
      <c r="Y88" s="368" t="n"/>
      <c r="Z88" s="368" t="n"/>
      <c r="AA88" s="368" t="n"/>
      <c r="AB88" s="368" t="n"/>
      <c r="AC88" s="368" t="n"/>
      <c r="AD88" s="368" t="n"/>
      <c r="AE88" s="368" t="n"/>
      <c r="AF88" s="368" t="n"/>
      <c r="AG88" s="368" t="n"/>
      <c r="AH88" s="368" t="n"/>
      <c r="AI88" s="368" t="n"/>
      <c r="AJ88" s="368" t="n"/>
      <c r="AK88" s="368" t="n"/>
      <c r="AL88" s="368" t="n"/>
      <c r="AM88" s="368" t="n"/>
      <c r="AN88" s="368" t="n"/>
      <c r="AO88" s="368" t="n"/>
      <c r="AP88" s="319" t="n"/>
      <c r="AQ88" s="368" t="n"/>
      <c r="AR88" s="368" t="n"/>
      <c r="AS88" s="368" t="n"/>
      <c r="AT88" s="368" t="n"/>
      <c r="AU88" s="368" t="n"/>
      <c r="AV88" s="368" t="n"/>
      <c r="AW88" s="368" t="n"/>
      <c r="AX88" s="368" t="n"/>
      <c r="AY88" s="368" t="n"/>
      <c r="AZ88" s="368" t="n"/>
      <c r="BA88" s="368" t="n"/>
      <c r="BB88" s="368" t="n"/>
      <c r="BC88" s="368" t="n"/>
      <c r="BD88" s="368" t="n"/>
      <c r="BE88" s="368" t="n"/>
      <c r="BF88" s="368" t="n"/>
      <c r="BG88" s="368" t="n"/>
      <c r="BH88" s="368" t="n"/>
      <c r="BI88" s="368" t="n"/>
      <c r="BJ88" s="368" t="n"/>
      <c r="BK88" s="368" t="n"/>
      <c r="BL88" s="368" t="n"/>
      <c r="BM88" s="368" t="n"/>
      <c r="BN88" s="368" t="n"/>
      <c r="BO88" s="368" t="n"/>
      <c r="BP88" s="368" t="n"/>
      <c r="BQ88" s="320" t="n"/>
      <c r="BR88" s="368" t="n"/>
      <c r="BS88" s="368" t="n"/>
      <c r="BT88" s="368" t="n"/>
      <c r="BU88" s="368" t="n"/>
      <c r="BV88" s="368" t="n"/>
      <c r="BW88" s="368" t="n"/>
      <c r="BX88" s="368" t="n"/>
      <c r="BY88" s="368" t="n"/>
      <c r="BZ88" s="368" t="n"/>
      <c r="CA88" s="368" t="n"/>
      <c r="CB88" s="368" t="n"/>
      <c r="CC88" s="368" t="n"/>
      <c r="CD88" s="368" t="n"/>
      <c r="CE88" s="368" t="n"/>
      <c r="CF88" s="368" t="n"/>
      <c r="CG88" s="368" t="n"/>
      <c r="CH88" s="368" t="n"/>
      <c r="CI88" s="368" t="n"/>
      <c r="CJ88" s="368" t="n"/>
      <c r="CK88" s="368" t="n"/>
      <c r="CL88" s="368" t="n"/>
      <c r="CM88" s="368" t="n"/>
      <c r="CN88" s="368" t="n"/>
      <c r="CO88" s="368" t="n"/>
      <c r="CP88" s="368" t="n"/>
      <c r="CQ88" s="368" t="n"/>
      <c r="CR88" s="368" t="n"/>
      <c r="CS88" s="368" t="n"/>
      <c r="CT88" s="368" t="n"/>
      <c r="CU88" s="368" t="n"/>
      <c r="CV88" s="368" t="n"/>
      <c r="CW88" s="368" t="n"/>
      <c r="CX88" s="368" t="n"/>
      <c r="CY88" s="368" t="n"/>
      <c r="CZ88" s="368" t="n"/>
      <c r="DA88" s="368" t="n"/>
      <c r="DB88" s="368" t="n"/>
      <c r="DC88" s="368" t="n"/>
      <c r="DD88" s="368" t="n"/>
    </row>
    <row r="89">
      <c r="A89" s="368" t="n"/>
      <c r="B89" s="368" t="n"/>
      <c r="C89" s="368" t="n"/>
      <c r="D89" s="368" t="n"/>
      <c r="E89" s="368" t="n"/>
      <c r="F89" s="368" t="n"/>
      <c r="G89" s="318" t="n"/>
      <c r="H89" s="368" t="n"/>
      <c r="I89" s="368" t="n"/>
      <c r="J89" s="368" t="n"/>
      <c r="K89" s="368" t="n"/>
      <c r="L89" s="368" t="n"/>
      <c r="M89" s="368" t="n"/>
      <c r="N89" s="368" t="n"/>
      <c r="O89" s="368" t="n"/>
      <c r="P89" s="368" t="n"/>
      <c r="Q89" s="368" t="n"/>
      <c r="R89" s="368" t="n"/>
      <c r="S89" s="368" t="n"/>
      <c r="T89" s="368" t="n"/>
      <c r="U89" s="368" t="n"/>
      <c r="V89" s="368" t="n"/>
      <c r="W89" s="368" t="n"/>
      <c r="X89" s="368" t="n"/>
      <c r="Y89" s="368" t="n"/>
      <c r="Z89" s="368" t="n"/>
      <c r="AA89" s="368" t="n"/>
      <c r="AB89" s="368" t="n"/>
      <c r="AC89" s="368" t="n"/>
      <c r="AD89" s="368" t="n"/>
      <c r="AE89" s="368" t="n"/>
      <c r="AF89" s="368" t="n"/>
      <c r="AG89" s="368" t="n"/>
      <c r="AH89" s="368" t="n"/>
      <c r="AI89" s="368" t="n"/>
      <c r="AJ89" s="368" t="n"/>
      <c r="AK89" s="368" t="n"/>
      <c r="AL89" s="368" t="n"/>
      <c r="AM89" s="368" t="n"/>
      <c r="AN89" s="368" t="n"/>
      <c r="AO89" s="368" t="n"/>
      <c r="AP89" s="319" t="n"/>
      <c r="AQ89" s="368" t="n"/>
      <c r="AR89" s="368" t="n"/>
      <c r="AS89" s="368" t="n"/>
      <c r="AT89" s="368" t="n"/>
      <c r="AU89" s="368" t="n"/>
      <c r="AV89" s="368" t="n"/>
      <c r="AW89" s="368" t="n"/>
      <c r="AX89" s="368" t="n"/>
      <c r="AY89" s="368" t="n"/>
      <c r="AZ89" s="368" t="n"/>
      <c r="BA89" s="368" t="n"/>
      <c r="BB89" s="368" t="n"/>
      <c r="BC89" s="368" t="n"/>
      <c r="BD89" s="368" t="n"/>
      <c r="BE89" s="368" t="n"/>
      <c r="BF89" s="368" t="n"/>
      <c r="BG89" s="368" t="n"/>
      <c r="BH89" s="368" t="n"/>
      <c r="BI89" s="368" t="n"/>
      <c r="BJ89" s="368" t="n"/>
      <c r="BK89" s="368" t="n"/>
      <c r="BL89" s="368" t="n"/>
      <c r="BM89" s="368" t="n"/>
      <c r="BN89" s="368" t="n"/>
      <c r="BO89" s="368" t="n"/>
      <c r="BP89" s="368" t="n"/>
      <c r="BQ89" s="320" t="n"/>
      <c r="BR89" s="368" t="n"/>
      <c r="BS89" s="368" t="n"/>
      <c r="BT89" s="368" t="n"/>
      <c r="BU89" s="368" t="n"/>
      <c r="BV89" s="368" t="n"/>
      <c r="BW89" s="368" t="n"/>
      <c r="BX89" s="368" t="n"/>
      <c r="BY89" s="368" t="n"/>
      <c r="BZ89" s="368" t="n"/>
      <c r="CA89" s="368" t="n"/>
      <c r="CB89" s="368" t="n"/>
      <c r="CC89" s="368" t="n"/>
      <c r="CD89" s="368" t="n"/>
      <c r="CE89" s="368" t="n"/>
      <c r="CF89" s="368" t="n"/>
      <c r="CG89" s="368" t="n"/>
      <c r="CH89" s="368" t="n"/>
      <c r="CI89" s="368" t="n"/>
      <c r="CJ89" s="368" t="n"/>
      <c r="CK89" s="368" t="n"/>
      <c r="CL89" s="368" t="n"/>
      <c r="CM89" s="368" t="n"/>
      <c r="CN89" s="368" t="n"/>
      <c r="CO89" s="368" t="n"/>
      <c r="CP89" s="368" t="n"/>
      <c r="CQ89" s="368" t="n"/>
      <c r="CR89" s="368" t="n"/>
      <c r="CS89" s="368" t="n"/>
      <c r="CT89" s="368" t="n"/>
      <c r="CU89" s="368" t="n"/>
      <c r="CV89" s="368" t="n"/>
      <c r="CW89" s="368" t="n"/>
      <c r="CX89" s="368" t="n"/>
      <c r="CY89" s="368" t="n"/>
      <c r="CZ89" s="368" t="n"/>
      <c r="DA89" s="368" t="n"/>
      <c r="DB89" s="368" t="n"/>
      <c r="DC89" s="368" t="n"/>
      <c r="DD89" s="368" t="n"/>
    </row>
    <row r="90">
      <c r="A90" s="368" t="n"/>
      <c r="B90" s="368" t="n"/>
      <c r="C90" s="368" t="n"/>
      <c r="D90" s="368" t="n"/>
      <c r="E90" s="368" t="n"/>
      <c r="F90" s="368" t="n"/>
      <c r="G90" s="318" t="n"/>
      <c r="H90" s="368" t="n"/>
      <c r="I90" s="368" t="n"/>
      <c r="J90" s="368" t="n"/>
      <c r="K90" s="368" t="n"/>
      <c r="L90" s="368" t="n"/>
      <c r="M90" s="368" t="n"/>
      <c r="N90" s="368" t="n"/>
      <c r="O90" s="368" t="n"/>
      <c r="P90" s="368" t="n"/>
      <c r="Q90" s="368" t="n"/>
      <c r="R90" s="368" t="n"/>
      <c r="S90" s="368" t="n"/>
      <c r="T90" s="368" t="n"/>
      <c r="U90" s="368" t="n"/>
      <c r="V90" s="368" t="n"/>
      <c r="W90" s="368" t="n"/>
      <c r="X90" s="368" t="n"/>
      <c r="Y90" s="368" t="n"/>
      <c r="Z90" s="368" t="n"/>
      <c r="AA90" s="368" t="n"/>
      <c r="AB90" s="368" t="n"/>
      <c r="AC90" s="368" t="n"/>
      <c r="AD90" s="368" t="n"/>
      <c r="AE90" s="368" t="n"/>
      <c r="AF90" s="368" t="n"/>
      <c r="AG90" s="368" t="n"/>
      <c r="AH90" s="368" t="n"/>
      <c r="AI90" s="368" t="n"/>
      <c r="AJ90" s="368" t="n"/>
      <c r="AK90" s="368" t="n"/>
      <c r="AL90" s="368" t="n"/>
      <c r="AM90" s="368" t="n"/>
      <c r="AN90" s="368" t="n"/>
      <c r="AO90" s="368" t="n"/>
      <c r="AP90" s="319" t="n"/>
      <c r="AQ90" s="368" t="n"/>
      <c r="AR90" s="368" t="n"/>
      <c r="AS90" s="368" t="n"/>
      <c r="AT90" s="368" t="n"/>
      <c r="AU90" s="368" t="n"/>
      <c r="AV90" s="368" t="n"/>
      <c r="AW90" s="368" t="n"/>
      <c r="AX90" s="368" t="n"/>
      <c r="AY90" s="368" t="n"/>
      <c r="AZ90" s="368" t="n"/>
      <c r="BA90" s="368" t="n"/>
      <c r="BB90" s="368" t="n"/>
      <c r="BC90" s="368" t="n"/>
      <c r="BD90" s="368" t="n"/>
      <c r="BE90" s="368" t="n"/>
      <c r="BF90" s="368" t="n"/>
      <c r="BG90" s="368" t="n"/>
      <c r="BH90" s="368" t="n"/>
      <c r="BI90" s="368" t="n"/>
      <c r="BJ90" s="368" t="n"/>
      <c r="BK90" s="368" t="n"/>
      <c r="BL90" s="368" t="n"/>
      <c r="BM90" s="368" t="n"/>
      <c r="BN90" s="368" t="n"/>
      <c r="BO90" s="368" t="n"/>
      <c r="BP90" s="368" t="n"/>
      <c r="BQ90" s="320" t="n"/>
      <c r="BR90" s="368" t="n"/>
      <c r="BS90" s="368" t="n"/>
      <c r="BT90" s="368" t="n"/>
      <c r="BU90" s="368" t="n"/>
      <c r="BV90" s="368" t="n"/>
      <c r="BW90" s="368" t="n"/>
      <c r="BX90" s="368" t="n"/>
      <c r="BY90" s="368" t="n"/>
      <c r="BZ90" s="368" t="n"/>
      <c r="CA90" s="368" t="n"/>
      <c r="CB90" s="368" t="n"/>
      <c r="CC90" s="368" t="n"/>
      <c r="CD90" s="368" t="n"/>
      <c r="CE90" s="368" t="n"/>
      <c r="CF90" s="368" t="n"/>
      <c r="CG90" s="368" t="n"/>
      <c r="CH90" s="368" t="n"/>
      <c r="CI90" s="368" t="n"/>
      <c r="CJ90" s="368" t="n"/>
      <c r="CK90" s="368" t="n"/>
      <c r="CL90" s="368" t="n"/>
      <c r="CM90" s="368" t="n"/>
      <c r="CN90" s="368" t="n"/>
      <c r="CO90" s="368" t="n"/>
      <c r="CP90" s="368" t="n"/>
      <c r="CQ90" s="368" t="n"/>
      <c r="CR90" s="368" t="n"/>
      <c r="CS90" s="368" t="n"/>
      <c r="CT90" s="368" t="n"/>
      <c r="CU90" s="368" t="n"/>
      <c r="CV90" s="368" t="n"/>
      <c r="CW90" s="368" t="n"/>
      <c r="CX90" s="368" t="n"/>
      <c r="CY90" s="368" t="n"/>
      <c r="CZ90" s="368" t="n"/>
      <c r="DA90" s="368" t="n"/>
      <c r="DB90" s="368" t="n"/>
      <c r="DC90" s="368" t="n"/>
      <c r="DD90" s="368" t="n"/>
    </row>
    <row r="91">
      <c r="A91" s="368" t="n"/>
      <c r="B91" s="368" t="n"/>
      <c r="C91" s="368" t="n"/>
      <c r="D91" s="368" t="n"/>
      <c r="E91" s="368" t="n"/>
      <c r="F91" s="368" t="n"/>
      <c r="G91" s="318" t="n"/>
      <c r="H91" s="368" t="n"/>
      <c r="I91" s="368" t="n"/>
      <c r="J91" s="368" t="n"/>
      <c r="K91" s="368" t="n"/>
      <c r="L91" s="368" t="n"/>
      <c r="M91" s="368" t="n"/>
      <c r="N91" s="368" t="n"/>
      <c r="O91" s="368" t="n"/>
      <c r="P91" s="368" t="n"/>
      <c r="Q91" s="368" t="n"/>
      <c r="R91" s="368" t="n"/>
      <c r="S91" s="368" t="n"/>
      <c r="T91" s="368" t="n"/>
      <c r="U91" s="368" t="n"/>
      <c r="V91" s="368" t="n"/>
      <c r="W91" s="368" t="n"/>
      <c r="X91" s="368" t="n"/>
      <c r="Y91" s="368" t="n"/>
      <c r="Z91" s="368" t="n"/>
      <c r="AA91" s="368" t="n"/>
      <c r="AB91" s="368" t="n"/>
      <c r="AC91" s="368" t="n"/>
      <c r="AD91" s="368" t="n"/>
      <c r="AE91" s="368" t="n"/>
      <c r="AF91" s="368" t="n"/>
      <c r="AG91" s="368" t="n"/>
      <c r="AH91" s="368" t="n"/>
      <c r="AI91" s="368" t="n"/>
      <c r="AJ91" s="368" t="n"/>
      <c r="AK91" s="368" t="n"/>
      <c r="AL91" s="368" t="n"/>
      <c r="AM91" s="368" t="n"/>
      <c r="AN91" s="368" t="n"/>
      <c r="AO91" s="368" t="n"/>
      <c r="AP91" s="319" t="n"/>
      <c r="AQ91" s="368" t="n"/>
      <c r="AR91" s="368" t="n"/>
      <c r="AS91" s="368" t="n"/>
      <c r="AT91" s="368" t="n"/>
      <c r="AU91" s="368" t="n"/>
      <c r="AV91" s="368" t="n"/>
      <c r="AW91" s="368" t="n"/>
      <c r="AX91" s="368" t="n"/>
      <c r="AY91" s="368" t="n"/>
      <c r="AZ91" s="368" t="n"/>
      <c r="BA91" s="368" t="n"/>
      <c r="BB91" s="368" t="n"/>
      <c r="BC91" s="368" t="n"/>
      <c r="BD91" s="368" t="n"/>
      <c r="BE91" s="368" t="n"/>
      <c r="BF91" s="368" t="n"/>
      <c r="BG91" s="368" t="n"/>
      <c r="BH91" s="368" t="n"/>
      <c r="BI91" s="368" t="n"/>
      <c r="BJ91" s="368" t="n"/>
      <c r="BK91" s="368" t="n"/>
      <c r="BL91" s="368" t="n"/>
      <c r="BM91" s="368" t="n"/>
      <c r="BN91" s="368" t="n"/>
      <c r="BO91" s="368" t="n"/>
      <c r="BP91" s="368" t="n"/>
      <c r="BQ91" s="320" t="n"/>
      <c r="BR91" s="368" t="n"/>
      <c r="BS91" s="368" t="n"/>
      <c r="BT91" s="368" t="n"/>
      <c r="BU91" s="368" t="n"/>
      <c r="BV91" s="368" t="n"/>
      <c r="BW91" s="368" t="n"/>
      <c r="BX91" s="368" t="n"/>
      <c r="BY91" s="368" t="n"/>
      <c r="BZ91" s="368" t="n"/>
      <c r="CA91" s="368" t="n"/>
      <c r="CB91" s="368" t="n"/>
      <c r="CC91" s="368" t="n"/>
      <c r="CD91" s="368" t="n"/>
      <c r="CE91" s="368" t="n"/>
      <c r="CF91" s="368" t="n"/>
      <c r="CG91" s="368" t="n"/>
      <c r="CH91" s="368" t="n"/>
      <c r="CI91" s="368" t="n"/>
      <c r="CJ91" s="368" t="n"/>
      <c r="CK91" s="368" t="n"/>
      <c r="CL91" s="368" t="n"/>
      <c r="CM91" s="368" t="n"/>
      <c r="CN91" s="368" t="n"/>
      <c r="CO91" s="368" t="n"/>
      <c r="CP91" s="368" t="n"/>
      <c r="CQ91" s="368" t="n"/>
      <c r="CR91" s="368" t="n"/>
      <c r="CS91" s="368" t="n"/>
      <c r="CT91" s="368" t="n"/>
      <c r="CU91" s="368" t="n"/>
      <c r="CV91" s="368" t="n"/>
      <c r="CW91" s="368" t="n"/>
      <c r="CX91" s="368" t="n"/>
      <c r="CY91" s="368" t="n"/>
      <c r="CZ91" s="368" t="n"/>
      <c r="DA91" s="368" t="n"/>
      <c r="DB91" s="368" t="n"/>
      <c r="DC91" s="368" t="n"/>
      <c r="DD91" s="368" t="n"/>
    </row>
    <row r="92">
      <c r="A92" s="368" t="n"/>
      <c r="B92" s="368" t="n"/>
      <c r="C92" s="368" t="n"/>
      <c r="D92" s="368" t="n"/>
      <c r="E92" s="368" t="n"/>
      <c r="F92" s="368" t="n"/>
      <c r="G92" s="318" t="n"/>
      <c r="H92" s="368" t="n"/>
      <c r="I92" s="368" t="n"/>
      <c r="J92" s="368" t="n"/>
      <c r="K92" s="368" t="n"/>
      <c r="L92" s="368" t="n"/>
      <c r="M92" s="368" t="n"/>
      <c r="N92" s="368" t="n"/>
      <c r="O92" s="368" t="n"/>
      <c r="P92" s="368" t="n"/>
      <c r="Q92" s="368" t="n"/>
      <c r="R92" s="368" t="n"/>
      <c r="S92" s="368" t="n"/>
      <c r="T92" s="368" t="n"/>
      <c r="U92" s="368" t="n"/>
      <c r="V92" s="368" t="n"/>
      <c r="W92" s="368" t="n"/>
      <c r="X92" s="368" t="n"/>
      <c r="Y92" s="368" t="n"/>
      <c r="Z92" s="368" t="n"/>
      <c r="AA92" s="368" t="n"/>
      <c r="AB92" s="368" t="n"/>
      <c r="AC92" s="368" t="n"/>
      <c r="AD92" s="368" t="n"/>
      <c r="AE92" s="368" t="n"/>
      <c r="AF92" s="368" t="n"/>
      <c r="AG92" s="368" t="n"/>
      <c r="AH92" s="368" t="n"/>
      <c r="AI92" s="368" t="n"/>
      <c r="AJ92" s="368" t="n"/>
      <c r="AK92" s="368" t="n"/>
      <c r="AL92" s="368" t="n"/>
      <c r="AM92" s="368" t="n"/>
      <c r="AN92" s="368" t="n"/>
      <c r="AO92" s="368" t="n"/>
      <c r="AP92" s="319" t="n"/>
      <c r="AQ92" s="368" t="n"/>
      <c r="AR92" s="368" t="n"/>
      <c r="AS92" s="368" t="n"/>
      <c r="AT92" s="368" t="n"/>
      <c r="AU92" s="368" t="n"/>
      <c r="AV92" s="368" t="n"/>
      <c r="AW92" s="368" t="n"/>
      <c r="AX92" s="368" t="n"/>
      <c r="AY92" s="368" t="n"/>
      <c r="AZ92" s="368" t="n"/>
      <c r="BA92" s="368" t="n"/>
      <c r="BB92" s="368" t="n"/>
      <c r="BC92" s="368" t="n"/>
      <c r="BD92" s="368" t="n"/>
      <c r="BE92" s="368" t="n"/>
      <c r="BF92" s="368" t="n"/>
      <c r="BG92" s="368" t="n"/>
      <c r="BH92" s="368" t="n"/>
      <c r="BI92" s="368" t="n"/>
      <c r="BJ92" s="368" t="n"/>
      <c r="BK92" s="368" t="n"/>
      <c r="BL92" s="368" t="n"/>
      <c r="BM92" s="368" t="n"/>
      <c r="BN92" s="368" t="n"/>
      <c r="BO92" s="368" t="n"/>
      <c r="BP92" s="368" t="n"/>
      <c r="BQ92" s="320" t="n"/>
      <c r="BR92" s="368" t="n"/>
      <c r="BS92" s="368" t="n"/>
      <c r="BT92" s="368" t="n"/>
      <c r="BU92" s="368" t="n"/>
      <c r="BV92" s="368" t="n"/>
      <c r="BW92" s="368" t="n"/>
      <c r="BX92" s="368" t="n"/>
      <c r="BY92" s="368" t="n"/>
      <c r="BZ92" s="368" t="n"/>
      <c r="CA92" s="368" t="n"/>
      <c r="CB92" s="368" t="n"/>
      <c r="CC92" s="368" t="n"/>
      <c r="CD92" s="368" t="n"/>
      <c r="CE92" s="368" t="n"/>
      <c r="CF92" s="368" t="n"/>
      <c r="CG92" s="368" t="n"/>
      <c r="CH92" s="368" t="n"/>
      <c r="CI92" s="368" t="n"/>
      <c r="CJ92" s="368" t="n"/>
      <c r="CK92" s="368" t="n"/>
      <c r="CL92" s="368" t="n"/>
      <c r="CM92" s="368" t="n"/>
      <c r="CN92" s="368" t="n"/>
      <c r="CO92" s="368" t="n"/>
      <c r="CP92" s="368" t="n"/>
      <c r="CQ92" s="368" t="n"/>
      <c r="CR92" s="368" t="n"/>
      <c r="CS92" s="368" t="n"/>
      <c r="CT92" s="368" t="n"/>
      <c r="CU92" s="368" t="n"/>
      <c r="CV92" s="368" t="n"/>
      <c r="CW92" s="368" t="n"/>
      <c r="CX92" s="368" t="n"/>
      <c r="CY92" s="368" t="n"/>
      <c r="CZ92" s="368" t="n"/>
      <c r="DA92" s="368" t="n"/>
      <c r="DB92" s="368" t="n"/>
      <c r="DC92" s="368" t="n"/>
      <c r="DD92" s="368" t="n"/>
    </row>
    <row r="93">
      <c r="A93" s="368" t="n"/>
      <c r="B93" s="368" t="n"/>
      <c r="C93" s="368" t="n"/>
      <c r="D93" s="368" t="n"/>
      <c r="E93" s="368" t="n"/>
      <c r="F93" s="368" t="n"/>
      <c r="G93" s="318" t="n"/>
      <c r="H93" s="368" t="n"/>
      <c r="I93" s="368" t="n"/>
      <c r="J93" s="368" t="n"/>
      <c r="K93" s="368" t="n"/>
      <c r="L93" s="368" t="n"/>
      <c r="M93" s="368" t="n"/>
      <c r="N93" s="368" t="n"/>
      <c r="O93" s="368" t="n"/>
      <c r="P93" s="368" t="n"/>
      <c r="Q93" s="368" t="n"/>
      <c r="R93" s="368" t="n"/>
      <c r="S93" s="368" t="n"/>
      <c r="T93" s="368" t="n"/>
      <c r="U93" s="368" t="n"/>
      <c r="V93" s="368" t="n"/>
      <c r="W93" s="368" t="n"/>
      <c r="X93" s="368" t="n"/>
      <c r="Y93" s="368" t="n"/>
      <c r="Z93" s="368" t="n"/>
      <c r="AA93" s="368" t="n"/>
      <c r="AB93" s="368" t="n"/>
      <c r="AC93" s="368" t="n"/>
      <c r="AD93" s="368" t="n"/>
      <c r="AE93" s="368" t="n"/>
      <c r="AF93" s="368" t="n"/>
      <c r="AG93" s="368" t="n"/>
      <c r="AH93" s="368" t="n"/>
      <c r="AI93" s="368" t="n"/>
      <c r="AJ93" s="368" t="n"/>
      <c r="AK93" s="368" t="n"/>
      <c r="AL93" s="368" t="n"/>
      <c r="AM93" s="368" t="n"/>
      <c r="AN93" s="368" t="n"/>
      <c r="AO93" s="368" t="n"/>
      <c r="AP93" s="319" t="n"/>
      <c r="AQ93" s="368" t="n"/>
      <c r="AR93" s="368" t="n"/>
      <c r="AS93" s="368" t="n"/>
      <c r="AT93" s="368" t="n"/>
      <c r="AU93" s="368" t="n"/>
      <c r="AV93" s="368" t="n"/>
      <c r="AW93" s="368" t="n"/>
      <c r="AX93" s="368" t="n"/>
      <c r="AY93" s="368" t="n"/>
      <c r="AZ93" s="368" t="n"/>
      <c r="BA93" s="368" t="n"/>
      <c r="BB93" s="368" t="n"/>
      <c r="BC93" s="368" t="n"/>
      <c r="BD93" s="368" t="n"/>
      <c r="BE93" s="368" t="n"/>
      <c r="BF93" s="368" t="n"/>
      <c r="BG93" s="368" t="n"/>
      <c r="BH93" s="368" t="n"/>
      <c r="BI93" s="368" t="n"/>
      <c r="BJ93" s="368" t="n"/>
      <c r="BK93" s="368" t="n"/>
      <c r="BL93" s="368" t="n"/>
      <c r="BM93" s="368" t="n"/>
      <c r="BN93" s="368" t="n"/>
      <c r="BO93" s="368" t="n"/>
      <c r="BP93" s="368" t="n"/>
      <c r="BQ93" s="320" t="n"/>
      <c r="BR93" s="368" t="n"/>
      <c r="BS93" s="368" t="n"/>
      <c r="BT93" s="368" t="n"/>
      <c r="BU93" s="368" t="n"/>
      <c r="BV93" s="368" t="n"/>
      <c r="BW93" s="368" t="n"/>
      <c r="BX93" s="368" t="n"/>
      <c r="BY93" s="368" t="n"/>
      <c r="BZ93" s="368" t="n"/>
      <c r="CA93" s="368" t="n"/>
      <c r="CB93" s="368" t="n"/>
      <c r="CC93" s="368" t="n"/>
      <c r="CD93" s="368" t="n"/>
      <c r="CE93" s="368" t="n"/>
      <c r="CF93" s="368" t="n"/>
      <c r="CG93" s="368" t="n"/>
      <c r="CH93" s="368" t="n"/>
      <c r="CI93" s="368" t="n"/>
      <c r="CJ93" s="368" t="n"/>
      <c r="CK93" s="368" t="n"/>
      <c r="CL93" s="368" t="n"/>
      <c r="CM93" s="368" t="n"/>
      <c r="CN93" s="368" t="n"/>
      <c r="CO93" s="368" t="n"/>
      <c r="CP93" s="368" t="n"/>
      <c r="CQ93" s="368" t="n"/>
      <c r="CR93" s="368" t="n"/>
      <c r="CS93" s="368" t="n"/>
      <c r="CT93" s="368" t="n"/>
      <c r="CU93" s="368" t="n"/>
      <c r="CV93" s="368" t="n"/>
      <c r="CW93" s="368" t="n"/>
      <c r="CX93" s="368" t="n"/>
      <c r="CY93" s="368" t="n"/>
      <c r="CZ93" s="368" t="n"/>
      <c r="DA93" s="368" t="n"/>
      <c r="DB93" s="368" t="n"/>
      <c r="DC93" s="368" t="n"/>
      <c r="DD93" s="368" t="n"/>
    </row>
    <row r="94">
      <c r="A94" s="368" t="n"/>
      <c r="B94" s="368" t="n"/>
      <c r="C94" s="368" t="n"/>
      <c r="D94" s="368" t="n"/>
      <c r="E94" s="368" t="n"/>
      <c r="F94" s="368" t="n"/>
      <c r="G94" s="318" t="n"/>
      <c r="H94" s="368" t="n"/>
      <c r="I94" s="368" t="n"/>
      <c r="J94" s="368" t="n"/>
      <c r="K94" s="368" t="n"/>
      <c r="L94" s="368" t="n"/>
      <c r="M94" s="368" t="n"/>
      <c r="N94" s="368" t="n"/>
      <c r="O94" s="368" t="n"/>
      <c r="P94" s="368" t="n"/>
      <c r="Q94" s="368" t="n"/>
      <c r="R94" s="368" t="n"/>
      <c r="S94" s="368" t="n"/>
      <c r="T94" s="368" t="n"/>
      <c r="U94" s="368" t="n"/>
      <c r="V94" s="368" t="n"/>
      <c r="W94" s="368" t="n"/>
      <c r="X94" s="368" t="n"/>
      <c r="Y94" s="368" t="n"/>
      <c r="Z94" s="368" t="n"/>
      <c r="AA94" s="368" t="n"/>
      <c r="AB94" s="368" t="n"/>
      <c r="AC94" s="368" t="n"/>
      <c r="AD94" s="368" t="n"/>
      <c r="AE94" s="368" t="n"/>
      <c r="AF94" s="368" t="n"/>
      <c r="AG94" s="368" t="n"/>
      <c r="AH94" s="368" t="n"/>
      <c r="AI94" s="368" t="n"/>
      <c r="AJ94" s="368" t="n"/>
      <c r="AK94" s="368" t="n"/>
      <c r="AL94" s="368" t="n"/>
      <c r="AM94" s="368" t="n"/>
      <c r="AN94" s="368" t="n"/>
      <c r="AO94" s="368" t="n"/>
      <c r="AP94" s="319" t="n"/>
      <c r="AQ94" s="368" t="n"/>
      <c r="AR94" s="368" t="n"/>
      <c r="AS94" s="368" t="n"/>
      <c r="AT94" s="368" t="n"/>
      <c r="AU94" s="368" t="n"/>
      <c r="AV94" s="368" t="n"/>
      <c r="AW94" s="368" t="n"/>
      <c r="AX94" s="368" t="n"/>
      <c r="AY94" s="368" t="n"/>
      <c r="AZ94" s="368" t="n"/>
      <c r="BA94" s="368" t="n"/>
      <c r="BB94" s="368" t="n"/>
      <c r="BC94" s="368" t="n"/>
      <c r="BD94" s="368" t="n"/>
      <c r="BE94" s="368" t="n"/>
      <c r="BF94" s="368" t="n"/>
      <c r="BG94" s="368" t="n"/>
      <c r="BH94" s="368" t="n"/>
      <c r="BI94" s="368" t="n"/>
      <c r="BJ94" s="368" t="n"/>
      <c r="BK94" s="368" t="n"/>
      <c r="BL94" s="368" t="n"/>
      <c r="BM94" s="368" t="n"/>
      <c r="BN94" s="368" t="n"/>
      <c r="BO94" s="368" t="n"/>
      <c r="BP94" s="368" t="n"/>
      <c r="BQ94" s="320" t="n"/>
      <c r="BR94" s="368" t="n"/>
      <c r="BS94" s="368" t="n"/>
      <c r="BT94" s="368" t="n"/>
      <c r="BU94" s="368" t="n"/>
      <c r="BV94" s="368" t="n"/>
      <c r="BW94" s="368" t="n"/>
      <c r="BX94" s="368" t="n"/>
      <c r="BY94" s="368" t="n"/>
      <c r="BZ94" s="368" t="n"/>
      <c r="CA94" s="368" t="n"/>
      <c r="CB94" s="368" t="n"/>
      <c r="CC94" s="368" t="n"/>
      <c r="CD94" s="368" t="n"/>
      <c r="CE94" s="368" t="n"/>
      <c r="CF94" s="368" t="n"/>
      <c r="CG94" s="368" t="n"/>
      <c r="CH94" s="368" t="n"/>
      <c r="CI94" s="368" t="n"/>
      <c r="CJ94" s="368" t="n"/>
      <c r="CK94" s="368" t="n"/>
      <c r="CL94" s="368" t="n"/>
      <c r="CM94" s="368" t="n"/>
      <c r="CN94" s="368" t="n"/>
      <c r="CO94" s="368" t="n"/>
      <c r="CP94" s="368" t="n"/>
      <c r="CQ94" s="368" t="n"/>
      <c r="CR94" s="368" t="n"/>
      <c r="CS94" s="368" t="n"/>
      <c r="CT94" s="368" t="n"/>
      <c r="CU94" s="368" t="n"/>
      <c r="CV94" s="368" t="n"/>
      <c r="CW94" s="368" t="n"/>
      <c r="CX94" s="368" t="n"/>
      <c r="CY94" s="368" t="n"/>
      <c r="CZ94" s="368" t="n"/>
      <c r="DA94" s="368" t="n"/>
      <c r="DB94" s="368" t="n"/>
      <c r="DC94" s="368" t="n"/>
      <c r="DD94" s="368" t="n"/>
    </row>
    <row r="95">
      <c r="A95" s="368" t="n"/>
      <c r="B95" s="368" t="n"/>
      <c r="C95" s="368" t="n"/>
      <c r="D95" s="368" t="n"/>
      <c r="E95" s="368" t="n"/>
      <c r="F95" s="368" t="n"/>
      <c r="G95" s="318" t="n"/>
      <c r="H95" s="368" t="n"/>
      <c r="I95" s="368" t="n"/>
      <c r="J95" s="368" t="n"/>
      <c r="K95" s="368" t="n"/>
      <c r="L95" s="368" t="n"/>
      <c r="M95" s="368" t="n"/>
      <c r="N95" s="368" t="n"/>
      <c r="O95" s="368" t="n"/>
      <c r="P95" s="368" t="n"/>
      <c r="Q95" s="368" t="n"/>
      <c r="R95" s="368" t="n"/>
      <c r="S95" s="368" t="n"/>
      <c r="T95" s="368" t="n"/>
      <c r="U95" s="368" t="n"/>
      <c r="V95" s="368" t="n"/>
      <c r="W95" s="368" t="n"/>
      <c r="X95" s="368" t="n"/>
      <c r="Y95" s="368" t="n"/>
      <c r="Z95" s="368" t="n"/>
      <c r="AA95" s="368" t="n"/>
      <c r="AB95" s="368" t="n"/>
      <c r="AC95" s="368" t="n"/>
      <c r="AD95" s="368" t="n"/>
      <c r="AE95" s="368" t="n"/>
      <c r="AF95" s="368" t="n"/>
      <c r="AG95" s="368" t="n"/>
      <c r="AH95" s="368" t="n"/>
      <c r="AI95" s="368" t="n"/>
      <c r="AJ95" s="368" t="n"/>
      <c r="AK95" s="368" t="n"/>
      <c r="AL95" s="368" t="n"/>
      <c r="AM95" s="368" t="n"/>
      <c r="AN95" s="368" t="n"/>
      <c r="AO95" s="368" t="n"/>
      <c r="AP95" s="319" t="n"/>
      <c r="AQ95" s="368" t="n"/>
      <c r="AR95" s="368" t="n"/>
      <c r="AS95" s="368" t="n"/>
      <c r="AT95" s="368" t="n"/>
      <c r="AU95" s="368" t="n"/>
      <c r="AV95" s="368" t="n"/>
      <c r="AW95" s="368" t="n"/>
      <c r="AX95" s="368" t="n"/>
      <c r="AY95" s="368" t="n"/>
      <c r="AZ95" s="368" t="n"/>
      <c r="BA95" s="368" t="n"/>
      <c r="BB95" s="368" t="n"/>
      <c r="BC95" s="368" t="n"/>
      <c r="BD95" s="368" t="n"/>
      <c r="BE95" s="368" t="n"/>
      <c r="BF95" s="368" t="n"/>
      <c r="BG95" s="368" t="n"/>
      <c r="BH95" s="368" t="n"/>
      <c r="BI95" s="368" t="n"/>
      <c r="BJ95" s="368" t="n"/>
      <c r="BK95" s="368" t="n"/>
      <c r="BL95" s="368" t="n"/>
      <c r="BM95" s="368" t="n"/>
      <c r="BN95" s="368" t="n"/>
      <c r="BO95" s="368" t="n"/>
      <c r="BP95" s="368" t="n"/>
      <c r="BQ95" s="320" t="n"/>
      <c r="BR95" s="368" t="n"/>
      <c r="BS95" s="368" t="n"/>
      <c r="BT95" s="368" t="n"/>
      <c r="BU95" s="368" t="n"/>
      <c r="BV95" s="368" t="n"/>
      <c r="BW95" s="368" t="n"/>
      <c r="BX95" s="368" t="n"/>
      <c r="BY95" s="368" t="n"/>
      <c r="BZ95" s="368" t="n"/>
      <c r="CA95" s="368" t="n"/>
      <c r="CB95" s="368" t="n"/>
      <c r="CC95" s="368" t="n"/>
      <c r="CD95" s="368" t="n"/>
      <c r="CE95" s="368" t="n"/>
      <c r="CF95" s="368" t="n"/>
      <c r="CG95" s="368" t="n"/>
      <c r="CH95" s="368" t="n"/>
      <c r="CI95" s="368" t="n"/>
      <c r="CJ95" s="368" t="n"/>
      <c r="CK95" s="368" t="n"/>
      <c r="CL95" s="368" t="n"/>
      <c r="CM95" s="368" t="n"/>
      <c r="CN95" s="368" t="n"/>
      <c r="CO95" s="368" t="n"/>
      <c r="CP95" s="368" t="n"/>
      <c r="CQ95" s="368" t="n"/>
      <c r="CR95" s="368" t="n"/>
      <c r="CS95" s="368" t="n"/>
      <c r="CT95" s="368" t="n"/>
      <c r="CU95" s="368" t="n"/>
      <c r="CV95" s="368" t="n"/>
      <c r="CW95" s="368" t="n"/>
      <c r="CX95" s="368" t="n"/>
      <c r="CY95" s="368" t="n"/>
      <c r="CZ95" s="368" t="n"/>
      <c r="DA95" s="368" t="n"/>
      <c r="DB95" s="368" t="n"/>
      <c r="DC95" s="368" t="n"/>
      <c r="DD95" s="368" t="n"/>
    </row>
    <row r="96">
      <c r="A96" s="368" t="n"/>
      <c r="B96" s="368" t="n"/>
      <c r="C96" s="368" t="n"/>
      <c r="D96" s="368" t="n"/>
      <c r="E96" s="368" t="n"/>
      <c r="F96" s="368" t="n"/>
      <c r="G96" s="318" t="n"/>
      <c r="H96" s="368" t="n"/>
      <c r="I96" s="368" t="n"/>
      <c r="J96" s="368" t="n"/>
      <c r="K96" s="368" t="n"/>
      <c r="L96" s="368" t="n"/>
      <c r="M96" s="368" t="n"/>
      <c r="N96" s="368" t="n"/>
      <c r="O96" s="368" t="n"/>
      <c r="P96" s="368" t="n"/>
      <c r="Q96" s="368" t="n"/>
      <c r="R96" s="368" t="n"/>
      <c r="S96" s="368" t="n"/>
      <c r="T96" s="368" t="n"/>
      <c r="U96" s="368" t="n"/>
      <c r="V96" s="368" t="n"/>
      <c r="W96" s="368" t="n"/>
      <c r="X96" s="368" t="n"/>
      <c r="Y96" s="368" t="n"/>
      <c r="Z96" s="368" t="n"/>
      <c r="AA96" s="368" t="n"/>
      <c r="AB96" s="368" t="n"/>
      <c r="AC96" s="368" t="n"/>
      <c r="AD96" s="368" t="n"/>
      <c r="AE96" s="368" t="n"/>
      <c r="AF96" s="368" t="n"/>
      <c r="AG96" s="368" t="n"/>
      <c r="AH96" s="368" t="n"/>
      <c r="AI96" s="368" t="n"/>
      <c r="AJ96" s="368" t="n"/>
      <c r="AK96" s="368" t="n"/>
      <c r="AL96" s="368" t="n"/>
      <c r="AM96" s="368" t="n"/>
      <c r="AN96" s="368" t="n"/>
      <c r="AO96" s="368" t="n"/>
      <c r="AP96" s="319" t="n"/>
      <c r="AQ96" s="368" t="n"/>
      <c r="AR96" s="368" t="n"/>
      <c r="AS96" s="368" t="n"/>
      <c r="AT96" s="368" t="n"/>
      <c r="AU96" s="368" t="n"/>
      <c r="AV96" s="368" t="n"/>
      <c r="AW96" s="368" t="n"/>
      <c r="AX96" s="368" t="n"/>
      <c r="AY96" s="368" t="n"/>
      <c r="AZ96" s="368" t="n"/>
      <c r="BA96" s="368" t="n"/>
      <c r="BB96" s="368" t="n"/>
      <c r="BC96" s="368" t="n"/>
      <c r="BD96" s="368" t="n"/>
      <c r="BE96" s="368" t="n"/>
      <c r="BF96" s="368" t="n"/>
      <c r="BG96" s="368" t="n"/>
      <c r="BH96" s="368" t="n"/>
      <c r="BI96" s="368" t="n"/>
      <c r="BJ96" s="368" t="n"/>
      <c r="BK96" s="368" t="n"/>
      <c r="BL96" s="368" t="n"/>
      <c r="BM96" s="368" t="n"/>
      <c r="BN96" s="368" t="n"/>
      <c r="BO96" s="368" t="n"/>
      <c r="BP96" s="368" t="n"/>
      <c r="BQ96" s="320" t="n"/>
      <c r="BR96" s="368" t="n"/>
      <c r="BS96" s="368" t="n"/>
      <c r="BT96" s="368" t="n"/>
      <c r="BU96" s="368" t="n"/>
      <c r="BV96" s="368" t="n"/>
      <c r="BW96" s="368" t="n"/>
      <c r="BX96" s="368" t="n"/>
      <c r="BY96" s="368" t="n"/>
      <c r="BZ96" s="368" t="n"/>
      <c r="CA96" s="368" t="n"/>
      <c r="CB96" s="368" t="n"/>
      <c r="CC96" s="368" t="n"/>
      <c r="CD96" s="368" t="n"/>
      <c r="CE96" s="368" t="n"/>
      <c r="CF96" s="368" t="n"/>
      <c r="CG96" s="368" t="n"/>
      <c r="CH96" s="368" t="n"/>
      <c r="CI96" s="368" t="n"/>
      <c r="CJ96" s="368" t="n"/>
      <c r="CK96" s="368" t="n"/>
      <c r="CL96" s="368" t="n"/>
      <c r="CM96" s="368" t="n"/>
      <c r="CN96" s="368" t="n"/>
      <c r="CO96" s="368" t="n"/>
      <c r="CP96" s="368" t="n"/>
      <c r="CQ96" s="368" t="n"/>
      <c r="CR96" s="368" t="n"/>
      <c r="CS96" s="368" t="n"/>
      <c r="CT96" s="368" t="n"/>
      <c r="CU96" s="368" t="n"/>
      <c r="CV96" s="368" t="n"/>
      <c r="CW96" s="368" t="n"/>
      <c r="CX96" s="368" t="n"/>
      <c r="CY96" s="368" t="n"/>
      <c r="CZ96" s="368" t="n"/>
      <c r="DA96" s="368" t="n"/>
      <c r="DB96" s="368" t="n"/>
      <c r="DC96" s="368" t="n"/>
      <c r="DD96" s="368" t="n"/>
    </row>
    <row r="97">
      <c r="A97" s="368" t="n"/>
      <c r="B97" s="368" t="n"/>
      <c r="C97" s="368" t="n"/>
      <c r="D97" s="368" t="n"/>
      <c r="E97" s="368" t="n"/>
      <c r="F97" s="368" t="n"/>
      <c r="G97" s="318" t="n"/>
      <c r="H97" s="368" t="n"/>
      <c r="I97" s="368" t="n"/>
      <c r="J97" s="368" t="n"/>
      <c r="K97" s="368" t="n"/>
      <c r="L97" s="368" t="n"/>
      <c r="M97" s="368" t="n"/>
      <c r="N97" s="368" t="n"/>
      <c r="O97" s="368" t="n"/>
      <c r="P97" s="368" t="n"/>
      <c r="Q97" s="368" t="n"/>
      <c r="R97" s="368" t="n"/>
      <c r="S97" s="368" t="n"/>
      <c r="T97" s="368" t="n"/>
      <c r="U97" s="368" t="n"/>
      <c r="V97" s="368" t="n"/>
      <c r="W97" s="368" t="n"/>
      <c r="X97" s="368" t="n"/>
      <c r="Y97" s="368" t="n"/>
      <c r="Z97" s="368" t="n"/>
      <c r="AA97" s="368" t="n"/>
      <c r="AB97" s="368" t="n"/>
      <c r="AC97" s="368" t="n"/>
      <c r="AD97" s="368" t="n"/>
      <c r="AE97" s="368" t="n"/>
      <c r="AF97" s="368" t="n"/>
      <c r="AG97" s="368" t="n"/>
      <c r="AH97" s="368" t="n"/>
      <c r="AI97" s="368" t="n"/>
      <c r="AJ97" s="368" t="n"/>
      <c r="AK97" s="368" t="n"/>
      <c r="AL97" s="368" t="n"/>
      <c r="AM97" s="368" t="n"/>
      <c r="AN97" s="368" t="n"/>
      <c r="AO97" s="368" t="n"/>
      <c r="AP97" s="319" t="n"/>
      <c r="AQ97" s="368" t="n"/>
      <c r="AR97" s="368" t="n"/>
      <c r="AS97" s="368" t="n"/>
      <c r="AT97" s="368" t="n"/>
      <c r="AU97" s="368" t="n"/>
      <c r="AV97" s="368" t="n"/>
      <c r="AW97" s="368" t="n"/>
      <c r="AX97" s="368" t="n"/>
      <c r="AY97" s="368" t="n"/>
      <c r="AZ97" s="368" t="n"/>
      <c r="BA97" s="368" t="n"/>
      <c r="BB97" s="368" t="n"/>
      <c r="BC97" s="368" t="n"/>
      <c r="BD97" s="368" t="n"/>
      <c r="BE97" s="368" t="n"/>
      <c r="BF97" s="368" t="n"/>
      <c r="BG97" s="368" t="n"/>
      <c r="BH97" s="368" t="n"/>
      <c r="BI97" s="368" t="n"/>
      <c r="BJ97" s="368" t="n"/>
      <c r="BK97" s="368" t="n"/>
      <c r="BL97" s="368" t="n"/>
      <c r="BM97" s="368" t="n"/>
      <c r="BN97" s="368" t="n"/>
      <c r="BO97" s="368" t="n"/>
      <c r="BP97" s="368" t="n"/>
      <c r="BQ97" s="320" t="n"/>
      <c r="BR97" s="368" t="n"/>
      <c r="BS97" s="368" t="n"/>
      <c r="BT97" s="368" t="n"/>
      <c r="BU97" s="368" t="n"/>
      <c r="BV97" s="368" t="n"/>
      <c r="BW97" s="368" t="n"/>
      <c r="BX97" s="368" t="n"/>
      <c r="BY97" s="368" t="n"/>
      <c r="BZ97" s="368" t="n"/>
      <c r="CA97" s="368" t="n"/>
      <c r="CB97" s="368" t="n"/>
      <c r="CC97" s="368" t="n"/>
      <c r="CD97" s="368" t="n"/>
      <c r="CE97" s="368" t="n"/>
      <c r="CF97" s="368" t="n"/>
      <c r="CG97" s="368" t="n"/>
      <c r="CH97" s="368" t="n"/>
      <c r="CI97" s="368" t="n"/>
      <c r="CJ97" s="368" t="n"/>
      <c r="CK97" s="368" t="n"/>
      <c r="CL97" s="368" t="n"/>
      <c r="CM97" s="368" t="n"/>
      <c r="CN97" s="368" t="n"/>
      <c r="CO97" s="368" t="n"/>
      <c r="CP97" s="368" t="n"/>
      <c r="CQ97" s="368" t="n"/>
      <c r="CR97" s="368" t="n"/>
      <c r="CS97" s="368" t="n"/>
      <c r="CT97" s="368" t="n"/>
      <c r="CU97" s="368" t="n"/>
      <c r="CV97" s="368" t="n"/>
      <c r="CW97" s="368" t="n"/>
      <c r="CX97" s="368" t="n"/>
      <c r="CY97" s="368" t="n"/>
      <c r="CZ97" s="368" t="n"/>
      <c r="DA97" s="368" t="n"/>
      <c r="DB97" s="368" t="n"/>
      <c r="DC97" s="368" t="n"/>
      <c r="DD97" s="368" t="n"/>
    </row>
    <row r="98">
      <c r="A98" s="368" t="n"/>
      <c r="B98" s="368" t="n"/>
      <c r="C98" s="368" t="n"/>
      <c r="D98" s="368" t="n"/>
      <c r="E98" s="368" t="n"/>
      <c r="F98" s="368" t="n"/>
      <c r="G98" s="318" t="n"/>
      <c r="H98" s="368" t="n"/>
      <c r="I98" s="368" t="n"/>
      <c r="J98" s="368" t="n"/>
      <c r="K98" s="368" t="n"/>
      <c r="L98" s="368" t="n"/>
      <c r="M98" s="368" t="n"/>
      <c r="N98" s="368" t="n"/>
      <c r="O98" s="368" t="n"/>
      <c r="P98" s="368" t="n"/>
      <c r="Q98" s="368" t="n"/>
      <c r="R98" s="368" t="n"/>
      <c r="S98" s="368" t="n"/>
      <c r="T98" s="368" t="n"/>
      <c r="U98" s="368" t="n"/>
      <c r="V98" s="368" t="n"/>
      <c r="W98" s="368" t="n"/>
      <c r="X98" s="368" t="n"/>
      <c r="Y98" s="368" t="n"/>
      <c r="Z98" s="368" t="n"/>
      <c r="AA98" s="368" t="n"/>
      <c r="AB98" s="368" t="n"/>
      <c r="AC98" s="368" t="n"/>
      <c r="AD98" s="368" t="n"/>
      <c r="AE98" s="368" t="n"/>
      <c r="AF98" s="368" t="n"/>
      <c r="AG98" s="368" t="n"/>
      <c r="AH98" s="368" t="n"/>
      <c r="AI98" s="368" t="n"/>
      <c r="AJ98" s="368" t="n"/>
      <c r="AK98" s="368" t="n"/>
      <c r="AL98" s="368" t="n"/>
      <c r="AM98" s="368" t="n"/>
      <c r="AN98" s="368" t="n"/>
      <c r="AO98" s="368" t="n"/>
      <c r="AP98" s="319" t="n"/>
      <c r="AQ98" s="368" t="n"/>
      <c r="AR98" s="368" t="n"/>
      <c r="AS98" s="368" t="n"/>
      <c r="AT98" s="368" t="n"/>
      <c r="AU98" s="368" t="n"/>
      <c r="AV98" s="368" t="n"/>
      <c r="AW98" s="368" t="n"/>
      <c r="AX98" s="368" t="n"/>
      <c r="AY98" s="368" t="n"/>
      <c r="AZ98" s="368" t="n"/>
      <c r="BA98" s="368" t="n"/>
      <c r="BB98" s="368" t="n"/>
      <c r="BC98" s="368" t="n"/>
      <c r="BD98" s="368" t="n"/>
      <c r="BE98" s="368" t="n"/>
      <c r="BF98" s="368" t="n"/>
      <c r="BG98" s="368" t="n"/>
      <c r="BH98" s="368" t="n"/>
      <c r="BI98" s="368" t="n"/>
      <c r="BJ98" s="368" t="n"/>
      <c r="BK98" s="368" t="n"/>
      <c r="BL98" s="368" t="n"/>
      <c r="BM98" s="368" t="n"/>
      <c r="BN98" s="368" t="n"/>
      <c r="BO98" s="368" t="n"/>
      <c r="BP98" s="368" t="n"/>
      <c r="BQ98" s="320" t="n"/>
      <c r="BR98" s="368" t="n"/>
      <c r="BS98" s="368" t="n"/>
      <c r="BT98" s="368" t="n"/>
      <c r="BU98" s="368" t="n"/>
      <c r="BV98" s="368" t="n"/>
      <c r="BW98" s="368" t="n"/>
      <c r="BX98" s="368" t="n"/>
      <c r="BY98" s="368" t="n"/>
      <c r="BZ98" s="368" t="n"/>
      <c r="CA98" s="368" t="n"/>
      <c r="CB98" s="368" t="n"/>
      <c r="CC98" s="368" t="n"/>
      <c r="CD98" s="368" t="n"/>
      <c r="CE98" s="368" t="n"/>
      <c r="CF98" s="368" t="n"/>
      <c r="CG98" s="368" t="n"/>
      <c r="CH98" s="368" t="n"/>
      <c r="CI98" s="368" t="n"/>
      <c r="CJ98" s="368" t="n"/>
      <c r="CK98" s="368" t="n"/>
      <c r="CL98" s="368" t="n"/>
      <c r="CM98" s="368" t="n"/>
      <c r="CN98" s="368" t="n"/>
      <c r="CO98" s="368" t="n"/>
      <c r="CP98" s="368" t="n"/>
      <c r="CQ98" s="368" t="n"/>
      <c r="CR98" s="368" t="n"/>
      <c r="CS98" s="368" t="n"/>
      <c r="CT98" s="368" t="n"/>
      <c r="CU98" s="368" t="n"/>
      <c r="CV98" s="368" t="n"/>
      <c r="CW98" s="368" t="n"/>
      <c r="CX98" s="368" t="n"/>
      <c r="CY98" s="368" t="n"/>
      <c r="CZ98" s="368" t="n"/>
      <c r="DA98" s="368" t="n"/>
      <c r="DB98" s="368" t="n"/>
      <c r="DC98" s="368" t="n"/>
      <c r="DD98" s="368" t="n"/>
    </row>
    <row r="99">
      <c r="A99" s="368" t="n"/>
      <c r="B99" s="368" t="n"/>
      <c r="C99" s="368" t="n"/>
      <c r="D99" s="368" t="n"/>
      <c r="E99" s="368" t="n"/>
      <c r="F99" s="368" t="n"/>
      <c r="G99" s="318" t="n"/>
      <c r="H99" s="368" t="n"/>
      <c r="I99" s="368" t="n"/>
      <c r="J99" s="368" t="n"/>
      <c r="K99" s="368" t="n"/>
      <c r="L99" s="368" t="n"/>
      <c r="M99" s="368" t="n"/>
      <c r="N99" s="368" t="n"/>
      <c r="O99" s="368" t="n"/>
      <c r="P99" s="368" t="n"/>
      <c r="Q99" s="368" t="n"/>
      <c r="R99" s="368" t="n"/>
      <c r="S99" s="368" t="n"/>
      <c r="T99" s="368" t="n"/>
      <c r="U99" s="368" t="n"/>
      <c r="V99" s="368" t="n"/>
      <c r="W99" s="368" t="n"/>
      <c r="X99" s="368" t="n"/>
      <c r="Y99" s="368" t="n"/>
      <c r="Z99" s="368" t="n"/>
      <c r="AA99" s="368" t="n"/>
      <c r="AB99" s="368" t="n"/>
      <c r="AC99" s="368" t="n"/>
      <c r="AD99" s="368" t="n"/>
      <c r="AE99" s="368" t="n"/>
      <c r="AF99" s="368" t="n"/>
      <c r="AG99" s="368" t="n"/>
      <c r="AH99" s="368" t="n"/>
      <c r="AI99" s="368" t="n"/>
      <c r="AJ99" s="368" t="n"/>
      <c r="AK99" s="368" t="n"/>
      <c r="AL99" s="368" t="n"/>
      <c r="AM99" s="368" t="n"/>
      <c r="AN99" s="368" t="n"/>
      <c r="AO99" s="368" t="n"/>
      <c r="AP99" s="319" t="n"/>
      <c r="AQ99" s="368" t="n"/>
      <c r="AR99" s="368" t="n"/>
      <c r="AS99" s="368" t="n"/>
      <c r="AT99" s="368" t="n"/>
      <c r="AU99" s="368" t="n"/>
      <c r="AV99" s="368" t="n"/>
      <c r="AW99" s="368" t="n"/>
      <c r="AX99" s="368" t="n"/>
      <c r="AY99" s="368" t="n"/>
      <c r="AZ99" s="368" t="n"/>
      <c r="BA99" s="368" t="n"/>
      <c r="BB99" s="368" t="n"/>
      <c r="BC99" s="368" t="n"/>
      <c r="BD99" s="368" t="n"/>
      <c r="BE99" s="368" t="n"/>
      <c r="BF99" s="368" t="n"/>
      <c r="BG99" s="368" t="n"/>
      <c r="BH99" s="368" t="n"/>
      <c r="BI99" s="368" t="n"/>
      <c r="BJ99" s="368" t="n"/>
      <c r="BK99" s="368" t="n"/>
      <c r="BL99" s="368" t="n"/>
      <c r="BM99" s="368" t="n"/>
      <c r="BN99" s="368" t="n"/>
      <c r="BO99" s="368" t="n"/>
      <c r="BP99" s="368" t="n"/>
      <c r="BQ99" s="320" t="n"/>
      <c r="BR99" s="368" t="n"/>
      <c r="BS99" s="368" t="n"/>
      <c r="BT99" s="368" t="n"/>
      <c r="BU99" s="368" t="n"/>
      <c r="BV99" s="368" t="n"/>
      <c r="BW99" s="368" t="n"/>
      <c r="BX99" s="368" t="n"/>
      <c r="BY99" s="368" t="n"/>
      <c r="BZ99" s="368" t="n"/>
      <c r="CA99" s="368" t="n"/>
      <c r="CB99" s="368" t="n"/>
      <c r="CC99" s="368" t="n"/>
      <c r="CD99" s="368" t="n"/>
      <c r="CE99" s="368" t="n"/>
      <c r="CF99" s="368" t="n"/>
      <c r="CG99" s="368" t="n"/>
      <c r="CH99" s="368" t="n"/>
      <c r="CI99" s="368" t="n"/>
      <c r="CJ99" s="368" t="n"/>
      <c r="CK99" s="368" t="n"/>
      <c r="CL99" s="368" t="n"/>
      <c r="CM99" s="368" t="n"/>
      <c r="CN99" s="368" t="n"/>
      <c r="CO99" s="368" t="n"/>
      <c r="CP99" s="368" t="n"/>
      <c r="CQ99" s="368" t="n"/>
      <c r="CR99" s="368" t="n"/>
      <c r="CS99" s="368" t="n"/>
      <c r="CT99" s="368" t="n"/>
      <c r="CU99" s="368" t="n"/>
      <c r="CV99" s="368" t="n"/>
      <c r="CW99" s="368" t="n"/>
      <c r="CX99" s="368" t="n"/>
      <c r="CY99" s="368" t="n"/>
      <c r="CZ99" s="368" t="n"/>
      <c r="DA99" s="368" t="n"/>
      <c r="DB99" s="368" t="n"/>
      <c r="DC99" s="368" t="n"/>
      <c r="DD99" s="368" t="n"/>
    </row>
    <row r="100">
      <c r="A100" s="368" t="n"/>
      <c r="B100" s="368" t="n"/>
      <c r="C100" s="368" t="n"/>
      <c r="D100" s="368" t="n"/>
      <c r="E100" s="368" t="n"/>
      <c r="F100" s="368" t="n"/>
      <c r="G100" s="318" t="n"/>
      <c r="H100" s="368" t="n"/>
      <c r="I100" s="368" t="n"/>
      <c r="J100" s="368" t="n"/>
      <c r="K100" s="368" t="n"/>
      <c r="L100" s="368" t="n"/>
      <c r="M100" s="368" t="n"/>
      <c r="N100" s="368" t="n"/>
      <c r="O100" s="368" t="n"/>
      <c r="P100" s="368" t="n"/>
      <c r="Q100" s="368" t="n"/>
      <c r="R100" s="368" t="n"/>
      <c r="S100" s="368" t="n"/>
      <c r="T100" s="368" t="n"/>
      <c r="U100" s="368" t="n"/>
      <c r="V100" s="368" t="n"/>
      <c r="W100" s="368" t="n"/>
      <c r="X100" s="368" t="n"/>
      <c r="Y100" s="368" t="n"/>
      <c r="Z100" s="368" t="n"/>
      <c r="AA100" s="368" t="n"/>
      <c r="AB100" s="368" t="n"/>
      <c r="AC100" s="368" t="n"/>
      <c r="AD100" s="368" t="n"/>
      <c r="AE100" s="368" t="n"/>
      <c r="AF100" s="368" t="n"/>
      <c r="AG100" s="368" t="n"/>
      <c r="AH100" s="368" t="n"/>
      <c r="AI100" s="368" t="n"/>
      <c r="AJ100" s="368" t="n"/>
      <c r="AK100" s="368" t="n"/>
      <c r="AL100" s="368" t="n"/>
      <c r="AM100" s="368" t="n"/>
      <c r="AN100" s="368" t="n"/>
      <c r="AO100" s="368" t="n"/>
      <c r="AP100" s="319" t="n"/>
      <c r="AQ100" s="368" t="n"/>
      <c r="AR100" s="368" t="n"/>
      <c r="AS100" s="368" t="n"/>
      <c r="AT100" s="368" t="n"/>
      <c r="AU100" s="368" t="n"/>
      <c r="AV100" s="368" t="n"/>
      <c r="AW100" s="368" t="n"/>
      <c r="AX100" s="368" t="n"/>
      <c r="AY100" s="368" t="n"/>
      <c r="AZ100" s="368" t="n"/>
      <c r="BA100" s="368" t="n"/>
      <c r="BB100" s="368" t="n"/>
      <c r="BC100" s="368" t="n"/>
      <c r="BD100" s="368" t="n"/>
      <c r="BE100" s="368" t="n"/>
      <c r="BF100" s="368" t="n"/>
      <c r="BG100" s="368" t="n"/>
      <c r="BH100" s="368" t="n"/>
      <c r="BI100" s="368" t="n"/>
      <c r="BJ100" s="368" t="n"/>
      <c r="BK100" s="368" t="n"/>
      <c r="BL100" s="368" t="n"/>
      <c r="BM100" s="368" t="n"/>
      <c r="BN100" s="368" t="n"/>
      <c r="BO100" s="368" t="n"/>
      <c r="BP100" s="368" t="n"/>
      <c r="BQ100" s="320" t="n"/>
      <c r="BR100" s="368" t="n"/>
      <c r="BS100" s="368" t="n"/>
      <c r="BT100" s="368" t="n"/>
      <c r="BU100" s="368" t="n"/>
      <c r="BV100" s="368" t="n"/>
      <c r="BW100" s="368" t="n"/>
      <c r="BX100" s="368" t="n"/>
      <c r="BY100" s="368" t="n"/>
      <c r="BZ100" s="368" t="n"/>
      <c r="CA100" s="368" t="n"/>
      <c r="CB100" s="368" t="n"/>
      <c r="CC100" s="368" t="n"/>
      <c r="CD100" s="368" t="n"/>
      <c r="CE100" s="368" t="n"/>
      <c r="CF100" s="368" t="n"/>
      <c r="CG100" s="368" t="n"/>
      <c r="CH100" s="368" t="n"/>
      <c r="CI100" s="368" t="n"/>
      <c r="CJ100" s="368" t="n"/>
      <c r="CK100" s="368" t="n"/>
      <c r="CL100" s="368" t="n"/>
      <c r="CM100" s="368" t="n"/>
      <c r="CN100" s="368" t="n"/>
      <c r="CO100" s="368" t="n"/>
      <c r="CP100" s="368" t="n"/>
      <c r="CQ100" s="368" t="n"/>
      <c r="CR100" s="368" t="n"/>
      <c r="CS100" s="368" t="n"/>
      <c r="CT100" s="368" t="n"/>
      <c r="CU100" s="368" t="n"/>
      <c r="CV100" s="368" t="n"/>
      <c r="CW100" s="368" t="n"/>
      <c r="CX100" s="368" t="n"/>
      <c r="CY100" s="368" t="n"/>
      <c r="CZ100" s="368" t="n"/>
      <c r="DA100" s="368" t="n"/>
      <c r="DB100" s="368" t="n"/>
      <c r="DC100" s="368" t="n"/>
      <c r="DD100" s="368" t="n"/>
    </row>
    <row r="101">
      <c r="A101" s="368" t="n"/>
      <c r="B101" s="368" t="n"/>
      <c r="C101" s="368" t="n"/>
      <c r="D101" s="368" t="n"/>
      <c r="E101" s="368" t="n"/>
      <c r="F101" s="368" t="n"/>
      <c r="G101" s="318" t="n"/>
      <c r="H101" s="368" t="n"/>
      <c r="I101" s="368" t="n"/>
      <c r="J101" s="368" t="n"/>
      <c r="K101" s="368" t="n"/>
      <c r="L101" s="368" t="n"/>
      <c r="M101" s="368" t="n"/>
      <c r="N101" s="368" t="n"/>
      <c r="O101" s="368" t="n"/>
      <c r="P101" s="368" t="n"/>
      <c r="Q101" s="368" t="n"/>
      <c r="R101" s="368" t="n"/>
      <c r="S101" s="368" t="n"/>
      <c r="T101" s="368" t="n"/>
      <c r="U101" s="368" t="n"/>
      <c r="V101" s="368" t="n"/>
      <c r="W101" s="368" t="n"/>
      <c r="X101" s="368" t="n"/>
      <c r="Y101" s="368" t="n"/>
      <c r="Z101" s="368" t="n"/>
      <c r="AA101" s="368" t="n"/>
      <c r="AB101" s="368" t="n"/>
      <c r="AC101" s="368" t="n"/>
      <c r="AD101" s="368" t="n"/>
      <c r="AE101" s="368" t="n"/>
      <c r="AF101" s="368" t="n"/>
      <c r="AG101" s="368" t="n"/>
      <c r="AH101" s="368" t="n"/>
      <c r="AI101" s="368" t="n"/>
      <c r="AJ101" s="368" t="n"/>
      <c r="AK101" s="368" t="n"/>
      <c r="AL101" s="368" t="n"/>
      <c r="AM101" s="368" t="n"/>
      <c r="AN101" s="368" t="n"/>
      <c r="AO101" s="368" t="n"/>
      <c r="AP101" s="319" t="n"/>
      <c r="AQ101" s="368" t="n"/>
      <c r="AR101" s="368" t="n"/>
      <c r="AS101" s="368" t="n"/>
      <c r="AT101" s="368" t="n"/>
      <c r="AU101" s="368" t="n"/>
      <c r="AV101" s="368" t="n"/>
      <c r="AW101" s="368" t="n"/>
      <c r="AX101" s="368" t="n"/>
      <c r="AY101" s="368" t="n"/>
      <c r="AZ101" s="368" t="n"/>
      <c r="BA101" s="368" t="n"/>
      <c r="BB101" s="368" t="n"/>
      <c r="BC101" s="368" t="n"/>
      <c r="BD101" s="368" t="n"/>
      <c r="BE101" s="368" t="n"/>
      <c r="BF101" s="368" t="n"/>
      <c r="BG101" s="368" t="n"/>
      <c r="BH101" s="368" t="n"/>
      <c r="BI101" s="368" t="n"/>
      <c r="BJ101" s="368" t="n"/>
      <c r="BK101" s="368" t="n"/>
      <c r="BL101" s="368" t="n"/>
      <c r="BM101" s="368" t="n"/>
      <c r="BN101" s="368" t="n"/>
      <c r="BO101" s="368" t="n"/>
      <c r="BP101" s="368" t="n"/>
      <c r="BQ101" s="320" t="n"/>
      <c r="BR101" s="368" t="n"/>
      <c r="BS101" s="368" t="n"/>
      <c r="BT101" s="368" t="n"/>
      <c r="BU101" s="368" t="n"/>
      <c r="BV101" s="368" t="n"/>
      <c r="BW101" s="368" t="n"/>
      <c r="BX101" s="368" t="n"/>
      <c r="BY101" s="368" t="n"/>
      <c r="BZ101" s="368" t="n"/>
      <c r="CA101" s="368" t="n"/>
      <c r="CB101" s="368" t="n"/>
      <c r="CC101" s="368" t="n"/>
      <c r="CD101" s="368" t="n"/>
      <c r="CE101" s="368" t="n"/>
      <c r="CF101" s="368" t="n"/>
      <c r="CG101" s="368" t="n"/>
      <c r="CH101" s="368" t="n"/>
      <c r="CI101" s="368" t="n"/>
      <c r="CJ101" s="368" t="n"/>
      <c r="CK101" s="368" t="n"/>
      <c r="CL101" s="368" t="n"/>
      <c r="CM101" s="368" t="n"/>
      <c r="CN101" s="368" t="n"/>
      <c r="CO101" s="368" t="n"/>
      <c r="CP101" s="368" t="n"/>
      <c r="CQ101" s="368" t="n"/>
      <c r="CR101" s="368" t="n"/>
      <c r="CS101" s="368" t="n"/>
      <c r="CT101" s="368" t="n"/>
      <c r="CU101" s="368" t="n"/>
      <c r="CV101" s="368" t="n"/>
      <c r="CW101" s="368" t="n"/>
      <c r="CX101" s="368" t="n"/>
      <c r="CY101" s="368" t="n"/>
      <c r="CZ101" s="368" t="n"/>
      <c r="DA101" s="368" t="n"/>
      <c r="DB101" s="368" t="n"/>
      <c r="DC101" s="368" t="n"/>
      <c r="DD101" s="368" t="n"/>
    </row>
    <row r="102">
      <c r="A102" s="368" t="n"/>
      <c r="B102" s="368" t="n"/>
      <c r="C102" s="368" t="n"/>
      <c r="D102" s="368" t="n"/>
      <c r="E102" s="368" t="n"/>
      <c r="F102" s="368" t="n"/>
      <c r="G102" s="318" t="n"/>
      <c r="H102" s="368" t="n"/>
      <c r="I102" s="368" t="n"/>
      <c r="J102" s="368" t="n"/>
      <c r="K102" s="368" t="n"/>
      <c r="L102" s="368" t="n"/>
      <c r="M102" s="368" t="n"/>
      <c r="N102" s="368" t="n"/>
      <c r="O102" s="368" t="n"/>
      <c r="P102" s="368" t="n"/>
      <c r="Q102" s="368" t="n"/>
      <c r="R102" s="368" t="n"/>
      <c r="S102" s="368" t="n"/>
      <c r="T102" s="368" t="n"/>
      <c r="U102" s="368" t="n"/>
      <c r="V102" s="368" t="n"/>
      <c r="W102" s="368" t="n"/>
      <c r="X102" s="368" t="n"/>
      <c r="Y102" s="368" t="n"/>
      <c r="Z102" s="368" t="n"/>
      <c r="AA102" s="368" t="n"/>
      <c r="AB102" s="368" t="n"/>
      <c r="AC102" s="368" t="n"/>
      <c r="AD102" s="368" t="n"/>
      <c r="AE102" s="368" t="n"/>
      <c r="AF102" s="368" t="n"/>
      <c r="AG102" s="368" t="n"/>
      <c r="AH102" s="368" t="n"/>
      <c r="AI102" s="368" t="n"/>
      <c r="AJ102" s="368" t="n"/>
      <c r="AK102" s="368" t="n"/>
      <c r="AL102" s="368" t="n"/>
      <c r="AM102" s="368" t="n"/>
      <c r="AN102" s="368" t="n"/>
      <c r="AO102" s="368" t="n"/>
      <c r="AP102" s="319" t="n"/>
      <c r="AQ102" s="368" t="n"/>
      <c r="AR102" s="368" t="n"/>
      <c r="AS102" s="368" t="n"/>
      <c r="AT102" s="368" t="n"/>
      <c r="AU102" s="368" t="n"/>
      <c r="AV102" s="368" t="n"/>
      <c r="AW102" s="368" t="n"/>
      <c r="AX102" s="368" t="n"/>
      <c r="AY102" s="368" t="n"/>
      <c r="AZ102" s="368" t="n"/>
      <c r="BA102" s="368" t="n"/>
      <c r="BB102" s="368" t="n"/>
      <c r="BC102" s="368" t="n"/>
      <c r="BD102" s="368" t="n"/>
      <c r="BE102" s="368" t="n"/>
      <c r="BF102" s="368" t="n"/>
      <c r="BG102" s="368" t="n"/>
      <c r="BH102" s="368" t="n"/>
      <c r="BI102" s="368" t="n"/>
      <c r="BJ102" s="368" t="n"/>
      <c r="BK102" s="368" t="n"/>
      <c r="BL102" s="368" t="n"/>
      <c r="BM102" s="368" t="n"/>
      <c r="BN102" s="368" t="n"/>
      <c r="BO102" s="368" t="n"/>
      <c r="BP102" s="368" t="n"/>
      <c r="BQ102" s="320" t="n"/>
      <c r="BR102" s="368" t="n"/>
      <c r="BS102" s="368" t="n"/>
      <c r="BT102" s="368" t="n"/>
      <c r="BU102" s="368" t="n"/>
      <c r="BV102" s="368" t="n"/>
      <c r="BW102" s="368" t="n"/>
      <c r="BX102" s="368" t="n"/>
      <c r="BY102" s="368" t="n"/>
      <c r="BZ102" s="368" t="n"/>
      <c r="CA102" s="368" t="n"/>
      <c r="CB102" s="368" t="n"/>
      <c r="CC102" s="368" t="n"/>
      <c r="CD102" s="368" t="n"/>
      <c r="CE102" s="368" t="n"/>
      <c r="CF102" s="368" t="n"/>
      <c r="CG102" s="368" t="n"/>
      <c r="CH102" s="368" t="n"/>
      <c r="CI102" s="368" t="n"/>
      <c r="CJ102" s="368" t="n"/>
      <c r="CK102" s="368" t="n"/>
      <c r="CL102" s="368" t="n"/>
      <c r="CM102" s="368" t="n"/>
      <c r="CN102" s="368" t="n"/>
      <c r="CO102" s="368" t="n"/>
      <c r="CP102" s="368" t="n"/>
      <c r="CQ102" s="368" t="n"/>
      <c r="CR102" s="368" t="n"/>
      <c r="CS102" s="368" t="n"/>
      <c r="CT102" s="368" t="n"/>
      <c r="CU102" s="368" t="n"/>
      <c r="CV102" s="368" t="n"/>
      <c r="CW102" s="368" t="n"/>
      <c r="CX102" s="368" t="n"/>
      <c r="CY102" s="368" t="n"/>
      <c r="CZ102" s="368" t="n"/>
      <c r="DA102" s="368" t="n"/>
      <c r="DB102" s="368" t="n"/>
      <c r="DC102" s="368" t="n"/>
      <c r="DD102" s="368" t="n"/>
    </row>
    <row r="103">
      <c r="A103" s="368" t="n"/>
      <c r="B103" s="368" t="n"/>
      <c r="C103" s="368" t="n"/>
      <c r="D103" s="368" t="n"/>
      <c r="E103" s="368" t="n"/>
      <c r="F103" s="368" t="n"/>
      <c r="G103" s="318" t="n"/>
      <c r="H103" s="368" t="n"/>
      <c r="I103" s="368" t="n"/>
      <c r="J103" s="368" t="n"/>
      <c r="K103" s="368" t="n"/>
      <c r="L103" s="368" t="n"/>
      <c r="M103" s="368" t="n"/>
      <c r="N103" s="368" t="n"/>
      <c r="O103" s="368" t="n"/>
      <c r="P103" s="368" t="n"/>
      <c r="Q103" s="368" t="n"/>
      <c r="R103" s="368" t="n"/>
      <c r="S103" s="368" t="n"/>
      <c r="T103" s="368" t="n"/>
      <c r="U103" s="368" t="n"/>
      <c r="V103" s="368" t="n"/>
      <c r="W103" s="368" t="n"/>
      <c r="X103" s="368" t="n"/>
      <c r="Y103" s="368" t="n"/>
      <c r="Z103" s="368" t="n"/>
      <c r="AA103" s="368" t="n"/>
      <c r="AB103" s="368" t="n"/>
      <c r="AC103" s="368" t="n"/>
      <c r="AD103" s="368" t="n"/>
      <c r="AE103" s="368" t="n"/>
      <c r="AF103" s="368" t="n"/>
      <c r="AG103" s="368" t="n"/>
      <c r="AH103" s="368" t="n"/>
      <c r="AI103" s="368" t="n"/>
      <c r="AJ103" s="368" t="n"/>
      <c r="AK103" s="368" t="n"/>
      <c r="AL103" s="368" t="n"/>
      <c r="AM103" s="368" t="n"/>
      <c r="AN103" s="368" t="n"/>
      <c r="AO103" s="368" t="n"/>
      <c r="AP103" s="319" t="n"/>
      <c r="AQ103" s="368" t="n"/>
      <c r="AR103" s="368" t="n"/>
      <c r="AS103" s="368" t="n"/>
      <c r="AT103" s="368" t="n"/>
      <c r="AU103" s="368" t="n"/>
      <c r="AV103" s="368" t="n"/>
      <c r="AW103" s="368" t="n"/>
      <c r="AX103" s="368" t="n"/>
      <c r="AY103" s="368" t="n"/>
      <c r="AZ103" s="368" t="n"/>
      <c r="BA103" s="368" t="n"/>
      <c r="BB103" s="368" t="n"/>
      <c r="BC103" s="368" t="n"/>
      <c r="BD103" s="368" t="n"/>
      <c r="BE103" s="368" t="n"/>
      <c r="BF103" s="368" t="n"/>
      <c r="BG103" s="368" t="n"/>
      <c r="BH103" s="368" t="n"/>
      <c r="BI103" s="368" t="n"/>
      <c r="BJ103" s="368" t="n"/>
      <c r="BK103" s="368" t="n"/>
      <c r="BL103" s="368" t="n"/>
      <c r="BM103" s="368" t="n"/>
      <c r="BN103" s="368" t="n"/>
      <c r="BO103" s="368" t="n"/>
      <c r="BP103" s="368" t="n"/>
      <c r="BQ103" s="320" t="n"/>
      <c r="BR103" s="368" t="n"/>
      <c r="BS103" s="368" t="n"/>
      <c r="BT103" s="368" t="n"/>
      <c r="BU103" s="368" t="n"/>
      <c r="BV103" s="368" t="n"/>
      <c r="BW103" s="368" t="n"/>
      <c r="BX103" s="368" t="n"/>
      <c r="BY103" s="368" t="n"/>
      <c r="BZ103" s="368" t="n"/>
      <c r="CA103" s="368" t="n"/>
      <c r="CB103" s="368" t="n"/>
      <c r="CC103" s="368" t="n"/>
      <c r="CD103" s="368" t="n"/>
      <c r="CE103" s="368" t="n"/>
      <c r="CF103" s="368" t="n"/>
      <c r="CG103" s="368" t="n"/>
      <c r="CH103" s="368" t="n"/>
      <c r="CI103" s="368" t="n"/>
      <c r="CJ103" s="368" t="n"/>
      <c r="CK103" s="368" t="n"/>
      <c r="CL103" s="368" t="n"/>
      <c r="CM103" s="368" t="n"/>
      <c r="CN103" s="368" t="n"/>
      <c r="CO103" s="368" t="n"/>
      <c r="CP103" s="368" t="n"/>
      <c r="CQ103" s="368" t="n"/>
      <c r="CR103" s="368" t="n"/>
      <c r="CS103" s="368" t="n"/>
      <c r="CT103" s="368" t="n"/>
      <c r="CU103" s="368" t="n"/>
      <c r="CV103" s="368" t="n"/>
      <c r="CW103" s="368" t="n"/>
      <c r="CX103" s="368" t="n"/>
      <c r="CY103" s="368" t="n"/>
      <c r="CZ103" s="368" t="n"/>
      <c r="DA103" s="368" t="n"/>
      <c r="DB103" s="368" t="n"/>
      <c r="DC103" s="368" t="n"/>
      <c r="DD103" s="368" t="n"/>
    </row>
    <row r="104">
      <c r="A104" s="368" t="n"/>
      <c r="B104" s="368" t="n"/>
      <c r="C104" s="368" t="n"/>
      <c r="D104" s="368" t="n"/>
      <c r="E104" s="368" t="n"/>
      <c r="F104" s="368" t="n"/>
      <c r="G104" s="318" t="n"/>
      <c r="H104" s="368" t="n"/>
      <c r="I104" s="368" t="n"/>
      <c r="J104" s="368" t="n"/>
      <c r="K104" s="368" t="n"/>
      <c r="L104" s="368" t="n"/>
      <c r="M104" s="368" t="n"/>
      <c r="N104" s="368" t="n"/>
      <c r="O104" s="368" t="n"/>
      <c r="P104" s="368" t="n"/>
      <c r="Q104" s="368" t="n"/>
      <c r="R104" s="368" t="n"/>
      <c r="S104" s="368" t="n"/>
      <c r="T104" s="368" t="n"/>
      <c r="U104" s="368" t="n"/>
      <c r="V104" s="368" t="n"/>
      <c r="W104" s="368" t="n"/>
      <c r="X104" s="368" t="n"/>
      <c r="Y104" s="368" t="n"/>
      <c r="Z104" s="368" t="n"/>
      <c r="AA104" s="368" t="n"/>
      <c r="AB104" s="368" t="n"/>
      <c r="AC104" s="368" t="n"/>
      <c r="AD104" s="368" t="n"/>
      <c r="AE104" s="368" t="n"/>
      <c r="AF104" s="368" t="n"/>
      <c r="AG104" s="368" t="n"/>
      <c r="AH104" s="368" t="n"/>
      <c r="AI104" s="368" t="n"/>
      <c r="AJ104" s="368" t="n"/>
      <c r="AK104" s="368" t="n"/>
      <c r="AL104" s="368" t="n"/>
      <c r="AM104" s="368" t="n"/>
      <c r="AN104" s="368" t="n"/>
      <c r="AO104" s="368" t="n"/>
      <c r="AP104" s="319" t="n"/>
      <c r="AQ104" s="368" t="n"/>
      <c r="AR104" s="368" t="n"/>
      <c r="AS104" s="368" t="n"/>
      <c r="AT104" s="368" t="n"/>
      <c r="AU104" s="368" t="n"/>
      <c r="AV104" s="368" t="n"/>
      <c r="AW104" s="368" t="n"/>
      <c r="AX104" s="368" t="n"/>
      <c r="AY104" s="368" t="n"/>
      <c r="AZ104" s="368" t="n"/>
      <c r="BA104" s="368" t="n"/>
      <c r="BB104" s="368" t="n"/>
      <c r="BC104" s="368" t="n"/>
      <c r="BD104" s="368" t="n"/>
      <c r="BE104" s="368" t="n"/>
      <c r="BF104" s="368" t="n"/>
      <c r="BG104" s="368" t="n"/>
      <c r="BH104" s="368" t="n"/>
      <c r="BI104" s="368" t="n"/>
      <c r="BJ104" s="368" t="n"/>
      <c r="BK104" s="368" t="n"/>
      <c r="BL104" s="368" t="n"/>
      <c r="BM104" s="368" t="n"/>
      <c r="BN104" s="368" t="n"/>
      <c r="BO104" s="368" t="n"/>
      <c r="BP104" s="368" t="n"/>
      <c r="BQ104" s="320" t="n"/>
      <c r="BR104" s="368" t="n"/>
      <c r="BS104" s="368" t="n"/>
      <c r="BT104" s="368" t="n"/>
      <c r="BU104" s="368" t="n"/>
      <c r="BV104" s="368" t="n"/>
      <c r="BW104" s="368" t="n"/>
      <c r="BX104" s="368" t="n"/>
      <c r="BY104" s="368" t="n"/>
      <c r="BZ104" s="368" t="n"/>
      <c r="CA104" s="368" t="n"/>
      <c r="CB104" s="368" t="n"/>
      <c r="CC104" s="368" t="n"/>
      <c r="CD104" s="368" t="n"/>
      <c r="CE104" s="368" t="n"/>
      <c r="CF104" s="368" t="n"/>
      <c r="CG104" s="368" t="n"/>
      <c r="CH104" s="368" t="n"/>
      <c r="CI104" s="368" t="n"/>
      <c r="CJ104" s="368" t="n"/>
      <c r="CK104" s="368" t="n"/>
      <c r="CL104" s="368" t="n"/>
      <c r="CM104" s="368" t="n"/>
      <c r="CN104" s="368" t="n"/>
      <c r="CO104" s="368" t="n"/>
      <c r="CP104" s="368" t="n"/>
      <c r="CQ104" s="368" t="n"/>
      <c r="CR104" s="368" t="n"/>
      <c r="CS104" s="368" t="n"/>
      <c r="CT104" s="368" t="n"/>
      <c r="CU104" s="368" t="n"/>
      <c r="CV104" s="368" t="n"/>
      <c r="CW104" s="368" t="n"/>
      <c r="CX104" s="368" t="n"/>
      <c r="CY104" s="368" t="n"/>
      <c r="CZ104" s="368" t="n"/>
      <c r="DA104" s="368" t="n"/>
      <c r="DB104" s="368" t="n"/>
      <c r="DC104" s="368" t="n"/>
      <c r="DD104" s="368" t="n"/>
    </row>
    <row r="105">
      <c r="A105" s="368" t="n"/>
      <c r="B105" s="368" t="n"/>
      <c r="C105" s="368" t="n"/>
      <c r="D105" s="368" t="n"/>
      <c r="E105" s="368" t="n"/>
      <c r="F105" s="368" t="n"/>
      <c r="G105" s="318" t="n"/>
      <c r="H105" s="368" t="n"/>
      <c r="I105" s="368" t="n"/>
      <c r="J105" s="368" t="n"/>
      <c r="K105" s="368" t="n"/>
      <c r="L105" s="368" t="n"/>
      <c r="M105" s="368" t="n"/>
      <c r="N105" s="368" t="n"/>
      <c r="O105" s="368" t="n"/>
      <c r="P105" s="368" t="n"/>
      <c r="Q105" s="368" t="n"/>
      <c r="R105" s="368" t="n"/>
      <c r="S105" s="368" t="n"/>
      <c r="T105" s="368" t="n"/>
      <c r="U105" s="368" t="n"/>
      <c r="V105" s="368" t="n"/>
      <c r="W105" s="368" t="n"/>
      <c r="X105" s="368" t="n"/>
      <c r="Y105" s="368" t="n"/>
      <c r="Z105" s="368" t="n"/>
      <c r="AA105" s="368" t="n"/>
      <c r="AB105" s="368" t="n"/>
      <c r="AC105" s="368" t="n"/>
      <c r="AD105" s="368" t="n"/>
      <c r="AE105" s="368" t="n"/>
      <c r="AF105" s="368" t="n"/>
      <c r="AG105" s="368" t="n"/>
      <c r="AH105" s="368" t="n"/>
      <c r="AI105" s="368" t="n"/>
      <c r="AJ105" s="368" t="n"/>
      <c r="AK105" s="368" t="n"/>
      <c r="AL105" s="368" t="n"/>
      <c r="AM105" s="368" t="n"/>
      <c r="AN105" s="368" t="n"/>
      <c r="AO105" s="368" t="n"/>
      <c r="AP105" s="319" t="n"/>
      <c r="AQ105" s="368" t="n"/>
      <c r="AR105" s="368" t="n"/>
      <c r="AS105" s="368" t="n"/>
      <c r="AT105" s="368" t="n"/>
      <c r="AU105" s="368" t="n"/>
      <c r="AV105" s="368" t="n"/>
      <c r="AW105" s="368" t="n"/>
      <c r="AX105" s="368" t="n"/>
      <c r="AY105" s="368" t="n"/>
      <c r="AZ105" s="368" t="n"/>
      <c r="BA105" s="368" t="n"/>
      <c r="BB105" s="368" t="n"/>
      <c r="BC105" s="368" t="n"/>
      <c r="BD105" s="368" t="n"/>
      <c r="BE105" s="368" t="n"/>
      <c r="BF105" s="368" t="n"/>
      <c r="BG105" s="368" t="n"/>
      <c r="BH105" s="368" t="n"/>
      <c r="BI105" s="368" t="n"/>
      <c r="BJ105" s="368" t="n"/>
      <c r="BK105" s="368" t="n"/>
      <c r="BL105" s="368" t="n"/>
      <c r="BM105" s="368" t="n"/>
      <c r="BN105" s="368" t="n"/>
      <c r="BO105" s="368" t="n"/>
      <c r="BP105" s="368" t="n"/>
      <c r="BQ105" s="320" t="n"/>
      <c r="BR105" s="368" t="n"/>
      <c r="BS105" s="368" t="n"/>
      <c r="BT105" s="368" t="n"/>
      <c r="BU105" s="368" t="n"/>
      <c r="BV105" s="368" t="n"/>
      <c r="BW105" s="368" t="n"/>
      <c r="BX105" s="368" t="n"/>
      <c r="BY105" s="368" t="n"/>
      <c r="BZ105" s="368" t="n"/>
      <c r="CA105" s="368" t="n"/>
      <c r="CB105" s="368" t="n"/>
      <c r="CC105" s="368" t="n"/>
      <c r="CD105" s="368" t="n"/>
      <c r="CE105" s="368" t="n"/>
      <c r="CF105" s="368" t="n"/>
      <c r="CG105" s="368" t="n"/>
      <c r="CH105" s="368" t="n"/>
      <c r="CI105" s="368" t="n"/>
      <c r="CJ105" s="368" t="n"/>
      <c r="CK105" s="368" t="n"/>
      <c r="CL105" s="368" t="n"/>
      <c r="CM105" s="368" t="n"/>
      <c r="CN105" s="368" t="n"/>
      <c r="CO105" s="368" t="n"/>
      <c r="CP105" s="368" t="n"/>
      <c r="CQ105" s="368" t="n"/>
      <c r="CR105" s="368" t="n"/>
      <c r="CS105" s="368" t="n"/>
      <c r="CT105" s="368" t="n"/>
      <c r="CU105" s="368" t="n"/>
      <c r="CV105" s="368" t="n"/>
      <c r="CW105" s="368" t="n"/>
      <c r="CX105" s="368" t="n"/>
      <c r="CY105" s="368" t="n"/>
      <c r="CZ105" s="368" t="n"/>
      <c r="DA105" s="368" t="n"/>
      <c r="DB105" s="368" t="n"/>
      <c r="DC105" s="368" t="n"/>
      <c r="DD105" s="368" t="n"/>
    </row>
    <row r="106">
      <c r="A106" s="368" t="n"/>
      <c r="B106" s="368" t="n"/>
      <c r="C106" s="368" t="n"/>
      <c r="D106" s="368" t="n"/>
      <c r="E106" s="368" t="n"/>
      <c r="F106" s="368" t="n"/>
      <c r="G106" s="318" t="n"/>
      <c r="H106" s="368" t="n"/>
      <c r="I106" s="368" t="n"/>
      <c r="J106" s="368" t="n"/>
      <c r="K106" s="368" t="n"/>
      <c r="L106" s="368" t="n"/>
      <c r="M106" s="368" t="n"/>
      <c r="N106" s="368" t="n"/>
      <c r="O106" s="368" t="n"/>
      <c r="P106" s="368" t="n"/>
      <c r="Q106" s="368" t="n"/>
      <c r="R106" s="368" t="n"/>
      <c r="S106" s="368" t="n"/>
      <c r="T106" s="368" t="n"/>
      <c r="U106" s="368" t="n"/>
      <c r="V106" s="368" t="n"/>
      <c r="W106" s="368" t="n"/>
      <c r="X106" s="368" t="n"/>
      <c r="Y106" s="368" t="n"/>
      <c r="Z106" s="368" t="n"/>
      <c r="AA106" s="368" t="n"/>
      <c r="AB106" s="368" t="n"/>
      <c r="AC106" s="368" t="n"/>
      <c r="AD106" s="368" t="n"/>
      <c r="AE106" s="368" t="n"/>
      <c r="AF106" s="368" t="n"/>
      <c r="AG106" s="368" t="n"/>
      <c r="AH106" s="368" t="n"/>
      <c r="AI106" s="368" t="n"/>
      <c r="AJ106" s="368" t="n"/>
      <c r="AK106" s="368" t="n"/>
      <c r="AL106" s="368" t="n"/>
      <c r="AM106" s="368" t="n"/>
      <c r="AN106" s="368" t="n"/>
      <c r="AO106" s="368" t="n"/>
      <c r="AP106" s="319" t="n"/>
      <c r="AQ106" s="368" t="n"/>
      <c r="AR106" s="368" t="n"/>
      <c r="AS106" s="368" t="n"/>
      <c r="AT106" s="368" t="n"/>
      <c r="AU106" s="368" t="n"/>
      <c r="AV106" s="368" t="n"/>
      <c r="AW106" s="368" t="n"/>
      <c r="AX106" s="368" t="n"/>
      <c r="AY106" s="368" t="n"/>
      <c r="AZ106" s="368" t="n"/>
      <c r="BA106" s="368" t="n"/>
      <c r="BB106" s="368" t="n"/>
      <c r="BC106" s="368" t="n"/>
      <c r="BD106" s="368" t="n"/>
      <c r="BE106" s="368" t="n"/>
      <c r="BF106" s="368" t="n"/>
      <c r="BG106" s="368" t="n"/>
      <c r="BH106" s="368" t="n"/>
      <c r="BI106" s="368" t="n"/>
      <c r="BJ106" s="368" t="n"/>
      <c r="BK106" s="368" t="n"/>
      <c r="BL106" s="368" t="n"/>
      <c r="BM106" s="368" t="n"/>
      <c r="BN106" s="368" t="n"/>
      <c r="BO106" s="368" t="n"/>
      <c r="BP106" s="368" t="n"/>
      <c r="BQ106" s="320" t="n"/>
      <c r="BR106" s="368" t="n"/>
      <c r="BS106" s="368" t="n"/>
      <c r="BT106" s="368" t="n"/>
      <c r="BU106" s="368" t="n"/>
      <c r="BV106" s="368" t="n"/>
      <c r="BW106" s="368" t="n"/>
      <c r="BX106" s="368" t="n"/>
      <c r="BY106" s="368" t="n"/>
      <c r="BZ106" s="368" t="n"/>
      <c r="CA106" s="368" t="n"/>
      <c r="CB106" s="368" t="n"/>
      <c r="CC106" s="368" t="n"/>
      <c r="CD106" s="368" t="n"/>
      <c r="CE106" s="368" t="n"/>
      <c r="CF106" s="368" t="n"/>
      <c r="CG106" s="368" t="n"/>
      <c r="CH106" s="368" t="n"/>
      <c r="CI106" s="368" t="n"/>
      <c r="CJ106" s="368" t="n"/>
      <c r="CK106" s="368" t="n"/>
      <c r="CL106" s="368" t="n"/>
      <c r="CM106" s="368" t="n"/>
      <c r="CN106" s="368" t="n"/>
      <c r="CO106" s="368" t="n"/>
      <c r="CP106" s="368" t="n"/>
      <c r="CQ106" s="368" t="n"/>
      <c r="CR106" s="368" t="n"/>
      <c r="CS106" s="368" t="n"/>
      <c r="CT106" s="368" t="n"/>
      <c r="CU106" s="368" t="n"/>
      <c r="CV106" s="368" t="n"/>
      <c r="CW106" s="368" t="n"/>
      <c r="CX106" s="368" t="n"/>
      <c r="CY106" s="368" t="n"/>
      <c r="CZ106" s="368" t="n"/>
      <c r="DA106" s="368" t="n"/>
      <c r="DB106" s="368" t="n"/>
      <c r="DC106" s="368" t="n"/>
      <c r="DD106" s="368" t="n"/>
    </row>
    <row r="107">
      <c r="A107" s="368" t="n"/>
      <c r="B107" s="368" t="n"/>
      <c r="C107" s="368" t="n"/>
      <c r="D107" s="368" t="n"/>
      <c r="E107" s="368" t="n"/>
      <c r="F107" s="368" t="n"/>
      <c r="G107" s="318" t="n"/>
      <c r="H107" s="368" t="n"/>
      <c r="I107" s="368" t="n"/>
      <c r="J107" s="368" t="n"/>
      <c r="K107" s="368" t="n"/>
      <c r="L107" s="368" t="n"/>
      <c r="M107" s="368" t="n"/>
      <c r="N107" s="368" t="n"/>
      <c r="O107" s="368" t="n"/>
      <c r="P107" s="368" t="n"/>
      <c r="Q107" s="368" t="n"/>
      <c r="R107" s="368" t="n"/>
      <c r="S107" s="368" t="n"/>
      <c r="T107" s="368" t="n"/>
      <c r="U107" s="368" t="n"/>
      <c r="V107" s="368" t="n"/>
      <c r="W107" s="368" t="n"/>
      <c r="X107" s="368" t="n"/>
      <c r="Y107" s="368" t="n"/>
      <c r="Z107" s="368" t="n"/>
      <c r="AA107" s="368" t="n"/>
      <c r="AB107" s="368" t="n"/>
      <c r="AC107" s="368" t="n"/>
      <c r="AD107" s="368" t="n"/>
      <c r="AE107" s="368" t="n"/>
      <c r="AF107" s="368" t="n"/>
      <c r="AG107" s="368" t="n"/>
      <c r="AH107" s="368" t="n"/>
      <c r="AI107" s="368" t="n"/>
      <c r="AJ107" s="368" t="n"/>
      <c r="AK107" s="368" t="n"/>
      <c r="AL107" s="368" t="n"/>
      <c r="AM107" s="368" t="n"/>
      <c r="AN107" s="368" t="n"/>
      <c r="AO107" s="368" t="n"/>
      <c r="AP107" s="319" t="n"/>
      <c r="AQ107" s="368" t="n"/>
      <c r="AR107" s="368" t="n"/>
      <c r="AS107" s="368" t="n"/>
      <c r="AT107" s="368" t="n"/>
      <c r="AU107" s="368" t="n"/>
      <c r="AV107" s="368" t="n"/>
      <c r="AW107" s="368" t="n"/>
      <c r="AX107" s="368" t="n"/>
      <c r="AY107" s="368" t="n"/>
      <c r="AZ107" s="368" t="n"/>
      <c r="BA107" s="368" t="n"/>
      <c r="BB107" s="368" t="n"/>
      <c r="BC107" s="368" t="n"/>
      <c r="BD107" s="368" t="n"/>
      <c r="BE107" s="368" t="n"/>
      <c r="BF107" s="368" t="n"/>
      <c r="BG107" s="368" t="n"/>
      <c r="BH107" s="368" t="n"/>
      <c r="BI107" s="368" t="n"/>
      <c r="BJ107" s="368" t="n"/>
      <c r="BK107" s="368" t="n"/>
      <c r="BL107" s="368" t="n"/>
      <c r="BM107" s="368" t="n"/>
      <c r="BN107" s="368" t="n"/>
      <c r="BO107" s="368" t="n"/>
      <c r="BP107" s="368" t="n"/>
      <c r="BQ107" s="320" t="n"/>
      <c r="BR107" s="368" t="n"/>
      <c r="BS107" s="368" t="n"/>
      <c r="BT107" s="368" t="n"/>
      <c r="BU107" s="368" t="n"/>
      <c r="BV107" s="368" t="n"/>
      <c r="BW107" s="368" t="n"/>
      <c r="BX107" s="368" t="n"/>
      <c r="BY107" s="368" t="n"/>
      <c r="BZ107" s="368" t="n"/>
      <c r="CA107" s="368" t="n"/>
      <c r="CB107" s="368" t="n"/>
      <c r="CC107" s="368" t="n"/>
      <c r="CD107" s="368" t="n"/>
      <c r="CE107" s="368" t="n"/>
      <c r="CF107" s="368" t="n"/>
      <c r="CG107" s="368" t="n"/>
      <c r="CH107" s="368" t="n"/>
      <c r="CI107" s="368" t="n"/>
      <c r="CJ107" s="368" t="n"/>
      <c r="CK107" s="368" t="n"/>
      <c r="CL107" s="368" t="n"/>
      <c r="CM107" s="368" t="n"/>
      <c r="CN107" s="368" t="n"/>
      <c r="CO107" s="368" t="n"/>
      <c r="CP107" s="368" t="n"/>
      <c r="CQ107" s="368" t="n"/>
      <c r="CR107" s="368" t="n"/>
      <c r="CS107" s="368" t="n"/>
      <c r="CT107" s="368" t="n"/>
      <c r="CU107" s="368" t="n"/>
      <c r="CV107" s="368" t="n"/>
      <c r="CW107" s="368" t="n"/>
      <c r="CX107" s="368" t="n"/>
      <c r="CY107" s="368" t="n"/>
      <c r="CZ107" s="368" t="n"/>
      <c r="DA107" s="368" t="n"/>
      <c r="DB107" s="368" t="n"/>
      <c r="DC107" s="368" t="n"/>
      <c r="DD107" s="368" t="n"/>
    </row>
    <row r="108">
      <c r="A108" s="368" t="n"/>
      <c r="B108" s="368" t="n"/>
      <c r="C108" s="368" t="n"/>
      <c r="D108" s="368" t="n"/>
      <c r="E108" s="368" t="n"/>
      <c r="F108" s="368" t="n"/>
      <c r="G108" s="318" t="n"/>
      <c r="H108" s="368" t="n"/>
      <c r="I108" s="368" t="n"/>
      <c r="J108" s="368" t="n"/>
      <c r="K108" s="368" t="n"/>
      <c r="L108" s="368" t="n"/>
      <c r="M108" s="368" t="n"/>
      <c r="N108" s="368" t="n"/>
      <c r="O108" s="368" t="n"/>
      <c r="P108" s="368" t="n"/>
      <c r="Q108" s="368" t="n"/>
      <c r="R108" s="368" t="n"/>
      <c r="S108" s="368" t="n"/>
      <c r="T108" s="368" t="n"/>
      <c r="U108" s="368" t="n"/>
      <c r="V108" s="368" t="n"/>
      <c r="W108" s="368" t="n"/>
      <c r="X108" s="368" t="n"/>
      <c r="Y108" s="368" t="n"/>
      <c r="Z108" s="368" t="n"/>
      <c r="AA108" s="368" t="n"/>
      <c r="AB108" s="368" t="n"/>
      <c r="AC108" s="368" t="n"/>
      <c r="AD108" s="368" t="n"/>
      <c r="AE108" s="368" t="n"/>
      <c r="AF108" s="368" t="n"/>
      <c r="AG108" s="368" t="n"/>
      <c r="AH108" s="368" t="n"/>
      <c r="AI108" s="368" t="n"/>
      <c r="AJ108" s="368" t="n"/>
      <c r="AK108" s="368" t="n"/>
      <c r="AL108" s="368" t="n"/>
      <c r="AM108" s="368" t="n"/>
      <c r="AN108" s="368" t="n"/>
      <c r="AO108" s="368" t="n"/>
      <c r="AP108" s="319" t="n"/>
      <c r="AQ108" s="368" t="n"/>
      <c r="AR108" s="368" t="n"/>
      <c r="AS108" s="368" t="n"/>
      <c r="AT108" s="368" t="n"/>
      <c r="AU108" s="368" t="n"/>
      <c r="AV108" s="368" t="n"/>
      <c r="AW108" s="368" t="n"/>
      <c r="AX108" s="368" t="n"/>
      <c r="AY108" s="368" t="n"/>
      <c r="AZ108" s="368" t="n"/>
      <c r="BA108" s="368" t="n"/>
      <c r="BB108" s="368" t="n"/>
      <c r="BC108" s="368" t="n"/>
      <c r="BD108" s="368" t="n"/>
      <c r="BE108" s="368" t="n"/>
      <c r="BF108" s="368" t="n"/>
      <c r="BG108" s="368" t="n"/>
      <c r="BH108" s="368" t="n"/>
      <c r="BI108" s="368" t="n"/>
      <c r="BJ108" s="368" t="n"/>
      <c r="BK108" s="368" t="n"/>
      <c r="BL108" s="368" t="n"/>
      <c r="BM108" s="368" t="n"/>
      <c r="BN108" s="368" t="n"/>
      <c r="BO108" s="368" t="n"/>
      <c r="BP108" s="368" t="n"/>
      <c r="BQ108" s="320" t="n"/>
      <c r="BR108" s="368" t="n"/>
      <c r="BS108" s="368" t="n"/>
      <c r="BT108" s="368" t="n"/>
      <c r="BU108" s="368" t="n"/>
      <c r="BV108" s="368" t="n"/>
      <c r="BW108" s="368" t="n"/>
      <c r="BX108" s="368" t="n"/>
      <c r="BY108" s="368" t="n"/>
      <c r="BZ108" s="368" t="n"/>
      <c r="CA108" s="368" t="n"/>
      <c r="CB108" s="368" t="n"/>
      <c r="CC108" s="368" t="n"/>
      <c r="CD108" s="368" t="n"/>
      <c r="CE108" s="368" t="n"/>
      <c r="CF108" s="368" t="n"/>
      <c r="CG108" s="368" t="n"/>
      <c r="CH108" s="368" t="n"/>
      <c r="CI108" s="368" t="n"/>
      <c r="CJ108" s="368" t="n"/>
      <c r="CK108" s="368" t="n"/>
      <c r="CL108" s="368" t="n"/>
      <c r="CM108" s="368" t="n"/>
      <c r="CN108" s="368" t="n"/>
      <c r="CO108" s="368" t="n"/>
      <c r="CP108" s="368" t="n"/>
      <c r="CQ108" s="368" t="n"/>
      <c r="CR108" s="368" t="n"/>
      <c r="CS108" s="368" t="n"/>
      <c r="CT108" s="368" t="n"/>
      <c r="CU108" s="368" t="n"/>
      <c r="CV108" s="368" t="n"/>
      <c r="CW108" s="368" t="n"/>
      <c r="CX108" s="368" t="n"/>
      <c r="CY108" s="368" t="n"/>
      <c r="CZ108" s="368" t="n"/>
      <c r="DA108" s="368" t="n"/>
      <c r="DB108" s="368" t="n"/>
      <c r="DC108" s="368" t="n"/>
      <c r="DD108" s="368" t="n"/>
    </row>
    <row r="109">
      <c r="A109" s="368" t="n"/>
      <c r="B109" s="368" t="n"/>
      <c r="C109" s="368" t="n"/>
      <c r="D109" s="368" t="n"/>
      <c r="E109" s="368" t="n"/>
      <c r="F109" s="368" t="n"/>
      <c r="G109" s="318" t="n"/>
      <c r="H109" s="368" t="n"/>
      <c r="I109" s="368" t="n"/>
      <c r="J109" s="368" t="n"/>
      <c r="K109" s="368" t="n"/>
      <c r="L109" s="368" t="n"/>
      <c r="M109" s="368" t="n"/>
      <c r="N109" s="368" t="n"/>
      <c r="O109" s="368" t="n"/>
      <c r="P109" s="368" t="n"/>
      <c r="Q109" s="368" t="n"/>
      <c r="R109" s="368" t="n"/>
      <c r="S109" s="368" t="n"/>
      <c r="T109" s="368" t="n"/>
      <c r="U109" s="368" t="n"/>
      <c r="V109" s="368" t="n"/>
      <c r="W109" s="368" t="n"/>
      <c r="X109" s="368" t="n"/>
      <c r="Y109" s="368" t="n"/>
      <c r="Z109" s="368" t="n"/>
      <c r="AA109" s="368" t="n"/>
      <c r="AB109" s="368" t="n"/>
      <c r="AC109" s="368" t="n"/>
      <c r="AD109" s="368" t="n"/>
      <c r="AE109" s="368" t="n"/>
      <c r="AF109" s="368" t="n"/>
      <c r="AG109" s="368" t="n"/>
      <c r="AH109" s="368" t="n"/>
      <c r="AI109" s="368" t="n"/>
      <c r="AJ109" s="368" t="n"/>
      <c r="AK109" s="368" t="n"/>
      <c r="AL109" s="368" t="n"/>
      <c r="AM109" s="368" t="n"/>
      <c r="AN109" s="368" t="n"/>
      <c r="AO109" s="368" t="n"/>
      <c r="AP109" s="319" t="n"/>
      <c r="AQ109" s="368" t="n"/>
      <c r="AR109" s="368" t="n"/>
      <c r="AS109" s="368" t="n"/>
      <c r="AT109" s="368" t="n"/>
      <c r="AU109" s="368" t="n"/>
      <c r="AV109" s="368" t="n"/>
      <c r="AW109" s="368" t="n"/>
      <c r="AX109" s="368" t="n"/>
      <c r="AY109" s="368" t="n"/>
      <c r="AZ109" s="368" t="n"/>
      <c r="BA109" s="368" t="n"/>
      <c r="BB109" s="368" t="n"/>
      <c r="BC109" s="368" t="n"/>
      <c r="BD109" s="368" t="n"/>
      <c r="BE109" s="368" t="n"/>
      <c r="BF109" s="368" t="n"/>
      <c r="BG109" s="368" t="n"/>
      <c r="BH109" s="368" t="n"/>
      <c r="BI109" s="368" t="n"/>
      <c r="BJ109" s="368" t="n"/>
      <c r="BK109" s="368" t="n"/>
      <c r="BL109" s="368" t="n"/>
      <c r="BM109" s="368" t="n"/>
      <c r="BN109" s="368" t="n"/>
      <c r="BO109" s="368" t="n"/>
      <c r="BP109" s="368" t="n"/>
      <c r="BQ109" s="320" t="n"/>
      <c r="BR109" s="368" t="n"/>
      <c r="BS109" s="368" t="n"/>
      <c r="BT109" s="368" t="n"/>
      <c r="BU109" s="368" t="n"/>
      <c r="BV109" s="368" t="n"/>
      <c r="BW109" s="368" t="n"/>
      <c r="BX109" s="368" t="n"/>
      <c r="BY109" s="368" t="n"/>
      <c r="BZ109" s="368" t="n"/>
      <c r="CA109" s="368" t="n"/>
      <c r="CB109" s="368" t="n"/>
      <c r="CC109" s="368" t="n"/>
      <c r="CD109" s="368" t="n"/>
      <c r="CE109" s="368" t="n"/>
      <c r="CF109" s="368" t="n"/>
      <c r="CG109" s="368" t="n"/>
      <c r="CH109" s="368" t="n"/>
      <c r="CI109" s="368" t="n"/>
      <c r="CJ109" s="368" t="n"/>
      <c r="CK109" s="368" t="n"/>
      <c r="CL109" s="368" t="n"/>
      <c r="CM109" s="368" t="n"/>
      <c r="CN109" s="368" t="n"/>
      <c r="CO109" s="368" t="n"/>
      <c r="CP109" s="368" t="n"/>
      <c r="CQ109" s="368" t="n"/>
      <c r="CR109" s="368" t="n"/>
      <c r="CS109" s="368" t="n"/>
      <c r="CT109" s="368" t="n"/>
      <c r="CU109" s="368" t="n"/>
      <c r="CV109" s="368" t="n"/>
      <c r="CW109" s="368" t="n"/>
      <c r="CX109" s="368" t="n"/>
      <c r="CY109" s="368" t="n"/>
      <c r="CZ109" s="368" t="n"/>
      <c r="DA109" s="368" t="n"/>
      <c r="DB109" s="368" t="n"/>
      <c r="DC109" s="368" t="n"/>
      <c r="DD109" s="368" t="n"/>
    </row>
    <row r="110">
      <c r="A110" s="368" t="n"/>
      <c r="B110" s="368" t="n"/>
      <c r="C110" s="368" t="n"/>
      <c r="D110" s="368" t="n"/>
      <c r="E110" s="368" t="n"/>
      <c r="F110" s="368" t="n"/>
      <c r="G110" s="318" t="n"/>
      <c r="H110" s="368" t="n"/>
      <c r="I110" s="368" t="n"/>
      <c r="J110" s="368" t="n"/>
      <c r="K110" s="368" t="n"/>
      <c r="L110" s="368" t="n"/>
      <c r="M110" s="368" t="n"/>
      <c r="N110" s="368" t="n"/>
      <c r="O110" s="368" t="n"/>
      <c r="P110" s="368" t="n"/>
      <c r="Q110" s="368" t="n"/>
      <c r="R110" s="368" t="n"/>
      <c r="S110" s="368" t="n"/>
      <c r="T110" s="368" t="n"/>
      <c r="U110" s="368" t="n"/>
      <c r="V110" s="368" t="n"/>
      <c r="W110" s="368" t="n"/>
      <c r="X110" s="368" t="n"/>
      <c r="Y110" s="368" t="n"/>
      <c r="Z110" s="368" t="n"/>
      <c r="AA110" s="368" t="n"/>
      <c r="AB110" s="368" t="n"/>
      <c r="AC110" s="368" t="n"/>
      <c r="AD110" s="368" t="n"/>
      <c r="AE110" s="368" t="n"/>
      <c r="AF110" s="368" t="n"/>
      <c r="AG110" s="368" t="n"/>
      <c r="AH110" s="368" t="n"/>
      <c r="AI110" s="368" t="n"/>
      <c r="AJ110" s="368" t="n"/>
      <c r="AK110" s="368" t="n"/>
      <c r="AL110" s="368" t="n"/>
      <c r="AM110" s="368" t="n"/>
      <c r="AN110" s="368" t="n"/>
      <c r="AO110" s="368" t="n"/>
      <c r="AP110" s="319" t="n"/>
      <c r="AQ110" s="368" t="n"/>
      <c r="AR110" s="368" t="n"/>
      <c r="AS110" s="368" t="n"/>
      <c r="AT110" s="368" t="n"/>
      <c r="AU110" s="368" t="n"/>
      <c r="AV110" s="368" t="n"/>
      <c r="AW110" s="368" t="n"/>
      <c r="AX110" s="368" t="n"/>
      <c r="AY110" s="368" t="n"/>
      <c r="AZ110" s="368" t="n"/>
      <c r="BA110" s="368" t="n"/>
      <c r="BB110" s="368" t="n"/>
      <c r="BC110" s="368" t="n"/>
      <c r="BD110" s="368" t="n"/>
      <c r="BE110" s="368" t="n"/>
      <c r="BF110" s="368" t="n"/>
      <c r="BG110" s="368" t="n"/>
      <c r="BH110" s="368" t="n"/>
      <c r="BI110" s="368" t="n"/>
      <c r="BJ110" s="368" t="n"/>
      <c r="BK110" s="368" t="n"/>
      <c r="BL110" s="368" t="n"/>
      <c r="BM110" s="368" t="n"/>
      <c r="BN110" s="368" t="n"/>
      <c r="BO110" s="368" t="n"/>
      <c r="BP110" s="368" t="n"/>
      <c r="BQ110" s="320" t="n"/>
      <c r="BR110" s="368" t="n"/>
      <c r="BS110" s="368" t="n"/>
      <c r="BT110" s="368" t="n"/>
      <c r="BU110" s="368" t="n"/>
      <c r="BV110" s="368" t="n"/>
      <c r="BW110" s="368" t="n"/>
      <c r="BX110" s="368" t="n"/>
      <c r="BY110" s="368" t="n"/>
      <c r="BZ110" s="368" t="n"/>
      <c r="CA110" s="368" t="n"/>
      <c r="CB110" s="368" t="n"/>
      <c r="CC110" s="368" t="n"/>
      <c r="CD110" s="368" t="n"/>
      <c r="CE110" s="368" t="n"/>
      <c r="CF110" s="368" t="n"/>
      <c r="CG110" s="368" t="n"/>
      <c r="CH110" s="368" t="n"/>
      <c r="CI110" s="368" t="n"/>
      <c r="CJ110" s="368" t="n"/>
      <c r="CK110" s="368" t="n"/>
      <c r="CL110" s="368" t="n"/>
      <c r="CM110" s="368" t="n"/>
      <c r="CN110" s="368" t="n"/>
      <c r="CO110" s="368" t="n"/>
      <c r="CP110" s="368" t="n"/>
      <c r="CQ110" s="368" t="n"/>
      <c r="CR110" s="368" t="n"/>
      <c r="CS110" s="368" t="n"/>
      <c r="CT110" s="368" t="n"/>
      <c r="CU110" s="368" t="n"/>
      <c r="CV110" s="368" t="n"/>
      <c r="CW110" s="368" t="n"/>
      <c r="CX110" s="368" t="n"/>
      <c r="CY110" s="368" t="n"/>
      <c r="CZ110" s="368" t="n"/>
      <c r="DA110" s="368" t="n"/>
      <c r="DB110" s="368" t="n"/>
      <c r="DC110" s="368" t="n"/>
      <c r="DD110" s="368" t="n"/>
    </row>
    <row r="111">
      <c r="A111" s="368" t="n"/>
      <c r="B111" s="368" t="n"/>
      <c r="C111" s="368" t="n"/>
      <c r="D111" s="368" t="n"/>
      <c r="E111" s="368" t="n"/>
      <c r="F111" s="368" t="n"/>
      <c r="G111" s="318" t="n"/>
      <c r="H111" s="368" t="n"/>
      <c r="I111" s="368" t="n"/>
      <c r="J111" s="368" t="n"/>
      <c r="K111" s="368" t="n"/>
      <c r="L111" s="368" t="n"/>
      <c r="M111" s="368" t="n"/>
      <c r="N111" s="368" t="n"/>
      <c r="O111" s="368" t="n"/>
      <c r="P111" s="368" t="n"/>
      <c r="Q111" s="368" t="n"/>
      <c r="R111" s="368" t="n"/>
      <c r="S111" s="368" t="n"/>
      <c r="T111" s="368" t="n"/>
      <c r="U111" s="368" t="n"/>
      <c r="V111" s="368" t="n"/>
      <c r="W111" s="368" t="n"/>
      <c r="X111" s="368" t="n"/>
      <c r="Y111" s="368" t="n"/>
      <c r="Z111" s="368" t="n"/>
      <c r="AA111" s="368" t="n"/>
      <c r="AB111" s="368" t="n"/>
      <c r="AC111" s="368" t="n"/>
      <c r="AD111" s="368" t="n"/>
      <c r="AE111" s="368" t="n"/>
      <c r="AF111" s="368" t="n"/>
      <c r="AG111" s="368" t="n"/>
      <c r="AH111" s="368" t="n"/>
      <c r="AI111" s="368" t="n"/>
      <c r="AJ111" s="368" t="n"/>
      <c r="AK111" s="368" t="n"/>
      <c r="AL111" s="368" t="n"/>
      <c r="AM111" s="368" t="n"/>
      <c r="AN111" s="368" t="n"/>
      <c r="AO111" s="368" t="n"/>
      <c r="AP111" s="319" t="n"/>
      <c r="AQ111" s="368" t="n"/>
      <c r="AR111" s="368" t="n"/>
      <c r="AS111" s="368" t="n"/>
      <c r="AT111" s="368" t="n"/>
      <c r="AU111" s="368" t="n"/>
      <c r="AV111" s="368" t="n"/>
      <c r="AW111" s="368" t="n"/>
      <c r="AX111" s="368" t="n"/>
      <c r="AY111" s="368" t="n"/>
      <c r="AZ111" s="368" t="n"/>
      <c r="BA111" s="368" t="n"/>
      <c r="BB111" s="368" t="n"/>
      <c r="BC111" s="368" t="n"/>
      <c r="BD111" s="368" t="n"/>
      <c r="BE111" s="368" t="n"/>
      <c r="BF111" s="368" t="n"/>
      <c r="BG111" s="368" t="n"/>
      <c r="BH111" s="368" t="n"/>
      <c r="BI111" s="368" t="n"/>
      <c r="BJ111" s="368" t="n"/>
      <c r="BK111" s="368" t="n"/>
      <c r="BL111" s="368" t="n"/>
      <c r="BM111" s="368" t="n"/>
      <c r="BN111" s="368" t="n"/>
      <c r="BO111" s="368" t="n"/>
      <c r="BP111" s="368" t="n"/>
      <c r="BQ111" s="320" t="n"/>
      <c r="BR111" s="368" t="n"/>
      <c r="BS111" s="368" t="n"/>
      <c r="BT111" s="368" t="n"/>
      <c r="BU111" s="368" t="n"/>
      <c r="BV111" s="368" t="n"/>
      <c r="BW111" s="368" t="n"/>
      <c r="BX111" s="368" t="n"/>
      <c r="BY111" s="368" t="n"/>
      <c r="BZ111" s="368" t="n"/>
      <c r="CA111" s="368" t="n"/>
      <c r="CB111" s="368" t="n"/>
      <c r="CC111" s="368" t="n"/>
      <c r="CD111" s="368" t="n"/>
      <c r="CE111" s="368" t="n"/>
      <c r="CF111" s="368" t="n"/>
      <c r="CG111" s="368" t="n"/>
      <c r="CH111" s="368" t="n"/>
      <c r="CI111" s="368" t="n"/>
      <c r="CJ111" s="368" t="n"/>
      <c r="CK111" s="368" t="n"/>
      <c r="CL111" s="368" t="n"/>
      <c r="CM111" s="368" t="n"/>
      <c r="CN111" s="368" t="n"/>
      <c r="CO111" s="368" t="n"/>
      <c r="CP111" s="368" t="n"/>
      <c r="CQ111" s="368" t="n"/>
      <c r="CR111" s="368" t="n"/>
      <c r="CS111" s="368" t="n"/>
      <c r="CT111" s="368" t="n"/>
      <c r="CU111" s="368" t="n"/>
      <c r="CV111" s="368" t="n"/>
      <c r="CW111" s="368" t="n"/>
      <c r="CX111" s="368" t="n"/>
      <c r="CY111" s="368" t="n"/>
      <c r="CZ111" s="368" t="n"/>
      <c r="DA111" s="368" t="n"/>
      <c r="DB111" s="368" t="n"/>
      <c r="DC111" s="368" t="n"/>
      <c r="DD111" s="368" t="n"/>
    </row>
    <row r="112">
      <c r="A112" s="368" t="n"/>
      <c r="B112" s="368" t="n"/>
      <c r="C112" s="368" t="n"/>
      <c r="D112" s="368" t="n"/>
      <c r="E112" s="368" t="n"/>
      <c r="F112" s="368" t="n"/>
      <c r="G112" s="318" t="n"/>
      <c r="H112" s="368" t="n"/>
      <c r="I112" s="368" t="n"/>
      <c r="J112" s="368" t="n"/>
      <c r="K112" s="368" t="n"/>
      <c r="L112" s="368" t="n"/>
      <c r="M112" s="368" t="n"/>
      <c r="N112" s="368" t="n"/>
      <c r="O112" s="368" t="n"/>
      <c r="P112" s="368" t="n"/>
      <c r="Q112" s="368" t="n"/>
      <c r="R112" s="368" t="n"/>
      <c r="S112" s="368" t="n"/>
      <c r="T112" s="368" t="n"/>
      <c r="U112" s="368" t="n"/>
      <c r="V112" s="368" t="n"/>
      <c r="W112" s="368" t="n"/>
      <c r="X112" s="368" t="n"/>
      <c r="Y112" s="368" t="n"/>
      <c r="Z112" s="368" t="n"/>
      <c r="AA112" s="368" t="n"/>
      <c r="AB112" s="368" t="n"/>
      <c r="AC112" s="368" t="n"/>
      <c r="AD112" s="368" t="n"/>
      <c r="AE112" s="368" t="n"/>
      <c r="AF112" s="368" t="n"/>
      <c r="AG112" s="368" t="n"/>
      <c r="AH112" s="368" t="n"/>
      <c r="AI112" s="368" t="n"/>
      <c r="AJ112" s="368" t="n"/>
      <c r="AK112" s="368" t="n"/>
      <c r="AL112" s="368" t="n"/>
      <c r="AM112" s="368" t="n"/>
      <c r="AN112" s="368" t="n"/>
      <c r="AO112" s="368" t="n"/>
      <c r="AP112" s="319" t="n"/>
      <c r="AQ112" s="368" t="n"/>
      <c r="AR112" s="368" t="n"/>
      <c r="AS112" s="368" t="n"/>
      <c r="AT112" s="368" t="n"/>
      <c r="AU112" s="368" t="n"/>
      <c r="AV112" s="368" t="n"/>
      <c r="AW112" s="368" t="n"/>
      <c r="AX112" s="368" t="n"/>
      <c r="AY112" s="368" t="n"/>
      <c r="AZ112" s="368" t="n"/>
      <c r="BA112" s="368" t="n"/>
      <c r="BB112" s="368" t="n"/>
      <c r="BC112" s="368" t="n"/>
      <c r="BD112" s="368" t="n"/>
      <c r="BE112" s="368" t="n"/>
      <c r="BF112" s="368" t="n"/>
      <c r="BG112" s="368" t="n"/>
      <c r="BH112" s="368" t="n"/>
      <c r="BI112" s="368" t="n"/>
      <c r="BJ112" s="368" t="n"/>
      <c r="BK112" s="368" t="n"/>
      <c r="BL112" s="368" t="n"/>
      <c r="BM112" s="368" t="n"/>
      <c r="BN112" s="368" t="n"/>
      <c r="BO112" s="368" t="n"/>
      <c r="BP112" s="368" t="n"/>
      <c r="BQ112" s="320" t="n"/>
      <c r="BR112" s="368" t="n"/>
      <c r="BS112" s="368" t="n"/>
      <c r="BT112" s="368" t="n"/>
      <c r="BU112" s="368" t="n"/>
      <c r="BV112" s="368" t="n"/>
      <c r="BW112" s="368" t="n"/>
      <c r="BX112" s="368" t="n"/>
      <c r="BY112" s="368" t="n"/>
      <c r="BZ112" s="368" t="n"/>
      <c r="CA112" s="368" t="n"/>
      <c r="CB112" s="368" t="n"/>
      <c r="CC112" s="368" t="n"/>
      <c r="CD112" s="368" t="n"/>
      <c r="CE112" s="368" t="n"/>
      <c r="CF112" s="368" t="n"/>
      <c r="CG112" s="368" t="n"/>
      <c r="CH112" s="368" t="n"/>
      <c r="CI112" s="368" t="n"/>
      <c r="CJ112" s="368" t="n"/>
      <c r="CK112" s="368" t="n"/>
      <c r="CL112" s="368" t="n"/>
      <c r="CM112" s="368" t="n"/>
      <c r="CN112" s="368" t="n"/>
      <c r="CO112" s="368" t="n"/>
      <c r="CP112" s="368" t="n"/>
      <c r="CQ112" s="368" t="n"/>
      <c r="CR112" s="368" t="n"/>
      <c r="CS112" s="368" t="n"/>
      <c r="CT112" s="368" t="n"/>
      <c r="CU112" s="368" t="n"/>
      <c r="CV112" s="368" t="n"/>
      <c r="CW112" s="368" t="n"/>
      <c r="CX112" s="368" t="n"/>
      <c r="CY112" s="368" t="n"/>
      <c r="CZ112" s="368" t="n"/>
      <c r="DA112" s="368" t="n"/>
      <c r="DB112" s="368" t="n"/>
      <c r="DC112" s="368" t="n"/>
      <c r="DD112" s="368" t="n"/>
    </row>
    <row r="113">
      <c r="A113" s="368" t="n"/>
      <c r="B113" s="368" t="n"/>
      <c r="C113" s="368" t="n"/>
      <c r="D113" s="368" t="n"/>
      <c r="E113" s="368" t="n"/>
      <c r="F113" s="368" t="n"/>
      <c r="G113" s="318" t="n"/>
      <c r="H113" s="368" t="n"/>
      <c r="I113" s="368" t="n"/>
      <c r="J113" s="368" t="n"/>
      <c r="K113" s="368" t="n"/>
      <c r="L113" s="368" t="n"/>
      <c r="M113" s="368" t="n"/>
      <c r="N113" s="368" t="n"/>
      <c r="O113" s="368" t="n"/>
      <c r="P113" s="368" t="n"/>
      <c r="Q113" s="368" t="n"/>
      <c r="R113" s="368" t="n"/>
      <c r="S113" s="368" t="n"/>
      <c r="T113" s="368" t="n"/>
      <c r="U113" s="368" t="n"/>
      <c r="V113" s="368" t="n"/>
      <c r="W113" s="368" t="n"/>
      <c r="X113" s="368" t="n"/>
      <c r="Y113" s="368" t="n"/>
      <c r="Z113" s="368" t="n"/>
      <c r="AA113" s="368" t="n"/>
      <c r="AB113" s="368" t="n"/>
      <c r="AC113" s="368" t="n"/>
      <c r="AD113" s="368" t="n"/>
      <c r="AE113" s="368" t="n"/>
      <c r="AF113" s="368" t="n"/>
      <c r="AG113" s="368" t="n"/>
      <c r="AH113" s="368" t="n"/>
      <c r="AI113" s="368" t="n"/>
      <c r="AJ113" s="368" t="n"/>
      <c r="AK113" s="368" t="n"/>
      <c r="AL113" s="368" t="n"/>
      <c r="AM113" s="368" t="n"/>
      <c r="AN113" s="368" t="n"/>
      <c r="AO113" s="368" t="n"/>
      <c r="AP113" s="319" t="n"/>
      <c r="AQ113" s="368" t="n"/>
      <c r="AR113" s="368" t="n"/>
      <c r="AS113" s="368" t="n"/>
      <c r="AT113" s="368" t="n"/>
      <c r="AU113" s="368" t="n"/>
      <c r="AV113" s="368" t="n"/>
      <c r="AW113" s="368" t="n"/>
      <c r="AX113" s="368" t="n"/>
      <c r="AY113" s="368" t="n"/>
      <c r="AZ113" s="368" t="n"/>
      <c r="BA113" s="368" t="n"/>
      <c r="BB113" s="368" t="n"/>
      <c r="BC113" s="368" t="n"/>
      <c r="BD113" s="368" t="n"/>
      <c r="BE113" s="368" t="n"/>
      <c r="BF113" s="368" t="n"/>
      <c r="BG113" s="368" t="n"/>
      <c r="BH113" s="368" t="n"/>
      <c r="BI113" s="368" t="n"/>
      <c r="BJ113" s="368" t="n"/>
      <c r="BK113" s="368" t="n"/>
      <c r="BL113" s="368" t="n"/>
      <c r="BM113" s="368" t="n"/>
      <c r="BN113" s="368" t="n"/>
      <c r="BO113" s="368" t="n"/>
      <c r="BP113" s="368" t="n"/>
      <c r="BQ113" s="320" t="n"/>
      <c r="BR113" s="368" t="n"/>
      <c r="BS113" s="368" t="n"/>
      <c r="BT113" s="368" t="n"/>
      <c r="BU113" s="368" t="n"/>
      <c r="BV113" s="368" t="n"/>
      <c r="BW113" s="368" t="n"/>
      <c r="BX113" s="368" t="n"/>
      <c r="BY113" s="368" t="n"/>
      <c r="BZ113" s="368" t="n"/>
      <c r="CA113" s="368" t="n"/>
      <c r="CB113" s="368" t="n"/>
      <c r="CC113" s="368" t="n"/>
      <c r="CD113" s="368" t="n"/>
      <c r="CE113" s="368" t="n"/>
      <c r="CF113" s="368" t="n"/>
      <c r="CG113" s="368" t="n"/>
      <c r="CH113" s="368" t="n"/>
      <c r="CI113" s="368" t="n"/>
      <c r="CJ113" s="368" t="n"/>
      <c r="CK113" s="368" t="n"/>
      <c r="CL113" s="368" t="n"/>
      <c r="CM113" s="368" t="n"/>
      <c r="CN113" s="368" t="n"/>
      <c r="CO113" s="368" t="n"/>
      <c r="CP113" s="368" t="n"/>
      <c r="CQ113" s="368" t="n"/>
      <c r="CR113" s="368" t="n"/>
      <c r="CS113" s="368" t="n"/>
      <c r="CT113" s="368" t="n"/>
      <c r="CU113" s="368" t="n"/>
      <c r="CV113" s="368" t="n"/>
      <c r="CW113" s="368" t="n"/>
      <c r="CX113" s="368" t="n"/>
      <c r="CY113" s="368" t="n"/>
      <c r="CZ113" s="368" t="n"/>
      <c r="DA113" s="368" t="n"/>
      <c r="DB113" s="368" t="n"/>
      <c r="DC113" s="368" t="n"/>
      <c r="DD113" s="368" t="n"/>
    </row>
    <row r="114">
      <c r="A114" s="368" t="n"/>
      <c r="B114" s="368" t="n"/>
      <c r="C114" s="368" t="n"/>
      <c r="D114" s="368" t="n"/>
      <c r="E114" s="368" t="n"/>
      <c r="F114" s="368" t="n"/>
      <c r="G114" s="318" t="n"/>
      <c r="H114" s="368" t="n"/>
      <c r="I114" s="368" t="n"/>
      <c r="J114" s="368" t="n"/>
      <c r="K114" s="368" t="n"/>
      <c r="L114" s="368" t="n"/>
      <c r="M114" s="368" t="n"/>
      <c r="N114" s="368" t="n"/>
      <c r="O114" s="368" t="n"/>
      <c r="P114" s="368" t="n"/>
      <c r="Q114" s="368" t="n"/>
      <c r="R114" s="368" t="n"/>
      <c r="S114" s="368" t="n"/>
      <c r="T114" s="368" t="n"/>
      <c r="U114" s="368" t="n"/>
      <c r="V114" s="368" t="n"/>
      <c r="W114" s="368" t="n"/>
      <c r="X114" s="368" t="n"/>
      <c r="Y114" s="368" t="n"/>
      <c r="Z114" s="368" t="n"/>
      <c r="AA114" s="368" t="n"/>
      <c r="AB114" s="368" t="n"/>
      <c r="AC114" s="368" t="n"/>
      <c r="AD114" s="368" t="n"/>
      <c r="AE114" s="368" t="n"/>
      <c r="AF114" s="368" t="n"/>
      <c r="AG114" s="368" t="n"/>
      <c r="AH114" s="368" t="n"/>
      <c r="AI114" s="368" t="n"/>
      <c r="AJ114" s="368" t="n"/>
      <c r="AK114" s="368" t="n"/>
      <c r="AL114" s="368" t="n"/>
      <c r="AM114" s="368" t="n"/>
      <c r="AN114" s="368" t="n"/>
      <c r="AO114" s="368" t="n"/>
      <c r="AP114" s="319" t="n"/>
      <c r="AQ114" s="368" t="n"/>
      <c r="AR114" s="368" t="n"/>
      <c r="AS114" s="368" t="n"/>
      <c r="AT114" s="368" t="n"/>
      <c r="AU114" s="368" t="n"/>
      <c r="AV114" s="368" t="n"/>
      <c r="AW114" s="368" t="n"/>
      <c r="AX114" s="368" t="n"/>
      <c r="AY114" s="368" t="n"/>
      <c r="AZ114" s="368" t="n"/>
      <c r="BA114" s="368" t="n"/>
      <c r="BB114" s="368" t="n"/>
      <c r="BC114" s="368" t="n"/>
      <c r="BD114" s="368" t="n"/>
      <c r="BE114" s="368" t="n"/>
      <c r="BF114" s="368" t="n"/>
      <c r="BG114" s="368" t="n"/>
      <c r="BH114" s="368" t="n"/>
      <c r="BI114" s="368" t="n"/>
      <c r="BJ114" s="368" t="n"/>
      <c r="BK114" s="368" t="n"/>
      <c r="BL114" s="368" t="n"/>
      <c r="BM114" s="368" t="n"/>
      <c r="BN114" s="368" t="n"/>
      <c r="BO114" s="368" t="n"/>
      <c r="BP114" s="368" t="n"/>
      <c r="BQ114" s="320" t="n"/>
      <c r="BR114" s="368" t="n"/>
      <c r="BS114" s="368" t="n"/>
      <c r="BT114" s="368" t="n"/>
      <c r="BU114" s="368" t="n"/>
      <c r="BV114" s="368" t="n"/>
      <c r="BW114" s="368" t="n"/>
      <c r="BX114" s="368" t="n"/>
      <c r="BY114" s="368" t="n"/>
      <c r="BZ114" s="368" t="n"/>
      <c r="CA114" s="368" t="n"/>
      <c r="CB114" s="368" t="n"/>
      <c r="CC114" s="368" t="n"/>
      <c r="CD114" s="368" t="n"/>
      <c r="CE114" s="368" t="n"/>
      <c r="CF114" s="368" t="n"/>
      <c r="CG114" s="368" t="n"/>
      <c r="CH114" s="368" t="n"/>
      <c r="CI114" s="368" t="n"/>
      <c r="CJ114" s="368" t="n"/>
      <c r="CK114" s="368" t="n"/>
      <c r="CL114" s="368" t="n"/>
      <c r="CM114" s="368" t="n"/>
      <c r="CN114" s="368" t="n"/>
      <c r="CO114" s="368" t="n"/>
      <c r="CP114" s="368" t="n"/>
      <c r="CQ114" s="368" t="n"/>
      <c r="CR114" s="368" t="n"/>
      <c r="CS114" s="368" t="n"/>
      <c r="CT114" s="368" t="n"/>
      <c r="CU114" s="368" t="n"/>
      <c r="CV114" s="368" t="n"/>
      <c r="CW114" s="368" t="n"/>
      <c r="CX114" s="368" t="n"/>
      <c r="CY114" s="368" t="n"/>
      <c r="CZ114" s="368" t="n"/>
      <c r="DA114" s="368" t="n"/>
      <c r="DB114" s="368" t="n"/>
      <c r="DC114" s="368" t="n"/>
      <c r="DD114" s="368" t="n"/>
    </row>
    <row r="115">
      <c r="A115" s="368" t="n"/>
      <c r="B115" s="368" t="n"/>
      <c r="C115" s="368" t="n"/>
      <c r="D115" s="368" t="n"/>
      <c r="E115" s="368" t="n"/>
      <c r="F115" s="368" t="n"/>
      <c r="G115" s="318" t="n"/>
      <c r="H115" s="368" t="n"/>
      <c r="I115" s="368" t="n"/>
      <c r="J115" s="368" t="n"/>
      <c r="K115" s="368" t="n"/>
      <c r="L115" s="368" t="n"/>
      <c r="M115" s="368" t="n"/>
      <c r="N115" s="368" t="n"/>
      <c r="O115" s="368" t="n"/>
      <c r="P115" s="368" t="n"/>
      <c r="Q115" s="368" t="n"/>
      <c r="R115" s="368" t="n"/>
      <c r="S115" s="368" t="n"/>
      <c r="T115" s="368" t="n"/>
      <c r="U115" s="368" t="n"/>
      <c r="V115" s="368" t="n"/>
      <c r="W115" s="368" t="n"/>
      <c r="X115" s="368" t="n"/>
      <c r="Y115" s="368" t="n"/>
      <c r="Z115" s="368" t="n"/>
      <c r="AA115" s="368" t="n"/>
      <c r="AB115" s="368" t="n"/>
      <c r="AC115" s="368" t="n"/>
      <c r="AD115" s="368" t="n"/>
      <c r="AE115" s="368" t="n"/>
      <c r="AF115" s="368" t="n"/>
      <c r="AG115" s="368" t="n"/>
      <c r="AH115" s="368" t="n"/>
      <c r="AI115" s="368" t="n"/>
      <c r="AJ115" s="368" t="n"/>
      <c r="AK115" s="368" t="n"/>
      <c r="AL115" s="368" t="n"/>
      <c r="AM115" s="368" t="n"/>
      <c r="AN115" s="368" t="n"/>
      <c r="AO115" s="368" t="n"/>
      <c r="AP115" s="319" t="n"/>
      <c r="AQ115" s="368" t="n"/>
      <c r="AR115" s="368" t="n"/>
      <c r="AS115" s="368" t="n"/>
      <c r="AT115" s="368" t="n"/>
      <c r="AU115" s="368" t="n"/>
      <c r="AV115" s="368" t="n"/>
      <c r="AW115" s="368" t="n"/>
      <c r="AX115" s="368" t="n"/>
      <c r="AY115" s="368" t="n"/>
      <c r="AZ115" s="368" t="n"/>
      <c r="BA115" s="368" t="n"/>
      <c r="BB115" s="368" t="n"/>
      <c r="BC115" s="368" t="n"/>
      <c r="BD115" s="368" t="n"/>
      <c r="BE115" s="368" t="n"/>
      <c r="BF115" s="368" t="n"/>
      <c r="BG115" s="368" t="n"/>
      <c r="BH115" s="368" t="n"/>
      <c r="BI115" s="368" t="n"/>
      <c r="BJ115" s="368" t="n"/>
      <c r="BK115" s="368" t="n"/>
      <c r="BL115" s="368" t="n"/>
      <c r="BM115" s="368" t="n"/>
      <c r="BN115" s="368" t="n"/>
      <c r="BO115" s="368" t="n"/>
      <c r="BP115" s="368" t="n"/>
      <c r="BQ115" s="320" t="n"/>
      <c r="BR115" s="368" t="n"/>
      <c r="BS115" s="368" t="n"/>
      <c r="BT115" s="368" t="n"/>
      <c r="BU115" s="368" t="n"/>
      <c r="BV115" s="368" t="n"/>
      <c r="BW115" s="368" t="n"/>
      <c r="BX115" s="368" t="n"/>
      <c r="BY115" s="368" t="n"/>
      <c r="BZ115" s="368" t="n"/>
      <c r="CA115" s="368" t="n"/>
      <c r="CB115" s="368" t="n"/>
      <c r="CC115" s="368" t="n"/>
      <c r="CD115" s="368" t="n"/>
      <c r="CE115" s="368" t="n"/>
      <c r="CF115" s="368" t="n"/>
      <c r="CG115" s="368" t="n"/>
      <c r="CH115" s="368" t="n"/>
      <c r="CI115" s="368" t="n"/>
      <c r="CJ115" s="368" t="n"/>
      <c r="CK115" s="368" t="n"/>
      <c r="CL115" s="368" t="n"/>
      <c r="CM115" s="368" t="n"/>
      <c r="CN115" s="368" t="n"/>
      <c r="CO115" s="368" t="n"/>
      <c r="CP115" s="368" t="n"/>
      <c r="CQ115" s="368" t="n"/>
      <c r="CR115" s="368" t="n"/>
      <c r="CS115" s="368" t="n"/>
      <c r="CT115" s="368" t="n"/>
      <c r="CU115" s="368" t="n"/>
      <c r="CV115" s="368" t="n"/>
      <c r="CW115" s="368" t="n"/>
      <c r="CX115" s="368" t="n"/>
      <c r="CY115" s="368" t="n"/>
      <c r="CZ115" s="368" t="n"/>
      <c r="DA115" s="368" t="n"/>
      <c r="DB115" s="368" t="n"/>
      <c r="DC115" s="368" t="n"/>
      <c r="DD115" s="368" t="n"/>
    </row>
    <row r="116">
      <c r="A116" s="368" t="n"/>
      <c r="B116" s="368" t="n"/>
      <c r="C116" s="368" t="n"/>
      <c r="D116" s="368" t="n"/>
      <c r="E116" s="368" t="n"/>
      <c r="F116" s="368" t="n"/>
      <c r="G116" s="318" t="n"/>
      <c r="H116" s="368" t="n"/>
      <c r="I116" s="368" t="n"/>
      <c r="J116" s="368" t="n"/>
      <c r="K116" s="368" t="n"/>
      <c r="L116" s="368" t="n"/>
      <c r="M116" s="368" t="n"/>
      <c r="N116" s="368" t="n"/>
      <c r="O116" s="368" t="n"/>
      <c r="P116" s="368" t="n"/>
      <c r="Q116" s="368" t="n"/>
      <c r="R116" s="368" t="n"/>
      <c r="S116" s="368" t="n"/>
      <c r="T116" s="368" t="n"/>
      <c r="U116" s="368" t="n"/>
      <c r="V116" s="368" t="n"/>
      <c r="W116" s="368" t="n"/>
      <c r="X116" s="368" t="n"/>
      <c r="Y116" s="368" t="n"/>
      <c r="Z116" s="368" t="n"/>
      <c r="AA116" s="368" t="n"/>
      <c r="AB116" s="368" t="n"/>
      <c r="AC116" s="368" t="n"/>
      <c r="AD116" s="368" t="n"/>
      <c r="AE116" s="368" t="n"/>
      <c r="AF116" s="368" t="n"/>
      <c r="AG116" s="368" t="n"/>
      <c r="AH116" s="368" t="n"/>
      <c r="AI116" s="368" t="n"/>
      <c r="AJ116" s="368" t="n"/>
      <c r="AK116" s="368" t="n"/>
      <c r="AL116" s="368" t="n"/>
      <c r="AM116" s="368" t="n"/>
      <c r="AN116" s="368" t="n"/>
      <c r="AO116" s="368" t="n"/>
      <c r="AP116" s="319" t="n"/>
      <c r="AQ116" s="368" t="n"/>
      <c r="AR116" s="368" t="n"/>
      <c r="AS116" s="368" t="n"/>
      <c r="AT116" s="368" t="n"/>
      <c r="AU116" s="368" t="n"/>
      <c r="AV116" s="368" t="n"/>
      <c r="AW116" s="368" t="n"/>
      <c r="AX116" s="368" t="n"/>
      <c r="AY116" s="368" t="n"/>
      <c r="AZ116" s="368" t="n"/>
      <c r="BA116" s="368" t="n"/>
      <c r="BB116" s="368" t="n"/>
      <c r="BC116" s="368" t="n"/>
      <c r="BD116" s="368" t="n"/>
      <c r="BE116" s="368" t="n"/>
      <c r="BF116" s="368" t="n"/>
      <c r="BG116" s="368" t="n"/>
      <c r="BH116" s="368" t="n"/>
      <c r="BI116" s="368" t="n"/>
      <c r="BJ116" s="368" t="n"/>
      <c r="BK116" s="368" t="n"/>
      <c r="BL116" s="368" t="n"/>
      <c r="BM116" s="368" t="n"/>
      <c r="BN116" s="368" t="n"/>
      <c r="BO116" s="368" t="n"/>
      <c r="BP116" s="368" t="n"/>
      <c r="BQ116" s="320" t="n"/>
      <c r="BR116" s="368" t="n"/>
      <c r="BS116" s="368" t="n"/>
      <c r="BT116" s="368" t="n"/>
      <c r="BU116" s="368" t="n"/>
      <c r="BV116" s="368" t="n"/>
      <c r="BW116" s="368" t="n"/>
      <c r="BX116" s="368" t="n"/>
      <c r="BY116" s="368" t="n"/>
      <c r="BZ116" s="368" t="n"/>
      <c r="CA116" s="368" t="n"/>
      <c r="CB116" s="368" t="n"/>
      <c r="CC116" s="368" t="n"/>
      <c r="CD116" s="368" t="n"/>
      <c r="CE116" s="368" t="n"/>
      <c r="CF116" s="368" t="n"/>
      <c r="CG116" s="368" t="n"/>
      <c r="CH116" s="368" t="n"/>
      <c r="CI116" s="368" t="n"/>
      <c r="CJ116" s="368" t="n"/>
      <c r="CK116" s="368" t="n"/>
      <c r="CL116" s="368" t="n"/>
      <c r="CM116" s="368" t="n"/>
      <c r="CN116" s="368" t="n"/>
      <c r="CO116" s="368" t="n"/>
      <c r="CP116" s="368" t="n"/>
      <c r="CQ116" s="368" t="n"/>
      <c r="CR116" s="368" t="n"/>
      <c r="CS116" s="368" t="n"/>
      <c r="CT116" s="368" t="n"/>
      <c r="CU116" s="368" t="n"/>
      <c r="CV116" s="368" t="n"/>
      <c r="CW116" s="368" t="n"/>
      <c r="CX116" s="368" t="n"/>
      <c r="CY116" s="368" t="n"/>
      <c r="CZ116" s="368" t="n"/>
      <c r="DA116" s="368" t="n"/>
      <c r="DB116" s="368" t="n"/>
      <c r="DC116" s="368" t="n"/>
      <c r="DD116" s="368" t="n"/>
    </row>
    <row r="117">
      <c r="A117" s="368" t="n"/>
      <c r="B117" s="368" t="n"/>
      <c r="C117" s="368" t="n"/>
      <c r="D117" s="368" t="n"/>
      <c r="E117" s="368" t="n"/>
      <c r="F117" s="368" t="n"/>
      <c r="G117" s="318" t="n"/>
      <c r="H117" s="368" t="n"/>
      <c r="I117" s="368" t="n"/>
      <c r="J117" s="368" t="n"/>
      <c r="K117" s="368" t="n"/>
      <c r="L117" s="368" t="n"/>
      <c r="M117" s="368" t="n"/>
      <c r="N117" s="368" t="n"/>
      <c r="O117" s="368" t="n"/>
      <c r="P117" s="368" t="n"/>
      <c r="Q117" s="368" t="n"/>
      <c r="R117" s="368" t="n"/>
      <c r="S117" s="368" t="n"/>
      <c r="T117" s="368" t="n"/>
      <c r="U117" s="368" t="n"/>
      <c r="V117" s="368" t="n"/>
      <c r="W117" s="368" t="n"/>
      <c r="X117" s="368" t="n"/>
      <c r="Y117" s="368" t="n"/>
      <c r="Z117" s="368" t="n"/>
      <c r="AA117" s="368" t="n"/>
      <c r="AB117" s="368" t="n"/>
      <c r="AC117" s="368" t="n"/>
      <c r="AD117" s="368" t="n"/>
      <c r="AE117" s="368" t="n"/>
      <c r="AF117" s="368" t="n"/>
      <c r="AG117" s="368" t="n"/>
      <c r="AH117" s="368" t="n"/>
      <c r="AI117" s="368" t="n"/>
      <c r="AJ117" s="368" t="n"/>
      <c r="AK117" s="368" t="n"/>
      <c r="AL117" s="368" t="n"/>
      <c r="AM117" s="368" t="n"/>
      <c r="AN117" s="368" t="n"/>
      <c r="AO117" s="368" t="n"/>
      <c r="AP117" s="319" t="n"/>
      <c r="AQ117" s="368" t="n"/>
      <c r="AR117" s="368" t="n"/>
      <c r="AS117" s="368" t="n"/>
      <c r="AT117" s="368" t="n"/>
      <c r="AU117" s="368" t="n"/>
      <c r="AV117" s="368" t="n"/>
      <c r="AW117" s="368" t="n"/>
      <c r="AX117" s="368" t="n"/>
      <c r="AY117" s="368" t="n"/>
      <c r="AZ117" s="368" t="n"/>
      <c r="BA117" s="368" t="n"/>
      <c r="BB117" s="368" t="n"/>
      <c r="BC117" s="368" t="n"/>
      <c r="BD117" s="368" t="n"/>
      <c r="BE117" s="368" t="n"/>
      <c r="BF117" s="368" t="n"/>
      <c r="BG117" s="368" t="n"/>
      <c r="BH117" s="368" t="n"/>
      <c r="BI117" s="368" t="n"/>
      <c r="BJ117" s="368" t="n"/>
      <c r="BK117" s="368" t="n"/>
      <c r="BL117" s="368" t="n"/>
      <c r="BM117" s="368" t="n"/>
      <c r="BN117" s="368" t="n"/>
      <c r="BO117" s="368" t="n"/>
      <c r="BP117" s="368" t="n"/>
      <c r="BQ117" s="320" t="n"/>
      <c r="BR117" s="368" t="n"/>
      <c r="BS117" s="368" t="n"/>
      <c r="BT117" s="368" t="n"/>
      <c r="BU117" s="368" t="n"/>
      <c r="BV117" s="368" t="n"/>
      <c r="BW117" s="368" t="n"/>
      <c r="BX117" s="368" t="n"/>
      <c r="BY117" s="368" t="n"/>
      <c r="BZ117" s="368" t="n"/>
      <c r="CA117" s="368" t="n"/>
      <c r="CB117" s="368" t="n"/>
      <c r="CC117" s="368" t="n"/>
      <c r="CD117" s="368" t="n"/>
      <c r="CE117" s="368" t="n"/>
      <c r="CF117" s="368" t="n"/>
      <c r="CG117" s="368" t="n"/>
      <c r="CH117" s="368" t="n"/>
      <c r="CI117" s="368" t="n"/>
      <c r="CJ117" s="368" t="n"/>
      <c r="CK117" s="368" t="n"/>
      <c r="CL117" s="368" t="n"/>
      <c r="CM117" s="368" t="n"/>
      <c r="CN117" s="368" t="n"/>
      <c r="CO117" s="368" t="n"/>
      <c r="CP117" s="368" t="n"/>
      <c r="CQ117" s="368" t="n"/>
      <c r="CR117" s="368" t="n"/>
      <c r="CS117" s="368" t="n"/>
      <c r="CT117" s="368" t="n"/>
      <c r="CU117" s="368" t="n"/>
      <c r="CV117" s="368" t="n"/>
      <c r="CW117" s="368" t="n"/>
      <c r="CX117" s="368" t="n"/>
      <c r="CY117" s="368" t="n"/>
      <c r="CZ117" s="368" t="n"/>
      <c r="DA117" s="368" t="n"/>
      <c r="DB117" s="368" t="n"/>
      <c r="DC117" s="368" t="n"/>
      <c r="DD117" s="368" t="n"/>
    </row>
    <row r="118">
      <c r="D118" s="368" t="n"/>
      <c r="E118" s="368" t="n"/>
      <c r="F118" s="368" t="n"/>
      <c r="G118" s="318" t="n"/>
      <c r="H118" s="368" t="n"/>
      <c r="I118" s="368" t="n"/>
      <c r="J118" s="368" t="n"/>
      <c r="K118" s="368" t="n"/>
      <c r="L118" s="368" t="n"/>
      <c r="M118" s="368" t="n"/>
      <c r="N118" s="368" t="n"/>
      <c r="O118" s="368" t="n"/>
      <c r="P118" s="368" t="n"/>
      <c r="Q118" s="368" t="n"/>
      <c r="R118" s="368" t="n"/>
      <c r="S118" s="368" t="n"/>
      <c r="T118" s="368" t="n"/>
      <c r="U118" s="368" t="n"/>
      <c r="V118" s="368" t="n"/>
      <c r="W118" s="368" t="n"/>
      <c r="X118" s="368" t="n"/>
      <c r="Y118" s="368" t="n"/>
      <c r="Z118" s="368" t="n"/>
      <c r="AA118" s="368" t="n"/>
      <c r="AB118" s="368" t="n"/>
      <c r="AC118" s="368" t="n"/>
      <c r="AD118" s="368" t="n"/>
      <c r="AE118" s="368" t="n"/>
      <c r="AF118" s="368" t="n"/>
      <c r="AG118" s="368" t="n"/>
      <c r="AH118" s="368" t="n"/>
      <c r="AI118" s="368" t="n"/>
      <c r="AJ118" s="368" t="n"/>
      <c r="AK118" s="368" t="n"/>
      <c r="AL118" s="368" t="n"/>
      <c r="AM118" s="368" t="n"/>
      <c r="AN118" s="368" t="n"/>
      <c r="AO118" s="368" t="n"/>
      <c r="AP118" s="319" t="n"/>
      <c r="AQ118" s="368" t="n"/>
      <c r="AR118" s="368" t="n"/>
      <c r="AS118" s="368" t="n"/>
      <c r="AT118" s="368" t="n"/>
      <c r="AU118" s="368" t="n"/>
      <c r="AV118" s="368" t="n"/>
      <c r="AW118" s="368" t="n"/>
      <c r="AX118" s="368" t="n"/>
      <c r="AY118" s="368" t="n"/>
      <c r="AZ118" s="368" t="n"/>
      <c r="BA118" s="368" t="n"/>
      <c r="BB118" s="368" t="n"/>
      <c r="BC118" s="368" t="n"/>
      <c r="BD118" s="368" t="n"/>
      <c r="BE118" s="368" t="n"/>
      <c r="BF118" s="368" t="n"/>
      <c r="BG118" s="368" t="n"/>
      <c r="BH118" s="368" t="n"/>
      <c r="BI118" s="368" t="n"/>
      <c r="BJ118" s="368" t="n"/>
      <c r="BK118" s="368" t="n"/>
      <c r="BL118" s="368" t="n"/>
      <c r="BM118" s="368" t="n"/>
      <c r="BN118" s="368" t="n"/>
      <c r="BO118" s="368" t="n"/>
      <c r="BP118" s="368" t="n"/>
      <c r="BQ118" s="320" t="n"/>
      <c r="BR118" s="368" t="n"/>
      <c r="BS118" s="368" t="n"/>
      <c r="BT118" s="368" t="n"/>
      <c r="BU118" s="368" t="n"/>
      <c r="BV118" s="368" t="n"/>
      <c r="BW118" s="368" t="n"/>
      <c r="BX118" s="368" t="n"/>
      <c r="BY118" s="368" t="n"/>
      <c r="BZ118" s="368" t="n"/>
      <c r="CA118" s="368" t="n"/>
      <c r="CB118" s="368" t="n"/>
      <c r="CC118" s="368" t="n"/>
      <c r="CD118" s="368" t="n"/>
      <c r="CE118" s="368" t="n"/>
      <c r="CF118" s="368" t="n"/>
      <c r="CG118" s="368" t="n"/>
      <c r="CH118" s="368" t="n"/>
      <c r="CI118" s="368" t="n"/>
      <c r="CJ118" s="368" t="n"/>
      <c r="CK118" s="368" t="n"/>
      <c r="CL118" s="368" t="n"/>
      <c r="CM118" s="368" t="n"/>
      <c r="CN118" s="368" t="n"/>
      <c r="CO118" s="368" t="n"/>
      <c r="CP118" s="368" t="n"/>
      <c r="CQ118" s="368" t="n"/>
      <c r="CR118" s="368" t="n"/>
      <c r="CS118" s="368" t="n"/>
      <c r="CT118" s="368" t="n"/>
      <c r="CU118" s="368" t="n"/>
      <c r="CV118" s="368" t="n"/>
      <c r="CW118" s="368" t="n"/>
      <c r="CX118" s="368" t="n"/>
      <c r="CY118" s="368" t="n"/>
      <c r="CZ118" s="368" t="n"/>
      <c r="DA118" s="368" t="n"/>
      <c r="DB118" s="368" t="n"/>
      <c r="DC118" s="368" t="n"/>
      <c r="DD118" s="368" t="n"/>
    </row>
    <row r="119">
      <c r="D119" s="368" t="n"/>
      <c r="E119" s="368" t="n"/>
      <c r="F119" s="368" t="n"/>
      <c r="G119" s="318" t="n"/>
      <c r="H119" s="368" t="n"/>
      <c r="I119" s="368" t="n"/>
      <c r="J119" s="368" t="n"/>
      <c r="K119" s="368" t="n"/>
      <c r="L119" s="368" t="n"/>
      <c r="M119" s="368" t="n"/>
      <c r="N119" s="368" t="n"/>
      <c r="O119" s="368" t="n"/>
      <c r="P119" s="368" t="n"/>
      <c r="Q119" s="368" t="n"/>
      <c r="R119" s="368" t="n"/>
      <c r="S119" s="368" t="n"/>
      <c r="T119" s="368" t="n"/>
      <c r="U119" s="368" t="n"/>
      <c r="V119" s="368" t="n"/>
      <c r="W119" s="368" t="n"/>
      <c r="X119" s="368" t="n"/>
      <c r="Y119" s="368" t="n"/>
      <c r="Z119" s="368" t="n"/>
      <c r="AA119" s="368" t="n"/>
      <c r="AB119" s="368" t="n"/>
      <c r="AC119" s="368" t="n"/>
      <c r="AD119" s="368" t="n"/>
      <c r="AE119" s="368" t="n"/>
      <c r="AF119" s="368" t="n"/>
      <c r="AG119" s="368" t="n"/>
      <c r="AH119" s="368" t="n"/>
      <c r="AI119" s="368" t="n"/>
      <c r="AJ119" s="368" t="n"/>
      <c r="AK119" s="368" t="n"/>
      <c r="AL119" s="368" t="n"/>
      <c r="AM119" s="368" t="n"/>
      <c r="AN119" s="368" t="n"/>
      <c r="AO119" s="368" t="n"/>
      <c r="AP119" s="319" t="n"/>
      <c r="AQ119" s="368" t="n"/>
      <c r="AR119" s="368" t="n"/>
      <c r="AS119" s="368" t="n"/>
      <c r="AT119" s="368" t="n"/>
      <c r="AU119" s="368" t="n"/>
      <c r="AV119" s="368" t="n"/>
      <c r="AW119" s="368" t="n"/>
      <c r="AX119" s="368" t="n"/>
      <c r="AY119" s="368" t="n"/>
      <c r="AZ119" s="368" t="n"/>
      <c r="BA119" s="368" t="n"/>
      <c r="BB119" s="368" t="n"/>
      <c r="BC119" s="368" t="n"/>
      <c r="BD119" s="368" t="n"/>
      <c r="BE119" s="368" t="n"/>
      <c r="BF119" s="368" t="n"/>
      <c r="BG119" s="368" t="n"/>
      <c r="BH119" s="368" t="n"/>
      <c r="BI119" s="368" t="n"/>
      <c r="BJ119" s="368" t="n"/>
      <c r="BK119" s="368" t="n"/>
      <c r="BL119" s="368" t="n"/>
      <c r="BM119" s="368" t="n"/>
      <c r="BN119" s="368" t="n"/>
      <c r="BO119" s="368" t="n"/>
      <c r="BP119" s="368" t="n"/>
      <c r="BQ119" s="320" t="n"/>
      <c r="BR119" s="368" t="n"/>
      <c r="BS119" s="368" t="n"/>
      <c r="BT119" s="368" t="n"/>
      <c r="BU119" s="368" t="n"/>
      <c r="BV119" s="368" t="n"/>
      <c r="BW119" s="368" t="n"/>
      <c r="BX119" s="368" t="n"/>
      <c r="BY119" s="368" t="n"/>
      <c r="BZ119" s="368" t="n"/>
      <c r="CA119" s="368" t="n"/>
      <c r="CB119" s="368" t="n"/>
      <c r="CC119" s="368" t="n"/>
      <c r="CD119" s="368" t="n"/>
      <c r="CE119" s="368" t="n"/>
      <c r="CF119" s="368" t="n"/>
      <c r="CG119" s="368" t="n"/>
      <c r="CH119" s="368" t="n"/>
      <c r="CI119" s="368" t="n"/>
      <c r="CJ119" s="368" t="n"/>
      <c r="CK119" s="368" t="n"/>
      <c r="CL119" s="368" t="n"/>
      <c r="CM119" s="368" t="n"/>
      <c r="CN119" s="368" t="n"/>
      <c r="CO119" s="368" t="n"/>
      <c r="CP119" s="368" t="n"/>
      <c r="CQ119" s="368" t="n"/>
      <c r="CR119" s="368" t="n"/>
      <c r="CS119" s="368" t="n"/>
      <c r="CT119" s="368" t="n"/>
      <c r="CU119" s="368" t="n"/>
      <c r="CV119" s="368" t="n"/>
      <c r="CW119" s="368" t="n"/>
      <c r="CX119" s="368" t="n"/>
      <c r="CY119" s="368" t="n"/>
      <c r="CZ119" s="368" t="n"/>
      <c r="DA119" s="368" t="n"/>
      <c r="DB119" s="368" t="n"/>
      <c r="DC119" s="368" t="n"/>
      <c r="DD119" s="368" t="n"/>
    </row>
    <row r="120">
      <c r="A120" s="368" t="n"/>
      <c r="B120" s="368" t="n"/>
      <c r="C120" s="368" t="n"/>
      <c r="D120" s="368" t="n"/>
      <c r="E120" s="368" t="n"/>
      <c r="F120" s="368" t="n"/>
      <c r="G120" s="318" t="n"/>
      <c r="H120" s="368" t="n"/>
      <c r="I120" s="368" t="n"/>
      <c r="J120" s="368" t="n"/>
      <c r="K120" s="368" t="n"/>
      <c r="L120" s="368" t="n"/>
      <c r="M120" s="368" t="n"/>
      <c r="N120" s="368" t="n"/>
      <c r="O120" s="368" t="n"/>
      <c r="P120" s="368" t="n"/>
      <c r="Q120" s="368" t="n"/>
      <c r="R120" s="368" t="n"/>
      <c r="S120" s="368" t="n"/>
      <c r="T120" s="368" t="n"/>
      <c r="U120" s="368" t="n"/>
      <c r="V120" s="368" t="n"/>
      <c r="W120" s="368" t="n"/>
      <c r="X120" s="368" t="n"/>
      <c r="Y120" s="368" t="n"/>
      <c r="Z120" s="368" t="n"/>
      <c r="AA120" s="368" t="n"/>
      <c r="AB120" s="368" t="n"/>
      <c r="AC120" s="368" t="n"/>
      <c r="AD120" s="368" t="n"/>
      <c r="AE120" s="368" t="n"/>
      <c r="AF120" s="368" t="n"/>
      <c r="AG120" s="368" t="n"/>
      <c r="AH120" s="368" t="n"/>
      <c r="AI120" s="368" t="n"/>
      <c r="AJ120" s="368" t="n"/>
      <c r="AK120" s="368" t="n"/>
      <c r="AL120" s="368" t="n"/>
      <c r="AM120" s="368" t="n"/>
      <c r="AN120" s="368" t="n"/>
      <c r="AO120" s="368" t="n"/>
      <c r="AP120" s="319" t="n"/>
      <c r="AQ120" s="368" t="n"/>
      <c r="AR120" s="368" t="n"/>
      <c r="AS120" s="368" t="n"/>
      <c r="AT120" s="368" t="n"/>
      <c r="AU120" s="368" t="n"/>
      <c r="AV120" s="368" t="n"/>
      <c r="AW120" s="368" t="n"/>
      <c r="AX120" s="368" t="n"/>
      <c r="AY120" s="368" t="n"/>
      <c r="AZ120" s="368" t="n"/>
      <c r="BA120" s="368" t="n"/>
      <c r="BB120" s="368" t="n"/>
      <c r="BC120" s="368" t="n"/>
      <c r="BD120" s="368" t="n"/>
      <c r="BE120" s="368" t="n"/>
      <c r="BF120" s="368" t="n"/>
      <c r="BG120" s="368" t="n"/>
      <c r="BH120" s="368" t="n"/>
      <c r="BI120" s="368" t="n"/>
      <c r="BJ120" s="368" t="n"/>
      <c r="BK120" s="368" t="n"/>
      <c r="BL120" s="368" t="n"/>
      <c r="BM120" s="368" t="n"/>
      <c r="BN120" s="368" t="n"/>
      <c r="BO120" s="368" t="n"/>
      <c r="BP120" s="368" t="n"/>
      <c r="BQ120" s="320" t="n"/>
      <c r="BR120" s="368" t="n"/>
      <c r="BS120" s="368" t="n"/>
      <c r="BT120" s="368" t="n"/>
      <c r="BU120" s="368" t="n"/>
      <c r="BV120" s="368" t="n"/>
      <c r="BW120" s="368" t="n"/>
      <c r="BX120" s="368" t="n"/>
      <c r="BY120" s="368" t="n"/>
      <c r="BZ120" s="368" t="n"/>
      <c r="CA120" s="368" t="n"/>
      <c r="CB120" s="368" t="n"/>
      <c r="CC120" s="368" t="n"/>
      <c r="CD120" s="368" t="n"/>
      <c r="CE120" s="368" t="n"/>
      <c r="CF120" s="368" t="n"/>
      <c r="CG120" s="368" t="n"/>
      <c r="CH120" s="368" t="n"/>
      <c r="CI120" s="368" t="n"/>
      <c r="CJ120" s="368" t="n"/>
      <c r="CK120" s="368" t="n"/>
      <c r="CL120" s="368" t="n"/>
      <c r="CM120" s="368" t="n"/>
      <c r="CN120" s="368" t="n"/>
      <c r="CO120" s="368" t="n"/>
      <c r="CP120" s="368" t="n"/>
      <c r="CQ120" s="368" t="n"/>
      <c r="CR120" s="368" t="n"/>
      <c r="CS120" s="368" t="n"/>
      <c r="CT120" s="368" t="n"/>
      <c r="CU120" s="368" t="n"/>
      <c r="CV120" s="368" t="n"/>
      <c r="CW120" s="368" t="n"/>
      <c r="CX120" s="368" t="n"/>
      <c r="CY120" s="368" t="n"/>
      <c r="CZ120" s="368" t="n"/>
      <c r="DA120" s="368" t="n"/>
      <c r="DB120" s="368" t="n"/>
      <c r="DC120" s="368" t="n"/>
      <c r="DD120" s="368" t="n"/>
    </row>
    <row r="121">
      <c r="A121" s="368" t="n"/>
      <c r="B121" s="368" t="n"/>
      <c r="C121" s="368" t="n"/>
      <c r="D121" s="368" t="n"/>
      <c r="E121" s="368" t="n"/>
      <c r="F121" s="368" t="n"/>
      <c r="G121" s="318" t="n"/>
      <c r="H121" s="368" t="n"/>
      <c r="I121" s="368" t="n"/>
      <c r="J121" s="368" t="n"/>
      <c r="K121" s="368" t="n"/>
      <c r="L121" s="368" t="n"/>
      <c r="M121" s="368" t="n"/>
      <c r="N121" s="368" t="n"/>
      <c r="O121" s="368" t="n"/>
      <c r="P121" s="368" t="n"/>
      <c r="Q121" s="368" t="n"/>
      <c r="R121" s="368" t="n"/>
      <c r="S121" s="368" t="n"/>
      <c r="T121" s="368" t="n"/>
      <c r="U121" s="368" t="n"/>
      <c r="V121" s="368" t="n"/>
      <c r="W121" s="368" t="n"/>
      <c r="X121" s="368" t="n"/>
      <c r="Y121" s="368" t="n"/>
      <c r="Z121" s="368" t="n"/>
      <c r="AA121" s="368" t="n"/>
      <c r="AB121" s="368" t="n"/>
      <c r="AC121" s="368" t="n"/>
      <c r="AD121" s="368" t="n"/>
      <c r="AE121" s="368" t="n"/>
      <c r="AF121" s="368" t="n"/>
      <c r="AG121" s="368" t="n"/>
      <c r="AH121" s="368" t="n"/>
      <c r="AI121" s="368" t="n"/>
      <c r="AJ121" s="368" t="n"/>
      <c r="AK121" s="368" t="n"/>
      <c r="AL121" s="368" t="n"/>
      <c r="AM121" s="368" t="n"/>
      <c r="AN121" s="368" t="n"/>
      <c r="AO121" s="368" t="n"/>
      <c r="AP121" s="319" t="n"/>
      <c r="AQ121" s="368" t="n"/>
      <c r="AR121" s="368" t="n"/>
      <c r="AS121" s="368" t="n"/>
      <c r="AT121" s="368" t="n"/>
      <c r="AU121" s="368" t="n"/>
      <c r="AV121" s="368" t="n"/>
      <c r="AW121" s="368" t="n"/>
      <c r="AX121" s="368" t="n"/>
      <c r="AY121" s="368" t="n"/>
      <c r="AZ121" s="368" t="n"/>
      <c r="BA121" s="368" t="n"/>
      <c r="BB121" s="368" t="n"/>
      <c r="BC121" s="368" t="n"/>
      <c r="BD121" s="368" t="n"/>
      <c r="BE121" s="368" t="n"/>
      <c r="BF121" s="368" t="n"/>
      <c r="BG121" s="368" t="n"/>
      <c r="BH121" s="368" t="n"/>
      <c r="BI121" s="368" t="n"/>
      <c r="BJ121" s="368" t="n"/>
      <c r="BK121" s="368" t="n"/>
      <c r="BL121" s="368" t="n"/>
      <c r="BM121" s="368" t="n"/>
      <c r="BN121" s="368" t="n"/>
      <c r="BO121" s="368" t="n"/>
      <c r="BP121" s="368" t="n"/>
      <c r="BQ121" s="320" t="n"/>
      <c r="BR121" s="368" t="n"/>
      <c r="BS121" s="368" t="n"/>
      <c r="BT121" s="368" t="n"/>
      <c r="BU121" s="368" t="n"/>
      <c r="BV121" s="368" t="n"/>
      <c r="BW121" s="368" t="n"/>
      <c r="BX121" s="368" t="n"/>
      <c r="BY121" s="368" t="n"/>
      <c r="BZ121" s="368" t="n"/>
      <c r="CA121" s="368" t="n"/>
      <c r="CB121" s="368" t="n"/>
      <c r="CC121" s="368" t="n"/>
      <c r="CD121" s="368" t="n"/>
      <c r="CE121" s="368" t="n"/>
      <c r="CF121" s="368" t="n"/>
      <c r="CG121" s="368" t="n"/>
      <c r="CH121" s="368" t="n"/>
      <c r="CI121" s="368" t="n"/>
      <c r="CJ121" s="368" t="n"/>
      <c r="CK121" s="368" t="n"/>
      <c r="CL121" s="368" t="n"/>
      <c r="CM121" s="368" t="n"/>
      <c r="CN121" s="368" t="n"/>
      <c r="CO121" s="368" t="n"/>
      <c r="CP121" s="368" t="n"/>
      <c r="CQ121" s="368" t="n"/>
      <c r="CR121" s="368" t="n"/>
      <c r="CS121" s="368" t="n"/>
      <c r="CT121" s="368" t="n"/>
      <c r="CU121" s="368" t="n"/>
      <c r="CV121" s="368" t="n"/>
      <c r="CW121" s="368" t="n"/>
      <c r="CX121" s="368" t="n"/>
      <c r="CY121" s="368" t="n"/>
      <c r="CZ121" s="368" t="n"/>
      <c r="DA121" s="368" t="n"/>
      <c r="DB121" s="368" t="n"/>
      <c r="DC121" s="368" t="n"/>
      <c r="DD121" s="368" t="n"/>
    </row>
    <row r="122">
      <c r="A122" s="368" t="n"/>
      <c r="B122" s="368" t="n"/>
      <c r="C122" s="368" t="n"/>
      <c r="D122" s="368" t="n"/>
      <c r="E122" s="368" t="n"/>
      <c r="F122" s="368" t="n"/>
      <c r="G122" s="318" t="n"/>
      <c r="H122" s="368" t="n"/>
      <c r="I122" s="368" t="n"/>
      <c r="J122" s="368" t="n"/>
      <c r="K122" s="368" t="n"/>
      <c r="L122" s="368" t="n"/>
      <c r="M122" s="368" t="n"/>
      <c r="N122" s="368" t="n"/>
      <c r="O122" s="368" t="n"/>
      <c r="P122" s="368" t="n"/>
      <c r="Q122" s="368" t="n"/>
      <c r="R122" s="368" t="n"/>
      <c r="S122" s="368" t="n"/>
      <c r="T122" s="368" t="n"/>
      <c r="U122" s="368" t="n"/>
      <c r="V122" s="368" t="n"/>
      <c r="W122" s="368" t="n"/>
      <c r="X122" s="368" t="n"/>
      <c r="Y122" s="368" t="n"/>
      <c r="Z122" s="368" t="n"/>
      <c r="AA122" s="368" t="n"/>
      <c r="AB122" s="368" t="n"/>
      <c r="AC122" s="368" t="n"/>
      <c r="AD122" s="368" t="n"/>
      <c r="AE122" s="368" t="n"/>
      <c r="AF122" s="368" t="n"/>
      <c r="AG122" s="368" t="n"/>
      <c r="AH122" s="368" t="n"/>
      <c r="AI122" s="368" t="n"/>
      <c r="AJ122" s="368" t="n"/>
      <c r="AK122" s="368" t="n"/>
      <c r="AL122" s="368" t="n"/>
      <c r="AM122" s="368" t="n"/>
      <c r="AN122" s="368" t="n"/>
      <c r="AO122" s="368" t="n"/>
      <c r="AP122" s="319" t="n"/>
      <c r="AQ122" s="368" t="n"/>
      <c r="AR122" s="368" t="n"/>
      <c r="AS122" s="368" t="n"/>
      <c r="AT122" s="368" t="n"/>
      <c r="AU122" s="368" t="n"/>
      <c r="AV122" s="368" t="n"/>
      <c r="AW122" s="368" t="n"/>
      <c r="AX122" s="368" t="n"/>
      <c r="AY122" s="368" t="n"/>
      <c r="AZ122" s="368" t="n"/>
      <c r="BA122" s="368" t="n"/>
      <c r="BB122" s="368" t="n"/>
      <c r="BC122" s="368" t="n"/>
      <c r="BD122" s="368" t="n"/>
      <c r="BE122" s="368" t="n"/>
      <c r="BF122" s="368" t="n"/>
      <c r="BG122" s="368" t="n"/>
      <c r="BH122" s="368" t="n"/>
      <c r="BI122" s="368" t="n"/>
      <c r="BJ122" s="368" t="n"/>
      <c r="BK122" s="368" t="n"/>
      <c r="BL122" s="368" t="n"/>
      <c r="BM122" s="368" t="n"/>
      <c r="BN122" s="368" t="n"/>
      <c r="BO122" s="368" t="n"/>
      <c r="BP122" s="368" t="n"/>
      <c r="BQ122" s="320" t="n"/>
      <c r="BR122" s="368" t="n"/>
      <c r="BS122" s="368" t="n"/>
      <c r="BT122" s="368" t="n"/>
      <c r="BU122" s="368" t="n"/>
      <c r="BV122" s="368" t="n"/>
      <c r="BW122" s="368" t="n"/>
      <c r="BX122" s="368" t="n"/>
      <c r="BY122" s="368" t="n"/>
      <c r="BZ122" s="368" t="n"/>
      <c r="CA122" s="368" t="n"/>
      <c r="CB122" s="368" t="n"/>
      <c r="CC122" s="368" t="n"/>
      <c r="CD122" s="368" t="n"/>
      <c r="CE122" s="368" t="n"/>
      <c r="CF122" s="368" t="n"/>
      <c r="CG122" s="368" t="n"/>
      <c r="CH122" s="368" t="n"/>
      <c r="CI122" s="368" t="n"/>
      <c r="CJ122" s="368" t="n"/>
      <c r="CK122" s="368" t="n"/>
      <c r="CL122" s="368" t="n"/>
      <c r="CM122" s="368" t="n"/>
      <c r="CN122" s="368" t="n"/>
      <c r="CO122" s="368" t="n"/>
      <c r="CP122" s="368" t="n"/>
      <c r="CQ122" s="368" t="n"/>
      <c r="CR122" s="368" t="n"/>
      <c r="CS122" s="368" t="n"/>
      <c r="CT122" s="368" t="n"/>
      <c r="CU122" s="368" t="n"/>
      <c r="CV122" s="368" t="n"/>
      <c r="CW122" s="368" t="n"/>
      <c r="CX122" s="368" t="n"/>
      <c r="CY122" s="368" t="n"/>
      <c r="CZ122" s="368" t="n"/>
      <c r="DA122" s="368" t="n"/>
      <c r="DB122" s="368" t="n"/>
      <c r="DC122" s="368" t="n"/>
      <c r="DD122" s="368" t="n"/>
    </row>
    <row r="123">
      <c r="A123" s="368" t="n"/>
      <c r="B123" s="368" t="n"/>
      <c r="C123" s="368" t="n"/>
      <c r="D123" s="368" t="n"/>
      <c r="E123" s="368" t="n"/>
      <c r="F123" s="368" t="n"/>
      <c r="G123" s="318" t="n"/>
      <c r="H123" s="368" t="n"/>
      <c r="I123" s="368" t="n"/>
      <c r="J123" s="368" t="n"/>
      <c r="K123" s="368" t="n"/>
      <c r="L123" s="368" t="n"/>
      <c r="M123" s="368" t="n"/>
      <c r="N123" s="368" t="n"/>
      <c r="O123" s="368" t="n"/>
      <c r="P123" s="368" t="n"/>
      <c r="Q123" s="368" t="n"/>
      <c r="R123" s="368" t="n"/>
      <c r="S123" s="368" t="n"/>
      <c r="T123" s="368" t="n"/>
      <c r="U123" s="368" t="n"/>
      <c r="V123" s="368" t="n"/>
      <c r="W123" s="368" t="n"/>
      <c r="X123" s="368" t="n"/>
      <c r="Y123" s="368" t="n"/>
      <c r="Z123" s="368" t="n"/>
      <c r="AA123" s="368" t="n"/>
      <c r="AB123" s="368" t="n"/>
      <c r="AC123" s="368" t="n"/>
      <c r="AD123" s="368" t="n"/>
      <c r="AE123" s="368" t="n"/>
      <c r="AF123" s="368" t="n"/>
      <c r="AG123" s="368" t="n"/>
      <c r="AH123" s="368" t="n"/>
      <c r="AI123" s="368" t="n"/>
      <c r="AJ123" s="368" t="n"/>
      <c r="AK123" s="368" t="n"/>
      <c r="AL123" s="368" t="n"/>
      <c r="AM123" s="368" t="n"/>
      <c r="AN123" s="368" t="n"/>
      <c r="AO123" s="368" t="n"/>
      <c r="AP123" s="319" t="n"/>
      <c r="AQ123" s="368" t="n"/>
      <c r="AR123" s="368" t="n"/>
      <c r="AS123" s="368" t="n"/>
      <c r="AT123" s="368" t="n"/>
      <c r="AU123" s="368" t="n"/>
      <c r="AV123" s="368" t="n"/>
      <c r="AW123" s="368" t="n"/>
      <c r="AX123" s="368" t="n"/>
      <c r="AY123" s="368" t="n"/>
      <c r="AZ123" s="368" t="n"/>
      <c r="BA123" s="368" t="n"/>
      <c r="BB123" s="368" t="n"/>
      <c r="BC123" s="368" t="n"/>
      <c r="BD123" s="368" t="n"/>
      <c r="BE123" s="368" t="n"/>
      <c r="BF123" s="368" t="n"/>
      <c r="BG123" s="368" t="n"/>
      <c r="BH123" s="368" t="n"/>
      <c r="BI123" s="368" t="n"/>
      <c r="BJ123" s="368" t="n"/>
      <c r="BK123" s="368" t="n"/>
      <c r="BL123" s="368" t="n"/>
      <c r="BM123" s="368" t="n"/>
      <c r="BN123" s="368" t="n"/>
      <c r="BO123" s="368" t="n"/>
      <c r="BP123" s="368" t="n"/>
      <c r="BQ123" s="320" t="n"/>
      <c r="BR123" s="368" t="n"/>
      <c r="BS123" s="368" t="n"/>
      <c r="BT123" s="368" t="n"/>
      <c r="BU123" s="368" t="n"/>
      <c r="BV123" s="368" t="n"/>
      <c r="BW123" s="368" t="n"/>
      <c r="BX123" s="368" t="n"/>
      <c r="BY123" s="368" t="n"/>
      <c r="BZ123" s="368" t="n"/>
      <c r="CA123" s="368" t="n"/>
      <c r="CB123" s="368" t="n"/>
      <c r="CC123" s="368" t="n"/>
      <c r="CD123" s="368" t="n"/>
      <c r="CE123" s="368" t="n"/>
      <c r="CF123" s="368" t="n"/>
      <c r="CG123" s="368" t="n"/>
      <c r="CH123" s="368" t="n"/>
      <c r="CI123" s="368" t="n"/>
      <c r="CJ123" s="368" t="n"/>
      <c r="CK123" s="368" t="n"/>
      <c r="CL123" s="368" t="n"/>
      <c r="CM123" s="368" t="n"/>
      <c r="CN123" s="368" t="n"/>
      <c r="CO123" s="368" t="n"/>
      <c r="CP123" s="368" t="n"/>
      <c r="CQ123" s="368" t="n"/>
      <c r="CR123" s="368" t="n"/>
      <c r="CS123" s="368" t="n"/>
      <c r="CT123" s="368" t="n"/>
      <c r="CU123" s="368" t="n"/>
      <c r="CV123" s="368" t="n"/>
      <c r="CW123" s="368" t="n"/>
      <c r="CX123" s="368" t="n"/>
      <c r="CY123" s="368" t="n"/>
      <c r="CZ123" s="368" t="n"/>
      <c r="DA123" s="368" t="n"/>
      <c r="DB123" s="368" t="n"/>
      <c r="DC123" s="368" t="n"/>
      <c r="DD123" s="368" t="n"/>
    </row>
    <row r="124">
      <c r="A124" s="368" t="n"/>
      <c r="B124" s="368" t="n"/>
      <c r="C124" s="368" t="n"/>
      <c r="D124" s="368" t="n"/>
      <c r="E124" s="368" t="n"/>
      <c r="F124" s="368" t="n"/>
      <c r="G124" s="318" t="n"/>
      <c r="H124" s="368" t="n"/>
      <c r="I124" s="368" t="n"/>
      <c r="J124" s="368" t="n"/>
      <c r="K124" s="368" t="n"/>
      <c r="L124" s="368" t="n"/>
      <c r="M124" s="368" t="n"/>
      <c r="N124" s="368" t="n"/>
      <c r="O124" s="368" t="n"/>
      <c r="P124" s="368" t="n"/>
      <c r="Q124" s="368" t="n"/>
      <c r="R124" s="368" t="n"/>
      <c r="S124" s="368" t="n"/>
      <c r="T124" s="368" t="n"/>
      <c r="U124" s="368" t="n"/>
      <c r="V124" s="368" t="n"/>
      <c r="W124" s="368" t="n"/>
      <c r="X124" s="368" t="n"/>
      <c r="Y124" s="368" t="n"/>
      <c r="Z124" s="368" t="n"/>
      <c r="AA124" s="368" t="n"/>
      <c r="AB124" s="368" t="n"/>
      <c r="AC124" s="368" t="n"/>
      <c r="AD124" s="368" t="n"/>
      <c r="AE124" s="368" t="n"/>
      <c r="AF124" s="368" t="n"/>
      <c r="AG124" s="368" t="n"/>
      <c r="AH124" s="368" t="n"/>
      <c r="AI124" s="368" t="n"/>
      <c r="AJ124" s="368" t="n"/>
      <c r="AK124" s="368" t="n"/>
      <c r="AL124" s="368" t="n"/>
      <c r="AM124" s="368" t="n"/>
      <c r="AN124" s="368" t="n"/>
      <c r="AO124" s="368" t="n"/>
      <c r="AP124" s="319" t="n"/>
      <c r="AQ124" s="368" t="n"/>
      <c r="AR124" s="368" t="n"/>
      <c r="AS124" s="368" t="n"/>
      <c r="AT124" s="368" t="n"/>
      <c r="AU124" s="368" t="n"/>
      <c r="AV124" s="368" t="n"/>
      <c r="AW124" s="368" t="n"/>
      <c r="AX124" s="368" t="n"/>
      <c r="AY124" s="368" t="n"/>
      <c r="AZ124" s="368" t="n"/>
      <c r="BA124" s="368" t="n"/>
      <c r="BB124" s="368" t="n"/>
      <c r="BC124" s="368" t="n"/>
      <c r="BD124" s="368" t="n"/>
      <c r="BE124" s="368" t="n"/>
      <c r="BF124" s="368" t="n"/>
      <c r="BG124" s="368" t="n"/>
      <c r="BH124" s="368" t="n"/>
      <c r="BI124" s="368" t="n"/>
      <c r="BJ124" s="368" t="n"/>
      <c r="BK124" s="368" t="n"/>
      <c r="BL124" s="368" t="n"/>
      <c r="BM124" s="368" t="n"/>
      <c r="BN124" s="368" t="n"/>
      <c r="BO124" s="368" t="n"/>
      <c r="BP124" s="368" t="n"/>
      <c r="BQ124" s="320" t="n"/>
      <c r="BR124" s="368" t="n"/>
      <c r="BS124" s="368" t="n"/>
      <c r="BT124" s="368" t="n"/>
      <c r="BU124" s="368" t="n"/>
      <c r="BV124" s="368" t="n"/>
      <c r="BW124" s="368" t="n"/>
      <c r="BX124" s="368" t="n"/>
      <c r="BY124" s="368" t="n"/>
      <c r="BZ124" s="368" t="n"/>
      <c r="CA124" s="368" t="n"/>
      <c r="CB124" s="368" t="n"/>
      <c r="CC124" s="368" t="n"/>
      <c r="CD124" s="368" t="n"/>
      <c r="CE124" s="368" t="n"/>
      <c r="CF124" s="368" t="n"/>
      <c r="CG124" s="368" t="n"/>
      <c r="CH124" s="368" t="n"/>
      <c r="CI124" s="368" t="n"/>
      <c r="CJ124" s="368" t="n"/>
      <c r="CK124" s="368" t="n"/>
      <c r="CL124" s="368" t="n"/>
      <c r="CM124" s="368" t="n"/>
      <c r="CN124" s="368" t="n"/>
      <c r="CO124" s="368" t="n"/>
      <c r="CP124" s="368" t="n"/>
      <c r="CQ124" s="368" t="n"/>
      <c r="CR124" s="368" t="n"/>
      <c r="CS124" s="368" t="n"/>
      <c r="CT124" s="368" t="n"/>
      <c r="CU124" s="368" t="n"/>
      <c r="CV124" s="368" t="n"/>
      <c r="CW124" s="368" t="n"/>
      <c r="CX124" s="368" t="n"/>
      <c r="CY124" s="368" t="n"/>
      <c r="CZ124" s="368" t="n"/>
      <c r="DA124" s="368" t="n"/>
      <c r="DB124" s="368" t="n"/>
      <c r="DC124" s="368" t="n"/>
      <c r="DD124" s="368" t="n"/>
    </row>
    <row r="125">
      <c r="A125" s="368" t="n"/>
      <c r="B125" s="368" t="n"/>
      <c r="C125" s="368" t="n"/>
      <c r="D125" s="368" t="n"/>
      <c r="E125" s="368" t="n"/>
      <c r="F125" s="368" t="n"/>
      <c r="G125" s="318" t="n"/>
      <c r="H125" s="368" t="n"/>
      <c r="I125" s="368" t="n"/>
      <c r="J125" s="368" t="n"/>
      <c r="K125" s="368" t="n"/>
      <c r="L125" s="368" t="n"/>
      <c r="M125" s="368" t="n"/>
      <c r="N125" s="368" t="n"/>
      <c r="O125" s="368" t="n"/>
      <c r="P125" s="368" t="n"/>
      <c r="Q125" s="368" t="n"/>
      <c r="R125" s="368" t="n"/>
      <c r="S125" s="368" t="n"/>
      <c r="T125" s="368" t="n"/>
      <c r="U125" s="368" t="n"/>
      <c r="V125" s="368" t="n"/>
      <c r="W125" s="368" t="n"/>
      <c r="X125" s="368" t="n"/>
      <c r="Y125" s="368" t="n"/>
      <c r="Z125" s="368" t="n"/>
      <c r="AA125" s="368" t="n"/>
      <c r="AB125" s="368" t="n"/>
      <c r="AC125" s="368" t="n"/>
      <c r="AD125" s="368" t="n"/>
      <c r="AE125" s="368" t="n"/>
      <c r="AF125" s="368" t="n"/>
      <c r="AG125" s="368" t="n"/>
      <c r="AH125" s="368" t="n"/>
      <c r="AI125" s="368" t="n"/>
      <c r="AJ125" s="368" t="n"/>
      <c r="AK125" s="368" t="n"/>
      <c r="AL125" s="368" t="n"/>
      <c r="AM125" s="368" t="n"/>
      <c r="AN125" s="368" t="n"/>
      <c r="AO125" s="368" t="n"/>
      <c r="AP125" s="319" t="n"/>
      <c r="AQ125" s="368" t="n"/>
      <c r="AR125" s="368" t="n"/>
      <c r="AS125" s="368" t="n"/>
      <c r="AT125" s="368" t="n"/>
      <c r="AU125" s="368" t="n"/>
      <c r="AV125" s="368" t="n"/>
      <c r="AW125" s="368" t="n"/>
      <c r="AX125" s="368" t="n"/>
      <c r="AY125" s="368" t="n"/>
      <c r="AZ125" s="368" t="n"/>
      <c r="BA125" s="368" t="n"/>
      <c r="BB125" s="368" t="n"/>
      <c r="BC125" s="368" t="n"/>
      <c r="BD125" s="368" t="n"/>
      <c r="BE125" s="368" t="n"/>
      <c r="BF125" s="368" t="n"/>
      <c r="BG125" s="368" t="n"/>
      <c r="BH125" s="368" t="n"/>
      <c r="BI125" s="368" t="n"/>
      <c r="BJ125" s="368" t="n"/>
      <c r="BK125" s="368" t="n"/>
      <c r="BL125" s="368" t="n"/>
      <c r="BM125" s="368" t="n"/>
      <c r="BN125" s="368" t="n"/>
      <c r="BO125" s="368" t="n"/>
      <c r="BP125" s="368" t="n"/>
      <c r="BQ125" s="320" t="n"/>
      <c r="BR125" s="368" t="n"/>
      <c r="BS125" s="368" t="n"/>
      <c r="BT125" s="368" t="n"/>
      <c r="BU125" s="368" t="n"/>
      <c r="BV125" s="368" t="n"/>
      <c r="BW125" s="368" t="n"/>
      <c r="BX125" s="368" t="n"/>
      <c r="BY125" s="368" t="n"/>
      <c r="BZ125" s="368" t="n"/>
      <c r="CA125" s="368" t="n"/>
      <c r="CB125" s="368" t="n"/>
      <c r="CC125" s="368" t="n"/>
      <c r="CD125" s="368" t="n"/>
      <c r="CE125" s="368" t="n"/>
      <c r="CF125" s="368" t="n"/>
      <c r="CG125" s="368" t="n"/>
      <c r="CH125" s="368" t="n"/>
      <c r="CI125" s="368" t="n"/>
      <c r="CJ125" s="368" t="n"/>
      <c r="CK125" s="368" t="n"/>
      <c r="CL125" s="368" t="n"/>
      <c r="CM125" s="368" t="n"/>
      <c r="CN125" s="368" t="n"/>
      <c r="CO125" s="368" t="n"/>
      <c r="CP125" s="368" t="n"/>
      <c r="CQ125" s="368" t="n"/>
      <c r="CR125" s="368" t="n"/>
      <c r="CS125" s="368" t="n"/>
      <c r="CT125" s="368" t="n"/>
      <c r="CU125" s="368" t="n"/>
      <c r="CV125" s="368" t="n"/>
      <c r="CW125" s="368" t="n"/>
      <c r="CX125" s="368" t="n"/>
      <c r="CY125" s="368" t="n"/>
      <c r="CZ125" s="368" t="n"/>
      <c r="DA125" s="368" t="n"/>
      <c r="DB125" s="368" t="n"/>
      <c r="DC125" s="368" t="n"/>
      <c r="DD125" s="368" t="n"/>
    </row>
    <row r="126">
      <c r="A126" s="368" t="n"/>
      <c r="B126" s="368" t="n"/>
      <c r="C126" s="368" t="n"/>
      <c r="D126" s="368" t="n"/>
      <c r="E126" s="368" t="n"/>
      <c r="F126" s="368" t="n"/>
      <c r="G126" s="318" t="n"/>
      <c r="H126" s="368" t="n"/>
      <c r="I126" s="368" t="n"/>
      <c r="J126" s="368" t="n"/>
      <c r="K126" s="368" t="n"/>
      <c r="L126" s="368" t="n"/>
      <c r="M126" s="368" t="n"/>
      <c r="N126" s="368" t="n"/>
      <c r="O126" s="368" t="n"/>
      <c r="P126" s="368" t="n"/>
      <c r="Q126" s="368" t="n"/>
      <c r="R126" s="368" t="n"/>
      <c r="S126" s="368" t="n"/>
      <c r="T126" s="368" t="n"/>
      <c r="U126" s="368" t="n"/>
      <c r="V126" s="368" t="n"/>
      <c r="W126" s="368" t="n"/>
      <c r="X126" s="368" t="n"/>
      <c r="Y126" s="368" t="n"/>
      <c r="Z126" s="368" t="n"/>
      <c r="AA126" s="368" t="n"/>
      <c r="AB126" s="368" t="n"/>
      <c r="AC126" s="368" t="n"/>
      <c r="AD126" s="368" t="n"/>
      <c r="AE126" s="368" t="n"/>
      <c r="AF126" s="368" t="n"/>
      <c r="AG126" s="368" t="n"/>
      <c r="AH126" s="368" t="n"/>
      <c r="AI126" s="368" t="n"/>
      <c r="AJ126" s="368" t="n"/>
      <c r="AK126" s="368" t="n"/>
      <c r="AL126" s="368" t="n"/>
      <c r="AM126" s="368" t="n"/>
      <c r="AN126" s="368" t="n"/>
      <c r="AO126" s="368" t="n"/>
      <c r="AP126" s="319" t="n"/>
      <c r="AQ126" s="368" t="n"/>
      <c r="AR126" s="368" t="n"/>
      <c r="AS126" s="368" t="n"/>
      <c r="AT126" s="368" t="n"/>
      <c r="AU126" s="368" t="n"/>
      <c r="AV126" s="368" t="n"/>
      <c r="AW126" s="368" t="n"/>
      <c r="AX126" s="368" t="n"/>
      <c r="AY126" s="368" t="n"/>
      <c r="AZ126" s="368" t="n"/>
      <c r="BA126" s="368" t="n"/>
      <c r="BB126" s="368" t="n"/>
      <c r="BC126" s="368" t="n"/>
      <c r="BD126" s="368" t="n"/>
      <c r="BE126" s="368" t="n"/>
      <c r="BF126" s="368" t="n"/>
      <c r="BG126" s="368" t="n"/>
      <c r="BH126" s="368" t="n"/>
      <c r="BI126" s="368" t="n"/>
      <c r="BJ126" s="368" t="n"/>
      <c r="BK126" s="368" t="n"/>
      <c r="BL126" s="368" t="n"/>
      <c r="BM126" s="368" t="n"/>
      <c r="BN126" s="368" t="n"/>
      <c r="BO126" s="368" t="n"/>
      <c r="BP126" s="368" t="n"/>
      <c r="BQ126" s="320" t="n"/>
      <c r="BR126" s="368" t="n"/>
      <c r="BS126" s="368" t="n"/>
      <c r="BT126" s="368" t="n"/>
      <c r="BU126" s="368" t="n"/>
      <c r="BV126" s="368" t="n"/>
      <c r="BW126" s="368" t="n"/>
      <c r="BX126" s="368" t="n"/>
      <c r="BY126" s="368" t="n"/>
      <c r="BZ126" s="368" t="n"/>
      <c r="CA126" s="368" t="n"/>
      <c r="CB126" s="368" t="n"/>
      <c r="CC126" s="368" t="n"/>
      <c r="CD126" s="368" t="n"/>
      <c r="CE126" s="368" t="n"/>
      <c r="CF126" s="368" t="n"/>
      <c r="CG126" s="368" t="n"/>
      <c r="CH126" s="368" t="n"/>
      <c r="CI126" s="368" t="n"/>
      <c r="CJ126" s="368" t="n"/>
      <c r="CK126" s="368" t="n"/>
      <c r="CL126" s="368" t="n"/>
      <c r="CM126" s="368" t="n"/>
      <c r="CN126" s="368" t="n"/>
      <c r="CO126" s="368" t="n"/>
      <c r="CP126" s="368" t="n"/>
      <c r="CQ126" s="368" t="n"/>
      <c r="CR126" s="368" t="n"/>
      <c r="CS126" s="368" t="n"/>
      <c r="CT126" s="368" t="n"/>
      <c r="CU126" s="368" t="n"/>
      <c r="CV126" s="368" t="n"/>
      <c r="CW126" s="368" t="n"/>
      <c r="CX126" s="368" t="n"/>
      <c r="CY126" s="368" t="n"/>
      <c r="CZ126" s="368" t="n"/>
      <c r="DA126" s="368" t="n"/>
      <c r="DB126" s="368" t="n"/>
      <c r="DC126" s="368" t="n"/>
      <c r="DD126" s="368" t="n"/>
    </row>
    <row r="127">
      <c r="A127" s="368" t="n"/>
      <c r="B127" s="368" t="n"/>
      <c r="C127" s="368" t="n"/>
      <c r="D127" s="368" t="n"/>
      <c r="E127" s="368" t="n"/>
      <c r="F127" s="368" t="n"/>
      <c r="G127" s="318" t="n"/>
      <c r="H127" s="368" t="n"/>
      <c r="I127" s="368" t="n"/>
      <c r="J127" s="368" t="n"/>
      <c r="K127" s="368" t="n"/>
      <c r="L127" s="368" t="n"/>
      <c r="M127" s="368" t="n"/>
      <c r="N127" s="368" t="n"/>
      <c r="O127" s="368" t="n"/>
      <c r="P127" s="368" t="n"/>
      <c r="Q127" s="368" t="n"/>
      <c r="R127" s="368" t="n"/>
      <c r="S127" s="368" t="n"/>
      <c r="T127" s="368" t="n"/>
      <c r="U127" s="368" t="n"/>
      <c r="V127" s="368" t="n"/>
      <c r="W127" s="368" t="n"/>
      <c r="X127" s="368" t="n"/>
      <c r="Y127" s="368" t="n"/>
      <c r="Z127" s="368" t="n"/>
      <c r="AA127" s="368" t="n"/>
      <c r="AB127" s="368" t="n"/>
      <c r="AC127" s="368" t="n"/>
      <c r="AD127" s="368" t="n"/>
      <c r="AE127" s="368" t="n"/>
      <c r="AF127" s="368" t="n"/>
      <c r="AG127" s="368" t="n"/>
      <c r="AH127" s="368" t="n"/>
      <c r="AI127" s="368" t="n"/>
      <c r="AJ127" s="368" t="n"/>
      <c r="AK127" s="368" t="n"/>
      <c r="AL127" s="368" t="n"/>
      <c r="AM127" s="368" t="n"/>
      <c r="AN127" s="368" t="n"/>
      <c r="AO127" s="368" t="n"/>
      <c r="AP127" s="319" t="n"/>
      <c r="AQ127" s="368" t="n"/>
      <c r="AR127" s="368" t="n"/>
      <c r="AS127" s="368" t="n"/>
      <c r="AT127" s="368" t="n"/>
      <c r="AU127" s="368" t="n"/>
      <c r="AV127" s="368" t="n"/>
      <c r="AW127" s="368" t="n"/>
      <c r="AX127" s="368" t="n"/>
      <c r="AY127" s="368" t="n"/>
      <c r="AZ127" s="368" t="n"/>
      <c r="BA127" s="368" t="n"/>
      <c r="BB127" s="368" t="n"/>
      <c r="BC127" s="368" t="n"/>
      <c r="BD127" s="368" t="n"/>
      <c r="BE127" s="368" t="n"/>
      <c r="BF127" s="368" t="n"/>
      <c r="BG127" s="368" t="n"/>
      <c r="BH127" s="368" t="n"/>
      <c r="BI127" s="368" t="n"/>
      <c r="BJ127" s="368" t="n"/>
      <c r="BK127" s="368" t="n"/>
      <c r="BL127" s="368" t="n"/>
      <c r="BM127" s="368" t="n"/>
      <c r="BN127" s="368" t="n"/>
      <c r="BO127" s="368" t="n"/>
      <c r="BP127" s="368" t="n"/>
      <c r="BQ127" s="320" t="n"/>
      <c r="BR127" s="368" t="n"/>
      <c r="BS127" s="368" t="n"/>
      <c r="BT127" s="368" t="n"/>
      <c r="BU127" s="368" t="n"/>
      <c r="BV127" s="368" t="n"/>
      <c r="BW127" s="368" t="n"/>
      <c r="BX127" s="368" t="n"/>
      <c r="BY127" s="368" t="n"/>
      <c r="BZ127" s="368" t="n"/>
      <c r="CA127" s="368" t="n"/>
      <c r="CB127" s="368" t="n"/>
      <c r="CC127" s="368" t="n"/>
      <c r="CD127" s="368" t="n"/>
      <c r="CE127" s="368" t="n"/>
      <c r="CF127" s="368" t="n"/>
      <c r="CG127" s="368" t="n"/>
      <c r="CH127" s="368" t="n"/>
      <c r="CI127" s="368" t="n"/>
      <c r="CJ127" s="368" t="n"/>
      <c r="CK127" s="368" t="n"/>
      <c r="CL127" s="368" t="n"/>
      <c r="CM127" s="368" t="n"/>
      <c r="CN127" s="368" t="n"/>
      <c r="CO127" s="368" t="n"/>
      <c r="CP127" s="368" t="n"/>
      <c r="CQ127" s="368" t="n"/>
      <c r="CR127" s="368" t="n"/>
      <c r="CS127" s="368" t="n"/>
      <c r="CT127" s="368" t="n"/>
      <c r="CU127" s="368" t="n"/>
      <c r="CV127" s="368" t="n"/>
      <c r="CW127" s="368" t="n"/>
      <c r="CX127" s="368" t="n"/>
      <c r="CY127" s="368" t="n"/>
      <c r="CZ127" s="368" t="n"/>
      <c r="DA127" s="368" t="n"/>
      <c r="DB127" s="368" t="n"/>
      <c r="DC127" s="368" t="n"/>
      <c r="DD127" s="368" t="n"/>
    </row>
    <row r="128">
      <c r="A128" s="368" t="n"/>
      <c r="B128" s="368" t="n"/>
      <c r="C128" s="368" t="n"/>
      <c r="D128" s="368" t="n"/>
      <c r="E128" s="368" t="n"/>
      <c r="F128" s="368" t="n"/>
      <c r="G128" s="318" t="n"/>
      <c r="H128" s="368" t="n"/>
      <c r="I128" s="368" t="n"/>
      <c r="J128" s="368" t="n"/>
      <c r="K128" s="368" t="n"/>
      <c r="L128" s="368" t="n"/>
      <c r="M128" s="368" t="n"/>
      <c r="N128" s="368" t="n"/>
      <c r="O128" s="368" t="n"/>
      <c r="P128" s="368" t="n"/>
      <c r="Q128" s="368" t="n"/>
      <c r="R128" s="368" t="n"/>
      <c r="S128" s="368" t="n"/>
      <c r="T128" s="368" t="n"/>
      <c r="U128" s="368" t="n"/>
      <c r="V128" s="368" t="n"/>
      <c r="W128" s="368" t="n"/>
      <c r="X128" s="368" t="n"/>
      <c r="Y128" s="368" t="n"/>
      <c r="Z128" s="368" t="n"/>
      <c r="AA128" s="368" t="n"/>
      <c r="AB128" s="368" t="n"/>
      <c r="AC128" s="368" t="n"/>
      <c r="AD128" s="368" t="n"/>
      <c r="AE128" s="368" t="n"/>
      <c r="AF128" s="368" t="n"/>
      <c r="AG128" s="368" t="n"/>
      <c r="AH128" s="368" t="n"/>
      <c r="AI128" s="368" t="n"/>
      <c r="AJ128" s="368" t="n"/>
      <c r="AK128" s="368" t="n"/>
      <c r="AL128" s="368" t="n"/>
      <c r="AM128" s="368" t="n"/>
      <c r="AN128" s="368" t="n"/>
      <c r="AO128" s="368" t="n"/>
      <c r="AP128" s="319" t="n"/>
      <c r="AQ128" s="368" t="n"/>
      <c r="AR128" s="368" t="n"/>
      <c r="AS128" s="368" t="n"/>
      <c r="AT128" s="368" t="n"/>
      <c r="AU128" s="368" t="n"/>
      <c r="AV128" s="368" t="n"/>
      <c r="AW128" s="368" t="n"/>
      <c r="AX128" s="368" t="n"/>
      <c r="AY128" s="368" t="n"/>
      <c r="AZ128" s="368" t="n"/>
      <c r="BA128" s="368" t="n"/>
      <c r="BB128" s="368" t="n"/>
      <c r="BC128" s="368" t="n"/>
      <c r="BD128" s="368" t="n"/>
      <c r="BE128" s="368" t="n"/>
      <c r="BF128" s="368" t="n"/>
      <c r="BG128" s="368" t="n"/>
      <c r="BH128" s="368" t="n"/>
      <c r="BI128" s="368" t="n"/>
      <c r="BJ128" s="368" t="n"/>
      <c r="BK128" s="368" t="n"/>
      <c r="BL128" s="368" t="n"/>
      <c r="BM128" s="368" t="n"/>
      <c r="BN128" s="368" t="n"/>
      <c r="BO128" s="368" t="n"/>
      <c r="BP128" s="368" t="n"/>
      <c r="BQ128" s="320" t="n"/>
      <c r="BR128" s="368" t="n"/>
      <c r="BS128" s="368" t="n"/>
      <c r="BT128" s="368" t="n"/>
      <c r="BU128" s="368" t="n"/>
      <c r="BV128" s="368" t="n"/>
      <c r="BW128" s="368" t="n"/>
      <c r="BX128" s="368" t="n"/>
      <c r="BY128" s="368" t="n"/>
      <c r="BZ128" s="368" t="n"/>
      <c r="CA128" s="368" t="n"/>
      <c r="CB128" s="368" t="n"/>
      <c r="CC128" s="368" t="n"/>
      <c r="CD128" s="368" t="n"/>
      <c r="CE128" s="368" t="n"/>
      <c r="CF128" s="368" t="n"/>
      <c r="CG128" s="368" t="n"/>
      <c r="CH128" s="368" t="n"/>
      <c r="CI128" s="368" t="n"/>
      <c r="CJ128" s="368" t="n"/>
      <c r="CK128" s="368" t="n"/>
      <c r="CL128" s="368" t="n"/>
      <c r="CM128" s="368" t="n"/>
      <c r="CN128" s="368" t="n"/>
      <c r="CO128" s="368" t="n"/>
      <c r="CP128" s="368" t="n"/>
      <c r="CQ128" s="368" t="n"/>
      <c r="CR128" s="368" t="n"/>
      <c r="CS128" s="368" t="n"/>
      <c r="CT128" s="368" t="n"/>
      <c r="CU128" s="368" t="n"/>
      <c r="CV128" s="368" t="n"/>
      <c r="CW128" s="368" t="n"/>
      <c r="CX128" s="368" t="n"/>
      <c r="CY128" s="368" t="n"/>
      <c r="CZ128" s="368" t="n"/>
      <c r="DA128" s="368" t="n"/>
      <c r="DB128" s="368" t="n"/>
      <c r="DC128" s="368" t="n"/>
      <c r="DD128" s="368" t="n"/>
    </row>
    <row r="129">
      <c r="A129" s="368" t="n"/>
      <c r="B129" s="368" t="n"/>
      <c r="C129" s="368" t="n"/>
      <c r="D129" s="368" t="n"/>
      <c r="E129" s="368" t="n"/>
      <c r="F129" s="368" t="n"/>
      <c r="G129" s="318" t="n"/>
      <c r="H129" s="368" t="n"/>
      <c r="I129" s="368" t="n"/>
      <c r="J129" s="368" t="n"/>
      <c r="K129" s="368" t="n"/>
      <c r="L129" s="368" t="n"/>
      <c r="M129" s="368" t="n"/>
      <c r="N129" s="368" t="n"/>
      <c r="O129" s="368" t="n"/>
      <c r="P129" s="368" t="n"/>
      <c r="Q129" s="368" t="n"/>
      <c r="R129" s="368" t="n"/>
      <c r="S129" s="368" t="n"/>
      <c r="T129" s="368" t="n"/>
      <c r="U129" s="368" t="n"/>
      <c r="V129" s="368" t="n"/>
      <c r="W129" s="368" t="n"/>
      <c r="X129" s="368" t="n"/>
      <c r="Y129" s="368" t="n"/>
      <c r="Z129" s="368" t="n"/>
      <c r="AA129" s="368" t="n"/>
      <c r="AB129" s="368" t="n"/>
      <c r="AC129" s="368" t="n"/>
      <c r="AD129" s="368" t="n"/>
      <c r="AE129" s="368" t="n"/>
      <c r="AF129" s="368" t="n"/>
      <c r="AG129" s="368" t="n"/>
      <c r="AH129" s="368" t="n"/>
      <c r="AI129" s="368" t="n"/>
      <c r="AJ129" s="368" t="n"/>
      <c r="AK129" s="368" t="n"/>
      <c r="AL129" s="368" t="n"/>
      <c r="AM129" s="368" t="n"/>
      <c r="AN129" s="368" t="n"/>
      <c r="AO129" s="368" t="n"/>
      <c r="AP129" s="319" t="n"/>
      <c r="AQ129" s="368" t="n"/>
      <c r="AR129" s="368" t="n"/>
      <c r="AS129" s="368" t="n"/>
      <c r="AT129" s="368" t="n"/>
      <c r="AU129" s="368" t="n"/>
      <c r="AV129" s="368" t="n"/>
      <c r="AW129" s="368" t="n"/>
      <c r="AX129" s="368" t="n"/>
      <c r="AY129" s="368" t="n"/>
      <c r="AZ129" s="368" t="n"/>
      <c r="BA129" s="368" t="n"/>
      <c r="BB129" s="368" t="n"/>
      <c r="BC129" s="368" t="n"/>
      <c r="BD129" s="368" t="n"/>
      <c r="BE129" s="368" t="n"/>
      <c r="BF129" s="368" t="n"/>
      <c r="BG129" s="368" t="n"/>
      <c r="BH129" s="368" t="n"/>
      <c r="BI129" s="368" t="n"/>
      <c r="BJ129" s="368" t="n"/>
      <c r="BK129" s="368" t="n"/>
      <c r="BL129" s="368" t="n"/>
      <c r="BM129" s="368" t="n"/>
      <c r="BN129" s="368" t="n"/>
      <c r="BO129" s="368" t="n"/>
      <c r="BP129" s="368" t="n"/>
      <c r="BQ129" s="320" t="n"/>
      <c r="BR129" s="368" t="n"/>
      <c r="BS129" s="368" t="n"/>
      <c r="BT129" s="368" t="n"/>
      <c r="BU129" s="368" t="n"/>
      <c r="BV129" s="368" t="n"/>
      <c r="BW129" s="368" t="n"/>
      <c r="BX129" s="368" t="n"/>
      <c r="BY129" s="368" t="n"/>
      <c r="BZ129" s="368" t="n"/>
      <c r="CA129" s="368" t="n"/>
      <c r="CB129" s="368" t="n"/>
      <c r="CC129" s="368" t="n"/>
      <c r="CD129" s="368" t="n"/>
      <c r="CE129" s="368" t="n"/>
      <c r="CF129" s="368" t="n"/>
      <c r="CG129" s="368" t="n"/>
      <c r="CH129" s="368" t="n"/>
      <c r="CI129" s="368" t="n"/>
      <c r="CJ129" s="368" t="n"/>
      <c r="CK129" s="368" t="n"/>
      <c r="CL129" s="368" t="n"/>
      <c r="CM129" s="368" t="n"/>
      <c r="CN129" s="368" t="n"/>
      <c r="CO129" s="368" t="n"/>
      <c r="CP129" s="368" t="n"/>
      <c r="CQ129" s="368" t="n"/>
      <c r="CR129" s="368" t="n"/>
      <c r="CS129" s="368" t="n"/>
      <c r="CT129" s="368" t="n"/>
      <c r="CU129" s="368" t="n"/>
      <c r="CV129" s="368" t="n"/>
      <c r="CW129" s="368" t="n"/>
      <c r="CX129" s="368" t="n"/>
      <c r="CY129" s="368" t="n"/>
      <c r="CZ129" s="368" t="n"/>
      <c r="DA129" s="368" t="n"/>
      <c r="DB129" s="368" t="n"/>
      <c r="DC129" s="368" t="n"/>
      <c r="DD129" s="368" t="n"/>
    </row>
    <row r="130">
      <c r="A130" s="368" t="n"/>
      <c r="B130" s="368" t="n"/>
      <c r="C130" s="368" t="n"/>
      <c r="D130" s="368" t="n"/>
      <c r="E130" s="368" t="n"/>
      <c r="F130" s="368" t="n"/>
      <c r="G130" s="318" t="n"/>
      <c r="H130" s="368" t="n"/>
      <c r="I130" s="368" t="n"/>
      <c r="J130" s="368" t="n"/>
      <c r="K130" s="368" t="n"/>
      <c r="L130" s="368" t="n"/>
      <c r="M130" s="368" t="n"/>
      <c r="N130" s="368" t="n"/>
      <c r="O130" s="368" t="n"/>
      <c r="P130" s="368" t="n"/>
      <c r="Q130" s="368" t="n"/>
      <c r="R130" s="368" t="n"/>
      <c r="S130" s="368" t="n"/>
      <c r="T130" s="368" t="n"/>
      <c r="U130" s="368" t="n"/>
      <c r="V130" s="368" t="n"/>
      <c r="W130" s="368" t="n"/>
      <c r="X130" s="368" t="n"/>
      <c r="Y130" s="368" t="n"/>
      <c r="Z130" s="368" t="n"/>
      <c r="AA130" s="368" t="n"/>
      <c r="AB130" s="368" t="n"/>
      <c r="AC130" s="368" t="n"/>
      <c r="AD130" s="368" t="n"/>
      <c r="AE130" s="368" t="n"/>
      <c r="AF130" s="368" t="n"/>
      <c r="AG130" s="368" t="n"/>
      <c r="AH130" s="368" t="n"/>
      <c r="AI130" s="368" t="n"/>
      <c r="AJ130" s="368" t="n"/>
      <c r="AK130" s="368" t="n"/>
      <c r="AL130" s="368" t="n"/>
      <c r="AM130" s="368" t="n"/>
      <c r="AN130" s="368" t="n"/>
      <c r="AO130" s="368" t="n"/>
      <c r="AP130" s="319" t="n"/>
      <c r="AQ130" s="368" t="n"/>
      <c r="AR130" s="368" t="n"/>
      <c r="AS130" s="368" t="n"/>
      <c r="AT130" s="368" t="n"/>
      <c r="AU130" s="368" t="n"/>
      <c r="AV130" s="368" t="n"/>
      <c r="AW130" s="368" t="n"/>
      <c r="AX130" s="368" t="n"/>
      <c r="AY130" s="368" t="n"/>
      <c r="AZ130" s="368" t="n"/>
      <c r="BA130" s="368" t="n"/>
      <c r="BB130" s="368" t="n"/>
      <c r="BC130" s="368" t="n"/>
      <c r="BD130" s="368" t="n"/>
      <c r="BE130" s="368" t="n"/>
      <c r="BF130" s="368" t="n"/>
      <c r="BG130" s="368" t="n"/>
      <c r="BH130" s="368" t="n"/>
      <c r="BI130" s="368" t="n"/>
      <c r="BJ130" s="368" t="n"/>
      <c r="BK130" s="368" t="n"/>
      <c r="BL130" s="368" t="n"/>
      <c r="BM130" s="368" t="n"/>
      <c r="BN130" s="368" t="n"/>
      <c r="BO130" s="368" t="n"/>
      <c r="BP130" s="368" t="n"/>
      <c r="BQ130" s="320" t="n"/>
      <c r="BR130" s="368" t="n"/>
      <c r="BS130" s="368" t="n"/>
      <c r="BT130" s="368" t="n"/>
      <c r="BU130" s="368" t="n"/>
      <c r="BV130" s="368" t="n"/>
      <c r="BW130" s="368" t="n"/>
      <c r="BX130" s="368" t="n"/>
      <c r="BY130" s="368" t="n"/>
      <c r="BZ130" s="368" t="n"/>
      <c r="CA130" s="368" t="n"/>
      <c r="CB130" s="368" t="n"/>
      <c r="CC130" s="368" t="n"/>
      <c r="CD130" s="368" t="n"/>
      <c r="CE130" s="368" t="n"/>
      <c r="CF130" s="368" t="n"/>
      <c r="CG130" s="368" t="n"/>
      <c r="CH130" s="368" t="n"/>
      <c r="CI130" s="368" t="n"/>
      <c r="CJ130" s="368" t="n"/>
      <c r="CK130" s="368" t="n"/>
      <c r="CL130" s="368" t="n"/>
      <c r="CM130" s="368" t="n"/>
      <c r="CN130" s="368" t="n"/>
      <c r="CO130" s="368" t="n"/>
      <c r="CP130" s="368" t="n"/>
      <c r="CQ130" s="368" t="n"/>
      <c r="CR130" s="368" t="n"/>
      <c r="CS130" s="368" t="n"/>
      <c r="CT130" s="368" t="n"/>
      <c r="CU130" s="368" t="n"/>
      <c r="CV130" s="368" t="n"/>
      <c r="CW130" s="368" t="n"/>
      <c r="CX130" s="368" t="n"/>
      <c r="CY130" s="368" t="n"/>
      <c r="CZ130" s="368" t="n"/>
      <c r="DA130" s="368" t="n"/>
      <c r="DB130" s="368" t="n"/>
      <c r="DC130" s="368" t="n"/>
      <c r="DD130" s="368" t="n"/>
    </row>
    <row r="131">
      <c r="A131" s="368" t="n"/>
      <c r="B131" s="368" t="n"/>
      <c r="C131" s="368" t="n"/>
      <c r="D131" s="368" t="n"/>
      <c r="E131" s="368" t="n"/>
      <c r="F131" s="368" t="n"/>
      <c r="G131" s="318" t="n"/>
      <c r="H131" s="368" t="n"/>
      <c r="I131" s="368" t="n"/>
      <c r="J131" s="368" t="n"/>
      <c r="K131" s="368" t="n"/>
      <c r="L131" s="368" t="n"/>
      <c r="M131" s="368" t="n"/>
      <c r="N131" s="368" t="n"/>
      <c r="O131" s="368" t="n"/>
      <c r="P131" s="368" t="n"/>
      <c r="Q131" s="368" t="n"/>
      <c r="R131" s="368" t="n"/>
      <c r="S131" s="368" t="n"/>
      <c r="T131" s="368" t="n"/>
      <c r="U131" s="368" t="n"/>
      <c r="V131" s="368" t="n"/>
      <c r="W131" s="368" t="n"/>
      <c r="X131" s="368" t="n"/>
      <c r="Y131" s="368" t="n"/>
      <c r="Z131" s="368" t="n"/>
      <c r="AA131" s="368" t="n"/>
      <c r="AB131" s="368" t="n"/>
      <c r="AC131" s="368" t="n"/>
      <c r="AD131" s="368" t="n"/>
      <c r="AE131" s="368" t="n"/>
      <c r="AF131" s="368" t="n"/>
      <c r="AG131" s="368" t="n"/>
      <c r="AH131" s="368" t="n"/>
      <c r="AI131" s="368" t="n"/>
      <c r="AJ131" s="368" t="n"/>
      <c r="AK131" s="368" t="n"/>
      <c r="AL131" s="368" t="n"/>
      <c r="AM131" s="368" t="n"/>
      <c r="AN131" s="368" t="n"/>
      <c r="AO131" s="368" t="n"/>
      <c r="AP131" s="319" t="n"/>
      <c r="AQ131" s="368" t="n"/>
      <c r="AR131" s="368" t="n"/>
      <c r="AS131" s="368" t="n"/>
      <c r="AT131" s="368" t="n"/>
      <c r="AU131" s="368" t="n"/>
      <c r="AV131" s="368" t="n"/>
      <c r="AW131" s="368" t="n"/>
      <c r="AX131" s="368" t="n"/>
      <c r="AY131" s="368" t="n"/>
      <c r="AZ131" s="368" t="n"/>
      <c r="BA131" s="368" t="n"/>
      <c r="BB131" s="368" t="n"/>
      <c r="BC131" s="368" t="n"/>
      <c r="BD131" s="368" t="n"/>
      <c r="BE131" s="368" t="n"/>
      <c r="BF131" s="368" t="n"/>
      <c r="BG131" s="368" t="n"/>
      <c r="BH131" s="368" t="n"/>
      <c r="BI131" s="368" t="n"/>
      <c r="BJ131" s="368" t="n"/>
      <c r="BK131" s="368" t="n"/>
      <c r="BL131" s="368" t="n"/>
      <c r="BM131" s="368" t="n"/>
      <c r="BN131" s="368" t="n"/>
      <c r="BO131" s="368" t="n"/>
      <c r="BP131" s="368" t="n"/>
      <c r="BQ131" s="320" t="n"/>
      <c r="BR131" s="368" t="n"/>
      <c r="BS131" s="368" t="n"/>
      <c r="BT131" s="368" t="n"/>
      <c r="BU131" s="368" t="n"/>
      <c r="BV131" s="368" t="n"/>
      <c r="BW131" s="368" t="n"/>
      <c r="BX131" s="368" t="n"/>
      <c r="BY131" s="368" t="n"/>
      <c r="BZ131" s="368" t="n"/>
      <c r="CA131" s="368" t="n"/>
      <c r="CB131" s="368" t="n"/>
      <c r="CC131" s="368" t="n"/>
      <c r="CD131" s="368" t="n"/>
      <c r="CE131" s="368" t="n"/>
      <c r="CF131" s="368" t="n"/>
      <c r="CG131" s="368" t="n"/>
      <c r="CH131" s="368" t="n"/>
      <c r="CI131" s="368" t="n"/>
      <c r="CJ131" s="368" t="n"/>
      <c r="CK131" s="368" t="n"/>
      <c r="CL131" s="368" t="n"/>
      <c r="CM131" s="368" t="n"/>
      <c r="CN131" s="368" t="n"/>
      <c r="CO131" s="368" t="n"/>
      <c r="CP131" s="368" t="n"/>
      <c r="CQ131" s="368" t="n"/>
      <c r="CR131" s="368" t="n"/>
      <c r="CS131" s="368" t="n"/>
      <c r="CT131" s="368" t="n"/>
      <c r="CU131" s="368" t="n"/>
      <c r="CV131" s="368" t="n"/>
      <c r="CW131" s="368" t="n"/>
      <c r="CX131" s="368" t="n"/>
      <c r="CY131" s="368" t="n"/>
      <c r="CZ131" s="368" t="n"/>
      <c r="DA131" s="368" t="n"/>
      <c r="DB131" s="368" t="n"/>
      <c r="DC131" s="368" t="n"/>
      <c r="DD131" s="368" t="n"/>
    </row>
    <row r="132">
      <c r="A132" s="368" t="n"/>
      <c r="B132" s="368" t="n"/>
      <c r="C132" s="368" t="n"/>
      <c r="D132" s="368" t="n"/>
      <c r="E132" s="368" t="n"/>
      <c r="F132" s="368" t="n"/>
      <c r="G132" s="318" t="n"/>
      <c r="H132" s="368" t="n"/>
      <c r="I132" s="368" t="n"/>
      <c r="J132" s="368" t="n"/>
      <c r="K132" s="368" t="n"/>
      <c r="L132" s="368" t="n"/>
      <c r="M132" s="368" t="n"/>
      <c r="N132" s="368" t="n"/>
      <c r="O132" s="368" t="n"/>
      <c r="P132" s="368" t="n"/>
      <c r="Q132" s="368" t="n"/>
      <c r="R132" s="368" t="n"/>
      <c r="S132" s="368" t="n"/>
      <c r="T132" s="368" t="n"/>
      <c r="U132" s="368" t="n"/>
      <c r="V132" s="368" t="n"/>
      <c r="W132" s="368" t="n"/>
      <c r="X132" s="368" t="n"/>
      <c r="Y132" s="368" t="n"/>
      <c r="Z132" s="368" t="n"/>
      <c r="AA132" s="368" t="n"/>
      <c r="AB132" s="368" t="n"/>
      <c r="AC132" s="368" t="n"/>
      <c r="AD132" s="368" t="n"/>
      <c r="AE132" s="368" t="n"/>
      <c r="AF132" s="368" t="n"/>
      <c r="AG132" s="368" t="n"/>
      <c r="AH132" s="368" t="n"/>
      <c r="AI132" s="368" t="n"/>
      <c r="AJ132" s="368" t="n"/>
      <c r="AK132" s="368" t="n"/>
      <c r="AL132" s="368" t="n"/>
      <c r="AM132" s="368" t="n"/>
      <c r="AN132" s="368" t="n"/>
      <c r="AO132" s="368" t="n"/>
      <c r="AP132" s="319" t="n"/>
      <c r="AQ132" s="368" t="n"/>
      <c r="AR132" s="368" t="n"/>
      <c r="AS132" s="368" t="n"/>
      <c r="AT132" s="368" t="n"/>
      <c r="AU132" s="368" t="n"/>
      <c r="AV132" s="368" t="n"/>
      <c r="AW132" s="368" t="n"/>
      <c r="AX132" s="368" t="n"/>
      <c r="AY132" s="368" t="n"/>
      <c r="AZ132" s="368" t="n"/>
      <c r="BA132" s="368" t="n"/>
      <c r="BB132" s="368" t="n"/>
      <c r="BC132" s="368" t="n"/>
      <c r="BD132" s="368" t="n"/>
      <c r="BE132" s="368" t="n"/>
      <c r="BF132" s="368" t="n"/>
      <c r="BG132" s="368" t="n"/>
      <c r="BH132" s="368" t="n"/>
      <c r="BI132" s="368" t="n"/>
      <c r="BJ132" s="368" t="n"/>
      <c r="BK132" s="368" t="n"/>
      <c r="BL132" s="368" t="n"/>
      <c r="BM132" s="368" t="n"/>
      <c r="BN132" s="368" t="n"/>
      <c r="BO132" s="368" t="n"/>
      <c r="BP132" s="368" t="n"/>
      <c r="BQ132" s="320" t="n"/>
      <c r="BR132" s="368" t="n"/>
      <c r="BS132" s="368" t="n"/>
      <c r="BT132" s="368" t="n"/>
      <c r="BU132" s="368" t="n"/>
      <c r="BV132" s="368" t="n"/>
      <c r="BW132" s="368" t="n"/>
      <c r="BX132" s="368" t="n"/>
      <c r="BY132" s="368" t="n"/>
      <c r="BZ132" s="368" t="n"/>
      <c r="CA132" s="368" t="n"/>
      <c r="CB132" s="368" t="n"/>
      <c r="CC132" s="368" t="n"/>
      <c r="CD132" s="368" t="n"/>
      <c r="CE132" s="368" t="n"/>
      <c r="CF132" s="368" t="n"/>
      <c r="CG132" s="368" t="n"/>
      <c r="CH132" s="368" t="n"/>
      <c r="CI132" s="368" t="n"/>
      <c r="CJ132" s="368" t="n"/>
      <c r="CK132" s="368" t="n"/>
      <c r="CL132" s="368" t="n"/>
      <c r="CM132" s="368" t="n"/>
      <c r="CN132" s="368" t="n"/>
      <c r="CO132" s="368" t="n"/>
      <c r="CP132" s="368" t="n"/>
      <c r="CQ132" s="368" t="n"/>
      <c r="CR132" s="368" t="n"/>
      <c r="CS132" s="368" t="n"/>
      <c r="CT132" s="368" t="n"/>
      <c r="CU132" s="368" t="n"/>
      <c r="CV132" s="368" t="n"/>
      <c r="CW132" s="368" t="n"/>
      <c r="CX132" s="368" t="n"/>
      <c r="CY132" s="368" t="n"/>
      <c r="CZ132" s="368" t="n"/>
      <c r="DA132" s="368" t="n"/>
      <c r="DB132" s="368" t="n"/>
      <c r="DC132" s="368" t="n"/>
      <c r="DD132" s="368" t="n"/>
    </row>
    <row r="133">
      <c r="A133" s="368" t="n"/>
      <c r="B133" s="368" t="n"/>
      <c r="C133" s="368" t="n"/>
      <c r="D133" s="368" t="n"/>
      <c r="E133" s="368" t="n"/>
      <c r="F133" s="368" t="n"/>
      <c r="G133" s="318" t="n"/>
      <c r="H133" s="368" t="n"/>
      <c r="I133" s="368" t="n"/>
      <c r="J133" s="368" t="n"/>
      <c r="K133" s="368" t="n"/>
      <c r="L133" s="368" t="n"/>
      <c r="M133" s="368" t="n"/>
      <c r="N133" s="368" t="n"/>
      <c r="O133" s="368" t="n"/>
      <c r="P133" s="368" t="n"/>
      <c r="Q133" s="368" t="n"/>
      <c r="R133" s="368" t="n"/>
      <c r="S133" s="368" t="n"/>
      <c r="T133" s="368" t="n"/>
      <c r="U133" s="368" t="n"/>
      <c r="V133" s="368" t="n"/>
      <c r="W133" s="368" t="n"/>
      <c r="X133" s="368" t="n"/>
      <c r="Y133" s="368" t="n"/>
      <c r="Z133" s="368" t="n"/>
      <c r="AA133" s="368" t="n"/>
      <c r="AB133" s="368" t="n"/>
      <c r="AC133" s="368" t="n"/>
      <c r="AD133" s="368" t="n"/>
      <c r="AE133" s="368" t="n"/>
      <c r="AF133" s="368" t="n"/>
      <c r="AG133" s="368" t="n"/>
      <c r="AH133" s="368" t="n"/>
      <c r="AI133" s="368" t="n"/>
      <c r="AJ133" s="368" t="n"/>
      <c r="AK133" s="368" t="n"/>
      <c r="AL133" s="368" t="n"/>
      <c r="AM133" s="368" t="n"/>
      <c r="AN133" s="368" t="n"/>
      <c r="AO133" s="368" t="n"/>
      <c r="AP133" s="319" t="n"/>
      <c r="AQ133" s="368" t="n"/>
      <c r="AR133" s="368" t="n"/>
      <c r="AS133" s="368" t="n"/>
      <c r="AT133" s="368" t="n"/>
      <c r="AU133" s="368" t="n"/>
      <c r="AV133" s="368" t="n"/>
      <c r="AW133" s="368" t="n"/>
      <c r="AX133" s="368" t="n"/>
      <c r="AY133" s="368" t="n"/>
      <c r="AZ133" s="368" t="n"/>
      <c r="BA133" s="368" t="n"/>
      <c r="BB133" s="368" t="n"/>
      <c r="BC133" s="368" t="n"/>
      <c r="BD133" s="368" t="n"/>
      <c r="BE133" s="368" t="n"/>
      <c r="BF133" s="368" t="n"/>
      <c r="BG133" s="368" t="n"/>
      <c r="BH133" s="368" t="n"/>
      <c r="BI133" s="368" t="n"/>
      <c r="BJ133" s="368" t="n"/>
      <c r="BK133" s="368" t="n"/>
      <c r="BL133" s="368" t="n"/>
      <c r="BM133" s="368" t="n"/>
      <c r="BN133" s="368" t="n"/>
      <c r="BO133" s="368" t="n"/>
      <c r="BP133" s="368" t="n"/>
      <c r="BQ133" s="320" t="n"/>
      <c r="BR133" s="368" t="n"/>
      <c r="BS133" s="368" t="n"/>
      <c r="BT133" s="368" t="n"/>
      <c r="BU133" s="368" t="n"/>
      <c r="BV133" s="368" t="n"/>
      <c r="BW133" s="368" t="n"/>
      <c r="BX133" s="368" t="n"/>
      <c r="BY133" s="368" t="n"/>
      <c r="BZ133" s="368" t="n"/>
      <c r="CA133" s="368" t="n"/>
      <c r="CB133" s="368" t="n"/>
      <c r="CC133" s="368" t="n"/>
      <c r="CD133" s="368" t="n"/>
      <c r="CE133" s="368" t="n"/>
      <c r="CF133" s="368" t="n"/>
      <c r="CG133" s="368" t="n"/>
      <c r="CH133" s="368" t="n"/>
      <c r="CI133" s="368" t="n"/>
      <c r="CJ133" s="368" t="n"/>
      <c r="CK133" s="368" t="n"/>
      <c r="CL133" s="368" t="n"/>
      <c r="CM133" s="368" t="n"/>
      <c r="CN133" s="368" t="n"/>
      <c r="CO133" s="368" t="n"/>
      <c r="CP133" s="368" t="n"/>
      <c r="CQ133" s="368" t="n"/>
      <c r="CR133" s="368" t="n"/>
      <c r="CS133" s="368" t="n"/>
      <c r="CT133" s="368" t="n"/>
      <c r="CU133" s="368" t="n"/>
      <c r="CV133" s="368" t="n"/>
      <c r="CW133" s="368" t="n"/>
      <c r="CX133" s="368" t="n"/>
      <c r="CY133" s="368" t="n"/>
      <c r="CZ133" s="368" t="n"/>
      <c r="DA133" s="368" t="n"/>
      <c r="DB133" s="368" t="n"/>
      <c r="DC133" s="368" t="n"/>
      <c r="DD133" s="368" t="n"/>
    </row>
    <row r="134">
      <c r="A134" s="368" t="n"/>
      <c r="B134" s="368" t="n"/>
      <c r="C134" s="368" t="n"/>
      <c r="D134" s="368" t="n"/>
      <c r="E134" s="368" t="n"/>
      <c r="F134" s="368" t="n"/>
      <c r="G134" s="318" t="n"/>
      <c r="H134" s="368" t="n"/>
      <c r="I134" s="368" t="n"/>
      <c r="J134" s="368" t="n"/>
      <c r="K134" s="368" t="n"/>
      <c r="L134" s="368" t="n"/>
      <c r="M134" s="368" t="n"/>
      <c r="N134" s="368" t="n"/>
      <c r="O134" s="368" t="n"/>
      <c r="P134" s="368" t="n"/>
      <c r="Q134" s="368" t="n"/>
      <c r="R134" s="368" t="n"/>
      <c r="S134" s="368" t="n"/>
      <c r="T134" s="368" t="n"/>
      <c r="U134" s="368" t="n"/>
      <c r="V134" s="368" t="n"/>
      <c r="W134" s="368" t="n"/>
      <c r="X134" s="368" t="n"/>
      <c r="Y134" s="368" t="n"/>
      <c r="Z134" s="368" t="n"/>
      <c r="AA134" s="368" t="n"/>
      <c r="AB134" s="368" t="n"/>
      <c r="AC134" s="368" t="n"/>
      <c r="AD134" s="368" t="n"/>
      <c r="AE134" s="368" t="n"/>
      <c r="AF134" s="368" t="n"/>
      <c r="AG134" s="368" t="n"/>
      <c r="AH134" s="368" t="n"/>
      <c r="AI134" s="368" t="n"/>
      <c r="AJ134" s="368" t="n"/>
      <c r="AK134" s="368" t="n"/>
      <c r="AL134" s="368" t="n"/>
      <c r="AM134" s="368" t="n"/>
      <c r="AN134" s="368" t="n"/>
      <c r="AO134" s="368" t="n"/>
      <c r="AP134" s="319" t="n"/>
      <c r="AQ134" s="368" t="n"/>
      <c r="AR134" s="368" t="n"/>
      <c r="AS134" s="368" t="n"/>
      <c r="AT134" s="368" t="n"/>
      <c r="AU134" s="368" t="n"/>
      <c r="AV134" s="368" t="n"/>
      <c r="AW134" s="368" t="n"/>
      <c r="AX134" s="368" t="n"/>
      <c r="AY134" s="368" t="n"/>
      <c r="AZ134" s="368" t="n"/>
      <c r="BA134" s="368" t="n"/>
      <c r="BB134" s="368" t="n"/>
      <c r="BC134" s="368" t="n"/>
      <c r="BD134" s="368" t="n"/>
      <c r="BE134" s="368" t="n"/>
      <c r="BF134" s="368" t="n"/>
      <c r="BG134" s="368" t="n"/>
      <c r="BH134" s="368" t="n"/>
      <c r="BI134" s="368" t="n"/>
      <c r="BJ134" s="368" t="n"/>
      <c r="BK134" s="368" t="n"/>
      <c r="BL134" s="368" t="n"/>
      <c r="BM134" s="368" t="n"/>
      <c r="BN134" s="368" t="n"/>
      <c r="BO134" s="368" t="n"/>
      <c r="BP134" s="368" t="n"/>
      <c r="BQ134" s="320" t="n"/>
      <c r="BR134" s="368" t="n"/>
      <c r="BS134" s="368" t="n"/>
      <c r="BT134" s="368" t="n"/>
      <c r="BU134" s="368" t="n"/>
      <c r="BV134" s="368" t="n"/>
      <c r="BW134" s="368" t="n"/>
      <c r="BX134" s="368" t="n"/>
      <c r="BY134" s="368" t="n"/>
      <c r="BZ134" s="368" t="n"/>
      <c r="CA134" s="368" t="n"/>
      <c r="CB134" s="368" t="n"/>
      <c r="CC134" s="368" t="n"/>
      <c r="CD134" s="368" t="n"/>
      <c r="CE134" s="368" t="n"/>
      <c r="CF134" s="368" t="n"/>
      <c r="CG134" s="368" t="n"/>
      <c r="CH134" s="368" t="n"/>
      <c r="CI134" s="368" t="n"/>
      <c r="CJ134" s="368" t="n"/>
      <c r="CK134" s="368" t="n"/>
      <c r="CL134" s="368" t="n"/>
      <c r="CM134" s="368" t="n"/>
      <c r="CN134" s="368" t="n"/>
      <c r="CO134" s="368" t="n"/>
      <c r="CP134" s="368" t="n"/>
      <c r="CQ134" s="368" t="n"/>
      <c r="CR134" s="368" t="n"/>
      <c r="CS134" s="368" t="n"/>
      <c r="CT134" s="368" t="n"/>
      <c r="CU134" s="368" t="n"/>
      <c r="CV134" s="368" t="n"/>
      <c r="CW134" s="368" t="n"/>
      <c r="CX134" s="368" t="n"/>
      <c r="CY134" s="368" t="n"/>
      <c r="CZ134" s="368" t="n"/>
      <c r="DA134" s="368" t="n"/>
      <c r="DB134" s="368" t="n"/>
      <c r="DC134" s="368" t="n"/>
      <c r="DD134" s="368" t="n"/>
    </row>
    <row r="135">
      <c r="A135" s="368" t="n"/>
      <c r="B135" s="368" t="n"/>
      <c r="C135" s="368" t="n"/>
      <c r="D135" s="368" t="n"/>
      <c r="E135" s="368" t="n"/>
      <c r="F135" s="368" t="n"/>
      <c r="G135" s="318" t="n"/>
      <c r="H135" s="368" t="n"/>
      <c r="I135" s="368" t="n"/>
      <c r="J135" s="368" t="n"/>
      <c r="K135" s="368" t="n"/>
      <c r="L135" s="368" t="n"/>
      <c r="M135" s="368" t="n"/>
      <c r="N135" s="368" t="n"/>
      <c r="O135" s="368" t="n"/>
      <c r="P135" s="368" t="n"/>
      <c r="Q135" s="368" t="n"/>
      <c r="R135" s="368" t="n"/>
      <c r="S135" s="368" t="n"/>
      <c r="T135" s="368" t="n"/>
      <c r="U135" s="368" t="n"/>
      <c r="V135" s="368" t="n"/>
      <c r="W135" s="368" t="n"/>
      <c r="X135" s="368" t="n"/>
      <c r="Y135" s="368" t="n"/>
      <c r="Z135" s="368" t="n"/>
      <c r="AA135" s="368" t="n"/>
      <c r="AB135" s="368" t="n"/>
      <c r="AC135" s="368" t="n"/>
      <c r="AD135" s="368" t="n"/>
      <c r="AE135" s="368" t="n"/>
      <c r="AF135" s="368" t="n"/>
      <c r="AG135" s="368" t="n"/>
      <c r="AH135" s="368" t="n"/>
      <c r="AI135" s="368" t="n"/>
      <c r="AJ135" s="368" t="n"/>
      <c r="AK135" s="368" t="n"/>
      <c r="AL135" s="368" t="n"/>
      <c r="AM135" s="368" t="n"/>
      <c r="AN135" s="368" t="n"/>
      <c r="AO135" s="368" t="n"/>
      <c r="AP135" s="319" t="n"/>
      <c r="AQ135" s="368" t="n"/>
      <c r="AR135" s="368" t="n"/>
      <c r="AS135" s="368" t="n"/>
      <c r="AT135" s="368" t="n"/>
      <c r="AU135" s="368" t="n"/>
      <c r="AV135" s="368" t="n"/>
      <c r="AW135" s="368" t="n"/>
      <c r="AX135" s="368" t="n"/>
      <c r="AY135" s="368" t="n"/>
      <c r="AZ135" s="368" t="n"/>
      <c r="BA135" s="368" t="n"/>
      <c r="BB135" s="368" t="n"/>
      <c r="BC135" s="368" t="n"/>
      <c r="BD135" s="368" t="n"/>
      <c r="BE135" s="368" t="n"/>
      <c r="BF135" s="368" t="n"/>
      <c r="BG135" s="368" t="n"/>
      <c r="BH135" s="368" t="n"/>
      <c r="BI135" s="368" t="n"/>
      <c r="BJ135" s="368" t="n"/>
      <c r="BK135" s="368" t="n"/>
      <c r="BL135" s="368" t="n"/>
      <c r="BM135" s="368" t="n"/>
      <c r="BN135" s="368" t="n"/>
      <c r="BO135" s="368" t="n"/>
      <c r="BP135" s="368" t="n"/>
      <c r="BQ135" s="320" t="n"/>
      <c r="BR135" s="368" t="n"/>
      <c r="BS135" s="368" t="n"/>
      <c r="BT135" s="368" t="n"/>
      <c r="BU135" s="368" t="n"/>
      <c r="BV135" s="368" t="n"/>
      <c r="BW135" s="368" t="n"/>
      <c r="BX135" s="368" t="n"/>
      <c r="BY135" s="368" t="n"/>
      <c r="BZ135" s="368" t="n"/>
      <c r="CA135" s="368" t="n"/>
      <c r="CB135" s="368" t="n"/>
      <c r="CC135" s="368" t="n"/>
      <c r="CD135" s="368" t="n"/>
      <c r="CE135" s="368" t="n"/>
      <c r="CF135" s="368" t="n"/>
      <c r="CG135" s="368" t="n"/>
      <c r="CH135" s="368" t="n"/>
      <c r="CI135" s="368" t="n"/>
      <c r="CJ135" s="368" t="n"/>
      <c r="CK135" s="368" t="n"/>
      <c r="CL135" s="368" t="n"/>
      <c r="CM135" s="368" t="n"/>
      <c r="CN135" s="368" t="n"/>
      <c r="CO135" s="368" t="n"/>
      <c r="CP135" s="368" t="n"/>
      <c r="CQ135" s="368" t="n"/>
      <c r="CR135" s="368" t="n"/>
      <c r="CS135" s="368" t="n"/>
      <c r="CT135" s="368" t="n"/>
      <c r="CU135" s="368" t="n"/>
      <c r="CV135" s="368" t="n"/>
      <c r="CW135" s="368" t="n"/>
      <c r="CX135" s="368" t="n"/>
      <c r="CY135" s="368" t="n"/>
      <c r="CZ135" s="368" t="n"/>
      <c r="DA135" s="368" t="n"/>
      <c r="DB135" s="368" t="n"/>
      <c r="DC135" s="368" t="n"/>
      <c r="DD135" s="368" t="n"/>
    </row>
    <row r="136">
      <c r="A136" s="368" t="n"/>
      <c r="B136" s="368" t="n"/>
      <c r="C136" s="368" t="n"/>
      <c r="D136" s="368" t="n"/>
      <c r="E136" s="368" t="n"/>
      <c r="F136" s="368" t="n"/>
      <c r="G136" s="318" t="n"/>
      <c r="H136" s="368" t="n"/>
      <c r="I136" s="368" t="n"/>
      <c r="J136" s="368" t="n"/>
      <c r="K136" s="368" t="n"/>
      <c r="L136" s="368" t="n"/>
      <c r="M136" s="368" t="n"/>
      <c r="N136" s="368" t="n"/>
      <c r="O136" s="368" t="n"/>
      <c r="P136" s="368" t="n"/>
      <c r="Q136" s="368" t="n"/>
      <c r="R136" s="368" t="n"/>
      <c r="S136" s="368" t="n"/>
      <c r="T136" s="368" t="n"/>
      <c r="U136" s="368" t="n"/>
      <c r="V136" s="368" t="n"/>
      <c r="W136" s="368" t="n"/>
      <c r="X136" s="368" t="n"/>
      <c r="Y136" s="368" t="n"/>
      <c r="Z136" s="368" t="n"/>
      <c r="AA136" s="368" t="n"/>
      <c r="AB136" s="368" t="n"/>
      <c r="AC136" s="368" t="n"/>
      <c r="AD136" s="368" t="n"/>
      <c r="AE136" s="368" t="n"/>
      <c r="AF136" s="368" t="n"/>
      <c r="AG136" s="368" t="n"/>
      <c r="AH136" s="368" t="n"/>
      <c r="AI136" s="368" t="n"/>
      <c r="AJ136" s="368" t="n"/>
      <c r="AK136" s="368" t="n"/>
      <c r="AL136" s="368" t="n"/>
      <c r="AM136" s="368" t="n"/>
      <c r="AN136" s="368" t="n"/>
      <c r="AO136" s="368" t="n"/>
      <c r="AP136" s="319" t="n"/>
      <c r="AQ136" s="368" t="n"/>
      <c r="AR136" s="368" t="n"/>
      <c r="AS136" s="368" t="n"/>
      <c r="AT136" s="368" t="n"/>
      <c r="AU136" s="368" t="n"/>
      <c r="AV136" s="368" t="n"/>
      <c r="AW136" s="368" t="n"/>
      <c r="AX136" s="368" t="n"/>
      <c r="AY136" s="368" t="n"/>
      <c r="AZ136" s="368" t="n"/>
      <c r="BA136" s="368" t="n"/>
      <c r="BB136" s="368" t="n"/>
      <c r="BC136" s="368" t="n"/>
      <c r="BD136" s="368" t="n"/>
      <c r="BE136" s="368" t="n"/>
      <c r="BF136" s="368" t="n"/>
      <c r="BG136" s="368" t="n"/>
      <c r="BH136" s="368" t="n"/>
      <c r="BI136" s="368" t="n"/>
      <c r="BJ136" s="368" t="n"/>
      <c r="BK136" s="368" t="n"/>
      <c r="BL136" s="368" t="n"/>
      <c r="BM136" s="368" t="n"/>
      <c r="BN136" s="368" t="n"/>
      <c r="BO136" s="368" t="n"/>
      <c r="BP136" s="368" t="n"/>
      <c r="BQ136" s="320" t="n"/>
      <c r="BR136" s="368" t="n"/>
      <c r="BS136" s="368" t="n"/>
      <c r="BT136" s="368" t="n"/>
      <c r="BU136" s="368" t="n"/>
      <c r="BV136" s="368" t="n"/>
      <c r="BW136" s="368" t="n"/>
      <c r="BX136" s="368" t="n"/>
      <c r="BY136" s="368" t="n"/>
      <c r="BZ136" s="368" t="n"/>
      <c r="CA136" s="368" t="n"/>
      <c r="CB136" s="368" t="n"/>
      <c r="CC136" s="368" t="n"/>
      <c r="CD136" s="368" t="n"/>
      <c r="CE136" s="368" t="n"/>
      <c r="CF136" s="368" t="n"/>
      <c r="CG136" s="368" t="n"/>
      <c r="CH136" s="368" t="n"/>
      <c r="CI136" s="368" t="n"/>
      <c r="CJ136" s="368" t="n"/>
      <c r="CK136" s="368" t="n"/>
      <c r="CL136" s="368" t="n"/>
      <c r="CM136" s="368" t="n"/>
      <c r="CN136" s="368" t="n"/>
      <c r="CO136" s="368" t="n"/>
      <c r="CP136" s="368" t="n"/>
      <c r="CQ136" s="368" t="n"/>
      <c r="CR136" s="368" t="n"/>
      <c r="CS136" s="368" t="n"/>
      <c r="CT136" s="368" t="n"/>
      <c r="CU136" s="368" t="n"/>
      <c r="CV136" s="368" t="n"/>
      <c r="CW136" s="368" t="n"/>
      <c r="CX136" s="368" t="n"/>
      <c r="CY136" s="368" t="n"/>
      <c r="CZ136" s="368" t="n"/>
      <c r="DA136" s="368" t="n"/>
      <c r="DB136" s="368" t="n"/>
      <c r="DC136" s="368" t="n"/>
      <c r="DD136" s="368" t="n"/>
    </row>
    <row r="137">
      <c r="A137" s="368" t="n"/>
      <c r="B137" s="368" t="n"/>
      <c r="C137" s="368" t="n"/>
      <c r="D137" s="368" t="n"/>
      <c r="E137" s="368" t="n"/>
      <c r="F137" s="368" t="n"/>
      <c r="G137" s="318" t="n"/>
      <c r="H137" s="368" t="n"/>
      <c r="I137" s="368" t="n"/>
      <c r="J137" s="368" t="n"/>
      <c r="K137" s="368" t="n"/>
      <c r="L137" s="368" t="n"/>
      <c r="M137" s="368" t="n"/>
      <c r="N137" s="368" t="n"/>
      <c r="O137" s="368" t="n"/>
      <c r="P137" s="368" t="n"/>
      <c r="Q137" s="368" t="n"/>
      <c r="R137" s="368" t="n"/>
      <c r="S137" s="368" t="n"/>
      <c r="T137" s="368" t="n"/>
      <c r="U137" s="368" t="n"/>
      <c r="V137" s="368" t="n"/>
      <c r="W137" s="368" t="n"/>
      <c r="X137" s="368" t="n"/>
      <c r="Y137" s="368" t="n"/>
      <c r="Z137" s="368" t="n"/>
      <c r="AA137" s="368" t="n"/>
      <c r="AB137" s="368" t="n"/>
      <c r="AC137" s="368" t="n"/>
      <c r="AD137" s="368" t="n"/>
      <c r="AE137" s="368" t="n"/>
      <c r="AF137" s="368" t="n"/>
      <c r="AG137" s="368" t="n"/>
      <c r="AH137" s="368" t="n"/>
      <c r="AI137" s="368" t="n"/>
      <c r="AJ137" s="368" t="n"/>
      <c r="AK137" s="368" t="n"/>
      <c r="AL137" s="368" t="n"/>
      <c r="AM137" s="368" t="n"/>
      <c r="AN137" s="368" t="n"/>
      <c r="AO137" s="368" t="n"/>
      <c r="AP137" s="319" t="n"/>
      <c r="AQ137" s="368" t="n"/>
      <c r="AR137" s="368" t="n"/>
      <c r="AS137" s="368" t="n"/>
      <c r="AT137" s="368" t="n"/>
      <c r="AU137" s="368" t="n"/>
      <c r="AV137" s="368" t="n"/>
      <c r="AW137" s="368" t="n"/>
      <c r="AX137" s="368" t="n"/>
      <c r="AY137" s="368" t="n"/>
      <c r="AZ137" s="368" t="n"/>
      <c r="BA137" s="368" t="n"/>
      <c r="BB137" s="368" t="n"/>
      <c r="BC137" s="368" t="n"/>
      <c r="BD137" s="368" t="n"/>
      <c r="BE137" s="368" t="n"/>
      <c r="BF137" s="368" t="n"/>
      <c r="BG137" s="368" t="n"/>
      <c r="BH137" s="368" t="n"/>
      <c r="BI137" s="368" t="n"/>
      <c r="BJ137" s="368" t="n"/>
      <c r="BK137" s="368" t="n"/>
      <c r="BL137" s="368" t="n"/>
      <c r="BM137" s="368" t="n"/>
      <c r="BN137" s="368" t="n"/>
      <c r="BO137" s="368" t="n"/>
      <c r="BP137" s="368" t="n"/>
      <c r="BQ137" s="320" t="n"/>
      <c r="BR137" s="368" t="n"/>
      <c r="BS137" s="368" t="n"/>
      <c r="BT137" s="368" t="n"/>
      <c r="BU137" s="368" t="n"/>
      <c r="BV137" s="368" t="n"/>
      <c r="BW137" s="368" t="n"/>
      <c r="BX137" s="368" t="n"/>
      <c r="BY137" s="368" t="n"/>
      <c r="BZ137" s="368" t="n"/>
      <c r="CA137" s="368" t="n"/>
      <c r="CB137" s="368" t="n"/>
      <c r="CC137" s="368" t="n"/>
      <c r="CD137" s="368" t="n"/>
      <c r="CE137" s="368" t="n"/>
      <c r="CF137" s="368" t="n"/>
      <c r="CG137" s="368" t="n"/>
      <c r="CH137" s="368" t="n"/>
      <c r="CI137" s="368" t="n"/>
      <c r="CJ137" s="368" t="n"/>
      <c r="CK137" s="368" t="n"/>
      <c r="CL137" s="368" t="n"/>
      <c r="CM137" s="368" t="n"/>
      <c r="CN137" s="368" t="n"/>
      <c r="CO137" s="368" t="n"/>
      <c r="CP137" s="368" t="n"/>
      <c r="CQ137" s="368" t="n"/>
      <c r="CR137" s="368" t="n"/>
      <c r="CS137" s="368" t="n"/>
      <c r="CT137" s="368" t="n"/>
      <c r="CU137" s="368" t="n"/>
      <c r="CV137" s="368" t="n"/>
      <c r="CW137" s="368" t="n"/>
      <c r="CX137" s="368" t="n"/>
      <c r="CY137" s="368" t="n"/>
      <c r="CZ137" s="368" t="n"/>
      <c r="DA137" s="368" t="n"/>
      <c r="DB137" s="368" t="n"/>
      <c r="DC137" s="368" t="n"/>
      <c r="DD137" s="368" t="n"/>
    </row>
    <row r="138">
      <c r="A138" s="368" t="n"/>
      <c r="B138" s="368" t="n"/>
      <c r="C138" s="368" t="n"/>
      <c r="D138" s="368" t="n"/>
      <c r="E138" s="368" t="n"/>
      <c r="F138" s="368" t="n"/>
      <c r="G138" s="318" t="n"/>
      <c r="H138" s="368" t="n"/>
      <c r="I138" s="368" t="n"/>
      <c r="J138" s="368" t="n"/>
      <c r="K138" s="368" t="n"/>
      <c r="L138" s="368" t="n"/>
      <c r="M138" s="368" t="n"/>
      <c r="N138" s="368" t="n"/>
      <c r="O138" s="368" t="n"/>
      <c r="P138" s="368" t="n"/>
      <c r="Q138" s="368" t="n"/>
      <c r="R138" s="368" t="n"/>
      <c r="S138" s="368" t="n"/>
      <c r="T138" s="368" t="n"/>
      <c r="U138" s="368" t="n"/>
      <c r="V138" s="368" t="n"/>
      <c r="W138" s="368" t="n"/>
      <c r="X138" s="368" t="n"/>
      <c r="Y138" s="368" t="n"/>
      <c r="Z138" s="368" t="n"/>
      <c r="AA138" s="368" t="n"/>
      <c r="AB138" s="368" t="n"/>
      <c r="AC138" s="368" t="n"/>
      <c r="AD138" s="368" t="n"/>
      <c r="AE138" s="368" t="n"/>
      <c r="AF138" s="368" t="n"/>
      <c r="AG138" s="368" t="n"/>
      <c r="AH138" s="368" t="n"/>
      <c r="AI138" s="368" t="n"/>
      <c r="AJ138" s="368" t="n"/>
      <c r="AK138" s="368" t="n"/>
      <c r="AL138" s="368" t="n"/>
      <c r="AM138" s="368" t="n"/>
      <c r="AN138" s="368" t="n"/>
      <c r="AO138" s="368" t="n"/>
      <c r="AP138" s="319" t="n"/>
      <c r="AQ138" s="368" t="n"/>
      <c r="AR138" s="368" t="n"/>
      <c r="AS138" s="368" t="n"/>
      <c r="AT138" s="368" t="n"/>
      <c r="AU138" s="368" t="n"/>
      <c r="AV138" s="368" t="n"/>
      <c r="AW138" s="368" t="n"/>
      <c r="AX138" s="368" t="n"/>
      <c r="AY138" s="368" t="n"/>
      <c r="AZ138" s="368" t="n"/>
      <c r="BA138" s="368" t="n"/>
      <c r="BB138" s="368" t="n"/>
      <c r="BC138" s="368" t="n"/>
      <c r="BD138" s="368" t="n"/>
      <c r="BE138" s="368" t="n"/>
      <c r="BF138" s="368" t="n"/>
      <c r="BG138" s="368" t="n"/>
      <c r="BH138" s="368" t="n"/>
      <c r="BI138" s="368" t="n"/>
      <c r="BJ138" s="368" t="n"/>
      <c r="BK138" s="368" t="n"/>
      <c r="BL138" s="368" t="n"/>
      <c r="BM138" s="368" t="n"/>
      <c r="BN138" s="368" t="n"/>
      <c r="BO138" s="368" t="n"/>
      <c r="BP138" s="368" t="n"/>
      <c r="BQ138" s="320" t="n"/>
      <c r="BR138" s="368" t="n"/>
      <c r="BS138" s="368" t="n"/>
      <c r="BT138" s="368" t="n"/>
      <c r="BU138" s="368" t="n"/>
      <c r="BV138" s="368" t="n"/>
      <c r="BW138" s="368" t="n"/>
      <c r="BX138" s="368" t="n"/>
      <c r="BY138" s="368" t="n"/>
      <c r="BZ138" s="368" t="n"/>
      <c r="CA138" s="368" t="n"/>
      <c r="CB138" s="368" t="n"/>
      <c r="CC138" s="368" t="n"/>
      <c r="CD138" s="368" t="n"/>
      <c r="CE138" s="368" t="n"/>
      <c r="CF138" s="368" t="n"/>
      <c r="CG138" s="368" t="n"/>
      <c r="CH138" s="368" t="n"/>
      <c r="CI138" s="368" t="n"/>
      <c r="CJ138" s="368" t="n"/>
      <c r="CK138" s="368" t="n"/>
      <c r="CL138" s="368" t="n"/>
      <c r="CM138" s="368" t="n"/>
      <c r="CN138" s="368" t="n"/>
      <c r="CO138" s="368" t="n"/>
      <c r="CP138" s="368" t="n"/>
      <c r="CQ138" s="368" t="n"/>
      <c r="CR138" s="368" t="n"/>
      <c r="CS138" s="368" t="n"/>
      <c r="CT138" s="368" t="n"/>
      <c r="CU138" s="368" t="n"/>
      <c r="CV138" s="368" t="n"/>
      <c r="CW138" s="368" t="n"/>
      <c r="CX138" s="368" t="n"/>
      <c r="CY138" s="368" t="n"/>
      <c r="CZ138" s="368" t="n"/>
      <c r="DA138" s="368" t="n"/>
      <c r="DB138" s="368" t="n"/>
      <c r="DC138" s="368" t="n"/>
      <c r="DD138" s="368" t="n"/>
    </row>
    <row r="139">
      <c r="A139" s="368" t="n"/>
      <c r="B139" s="368" t="n"/>
      <c r="C139" s="368" t="n"/>
      <c r="D139" s="368" t="n"/>
      <c r="E139" s="368" t="n"/>
      <c r="F139" s="368" t="n"/>
      <c r="G139" s="318" t="n"/>
      <c r="H139" s="368" t="n"/>
      <c r="I139" s="368" t="n"/>
      <c r="J139" s="368" t="n"/>
      <c r="K139" s="368" t="n"/>
      <c r="L139" s="368" t="n"/>
      <c r="M139" s="368" t="n"/>
      <c r="N139" s="368" t="n"/>
      <c r="O139" s="368" t="n"/>
      <c r="P139" s="368" t="n"/>
      <c r="Q139" s="368" t="n"/>
      <c r="R139" s="368" t="n"/>
      <c r="S139" s="368" t="n"/>
      <c r="T139" s="368" t="n"/>
      <c r="U139" s="368" t="n"/>
      <c r="V139" s="368" t="n"/>
      <c r="W139" s="368" t="n"/>
      <c r="X139" s="368" t="n"/>
      <c r="Y139" s="368" t="n"/>
      <c r="Z139" s="368" t="n"/>
      <c r="AA139" s="368" t="n"/>
      <c r="AB139" s="368" t="n"/>
      <c r="AC139" s="368" t="n"/>
      <c r="AD139" s="368" t="n"/>
      <c r="AE139" s="368" t="n"/>
      <c r="AF139" s="368" t="n"/>
      <c r="AG139" s="368" t="n"/>
      <c r="AH139" s="368" t="n"/>
      <c r="AI139" s="368" t="n"/>
      <c r="AJ139" s="368" t="n"/>
      <c r="AK139" s="368" t="n"/>
      <c r="AL139" s="368" t="n"/>
      <c r="AM139" s="368" t="n"/>
      <c r="AN139" s="368" t="n"/>
      <c r="AO139" s="368" t="n"/>
      <c r="AP139" s="319" t="n"/>
      <c r="AQ139" s="368" t="n"/>
      <c r="AR139" s="368" t="n"/>
      <c r="AS139" s="368" t="n"/>
      <c r="AT139" s="368" t="n"/>
      <c r="AU139" s="368" t="n"/>
      <c r="AV139" s="368" t="n"/>
      <c r="AW139" s="368" t="n"/>
      <c r="AX139" s="368" t="n"/>
      <c r="AY139" s="368" t="n"/>
      <c r="AZ139" s="368" t="n"/>
      <c r="BA139" s="368" t="n"/>
      <c r="BB139" s="368" t="n"/>
      <c r="BC139" s="368" t="n"/>
      <c r="BD139" s="368" t="n"/>
      <c r="BE139" s="368" t="n"/>
      <c r="BF139" s="368" t="n"/>
      <c r="BG139" s="368" t="n"/>
      <c r="BH139" s="368" t="n"/>
      <c r="BI139" s="368" t="n"/>
      <c r="BJ139" s="368" t="n"/>
      <c r="BK139" s="368" t="n"/>
      <c r="BL139" s="368" t="n"/>
      <c r="BM139" s="368" t="n"/>
      <c r="BN139" s="368" t="n"/>
      <c r="BO139" s="368" t="n"/>
      <c r="BP139" s="368" t="n"/>
      <c r="BQ139" s="320" t="n"/>
      <c r="BR139" s="368" t="n"/>
      <c r="BS139" s="368" t="n"/>
      <c r="BT139" s="368" t="n"/>
      <c r="BU139" s="368" t="n"/>
      <c r="BV139" s="368" t="n"/>
      <c r="BW139" s="368" t="n"/>
      <c r="BX139" s="368" t="n"/>
      <c r="BY139" s="368" t="n"/>
      <c r="BZ139" s="368" t="n"/>
      <c r="CA139" s="368" t="n"/>
      <c r="CB139" s="368" t="n"/>
      <c r="CC139" s="368" t="n"/>
      <c r="CD139" s="368" t="n"/>
      <c r="CE139" s="368" t="n"/>
      <c r="CF139" s="368" t="n"/>
      <c r="CG139" s="368" t="n"/>
      <c r="CH139" s="368" t="n"/>
      <c r="CI139" s="368" t="n"/>
      <c r="CJ139" s="368" t="n"/>
      <c r="CK139" s="368" t="n"/>
      <c r="CL139" s="368" t="n"/>
      <c r="CM139" s="368" t="n"/>
      <c r="CN139" s="368" t="n"/>
      <c r="CO139" s="368" t="n"/>
      <c r="CP139" s="368" t="n"/>
      <c r="CQ139" s="368" t="n"/>
      <c r="CR139" s="368" t="n"/>
      <c r="CS139" s="368" t="n"/>
      <c r="CT139" s="368" t="n"/>
      <c r="CU139" s="368" t="n"/>
      <c r="CV139" s="368" t="n"/>
      <c r="CW139" s="368" t="n"/>
      <c r="CX139" s="368" t="n"/>
      <c r="CY139" s="368" t="n"/>
      <c r="CZ139" s="368" t="n"/>
      <c r="DA139" s="368" t="n"/>
      <c r="DB139" s="368" t="n"/>
      <c r="DC139" s="368" t="n"/>
      <c r="DD139" s="368" t="n"/>
    </row>
    <row r="140">
      <c r="A140" s="368" t="n"/>
      <c r="B140" s="368" t="n"/>
      <c r="C140" s="368" t="n"/>
      <c r="D140" s="368" t="n"/>
      <c r="E140" s="368" t="n"/>
      <c r="F140" s="368" t="n"/>
      <c r="G140" s="318" t="n"/>
      <c r="H140" s="368" t="n"/>
      <c r="I140" s="368" t="n"/>
      <c r="J140" s="368" t="n"/>
      <c r="K140" s="368" t="n"/>
      <c r="L140" s="368" t="n"/>
      <c r="M140" s="368" t="n"/>
      <c r="N140" s="368" t="n"/>
      <c r="O140" s="368" t="n"/>
      <c r="P140" s="368" t="n"/>
      <c r="Q140" s="368" t="n"/>
      <c r="R140" s="368" t="n"/>
      <c r="S140" s="368" t="n"/>
      <c r="T140" s="368" t="n"/>
      <c r="U140" s="368" t="n"/>
      <c r="V140" s="368" t="n"/>
      <c r="W140" s="368" t="n"/>
      <c r="X140" s="368" t="n"/>
      <c r="Y140" s="368" t="n"/>
      <c r="Z140" s="368" t="n"/>
      <c r="AA140" s="368" t="n"/>
      <c r="AB140" s="368" t="n"/>
      <c r="AC140" s="368" t="n"/>
      <c r="AD140" s="368" t="n"/>
      <c r="AE140" s="368" t="n"/>
      <c r="AF140" s="368" t="n"/>
      <c r="AG140" s="368" t="n"/>
      <c r="AH140" s="368" t="n"/>
      <c r="AI140" s="368" t="n"/>
      <c r="AJ140" s="368" t="n"/>
      <c r="AK140" s="368" t="n"/>
      <c r="AL140" s="368" t="n"/>
      <c r="AM140" s="368" t="n"/>
      <c r="AN140" s="368" t="n"/>
      <c r="AO140" s="368" t="n"/>
      <c r="AP140" s="319" t="n"/>
      <c r="AQ140" s="368" t="n"/>
      <c r="AR140" s="368" t="n"/>
      <c r="AS140" s="368" t="n"/>
      <c r="AT140" s="368" t="n"/>
      <c r="AU140" s="368" t="n"/>
      <c r="AV140" s="368" t="n"/>
      <c r="AW140" s="368" t="n"/>
      <c r="AX140" s="368" t="n"/>
      <c r="AY140" s="368" t="n"/>
      <c r="AZ140" s="368" t="n"/>
      <c r="BA140" s="368" t="n"/>
      <c r="BB140" s="368" t="n"/>
      <c r="BC140" s="368" t="n"/>
      <c r="BD140" s="368" t="n"/>
      <c r="BE140" s="368" t="n"/>
      <c r="BF140" s="368" t="n"/>
      <c r="BG140" s="368" t="n"/>
      <c r="BH140" s="368" t="n"/>
      <c r="BI140" s="368" t="n"/>
      <c r="BJ140" s="368" t="n"/>
      <c r="BK140" s="368" t="n"/>
      <c r="BL140" s="368" t="n"/>
      <c r="BM140" s="368" t="n"/>
      <c r="BN140" s="368" t="n"/>
      <c r="BO140" s="368" t="n"/>
      <c r="BP140" s="368" t="n"/>
      <c r="BQ140" s="320" t="n"/>
      <c r="BR140" s="368" t="n"/>
      <c r="BS140" s="368" t="n"/>
      <c r="BT140" s="368" t="n"/>
      <c r="BU140" s="368" t="n"/>
      <c r="BV140" s="368" t="n"/>
      <c r="BW140" s="368" t="n"/>
      <c r="BX140" s="368" t="n"/>
      <c r="BY140" s="368" t="n"/>
      <c r="BZ140" s="368" t="n"/>
      <c r="CA140" s="368" t="n"/>
      <c r="CB140" s="368" t="n"/>
      <c r="CC140" s="368" t="n"/>
      <c r="CD140" s="368" t="n"/>
      <c r="CE140" s="368" t="n"/>
      <c r="CF140" s="368" t="n"/>
      <c r="CG140" s="368" t="n"/>
      <c r="CH140" s="368" t="n"/>
      <c r="CI140" s="368" t="n"/>
      <c r="CJ140" s="368" t="n"/>
      <c r="CK140" s="368" t="n"/>
      <c r="CL140" s="368" t="n"/>
      <c r="CM140" s="368" t="n"/>
      <c r="CN140" s="368" t="n"/>
      <c r="CO140" s="368" t="n"/>
      <c r="CP140" s="368" t="n"/>
      <c r="CQ140" s="368" t="n"/>
      <c r="CR140" s="368" t="n"/>
      <c r="CS140" s="368" t="n"/>
      <c r="CT140" s="368" t="n"/>
      <c r="CU140" s="368" t="n"/>
      <c r="CV140" s="368" t="n"/>
      <c r="CW140" s="368" t="n"/>
      <c r="CX140" s="368" t="n"/>
      <c r="CY140" s="368" t="n"/>
      <c r="CZ140" s="368" t="n"/>
      <c r="DA140" s="368" t="n"/>
      <c r="DB140" s="368" t="n"/>
      <c r="DC140" s="368" t="n"/>
      <c r="DD140" s="368" t="n"/>
    </row>
    <row r="141">
      <c r="A141" s="368" t="n"/>
      <c r="B141" s="368" t="n"/>
      <c r="C141" s="368" t="n"/>
      <c r="D141" s="368" t="n"/>
      <c r="E141" s="368" t="n"/>
      <c r="F141" s="368" t="n"/>
      <c r="G141" s="318" t="n"/>
      <c r="H141" s="368" t="n"/>
      <c r="I141" s="368" t="n"/>
      <c r="J141" s="368" t="n"/>
      <c r="K141" s="368" t="n"/>
      <c r="L141" s="368" t="n"/>
      <c r="M141" s="368" t="n"/>
      <c r="N141" s="368" t="n"/>
      <c r="O141" s="368" t="n"/>
      <c r="P141" s="368" t="n"/>
      <c r="Q141" s="368" t="n"/>
      <c r="R141" s="368" t="n"/>
      <c r="S141" s="368" t="n"/>
      <c r="T141" s="368" t="n"/>
      <c r="U141" s="368" t="n"/>
      <c r="V141" s="368" t="n"/>
      <c r="W141" s="368" t="n"/>
      <c r="X141" s="368" t="n"/>
      <c r="Y141" s="368" t="n"/>
      <c r="Z141" s="368" t="n"/>
      <c r="AA141" s="368" t="n"/>
      <c r="AB141" s="368" t="n"/>
      <c r="AC141" s="368" t="n"/>
      <c r="AD141" s="368" t="n"/>
      <c r="AE141" s="368" t="n"/>
      <c r="AF141" s="368" t="n"/>
      <c r="AG141" s="368" t="n"/>
      <c r="AH141" s="368" t="n"/>
      <c r="AI141" s="368" t="n"/>
      <c r="AJ141" s="368" t="n"/>
      <c r="AK141" s="368" t="n"/>
      <c r="AL141" s="368" t="n"/>
      <c r="AM141" s="368" t="n"/>
      <c r="AN141" s="368" t="n"/>
      <c r="AO141" s="368" t="n"/>
      <c r="AP141" s="319" t="n"/>
      <c r="AQ141" s="368" t="n"/>
      <c r="AR141" s="368" t="n"/>
      <c r="AS141" s="368" t="n"/>
      <c r="AT141" s="368" t="n"/>
      <c r="AU141" s="368" t="n"/>
      <c r="AV141" s="368" t="n"/>
      <c r="AW141" s="368" t="n"/>
      <c r="AX141" s="368" t="n"/>
      <c r="AY141" s="368" t="n"/>
      <c r="AZ141" s="368" t="n"/>
      <c r="BA141" s="368" t="n"/>
      <c r="BB141" s="368" t="n"/>
      <c r="BC141" s="368" t="n"/>
      <c r="BD141" s="368" t="n"/>
      <c r="BE141" s="368" t="n"/>
      <c r="BF141" s="368" t="n"/>
      <c r="BG141" s="368" t="n"/>
      <c r="BH141" s="368" t="n"/>
      <c r="BI141" s="368" t="n"/>
      <c r="BJ141" s="368" t="n"/>
      <c r="BK141" s="368" t="n"/>
      <c r="BL141" s="368" t="n"/>
      <c r="BM141" s="368" t="n"/>
      <c r="BN141" s="368" t="n"/>
      <c r="BO141" s="368" t="n"/>
      <c r="BP141" s="368" t="n"/>
      <c r="BQ141" s="320" t="n"/>
      <c r="BR141" s="368" t="n"/>
      <c r="BS141" s="368" t="n"/>
      <c r="BT141" s="368" t="n"/>
      <c r="BU141" s="368" t="n"/>
      <c r="BV141" s="368" t="n"/>
      <c r="BW141" s="368" t="n"/>
      <c r="BX141" s="368" t="n"/>
      <c r="BY141" s="368" t="n"/>
      <c r="BZ141" s="368" t="n"/>
      <c r="CA141" s="368" t="n"/>
      <c r="CB141" s="368" t="n"/>
      <c r="CC141" s="368" t="n"/>
      <c r="CD141" s="368" t="n"/>
      <c r="CE141" s="368" t="n"/>
      <c r="CF141" s="368" t="n"/>
      <c r="CG141" s="368" t="n"/>
      <c r="CH141" s="368" t="n"/>
      <c r="CI141" s="368" t="n"/>
      <c r="CJ141" s="368" t="n"/>
      <c r="CK141" s="368" t="n"/>
      <c r="CL141" s="368" t="n"/>
      <c r="CM141" s="368" t="n"/>
      <c r="CN141" s="368" t="n"/>
      <c r="CO141" s="368" t="n"/>
      <c r="CP141" s="368" t="n"/>
      <c r="CQ141" s="368" t="n"/>
      <c r="CR141" s="368" t="n"/>
      <c r="CS141" s="368" t="n"/>
      <c r="CT141" s="368" t="n"/>
      <c r="CU141" s="368" t="n"/>
      <c r="CV141" s="368" t="n"/>
      <c r="CW141" s="368" t="n"/>
      <c r="CX141" s="368" t="n"/>
      <c r="CY141" s="368" t="n"/>
      <c r="CZ141" s="368" t="n"/>
      <c r="DA141" s="368" t="n"/>
      <c r="DB141" s="368" t="n"/>
      <c r="DC141" s="368" t="n"/>
      <c r="DD141" s="368" t="n"/>
    </row>
    <row r="142">
      <c r="A142" s="368" t="n"/>
      <c r="B142" s="368" t="n"/>
      <c r="C142" s="368" t="n"/>
      <c r="D142" s="368" t="n"/>
      <c r="E142" s="368" t="n"/>
      <c r="F142" s="368" t="n"/>
      <c r="G142" s="318" t="n"/>
      <c r="H142" s="368" t="n"/>
      <c r="I142" s="368" t="n"/>
      <c r="J142" s="368" t="n"/>
      <c r="K142" s="368" t="n"/>
      <c r="L142" s="368" t="n"/>
      <c r="M142" s="368" t="n"/>
      <c r="N142" s="368" t="n"/>
      <c r="O142" s="368" t="n"/>
      <c r="P142" s="368" t="n"/>
      <c r="Q142" s="368" t="n"/>
      <c r="R142" s="368" t="n"/>
      <c r="S142" s="368" t="n"/>
      <c r="T142" s="368" t="n"/>
      <c r="U142" s="368" t="n"/>
      <c r="V142" s="368" t="n"/>
      <c r="W142" s="368" t="n"/>
      <c r="X142" s="368" t="n"/>
      <c r="Y142" s="368" t="n"/>
      <c r="Z142" s="368" t="n"/>
      <c r="AA142" s="368" t="n"/>
      <c r="AB142" s="368" t="n"/>
      <c r="AC142" s="368" t="n"/>
      <c r="AD142" s="368" t="n"/>
      <c r="AE142" s="368" t="n"/>
      <c r="AF142" s="368" t="n"/>
      <c r="AG142" s="368" t="n"/>
      <c r="AH142" s="368" t="n"/>
      <c r="AI142" s="368" t="n"/>
      <c r="AJ142" s="368" t="n"/>
      <c r="AK142" s="368" t="n"/>
      <c r="AL142" s="368" t="n"/>
      <c r="AM142" s="368" t="n"/>
      <c r="AN142" s="368" t="n"/>
      <c r="AO142" s="368" t="n"/>
      <c r="AP142" s="319" t="n"/>
      <c r="AQ142" s="368" t="n"/>
      <c r="AR142" s="368" t="n"/>
      <c r="AS142" s="368" t="n"/>
      <c r="AT142" s="368" t="n"/>
      <c r="AU142" s="368" t="n"/>
      <c r="AV142" s="368" t="n"/>
      <c r="AW142" s="368" t="n"/>
      <c r="AX142" s="368" t="n"/>
      <c r="AY142" s="368" t="n"/>
      <c r="AZ142" s="368" t="n"/>
      <c r="BA142" s="368" t="n"/>
      <c r="BB142" s="368" t="n"/>
      <c r="BC142" s="368" t="n"/>
      <c r="BD142" s="368" t="n"/>
      <c r="BE142" s="368" t="n"/>
      <c r="BF142" s="368" t="n"/>
      <c r="BG142" s="368" t="n"/>
      <c r="BH142" s="368" t="n"/>
      <c r="BI142" s="368" t="n"/>
      <c r="BJ142" s="368" t="n"/>
      <c r="BK142" s="368" t="n"/>
      <c r="BL142" s="368" t="n"/>
      <c r="BM142" s="368" t="n"/>
      <c r="BN142" s="368" t="n"/>
      <c r="BO142" s="368" t="n"/>
      <c r="BP142" s="368" t="n"/>
      <c r="BQ142" s="320" t="n"/>
      <c r="BR142" s="368" t="n"/>
      <c r="BS142" s="368" t="n"/>
      <c r="BT142" s="368" t="n"/>
      <c r="BU142" s="368" t="n"/>
      <c r="BV142" s="368" t="n"/>
      <c r="BW142" s="368" t="n"/>
      <c r="BX142" s="368" t="n"/>
      <c r="BY142" s="368" t="n"/>
      <c r="BZ142" s="368" t="n"/>
      <c r="CA142" s="368" t="n"/>
      <c r="CB142" s="368" t="n"/>
      <c r="CC142" s="368" t="n"/>
      <c r="CD142" s="368" t="n"/>
      <c r="CE142" s="368" t="n"/>
      <c r="CF142" s="368" t="n"/>
      <c r="CG142" s="368" t="n"/>
      <c r="CH142" s="368" t="n"/>
      <c r="CI142" s="368" t="n"/>
      <c r="CJ142" s="368" t="n"/>
      <c r="CK142" s="368" t="n"/>
      <c r="CL142" s="368" t="n"/>
      <c r="CM142" s="368" t="n"/>
      <c r="CN142" s="368" t="n"/>
      <c r="CO142" s="368" t="n"/>
      <c r="CP142" s="368" t="n"/>
      <c r="CQ142" s="368" t="n"/>
      <c r="CR142" s="368" t="n"/>
      <c r="CS142" s="368" t="n"/>
      <c r="CT142" s="368" t="n"/>
      <c r="CU142" s="368" t="n"/>
      <c r="CV142" s="368" t="n"/>
      <c r="CW142" s="368" t="n"/>
      <c r="CX142" s="368" t="n"/>
      <c r="CY142" s="368" t="n"/>
      <c r="CZ142" s="368" t="n"/>
      <c r="DA142" s="368" t="n"/>
      <c r="DB142" s="368" t="n"/>
      <c r="DC142" s="368" t="n"/>
      <c r="DD142" s="368" t="n"/>
    </row>
    <row r="143">
      <c r="A143" s="368" t="n"/>
      <c r="B143" s="368" t="n"/>
      <c r="C143" s="368" t="n"/>
      <c r="D143" s="368" t="n"/>
      <c r="E143" s="368" t="n"/>
      <c r="F143" s="368" t="n"/>
      <c r="G143" s="318" t="n"/>
      <c r="H143" s="368" t="n"/>
      <c r="I143" s="368" t="n"/>
      <c r="J143" s="368" t="n"/>
      <c r="K143" s="368" t="n"/>
      <c r="L143" s="368" t="n"/>
      <c r="M143" s="368" t="n"/>
      <c r="N143" s="368" t="n"/>
      <c r="O143" s="368" t="n"/>
      <c r="P143" s="368" t="n"/>
      <c r="Q143" s="368" t="n"/>
      <c r="R143" s="368" t="n"/>
      <c r="S143" s="368" t="n"/>
      <c r="T143" s="368" t="n"/>
      <c r="U143" s="368" t="n"/>
      <c r="V143" s="368" t="n"/>
      <c r="W143" s="368" t="n"/>
      <c r="X143" s="368" t="n"/>
      <c r="Y143" s="368" t="n"/>
      <c r="Z143" s="368" t="n"/>
      <c r="AA143" s="368" t="n"/>
      <c r="AB143" s="368" t="n"/>
      <c r="AC143" s="368" t="n"/>
      <c r="AD143" s="368" t="n"/>
      <c r="AE143" s="368" t="n"/>
      <c r="AF143" s="368" t="n"/>
      <c r="AG143" s="368" t="n"/>
      <c r="AH143" s="368" t="n"/>
      <c r="AI143" s="368" t="n"/>
      <c r="AJ143" s="368" t="n"/>
      <c r="AK143" s="368" t="n"/>
      <c r="AL143" s="368" t="n"/>
      <c r="AM143" s="368" t="n"/>
      <c r="AN143" s="368" t="n"/>
      <c r="AO143" s="368" t="n"/>
      <c r="AP143" s="319" t="n"/>
      <c r="AQ143" s="368" t="n"/>
      <c r="AR143" s="368" t="n"/>
      <c r="AS143" s="368" t="n"/>
      <c r="AT143" s="368" t="n"/>
      <c r="AU143" s="368" t="n"/>
      <c r="AV143" s="368" t="n"/>
      <c r="AW143" s="368" t="n"/>
      <c r="AX143" s="368" t="n"/>
      <c r="AY143" s="368" t="n"/>
      <c r="AZ143" s="368" t="n"/>
      <c r="BA143" s="368" t="n"/>
      <c r="BB143" s="368" t="n"/>
      <c r="BC143" s="368" t="n"/>
      <c r="BD143" s="368" t="n"/>
      <c r="BE143" s="368" t="n"/>
      <c r="BF143" s="368" t="n"/>
      <c r="BG143" s="368" t="n"/>
      <c r="BH143" s="368" t="n"/>
      <c r="BI143" s="368" t="n"/>
      <c r="BJ143" s="368" t="n"/>
      <c r="BK143" s="368" t="n"/>
      <c r="BL143" s="368" t="n"/>
      <c r="BM143" s="368" t="n"/>
      <c r="BN143" s="368" t="n"/>
      <c r="BO143" s="368" t="n"/>
      <c r="BP143" s="368" t="n"/>
      <c r="BQ143" s="320" t="n"/>
      <c r="BR143" s="368" t="n"/>
      <c r="BS143" s="368" t="n"/>
      <c r="BT143" s="368" t="n"/>
      <c r="BU143" s="368" t="n"/>
      <c r="BV143" s="368" t="n"/>
      <c r="BW143" s="368" t="n"/>
      <c r="BX143" s="368" t="n"/>
      <c r="BY143" s="368" t="n"/>
      <c r="BZ143" s="368" t="n"/>
      <c r="CA143" s="368" t="n"/>
      <c r="CB143" s="368" t="n"/>
      <c r="CC143" s="368" t="n"/>
      <c r="CD143" s="368" t="n"/>
      <c r="CE143" s="368" t="n"/>
      <c r="CF143" s="368" t="n"/>
      <c r="CG143" s="368" t="n"/>
      <c r="CH143" s="368" t="n"/>
      <c r="CI143" s="368" t="n"/>
      <c r="CJ143" s="368" t="n"/>
      <c r="CK143" s="368" t="n"/>
      <c r="CL143" s="368" t="n"/>
      <c r="CM143" s="368" t="n"/>
      <c r="CN143" s="368" t="n"/>
      <c r="CO143" s="368" t="n"/>
      <c r="CP143" s="368" t="n"/>
      <c r="CQ143" s="368" t="n"/>
      <c r="CR143" s="368" t="n"/>
      <c r="CS143" s="368" t="n"/>
      <c r="CT143" s="368" t="n"/>
      <c r="CU143" s="368" t="n"/>
      <c r="CV143" s="368" t="n"/>
      <c r="CW143" s="368" t="n"/>
      <c r="CX143" s="368" t="n"/>
      <c r="CY143" s="368" t="n"/>
      <c r="CZ143" s="368" t="n"/>
      <c r="DA143" s="368" t="n"/>
      <c r="DB143" s="368" t="n"/>
      <c r="DC143" s="368" t="n"/>
      <c r="DD143" s="368" t="n"/>
    </row>
    <row r="144">
      <c r="A144" s="368" t="n"/>
      <c r="B144" s="368" t="n"/>
      <c r="C144" s="368" t="n"/>
      <c r="D144" s="368" t="n"/>
      <c r="E144" s="368" t="n"/>
      <c r="F144" s="368" t="n"/>
      <c r="G144" s="318" t="n"/>
      <c r="H144" s="368" t="n"/>
      <c r="I144" s="368" t="n"/>
      <c r="J144" s="368" t="n"/>
      <c r="K144" s="368" t="n"/>
      <c r="L144" s="368" t="n"/>
      <c r="M144" s="368" t="n"/>
      <c r="N144" s="368" t="n"/>
      <c r="O144" s="368" t="n"/>
      <c r="P144" s="368" t="n"/>
      <c r="Q144" s="368" t="n"/>
      <c r="R144" s="368" t="n"/>
      <c r="S144" s="368" t="n"/>
      <c r="T144" s="368" t="n"/>
      <c r="U144" s="368" t="n"/>
      <c r="V144" s="368" t="n"/>
      <c r="W144" s="368" t="n"/>
      <c r="X144" s="368" t="n"/>
      <c r="Y144" s="368" t="n"/>
      <c r="Z144" s="368" t="n"/>
      <c r="AA144" s="368" t="n"/>
      <c r="AB144" s="368" t="n"/>
      <c r="AC144" s="368" t="n"/>
      <c r="AD144" s="368" t="n"/>
      <c r="AE144" s="368" t="n"/>
      <c r="AF144" s="368" t="n"/>
      <c r="AG144" s="368" t="n"/>
      <c r="AH144" s="368" t="n"/>
      <c r="AI144" s="368" t="n"/>
      <c r="AJ144" s="368" t="n"/>
      <c r="AK144" s="368" t="n"/>
      <c r="AL144" s="368" t="n"/>
      <c r="AM144" s="368" t="n"/>
      <c r="AN144" s="368" t="n"/>
      <c r="AO144" s="368" t="n"/>
      <c r="AP144" s="319" t="n"/>
      <c r="AQ144" s="368" t="n"/>
      <c r="AR144" s="368" t="n"/>
      <c r="AS144" s="368" t="n"/>
      <c r="AT144" s="368" t="n"/>
      <c r="AU144" s="368" t="n"/>
      <c r="AV144" s="368" t="n"/>
      <c r="AW144" s="368" t="n"/>
      <c r="AX144" s="368" t="n"/>
      <c r="AY144" s="368" t="n"/>
      <c r="AZ144" s="368" t="n"/>
      <c r="BA144" s="368" t="n"/>
      <c r="BB144" s="368" t="n"/>
      <c r="BC144" s="368" t="n"/>
      <c r="BD144" s="368" t="n"/>
      <c r="BE144" s="368" t="n"/>
      <c r="BF144" s="368" t="n"/>
      <c r="BG144" s="368" t="n"/>
      <c r="BH144" s="368" t="n"/>
      <c r="BI144" s="368" t="n"/>
      <c r="BJ144" s="368" t="n"/>
      <c r="BK144" s="368" t="n"/>
      <c r="BL144" s="368" t="n"/>
      <c r="BM144" s="368" t="n"/>
      <c r="BN144" s="368" t="n"/>
      <c r="BO144" s="368" t="n"/>
      <c r="BP144" s="368" t="n"/>
      <c r="BQ144" s="320" t="n"/>
      <c r="BR144" s="368" t="n"/>
      <c r="BS144" s="368" t="n"/>
      <c r="BT144" s="368" t="n"/>
      <c r="BU144" s="368" t="n"/>
      <c r="BV144" s="368" t="n"/>
      <c r="BW144" s="368" t="n"/>
      <c r="BX144" s="368" t="n"/>
      <c r="BY144" s="368" t="n"/>
      <c r="BZ144" s="368" t="n"/>
      <c r="CA144" s="368" t="n"/>
      <c r="CB144" s="368" t="n"/>
      <c r="CC144" s="368" t="n"/>
      <c r="CD144" s="368" t="n"/>
      <c r="CE144" s="368" t="n"/>
      <c r="CF144" s="368" t="n"/>
      <c r="CG144" s="368" t="n"/>
      <c r="CH144" s="368" t="n"/>
      <c r="CI144" s="368" t="n"/>
      <c r="CJ144" s="368" t="n"/>
      <c r="CK144" s="368" t="n"/>
      <c r="CL144" s="368" t="n"/>
      <c r="CM144" s="368" t="n"/>
      <c r="CN144" s="368" t="n"/>
      <c r="CO144" s="368" t="n"/>
      <c r="CP144" s="368" t="n"/>
      <c r="CQ144" s="368" t="n"/>
      <c r="CR144" s="368" t="n"/>
      <c r="CS144" s="368" t="n"/>
      <c r="CT144" s="368" t="n"/>
      <c r="CU144" s="368" t="n"/>
      <c r="CV144" s="368" t="n"/>
      <c r="CW144" s="368" t="n"/>
      <c r="CX144" s="368" t="n"/>
      <c r="CY144" s="368" t="n"/>
      <c r="CZ144" s="368" t="n"/>
      <c r="DA144" s="368" t="n"/>
      <c r="DB144" s="368" t="n"/>
      <c r="DC144" s="368" t="n"/>
      <c r="DD144" s="368" t="n"/>
    </row>
    <row r="145">
      <c r="A145" s="368" t="n"/>
      <c r="B145" s="368" t="n"/>
      <c r="C145" s="368" t="n"/>
      <c r="D145" s="368" t="n"/>
      <c r="E145" s="368" t="n"/>
      <c r="F145" s="368" t="n"/>
      <c r="G145" s="318" t="n"/>
      <c r="H145" s="368" t="n"/>
      <c r="I145" s="368" t="n"/>
      <c r="J145" s="368" t="n"/>
      <c r="K145" s="368" t="n"/>
      <c r="L145" s="368" t="n"/>
      <c r="M145" s="368" t="n"/>
      <c r="N145" s="368" t="n"/>
      <c r="O145" s="368" t="n"/>
      <c r="P145" s="368" t="n"/>
      <c r="Q145" s="368" t="n"/>
      <c r="R145" s="368" t="n"/>
      <c r="S145" s="368" t="n"/>
      <c r="T145" s="368" t="n"/>
      <c r="U145" s="368" t="n"/>
      <c r="V145" s="368" t="n"/>
      <c r="W145" s="368" t="n"/>
      <c r="X145" s="368" t="n"/>
      <c r="Y145" s="368" t="n"/>
      <c r="Z145" s="368" t="n"/>
      <c r="AA145" s="368" t="n"/>
      <c r="AB145" s="368" t="n"/>
      <c r="AC145" s="368" t="n"/>
      <c r="AD145" s="368" t="n"/>
      <c r="AE145" s="368" t="n"/>
      <c r="AF145" s="368" t="n"/>
      <c r="AG145" s="368" t="n"/>
      <c r="AH145" s="368" t="n"/>
      <c r="AI145" s="368" t="n"/>
      <c r="AJ145" s="368" t="n"/>
      <c r="AK145" s="368" t="n"/>
      <c r="AL145" s="368" t="n"/>
      <c r="AM145" s="368" t="n"/>
      <c r="AN145" s="368" t="n"/>
      <c r="AO145" s="368" t="n"/>
      <c r="AP145" s="319" t="n"/>
      <c r="AQ145" s="368" t="n"/>
      <c r="AR145" s="368" t="n"/>
      <c r="AS145" s="368" t="n"/>
      <c r="AT145" s="368" t="n"/>
      <c r="AU145" s="368" t="n"/>
      <c r="AV145" s="368" t="n"/>
      <c r="AW145" s="368" t="n"/>
      <c r="AX145" s="368" t="n"/>
      <c r="AY145" s="368" t="n"/>
      <c r="AZ145" s="368" t="n"/>
      <c r="BA145" s="368" t="n"/>
      <c r="BB145" s="368" t="n"/>
      <c r="BC145" s="368" t="n"/>
      <c r="BD145" s="368" t="n"/>
      <c r="BE145" s="368" t="n"/>
      <c r="BF145" s="368" t="n"/>
      <c r="BG145" s="368" t="n"/>
      <c r="BH145" s="368" t="n"/>
      <c r="BI145" s="368" t="n"/>
      <c r="BJ145" s="368" t="n"/>
      <c r="BK145" s="368" t="n"/>
      <c r="BL145" s="368" t="n"/>
      <c r="BM145" s="368" t="n"/>
      <c r="BN145" s="368" t="n"/>
      <c r="BO145" s="368" t="n"/>
      <c r="BP145" s="368" t="n"/>
      <c r="BQ145" s="320" t="n"/>
      <c r="BR145" s="368" t="n"/>
      <c r="BS145" s="368" t="n"/>
      <c r="BT145" s="368" t="n"/>
      <c r="BU145" s="368" t="n"/>
      <c r="BV145" s="368" t="n"/>
      <c r="BW145" s="368" t="n"/>
      <c r="BX145" s="368" t="n"/>
      <c r="BY145" s="368" t="n"/>
      <c r="BZ145" s="368" t="n"/>
      <c r="CA145" s="368" t="n"/>
      <c r="CB145" s="368" t="n"/>
      <c r="CC145" s="368" t="n"/>
      <c r="CD145" s="368" t="n"/>
      <c r="CE145" s="368" t="n"/>
      <c r="CF145" s="368" t="n"/>
      <c r="CG145" s="368" t="n"/>
      <c r="CH145" s="368" t="n"/>
      <c r="CI145" s="368" t="n"/>
      <c r="CJ145" s="368" t="n"/>
      <c r="CK145" s="368" t="n"/>
      <c r="CL145" s="368" t="n"/>
      <c r="CM145" s="368" t="n"/>
      <c r="CN145" s="368" t="n"/>
      <c r="CO145" s="368" t="n"/>
      <c r="CP145" s="368" t="n"/>
      <c r="CQ145" s="368" t="n"/>
      <c r="CR145" s="368" t="n"/>
      <c r="CS145" s="368" t="n"/>
      <c r="CT145" s="368" t="n"/>
      <c r="CU145" s="368" t="n"/>
      <c r="CV145" s="368" t="n"/>
      <c r="CW145" s="368" t="n"/>
      <c r="CX145" s="368" t="n"/>
      <c r="CY145" s="368" t="n"/>
      <c r="CZ145" s="368" t="n"/>
      <c r="DA145" s="368" t="n"/>
      <c r="DB145" s="368" t="n"/>
      <c r="DC145" s="368" t="n"/>
      <c r="DD145" s="368" t="n"/>
    </row>
    <row r="146">
      <c r="A146" s="368" t="n"/>
      <c r="B146" s="368" t="n"/>
      <c r="C146" s="368" t="n"/>
      <c r="D146" s="368" t="n"/>
      <c r="E146" s="368" t="n"/>
      <c r="F146" s="368" t="n"/>
      <c r="G146" s="318" t="n"/>
      <c r="H146" s="368" t="n"/>
      <c r="I146" s="368" t="n"/>
      <c r="J146" s="368" t="n"/>
      <c r="K146" s="368" t="n"/>
      <c r="L146" s="368" t="n"/>
      <c r="M146" s="368" t="n"/>
      <c r="N146" s="368" t="n"/>
      <c r="O146" s="368" t="n"/>
      <c r="P146" s="368" t="n"/>
      <c r="Q146" s="368" t="n"/>
      <c r="R146" s="368" t="n"/>
      <c r="S146" s="368" t="n"/>
      <c r="T146" s="368" t="n"/>
      <c r="U146" s="368" t="n"/>
      <c r="V146" s="368" t="n"/>
      <c r="W146" s="368" t="n"/>
      <c r="X146" s="368" t="n"/>
      <c r="Y146" s="368" t="n"/>
      <c r="Z146" s="368" t="n"/>
      <c r="AA146" s="368" t="n"/>
      <c r="AB146" s="368" t="n"/>
      <c r="AC146" s="368" t="n"/>
      <c r="AD146" s="368" t="n"/>
      <c r="AE146" s="368" t="n"/>
      <c r="AF146" s="368" t="n"/>
      <c r="AG146" s="368" t="n"/>
      <c r="AH146" s="368" t="n"/>
      <c r="AI146" s="368" t="n"/>
      <c r="AJ146" s="368" t="n"/>
      <c r="AK146" s="368" t="n"/>
      <c r="AL146" s="368" t="n"/>
      <c r="AM146" s="368" t="n"/>
      <c r="AN146" s="368" t="n"/>
      <c r="AO146" s="368" t="n"/>
      <c r="AP146" s="319" t="n"/>
      <c r="AQ146" s="368" t="n"/>
      <c r="AR146" s="368" t="n"/>
      <c r="AS146" s="368" t="n"/>
      <c r="AT146" s="368" t="n"/>
      <c r="AU146" s="368" t="n"/>
      <c r="AV146" s="368" t="n"/>
      <c r="AW146" s="368" t="n"/>
      <c r="AX146" s="368" t="n"/>
      <c r="AY146" s="368" t="n"/>
      <c r="AZ146" s="368" t="n"/>
      <c r="BA146" s="368" t="n"/>
      <c r="BB146" s="368" t="n"/>
      <c r="BC146" s="368" t="n"/>
      <c r="BD146" s="368" t="n"/>
      <c r="BE146" s="368" t="n"/>
      <c r="BF146" s="368" t="n"/>
      <c r="BG146" s="368" t="n"/>
      <c r="BH146" s="368" t="n"/>
      <c r="BI146" s="368" t="n"/>
      <c r="BJ146" s="368" t="n"/>
      <c r="BK146" s="368" t="n"/>
      <c r="BL146" s="368" t="n"/>
      <c r="BM146" s="368" t="n"/>
      <c r="BN146" s="368" t="n"/>
      <c r="BO146" s="368" t="n"/>
      <c r="BP146" s="368" t="n"/>
      <c r="BQ146" s="320" t="n"/>
      <c r="BR146" s="368" t="n"/>
      <c r="BS146" s="368" t="n"/>
      <c r="BT146" s="368" t="n"/>
      <c r="BU146" s="368" t="n"/>
      <c r="BV146" s="368" t="n"/>
      <c r="BW146" s="368" t="n"/>
      <c r="BX146" s="368" t="n"/>
      <c r="BY146" s="368" t="n"/>
      <c r="BZ146" s="368" t="n"/>
      <c r="CA146" s="368" t="n"/>
      <c r="CB146" s="368" t="n"/>
      <c r="CC146" s="368" t="n"/>
      <c r="CD146" s="368" t="n"/>
      <c r="CE146" s="368" t="n"/>
      <c r="CF146" s="368" t="n"/>
      <c r="CG146" s="368" t="n"/>
      <c r="CH146" s="368" t="n"/>
      <c r="CI146" s="368" t="n"/>
      <c r="CJ146" s="368" t="n"/>
      <c r="CK146" s="368" t="n"/>
      <c r="CL146" s="368" t="n"/>
      <c r="CM146" s="368" t="n"/>
      <c r="CN146" s="368" t="n"/>
      <c r="CO146" s="368" t="n"/>
      <c r="CP146" s="368" t="n"/>
      <c r="CQ146" s="368" t="n"/>
      <c r="CR146" s="368" t="n"/>
      <c r="CS146" s="368" t="n"/>
      <c r="CT146" s="368" t="n"/>
      <c r="CU146" s="368" t="n"/>
      <c r="CV146" s="368" t="n"/>
      <c r="CW146" s="368" t="n"/>
      <c r="CX146" s="368" t="n"/>
      <c r="CY146" s="368" t="n"/>
      <c r="CZ146" s="368" t="n"/>
      <c r="DA146" s="368" t="n"/>
      <c r="DB146" s="368" t="n"/>
      <c r="DC146" s="368" t="n"/>
      <c r="DD146" s="368" t="n"/>
    </row>
    <row r="147">
      <c r="A147" s="368" t="n"/>
      <c r="B147" s="368" t="n"/>
      <c r="C147" s="368" t="n"/>
      <c r="D147" s="368" t="n"/>
      <c r="E147" s="368" t="n"/>
      <c r="F147" s="368" t="n"/>
      <c r="G147" s="318" t="n"/>
      <c r="H147" s="368" t="n"/>
      <c r="I147" s="368" t="n"/>
      <c r="J147" s="368" t="n"/>
      <c r="K147" s="368" t="n"/>
      <c r="L147" s="368" t="n"/>
      <c r="M147" s="368" t="n"/>
      <c r="N147" s="368" t="n"/>
      <c r="O147" s="368" t="n"/>
      <c r="P147" s="368" t="n"/>
      <c r="Q147" s="368" t="n"/>
      <c r="R147" s="368" t="n"/>
      <c r="S147" s="368" t="n"/>
      <c r="T147" s="368" t="n"/>
      <c r="U147" s="368" t="n"/>
      <c r="V147" s="368" t="n"/>
      <c r="W147" s="368" t="n"/>
      <c r="X147" s="368" t="n"/>
      <c r="Y147" s="368" t="n"/>
      <c r="Z147" s="368" t="n"/>
      <c r="AA147" s="368" t="n"/>
      <c r="AB147" s="368" t="n"/>
      <c r="AC147" s="368" t="n"/>
      <c r="AD147" s="368" t="n"/>
      <c r="AE147" s="368" t="n"/>
      <c r="AF147" s="368" t="n"/>
      <c r="AG147" s="368" t="n"/>
      <c r="AH147" s="368" t="n"/>
      <c r="AI147" s="368" t="n"/>
      <c r="AJ147" s="368" t="n"/>
      <c r="AK147" s="368" t="n"/>
      <c r="AL147" s="368" t="n"/>
      <c r="AM147" s="368" t="n"/>
      <c r="AN147" s="368" t="n"/>
      <c r="AO147" s="368" t="n"/>
      <c r="AP147" s="319" t="n"/>
      <c r="AQ147" s="368" t="n"/>
      <c r="AR147" s="368" t="n"/>
      <c r="AS147" s="368" t="n"/>
      <c r="AT147" s="368" t="n"/>
      <c r="AU147" s="368" t="n"/>
      <c r="AV147" s="368" t="n"/>
      <c r="AW147" s="368" t="n"/>
      <c r="AX147" s="368" t="n"/>
      <c r="AY147" s="368" t="n"/>
      <c r="AZ147" s="368" t="n"/>
      <c r="BA147" s="368" t="n"/>
      <c r="BB147" s="368" t="n"/>
      <c r="BC147" s="368" t="n"/>
      <c r="BD147" s="368" t="n"/>
      <c r="BE147" s="368" t="n"/>
      <c r="BF147" s="368" t="n"/>
      <c r="BG147" s="368" t="n"/>
      <c r="BH147" s="368" t="n"/>
      <c r="BI147" s="368" t="n"/>
      <c r="BJ147" s="368" t="n"/>
      <c r="BK147" s="368" t="n"/>
      <c r="BL147" s="368" t="n"/>
      <c r="BM147" s="368" t="n"/>
      <c r="BN147" s="368" t="n"/>
      <c r="BO147" s="368" t="n"/>
      <c r="BP147" s="368" t="n"/>
      <c r="BQ147" s="320" t="n"/>
      <c r="BR147" s="368" t="n"/>
      <c r="BS147" s="368" t="n"/>
      <c r="BT147" s="368" t="n"/>
      <c r="BU147" s="368" t="n"/>
      <c r="BV147" s="368" t="n"/>
      <c r="BW147" s="368" t="n"/>
      <c r="BX147" s="368" t="n"/>
      <c r="BY147" s="368" t="n"/>
      <c r="BZ147" s="368" t="n"/>
      <c r="CA147" s="368" t="n"/>
      <c r="CB147" s="368" t="n"/>
      <c r="CC147" s="368" t="n"/>
      <c r="CD147" s="368" t="n"/>
      <c r="CE147" s="368" t="n"/>
      <c r="CF147" s="368" t="n"/>
      <c r="CG147" s="368" t="n"/>
      <c r="CH147" s="368" t="n"/>
      <c r="CI147" s="368" t="n"/>
      <c r="CJ147" s="368" t="n"/>
      <c r="CK147" s="368" t="n"/>
      <c r="CL147" s="368" t="n"/>
      <c r="CM147" s="368" t="n"/>
      <c r="CN147" s="368" t="n"/>
      <c r="CO147" s="368" t="n"/>
      <c r="CP147" s="368" t="n"/>
      <c r="CQ147" s="368" t="n"/>
      <c r="CR147" s="368" t="n"/>
      <c r="CS147" s="368" t="n"/>
      <c r="CT147" s="368" t="n"/>
      <c r="CU147" s="368" t="n"/>
      <c r="CV147" s="368" t="n"/>
      <c r="CW147" s="368" t="n"/>
      <c r="CX147" s="368" t="n"/>
      <c r="CY147" s="368" t="n"/>
      <c r="CZ147" s="368" t="n"/>
      <c r="DA147" s="368" t="n"/>
      <c r="DB147" s="368" t="n"/>
      <c r="DC147" s="368" t="n"/>
      <c r="DD147" s="368" t="n"/>
    </row>
    <row r="148">
      <c r="A148" s="368" t="n"/>
      <c r="B148" s="368" t="n"/>
      <c r="C148" s="368" t="n"/>
      <c r="D148" s="368" t="n"/>
      <c r="E148" s="368" t="n"/>
      <c r="F148" s="368" t="n"/>
      <c r="G148" s="318" t="n"/>
      <c r="H148" s="368" t="n"/>
      <c r="I148" s="368" t="n"/>
      <c r="J148" s="368" t="n"/>
      <c r="K148" s="368" t="n"/>
      <c r="L148" s="368" t="n"/>
      <c r="M148" s="368" t="n"/>
      <c r="N148" s="368" t="n"/>
      <c r="O148" s="368" t="n"/>
      <c r="P148" s="368" t="n"/>
      <c r="Q148" s="368" t="n"/>
      <c r="R148" s="368" t="n"/>
      <c r="S148" s="368" t="n"/>
      <c r="T148" s="368" t="n"/>
      <c r="U148" s="368" t="n"/>
      <c r="V148" s="368" t="n"/>
      <c r="W148" s="368" t="n"/>
      <c r="X148" s="368" t="n"/>
      <c r="Y148" s="368" t="n"/>
      <c r="Z148" s="368" t="n"/>
      <c r="AA148" s="368" t="n"/>
      <c r="AB148" s="368" t="n"/>
      <c r="AC148" s="368" t="n"/>
      <c r="AD148" s="368" t="n"/>
      <c r="AE148" s="368" t="n"/>
      <c r="AF148" s="368" t="n"/>
      <c r="AG148" s="368" t="n"/>
      <c r="AH148" s="368" t="n"/>
      <c r="AI148" s="368" t="n"/>
      <c r="AJ148" s="368" t="n"/>
      <c r="AK148" s="368" t="n"/>
      <c r="AL148" s="368" t="n"/>
      <c r="AM148" s="368" t="n"/>
      <c r="AN148" s="368" t="n"/>
      <c r="AO148" s="368" t="n"/>
      <c r="AP148" s="319" t="n"/>
      <c r="AQ148" s="368" t="n"/>
      <c r="AR148" s="368" t="n"/>
      <c r="AS148" s="368" t="n"/>
      <c r="AT148" s="368" t="n"/>
      <c r="AU148" s="368" t="n"/>
      <c r="AV148" s="368" t="n"/>
      <c r="AW148" s="368" t="n"/>
      <c r="AX148" s="368" t="n"/>
      <c r="AY148" s="368" t="n"/>
      <c r="AZ148" s="368" t="n"/>
      <c r="BA148" s="368" t="n"/>
      <c r="BB148" s="368" t="n"/>
      <c r="BC148" s="368" t="n"/>
      <c r="BD148" s="368" t="n"/>
      <c r="BE148" s="368" t="n"/>
      <c r="BF148" s="368" t="n"/>
      <c r="BG148" s="368" t="n"/>
      <c r="BH148" s="368" t="n"/>
      <c r="BI148" s="368" t="n"/>
      <c r="BJ148" s="368" t="n"/>
      <c r="BK148" s="368" t="n"/>
      <c r="BL148" s="368" t="n"/>
      <c r="BM148" s="368" t="n"/>
      <c r="BN148" s="368" t="n"/>
      <c r="BO148" s="368" t="n"/>
      <c r="BP148" s="368" t="n"/>
      <c r="BQ148" s="320" t="n"/>
      <c r="BR148" s="368" t="n"/>
      <c r="BS148" s="368" t="n"/>
      <c r="BT148" s="368" t="n"/>
      <c r="BU148" s="368" t="n"/>
      <c r="BV148" s="368" t="n"/>
      <c r="BW148" s="368" t="n"/>
      <c r="BX148" s="368" t="n"/>
      <c r="BY148" s="368" t="n"/>
      <c r="BZ148" s="368" t="n"/>
      <c r="CA148" s="368" t="n"/>
      <c r="CB148" s="368" t="n"/>
      <c r="CC148" s="368" t="n"/>
      <c r="CD148" s="368" t="n"/>
      <c r="CE148" s="368" t="n"/>
      <c r="CF148" s="368" t="n"/>
      <c r="CG148" s="368" t="n"/>
      <c r="CH148" s="368" t="n"/>
      <c r="CI148" s="368" t="n"/>
      <c r="CJ148" s="368" t="n"/>
      <c r="CK148" s="368" t="n"/>
      <c r="CL148" s="368" t="n"/>
      <c r="CM148" s="368" t="n"/>
      <c r="CN148" s="368" t="n"/>
      <c r="CO148" s="368" t="n"/>
      <c r="CP148" s="368" t="n"/>
      <c r="CQ148" s="368" t="n"/>
      <c r="CR148" s="368" t="n"/>
      <c r="CS148" s="368" t="n"/>
      <c r="CT148" s="368" t="n"/>
      <c r="CU148" s="368" t="n"/>
      <c r="CV148" s="368" t="n"/>
      <c r="CW148" s="368" t="n"/>
      <c r="CX148" s="368" t="n"/>
      <c r="CY148" s="368" t="n"/>
      <c r="CZ148" s="368" t="n"/>
      <c r="DA148" s="368" t="n"/>
      <c r="DB148" s="368" t="n"/>
      <c r="DC148" s="368" t="n"/>
      <c r="DD148" s="368" t="n"/>
    </row>
    <row r="149">
      <c r="A149" s="368" t="n"/>
      <c r="B149" s="368" t="n"/>
      <c r="C149" s="368" t="n"/>
      <c r="D149" s="368" t="n"/>
      <c r="E149" s="368" t="n"/>
      <c r="F149" s="368" t="n"/>
      <c r="G149" s="318" t="n"/>
      <c r="H149" s="368" t="n"/>
      <c r="I149" s="368" t="n"/>
      <c r="J149" s="368" t="n"/>
      <c r="K149" s="368" t="n"/>
      <c r="L149" s="368" t="n"/>
      <c r="M149" s="368" t="n"/>
      <c r="N149" s="368" t="n"/>
      <c r="O149" s="368" t="n"/>
      <c r="P149" s="368" t="n"/>
      <c r="Q149" s="368" t="n"/>
      <c r="R149" s="368" t="n"/>
      <c r="S149" s="368" t="n"/>
      <c r="T149" s="368" t="n"/>
      <c r="U149" s="368" t="n"/>
      <c r="V149" s="368" t="n"/>
      <c r="W149" s="368" t="n"/>
      <c r="X149" s="368" t="n"/>
      <c r="Y149" s="368" t="n"/>
      <c r="Z149" s="368" t="n"/>
      <c r="AA149" s="368" t="n"/>
      <c r="AB149" s="368" t="n"/>
      <c r="AC149" s="368" t="n"/>
      <c r="AD149" s="368" t="n"/>
      <c r="AE149" s="368" t="n"/>
      <c r="AF149" s="368" t="n"/>
      <c r="AG149" s="368" t="n"/>
      <c r="AH149" s="368" t="n"/>
      <c r="AI149" s="368" t="n"/>
      <c r="AJ149" s="368" t="n"/>
      <c r="AK149" s="368" t="n"/>
      <c r="AL149" s="368" t="n"/>
      <c r="AM149" s="368" t="n"/>
      <c r="AN149" s="368" t="n"/>
      <c r="AO149" s="368" t="n"/>
      <c r="AP149" s="319" t="n"/>
      <c r="AQ149" s="368" t="n"/>
      <c r="AR149" s="368" t="n"/>
      <c r="AS149" s="368" t="n"/>
      <c r="AT149" s="368" t="n"/>
      <c r="AU149" s="368" t="n"/>
      <c r="AV149" s="368" t="n"/>
      <c r="AW149" s="368" t="n"/>
      <c r="AX149" s="368" t="n"/>
      <c r="AY149" s="368" t="n"/>
      <c r="AZ149" s="368" t="n"/>
      <c r="BA149" s="368" t="n"/>
      <c r="BB149" s="368" t="n"/>
      <c r="BC149" s="368" t="n"/>
      <c r="BD149" s="368" t="n"/>
      <c r="BE149" s="368" t="n"/>
      <c r="BF149" s="368" t="n"/>
      <c r="BG149" s="368" t="n"/>
      <c r="BH149" s="368" t="n"/>
      <c r="BI149" s="368" t="n"/>
      <c r="BJ149" s="368" t="n"/>
      <c r="BK149" s="368" t="n"/>
      <c r="BL149" s="368" t="n"/>
      <c r="BM149" s="368" t="n"/>
      <c r="BN149" s="368" t="n"/>
      <c r="BO149" s="368" t="n"/>
      <c r="BP149" s="368" t="n"/>
      <c r="BQ149" s="320" t="n"/>
      <c r="BR149" s="368" t="n"/>
      <c r="BS149" s="368" t="n"/>
      <c r="BT149" s="368" t="n"/>
      <c r="BU149" s="368" t="n"/>
      <c r="BV149" s="368" t="n"/>
      <c r="BW149" s="368" t="n"/>
      <c r="BX149" s="368" t="n"/>
      <c r="BY149" s="368" t="n"/>
      <c r="BZ149" s="368" t="n"/>
      <c r="CA149" s="368" t="n"/>
      <c r="CB149" s="368" t="n"/>
      <c r="CC149" s="368" t="n"/>
      <c r="CD149" s="368" t="n"/>
      <c r="CE149" s="368" t="n"/>
      <c r="CF149" s="368" t="n"/>
      <c r="CG149" s="368" t="n"/>
      <c r="CH149" s="368" t="n"/>
      <c r="CI149" s="368" t="n"/>
      <c r="CJ149" s="368" t="n"/>
      <c r="CK149" s="368" t="n"/>
      <c r="CL149" s="368" t="n"/>
      <c r="CM149" s="368" t="n"/>
      <c r="CN149" s="368" t="n"/>
      <c r="CO149" s="368" t="n"/>
      <c r="CP149" s="368" t="n"/>
      <c r="CQ149" s="368" t="n"/>
      <c r="CR149" s="368" t="n"/>
      <c r="CS149" s="368" t="n"/>
      <c r="CT149" s="368" t="n"/>
      <c r="CU149" s="368" t="n"/>
      <c r="CV149" s="368" t="n"/>
      <c r="CW149" s="368" t="n"/>
      <c r="CX149" s="368" t="n"/>
      <c r="CY149" s="368" t="n"/>
      <c r="CZ149" s="368" t="n"/>
      <c r="DA149" s="368" t="n"/>
      <c r="DB149" s="368" t="n"/>
      <c r="DC149" s="368" t="n"/>
      <c r="DD149" s="368" t="n"/>
    </row>
    <row r="150">
      <c r="A150" s="368" t="n"/>
      <c r="B150" s="368" t="n"/>
      <c r="C150" s="368" t="n"/>
      <c r="D150" s="368" t="n"/>
      <c r="E150" s="368" t="n"/>
      <c r="F150" s="368" t="n"/>
      <c r="G150" s="318" t="n"/>
      <c r="H150" s="368" t="n"/>
      <c r="I150" s="368" t="n"/>
      <c r="J150" s="368" t="n"/>
      <c r="K150" s="368" t="n"/>
      <c r="L150" s="368" t="n"/>
      <c r="M150" s="368" t="n"/>
      <c r="N150" s="368" t="n"/>
      <c r="O150" s="368" t="n"/>
      <c r="P150" s="368" t="n"/>
      <c r="Q150" s="368" t="n"/>
      <c r="R150" s="368" t="n"/>
      <c r="S150" s="368" t="n"/>
      <c r="T150" s="368" t="n"/>
      <c r="U150" s="368" t="n"/>
      <c r="V150" s="368" t="n"/>
      <c r="W150" s="368" t="n"/>
      <c r="X150" s="368" t="n"/>
      <c r="Y150" s="368" t="n"/>
      <c r="Z150" s="368" t="n"/>
      <c r="AA150" s="368" t="n"/>
      <c r="AB150" s="368" t="n"/>
      <c r="AC150" s="368" t="n"/>
      <c r="AD150" s="368" t="n"/>
      <c r="AE150" s="368" t="n"/>
      <c r="AF150" s="368" t="n"/>
      <c r="AG150" s="368" t="n"/>
      <c r="AH150" s="368" t="n"/>
      <c r="AI150" s="368" t="n"/>
      <c r="AJ150" s="368" t="n"/>
      <c r="AK150" s="368" t="n"/>
      <c r="AL150" s="368" t="n"/>
      <c r="AM150" s="368" t="n"/>
      <c r="AN150" s="368" t="n"/>
      <c r="AO150" s="368" t="n"/>
      <c r="AP150" s="319" t="n"/>
      <c r="AQ150" s="368" t="n"/>
      <c r="AR150" s="368" t="n"/>
      <c r="AS150" s="368" t="n"/>
      <c r="AT150" s="368" t="n"/>
      <c r="AU150" s="368" t="n"/>
      <c r="AV150" s="368" t="n"/>
      <c r="AW150" s="368" t="n"/>
      <c r="AX150" s="368" t="n"/>
      <c r="AY150" s="368" t="n"/>
      <c r="AZ150" s="368" t="n"/>
      <c r="BA150" s="368" t="n"/>
      <c r="BB150" s="368" t="n"/>
      <c r="BC150" s="368" t="n"/>
      <c r="BD150" s="368" t="n"/>
      <c r="BE150" s="368" t="n"/>
      <c r="BF150" s="368" t="n"/>
      <c r="BG150" s="368" t="n"/>
      <c r="BH150" s="368" t="n"/>
      <c r="BI150" s="368" t="n"/>
      <c r="BJ150" s="368" t="n"/>
      <c r="BK150" s="368" t="n"/>
      <c r="BL150" s="368" t="n"/>
      <c r="BM150" s="368" t="n"/>
      <c r="BN150" s="368" t="n"/>
      <c r="BO150" s="368" t="n"/>
      <c r="BP150" s="368" t="n"/>
      <c r="BQ150" s="320" t="n"/>
      <c r="BR150" s="368" t="n"/>
      <c r="BS150" s="368" t="n"/>
      <c r="BT150" s="368" t="n"/>
      <c r="BU150" s="368" t="n"/>
      <c r="BV150" s="368" t="n"/>
      <c r="BW150" s="368" t="n"/>
      <c r="BX150" s="368" t="n"/>
      <c r="BY150" s="368" t="n"/>
      <c r="BZ150" s="368" t="n"/>
      <c r="CA150" s="368" t="n"/>
      <c r="CB150" s="368" t="n"/>
      <c r="CC150" s="368" t="n"/>
      <c r="CD150" s="368" t="n"/>
      <c r="CE150" s="368" t="n"/>
      <c r="CF150" s="368" t="n"/>
      <c r="CG150" s="368" t="n"/>
      <c r="CH150" s="368" t="n"/>
      <c r="CI150" s="368" t="n"/>
      <c r="CJ150" s="368" t="n"/>
      <c r="CK150" s="368" t="n"/>
      <c r="CL150" s="368" t="n"/>
      <c r="CM150" s="368" t="n"/>
      <c r="CN150" s="368" t="n"/>
      <c r="CO150" s="368" t="n"/>
      <c r="CP150" s="368" t="n"/>
      <c r="CQ150" s="368" t="n"/>
      <c r="CR150" s="368" t="n"/>
      <c r="CS150" s="368" t="n"/>
      <c r="CT150" s="368" t="n"/>
      <c r="CU150" s="368" t="n"/>
      <c r="CV150" s="368" t="n"/>
      <c r="CW150" s="368" t="n"/>
      <c r="CX150" s="368" t="n"/>
      <c r="CY150" s="368" t="n"/>
      <c r="CZ150" s="368" t="n"/>
      <c r="DA150" s="368" t="n"/>
      <c r="DB150" s="368" t="n"/>
      <c r="DC150" s="368" t="n"/>
      <c r="DD150" s="368" t="n"/>
    </row>
    <row r="151">
      <c r="A151" s="368" t="n"/>
      <c r="B151" s="368" t="n"/>
      <c r="C151" s="368" t="n"/>
      <c r="D151" s="368" t="n"/>
      <c r="E151" s="368" t="n"/>
      <c r="F151" s="368" t="n"/>
      <c r="G151" s="318" t="n"/>
      <c r="H151" s="368" t="n"/>
      <c r="I151" s="368" t="n"/>
      <c r="J151" s="368" t="n"/>
      <c r="K151" s="368" t="n"/>
      <c r="L151" s="368" t="n"/>
      <c r="M151" s="368" t="n"/>
      <c r="N151" s="368" t="n"/>
      <c r="O151" s="368" t="n"/>
      <c r="P151" s="368" t="n"/>
      <c r="Q151" s="368" t="n"/>
      <c r="R151" s="368" t="n"/>
      <c r="S151" s="368" t="n"/>
      <c r="T151" s="368" t="n"/>
      <c r="U151" s="368" t="n"/>
      <c r="V151" s="368" t="n"/>
      <c r="W151" s="368" t="n"/>
      <c r="X151" s="368" t="n"/>
      <c r="Y151" s="368" t="n"/>
      <c r="Z151" s="368" t="n"/>
      <c r="AA151" s="368" t="n"/>
      <c r="AB151" s="368" t="n"/>
      <c r="AC151" s="368" t="n"/>
      <c r="AD151" s="368" t="n"/>
      <c r="AE151" s="368" t="n"/>
      <c r="AF151" s="368" t="n"/>
      <c r="AG151" s="368" t="n"/>
      <c r="AH151" s="368" t="n"/>
      <c r="AI151" s="368" t="n"/>
      <c r="AJ151" s="368" t="n"/>
      <c r="AK151" s="368" t="n"/>
      <c r="AL151" s="368" t="n"/>
      <c r="AM151" s="368" t="n"/>
      <c r="AN151" s="368" t="n"/>
      <c r="AO151" s="368" t="n"/>
      <c r="AP151" s="319" t="n"/>
      <c r="AQ151" s="368" t="n"/>
      <c r="AR151" s="368" t="n"/>
      <c r="AS151" s="368" t="n"/>
      <c r="AT151" s="368" t="n"/>
      <c r="AU151" s="368" t="n"/>
      <c r="AV151" s="368" t="n"/>
      <c r="AW151" s="368" t="n"/>
      <c r="AX151" s="368" t="n"/>
      <c r="AY151" s="368" t="n"/>
      <c r="AZ151" s="368" t="n"/>
      <c r="BA151" s="368" t="n"/>
      <c r="BB151" s="368" t="n"/>
      <c r="BC151" s="368" t="n"/>
      <c r="BD151" s="368" t="n"/>
      <c r="BE151" s="368" t="n"/>
      <c r="BF151" s="368" t="n"/>
      <c r="BG151" s="368" t="n"/>
      <c r="BH151" s="368" t="n"/>
      <c r="BI151" s="368" t="n"/>
      <c r="BJ151" s="368" t="n"/>
      <c r="BK151" s="368" t="n"/>
      <c r="BL151" s="368" t="n"/>
      <c r="BM151" s="368" t="n"/>
      <c r="BN151" s="368" t="n"/>
      <c r="BO151" s="368" t="n"/>
      <c r="BP151" s="368" t="n"/>
      <c r="BQ151" s="320" t="n"/>
      <c r="BR151" s="368" t="n"/>
      <c r="BS151" s="368" t="n"/>
      <c r="BT151" s="368" t="n"/>
      <c r="BU151" s="368" t="n"/>
      <c r="BV151" s="368" t="n"/>
      <c r="BW151" s="368" t="n"/>
      <c r="BX151" s="368" t="n"/>
      <c r="BY151" s="368" t="n"/>
      <c r="BZ151" s="368" t="n"/>
      <c r="CA151" s="368" t="n"/>
      <c r="CB151" s="368" t="n"/>
      <c r="CC151" s="368" t="n"/>
      <c r="CD151" s="368" t="n"/>
      <c r="CE151" s="368" t="n"/>
      <c r="CF151" s="368" t="n"/>
      <c r="CG151" s="368" t="n"/>
      <c r="CH151" s="368" t="n"/>
      <c r="CI151" s="368" t="n"/>
      <c r="CJ151" s="368" t="n"/>
      <c r="CK151" s="368" t="n"/>
      <c r="CL151" s="368" t="n"/>
      <c r="CM151" s="368" t="n"/>
      <c r="CN151" s="368" t="n"/>
      <c r="CO151" s="368" t="n"/>
      <c r="CP151" s="368" t="n"/>
      <c r="CQ151" s="368" t="n"/>
      <c r="CR151" s="368" t="n"/>
      <c r="CS151" s="368" t="n"/>
      <c r="CT151" s="368" t="n"/>
      <c r="CU151" s="368" t="n"/>
      <c r="CV151" s="368" t="n"/>
      <c r="CW151" s="368" t="n"/>
      <c r="CX151" s="368" t="n"/>
      <c r="CY151" s="368" t="n"/>
      <c r="CZ151" s="368" t="n"/>
      <c r="DA151" s="368" t="n"/>
      <c r="DB151" s="368" t="n"/>
      <c r="DC151" s="368" t="n"/>
      <c r="DD151" s="368" t="n"/>
    </row>
    <row r="152">
      <c r="A152" s="368" t="n"/>
      <c r="B152" s="368" t="n"/>
      <c r="C152" s="368" t="n"/>
      <c r="D152" s="368" t="n"/>
      <c r="E152" s="368" t="n"/>
      <c r="F152" s="368" t="n"/>
      <c r="G152" s="318" t="n"/>
      <c r="H152" s="368" t="n"/>
      <c r="I152" s="368" t="n"/>
      <c r="J152" s="368" t="n"/>
      <c r="K152" s="368" t="n"/>
      <c r="L152" s="368" t="n"/>
      <c r="M152" s="368" t="n"/>
      <c r="N152" s="368" t="n"/>
      <c r="O152" s="368" t="n"/>
      <c r="P152" s="368" t="n"/>
      <c r="Q152" s="368" t="n"/>
      <c r="R152" s="368" t="n"/>
      <c r="S152" s="368" t="n"/>
      <c r="T152" s="368" t="n"/>
      <c r="U152" s="368" t="n"/>
      <c r="V152" s="368" t="n"/>
      <c r="W152" s="368" t="n"/>
      <c r="X152" s="368" t="n"/>
      <c r="Y152" s="368" t="n"/>
      <c r="Z152" s="368" t="n"/>
      <c r="AA152" s="368" t="n"/>
      <c r="AB152" s="368" t="n"/>
      <c r="AC152" s="368" t="n"/>
      <c r="AD152" s="368" t="n"/>
      <c r="AE152" s="368" t="n"/>
      <c r="AF152" s="368" t="n"/>
      <c r="AG152" s="368" t="n"/>
      <c r="AH152" s="368" t="n"/>
      <c r="AI152" s="368" t="n"/>
      <c r="AJ152" s="368" t="n"/>
      <c r="AK152" s="368" t="n"/>
      <c r="AL152" s="368" t="n"/>
      <c r="AM152" s="368" t="n"/>
      <c r="AN152" s="368" t="n"/>
      <c r="AO152" s="368" t="n"/>
      <c r="AP152" s="319" t="n"/>
      <c r="AQ152" s="368" t="n"/>
      <c r="AR152" s="368" t="n"/>
      <c r="AS152" s="368" t="n"/>
      <c r="AT152" s="368" t="n"/>
      <c r="AU152" s="368" t="n"/>
      <c r="AV152" s="368" t="n"/>
      <c r="AW152" s="368" t="n"/>
      <c r="AX152" s="368" t="n"/>
      <c r="AY152" s="368" t="n"/>
      <c r="AZ152" s="368" t="n"/>
      <c r="BA152" s="368" t="n"/>
      <c r="BB152" s="368" t="n"/>
      <c r="BC152" s="368" t="n"/>
      <c r="BD152" s="368" t="n"/>
      <c r="BE152" s="368" t="n"/>
      <c r="BF152" s="368" t="n"/>
      <c r="BG152" s="368" t="n"/>
      <c r="BH152" s="368" t="n"/>
      <c r="BI152" s="368" t="n"/>
      <c r="BJ152" s="368" t="n"/>
      <c r="BK152" s="368" t="n"/>
      <c r="BL152" s="368" t="n"/>
      <c r="BM152" s="368" t="n"/>
      <c r="BN152" s="368" t="n"/>
      <c r="BO152" s="368" t="n"/>
      <c r="BP152" s="368" t="n"/>
      <c r="BQ152" s="320" t="n"/>
      <c r="BR152" s="368" t="n"/>
      <c r="BS152" s="368" t="n"/>
      <c r="BT152" s="368" t="n"/>
      <c r="BU152" s="368" t="n"/>
      <c r="BV152" s="368" t="n"/>
      <c r="BW152" s="368" t="n"/>
      <c r="BX152" s="368" t="n"/>
      <c r="BY152" s="368" t="n"/>
      <c r="BZ152" s="368" t="n"/>
      <c r="CA152" s="368" t="n"/>
      <c r="CB152" s="368" t="n"/>
      <c r="CC152" s="368" t="n"/>
      <c r="CD152" s="368" t="n"/>
      <c r="CE152" s="368" t="n"/>
      <c r="CF152" s="368" t="n"/>
      <c r="CG152" s="368" t="n"/>
      <c r="CH152" s="368" t="n"/>
      <c r="CI152" s="368" t="n"/>
      <c r="CJ152" s="368" t="n"/>
      <c r="CK152" s="368" t="n"/>
      <c r="CL152" s="368" t="n"/>
      <c r="CM152" s="368" t="n"/>
      <c r="CN152" s="368" t="n"/>
      <c r="CO152" s="368" t="n"/>
      <c r="CP152" s="368" t="n"/>
      <c r="CQ152" s="368" t="n"/>
      <c r="CR152" s="368" t="n"/>
      <c r="CS152" s="368" t="n"/>
      <c r="CT152" s="368" t="n"/>
      <c r="CU152" s="368" t="n"/>
      <c r="CV152" s="368" t="n"/>
      <c r="CW152" s="368" t="n"/>
      <c r="CX152" s="368" t="n"/>
      <c r="CY152" s="368" t="n"/>
      <c r="CZ152" s="368" t="n"/>
      <c r="DA152" s="368" t="n"/>
      <c r="DB152" s="368" t="n"/>
      <c r="DC152" s="368" t="n"/>
      <c r="DD152" s="368" t="n"/>
    </row>
    <row r="153">
      <c r="A153" s="368" t="n"/>
      <c r="B153" s="368" t="n"/>
      <c r="C153" s="368" t="n"/>
      <c r="D153" s="368" t="n"/>
      <c r="E153" s="368" t="n"/>
      <c r="F153" s="368" t="n"/>
      <c r="G153" s="318" t="n"/>
      <c r="H153" s="368" t="n"/>
      <c r="I153" s="368" t="n"/>
      <c r="J153" s="368" t="n"/>
      <c r="K153" s="368" t="n"/>
      <c r="L153" s="368" t="n"/>
      <c r="M153" s="368" t="n"/>
      <c r="N153" s="368" t="n"/>
      <c r="O153" s="368" t="n"/>
      <c r="P153" s="368" t="n"/>
      <c r="Q153" s="368" t="n"/>
      <c r="R153" s="368" t="n"/>
      <c r="S153" s="368" t="n"/>
      <c r="T153" s="368" t="n"/>
      <c r="U153" s="368" t="n"/>
      <c r="V153" s="368" t="n"/>
      <c r="W153" s="368" t="n"/>
      <c r="X153" s="368" t="n"/>
      <c r="Y153" s="368" t="n"/>
      <c r="Z153" s="368" t="n"/>
      <c r="AA153" s="368" t="n"/>
      <c r="AB153" s="368" t="n"/>
      <c r="AC153" s="368" t="n"/>
      <c r="AD153" s="368" t="n"/>
      <c r="AE153" s="368" t="n"/>
      <c r="AF153" s="368" t="n"/>
      <c r="AG153" s="368" t="n"/>
      <c r="AH153" s="368" t="n"/>
      <c r="AI153" s="368" t="n"/>
      <c r="AJ153" s="368" t="n"/>
      <c r="AK153" s="368" t="n"/>
      <c r="AL153" s="368" t="n"/>
      <c r="AM153" s="368" t="n"/>
      <c r="AN153" s="368" t="n"/>
      <c r="AO153" s="368" t="n"/>
      <c r="AP153" s="319" t="n"/>
      <c r="AQ153" s="368" t="n"/>
      <c r="AR153" s="368" t="n"/>
      <c r="AS153" s="368" t="n"/>
      <c r="AT153" s="368" t="n"/>
      <c r="AU153" s="368" t="n"/>
      <c r="AV153" s="368" t="n"/>
      <c r="AW153" s="368" t="n"/>
      <c r="AX153" s="368" t="n"/>
      <c r="AY153" s="368" t="n"/>
      <c r="AZ153" s="368" t="n"/>
      <c r="BA153" s="368" t="n"/>
      <c r="BB153" s="368" t="n"/>
      <c r="BC153" s="368" t="n"/>
      <c r="BD153" s="368" t="n"/>
      <c r="BE153" s="368" t="n"/>
      <c r="BF153" s="368" t="n"/>
      <c r="BG153" s="368" t="n"/>
      <c r="BH153" s="368" t="n"/>
      <c r="BI153" s="368" t="n"/>
      <c r="BJ153" s="368" t="n"/>
      <c r="BK153" s="368" t="n"/>
      <c r="BL153" s="368" t="n"/>
      <c r="BM153" s="368" t="n"/>
      <c r="BN153" s="368" t="n"/>
      <c r="BO153" s="368" t="n"/>
      <c r="BP153" s="368" t="n"/>
      <c r="BQ153" s="320" t="n"/>
      <c r="BR153" s="368" t="n"/>
      <c r="BS153" s="368" t="n"/>
      <c r="BT153" s="368" t="n"/>
      <c r="BU153" s="368" t="n"/>
      <c r="BV153" s="368" t="n"/>
      <c r="BW153" s="368" t="n"/>
      <c r="BX153" s="368" t="n"/>
      <c r="BY153" s="368" t="n"/>
      <c r="BZ153" s="368" t="n"/>
      <c r="CA153" s="368" t="n"/>
      <c r="CB153" s="368" t="n"/>
      <c r="CC153" s="368" t="n"/>
      <c r="CD153" s="368" t="n"/>
      <c r="CE153" s="368" t="n"/>
      <c r="CF153" s="368" t="n"/>
      <c r="CG153" s="368" t="n"/>
      <c r="CH153" s="368" t="n"/>
      <c r="CI153" s="368" t="n"/>
      <c r="CJ153" s="368" t="n"/>
      <c r="CK153" s="368" t="n"/>
      <c r="CL153" s="368" t="n"/>
      <c r="CM153" s="368" t="n"/>
      <c r="CN153" s="368" t="n"/>
      <c r="CO153" s="368" t="n"/>
      <c r="CP153" s="368" t="n"/>
      <c r="CQ153" s="368" t="n"/>
      <c r="CR153" s="368" t="n"/>
      <c r="CS153" s="368" t="n"/>
      <c r="CT153" s="368" t="n"/>
      <c r="CU153" s="368" t="n"/>
      <c r="CV153" s="368" t="n"/>
      <c r="CW153" s="368" t="n"/>
      <c r="CX153" s="368" t="n"/>
      <c r="CY153" s="368" t="n"/>
      <c r="CZ153" s="368" t="n"/>
      <c r="DA153" s="368" t="n"/>
      <c r="DB153" s="368" t="n"/>
      <c r="DC153" s="368" t="n"/>
      <c r="DD153" s="368" t="n"/>
    </row>
    <row r="154">
      <c r="A154" s="368" t="n"/>
      <c r="B154" s="368" t="n"/>
      <c r="C154" s="368" t="n"/>
      <c r="D154" s="368" t="n"/>
      <c r="E154" s="368" t="n"/>
      <c r="F154" s="368" t="n"/>
      <c r="G154" s="318" t="n"/>
      <c r="H154" s="368" t="n"/>
      <c r="I154" s="368" t="n"/>
      <c r="J154" s="368" t="n"/>
      <c r="K154" s="368" t="n"/>
      <c r="L154" s="368" t="n"/>
      <c r="M154" s="368" t="n"/>
      <c r="N154" s="368" t="n"/>
      <c r="O154" s="368" t="n"/>
      <c r="P154" s="368" t="n"/>
      <c r="Q154" s="368" t="n"/>
      <c r="R154" s="368" t="n"/>
      <c r="S154" s="368" t="n"/>
      <c r="T154" s="368" t="n"/>
      <c r="U154" s="368" t="n"/>
      <c r="V154" s="368" t="n"/>
      <c r="W154" s="368" t="n"/>
      <c r="X154" s="368" t="n"/>
      <c r="Y154" s="368" t="n"/>
      <c r="Z154" s="368" t="n"/>
      <c r="AA154" s="368" t="n"/>
      <c r="AB154" s="368" t="n"/>
      <c r="AC154" s="368" t="n"/>
      <c r="AD154" s="368" t="n"/>
      <c r="AE154" s="368" t="n"/>
      <c r="AF154" s="368" t="n"/>
      <c r="AG154" s="368" t="n"/>
      <c r="AH154" s="368" t="n"/>
      <c r="AI154" s="368" t="n"/>
      <c r="AJ154" s="368" t="n"/>
      <c r="AK154" s="368" t="n"/>
      <c r="AL154" s="368" t="n"/>
      <c r="AM154" s="368" t="n"/>
      <c r="AN154" s="368" t="n"/>
      <c r="AO154" s="368" t="n"/>
      <c r="AP154" s="319" t="n"/>
      <c r="AQ154" s="368" t="n"/>
      <c r="AR154" s="368" t="n"/>
      <c r="AS154" s="368" t="n"/>
      <c r="AT154" s="368" t="n"/>
      <c r="AU154" s="368" t="n"/>
      <c r="AV154" s="368" t="n"/>
      <c r="AW154" s="368" t="n"/>
      <c r="AX154" s="368" t="n"/>
      <c r="AY154" s="368" t="n"/>
      <c r="AZ154" s="368" t="n"/>
      <c r="BA154" s="368" t="n"/>
      <c r="BB154" s="368" t="n"/>
      <c r="BC154" s="368" t="n"/>
      <c r="BD154" s="368" t="n"/>
      <c r="BE154" s="368" t="n"/>
      <c r="BF154" s="368" t="n"/>
      <c r="BG154" s="368" t="n"/>
      <c r="BH154" s="368" t="n"/>
      <c r="BI154" s="368" t="n"/>
      <c r="BJ154" s="368" t="n"/>
      <c r="BK154" s="368" t="n"/>
      <c r="BL154" s="368" t="n"/>
      <c r="BM154" s="368" t="n"/>
      <c r="BN154" s="368" t="n"/>
      <c r="BO154" s="368" t="n"/>
      <c r="BP154" s="368" t="n"/>
      <c r="BQ154" s="320" t="n"/>
      <c r="BR154" s="368" t="n"/>
      <c r="BS154" s="368" t="n"/>
      <c r="BT154" s="368" t="n"/>
      <c r="BU154" s="368" t="n"/>
      <c r="BV154" s="368" t="n"/>
      <c r="BW154" s="368" t="n"/>
      <c r="BX154" s="368" t="n"/>
      <c r="BY154" s="368" t="n"/>
      <c r="BZ154" s="368" t="n"/>
      <c r="CA154" s="368" t="n"/>
      <c r="CB154" s="368" t="n"/>
      <c r="CC154" s="368" t="n"/>
      <c r="CD154" s="368" t="n"/>
      <c r="CE154" s="368" t="n"/>
      <c r="CF154" s="368" t="n"/>
      <c r="CG154" s="368" t="n"/>
      <c r="CH154" s="368" t="n"/>
      <c r="CI154" s="368" t="n"/>
      <c r="CJ154" s="368" t="n"/>
      <c r="CK154" s="368" t="n"/>
      <c r="CL154" s="368" t="n"/>
      <c r="CM154" s="368" t="n"/>
      <c r="CN154" s="368" t="n"/>
      <c r="CO154" s="368" t="n"/>
      <c r="CP154" s="368" t="n"/>
      <c r="CQ154" s="368" t="n"/>
      <c r="CR154" s="368" t="n"/>
      <c r="CS154" s="368" t="n"/>
      <c r="CT154" s="368" t="n"/>
      <c r="CU154" s="368" t="n"/>
      <c r="CV154" s="368" t="n"/>
      <c r="CW154" s="368" t="n"/>
      <c r="CX154" s="368" t="n"/>
      <c r="CY154" s="368" t="n"/>
      <c r="CZ154" s="368" t="n"/>
      <c r="DA154" s="368" t="n"/>
      <c r="DB154" s="368" t="n"/>
      <c r="DC154" s="368" t="n"/>
      <c r="DD154" s="368" t="n"/>
    </row>
    <row r="155">
      <c r="A155" s="368" t="n"/>
      <c r="B155" s="368" t="n"/>
      <c r="C155" s="368" t="n"/>
      <c r="D155" s="368" t="n"/>
      <c r="E155" s="368" t="n"/>
      <c r="F155" s="368" t="n"/>
      <c r="G155" s="318" t="n"/>
      <c r="H155" s="368" t="n"/>
      <c r="I155" s="368" t="n"/>
      <c r="J155" s="368" t="n"/>
      <c r="K155" s="368" t="n"/>
      <c r="L155" s="368" t="n"/>
      <c r="M155" s="368" t="n"/>
      <c r="N155" s="368" t="n"/>
      <c r="O155" s="368" t="n"/>
      <c r="P155" s="368" t="n"/>
      <c r="Q155" s="368" t="n"/>
      <c r="R155" s="368" t="n"/>
      <c r="S155" s="368" t="n"/>
      <c r="T155" s="368" t="n"/>
      <c r="U155" s="368" t="n"/>
      <c r="V155" s="368" t="n"/>
      <c r="W155" s="368" t="n"/>
      <c r="X155" s="368" t="n"/>
      <c r="Y155" s="368" t="n"/>
      <c r="Z155" s="368" t="n"/>
      <c r="AA155" s="368" t="n"/>
      <c r="AB155" s="368" t="n"/>
      <c r="AC155" s="368" t="n"/>
      <c r="AD155" s="368" t="n"/>
      <c r="AE155" s="368" t="n"/>
      <c r="AF155" s="368" t="n"/>
      <c r="AG155" s="368" t="n"/>
      <c r="AH155" s="368" t="n"/>
      <c r="AI155" s="368" t="n"/>
      <c r="AJ155" s="368" t="n"/>
      <c r="AK155" s="368" t="n"/>
      <c r="AL155" s="368" t="n"/>
      <c r="AM155" s="368" t="n"/>
      <c r="AN155" s="368" t="n"/>
      <c r="AO155" s="368" t="n"/>
      <c r="AP155" s="319" t="n"/>
      <c r="AQ155" s="368" t="n"/>
      <c r="AR155" s="368" t="n"/>
      <c r="AS155" s="368" t="n"/>
      <c r="AT155" s="368" t="n"/>
      <c r="AU155" s="368" t="n"/>
      <c r="AV155" s="368" t="n"/>
      <c r="AW155" s="368" t="n"/>
      <c r="AX155" s="368" t="n"/>
      <c r="AY155" s="368" t="n"/>
      <c r="AZ155" s="368" t="n"/>
      <c r="BA155" s="368" t="n"/>
      <c r="BB155" s="368" t="n"/>
      <c r="BC155" s="368" t="n"/>
      <c r="BD155" s="368" t="n"/>
      <c r="BE155" s="368" t="n"/>
      <c r="BF155" s="368" t="n"/>
      <c r="BG155" s="368" t="n"/>
      <c r="BH155" s="368" t="n"/>
      <c r="BI155" s="368" t="n"/>
      <c r="BJ155" s="368" t="n"/>
      <c r="BK155" s="368" t="n"/>
      <c r="BL155" s="368" t="n"/>
      <c r="BM155" s="368" t="n"/>
      <c r="BN155" s="368" t="n"/>
      <c r="BO155" s="368" t="n"/>
      <c r="BP155" s="368" t="n"/>
      <c r="BQ155" s="320" t="n"/>
      <c r="BR155" s="368" t="n"/>
      <c r="BS155" s="368" t="n"/>
      <c r="BT155" s="368" t="n"/>
      <c r="BU155" s="368" t="n"/>
      <c r="BV155" s="368" t="n"/>
      <c r="BW155" s="368" t="n"/>
      <c r="BX155" s="368" t="n"/>
      <c r="BY155" s="368" t="n"/>
      <c r="BZ155" s="368" t="n"/>
      <c r="CA155" s="368" t="n"/>
      <c r="CB155" s="368" t="n"/>
      <c r="CC155" s="368" t="n"/>
      <c r="CD155" s="368" t="n"/>
      <c r="CE155" s="368" t="n"/>
      <c r="CF155" s="368" t="n"/>
      <c r="CG155" s="368" t="n"/>
      <c r="CH155" s="368" t="n"/>
      <c r="CI155" s="368" t="n"/>
      <c r="CJ155" s="368" t="n"/>
      <c r="CK155" s="368" t="n"/>
      <c r="CL155" s="368" t="n"/>
      <c r="CM155" s="368" t="n"/>
      <c r="CN155" s="368" t="n"/>
      <c r="CO155" s="368" t="n"/>
      <c r="CP155" s="368" t="n"/>
      <c r="CQ155" s="368" t="n"/>
      <c r="CR155" s="368" t="n"/>
      <c r="CS155" s="368" t="n"/>
      <c r="CT155" s="368" t="n"/>
      <c r="CU155" s="368" t="n"/>
      <c r="CV155" s="368" t="n"/>
      <c r="CW155" s="368" t="n"/>
      <c r="CX155" s="368" t="n"/>
      <c r="CY155" s="368" t="n"/>
      <c r="CZ155" s="368" t="n"/>
      <c r="DA155" s="368" t="n"/>
      <c r="DB155" s="368" t="n"/>
      <c r="DC155" s="368" t="n"/>
      <c r="DD155" s="368" t="n"/>
    </row>
    <row r="156">
      <c r="A156" s="368" t="n"/>
      <c r="B156" s="368" t="n"/>
      <c r="C156" s="368" t="n"/>
      <c r="D156" s="368" t="n"/>
      <c r="E156" s="368" t="n"/>
      <c r="F156" s="368" t="n"/>
      <c r="G156" s="318" t="n"/>
      <c r="H156" s="368" t="n"/>
      <c r="I156" s="368" t="n"/>
      <c r="J156" s="368" t="n"/>
      <c r="K156" s="368" t="n"/>
      <c r="L156" s="368" t="n"/>
      <c r="M156" s="368" t="n"/>
      <c r="N156" s="368" t="n"/>
      <c r="O156" s="368" t="n"/>
      <c r="P156" s="368" t="n"/>
      <c r="Q156" s="368" t="n"/>
      <c r="R156" s="368" t="n"/>
      <c r="S156" s="368" t="n"/>
      <c r="T156" s="368" t="n"/>
      <c r="U156" s="368" t="n"/>
      <c r="V156" s="368" t="n"/>
      <c r="W156" s="368" t="n"/>
      <c r="X156" s="368" t="n"/>
      <c r="Y156" s="368" t="n"/>
      <c r="Z156" s="368" t="n"/>
      <c r="AA156" s="368" t="n"/>
      <c r="AB156" s="368" t="n"/>
      <c r="AC156" s="368" t="n"/>
      <c r="AD156" s="368" t="n"/>
      <c r="AE156" s="368" t="n"/>
      <c r="AF156" s="368" t="n"/>
      <c r="AG156" s="368" t="n"/>
      <c r="AH156" s="368" t="n"/>
      <c r="AI156" s="368" t="n"/>
      <c r="AJ156" s="368" t="n"/>
      <c r="AK156" s="368" t="n"/>
      <c r="AL156" s="368" t="n"/>
      <c r="AM156" s="368" t="n"/>
      <c r="AN156" s="368" t="n"/>
      <c r="AO156" s="368" t="n"/>
      <c r="AP156" s="319" t="n"/>
      <c r="AQ156" s="368" t="n"/>
      <c r="AR156" s="368" t="n"/>
      <c r="AS156" s="368" t="n"/>
      <c r="AT156" s="368" t="n"/>
      <c r="AU156" s="368" t="n"/>
      <c r="AV156" s="368" t="n"/>
      <c r="AW156" s="368" t="n"/>
      <c r="AX156" s="368" t="n"/>
      <c r="AY156" s="368" t="n"/>
      <c r="AZ156" s="368" t="n"/>
      <c r="BA156" s="368" t="n"/>
      <c r="BB156" s="368" t="n"/>
      <c r="BC156" s="368" t="n"/>
      <c r="BD156" s="368" t="n"/>
      <c r="BE156" s="368" t="n"/>
      <c r="BF156" s="368" t="n"/>
      <c r="BG156" s="368" t="n"/>
      <c r="BH156" s="368" t="n"/>
      <c r="BI156" s="368" t="n"/>
      <c r="BJ156" s="368" t="n"/>
      <c r="BK156" s="368" t="n"/>
      <c r="BL156" s="368" t="n"/>
      <c r="BM156" s="368" t="n"/>
      <c r="BN156" s="368" t="n"/>
      <c r="BO156" s="368" t="n"/>
      <c r="BP156" s="368" t="n"/>
      <c r="BQ156" s="320" t="n"/>
      <c r="BR156" s="368" t="n"/>
      <c r="BS156" s="368" t="n"/>
      <c r="BT156" s="368" t="n"/>
      <c r="BU156" s="368" t="n"/>
      <c r="BV156" s="368" t="n"/>
      <c r="BW156" s="368" t="n"/>
      <c r="BX156" s="368" t="n"/>
      <c r="BY156" s="368" t="n"/>
      <c r="BZ156" s="368" t="n"/>
      <c r="CA156" s="368" t="n"/>
      <c r="CB156" s="368" t="n"/>
      <c r="CC156" s="368" t="n"/>
      <c r="CD156" s="368" t="n"/>
      <c r="CE156" s="368" t="n"/>
      <c r="CF156" s="368" t="n"/>
      <c r="CG156" s="368" t="n"/>
      <c r="CH156" s="368" t="n"/>
      <c r="CI156" s="368" t="n"/>
      <c r="CJ156" s="368" t="n"/>
      <c r="CK156" s="368" t="n"/>
      <c r="CL156" s="368" t="n"/>
      <c r="CM156" s="368" t="n"/>
      <c r="CN156" s="368" t="n"/>
      <c r="CO156" s="368" t="n"/>
      <c r="CP156" s="368" t="n"/>
      <c r="CQ156" s="368" t="n"/>
      <c r="CR156" s="368" t="n"/>
      <c r="CS156" s="368" t="n"/>
      <c r="CT156" s="368" t="n"/>
      <c r="CU156" s="368" t="n"/>
      <c r="CV156" s="368" t="n"/>
      <c r="CW156" s="368" t="n"/>
      <c r="CX156" s="368" t="n"/>
      <c r="CY156" s="368" t="n"/>
      <c r="CZ156" s="368" t="n"/>
      <c r="DA156" s="368" t="n"/>
      <c r="DB156" s="368" t="n"/>
      <c r="DC156" s="368" t="n"/>
      <c r="DD156" s="368" t="n"/>
    </row>
    <row r="157">
      <c r="A157" s="368" t="n"/>
      <c r="B157" s="368" t="n"/>
      <c r="C157" s="368" t="n"/>
      <c r="D157" s="368" t="n"/>
      <c r="E157" s="368" t="n"/>
      <c r="F157" s="368" t="n"/>
      <c r="G157" s="318" t="n"/>
      <c r="H157" s="368" t="n"/>
      <c r="I157" s="368" t="n"/>
      <c r="J157" s="368" t="n"/>
      <c r="K157" s="368" t="n"/>
      <c r="L157" s="368" t="n"/>
      <c r="M157" s="368" t="n"/>
      <c r="N157" s="368" t="n"/>
      <c r="O157" s="368" t="n"/>
      <c r="P157" s="368" t="n"/>
      <c r="Q157" s="368" t="n"/>
      <c r="R157" s="368" t="n"/>
      <c r="S157" s="368" t="n"/>
      <c r="T157" s="368" t="n"/>
      <c r="U157" s="368" t="n"/>
      <c r="V157" s="368" t="n"/>
      <c r="W157" s="368" t="n"/>
      <c r="X157" s="368" t="n"/>
      <c r="Y157" s="368" t="n"/>
      <c r="Z157" s="368" t="n"/>
      <c r="AA157" s="368" t="n"/>
      <c r="AB157" s="368" t="n"/>
      <c r="AC157" s="368" t="n"/>
      <c r="AD157" s="368" t="n"/>
      <c r="AE157" s="368" t="n"/>
      <c r="AF157" s="368" t="n"/>
      <c r="AG157" s="368" t="n"/>
      <c r="AH157" s="368" t="n"/>
      <c r="AI157" s="368" t="n"/>
      <c r="AJ157" s="368" t="n"/>
      <c r="AK157" s="368" t="n"/>
      <c r="AL157" s="368" t="n"/>
      <c r="AM157" s="368" t="n"/>
      <c r="AN157" s="368" t="n"/>
      <c r="AO157" s="368" t="n"/>
      <c r="AP157" s="319" t="n"/>
      <c r="AQ157" s="368" t="n"/>
      <c r="AR157" s="368" t="n"/>
      <c r="AS157" s="368" t="n"/>
      <c r="AT157" s="368" t="n"/>
      <c r="AU157" s="368" t="n"/>
      <c r="AV157" s="368" t="n"/>
      <c r="AW157" s="368" t="n"/>
      <c r="AX157" s="368" t="n"/>
      <c r="AY157" s="368" t="n"/>
      <c r="AZ157" s="368" t="n"/>
      <c r="BA157" s="368" t="n"/>
      <c r="BB157" s="368" t="n"/>
      <c r="BC157" s="368" t="n"/>
      <c r="BD157" s="368" t="n"/>
      <c r="BE157" s="368" t="n"/>
      <c r="BF157" s="368" t="n"/>
      <c r="BG157" s="368" t="n"/>
      <c r="BH157" s="368" t="n"/>
      <c r="BI157" s="368" t="n"/>
      <c r="BJ157" s="368" t="n"/>
      <c r="BK157" s="368" t="n"/>
      <c r="BL157" s="368" t="n"/>
      <c r="BM157" s="368" t="n"/>
      <c r="BN157" s="368" t="n"/>
      <c r="BO157" s="368" t="n"/>
      <c r="BP157" s="368" t="n"/>
      <c r="BQ157" s="320" t="n"/>
      <c r="BR157" s="368" t="n"/>
      <c r="BS157" s="368" t="n"/>
      <c r="BT157" s="368" t="n"/>
      <c r="BU157" s="368" t="n"/>
      <c r="BV157" s="368" t="n"/>
      <c r="BW157" s="368" t="n"/>
      <c r="BX157" s="368" t="n"/>
      <c r="BY157" s="368" t="n"/>
      <c r="BZ157" s="368" t="n"/>
      <c r="CA157" s="368" t="n"/>
      <c r="CB157" s="368" t="n"/>
      <c r="CC157" s="368" t="n"/>
      <c r="CD157" s="368" t="n"/>
      <c r="CE157" s="368" t="n"/>
      <c r="CF157" s="368" t="n"/>
      <c r="CG157" s="368" t="n"/>
      <c r="CH157" s="368" t="n"/>
      <c r="CI157" s="368" t="n"/>
      <c r="CJ157" s="368" t="n"/>
      <c r="CK157" s="368" t="n"/>
      <c r="CL157" s="368" t="n"/>
      <c r="CM157" s="368" t="n"/>
      <c r="CN157" s="368" t="n"/>
      <c r="CO157" s="368" t="n"/>
      <c r="CP157" s="368" t="n"/>
      <c r="CQ157" s="368" t="n"/>
      <c r="CR157" s="368" t="n"/>
      <c r="CS157" s="368" t="n"/>
      <c r="CT157" s="368" t="n"/>
      <c r="CU157" s="368" t="n"/>
      <c r="CV157" s="368" t="n"/>
      <c r="CW157" s="368" t="n"/>
      <c r="CX157" s="368" t="n"/>
      <c r="CY157" s="368" t="n"/>
      <c r="CZ157" s="368" t="n"/>
      <c r="DA157" s="368" t="n"/>
      <c r="DB157" s="368" t="n"/>
      <c r="DC157" s="368" t="n"/>
      <c r="DD157" s="368" t="n"/>
    </row>
    <row r="158">
      <c r="A158" s="368" t="n"/>
      <c r="B158" s="368" t="n"/>
      <c r="C158" s="368" t="n"/>
      <c r="D158" s="368" t="n"/>
      <c r="E158" s="368" t="n"/>
      <c r="F158" s="368" t="n"/>
      <c r="G158" s="318" t="n"/>
      <c r="H158" s="368" t="n"/>
      <c r="I158" s="368" t="n"/>
      <c r="J158" s="368" t="n"/>
      <c r="K158" s="368" t="n"/>
      <c r="L158" s="368" t="n"/>
      <c r="M158" s="368" t="n"/>
      <c r="N158" s="368" t="n"/>
      <c r="O158" s="368" t="n"/>
      <c r="P158" s="368" t="n"/>
      <c r="Q158" s="368" t="n"/>
      <c r="R158" s="368" t="n"/>
      <c r="S158" s="368" t="n"/>
      <c r="T158" s="368" t="n"/>
      <c r="U158" s="368" t="n"/>
      <c r="V158" s="368" t="n"/>
      <c r="W158" s="368" t="n"/>
      <c r="X158" s="368" t="n"/>
      <c r="Y158" s="368" t="n"/>
      <c r="Z158" s="368" t="n"/>
      <c r="AA158" s="368" t="n"/>
      <c r="AB158" s="368" t="n"/>
      <c r="AC158" s="368" t="n"/>
      <c r="AD158" s="368" t="n"/>
      <c r="AE158" s="368" t="n"/>
      <c r="AF158" s="368" t="n"/>
      <c r="AG158" s="368" t="n"/>
      <c r="AH158" s="368" t="n"/>
      <c r="AI158" s="368" t="n"/>
      <c r="AJ158" s="368" t="n"/>
      <c r="AK158" s="368" t="n"/>
      <c r="AL158" s="368" t="n"/>
      <c r="AM158" s="368" t="n"/>
      <c r="AN158" s="368" t="n"/>
      <c r="AO158" s="368" t="n"/>
      <c r="AP158" s="319" t="n"/>
      <c r="AQ158" s="368" t="n"/>
      <c r="AR158" s="368" t="n"/>
      <c r="AS158" s="368" t="n"/>
      <c r="AT158" s="368" t="n"/>
      <c r="AU158" s="368" t="n"/>
      <c r="AV158" s="368" t="n"/>
      <c r="AW158" s="368" t="n"/>
      <c r="AX158" s="368" t="n"/>
      <c r="AY158" s="368" t="n"/>
      <c r="AZ158" s="368" t="n"/>
      <c r="BA158" s="368" t="n"/>
      <c r="BB158" s="368" t="n"/>
      <c r="BC158" s="368" t="n"/>
      <c r="BD158" s="368" t="n"/>
      <c r="BE158" s="368" t="n"/>
      <c r="BF158" s="368" t="n"/>
      <c r="BG158" s="368" t="n"/>
      <c r="BH158" s="368" t="n"/>
      <c r="BI158" s="368" t="n"/>
      <c r="BJ158" s="368" t="n"/>
      <c r="BK158" s="368" t="n"/>
      <c r="BL158" s="368" t="n"/>
      <c r="BM158" s="368" t="n"/>
      <c r="BN158" s="368" t="n"/>
      <c r="BO158" s="368" t="n"/>
      <c r="BP158" s="368" t="n"/>
      <c r="BQ158" s="320" t="n"/>
      <c r="BR158" s="368" t="n"/>
      <c r="BS158" s="368" t="n"/>
      <c r="BT158" s="368" t="n"/>
      <c r="BU158" s="368" t="n"/>
      <c r="BV158" s="368" t="n"/>
      <c r="BW158" s="368" t="n"/>
      <c r="BX158" s="368" t="n"/>
      <c r="BY158" s="368" t="n"/>
      <c r="BZ158" s="368" t="n"/>
      <c r="CA158" s="368" t="n"/>
      <c r="CB158" s="368" t="n"/>
      <c r="CC158" s="368" t="n"/>
      <c r="CD158" s="368" t="n"/>
      <c r="CE158" s="368" t="n"/>
      <c r="CF158" s="368" t="n"/>
      <c r="CG158" s="368" t="n"/>
      <c r="CH158" s="368" t="n"/>
      <c r="CI158" s="368" t="n"/>
      <c r="CJ158" s="368" t="n"/>
      <c r="CK158" s="368" t="n"/>
      <c r="CL158" s="368" t="n"/>
      <c r="CM158" s="368" t="n"/>
      <c r="CN158" s="368" t="n"/>
      <c r="CO158" s="368" t="n"/>
      <c r="CP158" s="368" t="n"/>
      <c r="CQ158" s="368" t="n"/>
      <c r="CR158" s="368" t="n"/>
      <c r="CS158" s="368" t="n"/>
      <c r="CT158" s="368" t="n"/>
      <c r="CU158" s="368" t="n"/>
      <c r="CV158" s="368" t="n"/>
      <c r="CW158" s="368" t="n"/>
      <c r="CX158" s="368" t="n"/>
      <c r="CY158" s="368" t="n"/>
      <c r="CZ158" s="368" t="n"/>
      <c r="DA158" s="368" t="n"/>
      <c r="DB158" s="368" t="n"/>
      <c r="DC158" s="368" t="n"/>
      <c r="DD158" s="368" t="n"/>
    </row>
    <row r="159">
      <c r="A159" s="368" t="n"/>
      <c r="B159" s="368" t="n"/>
      <c r="C159" s="368" t="n"/>
      <c r="D159" s="368" t="n"/>
      <c r="E159" s="368" t="n"/>
      <c r="F159" s="368" t="n"/>
      <c r="G159" s="318" t="n"/>
      <c r="H159" s="368" t="n"/>
      <c r="I159" s="368" t="n"/>
      <c r="J159" s="368" t="n"/>
      <c r="K159" s="368" t="n"/>
      <c r="L159" s="368" t="n"/>
      <c r="M159" s="368" t="n"/>
      <c r="N159" s="368" t="n"/>
      <c r="O159" s="368" t="n"/>
      <c r="P159" s="368" t="n"/>
      <c r="Q159" s="368" t="n"/>
      <c r="R159" s="368" t="n"/>
      <c r="S159" s="368" t="n"/>
      <c r="T159" s="368" t="n"/>
      <c r="U159" s="368" t="n"/>
      <c r="V159" s="368" t="n"/>
      <c r="W159" s="368" t="n"/>
      <c r="X159" s="368" t="n"/>
      <c r="Y159" s="368" t="n"/>
      <c r="Z159" s="368" t="n"/>
      <c r="AA159" s="368" t="n"/>
      <c r="AB159" s="368" t="n"/>
      <c r="AC159" s="368" t="n"/>
      <c r="AD159" s="368" t="n"/>
      <c r="AE159" s="368" t="n"/>
      <c r="AF159" s="368" t="n"/>
      <c r="AG159" s="368" t="n"/>
      <c r="AH159" s="368" t="n"/>
      <c r="AI159" s="368" t="n"/>
      <c r="AJ159" s="368" t="n"/>
      <c r="AK159" s="368" t="n"/>
      <c r="AL159" s="368" t="n"/>
      <c r="AM159" s="368" t="n"/>
      <c r="AN159" s="368" t="n"/>
      <c r="AO159" s="368" t="n"/>
      <c r="AP159" s="319" t="n"/>
      <c r="AQ159" s="368" t="n"/>
      <c r="AR159" s="368" t="n"/>
      <c r="AS159" s="368" t="n"/>
      <c r="AT159" s="368" t="n"/>
      <c r="AU159" s="368" t="n"/>
      <c r="AV159" s="368" t="n"/>
      <c r="AW159" s="368" t="n"/>
      <c r="AX159" s="368" t="n"/>
      <c r="AY159" s="368" t="n"/>
      <c r="AZ159" s="368" t="n"/>
      <c r="BA159" s="368" t="n"/>
      <c r="BB159" s="368" t="n"/>
      <c r="BC159" s="368" t="n"/>
      <c r="BD159" s="368" t="n"/>
      <c r="BE159" s="368" t="n"/>
      <c r="BF159" s="368" t="n"/>
      <c r="BG159" s="368" t="n"/>
      <c r="BH159" s="368" t="n"/>
      <c r="BI159" s="368" t="n"/>
      <c r="BJ159" s="368" t="n"/>
      <c r="BK159" s="368" t="n"/>
      <c r="BL159" s="368" t="n"/>
      <c r="BM159" s="368" t="n"/>
      <c r="BN159" s="368" t="n"/>
      <c r="BO159" s="368" t="n"/>
      <c r="BP159" s="368" t="n"/>
      <c r="BQ159" s="320" t="n"/>
      <c r="BR159" s="368" t="n"/>
      <c r="BS159" s="368" t="n"/>
      <c r="BT159" s="368" t="n"/>
      <c r="BU159" s="368" t="n"/>
      <c r="BV159" s="368" t="n"/>
      <c r="BW159" s="368" t="n"/>
      <c r="BX159" s="368" t="n"/>
      <c r="BY159" s="368" t="n"/>
      <c r="BZ159" s="368" t="n"/>
      <c r="CA159" s="368" t="n"/>
      <c r="CB159" s="368" t="n"/>
      <c r="CC159" s="368" t="n"/>
      <c r="CD159" s="368" t="n"/>
      <c r="CE159" s="368" t="n"/>
      <c r="CF159" s="368" t="n"/>
      <c r="CG159" s="368" t="n"/>
      <c r="CH159" s="368" t="n"/>
      <c r="CI159" s="368" t="n"/>
      <c r="CJ159" s="368" t="n"/>
      <c r="CK159" s="368" t="n"/>
      <c r="CL159" s="368" t="n"/>
      <c r="CM159" s="368" t="n"/>
      <c r="CN159" s="368" t="n"/>
      <c r="CO159" s="368" t="n"/>
      <c r="CP159" s="368" t="n"/>
      <c r="CQ159" s="368" t="n"/>
      <c r="CR159" s="368" t="n"/>
      <c r="CS159" s="368" t="n"/>
      <c r="CT159" s="368" t="n"/>
      <c r="CU159" s="368" t="n"/>
      <c r="CV159" s="368" t="n"/>
      <c r="CW159" s="368" t="n"/>
      <c r="CX159" s="368" t="n"/>
      <c r="CY159" s="368" t="n"/>
      <c r="CZ159" s="368" t="n"/>
      <c r="DA159" s="368" t="n"/>
      <c r="DB159" s="368" t="n"/>
      <c r="DC159" s="368" t="n"/>
      <c r="DD159" s="368" t="n"/>
    </row>
    <row r="160">
      <c r="A160" s="368" t="n"/>
      <c r="B160" s="368" t="n"/>
      <c r="C160" s="368" t="n"/>
      <c r="D160" s="368" t="n"/>
      <c r="E160" s="368" t="n"/>
      <c r="F160" s="368" t="n"/>
      <c r="G160" s="318" t="n"/>
      <c r="H160" s="368" t="n"/>
      <c r="I160" s="368" t="n"/>
      <c r="J160" s="368" t="n"/>
      <c r="K160" s="368" t="n"/>
      <c r="L160" s="368" t="n"/>
      <c r="M160" s="368" t="n"/>
      <c r="N160" s="368" t="n"/>
      <c r="O160" s="368" t="n"/>
      <c r="P160" s="368" t="n"/>
      <c r="Q160" s="368" t="n"/>
      <c r="R160" s="368" t="n"/>
      <c r="S160" s="368" t="n"/>
      <c r="T160" s="368" t="n"/>
      <c r="U160" s="368" t="n"/>
      <c r="V160" s="368" t="n"/>
      <c r="W160" s="368" t="n"/>
      <c r="X160" s="368" t="n"/>
      <c r="Y160" s="368" t="n"/>
      <c r="Z160" s="368" t="n"/>
      <c r="AA160" s="368" t="n"/>
      <c r="AB160" s="368" t="n"/>
      <c r="AC160" s="368" t="n"/>
      <c r="AD160" s="368" t="n"/>
      <c r="AE160" s="368" t="n"/>
      <c r="AF160" s="368" t="n"/>
      <c r="AG160" s="368" t="n"/>
      <c r="AH160" s="368" t="n"/>
      <c r="AI160" s="368" t="n"/>
      <c r="AJ160" s="368" t="n"/>
      <c r="AK160" s="368" t="n"/>
      <c r="AL160" s="368" t="n"/>
      <c r="AM160" s="368" t="n"/>
      <c r="AN160" s="368" t="n"/>
      <c r="AO160" s="368" t="n"/>
      <c r="AP160" s="319" t="n"/>
      <c r="AQ160" s="368" t="n"/>
      <c r="AR160" s="368" t="n"/>
      <c r="AS160" s="368" t="n"/>
      <c r="AT160" s="368" t="n"/>
      <c r="AU160" s="368" t="n"/>
      <c r="AV160" s="368" t="n"/>
      <c r="AW160" s="368" t="n"/>
      <c r="AX160" s="368" t="n"/>
      <c r="AY160" s="368" t="n"/>
      <c r="AZ160" s="368" t="n"/>
      <c r="BA160" s="368" t="n"/>
      <c r="BB160" s="368" t="n"/>
      <c r="BC160" s="368" t="n"/>
      <c r="BD160" s="368" t="n"/>
      <c r="BE160" s="368" t="n"/>
      <c r="BF160" s="368" t="n"/>
      <c r="BG160" s="368" t="n"/>
      <c r="BH160" s="368" t="n"/>
      <c r="BI160" s="368" t="n"/>
      <c r="BJ160" s="368" t="n"/>
      <c r="BK160" s="368" t="n"/>
      <c r="BL160" s="368" t="n"/>
      <c r="BM160" s="368" t="n"/>
      <c r="BN160" s="368" t="n"/>
      <c r="BO160" s="368" t="n"/>
      <c r="BP160" s="368" t="n"/>
      <c r="BQ160" s="320" t="n"/>
      <c r="BR160" s="368" t="n"/>
      <c r="BS160" s="368" t="n"/>
      <c r="BT160" s="368" t="n"/>
      <c r="BU160" s="368" t="n"/>
      <c r="BV160" s="368" t="n"/>
      <c r="BW160" s="368" t="n"/>
      <c r="BX160" s="368" t="n"/>
      <c r="BY160" s="368" t="n"/>
      <c r="BZ160" s="368" t="n"/>
      <c r="CA160" s="368" t="n"/>
      <c r="CB160" s="368" t="n"/>
      <c r="CC160" s="368" t="n"/>
      <c r="CD160" s="368" t="n"/>
      <c r="CE160" s="368" t="n"/>
      <c r="CF160" s="368" t="n"/>
      <c r="CG160" s="368" t="n"/>
      <c r="CH160" s="368" t="n"/>
      <c r="CI160" s="368" t="n"/>
      <c r="CJ160" s="368" t="n"/>
      <c r="CK160" s="368" t="n"/>
      <c r="CL160" s="368" t="n"/>
      <c r="CM160" s="368" t="n"/>
      <c r="CN160" s="368" t="n"/>
      <c r="CO160" s="368" t="n"/>
      <c r="CP160" s="368" t="n"/>
      <c r="CQ160" s="368" t="n"/>
      <c r="CR160" s="368" t="n"/>
      <c r="CS160" s="368" t="n"/>
      <c r="CT160" s="368" t="n"/>
      <c r="CU160" s="368" t="n"/>
      <c r="CV160" s="368" t="n"/>
      <c r="CW160" s="368" t="n"/>
      <c r="CX160" s="368" t="n"/>
      <c r="CY160" s="368" t="n"/>
      <c r="CZ160" s="368" t="n"/>
      <c r="DA160" s="368" t="n"/>
      <c r="DB160" s="368" t="n"/>
      <c r="DC160" s="368" t="n"/>
      <c r="DD160" s="368" t="n"/>
    </row>
    <row r="161">
      <c r="A161" s="368" t="n"/>
      <c r="B161" s="368" t="n"/>
      <c r="C161" s="368" t="n"/>
      <c r="D161" s="368" t="n"/>
      <c r="E161" s="368" t="n"/>
      <c r="F161" s="368" t="n"/>
      <c r="G161" s="318" t="n"/>
      <c r="H161" s="368" t="n"/>
      <c r="I161" s="368" t="n"/>
      <c r="J161" s="368" t="n"/>
      <c r="K161" s="368" t="n"/>
      <c r="L161" s="368" t="n"/>
      <c r="M161" s="368" t="n"/>
      <c r="N161" s="368" t="n"/>
      <c r="O161" s="368" t="n"/>
      <c r="P161" s="368" t="n"/>
      <c r="Q161" s="368" t="n"/>
      <c r="R161" s="368" t="n"/>
      <c r="S161" s="368" t="n"/>
      <c r="T161" s="368" t="n"/>
      <c r="U161" s="368" t="n"/>
      <c r="V161" s="368" t="n"/>
      <c r="W161" s="368" t="n"/>
      <c r="X161" s="368" t="n"/>
      <c r="Y161" s="368" t="n"/>
      <c r="Z161" s="368" t="n"/>
      <c r="AA161" s="368" t="n"/>
      <c r="AB161" s="368" t="n"/>
      <c r="AC161" s="368" t="n"/>
      <c r="AD161" s="368" t="n"/>
      <c r="AE161" s="368" t="n"/>
      <c r="AF161" s="368" t="n"/>
      <c r="AG161" s="368" t="n"/>
      <c r="AH161" s="368" t="n"/>
      <c r="AI161" s="368" t="n"/>
      <c r="AJ161" s="368" t="n"/>
      <c r="AK161" s="368" t="n"/>
      <c r="AL161" s="368" t="n"/>
      <c r="AM161" s="368" t="n"/>
      <c r="AN161" s="368" t="n"/>
      <c r="AO161" s="368" t="n"/>
      <c r="AP161" s="319" t="n"/>
      <c r="AQ161" s="368" t="n"/>
      <c r="AR161" s="368" t="n"/>
      <c r="AS161" s="368" t="n"/>
      <c r="AT161" s="368" t="n"/>
      <c r="AU161" s="368" t="n"/>
      <c r="AV161" s="368" t="n"/>
      <c r="AW161" s="368" t="n"/>
      <c r="AX161" s="368" t="n"/>
      <c r="AY161" s="368" t="n"/>
      <c r="AZ161" s="368" t="n"/>
      <c r="BA161" s="368" t="n"/>
      <c r="BB161" s="368" t="n"/>
      <c r="BC161" s="368" t="n"/>
      <c r="BD161" s="368" t="n"/>
      <c r="BE161" s="368" t="n"/>
      <c r="BF161" s="368" t="n"/>
      <c r="BG161" s="368" t="n"/>
      <c r="BH161" s="368" t="n"/>
      <c r="BI161" s="368" t="n"/>
      <c r="BJ161" s="368" t="n"/>
      <c r="BK161" s="368" t="n"/>
      <c r="BL161" s="368" t="n"/>
      <c r="BM161" s="368" t="n"/>
      <c r="BN161" s="368" t="n"/>
      <c r="BO161" s="368" t="n"/>
      <c r="BP161" s="368" t="n"/>
      <c r="BQ161" s="320" t="n"/>
      <c r="BR161" s="368" t="n"/>
      <c r="BS161" s="368" t="n"/>
      <c r="BT161" s="368" t="n"/>
      <c r="BU161" s="368" t="n"/>
      <c r="BV161" s="368" t="n"/>
      <c r="BW161" s="368" t="n"/>
      <c r="BX161" s="368" t="n"/>
      <c r="BY161" s="368" t="n"/>
      <c r="BZ161" s="368" t="n"/>
      <c r="CA161" s="368" t="n"/>
      <c r="CB161" s="368" t="n"/>
      <c r="CC161" s="368" t="n"/>
      <c r="CD161" s="368" t="n"/>
      <c r="CE161" s="368" t="n"/>
      <c r="CF161" s="368" t="n"/>
      <c r="CG161" s="368" t="n"/>
      <c r="CH161" s="368" t="n"/>
      <c r="CI161" s="368" t="n"/>
      <c r="CJ161" s="368" t="n"/>
      <c r="CK161" s="368" t="n"/>
      <c r="CL161" s="368" t="n"/>
      <c r="CM161" s="368" t="n"/>
      <c r="CN161" s="368" t="n"/>
      <c r="CO161" s="368" t="n"/>
      <c r="CP161" s="368" t="n"/>
      <c r="CQ161" s="368" t="n"/>
      <c r="CR161" s="368" t="n"/>
      <c r="CS161" s="368" t="n"/>
      <c r="CT161" s="368" t="n"/>
      <c r="CU161" s="368" t="n"/>
      <c r="CV161" s="368" t="n"/>
      <c r="CW161" s="368" t="n"/>
      <c r="CX161" s="368" t="n"/>
      <c r="CY161" s="368" t="n"/>
      <c r="CZ161" s="368" t="n"/>
      <c r="DA161" s="368" t="n"/>
      <c r="DB161" s="368" t="n"/>
      <c r="DC161" s="368" t="n"/>
      <c r="DD161" s="368" t="n"/>
    </row>
    <row r="162">
      <c r="A162" s="368" t="n"/>
      <c r="B162" s="368" t="n"/>
      <c r="C162" s="368" t="n"/>
      <c r="D162" s="368" t="n"/>
      <c r="E162" s="368" t="n"/>
      <c r="F162" s="368" t="n"/>
      <c r="G162" s="318" t="n"/>
      <c r="H162" s="368" t="n"/>
      <c r="I162" s="368" t="n"/>
      <c r="J162" s="368" t="n"/>
      <c r="K162" s="368" t="n"/>
      <c r="L162" s="368" t="n"/>
      <c r="M162" s="368" t="n"/>
      <c r="N162" s="368" t="n"/>
      <c r="O162" s="368" t="n"/>
      <c r="P162" s="368" t="n"/>
      <c r="Q162" s="368" t="n"/>
      <c r="R162" s="368" t="n"/>
      <c r="S162" s="368" t="n"/>
      <c r="T162" s="368" t="n"/>
      <c r="U162" s="368" t="n"/>
      <c r="V162" s="368" t="n"/>
      <c r="W162" s="368" t="n"/>
      <c r="X162" s="368" t="n"/>
      <c r="Y162" s="368" t="n"/>
      <c r="Z162" s="368" t="n"/>
      <c r="AA162" s="368" t="n"/>
      <c r="AB162" s="368" t="n"/>
      <c r="AC162" s="368" t="n"/>
      <c r="AD162" s="368" t="n"/>
      <c r="AE162" s="368" t="n"/>
      <c r="AF162" s="368" t="n"/>
      <c r="AG162" s="368" t="n"/>
      <c r="AH162" s="368" t="n"/>
      <c r="AI162" s="368" t="n"/>
      <c r="AJ162" s="368" t="n"/>
      <c r="AK162" s="368" t="n"/>
      <c r="AL162" s="368" t="n"/>
      <c r="AM162" s="368" t="n"/>
      <c r="AN162" s="368" t="n"/>
      <c r="AO162" s="368" t="n"/>
      <c r="AP162" s="319" t="n"/>
      <c r="AQ162" s="368" t="n"/>
      <c r="AR162" s="368" t="n"/>
      <c r="AS162" s="368" t="n"/>
      <c r="AT162" s="368" t="n"/>
      <c r="AU162" s="368" t="n"/>
      <c r="AV162" s="368" t="n"/>
      <c r="AW162" s="368" t="n"/>
      <c r="AX162" s="368" t="n"/>
      <c r="AY162" s="368" t="n"/>
      <c r="AZ162" s="368" t="n"/>
      <c r="BA162" s="368" t="n"/>
      <c r="BB162" s="368" t="n"/>
      <c r="BC162" s="368" t="n"/>
      <c r="BD162" s="368" t="n"/>
      <c r="BE162" s="368" t="n"/>
      <c r="BF162" s="368" t="n"/>
      <c r="BG162" s="368" t="n"/>
      <c r="BH162" s="368" t="n"/>
      <c r="BI162" s="368" t="n"/>
      <c r="BJ162" s="368" t="n"/>
      <c r="BK162" s="368" t="n"/>
      <c r="BL162" s="368" t="n"/>
      <c r="BM162" s="368" t="n"/>
      <c r="BN162" s="368" t="n"/>
      <c r="BO162" s="368" t="n"/>
      <c r="BP162" s="368" t="n"/>
      <c r="BQ162" s="320" t="n"/>
      <c r="BR162" s="368" t="n"/>
      <c r="BS162" s="368" t="n"/>
      <c r="BT162" s="368" t="n"/>
      <c r="BU162" s="368" t="n"/>
      <c r="BV162" s="368" t="n"/>
      <c r="BW162" s="368" t="n"/>
      <c r="BX162" s="368" t="n"/>
      <c r="BY162" s="368" t="n"/>
      <c r="BZ162" s="368" t="n"/>
      <c r="CA162" s="368" t="n"/>
      <c r="CB162" s="368" t="n"/>
      <c r="CC162" s="368" t="n"/>
      <c r="CD162" s="368" t="n"/>
      <c r="CE162" s="368" t="n"/>
      <c r="CF162" s="368" t="n"/>
      <c r="CG162" s="368" t="n"/>
      <c r="CH162" s="368" t="n"/>
      <c r="CI162" s="368" t="n"/>
      <c r="CJ162" s="368" t="n"/>
      <c r="CK162" s="368" t="n"/>
      <c r="CL162" s="368" t="n"/>
      <c r="CM162" s="368" t="n"/>
      <c r="CN162" s="368" t="n"/>
      <c r="CO162" s="368" t="n"/>
      <c r="CP162" s="368" t="n"/>
      <c r="CQ162" s="368" t="n"/>
      <c r="CR162" s="368" t="n"/>
      <c r="CS162" s="368" t="n"/>
      <c r="CT162" s="368" t="n"/>
      <c r="CU162" s="368" t="n"/>
      <c r="CV162" s="368" t="n"/>
      <c r="CW162" s="368" t="n"/>
      <c r="CX162" s="368" t="n"/>
      <c r="CY162" s="368" t="n"/>
      <c r="CZ162" s="368" t="n"/>
      <c r="DA162" s="368" t="n"/>
      <c r="DB162" s="368" t="n"/>
      <c r="DC162" s="368" t="n"/>
      <c r="DD162" s="368" t="n"/>
    </row>
    <row r="163">
      <c r="A163" s="368" t="n"/>
      <c r="B163" s="368" t="n"/>
      <c r="C163" s="368" t="n"/>
      <c r="D163" s="368" t="n"/>
      <c r="E163" s="368" t="n"/>
      <c r="F163" s="368" t="n"/>
      <c r="G163" s="318" t="n"/>
      <c r="H163" s="368" t="n"/>
      <c r="I163" s="368" t="n"/>
      <c r="J163" s="368" t="n"/>
      <c r="K163" s="368" t="n"/>
      <c r="L163" s="368" t="n"/>
      <c r="M163" s="368" t="n"/>
      <c r="N163" s="368" t="n"/>
      <c r="O163" s="368" t="n"/>
      <c r="P163" s="368" t="n"/>
      <c r="Q163" s="368" t="n"/>
      <c r="R163" s="368" t="n"/>
      <c r="S163" s="368" t="n"/>
      <c r="T163" s="368" t="n"/>
      <c r="U163" s="368" t="n"/>
      <c r="V163" s="368" t="n"/>
      <c r="W163" s="368" t="n"/>
      <c r="X163" s="368" t="n"/>
      <c r="Y163" s="368" t="n"/>
      <c r="Z163" s="368" t="n"/>
      <c r="AA163" s="368" t="n"/>
      <c r="AB163" s="368" t="n"/>
      <c r="AC163" s="368" t="n"/>
      <c r="AD163" s="368" t="n"/>
      <c r="AE163" s="368" t="n"/>
      <c r="AF163" s="368" t="n"/>
      <c r="AG163" s="368" t="n"/>
      <c r="AH163" s="368" t="n"/>
      <c r="AI163" s="368" t="n"/>
      <c r="AJ163" s="368" t="n"/>
      <c r="AK163" s="368" t="n"/>
      <c r="AL163" s="368" t="n"/>
      <c r="AM163" s="368" t="n"/>
      <c r="AN163" s="368" t="n"/>
      <c r="AO163" s="368" t="n"/>
      <c r="AP163" s="319" t="n"/>
      <c r="AQ163" s="368" t="n"/>
      <c r="AR163" s="368" t="n"/>
      <c r="AS163" s="368" t="n"/>
      <c r="AT163" s="368" t="n"/>
      <c r="AU163" s="368" t="n"/>
      <c r="AV163" s="368" t="n"/>
      <c r="AW163" s="368" t="n"/>
      <c r="AX163" s="368" t="n"/>
      <c r="AY163" s="368" t="n"/>
      <c r="AZ163" s="368" t="n"/>
      <c r="BA163" s="368" t="n"/>
      <c r="BB163" s="368" t="n"/>
      <c r="BC163" s="368" t="n"/>
      <c r="BD163" s="368" t="n"/>
      <c r="BE163" s="368" t="n"/>
      <c r="BF163" s="368" t="n"/>
      <c r="BG163" s="368" t="n"/>
      <c r="BH163" s="368" t="n"/>
      <c r="BI163" s="368" t="n"/>
      <c r="BJ163" s="368" t="n"/>
      <c r="BK163" s="368" t="n"/>
      <c r="BL163" s="368" t="n"/>
      <c r="BM163" s="368" t="n"/>
      <c r="BN163" s="368" t="n"/>
      <c r="BO163" s="368" t="n"/>
      <c r="BP163" s="368" t="n"/>
      <c r="BQ163" s="320" t="n"/>
      <c r="BR163" s="368" t="n"/>
      <c r="BS163" s="368" t="n"/>
      <c r="BT163" s="368" t="n"/>
      <c r="BU163" s="368" t="n"/>
      <c r="BV163" s="368" t="n"/>
      <c r="BW163" s="368" t="n"/>
      <c r="BX163" s="368" t="n"/>
      <c r="BY163" s="368" t="n"/>
      <c r="BZ163" s="368" t="n"/>
      <c r="CA163" s="368" t="n"/>
      <c r="CB163" s="368" t="n"/>
      <c r="CC163" s="368" t="n"/>
      <c r="CD163" s="368" t="n"/>
      <c r="CE163" s="368" t="n"/>
      <c r="CF163" s="368" t="n"/>
      <c r="CG163" s="368" t="n"/>
      <c r="CH163" s="368" t="n"/>
      <c r="CI163" s="368" t="n"/>
      <c r="CJ163" s="368" t="n"/>
      <c r="CK163" s="368" t="n"/>
      <c r="CL163" s="368" t="n"/>
      <c r="CM163" s="368" t="n"/>
      <c r="CN163" s="368" t="n"/>
      <c r="CO163" s="368" t="n"/>
      <c r="CP163" s="368" t="n"/>
      <c r="CQ163" s="368" t="n"/>
      <c r="CR163" s="368" t="n"/>
      <c r="CS163" s="368" t="n"/>
      <c r="CT163" s="368" t="n"/>
      <c r="CU163" s="368" t="n"/>
      <c r="CV163" s="368" t="n"/>
      <c r="CW163" s="368" t="n"/>
      <c r="CX163" s="368" t="n"/>
      <c r="CY163" s="368" t="n"/>
      <c r="CZ163" s="368" t="n"/>
      <c r="DA163" s="368" t="n"/>
      <c r="DB163" s="368" t="n"/>
      <c r="DC163" s="368" t="n"/>
      <c r="DD163" s="368" t="n"/>
    </row>
    <row r="164">
      <c r="A164" s="368" t="n"/>
      <c r="B164" s="368" t="n"/>
      <c r="C164" s="368" t="n"/>
      <c r="D164" s="368" t="n"/>
      <c r="E164" s="368" t="n"/>
      <c r="F164" s="368" t="n"/>
      <c r="G164" s="318" t="n"/>
      <c r="H164" s="368" t="n"/>
      <c r="I164" s="368" t="n"/>
      <c r="J164" s="368" t="n"/>
      <c r="K164" s="368" t="n"/>
      <c r="L164" s="368" t="n"/>
      <c r="M164" s="368" t="n"/>
      <c r="N164" s="368" t="n"/>
      <c r="O164" s="368" t="n"/>
      <c r="P164" s="368" t="n"/>
      <c r="Q164" s="368" t="n"/>
      <c r="R164" s="368" t="n"/>
      <c r="S164" s="368" t="n"/>
      <c r="T164" s="368" t="n"/>
      <c r="U164" s="368" t="n"/>
      <c r="V164" s="368" t="n"/>
      <c r="W164" s="368" t="n"/>
      <c r="X164" s="368" t="n"/>
      <c r="Y164" s="368" t="n"/>
      <c r="Z164" s="368" t="n"/>
      <c r="AA164" s="368" t="n"/>
      <c r="AB164" s="368" t="n"/>
      <c r="AC164" s="368" t="n"/>
      <c r="AD164" s="368" t="n"/>
      <c r="AE164" s="368" t="n"/>
      <c r="AF164" s="368" t="n"/>
      <c r="AG164" s="368" t="n"/>
      <c r="AH164" s="368" t="n"/>
      <c r="AI164" s="368" t="n"/>
      <c r="AJ164" s="368" t="n"/>
      <c r="AK164" s="368" t="n"/>
      <c r="AL164" s="368" t="n"/>
      <c r="AM164" s="368" t="n"/>
      <c r="AN164" s="368" t="n"/>
      <c r="AO164" s="368" t="n"/>
      <c r="AP164" s="319" t="n"/>
      <c r="AQ164" s="368" t="n"/>
      <c r="AR164" s="368" t="n"/>
      <c r="AS164" s="368" t="n"/>
      <c r="AT164" s="368" t="n"/>
      <c r="AU164" s="368" t="n"/>
      <c r="AV164" s="368" t="n"/>
      <c r="AW164" s="368" t="n"/>
      <c r="AX164" s="368" t="n"/>
      <c r="AY164" s="368" t="n"/>
      <c r="AZ164" s="368" t="n"/>
      <c r="BA164" s="368" t="n"/>
      <c r="BB164" s="368" t="n"/>
      <c r="BC164" s="368" t="n"/>
      <c r="BD164" s="368" t="n"/>
      <c r="BE164" s="368" t="n"/>
      <c r="BF164" s="368" t="n"/>
      <c r="BG164" s="368" t="n"/>
      <c r="BH164" s="368" t="n"/>
      <c r="BI164" s="368" t="n"/>
      <c r="BJ164" s="368" t="n"/>
      <c r="BK164" s="368" t="n"/>
      <c r="BL164" s="368" t="n"/>
      <c r="BM164" s="368" t="n"/>
      <c r="BN164" s="368" t="n"/>
      <c r="BO164" s="368" t="n"/>
      <c r="BP164" s="368" t="n"/>
      <c r="BQ164" s="320" t="n"/>
      <c r="BR164" s="368" t="n"/>
      <c r="BS164" s="368" t="n"/>
      <c r="BT164" s="368" t="n"/>
      <c r="BU164" s="368" t="n"/>
      <c r="BV164" s="368" t="n"/>
      <c r="BW164" s="368" t="n"/>
      <c r="BX164" s="368" t="n"/>
      <c r="BY164" s="368" t="n"/>
      <c r="BZ164" s="368" t="n"/>
      <c r="CA164" s="368" t="n"/>
      <c r="CB164" s="368" t="n"/>
      <c r="CC164" s="368" t="n"/>
      <c r="CD164" s="368" t="n"/>
      <c r="CE164" s="368" t="n"/>
      <c r="CF164" s="368" t="n"/>
      <c r="CG164" s="368" t="n"/>
      <c r="CH164" s="368" t="n"/>
      <c r="CI164" s="368" t="n"/>
      <c r="CJ164" s="368" t="n"/>
      <c r="CK164" s="368" t="n"/>
      <c r="CL164" s="368" t="n"/>
      <c r="CM164" s="368" t="n"/>
      <c r="CN164" s="368" t="n"/>
      <c r="CO164" s="368" t="n"/>
      <c r="CP164" s="368" t="n"/>
      <c r="CQ164" s="368" t="n"/>
      <c r="CR164" s="368" t="n"/>
      <c r="CS164" s="368" t="n"/>
      <c r="CT164" s="368" t="n"/>
      <c r="CU164" s="368" t="n"/>
      <c r="CV164" s="368" t="n"/>
      <c r="CW164" s="368" t="n"/>
      <c r="CX164" s="368" t="n"/>
      <c r="CY164" s="368" t="n"/>
      <c r="CZ164" s="368" t="n"/>
      <c r="DA164" s="368" t="n"/>
      <c r="DB164" s="368" t="n"/>
      <c r="DC164" s="368" t="n"/>
      <c r="DD164" s="368" t="n"/>
    </row>
    <row r="165">
      <c r="A165" s="368" t="n"/>
      <c r="B165" s="368" t="n"/>
      <c r="C165" s="368" t="n"/>
      <c r="D165" s="368" t="n"/>
      <c r="E165" s="368" t="n"/>
      <c r="F165" s="368" t="n"/>
      <c r="G165" s="318" t="n"/>
      <c r="H165" s="368" t="n"/>
      <c r="I165" s="368" t="n"/>
      <c r="J165" s="368" t="n"/>
      <c r="K165" s="368" t="n"/>
      <c r="L165" s="368" t="n"/>
      <c r="M165" s="368" t="n"/>
      <c r="N165" s="368" t="n"/>
      <c r="O165" s="368" t="n"/>
      <c r="P165" s="368" t="n"/>
      <c r="Q165" s="368" t="n"/>
      <c r="R165" s="368" t="n"/>
      <c r="S165" s="368" t="n"/>
      <c r="T165" s="368" t="n"/>
      <c r="U165" s="368" t="n"/>
      <c r="V165" s="368" t="n"/>
      <c r="W165" s="368" t="n"/>
      <c r="X165" s="368" t="n"/>
      <c r="Y165" s="368" t="n"/>
      <c r="Z165" s="368" t="n"/>
      <c r="AA165" s="368" t="n"/>
      <c r="AB165" s="368" t="n"/>
      <c r="AC165" s="368" t="n"/>
      <c r="AD165" s="368" t="n"/>
      <c r="AE165" s="368" t="n"/>
      <c r="AF165" s="368" t="n"/>
      <c r="AG165" s="368" t="n"/>
      <c r="AH165" s="368" t="n"/>
      <c r="AI165" s="368" t="n"/>
      <c r="AJ165" s="368" t="n"/>
      <c r="AK165" s="368" t="n"/>
      <c r="AL165" s="368" t="n"/>
      <c r="AM165" s="368" t="n"/>
      <c r="AN165" s="368" t="n"/>
      <c r="AO165" s="368" t="n"/>
      <c r="AP165" s="319" t="n"/>
      <c r="AQ165" s="368" t="n"/>
      <c r="AR165" s="368" t="n"/>
      <c r="AS165" s="368" t="n"/>
      <c r="AT165" s="368" t="n"/>
      <c r="AU165" s="368" t="n"/>
      <c r="AV165" s="368" t="n"/>
      <c r="AW165" s="368" t="n"/>
      <c r="AX165" s="368" t="n"/>
      <c r="AY165" s="368" t="n"/>
      <c r="AZ165" s="368" t="n"/>
      <c r="BA165" s="368" t="n"/>
      <c r="BB165" s="368" t="n"/>
      <c r="BC165" s="368" t="n"/>
      <c r="BD165" s="368" t="n"/>
      <c r="BE165" s="368" t="n"/>
      <c r="BF165" s="368" t="n"/>
      <c r="BG165" s="368" t="n"/>
      <c r="BH165" s="368" t="n"/>
      <c r="BI165" s="368" t="n"/>
      <c r="BJ165" s="368" t="n"/>
      <c r="BK165" s="368" t="n"/>
      <c r="BL165" s="368" t="n"/>
      <c r="BM165" s="368" t="n"/>
      <c r="BN165" s="368" t="n"/>
      <c r="BO165" s="368" t="n"/>
      <c r="BP165" s="368" t="n"/>
      <c r="BQ165" s="320" t="n"/>
      <c r="BR165" s="368" t="n"/>
      <c r="BS165" s="368" t="n"/>
      <c r="BT165" s="368" t="n"/>
      <c r="BU165" s="368" t="n"/>
      <c r="BV165" s="368" t="n"/>
      <c r="BW165" s="368" t="n"/>
      <c r="BX165" s="368" t="n"/>
      <c r="BY165" s="368" t="n"/>
      <c r="BZ165" s="368" t="n"/>
      <c r="CA165" s="368" t="n"/>
      <c r="CB165" s="368" t="n"/>
      <c r="CC165" s="368" t="n"/>
      <c r="CD165" s="368" t="n"/>
      <c r="CE165" s="368" t="n"/>
      <c r="CF165" s="368" t="n"/>
      <c r="CG165" s="368" t="n"/>
      <c r="CH165" s="368" t="n"/>
      <c r="CI165" s="368" t="n"/>
      <c r="CJ165" s="368" t="n"/>
      <c r="CK165" s="368" t="n"/>
      <c r="CL165" s="368" t="n"/>
      <c r="CM165" s="368" t="n"/>
      <c r="CN165" s="368" t="n"/>
      <c r="CO165" s="368" t="n"/>
      <c r="CP165" s="368" t="n"/>
      <c r="CQ165" s="368" t="n"/>
      <c r="CR165" s="368" t="n"/>
      <c r="CS165" s="368" t="n"/>
      <c r="CT165" s="368" t="n"/>
      <c r="CU165" s="368" t="n"/>
      <c r="CV165" s="368" t="n"/>
      <c r="CW165" s="368" t="n"/>
      <c r="CX165" s="368" t="n"/>
      <c r="CY165" s="368" t="n"/>
      <c r="CZ165" s="368" t="n"/>
      <c r="DA165" s="368" t="n"/>
      <c r="DB165" s="368" t="n"/>
      <c r="DC165" s="368" t="n"/>
      <c r="DD165" s="368" t="n"/>
    </row>
    <row r="166">
      <c r="A166" s="368" t="n"/>
      <c r="B166" s="368" t="n"/>
      <c r="C166" s="368" t="n"/>
      <c r="D166" s="368" t="n"/>
      <c r="E166" s="368" t="n"/>
      <c r="F166" s="368" t="n"/>
      <c r="G166" s="318" t="n"/>
      <c r="H166" s="368" t="n"/>
      <c r="I166" s="368" t="n"/>
      <c r="J166" s="368" t="n"/>
      <c r="K166" s="368" t="n"/>
      <c r="L166" s="368" t="n"/>
      <c r="M166" s="368" t="n"/>
      <c r="N166" s="368" t="n"/>
      <c r="O166" s="368" t="n"/>
      <c r="P166" s="368" t="n"/>
      <c r="Q166" s="368" t="n"/>
      <c r="R166" s="368" t="n"/>
      <c r="S166" s="368" t="n"/>
      <c r="T166" s="368" t="n"/>
      <c r="U166" s="368" t="n"/>
      <c r="V166" s="368" t="n"/>
      <c r="W166" s="368" t="n"/>
      <c r="X166" s="368" t="n"/>
      <c r="Y166" s="368" t="n"/>
      <c r="Z166" s="368" t="n"/>
      <c r="AA166" s="368" t="n"/>
      <c r="AB166" s="368" t="n"/>
      <c r="AC166" s="368" t="n"/>
      <c r="AD166" s="368" t="n"/>
      <c r="AE166" s="368" t="n"/>
      <c r="AF166" s="368" t="n"/>
      <c r="AG166" s="368" t="n"/>
      <c r="AH166" s="368" t="n"/>
      <c r="AI166" s="368" t="n"/>
      <c r="AJ166" s="368" t="n"/>
      <c r="AK166" s="368" t="n"/>
      <c r="AL166" s="368" t="n"/>
      <c r="AM166" s="368" t="n"/>
      <c r="AN166" s="368" t="n"/>
      <c r="AO166" s="368" t="n"/>
      <c r="AP166" s="319" t="n"/>
      <c r="AQ166" s="368" t="n"/>
      <c r="AR166" s="368" t="n"/>
      <c r="AS166" s="368" t="n"/>
      <c r="AT166" s="368" t="n"/>
      <c r="AU166" s="368" t="n"/>
      <c r="AV166" s="368" t="n"/>
      <c r="AW166" s="368" t="n"/>
      <c r="AX166" s="368" t="n"/>
      <c r="AY166" s="368" t="n"/>
      <c r="AZ166" s="368" t="n"/>
      <c r="BA166" s="368" t="n"/>
      <c r="BB166" s="368" t="n"/>
      <c r="BC166" s="368" t="n"/>
      <c r="BD166" s="368" t="n"/>
      <c r="BE166" s="368" t="n"/>
      <c r="BF166" s="368" t="n"/>
      <c r="BG166" s="368" t="n"/>
      <c r="BH166" s="368" t="n"/>
      <c r="BI166" s="368" t="n"/>
      <c r="BJ166" s="368" t="n"/>
      <c r="BK166" s="368" t="n"/>
      <c r="BL166" s="368" t="n"/>
      <c r="BM166" s="368" t="n"/>
      <c r="BN166" s="368" t="n"/>
      <c r="BO166" s="368" t="n"/>
      <c r="BP166" s="368" t="n"/>
      <c r="BQ166" s="320" t="n"/>
      <c r="BR166" s="368" t="n"/>
      <c r="BS166" s="368" t="n"/>
      <c r="BT166" s="368" t="n"/>
      <c r="BU166" s="368" t="n"/>
      <c r="BV166" s="368" t="n"/>
      <c r="BW166" s="368" t="n"/>
      <c r="BX166" s="368" t="n"/>
      <c r="BY166" s="368" t="n"/>
      <c r="BZ166" s="368" t="n"/>
      <c r="CA166" s="368" t="n"/>
      <c r="CB166" s="368" t="n"/>
      <c r="CC166" s="368" t="n"/>
      <c r="CD166" s="368" t="n"/>
      <c r="CE166" s="368" t="n"/>
      <c r="CF166" s="368" t="n"/>
      <c r="CG166" s="368" t="n"/>
      <c r="CH166" s="368" t="n"/>
      <c r="CI166" s="368" t="n"/>
      <c r="CJ166" s="368" t="n"/>
      <c r="CK166" s="368" t="n"/>
      <c r="CL166" s="368" t="n"/>
      <c r="CM166" s="368" t="n"/>
      <c r="CN166" s="368" t="n"/>
      <c r="CO166" s="368" t="n"/>
      <c r="CP166" s="368" t="n"/>
      <c r="CQ166" s="368" t="n"/>
      <c r="CR166" s="368" t="n"/>
      <c r="CS166" s="368" t="n"/>
      <c r="CT166" s="368" t="n"/>
      <c r="CU166" s="368" t="n"/>
      <c r="CV166" s="368" t="n"/>
      <c r="CW166" s="368" t="n"/>
      <c r="CX166" s="368" t="n"/>
      <c r="CY166" s="368" t="n"/>
      <c r="CZ166" s="368" t="n"/>
      <c r="DA166" s="368" t="n"/>
      <c r="DB166" s="368" t="n"/>
      <c r="DC166" s="368" t="n"/>
      <c r="DD166" s="368" t="n"/>
    </row>
    <row r="167">
      <c r="A167" s="368" t="n"/>
      <c r="B167" s="368" t="n"/>
      <c r="C167" s="368" t="n"/>
      <c r="D167" s="368" t="n"/>
      <c r="E167" s="368" t="n"/>
      <c r="F167" s="368" t="n"/>
      <c r="G167" s="318" t="n"/>
      <c r="H167" s="368" t="n"/>
      <c r="I167" s="368" t="n"/>
      <c r="J167" s="368" t="n"/>
      <c r="K167" s="368" t="n"/>
      <c r="L167" s="368" t="n"/>
      <c r="M167" s="368" t="n"/>
      <c r="N167" s="368" t="n"/>
      <c r="O167" s="368" t="n"/>
      <c r="P167" s="368" t="n"/>
      <c r="Q167" s="368" t="n"/>
      <c r="R167" s="368" t="n"/>
      <c r="S167" s="368" t="n"/>
      <c r="T167" s="368" t="n"/>
      <c r="U167" s="368" t="n"/>
      <c r="V167" s="368" t="n"/>
      <c r="W167" s="368" t="n"/>
      <c r="X167" s="368" t="n"/>
      <c r="Y167" s="368" t="n"/>
      <c r="Z167" s="368" t="n"/>
      <c r="AA167" s="368" t="n"/>
      <c r="AB167" s="368" t="n"/>
      <c r="AC167" s="368" t="n"/>
      <c r="AD167" s="368" t="n"/>
      <c r="AE167" s="368" t="n"/>
      <c r="AF167" s="368" t="n"/>
      <c r="AG167" s="368" t="n"/>
      <c r="AH167" s="368" t="n"/>
      <c r="AI167" s="368" t="n"/>
      <c r="AJ167" s="368" t="n"/>
      <c r="AK167" s="368" t="n"/>
      <c r="AL167" s="368" t="n"/>
      <c r="AM167" s="368" t="n"/>
      <c r="AN167" s="368" t="n"/>
      <c r="AO167" s="368" t="n"/>
      <c r="AP167" s="319" t="n"/>
      <c r="AQ167" s="368" t="n"/>
      <c r="AR167" s="368" t="n"/>
      <c r="AS167" s="368" t="n"/>
      <c r="AT167" s="368" t="n"/>
      <c r="AU167" s="368" t="n"/>
      <c r="AV167" s="368" t="n"/>
      <c r="AW167" s="368" t="n"/>
      <c r="AX167" s="368" t="n"/>
      <c r="AY167" s="368" t="n"/>
      <c r="AZ167" s="368" t="n"/>
      <c r="BA167" s="368" t="n"/>
      <c r="BB167" s="368" t="n"/>
      <c r="BC167" s="368" t="n"/>
      <c r="BD167" s="368" t="n"/>
      <c r="BE167" s="368" t="n"/>
      <c r="BF167" s="368" t="n"/>
      <c r="BG167" s="368" t="n"/>
      <c r="BH167" s="368" t="n"/>
      <c r="BI167" s="368" t="n"/>
      <c r="BJ167" s="368" t="n"/>
      <c r="BK167" s="368" t="n"/>
      <c r="BL167" s="368" t="n"/>
      <c r="BM167" s="368" t="n"/>
      <c r="BN167" s="368" t="n"/>
      <c r="BO167" s="368" t="n"/>
      <c r="BP167" s="368" t="n"/>
      <c r="BQ167" s="320" t="n"/>
      <c r="BR167" s="368" t="n"/>
      <c r="BS167" s="368" t="n"/>
      <c r="BT167" s="368" t="n"/>
      <c r="BU167" s="368" t="n"/>
      <c r="BV167" s="368" t="n"/>
      <c r="BW167" s="368" t="n"/>
      <c r="BX167" s="368" t="n"/>
      <c r="BY167" s="368" t="n"/>
      <c r="BZ167" s="368" t="n"/>
      <c r="CA167" s="368" t="n"/>
      <c r="CB167" s="368" t="n"/>
      <c r="CC167" s="368" t="n"/>
      <c r="CD167" s="368" t="n"/>
      <c r="CE167" s="368" t="n"/>
      <c r="CF167" s="368" t="n"/>
      <c r="CG167" s="368" t="n"/>
      <c r="CH167" s="368" t="n"/>
      <c r="CI167" s="368" t="n"/>
      <c r="CJ167" s="368" t="n"/>
      <c r="CK167" s="368" t="n"/>
      <c r="CL167" s="368" t="n"/>
      <c r="CM167" s="368" t="n"/>
      <c r="CN167" s="368" t="n"/>
      <c r="CO167" s="368" t="n"/>
      <c r="CP167" s="368" t="n"/>
      <c r="CQ167" s="368" t="n"/>
      <c r="CR167" s="368" t="n"/>
      <c r="CS167" s="368" t="n"/>
      <c r="CT167" s="368" t="n"/>
      <c r="CU167" s="368" t="n"/>
      <c r="CV167" s="368" t="n"/>
      <c r="CW167" s="368" t="n"/>
      <c r="CX167" s="368" t="n"/>
      <c r="CY167" s="368" t="n"/>
      <c r="CZ167" s="368" t="n"/>
      <c r="DA167" s="368" t="n"/>
      <c r="DB167" s="368" t="n"/>
      <c r="DC167" s="368" t="n"/>
      <c r="DD167" s="368" t="n"/>
    </row>
    <row r="168">
      <c r="A168" s="368" t="n"/>
      <c r="B168" s="368" t="n"/>
      <c r="C168" s="368" t="n"/>
      <c r="D168" s="368" t="n"/>
      <c r="E168" s="368" t="n"/>
      <c r="F168" s="368" t="n"/>
      <c r="G168" s="318" t="n"/>
      <c r="H168" s="368" t="n"/>
      <c r="I168" s="368" t="n"/>
      <c r="J168" s="368" t="n"/>
      <c r="K168" s="368" t="n"/>
      <c r="L168" s="368" t="n"/>
      <c r="M168" s="368" t="n"/>
      <c r="N168" s="368" t="n"/>
      <c r="O168" s="368" t="n"/>
      <c r="P168" s="368" t="n"/>
      <c r="Q168" s="368" t="n"/>
      <c r="R168" s="368" t="n"/>
      <c r="S168" s="368" t="n"/>
      <c r="T168" s="368" t="n"/>
      <c r="U168" s="368" t="n"/>
      <c r="V168" s="368" t="n"/>
      <c r="W168" s="368" t="n"/>
      <c r="X168" s="368" t="n"/>
      <c r="Y168" s="368" t="n"/>
      <c r="Z168" s="368" t="n"/>
      <c r="AA168" s="368" t="n"/>
      <c r="AB168" s="368" t="n"/>
      <c r="AC168" s="368" t="n"/>
      <c r="AD168" s="368" t="n"/>
      <c r="AE168" s="368" t="n"/>
      <c r="AF168" s="368" t="n"/>
      <c r="AG168" s="368" t="n"/>
      <c r="AH168" s="368" t="n"/>
      <c r="AI168" s="368" t="n"/>
      <c r="AJ168" s="368" t="n"/>
      <c r="AK168" s="368" t="n"/>
      <c r="AL168" s="368" t="n"/>
      <c r="AM168" s="368" t="n"/>
      <c r="AN168" s="368" t="n"/>
      <c r="AO168" s="368" t="n"/>
      <c r="AP168" s="319" t="n"/>
      <c r="AQ168" s="368" t="n"/>
      <c r="AR168" s="368" t="n"/>
      <c r="AS168" s="368" t="n"/>
      <c r="AT168" s="368" t="n"/>
      <c r="AU168" s="368" t="n"/>
      <c r="AV168" s="368" t="n"/>
      <c r="AW168" s="368" t="n"/>
      <c r="AX168" s="368" t="n"/>
      <c r="AY168" s="368" t="n"/>
      <c r="AZ168" s="368" t="n"/>
      <c r="BA168" s="368" t="n"/>
      <c r="BB168" s="368" t="n"/>
      <c r="BC168" s="368" t="n"/>
      <c r="BD168" s="368" t="n"/>
      <c r="BE168" s="368" t="n"/>
      <c r="BF168" s="368" t="n"/>
      <c r="BG168" s="368" t="n"/>
      <c r="BH168" s="368" t="n"/>
      <c r="BI168" s="368" t="n"/>
      <c r="BJ168" s="368" t="n"/>
      <c r="BK168" s="368" t="n"/>
      <c r="BL168" s="368" t="n"/>
      <c r="BM168" s="368" t="n"/>
      <c r="BN168" s="368" t="n"/>
      <c r="BO168" s="368" t="n"/>
      <c r="BP168" s="368" t="n"/>
      <c r="BQ168" s="320" t="n"/>
      <c r="BR168" s="368" t="n"/>
      <c r="BS168" s="368" t="n"/>
      <c r="BT168" s="368" t="n"/>
      <c r="BU168" s="368" t="n"/>
      <c r="BV168" s="368" t="n"/>
      <c r="BW168" s="368" t="n"/>
      <c r="BX168" s="368" t="n"/>
      <c r="BY168" s="368" t="n"/>
      <c r="BZ168" s="368" t="n"/>
      <c r="CA168" s="368" t="n"/>
      <c r="CB168" s="368" t="n"/>
      <c r="CC168" s="368" t="n"/>
      <c r="CD168" s="368" t="n"/>
      <c r="CE168" s="368" t="n"/>
      <c r="CF168" s="368" t="n"/>
      <c r="CG168" s="368" t="n"/>
      <c r="CH168" s="368" t="n"/>
      <c r="CI168" s="368" t="n"/>
      <c r="CJ168" s="368" t="n"/>
      <c r="CK168" s="368" t="n"/>
      <c r="CL168" s="368" t="n"/>
      <c r="CM168" s="368" t="n"/>
      <c r="CN168" s="368" t="n"/>
      <c r="CO168" s="368" t="n"/>
      <c r="CP168" s="368" t="n"/>
      <c r="CQ168" s="368" t="n"/>
      <c r="CR168" s="368" t="n"/>
      <c r="CS168" s="368" t="n"/>
      <c r="CT168" s="368" t="n"/>
      <c r="CU168" s="368" t="n"/>
      <c r="CV168" s="368" t="n"/>
      <c r="CW168" s="368" t="n"/>
      <c r="CX168" s="368" t="n"/>
      <c r="CY168" s="368" t="n"/>
      <c r="CZ168" s="368" t="n"/>
      <c r="DA168" s="368" t="n"/>
      <c r="DB168" s="368" t="n"/>
      <c r="DC168" s="368" t="n"/>
      <c r="DD168" s="368" t="n"/>
    </row>
    <row r="169">
      <c r="A169" s="368" t="n"/>
      <c r="B169" s="368" t="n"/>
      <c r="C169" s="368" t="n"/>
      <c r="D169" s="368" t="n"/>
      <c r="E169" s="368" t="n"/>
      <c r="F169" s="368" t="n"/>
      <c r="G169" s="318" t="n"/>
      <c r="H169" s="368" t="n"/>
      <c r="I169" s="368" t="n"/>
      <c r="J169" s="368" t="n"/>
      <c r="K169" s="368" t="n"/>
      <c r="L169" s="368" t="n"/>
      <c r="M169" s="368" t="n"/>
      <c r="N169" s="368" t="n"/>
      <c r="O169" s="368" t="n"/>
      <c r="P169" s="368" t="n"/>
      <c r="Q169" s="368" t="n"/>
      <c r="R169" s="368" t="n"/>
      <c r="S169" s="368" t="n"/>
      <c r="T169" s="368" t="n"/>
      <c r="U169" s="368" t="n"/>
      <c r="V169" s="368" t="n"/>
      <c r="W169" s="368" t="n"/>
      <c r="X169" s="368" t="n"/>
      <c r="Y169" s="368" t="n"/>
      <c r="Z169" s="368" t="n"/>
      <c r="AA169" s="368" t="n"/>
      <c r="AB169" s="368" t="n"/>
      <c r="AC169" s="368" t="n"/>
      <c r="AD169" s="368" t="n"/>
      <c r="AE169" s="368" t="n"/>
      <c r="AF169" s="368" t="n"/>
      <c r="AG169" s="368" t="n"/>
      <c r="AH169" s="368" t="n"/>
      <c r="AI169" s="368" t="n"/>
      <c r="AJ169" s="368" t="n"/>
      <c r="AK169" s="368" t="n"/>
      <c r="AL169" s="368" t="n"/>
      <c r="AM169" s="368" t="n"/>
      <c r="AN169" s="368" t="n"/>
      <c r="AO169" s="368" t="n"/>
      <c r="AP169" s="319" t="n"/>
      <c r="AQ169" s="368" t="n"/>
      <c r="AR169" s="368" t="n"/>
      <c r="AS169" s="368" t="n"/>
      <c r="AT169" s="368" t="n"/>
      <c r="AU169" s="368" t="n"/>
      <c r="AV169" s="368" t="n"/>
      <c r="AW169" s="368" t="n"/>
      <c r="AX169" s="368" t="n"/>
      <c r="AY169" s="368" t="n"/>
      <c r="AZ169" s="368" t="n"/>
      <c r="BA169" s="368" t="n"/>
      <c r="BB169" s="368" t="n"/>
      <c r="BC169" s="368" t="n"/>
      <c r="BD169" s="368" t="n"/>
      <c r="BE169" s="368" t="n"/>
      <c r="BF169" s="368" t="n"/>
      <c r="BG169" s="368" t="n"/>
      <c r="BH169" s="368" t="n"/>
      <c r="BI169" s="368" t="n"/>
      <c r="BJ169" s="368" t="n"/>
      <c r="BK169" s="368" t="n"/>
      <c r="BL169" s="368" t="n"/>
      <c r="BM169" s="368" t="n"/>
      <c r="BN169" s="368" t="n"/>
      <c r="BO169" s="368" t="n"/>
      <c r="BP169" s="368" t="n"/>
      <c r="BQ169" s="320" t="n"/>
      <c r="BR169" s="368" t="n"/>
      <c r="BS169" s="368" t="n"/>
      <c r="BT169" s="368" t="n"/>
      <c r="BU169" s="368" t="n"/>
      <c r="BV169" s="368" t="n"/>
      <c r="BW169" s="368" t="n"/>
      <c r="BX169" s="368" t="n"/>
      <c r="BY169" s="368" t="n"/>
      <c r="BZ169" s="368" t="n"/>
      <c r="CA169" s="368" t="n"/>
      <c r="CB169" s="368" t="n"/>
      <c r="CC169" s="368" t="n"/>
      <c r="CD169" s="368" t="n"/>
      <c r="CE169" s="368" t="n"/>
      <c r="CF169" s="368" t="n"/>
      <c r="CG169" s="368" t="n"/>
      <c r="CH169" s="368" t="n"/>
      <c r="CI169" s="368" t="n"/>
      <c r="CJ169" s="368" t="n"/>
      <c r="CK169" s="368" t="n"/>
      <c r="CL169" s="368" t="n"/>
      <c r="CM169" s="368" t="n"/>
      <c r="CN169" s="368" t="n"/>
      <c r="CO169" s="368" t="n"/>
      <c r="CP169" s="368" t="n"/>
      <c r="CQ169" s="368" t="n"/>
      <c r="CR169" s="368" t="n"/>
      <c r="CS169" s="368" t="n"/>
      <c r="CT169" s="368" t="n"/>
      <c r="CU169" s="368" t="n"/>
      <c r="CV169" s="368" t="n"/>
      <c r="CW169" s="368" t="n"/>
      <c r="CX169" s="368" t="n"/>
      <c r="CY169" s="368" t="n"/>
      <c r="CZ169" s="368" t="n"/>
      <c r="DA169" s="368" t="n"/>
      <c r="DB169" s="368" t="n"/>
      <c r="DC169" s="368" t="n"/>
      <c r="DD169" s="368" t="n"/>
    </row>
    <row r="170">
      <c r="A170" s="368" t="n"/>
      <c r="B170" s="368" t="n"/>
      <c r="C170" s="368" t="n"/>
      <c r="D170" s="368" t="n"/>
      <c r="E170" s="368" t="n"/>
      <c r="F170" s="368" t="n"/>
      <c r="G170" s="318" t="n"/>
      <c r="H170" s="368" t="n"/>
      <c r="I170" s="368" t="n"/>
      <c r="J170" s="368" t="n"/>
      <c r="K170" s="368" t="n"/>
      <c r="L170" s="368" t="n"/>
      <c r="M170" s="368" t="n"/>
      <c r="N170" s="368" t="n"/>
      <c r="O170" s="368" t="n"/>
      <c r="P170" s="368" t="n"/>
      <c r="Q170" s="368" t="n"/>
      <c r="R170" s="368" t="n"/>
      <c r="S170" s="368" t="n"/>
      <c r="T170" s="368" t="n"/>
      <c r="U170" s="368" t="n"/>
      <c r="V170" s="368" t="n"/>
      <c r="W170" s="368" t="n"/>
      <c r="X170" s="368" t="n"/>
      <c r="Y170" s="368" t="n"/>
      <c r="Z170" s="368" t="n"/>
      <c r="AA170" s="368" t="n"/>
      <c r="AB170" s="368" t="n"/>
      <c r="AC170" s="368" t="n"/>
      <c r="AD170" s="368" t="n"/>
      <c r="AE170" s="368" t="n"/>
      <c r="AF170" s="368" t="n"/>
      <c r="AG170" s="368" t="n"/>
      <c r="AH170" s="368" t="n"/>
      <c r="AI170" s="368" t="n"/>
      <c r="AJ170" s="368" t="n"/>
      <c r="AK170" s="368" t="n"/>
      <c r="AL170" s="368" t="n"/>
      <c r="AM170" s="368" t="n"/>
      <c r="AN170" s="368" t="n"/>
      <c r="AO170" s="368" t="n"/>
      <c r="AP170" s="319" t="n"/>
      <c r="AQ170" s="368" t="n"/>
      <c r="AR170" s="368" t="n"/>
      <c r="AS170" s="368" t="n"/>
      <c r="AT170" s="368" t="n"/>
      <c r="AU170" s="368" t="n"/>
      <c r="AV170" s="368" t="n"/>
      <c r="AW170" s="368" t="n"/>
      <c r="AX170" s="368" t="n"/>
      <c r="AY170" s="368" t="n"/>
      <c r="AZ170" s="368" t="n"/>
      <c r="BA170" s="368" t="n"/>
      <c r="BB170" s="368" t="n"/>
      <c r="BC170" s="368" t="n"/>
      <c r="BD170" s="368" t="n"/>
      <c r="BE170" s="368" t="n"/>
      <c r="BF170" s="368" t="n"/>
      <c r="BG170" s="368" t="n"/>
      <c r="BH170" s="368" t="n"/>
      <c r="BI170" s="368" t="n"/>
      <c r="BJ170" s="368" t="n"/>
      <c r="BK170" s="368" t="n"/>
      <c r="BL170" s="368" t="n"/>
      <c r="BM170" s="368" t="n"/>
      <c r="BN170" s="368" t="n"/>
      <c r="BO170" s="368" t="n"/>
      <c r="BP170" s="368" t="n"/>
      <c r="BQ170" s="320" t="n"/>
      <c r="BR170" s="368" t="n"/>
      <c r="BS170" s="368" t="n"/>
      <c r="BT170" s="368" t="n"/>
      <c r="BU170" s="368" t="n"/>
      <c r="BV170" s="368" t="n"/>
      <c r="BW170" s="368" t="n"/>
      <c r="BX170" s="368" t="n"/>
      <c r="BY170" s="368" t="n"/>
      <c r="BZ170" s="368" t="n"/>
      <c r="CA170" s="368" t="n"/>
      <c r="CB170" s="368" t="n"/>
      <c r="CC170" s="368" t="n"/>
      <c r="CD170" s="368" t="n"/>
      <c r="CE170" s="368" t="n"/>
      <c r="CF170" s="368" t="n"/>
      <c r="CG170" s="368" t="n"/>
      <c r="CH170" s="368" t="n"/>
      <c r="CI170" s="368" t="n"/>
      <c r="CJ170" s="368" t="n"/>
      <c r="CK170" s="368" t="n"/>
      <c r="CL170" s="368" t="n"/>
      <c r="CM170" s="368" t="n"/>
      <c r="CN170" s="368" t="n"/>
      <c r="CO170" s="368" t="n"/>
      <c r="CP170" s="368" t="n"/>
      <c r="CQ170" s="368" t="n"/>
      <c r="CR170" s="368" t="n"/>
      <c r="CS170" s="368" t="n"/>
      <c r="CT170" s="368" t="n"/>
      <c r="CU170" s="368" t="n"/>
      <c r="CV170" s="368" t="n"/>
      <c r="CW170" s="368" t="n"/>
      <c r="CX170" s="368" t="n"/>
      <c r="CY170" s="368" t="n"/>
      <c r="CZ170" s="368" t="n"/>
      <c r="DA170" s="368" t="n"/>
      <c r="DB170" s="368" t="n"/>
      <c r="DC170" s="368" t="n"/>
      <c r="DD170" s="368" t="n"/>
    </row>
    <row r="171">
      <c r="A171" s="368" t="n"/>
      <c r="B171" s="368" t="n"/>
      <c r="C171" s="368" t="n"/>
      <c r="D171" s="368" t="n"/>
      <c r="E171" s="368" t="n"/>
      <c r="F171" s="368" t="n"/>
      <c r="G171" s="318" t="n"/>
      <c r="H171" s="368" t="n"/>
      <c r="I171" s="368" t="n"/>
      <c r="J171" s="368" t="n"/>
      <c r="K171" s="368" t="n"/>
      <c r="L171" s="368" t="n"/>
      <c r="M171" s="368" t="n"/>
      <c r="N171" s="368" t="n"/>
      <c r="O171" s="368" t="n"/>
      <c r="P171" s="368" t="n"/>
      <c r="Q171" s="368" t="n"/>
      <c r="R171" s="368" t="n"/>
      <c r="S171" s="368" t="n"/>
      <c r="T171" s="368" t="n"/>
      <c r="U171" s="368" t="n"/>
      <c r="V171" s="368" t="n"/>
      <c r="W171" s="368" t="n"/>
      <c r="X171" s="368" t="n"/>
      <c r="Y171" s="368" t="n"/>
      <c r="Z171" s="368" t="n"/>
      <c r="AA171" s="368" t="n"/>
      <c r="AB171" s="368" t="n"/>
      <c r="AC171" s="368" t="n"/>
      <c r="AD171" s="368" t="n"/>
      <c r="AE171" s="368" t="n"/>
      <c r="AF171" s="368" t="n"/>
      <c r="AG171" s="368" t="n"/>
      <c r="AH171" s="368" t="n"/>
      <c r="AI171" s="368" t="n"/>
      <c r="AJ171" s="368" t="n"/>
      <c r="AK171" s="368" t="n"/>
      <c r="AL171" s="368" t="n"/>
      <c r="AM171" s="368" t="n"/>
      <c r="AN171" s="368" t="n"/>
      <c r="AO171" s="368" t="n"/>
      <c r="AP171" s="319" t="n"/>
      <c r="AQ171" s="368" t="n"/>
      <c r="AR171" s="368" t="n"/>
      <c r="AS171" s="368" t="n"/>
      <c r="AT171" s="368" t="n"/>
      <c r="AU171" s="368" t="n"/>
      <c r="AV171" s="368" t="n"/>
      <c r="AW171" s="368" t="n"/>
      <c r="AX171" s="368" t="n"/>
      <c r="AY171" s="368" t="n"/>
      <c r="AZ171" s="368" t="n"/>
      <c r="BA171" s="368" t="n"/>
      <c r="BB171" s="368" t="n"/>
      <c r="BC171" s="368" t="n"/>
      <c r="BD171" s="368" t="n"/>
      <c r="BE171" s="368" t="n"/>
      <c r="BF171" s="368" t="n"/>
      <c r="BG171" s="368" t="n"/>
      <c r="BH171" s="368" t="n"/>
      <c r="BI171" s="368" t="n"/>
      <c r="BJ171" s="368" t="n"/>
      <c r="BK171" s="368" t="n"/>
      <c r="BL171" s="368" t="n"/>
      <c r="BM171" s="368" t="n"/>
      <c r="BN171" s="368" t="n"/>
      <c r="BO171" s="368" t="n"/>
      <c r="BP171" s="368" t="n"/>
      <c r="BQ171" s="320" t="n"/>
      <c r="BR171" s="368" t="n"/>
      <c r="BS171" s="368" t="n"/>
      <c r="BT171" s="368" t="n"/>
      <c r="BU171" s="368" t="n"/>
      <c r="BV171" s="368" t="n"/>
      <c r="BW171" s="368" t="n"/>
      <c r="BX171" s="368" t="n"/>
      <c r="BY171" s="368" t="n"/>
      <c r="BZ171" s="368" t="n"/>
      <c r="CA171" s="368" t="n"/>
      <c r="CB171" s="368" t="n"/>
      <c r="CC171" s="368" t="n"/>
      <c r="CD171" s="368" t="n"/>
      <c r="CE171" s="368" t="n"/>
      <c r="CF171" s="368" t="n"/>
      <c r="CG171" s="368" t="n"/>
      <c r="CH171" s="368" t="n"/>
      <c r="CI171" s="368" t="n"/>
      <c r="CJ171" s="368" t="n"/>
      <c r="CK171" s="368" t="n"/>
      <c r="CL171" s="368" t="n"/>
      <c r="CM171" s="368" t="n"/>
      <c r="CN171" s="368" t="n"/>
      <c r="CO171" s="368" t="n"/>
      <c r="CP171" s="368" t="n"/>
      <c r="CQ171" s="368" t="n"/>
      <c r="CR171" s="368" t="n"/>
      <c r="CS171" s="368" t="n"/>
      <c r="CT171" s="368" t="n"/>
      <c r="CU171" s="368" t="n"/>
      <c r="CV171" s="368" t="n"/>
      <c r="CW171" s="368" t="n"/>
      <c r="CX171" s="368" t="n"/>
      <c r="CY171" s="368" t="n"/>
      <c r="CZ171" s="368" t="n"/>
      <c r="DA171" s="368" t="n"/>
      <c r="DB171" s="368" t="n"/>
      <c r="DC171" s="368" t="n"/>
      <c r="DD171" s="368" t="n"/>
    </row>
    <row r="172">
      <c r="A172" s="368" t="n"/>
      <c r="B172" s="368" t="n"/>
      <c r="C172" s="368" t="n"/>
      <c r="D172" s="368" t="n"/>
      <c r="E172" s="368" t="n"/>
      <c r="F172" s="368" t="n"/>
      <c r="G172" s="318" t="n"/>
      <c r="H172" s="368" t="n"/>
      <c r="I172" s="368" t="n"/>
      <c r="J172" s="368" t="n"/>
      <c r="K172" s="368" t="n"/>
      <c r="L172" s="368" t="n"/>
      <c r="M172" s="368" t="n"/>
      <c r="N172" s="368" t="n"/>
      <c r="O172" s="368" t="n"/>
      <c r="P172" s="368" t="n"/>
      <c r="Q172" s="368" t="n"/>
      <c r="R172" s="368" t="n"/>
      <c r="S172" s="368" t="n"/>
      <c r="T172" s="368" t="n"/>
      <c r="U172" s="368" t="n"/>
      <c r="V172" s="368" t="n"/>
      <c r="W172" s="368" t="n"/>
      <c r="X172" s="368" t="n"/>
      <c r="Y172" s="368" t="n"/>
      <c r="Z172" s="368" t="n"/>
      <c r="AA172" s="368" t="n"/>
      <c r="AB172" s="368" t="n"/>
      <c r="AC172" s="368" t="n"/>
      <c r="AD172" s="368" t="n"/>
      <c r="AE172" s="368" t="n"/>
      <c r="AF172" s="368" t="n"/>
      <c r="AG172" s="368" t="n"/>
      <c r="AH172" s="368" t="n"/>
      <c r="AI172" s="368" t="n"/>
      <c r="AJ172" s="368" t="n"/>
      <c r="AK172" s="368" t="n"/>
      <c r="AL172" s="368" t="n"/>
      <c r="AM172" s="368" t="n"/>
      <c r="AN172" s="368" t="n"/>
      <c r="AO172" s="368" t="n"/>
      <c r="AP172" s="319" t="n"/>
      <c r="AQ172" s="368" t="n"/>
      <c r="AR172" s="368" t="n"/>
      <c r="AS172" s="368" t="n"/>
      <c r="AT172" s="368" t="n"/>
      <c r="AU172" s="368" t="n"/>
      <c r="AV172" s="368" t="n"/>
      <c r="AW172" s="368" t="n"/>
      <c r="AX172" s="368" t="n"/>
      <c r="AY172" s="368" t="n"/>
      <c r="AZ172" s="368" t="n"/>
      <c r="BA172" s="368" t="n"/>
      <c r="BB172" s="368" t="n"/>
      <c r="BC172" s="368" t="n"/>
      <c r="BD172" s="368" t="n"/>
      <c r="BE172" s="368" t="n"/>
      <c r="BF172" s="368" t="n"/>
      <c r="BG172" s="368" t="n"/>
      <c r="BH172" s="368" t="n"/>
      <c r="BI172" s="368" t="n"/>
      <c r="BJ172" s="368" t="n"/>
      <c r="BK172" s="368" t="n"/>
      <c r="BL172" s="368" t="n"/>
      <c r="BM172" s="368" t="n"/>
      <c r="BN172" s="368" t="n"/>
      <c r="BO172" s="368" t="n"/>
      <c r="BP172" s="368" t="n"/>
      <c r="BQ172" s="320" t="n"/>
      <c r="BR172" s="368" t="n"/>
      <c r="BS172" s="368" t="n"/>
      <c r="BT172" s="368" t="n"/>
      <c r="BU172" s="368" t="n"/>
      <c r="BV172" s="368" t="n"/>
      <c r="BW172" s="368" t="n"/>
      <c r="BX172" s="368" t="n"/>
      <c r="BY172" s="368" t="n"/>
      <c r="BZ172" s="368" t="n"/>
      <c r="CA172" s="368" t="n"/>
      <c r="CB172" s="368" t="n"/>
      <c r="CC172" s="368" t="n"/>
      <c r="CD172" s="368" t="n"/>
      <c r="CE172" s="368" t="n"/>
      <c r="CF172" s="368" t="n"/>
      <c r="CG172" s="368" t="n"/>
      <c r="CH172" s="368" t="n"/>
      <c r="CI172" s="368" t="n"/>
      <c r="CJ172" s="368" t="n"/>
      <c r="CK172" s="368" t="n"/>
      <c r="CL172" s="368" t="n"/>
      <c r="CM172" s="368" t="n"/>
      <c r="CN172" s="368" t="n"/>
      <c r="CO172" s="368" t="n"/>
      <c r="CP172" s="368" t="n"/>
      <c r="CQ172" s="368" t="n"/>
      <c r="CR172" s="368" t="n"/>
      <c r="CS172" s="368" t="n"/>
      <c r="CT172" s="368" t="n"/>
      <c r="CU172" s="368" t="n"/>
      <c r="CV172" s="368" t="n"/>
      <c r="CW172" s="368" t="n"/>
      <c r="CX172" s="368" t="n"/>
      <c r="CY172" s="368" t="n"/>
      <c r="CZ172" s="368" t="n"/>
      <c r="DA172" s="368" t="n"/>
      <c r="DB172" s="368" t="n"/>
      <c r="DC172" s="368" t="n"/>
      <c r="DD172" s="368" t="n"/>
    </row>
    <row r="173">
      <c r="A173" s="368" t="n"/>
      <c r="B173" s="368" t="n"/>
      <c r="C173" s="368" t="n"/>
      <c r="D173" s="368" t="n"/>
      <c r="E173" s="368" t="n"/>
      <c r="F173" s="368" t="n"/>
      <c r="G173" s="318" t="n"/>
      <c r="H173" s="368" t="n"/>
      <c r="I173" s="368" t="n"/>
      <c r="J173" s="368" t="n"/>
      <c r="K173" s="368" t="n"/>
      <c r="L173" s="368" t="n"/>
      <c r="M173" s="368" t="n"/>
      <c r="N173" s="368" t="n"/>
      <c r="O173" s="368" t="n"/>
      <c r="P173" s="368" t="n"/>
      <c r="Q173" s="368" t="n"/>
      <c r="R173" s="368" t="n"/>
      <c r="S173" s="368" t="n"/>
      <c r="T173" s="368" t="n"/>
      <c r="U173" s="368" t="n"/>
      <c r="V173" s="368" t="n"/>
      <c r="W173" s="368" t="n"/>
      <c r="X173" s="368" t="n"/>
      <c r="Y173" s="368" t="n"/>
      <c r="Z173" s="368" t="n"/>
      <c r="AA173" s="368" t="n"/>
      <c r="AB173" s="368" t="n"/>
      <c r="AC173" s="368" t="n"/>
      <c r="AD173" s="368" t="n"/>
      <c r="AE173" s="368" t="n"/>
      <c r="AF173" s="368" t="n"/>
      <c r="AG173" s="368" t="n"/>
      <c r="AH173" s="368" t="n"/>
      <c r="AI173" s="368" t="n"/>
      <c r="AJ173" s="368" t="n"/>
      <c r="AK173" s="368" t="n"/>
      <c r="AL173" s="368" t="n"/>
      <c r="AM173" s="368" t="n"/>
      <c r="AN173" s="368" t="n"/>
      <c r="AO173" s="368" t="n"/>
      <c r="AP173" s="319" t="n"/>
      <c r="AQ173" s="368" t="n"/>
      <c r="AR173" s="368" t="n"/>
      <c r="AS173" s="368" t="n"/>
      <c r="AT173" s="368" t="n"/>
      <c r="AU173" s="368" t="n"/>
      <c r="AV173" s="368" t="n"/>
      <c r="AW173" s="368" t="n"/>
      <c r="AX173" s="368" t="n"/>
      <c r="AY173" s="368" t="n"/>
      <c r="AZ173" s="368" t="n"/>
      <c r="BA173" s="368" t="n"/>
      <c r="BB173" s="368" t="n"/>
      <c r="BC173" s="368" t="n"/>
      <c r="BD173" s="368" t="n"/>
      <c r="BE173" s="368" t="n"/>
      <c r="BF173" s="368" t="n"/>
      <c r="BG173" s="368" t="n"/>
      <c r="BH173" s="368" t="n"/>
      <c r="BI173" s="368" t="n"/>
      <c r="BJ173" s="368" t="n"/>
      <c r="BK173" s="368" t="n"/>
      <c r="BL173" s="368" t="n"/>
      <c r="BM173" s="368" t="n"/>
      <c r="BN173" s="368" t="n"/>
      <c r="BO173" s="368" t="n"/>
      <c r="BP173" s="368" t="n"/>
      <c r="BQ173" s="320" t="n"/>
      <c r="BR173" s="368" t="n"/>
      <c r="BS173" s="368" t="n"/>
      <c r="BT173" s="368" t="n"/>
      <c r="BU173" s="368" t="n"/>
      <c r="BV173" s="368" t="n"/>
      <c r="BW173" s="368" t="n"/>
      <c r="BX173" s="368" t="n"/>
      <c r="BY173" s="368" t="n"/>
      <c r="BZ173" s="368" t="n"/>
      <c r="CA173" s="368" t="n"/>
      <c r="CB173" s="368" t="n"/>
      <c r="CC173" s="368" t="n"/>
      <c r="CD173" s="368" t="n"/>
      <c r="CE173" s="368" t="n"/>
      <c r="CF173" s="368" t="n"/>
      <c r="CG173" s="368" t="n"/>
      <c r="CH173" s="368" t="n"/>
      <c r="CI173" s="368" t="n"/>
      <c r="CJ173" s="368" t="n"/>
      <c r="CK173" s="368" t="n"/>
      <c r="CL173" s="368" t="n"/>
      <c r="CM173" s="368" t="n"/>
      <c r="CN173" s="368" t="n"/>
      <c r="CO173" s="368" t="n"/>
      <c r="CP173" s="368" t="n"/>
      <c r="CQ173" s="368" t="n"/>
      <c r="CR173" s="368" t="n"/>
      <c r="CS173" s="368" t="n"/>
      <c r="CT173" s="368" t="n"/>
      <c r="CU173" s="368" t="n"/>
      <c r="CV173" s="368" t="n"/>
      <c r="CW173" s="368" t="n"/>
      <c r="CX173" s="368" t="n"/>
      <c r="CY173" s="368" t="n"/>
      <c r="CZ173" s="368" t="n"/>
      <c r="DA173" s="368" t="n"/>
      <c r="DB173" s="368" t="n"/>
      <c r="DC173" s="368" t="n"/>
      <c r="DD173" s="368" t="n"/>
    </row>
    <row r="174">
      <c r="A174" s="368" t="n"/>
      <c r="B174" s="368" t="n"/>
      <c r="C174" s="368" t="n"/>
      <c r="D174" s="368" t="n"/>
      <c r="E174" s="368" t="n"/>
      <c r="F174" s="368" t="n"/>
      <c r="G174" s="318" t="n"/>
      <c r="H174" s="368" t="n"/>
      <c r="I174" s="368" t="n"/>
      <c r="J174" s="368" t="n"/>
      <c r="K174" s="368" t="n"/>
      <c r="L174" s="368" t="n"/>
      <c r="M174" s="368" t="n"/>
      <c r="N174" s="368" t="n"/>
      <c r="O174" s="368" t="n"/>
      <c r="P174" s="368" t="n"/>
      <c r="Q174" s="368" t="n"/>
      <c r="R174" s="368" t="n"/>
      <c r="S174" s="368" t="n"/>
      <c r="T174" s="368" t="n"/>
      <c r="U174" s="368" t="n"/>
      <c r="V174" s="368" t="n"/>
      <c r="W174" s="368" t="n"/>
      <c r="X174" s="368" t="n"/>
      <c r="Y174" s="368" t="n"/>
      <c r="Z174" s="368" t="n"/>
      <c r="AA174" s="368" t="n"/>
      <c r="AB174" s="368" t="n"/>
      <c r="AC174" s="368" t="n"/>
      <c r="AD174" s="368" t="n"/>
      <c r="AE174" s="368" t="n"/>
      <c r="AF174" s="368" t="n"/>
      <c r="AG174" s="368" t="n"/>
      <c r="AH174" s="368" t="n"/>
      <c r="AI174" s="368" t="n"/>
      <c r="AJ174" s="368" t="n"/>
      <c r="AK174" s="368" t="n"/>
      <c r="AL174" s="368" t="n"/>
      <c r="AM174" s="368" t="n"/>
      <c r="AN174" s="368" t="n"/>
      <c r="AO174" s="368" t="n"/>
      <c r="AP174" s="319" t="n"/>
      <c r="AQ174" s="368" t="n"/>
      <c r="AR174" s="368" t="n"/>
      <c r="AS174" s="368" t="n"/>
      <c r="AT174" s="368" t="n"/>
      <c r="AU174" s="368" t="n"/>
      <c r="AV174" s="368" t="n"/>
      <c r="AW174" s="368" t="n"/>
      <c r="AX174" s="368" t="n"/>
      <c r="AY174" s="368" t="n"/>
      <c r="AZ174" s="368" t="n"/>
      <c r="BA174" s="368" t="n"/>
      <c r="BB174" s="368" t="n"/>
      <c r="BC174" s="368" t="n"/>
      <c r="BD174" s="368" t="n"/>
      <c r="BE174" s="368" t="n"/>
      <c r="BF174" s="368" t="n"/>
      <c r="BG174" s="368" t="n"/>
      <c r="BH174" s="368" t="n"/>
      <c r="BI174" s="368" t="n"/>
      <c r="BJ174" s="368" t="n"/>
      <c r="BK174" s="368" t="n"/>
      <c r="BL174" s="368" t="n"/>
      <c r="BM174" s="368" t="n"/>
      <c r="BN174" s="368" t="n"/>
      <c r="BO174" s="368" t="n"/>
      <c r="BP174" s="368" t="n"/>
      <c r="BQ174" s="320" t="n"/>
      <c r="BR174" s="368" t="n"/>
      <c r="BS174" s="368" t="n"/>
      <c r="BT174" s="368" t="n"/>
      <c r="BU174" s="368" t="n"/>
      <c r="BV174" s="368" t="n"/>
      <c r="BW174" s="368" t="n"/>
      <c r="BX174" s="368" t="n"/>
      <c r="BY174" s="368" t="n"/>
      <c r="BZ174" s="368" t="n"/>
      <c r="CA174" s="368" t="n"/>
      <c r="CB174" s="368" t="n"/>
      <c r="CC174" s="368" t="n"/>
      <c r="CD174" s="368" t="n"/>
      <c r="CE174" s="368" t="n"/>
      <c r="CF174" s="368" t="n"/>
      <c r="CG174" s="368" t="n"/>
      <c r="CH174" s="368" t="n"/>
      <c r="CI174" s="368" t="n"/>
      <c r="CJ174" s="368" t="n"/>
      <c r="CK174" s="368" t="n"/>
      <c r="CL174" s="368" t="n"/>
      <c r="CM174" s="368" t="n"/>
      <c r="CN174" s="368" t="n"/>
      <c r="CO174" s="368" t="n"/>
      <c r="CP174" s="368" t="n"/>
      <c r="CQ174" s="368" t="n"/>
      <c r="CR174" s="368" t="n"/>
      <c r="CS174" s="368" t="n"/>
      <c r="CT174" s="368" t="n"/>
      <c r="CU174" s="368" t="n"/>
      <c r="CV174" s="368" t="n"/>
      <c r="CW174" s="368" t="n"/>
      <c r="CX174" s="368" t="n"/>
      <c r="CY174" s="368" t="n"/>
      <c r="CZ174" s="368" t="n"/>
      <c r="DA174" s="368" t="n"/>
      <c r="DB174" s="368" t="n"/>
      <c r="DC174" s="368" t="n"/>
      <c r="DD174" s="368" t="n"/>
    </row>
    <row r="175">
      <c r="A175" s="368" t="n"/>
      <c r="B175" s="368" t="n"/>
      <c r="C175" s="368" t="n"/>
      <c r="D175" s="368" t="n"/>
      <c r="E175" s="368" t="n"/>
      <c r="F175" s="368" t="n"/>
      <c r="G175" s="318" t="n"/>
      <c r="H175" s="368" t="n"/>
      <c r="I175" s="368" t="n"/>
      <c r="J175" s="368" t="n"/>
      <c r="K175" s="368" t="n"/>
      <c r="L175" s="368" t="n"/>
      <c r="M175" s="368" t="n"/>
      <c r="N175" s="368" t="n"/>
      <c r="O175" s="368" t="n"/>
      <c r="P175" s="368" t="n"/>
      <c r="Q175" s="368" t="n"/>
      <c r="R175" s="368" t="n"/>
      <c r="S175" s="368" t="n"/>
      <c r="T175" s="368" t="n"/>
      <c r="U175" s="368" t="n"/>
      <c r="V175" s="368" t="n"/>
      <c r="W175" s="368" t="n"/>
      <c r="X175" s="368" t="n"/>
      <c r="Y175" s="368" t="n"/>
      <c r="Z175" s="368" t="n"/>
      <c r="AA175" s="368" t="n"/>
      <c r="AB175" s="368" t="n"/>
      <c r="AC175" s="368" t="n"/>
      <c r="AD175" s="368" t="n"/>
      <c r="AE175" s="368" t="n"/>
      <c r="AF175" s="368" t="n"/>
      <c r="AG175" s="368" t="n"/>
      <c r="AH175" s="368" t="n"/>
      <c r="AI175" s="368" t="n"/>
      <c r="AJ175" s="368" t="n"/>
      <c r="AK175" s="368" t="n"/>
      <c r="AL175" s="368" t="n"/>
      <c r="AM175" s="368" t="n"/>
      <c r="AN175" s="368" t="n"/>
      <c r="AO175" s="368" t="n"/>
      <c r="AP175" s="319" t="n"/>
      <c r="AQ175" s="368" t="n"/>
      <c r="AR175" s="368" t="n"/>
      <c r="AS175" s="368" t="n"/>
      <c r="AT175" s="368" t="n"/>
      <c r="AU175" s="368" t="n"/>
      <c r="AV175" s="368" t="n"/>
      <c r="AW175" s="368" t="n"/>
      <c r="AX175" s="368" t="n"/>
      <c r="AY175" s="368" t="n"/>
      <c r="AZ175" s="368" t="n"/>
      <c r="BA175" s="368" t="n"/>
      <c r="BB175" s="368" t="n"/>
      <c r="BC175" s="368" t="n"/>
      <c r="BD175" s="368" t="n"/>
      <c r="BE175" s="368" t="n"/>
      <c r="BF175" s="368" t="n"/>
      <c r="BG175" s="368" t="n"/>
      <c r="BH175" s="368" t="n"/>
      <c r="BI175" s="368" t="n"/>
      <c r="BJ175" s="368" t="n"/>
      <c r="BK175" s="368" t="n"/>
      <c r="BL175" s="368" t="n"/>
      <c r="BM175" s="368" t="n"/>
      <c r="BN175" s="368" t="n"/>
      <c r="BO175" s="368" t="n"/>
      <c r="BP175" s="368" t="n"/>
      <c r="BQ175" s="320" t="n"/>
      <c r="BR175" s="368" t="n"/>
      <c r="BS175" s="368" t="n"/>
      <c r="BT175" s="368" t="n"/>
      <c r="BU175" s="368" t="n"/>
      <c r="BV175" s="368" t="n"/>
      <c r="BW175" s="368" t="n"/>
      <c r="BX175" s="368" t="n"/>
      <c r="BY175" s="368" t="n"/>
      <c r="BZ175" s="368" t="n"/>
      <c r="CA175" s="368" t="n"/>
      <c r="CB175" s="368" t="n"/>
      <c r="CC175" s="368" t="n"/>
      <c r="CD175" s="368" t="n"/>
      <c r="CE175" s="368" t="n"/>
      <c r="CF175" s="368" t="n"/>
      <c r="CG175" s="368" t="n"/>
      <c r="CH175" s="368" t="n"/>
      <c r="CI175" s="368" t="n"/>
      <c r="CJ175" s="368" t="n"/>
      <c r="CK175" s="368" t="n"/>
      <c r="CL175" s="368" t="n"/>
      <c r="CM175" s="368" t="n"/>
      <c r="CN175" s="368" t="n"/>
      <c r="CO175" s="368" t="n"/>
      <c r="CP175" s="368" t="n"/>
      <c r="CQ175" s="368" t="n"/>
      <c r="CR175" s="368" t="n"/>
      <c r="CS175" s="368" t="n"/>
      <c r="CT175" s="368" t="n"/>
      <c r="CU175" s="368" t="n"/>
      <c r="CV175" s="368" t="n"/>
      <c r="CW175" s="368" t="n"/>
      <c r="CX175" s="368" t="n"/>
      <c r="CY175" s="368" t="n"/>
      <c r="CZ175" s="368" t="n"/>
      <c r="DA175" s="368" t="n"/>
      <c r="DB175" s="368" t="n"/>
      <c r="DC175" s="368" t="n"/>
      <c r="DD175" s="368" t="n"/>
    </row>
    <row r="176">
      <c r="A176" s="368" t="n"/>
      <c r="B176" s="368" t="n"/>
      <c r="C176" s="368" t="n"/>
      <c r="D176" s="368" t="n"/>
      <c r="E176" s="368" t="n"/>
      <c r="F176" s="368" t="n"/>
      <c r="G176" s="318" t="n"/>
      <c r="H176" s="368" t="n"/>
      <c r="I176" s="368" t="n"/>
      <c r="J176" s="368" t="n"/>
      <c r="K176" s="368" t="n"/>
      <c r="L176" s="368" t="n"/>
      <c r="M176" s="368" t="n"/>
      <c r="N176" s="368" t="n"/>
      <c r="O176" s="368" t="n"/>
      <c r="P176" s="368" t="n"/>
      <c r="Q176" s="368" t="n"/>
      <c r="R176" s="368" t="n"/>
      <c r="S176" s="368" t="n"/>
      <c r="T176" s="368" t="n"/>
      <c r="U176" s="368" t="n"/>
      <c r="V176" s="368" t="n"/>
      <c r="W176" s="368" t="n"/>
      <c r="X176" s="368" t="n"/>
      <c r="Y176" s="368" t="n"/>
      <c r="Z176" s="368" t="n"/>
      <c r="AA176" s="368" t="n"/>
      <c r="AB176" s="368" t="n"/>
      <c r="AC176" s="368" t="n"/>
      <c r="AD176" s="368" t="n"/>
      <c r="AE176" s="368" t="n"/>
      <c r="AF176" s="368" t="n"/>
      <c r="AG176" s="368" t="n"/>
      <c r="AH176" s="368" t="n"/>
      <c r="AI176" s="368" t="n"/>
      <c r="AJ176" s="368" t="n"/>
      <c r="AK176" s="368" t="n"/>
      <c r="AL176" s="368" t="n"/>
      <c r="AM176" s="368" t="n"/>
      <c r="AN176" s="368" t="n"/>
      <c r="AO176" s="368" t="n"/>
      <c r="AP176" s="319" t="n"/>
      <c r="AQ176" s="368" t="n"/>
      <c r="AR176" s="368" t="n"/>
      <c r="AS176" s="368" t="n"/>
      <c r="AT176" s="368" t="n"/>
      <c r="AU176" s="368" t="n"/>
      <c r="AV176" s="368" t="n"/>
      <c r="AW176" s="368" t="n"/>
      <c r="AX176" s="368" t="n"/>
      <c r="AY176" s="368" t="n"/>
      <c r="AZ176" s="368" t="n"/>
      <c r="BA176" s="368" t="n"/>
      <c r="BB176" s="368" t="n"/>
      <c r="BC176" s="368" t="n"/>
      <c r="BD176" s="368" t="n"/>
      <c r="BE176" s="368" t="n"/>
      <c r="BF176" s="368" t="n"/>
      <c r="BG176" s="368" t="n"/>
      <c r="BH176" s="368" t="n"/>
      <c r="BI176" s="368" t="n"/>
      <c r="BJ176" s="368" t="n"/>
      <c r="BK176" s="368" t="n"/>
      <c r="BL176" s="368" t="n"/>
      <c r="BM176" s="368" t="n"/>
      <c r="BN176" s="368" t="n"/>
      <c r="BO176" s="368" t="n"/>
      <c r="BP176" s="368" t="n"/>
      <c r="BQ176" s="320" t="n"/>
      <c r="BR176" s="368" t="n"/>
      <c r="BS176" s="368" t="n"/>
      <c r="BT176" s="368" t="n"/>
      <c r="BU176" s="368" t="n"/>
      <c r="BV176" s="368" t="n"/>
      <c r="BW176" s="368" t="n"/>
      <c r="BX176" s="368" t="n"/>
      <c r="BY176" s="368" t="n"/>
      <c r="BZ176" s="368" t="n"/>
      <c r="CA176" s="368" t="n"/>
      <c r="CB176" s="368" t="n"/>
      <c r="CC176" s="368" t="n"/>
      <c r="CD176" s="368" t="n"/>
      <c r="CE176" s="368" t="n"/>
      <c r="CF176" s="368" t="n"/>
      <c r="CG176" s="368" t="n"/>
      <c r="CH176" s="368" t="n"/>
      <c r="CI176" s="368" t="n"/>
      <c r="CJ176" s="368" t="n"/>
      <c r="CK176" s="368" t="n"/>
      <c r="CL176" s="368" t="n"/>
      <c r="CM176" s="368" t="n"/>
      <c r="CN176" s="368" t="n"/>
      <c r="CO176" s="368" t="n"/>
      <c r="CP176" s="368" t="n"/>
      <c r="CQ176" s="368" t="n"/>
      <c r="CR176" s="368" t="n"/>
      <c r="CS176" s="368" t="n"/>
      <c r="CT176" s="368" t="n"/>
      <c r="CU176" s="368" t="n"/>
      <c r="CV176" s="368" t="n"/>
      <c r="CW176" s="368" t="n"/>
      <c r="CX176" s="368" t="n"/>
      <c r="CY176" s="368" t="n"/>
      <c r="CZ176" s="368" t="n"/>
      <c r="DA176" s="368" t="n"/>
      <c r="DB176" s="368" t="n"/>
      <c r="DC176" s="368" t="n"/>
      <c r="DD176" s="368" t="n"/>
    </row>
    <row r="177">
      <c r="A177" s="368" t="n"/>
      <c r="B177" s="368" t="n"/>
      <c r="C177" s="368" t="n"/>
      <c r="D177" s="368" t="n"/>
      <c r="E177" s="368" t="n"/>
      <c r="F177" s="368" t="n"/>
      <c r="G177" s="318" t="n"/>
      <c r="H177" s="368" t="n"/>
      <c r="I177" s="368" t="n"/>
      <c r="J177" s="368" t="n"/>
      <c r="K177" s="368" t="n"/>
      <c r="L177" s="368" t="n"/>
      <c r="M177" s="368" t="n"/>
      <c r="N177" s="368" t="n"/>
      <c r="O177" s="368" t="n"/>
      <c r="P177" s="368" t="n"/>
      <c r="Q177" s="368" t="n"/>
      <c r="R177" s="368" t="n"/>
      <c r="S177" s="368" t="n"/>
      <c r="T177" s="368" t="n"/>
      <c r="U177" s="368" t="n"/>
      <c r="V177" s="368" t="n"/>
      <c r="W177" s="368" t="n"/>
      <c r="X177" s="368" t="n"/>
      <c r="Y177" s="368" t="n"/>
      <c r="Z177" s="368" t="n"/>
      <c r="AA177" s="368" t="n"/>
      <c r="AB177" s="368" t="n"/>
      <c r="AC177" s="368" t="n"/>
      <c r="AD177" s="368" t="n"/>
      <c r="AE177" s="368" t="n"/>
      <c r="AF177" s="368" t="n"/>
      <c r="AG177" s="368" t="n"/>
      <c r="AH177" s="368" t="n"/>
      <c r="AI177" s="368" t="n"/>
      <c r="AJ177" s="368" t="n"/>
      <c r="AK177" s="368" t="n"/>
      <c r="AL177" s="368" t="n"/>
      <c r="AM177" s="368" t="n"/>
      <c r="AN177" s="368" t="n"/>
      <c r="AO177" s="368" t="n"/>
      <c r="AP177" s="319" t="n"/>
      <c r="AQ177" s="368" t="n"/>
      <c r="AR177" s="368" t="n"/>
      <c r="AS177" s="368" t="n"/>
      <c r="AT177" s="368" t="n"/>
      <c r="AU177" s="368" t="n"/>
      <c r="AV177" s="368" t="n"/>
      <c r="AW177" s="368" t="n"/>
      <c r="AX177" s="368" t="n"/>
      <c r="AY177" s="368" t="n"/>
      <c r="AZ177" s="368" t="n"/>
      <c r="BA177" s="368" t="n"/>
      <c r="BB177" s="368" t="n"/>
      <c r="BC177" s="368" t="n"/>
      <c r="BD177" s="368" t="n"/>
      <c r="BE177" s="368" t="n"/>
      <c r="BF177" s="368" t="n"/>
      <c r="BG177" s="368" t="n"/>
      <c r="BH177" s="368" t="n"/>
      <c r="BI177" s="368" t="n"/>
      <c r="BJ177" s="368" t="n"/>
      <c r="BK177" s="368" t="n"/>
      <c r="BL177" s="368" t="n"/>
      <c r="BM177" s="368" t="n"/>
      <c r="BN177" s="368" t="n"/>
      <c r="BO177" s="368" t="n"/>
      <c r="BP177" s="368" t="n"/>
      <c r="BQ177" s="320" t="n"/>
      <c r="BR177" s="368" t="n"/>
      <c r="BS177" s="368" t="n"/>
      <c r="BT177" s="368" t="n"/>
      <c r="BU177" s="368" t="n"/>
      <c r="BV177" s="368" t="n"/>
      <c r="BW177" s="368" t="n"/>
      <c r="BX177" s="368" t="n"/>
      <c r="BY177" s="368" t="n"/>
      <c r="BZ177" s="368" t="n"/>
      <c r="CA177" s="368" t="n"/>
      <c r="CB177" s="368" t="n"/>
      <c r="CC177" s="368" t="n"/>
      <c r="CD177" s="368" t="n"/>
      <c r="CE177" s="368" t="n"/>
      <c r="CF177" s="368" t="n"/>
      <c r="CG177" s="368" t="n"/>
      <c r="CH177" s="368" t="n"/>
      <c r="CI177" s="368" t="n"/>
      <c r="CJ177" s="368" t="n"/>
      <c r="CK177" s="368" t="n"/>
      <c r="CL177" s="368" t="n"/>
      <c r="CM177" s="368" t="n"/>
      <c r="CN177" s="368" t="n"/>
      <c r="CO177" s="368" t="n"/>
      <c r="CP177" s="368" t="n"/>
      <c r="CQ177" s="368" t="n"/>
      <c r="CR177" s="368" t="n"/>
      <c r="CS177" s="368" t="n"/>
      <c r="CT177" s="368" t="n"/>
      <c r="CU177" s="368" t="n"/>
      <c r="CV177" s="368" t="n"/>
      <c r="CW177" s="368" t="n"/>
      <c r="CX177" s="368" t="n"/>
      <c r="CY177" s="368" t="n"/>
      <c r="CZ177" s="368" t="n"/>
      <c r="DA177" s="368" t="n"/>
      <c r="DB177" s="368" t="n"/>
      <c r="DC177" s="368" t="n"/>
      <c r="DD177" s="368" t="n"/>
    </row>
    <row r="178">
      <c r="A178" s="368" t="n"/>
      <c r="B178" s="368" t="n"/>
      <c r="C178" s="368" t="n"/>
      <c r="D178" s="368" t="n"/>
      <c r="E178" s="368" t="n"/>
      <c r="F178" s="368" t="n"/>
      <c r="G178" s="318" t="n"/>
      <c r="H178" s="368" t="n"/>
      <c r="I178" s="368" t="n"/>
      <c r="J178" s="368" t="n"/>
      <c r="K178" s="368" t="n"/>
      <c r="L178" s="368" t="n"/>
      <c r="M178" s="368" t="n"/>
      <c r="N178" s="368" t="n"/>
      <c r="O178" s="368" t="n"/>
      <c r="P178" s="368" t="n"/>
      <c r="Q178" s="368" t="n"/>
      <c r="R178" s="368" t="n"/>
      <c r="S178" s="368" t="n"/>
      <c r="T178" s="368" t="n"/>
      <c r="U178" s="368" t="n"/>
      <c r="V178" s="368" t="n"/>
      <c r="W178" s="368" t="n"/>
      <c r="X178" s="368" t="n"/>
      <c r="Y178" s="368" t="n"/>
      <c r="Z178" s="368" t="n"/>
      <c r="AA178" s="368" t="n"/>
      <c r="AB178" s="368" t="n"/>
      <c r="AC178" s="368" t="n"/>
      <c r="AD178" s="368" t="n"/>
      <c r="AE178" s="368" t="n"/>
      <c r="AF178" s="368" t="n"/>
      <c r="AG178" s="368" t="n"/>
      <c r="AH178" s="368" t="n"/>
      <c r="AI178" s="368" t="n"/>
      <c r="AJ178" s="368" t="n"/>
      <c r="AK178" s="368" t="n"/>
      <c r="AL178" s="368" t="n"/>
      <c r="AM178" s="368" t="n"/>
      <c r="AN178" s="368" t="n"/>
      <c r="AO178" s="368" t="n"/>
      <c r="AP178" s="319" t="n"/>
      <c r="AQ178" s="368" t="n"/>
      <c r="AR178" s="368" t="n"/>
      <c r="AS178" s="368" t="n"/>
      <c r="AT178" s="368" t="n"/>
      <c r="AU178" s="368" t="n"/>
      <c r="AV178" s="368" t="n"/>
      <c r="AW178" s="368" t="n"/>
      <c r="AX178" s="368" t="n"/>
      <c r="AY178" s="368" t="n"/>
      <c r="AZ178" s="368" t="n"/>
      <c r="BA178" s="368" t="n"/>
      <c r="BB178" s="368" t="n"/>
      <c r="BC178" s="368" t="n"/>
      <c r="BD178" s="368" t="n"/>
      <c r="BE178" s="368" t="n"/>
      <c r="BF178" s="368" t="n"/>
      <c r="BG178" s="368" t="n"/>
      <c r="BH178" s="368" t="n"/>
      <c r="BI178" s="368" t="n"/>
      <c r="BJ178" s="368" t="n"/>
      <c r="BK178" s="368" t="n"/>
      <c r="BL178" s="368" t="n"/>
      <c r="BM178" s="368" t="n"/>
      <c r="BN178" s="368" t="n"/>
      <c r="BO178" s="368" t="n"/>
      <c r="BP178" s="368" t="n"/>
      <c r="BQ178" s="320" t="n"/>
      <c r="BR178" s="368" t="n"/>
      <c r="BS178" s="368" t="n"/>
      <c r="BT178" s="368" t="n"/>
      <c r="BU178" s="368" t="n"/>
      <c r="BV178" s="368" t="n"/>
      <c r="BW178" s="368" t="n"/>
      <c r="BX178" s="368" t="n"/>
      <c r="BY178" s="368" t="n"/>
      <c r="BZ178" s="368" t="n"/>
      <c r="CA178" s="368" t="n"/>
      <c r="CB178" s="368" t="n"/>
      <c r="CC178" s="368" t="n"/>
      <c r="CD178" s="368" t="n"/>
      <c r="CE178" s="368" t="n"/>
      <c r="CF178" s="368" t="n"/>
      <c r="CG178" s="368" t="n"/>
      <c r="CH178" s="368" t="n"/>
      <c r="CI178" s="368" t="n"/>
      <c r="CJ178" s="368" t="n"/>
      <c r="CK178" s="368" t="n"/>
      <c r="CL178" s="368" t="n"/>
      <c r="CM178" s="368" t="n"/>
      <c r="CN178" s="368" t="n"/>
      <c r="CO178" s="368" t="n"/>
      <c r="CP178" s="368" t="n"/>
      <c r="CQ178" s="368" t="n"/>
      <c r="CR178" s="368" t="n"/>
      <c r="CS178" s="368" t="n"/>
      <c r="CT178" s="368" t="n"/>
      <c r="CU178" s="368" t="n"/>
      <c r="CV178" s="368" t="n"/>
      <c r="CW178" s="368" t="n"/>
      <c r="CX178" s="368" t="n"/>
      <c r="CY178" s="368" t="n"/>
      <c r="CZ178" s="368" t="n"/>
      <c r="DA178" s="368" t="n"/>
      <c r="DB178" s="368" t="n"/>
      <c r="DC178" s="368" t="n"/>
      <c r="DD178" s="368" t="n"/>
    </row>
    <row r="179">
      <c r="A179" s="368" t="n"/>
      <c r="B179" s="368" t="n"/>
      <c r="C179" s="368" t="n"/>
      <c r="D179" s="368" t="n"/>
      <c r="E179" s="368" t="n"/>
      <c r="F179" s="368" t="n"/>
      <c r="G179" s="318" t="n"/>
      <c r="H179" s="368" t="n"/>
      <c r="I179" s="368" t="n"/>
      <c r="J179" s="368" t="n"/>
      <c r="K179" s="368" t="n"/>
      <c r="L179" s="368" t="n"/>
      <c r="M179" s="368" t="n"/>
      <c r="N179" s="368" t="n"/>
      <c r="O179" s="368" t="n"/>
      <c r="P179" s="368" t="n"/>
      <c r="Q179" s="368" t="n"/>
      <c r="R179" s="368" t="n"/>
      <c r="S179" s="368" t="n"/>
      <c r="T179" s="368" t="n"/>
      <c r="U179" s="368" t="n"/>
      <c r="V179" s="368" t="n"/>
      <c r="W179" s="368" t="n"/>
      <c r="X179" s="368" t="n"/>
      <c r="Y179" s="368" t="n"/>
      <c r="Z179" s="368" t="n"/>
      <c r="AA179" s="368" t="n"/>
      <c r="AB179" s="368" t="n"/>
      <c r="AC179" s="368" t="n"/>
      <c r="AD179" s="368" t="n"/>
      <c r="AE179" s="368" t="n"/>
      <c r="AF179" s="368" t="n"/>
      <c r="AG179" s="368" t="n"/>
      <c r="AH179" s="368" t="n"/>
      <c r="AI179" s="368" t="n"/>
      <c r="AJ179" s="368" t="n"/>
      <c r="AK179" s="368" t="n"/>
      <c r="AL179" s="368" t="n"/>
      <c r="AM179" s="368" t="n"/>
      <c r="AN179" s="368" t="n"/>
      <c r="AO179" s="368" t="n"/>
      <c r="AP179" s="319" t="n"/>
      <c r="AQ179" s="368" t="n"/>
      <c r="AR179" s="368" t="n"/>
      <c r="AS179" s="368" t="n"/>
      <c r="AT179" s="368" t="n"/>
      <c r="AU179" s="368" t="n"/>
      <c r="AV179" s="368" t="n"/>
      <c r="AW179" s="368" t="n"/>
      <c r="AX179" s="368" t="n"/>
      <c r="AY179" s="368" t="n"/>
      <c r="AZ179" s="368" t="n"/>
      <c r="BA179" s="368" t="n"/>
      <c r="BB179" s="368" t="n"/>
      <c r="BC179" s="368" t="n"/>
      <c r="BD179" s="368" t="n"/>
      <c r="BE179" s="368" t="n"/>
      <c r="BF179" s="368" t="n"/>
      <c r="BG179" s="368" t="n"/>
      <c r="BH179" s="368" t="n"/>
      <c r="BI179" s="368" t="n"/>
      <c r="BJ179" s="368" t="n"/>
      <c r="BK179" s="368" t="n"/>
      <c r="BL179" s="368" t="n"/>
      <c r="BM179" s="368" t="n"/>
      <c r="BN179" s="368" t="n"/>
      <c r="BO179" s="368" t="n"/>
      <c r="BP179" s="368" t="n"/>
      <c r="BQ179" s="320" t="n"/>
      <c r="BR179" s="368" t="n"/>
      <c r="BS179" s="368" t="n"/>
      <c r="BT179" s="368" t="n"/>
      <c r="BU179" s="368" t="n"/>
      <c r="BV179" s="368" t="n"/>
      <c r="BW179" s="368" t="n"/>
      <c r="BX179" s="368" t="n"/>
      <c r="BY179" s="368" t="n"/>
      <c r="BZ179" s="368" t="n"/>
      <c r="CA179" s="368" t="n"/>
      <c r="CB179" s="368" t="n"/>
      <c r="CC179" s="368" t="n"/>
      <c r="CD179" s="368" t="n"/>
      <c r="CE179" s="368" t="n"/>
      <c r="CF179" s="368" t="n"/>
      <c r="CG179" s="368" t="n"/>
      <c r="CH179" s="368" t="n"/>
      <c r="CI179" s="368" t="n"/>
      <c r="CJ179" s="368" t="n"/>
      <c r="CK179" s="368" t="n"/>
      <c r="CL179" s="368" t="n"/>
      <c r="CM179" s="368" t="n"/>
      <c r="CN179" s="368" t="n"/>
      <c r="CO179" s="368" t="n"/>
      <c r="CP179" s="368" t="n"/>
      <c r="CQ179" s="368" t="n"/>
      <c r="CR179" s="368" t="n"/>
      <c r="CS179" s="368" t="n"/>
      <c r="CT179" s="368" t="n"/>
      <c r="CU179" s="368" t="n"/>
      <c r="CV179" s="368" t="n"/>
      <c r="CW179" s="368" t="n"/>
      <c r="CX179" s="368" t="n"/>
      <c r="CY179" s="368" t="n"/>
      <c r="CZ179" s="368" t="n"/>
      <c r="DA179" s="368" t="n"/>
      <c r="DB179" s="368" t="n"/>
      <c r="DC179" s="368" t="n"/>
      <c r="DD179" s="368" t="n"/>
    </row>
    <row r="180">
      <c r="A180" s="368" t="n"/>
      <c r="B180" s="368" t="n"/>
      <c r="C180" s="368" t="n"/>
      <c r="D180" s="368" t="n"/>
      <c r="E180" s="368" t="n"/>
      <c r="F180" s="368" t="n"/>
      <c r="G180" s="318" t="n"/>
      <c r="H180" s="368" t="n"/>
      <c r="I180" s="368" t="n"/>
      <c r="J180" s="368" t="n"/>
      <c r="K180" s="368" t="n"/>
      <c r="L180" s="368" t="n"/>
      <c r="M180" s="368" t="n"/>
      <c r="N180" s="368" t="n"/>
      <c r="O180" s="368" t="n"/>
      <c r="P180" s="368" t="n"/>
      <c r="Q180" s="368" t="n"/>
      <c r="R180" s="368" t="n"/>
      <c r="S180" s="368" t="n"/>
      <c r="T180" s="368" t="n"/>
      <c r="U180" s="368" t="n"/>
      <c r="V180" s="368" t="n"/>
      <c r="W180" s="368" t="n"/>
      <c r="X180" s="368" t="n"/>
      <c r="Y180" s="368" t="n"/>
      <c r="Z180" s="368" t="n"/>
      <c r="AA180" s="368" t="n"/>
      <c r="AB180" s="368" t="n"/>
      <c r="AC180" s="368" t="n"/>
      <c r="AD180" s="368" t="n"/>
      <c r="AE180" s="368" t="n"/>
      <c r="AF180" s="368" t="n"/>
      <c r="AG180" s="368" t="n"/>
      <c r="AH180" s="368" t="n"/>
      <c r="AI180" s="368" t="n"/>
      <c r="AJ180" s="368" t="n"/>
      <c r="AK180" s="368" t="n"/>
      <c r="AL180" s="368" t="n"/>
      <c r="AM180" s="368" t="n"/>
      <c r="AN180" s="368" t="n"/>
      <c r="AO180" s="368" t="n"/>
      <c r="AP180" s="319" t="n"/>
      <c r="AQ180" s="368" t="n"/>
      <c r="AR180" s="368" t="n"/>
      <c r="AS180" s="368" t="n"/>
      <c r="AT180" s="368" t="n"/>
      <c r="AU180" s="368" t="n"/>
      <c r="AV180" s="368" t="n"/>
      <c r="AW180" s="368" t="n"/>
      <c r="AX180" s="368" t="n"/>
      <c r="AY180" s="368" t="n"/>
      <c r="AZ180" s="368" t="n"/>
      <c r="BA180" s="368" t="n"/>
      <c r="BB180" s="368" t="n"/>
      <c r="BC180" s="368" t="n"/>
      <c r="BD180" s="368" t="n"/>
      <c r="BE180" s="368" t="n"/>
      <c r="BF180" s="368" t="n"/>
      <c r="BG180" s="368" t="n"/>
      <c r="BH180" s="368" t="n"/>
      <c r="BI180" s="368" t="n"/>
      <c r="BJ180" s="368" t="n"/>
      <c r="BK180" s="368" t="n"/>
      <c r="BL180" s="368" t="n"/>
      <c r="BM180" s="368" t="n"/>
      <c r="BN180" s="368" t="n"/>
      <c r="BO180" s="368" t="n"/>
      <c r="BP180" s="368" t="n"/>
      <c r="BQ180" s="320" t="n"/>
      <c r="BR180" s="368" t="n"/>
      <c r="BS180" s="368" t="n"/>
      <c r="BT180" s="368" t="n"/>
      <c r="BU180" s="368" t="n"/>
      <c r="BV180" s="368" t="n"/>
      <c r="BW180" s="368" t="n"/>
      <c r="BX180" s="368" t="n"/>
      <c r="BY180" s="368" t="n"/>
      <c r="BZ180" s="368" t="n"/>
      <c r="CA180" s="368" t="n"/>
      <c r="CB180" s="368" t="n"/>
      <c r="CC180" s="368" t="n"/>
      <c r="CD180" s="368" t="n"/>
      <c r="CE180" s="368" t="n"/>
      <c r="CF180" s="368" t="n"/>
      <c r="CG180" s="368" t="n"/>
      <c r="CH180" s="368" t="n"/>
      <c r="CI180" s="368" t="n"/>
      <c r="CJ180" s="368" t="n"/>
      <c r="CK180" s="368" t="n"/>
      <c r="CL180" s="368" t="n"/>
      <c r="CM180" s="368" t="n"/>
      <c r="CN180" s="368" t="n"/>
      <c r="CO180" s="368" t="n"/>
      <c r="CP180" s="368" t="n"/>
      <c r="CQ180" s="368" t="n"/>
      <c r="CR180" s="368" t="n"/>
      <c r="CS180" s="368" t="n"/>
      <c r="CT180" s="368" t="n"/>
      <c r="CU180" s="368" t="n"/>
      <c r="CV180" s="368" t="n"/>
      <c r="CW180" s="368" t="n"/>
      <c r="CX180" s="368" t="n"/>
      <c r="CY180" s="368" t="n"/>
      <c r="CZ180" s="368" t="n"/>
      <c r="DA180" s="368" t="n"/>
      <c r="DB180" s="368" t="n"/>
      <c r="DC180" s="368" t="n"/>
      <c r="DD180" s="368" t="n"/>
    </row>
    <row r="181">
      <c r="A181" s="368" t="n"/>
      <c r="B181" s="368" t="n"/>
      <c r="C181" s="368" t="n"/>
      <c r="D181" s="368" t="n"/>
      <c r="E181" s="368" t="n"/>
      <c r="F181" s="368" t="n"/>
      <c r="G181" s="318" t="n"/>
      <c r="H181" s="368" t="n"/>
      <c r="I181" s="368" t="n"/>
      <c r="J181" s="368" t="n"/>
      <c r="K181" s="368" t="n"/>
      <c r="L181" s="368" t="n"/>
      <c r="M181" s="368" t="n"/>
      <c r="N181" s="368" t="n"/>
      <c r="O181" s="368" t="n"/>
      <c r="P181" s="368" t="n"/>
      <c r="Q181" s="368" t="n"/>
      <c r="R181" s="368" t="n"/>
      <c r="S181" s="368" t="n"/>
      <c r="T181" s="368" t="n"/>
      <c r="U181" s="368" t="n"/>
      <c r="V181" s="368" t="n"/>
      <c r="W181" s="368" t="n"/>
      <c r="X181" s="368" t="n"/>
      <c r="Y181" s="368" t="n"/>
      <c r="Z181" s="368" t="n"/>
      <c r="AA181" s="368" t="n"/>
      <c r="AB181" s="368" t="n"/>
      <c r="AC181" s="368" t="n"/>
      <c r="AD181" s="368" t="n"/>
      <c r="AE181" s="368" t="n"/>
      <c r="AF181" s="368" t="n"/>
      <c r="AG181" s="368" t="n"/>
      <c r="AH181" s="368" t="n"/>
      <c r="AI181" s="368" t="n"/>
      <c r="AJ181" s="368" t="n"/>
      <c r="AK181" s="368" t="n"/>
      <c r="AL181" s="368" t="n"/>
      <c r="AM181" s="368" t="n"/>
      <c r="AN181" s="368" t="n"/>
      <c r="AO181" s="368" t="n"/>
      <c r="AP181" s="319" t="n"/>
      <c r="AQ181" s="368" t="n"/>
      <c r="AR181" s="368" t="n"/>
      <c r="AS181" s="368" t="n"/>
      <c r="AT181" s="368" t="n"/>
      <c r="AU181" s="368" t="n"/>
      <c r="AV181" s="368" t="n"/>
      <c r="AW181" s="368" t="n"/>
      <c r="AX181" s="368" t="n"/>
      <c r="AY181" s="368" t="n"/>
      <c r="AZ181" s="368" t="n"/>
      <c r="BA181" s="368" t="n"/>
      <c r="BB181" s="368" t="n"/>
      <c r="BC181" s="368" t="n"/>
      <c r="BD181" s="368" t="n"/>
      <c r="BE181" s="368" t="n"/>
      <c r="BF181" s="368" t="n"/>
      <c r="BG181" s="368" t="n"/>
      <c r="BH181" s="368" t="n"/>
      <c r="BI181" s="368" t="n"/>
      <c r="BJ181" s="368" t="n"/>
      <c r="BK181" s="368" t="n"/>
      <c r="BL181" s="368" t="n"/>
      <c r="BM181" s="368" t="n"/>
      <c r="BN181" s="368" t="n"/>
      <c r="BO181" s="368" t="n"/>
      <c r="BP181" s="368" t="n"/>
      <c r="BQ181" s="320" t="n"/>
      <c r="BR181" s="368" t="n"/>
      <c r="BS181" s="368" t="n"/>
      <c r="BT181" s="368" t="n"/>
      <c r="BU181" s="368" t="n"/>
      <c r="BV181" s="368" t="n"/>
      <c r="BW181" s="368" t="n"/>
      <c r="BX181" s="368" t="n"/>
      <c r="BY181" s="368" t="n"/>
      <c r="BZ181" s="368" t="n"/>
      <c r="CA181" s="368" t="n"/>
      <c r="CB181" s="368" t="n"/>
      <c r="CC181" s="368" t="n"/>
      <c r="CD181" s="368" t="n"/>
      <c r="CE181" s="368" t="n"/>
      <c r="CF181" s="368" t="n"/>
      <c r="CG181" s="368" t="n"/>
      <c r="CH181" s="368" t="n"/>
      <c r="CI181" s="368" t="n"/>
      <c r="CJ181" s="368" t="n"/>
      <c r="CK181" s="368" t="n"/>
      <c r="CL181" s="368" t="n"/>
      <c r="CM181" s="368" t="n"/>
      <c r="CN181" s="368" t="n"/>
      <c r="CO181" s="368" t="n"/>
      <c r="CP181" s="368" t="n"/>
      <c r="CQ181" s="368" t="n"/>
      <c r="CR181" s="368" t="n"/>
      <c r="CS181" s="368" t="n"/>
      <c r="CT181" s="368" t="n"/>
      <c r="CU181" s="368" t="n"/>
      <c r="CV181" s="368" t="n"/>
      <c r="CW181" s="368" t="n"/>
      <c r="CX181" s="368" t="n"/>
      <c r="CY181" s="368" t="n"/>
      <c r="CZ181" s="368" t="n"/>
      <c r="DA181" s="368" t="n"/>
      <c r="DB181" s="368" t="n"/>
      <c r="DC181" s="368" t="n"/>
      <c r="DD181" s="368" t="n"/>
    </row>
    <row r="182">
      <c r="A182" s="368" t="n"/>
      <c r="B182" s="368" t="n"/>
      <c r="C182" s="368" t="n"/>
      <c r="D182" s="368" t="n"/>
      <c r="E182" s="368" t="n"/>
      <c r="F182" s="368" t="n"/>
      <c r="G182" s="318" t="n"/>
      <c r="H182" s="368" t="n"/>
      <c r="I182" s="368" t="n"/>
      <c r="J182" s="368" t="n"/>
      <c r="K182" s="368" t="n"/>
      <c r="L182" s="368" t="n"/>
      <c r="M182" s="368" t="n"/>
      <c r="N182" s="368" t="n"/>
      <c r="O182" s="368" t="n"/>
      <c r="P182" s="368" t="n"/>
      <c r="Q182" s="368" t="n"/>
      <c r="R182" s="368" t="n"/>
      <c r="S182" s="368" t="n"/>
      <c r="T182" s="368" t="n"/>
      <c r="U182" s="368" t="n"/>
      <c r="V182" s="368" t="n"/>
      <c r="W182" s="368" t="n"/>
      <c r="X182" s="368" t="n"/>
      <c r="Y182" s="368" t="n"/>
      <c r="Z182" s="368" t="n"/>
      <c r="AA182" s="368" t="n"/>
      <c r="AB182" s="368" t="n"/>
      <c r="AC182" s="368" t="n"/>
      <c r="AD182" s="368" t="n"/>
      <c r="AE182" s="368" t="n"/>
      <c r="AF182" s="368" t="n"/>
      <c r="AG182" s="368" t="n"/>
      <c r="AH182" s="368" t="n"/>
      <c r="AI182" s="368" t="n"/>
      <c r="AJ182" s="368" t="n"/>
      <c r="AK182" s="368" t="n"/>
      <c r="AL182" s="368" t="n"/>
      <c r="AM182" s="368" t="n"/>
      <c r="AN182" s="368" t="n"/>
      <c r="AO182" s="368" t="n"/>
      <c r="AP182" s="319" t="n"/>
      <c r="AQ182" s="368" t="n"/>
      <c r="AR182" s="368" t="n"/>
      <c r="AS182" s="368" t="n"/>
      <c r="AT182" s="368" t="n"/>
      <c r="AU182" s="368" t="n"/>
      <c r="AV182" s="368" t="n"/>
      <c r="AW182" s="368" t="n"/>
      <c r="AX182" s="368" t="n"/>
      <c r="AY182" s="368" t="n"/>
      <c r="AZ182" s="368" t="n"/>
      <c r="BA182" s="368" t="n"/>
      <c r="BB182" s="368" t="n"/>
      <c r="BC182" s="368" t="n"/>
      <c r="BD182" s="368" t="n"/>
      <c r="BE182" s="368" t="n"/>
      <c r="BF182" s="368" t="n"/>
      <c r="BG182" s="368" t="n"/>
      <c r="BH182" s="368" t="n"/>
      <c r="BI182" s="368" t="n"/>
      <c r="BJ182" s="368" t="n"/>
      <c r="BK182" s="368" t="n"/>
      <c r="BL182" s="368" t="n"/>
      <c r="BM182" s="368" t="n"/>
      <c r="BN182" s="368" t="n"/>
      <c r="BO182" s="368" t="n"/>
      <c r="BP182" s="368" t="n"/>
      <c r="BQ182" s="320" t="n"/>
      <c r="BR182" s="368" t="n"/>
      <c r="BS182" s="368" t="n"/>
      <c r="BT182" s="368" t="n"/>
      <c r="BU182" s="368" t="n"/>
      <c r="BV182" s="368" t="n"/>
      <c r="BW182" s="368" t="n"/>
      <c r="BX182" s="368" t="n"/>
      <c r="BY182" s="368" t="n"/>
      <c r="BZ182" s="368" t="n"/>
      <c r="CA182" s="368" t="n"/>
      <c r="CB182" s="368" t="n"/>
      <c r="CC182" s="368" t="n"/>
      <c r="CD182" s="368" t="n"/>
      <c r="CE182" s="368" t="n"/>
      <c r="CF182" s="368" t="n"/>
      <c r="CG182" s="368" t="n"/>
      <c r="CH182" s="368" t="n"/>
      <c r="CI182" s="368" t="n"/>
      <c r="CJ182" s="368" t="n"/>
      <c r="CK182" s="368" t="n"/>
      <c r="CL182" s="368" t="n"/>
      <c r="CM182" s="368" t="n"/>
      <c r="CN182" s="368" t="n"/>
      <c r="CO182" s="368" t="n"/>
      <c r="CP182" s="368" t="n"/>
      <c r="CQ182" s="368" t="n"/>
      <c r="CR182" s="368" t="n"/>
      <c r="CS182" s="368" t="n"/>
      <c r="CT182" s="368" t="n"/>
      <c r="CU182" s="368" t="n"/>
      <c r="CV182" s="368" t="n"/>
      <c r="CW182" s="368" t="n"/>
      <c r="CX182" s="368" t="n"/>
      <c r="CY182" s="368" t="n"/>
      <c r="CZ182" s="368" t="n"/>
      <c r="DA182" s="368" t="n"/>
      <c r="DB182" s="368" t="n"/>
      <c r="DC182" s="368" t="n"/>
      <c r="DD182" s="368" t="n"/>
    </row>
    <row r="183">
      <c r="A183" s="368" t="n"/>
      <c r="B183" s="368" t="n"/>
      <c r="C183" s="368" t="n"/>
      <c r="D183" s="368" t="n"/>
      <c r="E183" s="368" t="n"/>
      <c r="F183" s="368" t="n"/>
      <c r="G183" s="318" t="n"/>
      <c r="H183" s="368" t="n"/>
      <c r="I183" s="368" t="n"/>
      <c r="J183" s="368" t="n"/>
      <c r="K183" s="368" t="n"/>
      <c r="L183" s="368" t="n"/>
      <c r="M183" s="368" t="n"/>
      <c r="N183" s="368" t="n"/>
      <c r="O183" s="368" t="n"/>
      <c r="P183" s="368" t="n"/>
      <c r="Q183" s="368" t="n"/>
      <c r="R183" s="368" t="n"/>
      <c r="S183" s="368" t="n"/>
      <c r="T183" s="368" t="n"/>
      <c r="U183" s="368" t="n"/>
      <c r="V183" s="368" t="n"/>
      <c r="W183" s="368" t="n"/>
      <c r="X183" s="368" t="n"/>
      <c r="Y183" s="368" t="n"/>
      <c r="Z183" s="368" t="n"/>
      <c r="AA183" s="368" t="n"/>
      <c r="AB183" s="368" t="n"/>
      <c r="AC183" s="368" t="n"/>
      <c r="AD183" s="368" t="n"/>
      <c r="AE183" s="368" t="n"/>
      <c r="AF183" s="368" t="n"/>
      <c r="AG183" s="368" t="n"/>
      <c r="AH183" s="368" t="n"/>
      <c r="AI183" s="368" t="n"/>
      <c r="AJ183" s="368" t="n"/>
      <c r="AK183" s="368" t="n"/>
      <c r="AL183" s="368" t="n"/>
      <c r="AM183" s="368" t="n"/>
      <c r="AN183" s="368" t="n"/>
      <c r="AO183" s="368" t="n"/>
      <c r="AP183" s="319" t="n"/>
      <c r="AQ183" s="368" t="n"/>
      <c r="AR183" s="368" t="n"/>
      <c r="AS183" s="368" t="n"/>
      <c r="AT183" s="368" t="n"/>
      <c r="AU183" s="368" t="n"/>
      <c r="AV183" s="368" t="n"/>
      <c r="AW183" s="368" t="n"/>
      <c r="AX183" s="368" t="n"/>
      <c r="AY183" s="368" t="n"/>
      <c r="AZ183" s="368" t="n"/>
      <c r="BA183" s="368" t="n"/>
      <c r="BB183" s="368" t="n"/>
      <c r="BC183" s="368" t="n"/>
      <c r="BD183" s="368" t="n"/>
      <c r="BE183" s="368" t="n"/>
      <c r="BF183" s="368" t="n"/>
      <c r="BG183" s="368" t="n"/>
      <c r="BH183" s="368" t="n"/>
      <c r="BI183" s="368" t="n"/>
      <c r="BJ183" s="368" t="n"/>
      <c r="BK183" s="368" t="n"/>
      <c r="BL183" s="368" t="n"/>
      <c r="BM183" s="368" t="n"/>
      <c r="BN183" s="368" t="n"/>
      <c r="BO183" s="368" t="n"/>
      <c r="BP183" s="368" t="n"/>
      <c r="BQ183" s="320" t="n"/>
      <c r="BR183" s="368" t="n"/>
      <c r="BS183" s="368" t="n"/>
      <c r="BT183" s="368" t="n"/>
      <c r="BU183" s="368" t="n"/>
      <c r="BV183" s="368" t="n"/>
      <c r="BW183" s="368" t="n"/>
      <c r="BX183" s="368" t="n"/>
      <c r="BY183" s="368" t="n"/>
      <c r="BZ183" s="368" t="n"/>
      <c r="CA183" s="368" t="n"/>
      <c r="CB183" s="368" t="n"/>
      <c r="CC183" s="368" t="n"/>
      <c r="CD183" s="368" t="n"/>
      <c r="CE183" s="368" t="n"/>
      <c r="CF183" s="368" t="n"/>
      <c r="CG183" s="368" t="n"/>
      <c r="CH183" s="368" t="n"/>
      <c r="CI183" s="368" t="n"/>
      <c r="CJ183" s="368" t="n"/>
      <c r="CK183" s="368" t="n"/>
      <c r="CL183" s="368" t="n"/>
      <c r="CM183" s="368" t="n"/>
      <c r="CN183" s="368" t="n"/>
      <c r="CO183" s="368" t="n"/>
      <c r="CP183" s="368" t="n"/>
      <c r="CQ183" s="368" t="n"/>
      <c r="CR183" s="368" t="n"/>
      <c r="CS183" s="368" t="n"/>
      <c r="CT183" s="368" t="n"/>
      <c r="CU183" s="368" t="n"/>
      <c r="CV183" s="368" t="n"/>
      <c r="CW183" s="368" t="n"/>
      <c r="CX183" s="368" t="n"/>
      <c r="CY183" s="368" t="n"/>
      <c r="CZ183" s="368" t="n"/>
      <c r="DA183" s="368" t="n"/>
      <c r="DB183" s="368" t="n"/>
      <c r="DC183" s="368" t="n"/>
      <c r="DD183" s="368" t="n"/>
    </row>
    <row r="184">
      <c r="A184" s="368" t="n"/>
      <c r="B184" s="368" t="n"/>
      <c r="C184" s="368" t="n"/>
      <c r="D184" s="368" t="n"/>
      <c r="E184" s="368" t="n"/>
      <c r="F184" s="368" t="n"/>
      <c r="G184" s="318" t="n"/>
      <c r="H184" s="368" t="n"/>
      <c r="I184" s="368" t="n"/>
      <c r="J184" s="368" t="n"/>
      <c r="K184" s="368" t="n"/>
      <c r="L184" s="368" t="n"/>
      <c r="M184" s="368" t="n"/>
      <c r="N184" s="368" t="n"/>
      <c r="O184" s="368" t="n"/>
      <c r="P184" s="368" t="n"/>
      <c r="Q184" s="368" t="n"/>
      <c r="R184" s="368" t="n"/>
      <c r="S184" s="368" t="n"/>
      <c r="T184" s="368" t="n"/>
      <c r="U184" s="368" t="n"/>
      <c r="V184" s="368" t="n"/>
      <c r="W184" s="368" t="n"/>
      <c r="X184" s="368" t="n"/>
      <c r="Y184" s="368" t="n"/>
      <c r="Z184" s="368" t="n"/>
      <c r="AA184" s="368" t="n"/>
      <c r="AB184" s="368" t="n"/>
      <c r="AC184" s="368" t="n"/>
      <c r="AD184" s="368" t="n"/>
      <c r="AE184" s="368" t="n"/>
      <c r="AF184" s="368" t="n"/>
      <c r="AG184" s="368" t="n"/>
      <c r="AH184" s="368" t="n"/>
      <c r="AI184" s="368" t="n"/>
      <c r="AJ184" s="368" t="n"/>
      <c r="AK184" s="368" t="n"/>
      <c r="AL184" s="368" t="n"/>
      <c r="AM184" s="368" t="n"/>
      <c r="AN184" s="368" t="n"/>
      <c r="AO184" s="368" t="n"/>
      <c r="AP184" s="319" t="n"/>
      <c r="AQ184" s="368" t="n"/>
      <c r="AR184" s="368" t="n"/>
      <c r="AS184" s="368" t="n"/>
      <c r="AT184" s="368" t="n"/>
      <c r="AU184" s="368" t="n"/>
      <c r="AV184" s="368" t="n"/>
      <c r="AW184" s="368" t="n"/>
      <c r="AX184" s="368" t="n"/>
      <c r="AY184" s="368" t="n"/>
      <c r="AZ184" s="368" t="n"/>
      <c r="BA184" s="368" t="n"/>
      <c r="BB184" s="368" t="n"/>
      <c r="BC184" s="368" t="n"/>
      <c r="BD184" s="368" t="n"/>
      <c r="BE184" s="368" t="n"/>
      <c r="BF184" s="368" t="n"/>
      <c r="BG184" s="368" t="n"/>
      <c r="BH184" s="368" t="n"/>
      <c r="BI184" s="368" t="n"/>
      <c r="BJ184" s="368" t="n"/>
      <c r="BK184" s="368" t="n"/>
      <c r="BL184" s="368" t="n"/>
      <c r="BM184" s="368" t="n"/>
      <c r="BN184" s="368" t="n"/>
      <c r="BO184" s="368" t="n"/>
      <c r="BP184" s="368" t="n"/>
      <c r="BQ184" s="320" t="n"/>
      <c r="BR184" s="368" t="n"/>
      <c r="BS184" s="368" t="n"/>
      <c r="BT184" s="368" t="n"/>
      <c r="BU184" s="368" t="n"/>
      <c r="BV184" s="368" t="n"/>
      <c r="BW184" s="368" t="n"/>
      <c r="BX184" s="368" t="n"/>
      <c r="BY184" s="368" t="n"/>
      <c r="BZ184" s="368" t="n"/>
      <c r="CA184" s="368" t="n"/>
      <c r="CB184" s="368" t="n"/>
      <c r="CC184" s="368" t="n"/>
      <c r="CD184" s="368" t="n"/>
      <c r="CE184" s="368" t="n"/>
      <c r="CF184" s="368" t="n"/>
      <c r="CG184" s="368" t="n"/>
      <c r="CH184" s="368" t="n"/>
      <c r="CI184" s="368" t="n"/>
      <c r="CJ184" s="368" t="n"/>
      <c r="CK184" s="368" t="n"/>
      <c r="CL184" s="368" t="n"/>
      <c r="CM184" s="368" t="n"/>
      <c r="CN184" s="368" t="n"/>
      <c r="CO184" s="368" t="n"/>
      <c r="CP184" s="368" t="n"/>
      <c r="CQ184" s="368" t="n"/>
      <c r="CR184" s="368" t="n"/>
      <c r="CS184" s="368" t="n"/>
      <c r="CT184" s="368" t="n"/>
      <c r="CU184" s="368" t="n"/>
      <c r="CV184" s="368" t="n"/>
      <c r="CW184" s="368" t="n"/>
      <c r="CX184" s="368" t="n"/>
      <c r="CY184" s="368" t="n"/>
      <c r="CZ184" s="368" t="n"/>
      <c r="DA184" s="368" t="n"/>
      <c r="DB184" s="368" t="n"/>
      <c r="DC184" s="368" t="n"/>
      <c r="DD184" s="368" t="n"/>
    </row>
    <row r="185">
      <c r="A185" s="368" t="n"/>
      <c r="B185" s="368" t="n"/>
      <c r="C185" s="368" t="n"/>
      <c r="D185" s="368" t="n"/>
      <c r="E185" s="368" t="n"/>
      <c r="F185" s="368" t="n"/>
      <c r="G185" s="318" t="n"/>
      <c r="H185" s="368" t="n"/>
      <c r="I185" s="368" t="n"/>
      <c r="J185" s="368" t="n"/>
      <c r="K185" s="368" t="n"/>
      <c r="L185" s="368" t="n"/>
      <c r="M185" s="368" t="n"/>
      <c r="N185" s="368" t="n"/>
      <c r="O185" s="368" t="n"/>
      <c r="P185" s="368" t="n"/>
      <c r="Q185" s="368" t="n"/>
      <c r="R185" s="368" t="n"/>
      <c r="S185" s="368" t="n"/>
      <c r="T185" s="368" t="n"/>
      <c r="U185" s="368" t="n"/>
      <c r="V185" s="368" t="n"/>
      <c r="W185" s="368" t="n"/>
      <c r="X185" s="368" t="n"/>
      <c r="Y185" s="368" t="n"/>
      <c r="Z185" s="368" t="n"/>
      <c r="AA185" s="368" t="n"/>
      <c r="AB185" s="368" t="n"/>
      <c r="AC185" s="368" t="n"/>
      <c r="AD185" s="368" t="n"/>
      <c r="AE185" s="368" t="n"/>
      <c r="AF185" s="368" t="n"/>
      <c r="AG185" s="368" t="n"/>
      <c r="AH185" s="368" t="n"/>
      <c r="AI185" s="368" t="n"/>
      <c r="AJ185" s="368" t="n"/>
      <c r="AK185" s="368" t="n"/>
      <c r="AL185" s="368" t="n"/>
      <c r="AM185" s="368" t="n"/>
      <c r="AN185" s="368" t="n"/>
      <c r="AO185" s="368" t="n"/>
      <c r="AP185" s="319" t="n"/>
      <c r="AQ185" s="368" t="n"/>
      <c r="AR185" s="368" t="n"/>
      <c r="AS185" s="368" t="n"/>
      <c r="AT185" s="368" t="n"/>
      <c r="AU185" s="368" t="n"/>
      <c r="AV185" s="368" t="n"/>
      <c r="AW185" s="368" t="n"/>
      <c r="AX185" s="368" t="n"/>
      <c r="AY185" s="368" t="n"/>
      <c r="AZ185" s="368" t="n"/>
      <c r="BA185" s="368" t="n"/>
      <c r="BB185" s="368" t="n"/>
      <c r="BC185" s="368" t="n"/>
      <c r="BD185" s="368" t="n"/>
      <c r="BE185" s="368" t="n"/>
      <c r="BF185" s="368" t="n"/>
      <c r="BG185" s="368" t="n"/>
      <c r="BH185" s="368" t="n"/>
      <c r="BI185" s="368" t="n"/>
      <c r="BJ185" s="368" t="n"/>
      <c r="BK185" s="368" t="n"/>
      <c r="BL185" s="368" t="n"/>
      <c r="BM185" s="368" t="n"/>
      <c r="BN185" s="368" t="n"/>
      <c r="BO185" s="368" t="n"/>
      <c r="BP185" s="368" t="n"/>
      <c r="BQ185" s="320" t="n"/>
      <c r="BR185" s="368" t="n"/>
      <c r="BS185" s="368" t="n"/>
      <c r="BT185" s="368" t="n"/>
      <c r="BU185" s="368" t="n"/>
      <c r="BV185" s="368" t="n"/>
      <c r="BW185" s="368" t="n"/>
      <c r="BX185" s="368" t="n"/>
      <c r="BY185" s="368" t="n"/>
      <c r="BZ185" s="368" t="n"/>
      <c r="CA185" s="368" t="n"/>
      <c r="CB185" s="368" t="n"/>
      <c r="CC185" s="368" t="n"/>
      <c r="CD185" s="368" t="n"/>
      <c r="CE185" s="368" t="n"/>
      <c r="CF185" s="368" t="n"/>
      <c r="CG185" s="368" t="n"/>
      <c r="CH185" s="368" t="n"/>
      <c r="CI185" s="368" t="n"/>
      <c r="CJ185" s="368" t="n"/>
      <c r="CK185" s="368" t="n"/>
      <c r="CL185" s="368" t="n"/>
      <c r="CM185" s="368" t="n"/>
      <c r="CN185" s="368" t="n"/>
      <c r="CO185" s="368" t="n"/>
      <c r="CP185" s="368" t="n"/>
      <c r="CQ185" s="368" t="n"/>
      <c r="CR185" s="368" t="n"/>
      <c r="CS185" s="368" t="n"/>
      <c r="CT185" s="368" t="n"/>
      <c r="CU185" s="368" t="n"/>
      <c r="CV185" s="368" t="n"/>
      <c r="CW185" s="368" t="n"/>
      <c r="CX185" s="368" t="n"/>
      <c r="CY185" s="368" t="n"/>
      <c r="CZ185" s="368" t="n"/>
      <c r="DA185" s="368" t="n"/>
      <c r="DB185" s="368" t="n"/>
      <c r="DC185" s="368" t="n"/>
      <c r="DD185" s="368" t="n"/>
    </row>
    <row r="186">
      <c r="A186" s="368" t="n"/>
      <c r="B186" s="368" t="n"/>
      <c r="C186" s="368" t="n"/>
      <c r="D186" s="368" t="n"/>
      <c r="E186" s="368" t="n"/>
      <c r="F186" s="368" t="n"/>
      <c r="G186" s="318" t="n"/>
      <c r="H186" s="368" t="n"/>
      <c r="I186" s="368" t="n"/>
      <c r="J186" s="368" t="n"/>
      <c r="K186" s="368" t="n"/>
      <c r="L186" s="368" t="n"/>
      <c r="M186" s="368" t="n"/>
      <c r="N186" s="368" t="n"/>
      <c r="O186" s="368" t="n"/>
      <c r="P186" s="368" t="n"/>
      <c r="Q186" s="368" t="n"/>
      <c r="R186" s="368" t="n"/>
      <c r="S186" s="368" t="n"/>
      <c r="T186" s="368" t="n"/>
      <c r="U186" s="368" t="n"/>
      <c r="V186" s="368" t="n"/>
      <c r="W186" s="368" t="n"/>
      <c r="X186" s="368" t="n"/>
      <c r="Y186" s="368" t="n"/>
      <c r="Z186" s="368" t="n"/>
      <c r="AA186" s="368" t="n"/>
      <c r="AB186" s="368" t="n"/>
      <c r="AC186" s="368" t="n"/>
      <c r="AD186" s="368" t="n"/>
      <c r="AE186" s="368" t="n"/>
      <c r="AF186" s="368" t="n"/>
      <c r="AG186" s="368" t="n"/>
      <c r="AH186" s="368" t="n"/>
      <c r="AI186" s="368" t="n"/>
      <c r="AJ186" s="368" t="n"/>
      <c r="AK186" s="368" t="n"/>
      <c r="AL186" s="368" t="n"/>
      <c r="AM186" s="368" t="n"/>
      <c r="AN186" s="368" t="n"/>
      <c r="AO186" s="368" t="n"/>
      <c r="AP186" s="319" t="n"/>
      <c r="AQ186" s="368" t="n"/>
      <c r="AR186" s="368" t="n"/>
      <c r="AS186" s="368" t="n"/>
      <c r="AT186" s="368" t="n"/>
      <c r="AU186" s="368" t="n"/>
      <c r="AV186" s="368" t="n"/>
      <c r="AW186" s="368" t="n"/>
      <c r="AX186" s="368" t="n"/>
      <c r="AY186" s="368" t="n"/>
      <c r="AZ186" s="368" t="n"/>
      <c r="BA186" s="368" t="n"/>
      <c r="BB186" s="368" t="n"/>
      <c r="BC186" s="368" t="n"/>
      <c r="BD186" s="368" t="n"/>
      <c r="BE186" s="368" t="n"/>
      <c r="BF186" s="368" t="n"/>
      <c r="BG186" s="368" t="n"/>
      <c r="BH186" s="368" t="n"/>
      <c r="BI186" s="368" t="n"/>
      <c r="BJ186" s="368" t="n"/>
      <c r="BK186" s="368" t="n"/>
      <c r="BL186" s="368" t="n"/>
      <c r="BM186" s="368" t="n"/>
      <c r="BN186" s="368" t="n"/>
      <c r="BO186" s="368" t="n"/>
      <c r="BP186" s="368" t="n"/>
      <c r="BQ186" s="320" t="n"/>
      <c r="BR186" s="368" t="n"/>
      <c r="BS186" s="368" t="n"/>
      <c r="BT186" s="368" t="n"/>
      <c r="BU186" s="368" t="n"/>
      <c r="BV186" s="368" t="n"/>
      <c r="BW186" s="368" t="n"/>
      <c r="BX186" s="368" t="n"/>
      <c r="BY186" s="368" t="n"/>
      <c r="BZ186" s="368" t="n"/>
      <c r="CA186" s="368" t="n"/>
      <c r="CB186" s="368" t="n"/>
      <c r="CC186" s="368" t="n"/>
      <c r="CD186" s="368" t="n"/>
      <c r="CE186" s="368" t="n"/>
      <c r="CF186" s="368" t="n"/>
      <c r="CG186" s="368" t="n"/>
      <c r="CH186" s="368" t="n"/>
      <c r="CI186" s="368" t="n"/>
      <c r="CJ186" s="368" t="n"/>
      <c r="CK186" s="368" t="n"/>
      <c r="CL186" s="368" t="n"/>
      <c r="CM186" s="368" t="n"/>
      <c r="CN186" s="368" t="n"/>
      <c r="CO186" s="368" t="n"/>
      <c r="CP186" s="368" t="n"/>
      <c r="CQ186" s="368" t="n"/>
      <c r="CR186" s="368" t="n"/>
      <c r="CS186" s="368" t="n"/>
      <c r="CT186" s="368" t="n"/>
      <c r="CU186" s="368" t="n"/>
      <c r="CV186" s="368" t="n"/>
      <c r="CW186" s="368" t="n"/>
      <c r="CX186" s="368" t="n"/>
      <c r="CY186" s="368" t="n"/>
      <c r="CZ186" s="368" t="n"/>
      <c r="DA186" s="368" t="n"/>
      <c r="DB186" s="368" t="n"/>
      <c r="DC186" s="368" t="n"/>
      <c r="DD186" s="368" t="n"/>
    </row>
    <row r="187">
      <c r="A187" s="368" t="n"/>
      <c r="B187" s="368" t="n"/>
      <c r="C187" s="368" t="n"/>
      <c r="D187" s="368" t="n"/>
      <c r="E187" s="368" t="n"/>
      <c r="F187" s="368" t="n"/>
      <c r="G187" s="318" t="n"/>
      <c r="H187" s="368" t="n"/>
      <c r="I187" s="368" t="n"/>
      <c r="J187" s="368" t="n"/>
      <c r="K187" s="368" t="n"/>
      <c r="L187" s="368" t="n"/>
      <c r="M187" s="368" t="n"/>
      <c r="N187" s="368" t="n"/>
      <c r="O187" s="368" t="n"/>
      <c r="P187" s="368" t="n"/>
      <c r="Q187" s="368" t="n"/>
      <c r="R187" s="368" t="n"/>
      <c r="S187" s="368" t="n"/>
      <c r="T187" s="368" t="n"/>
      <c r="U187" s="368" t="n"/>
      <c r="V187" s="368" t="n"/>
      <c r="W187" s="368" t="n"/>
      <c r="X187" s="368" t="n"/>
      <c r="Y187" s="368" t="n"/>
      <c r="Z187" s="368" t="n"/>
      <c r="AA187" s="368" t="n"/>
      <c r="AB187" s="368" t="n"/>
      <c r="AC187" s="368" t="n"/>
      <c r="AD187" s="368" t="n"/>
      <c r="AE187" s="368" t="n"/>
      <c r="AF187" s="368" t="n"/>
      <c r="AG187" s="368" t="n"/>
      <c r="AH187" s="368" t="n"/>
      <c r="AI187" s="368" t="n"/>
      <c r="AJ187" s="368" t="n"/>
      <c r="AK187" s="368" t="n"/>
      <c r="AL187" s="368" t="n"/>
      <c r="AM187" s="368" t="n"/>
      <c r="AN187" s="368" t="n"/>
      <c r="AO187" s="368" t="n"/>
      <c r="AP187" s="319" t="n"/>
      <c r="AQ187" s="368" t="n"/>
      <c r="AR187" s="368" t="n"/>
      <c r="AS187" s="368" t="n"/>
      <c r="AT187" s="368" t="n"/>
      <c r="AU187" s="368" t="n"/>
      <c r="AV187" s="368" t="n"/>
      <c r="AW187" s="368" t="n"/>
      <c r="AX187" s="368" t="n"/>
      <c r="AY187" s="368" t="n"/>
      <c r="AZ187" s="368" t="n"/>
      <c r="BA187" s="368" t="n"/>
      <c r="BB187" s="368" t="n"/>
      <c r="BC187" s="368" t="n"/>
      <c r="BD187" s="368" t="n"/>
      <c r="BE187" s="368" t="n"/>
      <c r="BF187" s="368" t="n"/>
      <c r="BG187" s="368" t="n"/>
      <c r="BH187" s="368" t="n"/>
      <c r="BI187" s="368" t="n"/>
      <c r="BJ187" s="368" t="n"/>
      <c r="BK187" s="368" t="n"/>
      <c r="BL187" s="368" t="n"/>
      <c r="BM187" s="368" t="n"/>
      <c r="BN187" s="368" t="n"/>
      <c r="BO187" s="368" t="n"/>
      <c r="BP187" s="368" t="n"/>
      <c r="BQ187" s="320" t="n"/>
      <c r="BR187" s="368" t="n"/>
      <c r="BS187" s="368" t="n"/>
      <c r="BT187" s="368" t="n"/>
      <c r="BU187" s="368" t="n"/>
      <c r="BV187" s="368" t="n"/>
      <c r="BW187" s="368" t="n"/>
      <c r="BX187" s="368" t="n"/>
      <c r="BY187" s="368" t="n"/>
      <c r="BZ187" s="368" t="n"/>
      <c r="CA187" s="368" t="n"/>
      <c r="CB187" s="368" t="n"/>
      <c r="CC187" s="368" t="n"/>
      <c r="CD187" s="368" t="n"/>
      <c r="CE187" s="368" t="n"/>
      <c r="CF187" s="368" t="n"/>
      <c r="CG187" s="368" t="n"/>
      <c r="CH187" s="368" t="n"/>
      <c r="CI187" s="368" t="n"/>
      <c r="CJ187" s="368" t="n"/>
      <c r="CK187" s="368" t="n"/>
      <c r="CL187" s="368" t="n"/>
      <c r="CM187" s="368" t="n"/>
      <c r="CN187" s="368" t="n"/>
      <c r="CO187" s="368" t="n"/>
      <c r="CP187" s="368" t="n"/>
      <c r="CQ187" s="368" t="n"/>
      <c r="CR187" s="368" t="n"/>
      <c r="CS187" s="368" t="n"/>
      <c r="CT187" s="368" t="n"/>
      <c r="CU187" s="368" t="n"/>
      <c r="CV187" s="368" t="n"/>
      <c r="CW187" s="368" t="n"/>
      <c r="CX187" s="368" t="n"/>
      <c r="CY187" s="368" t="n"/>
      <c r="CZ187" s="368" t="n"/>
      <c r="DA187" s="368" t="n"/>
      <c r="DB187" s="368" t="n"/>
      <c r="DC187" s="368" t="n"/>
      <c r="DD187" s="368" t="n"/>
    </row>
    <row r="188">
      <c r="A188" s="368" t="n"/>
      <c r="B188" s="368" t="n"/>
      <c r="C188" s="368" t="n"/>
      <c r="D188" s="368" t="n"/>
      <c r="E188" s="368" t="n"/>
      <c r="F188" s="368" t="n"/>
      <c r="G188" s="318" t="n"/>
      <c r="H188" s="368" t="n"/>
      <c r="I188" s="368" t="n"/>
      <c r="J188" s="368" t="n"/>
      <c r="K188" s="368" t="n"/>
      <c r="L188" s="368" t="n"/>
      <c r="M188" s="368" t="n"/>
      <c r="N188" s="368" t="n"/>
      <c r="O188" s="368" t="n"/>
      <c r="P188" s="368" t="n"/>
      <c r="Q188" s="368" t="n"/>
      <c r="R188" s="368" t="n"/>
      <c r="S188" s="368" t="n"/>
      <c r="T188" s="368" t="n"/>
      <c r="U188" s="368" t="n"/>
      <c r="V188" s="368" t="n"/>
      <c r="W188" s="368" t="n"/>
      <c r="X188" s="368" t="n"/>
      <c r="Y188" s="368" t="n"/>
      <c r="Z188" s="368" t="n"/>
      <c r="AA188" s="368" t="n"/>
      <c r="AB188" s="368" t="n"/>
      <c r="AC188" s="368" t="n"/>
      <c r="AD188" s="368" t="n"/>
      <c r="AE188" s="368" t="n"/>
      <c r="AF188" s="368" t="n"/>
      <c r="AG188" s="368" t="n"/>
      <c r="AH188" s="368" t="n"/>
      <c r="AI188" s="368" t="n"/>
      <c r="AJ188" s="368" t="n"/>
      <c r="AK188" s="368" t="n"/>
      <c r="AL188" s="368" t="n"/>
      <c r="AM188" s="368" t="n"/>
      <c r="AN188" s="368" t="n"/>
      <c r="AO188" s="368" t="n"/>
      <c r="AP188" s="319" t="n"/>
      <c r="AQ188" s="368" t="n"/>
      <c r="AR188" s="368" t="n"/>
      <c r="AS188" s="368" t="n"/>
      <c r="AT188" s="368" t="n"/>
      <c r="AU188" s="368" t="n"/>
      <c r="AV188" s="368" t="n"/>
      <c r="AW188" s="368" t="n"/>
      <c r="AX188" s="368" t="n"/>
      <c r="AY188" s="368" t="n"/>
      <c r="AZ188" s="368" t="n"/>
      <c r="BA188" s="368" t="n"/>
      <c r="BB188" s="368" t="n"/>
      <c r="BC188" s="368" t="n"/>
      <c r="BD188" s="368" t="n"/>
      <c r="BE188" s="368" t="n"/>
      <c r="BF188" s="368" t="n"/>
      <c r="BG188" s="368" t="n"/>
      <c r="BH188" s="368" t="n"/>
      <c r="BI188" s="368" t="n"/>
      <c r="BJ188" s="368" t="n"/>
      <c r="BK188" s="368" t="n"/>
      <c r="BL188" s="368" t="n"/>
      <c r="BM188" s="368" t="n"/>
      <c r="BN188" s="368" t="n"/>
      <c r="BO188" s="368" t="n"/>
      <c r="BP188" s="368" t="n"/>
      <c r="BQ188" s="320" t="n"/>
      <c r="BR188" s="368" t="n"/>
      <c r="BS188" s="368" t="n"/>
      <c r="BT188" s="368" t="n"/>
      <c r="BU188" s="368" t="n"/>
      <c r="BV188" s="368" t="n"/>
      <c r="BW188" s="368" t="n"/>
      <c r="BX188" s="368" t="n"/>
      <c r="BY188" s="368" t="n"/>
      <c r="BZ188" s="368" t="n"/>
      <c r="CA188" s="368" t="n"/>
      <c r="CB188" s="368" t="n"/>
      <c r="CC188" s="368" t="n"/>
      <c r="CD188" s="368" t="n"/>
      <c r="CE188" s="368" t="n"/>
      <c r="CF188" s="368" t="n"/>
      <c r="CG188" s="368" t="n"/>
      <c r="CH188" s="368" t="n"/>
      <c r="CI188" s="368" t="n"/>
      <c r="CJ188" s="368" t="n"/>
      <c r="CK188" s="368" t="n"/>
      <c r="CL188" s="368" t="n"/>
      <c r="CM188" s="368" t="n"/>
      <c r="CN188" s="368" t="n"/>
      <c r="CO188" s="368" t="n"/>
      <c r="CP188" s="368" t="n"/>
      <c r="CQ188" s="368" t="n"/>
      <c r="CR188" s="368" t="n"/>
      <c r="CS188" s="368" t="n"/>
      <c r="CT188" s="368" t="n"/>
      <c r="CU188" s="368" t="n"/>
      <c r="CV188" s="368" t="n"/>
      <c r="CW188" s="368" t="n"/>
      <c r="CX188" s="368" t="n"/>
      <c r="CY188" s="368" t="n"/>
      <c r="CZ188" s="368" t="n"/>
      <c r="DA188" s="368" t="n"/>
      <c r="DB188" s="368" t="n"/>
      <c r="DC188" s="368" t="n"/>
      <c r="DD188" s="368" t="n"/>
    </row>
    <row r="189">
      <c r="A189" s="368" t="n"/>
      <c r="B189" s="368" t="n"/>
      <c r="C189" s="368" t="n"/>
      <c r="D189" s="368" t="n"/>
      <c r="E189" s="368" t="n"/>
      <c r="F189" s="368" t="n"/>
      <c r="G189" s="318" t="n"/>
      <c r="H189" s="368" t="n"/>
      <c r="I189" s="368" t="n"/>
      <c r="J189" s="368" t="n"/>
      <c r="K189" s="368" t="n"/>
      <c r="L189" s="368" t="n"/>
      <c r="M189" s="368" t="n"/>
      <c r="N189" s="368" t="n"/>
      <c r="O189" s="368" t="n"/>
      <c r="P189" s="368" t="n"/>
      <c r="Q189" s="368" t="n"/>
      <c r="R189" s="368" t="n"/>
      <c r="S189" s="368" t="n"/>
      <c r="T189" s="368" t="n"/>
      <c r="U189" s="368" t="n"/>
      <c r="V189" s="368" t="n"/>
      <c r="W189" s="368" t="n"/>
      <c r="X189" s="368" t="n"/>
      <c r="Y189" s="368" t="n"/>
      <c r="Z189" s="368" t="n"/>
      <c r="AA189" s="368" t="n"/>
      <c r="AB189" s="368" t="n"/>
      <c r="AC189" s="368" t="n"/>
      <c r="AD189" s="368" t="n"/>
      <c r="AE189" s="368" t="n"/>
      <c r="AF189" s="368" t="n"/>
      <c r="AG189" s="368" t="n"/>
      <c r="AH189" s="368" t="n"/>
      <c r="AI189" s="368" t="n"/>
      <c r="AJ189" s="368" t="n"/>
      <c r="AK189" s="368" t="n"/>
      <c r="AL189" s="368" t="n"/>
      <c r="AM189" s="368" t="n"/>
      <c r="AN189" s="368" t="n"/>
      <c r="AO189" s="368" t="n"/>
      <c r="AP189" s="319" t="n"/>
      <c r="AQ189" s="368" t="n"/>
      <c r="AR189" s="368" t="n"/>
      <c r="AS189" s="368" t="n"/>
      <c r="AT189" s="368" t="n"/>
      <c r="AU189" s="368" t="n"/>
      <c r="AV189" s="368" t="n"/>
      <c r="AW189" s="368" t="n"/>
      <c r="AX189" s="368" t="n"/>
      <c r="AY189" s="368" t="n"/>
      <c r="AZ189" s="368" t="n"/>
      <c r="BA189" s="368" t="n"/>
      <c r="BB189" s="368" t="n"/>
      <c r="BC189" s="368" t="n"/>
      <c r="BD189" s="368" t="n"/>
      <c r="BE189" s="368" t="n"/>
      <c r="BF189" s="368" t="n"/>
      <c r="BG189" s="368" t="n"/>
      <c r="BH189" s="368" t="n"/>
      <c r="BI189" s="368" t="n"/>
      <c r="BJ189" s="368" t="n"/>
      <c r="BK189" s="368" t="n"/>
      <c r="BL189" s="368" t="n"/>
      <c r="BM189" s="368" t="n"/>
      <c r="BN189" s="368" t="n"/>
      <c r="BO189" s="368" t="n"/>
      <c r="BP189" s="368" t="n"/>
      <c r="BQ189" s="320" t="n"/>
      <c r="BR189" s="368" t="n"/>
      <c r="BS189" s="368" t="n"/>
      <c r="BT189" s="368" t="n"/>
      <c r="BU189" s="368" t="n"/>
      <c r="BV189" s="368" t="n"/>
      <c r="BW189" s="368" t="n"/>
      <c r="BX189" s="368" t="n"/>
      <c r="BY189" s="368" t="n"/>
      <c r="BZ189" s="368" t="n"/>
      <c r="CA189" s="368" t="n"/>
      <c r="CB189" s="368" t="n"/>
      <c r="CC189" s="368" t="n"/>
      <c r="CD189" s="368" t="n"/>
      <c r="CE189" s="368" t="n"/>
      <c r="CF189" s="368" t="n"/>
      <c r="CG189" s="368" t="n"/>
      <c r="CH189" s="368" t="n"/>
      <c r="CI189" s="368" t="n"/>
      <c r="CJ189" s="368" t="n"/>
      <c r="CK189" s="368" t="n"/>
      <c r="CL189" s="368" t="n"/>
      <c r="CM189" s="368" t="n"/>
      <c r="CN189" s="368" t="n"/>
      <c r="CO189" s="368" t="n"/>
      <c r="CP189" s="368" t="n"/>
      <c r="CQ189" s="368" t="n"/>
      <c r="CR189" s="368" t="n"/>
      <c r="CS189" s="368" t="n"/>
      <c r="CT189" s="368" t="n"/>
      <c r="CU189" s="368" t="n"/>
      <c r="CV189" s="368" t="n"/>
      <c r="CW189" s="368" t="n"/>
      <c r="CX189" s="368" t="n"/>
      <c r="CY189" s="368" t="n"/>
      <c r="CZ189" s="368" t="n"/>
      <c r="DA189" s="368" t="n"/>
      <c r="DB189" s="368" t="n"/>
      <c r="DC189" s="368" t="n"/>
      <c r="DD189" s="368" t="n"/>
    </row>
    <row r="190">
      <c r="A190" s="368" t="n"/>
      <c r="B190" s="368" t="n"/>
      <c r="C190" s="368" t="n"/>
      <c r="D190" s="368" t="n"/>
      <c r="E190" s="368" t="n"/>
      <c r="F190" s="368" t="n"/>
      <c r="G190" s="318" t="n"/>
      <c r="H190" s="368" t="n"/>
      <c r="I190" s="368" t="n"/>
      <c r="J190" s="368" t="n"/>
      <c r="K190" s="368" t="n"/>
      <c r="L190" s="368" t="n"/>
      <c r="M190" s="368" t="n"/>
      <c r="N190" s="368" t="n"/>
      <c r="O190" s="368" t="n"/>
      <c r="P190" s="368" t="n"/>
      <c r="Q190" s="368" t="n"/>
      <c r="R190" s="368" t="n"/>
      <c r="S190" s="368" t="n"/>
      <c r="T190" s="368" t="n"/>
      <c r="U190" s="368" t="n"/>
      <c r="V190" s="368" t="n"/>
      <c r="W190" s="368" t="n"/>
      <c r="X190" s="368" t="n"/>
      <c r="Y190" s="368" t="n"/>
      <c r="Z190" s="368" t="n"/>
      <c r="AA190" s="368" t="n"/>
      <c r="AB190" s="368" t="n"/>
      <c r="AC190" s="368" t="n"/>
      <c r="AD190" s="368" t="n"/>
      <c r="AE190" s="368" t="n"/>
      <c r="AF190" s="368" t="n"/>
      <c r="AG190" s="368" t="n"/>
      <c r="AH190" s="368" t="n"/>
      <c r="AI190" s="368" t="n"/>
      <c r="AJ190" s="368" t="n"/>
      <c r="AK190" s="368" t="n"/>
      <c r="AL190" s="368" t="n"/>
      <c r="AM190" s="368" t="n"/>
      <c r="AN190" s="368" t="n"/>
      <c r="AO190" s="368" t="n"/>
      <c r="AP190" s="319" t="n"/>
      <c r="AQ190" s="368" t="n"/>
      <c r="AR190" s="368" t="n"/>
      <c r="AS190" s="368" t="n"/>
      <c r="AT190" s="368" t="n"/>
      <c r="AU190" s="368" t="n"/>
      <c r="AV190" s="368" t="n"/>
      <c r="AW190" s="368" t="n"/>
      <c r="AX190" s="368" t="n"/>
      <c r="AY190" s="368" t="n"/>
      <c r="AZ190" s="368" t="n"/>
      <c r="BA190" s="368" t="n"/>
      <c r="BB190" s="368" t="n"/>
      <c r="BC190" s="368" t="n"/>
      <c r="BD190" s="368" t="n"/>
      <c r="BE190" s="368" t="n"/>
      <c r="BF190" s="368" t="n"/>
      <c r="BG190" s="368" t="n"/>
      <c r="BH190" s="368" t="n"/>
      <c r="BI190" s="368" t="n"/>
      <c r="BJ190" s="368" t="n"/>
      <c r="BK190" s="368" t="n"/>
      <c r="BL190" s="368" t="n"/>
      <c r="BM190" s="368" t="n"/>
      <c r="BN190" s="368" t="n"/>
      <c r="BO190" s="368" t="n"/>
      <c r="BP190" s="368" t="n"/>
      <c r="BQ190" s="320" t="n"/>
      <c r="BR190" s="368" t="n"/>
      <c r="BS190" s="368" t="n"/>
      <c r="BT190" s="368" t="n"/>
      <c r="BU190" s="368" t="n"/>
      <c r="BV190" s="368" t="n"/>
      <c r="BW190" s="368" t="n"/>
      <c r="BX190" s="368" t="n"/>
      <c r="BY190" s="368" t="n"/>
      <c r="BZ190" s="368" t="n"/>
      <c r="CA190" s="368" t="n"/>
      <c r="CB190" s="368" t="n"/>
      <c r="CC190" s="368" t="n"/>
      <c r="CD190" s="368" t="n"/>
      <c r="CE190" s="368" t="n"/>
      <c r="CF190" s="368" t="n"/>
      <c r="CG190" s="368" t="n"/>
      <c r="CH190" s="368" t="n"/>
      <c r="CI190" s="368" t="n"/>
      <c r="CJ190" s="368" t="n"/>
      <c r="CK190" s="368" t="n"/>
      <c r="CL190" s="368" t="n"/>
      <c r="CM190" s="368" t="n"/>
      <c r="CN190" s="368" t="n"/>
      <c r="CO190" s="368" t="n"/>
      <c r="CP190" s="368" t="n"/>
      <c r="CQ190" s="368" t="n"/>
      <c r="CR190" s="368" t="n"/>
      <c r="CS190" s="368" t="n"/>
      <c r="CT190" s="368" t="n"/>
      <c r="CU190" s="368" t="n"/>
      <c r="CV190" s="368" t="n"/>
      <c r="CW190" s="368" t="n"/>
      <c r="CX190" s="368" t="n"/>
      <c r="CY190" s="368" t="n"/>
      <c r="CZ190" s="368" t="n"/>
      <c r="DA190" s="368" t="n"/>
      <c r="DB190" s="368" t="n"/>
      <c r="DC190" s="368" t="n"/>
      <c r="DD190" s="368" t="n"/>
    </row>
    <row r="191">
      <c r="A191" s="368" t="n"/>
      <c r="B191" s="368" t="n"/>
      <c r="C191" s="368" t="n"/>
      <c r="D191" s="368" t="n"/>
      <c r="E191" s="368" t="n"/>
      <c r="F191" s="368" t="n"/>
      <c r="G191" s="318" t="n"/>
      <c r="H191" s="368" t="n"/>
      <c r="I191" s="368" t="n"/>
      <c r="J191" s="368" t="n"/>
      <c r="K191" s="368" t="n"/>
      <c r="L191" s="368" t="n"/>
      <c r="M191" s="368" t="n"/>
      <c r="N191" s="368" t="n"/>
      <c r="O191" s="368" t="n"/>
      <c r="P191" s="368" t="n"/>
      <c r="Q191" s="368" t="n"/>
      <c r="R191" s="368" t="n"/>
      <c r="S191" s="368" t="n"/>
      <c r="T191" s="368" t="n"/>
      <c r="U191" s="368" t="n"/>
      <c r="V191" s="368" t="n"/>
      <c r="W191" s="368" t="n"/>
      <c r="X191" s="368" t="n"/>
      <c r="Y191" s="368" t="n"/>
      <c r="Z191" s="368" t="n"/>
      <c r="AA191" s="368" t="n"/>
      <c r="AB191" s="368" t="n"/>
      <c r="AC191" s="368" t="n"/>
      <c r="AD191" s="368" t="n"/>
      <c r="AE191" s="368" t="n"/>
      <c r="AF191" s="368" t="n"/>
      <c r="AG191" s="368" t="n"/>
      <c r="AH191" s="368" t="n"/>
      <c r="AI191" s="368" t="n"/>
      <c r="AJ191" s="368" t="n"/>
      <c r="AK191" s="368" t="n"/>
      <c r="AL191" s="368" t="n"/>
      <c r="AM191" s="368" t="n"/>
      <c r="AN191" s="368" t="n"/>
      <c r="AO191" s="368" t="n"/>
      <c r="AP191" s="319" t="n"/>
      <c r="AQ191" s="368" t="n"/>
      <c r="AR191" s="368" t="n"/>
      <c r="AS191" s="368" t="n"/>
      <c r="AT191" s="368" t="n"/>
      <c r="AU191" s="368" t="n"/>
      <c r="AV191" s="368" t="n"/>
      <c r="AW191" s="368" t="n"/>
      <c r="AX191" s="368" t="n"/>
      <c r="AY191" s="368" t="n"/>
      <c r="AZ191" s="368" t="n"/>
      <c r="BA191" s="368" t="n"/>
      <c r="BB191" s="368" t="n"/>
      <c r="BC191" s="368" t="n"/>
      <c r="BD191" s="368" t="n"/>
      <c r="BE191" s="368" t="n"/>
      <c r="BF191" s="368" t="n"/>
      <c r="BG191" s="368" t="n"/>
      <c r="BH191" s="368" t="n"/>
      <c r="BI191" s="368" t="n"/>
      <c r="BJ191" s="368" t="n"/>
      <c r="BK191" s="368" t="n"/>
      <c r="BL191" s="368" t="n"/>
      <c r="BM191" s="368" t="n"/>
      <c r="BN191" s="368" t="n"/>
      <c r="BO191" s="368" t="n"/>
      <c r="BP191" s="368" t="n"/>
      <c r="BQ191" s="320" t="n"/>
      <c r="BR191" s="368" t="n"/>
      <c r="BS191" s="368" t="n"/>
      <c r="BT191" s="368" t="n"/>
      <c r="BU191" s="368" t="n"/>
      <c r="BV191" s="368" t="n"/>
      <c r="BW191" s="368" t="n"/>
      <c r="BX191" s="368" t="n"/>
      <c r="BY191" s="368" t="n"/>
      <c r="BZ191" s="368" t="n"/>
      <c r="CA191" s="368" t="n"/>
      <c r="CB191" s="368" t="n"/>
      <c r="CC191" s="368" t="n"/>
      <c r="CD191" s="368" t="n"/>
      <c r="CE191" s="368" t="n"/>
      <c r="CF191" s="368" t="n"/>
      <c r="CG191" s="368" t="n"/>
      <c r="CH191" s="368" t="n"/>
      <c r="CI191" s="368" t="n"/>
      <c r="CJ191" s="368" t="n"/>
      <c r="CK191" s="368" t="n"/>
      <c r="CL191" s="368" t="n"/>
      <c r="CM191" s="368" t="n"/>
      <c r="CN191" s="368" t="n"/>
      <c r="CO191" s="368" t="n"/>
      <c r="CP191" s="368" t="n"/>
      <c r="CQ191" s="368" t="n"/>
      <c r="CR191" s="368" t="n"/>
      <c r="CS191" s="368" t="n"/>
      <c r="CT191" s="368" t="n"/>
      <c r="CU191" s="368" t="n"/>
      <c r="CV191" s="368" t="n"/>
      <c r="CW191" s="368" t="n"/>
      <c r="CX191" s="368" t="n"/>
      <c r="CY191" s="368" t="n"/>
      <c r="CZ191" s="368" t="n"/>
      <c r="DA191" s="368" t="n"/>
      <c r="DB191" s="368" t="n"/>
      <c r="DC191" s="368" t="n"/>
      <c r="DD191" s="368" t="n"/>
    </row>
    <row r="192">
      <c r="A192" s="368" t="n"/>
      <c r="B192" s="368" t="n"/>
      <c r="C192" s="368" t="n"/>
      <c r="D192" s="368" t="n"/>
      <c r="E192" s="368" t="n"/>
      <c r="F192" s="368" t="n"/>
      <c r="G192" s="318" t="n"/>
      <c r="H192" s="368" t="n"/>
      <c r="I192" s="368" t="n"/>
      <c r="J192" s="368" t="n"/>
      <c r="K192" s="368" t="n"/>
      <c r="L192" s="368" t="n"/>
      <c r="M192" s="368" t="n"/>
      <c r="N192" s="368" t="n"/>
      <c r="O192" s="368" t="n"/>
      <c r="P192" s="368" t="n"/>
      <c r="Q192" s="368" t="n"/>
      <c r="R192" s="368" t="n"/>
      <c r="S192" s="368" t="n"/>
      <c r="T192" s="368" t="n"/>
      <c r="U192" s="368" t="n"/>
      <c r="V192" s="368" t="n"/>
      <c r="W192" s="368" t="n"/>
      <c r="X192" s="368" t="n"/>
      <c r="Y192" s="368" t="n"/>
      <c r="Z192" s="368" t="n"/>
      <c r="AA192" s="368" t="n"/>
      <c r="AB192" s="368" t="n"/>
      <c r="AC192" s="368" t="n"/>
      <c r="AD192" s="368" t="n"/>
      <c r="AE192" s="368" t="n"/>
      <c r="AF192" s="368" t="n"/>
      <c r="AG192" s="368" t="n"/>
      <c r="AH192" s="368" t="n"/>
      <c r="AI192" s="368" t="n"/>
      <c r="AJ192" s="368" t="n"/>
      <c r="AK192" s="368" t="n"/>
      <c r="AL192" s="368" t="n"/>
      <c r="AM192" s="368" t="n"/>
      <c r="AN192" s="368" t="n"/>
      <c r="AO192" s="368" t="n"/>
      <c r="AP192" s="319" t="n"/>
      <c r="AQ192" s="368" t="n"/>
      <c r="AR192" s="368" t="n"/>
      <c r="AS192" s="368" t="n"/>
      <c r="AT192" s="368" t="n"/>
      <c r="AU192" s="368" t="n"/>
      <c r="AV192" s="368" t="n"/>
      <c r="AW192" s="368" t="n"/>
      <c r="AX192" s="368" t="n"/>
      <c r="AY192" s="368" t="n"/>
      <c r="AZ192" s="368" t="n"/>
      <c r="BA192" s="368" t="n"/>
      <c r="BB192" s="368" t="n"/>
      <c r="BC192" s="368" t="n"/>
      <c r="BD192" s="368" t="n"/>
      <c r="BE192" s="368" t="n"/>
      <c r="BF192" s="368" t="n"/>
      <c r="BG192" s="368" t="n"/>
      <c r="BH192" s="368" t="n"/>
      <c r="BI192" s="368" t="n"/>
      <c r="BJ192" s="368" t="n"/>
      <c r="BK192" s="368" t="n"/>
      <c r="BL192" s="368" t="n"/>
      <c r="BM192" s="368" t="n"/>
      <c r="BN192" s="368" t="n"/>
      <c r="BO192" s="368" t="n"/>
      <c r="BP192" s="368" t="n"/>
      <c r="BQ192" s="320" t="n"/>
      <c r="BR192" s="368" t="n"/>
      <c r="BS192" s="368" t="n"/>
      <c r="BT192" s="368" t="n"/>
      <c r="BU192" s="368" t="n"/>
      <c r="BV192" s="368" t="n"/>
      <c r="BW192" s="368" t="n"/>
      <c r="BX192" s="368" t="n"/>
      <c r="BY192" s="368" t="n"/>
      <c r="BZ192" s="368" t="n"/>
      <c r="CA192" s="368" t="n"/>
      <c r="CB192" s="368" t="n"/>
      <c r="CC192" s="368" t="n"/>
      <c r="CD192" s="368" t="n"/>
      <c r="CE192" s="368" t="n"/>
      <c r="CF192" s="368" t="n"/>
      <c r="CG192" s="368" t="n"/>
      <c r="CH192" s="368" t="n"/>
      <c r="CI192" s="368" t="n"/>
      <c r="CJ192" s="368" t="n"/>
      <c r="CK192" s="368" t="n"/>
      <c r="CL192" s="368" t="n"/>
      <c r="CM192" s="368" t="n"/>
      <c r="CN192" s="368" t="n"/>
      <c r="CO192" s="368" t="n"/>
      <c r="CP192" s="368" t="n"/>
      <c r="CQ192" s="368" t="n"/>
      <c r="CR192" s="368" t="n"/>
      <c r="CS192" s="368" t="n"/>
      <c r="CT192" s="368" t="n"/>
      <c r="CU192" s="368" t="n"/>
      <c r="CV192" s="368" t="n"/>
      <c r="CW192" s="368" t="n"/>
      <c r="CX192" s="368" t="n"/>
      <c r="CY192" s="368" t="n"/>
      <c r="CZ192" s="368" t="n"/>
      <c r="DA192" s="368" t="n"/>
      <c r="DB192" s="368" t="n"/>
      <c r="DC192" s="368" t="n"/>
      <c r="DD192" s="368" t="n"/>
    </row>
    <row r="193">
      <c r="A193" s="368" t="n"/>
      <c r="B193" s="368" t="n"/>
      <c r="C193" s="368" t="n"/>
      <c r="D193" s="368" t="n"/>
      <c r="E193" s="368" t="n"/>
      <c r="F193" s="368" t="n"/>
      <c r="G193" s="318" t="n"/>
      <c r="H193" s="368" t="n"/>
      <c r="I193" s="368" t="n"/>
      <c r="J193" s="368" t="n"/>
      <c r="K193" s="368" t="n"/>
      <c r="L193" s="368" t="n"/>
      <c r="M193" s="368" t="n"/>
      <c r="N193" s="368" t="n"/>
      <c r="O193" s="368" t="n"/>
      <c r="P193" s="368" t="n"/>
      <c r="Q193" s="368" t="n"/>
      <c r="R193" s="368" t="n"/>
      <c r="S193" s="368" t="n"/>
      <c r="T193" s="368" t="n"/>
      <c r="U193" s="368" t="n"/>
      <c r="V193" s="368" t="n"/>
      <c r="W193" s="368" t="n"/>
      <c r="X193" s="368" t="n"/>
      <c r="Y193" s="368" t="n"/>
      <c r="Z193" s="368" t="n"/>
      <c r="AA193" s="368" t="n"/>
      <c r="AB193" s="368" t="n"/>
      <c r="AC193" s="368" t="n"/>
      <c r="AD193" s="368" t="n"/>
      <c r="AE193" s="368" t="n"/>
      <c r="AF193" s="368" t="n"/>
      <c r="AG193" s="368" t="n"/>
      <c r="AH193" s="368" t="n"/>
      <c r="AI193" s="368" t="n"/>
      <c r="AJ193" s="368" t="n"/>
      <c r="AK193" s="368" t="n"/>
      <c r="AL193" s="368" t="n"/>
      <c r="AM193" s="368" t="n"/>
      <c r="AN193" s="368" t="n"/>
      <c r="AO193" s="368" t="n"/>
      <c r="AP193" s="319" t="n"/>
      <c r="AQ193" s="368" t="n"/>
      <c r="AR193" s="368" t="n"/>
      <c r="AS193" s="368" t="n"/>
      <c r="AT193" s="368" t="n"/>
      <c r="AU193" s="368" t="n"/>
      <c r="AV193" s="368" t="n"/>
      <c r="AW193" s="368" t="n"/>
      <c r="AX193" s="368" t="n"/>
      <c r="AY193" s="368" t="n"/>
      <c r="AZ193" s="368" t="n"/>
      <c r="BA193" s="368" t="n"/>
      <c r="BB193" s="368" t="n"/>
      <c r="BC193" s="368" t="n"/>
      <c r="BD193" s="368" t="n"/>
      <c r="BE193" s="368" t="n"/>
      <c r="BF193" s="368" t="n"/>
      <c r="BG193" s="368" t="n"/>
      <c r="BH193" s="368" t="n"/>
      <c r="BI193" s="368" t="n"/>
      <c r="BJ193" s="368" t="n"/>
      <c r="BK193" s="368" t="n"/>
      <c r="BL193" s="368" t="n"/>
      <c r="BM193" s="368" t="n"/>
      <c r="BN193" s="368" t="n"/>
      <c r="BO193" s="368" t="n"/>
      <c r="BP193" s="368" t="n"/>
      <c r="BQ193" s="320" t="n"/>
      <c r="BR193" s="368" t="n"/>
      <c r="BS193" s="368" t="n"/>
      <c r="BT193" s="368" t="n"/>
      <c r="BU193" s="368" t="n"/>
      <c r="BV193" s="368" t="n"/>
      <c r="BW193" s="368" t="n"/>
      <c r="BX193" s="368" t="n"/>
      <c r="BY193" s="368" t="n"/>
      <c r="BZ193" s="368" t="n"/>
      <c r="CA193" s="368" t="n"/>
      <c r="CB193" s="368" t="n"/>
      <c r="CC193" s="368" t="n"/>
      <c r="CD193" s="368" t="n"/>
      <c r="CE193" s="368" t="n"/>
      <c r="CF193" s="368" t="n"/>
      <c r="CG193" s="368" t="n"/>
      <c r="CH193" s="368" t="n"/>
      <c r="CI193" s="368" t="n"/>
      <c r="CJ193" s="368" t="n"/>
      <c r="CK193" s="368" t="n"/>
      <c r="CL193" s="368" t="n"/>
      <c r="CM193" s="368" t="n"/>
      <c r="CN193" s="368" t="n"/>
      <c r="CO193" s="368" t="n"/>
      <c r="CP193" s="368" t="n"/>
      <c r="CQ193" s="368" t="n"/>
      <c r="CR193" s="368" t="n"/>
      <c r="CS193" s="368" t="n"/>
      <c r="CT193" s="368" t="n"/>
      <c r="CU193" s="368" t="n"/>
      <c r="CV193" s="368" t="n"/>
      <c r="CW193" s="368" t="n"/>
      <c r="CX193" s="368" t="n"/>
      <c r="CY193" s="368" t="n"/>
      <c r="CZ193" s="368" t="n"/>
      <c r="DA193" s="368" t="n"/>
      <c r="DB193" s="368" t="n"/>
      <c r="DC193" s="368" t="n"/>
      <c r="DD193" s="368" t="n"/>
    </row>
    <row r="194">
      <c r="A194" s="368" t="n"/>
      <c r="B194" s="368" t="n"/>
      <c r="C194" s="368" t="n"/>
      <c r="D194" s="368" t="n"/>
      <c r="E194" s="368" t="n"/>
      <c r="F194" s="368" t="n"/>
      <c r="G194" s="318" t="n"/>
      <c r="H194" s="368" t="n"/>
      <c r="I194" s="368" t="n"/>
      <c r="J194" s="368" t="n"/>
      <c r="K194" s="368" t="n"/>
      <c r="L194" s="368" t="n"/>
      <c r="M194" s="368" t="n"/>
      <c r="N194" s="368" t="n"/>
      <c r="O194" s="368" t="n"/>
      <c r="P194" s="368" t="n"/>
      <c r="Q194" s="368" t="n"/>
      <c r="R194" s="368" t="n"/>
      <c r="S194" s="368" t="n"/>
      <c r="T194" s="368" t="n"/>
      <c r="U194" s="368" t="n"/>
      <c r="V194" s="368" t="n"/>
      <c r="W194" s="368" t="n"/>
      <c r="X194" s="368" t="n"/>
      <c r="Y194" s="368" t="n"/>
      <c r="Z194" s="368" t="n"/>
      <c r="AA194" s="368" t="n"/>
      <c r="AB194" s="368" t="n"/>
      <c r="AC194" s="368" t="n"/>
      <c r="AD194" s="368" t="n"/>
      <c r="AE194" s="368" t="n"/>
      <c r="AF194" s="368" t="n"/>
      <c r="AG194" s="368" t="n"/>
      <c r="AH194" s="368" t="n"/>
      <c r="AI194" s="368" t="n"/>
      <c r="AJ194" s="368" t="n"/>
      <c r="AK194" s="368" t="n"/>
      <c r="AL194" s="368" t="n"/>
      <c r="AM194" s="368" t="n"/>
      <c r="AN194" s="368" t="n"/>
      <c r="AO194" s="368" t="n"/>
      <c r="AP194" s="319" t="n"/>
      <c r="AQ194" s="368" t="n"/>
      <c r="AR194" s="368" t="n"/>
      <c r="AS194" s="368" t="n"/>
      <c r="AT194" s="368" t="n"/>
      <c r="AU194" s="368" t="n"/>
      <c r="AV194" s="368" t="n"/>
      <c r="AW194" s="368" t="n"/>
      <c r="AX194" s="368" t="n"/>
      <c r="AY194" s="368" t="n"/>
      <c r="AZ194" s="368" t="n"/>
      <c r="BA194" s="368" t="n"/>
      <c r="BB194" s="368" t="n"/>
      <c r="BC194" s="368" t="n"/>
      <c r="BD194" s="368" t="n"/>
      <c r="BE194" s="368" t="n"/>
      <c r="BF194" s="368" t="n"/>
      <c r="BG194" s="368" t="n"/>
      <c r="BH194" s="368" t="n"/>
      <c r="BI194" s="368" t="n"/>
      <c r="BJ194" s="368" t="n"/>
      <c r="BK194" s="368" t="n"/>
      <c r="BL194" s="368" t="n"/>
      <c r="BM194" s="368" t="n"/>
      <c r="BN194" s="368" t="n"/>
      <c r="BO194" s="368" t="n"/>
      <c r="BP194" s="368" t="n"/>
      <c r="BQ194" s="320" t="n"/>
      <c r="BR194" s="368" t="n"/>
      <c r="BS194" s="368" t="n"/>
      <c r="BT194" s="368" t="n"/>
      <c r="BU194" s="368" t="n"/>
      <c r="BV194" s="368" t="n"/>
      <c r="BW194" s="368" t="n"/>
      <c r="BX194" s="368" t="n"/>
      <c r="BY194" s="368" t="n"/>
      <c r="BZ194" s="368" t="n"/>
      <c r="CA194" s="368" t="n"/>
      <c r="CB194" s="368" t="n"/>
      <c r="CC194" s="368" t="n"/>
      <c r="CD194" s="368" t="n"/>
      <c r="CE194" s="368" t="n"/>
      <c r="CF194" s="368" t="n"/>
      <c r="CG194" s="368" t="n"/>
      <c r="CH194" s="368" t="n"/>
      <c r="CI194" s="368" t="n"/>
      <c r="CJ194" s="368" t="n"/>
      <c r="CK194" s="368" t="n"/>
      <c r="CL194" s="368" t="n"/>
      <c r="CM194" s="368" t="n"/>
      <c r="CN194" s="368" t="n"/>
      <c r="CO194" s="368" t="n"/>
      <c r="CP194" s="368" t="n"/>
      <c r="CQ194" s="368" t="n"/>
      <c r="CR194" s="368" t="n"/>
      <c r="CS194" s="368" t="n"/>
      <c r="CT194" s="368" t="n"/>
      <c r="CU194" s="368" t="n"/>
      <c r="CV194" s="368" t="n"/>
      <c r="CW194" s="368" t="n"/>
      <c r="CX194" s="368" t="n"/>
      <c r="CY194" s="368" t="n"/>
      <c r="CZ194" s="368" t="n"/>
      <c r="DA194" s="368" t="n"/>
      <c r="DB194" s="368" t="n"/>
      <c r="DC194" s="368" t="n"/>
      <c r="DD194" s="368" t="n"/>
    </row>
    <row r="195">
      <c r="A195" s="368" t="n"/>
      <c r="B195" s="368" t="n"/>
      <c r="C195" s="368" t="n"/>
      <c r="D195" s="368" t="n"/>
      <c r="E195" s="368" t="n"/>
      <c r="F195" s="368" t="n"/>
      <c r="G195" s="318" t="n"/>
      <c r="H195" s="368" t="n"/>
      <c r="I195" s="368" t="n"/>
      <c r="J195" s="368" t="n"/>
      <c r="K195" s="368" t="n"/>
      <c r="L195" s="368" t="n"/>
      <c r="M195" s="368" t="n"/>
      <c r="N195" s="368" t="n"/>
      <c r="O195" s="368" t="n"/>
      <c r="P195" s="368" t="n"/>
      <c r="Q195" s="368" t="n"/>
      <c r="R195" s="368" t="n"/>
      <c r="S195" s="368" t="n"/>
      <c r="T195" s="368" t="n"/>
      <c r="U195" s="368" t="n"/>
      <c r="V195" s="368" t="n"/>
      <c r="W195" s="368" t="n"/>
      <c r="X195" s="368" t="n"/>
      <c r="Y195" s="368" t="n"/>
      <c r="Z195" s="368" t="n"/>
      <c r="AA195" s="368" t="n"/>
      <c r="AB195" s="368" t="n"/>
      <c r="AC195" s="368" t="n"/>
      <c r="AD195" s="368" t="n"/>
      <c r="AE195" s="368" t="n"/>
      <c r="AF195" s="368" t="n"/>
      <c r="AG195" s="368" t="n"/>
      <c r="AH195" s="368" t="n"/>
      <c r="AI195" s="368" t="n"/>
      <c r="AJ195" s="368" t="n"/>
      <c r="AK195" s="368" t="n"/>
      <c r="AL195" s="368" t="n"/>
      <c r="AM195" s="368" t="n"/>
      <c r="AN195" s="368" t="n"/>
      <c r="AO195" s="368" t="n"/>
      <c r="AP195" s="319" t="n"/>
      <c r="AQ195" s="368" t="n"/>
      <c r="AR195" s="368" t="n"/>
      <c r="AS195" s="368" t="n"/>
      <c r="AT195" s="368" t="n"/>
      <c r="AU195" s="368" t="n"/>
      <c r="AV195" s="368" t="n"/>
      <c r="AW195" s="368" t="n"/>
      <c r="AX195" s="368" t="n"/>
      <c r="AY195" s="368" t="n"/>
      <c r="AZ195" s="368" t="n"/>
      <c r="BA195" s="368" t="n"/>
      <c r="BB195" s="368" t="n"/>
      <c r="BC195" s="368" t="n"/>
      <c r="BD195" s="368" t="n"/>
      <c r="BE195" s="368" t="n"/>
      <c r="BF195" s="368" t="n"/>
      <c r="BG195" s="368" t="n"/>
      <c r="BH195" s="368" t="n"/>
      <c r="BI195" s="368" t="n"/>
      <c r="BJ195" s="368" t="n"/>
      <c r="BK195" s="368" t="n"/>
      <c r="BL195" s="368" t="n"/>
      <c r="BM195" s="368" t="n"/>
      <c r="BN195" s="368" t="n"/>
      <c r="BO195" s="368" t="n"/>
      <c r="BP195" s="368" t="n"/>
      <c r="BQ195" s="320" t="n"/>
      <c r="BR195" s="368" t="n"/>
      <c r="BS195" s="368" t="n"/>
      <c r="BT195" s="368" t="n"/>
      <c r="BU195" s="368" t="n"/>
      <c r="BV195" s="368" t="n"/>
      <c r="BW195" s="368" t="n"/>
      <c r="BX195" s="368" t="n"/>
      <c r="BY195" s="368" t="n"/>
      <c r="BZ195" s="368" t="n"/>
      <c r="CA195" s="368" t="n"/>
      <c r="CB195" s="368" t="n"/>
      <c r="CC195" s="368" t="n"/>
      <c r="CD195" s="368" t="n"/>
      <c r="CE195" s="368" t="n"/>
      <c r="CF195" s="368" t="n"/>
      <c r="CG195" s="368" t="n"/>
      <c r="CH195" s="368" t="n"/>
      <c r="CI195" s="368" t="n"/>
      <c r="CJ195" s="368" t="n"/>
      <c r="CK195" s="368" t="n"/>
      <c r="CL195" s="368" t="n"/>
      <c r="CM195" s="368" t="n"/>
      <c r="CN195" s="368" t="n"/>
      <c r="CO195" s="368" t="n"/>
      <c r="CP195" s="368" t="n"/>
      <c r="CQ195" s="368" t="n"/>
      <c r="CR195" s="368" t="n"/>
      <c r="CS195" s="368" t="n"/>
      <c r="CT195" s="368" t="n"/>
      <c r="CU195" s="368" t="n"/>
      <c r="CV195" s="368" t="n"/>
      <c r="CW195" s="368" t="n"/>
      <c r="CX195" s="368" t="n"/>
      <c r="CY195" s="368" t="n"/>
      <c r="CZ195" s="368" t="n"/>
      <c r="DA195" s="368" t="n"/>
      <c r="DB195" s="368" t="n"/>
      <c r="DC195" s="368" t="n"/>
      <c r="DD195" s="368" t="n"/>
    </row>
    <row r="196">
      <c r="A196" s="368" t="n"/>
      <c r="B196" s="368" t="n"/>
      <c r="C196" s="368" t="n"/>
      <c r="D196" s="368" t="n"/>
      <c r="E196" s="368" t="n"/>
      <c r="F196" s="368" t="n"/>
      <c r="G196" s="318" t="n"/>
      <c r="H196" s="368" t="n"/>
      <c r="I196" s="368" t="n"/>
      <c r="J196" s="368" t="n"/>
      <c r="K196" s="368" t="n"/>
      <c r="L196" s="368" t="n"/>
      <c r="M196" s="368" t="n"/>
      <c r="N196" s="368" t="n"/>
      <c r="O196" s="368" t="n"/>
      <c r="P196" s="368" t="n"/>
      <c r="Q196" s="368" t="n"/>
      <c r="R196" s="368" t="n"/>
      <c r="S196" s="368" t="n"/>
      <c r="T196" s="368" t="n"/>
      <c r="U196" s="368" t="n"/>
      <c r="V196" s="368" t="n"/>
      <c r="W196" s="368" t="n"/>
      <c r="X196" s="368" t="n"/>
      <c r="Y196" s="368" t="n"/>
      <c r="Z196" s="368" t="n"/>
      <c r="AA196" s="368" t="n"/>
      <c r="AB196" s="368" t="n"/>
      <c r="AC196" s="368" t="n"/>
      <c r="AD196" s="368" t="n"/>
      <c r="AE196" s="368" t="n"/>
      <c r="AF196" s="368" t="n"/>
      <c r="AG196" s="368" t="n"/>
      <c r="AH196" s="368" t="n"/>
      <c r="AI196" s="368" t="n"/>
      <c r="AJ196" s="368" t="n"/>
      <c r="AK196" s="368" t="n"/>
      <c r="AL196" s="368" t="n"/>
      <c r="AM196" s="368" t="n"/>
      <c r="AN196" s="368" t="n"/>
      <c r="AO196" s="368" t="n"/>
      <c r="AP196" s="319" t="n"/>
      <c r="AQ196" s="368" t="n"/>
      <c r="AR196" s="368" t="n"/>
      <c r="AS196" s="368" t="n"/>
      <c r="AT196" s="368" t="n"/>
      <c r="AU196" s="368" t="n"/>
      <c r="AV196" s="368" t="n"/>
      <c r="AW196" s="368" t="n"/>
      <c r="AX196" s="368" t="n"/>
      <c r="AY196" s="368" t="n"/>
      <c r="AZ196" s="368" t="n"/>
      <c r="BA196" s="368" t="n"/>
      <c r="BB196" s="368" t="n"/>
      <c r="BC196" s="368" t="n"/>
      <c r="BD196" s="368" t="n"/>
      <c r="BE196" s="368" t="n"/>
      <c r="BF196" s="368" t="n"/>
      <c r="BG196" s="368" t="n"/>
      <c r="BH196" s="368" t="n"/>
      <c r="BI196" s="368" t="n"/>
      <c r="BJ196" s="368" t="n"/>
      <c r="BK196" s="368" t="n"/>
      <c r="BL196" s="368" t="n"/>
      <c r="BM196" s="368" t="n"/>
      <c r="BN196" s="368" t="n"/>
      <c r="BO196" s="368" t="n"/>
      <c r="BP196" s="368" t="n"/>
      <c r="BQ196" s="320" t="n"/>
      <c r="BR196" s="368" t="n"/>
      <c r="BS196" s="368" t="n"/>
      <c r="BT196" s="368" t="n"/>
      <c r="BU196" s="368" t="n"/>
      <c r="BV196" s="368" t="n"/>
      <c r="BW196" s="368" t="n"/>
      <c r="BX196" s="368" t="n"/>
      <c r="BY196" s="368" t="n"/>
      <c r="BZ196" s="368" t="n"/>
      <c r="CA196" s="368" t="n"/>
      <c r="CB196" s="368" t="n"/>
      <c r="CC196" s="368" t="n"/>
      <c r="CD196" s="368" t="n"/>
      <c r="CE196" s="368" t="n"/>
      <c r="CF196" s="368" t="n"/>
      <c r="CG196" s="368" t="n"/>
      <c r="CH196" s="368" t="n"/>
      <c r="CI196" s="368" t="n"/>
      <c r="CJ196" s="368" t="n"/>
      <c r="CK196" s="368" t="n"/>
      <c r="CL196" s="368" t="n"/>
      <c r="CM196" s="368" t="n"/>
      <c r="CN196" s="368" t="n"/>
      <c r="CO196" s="368" t="n"/>
      <c r="CP196" s="368" t="n"/>
      <c r="CQ196" s="368" t="n"/>
      <c r="CR196" s="368" t="n"/>
      <c r="CS196" s="368" t="n"/>
      <c r="CT196" s="368" t="n"/>
      <c r="CU196" s="368" t="n"/>
      <c r="CV196" s="368" t="n"/>
      <c r="CW196" s="368" t="n"/>
      <c r="CX196" s="368" t="n"/>
      <c r="CY196" s="368" t="n"/>
      <c r="CZ196" s="368" t="n"/>
      <c r="DA196" s="368" t="n"/>
      <c r="DB196" s="368" t="n"/>
      <c r="DC196" s="368" t="n"/>
      <c r="DD196" s="368" t="n"/>
    </row>
    <row r="197">
      <c r="A197" s="368" t="n"/>
      <c r="B197" s="368" t="n"/>
      <c r="C197" s="368" t="n"/>
      <c r="D197" s="368" t="n"/>
      <c r="E197" s="368" t="n"/>
      <c r="F197" s="368" t="n"/>
      <c r="G197" s="318" t="n"/>
      <c r="H197" s="368" t="n"/>
      <c r="I197" s="368" t="n"/>
      <c r="J197" s="368" t="n"/>
      <c r="K197" s="368" t="n"/>
      <c r="L197" s="368" t="n"/>
      <c r="M197" s="368" t="n"/>
      <c r="N197" s="368" t="n"/>
      <c r="O197" s="368" t="n"/>
      <c r="P197" s="368" t="n"/>
      <c r="Q197" s="368" t="n"/>
      <c r="R197" s="368" t="n"/>
      <c r="S197" s="368" t="n"/>
      <c r="T197" s="368" t="n"/>
      <c r="U197" s="368" t="n"/>
      <c r="V197" s="368" t="n"/>
      <c r="W197" s="368" t="n"/>
      <c r="X197" s="368" t="n"/>
      <c r="Y197" s="368" t="n"/>
      <c r="Z197" s="368" t="n"/>
      <c r="AA197" s="368" t="n"/>
      <c r="AB197" s="368" t="n"/>
      <c r="AC197" s="368" t="n"/>
      <c r="AD197" s="368" t="n"/>
      <c r="AE197" s="368" t="n"/>
      <c r="AF197" s="368" t="n"/>
      <c r="AG197" s="368" t="n"/>
      <c r="AH197" s="368" t="n"/>
      <c r="AI197" s="368" t="n"/>
      <c r="AJ197" s="368" t="n"/>
      <c r="AK197" s="368" t="n"/>
      <c r="AL197" s="368" t="n"/>
      <c r="AM197" s="368" t="n"/>
      <c r="AN197" s="368" t="n"/>
      <c r="AO197" s="368" t="n"/>
      <c r="AP197" s="319" t="n"/>
      <c r="AQ197" s="368" t="n"/>
      <c r="AR197" s="368" t="n"/>
      <c r="AS197" s="368" t="n"/>
      <c r="AT197" s="368" t="n"/>
      <c r="AU197" s="368" t="n"/>
      <c r="AV197" s="368" t="n"/>
      <c r="AW197" s="368" t="n"/>
      <c r="AX197" s="368" t="n"/>
      <c r="AY197" s="368" t="n"/>
      <c r="AZ197" s="368" t="n"/>
      <c r="BA197" s="368" t="n"/>
      <c r="BB197" s="368" t="n"/>
      <c r="BC197" s="368" t="n"/>
      <c r="BD197" s="368" t="n"/>
      <c r="BE197" s="368" t="n"/>
      <c r="BF197" s="368" t="n"/>
      <c r="BG197" s="368" t="n"/>
      <c r="BH197" s="368" t="n"/>
      <c r="BI197" s="368" t="n"/>
      <c r="BJ197" s="368" t="n"/>
      <c r="BK197" s="368" t="n"/>
      <c r="BL197" s="368" t="n"/>
      <c r="BM197" s="368" t="n"/>
      <c r="BN197" s="368" t="n"/>
      <c r="BO197" s="368" t="n"/>
      <c r="BP197" s="368" t="n"/>
      <c r="BQ197" s="320" t="n"/>
      <c r="BR197" s="368" t="n"/>
      <c r="BS197" s="368" t="n"/>
      <c r="BT197" s="368" t="n"/>
      <c r="BU197" s="368" t="n"/>
      <c r="BV197" s="368" t="n"/>
      <c r="BW197" s="368" t="n"/>
      <c r="BX197" s="368" t="n"/>
      <c r="BY197" s="368" t="n"/>
      <c r="BZ197" s="368" t="n"/>
      <c r="CA197" s="368" t="n"/>
      <c r="CB197" s="368" t="n"/>
      <c r="CC197" s="368" t="n"/>
      <c r="CD197" s="368" t="n"/>
      <c r="CE197" s="368" t="n"/>
      <c r="CF197" s="368" t="n"/>
      <c r="CG197" s="368" t="n"/>
      <c r="CH197" s="368" t="n"/>
      <c r="CI197" s="368" t="n"/>
      <c r="CJ197" s="368" t="n"/>
      <c r="CK197" s="368" t="n"/>
      <c r="CL197" s="368" t="n"/>
      <c r="CM197" s="368" t="n"/>
      <c r="CN197" s="368" t="n"/>
      <c r="CO197" s="368" t="n"/>
      <c r="CP197" s="368" t="n"/>
      <c r="CQ197" s="368" t="n"/>
      <c r="CR197" s="368" t="n"/>
      <c r="CS197" s="368" t="n"/>
      <c r="CT197" s="368" t="n"/>
      <c r="CU197" s="368" t="n"/>
      <c r="CV197" s="368" t="n"/>
      <c r="CW197" s="368" t="n"/>
      <c r="CX197" s="368" t="n"/>
      <c r="CY197" s="368" t="n"/>
      <c r="CZ197" s="368" t="n"/>
      <c r="DA197" s="368" t="n"/>
      <c r="DB197" s="368" t="n"/>
      <c r="DC197" s="368" t="n"/>
      <c r="DD197" s="368" t="n"/>
    </row>
    <row r="198">
      <c r="A198" s="368" t="n"/>
      <c r="B198" s="368" t="n"/>
      <c r="C198" s="368" t="n"/>
      <c r="D198" s="368" t="n"/>
      <c r="E198" s="368" t="n"/>
      <c r="F198" s="368" t="n"/>
      <c r="G198" s="318" t="n"/>
      <c r="H198" s="368" t="n"/>
      <c r="I198" s="368" t="n"/>
      <c r="J198" s="368" t="n"/>
      <c r="K198" s="368" t="n"/>
      <c r="L198" s="368" t="n"/>
      <c r="M198" s="368" t="n"/>
      <c r="N198" s="368" t="n"/>
      <c r="O198" s="368" t="n"/>
      <c r="P198" s="368" t="n"/>
      <c r="Q198" s="368" t="n"/>
      <c r="R198" s="368" t="n"/>
      <c r="S198" s="368" t="n"/>
      <c r="T198" s="368" t="n"/>
      <c r="U198" s="368" t="n"/>
      <c r="V198" s="368" t="n"/>
      <c r="W198" s="368" t="n"/>
      <c r="X198" s="368" t="n"/>
      <c r="Y198" s="368" t="n"/>
      <c r="Z198" s="368" t="n"/>
      <c r="AA198" s="368" t="n"/>
      <c r="AB198" s="368" t="n"/>
      <c r="AC198" s="368" t="n"/>
      <c r="AD198" s="368" t="n"/>
      <c r="AE198" s="368" t="n"/>
      <c r="AF198" s="368" t="n"/>
      <c r="AG198" s="368" t="n"/>
      <c r="AH198" s="368" t="n"/>
      <c r="AI198" s="368" t="n"/>
      <c r="AJ198" s="368" t="n"/>
      <c r="AK198" s="368" t="n"/>
      <c r="AL198" s="368" t="n"/>
      <c r="AM198" s="368" t="n"/>
      <c r="AN198" s="368" t="n"/>
      <c r="AO198" s="368" t="n"/>
      <c r="AP198" s="319" t="n"/>
      <c r="AQ198" s="368" t="n"/>
      <c r="AR198" s="368" t="n"/>
      <c r="AS198" s="368" t="n"/>
      <c r="AT198" s="368" t="n"/>
      <c r="AU198" s="368" t="n"/>
      <c r="AV198" s="368" t="n"/>
      <c r="AW198" s="368" t="n"/>
      <c r="AX198" s="368" t="n"/>
      <c r="AY198" s="368" t="n"/>
      <c r="AZ198" s="368" t="n"/>
      <c r="BA198" s="368" t="n"/>
      <c r="BB198" s="368" t="n"/>
      <c r="BC198" s="368" t="n"/>
      <c r="BD198" s="368" t="n"/>
      <c r="BE198" s="368" t="n"/>
      <c r="BF198" s="368" t="n"/>
      <c r="BG198" s="368" t="n"/>
      <c r="BH198" s="368" t="n"/>
      <c r="BI198" s="368" t="n"/>
      <c r="BJ198" s="368" t="n"/>
      <c r="BK198" s="368" t="n"/>
      <c r="BL198" s="368" t="n"/>
      <c r="BM198" s="368" t="n"/>
      <c r="BN198" s="368" t="n"/>
      <c r="BO198" s="368" t="n"/>
      <c r="BP198" s="368" t="n"/>
      <c r="BQ198" s="320" t="n"/>
      <c r="BR198" s="368" t="n"/>
      <c r="BS198" s="368" t="n"/>
      <c r="BT198" s="368" t="n"/>
      <c r="BU198" s="368" t="n"/>
      <c r="BV198" s="368" t="n"/>
      <c r="BW198" s="368" t="n"/>
      <c r="BX198" s="368" t="n"/>
      <c r="BY198" s="368" t="n"/>
      <c r="BZ198" s="368" t="n"/>
      <c r="CA198" s="368" t="n"/>
      <c r="CB198" s="368" t="n"/>
      <c r="CC198" s="368" t="n"/>
      <c r="CD198" s="368" t="n"/>
      <c r="CE198" s="368" t="n"/>
      <c r="CF198" s="368" t="n"/>
      <c r="CG198" s="368" t="n"/>
      <c r="CH198" s="368" t="n"/>
      <c r="CI198" s="368" t="n"/>
      <c r="CJ198" s="368" t="n"/>
      <c r="CK198" s="368" t="n"/>
      <c r="CL198" s="368" t="n"/>
      <c r="CM198" s="368" t="n"/>
      <c r="CN198" s="368" t="n"/>
      <c r="CO198" s="368" t="n"/>
      <c r="CP198" s="368" t="n"/>
      <c r="CQ198" s="368" t="n"/>
      <c r="CR198" s="368" t="n"/>
      <c r="CS198" s="368" t="n"/>
      <c r="CT198" s="368" t="n"/>
      <c r="CU198" s="368" t="n"/>
      <c r="CV198" s="368" t="n"/>
      <c r="CW198" s="368" t="n"/>
      <c r="CX198" s="368" t="n"/>
      <c r="CY198" s="368" t="n"/>
      <c r="CZ198" s="368" t="n"/>
      <c r="DA198" s="368" t="n"/>
      <c r="DB198" s="368" t="n"/>
      <c r="DC198" s="368" t="n"/>
      <c r="DD198" s="368" t="n"/>
    </row>
    <row r="199">
      <c r="A199" s="368" t="n"/>
      <c r="B199" s="368" t="n"/>
      <c r="C199" s="368" t="n"/>
      <c r="D199" s="368" t="n"/>
      <c r="E199" s="368" t="n"/>
      <c r="F199" s="368" t="n"/>
      <c r="G199" s="318" t="n"/>
      <c r="H199" s="368" t="n"/>
      <c r="I199" s="368" t="n"/>
      <c r="J199" s="368" t="n"/>
      <c r="K199" s="368" t="n"/>
      <c r="L199" s="368" t="n"/>
      <c r="M199" s="368" t="n"/>
      <c r="N199" s="368" t="n"/>
      <c r="O199" s="368" t="n"/>
      <c r="P199" s="368" t="n"/>
      <c r="Q199" s="368" t="n"/>
      <c r="R199" s="368" t="n"/>
      <c r="S199" s="368" t="n"/>
      <c r="T199" s="368" t="n"/>
      <c r="U199" s="368" t="n"/>
      <c r="V199" s="368" t="n"/>
      <c r="W199" s="368" t="n"/>
      <c r="X199" s="368" t="n"/>
      <c r="Y199" s="368" t="n"/>
      <c r="Z199" s="368" t="n"/>
      <c r="AA199" s="368" t="n"/>
      <c r="AB199" s="368" t="n"/>
      <c r="AC199" s="368" t="n"/>
      <c r="AD199" s="368" t="n"/>
      <c r="AE199" s="368" t="n"/>
      <c r="AF199" s="368" t="n"/>
      <c r="AG199" s="368" t="n"/>
      <c r="AH199" s="368" t="n"/>
      <c r="AI199" s="368" t="n"/>
      <c r="AJ199" s="368" t="n"/>
      <c r="AK199" s="368" t="n"/>
      <c r="AL199" s="368" t="n"/>
      <c r="AM199" s="368" t="n"/>
      <c r="AN199" s="368" t="n"/>
      <c r="AO199" s="368" t="n"/>
      <c r="AP199" s="319" t="n"/>
      <c r="AQ199" s="368" t="n"/>
      <c r="AR199" s="368" t="n"/>
      <c r="AS199" s="368" t="n"/>
      <c r="AT199" s="368" t="n"/>
      <c r="AU199" s="368" t="n"/>
      <c r="AV199" s="368" t="n"/>
      <c r="AW199" s="368" t="n"/>
      <c r="AX199" s="368" t="n"/>
      <c r="AY199" s="368" t="n"/>
      <c r="AZ199" s="368" t="n"/>
      <c r="BA199" s="368" t="n"/>
      <c r="BB199" s="368" t="n"/>
      <c r="BC199" s="368" t="n"/>
      <c r="BD199" s="368" t="n"/>
      <c r="BE199" s="368" t="n"/>
      <c r="BF199" s="368" t="n"/>
      <c r="BG199" s="368" t="n"/>
      <c r="BH199" s="368" t="n"/>
      <c r="BI199" s="368" t="n"/>
      <c r="BJ199" s="368" t="n"/>
      <c r="BK199" s="368" t="n"/>
      <c r="BL199" s="368" t="n"/>
      <c r="BM199" s="368" t="n"/>
      <c r="BN199" s="368" t="n"/>
      <c r="BO199" s="368" t="n"/>
      <c r="BP199" s="368" t="n"/>
      <c r="BQ199" s="320" t="n"/>
      <c r="BR199" s="368" t="n"/>
      <c r="BS199" s="368" t="n"/>
      <c r="BT199" s="368" t="n"/>
      <c r="BU199" s="368" t="n"/>
      <c r="BV199" s="368" t="n"/>
      <c r="BW199" s="368" t="n"/>
      <c r="BX199" s="368" t="n"/>
      <c r="BY199" s="368" t="n"/>
      <c r="BZ199" s="368" t="n"/>
      <c r="CA199" s="368" t="n"/>
      <c r="CB199" s="368" t="n"/>
      <c r="CC199" s="368" t="n"/>
      <c r="CD199" s="368" t="n"/>
      <c r="CE199" s="368" t="n"/>
      <c r="CF199" s="368" t="n"/>
      <c r="CG199" s="368" t="n"/>
      <c r="CH199" s="368" t="n"/>
      <c r="CI199" s="368" t="n"/>
      <c r="CJ199" s="368" t="n"/>
      <c r="CK199" s="368" t="n"/>
      <c r="CL199" s="368" t="n"/>
      <c r="CM199" s="368" t="n"/>
      <c r="CN199" s="368" t="n"/>
      <c r="CO199" s="368" t="n"/>
      <c r="CP199" s="368" t="n"/>
      <c r="CQ199" s="368" t="n"/>
      <c r="CR199" s="368" t="n"/>
      <c r="CS199" s="368" t="n"/>
      <c r="CT199" s="368" t="n"/>
      <c r="CU199" s="368" t="n"/>
      <c r="CV199" s="368" t="n"/>
      <c r="CW199" s="368" t="n"/>
      <c r="CX199" s="368" t="n"/>
      <c r="CY199" s="368" t="n"/>
      <c r="CZ199" s="368" t="n"/>
      <c r="DA199" s="368" t="n"/>
      <c r="DB199" s="368" t="n"/>
      <c r="DC199" s="368" t="n"/>
      <c r="DD199" s="368" t="n"/>
    </row>
    <row r="200">
      <c r="A200" s="368" t="n"/>
      <c r="B200" s="368" t="n"/>
      <c r="C200" s="368" t="n"/>
      <c r="D200" s="368" t="n"/>
      <c r="E200" s="368" t="n"/>
      <c r="F200" s="368" t="n"/>
      <c r="G200" s="318" t="n"/>
      <c r="H200" s="368" t="n"/>
      <c r="I200" s="368" t="n"/>
      <c r="J200" s="368" t="n"/>
      <c r="K200" s="368" t="n"/>
      <c r="L200" s="368" t="n"/>
      <c r="M200" s="368" t="n"/>
      <c r="N200" s="368" t="n"/>
      <c r="O200" s="368" t="n"/>
      <c r="P200" s="368" t="n"/>
      <c r="Q200" s="368" t="n"/>
      <c r="R200" s="368" t="n"/>
      <c r="S200" s="368" t="n"/>
      <c r="T200" s="368" t="n"/>
      <c r="U200" s="368" t="n"/>
      <c r="V200" s="368" t="n"/>
      <c r="W200" s="368" t="n"/>
      <c r="X200" s="368" t="n"/>
      <c r="Y200" s="368" t="n"/>
      <c r="Z200" s="368" t="n"/>
      <c r="AA200" s="368" t="n"/>
      <c r="AB200" s="368" t="n"/>
      <c r="AC200" s="368" t="n"/>
      <c r="AD200" s="368" t="n"/>
      <c r="AE200" s="368" t="n"/>
      <c r="AF200" s="368" t="n"/>
      <c r="AG200" s="368" t="n"/>
      <c r="AH200" s="368" t="n"/>
      <c r="AI200" s="368" t="n"/>
      <c r="AJ200" s="368" t="n"/>
      <c r="AK200" s="368" t="n"/>
      <c r="AL200" s="368" t="n"/>
      <c r="AM200" s="368" t="n"/>
      <c r="AN200" s="368" t="n"/>
      <c r="AO200" s="368" t="n"/>
      <c r="AP200" s="319" t="n"/>
      <c r="AQ200" s="368" t="n"/>
      <c r="AR200" s="368" t="n"/>
      <c r="AS200" s="368" t="n"/>
      <c r="AT200" s="368" t="n"/>
      <c r="AU200" s="368" t="n"/>
      <c r="AV200" s="368" t="n"/>
      <c r="AW200" s="368" t="n"/>
      <c r="AX200" s="368" t="n"/>
      <c r="AY200" s="368" t="n"/>
      <c r="AZ200" s="368" t="n"/>
      <c r="BA200" s="368" t="n"/>
      <c r="BB200" s="368" t="n"/>
      <c r="BC200" s="368" t="n"/>
      <c r="BD200" s="368" t="n"/>
      <c r="BE200" s="368" t="n"/>
      <c r="BF200" s="368" t="n"/>
      <c r="BG200" s="368" t="n"/>
      <c r="BH200" s="368" t="n"/>
      <c r="BI200" s="368" t="n"/>
      <c r="BJ200" s="368" t="n"/>
      <c r="BK200" s="368" t="n"/>
      <c r="BL200" s="368" t="n"/>
      <c r="BM200" s="368" t="n"/>
      <c r="BN200" s="368" t="n"/>
      <c r="BO200" s="368" t="n"/>
      <c r="BP200" s="368" t="n"/>
      <c r="BQ200" s="320" t="n"/>
      <c r="BR200" s="368" t="n"/>
      <c r="BS200" s="368" t="n"/>
      <c r="BT200" s="368" t="n"/>
      <c r="BU200" s="368" t="n"/>
      <c r="BV200" s="368" t="n"/>
      <c r="BW200" s="368" t="n"/>
      <c r="BX200" s="368" t="n"/>
      <c r="BY200" s="368" t="n"/>
      <c r="BZ200" s="368" t="n"/>
      <c r="CA200" s="368" t="n"/>
      <c r="CB200" s="368" t="n"/>
      <c r="CC200" s="368" t="n"/>
      <c r="CD200" s="368" t="n"/>
      <c r="CE200" s="368" t="n"/>
      <c r="CF200" s="368" t="n"/>
      <c r="CG200" s="368" t="n"/>
      <c r="CH200" s="368" t="n"/>
      <c r="CI200" s="368" t="n"/>
      <c r="CJ200" s="368" t="n"/>
      <c r="CK200" s="368" t="n"/>
      <c r="CL200" s="368" t="n"/>
      <c r="CM200" s="368" t="n"/>
      <c r="CN200" s="368" t="n"/>
      <c r="CO200" s="368" t="n"/>
      <c r="CP200" s="368" t="n"/>
      <c r="CQ200" s="368" t="n"/>
      <c r="CR200" s="368" t="n"/>
      <c r="CS200" s="368" t="n"/>
      <c r="CT200" s="368" t="n"/>
      <c r="CU200" s="368" t="n"/>
      <c r="CV200" s="368" t="n"/>
      <c r="CW200" s="368" t="n"/>
      <c r="CX200" s="368" t="n"/>
      <c r="CY200" s="368" t="n"/>
      <c r="CZ200" s="368" t="n"/>
      <c r="DA200" s="368" t="n"/>
      <c r="DB200" s="368" t="n"/>
      <c r="DC200" s="368" t="n"/>
      <c r="DD200" s="368" t="n"/>
    </row>
    <row r="201">
      <c r="A201" s="368" t="n"/>
      <c r="B201" s="368" t="n"/>
      <c r="C201" s="368" t="n"/>
      <c r="D201" s="368" t="n"/>
      <c r="E201" s="368" t="n"/>
      <c r="F201" s="368" t="n"/>
      <c r="G201" s="318" t="n"/>
      <c r="H201" s="368" t="n"/>
      <c r="I201" s="368" t="n"/>
      <c r="J201" s="368" t="n"/>
      <c r="K201" s="368" t="n"/>
      <c r="L201" s="368" t="n"/>
      <c r="M201" s="368" t="n"/>
      <c r="N201" s="368" t="n"/>
      <c r="O201" s="368" t="n"/>
      <c r="P201" s="368" t="n"/>
      <c r="Q201" s="368" t="n"/>
      <c r="R201" s="368" t="n"/>
      <c r="S201" s="368" t="n"/>
      <c r="T201" s="368" t="n"/>
      <c r="U201" s="368" t="n"/>
      <c r="V201" s="368" t="n"/>
      <c r="W201" s="368" t="n"/>
      <c r="X201" s="368" t="n"/>
      <c r="Y201" s="368" t="n"/>
      <c r="Z201" s="368" t="n"/>
      <c r="AA201" s="368" t="n"/>
      <c r="AB201" s="368" t="n"/>
      <c r="AC201" s="368" t="n"/>
      <c r="AD201" s="368" t="n"/>
      <c r="AE201" s="368" t="n"/>
      <c r="AF201" s="368" t="n"/>
      <c r="AG201" s="368" t="n"/>
      <c r="AH201" s="368" t="n"/>
      <c r="AI201" s="368" t="n"/>
      <c r="AJ201" s="368" t="n"/>
      <c r="AK201" s="368" t="n"/>
      <c r="AL201" s="368" t="n"/>
      <c r="AM201" s="368" t="n"/>
      <c r="AN201" s="368" t="n"/>
      <c r="AO201" s="368" t="n"/>
      <c r="AP201" s="319" t="n"/>
      <c r="AQ201" s="368" t="n"/>
      <c r="AR201" s="368" t="n"/>
      <c r="AS201" s="368" t="n"/>
      <c r="AT201" s="368" t="n"/>
      <c r="AU201" s="368" t="n"/>
      <c r="AV201" s="368" t="n"/>
      <c r="AW201" s="368" t="n"/>
      <c r="AX201" s="368" t="n"/>
      <c r="AY201" s="368" t="n"/>
      <c r="AZ201" s="368" t="n"/>
      <c r="BA201" s="368" t="n"/>
      <c r="BB201" s="368" t="n"/>
      <c r="BC201" s="368" t="n"/>
      <c r="BD201" s="368" t="n"/>
      <c r="BE201" s="368" t="n"/>
      <c r="BF201" s="368" t="n"/>
      <c r="BG201" s="368" t="n"/>
      <c r="BH201" s="368" t="n"/>
      <c r="BI201" s="368" t="n"/>
      <c r="BJ201" s="368" t="n"/>
      <c r="BK201" s="368" t="n"/>
      <c r="BL201" s="368" t="n"/>
      <c r="BM201" s="368" t="n"/>
      <c r="BN201" s="368" t="n"/>
      <c r="BO201" s="368" t="n"/>
      <c r="BP201" s="368" t="n"/>
      <c r="BQ201" s="320" t="n"/>
      <c r="BR201" s="368" t="n"/>
      <c r="BS201" s="368" t="n"/>
      <c r="BT201" s="368" t="n"/>
      <c r="BU201" s="368" t="n"/>
      <c r="BV201" s="368" t="n"/>
      <c r="BW201" s="368" t="n"/>
      <c r="BX201" s="368" t="n"/>
      <c r="BY201" s="368" t="n"/>
      <c r="BZ201" s="368" t="n"/>
      <c r="CA201" s="368" t="n"/>
      <c r="CB201" s="368" t="n"/>
      <c r="CC201" s="368" t="n"/>
      <c r="CD201" s="368" t="n"/>
      <c r="CE201" s="368" t="n"/>
      <c r="CF201" s="368" t="n"/>
      <c r="CG201" s="368" t="n"/>
      <c r="CH201" s="368" t="n"/>
      <c r="CI201" s="368" t="n"/>
      <c r="CJ201" s="368" t="n"/>
      <c r="CK201" s="368" t="n"/>
      <c r="CL201" s="368" t="n"/>
      <c r="CM201" s="368" t="n"/>
      <c r="CN201" s="368" t="n"/>
      <c r="CO201" s="368" t="n"/>
      <c r="CP201" s="368" t="n"/>
      <c r="CQ201" s="368" t="n"/>
      <c r="CR201" s="368" t="n"/>
      <c r="CS201" s="368" t="n"/>
      <c r="CT201" s="368" t="n"/>
      <c r="CU201" s="368" t="n"/>
      <c r="CV201" s="368" t="n"/>
      <c r="CW201" s="368" t="n"/>
      <c r="CX201" s="368" t="n"/>
      <c r="CY201" s="368" t="n"/>
      <c r="CZ201" s="368" t="n"/>
      <c r="DA201" s="368" t="n"/>
      <c r="DB201" s="368" t="n"/>
      <c r="DC201" s="368" t="n"/>
      <c r="DD201" s="368" t="n"/>
    </row>
    <row r="202">
      <c r="A202" s="368" t="n"/>
      <c r="B202" s="368" t="n"/>
      <c r="C202" s="368" t="n"/>
      <c r="D202" s="368" t="n"/>
      <c r="E202" s="368" t="n"/>
      <c r="F202" s="368" t="n"/>
      <c r="G202" s="318" t="n"/>
      <c r="H202" s="368" t="n"/>
      <c r="I202" s="368" t="n"/>
      <c r="J202" s="368" t="n"/>
      <c r="K202" s="368" t="n"/>
      <c r="L202" s="368" t="n"/>
      <c r="M202" s="368" t="n"/>
      <c r="N202" s="368" t="n"/>
      <c r="O202" s="368" t="n"/>
      <c r="P202" s="368" t="n"/>
      <c r="Q202" s="368" t="n"/>
      <c r="R202" s="368" t="n"/>
      <c r="S202" s="368" t="n"/>
      <c r="T202" s="368" t="n"/>
      <c r="U202" s="368" t="n"/>
      <c r="V202" s="368" t="n"/>
      <c r="W202" s="368" t="n"/>
      <c r="X202" s="368" t="n"/>
      <c r="Y202" s="368" t="n"/>
      <c r="Z202" s="368" t="n"/>
      <c r="AA202" s="368" t="n"/>
      <c r="AB202" s="368" t="n"/>
      <c r="AC202" s="368" t="n"/>
      <c r="AD202" s="368" t="n"/>
      <c r="AE202" s="368" t="n"/>
      <c r="AF202" s="368" t="n"/>
      <c r="AG202" s="368" t="n"/>
      <c r="AH202" s="368" t="n"/>
      <c r="AI202" s="368" t="n"/>
      <c r="AJ202" s="368" t="n"/>
      <c r="AK202" s="368" t="n"/>
      <c r="AL202" s="368" t="n"/>
      <c r="AM202" s="368" t="n"/>
      <c r="AN202" s="368" t="n"/>
      <c r="AO202" s="368" t="n"/>
      <c r="AP202" s="319" t="n"/>
      <c r="AQ202" s="368" t="n"/>
      <c r="AR202" s="368" t="n"/>
      <c r="AS202" s="368" t="n"/>
      <c r="AT202" s="368" t="n"/>
      <c r="AU202" s="368" t="n"/>
      <c r="AV202" s="368" t="n"/>
      <c r="AW202" s="368" t="n"/>
      <c r="AX202" s="368" t="n"/>
      <c r="AY202" s="368" t="n"/>
      <c r="AZ202" s="368" t="n"/>
      <c r="BA202" s="368" t="n"/>
      <c r="BB202" s="368" t="n"/>
      <c r="BC202" s="368" t="n"/>
      <c r="BD202" s="368" t="n"/>
      <c r="BE202" s="368" t="n"/>
      <c r="BF202" s="368" t="n"/>
      <c r="BG202" s="368" t="n"/>
      <c r="BH202" s="368" t="n"/>
      <c r="BI202" s="368" t="n"/>
      <c r="BJ202" s="368" t="n"/>
      <c r="BK202" s="368" t="n"/>
      <c r="BL202" s="368" t="n"/>
      <c r="BM202" s="368" t="n"/>
      <c r="BN202" s="368" t="n"/>
      <c r="BO202" s="368" t="n"/>
      <c r="BP202" s="368" t="n"/>
      <c r="BQ202" s="320" t="n"/>
      <c r="BR202" s="368" t="n"/>
      <c r="BS202" s="368" t="n"/>
      <c r="BT202" s="368" t="n"/>
      <c r="BU202" s="368" t="n"/>
      <c r="BV202" s="368" t="n"/>
      <c r="BW202" s="368" t="n"/>
      <c r="BX202" s="368" t="n"/>
      <c r="BY202" s="368" t="n"/>
      <c r="BZ202" s="368" t="n"/>
      <c r="CA202" s="368" t="n"/>
      <c r="CB202" s="368" t="n"/>
      <c r="CC202" s="368" t="n"/>
      <c r="CD202" s="368" t="n"/>
      <c r="CE202" s="368" t="n"/>
      <c r="CF202" s="368" t="n"/>
      <c r="CG202" s="368" t="n"/>
      <c r="CH202" s="368" t="n"/>
      <c r="CI202" s="368" t="n"/>
      <c r="CJ202" s="368" t="n"/>
      <c r="CK202" s="368" t="n"/>
      <c r="CL202" s="368" t="n"/>
      <c r="CM202" s="368" t="n"/>
      <c r="CN202" s="368" t="n"/>
      <c r="CO202" s="368" t="n"/>
      <c r="CP202" s="368" t="n"/>
      <c r="CQ202" s="368" t="n"/>
      <c r="CR202" s="368" t="n"/>
      <c r="CS202" s="368" t="n"/>
      <c r="CT202" s="368" t="n"/>
      <c r="CU202" s="368" t="n"/>
      <c r="CV202" s="368" t="n"/>
      <c r="CW202" s="368" t="n"/>
      <c r="CX202" s="368" t="n"/>
      <c r="CY202" s="368" t="n"/>
      <c r="CZ202" s="368" t="n"/>
      <c r="DA202" s="368" t="n"/>
      <c r="DB202" s="368" t="n"/>
      <c r="DC202" s="368" t="n"/>
      <c r="DD202" s="368" t="n"/>
    </row>
    <row r="203">
      <c r="A203" s="368" t="n"/>
      <c r="B203" s="368" t="n"/>
      <c r="C203" s="368" t="n"/>
      <c r="D203" s="368" t="n"/>
      <c r="E203" s="368" t="n"/>
      <c r="F203" s="368" t="n"/>
      <c r="G203" s="318" t="n"/>
      <c r="H203" s="368" t="n"/>
      <c r="I203" s="368" t="n"/>
      <c r="J203" s="368" t="n"/>
      <c r="K203" s="368" t="n"/>
      <c r="L203" s="368" t="n"/>
      <c r="M203" s="368" t="n"/>
      <c r="N203" s="368" t="n"/>
      <c r="O203" s="368" t="n"/>
      <c r="P203" s="368" t="n"/>
      <c r="Q203" s="368" t="n"/>
      <c r="R203" s="368" t="n"/>
      <c r="S203" s="368" t="n"/>
      <c r="T203" s="368" t="n"/>
      <c r="U203" s="368" t="n"/>
      <c r="V203" s="368" t="n"/>
      <c r="W203" s="368" t="n"/>
      <c r="X203" s="368" t="n"/>
      <c r="Y203" s="368" t="n"/>
      <c r="Z203" s="368" t="n"/>
      <c r="AA203" s="368" t="n"/>
      <c r="AB203" s="368" t="n"/>
      <c r="AC203" s="368" t="n"/>
      <c r="AD203" s="368" t="n"/>
      <c r="AE203" s="368" t="n"/>
      <c r="AF203" s="368" t="n"/>
      <c r="AG203" s="368" t="n"/>
      <c r="AH203" s="368" t="n"/>
      <c r="AI203" s="368" t="n"/>
      <c r="AJ203" s="368" t="n"/>
      <c r="AK203" s="368" t="n"/>
      <c r="AL203" s="368" t="n"/>
      <c r="AM203" s="368" t="n"/>
      <c r="AN203" s="368" t="n"/>
      <c r="AO203" s="368" t="n"/>
      <c r="AP203" s="319" t="n"/>
      <c r="AQ203" s="368" t="n"/>
      <c r="AR203" s="368" t="n"/>
      <c r="AS203" s="368" t="n"/>
      <c r="AT203" s="368" t="n"/>
      <c r="AU203" s="368" t="n"/>
      <c r="AV203" s="368" t="n"/>
      <c r="AW203" s="368" t="n"/>
      <c r="AX203" s="368" t="n"/>
      <c r="AY203" s="368" t="n"/>
      <c r="AZ203" s="368" t="n"/>
      <c r="BA203" s="368" t="n"/>
      <c r="BB203" s="368" t="n"/>
      <c r="BC203" s="368" t="n"/>
      <c r="BD203" s="368" t="n"/>
      <c r="BE203" s="368" t="n"/>
      <c r="BF203" s="368" t="n"/>
      <c r="BG203" s="368" t="n"/>
      <c r="BH203" s="368" t="n"/>
      <c r="BI203" s="368" t="n"/>
      <c r="BJ203" s="368" t="n"/>
      <c r="BK203" s="368" t="n"/>
      <c r="BL203" s="368" t="n"/>
      <c r="BM203" s="368" t="n"/>
      <c r="BN203" s="368" t="n"/>
      <c r="BO203" s="368" t="n"/>
      <c r="BP203" s="368" t="n"/>
      <c r="BQ203" s="320" t="n"/>
      <c r="BR203" s="368" t="n"/>
      <c r="BS203" s="368" t="n"/>
      <c r="BT203" s="368" t="n"/>
      <c r="BU203" s="368" t="n"/>
      <c r="BV203" s="368" t="n"/>
      <c r="BW203" s="368" t="n"/>
      <c r="BX203" s="368" t="n"/>
      <c r="BY203" s="368" t="n"/>
      <c r="BZ203" s="368" t="n"/>
      <c r="CA203" s="368" t="n"/>
      <c r="CB203" s="368" t="n"/>
      <c r="CC203" s="368" t="n"/>
      <c r="CD203" s="368" t="n"/>
      <c r="CE203" s="368" t="n"/>
      <c r="CF203" s="368" t="n"/>
      <c r="CG203" s="368" t="n"/>
      <c r="CH203" s="368" t="n"/>
      <c r="CI203" s="368" t="n"/>
      <c r="CJ203" s="368" t="n"/>
      <c r="CK203" s="368" t="n"/>
      <c r="CL203" s="368" t="n"/>
      <c r="CM203" s="368" t="n"/>
      <c r="CN203" s="368" t="n"/>
      <c r="CO203" s="368" t="n"/>
      <c r="CP203" s="368" t="n"/>
      <c r="CQ203" s="368" t="n"/>
      <c r="CR203" s="368" t="n"/>
      <c r="CS203" s="368" t="n"/>
      <c r="CT203" s="368" t="n"/>
      <c r="CU203" s="368" t="n"/>
      <c r="CV203" s="368" t="n"/>
      <c r="CW203" s="368" t="n"/>
      <c r="CX203" s="368" t="n"/>
      <c r="CY203" s="368" t="n"/>
      <c r="CZ203" s="368" t="n"/>
      <c r="DA203" s="368" t="n"/>
      <c r="DB203" s="368" t="n"/>
      <c r="DC203" s="368" t="n"/>
      <c r="DD203" s="368" t="n"/>
    </row>
    <row r="204">
      <c r="A204" s="368" t="n"/>
      <c r="B204" s="368" t="n"/>
      <c r="C204" s="368" t="n"/>
      <c r="D204" s="368" t="n"/>
      <c r="E204" s="368" t="n"/>
      <c r="F204" s="368" t="n"/>
      <c r="G204" s="318" t="n"/>
      <c r="H204" s="368" t="n"/>
      <c r="I204" s="368" t="n"/>
      <c r="J204" s="368" t="n"/>
      <c r="K204" s="368" t="n"/>
      <c r="L204" s="368" t="n"/>
      <c r="M204" s="368" t="n"/>
      <c r="N204" s="368" t="n"/>
      <c r="O204" s="368" t="n"/>
      <c r="P204" s="368" t="n"/>
      <c r="Q204" s="368" t="n"/>
      <c r="R204" s="368" t="n"/>
      <c r="S204" s="368" t="n"/>
      <c r="T204" s="368" t="n"/>
      <c r="U204" s="368" t="n"/>
      <c r="V204" s="368" t="n"/>
      <c r="W204" s="368" t="n"/>
      <c r="X204" s="368" t="n"/>
      <c r="Y204" s="368" t="n"/>
      <c r="Z204" s="368" t="n"/>
      <c r="AA204" s="368" t="n"/>
      <c r="AB204" s="368" t="n"/>
      <c r="AC204" s="368" t="n"/>
      <c r="AD204" s="368" t="n"/>
      <c r="AE204" s="368" t="n"/>
      <c r="AF204" s="368" t="n"/>
      <c r="AG204" s="368" t="n"/>
      <c r="AH204" s="368" t="n"/>
      <c r="AI204" s="368" t="n"/>
      <c r="AJ204" s="368" t="n"/>
      <c r="AK204" s="368" t="n"/>
      <c r="AL204" s="368" t="n"/>
      <c r="AM204" s="368" t="n"/>
      <c r="AN204" s="368" t="n"/>
      <c r="AO204" s="368" t="n"/>
      <c r="AP204" s="319" t="n"/>
      <c r="AQ204" s="368" t="n"/>
      <c r="AR204" s="368" t="n"/>
      <c r="AS204" s="368" t="n"/>
      <c r="AT204" s="368" t="n"/>
      <c r="AU204" s="368" t="n"/>
      <c r="AV204" s="368" t="n"/>
      <c r="AW204" s="368" t="n"/>
      <c r="AX204" s="368" t="n"/>
      <c r="AY204" s="368" t="n"/>
      <c r="AZ204" s="368" t="n"/>
      <c r="BA204" s="368" t="n"/>
      <c r="BB204" s="368" t="n"/>
      <c r="BC204" s="368" t="n"/>
      <c r="BD204" s="368" t="n"/>
      <c r="BE204" s="368" t="n"/>
      <c r="BF204" s="368" t="n"/>
      <c r="BG204" s="368" t="n"/>
      <c r="BH204" s="368" t="n"/>
      <c r="BI204" s="368" t="n"/>
      <c r="BJ204" s="368" t="n"/>
      <c r="BK204" s="368" t="n"/>
      <c r="BL204" s="368" t="n"/>
      <c r="BM204" s="368" t="n"/>
      <c r="BN204" s="368" t="n"/>
      <c r="BO204" s="368" t="n"/>
      <c r="BP204" s="368" t="n"/>
      <c r="BQ204" s="320" t="n"/>
      <c r="BR204" s="368" t="n"/>
      <c r="BS204" s="368" t="n"/>
      <c r="BT204" s="368" t="n"/>
      <c r="BU204" s="368" t="n"/>
      <c r="BV204" s="368" t="n"/>
      <c r="BW204" s="368" t="n"/>
      <c r="BX204" s="368" t="n"/>
      <c r="BY204" s="368" t="n"/>
      <c r="BZ204" s="368" t="n"/>
      <c r="CA204" s="368" t="n"/>
      <c r="CB204" s="368" t="n"/>
      <c r="CC204" s="368" t="n"/>
      <c r="CD204" s="368" t="n"/>
      <c r="CE204" s="368" t="n"/>
      <c r="CF204" s="368" t="n"/>
      <c r="CG204" s="368" t="n"/>
      <c r="CH204" s="368" t="n"/>
      <c r="CI204" s="368" t="n"/>
      <c r="CJ204" s="368" t="n"/>
      <c r="CK204" s="368" t="n"/>
      <c r="CL204" s="368" t="n"/>
      <c r="CM204" s="368" t="n"/>
      <c r="CN204" s="368" t="n"/>
      <c r="CO204" s="368" t="n"/>
      <c r="CP204" s="368" t="n"/>
      <c r="CQ204" s="368" t="n"/>
      <c r="CR204" s="368" t="n"/>
      <c r="CS204" s="368" t="n"/>
      <c r="CT204" s="368" t="n"/>
      <c r="CU204" s="368" t="n"/>
      <c r="CV204" s="368" t="n"/>
      <c r="CW204" s="368" t="n"/>
      <c r="CX204" s="368" t="n"/>
      <c r="CY204" s="368" t="n"/>
      <c r="CZ204" s="368" t="n"/>
      <c r="DA204" s="368" t="n"/>
      <c r="DB204" s="368" t="n"/>
      <c r="DC204" s="368" t="n"/>
      <c r="DD204" s="368" t="n"/>
    </row>
    <row r="205">
      <c r="A205" s="368" t="n"/>
      <c r="B205" s="368" t="n"/>
      <c r="C205" s="368" t="n"/>
      <c r="D205" s="368" t="n"/>
      <c r="E205" s="368" t="n"/>
      <c r="F205" s="368" t="n"/>
      <c r="G205" s="318" t="n"/>
      <c r="H205" s="368" t="n"/>
      <c r="I205" s="368" t="n"/>
      <c r="J205" s="368" t="n"/>
      <c r="K205" s="368" t="n"/>
      <c r="L205" s="368" t="n"/>
      <c r="M205" s="368" t="n"/>
      <c r="N205" s="368" t="n"/>
      <c r="O205" s="368" t="n"/>
      <c r="P205" s="368" t="n"/>
      <c r="Q205" s="368" t="n"/>
      <c r="R205" s="368" t="n"/>
      <c r="S205" s="368" t="n"/>
      <c r="T205" s="368" t="n"/>
      <c r="U205" s="368" t="n"/>
      <c r="V205" s="368" t="n"/>
      <c r="W205" s="368" t="n"/>
      <c r="X205" s="368" t="n"/>
      <c r="Y205" s="368" t="n"/>
      <c r="Z205" s="368" t="n"/>
      <c r="AA205" s="368" t="n"/>
      <c r="AB205" s="368" t="n"/>
      <c r="AC205" s="368" t="n"/>
      <c r="AD205" s="368" t="n"/>
      <c r="AE205" s="368" t="n"/>
      <c r="AF205" s="368" t="n"/>
      <c r="AG205" s="368" t="n"/>
      <c r="AH205" s="368" t="n"/>
      <c r="AI205" s="368" t="n"/>
      <c r="AJ205" s="368" t="n"/>
      <c r="AK205" s="368" t="n"/>
      <c r="AL205" s="368" t="n"/>
      <c r="AM205" s="368" t="n"/>
      <c r="AN205" s="368" t="n"/>
      <c r="AO205" s="368" t="n"/>
      <c r="AP205" s="319" t="n"/>
      <c r="AQ205" s="368" t="n"/>
      <c r="AR205" s="368" t="n"/>
      <c r="AS205" s="368" t="n"/>
      <c r="AT205" s="368" t="n"/>
      <c r="AU205" s="368" t="n"/>
      <c r="AV205" s="368" t="n"/>
      <c r="AW205" s="368" t="n"/>
      <c r="AX205" s="368" t="n"/>
      <c r="AY205" s="368" t="n"/>
      <c r="AZ205" s="368" t="n"/>
      <c r="BA205" s="368" t="n"/>
      <c r="BB205" s="368" t="n"/>
      <c r="BC205" s="368" t="n"/>
      <c r="BD205" s="368" t="n"/>
      <c r="BE205" s="368" t="n"/>
      <c r="BF205" s="368" t="n"/>
      <c r="BG205" s="368" t="n"/>
      <c r="BH205" s="368" t="n"/>
      <c r="BI205" s="368" t="n"/>
      <c r="BJ205" s="368" t="n"/>
      <c r="BK205" s="368" t="n"/>
      <c r="BL205" s="368" t="n"/>
      <c r="BM205" s="368" t="n"/>
      <c r="BN205" s="368" t="n"/>
      <c r="BO205" s="368" t="n"/>
      <c r="BP205" s="368" t="n"/>
      <c r="BQ205" s="320" t="n"/>
      <c r="BR205" s="368" t="n"/>
      <c r="BS205" s="368" t="n"/>
      <c r="BT205" s="368" t="n"/>
      <c r="BU205" s="368" t="n"/>
      <c r="BV205" s="368" t="n"/>
      <c r="BW205" s="368" t="n"/>
      <c r="BX205" s="368" t="n"/>
      <c r="BY205" s="368" t="n"/>
      <c r="BZ205" s="368" t="n"/>
      <c r="CA205" s="368" t="n"/>
      <c r="CB205" s="368" t="n"/>
      <c r="CC205" s="368" t="n"/>
      <c r="CD205" s="368" t="n"/>
      <c r="CE205" s="368" t="n"/>
      <c r="CF205" s="368" t="n"/>
      <c r="CG205" s="368" t="n"/>
      <c r="CH205" s="368" t="n"/>
      <c r="CI205" s="368" t="n"/>
      <c r="CJ205" s="368" t="n"/>
      <c r="CK205" s="368" t="n"/>
      <c r="CL205" s="368" t="n"/>
      <c r="CM205" s="368" t="n"/>
      <c r="CN205" s="368" t="n"/>
      <c r="CO205" s="368" t="n"/>
      <c r="CP205" s="368" t="n"/>
      <c r="CQ205" s="368" t="n"/>
      <c r="CR205" s="368" t="n"/>
      <c r="CS205" s="368" t="n"/>
      <c r="CT205" s="368" t="n"/>
      <c r="CU205" s="368" t="n"/>
      <c r="CV205" s="368" t="n"/>
      <c r="CW205" s="368" t="n"/>
      <c r="CX205" s="368" t="n"/>
      <c r="CY205" s="368" t="n"/>
      <c r="CZ205" s="368" t="n"/>
      <c r="DA205" s="368" t="n"/>
      <c r="DB205" s="368" t="n"/>
      <c r="DC205" s="368" t="n"/>
      <c r="DD205" s="368" t="n"/>
    </row>
    <row r="206">
      <c r="A206" s="368" t="n"/>
      <c r="B206" s="368" t="n"/>
      <c r="C206" s="368" t="n"/>
      <c r="D206" s="368" t="n"/>
      <c r="E206" s="368" t="n"/>
      <c r="F206" s="368" t="n"/>
      <c r="G206" s="318" t="n"/>
      <c r="H206" s="368" t="n"/>
      <c r="I206" s="368" t="n"/>
      <c r="J206" s="368" t="n"/>
      <c r="K206" s="368" t="n"/>
      <c r="L206" s="368" t="n"/>
      <c r="M206" s="368" t="n"/>
      <c r="N206" s="368" t="n"/>
      <c r="O206" s="368" t="n"/>
      <c r="P206" s="368" t="n"/>
      <c r="Q206" s="368" t="n"/>
      <c r="R206" s="368" t="n"/>
      <c r="S206" s="368" t="n"/>
      <c r="T206" s="368" t="n"/>
      <c r="U206" s="368" t="n"/>
      <c r="V206" s="368" t="n"/>
      <c r="W206" s="368" t="n"/>
      <c r="X206" s="368" t="n"/>
      <c r="Y206" s="368" t="n"/>
      <c r="Z206" s="368" t="n"/>
      <c r="AA206" s="368" t="n"/>
      <c r="AB206" s="368" t="n"/>
      <c r="AC206" s="368" t="n"/>
      <c r="AD206" s="368" t="n"/>
      <c r="AE206" s="368" t="n"/>
      <c r="AF206" s="368" t="n"/>
      <c r="AG206" s="368" t="n"/>
      <c r="AH206" s="368" t="n"/>
      <c r="AI206" s="368" t="n"/>
      <c r="AJ206" s="368" t="n"/>
      <c r="AK206" s="368" t="n"/>
      <c r="AL206" s="368" t="n"/>
      <c r="AM206" s="368" t="n"/>
      <c r="AN206" s="368" t="n"/>
      <c r="AO206" s="368" t="n"/>
      <c r="AP206" s="319" t="n"/>
      <c r="AQ206" s="368" t="n"/>
      <c r="AR206" s="368" t="n"/>
      <c r="AS206" s="368" t="n"/>
      <c r="AT206" s="368" t="n"/>
      <c r="AU206" s="368" t="n"/>
      <c r="AV206" s="368" t="n"/>
      <c r="AW206" s="368" t="n"/>
      <c r="AX206" s="368" t="n"/>
      <c r="AY206" s="368" t="n"/>
      <c r="AZ206" s="368" t="n"/>
      <c r="BA206" s="368" t="n"/>
      <c r="BB206" s="368" t="n"/>
      <c r="BC206" s="368" t="n"/>
      <c r="BD206" s="368" t="n"/>
      <c r="BE206" s="368" t="n"/>
      <c r="BF206" s="368" t="n"/>
      <c r="BG206" s="368" t="n"/>
      <c r="BH206" s="368" t="n"/>
      <c r="BI206" s="368" t="n"/>
      <c r="BJ206" s="368" t="n"/>
      <c r="BK206" s="368" t="n"/>
      <c r="BL206" s="368" t="n"/>
      <c r="BM206" s="368" t="n"/>
      <c r="BN206" s="368" t="n"/>
      <c r="BO206" s="368" t="n"/>
      <c r="BP206" s="368" t="n"/>
      <c r="BQ206" s="320" t="n"/>
      <c r="BR206" s="368" t="n"/>
      <c r="BS206" s="368" t="n"/>
      <c r="BT206" s="368" t="n"/>
      <c r="BU206" s="368" t="n"/>
      <c r="BV206" s="368" t="n"/>
      <c r="BW206" s="368" t="n"/>
      <c r="BX206" s="368" t="n"/>
      <c r="BY206" s="368" t="n"/>
      <c r="BZ206" s="368" t="n"/>
      <c r="CA206" s="368" t="n"/>
      <c r="CB206" s="368" t="n"/>
      <c r="CC206" s="368" t="n"/>
      <c r="CD206" s="368" t="n"/>
      <c r="CE206" s="368" t="n"/>
      <c r="CF206" s="368" t="n"/>
      <c r="CG206" s="368" t="n"/>
      <c r="CH206" s="368" t="n"/>
      <c r="CI206" s="368" t="n"/>
      <c r="CJ206" s="368" t="n"/>
      <c r="CK206" s="368" t="n"/>
      <c r="CL206" s="368" t="n"/>
      <c r="CM206" s="368" t="n"/>
      <c r="CN206" s="368" t="n"/>
      <c r="CO206" s="368" t="n"/>
      <c r="CP206" s="368" t="n"/>
      <c r="CQ206" s="368" t="n"/>
      <c r="CR206" s="368" t="n"/>
      <c r="CS206" s="368" t="n"/>
      <c r="CT206" s="368" t="n"/>
      <c r="CU206" s="368" t="n"/>
      <c r="CV206" s="368" t="n"/>
      <c r="CW206" s="368" t="n"/>
      <c r="CX206" s="368" t="n"/>
      <c r="CY206" s="368" t="n"/>
      <c r="CZ206" s="368" t="n"/>
      <c r="DA206" s="368" t="n"/>
      <c r="DB206" s="368" t="n"/>
      <c r="DC206" s="368" t="n"/>
      <c r="DD206" s="368" t="n"/>
    </row>
    <row r="207">
      <c r="A207" s="368" t="n"/>
      <c r="B207" s="368" t="n"/>
      <c r="C207" s="368" t="n"/>
      <c r="D207" s="368" t="n"/>
      <c r="E207" s="368" t="n"/>
      <c r="F207" s="368" t="n"/>
      <c r="G207" s="318" t="n"/>
      <c r="H207" s="368" t="n"/>
      <c r="I207" s="368" t="n"/>
      <c r="J207" s="368" t="n"/>
      <c r="K207" s="368" t="n"/>
      <c r="L207" s="368" t="n"/>
      <c r="M207" s="368" t="n"/>
      <c r="N207" s="368" t="n"/>
      <c r="O207" s="368" t="n"/>
      <c r="P207" s="368" t="n"/>
      <c r="Q207" s="368" t="n"/>
      <c r="R207" s="368" t="n"/>
      <c r="S207" s="368" t="n"/>
      <c r="T207" s="368" t="n"/>
      <c r="U207" s="368" t="n"/>
      <c r="V207" s="368" t="n"/>
      <c r="W207" s="368" t="n"/>
      <c r="X207" s="368" t="n"/>
      <c r="Y207" s="368" t="n"/>
      <c r="Z207" s="368" t="n"/>
      <c r="AA207" s="368" t="n"/>
      <c r="AB207" s="368" t="n"/>
      <c r="AC207" s="368" t="n"/>
      <c r="AD207" s="368" t="n"/>
      <c r="AE207" s="368" t="n"/>
      <c r="AF207" s="368" t="n"/>
      <c r="AG207" s="368" t="n"/>
      <c r="AH207" s="368" t="n"/>
      <c r="AI207" s="368" t="n"/>
      <c r="AJ207" s="368" t="n"/>
      <c r="AK207" s="368" t="n"/>
      <c r="AL207" s="368" t="n"/>
      <c r="AM207" s="368" t="n"/>
      <c r="AN207" s="368" t="n"/>
      <c r="AO207" s="368" t="n"/>
      <c r="AP207" s="319" t="n"/>
      <c r="AQ207" s="368" t="n"/>
      <c r="AR207" s="368" t="n"/>
      <c r="AS207" s="368" t="n"/>
      <c r="AT207" s="368" t="n"/>
      <c r="AU207" s="368" t="n"/>
      <c r="AV207" s="368" t="n"/>
      <c r="AW207" s="368" t="n"/>
      <c r="AX207" s="368" t="n"/>
      <c r="AY207" s="368" t="n"/>
      <c r="AZ207" s="368" t="n"/>
      <c r="BA207" s="368" t="n"/>
      <c r="BB207" s="368" t="n"/>
      <c r="BC207" s="368" t="n"/>
      <c r="BD207" s="368" t="n"/>
      <c r="BE207" s="368" t="n"/>
      <c r="BF207" s="368" t="n"/>
      <c r="BG207" s="368" t="n"/>
      <c r="BH207" s="368" t="n"/>
      <c r="BI207" s="368" t="n"/>
      <c r="BJ207" s="368" t="n"/>
      <c r="BK207" s="368" t="n"/>
      <c r="BL207" s="368" t="n"/>
      <c r="BM207" s="368" t="n"/>
      <c r="BN207" s="368" t="n"/>
      <c r="BO207" s="368" t="n"/>
      <c r="BP207" s="368" t="n"/>
      <c r="BQ207" s="320" t="n"/>
      <c r="BR207" s="368" t="n"/>
      <c r="BS207" s="368" t="n"/>
      <c r="BT207" s="368" t="n"/>
      <c r="BU207" s="368" t="n"/>
      <c r="BV207" s="368" t="n"/>
      <c r="BW207" s="368" t="n"/>
      <c r="BX207" s="368" t="n"/>
      <c r="BY207" s="368" t="n"/>
      <c r="BZ207" s="368" t="n"/>
      <c r="CA207" s="368" t="n"/>
      <c r="CB207" s="368" t="n"/>
      <c r="CC207" s="368" t="n"/>
      <c r="CD207" s="368" t="n"/>
      <c r="CE207" s="368" t="n"/>
      <c r="CF207" s="368" t="n"/>
      <c r="CG207" s="368" t="n"/>
      <c r="CH207" s="368" t="n"/>
      <c r="CI207" s="368" t="n"/>
      <c r="CJ207" s="368" t="n"/>
      <c r="CK207" s="368" t="n"/>
      <c r="CL207" s="368" t="n"/>
      <c r="CM207" s="368" t="n"/>
      <c r="CN207" s="368" t="n"/>
      <c r="CO207" s="368" t="n"/>
      <c r="CP207" s="368" t="n"/>
      <c r="CQ207" s="368" t="n"/>
      <c r="CR207" s="368" t="n"/>
      <c r="CS207" s="368" t="n"/>
      <c r="CT207" s="368" t="n"/>
      <c r="CU207" s="368" t="n"/>
      <c r="CV207" s="368" t="n"/>
      <c r="CW207" s="368" t="n"/>
      <c r="CX207" s="368" t="n"/>
      <c r="CY207" s="368" t="n"/>
      <c r="CZ207" s="368" t="n"/>
      <c r="DA207" s="368" t="n"/>
      <c r="DB207" s="368" t="n"/>
      <c r="DC207" s="368" t="n"/>
      <c r="DD207" s="368" t="n"/>
    </row>
    <row r="208">
      <c r="A208" s="368" t="n"/>
      <c r="B208" s="368" t="n"/>
      <c r="C208" s="368" t="n"/>
      <c r="D208" s="368" t="n"/>
      <c r="E208" s="368" t="n"/>
      <c r="F208" s="368" t="n"/>
      <c r="G208" s="318" t="n"/>
      <c r="H208" s="368" t="n"/>
      <c r="I208" s="368" t="n"/>
      <c r="J208" s="368" t="n"/>
      <c r="K208" s="368" t="n"/>
      <c r="L208" s="368" t="n"/>
      <c r="M208" s="368" t="n"/>
      <c r="N208" s="368" t="n"/>
      <c r="O208" s="368" t="n"/>
      <c r="P208" s="368" t="n"/>
      <c r="Q208" s="368" t="n"/>
      <c r="R208" s="368" t="n"/>
      <c r="S208" s="368" t="n"/>
      <c r="T208" s="368" t="n"/>
      <c r="U208" s="368" t="n"/>
      <c r="V208" s="368" t="n"/>
      <c r="W208" s="368" t="n"/>
      <c r="X208" s="368" t="n"/>
      <c r="Y208" s="368" t="n"/>
      <c r="Z208" s="368" t="n"/>
      <c r="AA208" s="368" t="n"/>
      <c r="AB208" s="368" t="n"/>
      <c r="AC208" s="368" t="n"/>
      <c r="AD208" s="368" t="n"/>
      <c r="AE208" s="368" t="n"/>
      <c r="AF208" s="368" t="n"/>
      <c r="AG208" s="368" t="n"/>
      <c r="AH208" s="368" t="n"/>
      <c r="AI208" s="368" t="n"/>
      <c r="AJ208" s="368" t="n"/>
      <c r="AK208" s="368" t="n"/>
      <c r="AL208" s="368" t="n"/>
      <c r="AM208" s="368" t="n"/>
      <c r="AN208" s="368" t="n"/>
      <c r="AO208" s="368" t="n"/>
      <c r="AP208" s="319" t="n"/>
      <c r="AQ208" s="368" t="n"/>
      <c r="AR208" s="368" t="n"/>
      <c r="AS208" s="368" t="n"/>
      <c r="AT208" s="368" t="n"/>
      <c r="AU208" s="368" t="n"/>
      <c r="AV208" s="368" t="n"/>
      <c r="AW208" s="368" t="n"/>
      <c r="AX208" s="368" t="n"/>
      <c r="AY208" s="368" t="n"/>
      <c r="AZ208" s="368" t="n"/>
      <c r="BA208" s="368" t="n"/>
      <c r="BB208" s="368" t="n"/>
      <c r="BC208" s="368" t="n"/>
      <c r="BD208" s="368" t="n"/>
      <c r="BE208" s="368" t="n"/>
      <c r="BF208" s="368" t="n"/>
      <c r="BG208" s="368" t="n"/>
      <c r="BH208" s="368" t="n"/>
      <c r="BI208" s="368" t="n"/>
      <c r="BJ208" s="368" t="n"/>
      <c r="BK208" s="368" t="n"/>
      <c r="BL208" s="368" t="n"/>
      <c r="BM208" s="368" t="n"/>
      <c r="BN208" s="368" t="n"/>
      <c r="BO208" s="368" t="n"/>
      <c r="BP208" s="368" t="n"/>
      <c r="BQ208" s="320" t="n"/>
      <c r="BR208" s="368" t="n"/>
      <c r="BS208" s="368" t="n"/>
      <c r="BT208" s="368" t="n"/>
      <c r="BU208" s="368" t="n"/>
      <c r="BV208" s="368" t="n"/>
      <c r="BW208" s="368" t="n"/>
      <c r="BX208" s="368" t="n"/>
      <c r="BY208" s="368" t="n"/>
      <c r="BZ208" s="368" t="n"/>
      <c r="CA208" s="368" t="n"/>
      <c r="CB208" s="368" t="n"/>
      <c r="CC208" s="368" t="n"/>
      <c r="CD208" s="368" t="n"/>
      <c r="CE208" s="368" t="n"/>
      <c r="CF208" s="368" t="n"/>
      <c r="CG208" s="368" t="n"/>
      <c r="CH208" s="368" t="n"/>
      <c r="CI208" s="368" t="n"/>
      <c r="CJ208" s="368" t="n"/>
      <c r="CK208" s="368" t="n"/>
      <c r="CL208" s="368" t="n"/>
      <c r="CM208" s="368" t="n"/>
      <c r="CN208" s="368" t="n"/>
      <c r="CO208" s="368" t="n"/>
      <c r="CP208" s="368" t="n"/>
      <c r="CQ208" s="368" t="n"/>
      <c r="CR208" s="368" t="n"/>
      <c r="CS208" s="368" t="n"/>
      <c r="CT208" s="368" t="n"/>
      <c r="CU208" s="368" t="n"/>
      <c r="CV208" s="368" t="n"/>
      <c r="CW208" s="368" t="n"/>
      <c r="CX208" s="368" t="n"/>
      <c r="CY208" s="368" t="n"/>
      <c r="CZ208" s="368" t="n"/>
      <c r="DA208" s="368" t="n"/>
      <c r="DB208" s="368" t="n"/>
      <c r="DC208" s="368" t="n"/>
      <c r="DD208" s="368" t="n"/>
    </row>
    <row r="209">
      <c r="A209" s="368" t="n"/>
      <c r="B209" s="368" t="n"/>
      <c r="C209" s="368" t="n"/>
      <c r="D209" s="368" t="n"/>
      <c r="E209" s="368" t="n"/>
      <c r="F209" s="368" t="n"/>
      <c r="G209" s="318" t="n"/>
      <c r="H209" s="368" t="n"/>
      <c r="I209" s="368" t="n"/>
      <c r="J209" s="368" t="n"/>
      <c r="K209" s="368" t="n"/>
      <c r="L209" s="368" t="n"/>
      <c r="M209" s="368" t="n"/>
      <c r="N209" s="368" t="n"/>
      <c r="O209" s="368" t="n"/>
      <c r="P209" s="368" t="n"/>
      <c r="Q209" s="368" t="n"/>
      <c r="R209" s="368" t="n"/>
      <c r="S209" s="368" t="n"/>
      <c r="T209" s="368" t="n"/>
      <c r="U209" s="368" t="n"/>
      <c r="V209" s="368" t="n"/>
      <c r="W209" s="368" t="n"/>
      <c r="X209" s="368" t="n"/>
      <c r="Y209" s="368" t="n"/>
      <c r="Z209" s="368" t="n"/>
      <c r="AA209" s="368" t="n"/>
      <c r="AB209" s="368" t="n"/>
      <c r="AC209" s="368" t="n"/>
      <c r="AD209" s="368" t="n"/>
      <c r="AE209" s="368" t="n"/>
      <c r="AF209" s="368" t="n"/>
      <c r="AG209" s="368" t="n"/>
      <c r="AH209" s="368" t="n"/>
      <c r="AI209" s="368" t="n"/>
      <c r="AJ209" s="368" t="n"/>
      <c r="AK209" s="368" t="n"/>
      <c r="AL209" s="368" t="n"/>
      <c r="AM209" s="368" t="n"/>
      <c r="AN209" s="368" t="n"/>
      <c r="AO209" s="368" t="n"/>
      <c r="AP209" s="319" t="n"/>
      <c r="AQ209" s="368" t="n"/>
      <c r="AR209" s="368" t="n"/>
      <c r="AS209" s="368" t="n"/>
      <c r="AT209" s="368" t="n"/>
      <c r="AU209" s="368" t="n"/>
      <c r="AV209" s="368" t="n"/>
      <c r="AW209" s="368" t="n"/>
      <c r="AX209" s="368" t="n"/>
      <c r="AY209" s="368" t="n"/>
      <c r="AZ209" s="368" t="n"/>
      <c r="BA209" s="368" t="n"/>
      <c r="BB209" s="368" t="n"/>
      <c r="BC209" s="368" t="n"/>
      <c r="BD209" s="368" t="n"/>
      <c r="BE209" s="368" t="n"/>
      <c r="BF209" s="368" t="n"/>
      <c r="BG209" s="368" t="n"/>
      <c r="BH209" s="368" t="n"/>
      <c r="BI209" s="368" t="n"/>
      <c r="BJ209" s="368" t="n"/>
      <c r="BK209" s="368" t="n"/>
      <c r="BL209" s="368" t="n"/>
      <c r="BM209" s="368" t="n"/>
      <c r="BN209" s="368" t="n"/>
      <c r="BO209" s="368" t="n"/>
      <c r="BP209" s="368" t="n"/>
      <c r="BQ209" s="320" t="n"/>
      <c r="BR209" s="368" t="n"/>
      <c r="BS209" s="368" t="n"/>
      <c r="BT209" s="368" t="n"/>
      <c r="BU209" s="368" t="n"/>
      <c r="BV209" s="368" t="n"/>
      <c r="BW209" s="368" t="n"/>
      <c r="BX209" s="368" t="n"/>
      <c r="BY209" s="368" t="n"/>
      <c r="BZ209" s="368" t="n"/>
      <c r="CA209" s="368" t="n"/>
      <c r="CB209" s="368" t="n"/>
      <c r="CC209" s="368" t="n"/>
      <c r="CD209" s="368" t="n"/>
      <c r="CE209" s="368" t="n"/>
      <c r="CF209" s="368" t="n"/>
      <c r="CG209" s="368" t="n"/>
      <c r="CH209" s="368" t="n"/>
      <c r="CI209" s="368" t="n"/>
      <c r="CJ209" s="368" t="n"/>
      <c r="CK209" s="368" t="n"/>
      <c r="CL209" s="368" t="n"/>
      <c r="CM209" s="368" t="n"/>
      <c r="CN209" s="368" t="n"/>
      <c r="CO209" s="368" t="n"/>
      <c r="CP209" s="368" t="n"/>
      <c r="CQ209" s="368" t="n"/>
      <c r="CR209" s="368" t="n"/>
      <c r="CS209" s="368" t="n"/>
      <c r="CT209" s="368" t="n"/>
      <c r="CU209" s="368" t="n"/>
      <c r="CV209" s="368" t="n"/>
      <c r="CW209" s="368" t="n"/>
      <c r="CX209" s="368" t="n"/>
      <c r="CY209" s="368" t="n"/>
      <c r="CZ209" s="368" t="n"/>
      <c r="DA209" s="368" t="n"/>
      <c r="DB209" s="368" t="n"/>
      <c r="DC209" s="368" t="n"/>
      <c r="DD209" s="368" t="n"/>
    </row>
    <row r="210">
      <c r="A210" s="368" t="n"/>
      <c r="B210" s="368" t="n"/>
      <c r="C210" s="368" t="n"/>
      <c r="D210" s="368" t="n"/>
      <c r="E210" s="368" t="n"/>
      <c r="F210" s="368" t="n"/>
      <c r="G210" s="318" t="n"/>
      <c r="H210" s="368" t="n"/>
      <c r="I210" s="368" t="n"/>
      <c r="J210" s="368" t="n"/>
      <c r="K210" s="368" t="n"/>
      <c r="L210" s="368" t="n"/>
      <c r="M210" s="368" t="n"/>
      <c r="N210" s="368" t="n"/>
      <c r="O210" s="368" t="n"/>
      <c r="P210" s="368" t="n"/>
      <c r="Q210" s="368" t="n"/>
      <c r="R210" s="368" t="n"/>
      <c r="S210" s="368" t="n"/>
      <c r="T210" s="368" t="n"/>
      <c r="U210" s="368" t="n"/>
      <c r="V210" s="368" t="n"/>
      <c r="W210" s="368" t="n"/>
      <c r="X210" s="368" t="n"/>
      <c r="Y210" s="368" t="n"/>
      <c r="Z210" s="368" t="n"/>
      <c r="AA210" s="368" t="n"/>
      <c r="AB210" s="368" t="n"/>
      <c r="AC210" s="368" t="n"/>
      <c r="AD210" s="368" t="n"/>
      <c r="AE210" s="368" t="n"/>
      <c r="AF210" s="368" t="n"/>
      <c r="AG210" s="368" t="n"/>
      <c r="AH210" s="368" t="n"/>
      <c r="AI210" s="368" t="n"/>
      <c r="AJ210" s="368" t="n"/>
      <c r="AK210" s="368" t="n"/>
      <c r="AL210" s="368" t="n"/>
      <c r="AM210" s="368" t="n"/>
      <c r="AN210" s="368" t="n"/>
      <c r="AO210" s="368" t="n"/>
      <c r="AP210" s="319" t="n"/>
      <c r="AQ210" s="368" t="n"/>
      <c r="AR210" s="368" t="n"/>
      <c r="AS210" s="368" t="n"/>
      <c r="AT210" s="368" t="n"/>
      <c r="AU210" s="368" t="n"/>
      <c r="AV210" s="368" t="n"/>
      <c r="AW210" s="368" t="n"/>
      <c r="AX210" s="368" t="n"/>
      <c r="AY210" s="368" t="n"/>
      <c r="AZ210" s="368" t="n"/>
      <c r="BA210" s="368" t="n"/>
      <c r="BB210" s="368" t="n"/>
      <c r="BC210" s="368" t="n"/>
      <c r="BD210" s="368" t="n"/>
      <c r="BE210" s="368" t="n"/>
      <c r="BF210" s="368" t="n"/>
      <c r="BG210" s="368" t="n"/>
      <c r="BH210" s="368" t="n"/>
      <c r="BI210" s="368" t="n"/>
      <c r="BJ210" s="368" t="n"/>
      <c r="BK210" s="368" t="n"/>
      <c r="BL210" s="368" t="n"/>
      <c r="BM210" s="368" t="n"/>
      <c r="BN210" s="368" t="n"/>
      <c r="BO210" s="368" t="n"/>
      <c r="BP210" s="368" t="n"/>
      <c r="BQ210" s="320" t="n"/>
      <c r="BR210" s="368" t="n"/>
      <c r="BS210" s="368" t="n"/>
      <c r="BT210" s="368" t="n"/>
      <c r="BU210" s="368" t="n"/>
      <c r="BV210" s="368" t="n"/>
      <c r="BW210" s="368" t="n"/>
      <c r="BX210" s="368" t="n"/>
      <c r="BY210" s="368" t="n"/>
      <c r="BZ210" s="368" t="n"/>
      <c r="CA210" s="368" t="n"/>
      <c r="CB210" s="368" t="n"/>
      <c r="CC210" s="368" t="n"/>
      <c r="CD210" s="368" t="n"/>
      <c r="CE210" s="368" t="n"/>
      <c r="CF210" s="368" t="n"/>
      <c r="CG210" s="368" t="n"/>
      <c r="CH210" s="368" t="n"/>
      <c r="CI210" s="368" t="n"/>
      <c r="CJ210" s="368" t="n"/>
      <c r="CK210" s="368" t="n"/>
      <c r="CL210" s="368" t="n"/>
      <c r="CM210" s="368" t="n"/>
      <c r="CN210" s="368" t="n"/>
      <c r="CO210" s="368" t="n"/>
      <c r="CP210" s="368" t="n"/>
      <c r="CQ210" s="368" t="n"/>
      <c r="CR210" s="368" t="n"/>
      <c r="CS210" s="368" t="n"/>
      <c r="CT210" s="368" t="n"/>
      <c r="CU210" s="368" t="n"/>
      <c r="CV210" s="368" t="n"/>
      <c r="CW210" s="368" t="n"/>
      <c r="CX210" s="368" t="n"/>
      <c r="CY210" s="368" t="n"/>
      <c r="CZ210" s="368" t="n"/>
      <c r="DA210" s="368" t="n"/>
      <c r="DB210" s="368" t="n"/>
      <c r="DC210" s="368" t="n"/>
      <c r="DD210" s="368" t="n"/>
    </row>
    <row r="211">
      <c r="A211" s="368" t="n"/>
      <c r="B211" s="368" t="n"/>
      <c r="C211" s="368" t="n"/>
      <c r="D211" s="368" t="n"/>
      <c r="E211" s="368" t="n"/>
      <c r="F211" s="368" t="n"/>
      <c r="G211" s="318" t="n"/>
      <c r="H211" s="368" t="n"/>
      <c r="I211" s="368" t="n"/>
      <c r="J211" s="368" t="n"/>
      <c r="K211" s="368" t="n"/>
      <c r="L211" s="368" t="n"/>
      <c r="M211" s="368" t="n"/>
      <c r="N211" s="368" t="n"/>
      <c r="O211" s="368" t="n"/>
      <c r="P211" s="368" t="n"/>
      <c r="Q211" s="368" t="n"/>
      <c r="R211" s="368" t="n"/>
      <c r="S211" s="368" t="n"/>
      <c r="T211" s="368" t="n"/>
      <c r="U211" s="368" t="n"/>
      <c r="V211" s="368" t="n"/>
      <c r="W211" s="368" t="n"/>
      <c r="X211" s="368" t="n"/>
      <c r="Y211" s="368" t="n"/>
      <c r="Z211" s="368" t="n"/>
      <c r="AA211" s="368" t="n"/>
      <c r="AB211" s="368" t="n"/>
      <c r="AC211" s="368" t="n"/>
      <c r="AD211" s="368" t="n"/>
      <c r="AE211" s="368" t="n"/>
      <c r="AF211" s="368" t="n"/>
      <c r="AG211" s="368" t="n"/>
      <c r="AH211" s="368" t="n"/>
      <c r="AI211" s="368" t="n"/>
      <c r="AJ211" s="368" t="n"/>
      <c r="AK211" s="368" t="n"/>
      <c r="AL211" s="368" t="n"/>
      <c r="AM211" s="368" t="n"/>
      <c r="AN211" s="368" t="n"/>
      <c r="AO211" s="368" t="n"/>
      <c r="AP211" s="319" t="n"/>
      <c r="AQ211" s="368" t="n"/>
      <c r="AR211" s="368" t="n"/>
      <c r="AS211" s="368" t="n"/>
      <c r="AT211" s="368" t="n"/>
      <c r="AU211" s="368" t="n"/>
      <c r="AV211" s="368" t="n"/>
      <c r="AW211" s="368" t="n"/>
      <c r="AX211" s="368" t="n"/>
      <c r="AY211" s="368" t="n"/>
      <c r="AZ211" s="368" t="n"/>
      <c r="BA211" s="368" t="n"/>
      <c r="BB211" s="368" t="n"/>
      <c r="BC211" s="368" t="n"/>
      <c r="BD211" s="368" t="n"/>
      <c r="BE211" s="368" t="n"/>
      <c r="BF211" s="368" t="n"/>
      <c r="BG211" s="368" t="n"/>
      <c r="BH211" s="368" t="n"/>
      <c r="BI211" s="368" t="n"/>
      <c r="BJ211" s="368" t="n"/>
      <c r="BK211" s="368" t="n"/>
      <c r="BL211" s="368" t="n"/>
      <c r="BM211" s="368" t="n"/>
      <c r="BN211" s="368" t="n"/>
      <c r="BO211" s="368" t="n"/>
      <c r="BP211" s="368" t="n"/>
      <c r="BQ211" s="320" t="n"/>
      <c r="BR211" s="368" t="n"/>
      <c r="BS211" s="368" t="n"/>
      <c r="BT211" s="368" t="n"/>
      <c r="BU211" s="368" t="n"/>
      <c r="BV211" s="368" t="n"/>
      <c r="BW211" s="368" t="n"/>
      <c r="BX211" s="368" t="n"/>
      <c r="BY211" s="368" t="n"/>
      <c r="BZ211" s="368" t="n"/>
      <c r="CA211" s="368" t="n"/>
      <c r="CB211" s="368" t="n"/>
      <c r="CC211" s="368" t="n"/>
      <c r="CD211" s="368" t="n"/>
      <c r="CE211" s="368" t="n"/>
      <c r="CF211" s="368" t="n"/>
      <c r="CG211" s="368" t="n"/>
      <c r="CH211" s="368" t="n"/>
      <c r="CI211" s="368" t="n"/>
      <c r="CJ211" s="368" t="n"/>
      <c r="CK211" s="368" t="n"/>
      <c r="CL211" s="368" t="n"/>
      <c r="CM211" s="368" t="n"/>
      <c r="CN211" s="368" t="n"/>
      <c r="CO211" s="368" t="n"/>
      <c r="CP211" s="368" t="n"/>
      <c r="CQ211" s="368" t="n"/>
      <c r="CR211" s="368" t="n"/>
      <c r="CS211" s="368" t="n"/>
      <c r="CT211" s="368" t="n"/>
      <c r="CU211" s="368" t="n"/>
      <c r="CV211" s="368" t="n"/>
      <c r="CW211" s="368" t="n"/>
      <c r="CX211" s="368" t="n"/>
      <c r="CY211" s="368" t="n"/>
      <c r="CZ211" s="368" t="n"/>
      <c r="DA211" s="368" t="n"/>
      <c r="DB211" s="368" t="n"/>
      <c r="DC211" s="368" t="n"/>
      <c r="DD211" s="368" t="n"/>
    </row>
    <row r="212">
      <c r="A212" s="368" t="n"/>
      <c r="B212" s="368" t="n"/>
      <c r="C212" s="368" t="n"/>
      <c r="D212" s="368" t="n"/>
      <c r="E212" s="368" t="n"/>
      <c r="F212" s="368" t="n"/>
      <c r="G212" s="318" t="n"/>
      <c r="H212" s="368" t="n"/>
      <c r="I212" s="368" t="n"/>
      <c r="J212" s="368" t="n"/>
      <c r="K212" s="368" t="n"/>
      <c r="L212" s="368" t="n"/>
      <c r="M212" s="368" t="n"/>
      <c r="N212" s="368" t="n"/>
      <c r="O212" s="368" t="n"/>
      <c r="P212" s="368" t="n"/>
      <c r="Q212" s="368" t="n"/>
      <c r="R212" s="368" t="n"/>
      <c r="S212" s="368" t="n"/>
      <c r="T212" s="368" t="n"/>
      <c r="U212" s="368" t="n"/>
      <c r="V212" s="368" t="n"/>
      <c r="W212" s="368" t="n"/>
      <c r="X212" s="368" t="n"/>
      <c r="Y212" s="368" t="n"/>
      <c r="Z212" s="368" t="n"/>
      <c r="AA212" s="368" t="n"/>
      <c r="AB212" s="368" t="n"/>
      <c r="AC212" s="368" t="n"/>
      <c r="AD212" s="368" t="n"/>
      <c r="AE212" s="368" t="n"/>
      <c r="AF212" s="368" t="n"/>
      <c r="AG212" s="368" t="n"/>
      <c r="AH212" s="368" t="n"/>
      <c r="AI212" s="368" t="n"/>
      <c r="AJ212" s="368" t="n"/>
      <c r="AK212" s="368" t="n"/>
      <c r="AL212" s="368" t="n"/>
      <c r="AM212" s="368" t="n"/>
      <c r="AN212" s="368" t="n"/>
      <c r="AO212" s="368" t="n"/>
      <c r="AP212" s="319" t="n"/>
      <c r="AQ212" s="368" t="n"/>
      <c r="AR212" s="368" t="n"/>
      <c r="AS212" s="368" t="n"/>
      <c r="AT212" s="368" t="n"/>
      <c r="AU212" s="368" t="n"/>
      <c r="AV212" s="368" t="n"/>
      <c r="AW212" s="368" t="n"/>
      <c r="AX212" s="368" t="n"/>
      <c r="AY212" s="368" t="n"/>
      <c r="AZ212" s="368" t="n"/>
      <c r="BA212" s="368" t="n"/>
      <c r="BB212" s="368" t="n"/>
      <c r="BC212" s="368" t="n"/>
      <c r="BD212" s="368" t="n"/>
      <c r="BE212" s="368" t="n"/>
      <c r="BF212" s="368" t="n"/>
      <c r="BG212" s="368" t="n"/>
      <c r="BH212" s="368" t="n"/>
      <c r="BI212" s="368" t="n"/>
      <c r="BJ212" s="368" t="n"/>
      <c r="BK212" s="368" t="n"/>
      <c r="BL212" s="368" t="n"/>
      <c r="BM212" s="368" t="n"/>
      <c r="BN212" s="368" t="n"/>
      <c r="BO212" s="368" t="n"/>
      <c r="BP212" s="368" t="n"/>
      <c r="BQ212" s="320" t="n"/>
      <c r="BR212" s="368" t="n"/>
      <c r="BS212" s="368" t="n"/>
      <c r="BT212" s="368" t="n"/>
      <c r="BU212" s="368" t="n"/>
      <c r="BV212" s="368" t="n"/>
      <c r="BW212" s="368" t="n"/>
      <c r="BX212" s="368" t="n"/>
      <c r="BY212" s="368" t="n"/>
      <c r="BZ212" s="368" t="n"/>
      <c r="CA212" s="368" t="n"/>
      <c r="CB212" s="368" t="n"/>
      <c r="CC212" s="368" t="n"/>
      <c r="CD212" s="368" t="n"/>
      <c r="CE212" s="368" t="n"/>
      <c r="CF212" s="368" t="n"/>
      <c r="CG212" s="368" t="n"/>
      <c r="CH212" s="368" t="n"/>
      <c r="CI212" s="368" t="n"/>
      <c r="CJ212" s="368" t="n"/>
      <c r="CK212" s="368" t="n"/>
      <c r="CL212" s="368" t="n"/>
      <c r="CM212" s="368" t="n"/>
      <c r="CN212" s="368" t="n"/>
      <c r="CO212" s="368" t="n"/>
      <c r="CP212" s="368" t="n"/>
      <c r="CQ212" s="368" t="n"/>
      <c r="CR212" s="368" t="n"/>
      <c r="CS212" s="368" t="n"/>
      <c r="CT212" s="368" t="n"/>
      <c r="CU212" s="368" t="n"/>
      <c r="CV212" s="368" t="n"/>
      <c r="CW212" s="368" t="n"/>
      <c r="CX212" s="368" t="n"/>
      <c r="CY212" s="368" t="n"/>
      <c r="CZ212" s="368" t="n"/>
      <c r="DA212" s="368" t="n"/>
      <c r="DB212" s="368" t="n"/>
      <c r="DC212" s="368" t="n"/>
      <c r="DD212" s="368" t="n"/>
    </row>
    <row r="213">
      <c r="A213" s="368" t="n"/>
      <c r="B213" s="368" t="n"/>
      <c r="C213" s="368" t="n"/>
      <c r="D213" s="368" t="n"/>
      <c r="E213" s="368" t="n"/>
      <c r="F213" s="368" t="n"/>
      <c r="G213" s="318" t="n"/>
      <c r="H213" s="368" t="n"/>
      <c r="I213" s="368" t="n"/>
      <c r="J213" s="368" t="n"/>
      <c r="K213" s="368" t="n"/>
      <c r="L213" s="368" t="n"/>
      <c r="M213" s="368" t="n"/>
      <c r="N213" s="368" t="n"/>
      <c r="O213" s="368" t="n"/>
      <c r="P213" s="368" t="n"/>
      <c r="Q213" s="368" t="n"/>
      <c r="R213" s="368" t="n"/>
      <c r="S213" s="368" t="n"/>
      <c r="T213" s="368" t="n"/>
      <c r="U213" s="368" t="n"/>
      <c r="V213" s="368" t="n"/>
      <c r="W213" s="368" t="n"/>
      <c r="X213" s="368" t="n"/>
      <c r="Y213" s="368" t="n"/>
      <c r="Z213" s="368" t="n"/>
      <c r="AA213" s="368" t="n"/>
      <c r="AB213" s="368" t="n"/>
      <c r="AC213" s="368" t="n"/>
      <c r="AD213" s="368" t="n"/>
      <c r="AE213" s="368" t="n"/>
      <c r="AF213" s="368" t="n"/>
      <c r="AG213" s="368" t="n"/>
      <c r="AH213" s="368" t="n"/>
      <c r="AI213" s="368" t="n"/>
      <c r="AJ213" s="368" t="n"/>
      <c r="AK213" s="368" t="n"/>
      <c r="AL213" s="368" t="n"/>
      <c r="AM213" s="368" t="n"/>
      <c r="AN213" s="368" t="n"/>
      <c r="AO213" s="368" t="n"/>
      <c r="AP213" s="319" t="n"/>
      <c r="AQ213" s="368" t="n"/>
      <c r="AR213" s="368" t="n"/>
      <c r="AS213" s="368" t="n"/>
      <c r="AT213" s="368" t="n"/>
      <c r="AU213" s="368" t="n"/>
      <c r="AV213" s="368" t="n"/>
      <c r="AW213" s="368" t="n"/>
      <c r="AX213" s="368" t="n"/>
      <c r="AY213" s="368" t="n"/>
      <c r="AZ213" s="368" t="n"/>
      <c r="BA213" s="368" t="n"/>
      <c r="BB213" s="368" t="n"/>
      <c r="BC213" s="368" t="n"/>
      <c r="BD213" s="368" t="n"/>
      <c r="BE213" s="368" t="n"/>
      <c r="BF213" s="368" t="n"/>
      <c r="BG213" s="368" t="n"/>
      <c r="BH213" s="368" t="n"/>
      <c r="BI213" s="368" t="n"/>
      <c r="BJ213" s="368" t="n"/>
      <c r="BK213" s="368" t="n"/>
      <c r="BL213" s="368" t="n"/>
      <c r="BM213" s="368" t="n"/>
      <c r="BN213" s="368" t="n"/>
      <c r="BO213" s="368" t="n"/>
      <c r="BP213" s="368" t="n"/>
      <c r="BQ213" s="320" t="n"/>
      <c r="BR213" s="368" t="n"/>
      <c r="BS213" s="368" t="n"/>
      <c r="BT213" s="368" t="n"/>
      <c r="BU213" s="368" t="n"/>
      <c r="BV213" s="368" t="n"/>
      <c r="BW213" s="368" t="n"/>
      <c r="BX213" s="368" t="n"/>
      <c r="BY213" s="368" t="n"/>
      <c r="BZ213" s="368" t="n"/>
      <c r="CA213" s="368" t="n"/>
      <c r="CB213" s="368" t="n"/>
      <c r="CC213" s="368" t="n"/>
      <c r="CD213" s="368" t="n"/>
      <c r="CE213" s="368" t="n"/>
      <c r="CF213" s="368" t="n"/>
      <c r="CG213" s="368" t="n"/>
      <c r="CH213" s="368" t="n"/>
      <c r="CI213" s="368" t="n"/>
      <c r="CJ213" s="368" t="n"/>
      <c r="CK213" s="368" t="n"/>
      <c r="CL213" s="368" t="n"/>
      <c r="CM213" s="368" t="n"/>
      <c r="CN213" s="368" t="n"/>
      <c r="CO213" s="368" t="n"/>
      <c r="CP213" s="368" t="n"/>
      <c r="CQ213" s="368" t="n"/>
      <c r="CR213" s="368" t="n"/>
      <c r="CS213" s="368" t="n"/>
      <c r="CT213" s="368" t="n"/>
      <c r="CU213" s="368" t="n"/>
      <c r="CV213" s="368" t="n"/>
      <c r="CW213" s="368" t="n"/>
      <c r="CX213" s="368" t="n"/>
      <c r="CY213" s="368" t="n"/>
      <c r="CZ213" s="368" t="n"/>
      <c r="DA213" s="368" t="n"/>
      <c r="DB213" s="368" t="n"/>
      <c r="DC213" s="368" t="n"/>
      <c r="DD213" s="368" t="n"/>
    </row>
    <row r="214">
      <c r="A214" s="368" t="n"/>
      <c r="B214" s="368" t="n"/>
      <c r="C214" s="368" t="n"/>
      <c r="D214" s="368" t="n"/>
      <c r="E214" s="368" t="n"/>
      <c r="F214" s="368" t="n"/>
      <c r="G214" s="318" t="n"/>
      <c r="H214" s="368" t="n"/>
      <c r="I214" s="368" t="n"/>
      <c r="J214" s="368" t="n"/>
      <c r="K214" s="368" t="n"/>
      <c r="L214" s="368" t="n"/>
      <c r="M214" s="368" t="n"/>
      <c r="N214" s="368" t="n"/>
      <c r="O214" s="368" t="n"/>
      <c r="P214" s="368" t="n"/>
      <c r="Q214" s="368" t="n"/>
      <c r="R214" s="368" t="n"/>
      <c r="S214" s="368" t="n"/>
      <c r="T214" s="368" t="n"/>
      <c r="U214" s="368" t="n"/>
      <c r="V214" s="368" t="n"/>
      <c r="W214" s="368" t="n"/>
      <c r="X214" s="368" t="n"/>
      <c r="Y214" s="368" t="n"/>
      <c r="Z214" s="368" t="n"/>
      <c r="AA214" s="368" t="n"/>
      <c r="AB214" s="368" t="n"/>
      <c r="AC214" s="368" t="n"/>
      <c r="AD214" s="368" t="n"/>
      <c r="AE214" s="368" t="n"/>
      <c r="AF214" s="368" t="n"/>
      <c r="AG214" s="368" t="n"/>
      <c r="AH214" s="368" t="n"/>
      <c r="AI214" s="368" t="n"/>
      <c r="AJ214" s="368" t="n"/>
      <c r="AK214" s="368" t="n"/>
      <c r="AL214" s="368" t="n"/>
      <c r="AM214" s="368" t="n"/>
      <c r="AN214" s="368" t="n"/>
      <c r="AO214" s="368" t="n"/>
      <c r="AP214" s="319" t="n"/>
      <c r="AQ214" s="368" t="n"/>
      <c r="AR214" s="368" t="n"/>
      <c r="AS214" s="368" t="n"/>
      <c r="AT214" s="368" t="n"/>
      <c r="AU214" s="368" t="n"/>
      <c r="AV214" s="368" t="n"/>
      <c r="AW214" s="368" t="n"/>
      <c r="AX214" s="368" t="n"/>
      <c r="AY214" s="368" t="n"/>
      <c r="AZ214" s="368" t="n"/>
      <c r="BA214" s="368" t="n"/>
      <c r="BB214" s="368" t="n"/>
      <c r="BC214" s="368" t="n"/>
      <c r="BD214" s="368" t="n"/>
      <c r="BE214" s="368" t="n"/>
      <c r="BF214" s="368" t="n"/>
      <c r="BG214" s="368" t="n"/>
      <c r="BH214" s="368" t="n"/>
      <c r="BI214" s="368" t="n"/>
      <c r="BJ214" s="368" t="n"/>
      <c r="BK214" s="368" t="n"/>
      <c r="BL214" s="368" t="n"/>
      <c r="BM214" s="368" t="n"/>
      <c r="BN214" s="368" t="n"/>
      <c r="BO214" s="368" t="n"/>
      <c r="BP214" s="368" t="n"/>
      <c r="BQ214" s="320" t="n"/>
      <c r="BR214" s="368" t="n"/>
      <c r="BS214" s="368" t="n"/>
      <c r="BT214" s="368" t="n"/>
      <c r="BU214" s="368" t="n"/>
      <c r="BV214" s="368" t="n"/>
      <c r="BW214" s="368" t="n"/>
      <c r="BX214" s="368" t="n"/>
      <c r="BY214" s="368" t="n"/>
      <c r="BZ214" s="368" t="n"/>
      <c r="CA214" s="368" t="n"/>
      <c r="CB214" s="368" t="n"/>
      <c r="CC214" s="368" t="n"/>
      <c r="CD214" s="368" t="n"/>
      <c r="CE214" s="368" t="n"/>
      <c r="CF214" s="368" t="n"/>
      <c r="CG214" s="368" t="n"/>
      <c r="CH214" s="368" t="n"/>
      <c r="CI214" s="368" t="n"/>
      <c r="CJ214" s="368" t="n"/>
      <c r="CK214" s="368" t="n"/>
      <c r="CL214" s="368" t="n"/>
      <c r="CM214" s="368" t="n"/>
      <c r="CN214" s="368" t="n"/>
      <c r="CO214" s="368" t="n"/>
      <c r="CP214" s="368" t="n"/>
      <c r="CQ214" s="368" t="n"/>
      <c r="CR214" s="368" t="n"/>
      <c r="CS214" s="368" t="n"/>
      <c r="CT214" s="368" t="n"/>
      <c r="CU214" s="368" t="n"/>
      <c r="CV214" s="368" t="n"/>
      <c r="CW214" s="368" t="n"/>
      <c r="CX214" s="368" t="n"/>
      <c r="CY214" s="368" t="n"/>
      <c r="CZ214" s="368" t="n"/>
      <c r="DA214" s="368" t="n"/>
      <c r="DB214" s="368" t="n"/>
      <c r="DC214" s="368" t="n"/>
      <c r="DD214" s="368" t="n"/>
    </row>
    <row r="215">
      <c r="A215" s="368" t="n"/>
      <c r="B215" s="368" t="n"/>
      <c r="C215" s="368" t="n"/>
      <c r="D215" s="368" t="n"/>
      <c r="E215" s="368" t="n"/>
      <c r="F215" s="368" t="n"/>
      <c r="G215" s="318" t="n"/>
      <c r="H215" s="368" t="n"/>
      <c r="I215" s="368" t="n"/>
      <c r="J215" s="368" t="n"/>
      <c r="K215" s="368" t="n"/>
      <c r="L215" s="368" t="n"/>
      <c r="M215" s="368" t="n"/>
      <c r="N215" s="368" t="n"/>
      <c r="O215" s="368" t="n"/>
      <c r="P215" s="368" t="n"/>
      <c r="Q215" s="368" t="n"/>
      <c r="R215" s="368" t="n"/>
      <c r="S215" s="368" t="n"/>
      <c r="T215" s="368" t="n"/>
      <c r="U215" s="368" t="n"/>
      <c r="V215" s="368" t="n"/>
      <c r="W215" s="368" t="n"/>
      <c r="X215" s="368" t="n"/>
      <c r="Y215" s="368" t="n"/>
      <c r="Z215" s="368" t="n"/>
      <c r="AA215" s="368" t="n"/>
      <c r="AB215" s="368" t="n"/>
      <c r="AC215" s="368" t="n"/>
      <c r="AD215" s="368" t="n"/>
      <c r="AE215" s="368" t="n"/>
      <c r="AF215" s="368" t="n"/>
      <c r="AG215" s="368" t="n"/>
      <c r="AH215" s="368" t="n"/>
      <c r="AI215" s="368" t="n"/>
      <c r="AJ215" s="368" t="n"/>
      <c r="AK215" s="368" t="n"/>
      <c r="AL215" s="368" t="n"/>
      <c r="AM215" s="368" t="n"/>
      <c r="AN215" s="368" t="n"/>
      <c r="AO215" s="368" t="n"/>
      <c r="AP215" s="319" t="n"/>
      <c r="AQ215" s="368" t="n"/>
      <c r="AR215" s="368" t="n"/>
      <c r="AS215" s="368" t="n"/>
      <c r="AT215" s="368" t="n"/>
      <c r="AU215" s="368" t="n"/>
      <c r="AV215" s="368" t="n"/>
      <c r="AW215" s="368" t="n"/>
      <c r="AX215" s="368" t="n"/>
      <c r="AY215" s="368" t="n"/>
      <c r="AZ215" s="368" t="n"/>
      <c r="BA215" s="368" t="n"/>
      <c r="BB215" s="368" t="n"/>
      <c r="BC215" s="368" t="n"/>
      <c r="BD215" s="368" t="n"/>
      <c r="BE215" s="368" t="n"/>
      <c r="BF215" s="368" t="n"/>
      <c r="BG215" s="368" t="n"/>
      <c r="BH215" s="368" t="n"/>
      <c r="BI215" s="368" t="n"/>
      <c r="BJ215" s="368" t="n"/>
      <c r="BK215" s="368" t="n"/>
      <c r="BL215" s="368" t="n"/>
      <c r="BM215" s="368" t="n"/>
      <c r="BN215" s="368" t="n"/>
      <c r="BO215" s="368" t="n"/>
      <c r="BP215" s="368" t="n"/>
      <c r="BQ215" s="320" t="n"/>
      <c r="BR215" s="368" t="n"/>
      <c r="BS215" s="368" t="n"/>
      <c r="BT215" s="368" t="n"/>
      <c r="BU215" s="368" t="n"/>
      <c r="BV215" s="368" t="n"/>
      <c r="BW215" s="368" t="n"/>
      <c r="BX215" s="368" t="n"/>
      <c r="BY215" s="368" t="n"/>
      <c r="BZ215" s="368" t="n"/>
      <c r="CA215" s="368" t="n"/>
      <c r="CB215" s="368" t="n"/>
      <c r="CC215" s="368" t="n"/>
      <c r="CD215" s="368" t="n"/>
      <c r="CE215" s="368" t="n"/>
      <c r="CF215" s="368" t="n"/>
      <c r="CG215" s="368" t="n"/>
      <c r="CH215" s="368" t="n"/>
      <c r="CI215" s="368" t="n"/>
      <c r="CJ215" s="368" t="n"/>
      <c r="CK215" s="368" t="n"/>
      <c r="CL215" s="368" t="n"/>
      <c r="CM215" s="368" t="n"/>
      <c r="CN215" s="368" t="n"/>
      <c r="CO215" s="368" t="n"/>
      <c r="CP215" s="368" t="n"/>
      <c r="CQ215" s="368" t="n"/>
      <c r="CR215" s="368" t="n"/>
      <c r="CS215" s="368" t="n"/>
      <c r="CT215" s="368" t="n"/>
      <c r="CU215" s="368" t="n"/>
      <c r="CV215" s="368" t="n"/>
      <c r="CW215" s="368" t="n"/>
      <c r="CX215" s="368" t="n"/>
      <c r="CY215" s="368" t="n"/>
      <c r="CZ215" s="368" t="n"/>
      <c r="DA215" s="368" t="n"/>
      <c r="DB215" s="368" t="n"/>
      <c r="DC215" s="368" t="n"/>
      <c r="DD215" s="368" t="n"/>
    </row>
    <row r="216">
      <c r="A216" s="368" t="n"/>
      <c r="B216" s="368" t="n"/>
      <c r="C216" s="368" t="n"/>
      <c r="D216" s="368" t="n"/>
      <c r="E216" s="368" t="n"/>
      <c r="F216" s="368" t="n"/>
      <c r="G216" s="318" t="n"/>
      <c r="H216" s="368" t="n"/>
      <c r="I216" s="368" t="n"/>
      <c r="J216" s="368" t="n"/>
      <c r="K216" s="368" t="n"/>
      <c r="L216" s="368" t="n"/>
      <c r="M216" s="368" t="n"/>
      <c r="N216" s="368" t="n"/>
      <c r="O216" s="368" t="n"/>
      <c r="P216" s="368" t="n"/>
      <c r="Q216" s="368" t="n"/>
      <c r="R216" s="368" t="n"/>
      <c r="S216" s="368" t="n"/>
      <c r="T216" s="368" t="n"/>
      <c r="U216" s="368" t="n"/>
      <c r="V216" s="368" t="n"/>
      <c r="W216" s="368" t="n"/>
      <c r="X216" s="368" t="n"/>
      <c r="Y216" s="368" t="n"/>
      <c r="Z216" s="368" t="n"/>
      <c r="AA216" s="368" t="n"/>
      <c r="AB216" s="368" t="n"/>
      <c r="AC216" s="368" t="n"/>
      <c r="AD216" s="368" t="n"/>
      <c r="AE216" s="368" t="n"/>
      <c r="AF216" s="368" t="n"/>
      <c r="AG216" s="368" t="n"/>
      <c r="AH216" s="368" t="n"/>
      <c r="AI216" s="368" t="n"/>
      <c r="AJ216" s="368" t="n"/>
      <c r="AK216" s="368" t="n"/>
      <c r="AL216" s="368" t="n"/>
      <c r="AM216" s="368" t="n"/>
      <c r="AN216" s="368" t="n"/>
      <c r="AO216" s="368" t="n"/>
      <c r="AP216" s="319" t="n"/>
      <c r="AQ216" s="368" t="n"/>
      <c r="AR216" s="368" t="n"/>
      <c r="AS216" s="368" t="n"/>
      <c r="AT216" s="368" t="n"/>
      <c r="AU216" s="368" t="n"/>
      <c r="AV216" s="368" t="n"/>
      <c r="AW216" s="368" t="n"/>
      <c r="AX216" s="368" t="n"/>
      <c r="AY216" s="368" t="n"/>
      <c r="AZ216" s="368" t="n"/>
      <c r="BA216" s="368" t="n"/>
      <c r="BB216" s="368" t="n"/>
      <c r="BC216" s="368" t="n"/>
      <c r="BD216" s="368" t="n"/>
      <c r="BE216" s="368" t="n"/>
      <c r="BF216" s="368" t="n"/>
      <c r="BG216" s="368" t="n"/>
      <c r="BH216" s="368" t="n"/>
      <c r="BI216" s="368" t="n"/>
      <c r="BJ216" s="368" t="n"/>
      <c r="BK216" s="368" t="n"/>
      <c r="BL216" s="368" t="n"/>
      <c r="BM216" s="368" t="n"/>
      <c r="BN216" s="368" t="n"/>
      <c r="BO216" s="368" t="n"/>
      <c r="BP216" s="368" t="n"/>
      <c r="BQ216" s="320" t="n"/>
      <c r="BR216" s="368" t="n"/>
      <c r="BS216" s="368" t="n"/>
      <c r="BT216" s="368" t="n"/>
      <c r="BU216" s="368" t="n"/>
      <c r="BV216" s="368" t="n"/>
      <c r="BW216" s="368" t="n"/>
      <c r="BX216" s="368" t="n"/>
      <c r="BY216" s="368" t="n"/>
      <c r="BZ216" s="368" t="n"/>
      <c r="CA216" s="368" t="n"/>
      <c r="CB216" s="368" t="n"/>
      <c r="CC216" s="368" t="n"/>
      <c r="CD216" s="368" t="n"/>
      <c r="CE216" s="368" t="n"/>
      <c r="CF216" s="368" t="n"/>
      <c r="CG216" s="368" t="n"/>
      <c r="CH216" s="368" t="n"/>
      <c r="CI216" s="368" t="n"/>
      <c r="CJ216" s="368" t="n"/>
      <c r="CK216" s="368" t="n"/>
      <c r="CL216" s="368" t="n"/>
      <c r="CM216" s="368" t="n"/>
      <c r="CN216" s="368" t="n"/>
      <c r="CO216" s="368" t="n"/>
      <c r="CP216" s="368" t="n"/>
      <c r="CQ216" s="368" t="n"/>
      <c r="CR216" s="368" t="n"/>
      <c r="CS216" s="368" t="n"/>
      <c r="CT216" s="368" t="n"/>
      <c r="CU216" s="368" t="n"/>
      <c r="CV216" s="368" t="n"/>
      <c r="CW216" s="368" t="n"/>
      <c r="CX216" s="368" t="n"/>
      <c r="CY216" s="368" t="n"/>
      <c r="CZ216" s="368" t="n"/>
      <c r="DA216" s="368" t="n"/>
      <c r="DB216" s="368" t="n"/>
      <c r="DC216" s="368" t="n"/>
      <c r="DD216" s="368" t="n"/>
    </row>
    <row r="217">
      <c r="A217" s="368" t="n"/>
      <c r="B217" s="368" t="n"/>
      <c r="C217" s="368" t="n"/>
      <c r="D217" s="368" t="n"/>
      <c r="E217" s="368" t="n"/>
      <c r="F217" s="368" t="n"/>
      <c r="G217" s="318" t="n"/>
      <c r="H217" s="368" t="n"/>
      <c r="I217" s="368" t="n"/>
      <c r="J217" s="368" t="n"/>
      <c r="K217" s="368" t="n"/>
      <c r="L217" s="368" t="n"/>
      <c r="M217" s="368" t="n"/>
      <c r="N217" s="368" t="n"/>
      <c r="O217" s="368" t="n"/>
      <c r="P217" s="368" t="n"/>
      <c r="Q217" s="368" t="n"/>
      <c r="R217" s="368" t="n"/>
      <c r="S217" s="368" t="n"/>
      <c r="T217" s="368" t="n"/>
      <c r="U217" s="368" t="n"/>
      <c r="V217" s="368" t="n"/>
      <c r="W217" s="368" t="n"/>
      <c r="X217" s="368" t="n"/>
      <c r="Y217" s="368" t="n"/>
      <c r="Z217" s="368" t="n"/>
      <c r="AA217" s="368" t="n"/>
      <c r="AB217" s="368" t="n"/>
      <c r="AC217" s="368" t="n"/>
      <c r="AD217" s="368" t="n"/>
      <c r="AE217" s="368" t="n"/>
      <c r="AF217" s="368" t="n"/>
      <c r="AG217" s="368" t="n"/>
      <c r="AH217" s="368" t="n"/>
      <c r="AI217" s="368" t="n"/>
      <c r="AJ217" s="368" t="n"/>
      <c r="AK217" s="368" t="n"/>
      <c r="AL217" s="368" t="n"/>
      <c r="AM217" s="368" t="n"/>
      <c r="AN217" s="368" t="n"/>
      <c r="AO217" s="368" t="n"/>
      <c r="AP217" s="319" t="n"/>
      <c r="AQ217" s="368" t="n"/>
      <c r="AR217" s="368" t="n"/>
      <c r="AS217" s="368" t="n"/>
      <c r="AT217" s="368" t="n"/>
      <c r="AU217" s="368" t="n"/>
      <c r="AV217" s="368" t="n"/>
      <c r="AW217" s="368" t="n"/>
      <c r="AX217" s="368" t="n"/>
      <c r="AY217" s="368" t="n"/>
      <c r="AZ217" s="368" t="n"/>
      <c r="BA217" s="368" t="n"/>
      <c r="BB217" s="368" t="n"/>
      <c r="BC217" s="368" t="n"/>
      <c r="BD217" s="368" t="n"/>
      <c r="BE217" s="368" t="n"/>
      <c r="BF217" s="368" t="n"/>
      <c r="BG217" s="368" t="n"/>
      <c r="BH217" s="368" t="n"/>
      <c r="BI217" s="368" t="n"/>
      <c r="BJ217" s="368" t="n"/>
      <c r="BK217" s="368" t="n"/>
      <c r="BL217" s="368" t="n"/>
      <c r="BM217" s="368" t="n"/>
      <c r="BN217" s="368" t="n"/>
      <c r="BO217" s="368" t="n"/>
      <c r="BP217" s="368" t="n"/>
      <c r="BQ217" s="320" t="n"/>
      <c r="BR217" s="368" t="n"/>
      <c r="BS217" s="368" t="n"/>
      <c r="BT217" s="368" t="n"/>
      <c r="BU217" s="368" t="n"/>
      <c r="BV217" s="368" t="n"/>
      <c r="BW217" s="368" t="n"/>
      <c r="BX217" s="368" t="n"/>
      <c r="BY217" s="368" t="n"/>
      <c r="BZ217" s="368" t="n"/>
      <c r="CA217" s="368" t="n"/>
      <c r="CB217" s="368" t="n"/>
      <c r="CC217" s="368" t="n"/>
      <c r="CD217" s="368" t="n"/>
      <c r="CE217" s="368" t="n"/>
      <c r="CF217" s="368" t="n"/>
      <c r="CG217" s="368" t="n"/>
      <c r="CH217" s="368" t="n"/>
      <c r="CI217" s="368" t="n"/>
      <c r="CJ217" s="368" t="n"/>
      <c r="CK217" s="368" t="n"/>
      <c r="CL217" s="368" t="n"/>
      <c r="CM217" s="368" t="n"/>
      <c r="CN217" s="368" t="n"/>
      <c r="CO217" s="368" t="n"/>
      <c r="CP217" s="368" t="n"/>
      <c r="CQ217" s="368" t="n"/>
      <c r="CR217" s="368" t="n"/>
      <c r="CS217" s="368" t="n"/>
      <c r="CT217" s="368" t="n"/>
      <c r="CU217" s="368" t="n"/>
      <c r="CV217" s="368" t="n"/>
      <c r="CW217" s="368" t="n"/>
      <c r="CX217" s="368" t="n"/>
      <c r="CY217" s="368" t="n"/>
      <c r="CZ217" s="368" t="n"/>
      <c r="DA217" s="368" t="n"/>
      <c r="DB217" s="368" t="n"/>
      <c r="DC217" s="368" t="n"/>
      <c r="DD217" s="368" t="n"/>
    </row>
    <row r="218">
      <c r="A218" s="368" t="n"/>
      <c r="B218" s="368" t="n"/>
      <c r="C218" s="368" t="n"/>
      <c r="D218" s="368" t="n"/>
      <c r="E218" s="368" t="n"/>
      <c r="F218" s="368" t="n"/>
      <c r="G218" s="318" t="n"/>
      <c r="H218" s="368" t="n"/>
      <c r="I218" s="368" t="n"/>
      <c r="J218" s="368" t="n"/>
      <c r="K218" s="368" t="n"/>
      <c r="L218" s="368" t="n"/>
      <c r="M218" s="368" t="n"/>
      <c r="N218" s="368" t="n"/>
      <c r="O218" s="368" t="n"/>
      <c r="P218" s="368" t="n"/>
      <c r="Q218" s="368" t="n"/>
      <c r="R218" s="368" t="n"/>
      <c r="S218" s="368" t="n"/>
      <c r="T218" s="368" t="n"/>
      <c r="U218" s="368" t="n"/>
      <c r="V218" s="368" t="n"/>
      <c r="W218" s="368" t="n"/>
      <c r="X218" s="368" t="n"/>
      <c r="Y218" s="368" t="n"/>
      <c r="Z218" s="368" t="n"/>
      <c r="AA218" s="368" t="n"/>
      <c r="AB218" s="368" t="n"/>
      <c r="AC218" s="368" t="n"/>
      <c r="AD218" s="368" t="n"/>
      <c r="AE218" s="368" t="n"/>
      <c r="AF218" s="368" t="n"/>
      <c r="AG218" s="368" t="n"/>
      <c r="AH218" s="368" t="n"/>
      <c r="AI218" s="368" t="n"/>
      <c r="AJ218" s="368" t="n"/>
      <c r="AK218" s="368" t="n"/>
      <c r="AL218" s="368" t="n"/>
      <c r="AM218" s="368" t="n"/>
      <c r="AN218" s="368" t="n"/>
      <c r="AO218" s="368" t="n"/>
      <c r="AP218" s="319" t="n"/>
      <c r="AQ218" s="368" t="n"/>
      <c r="AR218" s="368" t="n"/>
      <c r="AS218" s="368" t="n"/>
      <c r="AT218" s="368" t="n"/>
      <c r="AU218" s="368" t="n"/>
      <c r="AV218" s="368" t="n"/>
      <c r="AW218" s="368" t="n"/>
      <c r="AX218" s="368" t="n"/>
      <c r="AY218" s="368" t="n"/>
      <c r="AZ218" s="368" t="n"/>
      <c r="BA218" s="368" t="n"/>
      <c r="BB218" s="368" t="n"/>
      <c r="BC218" s="368" t="n"/>
      <c r="BD218" s="368" t="n"/>
      <c r="BE218" s="368" t="n"/>
      <c r="BF218" s="368" t="n"/>
      <c r="BG218" s="368" t="n"/>
      <c r="BH218" s="368" t="n"/>
      <c r="BI218" s="368" t="n"/>
      <c r="BJ218" s="368" t="n"/>
      <c r="BK218" s="368" t="n"/>
      <c r="BL218" s="368" t="n"/>
      <c r="BM218" s="368" t="n"/>
      <c r="BN218" s="368" t="n"/>
      <c r="BO218" s="368" t="n"/>
      <c r="BP218" s="368" t="n"/>
      <c r="BQ218" s="320" t="n"/>
      <c r="BR218" s="368" t="n"/>
      <c r="BS218" s="368" t="n"/>
      <c r="BT218" s="368" t="n"/>
      <c r="BU218" s="368" t="n"/>
      <c r="BV218" s="368" t="n"/>
      <c r="BW218" s="368" t="n"/>
      <c r="BX218" s="368" t="n"/>
      <c r="BY218" s="368" t="n"/>
      <c r="BZ218" s="368" t="n"/>
      <c r="CA218" s="368" t="n"/>
      <c r="CB218" s="368" t="n"/>
      <c r="CC218" s="368" t="n"/>
      <c r="CD218" s="368" t="n"/>
      <c r="CE218" s="368" t="n"/>
      <c r="CF218" s="368" t="n"/>
      <c r="CG218" s="368" t="n"/>
      <c r="CH218" s="368" t="n"/>
      <c r="CI218" s="368" t="n"/>
      <c r="CJ218" s="368" t="n"/>
      <c r="CK218" s="368" t="n"/>
      <c r="CL218" s="368" t="n"/>
      <c r="CM218" s="368" t="n"/>
      <c r="CN218" s="368" t="n"/>
      <c r="CO218" s="368" t="n"/>
      <c r="CP218" s="368" t="n"/>
      <c r="CQ218" s="368" t="n"/>
      <c r="CR218" s="368" t="n"/>
      <c r="CS218" s="368" t="n"/>
      <c r="CT218" s="368" t="n"/>
      <c r="CU218" s="368" t="n"/>
      <c r="CV218" s="368" t="n"/>
      <c r="CW218" s="368" t="n"/>
      <c r="CX218" s="368" t="n"/>
      <c r="CY218" s="368" t="n"/>
      <c r="CZ218" s="368" t="n"/>
      <c r="DA218" s="368" t="n"/>
      <c r="DB218" s="368" t="n"/>
      <c r="DC218" s="368" t="n"/>
      <c r="DD218" s="368" t="n"/>
    </row>
    <row r="219">
      <c r="A219" s="368" t="n"/>
      <c r="B219" s="368" t="n"/>
      <c r="C219" s="368" t="n"/>
      <c r="D219" s="368" t="n"/>
      <c r="E219" s="368" t="n"/>
      <c r="F219" s="368" t="n"/>
      <c r="G219" s="318" t="n"/>
      <c r="H219" s="368" t="n"/>
      <c r="I219" s="368" t="n"/>
      <c r="J219" s="368" t="n"/>
      <c r="K219" s="368" t="n"/>
      <c r="L219" s="368" t="n"/>
      <c r="M219" s="368" t="n"/>
      <c r="N219" s="368" t="n"/>
      <c r="O219" s="368" t="n"/>
      <c r="P219" s="368" t="n"/>
      <c r="Q219" s="368" t="n"/>
      <c r="R219" s="368" t="n"/>
      <c r="S219" s="368" t="n"/>
      <c r="T219" s="368" t="n"/>
      <c r="U219" s="368" t="n"/>
      <c r="V219" s="368" t="n"/>
      <c r="W219" s="368" t="n"/>
      <c r="X219" s="368" t="n"/>
      <c r="Y219" s="368" t="n"/>
      <c r="Z219" s="368" t="n"/>
      <c r="AA219" s="368" t="n"/>
      <c r="AB219" s="368" t="n"/>
      <c r="AC219" s="368" t="n"/>
      <c r="AD219" s="368" t="n"/>
      <c r="AE219" s="368" t="n"/>
      <c r="AF219" s="368" t="n"/>
      <c r="AG219" s="368" t="n"/>
      <c r="AH219" s="368" t="n"/>
      <c r="AI219" s="368" t="n"/>
      <c r="AJ219" s="368" t="n"/>
      <c r="AK219" s="368" t="n"/>
      <c r="AL219" s="368" t="n"/>
      <c r="AM219" s="368" t="n"/>
      <c r="AN219" s="368" t="n"/>
      <c r="AO219" s="368" t="n"/>
      <c r="AP219" s="319" t="n"/>
      <c r="AQ219" s="368" t="n"/>
      <c r="AR219" s="368" t="n"/>
      <c r="AS219" s="368" t="n"/>
      <c r="AT219" s="368" t="n"/>
      <c r="AU219" s="368" t="n"/>
      <c r="AV219" s="368" t="n"/>
      <c r="AW219" s="368" t="n"/>
      <c r="AX219" s="368" t="n"/>
      <c r="AY219" s="368" t="n"/>
      <c r="AZ219" s="368" t="n"/>
      <c r="BA219" s="368" t="n"/>
      <c r="BB219" s="368" t="n"/>
      <c r="BC219" s="368" t="n"/>
      <c r="BD219" s="368" t="n"/>
      <c r="BE219" s="368" t="n"/>
      <c r="BF219" s="368" t="n"/>
      <c r="BG219" s="368" t="n"/>
      <c r="BH219" s="368" t="n"/>
      <c r="BI219" s="368" t="n"/>
      <c r="BJ219" s="368" t="n"/>
      <c r="BK219" s="368" t="n"/>
      <c r="BL219" s="368" t="n"/>
      <c r="BM219" s="368" t="n"/>
      <c r="BN219" s="368" t="n"/>
      <c r="BO219" s="368" t="n"/>
      <c r="BP219" s="368" t="n"/>
      <c r="BQ219" s="320" t="n"/>
      <c r="BR219" s="368" t="n"/>
      <c r="BS219" s="368" t="n"/>
      <c r="BT219" s="368" t="n"/>
      <c r="BU219" s="368" t="n"/>
      <c r="BV219" s="368" t="n"/>
      <c r="BW219" s="368" t="n"/>
      <c r="BX219" s="368" t="n"/>
      <c r="BY219" s="368" t="n"/>
      <c r="BZ219" s="368" t="n"/>
      <c r="CA219" s="368" t="n"/>
      <c r="CB219" s="368" t="n"/>
      <c r="CC219" s="368" t="n"/>
      <c r="CD219" s="368" t="n"/>
      <c r="CE219" s="368" t="n"/>
      <c r="CF219" s="368" t="n"/>
      <c r="CG219" s="368" t="n"/>
      <c r="CH219" s="368" t="n"/>
      <c r="CI219" s="368" t="n"/>
      <c r="CJ219" s="368" t="n"/>
      <c r="CK219" s="368" t="n"/>
      <c r="CL219" s="368" t="n"/>
      <c r="CM219" s="368" t="n"/>
      <c r="CN219" s="368" t="n"/>
      <c r="CO219" s="368" t="n"/>
      <c r="CP219" s="368" t="n"/>
      <c r="CQ219" s="368" t="n"/>
      <c r="CR219" s="368" t="n"/>
      <c r="CS219" s="368" t="n"/>
      <c r="CT219" s="368" t="n"/>
      <c r="CU219" s="368" t="n"/>
      <c r="CV219" s="368" t="n"/>
      <c r="CW219" s="368" t="n"/>
      <c r="CX219" s="368" t="n"/>
      <c r="CY219" s="368" t="n"/>
      <c r="CZ219" s="368" t="n"/>
      <c r="DA219" s="368" t="n"/>
      <c r="DB219" s="368" t="n"/>
      <c r="DC219" s="368" t="n"/>
      <c r="DD219" s="368" t="n"/>
    </row>
    <row r="220">
      <c r="A220" s="368" t="n"/>
      <c r="B220" s="368" t="n"/>
      <c r="C220" s="368" t="n"/>
      <c r="D220" s="368" t="n"/>
      <c r="E220" s="368" t="n"/>
      <c r="F220" s="368" t="n"/>
      <c r="G220" s="318" t="n"/>
      <c r="H220" s="368" t="n"/>
      <c r="I220" s="368" t="n"/>
      <c r="J220" s="368" t="n"/>
      <c r="K220" s="368" t="n"/>
      <c r="L220" s="368" t="n"/>
      <c r="M220" s="368" t="n"/>
      <c r="N220" s="368" t="n"/>
      <c r="O220" s="368" t="n"/>
      <c r="P220" s="368" t="n"/>
      <c r="Q220" s="368" t="n"/>
      <c r="R220" s="368" t="n"/>
      <c r="S220" s="368" t="n"/>
      <c r="T220" s="368" t="n"/>
      <c r="U220" s="368" t="n"/>
      <c r="V220" s="368" t="n"/>
      <c r="W220" s="368" t="n"/>
      <c r="X220" s="368" t="n"/>
      <c r="Y220" s="368" t="n"/>
      <c r="Z220" s="368" t="n"/>
      <c r="AA220" s="368" t="n"/>
      <c r="AB220" s="368" t="n"/>
      <c r="AC220" s="368" t="n"/>
      <c r="AD220" s="368" t="n"/>
      <c r="AE220" s="368" t="n"/>
      <c r="AF220" s="368" t="n"/>
      <c r="AG220" s="368" t="n"/>
      <c r="AH220" s="368" t="n"/>
      <c r="AI220" s="368" t="n"/>
      <c r="AJ220" s="368" t="n"/>
      <c r="AK220" s="368" t="n"/>
      <c r="AL220" s="368" t="n"/>
      <c r="AM220" s="368" t="n"/>
      <c r="AN220" s="368" t="n"/>
      <c r="AO220" s="368" t="n"/>
      <c r="AP220" s="319" t="n"/>
      <c r="AQ220" s="368" t="n"/>
      <c r="AR220" s="368" t="n"/>
      <c r="AS220" s="368" t="n"/>
      <c r="AT220" s="368" t="n"/>
      <c r="AU220" s="368" t="n"/>
      <c r="AV220" s="368" t="n"/>
      <c r="AW220" s="368" t="n"/>
      <c r="AX220" s="368" t="n"/>
      <c r="AY220" s="368" t="n"/>
      <c r="AZ220" s="368" t="n"/>
      <c r="BA220" s="368" t="n"/>
      <c r="BB220" s="368" t="n"/>
      <c r="BC220" s="368" t="n"/>
      <c r="BD220" s="368" t="n"/>
      <c r="BE220" s="368" t="n"/>
      <c r="BF220" s="368" t="n"/>
      <c r="BG220" s="368" t="n"/>
      <c r="BH220" s="368" t="n"/>
      <c r="BI220" s="368" t="n"/>
      <c r="BJ220" s="368" t="n"/>
      <c r="BK220" s="368" t="n"/>
      <c r="BL220" s="368" t="n"/>
      <c r="BM220" s="368" t="n"/>
      <c r="BN220" s="368" t="n"/>
      <c r="BO220" s="368" t="n"/>
      <c r="BP220" s="368" t="n"/>
      <c r="BQ220" s="320" t="n"/>
      <c r="BR220" s="368" t="n"/>
      <c r="BS220" s="368" t="n"/>
      <c r="BT220" s="368" t="n"/>
      <c r="BU220" s="368" t="n"/>
      <c r="BV220" s="368" t="n"/>
      <c r="BW220" s="368" t="n"/>
      <c r="BX220" s="368" t="n"/>
      <c r="BY220" s="368" t="n"/>
      <c r="BZ220" s="368" t="n"/>
      <c r="CA220" s="368" t="n"/>
      <c r="CB220" s="368" t="n"/>
      <c r="CC220" s="368" t="n"/>
      <c r="CD220" s="368" t="n"/>
      <c r="CE220" s="368" t="n"/>
      <c r="CF220" s="368" t="n"/>
      <c r="CG220" s="368" t="n"/>
      <c r="CH220" s="368" t="n"/>
      <c r="CI220" s="368" t="n"/>
      <c r="CJ220" s="368" t="n"/>
      <c r="CK220" s="368" t="n"/>
      <c r="CL220" s="368" t="n"/>
      <c r="CM220" s="368" t="n"/>
      <c r="CN220" s="368" t="n"/>
      <c r="CO220" s="368" t="n"/>
      <c r="CP220" s="368" t="n"/>
      <c r="CQ220" s="368" t="n"/>
      <c r="CR220" s="368" t="n"/>
      <c r="CS220" s="368" t="n"/>
      <c r="CT220" s="368" t="n"/>
      <c r="CU220" s="368" t="n"/>
      <c r="CV220" s="368" t="n"/>
      <c r="CW220" s="368" t="n"/>
      <c r="CX220" s="368" t="n"/>
      <c r="CY220" s="368" t="n"/>
      <c r="CZ220" s="368" t="n"/>
      <c r="DA220" s="368" t="n"/>
      <c r="DB220" s="368" t="n"/>
      <c r="DC220" s="368" t="n"/>
      <c r="DD220" s="368" t="n"/>
    </row>
    <row r="221">
      <c r="A221" s="368" t="n"/>
      <c r="B221" s="368" t="n"/>
      <c r="C221" s="368" t="n"/>
      <c r="D221" s="368" t="n"/>
      <c r="E221" s="368" t="n"/>
      <c r="F221" s="368" t="n"/>
      <c r="G221" s="318" t="n"/>
      <c r="H221" s="368" t="n"/>
      <c r="I221" s="368" t="n"/>
      <c r="J221" s="368" t="n"/>
      <c r="K221" s="368" t="n"/>
      <c r="L221" s="368" t="n"/>
      <c r="M221" s="368" t="n"/>
      <c r="N221" s="368" t="n"/>
      <c r="O221" s="368" t="n"/>
      <c r="P221" s="368" t="n"/>
      <c r="Q221" s="368" t="n"/>
      <c r="R221" s="368" t="n"/>
      <c r="S221" s="368" t="n"/>
      <c r="T221" s="368" t="n"/>
      <c r="U221" s="368" t="n"/>
      <c r="V221" s="368" t="n"/>
      <c r="W221" s="368" t="n"/>
      <c r="X221" s="368" t="n"/>
      <c r="Y221" s="368" t="n"/>
      <c r="Z221" s="368" t="n"/>
      <c r="AA221" s="368" t="n"/>
      <c r="AB221" s="368" t="n"/>
      <c r="AC221" s="368" t="n"/>
      <c r="AD221" s="368" t="n"/>
      <c r="AE221" s="368" t="n"/>
      <c r="AF221" s="368" t="n"/>
      <c r="AG221" s="368" t="n"/>
      <c r="AH221" s="368" t="n"/>
      <c r="AI221" s="368" t="n"/>
      <c r="AJ221" s="368" t="n"/>
      <c r="AK221" s="368" t="n"/>
      <c r="AL221" s="368" t="n"/>
      <c r="AM221" s="368" t="n"/>
      <c r="AN221" s="368" t="n"/>
      <c r="AO221" s="368" t="n"/>
      <c r="AP221" s="319" t="n"/>
      <c r="AQ221" s="368" t="n"/>
      <c r="AR221" s="368" t="n"/>
      <c r="AS221" s="368" t="n"/>
      <c r="AT221" s="368" t="n"/>
      <c r="AU221" s="368" t="n"/>
      <c r="AV221" s="368" t="n"/>
      <c r="AW221" s="368" t="n"/>
      <c r="AX221" s="368" t="n"/>
      <c r="AY221" s="368" t="n"/>
      <c r="AZ221" s="368" t="n"/>
      <c r="BA221" s="368" t="n"/>
      <c r="BB221" s="368" t="n"/>
      <c r="BC221" s="368" t="n"/>
      <c r="BD221" s="368" t="n"/>
      <c r="BE221" s="368" t="n"/>
      <c r="BF221" s="368" t="n"/>
      <c r="BG221" s="368" t="n"/>
      <c r="BH221" s="368" t="n"/>
      <c r="BI221" s="368" t="n"/>
      <c r="BJ221" s="368" t="n"/>
      <c r="BK221" s="368" t="n"/>
      <c r="BL221" s="368" t="n"/>
      <c r="BM221" s="368" t="n"/>
      <c r="BN221" s="368" t="n"/>
      <c r="BO221" s="368" t="n"/>
      <c r="BP221" s="368" t="n"/>
      <c r="BQ221" s="320" t="n"/>
      <c r="BR221" s="368" t="n"/>
      <c r="BS221" s="368" t="n"/>
      <c r="BT221" s="368" t="n"/>
      <c r="BU221" s="368" t="n"/>
      <c r="BV221" s="368" t="n"/>
      <c r="BW221" s="368" t="n"/>
      <c r="BX221" s="368" t="n"/>
      <c r="BY221" s="368" t="n"/>
      <c r="BZ221" s="368" t="n"/>
      <c r="CA221" s="368" t="n"/>
      <c r="CB221" s="368" t="n"/>
      <c r="CC221" s="368" t="n"/>
      <c r="CD221" s="368" t="n"/>
      <c r="CE221" s="368" t="n"/>
      <c r="CF221" s="368" t="n"/>
      <c r="CG221" s="368" t="n"/>
      <c r="CH221" s="368" t="n"/>
      <c r="CI221" s="368" t="n"/>
      <c r="CJ221" s="368" t="n"/>
      <c r="CK221" s="368" t="n"/>
      <c r="CL221" s="368" t="n"/>
      <c r="CM221" s="368" t="n"/>
      <c r="CN221" s="368" t="n"/>
      <c r="CO221" s="368" t="n"/>
      <c r="CP221" s="368" t="n"/>
      <c r="CQ221" s="368" t="n"/>
      <c r="CR221" s="368" t="n"/>
      <c r="CS221" s="368" t="n"/>
      <c r="CT221" s="368" t="n"/>
      <c r="CU221" s="368" t="n"/>
      <c r="CV221" s="368" t="n"/>
      <c r="CW221" s="368" t="n"/>
      <c r="CX221" s="368" t="n"/>
      <c r="CY221" s="368" t="n"/>
      <c r="CZ221" s="368" t="n"/>
      <c r="DA221" s="368" t="n"/>
      <c r="DB221" s="368" t="n"/>
      <c r="DC221" s="368" t="n"/>
      <c r="DD221" s="368" t="n"/>
    </row>
    <row r="222">
      <c r="A222" s="368" t="n"/>
      <c r="B222" s="368" t="n"/>
      <c r="C222" s="368" t="n"/>
      <c r="D222" s="368" t="n"/>
      <c r="E222" s="368" t="n"/>
      <c r="F222" s="368" t="n"/>
      <c r="G222" s="318" t="n"/>
      <c r="H222" s="368" t="n"/>
      <c r="I222" s="368" t="n"/>
      <c r="J222" s="368" t="n"/>
      <c r="K222" s="368" t="n"/>
      <c r="L222" s="368" t="n"/>
      <c r="M222" s="368" t="n"/>
      <c r="N222" s="368" t="n"/>
      <c r="O222" s="368" t="n"/>
      <c r="P222" s="368" t="n"/>
      <c r="Q222" s="368" t="n"/>
      <c r="R222" s="368" t="n"/>
      <c r="S222" s="368" t="n"/>
      <c r="T222" s="368" t="n"/>
      <c r="U222" s="368" t="n"/>
      <c r="V222" s="368" t="n"/>
      <c r="W222" s="368" t="n"/>
      <c r="X222" s="368" t="n"/>
      <c r="Y222" s="368" t="n"/>
      <c r="Z222" s="368" t="n"/>
      <c r="AA222" s="368" t="n"/>
      <c r="AB222" s="368" t="n"/>
      <c r="AC222" s="368" t="n"/>
      <c r="AD222" s="368" t="n"/>
      <c r="AE222" s="368" t="n"/>
      <c r="AF222" s="368" t="n"/>
      <c r="AG222" s="368" t="n"/>
      <c r="AH222" s="368" t="n"/>
      <c r="AI222" s="368" t="n"/>
      <c r="AJ222" s="368" t="n"/>
      <c r="AK222" s="368" t="n"/>
      <c r="AL222" s="368" t="n"/>
      <c r="AM222" s="368" t="n"/>
      <c r="AN222" s="368" t="n"/>
      <c r="AO222" s="368" t="n"/>
      <c r="AP222" s="319" t="n"/>
      <c r="AQ222" s="368" t="n"/>
      <c r="AR222" s="368" t="n"/>
      <c r="AS222" s="368" t="n"/>
      <c r="AT222" s="368" t="n"/>
      <c r="AU222" s="368" t="n"/>
      <c r="AV222" s="368" t="n"/>
      <c r="AW222" s="368" t="n"/>
      <c r="AX222" s="368" t="n"/>
      <c r="AY222" s="368" t="n"/>
      <c r="AZ222" s="368" t="n"/>
      <c r="BA222" s="368" t="n"/>
      <c r="BB222" s="368" t="n"/>
      <c r="BC222" s="368" t="n"/>
      <c r="BD222" s="368" t="n"/>
      <c r="BE222" s="368" t="n"/>
      <c r="BF222" s="368" t="n"/>
      <c r="BG222" s="368" t="n"/>
      <c r="BH222" s="368" t="n"/>
      <c r="BI222" s="368" t="n"/>
      <c r="BJ222" s="368" t="n"/>
      <c r="BK222" s="368" t="n"/>
      <c r="BL222" s="368" t="n"/>
      <c r="BM222" s="368" t="n"/>
      <c r="BN222" s="368" t="n"/>
      <c r="BO222" s="368" t="n"/>
      <c r="BP222" s="368" t="n"/>
      <c r="BQ222" s="320" t="n"/>
      <c r="BR222" s="368" t="n"/>
      <c r="BS222" s="368" t="n"/>
      <c r="BT222" s="368" t="n"/>
      <c r="BU222" s="368" t="n"/>
      <c r="BV222" s="368" t="n"/>
      <c r="BW222" s="368" t="n"/>
      <c r="BX222" s="368" t="n"/>
      <c r="BY222" s="368" t="n"/>
      <c r="BZ222" s="368" t="n"/>
      <c r="CA222" s="368" t="n"/>
      <c r="CB222" s="368" t="n"/>
      <c r="CC222" s="368" t="n"/>
      <c r="CD222" s="368" t="n"/>
      <c r="CE222" s="368" t="n"/>
      <c r="CF222" s="368" t="n"/>
      <c r="CG222" s="368" t="n"/>
      <c r="CH222" s="368" t="n"/>
      <c r="CI222" s="368" t="n"/>
      <c r="CJ222" s="368" t="n"/>
      <c r="CK222" s="368" t="n"/>
      <c r="CL222" s="368" t="n"/>
      <c r="CM222" s="368" t="n"/>
      <c r="CN222" s="368" t="n"/>
      <c r="CO222" s="368" t="n"/>
      <c r="CP222" s="368" t="n"/>
      <c r="CQ222" s="368" t="n"/>
      <c r="CR222" s="368" t="n"/>
      <c r="CS222" s="368" t="n"/>
      <c r="CT222" s="368" t="n"/>
      <c r="CU222" s="368" t="n"/>
      <c r="CV222" s="368" t="n"/>
      <c r="CW222" s="368" t="n"/>
      <c r="CX222" s="368" t="n"/>
      <c r="CY222" s="368" t="n"/>
      <c r="CZ222" s="368" t="n"/>
      <c r="DA222" s="368" t="n"/>
      <c r="DB222" s="368" t="n"/>
      <c r="DC222" s="368" t="n"/>
      <c r="DD222" s="368" t="n"/>
    </row>
    <row r="223">
      <c r="A223" s="368" t="n"/>
      <c r="B223" s="368" t="n"/>
      <c r="C223" s="368" t="n"/>
      <c r="D223" s="368" t="n"/>
      <c r="E223" s="368" t="n"/>
      <c r="F223" s="368" t="n"/>
      <c r="G223" s="318" t="n"/>
      <c r="H223" s="368" t="n"/>
      <c r="I223" s="368" t="n"/>
      <c r="J223" s="368" t="n"/>
      <c r="K223" s="368" t="n"/>
      <c r="L223" s="368" t="n"/>
      <c r="M223" s="368" t="n"/>
      <c r="N223" s="368" t="n"/>
      <c r="O223" s="368" t="n"/>
      <c r="P223" s="368" t="n"/>
      <c r="Q223" s="368" t="n"/>
      <c r="R223" s="368" t="n"/>
      <c r="S223" s="368" t="n"/>
      <c r="T223" s="368" t="n"/>
      <c r="U223" s="368" t="n"/>
      <c r="V223" s="368" t="n"/>
      <c r="W223" s="368" t="n"/>
      <c r="X223" s="368" t="n"/>
      <c r="Y223" s="368" t="n"/>
      <c r="Z223" s="368" t="n"/>
      <c r="AA223" s="368" t="n"/>
      <c r="AB223" s="368" t="n"/>
      <c r="AC223" s="368" t="n"/>
      <c r="AD223" s="368" t="n"/>
      <c r="AE223" s="368" t="n"/>
      <c r="AF223" s="368" t="n"/>
      <c r="AG223" s="368" t="n"/>
      <c r="AH223" s="368" t="n"/>
      <c r="AI223" s="368" t="n"/>
      <c r="AJ223" s="368" t="n"/>
      <c r="AK223" s="368" t="n"/>
      <c r="AL223" s="368" t="n"/>
      <c r="AM223" s="368" t="n"/>
      <c r="AN223" s="368" t="n"/>
      <c r="AO223" s="368" t="n"/>
      <c r="AP223" s="319" t="n"/>
      <c r="AQ223" s="368" t="n"/>
      <c r="AR223" s="368" t="n"/>
      <c r="AS223" s="368" t="n"/>
      <c r="AT223" s="368" t="n"/>
      <c r="AU223" s="368" t="n"/>
      <c r="AV223" s="368" t="n"/>
      <c r="AW223" s="368" t="n"/>
      <c r="AX223" s="368" t="n"/>
      <c r="AY223" s="368" t="n"/>
      <c r="AZ223" s="368" t="n"/>
      <c r="BA223" s="368" t="n"/>
      <c r="BB223" s="368" t="n"/>
      <c r="BC223" s="368" t="n"/>
      <c r="BD223" s="368" t="n"/>
      <c r="BE223" s="368" t="n"/>
      <c r="BF223" s="368" t="n"/>
      <c r="BG223" s="368" t="n"/>
      <c r="BH223" s="368" t="n"/>
      <c r="BI223" s="368" t="n"/>
      <c r="BJ223" s="368" t="n"/>
      <c r="BK223" s="368" t="n"/>
      <c r="BL223" s="368" t="n"/>
      <c r="BM223" s="368" t="n"/>
      <c r="BN223" s="368" t="n"/>
      <c r="BO223" s="368" t="n"/>
      <c r="BP223" s="368" t="n"/>
      <c r="BQ223" s="320" t="n"/>
      <c r="BR223" s="368" t="n"/>
      <c r="BS223" s="368" t="n"/>
      <c r="BT223" s="368" t="n"/>
      <c r="BU223" s="368" t="n"/>
      <c r="BV223" s="368" t="n"/>
      <c r="BW223" s="368" t="n"/>
      <c r="BX223" s="368" t="n"/>
      <c r="BY223" s="368" t="n"/>
      <c r="BZ223" s="368" t="n"/>
      <c r="CA223" s="368" t="n"/>
      <c r="CB223" s="368" t="n"/>
      <c r="CC223" s="368" t="n"/>
      <c r="CD223" s="368" t="n"/>
      <c r="CE223" s="368" t="n"/>
      <c r="CF223" s="368" t="n"/>
      <c r="CG223" s="368" t="n"/>
      <c r="CH223" s="368" t="n"/>
      <c r="CI223" s="368" t="n"/>
      <c r="CJ223" s="368" t="n"/>
      <c r="CK223" s="368" t="n"/>
      <c r="CL223" s="368" t="n"/>
      <c r="CM223" s="368" t="n"/>
      <c r="CN223" s="368" t="n"/>
      <c r="CO223" s="368" t="n"/>
      <c r="CP223" s="368" t="n"/>
      <c r="CQ223" s="368" t="n"/>
      <c r="CR223" s="368" t="n"/>
      <c r="CS223" s="368" t="n"/>
      <c r="CT223" s="368" t="n"/>
      <c r="CU223" s="368" t="n"/>
      <c r="CV223" s="368" t="n"/>
      <c r="CW223" s="368" t="n"/>
      <c r="CX223" s="368" t="n"/>
      <c r="CY223" s="368" t="n"/>
      <c r="CZ223" s="368" t="n"/>
      <c r="DA223" s="368" t="n"/>
      <c r="DB223" s="368" t="n"/>
      <c r="DC223" s="368" t="n"/>
      <c r="DD223" s="368" t="n"/>
    </row>
    <row r="224">
      <c r="A224" s="368" t="n"/>
      <c r="B224" s="368" t="n"/>
      <c r="C224" s="368" t="n"/>
      <c r="D224" s="368" t="n"/>
      <c r="E224" s="368" t="n"/>
      <c r="F224" s="368" t="n"/>
      <c r="G224" s="318" t="n"/>
      <c r="H224" s="368" t="n"/>
      <c r="I224" s="368" t="n"/>
      <c r="J224" s="368" t="n"/>
      <c r="K224" s="368" t="n"/>
      <c r="L224" s="368" t="n"/>
      <c r="M224" s="368" t="n"/>
      <c r="N224" s="368" t="n"/>
      <c r="O224" s="368" t="n"/>
      <c r="P224" s="368" t="n"/>
      <c r="Q224" s="368" t="n"/>
      <c r="R224" s="368" t="n"/>
      <c r="S224" s="368" t="n"/>
      <c r="T224" s="368" t="n"/>
      <c r="U224" s="368" t="n"/>
      <c r="V224" s="368" t="n"/>
      <c r="W224" s="368" t="n"/>
      <c r="X224" s="368" t="n"/>
      <c r="Y224" s="368" t="n"/>
      <c r="Z224" s="368" t="n"/>
      <c r="AA224" s="368" t="n"/>
      <c r="AB224" s="368" t="n"/>
      <c r="AC224" s="368" t="n"/>
      <c r="AD224" s="368" t="n"/>
      <c r="AE224" s="368" t="n"/>
      <c r="AF224" s="368" t="n"/>
      <c r="AG224" s="368" t="n"/>
      <c r="AH224" s="368" t="n"/>
      <c r="AI224" s="368" t="n"/>
      <c r="AJ224" s="368" t="n"/>
      <c r="AK224" s="368" t="n"/>
      <c r="AL224" s="368" t="n"/>
      <c r="AM224" s="368" t="n"/>
      <c r="AN224" s="368" t="n"/>
      <c r="AO224" s="368" t="n"/>
      <c r="AP224" s="319" t="n"/>
      <c r="AQ224" s="368" t="n"/>
      <c r="AR224" s="368" t="n"/>
      <c r="AS224" s="368" t="n"/>
      <c r="AT224" s="368" t="n"/>
      <c r="AU224" s="368" t="n"/>
      <c r="AV224" s="368" t="n"/>
      <c r="AW224" s="368" t="n"/>
      <c r="AX224" s="368" t="n"/>
      <c r="AY224" s="368" t="n"/>
      <c r="AZ224" s="368" t="n"/>
      <c r="BA224" s="368" t="n"/>
      <c r="BB224" s="368" t="n"/>
      <c r="BC224" s="368" t="n"/>
      <c r="BD224" s="368" t="n"/>
      <c r="BE224" s="368" t="n"/>
      <c r="BF224" s="368" t="n"/>
      <c r="BG224" s="368" t="n"/>
      <c r="BH224" s="368" t="n"/>
      <c r="BI224" s="368" t="n"/>
      <c r="BJ224" s="368" t="n"/>
      <c r="BK224" s="368" t="n"/>
      <c r="BL224" s="368" t="n"/>
      <c r="BM224" s="368" t="n"/>
      <c r="BN224" s="368" t="n"/>
      <c r="BO224" s="368" t="n"/>
      <c r="BP224" s="368" t="n"/>
      <c r="BQ224" s="320" t="n"/>
      <c r="BR224" s="368" t="n"/>
      <c r="BS224" s="368" t="n"/>
      <c r="BT224" s="368" t="n"/>
      <c r="BU224" s="368" t="n"/>
      <c r="BV224" s="368" t="n"/>
      <c r="BW224" s="368" t="n"/>
      <c r="BX224" s="368" t="n"/>
      <c r="BY224" s="368" t="n"/>
      <c r="BZ224" s="368" t="n"/>
      <c r="CA224" s="368" t="n"/>
      <c r="CB224" s="368" t="n"/>
      <c r="CC224" s="368" t="n"/>
      <c r="CD224" s="368" t="n"/>
      <c r="CE224" s="368" t="n"/>
      <c r="CF224" s="368" t="n"/>
      <c r="CG224" s="368" t="n"/>
      <c r="CH224" s="368" t="n"/>
      <c r="CI224" s="368" t="n"/>
      <c r="CJ224" s="368" t="n"/>
      <c r="CK224" s="368" t="n"/>
      <c r="CL224" s="368" t="n"/>
      <c r="CM224" s="368" t="n"/>
      <c r="CN224" s="368" t="n"/>
      <c r="CO224" s="368" t="n"/>
      <c r="CP224" s="368" t="n"/>
      <c r="CQ224" s="368" t="n"/>
      <c r="CR224" s="368" t="n"/>
      <c r="CS224" s="368" t="n"/>
      <c r="CT224" s="368" t="n"/>
      <c r="CU224" s="368" t="n"/>
      <c r="CV224" s="368" t="n"/>
      <c r="CW224" s="368" t="n"/>
      <c r="CX224" s="368" t="n"/>
      <c r="CY224" s="368" t="n"/>
      <c r="CZ224" s="368" t="n"/>
      <c r="DA224" s="368" t="n"/>
      <c r="DB224" s="368" t="n"/>
      <c r="DC224" s="368" t="n"/>
      <c r="DD224" s="368" t="n"/>
    </row>
    <row r="225">
      <c r="A225" s="368" t="n"/>
      <c r="B225" s="368" t="n"/>
      <c r="C225" s="368" t="n"/>
      <c r="D225" s="368" t="n"/>
      <c r="E225" s="368" t="n"/>
      <c r="F225" s="368" t="n"/>
      <c r="G225" s="318" t="n"/>
      <c r="H225" s="368" t="n"/>
      <c r="I225" s="368" t="n"/>
      <c r="J225" s="368" t="n"/>
      <c r="K225" s="368" t="n"/>
      <c r="L225" s="368" t="n"/>
      <c r="M225" s="368" t="n"/>
      <c r="N225" s="368" t="n"/>
      <c r="O225" s="368" t="n"/>
      <c r="P225" s="368" t="n"/>
      <c r="Q225" s="368" t="n"/>
      <c r="R225" s="368" t="n"/>
      <c r="S225" s="368" t="n"/>
      <c r="T225" s="368" t="n"/>
      <c r="U225" s="368" t="n"/>
      <c r="V225" s="368" t="n"/>
      <c r="W225" s="368" t="n"/>
      <c r="X225" s="368" t="n"/>
      <c r="Y225" s="368" t="n"/>
      <c r="Z225" s="368" t="n"/>
      <c r="AA225" s="368" t="n"/>
      <c r="AB225" s="368" t="n"/>
      <c r="AC225" s="368" t="n"/>
      <c r="AD225" s="368" t="n"/>
      <c r="AE225" s="368" t="n"/>
      <c r="AF225" s="368" t="n"/>
      <c r="AG225" s="368" t="n"/>
      <c r="AH225" s="368" t="n"/>
      <c r="AI225" s="368" t="n"/>
      <c r="AJ225" s="368" t="n"/>
      <c r="AK225" s="368" t="n"/>
      <c r="AL225" s="368" t="n"/>
      <c r="AM225" s="368" t="n"/>
      <c r="AN225" s="368" t="n"/>
      <c r="AO225" s="368" t="n"/>
      <c r="AP225" s="319" t="n"/>
      <c r="AQ225" s="368" t="n"/>
      <c r="AR225" s="368" t="n"/>
      <c r="AS225" s="368" t="n"/>
      <c r="AT225" s="368" t="n"/>
      <c r="AU225" s="368" t="n"/>
      <c r="AV225" s="368" t="n"/>
      <c r="AW225" s="368" t="n"/>
      <c r="AX225" s="368" t="n"/>
      <c r="AY225" s="368" t="n"/>
      <c r="AZ225" s="368" t="n"/>
      <c r="BA225" s="368" t="n"/>
      <c r="BB225" s="368" t="n"/>
      <c r="BC225" s="368" t="n"/>
      <c r="BD225" s="368" t="n"/>
      <c r="BE225" s="368" t="n"/>
      <c r="BF225" s="368" t="n"/>
      <c r="BG225" s="368" t="n"/>
      <c r="BH225" s="368" t="n"/>
      <c r="BI225" s="368" t="n"/>
      <c r="BJ225" s="368" t="n"/>
      <c r="BK225" s="368" t="n"/>
      <c r="BL225" s="368" t="n"/>
      <c r="BM225" s="368" t="n"/>
      <c r="BN225" s="368" t="n"/>
      <c r="BO225" s="368" t="n"/>
      <c r="BP225" s="368" t="n"/>
      <c r="BQ225" s="320" t="n"/>
      <c r="BR225" s="368" t="n"/>
      <c r="BS225" s="368" t="n"/>
      <c r="BT225" s="368" t="n"/>
      <c r="BU225" s="368" t="n"/>
      <c r="BV225" s="368" t="n"/>
      <c r="BW225" s="368" t="n"/>
      <c r="BX225" s="368" t="n"/>
      <c r="BY225" s="368" t="n"/>
      <c r="BZ225" s="368" t="n"/>
      <c r="CA225" s="368" t="n"/>
      <c r="CB225" s="368" t="n"/>
      <c r="CC225" s="368" t="n"/>
      <c r="CD225" s="368" t="n"/>
      <c r="CE225" s="368" t="n"/>
      <c r="CF225" s="368" t="n"/>
      <c r="CG225" s="368" t="n"/>
      <c r="CH225" s="368" t="n"/>
      <c r="CI225" s="368" t="n"/>
      <c r="CJ225" s="368" t="n"/>
      <c r="CK225" s="368" t="n"/>
      <c r="CL225" s="368" t="n"/>
      <c r="CM225" s="368" t="n"/>
      <c r="CN225" s="368" t="n"/>
      <c r="CO225" s="368" t="n"/>
      <c r="CP225" s="368" t="n"/>
      <c r="CQ225" s="368" t="n"/>
      <c r="CR225" s="368" t="n"/>
      <c r="CS225" s="368" t="n"/>
      <c r="CT225" s="368" t="n"/>
      <c r="CU225" s="368" t="n"/>
      <c r="CV225" s="368" t="n"/>
      <c r="CW225" s="368" t="n"/>
      <c r="CX225" s="368" t="n"/>
      <c r="CY225" s="368" t="n"/>
      <c r="CZ225" s="368" t="n"/>
      <c r="DA225" s="368" t="n"/>
      <c r="DB225" s="368" t="n"/>
      <c r="DC225" s="368" t="n"/>
      <c r="DD225" s="368" t="n"/>
    </row>
    <row r="226">
      <c r="A226" s="368" t="n"/>
      <c r="B226" s="368" t="n"/>
      <c r="C226" s="368" t="n"/>
      <c r="D226" s="368" t="n"/>
      <c r="E226" s="368" t="n"/>
      <c r="F226" s="368" t="n"/>
      <c r="G226" s="318" t="n"/>
      <c r="H226" s="368" t="n"/>
      <c r="I226" s="368" t="n"/>
      <c r="J226" s="368" t="n"/>
      <c r="K226" s="368" t="n"/>
      <c r="L226" s="368" t="n"/>
      <c r="M226" s="368" t="n"/>
      <c r="N226" s="368" t="n"/>
      <c r="O226" s="368" t="n"/>
      <c r="P226" s="368" t="n"/>
      <c r="Q226" s="368" t="n"/>
      <c r="R226" s="368" t="n"/>
      <c r="S226" s="368" t="n"/>
      <c r="T226" s="368" t="n"/>
      <c r="U226" s="368" t="n"/>
      <c r="V226" s="368" t="n"/>
      <c r="W226" s="368" t="n"/>
      <c r="X226" s="368" t="n"/>
      <c r="Y226" s="368" t="n"/>
      <c r="Z226" s="368" t="n"/>
      <c r="AA226" s="368" t="n"/>
      <c r="AB226" s="368" t="n"/>
      <c r="AC226" s="368" t="n"/>
      <c r="AD226" s="368" t="n"/>
      <c r="AE226" s="368" t="n"/>
      <c r="AF226" s="368" t="n"/>
      <c r="AG226" s="368" t="n"/>
      <c r="AH226" s="368" t="n"/>
      <c r="AI226" s="368" t="n"/>
      <c r="AJ226" s="368" t="n"/>
      <c r="AK226" s="368" t="n"/>
      <c r="AL226" s="368" t="n"/>
      <c r="AM226" s="368" t="n"/>
      <c r="AN226" s="368" t="n"/>
      <c r="AO226" s="368" t="n"/>
      <c r="AP226" s="319" t="n"/>
      <c r="AQ226" s="368" t="n"/>
      <c r="AR226" s="368" t="n"/>
      <c r="AS226" s="368" t="n"/>
      <c r="AT226" s="368" t="n"/>
      <c r="AU226" s="368" t="n"/>
      <c r="AV226" s="368" t="n"/>
      <c r="AW226" s="368" t="n"/>
      <c r="AX226" s="368" t="n"/>
      <c r="AY226" s="368" t="n"/>
      <c r="AZ226" s="368" t="n"/>
      <c r="BA226" s="368" t="n"/>
      <c r="BB226" s="368" t="n"/>
      <c r="BC226" s="368" t="n"/>
      <c r="BD226" s="368" t="n"/>
      <c r="BE226" s="368" t="n"/>
      <c r="BF226" s="368" t="n"/>
      <c r="BG226" s="368" t="n"/>
      <c r="BH226" s="368" t="n"/>
      <c r="BI226" s="368" t="n"/>
      <c r="BJ226" s="368" t="n"/>
      <c r="BK226" s="368" t="n"/>
      <c r="BL226" s="368" t="n"/>
      <c r="BM226" s="368" t="n"/>
      <c r="BN226" s="368" t="n"/>
      <c r="BO226" s="368" t="n"/>
      <c r="BP226" s="368" t="n"/>
      <c r="BQ226" s="320" t="n"/>
      <c r="BR226" s="368" t="n"/>
      <c r="BS226" s="368" t="n"/>
      <c r="BT226" s="368" t="n"/>
      <c r="BU226" s="368" t="n"/>
      <c r="BV226" s="368" t="n"/>
      <c r="BW226" s="368" t="n"/>
      <c r="BX226" s="368" t="n"/>
      <c r="BY226" s="368" t="n"/>
      <c r="BZ226" s="368" t="n"/>
      <c r="CA226" s="368" t="n"/>
      <c r="CB226" s="368" t="n"/>
      <c r="CC226" s="368" t="n"/>
      <c r="CD226" s="368" t="n"/>
      <c r="CE226" s="368" t="n"/>
      <c r="CF226" s="368" t="n"/>
      <c r="CG226" s="368" t="n"/>
      <c r="CH226" s="368" t="n"/>
      <c r="CI226" s="368" t="n"/>
      <c r="CJ226" s="368" t="n"/>
      <c r="CK226" s="368" t="n"/>
      <c r="CL226" s="368" t="n"/>
      <c r="CM226" s="368" t="n"/>
      <c r="CN226" s="368" t="n"/>
      <c r="CO226" s="368" t="n"/>
      <c r="CP226" s="368" t="n"/>
      <c r="CQ226" s="368" t="n"/>
      <c r="CR226" s="368" t="n"/>
      <c r="CS226" s="368" t="n"/>
      <c r="CT226" s="368" t="n"/>
      <c r="CU226" s="368" t="n"/>
      <c r="CV226" s="368" t="n"/>
      <c r="CW226" s="368" t="n"/>
      <c r="CX226" s="368" t="n"/>
      <c r="CY226" s="368" t="n"/>
      <c r="CZ226" s="368" t="n"/>
      <c r="DA226" s="368" t="n"/>
      <c r="DB226" s="368" t="n"/>
      <c r="DC226" s="368" t="n"/>
      <c r="DD226" s="368" t="n"/>
    </row>
    <row r="227">
      <c r="A227" s="368" t="n"/>
      <c r="B227" s="368" t="n"/>
      <c r="C227" s="368" t="n"/>
      <c r="D227" s="368" t="n"/>
      <c r="E227" s="368" t="n"/>
      <c r="F227" s="368" t="n"/>
      <c r="G227" s="318" t="n"/>
      <c r="H227" s="368" t="n"/>
      <c r="I227" s="368" t="n"/>
      <c r="J227" s="368" t="n"/>
      <c r="K227" s="368" t="n"/>
      <c r="L227" s="368" t="n"/>
      <c r="M227" s="368" t="n"/>
      <c r="N227" s="368" t="n"/>
      <c r="O227" s="368" t="n"/>
      <c r="P227" s="368" t="n"/>
      <c r="Q227" s="368" t="n"/>
      <c r="R227" s="368" t="n"/>
      <c r="S227" s="368" t="n"/>
      <c r="T227" s="368" t="n"/>
      <c r="U227" s="368" t="n"/>
      <c r="V227" s="368" t="n"/>
      <c r="W227" s="368" t="n"/>
      <c r="X227" s="368" t="n"/>
      <c r="Y227" s="368" t="n"/>
      <c r="Z227" s="368" t="n"/>
      <c r="AA227" s="368" t="n"/>
      <c r="AB227" s="368" t="n"/>
      <c r="AC227" s="368" t="n"/>
      <c r="AD227" s="368" t="n"/>
      <c r="AE227" s="368" t="n"/>
      <c r="AF227" s="368" t="n"/>
      <c r="AG227" s="368" t="n"/>
      <c r="AH227" s="368" t="n"/>
      <c r="AI227" s="368" t="n"/>
      <c r="AJ227" s="368" t="n"/>
      <c r="AK227" s="368" t="n"/>
      <c r="AL227" s="368" t="n"/>
      <c r="AM227" s="368" t="n"/>
      <c r="AN227" s="368" t="n"/>
      <c r="AO227" s="368" t="n"/>
      <c r="AP227" s="319" t="n"/>
      <c r="AQ227" s="368" t="n"/>
      <c r="AR227" s="368" t="n"/>
      <c r="AS227" s="368" t="n"/>
      <c r="AT227" s="368" t="n"/>
      <c r="AU227" s="368" t="n"/>
      <c r="AV227" s="368" t="n"/>
      <c r="AW227" s="368" t="n"/>
      <c r="AX227" s="368" t="n"/>
      <c r="AY227" s="368" t="n"/>
      <c r="AZ227" s="368" t="n"/>
      <c r="BA227" s="368" t="n"/>
      <c r="BB227" s="368" t="n"/>
      <c r="BC227" s="368" t="n"/>
      <c r="BD227" s="368" t="n"/>
      <c r="BE227" s="368" t="n"/>
      <c r="BF227" s="368" t="n"/>
      <c r="BG227" s="368" t="n"/>
      <c r="BH227" s="368" t="n"/>
      <c r="BI227" s="368" t="n"/>
      <c r="BJ227" s="368" t="n"/>
      <c r="BK227" s="368" t="n"/>
      <c r="BL227" s="368" t="n"/>
      <c r="BM227" s="368" t="n"/>
      <c r="BN227" s="368" t="n"/>
      <c r="BO227" s="368" t="n"/>
      <c r="BP227" s="368" t="n"/>
      <c r="BQ227" s="320" t="n"/>
      <c r="BR227" s="368" t="n"/>
      <c r="BS227" s="368" t="n"/>
      <c r="BT227" s="368" t="n"/>
      <c r="BU227" s="368" t="n"/>
      <c r="BV227" s="368" t="n"/>
      <c r="BW227" s="368" t="n"/>
      <c r="BX227" s="368" t="n"/>
      <c r="BY227" s="368" t="n"/>
      <c r="BZ227" s="368" t="n"/>
      <c r="CA227" s="368" t="n"/>
      <c r="CB227" s="368" t="n"/>
      <c r="CC227" s="368" t="n"/>
      <c r="CD227" s="368" t="n"/>
      <c r="CE227" s="368" t="n"/>
      <c r="CF227" s="368" t="n"/>
      <c r="CG227" s="368" t="n"/>
      <c r="CH227" s="368" t="n"/>
      <c r="CI227" s="368" t="n"/>
      <c r="CJ227" s="368" t="n"/>
      <c r="CK227" s="368" t="n"/>
      <c r="CL227" s="368" t="n"/>
      <c r="CM227" s="368" t="n"/>
      <c r="CN227" s="368" t="n"/>
      <c r="CO227" s="368" t="n"/>
      <c r="CP227" s="368" t="n"/>
      <c r="CQ227" s="368" t="n"/>
      <c r="CR227" s="368" t="n"/>
      <c r="CS227" s="368" t="n"/>
      <c r="CT227" s="368" t="n"/>
      <c r="CU227" s="368" t="n"/>
      <c r="CV227" s="368" t="n"/>
      <c r="CW227" s="368" t="n"/>
      <c r="CX227" s="368" t="n"/>
      <c r="CY227" s="368" t="n"/>
      <c r="CZ227" s="368" t="n"/>
      <c r="DA227" s="368" t="n"/>
      <c r="DB227" s="368" t="n"/>
      <c r="DC227" s="368" t="n"/>
      <c r="DD227" s="368" t="n"/>
    </row>
    <row r="228">
      <c r="A228" s="368" t="n"/>
      <c r="B228" s="368" t="n"/>
      <c r="C228" s="368" t="n"/>
      <c r="D228" s="368" t="n"/>
      <c r="E228" s="368" t="n"/>
      <c r="F228" s="368" t="n"/>
      <c r="G228" s="318" t="n"/>
      <c r="H228" s="368" t="n"/>
      <c r="I228" s="368" t="n"/>
      <c r="J228" s="368" t="n"/>
      <c r="K228" s="368" t="n"/>
      <c r="L228" s="368" t="n"/>
      <c r="M228" s="368" t="n"/>
      <c r="N228" s="368" t="n"/>
      <c r="O228" s="368" t="n"/>
      <c r="P228" s="368" t="n"/>
      <c r="Q228" s="368" t="n"/>
      <c r="R228" s="368" t="n"/>
      <c r="S228" s="368" t="n"/>
      <c r="T228" s="368" t="n"/>
      <c r="U228" s="368" t="n"/>
      <c r="V228" s="368" t="n"/>
      <c r="W228" s="368" t="n"/>
      <c r="X228" s="368" t="n"/>
      <c r="Y228" s="368" t="n"/>
      <c r="Z228" s="368" t="n"/>
      <c r="AA228" s="368" t="n"/>
      <c r="AB228" s="368" t="n"/>
      <c r="AC228" s="368" t="n"/>
      <c r="AD228" s="368" t="n"/>
      <c r="AE228" s="368" t="n"/>
      <c r="AF228" s="368" t="n"/>
      <c r="AG228" s="368" t="n"/>
      <c r="AH228" s="368" t="n"/>
      <c r="AI228" s="368" t="n"/>
      <c r="AJ228" s="368" t="n"/>
      <c r="AK228" s="368" t="n"/>
      <c r="AL228" s="368" t="n"/>
      <c r="AM228" s="368" t="n"/>
      <c r="AN228" s="368" t="n"/>
      <c r="AO228" s="368" t="n"/>
      <c r="AP228" s="319" t="n"/>
      <c r="AQ228" s="368" t="n"/>
      <c r="AR228" s="368" t="n"/>
      <c r="AS228" s="368" t="n"/>
      <c r="AT228" s="368" t="n"/>
      <c r="AU228" s="368" t="n"/>
      <c r="AV228" s="368" t="n"/>
      <c r="AW228" s="368" t="n"/>
      <c r="AX228" s="368" t="n"/>
      <c r="AY228" s="368" t="n"/>
      <c r="AZ228" s="368" t="n"/>
      <c r="BA228" s="368" t="n"/>
      <c r="BB228" s="368" t="n"/>
      <c r="BC228" s="368" t="n"/>
      <c r="BD228" s="368" t="n"/>
      <c r="BE228" s="368" t="n"/>
      <c r="BF228" s="368" t="n"/>
      <c r="BG228" s="368" t="n"/>
      <c r="BH228" s="368" t="n"/>
      <c r="BI228" s="368" t="n"/>
      <c r="BJ228" s="368" t="n"/>
      <c r="BK228" s="368" t="n"/>
      <c r="BL228" s="368" t="n"/>
      <c r="BM228" s="368" t="n"/>
      <c r="BN228" s="368" t="n"/>
      <c r="BO228" s="368" t="n"/>
      <c r="BP228" s="368" t="n"/>
      <c r="BQ228" s="320" t="n"/>
      <c r="BR228" s="368" t="n"/>
      <c r="BS228" s="368" t="n"/>
      <c r="BT228" s="368" t="n"/>
      <c r="BU228" s="368" t="n"/>
      <c r="BV228" s="368" t="n"/>
      <c r="BW228" s="368" t="n"/>
      <c r="BX228" s="368" t="n"/>
      <c r="BY228" s="368" t="n"/>
      <c r="BZ228" s="368" t="n"/>
      <c r="CA228" s="368" t="n"/>
      <c r="CB228" s="368" t="n"/>
      <c r="CC228" s="368" t="n"/>
      <c r="CD228" s="368" t="n"/>
      <c r="CE228" s="368" t="n"/>
      <c r="CF228" s="368" t="n"/>
      <c r="CG228" s="368" t="n"/>
      <c r="CH228" s="368" t="n"/>
      <c r="CI228" s="368" t="n"/>
      <c r="CJ228" s="368" t="n"/>
      <c r="CK228" s="368" t="n"/>
      <c r="CL228" s="368" t="n"/>
      <c r="CM228" s="368" t="n"/>
      <c r="CN228" s="368" t="n"/>
      <c r="CO228" s="368" t="n"/>
      <c r="CP228" s="368" t="n"/>
      <c r="CQ228" s="368" t="n"/>
      <c r="CR228" s="368" t="n"/>
      <c r="CS228" s="368" t="n"/>
      <c r="CT228" s="368" t="n"/>
      <c r="CU228" s="368" t="n"/>
      <c r="CV228" s="368" t="n"/>
      <c r="CW228" s="368" t="n"/>
      <c r="CX228" s="368" t="n"/>
      <c r="CY228" s="368" t="n"/>
      <c r="CZ228" s="368" t="n"/>
      <c r="DA228" s="368" t="n"/>
      <c r="DB228" s="368" t="n"/>
      <c r="DC228" s="368" t="n"/>
      <c r="DD228" s="368" t="n"/>
    </row>
    <row r="229">
      <c r="A229" s="368" t="n"/>
      <c r="B229" s="368" t="n"/>
      <c r="C229" s="368" t="n"/>
      <c r="D229" s="368" t="n"/>
      <c r="E229" s="368" t="n"/>
      <c r="F229" s="368" t="n"/>
      <c r="G229" s="318" t="n"/>
      <c r="H229" s="368" t="n"/>
      <c r="I229" s="368" t="n"/>
      <c r="J229" s="368" t="n"/>
      <c r="K229" s="368" t="n"/>
      <c r="L229" s="368" t="n"/>
      <c r="M229" s="368" t="n"/>
      <c r="N229" s="368" t="n"/>
      <c r="O229" s="368" t="n"/>
      <c r="P229" s="368" t="n"/>
      <c r="Q229" s="368" t="n"/>
      <c r="R229" s="368" t="n"/>
      <c r="S229" s="368" t="n"/>
      <c r="T229" s="368" t="n"/>
      <c r="U229" s="368" t="n"/>
      <c r="V229" s="368" t="n"/>
      <c r="W229" s="368" t="n"/>
      <c r="X229" s="368" t="n"/>
      <c r="Y229" s="368" t="n"/>
      <c r="Z229" s="368" t="n"/>
      <c r="AA229" s="368" t="n"/>
      <c r="AB229" s="368" t="n"/>
      <c r="AC229" s="368" t="n"/>
      <c r="AD229" s="368" t="n"/>
      <c r="AE229" s="368" t="n"/>
      <c r="AF229" s="368" t="n"/>
      <c r="AG229" s="368" t="n"/>
      <c r="AH229" s="368" t="n"/>
      <c r="AI229" s="368" t="n"/>
      <c r="AJ229" s="368" t="n"/>
      <c r="AK229" s="368" t="n"/>
      <c r="AL229" s="368" t="n"/>
      <c r="AM229" s="368" t="n"/>
      <c r="AN229" s="368" t="n"/>
      <c r="AO229" s="368" t="n"/>
      <c r="AP229" s="319" t="n"/>
      <c r="AQ229" s="368" t="n"/>
      <c r="AR229" s="368" t="n"/>
      <c r="AS229" s="368" t="n"/>
      <c r="AT229" s="368" t="n"/>
      <c r="AU229" s="368" t="n"/>
      <c r="AV229" s="368" t="n"/>
      <c r="AW229" s="368" t="n"/>
      <c r="AX229" s="368" t="n"/>
      <c r="AY229" s="368" t="n"/>
      <c r="AZ229" s="368" t="n"/>
      <c r="BA229" s="368" t="n"/>
      <c r="BB229" s="368" t="n"/>
      <c r="BC229" s="368" t="n"/>
      <c r="BD229" s="368" t="n"/>
      <c r="BE229" s="368" t="n"/>
      <c r="BF229" s="368" t="n"/>
      <c r="BG229" s="368" t="n"/>
      <c r="BH229" s="368" t="n"/>
      <c r="BI229" s="368" t="n"/>
      <c r="BJ229" s="368" t="n"/>
      <c r="BK229" s="368" t="n"/>
      <c r="BL229" s="368" t="n"/>
      <c r="BM229" s="368" t="n"/>
      <c r="BN229" s="368" t="n"/>
      <c r="BO229" s="368" t="n"/>
      <c r="BP229" s="368" t="n"/>
      <c r="BQ229" s="320" t="n"/>
      <c r="BR229" s="368" t="n"/>
      <c r="BS229" s="368" t="n"/>
      <c r="BT229" s="368" t="n"/>
      <c r="BU229" s="368" t="n"/>
      <c r="BV229" s="368" t="n"/>
      <c r="BW229" s="368" t="n"/>
      <c r="BX229" s="368" t="n"/>
      <c r="BY229" s="368" t="n"/>
      <c r="BZ229" s="368" t="n"/>
      <c r="CA229" s="368" t="n"/>
      <c r="CB229" s="368" t="n"/>
      <c r="CC229" s="368" t="n"/>
      <c r="CD229" s="368" t="n"/>
      <c r="CE229" s="368" t="n"/>
      <c r="CF229" s="368" t="n"/>
      <c r="CG229" s="368" t="n"/>
      <c r="CH229" s="368" t="n"/>
      <c r="CI229" s="368" t="n"/>
      <c r="CJ229" s="368" t="n"/>
      <c r="CK229" s="368" t="n"/>
      <c r="CL229" s="368" t="n"/>
      <c r="CM229" s="368" t="n"/>
      <c r="CN229" s="368" t="n"/>
      <c r="CO229" s="368" t="n"/>
      <c r="CP229" s="368" t="n"/>
      <c r="CQ229" s="368" t="n"/>
      <c r="CR229" s="368" t="n"/>
      <c r="CS229" s="368" t="n"/>
      <c r="CT229" s="368" t="n"/>
      <c r="CU229" s="368" t="n"/>
      <c r="CV229" s="368" t="n"/>
      <c r="CW229" s="368" t="n"/>
      <c r="CX229" s="368" t="n"/>
      <c r="CY229" s="368" t="n"/>
      <c r="CZ229" s="368" t="n"/>
      <c r="DA229" s="368" t="n"/>
      <c r="DB229" s="368" t="n"/>
      <c r="DC229" s="368" t="n"/>
      <c r="DD229" s="368" t="n"/>
    </row>
    <row r="230">
      <c r="A230" s="368" t="n"/>
      <c r="B230" s="368" t="n"/>
      <c r="C230" s="368" t="n"/>
      <c r="D230" s="368" t="n"/>
      <c r="E230" s="368" t="n"/>
      <c r="F230" s="368" t="n"/>
      <c r="G230" s="318" t="n"/>
      <c r="H230" s="368" t="n"/>
      <c r="I230" s="368" t="n"/>
      <c r="J230" s="368" t="n"/>
      <c r="K230" s="368" t="n"/>
      <c r="L230" s="368" t="n"/>
      <c r="M230" s="368" t="n"/>
      <c r="N230" s="368" t="n"/>
      <c r="O230" s="368" t="n"/>
      <c r="P230" s="368" t="n"/>
      <c r="Q230" s="368" t="n"/>
      <c r="R230" s="368" t="n"/>
      <c r="S230" s="368" t="n"/>
      <c r="T230" s="368" t="n"/>
      <c r="U230" s="368" t="n"/>
      <c r="V230" s="368" t="n"/>
      <c r="W230" s="368" t="n"/>
      <c r="X230" s="368" t="n"/>
      <c r="Y230" s="368" t="n"/>
      <c r="Z230" s="368" t="n"/>
      <c r="AA230" s="368" t="n"/>
      <c r="AB230" s="368" t="n"/>
      <c r="AC230" s="368" t="n"/>
      <c r="AD230" s="368" t="n"/>
      <c r="AE230" s="368" t="n"/>
      <c r="AF230" s="368" t="n"/>
      <c r="AG230" s="368" t="n"/>
      <c r="AH230" s="368" t="n"/>
      <c r="AI230" s="368" t="n"/>
      <c r="AJ230" s="368" t="n"/>
      <c r="AK230" s="368" t="n"/>
      <c r="AL230" s="368" t="n"/>
      <c r="AM230" s="368" t="n"/>
      <c r="AN230" s="368" t="n"/>
      <c r="AO230" s="368" t="n"/>
      <c r="AP230" s="319" t="n"/>
      <c r="AQ230" s="368" t="n"/>
      <c r="AR230" s="368" t="n"/>
      <c r="AS230" s="368" t="n"/>
      <c r="AT230" s="368" t="n"/>
      <c r="AU230" s="368" t="n"/>
      <c r="AV230" s="368" t="n"/>
      <c r="AW230" s="368" t="n"/>
      <c r="AX230" s="368" t="n"/>
      <c r="AY230" s="368" t="n"/>
      <c r="AZ230" s="368" t="n"/>
      <c r="BA230" s="368" t="n"/>
      <c r="BB230" s="368" t="n"/>
      <c r="BC230" s="368" t="n"/>
      <c r="BD230" s="368" t="n"/>
      <c r="BE230" s="368" t="n"/>
      <c r="BF230" s="368" t="n"/>
      <c r="BG230" s="368" t="n"/>
      <c r="BH230" s="368" t="n"/>
      <c r="BI230" s="368" t="n"/>
      <c r="BJ230" s="368" t="n"/>
      <c r="BK230" s="368" t="n"/>
      <c r="BL230" s="368" t="n"/>
      <c r="BM230" s="368" t="n"/>
      <c r="BN230" s="368" t="n"/>
      <c r="BO230" s="368" t="n"/>
      <c r="BP230" s="368" t="n"/>
      <c r="BQ230" s="320" t="n"/>
      <c r="BR230" s="368" t="n"/>
      <c r="BS230" s="368" t="n"/>
      <c r="BT230" s="368" t="n"/>
      <c r="BU230" s="368" t="n"/>
      <c r="BV230" s="368" t="n"/>
      <c r="BW230" s="368" t="n"/>
      <c r="BX230" s="368" t="n"/>
      <c r="BY230" s="368" t="n"/>
      <c r="BZ230" s="368" t="n"/>
      <c r="CA230" s="368" t="n"/>
      <c r="CB230" s="368" t="n"/>
      <c r="CC230" s="368" t="n"/>
      <c r="CD230" s="368" t="n"/>
      <c r="CE230" s="368" t="n"/>
      <c r="CF230" s="368" t="n"/>
      <c r="CG230" s="368" t="n"/>
      <c r="CH230" s="368" t="n"/>
      <c r="CI230" s="368" t="n"/>
      <c r="CJ230" s="368" t="n"/>
      <c r="CK230" s="368" t="n"/>
      <c r="CL230" s="368" t="n"/>
      <c r="CM230" s="368" t="n"/>
      <c r="CN230" s="368" t="n"/>
      <c r="CO230" s="368" t="n"/>
      <c r="CP230" s="368" t="n"/>
      <c r="CQ230" s="368" t="n"/>
      <c r="CR230" s="368" t="n"/>
      <c r="CS230" s="368" t="n"/>
      <c r="CT230" s="368" t="n"/>
      <c r="CU230" s="368" t="n"/>
      <c r="CV230" s="368" t="n"/>
      <c r="CW230" s="368" t="n"/>
      <c r="CX230" s="368" t="n"/>
      <c r="CY230" s="368" t="n"/>
      <c r="CZ230" s="368" t="n"/>
      <c r="DA230" s="368" t="n"/>
      <c r="DB230" s="368" t="n"/>
      <c r="DC230" s="368" t="n"/>
      <c r="DD230" s="368" t="n"/>
    </row>
    <row r="231">
      <c r="A231" s="368" t="n"/>
      <c r="B231" s="368" t="n"/>
      <c r="C231" s="368" t="n"/>
      <c r="D231" s="368" t="n"/>
      <c r="E231" s="368" t="n"/>
      <c r="F231" s="368" t="n"/>
      <c r="G231" s="318" t="n"/>
      <c r="H231" s="368" t="n"/>
      <c r="I231" s="368" t="n"/>
      <c r="J231" s="368" t="n"/>
      <c r="K231" s="368" t="n"/>
      <c r="L231" s="368" t="n"/>
      <c r="M231" s="368" t="n"/>
      <c r="N231" s="368" t="n"/>
      <c r="O231" s="368" t="n"/>
      <c r="P231" s="368" t="n"/>
      <c r="Q231" s="368" t="n"/>
      <c r="R231" s="368" t="n"/>
      <c r="S231" s="368" t="n"/>
      <c r="T231" s="368" t="n"/>
      <c r="U231" s="368" t="n"/>
      <c r="V231" s="368" t="n"/>
      <c r="W231" s="368" t="n"/>
      <c r="X231" s="368" t="n"/>
      <c r="Y231" s="368" t="n"/>
      <c r="Z231" s="368" t="n"/>
      <c r="AA231" s="368" t="n"/>
      <c r="AB231" s="368" t="n"/>
      <c r="AC231" s="368" t="n"/>
      <c r="AD231" s="368" t="n"/>
      <c r="AE231" s="368" t="n"/>
      <c r="AF231" s="368" t="n"/>
      <c r="AG231" s="368" t="n"/>
      <c r="AH231" s="368" t="n"/>
      <c r="AI231" s="368" t="n"/>
      <c r="AJ231" s="368" t="n"/>
      <c r="AK231" s="368" t="n"/>
      <c r="AL231" s="368" t="n"/>
      <c r="AM231" s="368" t="n"/>
      <c r="AN231" s="368" t="n"/>
      <c r="AO231" s="368" t="n"/>
      <c r="AP231" s="319" t="n"/>
      <c r="AQ231" s="368" t="n"/>
      <c r="AR231" s="368" t="n"/>
      <c r="AS231" s="368" t="n"/>
      <c r="AT231" s="368" t="n"/>
      <c r="AU231" s="368" t="n"/>
      <c r="AV231" s="368" t="n"/>
      <c r="AW231" s="368" t="n"/>
      <c r="AX231" s="368" t="n"/>
      <c r="AY231" s="368" t="n"/>
      <c r="AZ231" s="368" t="n"/>
      <c r="BA231" s="368" t="n"/>
      <c r="BB231" s="368" t="n"/>
      <c r="BC231" s="368" t="n"/>
      <c r="BD231" s="368" t="n"/>
      <c r="BE231" s="368" t="n"/>
      <c r="BF231" s="368" t="n"/>
      <c r="BG231" s="368" t="n"/>
      <c r="BH231" s="368" t="n"/>
      <c r="BI231" s="368" t="n"/>
      <c r="BJ231" s="368" t="n"/>
      <c r="BK231" s="368" t="n"/>
      <c r="BL231" s="368" t="n"/>
      <c r="BM231" s="368" t="n"/>
      <c r="BN231" s="368" t="n"/>
      <c r="BO231" s="368" t="n"/>
      <c r="BP231" s="368" t="n"/>
      <c r="BQ231" s="320" t="n"/>
      <c r="BR231" s="368" t="n"/>
      <c r="BS231" s="368" t="n"/>
      <c r="BT231" s="368" t="n"/>
      <c r="BU231" s="368" t="n"/>
      <c r="BV231" s="368" t="n"/>
      <c r="BW231" s="368" t="n"/>
      <c r="BX231" s="368" t="n"/>
      <c r="BY231" s="368" t="n"/>
      <c r="BZ231" s="368" t="n"/>
      <c r="CA231" s="368" t="n"/>
      <c r="CB231" s="368" t="n"/>
      <c r="CC231" s="368" t="n"/>
      <c r="CD231" s="368" t="n"/>
      <c r="CE231" s="368" t="n"/>
      <c r="CF231" s="368" t="n"/>
      <c r="CG231" s="368" t="n"/>
      <c r="CH231" s="368" t="n"/>
      <c r="CI231" s="368" t="n"/>
      <c r="CJ231" s="368" t="n"/>
      <c r="CK231" s="368" t="n"/>
      <c r="CL231" s="368" t="n"/>
      <c r="CM231" s="368" t="n"/>
      <c r="CN231" s="368" t="n"/>
      <c r="CO231" s="368" t="n"/>
      <c r="CP231" s="368" t="n"/>
      <c r="CQ231" s="368" t="n"/>
      <c r="CR231" s="368" t="n"/>
      <c r="CS231" s="368" t="n"/>
      <c r="CT231" s="368" t="n"/>
      <c r="CU231" s="368" t="n"/>
      <c r="CV231" s="368" t="n"/>
      <c r="CW231" s="368" t="n"/>
      <c r="CX231" s="368" t="n"/>
      <c r="CY231" s="368" t="n"/>
      <c r="CZ231" s="368" t="n"/>
      <c r="DA231" s="368" t="n"/>
      <c r="DB231" s="368" t="n"/>
      <c r="DC231" s="368" t="n"/>
      <c r="DD231" s="368" t="n"/>
    </row>
    <row r="232">
      <c r="A232" s="368" t="n"/>
      <c r="B232" s="368" t="n"/>
      <c r="C232" s="368" t="n"/>
      <c r="D232" s="368" t="n"/>
      <c r="E232" s="368" t="n"/>
      <c r="F232" s="368" t="n"/>
      <c r="G232" s="318" t="n"/>
      <c r="H232" s="368" t="n"/>
      <c r="I232" s="368" t="n"/>
      <c r="J232" s="368" t="n"/>
      <c r="K232" s="368" t="n"/>
      <c r="L232" s="368" t="n"/>
      <c r="M232" s="368" t="n"/>
      <c r="N232" s="368" t="n"/>
      <c r="O232" s="368" t="n"/>
      <c r="P232" s="368" t="n"/>
      <c r="Q232" s="368" t="n"/>
      <c r="R232" s="368" t="n"/>
      <c r="S232" s="368" t="n"/>
      <c r="T232" s="368" t="n"/>
      <c r="U232" s="368" t="n"/>
      <c r="V232" s="368" t="n"/>
      <c r="W232" s="368" t="n"/>
      <c r="X232" s="368" t="n"/>
      <c r="Y232" s="368" t="n"/>
      <c r="Z232" s="368" t="n"/>
      <c r="AA232" s="368" t="n"/>
      <c r="AB232" s="368" t="n"/>
      <c r="AC232" s="368" t="n"/>
      <c r="AD232" s="368" t="n"/>
      <c r="AE232" s="368" t="n"/>
      <c r="AF232" s="368" t="n"/>
      <c r="AG232" s="368" t="n"/>
      <c r="AH232" s="368" t="n"/>
      <c r="AI232" s="368" t="n"/>
      <c r="AJ232" s="368" t="n"/>
      <c r="AK232" s="368" t="n"/>
      <c r="AL232" s="368" t="n"/>
      <c r="AM232" s="368" t="n"/>
      <c r="AN232" s="368" t="n"/>
      <c r="AO232" s="368" t="n"/>
      <c r="AP232" s="319" t="n"/>
      <c r="AQ232" s="368" t="n"/>
      <c r="AR232" s="368" t="n"/>
      <c r="AS232" s="368" t="n"/>
      <c r="AT232" s="368" t="n"/>
      <c r="AU232" s="368" t="n"/>
      <c r="AV232" s="368" t="n"/>
      <c r="AW232" s="368" t="n"/>
      <c r="AX232" s="368" t="n"/>
      <c r="AY232" s="368" t="n"/>
      <c r="AZ232" s="368" t="n"/>
      <c r="BA232" s="368" t="n"/>
      <c r="BB232" s="368" t="n"/>
      <c r="BC232" s="368" t="n"/>
      <c r="BD232" s="368" t="n"/>
      <c r="BE232" s="368" t="n"/>
      <c r="BF232" s="368" t="n"/>
      <c r="BG232" s="368" t="n"/>
      <c r="BH232" s="368" t="n"/>
      <c r="BI232" s="368" t="n"/>
      <c r="BJ232" s="368" t="n"/>
      <c r="BK232" s="368" t="n"/>
      <c r="BL232" s="368" t="n"/>
      <c r="BM232" s="368" t="n"/>
      <c r="BN232" s="368" t="n"/>
      <c r="BO232" s="368" t="n"/>
      <c r="BP232" s="368" t="n"/>
      <c r="BQ232" s="320" t="n"/>
      <c r="BR232" s="368" t="n"/>
      <c r="BS232" s="368" t="n"/>
      <c r="BT232" s="368" t="n"/>
      <c r="BU232" s="368" t="n"/>
      <c r="BV232" s="368" t="n"/>
      <c r="BW232" s="368" t="n"/>
      <c r="BX232" s="368" t="n"/>
      <c r="BY232" s="368" t="n"/>
      <c r="BZ232" s="368" t="n"/>
      <c r="CA232" s="368" t="n"/>
      <c r="CB232" s="368" t="n"/>
      <c r="CC232" s="368" t="n"/>
      <c r="CD232" s="368" t="n"/>
      <c r="CE232" s="368" t="n"/>
      <c r="CF232" s="368" t="n"/>
      <c r="CG232" s="368" t="n"/>
      <c r="CH232" s="368" t="n"/>
      <c r="CI232" s="368" t="n"/>
      <c r="CJ232" s="368" t="n"/>
      <c r="CK232" s="368" t="n"/>
      <c r="CL232" s="368" t="n"/>
      <c r="CM232" s="368" t="n"/>
      <c r="CN232" s="368" t="n"/>
      <c r="CO232" s="368" t="n"/>
      <c r="CP232" s="368" t="n"/>
      <c r="CQ232" s="368" t="n"/>
      <c r="CR232" s="368" t="n"/>
      <c r="CS232" s="368" t="n"/>
      <c r="CT232" s="368" t="n"/>
      <c r="CU232" s="368" t="n"/>
      <c r="CV232" s="368" t="n"/>
      <c r="CW232" s="368" t="n"/>
      <c r="CX232" s="368" t="n"/>
      <c r="CY232" s="368" t="n"/>
      <c r="CZ232" s="368" t="n"/>
      <c r="DA232" s="368" t="n"/>
      <c r="DB232" s="368" t="n"/>
      <c r="DC232" s="368" t="n"/>
      <c r="DD232" s="368" t="n"/>
    </row>
    <row r="233">
      <c r="A233" s="368" t="n"/>
      <c r="B233" s="368" t="n"/>
      <c r="C233" s="368" t="n"/>
      <c r="D233" s="368" t="n"/>
      <c r="E233" s="368" t="n"/>
      <c r="F233" s="368" t="n"/>
      <c r="G233" s="318" t="n"/>
      <c r="H233" s="368" t="n"/>
      <c r="I233" s="368" t="n"/>
      <c r="J233" s="368" t="n"/>
      <c r="K233" s="368" t="n"/>
      <c r="L233" s="368" t="n"/>
      <c r="M233" s="368" t="n"/>
      <c r="N233" s="368" t="n"/>
      <c r="O233" s="368" t="n"/>
      <c r="P233" s="368" t="n"/>
      <c r="Q233" s="368" t="n"/>
      <c r="R233" s="368" t="n"/>
      <c r="S233" s="368" t="n"/>
      <c r="T233" s="368" t="n"/>
      <c r="U233" s="368" t="n"/>
      <c r="V233" s="368" t="n"/>
      <c r="W233" s="368" t="n"/>
      <c r="X233" s="368" t="n"/>
      <c r="Y233" s="368" t="n"/>
      <c r="Z233" s="368" t="n"/>
      <c r="AA233" s="368" t="n"/>
      <c r="AB233" s="368" t="n"/>
      <c r="AC233" s="368" t="n"/>
      <c r="AD233" s="368" t="n"/>
      <c r="AE233" s="368" t="n"/>
      <c r="AF233" s="368" t="n"/>
      <c r="AG233" s="368" t="n"/>
      <c r="AH233" s="368" t="n"/>
      <c r="AI233" s="368" t="n"/>
      <c r="AJ233" s="368" t="n"/>
      <c r="AK233" s="368" t="n"/>
      <c r="AL233" s="368" t="n"/>
      <c r="AM233" s="368" t="n"/>
      <c r="AN233" s="368" t="n"/>
      <c r="AO233" s="368" t="n"/>
      <c r="AP233" s="319" t="n"/>
      <c r="AQ233" s="368" t="n"/>
      <c r="AR233" s="368" t="n"/>
      <c r="AS233" s="368" t="n"/>
      <c r="AT233" s="368" t="n"/>
      <c r="AU233" s="368" t="n"/>
      <c r="AV233" s="368" t="n"/>
      <c r="AW233" s="368" t="n"/>
      <c r="AX233" s="368" t="n"/>
      <c r="AY233" s="368" t="n"/>
      <c r="AZ233" s="368" t="n"/>
      <c r="BA233" s="368" t="n"/>
      <c r="BB233" s="368" t="n"/>
      <c r="BC233" s="368" t="n"/>
      <c r="BD233" s="368" t="n"/>
      <c r="BE233" s="368" t="n"/>
      <c r="BF233" s="368" t="n"/>
      <c r="BG233" s="368" t="n"/>
      <c r="BH233" s="368" t="n"/>
      <c r="BI233" s="368" t="n"/>
      <c r="BJ233" s="368" t="n"/>
      <c r="BK233" s="368" t="n"/>
      <c r="BL233" s="368" t="n"/>
      <c r="BM233" s="368" t="n"/>
      <c r="BN233" s="368" t="n"/>
      <c r="BO233" s="368" t="n"/>
      <c r="BP233" s="368" t="n"/>
      <c r="BQ233" s="320" t="n"/>
      <c r="BR233" s="368" t="n"/>
      <c r="BS233" s="368" t="n"/>
      <c r="BT233" s="368" t="n"/>
      <c r="BU233" s="368" t="n"/>
      <c r="BV233" s="368" t="n"/>
      <c r="BW233" s="368" t="n"/>
      <c r="BX233" s="368" t="n"/>
      <c r="BY233" s="368" t="n"/>
      <c r="BZ233" s="368" t="n"/>
      <c r="CA233" s="368" t="n"/>
      <c r="CB233" s="368" t="n"/>
      <c r="CC233" s="368" t="n"/>
      <c r="CD233" s="368" t="n"/>
      <c r="CE233" s="368" t="n"/>
      <c r="CF233" s="368" t="n"/>
      <c r="CG233" s="368" t="n"/>
      <c r="CH233" s="368" t="n"/>
      <c r="CI233" s="368" t="n"/>
      <c r="CJ233" s="368" t="n"/>
      <c r="CK233" s="368" t="n"/>
      <c r="CL233" s="368" t="n"/>
      <c r="CM233" s="368" t="n"/>
      <c r="CN233" s="368" t="n"/>
      <c r="CO233" s="368" t="n"/>
      <c r="CP233" s="368" t="n"/>
      <c r="CQ233" s="368" t="n"/>
      <c r="CR233" s="368" t="n"/>
      <c r="CS233" s="368" t="n"/>
      <c r="CT233" s="368" t="n"/>
      <c r="CU233" s="368" t="n"/>
      <c r="CV233" s="368" t="n"/>
      <c r="CW233" s="368" t="n"/>
      <c r="CX233" s="368" t="n"/>
      <c r="CY233" s="368" t="n"/>
      <c r="CZ233" s="368" t="n"/>
      <c r="DA233" s="368" t="n"/>
      <c r="DB233" s="368" t="n"/>
      <c r="DC233" s="368" t="n"/>
      <c r="DD233" s="368" t="n"/>
    </row>
    <row r="234">
      <c r="A234" s="368" t="n"/>
      <c r="B234" s="368" t="n"/>
      <c r="C234" s="368" t="n"/>
      <c r="D234" s="368" t="n"/>
      <c r="E234" s="368" t="n"/>
      <c r="F234" s="368" t="n"/>
      <c r="G234" s="318" t="n"/>
      <c r="H234" s="368" t="n"/>
      <c r="I234" s="368" t="n"/>
      <c r="J234" s="368" t="n"/>
      <c r="K234" s="368" t="n"/>
      <c r="L234" s="368" t="n"/>
      <c r="M234" s="368" t="n"/>
      <c r="N234" s="368" t="n"/>
      <c r="O234" s="368" t="n"/>
      <c r="P234" s="368" t="n"/>
      <c r="Q234" s="368" t="n"/>
      <c r="R234" s="368" t="n"/>
      <c r="S234" s="368" t="n"/>
      <c r="T234" s="368" t="n"/>
      <c r="U234" s="368" t="n"/>
      <c r="V234" s="368" t="n"/>
      <c r="W234" s="368" t="n"/>
      <c r="X234" s="368" t="n"/>
      <c r="Y234" s="368" t="n"/>
      <c r="Z234" s="368" t="n"/>
      <c r="AA234" s="368" t="n"/>
      <c r="AB234" s="368" t="n"/>
      <c r="AC234" s="368" t="n"/>
      <c r="AD234" s="368" t="n"/>
      <c r="AE234" s="368" t="n"/>
      <c r="AF234" s="368" t="n"/>
      <c r="AG234" s="368" t="n"/>
      <c r="AH234" s="368" t="n"/>
      <c r="AI234" s="368" t="n"/>
      <c r="AJ234" s="368" t="n"/>
      <c r="AK234" s="368" t="n"/>
      <c r="AL234" s="368" t="n"/>
      <c r="AM234" s="368" t="n"/>
      <c r="AN234" s="368" t="n"/>
      <c r="AO234" s="368" t="n"/>
      <c r="AP234" s="319" t="n"/>
      <c r="AQ234" s="368" t="n"/>
      <c r="AR234" s="368" t="n"/>
      <c r="AS234" s="368" t="n"/>
      <c r="AT234" s="368" t="n"/>
      <c r="AU234" s="368" t="n"/>
      <c r="AV234" s="368" t="n"/>
      <c r="AW234" s="368" t="n"/>
      <c r="AX234" s="368" t="n"/>
      <c r="AY234" s="368" t="n"/>
      <c r="AZ234" s="368" t="n"/>
      <c r="BA234" s="368" t="n"/>
      <c r="BB234" s="368" t="n"/>
      <c r="BC234" s="368" t="n"/>
      <c r="BD234" s="368" t="n"/>
      <c r="BE234" s="368" t="n"/>
      <c r="BF234" s="368" t="n"/>
      <c r="BG234" s="368" t="n"/>
      <c r="BH234" s="368" t="n"/>
      <c r="BI234" s="368" t="n"/>
      <c r="BJ234" s="368" t="n"/>
      <c r="BK234" s="368" t="n"/>
      <c r="BL234" s="368" t="n"/>
      <c r="BM234" s="368" t="n"/>
      <c r="BN234" s="368" t="n"/>
      <c r="BO234" s="368" t="n"/>
      <c r="BP234" s="368" t="n"/>
      <c r="BQ234" s="320" t="n"/>
      <c r="BR234" s="368" t="n"/>
      <c r="BS234" s="368" t="n"/>
      <c r="BT234" s="368" t="n"/>
      <c r="BU234" s="368" t="n"/>
      <c r="BV234" s="368" t="n"/>
      <c r="BW234" s="368" t="n"/>
      <c r="BX234" s="368" t="n"/>
      <c r="BY234" s="368" t="n"/>
      <c r="BZ234" s="368" t="n"/>
      <c r="CA234" s="368" t="n"/>
      <c r="CB234" s="368" t="n"/>
      <c r="CC234" s="368" t="n"/>
      <c r="CD234" s="368" t="n"/>
      <c r="CE234" s="368" t="n"/>
      <c r="CF234" s="368" t="n"/>
      <c r="CG234" s="368" t="n"/>
      <c r="CH234" s="368" t="n"/>
      <c r="CI234" s="368" t="n"/>
      <c r="CJ234" s="368" t="n"/>
      <c r="CK234" s="368" t="n"/>
      <c r="CL234" s="368" t="n"/>
      <c r="CM234" s="368" t="n"/>
      <c r="CN234" s="368" t="n"/>
      <c r="CO234" s="368" t="n"/>
      <c r="CP234" s="368" t="n"/>
      <c r="CQ234" s="368" t="n"/>
      <c r="CR234" s="368" t="n"/>
      <c r="CS234" s="368" t="n"/>
      <c r="CT234" s="368" t="n"/>
      <c r="CU234" s="368" t="n"/>
      <c r="CV234" s="368" t="n"/>
      <c r="CW234" s="368" t="n"/>
      <c r="CX234" s="368" t="n"/>
      <c r="CY234" s="368" t="n"/>
      <c r="CZ234" s="368" t="n"/>
      <c r="DA234" s="368" t="n"/>
      <c r="DB234" s="368" t="n"/>
      <c r="DC234" s="368" t="n"/>
      <c r="DD234" s="368" t="n"/>
    </row>
    <row r="235">
      <c r="A235" s="368" t="n"/>
      <c r="B235" s="368" t="n"/>
      <c r="C235" s="368" t="n"/>
      <c r="D235" s="368" t="n"/>
      <c r="E235" s="368" t="n"/>
      <c r="F235" s="368" t="n"/>
      <c r="G235" s="318" t="n"/>
      <c r="H235" s="368" t="n"/>
      <c r="I235" s="368" t="n"/>
      <c r="J235" s="368" t="n"/>
      <c r="K235" s="368" t="n"/>
      <c r="L235" s="368" t="n"/>
      <c r="M235" s="368" t="n"/>
      <c r="N235" s="368" t="n"/>
      <c r="O235" s="368" t="n"/>
      <c r="P235" s="368" t="n"/>
      <c r="Q235" s="368" t="n"/>
      <c r="R235" s="368" t="n"/>
      <c r="S235" s="368" t="n"/>
      <c r="T235" s="368" t="n"/>
      <c r="U235" s="368" t="n"/>
      <c r="V235" s="368" t="n"/>
      <c r="W235" s="368" t="n"/>
      <c r="X235" s="368" t="n"/>
      <c r="Y235" s="368" t="n"/>
      <c r="Z235" s="368" t="n"/>
      <c r="AA235" s="368" t="n"/>
      <c r="AB235" s="368" t="n"/>
      <c r="AC235" s="368" t="n"/>
      <c r="AD235" s="368" t="n"/>
      <c r="AE235" s="368" t="n"/>
      <c r="AF235" s="368" t="n"/>
      <c r="AG235" s="368" t="n"/>
      <c r="AH235" s="368" t="n"/>
      <c r="AI235" s="368" t="n"/>
      <c r="AJ235" s="368" t="n"/>
      <c r="AK235" s="368" t="n"/>
      <c r="AL235" s="368" t="n"/>
      <c r="AM235" s="368" t="n"/>
      <c r="AN235" s="368" t="n"/>
      <c r="AO235" s="368" t="n"/>
      <c r="AP235" s="319" t="n"/>
      <c r="AQ235" s="368" t="n"/>
      <c r="AR235" s="368" t="n"/>
      <c r="AS235" s="368" t="n"/>
      <c r="AT235" s="368" t="n"/>
      <c r="AU235" s="368" t="n"/>
      <c r="AV235" s="368" t="n"/>
      <c r="AW235" s="368" t="n"/>
      <c r="AX235" s="368" t="n"/>
      <c r="AY235" s="368" t="n"/>
      <c r="AZ235" s="368" t="n"/>
      <c r="BA235" s="368" t="n"/>
      <c r="BB235" s="368" t="n"/>
      <c r="BC235" s="368" t="n"/>
      <c r="BD235" s="368" t="n"/>
      <c r="BE235" s="368" t="n"/>
      <c r="BF235" s="368" t="n"/>
      <c r="BG235" s="368" t="n"/>
      <c r="BH235" s="368" t="n"/>
      <c r="BI235" s="368" t="n"/>
      <c r="BJ235" s="368" t="n"/>
      <c r="BK235" s="368" t="n"/>
      <c r="BL235" s="368" t="n"/>
      <c r="BM235" s="368" t="n"/>
      <c r="BN235" s="368" t="n"/>
      <c r="BO235" s="368" t="n"/>
      <c r="BP235" s="368" t="n"/>
      <c r="BQ235" s="320" t="n"/>
      <c r="BR235" s="368" t="n"/>
      <c r="BS235" s="368" t="n"/>
      <c r="BT235" s="368" t="n"/>
      <c r="BU235" s="368" t="n"/>
      <c r="BV235" s="368" t="n"/>
      <c r="BW235" s="368" t="n"/>
      <c r="BX235" s="368" t="n"/>
      <c r="BY235" s="368" t="n"/>
      <c r="BZ235" s="368" t="n"/>
      <c r="CA235" s="368" t="n"/>
      <c r="CB235" s="368" t="n"/>
      <c r="CC235" s="368" t="n"/>
      <c r="CD235" s="368" t="n"/>
      <c r="CE235" s="368" t="n"/>
      <c r="CF235" s="368" t="n"/>
      <c r="CG235" s="368" t="n"/>
      <c r="CH235" s="368" t="n"/>
      <c r="CI235" s="368" t="n"/>
      <c r="CJ235" s="368" t="n"/>
      <c r="CK235" s="368" t="n"/>
      <c r="CL235" s="368" t="n"/>
      <c r="CM235" s="368" t="n"/>
      <c r="CN235" s="368" t="n"/>
      <c r="CO235" s="368" t="n"/>
      <c r="CP235" s="368" t="n"/>
      <c r="CQ235" s="368" t="n"/>
      <c r="CR235" s="368" t="n"/>
      <c r="CS235" s="368" t="n"/>
      <c r="CT235" s="368" t="n"/>
      <c r="CU235" s="368" t="n"/>
      <c r="CV235" s="368" t="n"/>
      <c r="CW235" s="368" t="n"/>
      <c r="CX235" s="368" t="n"/>
      <c r="CY235" s="368" t="n"/>
      <c r="CZ235" s="368" t="n"/>
      <c r="DA235" s="368" t="n"/>
      <c r="DB235" s="368" t="n"/>
      <c r="DC235" s="368" t="n"/>
      <c r="DD235" s="368" t="n"/>
    </row>
    <row r="236">
      <c r="A236" s="368" t="n"/>
      <c r="B236" s="368" t="n"/>
      <c r="C236" s="368" t="n"/>
      <c r="D236" s="368" t="n"/>
      <c r="E236" s="368" t="n"/>
      <c r="F236" s="368" t="n"/>
      <c r="G236" s="318" t="n"/>
      <c r="H236" s="368" t="n"/>
      <c r="I236" s="368" t="n"/>
      <c r="J236" s="368" t="n"/>
      <c r="K236" s="368" t="n"/>
      <c r="L236" s="368" t="n"/>
      <c r="M236" s="368" t="n"/>
      <c r="N236" s="368" t="n"/>
      <c r="O236" s="368" t="n"/>
      <c r="P236" s="368" t="n"/>
      <c r="Q236" s="368" t="n"/>
      <c r="R236" s="368" t="n"/>
      <c r="S236" s="368" t="n"/>
      <c r="T236" s="368" t="n"/>
      <c r="U236" s="368" t="n"/>
      <c r="V236" s="368" t="n"/>
      <c r="W236" s="368" t="n"/>
      <c r="X236" s="368" t="n"/>
      <c r="Y236" s="368" t="n"/>
      <c r="Z236" s="368" t="n"/>
      <c r="AA236" s="368" t="n"/>
      <c r="AB236" s="368" t="n"/>
      <c r="AC236" s="368" t="n"/>
      <c r="AD236" s="368" t="n"/>
      <c r="AE236" s="368" t="n"/>
      <c r="AF236" s="368" t="n"/>
      <c r="AG236" s="368" t="n"/>
      <c r="AH236" s="368" t="n"/>
      <c r="AI236" s="368" t="n"/>
      <c r="AJ236" s="368" t="n"/>
      <c r="AK236" s="368" t="n"/>
      <c r="AL236" s="368" t="n"/>
      <c r="AM236" s="368" t="n"/>
      <c r="AN236" s="368" t="n"/>
      <c r="AO236" s="368" t="n"/>
      <c r="AP236" s="319" t="n"/>
      <c r="AQ236" s="368" t="n"/>
      <c r="AR236" s="368" t="n"/>
      <c r="AS236" s="368" t="n"/>
      <c r="AT236" s="368" t="n"/>
      <c r="AU236" s="368" t="n"/>
      <c r="AV236" s="368" t="n"/>
      <c r="AW236" s="368" t="n"/>
      <c r="AX236" s="368" t="n"/>
      <c r="AY236" s="368" t="n"/>
      <c r="AZ236" s="368" t="n"/>
      <c r="BA236" s="368" t="n"/>
      <c r="BB236" s="368" t="n"/>
      <c r="BC236" s="368" t="n"/>
      <c r="BD236" s="368" t="n"/>
      <c r="BE236" s="368" t="n"/>
      <c r="BF236" s="368" t="n"/>
      <c r="BG236" s="368" t="n"/>
      <c r="BH236" s="368" t="n"/>
      <c r="BI236" s="368" t="n"/>
      <c r="BJ236" s="368" t="n"/>
      <c r="BK236" s="368" t="n"/>
      <c r="BL236" s="368" t="n"/>
      <c r="BM236" s="368" t="n"/>
      <c r="BN236" s="368" t="n"/>
      <c r="BO236" s="368" t="n"/>
      <c r="BP236" s="368" t="n"/>
      <c r="BQ236" s="320" t="n"/>
      <c r="BR236" s="368" t="n"/>
      <c r="BS236" s="368" t="n"/>
      <c r="BT236" s="368" t="n"/>
      <c r="BU236" s="368" t="n"/>
      <c r="BV236" s="368" t="n"/>
      <c r="BW236" s="368" t="n"/>
      <c r="BX236" s="368" t="n"/>
      <c r="BY236" s="368" t="n"/>
      <c r="BZ236" s="368" t="n"/>
      <c r="CA236" s="368" t="n"/>
      <c r="CB236" s="368" t="n"/>
      <c r="CC236" s="368" t="n"/>
      <c r="CD236" s="368" t="n"/>
      <c r="CE236" s="368" t="n"/>
      <c r="CF236" s="368" t="n"/>
      <c r="CG236" s="368" t="n"/>
      <c r="CH236" s="368" t="n"/>
      <c r="CI236" s="368" t="n"/>
      <c r="CJ236" s="368" t="n"/>
      <c r="CK236" s="368" t="n"/>
      <c r="CL236" s="368" t="n"/>
      <c r="CM236" s="368" t="n"/>
      <c r="CN236" s="368" t="n"/>
      <c r="CO236" s="368" t="n"/>
      <c r="CP236" s="368" t="n"/>
      <c r="CQ236" s="368" t="n"/>
      <c r="CR236" s="368" t="n"/>
      <c r="CS236" s="368" t="n"/>
      <c r="CT236" s="368" t="n"/>
      <c r="CU236" s="368" t="n"/>
      <c r="CV236" s="368" t="n"/>
      <c r="CW236" s="368" t="n"/>
      <c r="CX236" s="368" t="n"/>
      <c r="CY236" s="368" t="n"/>
      <c r="CZ236" s="368" t="n"/>
      <c r="DA236" s="368" t="n"/>
      <c r="DB236" s="368" t="n"/>
      <c r="DC236" s="368" t="n"/>
      <c r="DD236" s="368" t="n"/>
    </row>
    <row r="237">
      <c r="A237" s="368" t="n"/>
      <c r="B237" s="368" t="n"/>
      <c r="C237" s="368" t="n"/>
      <c r="D237" s="368" t="n"/>
      <c r="E237" s="368" t="n"/>
      <c r="F237" s="368" t="n"/>
      <c r="G237" s="318" t="n"/>
      <c r="H237" s="368" t="n"/>
      <c r="I237" s="368" t="n"/>
      <c r="J237" s="368" t="n"/>
      <c r="K237" s="368" t="n"/>
      <c r="L237" s="368" t="n"/>
      <c r="M237" s="368" t="n"/>
      <c r="N237" s="368" t="n"/>
      <c r="O237" s="368" t="n"/>
      <c r="P237" s="368" t="n"/>
      <c r="Q237" s="368" t="n"/>
      <c r="R237" s="368" t="n"/>
      <c r="S237" s="368" t="n"/>
      <c r="T237" s="368" t="n"/>
      <c r="U237" s="368" t="n"/>
      <c r="V237" s="368" t="n"/>
      <c r="W237" s="368" t="n"/>
      <c r="X237" s="368" t="n"/>
      <c r="Y237" s="368" t="n"/>
      <c r="Z237" s="368" t="n"/>
      <c r="AA237" s="368" t="n"/>
      <c r="AB237" s="368" t="n"/>
      <c r="AC237" s="368" t="n"/>
      <c r="AD237" s="368" t="n"/>
      <c r="AE237" s="368" t="n"/>
      <c r="AF237" s="368" t="n"/>
      <c r="AG237" s="368" t="n"/>
      <c r="AH237" s="368" t="n"/>
      <c r="AI237" s="368" t="n"/>
      <c r="AJ237" s="368" t="n"/>
      <c r="AK237" s="368" t="n"/>
      <c r="AL237" s="368" t="n"/>
      <c r="AM237" s="368" t="n"/>
      <c r="AN237" s="368" t="n"/>
      <c r="AO237" s="368" t="n"/>
      <c r="AP237" s="319" t="n"/>
      <c r="AQ237" s="368" t="n"/>
      <c r="AR237" s="368" t="n"/>
      <c r="AS237" s="368" t="n"/>
      <c r="AT237" s="368" t="n"/>
      <c r="AU237" s="368" t="n"/>
      <c r="AV237" s="368" t="n"/>
      <c r="AW237" s="368" t="n"/>
      <c r="AX237" s="368" t="n"/>
      <c r="AY237" s="368" t="n"/>
      <c r="AZ237" s="368" t="n"/>
      <c r="BA237" s="368" t="n"/>
      <c r="BB237" s="368" t="n"/>
      <c r="BC237" s="368" t="n"/>
      <c r="BD237" s="368" t="n"/>
      <c r="BE237" s="368" t="n"/>
      <c r="BF237" s="368" t="n"/>
      <c r="BG237" s="368" t="n"/>
      <c r="BH237" s="368" t="n"/>
      <c r="BI237" s="368" t="n"/>
      <c r="BJ237" s="368" t="n"/>
      <c r="BK237" s="368" t="n"/>
      <c r="BL237" s="368" t="n"/>
      <c r="BM237" s="368" t="n"/>
      <c r="BN237" s="368" t="n"/>
      <c r="BO237" s="368" t="n"/>
      <c r="BP237" s="368" t="n"/>
      <c r="BQ237" s="320" t="n"/>
      <c r="BR237" s="368" t="n"/>
      <c r="BS237" s="368" t="n"/>
      <c r="BT237" s="368" t="n"/>
      <c r="BU237" s="368" t="n"/>
      <c r="BV237" s="368" t="n"/>
      <c r="BW237" s="368" t="n"/>
      <c r="BX237" s="368" t="n"/>
      <c r="BY237" s="368" t="n"/>
      <c r="BZ237" s="368" t="n"/>
      <c r="CA237" s="368" t="n"/>
      <c r="CB237" s="368" t="n"/>
      <c r="CC237" s="368" t="n"/>
      <c r="CD237" s="368" t="n"/>
      <c r="CE237" s="368" t="n"/>
      <c r="CF237" s="368" t="n"/>
      <c r="CG237" s="368" t="n"/>
      <c r="CH237" s="368" t="n"/>
      <c r="CI237" s="368" t="n"/>
      <c r="CJ237" s="368" t="n"/>
      <c r="CK237" s="368" t="n"/>
      <c r="CL237" s="368" t="n"/>
      <c r="CM237" s="368" t="n"/>
      <c r="CN237" s="368" t="n"/>
      <c r="CO237" s="368" t="n"/>
      <c r="CP237" s="368" t="n"/>
      <c r="CQ237" s="368" t="n"/>
      <c r="CR237" s="368" t="n"/>
      <c r="CS237" s="368" t="n"/>
      <c r="CT237" s="368" t="n"/>
      <c r="CU237" s="368" t="n"/>
      <c r="CV237" s="368" t="n"/>
      <c r="CW237" s="368" t="n"/>
      <c r="CX237" s="368" t="n"/>
      <c r="CY237" s="368" t="n"/>
      <c r="CZ237" s="368" t="n"/>
      <c r="DA237" s="368" t="n"/>
      <c r="DB237" s="368" t="n"/>
      <c r="DC237" s="368" t="n"/>
      <c r="DD237" s="368" t="n"/>
    </row>
    <row r="238">
      <c r="A238" s="368" t="n"/>
      <c r="B238" s="368" t="n"/>
      <c r="C238" s="368" t="n"/>
      <c r="D238" s="368" t="n"/>
      <c r="E238" s="368" t="n"/>
      <c r="F238" s="368" t="n"/>
      <c r="G238" s="318" t="n"/>
      <c r="H238" s="368" t="n"/>
      <c r="I238" s="368" t="n"/>
      <c r="J238" s="368" t="n"/>
      <c r="K238" s="368" t="n"/>
      <c r="L238" s="368" t="n"/>
      <c r="M238" s="368" t="n"/>
      <c r="N238" s="368" t="n"/>
      <c r="O238" s="368" t="n"/>
      <c r="P238" s="368" t="n"/>
      <c r="Q238" s="368" t="n"/>
      <c r="R238" s="368" t="n"/>
      <c r="S238" s="368" t="n"/>
      <c r="T238" s="368" t="n"/>
      <c r="U238" s="368" t="n"/>
      <c r="V238" s="368" t="n"/>
      <c r="W238" s="368" t="n"/>
      <c r="X238" s="368" t="n"/>
      <c r="Y238" s="368" t="n"/>
      <c r="Z238" s="368" t="n"/>
      <c r="AA238" s="368" t="n"/>
      <c r="AB238" s="368" t="n"/>
      <c r="AC238" s="368" t="n"/>
      <c r="AD238" s="368" t="n"/>
      <c r="AE238" s="368" t="n"/>
      <c r="AF238" s="368" t="n"/>
      <c r="AG238" s="368" t="n"/>
      <c r="AH238" s="368" t="n"/>
      <c r="AI238" s="368" t="n"/>
      <c r="AJ238" s="368" t="n"/>
      <c r="AK238" s="368" t="n"/>
      <c r="AL238" s="368" t="n"/>
      <c r="AM238" s="368" t="n"/>
      <c r="AN238" s="368" t="n"/>
      <c r="AO238" s="368" t="n"/>
      <c r="AP238" s="319" t="n"/>
      <c r="AQ238" s="368" t="n"/>
      <c r="AR238" s="368" t="n"/>
      <c r="AS238" s="368" t="n"/>
      <c r="AT238" s="368" t="n"/>
      <c r="AU238" s="368" t="n"/>
      <c r="AV238" s="368" t="n"/>
      <c r="AW238" s="368" t="n"/>
      <c r="AX238" s="368" t="n"/>
      <c r="AY238" s="368" t="n"/>
      <c r="AZ238" s="368" t="n"/>
      <c r="BA238" s="368" t="n"/>
      <c r="BB238" s="368" t="n"/>
      <c r="BC238" s="368" t="n"/>
      <c r="BD238" s="368" t="n"/>
      <c r="BE238" s="368" t="n"/>
      <c r="BF238" s="368" t="n"/>
      <c r="BG238" s="368" t="n"/>
      <c r="BH238" s="368" t="n"/>
      <c r="BI238" s="368" t="n"/>
      <c r="BJ238" s="368" t="n"/>
      <c r="BK238" s="368" t="n"/>
      <c r="BL238" s="368" t="n"/>
      <c r="BM238" s="368" t="n"/>
      <c r="BN238" s="368" t="n"/>
      <c r="BO238" s="368" t="n"/>
      <c r="BP238" s="368" t="n"/>
      <c r="BQ238" s="320" t="n"/>
      <c r="BR238" s="368" t="n"/>
      <c r="BS238" s="368" t="n"/>
      <c r="BT238" s="368" t="n"/>
      <c r="BU238" s="368" t="n"/>
      <c r="BV238" s="368" t="n"/>
      <c r="BW238" s="368" t="n"/>
      <c r="BX238" s="368" t="n"/>
      <c r="BY238" s="368" t="n"/>
      <c r="BZ238" s="368" t="n"/>
      <c r="CA238" s="368" t="n"/>
      <c r="CB238" s="368" t="n"/>
      <c r="CC238" s="368" t="n"/>
      <c r="CD238" s="368" t="n"/>
      <c r="CE238" s="368" t="n"/>
      <c r="CF238" s="368" t="n"/>
      <c r="CG238" s="368" t="n"/>
      <c r="CH238" s="368" t="n"/>
      <c r="CI238" s="368" t="n"/>
      <c r="CJ238" s="368" t="n"/>
      <c r="CK238" s="368" t="n"/>
      <c r="CL238" s="368" t="n"/>
      <c r="CM238" s="368" t="n"/>
      <c r="CN238" s="368" t="n"/>
      <c r="CO238" s="368" t="n"/>
      <c r="CP238" s="368" t="n"/>
      <c r="CQ238" s="368" t="n"/>
      <c r="CR238" s="368" t="n"/>
      <c r="CS238" s="368" t="n"/>
      <c r="CT238" s="368" t="n"/>
      <c r="CU238" s="368" t="n"/>
      <c r="CV238" s="368" t="n"/>
      <c r="CW238" s="368" t="n"/>
      <c r="CX238" s="368" t="n"/>
      <c r="CY238" s="368" t="n"/>
      <c r="CZ238" s="368" t="n"/>
      <c r="DA238" s="368" t="n"/>
      <c r="DB238" s="368" t="n"/>
      <c r="DC238" s="368" t="n"/>
      <c r="DD238" s="368" t="n"/>
    </row>
    <row r="239">
      <c r="A239" s="368" t="n"/>
      <c r="B239" s="368" t="n"/>
      <c r="C239" s="368" t="n"/>
      <c r="D239" s="368" t="n"/>
      <c r="E239" s="368" t="n"/>
      <c r="F239" s="368" t="n"/>
      <c r="G239" s="318" t="n"/>
      <c r="H239" s="368" t="n"/>
      <c r="I239" s="368" t="n"/>
      <c r="J239" s="368" t="n"/>
      <c r="K239" s="368" t="n"/>
      <c r="L239" s="368" t="n"/>
      <c r="M239" s="368" t="n"/>
      <c r="N239" s="368" t="n"/>
      <c r="O239" s="368" t="n"/>
      <c r="P239" s="368" t="n"/>
      <c r="Q239" s="368" t="n"/>
      <c r="R239" s="368" t="n"/>
      <c r="S239" s="368" t="n"/>
      <c r="T239" s="368" t="n"/>
      <c r="U239" s="368" t="n"/>
      <c r="V239" s="368" t="n"/>
      <c r="W239" s="368" t="n"/>
      <c r="X239" s="368" t="n"/>
      <c r="Y239" s="368" t="n"/>
      <c r="Z239" s="368" t="n"/>
      <c r="AA239" s="368" t="n"/>
      <c r="AB239" s="368" t="n"/>
      <c r="AC239" s="368" t="n"/>
      <c r="AD239" s="368" t="n"/>
      <c r="AE239" s="368" t="n"/>
      <c r="AF239" s="368" t="n"/>
      <c r="AG239" s="368" t="n"/>
      <c r="AH239" s="368" t="n"/>
      <c r="AI239" s="368" t="n"/>
      <c r="AJ239" s="368" t="n"/>
      <c r="AK239" s="368" t="n"/>
      <c r="AL239" s="368" t="n"/>
      <c r="AM239" s="368" t="n"/>
      <c r="AN239" s="368" t="n"/>
      <c r="AO239" s="368" t="n"/>
      <c r="AP239" s="319" t="n"/>
      <c r="AQ239" s="368" t="n"/>
      <c r="AR239" s="368" t="n"/>
      <c r="AS239" s="368" t="n"/>
      <c r="AT239" s="368" t="n"/>
      <c r="AU239" s="368" t="n"/>
      <c r="AV239" s="368" t="n"/>
      <c r="AW239" s="368" t="n"/>
      <c r="AX239" s="368" t="n"/>
      <c r="AY239" s="368" t="n"/>
      <c r="AZ239" s="368" t="n"/>
      <c r="BA239" s="368" t="n"/>
      <c r="BB239" s="368" t="n"/>
      <c r="BC239" s="368" t="n"/>
      <c r="BD239" s="368" t="n"/>
      <c r="BE239" s="368" t="n"/>
      <c r="BF239" s="368" t="n"/>
      <c r="BG239" s="368" t="n"/>
      <c r="BH239" s="368" t="n"/>
      <c r="BI239" s="368" t="n"/>
      <c r="BJ239" s="368" t="n"/>
      <c r="BK239" s="368" t="n"/>
      <c r="BL239" s="368" t="n"/>
      <c r="BM239" s="368" t="n"/>
      <c r="BN239" s="368" t="n"/>
      <c r="BO239" s="368" t="n"/>
      <c r="BP239" s="368" t="n"/>
      <c r="BQ239" s="320" t="n"/>
      <c r="BR239" s="368" t="n"/>
      <c r="BS239" s="368" t="n"/>
      <c r="BT239" s="368" t="n"/>
      <c r="BU239" s="368" t="n"/>
      <c r="BV239" s="368" t="n"/>
      <c r="BW239" s="368" t="n"/>
      <c r="BX239" s="368" t="n"/>
      <c r="BY239" s="368" t="n"/>
      <c r="BZ239" s="368" t="n"/>
      <c r="CA239" s="368" t="n"/>
      <c r="CB239" s="368" t="n"/>
      <c r="CC239" s="368" t="n"/>
      <c r="CD239" s="368" t="n"/>
      <c r="CE239" s="368" t="n"/>
      <c r="CF239" s="368" t="n"/>
      <c r="CG239" s="368" t="n"/>
      <c r="CH239" s="368" t="n"/>
      <c r="CI239" s="368" t="n"/>
      <c r="CJ239" s="368" t="n"/>
      <c r="CK239" s="368" t="n"/>
      <c r="CL239" s="368" t="n"/>
      <c r="CM239" s="368" t="n"/>
      <c r="CN239" s="368" t="n"/>
      <c r="CO239" s="368" t="n"/>
      <c r="CP239" s="368" t="n"/>
      <c r="CQ239" s="368" t="n"/>
      <c r="CR239" s="368" t="n"/>
      <c r="CS239" s="368" t="n"/>
      <c r="CT239" s="368" t="n"/>
      <c r="CU239" s="368" t="n"/>
      <c r="CV239" s="368" t="n"/>
      <c r="CW239" s="368" t="n"/>
      <c r="CX239" s="368" t="n"/>
      <c r="CY239" s="368" t="n"/>
      <c r="CZ239" s="368" t="n"/>
      <c r="DA239" s="368" t="n"/>
      <c r="DB239" s="368" t="n"/>
      <c r="DC239" s="368" t="n"/>
      <c r="DD239" s="368" t="n"/>
    </row>
    <row r="240">
      <c r="A240" s="368" t="n"/>
      <c r="B240" s="368" t="n"/>
      <c r="C240" s="368" t="n"/>
      <c r="D240" s="368" t="n"/>
      <c r="E240" s="368" t="n"/>
      <c r="F240" s="368" t="n"/>
      <c r="G240" s="318" t="n"/>
      <c r="H240" s="368" t="n"/>
      <c r="I240" s="368" t="n"/>
      <c r="J240" s="368" t="n"/>
      <c r="K240" s="368" t="n"/>
      <c r="L240" s="368" t="n"/>
      <c r="M240" s="368" t="n"/>
      <c r="N240" s="368" t="n"/>
      <c r="O240" s="368" t="n"/>
      <c r="P240" s="368" t="n"/>
      <c r="Q240" s="368" t="n"/>
      <c r="R240" s="368" t="n"/>
      <c r="S240" s="368" t="n"/>
      <c r="T240" s="368" t="n"/>
      <c r="U240" s="368" t="n"/>
      <c r="V240" s="368" t="n"/>
      <c r="W240" s="368" t="n"/>
      <c r="X240" s="368" t="n"/>
      <c r="Y240" s="368" t="n"/>
      <c r="Z240" s="368" t="n"/>
      <c r="AA240" s="368" t="n"/>
      <c r="AB240" s="368" t="n"/>
      <c r="AC240" s="368" t="n"/>
      <c r="AD240" s="368" t="n"/>
      <c r="AE240" s="368" t="n"/>
      <c r="AF240" s="368" t="n"/>
      <c r="AG240" s="368" t="n"/>
      <c r="AH240" s="368" t="n"/>
      <c r="AI240" s="368" t="n"/>
      <c r="AJ240" s="368" t="n"/>
      <c r="AK240" s="368" t="n"/>
      <c r="AL240" s="368" t="n"/>
      <c r="AM240" s="368" t="n"/>
      <c r="AN240" s="368" t="n"/>
      <c r="AO240" s="368" t="n"/>
      <c r="AP240" s="319" t="n"/>
      <c r="AQ240" s="368" t="n"/>
      <c r="AR240" s="368" t="n"/>
      <c r="AS240" s="368" t="n"/>
      <c r="AT240" s="368" t="n"/>
      <c r="AU240" s="368" t="n"/>
      <c r="AV240" s="368" t="n"/>
      <c r="AW240" s="368" t="n"/>
      <c r="AX240" s="368" t="n"/>
      <c r="AY240" s="368" t="n"/>
      <c r="AZ240" s="368" t="n"/>
      <c r="BA240" s="368" t="n"/>
      <c r="BB240" s="368" t="n"/>
      <c r="BC240" s="368" t="n"/>
      <c r="BD240" s="368" t="n"/>
      <c r="BE240" s="368" t="n"/>
      <c r="BF240" s="368" t="n"/>
      <c r="BG240" s="368" t="n"/>
      <c r="BH240" s="368" t="n"/>
      <c r="BI240" s="368" t="n"/>
      <c r="BJ240" s="368" t="n"/>
      <c r="BK240" s="368" t="n"/>
      <c r="BL240" s="368" t="n"/>
      <c r="BM240" s="368" t="n"/>
      <c r="BN240" s="368" t="n"/>
      <c r="BO240" s="368" t="n"/>
      <c r="BP240" s="368" t="n"/>
      <c r="BQ240" s="320" t="n"/>
      <c r="BR240" s="368" t="n"/>
      <c r="BS240" s="368" t="n"/>
      <c r="BT240" s="368" t="n"/>
      <c r="BU240" s="368" t="n"/>
      <c r="BV240" s="368" t="n"/>
      <c r="BW240" s="368" t="n"/>
      <c r="BX240" s="368" t="n"/>
      <c r="BY240" s="368" t="n"/>
      <c r="BZ240" s="368" t="n"/>
      <c r="CA240" s="368" t="n"/>
      <c r="CB240" s="368" t="n"/>
      <c r="CC240" s="368" t="n"/>
      <c r="CD240" s="368" t="n"/>
      <c r="CE240" s="368" t="n"/>
      <c r="CF240" s="368" t="n"/>
      <c r="CG240" s="368" t="n"/>
      <c r="CH240" s="368" t="n"/>
      <c r="CI240" s="368" t="n"/>
      <c r="CJ240" s="368" t="n"/>
      <c r="CK240" s="368" t="n"/>
      <c r="CL240" s="368" t="n"/>
      <c r="CM240" s="368" t="n"/>
      <c r="CN240" s="368" t="n"/>
      <c r="CO240" s="368" t="n"/>
      <c r="CP240" s="368" t="n"/>
      <c r="CQ240" s="368" t="n"/>
      <c r="CR240" s="368" t="n"/>
      <c r="CS240" s="368" t="n"/>
      <c r="CT240" s="368" t="n"/>
      <c r="CU240" s="368" t="n"/>
      <c r="CV240" s="368" t="n"/>
      <c r="CW240" s="368" t="n"/>
      <c r="CX240" s="368" t="n"/>
      <c r="CY240" s="368" t="n"/>
      <c r="CZ240" s="368" t="n"/>
      <c r="DA240" s="368" t="n"/>
      <c r="DB240" s="368" t="n"/>
      <c r="DC240" s="368" t="n"/>
      <c r="DD240" s="368" t="n"/>
    </row>
    <row r="241">
      <c r="A241" s="368" t="n"/>
      <c r="B241" s="368" t="n"/>
      <c r="C241" s="368" t="n"/>
      <c r="D241" s="368" t="n"/>
      <c r="E241" s="368" t="n"/>
      <c r="F241" s="368" t="n"/>
      <c r="G241" s="318" t="n"/>
      <c r="H241" s="368" t="n"/>
      <c r="I241" s="368" t="n"/>
      <c r="J241" s="368" t="n"/>
      <c r="K241" s="368" t="n"/>
      <c r="L241" s="368" t="n"/>
      <c r="M241" s="368" t="n"/>
      <c r="N241" s="368" t="n"/>
      <c r="O241" s="368" t="n"/>
      <c r="P241" s="368" t="n"/>
      <c r="Q241" s="368" t="n"/>
      <c r="R241" s="368" t="n"/>
      <c r="S241" s="368" t="n"/>
      <c r="T241" s="368" t="n"/>
      <c r="U241" s="368" t="n"/>
      <c r="V241" s="368" t="n"/>
      <c r="W241" s="368" t="n"/>
      <c r="X241" s="368" t="n"/>
      <c r="Y241" s="368" t="n"/>
      <c r="Z241" s="368" t="n"/>
      <c r="AA241" s="368" t="n"/>
      <c r="AB241" s="368" t="n"/>
      <c r="AC241" s="368" t="n"/>
      <c r="AD241" s="368" t="n"/>
      <c r="AE241" s="368" t="n"/>
      <c r="AF241" s="368" t="n"/>
      <c r="AG241" s="368" t="n"/>
      <c r="AH241" s="368" t="n"/>
      <c r="AI241" s="368" t="n"/>
      <c r="AJ241" s="368" t="n"/>
      <c r="AK241" s="368" t="n"/>
      <c r="AL241" s="368" t="n"/>
      <c r="AM241" s="368" t="n"/>
      <c r="AN241" s="368" t="n"/>
      <c r="AO241" s="368" t="n"/>
      <c r="AP241" s="319" t="n"/>
      <c r="AQ241" s="368" t="n"/>
      <c r="AR241" s="368" t="n"/>
      <c r="AS241" s="368" t="n"/>
      <c r="AT241" s="368" t="n"/>
      <c r="AU241" s="368" t="n"/>
      <c r="AV241" s="368" t="n"/>
      <c r="AW241" s="368" t="n"/>
      <c r="AX241" s="368" t="n"/>
      <c r="AY241" s="368" t="n"/>
      <c r="AZ241" s="368" t="n"/>
      <c r="BA241" s="368" t="n"/>
      <c r="BB241" s="368" t="n"/>
      <c r="BC241" s="368" t="n"/>
      <c r="BD241" s="368" t="n"/>
      <c r="BE241" s="368" t="n"/>
      <c r="BF241" s="368" t="n"/>
      <c r="BG241" s="368" t="n"/>
      <c r="BH241" s="368" t="n"/>
      <c r="BI241" s="368" t="n"/>
      <c r="BJ241" s="368" t="n"/>
      <c r="BK241" s="368" t="n"/>
      <c r="BL241" s="368" t="n"/>
      <c r="BM241" s="368" t="n"/>
      <c r="BN241" s="368" t="n"/>
      <c r="BO241" s="368" t="n"/>
      <c r="BP241" s="368" t="n"/>
      <c r="BQ241" s="320" t="n"/>
      <c r="BR241" s="368" t="n"/>
      <c r="BS241" s="368" t="n"/>
      <c r="BT241" s="368" t="n"/>
      <c r="BU241" s="368" t="n"/>
      <c r="BV241" s="368" t="n"/>
      <c r="BW241" s="368" t="n"/>
      <c r="BX241" s="368" t="n"/>
      <c r="BY241" s="368" t="n"/>
      <c r="BZ241" s="368" t="n"/>
      <c r="CA241" s="368" t="n"/>
      <c r="CB241" s="368" t="n"/>
      <c r="CC241" s="368" t="n"/>
      <c r="CD241" s="368" t="n"/>
      <c r="CE241" s="368" t="n"/>
      <c r="CF241" s="368" t="n"/>
      <c r="CG241" s="368" t="n"/>
      <c r="CH241" s="368" t="n"/>
      <c r="CI241" s="368" t="n"/>
      <c r="CJ241" s="368" t="n"/>
      <c r="CK241" s="368" t="n"/>
      <c r="CL241" s="368" t="n"/>
      <c r="CM241" s="368" t="n"/>
      <c r="CN241" s="368" t="n"/>
      <c r="CO241" s="368" t="n"/>
      <c r="CP241" s="368" t="n"/>
      <c r="CQ241" s="368" t="n"/>
      <c r="CR241" s="368" t="n"/>
      <c r="CS241" s="368" t="n"/>
      <c r="CT241" s="368" t="n"/>
      <c r="CU241" s="368" t="n"/>
      <c r="CV241" s="368" t="n"/>
      <c r="CW241" s="368" t="n"/>
      <c r="CX241" s="368" t="n"/>
      <c r="CY241" s="368" t="n"/>
      <c r="CZ241" s="368" t="n"/>
      <c r="DA241" s="368" t="n"/>
      <c r="DB241" s="368" t="n"/>
      <c r="DC241" s="368" t="n"/>
      <c r="DD241" s="368" t="n"/>
    </row>
    <row r="242">
      <c r="A242" s="368" t="n"/>
      <c r="B242" s="368" t="n"/>
      <c r="C242" s="368" t="n"/>
      <c r="D242" s="368" t="n"/>
      <c r="E242" s="368" t="n"/>
      <c r="F242" s="368" t="n"/>
      <c r="G242" s="318" t="n"/>
      <c r="H242" s="368" t="n"/>
      <c r="I242" s="368" t="n"/>
      <c r="J242" s="368" t="n"/>
      <c r="K242" s="368" t="n"/>
      <c r="L242" s="368" t="n"/>
      <c r="M242" s="368" t="n"/>
      <c r="N242" s="368" t="n"/>
      <c r="O242" s="368" t="n"/>
      <c r="P242" s="368" t="n"/>
      <c r="Q242" s="368" t="n"/>
      <c r="R242" s="368" t="n"/>
      <c r="S242" s="368" t="n"/>
      <c r="T242" s="368" t="n"/>
      <c r="U242" s="368" t="n"/>
      <c r="V242" s="368" t="n"/>
      <c r="W242" s="368" t="n"/>
      <c r="X242" s="368" t="n"/>
      <c r="Y242" s="368" t="n"/>
      <c r="Z242" s="368" t="n"/>
      <c r="AA242" s="368" t="n"/>
      <c r="AB242" s="368" t="n"/>
      <c r="AC242" s="368" t="n"/>
      <c r="AD242" s="368" t="n"/>
      <c r="AE242" s="368" t="n"/>
      <c r="AF242" s="368" t="n"/>
      <c r="AG242" s="368" t="n"/>
      <c r="AH242" s="368" t="n"/>
      <c r="AI242" s="368" t="n"/>
      <c r="AJ242" s="368" t="n"/>
      <c r="AK242" s="368" t="n"/>
      <c r="AL242" s="368" t="n"/>
      <c r="AM242" s="368" t="n"/>
      <c r="AN242" s="368" t="n"/>
      <c r="AO242" s="368" t="n"/>
      <c r="AP242" s="319" t="n"/>
      <c r="AQ242" s="368" t="n"/>
      <c r="AR242" s="368" t="n"/>
      <c r="AS242" s="368" t="n"/>
      <c r="AT242" s="368" t="n"/>
      <c r="AU242" s="368" t="n"/>
      <c r="AV242" s="368" t="n"/>
      <c r="AW242" s="368" t="n"/>
      <c r="AX242" s="368" t="n"/>
      <c r="AY242" s="368" t="n"/>
      <c r="AZ242" s="368" t="n"/>
      <c r="BA242" s="368" t="n"/>
      <c r="BB242" s="368" t="n"/>
      <c r="BC242" s="368" t="n"/>
      <c r="BD242" s="368" t="n"/>
      <c r="BE242" s="368" t="n"/>
      <c r="BF242" s="368" t="n"/>
      <c r="BG242" s="368" t="n"/>
      <c r="BH242" s="368" t="n"/>
      <c r="BI242" s="368" t="n"/>
      <c r="BJ242" s="368" t="n"/>
      <c r="BK242" s="368" t="n"/>
      <c r="BL242" s="368" t="n"/>
      <c r="BM242" s="368" t="n"/>
      <c r="BN242" s="368" t="n"/>
      <c r="BO242" s="368" t="n"/>
      <c r="BP242" s="368" t="n"/>
      <c r="BQ242" s="320" t="n"/>
      <c r="BR242" s="368" t="n"/>
      <c r="BS242" s="368" t="n"/>
      <c r="BT242" s="368" t="n"/>
      <c r="BU242" s="368" t="n"/>
      <c r="BV242" s="368" t="n"/>
      <c r="BW242" s="368" t="n"/>
      <c r="BX242" s="368" t="n"/>
      <c r="BY242" s="368" t="n"/>
      <c r="BZ242" s="368" t="n"/>
      <c r="CA242" s="368" t="n"/>
      <c r="CB242" s="368" t="n"/>
      <c r="CC242" s="368" t="n"/>
      <c r="CD242" s="368" t="n"/>
      <c r="CE242" s="368" t="n"/>
      <c r="CF242" s="368" t="n"/>
      <c r="CG242" s="368" t="n"/>
      <c r="CH242" s="368" t="n"/>
      <c r="CI242" s="368" t="n"/>
      <c r="CJ242" s="368" t="n"/>
      <c r="CK242" s="368" t="n"/>
      <c r="CL242" s="368" t="n"/>
      <c r="CM242" s="368" t="n"/>
      <c r="CN242" s="368" t="n"/>
      <c r="CO242" s="368" t="n"/>
      <c r="CP242" s="368" t="n"/>
      <c r="CQ242" s="368" t="n"/>
      <c r="CR242" s="368" t="n"/>
      <c r="CS242" s="368" t="n"/>
      <c r="CT242" s="368" t="n"/>
      <c r="CU242" s="368" t="n"/>
      <c r="CV242" s="368" t="n"/>
      <c r="CW242" s="368" t="n"/>
      <c r="CX242" s="368" t="n"/>
      <c r="CY242" s="368" t="n"/>
      <c r="CZ242" s="368" t="n"/>
      <c r="DA242" s="368" t="n"/>
      <c r="DB242" s="368" t="n"/>
      <c r="DC242" s="368" t="n"/>
      <c r="DD242" s="368" t="n"/>
    </row>
    <row r="243">
      <c r="A243" s="368" t="n"/>
      <c r="B243" s="368" t="n"/>
      <c r="C243" s="368" t="n"/>
      <c r="D243" s="368" t="n"/>
      <c r="E243" s="368" t="n"/>
      <c r="F243" s="368" t="n"/>
      <c r="G243" s="318" t="n"/>
      <c r="H243" s="368" t="n"/>
      <c r="I243" s="368" t="n"/>
      <c r="J243" s="368" t="n"/>
      <c r="K243" s="368" t="n"/>
      <c r="L243" s="368" t="n"/>
      <c r="M243" s="368" t="n"/>
      <c r="N243" s="368" t="n"/>
      <c r="O243" s="368" t="n"/>
      <c r="P243" s="368" t="n"/>
      <c r="Q243" s="368" t="n"/>
      <c r="R243" s="368" t="n"/>
      <c r="S243" s="368" t="n"/>
      <c r="T243" s="368" t="n"/>
      <c r="U243" s="368" t="n"/>
      <c r="V243" s="368" t="n"/>
      <c r="W243" s="368" t="n"/>
      <c r="X243" s="368" t="n"/>
      <c r="Y243" s="368" t="n"/>
      <c r="Z243" s="368" t="n"/>
      <c r="AA243" s="368" t="n"/>
      <c r="AB243" s="368" t="n"/>
      <c r="AC243" s="368" t="n"/>
      <c r="AD243" s="368" t="n"/>
      <c r="AE243" s="368" t="n"/>
      <c r="AF243" s="368" t="n"/>
      <c r="AG243" s="368" t="n"/>
      <c r="AH243" s="368" t="n"/>
      <c r="AI243" s="368" t="n"/>
      <c r="AJ243" s="368" t="n"/>
      <c r="AK243" s="368" t="n"/>
      <c r="AL243" s="368" t="n"/>
      <c r="AM243" s="368" t="n"/>
      <c r="AN243" s="368" t="n"/>
      <c r="AO243" s="368" t="n"/>
      <c r="AP243" s="319" t="n"/>
      <c r="AQ243" s="368" t="n"/>
      <c r="AR243" s="368" t="n"/>
      <c r="AS243" s="368" t="n"/>
      <c r="AT243" s="368" t="n"/>
      <c r="AU243" s="368" t="n"/>
      <c r="AV243" s="368" t="n"/>
      <c r="AW243" s="368" t="n"/>
      <c r="AX243" s="368" t="n"/>
      <c r="AY243" s="368" t="n"/>
      <c r="AZ243" s="368" t="n"/>
      <c r="BA243" s="368" t="n"/>
      <c r="BB243" s="368" t="n"/>
      <c r="BC243" s="368" t="n"/>
      <c r="BD243" s="368" t="n"/>
      <c r="BE243" s="368" t="n"/>
      <c r="BF243" s="368" t="n"/>
      <c r="BG243" s="368" t="n"/>
      <c r="BH243" s="368" t="n"/>
      <c r="BI243" s="368" t="n"/>
      <c r="BJ243" s="368" t="n"/>
      <c r="BK243" s="368" t="n"/>
      <c r="BL243" s="368" t="n"/>
      <c r="BM243" s="368" t="n"/>
      <c r="BN243" s="368" t="n"/>
      <c r="BO243" s="368" t="n"/>
      <c r="BP243" s="368" t="n"/>
      <c r="BQ243" s="320" t="n"/>
      <c r="BR243" s="368" t="n"/>
      <c r="BS243" s="368" t="n"/>
      <c r="BT243" s="368" t="n"/>
      <c r="BU243" s="368" t="n"/>
      <c r="BV243" s="368" t="n"/>
      <c r="BW243" s="368" t="n"/>
      <c r="BX243" s="368" t="n"/>
      <c r="BY243" s="368" t="n"/>
      <c r="BZ243" s="368" t="n"/>
      <c r="CA243" s="368" t="n"/>
      <c r="CB243" s="368" t="n"/>
      <c r="CC243" s="368" t="n"/>
      <c r="CD243" s="368" t="n"/>
      <c r="CE243" s="368" t="n"/>
      <c r="CF243" s="368" t="n"/>
      <c r="CG243" s="368" t="n"/>
      <c r="CH243" s="368" t="n"/>
      <c r="CI243" s="368" t="n"/>
      <c r="CJ243" s="368" t="n"/>
      <c r="CK243" s="368" t="n"/>
      <c r="CL243" s="368" t="n"/>
      <c r="CM243" s="368" t="n"/>
      <c r="CN243" s="368" t="n"/>
      <c r="CO243" s="368" t="n"/>
      <c r="CP243" s="368" t="n"/>
      <c r="CQ243" s="368" t="n"/>
      <c r="CR243" s="368" t="n"/>
      <c r="CS243" s="368" t="n"/>
      <c r="CT243" s="368" t="n"/>
      <c r="CU243" s="368" t="n"/>
      <c r="CV243" s="368" t="n"/>
      <c r="CW243" s="368" t="n"/>
      <c r="CX243" s="368" t="n"/>
      <c r="CY243" s="368" t="n"/>
      <c r="CZ243" s="368" t="n"/>
      <c r="DA243" s="368" t="n"/>
      <c r="DB243" s="368" t="n"/>
      <c r="DC243" s="368" t="n"/>
      <c r="DD243" s="368" t="n"/>
    </row>
    <row r="244">
      <c r="A244" s="368" t="n"/>
      <c r="B244" s="368" t="n"/>
      <c r="C244" s="368" t="n"/>
      <c r="D244" s="368" t="n"/>
      <c r="E244" s="368" t="n"/>
      <c r="F244" s="368" t="n"/>
      <c r="G244" s="318" t="n"/>
      <c r="H244" s="368" t="n"/>
      <c r="I244" s="368" t="n"/>
      <c r="J244" s="368" t="n"/>
      <c r="K244" s="368" t="n"/>
      <c r="L244" s="368" t="n"/>
      <c r="M244" s="368" t="n"/>
      <c r="N244" s="368" t="n"/>
      <c r="O244" s="368" t="n"/>
      <c r="P244" s="368" t="n"/>
      <c r="Q244" s="368" t="n"/>
      <c r="R244" s="368" t="n"/>
      <c r="S244" s="368" t="n"/>
      <c r="T244" s="368" t="n"/>
      <c r="U244" s="368" t="n"/>
      <c r="V244" s="368" t="n"/>
      <c r="W244" s="368" t="n"/>
      <c r="X244" s="368" t="n"/>
      <c r="Y244" s="368" t="n"/>
      <c r="Z244" s="368" t="n"/>
      <c r="AA244" s="368" t="n"/>
      <c r="AB244" s="368" t="n"/>
      <c r="AC244" s="368" t="n"/>
      <c r="AD244" s="368" t="n"/>
      <c r="AE244" s="368" t="n"/>
      <c r="AF244" s="368" t="n"/>
      <c r="AG244" s="368" t="n"/>
      <c r="AH244" s="368" t="n"/>
      <c r="AI244" s="368" t="n"/>
      <c r="AJ244" s="368" t="n"/>
      <c r="AK244" s="368" t="n"/>
      <c r="AL244" s="368" t="n"/>
      <c r="AM244" s="368" t="n"/>
      <c r="AN244" s="368" t="n"/>
      <c r="AO244" s="368" t="n"/>
      <c r="AP244" s="319" t="n"/>
      <c r="AQ244" s="368" t="n"/>
      <c r="AR244" s="368" t="n"/>
      <c r="AS244" s="368" t="n"/>
      <c r="AT244" s="368" t="n"/>
      <c r="AU244" s="368" t="n"/>
      <c r="AV244" s="368" t="n"/>
      <c r="AW244" s="368" t="n"/>
      <c r="AX244" s="368" t="n"/>
      <c r="AY244" s="368" t="n"/>
      <c r="AZ244" s="368" t="n"/>
      <c r="BA244" s="368" t="n"/>
      <c r="BB244" s="368" t="n"/>
      <c r="BC244" s="368" t="n"/>
      <c r="BD244" s="368" t="n"/>
      <c r="BE244" s="368" t="n"/>
      <c r="BF244" s="368" t="n"/>
      <c r="BG244" s="368" t="n"/>
      <c r="BH244" s="368" t="n"/>
      <c r="BI244" s="368" t="n"/>
      <c r="BJ244" s="368" t="n"/>
      <c r="BK244" s="368" t="n"/>
      <c r="BL244" s="368" t="n"/>
      <c r="BM244" s="368" t="n"/>
      <c r="BN244" s="368" t="n"/>
      <c r="BO244" s="368" t="n"/>
      <c r="BP244" s="368" t="n"/>
      <c r="BQ244" s="320" t="n"/>
      <c r="BR244" s="368" t="n"/>
      <c r="BS244" s="368" t="n"/>
      <c r="BT244" s="368" t="n"/>
      <c r="BU244" s="368" t="n"/>
      <c r="BV244" s="368" t="n"/>
      <c r="BW244" s="368" t="n"/>
      <c r="BX244" s="368" t="n"/>
      <c r="BY244" s="368" t="n"/>
      <c r="BZ244" s="368" t="n"/>
      <c r="CA244" s="368" t="n"/>
      <c r="CB244" s="368" t="n"/>
      <c r="CC244" s="368" t="n"/>
      <c r="CD244" s="368" t="n"/>
      <c r="CE244" s="368" t="n"/>
      <c r="CF244" s="368" t="n"/>
      <c r="CG244" s="368" t="n"/>
      <c r="CH244" s="368" t="n"/>
      <c r="CI244" s="368" t="n"/>
      <c r="CJ244" s="368" t="n"/>
      <c r="CK244" s="368" t="n"/>
      <c r="CL244" s="368" t="n"/>
      <c r="CM244" s="368" t="n"/>
      <c r="CN244" s="368" t="n"/>
      <c r="CO244" s="368" t="n"/>
      <c r="CP244" s="368" t="n"/>
      <c r="CQ244" s="368" t="n"/>
      <c r="CR244" s="368" t="n"/>
      <c r="CS244" s="368" t="n"/>
      <c r="CT244" s="368" t="n"/>
      <c r="CU244" s="368" t="n"/>
      <c r="CV244" s="368" t="n"/>
      <c r="CW244" s="368" t="n"/>
      <c r="CX244" s="368" t="n"/>
      <c r="CY244" s="368" t="n"/>
      <c r="CZ244" s="368" t="n"/>
      <c r="DA244" s="368" t="n"/>
      <c r="DB244" s="368" t="n"/>
      <c r="DC244" s="368" t="n"/>
      <c r="DD244" s="368" t="n"/>
    </row>
    <row r="245">
      <c r="A245" s="368" t="n"/>
      <c r="B245" s="368" t="n"/>
      <c r="C245" s="368" t="n"/>
      <c r="D245" s="368" t="n"/>
      <c r="E245" s="368" t="n"/>
      <c r="F245" s="368" t="n"/>
      <c r="G245" s="318" t="n"/>
      <c r="H245" s="368" t="n"/>
      <c r="I245" s="368" t="n"/>
      <c r="J245" s="368" t="n"/>
      <c r="K245" s="368" t="n"/>
      <c r="L245" s="368" t="n"/>
      <c r="M245" s="368" t="n"/>
      <c r="N245" s="368" t="n"/>
      <c r="O245" s="368" t="n"/>
      <c r="P245" s="368" t="n"/>
      <c r="Q245" s="368" t="n"/>
      <c r="R245" s="368" t="n"/>
      <c r="S245" s="368" t="n"/>
      <c r="T245" s="368" t="n"/>
      <c r="U245" s="368" t="n"/>
      <c r="V245" s="368" t="n"/>
      <c r="W245" s="368" t="n"/>
      <c r="X245" s="368" t="n"/>
      <c r="Y245" s="368" t="n"/>
      <c r="Z245" s="368" t="n"/>
      <c r="AA245" s="368" t="n"/>
      <c r="AB245" s="368" t="n"/>
      <c r="AC245" s="368" t="n"/>
      <c r="AD245" s="368" t="n"/>
      <c r="AE245" s="368" t="n"/>
      <c r="AF245" s="368" t="n"/>
      <c r="AG245" s="368" t="n"/>
      <c r="AH245" s="368" t="n"/>
      <c r="AI245" s="368" t="n"/>
      <c r="AJ245" s="368" t="n"/>
      <c r="AK245" s="368" t="n"/>
      <c r="AL245" s="368" t="n"/>
      <c r="AM245" s="368" t="n"/>
      <c r="AN245" s="368" t="n"/>
      <c r="AO245" s="368" t="n"/>
      <c r="AP245" s="319" t="n"/>
      <c r="AQ245" s="368" t="n"/>
      <c r="AR245" s="368" t="n"/>
      <c r="AS245" s="368" t="n"/>
      <c r="AT245" s="368" t="n"/>
      <c r="AU245" s="368" t="n"/>
      <c r="AV245" s="368" t="n"/>
      <c r="AW245" s="368" t="n"/>
      <c r="AX245" s="368" t="n"/>
      <c r="AY245" s="368" t="n"/>
      <c r="AZ245" s="368" t="n"/>
      <c r="BA245" s="368" t="n"/>
      <c r="BB245" s="368" t="n"/>
      <c r="BC245" s="368" t="n"/>
      <c r="BD245" s="368" t="n"/>
      <c r="BE245" s="368" t="n"/>
      <c r="BF245" s="368" t="n"/>
      <c r="BG245" s="368" t="n"/>
      <c r="BH245" s="368" t="n"/>
      <c r="BI245" s="368" t="n"/>
      <c r="BJ245" s="368" t="n"/>
      <c r="BK245" s="368" t="n"/>
      <c r="BL245" s="368" t="n"/>
      <c r="BM245" s="368" t="n"/>
      <c r="BN245" s="368" t="n"/>
      <c r="BO245" s="368" t="n"/>
      <c r="BP245" s="368" t="n"/>
      <c r="BQ245" s="320" t="n"/>
      <c r="BR245" s="368" t="n"/>
      <c r="BS245" s="368" t="n"/>
      <c r="BT245" s="368" t="n"/>
      <c r="BU245" s="368" t="n"/>
      <c r="BV245" s="368" t="n"/>
      <c r="BW245" s="368" t="n"/>
      <c r="BX245" s="368" t="n"/>
      <c r="BY245" s="368" t="n"/>
      <c r="BZ245" s="368" t="n"/>
      <c r="CA245" s="368" t="n"/>
      <c r="CB245" s="368" t="n"/>
      <c r="CC245" s="368" t="n"/>
      <c r="CD245" s="368" t="n"/>
      <c r="CE245" s="368" t="n"/>
      <c r="CF245" s="368" t="n"/>
      <c r="CG245" s="368" t="n"/>
      <c r="CH245" s="368" t="n"/>
      <c r="CI245" s="368" t="n"/>
      <c r="CJ245" s="368" t="n"/>
      <c r="CK245" s="368" t="n"/>
      <c r="CL245" s="368" t="n"/>
      <c r="CM245" s="368" t="n"/>
      <c r="CN245" s="368" t="n"/>
      <c r="CO245" s="368" t="n"/>
      <c r="CP245" s="368" t="n"/>
      <c r="CQ245" s="368" t="n"/>
      <c r="CR245" s="368" t="n"/>
      <c r="CS245" s="368" t="n"/>
      <c r="CT245" s="368" t="n"/>
      <c r="CU245" s="368" t="n"/>
      <c r="CV245" s="368" t="n"/>
      <c r="CW245" s="368" t="n"/>
      <c r="CX245" s="368" t="n"/>
      <c r="CY245" s="368" t="n"/>
      <c r="CZ245" s="368" t="n"/>
      <c r="DA245" s="368" t="n"/>
      <c r="DB245" s="368" t="n"/>
      <c r="DC245" s="368" t="n"/>
      <c r="DD245" s="368" t="n"/>
    </row>
    <row r="246">
      <c r="A246" s="368" t="n"/>
      <c r="B246" s="368" t="n"/>
      <c r="C246" s="368" t="n"/>
      <c r="D246" s="368" t="n"/>
      <c r="E246" s="368" t="n"/>
      <c r="F246" s="368" t="n"/>
      <c r="G246" s="318" t="n"/>
      <c r="H246" s="368" t="n"/>
      <c r="I246" s="368" t="n"/>
      <c r="J246" s="368" t="n"/>
      <c r="K246" s="368" t="n"/>
      <c r="L246" s="368" t="n"/>
      <c r="M246" s="368" t="n"/>
      <c r="N246" s="368" t="n"/>
      <c r="O246" s="368" t="n"/>
      <c r="P246" s="368" t="n"/>
      <c r="Q246" s="368" t="n"/>
      <c r="R246" s="368" t="n"/>
      <c r="S246" s="368" t="n"/>
      <c r="T246" s="368" t="n"/>
      <c r="U246" s="368" t="n"/>
      <c r="V246" s="368" t="n"/>
      <c r="W246" s="368" t="n"/>
      <c r="X246" s="368" t="n"/>
      <c r="Y246" s="368" t="n"/>
      <c r="Z246" s="368" t="n"/>
      <c r="AA246" s="368" t="n"/>
      <c r="AB246" s="368" t="n"/>
      <c r="AC246" s="368" t="n"/>
      <c r="AD246" s="368" t="n"/>
      <c r="AE246" s="368" t="n"/>
      <c r="AF246" s="368" t="n"/>
      <c r="AG246" s="368" t="n"/>
      <c r="AH246" s="368" t="n"/>
      <c r="AI246" s="368" t="n"/>
      <c r="AJ246" s="368" t="n"/>
      <c r="AK246" s="368" t="n"/>
      <c r="AL246" s="368" t="n"/>
      <c r="AM246" s="368" t="n"/>
      <c r="AN246" s="368" t="n"/>
      <c r="AO246" s="368" t="n"/>
      <c r="AP246" s="319" t="n"/>
      <c r="AQ246" s="368" t="n"/>
      <c r="AR246" s="368" t="n"/>
      <c r="AS246" s="368" t="n"/>
      <c r="AT246" s="368" t="n"/>
      <c r="AU246" s="368" t="n"/>
      <c r="AV246" s="368" t="n"/>
      <c r="AW246" s="368" t="n"/>
      <c r="AX246" s="368" t="n"/>
      <c r="AY246" s="368" t="n"/>
      <c r="AZ246" s="368" t="n"/>
      <c r="BA246" s="368" t="n"/>
      <c r="BB246" s="368" t="n"/>
      <c r="BC246" s="368" t="n"/>
      <c r="BD246" s="368" t="n"/>
      <c r="BE246" s="368" t="n"/>
      <c r="BF246" s="368" t="n"/>
      <c r="BG246" s="368" t="n"/>
      <c r="BH246" s="368" t="n"/>
      <c r="BI246" s="368" t="n"/>
      <c r="BJ246" s="368" t="n"/>
      <c r="BK246" s="368" t="n"/>
      <c r="BL246" s="368" t="n"/>
      <c r="BM246" s="368" t="n"/>
      <c r="BN246" s="368" t="n"/>
      <c r="BO246" s="368" t="n"/>
      <c r="BP246" s="368" t="n"/>
      <c r="BQ246" s="320" t="n"/>
      <c r="BR246" s="368" t="n"/>
      <c r="BS246" s="368" t="n"/>
      <c r="BT246" s="368" t="n"/>
      <c r="BU246" s="368" t="n"/>
      <c r="BV246" s="368" t="n"/>
      <c r="BW246" s="368" t="n"/>
      <c r="BX246" s="368" t="n"/>
      <c r="BY246" s="368" t="n"/>
      <c r="BZ246" s="368" t="n"/>
      <c r="CA246" s="368" t="n"/>
      <c r="CB246" s="368" t="n"/>
      <c r="CC246" s="368" t="n"/>
      <c r="CD246" s="368" t="n"/>
      <c r="CE246" s="368" t="n"/>
      <c r="CF246" s="368" t="n"/>
      <c r="CG246" s="368" t="n"/>
      <c r="CH246" s="368" t="n"/>
      <c r="CI246" s="368" t="n"/>
      <c r="CJ246" s="368" t="n"/>
      <c r="CK246" s="368" t="n"/>
      <c r="CL246" s="368" t="n"/>
      <c r="CM246" s="368" t="n"/>
      <c r="CN246" s="368" t="n"/>
      <c r="CO246" s="368" t="n"/>
      <c r="CP246" s="368" t="n"/>
      <c r="CQ246" s="368" t="n"/>
      <c r="CR246" s="368" t="n"/>
      <c r="CS246" s="368" t="n"/>
      <c r="CT246" s="368" t="n"/>
      <c r="CU246" s="368" t="n"/>
      <c r="CV246" s="368" t="n"/>
      <c r="CW246" s="368" t="n"/>
      <c r="CX246" s="368" t="n"/>
      <c r="CY246" s="368" t="n"/>
      <c r="CZ246" s="368" t="n"/>
      <c r="DA246" s="368" t="n"/>
      <c r="DB246" s="368" t="n"/>
      <c r="DC246" s="368" t="n"/>
      <c r="DD246" s="368" t="n"/>
    </row>
    <row r="247">
      <c r="A247" s="368" t="n"/>
      <c r="B247" s="368" t="n"/>
      <c r="C247" s="368" t="n"/>
      <c r="D247" s="368" t="n"/>
      <c r="E247" s="368" t="n"/>
      <c r="F247" s="368" t="n"/>
      <c r="G247" s="318" t="n"/>
      <c r="H247" s="368" t="n"/>
      <c r="I247" s="368" t="n"/>
      <c r="J247" s="368" t="n"/>
      <c r="K247" s="368" t="n"/>
      <c r="L247" s="368" t="n"/>
      <c r="M247" s="368" t="n"/>
      <c r="N247" s="368" t="n"/>
      <c r="O247" s="368" t="n"/>
      <c r="P247" s="368" t="n"/>
      <c r="Q247" s="368" t="n"/>
      <c r="R247" s="368" t="n"/>
      <c r="S247" s="368" t="n"/>
      <c r="T247" s="368" t="n"/>
      <c r="U247" s="368" t="n"/>
      <c r="V247" s="368" t="n"/>
      <c r="W247" s="368" t="n"/>
      <c r="X247" s="368" t="n"/>
      <c r="Y247" s="368" t="n"/>
      <c r="Z247" s="368" t="n"/>
      <c r="AA247" s="368" t="n"/>
      <c r="AB247" s="368" t="n"/>
      <c r="AC247" s="368" t="n"/>
      <c r="AD247" s="368" t="n"/>
      <c r="AE247" s="368" t="n"/>
      <c r="AF247" s="368" t="n"/>
      <c r="AG247" s="368" t="n"/>
      <c r="AH247" s="368" t="n"/>
      <c r="AI247" s="368" t="n"/>
      <c r="AJ247" s="368" t="n"/>
      <c r="AK247" s="368" t="n"/>
      <c r="AL247" s="368" t="n"/>
      <c r="AM247" s="368" t="n"/>
      <c r="AN247" s="368" t="n"/>
      <c r="AO247" s="368" t="n"/>
      <c r="AP247" s="319" t="n"/>
      <c r="AQ247" s="368" t="n"/>
      <c r="AR247" s="368" t="n"/>
      <c r="AS247" s="368" t="n"/>
      <c r="AT247" s="368" t="n"/>
      <c r="AU247" s="368" t="n"/>
      <c r="AV247" s="368" t="n"/>
      <c r="AW247" s="368" t="n"/>
      <c r="AX247" s="368" t="n"/>
      <c r="AY247" s="368" t="n"/>
      <c r="AZ247" s="368" t="n"/>
      <c r="BA247" s="368" t="n"/>
      <c r="BB247" s="368" t="n"/>
      <c r="BC247" s="368" t="n"/>
      <c r="BD247" s="368" t="n"/>
      <c r="BE247" s="368" t="n"/>
      <c r="BF247" s="368" t="n"/>
      <c r="BG247" s="368" t="n"/>
      <c r="BH247" s="368" t="n"/>
      <c r="BI247" s="368" t="n"/>
      <c r="BJ247" s="368" t="n"/>
      <c r="BK247" s="368" t="n"/>
      <c r="BL247" s="368" t="n"/>
      <c r="BM247" s="368" t="n"/>
      <c r="BN247" s="368" t="n"/>
      <c r="BO247" s="368" t="n"/>
      <c r="BP247" s="368" t="n"/>
      <c r="BQ247" s="320" t="n"/>
      <c r="BR247" s="368" t="n"/>
      <c r="BS247" s="368" t="n"/>
      <c r="BT247" s="368" t="n"/>
      <c r="BU247" s="368" t="n"/>
      <c r="BV247" s="368" t="n"/>
      <c r="BW247" s="368" t="n"/>
      <c r="BX247" s="368" t="n"/>
      <c r="BY247" s="368" t="n"/>
      <c r="BZ247" s="368" t="n"/>
      <c r="CA247" s="368" t="n"/>
      <c r="CB247" s="368" t="n"/>
      <c r="CC247" s="368" t="n"/>
      <c r="CD247" s="368" t="n"/>
      <c r="CE247" s="368" t="n"/>
      <c r="CF247" s="368" t="n"/>
      <c r="CG247" s="368" t="n"/>
      <c r="CH247" s="368" t="n"/>
      <c r="CI247" s="368" t="n"/>
      <c r="CJ247" s="368" t="n"/>
      <c r="CK247" s="368" t="n"/>
      <c r="CL247" s="368" t="n"/>
      <c r="CM247" s="368" t="n"/>
      <c r="CN247" s="368" t="n"/>
      <c r="CO247" s="368" t="n"/>
      <c r="CP247" s="368" t="n"/>
      <c r="CQ247" s="368" t="n"/>
      <c r="CR247" s="368" t="n"/>
      <c r="CS247" s="368" t="n"/>
      <c r="CT247" s="368" t="n"/>
      <c r="CU247" s="368" t="n"/>
      <c r="CV247" s="368" t="n"/>
      <c r="CW247" s="368" t="n"/>
      <c r="CX247" s="368" t="n"/>
      <c r="CY247" s="368" t="n"/>
      <c r="CZ247" s="368" t="n"/>
      <c r="DA247" s="368" t="n"/>
      <c r="DB247" s="368" t="n"/>
      <c r="DC247" s="368" t="n"/>
      <c r="DD247" s="368" t="n"/>
    </row>
    <row r="248">
      <c r="A248" s="368" t="n"/>
      <c r="B248" s="368" t="n"/>
      <c r="C248" s="368" t="n"/>
      <c r="D248" s="368" t="n"/>
      <c r="E248" s="368" t="n"/>
      <c r="F248" s="368" t="n"/>
      <c r="G248" s="318" t="n"/>
      <c r="H248" s="368" t="n"/>
      <c r="I248" s="368" t="n"/>
      <c r="J248" s="368" t="n"/>
      <c r="K248" s="368" t="n"/>
      <c r="L248" s="368" t="n"/>
      <c r="M248" s="368" t="n"/>
      <c r="N248" s="368" t="n"/>
      <c r="O248" s="368" t="n"/>
      <c r="P248" s="368" t="n"/>
      <c r="Q248" s="368" t="n"/>
      <c r="R248" s="368" t="n"/>
      <c r="S248" s="368" t="n"/>
      <c r="T248" s="368" t="n"/>
      <c r="U248" s="368" t="n"/>
      <c r="V248" s="368" t="n"/>
      <c r="W248" s="368" t="n"/>
      <c r="X248" s="368" t="n"/>
      <c r="Y248" s="368" t="n"/>
      <c r="Z248" s="368" t="n"/>
      <c r="AA248" s="368" t="n"/>
      <c r="AB248" s="368" t="n"/>
      <c r="AC248" s="368" t="n"/>
      <c r="AD248" s="368" t="n"/>
      <c r="AE248" s="368" t="n"/>
      <c r="AF248" s="368" t="n"/>
      <c r="AG248" s="368" t="n"/>
      <c r="AH248" s="368" t="n"/>
      <c r="AI248" s="368" t="n"/>
      <c r="AJ248" s="368" t="n"/>
      <c r="AK248" s="368" t="n"/>
      <c r="AL248" s="368" t="n"/>
      <c r="AM248" s="368" t="n"/>
      <c r="AN248" s="368" t="n"/>
      <c r="AO248" s="368" t="n"/>
      <c r="AP248" s="319" t="n"/>
      <c r="AQ248" s="368" t="n"/>
      <c r="AR248" s="368" t="n"/>
      <c r="AS248" s="368" t="n"/>
      <c r="AT248" s="368" t="n"/>
      <c r="AU248" s="368" t="n"/>
      <c r="AV248" s="368" t="n"/>
      <c r="AW248" s="368" t="n"/>
      <c r="AX248" s="368" t="n"/>
      <c r="AY248" s="368" t="n"/>
      <c r="AZ248" s="368" t="n"/>
      <c r="BA248" s="368" t="n"/>
      <c r="BB248" s="368" t="n"/>
      <c r="BC248" s="368" t="n"/>
      <c r="BD248" s="368" t="n"/>
      <c r="BE248" s="368" t="n"/>
      <c r="BF248" s="368" t="n"/>
      <c r="BG248" s="368" t="n"/>
      <c r="BH248" s="368" t="n"/>
      <c r="BI248" s="368" t="n"/>
      <c r="BJ248" s="368" t="n"/>
      <c r="BK248" s="368" t="n"/>
      <c r="BL248" s="368" t="n"/>
      <c r="BM248" s="368" t="n"/>
      <c r="BN248" s="368" t="n"/>
      <c r="BO248" s="368" t="n"/>
      <c r="BP248" s="368" t="n"/>
      <c r="BQ248" s="320" t="n"/>
      <c r="BR248" s="368" t="n"/>
      <c r="BS248" s="368" t="n"/>
      <c r="BT248" s="368" t="n"/>
      <c r="BU248" s="368" t="n"/>
      <c r="BV248" s="368" t="n"/>
      <c r="BW248" s="368" t="n"/>
      <c r="BX248" s="368" t="n"/>
      <c r="BY248" s="368" t="n"/>
      <c r="BZ248" s="368" t="n"/>
      <c r="CA248" s="368" t="n"/>
      <c r="CB248" s="368" t="n"/>
      <c r="CC248" s="368" t="n"/>
      <c r="CD248" s="368" t="n"/>
      <c r="CE248" s="368" t="n"/>
      <c r="CF248" s="368" t="n"/>
      <c r="CG248" s="368" t="n"/>
      <c r="CH248" s="368" t="n"/>
      <c r="CI248" s="368" t="n"/>
      <c r="CJ248" s="368" t="n"/>
      <c r="CK248" s="368" t="n"/>
      <c r="CL248" s="368" t="n"/>
      <c r="CM248" s="368" t="n"/>
      <c r="CN248" s="368" t="n"/>
      <c r="CO248" s="368" t="n"/>
      <c r="CP248" s="368" t="n"/>
      <c r="CQ248" s="368" t="n"/>
      <c r="CR248" s="368" t="n"/>
      <c r="CS248" s="368" t="n"/>
      <c r="CT248" s="368" t="n"/>
      <c r="CU248" s="368" t="n"/>
      <c r="CV248" s="368" t="n"/>
      <c r="CW248" s="368" t="n"/>
      <c r="CX248" s="368" t="n"/>
      <c r="CY248" s="368" t="n"/>
      <c r="CZ248" s="368" t="n"/>
      <c r="DA248" s="368" t="n"/>
      <c r="DB248" s="368" t="n"/>
      <c r="DC248" s="368" t="n"/>
      <c r="DD248" s="368" t="n"/>
    </row>
    <row r="249">
      <c r="A249" s="368" t="n"/>
      <c r="B249" s="368" t="n"/>
      <c r="C249" s="368" t="n"/>
      <c r="D249" s="368" t="n"/>
      <c r="E249" s="368" t="n"/>
      <c r="F249" s="368" t="n"/>
      <c r="G249" s="318" t="n"/>
      <c r="H249" s="368" t="n"/>
      <c r="I249" s="368" t="n"/>
      <c r="J249" s="368" t="n"/>
      <c r="K249" s="368" t="n"/>
      <c r="L249" s="368" t="n"/>
      <c r="M249" s="368" t="n"/>
      <c r="N249" s="368" t="n"/>
      <c r="O249" s="368" t="n"/>
      <c r="P249" s="368" t="n"/>
      <c r="Q249" s="368" t="n"/>
      <c r="R249" s="368" t="n"/>
      <c r="S249" s="368" t="n"/>
      <c r="T249" s="368" t="n"/>
      <c r="U249" s="368" t="n"/>
      <c r="V249" s="368" t="n"/>
      <c r="W249" s="368" t="n"/>
      <c r="X249" s="368" t="n"/>
      <c r="Y249" s="368" t="n"/>
      <c r="Z249" s="368" t="n"/>
      <c r="AA249" s="368" t="n"/>
      <c r="AB249" s="368" t="n"/>
      <c r="AC249" s="368" t="n"/>
      <c r="AD249" s="368" t="n"/>
      <c r="AE249" s="368" t="n"/>
      <c r="AF249" s="368" t="n"/>
      <c r="AG249" s="368" t="n"/>
      <c r="AH249" s="368" t="n"/>
      <c r="AI249" s="368" t="n"/>
      <c r="AJ249" s="368" t="n"/>
      <c r="AK249" s="368" t="n"/>
      <c r="AL249" s="368" t="n"/>
      <c r="AM249" s="368" t="n"/>
      <c r="AN249" s="368" t="n"/>
      <c r="AO249" s="368" t="n"/>
      <c r="AP249" s="319" t="n"/>
      <c r="AQ249" s="368" t="n"/>
      <c r="AR249" s="368" t="n"/>
      <c r="AS249" s="368" t="n"/>
      <c r="AT249" s="368" t="n"/>
      <c r="AU249" s="368" t="n"/>
      <c r="AV249" s="368" t="n"/>
      <c r="AW249" s="368" t="n"/>
      <c r="AX249" s="368" t="n"/>
      <c r="AY249" s="368" t="n"/>
      <c r="AZ249" s="368" t="n"/>
      <c r="BA249" s="368" t="n"/>
      <c r="BB249" s="368" t="n"/>
      <c r="BC249" s="368" t="n"/>
      <c r="BD249" s="368" t="n"/>
      <c r="BE249" s="368" t="n"/>
      <c r="BF249" s="368" t="n"/>
      <c r="BG249" s="368" t="n"/>
      <c r="BH249" s="368" t="n"/>
      <c r="BI249" s="368" t="n"/>
      <c r="BJ249" s="368" t="n"/>
      <c r="BK249" s="368" t="n"/>
      <c r="BL249" s="368" t="n"/>
      <c r="BM249" s="368" t="n"/>
      <c r="BN249" s="368" t="n"/>
      <c r="BO249" s="368" t="n"/>
      <c r="BP249" s="368" t="n"/>
      <c r="BQ249" s="320" t="n"/>
      <c r="BR249" s="368" t="n"/>
      <c r="BS249" s="368" t="n"/>
      <c r="BT249" s="368" t="n"/>
      <c r="BU249" s="368" t="n"/>
      <c r="BV249" s="368" t="n"/>
      <c r="BW249" s="368" t="n"/>
      <c r="BX249" s="368" t="n"/>
      <c r="BY249" s="368" t="n"/>
      <c r="BZ249" s="368" t="n"/>
      <c r="CA249" s="368" t="n"/>
      <c r="CB249" s="368" t="n"/>
      <c r="CC249" s="368" t="n"/>
      <c r="CD249" s="368" t="n"/>
      <c r="CE249" s="368" t="n"/>
      <c r="CF249" s="368" t="n"/>
      <c r="CG249" s="368" t="n"/>
      <c r="CH249" s="368" t="n"/>
      <c r="CI249" s="368" t="n"/>
      <c r="CJ249" s="368" t="n"/>
      <c r="CK249" s="368" t="n"/>
      <c r="CL249" s="368" t="n"/>
      <c r="CM249" s="368" t="n"/>
      <c r="CN249" s="368" t="n"/>
      <c r="CO249" s="368" t="n"/>
      <c r="CP249" s="368" t="n"/>
      <c r="CQ249" s="368" t="n"/>
      <c r="CR249" s="368" t="n"/>
      <c r="CS249" s="368" t="n"/>
      <c r="CT249" s="368" t="n"/>
      <c r="CU249" s="368" t="n"/>
      <c r="CV249" s="368" t="n"/>
      <c r="CW249" s="368" t="n"/>
      <c r="CX249" s="368" t="n"/>
      <c r="CY249" s="368" t="n"/>
      <c r="CZ249" s="368" t="n"/>
      <c r="DA249" s="368" t="n"/>
      <c r="DB249" s="368" t="n"/>
      <c r="DC249" s="368" t="n"/>
      <c r="DD249" s="368" t="n"/>
    </row>
    <row r="250">
      <c r="A250" s="368" t="n"/>
      <c r="B250" s="368" t="n"/>
      <c r="C250" s="368" t="n"/>
      <c r="D250" s="368" t="n"/>
      <c r="E250" s="368" t="n"/>
      <c r="F250" s="368" t="n"/>
      <c r="G250" s="318" t="n"/>
      <c r="H250" s="368" t="n"/>
      <c r="I250" s="368" t="n"/>
      <c r="J250" s="368" t="n"/>
      <c r="K250" s="368" t="n"/>
      <c r="L250" s="368" t="n"/>
      <c r="M250" s="368" t="n"/>
      <c r="N250" s="368" t="n"/>
      <c r="O250" s="368" t="n"/>
      <c r="P250" s="368" t="n"/>
      <c r="Q250" s="368" t="n"/>
      <c r="R250" s="368" t="n"/>
      <c r="S250" s="368" t="n"/>
      <c r="T250" s="368" t="n"/>
      <c r="U250" s="368" t="n"/>
      <c r="V250" s="368" t="n"/>
      <c r="W250" s="368" t="n"/>
      <c r="X250" s="368" t="n"/>
      <c r="Y250" s="368" t="n"/>
      <c r="Z250" s="368" t="n"/>
      <c r="AA250" s="368" t="n"/>
      <c r="AB250" s="368" t="n"/>
      <c r="AC250" s="368" t="n"/>
      <c r="AD250" s="368" t="n"/>
      <c r="AE250" s="368" t="n"/>
      <c r="AF250" s="368" t="n"/>
      <c r="AG250" s="368" t="n"/>
      <c r="AH250" s="368" t="n"/>
      <c r="AI250" s="368" t="n"/>
      <c r="AJ250" s="368" t="n"/>
      <c r="AK250" s="368" t="n"/>
      <c r="AL250" s="368" t="n"/>
      <c r="AM250" s="368" t="n"/>
      <c r="AN250" s="368" t="n"/>
      <c r="AO250" s="368" t="n"/>
      <c r="AP250" s="319" t="n"/>
      <c r="AQ250" s="368" t="n"/>
      <c r="AR250" s="368" t="n"/>
      <c r="AS250" s="368" t="n"/>
      <c r="AT250" s="368" t="n"/>
      <c r="AU250" s="368" t="n"/>
      <c r="AV250" s="368" t="n"/>
      <c r="AW250" s="368" t="n"/>
      <c r="AX250" s="368" t="n"/>
      <c r="AY250" s="368" t="n"/>
      <c r="AZ250" s="368" t="n"/>
      <c r="BA250" s="368" t="n"/>
      <c r="BB250" s="368" t="n"/>
      <c r="BC250" s="368" t="n"/>
      <c r="BD250" s="368" t="n"/>
      <c r="BE250" s="368" t="n"/>
      <c r="BF250" s="368" t="n"/>
      <c r="BG250" s="368" t="n"/>
      <c r="BH250" s="368" t="n"/>
      <c r="BI250" s="368" t="n"/>
      <c r="BJ250" s="368" t="n"/>
      <c r="BK250" s="368" t="n"/>
      <c r="BL250" s="368" t="n"/>
      <c r="BM250" s="368" t="n"/>
      <c r="BN250" s="368" t="n"/>
      <c r="BO250" s="368" t="n"/>
      <c r="BP250" s="368" t="n"/>
      <c r="BQ250" s="320" t="n"/>
      <c r="BR250" s="368" t="n"/>
      <c r="BS250" s="368" t="n"/>
      <c r="BT250" s="368" t="n"/>
      <c r="BU250" s="368" t="n"/>
      <c r="BV250" s="368" t="n"/>
      <c r="BW250" s="368" t="n"/>
      <c r="BX250" s="368" t="n"/>
      <c r="BY250" s="368" t="n"/>
      <c r="BZ250" s="368" t="n"/>
      <c r="CA250" s="368" t="n"/>
      <c r="CB250" s="368" t="n"/>
      <c r="CC250" s="368" t="n"/>
      <c r="CD250" s="368" t="n"/>
      <c r="CE250" s="368" t="n"/>
      <c r="CF250" s="368" t="n"/>
      <c r="CG250" s="368" t="n"/>
      <c r="CH250" s="368" t="n"/>
      <c r="CI250" s="368" t="n"/>
      <c r="CJ250" s="368" t="n"/>
      <c r="CK250" s="368" t="n"/>
      <c r="CL250" s="368" t="n"/>
      <c r="CM250" s="368" t="n"/>
      <c r="CN250" s="368" t="n"/>
      <c r="CO250" s="368" t="n"/>
      <c r="CP250" s="368" t="n"/>
      <c r="CQ250" s="368" t="n"/>
      <c r="CR250" s="368" t="n"/>
      <c r="CS250" s="368" t="n"/>
      <c r="CT250" s="368" t="n"/>
      <c r="CU250" s="368" t="n"/>
      <c r="CV250" s="368" t="n"/>
      <c r="CW250" s="368" t="n"/>
      <c r="CX250" s="368" t="n"/>
      <c r="CY250" s="368" t="n"/>
      <c r="CZ250" s="368" t="n"/>
      <c r="DA250" s="368" t="n"/>
      <c r="DB250" s="368" t="n"/>
      <c r="DC250" s="368" t="n"/>
      <c r="DD250" s="368" t="n"/>
    </row>
    <row r="251">
      <c r="A251" s="368" t="n"/>
      <c r="B251" s="368" t="n"/>
      <c r="C251" s="368" t="n"/>
      <c r="D251" s="368" t="n"/>
      <c r="E251" s="368" t="n"/>
      <c r="F251" s="368" t="n"/>
      <c r="G251" s="318" t="n"/>
      <c r="H251" s="368" t="n"/>
      <c r="I251" s="368" t="n"/>
      <c r="J251" s="368" t="n"/>
      <c r="K251" s="368" t="n"/>
      <c r="L251" s="368" t="n"/>
      <c r="M251" s="368" t="n"/>
      <c r="N251" s="368" t="n"/>
      <c r="O251" s="368" t="n"/>
      <c r="P251" s="368" t="n"/>
      <c r="Q251" s="368" t="n"/>
      <c r="R251" s="368" t="n"/>
      <c r="S251" s="368" t="n"/>
      <c r="T251" s="368" t="n"/>
      <c r="U251" s="368" t="n"/>
      <c r="V251" s="368" t="n"/>
      <c r="W251" s="368" t="n"/>
      <c r="X251" s="368" t="n"/>
      <c r="Y251" s="368" t="n"/>
      <c r="Z251" s="368" t="n"/>
      <c r="AA251" s="368" t="n"/>
      <c r="AB251" s="368" t="n"/>
      <c r="AC251" s="368" t="n"/>
      <c r="AD251" s="368" t="n"/>
      <c r="AE251" s="368" t="n"/>
      <c r="AF251" s="368" t="n"/>
      <c r="AG251" s="368" t="n"/>
      <c r="AH251" s="368" t="n"/>
      <c r="AI251" s="368" t="n"/>
      <c r="AJ251" s="368" t="n"/>
      <c r="AK251" s="368" t="n"/>
      <c r="AL251" s="368" t="n"/>
      <c r="AM251" s="368" t="n"/>
      <c r="AN251" s="368" t="n"/>
      <c r="AO251" s="368" t="n"/>
      <c r="AP251" s="319" t="n"/>
      <c r="AQ251" s="368" t="n"/>
      <c r="AR251" s="368" t="n"/>
      <c r="AS251" s="368" t="n"/>
      <c r="AT251" s="368" t="n"/>
      <c r="AU251" s="368" t="n"/>
      <c r="AV251" s="368" t="n"/>
      <c r="AW251" s="368" t="n"/>
      <c r="AX251" s="368" t="n"/>
      <c r="AY251" s="368" t="n"/>
      <c r="AZ251" s="368" t="n"/>
      <c r="BA251" s="368" t="n"/>
      <c r="BB251" s="368" t="n"/>
      <c r="BC251" s="368" t="n"/>
      <c r="BD251" s="368" t="n"/>
      <c r="BE251" s="368" t="n"/>
      <c r="BF251" s="368" t="n"/>
      <c r="BG251" s="368" t="n"/>
      <c r="BH251" s="368" t="n"/>
      <c r="BI251" s="368" t="n"/>
      <c r="BJ251" s="368" t="n"/>
      <c r="BK251" s="368" t="n"/>
      <c r="BL251" s="368" t="n"/>
      <c r="BM251" s="368" t="n"/>
      <c r="BN251" s="368" t="n"/>
      <c r="BO251" s="368" t="n"/>
      <c r="BP251" s="368" t="n"/>
      <c r="BQ251" s="320" t="n"/>
      <c r="BR251" s="368" t="n"/>
      <c r="BS251" s="368" t="n"/>
      <c r="BT251" s="368" t="n"/>
      <c r="BU251" s="368" t="n"/>
      <c r="BV251" s="368" t="n"/>
      <c r="BW251" s="368" t="n"/>
      <c r="BX251" s="368" t="n"/>
      <c r="BY251" s="368" t="n"/>
      <c r="BZ251" s="368" t="n"/>
      <c r="CA251" s="368" t="n"/>
      <c r="CB251" s="368" t="n"/>
      <c r="CC251" s="368" t="n"/>
      <c r="CD251" s="368" t="n"/>
      <c r="CE251" s="368" t="n"/>
      <c r="CF251" s="368" t="n"/>
      <c r="CG251" s="368" t="n"/>
      <c r="CH251" s="368" t="n"/>
      <c r="CI251" s="368" t="n"/>
      <c r="CJ251" s="368" t="n"/>
      <c r="CK251" s="368" t="n"/>
      <c r="CL251" s="368" t="n"/>
      <c r="CM251" s="368" t="n"/>
      <c r="CN251" s="368" t="n"/>
      <c r="CO251" s="368" t="n"/>
      <c r="CP251" s="368" t="n"/>
      <c r="CQ251" s="368" t="n"/>
      <c r="CR251" s="368" t="n"/>
      <c r="CS251" s="368" t="n"/>
      <c r="CT251" s="368" t="n"/>
      <c r="CU251" s="368" t="n"/>
      <c r="CV251" s="368" t="n"/>
      <c r="CW251" s="368" t="n"/>
      <c r="CX251" s="368" t="n"/>
      <c r="CY251" s="368" t="n"/>
      <c r="CZ251" s="368" t="n"/>
      <c r="DA251" s="368" t="n"/>
      <c r="DB251" s="368" t="n"/>
      <c r="DC251" s="368" t="n"/>
      <c r="DD251" s="368" t="n"/>
    </row>
    <row r="252">
      <c r="A252" s="368" t="n"/>
      <c r="B252" s="368" t="n"/>
      <c r="C252" s="368" t="n"/>
      <c r="D252" s="368" t="n"/>
      <c r="E252" s="368" t="n"/>
      <c r="F252" s="368" t="n"/>
      <c r="G252" s="318" t="n"/>
      <c r="H252" s="368" t="n"/>
      <c r="I252" s="368" t="n"/>
      <c r="J252" s="368" t="n"/>
      <c r="K252" s="368" t="n"/>
      <c r="L252" s="368" t="n"/>
      <c r="M252" s="368" t="n"/>
      <c r="N252" s="368" t="n"/>
      <c r="O252" s="368" t="n"/>
      <c r="P252" s="368" t="n"/>
      <c r="Q252" s="368" t="n"/>
      <c r="R252" s="368" t="n"/>
      <c r="S252" s="368" t="n"/>
      <c r="T252" s="368" t="n"/>
      <c r="U252" s="368" t="n"/>
      <c r="V252" s="368" t="n"/>
      <c r="W252" s="368" t="n"/>
      <c r="X252" s="368" t="n"/>
      <c r="Y252" s="368" t="n"/>
      <c r="Z252" s="368" t="n"/>
      <c r="AA252" s="368" t="n"/>
      <c r="AB252" s="368" t="n"/>
      <c r="AC252" s="368" t="n"/>
      <c r="AD252" s="368" t="n"/>
      <c r="AE252" s="368" t="n"/>
      <c r="AF252" s="368" t="n"/>
      <c r="AG252" s="368" t="n"/>
      <c r="AH252" s="368" t="n"/>
      <c r="AI252" s="368" t="n"/>
      <c r="AJ252" s="368" t="n"/>
      <c r="AK252" s="368" t="n"/>
      <c r="AL252" s="368" t="n"/>
      <c r="AM252" s="368" t="n"/>
      <c r="AN252" s="368" t="n"/>
      <c r="AO252" s="368" t="n"/>
      <c r="AP252" s="319" t="n"/>
      <c r="AQ252" s="368" t="n"/>
      <c r="AR252" s="368" t="n"/>
      <c r="AS252" s="368" t="n"/>
      <c r="AT252" s="368" t="n"/>
      <c r="AU252" s="368" t="n"/>
      <c r="AV252" s="368" t="n"/>
      <c r="AW252" s="368" t="n"/>
      <c r="AX252" s="368" t="n"/>
      <c r="AY252" s="368" t="n"/>
      <c r="AZ252" s="368" t="n"/>
      <c r="BA252" s="368" t="n"/>
      <c r="BB252" s="368" t="n"/>
      <c r="BC252" s="368" t="n"/>
      <c r="BD252" s="368" t="n"/>
      <c r="BE252" s="368" t="n"/>
      <c r="BF252" s="368" t="n"/>
      <c r="BG252" s="368" t="n"/>
      <c r="BH252" s="368" t="n"/>
      <c r="BI252" s="368" t="n"/>
      <c r="BJ252" s="368" t="n"/>
      <c r="BK252" s="368" t="n"/>
      <c r="BL252" s="368" t="n"/>
      <c r="BM252" s="368" t="n"/>
      <c r="BN252" s="368" t="n"/>
      <c r="BO252" s="368" t="n"/>
      <c r="BP252" s="368" t="n"/>
      <c r="BQ252" s="320" t="n"/>
      <c r="BR252" s="368" t="n"/>
      <c r="BS252" s="368" t="n"/>
      <c r="BT252" s="368" t="n"/>
      <c r="BU252" s="368" t="n"/>
      <c r="BV252" s="368" t="n"/>
      <c r="BW252" s="368" t="n"/>
      <c r="BX252" s="368" t="n"/>
      <c r="BY252" s="368" t="n"/>
      <c r="BZ252" s="368" t="n"/>
      <c r="CA252" s="368" t="n"/>
      <c r="CB252" s="368" t="n"/>
      <c r="CC252" s="368" t="n"/>
      <c r="CD252" s="368" t="n"/>
      <c r="CE252" s="368" t="n"/>
      <c r="CF252" s="368" t="n"/>
      <c r="CG252" s="368" t="n"/>
      <c r="CH252" s="368" t="n"/>
      <c r="CI252" s="368" t="n"/>
      <c r="CJ252" s="368" t="n"/>
      <c r="CK252" s="368" t="n"/>
      <c r="CL252" s="368" t="n"/>
      <c r="CM252" s="368" t="n"/>
      <c r="CN252" s="368" t="n"/>
      <c r="CO252" s="368" t="n"/>
      <c r="CP252" s="368" t="n"/>
      <c r="CQ252" s="368" t="n"/>
      <c r="CR252" s="368" t="n"/>
      <c r="CS252" s="368" t="n"/>
      <c r="CT252" s="368" t="n"/>
      <c r="CU252" s="368" t="n"/>
      <c r="CV252" s="368" t="n"/>
      <c r="CW252" s="368" t="n"/>
      <c r="CX252" s="368" t="n"/>
      <c r="CY252" s="368" t="n"/>
      <c r="CZ252" s="368" t="n"/>
      <c r="DA252" s="368" t="n"/>
      <c r="DB252" s="368" t="n"/>
      <c r="DC252" s="368" t="n"/>
      <c r="DD252" s="368" t="n"/>
    </row>
    <row r="253">
      <c r="A253" s="368" t="n"/>
      <c r="B253" s="368" t="n"/>
      <c r="C253" s="368" t="n"/>
      <c r="D253" s="368" t="n"/>
      <c r="E253" s="368" t="n"/>
      <c r="F253" s="368" t="n"/>
      <c r="G253" s="318" t="n"/>
      <c r="H253" s="368" t="n"/>
      <c r="I253" s="368" t="n"/>
      <c r="J253" s="368" t="n"/>
      <c r="K253" s="368" t="n"/>
      <c r="L253" s="368" t="n"/>
      <c r="M253" s="368" t="n"/>
      <c r="N253" s="368" t="n"/>
      <c r="O253" s="368" t="n"/>
      <c r="P253" s="368" t="n"/>
      <c r="Q253" s="368" t="n"/>
      <c r="R253" s="368" t="n"/>
      <c r="S253" s="368" t="n"/>
      <c r="T253" s="368" t="n"/>
      <c r="U253" s="368" t="n"/>
      <c r="V253" s="368" t="n"/>
      <c r="W253" s="368" t="n"/>
      <c r="X253" s="368" t="n"/>
      <c r="Y253" s="368" t="n"/>
      <c r="Z253" s="368" t="n"/>
      <c r="AA253" s="368" t="n"/>
      <c r="AB253" s="368" t="n"/>
      <c r="AC253" s="368" t="n"/>
      <c r="AD253" s="368" t="n"/>
      <c r="AE253" s="368" t="n"/>
      <c r="AF253" s="368" t="n"/>
      <c r="AG253" s="368" t="n"/>
      <c r="AH253" s="368" t="n"/>
      <c r="AI253" s="368" t="n"/>
      <c r="AJ253" s="368" t="n"/>
      <c r="AK253" s="368" t="n"/>
      <c r="AL253" s="368" t="n"/>
      <c r="AM253" s="368" t="n"/>
      <c r="AN253" s="368" t="n"/>
      <c r="AO253" s="368" t="n"/>
      <c r="AP253" s="319" t="n"/>
      <c r="AQ253" s="368" t="n"/>
      <c r="AR253" s="368" t="n"/>
      <c r="AS253" s="368" t="n"/>
      <c r="AT253" s="368" t="n"/>
      <c r="AU253" s="368" t="n"/>
      <c r="AV253" s="368" t="n"/>
      <c r="AW253" s="368" t="n"/>
      <c r="AX253" s="368" t="n"/>
      <c r="AY253" s="368" t="n"/>
      <c r="AZ253" s="368" t="n"/>
      <c r="BA253" s="368" t="n"/>
      <c r="BB253" s="368" t="n"/>
      <c r="BC253" s="368" t="n"/>
      <c r="BD253" s="368" t="n"/>
      <c r="BE253" s="368" t="n"/>
      <c r="BF253" s="368" t="n"/>
      <c r="BG253" s="368" t="n"/>
      <c r="BH253" s="368" t="n"/>
      <c r="BI253" s="368" t="n"/>
      <c r="BJ253" s="368" t="n"/>
      <c r="BK253" s="368" t="n"/>
      <c r="BL253" s="368" t="n"/>
      <c r="BM253" s="368" t="n"/>
      <c r="BN253" s="368" t="n"/>
      <c r="BO253" s="368" t="n"/>
      <c r="BP253" s="368" t="n"/>
      <c r="BQ253" s="320" t="n"/>
      <c r="BR253" s="368" t="n"/>
      <c r="BS253" s="368" t="n"/>
      <c r="BT253" s="368" t="n"/>
      <c r="BU253" s="368" t="n"/>
      <c r="BV253" s="368" t="n"/>
      <c r="BW253" s="368" t="n"/>
      <c r="BX253" s="368" t="n"/>
      <c r="BY253" s="368" t="n"/>
      <c r="BZ253" s="368" t="n"/>
      <c r="CA253" s="368" t="n"/>
      <c r="CB253" s="368" t="n"/>
      <c r="CC253" s="368" t="n"/>
      <c r="CD253" s="368" t="n"/>
      <c r="CE253" s="368" t="n"/>
      <c r="CF253" s="368" t="n"/>
      <c r="CG253" s="368" t="n"/>
      <c r="CH253" s="368" t="n"/>
      <c r="CI253" s="368" t="n"/>
      <c r="CJ253" s="368" t="n"/>
      <c r="CK253" s="368" t="n"/>
      <c r="CL253" s="368" t="n"/>
      <c r="CM253" s="368" t="n"/>
      <c r="CN253" s="368" t="n"/>
      <c r="CO253" s="368" t="n"/>
      <c r="CP253" s="368" t="n"/>
      <c r="CQ253" s="368" t="n"/>
      <c r="CR253" s="368" t="n"/>
      <c r="CS253" s="368" t="n"/>
      <c r="CT253" s="368" t="n"/>
      <c r="CU253" s="368" t="n"/>
      <c r="CV253" s="368" t="n"/>
      <c r="CW253" s="368" t="n"/>
      <c r="CX253" s="368" t="n"/>
      <c r="CY253" s="368" t="n"/>
      <c r="CZ253" s="368" t="n"/>
      <c r="DA253" s="368" t="n"/>
      <c r="DB253" s="368" t="n"/>
      <c r="DC253" s="368" t="n"/>
      <c r="DD253" s="368" t="n"/>
    </row>
    <row r="254">
      <c r="A254" s="368" t="n"/>
      <c r="B254" s="368" t="n"/>
      <c r="C254" s="368" t="n"/>
      <c r="D254" s="368" t="n"/>
      <c r="E254" s="368" t="n"/>
      <c r="F254" s="368" t="n"/>
      <c r="G254" s="318" t="n"/>
      <c r="H254" s="368" t="n"/>
      <c r="I254" s="368" t="n"/>
      <c r="J254" s="368" t="n"/>
      <c r="K254" s="368" t="n"/>
      <c r="L254" s="368" t="n"/>
      <c r="M254" s="368" t="n"/>
      <c r="N254" s="368" t="n"/>
      <c r="O254" s="368" t="n"/>
      <c r="P254" s="368" t="n"/>
      <c r="Q254" s="368" t="n"/>
      <c r="R254" s="368" t="n"/>
      <c r="S254" s="368" t="n"/>
      <c r="T254" s="368" t="n"/>
      <c r="U254" s="368" t="n"/>
      <c r="V254" s="368" t="n"/>
      <c r="W254" s="368" t="n"/>
      <c r="X254" s="368" t="n"/>
      <c r="Y254" s="368" t="n"/>
      <c r="Z254" s="368" t="n"/>
      <c r="AA254" s="368" t="n"/>
      <c r="AB254" s="368" t="n"/>
      <c r="AC254" s="368" t="n"/>
      <c r="AD254" s="368" t="n"/>
      <c r="AE254" s="368" t="n"/>
      <c r="AF254" s="368" t="n"/>
      <c r="AG254" s="368" t="n"/>
      <c r="AH254" s="368" t="n"/>
      <c r="AI254" s="368" t="n"/>
      <c r="AJ254" s="368" t="n"/>
      <c r="AK254" s="368" t="n"/>
      <c r="AL254" s="368" t="n"/>
      <c r="AM254" s="368" t="n"/>
      <c r="AN254" s="368" t="n"/>
      <c r="AO254" s="368" t="n"/>
      <c r="AP254" s="319" t="n"/>
      <c r="AQ254" s="368" t="n"/>
      <c r="AR254" s="368" t="n"/>
      <c r="AS254" s="368" t="n"/>
      <c r="AT254" s="368" t="n"/>
      <c r="AU254" s="368" t="n"/>
      <c r="AV254" s="368" t="n"/>
      <c r="AW254" s="368" t="n"/>
      <c r="AX254" s="368" t="n"/>
      <c r="AY254" s="368" t="n"/>
      <c r="AZ254" s="368" t="n"/>
      <c r="BA254" s="368" t="n"/>
      <c r="BB254" s="368" t="n"/>
      <c r="BC254" s="368" t="n"/>
      <c r="BD254" s="368" t="n"/>
      <c r="BE254" s="368" t="n"/>
      <c r="BF254" s="368" t="n"/>
      <c r="BG254" s="368" t="n"/>
      <c r="BH254" s="368" t="n"/>
      <c r="BI254" s="368" t="n"/>
      <c r="BJ254" s="368" t="n"/>
      <c r="BK254" s="368" t="n"/>
      <c r="BL254" s="368" t="n"/>
      <c r="BM254" s="368" t="n"/>
      <c r="BN254" s="368" t="n"/>
      <c r="BO254" s="368" t="n"/>
      <c r="BP254" s="368" t="n"/>
      <c r="BQ254" s="320" t="n"/>
      <c r="BR254" s="368" t="n"/>
      <c r="BS254" s="368" t="n"/>
      <c r="BT254" s="368" t="n"/>
      <c r="BU254" s="368" t="n"/>
      <c r="BV254" s="368" t="n"/>
      <c r="BW254" s="368" t="n"/>
      <c r="BX254" s="368" t="n"/>
      <c r="BY254" s="368" t="n"/>
      <c r="BZ254" s="368" t="n"/>
      <c r="CA254" s="368" t="n"/>
      <c r="CB254" s="368" t="n"/>
      <c r="CC254" s="368" t="n"/>
      <c r="CD254" s="368" t="n"/>
      <c r="CE254" s="368" t="n"/>
      <c r="CF254" s="368" t="n"/>
      <c r="CG254" s="368" t="n"/>
      <c r="CH254" s="368" t="n"/>
      <c r="CI254" s="368" t="n"/>
      <c r="CJ254" s="368" t="n"/>
      <c r="CK254" s="368" t="n"/>
      <c r="CL254" s="368" t="n"/>
      <c r="CM254" s="368" t="n"/>
      <c r="CN254" s="368" t="n"/>
      <c r="CO254" s="368" t="n"/>
      <c r="CP254" s="368" t="n"/>
      <c r="CQ254" s="368" t="n"/>
      <c r="CR254" s="368" t="n"/>
      <c r="CS254" s="368" t="n"/>
      <c r="CT254" s="368" t="n"/>
      <c r="CU254" s="368" t="n"/>
      <c r="CV254" s="368" t="n"/>
      <c r="CW254" s="368" t="n"/>
      <c r="CX254" s="368" t="n"/>
      <c r="CY254" s="368" t="n"/>
      <c r="CZ254" s="368" t="n"/>
      <c r="DA254" s="368" t="n"/>
      <c r="DB254" s="368" t="n"/>
      <c r="DC254" s="368" t="n"/>
      <c r="DD254" s="368" t="n"/>
    </row>
    <row r="255">
      <c r="A255" s="368" t="n"/>
      <c r="B255" s="368" t="n"/>
      <c r="C255" s="368" t="n"/>
      <c r="D255" s="368" t="n"/>
      <c r="E255" s="368" t="n"/>
      <c r="F255" s="368" t="n"/>
      <c r="G255" s="318" t="n"/>
      <c r="H255" s="368" t="n"/>
      <c r="I255" s="368" t="n"/>
      <c r="J255" s="368" t="n"/>
      <c r="K255" s="368" t="n"/>
      <c r="L255" s="368" t="n"/>
      <c r="M255" s="368" t="n"/>
      <c r="N255" s="368" t="n"/>
      <c r="O255" s="368" t="n"/>
      <c r="P255" s="368" t="n"/>
      <c r="Q255" s="368" t="n"/>
      <c r="R255" s="368" t="n"/>
      <c r="S255" s="368" t="n"/>
      <c r="T255" s="368" t="n"/>
      <c r="U255" s="368" t="n"/>
      <c r="V255" s="368" t="n"/>
      <c r="W255" s="368" t="n"/>
      <c r="X255" s="368" t="n"/>
      <c r="Y255" s="368" t="n"/>
      <c r="Z255" s="368" t="n"/>
      <c r="AA255" s="368" t="n"/>
      <c r="AB255" s="368" t="n"/>
      <c r="AC255" s="368" t="n"/>
      <c r="AD255" s="368" t="n"/>
      <c r="AE255" s="368" t="n"/>
      <c r="AF255" s="368" t="n"/>
      <c r="AG255" s="368" t="n"/>
      <c r="AH255" s="368" t="n"/>
      <c r="AI255" s="368" t="n"/>
      <c r="AJ255" s="368" t="n"/>
      <c r="AK255" s="368" t="n"/>
      <c r="AL255" s="368" t="n"/>
      <c r="AM255" s="368" t="n"/>
      <c r="AN255" s="368" t="n"/>
      <c r="AO255" s="368" t="n"/>
      <c r="AP255" s="319" t="n"/>
      <c r="AQ255" s="368" t="n"/>
      <c r="AR255" s="368" t="n"/>
      <c r="AS255" s="368" t="n"/>
      <c r="AT255" s="368" t="n"/>
      <c r="AU255" s="368" t="n"/>
      <c r="AV255" s="368" t="n"/>
      <c r="AW255" s="368" t="n"/>
      <c r="AX255" s="368" t="n"/>
      <c r="AY255" s="368" t="n"/>
      <c r="AZ255" s="368" t="n"/>
      <c r="BA255" s="368" t="n"/>
      <c r="BB255" s="368" t="n"/>
      <c r="BC255" s="368" t="n"/>
      <c r="BD255" s="368" t="n"/>
      <c r="BE255" s="368" t="n"/>
      <c r="BF255" s="368" t="n"/>
      <c r="BG255" s="368" t="n"/>
      <c r="BH255" s="368" t="n"/>
      <c r="BI255" s="368" t="n"/>
      <c r="BJ255" s="368" t="n"/>
      <c r="BK255" s="368" t="n"/>
      <c r="BL255" s="368" t="n"/>
      <c r="BM255" s="368" t="n"/>
      <c r="BN255" s="368" t="n"/>
      <c r="BO255" s="368" t="n"/>
      <c r="BP255" s="368" t="n"/>
      <c r="BQ255" s="320" t="n"/>
      <c r="BR255" s="368" t="n"/>
      <c r="BS255" s="368" t="n"/>
      <c r="BT255" s="368" t="n"/>
      <c r="BU255" s="368" t="n"/>
      <c r="BV255" s="368" t="n"/>
      <c r="BW255" s="368" t="n"/>
      <c r="BX255" s="368" t="n"/>
      <c r="BY255" s="368" t="n"/>
      <c r="BZ255" s="368" t="n"/>
      <c r="CA255" s="368" t="n"/>
      <c r="CB255" s="368" t="n"/>
      <c r="CC255" s="368" t="n"/>
      <c r="CD255" s="368" t="n"/>
      <c r="CE255" s="368" t="n"/>
      <c r="CF255" s="368" t="n"/>
      <c r="CG255" s="368" t="n"/>
      <c r="CH255" s="368" t="n"/>
      <c r="CI255" s="368" t="n"/>
      <c r="CJ255" s="368" t="n"/>
      <c r="CK255" s="368" t="n"/>
      <c r="CL255" s="368" t="n"/>
      <c r="CM255" s="368" t="n"/>
      <c r="CN255" s="368" t="n"/>
      <c r="CO255" s="368" t="n"/>
      <c r="CP255" s="368" t="n"/>
      <c r="CQ255" s="368" t="n"/>
      <c r="CR255" s="368" t="n"/>
      <c r="CS255" s="368" t="n"/>
      <c r="CT255" s="368" t="n"/>
      <c r="CU255" s="368" t="n"/>
      <c r="CV255" s="368" t="n"/>
      <c r="CW255" s="368" t="n"/>
      <c r="CX255" s="368" t="n"/>
      <c r="CY255" s="368" t="n"/>
      <c r="CZ255" s="368" t="n"/>
      <c r="DA255" s="368" t="n"/>
      <c r="DB255" s="368" t="n"/>
      <c r="DC255" s="368" t="n"/>
      <c r="DD255" s="368" t="n"/>
    </row>
    <row r="256">
      <c r="A256" s="368" t="n"/>
      <c r="B256" s="368" t="n"/>
      <c r="C256" s="368" t="n"/>
      <c r="D256" s="368" t="n"/>
      <c r="E256" s="368" t="n"/>
      <c r="F256" s="368" t="n"/>
      <c r="G256" s="318" t="n"/>
      <c r="H256" s="368" t="n"/>
      <c r="I256" s="368" t="n"/>
      <c r="J256" s="368" t="n"/>
      <c r="K256" s="368" t="n"/>
      <c r="L256" s="368" t="n"/>
      <c r="M256" s="368" t="n"/>
      <c r="N256" s="368" t="n"/>
      <c r="O256" s="368" t="n"/>
      <c r="P256" s="368" t="n"/>
      <c r="Q256" s="368" t="n"/>
      <c r="R256" s="368" t="n"/>
      <c r="S256" s="368" t="n"/>
      <c r="T256" s="368" t="n"/>
      <c r="U256" s="368" t="n"/>
      <c r="V256" s="368" t="n"/>
      <c r="W256" s="368" t="n"/>
      <c r="X256" s="368" t="n"/>
      <c r="Y256" s="368" t="n"/>
      <c r="Z256" s="368" t="n"/>
      <c r="AA256" s="368" t="n"/>
      <c r="AB256" s="368" t="n"/>
      <c r="AC256" s="368" t="n"/>
      <c r="AD256" s="368" t="n"/>
      <c r="AE256" s="368" t="n"/>
      <c r="AF256" s="368" t="n"/>
      <c r="AG256" s="368" t="n"/>
      <c r="AH256" s="368" t="n"/>
      <c r="AI256" s="368" t="n"/>
      <c r="AJ256" s="368" t="n"/>
      <c r="AK256" s="368" t="n"/>
      <c r="AL256" s="368" t="n"/>
      <c r="AM256" s="368" t="n"/>
      <c r="AN256" s="368" t="n"/>
      <c r="AO256" s="368" t="n"/>
      <c r="AP256" s="319" t="n"/>
      <c r="AQ256" s="368" t="n"/>
      <c r="AR256" s="368" t="n"/>
      <c r="AS256" s="368" t="n"/>
      <c r="AT256" s="368" t="n"/>
      <c r="AU256" s="368" t="n"/>
      <c r="AV256" s="368" t="n"/>
      <c r="AW256" s="368" t="n"/>
      <c r="AX256" s="368" t="n"/>
      <c r="AY256" s="368" t="n"/>
      <c r="AZ256" s="368" t="n"/>
      <c r="BA256" s="368" t="n"/>
      <c r="BB256" s="368" t="n"/>
      <c r="BC256" s="368" t="n"/>
      <c r="BD256" s="368" t="n"/>
      <c r="BE256" s="368" t="n"/>
      <c r="BF256" s="368" t="n"/>
      <c r="BG256" s="368" t="n"/>
      <c r="BH256" s="368" t="n"/>
      <c r="BI256" s="368" t="n"/>
      <c r="BJ256" s="368" t="n"/>
      <c r="BK256" s="368" t="n"/>
      <c r="BL256" s="368" t="n"/>
      <c r="BM256" s="368" t="n"/>
      <c r="BN256" s="368" t="n"/>
      <c r="BO256" s="368" t="n"/>
      <c r="BP256" s="368" t="n"/>
      <c r="BQ256" s="320" t="n"/>
      <c r="BR256" s="368" t="n"/>
      <c r="BS256" s="368" t="n"/>
      <c r="BT256" s="368" t="n"/>
      <c r="BU256" s="368" t="n"/>
      <c r="BV256" s="368" t="n"/>
      <c r="BW256" s="368" t="n"/>
      <c r="BX256" s="368" t="n"/>
      <c r="BY256" s="368" t="n"/>
      <c r="BZ256" s="368" t="n"/>
      <c r="CA256" s="368" t="n"/>
      <c r="CB256" s="368" t="n"/>
      <c r="CC256" s="368" t="n"/>
      <c r="CD256" s="368" t="n"/>
      <c r="CE256" s="368" t="n"/>
      <c r="CF256" s="368" t="n"/>
      <c r="CG256" s="368" t="n"/>
      <c r="CH256" s="368" t="n"/>
      <c r="CI256" s="368" t="n"/>
      <c r="CJ256" s="368" t="n"/>
      <c r="CK256" s="368" t="n"/>
      <c r="CL256" s="368" t="n"/>
      <c r="CM256" s="368" t="n"/>
      <c r="CN256" s="368" t="n"/>
      <c r="CO256" s="368" t="n"/>
      <c r="CP256" s="368" t="n"/>
      <c r="CQ256" s="368" t="n"/>
      <c r="CR256" s="368" t="n"/>
      <c r="CS256" s="368" t="n"/>
      <c r="CT256" s="368" t="n"/>
      <c r="CU256" s="368" t="n"/>
      <c r="CV256" s="368" t="n"/>
      <c r="CW256" s="368" t="n"/>
      <c r="CX256" s="368" t="n"/>
      <c r="CY256" s="368" t="n"/>
      <c r="CZ256" s="368" t="n"/>
      <c r="DA256" s="368" t="n"/>
      <c r="DB256" s="368" t="n"/>
      <c r="DC256" s="368" t="n"/>
      <c r="DD256" s="368" t="n"/>
    </row>
    <row r="257">
      <c r="A257" s="368" t="n"/>
      <c r="B257" s="368" t="n"/>
      <c r="C257" s="368" t="n"/>
      <c r="D257" s="368" t="n"/>
      <c r="E257" s="368" t="n"/>
      <c r="F257" s="368" t="n"/>
      <c r="G257" s="318" t="n"/>
      <c r="H257" s="368" t="n"/>
      <c r="I257" s="368" t="n"/>
      <c r="J257" s="368" t="n"/>
      <c r="K257" s="368" t="n"/>
      <c r="L257" s="368" t="n"/>
      <c r="M257" s="368" t="n"/>
      <c r="N257" s="368" t="n"/>
      <c r="O257" s="368" t="n"/>
      <c r="P257" s="368" t="n"/>
      <c r="Q257" s="368" t="n"/>
      <c r="R257" s="368" t="n"/>
      <c r="S257" s="368" t="n"/>
      <c r="T257" s="368" t="n"/>
      <c r="U257" s="368" t="n"/>
      <c r="V257" s="368" t="n"/>
      <c r="W257" s="368" t="n"/>
      <c r="X257" s="368" t="n"/>
      <c r="Y257" s="368" t="n"/>
      <c r="Z257" s="368" t="n"/>
      <c r="AA257" s="368" t="n"/>
      <c r="AB257" s="368" t="n"/>
      <c r="AC257" s="368" t="n"/>
      <c r="AD257" s="368" t="n"/>
      <c r="AE257" s="368" t="n"/>
      <c r="AF257" s="368" t="n"/>
      <c r="AG257" s="368" t="n"/>
      <c r="AH257" s="368" t="n"/>
      <c r="AI257" s="368" t="n"/>
      <c r="AJ257" s="368" t="n"/>
      <c r="AK257" s="368" t="n"/>
      <c r="AL257" s="368" t="n"/>
      <c r="AM257" s="368" t="n"/>
      <c r="AN257" s="368" t="n"/>
      <c r="AO257" s="368" t="n"/>
      <c r="AP257" s="319" t="n"/>
      <c r="AQ257" s="368" t="n"/>
      <c r="AR257" s="368" t="n"/>
      <c r="AS257" s="368" t="n"/>
      <c r="AT257" s="368" t="n"/>
      <c r="AU257" s="368" t="n"/>
      <c r="AV257" s="368" t="n"/>
      <c r="AW257" s="368" t="n"/>
      <c r="AX257" s="368" t="n"/>
      <c r="AY257" s="368" t="n"/>
      <c r="AZ257" s="368" t="n"/>
      <c r="BA257" s="368" t="n"/>
      <c r="BB257" s="368" t="n"/>
      <c r="BC257" s="368" t="n"/>
      <c r="BD257" s="368" t="n"/>
      <c r="BE257" s="368" t="n"/>
      <c r="BF257" s="368" t="n"/>
      <c r="BG257" s="368" t="n"/>
      <c r="BH257" s="368" t="n"/>
      <c r="BI257" s="368" t="n"/>
      <c r="BJ257" s="368" t="n"/>
      <c r="BK257" s="368" t="n"/>
      <c r="BL257" s="368" t="n"/>
      <c r="BM257" s="368" t="n"/>
      <c r="BN257" s="368" t="n"/>
      <c r="BO257" s="368" t="n"/>
      <c r="BP257" s="368" t="n"/>
      <c r="BQ257" s="320" t="n"/>
      <c r="BR257" s="368" t="n"/>
      <c r="BS257" s="368" t="n"/>
      <c r="BT257" s="368" t="n"/>
      <c r="BU257" s="368" t="n"/>
      <c r="BV257" s="368" t="n"/>
      <c r="BW257" s="368" t="n"/>
      <c r="BX257" s="368" t="n"/>
      <c r="BY257" s="368" t="n"/>
      <c r="BZ257" s="368" t="n"/>
      <c r="CA257" s="368" t="n"/>
      <c r="CB257" s="368" t="n"/>
      <c r="CC257" s="368" t="n"/>
      <c r="CD257" s="368" t="n"/>
      <c r="CE257" s="368" t="n"/>
      <c r="CF257" s="368" t="n"/>
      <c r="CG257" s="368" t="n"/>
      <c r="CH257" s="368" t="n"/>
      <c r="CI257" s="368" t="n"/>
      <c r="CJ257" s="368" t="n"/>
      <c r="CK257" s="368" t="n"/>
      <c r="CL257" s="368" t="n"/>
      <c r="CM257" s="368" t="n"/>
      <c r="CN257" s="368" t="n"/>
      <c r="CO257" s="368" t="n"/>
      <c r="CP257" s="368" t="n"/>
      <c r="CQ257" s="368" t="n"/>
      <c r="CR257" s="368" t="n"/>
      <c r="CS257" s="368" t="n"/>
      <c r="CT257" s="368" t="n"/>
      <c r="CU257" s="368" t="n"/>
      <c r="CV257" s="368" t="n"/>
      <c r="CW257" s="368" t="n"/>
      <c r="CX257" s="368" t="n"/>
      <c r="CY257" s="368" t="n"/>
      <c r="CZ257" s="368" t="n"/>
      <c r="DA257" s="368" t="n"/>
      <c r="DB257" s="368" t="n"/>
      <c r="DC257" s="368" t="n"/>
      <c r="DD257" s="368" t="n"/>
    </row>
    <row r="258">
      <c r="A258" s="368" t="n"/>
      <c r="B258" s="368" t="n"/>
      <c r="C258" s="368" t="n"/>
      <c r="D258" s="368" t="n"/>
      <c r="E258" s="368" t="n"/>
      <c r="F258" s="368" t="n"/>
      <c r="G258" s="318" t="n"/>
      <c r="H258" s="368" t="n"/>
      <c r="I258" s="368" t="n"/>
      <c r="J258" s="368" t="n"/>
      <c r="K258" s="368" t="n"/>
      <c r="L258" s="368" t="n"/>
      <c r="M258" s="368" t="n"/>
      <c r="N258" s="368" t="n"/>
      <c r="O258" s="368" t="n"/>
      <c r="P258" s="368" t="n"/>
      <c r="Q258" s="368" t="n"/>
      <c r="R258" s="368" t="n"/>
      <c r="S258" s="368" t="n"/>
      <c r="T258" s="368" t="n"/>
      <c r="U258" s="368" t="n"/>
      <c r="V258" s="368" t="n"/>
      <c r="W258" s="368" t="n"/>
      <c r="X258" s="368" t="n"/>
      <c r="Y258" s="368" t="n"/>
      <c r="Z258" s="368" t="n"/>
      <c r="AA258" s="368" t="n"/>
      <c r="AB258" s="368" t="n"/>
      <c r="AC258" s="368" t="n"/>
      <c r="AD258" s="368" t="n"/>
      <c r="AE258" s="368" t="n"/>
      <c r="AF258" s="368" t="n"/>
      <c r="AG258" s="368" t="n"/>
      <c r="AH258" s="368" t="n"/>
      <c r="AI258" s="368" t="n"/>
      <c r="AJ258" s="368" t="n"/>
      <c r="AK258" s="368" t="n"/>
      <c r="AL258" s="368" t="n"/>
      <c r="AM258" s="368" t="n"/>
      <c r="AN258" s="368" t="n"/>
      <c r="AO258" s="368" t="n"/>
      <c r="AP258" s="319" t="n"/>
      <c r="AQ258" s="368" t="n"/>
      <c r="AR258" s="368" t="n"/>
      <c r="AS258" s="368" t="n"/>
      <c r="AT258" s="368" t="n"/>
      <c r="AU258" s="368" t="n"/>
      <c r="AV258" s="368" t="n"/>
      <c r="AW258" s="368" t="n"/>
      <c r="AX258" s="368" t="n"/>
      <c r="AY258" s="368" t="n"/>
      <c r="AZ258" s="368" t="n"/>
      <c r="BA258" s="368" t="n"/>
      <c r="BB258" s="368" t="n"/>
      <c r="BC258" s="368" t="n"/>
      <c r="BD258" s="368" t="n"/>
      <c r="BE258" s="368" t="n"/>
      <c r="BF258" s="368" t="n"/>
      <c r="BG258" s="368" t="n"/>
      <c r="BH258" s="368" t="n"/>
      <c r="BI258" s="368" t="n"/>
      <c r="BJ258" s="368" t="n"/>
      <c r="BK258" s="368" t="n"/>
      <c r="BL258" s="368" t="n"/>
      <c r="BM258" s="368" t="n"/>
      <c r="BN258" s="368" t="n"/>
      <c r="BO258" s="368" t="n"/>
      <c r="BP258" s="368" t="n"/>
      <c r="BQ258" s="320" t="n"/>
      <c r="BR258" s="368" t="n"/>
      <c r="BS258" s="368" t="n"/>
      <c r="BT258" s="368" t="n"/>
      <c r="BU258" s="368" t="n"/>
      <c r="BV258" s="368" t="n"/>
      <c r="BW258" s="368" t="n"/>
      <c r="BX258" s="368" t="n"/>
      <c r="BY258" s="368" t="n"/>
      <c r="BZ258" s="368" t="n"/>
      <c r="CA258" s="368" t="n"/>
      <c r="CB258" s="368" t="n"/>
      <c r="CC258" s="368" t="n"/>
      <c r="CD258" s="368" t="n"/>
      <c r="CE258" s="368" t="n"/>
      <c r="CF258" s="368" t="n"/>
      <c r="CG258" s="368" t="n"/>
      <c r="CH258" s="368" t="n"/>
      <c r="CI258" s="368" t="n"/>
      <c r="CJ258" s="368" t="n"/>
      <c r="CK258" s="368" t="n"/>
      <c r="CL258" s="368" t="n"/>
      <c r="CM258" s="368" t="n"/>
      <c r="CN258" s="368" t="n"/>
      <c r="CO258" s="368" t="n"/>
      <c r="CP258" s="368" t="n"/>
      <c r="CQ258" s="368" t="n"/>
      <c r="CR258" s="368" t="n"/>
      <c r="CS258" s="368" t="n"/>
      <c r="CT258" s="368" t="n"/>
      <c r="CU258" s="368" t="n"/>
      <c r="CV258" s="368" t="n"/>
      <c r="CW258" s="368" t="n"/>
      <c r="CX258" s="368" t="n"/>
      <c r="CY258" s="368" t="n"/>
      <c r="CZ258" s="368" t="n"/>
      <c r="DA258" s="368" t="n"/>
      <c r="DB258" s="368" t="n"/>
      <c r="DC258" s="368" t="n"/>
      <c r="DD258" s="368" t="n"/>
    </row>
    <row r="259">
      <c r="A259" s="368" t="n"/>
      <c r="B259" s="368" t="n"/>
      <c r="C259" s="368" t="n"/>
      <c r="D259" s="368" t="n"/>
      <c r="E259" s="368" t="n"/>
      <c r="F259" s="368" t="n"/>
      <c r="G259" s="318" t="n"/>
      <c r="H259" s="368" t="n"/>
      <c r="I259" s="368" t="n"/>
      <c r="J259" s="368" t="n"/>
      <c r="K259" s="368" t="n"/>
      <c r="L259" s="368" t="n"/>
      <c r="M259" s="368" t="n"/>
      <c r="N259" s="368" t="n"/>
      <c r="O259" s="368" t="n"/>
      <c r="P259" s="368" t="n"/>
      <c r="Q259" s="368" t="n"/>
      <c r="R259" s="368" t="n"/>
      <c r="S259" s="368" t="n"/>
      <c r="T259" s="368" t="n"/>
      <c r="U259" s="368" t="n"/>
      <c r="V259" s="368" t="n"/>
      <c r="W259" s="368" t="n"/>
      <c r="X259" s="368" t="n"/>
      <c r="Y259" s="368" t="n"/>
      <c r="Z259" s="368" t="n"/>
      <c r="AA259" s="368" t="n"/>
      <c r="AB259" s="368" t="n"/>
      <c r="AC259" s="368" t="n"/>
      <c r="AD259" s="368" t="n"/>
      <c r="AE259" s="368" t="n"/>
      <c r="AF259" s="368" t="n"/>
      <c r="AG259" s="368" t="n"/>
      <c r="AH259" s="368" t="n"/>
      <c r="AI259" s="368" t="n"/>
      <c r="AJ259" s="368" t="n"/>
      <c r="AK259" s="368" t="n"/>
      <c r="AL259" s="368" t="n"/>
      <c r="AM259" s="368" t="n"/>
      <c r="AN259" s="368" t="n"/>
      <c r="AO259" s="368" t="n"/>
      <c r="AP259" s="319" t="n"/>
      <c r="AQ259" s="368" t="n"/>
      <c r="AR259" s="368" t="n"/>
      <c r="AS259" s="368" t="n"/>
      <c r="AT259" s="368" t="n"/>
      <c r="AU259" s="368" t="n"/>
      <c r="AV259" s="368" t="n"/>
      <c r="AW259" s="368" t="n"/>
      <c r="AX259" s="368" t="n"/>
      <c r="AY259" s="368" t="n"/>
      <c r="AZ259" s="368" t="n"/>
      <c r="BA259" s="368" t="n"/>
      <c r="BB259" s="368" t="n"/>
      <c r="BC259" s="368" t="n"/>
      <c r="BD259" s="368" t="n"/>
      <c r="BE259" s="368" t="n"/>
      <c r="BF259" s="368" t="n"/>
      <c r="BG259" s="368" t="n"/>
      <c r="BH259" s="368" t="n"/>
      <c r="BI259" s="368" t="n"/>
      <c r="BJ259" s="368" t="n"/>
      <c r="BK259" s="368" t="n"/>
      <c r="BL259" s="368" t="n"/>
      <c r="BM259" s="368" t="n"/>
      <c r="BN259" s="368" t="n"/>
      <c r="BO259" s="368" t="n"/>
      <c r="BP259" s="368" t="n"/>
      <c r="BQ259" s="320" t="n"/>
      <c r="BR259" s="368" t="n"/>
      <c r="BS259" s="368" t="n"/>
      <c r="BT259" s="368" t="n"/>
      <c r="BU259" s="368" t="n"/>
      <c r="BV259" s="368" t="n"/>
      <c r="BW259" s="368" t="n"/>
      <c r="BX259" s="368" t="n"/>
      <c r="BY259" s="368" t="n"/>
      <c r="BZ259" s="368" t="n"/>
      <c r="CA259" s="368" t="n"/>
      <c r="CB259" s="368" t="n"/>
      <c r="CC259" s="368" t="n"/>
      <c r="CD259" s="368" t="n"/>
      <c r="CE259" s="368" t="n"/>
      <c r="CF259" s="368" t="n"/>
      <c r="CG259" s="368" t="n"/>
      <c r="CH259" s="368" t="n"/>
      <c r="CI259" s="368" t="n"/>
      <c r="CJ259" s="368" t="n"/>
      <c r="CK259" s="368" t="n"/>
      <c r="CL259" s="368" t="n"/>
      <c r="CM259" s="368" t="n"/>
      <c r="CN259" s="368" t="n"/>
      <c r="CO259" s="368" t="n"/>
      <c r="CP259" s="368" t="n"/>
      <c r="CQ259" s="368" t="n"/>
      <c r="CR259" s="368" t="n"/>
      <c r="CS259" s="368" t="n"/>
      <c r="CT259" s="368" t="n"/>
      <c r="CU259" s="368" t="n"/>
      <c r="CV259" s="368" t="n"/>
      <c r="CW259" s="368" t="n"/>
      <c r="CX259" s="368" t="n"/>
      <c r="CY259" s="368" t="n"/>
      <c r="CZ259" s="368" t="n"/>
      <c r="DA259" s="368" t="n"/>
      <c r="DB259" s="368" t="n"/>
      <c r="DC259" s="368" t="n"/>
      <c r="DD259" s="368" t="n"/>
    </row>
    <row r="260">
      <c r="A260" s="368" t="n"/>
      <c r="B260" s="368" t="n"/>
      <c r="C260" s="368" t="n"/>
      <c r="D260" s="368" t="n"/>
      <c r="E260" s="368" t="n"/>
      <c r="F260" s="368" t="n"/>
      <c r="G260" s="318" t="n"/>
      <c r="H260" s="368" t="n"/>
      <c r="I260" s="368" t="n"/>
      <c r="J260" s="368" t="n"/>
      <c r="K260" s="368" t="n"/>
      <c r="L260" s="368" t="n"/>
      <c r="M260" s="368" t="n"/>
      <c r="N260" s="368" t="n"/>
      <c r="O260" s="368" t="n"/>
      <c r="P260" s="368" t="n"/>
      <c r="Q260" s="368" t="n"/>
      <c r="R260" s="368" t="n"/>
      <c r="S260" s="368" t="n"/>
      <c r="T260" s="368" t="n"/>
      <c r="U260" s="368" t="n"/>
      <c r="V260" s="368" t="n"/>
      <c r="W260" s="368" t="n"/>
      <c r="X260" s="368" t="n"/>
      <c r="Y260" s="368" t="n"/>
      <c r="Z260" s="368" t="n"/>
      <c r="AA260" s="368" t="n"/>
      <c r="AB260" s="368" t="n"/>
      <c r="AC260" s="368" t="n"/>
      <c r="AD260" s="368" t="n"/>
      <c r="AE260" s="368" t="n"/>
      <c r="AF260" s="368" t="n"/>
      <c r="AG260" s="368" t="n"/>
      <c r="AH260" s="368" t="n"/>
      <c r="AI260" s="368" t="n"/>
      <c r="AJ260" s="368" t="n"/>
      <c r="AK260" s="368" t="n"/>
      <c r="AL260" s="368" t="n"/>
      <c r="AM260" s="368" t="n"/>
      <c r="AN260" s="368" t="n"/>
      <c r="AO260" s="368" t="n"/>
      <c r="AP260" s="319" t="n"/>
      <c r="AQ260" s="368" t="n"/>
      <c r="AR260" s="368" t="n"/>
      <c r="AS260" s="368" t="n"/>
      <c r="AT260" s="368" t="n"/>
      <c r="AU260" s="368" t="n"/>
      <c r="AV260" s="368" t="n"/>
      <c r="AW260" s="368" t="n"/>
      <c r="AX260" s="368" t="n"/>
      <c r="AY260" s="368" t="n"/>
      <c r="AZ260" s="368" t="n"/>
      <c r="BA260" s="368" t="n"/>
      <c r="BB260" s="368" t="n"/>
      <c r="BC260" s="368" t="n"/>
      <c r="BD260" s="368" t="n"/>
      <c r="BE260" s="368" t="n"/>
      <c r="BF260" s="368" t="n"/>
      <c r="BG260" s="368" t="n"/>
      <c r="BH260" s="368" t="n"/>
      <c r="BI260" s="368" t="n"/>
      <c r="BJ260" s="368" t="n"/>
      <c r="BK260" s="368" t="n"/>
      <c r="BL260" s="368" t="n"/>
      <c r="BM260" s="368" t="n"/>
      <c r="BN260" s="368" t="n"/>
      <c r="BO260" s="368" t="n"/>
      <c r="BP260" s="368" t="n"/>
      <c r="BQ260" s="320" t="n"/>
      <c r="BR260" s="368" t="n"/>
      <c r="BS260" s="368" t="n"/>
      <c r="BT260" s="368" t="n"/>
      <c r="BU260" s="368" t="n"/>
      <c r="BV260" s="368" t="n"/>
      <c r="BW260" s="368" t="n"/>
      <c r="BX260" s="368" t="n"/>
      <c r="BY260" s="368" t="n"/>
      <c r="BZ260" s="368" t="n"/>
      <c r="CA260" s="368" t="n"/>
      <c r="CB260" s="368" t="n"/>
      <c r="CC260" s="368" t="n"/>
      <c r="CD260" s="368" t="n"/>
      <c r="CE260" s="368" t="n"/>
      <c r="CF260" s="368" t="n"/>
      <c r="CG260" s="368" t="n"/>
      <c r="CH260" s="368" t="n"/>
      <c r="CI260" s="368" t="n"/>
      <c r="CJ260" s="368" t="n"/>
      <c r="CK260" s="368" t="n"/>
      <c r="CL260" s="368" t="n"/>
      <c r="CM260" s="368" t="n"/>
      <c r="CN260" s="368" t="n"/>
      <c r="CO260" s="368" t="n"/>
      <c r="CP260" s="368" t="n"/>
      <c r="CQ260" s="368" t="n"/>
      <c r="CR260" s="368" t="n"/>
      <c r="CS260" s="368" t="n"/>
      <c r="CT260" s="368" t="n"/>
      <c r="CU260" s="368" t="n"/>
      <c r="CV260" s="368" t="n"/>
      <c r="CW260" s="368" t="n"/>
      <c r="CX260" s="368" t="n"/>
      <c r="CY260" s="368" t="n"/>
      <c r="CZ260" s="368" t="n"/>
      <c r="DA260" s="368" t="n"/>
      <c r="DB260" s="368" t="n"/>
      <c r="DC260" s="368" t="n"/>
      <c r="DD260" s="368" t="n"/>
    </row>
    <row r="261">
      <c r="A261" s="368" t="n"/>
      <c r="B261" s="368" t="n"/>
      <c r="C261" s="368" t="n"/>
      <c r="D261" s="368" t="n"/>
      <c r="E261" s="368" t="n"/>
      <c r="F261" s="368" t="n"/>
      <c r="G261" s="318" t="n"/>
      <c r="H261" s="368" t="n"/>
      <c r="I261" s="368" t="n"/>
      <c r="J261" s="368" t="n"/>
      <c r="K261" s="368" t="n"/>
      <c r="L261" s="368" t="n"/>
      <c r="M261" s="368" t="n"/>
      <c r="N261" s="368" t="n"/>
      <c r="O261" s="368" t="n"/>
      <c r="P261" s="368" t="n"/>
      <c r="Q261" s="368" t="n"/>
      <c r="R261" s="368" t="n"/>
      <c r="S261" s="368" t="n"/>
      <c r="T261" s="368" t="n"/>
      <c r="U261" s="368" t="n"/>
      <c r="V261" s="368" t="n"/>
      <c r="W261" s="368" t="n"/>
      <c r="X261" s="368" t="n"/>
      <c r="Y261" s="368" t="n"/>
      <c r="Z261" s="368" t="n"/>
      <c r="AA261" s="368" t="n"/>
      <c r="AB261" s="368" t="n"/>
      <c r="AC261" s="368" t="n"/>
      <c r="AD261" s="368" t="n"/>
      <c r="AE261" s="368" t="n"/>
      <c r="AF261" s="368" t="n"/>
      <c r="AG261" s="368" t="n"/>
      <c r="AH261" s="368" t="n"/>
      <c r="AI261" s="368" t="n"/>
      <c r="AJ261" s="368" t="n"/>
      <c r="AK261" s="368" t="n"/>
      <c r="AL261" s="368" t="n"/>
      <c r="AM261" s="368" t="n"/>
      <c r="AN261" s="368" t="n"/>
      <c r="AO261" s="368" t="n"/>
      <c r="AP261" s="319" t="n"/>
      <c r="AQ261" s="368" t="n"/>
      <c r="AR261" s="368" t="n"/>
      <c r="AS261" s="368" t="n"/>
      <c r="AT261" s="368" t="n"/>
      <c r="AU261" s="368" t="n"/>
      <c r="AV261" s="368" t="n"/>
      <c r="AW261" s="368" t="n"/>
      <c r="AX261" s="368" t="n"/>
      <c r="AY261" s="368" t="n"/>
      <c r="AZ261" s="368" t="n"/>
      <c r="BA261" s="368" t="n"/>
      <c r="BB261" s="368" t="n"/>
      <c r="BC261" s="368" t="n"/>
      <c r="BD261" s="368" t="n"/>
      <c r="BE261" s="368" t="n"/>
      <c r="BF261" s="368" t="n"/>
      <c r="BG261" s="368" t="n"/>
      <c r="BH261" s="368" t="n"/>
      <c r="BI261" s="368" t="n"/>
      <c r="BJ261" s="368" t="n"/>
      <c r="BK261" s="368" t="n"/>
      <c r="BL261" s="368" t="n"/>
      <c r="BM261" s="368" t="n"/>
      <c r="BN261" s="368" t="n"/>
      <c r="BO261" s="368" t="n"/>
      <c r="BP261" s="368" t="n"/>
      <c r="BQ261" s="320" t="n"/>
      <c r="BR261" s="368" t="n"/>
      <c r="BS261" s="368" t="n"/>
      <c r="BT261" s="368" t="n"/>
      <c r="BU261" s="368" t="n"/>
      <c r="BV261" s="368" t="n"/>
      <c r="BW261" s="368" t="n"/>
      <c r="BX261" s="368" t="n"/>
      <c r="BY261" s="368" t="n"/>
      <c r="BZ261" s="368" t="n"/>
      <c r="CA261" s="368" t="n"/>
      <c r="CB261" s="368" t="n"/>
      <c r="CC261" s="368" t="n"/>
      <c r="CD261" s="368" t="n"/>
      <c r="CE261" s="368" t="n"/>
      <c r="CF261" s="368" t="n"/>
      <c r="CG261" s="368" t="n"/>
      <c r="CH261" s="368" t="n"/>
      <c r="CI261" s="368" t="n"/>
      <c r="CJ261" s="368" t="n"/>
      <c r="CK261" s="368" t="n"/>
      <c r="CL261" s="368" t="n"/>
      <c r="CM261" s="368" t="n"/>
      <c r="CN261" s="368" t="n"/>
      <c r="CO261" s="368" t="n"/>
      <c r="CP261" s="368" t="n"/>
      <c r="CQ261" s="368" t="n"/>
      <c r="CR261" s="368" t="n"/>
      <c r="CS261" s="368" t="n"/>
      <c r="CT261" s="368" t="n"/>
      <c r="CU261" s="368" t="n"/>
      <c r="CV261" s="368" t="n"/>
      <c r="CW261" s="368" t="n"/>
      <c r="CX261" s="368" t="n"/>
      <c r="CY261" s="368" t="n"/>
      <c r="CZ261" s="368" t="n"/>
      <c r="DA261" s="368" t="n"/>
      <c r="DB261" s="368" t="n"/>
      <c r="DC261" s="368" t="n"/>
      <c r="DD261" s="368" t="n"/>
    </row>
    <row r="262">
      <c r="A262" s="368" t="n"/>
      <c r="B262" s="368" t="n"/>
      <c r="C262" s="368" t="n"/>
      <c r="D262" s="368" t="n"/>
      <c r="E262" s="368" t="n"/>
      <c r="F262" s="368" t="n"/>
      <c r="G262" s="318" t="n"/>
      <c r="H262" s="368" t="n"/>
      <c r="I262" s="368" t="n"/>
      <c r="J262" s="368" t="n"/>
      <c r="K262" s="368" t="n"/>
      <c r="L262" s="368" t="n"/>
      <c r="M262" s="368" t="n"/>
      <c r="N262" s="368" t="n"/>
      <c r="O262" s="368" t="n"/>
      <c r="P262" s="368" t="n"/>
      <c r="Q262" s="368" t="n"/>
      <c r="R262" s="368" t="n"/>
      <c r="S262" s="368" t="n"/>
      <c r="T262" s="368" t="n"/>
      <c r="U262" s="368" t="n"/>
      <c r="V262" s="368" t="n"/>
      <c r="W262" s="368" t="n"/>
      <c r="X262" s="368" t="n"/>
      <c r="Y262" s="368" t="n"/>
      <c r="Z262" s="368" t="n"/>
      <c r="AA262" s="368" t="n"/>
      <c r="AB262" s="368" t="n"/>
      <c r="AC262" s="368" t="n"/>
      <c r="AD262" s="368" t="n"/>
      <c r="AE262" s="368" t="n"/>
      <c r="AF262" s="368" t="n"/>
      <c r="AG262" s="368" t="n"/>
      <c r="AH262" s="368" t="n"/>
      <c r="AI262" s="368" t="n"/>
      <c r="AJ262" s="368" t="n"/>
      <c r="AK262" s="368" t="n"/>
      <c r="AL262" s="368" t="n"/>
      <c r="AM262" s="368" t="n"/>
      <c r="AN262" s="368" t="n"/>
      <c r="AO262" s="368" t="n"/>
      <c r="AP262" s="319" t="n"/>
      <c r="AQ262" s="368" t="n"/>
      <c r="AR262" s="368" t="n"/>
      <c r="AS262" s="368" t="n"/>
      <c r="AT262" s="368" t="n"/>
      <c r="AU262" s="368" t="n"/>
      <c r="AV262" s="368" t="n"/>
      <c r="AW262" s="368" t="n"/>
      <c r="AX262" s="368" t="n"/>
      <c r="AY262" s="368" t="n"/>
      <c r="AZ262" s="368" t="n"/>
      <c r="BA262" s="368" t="n"/>
      <c r="BB262" s="368" t="n"/>
      <c r="BC262" s="368" t="n"/>
      <c r="BD262" s="368" t="n"/>
      <c r="BE262" s="368" t="n"/>
      <c r="BF262" s="368" t="n"/>
      <c r="BG262" s="368" t="n"/>
      <c r="BH262" s="368" t="n"/>
      <c r="BI262" s="368" t="n"/>
      <c r="BJ262" s="368" t="n"/>
      <c r="BK262" s="368" t="n"/>
      <c r="BL262" s="368" t="n"/>
      <c r="BM262" s="368" t="n"/>
      <c r="BN262" s="368" t="n"/>
      <c r="BO262" s="368" t="n"/>
      <c r="BP262" s="368" t="n"/>
      <c r="BQ262" s="320" t="n"/>
      <c r="BR262" s="368" t="n"/>
      <c r="BS262" s="368" t="n"/>
      <c r="BT262" s="368" t="n"/>
      <c r="BU262" s="368" t="n"/>
      <c r="BV262" s="368" t="n"/>
      <c r="BW262" s="368" t="n"/>
      <c r="BX262" s="368" t="n"/>
      <c r="BY262" s="368" t="n"/>
      <c r="BZ262" s="368" t="n"/>
      <c r="CA262" s="368" t="n"/>
      <c r="CB262" s="368" t="n"/>
      <c r="CC262" s="368" t="n"/>
      <c r="CD262" s="368" t="n"/>
      <c r="CE262" s="368" t="n"/>
      <c r="CF262" s="368" t="n"/>
      <c r="CG262" s="368" t="n"/>
      <c r="CH262" s="368" t="n"/>
      <c r="CI262" s="368" t="n"/>
      <c r="CJ262" s="368" t="n"/>
      <c r="CK262" s="368" t="n"/>
      <c r="CL262" s="368" t="n"/>
      <c r="CM262" s="368" t="n"/>
      <c r="CN262" s="368" t="n"/>
      <c r="CO262" s="368" t="n"/>
      <c r="CP262" s="368" t="n"/>
      <c r="CQ262" s="368" t="n"/>
      <c r="CR262" s="368" t="n"/>
      <c r="CS262" s="368" t="n"/>
      <c r="CT262" s="368" t="n"/>
      <c r="CU262" s="368" t="n"/>
      <c r="CV262" s="368" t="n"/>
      <c r="CW262" s="368" t="n"/>
      <c r="CX262" s="368" t="n"/>
      <c r="CY262" s="368" t="n"/>
      <c r="CZ262" s="368" t="n"/>
      <c r="DA262" s="368" t="n"/>
      <c r="DB262" s="368" t="n"/>
      <c r="DC262" s="368" t="n"/>
      <c r="DD262" s="368" t="n"/>
    </row>
    <row r="263">
      <c r="A263" s="368" t="n"/>
      <c r="B263" s="368" t="n"/>
      <c r="C263" s="368" t="n"/>
      <c r="D263" s="368" t="n"/>
      <c r="E263" s="368" t="n"/>
      <c r="F263" s="368" t="n"/>
      <c r="G263" s="318" t="n"/>
      <c r="H263" s="368" t="n"/>
      <c r="I263" s="368" t="n"/>
      <c r="J263" s="368" t="n"/>
      <c r="K263" s="368" t="n"/>
      <c r="L263" s="368" t="n"/>
      <c r="M263" s="368" t="n"/>
      <c r="N263" s="368" t="n"/>
      <c r="O263" s="368" t="n"/>
      <c r="P263" s="368" t="n"/>
      <c r="Q263" s="368" t="n"/>
      <c r="R263" s="368" t="n"/>
      <c r="S263" s="368" t="n"/>
      <c r="T263" s="368" t="n"/>
      <c r="U263" s="368" t="n"/>
      <c r="V263" s="368" t="n"/>
      <c r="W263" s="368" t="n"/>
      <c r="X263" s="368" t="n"/>
      <c r="Y263" s="368" t="n"/>
      <c r="Z263" s="368" t="n"/>
      <c r="AA263" s="368" t="n"/>
      <c r="AB263" s="368" t="n"/>
      <c r="AC263" s="368" t="n"/>
      <c r="AD263" s="368" t="n"/>
      <c r="AE263" s="368" t="n"/>
      <c r="AF263" s="368" t="n"/>
      <c r="AG263" s="368" t="n"/>
      <c r="AH263" s="368" t="n"/>
      <c r="AI263" s="368" t="n"/>
      <c r="AJ263" s="368" t="n"/>
      <c r="AK263" s="368" t="n"/>
      <c r="AL263" s="368" t="n"/>
      <c r="AM263" s="368" t="n"/>
      <c r="AN263" s="368" t="n"/>
      <c r="AO263" s="368" t="n"/>
      <c r="AP263" s="319" t="n"/>
      <c r="AQ263" s="368" t="n"/>
      <c r="AR263" s="368" t="n"/>
      <c r="AS263" s="368" t="n"/>
      <c r="AT263" s="368" t="n"/>
      <c r="AU263" s="368" t="n"/>
      <c r="AV263" s="368" t="n"/>
      <c r="AW263" s="368" t="n"/>
      <c r="AX263" s="368" t="n"/>
      <c r="AY263" s="368" t="n"/>
      <c r="AZ263" s="368" t="n"/>
      <c r="BA263" s="368" t="n"/>
      <c r="BB263" s="368" t="n"/>
      <c r="BC263" s="368" t="n"/>
      <c r="BD263" s="368" t="n"/>
      <c r="BE263" s="368" t="n"/>
      <c r="BF263" s="368" t="n"/>
      <c r="BG263" s="368" t="n"/>
      <c r="BH263" s="368" t="n"/>
      <c r="BI263" s="368" t="n"/>
      <c r="BJ263" s="368" t="n"/>
      <c r="BK263" s="368" t="n"/>
      <c r="BL263" s="368" t="n"/>
      <c r="BM263" s="368" t="n"/>
      <c r="BN263" s="368" t="n"/>
      <c r="BO263" s="368" t="n"/>
      <c r="BP263" s="368" t="n"/>
      <c r="BQ263" s="320" t="n"/>
      <c r="BR263" s="368" t="n"/>
      <c r="BS263" s="368" t="n"/>
      <c r="BT263" s="368" t="n"/>
      <c r="BU263" s="368" t="n"/>
      <c r="BV263" s="368" t="n"/>
      <c r="BW263" s="368" t="n"/>
      <c r="BX263" s="368" t="n"/>
      <c r="BY263" s="368" t="n"/>
      <c r="BZ263" s="368" t="n"/>
      <c r="CA263" s="368" t="n"/>
      <c r="CB263" s="368" t="n"/>
      <c r="CC263" s="368" t="n"/>
      <c r="CD263" s="368" t="n"/>
      <c r="CE263" s="368" t="n"/>
      <c r="CF263" s="368" t="n"/>
      <c r="CG263" s="368" t="n"/>
      <c r="CH263" s="368" t="n"/>
      <c r="CI263" s="368" t="n"/>
      <c r="CJ263" s="368" t="n"/>
      <c r="CK263" s="368" t="n"/>
      <c r="CL263" s="368" t="n"/>
      <c r="CM263" s="368" t="n"/>
      <c r="CN263" s="368" t="n"/>
      <c r="CO263" s="368" t="n"/>
      <c r="CP263" s="368" t="n"/>
      <c r="CQ263" s="368" t="n"/>
      <c r="CR263" s="368" t="n"/>
      <c r="CS263" s="368" t="n"/>
      <c r="CT263" s="368" t="n"/>
      <c r="CU263" s="368" t="n"/>
      <c r="CV263" s="368" t="n"/>
      <c r="CW263" s="368" t="n"/>
      <c r="CX263" s="368" t="n"/>
      <c r="CY263" s="368" t="n"/>
      <c r="CZ263" s="368" t="n"/>
      <c r="DA263" s="368" t="n"/>
      <c r="DB263" s="368" t="n"/>
      <c r="DC263" s="368" t="n"/>
      <c r="DD263" s="368" t="n"/>
    </row>
    <row r="264">
      <c r="A264" s="368" t="n"/>
      <c r="B264" s="368" t="n"/>
      <c r="C264" s="368" t="n"/>
      <c r="D264" s="368" t="n"/>
      <c r="E264" s="368" t="n"/>
      <c r="F264" s="368" t="n"/>
      <c r="G264" s="318" t="n"/>
      <c r="H264" s="368" t="n"/>
      <c r="I264" s="368" t="n"/>
      <c r="J264" s="368" t="n"/>
      <c r="K264" s="368" t="n"/>
      <c r="L264" s="368" t="n"/>
      <c r="M264" s="368" t="n"/>
      <c r="N264" s="368" t="n"/>
      <c r="O264" s="368" t="n"/>
      <c r="P264" s="368" t="n"/>
      <c r="Q264" s="368" t="n"/>
      <c r="R264" s="368" t="n"/>
      <c r="S264" s="368" t="n"/>
      <c r="T264" s="368" t="n"/>
      <c r="U264" s="368" t="n"/>
      <c r="V264" s="368" t="n"/>
      <c r="W264" s="368" t="n"/>
      <c r="X264" s="368" t="n"/>
      <c r="Y264" s="368" t="n"/>
      <c r="Z264" s="368" t="n"/>
      <c r="AA264" s="368" t="n"/>
      <c r="AB264" s="368" t="n"/>
      <c r="AC264" s="368" t="n"/>
      <c r="AD264" s="368" t="n"/>
      <c r="AE264" s="368" t="n"/>
      <c r="AF264" s="368" t="n"/>
      <c r="AG264" s="368" t="n"/>
      <c r="AH264" s="368" t="n"/>
      <c r="AI264" s="368" t="n"/>
      <c r="AJ264" s="368" t="n"/>
      <c r="AK264" s="368" t="n"/>
      <c r="AL264" s="368" t="n"/>
      <c r="AM264" s="368" t="n"/>
      <c r="AN264" s="368" t="n"/>
      <c r="AO264" s="368" t="n"/>
      <c r="AP264" s="319" t="n"/>
      <c r="AQ264" s="368" t="n"/>
      <c r="AR264" s="368" t="n"/>
      <c r="AS264" s="368" t="n"/>
      <c r="AT264" s="368" t="n"/>
      <c r="AU264" s="368" t="n"/>
      <c r="AV264" s="368" t="n"/>
      <c r="AW264" s="368" t="n"/>
      <c r="AX264" s="368" t="n"/>
      <c r="AY264" s="368" t="n"/>
      <c r="AZ264" s="368" t="n"/>
      <c r="BA264" s="368" t="n"/>
      <c r="BB264" s="368" t="n"/>
      <c r="BC264" s="368" t="n"/>
      <c r="BD264" s="368" t="n"/>
      <c r="BE264" s="368" t="n"/>
      <c r="BF264" s="368" t="n"/>
      <c r="BG264" s="368" t="n"/>
      <c r="BH264" s="368" t="n"/>
      <c r="BI264" s="368" t="n"/>
      <c r="BJ264" s="368" t="n"/>
      <c r="BK264" s="368" t="n"/>
      <c r="BL264" s="368" t="n"/>
      <c r="BM264" s="368" t="n"/>
      <c r="BN264" s="368" t="n"/>
      <c r="BO264" s="368" t="n"/>
      <c r="BP264" s="368" t="n"/>
      <c r="BQ264" s="320" t="n"/>
      <c r="BR264" s="368" t="n"/>
      <c r="BS264" s="368" t="n"/>
      <c r="BT264" s="368" t="n"/>
      <c r="BU264" s="368" t="n"/>
      <c r="BV264" s="368" t="n"/>
      <c r="BW264" s="368" t="n"/>
      <c r="BX264" s="368" t="n"/>
      <c r="BY264" s="368" t="n"/>
      <c r="BZ264" s="368" t="n"/>
      <c r="CA264" s="368" t="n"/>
      <c r="CB264" s="368" t="n"/>
      <c r="CC264" s="368" t="n"/>
      <c r="CD264" s="368" t="n"/>
      <c r="CE264" s="368" t="n"/>
      <c r="CF264" s="368" t="n"/>
      <c r="CG264" s="368" t="n"/>
      <c r="CH264" s="368" t="n"/>
      <c r="CI264" s="368" t="n"/>
      <c r="CJ264" s="368" t="n"/>
      <c r="CK264" s="368" t="n"/>
      <c r="CL264" s="368" t="n"/>
      <c r="CM264" s="368" t="n"/>
      <c r="CN264" s="368" t="n"/>
      <c r="CO264" s="368" t="n"/>
      <c r="CP264" s="368" t="n"/>
      <c r="CQ264" s="368" t="n"/>
      <c r="CR264" s="368" t="n"/>
      <c r="CS264" s="368" t="n"/>
      <c r="CT264" s="368" t="n"/>
      <c r="CU264" s="368" t="n"/>
      <c r="CV264" s="368" t="n"/>
      <c r="CW264" s="368" t="n"/>
      <c r="CX264" s="368" t="n"/>
      <c r="CY264" s="368" t="n"/>
      <c r="CZ264" s="368" t="n"/>
      <c r="DA264" s="368" t="n"/>
      <c r="DB264" s="368" t="n"/>
      <c r="DC264" s="368" t="n"/>
      <c r="DD264" s="368" t="n"/>
    </row>
    <row r="265">
      <c r="A265" s="368" t="n"/>
      <c r="B265" s="368" t="n"/>
      <c r="C265" s="368" t="n"/>
      <c r="D265" s="368" t="n"/>
      <c r="E265" s="368" t="n"/>
      <c r="F265" s="368" t="n"/>
      <c r="G265" s="318" t="n"/>
      <c r="H265" s="368" t="n"/>
      <c r="I265" s="368" t="n"/>
      <c r="J265" s="368" t="n"/>
      <c r="K265" s="368" t="n"/>
      <c r="L265" s="368" t="n"/>
      <c r="M265" s="368" t="n"/>
      <c r="N265" s="368" t="n"/>
      <c r="O265" s="368" t="n"/>
      <c r="P265" s="368" t="n"/>
      <c r="Q265" s="368" t="n"/>
      <c r="R265" s="368" t="n"/>
      <c r="S265" s="368" t="n"/>
      <c r="T265" s="368" t="n"/>
      <c r="U265" s="368" t="n"/>
      <c r="V265" s="368" t="n"/>
      <c r="W265" s="368" t="n"/>
      <c r="X265" s="368" t="n"/>
      <c r="Y265" s="368" t="n"/>
      <c r="Z265" s="368" t="n"/>
      <c r="AA265" s="368" t="n"/>
      <c r="AB265" s="368" t="n"/>
      <c r="AC265" s="368" t="n"/>
      <c r="AD265" s="368" t="n"/>
      <c r="AE265" s="368" t="n"/>
      <c r="AF265" s="368" t="n"/>
      <c r="AG265" s="368" t="n"/>
      <c r="AH265" s="368" t="n"/>
      <c r="AI265" s="368" t="n"/>
      <c r="AJ265" s="368" t="n"/>
      <c r="AK265" s="368" t="n"/>
      <c r="AL265" s="368" t="n"/>
      <c r="AM265" s="368" t="n"/>
      <c r="AN265" s="368" t="n"/>
      <c r="AO265" s="368" t="n"/>
      <c r="AP265" s="319" t="n"/>
      <c r="AQ265" s="368" t="n"/>
      <c r="AR265" s="368" t="n"/>
      <c r="AS265" s="368" t="n"/>
      <c r="AT265" s="368" t="n"/>
      <c r="AU265" s="368" t="n"/>
      <c r="AV265" s="368" t="n"/>
      <c r="AW265" s="368" t="n"/>
      <c r="AX265" s="368" t="n"/>
      <c r="AY265" s="368" t="n"/>
      <c r="AZ265" s="368" t="n"/>
      <c r="BA265" s="368" t="n"/>
      <c r="BB265" s="368" t="n"/>
      <c r="BC265" s="368" t="n"/>
      <c r="BD265" s="368" t="n"/>
      <c r="BE265" s="368" t="n"/>
      <c r="BF265" s="368" t="n"/>
      <c r="BG265" s="368" t="n"/>
      <c r="BH265" s="368" t="n"/>
      <c r="BI265" s="368" t="n"/>
      <c r="BJ265" s="368" t="n"/>
      <c r="BK265" s="368" t="n"/>
      <c r="BL265" s="368" t="n"/>
      <c r="BM265" s="368" t="n"/>
      <c r="BN265" s="368" t="n"/>
      <c r="BO265" s="368" t="n"/>
      <c r="BP265" s="368" t="n"/>
      <c r="BQ265" s="320" t="n"/>
      <c r="BR265" s="368" t="n"/>
      <c r="BS265" s="368" t="n"/>
      <c r="BT265" s="368" t="n"/>
      <c r="BU265" s="368" t="n"/>
      <c r="BV265" s="368" t="n"/>
      <c r="BW265" s="368" t="n"/>
      <c r="BX265" s="368" t="n"/>
      <c r="BY265" s="368" t="n"/>
      <c r="BZ265" s="368" t="n"/>
      <c r="CA265" s="368" t="n"/>
      <c r="CB265" s="368" t="n"/>
      <c r="CC265" s="368" t="n"/>
      <c r="CD265" s="368" t="n"/>
      <c r="CE265" s="368" t="n"/>
      <c r="CF265" s="368" t="n"/>
      <c r="CG265" s="368" t="n"/>
      <c r="CH265" s="368" t="n"/>
      <c r="CI265" s="368" t="n"/>
      <c r="CJ265" s="368" t="n"/>
      <c r="CK265" s="368" t="n"/>
      <c r="CL265" s="368" t="n"/>
      <c r="CM265" s="368" t="n"/>
      <c r="CN265" s="368" t="n"/>
      <c r="CO265" s="368" t="n"/>
      <c r="CP265" s="368" t="n"/>
      <c r="CQ265" s="368" t="n"/>
      <c r="CR265" s="368" t="n"/>
      <c r="CS265" s="368" t="n"/>
      <c r="CT265" s="368" t="n"/>
      <c r="CU265" s="368" t="n"/>
      <c r="CV265" s="368" t="n"/>
      <c r="CW265" s="368" t="n"/>
      <c r="CX265" s="368" t="n"/>
      <c r="CY265" s="368" t="n"/>
      <c r="CZ265" s="368" t="n"/>
      <c r="DA265" s="368" t="n"/>
      <c r="DB265" s="368" t="n"/>
      <c r="DC265" s="368" t="n"/>
      <c r="DD265" s="368" t="n"/>
    </row>
    <row r="266">
      <c r="A266" s="368" t="n"/>
      <c r="B266" s="368" t="n"/>
      <c r="C266" s="368" t="n"/>
      <c r="D266" s="368" t="n"/>
      <c r="E266" s="368" t="n"/>
      <c r="F266" s="368" t="n"/>
      <c r="G266" s="318" t="n"/>
      <c r="H266" s="368" t="n"/>
      <c r="I266" s="368" t="n"/>
      <c r="J266" s="368" t="n"/>
      <c r="K266" s="368" t="n"/>
      <c r="L266" s="368" t="n"/>
      <c r="M266" s="368" t="n"/>
      <c r="N266" s="368" t="n"/>
      <c r="O266" s="368" t="n"/>
      <c r="P266" s="368" t="n"/>
      <c r="Q266" s="368" t="n"/>
      <c r="R266" s="368" t="n"/>
      <c r="S266" s="368" t="n"/>
      <c r="T266" s="368" t="n"/>
      <c r="U266" s="368" t="n"/>
      <c r="V266" s="368" t="n"/>
      <c r="W266" s="368" t="n"/>
      <c r="X266" s="368" t="n"/>
      <c r="Y266" s="368" t="n"/>
      <c r="Z266" s="368" t="n"/>
      <c r="AA266" s="368" t="n"/>
      <c r="AB266" s="368" t="n"/>
      <c r="AC266" s="368" t="n"/>
      <c r="AD266" s="368" t="n"/>
      <c r="AE266" s="368" t="n"/>
      <c r="AF266" s="368" t="n"/>
      <c r="AG266" s="368" t="n"/>
      <c r="AH266" s="368" t="n"/>
      <c r="AI266" s="368" t="n"/>
      <c r="AJ266" s="368" t="n"/>
      <c r="AK266" s="368" t="n"/>
      <c r="AL266" s="368" t="n"/>
      <c r="AM266" s="368" t="n"/>
      <c r="AN266" s="368" t="n"/>
      <c r="AO266" s="368" t="n"/>
      <c r="AP266" s="319" t="n"/>
      <c r="AQ266" s="368" t="n"/>
      <c r="AR266" s="368" t="n"/>
      <c r="AS266" s="368" t="n"/>
      <c r="AT266" s="368" t="n"/>
      <c r="AU266" s="368" t="n"/>
      <c r="AV266" s="368" t="n"/>
      <c r="AW266" s="368" t="n"/>
      <c r="AX266" s="368" t="n"/>
      <c r="AY266" s="368" t="n"/>
      <c r="AZ266" s="368" t="n"/>
      <c r="BA266" s="368" t="n"/>
      <c r="BB266" s="368" t="n"/>
      <c r="BC266" s="368" t="n"/>
      <c r="BD266" s="368" t="n"/>
      <c r="BE266" s="368" t="n"/>
      <c r="BF266" s="368" t="n"/>
      <c r="BG266" s="368" t="n"/>
      <c r="BH266" s="368" t="n"/>
      <c r="BI266" s="368" t="n"/>
      <c r="BJ266" s="368" t="n"/>
      <c r="BK266" s="368" t="n"/>
      <c r="BL266" s="368" t="n"/>
      <c r="BM266" s="368" t="n"/>
      <c r="BN266" s="368" t="n"/>
      <c r="BO266" s="368" t="n"/>
      <c r="BP266" s="368" t="n"/>
      <c r="BQ266" s="320" t="n"/>
      <c r="BR266" s="368" t="n"/>
      <c r="BS266" s="368" t="n"/>
      <c r="BT266" s="368" t="n"/>
      <c r="BU266" s="368" t="n"/>
      <c r="BV266" s="368" t="n"/>
      <c r="BW266" s="368" t="n"/>
      <c r="BX266" s="368" t="n"/>
      <c r="BY266" s="368" t="n"/>
      <c r="BZ266" s="368" t="n"/>
      <c r="CA266" s="368" t="n"/>
      <c r="CB266" s="368" t="n"/>
      <c r="CC266" s="368" t="n"/>
      <c r="CD266" s="368" t="n"/>
      <c r="CE266" s="368" t="n"/>
      <c r="CF266" s="368" t="n"/>
      <c r="CG266" s="368" t="n"/>
      <c r="CH266" s="368" t="n"/>
      <c r="CI266" s="368" t="n"/>
      <c r="CJ266" s="368" t="n"/>
      <c r="CK266" s="368" t="n"/>
      <c r="CL266" s="368" t="n"/>
      <c r="CM266" s="368" t="n"/>
      <c r="CN266" s="368" t="n"/>
      <c r="CO266" s="368" t="n"/>
      <c r="CP266" s="368" t="n"/>
      <c r="CQ266" s="368" t="n"/>
      <c r="CR266" s="368" t="n"/>
      <c r="CS266" s="368" t="n"/>
      <c r="CT266" s="368" t="n"/>
      <c r="CU266" s="368" t="n"/>
      <c r="CV266" s="368" t="n"/>
      <c r="CW266" s="368" t="n"/>
      <c r="CX266" s="368" t="n"/>
      <c r="CY266" s="368" t="n"/>
      <c r="CZ266" s="368" t="n"/>
      <c r="DA266" s="368" t="n"/>
      <c r="DB266" s="368" t="n"/>
      <c r="DC266" s="368" t="n"/>
      <c r="DD266" s="368" t="n"/>
    </row>
    <row r="267">
      <c r="A267" s="368" t="n"/>
      <c r="B267" s="368" t="n"/>
      <c r="C267" s="368" t="n"/>
      <c r="D267" s="368" t="n"/>
      <c r="E267" s="368" t="n"/>
      <c r="F267" s="368" t="n"/>
      <c r="G267" s="318" t="n"/>
      <c r="H267" s="368" t="n"/>
      <c r="I267" s="368" t="n"/>
      <c r="J267" s="368" t="n"/>
      <c r="K267" s="368" t="n"/>
      <c r="L267" s="368" t="n"/>
      <c r="M267" s="368" t="n"/>
      <c r="N267" s="368" t="n"/>
      <c r="O267" s="368" t="n"/>
      <c r="P267" s="368" t="n"/>
      <c r="Q267" s="368" t="n"/>
      <c r="R267" s="368" t="n"/>
      <c r="S267" s="368" t="n"/>
      <c r="T267" s="368" t="n"/>
      <c r="U267" s="368" t="n"/>
      <c r="V267" s="368" t="n"/>
      <c r="W267" s="368" t="n"/>
      <c r="X267" s="368" t="n"/>
      <c r="Y267" s="368" t="n"/>
      <c r="Z267" s="368" t="n"/>
      <c r="AA267" s="368" t="n"/>
      <c r="AB267" s="368" t="n"/>
      <c r="AC267" s="368" t="n"/>
      <c r="AD267" s="368" t="n"/>
      <c r="AE267" s="368" t="n"/>
      <c r="AF267" s="368" t="n"/>
      <c r="AG267" s="368" t="n"/>
      <c r="AH267" s="368" t="n"/>
      <c r="AI267" s="368" t="n"/>
      <c r="AJ267" s="368" t="n"/>
      <c r="AK267" s="368" t="n"/>
      <c r="AL267" s="368" t="n"/>
      <c r="AM267" s="368" t="n"/>
      <c r="AN267" s="368" t="n"/>
      <c r="AO267" s="368" t="n"/>
      <c r="AP267" s="319" t="n"/>
      <c r="AQ267" s="368" t="n"/>
      <c r="AR267" s="368" t="n"/>
      <c r="AS267" s="368" t="n"/>
      <c r="AT267" s="368" t="n"/>
      <c r="AU267" s="368" t="n"/>
      <c r="AV267" s="368" t="n"/>
      <c r="AW267" s="368" t="n"/>
      <c r="AX267" s="368" t="n"/>
      <c r="AY267" s="368" t="n"/>
      <c r="AZ267" s="368" t="n"/>
      <c r="BA267" s="368" t="n"/>
      <c r="BB267" s="368" t="n"/>
      <c r="BC267" s="368" t="n"/>
      <c r="BD267" s="368" t="n"/>
      <c r="BE267" s="368" t="n"/>
      <c r="BF267" s="368" t="n"/>
      <c r="BG267" s="368" t="n"/>
      <c r="BH267" s="368" t="n"/>
      <c r="BI267" s="368" t="n"/>
      <c r="BJ267" s="368" t="n"/>
      <c r="BK267" s="368" t="n"/>
      <c r="BL267" s="368" t="n"/>
      <c r="BM267" s="368" t="n"/>
      <c r="BN267" s="368" t="n"/>
      <c r="BO267" s="368" t="n"/>
      <c r="BP267" s="368" t="n"/>
      <c r="BQ267" s="320" t="n"/>
      <c r="BR267" s="368" t="n"/>
      <c r="BS267" s="368" t="n"/>
      <c r="BT267" s="368" t="n"/>
      <c r="BU267" s="368" t="n"/>
      <c r="BV267" s="368" t="n"/>
      <c r="BW267" s="368" t="n"/>
      <c r="BX267" s="368" t="n"/>
      <c r="BY267" s="368" t="n"/>
      <c r="BZ267" s="368" t="n"/>
      <c r="CA267" s="368" t="n"/>
      <c r="CB267" s="368" t="n"/>
      <c r="CC267" s="368" t="n"/>
      <c r="CD267" s="368" t="n"/>
      <c r="CE267" s="368" t="n"/>
      <c r="CF267" s="368" t="n"/>
      <c r="CG267" s="368" t="n"/>
      <c r="CH267" s="368" t="n"/>
      <c r="CI267" s="368" t="n"/>
      <c r="CJ267" s="368" t="n"/>
      <c r="CK267" s="368" t="n"/>
      <c r="CL267" s="368" t="n"/>
      <c r="CM267" s="368" t="n"/>
      <c r="CN267" s="368" t="n"/>
      <c r="CO267" s="368" t="n"/>
      <c r="CP267" s="368" t="n"/>
      <c r="CQ267" s="368" t="n"/>
      <c r="CR267" s="368" t="n"/>
      <c r="CS267" s="368" t="n"/>
      <c r="CT267" s="368" t="n"/>
      <c r="CU267" s="368" t="n"/>
      <c r="CV267" s="368" t="n"/>
      <c r="CW267" s="368" t="n"/>
      <c r="CX267" s="368" t="n"/>
      <c r="CY267" s="368" t="n"/>
      <c r="CZ267" s="368" t="n"/>
      <c r="DA267" s="368" t="n"/>
      <c r="DB267" s="368" t="n"/>
      <c r="DC267" s="368" t="n"/>
      <c r="DD267" s="368" t="n"/>
    </row>
    <row r="268">
      <c r="A268" s="368" t="n"/>
      <c r="B268" s="368" t="n"/>
      <c r="C268" s="368" t="n"/>
      <c r="D268" s="368" t="n"/>
      <c r="E268" s="368" t="n"/>
      <c r="F268" s="368" t="n"/>
      <c r="G268" s="318" t="n"/>
      <c r="H268" s="368" t="n"/>
      <c r="I268" s="368" t="n"/>
      <c r="J268" s="368" t="n"/>
      <c r="K268" s="368" t="n"/>
      <c r="L268" s="368" t="n"/>
      <c r="M268" s="368" t="n"/>
      <c r="N268" s="368" t="n"/>
      <c r="O268" s="368" t="n"/>
      <c r="P268" s="368" t="n"/>
      <c r="Q268" s="368" t="n"/>
      <c r="R268" s="368" t="n"/>
      <c r="S268" s="368" t="n"/>
      <c r="T268" s="368" t="n"/>
      <c r="U268" s="368" t="n"/>
      <c r="V268" s="368" t="n"/>
      <c r="W268" s="368" t="n"/>
      <c r="X268" s="368" t="n"/>
      <c r="Y268" s="368" t="n"/>
      <c r="Z268" s="368" t="n"/>
      <c r="AA268" s="368" t="n"/>
      <c r="AB268" s="368" t="n"/>
      <c r="AC268" s="368" t="n"/>
      <c r="AD268" s="368" t="n"/>
      <c r="AE268" s="368" t="n"/>
      <c r="AF268" s="368" t="n"/>
      <c r="AG268" s="368" t="n"/>
      <c r="AH268" s="368" t="n"/>
      <c r="AI268" s="368" t="n"/>
      <c r="AJ268" s="368" t="n"/>
      <c r="AK268" s="368" t="n"/>
      <c r="AL268" s="368" t="n"/>
      <c r="AM268" s="368" t="n"/>
      <c r="AN268" s="368" t="n"/>
      <c r="AO268" s="368" t="n"/>
      <c r="AP268" s="319" t="n"/>
      <c r="AQ268" s="368" t="n"/>
      <c r="AR268" s="368" t="n"/>
      <c r="AS268" s="368" t="n"/>
      <c r="AT268" s="368" t="n"/>
      <c r="AU268" s="368" t="n"/>
      <c r="AV268" s="368" t="n"/>
      <c r="AW268" s="368" t="n"/>
      <c r="AX268" s="368" t="n"/>
      <c r="AY268" s="368" t="n"/>
      <c r="AZ268" s="368" t="n"/>
      <c r="BA268" s="368" t="n"/>
      <c r="BB268" s="368" t="n"/>
      <c r="BC268" s="368" t="n"/>
      <c r="BD268" s="368" t="n"/>
      <c r="BE268" s="368" t="n"/>
      <c r="BF268" s="368" t="n"/>
      <c r="BG268" s="368" t="n"/>
      <c r="BH268" s="368" t="n"/>
      <c r="BI268" s="368" t="n"/>
      <c r="BJ268" s="368" t="n"/>
      <c r="BK268" s="368" t="n"/>
      <c r="BL268" s="368" t="n"/>
      <c r="BM268" s="368" t="n"/>
      <c r="BN268" s="368" t="n"/>
      <c r="BO268" s="368" t="n"/>
      <c r="BP268" s="368" t="n"/>
      <c r="BQ268" s="320" t="n"/>
      <c r="BR268" s="368" t="n"/>
      <c r="BS268" s="368" t="n"/>
      <c r="BT268" s="368" t="n"/>
      <c r="BU268" s="368" t="n"/>
      <c r="BV268" s="368" t="n"/>
      <c r="BW268" s="368" t="n"/>
      <c r="BX268" s="368" t="n"/>
      <c r="BY268" s="368" t="n"/>
      <c r="BZ268" s="368" t="n"/>
      <c r="CA268" s="368" t="n"/>
      <c r="CB268" s="368" t="n"/>
      <c r="CC268" s="368" t="n"/>
      <c r="CD268" s="368" t="n"/>
      <c r="CE268" s="368" t="n"/>
      <c r="CF268" s="368" t="n"/>
      <c r="CG268" s="368" t="n"/>
      <c r="CH268" s="368" t="n"/>
      <c r="CI268" s="368" t="n"/>
      <c r="CJ268" s="368" t="n"/>
      <c r="CK268" s="368" t="n"/>
      <c r="CL268" s="368" t="n"/>
      <c r="CM268" s="368" t="n"/>
      <c r="CN268" s="368" t="n"/>
      <c r="CO268" s="368" t="n"/>
      <c r="CP268" s="368" t="n"/>
      <c r="CQ268" s="368" t="n"/>
      <c r="CR268" s="368" t="n"/>
      <c r="CS268" s="368" t="n"/>
      <c r="CT268" s="368" t="n"/>
      <c r="CU268" s="368" t="n"/>
      <c r="CV268" s="368" t="n"/>
      <c r="CW268" s="368" t="n"/>
      <c r="CX268" s="368" t="n"/>
      <c r="CY268" s="368" t="n"/>
      <c r="CZ268" s="368" t="n"/>
      <c r="DA268" s="368" t="n"/>
      <c r="DB268" s="368" t="n"/>
      <c r="DC268" s="368" t="n"/>
      <c r="DD268" s="368" t="n"/>
    </row>
    <row r="269">
      <c r="A269" s="368" t="n"/>
      <c r="B269" s="368" t="n"/>
      <c r="C269" s="368" t="n"/>
      <c r="D269" s="368" t="n"/>
      <c r="E269" s="368" t="n"/>
      <c r="F269" s="368" t="n"/>
      <c r="G269" s="318" t="n"/>
      <c r="H269" s="368" t="n"/>
      <c r="I269" s="368" t="n"/>
      <c r="J269" s="368" t="n"/>
      <c r="K269" s="368" t="n"/>
      <c r="L269" s="368" t="n"/>
      <c r="M269" s="368" t="n"/>
      <c r="N269" s="368" t="n"/>
      <c r="O269" s="368" t="n"/>
      <c r="P269" s="368" t="n"/>
      <c r="Q269" s="368" t="n"/>
      <c r="R269" s="368" t="n"/>
      <c r="S269" s="368" t="n"/>
      <c r="T269" s="368" t="n"/>
      <c r="U269" s="368" t="n"/>
      <c r="V269" s="368" t="n"/>
      <c r="W269" s="368" t="n"/>
      <c r="X269" s="368" t="n"/>
      <c r="Y269" s="368" t="n"/>
      <c r="Z269" s="368" t="n"/>
      <c r="AA269" s="368" t="n"/>
      <c r="AB269" s="368" t="n"/>
      <c r="AC269" s="368" t="n"/>
      <c r="AD269" s="368" t="n"/>
      <c r="AE269" s="368" t="n"/>
      <c r="AF269" s="368" t="n"/>
      <c r="AG269" s="368" t="n"/>
      <c r="AH269" s="368" t="n"/>
      <c r="AI269" s="368" t="n"/>
      <c r="AJ269" s="368" t="n"/>
      <c r="AK269" s="368" t="n"/>
      <c r="AL269" s="368" t="n"/>
      <c r="AM269" s="368" t="n"/>
      <c r="AN269" s="368" t="n"/>
      <c r="AO269" s="368" t="n"/>
      <c r="AP269" s="319" t="n"/>
      <c r="AQ269" s="368" t="n"/>
      <c r="AR269" s="368" t="n"/>
      <c r="AS269" s="368" t="n"/>
      <c r="AT269" s="368" t="n"/>
      <c r="AU269" s="368" t="n"/>
      <c r="AV269" s="368" t="n"/>
      <c r="AW269" s="368" t="n"/>
      <c r="AX269" s="368" t="n"/>
      <c r="AY269" s="368" t="n"/>
      <c r="AZ269" s="368" t="n"/>
      <c r="BA269" s="368" t="n"/>
      <c r="BB269" s="368" t="n"/>
      <c r="BC269" s="368" t="n"/>
      <c r="BD269" s="368" t="n"/>
      <c r="BE269" s="368" t="n"/>
      <c r="BF269" s="368" t="n"/>
      <c r="BG269" s="368" t="n"/>
      <c r="BH269" s="368" t="n"/>
      <c r="BI269" s="368" t="n"/>
      <c r="BJ269" s="368" t="n"/>
      <c r="BK269" s="368" t="n"/>
      <c r="BL269" s="368" t="n"/>
      <c r="BM269" s="368" t="n"/>
      <c r="BN269" s="368" t="n"/>
      <c r="BO269" s="368" t="n"/>
      <c r="BP269" s="368" t="n"/>
      <c r="BQ269" s="320" t="n"/>
      <c r="BR269" s="368" t="n"/>
      <c r="BS269" s="368" t="n"/>
      <c r="BT269" s="368" t="n"/>
      <c r="BU269" s="368" t="n"/>
      <c r="BV269" s="368" t="n"/>
      <c r="BW269" s="368" t="n"/>
      <c r="BX269" s="368" t="n"/>
      <c r="BY269" s="368" t="n"/>
      <c r="BZ269" s="368" t="n"/>
      <c r="CA269" s="368" t="n"/>
      <c r="CB269" s="368" t="n"/>
      <c r="CC269" s="368" t="n"/>
      <c r="CD269" s="368" t="n"/>
      <c r="CE269" s="368" t="n"/>
      <c r="CF269" s="368" t="n"/>
      <c r="CG269" s="368" t="n"/>
      <c r="CH269" s="368" t="n"/>
      <c r="CI269" s="368" t="n"/>
      <c r="CJ269" s="368" t="n"/>
      <c r="CK269" s="368" t="n"/>
      <c r="CL269" s="368" t="n"/>
      <c r="CM269" s="368" t="n"/>
      <c r="CN269" s="368" t="n"/>
      <c r="CO269" s="368" t="n"/>
      <c r="CP269" s="368" t="n"/>
      <c r="CQ269" s="368" t="n"/>
      <c r="CR269" s="368" t="n"/>
      <c r="CS269" s="368" t="n"/>
      <c r="CT269" s="368" t="n"/>
      <c r="CU269" s="368" t="n"/>
      <c r="CV269" s="368" t="n"/>
      <c r="CW269" s="368" t="n"/>
      <c r="CX269" s="368" t="n"/>
      <c r="CY269" s="368" t="n"/>
      <c r="CZ269" s="368" t="n"/>
      <c r="DA269" s="368" t="n"/>
      <c r="DB269" s="368" t="n"/>
      <c r="DC269" s="368" t="n"/>
      <c r="DD269" s="368" t="n"/>
    </row>
    <row r="270">
      <c r="A270" s="368" t="n"/>
      <c r="B270" s="368" t="n"/>
      <c r="C270" s="368" t="n"/>
      <c r="D270" s="368" t="n"/>
      <c r="E270" s="368" t="n"/>
      <c r="F270" s="368" t="n"/>
      <c r="G270" s="318" t="n"/>
      <c r="H270" s="368" t="n"/>
      <c r="I270" s="368" t="n"/>
      <c r="J270" s="368" t="n"/>
      <c r="K270" s="368" t="n"/>
      <c r="L270" s="368" t="n"/>
      <c r="M270" s="368" t="n"/>
      <c r="N270" s="368" t="n"/>
      <c r="O270" s="368" t="n"/>
      <c r="P270" s="368" t="n"/>
      <c r="Q270" s="368" t="n"/>
      <c r="R270" s="368" t="n"/>
      <c r="S270" s="368" t="n"/>
      <c r="T270" s="368" t="n"/>
      <c r="U270" s="368" t="n"/>
      <c r="V270" s="368" t="n"/>
      <c r="W270" s="368" t="n"/>
      <c r="X270" s="368" t="n"/>
      <c r="Y270" s="368" t="n"/>
      <c r="Z270" s="368" t="n"/>
      <c r="AA270" s="368" t="n"/>
      <c r="AB270" s="368" t="n"/>
      <c r="AC270" s="368" t="n"/>
      <c r="AD270" s="368" t="n"/>
      <c r="AE270" s="368" t="n"/>
      <c r="AF270" s="368" t="n"/>
      <c r="AG270" s="368" t="n"/>
      <c r="AH270" s="368" t="n"/>
      <c r="AI270" s="368" t="n"/>
      <c r="AJ270" s="368" t="n"/>
      <c r="AK270" s="368" t="n"/>
      <c r="AL270" s="368" t="n"/>
      <c r="AM270" s="368" t="n"/>
      <c r="AN270" s="368" t="n"/>
      <c r="AO270" s="368" t="n"/>
      <c r="AP270" s="319" t="n"/>
      <c r="AQ270" s="368" t="n"/>
      <c r="AR270" s="368" t="n"/>
      <c r="AS270" s="368" t="n"/>
      <c r="AT270" s="368" t="n"/>
      <c r="AU270" s="368" t="n"/>
      <c r="AV270" s="368" t="n"/>
      <c r="AW270" s="368" t="n"/>
      <c r="AX270" s="368" t="n"/>
      <c r="AY270" s="368" t="n"/>
      <c r="AZ270" s="368" t="n"/>
      <c r="BA270" s="368" t="n"/>
      <c r="BB270" s="368" t="n"/>
      <c r="BC270" s="368" t="n"/>
      <c r="BD270" s="368" t="n"/>
      <c r="BE270" s="368" t="n"/>
      <c r="BF270" s="368" t="n"/>
      <c r="BG270" s="368" t="n"/>
      <c r="BH270" s="368" t="n"/>
      <c r="BI270" s="368" t="n"/>
      <c r="BJ270" s="368" t="n"/>
      <c r="BK270" s="368" t="n"/>
      <c r="BL270" s="368" t="n"/>
      <c r="BM270" s="368" t="n"/>
      <c r="BN270" s="368" t="n"/>
      <c r="BO270" s="368" t="n"/>
      <c r="BP270" s="368" t="n"/>
      <c r="BQ270" s="320" t="n"/>
      <c r="BR270" s="368" t="n"/>
      <c r="BS270" s="368" t="n"/>
      <c r="BT270" s="368" t="n"/>
      <c r="BU270" s="368" t="n"/>
      <c r="BV270" s="368" t="n"/>
      <c r="BW270" s="368" t="n"/>
      <c r="BX270" s="368" t="n"/>
      <c r="BY270" s="368" t="n"/>
      <c r="BZ270" s="368" t="n"/>
      <c r="CA270" s="368" t="n"/>
      <c r="CB270" s="368" t="n"/>
      <c r="CC270" s="368" t="n"/>
      <c r="CD270" s="368" t="n"/>
      <c r="CE270" s="368" t="n"/>
      <c r="CF270" s="368" t="n"/>
      <c r="CG270" s="368" t="n"/>
      <c r="CH270" s="368" t="n"/>
      <c r="CI270" s="368" t="n"/>
      <c r="CJ270" s="368" t="n"/>
      <c r="CK270" s="368" t="n"/>
      <c r="CL270" s="368" t="n"/>
      <c r="CM270" s="368" t="n"/>
      <c r="CN270" s="368" t="n"/>
      <c r="CO270" s="368" t="n"/>
      <c r="CP270" s="368" t="n"/>
      <c r="CQ270" s="368" t="n"/>
      <c r="CR270" s="368" t="n"/>
      <c r="CS270" s="368" t="n"/>
      <c r="CT270" s="368" t="n"/>
      <c r="CU270" s="368" t="n"/>
      <c r="CV270" s="368" t="n"/>
      <c r="CW270" s="368" t="n"/>
      <c r="CX270" s="368" t="n"/>
      <c r="CY270" s="368" t="n"/>
      <c r="CZ270" s="368" t="n"/>
      <c r="DA270" s="368" t="n"/>
      <c r="DB270" s="368" t="n"/>
      <c r="DC270" s="368" t="n"/>
      <c r="DD270" s="368" t="n"/>
    </row>
    <row r="271">
      <c r="A271" s="368" t="n"/>
      <c r="B271" s="368" t="n"/>
      <c r="C271" s="368" t="n"/>
      <c r="D271" s="368" t="n"/>
      <c r="E271" s="368" t="n"/>
      <c r="F271" s="368" t="n"/>
      <c r="G271" s="318" t="n"/>
      <c r="H271" s="368" t="n"/>
      <c r="I271" s="368" t="n"/>
      <c r="J271" s="368" t="n"/>
      <c r="K271" s="368" t="n"/>
      <c r="L271" s="368" t="n"/>
      <c r="M271" s="368" t="n"/>
      <c r="N271" s="368" t="n"/>
      <c r="O271" s="368" t="n"/>
      <c r="P271" s="368" t="n"/>
      <c r="Q271" s="368" t="n"/>
      <c r="R271" s="368" t="n"/>
      <c r="S271" s="368" t="n"/>
      <c r="T271" s="368" t="n"/>
      <c r="U271" s="368" t="n"/>
      <c r="V271" s="368" t="n"/>
      <c r="W271" s="368" t="n"/>
      <c r="X271" s="368" t="n"/>
      <c r="Y271" s="368" t="n"/>
      <c r="Z271" s="368" t="n"/>
      <c r="AA271" s="368" t="n"/>
      <c r="AB271" s="368" t="n"/>
      <c r="AC271" s="368" t="n"/>
      <c r="AD271" s="368" t="n"/>
      <c r="AE271" s="368" t="n"/>
      <c r="AF271" s="368" t="n"/>
      <c r="AG271" s="368" t="n"/>
      <c r="AH271" s="368" t="n"/>
      <c r="AI271" s="368" t="n"/>
      <c r="AJ271" s="368" t="n"/>
      <c r="AK271" s="368" t="n"/>
      <c r="AL271" s="368" t="n"/>
      <c r="AM271" s="368" t="n"/>
      <c r="AN271" s="368" t="n"/>
      <c r="AO271" s="368" t="n"/>
      <c r="AP271" s="319" t="n"/>
      <c r="AQ271" s="368" t="n"/>
      <c r="AR271" s="368" t="n"/>
      <c r="AS271" s="368" t="n"/>
      <c r="AT271" s="368" t="n"/>
      <c r="AU271" s="368" t="n"/>
      <c r="AV271" s="368" t="n"/>
      <c r="AW271" s="368" t="n"/>
      <c r="AX271" s="368" t="n"/>
      <c r="AY271" s="368" t="n"/>
      <c r="AZ271" s="368" t="n"/>
      <c r="BA271" s="368" t="n"/>
      <c r="BB271" s="368" t="n"/>
      <c r="BC271" s="368" t="n"/>
      <c r="BD271" s="368" t="n"/>
      <c r="BE271" s="368" t="n"/>
      <c r="BF271" s="368" t="n"/>
      <c r="BG271" s="368" t="n"/>
      <c r="BH271" s="368" t="n"/>
      <c r="BI271" s="368" t="n"/>
      <c r="BJ271" s="368" t="n"/>
      <c r="BK271" s="368" t="n"/>
      <c r="BL271" s="368" t="n"/>
      <c r="BM271" s="368" t="n"/>
      <c r="BN271" s="368" t="n"/>
      <c r="BO271" s="368" t="n"/>
      <c r="BP271" s="368" t="n"/>
      <c r="BQ271" s="320" t="n"/>
      <c r="BR271" s="368" t="n"/>
      <c r="BS271" s="368" t="n"/>
      <c r="BT271" s="368" t="n"/>
      <c r="BU271" s="368" t="n"/>
      <c r="BV271" s="368" t="n"/>
      <c r="BW271" s="368" t="n"/>
      <c r="BX271" s="368" t="n"/>
      <c r="BY271" s="368" t="n"/>
      <c r="BZ271" s="368" t="n"/>
      <c r="CA271" s="368" t="n"/>
      <c r="CB271" s="368" t="n"/>
      <c r="CC271" s="368" t="n"/>
      <c r="CD271" s="368" t="n"/>
      <c r="CE271" s="368" t="n"/>
      <c r="CF271" s="368" t="n"/>
      <c r="CG271" s="368" t="n"/>
      <c r="CH271" s="368" t="n"/>
      <c r="CI271" s="368" t="n"/>
      <c r="CJ271" s="368" t="n"/>
      <c r="CK271" s="368" t="n"/>
      <c r="CL271" s="368" t="n"/>
      <c r="CM271" s="368" t="n"/>
      <c r="CN271" s="368" t="n"/>
      <c r="CO271" s="368" t="n"/>
      <c r="CP271" s="368" t="n"/>
      <c r="CQ271" s="368" t="n"/>
      <c r="CR271" s="368" t="n"/>
      <c r="CS271" s="368" t="n"/>
      <c r="CT271" s="368" t="n"/>
      <c r="CU271" s="368" t="n"/>
      <c r="CV271" s="368" t="n"/>
      <c r="CW271" s="368" t="n"/>
      <c r="CX271" s="368" t="n"/>
      <c r="CY271" s="368" t="n"/>
      <c r="CZ271" s="368" t="n"/>
      <c r="DA271" s="368" t="n"/>
      <c r="DB271" s="368" t="n"/>
      <c r="DC271" s="368" t="n"/>
      <c r="DD271" s="368" t="n"/>
    </row>
    <row r="272">
      <c r="A272" s="368" t="n"/>
      <c r="B272" s="368" t="n"/>
      <c r="C272" s="368" t="n"/>
      <c r="D272" s="368" t="n"/>
      <c r="E272" s="368" t="n"/>
      <c r="F272" s="368" t="n"/>
      <c r="G272" s="318" t="n"/>
      <c r="H272" s="368" t="n"/>
      <c r="I272" s="368" t="n"/>
      <c r="J272" s="368" t="n"/>
      <c r="K272" s="368" t="n"/>
      <c r="L272" s="368" t="n"/>
      <c r="M272" s="368" t="n"/>
      <c r="N272" s="368" t="n"/>
      <c r="O272" s="368" t="n"/>
      <c r="P272" s="368" t="n"/>
      <c r="Q272" s="368" t="n"/>
      <c r="R272" s="368" t="n"/>
      <c r="S272" s="368" t="n"/>
      <c r="T272" s="368" t="n"/>
      <c r="U272" s="368" t="n"/>
      <c r="V272" s="368" t="n"/>
      <c r="W272" s="368" t="n"/>
      <c r="X272" s="368" t="n"/>
      <c r="Y272" s="368" t="n"/>
      <c r="Z272" s="368" t="n"/>
      <c r="AA272" s="368" t="n"/>
      <c r="AB272" s="368" t="n"/>
      <c r="AC272" s="368" t="n"/>
      <c r="AD272" s="368" t="n"/>
      <c r="AE272" s="368" t="n"/>
      <c r="AF272" s="368" t="n"/>
      <c r="AG272" s="368" t="n"/>
      <c r="AH272" s="368" t="n"/>
      <c r="AI272" s="368" t="n"/>
      <c r="AJ272" s="368" t="n"/>
      <c r="AK272" s="368" t="n"/>
      <c r="AL272" s="368" t="n"/>
      <c r="AM272" s="368" t="n"/>
      <c r="AN272" s="368" t="n"/>
      <c r="AO272" s="368" t="n"/>
      <c r="AP272" s="319" t="n"/>
      <c r="AQ272" s="368" t="n"/>
      <c r="AR272" s="368" t="n"/>
      <c r="AS272" s="368" t="n"/>
      <c r="AT272" s="368" t="n"/>
      <c r="AU272" s="368" t="n"/>
      <c r="AV272" s="368" t="n"/>
      <c r="AW272" s="368" t="n"/>
      <c r="AX272" s="368" t="n"/>
      <c r="AY272" s="368" t="n"/>
      <c r="AZ272" s="368" t="n"/>
      <c r="BA272" s="368" t="n"/>
      <c r="BB272" s="368" t="n"/>
      <c r="BC272" s="368" t="n"/>
      <c r="BD272" s="368" t="n"/>
      <c r="BE272" s="368" t="n"/>
      <c r="BF272" s="368" t="n"/>
      <c r="BG272" s="368" t="n"/>
      <c r="BH272" s="368" t="n"/>
      <c r="BI272" s="368" t="n"/>
      <c r="BJ272" s="368" t="n"/>
      <c r="BK272" s="368" t="n"/>
      <c r="BL272" s="368" t="n"/>
      <c r="BM272" s="368" t="n"/>
      <c r="BN272" s="368" t="n"/>
      <c r="BO272" s="368" t="n"/>
      <c r="BP272" s="368" t="n"/>
      <c r="BQ272" s="320" t="n"/>
      <c r="BR272" s="368" t="n"/>
      <c r="BS272" s="368" t="n"/>
      <c r="BT272" s="368" t="n"/>
      <c r="BU272" s="368" t="n"/>
      <c r="BV272" s="368" t="n"/>
      <c r="BW272" s="368" t="n"/>
      <c r="BX272" s="368" t="n"/>
      <c r="BY272" s="368" t="n"/>
      <c r="BZ272" s="368" t="n"/>
      <c r="CA272" s="368" t="n"/>
      <c r="CB272" s="368" t="n"/>
      <c r="CC272" s="368" t="n"/>
      <c r="CD272" s="368" t="n"/>
      <c r="CE272" s="368" t="n"/>
      <c r="CF272" s="368" t="n"/>
      <c r="CG272" s="368" t="n"/>
      <c r="CH272" s="368" t="n"/>
      <c r="CI272" s="368" t="n"/>
      <c r="CJ272" s="368" t="n"/>
      <c r="CK272" s="368" t="n"/>
      <c r="CL272" s="368" t="n"/>
      <c r="CM272" s="368" t="n"/>
      <c r="CN272" s="368" t="n"/>
      <c r="CO272" s="368" t="n"/>
      <c r="CP272" s="368" t="n"/>
      <c r="CQ272" s="368" t="n"/>
      <c r="CR272" s="368" t="n"/>
      <c r="CS272" s="368" t="n"/>
      <c r="CT272" s="368" t="n"/>
      <c r="CU272" s="368" t="n"/>
      <c r="CV272" s="368" t="n"/>
      <c r="CW272" s="368" t="n"/>
      <c r="CX272" s="368" t="n"/>
      <c r="CY272" s="368" t="n"/>
      <c r="CZ272" s="368" t="n"/>
      <c r="DA272" s="368" t="n"/>
      <c r="DB272" s="368" t="n"/>
      <c r="DC272" s="368" t="n"/>
      <c r="DD272" s="368" t="n"/>
    </row>
    <row r="273">
      <c r="A273" s="368" t="n"/>
      <c r="B273" s="368" t="n"/>
      <c r="C273" s="368" t="n"/>
      <c r="D273" s="368" t="n"/>
      <c r="E273" s="368" t="n"/>
      <c r="F273" s="368" t="n"/>
      <c r="G273" s="318" t="n"/>
      <c r="H273" s="368" t="n"/>
      <c r="I273" s="368" t="n"/>
      <c r="J273" s="368" t="n"/>
      <c r="K273" s="368" t="n"/>
      <c r="L273" s="368" t="n"/>
      <c r="M273" s="368" t="n"/>
      <c r="N273" s="368" t="n"/>
      <c r="O273" s="368" t="n"/>
      <c r="P273" s="368" t="n"/>
      <c r="Q273" s="368" t="n"/>
      <c r="R273" s="368" t="n"/>
      <c r="S273" s="368" t="n"/>
      <c r="T273" s="368" t="n"/>
      <c r="U273" s="368" t="n"/>
      <c r="V273" s="368" t="n"/>
      <c r="W273" s="368" t="n"/>
      <c r="X273" s="368" t="n"/>
      <c r="Y273" s="368" t="n"/>
      <c r="Z273" s="368" t="n"/>
      <c r="AA273" s="368" t="n"/>
      <c r="AB273" s="368" t="n"/>
      <c r="AC273" s="368" t="n"/>
      <c r="AD273" s="368" t="n"/>
      <c r="AE273" s="368" t="n"/>
      <c r="AF273" s="368" t="n"/>
      <c r="AG273" s="368" t="n"/>
      <c r="AH273" s="368" t="n"/>
      <c r="AI273" s="368" t="n"/>
      <c r="AJ273" s="368" t="n"/>
      <c r="AK273" s="368" t="n"/>
      <c r="AL273" s="368" t="n"/>
      <c r="AM273" s="368" t="n"/>
      <c r="AN273" s="368" t="n"/>
      <c r="AO273" s="368" t="n"/>
      <c r="AP273" s="319" t="n"/>
      <c r="AQ273" s="368" t="n"/>
      <c r="AR273" s="368" t="n"/>
      <c r="AS273" s="368" t="n"/>
      <c r="AT273" s="368" t="n"/>
      <c r="AU273" s="368" t="n"/>
      <c r="AV273" s="368" t="n"/>
      <c r="AW273" s="368" t="n"/>
      <c r="AX273" s="368" t="n"/>
      <c r="AY273" s="368" t="n"/>
      <c r="AZ273" s="368" t="n"/>
      <c r="BA273" s="368" t="n"/>
      <c r="BB273" s="368" t="n"/>
      <c r="BC273" s="368" t="n"/>
      <c r="BD273" s="368" t="n"/>
      <c r="BE273" s="368" t="n"/>
      <c r="BF273" s="368" t="n"/>
      <c r="BG273" s="368" t="n"/>
      <c r="BH273" s="368" t="n"/>
      <c r="BI273" s="368" t="n"/>
      <c r="BJ273" s="368" t="n"/>
      <c r="BK273" s="368" t="n"/>
      <c r="BL273" s="368" t="n"/>
      <c r="BM273" s="368" t="n"/>
      <c r="BN273" s="368" t="n"/>
      <c r="BO273" s="368" t="n"/>
      <c r="BP273" s="368" t="n"/>
      <c r="BQ273" s="320" t="n"/>
      <c r="BR273" s="368" t="n"/>
      <c r="BS273" s="368" t="n"/>
      <c r="BT273" s="368" t="n"/>
      <c r="BU273" s="368" t="n"/>
      <c r="BV273" s="368" t="n"/>
      <c r="BW273" s="368" t="n"/>
      <c r="BX273" s="368" t="n"/>
      <c r="BY273" s="368" t="n"/>
      <c r="BZ273" s="368" t="n"/>
      <c r="CA273" s="368" t="n"/>
      <c r="CB273" s="368" t="n"/>
      <c r="CC273" s="368" t="n"/>
      <c r="CD273" s="368" t="n"/>
      <c r="CE273" s="368" t="n"/>
      <c r="CF273" s="368" t="n"/>
      <c r="CG273" s="368" t="n"/>
      <c r="CH273" s="368" t="n"/>
      <c r="CI273" s="368" t="n"/>
      <c r="CJ273" s="368" t="n"/>
      <c r="CK273" s="368" t="n"/>
      <c r="CL273" s="368" t="n"/>
      <c r="CM273" s="368" t="n"/>
      <c r="CN273" s="368" t="n"/>
      <c r="CO273" s="368" t="n"/>
      <c r="CP273" s="368" t="n"/>
      <c r="CQ273" s="368" t="n"/>
      <c r="CR273" s="368" t="n"/>
      <c r="CS273" s="368" t="n"/>
      <c r="CT273" s="368" t="n"/>
      <c r="CU273" s="368" t="n"/>
      <c r="CV273" s="368" t="n"/>
      <c r="CW273" s="368" t="n"/>
      <c r="CX273" s="368" t="n"/>
      <c r="CY273" s="368" t="n"/>
      <c r="CZ273" s="368" t="n"/>
      <c r="DA273" s="368" t="n"/>
      <c r="DB273" s="368" t="n"/>
      <c r="DC273" s="368" t="n"/>
      <c r="DD273" s="368" t="n"/>
    </row>
    <row r="274">
      <c r="A274" s="368" t="n"/>
      <c r="B274" s="368" t="n"/>
      <c r="C274" s="368" t="n"/>
      <c r="D274" s="368" t="n"/>
      <c r="E274" s="368" t="n"/>
      <c r="F274" s="368" t="n"/>
      <c r="G274" s="318" t="n"/>
      <c r="H274" s="368" t="n"/>
      <c r="I274" s="368" t="n"/>
      <c r="J274" s="368" t="n"/>
      <c r="K274" s="368" t="n"/>
      <c r="L274" s="368" t="n"/>
      <c r="M274" s="368" t="n"/>
      <c r="N274" s="368" t="n"/>
      <c r="O274" s="368" t="n"/>
      <c r="P274" s="368" t="n"/>
      <c r="Q274" s="368" t="n"/>
      <c r="R274" s="368" t="n"/>
      <c r="S274" s="368" t="n"/>
      <c r="T274" s="368" t="n"/>
      <c r="U274" s="368" t="n"/>
      <c r="V274" s="368" t="n"/>
      <c r="W274" s="368" t="n"/>
      <c r="X274" s="368" t="n"/>
      <c r="Y274" s="368" t="n"/>
      <c r="Z274" s="368" t="n"/>
      <c r="AA274" s="368" t="n"/>
      <c r="AB274" s="368" t="n"/>
      <c r="AC274" s="368" t="n"/>
      <c r="AD274" s="368" t="n"/>
      <c r="AE274" s="368" t="n"/>
      <c r="AF274" s="368" t="n"/>
      <c r="AG274" s="368" t="n"/>
      <c r="AH274" s="368" t="n"/>
      <c r="AI274" s="368" t="n"/>
      <c r="AJ274" s="368" t="n"/>
      <c r="AK274" s="368" t="n"/>
      <c r="AL274" s="368" t="n"/>
      <c r="AM274" s="368" t="n"/>
      <c r="AN274" s="368" t="n"/>
      <c r="AO274" s="368" t="n"/>
      <c r="AP274" s="319" t="n"/>
      <c r="AQ274" s="368" t="n"/>
      <c r="AR274" s="368" t="n"/>
      <c r="AS274" s="368" t="n"/>
      <c r="AT274" s="368" t="n"/>
      <c r="AU274" s="368" t="n"/>
      <c r="AV274" s="368" t="n"/>
      <c r="AW274" s="368" t="n"/>
      <c r="AX274" s="368" t="n"/>
      <c r="AY274" s="368" t="n"/>
      <c r="AZ274" s="368" t="n"/>
      <c r="BA274" s="368" t="n"/>
      <c r="BB274" s="368" t="n"/>
      <c r="BC274" s="368" t="n"/>
      <c r="BD274" s="368" t="n"/>
      <c r="BE274" s="368" t="n"/>
      <c r="BF274" s="368" t="n"/>
      <c r="BG274" s="368" t="n"/>
      <c r="BH274" s="368" t="n"/>
      <c r="BI274" s="368" t="n"/>
      <c r="BJ274" s="368" t="n"/>
      <c r="BK274" s="368" t="n"/>
      <c r="BL274" s="368" t="n"/>
      <c r="BM274" s="368" t="n"/>
      <c r="BN274" s="368" t="n"/>
      <c r="BO274" s="368" t="n"/>
      <c r="BP274" s="368" t="n"/>
      <c r="BQ274" s="320" t="n"/>
      <c r="BR274" s="368" t="n"/>
      <c r="BS274" s="368" t="n"/>
      <c r="BT274" s="368" t="n"/>
      <c r="BU274" s="368" t="n"/>
      <c r="BV274" s="368" t="n"/>
      <c r="BW274" s="368" t="n"/>
      <c r="BX274" s="368" t="n"/>
      <c r="BY274" s="368" t="n"/>
      <c r="BZ274" s="368" t="n"/>
      <c r="CA274" s="368" t="n"/>
      <c r="CB274" s="368" t="n"/>
      <c r="CC274" s="368" t="n"/>
      <c r="CD274" s="368" t="n"/>
      <c r="CE274" s="368" t="n"/>
      <c r="CF274" s="368" t="n"/>
      <c r="CG274" s="368" t="n"/>
      <c r="CH274" s="368" t="n"/>
      <c r="CI274" s="368" t="n"/>
      <c r="CJ274" s="368" t="n"/>
      <c r="CK274" s="368" t="n"/>
      <c r="CL274" s="368" t="n"/>
      <c r="CM274" s="368" t="n"/>
      <c r="CN274" s="368" t="n"/>
      <c r="CO274" s="368" t="n"/>
      <c r="CP274" s="368" t="n"/>
      <c r="CQ274" s="368" t="n"/>
      <c r="CR274" s="368" t="n"/>
      <c r="CS274" s="368" t="n"/>
      <c r="CT274" s="368" t="n"/>
      <c r="CU274" s="368" t="n"/>
      <c r="CV274" s="368" t="n"/>
      <c r="CW274" s="368" t="n"/>
      <c r="CX274" s="368" t="n"/>
      <c r="CY274" s="368" t="n"/>
      <c r="CZ274" s="368" t="n"/>
      <c r="DA274" s="368" t="n"/>
      <c r="DB274" s="368" t="n"/>
      <c r="DC274" s="368" t="n"/>
      <c r="DD274" s="368" t="n"/>
    </row>
    <row r="275">
      <c r="A275" s="368" t="n"/>
      <c r="B275" s="368" t="n"/>
      <c r="C275" s="368" t="n"/>
      <c r="D275" s="368" t="n"/>
      <c r="E275" s="368" t="n"/>
      <c r="F275" s="368" t="n"/>
      <c r="G275" s="318" t="n"/>
      <c r="H275" s="368" t="n"/>
      <c r="I275" s="368" t="n"/>
      <c r="J275" s="368" t="n"/>
      <c r="K275" s="368" t="n"/>
      <c r="L275" s="368" t="n"/>
      <c r="M275" s="368" t="n"/>
      <c r="N275" s="368" t="n"/>
      <c r="O275" s="368" t="n"/>
      <c r="P275" s="368" t="n"/>
      <c r="Q275" s="368" t="n"/>
      <c r="R275" s="368" t="n"/>
      <c r="S275" s="368" t="n"/>
      <c r="T275" s="368" t="n"/>
      <c r="U275" s="368" t="n"/>
      <c r="V275" s="368" t="n"/>
      <c r="W275" s="368" t="n"/>
      <c r="X275" s="368" t="n"/>
      <c r="Y275" s="368" t="n"/>
      <c r="Z275" s="368" t="n"/>
      <c r="AA275" s="368" t="n"/>
      <c r="AB275" s="368" t="n"/>
      <c r="AC275" s="368" t="n"/>
      <c r="AD275" s="368" t="n"/>
      <c r="AE275" s="368" t="n"/>
      <c r="AF275" s="368" t="n"/>
      <c r="AG275" s="368" t="n"/>
      <c r="AH275" s="368" t="n"/>
      <c r="AI275" s="368" t="n"/>
      <c r="AJ275" s="368" t="n"/>
      <c r="AK275" s="368" t="n"/>
      <c r="AL275" s="368" t="n"/>
      <c r="AM275" s="368" t="n"/>
      <c r="AN275" s="368" t="n"/>
      <c r="AO275" s="368" t="n"/>
      <c r="AP275" s="319" t="n"/>
      <c r="AQ275" s="368" t="n"/>
      <c r="AR275" s="368" t="n"/>
      <c r="AS275" s="368" t="n"/>
      <c r="AT275" s="368" t="n"/>
      <c r="AU275" s="368" t="n"/>
      <c r="AV275" s="368" t="n"/>
      <c r="AW275" s="368" t="n"/>
      <c r="AX275" s="368" t="n"/>
      <c r="AY275" s="368" t="n"/>
      <c r="AZ275" s="368" t="n"/>
      <c r="BA275" s="368" t="n"/>
      <c r="BB275" s="368" t="n"/>
      <c r="BC275" s="368" t="n"/>
      <c r="BD275" s="368" t="n"/>
      <c r="BE275" s="368" t="n"/>
      <c r="BF275" s="368" t="n"/>
      <c r="BG275" s="368" t="n"/>
      <c r="BH275" s="368" t="n"/>
      <c r="BI275" s="368" t="n"/>
      <c r="BJ275" s="368" t="n"/>
      <c r="BK275" s="368" t="n"/>
      <c r="BL275" s="368" t="n"/>
      <c r="BM275" s="368" t="n"/>
      <c r="BN275" s="368" t="n"/>
      <c r="BO275" s="368" t="n"/>
      <c r="BP275" s="368" t="n"/>
      <c r="BQ275" s="320" t="n"/>
      <c r="BR275" s="368" t="n"/>
      <c r="BS275" s="368" t="n"/>
      <c r="BT275" s="368" t="n"/>
      <c r="BU275" s="368" t="n"/>
      <c r="BV275" s="368" t="n"/>
      <c r="BW275" s="368" t="n"/>
      <c r="BX275" s="368" t="n"/>
      <c r="BY275" s="368" t="n"/>
      <c r="BZ275" s="368" t="n"/>
      <c r="CA275" s="368" t="n"/>
      <c r="CB275" s="368" t="n"/>
      <c r="CC275" s="368" t="n"/>
      <c r="CD275" s="368" t="n"/>
      <c r="CE275" s="368" t="n"/>
      <c r="CF275" s="368" t="n"/>
      <c r="CG275" s="368" t="n"/>
      <c r="CH275" s="368" t="n"/>
      <c r="CI275" s="368" t="n"/>
      <c r="CJ275" s="368" t="n"/>
      <c r="CK275" s="368" t="n"/>
      <c r="CL275" s="368" t="n"/>
      <c r="CM275" s="368" t="n"/>
      <c r="CN275" s="368" t="n"/>
      <c r="CO275" s="368" t="n"/>
      <c r="CP275" s="368" t="n"/>
      <c r="CQ275" s="368" t="n"/>
      <c r="CR275" s="368" t="n"/>
      <c r="CS275" s="368" t="n"/>
      <c r="CT275" s="368" t="n"/>
      <c r="CU275" s="368" t="n"/>
      <c r="CV275" s="368" t="n"/>
      <c r="CW275" s="368" t="n"/>
      <c r="CX275" s="368" t="n"/>
      <c r="CY275" s="368" t="n"/>
      <c r="CZ275" s="368" t="n"/>
      <c r="DA275" s="368" t="n"/>
      <c r="DB275" s="368" t="n"/>
      <c r="DC275" s="368" t="n"/>
      <c r="DD275" s="368" t="n"/>
    </row>
    <row r="276">
      <c r="A276" s="368" t="n"/>
      <c r="B276" s="368" t="n"/>
      <c r="C276" s="368" t="n"/>
      <c r="D276" s="368" t="n"/>
      <c r="E276" s="368" t="n"/>
      <c r="F276" s="368" t="n"/>
      <c r="G276" s="318" t="n"/>
      <c r="H276" s="368" t="n"/>
      <c r="I276" s="368" t="n"/>
      <c r="J276" s="368" t="n"/>
      <c r="K276" s="368" t="n"/>
      <c r="L276" s="368" t="n"/>
      <c r="M276" s="368" t="n"/>
      <c r="N276" s="368" t="n"/>
      <c r="O276" s="368" t="n"/>
      <c r="P276" s="368" t="n"/>
      <c r="Q276" s="368" t="n"/>
      <c r="R276" s="368" t="n"/>
      <c r="S276" s="368" t="n"/>
      <c r="T276" s="368" t="n"/>
      <c r="U276" s="368" t="n"/>
      <c r="V276" s="368" t="n"/>
      <c r="W276" s="368" t="n"/>
      <c r="X276" s="368" t="n"/>
      <c r="Y276" s="368" t="n"/>
      <c r="Z276" s="368" t="n"/>
      <c r="AA276" s="368" t="n"/>
      <c r="AB276" s="368" t="n"/>
      <c r="AC276" s="368" t="n"/>
      <c r="AD276" s="368" t="n"/>
      <c r="AE276" s="368" t="n"/>
      <c r="AF276" s="368" t="n"/>
      <c r="AG276" s="368" t="n"/>
      <c r="AH276" s="368" t="n"/>
      <c r="AI276" s="368" t="n"/>
      <c r="AJ276" s="368" t="n"/>
      <c r="AK276" s="368" t="n"/>
      <c r="AL276" s="368" t="n"/>
      <c r="AM276" s="368" t="n"/>
      <c r="AN276" s="368" t="n"/>
      <c r="AO276" s="368" t="n"/>
      <c r="AP276" s="319" t="n"/>
      <c r="AQ276" s="368" t="n"/>
      <c r="AR276" s="368" t="n"/>
      <c r="AS276" s="368" t="n"/>
      <c r="AT276" s="368" t="n"/>
      <c r="AU276" s="368" t="n"/>
      <c r="AV276" s="368" t="n"/>
      <c r="AW276" s="368" t="n"/>
      <c r="AX276" s="368" t="n"/>
      <c r="AY276" s="368" t="n"/>
      <c r="AZ276" s="368" t="n"/>
      <c r="BA276" s="368" t="n"/>
      <c r="BB276" s="368" t="n"/>
      <c r="BC276" s="368" t="n"/>
      <c r="BD276" s="368" t="n"/>
      <c r="BE276" s="368" t="n"/>
      <c r="BF276" s="368" t="n"/>
      <c r="BG276" s="368" t="n"/>
      <c r="BH276" s="368" t="n"/>
      <c r="BI276" s="368" t="n"/>
      <c r="BJ276" s="368" t="n"/>
      <c r="BK276" s="368" t="n"/>
      <c r="BL276" s="368" t="n"/>
      <c r="BM276" s="368" t="n"/>
      <c r="BN276" s="368" t="n"/>
      <c r="BO276" s="368" t="n"/>
      <c r="BP276" s="368" t="n"/>
      <c r="BQ276" s="320" t="n"/>
      <c r="BR276" s="368" t="n"/>
      <c r="BS276" s="368" t="n"/>
      <c r="BT276" s="368" t="n"/>
      <c r="BU276" s="368" t="n"/>
      <c r="BV276" s="368" t="n"/>
      <c r="BW276" s="368" t="n"/>
      <c r="BX276" s="368" t="n"/>
      <c r="BY276" s="368" t="n"/>
      <c r="BZ276" s="368" t="n"/>
      <c r="CA276" s="368" t="n"/>
      <c r="CB276" s="368" t="n"/>
      <c r="CC276" s="368" t="n"/>
      <c r="CD276" s="368" t="n"/>
      <c r="CE276" s="368" t="n"/>
      <c r="CF276" s="368" t="n"/>
      <c r="CG276" s="368" t="n"/>
      <c r="CH276" s="368" t="n"/>
      <c r="CI276" s="368" t="n"/>
      <c r="CJ276" s="368" t="n"/>
      <c r="CK276" s="368" t="n"/>
      <c r="CL276" s="368" t="n"/>
      <c r="CM276" s="368" t="n"/>
      <c r="CN276" s="368" t="n"/>
      <c r="CO276" s="368" t="n"/>
      <c r="CP276" s="368" t="n"/>
      <c r="CQ276" s="368" t="n"/>
      <c r="CR276" s="368" t="n"/>
      <c r="CS276" s="368" t="n"/>
      <c r="CT276" s="368" t="n"/>
      <c r="CU276" s="368" t="n"/>
      <c r="CV276" s="368" t="n"/>
      <c r="CW276" s="368" t="n"/>
      <c r="CX276" s="368" t="n"/>
      <c r="CY276" s="368" t="n"/>
      <c r="CZ276" s="368" t="n"/>
      <c r="DA276" s="368" t="n"/>
      <c r="DB276" s="368" t="n"/>
      <c r="DC276" s="368" t="n"/>
      <c r="DD276" s="368" t="n"/>
    </row>
    <row r="277">
      <c r="A277" s="368" t="n"/>
      <c r="B277" s="368" t="n"/>
      <c r="C277" s="368" t="n"/>
      <c r="D277" s="368" t="n"/>
      <c r="E277" s="368" t="n"/>
      <c r="F277" s="368" t="n"/>
      <c r="G277" s="318" t="n"/>
      <c r="H277" s="368" t="n"/>
      <c r="I277" s="368" t="n"/>
      <c r="J277" s="368" t="n"/>
      <c r="K277" s="368" t="n"/>
      <c r="L277" s="368" t="n"/>
      <c r="M277" s="368" t="n"/>
      <c r="N277" s="368" t="n"/>
      <c r="O277" s="368" t="n"/>
      <c r="P277" s="368" t="n"/>
      <c r="Q277" s="368" t="n"/>
      <c r="R277" s="368" t="n"/>
      <c r="S277" s="368" t="n"/>
      <c r="T277" s="368" t="n"/>
      <c r="U277" s="368" t="n"/>
      <c r="V277" s="368" t="n"/>
      <c r="W277" s="368" t="n"/>
      <c r="X277" s="368" t="n"/>
      <c r="Y277" s="368" t="n"/>
      <c r="Z277" s="368" t="n"/>
      <c r="AA277" s="368" t="n"/>
      <c r="AB277" s="368" t="n"/>
      <c r="AC277" s="368" t="n"/>
      <c r="AD277" s="368" t="n"/>
      <c r="AE277" s="368" t="n"/>
      <c r="AF277" s="368" t="n"/>
      <c r="AG277" s="368" t="n"/>
      <c r="AH277" s="368" t="n"/>
      <c r="AI277" s="368" t="n"/>
      <c r="AJ277" s="368" t="n"/>
      <c r="AK277" s="368" t="n"/>
      <c r="AL277" s="368" t="n"/>
      <c r="AM277" s="368" t="n"/>
      <c r="AN277" s="368" t="n"/>
      <c r="AO277" s="368" t="n"/>
      <c r="AP277" s="319" t="n"/>
      <c r="AQ277" s="368" t="n"/>
      <c r="AR277" s="368" t="n"/>
      <c r="AS277" s="368" t="n"/>
      <c r="AT277" s="368" t="n"/>
      <c r="AU277" s="368" t="n"/>
      <c r="AV277" s="368" t="n"/>
      <c r="AW277" s="368" t="n"/>
      <c r="AX277" s="368" t="n"/>
      <c r="AY277" s="368" t="n"/>
      <c r="AZ277" s="368" t="n"/>
      <c r="BA277" s="368" t="n"/>
      <c r="BB277" s="368" t="n"/>
      <c r="BC277" s="368" t="n"/>
      <c r="BD277" s="368" t="n"/>
      <c r="BE277" s="368" t="n"/>
      <c r="BF277" s="368" t="n"/>
      <c r="BG277" s="368" t="n"/>
      <c r="BH277" s="368" t="n"/>
      <c r="BI277" s="368" t="n"/>
      <c r="BJ277" s="368" t="n"/>
      <c r="BK277" s="368" t="n"/>
      <c r="BL277" s="368" t="n"/>
      <c r="BM277" s="368" t="n"/>
      <c r="BN277" s="368" t="n"/>
      <c r="BO277" s="368" t="n"/>
      <c r="BP277" s="368" t="n"/>
      <c r="BQ277" s="320" t="n"/>
      <c r="BR277" s="368" t="n"/>
      <c r="BS277" s="368" t="n"/>
      <c r="BT277" s="368" t="n"/>
      <c r="BU277" s="368" t="n"/>
      <c r="BV277" s="368" t="n"/>
      <c r="BW277" s="368" t="n"/>
      <c r="BX277" s="368" t="n"/>
      <c r="BY277" s="368" t="n"/>
      <c r="BZ277" s="368" t="n"/>
      <c r="CA277" s="368" t="n"/>
      <c r="CB277" s="368" t="n"/>
      <c r="CC277" s="368" t="n"/>
      <c r="CD277" s="368" t="n"/>
      <c r="CE277" s="368" t="n"/>
      <c r="CF277" s="368" t="n"/>
      <c r="CG277" s="368" t="n"/>
      <c r="CH277" s="368" t="n"/>
      <c r="CI277" s="368" t="n"/>
      <c r="CJ277" s="368" t="n"/>
      <c r="CK277" s="368" t="n"/>
      <c r="CL277" s="368" t="n"/>
      <c r="CM277" s="368" t="n"/>
      <c r="CN277" s="368" t="n"/>
      <c r="CO277" s="368" t="n"/>
      <c r="CP277" s="368" t="n"/>
      <c r="CQ277" s="368" t="n"/>
      <c r="CR277" s="368" t="n"/>
      <c r="CS277" s="368" t="n"/>
      <c r="CT277" s="368" t="n"/>
      <c r="CU277" s="368" t="n"/>
      <c r="CV277" s="368" t="n"/>
      <c r="CW277" s="368" t="n"/>
      <c r="CX277" s="368" t="n"/>
      <c r="CY277" s="368" t="n"/>
      <c r="CZ277" s="368" t="n"/>
      <c r="DA277" s="368" t="n"/>
      <c r="DB277" s="368" t="n"/>
      <c r="DC277" s="368" t="n"/>
      <c r="DD277" s="368" t="n"/>
    </row>
    <row r="278">
      <c r="A278" s="368" t="n"/>
      <c r="B278" s="368" t="n"/>
      <c r="C278" s="368" t="n"/>
      <c r="D278" s="368" t="n"/>
      <c r="E278" s="368" t="n"/>
      <c r="F278" s="368" t="n"/>
      <c r="G278" s="318" t="n"/>
      <c r="H278" s="368" t="n"/>
      <c r="I278" s="368" t="n"/>
      <c r="J278" s="368" t="n"/>
      <c r="K278" s="368" t="n"/>
      <c r="L278" s="368" t="n"/>
      <c r="M278" s="368" t="n"/>
      <c r="N278" s="368" t="n"/>
      <c r="O278" s="368" t="n"/>
      <c r="P278" s="368" t="n"/>
      <c r="Q278" s="368" t="n"/>
      <c r="R278" s="368" t="n"/>
      <c r="S278" s="368" t="n"/>
      <c r="T278" s="368" t="n"/>
      <c r="U278" s="368" t="n"/>
      <c r="V278" s="368" t="n"/>
      <c r="W278" s="368" t="n"/>
      <c r="X278" s="368" t="n"/>
      <c r="Y278" s="368" t="n"/>
      <c r="Z278" s="368" t="n"/>
      <c r="AA278" s="368" t="n"/>
      <c r="AB278" s="368" t="n"/>
      <c r="AC278" s="368" t="n"/>
      <c r="AD278" s="368" t="n"/>
      <c r="AE278" s="368" t="n"/>
      <c r="AF278" s="368" t="n"/>
      <c r="AG278" s="368" t="n"/>
      <c r="AH278" s="368" t="n"/>
      <c r="AI278" s="368" t="n"/>
      <c r="AJ278" s="368" t="n"/>
      <c r="AK278" s="368" t="n"/>
      <c r="AL278" s="368" t="n"/>
      <c r="AM278" s="368" t="n"/>
      <c r="AN278" s="368" t="n"/>
      <c r="AO278" s="368" t="n"/>
      <c r="AP278" s="319" t="n"/>
      <c r="AQ278" s="368" t="n"/>
      <c r="AR278" s="368" t="n"/>
      <c r="AS278" s="368" t="n"/>
      <c r="AT278" s="368" t="n"/>
      <c r="AU278" s="368" t="n"/>
      <c r="AV278" s="368" t="n"/>
      <c r="AW278" s="368" t="n"/>
      <c r="AX278" s="368" t="n"/>
      <c r="AY278" s="368" t="n"/>
      <c r="AZ278" s="368" t="n"/>
      <c r="BA278" s="368" t="n"/>
      <c r="BB278" s="368" t="n"/>
      <c r="BC278" s="368" t="n"/>
      <c r="BD278" s="368" t="n"/>
      <c r="BE278" s="368" t="n"/>
      <c r="BF278" s="368" t="n"/>
      <c r="BG278" s="368" t="n"/>
      <c r="BH278" s="368" t="n"/>
      <c r="BI278" s="368" t="n"/>
      <c r="BJ278" s="368" t="n"/>
      <c r="BK278" s="368" t="n"/>
      <c r="BL278" s="368" t="n"/>
      <c r="BM278" s="368" t="n"/>
      <c r="BN278" s="368" t="n"/>
      <c r="BO278" s="368" t="n"/>
      <c r="BP278" s="368" t="n"/>
      <c r="BQ278" s="320" t="n"/>
      <c r="BR278" s="368" t="n"/>
      <c r="BS278" s="368" t="n"/>
      <c r="BT278" s="368" t="n"/>
      <c r="BU278" s="368" t="n"/>
      <c r="BV278" s="368" t="n"/>
      <c r="BW278" s="368" t="n"/>
      <c r="BX278" s="368" t="n"/>
      <c r="BY278" s="368" t="n"/>
      <c r="BZ278" s="368" t="n"/>
      <c r="CA278" s="368" t="n"/>
      <c r="CB278" s="368" t="n"/>
      <c r="CC278" s="368" t="n"/>
      <c r="CD278" s="368" t="n"/>
      <c r="CE278" s="368" t="n"/>
      <c r="CF278" s="368" t="n"/>
      <c r="CG278" s="368" t="n"/>
      <c r="CH278" s="368" t="n"/>
      <c r="CI278" s="368" t="n"/>
      <c r="CJ278" s="368" t="n"/>
      <c r="CK278" s="368" t="n"/>
      <c r="CL278" s="368" t="n"/>
      <c r="CM278" s="368" t="n"/>
      <c r="CN278" s="368" t="n"/>
      <c r="CO278" s="368" t="n"/>
      <c r="CP278" s="368" t="n"/>
      <c r="CQ278" s="368" t="n"/>
      <c r="CR278" s="368" t="n"/>
      <c r="CS278" s="368" t="n"/>
      <c r="CT278" s="368" t="n"/>
      <c r="CU278" s="368" t="n"/>
      <c r="CV278" s="368" t="n"/>
      <c r="CW278" s="368" t="n"/>
      <c r="CX278" s="368" t="n"/>
      <c r="CY278" s="368" t="n"/>
      <c r="CZ278" s="368" t="n"/>
      <c r="DA278" s="368" t="n"/>
      <c r="DB278" s="368" t="n"/>
      <c r="DC278" s="368" t="n"/>
      <c r="DD278" s="368" t="n"/>
    </row>
    <row r="279">
      <c r="A279" s="368" t="n"/>
      <c r="B279" s="368" t="n"/>
      <c r="C279" s="368" t="n"/>
      <c r="D279" s="368" t="n"/>
      <c r="E279" s="368" t="n"/>
      <c r="F279" s="368" t="n"/>
      <c r="G279" s="318" t="n"/>
      <c r="H279" s="368" t="n"/>
      <c r="I279" s="368" t="n"/>
      <c r="J279" s="368" t="n"/>
      <c r="K279" s="368" t="n"/>
      <c r="L279" s="368" t="n"/>
      <c r="M279" s="368" t="n"/>
      <c r="N279" s="368" t="n"/>
      <c r="O279" s="368" t="n"/>
      <c r="P279" s="368" t="n"/>
      <c r="Q279" s="368" t="n"/>
      <c r="R279" s="368" t="n"/>
      <c r="S279" s="368" t="n"/>
      <c r="T279" s="368" t="n"/>
      <c r="U279" s="368" t="n"/>
      <c r="V279" s="368" t="n"/>
      <c r="W279" s="368" t="n"/>
      <c r="X279" s="368" t="n"/>
      <c r="Y279" s="368" t="n"/>
      <c r="Z279" s="368" t="n"/>
      <c r="AA279" s="368" t="n"/>
      <c r="AB279" s="368" t="n"/>
      <c r="AC279" s="368" t="n"/>
      <c r="AD279" s="368" t="n"/>
      <c r="AE279" s="368" t="n"/>
      <c r="AF279" s="368" t="n"/>
      <c r="AG279" s="368" t="n"/>
      <c r="AH279" s="368" t="n"/>
      <c r="AI279" s="368" t="n"/>
      <c r="AJ279" s="368" t="n"/>
      <c r="AK279" s="368" t="n"/>
      <c r="AL279" s="368" t="n"/>
      <c r="AM279" s="368" t="n"/>
      <c r="AN279" s="368" t="n"/>
      <c r="AO279" s="368" t="n"/>
      <c r="AP279" s="319" t="n"/>
      <c r="AQ279" s="368" t="n"/>
      <c r="AR279" s="368" t="n"/>
      <c r="AS279" s="368" t="n"/>
      <c r="AT279" s="368" t="n"/>
      <c r="AU279" s="368" t="n"/>
      <c r="AV279" s="368" t="n"/>
      <c r="AW279" s="368" t="n"/>
      <c r="AX279" s="368" t="n"/>
      <c r="AY279" s="368" t="n"/>
      <c r="AZ279" s="368" t="n"/>
      <c r="BA279" s="368" t="n"/>
      <c r="BB279" s="368" t="n"/>
      <c r="BC279" s="368" t="n"/>
      <c r="BD279" s="368" t="n"/>
      <c r="BE279" s="368" t="n"/>
      <c r="BF279" s="368" t="n"/>
      <c r="BG279" s="368" t="n"/>
      <c r="BH279" s="368" t="n"/>
      <c r="BI279" s="368" t="n"/>
      <c r="BJ279" s="368" t="n"/>
      <c r="BK279" s="368" t="n"/>
      <c r="BL279" s="368" t="n"/>
      <c r="BM279" s="368" t="n"/>
      <c r="BN279" s="368" t="n"/>
      <c r="BO279" s="368" t="n"/>
      <c r="BP279" s="368" t="n"/>
      <c r="BQ279" s="320" t="n"/>
      <c r="BR279" s="368" t="n"/>
      <c r="BS279" s="368" t="n"/>
      <c r="BT279" s="368" t="n"/>
      <c r="BU279" s="368" t="n"/>
      <c r="BV279" s="368" t="n"/>
      <c r="BW279" s="368" t="n"/>
      <c r="BX279" s="368" t="n"/>
      <c r="BY279" s="368" t="n"/>
      <c r="BZ279" s="368" t="n"/>
      <c r="CA279" s="368" t="n"/>
      <c r="CB279" s="368" t="n"/>
      <c r="CC279" s="368" t="n"/>
      <c r="CD279" s="368" t="n"/>
      <c r="CE279" s="368" t="n"/>
      <c r="CF279" s="368" t="n"/>
      <c r="CG279" s="368" t="n"/>
      <c r="CH279" s="368" t="n"/>
      <c r="CI279" s="368" t="n"/>
      <c r="CJ279" s="368" t="n"/>
      <c r="CK279" s="368" t="n"/>
      <c r="CL279" s="368" t="n"/>
      <c r="CM279" s="368" t="n"/>
      <c r="CN279" s="368" t="n"/>
      <c r="CO279" s="368" t="n"/>
      <c r="CP279" s="368" t="n"/>
      <c r="CQ279" s="368" t="n"/>
      <c r="CR279" s="368" t="n"/>
      <c r="CS279" s="368" t="n"/>
      <c r="CT279" s="368" t="n"/>
      <c r="CU279" s="368" t="n"/>
      <c r="CV279" s="368" t="n"/>
      <c r="CW279" s="368" t="n"/>
      <c r="CX279" s="368" t="n"/>
      <c r="CY279" s="368" t="n"/>
      <c r="CZ279" s="368" t="n"/>
      <c r="DA279" s="368" t="n"/>
      <c r="DB279" s="368" t="n"/>
      <c r="DC279" s="368" t="n"/>
      <c r="DD279" s="368" t="n"/>
    </row>
    <row r="280">
      <c r="A280" s="368" t="n"/>
      <c r="B280" s="368" t="n"/>
      <c r="C280" s="368" t="n"/>
      <c r="D280" s="368" t="n"/>
      <c r="E280" s="368" t="n"/>
      <c r="F280" s="368" t="n"/>
      <c r="G280" s="318" t="n"/>
      <c r="H280" s="368" t="n"/>
      <c r="I280" s="368" t="n"/>
      <c r="J280" s="368" t="n"/>
      <c r="K280" s="368" t="n"/>
      <c r="L280" s="368" t="n"/>
      <c r="M280" s="368" t="n"/>
      <c r="N280" s="368" t="n"/>
      <c r="O280" s="368" t="n"/>
      <c r="P280" s="368" t="n"/>
      <c r="Q280" s="368" t="n"/>
      <c r="R280" s="368" t="n"/>
      <c r="S280" s="368" t="n"/>
      <c r="T280" s="368" t="n"/>
      <c r="U280" s="368" t="n"/>
      <c r="V280" s="368" t="n"/>
      <c r="W280" s="368" t="n"/>
      <c r="X280" s="368" t="n"/>
      <c r="Y280" s="368" t="n"/>
      <c r="Z280" s="368" t="n"/>
      <c r="AA280" s="368" t="n"/>
      <c r="AB280" s="368" t="n"/>
      <c r="AC280" s="368" t="n"/>
      <c r="AD280" s="368" t="n"/>
      <c r="AE280" s="368" t="n"/>
      <c r="AF280" s="368" t="n"/>
      <c r="AG280" s="368" t="n"/>
      <c r="AH280" s="368" t="n"/>
      <c r="AI280" s="368" t="n"/>
      <c r="AJ280" s="368" t="n"/>
      <c r="AK280" s="368" t="n"/>
      <c r="AL280" s="368" t="n"/>
      <c r="AM280" s="368" t="n"/>
      <c r="AN280" s="368" t="n"/>
      <c r="AO280" s="368" t="n"/>
      <c r="AP280" s="319" t="n"/>
      <c r="AQ280" s="368" t="n"/>
      <c r="AR280" s="368" t="n"/>
      <c r="AS280" s="368" t="n"/>
      <c r="AT280" s="368" t="n"/>
      <c r="AU280" s="368" t="n"/>
      <c r="AV280" s="368" t="n"/>
      <c r="AW280" s="368" t="n"/>
      <c r="AX280" s="368" t="n"/>
      <c r="AY280" s="368" t="n"/>
      <c r="AZ280" s="368" t="n"/>
      <c r="BA280" s="368" t="n"/>
      <c r="BB280" s="368" t="n"/>
      <c r="BC280" s="368" t="n"/>
      <c r="BD280" s="368" t="n"/>
      <c r="BE280" s="368" t="n"/>
      <c r="BF280" s="368" t="n"/>
      <c r="BG280" s="368" t="n"/>
      <c r="BH280" s="368" t="n"/>
      <c r="BI280" s="368" t="n"/>
      <c r="BJ280" s="368" t="n"/>
      <c r="BK280" s="368" t="n"/>
      <c r="BL280" s="368" t="n"/>
      <c r="BM280" s="368" t="n"/>
      <c r="BN280" s="368" t="n"/>
      <c r="BO280" s="368" t="n"/>
      <c r="BP280" s="368" t="n"/>
      <c r="BQ280" s="320" t="n"/>
      <c r="BR280" s="368" t="n"/>
      <c r="BS280" s="368" t="n"/>
      <c r="BT280" s="368" t="n"/>
      <c r="BU280" s="368" t="n"/>
      <c r="BV280" s="368" t="n"/>
      <c r="BW280" s="368" t="n"/>
      <c r="BX280" s="368" t="n"/>
      <c r="BY280" s="368" t="n"/>
      <c r="BZ280" s="368" t="n"/>
      <c r="CA280" s="368" t="n"/>
      <c r="CB280" s="368" t="n"/>
      <c r="CC280" s="368" t="n"/>
      <c r="CD280" s="368" t="n"/>
      <c r="CE280" s="368" t="n"/>
      <c r="CF280" s="368" t="n"/>
      <c r="CG280" s="368" t="n"/>
      <c r="CH280" s="368" t="n"/>
      <c r="CI280" s="368" t="n"/>
      <c r="CJ280" s="368" t="n"/>
      <c r="CK280" s="368" t="n"/>
      <c r="CL280" s="368" t="n"/>
      <c r="CM280" s="368" t="n"/>
      <c r="CN280" s="368" t="n"/>
      <c r="CO280" s="368" t="n"/>
      <c r="CP280" s="368" t="n"/>
      <c r="CQ280" s="368" t="n"/>
      <c r="CR280" s="368" t="n"/>
      <c r="CS280" s="368" t="n"/>
      <c r="CT280" s="368" t="n"/>
      <c r="CU280" s="368" t="n"/>
      <c r="CV280" s="368" t="n"/>
      <c r="CW280" s="368" t="n"/>
      <c r="CX280" s="368" t="n"/>
      <c r="CY280" s="368" t="n"/>
      <c r="CZ280" s="368" t="n"/>
      <c r="DA280" s="368" t="n"/>
      <c r="DB280" s="368" t="n"/>
      <c r="DC280" s="368" t="n"/>
      <c r="DD280" s="368" t="n"/>
    </row>
    <row r="281">
      <c r="A281" s="368" t="n"/>
      <c r="B281" s="368" t="n"/>
      <c r="C281" s="368" t="n"/>
      <c r="D281" s="368" t="n"/>
      <c r="E281" s="368" t="n"/>
      <c r="F281" s="368" t="n"/>
      <c r="G281" s="318" t="n"/>
      <c r="H281" s="368" t="n"/>
      <c r="I281" s="368" t="n"/>
      <c r="J281" s="368" t="n"/>
      <c r="K281" s="368" t="n"/>
      <c r="L281" s="368" t="n"/>
      <c r="M281" s="368" t="n"/>
      <c r="N281" s="368" t="n"/>
      <c r="O281" s="368" t="n"/>
      <c r="P281" s="368" t="n"/>
      <c r="Q281" s="368" t="n"/>
      <c r="R281" s="368" t="n"/>
      <c r="S281" s="368" t="n"/>
      <c r="T281" s="368" t="n"/>
      <c r="U281" s="368" t="n"/>
      <c r="V281" s="368" t="n"/>
      <c r="W281" s="368" t="n"/>
      <c r="X281" s="368" t="n"/>
      <c r="Y281" s="368" t="n"/>
      <c r="Z281" s="368" t="n"/>
      <c r="AA281" s="368" t="n"/>
      <c r="AB281" s="368" t="n"/>
      <c r="AC281" s="368" t="n"/>
      <c r="AD281" s="368" t="n"/>
      <c r="AE281" s="368" t="n"/>
      <c r="AF281" s="368" t="n"/>
      <c r="AG281" s="368" t="n"/>
      <c r="AH281" s="368" t="n"/>
      <c r="AI281" s="368" t="n"/>
      <c r="AJ281" s="368" t="n"/>
      <c r="AK281" s="368" t="n"/>
      <c r="AL281" s="368" t="n"/>
      <c r="AM281" s="368" t="n"/>
      <c r="AN281" s="368" t="n"/>
      <c r="AO281" s="368" t="n"/>
      <c r="AP281" s="319" t="n"/>
      <c r="AQ281" s="368" t="n"/>
      <c r="AR281" s="368" t="n"/>
      <c r="AS281" s="368" t="n"/>
      <c r="AT281" s="368" t="n"/>
      <c r="AU281" s="368" t="n"/>
      <c r="AV281" s="368" t="n"/>
      <c r="AW281" s="368" t="n"/>
      <c r="AX281" s="368" t="n"/>
      <c r="AY281" s="368" t="n"/>
      <c r="AZ281" s="368" t="n"/>
      <c r="BA281" s="368" t="n"/>
      <c r="BB281" s="368" t="n"/>
      <c r="BC281" s="368" t="n"/>
      <c r="BD281" s="368" t="n"/>
      <c r="BE281" s="368" t="n"/>
      <c r="BF281" s="368" t="n"/>
      <c r="BG281" s="368" t="n"/>
      <c r="BH281" s="368" t="n"/>
      <c r="BI281" s="368" t="n"/>
      <c r="BJ281" s="368" t="n"/>
      <c r="BK281" s="368" t="n"/>
      <c r="BL281" s="368" t="n"/>
      <c r="BM281" s="368" t="n"/>
      <c r="BN281" s="368" t="n"/>
      <c r="BO281" s="368" t="n"/>
      <c r="BP281" s="368" t="n"/>
      <c r="BQ281" s="320" t="n"/>
      <c r="BR281" s="368" t="n"/>
      <c r="BS281" s="368" t="n"/>
      <c r="BT281" s="368" t="n"/>
      <c r="BU281" s="368" t="n"/>
      <c r="BV281" s="368" t="n"/>
      <c r="BW281" s="368" t="n"/>
      <c r="BX281" s="368" t="n"/>
      <c r="BY281" s="368" t="n"/>
      <c r="BZ281" s="368" t="n"/>
      <c r="CA281" s="368" t="n"/>
      <c r="CB281" s="368" t="n"/>
      <c r="CC281" s="368" t="n"/>
      <c r="CD281" s="368" t="n"/>
      <c r="CE281" s="368" t="n"/>
      <c r="CF281" s="368" t="n"/>
      <c r="CG281" s="368" t="n"/>
      <c r="CH281" s="368" t="n"/>
      <c r="CI281" s="368" t="n"/>
      <c r="CJ281" s="368" t="n"/>
      <c r="CK281" s="368" t="n"/>
      <c r="CL281" s="368" t="n"/>
      <c r="CM281" s="368" t="n"/>
      <c r="CN281" s="368" t="n"/>
      <c r="CO281" s="368" t="n"/>
      <c r="CP281" s="368" t="n"/>
      <c r="CQ281" s="368" t="n"/>
      <c r="CR281" s="368" t="n"/>
      <c r="CS281" s="368" t="n"/>
      <c r="CT281" s="368" t="n"/>
      <c r="CU281" s="368" t="n"/>
      <c r="CV281" s="368" t="n"/>
      <c r="CW281" s="368" t="n"/>
      <c r="CX281" s="368" t="n"/>
      <c r="CY281" s="368" t="n"/>
      <c r="CZ281" s="368" t="n"/>
      <c r="DA281" s="368" t="n"/>
      <c r="DB281" s="368" t="n"/>
      <c r="DC281" s="368" t="n"/>
      <c r="DD281" s="368" t="n"/>
    </row>
    <row r="282">
      <c r="A282" s="368" t="n"/>
      <c r="B282" s="368" t="n"/>
      <c r="C282" s="368" t="n"/>
      <c r="D282" s="368" t="n"/>
      <c r="E282" s="368" t="n"/>
      <c r="F282" s="368" t="n"/>
      <c r="G282" s="318" t="n"/>
      <c r="H282" s="368" t="n"/>
      <c r="I282" s="368" t="n"/>
      <c r="J282" s="368" t="n"/>
      <c r="K282" s="368" t="n"/>
      <c r="L282" s="368" t="n"/>
      <c r="M282" s="368" t="n"/>
      <c r="N282" s="368" t="n"/>
      <c r="O282" s="368" t="n"/>
      <c r="P282" s="368" t="n"/>
      <c r="Q282" s="368" t="n"/>
      <c r="R282" s="368" t="n"/>
      <c r="S282" s="368" t="n"/>
      <c r="T282" s="368" t="n"/>
      <c r="U282" s="368" t="n"/>
      <c r="V282" s="368" t="n"/>
      <c r="W282" s="368" t="n"/>
      <c r="X282" s="368" t="n"/>
      <c r="Y282" s="368" t="n"/>
      <c r="Z282" s="368" t="n"/>
      <c r="AA282" s="368" t="n"/>
      <c r="AB282" s="368" t="n"/>
      <c r="AC282" s="368" t="n"/>
      <c r="AD282" s="368" t="n"/>
      <c r="AE282" s="368" t="n"/>
      <c r="AF282" s="368" t="n"/>
      <c r="AG282" s="368" t="n"/>
      <c r="AH282" s="368" t="n"/>
      <c r="AI282" s="368" t="n"/>
      <c r="AJ282" s="368" t="n"/>
      <c r="AK282" s="368" t="n"/>
      <c r="AL282" s="368" t="n"/>
      <c r="AM282" s="368" t="n"/>
      <c r="AN282" s="368" t="n"/>
      <c r="AO282" s="368" t="n"/>
      <c r="AP282" s="319" t="n"/>
      <c r="AQ282" s="368" t="n"/>
      <c r="AR282" s="368" t="n"/>
      <c r="AS282" s="368" t="n"/>
      <c r="AT282" s="368" t="n"/>
      <c r="AU282" s="368" t="n"/>
      <c r="AV282" s="368" t="n"/>
      <c r="AW282" s="368" t="n"/>
      <c r="AX282" s="368" t="n"/>
      <c r="AY282" s="368" t="n"/>
      <c r="AZ282" s="368" t="n"/>
      <c r="BA282" s="368" t="n"/>
      <c r="BB282" s="368" t="n"/>
      <c r="BC282" s="368" t="n"/>
      <c r="BD282" s="368" t="n"/>
      <c r="BE282" s="368" t="n"/>
      <c r="BF282" s="368" t="n"/>
      <c r="BG282" s="368" t="n"/>
      <c r="BH282" s="368" t="n"/>
      <c r="BI282" s="368" t="n"/>
      <c r="BJ282" s="368" t="n"/>
      <c r="BK282" s="368" t="n"/>
      <c r="BL282" s="368" t="n"/>
      <c r="BM282" s="368" t="n"/>
      <c r="BN282" s="368" t="n"/>
      <c r="BO282" s="368" t="n"/>
      <c r="BP282" s="368" t="n"/>
      <c r="BQ282" s="320" t="n"/>
      <c r="BR282" s="368" t="n"/>
      <c r="BS282" s="368" t="n"/>
      <c r="BT282" s="368" t="n"/>
      <c r="BU282" s="368" t="n"/>
      <c r="BV282" s="368" t="n"/>
      <c r="BW282" s="368" t="n"/>
      <c r="BX282" s="368" t="n"/>
      <c r="BY282" s="368" t="n"/>
      <c r="BZ282" s="368" t="n"/>
      <c r="CA282" s="368" t="n"/>
      <c r="CB282" s="368" t="n"/>
      <c r="CC282" s="368" t="n"/>
      <c r="CD282" s="368" t="n"/>
      <c r="CE282" s="368" t="n"/>
      <c r="CF282" s="368" t="n"/>
      <c r="CG282" s="368" t="n"/>
      <c r="CH282" s="368" t="n"/>
      <c r="CI282" s="368" t="n"/>
      <c r="CJ282" s="368" t="n"/>
      <c r="CK282" s="368" t="n"/>
      <c r="CL282" s="368" t="n"/>
      <c r="CM282" s="368" t="n"/>
      <c r="CN282" s="368" t="n"/>
      <c r="CO282" s="368" t="n"/>
      <c r="CP282" s="368" t="n"/>
      <c r="CQ282" s="368" t="n"/>
      <c r="CR282" s="368" t="n"/>
      <c r="CS282" s="368" t="n"/>
      <c r="CT282" s="368" t="n"/>
      <c r="CU282" s="368" t="n"/>
      <c r="CV282" s="368" t="n"/>
      <c r="CW282" s="368" t="n"/>
      <c r="CX282" s="368" t="n"/>
      <c r="CY282" s="368" t="n"/>
      <c r="CZ282" s="368" t="n"/>
      <c r="DA282" s="368" t="n"/>
      <c r="DB282" s="368" t="n"/>
      <c r="DC282" s="368" t="n"/>
      <c r="DD282" s="368" t="n"/>
    </row>
    <row r="283">
      <c r="A283" s="368" t="n"/>
      <c r="B283" s="368" t="n"/>
      <c r="C283" s="368" t="n"/>
      <c r="D283" s="368" t="n"/>
      <c r="E283" s="368" t="n"/>
      <c r="F283" s="368" t="n"/>
      <c r="G283" s="318" t="n"/>
      <c r="H283" s="368" t="n"/>
      <c r="I283" s="368" t="n"/>
      <c r="J283" s="368" t="n"/>
      <c r="K283" s="368" t="n"/>
      <c r="L283" s="368" t="n"/>
      <c r="M283" s="368" t="n"/>
      <c r="N283" s="368" t="n"/>
      <c r="O283" s="368" t="n"/>
      <c r="P283" s="368" t="n"/>
      <c r="Q283" s="368" t="n"/>
      <c r="R283" s="368" t="n"/>
      <c r="S283" s="368" t="n"/>
      <c r="T283" s="368" t="n"/>
      <c r="U283" s="368" t="n"/>
      <c r="V283" s="368" t="n"/>
      <c r="W283" s="368" t="n"/>
      <c r="X283" s="368" t="n"/>
      <c r="Y283" s="368" t="n"/>
      <c r="Z283" s="368" t="n"/>
      <c r="AA283" s="368" t="n"/>
      <c r="AB283" s="368" t="n"/>
      <c r="AC283" s="368" t="n"/>
      <c r="AD283" s="368" t="n"/>
      <c r="AE283" s="368" t="n"/>
      <c r="AF283" s="368" t="n"/>
      <c r="AG283" s="368" t="n"/>
      <c r="AH283" s="368" t="n"/>
      <c r="AI283" s="368" t="n"/>
      <c r="AJ283" s="368" t="n"/>
      <c r="AK283" s="368" t="n"/>
      <c r="AL283" s="368" t="n"/>
      <c r="AM283" s="368" t="n"/>
      <c r="AN283" s="368" t="n"/>
      <c r="AO283" s="368" t="n"/>
      <c r="AP283" s="319" t="n"/>
      <c r="AQ283" s="368" t="n"/>
      <c r="AR283" s="368" t="n"/>
      <c r="AS283" s="368" t="n"/>
      <c r="AT283" s="368" t="n"/>
      <c r="AU283" s="368" t="n"/>
      <c r="AV283" s="368" t="n"/>
      <c r="AW283" s="368" t="n"/>
      <c r="AX283" s="368" t="n"/>
      <c r="AY283" s="368" t="n"/>
      <c r="AZ283" s="368" t="n"/>
      <c r="BA283" s="368" t="n"/>
      <c r="BB283" s="368" t="n"/>
      <c r="BC283" s="368" t="n"/>
      <c r="BD283" s="368" t="n"/>
      <c r="BE283" s="368" t="n"/>
      <c r="BF283" s="368" t="n"/>
      <c r="BG283" s="368" t="n"/>
      <c r="BH283" s="368" t="n"/>
      <c r="BI283" s="368" t="n"/>
      <c r="BJ283" s="368" t="n"/>
      <c r="BK283" s="368" t="n"/>
      <c r="BL283" s="368" t="n"/>
      <c r="BM283" s="368" t="n"/>
      <c r="BN283" s="368" t="n"/>
      <c r="BO283" s="368" t="n"/>
      <c r="BP283" s="368" t="n"/>
      <c r="BQ283" s="320" t="n"/>
      <c r="BR283" s="368" t="n"/>
      <c r="BS283" s="368" t="n"/>
      <c r="BT283" s="368" t="n"/>
      <c r="BU283" s="368" t="n"/>
      <c r="BV283" s="368" t="n"/>
      <c r="BW283" s="368" t="n"/>
      <c r="BX283" s="368" t="n"/>
      <c r="BY283" s="368" t="n"/>
      <c r="BZ283" s="368" t="n"/>
      <c r="CA283" s="368" t="n"/>
      <c r="CB283" s="368" t="n"/>
      <c r="CC283" s="368" t="n"/>
      <c r="CD283" s="368" t="n"/>
      <c r="CE283" s="368" t="n"/>
      <c r="CF283" s="368" t="n"/>
      <c r="CG283" s="368" t="n"/>
      <c r="CH283" s="368" t="n"/>
      <c r="CI283" s="368" t="n"/>
      <c r="CJ283" s="368" t="n"/>
      <c r="CK283" s="368" t="n"/>
      <c r="CL283" s="368" t="n"/>
      <c r="CM283" s="368" t="n"/>
      <c r="CN283" s="368" t="n"/>
      <c r="CO283" s="368" t="n"/>
      <c r="CP283" s="368" t="n"/>
      <c r="CQ283" s="368" t="n"/>
      <c r="CR283" s="368" t="n"/>
      <c r="CS283" s="368" t="n"/>
      <c r="CT283" s="368" t="n"/>
      <c r="CU283" s="368" t="n"/>
      <c r="CV283" s="368" t="n"/>
      <c r="CW283" s="368" t="n"/>
      <c r="CX283" s="368" t="n"/>
      <c r="CY283" s="368" t="n"/>
      <c r="CZ283" s="368" t="n"/>
      <c r="DA283" s="368" t="n"/>
      <c r="DB283" s="368" t="n"/>
      <c r="DC283" s="368" t="n"/>
      <c r="DD283" s="368" t="n"/>
    </row>
    <row r="284">
      <c r="A284" s="368" t="n"/>
      <c r="B284" s="368" t="n"/>
      <c r="C284" s="368" t="n"/>
      <c r="D284" s="368" t="n"/>
      <c r="E284" s="368" t="n"/>
      <c r="F284" s="368" t="n"/>
      <c r="G284" s="318" t="n"/>
      <c r="H284" s="368" t="n"/>
      <c r="I284" s="368" t="n"/>
      <c r="J284" s="368" t="n"/>
      <c r="K284" s="368" t="n"/>
      <c r="L284" s="368" t="n"/>
      <c r="M284" s="368" t="n"/>
      <c r="N284" s="368" t="n"/>
      <c r="O284" s="368" t="n"/>
      <c r="P284" s="368" t="n"/>
      <c r="Q284" s="368" t="n"/>
      <c r="R284" s="368" t="n"/>
      <c r="S284" s="368" t="n"/>
      <c r="T284" s="368" t="n"/>
      <c r="U284" s="368" t="n"/>
      <c r="V284" s="368" t="n"/>
      <c r="W284" s="368" t="n"/>
      <c r="X284" s="368" t="n"/>
      <c r="Y284" s="368" t="n"/>
      <c r="Z284" s="368" t="n"/>
      <c r="AA284" s="368" t="n"/>
      <c r="AB284" s="368" t="n"/>
      <c r="AC284" s="368" t="n"/>
      <c r="AD284" s="368" t="n"/>
      <c r="AE284" s="368" t="n"/>
      <c r="AF284" s="368" t="n"/>
      <c r="AG284" s="368" t="n"/>
      <c r="AH284" s="368" t="n"/>
      <c r="AI284" s="368" t="n"/>
      <c r="AJ284" s="368" t="n"/>
      <c r="AK284" s="368" t="n"/>
      <c r="AL284" s="368" t="n"/>
      <c r="AM284" s="368" t="n"/>
      <c r="AN284" s="368" t="n"/>
      <c r="AO284" s="368" t="n"/>
      <c r="AP284" s="319" t="n"/>
      <c r="AQ284" s="368" t="n"/>
      <c r="AR284" s="368" t="n"/>
      <c r="AS284" s="368" t="n"/>
      <c r="AT284" s="368" t="n"/>
      <c r="AU284" s="368" t="n"/>
      <c r="AV284" s="368" t="n"/>
      <c r="AW284" s="368" t="n"/>
      <c r="AX284" s="368" t="n"/>
      <c r="AY284" s="368" t="n"/>
      <c r="AZ284" s="368" t="n"/>
      <c r="BA284" s="368" t="n"/>
      <c r="BB284" s="368" t="n"/>
      <c r="BC284" s="368" t="n"/>
      <c r="BD284" s="368" t="n"/>
      <c r="BE284" s="368" t="n"/>
      <c r="BF284" s="368" t="n"/>
      <c r="BG284" s="368" t="n"/>
      <c r="BH284" s="368" t="n"/>
      <c r="BI284" s="368" t="n"/>
      <c r="BJ284" s="368" t="n"/>
      <c r="BK284" s="368" t="n"/>
      <c r="BL284" s="368" t="n"/>
      <c r="BM284" s="368" t="n"/>
      <c r="BN284" s="368" t="n"/>
      <c r="BO284" s="368" t="n"/>
      <c r="BP284" s="368" t="n"/>
      <c r="BQ284" s="320" t="n"/>
      <c r="BR284" s="368" t="n"/>
      <c r="BS284" s="368" t="n"/>
      <c r="BT284" s="368" t="n"/>
      <c r="BU284" s="368" t="n"/>
      <c r="BV284" s="368" t="n"/>
      <c r="BW284" s="368" t="n"/>
      <c r="BX284" s="368" t="n"/>
      <c r="BY284" s="368" t="n"/>
      <c r="BZ284" s="368" t="n"/>
      <c r="CA284" s="368" t="n"/>
      <c r="CB284" s="368" t="n"/>
      <c r="CC284" s="368" t="n"/>
      <c r="CD284" s="368" t="n"/>
      <c r="CE284" s="368" t="n"/>
      <c r="CF284" s="368" t="n"/>
      <c r="CG284" s="368" t="n"/>
      <c r="CH284" s="368" t="n"/>
      <c r="CI284" s="368" t="n"/>
      <c r="CJ284" s="368" t="n"/>
      <c r="CK284" s="368" t="n"/>
      <c r="CL284" s="368" t="n"/>
      <c r="CM284" s="368" t="n"/>
      <c r="CN284" s="368" t="n"/>
      <c r="CO284" s="368" t="n"/>
      <c r="CP284" s="368" t="n"/>
      <c r="CQ284" s="368" t="n"/>
      <c r="CR284" s="368" t="n"/>
      <c r="CS284" s="368" t="n"/>
      <c r="CT284" s="368" t="n"/>
      <c r="CU284" s="368" t="n"/>
      <c r="CV284" s="368" t="n"/>
      <c r="CW284" s="368" t="n"/>
      <c r="CX284" s="368" t="n"/>
      <c r="CY284" s="368" t="n"/>
      <c r="CZ284" s="368" t="n"/>
      <c r="DA284" s="368" t="n"/>
      <c r="DB284" s="368" t="n"/>
      <c r="DC284" s="368" t="n"/>
      <c r="DD284" s="368" t="n"/>
    </row>
    <row r="285">
      <c r="A285" s="368" t="n"/>
      <c r="B285" s="368" t="n"/>
      <c r="C285" s="368" t="n"/>
      <c r="D285" s="368" t="n"/>
      <c r="E285" s="368" t="n"/>
      <c r="F285" s="368" t="n"/>
      <c r="G285" s="318" t="n"/>
      <c r="H285" s="368" t="n"/>
      <c r="I285" s="368" t="n"/>
      <c r="J285" s="368" t="n"/>
      <c r="K285" s="368" t="n"/>
      <c r="L285" s="368" t="n"/>
      <c r="M285" s="368" t="n"/>
      <c r="N285" s="368" t="n"/>
      <c r="O285" s="368" t="n"/>
      <c r="P285" s="368" t="n"/>
      <c r="Q285" s="368" t="n"/>
      <c r="R285" s="368" t="n"/>
      <c r="S285" s="368" t="n"/>
      <c r="T285" s="368" t="n"/>
      <c r="U285" s="368" t="n"/>
      <c r="V285" s="368" t="n"/>
      <c r="W285" s="368" t="n"/>
      <c r="X285" s="368" t="n"/>
      <c r="Y285" s="368" t="n"/>
      <c r="Z285" s="368" t="n"/>
      <c r="AA285" s="368" t="n"/>
      <c r="AB285" s="368" t="n"/>
      <c r="AC285" s="368" t="n"/>
      <c r="AD285" s="368" t="n"/>
      <c r="AE285" s="368" t="n"/>
      <c r="AF285" s="368" t="n"/>
      <c r="AG285" s="368" t="n"/>
      <c r="AH285" s="368" t="n"/>
      <c r="AI285" s="368" t="n"/>
      <c r="AJ285" s="368" t="n"/>
      <c r="AK285" s="368" t="n"/>
      <c r="AL285" s="368" t="n"/>
      <c r="AM285" s="368" t="n"/>
      <c r="AN285" s="368" t="n"/>
      <c r="AO285" s="368" t="n"/>
      <c r="AP285" s="319" t="n"/>
      <c r="AQ285" s="368" t="n"/>
      <c r="AR285" s="368" t="n"/>
      <c r="AS285" s="368" t="n"/>
      <c r="AT285" s="368" t="n"/>
      <c r="AU285" s="368" t="n"/>
      <c r="AV285" s="368" t="n"/>
      <c r="AW285" s="368" t="n"/>
      <c r="AX285" s="368" t="n"/>
      <c r="AY285" s="368" t="n"/>
      <c r="AZ285" s="368" t="n"/>
      <c r="BA285" s="368" t="n"/>
      <c r="BB285" s="368" t="n"/>
      <c r="BC285" s="368" t="n"/>
      <c r="BD285" s="368" t="n"/>
      <c r="BE285" s="368" t="n"/>
      <c r="BF285" s="368" t="n"/>
      <c r="BG285" s="368" t="n"/>
      <c r="BH285" s="368" t="n"/>
      <c r="BI285" s="368" t="n"/>
      <c r="BJ285" s="368" t="n"/>
      <c r="BK285" s="368" t="n"/>
      <c r="BL285" s="368" t="n"/>
      <c r="BM285" s="368" t="n"/>
      <c r="BN285" s="368" t="n"/>
      <c r="BO285" s="368" t="n"/>
      <c r="BP285" s="368" t="n"/>
      <c r="BQ285" s="320" t="n"/>
      <c r="BR285" s="368" t="n"/>
      <c r="BS285" s="368" t="n"/>
      <c r="BT285" s="368" t="n"/>
      <c r="BU285" s="368" t="n"/>
      <c r="BV285" s="368" t="n"/>
      <c r="BW285" s="368" t="n"/>
      <c r="BX285" s="368" t="n"/>
      <c r="BY285" s="368" t="n"/>
      <c r="BZ285" s="368" t="n"/>
      <c r="CA285" s="368" t="n"/>
      <c r="CB285" s="368" t="n"/>
      <c r="CC285" s="368" t="n"/>
      <c r="CD285" s="368" t="n"/>
      <c r="CE285" s="368" t="n"/>
      <c r="CF285" s="368" t="n"/>
      <c r="CG285" s="368" t="n"/>
      <c r="CH285" s="368" t="n"/>
      <c r="CI285" s="368" t="n"/>
      <c r="CJ285" s="368" t="n"/>
      <c r="CK285" s="368" t="n"/>
      <c r="CL285" s="368" t="n"/>
      <c r="CM285" s="368" t="n"/>
      <c r="CN285" s="368" t="n"/>
      <c r="CO285" s="368" t="n"/>
      <c r="CP285" s="368" t="n"/>
      <c r="CQ285" s="368" t="n"/>
      <c r="CR285" s="368" t="n"/>
      <c r="CS285" s="368" t="n"/>
      <c r="CT285" s="368" t="n"/>
      <c r="CU285" s="368" t="n"/>
      <c r="CV285" s="368" t="n"/>
      <c r="CW285" s="368" t="n"/>
      <c r="CX285" s="368" t="n"/>
      <c r="CY285" s="368" t="n"/>
      <c r="CZ285" s="368" t="n"/>
      <c r="DA285" s="368" t="n"/>
      <c r="DB285" s="368" t="n"/>
      <c r="DC285" s="368" t="n"/>
      <c r="DD285" s="368" t="n"/>
    </row>
    <row r="286">
      <c r="A286" s="368" t="n"/>
      <c r="B286" s="368" t="n"/>
      <c r="C286" s="368" t="n"/>
      <c r="D286" s="368" t="n"/>
      <c r="E286" s="368" t="n"/>
      <c r="F286" s="368" t="n"/>
      <c r="G286" s="318" t="n"/>
      <c r="H286" s="368" t="n"/>
      <c r="I286" s="368" t="n"/>
      <c r="J286" s="368" t="n"/>
      <c r="K286" s="368" t="n"/>
      <c r="L286" s="368" t="n"/>
      <c r="M286" s="368" t="n"/>
      <c r="N286" s="368" t="n"/>
      <c r="O286" s="368" t="n"/>
      <c r="P286" s="368" t="n"/>
      <c r="Q286" s="368" t="n"/>
      <c r="R286" s="368" t="n"/>
      <c r="S286" s="368" t="n"/>
      <c r="T286" s="368" t="n"/>
      <c r="U286" s="368" t="n"/>
      <c r="V286" s="368" t="n"/>
      <c r="W286" s="368" t="n"/>
      <c r="X286" s="368" t="n"/>
      <c r="Y286" s="368" t="n"/>
      <c r="Z286" s="368" t="n"/>
      <c r="AA286" s="368" t="n"/>
      <c r="AB286" s="368" t="n"/>
      <c r="AC286" s="368" t="n"/>
      <c r="AD286" s="368" t="n"/>
      <c r="AE286" s="368" t="n"/>
      <c r="AF286" s="368" t="n"/>
      <c r="AG286" s="368" t="n"/>
      <c r="AH286" s="368" t="n"/>
      <c r="AI286" s="368" t="n"/>
      <c r="AJ286" s="368" t="n"/>
      <c r="AK286" s="368" t="n"/>
      <c r="AL286" s="368" t="n"/>
      <c r="AM286" s="368" t="n"/>
      <c r="AN286" s="368" t="n"/>
      <c r="AO286" s="368" t="n"/>
      <c r="AP286" s="319" t="n"/>
      <c r="AQ286" s="368" t="n"/>
      <c r="AR286" s="368" t="n"/>
      <c r="AS286" s="368" t="n"/>
      <c r="AT286" s="368" t="n"/>
      <c r="AU286" s="368" t="n"/>
      <c r="AV286" s="368" t="n"/>
      <c r="AW286" s="368" t="n"/>
      <c r="AX286" s="368" t="n"/>
      <c r="AY286" s="368" t="n"/>
      <c r="AZ286" s="368" t="n"/>
      <c r="BA286" s="368" t="n"/>
      <c r="BB286" s="368" t="n"/>
      <c r="BC286" s="368" t="n"/>
      <c r="BD286" s="368" t="n"/>
      <c r="BE286" s="368" t="n"/>
      <c r="BF286" s="368" t="n"/>
      <c r="BG286" s="368" t="n"/>
      <c r="BH286" s="368" t="n"/>
      <c r="BI286" s="368" t="n"/>
      <c r="BJ286" s="368" t="n"/>
      <c r="BK286" s="368" t="n"/>
      <c r="BL286" s="368" t="n"/>
      <c r="BM286" s="368" t="n"/>
      <c r="BN286" s="368" t="n"/>
      <c r="BO286" s="368" t="n"/>
      <c r="BP286" s="368" t="n"/>
      <c r="BQ286" s="320" t="n"/>
      <c r="BR286" s="368" t="n"/>
      <c r="BS286" s="368" t="n"/>
      <c r="BT286" s="368" t="n"/>
      <c r="BU286" s="368" t="n"/>
      <c r="BV286" s="368" t="n"/>
      <c r="BW286" s="368" t="n"/>
      <c r="BX286" s="368" t="n"/>
      <c r="BY286" s="368" t="n"/>
      <c r="BZ286" s="368" t="n"/>
      <c r="CA286" s="368" t="n"/>
      <c r="CB286" s="368" t="n"/>
      <c r="CC286" s="368" t="n"/>
      <c r="CD286" s="368" t="n"/>
      <c r="CE286" s="368" t="n"/>
      <c r="CF286" s="368" t="n"/>
      <c r="CG286" s="368" t="n"/>
      <c r="CH286" s="368" t="n"/>
      <c r="CI286" s="368" t="n"/>
      <c r="CJ286" s="368" t="n"/>
      <c r="CK286" s="368" t="n"/>
      <c r="CL286" s="368" t="n"/>
      <c r="CM286" s="368" t="n"/>
      <c r="CN286" s="368" t="n"/>
      <c r="CO286" s="368" t="n"/>
      <c r="CP286" s="368" t="n"/>
      <c r="CQ286" s="368" t="n"/>
      <c r="CR286" s="368" t="n"/>
      <c r="CS286" s="368" t="n"/>
      <c r="CT286" s="368" t="n"/>
      <c r="CU286" s="368" t="n"/>
      <c r="CV286" s="368" t="n"/>
      <c r="CW286" s="368" t="n"/>
      <c r="CX286" s="368" t="n"/>
      <c r="CY286" s="368" t="n"/>
      <c r="CZ286" s="368" t="n"/>
      <c r="DA286" s="368" t="n"/>
      <c r="DB286" s="368" t="n"/>
      <c r="DC286" s="368" t="n"/>
      <c r="DD286" s="368" t="n"/>
    </row>
    <row r="287">
      <c r="A287" s="368" t="n"/>
      <c r="B287" s="368" t="n"/>
      <c r="C287" s="368" t="n"/>
      <c r="D287" s="368" t="n"/>
      <c r="E287" s="368" t="n"/>
      <c r="F287" s="368" t="n"/>
      <c r="G287" s="318" t="n"/>
      <c r="H287" s="368" t="n"/>
      <c r="I287" s="368" t="n"/>
      <c r="J287" s="368" t="n"/>
      <c r="K287" s="368" t="n"/>
      <c r="L287" s="368" t="n"/>
      <c r="M287" s="368" t="n"/>
      <c r="N287" s="368" t="n"/>
      <c r="O287" s="368" t="n"/>
      <c r="P287" s="368" t="n"/>
      <c r="Q287" s="368" t="n"/>
      <c r="R287" s="368" t="n"/>
      <c r="S287" s="368" t="n"/>
      <c r="T287" s="368" t="n"/>
      <c r="U287" s="368" t="n"/>
      <c r="V287" s="368" t="n"/>
      <c r="W287" s="368" t="n"/>
      <c r="X287" s="368" t="n"/>
      <c r="Y287" s="368" t="n"/>
      <c r="Z287" s="368" t="n"/>
      <c r="AA287" s="368" t="n"/>
      <c r="AB287" s="368" t="n"/>
      <c r="AC287" s="368" t="n"/>
      <c r="AD287" s="368" t="n"/>
      <c r="AE287" s="368" t="n"/>
      <c r="AF287" s="368" t="n"/>
      <c r="AG287" s="368" t="n"/>
      <c r="AH287" s="368" t="n"/>
      <c r="AI287" s="368" t="n"/>
      <c r="AJ287" s="368" t="n"/>
      <c r="AK287" s="368" t="n"/>
      <c r="AL287" s="368" t="n"/>
      <c r="AM287" s="368" t="n"/>
      <c r="AN287" s="368" t="n"/>
      <c r="AO287" s="368" t="n"/>
      <c r="AP287" s="319" t="n"/>
      <c r="AQ287" s="368" t="n"/>
      <c r="AR287" s="368" t="n"/>
      <c r="AS287" s="368" t="n"/>
      <c r="AT287" s="368" t="n"/>
      <c r="AU287" s="368" t="n"/>
      <c r="AV287" s="368" t="n"/>
      <c r="AW287" s="368" t="n"/>
      <c r="AX287" s="368" t="n"/>
      <c r="AY287" s="368" t="n"/>
      <c r="AZ287" s="368" t="n"/>
      <c r="BA287" s="368" t="n"/>
      <c r="BB287" s="368" t="n"/>
      <c r="BC287" s="368" t="n"/>
      <c r="BD287" s="368" t="n"/>
      <c r="BE287" s="368" t="n"/>
      <c r="BF287" s="368" t="n"/>
      <c r="BG287" s="368" t="n"/>
      <c r="BH287" s="368" t="n"/>
      <c r="BI287" s="368" t="n"/>
      <c r="BJ287" s="368" t="n"/>
      <c r="BK287" s="368" t="n"/>
      <c r="BL287" s="368" t="n"/>
      <c r="BM287" s="368" t="n"/>
      <c r="BN287" s="368" t="n"/>
      <c r="BO287" s="368" t="n"/>
      <c r="BP287" s="368" t="n"/>
      <c r="BQ287" s="320" t="n"/>
      <c r="BR287" s="368" t="n"/>
      <c r="BS287" s="368" t="n"/>
      <c r="BT287" s="368" t="n"/>
      <c r="BU287" s="368" t="n"/>
      <c r="BV287" s="368" t="n"/>
      <c r="BW287" s="368" t="n"/>
      <c r="BX287" s="368" t="n"/>
      <c r="BY287" s="368" t="n"/>
      <c r="BZ287" s="368" t="n"/>
      <c r="CA287" s="368" t="n"/>
      <c r="CB287" s="368" t="n"/>
      <c r="CC287" s="368" t="n"/>
      <c r="CD287" s="368" t="n"/>
      <c r="CE287" s="368" t="n"/>
      <c r="CF287" s="368" t="n"/>
      <c r="CG287" s="368" t="n"/>
      <c r="CH287" s="368" t="n"/>
      <c r="CI287" s="368" t="n"/>
      <c r="CJ287" s="368" t="n"/>
      <c r="CK287" s="368" t="n"/>
      <c r="CL287" s="368" t="n"/>
      <c r="CM287" s="368" t="n"/>
      <c r="CN287" s="368" t="n"/>
      <c r="CO287" s="368" t="n"/>
      <c r="CP287" s="368" t="n"/>
      <c r="CQ287" s="368" t="n"/>
      <c r="CR287" s="368" t="n"/>
      <c r="CS287" s="368" t="n"/>
      <c r="CT287" s="368" t="n"/>
      <c r="CU287" s="368" t="n"/>
      <c r="CV287" s="368" t="n"/>
      <c r="CW287" s="368" t="n"/>
      <c r="CX287" s="368" t="n"/>
      <c r="CY287" s="368" t="n"/>
      <c r="CZ287" s="368" t="n"/>
      <c r="DA287" s="368" t="n"/>
      <c r="DB287" s="368" t="n"/>
      <c r="DC287" s="368" t="n"/>
      <c r="DD287" s="368" t="n"/>
    </row>
    <row r="288">
      <c r="A288" s="368" t="n"/>
      <c r="B288" s="368" t="n"/>
      <c r="C288" s="368" t="n"/>
      <c r="D288" s="368" t="n"/>
      <c r="E288" s="368" t="n"/>
      <c r="F288" s="368" t="n"/>
      <c r="G288" s="318" t="n"/>
      <c r="H288" s="368" t="n"/>
      <c r="I288" s="368" t="n"/>
      <c r="J288" s="368" t="n"/>
      <c r="K288" s="368" t="n"/>
      <c r="L288" s="368" t="n"/>
      <c r="M288" s="368" t="n"/>
      <c r="N288" s="368" t="n"/>
      <c r="O288" s="368" t="n"/>
      <c r="P288" s="368" t="n"/>
      <c r="Q288" s="368" t="n"/>
      <c r="R288" s="368" t="n"/>
      <c r="S288" s="368" t="n"/>
      <c r="T288" s="368" t="n"/>
      <c r="U288" s="368" t="n"/>
      <c r="V288" s="368" t="n"/>
      <c r="W288" s="368" t="n"/>
      <c r="X288" s="368" t="n"/>
      <c r="Y288" s="368" t="n"/>
      <c r="Z288" s="368" t="n"/>
      <c r="AA288" s="368" t="n"/>
      <c r="AB288" s="368" t="n"/>
      <c r="AC288" s="368" t="n"/>
      <c r="AD288" s="368" t="n"/>
      <c r="AE288" s="368" t="n"/>
      <c r="AF288" s="368" t="n"/>
      <c r="AG288" s="368" t="n"/>
      <c r="AH288" s="368" t="n"/>
      <c r="AI288" s="368" t="n"/>
      <c r="AJ288" s="368" t="n"/>
      <c r="AK288" s="368" t="n"/>
      <c r="AL288" s="368" t="n"/>
      <c r="AM288" s="368" t="n"/>
      <c r="AN288" s="368" t="n"/>
      <c r="AO288" s="368" t="n"/>
      <c r="AP288" s="319" t="n"/>
      <c r="AQ288" s="368" t="n"/>
      <c r="AR288" s="368" t="n"/>
      <c r="AS288" s="368" t="n"/>
      <c r="AT288" s="368" t="n"/>
      <c r="AU288" s="368" t="n"/>
      <c r="AV288" s="368" t="n"/>
      <c r="AW288" s="368" t="n"/>
      <c r="AX288" s="368" t="n"/>
      <c r="AY288" s="368" t="n"/>
      <c r="AZ288" s="368" t="n"/>
      <c r="BA288" s="368" t="n"/>
      <c r="BB288" s="368" t="n"/>
      <c r="BC288" s="368" t="n"/>
      <c r="BD288" s="368" t="n"/>
      <c r="BE288" s="368" t="n"/>
      <c r="BF288" s="368" t="n"/>
      <c r="BG288" s="368" t="n"/>
      <c r="BH288" s="368" t="n"/>
      <c r="BI288" s="368" t="n"/>
      <c r="BJ288" s="368" t="n"/>
      <c r="BK288" s="368" t="n"/>
      <c r="BL288" s="368" t="n"/>
      <c r="BM288" s="368" t="n"/>
      <c r="BN288" s="368" t="n"/>
      <c r="BO288" s="368" t="n"/>
      <c r="BP288" s="368" t="n"/>
      <c r="BQ288" s="320" t="n"/>
      <c r="BR288" s="368" t="n"/>
      <c r="BS288" s="368" t="n"/>
      <c r="BT288" s="368" t="n"/>
      <c r="BU288" s="368" t="n"/>
      <c r="BV288" s="368" t="n"/>
      <c r="BW288" s="368" t="n"/>
      <c r="BX288" s="368" t="n"/>
      <c r="BY288" s="368" t="n"/>
      <c r="BZ288" s="368" t="n"/>
      <c r="CA288" s="368" t="n"/>
      <c r="CB288" s="368" t="n"/>
      <c r="CC288" s="368" t="n"/>
      <c r="CD288" s="368" t="n"/>
      <c r="CE288" s="368" t="n"/>
      <c r="CF288" s="368" t="n"/>
      <c r="CG288" s="368" t="n"/>
      <c r="CH288" s="368" t="n"/>
      <c r="CI288" s="368" t="n"/>
      <c r="CJ288" s="368" t="n"/>
      <c r="CK288" s="368" t="n"/>
      <c r="CL288" s="368" t="n"/>
      <c r="CM288" s="368" t="n"/>
      <c r="CN288" s="368" t="n"/>
      <c r="CO288" s="368" t="n"/>
      <c r="CP288" s="368" t="n"/>
      <c r="CQ288" s="368" t="n"/>
      <c r="CR288" s="368" t="n"/>
      <c r="CS288" s="368" t="n"/>
      <c r="CT288" s="368" t="n"/>
      <c r="CU288" s="368" t="n"/>
      <c r="CV288" s="368" t="n"/>
      <c r="CW288" s="368" t="n"/>
      <c r="CX288" s="368" t="n"/>
      <c r="CY288" s="368" t="n"/>
      <c r="CZ288" s="368" t="n"/>
      <c r="DA288" s="368" t="n"/>
      <c r="DB288" s="368" t="n"/>
      <c r="DC288" s="368" t="n"/>
      <c r="DD288" s="368" t="n"/>
    </row>
    <row r="289">
      <c r="A289" s="368" t="n"/>
      <c r="B289" s="368" t="n"/>
      <c r="C289" s="368" t="n"/>
      <c r="D289" s="368" t="n"/>
      <c r="E289" s="368" t="n"/>
      <c r="F289" s="368" t="n"/>
      <c r="G289" s="318" t="n"/>
      <c r="H289" s="368" t="n"/>
      <c r="I289" s="368" t="n"/>
      <c r="J289" s="368" t="n"/>
      <c r="K289" s="368" t="n"/>
      <c r="L289" s="368" t="n"/>
      <c r="M289" s="368" t="n"/>
      <c r="N289" s="368" t="n"/>
      <c r="O289" s="368" t="n"/>
      <c r="P289" s="368" t="n"/>
      <c r="Q289" s="368" t="n"/>
      <c r="R289" s="368" t="n"/>
      <c r="S289" s="368" t="n"/>
      <c r="T289" s="368" t="n"/>
      <c r="U289" s="368" t="n"/>
      <c r="V289" s="368" t="n"/>
      <c r="W289" s="368" t="n"/>
      <c r="X289" s="368" t="n"/>
      <c r="Y289" s="368" t="n"/>
      <c r="Z289" s="368" t="n"/>
      <c r="AA289" s="368" t="n"/>
      <c r="AB289" s="368" t="n"/>
      <c r="AC289" s="368" t="n"/>
      <c r="AD289" s="368" t="n"/>
      <c r="AE289" s="368" t="n"/>
      <c r="AF289" s="368" t="n"/>
      <c r="AG289" s="368" t="n"/>
      <c r="AH289" s="368" t="n"/>
      <c r="AI289" s="368" t="n"/>
      <c r="AJ289" s="368" t="n"/>
      <c r="AK289" s="368" t="n"/>
      <c r="AL289" s="368" t="n"/>
      <c r="AM289" s="368" t="n"/>
      <c r="AN289" s="368" t="n"/>
      <c r="AO289" s="368" t="n"/>
      <c r="AP289" s="319" t="n"/>
      <c r="AQ289" s="368" t="n"/>
      <c r="AR289" s="368" t="n"/>
      <c r="AS289" s="368" t="n"/>
      <c r="AT289" s="368" t="n"/>
      <c r="AU289" s="368" t="n"/>
      <c r="AV289" s="368" t="n"/>
      <c r="AW289" s="368" t="n"/>
      <c r="AX289" s="368" t="n"/>
      <c r="AY289" s="368" t="n"/>
      <c r="AZ289" s="368" t="n"/>
      <c r="BA289" s="368" t="n"/>
      <c r="BB289" s="368" t="n"/>
      <c r="BC289" s="368" t="n"/>
      <c r="BD289" s="368" t="n"/>
      <c r="BE289" s="368" t="n"/>
      <c r="BF289" s="368" t="n"/>
      <c r="BG289" s="368" t="n"/>
      <c r="BH289" s="368" t="n"/>
      <c r="BI289" s="368" t="n"/>
      <c r="BJ289" s="368" t="n"/>
      <c r="BK289" s="368" t="n"/>
      <c r="BL289" s="368" t="n"/>
      <c r="BM289" s="368" t="n"/>
      <c r="BN289" s="368" t="n"/>
      <c r="BO289" s="368" t="n"/>
      <c r="BP289" s="368" t="n"/>
      <c r="BQ289" s="320" t="n"/>
      <c r="BR289" s="368" t="n"/>
      <c r="BS289" s="368" t="n"/>
      <c r="BT289" s="368" t="n"/>
      <c r="BU289" s="368" t="n"/>
      <c r="BV289" s="368" t="n"/>
      <c r="BW289" s="368" t="n"/>
      <c r="BX289" s="368" t="n"/>
      <c r="BY289" s="368" t="n"/>
      <c r="BZ289" s="368" t="n"/>
      <c r="CA289" s="368" t="n"/>
      <c r="CB289" s="368" t="n"/>
      <c r="CC289" s="368" t="n"/>
      <c r="CD289" s="368" t="n"/>
      <c r="CE289" s="368" t="n"/>
      <c r="CF289" s="368" t="n"/>
      <c r="CG289" s="368" t="n"/>
      <c r="CH289" s="368" t="n"/>
      <c r="CI289" s="368" t="n"/>
      <c r="CJ289" s="368" t="n"/>
      <c r="CK289" s="368" t="n"/>
      <c r="CL289" s="368" t="n"/>
      <c r="CM289" s="368" t="n"/>
      <c r="CN289" s="368" t="n"/>
      <c r="CO289" s="368" t="n"/>
      <c r="CP289" s="368" t="n"/>
      <c r="CQ289" s="368" t="n"/>
      <c r="CR289" s="368" t="n"/>
      <c r="CS289" s="368" t="n"/>
      <c r="CT289" s="368" t="n"/>
      <c r="CU289" s="368" t="n"/>
      <c r="CV289" s="368" t="n"/>
      <c r="CW289" s="368" t="n"/>
      <c r="CX289" s="368" t="n"/>
      <c r="CY289" s="368" t="n"/>
      <c r="CZ289" s="368" t="n"/>
      <c r="DA289" s="368" t="n"/>
      <c r="DB289" s="368" t="n"/>
      <c r="DC289" s="368" t="n"/>
      <c r="DD289" s="368" t="n"/>
    </row>
    <row r="290">
      <c r="A290" s="368" t="n"/>
      <c r="B290" s="368" t="n"/>
      <c r="C290" s="368" t="n"/>
      <c r="D290" s="368" t="n"/>
      <c r="E290" s="368" t="n"/>
      <c r="F290" s="368" t="n"/>
      <c r="G290" s="318" t="n"/>
      <c r="H290" s="368" t="n"/>
      <c r="I290" s="368" t="n"/>
      <c r="J290" s="368" t="n"/>
      <c r="K290" s="368" t="n"/>
      <c r="L290" s="368" t="n"/>
      <c r="M290" s="368" t="n"/>
      <c r="N290" s="368" t="n"/>
      <c r="O290" s="368" t="n"/>
      <c r="P290" s="368" t="n"/>
      <c r="Q290" s="368" t="n"/>
      <c r="R290" s="368" t="n"/>
      <c r="S290" s="368" t="n"/>
      <c r="T290" s="368" t="n"/>
      <c r="U290" s="368" t="n"/>
      <c r="V290" s="368" t="n"/>
      <c r="W290" s="368" t="n"/>
      <c r="X290" s="368" t="n"/>
      <c r="Y290" s="368" t="n"/>
      <c r="Z290" s="368" t="n"/>
      <c r="AA290" s="368" t="n"/>
      <c r="AB290" s="368" t="n"/>
      <c r="AC290" s="368" t="n"/>
      <c r="AD290" s="368" t="n"/>
      <c r="AE290" s="368" t="n"/>
      <c r="AF290" s="368" t="n"/>
      <c r="AG290" s="368" t="n"/>
      <c r="AH290" s="368" t="n"/>
      <c r="AI290" s="368" t="n"/>
      <c r="AJ290" s="368" t="n"/>
      <c r="AK290" s="368" t="n"/>
      <c r="AL290" s="368" t="n"/>
      <c r="AM290" s="368" t="n"/>
      <c r="AN290" s="368" t="n"/>
      <c r="AO290" s="368" t="n"/>
      <c r="AP290" s="319" t="n"/>
      <c r="AQ290" s="368" t="n"/>
      <c r="AR290" s="368" t="n"/>
      <c r="AS290" s="368" t="n"/>
      <c r="AT290" s="368" t="n"/>
      <c r="AU290" s="368" t="n"/>
      <c r="AV290" s="368" t="n"/>
      <c r="AW290" s="368" t="n"/>
      <c r="AX290" s="368" t="n"/>
      <c r="AY290" s="368" t="n"/>
      <c r="AZ290" s="368" t="n"/>
      <c r="BA290" s="368" t="n"/>
      <c r="BB290" s="368" t="n"/>
      <c r="BC290" s="368" t="n"/>
      <c r="BD290" s="368" t="n"/>
      <c r="BE290" s="368" t="n"/>
      <c r="BF290" s="368" t="n"/>
      <c r="BG290" s="368" t="n"/>
      <c r="BH290" s="368" t="n"/>
      <c r="BI290" s="368" t="n"/>
      <c r="BJ290" s="368" t="n"/>
      <c r="BK290" s="368" t="n"/>
      <c r="BL290" s="368" t="n"/>
      <c r="BM290" s="368" t="n"/>
      <c r="BN290" s="368" t="n"/>
      <c r="BO290" s="368" t="n"/>
      <c r="BP290" s="368" t="n"/>
      <c r="BQ290" s="320" t="n"/>
      <c r="BR290" s="368" t="n"/>
      <c r="BS290" s="368" t="n"/>
      <c r="BT290" s="368" t="n"/>
      <c r="BU290" s="368" t="n"/>
      <c r="BV290" s="368" t="n"/>
      <c r="BW290" s="368" t="n"/>
      <c r="BX290" s="368" t="n"/>
      <c r="BY290" s="368" t="n"/>
      <c r="BZ290" s="368" t="n"/>
      <c r="CA290" s="368" t="n"/>
      <c r="CB290" s="368" t="n"/>
      <c r="CC290" s="368" t="n"/>
      <c r="CD290" s="368" t="n"/>
      <c r="CE290" s="368" t="n"/>
      <c r="CF290" s="368" t="n"/>
      <c r="CG290" s="368" t="n"/>
      <c r="CH290" s="368" t="n"/>
      <c r="CI290" s="368" t="n"/>
      <c r="CJ290" s="368" t="n"/>
      <c r="CK290" s="368" t="n"/>
      <c r="CL290" s="368" t="n"/>
      <c r="CM290" s="368" t="n"/>
      <c r="CN290" s="368" t="n"/>
      <c r="CO290" s="368" t="n"/>
      <c r="CP290" s="368" t="n"/>
      <c r="CQ290" s="368" t="n"/>
      <c r="CR290" s="368" t="n"/>
      <c r="CS290" s="368" t="n"/>
      <c r="CT290" s="368" t="n"/>
      <c r="CU290" s="368" t="n"/>
      <c r="CV290" s="368" t="n"/>
      <c r="CW290" s="368" t="n"/>
      <c r="CX290" s="368" t="n"/>
      <c r="CY290" s="368" t="n"/>
      <c r="CZ290" s="368" t="n"/>
      <c r="DA290" s="368" t="n"/>
      <c r="DB290" s="368" t="n"/>
      <c r="DC290" s="368" t="n"/>
      <c r="DD290" s="368" t="n"/>
    </row>
    <row r="291">
      <c r="A291" s="368" t="n"/>
      <c r="B291" s="368" t="n"/>
      <c r="C291" s="368" t="n"/>
      <c r="D291" s="368" t="n"/>
      <c r="E291" s="368" t="n"/>
      <c r="F291" s="368" t="n"/>
      <c r="G291" s="318" t="n"/>
      <c r="H291" s="368" t="n"/>
      <c r="I291" s="368" t="n"/>
      <c r="J291" s="368" t="n"/>
      <c r="K291" s="368" t="n"/>
      <c r="L291" s="368" t="n"/>
      <c r="M291" s="368" t="n"/>
      <c r="N291" s="368" t="n"/>
      <c r="O291" s="368" t="n"/>
      <c r="P291" s="368" t="n"/>
      <c r="Q291" s="368" t="n"/>
      <c r="R291" s="368" t="n"/>
      <c r="S291" s="368" t="n"/>
      <c r="T291" s="368" t="n"/>
      <c r="U291" s="368" t="n"/>
      <c r="V291" s="368" t="n"/>
      <c r="W291" s="368" t="n"/>
      <c r="X291" s="368" t="n"/>
      <c r="Y291" s="368" t="n"/>
      <c r="Z291" s="368" t="n"/>
      <c r="AA291" s="368" t="n"/>
      <c r="AB291" s="368" t="n"/>
      <c r="AC291" s="368" t="n"/>
      <c r="AD291" s="368" t="n"/>
      <c r="AE291" s="368" t="n"/>
      <c r="AF291" s="368" t="n"/>
      <c r="AG291" s="368" t="n"/>
      <c r="AH291" s="368" t="n"/>
      <c r="AI291" s="368" t="n"/>
      <c r="AJ291" s="368" t="n"/>
      <c r="AK291" s="368" t="n"/>
      <c r="AL291" s="368" t="n"/>
      <c r="AM291" s="368" t="n"/>
      <c r="AN291" s="368" t="n"/>
      <c r="AO291" s="368" t="n"/>
      <c r="AP291" s="319" t="n"/>
      <c r="AQ291" s="368" t="n"/>
      <c r="AR291" s="368" t="n"/>
      <c r="AS291" s="368" t="n"/>
      <c r="AT291" s="368" t="n"/>
      <c r="AU291" s="368" t="n"/>
      <c r="AV291" s="368" t="n"/>
      <c r="AW291" s="368" t="n"/>
      <c r="AX291" s="368" t="n"/>
      <c r="AY291" s="368" t="n"/>
      <c r="AZ291" s="368" t="n"/>
      <c r="BA291" s="368" t="n"/>
      <c r="BB291" s="368" t="n"/>
      <c r="BC291" s="368" t="n"/>
      <c r="BD291" s="368" t="n"/>
      <c r="BE291" s="368" t="n"/>
      <c r="BF291" s="368" t="n"/>
      <c r="BG291" s="368" t="n"/>
      <c r="BH291" s="368" t="n"/>
      <c r="BI291" s="368" t="n"/>
      <c r="BJ291" s="368" t="n"/>
      <c r="BK291" s="368" t="n"/>
      <c r="BL291" s="368" t="n"/>
      <c r="BM291" s="368" t="n"/>
      <c r="BN291" s="368" t="n"/>
      <c r="BO291" s="368" t="n"/>
      <c r="BP291" s="368" t="n"/>
      <c r="BQ291" s="320" t="n"/>
      <c r="BR291" s="368" t="n"/>
      <c r="BS291" s="368" t="n"/>
      <c r="BT291" s="368" t="n"/>
      <c r="BU291" s="368" t="n"/>
      <c r="BV291" s="368" t="n"/>
      <c r="BW291" s="368" t="n"/>
      <c r="BX291" s="368" t="n"/>
      <c r="BY291" s="368" t="n"/>
      <c r="BZ291" s="368" t="n"/>
      <c r="CA291" s="368" t="n"/>
      <c r="CB291" s="368" t="n"/>
      <c r="CC291" s="368" t="n"/>
      <c r="CD291" s="368" t="n"/>
      <c r="CE291" s="368" t="n"/>
      <c r="CF291" s="368" t="n"/>
      <c r="CG291" s="368" t="n"/>
      <c r="CH291" s="368" t="n"/>
      <c r="CI291" s="368" t="n"/>
      <c r="CJ291" s="368" t="n"/>
      <c r="CK291" s="368" t="n"/>
      <c r="CL291" s="368" t="n"/>
      <c r="CM291" s="368" t="n"/>
      <c r="CN291" s="368" t="n"/>
      <c r="CO291" s="368" t="n"/>
      <c r="CP291" s="368" t="n"/>
      <c r="CQ291" s="368" t="n"/>
      <c r="CR291" s="368" t="n"/>
      <c r="CS291" s="368" t="n"/>
      <c r="CT291" s="368" t="n"/>
      <c r="CU291" s="368" t="n"/>
      <c r="CV291" s="368" t="n"/>
      <c r="CW291" s="368" t="n"/>
      <c r="CX291" s="368" t="n"/>
      <c r="CY291" s="368" t="n"/>
      <c r="CZ291" s="368" t="n"/>
      <c r="DA291" s="368" t="n"/>
      <c r="DB291" s="368" t="n"/>
      <c r="DC291" s="368" t="n"/>
      <c r="DD291" s="368" t="n"/>
    </row>
    <row r="292">
      <c r="A292" s="368" t="n"/>
      <c r="B292" s="368" t="n"/>
      <c r="C292" s="368" t="n"/>
      <c r="D292" s="368" t="n"/>
      <c r="E292" s="368" t="n"/>
      <c r="F292" s="368" t="n"/>
      <c r="G292" s="318" t="n"/>
      <c r="H292" s="368" t="n"/>
      <c r="I292" s="368" t="n"/>
      <c r="J292" s="368" t="n"/>
      <c r="K292" s="368" t="n"/>
      <c r="L292" s="368" t="n"/>
      <c r="M292" s="368" t="n"/>
      <c r="N292" s="368" t="n"/>
      <c r="O292" s="368" t="n"/>
      <c r="P292" s="368" t="n"/>
      <c r="Q292" s="368" t="n"/>
      <c r="R292" s="368" t="n"/>
      <c r="S292" s="368" t="n"/>
      <c r="T292" s="368" t="n"/>
      <c r="U292" s="368" t="n"/>
      <c r="V292" s="368" t="n"/>
      <c r="W292" s="368" t="n"/>
      <c r="X292" s="368" t="n"/>
      <c r="Y292" s="368" t="n"/>
      <c r="Z292" s="368" t="n"/>
      <c r="AA292" s="368" t="n"/>
      <c r="AB292" s="368" t="n"/>
      <c r="AC292" s="368" t="n"/>
      <c r="AD292" s="368" t="n"/>
      <c r="AE292" s="368" t="n"/>
      <c r="AF292" s="368" t="n"/>
      <c r="AG292" s="368" t="n"/>
      <c r="AH292" s="368" t="n"/>
      <c r="AI292" s="368" t="n"/>
      <c r="AJ292" s="368" t="n"/>
      <c r="AK292" s="368" t="n"/>
      <c r="AL292" s="368" t="n"/>
      <c r="AM292" s="368" t="n"/>
      <c r="AN292" s="368" t="n"/>
      <c r="AO292" s="368" t="n"/>
      <c r="AP292" s="319" t="n"/>
      <c r="AQ292" s="368" t="n"/>
      <c r="AR292" s="368" t="n"/>
      <c r="AS292" s="368" t="n"/>
      <c r="AT292" s="368" t="n"/>
      <c r="AU292" s="368" t="n"/>
      <c r="AV292" s="368" t="n"/>
      <c r="AW292" s="368" t="n"/>
      <c r="AX292" s="368" t="n"/>
      <c r="AY292" s="368" t="n"/>
      <c r="AZ292" s="368" t="n"/>
      <c r="BA292" s="368" t="n"/>
      <c r="BB292" s="368" t="n"/>
      <c r="BC292" s="368" t="n"/>
      <c r="BD292" s="368" t="n"/>
      <c r="BE292" s="368" t="n"/>
      <c r="BF292" s="368" t="n"/>
      <c r="BG292" s="368" t="n"/>
      <c r="BH292" s="368" t="n"/>
      <c r="BI292" s="368" t="n"/>
      <c r="BJ292" s="368" t="n"/>
      <c r="BK292" s="368" t="n"/>
      <c r="BL292" s="368" t="n"/>
      <c r="BM292" s="368" t="n"/>
      <c r="BN292" s="368" t="n"/>
      <c r="BO292" s="368" t="n"/>
      <c r="BP292" s="368" t="n"/>
      <c r="BQ292" s="320" t="n"/>
      <c r="BR292" s="368" t="n"/>
      <c r="BS292" s="368" t="n"/>
      <c r="BT292" s="368" t="n"/>
      <c r="BU292" s="368" t="n"/>
      <c r="BV292" s="368" t="n"/>
      <c r="BW292" s="368" t="n"/>
      <c r="BX292" s="368" t="n"/>
      <c r="BY292" s="368" t="n"/>
      <c r="BZ292" s="368" t="n"/>
      <c r="CA292" s="368" t="n"/>
      <c r="CB292" s="368" t="n"/>
      <c r="CC292" s="368" t="n"/>
      <c r="CD292" s="368" t="n"/>
      <c r="CE292" s="368" t="n"/>
      <c r="CF292" s="368" t="n"/>
      <c r="CG292" s="368" t="n"/>
      <c r="CH292" s="368" t="n"/>
      <c r="CI292" s="368" t="n"/>
      <c r="CJ292" s="368" t="n"/>
      <c r="CK292" s="368" t="n"/>
      <c r="CL292" s="368" t="n"/>
      <c r="CM292" s="368" t="n"/>
      <c r="CN292" s="368" t="n"/>
      <c r="CO292" s="368" t="n"/>
      <c r="CP292" s="368" t="n"/>
      <c r="CQ292" s="368" t="n"/>
      <c r="CR292" s="368" t="n"/>
      <c r="CS292" s="368" t="n"/>
      <c r="CT292" s="368" t="n"/>
      <c r="CU292" s="368" t="n"/>
      <c r="CV292" s="368" t="n"/>
      <c r="CW292" s="368" t="n"/>
      <c r="CX292" s="368" t="n"/>
      <c r="CY292" s="368" t="n"/>
      <c r="CZ292" s="368" t="n"/>
      <c r="DA292" s="368" t="n"/>
      <c r="DB292" s="368" t="n"/>
      <c r="DC292" s="368" t="n"/>
      <c r="DD292" s="368" t="n"/>
    </row>
    <row r="293">
      <c r="A293" s="368" t="n"/>
      <c r="B293" s="368" t="n"/>
      <c r="C293" s="368" t="n"/>
      <c r="D293" s="368" t="n"/>
      <c r="E293" s="368" t="n"/>
      <c r="F293" s="368" t="n"/>
      <c r="G293" s="318" t="n"/>
      <c r="H293" s="368" t="n"/>
      <c r="I293" s="368" t="n"/>
      <c r="J293" s="368" t="n"/>
      <c r="K293" s="368" t="n"/>
      <c r="L293" s="368" t="n"/>
      <c r="M293" s="368" t="n"/>
      <c r="N293" s="368" t="n"/>
      <c r="O293" s="368" t="n"/>
      <c r="P293" s="368" t="n"/>
      <c r="Q293" s="368" t="n"/>
      <c r="R293" s="368" t="n"/>
      <c r="S293" s="368" t="n"/>
      <c r="T293" s="368" t="n"/>
      <c r="U293" s="368" t="n"/>
      <c r="V293" s="368" t="n"/>
      <c r="W293" s="368" t="n"/>
      <c r="X293" s="368" t="n"/>
      <c r="Y293" s="368" t="n"/>
      <c r="Z293" s="368" t="n"/>
      <c r="AA293" s="368" t="n"/>
      <c r="AB293" s="368" t="n"/>
      <c r="AC293" s="368" t="n"/>
      <c r="AD293" s="368" t="n"/>
      <c r="AE293" s="368" t="n"/>
      <c r="AF293" s="368" t="n"/>
      <c r="AG293" s="368" t="n"/>
      <c r="AH293" s="368" t="n"/>
      <c r="AI293" s="368" t="n"/>
      <c r="AJ293" s="368" t="n"/>
      <c r="AK293" s="368" t="n"/>
      <c r="AL293" s="368" t="n"/>
      <c r="AM293" s="368" t="n"/>
      <c r="AN293" s="368" t="n"/>
      <c r="AO293" s="368" t="n"/>
      <c r="AP293" s="319" t="n"/>
      <c r="AQ293" s="368" t="n"/>
      <c r="AR293" s="368" t="n"/>
      <c r="AS293" s="368" t="n"/>
      <c r="AT293" s="368" t="n"/>
      <c r="AU293" s="368" t="n"/>
      <c r="AV293" s="368" t="n"/>
      <c r="AW293" s="368" t="n"/>
      <c r="AX293" s="368" t="n"/>
      <c r="AY293" s="368" t="n"/>
      <c r="AZ293" s="368" t="n"/>
      <c r="BA293" s="368" t="n"/>
      <c r="BB293" s="368" t="n"/>
      <c r="BC293" s="368" t="n"/>
      <c r="BD293" s="368" t="n"/>
      <c r="BE293" s="368" t="n"/>
      <c r="BF293" s="368" t="n"/>
      <c r="BG293" s="368" t="n"/>
      <c r="BH293" s="368" t="n"/>
      <c r="BI293" s="368" t="n"/>
      <c r="BJ293" s="368" t="n"/>
      <c r="BK293" s="368" t="n"/>
      <c r="BL293" s="368" t="n"/>
      <c r="BM293" s="368" t="n"/>
      <c r="BN293" s="368" t="n"/>
      <c r="BO293" s="368" t="n"/>
      <c r="BP293" s="368" t="n"/>
      <c r="BQ293" s="320" t="n"/>
      <c r="BR293" s="368" t="n"/>
      <c r="BS293" s="368" t="n"/>
      <c r="BT293" s="368" t="n"/>
      <c r="BU293" s="368" t="n"/>
      <c r="BV293" s="368" t="n"/>
      <c r="BW293" s="368" t="n"/>
      <c r="BX293" s="368" t="n"/>
      <c r="BY293" s="368" t="n"/>
      <c r="BZ293" s="368" t="n"/>
      <c r="CA293" s="368" t="n"/>
      <c r="CB293" s="368" t="n"/>
      <c r="CC293" s="368" t="n"/>
      <c r="CD293" s="368" t="n"/>
      <c r="CE293" s="368" t="n"/>
      <c r="CF293" s="368" t="n"/>
      <c r="CG293" s="368" t="n"/>
      <c r="CH293" s="368" t="n"/>
      <c r="CI293" s="368" t="n"/>
      <c r="CJ293" s="368" t="n"/>
      <c r="CK293" s="368" t="n"/>
      <c r="CL293" s="368" t="n"/>
      <c r="CM293" s="368" t="n"/>
      <c r="CN293" s="368" t="n"/>
      <c r="CO293" s="368" t="n"/>
      <c r="CP293" s="368" t="n"/>
      <c r="CQ293" s="368" t="n"/>
      <c r="CR293" s="368" t="n"/>
      <c r="CS293" s="368" t="n"/>
      <c r="CT293" s="368" t="n"/>
      <c r="CU293" s="368" t="n"/>
      <c r="CV293" s="368" t="n"/>
      <c r="CW293" s="368" t="n"/>
      <c r="CX293" s="368" t="n"/>
      <c r="CY293" s="368" t="n"/>
      <c r="CZ293" s="368" t="n"/>
      <c r="DA293" s="368" t="n"/>
      <c r="DB293" s="368" t="n"/>
      <c r="DC293" s="368" t="n"/>
      <c r="DD293" s="368" t="n"/>
    </row>
    <row r="294">
      <c r="A294" s="368" t="n"/>
      <c r="B294" s="368" t="n"/>
      <c r="C294" s="368" t="n"/>
      <c r="D294" s="368" t="n"/>
      <c r="E294" s="368" t="n"/>
      <c r="F294" s="368" t="n"/>
      <c r="G294" s="318" t="n"/>
      <c r="H294" s="368" t="n"/>
      <c r="I294" s="368" t="n"/>
      <c r="J294" s="368" t="n"/>
      <c r="K294" s="368" t="n"/>
      <c r="L294" s="368" t="n"/>
      <c r="M294" s="368" t="n"/>
      <c r="N294" s="368" t="n"/>
      <c r="O294" s="368" t="n"/>
      <c r="P294" s="368" t="n"/>
      <c r="Q294" s="368" t="n"/>
      <c r="R294" s="368" t="n"/>
      <c r="S294" s="368" t="n"/>
      <c r="T294" s="368" t="n"/>
      <c r="U294" s="368" t="n"/>
      <c r="V294" s="368" t="n"/>
      <c r="W294" s="368" t="n"/>
      <c r="X294" s="368" t="n"/>
      <c r="Y294" s="368" t="n"/>
      <c r="Z294" s="368" t="n"/>
      <c r="AA294" s="368" t="n"/>
      <c r="AB294" s="368" t="n"/>
      <c r="AC294" s="368" t="n"/>
      <c r="AD294" s="368" t="n"/>
      <c r="AE294" s="368" t="n"/>
      <c r="AF294" s="368" t="n"/>
      <c r="AG294" s="368" t="n"/>
      <c r="AH294" s="368" t="n"/>
      <c r="AI294" s="368" t="n"/>
      <c r="AJ294" s="368" t="n"/>
      <c r="AK294" s="368" t="n"/>
      <c r="AL294" s="368" t="n"/>
      <c r="AM294" s="368" t="n"/>
      <c r="AN294" s="368" t="n"/>
      <c r="AO294" s="368" t="n"/>
      <c r="AP294" s="319" t="n"/>
      <c r="AQ294" s="368" t="n"/>
      <c r="AR294" s="368" t="n"/>
      <c r="AS294" s="368" t="n"/>
      <c r="AT294" s="368" t="n"/>
      <c r="AU294" s="368" t="n"/>
      <c r="AV294" s="368" t="n"/>
      <c r="AW294" s="368" t="n"/>
      <c r="AX294" s="368" t="n"/>
      <c r="AY294" s="368" t="n"/>
      <c r="AZ294" s="368" t="n"/>
      <c r="BA294" s="368" t="n"/>
      <c r="BB294" s="368" t="n"/>
      <c r="BC294" s="368" t="n"/>
      <c r="BD294" s="368" t="n"/>
      <c r="BE294" s="368" t="n"/>
      <c r="BF294" s="368" t="n"/>
      <c r="BG294" s="368" t="n"/>
      <c r="BH294" s="368" t="n"/>
      <c r="BI294" s="368" t="n"/>
      <c r="BJ294" s="368" t="n"/>
      <c r="BK294" s="368" t="n"/>
      <c r="BL294" s="368" t="n"/>
      <c r="BM294" s="368" t="n"/>
      <c r="BN294" s="368" t="n"/>
      <c r="BO294" s="368" t="n"/>
      <c r="BP294" s="368" t="n"/>
      <c r="BQ294" s="320" t="n"/>
      <c r="BR294" s="368" t="n"/>
      <c r="BS294" s="368" t="n"/>
      <c r="BT294" s="368" t="n"/>
      <c r="BU294" s="368" t="n"/>
      <c r="BV294" s="368" t="n"/>
      <c r="BW294" s="368" t="n"/>
      <c r="BX294" s="368" t="n"/>
      <c r="BY294" s="368" t="n"/>
      <c r="BZ294" s="368" t="n"/>
      <c r="CA294" s="368" t="n"/>
      <c r="CB294" s="368" t="n"/>
      <c r="CC294" s="368" t="n"/>
      <c r="CD294" s="368" t="n"/>
      <c r="CE294" s="368" t="n"/>
      <c r="CF294" s="368" t="n"/>
      <c r="CG294" s="368" t="n"/>
      <c r="CH294" s="368" t="n"/>
      <c r="CI294" s="368" t="n"/>
      <c r="CJ294" s="368" t="n"/>
      <c r="CK294" s="368" t="n"/>
      <c r="CL294" s="368" t="n"/>
      <c r="CM294" s="368" t="n"/>
      <c r="CN294" s="368" t="n"/>
      <c r="CO294" s="368" t="n"/>
      <c r="CP294" s="368" t="n"/>
      <c r="CQ294" s="368" t="n"/>
      <c r="CR294" s="368" t="n"/>
      <c r="CS294" s="368" t="n"/>
      <c r="CT294" s="368" t="n"/>
      <c r="CU294" s="368" t="n"/>
      <c r="CV294" s="368" t="n"/>
      <c r="CW294" s="368" t="n"/>
      <c r="CX294" s="368" t="n"/>
      <c r="CY294" s="368" t="n"/>
      <c r="CZ294" s="368" t="n"/>
      <c r="DA294" s="368" t="n"/>
      <c r="DB294" s="368" t="n"/>
      <c r="DC294" s="368" t="n"/>
      <c r="DD294" s="368" t="n"/>
    </row>
    <row r="295">
      <c r="A295" s="368" t="n"/>
      <c r="B295" s="368" t="n"/>
      <c r="C295" s="368" t="n"/>
      <c r="D295" s="368" t="n"/>
      <c r="E295" s="368" t="n"/>
      <c r="F295" s="368" t="n"/>
      <c r="G295" s="318" t="n"/>
      <c r="H295" s="368" t="n"/>
      <c r="I295" s="368" t="n"/>
      <c r="J295" s="368" t="n"/>
      <c r="K295" s="368" t="n"/>
      <c r="L295" s="368" t="n"/>
      <c r="M295" s="368" t="n"/>
      <c r="N295" s="368" t="n"/>
      <c r="O295" s="368" t="n"/>
      <c r="P295" s="368" t="n"/>
      <c r="Q295" s="368" t="n"/>
      <c r="R295" s="368" t="n"/>
      <c r="S295" s="368" t="n"/>
      <c r="T295" s="368" t="n"/>
      <c r="U295" s="368" t="n"/>
      <c r="V295" s="368" t="n"/>
      <c r="W295" s="368" t="n"/>
      <c r="X295" s="368" t="n"/>
      <c r="Y295" s="368" t="n"/>
      <c r="Z295" s="368" t="n"/>
      <c r="AA295" s="368" t="n"/>
      <c r="AB295" s="368" t="n"/>
      <c r="AC295" s="368" t="n"/>
      <c r="AD295" s="368" t="n"/>
      <c r="AE295" s="368" t="n"/>
      <c r="AF295" s="368" t="n"/>
      <c r="AG295" s="368" t="n"/>
      <c r="AH295" s="368" t="n"/>
      <c r="AI295" s="368" t="n"/>
      <c r="AJ295" s="368" t="n"/>
      <c r="AK295" s="368" t="n"/>
      <c r="AL295" s="368" t="n"/>
      <c r="AM295" s="368" t="n"/>
      <c r="AN295" s="368" t="n"/>
      <c r="AO295" s="368" t="n"/>
      <c r="AP295" s="319" t="n"/>
      <c r="AQ295" s="368" t="n"/>
      <c r="AR295" s="368" t="n"/>
      <c r="AS295" s="368" t="n"/>
      <c r="AT295" s="368" t="n"/>
      <c r="AU295" s="368" t="n"/>
      <c r="AV295" s="368" t="n"/>
      <c r="AW295" s="368" t="n"/>
      <c r="AX295" s="368" t="n"/>
      <c r="AY295" s="368" t="n"/>
      <c r="AZ295" s="368" t="n"/>
      <c r="BA295" s="368" t="n"/>
      <c r="BB295" s="368" t="n"/>
      <c r="BC295" s="368" t="n"/>
      <c r="BD295" s="368" t="n"/>
      <c r="BE295" s="368" t="n"/>
      <c r="BF295" s="368" t="n"/>
      <c r="BG295" s="368" t="n"/>
      <c r="BH295" s="368" t="n"/>
      <c r="BI295" s="368" t="n"/>
      <c r="BJ295" s="368" t="n"/>
      <c r="BK295" s="368" t="n"/>
      <c r="BL295" s="368" t="n"/>
      <c r="BM295" s="368" t="n"/>
      <c r="BN295" s="368" t="n"/>
      <c r="BO295" s="368" t="n"/>
      <c r="BP295" s="368" t="n"/>
      <c r="BQ295" s="320" t="n"/>
      <c r="BR295" s="368" t="n"/>
      <c r="BS295" s="368" t="n"/>
      <c r="BT295" s="368" t="n"/>
      <c r="BU295" s="368" t="n"/>
      <c r="BV295" s="368" t="n"/>
      <c r="BW295" s="368" t="n"/>
      <c r="BX295" s="368" t="n"/>
      <c r="BY295" s="368" t="n"/>
      <c r="BZ295" s="368" t="n"/>
      <c r="CA295" s="368" t="n"/>
      <c r="CB295" s="368" t="n"/>
      <c r="CC295" s="368" t="n"/>
      <c r="CD295" s="368" t="n"/>
      <c r="CE295" s="368" t="n"/>
      <c r="CF295" s="368" t="n"/>
      <c r="CG295" s="368" t="n"/>
      <c r="CH295" s="368" t="n"/>
      <c r="CI295" s="368" t="n"/>
      <c r="CJ295" s="368" t="n"/>
      <c r="CK295" s="368" t="n"/>
      <c r="CL295" s="368" t="n"/>
      <c r="CM295" s="368" t="n"/>
      <c r="CN295" s="368" t="n"/>
      <c r="CO295" s="368" t="n"/>
      <c r="CP295" s="368" t="n"/>
      <c r="CQ295" s="368" t="n"/>
      <c r="CR295" s="368" t="n"/>
      <c r="CS295" s="368" t="n"/>
      <c r="CT295" s="368" t="n"/>
      <c r="CU295" s="368" t="n"/>
      <c r="CV295" s="368" t="n"/>
      <c r="CW295" s="368" t="n"/>
      <c r="CX295" s="368" t="n"/>
      <c r="CY295" s="368" t="n"/>
      <c r="CZ295" s="368" t="n"/>
      <c r="DA295" s="368" t="n"/>
      <c r="DB295" s="368" t="n"/>
      <c r="DC295" s="368" t="n"/>
      <c r="DD295" s="368" t="n"/>
    </row>
    <row r="296">
      <c r="A296" s="368" t="n"/>
      <c r="B296" s="368" t="n"/>
      <c r="C296" s="368" t="n"/>
      <c r="D296" s="368" t="n"/>
      <c r="E296" s="368" t="n"/>
      <c r="F296" s="368" t="n"/>
      <c r="G296" s="318" t="n"/>
      <c r="H296" s="368" t="n"/>
      <c r="I296" s="368" t="n"/>
      <c r="J296" s="368" t="n"/>
      <c r="K296" s="368" t="n"/>
      <c r="L296" s="368" t="n"/>
      <c r="M296" s="368" t="n"/>
      <c r="N296" s="368" t="n"/>
      <c r="O296" s="368" t="n"/>
      <c r="P296" s="368" t="n"/>
      <c r="Q296" s="368" t="n"/>
      <c r="R296" s="368" t="n"/>
      <c r="S296" s="368" t="n"/>
      <c r="T296" s="368" t="n"/>
      <c r="U296" s="368" t="n"/>
      <c r="V296" s="368" t="n"/>
      <c r="W296" s="368" t="n"/>
      <c r="X296" s="368" t="n"/>
      <c r="Y296" s="368" t="n"/>
      <c r="Z296" s="368" t="n"/>
      <c r="AA296" s="368" t="n"/>
      <c r="AB296" s="368" t="n"/>
      <c r="AC296" s="368" t="n"/>
      <c r="AD296" s="368" t="n"/>
      <c r="AE296" s="368" t="n"/>
      <c r="AF296" s="368" t="n"/>
      <c r="AG296" s="368" t="n"/>
      <c r="AH296" s="368" t="n"/>
      <c r="AI296" s="368" t="n"/>
      <c r="AJ296" s="368" t="n"/>
      <c r="AK296" s="368" t="n"/>
      <c r="AL296" s="368" t="n"/>
      <c r="AM296" s="368" t="n"/>
      <c r="AN296" s="368" t="n"/>
      <c r="AO296" s="368" t="n"/>
      <c r="AP296" s="319" t="n"/>
      <c r="AQ296" s="368" t="n"/>
      <c r="AR296" s="368" t="n"/>
      <c r="AS296" s="368" t="n"/>
      <c r="AT296" s="368" t="n"/>
      <c r="AU296" s="368" t="n"/>
      <c r="AV296" s="368" t="n"/>
      <c r="AW296" s="368" t="n"/>
      <c r="AX296" s="368" t="n"/>
      <c r="AY296" s="368" t="n"/>
      <c r="AZ296" s="368" t="n"/>
      <c r="BA296" s="368" t="n"/>
      <c r="BB296" s="368" t="n"/>
      <c r="BC296" s="368" t="n"/>
      <c r="BD296" s="368" t="n"/>
      <c r="BE296" s="368" t="n"/>
      <c r="BF296" s="368" t="n"/>
      <c r="BG296" s="368" t="n"/>
      <c r="BH296" s="368" t="n"/>
      <c r="BI296" s="368" t="n"/>
      <c r="BJ296" s="368" t="n"/>
      <c r="BK296" s="368" t="n"/>
      <c r="BL296" s="368" t="n"/>
      <c r="BM296" s="368" t="n"/>
      <c r="BN296" s="368" t="n"/>
      <c r="BO296" s="368" t="n"/>
      <c r="BP296" s="368" t="n"/>
      <c r="BQ296" s="320" t="n"/>
      <c r="BR296" s="368" t="n"/>
      <c r="BS296" s="368" t="n"/>
      <c r="BT296" s="368" t="n"/>
      <c r="BU296" s="368" t="n"/>
      <c r="BV296" s="368" t="n"/>
      <c r="BW296" s="368" t="n"/>
      <c r="BX296" s="368" t="n"/>
      <c r="BY296" s="368" t="n"/>
      <c r="BZ296" s="368" t="n"/>
      <c r="CA296" s="368" t="n"/>
      <c r="CB296" s="368" t="n"/>
      <c r="CC296" s="368" t="n"/>
      <c r="CD296" s="368" t="n"/>
      <c r="CE296" s="368" t="n"/>
      <c r="CF296" s="368" t="n"/>
      <c r="CG296" s="368" t="n"/>
      <c r="CH296" s="368" t="n"/>
      <c r="CI296" s="368" t="n"/>
      <c r="CJ296" s="368" t="n"/>
      <c r="CK296" s="368" t="n"/>
      <c r="CL296" s="368" t="n"/>
      <c r="CM296" s="368" t="n"/>
      <c r="CN296" s="368" t="n"/>
      <c r="CO296" s="368" t="n"/>
      <c r="CP296" s="368" t="n"/>
      <c r="CQ296" s="368" t="n"/>
      <c r="CR296" s="368" t="n"/>
      <c r="CS296" s="368" t="n"/>
      <c r="CT296" s="368" t="n"/>
      <c r="CU296" s="368" t="n"/>
      <c r="CV296" s="368" t="n"/>
      <c r="CW296" s="368" t="n"/>
      <c r="CX296" s="368" t="n"/>
      <c r="CY296" s="368" t="n"/>
      <c r="CZ296" s="368" t="n"/>
      <c r="DA296" s="368" t="n"/>
      <c r="DB296" s="368" t="n"/>
      <c r="DC296" s="368" t="n"/>
      <c r="DD296" s="368" t="n"/>
    </row>
    <row r="297">
      <c r="A297" s="368" t="n"/>
      <c r="B297" s="368" t="n"/>
      <c r="C297" s="368" t="n"/>
      <c r="D297" s="368" t="n"/>
      <c r="E297" s="368" t="n"/>
      <c r="F297" s="368" t="n"/>
      <c r="G297" s="318" t="n"/>
      <c r="H297" s="368" t="n"/>
      <c r="I297" s="368" t="n"/>
      <c r="J297" s="368" t="n"/>
      <c r="K297" s="368" t="n"/>
      <c r="L297" s="368" t="n"/>
      <c r="M297" s="368" t="n"/>
      <c r="N297" s="368" t="n"/>
      <c r="O297" s="368" t="n"/>
      <c r="P297" s="368" t="n"/>
      <c r="Q297" s="368" t="n"/>
      <c r="R297" s="368" t="n"/>
      <c r="S297" s="368" t="n"/>
      <c r="T297" s="368" t="n"/>
      <c r="U297" s="368" t="n"/>
      <c r="V297" s="368" t="n"/>
      <c r="W297" s="368" t="n"/>
      <c r="X297" s="368" t="n"/>
      <c r="Y297" s="368" t="n"/>
      <c r="Z297" s="368" t="n"/>
      <c r="AA297" s="368" t="n"/>
      <c r="AB297" s="368" t="n"/>
      <c r="AC297" s="368" t="n"/>
      <c r="AD297" s="368" t="n"/>
      <c r="AE297" s="368" t="n"/>
      <c r="AF297" s="368" t="n"/>
      <c r="AG297" s="368" t="n"/>
      <c r="AH297" s="368" t="n"/>
      <c r="AI297" s="368" t="n"/>
      <c r="AJ297" s="368" t="n"/>
      <c r="AK297" s="368" t="n"/>
      <c r="AL297" s="368" t="n"/>
      <c r="AM297" s="368" t="n"/>
      <c r="AN297" s="368" t="n"/>
      <c r="AO297" s="368" t="n"/>
      <c r="AP297" s="319" t="n"/>
      <c r="AQ297" s="368" t="n"/>
      <c r="AR297" s="368" t="n"/>
      <c r="AS297" s="368" t="n"/>
      <c r="AT297" s="368" t="n"/>
      <c r="AU297" s="368" t="n"/>
      <c r="AV297" s="368" t="n"/>
      <c r="AW297" s="368" t="n"/>
      <c r="AX297" s="368" t="n"/>
      <c r="AY297" s="368" t="n"/>
      <c r="AZ297" s="368" t="n"/>
      <c r="BA297" s="368" t="n"/>
      <c r="BB297" s="368" t="n"/>
      <c r="BC297" s="368" t="n"/>
      <c r="BD297" s="368" t="n"/>
      <c r="BE297" s="368" t="n"/>
      <c r="BF297" s="368" t="n"/>
      <c r="BG297" s="368" t="n"/>
      <c r="BH297" s="368" t="n"/>
      <c r="BI297" s="368" t="n"/>
      <c r="BJ297" s="368" t="n"/>
      <c r="BK297" s="368" t="n"/>
      <c r="BL297" s="368" t="n"/>
      <c r="BM297" s="368" t="n"/>
      <c r="BN297" s="368" t="n"/>
      <c r="BO297" s="368" t="n"/>
      <c r="BP297" s="368" t="n"/>
      <c r="BQ297" s="320" t="n"/>
      <c r="BR297" s="368" t="n"/>
      <c r="BS297" s="368" t="n"/>
      <c r="BT297" s="368" t="n"/>
      <c r="BU297" s="368" t="n"/>
      <c r="BV297" s="368" t="n"/>
      <c r="BW297" s="368" t="n"/>
      <c r="BX297" s="368" t="n"/>
      <c r="BY297" s="368" t="n"/>
      <c r="BZ297" s="368" t="n"/>
      <c r="CA297" s="368" t="n"/>
      <c r="CB297" s="368" t="n"/>
      <c r="CC297" s="368" t="n"/>
      <c r="CD297" s="368" t="n"/>
      <c r="CE297" s="368" t="n"/>
      <c r="CF297" s="368" t="n"/>
      <c r="CG297" s="368" t="n"/>
      <c r="CH297" s="368" t="n"/>
      <c r="CI297" s="368" t="n"/>
      <c r="CJ297" s="368" t="n"/>
      <c r="CK297" s="368" t="n"/>
      <c r="CL297" s="368" t="n"/>
      <c r="CM297" s="368" t="n"/>
      <c r="CN297" s="368" t="n"/>
      <c r="CO297" s="368" t="n"/>
      <c r="CP297" s="368" t="n"/>
      <c r="CQ297" s="368" t="n"/>
      <c r="CR297" s="368" t="n"/>
      <c r="CS297" s="368" t="n"/>
      <c r="CT297" s="368" t="n"/>
      <c r="CU297" s="368" t="n"/>
      <c r="CV297" s="368" t="n"/>
      <c r="CW297" s="368" t="n"/>
      <c r="CX297" s="368" t="n"/>
      <c r="CY297" s="368" t="n"/>
      <c r="CZ297" s="368" t="n"/>
      <c r="DA297" s="368" t="n"/>
      <c r="DB297" s="368" t="n"/>
      <c r="DC297" s="368" t="n"/>
      <c r="DD297" s="368" t="n"/>
    </row>
    <row r="298">
      <c r="A298" s="368" t="n"/>
      <c r="B298" s="368" t="n"/>
      <c r="C298" s="368" t="n"/>
      <c r="D298" s="368" t="n"/>
      <c r="E298" s="368" t="n"/>
      <c r="F298" s="368" t="n"/>
      <c r="G298" s="318" t="n"/>
      <c r="H298" s="368" t="n"/>
      <c r="I298" s="368" t="n"/>
      <c r="J298" s="368" t="n"/>
      <c r="K298" s="368" t="n"/>
      <c r="L298" s="368" t="n"/>
      <c r="M298" s="368" t="n"/>
      <c r="N298" s="368" t="n"/>
      <c r="O298" s="368" t="n"/>
      <c r="P298" s="368" t="n"/>
      <c r="Q298" s="368" t="n"/>
      <c r="R298" s="368" t="n"/>
      <c r="S298" s="368" t="n"/>
      <c r="T298" s="368" t="n"/>
      <c r="U298" s="368" t="n"/>
      <c r="V298" s="368" t="n"/>
      <c r="W298" s="368" t="n"/>
      <c r="X298" s="368" t="n"/>
      <c r="Y298" s="368" t="n"/>
      <c r="Z298" s="368" t="n"/>
      <c r="AA298" s="368" t="n"/>
      <c r="AB298" s="368" t="n"/>
      <c r="AC298" s="368" t="n"/>
      <c r="AD298" s="368" t="n"/>
      <c r="AE298" s="368" t="n"/>
      <c r="AF298" s="368" t="n"/>
      <c r="AG298" s="368" t="n"/>
      <c r="AH298" s="368" t="n"/>
      <c r="AI298" s="368" t="n"/>
      <c r="AJ298" s="368" t="n"/>
      <c r="AK298" s="368" t="n"/>
      <c r="AL298" s="368" t="n"/>
      <c r="AM298" s="368" t="n"/>
      <c r="AN298" s="368" t="n"/>
      <c r="AO298" s="368" t="n"/>
      <c r="AP298" s="319" t="n"/>
      <c r="AQ298" s="368" t="n"/>
      <c r="AR298" s="368" t="n"/>
      <c r="AS298" s="368" t="n"/>
      <c r="AT298" s="368" t="n"/>
      <c r="AU298" s="368" t="n"/>
      <c r="AV298" s="368" t="n"/>
      <c r="AW298" s="368" t="n"/>
      <c r="AX298" s="368" t="n"/>
      <c r="AY298" s="368" t="n"/>
      <c r="AZ298" s="368" t="n"/>
      <c r="BA298" s="368" t="n"/>
      <c r="BB298" s="368" t="n"/>
      <c r="BC298" s="368" t="n"/>
      <c r="BD298" s="368" t="n"/>
      <c r="BE298" s="368" t="n"/>
      <c r="BF298" s="368" t="n"/>
      <c r="BG298" s="368" t="n"/>
      <c r="BH298" s="368" t="n"/>
      <c r="BI298" s="368" t="n"/>
      <c r="BJ298" s="368" t="n"/>
      <c r="BK298" s="368" t="n"/>
      <c r="BL298" s="368" t="n"/>
      <c r="BM298" s="368" t="n"/>
      <c r="BN298" s="368" t="n"/>
      <c r="BO298" s="368" t="n"/>
      <c r="BP298" s="368" t="n"/>
      <c r="BQ298" s="320" t="n"/>
      <c r="BR298" s="368" t="n"/>
      <c r="BS298" s="368" t="n"/>
      <c r="BT298" s="368" t="n"/>
      <c r="BU298" s="368" t="n"/>
      <c r="BV298" s="368" t="n"/>
      <c r="BW298" s="368" t="n"/>
      <c r="BX298" s="368" t="n"/>
      <c r="BY298" s="368" t="n"/>
      <c r="BZ298" s="368" t="n"/>
      <c r="CA298" s="368" t="n"/>
      <c r="CB298" s="368" t="n"/>
      <c r="CC298" s="368" t="n"/>
      <c r="CD298" s="368" t="n"/>
      <c r="CE298" s="368" t="n"/>
      <c r="CF298" s="368" t="n"/>
      <c r="CG298" s="368" t="n"/>
      <c r="CH298" s="368" t="n"/>
      <c r="CI298" s="368" t="n"/>
      <c r="CJ298" s="368" t="n"/>
      <c r="CK298" s="368" t="n"/>
      <c r="CL298" s="368" t="n"/>
      <c r="CM298" s="368" t="n"/>
      <c r="CN298" s="368" t="n"/>
      <c r="CO298" s="368" t="n"/>
      <c r="CP298" s="368" t="n"/>
      <c r="CQ298" s="368" t="n"/>
      <c r="CR298" s="368" t="n"/>
      <c r="CS298" s="368" t="n"/>
      <c r="CT298" s="368" t="n"/>
      <c r="CU298" s="368" t="n"/>
      <c r="CV298" s="368" t="n"/>
      <c r="CW298" s="368" t="n"/>
      <c r="CX298" s="368" t="n"/>
      <c r="CY298" s="368" t="n"/>
      <c r="CZ298" s="368" t="n"/>
      <c r="DA298" s="368" t="n"/>
      <c r="DB298" s="368" t="n"/>
      <c r="DC298" s="368" t="n"/>
      <c r="DD298" s="368" t="n"/>
    </row>
    <row r="299">
      <c r="A299" s="368" t="n"/>
      <c r="B299" s="368" t="n"/>
      <c r="C299" s="368" t="n"/>
      <c r="D299" s="368" t="n"/>
      <c r="E299" s="368" t="n"/>
      <c r="F299" s="368" t="n"/>
      <c r="G299" s="318" t="n"/>
      <c r="H299" s="368" t="n"/>
      <c r="I299" s="368" t="n"/>
      <c r="J299" s="368" t="n"/>
      <c r="K299" s="368" t="n"/>
      <c r="L299" s="368" t="n"/>
      <c r="M299" s="368" t="n"/>
      <c r="N299" s="368" t="n"/>
      <c r="O299" s="368" t="n"/>
      <c r="P299" s="368" t="n"/>
      <c r="Q299" s="368" t="n"/>
      <c r="R299" s="368" t="n"/>
      <c r="S299" s="368" t="n"/>
      <c r="T299" s="368" t="n"/>
      <c r="U299" s="368" t="n"/>
      <c r="V299" s="368" t="n"/>
      <c r="W299" s="368" t="n"/>
      <c r="X299" s="368" t="n"/>
      <c r="Y299" s="368" t="n"/>
      <c r="Z299" s="368" t="n"/>
      <c r="AA299" s="368" t="n"/>
      <c r="AB299" s="368" t="n"/>
      <c r="AC299" s="368" t="n"/>
      <c r="AD299" s="368" t="n"/>
      <c r="AE299" s="368" t="n"/>
      <c r="AF299" s="368" t="n"/>
      <c r="AG299" s="368" t="n"/>
      <c r="AH299" s="368" t="n"/>
      <c r="AI299" s="368" t="n"/>
      <c r="AJ299" s="368" t="n"/>
      <c r="AK299" s="368" t="n"/>
      <c r="AL299" s="368" t="n"/>
      <c r="AM299" s="368" t="n"/>
      <c r="AN299" s="368" t="n"/>
      <c r="AO299" s="368" t="n"/>
      <c r="AP299" s="319" t="n"/>
      <c r="AQ299" s="368" t="n"/>
      <c r="AR299" s="368" t="n"/>
      <c r="AS299" s="368" t="n"/>
      <c r="AT299" s="368" t="n"/>
      <c r="AU299" s="368" t="n"/>
      <c r="AV299" s="368" t="n"/>
      <c r="AW299" s="368" t="n"/>
      <c r="AX299" s="368" t="n"/>
      <c r="AY299" s="368" t="n"/>
      <c r="AZ299" s="368" t="n"/>
      <c r="BA299" s="368" t="n"/>
      <c r="BB299" s="368" t="n"/>
      <c r="BC299" s="368" t="n"/>
      <c r="BD299" s="368" t="n"/>
      <c r="BE299" s="368" t="n"/>
      <c r="BF299" s="368" t="n"/>
      <c r="BG299" s="368" t="n"/>
      <c r="BH299" s="368" t="n"/>
      <c r="BI299" s="368" t="n"/>
      <c r="BJ299" s="368" t="n"/>
      <c r="BK299" s="368" t="n"/>
      <c r="BL299" s="368" t="n"/>
      <c r="BM299" s="368" t="n"/>
      <c r="BN299" s="368" t="n"/>
      <c r="BO299" s="368" t="n"/>
      <c r="BP299" s="368" t="n"/>
      <c r="BQ299" s="320" t="n"/>
      <c r="BR299" s="368" t="n"/>
      <c r="BS299" s="368" t="n"/>
      <c r="BT299" s="368" t="n"/>
      <c r="BU299" s="368" t="n"/>
      <c r="BV299" s="368" t="n"/>
      <c r="BW299" s="368" t="n"/>
      <c r="BX299" s="368" t="n"/>
      <c r="BY299" s="368" t="n"/>
      <c r="BZ299" s="368" t="n"/>
      <c r="CA299" s="368" t="n"/>
      <c r="CB299" s="368" t="n"/>
      <c r="CC299" s="368" t="n"/>
      <c r="CD299" s="368" t="n"/>
      <c r="CE299" s="368" t="n"/>
      <c r="CF299" s="368" t="n"/>
      <c r="CG299" s="368" t="n"/>
      <c r="CH299" s="368" t="n"/>
      <c r="CI299" s="368" t="n"/>
      <c r="CJ299" s="368" t="n"/>
      <c r="CK299" s="368" t="n"/>
      <c r="CL299" s="368" t="n"/>
      <c r="CM299" s="368" t="n"/>
      <c r="CN299" s="368" t="n"/>
      <c r="CO299" s="368" t="n"/>
      <c r="CP299" s="368" t="n"/>
      <c r="CQ299" s="368" t="n"/>
      <c r="CR299" s="368" t="n"/>
      <c r="CS299" s="368" t="n"/>
      <c r="CT299" s="368" t="n"/>
      <c r="CU299" s="368" t="n"/>
      <c r="CV299" s="368" t="n"/>
      <c r="CW299" s="368" t="n"/>
      <c r="CX299" s="368" t="n"/>
      <c r="CY299" s="368" t="n"/>
      <c r="CZ299" s="368" t="n"/>
      <c r="DA299" s="368" t="n"/>
      <c r="DB299" s="368" t="n"/>
      <c r="DC299" s="368" t="n"/>
      <c r="DD299" s="368" t="n"/>
    </row>
    <row r="300">
      <c r="A300" s="368" t="n"/>
      <c r="B300" s="368" t="n"/>
      <c r="C300" s="368" t="n"/>
      <c r="D300" s="368" t="n"/>
      <c r="E300" s="368" t="n"/>
      <c r="F300" s="368" t="n"/>
      <c r="G300" s="318" t="n"/>
      <c r="H300" s="368" t="n"/>
      <c r="I300" s="368" t="n"/>
      <c r="J300" s="368" t="n"/>
      <c r="K300" s="368" t="n"/>
      <c r="L300" s="368" t="n"/>
      <c r="M300" s="368" t="n"/>
      <c r="N300" s="368" t="n"/>
      <c r="O300" s="368" t="n"/>
      <c r="P300" s="368" t="n"/>
      <c r="Q300" s="368" t="n"/>
      <c r="R300" s="368" t="n"/>
      <c r="S300" s="368" t="n"/>
      <c r="T300" s="368" t="n"/>
      <c r="U300" s="368" t="n"/>
      <c r="V300" s="368" t="n"/>
      <c r="W300" s="368" t="n"/>
      <c r="X300" s="368" t="n"/>
      <c r="Y300" s="368" t="n"/>
      <c r="Z300" s="368" t="n"/>
      <c r="AA300" s="368" t="n"/>
      <c r="AB300" s="368" t="n"/>
      <c r="AC300" s="368" t="n"/>
      <c r="AD300" s="368" t="n"/>
      <c r="AE300" s="368" t="n"/>
      <c r="AF300" s="368" t="n"/>
      <c r="AG300" s="368" t="n"/>
      <c r="AH300" s="368" t="n"/>
      <c r="AI300" s="368" t="n"/>
      <c r="AJ300" s="368" t="n"/>
      <c r="AK300" s="368" t="n"/>
      <c r="AL300" s="368" t="n"/>
      <c r="AM300" s="368" t="n"/>
      <c r="AN300" s="368" t="n"/>
      <c r="AO300" s="368" t="n"/>
      <c r="AP300" s="319" t="n"/>
      <c r="AQ300" s="368" t="n"/>
      <c r="AR300" s="368" t="n"/>
      <c r="AS300" s="368" t="n"/>
      <c r="AT300" s="368" t="n"/>
      <c r="AU300" s="368" t="n"/>
      <c r="AV300" s="368" t="n"/>
      <c r="AW300" s="368" t="n"/>
      <c r="AX300" s="368" t="n"/>
      <c r="AY300" s="368" t="n"/>
      <c r="AZ300" s="368" t="n"/>
      <c r="BA300" s="368" t="n"/>
      <c r="BB300" s="368" t="n"/>
      <c r="BC300" s="368" t="n"/>
      <c r="BD300" s="368" t="n"/>
      <c r="BE300" s="368" t="n"/>
      <c r="BF300" s="368" t="n"/>
      <c r="BG300" s="368" t="n"/>
      <c r="BH300" s="368" t="n"/>
      <c r="BI300" s="368" t="n"/>
      <c r="BJ300" s="368" t="n"/>
      <c r="BK300" s="368" t="n"/>
      <c r="BL300" s="368" t="n"/>
      <c r="BM300" s="368" t="n"/>
      <c r="BN300" s="368" t="n"/>
      <c r="BO300" s="368" t="n"/>
      <c r="BP300" s="368" t="n"/>
      <c r="BQ300" s="320" t="n"/>
      <c r="BR300" s="368" t="n"/>
      <c r="BS300" s="368" t="n"/>
      <c r="BT300" s="368" t="n"/>
      <c r="BU300" s="368" t="n"/>
      <c r="BV300" s="368" t="n"/>
      <c r="BW300" s="368" t="n"/>
      <c r="BX300" s="368" t="n"/>
      <c r="BY300" s="368" t="n"/>
      <c r="BZ300" s="368" t="n"/>
      <c r="CA300" s="368" t="n"/>
      <c r="CB300" s="368" t="n"/>
      <c r="CC300" s="368" t="n"/>
      <c r="CD300" s="368" t="n"/>
      <c r="CE300" s="368" t="n"/>
      <c r="CF300" s="368" t="n"/>
      <c r="CG300" s="368" t="n"/>
      <c r="CH300" s="368" t="n"/>
      <c r="CI300" s="368" t="n"/>
      <c r="CJ300" s="368" t="n"/>
      <c r="CK300" s="368" t="n"/>
      <c r="CL300" s="368" t="n"/>
      <c r="CM300" s="368" t="n"/>
      <c r="CN300" s="368" t="n"/>
      <c r="CO300" s="368" t="n"/>
      <c r="CP300" s="368" t="n"/>
      <c r="CQ300" s="368" t="n"/>
      <c r="CR300" s="368" t="n"/>
      <c r="CS300" s="368" t="n"/>
      <c r="CT300" s="368" t="n"/>
      <c r="CU300" s="368" t="n"/>
      <c r="CV300" s="368" t="n"/>
      <c r="CW300" s="368" t="n"/>
      <c r="CX300" s="368" t="n"/>
      <c r="CY300" s="368" t="n"/>
      <c r="CZ300" s="368" t="n"/>
      <c r="DA300" s="368" t="n"/>
      <c r="DB300" s="368" t="n"/>
      <c r="DC300" s="368" t="n"/>
      <c r="DD300" s="368" t="n"/>
    </row>
    <row r="301">
      <c r="A301" s="368" t="n"/>
      <c r="B301" s="368" t="n"/>
      <c r="C301" s="368" t="n"/>
      <c r="D301" s="368" t="n"/>
      <c r="E301" s="368" t="n"/>
      <c r="F301" s="368" t="n"/>
      <c r="G301" s="318" t="n"/>
      <c r="H301" s="368" t="n"/>
      <c r="I301" s="368" t="n"/>
      <c r="J301" s="368" t="n"/>
      <c r="K301" s="368" t="n"/>
      <c r="L301" s="368" t="n"/>
      <c r="M301" s="368" t="n"/>
      <c r="N301" s="368" t="n"/>
      <c r="O301" s="368" t="n"/>
      <c r="P301" s="368" t="n"/>
      <c r="Q301" s="368" t="n"/>
      <c r="R301" s="368" t="n"/>
      <c r="S301" s="368" t="n"/>
      <c r="T301" s="368" t="n"/>
      <c r="U301" s="368" t="n"/>
      <c r="V301" s="368" t="n"/>
      <c r="W301" s="368" t="n"/>
      <c r="X301" s="368" t="n"/>
      <c r="Y301" s="368" t="n"/>
      <c r="Z301" s="368" t="n"/>
      <c r="AA301" s="368" t="n"/>
      <c r="AB301" s="368" t="n"/>
      <c r="AC301" s="368" t="n"/>
      <c r="AD301" s="368" t="n"/>
      <c r="AE301" s="368" t="n"/>
      <c r="AF301" s="368" t="n"/>
      <c r="AG301" s="368" t="n"/>
      <c r="AH301" s="368" t="n"/>
      <c r="AI301" s="368" t="n"/>
      <c r="AJ301" s="368" t="n"/>
      <c r="AK301" s="368" t="n"/>
      <c r="AL301" s="368" t="n"/>
      <c r="AM301" s="368" t="n"/>
      <c r="AN301" s="368" t="n"/>
      <c r="AO301" s="368" t="n"/>
      <c r="AP301" s="319" t="n"/>
      <c r="AQ301" s="368" t="n"/>
      <c r="AR301" s="368" t="n"/>
      <c r="AS301" s="368" t="n"/>
      <c r="AT301" s="368" t="n"/>
      <c r="AU301" s="368" t="n"/>
      <c r="AV301" s="368" t="n"/>
      <c r="AW301" s="368" t="n"/>
      <c r="AX301" s="368" t="n"/>
      <c r="AY301" s="368" t="n"/>
      <c r="AZ301" s="368" t="n"/>
      <c r="BA301" s="368" t="n"/>
      <c r="BB301" s="368" t="n"/>
      <c r="BC301" s="368" t="n"/>
      <c r="BD301" s="368" t="n"/>
      <c r="BE301" s="368" t="n"/>
      <c r="BF301" s="368" t="n"/>
      <c r="BG301" s="368" t="n"/>
      <c r="BH301" s="368" t="n"/>
      <c r="BI301" s="368" t="n"/>
      <c r="BJ301" s="368" t="n"/>
      <c r="BK301" s="368" t="n"/>
      <c r="BL301" s="368" t="n"/>
      <c r="BM301" s="368" t="n"/>
      <c r="BN301" s="368" t="n"/>
      <c r="BO301" s="368" t="n"/>
      <c r="BP301" s="368" t="n"/>
      <c r="BQ301" s="320" t="n"/>
      <c r="BR301" s="368" t="n"/>
      <c r="BS301" s="368" t="n"/>
      <c r="BT301" s="368" t="n"/>
      <c r="BU301" s="368" t="n"/>
      <c r="BV301" s="368" t="n"/>
      <c r="BW301" s="368" t="n"/>
      <c r="BX301" s="368" t="n"/>
      <c r="BY301" s="368" t="n"/>
      <c r="BZ301" s="368" t="n"/>
      <c r="CA301" s="368" t="n"/>
      <c r="CB301" s="368" t="n"/>
      <c r="CC301" s="368" t="n"/>
      <c r="CD301" s="368" t="n"/>
      <c r="CE301" s="368" t="n"/>
      <c r="CF301" s="368" t="n"/>
      <c r="CG301" s="368" t="n"/>
      <c r="CH301" s="368" t="n"/>
      <c r="CI301" s="368" t="n"/>
      <c r="CJ301" s="368" t="n"/>
      <c r="CK301" s="368" t="n"/>
      <c r="CL301" s="368" t="n"/>
      <c r="CM301" s="368" t="n"/>
      <c r="CN301" s="368" t="n"/>
      <c r="CO301" s="368" t="n"/>
      <c r="CP301" s="368" t="n"/>
      <c r="CQ301" s="368" t="n"/>
      <c r="CR301" s="368" t="n"/>
      <c r="CS301" s="368" t="n"/>
      <c r="CT301" s="368" t="n"/>
      <c r="CU301" s="368" t="n"/>
      <c r="CV301" s="368" t="n"/>
      <c r="CW301" s="368" t="n"/>
      <c r="CX301" s="368" t="n"/>
      <c r="CY301" s="368" t="n"/>
      <c r="CZ301" s="368" t="n"/>
      <c r="DA301" s="368" t="n"/>
      <c r="DB301" s="368" t="n"/>
      <c r="DC301" s="368" t="n"/>
      <c r="DD301" s="368" t="n"/>
    </row>
    <row r="302">
      <c r="A302" s="368" t="n"/>
      <c r="B302" s="368" t="n"/>
      <c r="C302" s="368" t="n"/>
      <c r="D302" s="368" t="n"/>
      <c r="E302" s="368" t="n"/>
      <c r="F302" s="368" t="n"/>
      <c r="G302" s="318" t="n"/>
      <c r="H302" s="368" t="n"/>
      <c r="I302" s="368" t="n"/>
      <c r="J302" s="368" t="n"/>
      <c r="K302" s="368" t="n"/>
      <c r="L302" s="368" t="n"/>
      <c r="M302" s="368" t="n"/>
      <c r="N302" s="368" t="n"/>
      <c r="O302" s="368" t="n"/>
      <c r="P302" s="368" t="n"/>
      <c r="Q302" s="368" t="n"/>
      <c r="R302" s="368" t="n"/>
      <c r="S302" s="368" t="n"/>
      <c r="T302" s="368" t="n"/>
      <c r="U302" s="368" t="n"/>
      <c r="V302" s="368" t="n"/>
      <c r="W302" s="368" t="n"/>
      <c r="X302" s="368" t="n"/>
      <c r="Y302" s="368" t="n"/>
      <c r="Z302" s="368" t="n"/>
      <c r="AA302" s="368" t="n"/>
      <c r="AB302" s="368" t="n"/>
      <c r="AC302" s="368" t="n"/>
      <c r="AD302" s="368" t="n"/>
      <c r="AE302" s="368" t="n"/>
      <c r="AF302" s="368" t="n"/>
      <c r="AG302" s="368" t="n"/>
      <c r="AH302" s="368" t="n"/>
      <c r="AI302" s="368" t="n"/>
      <c r="AJ302" s="368" t="n"/>
      <c r="AK302" s="368" t="n"/>
      <c r="AL302" s="368" t="n"/>
      <c r="AM302" s="368" t="n"/>
      <c r="AN302" s="368" t="n"/>
      <c r="AO302" s="368" t="n"/>
      <c r="AP302" s="319" t="n"/>
      <c r="AQ302" s="368" t="n"/>
      <c r="AR302" s="368" t="n"/>
      <c r="AS302" s="368" t="n"/>
      <c r="AT302" s="368" t="n"/>
      <c r="AU302" s="368" t="n"/>
      <c r="AV302" s="368" t="n"/>
      <c r="AW302" s="368" t="n"/>
      <c r="AX302" s="368" t="n"/>
      <c r="AY302" s="368" t="n"/>
      <c r="AZ302" s="368" t="n"/>
      <c r="BA302" s="368" t="n"/>
      <c r="BB302" s="368" t="n"/>
      <c r="BC302" s="368" t="n"/>
      <c r="BD302" s="368" t="n"/>
      <c r="BE302" s="368" t="n"/>
      <c r="BF302" s="368" t="n"/>
      <c r="BG302" s="368" t="n"/>
      <c r="BH302" s="368" t="n"/>
      <c r="BI302" s="368" t="n"/>
      <c r="BJ302" s="368" t="n"/>
      <c r="BK302" s="368" t="n"/>
      <c r="BL302" s="368" t="n"/>
      <c r="BM302" s="368" t="n"/>
      <c r="BN302" s="368" t="n"/>
      <c r="BO302" s="368" t="n"/>
      <c r="BP302" s="368" t="n"/>
      <c r="BQ302" s="320" t="n"/>
      <c r="BR302" s="368" t="n"/>
      <c r="BS302" s="368" t="n"/>
      <c r="BT302" s="368" t="n"/>
      <c r="BU302" s="368" t="n"/>
      <c r="BV302" s="368" t="n"/>
      <c r="BW302" s="368" t="n"/>
      <c r="BX302" s="368" t="n"/>
      <c r="BY302" s="368" t="n"/>
      <c r="BZ302" s="368" t="n"/>
      <c r="CA302" s="368" t="n"/>
      <c r="CB302" s="368" t="n"/>
      <c r="CC302" s="368" t="n"/>
      <c r="CD302" s="368" t="n"/>
      <c r="CE302" s="368" t="n"/>
      <c r="CF302" s="368" t="n"/>
      <c r="CG302" s="368" t="n"/>
      <c r="CH302" s="368" t="n"/>
      <c r="CI302" s="368" t="n"/>
      <c r="CJ302" s="368" t="n"/>
      <c r="CK302" s="368" t="n"/>
      <c r="CL302" s="368" t="n"/>
      <c r="CM302" s="368" t="n"/>
      <c r="CN302" s="368" t="n"/>
      <c r="CO302" s="368" t="n"/>
      <c r="CP302" s="368" t="n"/>
      <c r="CQ302" s="368" t="n"/>
      <c r="CR302" s="368" t="n"/>
      <c r="CS302" s="368" t="n"/>
      <c r="CT302" s="368" t="n"/>
      <c r="CU302" s="368" t="n"/>
      <c r="CV302" s="368" t="n"/>
      <c r="CW302" s="368" t="n"/>
      <c r="CX302" s="368" t="n"/>
      <c r="CY302" s="368" t="n"/>
      <c r="CZ302" s="368" t="n"/>
      <c r="DA302" s="368" t="n"/>
      <c r="DB302" s="368" t="n"/>
      <c r="DC302" s="368" t="n"/>
      <c r="DD302" s="368" t="n"/>
    </row>
    <row r="303">
      <c r="A303" s="368" t="n"/>
      <c r="B303" s="368" t="n"/>
      <c r="C303" s="368" t="n"/>
      <c r="D303" s="368" t="n"/>
      <c r="E303" s="368" t="n"/>
      <c r="F303" s="368" t="n"/>
      <c r="G303" s="318" t="n"/>
      <c r="H303" s="368" t="n"/>
      <c r="I303" s="368" t="n"/>
      <c r="J303" s="368" t="n"/>
      <c r="K303" s="368" t="n"/>
      <c r="L303" s="368" t="n"/>
      <c r="M303" s="368" t="n"/>
      <c r="N303" s="368" t="n"/>
      <c r="O303" s="368" t="n"/>
      <c r="P303" s="368" t="n"/>
      <c r="Q303" s="368" t="n"/>
      <c r="R303" s="368" t="n"/>
      <c r="S303" s="368" t="n"/>
      <c r="T303" s="368" t="n"/>
      <c r="U303" s="368" t="n"/>
      <c r="V303" s="368" t="n"/>
      <c r="W303" s="368" t="n"/>
      <c r="X303" s="368" t="n"/>
      <c r="Y303" s="368" t="n"/>
      <c r="Z303" s="368" t="n"/>
      <c r="AA303" s="368" t="n"/>
      <c r="AB303" s="368" t="n"/>
      <c r="AC303" s="368" t="n"/>
      <c r="AD303" s="368" t="n"/>
      <c r="AE303" s="368" t="n"/>
      <c r="AF303" s="368" t="n"/>
      <c r="AG303" s="368" t="n"/>
      <c r="AH303" s="368" t="n"/>
      <c r="AI303" s="368" t="n"/>
      <c r="AJ303" s="368" t="n"/>
      <c r="AK303" s="368" t="n"/>
      <c r="AL303" s="368" t="n"/>
      <c r="AM303" s="368" t="n"/>
      <c r="AN303" s="368" t="n"/>
      <c r="AO303" s="368" t="n"/>
      <c r="AP303" s="319" t="n"/>
      <c r="AQ303" s="368" t="n"/>
      <c r="AR303" s="368" t="n"/>
      <c r="AS303" s="368" t="n"/>
      <c r="AT303" s="368" t="n"/>
      <c r="AU303" s="368" t="n"/>
      <c r="AV303" s="368" t="n"/>
      <c r="AW303" s="368" t="n"/>
      <c r="AX303" s="368" t="n"/>
      <c r="AY303" s="368" t="n"/>
      <c r="AZ303" s="368" t="n"/>
      <c r="BA303" s="368" t="n"/>
      <c r="BB303" s="368" t="n"/>
      <c r="BC303" s="368" t="n"/>
      <c r="BD303" s="368" t="n"/>
      <c r="BE303" s="368" t="n"/>
      <c r="BF303" s="368" t="n"/>
      <c r="BG303" s="368" t="n"/>
      <c r="BH303" s="368" t="n"/>
      <c r="BI303" s="368" t="n"/>
      <c r="BJ303" s="368" t="n"/>
      <c r="BK303" s="368" t="n"/>
      <c r="BL303" s="368" t="n"/>
      <c r="BM303" s="368" t="n"/>
      <c r="BN303" s="368" t="n"/>
      <c r="BO303" s="368" t="n"/>
      <c r="BP303" s="368" t="n"/>
      <c r="BQ303" s="320" t="n"/>
      <c r="BR303" s="368" t="n"/>
      <c r="BS303" s="368" t="n"/>
      <c r="BT303" s="368" t="n"/>
      <c r="BU303" s="368" t="n"/>
      <c r="BV303" s="368" t="n"/>
      <c r="BW303" s="368" t="n"/>
      <c r="BX303" s="368" t="n"/>
      <c r="BY303" s="368" t="n"/>
      <c r="BZ303" s="368" t="n"/>
      <c r="CA303" s="368" t="n"/>
      <c r="CB303" s="368" t="n"/>
      <c r="CC303" s="368" t="n"/>
      <c r="CD303" s="368" t="n"/>
      <c r="CE303" s="368" t="n"/>
      <c r="CF303" s="368" t="n"/>
      <c r="CG303" s="368" t="n"/>
      <c r="CH303" s="368" t="n"/>
      <c r="CI303" s="368" t="n"/>
      <c r="CJ303" s="368" t="n"/>
      <c r="CK303" s="368" t="n"/>
      <c r="CL303" s="368" t="n"/>
      <c r="CM303" s="368" t="n"/>
      <c r="CN303" s="368" t="n"/>
      <c r="CO303" s="368" t="n"/>
      <c r="CP303" s="368" t="n"/>
      <c r="CQ303" s="368" t="n"/>
      <c r="CR303" s="368" t="n"/>
      <c r="CS303" s="368" t="n"/>
      <c r="CT303" s="368" t="n"/>
      <c r="CU303" s="368" t="n"/>
      <c r="CV303" s="368" t="n"/>
      <c r="CW303" s="368" t="n"/>
      <c r="CX303" s="368" t="n"/>
      <c r="CY303" s="368" t="n"/>
      <c r="CZ303" s="368" t="n"/>
      <c r="DA303" s="368" t="n"/>
      <c r="DB303" s="368" t="n"/>
      <c r="DC303" s="368" t="n"/>
      <c r="DD303" s="368" t="n"/>
    </row>
    <row r="304">
      <c r="A304" s="368" t="n"/>
      <c r="B304" s="368" t="n"/>
      <c r="C304" s="368" t="n"/>
      <c r="D304" s="368" t="n"/>
      <c r="E304" s="368" t="n"/>
      <c r="F304" s="368" t="n"/>
      <c r="G304" s="318" t="n"/>
      <c r="H304" s="368" t="n"/>
      <c r="I304" s="368" t="n"/>
      <c r="J304" s="368" t="n"/>
      <c r="K304" s="368" t="n"/>
      <c r="L304" s="368" t="n"/>
      <c r="M304" s="368" t="n"/>
      <c r="N304" s="368" t="n"/>
      <c r="O304" s="368" t="n"/>
      <c r="P304" s="368" t="n"/>
      <c r="Q304" s="368" t="n"/>
      <c r="R304" s="368" t="n"/>
      <c r="S304" s="368" t="n"/>
      <c r="T304" s="368" t="n"/>
      <c r="U304" s="368" t="n"/>
      <c r="V304" s="368" t="n"/>
      <c r="W304" s="368" t="n"/>
      <c r="X304" s="368" t="n"/>
      <c r="Y304" s="368" t="n"/>
      <c r="Z304" s="368" t="n"/>
      <c r="AA304" s="368" t="n"/>
      <c r="AB304" s="368" t="n"/>
      <c r="AC304" s="368" t="n"/>
      <c r="AD304" s="368" t="n"/>
      <c r="AE304" s="368" t="n"/>
      <c r="AF304" s="368" t="n"/>
      <c r="AG304" s="368" t="n"/>
      <c r="AH304" s="368" t="n"/>
      <c r="AI304" s="368" t="n"/>
      <c r="AJ304" s="368" t="n"/>
      <c r="AK304" s="368" t="n"/>
      <c r="AL304" s="368" t="n"/>
      <c r="AM304" s="368" t="n"/>
      <c r="AN304" s="368" t="n"/>
      <c r="AO304" s="368" t="n"/>
      <c r="AP304" s="319" t="n"/>
      <c r="AQ304" s="368" t="n"/>
      <c r="AR304" s="368" t="n"/>
      <c r="AS304" s="368" t="n"/>
      <c r="AT304" s="368" t="n"/>
      <c r="AU304" s="368" t="n"/>
      <c r="AV304" s="368" t="n"/>
      <c r="AW304" s="368" t="n"/>
      <c r="AX304" s="368" t="n"/>
      <c r="AY304" s="368" t="n"/>
      <c r="AZ304" s="368" t="n"/>
      <c r="BA304" s="368" t="n"/>
      <c r="BB304" s="368" t="n"/>
      <c r="BC304" s="368" t="n"/>
      <c r="BD304" s="368" t="n"/>
      <c r="BE304" s="368" t="n"/>
      <c r="BF304" s="368" t="n"/>
      <c r="BG304" s="368" t="n"/>
      <c r="BH304" s="368" t="n"/>
      <c r="BI304" s="368" t="n"/>
      <c r="BJ304" s="368" t="n"/>
      <c r="BK304" s="368" t="n"/>
      <c r="BL304" s="368" t="n"/>
      <c r="BM304" s="368" t="n"/>
      <c r="BN304" s="368" t="n"/>
      <c r="BO304" s="368" t="n"/>
      <c r="BP304" s="368" t="n"/>
      <c r="BQ304" s="320" t="n"/>
      <c r="BR304" s="368" t="n"/>
      <c r="BS304" s="368" t="n"/>
      <c r="BT304" s="368" t="n"/>
      <c r="BU304" s="368" t="n"/>
      <c r="BV304" s="368" t="n"/>
      <c r="BW304" s="368" t="n"/>
      <c r="BX304" s="368" t="n"/>
      <c r="BY304" s="368" t="n"/>
      <c r="BZ304" s="368" t="n"/>
      <c r="CA304" s="368" t="n"/>
      <c r="CB304" s="368" t="n"/>
      <c r="CC304" s="368" t="n"/>
      <c r="CD304" s="368" t="n"/>
      <c r="CE304" s="368" t="n"/>
      <c r="CF304" s="368" t="n"/>
      <c r="CG304" s="368" t="n"/>
      <c r="CH304" s="368" t="n"/>
      <c r="CI304" s="368" t="n"/>
      <c r="CJ304" s="368" t="n"/>
      <c r="CK304" s="368" t="n"/>
      <c r="CL304" s="368" t="n"/>
      <c r="CM304" s="368" t="n"/>
      <c r="CN304" s="368" t="n"/>
      <c r="CO304" s="368" t="n"/>
      <c r="CP304" s="368" t="n"/>
      <c r="CQ304" s="368" t="n"/>
      <c r="CR304" s="368" t="n"/>
      <c r="CS304" s="368" t="n"/>
      <c r="CT304" s="368" t="n"/>
      <c r="CU304" s="368" t="n"/>
      <c r="CV304" s="368" t="n"/>
      <c r="CW304" s="368" t="n"/>
      <c r="CX304" s="368" t="n"/>
      <c r="CY304" s="368" t="n"/>
      <c r="CZ304" s="368" t="n"/>
      <c r="DA304" s="368" t="n"/>
      <c r="DB304" s="368" t="n"/>
      <c r="DC304" s="368" t="n"/>
      <c r="DD304" s="368" t="n"/>
    </row>
    <row r="305">
      <c r="A305" s="368" t="n"/>
      <c r="B305" s="368" t="n"/>
      <c r="C305" s="368" t="n"/>
      <c r="D305" s="368" t="n"/>
      <c r="E305" s="368" t="n"/>
      <c r="F305" s="368" t="n"/>
      <c r="G305" s="318" t="n"/>
      <c r="H305" s="368" t="n"/>
      <c r="I305" s="368" t="n"/>
      <c r="J305" s="368" t="n"/>
      <c r="K305" s="368" t="n"/>
      <c r="L305" s="368" t="n"/>
      <c r="M305" s="368" t="n"/>
      <c r="N305" s="368" t="n"/>
      <c r="O305" s="368" t="n"/>
      <c r="P305" s="368" t="n"/>
      <c r="Q305" s="368" t="n"/>
      <c r="R305" s="368" t="n"/>
      <c r="S305" s="368" t="n"/>
      <c r="T305" s="368" t="n"/>
      <c r="U305" s="368" t="n"/>
      <c r="V305" s="368" t="n"/>
      <c r="W305" s="368" t="n"/>
      <c r="X305" s="368" t="n"/>
      <c r="Y305" s="368" t="n"/>
      <c r="Z305" s="368" t="n"/>
      <c r="AA305" s="368" t="n"/>
      <c r="AB305" s="368" t="n"/>
      <c r="AC305" s="368" t="n"/>
      <c r="AD305" s="368" t="n"/>
      <c r="AE305" s="368" t="n"/>
      <c r="AF305" s="368" t="n"/>
      <c r="AG305" s="368" t="n"/>
      <c r="AH305" s="368" t="n"/>
      <c r="AI305" s="368" t="n"/>
      <c r="AJ305" s="368" t="n"/>
      <c r="AK305" s="368" t="n"/>
      <c r="AL305" s="368" t="n"/>
      <c r="AM305" s="368" t="n"/>
      <c r="AN305" s="368" t="n"/>
      <c r="AO305" s="368" t="n"/>
      <c r="AP305" s="319" t="n"/>
      <c r="AQ305" s="368" t="n"/>
      <c r="AR305" s="368" t="n"/>
      <c r="AS305" s="368" t="n"/>
      <c r="AT305" s="368" t="n"/>
      <c r="AU305" s="368" t="n"/>
      <c r="AV305" s="368" t="n"/>
      <c r="AW305" s="368" t="n"/>
      <c r="AX305" s="368" t="n"/>
      <c r="AY305" s="368" t="n"/>
      <c r="AZ305" s="368" t="n"/>
      <c r="BA305" s="368" t="n"/>
      <c r="BB305" s="368" t="n"/>
      <c r="BC305" s="368" t="n"/>
      <c r="BD305" s="368" t="n"/>
      <c r="BE305" s="368" t="n"/>
      <c r="BF305" s="368" t="n"/>
      <c r="BG305" s="368" t="n"/>
      <c r="BH305" s="368" t="n"/>
      <c r="BI305" s="368" t="n"/>
      <c r="BJ305" s="368" t="n"/>
      <c r="BK305" s="368" t="n"/>
      <c r="BL305" s="368" t="n"/>
      <c r="BM305" s="368" t="n"/>
      <c r="BN305" s="368" t="n"/>
      <c r="BO305" s="368" t="n"/>
      <c r="BP305" s="368" t="n"/>
      <c r="BQ305" s="320" t="n"/>
      <c r="BR305" s="368" t="n"/>
      <c r="BS305" s="368" t="n"/>
      <c r="BT305" s="368" t="n"/>
      <c r="BU305" s="368" t="n"/>
      <c r="BV305" s="368" t="n"/>
      <c r="BW305" s="368" t="n"/>
      <c r="BX305" s="368" t="n"/>
      <c r="BY305" s="368" t="n"/>
      <c r="BZ305" s="368" t="n"/>
      <c r="CA305" s="368" t="n"/>
      <c r="CB305" s="368" t="n"/>
      <c r="CC305" s="368" t="n"/>
      <c r="CD305" s="368" t="n"/>
      <c r="CE305" s="368" t="n"/>
      <c r="CF305" s="368" t="n"/>
      <c r="CG305" s="368" t="n"/>
      <c r="CH305" s="368" t="n"/>
      <c r="CI305" s="368" t="n"/>
      <c r="CJ305" s="368" t="n"/>
      <c r="CK305" s="368" t="n"/>
      <c r="CL305" s="368" t="n"/>
      <c r="CM305" s="368" t="n"/>
      <c r="CN305" s="368" t="n"/>
      <c r="CO305" s="368" t="n"/>
      <c r="CP305" s="368" t="n"/>
      <c r="CQ305" s="368" t="n"/>
      <c r="CR305" s="368" t="n"/>
      <c r="CS305" s="368" t="n"/>
      <c r="CT305" s="368" t="n"/>
      <c r="CU305" s="368" t="n"/>
      <c r="CV305" s="368" t="n"/>
      <c r="CW305" s="368" t="n"/>
      <c r="CX305" s="368" t="n"/>
      <c r="CY305" s="368" t="n"/>
      <c r="CZ305" s="368" t="n"/>
      <c r="DA305" s="368" t="n"/>
      <c r="DB305" s="368" t="n"/>
      <c r="DC305" s="368" t="n"/>
      <c r="DD305" s="368" t="n"/>
    </row>
    <row r="306">
      <c r="A306" s="368" t="n"/>
      <c r="B306" s="368" t="n"/>
      <c r="C306" s="368" t="n"/>
      <c r="D306" s="368" t="n"/>
      <c r="E306" s="368" t="n"/>
      <c r="F306" s="368" t="n"/>
      <c r="G306" s="318" t="n"/>
      <c r="H306" s="368" t="n"/>
      <c r="I306" s="368" t="n"/>
      <c r="J306" s="368" t="n"/>
      <c r="K306" s="368" t="n"/>
      <c r="L306" s="368" t="n"/>
      <c r="M306" s="368" t="n"/>
      <c r="N306" s="368" t="n"/>
      <c r="O306" s="368" t="n"/>
      <c r="P306" s="368" t="n"/>
      <c r="Q306" s="368" t="n"/>
      <c r="R306" s="368" t="n"/>
      <c r="S306" s="368" t="n"/>
      <c r="T306" s="368" t="n"/>
      <c r="U306" s="368" t="n"/>
      <c r="V306" s="368" t="n"/>
      <c r="W306" s="368" t="n"/>
      <c r="X306" s="368" t="n"/>
      <c r="Y306" s="368" t="n"/>
      <c r="Z306" s="368" t="n"/>
      <c r="AA306" s="368" t="n"/>
      <c r="AB306" s="368" t="n"/>
      <c r="AC306" s="368" t="n"/>
      <c r="AD306" s="368" t="n"/>
      <c r="AE306" s="368" t="n"/>
      <c r="AF306" s="368" t="n"/>
      <c r="AG306" s="368" t="n"/>
      <c r="AH306" s="368" t="n"/>
      <c r="AI306" s="368" t="n"/>
      <c r="AJ306" s="368" t="n"/>
      <c r="AK306" s="368" t="n"/>
      <c r="AL306" s="368" t="n"/>
      <c r="AM306" s="368" t="n"/>
      <c r="AN306" s="368" t="n"/>
      <c r="AO306" s="368" t="n"/>
      <c r="AP306" s="319" t="n"/>
      <c r="AQ306" s="368" t="n"/>
      <c r="AR306" s="368" t="n"/>
      <c r="AS306" s="368" t="n"/>
      <c r="AT306" s="368" t="n"/>
      <c r="AU306" s="368" t="n"/>
      <c r="AV306" s="368" t="n"/>
      <c r="AW306" s="368" t="n"/>
      <c r="AX306" s="368" t="n"/>
      <c r="AY306" s="368" t="n"/>
      <c r="AZ306" s="368" t="n"/>
      <c r="BA306" s="368" t="n"/>
      <c r="BB306" s="368" t="n"/>
      <c r="BC306" s="368" t="n"/>
      <c r="BD306" s="368" t="n"/>
      <c r="BE306" s="368" t="n"/>
      <c r="BF306" s="368" t="n"/>
      <c r="BG306" s="368" t="n"/>
      <c r="BH306" s="368" t="n"/>
      <c r="BI306" s="368" t="n"/>
      <c r="BJ306" s="368" t="n"/>
      <c r="BK306" s="368" t="n"/>
      <c r="BL306" s="368" t="n"/>
      <c r="BM306" s="368" t="n"/>
      <c r="BN306" s="368" t="n"/>
      <c r="BO306" s="368" t="n"/>
      <c r="BP306" s="368" t="n"/>
      <c r="BQ306" s="320" t="n"/>
      <c r="BR306" s="368" t="n"/>
      <c r="BS306" s="368" t="n"/>
      <c r="BT306" s="368" t="n"/>
      <c r="BU306" s="368" t="n"/>
      <c r="BV306" s="368" t="n"/>
      <c r="BW306" s="368" t="n"/>
      <c r="BX306" s="368" t="n"/>
      <c r="BY306" s="368" t="n"/>
      <c r="BZ306" s="368" t="n"/>
      <c r="CA306" s="368" t="n"/>
      <c r="CB306" s="368" t="n"/>
      <c r="CC306" s="368" t="n"/>
      <c r="CD306" s="368" t="n"/>
      <c r="CE306" s="368" t="n"/>
      <c r="CF306" s="368" t="n"/>
      <c r="CG306" s="368" t="n"/>
      <c r="CH306" s="368" t="n"/>
      <c r="CI306" s="368" t="n"/>
      <c r="CJ306" s="368" t="n"/>
      <c r="CK306" s="368" t="n"/>
      <c r="CL306" s="368" t="n"/>
      <c r="CM306" s="368" t="n"/>
      <c r="CN306" s="368" t="n"/>
      <c r="CO306" s="368" t="n"/>
      <c r="CP306" s="368" t="n"/>
      <c r="CQ306" s="368" t="n"/>
      <c r="CR306" s="368" t="n"/>
      <c r="CS306" s="368" t="n"/>
      <c r="CT306" s="368" t="n"/>
      <c r="CU306" s="368" t="n"/>
      <c r="CV306" s="368" t="n"/>
      <c r="CW306" s="368" t="n"/>
      <c r="CX306" s="368" t="n"/>
      <c r="CY306" s="368" t="n"/>
      <c r="CZ306" s="368" t="n"/>
      <c r="DA306" s="368" t="n"/>
      <c r="DB306" s="368" t="n"/>
      <c r="DC306" s="368" t="n"/>
      <c r="DD306" s="368" t="n"/>
    </row>
    <row r="307">
      <c r="A307" s="368" t="n"/>
      <c r="B307" s="368" t="n"/>
      <c r="C307" s="368" t="n"/>
      <c r="D307" s="368" t="n"/>
      <c r="E307" s="368" t="n"/>
      <c r="F307" s="368" t="n"/>
      <c r="G307" s="318" t="n"/>
      <c r="H307" s="368" t="n"/>
      <c r="I307" s="368" t="n"/>
      <c r="J307" s="368" t="n"/>
      <c r="K307" s="368" t="n"/>
      <c r="L307" s="368" t="n"/>
      <c r="M307" s="368" t="n"/>
      <c r="N307" s="368" t="n"/>
      <c r="O307" s="368" t="n"/>
      <c r="P307" s="368" t="n"/>
      <c r="Q307" s="368" t="n"/>
      <c r="R307" s="368" t="n"/>
      <c r="S307" s="368" t="n"/>
      <c r="T307" s="368" t="n"/>
      <c r="U307" s="368" t="n"/>
      <c r="V307" s="368" t="n"/>
      <c r="W307" s="368" t="n"/>
      <c r="X307" s="368" t="n"/>
      <c r="Y307" s="368" t="n"/>
      <c r="Z307" s="368" t="n"/>
      <c r="AA307" s="368" t="n"/>
      <c r="AB307" s="368" t="n"/>
      <c r="AC307" s="368" t="n"/>
      <c r="AD307" s="368" t="n"/>
      <c r="AE307" s="368" t="n"/>
      <c r="AF307" s="368" t="n"/>
      <c r="AG307" s="368" t="n"/>
      <c r="AH307" s="368" t="n"/>
      <c r="AI307" s="368" t="n"/>
      <c r="AJ307" s="368" t="n"/>
      <c r="AK307" s="368" t="n"/>
      <c r="AL307" s="368" t="n"/>
      <c r="AM307" s="368" t="n"/>
      <c r="AN307" s="368" t="n"/>
      <c r="AO307" s="368" t="n"/>
      <c r="AP307" s="319" t="n"/>
      <c r="AQ307" s="368" t="n"/>
      <c r="AR307" s="368" t="n"/>
      <c r="AS307" s="368" t="n"/>
      <c r="AT307" s="368" t="n"/>
      <c r="AU307" s="368" t="n"/>
      <c r="AV307" s="368" t="n"/>
      <c r="AW307" s="368" t="n"/>
      <c r="AX307" s="368" t="n"/>
      <c r="AY307" s="368" t="n"/>
      <c r="AZ307" s="368" t="n"/>
      <c r="BA307" s="368" t="n"/>
      <c r="BB307" s="368" t="n"/>
      <c r="BC307" s="368" t="n"/>
      <c r="BD307" s="368" t="n"/>
      <c r="BE307" s="368" t="n"/>
      <c r="BF307" s="368" t="n"/>
      <c r="BG307" s="368" t="n"/>
      <c r="BH307" s="368" t="n"/>
      <c r="BI307" s="368" t="n"/>
      <c r="BJ307" s="368" t="n"/>
      <c r="BK307" s="368" t="n"/>
      <c r="BL307" s="368" t="n"/>
      <c r="BM307" s="368" t="n"/>
      <c r="BN307" s="368" t="n"/>
      <c r="BO307" s="368" t="n"/>
      <c r="BP307" s="368" t="n"/>
      <c r="BQ307" s="320" t="n"/>
      <c r="BR307" s="368" t="n"/>
      <c r="BS307" s="368" t="n"/>
      <c r="BT307" s="368" t="n"/>
      <c r="BU307" s="368" t="n"/>
      <c r="BV307" s="368" t="n"/>
      <c r="BW307" s="368" t="n"/>
      <c r="BX307" s="368" t="n"/>
      <c r="BY307" s="368" t="n"/>
      <c r="BZ307" s="368" t="n"/>
      <c r="CA307" s="368" t="n"/>
      <c r="CB307" s="368" t="n"/>
      <c r="CC307" s="368" t="n"/>
      <c r="CD307" s="368" t="n"/>
      <c r="CE307" s="368" t="n"/>
      <c r="CF307" s="368" t="n"/>
      <c r="CG307" s="368" t="n"/>
      <c r="CH307" s="368" t="n"/>
      <c r="CI307" s="368" t="n"/>
      <c r="CJ307" s="368" t="n"/>
      <c r="CK307" s="368" t="n"/>
      <c r="CL307" s="368" t="n"/>
      <c r="CM307" s="368" t="n"/>
      <c r="CN307" s="368" t="n"/>
      <c r="CO307" s="368" t="n"/>
      <c r="CP307" s="368" t="n"/>
      <c r="CQ307" s="368" t="n"/>
      <c r="CR307" s="368" t="n"/>
      <c r="CS307" s="368" t="n"/>
      <c r="CT307" s="368" t="n"/>
      <c r="CU307" s="368" t="n"/>
      <c r="CV307" s="368" t="n"/>
      <c r="CW307" s="368" t="n"/>
      <c r="CX307" s="368" t="n"/>
      <c r="CY307" s="368" t="n"/>
      <c r="CZ307" s="368" t="n"/>
      <c r="DA307" s="368" t="n"/>
      <c r="DB307" s="368" t="n"/>
      <c r="DC307" s="368" t="n"/>
      <c r="DD307" s="368" t="n"/>
    </row>
    <row r="308">
      <c r="A308" s="368" t="n"/>
      <c r="B308" s="368" t="n"/>
      <c r="C308" s="368" t="n"/>
      <c r="D308" s="368" t="n"/>
      <c r="E308" s="368" t="n"/>
      <c r="F308" s="368" t="n"/>
      <c r="G308" s="318" t="n"/>
      <c r="H308" s="368" t="n"/>
      <c r="I308" s="368" t="n"/>
      <c r="J308" s="368" t="n"/>
      <c r="K308" s="368" t="n"/>
      <c r="L308" s="368" t="n"/>
      <c r="M308" s="368" t="n"/>
      <c r="N308" s="368" t="n"/>
      <c r="O308" s="368" t="n"/>
      <c r="P308" s="368" t="n"/>
      <c r="Q308" s="368" t="n"/>
      <c r="R308" s="368" t="n"/>
      <c r="S308" s="368" t="n"/>
      <c r="T308" s="368" t="n"/>
      <c r="U308" s="368" t="n"/>
      <c r="V308" s="368" t="n"/>
      <c r="W308" s="368" t="n"/>
      <c r="X308" s="368" t="n"/>
      <c r="Y308" s="368" t="n"/>
      <c r="Z308" s="368" t="n"/>
      <c r="AA308" s="368" t="n"/>
      <c r="AB308" s="368" t="n"/>
      <c r="AC308" s="368" t="n"/>
      <c r="AD308" s="368" t="n"/>
      <c r="AE308" s="368" t="n"/>
      <c r="AF308" s="368" t="n"/>
      <c r="AG308" s="368" t="n"/>
      <c r="AH308" s="368" t="n"/>
      <c r="AI308" s="368" t="n"/>
      <c r="AJ308" s="368" t="n"/>
      <c r="AK308" s="368" t="n"/>
      <c r="AL308" s="368" t="n"/>
      <c r="AM308" s="368" t="n"/>
      <c r="AN308" s="368" t="n"/>
      <c r="AO308" s="368" t="n"/>
      <c r="AP308" s="319" t="n"/>
      <c r="AQ308" s="368" t="n"/>
      <c r="AR308" s="368" t="n"/>
      <c r="AS308" s="368" t="n"/>
      <c r="AT308" s="368" t="n"/>
      <c r="AU308" s="368" t="n"/>
      <c r="AV308" s="368" t="n"/>
      <c r="AW308" s="368" t="n"/>
      <c r="AX308" s="368" t="n"/>
      <c r="AY308" s="368" t="n"/>
      <c r="AZ308" s="368" t="n"/>
      <c r="BA308" s="368" t="n"/>
      <c r="BB308" s="368" t="n"/>
      <c r="BC308" s="368" t="n"/>
      <c r="BD308" s="368" t="n"/>
      <c r="BE308" s="368" t="n"/>
      <c r="BF308" s="368" t="n"/>
      <c r="BG308" s="368" t="n"/>
      <c r="BH308" s="368" t="n"/>
      <c r="BI308" s="368" t="n"/>
      <c r="BJ308" s="368" t="n"/>
      <c r="BK308" s="368" t="n"/>
      <c r="BL308" s="368" t="n"/>
      <c r="BM308" s="368" t="n"/>
      <c r="BN308" s="368" t="n"/>
      <c r="BO308" s="368" t="n"/>
      <c r="BP308" s="368" t="n"/>
      <c r="BQ308" s="320" t="n"/>
      <c r="BR308" s="368" t="n"/>
      <c r="BS308" s="368" t="n"/>
      <c r="BT308" s="368" t="n"/>
      <c r="BU308" s="368" t="n"/>
      <c r="BV308" s="368" t="n"/>
      <c r="BW308" s="368" t="n"/>
      <c r="BX308" s="368" t="n"/>
      <c r="BY308" s="368" t="n"/>
      <c r="BZ308" s="368" t="n"/>
      <c r="CA308" s="368" t="n"/>
      <c r="CB308" s="368" t="n"/>
      <c r="CC308" s="368" t="n"/>
      <c r="CD308" s="368" t="n"/>
      <c r="CE308" s="368" t="n"/>
      <c r="CF308" s="368" t="n"/>
      <c r="CG308" s="368" t="n"/>
      <c r="CH308" s="368" t="n"/>
      <c r="CI308" s="368" t="n"/>
      <c r="CJ308" s="368" t="n"/>
      <c r="CK308" s="368" t="n"/>
      <c r="CL308" s="368" t="n"/>
      <c r="CM308" s="368" t="n"/>
      <c r="CN308" s="368" t="n"/>
      <c r="CO308" s="368" t="n"/>
      <c r="CP308" s="368" t="n"/>
      <c r="CQ308" s="368" t="n"/>
      <c r="CR308" s="368" t="n"/>
      <c r="CS308" s="368" t="n"/>
      <c r="CT308" s="368" t="n"/>
      <c r="CU308" s="368" t="n"/>
      <c r="CV308" s="368" t="n"/>
      <c r="CW308" s="368" t="n"/>
      <c r="CX308" s="368" t="n"/>
      <c r="CY308" s="368" t="n"/>
      <c r="CZ308" s="368" t="n"/>
      <c r="DA308" s="368" t="n"/>
      <c r="DB308" s="368" t="n"/>
      <c r="DC308" s="368" t="n"/>
      <c r="DD308" s="368" t="n"/>
    </row>
    <row r="309">
      <c r="A309" s="368" t="n"/>
      <c r="B309" s="368" t="n"/>
      <c r="C309" s="368" t="n"/>
      <c r="D309" s="368" t="n"/>
      <c r="E309" s="368" t="n"/>
      <c r="F309" s="368" t="n"/>
      <c r="G309" s="318" t="n"/>
      <c r="H309" s="368" t="n"/>
      <c r="I309" s="368" t="n"/>
      <c r="J309" s="368" t="n"/>
      <c r="K309" s="368" t="n"/>
      <c r="L309" s="368" t="n"/>
      <c r="M309" s="368" t="n"/>
      <c r="N309" s="368" t="n"/>
      <c r="O309" s="368" t="n"/>
      <c r="P309" s="368" t="n"/>
      <c r="Q309" s="368" t="n"/>
      <c r="R309" s="368" t="n"/>
      <c r="S309" s="368" t="n"/>
      <c r="T309" s="368" t="n"/>
      <c r="U309" s="368" t="n"/>
      <c r="V309" s="368" t="n"/>
      <c r="W309" s="368" t="n"/>
      <c r="X309" s="368" t="n"/>
      <c r="Y309" s="368" t="n"/>
      <c r="Z309" s="368" t="n"/>
      <c r="AA309" s="368" t="n"/>
      <c r="AB309" s="368" t="n"/>
      <c r="AC309" s="368" t="n"/>
      <c r="AD309" s="368" t="n"/>
      <c r="AE309" s="368" t="n"/>
      <c r="AF309" s="368" t="n"/>
      <c r="AG309" s="368" t="n"/>
      <c r="AH309" s="368" t="n"/>
      <c r="AI309" s="368" t="n"/>
      <c r="AJ309" s="368" t="n"/>
      <c r="AK309" s="368" t="n"/>
      <c r="AL309" s="368" t="n"/>
      <c r="AM309" s="368" t="n"/>
      <c r="AN309" s="368" t="n"/>
      <c r="AO309" s="368" t="n"/>
      <c r="AP309" s="319" t="n"/>
      <c r="AQ309" s="368" t="n"/>
      <c r="AR309" s="368" t="n"/>
      <c r="AS309" s="368" t="n"/>
      <c r="AT309" s="368" t="n"/>
      <c r="AU309" s="368" t="n"/>
      <c r="AV309" s="368" t="n"/>
      <c r="AW309" s="368" t="n"/>
      <c r="AX309" s="368" t="n"/>
      <c r="AY309" s="368" t="n"/>
      <c r="AZ309" s="368" t="n"/>
      <c r="BA309" s="368" t="n"/>
      <c r="BB309" s="368" t="n"/>
      <c r="BC309" s="368" t="n"/>
      <c r="BD309" s="368" t="n"/>
      <c r="BE309" s="368" t="n"/>
      <c r="BF309" s="368" t="n"/>
      <c r="BG309" s="368" t="n"/>
      <c r="BH309" s="368" t="n"/>
      <c r="BI309" s="368" t="n"/>
      <c r="BJ309" s="368" t="n"/>
      <c r="BK309" s="368" t="n"/>
      <c r="BL309" s="368" t="n"/>
      <c r="BM309" s="368" t="n"/>
      <c r="BN309" s="368" t="n"/>
      <c r="BO309" s="368" t="n"/>
      <c r="BP309" s="368" t="n"/>
      <c r="BQ309" s="320" t="n"/>
      <c r="BR309" s="368" t="n"/>
      <c r="BS309" s="368" t="n"/>
      <c r="BT309" s="368" t="n"/>
      <c r="BU309" s="368" t="n"/>
      <c r="BV309" s="368" t="n"/>
      <c r="BW309" s="368" t="n"/>
      <c r="BX309" s="368" t="n"/>
      <c r="BY309" s="368" t="n"/>
      <c r="BZ309" s="368" t="n"/>
      <c r="CA309" s="368" t="n"/>
      <c r="CB309" s="368" t="n"/>
      <c r="CC309" s="368" t="n"/>
      <c r="CD309" s="368" t="n"/>
      <c r="CE309" s="368" t="n"/>
      <c r="CF309" s="368" t="n"/>
      <c r="CG309" s="368" t="n"/>
      <c r="CH309" s="368" t="n"/>
      <c r="CI309" s="368" t="n"/>
      <c r="CJ309" s="368" t="n"/>
      <c r="CK309" s="368" t="n"/>
      <c r="CL309" s="368" t="n"/>
      <c r="CM309" s="368" t="n"/>
      <c r="CN309" s="368" t="n"/>
      <c r="CO309" s="368" t="n"/>
      <c r="CP309" s="368" t="n"/>
      <c r="CQ309" s="368" t="n"/>
      <c r="CR309" s="368" t="n"/>
      <c r="CS309" s="368" t="n"/>
      <c r="CT309" s="368" t="n"/>
      <c r="CU309" s="368" t="n"/>
      <c r="CV309" s="368" t="n"/>
      <c r="CW309" s="368" t="n"/>
      <c r="CX309" s="368" t="n"/>
      <c r="CY309" s="368" t="n"/>
      <c r="CZ309" s="368" t="n"/>
      <c r="DA309" s="368" t="n"/>
      <c r="DB309" s="368" t="n"/>
      <c r="DC309" s="368" t="n"/>
      <c r="DD309" s="368" t="n"/>
    </row>
    <row r="310">
      <c r="A310" s="368" t="n"/>
      <c r="B310" s="368" t="n"/>
      <c r="C310" s="368" t="n"/>
      <c r="D310" s="368" t="n"/>
      <c r="E310" s="368" t="n"/>
      <c r="F310" s="368" t="n"/>
      <c r="G310" s="318" t="n"/>
      <c r="H310" s="368" t="n"/>
      <c r="I310" s="368" t="n"/>
      <c r="J310" s="368" t="n"/>
      <c r="K310" s="368" t="n"/>
      <c r="L310" s="368" t="n"/>
      <c r="M310" s="368" t="n"/>
      <c r="N310" s="368" t="n"/>
      <c r="O310" s="368" t="n"/>
      <c r="P310" s="368" t="n"/>
      <c r="Q310" s="368" t="n"/>
      <c r="R310" s="368" t="n"/>
      <c r="S310" s="368" t="n"/>
      <c r="T310" s="368" t="n"/>
      <c r="U310" s="368" t="n"/>
      <c r="V310" s="368" t="n"/>
      <c r="W310" s="368" t="n"/>
      <c r="X310" s="368" t="n"/>
      <c r="Y310" s="368" t="n"/>
      <c r="Z310" s="368" t="n"/>
      <c r="AA310" s="368" t="n"/>
      <c r="AB310" s="368" t="n"/>
      <c r="AC310" s="368" t="n"/>
      <c r="AD310" s="368" t="n"/>
      <c r="AE310" s="368" t="n"/>
      <c r="AF310" s="368" t="n"/>
      <c r="AG310" s="368" t="n"/>
      <c r="AH310" s="368" t="n"/>
      <c r="AI310" s="368" t="n"/>
      <c r="AJ310" s="368" t="n"/>
      <c r="AK310" s="368" t="n"/>
      <c r="AL310" s="368" t="n"/>
      <c r="AM310" s="368" t="n"/>
      <c r="AN310" s="368" t="n"/>
      <c r="AO310" s="368" t="n"/>
      <c r="AP310" s="319" t="n"/>
      <c r="AQ310" s="368" t="n"/>
      <c r="AR310" s="368" t="n"/>
      <c r="AS310" s="368" t="n"/>
      <c r="AT310" s="368" t="n"/>
      <c r="AU310" s="368" t="n"/>
      <c r="AV310" s="368" t="n"/>
      <c r="AW310" s="368" t="n"/>
      <c r="AX310" s="368" t="n"/>
      <c r="AY310" s="368" t="n"/>
      <c r="AZ310" s="368" t="n"/>
      <c r="BA310" s="368" t="n"/>
      <c r="BB310" s="368" t="n"/>
      <c r="BC310" s="368" t="n"/>
      <c r="BD310" s="368" t="n"/>
      <c r="BE310" s="368" t="n"/>
      <c r="BF310" s="368" t="n"/>
      <c r="BG310" s="368" t="n"/>
      <c r="BH310" s="368" t="n"/>
      <c r="BI310" s="368" t="n"/>
      <c r="BJ310" s="368" t="n"/>
      <c r="BK310" s="368" t="n"/>
      <c r="BL310" s="368" t="n"/>
      <c r="BM310" s="368" t="n"/>
      <c r="BN310" s="368" t="n"/>
      <c r="BO310" s="368" t="n"/>
      <c r="BP310" s="368" t="n"/>
      <c r="BQ310" s="320" t="n"/>
      <c r="BR310" s="368" t="n"/>
      <c r="BS310" s="368" t="n"/>
      <c r="BT310" s="368" t="n"/>
      <c r="BU310" s="368" t="n"/>
      <c r="BV310" s="368" t="n"/>
      <c r="BW310" s="368" t="n"/>
      <c r="BX310" s="368" t="n"/>
      <c r="BY310" s="368" t="n"/>
      <c r="BZ310" s="368" t="n"/>
      <c r="CA310" s="368" t="n"/>
      <c r="CB310" s="368" t="n"/>
      <c r="CC310" s="368" t="n"/>
      <c r="CD310" s="368" t="n"/>
      <c r="CE310" s="368" t="n"/>
      <c r="CF310" s="368" t="n"/>
      <c r="CG310" s="368" t="n"/>
      <c r="CH310" s="368" t="n"/>
      <c r="CI310" s="368" t="n"/>
      <c r="CJ310" s="368" t="n"/>
      <c r="CK310" s="368" t="n"/>
      <c r="CL310" s="368" t="n"/>
      <c r="CM310" s="368" t="n"/>
      <c r="CN310" s="368" t="n"/>
      <c r="CO310" s="368" t="n"/>
      <c r="CP310" s="368" t="n"/>
      <c r="CQ310" s="368" t="n"/>
      <c r="CR310" s="368" t="n"/>
      <c r="CS310" s="368" t="n"/>
      <c r="CT310" s="368" t="n"/>
      <c r="CU310" s="368" t="n"/>
      <c r="CV310" s="368" t="n"/>
      <c r="CW310" s="368" t="n"/>
      <c r="CX310" s="368" t="n"/>
      <c r="CY310" s="368" t="n"/>
      <c r="CZ310" s="368" t="n"/>
      <c r="DA310" s="368" t="n"/>
      <c r="DB310" s="368" t="n"/>
      <c r="DC310" s="368" t="n"/>
      <c r="DD310" s="368" t="n"/>
    </row>
    <row r="311">
      <c r="A311" s="368" t="n"/>
      <c r="B311" s="368" t="n"/>
      <c r="C311" s="368" t="n"/>
      <c r="D311" s="368" t="n"/>
      <c r="E311" s="368" t="n"/>
      <c r="F311" s="368" t="n"/>
      <c r="G311" s="318" t="n"/>
      <c r="H311" s="368" t="n"/>
      <c r="I311" s="368" t="n"/>
      <c r="J311" s="368" t="n"/>
      <c r="K311" s="368" t="n"/>
      <c r="L311" s="368" t="n"/>
      <c r="M311" s="368" t="n"/>
      <c r="N311" s="368" t="n"/>
      <c r="O311" s="368" t="n"/>
      <c r="P311" s="368" t="n"/>
      <c r="Q311" s="368" t="n"/>
      <c r="R311" s="368" t="n"/>
      <c r="S311" s="368" t="n"/>
      <c r="T311" s="368" t="n"/>
      <c r="U311" s="368" t="n"/>
      <c r="V311" s="368" t="n"/>
      <c r="W311" s="368" t="n"/>
      <c r="X311" s="368" t="n"/>
      <c r="Y311" s="368" t="n"/>
      <c r="Z311" s="368" t="n"/>
      <c r="AA311" s="368" t="n"/>
      <c r="AB311" s="368" t="n"/>
      <c r="AC311" s="368" t="n"/>
      <c r="AD311" s="368" t="n"/>
      <c r="AE311" s="368" t="n"/>
      <c r="AF311" s="368" t="n"/>
      <c r="AG311" s="368" t="n"/>
      <c r="AH311" s="368" t="n"/>
      <c r="AI311" s="368" t="n"/>
      <c r="AJ311" s="368" t="n"/>
      <c r="AK311" s="368" t="n"/>
      <c r="AL311" s="368" t="n"/>
      <c r="AM311" s="368" t="n"/>
      <c r="AN311" s="368" t="n"/>
      <c r="AO311" s="368" t="n"/>
      <c r="AP311" s="319" t="n"/>
      <c r="AQ311" s="368" t="n"/>
      <c r="AR311" s="368" t="n"/>
      <c r="AS311" s="368" t="n"/>
      <c r="AT311" s="368" t="n"/>
      <c r="AU311" s="368" t="n"/>
      <c r="AV311" s="368" t="n"/>
      <c r="AW311" s="368" t="n"/>
      <c r="AX311" s="368" t="n"/>
      <c r="AY311" s="368" t="n"/>
      <c r="AZ311" s="368" t="n"/>
      <c r="BA311" s="368" t="n"/>
      <c r="BB311" s="368" t="n"/>
      <c r="BC311" s="368" t="n"/>
      <c r="BD311" s="368" t="n"/>
      <c r="BE311" s="368" t="n"/>
      <c r="BF311" s="368" t="n"/>
      <c r="BG311" s="368" t="n"/>
      <c r="BH311" s="368" t="n"/>
      <c r="BI311" s="368" t="n"/>
      <c r="BJ311" s="368" t="n"/>
      <c r="BK311" s="368" t="n"/>
      <c r="BL311" s="368" t="n"/>
      <c r="BM311" s="368" t="n"/>
      <c r="BN311" s="368" t="n"/>
      <c r="BO311" s="368" t="n"/>
      <c r="BP311" s="368" t="n"/>
      <c r="BQ311" s="320" t="n"/>
      <c r="BR311" s="368" t="n"/>
      <c r="BS311" s="368" t="n"/>
      <c r="BT311" s="368" t="n"/>
      <c r="BU311" s="368" t="n"/>
      <c r="BV311" s="368" t="n"/>
      <c r="BW311" s="368" t="n"/>
      <c r="BX311" s="368" t="n"/>
      <c r="BY311" s="368" t="n"/>
      <c r="BZ311" s="368" t="n"/>
      <c r="CA311" s="368" t="n"/>
      <c r="CB311" s="368" t="n"/>
      <c r="CC311" s="368" t="n"/>
      <c r="CD311" s="368" t="n"/>
      <c r="CE311" s="368" t="n"/>
      <c r="CF311" s="368" t="n"/>
      <c r="CG311" s="368" t="n"/>
      <c r="CH311" s="368" t="n"/>
      <c r="CI311" s="368" t="n"/>
      <c r="CJ311" s="368" t="n"/>
      <c r="CK311" s="368" t="n"/>
      <c r="CL311" s="368" t="n"/>
      <c r="CM311" s="368" t="n"/>
      <c r="CN311" s="368" t="n"/>
      <c r="CO311" s="368" t="n"/>
      <c r="CP311" s="368" t="n"/>
      <c r="CQ311" s="368" t="n"/>
      <c r="CR311" s="368" t="n"/>
      <c r="CS311" s="368" t="n"/>
      <c r="CT311" s="368" t="n"/>
      <c r="CU311" s="368" t="n"/>
      <c r="CV311" s="368" t="n"/>
      <c r="CW311" s="368" t="n"/>
      <c r="CX311" s="368" t="n"/>
      <c r="CY311" s="368" t="n"/>
      <c r="CZ311" s="368" t="n"/>
      <c r="DA311" s="368" t="n"/>
      <c r="DB311" s="368" t="n"/>
      <c r="DC311" s="368" t="n"/>
      <c r="DD311" s="368" t="n"/>
    </row>
    <row r="312">
      <c r="A312" s="368" t="n"/>
      <c r="B312" s="368" t="n"/>
      <c r="C312" s="368" t="n"/>
      <c r="D312" s="368" t="n"/>
      <c r="E312" s="368" t="n"/>
      <c r="F312" s="368" t="n"/>
      <c r="G312" s="318" t="n"/>
      <c r="H312" s="368" t="n"/>
      <c r="I312" s="368" t="n"/>
      <c r="J312" s="368" t="n"/>
      <c r="K312" s="368" t="n"/>
      <c r="L312" s="368" t="n"/>
      <c r="M312" s="368" t="n"/>
      <c r="N312" s="368" t="n"/>
      <c r="O312" s="368" t="n"/>
      <c r="P312" s="368" t="n"/>
      <c r="Q312" s="368" t="n"/>
      <c r="R312" s="368" t="n"/>
      <c r="S312" s="368" t="n"/>
      <c r="T312" s="368" t="n"/>
      <c r="U312" s="368" t="n"/>
      <c r="V312" s="368" t="n"/>
      <c r="W312" s="368" t="n"/>
      <c r="X312" s="368" t="n"/>
      <c r="Y312" s="368" t="n"/>
      <c r="Z312" s="368" t="n"/>
      <c r="AA312" s="368" t="n"/>
      <c r="AB312" s="368" t="n"/>
      <c r="AC312" s="368" t="n"/>
      <c r="AD312" s="368" t="n"/>
      <c r="AE312" s="368" t="n"/>
      <c r="AF312" s="368" t="n"/>
      <c r="AG312" s="368" t="n"/>
      <c r="AH312" s="368" t="n"/>
      <c r="AI312" s="368" t="n"/>
      <c r="AJ312" s="368" t="n"/>
      <c r="AK312" s="368" t="n"/>
      <c r="AL312" s="368" t="n"/>
      <c r="AM312" s="368" t="n"/>
      <c r="AN312" s="368" t="n"/>
      <c r="AO312" s="368" t="n"/>
      <c r="AP312" s="319" t="n"/>
      <c r="AQ312" s="368" t="n"/>
      <c r="AR312" s="368" t="n"/>
      <c r="AS312" s="368" t="n"/>
      <c r="AT312" s="368" t="n"/>
      <c r="AU312" s="368" t="n"/>
      <c r="AV312" s="368" t="n"/>
      <c r="AW312" s="368" t="n"/>
      <c r="AX312" s="368" t="n"/>
      <c r="AY312" s="368" t="n"/>
      <c r="AZ312" s="368" t="n"/>
      <c r="BA312" s="368" t="n"/>
      <c r="BB312" s="368" t="n"/>
      <c r="BC312" s="368" t="n"/>
      <c r="BD312" s="368" t="n"/>
      <c r="BE312" s="368" t="n"/>
      <c r="BF312" s="368" t="n"/>
      <c r="BG312" s="368" t="n"/>
      <c r="BH312" s="368" t="n"/>
      <c r="BI312" s="368" t="n"/>
      <c r="BJ312" s="368" t="n"/>
      <c r="BK312" s="368" t="n"/>
      <c r="BL312" s="368" t="n"/>
      <c r="BM312" s="368" t="n"/>
      <c r="BN312" s="368" t="n"/>
      <c r="BO312" s="368" t="n"/>
      <c r="BP312" s="368" t="n"/>
      <c r="BQ312" s="320" t="n"/>
      <c r="BR312" s="368" t="n"/>
      <c r="BS312" s="368" t="n"/>
      <c r="BT312" s="368" t="n"/>
      <c r="BU312" s="368" t="n"/>
      <c r="BV312" s="368" t="n"/>
      <c r="BW312" s="368" t="n"/>
      <c r="BX312" s="368" t="n"/>
      <c r="BY312" s="368" t="n"/>
      <c r="BZ312" s="368" t="n"/>
      <c r="CA312" s="368" t="n"/>
      <c r="CB312" s="368" t="n"/>
      <c r="CC312" s="368" t="n"/>
      <c r="CD312" s="368" t="n"/>
      <c r="CE312" s="368" t="n"/>
      <c r="CF312" s="368" t="n"/>
      <c r="CG312" s="368" t="n"/>
      <c r="CH312" s="368" t="n"/>
      <c r="CI312" s="368" t="n"/>
      <c r="CJ312" s="368" t="n"/>
      <c r="CK312" s="368" t="n"/>
      <c r="CL312" s="368" t="n"/>
      <c r="CM312" s="368" t="n"/>
      <c r="CN312" s="368" t="n"/>
      <c r="CO312" s="368" t="n"/>
      <c r="CP312" s="368" t="n"/>
      <c r="CQ312" s="368" t="n"/>
      <c r="CR312" s="368" t="n"/>
      <c r="CS312" s="368" t="n"/>
      <c r="CT312" s="368" t="n"/>
      <c r="CU312" s="368" t="n"/>
      <c r="CV312" s="368" t="n"/>
      <c r="CW312" s="368" t="n"/>
      <c r="CX312" s="368" t="n"/>
      <c r="CY312" s="368" t="n"/>
      <c r="CZ312" s="368" t="n"/>
      <c r="DA312" s="368" t="n"/>
      <c r="DB312" s="368" t="n"/>
      <c r="DC312" s="368" t="n"/>
      <c r="DD312" s="368" t="n"/>
    </row>
    <row r="313">
      <c r="A313" s="368" t="n"/>
      <c r="B313" s="368" t="n"/>
      <c r="C313" s="368" t="n"/>
      <c r="D313" s="368" t="n"/>
      <c r="E313" s="368" t="n"/>
      <c r="F313" s="368" t="n"/>
      <c r="G313" s="318" t="n"/>
      <c r="H313" s="368" t="n"/>
      <c r="I313" s="368" t="n"/>
      <c r="J313" s="368" t="n"/>
      <c r="K313" s="368" t="n"/>
      <c r="L313" s="368" t="n"/>
      <c r="M313" s="368" t="n"/>
      <c r="N313" s="368" t="n"/>
      <c r="O313" s="368" t="n"/>
      <c r="P313" s="368" t="n"/>
      <c r="Q313" s="368" t="n"/>
      <c r="R313" s="368" t="n"/>
      <c r="S313" s="368" t="n"/>
      <c r="T313" s="368" t="n"/>
      <c r="U313" s="368" t="n"/>
      <c r="V313" s="368" t="n"/>
      <c r="W313" s="368" t="n"/>
      <c r="X313" s="368" t="n"/>
      <c r="Y313" s="368" t="n"/>
      <c r="Z313" s="368" t="n"/>
      <c r="AA313" s="368" t="n"/>
      <c r="AB313" s="368" t="n"/>
      <c r="AC313" s="368" t="n"/>
      <c r="AD313" s="368" t="n"/>
      <c r="AE313" s="368" t="n"/>
      <c r="AF313" s="368" t="n"/>
      <c r="AG313" s="368" t="n"/>
      <c r="AH313" s="368" t="n"/>
      <c r="AI313" s="368" t="n"/>
      <c r="AJ313" s="368" t="n"/>
      <c r="AK313" s="368" t="n"/>
      <c r="AL313" s="368" t="n"/>
      <c r="AM313" s="368" t="n"/>
      <c r="AN313" s="368" t="n"/>
      <c r="AO313" s="368" t="n"/>
      <c r="AP313" s="319" t="n"/>
      <c r="AQ313" s="368" t="n"/>
      <c r="AR313" s="368" t="n"/>
      <c r="AS313" s="368" t="n"/>
      <c r="AT313" s="368" t="n"/>
      <c r="AU313" s="368" t="n"/>
      <c r="AV313" s="368" t="n"/>
      <c r="AW313" s="368" t="n"/>
      <c r="AX313" s="368" t="n"/>
      <c r="AY313" s="368" t="n"/>
      <c r="AZ313" s="368" t="n"/>
      <c r="BA313" s="368" t="n"/>
      <c r="BB313" s="368" t="n"/>
      <c r="BC313" s="368" t="n"/>
      <c r="BD313" s="368" t="n"/>
      <c r="BE313" s="368" t="n"/>
      <c r="BF313" s="368" t="n"/>
      <c r="BG313" s="368" t="n"/>
      <c r="BH313" s="368" t="n"/>
      <c r="BI313" s="368" t="n"/>
      <c r="BJ313" s="368" t="n"/>
      <c r="BK313" s="368" t="n"/>
      <c r="BL313" s="368" t="n"/>
      <c r="BM313" s="368" t="n"/>
      <c r="BN313" s="368" t="n"/>
      <c r="BO313" s="368" t="n"/>
      <c r="BP313" s="368" t="n"/>
      <c r="BQ313" s="320" t="n"/>
      <c r="BR313" s="368" t="n"/>
      <c r="BS313" s="368" t="n"/>
      <c r="BT313" s="368" t="n"/>
      <c r="BU313" s="368" t="n"/>
      <c r="BV313" s="368" t="n"/>
      <c r="BW313" s="368" t="n"/>
      <c r="BX313" s="368" t="n"/>
      <c r="BY313" s="368" t="n"/>
      <c r="BZ313" s="368" t="n"/>
      <c r="CA313" s="368" t="n"/>
      <c r="CB313" s="368" t="n"/>
      <c r="CC313" s="368" t="n"/>
      <c r="CD313" s="368" t="n"/>
      <c r="CE313" s="368" t="n"/>
      <c r="CF313" s="368" t="n"/>
      <c r="CG313" s="368" t="n"/>
      <c r="CH313" s="368" t="n"/>
      <c r="CI313" s="368" t="n"/>
      <c r="CJ313" s="368" t="n"/>
      <c r="CK313" s="368" t="n"/>
      <c r="CL313" s="368" t="n"/>
      <c r="CM313" s="368" t="n"/>
      <c r="CN313" s="368" t="n"/>
      <c r="CO313" s="368" t="n"/>
      <c r="CP313" s="368" t="n"/>
      <c r="CQ313" s="368" t="n"/>
      <c r="CR313" s="368" t="n"/>
      <c r="CS313" s="368" t="n"/>
      <c r="CT313" s="368" t="n"/>
      <c r="CU313" s="368" t="n"/>
      <c r="CV313" s="368" t="n"/>
      <c r="CW313" s="368" t="n"/>
      <c r="CX313" s="368" t="n"/>
      <c r="CY313" s="368" t="n"/>
      <c r="CZ313" s="368" t="n"/>
      <c r="DA313" s="368" t="n"/>
      <c r="DB313" s="368" t="n"/>
      <c r="DC313" s="368" t="n"/>
      <c r="DD313" s="368" t="n"/>
    </row>
    <row r="314">
      <c r="A314" s="368" t="n"/>
      <c r="B314" s="368" t="n"/>
      <c r="C314" s="368" t="n"/>
      <c r="D314" s="368" t="n"/>
      <c r="E314" s="368" t="n"/>
      <c r="F314" s="368" t="n"/>
      <c r="G314" s="318" t="n"/>
      <c r="H314" s="368" t="n"/>
      <c r="I314" s="368" t="n"/>
      <c r="J314" s="368" t="n"/>
      <c r="K314" s="368" t="n"/>
      <c r="L314" s="368" t="n"/>
      <c r="M314" s="368" t="n"/>
      <c r="N314" s="368" t="n"/>
      <c r="O314" s="368" t="n"/>
      <c r="P314" s="368" t="n"/>
      <c r="Q314" s="368" t="n"/>
      <c r="R314" s="368" t="n"/>
      <c r="S314" s="368" t="n"/>
      <c r="T314" s="368" t="n"/>
      <c r="U314" s="368" t="n"/>
      <c r="V314" s="368" t="n"/>
      <c r="W314" s="368" t="n"/>
      <c r="X314" s="368" t="n"/>
      <c r="Y314" s="368" t="n"/>
      <c r="Z314" s="368" t="n"/>
      <c r="AA314" s="368" t="n"/>
      <c r="AB314" s="368" t="n"/>
      <c r="AC314" s="368" t="n"/>
      <c r="AD314" s="368" t="n"/>
      <c r="AE314" s="368" t="n"/>
      <c r="AF314" s="368" t="n"/>
      <c r="AG314" s="368" t="n"/>
      <c r="AH314" s="368" t="n"/>
      <c r="AI314" s="368" t="n"/>
      <c r="AJ314" s="368" t="n"/>
      <c r="AK314" s="368" t="n"/>
      <c r="AL314" s="368" t="n"/>
      <c r="AM314" s="368" t="n"/>
      <c r="AN314" s="368" t="n"/>
      <c r="AO314" s="368" t="n"/>
      <c r="AP314" s="319" t="n"/>
      <c r="AQ314" s="368" t="n"/>
      <c r="AR314" s="368" t="n"/>
      <c r="AS314" s="368" t="n"/>
      <c r="AT314" s="368" t="n"/>
      <c r="AU314" s="368" t="n"/>
      <c r="AV314" s="368" t="n"/>
      <c r="AW314" s="368" t="n"/>
      <c r="AX314" s="368" t="n"/>
      <c r="AY314" s="368" t="n"/>
      <c r="AZ314" s="368" t="n"/>
      <c r="BA314" s="368" t="n"/>
      <c r="BB314" s="368" t="n"/>
      <c r="BC314" s="368" t="n"/>
      <c r="BD314" s="368" t="n"/>
      <c r="BE314" s="368" t="n"/>
      <c r="BF314" s="368" t="n"/>
      <c r="BG314" s="368" t="n"/>
      <c r="BH314" s="368" t="n"/>
      <c r="BI314" s="368" t="n"/>
      <c r="BJ314" s="368" t="n"/>
      <c r="BK314" s="368" t="n"/>
      <c r="BL314" s="368" t="n"/>
      <c r="BM314" s="368" t="n"/>
      <c r="BN314" s="368" t="n"/>
      <c r="BO314" s="368" t="n"/>
      <c r="BP314" s="368" t="n"/>
      <c r="BQ314" s="320" t="n"/>
      <c r="BR314" s="368" t="n"/>
      <c r="BS314" s="368" t="n"/>
      <c r="BT314" s="368" t="n"/>
      <c r="BU314" s="368" t="n"/>
      <c r="BV314" s="368" t="n"/>
      <c r="BW314" s="368" t="n"/>
      <c r="BX314" s="368" t="n"/>
      <c r="BY314" s="368" t="n"/>
      <c r="BZ314" s="368" t="n"/>
      <c r="CA314" s="368" t="n"/>
      <c r="CB314" s="368" t="n"/>
      <c r="CC314" s="368" t="n"/>
      <c r="CD314" s="368" t="n"/>
      <c r="CE314" s="368" t="n"/>
      <c r="CF314" s="368" t="n"/>
      <c r="CG314" s="368" t="n"/>
      <c r="CH314" s="368" t="n"/>
      <c r="CI314" s="368" t="n"/>
      <c r="CJ314" s="368" t="n"/>
      <c r="CK314" s="368" t="n"/>
      <c r="CL314" s="368" t="n"/>
      <c r="CM314" s="368" t="n"/>
      <c r="CN314" s="368" t="n"/>
      <c r="CO314" s="368" t="n"/>
      <c r="CP314" s="368" t="n"/>
      <c r="CQ314" s="368" t="n"/>
      <c r="CR314" s="368" t="n"/>
      <c r="CS314" s="368" t="n"/>
      <c r="CT314" s="368" t="n"/>
      <c r="CU314" s="368" t="n"/>
      <c r="CV314" s="368" t="n"/>
      <c r="CW314" s="368" t="n"/>
      <c r="CX314" s="368" t="n"/>
      <c r="CY314" s="368" t="n"/>
      <c r="CZ314" s="368" t="n"/>
      <c r="DA314" s="368" t="n"/>
      <c r="DB314" s="368" t="n"/>
      <c r="DC314" s="368" t="n"/>
      <c r="DD314" s="368" t="n"/>
    </row>
    <row r="315">
      <c r="A315" s="368" t="n"/>
      <c r="B315" s="368" t="n"/>
      <c r="C315" s="368" t="n"/>
      <c r="D315" s="368" t="n"/>
      <c r="E315" s="368" t="n"/>
      <c r="F315" s="368" t="n"/>
      <c r="G315" s="318" t="n"/>
      <c r="H315" s="368" t="n"/>
      <c r="I315" s="368" t="n"/>
      <c r="J315" s="368" t="n"/>
      <c r="K315" s="368" t="n"/>
      <c r="L315" s="368" t="n"/>
      <c r="M315" s="368" t="n"/>
      <c r="N315" s="368" t="n"/>
      <c r="O315" s="368" t="n"/>
      <c r="P315" s="368" t="n"/>
      <c r="Q315" s="368" t="n"/>
      <c r="R315" s="368" t="n"/>
      <c r="S315" s="368" t="n"/>
      <c r="T315" s="368" t="n"/>
      <c r="U315" s="368" t="n"/>
      <c r="V315" s="368" t="n"/>
      <c r="W315" s="368" t="n"/>
      <c r="X315" s="368" t="n"/>
      <c r="Y315" s="368" t="n"/>
      <c r="Z315" s="368" t="n"/>
      <c r="AA315" s="368" t="n"/>
      <c r="AB315" s="368" t="n"/>
      <c r="AC315" s="368" t="n"/>
      <c r="AD315" s="368" t="n"/>
      <c r="AE315" s="368" t="n"/>
      <c r="AF315" s="368" t="n"/>
      <c r="AG315" s="368" t="n"/>
      <c r="AH315" s="368" t="n"/>
      <c r="AI315" s="368" t="n"/>
      <c r="AJ315" s="368" t="n"/>
      <c r="AK315" s="368" t="n"/>
      <c r="AL315" s="368" t="n"/>
      <c r="AM315" s="368" t="n"/>
      <c r="AN315" s="368" t="n"/>
      <c r="AO315" s="368" t="n"/>
      <c r="AP315" s="319" t="n"/>
      <c r="AQ315" s="368" t="n"/>
      <c r="AR315" s="368" t="n"/>
      <c r="AS315" s="368" t="n"/>
      <c r="AT315" s="368" t="n"/>
      <c r="AU315" s="368" t="n"/>
      <c r="AV315" s="368" t="n"/>
      <c r="AW315" s="368" t="n"/>
      <c r="AX315" s="368" t="n"/>
      <c r="AY315" s="368" t="n"/>
      <c r="AZ315" s="368" t="n"/>
      <c r="BA315" s="368" t="n"/>
      <c r="BB315" s="368" t="n"/>
      <c r="BC315" s="368" t="n"/>
      <c r="BD315" s="368" t="n"/>
      <c r="BE315" s="368" t="n"/>
      <c r="BF315" s="368" t="n"/>
      <c r="BG315" s="368" t="n"/>
      <c r="BH315" s="368" t="n"/>
      <c r="BI315" s="368" t="n"/>
      <c r="BJ315" s="368" t="n"/>
      <c r="BK315" s="368" t="n"/>
      <c r="BL315" s="368" t="n"/>
      <c r="BM315" s="368" t="n"/>
      <c r="BN315" s="368" t="n"/>
      <c r="BO315" s="368" t="n"/>
      <c r="BP315" s="368" t="n"/>
      <c r="BQ315" s="320" t="n"/>
      <c r="BR315" s="368" t="n"/>
      <c r="BS315" s="368" t="n"/>
      <c r="BT315" s="368" t="n"/>
      <c r="BU315" s="368" t="n"/>
      <c r="BV315" s="368" t="n"/>
      <c r="BW315" s="368" t="n"/>
      <c r="BX315" s="368" t="n"/>
      <c r="BY315" s="368" t="n"/>
      <c r="BZ315" s="368" t="n"/>
      <c r="CA315" s="368" t="n"/>
      <c r="CB315" s="368" t="n"/>
      <c r="CC315" s="368" t="n"/>
      <c r="CD315" s="368" t="n"/>
      <c r="CE315" s="368" t="n"/>
      <c r="CF315" s="368" t="n"/>
      <c r="CG315" s="368" t="n"/>
      <c r="CH315" s="368" t="n"/>
      <c r="CI315" s="368" t="n"/>
      <c r="CJ315" s="368" t="n"/>
      <c r="CK315" s="368" t="n"/>
      <c r="CL315" s="368" t="n"/>
      <c r="CM315" s="368" t="n"/>
      <c r="CN315" s="368" t="n"/>
      <c r="CO315" s="368" t="n"/>
      <c r="CP315" s="368" t="n"/>
      <c r="CQ315" s="368" t="n"/>
      <c r="CR315" s="368" t="n"/>
      <c r="CS315" s="368" t="n"/>
      <c r="CT315" s="368" t="n"/>
      <c r="CU315" s="368" t="n"/>
      <c r="CV315" s="368" t="n"/>
      <c r="CW315" s="368" t="n"/>
      <c r="CX315" s="368" t="n"/>
      <c r="CY315" s="368" t="n"/>
      <c r="CZ315" s="368" t="n"/>
      <c r="DA315" s="368" t="n"/>
      <c r="DB315" s="368" t="n"/>
      <c r="DC315" s="368" t="n"/>
      <c r="DD315" s="368" t="n"/>
    </row>
    <row r="316">
      <c r="A316" s="368" t="n"/>
      <c r="B316" s="368" t="n"/>
      <c r="C316" s="368" t="n"/>
      <c r="D316" s="368" t="n"/>
      <c r="E316" s="368" t="n"/>
      <c r="F316" s="368" t="n"/>
      <c r="G316" s="318" t="n"/>
      <c r="H316" s="368" t="n"/>
      <c r="I316" s="368" t="n"/>
      <c r="J316" s="368" t="n"/>
      <c r="K316" s="368" t="n"/>
      <c r="L316" s="368" t="n"/>
      <c r="M316" s="368" t="n"/>
      <c r="N316" s="368" t="n"/>
      <c r="O316" s="368" t="n"/>
      <c r="P316" s="368" t="n"/>
      <c r="Q316" s="368" t="n"/>
      <c r="R316" s="368" t="n"/>
      <c r="S316" s="368" t="n"/>
      <c r="T316" s="368" t="n"/>
      <c r="U316" s="368" t="n"/>
      <c r="V316" s="368" t="n"/>
      <c r="W316" s="368" t="n"/>
      <c r="X316" s="368" t="n"/>
      <c r="Y316" s="368" t="n"/>
      <c r="Z316" s="368" t="n"/>
      <c r="AA316" s="368" t="n"/>
      <c r="AB316" s="368" t="n"/>
      <c r="AC316" s="368" t="n"/>
      <c r="AD316" s="368" t="n"/>
      <c r="AE316" s="368" t="n"/>
      <c r="AF316" s="368" t="n"/>
      <c r="AG316" s="368" t="n"/>
      <c r="AH316" s="368" t="n"/>
      <c r="AI316" s="368" t="n"/>
      <c r="AJ316" s="368" t="n"/>
      <c r="AK316" s="368" t="n"/>
      <c r="AL316" s="368" t="n"/>
      <c r="AM316" s="368" t="n"/>
      <c r="AN316" s="368" t="n"/>
      <c r="AO316" s="368" t="n"/>
      <c r="AP316" s="319" t="n"/>
      <c r="AQ316" s="368" t="n"/>
      <c r="AR316" s="368" t="n"/>
      <c r="AS316" s="368" t="n"/>
      <c r="AT316" s="368" t="n"/>
      <c r="AU316" s="368" t="n"/>
      <c r="AV316" s="368" t="n"/>
      <c r="AW316" s="368" t="n"/>
      <c r="AX316" s="368" t="n"/>
      <c r="AY316" s="368" t="n"/>
      <c r="AZ316" s="368" t="n"/>
      <c r="BA316" s="368" t="n"/>
      <c r="BB316" s="368" t="n"/>
      <c r="BC316" s="368" t="n"/>
      <c r="BD316" s="368" t="n"/>
      <c r="BE316" s="368" t="n"/>
      <c r="BF316" s="368" t="n"/>
      <c r="BG316" s="368" t="n"/>
      <c r="BH316" s="368" t="n"/>
      <c r="BI316" s="368" t="n"/>
      <c r="BJ316" s="368" t="n"/>
      <c r="BK316" s="368" t="n"/>
      <c r="BL316" s="368" t="n"/>
      <c r="BM316" s="368" t="n"/>
      <c r="BN316" s="368" t="n"/>
      <c r="BO316" s="368" t="n"/>
      <c r="BP316" s="368" t="n"/>
      <c r="BQ316" s="320" t="n"/>
      <c r="BR316" s="368" t="n"/>
      <c r="BS316" s="368" t="n"/>
      <c r="BT316" s="368" t="n"/>
      <c r="BU316" s="368" t="n"/>
      <c r="BV316" s="368" t="n"/>
      <c r="BW316" s="368" t="n"/>
      <c r="BX316" s="368" t="n"/>
      <c r="BY316" s="368" t="n"/>
      <c r="BZ316" s="368" t="n"/>
      <c r="CA316" s="368" t="n"/>
      <c r="CB316" s="368" t="n"/>
      <c r="CC316" s="368" t="n"/>
      <c r="CD316" s="368" t="n"/>
      <c r="CE316" s="368" t="n"/>
      <c r="CF316" s="368" t="n"/>
      <c r="CG316" s="368" t="n"/>
      <c r="CH316" s="368" t="n"/>
      <c r="CI316" s="368" t="n"/>
      <c r="CJ316" s="368" t="n"/>
      <c r="CK316" s="368" t="n"/>
      <c r="CL316" s="368" t="n"/>
      <c r="CM316" s="368" t="n"/>
      <c r="CN316" s="368" t="n"/>
      <c r="CO316" s="368" t="n"/>
      <c r="CP316" s="368" t="n"/>
      <c r="CQ316" s="368" t="n"/>
      <c r="CR316" s="368" t="n"/>
      <c r="CS316" s="368" t="n"/>
      <c r="CT316" s="368" t="n"/>
      <c r="CU316" s="368" t="n"/>
      <c r="CV316" s="368" t="n"/>
      <c r="CW316" s="368" t="n"/>
      <c r="CX316" s="368" t="n"/>
      <c r="CY316" s="368" t="n"/>
      <c r="CZ316" s="368" t="n"/>
      <c r="DA316" s="368" t="n"/>
      <c r="DB316" s="368" t="n"/>
      <c r="DC316" s="368" t="n"/>
      <c r="DD316" s="368" t="n"/>
    </row>
    <row r="317">
      <c r="A317" s="368" t="n"/>
      <c r="B317" s="368" t="n"/>
      <c r="C317" s="368" t="n"/>
      <c r="D317" s="368" t="n"/>
      <c r="E317" s="368" t="n"/>
      <c r="F317" s="368" t="n"/>
      <c r="G317" s="318" t="n"/>
      <c r="H317" s="368" t="n"/>
      <c r="I317" s="368" t="n"/>
      <c r="J317" s="368" t="n"/>
      <c r="K317" s="368" t="n"/>
      <c r="L317" s="368" t="n"/>
      <c r="M317" s="368" t="n"/>
      <c r="N317" s="368" t="n"/>
      <c r="O317" s="368" t="n"/>
      <c r="P317" s="368" t="n"/>
      <c r="Q317" s="368" t="n"/>
      <c r="R317" s="368" t="n"/>
      <c r="S317" s="368" t="n"/>
      <c r="T317" s="368" t="n"/>
      <c r="U317" s="368" t="n"/>
      <c r="V317" s="368" t="n"/>
      <c r="W317" s="368" t="n"/>
      <c r="X317" s="368" t="n"/>
      <c r="Y317" s="368" t="n"/>
      <c r="Z317" s="368" t="n"/>
      <c r="AA317" s="368" t="n"/>
      <c r="AB317" s="368" t="n"/>
      <c r="AC317" s="368" t="n"/>
      <c r="AD317" s="368" t="n"/>
      <c r="AE317" s="368" t="n"/>
      <c r="AF317" s="368" t="n"/>
      <c r="AG317" s="368" t="n"/>
      <c r="AH317" s="368" t="n"/>
      <c r="AI317" s="368" t="n"/>
      <c r="AJ317" s="368" t="n"/>
      <c r="AK317" s="368" t="n"/>
      <c r="AL317" s="368" t="n"/>
      <c r="AM317" s="368" t="n"/>
      <c r="AN317" s="368" t="n"/>
      <c r="AO317" s="368" t="n"/>
      <c r="AP317" s="319" t="n"/>
      <c r="AQ317" s="368" t="n"/>
      <c r="AR317" s="368" t="n"/>
      <c r="AS317" s="368" t="n"/>
      <c r="AT317" s="368" t="n"/>
      <c r="AU317" s="368" t="n"/>
      <c r="AV317" s="368" t="n"/>
      <c r="AW317" s="368" t="n"/>
      <c r="AX317" s="368" t="n"/>
      <c r="AY317" s="368" t="n"/>
      <c r="AZ317" s="368" t="n"/>
      <c r="BA317" s="368" t="n"/>
      <c r="BB317" s="368" t="n"/>
      <c r="BC317" s="368" t="n"/>
      <c r="BD317" s="368" t="n"/>
      <c r="BE317" s="368" t="n"/>
      <c r="BF317" s="368" t="n"/>
      <c r="BG317" s="368" t="n"/>
      <c r="BH317" s="368" t="n"/>
      <c r="BI317" s="368" t="n"/>
      <c r="BJ317" s="368" t="n"/>
      <c r="BK317" s="368" t="n"/>
      <c r="BL317" s="368" t="n"/>
      <c r="BM317" s="368" t="n"/>
      <c r="BN317" s="368" t="n"/>
      <c r="BO317" s="368" t="n"/>
      <c r="BP317" s="368" t="n"/>
      <c r="BQ317" s="320" t="n"/>
      <c r="BR317" s="368" t="n"/>
      <c r="BS317" s="368" t="n"/>
      <c r="BT317" s="368" t="n"/>
      <c r="BU317" s="368" t="n"/>
      <c r="BV317" s="368" t="n"/>
      <c r="BW317" s="368" t="n"/>
      <c r="BX317" s="368" t="n"/>
      <c r="BY317" s="368" t="n"/>
      <c r="BZ317" s="368" t="n"/>
      <c r="CA317" s="368" t="n"/>
      <c r="CB317" s="368" t="n"/>
      <c r="CC317" s="368" t="n"/>
      <c r="CD317" s="368" t="n"/>
      <c r="CE317" s="368" t="n"/>
      <c r="CF317" s="368" t="n"/>
      <c r="CG317" s="368" t="n"/>
      <c r="CH317" s="368" t="n"/>
      <c r="CI317" s="368" t="n"/>
      <c r="CJ317" s="368" t="n"/>
      <c r="CK317" s="368" t="n"/>
      <c r="CL317" s="368" t="n"/>
      <c r="CM317" s="368" t="n"/>
      <c r="CN317" s="368" t="n"/>
      <c r="CO317" s="368" t="n"/>
      <c r="CP317" s="368" t="n"/>
      <c r="CQ317" s="368" t="n"/>
      <c r="CR317" s="368" t="n"/>
      <c r="CS317" s="368" t="n"/>
      <c r="CT317" s="368" t="n"/>
      <c r="CU317" s="368" t="n"/>
      <c r="CV317" s="368" t="n"/>
      <c r="CW317" s="368" t="n"/>
      <c r="CX317" s="368" t="n"/>
      <c r="CY317" s="368" t="n"/>
      <c r="CZ317" s="368" t="n"/>
      <c r="DA317" s="368" t="n"/>
      <c r="DB317" s="368" t="n"/>
      <c r="DC317" s="368" t="n"/>
      <c r="DD317" s="368" t="n"/>
    </row>
    <row r="318">
      <c r="A318" s="368" t="n"/>
      <c r="B318" s="368" t="n"/>
      <c r="C318" s="368" t="n"/>
      <c r="D318" s="368" t="n"/>
      <c r="E318" s="368" t="n"/>
      <c r="F318" s="368" t="n"/>
      <c r="G318" s="318" t="n"/>
      <c r="H318" s="368" t="n"/>
      <c r="I318" s="368" t="n"/>
      <c r="J318" s="368" t="n"/>
      <c r="K318" s="368" t="n"/>
      <c r="L318" s="368" t="n"/>
      <c r="M318" s="368" t="n"/>
      <c r="N318" s="368" t="n"/>
      <c r="O318" s="368" t="n"/>
      <c r="P318" s="368" t="n"/>
      <c r="Q318" s="368" t="n"/>
      <c r="R318" s="368" t="n"/>
      <c r="S318" s="368" t="n"/>
      <c r="T318" s="368" t="n"/>
      <c r="U318" s="368" t="n"/>
      <c r="V318" s="368" t="n"/>
      <c r="W318" s="368" t="n"/>
      <c r="X318" s="368" t="n"/>
      <c r="Y318" s="368" t="n"/>
      <c r="Z318" s="368" t="n"/>
      <c r="AA318" s="368" t="n"/>
      <c r="AB318" s="368" t="n"/>
      <c r="AC318" s="368" t="n"/>
      <c r="AD318" s="368" t="n"/>
      <c r="AE318" s="368" t="n"/>
      <c r="AF318" s="368" t="n"/>
      <c r="AG318" s="368" t="n"/>
      <c r="AH318" s="368" t="n"/>
      <c r="AI318" s="368" t="n"/>
      <c r="AJ318" s="368" t="n"/>
      <c r="AK318" s="368" t="n"/>
      <c r="AL318" s="368" t="n"/>
      <c r="AM318" s="368" t="n"/>
      <c r="AN318" s="368" t="n"/>
      <c r="AO318" s="368" t="n"/>
      <c r="AP318" s="319" t="n"/>
      <c r="AQ318" s="368" t="n"/>
      <c r="AR318" s="368" t="n"/>
      <c r="AS318" s="368" t="n"/>
      <c r="AT318" s="368" t="n"/>
      <c r="AU318" s="368" t="n"/>
      <c r="AV318" s="368" t="n"/>
      <c r="AW318" s="368" t="n"/>
      <c r="AX318" s="368" t="n"/>
      <c r="AY318" s="368" t="n"/>
      <c r="AZ318" s="368" t="n"/>
      <c r="BA318" s="368" t="n"/>
      <c r="BB318" s="368" t="n"/>
      <c r="BC318" s="368" t="n"/>
      <c r="BD318" s="368" t="n"/>
      <c r="BE318" s="368" t="n"/>
      <c r="BF318" s="368" t="n"/>
      <c r="BG318" s="368" t="n"/>
      <c r="BH318" s="368" t="n"/>
      <c r="BI318" s="368" t="n"/>
      <c r="BJ318" s="368" t="n"/>
      <c r="BK318" s="368" t="n"/>
      <c r="BL318" s="368" t="n"/>
      <c r="BM318" s="368" t="n"/>
      <c r="BN318" s="368" t="n"/>
      <c r="BO318" s="368" t="n"/>
      <c r="BP318" s="368" t="n"/>
      <c r="BQ318" s="320" t="n"/>
      <c r="BR318" s="368" t="n"/>
      <c r="BS318" s="368" t="n"/>
      <c r="BT318" s="368" t="n"/>
      <c r="BU318" s="368" t="n"/>
      <c r="BV318" s="368" t="n"/>
      <c r="BW318" s="368" t="n"/>
      <c r="BX318" s="368" t="n"/>
      <c r="BY318" s="368" t="n"/>
      <c r="BZ318" s="368" t="n"/>
      <c r="CA318" s="368" t="n"/>
      <c r="CB318" s="368" t="n"/>
      <c r="CC318" s="368" t="n"/>
      <c r="CD318" s="368" t="n"/>
      <c r="CE318" s="368" t="n"/>
      <c r="CF318" s="368" t="n"/>
      <c r="CG318" s="368" t="n"/>
      <c r="CH318" s="368" t="n"/>
      <c r="CI318" s="368" t="n"/>
      <c r="CJ318" s="368" t="n"/>
      <c r="CK318" s="368" t="n"/>
      <c r="CL318" s="368" t="n"/>
      <c r="CM318" s="368" t="n"/>
      <c r="CN318" s="368" t="n"/>
      <c r="CO318" s="368" t="n"/>
      <c r="CP318" s="368" t="n"/>
      <c r="CQ318" s="368" t="n"/>
      <c r="CR318" s="368" t="n"/>
      <c r="CS318" s="368" t="n"/>
      <c r="CT318" s="368" t="n"/>
      <c r="CU318" s="368" t="n"/>
      <c r="CV318" s="368" t="n"/>
      <c r="CW318" s="368" t="n"/>
      <c r="CX318" s="368" t="n"/>
      <c r="CY318" s="368" t="n"/>
      <c r="CZ318" s="368" t="n"/>
      <c r="DA318" s="368" t="n"/>
      <c r="DB318" s="368" t="n"/>
      <c r="DC318" s="368" t="n"/>
      <c r="DD318" s="368" t="n"/>
    </row>
    <row r="319">
      <c r="A319" s="368" t="n"/>
      <c r="B319" s="368" t="n"/>
      <c r="C319" s="368" t="n"/>
      <c r="D319" s="368" t="n"/>
      <c r="E319" s="368" t="n"/>
      <c r="F319" s="368" t="n"/>
      <c r="G319" s="318" t="n"/>
      <c r="H319" s="368" t="n"/>
      <c r="I319" s="368" t="n"/>
      <c r="J319" s="368" t="n"/>
      <c r="K319" s="368" t="n"/>
      <c r="L319" s="368" t="n"/>
      <c r="M319" s="368" t="n"/>
      <c r="N319" s="368" t="n"/>
      <c r="O319" s="368" t="n"/>
      <c r="P319" s="368" t="n"/>
      <c r="Q319" s="368" t="n"/>
      <c r="R319" s="368" t="n"/>
      <c r="S319" s="368" t="n"/>
      <c r="T319" s="368" t="n"/>
      <c r="U319" s="368" t="n"/>
      <c r="V319" s="368" t="n"/>
      <c r="W319" s="368" t="n"/>
      <c r="X319" s="368" t="n"/>
      <c r="Y319" s="368" t="n"/>
      <c r="Z319" s="368" t="n"/>
      <c r="AA319" s="368" t="n"/>
      <c r="AB319" s="368" t="n"/>
      <c r="AC319" s="368" t="n"/>
      <c r="AD319" s="368" t="n"/>
      <c r="AE319" s="368" t="n"/>
      <c r="AF319" s="368" t="n"/>
      <c r="AG319" s="368" t="n"/>
      <c r="AH319" s="368" t="n"/>
      <c r="AI319" s="368" t="n"/>
      <c r="AJ319" s="368" t="n"/>
      <c r="AK319" s="368" t="n"/>
      <c r="AL319" s="368" t="n"/>
      <c r="AM319" s="368" t="n"/>
      <c r="AN319" s="368" t="n"/>
      <c r="AO319" s="368" t="n"/>
      <c r="AP319" s="319" t="n"/>
      <c r="AQ319" s="368" t="n"/>
      <c r="AR319" s="368" t="n"/>
      <c r="AS319" s="368" t="n"/>
      <c r="AT319" s="368" t="n"/>
      <c r="AU319" s="368" t="n"/>
      <c r="AV319" s="368" t="n"/>
      <c r="AW319" s="368" t="n"/>
      <c r="AX319" s="368" t="n"/>
      <c r="AY319" s="368" t="n"/>
      <c r="AZ319" s="368" t="n"/>
      <c r="BA319" s="368" t="n"/>
      <c r="BB319" s="368" t="n"/>
      <c r="BC319" s="368" t="n"/>
      <c r="BD319" s="368" t="n"/>
      <c r="BE319" s="368" t="n"/>
      <c r="BF319" s="368" t="n"/>
      <c r="BG319" s="368" t="n"/>
      <c r="BH319" s="368" t="n"/>
      <c r="BI319" s="368" t="n"/>
      <c r="BJ319" s="368" t="n"/>
      <c r="BK319" s="368" t="n"/>
      <c r="BL319" s="368" t="n"/>
      <c r="BM319" s="368" t="n"/>
      <c r="BN319" s="368" t="n"/>
      <c r="BO319" s="368" t="n"/>
      <c r="BP319" s="368" t="n"/>
      <c r="BQ319" s="320" t="n"/>
      <c r="BR319" s="368" t="n"/>
      <c r="BS319" s="368" t="n"/>
      <c r="BT319" s="368" t="n"/>
      <c r="BU319" s="368" t="n"/>
      <c r="BV319" s="368" t="n"/>
      <c r="BW319" s="368" t="n"/>
      <c r="BX319" s="368" t="n"/>
      <c r="BY319" s="368" t="n"/>
      <c r="BZ319" s="368" t="n"/>
      <c r="CA319" s="368" t="n"/>
      <c r="CB319" s="368" t="n"/>
      <c r="CC319" s="368" t="n"/>
      <c r="CD319" s="368" t="n"/>
      <c r="CE319" s="368" t="n"/>
      <c r="CF319" s="368" t="n"/>
      <c r="CG319" s="368" t="n"/>
      <c r="CH319" s="368" t="n"/>
      <c r="CI319" s="368" t="n"/>
      <c r="CJ319" s="368" t="n"/>
      <c r="CK319" s="368" t="n"/>
      <c r="CL319" s="368" t="n"/>
      <c r="CM319" s="368" t="n"/>
      <c r="CN319" s="368" t="n"/>
      <c r="CO319" s="368" t="n"/>
      <c r="CP319" s="368" t="n"/>
      <c r="CQ319" s="368" t="n"/>
      <c r="CR319" s="368" t="n"/>
      <c r="CS319" s="368" t="n"/>
      <c r="CT319" s="368" t="n"/>
      <c r="CU319" s="368" t="n"/>
      <c r="CV319" s="368" t="n"/>
      <c r="CW319" s="368" t="n"/>
      <c r="CX319" s="368" t="n"/>
      <c r="CY319" s="368" t="n"/>
      <c r="CZ319" s="368" t="n"/>
      <c r="DA319" s="368" t="n"/>
      <c r="DB319" s="368" t="n"/>
      <c r="DC319" s="368" t="n"/>
      <c r="DD319" s="368" t="n"/>
    </row>
    <row r="320">
      <c r="A320" s="368" t="n"/>
      <c r="B320" s="368" t="n"/>
      <c r="C320" s="368" t="n"/>
      <c r="D320" s="368" t="n"/>
      <c r="E320" s="368" t="n"/>
      <c r="F320" s="368" t="n"/>
      <c r="G320" s="318" t="n"/>
      <c r="H320" s="368" t="n"/>
      <c r="I320" s="368" t="n"/>
      <c r="J320" s="368" t="n"/>
      <c r="K320" s="368" t="n"/>
      <c r="L320" s="368" t="n"/>
      <c r="M320" s="368" t="n"/>
      <c r="N320" s="368" t="n"/>
      <c r="O320" s="368" t="n"/>
      <c r="P320" s="368" t="n"/>
      <c r="Q320" s="368" t="n"/>
      <c r="R320" s="368" t="n"/>
      <c r="S320" s="368" t="n"/>
      <c r="T320" s="368" t="n"/>
      <c r="U320" s="368" t="n"/>
      <c r="V320" s="368" t="n"/>
      <c r="W320" s="368" t="n"/>
      <c r="X320" s="368" t="n"/>
      <c r="Y320" s="368" t="n"/>
      <c r="Z320" s="368" t="n"/>
      <c r="AA320" s="368" t="n"/>
      <c r="AB320" s="368" t="n"/>
      <c r="AC320" s="368" t="n"/>
      <c r="AD320" s="368" t="n"/>
      <c r="AE320" s="368" t="n"/>
      <c r="AF320" s="368" t="n"/>
      <c r="AG320" s="368" t="n"/>
      <c r="AH320" s="368" t="n"/>
      <c r="AI320" s="368" t="n"/>
      <c r="AJ320" s="368" t="n"/>
      <c r="AK320" s="368" t="n"/>
      <c r="AL320" s="368" t="n"/>
      <c r="AM320" s="368" t="n"/>
      <c r="AN320" s="368" t="n"/>
      <c r="AO320" s="368" t="n"/>
      <c r="AP320" s="319" t="n"/>
      <c r="AQ320" s="368" t="n"/>
      <c r="AR320" s="368" t="n"/>
      <c r="AS320" s="368" t="n"/>
      <c r="AT320" s="368" t="n"/>
      <c r="AU320" s="368" t="n"/>
      <c r="AV320" s="368" t="n"/>
      <c r="AW320" s="368" t="n"/>
      <c r="AX320" s="368" t="n"/>
      <c r="AY320" s="368" t="n"/>
      <c r="AZ320" s="368" t="n"/>
      <c r="BA320" s="368" t="n"/>
      <c r="BB320" s="368" t="n"/>
      <c r="BC320" s="368" t="n"/>
      <c r="BD320" s="368" t="n"/>
      <c r="BE320" s="368" t="n"/>
      <c r="BF320" s="368" t="n"/>
      <c r="BG320" s="368" t="n"/>
      <c r="BH320" s="368" t="n"/>
      <c r="BI320" s="368" t="n"/>
      <c r="BJ320" s="368" t="n"/>
      <c r="BK320" s="368" t="n"/>
      <c r="BL320" s="368" t="n"/>
      <c r="BM320" s="368" t="n"/>
      <c r="BN320" s="368" t="n"/>
      <c r="BO320" s="368" t="n"/>
      <c r="BP320" s="368" t="n"/>
      <c r="BQ320" s="320" t="n"/>
      <c r="BR320" s="368" t="n"/>
      <c r="BS320" s="368" t="n"/>
      <c r="BT320" s="368" t="n"/>
      <c r="BU320" s="368" t="n"/>
      <c r="BV320" s="368" t="n"/>
      <c r="BW320" s="368" t="n"/>
      <c r="BX320" s="368" t="n"/>
      <c r="BY320" s="368" t="n"/>
      <c r="BZ320" s="368" t="n"/>
      <c r="CA320" s="368" t="n"/>
      <c r="CB320" s="368" t="n"/>
      <c r="CC320" s="368" t="n"/>
      <c r="CD320" s="368" t="n"/>
      <c r="CE320" s="368" t="n"/>
      <c r="CF320" s="368" t="n"/>
      <c r="CG320" s="368" t="n"/>
      <c r="CH320" s="368" t="n"/>
      <c r="CI320" s="368" t="n"/>
      <c r="CJ320" s="368" t="n"/>
      <c r="CK320" s="368" t="n"/>
      <c r="CL320" s="368" t="n"/>
      <c r="CM320" s="368" t="n"/>
      <c r="CN320" s="368" t="n"/>
      <c r="CO320" s="368" t="n"/>
      <c r="CP320" s="368" t="n"/>
      <c r="CQ320" s="368" t="n"/>
      <c r="CR320" s="368" t="n"/>
      <c r="CS320" s="368" t="n"/>
      <c r="CT320" s="368" t="n"/>
      <c r="CU320" s="368" t="n"/>
      <c r="CV320" s="368" t="n"/>
      <c r="CW320" s="368" t="n"/>
      <c r="CX320" s="368" t="n"/>
      <c r="CY320" s="368" t="n"/>
      <c r="CZ320" s="368" t="n"/>
      <c r="DA320" s="368" t="n"/>
      <c r="DB320" s="368" t="n"/>
      <c r="DC320" s="368" t="n"/>
      <c r="DD320" s="368" t="n"/>
    </row>
    <row r="321">
      <c r="A321" s="368" t="n"/>
      <c r="B321" s="368" t="n"/>
      <c r="C321" s="368" t="n"/>
      <c r="D321" s="368" t="n"/>
      <c r="E321" s="368" t="n"/>
      <c r="F321" s="368" t="n"/>
      <c r="G321" s="318" t="n"/>
      <c r="H321" s="368" t="n"/>
      <c r="I321" s="368" t="n"/>
      <c r="J321" s="368" t="n"/>
      <c r="K321" s="368" t="n"/>
      <c r="L321" s="368" t="n"/>
      <c r="M321" s="368" t="n"/>
      <c r="N321" s="368" t="n"/>
      <c r="O321" s="368" t="n"/>
      <c r="P321" s="368" t="n"/>
      <c r="Q321" s="368" t="n"/>
      <c r="R321" s="368" t="n"/>
      <c r="S321" s="368" t="n"/>
      <c r="T321" s="368" t="n"/>
      <c r="U321" s="368" t="n"/>
      <c r="V321" s="368" t="n"/>
      <c r="W321" s="368" t="n"/>
      <c r="X321" s="368" t="n"/>
      <c r="Y321" s="368" t="n"/>
      <c r="Z321" s="368" t="n"/>
      <c r="AA321" s="368" t="n"/>
      <c r="AB321" s="368" t="n"/>
      <c r="AC321" s="368" t="n"/>
      <c r="AD321" s="368" t="n"/>
      <c r="AE321" s="368" t="n"/>
      <c r="AF321" s="368" t="n"/>
      <c r="AG321" s="368" t="n"/>
      <c r="AH321" s="368" t="n"/>
      <c r="AI321" s="368" t="n"/>
      <c r="AJ321" s="368" t="n"/>
      <c r="AK321" s="368" t="n"/>
      <c r="AL321" s="368" t="n"/>
      <c r="AM321" s="368" t="n"/>
      <c r="AN321" s="368" t="n"/>
      <c r="AO321" s="368" t="n"/>
      <c r="AP321" s="319" t="n"/>
      <c r="AQ321" s="368" t="n"/>
      <c r="AR321" s="368" t="n"/>
      <c r="AS321" s="368" t="n"/>
      <c r="AT321" s="368" t="n"/>
      <c r="AU321" s="368" t="n"/>
      <c r="AV321" s="368" t="n"/>
      <c r="AW321" s="368" t="n"/>
      <c r="AX321" s="368" t="n"/>
      <c r="AY321" s="368" t="n"/>
      <c r="AZ321" s="368" t="n"/>
      <c r="BA321" s="368" t="n"/>
      <c r="BB321" s="368" t="n"/>
      <c r="BC321" s="368" t="n"/>
      <c r="BD321" s="368" t="n"/>
      <c r="BE321" s="368" t="n"/>
      <c r="BF321" s="368" t="n"/>
      <c r="BG321" s="368" t="n"/>
      <c r="BH321" s="368" t="n"/>
      <c r="BI321" s="368" t="n"/>
      <c r="BJ321" s="368" t="n"/>
      <c r="BK321" s="368" t="n"/>
      <c r="BL321" s="368" t="n"/>
      <c r="BM321" s="368" t="n"/>
      <c r="BN321" s="368" t="n"/>
      <c r="BO321" s="368" t="n"/>
      <c r="BP321" s="368" t="n"/>
      <c r="BQ321" s="320" t="n"/>
      <c r="BR321" s="368" t="n"/>
      <c r="BS321" s="368" t="n"/>
      <c r="BT321" s="368" t="n"/>
      <c r="BU321" s="368" t="n"/>
      <c r="BV321" s="368" t="n"/>
      <c r="BW321" s="368" t="n"/>
      <c r="BX321" s="368" t="n"/>
      <c r="BY321" s="368" t="n"/>
      <c r="BZ321" s="368" t="n"/>
      <c r="CA321" s="368" t="n"/>
      <c r="CB321" s="368" t="n"/>
      <c r="CC321" s="368" t="n"/>
      <c r="CD321" s="368" t="n"/>
      <c r="CE321" s="368" t="n"/>
      <c r="CF321" s="368" t="n"/>
      <c r="CG321" s="368" t="n"/>
      <c r="CH321" s="368" t="n"/>
      <c r="CI321" s="368" t="n"/>
      <c r="CJ321" s="368" t="n"/>
      <c r="CK321" s="368" t="n"/>
      <c r="CL321" s="368" t="n"/>
      <c r="CM321" s="368" t="n"/>
      <c r="CN321" s="368" t="n"/>
      <c r="CO321" s="368" t="n"/>
      <c r="CP321" s="368" t="n"/>
      <c r="CQ321" s="368" t="n"/>
      <c r="CR321" s="368" t="n"/>
      <c r="CS321" s="368" t="n"/>
      <c r="CT321" s="368" t="n"/>
      <c r="CU321" s="368" t="n"/>
      <c r="CV321" s="368" t="n"/>
      <c r="CW321" s="368" t="n"/>
      <c r="CX321" s="368" t="n"/>
      <c r="CY321" s="368" t="n"/>
      <c r="CZ321" s="368" t="n"/>
      <c r="DA321" s="368" t="n"/>
      <c r="DB321" s="368" t="n"/>
      <c r="DC321" s="368" t="n"/>
      <c r="DD321" s="368" t="n"/>
    </row>
    <row r="322">
      <c r="A322" s="368" t="n"/>
      <c r="B322" s="368" t="n"/>
      <c r="C322" s="368" t="n"/>
      <c r="D322" s="368" t="n"/>
      <c r="E322" s="368" t="n"/>
      <c r="F322" s="368" t="n"/>
      <c r="G322" s="318" t="n"/>
      <c r="H322" s="368" t="n"/>
      <c r="I322" s="368" t="n"/>
      <c r="J322" s="368" t="n"/>
      <c r="K322" s="368" t="n"/>
      <c r="L322" s="368" t="n"/>
      <c r="M322" s="368" t="n"/>
      <c r="N322" s="368" t="n"/>
      <c r="O322" s="368" t="n"/>
      <c r="P322" s="368" t="n"/>
      <c r="Q322" s="368" t="n"/>
      <c r="R322" s="368" t="n"/>
      <c r="S322" s="368" t="n"/>
      <c r="T322" s="368" t="n"/>
      <c r="U322" s="368" t="n"/>
      <c r="V322" s="368" t="n"/>
      <c r="W322" s="368" t="n"/>
      <c r="X322" s="368" t="n"/>
      <c r="Y322" s="368" t="n"/>
      <c r="Z322" s="368" t="n"/>
      <c r="AA322" s="368" t="n"/>
      <c r="AB322" s="368" t="n"/>
      <c r="AC322" s="368" t="n"/>
      <c r="AD322" s="368" t="n"/>
      <c r="AE322" s="368" t="n"/>
      <c r="AF322" s="368" t="n"/>
      <c r="AG322" s="368" t="n"/>
      <c r="AH322" s="368" t="n"/>
      <c r="AI322" s="368" t="n"/>
      <c r="AJ322" s="368" t="n"/>
      <c r="AK322" s="368" t="n"/>
      <c r="AL322" s="368" t="n"/>
      <c r="AM322" s="368" t="n"/>
      <c r="AN322" s="368" t="n"/>
      <c r="AO322" s="368" t="n"/>
      <c r="AP322" s="319" t="n"/>
      <c r="AQ322" s="368" t="n"/>
      <c r="AR322" s="368" t="n"/>
      <c r="AS322" s="368" t="n"/>
      <c r="AT322" s="368" t="n"/>
      <c r="AU322" s="368" t="n"/>
      <c r="AV322" s="368" t="n"/>
      <c r="AW322" s="368" t="n"/>
      <c r="AX322" s="368" t="n"/>
      <c r="AY322" s="368" t="n"/>
      <c r="AZ322" s="368" t="n"/>
      <c r="BA322" s="368" t="n"/>
      <c r="BB322" s="368" t="n"/>
      <c r="BC322" s="368" t="n"/>
      <c r="BD322" s="368" t="n"/>
      <c r="BE322" s="368" t="n"/>
      <c r="BF322" s="368" t="n"/>
      <c r="BG322" s="368" t="n"/>
      <c r="BH322" s="368" t="n"/>
      <c r="BI322" s="368" t="n"/>
      <c r="BJ322" s="368" t="n"/>
      <c r="BK322" s="368" t="n"/>
      <c r="BL322" s="368" t="n"/>
      <c r="BM322" s="368" t="n"/>
      <c r="BN322" s="368" t="n"/>
      <c r="BO322" s="368" t="n"/>
      <c r="BP322" s="368" t="n"/>
      <c r="BQ322" s="320" t="n"/>
      <c r="BR322" s="368" t="n"/>
      <c r="BS322" s="368" t="n"/>
      <c r="BT322" s="368" t="n"/>
      <c r="BU322" s="368" t="n"/>
      <c r="BV322" s="368" t="n"/>
      <c r="BW322" s="368" t="n"/>
      <c r="BX322" s="368" t="n"/>
      <c r="BY322" s="368" t="n"/>
      <c r="BZ322" s="368" t="n"/>
      <c r="CA322" s="368" t="n"/>
      <c r="CB322" s="368" t="n"/>
      <c r="CC322" s="368" t="n"/>
      <c r="CD322" s="368" t="n"/>
      <c r="CE322" s="368" t="n"/>
      <c r="CF322" s="368" t="n"/>
      <c r="CG322" s="368" t="n"/>
      <c r="CH322" s="368" t="n"/>
      <c r="CI322" s="368" t="n"/>
      <c r="CJ322" s="368" t="n"/>
      <c r="CK322" s="368" t="n"/>
      <c r="CL322" s="368" t="n"/>
      <c r="CM322" s="368" t="n"/>
      <c r="CN322" s="368" t="n"/>
      <c r="CO322" s="368" t="n"/>
      <c r="CP322" s="368" t="n"/>
      <c r="CQ322" s="368" t="n"/>
      <c r="CR322" s="368" t="n"/>
      <c r="CS322" s="368" t="n"/>
      <c r="CT322" s="368" t="n"/>
      <c r="CU322" s="368" t="n"/>
      <c r="CV322" s="368" t="n"/>
      <c r="CW322" s="368" t="n"/>
      <c r="CX322" s="368" t="n"/>
      <c r="CY322" s="368" t="n"/>
      <c r="CZ322" s="368" t="n"/>
      <c r="DA322" s="368" t="n"/>
      <c r="DB322" s="368" t="n"/>
      <c r="DC322" s="368" t="n"/>
      <c r="DD322" s="368" t="n"/>
    </row>
    <row r="323">
      <c r="A323" s="368" t="n"/>
      <c r="B323" s="368" t="n"/>
      <c r="C323" s="368" t="n"/>
      <c r="D323" s="368" t="n"/>
      <c r="E323" s="368" t="n"/>
      <c r="F323" s="368" t="n"/>
      <c r="G323" s="318" t="n"/>
      <c r="H323" s="368" t="n"/>
      <c r="I323" s="368" t="n"/>
      <c r="J323" s="368" t="n"/>
      <c r="K323" s="368" t="n"/>
      <c r="L323" s="368" t="n"/>
      <c r="M323" s="368" t="n"/>
      <c r="N323" s="368" t="n"/>
      <c r="O323" s="368" t="n"/>
      <c r="P323" s="368" t="n"/>
      <c r="Q323" s="368" t="n"/>
      <c r="R323" s="368" t="n"/>
      <c r="S323" s="368" t="n"/>
      <c r="T323" s="368" t="n"/>
      <c r="U323" s="368" t="n"/>
      <c r="V323" s="368" t="n"/>
      <c r="W323" s="368" t="n"/>
      <c r="X323" s="368" t="n"/>
      <c r="Y323" s="368" t="n"/>
      <c r="Z323" s="368" t="n"/>
      <c r="AA323" s="368" t="n"/>
      <c r="AB323" s="368" t="n"/>
      <c r="AC323" s="368" t="n"/>
      <c r="AD323" s="368" t="n"/>
      <c r="AE323" s="368" t="n"/>
      <c r="AF323" s="368" t="n"/>
      <c r="AG323" s="368" t="n"/>
      <c r="AH323" s="368" t="n"/>
      <c r="AI323" s="368" t="n"/>
      <c r="AJ323" s="368" t="n"/>
      <c r="AK323" s="368" t="n"/>
      <c r="AL323" s="368" t="n"/>
      <c r="AM323" s="368" t="n"/>
      <c r="AN323" s="368" t="n"/>
      <c r="AO323" s="368" t="n"/>
      <c r="AP323" s="319" t="n"/>
      <c r="AQ323" s="368" t="n"/>
      <c r="AR323" s="368" t="n"/>
      <c r="AS323" s="368" t="n"/>
      <c r="AT323" s="368" t="n"/>
      <c r="AU323" s="368" t="n"/>
      <c r="AV323" s="368" t="n"/>
      <c r="AW323" s="368" t="n"/>
      <c r="AX323" s="368" t="n"/>
      <c r="AY323" s="368" t="n"/>
      <c r="AZ323" s="368" t="n"/>
      <c r="BA323" s="368" t="n"/>
      <c r="BB323" s="368" t="n"/>
      <c r="BC323" s="368" t="n"/>
      <c r="BD323" s="368" t="n"/>
      <c r="BE323" s="368" t="n"/>
      <c r="BF323" s="368" t="n"/>
      <c r="BG323" s="368" t="n"/>
      <c r="BH323" s="368" t="n"/>
      <c r="BI323" s="368" t="n"/>
      <c r="BJ323" s="368" t="n"/>
      <c r="BK323" s="368" t="n"/>
      <c r="BL323" s="368" t="n"/>
      <c r="BM323" s="368" t="n"/>
      <c r="BN323" s="368" t="n"/>
      <c r="BO323" s="368" t="n"/>
      <c r="BP323" s="368" t="n"/>
      <c r="BQ323" s="320" t="n"/>
      <c r="BR323" s="368" t="n"/>
      <c r="BS323" s="368" t="n"/>
      <c r="BT323" s="368" t="n"/>
      <c r="BU323" s="368" t="n"/>
      <c r="BV323" s="368" t="n"/>
      <c r="BW323" s="368" t="n"/>
      <c r="BX323" s="368" t="n"/>
      <c r="BY323" s="368" t="n"/>
      <c r="BZ323" s="368" t="n"/>
      <c r="CA323" s="368" t="n"/>
      <c r="CB323" s="368" t="n"/>
      <c r="CC323" s="368" t="n"/>
      <c r="CD323" s="368" t="n"/>
      <c r="CE323" s="368" t="n"/>
      <c r="CF323" s="368" t="n"/>
      <c r="CG323" s="368" t="n"/>
      <c r="CH323" s="368" t="n"/>
      <c r="CI323" s="368" t="n"/>
      <c r="CJ323" s="368" t="n"/>
      <c r="CK323" s="368" t="n"/>
      <c r="CL323" s="368" t="n"/>
      <c r="CM323" s="368" t="n"/>
      <c r="CN323" s="368" t="n"/>
      <c r="CO323" s="368" t="n"/>
      <c r="CP323" s="368" t="n"/>
      <c r="CQ323" s="368" t="n"/>
      <c r="CR323" s="368" t="n"/>
      <c r="CS323" s="368" t="n"/>
      <c r="CT323" s="368" t="n"/>
      <c r="CU323" s="368" t="n"/>
      <c r="CV323" s="368" t="n"/>
      <c r="CW323" s="368" t="n"/>
      <c r="CX323" s="368" t="n"/>
      <c r="CY323" s="368" t="n"/>
      <c r="CZ323" s="368" t="n"/>
      <c r="DA323" s="368" t="n"/>
      <c r="DB323" s="368" t="n"/>
      <c r="DC323" s="368" t="n"/>
      <c r="DD323" s="368" t="n"/>
    </row>
    <row r="324">
      <c r="A324" s="368" t="n"/>
      <c r="B324" s="368" t="n"/>
      <c r="C324" s="368" t="n"/>
      <c r="D324" s="368" t="n"/>
      <c r="E324" s="368" t="n"/>
      <c r="F324" s="368" t="n"/>
      <c r="G324" s="318" t="n"/>
      <c r="H324" s="368" t="n"/>
      <c r="I324" s="368" t="n"/>
      <c r="J324" s="368" t="n"/>
      <c r="K324" s="368" t="n"/>
      <c r="L324" s="368" t="n"/>
      <c r="M324" s="368" t="n"/>
      <c r="N324" s="368" t="n"/>
      <c r="O324" s="368" t="n"/>
      <c r="P324" s="368" t="n"/>
      <c r="Q324" s="368" t="n"/>
      <c r="R324" s="368" t="n"/>
      <c r="S324" s="368" t="n"/>
      <c r="T324" s="368" t="n"/>
      <c r="U324" s="368" t="n"/>
      <c r="V324" s="368" t="n"/>
      <c r="W324" s="368" t="n"/>
      <c r="X324" s="368" t="n"/>
      <c r="Y324" s="368" t="n"/>
      <c r="Z324" s="368" t="n"/>
      <c r="AA324" s="368" t="n"/>
      <c r="AB324" s="368" t="n"/>
      <c r="AC324" s="368" t="n"/>
      <c r="AD324" s="368" t="n"/>
      <c r="AE324" s="368" t="n"/>
      <c r="AF324" s="368" t="n"/>
      <c r="AG324" s="368" t="n"/>
      <c r="AH324" s="368" t="n"/>
      <c r="AI324" s="368" t="n"/>
      <c r="AJ324" s="368" t="n"/>
      <c r="AK324" s="368" t="n"/>
      <c r="AL324" s="368" t="n"/>
      <c r="AM324" s="368" t="n"/>
      <c r="AN324" s="368" t="n"/>
      <c r="AO324" s="368" t="n"/>
      <c r="AP324" s="319" t="n"/>
      <c r="AQ324" s="368" t="n"/>
      <c r="AR324" s="368" t="n"/>
      <c r="AS324" s="368" t="n"/>
      <c r="AT324" s="368" t="n"/>
      <c r="AU324" s="368" t="n"/>
      <c r="AV324" s="368" t="n"/>
      <c r="AW324" s="368" t="n"/>
      <c r="AX324" s="368" t="n"/>
      <c r="AY324" s="368" t="n"/>
      <c r="AZ324" s="368" t="n"/>
      <c r="BA324" s="368" t="n"/>
      <c r="BB324" s="368" t="n"/>
      <c r="BC324" s="368" t="n"/>
      <c r="BD324" s="368" t="n"/>
      <c r="BE324" s="368" t="n"/>
      <c r="BF324" s="368" t="n"/>
      <c r="BG324" s="368" t="n"/>
      <c r="BH324" s="368" t="n"/>
      <c r="BI324" s="368" t="n"/>
      <c r="BJ324" s="368" t="n"/>
      <c r="BK324" s="368" t="n"/>
      <c r="BL324" s="368" t="n"/>
      <c r="BM324" s="368" t="n"/>
      <c r="BN324" s="368" t="n"/>
      <c r="BO324" s="368" t="n"/>
      <c r="BP324" s="368" t="n"/>
      <c r="BQ324" s="320" t="n"/>
      <c r="BR324" s="368" t="n"/>
      <c r="BS324" s="368" t="n"/>
      <c r="BT324" s="368" t="n"/>
      <c r="BU324" s="368" t="n"/>
      <c r="BV324" s="368" t="n"/>
      <c r="BW324" s="368" t="n"/>
      <c r="BX324" s="368" t="n"/>
      <c r="BY324" s="368" t="n"/>
      <c r="BZ324" s="368" t="n"/>
      <c r="CA324" s="368" t="n"/>
      <c r="CB324" s="368" t="n"/>
      <c r="CC324" s="368" t="n"/>
      <c r="CD324" s="368" t="n"/>
      <c r="CE324" s="368" t="n"/>
      <c r="CF324" s="368" t="n"/>
      <c r="CG324" s="368" t="n"/>
      <c r="CH324" s="368" t="n"/>
      <c r="CI324" s="368" t="n"/>
      <c r="CJ324" s="368" t="n"/>
      <c r="CK324" s="368" t="n"/>
      <c r="CL324" s="368" t="n"/>
      <c r="CM324" s="368" t="n"/>
      <c r="CN324" s="368" t="n"/>
      <c r="CO324" s="368" t="n"/>
      <c r="CP324" s="368" t="n"/>
      <c r="CQ324" s="368" t="n"/>
      <c r="CR324" s="368" t="n"/>
      <c r="CS324" s="368" t="n"/>
      <c r="CT324" s="368" t="n"/>
      <c r="CU324" s="368" t="n"/>
      <c r="CV324" s="368" t="n"/>
      <c r="CW324" s="368" t="n"/>
      <c r="CX324" s="368" t="n"/>
      <c r="CY324" s="368" t="n"/>
      <c r="CZ324" s="368" t="n"/>
      <c r="DA324" s="368" t="n"/>
      <c r="DB324" s="368" t="n"/>
      <c r="DC324" s="368" t="n"/>
      <c r="DD324" s="368" t="n"/>
    </row>
    <row r="325">
      <c r="A325" s="368" t="n"/>
      <c r="B325" s="368" t="n"/>
      <c r="C325" s="368" t="n"/>
      <c r="D325" s="368" t="n"/>
      <c r="E325" s="368" t="n"/>
      <c r="F325" s="368" t="n"/>
      <c r="G325" s="318" t="n"/>
      <c r="H325" s="368" t="n"/>
      <c r="I325" s="368" t="n"/>
      <c r="J325" s="368" t="n"/>
      <c r="K325" s="368" t="n"/>
      <c r="L325" s="368" t="n"/>
      <c r="M325" s="368" t="n"/>
      <c r="N325" s="368" t="n"/>
      <c r="O325" s="368" t="n"/>
      <c r="P325" s="368" t="n"/>
      <c r="Q325" s="368" t="n"/>
      <c r="R325" s="368" t="n"/>
      <c r="S325" s="368" t="n"/>
      <c r="T325" s="368" t="n"/>
      <c r="U325" s="368" t="n"/>
      <c r="V325" s="368" t="n"/>
      <c r="W325" s="368" t="n"/>
      <c r="X325" s="368" t="n"/>
      <c r="Y325" s="368" t="n"/>
      <c r="Z325" s="368" t="n"/>
      <c r="AA325" s="368" t="n"/>
      <c r="AB325" s="368" t="n"/>
      <c r="AC325" s="368" t="n"/>
      <c r="AD325" s="368" t="n"/>
      <c r="AE325" s="368" t="n"/>
      <c r="AF325" s="368" t="n"/>
      <c r="AG325" s="368" t="n"/>
      <c r="AH325" s="368" t="n"/>
      <c r="AI325" s="368" t="n"/>
      <c r="AJ325" s="368" t="n"/>
      <c r="AK325" s="368" t="n"/>
      <c r="AL325" s="368" t="n"/>
      <c r="AM325" s="368" t="n"/>
      <c r="AN325" s="368" t="n"/>
      <c r="AO325" s="368" t="n"/>
      <c r="AP325" s="319" t="n"/>
      <c r="AQ325" s="368" t="n"/>
      <c r="AR325" s="368" t="n"/>
      <c r="AS325" s="368" t="n"/>
      <c r="AT325" s="368" t="n"/>
      <c r="AU325" s="368" t="n"/>
      <c r="AV325" s="368" t="n"/>
      <c r="AW325" s="368" t="n"/>
      <c r="AX325" s="368" t="n"/>
      <c r="AY325" s="368" t="n"/>
      <c r="AZ325" s="368" t="n"/>
      <c r="BA325" s="368" t="n"/>
      <c r="BB325" s="368" t="n"/>
      <c r="BC325" s="368" t="n"/>
      <c r="BD325" s="368" t="n"/>
      <c r="BE325" s="368" t="n"/>
      <c r="BF325" s="368" t="n"/>
      <c r="BG325" s="368" t="n"/>
      <c r="BH325" s="368" t="n"/>
      <c r="BI325" s="368" t="n"/>
      <c r="BJ325" s="368" t="n"/>
      <c r="BK325" s="368" t="n"/>
      <c r="BL325" s="368" t="n"/>
      <c r="BM325" s="368" t="n"/>
      <c r="BN325" s="368" t="n"/>
      <c r="BO325" s="368" t="n"/>
      <c r="BP325" s="368" t="n"/>
      <c r="BQ325" s="320" t="n"/>
      <c r="BR325" s="368" t="n"/>
      <c r="BS325" s="368" t="n"/>
      <c r="BT325" s="368" t="n"/>
      <c r="BU325" s="368" t="n"/>
      <c r="BV325" s="368" t="n"/>
      <c r="BW325" s="368" t="n"/>
      <c r="BX325" s="368" t="n"/>
      <c r="BY325" s="368" t="n"/>
      <c r="BZ325" s="368" t="n"/>
      <c r="CA325" s="368" t="n"/>
      <c r="CB325" s="368" t="n"/>
      <c r="CC325" s="368" t="n"/>
      <c r="CD325" s="368" t="n"/>
      <c r="CE325" s="368" t="n"/>
      <c r="CF325" s="368" t="n"/>
      <c r="CG325" s="368" t="n"/>
      <c r="CH325" s="368" t="n"/>
      <c r="CI325" s="368" t="n"/>
      <c r="CJ325" s="368" t="n"/>
      <c r="CK325" s="368" t="n"/>
      <c r="CL325" s="368" t="n"/>
      <c r="CM325" s="368" t="n"/>
      <c r="CN325" s="368" t="n"/>
      <c r="CO325" s="368" t="n"/>
      <c r="CP325" s="368" t="n"/>
      <c r="CQ325" s="368" t="n"/>
      <c r="CR325" s="368" t="n"/>
      <c r="CS325" s="368" t="n"/>
      <c r="CT325" s="368" t="n"/>
      <c r="CU325" s="368" t="n"/>
      <c r="CV325" s="368" t="n"/>
      <c r="CW325" s="368" t="n"/>
      <c r="CX325" s="368" t="n"/>
      <c r="CY325" s="368" t="n"/>
      <c r="CZ325" s="368" t="n"/>
      <c r="DA325" s="368" t="n"/>
      <c r="DB325" s="368" t="n"/>
      <c r="DC325" s="368" t="n"/>
      <c r="DD325" s="368" t="n"/>
    </row>
    <row r="326">
      <c r="A326" s="368" t="n"/>
      <c r="B326" s="368" t="n"/>
      <c r="C326" s="368" t="n"/>
      <c r="D326" s="368" t="n"/>
      <c r="E326" s="368" t="n"/>
      <c r="F326" s="368" t="n"/>
      <c r="G326" s="318" t="n"/>
      <c r="H326" s="368" t="n"/>
      <c r="I326" s="368" t="n"/>
      <c r="J326" s="368" t="n"/>
      <c r="K326" s="368" t="n"/>
      <c r="L326" s="368" t="n"/>
      <c r="M326" s="368" t="n"/>
      <c r="N326" s="368" t="n"/>
      <c r="O326" s="368" t="n"/>
      <c r="P326" s="368" t="n"/>
      <c r="Q326" s="368" t="n"/>
      <c r="R326" s="368" t="n"/>
      <c r="S326" s="368" t="n"/>
      <c r="T326" s="368" t="n"/>
      <c r="U326" s="368" t="n"/>
      <c r="V326" s="368" t="n"/>
      <c r="W326" s="368" t="n"/>
      <c r="X326" s="368" t="n"/>
      <c r="Y326" s="368" t="n"/>
      <c r="Z326" s="368" t="n"/>
      <c r="AA326" s="368" t="n"/>
      <c r="AB326" s="368" t="n"/>
      <c r="AC326" s="368" t="n"/>
      <c r="AD326" s="368" t="n"/>
      <c r="AE326" s="368" t="n"/>
      <c r="AF326" s="368" t="n"/>
      <c r="AG326" s="368" t="n"/>
      <c r="AH326" s="368" t="n"/>
      <c r="AI326" s="368" t="n"/>
      <c r="AJ326" s="368" t="n"/>
      <c r="AK326" s="368" t="n"/>
      <c r="AL326" s="368" t="n"/>
      <c r="AM326" s="368" t="n"/>
      <c r="AN326" s="368" t="n"/>
      <c r="AO326" s="368" t="n"/>
      <c r="AP326" s="319" t="n"/>
      <c r="AQ326" s="368" t="n"/>
      <c r="AR326" s="368" t="n"/>
      <c r="AS326" s="368" t="n"/>
      <c r="AT326" s="368" t="n"/>
      <c r="AU326" s="368" t="n"/>
      <c r="AV326" s="368" t="n"/>
      <c r="AW326" s="368" t="n"/>
      <c r="AX326" s="368" t="n"/>
      <c r="AY326" s="368" t="n"/>
      <c r="AZ326" s="368" t="n"/>
      <c r="BA326" s="368" t="n"/>
      <c r="BB326" s="368" t="n"/>
      <c r="BC326" s="368" t="n"/>
      <c r="BD326" s="368" t="n"/>
      <c r="BE326" s="368" t="n"/>
      <c r="BF326" s="368" t="n"/>
      <c r="BG326" s="368" t="n"/>
      <c r="BH326" s="368" t="n"/>
      <c r="BI326" s="368" t="n"/>
      <c r="BJ326" s="368" t="n"/>
      <c r="BK326" s="368" t="n"/>
      <c r="BL326" s="368" t="n"/>
      <c r="BM326" s="368" t="n"/>
      <c r="BN326" s="368" t="n"/>
      <c r="BO326" s="368" t="n"/>
      <c r="BP326" s="368" t="n"/>
      <c r="BQ326" s="320" t="n"/>
      <c r="BR326" s="368" t="n"/>
      <c r="BS326" s="368" t="n"/>
      <c r="BT326" s="368" t="n"/>
      <c r="BU326" s="368" t="n"/>
      <c r="BV326" s="368" t="n"/>
      <c r="BW326" s="368" t="n"/>
      <c r="BX326" s="368" t="n"/>
      <c r="BY326" s="368" t="n"/>
      <c r="BZ326" s="368" t="n"/>
      <c r="CA326" s="368" t="n"/>
      <c r="CB326" s="368" t="n"/>
      <c r="CC326" s="368" t="n"/>
      <c r="CD326" s="368" t="n"/>
      <c r="CE326" s="368" t="n"/>
      <c r="CF326" s="368" t="n"/>
      <c r="CG326" s="368" t="n"/>
      <c r="CH326" s="368" t="n"/>
      <c r="CI326" s="368" t="n"/>
      <c r="CJ326" s="368" t="n"/>
      <c r="CK326" s="368" t="n"/>
      <c r="CL326" s="368" t="n"/>
      <c r="CM326" s="368" t="n"/>
      <c r="CN326" s="368" t="n"/>
      <c r="CO326" s="368" t="n"/>
      <c r="CP326" s="368" t="n"/>
      <c r="CQ326" s="368" t="n"/>
      <c r="CR326" s="368" t="n"/>
      <c r="CS326" s="368" t="n"/>
      <c r="CT326" s="368" t="n"/>
      <c r="CU326" s="368" t="n"/>
      <c r="CV326" s="368" t="n"/>
      <c r="CW326" s="368" t="n"/>
      <c r="CX326" s="368" t="n"/>
      <c r="CY326" s="368" t="n"/>
      <c r="CZ326" s="368" t="n"/>
      <c r="DA326" s="368" t="n"/>
      <c r="DB326" s="368" t="n"/>
      <c r="DC326" s="368" t="n"/>
      <c r="DD326" s="368" t="n"/>
    </row>
    <row r="327">
      <c r="A327" s="368" t="n"/>
      <c r="B327" s="368" t="n"/>
      <c r="C327" s="368" t="n"/>
      <c r="D327" s="368" t="n"/>
      <c r="E327" s="368" t="n"/>
      <c r="F327" s="368" t="n"/>
      <c r="G327" s="318" t="n"/>
      <c r="H327" s="368" t="n"/>
      <c r="I327" s="368" t="n"/>
      <c r="J327" s="368" t="n"/>
      <c r="K327" s="368" t="n"/>
      <c r="L327" s="368" t="n"/>
      <c r="M327" s="368" t="n"/>
      <c r="N327" s="368" t="n"/>
      <c r="O327" s="368" t="n"/>
      <c r="P327" s="368" t="n"/>
      <c r="Q327" s="368" t="n"/>
      <c r="R327" s="368" t="n"/>
      <c r="S327" s="368" t="n"/>
      <c r="T327" s="368" t="n"/>
      <c r="U327" s="368" t="n"/>
      <c r="V327" s="368" t="n"/>
      <c r="W327" s="368" t="n"/>
      <c r="X327" s="368" t="n"/>
      <c r="Y327" s="368" t="n"/>
      <c r="Z327" s="368" t="n"/>
      <c r="AA327" s="368" t="n"/>
      <c r="AB327" s="368" t="n"/>
      <c r="AC327" s="368" t="n"/>
      <c r="AD327" s="368" t="n"/>
      <c r="AE327" s="368" t="n"/>
      <c r="AF327" s="368" t="n"/>
      <c r="AG327" s="368" t="n"/>
      <c r="AH327" s="368" t="n"/>
      <c r="AI327" s="368" t="n"/>
      <c r="AJ327" s="368" t="n"/>
      <c r="AK327" s="368" t="n"/>
      <c r="AL327" s="368" t="n"/>
      <c r="AM327" s="368" t="n"/>
      <c r="AN327" s="368" t="n"/>
      <c r="AO327" s="368" t="n"/>
      <c r="AP327" s="319" t="n"/>
      <c r="AQ327" s="368" t="n"/>
      <c r="AR327" s="368" t="n"/>
      <c r="AS327" s="368" t="n"/>
      <c r="AT327" s="368" t="n"/>
      <c r="AU327" s="368" t="n"/>
      <c r="AV327" s="368" t="n"/>
      <c r="AW327" s="368" t="n"/>
      <c r="AX327" s="368" t="n"/>
      <c r="AY327" s="368" t="n"/>
      <c r="AZ327" s="368" t="n"/>
      <c r="BA327" s="368" t="n"/>
      <c r="BB327" s="368" t="n"/>
      <c r="BC327" s="368" t="n"/>
      <c r="BD327" s="368" t="n"/>
      <c r="BE327" s="368" t="n"/>
      <c r="BF327" s="368" t="n"/>
      <c r="BG327" s="368" t="n"/>
      <c r="BH327" s="368" t="n"/>
      <c r="BI327" s="368" t="n"/>
      <c r="BJ327" s="368" t="n"/>
      <c r="BK327" s="368" t="n"/>
      <c r="BL327" s="368" t="n"/>
      <c r="BM327" s="368" t="n"/>
      <c r="BN327" s="368" t="n"/>
      <c r="BO327" s="368" t="n"/>
      <c r="BP327" s="368" t="n"/>
      <c r="BQ327" s="320" t="n"/>
      <c r="BR327" s="368" t="n"/>
      <c r="BS327" s="368" t="n"/>
      <c r="BT327" s="368" t="n"/>
      <c r="BU327" s="368" t="n"/>
      <c r="BV327" s="368" t="n"/>
      <c r="BW327" s="368" t="n"/>
      <c r="BX327" s="368" t="n"/>
      <c r="BY327" s="368" t="n"/>
      <c r="BZ327" s="368" t="n"/>
      <c r="CA327" s="368" t="n"/>
      <c r="CB327" s="368" t="n"/>
      <c r="CC327" s="368" t="n"/>
      <c r="CD327" s="368" t="n"/>
      <c r="CE327" s="368" t="n"/>
      <c r="CF327" s="368" t="n"/>
      <c r="CG327" s="368" t="n"/>
      <c r="CH327" s="368" t="n"/>
      <c r="CI327" s="368" t="n"/>
      <c r="CJ327" s="368" t="n"/>
      <c r="CK327" s="368" t="n"/>
      <c r="CL327" s="368" t="n"/>
      <c r="CM327" s="368" t="n"/>
      <c r="CN327" s="368" t="n"/>
      <c r="CO327" s="368" t="n"/>
      <c r="CP327" s="368" t="n"/>
      <c r="CQ327" s="368" t="n"/>
      <c r="CR327" s="368" t="n"/>
      <c r="CS327" s="368" t="n"/>
      <c r="CT327" s="368" t="n"/>
      <c r="CU327" s="368" t="n"/>
      <c r="CV327" s="368" t="n"/>
      <c r="CW327" s="368" t="n"/>
      <c r="CX327" s="368" t="n"/>
      <c r="CY327" s="368" t="n"/>
      <c r="CZ327" s="368" t="n"/>
      <c r="DA327" s="368" t="n"/>
      <c r="DB327" s="368" t="n"/>
      <c r="DC327" s="368" t="n"/>
      <c r="DD327" s="368" t="n"/>
    </row>
    <row r="328">
      <c r="A328" s="368" t="n"/>
      <c r="B328" s="368" t="n"/>
      <c r="C328" s="368" t="n"/>
      <c r="D328" s="368" t="n"/>
      <c r="E328" s="368" t="n"/>
      <c r="F328" s="368" t="n"/>
      <c r="G328" s="318" t="n"/>
      <c r="H328" s="368" t="n"/>
      <c r="I328" s="368" t="n"/>
      <c r="J328" s="368" t="n"/>
      <c r="K328" s="368" t="n"/>
      <c r="L328" s="368" t="n"/>
      <c r="M328" s="368" t="n"/>
      <c r="N328" s="368" t="n"/>
      <c r="O328" s="368" t="n"/>
      <c r="P328" s="368" t="n"/>
      <c r="Q328" s="368" t="n"/>
      <c r="R328" s="368" t="n"/>
      <c r="S328" s="368" t="n"/>
      <c r="T328" s="368" t="n"/>
      <c r="U328" s="368" t="n"/>
      <c r="V328" s="368" t="n"/>
      <c r="W328" s="368" t="n"/>
      <c r="X328" s="368" t="n"/>
      <c r="Y328" s="368" t="n"/>
      <c r="Z328" s="368" t="n"/>
      <c r="AA328" s="368" t="n"/>
      <c r="AB328" s="368" t="n"/>
      <c r="AC328" s="368" t="n"/>
      <c r="AD328" s="368" t="n"/>
      <c r="AE328" s="368" t="n"/>
      <c r="AF328" s="368" t="n"/>
      <c r="AG328" s="368" t="n"/>
      <c r="AH328" s="368" t="n"/>
      <c r="AI328" s="368" t="n"/>
      <c r="AJ328" s="368" t="n"/>
      <c r="AK328" s="368" t="n"/>
      <c r="AL328" s="368" t="n"/>
      <c r="AM328" s="368" t="n"/>
      <c r="AN328" s="368" t="n"/>
      <c r="AO328" s="368" t="n"/>
      <c r="AP328" s="319" t="n"/>
      <c r="AQ328" s="368" t="n"/>
      <c r="AR328" s="368" t="n"/>
      <c r="AS328" s="368" t="n"/>
      <c r="AT328" s="368" t="n"/>
      <c r="AU328" s="368" t="n"/>
      <c r="AV328" s="368" t="n"/>
      <c r="AW328" s="368" t="n"/>
      <c r="AX328" s="368" t="n"/>
      <c r="AY328" s="368" t="n"/>
      <c r="AZ328" s="368" t="n"/>
      <c r="BA328" s="368" t="n"/>
      <c r="BB328" s="368" t="n"/>
      <c r="BC328" s="368" t="n"/>
      <c r="BD328" s="368" t="n"/>
      <c r="BE328" s="368" t="n"/>
      <c r="BF328" s="368" t="n"/>
      <c r="BG328" s="368" t="n"/>
      <c r="BH328" s="368" t="n"/>
      <c r="BI328" s="368" t="n"/>
      <c r="BJ328" s="368" t="n"/>
      <c r="BK328" s="368" t="n"/>
      <c r="BL328" s="368" t="n"/>
      <c r="BM328" s="368" t="n"/>
      <c r="BN328" s="368" t="n"/>
      <c r="BO328" s="368" t="n"/>
      <c r="BP328" s="368" t="n"/>
      <c r="BQ328" s="320" t="n"/>
      <c r="BR328" s="368" t="n"/>
      <c r="BS328" s="368" t="n"/>
      <c r="BT328" s="368" t="n"/>
      <c r="BU328" s="368" t="n"/>
      <c r="BV328" s="368" t="n"/>
      <c r="BW328" s="368" t="n"/>
      <c r="BX328" s="368" t="n"/>
      <c r="BY328" s="368" t="n"/>
      <c r="BZ328" s="368" t="n"/>
      <c r="CA328" s="368" t="n"/>
      <c r="CB328" s="368" t="n"/>
      <c r="CC328" s="368" t="n"/>
      <c r="CD328" s="368" t="n"/>
      <c r="CE328" s="368" t="n"/>
      <c r="CF328" s="368" t="n"/>
      <c r="CG328" s="368" t="n"/>
      <c r="CH328" s="368" t="n"/>
      <c r="CI328" s="368" t="n"/>
      <c r="CJ328" s="368" t="n"/>
      <c r="CK328" s="368" t="n"/>
      <c r="CL328" s="368" t="n"/>
      <c r="CM328" s="368" t="n"/>
      <c r="CN328" s="368" t="n"/>
      <c r="CO328" s="368" t="n"/>
      <c r="CP328" s="368" t="n"/>
      <c r="CQ328" s="368" t="n"/>
      <c r="CR328" s="368" t="n"/>
      <c r="CS328" s="368" t="n"/>
      <c r="CT328" s="368" t="n"/>
      <c r="CU328" s="368" t="n"/>
      <c r="CV328" s="368" t="n"/>
      <c r="CW328" s="368" t="n"/>
      <c r="CX328" s="368" t="n"/>
      <c r="CY328" s="368" t="n"/>
      <c r="CZ328" s="368" t="n"/>
      <c r="DA328" s="368" t="n"/>
      <c r="DB328" s="368" t="n"/>
      <c r="DC328" s="368" t="n"/>
      <c r="DD328" s="368" t="n"/>
    </row>
    <row r="329">
      <c r="A329" s="368" t="n"/>
      <c r="B329" s="368" t="n"/>
      <c r="C329" s="368" t="n"/>
      <c r="D329" s="368" t="n"/>
      <c r="E329" s="368" t="n"/>
      <c r="F329" s="368" t="n"/>
      <c r="G329" s="318" t="n"/>
      <c r="H329" s="368" t="n"/>
      <c r="I329" s="368" t="n"/>
      <c r="J329" s="368" t="n"/>
      <c r="K329" s="368" t="n"/>
      <c r="L329" s="368" t="n"/>
      <c r="M329" s="368" t="n"/>
      <c r="N329" s="368" t="n"/>
      <c r="O329" s="368" t="n"/>
      <c r="P329" s="368" t="n"/>
      <c r="Q329" s="368" t="n"/>
      <c r="R329" s="368" t="n"/>
      <c r="S329" s="368" t="n"/>
      <c r="T329" s="368" t="n"/>
      <c r="U329" s="368" t="n"/>
      <c r="V329" s="368" t="n"/>
      <c r="W329" s="368" t="n"/>
      <c r="X329" s="368" t="n"/>
      <c r="Y329" s="368" t="n"/>
      <c r="Z329" s="368" t="n"/>
      <c r="AA329" s="368" t="n"/>
      <c r="AB329" s="368" t="n"/>
      <c r="AC329" s="368" t="n"/>
      <c r="AD329" s="368" t="n"/>
      <c r="AE329" s="368" t="n"/>
      <c r="AF329" s="368" t="n"/>
      <c r="AG329" s="368" t="n"/>
      <c r="AH329" s="368" t="n"/>
      <c r="AI329" s="368" t="n"/>
      <c r="AJ329" s="368" t="n"/>
      <c r="AK329" s="368" t="n"/>
      <c r="AL329" s="368" t="n"/>
      <c r="AM329" s="368" t="n"/>
      <c r="AN329" s="368" t="n"/>
      <c r="AO329" s="368" t="n"/>
      <c r="AP329" s="319" t="n"/>
      <c r="AQ329" s="368" t="n"/>
      <c r="AR329" s="368" t="n"/>
      <c r="AS329" s="368" t="n"/>
      <c r="AT329" s="368" t="n"/>
      <c r="AU329" s="368" t="n"/>
      <c r="AV329" s="368" t="n"/>
      <c r="AW329" s="368" t="n"/>
      <c r="AX329" s="368" t="n"/>
      <c r="AY329" s="368" t="n"/>
      <c r="AZ329" s="368" t="n"/>
      <c r="BA329" s="368" t="n"/>
      <c r="BB329" s="368" t="n"/>
      <c r="BC329" s="368" t="n"/>
      <c r="BD329" s="368" t="n"/>
      <c r="BE329" s="368" t="n"/>
      <c r="BF329" s="368" t="n"/>
      <c r="BG329" s="368" t="n"/>
      <c r="BH329" s="368" t="n"/>
      <c r="BI329" s="368" t="n"/>
      <c r="BJ329" s="368" t="n"/>
      <c r="BK329" s="368" t="n"/>
      <c r="BL329" s="368" t="n"/>
      <c r="BM329" s="368" t="n"/>
      <c r="BN329" s="368" t="n"/>
      <c r="BO329" s="368" t="n"/>
      <c r="BP329" s="368" t="n"/>
      <c r="BQ329" s="320" t="n"/>
      <c r="BR329" s="368" t="n"/>
      <c r="BS329" s="368" t="n"/>
      <c r="BT329" s="368" t="n"/>
      <c r="BU329" s="368" t="n"/>
      <c r="BV329" s="368" t="n"/>
      <c r="BW329" s="368" t="n"/>
      <c r="BX329" s="368" t="n"/>
      <c r="BY329" s="368" t="n"/>
      <c r="BZ329" s="368" t="n"/>
      <c r="CA329" s="368" t="n"/>
      <c r="CB329" s="368" t="n"/>
      <c r="CC329" s="368" t="n"/>
      <c r="CD329" s="368" t="n"/>
      <c r="CE329" s="368" t="n"/>
      <c r="CF329" s="368" t="n"/>
      <c r="CG329" s="368" t="n"/>
      <c r="CH329" s="368" t="n"/>
      <c r="CI329" s="368" t="n"/>
      <c r="CJ329" s="368" t="n"/>
      <c r="CK329" s="368" t="n"/>
      <c r="CL329" s="368" t="n"/>
      <c r="CM329" s="368" t="n"/>
      <c r="CN329" s="368" t="n"/>
      <c r="CO329" s="368" t="n"/>
      <c r="CP329" s="368" t="n"/>
      <c r="CQ329" s="368" t="n"/>
      <c r="CR329" s="368" t="n"/>
      <c r="CS329" s="368" t="n"/>
      <c r="CT329" s="368" t="n"/>
      <c r="CU329" s="368" t="n"/>
      <c r="CV329" s="368" t="n"/>
      <c r="CW329" s="368" t="n"/>
      <c r="CX329" s="368" t="n"/>
      <c r="CY329" s="368" t="n"/>
      <c r="CZ329" s="368" t="n"/>
      <c r="DA329" s="368" t="n"/>
      <c r="DB329" s="368" t="n"/>
      <c r="DC329" s="368" t="n"/>
      <c r="DD329" s="368" t="n"/>
    </row>
    <row r="330">
      <c r="A330" s="368" t="n"/>
      <c r="B330" s="368" t="n"/>
      <c r="C330" s="368" t="n"/>
      <c r="D330" s="368" t="n"/>
      <c r="E330" s="368" t="n"/>
      <c r="F330" s="368" t="n"/>
      <c r="G330" s="318" t="n"/>
      <c r="H330" s="368" t="n"/>
      <c r="I330" s="368" t="n"/>
      <c r="J330" s="368" t="n"/>
      <c r="K330" s="368" t="n"/>
      <c r="L330" s="368" t="n"/>
      <c r="M330" s="368" t="n"/>
      <c r="N330" s="368" t="n"/>
      <c r="O330" s="368" t="n"/>
      <c r="P330" s="368" t="n"/>
      <c r="Q330" s="368" t="n"/>
      <c r="R330" s="368" t="n"/>
      <c r="S330" s="368" t="n"/>
      <c r="T330" s="368" t="n"/>
      <c r="U330" s="368" t="n"/>
      <c r="V330" s="368" t="n"/>
      <c r="W330" s="368" t="n"/>
      <c r="X330" s="368" t="n"/>
      <c r="Y330" s="368" t="n"/>
      <c r="Z330" s="368" t="n"/>
      <c r="AA330" s="368" t="n"/>
      <c r="AB330" s="368" t="n"/>
      <c r="AC330" s="368" t="n"/>
      <c r="AD330" s="368" t="n"/>
      <c r="AE330" s="368" t="n"/>
      <c r="AF330" s="368" t="n"/>
      <c r="AG330" s="368" t="n"/>
      <c r="AH330" s="368" t="n"/>
      <c r="AI330" s="368" t="n"/>
      <c r="AJ330" s="368" t="n"/>
      <c r="AK330" s="368" t="n"/>
      <c r="AL330" s="368" t="n"/>
      <c r="AM330" s="368" t="n"/>
      <c r="AN330" s="368" t="n"/>
      <c r="AO330" s="368" t="n"/>
      <c r="AP330" s="319" t="n"/>
      <c r="AQ330" s="368" t="n"/>
      <c r="AR330" s="368" t="n"/>
      <c r="AS330" s="368" t="n"/>
      <c r="AT330" s="368" t="n"/>
      <c r="AU330" s="368" t="n"/>
      <c r="AV330" s="368" t="n"/>
      <c r="AW330" s="368" t="n"/>
      <c r="AX330" s="368" t="n"/>
      <c r="AY330" s="368" t="n"/>
      <c r="AZ330" s="368" t="n"/>
      <c r="BA330" s="368" t="n"/>
      <c r="BB330" s="368" t="n"/>
      <c r="BC330" s="368" t="n"/>
      <c r="BD330" s="368" t="n"/>
      <c r="BE330" s="368" t="n"/>
      <c r="BF330" s="368" t="n"/>
      <c r="BG330" s="368" t="n"/>
      <c r="BH330" s="368" t="n"/>
      <c r="BI330" s="368" t="n"/>
      <c r="BJ330" s="368" t="n"/>
      <c r="BK330" s="368" t="n"/>
      <c r="BL330" s="368" t="n"/>
      <c r="BM330" s="368" t="n"/>
      <c r="BN330" s="368" t="n"/>
      <c r="BO330" s="368" t="n"/>
      <c r="BP330" s="368" t="n"/>
      <c r="BQ330" s="320" t="n"/>
      <c r="BR330" s="368" t="n"/>
      <c r="BS330" s="368" t="n"/>
      <c r="BT330" s="368" t="n"/>
      <c r="BU330" s="368" t="n"/>
      <c r="BV330" s="368" t="n"/>
      <c r="BW330" s="368" t="n"/>
      <c r="BX330" s="368" t="n"/>
      <c r="BY330" s="368" t="n"/>
      <c r="BZ330" s="368" t="n"/>
      <c r="CA330" s="368" t="n"/>
      <c r="CB330" s="368" t="n"/>
      <c r="CC330" s="368" t="n"/>
      <c r="CD330" s="368" t="n"/>
      <c r="CE330" s="368" t="n"/>
      <c r="CF330" s="368" t="n"/>
      <c r="CG330" s="368" t="n"/>
      <c r="CH330" s="368" t="n"/>
      <c r="CI330" s="368" t="n"/>
      <c r="CJ330" s="368" t="n"/>
      <c r="CK330" s="368" t="n"/>
      <c r="CL330" s="368" t="n"/>
      <c r="CM330" s="368" t="n"/>
      <c r="CN330" s="368" t="n"/>
      <c r="CO330" s="368" t="n"/>
      <c r="CP330" s="368" t="n"/>
      <c r="CQ330" s="368" t="n"/>
      <c r="CR330" s="368" t="n"/>
      <c r="CS330" s="368" t="n"/>
      <c r="CT330" s="368" t="n"/>
      <c r="CU330" s="368" t="n"/>
      <c r="CV330" s="368" t="n"/>
      <c r="CW330" s="368" t="n"/>
      <c r="CX330" s="368" t="n"/>
      <c r="CY330" s="368" t="n"/>
      <c r="CZ330" s="368" t="n"/>
      <c r="DA330" s="368" t="n"/>
      <c r="DB330" s="368" t="n"/>
      <c r="DC330" s="368" t="n"/>
      <c r="DD330" s="368" t="n"/>
    </row>
    <row r="331">
      <c r="A331" s="368" t="n"/>
      <c r="B331" s="368" t="n"/>
      <c r="C331" s="368" t="n"/>
      <c r="D331" s="368" t="n"/>
      <c r="E331" s="368" t="n"/>
      <c r="F331" s="368" t="n"/>
      <c r="G331" s="318" t="n"/>
      <c r="H331" s="368" t="n"/>
      <c r="I331" s="368" t="n"/>
      <c r="J331" s="368" t="n"/>
      <c r="K331" s="368" t="n"/>
      <c r="L331" s="368" t="n"/>
      <c r="M331" s="368" t="n"/>
      <c r="N331" s="368" t="n"/>
      <c r="O331" s="368" t="n"/>
      <c r="P331" s="368" t="n"/>
      <c r="Q331" s="368" t="n"/>
      <c r="R331" s="368" t="n"/>
      <c r="S331" s="368" t="n"/>
      <c r="T331" s="368" t="n"/>
      <c r="U331" s="368" t="n"/>
      <c r="V331" s="368" t="n"/>
      <c r="W331" s="368" t="n"/>
      <c r="X331" s="368" t="n"/>
      <c r="Y331" s="368" t="n"/>
      <c r="Z331" s="368" t="n"/>
      <c r="AA331" s="368" t="n"/>
      <c r="AB331" s="368" t="n"/>
      <c r="AC331" s="368" t="n"/>
      <c r="AD331" s="368" t="n"/>
      <c r="AE331" s="368" t="n"/>
      <c r="AF331" s="368" t="n"/>
      <c r="AG331" s="368" t="n"/>
      <c r="AH331" s="368" t="n"/>
      <c r="AI331" s="368" t="n"/>
      <c r="AJ331" s="368" t="n"/>
      <c r="AK331" s="368" t="n"/>
      <c r="AL331" s="368" t="n"/>
      <c r="AM331" s="368" t="n"/>
      <c r="AN331" s="368" t="n"/>
      <c r="AO331" s="368" t="n"/>
      <c r="AP331" s="319" t="n"/>
      <c r="AQ331" s="368" t="n"/>
      <c r="AR331" s="368" t="n"/>
      <c r="AS331" s="368" t="n"/>
      <c r="AT331" s="368" t="n"/>
      <c r="AU331" s="368" t="n"/>
      <c r="AV331" s="368" t="n"/>
      <c r="AW331" s="368" t="n"/>
      <c r="AX331" s="368" t="n"/>
      <c r="AY331" s="368" t="n"/>
      <c r="AZ331" s="368" t="n"/>
      <c r="BA331" s="368" t="n"/>
      <c r="BB331" s="368" t="n"/>
      <c r="BC331" s="368" t="n"/>
      <c r="BD331" s="368" t="n"/>
      <c r="BE331" s="368" t="n"/>
      <c r="BF331" s="368" t="n"/>
      <c r="BG331" s="368" t="n"/>
      <c r="BH331" s="368" t="n"/>
      <c r="BI331" s="368" t="n"/>
      <c r="BJ331" s="368" t="n"/>
      <c r="BK331" s="368" t="n"/>
      <c r="BL331" s="368" t="n"/>
      <c r="BM331" s="368" t="n"/>
      <c r="BN331" s="368" t="n"/>
      <c r="BO331" s="368" t="n"/>
      <c r="BP331" s="368" t="n"/>
      <c r="BQ331" s="320" t="n"/>
      <c r="BR331" s="368" t="n"/>
      <c r="BS331" s="368" t="n"/>
      <c r="BT331" s="368" t="n"/>
      <c r="BU331" s="368" t="n"/>
      <c r="BV331" s="368" t="n"/>
      <c r="BW331" s="368" t="n"/>
      <c r="BX331" s="368" t="n"/>
      <c r="BY331" s="368" t="n"/>
      <c r="BZ331" s="368" t="n"/>
      <c r="CA331" s="368" t="n"/>
      <c r="CB331" s="368" t="n"/>
      <c r="CC331" s="368" t="n"/>
      <c r="CD331" s="368" t="n"/>
      <c r="CE331" s="368" t="n"/>
      <c r="CF331" s="368" t="n"/>
      <c r="CG331" s="368" t="n"/>
      <c r="CH331" s="368" t="n"/>
      <c r="CI331" s="368" t="n"/>
      <c r="CJ331" s="368" t="n"/>
      <c r="CK331" s="368" t="n"/>
      <c r="CL331" s="368" t="n"/>
      <c r="CM331" s="368" t="n"/>
      <c r="CN331" s="368" t="n"/>
      <c r="CO331" s="368" t="n"/>
      <c r="CP331" s="368" t="n"/>
      <c r="CQ331" s="368" t="n"/>
      <c r="CR331" s="368" t="n"/>
      <c r="CS331" s="368" t="n"/>
      <c r="CT331" s="368" t="n"/>
      <c r="CU331" s="368" t="n"/>
      <c r="CV331" s="368" t="n"/>
      <c r="CW331" s="368" t="n"/>
      <c r="CX331" s="368" t="n"/>
      <c r="CY331" s="368" t="n"/>
      <c r="CZ331" s="368" t="n"/>
      <c r="DA331" s="368" t="n"/>
      <c r="DB331" s="368" t="n"/>
      <c r="DC331" s="368" t="n"/>
      <c r="DD331" s="368" t="n"/>
    </row>
    <row r="332">
      <c r="A332" s="368" t="n"/>
      <c r="B332" s="368" t="n"/>
      <c r="C332" s="368" t="n"/>
      <c r="D332" s="368" t="n"/>
      <c r="E332" s="368" t="n"/>
      <c r="F332" s="368" t="n"/>
      <c r="G332" s="318" t="n"/>
      <c r="H332" s="368" t="n"/>
      <c r="I332" s="368" t="n"/>
      <c r="J332" s="368" t="n"/>
      <c r="K332" s="368" t="n"/>
      <c r="L332" s="368" t="n"/>
      <c r="M332" s="368" t="n"/>
      <c r="N332" s="368" t="n"/>
      <c r="O332" s="368" t="n"/>
      <c r="P332" s="368" t="n"/>
      <c r="Q332" s="368" t="n"/>
      <c r="R332" s="368" t="n"/>
      <c r="S332" s="368" t="n"/>
      <c r="T332" s="368" t="n"/>
      <c r="U332" s="368" t="n"/>
      <c r="V332" s="368" t="n"/>
      <c r="W332" s="368" t="n"/>
      <c r="X332" s="368" t="n"/>
      <c r="Y332" s="368" t="n"/>
      <c r="Z332" s="368" t="n"/>
      <c r="AA332" s="368" t="n"/>
      <c r="AB332" s="368" t="n"/>
      <c r="AC332" s="368" t="n"/>
      <c r="AD332" s="368" t="n"/>
      <c r="AE332" s="368" t="n"/>
      <c r="AF332" s="368" t="n"/>
      <c r="AG332" s="368" t="n"/>
      <c r="AH332" s="368" t="n"/>
      <c r="AI332" s="368" t="n"/>
      <c r="AJ332" s="368" t="n"/>
      <c r="AK332" s="368" t="n"/>
      <c r="AL332" s="368" t="n"/>
      <c r="AM332" s="368" t="n"/>
      <c r="AN332" s="368" t="n"/>
      <c r="AO332" s="368" t="n"/>
      <c r="AP332" s="319" t="n"/>
      <c r="AQ332" s="368" t="n"/>
      <c r="AR332" s="368" t="n"/>
      <c r="AS332" s="368" t="n"/>
      <c r="AT332" s="368" t="n"/>
      <c r="AU332" s="368" t="n"/>
      <c r="AV332" s="368" t="n"/>
      <c r="AW332" s="368" t="n"/>
      <c r="AX332" s="368" t="n"/>
      <c r="AY332" s="368" t="n"/>
      <c r="AZ332" s="368" t="n"/>
      <c r="BA332" s="368" t="n"/>
      <c r="BB332" s="368" t="n"/>
      <c r="BC332" s="368" t="n"/>
      <c r="BD332" s="368" t="n"/>
      <c r="BE332" s="368" t="n"/>
      <c r="BF332" s="368" t="n"/>
      <c r="BG332" s="368" t="n"/>
      <c r="BH332" s="368" t="n"/>
      <c r="BI332" s="368" t="n"/>
      <c r="BJ332" s="368" t="n"/>
      <c r="BK332" s="368" t="n"/>
      <c r="BL332" s="368" t="n"/>
      <c r="BM332" s="368" t="n"/>
      <c r="BN332" s="368" t="n"/>
      <c r="BO332" s="368" t="n"/>
      <c r="BP332" s="368" t="n"/>
      <c r="BQ332" s="320" t="n"/>
      <c r="BR332" s="368" t="n"/>
      <c r="BS332" s="368" t="n"/>
      <c r="BT332" s="368" t="n"/>
      <c r="BU332" s="368" t="n"/>
      <c r="BV332" s="368" t="n"/>
      <c r="BW332" s="368" t="n"/>
      <c r="BX332" s="368" t="n"/>
      <c r="BY332" s="368" t="n"/>
      <c r="BZ332" s="368" t="n"/>
      <c r="CA332" s="368" t="n"/>
      <c r="CB332" s="368" t="n"/>
      <c r="CC332" s="368" t="n"/>
      <c r="CD332" s="368" t="n"/>
      <c r="CE332" s="368" t="n"/>
      <c r="CF332" s="368" t="n"/>
      <c r="CG332" s="368" t="n"/>
      <c r="CH332" s="368" t="n"/>
      <c r="CI332" s="368" t="n"/>
      <c r="CJ332" s="368" t="n"/>
      <c r="CK332" s="368" t="n"/>
      <c r="CL332" s="368" t="n"/>
      <c r="CM332" s="368" t="n"/>
      <c r="CN332" s="368" t="n"/>
      <c r="CO332" s="368" t="n"/>
      <c r="CP332" s="368" t="n"/>
      <c r="CQ332" s="368" t="n"/>
      <c r="CR332" s="368" t="n"/>
      <c r="CS332" s="368" t="n"/>
      <c r="CT332" s="368" t="n"/>
      <c r="CU332" s="368" t="n"/>
      <c r="CV332" s="368" t="n"/>
      <c r="CW332" s="368" t="n"/>
      <c r="CX332" s="368" t="n"/>
      <c r="CY332" s="368" t="n"/>
      <c r="CZ332" s="368" t="n"/>
      <c r="DA332" s="368" t="n"/>
      <c r="DB332" s="368" t="n"/>
      <c r="DC332" s="368" t="n"/>
      <c r="DD332" s="368" t="n"/>
    </row>
    <row r="333">
      <c r="A333" s="368" t="n"/>
      <c r="B333" s="368" t="n"/>
      <c r="C333" s="368" t="n"/>
      <c r="D333" s="368" t="n"/>
      <c r="E333" s="368" t="n"/>
      <c r="F333" s="368" t="n"/>
      <c r="G333" s="318" t="n"/>
      <c r="H333" s="368" t="n"/>
      <c r="I333" s="368" t="n"/>
      <c r="J333" s="368" t="n"/>
      <c r="K333" s="368" t="n"/>
      <c r="L333" s="368" t="n"/>
      <c r="M333" s="368" t="n"/>
      <c r="N333" s="368" t="n"/>
      <c r="O333" s="368" t="n"/>
      <c r="P333" s="368" t="n"/>
      <c r="Q333" s="368" t="n"/>
      <c r="R333" s="368" t="n"/>
      <c r="S333" s="368" t="n"/>
      <c r="T333" s="368" t="n"/>
      <c r="U333" s="368" t="n"/>
      <c r="V333" s="368" t="n"/>
      <c r="W333" s="368" t="n"/>
      <c r="X333" s="368" t="n"/>
      <c r="Y333" s="368" t="n"/>
      <c r="Z333" s="368" t="n"/>
      <c r="AA333" s="368" t="n"/>
      <c r="AB333" s="368" t="n"/>
      <c r="AC333" s="368" t="n"/>
      <c r="AD333" s="368" t="n"/>
      <c r="AE333" s="368" t="n"/>
      <c r="AF333" s="368" t="n"/>
      <c r="AG333" s="368" t="n"/>
      <c r="AH333" s="368" t="n"/>
      <c r="AI333" s="368" t="n"/>
      <c r="AJ333" s="368" t="n"/>
      <c r="AK333" s="368" t="n"/>
      <c r="AL333" s="368" t="n"/>
      <c r="AM333" s="368" t="n"/>
      <c r="AN333" s="368" t="n"/>
      <c r="AO333" s="368" t="n"/>
      <c r="AP333" s="319" t="n"/>
      <c r="AQ333" s="368" t="n"/>
      <c r="AR333" s="368" t="n"/>
      <c r="AS333" s="368" t="n"/>
      <c r="AT333" s="368" t="n"/>
      <c r="AU333" s="368" t="n"/>
      <c r="AV333" s="368" t="n"/>
      <c r="AW333" s="368" t="n"/>
      <c r="AX333" s="368" t="n"/>
      <c r="AY333" s="368" t="n"/>
      <c r="AZ333" s="368" t="n"/>
      <c r="BA333" s="368" t="n"/>
      <c r="BB333" s="368" t="n"/>
      <c r="BC333" s="368" t="n"/>
      <c r="BD333" s="368" t="n"/>
      <c r="BE333" s="368" t="n"/>
      <c r="BF333" s="368" t="n"/>
      <c r="BG333" s="368" t="n"/>
      <c r="BH333" s="368" t="n"/>
      <c r="BI333" s="368" t="n"/>
      <c r="BJ333" s="368" t="n"/>
      <c r="BK333" s="368" t="n"/>
      <c r="BL333" s="368" t="n"/>
      <c r="BM333" s="368" t="n"/>
      <c r="BN333" s="368" t="n"/>
      <c r="BO333" s="368" t="n"/>
      <c r="BP333" s="368" t="n"/>
      <c r="BQ333" s="320" t="n"/>
      <c r="BR333" s="368" t="n"/>
      <c r="BS333" s="368" t="n"/>
      <c r="BT333" s="368" t="n"/>
      <c r="BU333" s="368" t="n"/>
      <c r="BV333" s="368" t="n"/>
      <c r="BW333" s="368" t="n"/>
      <c r="BX333" s="368" t="n"/>
      <c r="BY333" s="368" t="n"/>
      <c r="BZ333" s="368" t="n"/>
      <c r="CA333" s="368" t="n"/>
      <c r="CB333" s="368" t="n"/>
      <c r="CC333" s="368" t="n"/>
      <c r="CD333" s="368" t="n"/>
      <c r="CE333" s="368" t="n"/>
      <c r="CF333" s="368" t="n"/>
      <c r="CG333" s="368" t="n"/>
      <c r="CH333" s="368" t="n"/>
      <c r="CI333" s="368" t="n"/>
      <c r="CJ333" s="368" t="n"/>
      <c r="CK333" s="368" t="n"/>
      <c r="CL333" s="368" t="n"/>
      <c r="CM333" s="368" t="n"/>
      <c r="CN333" s="368" t="n"/>
      <c r="CO333" s="368" t="n"/>
      <c r="CP333" s="368" t="n"/>
      <c r="CQ333" s="368" t="n"/>
      <c r="CR333" s="368" t="n"/>
      <c r="CS333" s="368" t="n"/>
      <c r="CT333" s="368" t="n"/>
      <c r="CU333" s="368" t="n"/>
      <c r="CV333" s="368" t="n"/>
      <c r="CW333" s="368" t="n"/>
      <c r="CX333" s="368" t="n"/>
      <c r="CY333" s="368" t="n"/>
      <c r="CZ333" s="368" t="n"/>
      <c r="DA333" s="368" t="n"/>
      <c r="DB333" s="368" t="n"/>
      <c r="DC333" s="368" t="n"/>
      <c r="DD333" s="368" t="n"/>
    </row>
    <row r="334">
      <c r="A334" s="368" t="n"/>
      <c r="B334" s="368" t="n"/>
      <c r="C334" s="368" t="n"/>
      <c r="D334" s="368" t="n"/>
      <c r="E334" s="368" t="n"/>
      <c r="F334" s="368" t="n"/>
      <c r="G334" s="318" t="n"/>
      <c r="H334" s="368" t="n"/>
      <c r="I334" s="368" t="n"/>
      <c r="J334" s="368" t="n"/>
      <c r="K334" s="368" t="n"/>
      <c r="L334" s="368" t="n"/>
      <c r="M334" s="368" t="n"/>
      <c r="N334" s="368" t="n"/>
      <c r="O334" s="368" t="n"/>
      <c r="P334" s="368" t="n"/>
      <c r="Q334" s="368" t="n"/>
      <c r="R334" s="368" t="n"/>
      <c r="S334" s="368" t="n"/>
      <c r="T334" s="368" t="n"/>
      <c r="U334" s="368" t="n"/>
      <c r="V334" s="368" t="n"/>
      <c r="W334" s="368" t="n"/>
      <c r="X334" s="368" t="n"/>
      <c r="Y334" s="368" t="n"/>
      <c r="Z334" s="368" t="n"/>
      <c r="AA334" s="368" t="n"/>
      <c r="AB334" s="368" t="n"/>
      <c r="AC334" s="368" t="n"/>
      <c r="AD334" s="368" t="n"/>
      <c r="AE334" s="368" t="n"/>
      <c r="AF334" s="368" t="n"/>
      <c r="AG334" s="368" t="n"/>
      <c r="AH334" s="368" t="n"/>
      <c r="AI334" s="368" t="n"/>
      <c r="AJ334" s="368" t="n"/>
      <c r="AK334" s="368" t="n"/>
      <c r="AL334" s="368" t="n"/>
      <c r="AM334" s="368" t="n"/>
      <c r="AN334" s="368" t="n"/>
      <c r="AO334" s="368" t="n"/>
      <c r="AP334" s="319" t="n"/>
      <c r="AQ334" s="368" t="n"/>
      <c r="AR334" s="368" t="n"/>
      <c r="AS334" s="368" t="n"/>
      <c r="AT334" s="368" t="n"/>
      <c r="AU334" s="368" t="n"/>
      <c r="AV334" s="368" t="n"/>
      <c r="AW334" s="368" t="n"/>
      <c r="AX334" s="368" t="n"/>
      <c r="AY334" s="368" t="n"/>
      <c r="AZ334" s="368" t="n"/>
      <c r="BA334" s="368" t="n"/>
      <c r="BB334" s="368" t="n"/>
      <c r="BC334" s="368" t="n"/>
      <c r="BD334" s="368" t="n"/>
      <c r="BE334" s="368" t="n"/>
      <c r="BF334" s="368" t="n"/>
      <c r="BG334" s="368" t="n"/>
      <c r="BH334" s="368" t="n"/>
      <c r="BI334" s="368" t="n"/>
      <c r="BJ334" s="368" t="n"/>
      <c r="BK334" s="368" t="n"/>
      <c r="BL334" s="368" t="n"/>
      <c r="BM334" s="368" t="n"/>
      <c r="BN334" s="368" t="n"/>
      <c r="BO334" s="368" t="n"/>
      <c r="BP334" s="368" t="n"/>
      <c r="BQ334" s="320" t="n"/>
      <c r="BR334" s="368" t="n"/>
      <c r="BS334" s="368" t="n"/>
      <c r="BT334" s="368" t="n"/>
      <c r="BU334" s="368" t="n"/>
      <c r="BV334" s="368" t="n"/>
      <c r="BW334" s="368" t="n"/>
      <c r="BX334" s="368" t="n"/>
      <c r="BY334" s="368" t="n"/>
      <c r="BZ334" s="368" t="n"/>
      <c r="CA334" s="368" t="n"/>
      <c r="CB334" s="368" t="n"/>
      <c r="CC334" s="368" t="n"/>
      <c r="CD334" s="368" t="n"/>
      <c r="CE334" s="368" t="n"/>
      <c r="CF334" s="368" t="n"/>
      <c r="CG334" s="368" t="n"/>
      <c r="CH334" s="368" t="n"/>
      <c r="CI334" s="368" t="n"/>
      <c r="CJ334" s="368" t="n"/>
      <c r="CK334" s="368" t="n"/>
      <c r="CL334" s="368" t="n"/>
      <c r="CM334" s="368" t="n"/>
      <c r="CN334" s="368" t="n"/>
      <c r="CO334" s="368" t="n"/>
      <c r="CP334" s="368" t="n"/>
      <c r="CQ334" s="368" t="n"/>
      <c r="CR334" s="368" t="n"/>
      <c r="CS334" s="368" t="n"/>
      <c r="CT334" s="368" t="n"/>
      <c r="CU334" s="368" t="n"/>
      <c r="CV334" s="368" t="n"/>
      <c r="CW334" s="368" t="n"/>
      <c r="CX334" s="368" t="n"/>
      <c r="CY334" s="368" t="n"/>
      <c r="CZ334" s="368" t="n"/>
      <c r="DA334" s="368" t="n"/>
      <c r="DB334" s="368" t="n"/>
      <c r="DC334" s="368" t="n"/>
      <c r="DD334" s="368" t="n"/>
    </row>
    <row r="335">
      <c r="A335" s="368" t="n"/>
      <c r="B335" s="368" t="n"/>
      <c r="C335" s="368" t="n"/>
      <c r="D335" s="368" t="n"/>
      <c r="E335" s="368" t="n"/>
      <c r="F335" s="368" t="n"/>
      <c r="G335" s="318" t="n"/>
      <c r="H335" s="368" t="n"/>
      <c r="I335" s="368" t="n"/>
      <c r="J335" s="368" t="n"/>
      <c r="K335" s="368" t="n"/>
      <c r="L335" s="368" t="n"/>
      <c r="M335" s="368" t="n"/>
      <c r="N335" s="368" t="n"/>
      <c r="O335" s="368" t="n"/>
      <c r="P335" s="368" t="n"/>
      <c r="Q335" s="368" t="n"/>
      <c r="R335" s="368" t="n"/>
      <c r="S335" s="368" t="n"/>
      <c r="T335" s="368" t="n"/>
      <c r="U335" s="368" t="n"/>
      <c r="V335" s="368" t="n"/>
      <c r="W335" s="368" t="n"/>
      <c r="X335" s="368" t="n"/>
      <c r="Y335" s="368" t="n"/>
      <c r="Z335" s="368" t="n"/>
      <c r="AA335" s="368" t="n"/>
      <c r="AB335" s="368" t="n"/>
      <c r="AC335" s="368" t="n"/>
      <c r="AD335" s="368" t="n"/>
      <c r="AE335" s="368" t="n"/>
      <c r="AF335" s="368" t="n"/>
      <c r="AG335" s="368" t="n"/>
      <c r="AH335" s="368" t="n"/>
      <c r="AI335" s="368" t="n"/>
      <c r="AJ335" s="368" t="n"/>
      <c r="AK335" s="368" t="n"/>
      <c r="AL335" s="368" t="n"/>
      <c r="AM335" s="368" t="n"/>
      <c r="AN335" s="368" t="n"/>
      <c r="AO335" s="368" t="n"/>
      <c r="AP335" s="319" t="n"/>
      <c r="AQ335" s="368" t="n"/>
      <c r="AR335" s="368" t="n"/>
      <c r="AS335" s="368" t="n"/>
      <c r="AT335" s="368" t="n"/>
      <c r="AU335" s="368" t="n"/>
      <c r="AV335" s="368" t="n"/>
      <c r="AW335" s="368" t="n"/>
      <c r="AX335" s="368" t="n"/>
      <c r="AY335" s="368" t="n"/>
      <c r="AZ335" s="368" t="n"/>
      <c r="BA335" s="368" t="n"/>
      <c r="BB335" s="368" t="n"/>
      <c r="BC335" s="368" t="n"/>
      <c r="BD335" s="368" t="n"/>
      <c r="BE335" s="368" t="n"/>
      <c r="BF335" s="368" t="n"/>
      <c r="BG335" s="368" t="n"/>
      <c r="BH335" s="368" t="n"/>
      <c r="BI335" s="368" t="n"/>
      <c r="BJ335" s="368" t="n"/>
      <c r="BK335" s="368" t="n"/>
      <c r="BL335" s="368" t="n"/>
      <c r="BM335" s="368" t="n"/>
      <c r="BN335" s="368" t="n"/>
      <c r="BO335" s="368" t="n"/>
      <c r="BP335" s="368" t="n"/>
      <c r="BQ335" s="320" t="n"/>
      <c r="BR335" s="368" t="n"/>
      <c r="BS335" s="368" t="n"/>
      <c r="BT335" s="368" t="n"/>
      <c r="BU335" s="368" t="n"/>
      <c r="BV335" s="368" t="n"/>
      <c r="BW335" s="368" t="n"/>
      <c r="BX335" s="368" t="n"/>
      <c r="BY335" s="368" t="n"/>
      <c r="BZ335" s="368" t="n"/>
      <c r="CA335" s="368" t="n"/>
      <c r="CB335" s="368" t="n"/>
      <c r="CC335" s="368" t="n"/>
      <c r="CD335" s="368" t="n"/>
      <c r="CE335" s="368" t="n"/>
      <c r="CF335" s="368" t="n"/>
      <c r="CG335" s="368" t="n"/>
      <c r="CH335" s="368" t="n"/>
      <c r="CI335" s="368" t="n"/>
      <c r="CJ335" s="368" t="n"/>
      <c r="CK335" s="368" t="n"/>
      <c r="CL335" s="368" t="n"/>
      <c r="CM335" s="368" t="n"/>
      <c r="CN335" s="368" t="n"/>
      <c r="CO335" s="368" t="n"/>
      <c r="CP335" s="368" t="n"/>
      <c r="CQ335" s="368" t="n"/>
      <c r="CR335" s="368" t="n"/>
      <c r="CS335" s="368" t="n"/>
      <c r="CT335" s="368" t="n"/>
      <c r="CU335" s="368" t="n"/>
      <c r="CV335" s="368" t="n"/>
      <c r="CW335" s="368" t="n"/>
      <c r="CX335" s="368" t="n"/>
      <c r="CY335" s="368" t="n"/>
      <c r="CZ335" s="368" t="n"/>
      <c r="DA335" s="368" t="n"/>
      <c r="DB335" s="368" t="n"/>
      <c r="DC335" s="368" t="n"/>
      <c r="DD335" s="368" t="n"/>
    </row>
    <row r="336">
      <c r="A336" s="368" t="n"/>
      <c r="B336" s="368" t="n"/>
      <c r="C336" s="368" t="n"/>
      <c r="D336" s="368" t="n"/>
      <c r="E336" s="368" t="n"/>
      <c r="F336" s="368" t="n"/>
      <c r="G336" s="318" t="n"/>
      <c r="H336" s="368" t="n"/>
      <c r="I336" s="368" t="n"/>
      <c r="J336" s="368" t="n"/>
      <c r="K336" s="368" t="n"/>
      <c r="L336" s="368" t="n"/>
      <c r="M336" s="368" t="n"/>
      <c r="N336" s="368" t="n"/>
      <c r="O336" s="368" t="n"/>
      <c r="P336" s="368" t="n"/>
      <c r="Q336" s="368" t="n"/>
      <c r="R336" s="368" t="n"/>
      <c r="S336" s="368" t="n"/>
      <c r="T336" s="368" t="n"/>
      <c r="U336" s="368" t="n"/>
      <c r="V336" s="368" t="n"/>
      <c r="W336" s="368" t="n"/>
      <c r="X336" s="368" t="n"/>
      <c r="Y336" s="368" t="n"/>
      <c r="Z336" s="368" t="n"/>
      <c r="AA336" s="368" t="n"/>
      <c r="AB336" s="368" t="n"/>
      <c r="AC336" s="368" t="n"/>
      <c r="AD336" s="368" t="n"/>
      <c r="AE336" s="368" t="n"/>
      <c r="AF336" s="368" t="n"/>
      <c r="AG336" s="368" t="n"/>
      <c r="AH336" s="368" t="n"/>
      <c r="AI336" s="368" t="n"/>
      <c r="AJ336" s="368" t="n"/>
      <c r="AK336" s="368" t="n"/>
      <c r="AL336" s="368" t="n"/>
      <c r="AM336" s="368" t="n"/>
      <c r="AN336" s="368" t="n"/>
      <c r="AO336" s="368" t="n"/>
      <c r="AP336" s="319" t="n"/>
      <c r="AQ336" s="368" t="n"/>
      <c r="AR336" s="368" t="n"/>
      <c r="AS336" s="368" t="n"/>
      <c r="AT336" s="368" t="n"/>
      <c r="AU336" s="368" t="n"/>
      <c r="AV336" s="368" t="n"/>
      <c r="AW336" s="368" t="n"/>
      <c r="AX336" s="368" t="n"/>
      <c r="AY336" s="368" t="n"/>
      <c r="AZ336" s="368" t="n"/>
      <c r="BA336" s="368" t="n"/>
      <c r="BB336" s="368" t="n"/>
      <c r="BC336" s="368" t="n"/>
      <c r="BD336" s="368" t="n"/>
      <c r="BE336" s="368" t="n"/>
      <c r="BF336" s="368" t="n"/>
      <c r="BG336" s="368" t="n"/>
      <c r="BH336" s="368" t="n"/>
      <c r="BI336" s="368" t="n"/>
      <c r="BJ336" s="368" t="n"/>
      <c r="BK336" s="368" t="n"/>
      <c r="BL336" s="368" t="n"/>
      <c r="BM336" s="368" t="n"/>
      <c r="BN336" s="368" t="n"/>
      <c r="BO336" s="368" t="n"/>
      <c r="BP336" s="368" t="n"/>
      <c r="BQ336" s="320" t="n"/>
      <c r="BR336" s="368" t="n"/>
      <c r="BS336" s="368" t="n"/>
      <c r="BT336" s="368" t="n"/>
      <c r="BU336" s="368" t="n"/>
      <c r="BV336" s="368" t="n"/>
      <c r="BW336" s="368" t="n"/>
      <c r="BX336" s="368" t="n"/>
      <c r="BY336" s="368" t="n"/>
      <c r="BZ336" s="368" t="n"/>
      <c r="CA336" s="368" t="n"/>
      <c r="CB336" s="368" t="n"/>
      <c r="CC336" s="368" t="n"/>
      <c r="CD336" s="368" t="n"/>
      <c r="CE336" s="368" t="n"/>
      <c r="CF336" s="368" t="n"/>
      <c r="CG336" s="368" t="n"/>
      <c r="CH336" s="368" t="n"/>
      <c r="CI336" s="368" t="n"/>
      <c r="CJ336" s="368" t="n"/>
      <c r="CK336" s="368" t="n"/>
      <c r="CL336" s="368" t="n"/>
      <c r="CM336" s="368" t="n"/>
      <c r="CN336" s="368" t="n"/>
      <c r="CO336" s="368" t="n"/>
      <c r="CP336" s="368" t="n"/>
      <c r="CQ336" s="368" t="n"/>
      <c r="CR336" s="368" t="n"/>
      <c r="CS336" s="368" t="n"/>
      <c r="CT336" s="368" t="n"/>
      <c r="CU336" s="368" t="n"/>
      <c r="CV336" s="368" t="n"/>
      <c r="CW336" s="368" t="n"/>
      <c r="CX336" s="368" t="n"/>
      <c r="CY336" s="368" t="n"/>
      <c r="CZ336" s="368" t="n"/>
      <c r="DA336" s="368" t="n"/>
      <c r="DB336" s="368" t="n"/>
      <c r="DC336" s="368" t="n"/>
      <c r="DD336" s="368" t="n"/>
    </row>
    <row r="337">
      <c r="A337" s="368" t="n"/>
      <c r="B337" s="368" t="n"/>
      <c r="C337" s="368" t="n"/>
      <c r="D337" s="368" t="n"/>
      <c r="E337" s="368" t="n"/>
      <c r="F337" s="368" t="n"/>
      <c r="G337" s="318" t="n"/>
      <c r="H337" s="368" t="n"/>
      <c r="I337" s="368" t="n"/>
      <c r="J337" s="368" t="n"/>
      <c r="K337" s="368" t="n"/>
      <c r="L337" s="368" t="n"/>
      <c r="M337" s="368" t="n"/>
      <c r="N337" s="368" t="n"/>
      <c r="O337" s="368" t="n"/>
      <c r="P337" s="368" t="n"/>
      <c r="Q337" s="368" t="n"/>
      <c r="R337" s="368" t="n"/>
      <c r="S337" s="368" t="n"/>
      <c r="T337" s="368" t="n"/>
      <c r="U337" s="368" t="n"/>
      <c r="V337" s="368" t="n"/>
      <c r="W337" s="368" t="n"/>
      <c r="X337" s="368" t="n"/>
      <c r="Y337" s="368" t="n"/>
      <c r="Z337" s="368" t="n"/>
      <c r="AA337" s="368" t="n"/>
      <c r="AB337" s="368" t="n"/>
      <c r="AC337" s="368" t="n"/>
      <c r="AD337" s="368" t="n"/>
      <c r="AE337" s="368" t="n"/>
      <c r="AF337" s="368" t="n"/>
      <c r="AG337" s="368" t="n"/>
      <c r="AH337" s="368" t="n"/>
      <c r="AI337" s="368" t="n"/>
      <c r="AJ337" s="368" t="n"/>
      <c r="AK337" s="368" t="n"/>
      <c r="AL337" s="368" t="n"/>
      <c r="AM337" s="368" t="n"/>
      <c r="AN337" s="368" t="n"/>
      <c r="AO337" s="368" t="n"/>
      <c r="AP337" s="319" t="n"/>
      <c r="AQ337" s="368" t="n"/>
      <c r="AR337" s="368" t="n"/>
      <c r="AS337" s="368" t="n"/>
      <c r="AT337" s="368" t="n"/>
      <c r="AU337" s="368" t="n"/>
      <c r="AV337" s="368" t="n"/>
      <c r="AW337" s="368" t="n"/>
      <c r="AX337" s="368" t="n"/>
      <c r="AY337" s="368" t="n"/>
      <c r="AZ337" s="368" t="n"/>
      <c r="BA337" s="368" t="n"/>
      <c r="BB337" s="368" t="n"/>
      <c r="BC337" s="368" t="n"/>
      <c r="BD337" s="368" t="n"/>
      <c r="BE337" s="368" t="n"/>
      <c r="BF337" s="368" t="n"/>
      <c r="BG337" s="368" t="n"/>
      <c r="BH337" s="368" t="n"/>
      <c r="BI337" s="368" t="n"/>
      <c r="BJ337" s="368" t="n"/>
      <c r="BK337" s="368" t="n"/>
      <c r="BL337" s="368" t="n"/>
      <c r="BM337" s="368" t="n"/>
      <c r="BN337" s="368" t="n"/>
      <c r="BO337" s="368" t="n"/>
      <c r="BP337" s="368" t="n"/>
      <c r="BQ337" s="320" t="n"/>
      <c r="BR337" s="368" t="n"/>
      <c r="BS337" s="368" t="n"/>
      <c r="BT337" s="368" t="n"/>
      <c r="BU337" s="368" t="n"/>
      <c r="BV337" s="368" t="n"/>
      <c r="BW337" s="368" t="n"/>
      <c r="BX337" s="368" t="n"/>
      <c r="BY337" s="368" t="n"/>
      <c r="BZ337" s="368" t="n"/>
      <c r="CA337" s="368" t="n"/>
      <c r="CB337" s="368" t="n"/>
      <c r="CC337" s="368" t="n"/>
      <c r="CD337" s="368" t="n"/>
      <c r="CE337" s="368" t="n"/>
      <c r="CF337" s="368" t="n"/>
      <c r="CG337" s="368" t="n"/>
      <c r="CH337" s="368" t="n"/>
      <c r="CI337" s="368" t="n"/>
      <c r="CJ337" s="368" t="n"/>
      <c r="CK337" s="368" t="n"/>
      <c r="CL337" s="368" t="n"/>
      <c r="CM337" s="368" t="n"/>
      <c r="CN337" s="368" t="n"/>
      <c r="CO337" s="368" t="n"/>
      <c r="CP337" s="368" t="n"/>
      <c r="CQ337" s="368" t="n"/>
      <c r="CR337" s="368" t="n"/>
      <c r="CS337" s="368" t="n"/>
      <c r="CT337" s="368" t="n"/>
      <c r="CU337" s="368" t="n"/>
      <c r="CV337" s="368" t="n"/>
      <c r="CW337" s="368" t="n"/>
      <c r="CX337" s="368" t="n"/>
      <c r="CY337" s="368" t="n"/>
      <c r="CZ337" s="368" t="n"/>
      <c r="DA337" s="368" t="n"/>
      <c r="DB337" s="368" t="n"/>
      <c r="DC337" s="368" t="n"/>
      <c r="DD337" s="368" t="n"/>
    </row>
    <row r="338">
      <c r="A338" s="368" t="n"/>
      <c r="B338" s="368" t="n"/>
      <c r="C338" s="368" t="n"/>
      <c r="D338" s="368" t="n"/>
      <c r="E338" s="368" t="n"/>
      <c r="F338" s="368" t="n"/>
      <c r="G338" s="318" t="n"/>
      <c r="H338" s="368" t="n"/>
      <c r="I338" s="368" t="n"/>
      <c r="J338" s="368" t="n"/>
      <c r="K338" s="368" t="n"/>
      <c r="L338" s="368" t="n"/>
      <c r="M338" s="368" t="n"/>
      <c r="N338" s="368" t="n"/>
      <c r="O338" s="368" t="n"/>
      <c r="P338" s="368" t="n"/>
      <c r="Q338" s="368" t="n"/>
      <c r="R338" s="368" t="n"/>
      <c r="S338" s="368" t="n"/>
      <c r="T338" s="368" t="n"/>
      <c r="U338" s="368" t="n"/>
      <c r="V338" s="368" t="n"/>
      <c r="W338" s="368" t="n"/>
      <c r="X338" s="368" t="n"/>
      <c r="Y338" s="368" t="n"/>
      <c r="Z338" s="368" t="n"/>
      <c r="AA338" s="368" t="n"/>
      <c r="AB338" s="368" t="n"/>
      <c r="AC338" s="368" t="n"/>
      <c r="AD338" s="368" t="n"/>
      <c r="AE338" s="368" t="n"/>
      <c r="AF338" s="368" t="n"/>
      <c r="AG338" s="368" t="n"/>
      <c r="AH338" s="368" t="n"/>
      <c r="AI338" s="368" t="n"/>
      <c r="AJ338" s="368" t="n"/>
      <c r="AK338" s="368" t="n"/>
      <c r="AL338" s="368" t="n"/>
      <c r="AM338" s="368" t="n"/>
      <c r="AN338" s="368" t="n"/>
      <c r="AO338" s="368" t="n"/>
      <c r="AP338" s="319" t="n"/>
      <c r="AQ338" s="368" t="n"/>
      <c r="AR338" s="368" t="n"/>
      <c r="AS338" s="368" t="n"/>
      <c r="AT338" s="368" t="n"/>
      <c r="AU338" s="368" t="n"/>
      <c r="AV338" s="368" t="n"/>
      <c r="AW338" s="368" t="n"/>
      <c r="AX338" s="368" t="n"/>
      <c r="AY338" s="368" t="n"/>
      <c r="AZ338" s="368" t="n"/>
      <c r="BA338" s="368" t="n"/>
      <c r="BB338" s="368" t="n"/>
      <c r="BC338" s="368" t="n"/>
      <c r="BD338" s="368" t="n"/>
      <c r="BE338" s="368" t="n"/>
      <c r="BF338" s="368" t="n"/>
      <c r="BG338" s="368" t="n"/>
      <c r="BH338" s="368" t="n"/>
      <c r="BI338" s="368" t="n"/>
      <c r="BJ338" s="368" t="n"/>
      <c r="BK338" s="368" t="n"/>
      <c r="BL338" s="368" t="n"/>
      <c r="BM338" s="368" t="n"/>
      <c r="BN338" s="368" t="n"/>
      <c r="BO338" s="368" t="n"/>
      <c r="BP338" s="368" t="n"/>
      <c r="BQ338" s="320" t="n"/>
      <c r="BR338" s="368" t="n"/>
      <c r="BS338" s="368" t="n"/>
      <c r="BT338" s="368" t="n"/>
      <c r="BU338" s="368" t="n"/>
      <c r="BV338" s="368" t="n"/>
      <c r="BW338" s="368" t="n"/>
      <c r="BX338" s="368" t="n"/>
      <c r="BY338" s="368" t="n"/>
      <c r="BZ338" s="368" t="n"/>
      <c r="CA338" s="368" t="n"/>
      <c r="CB338" s="368" t="n"/>
      <c r="CC338" s="368" t="n"/>
      <c r="CD338" s="368" t="n"/>
      <c r="CE338" s="368" t="n"/>
      <c r="CF338" s="368" t="n"/>
      <c r="CG338" s="368" t="n"/>
      <c r="CH338" s="368" t="n"/>
      <c r="CI338" s="368" t="n"/>
      <c r="CJ338" s="368" t="n"/>
      <c r="CK338" s="368" t="n"/>
      <c r="CL338" s="368" t="n"/>
      <c r="CM338" s="368" t="n"/>
      <c r="CN338" s="368" t="n"/>
      <c r="CO338" s="368" t="n"/>
      <c r="CP338" s="368" t="n"/>
      <c r="CQ338" s="368" t="n"/>
      <c r="CR338" s="368" t="n"/>
      <c r="CS338" s="368" t="n"/>
      <c r="CT338" s="368" t="n"/>
      <c r="CU338" s="368" t="n"/>
      <c r="CV338" s="368" t="n"/>
      <c r="CW338" s="368" t="n"/>
      <c r="CX338" s="368" t="n"/>
      <c r="CY338" s="368" t="n"/>
      <c r="CZ338" s="368" t="n"/>
      <c r="DA338" s="368" t="n"/>
      <c r="DB338" s="368" t="n"/>
      <c r="DC338" s="368" t="n"/>
      <c r="DD338" s="368" t="n"/>
    </row>
    <row r="339">
      <c r="A339" s="368" t="n"/>
      <c r="B339" s="368" t="n"/>
      <c r="C339" s="368" t="n"/>
      <c r="D339" s="368" t="n"/>
      <c r="E339" s="368" t="n"/>
      <c r="F339" s="368" t="n"/>
      <c r="G339" s="318" t="n"/>
      <c r="H339" s="368" t="n"/>
      <c r="I339" s="368" t="n"/>
      <c r="J339" s="368" t="n"/>
      <c r="K339" s="368" t="n"/>
      <c r="L339" s="368" t="n"/>
      <c r="M339" s="368" t="n"/>
      <c r="N339" s="368" t="n"/>
      <c r="O339" s="368" t="n"/>
      <c r="P339" s="368" t="n"/>
      <c r="Q339" s="368" t="n"/>
      <c r="R339" s="368" t="n"/>
      <c r="S339" s="368" t="n"/>
      <c r="T339" s="368" t="n"/>
      <c r="U339" s="368" t="n"/>
      <c r="V339" s="368" t="n"/>
      <c r="W339" s="368" t="n"/>
      <c r="X339" s="368" t="n"/>
      <c r="Y339" s="368" t="n"/>
      <c r="Z339" s="368" t="n"/>
      <c r="AA339" s="368" t="n"/>
      <c r="AB339" s="368" t="n"/>
      <c r="AC339" s="368" t="n"/>
      <c r="AD339" s="368" t="n"/>
      <c r="AE339" s="368" t="n"/>
      <c r="AF339" s="368" t="n"/>
      <c r="AG339" s="368" t="n"/>
      <c r="AH339" s="368" t="n"/>
      <c r="AI339" s="368" t="n"/>
      <c r="AJ339" s="368" t="n"/>
      <c r="AK339" s="368" t="n"/>
      <c r="AL339" s="368" t="n"/>
      <c r="AM339" s="368" t="n"/>
      <c r="AN339" s="368" t="n"/>
      <c r="AO339" s="368" t="n"/>
      <c r="AP339" s="319" t="n"/>
      <c r="AQ339" s="368" t="n"/>
      <c r="AR339" s="368" t="n"/>
      <c r="AS339" s="368" t="n"/>
      <c r="AT339" s="368" t="n"/>
      <c r="AU339" s="368" t="n"/>
      <c r="AV339" s="368" t="n"/>
      <c r="AW339" s="368" t="n"/>
      <c r="AX339" s="368" t="n"/>
      <c r="AY339" s="368" t="n"/>
      <c r="AZ339" s="368" t="n"/>
      <c r="BA339" s="368" t="n"/>
      <c r="BB339" s="368" t="n"/>
      <c r="BC339" s="368" t="n"/>
      <c r="BD339" s="368" t="n"/>
      <c r="BE339" s="368" t="n"/>
      <c r="BF339" s="368" t="n"/>
      <c r="BG339" s="368" t="n"/>
      <c r="BH339" s="368" t="n"/>
      <c r="BI339" s="368" t="n"/>
      <c r="BJ339" s="368" t="n"/>
      <c r="BK339" s="368" t="n"/>
      <c r="BL339" s="368" t="n"/>
      <c r="BM339" s="368" t="n"/>
      <c r="BN339" s="368" t="n"/>
      <c r="BO339" s="368" t="n"/>
      <c r="BP339" s="368" t="n"/>
      <c r="BQ339" s="320" t="n"/>
      <c r="BR339" s="368" t="n"/>
      <c r="BS339" s="368" t="n"/>
      <c r="BT339" s="368" t="n"/>
      <c r="BU339" s="368" t="n"/>
      <c r="BV339" s="368" t="n"/>
      <c r="BW339" s="368" t="n"/>
      <c r="BX339" s="368" t="n"/>
      <c r="BY339" s="368" t="n"/>
      <c r="BZ339" s="368" t="n"/>
      <c r="CA339" s="368" t="n"/>
      <c r="CB339" s="368" t="n"/>
      <c r="CC339" s="368" t="n"/>
      <c r="CD339" s="368" t="n"/>
      <c r="CE339" s="368" t="n"/>
      <c r="CF339" s="368" t="n"/>
      <c r="CG339" s="368" t="n"/>
      <c r="CH339" s="368" t="n"/>
      <c r="CI339" s="368" t="n"/>
      <c r="CJ339" s="368" t="n"/>
      <c r="CK339" s="368" t="n"/>
      <c r="CL339" s="368" t="n"/>
      <c r="CM339" s="368" t="n"/>
      <c r="CN339" s="368" t="n"/>
      <c r="CO339" s="368" t="n"/>
      <c r="CP339" s="368" t="n"/>
      <c r="CQ339" s="368" t="n"/>
      <c r="CR339" s="368" t="n"/>
      <c r="CS339" s="368" t="n"/>
      <c r="CT339" s="368" t="n"/>
      <c r="CU339" s="368" t="n"/>
      <c r="CV339" s="368" t="n"/>
      <c r="CW339" s="368" t="n"/>
      <c r="CX339" s="368" t="n"/>
      <c r="CY339" s="368" t="n"/>
      <c r="CZ339" s="368" t="n"/>
      <c r="DA339" s="368" t="n"/>
      <c r="DB339" s="368" t="n"/>
      <c r="DC339" s="368" t="n"/>
      <c r="DD339" s="368" t="n"/>
    </row>
    <row r="340">
      <c r="A340" s="368" t="n"/>
      <c r="B340" s="368" t="n"/>
      <c r="C340" s="368" t="n"/>
      <c r="D340" s="368" t="n"/>
      <c r="E340" s="368" t="n"/>
      <c r="F340" s="368" t="n"/>
      <c r="G340" s="318" t="n"/>
      <c r="H340" s="368" t="n"/>
      <c r="I340" s="368" t="n"/>
      <c r="J340" s="368" t="n"/>
      <c r="K340" s="368" t="n"/>
      <c r="L340" s="368" t="n"/>
      <c r="M340" s="368" t="n"/>
      <c r="N340" s="368" t="n"/>
      <c r="O340" s="368" t="n"/>
      <c r="P340" s="368" t="n"/>
      <c r="Q340" s="368" t="n"/>
      <c r="R340" s="368" t="n"/>
      <c r="S340" s="368" t="n"/>
      <c r="T340" s="368" t="n"/>
      <c r="U340" s="368" t="n"/>
      <c r="V340" s="368" t="n"/>
      <c r="W340" s="368" t="n"/>
      <c r="X340" s="368" t="n"/>
      <c r="Y340" s="368" t="n"/>
      <c r="Z340" s="368" t="n"/>
      <c r="AA340" s="368" t="n"/>
      <c r="AB340" s="368" t="n"/>
      <c r="AC340" s="368" t="n"/>
      <c r="AD340" s="368" t="n"/>
      <c r="AE340" s="368" t="n"/>
      <c r="AF340" s="368" t="n"/>
      <c r="AG340" s="368" t="n"/>
      <c r="AH340" s="368" t="n"/>
      <c r="AI340" s="368" t="n"/>
      <c r="AJ340" s="368" t="n"/>
      <c r="AK340" s="368" t="n"/>
      <c r="AL340" s="368" t="n"/>
      <c r="AM340" s="368" t="n"/>
      <c r="AN340" s="368" t="n"/>
      <c r="AO340" s="368" t="n"/>
      <c r="AP340" s="319" t="n"/>
      <c r="AQ340" s="368" t="n"/>
      <c r="AR340" s="368" t="n"/>
      <c r="AS340" s="368" t="n"/>
      <c r="AT340" s="368" t="n"/>
      <c r="AU340" s="368" t="n"/>
      <c r="AV340" s="368" t="n"/>
      <c r="AW340" s="368" t="n"/>
      <c r="AX340" s="368" t="n"/>
      <c r="AY340" s="368" t="n"/>
      <c r="AZ340" s="368" t="n"/>
      <c r="BA340" s="368" t="n"/>
      <c r="BB340" s="368" t="n"/>
      <c r="BC340" s="368" t="n"/>
      <c r="BD340" s="368" t="n"/>
      <c r="BE340" s="368" t="n"/>
      <c r="BF340" s="368" t="n"/>
      <c r="BG340" s="368" t="n"/>
      <c r="BH340" s="368" t="n"/>
      <c r="BI340" s="368" t="n"/>
      <c r="BJ340" s="368" t="n"/>
      <c r="BK340" s="368" t="n"/>
      <c r="BL340" s="368" t="n"/>
      <c r="BM340" s="368" t="n"/>
      <c r="BN340" s="368" t="n"/>
      <c r="BO340" s="368" t="n"/>
      <c r="BP340" s="368" t="n"/>
      <c r="BQ340" s="320" t="n"/>
      <c r="BR340" s="368" t="n"/>
      <c r="BS340" s="368" t="n"/>
      <c r="BT340" s="368" t="n"/>
      <c r="BU340" s="368" t="n"/>
      <c r="BV340" s="368" t="n"/>
      <c r="BW340" s="368" t="n"/>
      <c r="BX340" s="368" t="n"/>
      <c r="BY340" s="368" t="n"/>
      <c r="BZ340" s="368" t="n"/>
      <c r="CA340" s="368" t="n"/>
      <c r="CB340" s="368" t="n"/>
      <c r="CC340" s="368" t="n"/>
      <c r="CD340" s="368" t="n"/>
      <c r="CE340" s="368" t="n"/>
      <c r="CF340" s="368" t="n"/>
      <c r="CG340" s="368" t="n"/>
      <c r="CH340" s="368" t="n"/>
      <c r="CI340" s="368" t="n"/>
      <c r="CJ340" s="368" t="n"/>
      <c r="CK340" s="368" t="n"/>
      <c r="CL340" s="368" t="n"/>
      <c r="CM340" s="368" t="n"/>
      <c r="CN340" s="368" t="n"/>
      <c r="CO340" s="368" t="n"/>
      <c r="CP340" s="368" t="n"/>
      <c r="CQ340" s="368" t="n"/>
      <c r="CR340" s="368" t="n"/>
      <c r="CS340" s="368" t="n"/>
      <c r="CT340" s="368" t="n"/>
      <c r="CU340" s="368" t="n"/>
      <c r="CV340" s="368" t="n"/>
      <c r="CW340" s="368" t="n"/>
      <c r="CX340" s="368" t="n"/>
      <c r="CY340" s="368" t="n"/>
      <c r="CZ340" s="368" t="n"/>
      <c r="DA340" s="368" t="n"/>
      <c r="DB340" s="368" t="n"/>
      <c r="DC340" s="368" t="n"/>
      <c r="DD340" s="368" t="n"/>
    </row>
    <row r="341">
      <c r="A341" s="368" t="n"/>
      <c r="B341" s="368" t="n"/>
      <c r="C341" s="368" t="n"/>
      <c r="D341" s="368" t="n"/>
      <c r="E341" s="368" t="n"/>
      <c r="F341" s="368" t="n"/>
      <c r="G341" s="318" t="n"/>
      <c r="H341" s="368" t="n"/>
      <c r="I341" s="368" t="n"/>
      <c r="J341" s="368" t="n"/>
      <c r="K341" s="368" t="n"/>
      <c r="L341" s="368" t="n"/>
      <c r="M341" s="368" t="n"/>
      <c r="N341" s="368" t="n"/>
      <c r="O341" s="368" t="n"/>
      <c r="P341" s="368" t="n"/>
      <c r="Q341" s="368" t="n"/>
      <c r="R341" s="368" t="n"/>
      <c r="S341" s="368" t="n"/>
      <c r="T341" s="368" t="n"/>
      <c r="U341" s="368" t="n"/>
      <c r="V341" s="368" t="n"/>
      <c r="W341" s="368" t="n"/>
      <c r="X341" s="368" t="n"/>
      <c r="Y341" s="368" t="n"/>
      <c r="Z341" s="368" t="n"/>
      <c r="AA341" s="368" t="n"/>
      <c r="AB341" s="368" t="n"/>
      <c r="AC341" s="368" t="n"/>
      <c r="AD341" s="368" t="n"/>
      <c r="AE341" s="368" t="n"/>
      <c r="AF341" s="368" t="n"/>
      <c r="AG341" s="368" t="n"/>
      <c r="AH341" s="368" t="n"/>
      <c r="AI341" s="368" t="n"/>
      <c r="AJ341" s="368" t="n"/>
      <c r="AK341" s="368" t="n"/>
      <c r="AL341" s="368" t="n"/>
      <c r="AM341" s="368" t="n"/>
      <c r="AN341" s="368" t="n"/>
      <c r="AO341" s="368" t="n"/>
      <c r="AP341" s="319" t="n"/>
      <c r="AQ341" s="368" t="n"/>
      <c r="AR341" s="368" t="n"/>
      <c r="AS341" s="368" t="n"/>
      <c r="AT341" s="368" t="n"/>
      <c r="AU341" s="368" t="n"/>
      <c r="AV341" s="368" t="n"/>
      <c r="AW341" s="368" t="n"/>
      <c r="AX341" s="368" t="n"/>
      <c r="AY341" s="368" t="n"/>
      <c r="AZ341" s="368" t="n"/>
      <c r="BA341" s="368" t="n"/>
      <c r="BB341" s="368" t="n"/>
      <c r="BC341" s="368" t="n"/>
      <c r="BD341" s="368" t="n"/>
      <c r="BE341" s="368" t="n"/>
      <c r="BF341" s="368" t="n"/>
      <c r="BG341" s="368" t="n"/>
      <c r="BH341" s="368" t="n"/>
      <c r="BI341" s="368" t="n"/>
      <c r="BJ341" s="368" t="n"/>
      <c r="BK341" s="368" t="n"/>
      <c r="BL341" s="368" t="n"/>
      <c r="BM341" s="368" t="n"/>
      <c r="BN341" s="368" t="n"/>
      <c r="BO341" s="368" t="n"/>
      <c r="BP341" s="368" t="n"/>
      <c r="BQ341" s="320" t="n"/>
      <c r="BR341" s="368" t="n"/>
      <c r="BS341" s="368" t="n"/>
      <c r="BT341" s="368" t="n"/>
      <c r="BU341" s="368" t="n"/>
      <c r="BV341" s="368" t="n"/>
      <c r="BW341" s="368" t="n"/>
      <c r="BX341" s="368" t="n"/>
      <c r="BY341" s="368" t="n"/>
      <c r="BZ341" s="368" t="n"/>
      <c r="CA341" s="368" t="n"/>
      <c r="CB341" s="368" t="n"/>
      <c r="CC341" s="368" t="n"/>
      <c r="CD341" s="368" t="n"/>
      <c r="CE341" s="368" t="n"/>
      <c r="CF341" s="368" t="n"/>
      <c r="CG341" s="368" t="n"/>
      <c r="CH341" s="368" t="n"/>
      <c r="CI341" s="368" t="n"/>
      <c r="CJ341" s="368" t="n"/>
      <c r="CK341" s="368" t="n"/>
      <c r="CL341" s="368" t="n"/>
      <c r="CM341" s="368" t="n"/>
      <c r="CN341" s="368" t="n"/>
      <c r="CO341" s="368" t="n"/>
      <c r="CP341" s="368" t="n"/>
      <c r="CQ341" s="368" t="n"/>
      <c r="CR341" s="368" t="n"/>
      <c r="CS341" s="368" t="n"/>
      <c r="CT341" s="368" t="n"/>
      <c r="CU341" s="368" t="n"/>
      <c r="CV341" s="368" t="n"/>
      <c r="CW341" s="368" t="n"/>
      <c r="CX341" s="368" t="n"/>
      <c r="CY341" s="368" t="n"/>
      <c r="CZ341" s="368" t="n"/>
      <c r="DA341" s="368" t="n"/>
      <c r="DB341" s="368" t="n"/>
      <c r="DC341" s="368" t="n"/>
      <c r="DD341" s="368" t="n"/>
    </row>
    <row r="342">
      <c r="A342" s="368" t="n"/>
      <c r="B342" s="368" t="n"/>
      <c r="C342" s="368" t="n"/>
      <c r="D342" s="368" t="n"/>
      <c r="E342" s="368" t="n"/>
      <c r="F342" s="368" t="n"/>
      <c r="G342" s="318" t="n"/>
      <c r="H342" s="368" t="n"/>
      <c r="I342" s="368" t="n"/>
      <c r="J342" s="368" t="n"/>
      <c r="K342" s="368" t="n"/>
      <c r="L342" s="368" t="n"/>
      <c r="M342" s="368" t="n"/>
      <c r="N342" s="368" t="n"/>
      <c r="O342" s="368" t="n"/>
      <c r="P342" s="368" t="n"/>
      <c r="Q342" s="368" t="n"/>
      <c r="R342" s="368" t="n"/>
      <c r="S342" s="368" t="n"/>
      <c r="T342" s="368" t="n"/>
      <c r="U342" s="368" t="n"/>
      <c r="V342" s="368" t="n"/>
      <c r="W342" s="368" t="n"/>
      <c r="X342" s="368" t="n"/>
      <c r="Y342" s="368" t="n"/>
      <c r="Z342" s="368" t="n"/>
      <c r="AA342" s="368" t="n"/>
      <c r="AB342" s="368" t="n"/>
      <c r="AC342" s="368" t="n"/>
      <c r="AD342" s="368" t="n"/>
      <c r="AE342" s="368" t="n"/>
      <c r="AF342" s="368" t="n"/>
      <c r="AG342" s="368" t="n"/>
      <c r="AH342" s="368" t="n"/>
      <c r="AI342" s="368" t="n"/>
      <c r="AJ342" s="368" t="n"/>
      <c r="AK342" s="368" t="n"/>
      <c r="AL342" s="368" t="n"/>
      <c r="AM342" s="368" t="n"/>
      <c r="AN342" s="368" t="n"/>
      <c r="AO342" s="368" t="n"/>
      <c r="AP342" s="319" t="n"/>
      <c r="AQ342" s="368" t="n"/>
      <c r="AR342" s="368" t="n"/>
      <c r="AS342" s="368" t="n"/>
      <c r="AT342" s="368" t="n"/>
      <c r="AU342" s="368" t="n"/>
      <c r="AV342" s="368" t="n"/>
      <c r="AW342" s="368" t="n"/>
      <c r="AX342" s="368" t="n"/>
      <c r="AY342" s="368" t="n"/>
      <c r="AZ342" s="368" t="n"/>
      <c r="BA342" s="368" t="n"/>
      <c r="BB342" s="368" t="n"/>
      <c r="BC342" s="368" t="n"/>
      <c r="BD342" s="368" t="n"/>
      <c r="BE342" s="368" t="n"/>
      <c r="BF342" s="368" t="n"/>
      <c r="BG342" s="368" t="n"/>
      <c r="BH342" s="368" t="n"/>
      <c r="BI342" s="368" t="n"/>
      <c r="BJ342" s="368" t="n"/>
      <c r="BK342" s="368" t="n"/>
      <c r="BL342" s="368" t="n"/>
      <c r="BM342" s="368" t="n"/>
      <c r="BN342" s="368" t="n"/>
      <c r="BO342" s="368" t="n"/>
      <c r="BP342" s="368" t="n"/>
      <c r="BQ342" s="320" t="n"/>
      <c r="BR342" s="368" t="n"/>
      <c r="BS342" s="368" t="n"/>
      <c r="BT342" s="368" t="n"/>
      <c r="BU342" s="368" t="n"/>
      <c r="BV342" s="368" t="n"/>
      <c r="BW342" s="368" t="n"/>
      <c r="BX342" s="368" t="n"/>
      <c r="BY342" s="368" t="n"/>
      <c r="BZ342" s="368" t="n"/>
      <c r="CA342" s="368" t="n"/>
      <c r="CB342" s="368" t="n"/>
      <c r="CC342" s="368" t="n"/>
      <c r="CD342" s="368" t="n"/>
      <c r="CE342" s="368" t="n"/>
      <c r="CF342" s="368" t="n"/>
      <c r="CG342" s="368" t="n"/>
      <c r="CH342" s="368" t="n"/>
      <c r="CI342" s="368" t="n"/>
      <c r="CJ342" s="368" t="n"/>
      <c r="CK342" s="368" t="n"/>
      <c r="CL342" s="368" t="n"/>
      <c r="CM342" s="368" t="n"/>
      <c r="CN342" s="368" t="n"/>
      <c r="CO342" s="368" t="n"/>
      <c r="CP342" s="368" t="n"/>
      <c r="CQ342" s="368" t="n"/>
      <c r="CR342" s="368" t="n"/>
      <c r="CS342" s="368" t="n"/>
      <c r="CT342" s="368" t="n"/>
      <c r="CU342" s="368" t="n"/>
      <c r="CV342" s="368" t="n"/>
      <c r="CW342" s="368" t="n"/>
      <c r="CX342" s="368" t="n"/>
      <c r="CY342" s="368" t="n"/>
      <c r="CZ342" s="368" t="n"/>
      <c r="DA342" s="368" t="n"/>
      <c r="DB342" s="368" t="n"/>
      <c r="DC342" s="368" t="n"/>
      <c r="DD342" s="368" t="n"/>
    </row>
    <row r="343">
      <c r="A343" s="368" t="n"/>
      <c r="B343" s="368" t="n"/>
      <c r="C343" s="368" t="n"/>
      <c r="D343" s="368" t="n"/>
      <c r="E343" s="368" t="n"/>
      <c r="F343" s="368" t="n"/>
      <c r="G343" s="318" t="n"/>
      <c r="H343" s="368" t="n"/>
      <c r="I343" s="368" t="n"/>
      <c r="J343" s="368" t="n"/>
      <c r="K343" s="368" t="n"/>
      <c r="L343" s="368" t="n"/>
      <c r="M343" s="368" t="n"/>
      <c r="N343" s="368" t="n"/>
      <c r="O343" s="368" t="n"/>
      <c r="P343" s="368" t="n"/>
      <c r="Q343" s="368" t="n"/>
      <c r="R343" s="368" t="n"/>
      <c r="S343" s="368" t="n"/>
      <c r="T343" s="368" t="n"/>
      <c r="U343" s="368" t="n"/>
      <c r="V343" s="368" t="n"/>
      <c r="W343" s="368" t="n"/>
      <c r="X343" s="368" t="n"/>
      <c r="Y343" s="368" t="n"/>
      <c r="Z343" s="368" t="n"/>
      <c r="AA343" s="368" t="n"/>
      <c r="AB343" s="368" t="n"/>
      <c r="AC343" s="368" t="n"/>
      <c r="AD343" s="368" t="n"/>
      <c r="AE343" s="368" t="n"/>
      <c r="AF343" s="368" t="n"/>
      <c r="AG343" s="368" t="n"/>
      <c r="AH343" s="368" t="n"/>
      <c r="AI343" s="368" t="n"/>
      <c r="AJ343" s="368" t="n"/>
      <c r="AK343" s="368" t="n"/>
      <c r="AL343" s="368" t="n"/>
      <c r="AM343" s="368" t="n"/>
      <c r="AN343" s="368" t="n"/>
      <c r="AO343" s="368" t="n"/>
      <c r="AP343" s="319" t="n"/>
      <c r="AQ343" s="368" t="n"/>
      <c r="AR343" s="368" t="n"/>
      <c r="AS343" s="368" t="n"/>
      <c r="AT343" s="368" t="n"/>
      <c r="AU343" s="368" t="n"/>
      <c r="AV343" s="368" t="n"/>
      <c r="AW343" s="368" t="n"/>
      <c r="AX343" s="368" t="n"/>
      <c r="AY343" s="368" t="n"/>
      <c r="AZ343" s="368" t="n"/>
      <c r="BA343" s="368" t="n"/>
      <c r="BB343" s="368" t="n"/>
      <c r="BC343" s="368" t="n"/>
      <c r="BD343" s="368" t="n"/>
      <c r="BE343" s="368" t="n"/>
      <c r="BF343" s="368" t="n"/>
      <c r="BG343" s="368" t="n"/>
      <c r="BH343" s="368" t="n"/>
      <c r="BI343" s="368" t="n"/>
      <c r="BJ343" s="368" t="n"/>
      <c r="BK343" s="368" t="n"/>
      <c r="BL343" s="368" t="n"/>
      <c r="BM343" s="368" t="n"/>
      <c r="BN343" s="368" t="n"/>
      <c r="BO343" s="368" t="n"/>
      <c r="BP343" s="368" t="n"/>
      <c r="BQ343" s="320" t="n"/>
      <c r="BR343" s="368" t="n"/>
      <c r="BS343" s="368" t="n"/>
      <c r="BT343" s="368" t="n"/>
      <c r="BU343" s="368" t="n"/>
      <c r="BV343" s="368" t="n"/>
      <c r="BW343" s="368" t="n"/>
      <c r="BX343" s="368" t="n"/>
      <c r="BY343" s="368" t="n"/>
      <c r="BZ343" s="368" t="n"/>
      <c r="CA343" s="368" t="n"/>
      <c r="CB343" s="368" t="n"/>
      <c r="CC343" s="368" t="n"/>
      <c r="CD343" s="368" t="n"/>
      <c r="CE343" s="368" t="n"/>
      <c r="CF343" s="368" t="n"/>
      <c r="CG343" s="368" t="n"/>
      <c r="CH343" s="368" t="n"/>
      <c r="CI343" s="368" t="n"/>
      <c r="CJ343" s="368" t="n"/>
      <c r="CK343" s="368" t="n"/>
      <c r="CL343" s="368" t="n"/>
      <c r="CM343" s="368" t="n"/>
      <c r="CN343" s="368" t="n"/>
      <c r="CO343" s="368" t="n"/>
      <c r="CP343" s="368" t="n"/>
      <c r="CQ343" s="368" t="n"/>
      <c r="CR343" s="368" t="n"/>
      <c r="CS343" s="368" t="n"/>
      <c r="CT343" s="368" t="n"/>
      <c r="CU343" s="368" t="n"/>
      <c r="CV343" s="368" t="n"/>
      <c r="CW343" s="368" t="n"/>
      <c r="CX343" s="368" t="n"/>
      <c r="CY343" s="368" t="n"/>
      <c r="CZ343" s="368" t="n"/>
      <c r="DA343" s="368" t="n"/>
      <c r="DB343" s="368" t="n"/>
      <c r="DC343" s="368" t="n"/>
      <c r="DD343" s="368" t="n"/>
    </row>
    <row r="344">
      <c r="A344" s="368" t="n"/>
      <c r="B344" s="368" t="n"/>
      <c r="C344" s="368" t="n"/>
      <c r="D344" s="368" t="n"/>
      <c r="E344" s="368" t="n"/>
      <c r="F344" s="368" t="n"/>
      <c r="G344" s="318" t="n"/>
      <c r="H344" s="368" t="n"/>
      <c r="I344" s="368" t="n"/>
      <c r="J344" s="368" t="n"/>
      <c r="K344" s="368" t="n"/>
      <c r="L344" s="368" t="n"/>
      <c r="M344" s="368" t="n"/>
      <c r="N344" s="368" t="n"/>
      <c r="O344" s="368" t="n"/>
      <c r="P344" s="368" t="n"/>
      <c r="Q344" s="368" t="n"/>
      <c r="R344" s="368" t="n"/>
      <c r="S344" s="368" t="n"/>
      <c r="T344" s="368" t="n"/>
      <c r="U344" s="368" t="n"/>
      <c r="V344" s="368" t="n"/>
      <c r="W344" s="368" t="n"/>
      <c r="X344" s="368" t="n"/>
      <c r="Y344" s="368" t="n"/>
      <c r="Z344" s="368" t="n"/>
      <c r="AA344" s="368" t="n"/>
      <c r="AB344" s="368" t="n"/>
      <c r="AC344" s="368" t="n"/>
      <c r="AD344" s="368" t="n"/>
      <c r="AE344" s="368" t="n"/>
      <c r="AF344" s="368" t="n"/>
      <c r="AG344" s="368" t="n"/>
      <c r="AH344" s="368" t="n"/>
      <c r="AI344" s="368" t="n"/>
      <c r="AJ344" s="368" t="n"/>
      <c r="AK344" s="368" t="n"/>
      <c r="AL344" s="368" t="n"/>
      <c r="AM344" s="368" t="n"/>
      <c r="AN344" s="368" t="n"/>
      <c r="AO344" s="368" t="n"/>
      <c r="AP344" s="319" t="n"/>
      <c r="AQ344" s="368" t="n"/>
      <c r="AR344" s="368" t="n"/>
      <c r="AS344" s="368" t="n"/>
      <c r="AT344" s="368" t="n"/>
      <c r="AU344" s="368" t="n"/>
      <c r="AV344" s="368" t="n"/>
      <c r="AW344" s="368" t="n"/>
      <c r="AX344" s="368" t="n"/>
      <c r="AY344" s="368" t="n"/>
      <c r="AZ344" s="368" t="n"/>
      <c r="BA344" s="368" t="n"/>
      <c r="BB344" s="368" t="n"/>
      <c r="BC344" s="368" t="n"/>
      <c r="BD344" s="368" t="n"/>
      <c r="BE344" s="368" t="n"/>
      <c r="BF344" s="368" t="n"/>
      <c r="BG344" s="368" t="n"/>
      <c r="BH344" s="368" t="n"/>
      <c r="BI344" s="368" t="n"/>
      <c r="BJ344" s="368" t="n"/>
      <c r="BK344" s="368" t="n"/>
      <c r="BL344" s="368" t="n"/>
      <c r="BM344" s="368" t="n"/>
      <c r="BN344" s="368" t="n"/>
      <c r="BO344" s="368" t="n"/>
      <c r="BP344" s="368" t="n"/>
      <c r="BQ344" s="320" t="n"/>
      <c r="BR344" s="368" t="n"/>
      <c r="BS344" s="368" t="n"/>
      <c r="BT344" s="368" t="n"/>
      <c r="BU344" s="368" t="n"/>
      <c r="BV344" s="368" t="n"/>
      <c r="BW344" s="368" t="n"/>
      <c r="BX344" s="368" t="n"/>
      <c r="BY344" s="368" t="n"/>
      <c r="BZ344" s="368" t="n"/>
      <c r="CA344" s="368" t="n"/>
      <c r="CB344" s="368" t="n"/>
      <c r="CC344" s="368" t="n"/>
      <c r="CD344" s="368" t="n"/>
      <c r="CE344" s="368" t="n"/>
      <c r="CF344" s="368" t="n"/>
      <c r="CG344" s="368" t="n"/>
      <c r="CH344" s="368" t="n"/>
      <c r="CI344" s="368" t="n"/>
      <c r="CJ344" s="368" t="n"/>
      <c r="CK344" s="368" t="n"/>
      <c r="CL344" s="368" t="n"/>
      <c r="CM344" s="368" t="n"/>
      <c r="CN344" s="368" t="n"/>
      <c r="CO344" s="368" t="n"/>
      <c r="CP344" s="368" t="n"/>
      <c r="CQ344" s="368" t="n"/>
      <c r="CR344" s="368" t="n"/>
      <c r="CS344" s="368" t="n"/>
      <c r="CT344" s="368" t="n"/>
      <c r="CU344" s="368" t="n"/>
      <c r="CV344" s="368" t="n"/>
      <c r="CW344" s="368" t="n"/>
      <c r="CX344" s="368" t="n"/>
      <c r="CY344" s="368" t="n"/>
      <c r="CZ344" s="368" t="n"/>
      <c r="DA344" s="368" t="n"/>
      <c r="DB344" s="368" t="n"/>
      <c r="DC344" s="368" t="n"/>
      <c r="DD344" s="368" t="n"/>
    </row>
    <row r="345">
      <c r="A345" s="368" t="n"/>
      <c r="B345" s="368" t="n"/>
      <c r="C345" s="368" t="n"/>
      <c r="D345" s="368" t="n"/>
      <c r="E345" s="368" t="n"/>
      <c r="F345" s="368" t="n"/>
      <c r="G345" s="318" t="n"/>
      <c r="H345" s="368" t="n"/>
      <c r="I345" s="368" t="n"/>
      <c r="J345" s="368" t="n"/>
      <c r="K345" s="368" t="n"/>
      <c r="L345" s="368" t="n"/>
      <c r="M345" s="368" t="n"/>
      <c r="N345" s="368" t="n"/>
      <c r="O345" s="368" t="n"/>
      <c r="P345" s="368" t="n"/>
      <c r="Q345" s="368" t="n"/>
      <c r="R345" s="368" t="n"/>
      <c r="S345" s="368" t="n"/>
      <c r="T345" s="368" t="n"/>
      <c r="U345" s="368" t="n"/>
      <c r="V345" s="368" t="n"/>
      <c r="W345" s="368" t="n"/>
      <c r="X345" s="368" t="n"/>
      <c r="Y345" s="368" t="n"/>
      <c r="Z345" s="368" t="n"/>
      <c r="AA345" s="368" t="n"/>
      <c r="AB345" s="368" t="n"/>
      <c r="AC345" s="368" t="n"/>
      <c r="AD345" s="368" t="n"/>
      <c r="AE345" s="368" t="n"/>
      <c r="AF345" s="368" t="n"/>
      <c r="AG345" s="368" t="n"/>
      <c r="AH345" s="368" t="n"/>
      <c r="AI345" s="368" t="n"/>
      <c r="AJ345" s="368" t="n"/>
      <c r="AK345" s="368" t="n"/>
      <c r="AL345" s="368" t="n"/>
      <c r="AM345" s="368" t="n"/>
      <c r="AN345" s="368" t="n"/>
      <c r="AO345" s="368" t="n"/>
      <c r="AP345" s="319" t="n"/>
      <c r="AQ345" s="368" t="n"/>
      <c r="AR345" s="368" t="n"/>
      <c r="AS345" s="368" t="n"/>
      <c r="AT345" s="368" t="n"/>
      <c r="AU345" s="368" t="n"/>
      <c r="AV345" s="368" t="n"/>
      <c r="AW345" s="368" t="n"/>
      <c r="AX345" s="368" t="n"/>
      <c r="AY345" s="368" t="n"/>
      <c r="AZ345" s="368" t="n"/>
      <c r="BA345" s="368" t="n"/>
      <c r="BB345" s="368" t="n"/>
      <c r="BC345" s="368" t="n"/>
      <c r="BD345" s="368" t="n"/>
      <c r="BE345" s="368" t="n"/>
      <c r="BF345" s="368" t="n"/>
      <c r="BG345" s="368" t="n"/>
      <c r="BH345" s="368" t="n"/>
      <c r="BI345" s="368" t="n"/>
      <c r="BJ345" s="368" t="n"/>
      <c r="BK345" s="368" t="n"/>
      <c r="BL345" s="368" t="n"/>
      <c r="BM345" s="368" t="n"/>
      <c r="BN345" s="368" t="n"/>
      <c r="BO345" s="368" t="n"/>
      <c r="BP345" s="368" t="n"/>
      <c r="BQ345" s="320" t="n"/>
      <c r="BR345" s="368" t="n"/>
      <c r="BS345" s="368" t="n"/>
      <c r="BT345" s="368" t="n"/>
      <c r="BU345" s="368" t="n"/>
      <c r="BV345" s="368" t="n"/>
      <c r="BW345" s="368" t="n"/>
      <c r="BX345" s="368" t="n"/>
      <c r="BY345" s="368" t="n"/>
      <c r="BZ345" s="368" t="n"/>
      <c r="CA345" s="368" t="n"/>
      <c r="CB345" s="368" t="n"/>
      <c r="CC345" s="368" t="n"/>
      <c r="CD345" s="368" t="n"/>
      <c r="CE345" s="368" t="n"/>
      <c r="CF345" s="368" t="n"/>
      <c r="CG345" s="368" t="n"/>
      <c r="CH345" s="368" t="n"/>
      <c r="CI345" s="368" t="n"/>
      <c r="CJ345" s="368" t="n"/>
      <c r="CK345" s="368" t="n"/>
      <c r="CL345" s="368" t="n"/>
      <c r="CM345" s="368" t="n"/>
      <c r="CN345" s="368" t="n"/>
      <c r="CO345" s="368" t="n"/>
      <c r="CP345" s="368" t="n"/>
      <c r="CQ345" s="368" t="n"/>
      <c r="CR345" s="368" t="n"/>
      <c r="CS345" s="368" t="n"/>
      <c r="CT345" s="368" t="n"/>
      <c r="CU345" s="368" t="n"/>
      <c r="CV345" s="368" t="n"/>
      <c r="CW345" s="368" t="n"/>
      <c r="CX345" s="368" t="n"/>
      <c r="CY345" s="368" t="n"/>
      <c r="CZ345" s="368" t="n"/>
      <c r="DA345" s="368" t="n"/>
      <c r="DB345" s="368" t="n"/>
      <c r="DC345" s="368" t="n"/>
      <c r="DD345" s="368" t="n"/>
    </row>
    <row r="346">
      <c r="A346" s="368" t="n"/>
      <c r="B346" s="368" t="n"/>
      <c r="C346" s="368" t="n"/>
      <c r="D346" s="368" t="n"/>
      <c r="E346" s="368" t="n"/>
      <c r="F346" s="368" t="n"/>
      <c r="G346" s="318" t="n"/>
      <c r="H346" s="368" t="n"/>
      <c r="I346" s="368" t="n"/>
      <c r="J346" s="368" t="n"/>
      <c r="K346" s="368" t="n"/>
      <c r="L346" s="368" t="n"/>
      <c r="M346" s="368" t="n"/>
      <c r="N346" s="368" t="n"/>
      <c r="O346" s="368" t="n"/>
      <c r="P346" s="368" t="n"/>
      <c r="Q346" s="368" t="n"/>
      <c r="R346" s="368" t="n"/>
      <c r="S346" s="368" t="n"/>
      <c r="T346" s="368" t="n"/>
      <c r="U346" s="368" t="n"/>
      <c r="V346" s="368" t="n"/>
      <c r="W346" s="368" t="n"/>
      <c r="X346" s="368" t="n"/>
      <c r="Y346" s="368" t="n"/>
      <c r="Z346" s="368" t="n"/>
      <c r="AA346" s="368" t="n"/>
      <c r="AB346" s="368" t="n"/>
      <c r="AC346" s="368" t="n"/>
      <c r="AD346" s="368" t="n"/>
      <c r="AE346" s="368" t="n"/>
      <c r="AF346" s="368" t="n"/>
      <c r="AG346" s="368" t="n"/>
      <c r="AH346" s="368" t="n"/>
      <c r="AI346" s="368" t="n"/>
      <c r="AJ346" s="368" t="n"/>
      <c r="AK346" s="368" t="n"/>
      <c r="AL346" s="368" t="n"/>
      <c r="AM346" s="368" t="n"/>
      <c r="AN346" s="368" t="n"/>
      <c r="AO346" s="368" t="n"/>
      <c r="AP346" s="319" t="n"/>
      <c r="AQ346" s="368" t="n"/>
      <c r="AR346" s="368" t="n"/>
      <c r="AS346" s="368" t="n"/>
      <c r="AT346" s="368" t="n"/>
      <c r="AU346" s="368" t="n"/>
      <c r="AV346" s="368" t="n"/>
      <c r="AW346" s="368" t="n"/>
      <c r="AX346" s="368" t="n"/>
      <c r="AY346" s="368" t="n"/>
      <c r="AZ346" s="368" t="n"/>
      <c r="BA346" s="368" t="n"/>
      <c r="BB346" s="368" t="n"/>
      <c r="BC346" s="368" t="n"/>
      <c r="BD346" s="368" t="n"/>
      <c r="BE346" s="368" t="n"/>
      <c r="BF346" s="368" t="n"/>
      <c r="BG346" s="368" t="n"/>
      <c r="BH346" s="368" t="n"/>
      <c r="BI346" s="368" t="n"/>
      <c r="BJ346" s="368" t="n"/>
      <c r="BK346" s="368" t="n"/>
      <c r="BL346" s="368" t="n"/>
      <c r="BM346" s="368" t="n"/>
      <c r="BN346" s="368" t="n"/>
      <c r="BO346" s="368" t="n"/>
      <c r="BP346" s="368" t="n"/>
      <c r="BQ346" s="320" t="n"/>
      <c r="BR346" s="368" t="n"/>
      <c r="BS346" s="368" t="n"/>
      <c r="BT346" s="368" t="n"/>
      <c r="BU346" s="368" t="n"/>
      <c r="BV346" s="368" t="n"/>
      <c r="BW346" s="368" t="n"/>
      <c r="BX346" s="368" t="n"/>
      <c r="BY346" s="368" t="n"/>
      <c r="BZ346" s="368" t="n"/>
      <c r="CA346" s="368" t="n"/>
      <c r="CB346" s="368" t="n"/>
      <c r="CC346" s="368" t="n"/>
      <c r="CD346" s="368" t="n"/>
      <c r="CE346" s="368" t="n"/>
      <c r="CF346" s="368" t="n"/>
      <c r="CG346" s="368" t="n"/>
      <c r="CH346" s="368" t="n"/>
      <c r="CI346" s="368" t="n"/>
      <c r="CJ346" s="368" t="n"/>
      <c r="CK346" s="368" t="n"/>
      <c r="CL346" s="368" t="n"/>
      <c r="CM346" s="368" t="n"/>
      <c r="CN346" s="368" t="n"/>
      <c r="CO346" s="368" t="n"/>
      <c r="CP346" s="368" t="n"/>
      <c r="CQ346" s="368" t="n"/>
      <c r="CR346" s="368" t="n"/>
      <c r="CS346" s="368" t="n"/>
      <c r="CT346" s="368" t="n"/>
      <c r="CU346" s="368" t="n"/>
      <c r="CV346" s="368" t="n"/>
      <c r="CW346" s="368" t="n"/>
      <c r="CX346" s="368" t="n"/>
      <c r="CY346" s="368" t="n"/>
      <c r="CZ346" s="368" t="n"/>
      <c r="DA346" s="368" t="n"/>
      <c r="DB346" s="368" t="n"/>
      <c r="DC346" s="368" t="n"/>
      <c r="DD346" s="368" t="n"/>
    </row>
    <row r="347">
      <c r="A347" s="368" t="n"/>
      <c r="B347" s="368" t="n"/>
      <c r="C347" s="368" t="n"/>
      <c r="D347" s="368" t="n"/>
      <c r="E347" s="368" t="n"/>
      <c r="F347" s="368" t="n"/>
      <c r="G347" s="318" t="n"/>
      <c r="H347" s="368" t="n"/>
      <c r="I347" s="368" t="n"/>
      <c r="J347" s="368" t="n"/>
      <c r="K347" s="368" t="n"/>
      <c r="L347" s="368" t="n"/>
      <c r="M347" s="368" t="n"/>
      <c r="N347" s="368" t="n"/>
      <c r="O347" s="368" t="n"/>
      <c r="P347" s="368" t="n"/>
      <c r="Q347" s="368" t="n"/>
      <c r="R347" s="368" t="n"/>
      <c r="S347" s="368" t="n"/>
      <c r="T347" s="368" t="n"/>
      <c r="U347" s="368" t="n"/>
      <c r="V347" s="368" t="n"/>
      <c r="W347" s="368" t="n"/>
      <c r="X347" s="368" t="n"/>
      <c r="Y347" s="368" t="n"/>
      <c r="Z347" s="368" t="n"/>
      <c r="AA347" s="368" t="n"/>
      <c r="AB347" s="368" t="n"/>
      <c r="AC347" s="368" t="n"/>
      <c r="AD347" s="368" t="n"/>
      <c r="AE347" s="368" t="n"/>
      <c r="AF347" s="368" t="n"/>
      <c r="AG347" s="368" t="n"/>
      <c r="AH347" s="368" t="n"/>
      <c r="AI347" s="368" t="n"/>
      <c r="AJ347" s="368" t="n"/>
      <c r="AK347" s="368" t="n"/>
      <c r="AL347" s="368" t="n"/>
      <c r="AM347" s="368" t="n"/>
      <c r="AN347" s="368" t="n"/>
      <c r="AO347" s="368" t="n"/>
      <c r="AP347" s="319" t="n"/>
      <c r="AQ347" s="368" t="n"/>
      <c r="AR347" s="368" t="n"/>
      <c r="AS347" s="368" t="n"/>
      <c r="AT347" s="368" t="n"/>
      <c r="AU347" s="368" t="n"/>
      <c r="AV347" s="368" t="n"/>
      <c r="AW347" s="368" t="n"/>
      <c r="AX347" s="368" t="n"/>
      <c r="AY347" s="368" t="n"/>
      <c r="AZ347" s="368" t="n"/>
      <c r="BA347" s="368" t="n"/>
      <c r="BB347" s="368" t="n"/>
      <c r="BC347" s="368" t="n"/>
      <c r="BD347" s="368" t="n"/>
      <c r="BE347" s="368" t="n"/>
      <c r="BF347" s="368" t="n"/>
      <c r="BG347" s="368" t="n"/>
      <c r="BH347" s="368" t="n"/>
      <c r="BI347" s="368" t="n"/>
      <c r="BJ347" s="368" t="n"/>
      <c r="BK347" s="368" t="n"/>
      <c r="BL347" s="368" t="n"/>
      <c r="BM347" s="368" t="n"/>
      <c r="BN347" s="368" t="n"/>
      <c r="BO347" s="368" t="n"/>
      <c r="BP347" s="368" t="n"/>
      <c r="BQ347" s="320" t="n"/>
      <c r="BR347" s="368" t="n"/>
      <c r="BS347" s="368" t="n"/>
      <c r="BT347" s="368" t="n"/>
      <c r="BU347" s="368" t="n"/>
      <c r="BV347" s="368" t="n"/>
      <c r="BW347" s="368" t="n"/>
      <c r="BX347" s="368" t="n"/>
      <c r="BY347" s="368" t="n"/>
      <c r="BZ347" s="368" t="n"/>
      <c r="CA347" s="368" t="n"/>
      <c r="CB347" s="368" t="n"/>
      <c r="CC347" s="368" t="n"/>
      <c r="CD347" s="368" t="n"/>
      <c r="CE347" s="368" t="n"/>
      <c r="CF347" s="368" t="n"/>
      <c r="CG347" s="368" t="n"/>
      <c r="CH347" s="368" t="n"/>
      <c r="CI347" s="368" t="n"/>
      <c r="CJ347" s="368" t="n"/>
      <c r="CK347" s="368" t="n"/>
      <c r="CL347" s="368" t="n"/>
      <c r="CM347" s="368" t="n"/>
      <c r="CN347" s="368" t="n"/>
      <c r="CO347" s="368" t="n"/>
      <c r="CP347" s="368" t="n"/>
      <c r="CQ347" s="368" t="n"/>
      <c r="CR347" s="368" t="n"/>
      <c r="CS347" s="368" t="n"/>
      <c r="CT347" s="368" t="n"/>
      <c r="CU347" s="368" t="n"/>
      <c r="CV347" s="368" t="n"/>
      <c r="CW347" s="368" t="n"/>
      <c r="CX347" s="368" t="n"/>
      <c r="CY347" s="368" t="n"/>
      <c r="CZ347" s="368" t="n"/>
      <c r="DA347" s="368" t="n"/>
      <c r="DB347" s="368" t="n"/>
      <c r="DC347" s="368" t="n"/>
      <c r="DD347" s="368" t="n"/>
    </row>
    <row r="348">
      <c r="A348" s="368" t="n"/>
      <c r="B348" s="368" t="n"/>
      <c r="C348" s="368" t="n"/>
      <c r="D348" s="368" t="n"/>
      <c r="E348" s="368" t="n"/>
      <c r="F348" s="368" t="n"/>
      <c r="G348" s="318" t="n"/>
      <c r="H348" s="368" t="n"/>
      <c r="I348" s="368" t="n"/>
      <c r="J348" s="368" t="n"/>
      <c r="K348" s="368" t="n"/>
      <c r="L348" s="368" t="n"/>
      <c r="M348" s="368" t="n"/>
      <c r="N348" s="368" t="n"/>
      <c r="O348" s="368" t="n"/>
      <c r="P348" s="368" t="n"/>
      <c r="Q348" s="368" t="n"/>
      <c r="R348" s="368" t="n"/>
      <c r="S348" s="368" t="n"/>
      <c r="T348" s="368" t="n"/>
      <c r="U348" s="368" t="n"/>
      <c r="V348" s="368" t="n"/>
      <c r="W348" s="368" t="n"/>
      <c r="X348" s="368" t="n"/>
      <c r="Y348" s="368" t="n"/>
      <c r="Z348" s="368" t="n"/>
      <c r="AA348" s="368" t="n"/>
      <c r="AB348" s="368" t="n"/>
      <c r="AC348" s="368" t="n"/>
      <c r="AD348" s="368" t="n"/>
      <c r="AE348" s="368" t="n"/>
      <c r="AF348" s="368" t="n"/>
      <c r="AG348" s="368" t="n"/>
      <c r="AH348" s="368" t="n"/>
      <c r="AI348" s="368" t="n"/>
      <c r="AJ348" s="368" t="n"/>
      <c r="AK348" s="368" t="n"/>
      <c r="AL348" s="368" t="n"/>
      <c r="AM348" s="368" t="n"/>
      <c r="AN348" s="368" t="n"/>
      <c r="AO348" s="368" t="n"/>
      <c r="AP348" s="319" t="n"/>
      <c r="AQ348" s="368" t="n"/>
      <c r="AR348" s="368" t="n"/>
      <c r="AS348" s="368" t="n"/>
      <c r="AT348" s="368" t="n"/>
      <c r="AU348" s="368" t="n"/>
      <c r="AV348" s="368" t="n"/>
      <c r="AW348" s="368" t="n"/>
      <c r="AX348" s="368" t="n"/>
      <c r="AY348" s="368" t="n"/>
      <c r="AZ348" s="368" t="n"/>
      <c r="BA348" s="368" t="n"/>
      <c r="BB348" s="368" t="n"/>
      <c r="BC348" s="368" t="n"/>
      <c r="BD348" s="368" t="n"/>
      <c r="BE348" s="368" t="n"/>
      <c r="BF348" s="368" t="n"/>
      <c r="BG348" s="368" t="n"/>
      <c r="BH348" s="368" t="n"/>
      <c r="BI348" s="368" t="n"/>
      <c r="BJ348" s="368" t="n"/>
      <c r="BK348" s="368" t="n"/>
      <c r="BL348" s="368" t="n"/>
      <c r="BM348" s="368" t="n"/>
      <c r="BN348" s="368" t="n"/>
      <c r="BO348" s="368" t="n"/>
      <c r="BP348" s="368" t="n"/>
      <c r="BQ348" s="320" t="n"/>
      <c r="BR348" s="368" t="n"/>
      <c r="BS348" s="368" t="n"/>
      <c r="BT348" s="368" t="n"/>
      <c r="BU348" s="368" t="n"/>
      <c r="BV348" s="368" t="n"/>
      <c r="BW348" s="368" t="n"/>
      <c r="BX348" s="368" t="n"/>
      <c r="BY348" s="368" t="n"/>
      <c r="BZ348" s="368" t="n"/>
      <c r="CA348" s="368" t="n"/>
      <c r="CB348" s="368" t="n"/>
      <c r="CC348" s="368" t="n"/>
      <c r="CD348" s="368" t="n"/>
      <c r="CE348" s="368" t="n"/>
      <c r="CF348" s="368" t="n"/>
      <c r="CG348" s="368" t="n"/>
      <c r="CH348" s="368" t="n"/>
      <c r="CI348" s="368" t="n"/>
      <c r="CJ348" s="368" t="n"/>
      <c r="CK348" s="368" t="n"/>
      <c r="CL348" s="368" t="n"/>
      <c r="CM348" s="368" t="n"/>
      <c r="CN348" s="368" t="n"/>
      <c r="CO348" s="368" t="n"/>
      <c r="CP348" s="368" t="n"/>
      <c r="CQ348" s="368" t="n"/>
      <c r="CR348" s="368" t="n"/>
      <c r="CS348" s="368" t="n"/>
      <c r="CT348" s="368" t="n"/>
      <c r="CU348" s="368" t="n"/>
      <c r="CV348" s="368" t="n"/>
      <c r="CW348" s="368" t="n"/>
      <c r="CX348" s="368" t="n"/>
      <c r="CY348" s="368" t="n"/>
      <c r="CZ348" s="368" t="n"/>
      <c r="DA348" s="368" t="n"/>
      <c r="DB348" s="368" t="n"/>
      <c r="DC348" s="368" t="n"/>
      <c r="DD348" s="368" t="n"/>
    </row>
    <row r="349">
      <c r="A349" s="368" t="n"/>
      <c r="B349" s="368" t="n"/>
      <c r="C349" s="368" t="n"/>
      <c r="D349" s="368" t="n"/>
      <c r="E349" s="368" t="n"/>
      <c r="F349" s="368" t="n"/>
      <c r="G349" s="318" t="n"/>
      <c r="H349" s="368" t="n"/>
      <c r="I349" s="368" t="n"/>
      <c r="J349" s="368" t="n"/>
      <c r="K349" s="368" t="n"/>
      <c r="L349" s="368" t="n"/>
      <c r="M349" s="368" t="n"/>
      <c r="N349" s="368" t="n"/>
      <c r="O349" s="368" t="n"/>
      <c r="P349" s="368" t="n"/>
      <c r="Q349" s="368" t="n"/>
      <c r="R349" s="368" t="n"/>
      <c r="S349" s="368" t="n"/>
      <c r="T349" s="368" t="n"/>
      <c r="U349" s="368" t="n"/>
      <c r="V349" s="368" t="n"/>
      <c r="W349" s="368" t="n"/>
      <c r="X349" s="368" t="n"/>
      <c r="Y349" s="368" t="n"/>
      <c r="Z349" s="368" t="n"/>
      <c r="AA349" s="368" t="n"/>
      <c r="AB349" s="368" t="n"/>
      <c r="AC349" s="368" t="n"/>
      <c r="AD349" s="368" t="n"/>
      <c r="AE349" s="368" t="n"/>
      <c r="AF349" s="368" t="n"/>
      <c r="AG349" s="368" t="n"/>
      <c r="AH349" s="368" t="n"/>
      <c r="AI349" s="368" t="n"/>
      <c r="AJ349" s="368" t="n"/>
      <c r="AK349" s="368" t="n"/>
      <c r="AL349" s="368" t="n"/>
      <c r="AM349" s="368" t="n"/>
      <c r="AN349" s="368" t="n"/>
      <c r="AO349" s="368" t="n"/>
      <c r="AP349" s="319" t="n"/>
      <c r="AQ349" s="368" t="n"/>
      <c r="AR349" s="368" t="n"/>
      <c r="AS349" s="368" t="n"/>
      <c r="AT349" s="368" t="n"/>
      <c r="AU349" s="368" t="n"/>
      <c r="AV349" s="368" t="n"/>
      <c r="AW349" s="368" t="n"/>
      <c r="AX349" s="368" t="n"/>
      <c r="AY349" s="368" t="n"/>
      <c r="AZ349" s="368" t="n"/>
      <c r="BA349" s="368" t="n"/>
      <c r="BB349" s="368" t="n"/>
      <c r="BC349" s="368" t="n"/>
      <c r="BD349" s="368" t="n"/>
      <c r="BE349" s="368" t="n"/>
      <c r="BF349" s="368" t="n"/>
      <c r="BG349" s="368" t="n"/>
      <c r="BH349" s="368" t="n"/>
      <c r="BI349" s="368" t="n"/>
      <c r="BJ349" s="368" t="n"/>
      <c r="BK349" s="368" t="n"/>
      <c r="BL349" s="368" t="n"/>
      <c r="BM349" s="368" t="n"/>
      <c r="BN349" s="368" t="n"/>
      <c r="BO349" s="368" t="n"/>
      <c r="BP349" s="368" t="n"/>
      <c r="BQ349" s="320" t="n"/>
      <c r="BR349" s="368" t="n"/>
      <c r="BS349" s="368" t="n"/>
      <c r="BT349" s="368" t="n"/>
      <c r="BU349" s="368" t="n"/>
      <c r="BV349" s="368" t="n"/>
      <c r="BW349" s="368" t="n"/>
      <c r="BX349" s="368" t="n"/>
      <c r="BY349" s="368" t="n"/>
      <c r="BZ349" s="368" t="n"/>
      <c r="CA349" s="368" t="n"/>
      <c r="CB349" s="368" t="n"/>
      <c r="CC349" s="368" t="n"/>
      <c r="CD349" s="368" t="n"/>
      <c r="CE349" s="368" t="n"/>
      <c r="CF349" s="368" t="n"/>
      <c r="CG349" s="368" t="n"/>
      <c r="CH349" s="368" t="n"/>
      <c r="CI349" s="368" t="n"/>
      <c r="CJ349" s="368" t="n"/>
      <c r="CK349" s="368" t="n"/>
      <c r="CL349" s="368" t="n"/>
      <c r="CM349" s="368" t="n"/>
      <c r="CN349" s="368" t="n"/>
      <c r="CO349" s="368" t="n"/>
      <c r="CP349" s="368" t="n"/>
      <c r="CQ349" s="368" t="n"/>
      <c r="CR349" s="368" t="n"/>
      <c r="CS349" s="368" t="n"/>
      <c r="CT349" s="368" t="n"/>
      <c r="CU349" s="368" t="n"/>
      <c r="CV349" s="368" t="n"/>
      <c r="CW349" s="368" t="n"/>
      <c r="CX349" s="368" t="n"/>
      <c r="CY349" s="368" t="n"/>
      <c r="CZ349" s="368" t="n"/>
      <c r="DA349" s="368" t="n"/>
      <c r="DB349" s="368" t="n"/>
      <c r="DC349" s="368" t="n"/>
      <c r="DD349" s="368" t="n"/>
    </row>
    <row r="350">
      <c r="A350" s="368" t="n"/>
      <c r="B350" s="368" t="n"/>
      <c r="C350" s="368" t="n"/>
      <c r="D350" s="368" t="n"/>
      <c r="E350" s="368" t="n"/>
      <c r="F350" s="368" t="n"/>
      <c r="G350" s="318" t="n"/>
      <c r="H350" s="368" t="n"/>
      <c r="I350" s="368" t="n"/>
      <c r="J350" s="368" t="n"/>
      <c r="K350" s="368" t="n"/>
      <c r="L350" s="368" t="n"/>
      <c r="M350" s="368" t="n"/>
      <c r="N350" s="368" t="n"/>
      <c r="O350" s="368" t="n"/>
      <c r="P350" s="368" t="n"/>
      <c r="Q350" s="368" t="n"/>
      <c r="R350" s="368" t="n"/>
      <c r="S350" s="368" t="n"/>
      <c r="T350" s="368" t="n"/>
      <c r="U350" s="368" t="n"/>
      <c r="V350" s="368" t="n"/>
      <c r="W350" s="368" t="n"/>
      <c r="X350" s="368" t="n"/>
      <c r="Y350" s="368" t="n"/>
      <c r="Z350" s="368" t="n"/>
      <c r="AA350" s="368" t="n"/>
      <c r="AB350" s="368" t="n"/>
      <c r="AC350" s="368" t="n"/>
      <c r="AD350" s="368" t="n"/>
      <c r="AE350" s="368" t="n"/>
      <c r="AF350" s="368" t="n"/>
      <c r="AG350" s="368" t="n"/>
      <c r="AH350" s="368" t="n"/>
      <c r="AI350" s="368" t="n"/>
      <c r="AJ350" s="368" t="n"/>
      <c r="AK350" s="368" t="n"/>
      <c r="AL350" s="368" t="n"/>
      <c r="AM350" s="368" t="n"/>
      <c r="AN350" s="368" t="n"/>
      <c r="AO350" s="368" t="n"/>
      <c r="AP350" s="319" t="n"/>
      <c r="AQ350" s="368" t="n"/>
      <c r="AR350" s="368" t="n"/>
      <c r="AS350" s="368" t="n"/>
      <c r="AT350" s="368" t="n"/>
      <c r="AU350" s="368" t="n"/>
      <c r="AV350" s="368" t="n"/>
      <c r="AW350" s="368" t="n"/>
      <c r="AX350" s="368" t="n"/>
      <c r="AY350" s="368" t="n"/>
      <c r="AZ350" s="368" t="n"/>
      <c r="BA350" s="368" t="n"/>
      <c r="BB350" s="368" t="n"/>
      <c r="BC350" s="368" t="n"/>
      <c r="BD350" s="368" t="n"/>
      <c r="BE350" s="368" t="n"/>
      <c r="BF350" s="368" t="n"/>
      <c r="BG350" s="368" t="n"/>
      <c r="BH350" s="368" t="n"/>
      <c r="BI350" s="368" t="n"/>
      <c r="BJ350" s="368" t="n"/>
      <c r="BK350" s="368" t="n"/>
      <c r="BL350" s="368" t="n"/>
      <c r="BM350" s="368" t="n"/>
      <c r="BN350" s="368" t="n"/>
      <c r="BO350" s="368" t="n"/>
      <c r="BP350" s="368" t="n"/>
      <c r="BQ350" s="320" t="n"/>
      <c r="BR350" s="368" t="n"/>
      <c r="BS350" s="368" t="n"/>
      <c r="BT350" s="368" t="n"/>
      <c r="BU350" s="368" t="n"/>
      <c r="BV350" s="368" t="n"/>
      <c r="BW350" s="368" t="n"/>
      <c r="BX350" s="368" t="n"/>
      <c r="BY350" s="368" t="n"/>
      <c r="BZ350" s="368" t="n"/>
      <c r="CA350" s="368" t="n"/>
      <c r="CB350" s="368" t="n"/>
      <c r="CC350" s="368" t="n"/>
      <c r="CD350" s="368" t="n"/>
      <c r="CE350" s="368" t="n"/>
      <c r="CF350" s="368" t="n"/>
      <c r="CG350" s="368" t="n"/>
      <c r="CH350" s="368" t="n"/>
      <c r="CI350" s="368" t="n"/>
      <c r="CJ350" s="368" t="n"/>
      <c r="CK350" s="368" t="n"/>
      <c r="CL350" s="368" t="n"/>
      <c r="CM350" s="368" t="n"/>
      <c r="CN350" s="368" t="n"/>
      <c r="CO350" s="368" t="n"/>
      <c r="CP350" s="368" t="n"/>
      <c r="CQ350" s="368" t="n"/>
      <c r="CR350" s="368" t="n"/>
      <c r="CS350" s="368" t="n"/>
      <c r="CT350" s="368" t="n"/>
      <c r="CU350" s="368" t="n"/>
      <c r="CV350" s="368" t="n"/>
      <c r="CW350" s="368" t="n"/>
      <c r="CX350" s="368" t="n"/>
      <c r="CY350" s="368" t="n"/>
      <c r="CZ350" s="368" t="n"/>
      <c r="DA350" s="368" t="n"/>
      <c r="DB350" s="368" t="n"/>
      <c r="DC350" s="368" t="n"/>
      <c r="DD350" s="368" t="n"/>
    </row>
    <row r="351">
      <c r="A351" s="368" t="n"/>
      <c r="B351" s="368" t="n"/>
      <c r="C351" s="368" t="n"/>
      <c r="D351" s="368" t="n"/>
      <c r="E351" s="368" t="n"/>
      <c r="F351" s="368" t="n"/>
      <c r="G351" s="318" t="n"/>
      <c r="H351" s="368" t="n"/>
      <c r="I351" s="368" t="n"/>
      <c r="J351" s="368" t="n"/>
      <c r="K351" s="368" t="n"/>
      <c r="L351" s="368" t="n"/>
      <c r="M351" s="368" t="n"/>
      <c r="N351" s="368" t="n"/>
      <c r="O351" s="368" t="n"/>
      <c r="P351" s="368" t="n"/>
      <c r="Q351" s="368" t="n"/>
      <c r="R351" s="368" t="n"/>
      <c r="S351" s="368" t="n"/>
      <c r="T351" s="368" t="n"/>
      <c r="U351" s="368" t="n"/>
      <c r="V351" s="368" t="n"/>
      <c r="W351" s="368" t="n"/>
      <c r="X351" s="368" t="n"/>
      <c r="Y351" s="368" t="n"/>
      <c r="Z351" s="368" t="n"/>
      <c r="AA351" s="368" t="n"/>
      <c r="AB351" s="368" t="n"/>
      <c r="AC351" s="368" t="n"/>
      <c r="AD351" s="368" t="n"/>
      <c r="AE351" s="368" t="n"/>
      <c r="AF351" s="368" t="n"/>
      <c r="AG351" s="368" t="n"/>
      <c r="AH351" s="368" t="n"/>
      <c r="AI351" s="368" t="n"/>
      <c r="AJ351" s="368" t="n"/>
      <c r="AK351" s="368" t="n"/>
      <c r="AL351" s="368" t="n"/>
      <c r="AM351" s="368" t="n"/>
      <c r="AN351" s="368" t="n"/>
      <c r="AO351" s="368" t="n"/>
      <c r="AP351" s="319" t="n"/>
      <c r="AQ351" s="368" t="n"/>
      <c r="AR351" s="368" t="n"/>
      <c r="AS351" s="368" t="n"/>
      <c r="AT351" s="368" t="n"/>
      <c r="AU351" s="368" t="n"/>
      <c r="AV351" s="368" t="n"/>
      <c r="AW351" s="368" t="n"/>
      <c r="AX351" s="368" t="n"/>
      <c r="AY351" s="368" t="n"/>
      <c r="AZ351" s="368" t="n"/>
      <c r="BA351" s="368" t="n"/>
      <c r="BB351" s="368" t="n"/>
      <c r="BC351" s="368" t="n"/>
      <c r="BD351" s="368" t="n"/>
      <c r="BE351" s="368" t="n"/>
      <c r="BF351" s="368" t="n"/>
      <c r="BG351" s="368" t="n"/>
      <c r="BH351" s="368" t="n"/>
      <c r="BI351" s="368" t="n"/>
      <c r="BJ351" s="368" t="n"/>
      <c r="BK351" s="368" t="n"/>
      <c r="BL351" s="368" t="n"/>
      <c r="BM351" s="368" t="n"/>
      <c r="BN351" s="368" t="n"/>
      <c r="BO351" s="368" t="n"/>
      <c r="BP351" s="368" t="n"/>
      <c r="BQ351" s="320" t="n"/>
      <c r="BR351" s="368" t="n"/>
      <c r="BS351" s="368" t="n"/>
      <c r="BT351" s="368" t="n"/>
      <c r="BU351" s="368" t="n"/>
      <c r="BV351" s="368" t="n"/>
      <c r="BW351" s="368" t="n"/>
      <c r="BX351" s="368" t="n"/>
      <c r="BY351" s="368" t="n"/>
      <c r="BZ351" s="368" t="n"/>
      <c r="CA351" s="368" t="n"/>
      <c r="CB351" s="368" t="n"/>
      <c r="CC351" s="368" t="n"/>
      <c r="CD351" s="368" t="n"/>
      <c r="CE351" s="368" t="n"/>
      <c r="CF351" s="368" t="n"/>
      <c r="CG351" s="368" t="n"/>
      <c r="CH351" s="368" t="n"/>
      <c r="CI351" s="368" t="n"/>
      <c r="CJ351" s="368" t="n"/>
      <c r="CK351" s="368" t="n"/>
      <c r="CL351" s="368" t="n"/>
      <c r="CM351" s="368" t="n"/>
      <c r="CN351" s="368" t="n"/>
      <c r="CO351" s="368" t="n"/>
      <c r="CP351" s="368" t="n"/>
      <c r="CQ351" s="368" t="n"/>
      <c r="CR351" s="368" t="n"/>
      <c r="CS351" s="368" t="n"/>
      <c r="CT351" s="368" t="n"/>
      <c r="CU351" s="368" t="n"/>
      <c r="CV351" s="368" t="n"/>
      <c r="CW351" s="368" t="n"/>
      <c r="CX351" s="368" t="n"/>
      <c r="CY351" s="368" t="n"/>
      <c r="CZ351" s="368" t="n"/>
      <c r="DA351" s="368" t="n"/>
      <c r="DB351" s="368" t="n"/>
      <c r="DC351" s="368" t="n"/>
      <c r="DD351" s="368" t="n"/>
    </row>
    <row r="352">
      <c r="A352" s="368" t="n"/>
      <c r="B352" s="368" t="n"/>
      <c r="C352" s="368" t="n"/>
      <c r="D352" s="368" t="n"/>
      <c r="E352" s="368" t="n"/>
      <c r="F352" s="368" t="n"/>
      <c r="G352" s="318" t="n"/>
      <c r="H352" s="368" t="n"/>
      <c r="I352" s="368" t="n"/>
      <c r="J352" s="368" t="n"/>
      <c r="K352" s="368" t="n"/>
      <c r="L352" s="368" t="n"/>
      <c r="M352" s="368" t="n"/>
      <c r="N352" s="368" t="n"/>
      <c r="O352" s="368" t="n"/>
      <c r="P352" s="368" t="n"/>
      <c r="Q352" s="368" t="n"/>
      <c r="R352" s="368" t="n"/>
      <c r="S352" s="368" t="n"/>
      <c r="T352" s="368" t="n"/>
      <c r="U352" s="368" t="n"/>
      <c r="V352" s="368" t="n"/>
      <c r="W352" s="368" t="n"/>
      <c r="X352" s="368" t="n"/>
      <c r="Y352" s="368" t="n"/>
      <c r="Z352" s="368" t="n"/>
      <c r="AA352" s="368" t="n"/>
      <c r="AB352" s="368" t="n"/>
      <c r="AC352" s="368" t="n"/>
      <c r="AD352" s="368" t="n"/>
      <c r="AE352" s="368" t="n"/>
      <c r="AF352" s="368" t="n"/>
      <c r="AG352" s="368" t="n"/>
      <c r="AH352" s="368" t="n"/>
      <c r="AI352" s="368" t="n"/>
      <c r="AJ352" s="368" t="n"/>
      <c r="AK352" s="368" t="n"/>
      <c r="AL352" s="368" t="n"/>
      <c r="AM352" s="368" t="n"/>
      <c r="AN352" s="368" t="n"/>
      <c r="AO352" s="368" t="n"/>
      <c r="AP352" s="319" t="n"/>
      <c r="AQ352" s="368" t="n"/>
      <c r="AR352" s="368" t="n"/>
      <c r="AS352" s="368" t="n"/>
      <c r="AT352" s="368" t="n"/>
      <c r="AU352" s="368" t="n"/>
      <c r="AV352" s="368" t="n"/>
      <c r="AW352" s="368" t="n"/>
      <c r="AX352" s="368" t="n"/>
      <c r="AY352" s="368" t="n"/>
      <c r="AZ352" s="368" t="n"/>
      <c r="BA352" s="368" t="n"/>
      <c r="BB352" s="368" t="n"/>
      <c r="BC352" s="368" t="n"/>
      <c r="BD352" s="368" t="n"/>
      <c r="BE352" s="368" t="n"/>
      <c r="BF352" s="368" t="n"/>
      <c r="BG352" s="368" t="n"/>
      <c r="BH352" s="368" t="n"/>
      <c r="BI352" s="368" t="n"/>
      <c r="BJ352" s="368" t="n"/>
      <c r="BK352" s="368" t="n"/>
      <c r="BL352" s="368" t="n"/>
      <c r="BM352" s="368" t="n"/>
      <c r="BN352" s="368" t="n"/>
      <c r="BO352" s="368" t="n"/>
      <c r="BP352" s="368" t="n"/>
      <c r="BQ352" s="320" t="n"/>
      <c r="BR352" s="368" t="n"/>
      <c r="BS352" s="368" t="n"/>
      <c r="BT352" s="368" t="n"/>
      <c r="BU352" s="368" t="n"/>
      <c r="BV352" s="368" t="n"/>
      <c r="BW352" s="368" t="n"/>
      <c r="BX352" s="368" t="n"/>
      <c r="BY352" s="368" t="n"/>
      <c r="BZ352" s="368" t="n"/>
      <c r="CA352" s="368" t="n"/>
      <c r="CB352" s="368" t="n"/>
      <c r="CC352" s="368" t="n"/>
      <c r="CD352" s="368" t="n"/>
      <c r="CE352" s="368" t="n"/>
      <c r="CF352" s="368" t="n"/>
      <c r="CG352" s="368" t="n"/>
      <c r="CH352" s="368" t="n"/>
      <c r="CI352" s="368" t="n"/>
      <c r="CJ352" s="368" t="n"/>
      <c r="CK352" s="368" t="n"/>
      <c r="CL352" s="368" t="n"/>
      <c r="CM352" s="368" t="n"/>
      <c r="CN352" s="368" t="n"/>
      <c r="CO352" s="368" t="n"/>
      <c r="CP352" s="368" t="n"/>
      <c r="CQ352" s="368" t="n"/>
      <c r="CR352" s="368" t="n"/>
      <c r="CS352" s="368" t="n"/>
      <c r="CT352" s="368" t="n"/>
      <c r="CU352" s="368" t="n"/>
      <c r="CV352" s="368" t="n"/>
      <c r="CW352" s="368" t="n"/>
      <c r="CX352" s="368" t="n"/>
      <c r="CY352" s="368" t="n"/>
      <c r="CZ352" s="368" t="n"/>
      <c r="DA352" s="368" t="n"/>
      <c r="DB352" s="368" t="n"/>
      <c r="DC352" s="368" t="n"/>
      <c r="DD352" s="368" t="n"/>
    </row>
    <row r="353">
      <c r="A353" s="368" t="n"/>
      <c r="B353" s="368" t="n"/>
      <c r="C353" s="368" t="n"/>
      <c r="D353" s="368" t="n"/>
      <c r="E353" s="368" t="n"/>
      <c r="F353" s="368" t="n"/>
      <c r="G353" s="318" t="n"/>
      <c r="H353" s="368" t="n"/>
      <c r="I353" s="368" t="n"/>
      <c r="J353" s="368" t="n"/>
      <c r="K353" s="368" t="n"/>
      <c r="L353" s="368" t="n"/>
      <c r="M353" s="368" t="n"/>
      <c r="N353" s="368" t="n"/>
      <c r="O353" s="368" t="n"/>
      <c r="P353" s="368" t="n"/>
      <c r="Q353" s="368" t="n"/>
      <c r="R353" s="368" t="n"/>
      <c r="S353" s="368" t="n"/>
      <c r="T353" s="368" t="n"/>
      <c r="U353" s="368" t="n"/>
      <c r="V353" s="368" t="n"/>
      <c r="W353" s="368" t="n"/>
      <c r="X353" s="368" t="n"/>
      <c r="Y353" s="368" t="n"/>
      <c r="Z353" s="368" t="n"/>
      <c r="AA353" s="368" t="n"/>
      <c r="AB353" s="368" t="n"/>
      <c r="AC353" s="368" t="n"/>
      <c r="AD353" s="368" t="n"/>
      <c r="AE353" s="368" t="n"/>
      <c r="AF353" s="368" t="n"/>
      <c r="AG353" s="368" t="n"/>
      <c r="AH353" s="368" t="n"/>
      <c r="AI353" s="368" t="n"/>
      <c r="AJ353" s="368" t="n"/>
      <c r="AK353" s="368" t="n"/>
      <c r="AL353" s="368" t="n"/>
      <c r="AM353" s="368" t="n"/>
      <c r="AN353" s="368" t="n"/>
      <c r="AO353" s="368" t="n"/>
      <c r="AP353" s="319" t="n"/>
      <c r="AQ353" s="368" t="n"/>
      <c r="AR353" s="368" t="n"/>
      <c r="AS353" s="368" t="n"/>
      <c r="AT353" s="368" t="n"/>
      <c r="AU353" s="368" t="n"/>
      <c r="AV353" s="368" t="n"/>
      <c r="AW353" s="368" t="n"/>
      <c r="AX353" s="368" t="n"/>
      <c r="AY353" s="368" t="n"/>
      <c r="AZ353" s="368" t="n"/>
      <c r="BA353" s="368" t="n"/>
      <c r="BB353" s="368" t="n"/>
      <c r="BC353" s="368" t="n"/>
      <c r="BD353" s="368" t="n"/>
      <c r="BE353" s="368" t="n"/>
      <c r="BF353" s="368" t="n"/>
      <c r="BG353" s="368" t="n"/>
      <c r="BH353" s="368" t="n"/>
      <c r="BI353" s="368" t="n"/>
      <c r="BJ353" s="368" t="n"/>
      <c r="BK353" s="368" t="n"/>
      <c r="BL353" s="368" t="n"/>
      <c r="BM353" s="368" t="n"/>
      <c r="BN353" s="368" t="n"/>
      <c r="BO353" s="368" t="n"/>
      <c r="BP353" s="368" t="n"/>
      <c r="BQ353" s="320" t="n"/>
      <c r="BR353" s="368" t="n"/>
      <c r="BS353" s="368" t="n"/>
      <c r="BT353" s="368" t="n"/>
      <c r="BU353" s="368" t="n"/>
      <c r="BV353" s="368" t="n"/>
      <c r="BW353" s="368" t="n"/>
      <c r="BX353" s="368" t="n"/>
      <c r="BY353" s="368" t="n"/>
      <c r="BZ353" s="368" t="n"/>
      <c r="CA353" s="368" t="n"/>
      <c r="CB353" s="368" t="n"/>
      <c r="CC353" s="368" t="n"/>
      <c r="CD353" s="368" t="n"/>
      <c r="CE353" s="368" t="n"/>
      <c r="CF353" s="368" t="n"/>
      <c r="CG353" s="368" t="n"/>
      <c r="CH353" s="368" t="n"/>
      <c r="CI353" s="368" t="n"/>
      <c r="CJ353" s="368" t="n"/>
      <c r="CK353" s="368" t="n"/>
      <c r="CL353" s="368" t="n"/>
      <c r="CM353" s="368" t="n"/>
      <c r="CN353" s="368" t="n"/>
      <c r="CO353" s="368" t="n"/>
      <c r="CP353" s="368" t="n"/>
      <c r="CQ353" s="368" t="n"/>
      <c r="CR353" s="368" t="n"/>
      <c r="CS353" s="368" t="n"/>
      <c r="CT353" s="368" t="n"/>
      <c r="CU353" s="368" t="n"/>
      <c r="CV353" s="368" t="n"/>
      <c r="CW353" s="368" t="n"/>
      <c r="CX353" s="368" t="n"/>
      <c r="CY353" s="368" t="n"/>
      <c r="CZ353" s="368" t="n"/>
      <c r="DA353" s="368" t="n"/>
      <c r="DB353" s="368" t="n"/>
      <c r="DC353" s="368" t="n"/>
      <c r="DD353" s="368" t="n"/>
    </row>
    <row r="354">
      <c r="A354" s="368" t="n"/>
      <c r="B354" s="368" t="n"/>
      <c r="C354" s="368" t="n"/>
      <c r="D354" s="368" t="n"/>
      <c r="E354" s="368" t="n"/>
      <c r="F354" s="368" t="n"/>
      <c r="G354" s="318" t="n"/>
      <c r="H354" s="368" t="n"/>
      <c r="I354" s="368" t="n"/>
      <c r="J354" s="368" t="n"/>
      <c r="K354" s="368" t="n"/>
      <c r="L354" s="368" t="n"/>
      <c r="M354" s="368" t="n"/>
      <c r="N354" s="368" t="n"/>
      <c r="O354" s="368" t="n"/>
      <c r="P354" s="368" t="n"/>
      <c r="Q354" s="368" t="n"/>
      <c r="R354" s="368" t="n"/>
      <c r="S354" s="368" t="n"/>
      <c r="T354" s="368" t="n"/>
      <c r="U354" s="368" t="n"/>
      <c r="V354" s="368" t="n"/>
      <c r="W354" s="368" t="n"/>
      <c r="X354" s="368" t="n"/>
      <c r="Y354" s="368" t="n"/>
      <c r="Z354" s="368" t="n"/>
      <c r="AA354" s="368" t="n"/>
      <c r="AB354" s="368" t="n"/>
      <c r="AC354" s="368" t="n"/>
      <c r="AD354" s="368" t="n"/>
      <c r="AE354" s="368" t="n"/>
      <c r="AF354" s="368" t="n"/>
      <c r="AG354" s="368" t="n"/>
      <c r="AH354" s="368" t="n"/>
      <c r="AI354" s="368" t="n"/>
      <c r="AJ354" s="368" t="n"/>
      <c r="AK354" s="368" t="n"/>
      <c r="AL354" s="368" t="n"/>
      <c r="AM354" s="368" t="n"/>
      <c r="AN354" s="368" t="n"/>
      <c r="AO354" s="368" t="n"/>
      <c r="AP354" s="319" t="n"/>
      <c r="AQ354" s="368" t="n"/>
      <c r="AR354" s="368" t="n"/>
      <c r="AS354" s="368" t="n"/>
      <c r="AT354" s="368" t="n"/>
      <c r="AU354" s="368" t="n"/>
      <c r="AV354" s="368" t="n"/>
      <c r="AW354" s="368" t="n"/>
      <c r="AX354" s="368" t="n"/>
      <c r="AY354" s="368" t="n"/>
      <c r="AZ354" s="368" t="n"/>
      <c r="BA354" s="368" t="n"/>
      <c r="BB354" s="368" t="n"/>
      <c r="BC354" s="368" t="n"/>
      <c r="BD354" s="368" t="n"/>
      <c r="BE354" s="368" t="n"/>
      <c r="BF354" s="368" t="n"/>
      <c r="BG354" s="368" t="n"/>
      <c r="BH354" s="368" t="n"/>
      <c r="BI354" s="368" t="n"/>
      <c r="BJ354" s="368" t="n"/>
      <c r="BK354" s="368" t="n"/>
      <c r="BL354" s="368" t="n"/>
      <c r="BM354" s="368" t="n"/>
      <c r="BN354" s="368" t="n"/>
      <c r="BO354" s="368" t="n"/>
      <c r="BP354" s="368" t="n"/>
      <c r="BQ354" s="320" t="n"/>
      <c r="BR354" s="368" t="n"/>
      <c r="BS354" s="368" t="n"/>
      <c r="BT354" s="368" t="n"/>
      <c r="BU354" s="368" t="n"/>
      <c r="BV354" s="368" t="n"/>
      <c r="BW354" s="368" t="n"/>
      <c r="BX354" s="368" t="n"/>
      <c r="BY354" s="368" t="n"/>
      <c r="BZ354" s="368" t="n"/>
      <c r="CA354" s="368" t="n"/>
      <c r="CB354" s="368" t="n"/>
      <c r="CC354" s="368" t="n"/>
      <c r="CD354" s="368" t="n"/>
      <c r="CE354" s="368" t="n"/>
      <c r="CF354" s="368" t="n"/>
      <c r="CG354" s="368" t="n"/>
      <c r="CH354" s="368" t="n"/>
      <c r="CI354" s="368" t="n"/>
      <c r="CJ354" s="368" t="n"/>
      <c r="CK354" s="368" t="n"/>
      <c r="CL354" s="368" t="n"/>
      <c r="CM354" s="368" t="n"/>
      <c r="CN354" s="368" t="n"/>
      <c r="CO354" s="368" t="n"/>
      <c r="CP354" s="368" t="n"/>
      <c r="CQ354" s="368" t="n"/>
      <c r="CR354" s="368" t="n"/>
      <c r="CS354" s="368" t="n"/>
      <c r="CT354" s="368" t="n"/>
      <c r="CU354" s="368" t="n"/>
      <c r="CV354" s="368" t="n"/>
      <c r="CW354" s="368" t="n"/>
      <c r="CX354" s="368" t="n"/>
      <c r="CY354" s="368" t="n"/>
      <c r="CZ354" s="368" t="n"/>
      <c r="DA354" s="368" t="n"/>
      <c r="DB354" s="368" t="n"/>
      <c r="DC354" s="368" t="n"/>
      <c r="DD354" s="368" t="n"/>
    </row>
    <row r="355">
      <c r="A355" s="368" t="n"/>
      <c r="B355" s="368" t="n"/>
      <c r="C355" s="368" t="n"/>
      <c r="D355" s="368" t="n"/>
      <c r="E355" s="368" t="n"/>
      <c r="F355" s="368" t="n"/>
      <c r="G355" s="318" t="n"/>
      <c r="H355" s="368" t="n"/>
      <c r="I355" s="368" t="n"/>
      <c r="J355" s="368" t="n"/>
      <c r="K355" s="368" t="n"/>
      <c r="L355" s="368" t="n"/>
      <c r="M355" s="368" t="n"/>
      <c r="N355" s="368" t="n"/>
      <c r="O355" s="368" t="n"/>
      <c r="P355" s="368" t="n"/>
      <c r="Q355" s="368" t="n"/>
      <c r="R355" s="368" t="n"/>
      <c r="S355" s="368" t="n"/>
      <c r="T355" s="368" t="n"/>
      <c r="U355" s="368" t="n"/>
      <c r="V355" s="368" t="n"/>
      <c r="W355" s="368" t="n"/>
      <c r="X355" s="368" t="n"/>
      <c r="Y355" s="368" t="n"/>
      <c r="Z355" s="368" t="n"/>
      <c r="AA355" s="368" t="n"/>
      <c r="AB355" s="368" t="n"/>
      <c r="AC355" s="368" t="n"/>
      <c r="AD355" s="368" t="n"/>
      <c r="AE355" s="368" t="n"/>
      <c r="AF355" s="368" t="n"/>
      <c r="AG355" s="368" t="n"/>
      <c r="AH355" s="368" t="n"/>
      <c r="AI355" s="368" t="n"/>
      <c r="AJ355" s="368" t="n"/>
      <c r="AK355" s="368" t="n"/>
      <c r="AL355" s="368" t="n"/>
      <c r="AM355" s="368" t="n"/>
      <c r="AN355" s="368" t="n"/>
      <c r="AO355" s="368" t="n"/>
      <c r="AP355" s="319" t="n"/>
      <c r="AQ355" s="368" t="n"/>
      <c r="AR355" s="368" t="n"/>
      <c r="AS355" s="368" t="n"/>
      <c r="AT355" s="368" t="n"/>
      <c r="AU355" s="368" t="n"/>
      <c r="AV355" s="368" t="n"/>
      <c r="AW355" s="368" t="n"/>
      <c r="AX355" s="368" t="n"/>
      <c r="AY355" s="368" t="n"/>
      <c r="AZ355" s="368" t="n"/>
      <c r="BA355" s="368" t="n"/>
      <c r="BB355" s="368" t="n"/>
      <c r="BC355" s="368" t="n"/>
      <c r="BD355" s="368" t="n"/>
      <c r="BE355" s="368" t="n"/>
      <c r="BF355" s="368" t="n"/>
      <c r="BG355" s="368" t="n"/>
      <c r="BH355" s="368" t="n"/>
      <c r="BI355" s="368" t="n"/>
      <c r="BJ355" s="368" t="n"/>
      <c r="BK355" s="368" t="n"/>
      <c r="BL355" s="368" t="n"/>
      <c r="BM355" s="368" t="n"/>
      <c r="BN355" s="368" t="n"/>
      <c r="BO355" s="368" t="n"/>
      <c r="BP355" s="368" t="n"/>
      <c r="BQ355" s="320" t="n"/>
      <c r="BR355" s="368" t="n"/>
      <c r="BS355" s="368" t="n"/>
      <c r="BT355" s="368" t="n"/>
      <c r="BU355" s="368" t="n"/>
      <c r="BV355" s="368" t="n"/>
      <c r="BW355" s="368" t="n"/>
      <c r="BX355" s="368" t="n"/>
      <c r="BY355" s="368" t="n"/>
      <c r="BZ355" s="368" t="n"/>
      <c r="CA355" s="368" t="n"/>
      <c r="CB355" s="368" t="n"/>
      <c r="CC355" s="368" t="n"/>
      <c r="CD355" s="368" t="n"/>
      <c r="CE355" s="368" t="n"/>
      <c r="CF355" s="368" t="n"/>
      <c r="CG355" s="368" t="n"/>
      <c r="CH355" s="368" t="n"/>
      <c r="CI355" s="368" t="n"/>
      <c r="CJ355" s="368" t="n"/>
      <c r="CK355" s="368" t="n"/>
      <c r="CL355" s="368" t="n"/>
      <c r="CM355" s="368" t="n"/>
      <c r="CN355" s="368" t="n"/>
      <c r="CO355" s="368" t="n"/>
      <c r="CP355" s="368" t="n"/>
      <c r="CQ355" s="368" t="n"/>
      <c r="CR355" s="368" t="n"/>
      <c r="CS355" s="368" t="n"/>
      <c r="CT355" s="368" t="n"/>
      <c r="CU355" s="368" t="n"/>
      <c r="CV355" s="368" t="n"/>
      <c r="CW355" s="368" t="n"/>
      <c r="CX355" s="368" t="n"/>
      <c r="CY355" s="368" t="n"/>
      <c r="CZ355" s="368" t="n"/>
      <c r="DA355" s="368" t="n"/>
      <c r="DB355" s="368" t="n"/>
      <c r="DC355" s="368" t="n"/>
      <c r="DD355" s="368" t="n"/>
    </row>
    <row r="356">
      <c r="A356" s="368" t="n"/>
      <c r="B356" s="368" t="n"/>
      <c r="C356" s="368" t="n"/>
      <c r="D356" s="368" t="n"/>
      <c r="E356" s="368" t="n"/>
      <c r="F356" s="368" t="n"/>
      <c r="G356" s="318" t="n"/>
      <c r="H356" s="368" t="n"/>
      <c r="I356" s="368" t="n"/>
      <c r="J356" s="368" t="n"/>
      <c r="K356" s="368" t="n"/>
      <c r="L356" s="368" t="n"/>
      <c r="M356" s="368" t="n"/>
      <c r="N356" s="368" t="n"/>
      <c r="O356" s="368" t="n"/>
      <c r="P356" s="368" t="n"/>
      <c r="Q356" s="368" t="n"/>
      <c r="R356" s="368" t="n"/>
      <c r="S356" s="368" t="n"/>
      <c r="T356" s="368" t="n"/>
      <c r="U356" s="368" t="n"/>
      <c r="V356" s="368" t="n"/>
      <c r="W356" s="368" t="n"/>
      <c r="X356" s="368" t="n"/>
      <c r="Y356" s="368" t="n"/>
      <c r="Z356" s="368" t="n"/>
      <c r="AA356" s="368" t="n"/>
      <c r="AB356" s="368" t="n"/>
      <c r="AC356" s="368" t="n"/>
      <c r="AD356" s="368" t="n"/>
      <c r="AE356" s="368" t="n"/>
      <c r="AF356" s="368" t="n"/>
      <c r="AG356" s="368" t="n"/>
      <c r="AH356" s="368" t="n"/>
      <c r="AI356" s="368" t="n"/>
      <c r="AJ356" s="368" t="n"/>
      <c r="AK356" s="368" t="n"/>
      <c r="AL356" s="368" t="n"/>
      <c r="AM356" s="368" t="n"/>
      <c r="AN356" s="368" t="n"/>
      <c r="AO356" s="368" t="n"/>
      <c r="AP356" s="319" t="n"/>
      <c r="AQ356" s="368" t="n"/>
      <c r="AR356" s="368" t="n"/>
      <c r="AS356" s="368" t="n"/>
      <c r="AT356" s="368" t="n"/>
      <c r="AU356" s="368" t="n"/>
      <c r="AV356" s="368" t="n"/>
      <c r="AW356" s="368" t="n"/>
      <c r="AX356" s="368" t="n"/>
      <c r="AY356" s="368" t="n"/>
      <c r="AZ356" s="368" t="n"/>
      <c r="BA356" s="368" t="n"/>
      <c r="BB356" s="368" t="n"/>
      <c r="BC356" s="368" t="n"/>
      <c r="BD356" s="368" t="n"/>
      <c r="BE356" s="368" t="n"/>
      <c r="BF356" s="368" t="n"/>
      <c r="BG356" s="368" t="n"/>
      <c r="BH356" s="368" t="n"/>
      <c r="BI356" s="368" t="n"/>
      <c r="BJ356" s="368" t="n"/>
      <c r="BK356" s="368" t="n"/>
      <c r="BL356" s="368" t="n"/>
      <c r="BM356" s="368" t="n"/>
      <c r="BN356" s="368" t="n"/>
      <c r="BO356" s="368" t="n"/>
      <c r="BP356" s="368" t="n"/>
      <c r="BQ356" s="320" t="n"/>
      <c r="BR356" s="368" t="n"/>
      <c r="BS356" s="368" t="n"/>
      <c r="BT356" s="368" t="n"/>
      <c r="BU356" s="368" t="n"/>
      <c r="BV356" s="368" t="n"/>
      <c r="BW356" s="368" t="n"/>
      <c r="BX356" s="368" t="n"/>
      <c r="BY356" s="368" t="n"/>
      <c r="BZ356" s="368" t="n"/>
      <c r="CA356" s="368" t="n"/>
      <c r="CB356" s="368" t="n"/>
      <c r="CC356" s="368" t="n"/>
      <c r="CD356" s="368" t="n"/>
      <c r="CE356" s="368" t="n"/>
      <c r="CF356" s="368" t="n"/>
      <c r="CG356" s="368" t="n"/>
      <c r="CH356" s="368" t="n"/>
      <c r="CI356" s="368" t="n"/>
      <c r="CJ356" s="368" t="n"/>
      <c r="CK356" s="368" t="n"/>
      <c r="CL356" s="368" t="n"/>
      <c r="CM356" s="368" t="n"/>
      <c r="CN356" s="368" t="n"/>
      <c r="CO356" s="368" t="n"/>
      <c r="CP356" s="368" t="n"/>
      <c r="CQ356" s="368" t="n"/>
      <c r="CR356" s="368" t="n"/>
      <c r="CS356" s="368" t="n"/>
      <c r="CT356" s="368" t="n"/>
      <c r="CU356" s="368" t="n"/>
      <c r="CV356" s="368" t="n"/>
      <c r="CW356" s="368" t="n"/>
      <c r="CX356" s="368" t="n"/>
      <c r="CY356" s="368" t="n"/>
      <c r="CZ356" s="368" t="n"/>
      <c r="DA356" s="368" t="n"/>
      <c r="DB356" s="368" t="n"/>
      <c r="DC356" s="368" t="n"/>
      <c r="DD356" s="368" t="n"/>
    </row>
    <row r="357">
      <c r="A357" s="368" t="n"/>
      <c r="B357" s="368" t="n"/>
      <c r="C357" s="368" t="n"/>
      <c r="D357" s="368" t="n"/>
      <c r="E357" s="368" t="n"/>
      <c r="F357" s="368" t="n"/>
      <c r="G357" s="318" t="n"/>
      <c r="H357" s="368" t="n"/>
      <c r="I357" s="368" t="n"/>
      <c r="J357" s="368" t="n"/>
      <c r="K357" s="368" t="n"/>
      <c r="L357" s="368" t="n"/>
      <c r="M357" s="368" t="n"/>
      <c r="N357" s="368" t="n"/>
      <c r="O357" s="368" t="n"/>
      <c r="P357" s="368" t="n"/>
      <c r="Q357" s="368" t="n"/>
      <c r="R357" s="368" t="n"/>
      <c r="S357" s="368" t="n"/>
      <c r="T357" s="368" t="n"/>
      <c r="U357" s="368" t="n"/>
      <c r="V357" s="368" t="n"/>
      <c r="W357" s="368" t="n"/>
      <c r="X357" s="368" t="n"/>
      <c r="Y357" s="368" t="n"/>
      <c r="Z357" s="368" t="n"/>
      <c r="AA357" s="368" t="n"/>
      <c r="AB357" s="368" t="n"/>
      <c r="AC357" s="368" t="n"/>
      <c r="AD357" s="368" t="n"/>
      <c r="AE357" s="368" t="n"/>
      <c r="AF357" s="368" t="n"/>
      <c r="AG357" s="368" t="n"/>
      <c r="AH357" s="368" t="n"/>
      <c r="AI357" s="368" t="n"/>
      <c r="AJ357" s="368" t="n"/>
      <c r="AK357" s="368" t="n"/>
      <c r="AL357" s="368" t="n"/>
      <c r="AM357" s="368" t="n"/>
      <c r="AN357" s="368" t="n"/>
      <c r="AO357" s="368" t="n"/>
      <c r="AP357" s="319" t="n"/>
      <c r="AQ357" s="368" t="n"/>
      <c r="AR357" s="368" t="n"/>
      <c r="AS357" s="368" t="n"/>
      <c r="AT357" s="368" t="n"/>
      <c r="AU357" s="368" t="n"/>
      <c r="AV357" s="368" t="n"/>
      <c r="AW357" s="368" t="n"/>
      <c r="AX357" s="368" t="n"/>
      <c r="AY357" s="368" t="n"/>
      <c r="AZ357" s="368" t="n"/>
      <c r="BA357" s="368" t="n"/>
      <c r="BB357" s="368" t="n"/>
      <c r="BC357" s="368" t="n"/>
      <c r="BD357" s="368" t="n"/>
      <c r="BE357" s="368" t="n"/>
      <c r="BF357" s="368" t="n"/>
      <c r="BG357" s="368" t="n"/>
      <c r="BH357" s="368" t="n"/>
      <c r="BI357" s="368" t="n"/>
      <c r="BJ357" s="368" t="n"/>
      <c r="BK357" s="368" t="n"/>
      <c r="BL357" s="368" t="n"/>
      <c r="BM357" s="368" t="n"/>
      <c r="BN357" s="368" t="n"/>
      <c r="BO357" s="368" t="n"/>
      <c r="BP357" s="368" t="n"/>
      <c r="BQ357" s="320" t="n"/>
      <c r="BR357" s="368" t="n"/>
      <c r="BS357" s="368" t="n"/>
      <c r="BT357" s="368" t="n"/>
      <c r="BU357" s="368" t="n"/>
      <c r="BV357" s="368" t="n"/>
      <c r="BW357" s="368" t="n"/>
      <c r="BX357" s="368" t="n"/>
      <c r="BY357" s="368" t="n"/>
      <c r="BZ357" s="368" t="n"/>
      <c r="CA357" s="368" t="n"/>
      <c r="CB357" s="368" t="n"/>
      <c r="CC357" s="368" t="n"/>
      <c r="CD357" s="368" t="n"/>
      <c r="CE357" s="368" t="n"/>
      <c r="CF357" s="368" t="n"/>
      <c r="CG357" s="368" t="n"/>
      <c r="CH357" s="368" t="n"/>
      <c r="CI357" s="368" t="n"/>
      <c r="CJ357" s="368" t="n"/>
      <c r="CK357" s="368" t="n"/>
      <c r="CL357" s="368" t="n"/>
      <c r="CM357" s="368" t="n"/>
      <c r="CN357" s="368" t="n"/>
      <c r="CO357" s="368" t="n"/>
      <c r="CP357" s="368" t="n"/>
      <c r="CQ357" s="368" t="n"/>
      <c r="CR357" s="368" t="n"/>
      <c r="CS357" s="368" t="n"/>
      <c r="CT357" s="368" t="n"/>
      <c r="CU357" s="368" t="n"/>
      <c r="CV357" s="368" t="n"/>
      <c r="CW357" s="368" t="n"/>
      <c r="CX357" s="368" t="n"/>
      <c r="CY357" s="368" t="n"/>
      <c r="CZ357" s="368" t="n"/>
      <c r="DA357" s="368" t="n"/>
      <c r="DB357" s="368" t="n"/>
      <c r="DC357" s="368" t="n"/>
      <c r="DD357" s="368" t="n"/>
    </row>
    <row r="358">
      <c r="A358" s="368" t="n"/>
      <c r="B358" s="368" t="n"/>
      <c r="C358" s="368" t="n"/>
      <c r="D358" s="368" t="n"/>
      <c r="E358" s="368" t="n"/>
      <c r="F358" s="368" t="n"/>
      <c r="G358" s="318" t="n"/>
      <c r="H358" s="368" t="n"/>
      <c r="I358" s="368" t="n"/>
      <c r="J358" s="368" t="n"/>
      <c r="K358" s="368" t="n"/>
      <c r="L358" s="368" t="n"/>
      <c r="M358" s="368" t="n"/>
      <c r="N358" s="368" t="n"/>
      <c r="O358" s="368" t="n"/>
      <c r="P358" s="368" t="n"/>
      <c r="Q358" s="368" t="n"/>
      <c r="R358" s="368" t="n"/>
      <c r="S358" s="368" t="n"/>
      <c r="T358" s="368" t="n"/>
      <c r="U358" s="368" t="n"/>
      <c r="V358" s="368" t="n"/>
      <c r="W358" s="368" t="n"/>
      <c r="X358" s="368" t="n"/>
      <c r="Y358" s="368" t="n"/>
      <c r="Z358" s="368" t="n"/>
      <c r="AA358" s="368" t="n"/>
      <c r="AB358" s="368" t="n"/>
      <c r="AC358" s="368" t="n"/>
      <c r="AD358" s="368" t="n"/>
      <c r="AE358" s="368" t="n"/>
      <c r="AF358" s="368" t="n"/>
      <c r="AG358" s="368" t="n"/>
      <c r="AH358" s="368" t="n"/>
      <c r="AI358" s="368" t="n"/>
      <c r="AJ358" s="368" t="n"/>
      <c r="AK358" s="368" t="n"/>
      <c r="AL358" s="368" t="n"/>
      <c r="AM358" s="368" t="n"/>
      <c r="AN358" s="368" t="n"/>
      <c r="AO358" s="368" t="n"/>
      <c r="AP358" s="319" t="n"/>
      <c r="AQ358" s="368" t="n"/>
      <c r="AR358" s="368" t="n"/>
      <c r="AS358" s="368" t="n"/>
      <c r="AT358" s="368" t="n"/>
      <c r="AU358" s="368" t="n"/>
      <c r="AV358" s="368" t="n"/>
      <c r="AW358" s="368" t="n"/>
      <c r="AX358" s="368" t="n"/>
      <c r="AY358" s="368" t="n"/>
      <c r="AZ358" s="368" t="n"/>
      <c r="BA358" s="368" t="n"/>
      <c r="BB358" s="368" t="n"/>
      <c r="BC358" s="368" t="n"/>
      <c r="BD358" s="368" t="n"/>
      <c r="BE358" s="368" t="n"/>
      <c r="BF358" s="368" t="n"/>
      <c r="BG358" s="368" t="n"/>
      <c r="BH358" s="368" t="n"/>
      <c r="BI358" s="368" t="n"/>
      <c r="BJ358" s="368" t="n"/>
      <c r="BK358" s="368" t="n"/>
      <c r="BL358" s="368" t="n"/>
      <c r="BM358" s="368" t="n"/>
      <c r="BN358" s="368" t="n"/>
      <c r="BO358" s="368" t="n"/>
      <c r="BP358" s="368" t="n"/>
      <c r="BQ358" s="320" t="n"/>
      <c r="BR358" s="368" t="n"/>
      <c r="BS358" s="368" t="n"/>
      <c r="BT358" s="368" t="n"/>
      <c r="BU358" s="368" t="n"/>
      <c r="BV358" s="368" t="n"/>
      <c r="BW358" s="368" t="n"/>
      <c r="BX358" s="368" t="n"/>
      <c r="BY358" s="368" t="n"/>
      <c r="BZ358" s="368" t="n"/>
      <c r="CA358" s="368" t="n"/>
      <c r="CB358" s="368" t="n"/>
      <c r="CC358" s="368" t="n"/>
      <c r="CD358" s="368" t="n"/>
      <c r="CE358" s="368" t="n"/>
      <c r="CF358" s="368" t="n"/>
      <c r="CG358" s="368" t="n"/>
      <c r="CH358" s="368" t="n"/>
      <c r="CI358" s="368" t="n"/>
      <c r="CJ358" s="368" t="n"/>
      <c r="CK358" s="368" t="n"/>
      <c r="CL358" s="368" t="n"/>
      <c r="CM358" s="368" t="n"/>
      <c r="CN358" s="368" t="n"/>
      <c r="CO358" s="368" t="n"/>
      <c r="CP358" s="368" t="n"/>
      <c r="CQ358" s="368" t="n"/>
      <c r="CR358" s="368" t="n"/>
      <c r="CS358" s="368" t="n"/>
      <c r="CT358" s="368" t="n"/>
      <c r="CU358" s="368" t="n"/>
      <c r="CV358" s="368" t="n"/>
      <c r="CW358" s="368" t="n"/>
      <c r="CX358" s="368" t="n"/>
      <c r="CY358" s="368" t="n"/>
      <c r="CZ358" s="368" t="n"/>
      <c r="DA358" s="368" t="n"/>
      <c r="DB358" s="368" t="n"/>
      <c r="DC358" s="368" t="n"/>
      <c r="DD358" s="368" t="n"/>
    </row>
    <row r="359">
      <c r="A359" s="368" t="n"/>
      <c r="B359" s="368" t="n"/>
      <c r="C359" s="368" t="n"/>
      <c r="D359" s="368" t="n"/>
      <c r="E359" s="368" t="n"/>
      <c r="F359" s="368" t="n"/>
      <c r="G359" s="318" t="n"/>
      <c r="H359" s="368" t="n"/>
      <c r="I359" s="368" t="n"/>
      <c r="J359" s="368" t="n"/>
      <c r="K359" s="368" t="n"/>
      <c r="L359" s="368" t="n"/>
      <c r="M359" s="368" t="n"/>
      <c r="N359" s="368" t="n"/>
      <c r="O359" s="368" t="n"/>
      <c r="P359" s="368" t="n"/>
      <c r="Q359" s="368" t="n"/>
      <c r="R359" s="368" t="n"/>
      <c r="S359" s="368" t="n"/>
      <c r="T359" s="368" t="n"/>
      <c r="U359" s="368" t="n"/>
      <c r="V359" s="368" t="n"/>
      <c r="W359" s="368" t="n"/>
      <c r="X359" s="368" t="n"/>
      <c r="Y359" s="368" t="n"/>
      <c r="Z359" s="368" t="n"/>
      <c r="AA359" s="368" t="n"/>
      <c r="AB359" s="368" t="n"/>
      <c r="AC359" s="368" t="n"/>
      <c r="AD359" s="368" t="n"/>
      <c r="AE359" s="368" t="n"/>
      <c r="AF359" s="368" t="n"/>
      <c r="AG359" s="368" t="n"/>
      <c r="AH359" s="368" t="n"/>
      <c r="AI359" s="368" t="n"/>
      <c r="AJ359" s="368" t="n"/>
      <c r="AK359" s="368" t="n"/>
      <c r="AL359" s="368" t="n"/>
      <c r="AM359" s="368" t="n"/>
      <c r="AN359" s="368" t="n"/>
      <c r="AO359" s="368" t="n"/>
      <c r="AP359" s="319" t="n"/>
      <c r="AQ359" s="368" t="n"/>
      <c r="AR359" s="368" t="n"/>
      <c r="AS359" s="368" t="n"/>
      <c r="AT359" s="368" t="n"/>
      <c r="AU359" s="368" t="n"/>
      <c r="AV359" s="368" t="n"/>
      <c r="AW359" s="368" t="n"/>
      <c r="AX359" s="368" t="n"/>
      <c r="AY359" s="368" t="n"/>
      <c r="AZ359" s="368" t="n"/>
      <c r="BA359" s="368" t="n"/>
      <c r="BB359" s="368" t="n"/>
      <c r="BC359" s="368" t="n"/>
      <c r="BD359" s="368" t="n"/>
      <c r="BE359" s="368" t="n"/>
      <c r="BF359" s="368" t="n"/>
      <c r="BG359" s="368" t="n"/>
      <c r="BH359" s="368" t="n"/>
      <c r="BI359" s="368" t="n"/>
      <c r="BJ359" s="368" t="n"/>
      <c r="BK359" s="368" t="n"/>
      <c r="BL359" s="368" t="n"/>
      <c r="BM359" s="368" t="n"/>
      <c r="BN359" s="368" t="n"/>
      <c r="BO359" s="368" t="n"/>
      <c r="BP359" s="368" t="n"/>
      <c r="BQ359" s="320" t="n"/>
      <c r="BR359" s="368" t="n"/>
      <c r="BS359" s="368" t="n"/>
      <c r="BT359" s="368" t="n"/>
      <c r="BU359" s="368" t="n"/>
      <c r="BV359" s="368" t="n"/>
      <c r="BW359" s="368" t="n"/>
      <c r="BX359" s="368" t="n"/>
      <c r="BY359" s="368" t="n"/>
      <c r="BZ359" s="368" t="n"/>
      <c r="CA359" s="368" t="n"/>
      <c r="CB359" s="368" t="n"/>
      <c r="CC359" s="368" t="n"/>
      <c r="CD359" s="368" t="n"/>
      <c r="CE359" s="368" t="n"/>
      <c r="CF359" s="368" t="n"/>
      <c r="CG359" s="368" t="n"/>
      <c r="CH359" s="368" t="n"/>
      <c r="CI359" s="368" t="n"/>
      <c r="CJ359" s="368" t="n"/>
      <c r="CK359" s="368" t="n"/>
      <c r="CL359" s="368" t="n"/>
      <c r="CM359" s="368" t="n"/>
      <c r="CN359" s="368" t="n"/>
      <c r="CO359" s="368" t="n"/>
      <c r="CP359" s="368" t="n"/>
      <c r="CQ359" s="368" t="n"/>
      <c r="CR359" s="368" t="n"/>
      <c r="CS359" s="368" t="n"/>
      <c r="CT359" s="368" t="n"/>
      <c r="CU359" s="368" t="n"/>
      <c r="CV359" s="368" t="n"/>
      <c r="CW359" s="368" t="n"/>
      <c r="CX359" s="368" t="n"/>
      <c r="CY359" s="368" t="n"/>
      <c r="CZ359" s="368" t="n"/>
      <c r="DA359" s="368" t="n"/>
      <c r="DB359" s="368" t="n"/>
      <c r="DC359" s="368" t="n"/>
      <c r="DD359" s="368" t="n"/>
    </row>
    <row r="360">
      <c r="A360" s="368" t="n"/>
      <c r="B360" s="368" t="n"/>
      <c r="C360" s="368" t="n"/>
      <c r="D360" s="368" t="n"/>
      <c r="E360" s="368" t="n"/>
      <c r="F360" s="368" t="n"/>
      <c r="G360" s="318" t="n"/>
      <c r="H360" s="368" t="n"/>
      <c r="I360" s="368" t="n"/>
      <c r="J360" s="368" t="n"/>
      <c r="K360" s="368" t="n"/>
      <c r="L360" s="368" t="n"/>
      <c r="M360" s="368" t="n"/>
      <c r="N360" s="368" t="n"/>
      <c r="O360" s="368" t="n"/>
      <c r="P360" s="368" t="n"/>
      <c r="Q360" s="368" t="n"/>
      <c r="R360" s="368" t="n"/>
      <c r="S360" s="368" t="n"/>
      <c r="T360" s="368" t="n"/>
      <c r="U360" s="368" t="n"/>
      <c r="V360" s="368" t="n"/>
      <c r="W360" s="368" t="n"/>
      <c r="X360" s="368" t="n"/>
      <c r="Y360" s="368" t="n"/>
      <c r="Z360" s="368" t="n"/>
      <c r="AA360" s="368" t="n"/>
      <c r="AB360" s="368" t="n"/>
      <c r="AC360" s="368" t="n"/>
      <c r="AD360" s="368" t="n"/>
      <c r="AE360" s="368" t="n"/>
      <c r="AF360" s="368" t="n"/>
      <c r="AG360" s="368" t="n"/>
      <c r="AH360" s="368" t="n"/>
      <c r="AI360" s="368" t="n"/>
      <c r="AJ360" s="368" t="n"/>
      <c r="AK360" s="368" t="n"/>
      <c r="AL360" s="368" t="n"/>
      <c r="AM360" s="368" t="n"/>
      <c r="AN360" s="368" t="n"/>
      <c r="AO360" s="368" t="n"/>
      <c r="AP360" s="319" t="n"/>
      <c r="AQ360" s="368" t="n"/>
      <c r="AR360" s="368" t="n"/>
      <c r="AS360" s="368" t="n"/>
      <c r="AT360" s="368" t="n"/>
      <c r="AU360" s="368" t="n"/>
      <c r="AV360" s="368" t="n"/>
      <c r="AW360" s="368" t="n"/>
      <c r="AX360" s="368" t="n"/>
      <c r="AY360" s="368" t="n"/>
      <c r="AZ360" s="368" t="n"/>
      <c r="BA360" s="368" t="n"/>
      <c r="BB360" s="368" t="n"/>
      <c r="BC360" s="368" t="n"/>
      <c r="BD360" s="368" t="n"/>
      <c r="BE360" s="368" t="n"/>
      <c r="BF360" s="368" t="n"/>
      <c r="BG360" s="368" t="n"/>
      <c r="BH360" s="368" t="n"/>
      <c r="BI360" s="368" t="n"/>
      <c r="BJ360" s="368" t="n"/>
      <c r="BK360" s="368" t="n"/>
      <c r="BL360" s="368" t="n"/>
      <c r="BM360" s="368" t="n"/>
      <c r="BN360" s="368" t="n"/>
      <c r="BO360" s="368" t="n"/>
      <c r="BP360" s="368" t="n"/>
      <c r="BQ360" s="320" t="n"/>
      <c r="BR360" s="368" t="n"/>
      <c r="BS360" s="368" t="n"/>
      <c r="BT360" s="368" t="n"/>
      <c r="BU360" s="368" t="n"/>
      <c r="BV360" s="368" t="n"/>
      <c r="BW360" s="368" t="n"/>
      <c r="BX360" s="368" t="n"/>
      <c r="BY360" s="368" t="n"/>
      <c r="BZ360" s="368" t="n"/>
      <c r="CA360" s="368" t="n"/>
      <c r="CB360" s="368" t="n"/>
      <c r="CC360" s="368" t="n"/>
      <c r="CD360" s="368" t="n"/>
      <c r="CE360" s="368" t="n"/>
      <c r="CF360" s="368" t="n"/>
      <c r="CG360" s="368" t="n"/>
      <c r="CH360" s="368" t="n"/>
      <c r="CI360" s="368" t="n"/>
      <c r="CJ360" s="368" t="n"/>
      <c r="CK360" s="368" t="n"/>
      <c r="CL360" s="368" t="n"/>
      <c r="CM360" s="368" t="n"/>
      <c r="CN360" s="368" t="n"/>
      <c r="CO360" s="368" t="n"/>
      <c r="CP360" s="368" t="n"/>
      <c r="CQ360" s="368" t="n"/>
      <c r="CR360" s="368" t="n"/>
      <c r="CS360" s="368" t="n"/>
      <c r="CT360" s="368" t="n"/>
      <c r="CU360" s="368" t="n"/>
      <c r="CV360" s="368" t="n"/>
      <c r="CW360" s="368" t="n"/>
      <c r="CX360" s="368" t="n"/>
      <c r="CY360" s="368" t="n"/>
      <c r="CZ360" s="368" t="n"/>
      <c r="DA360" s="368" t="n"/>
      <c r="DB360" s="368" t="n"/>
      <c r="DC360" s="368" t="n"/>
      <c r="DD360" s="368" t="n"/>
    </row>
    <row r="361">
      <c r="A361" s="368" t="n"/>
      <c r="B361" s="368" t="n"/>
      <c r="C361" s="368" t="n"/>
      <c r="D361" s="368" t="n"/>
      <c r="E361" s="368" t="n"/>
      <c r="F361" s="368" t="n"/>
      <c r="G361" s="318" t="n"/>
      <c r="H361" s="368" t="n"/>
      <c r="I361" s="368" t="n"/>
      <c r="J361" s="368" t="n"/>
      <c r="K361" s="368" t="n"/>
      <c r="L361" s="368" t="n"/>
      <c r="M361" s="368" t="n"/>
      <c r="N361" s="368" t="n"/>
      <c r="O361" s="368" t="n"/>
      <c r="P361" s="368" t="n"/>
      <c r="Q361" s="368" t="n"/>
      <c r="R361" s="368" t="n"/>
      <c r="S361" s="368" t="n"/>
      <c r="T361" s="368" t="n"/>
      <c r="U361" s="368" t="n"/>
      <c r="V361" s="368" t="n"/>
      <c r="W361" s="368" t="n"/>
      <c r="X361" s="368" t="n"/>
      <c r="Y361" s="368" t="n"/>
      <c r="Z361" s="368" t="n"/>
      <c r="AA361" s="368" t="n"/>
      <c r="AB361" s="368" t="n"/>
      <c r="AC361" s="368" t="n"/>
      <c r="AD361" s="368" t="n"/>
      <c r="AE361" s="368" t="n"/>
      <c r="AF361" s="368" t="n"/>
      <c r="AG361" s="368" t="n"/>
      <c r="AH361" s="368" t="n"/>
      <c r="AI361" s="368" t="n"/>
      <c r="AJ361" s="368" t="n"/>
      <c r="AK361" s="368" t="n"/>
      <c r="AL361" s="368" t="n"/>
      <c r="AM361" s="368" t="n"/>
      <c r="AN361" s="368" t="n"/>
      <c r="AO361" s="368" t="n"/>
      <c r="AP361" s="319" t="n"/>
      <c r="AQ361" s="368" t="n"/>
      <c r="AR361" s="368" t="n"/>
      <c r="AS361" s="368" t="n"/>
      <c r="AT361" s="368" t="n"/>
      <c r="AU361" s="368" t="n"/>
      <c r="AV361" s="368" t="n"/>
      <c r="AW361" s="368" t="n"/>
      <c r="AX361" s="368" t="n"/>
      <c r="AY361" s="368" t="n"/>
      <c r="AZ361" s="368" t="n"/>
      <c r="BA361" s="368" t="n"/>
      <c r="BB361" s="368" t="n"/>
      <c r="BC361" s="368" t="n"/>
      <c r="BD361" s="368" t="n"/>
      <c r="BE361" s="368" t="n"/>
      <c r="BF361" s="368" t="n"/>
      <c r="BG361" s="368" t="n"/>
      <c r="BH361" s="368" t="n"/>
      <c r="BI361" s="368" t="n"/>
      <c r="BJ361" s="368" t="n"/>
      <c r="BK361" s="368" t="n"/>
      <c r="BL361" s="368" t="n"/>
      <c r="BM361" s="368" t="n"/>
      <c r="BN361" s="368" t="n"/>
      <c r="BO361" s="368" t="n"/>
      <c r="BP361" s="368" t="n"/>
      <c r="BQ361" s="320" t="n"/>
      <c r="BR361" s="368" t="n"/>
      <c r="BS361" s="368" t="n"/>
      <c r="BT361" s="368" t="n"/>
      <c r="BU361" s="368" t="n"/>
      <c r="BV361" s="368" t="n"/>
      <c r="BW361" s="368" t="n"/>
      <c r="BX361" s="368" t="n"/>
      <c r="BY361" s="368" t="n"/>
      <c r="BZ361" s="368" t="n"/>
      <c r="CA361" s="368" t="n"/>
      <c r="CB361" s="368" t="n"/>
      <c r="CC361" s="368" t="n"/>
      <c r="CD361" s="368" t="n"/>
      <c r="CE361" s="368" t="n"/>
      <c r="CF361" s="368" t="n"/>
      <c r="CG361" s="368" t="n"/>
      <c r="CH361" s="368" t="n"/>
      <c r="CI361" s="368" t="n"/>
      <c r="CJ361" s="368" t="n"/>
      <c r="CK361" s="368" t="n"/>
      <c r="CL361" s="368" t="n"/>
      <c r="CM361" s="368" t="n"/>
      <c r="CN361" s="368" t="n"/>
      <c r="CO361" s="368" t="n"/>
      <c r="CP361" s="368" t="n"/>
      <c r="CQ361" s="368" t="n"/>
      <c r="CR361" s="368" t="n"/>
      <c r="CS361" s="368" t="n"/>
      <c r="CT361" s="368" t="n"/>
      <c r="CU361" s="368" t="n"/>
      <c r="CV361" s="368" t="n"/>
      <c r="CW361" s="368" t="n"/>
      <c r="CX361" s="368" t="n"/>
      <c r="CY361" s="368" t="n"/>
      <c r="CZ361" s="368" t="n"/>
      <c r="DA361" s="368" t="n"/>
      <c r="DB361" s="368" t="n"/>
      <c r="DC361" s="368" t="n"/>
      <c r="DD361" s="368" t="n"/>
    </row>
    <row r="362">
      <c r="A362" s="368" t="n"/>
      <c r="B362" s="368" t="n"/>
      <c r="C362" s="368" t="n"/>
      <c r="D362" s="368" t="n"/>
      <c r="E362" s="368" t="n"/>
      <c r="F362" s="368" t="n"/>
      <c r="G362" s="318" t="n"/>
      <c r="H362" s="368" t="n"/>
      <c r="I362" s="368" t="n"/>
      <c r="J362" s="368" t="n"/>
      <c r="K362" s="368" t="n"/>
      <c r="L362" s="368" t="n"/>
      <c r="M362" s="368" t="n"/>
      <c r="N362" s="368" t="n"/>
      <c r="O362" s="368" t="n"/>
      <c r="P362" s="368" t="n"/>
      <c r="Q362" s="368" t="n"/>
      <c r="R362" s="368" t="n"/>
      <c r="S362" s="368" t="n"/>
      <c r="T362" s="368" t="n"/>
      <c r="U362" s="368" t="n"/>
      <c r="V362" s="368" t="n"/>
      <c r="W362" s="368" t="n"/>
      <c r="X362" s="368" t="n"/>
      <c r="Y362" s="368" t="n"/>
      <c r="Z362" s="368" t="n"/>
      <c r="AA362" s="368" t="n"/>
      <c r="AB362" s="368" t="n"/>
      <c r="AC362" s="368" t="n"/>
      <c r="AD362" s="368" t="n"/>
      <c r="AE362" s="368" t="n"/>
      <c r="AF362" s="368" t="n"/>
      <c r="AG362" s="368" t="n"/>
      <c r="AH362" s="368" t="n"/>
      <c r="AI362" s="368" t="n"/>
      <c r="AJ362" s="368" t="n"/>
      <c r="AK362" s="368" t="n"/>
      <c r="AL362" s="368" t="n"/>
      <c r="AM362" s="368" t="n"/>
      <c r="AN362" s="368" t="n"/>
      <c r="AO362" s="368" t="n"/>
      <c r="AP362" s="319" t="n"/>
      <c r="AQ362" s="368" t="n"/>
      <c r="AR362" s="368" t="n"/>
      <c r="AS362" s="368" t="n"/>
      <c r="AT362" s="368" t="n"/>
      <c r="AU362" s="368" t="n"/>
      <c r="AV362" s="368" t="n"/>
      <c r="AW362" s="368" t="n"/>
      <c r="AX362" s="368" t="n"/>
      <c r="AY362" s="368" t="n"/>
      <c r="AZ362" s="368" t="n"/>
      <c r="BA362" s="368" t="n"/>
      <c r="BB362" s="368" t="n"/>
      <c r="BC362" s="368" t="n"/>
      <c r="BD362" s="368" t="n"/>
      <c r="BE362" s="368" t="n"/>
      <c r="BF362" s="368" t="n"/>
      <c r="BG362" s="368" t="n"/>
      <c r="BH362" s="368" t="n"/>
      <c r="BI362" s="368" t="n"/>
      <c r="BJ362" s="368" t="n"/>
      <c r="BK362" s="368" t="n"/>
      <c r="BL362" s="368" t="n"/>
      <c r="BM362" s="368" t="n"/>
      <c r="BN362" s="368" t="n"/>
      <c r="BO362" s="368" t="n"/>
      <c r="BP362" s="368" t="n"/>
      <c r="BQ362" s="320" t="n"/>
      <c r="BR362" s="368" t="n"/>
      <c r="BS362" s="368" t="n"/>
      <c r="BT362" s="368" t="n"/>
      <c r="BU362" s="368" t="n"/>
      <c r="BV362" s="368" t="n"/>
      <c r="BW362" s="368" t="n"/>
      <c r="BX362" s="368" t="n"/>
      <c r="BY362" s="368" t="n"/>
      <c r="BZ362" s="368" t="n"/>
      <c r="CA362" s="368" t="n"/>
      <c r="CB362" s="368" t="n"/>
      <c r="CC362" s="368" t="n"/>
      <c r="CD362" s="368" t="n"/>
      <c r="CE362" s="368" t="n"/>
      <c r="CF362" s="368" t="n"/>
      <c r="CG362" s="368" t="n"/>
      <c r="CH362" s="368" t="n"/>
      <c r="CI362" s="368" t="n"/>
      <c r="CJ362" s="368" t="n"/>
      <c r="CK362" s="368" t="n"/>
      <c r="CL362" s="368" t="n"/>
      <c r="CM362" s="368" t="n"/>
      <c r="CN362" s="368" t="n"/>
      <c r="CO362" s="368" t="n"/>
      <c r="CP362" s="368" t="n"/>
      <c r="CQ362" s="368" t="n"/>
      <c r="CR362" s="368" t="n"/>
      <c r="CS362" s="368" t="n"/>
      <c r="CT362" s="368" t="n"/>
      <c r="CU362" s="368" t="n"/>
      <c r="CV362" s="368" t="n"/>
      <c r="CW362" s="368" t="n"/>
      <c r="CX362" s="368" t="n"/>
      <c r="CY362" s="368" t="n"/>
      <c r="CZ362" s="368" t="n"/>
      <c r="DA362" s="368" t="n"/>
      <c r="DB362" s="368" t="n"/>
      <c r="DC362" s="368" t="n"/>
      <c r="DD362" s="368" t="n"/>
    </row>
    <row r="363">
      <c r="A363" s="368" t="n"/>
      <c r="B363" s="368" t="n"/>
      <c r="C363" s="368" t="n"/>
      <c r="D363" s="368" t="n"/>
      <c r="E363" s="368" t="n"/>
      <c r="F363" s="368" t="n"/>
      <c r="G363" s="318" t="n"/>
      <c r="H363" s="368" t="n"/>
      <c r="I363" s="368" t="n"/>
      <c r="J363" s="368" t="n"/>
      <c r="K363" s="368" t="n"/>
      <c r="L363" s="368" t="n"/>
      <c r="M363" s="368" t="n"/>
      <c r="N363" s="368" t="n"/>
      <c r="O363" s="368" t="n"/>
      <c r="P363" s="368" t="n"/>
      <c r="Q363" s="368" t="n"/>
      <c r="R363" s="368" t="n"/>
      <c r="S363" s="368" t="n"/>
      <c r="T363" s="368" t="n"/>
      <c r="U363" s="368" t="n"/>
      <c r="V363" s="368" t="n"/>
      <c r="W363" s="368" t="n"/>
      <c r="X363" s="368" t="n"/>
      <c r="Y363" s="368" t="n"/>
      <c r="Z363" s="368" t="n"/>
      <c r="AA363" s="368" t="n"/>
      <c r="AB363" s="368" t="n"/>
      <c r="AC363" s="368" t="n"/>
      <c r="AD363" s="368" t="n"/>
      <c r="AE363" s="368" t="n"/>
      <c r="AF363" s="368" t="n"/>
      <c r="AG363" s="368" t="n"/>
      <c r="AH363" s="368" t="n"/>
      <c r="AI363" s="368" t="n"/>
      <c r="AJ363" s="368" t="n"/>
      <c r="AK363" s="368" t="n"/>
      <c r="AL363" s="368" t="n"/>
      <c r="AM363" s="368" t="n"/>
      <c r="AN363" s="368" t="n"/>
      <c r="AO363" s="368" t="n"/>
      <c r="AP363" s="319" t="n"/>
      <c r="AQ363" s="368" t="n"/>
      <c r="AR363" s="368" t="n"/>
      <c r="AS363" s="368" t="n"/>
      <c r="AT363" s="368" t="n"/>
      <c r="AU363" s="368" t="n"/>
      <c r="AV363" s="368" t="n"/>
      <c r="AW363" s="368" t="n"/>
      <c r="AX363" s="368" t="n"/>
      <c r="AY363" s="368" t="n"/>
      <c r="AZ363" s="368" t="n"/>
      <c r="BA363" s="368" t="n"/>
      <c r="BB363" s="368" t="n"/>
      <c r="BC363" s="368" t="n"/>
      <c r="BD363" s="368" t="n"/>
      <c r="BE363" s="368" t="n"/>
      <c r="BF363" s="368" t="n"/>
      <c r="BG363" s="368" t="n"/>
      <c r="BH363" s="368" t="n"/>
      <c r="BI363" s="368" t="n"/>
      <c r="BJ363" s="368" t="n"/>
      <c r="BK363" s="368" t="n"/>
      <c r="BL363" s="368" t="n"/>
      <c r="BM363" s="368" t="n"/>
      <c r="BN363" s="368" t="n"/>
      <c r="BO363" s="368" t="n"/>
      <c r="BP363" s="368" t="n"/>
      <c r="BQ363" s="320" t="n"/>
      <c r="BR363" s="368" t="n"/>
      <c r="BS363" s="368" t="n"/>
      <c r="BT363" s="368" t="n"/>
      <c r="BU363" s="368" t="n"/>
      <c r="BV363" s="368" t="n"/>
      <c r="BW363" s="368" t="n"/>
      <c r="BX363" s="368" t="n"/>
      <c r="BY363" s="368" t="n"/>
      <c r="BZ363" s="368" t="n"/>
      <c r="CA363" s="368" t="n"/>
      <c r="CB363" s="368" t="n"/>
      <c r="CC363" s="368" t="n"/>
      <c r="CD363" s="368" t="n"/>
      <c r="CE363" s="368" t="n"/>
      <c r="CF363" s="368" t="n"/>
      <c r="CG363" s="368" t="n"/>
      <c r="CH363" s="368" t="n"/>
      <c r="CI363" s="368" t="n"/>
      <c r="CJ363" s="368" t="n"/>
      <c r="CK363" s="368" t="n"/>
      <c r="CL363" s="368" t="n"/>
      <c r="CM363" s="368" t="n"/>
      <c r="CN363" s="368" t="n"/>
      <c r="CO363" s="368" t="n"/>
      <c r="CP363" s="368" t="n"/>
      <c r="CQ363" s="368" t="n"/>
      <c r="CR363" s="368" t="n"/>
      <c r="CS363" s="368" t="n"/>
      <c r="CT363" s="368" t="n"/>
      <c r="CU363" s="368" t="n"/>
      <c r="CV363" s="368" t="n"/>
      <c r="CW363" s="368" t="n"/>
      <c r="CX363" s="368" t="n"/>
      <c r="CY363" s="368" t="n"/>
      <c r="CZ363" s="368" t="n"/>
      <c r="DA363" s="368" t="n"/>
      <c r="DB363" s="368" t="n"/>
      <c r="DC363" s="368" t="n"/>
      <c r="DD363" s="368" t="n"/>
    </row>
    <row r="364">
      <c r="A364" s="368" t="n"/>
      <c r="B364" s="368" t="n"/>
      <c r="C364" s="368" t="n"/>
      <c r="D364" s="368" t="n"/>
      <c r="E364" s="368" t="n"/>
      <c r="F364" s="368" t="n"/>
      <c r="G364" s="318" t="n"/>
      <c r="H364" s="368" t="n"/>
      <c r="I364" s="368" t="n"/>
      <c r="J364" s="368" t="n"/>
      <c r="K364" s="368" t="n"/>
      <c r="L364" s="368" t="n"/>
      <c r="M364" s="368" t="n"/>
      <c r="N364" s="368" t="n"/>
      <c r="O364" s="368" t="n"/>
      <c r="P364" s="368" t="n"/>
      <c r="Q364" s="368" t="n"/>
      <c r="R364" s="368" t="n"/>
      <c r="S364" s="368" t="n"/>
      <c r="T364" s="368" t="n"/>
      <c r="U364" s="368" t="n"/>
      <c r="V364" s="368" t="n"/>
      <c r="W364" s="368" t="n"/>
      <c r="X364" s="368" t="n"/>
      <c r="Y364" s="368" t="n"/>
      <c r="Z364" s="368" t="n"/>
      <c r="AA364" s="368" t="n"/>
      <c r="AB364" s="368" t="n"/>
      <c r="AC364" s="368" t="n"/>
      <c r="AD364" s="368" t="n"/>
      <c r="AE364" s="368" t="n"/>
      <c r="AF364" s="368" t="n"/>
      <c r="AG364" s="368" t="n"/>
      <c r="AH364" s="368" t="n"/>
      <c r="AI364" s="368" t="n"/>
      <c r="AJ364" s="368" t="n"/>
      <c r="AK364" s="368" t="n"/>
      <c r="AL364" s="368" t="n"/>
      <c r="AM364" s="368" t="n"/>
      <c r="AN364" s="368" t="n"/>
      <c r="AO364" s="368" t="n"/>
      <c r="AP364" s="319" t="n"/>
      <c r="AQ364" s="368" t="n"/>
      <c r="AR364" s="368" t="n"/>
      <c r="AS364" s="368" t="n"/>
      <c r="AT364" s="368" t="n"/>
      <c r="AU364" s="368" t="n"/>
      <c r="AV364" s="368" t="n"/>
      <c r="AW364" s="368" t="n"/>
      <c r="AX364" s="368" t="n"/>
      <c r="AY364" s="368" t="n"/>
      <c r="AZ364" s="368" t="n"/>
      <c r="BA364" s="368" t="n"/>
      <c r="BB364" s="368" t="n"/>
      <c r="BC364" s="368" t="n"/>
      <c r="BD364" s="368" t="n"/>
      <c r="BE364" s="368" t="n"/>
      <c r="BF364" s="368" t="n"/>
      <c r="BG364" s="368" t="n"/>
      <c r="BH364" s="368" t="n"/>
      <c r="BI364" s="368" t="n"/>
      <c r="BJ364" s="368" t="n"/>
      <c r="BK364" s="368" t="n"/>
      <c r="BL364" s="368" t="n"/>
      <c r="BM364" s="368" t="n"/>
      <c r="BN364" s="368" t="n"/>
      <c r="BO364" s="368" t="n"/>
      <c r="BP364" s="368" t="n"/>
      <c r="BQ364" s="320" t="n"/>
      <c r="BR364" s="368" t="n"/>
      <c r="BS364" s="368" t="n"/>
      <c r="BT364" s="368" t="n"/>
      <c r="BU364" s="368" t="n"/>
      <c r="BV364" s="368" t="n"/>
      <c r="BW364" s="368" t="n"/>
      <c r="BX364" s="368" t="n"/>
      <c r="BY364" s="368" t="n"/>
      <c r="BZ364" s="368" t="n"/>
      <c r="CA364" s="368" t="n"/>
      <c r="CB364" s="368" t="n"/>
      <c r="CC364" s="368" t="n"/>
      <c r="CD364" s="368" t="n"/>
      <c r="CE364" s="368" t="n"/>
      <c r="CF364" s="368" t="n"/>
      <c r="CG364" s="368" t="n"/>
      <c r="CH364" s="368" t="n"/>
      <c r="CI364" s="368" t="n"/>
      <c r="CJ364" s="368" t="n"/>
      <c r="CK364" s="368" t="n"/>
      <c r="CL364" s="368" t="n"/>
      <c r="CM364" s="368" t="n"/>
      <c r="CN364" s="368" t="n"/>
      <c r="CO364" s="368" t="n"/>
      <c r="CP364" s="368" t="n"/>
      <c r="CQ364" s="368" t="n"/>
      <c r="CR364" s="368" t="n"/>
      <c r="CS364" s="368" t="n"/>
      <c r="CT364" s="368" t="n"/>
      <c r="CU364" s="368" t="n"/>
      <c r="CV364" s="368" t="n"/>
      <c r="CW364" s="368" t="n"/>
      <c r="CX364" s="368" t="n"/>
      <c r="CY364" s="368" t="n"/>
      <c r="CZ364" s="368" t="n"/>
      <c r="DA364" s="368" t="n"/>
      <c r="DB364" s="368" t="n"/>
      <c r="DC364" s="368" t="n"/>
      <c r="DD364" s="368" t="n"/>
    </row>
    <row r="365">
      <c r="A365" s="368" t="n"/>
      <c r="B365" s="368" t="n"/>
      <c r="C365" s="368" t="n"/>
      <c r="D365" s="368" t="n"/>
      <c r="E365" s="368" t="n"/>
      <c r="F365" s="368" t="n"/>
      <c r="G365" s="318" t="n"/>
      <c r="H365" s="368" t="n"/>
      <c r="I365" s="368" t="n"/>
      <c r="J365" s="368" t="n"/>
      <c r="K365" s="368" t="n"/>
      <c r="L365" s="368" t="n"/>
      <c r="M365" s="368" t="n"/>
      <c r="N365" s="368" t="n"/>
      <c r="O365" s="368" t="n"/>
      <c r="P365" s="368" t="n"/>
      <c r="Q365" s="368" t="n"/>
      <c r="R365" s="368" t="n"/>
      <c r="S365" s="368" t="n"/>
      <c r="T365" s="368" t="n"/>
      <c r="U365" s="368" t="n"/>
      <c r="V365" s="368" t="n"/>
      <c r="W365" s="368" t="n"/>
      <c r="X365" s="368" t="n"/>
      <c r="Y365" s="368" t="n"/>
      <c r="Z365" s="368" t="n"/>
      <c r="AA365" s="368" t="n"/>
      <c r="AB365" s="368" t="n"/>
      <c r="AC365" s="368" t="n"/>
      <c r="AD365" s="368" t="n"/>
      <c r="AE365" s="368" t="n"/>
      <c r="AF365" s="368" t="n"/>
      <c r="AG365" s="368" t="n"/>
      <c r="AH365" s="368" t="n"/>
      <c r="AI365" s="368" t="n"/>
      <c r="AJ365" s="368" t="n"/>
      <c r="AK365" s="368" t="n"/>
      <c r="AL365" s="368" t="n"/>
      <c r="AM365" s="368" t="n"/>
      <c r="AN365" s="368" t="n"/>
      <c r="AO365" s="368" t="n"/>
      <c r="AP365" s="319" t="n"/>
      <c r="AQ365" s="368" t="n"/>
      <c r="AR365" s="368" t="n"/>
      <c r="AS365" s="368" t="n"/>
      <c r="AT365" s="368" t="n"/>
      <c r="AU365" s="368" t="n"/>
      <c r="AV365" s="368" t="n"/>
      <c r="AW365" s="368" t="n"/>
      <c r="AX365" s="368" t="n"/>
      <c r="AY365" s="368" t="n"/>
      <c r="AZ365" s="368" t="n"/>
      <c r="BA365" s="368" t="n"/>
      <c r="BB365" s="368" t="n"/>
      <c r="BC365" s="368" t="n"/>
      <c r="BD365" s="368" t="n"/>
      <c r="BE365" s="368" t="n"/>
      <c r="BF365" s="368" t="n"/>
      <c r="BG365" s="368" t="n"/>
      <c r="BH365" s="368" t="n"/>
      <c r="BI365" s="368" t="n"/>
      <c r="BJ365" s="368" t="n"/>
      <c r="BK365" s="368" t="n"/>
      <c r="BL365" s="368" t="n"/>
      <c r="BM365" s="368" t="n"/>
      <c r="BN365" s="368" t="n"/>
      <c r="BO365" s="368" t="n"/>
      <c r="BP365" s="368" t="n"/>
      <c r="BQ365" s="320" t="n"/>
      <c r="BR365" s="368" t="n"/>
      <c r="BS365" s="368" t="n"/>
      <c r="BT365" s="368" t="n"/>
      <c r="BU365" s="368" t="n"/>
      <c r="BV365" s="368" t="n"/>
      <c r="BW365" s="368" t="n"/>
      <c r="BX365" s="368" t="n"/>
      <c r="BY365" s="368" t="n"/>
      <c r="BZ365" s="368" t="n"/>
      <c r="CA365" s="368" t="n"/>
      <c r="CB365" s="368" t="n"/>
      <c r="CC365" s="368" t="n"/>
      <c r="CD365" s="368" t="n"/>
      <c r="CE365" s="368" t="n"/>
      <c r="CF365" s="368" t="n"/>
      <c r="CG365" s="368" t="n"/>
      <c r="CH365" s="368" t="n"/>
      <c r="CI365" s="368" t="n"/>
      <c r="CJ365" s="368" t="n"/>
      <c r="CK365" s="368" t="n"/>
      <c r="CL365" s="368" t="n"/>
      <c r="CM365" s="368" t="n"/>
      <c r="CN365" s="368" t="n"/>
      <c r="CO365" s="368" t="n"/>
      <c r="CP365" s="368" t="n"/>
      <c r="CQ365" s="368" t="n"/>
      <c r="CR365" s="368" t="n"/>
      <c r="CS365" s="368" t="n"/>
      <c r="CT365" s="368" t="n"/>
      <c r="CU365" s="368" t="n"/>
      <c r="CV365" s="368" t="n"/>
      <c r="CW365" s="368" t="n"/>
      <c r="CX365" s="368" t="n"/>
      <c r="CY365" s="368" t="n"/>
      <c r="CZ365" s="368" t="n"/>
      <c r="DA365" s="368" t="n"/>
      <c r="DB365" s="368" t="n"/>
      <c r="DC365" s="368" t="n"/>
      <c r="DD365" s="368" t="n"/>
    </row>
    <row r="366">
      <c r="A366" s="368" t="n"/>
      <c r="B366" s="368" t="n"/>
      <c r="C366" s="368" t="n"/>
      <c r="D366" s="368" t="n"/>
      <c r="E366" s="368" t="n"/>
      <c r="F366" s="368" t="n"/>
      <c r="G366" s="318" t="n"/>
      <c r="H366" s="368" t="n"/>
      <c r="I366" s="368" t="n"/>
      <c r="J366" s="368" t="n"/>
      <c r="K366" s="368" t="n"/>
      <c r="L366" s="368" t="n"/>
      <c r="M366" s="368" t="n"/>
      <c r="N366" s="368" t="n"/>
      <c r="O366" s="368" t="n"/>
      <c r="P366" s="368" t="n"/>
      <c r="Q366" s="368" t="n"/>
      <c r="R366" s="368" t="n"/>
      <c r="S366" s="368" t="n"/>
      <c r="T366" s="368" t="n"/>
      <c r="U366" s="368" t="n"/>
      <c r="V366" s="368" t="n"/>
      <c r="W366" s="368" t="n"/>
      <c r="X366" s="368" t="n"/>
      <c r="Y366" s="368" t="n"/>
      <c r="Z366" s="368" t="n"/>
      <c r="AA366" s="368" t="n"/>
      <c r="AB366" s="368" t="n"/>
      <c r="AC366" s="368" t="n"/>
      <c r="AD366" s="368" t="n"/>
      <c r="AE366" s="368" t="n"/>
      <c r="AF366" s="368" t="n"/>
      <c r="AG366" s="368" t="n"/>
      <c r="AH366" s="368" t="n"/>
      <c r="AI366" s="368" t="n"/>
      <c r="AJ366" s="368" t="n"/>
      <c r="AK366" s="368" t="n"/>
      <c r="AL366" s="368" t="n"/>
      <c r="AM366" s="368" t="n"/>
      <c r="AN366" s="368" t="n"/>
      <c r="AO366" s="368" t="n"/>
      <c r="AP366" s="319" t="n"/>
      <c r="AQ366" s="368" t="n"/>
      <c r="AR366" s="368" t="n"/>
      <c r="AS366" s="368" t="n"/>
      <c r="AT366" s="368" t="n"/>
      <c r="AU366" s="368" t="n"/>
      <c r="AV366" s="368" t="n"/>
      <c r="AW366" s="368" t="n"/>
      <c r="AX366" s="368" t="n"/>
      <c r="AY366" s="368" t="n"/>
      <c r="AZ366" s="368" t="n"/>
      <c r="BA366" s="368" t="n"/>
      <c r="BB366" s="368" t="n"/>
      <c r="BC366" s="368" t="n"/>
      <c r="BD366" s="368" t="n"/>
      <c r="BE366" s="368" t="n"/>
      <c r="BF366" s="368" t="n"/>
      <c r="BG366" s="368" t="n"/>
      <c r="BH366" s="368" t="n"/>
      <c r="BI366" s="368" t="n"/>
      <c r="BJ366" s="368" t="n"/>
      <c r="BK366" s="368" t="n"/>
      <c r="BL366" s="368" t="n"/>
      <c r="BM366" s="368" t="n"/>
      <c r="BN366" s="368" t="n"/>
      <c r="BO366" s="368" t="n"/>
      <c r="BP366" s="368" t="n"/>
      <c r="BQ366" s="320" t="n"/>
      <c r="BR366" s="368" t="n"/>
      <c r="BS366" s="368" t="n"/>
      <c r="BT366" s="368" t="n"/>
      <c r="BU366" s="368" t="n"/>
      <c r="BV366" s="368" t="n"/>
      <c r="BW366" s="368" t="n"/>
      <c r="BX366" s="368" t="n"/>
      <c r="BY366" s="368" t="n"/>
      <c r="BZ366" s="368" t="n"/>
      <c r="CA366" s="368" t="n"/>
      <c r="CB366" s="368" t="n"/>
      <c r="CC366" s="368" t="n"/>
      <c r="CD366" s="368" t="n"/>
      <c r="CE366" s="368" t="n"/>
      <c r="CF366" s="368" t="n"/>
      <c r="CG366" s="368" t="n"/>
      <c r="CH366" s="368" t="n"/>
      <c r="CI366" s="368" t="n"/>
      <c r="CJ366" s="368" t="n"/>
      <c r="CK366" s="368" t="n"/>
      <c r="CL366" s="368" t="n"/>
      <c r="CM366" s="368" t="n"/>
      <c r="CN366" s="368" t="n"/>
      <c r="CO366" s="368" t="n"/>
      <c r="CP366" s="368" t="n"/>
      <c r="CQ366" s="368" t="n"/>
      <c r="CR366" s="368" t="n"/>
      <c r="CS366" s="368" t="n"/>
      <c r="CT366" s="368" t="n"/>
      <c r="CU366" s="368" t="n"/>
      <c r="CV366" s="368" t="n"/>
      <c r="CW366" s="368" t="n"/>
      <c r="CX366" s="368" t="n"/>
      <c r="CY366" s="368" t="n"/>
      <c r="CZ366" s="368" t="n"/>
      <c r="DA366" s="368" t="n"/>
      <c r="DB366" s="368" t="n"/>
      <c r="DC366" s="368" t="n"/>
      <c r="DD366" s="368" t="n"/>
    </row>
    <row r="367">
      <c r="A367" s="368" t="n"/>
      <c r="B367" s="368" t="n"/>
      <c r="C367" s="368" t="n"/>
      <c r="D367" s="368" t="n"/>
      <c r="E367" s="368" t="n"/>
      <c r="F367" s="368" t="n"/>
      <c r="G367" s="318" t="n"/>
      <c r="H367" s="368" t="n"/>
      <c r="I367" s="368" t="n"/>
      <c r="J367" s="368" t="n"/>
      <c r="K367" s="368" t="n"/>
      <c r="L367" s="368" t="n"/>
      <c r="M367" s="368" t="n"/>
      <c r="N367" s="368" t="n"/>
      <c r="O367" s="368" t="n"/>
      <c r="P367" s="368" t="n"/>
      <c r="Q367" s="368" t="n"/>
      <c r="R367" s="368" t="n"/>
      <c r="S367" s="368" t="n"/>
      <c r="T367" s="368" t="n"/>
      <c r="U367" s="368" t="n"/>
      <c r="V367" s="368" t="n"/>
      <c r="W367" s="368" t="n"/>
      <c r="X367" s="368" t="n"/>
      <c r="Y367" s="368" t="n"/>
      <c r="Z367" s="368" t="n"/>
      <c r="AA367" s="368" t="n"/>
      <c r="AB367" s="368" t="n"/>
      <c r="AC367" s="368" t="n"/>
      <c r="AD367" s="368" t="n"/>
      <c r="AE367" s="368" t="n"/>
      <c r="AF367" s="368" t="n"/>
      <c r="AG367" s="368" t="n"/>
      <c r="AH367" s="368" t="n"/>
      <c r="AI367" s="368" t="n"/>
      <c r="AJ367" s="368" t="n"/>
      <c r="AK367" s="368" t="n"/>
      <c r="AL367" s="368" t="n"/>
      <c r="AM367" s="368" t="n"/>
      <c r="AN367" s="368" t="n"/>
      <c r="AO367" s="368" t="n"/>
      <c r="AP367" s="319" t="n"/>
      <c r="AQ367" s="368" t="n"/>
      <c r="AR367" s="368" t="n"/>
      <c r="AS367" s="368" t="n"/>
      <c r="AT367" s="368" t="n"/>
      <c r="AU367" s="368" t="n"/>
      <c r="AV367" s="368" t="n"/>
      <c r="AW367" s="368" t="n"/>
      <c r="AX367" s="368" t="n"/>
      <c r="AY367" s="368" t="n"/>
      <c r="AZ367" s="368" t="n"/>
      <c r="BA367" s="368" t="n"/>
      <c r="BB367" s="368" t="n"/>
      <c r="BC367" s="368" t="n"/>
      <c r="BD367" s="368" t="n"/>
      <c r="BE367" s="368" t="n"/>
      <c r="BF367" s="368" t="n"/>
      <c r="BG367" s="368" t="n"/>
      <c r="BH367" s="368" t="n"/>
      <c r="BI367" s="368" t="n"/>
      <c r="BJ367" s="368" t="n"/>
      <c r="BK367" s="368" t="n"/>
      <c r="BL367" s="368" t="n"/>
      <c r="BM367" s="368" t="n"/>
      <c r="BN367" s="368" t="n"/>
      <c r="BO367" s="368" t="n"/>
      <c r="BP367" s="368" t="n"/>
      <c r="BQ367" s="320" t="n"/>
      <c r="BR367" s="368" t="n"/>
      <c r="BS367" s="368" t="n"/>
      <c r="BT367" s="368" t="n"/>
      <c r="BU367" s="368" t="n"/>
      <c r="BV367" s="368" t="n"/>
      <c r="BW367" s="368" t="n"/>
      <c r="BX367" s="368" t="n"/>
      <c r="BY367" s="368" t="n"/>
      <c r="BZ367" s="368" t="n"/>
      <c r="CA367" s="368" t="n"/>
      <c r="CB367" s="368" t="n"/>
      <c r="CC367" s="368" t="n"/>
      <c r="CD367" s="368" t="n"/>
      <c r="CE367" s="368" t="n"/>
      <c r="CF367" s="368" t="n"/>
      <c r="CG367" s="368" t="n"/>
      <c r="CH367" s="368" t="n"/>
      <c r="CI367" s="368" t="n"/>
      <c r="CJ367" s="368" t="n"/>
      <c r="CK367" s="368" t="n"/>
      <c r="CL367" s="368" t="n"/>
      <c r="CM367" s="368" t="n"/>
      <c r="CN367" s="368" t="n"/>
      <c r="CO367" s="368" t="n"/>
      <c r="CP367" s="368" t="n"/>
      <c r="CQ367" s="368" t="n"/>
      <c r="CR367" s="368" t="n"/>
      <c r="CS367" s="368" t="n"/>
      <c r="CT367" s="368" t="n"/>
      <c r="CU367" s="368" t="n"/>
      <c r="CV367" s="368" t="n"/>
      <c r="CW367" s="368" t="n"/>
      <c r="CX367" s="368" t="n"/>
      <c r="CY367" s="368" t="n"/>
      <c r="CZ367" s="368" t="n"/>
      <c r="DA367" s="368" t="n"/>
      <c r="DB367" s="368" t="n"/>
      <c r="DC367" s="368" t="n"/>
      <c r="DD367" s="368" t="n"/>
    </row>
    <row r="368">
      <c r="A368" s="368" t="n"/>
      <c r="B368" s="368" t="n"/>
      <c r="C368" s="368" t="n"/>
      <c r="D368" s="368" t="n"/>
      <c r="E368" s="368" t="n"/>
      <c r="F368" s="368" t="n"/>
      <c r="G368" s="318" t="n"/>
      <c r="H368" s="368" t="n"/>
      <c r="I368" s="368" t="n"/>
      <c r="J368" s="368" t="n"/>
      <c r="K368" s="368" t="n"/>
      <c r="L368" s="368" t="n"/>
      <c r="M368" s="368" t="n"/>
      <c r="N368" s="368" t="n"/>
      <c r="O368" s="368" t="n"/>
      <c r="P368" s="368" t="n"/>
      <c r="Q368" s="368" t="n"/>
      <c r="R368" s="368" t="n"/>
      <c r="S368" s="368" t="n"/>
      <c r="T368" s="368" t="n"/>
      <c r="U368" s="368" t="n"/>
      <c r="V368" s="368" t="n"/>
      <c r="W368" s="368" t="n"/>
      <c r="X368" s="368" t="n"/>
      <c r="Y368" s="368" t="n"/>
      <c r="Z368" s="368" t="n"/>
      <c r="AA368" s="368" t="n"/>
      <c r="AB368" s="368" t="n"/>
      <c r="AC368" s="368" t="n"/>
      <c r="AD368" s="368" t="n"/>
      <c r="AE368" s="368" t="n"/>
      <c r="AF368" s="368" t="n"/>
      <c r="AG368" s="368" t="n"/>
      <c r="AH368" s="368" t="n"/>
      <c r="AI368" s="368" t="n"/>
      <c r="AJ368" s="368" t="n"/>
      <c r="AK368" s="368" t="n"/>
      <c r="AL368" s="368" t="n"/>
      <c r="AM368" s="368" t="n"/>
      <c r="AN368" s="368" t="n"/>
      <c r="AO368" s="368" t="n"/>
      <c r="AP368" s="319" t="n"/>
      <c r="AQ368" s="368" t="n"/>
      <c r="AR368" s="368" t="n"/>
      <c r="AS368" s="368" t="n"/>
      <c r="AT368" s="368" t="n"/>
      <c r="AU368" s="368" t="n"/>
      <c r="AV368" s="368" t="n"/>
      <c r="AW368" s="368" t="n"/>
      <c r="AX368" s="368" t="n"/>
      <c r="AY368" s="368" t="n"/>
      <c r="AZ368" s="368" t="n"/>
      <c r="BA368" s="368" t="n"/>
      <c r="BB368" s="368" t="n"/>
      <c r="BC368" s="368" t="n"/>
      <c r="BD368" s="368" t="n"/>
      <c r="BE368" s="368" t="n"/>
      <c r="BF368" s="368" t="n"/>
      <c r="BG368" s="368" t="n"/>
      <c r="BH368" s="368" t="n"/>
      <c r="BI368" s="368" t="n"/>
      <c r="BJ368" s="368" t="n"/>
      <c r="BK368" s="368" t="n"/>
      <c r="BL368" s="368" t="n"/>
      <c r="BM368" s="368" t="n"/>
      <c r="BN368" s="368" t="n"/>
      <c r="BO368" s="368" t="n"/>
      <c r="BP368" s="368" t="n"/>
      <c r="BQ368" s="320" t="n"/>
      <c r="BR368" s="368" t="n"/>
      <c r="BS368" s="368" t="n"/>
      <c r="BT368" s="368" t="n"/>
      <c r="BU368" s="368" t="n"/>
      <c r="BV368" s="368" t="n"/>
      <c r="BW368" s="368" t="n"/>
      <c r="BX368" s="368" t="n"/>
      <c r="BY368" s="368" t="n"/>
      <c r="BZ368" s="368" t="n"/>
      <c r="CA368" s="368" t="n"/>
      <c r="CB368" s="368" t="n"/>
      <c r="CC368" s="368" t="n"/>
      <c r="CD368" s="368" t="n"/>
      <c r="CE368" s="368" t="n"/>
      <c r="CF368" s="368" t="n"/>
      <c r="CG368" s="368" t="n"/>
      <c r="CH368" s="368" t="n"/>
      <c r="CI368" s="368" t="n"/>
      <c r="CJ368" s="368" t="n"/>
      <c r="CK368" s="368" t="n"/>
      <c r="CL368" s="368" t="n"/>
      <c r="CM368" s="368" t="n"/>
      <c r="CN368" s="368" t="n"/>
      <c r="CO368" s="368" t="n"/>
      <c r="CP368" s="368" t="n"/>
      <c r="CQ368" s="368" t="n"/>
      <c r="CR368" s="368" t="n"/>
      <c r="CS368" s="368" t="n"/>
      <c r="CT368" s="368" t="n"/>
      <c r="CU368" s="368" t="n"/>
      <c r="CV368" s="368" t="n"/>
      <c r="CW368" s="368" t="n"/>
      <c r="CX368" s="368" t="n"/>
      <c r="CY368" s="368" t="n"/>
      <c r="CZ368" s="368" t="n"/>
      <c r="DA368" s="368" t="n"/>
      <c r="DB368" s="368" t="n"/>
      <c r="DC368" s="368" t="n"/>
      <c r="DD368" s="368" t="n"/>
    </row>
    <row r="369">
      <c r="A369" s="368" t="n"/>
      <c r="B369" s="368" t="n"/>
      <c r="C369" s="368" t="n"/>
      <c r="D369" s="368" t="n"/>
      <c r="E369" s="368" t="n"/>
      <c r="F369" s="368" t="n"/>
      <c r="G369" s="318" t="n"/>
      <c r="H369" s="368" t="n"/>
      <c r="I369" s="368" t="n"/>
      <c r="J369" s="368" t="n"/>
      <c r="K369" s="368" t="n"/>
      <c r="L369" s="368" t="n"/>
      <c r="M369" s="368" t="n"/>
      <c r="N369" s="368" t="n"/>
      <c r="O369" s="368" t="n"/>
      <c r="P369" s="368" t="n"/>
      <c r="Q369" s="368" t="n"/>
      <c r="R369" s="368" t="n"/>
      <c r="S369" s="368" t="n"/>
      <c r="T369" s="368" t="n"/>
      <c r="U369" s="368" t="n"/>
      <c r="V369" s="368" t="n"/>
      <c r="W369" s="368" t="n"/>
      <c r="X369" s="368" t="n"/>
      <c r="Y369" s="368" t="n"/>
      <c r="Z369" s="368" t="n"/>
      <c r="AA369" s="368" t="n"/>
      <c r="AB369" s="368" t="n"/>
      <c r="AC369" s="368" t="n"/>
      <c r="AD369" s="368" t="n"/>
      <c r="AE369" s="368" t="n"/>
      <c r="AF369" s="368" t="n"/>
      <c r="AG369" s="368" t="n"/>
      <c r="AH369" s="368" t="n"/>
      <c r="AI369" s="368" t="n"/>
      <c r="AJ369" s="368" t="n"/>
      <c r="AK369" s="368" t="n"/>
      <c r="AL369" s="368" t="n"/>
      <c r="AM369" s="368" t="n"/>
      <c r="AN369" s="368" t="n"/>
      <c r="AO369" s="368" t="n"/>
      <c r="AP369" s="319" t="n"/>
      <c r="AQ369" s="368" t="n"/>
      <c r="AR369" s="368" t="n"/>
      <c r="AS369" s="368" t="n"/>
      <c r="AT369" s="368" t="n"/>
      <c r="AU369" s="368" t="n"/>
      <c r="AV369" s="368" t="n"/>
      <c r="AW369" s="368" t="n"/>
      <c r="AX369" s="368" t="n"/>
      <c r="AY369" s="368" t="n"/>
      <c r="AZ369" s="368" t="n"/>
      <c r="BA369" s="368" t="n"/>
      <c r="BB369" s="368" t="n"/>
      <c r="BC369" s="368" t="n"/>
      <c r="BD369" s="368" t="n"/>
      <c r="BE369" s="368" t="n"/>
      <c r="BF369" s="368" t="n"/>
      <c r="BG369" s="368" t="n"/>
      <c r="BH369" s="368" t="n"/>
      <c r="BI369" s="368" t="n"/>
      <c r="BJ369" s="368" t="n"/>
      <c r="BK369" s="368" t="n"/>
      <c r="BL369" s="368" t="n"/>
      <c r="BM369" s="368" t="n"/>
      <c r="BN369" s="368" t="n"/>
      <c r="BO369" s="368" t="n"/>
      <c r="BP369" s="368" t="n"/>
      <c r="BQ369" s="320" t="n"/>
      <c r="BR369" s="368" t="n"/>
      <c r="BS369" s="368" t="n"/>
      <c r="BT369" s="368" t="n"/>
      <c r="BU369" s="368" t="n"/>
      <c r="BV369" s="368" t="n"/>
      <c r="BW369" s="368" t="n"/>
      <c r="BX369" s="368" t="n"/>
      <c r="BY369" s="368" t="n"/>
      <c r="BZ369" s="368" t="n"/>
      <c r="CA369" s="368" t="n"/>
      <c r="CB369" s="368" t="n"/>
      <c r="CC369" s="368" t="n"/>
      <c r="CD369" s="368" t="n"/>
      <c r="CE369" s="368" t="n"/>
      <c r="CF369" s="368" t="n"/>
      <c r="CG369" s="368" t="n"/>
      <c r="CH369" s="368" t="n"/>
      <c r="CI369" s="368" t="n"/>
      <c r="CJ369" s="368" t="n"/>
      <c r="CK369" s="368" t="n"/>
      <c r="CL369" s="368" t="n"/>
      <c r="CM369" s="368" t="n"/>
      <c r="CN369" s="368" t="n"/>
      <c r="CO369" s="368" t="n"/>
      <c r="CP369" s="368" t="n"/>
      <c r="CQ369" s="368" t="n"/>
      <c r="CR369" s="368" t="n"/>
      <c r="CS369" s="368" t="n"/>
      <c r="CT369" s="368" t="n"/>
      <c r="CU369" s="368" t="n"/>
      <c r="CV369" s="368" t="n"/>
      <c r="CW369" s="368" t="n"/>
      <c r="CX369" s="368" t="n"/>
      <c r="CY369" s="368" t="n"/>
      <c r="CZ369" s="368" t="n"/>
      <c r="DA369" s="368" t="n"/>
      <c r="DB369" s="368" t="n"/>
      <c r="DC369" s="368" t="n"/>
      <c r="DD369" s="368" t="n"/>
    </row>
    <row r="370">
      <c r="A370" s="368" t="n"/>
      <c r="B370" s="368" t="n"/>
      <c r="C370" s="368" t="n"/>
      <c r="D370" s="368" t="n"/>
      <c r="E370" s="368" t="n"/>
      <c r="F370" s="368" t="n"/>
      <c r="G370" s="318" t="n"/>
      <c r="H370" s="368" t="n"/>
      <c r="I370" s="368" t="n"/>
      <c r="J370" s="368" t="n"/>
      <c r="K370" s="368" t="n"/>
      <c r="L370" s="368" t="n"/>
      <c r="M370" s="368" t="n"/>
      <c r="N370" s="368" t="n"/>
      <c r="O370" s="368" t="n"/>
      <c r="P370" s="368" t="n"/>
      <c r="Q370" s="368" t="n"/>
      <c r="R370" s="368" t="n"/>
      <c r="S370" s="368" t="n"/>
      <c r="T370" s="368" t="n"/>
      <c r="U370" s="368" t="n"/>
      <c r="V370" s="368" t="n"/>
      <c r="W370" s="368" t="n"/>
      <c r="X370" s="368" t="n"/>
      <c r="Y370" s="368" t="n"/>
      <c r="Z370" s="368" t="n"/>
      <c r="AA370" s="368" t="n"/>
      <c r="AB370" s="368" t="n"/>
      <c r="AC370" s="368" t="n"/>
      <c r="AD370" s="368" t="n"/>
      <c r="AE370" s="368" t="n"/>
      <c r="AF370" s="368" t="n"/>
      <c r="AG370" s="368" t="n"/>
      <c r="AH370" s="368" t="n"/>
      <c r="AI370" s="368" t="n"/>
      <c r="AJ370" s="368" t="n"/>
      <c r="AK370" s="368" t="n"/>
      <c r="AL370" s="368" t="n"/>
      <c r="AM370" s="368" t="n"/>
      <c r="AN370" s="368" t="n"/>
      <c r="AO370" s="368" t="n"/>
      <c r="AP370" s="319" t="n"/>
      <c r="AQ370" s="368" t="n"/>
      <c r="AR370" s="368" t="n"/>
      <c r="AS370" s="368" t="n"/>
      <c r="AT370" s="368" t="n"/>
      <c r="AU370" s="368" t="n"/>
      <c r="AV370" s="368" t="n"/>
      <c r="AW370" s="368" t="n"/>
      <c r="AX370" s="368" t="n"/>
      <c r="AY370" s="368" t="n"/>
      <c r="AZ370" s="368" t="n"/>
      <c r="BA370" s="368" t="n"/>
      <c r="BB370" s="368" t="n"/>
      <c r="BC370" s="368" t="n"/>
      <c r="BD370" s="368" t="n"/>
      <c r="BE370" s="368" t="n"/>
      <c r="BF370" s="368" t="n"/>
      <c r="BG370" s="368" t="n"/>
      <c r="BH370" s="368" t="n"/>
      <c r="BI370" s="368" t="n"/>
      <c r="BJ370" s="368" t="n"/>
      <c r="BK370" s="368" t="n"/>
      <c r="BL370" s="368" t="n"/>
      <c r="BM370" s="368" t="n"/>
      <c r="BN370" s="368" t="n"/>
      <c r="BO370" s="368" t="n"/>
      <c r="BP370" s="368" t="n"/>
      <c r="BQ370" s="320" t="n"/>
      <c r="BR370" s="368" t="n"/>
      <c r="BS370" s="368" t="n"/>
      <c r="BT370" s="368" t="n"/>
      <c r="BU370" s="368" t="n"/>
      <c r="BV370" s="368" t="n"/>
      <c r="BW370" s="368" t="n"/>
      <c r="BX370" s="368" t="n"/>
      <c r="BY370" s="368" t="n"/>
      <c r="BZ370" s="368" t="n"/>
      <c r="CA370" s="368" t="n"/>
      <c r="CB370" s="368" t="n"/>
      <c r="CC370" s="368" t="n"/>
      <c r="CD370" s="368" t="n"/>
      <c r="CE370" s="368" t="n"/>
      <c r="CF370" s="368" t="n"/>
      <c r="CG370" s="368" t="n"/>
      <c r="CH370" s="368" t="n"/>
      <c r="CI370" s="368" t="n"/>
      <c r="CJ370" s="368" t="n"/>
      <c r="CK370" s="368" t="n"/>
      <c r="CL370" s="368" t="n"/>
      <c r="CM370" s="368" t="n"/>
      <c r="CN370" s="368" t="n"/>
      <c r="CO370" s="368" t="n"/>
      <c r="CP370" s="368" t="n"/>
      <c r="CQ370" s="368" t="n"/>
      <c r="CR370" s="368" t="n"/>
      <c r="CS370" s="368" t="n"/>
      <c r="CT370" s="368" t="n"/>
      <c r="CU370" s="368" t="n"/>
      <c r="CV370" s="368" t="n"/>
      <c r="CW370" s="368" t="n"/>
      <c r="CX370" s="368" t="n"/>
      <c r="CY370" s="368" t="n"/>
      <c r="CZ370" s="368" t="n"/>
      <c r="DA370" s="368" t="n"/>
      <c r="DB370" s="368" t="n"/>
      <c r="DC370" s="368" t="n"/>
      <c r="DD370" s="368" t="n"/>
    </row>
    <row r="371">
      <c r="A371" s="368" t="n"/>
      <c r="B371" s="368" t="n"/>
      <c r="C371" s="368" t="n"/>
      <c r="D371" s="368" t="n"/>
      <c r="E371" s="368" t="n"/>
      <c r="F371" s="368" t="n"/>
      <c r="G371" s="318" t="n"/>
      <c r="H371" s="368" t="n"/>
      <c r="I371" s="368" t="n"/>
      <c r="J371" s="368" t="n"/>
      <c r="K371" s="368" t="n"/>
      <c r="L371" s="368" t="n"/>
      <c r="M371" s="368" t="n"/>
      <c r="N371" s="368" t="n"/>
      <c r="O371" s="368" t="n"/>
      <c r="P371" s="368" t="n"/>
      <c r="Q371" s="368" t="n"/>
      <c r="R371" s="368" t="n"/>
      <c r="S371" s="368" t="n"/>
      <c r="T371" s="368" t="n"/>
      <c r="U371" s="368" t="n"/>
      <c r="V371" s="368" t="n"/>
      <c r="W371" s="368" t="n"/>
      <c r="X371" s="368" t="n"/>
      <c r="Y371" s="368" t="n"/>
      <c r="Z371" s="368" t="n"/>
      <c r="AA371" s="368" t="n"/>
      <c r="AB371" s="368" t="n"/>
      <c r="AC371" s="368" t="n"/>
      <c r="AD371" s="368" t="n"/>
      <c r="AE371" s="368" t="n"/>
      <c r="AF371" s="368" t="n"/>
      <c r="AG371" s="368" t="n"/>
      <c r="AH371" s="368" t="n"/>
      <c r="AI371" s="368" t="n"/>
      <c r="AJ371" s="368" t="n"/>
      <c r="AK371" s="368" t="n"/>
      <c r="AL371" s="368" t="n"/>
      <c r="AM371" s="368" t="n"/>
      <c r="AN371" s="368" t="n"/>
      <c r="AO371" s="368" t="n"/>
      <c r="AP371" s="319" t="n"/>
      <c r="AQ371" s="368" t="n"/>
      <c r="AR371" s="368" t="n"/>
      <c r="AS371" s="368" t="n"/>
      <c r="AT371" s="368" t="n"/>
      <c r="AU371" s="368" t="n"/>
      <c r="AV371" s="368" t="n"/>
      <c r="AW371" s="368" t="n"/>
      <c r="AX371" s="368" t="n"/>
      <c r="AY371" s="368" t="n"/>
      <c r="AZ371" s="368" t="n"/>
      <c r="BA371" s="368" t="n"/>
      <c r="BB371" s="368" t="n"/>
      <c r="BC371" s="368" t="n"/>
      <c r="BD371" s="368" t="n"/>
      <c r="BE371" s="368" t="n"/>
      <c r="BF371" s="368" t="n"/>
      <c r="BG371" s="368" t="n"/>
      <c r="BH371" s="368" t="n"/>
      <c r="BI371" s="368" t="n"/>
      <c r="BJ371" s="368" t="n"/>
      <c r="BK371" s="368" t="n"/>
      <c r="BL371" s="368" t="n"/>
      <c r="BM371" s="368" t="n"/>
      <c r="BN371" s="368" t="n"/>
      <c r="BO371" s="368" t="n"/>
      <c r="BP371" s="368" t="n"/>
      <c r="BQ371" s="320" t="n"/>
      <c r="BR371" s="368" t="n"/>
      <c r="BS371" s="368" t="n"/>
      <c r="BT371" s="368" t="n"/>
      <c r="BU371" s="368" t="n"/>
      <c r="BV371" s="368" t="n"/>
      <c r="BW371" s="368" t="n"/>
      <c r="BX371" s="368" t="n"/>
      <c r="BY371" s="368" t="n"/>
      <c r="BZ371" s="368" t="n"/>
      <c r="CA371" s="368" t="n"/>
      <c r="CB371" s="368" t="n"/>
      <c r="CC371" s="368" t="n"/>
      <c r="CD371" s="368" t="n"/>
      <c r="CE371" s="368" t="n"/>
      <c r="CF371" s="368" t="n"/>
      <c r="CG371" s="368" t="n"/>
      <c r="CH371" s="368" t="n"/>
      <c r="CI371" s="368" t="n"/>
      <c r="CJ371" s="368" t="n"/>
      <c r="CK371" s="368" t="n"/>
      <c r="CL371" s="368" t="n"/>
      <c r="CM371" s="368" t="n"/>
      <c r="CN371" s="368" t="n"/>
      <c r="CO371" s="368" t="n"/>
      <c r="CP371" s="368" t="n"/>
      <c r="CQ371" s="368" t="n"/>
      <c r="CR371" s="368" t="n"/>
      <c r="CS371" s="368" t="n"/>
      <c r="CT371" s="368" t="n"/>
      <c r="CU371" s="368" t="n"/>
      <c r="CV371" s="368" t="n"/>
      <c r="CW371" s="368" t="n"/>
      <c r="CX371" s="368" t="n"/>
      <c r="CY371" s="368" t="n"/>
      <c r="CZ371" s="368" t="n"/>
      <c r="DA371" s="368" t="n"/>
      <c r="DB371" s="368" t="n"/>
      <c r="DC371" s="368" t="n"/>
      <c r="DD371" s="368" t="n"/>
    </row>
    <row r="372">
      <c r="A372" s="368" t="n"/>
      <c r="B372" s="368" t="n"/>
      <c r="C372" s="368" t="n"/>
      <c r="D372" s="368" t="n"/>
      <c r="E372" s="368" t="n"/>
      <c r="F372" s="368" t="n"/>
      <c r="G372" s="318" t="n"/>
      <c r="H372" s="368" t="n"/>
      <c r="I372" s="368" t="n"/>
      <c r="J372" s="368" t="n"/>
      <c r="K372" s="368" t="n"/>
      <c r="L372" s="368" t="n"/>
      <c r="M372" s="368" t="n"/>
      <c r="N372" s="368" t="n"/>
      <c r="O372" s="368" t="n"/>
      <c r="P372" s="368" t="n"/>
      <c r="Q372" s="368" t="n"/>
      <c r="R372" s="368" t="n"/>
      <c r="S372" s="368" t="n"/>
      <c r="T372" s="368" t="n"/>
      <c r="U372" s="368" t="n"/>
      <c r="V372" s="368" t="n"/>
      <c r="W372" s="368" t="n"/>
      <c r="X372" s="368" t="n"/>
      <c r="Y372" s="368" t="n"/>
      <c r="Z372" s="368" t="n"/>
      <c r="AA372" s="368" t="n"/>
      <c r="AB372" s="368" t="n"/>
      <c r="AC372" s="368" t="n"/>
      <c r="AD372" s="368" t="n"/>
      <c r="AE372" s="368" t="n"/>
      <c r="AF372" s="368" t="n"/>
      <c r="AG372" s="368" t="n"/>
      <c r="AH372" s="368" t="n"/>
      <c r="AI372" s="368" t="n"/>
      <c r="AJ372" s="368" t="n"/>
      <c r="AK372" s="368" t="n"/>
      <c r="AL372" s="368" t="n"/>
      <c r="AM372" s="368" t="n"/>
      <c r="AN372" s="368" t="n"/>
      <c r="AO372" s="368" t="n"/>
      <c r="AP372" s="319" t="n"/>
      <c r="AQ372" s="368" t="n"/>
      <c r="AR372" s="368" t="n"/>
      <c r="AS372" s="368" t="n"/>
      <c r="AT372" s="368" t="n"/>
      <c r="AU372" s="368" t="n"/>
      <c r="AV372" s="368" t="n"/>
      <c r="AW372" s="368" t="n"/>
      <c r="AX372" s="368" t="n"/>
      <c r="AY372" s="368" t="n"/>
      <c r="AZ372" s="368" t="n"/>
      <c r="BA372" s="368" t="n"/>
      <c r="BB372" s="368" t="n"/>
      <c r="BC372" s="368" t="n"/>
      <c r="BD372" s="368" t="n"/>
      <c r="BE372" s="368" t="n"/>
      <c r="BF372" s="368" t="n"/>
      <c r="BG372" s="368" t="n"/>
      <c r="BH372" s="368" t="n"/>
      <c r="BI372" s="368" t="n"/>
      <c r="BJ372" s="368" t="n"/>
      <c r="BK372" s="368" t="n"/>
      <c r="BL372" s="368" t="n"/>
      <c r="BM372" s="368" t="n"/>
      <c r="BN372" s="368" t="n"/>
      <c r="BO372" s="368" t="n"/>
      <c r="BP372" s="368" t="n"/>
      <c r="BQ372" s="320" t="n"/>
      <c r="BR372" s="368" t="n"/>
      <c r="BS372" s="368" t="n"/>
      <c r="BT372" s="368" t="n"/>
      <c r="BU372" s="368" t="n"/>
      <c r="BV372" s="368" t="n"/>
      <c r="BW372" s="368" t="n"/>
      <c r="BX372" s="368" t="n"/>
      <c r="BY372" s="368" t="n"/>
      <c r="BZ372" s="368" t="n"/>
      <c r="CA372" s="368" t="n"/>
      <c r="CB372" s="368" t="n"/>
      <c r="CC372" s="368" t="n"/>
      <c r="CD372" s="368" t="n"/>
      <c r="CE372" s="368" t="n"/>
      <c r="CF372" s="368" t="n"/>
      <c r="CG372" s="368" t="n"/>
      <c r="CH372" s="368" t="n"/>
      <c r="CI372" s="368" t="n"/>
      <c r="CJ372" s="368" t="n"/>
      <c r="CK372" s="368" t="n"/>
      <c r="CL372" s="368" t="n"/>
      <c r="CM372" s="368" t="n"/>
      <c r="CN372" s="368" t="n"/>
      <c r="CO372" s="368" t="n"/>
      <c r="CP372" s="368" t="n"/>
      <c r="CQ372" s="368" t="n"/>
      <c r="CR372" s="368" t="n"/>
      <c r="CS372" s="368" t="n"/>
      <c r="CT372" s="368" t="n"/>
      <c r="CU372" s="368" t="n"/>
      <c r="CV372" s="368" t="n"/>
      <c r="CW372" s="368" t="n"/>
      <c r="CX372" s="368" t="n"/>
      <c r="CY372" s="368" t="n"/>
      <c r="CZ372" s="368" t="n"/>
      <c r="DA372" s="368" t="n"/>
      <c r="DB372" s="368" t="n"/>
      <c r="DC372" s="368" t="n"/>
      <c r="DD372" s="368" t="n"/>
    </row>
    <row r="373">
      <c r="A373" s="368" t="n"/>
      <c r="B373" s="368" t="n"/>
      <c r="C373" s="368" t="n"/>
      <c r="D373" s="368" t="n"/>
      <c r="E373" s="368" t="n"/>
      <c r="F373" s="368" t="n"/>
      <c r="G373" s="318" t="n"/>
      <c r="H373" s="368" t="n"/>
      <c r="I373" s="368" t="n"/>
      <c r="J373" s="368" t="n"/>
      <c r="K373" s="368" t="n"/>
      <c r="L373" s="368" t="n"/>
      <c r="M373" s="368" t="n"/>
      <c r="N373" s="368" t="n"/>
      <c r="O373" s="368" t="n"/>
      <c r="P373" s="368" t="n"/>
      <c r="Q373" s="368" t="n"/>
      <c r="R373" s="368" t="n"/>
      <c r="S373" s="368" t="n"/>
      <c r="T373" s="368" t="n"/>
      <c r="U373" s="368" t="n"/>
      <c r="V373" s="368" t="n"/>
      <c r="W373" s="368" t="n"/>
      <c r="X373" s="368" t="n"/>
      <c r="Y373" s="368" t="n"/>
      <c r="Z373" s="368" t="n"/>
      <c r="AA373" s="368" t="n"/>
      <c r="AB373" s="368" t="n"/>
      <c r="AC373" s="368" t="n"/>
      <c r="AD373" s="368" t="n"/>
      <c r="AE373" s="368" t="n"/>
      <c r="AF373" s="368" t="n"/>
      <c r="AG373" s="368" t="n"/>
      <c r="AH373" s="368" t="n"/>
      <c r="AI373" s="368" t="n"/>
      <c r="AJ373" s="368" t="n"/>
      <c r="AK373" s="368" t="n"/>
      <c r="AL373" s="368" t="n"/>
      <c r="AM373" s="368" t="n"/>
      <c r="AN373" s="368" t="n"/>
      <c r="AO373" s="368" t="n"/>
      <c r="AP373" s="319" t="n"/>
      <c r="AQ373" s="368" t="n"/>
      <c r="AR373" s="368" t="n"/>
      <c r="AS373" s="368" t="n"/>
      <c r="AT373" s="368" t="n"/>
      <c r="AU373" s="368" t="n"/>
      <c r="AV373" s="368" t="n"/>
      <c r="AW373" s="368" t="n"/>
      <c r="AX373" s="368" t="n"/>
      <c r="AY373" s="368" t="n"/>
      <c r="AZ373" s="368" t="n"/>
      <c r="BA373" s="368" t="n"/>
      <c r="BB373" s="368" t="n"/>
      <c r="BC373" s="368" t="n"/>
      <c r="BD373" s="368" t="n"/>
      <c r="BE373" s="368" t="n"/>
      <c r="BF373" s="368" t="n"/>
      <c r="BG373" s="368" t="n"/>
      <c r="BH373" s="368" t="n"/>
      <c r="BI373" s="368" t="n"/>
      <c r="BJ373" s="368" t="n"/>
      <c r="BK373" s="368" t="n"/>
      <c r="BL373" s="368" t="n"/>
      <c r="BM373" s="368" t="n"/>
      <c r="BN373" s="368" t="n"/>
      <c r="BO373" s="368" t="n"/>
      <c r="BP373" s="368" t="n"/>
      <c r="BQ373" s="320" t="n"/>
      <c r="BR373" s="368" t="n"/>
      <c r="BS373" s="368" t="n"/>
      <c r="BT373" s="368" t="n"/>
      <c r="BU373" s="368" t="n"/>
      <c r="BV373" s="368" t="n"/>
      <c r="BW373" s="368" t="n"/>
      <c r="BX373" s="368" t="n"/>
      <c r="BY373" s="368" t="n"/>
      <c r="BZ373" s="368" t="n"/>
      <c r="CA373" s="368" t="n"/>
      <c r="CB373" s="368" t="n"/>
      <c r="CC373" s="368" t="n"/>
      <c r="CD373" s="368" t="n"/>
      <c r="CE373" s="368" t="n"/>
      <c r="CF373" s="368" t="n"/>
      <c r="CG373" s="368" t="n"/>
      <c r="CH373" s="368" t="n"/>
      <c r="CI373" s="368" t="n"/>
      <c r="CJ373" s="368" t="n"/>
      <c r="CK373" s="368" t="n"/>
      <c r="CL373" s="368" t="n"/>
      <c r="CM373" s="368" t="n"/>
      <c r="CN373" s="368" t="n"/>
      <c r="CO373" s="368" t="n"/>
      <c r="CP373" s="368" t="n"/>
      <c r="CQ373" s="368" t="n"/>
      <c r="CR373" s="368" t="n"/>
      <c r="CS373" s="368" t="n"/>
      <c r="CT373" s="368" t="n"/>
      <c r="CU373" s="368" t="n"/>
      <c r="CV373" s="368" t="n"/>
      <c r="CW373" s="368" t="n"/>
      <c r="CX373" s="368" t="n"/>
      <c r="CY373" s="368" t="n"/>
      <c r="CZ373" s="368" t="n"/>
      <c r="DA373" s="368" t="n"/>
      <c r="DB373" s="368" t="n"/>
      <c r="DC373" s="368" t="n"/>
      <c r="DD373" s="368" t="n"/>
    </row>
    <row r="374">
      <c r="A374" s="368" t="n"/>
      <c r="B374" s="368" t="n"/>
      <c r="C374" s="368" t="n"/>
      <c r="D374" s="368" t="n"/>
      <c r="E374" s="368" t="n"/>
      <c r="F374" s="368" t="n"/>
      <c r="G374" s="318" t="n"/>
      <c r="H374" s="368" t="n"/>
      <c r="I374" s="368" t="n"/>
      <c r="J374" s="368" t="n"/>
      <c r="K374" s="368" t="n"/>
      <c r="L374" s="368" t="n"/>
      <c r="M374" s="368" t="n"/>
      <c r="N374" s="368" t="n"/>
      <c r="O374" s="368" t="n"/>
      <c r="P374" s="368" t="n"/>
      <c r="Q374" s="368" t="n"/>
      <c r="R374" s="368" t="n"/>
      <c r="S374" s="368" t="n"/>
      <c r="T374" s="368" t="n"/>
      <c r="U374" s="368" t="n"/>
      <c r="V374" s="368" t="n"/>
      <c r="W374" s="368" t="n"/>
      <c r="X374" s="368" t="n"/>
      <c r="Y374" s="368" t="n"/>
      <c r="Z374" s="368" t="n"/>
      <c r="AA374" s="368" t="n"/>
      <c r="AB374" s="368" t="n"/>
      <c r="AC374" s="368" t="n"/>
      <c r="AD374" s="368" t="n"/>
      <c r="AE374" s="368" t="n"/>
      <c r="AF374" s="368" t="n"/>
      <c r="AG374" s="368" t="n"/>
      <c r="AH374" s="368" t="n"/>
      <c r="AI374" s="368" t="n"/>
      <c r="AJ374" s="368" t="n"/>
      <c r="AK374" s="368" t="n"/>
      <c r="AL374" s="368" t="n"/>
      <c r="AM374" s="368" t="n"/>
      <c r="AN374" s="368" t="n"/>
      <c r="AO374" s="368" t="n"/>
      <c r="AP374" s="319" t="n"/>
      <c r="AQ374" s="368" t="n"/>
      <c r="AR374" s="368" t="n"/>
      <c r="AS374" s="368" t="n"/>
      <c r="AT374" s="368" t="n"/>
      <c r="AU374" s="368" t="n"/>
      <c r="AV374" s="368" t="n"/>
      <c r="AW374" s="368" t="n"/>
      <c r="AX374" s="368" t="n"/>
      <c r="AY374" s="368" t="n"/>
      <c r="AZ374" s="368" t="n"/>
      <c r="BA374" s="368" t="n"/>
      <c r="BB374" s="368" t="n"/>
      <c r="BC374" s="368" t="n"/>
      <c r="BD374" s="368" t="n"/>
      <c r="BE374" s="368" t="n"/>
      <c r="BF374" s="368" t="n"/>
      <c r="BG374" s="368" t="n"/>
      <c r="BH374" s="368" t="n"/>
      <c r="BI374" s="368" t="n"/>
      <c r="BJ374" s="368" t="n"/>
      <c r="BK374" s="368" t="n"/>
      <c r="BL374" s="368" t="n"/>
      <c r="BM374" s="368" t="n"/>
      <c r="BN374" s="368" t="n"/>
      <c r="BO374" s="368" t="n"/>
      <c r="BP374" s="368" t="n"/>
      <c r="BQ374" s="320" t="n"/>
      <c r="BR374" s="368" t="n"/>
      <c r="BS374" s="368" t="n"/>
      <c r="BT374" s="368" t="n"/>
      <c r="BU374" s="368" t="n"/>
      <c r="BV374" s="368" t="n"/>
      <c r="BW374" s="368" t="n"/>
      <c r="BX374" s="368" t="n"/>
      <c r="BY374" s="368" t="n"/>
      <c r="BZ374" s="368" t="n"/>
      <c r="CA374" s="368" t="n"/>
      <c r="CB374" s="368" t="n"/>
      <c r="CC374" s="368" t="n"/>
      <c r="CD374" s="368" t="n"/>
      <c r="CE374" s="368" t="n"/>
      <c r="CF374" s="368" t="n"/>
      <c r="CG374" s="368" t="n"/>
      <c r="CH374" s="368" t="n"/>
      <c r="CI374" s="368" t="n"/>
      <c r="CJ374" s="368" t="n"/>
      <c r="CK374" s="368" t="n"/>
      <c r="CL374" s="368" t="n"/>
      <c r="CM374" s="368" t="n"/>
      <c r="CN374" s="368" t="n"/>
      <c r="CO374" s="368" t="n"/>
      <c r="CP374" s="368" t="n"/>
      <c r="CQ374" s="368" t="n"/>
      <c r="CR374" s="368" t="n"/>
      <c r="CS374" s="368" t="n"/>
      <c r="CT374" s="368" t="n"/>
      <c r="CU374" s="368" t="n"/>
      <c r="CV374" s="368" t="n"/>
      <c r="CW374" s="368" t="n"/>
      <c r="CX374" s="368" t="n"/>
      <c r="CY374" s="368" t="n"/>
      <c r="CZ374" s="368" t="n"/>
      <c r="DA374" s="368" t="n"/>
      <c r="DB374" s="368" t="n"/>
      <c r="DC374" s="368" t="n"/>
      <c r="DD374" s="368" t="n"/>
    </row>
    <row r="375">
      <c r="A375" s="368" t="n"/>
      <c r="B375" s="368" t="n"/>
      <c r="C375" s="368" t="n"/>
      <c r="D375" s="368" t="n"/>
      <c r="E375" s="368" t="n"/>
      <c r="F375" s="368" t="n"/>
      <c r="G375" s="318" t="n"/>
      <c r="H375" s="368" t="n"/>
      <c r="I375" s="368" t="n"/>
      <c r="J375" s="368" t="n"/>
      <c r="K375" s="368" t="n"/>
      <c r="L375" s="368" t="n"/>
      <c r="M375" s="368" t="n"/>
      <c r="N375" s="368" t="n"/>
      <c r="O375" s="368" t="n"/>
      <c r="P375" s="368" t="n"/>
      <c r="Q375" s="368" t="n"/>
      <c r="R375" s="368" t="n"/>
      <c r="S375" s="368" t="n"/>
      <c r="T375" s="368" t="n"/>
      <c r="U375" s="368" t="n"/>
      <c r="V375" s="368" t="n"/>
      <c r="W375" s="368" t="n"/>
      <c r="X375" s="368" t="n"/>
      <c r="Y375" s="368" t="n"/>
      <c r="Z375" s="368" t="n"/>
      <c r="AA375" s="368" t="n"/>
      <c r="AB375" s="368" t="n"/>
      <c r="AC375" s="368" t="n"/>
      <c r="AD375" s="368" t="n"/>
      <c r="AE375" s="368" t="n"/>
      <c r="AF375" s="368" t="n"/>
      <c r="AG375" s="368" t="n"/>
      <c r="AH375" s="368" t="n"/>
      <c r="AI375" s="368" t="n"/>
      <c r="AJ375" s="368" t="n"/>
      <c r="AK375" s="368" t="n"/>
      <c r="AL375" s="368" t="n"/>
      <c r="AM375" s="368" t="n"/>
      <c r="AN375" s="368" t="n"/>
      <c r="AO375" s="368" t="n"/>
      <c r="AP375" s="319" t="n"/>
      <c r="AQ375" s="368" t="n"/>
      <c r="AR375" s="368" t="n"/>
      <c r="AS375" s="368" t="n"/>
      <c r="AT375" s="368" t="n"/>
      <c r="AU375" s="368" t="n"/>
      <c r="AV375" s="368" t="n"/>
      <c r="AW375" s="368" t="n"/>
      <c r="AX375" s="368" t="n"/>
      <c r="AY375" s="368" t="n"/>
      <c r="AZ375" s="368" t="n"/>
      <c r="BA375" s="368" t="n"/>
      <c r="BB375" s="368" t="n"/>
      <c r="BC375" s="368" t="n"/>
      <c r="BD375" s="368" t="n"/>
      <c r="BE375" s="368" t="n"/>
      <c r="BF375" s="368" t="n"/>
      <c r="BG375" s="368" t="n"/>
      <c r="BH375" s="368" t="n"/>
      <c r="BI375" s="368" t="n"/>
      <c r="BJ375" s="368" t="n"/>
      <c r="BK375" s="368" t="n"/>
      <c r="BL375" s="368" t="n"/>
      <c r="BM375" s="368" t="n"/>
      <c r="BN375" s="368" t="n"/>
      <c r="BO375" s="368" t="n"/>
      <c r="BP375" s="368" t="n"/>
      <c r="BQ375" s="320" t="n"/>
      <c r="BR375" s="368" t="n"/>
      <c r="BS375" s="368" t="n"/>
      <c r="BT375" s="368" t="n"/>
      <c r="BU375" s="368" t="n"/>
      <c r="BV375" s="368" t="n"/>
      <c r="BW375" s="368" t="n"/>
      <c r="BX375" s="368" t="n"/>
      <c r="BY375" s="368" t="n"/>
      <c r="BZ375" s="368" t="n"/>
      <c r="CA375" s="368" t="n"/>
      <c r="CB375" s="368" t="n"/>
      <c r="CC375" s="368" t="n"/>
      <c r="CD375" s="368" t="n"/>
      <c r="CE375" s="368" t="n"/>
      <c r="CF375" s="368" t="n"/>
      <c r="CG375" s="368" t="n"/>
      <c r="CH375" s="368" t="n"/>
      <c r="CI375" s="368" t="n"/>
      <c r="CJ375" s="368" t="n"/>
      <c r="CK375" s="368" t="n"/>
      <c r="CL375" s="368" t="n"/>
      <c r="CM375" s="368" t="n"/>
      <c r="CN375" s="368" t="n"/>
      <c r="CO375" s="368" t="n"/>
      <c r="CP375" s="368" t="n"/>
      <c r="CQ375" s="368" t="n"/>
      <c r="CR375" s="368" t="n"/>
      <c r="CS375" s="368" t="n"/>
      <c r="CT375" s="368" t="n"/>
      <c r="CU375" s="368" t="n"/>
      <c r="CV375" s="368" t="n"/>
      <c r="CW375" s="368" t="n"/>
      <c r="CX375" s="368" t="n"/>
      <c r="CY375" s="368" t="n"/>
      <c r="CZ375" s="368" t="n"/>
      <c r="DA375" s="368" t="n"/>
      <c r="DB375" s="368" t="n"/>
      <c r="DC375" s="368" t="n"/>
      <c r="DD375" s="368" t="n"/>
    </row>
    <row r="376">
      <c r="A376" s="368" t="n"/>
      <c r="B376" s="368" t="n"/>
      <c r="C376" s="368" t="n"/>
      <c r="D376" s="368" t="n"/>
      <c r="E376" s="368" t="n"/>
      <c r="F376" s="368" t="n"/>
      <c r="G376" s="318" t="n"/>
      <c r="H376" s="368" t="n"/>
      <c r="I376" s="368" t="n"/>
      <c r="J376" s="368" t="n"/>
      <c r="K376" s="368" t="n"/>
      <c r="L376" s="368" t="n"/>
      <c r="M376" s="368" t="n"/>
      <c r="N376" s="368" t="n"/>
      <c r="O376" s="368" t="n"/>
      <c r="P376" s="368" t="n"/>
      <c r="Q376" s="368" t="n"/>
      <c r="R376" s="368" t="n"/>
      <c r="S376" s="368" t="n"/>
      <c r="T376" s="368" t="n"/>
      <c r="U376" s="368" t="n"/>
      <c r="V376" s="368" t="n"/>
      <c r="W376" s="368" t="n"/>
      <c r="X376" s="368" t="n"/>
      <c r="Y376" s="368" t="n"/>
      <c r="Z376" s="368" t="n"/>
      <c r="AA376" s="368" t="n"/>
      <c r="AB376" s="368" t="n"/>
      <c r="AC376" s="368" t="n"/>
      <c r="AD376" s="368" t="n"/>
      <c r="AE376" s="368" t="n"/>
      <c r="AF376" s="368" t="n"/>
      <c r="AG376" s="368" t="n"/>
      <c r="AH376" s="368" t="n"/>
      <c r="AI376" s="368" t="n"/>
      <c r="AJ376" s="368" t="n"/>
      <c r="AK376" s="368" t="n"/>
      <c r="AL376" s="368" t="n"/>
      <c r="AM376" s="368" t="n"/>
      <c r="AN376" s="368" t="n"/>
      <c r="AO376" s="368" t="n"/>
      <c r="AP376" s="319" t="n"/>
      <c r="AQ376" s="368" t="n"/>
      <c r="AR376" s="368" t="n"/>
      <c r="AS376" s="368" t="n"/>
      <c r="AT376" s="368" t="n"/>
      <c r="AU376" s="368" t="n"/>
      <c r="AV376" s="368" t="n"/>
      <c r="AW376" s="368" t="n"/>
      <c r="AX376" s="368" t="n"/>
      <c r="AY376" s="368" t="n"/>
      <c r="AZ376" s="368" t="n"/>
      <c r="BA376" s="368" t="n"/>
      <c r="BB376" s="368" t="n"/>
      <c r="BC376" s="368" t="n"/>
      <c r="BD376" s="368" t="n"/>
      <c r="BE376" s="368" t="n"/>
      <c r="BF376" s="368" t="n"/>
      <c r="BG376" s="368" t="n"/>
      <c r="BH376" s="368" t="n"/>
      <c r="BI376" s="368" t="n"/>
      <c r="BJ376" s="368" t="n"/>
      <c r="BK376" s="368" t="n"/>
      <c r="BL376" s="368" t="n"/>
      <c r="BM376" s="368" t="n"/>
      <c r="BN376" s="368" t="n"/>
      <c r="BO376" s="368" t="n"/>
      <c r="BP376" s="368" t="n"/>
      <c r="BQ376" s="320" t="n"/>
      <c r="BR376" s="368" t="n"/>
      <c r="BS376" s="368" t="n"/>
      <c r="BT376" s="368" t="n"/>
      <c r="BU376" s="368" t="n"/>
      <c r="BV376" s="368" t="n"/>
      <c r="BW376" s="368" t="n"/>
      <c r="BX376" s="368" t="n"/>
      <c r="BY376" s="368" t="n"/>
      <c r="BZ376" s="368" t="n"/>
      <c r="CA376" s="368" t="n"/>
      <c r="CB376" s="368" t="n"/>
      <c r="CC376" s="368" t="n"/>
      <c r="CD376" s="368" t="n"/>
      <c r="CE376" s="368" t="n"/>
      <c r="CF376" s="368" t="n"/>
      <c r="CG376" s="368" t="n"/>
      <c r="CH376" s="368" t="n"/>
      <c r="CI376" s="368" t="n"/>
      <c r="CJ376" s="368" t="n"/>
      <c r="CK376" s="368" t="n"/>
      <c r="CL376" s="368" t="n"/>
      <c r="CM376" s="368" t="n"/>
      <c r="CN376" s="368" t="n"/>
      <c r="CO376" s="368" t="n"/>
      <c r="CP376" s="368" t="n"/>
      <c r="CQ376" s="368" t="n"/>
      <c r="CR376" s="368" t="n"/>
      <c r="CS376" s="368" t="n"/>
      <c r="CT376" s="368" t="n"/>
      <c r="CU376" s="368" t="n"/>
      <c r="CV376" s="368" t="n"/>
      <c r="CW376" s="368" t="n"/>
      <c r="CX376" s="368" t="n"/>
      <c r="CY376" s="368" t="n"/>
      <c r="CZ376" s="368" t="n"/>
      <c r="DA376" s="368" t="n"/>
      <c r="DB376" s="368" t="n"/>
      <c r="DC376" s="368" t="n"/>
      <c r="DD376" s="368" t="n"/>
    </row>
    <row r="377">
      <c r="A377" s="368" t="n"/>
      <c r="B377" s="368" t="n"/>
      <c r="C377" s="368" t="n"/>
      <c r="D377" s="368" t="n"/>
      <c r="E377" s="368" t="n"/>
      <c r="F377" s="368" t="n"/>
      <c r="G377" s="318" t="n"/>
      <c r="H377" s="368" t="n"/>
      <c r="I377" s="368" t="n"/>
      <c r="J377" s="368" t="n"/>
      <c r="K377" s="368" t="n"/>
      <c r="L377" s="368" t="n"/>
      <c r="M377" s="368" t="n"/>
      <c r="N377" s="368" t="n"/>
      <c r="O377" s="368" t="n"/>
      <c r="P377" s="368" t="n"/>
      <c r="Q377" s="368" t="n"/>
      <c r="R377" s="368" t="n"/>
      <c r="S377" s="368" t="n"/>
      <c r="T377" s="368" t="n"/>
      <c r="U377" s="368" t="n"/>
      <c r="V377" s="368" t="n"/>
      <c r="W377" s="368" t="n"/>
      <c r="X377" s="368" t="n"/>
      <c r="Y377" s="368" t="n"/>
      <c r="Z377" s="368" t="n"/>
      <c r="AA377" s="368" t="n"/>
      <c r="AB377" s="368" t="n"/>
      <c r="AC377" s="368" t="n"/>
      <c r="AD377" s="368" t="n"/>
      <c r="AE377" s="368" t="n"/>
      <c r="AF377" s="368" t="n"/>
      <c r="AG377" s="368" t="n"/>
      <c r="AH377" s="368" t="n"/>
      <c r="AI377" s="368" t="n"/>
      <c r="AJ377" s="368" t="n"/>
      <c r="AK377" s="368" t="n"/>
      <c r="AL377" s="368" t="n"/>
      <c r="AM377" s="368" t="n"/>
      <c r="AN377" s="368" t="n"/>
      <c r="AO377" s="368" t="n"/>
      <c r="AP377" s="319" t="n"/>
      <c r="AQ377" s="368" t="n"/>
      <c r="AR377" s="368" t="n"/>
      <c r="AS377" s="368" t="n"/>
      <c r="AT377" s="368" t="n"/>
      <c r="AU377" s="368" t="n"/>
      <c r="AV377" s="368" t="n"/>
      <c r="AW377" s="368" t="n"/>
      <c r="AX377" s="368" t="n"/>
      <c r="AY377" s="368" t="n"/>
      <c r="AZ377" s="368" t="n"/>
      <c r="BA377" s="368" t="n"/>
      <c r="BB377" s="368" t="n"/>
      <c r="BC377" s="368" t="n"/>
      <c r="BD377" s="368" t="n"/>
      <c r="BE377" s="368" t="n"/>
      <c r="BF377" s="368" t="n"/>
      <c r="BG377" s="368" t="n"/>
      <c r="BH377" s="368" t="n"/>
      <c r="BI377" s="368" t="n"/>
      <c r="BJ377" s="368" t="n"/>
      <c r="BK377" s="368" t="n"/>
      <c r="BL377" s="368" t="n"/>
      <c r="BM377" s="368" t="n"/>
      <c r="BN377" s="368" t="n"/>
      <c r="BO377" s="368" t="n"/>
      <c r="BP377" s="368" t="n"/>
      <c r="BQ377" s="320" t="n"/>
      <c r="BR377" s="368" t="n"/>
      <c r="BS377" s="368" t="n"/>
      <c r="BT377" s="368" t="n"/>
      <c r="BU377" s="368" t="n"/>
      <c r="BV377" s="368" t="n"/>
      <c r="BW377" s="368" t="n"/>
      <c r="BX377" s="368" t="n"/>
      <c r="BY377" s="368" t="n"/>
      <c r="BZ377" s="368" t="n"/>
      <c r="CA377" s="368" t="n"/>
      <c r="CB377" s="368" t="n"/>
      <c r="CC377" s="368" t="n"/>
      <c r="CD377" s="368" t="n"/>
      <c r="CE377" s="368" t="n"/>
      <c r="CF377" s="368" t="n"/>
      <c r="CG377" s="368" t="n"/>
      <c r="CH377" s="368" t="n"/>
      <c r="CI377" s="368" t="n"/>
      <c r="CJ377" s="368" t="n"/>
      <c r="CK377" s="368" t="n"/>
      <c r="CL377" s="368" t="n"/>
      <c r="CM377" s="368" t="n"/>
      <c r="CN377" s="368" t="n"/>
      <c r="CO377" s="368" t="n"/>
      <c r="CP377" s="368" t="n"/>
      <c r="CQ377" s="368" t="n"/>
      <c r="CR377" s="368" t="n"/>
      <c r="CS377" s="368" t="n"/>
      <c r="CT377" s="368" t="n"/>
      <c r="CU377" s="368" t="n"/>
      <c r="CV377" s="368" t="n"/>
      <c r="CW377" s="368" t="n"/>
      <c r="CX377" s="368" t="n"/>
      <c r="CY377" s="368" t="n"/>
      <c r="CZ377" s="368" t="n"/>
      <c r="DA377" s="368" t="n"/>
      <c r="DB377" s="368" t="n"/>
      <c r="DC377" s="368" t="n"/>
      <c r="DD377" s="368" t="n"/>
    </row>
    <row r="378">
      <c r="A378" s="368" t="n"/>
      <c r="B378" s="368" t="n"/>
      <c r="C378" s="368" t="n"/>
      <c r="D378" s="368" t="n"/>
      <c r="E378" s="368" t="n"/>
      <c r="F378" s="368" t="n"/>
      <c r="G378" s="318" t="n"/>
      <c r="H378" s="368" t="n"/>
      <c r="I378" s="368" t="n"/>
      <c r="J378" s="368" t="n"/>
      <c r="K378" s="368" t="n"/>
      <c r="L378" s="368" t="n"/>
      <c r="M378" s="368" t="n"/>
      <c r="N378" s="368" t="n"/>
      <c r="O378" s="368" t="n"/>
      <c r="P378" s="368" t="n"/>
      <c r="Q378" s="368" t="n"/>
      <c r="R378" s="368" t="n"/>
      <c r="S378" s="368" t="n"/>
      <c r="T378" s="368" t="n"/>
      <c r="U378" s="368" t="n"/>
      <c r="V378" s="368" t="n"/>
      <c r="W378" s="368" t="n"/>
      <c r="X378" s="368" t="n"/>
      <c r="Y378" s="368" t="n"/>
      <c r="Z378" s="368" t="n"/>
      <c r="AA378" s="368" t="n"/>
      <c r="AB378" s="368" t="n"/>
      <c r="AC378" s="368" t="n"/>
      <c r="AD378" s="368" t="n"/>
      <c r="AE378" s="368" t="n"/>
      <c r="AF378" s="368" t="n"/>
      <c r="AG378" s="368" t="n"/>
      <c r="AH378" s="368" t="n"/>
      <c r="AI378" s="368" t="n"/>
      <c r="AJ378" s="368" t="n"/>
      <c r="AK378" s="368" t="n"/>
      <c r="AL378" s="368" t="n"/>
      <c r="AM378" s="368" t="n"/>
      <c r="AN378" s="368" t="n"/>
      <c r="AO378" s="368" t="n"/>
      <c r="AP378" s="319" t="n"/>
      <c r="AQ378" s="368" t="n"/>
      <c r="AR378" s="368" t="n"/>
      <c r="AS378" s="368" t="n"/>
      <c r="AT378" s="368" t="n"/>
      <c r="AU378" s="368" t="n"/>
      <c r="AV378" s="368" t="n"/>
      <c r="AW378" s="368" t="n"/>
      <c r="AX378" s="368" t="n"/>
      <c r="AY378" s="368" t="n"/>
      <c r="AZ378" s="368" t="n"/>
      <c r="BA378" s="368" t="n"/>
      <c r="BB378" s="368" t="n"/>
      <c r="BC378" s="368" t="n"/>
      <c r="BD378" s="368" t="n"/>
      <c r="BE378" s="368" t="n"/>
      <c r="BF378" s="368" t="n"/>
      <c r="BG378" s="368" t="n"/>
      <c r="BH378" s="368" t="n"/>
      <c r="BI378" s="368" t="n"/>
      <c r="BJ378" s="368" t="n"/>
      <c r="BK378" s="368" t="n"/>
      <c r="BL378" s="368" t="n"/>
      <c r="BM378" s="368" t="n"/>
      <c r="BN378" s="368" t="n"/>
      <c r="BO378" s="368" t="n"/>
      <c r="BP378" s="368" t="n"/>
      <c r="BQ378" s="320" t="n"/>
      <c r="BR378" s="368" t="n"/>
      <c r="BS378" s="368" t="n"/>
      <c r="BT378" s="368" t="n"/>
      <c r="BU378" s="368" t="n"/>
      <c r="BV378" s="368" t="n"/>
      <c r="BW378" s="368" t="n"/>
      <c r="BX378" s="368" t="n"/>
      <c r="BY378" s="368" t="n"/>
      <c r="BZ378" s="368" t="n"/>
      <c r="CA378" s="368" t="n"/>
      <c r="CB378" s="368" t="n"/>
      <c r="CC378" s="368" t="n"/>
      <c r="CD378" s="368" t="n"/>
      <c r="CE378" s="368" t="n"/>
      <c r="CF378" s="368" t="n"/>
      <c r="CG378" s="368" t="n"/>
      <c r="CH378" s="368" t="n"/>
      <c r="CI378" s="368" t="n"/>
      <c r="CJ378" s="368" t="n"/>
      <c r="CK378" s="368" t="n"/>
      <c r="CL378" s="368" t="n"/>
      <c r="CM378" s="368" t="n"/>
      <c r="CN378" s="368" t="n"/>
      <c r="CO378" s="368" t="n"/>
      <c r="CP378" s="368" t="n"/>
      <c r="CQ378" s="368" t="n"/>
      <c r="CR378" s="368" t="n"/>
      <c r="CS378" s="368" t="n"/>
      <c r="CT378" s="368" t="n"/>
      <c r="CU378" s="368" t="n"/>
      <c r="CV378" s="368" t="n"/>
      <c r="CW378" s="368" t="n"/>
      <c r="CX378" s="368" t="n"/>
      <c r="CY378" s="368" t="n"/>
      <c r="CZ378" s="368" t="n"/>
      <c r="DA378" s="368" t="n"/>
      <c r="DB378" s="368" t="n"/>
      <c r="DC378" s="368" t="n"/>
      <c r="DD378" s="368" t="n"/>
    </row>
    <row r="379">
      <c r="A379" s="368" t="n"/>
      <c r="B379" s="368" t="n"/>
      <c r="C379" s="368" t="n"/>
      <c r="D379" s="368" t="n"/>
      <c r="E379" s="368" t="n"/>
      <c r="F379" s="368" t="n"/>
      <c r="G379" s="318" t="n"/>
      <c r="H379" s="368" t="n"/>
      <c r="I379" s="368" t="n"/>
      <c r="J379" s="368" t="n"/>
      <c r="K379" s="368" t="n"/>
      <c r="L379" s="368" t="n"/>
      <c r="M379" s="368" t="n"/>
      <c r="N379" s="368" t="n"/>
      <c r="O379" s="368" t="n"/>
      <c r="P379" s="368" t="n"/>
      <c r="Q379" s="368" t="n"/>
      <c r="R379" s="368" t="n"/>
      <c r="S379" s="368" t="n"/>
      <c r="T379" s="368" t="n"/>
      <c r="U379" s="368" t="n"/>
      <c r="V379" s="368" t="n"/>
      <c r="W379" s="368" t="n"/>
      <c r="X379" s="368" t="n"/>
      <c r="Y379" s="368" t="n"/>
      <c r="Z379" s="368" t="n"/>
      <c r="AA379" s="368" t="n"/>
      <c r="AB379" s="368" t="n"/>
      <c r="AC379" s="368" t="n"/>
      <c r="AD379" s="368" t="n"/>
      <c r="AE379" s="368" t="n"/>
      <c r="AF379" s="368" t="n"/>
      <c r="AG379" s="368" t="n"/>
      <c r="AH379" s="368" t="n"/>
      <c r="AI379" s="368" t="n"/>
      <c r="AJ379" s="368" t="n"/>
      <c r="AK379" s="368" t="n"/>
      <c r="AL379" s="368" t="n"/>
      <c r="AM379" s="368" t="n"/>
      <c r="AN379" s="368" t="n"/>
      <c r="AO379" s="368" t="n"/>
      <c r="AP379" s="319" t="n"/>
      <c r="AQ379" s="368" t="n"/>
      <c r="AR379" s="368" t="n"/>
      <c r="AS379" s="368" t="n"/>
      <c r="AT379" s="368" t="n"/>
      <c r="AU379" s="368" t="n"/>
      <c r="AV379" s="368" t="n"/>
      <c r="AW379" s="368" t="n"/>
      <c r="AX379" s="368" t="n"/>
      <c r="AY379" s="368" t="n"/>
      <c r="AZ379" s="368" t="n"/>
      <c r="BA379" s="368" t="n"/>
      <c r="BB379" s="368" t="n"/>
      <c r="BC379" s="368" t="n"/>
      <c r="BD379" s="368" t="n"/>
      <c r="BE379" s="368" t="n"/>
      <c r="BF379" s="368" t="n"/>
      <c r="BG379" s="368" t="n"/>
      <c r="BH379" s="368" t="n"/>
      <c r="BI379" s="368" t="n"/>
      <c r="BJ379" s="368" t="n"/>
      <c r="BK379" s="368" t="n"/>
      <c r="BL379" s="368" t="n"/>
      <c r="BM379" s="368" t="n"/>
      <c r="BN379" s="368" t="n"/>
      <c r="BO379" s="368" t="n"/>
      <c r="BP379" s="368" t="n"/>
      <c r="BQ379" s="320" t="n"/>
      <c r="BR379" s="368" t="n"/>
      <c r="BS379" s="368" t="n"/>
      <c r="BT379" s="368" t="n"/>
      <c r="BU379" s="368" t="n"/>
      <c r="BV379" s="368" t="n"/>
      <c r="BW379" s="368" t="n"/>
      <c r="BX379" s="368" t="n"/>
      <c r="BY379" s="368" t="n"/>
      <c r="BZ379" s="368" t="n"/>
      <c r="CA379" s="368" t="n"/>
      <c r="CB379" s="368" t="n"/>
      <c r="CC379" s="368" t="n"/>
      <c r="CD379" s="368" t="n"/>
      <c r="CE379" s="368" t="n"/>
      <c r="CF379" s="368" t="n"/>
      <c r="CG379" s="368" t="n"/>
      <c r="CH379" s="368" t="n"/>
      <c r="CI379" s="368" t="n"/>
      <c r="CJ379" s="368" t="n"/>
      <c r="CK379" s="368" t="n"/>
      <c r="CL379" s="368" t="n"/>
      <c r="CM379" s="368" t="n"/>
      <c r="CN379" s="368" t="n"/>
      <c r="CO379" s="368" t="n"/>
      <c r="CP379" s="368" t="n"/>
      <c r="CQ379" s="368" t="n"/>
      <c r="CR379" s="368" t="n"/>
      <c r="CS379" s="368" t="n"/>
      <c r="CT379" s="368" t="n"/>
      <c r="CU379" s="368" t="n"/>
      <c r="CV379" s="368" t="n"/>
      <c r="CW379" s="368" t="n"/>
      <c r="CX379" s="368" t="n"/>
      <c r="CY379" s="368" t="n"/>
      <c r="CZ379" s="368" t="n"/>
      <c r="DA379" s="368" t="n"/>
      <c r="DB379" s="368" t="n"/>
      <c r="DC379" s="368" t="n"/>
      <c r="DD379" s="368" t="n"/>
    </row>
    <row r="380">
      <c r="A380" s="368" t="n"/>
      <c r="B380" s="368" t="n"/>
      <c r="C380" s="368" t="n"/>
      <c r="D380" s="368" t="n"/>
      <c r="E380" s="368" t="n"/>
      <c r="F380" s="368" t="n"/>
      <c r="G380" s="318" t="n"/>
      <c r="H380" s="368" t="n"/>
      <c r="I380" s="368" t="n"/>
      <c r="J380" s="368" t="n"/>
      <c r="K380" s="368" t="n"/>
      <c r="L380" s="368" t="n"/>
      <c r="M380" s="368" t="n"/>
      <c r="N380" s="368" t="n"/>
      <c r="O380" s="368" t="n"/>
      <c r="P380" s="368" t="n"/>
      <c r="Q380" s="368" t="n"/>
      <c r="R380" s="368" t="n"/>
      <c r="S380" s="368" t="n"/>
      <c r="T380" s="368" t="n"/>
      <c r="U380" s="368" t="n"/>
      <c r="V380" s="368" t="n"/>
      <c r="W380" s="368" t="n"/>
      <c r="X380" s="368" t="n"/>
      <c r="Y380" s="368" t="n"/>
      <c r="Z380" s="368" t="n"/>
      <c r="AA380" s="368" t="n"/>
      <c r="AB380" s="368" t="n"/>
      <c r="AC380" s="368" t="n"/>
      <c r="AD380" s="368" t="n"/>
      <c r="AE380" s="368" t="n"/>
      <c r="AF380" s="368" t="n"/>
      <c r="AG380" s="368" t="n"/>
      <c r="AH380" s="368" t="n"/>
      <c r="AI380" s="368" t="n"/>
      <c r="AJ380" s="368" t="n"/>
      <c r="AK380" s="368" t="n"/>
      <c r="AL380" s="368" t="n"/>
      <c r="AM380" s="368" t="n"/>
      <c r="AN380" s="368" t="n"/>
      <c r="AO380" s="368" t="n"/>
      <c r="AP380" s="319" t="n"/>
      <c r="AQ380" s="368" t="n"/>
      <c r="AR380" s="368" t="n"/>
      <c r="AS380" s="368" t="n"/>
      <c r="AT380" s="368" t="n"/>
      <c r="AU380" s="368" t="n"/>
      <c r="AV380" s="368" t="n"/>
      <c r="AW380" s="368" t="n"/>
      <c r="AX380" s="368" t="n"/>
      <c r="AY380" s="368" t="n"/>
      <c r="AZ380" s="368" t="n"/>
      <c r="BA380" s="368" t="n"/>
      <c r="BB380" s="368" t="n"/>
      <c r="BC380" s="368" t="n"/>
      <c r="BD380" s="368" t="n"/>
      <c r="BE380" s="368" t="n"/>
      <c r="BF380" s="368" t="n"/>
      <c r="BG380" s="368" t="n"/>
      <c r="BH380" s="368" t="n"/>
      <c r="BI380" s="368" t="n"/>
      <c r="BJ380" s="368" t="n"/>
      <c r="BK380" s="368" t="n"/>
      <c r="BL380" s="368" t="n"/>
      <c r="BM380" s="368" t="n"/>
      <c r="BN380" s="368" t="n"/>
      <c r="BO380" s="368" t="n"/>
      <c r="BP380" s="368" t="n"/>
      <c r="BQ380" s="320" t="n"/>
      <c r="BR380" s="368" t="n"/>
      <c r="BS380" s="368" t="n"/>
      <c r="BT380" s="368" t="n"/>
      <c r="BU380" s="368" t="n"/>
      <c r="BV380" s="368" t="n"/>
      <c r="BW380" s="368" t="n"/>
      <c r="BX380" s="368" t="n"/>
      <c r="BY380" s="368" t="n"/>
      <c r="BZ380" s="368" t="n"/>
      <c r="CA380" s="368" t="n"/>
      <c r="CB380" s="368" t="n"/>
      <c r="CC380" s="368" t="n"/>
      <c r="CD380" s="368" t="n"/>
      <c r="CE380" s="368" t="n"/>
      <c r="CF380" s="368" t="n"/>
      <c r="CG380" s="368" t="n"/>
      <c r="CH380" s="368" t="n"/>
      <c r="CI380" s="368" t="n"/>
      <c r="CJ380" s="368" t="n"/>
      <c r="CK380" s="368" t="n"/>
      <c r="CL380" s="368" t="n"/>
      <c r="CM380" s="368" t="n"/>
      <c r="CN380" s="368" t="n"/>
      <c r="CO380" s="368" t="n"/>
      <c r="CP380" s="368" t="n"/>
      <c r="CQ380" s="368" t="n"/>
      <c r="CR380" s="368" t="n"/>
      <c r="CS380" s="368" t="n"/>
      <c r="CT380" s="368" t="n"/>
      <c r="CU380" s="368" t="n"/>
      <c r="CV380" s="368" t="n"/>
      <c r="CW380" s="368" t="n"/>
      <c r="CX380" s="368" t="n"/>
      <c r="CY380" s="368" t="n"/>
      <c r="CZ380" s="368" t="n"/>
      <c r="DA380" s="368" t="n"/>
      <c r="DB380" s="368" t="n"/>
      <c r="DC380" s="368" t="n"/>
      <c r="DD380" s="368" t="n"/>
    </row>
    <row r="381">
      <c r="A381" s="368" t="n"/>
      <c r="B381" s="368" t="n"/>
      <c r="C381" s="368" t="n"/>
      <c r="D381" s="368" t="n"/>
      <c r="E381" s="368" t="n"/>
      <c r="F381" s="368" t="n"/>
      <c r="G381" s="318" t="n"/>
      <c r="H381" s="368" t="n"/>
      <c r="I381" s="368" t="n"/>
      <c r="J381" s="368" t="n"/>
      <c r="K381" s="368" t="n"/>
      <c r="L381" s="368" t="n"/>
      <c r="M381" s="368" t="n"/>
      <c r="N381" s="368" t="n"/>
      <c r="O381" s="368" t="n"/>
      <c r="P381" s="368" t="n"/>
      <c r="Q381" s="368" t="n"/>
      <c r="R381" s="368" t="n"/>
      <c r="S381" s="368" t="n"/>
      <c r="T381" s="368" t="n"/>
      <c r="U381" s="368" t="n"/>
      <c r="V381" s="368" t="n"/>
      <c r="W381" s="368" t="n"/>
      <c r="X381" s="368" t="n"/>
      <c r="Y381" s="368" t="n"/>
      <c r="Z381" s="368" t="n"/>
      <c r="AA381" s="368" t="n"/>
      <c r="AB381" s="368" t="n"/>
      <c r="AC381" s="368" t="n"/>
      <c r="AD381" s="368" t="n"/>
      <c r="AE381" s="368" t="n"/>
      <c r="AF381" s="368" t="n"/>
      <c r="AG381" s="368" t="n"/>
      <c r="AH381" s="368" t="n"/>
      <c r="AI381" s="368" t="n"/>
      <c r="AJ381" s="368" t="n"/>
      <c r="AK381" s="368" t="n"/>
      <c r="AL381" s="368" t="n"/>
      <c r="AM381" s="368" t="n"/>
      <c r="AN381" s="368" t="n"/>
      <c r="AO381" s="368" t="n"/>
      <c r="AP381" s="319" t="n"/>
      <c r="AQ381" s="368" t="n"/>
      <c r="AR381" s="368" t="n"/>
      <c r="AS381" s="368" t="n"/>
      <c r="AT381" s="368" t="n"/>
      <c r="AU381" s="368" t="n"/>
      <c r="AV381" s="368" t="n"/>
      <c r="AW381" s="368" t="n"/>
      <c r="AX381" s="368" t="n"/>
      <c r="AY381" s="368" t="n"/>
      <c r="AZ381" s="368" t="n"/>
      <c r="BA381" s="368" t="n"/>
      <c r="BB381" s="368" t="n"/>
      <c r="BC381" s="368" t="n"/>
      <c r="BD381" s="368" t="n"/>
      <c r="BE381" s="368" t="n"/>
      <c r="BF381" s="368" t="n"/>
      <c r="BG381" s="368" t="n"/>
      <c r="BH381" s="368" t="n"/>
      <c r="BI381" s="368" t="n"/>
      <c r="BJ381" s="368" t="n"/>
      <c r="BK381" s="368" t="n"/>
      <c r="BL381" s="368" t="n"/>
      <c r="BM381" s="368" t="n"/>
      <c r="BN381" s="368" t="n"/>
      <c r="BO381" s="368" t="n"/>
      <c r="BP381" s="368" t="n"/>
      <c r="BQ381" s="320" t="n"/>
      <c r="BR381" s="368" t="n"/>
      <c r="BS381" s="368" t="n"/>
      <c r="BT381" s="368" t="n"/>
      <c r="BU381" s="368" t="n"/>
      <c r="BV381" s="368" t="n"/>
      <c r="BW381" s="368" t="n"/>
      <c r="BX381" s="368" t="n"/>
      <c r="BY381" s="368" t="n"/>
      <c r="BZ381" s="368" t="n"/>
      <c r="CA381" s="368" t="n"/>
      <c r="CB381" s="368" t="n"/>
      <c r="CC381" s="368" t="n"/>
      <c r="CD381" s="368" t="n"/>
      <c r="CE381" s="368" t="n"/>
      <c r="CF381" s="368" t="n"/>
      <c r="CG381" s="368" t="n"/>
      <c r="CH381" s="368" t="n"/>
      <c r="CI381" s="368" t="n"/>
      <c r="CJ381" s="368" t="n"/>
      <c r="CK381" s="368" t="n"/>
      <c r="CL381" s="368" t="n"/>
      <c r="CM381" s="368" t="n"/>
      <c r="CN381" s="368" t="n"/>
      <c r="CO381" s="368" t="n"/>
      <c r="CP381" s="368" t="n"/>
      <c r="CQ381" s="368" t="n"/>
      <c r="CR381" s="368" t="n"/>
      <c r="CS381" s="368" t="n"/>
      <c r="CT381" s="368" t="n"/>
      <c r="CU381" s="368" t="n"/>
      <c r="CV381" s="368" t="n"/>
      <c r="CW381" s="368" t="n"/>
      <c r="CX381" s="368" t="n"/>
      <c r="CY381" s="368" t="n"/>
      <c r="CZ381" s="368" t="n"/>
      <c r="DA381" s="368" t="n"/>
      <c r="DB381" s="368" t="n"/>
      <c r="DC381" s="368" t="n"/>
      <c r="DD381" s="368" t="n"/>
    </row>
    <row r="382">
      <c r="A382" s="368" t="n"/>
      <c r="B382" s="368" t="n"/>
      <c r="C382" s="368" t="n"/>
      <c r="D382" s="368" t="n"/>
      <c r="E382" s="368" t="n"/>
      <c r="F382" s="368" t="n"/>
      <c r="G382" s="318" t="n"/>
      <c r="H382" s="368" t="n"/>
      <c r="I382" s="368" t="n"/>
      <c r="J382" s="368" t="n"/>
      <c r="K382" s="368" t="n"/>
      <c r="L382" s="368" t="n"/>
      <c r="M382" s="368" t="n"/>
      <c r="N382" s="368" t="n"/>
      <c r="O382" s="368" t="n"/>
      <c r="P382" s="368" t="n"/>
      <c r="Q382" s="368" t="n"/>
      <c r="R382" s="368" t="n"/>
      <c r="S382" s="368" t="n"/>
      <c r="T382" s="368" t="n"/>
      <c r="U382" s="368" t="n"/>
      <c r="V382" s="368" t="n"/>
      <c r="W382" s="368" t="n"/>
      <c r="X382" s="368" t="n"/>
      <c r="Y382" s="368" t="n"/>
      <c r="Z382" s="368" t="n"/>
      <c r="AA382" s="368" t="n"/>
      <c r="AB382" s="368" t="n"/>
      <c r="AC382" s="368" t="n"/>
      <c r="AD382" s="368" t="n"/>
      <c r="AE382" s="368" t="n"/>
      <c r="AF382" s="368" t="n"/>
      <c r="AG382" s="368" t="n"/>
      <c r="AH382" s="368" t="n"/>
      <c r="AI382" s="368" t="n"/>
      <c r="AJ382" s="368" t="n"/>
      <c r="AK382" s="368" t="n"/>
      <c r="AL382" s="368" t="n"/>
      <c r="AM382" s="368" t="n"/>
      <c r="AN382" s="368" t="n"/>
      <c r="AO382" s="368" t="n"/>
      <c r="AP382" s="319" t="n"/>
      <c r="AQ382" s="368" t="n"/>
      <c r="AR382" s="368" t="n"/>
      <c r="AS382" s="368" t="n"/>
      <c r="AT382" s="368" t="n"/>
      <c r="AU382" s="368" t="n"/>
      <c r="AV382" s="368" t="n"/>
      <c r="AW382" s="368" t="n"/>
      <c r="AX382" s="368" t="n"/>
      <c r="AY382" s="368" t="n"/>
      <c r="AZ382" s="368" t="n"/>
      <c r="BA382" s="368" t="n"/>
      <c r="BB382" s="368" t="n"/>
      <c r="BC382" s="368" t="n"/>
      <c r="BD382" s="368" t="n"/>
      <c r="BE382" s="368" t="n"/>
      <c r="BF382" s="368" t="n"/>
      <c r="BG382" s="368" t="n"/>
      <c r="BH382" s="368" t="n"/>
      <c r="BI382" s="368" t="n"/>
      <c r="BJ382" s="368" t="n"/>
      <c r="BK382" s="368" t="n"/>
      <c r="BL382" s="368" t="n"/>
      <c r="BM382" s="368" t="n"/>
      <c r="BN382" s="368" t="n"/>
      <c r="BO382" s="368" t="n"/>
      <c r="BP382" s="368" t="n"/>
      <c r="BQ382" s="320" t="n"/>
      <c r="BR382" s="368" t="n"/>
      <c r="BS382" s="368" t="n"/>
      <c r="BT382" s="368" t="n"/>
      <c r="BU382" s="368" t="n"/>
      <c r="BV382" s="368" t="n"/>
      <c r="BW382" s="368" t="n"/>
      <c r="BX382" s="368" t="n"/>
      <c r="BY382" s="368" t="n"/>
      <c r="BZ382" s="368" t="n"/>
      <c r="CA382" s="368" t="n"/>
      <c r="CB382" s="368" t="n"/>
      <c r="CC382" s="368" t="n"/>
      <c r="CD382" s="368" t="n"/>
      <c r="CE382" s="368" t="n"/>
      <c r="CF382" s="368" t="n"/>
      <c r="CG382" s="368" t="n"/>
      <c r="CH382" s="368" t="n"/>
      <c r="CI382" s="368" t="n"/>
      <c r="CJ382" s="368" t="n"/>
      <c r="CK382" s="368" t="n"/>
      <c r="CL382" s="368" t="n"/>
      <c r="CM382" s="368" t="n"/>
      <c r="CN382" s="368" t="n"/>
      <c r="CO382" s="368" t="n"/>
      <c r="CP382" s="368" t="n"/>
      <c r="CQ382" s="368" t="n"/>
      <c r="CR382" s="368" t="n"/>
      <c r="CS382" s="368" t="n"/>
      <c r="CT382" s="368" t="n"/>
      <c r="CU382" s="368" t="n"/>
      <c r="CV382" s="368" t="n"/>
      <c r="CW382" s="368" t="n"/>
      <c r="CX382" s="368" t="n"/>
      <c r="CY382" s="368" t="n"/>
      <c r="CZ382" s="368" t="n"/>
      <c r="DA382" s="368" t="n"/>
      <c r="DB382" s="368" t="n"/>
      <c r="DC382" s="368" t="n"/>
      <c r="DD382" s="368" t="n"/>
    </row>
    <row r="383">
      <c r="A383" s="368" t="n"/>
      <c r="B383" s="368" t="n"/>
      <c r="C383" s="368" t="n"/>
      <c r="D383" s="368" t="n"/>
      <c r="E383" s="368" t="n"/>
      <c r="F383" s="368" t="n"/>
      <c r="G383" s="318" t="n"/>
      <c r="H383" s="368" t="n"/>
      <c r="I383" s="368" t="n"/>
      <c r="J383" s="368" t="n"/>
      <c r="K383" s="368" t="n"/>
      <c r="L383" s="368" t="n"/>
      <c r="M383" s="368" t="n"/>
      <c r="N383" s="368" t="n"/>
      <c r="O383" s="368" t="n"/>
      <c r="P383" s="368" t="n"/>
      <c r="Q383" s="368" t="n"/>
      <c r="R383" s="368" t="n"/>
      <c r="S383" s="368" t="n"/>
      <c r="T383" s="368" t="n"/>
      <c r="U383" s="368" t="n"/>
      <c r="V383" s="368" t="n"/>
      <c r="W383" s="368" t="n"/>
      <c r="X383" s="368" t="n"/>
      <c r="Y383" s="368" t="n"/>
      <c r="Z383" s="368" t="n"/>
      <c r="AA383" s="368" t="n"/>
      <c r="AB383" s="368" t="n"/>
      <c r="AC383" s="368" t="n"/>
      <c r="AD383" s="368" t="n"/>
      <c r="AE383" s="368" t="n"/>
      <c r="AF383" s="368" t="n"/>
      <c r="AG383" s="368" t="n"/>
      <c r="AH383" s="368" t="n"/>
      <c r="AI383" s="368" t="n"/>
      <c r="AJ383" s="368" t="n"/>
      <c r="AK383" s="368" t="n"/>
      <c r="AL383" s="368" t="n"/>
      <c r="AM383" s="368" t="n"/>
      <c r="AN383" s="368" t="n"/>
      <c r="AO383" s="368" t="n"/>
      <c r="AP383" s="319" t="n"/>
      <c r="AQ383" s="368" t="n"/>
      <c r="AR383" s="368" t="n"/>
      <c r="AS383" s="368" t="n"/>
      <c r="AT383" s="368" t="n"/>
      <c r="AU383" s="368" t="n"/>
      <c r="AV383" s="368" t="n"/>
      <c r="AW383" s="368" t="n"/>
      <c r="AX383" s="368" t="n"/>
      <c r="AY383" s="368" t="n"/>
      <c r="AZ383" s="368" t="n"/>
      <c r="BA383" s="368" t="n"/>
      <c r="BB383" s="368" t="n"/>
      <c r="BC383" s="368" t="n"/>
      <c r="BD383" s="368" t="n"/>
      <c r="BE383" s="368" t="n"/>
      <c r="BF383" s="368" t="n"/>
      <c r="BG383" s="368" t="n"/>
      <c r="BH383" s="368" t="n"/>
      <c r="BI383" s="368" t="n"/>
      <c r="BJ383" s="368" t="n"/>
      <c r="BK383" s="368" t="n"/>
      <c r="BL383" s="368" t="n"/>
      <c r="BM383" s="368" t="n"/>
      <c r="BN383" s="368" t="n"/>
      <c r="BO383" s="368" t="n"/>
      <c r="BP383" s="368" t="n"/>
      <c r="BQ383" s="320" t="n"/>
      <c r="BR383" s="368" t="n"/>
      <c r="BS383" s="368" t="n"/>
      <c r="BT383" s="368" t="n"/>
      <c r="BU383" s="368" t="n"/>
      <c r="BV383" s="368" t="n"/>
      <c r="BW383" s="368" t="n"/>
      <c r="BX383" s="368" t="n"/>
      <c r="BY383" s="368" t="n"/>
      <c r="BZ383" s="368" t="n"/>
      <c r="CA383" s="368" t="n"/>
      <c r="CB383" s="368" t="n"/>
      <c r="CC383" s="368" t="n"/>
      <c r="CD383" s="368" t="n"/>
      <c r="CE383" s="368" t="n"/>
      <c r="CF383" s="368" t="n"/>
      <c r="CG383" s="368" t="n"/>
      <c r="CH383" s="368" t="n"/>
      <c r="CI383" s="368" t="n"/>
      <c r="CJ383" s="368" t="n"/>
      <c r="CK383" s="368" t="n"/>
      <c r="CL383" s="368" t="n"/>
      <c r="CM383" s="368" t="n"/>
      <c r="CN383" s="368" t="n"/>
      <c r="CO383" s="368" t="n"/>
      <c r="CP383" s="368" t="n"/>
      <c r="CQ383" s="368" t="n"/>
      <c r="CR383" s="368" t="n"/>
      <c r="CS383" s="368" t="n"/>
      <c r="CT383" s="368" t="n"/>
      <c r="CU383" s="368" t="n"/>
      <c r="CV383" s="368" t="n"/>
      <c r="CW383" s="368" t="n"/>
      <c r="CX383" s="368" t="n"/>
      <c r="CY383" s="368" t="n"/>
      <c r="CZ383" s="368" t="n"/>
      <c r="DA383" s="368" t="n"/>
      <c r="DB383" s="368" t="n"/>
      <c r="DC383" s="368" t="n"/>
      <c r="DD383" s="368" t="n"/>
    </row>
    <row r="384">
      <c r="A384" s="368" t="n"/>
      <c r="B384" s="368" t="n"/>
      <c r="C384" s="368" t="n"/>
      <c r="D384" s="368" t="n"/>
      <c r="E384" s="368" t="n"/>
      <c r="F384" s="368" t="n"/>
      <c r="G384" s="318" t="n"/>
      <c r="H384" s="368" t="n"/>
      <c r="I384" s="368" t="n"/>
      <c r="J384" s="368" t="n"/>
      <c r="K384" s="368" t="n"/>
      <c r="L384" s="368" t="n"/>
      <c r="M384" s="368" t="n"/>
      <c r="N384" s="368" t="n"/>
      <c r="O384" s="368" t="n"/>
      <c r="P384" s="368" t="n"/>
      <c r="Q384" s="368" t="n"/>
      <c r="R384" s="368" t="n"/>
      <c r="S384" s="368" t="n"/>
      <c r="T384" s="368" t="n"/>
      <c r="U384" s="368" t="n"/>
      <c r="V384" s="368" t="n"/>
      <c r="W384" s="368" t="n"/>
      <c r="X384" s="368" t="n"/>
      <c r="Y384" s="368" t="n"/>
      <c r="Z384" s="368" t="n"/>
      <c r="AA384" s="368" t="n"/>
      <c r="AB384" s="368" t="n"/>
      <c r="AC384" s="368" t="n"/>
      <c r="AD384" s="368" t="n"/>
      <c r="AE384" s="368" t="n"/>
      <c r="AF384" s="368" t="n"/>
      <c r="AG384" s="368" t="n"/>
      <c r="AH384" s="368" t="n"/>
      <c r="AI384" s="368" t="n"/>
      <c r="AJ384" s="368" t="n"/>
      <c r="AK384" s="368" t="n"/>
      <c r="AL384" s="368" t="n"/>
      <c r="AM384" s="368" t="n"/>
      <c r="AN384" s="368" t="n"/>
      <c r="AO384" s="368" t="n"/>
      <c r="AP384" s="319" t="n"/>
      <c r="AQ384" s="368" t="n"/>
      <c r="AR384" s="368" t="n"/>
      <c r="AS384" s="368" t="n"/>
      <c r="AT384" s="368" t="n"/>
      <c r="AU384" s="368" t="n"/>
      <c r="AV384" s="368" t="n"/>
      <c r="AW384" s="368" t="n"/>
      <c r="AX384" s="368" t="n"/>
      <c r="AY384" s="368" t="n"/>
      <c r="AZ384" s="368" t="n"/>
      <c r="BA384" s="368" t="n"/>
      <c r="BB384" s="368" t="n"/>
      <c r="BC384" s="368" t="n"/>
      <c r="BD384" s="368" t="n"/>
      <c r="BE384" s="368" t="n"/>
      <c r="BF384" s="368" t="n"/>
      <c r="BG384" s="368" t="n"/>
      <c r="BH384" s="368" t="n"/>
      <c r="BI384" s="368" t="n"/>
      <c r="BJ384" s="368" t="n"/>
      <c r="BK384" s="368" t="n"/>
      <c r="BL384" s="368" t="n"/>
      <c r="BM384" s="368" t="n"/>
      <c r="BN384" s="368" t="n"/>
      <c r="BO384" s="368" t="n"/>
      <c r="BP384" s="368" t="n"/>
      <c r="BQ384" s="320" t="n"/>
      <c r="BR384" s="368" t="n"/>
      <c r="BS384" s="368" t="n"/>
      <c r="BT384" s="368" t="n"/>
      <c r="BU384" s="368" t="n"/>
      <c r="BV384" s="368" t="n"/>
      <c r="BW384" s="368" t="n"/>
      <c r="BX384" s="368" t="n"/>
      <c r="BY384" s="368" t="n"/>
      <c r="BZ384" s="368" t="n"/>
      <c r="CA384" s="368" t="n"/>
      <c r="CB384" s="368" t="n"/>
      <c r="CC384" s="368" t="n"/>
      <c r="CD384" s="368" t="n"/>
      <c r="CE384" s="368" t="n"/>
      <c r="CF384" s="368" t="n"/>
      <c r="CG384" s="368" t="n"/>
      <c r="CH384" s="368" t="n"/>
      <c r="CI384" s="368" t="n"/>
      <c r="CJ384" s="368" t="n"/>
      <c r="CK384" s="368" t="n"/>
      <c r="CL384" s="368" t="n"/>
      <c r="CM384" s="368" t="n"/>
      <c r="CN384" s="368" t="n"/>
      <c r="CO384" s="368" t="n"/>
      <c r="CP384" s="368" t="n"/>
      <c r="CQ384" s="368" t="n"/>
      <c r="CR384" s="368" t="n"/>
      <c r="CS384" s="368" t="n"/>
      <c r="CT384" s="368" t="n"/>
      <c r="CU384" s="368" t="n"/>
      <c r="CV384" s="368" t="n"/>
      <c r="CW384" s="368" t="n"/>
      <c r="CX384" s="368" t="n"/>
      <c r="CY384" s="368" t="n"/>
      <c r="CZ384" s="368" t="n"/>
      <c r="DA384" s="368" t="n"/>
      <c r="DB384" s="368" t="n"/>
      <c r="DC384" s="368" t="n"/>
      <c r="DD384" s="368" t="n"/>
    </row>
    <row r="385">
      <c r="A385" s="368" t="n"/>
      <c r="B385" s="368" t="n"/>
      <c r="C385" s="368" t="n"/>
      <c r="D385" s="368" t="n"/>
      <c r="E385" s="368" t="n"/>
      <c r="F385" s="368" t="n"/>
      <c r="G385" s="318" t="n"/>
      <c r="H385" s="368" t="n"/>
      <c r="I385" s="368" t="n"/>
      <c r="J385" s="368" t="n"/>
      <c r="K385" s="368" t="n"/>
      <c r="L385" s="368" t="n"/>
      <c r="M385" s="368" t="n"/>
      <c r="N385" s="368" t="n"/>
      <c r="O385" s="368" t="n"/>
      <c r="P385" s="368" t="n"/>
      <c r="Q385" s="368" t="n"/>
      <c r="R385" s="368" t="n"/>
      <c r="S385" s="368" t="n"/>
      <c r="T385" s="368" t="n"/>
      <c r="U385" s="368" t="n"/>
      <c r="V385" s="368" t="n"/>
      <c r="W385" s="368" t="n"/>
      <c r="X385" s="368" t="n"/>
      <c r="Y385" s="368" t="n"/>
      <c r="Z385" s="368" t="n"/>
      <c r="AA385" s="368" t="n"/>
      <c r="AB385" s="368" t="n"/>
      <c r="AC385" s="368" t="n"/>
      <c r="AD385" s="368" t="n"/>
      <c r="AE385" s="368" t="n"/>
      <c r="AF385" s="368" t="n"/>
      <c r="AG385" s="368" t="n"/>
      <c r="AH385" s="368" t="n"/>
      <c r="AI385" s="368" t="n"/>
      <c r="AJ385" s="368" t="n"/>
      <c r="AK385" s="368" t="n"/>
      <c r="AL385" s="368" t="n"/>
      <c r="AM385" s="368" t="n"/>
      <c r="AN385" s="368" t="n"/>
      <c r="AO385" s="368" t="n"/>
      <c r="AP385" s="319" t="n"/>
      <c r="AQ385" s="368" t="n"/>
      <c r="AR385" s="368" t="n"/>
      <c r="AS385" s="368" t="n"/>
      <c r="AT385" s="368" t="n"/>
      <c r="AU385" s="368" t="n"/>
      <c r="AV385" s="368" t="n"/>
      <c r="AW385" s="368" t="n"/>
      <c r="AX385" s="368" t="n"/>
      <c r="AY385" s="368" t="n"/>
      <c r="AZ385" s="368" t="n"/>
      <c r="BA385" s="368" t="n"/>
      <c r="BB385" s="368" t="n"/>
      <c r="BC385" s="368" t="n"/>
      <c r="BD385" s="368" t="n"/>
      <c r="BE385" s="368" t="n"/>
      <c r="BF385" s="368" t="n"/>
      <c r="BG385" s="368" t="n"/>
      <c r="BH385" s="368" t="n"/>
      <c r="BI385" s="368" t="n"/>
      <c r="BJ385" s="368" t="n"/>
      <c r="BK385" s="368" t="n"/>
      <c r="BL385" s="368" t="n"/>
      <c r="BM385" s="368" t="n"/>
      <c r="BN385" s="368" t="n"/>
      <c r="BO385" s="368" t="n"/>
      <c r="BP385" s="368" t="n"/>
      <c r="BQ385" s="320" t="n"/>
      <c r="BR385" s="368" t="n"/>
      <c r="BS385" s="368" t="n"/>
      <c r="BT385" s="368" t="n"/>
      <c r="BU385" s="368" t="n"/>
      <c r="BV385" s="368" t="n"/>
      <c r="BW385" s="368" t="n"/>
      <c r="BX385" s="368" t="n"/>
      <c r="BY385" s="368" t="n"/>
      <c r="BZ385" s="368" t="n"/>
      <c r="CA385" s="368" t="n"/>
      <c r="CB385" s="368" t="n"/>
      <c r="CC385" s="368" t="n"/>
      <c r="CD385" s="368" t="n"/>
      <c r="CE385" s="368" t="n"/>
      <c r="CF385" s="368" t="n"/>
      <c r="CG385" s="368" t="n"/>
      <c r="CH385" s="368" t="n"/>
      <c r="CI385" s="368" t="n"/>
      <c r="CJ385" s="368" t="n"/>
      <c r="CK385" s="368" t="n"/>
      <c r="CL385" s="368" t="n"/>
      <c r="CM385" s="368" t="n"/>
      <c r="CN385" s="368" t="n"/>
      <c r="CO385" s="368" t="n"/>
      <c r="CP385" s="368" t="n"/>
      <c r="CQ385" s="368" t="n"/>
      <c r="CR385" s="368" t="n"/>
      <c r="CS385" s="368" t="n"/>
      <c r="CT385" s="368" t="n"/>
      <c r="CU385" s="368" t="n"/>
      <c r="CV385" s="368" t="n"/>
      <c r="CW385" s="368" t="n"/>
      <c r="CX385" s="368" t="n"/>
      <c r="CY385" s="368" t="n"/>
      <c r="CZ385" s="368" t="n"/>
      <c r="DA385" s="368" t="n"/>
      <c r="DB385" s="368" t="n"/>
      <c r="DC385" s="368" t="n"/>
      <c r="DD385" s="368" t="n"/>
    </row>
    <row r="386">
      <c r="A386" s="368" t="n"/>
      <c r="B386" s="368" t="n"/>
      <c r="C386" s="368" t="n"/>
      <c r="D386" s="368" t="n"/>
      <c r="E386" s="368" t="n"/>
      <c r="F386" s="368" t="n"/>
      <c r="G386" s="318" t="n"/>
      <c r="H386" s="368" t="n"/>
      <c r="I386" s="368" t="n"/>
      <c r="J386" s="368" t="n"/>
      <c r="K386" s="368" t="n"/>
      <c r="L386" s="368" t="n"/>
      <c r="M386" s="368" t="n"/>
      <c r="N386" s="368" t="n"/>
      <c r="O386" s="368" t="n"/>
      <c r="P386" s="368" t="n"/>
      <c r="Q386" s="368" t="n"/>
      <c r="R386" s="368" t="n"/>
      <c r="S386" s="368" t="n"/>
      <c r="T386" s="368" t="n"/>
      <c r="U386" s="368" t="n"/>
      <c r="V386" s="368" t="n"/>
      <c r="W386" s="368" t="n"/>
      <c r="X386" s="368" t="n"/>
      <c r="Y386" s="368" t="n"/>
      <c r="Z386" s="368" t="n"/>
      <c r="AA386" s="368" t="n"/>
      <c r="AB386" s="368" t="n"/>
      <c r="AC386" s="368" t="n"/>
      <c r="AD386" s="368" t="n"/>
      <c r="AE386" s="368" t="n"/>
      <c r="AF386" s="368" t="n"/>
      <c r="AG386" s="368" t="n"/>
      <c r="AH386" s="368" t="n"/>
      <c r="AI386" s="368" t="n"/>
      <c r="AJ386" s="368" t="n"/>
      <c r="AK386" s="368" t="n"/>
      <c r="AL386" s="368" t="n"/>
      <c r="AM386" s="368" t="n"/>
      <c r="AN386" s="368" t="n"/>
      <c r="AO386" s="368" t="n"/>
      <c r="AP386" s="319" t="n"/>
      <c r="AQ386" s="368" t="n"/>
      <c r="AR386" s="368" t="n"/>
      <c r="AS386" s="368" t="n"/>
      <c r="AT386" s="368" t="n"/>
      <c r="AU386" s="368" t="n"/>
      <c r="AV386" s="368" t="n"/>
      <c r="AW386" s="368" t="n"/>
      <c r="AX386" s="368" t="n"/>
      <c r="AY386" s="368" t="n"/>
      <c r="AZ386" s="368" t="n"/>
      <c r="BA386" s="368" t="n"/>
      <c r="BB386" s="368" t="n"/>
      <c r="BC386" s="368" t="n"/>
      <c r="BD386" s="368" t="n"/>
      <c r="BE386" s="368" t="n"/>
      <c r="BF386" s="368" t="n"/>
      <c r="BG386" s="368" t="n"/>
      <c r="BH386" s="368" t="n"/>
      <c r="BI386" s="368" t="n"/>
      <c r="BJ386" s="368" t="n"/>
      <c r="BK386" s="368" t="n"/>
      <c r="BL386" s="368" t="n"/>
      <c r="BM386" s="368" t="n"/>
      <c r="BN386" s="368" t="n"/>
      <c r="BO386" s="368" t="n"/>
      <c r="BP386" s="368" t="n"/>
      <c r="BQ386" s="320" t="n"/>
      <c r="BR386" s="368" t="n"/>
      <c r="BS386" s="368" t="n"/>
      <c r="BT386" s="368" t="n"/>
      <c r="BU386" s="368" t="n"/>
      <c r="BV386" s="368" t="n"/>
      <c r="BW386" s="368" t="n"/>
      <c r="BX386" s="368" t="n"/>
      <c r="BY386" s="368" t="n"/>
      <c r="BZ386" s="368" t="n"/>
      <c r="CA386" s="368" t="n"/>
      <c r="CB386" s="368" t="n"/>
      <c r="CC386" s="368" t="n"/>
      <c r="CD386" s="368" t="n"/>
      <c r="CE386" s="368" t="n"/>
      <c r="CF386" s="368" t="n"/>
      <c r="CG386" s="368" t="n"/>
      <c r="CH386" s="368" t="n"/>
      <c r="CI386" s="368" t="n"/>
      <c r="CJ386" s="368" t="n"/>
      <c r="CK386" s="368" t="n"/>
      <c r="CL386" s="368" t="n"/>
      <c r="CM386" s="368" t="n"/>
      <c r="CN386" s="368" t="n"/>
      <c r="CO386" s="368" t="n"/>
      <c r="CP386" s="368" t="n"/>
      <c r="CQ386" s="368" t="n"/>
      <c r="CR386" s="368" t="n"/>
      <c r="CS386" s="368" t="n"/>
      <c r="CT386" s="368" t="n"/>
      <c r="CU386" s="368" t="n"/>
      <c r="CV386" s="368" t="n"/>
      <c r="CW386" s="368" t="n"/>
      <c r="CX386" s="368" t="n"/>
      <c r="CY386" s="368" t="n"/>
      <c r="CZ386" s="368" t="n"/>
      <c r="DA386" s="368" t="n"/>
      <c r="DB386" s="368" t="n"/>
      <c r="DC386" s="368" t="n"/>
      <c r="DD386" s="368" t="n"/>
    </row>
    <row r="387">
      <c r="A387" s="368" t="n"/>
      <c r="B387" s="368" t="n"/>
      <c r="C387" s="368" t="n"/>
      <c r="D387" s="368" t="n"/>
      <c r="E387" s="368" t="n"/>
      <c r="F387" s="368" t="n"/>
      <c r="G387" s="318" t="n"/>
      <c r="H387" s="368" t="n"/>
      <c r="I387" s="368" t="n"/>
      <c r="J387" s="368" t="n"/>
      <c r="K387" s="368" t="n"/>
      <c r="L387" s="368" t="n"/>
      <c r="M387" s="368" t="n"/>
      <c r="N387" s="368" t="n"/>
      <c r="O387" s="368" t="n"/>
      <c r="P387" s="368" t="n"/>
      <c r="Q387" s="368" t="n"/>
      <c r="R387" s="368" t="n"/>
      <c r="S387" s="368" t="n"/>
      <c r="T387" s="368" t="n"/>
      <c r="U387" s="368" t="n"/>
      <c r="V387" s="368" t="n"/>
      <c r="W387" s="368" t="n"/>
      <c r="X387" s="368" t="n"/>
      <c r="Y387" s="368" t="n"/>
      <c r="Z387" s="368" t="n"/>
      <c r="AA387" s="368" t="n"/>
      <c r="AB387" s="368" t="n"/>
      <c r="AC387" s="368" t="n"/>
      <c r="AD387" s="368" t="n"/>
      <c r="AE387" s="368" t="n"/>
      <c r="AF387" s="368" t="n"/>
      <c r="AG387" s="368" t="n"/>
      <c r="AH387" s="368" t="n"/>
      <c r="AI387" s="368" t="n"/>
      <c r="AJ387" s="368" t="n"/>
      <c r="AK387" s="368" t="n"/>
      <c r="AL387" s="368" t="n"/>
      <c r="AM387" s="368" t="n"/>
      <c r="AN387" s="368" t="n"/>
      <c r="AO387" s="368" t="n"/>
      <c r="AP387" s="319" t="n"/>
      <c r="AQ387" s="368" t="n"/>
      <c r="AR387" s="368" t="n"/>
      <c r="AS387" s="368" t="n"/>
      <c r="AT387" s="368" t="n"/>
      <c r="AU387" s="368" t="n"/>
      <c r="AV387" s="368" t="n"/>
      <c r="AW387" s="368" t="n"/>
      <c r="AX387" s="368" t="n"/>
      <c r="AY387" s="368" t="n"/>
      <c r="AZ387" s="368" t="n"/>
      <c r="BA387" s="368" t="n"/>
      <c r="BB387" s="368" t="n"/>
      <c r="BC387" s="368" t="n"/>
      <c r="BD387" s="368" t="n"/>
      <c r="BE387" s="368" t="n"/>
      <c r="BF387" s="368" t="n"/>
      <c r="BG387" s="368" t="n"/>
      <c r="BH387" s="368" t="n"/>
      <c r="BI387" s="368" t="n"/>
      <c r="BJ387" s="368" t="n"/>
      <c r="BK387" s="368" t="n"/>
      <c r="BL387" s="368" t="n"/>
      <c r="BM387" s="368" t="n"/>
      <c r="BN387" s="368" t="n"/>
      <c r="BO387" s="368" t="n"/>
      <c r="BP387" s="368" t="n"/>
      <c r="BQ387" s="320" t="n"/>
      <c r="BR387" s="368" t="n"/>
      <c r="BS387" s="368" t="n"/>
      <c r="BT387" s="368" t="n"/>
      <c r="BU387" s="368" t="n"/>
      <c r="BV387" s="368" t="n"/>
      <c r="BW387" s="368" t="n"/>
      <c r="BX387" s="368" t="n"/>
      <c r="BY387" s="368" t="n"/>
      <c r="BZ387" s="368" t="n"/>
      <c r="CA387" s="368" t="n"/>
      <c r="CB387" s="368" t="n"/>
      <c r="CC387" s="368" t="n"/>
      <c r="CD387" s="368" t="n"/>
      <c r="CE387" s="368" t="n"/>
      <c r="CF387" s="368" t="n"/>
      <c r="CG387" s="368" t="n"/>
      <c r="CH387" s="368" t="n"/>
      <c r="CI387" s="368" t="n"/>
      <c r="CJ387" s="368" t="n"/>
      <c r="CK387" s="368" t="n"/>
      <c r="CL387" s="368" t="n"/>
      <c r="CM387" s="368" t="n"/>
      <c r="CN387" s="368" t="n"/>
      <c r="CO387" s="368" t="n"/>
      <c r="CP387" s="368" t="n"/>
      <c r="CQ387" s="368" t="n"/>
      <c r="CR387" s="368" t="n"/>
      <c r="CS387" s="368" t="n"/>
      <c r="CT387" s="368" t="n"/>
      <c r="CU387" s="368" t="n"/>
      <c r="CV387" s="368" t="n"/>
      <c r="CW387" s="368" t="n"/>
      <c r="CX387" s="368" t="n"/>
      <c r="CY387" s="368" t="n"/>
      <c r="CZ387" s="368" t="n"/>
      <c r="DA387" s="368" t="n"/>
      <c r="DB387" s="368" t="n"/>
      <c r="DC387" s="368" t="n"/>
      <c r="DD387" s="368" t="n"/>
    </row>
    <row r="388">
      <c r="A388" s="368" t="n"/>
      <c r="B388" s="368" t="n"/>
      <c r="C388" s="368" t="n"/>
      <c r="D388" s="368" t="n"/>
      <c r="E388" s="368" t="n"/>
      <c r="F388" s="368" t="n"/>
      <c r="G388" s="318" t="n"/>
      <c r="H388" s="368" t="n"/>
      <c r="I388" s="368" t="n"/>
      <c r="J388" s="368" t="n"/>
      <c r="K388" s="368" t="n"/>
      <c r="L388" s="368" t="n"/>
      <c r="M388" s="368" t="n"/>
      <c r="N388" s="368" t="n"/>
      <c r="O388" s="368" t="n"/>
      <c r="P388" s="368" t="n"/>
      <c r="Q388" s="368" t="n"/>
      <c r="R388" s="368" t="n"/>
      <c r="S388" s="368" t="n"/>
      <c r="T388" s="368" t="n"/>
      <c r="U388" s="368" t="n"/>
      <c r="V388" s="368" t="n"/>
      <c r="W388" s="368" t="n"/>
      <c r="X388" s="368" t="n"/>
      <c r="Y388" s="368" t="n"/>
      <c r="Z388" s="368" t="n"/>
      <c r="AA388" s="368" t="n"/>
      <c r="AB388" s="368" t="n"/>
      <c r="AC388" s="368" t="n"/>
      <c r="AD388" s="368" t="n"/>
      <c r="AE388" s="368" t="n"/>
      <c r="AF388" s="368" t="n"/>
      <c r="AG388" s="368" t="n"/>
      <c r="AH388" s="368" t="n"/>
      <c r="AI388" s="368" t="n"/>
      <c r="AJ388" s="368" t="n"/>
      <c r="AK388" s="368" t="n"/>
      <c r="AL388" s="368" t="n"/>
      <c r="AM388" s="368" t="n"/>
      <c r="AN388" s="368" t="n"/>
      <c r="AO388" s="368" t="n"/>
      <c r="AP388" s="319" t="n"/>
      <c r="AQ388" s="368" t="n"/>
      <c r="AR388" s="368" t="n"/>
      <c r="AS388" s="368" t="n"/>
      <c r="AT388" s="368" t="n"/>
      <c r="AU388" s="368" t="n"/>
      <c r="AV388" s="368" t="n"/>
      <c r="AW388" s="368" t="n"/>
      <c r="AX388" s="368" t="n"/>
      <c r="AY388" s="368" t="n"/>
      <c r="AZ388" s="368" t="n"/>
      <c r="BA388" s="368" t="n"/>
      <c r="BB388" s="368" t="n"/>
      <c r="BC388" s="368" t="n"/>
      <c r="BD388" s="368" t="n"/>
      <c r="BE388" s="368" t="n"/>
      <c r="BF388" s="368" t="n"/>
      <c r="BG388" s="368" t="n"/>
      <c r="BH388" s="368" t="n"/>
      <c r="BI388" s="368" t="n"/>
      <c r="BJ388" s="368" t="n"/>
      <c r="BK388" s="368" t="n"/>
      <c r="BL388" s="368" t="n"/>
      <c r="BM388" s="368" t="n"/>
      <c r="BN388" s="368" t="n"/>
      <c r="BO388" s="368" t="n"/>
      <c r="BP388" s="368" t="n"/>
      <c r="BQ388" s="320" t="n"/>
      <c r="BR388" s="368" t="n"/>
      <c r="BS388" s="368" t="n"/>
      <c r="BT388" s="368" t="n"/>
      <c r="BU388" s="368" t="n"/>
      <c r="BV388" s="368" t="n"/>
      <c r="BW388" s="368" t="n"/>
      <c r="BX388" s="368" t="n"/>
      <c r="BY388" s="368" t="n"/>
      <c r="BZ388" s="368" t="n"/>
      <c r="CA388" s="368" t="n"/>
      <c r="CB388" s="368" t="n"/>
      <c r="CC388" s="368" t="n"/>
      <c r="CD388" s="368" t="n"/>
      <c r="CE388" s="368" t="n"/>
      <c r="CF388" s="368" t="n"/>
      <c r="CG388" s="368" t="n"/>
      <c r="CH388" s="368" t="n"/>
      <c r="CI388" s="368" t="n"/>
      <c r="CJ388" s="368" t="n"/>
      <c r="CK388" s="368" t="n"/>
      <c r="CL388" s="368" t="n"/>
      <c r="CM388" s="368" t="n"/>
      <c r="CN388" s="368" t="n"/>
      <c r="CO388" s="368" t="n"/>
      <c r="CP388" s="368" t="n"/>
      <c r="CQ388" s="368" t="n"/>
      <c r="CR388" s="368" t="n"/>
      <c r="CS388" s="368" t="n"/>
      <c r="CT388" s="368" t="n"/>
      <c r="CU388" s="368" t="n"/>
      <c r="CV388" s="368" t="n"/>
      <c r="CW388" s="368" t="n"/>
      <c r="CX388" s="368" t="n"/>
      <c r="CY388" s="368" t="n"/>
      <c r="CZ388" s="368" t="n"/>
      <c r="DA388" s="368" t="n"/>
      <c r="DB388" s="368" t="n"/>
      <c r="DC388" s="368" t="n"/>
      <c r="DD388" s="368" t="n"/>
    </row>
    <row r="389">
      <c r="A389" s="368" t="n"/>
      <c r="B389" s="368" t="n"/>
      <c r="C389" s="368" t="n"/>
      <c r="D389" s="368" t="n"/>
      <c r="E389" s="368" t="n"/>
      <c r="F389" s="368" t="n"/>
      <c r="G389" s="318" t="n"/>
      <c r="H389" s="368" t="n"/>
      <c r="I389" s="368" t="n"/>
      <c r="J389" s="368" t="n"/>
      <c r="K389" s="368" t="n"/>
      <c r="L389" s="368" t="n"/>
      <c r="M389" s="368" t="n"/>
      <c r="N389" s="368" t="n"/>
      <c r="O389" s="368" t="n"/>
      <c r="P389" s="368" t="n"/>
      <c r="Q389" s="368" t="n"/>
      <c r="R389" s="368" t="n"/>
      <c r="S389" s="368" t="n"/>
      <c r="T389" s="368" t="n"/>
      <c r="U389" s="368" t="n"/>
      <c r="V389" s="368" t="n"/>
      <c r="W389" s="368" t="n"/>
      <c r="X389" s="368" t="n"/>
      <c r="Y389" s="368" t="n"/>
      <c r="Z389" s="368" t="n"/>
      <c r="AA389" s="368" t="n"/>
      <c r="AB389" s="368" t="n"/>
      <c r="AC389" s="368" t="n"/>
      <c r="AD389" s="368" t="n"/>
      <c r="AE389" s="368" t="n"/>
      <c r="AF389" s="368" t="n"/>
      <c r="AG389" s="368" t="n"/>
      <c r="AH389" s="368" t="n"/>
      <c r="AI389" s="368" t="n"/>
      <c r="AJ389" s="368" t="n"/>
      <c r="AK389" s="368" t="n"/>
      <c r="AL389" s="368" t="n"/>
      <c r="AM389" s="368" t="n"/>
      <c r="AN389" s="368" t="n"/>
      <c r="AO389" s="368" t="n"/>
      <c r="AP389" s="319" t="n"/>
      <c r="AQ389" s="368" t="n"/>
      <c r="AR389" s="368" t="n"/>
      <c r="AS389" s="368" t="n"/>
      <c r="AT389" s="368" t="n"/>
      <c r="AU389" s="368" t="n"/>
      <c r="AV389" s="368" t="n"/>
      <c r="AW389" s="368" t="n"/>
      <c r="AX389" s="368" t="n"/>
      <c r="AY389" s="368" t="n"/>
      <c r="AZ389" s="368" t="n"/>
      <c r="BA389" s="368" t="n"/>
      <c r="BB389" s="368" t="n"/>
      <c r="BC389" s="368" t="n"/>
      <c r="BD389" s="368" t="n"/>
      <c r="BE389" s="368" t="n"/>
      <c r="BF389" s="368" t="n"/>
      <c r="BG389" s="368" t="n"/>
      <c r="BH389" s="368" t="n"/>
      <c r="BI389" s="368" t="n"/>
      <c r="BJ389" s="368" t="n"/>
      <c r="BK389" s="368" t="n"/>
      <c r="BL389" s="368" t="n"/>
      <c r="BM389" s="368" t="n"/>
      <c r="BN389" s="368" t="n"/>
      <c r="BO389" s="368" t="n"/>
      <c r="BP389" s="368" t="n"/>
      <c r="BQ389" s="320" t="n"/>
      <c r="BR389" s="368" t="n"/>
      <c r="BS389" s="368" t="n"/>
      <c r="BT389" s="368" t="n"/>
      <c r="BU389" s="368" t="n"/>
      <c r="BV389" s="368" t="n"/>
      <c r="BW389" s="368" t="n"/>
      <c r="BX389" s="368" t="n"/>
      <c r="BY389" s="368" t="n"/>
      <c r="BZ389" s="368" t="n"/>
      <c r="CA389" s="368" t="n"/>
      <c r="CB389" s="368" t="n"/>
      <c r="CC389" s="368" t="n"/>
      <c r="CD389" s="368" t="n"/>
      <c r="CE389" s="368" t="n"/>
      <c r="CF389" s="368" t="n"/>
      <c r="CG389" s="368" t="n"/>
      <c r="CH389" s="368" t="n"/>
      <c r="CI389" s="368" t="n"/>
      <c r="CJ389" s="368" t="n"/>
      <c r="CK389" s="368" t="n"/>
      <c r="CL389" s="368" t="n"/>
      <c r="CM389" s="368" t="n"/>
      <c r="CN389" s="368" t="n"/>
      <c r="CO389" s="368" t="n"/>
      <c r="CP389" s="368" t="n"/>
      <c r="CQ389" s="368" t="n"/>
      <c r="CR389" s="368" t="n"/>
      <c r="CS389" s="368" t="n"/>
      <c r="CT389" s="368" t="n"/>
      <c r="CU389" s="368" t="n"/>
      <c r="CV389" s="368" t="n"/>
      <c r="CW389" s="368" t="n"/>
      <c r="CX389" s="368" t="n"/>
      <c r="CY389" s="368" t="n"/>
      <c r="CZ389" s="368" t="n"/>
      <c r="DA389" s="368" t="n"/>
      <c r="DB389" s="368" t="n"/>
      <c r="DC389" s="368" t="n"/>
      <c r="DD389" s="368" t="n"/>
    </row>
    <row r="390">
      <c r="A390" s="368" t="n"/>
      <c r="B390" s="368" t="n"/>
      <c r="C390" s="368" t="n"/>
      <c r="D390" s="368" t="n"/>
      <c r="E390" s="368" t="n"/>
      <c r="F390" s="368" t="n"/>
      <c r="G390" s="318" t="n"/>
      <c r="H390" s="368" t="n"/>
      <c r="I390" s="368" t="n"/>
      <c r="J390" s="368" t="n"/>
      <c r="K390" s="368" t="n"/>
      <c r="L390" s="368" t="n"/>
      <c r="M390" s="368" t="n"/>
      <c r="N390" s="368" t="n"/>
      <c r="O390" s="368" t="n"/>
      <c r="P390" s="368" t="n"/>
      <c r="Q390" s="368" t="n"/>
      <c r="R390" s="368" t="n"/>
      <c r="S390" s="368" t="n"/>
      <c r="T390" s="368" t="n"/>
      <c r="U390" s="368" t="n"/>
      <c r="V390" s="368" t="n"/>
      <c r="W390" s="368" t="n"/>
      <c r="X390" s="368" t="n"/>
      <c r="Y390" s="368" t="n"/>
      <c r="Z390" s="368" t="n"/>
      <c r="AA390" s="368" t="n"/>
      <c r="AB390" s="368" t="n"/>
      <c r="AC390" s="368" t="n"/>
      <c r="AD390" s="368" t="n"/>
      <c r="AE390" s="368" t="n"/>
      <c r="AF390" s="368" t="n"/>
      <c r="AG390" s="368" t="n"/>
      <c r="AH390" s="368" t="n"/>
      <c r="AI390" s="368" t="n"/>
      <c r="AJ390" s="368" t="n"/>
      <c r="AK390" s="368" t="n"/>
      <c r="AL390" s="368" t="n"/>
      <c r="AM390" s="368" t="n"/>
      <c r="AN390" s="368" t="n"/>
      <c r="AO390" s="368" t="n"/>
      <c r="AP390" s="319" t="n"/>
      <c r="AQ390" s="368" t="n"/>
      <c r="AR390" s="368" t="n"/>
      <c r="AS390" s="368" t="n"/>
      <c r="AT390" s="368" t="n"/>
      <c r="AU390" s="368" t="n"/>
      <c r="AV390" s="368" t="n"/>
      <c r="AW390" s="368" t="n"/>
      <c r="AX390" s="368" t="n"/>
      <c r="AY390" s="368" t="n"/>
      <c r="AZ390" s="368" t="n"/>
      <c r="BA390" s="368" t="n"/>
      <c r="BB390" s="368" t="n"/>
      <c r="BC390" s="368" t="n"/>
      <c r="BD390" s="368" t="n"/>
      <c r="BE390" s="368" t="n"/>
      <c r="BF390" s="368" t="n"/>
      <c r="BG390" s="368" t="n"/>
      <c r="BH390" s="368" t="n"/>
      <c r="BI390" s="368" t="n"/>
      <c r="BJ390" s="368" t="n"/>
      <c r="BK390" s="368" t="n"/>
      <c r="BL390" s="368" t="n"/>
      <c r="BM390" s="368" t="n"/>
      <c r="BN390" s="368" t="n"/>
      <c r="BO390" s="368" t="n"/>
      <c r="BP390" s="368" t="n"/>
      <c r="BQ390" s="320" t="n"/>
      <c r="BR390" s="368" t="n"/>
      <c r="BS390" s="368" t="n"/>
      <c r="BT390" s="368" t="n"/>
      <c r="BU390" s="368" t="n"/>
      <c r="BV390" s="368" t="n"/>
      <c r="BW390" s="368" t="n"/>
      <c r="BX390" s="368" t="n"/>
      <c r="BY390" s="368" t="n"/>
      <c r="BZ390" s="368" t="n"/>
      <c r="CA390" s="368" t="n"/>
      <c r="CB390" s="368" t="n"/>
      <c r="CC390" s="368" t="n"/>
      <c r="CD390" s="368" t="n"/>
      <c r="CE390" s="368" t="n"/>
      <c r="CF390" s="368" t="n"/>
      <c r="CG390" s="368" t="n"/>
      <c r="CH390" s="368" t="n"/>
      <c r="CI390" s="368" t="n"/>
      <c r="CJ390" s="368" t="n"/>
      <c r="CK390" s="368" t="n"/>
      <c r="CL390" s="368" t="n"/>
      <c r="CM390" s="368" t="n"/>
      <c r="CN390" s="368" t="n"/>
      <c r="CO390" s="368" t="n"/>
      <c r="CP390" s="368" t="n"/>
      <c r="CQ390" s="368" t="n"/>
      <c r="CR390" s="368" t="n"/>
      <c r="CS390" s="368" t="n"/>
      <c r="CT390" s="368" t="n"/>
      <c r="CU390" s="368" t="n"/>
      <c r="CV390" s="368" t="n"/>
      <c r="CW390" s="368" t="n"/>
      <c r="CX390" s="368" t="n"/>
      <c r="CY390" s="368" t="n"/>
      <c r="CZ390" s="368" t="n"/>
      <c r="DA390" s="368" t="n"/>
      <c r="DB390" s="368" t="n"/>
      <c r="DC390" s="368" t="n"/>
      <c r="DD390" s="368" t="n"/>
    </row>
    <row r="391">
      <c r="A391" s="368" t="n"/>
      <c r="B391" s="368" t="n"/>
      <c r="C391" s="368" t="n"/>
      <c r="D391" s="368" t="n"/>
      <c r="E391" s="368" t="n"/>
      <c r="F391" s="368" t="n"/>
      <c r="G391" s="318" t="n"/>
      <c r="H391" s="368" t="n"/>
      <c r="I391" s="368" t="n"/>
      <c r="J391" s="368" t="n"/>
      <c r="K391" s="368" t="n"/>
      <c r="L391" s="368" t="n"/>
      <c r="M391" s="368" t="n"/>
      <c r="N391" s="368" t="n"/>
      <c r="O391" s="368" t="n"/>
      <c r="P391" s="368" t="n"/>
      <c r="Q391" s="368" t="n"/>
      <c r="R391" s="368" t="n"/>
      <c r="S391" s="368" t="n"/>
      <c r="T391" s="368" t="n"/>
      <c r="U391" s="368" t="n"/>
      <c r="V391" s="368" t="n"/>
      <c r="W391" s="368" t="n"/>
      <c r="X391" s="368" t="n"/>
      <c r="Y391" s="368" t="n"/>
      <c r="Z391" s="368" t="n"/>
      <c r="AA391" s="368" t="n"/>
      <c r="AB391" s="368" t="n"/>
      <c r="AC391" s="368" t="n"/>
      <c r="AD391" s="368" t="n"/>
      <c r="AE391" s="368" t="n"/>
      <c r="AF391" s="368" t="n"/>
      <c r="AG391" s="368" t="n"/>
      <c r="AH391" s="368" t="n"/>
      <c r="AI391" s="368" t="n"/>
      <c r="AJ391" s="368" t="n"/>
      <c r="AK391" s="368" t="n"/>
      <c r="AL391" s="368" t="n"/>
      <c r="AM391" s="368" t="n"/>
      <c r="AN391" s="368" t="n"/>
      <c r="AO391" s="368" t="n"/>
      <c r="AP391" s="319" t="n"/>
      <c r="AQ391" s="368" t="n"/>
      <c r="AR391" s="368" t="n"/>
      <c r="AS391" s="368" t="n"/>
      <c r="AT391" s="368" t="n"/>
      <c r="AU391" s="368" t="n"/>
      <c r="AV391" s="368" t="n"/>
      <c r="AW391" s="368" t="n"/>
      <c r="AX391" s="368" t="n"/>
      <c r="AY391" s="368" t="n"/>
      <c r="AZ391" s="368" t="n"/>
      <c r="BA391" s="368" t="n"/>
      <c r="BB391" s="368" t="n"/>
      <c r="BC391" s="368" t="n"/>
      <c r="BD391" s="368" t="n"/>
      <c r="BE391" s="368" t="n"/>
      <c r="BF391" s="368" t="n"/>
      <c r="BG391" s="368" t="n"/>
      <c r="BH391" s="368" t="n"/>
      <c r="BI391" s="368" t="n"/>
      <c r="BJ391" s="368" t="n"/>
      <c r="BK391" s="368" t="n"/>
      <c r="BL391" s="368" t="n"/>
      <c r="BM391" s="368" t="n"/>
      <c r="BN391" s="368" t="n"/>
      <c r="BO391" s="368" t="n"/>
      <c r="BP391" s="368" t="n"/>
      <c r="BQ391" s="320" t="n"/>
      <c r="BR391" s="368" t="n"/>
      <c r="BS391" s="368" t="n"/>
      <c r="BT391" s="368" t="n"/>
      <c r="BU391" s="368" t="n"/>
      <c r="BV391" s="368" t="n"/>
      <c r="BW391" s="368" t="n"/>
      <c r="BX391" s="368" t="n"/>
      <c r="BY391" s="368" t="n"/>
      <c r="BZ391" s="368" t="n"/>
      <c r="CA391" s="368" t="n"/>
      <c r="CB391" s="368" t="n"/>
      <c r="CC391" s="368" t="n"/>
      <c r="CD391" s="368" t="n"/>
      <c r="CE391" s="368" t="n"/>
      <c r="CF391" s="368" t="n"/>
      <c r="CG391" s="368" t="n"/>
      <c r="CH391" s="368" t="n"/>
      <c r="CI391" s="368" t="n"/>
      <c r="CJ391" s="368" t="n"/>
      <c r="CK391" s="368" t="n"/>
      <c r="CL391" s="368" t="n"/>
      <c r="CM391" s="368" t="n"/>
      <c r="CN391" s="368" t="n"/>
      <c r="CO391" s="368" t="n"/>
      <c r="CP391" s="368" t="n"/>
      <c r="CQ391" s="368" t="n"/>
      <c r="CR391" s="368" t="n"/>
      <c r="CS391" s="368" t="n"/>
      <c r="CT391" s="368" t="n"/>
      <c r="CU391" s="368" t="n"/>
      <c r="CV391" s="368" t="n"/>
      <c r="CW391" s="368" t="n"/>
      <c r="CX391" s="368" t="n"/>
      <c r="CY391" s="368" t="n"/>
      <c r="CZ391" s="368" t="n"/>
      <c r="DA391" s="368" t="n"/>
      <c r="DB391" s="368" t="n"/>
      <c r="DC391" s="368" t="n"/>
      <c r="DD391" s="368" t="n"/>
    </row>
    <row r="392">
      <c r="A392" s="368" t="n"/>
      <c r="B392" s="368" t="n"/>
      <c r="C392" s="368" t="n"/>
      <c r="D392" s="368" t="n"/>
      <c r="E392" s="368" t="n"/>
      <c r="F392" s="368" t="n"/>
      <c r="G392" s="318" t="n"/>
      <c r="H392" s="368" t="n"/>
      <c r="I392" s="368" t="n"/>
      <c r="J392" s="368" t="n"/>
      <c r="K392" s="368" t="n"/>
      <c r="L392" s="368" t="n"/>
      <c r="M392" s="368" t="n"/>
      <c r="N392" s="368" t="n"/>
      <c r="O392" s="368" t="n"/>
      <c r="P392" s="368" t="n"/>
      <c r="Q392" s="368" t="n"/>
      <c r="R392" s="368" t="n"/>
      <c r="S392" s="368" t="n"/>
      <c r="T392" s="368" t="n"/>
      <c r="U392" s="368" t="n"/>
      <c r="V392" s="368" t="n"/>
      <c r="W392" s="368" t="n"/>
      <c r="X392" s="368" t="n"/>
      <c r="Y392" s="368" t="n"/>
      <c r="Z392" s="368" t="n"/>
      <c r="AA392" s="368" t="n"/>
      <c r="AB392" s="368" t="n"/>
      <c r="AC392" s="368" t="n"/>
      <c r="AD392" s="368" t="n"/>
      <c r="AE392" s="368" t="n"/>
      <c r="AF392" s="368" t="n"/>
      <c r="AG392" s="368" t="n"/>
      <c r="AH392" s="368" t="n"/>
      <c r="AI392" s="368" t="n"/>
      <c r="AJ392" s="368" t="n"/>
      <c r="AK392" s="368" t="n"/>
      <c r="AL392" s="368" t="n"/>
      <c r="AM392" s="368" t="n"/>
      <c r="AN392" s="368" t="n"/>
      <c r="AO392" s="368" t="n"/>
      <c r="AP392" s="319" t="n"/>
      <c r="AQ392" s="368" t="n"/>
      <c r="AR392" s="368" t="n"/>
      <c r="AS392" s="368" t="n"/>
      <c r="AT392" s="368" t="n"/>
      <c r="AU392" s="368" t="n"/>
      <c r="AV392" s="368" t="n"/>
      <c r="AW392" s="368" t="n"/>
      <c r="AX392" s="368" t="n"/>
      <c r="AY392" s="368" t="n"/>
      <c r="AZ392" s="368" t="n"/>
      <c r="BA392" s="368" t="n"/>
      <c r="BB392" s="368" t="n"/>
      <c r="BC392" s="368" t="n"/>
      <c r="BD392" s="368" t="n"/>
      <c r="BE392" s="368" t="n"/>
      <c r="BF392" s="368" t="n"/>
      <c r="BG392" s="368" t="n"/>
      <c r="BH392" s="368" t="n"/>
      <c r="BI392" s="368" t="n"/>
      <c r="BJ392" s="368" t="n"/>
      <c r="BK392" s="368" t="n"/>
      <c r="BL392" s="368" t="n"/>
      <c r="BM392" s="368" t="n"/>
      <c r="BN392" s="368" t="n"/>
      <c r="BO392" s="368" t="n"/>
      <c r="BP392" s="368" t="n"/>
      <c r="BQ392" s="320" t="n"/>
      <c r="BR392" s="368" t="n"/>
      <c r="BS392" s="368" t="n"/>
      <c r="BT392" s="368" t="n"/>
      <c r="BU392" s="368" t="n"/>
      <c r="BV392" s="368" t="n"/>
      <c r="BW392" s="368" t="n"/>
      <c r="BX392" s="368" t="n"/>
      <c r="BY392" s="368" t="n"/>
      <c r="BZ392" s="368" t="n"/>
      <c r="CA392" s="368" t="n"/>
      <c r="CB392" s="368" t="n"/>
      <c r="CC392" s="368" t="n"/>
      <c r="CD392" s="368" t="n"/>
      <c r="CE392" s="368" t="n"/>
      <c r="CF392" s="368" t="n"/>
      <c r="CG392" s="368" t="n"/>
      <c r="CH392" s="368" t="n"/>
      <c r="CI392" s="368" t="n"/>
      <c r="CJ392" s="368" t="n"/>
      <c r="CK392" s="368" t="n"/>
      <c r="CL392" s="368" t="n"/>
      <c r="CM392" s="368" t="n"/>
      <c r="CN392" s="368" t="n"/>
      <c r="CO392" s="368" t="n"/>
      <c r="CP392" s="368" t="n"/>
      <c r="CQ392" s="368" t="n"/>
      <c r="CR392" s="368" t="n"/>
      <c r="CS392" s="368" t="n"/>
      <c r="CT392" s="368" t="n"/>
      <c r="CU392" s="368" t="n"/>
      <c r="CV392" s="368" t="n"/>
      <c r="CW392" s="368" t="n"/>
      <c r="CX392" s="368" t="n"/>
      <c r="CY392" s="368" t="n"/>
      <c r="CZ392" s="368" t="n"/>
      <c r="DA392" s="368" t="n"/>
      <c r="DB392" s="368" t="n"/>
      <c r="DC392" s="368" t="n"/>
      <c r="DD392" s="368" t="n"/>
    </row>
    <row r="393">
      <c r="A393" s="368" t="n"/>
      <c r="B393" s="368" t="n"/>
      <c r="C393" s="368" t="n"/>
      <c r="D393" s="368" t="n"/>
      <c r="E393" s="368" t="n"/>
      <c r="F393" s="368" t="n"/>
      <c r="G393" s="318" t="n"/>
      <c r="H393" s="368" t="n"/>
      <c r="I393" s="368" t="n"/>
      <c r="J393" s="368" t="n"/>
      <c r="K393" s="368" t="n"/>
      <c r="L393" s="368" t="n"/>
      <c r="M393" s="368" t="n"/>
      <c r="N393" s="368" t="n"/>
      <c r="O393" s="368" t="n"/>
      <c r="P393" s="368" t="n"/>
      <c r="Q393" s="368" t="n"/>
      <c r="R393" s="368" t="n"/>
      <c r="S393" s="368" t="n"/>
      <c r="T393" s="368" t="n"/>
      <c r="U393" s="368" t="n"/>
      <c r="V393" s="368" t="n"/>
      <c r="W393" s="368" t="n"/>
      <c r="X393" s="368" t="n"/>
      <c r="Y393" s="368" t="n"/>
      <c r="Z393" s="368" t="n"/>
      <c r="AA393" s="368" t="n"/>
      <c r="AB393" s="368" t="n"/>
      <c r="AC393" s="368" t="n"/>
      <c r="AD393" s="368" t="n"/>
      <c r="AE393" s="368" t="n"/>
      <c r="AF393" s="368" t="n"/>
      <c r="AG393" s="368" t="n"/>
      <c r="AH393" s="368" t="n"/>
      <c r="AI393" s="368" t="n"/>
      <c r="AJ393" s="368" t="n"/>
      <c r="AK393" s="368" t="n"/>
      <c r="AL393" s="368" t="n"/>
      <c r="AM393" s="368" t="n"/>
      <c r="AN393" s="368" t="n"/>
      <c r="AO393" s="368" t="n"/>
      <c r="AP393" s="319" t="n"/>
      <c r="AQ393" s="368" t="n"/>
      <c r="AR393" s="368" t="n"/>
      <c r="AS393" s="368" t="n"/>
      <c r="AT393" s="368" t="n"/>
      <c r="AU393" s="368" t="n"/>
      <c r="AV393" s="368" t="n"/>
      <c r="AW393" s="368" t="n"/>
      <c r="AX393" s="368" t="n"/>
      <c r="AY393" s="368" t="n"/>
      <c r="AZ393" s="368" t="n"/>
      <c r="BA393" s="368" t="n"/>
      <c r="BB393" s="368" t="n"/>
      <c r="BC393" s="368" t="n"/>
      <c r="BD393" s="368" t="n"/>
      <c r="BE393" s="368" t="n"/>
      <c r="BF393" s="368" t="n"/>
      <c r="BG393" s="368" t="n"/>
      <c r="BH393" s="368" t="n"/>
      <c r="BI393" s="368" t="n"/>
      <c r="BJ393" s="368" t="n"/>
      <c r="BK393" s="368" t="n"/>
      <c r="BL393" s="368" t="n"/>
      <c r="BM393" s="368" t="n"/>
      <c r="BN393" s="368" t="n"/>
      <c r="BO393" s="368" t="n"/>
      <c r="BP393" s="368" t="n"/>
      <c r="BQ393" s="320" t="n"/>
      <c r="BR393" s="368" t="n"/>
      <c r="BS393" s="368" t="n"/>
      <c r="BT393" s="368" t="n"/>
      <c r="BU393" s="368" t="n"/>
      <c r="BV393" s="368" t="n"/>
      <c r="BW393" s="368" t="n"/>
      <c r="BX393" s="368" t="n"/>
      <c r="BY393" s="368" t="n"/>
      <c r="BZ393" s="368" t="n"/>
      <c r="CA393" s="368" t="n"/>
      <c r="CB393" s="368" t="n"/>
      <c r="CC393" s="368" t="n"/>
      <c r="CD393" s="368" t="n"/>
      <c r="CE393" s="368" t="n"/>
      <c r="CF393" s="368" t="n"/>
      <c r="CG393" s="368" t="n"/>
      <c r="CH393" s="368" t="n"/>
      <c r="CI393" s="368" t="n"/>
      <c r="CJ393" s="368" t="n"/>
      <c r="CK393" s="368" t="n"/>
      <c r="CL393" s="368" t="n"/>
      <c r="CM393" s="368" t="n"/>
      <c r="CN393" s="368" t="n"/>
      <c r="CO393" s="368" t="n"/>
      <c r="CP393" s="368" t="n"/>
      <c r="CQ393" s="368" t="n"/>
      <c r="CR393" s="368" t="n"/>
      <c r="CS393" s="368" t="n"/>
      <c r="CT393" s="368" t="n"/>
      <c r="CU393" s="368" t="n"/>
      <c r="CV393" s="368" t="n"/>
      <c r="CW393" s="368" t="n"/>
      <c r="CX393" s="368" t="n"/>
      <c r="CY393" s="368" t="n"/>
      <c r="CZ393" s="368" t="n"/>
      <c r="DA393" s="368" t="n"/>
      <c r="DB393" s="368" t="n"/>
      <c r="DC393" s="368" t="n"/>
      <c r="DD393" s="368" t="n"/>
    </row>
    <row r="394">
      <c r="A394" s="368" t="n"/>
      <c r="B394" s="368" t="n"/>
      <c r="C394" s="368" t="n"/>
      <c r="D394" s="368" t="n"/>
      <c r="E394" s="368" t="n"/>
      <c r="F394" s="368" t="n"/>
      <c r="G394" s="318" t="n"/>
      <c r="H394" s="368" t="n"/>
      <c r="I394" s="368" t="n"/>
      <c r="J394" s="368" t="n"/>
      <c r="K394" s="368" t="n"/>
      <c r="L394" s="368" t="n"/>
      <c r="M394" s="368" t="n"/>
      <c r="N394" s="368" t="n"/>
      <c r="O394" s="368" t="n"/>
      <c r="P394" s="368" t="n"/>
      <c r="Q394" s="368" t="n"/>
      <c r="R394" s="368" t="n"/>
      <c r="S394" s="368" t="n"/>
      <c r="T394" s="368" t="n"/>
      <c r="U394" s="368" t="n"/>
      <c r="V394" s="368" t="n"/>
      <c r="W394" s="368" t="n"/>
      <c r="X394" s="368" t="n"/>
      <c r="Y394" s="368" t="n"/>
      <c r="Z394" s="368" t="n"/>
      <c r="AA394" s="368" t="n"/>
      <c r="AB394" s="368" t="n"/>
      <c r="AC394" s="368" t="n"/>
      <c r="AD394" s="368" t="n"/>
      <c r="AE394" s="368" t="n"/>
      <c r="AF394" s="368" t="n"/>
      <c r="AG394" s="368" t="n"/>
      <c r="AH394" s="368" t="n"/>
      <c r="AI394" s="368" t="n"/>
      <c r="AJ394" s="368" t="n"/>
      <c r="AK394" s="368" t="n"/>
      <c r="AL394" s="368" t="n"/>
      <c r="AM394" s="368" t="n"/>
      <c r="AN394" s="368" t="n"/>
      <c r="AO394" s="368" t="n"/>
      <c r="AP394" s="319" t="n"/>
      <c r="AQ394" s="368" t="n"/>
      <c r="AR394" s="368" t="n"/>
      <c r="AS394" s="368" t="n"/>
      <c r="AT394" s="368" t="n"/>
      <c r="AU394" s="368" t="n"/>
      <c r="AV394" s="368" t="n"/>
      <c r="AW394" s="368" t="n"/>
      <c r="AX394" s="368" t="n"/>
      <c r="AY394" s="368" t="n"/>
      <c r="AZ394" s="368" t="n"/>
      <c r="BA394" s="368" t="n"/>
      <c r="BB394" s="368" t="n"/>
      <c r="BC394" s="368" t="n"/>
      <c r="BD394" s="368" t="n"/>
      <c r="BE394" s="368" t="n"/>
      <c r="BF394" s="368" t="n"/>
      <c r="BG394" s="368" t="n"/>
      <c r="BH394" s="368" t="n"/>
      <c r="BI394" s="368" t="n"/>
      <c r="BJ394" s="368" t="n"/>
      <c r="BK394" s="368" t="n"/>
      <c r="BL394" s="368" t="n"/>
      <c r="BM394" s="368" t="n"/>
      <c r="BN394" s="368" t="n"/>
      <c r="BO394" s="368" t="n"/>
      <c r="BP394" s="368" t="n"/>
      <c r="BQ394" s="320" t="n"/>
      <c r="BR394" s="368" t="n"/>
      <c r="BS394" s="368" t="n"/>
      <c r="BT394" s="368" t="n"/>
      <c r="BU394" s="368" t="n"/>
      <c r="BV394" s="368" t="n"/>
      <c r="BW394" s="368" t="n"/>
      <c r="BX394" s="368" t="n"/>
      <c r="BY394" s="368" t="n"/>
      <c r="BZ394" s="368" t="n"/>
      <c r="CA394" s="368" t="n"/>
      <c r="CB394" s="368" t="n"/>
      <c r="CC394" s="368" t="n"/>
      <c r="CD394" s="368" t="n"/>
      <c r="CE394" s="368" t="n"/>
      <c r="CF394" s="368" t="n"/>
      <c r="CG394" s="368" t="n"/>
      <c r="CH394" s="368" t="n"/>
      <c r="CI394" s="368" t="n"/>
      <c r="CJ394" s="368" t="n"/>
      <c r="CK394" s="368" t="n"/>
      <c r="CL394" s="368" t="n"/>
      <c r="CM394" s="368" t="n"/>
      <c r="CN394" s="368" t="n"/>
      <c r="CO394" s="368" t="n"/>
      <c r="CP394" s="368" t="n"/>
      <c r="CQ394" s="368" t="n"/>
      <c r="CR394" s="368" t="n"/>
      <c r="CS394" s="368" t="n"/>
      <c r="CT394" s="368" t="n"/>
      <c r="CU394" s="368" t="n"/>
      <c r="CV394" s="368" t="n"/>
      <c r="CW394" s="368" t="n"/>
      <c r="CX394" s="368" t="n"/>
      <c r="CY394" s="368" t="n"/>
      <c r="CZ394" s="368" t="n"/>
      <c r="DA394" s="368" t="n"/>
      <c r="DB394" s="368" t="n"/>
      <c r="DC394" s="368" t="n"/>
      <c r="DD394" s="368" t="n"/>
    </row>
    <row r="395">
      <c r="A395" s="368" t="n"/>
      <c r="B395" s="368" t="n"/>
      <c r="C395" s="368" t="n"/>
      <c r="D395" s="368" t="n"/>
      <c r="E395" s="368" t="n"/>
      <c r="F395" s="368" t="n"/>
      <c r="G395" s="318" t="n"/>
      <c r="H395" s="368" t="n"/>
      <c r="I395" s="368" t="n"/>
      <c r="J395" s="368" t="n"/>
      <c r="K395" s="368" t="n"/>
      <c r="L395" s="368" t="n"/>
      <c r="M395" s="368" t="n"/>
      <c r="N395" s="368" t="n"/>
      <c r="O395" s="368" t="n"/>
      <c r="P395" s="368" t="n"/>
      <c r="Q395" s="368" t="n"/>
      <c r="R395" s="368" t="n"/>
      <c r="S395" s="368" t="n"/>
      <c r="T395" s="368" t="n"/>
      <c r="U395" s="368" t="n"/>
      <c r="V395" s="368" t="n"/>
      <c r="W395" s="368" t="n"/>
      <c r="X395" s="368" t="n"/>
      <c r="Y395" s="368" t="n"/>
      <c r="Z395" s="368" t="n"/>
      <c r="AA395" s="368" t="n"/>
      <c r="AB395" s="368" t="n"/>
      <c r="AC395" s="368" t="n"/>
      <c r="AD395" s="368" t="n"/>
      <c r="AE395" s="368" t="n"/>
      <c r="AF395" s="368" t="n"/>
      <c r="AG395" s="368" t="n"/>
      <c r="AH395" s="368" t="n"/>
      <c r="AI395" s="368" t="n"/>
      <c r="AJ395" s="368" t="n"/>
      <c r="AK395" s="368" t="n"/>
      <c r="AL395" s="368" t="n"/>
      <c r="AM395" s="368" t="n"/>
      <c r="AN395" s="368" t="n"/>
      <c r="AO395" s="368" t="n"/>
      <c r="AP395" s="319" t="n"/>
      <c r="AQ395" s="368" t="n"/>
      <c r="AR395" s="368" t="n"/>
      <c r="AS395" s="368" t="n"/>
      <c r="AT395" s="368" t="n"/>
      <c r="AU395" s="368" t="n"/>
      <c r="AV395" s="368" t="n"/>
      <c r="AW395" s="368" t="n"/>
      <c r="AX395" s="368" t="n"/>
      <c r="AY395" s="368" t="n"/>
      <c r="AZ395" s="368" t="n"/>
      <c r="BA395" s="368" t="n"/>
      <c r="BB395" s="368" t="n"/>
      <c r="BC395" s="368" t="n"/>
      <c r="BD395" s="368" t="n"/>
      <c r="BE395" s="368" t="n"/>
      <c r="BF395" s="368" t="n"/>
      <c r="BG395" s="368" t="n"/>
      <c r="BH395" s="368" t="n"/>
      <c r="BI395" s="368" t="n"/>
      <c r="BJ395" s="368" t="n"/>
      <c r="BK395" s="368" t="n"/>
      <c r="BL395" s="368" t="n"/>
      <c r="BM395" s="368" t="n"/>
      <c r="BN395" s="368" t="n"/>
      <c r="BO395" s="368" t="n"/>
      <c r="BP395" s="368" t="n"/>
      <c r="BQ395" s="320" t="n"/>
      <c r="BR395" s="368" t="n"/>
      <c r="BS395" s="368" t="n"/>
      <c r="BT395" s="368" t="n"/>
      <c r="BU395" s="368" t="n"/>
      <c r="BV395" s="368" t="n"/>
      <c r="BW395" s="368" t="n"/>
      <c r="BX395" s="368" t="n"/>
      <c r="BY395" s="368" t="n"/>
      <c r="BZ395" s="368" t="n"/>
      <c r="CA395" s="368" t="n"/>
      <c r="CB395" s="368" t="n"/>
      <c r="CC395" s="368" t="n"/>
      <c r="CD395" s="368" t="n"/>
      <c r="CE395" s="368" t="n"/>
      <c r="CF395" s="368" t="n"/>
      <c r="CG395" s="368" t="n"/>
      <c r="CH395" s="368" t="n"/>
      <c r="CI395" s="368" t="n"/>
      <c r="CJ395" s="368" t="n"/>
      <c r="CK395" s="368" t="n"/>
      <c r="CL395" s="368" t="n"/>
      <c r="CM395" s="368" t="n"/>
      <c r="CN395" s="368" t="n"/>
      <c r="CO395" s="368" t="n"/>
      <c r="CP395" s="368" t="n"/>
      <c r="CQ395" s="368" t="n"/>
      <c r="CR395" s="368" t="n"/>
      <c r="CS395" s="368" t="n"/>
      <c r="CT395" s="368" t="n"/>
      <c r="CU395" s="368" t="n"/>
      <c r="CV395" s="368" t="n"/>
      <c r="CW395" s="368" t="n"/>
      <c r="CX395" s="368" t="n"/>
      <c r="CY395" s="368" t="n"/>
      <c r="CZ395" s="368" t="n"/>
      <c r="DA395" s="368" t="n"/>
      <c r="DB395" s="368" t="n"/>
      <c r="DC395" s="368" t="n"/>
      <c r="DD395" s="368" t="n"/>
    </row>
    <row r="396">
      <c r="A396" s="368" t="n"/>
      <c r="B396" s="368" t="n"/>
      <c r="C396" s="368" t="n"/>
      <c r="D396" s="368" t="n"/>
      <c r="E396" s="368" t="n"/>
      <c r="F396" s="368" t="n"/>
      <c r="G396" s="318" t="n"/>
      <c r="H396" s="368" t="n"/>
      <c r="I396" s="368" t="n"/>
      <c r="J396" s="368" t="n"/>
      <c r="K396" s="368" t="n"/>
      <c r="L396" s="368" t="n"/>
      <c r="M396" s="368" t="n"/>
      <c r="N396" s="368" t="n"/>
      <c r="O396" s="368" t="n"/>
      <c r="P396" s="368" t="n"/>
      <c r="Q396" s="368" t="n"/>
      <c r="R396" s="368" t="n"/>
      <c r="S396" s="368" t="n"/>
      <c r="T396" s="368" t="n"/>
      <c r="U396" s="368" t="n"/>
      <c r="V396" s="368" t="n"/>
      <c r="W396" s="368" t="n"/>
      <c r="X396" s="368" t="n"/>
      <c r="Y396" s="368" t="n"/>
      <c r="Z396" s="368" t="n"/>
      <c r="AA396" s="368" t="n"/>
      <c r="AB396" s="368" t="n"/>
      <c r="AC396" s="368" t="n"/>
      <c r="AD396" s="368" t="n"/>
      <c r="AE396" s="368" t="n"/>
      <c r="AF396" s="368" t="n"/>
      <c r="AG396" s="368" t="n"/>
      <c r="AH396" s="368" t="n"/>
      <c r="AI396" s="368" t="n"/>
      <c r="AJ396" s="368" t="n"/>
      <c r="AK396" s="368" t="n"/>
      <c r="AL396" s="368" t="n"/>
      <c r="AM396" s="368" t="n"/>
      <c r="AN396" s="368" t="n"/>
      <c r="AO396" s="368" t="n"/>
      <c r="AP396" s="319" t="n"/>
      <c r="AQ396" s="368" t="n"/>
      <c r="AR396" s="368" t="n"/>
      <c r="AS396" s="368" t="n"/>
      <c r="AT396" s="368" t="n"/>
      <c r="AU396" s="368" t="n"/>
      <c r="AV396" s="368" t="n"/>
      <c r="AW396" s="368" t="n"/>
      <c r="AX396" s="368" t="n"/>
      <c r="AY396" s="368" t="n"/>
      <c r="AZ396" s="368" t="n"/>
      <c r="BA396" s="368" t="n"/>
      <c r="BB396" s="368" t="n"/>
      <c r="BC396" s="368" t="n"/>
      <c r="BD396" s="368" t="n"/>
      <c r="BE396" s="368" t="n"/>
      <c r="BF396" s="368" t="n"/>
      <c r="BG396" s="368" t="n"/>
      <c r="BH396" s="368" t="n"/>
      <c r="BI396" s="368" t="n"/>
      <c r="BJ396" s="368" t="n"/>
      <c r="BK396" s="368" t="n"/>
      <c r="BL396" s="368" t="n"/>
      <c r="BM396" s="368" t="n"/>
      <c r="BN396" s="368" t="n"/>
      <c r="BO396" s="368" t="n"/>
      <c r="BP396" s="368" t="n"/>
      <c r="BQ396" s="320" t="n"/>
      <c r="BR396" s="368" t="n"/>
      <c r="BS396" s="368" t="n"/>
      <c r="BT396" s="368" t="n"/>
      <c r="BU396" s="368" t="n"/>
      <c r="BV396" s="368" t="n"/>
      <c r="BW396" s="368" t="n"/>
      <c r="BX396" s="368" t="n"/>
      <c r="BY396" s="368" t="n"/>
      <c r="BZ396" s="368" t="n"/>
      <c r="CA396" s="368" t="n"/>
      <c r="CB396" s="368" t="n"/>
      <c r="CC396" s="368" t="n"/>
      <c r="CD396" s="368" t="n"/>
      <c r="CE396" s="368" t="n"/>
      <c r="CF396" s="368" t="n"/>
      <c r="CG396" s="368" t="n"/>
      <c r="CH396" s="368" t="n"/>
      <c r="CI396" s="368" t="n"/>
      <c r="CJ396" s="368" t="n"/>
      <c r="CK396" s="368" t="n"/>
      <c r="CL396" s="368" t="n"/>
      <c r="CM396" s="368" t="n"/>
      <c r="CN396" s="368" t="n"/>
      <c r="CO396" s="368" t="n"/>
      <c r="CP396" s="368" t="n"/>
      <c r="CQ396" s="368" t="n"/>
      <c r="CR396" s="368" t="n"/>
      <c r="CS396" s="368" t="n"/>
      <c r="CT396" s="368" t="n"/>
      <c r="CU396" s="368" t="n"/>
      <c r="CV396" s="368" t="n"/>
      <c r="CW396" s="368" t="n"/>
      <c r="CX396" s="368" t="n"/>
      <c r="CY396" s="368" t="n"/>
      <c r="CZ396" s="368" t="n"/>
      <c r="DA396" s="368" t="n"/>
      <c r="DB396" s="368" t="n"/>
      <c r="DC396" s="368" t="n"/>
      <c r="DD396" s="368" t="n"/>
    </row>
    <row r="397">
      <c r="A397" s="368" t="n"/>
      <c r="B397" s="368" t="n"/>
      <c r="C397" s="368" t="n"/>
      <c r="D397" s="368" t="n"/>
      <c r="E397" s="368" t="n"/>
      <c r="F397" s="368" t="n"/>
      <c r="G397" s="318" t="n"/>
      <c r="H397" s="368" t="n"/>
      <c r="I397" s="368" t="n"/>
      <c r="J397" s="368" t="n"/>
      <c r="K397" s="368" t="n"/>
      <c r="L397" s="368" t="n"/>
      <c r="M397" s="368" t="n"/>
      <c r="N397" s="368" t="n"/>
      <c r="O397" s="368" t="n"/>
      <c r="P397" s="368" t="n"/>
      <c r="Q397" s="368" t="n"/>
      <c r="R397" s="368" t="n"/>
      <c r="S397" s="368" t="n"/>
      <c r="T397" s="368" t="n"/>
      <c r="U397" s="368" t="n"/>
      <c r="V397" s="368" t="n"/>
      <c r="W397" s="368" t="n"/>
      <c r="X397" s="368" t="n"/>
      <c r="Y397" s="368" t="n"/>
      <c r="Z397" s="368" t="n"/>
      <c r="AA397" s="368" t="n"/>
      <c r="AB397" s="368" t="n"/>
      <c r="AC397" s="368" t="n"/>
      <c r="AD397" s="368" t="n"/>
      <c r="AE397" s="368" t="n"/>
      <c r="AF397" s="368" t="n"/>
      <c r="AG397" s="368" t="n"/>
      <c r="AH397" s="368" t="n"/>
      <c r="AI397" s="368" t="n"/>
      <c r="AJ397" s="368" t="n"/>
      <c r="AK397" s="368" t="n"/>
      <c r="AL397" s="368" t="n"/>
      <c r="AM397" s="368" t="n"/>
      <c r="AN397" s="368" t="n"/>
      <c r="AO397" s="368" t="n"/>
      <c r="AP397" s="319" t="n"/>
      <c r="AQ397" s="368" t="n"/>
      <c r="AR397" s="368" t="n"/>
      <c r="AS397" s="368" t="n"/>
      <c r="AT397" s="368" t="n"/>
      <c r="AU397" s="368" t="n"/>
      <c r="AV397" s="368" t="n"/>
      <c r="AW397" s="368" t="n"/>
      <c r="AX397" s="368" t="n"/>
      <c r="AY397" s="368" t="n"/>
      <c r="AZ397" s="368" t="n"/>
      <c r="BA397" s="368" t="n"/>
      <c r="BB397" s="368" t="n"/>
      <c r="BC397" s="368" t="n"/>
      <c r="BD397" s="368" t="n"/>
      <c r="BE397" s="368" t="n"/>
      <c r="BF397" s="368" t="n"/>
      <c r="BG397" s="368" t="n"/>
      <c r="BH397" s="368" t="n"/>
      <c r="BI397" s="368" t="n"/>
      <c r="BJ397" s="368" t="n"/>
      <c r="BK397" s="368" t="n"/>
      <c r="BL397" s="368" t="n"/>
      <c r="BM397" s="368" t="n"/>
      <c r="BN397" s="368" t="n"/>
      <c r="BO397" s="368" t="n"/>
      <c r="BP397" s="368" t="n"/>
      <c r="BQ397" s="320" t="n"/>
      <c r="BR397" s="368" t="n"/>
      <c r="BS397" s="368" t="n"/>
      <c r="BT397" s="368" t="n"/>
      <c r="BU397" s="368" t="n"/>
      <c r="BV397" s="368" t="n"/>
      <c r="BW397" s="368" t="n"/>
      <c r="BX397" s="368" t="n"/>
      <c r="BY397" s="368" t="n"/>
      <c r="BZ397" s="368" t="n"/>
      <c r="CA397" s="368" t="n"/>
      <c r="CB397" s="368" t="n"/>
      <c r="CC397" s="368" t="n"/>
      <c r="CD397" s="368" t="n"/>
      <c r="CE397" s="368" t="n"/>
      <c r="CF397" s="368" t="n"/>
      <c r="CG397" s="368" t="n"/>
      <c r="CH397" s="368" t="n"/>
      <c r="CI397" s="368" t="n"/>
      <c r="CJ397" s="368" t="n"/>
      <c r="CK397" s="368" t="n"/>
      <c r="CL397" s="368" t="n"/>
      <c r="CM397" s="368" t="n"/>
      <c r="CN397" s="368" t="n"/>
      <c r="CO397" s="368" t="n"/>
      <c r="CP397" s="368" t="n"/>
      <c r="CQ397" s="368" t="n"/>
      <c r="CR397" s="368" t="n"/>
      <c r="CS397" s="368" t="n"/>
      <c r="CT397" s="368" t="n"/>
      <c r="CU397" s="368" t="n"/>
      <c r="CV397" s="368" t="n"/>
      <c r="CW397" s="368" t="n"/>
      <c r="CX397" s="368" t="n"/>
      <c r="CY397" s="368" t="n"/>
      <c r="CZ397" s="368" t="n"/>
      <c r="DA397" s="368" t="n"/>
      <c r="DB397" s="368" t="n"/>
      <c r="DC397" s="368" t="n"/>
      <c r="DD397" s="368" t="n"/>
    </row>
    <row r="398">
      <c r="A398" s="368" t="n"/>
      <c r="B398" s="368" t="n"/>
      <c r="C398" s="368" t="n"/>
      <c r="D398" s="368" t="n"/>
      <c r="E398" s="368" t="n"/>
      <c r="F398" s="368" t="n"/>
      <c r="G398" s="318" t="n"/>
      <c r="H398" s="368" t="n"/>
      <c r="I398" s="368" t="n"/>
      <c r="J398" s="368" t="n"/>
      <c r="K398" s="368" t="n"/>
      <c r="L398" s="368" t="n"/>
      <c r="M398" s="368" t="n"/>
      <c r="N398" s="368" t="n"/>
      <c r="O398" s="368" t="n"/>
      <c r="P398" s="368" t="n"/>
      <c r="Q398" s="368" t="n"/>
      <c r="R398" s="368" t="n"/>
      <c r="S398" s="368" t="n"/>
      <c r="T398" s="368" t="n"/>
      <c r="U398" s="368" t="n"/>
      <c r="V398" s="368" t="n"/>
      <c r="W398" s="368" t="n"/>
      <c r="X398" s="368" t="n"/>
      <c r="Y398" s="368" t="n"/>
      <c r="Z398" s="368" t="n"/>
      <c r="AA398" s="368" t="n"/>
      <c r="AB398" s="368" t="n"/>
      <c r="AC398" s="368" t="n"/>
      <c r="AD398" s="368" t="n"/>
      <c r="AE398" s="368" t="n"/>
      <c r="AF398" s="368" t="n"/>
      <c r="AG398" s="368" t="n"/>
      <c r="AH398" s="368" t="n"/>
      <c r="AI398" s="368" t="n"/>
      <c r="AJ398" s="368" t="n"/>
      <c r="AK398" s="368" t="n"/>
      <c r="AL398" s="368" t="n"/>
      <c r="AM398" s="368" t="n"/>
      <c r="AN398" s="368" t="n"/>
      <c r="AO398" s="368" t="n"/>
      <c r="AP398" s="319" t="n"/>
      <c r="AQ398" s="368" t="n"/>
      <c r="AR398" s="368" t="n"/>
      <c r="AS398" s="368" t="n"/>
      <c r="AT398" s="368" t="n"/>
      <c r="AU398" s="368" t="n"/>
      <c r="AV398" s="368" t="n"/>
      <c r="AW398" s="368" t="n"/>
      <c r="AX398" s="368" t="n"/>
      <c r="AY398" s="368" t="n"/>
      <c r="AZ398" s="368" t="n"/>
      <c r="BA398" s="368" t="n"/>
      <c r="BB398" s="368" t="n"/>
      <c r="BC398" s="368" t="n"/>
      <c r="BD398" s="368" t="n"/>
      <c r="BE398" s="368" t="n"/>
      <c r="BF398" s="368" t="n"/>
      <c r="BG398" s="368" t="n"/>
      <c r="BH398" s="368" t="n"/>
      <c r="BI398" s="368" t="n"/>
      <c r="BJ398" s="368" t="n"/>
      <c r="BK398" s="368" t="n"/>
      <c r="BL398" s="368" t="n"/>
      <c r="BM398" s="368" t="n"/>
      <c r="BN398" s="368" t="n"/>
      <c r="BO398" s="368" t="n"/>
      <c r="BP398" s="368" t="n"/>
      <c r="BQ398" s="320" t="n"/>
      <c r="BR398" s="368" t="n"/>
      <c r="BS398" s="368" t="n"/>
      <c r="BT398" s="368" t="n"/>
      <c r="BU398" s="368" t="n"/>
      <c r="BV398" s="368" t="n"/>
      <c r="BW398" s="368" t="n"/>
      <c r="BX398" s="368" t="n"/>
      <c r="BY398" s="368" t="n"/>
      <c r="BZ398" s="368" t="n"/>
      <c r="CA398" s="368" t="n"/>
      <c r="CB398" s="368" t="n"/>
      <c r="CC398" s="368" t="n"/>
      <c r="CD398" s="368" t="n"/>
      <c r="CE398" s="368" t="n"/>
      <c r="CF398" s="368" t="n"/>
      <c r="CG398" s="368" t="n"/>
      <c r="CH398" s="368" t="n"/>
      <c r="CI398" s="368" t="n"/>
      <c r="CJ398" s="368" t="n"/>
      <c r="CK398" s="368" t="n"/>
      <c r="CL398" s="368" t="n"/>
      <c r="CM398" s="368" t="n"/>
      <c r="CN398" s="368" t="n"/>
      <c r="CO398" s="368" t="n"/>
      <c r="CP398" s="368" t="n"/>
      <c r="CQ398" s="368" t="n"/>
      <c r="CR398" s="368" t="n"/>
      <c r="CS398" s="368" t="n"/>
      <c r="CT398" s="368" t="n"/>
      <c r="CU398" s="368" t="n"/>
      <c r="CV398" s="368" t="n"/>
      <c r="CW398" s="368" t="n"/>
      <c r="CX398" s="368" t="n"/>
      <c r="CY398" s="368" t="n"/>
      <c r="CZ398" s="368" t="n"/>
      <c r="DA398" s="368" t="n"/>
      <c r="DB398" s="368" t="n"/>
      <c r="DC398" s="368" t="n"/>
      <c r="DD398" s="368" t="n"/>
    </row>
    <row r="399">
      <c r="A399" s="368" t="n"/>
      <c r="B399" s="368" t="n"/>
      <c r="C399" s="368" t="n"/>
      <c r="D399" s="368" t="n"/>
      <c r="E399" s="368" t="n"/>
      <c r="F399" s="368" t="n"/>
      <c r="G399" s="318" t="n"/>
      <c r="H399" s="368" t="n"/>
      <c r="I399" s="368" t="n"/>
      <c r="J399" s="368" t="n"/>
      <c r="K399" s="368" t="n"/>
      <c r="L399" s="368" t="n"/>
      <c r="M399" s="368" t="n"/>
      <c r="N399" s="368" t="n"/>
      <c r="O399" s="368" t="n"/>
      <c r="P399" s="368" t="n"/>
      <c r="Q399" s="368" t="n"/>
      <c r="R399" s="368" t="n"/>
      <c r="S399" s="368" t="n"/>
      <c r="T399" s="368" t="n"/>
      <c r="U399" s="368" t="n"/>
      <c r="V399" s="368" t="n"/>
      <c r="W399" s="368" t="n"/>
      <c r="X399" s="368" t="n"/>
      <c r="Y399" s="368" t="n"/>
      <c r="Z399" s="368" t="n"/>
      <c r="AA399" s="368" t="n"/>
      <c r="AB399" s="368" t="n"/>
      <c r="AC399" s="368" t="n"/>
      <c r="AD399" s="368" t="n"/>
      <c r="AE399" s="368" t="n"/>
      <c r="AF399" s="368" t="n"/>
      <c r="AG399" s="368" t="n"/>
      <c r="AH399" s="368" t="n"/>
      <c r="AI399" s="368" t="n"/>
      <c r="AJ399" s="368" t="n"/>
      <c r="AK399" s="368" t="n"/>
      <c r="AL399" s="368" t="n"/>
      <c r="AM399" s="368" t="n"/>
      <c r="AN399" s="368" t="n"/>
      <c r="AO399" s="368" t="n"/>
      <c r="AP399" s="319" t="n"/>
      <c r="AQ399" s="368" t="n"/>
      <c r="AR399" s="368" t="n"/>
      <c r="AS399" s="368" t="n"/>
      <c r="AT399" s="368" t="n"/>
      <c r="AU399" s="368" t="n"/>
      <c r="AV399" s="368" t="n"/>
      <c r="AW399" s="368" t="n"/>
      <c r="AX399" s="368" t="n"/>
      <c r="AY399" s="368" t="n"/>
      <c r="AZ399" s="368" t="n"/>
      <c r="BA399" s="368" t="n"/>
      <c r="BB399" s="368" t="n"/>
      <c r="BC399" s="368" t="n"/>
      <c r="BD399" s="368" t="n"/>
      <c r="BE399" s="368" t="n"/>
      <c r="BF399" s="368" t="n"/>
      <c r="BG399" s="368" t="n"/>
      <c r="BH399" s="368" t="n"/>
      <c r="BI399" s="368" t="n"/>
      <c r="BJ399" s="368" t="n"/>
      <c r="BK399" s="368" t="n"/>
      <c r="BL399" s="368" t="n"/>
      <c r="BM399" s="368" t="n"/>
      <c r="BN399" s="368" t="n"/>
      <c r="BO399" s="368" t="n"/>
      <c r="BP399" s="368" t="n"/>
      <c r="BQ399" s="320" t="n"/>
      <c r="BR399" s="368" t="n"/>
      <c r="BS399" s="368" t="n"/>
      <c r="BT399" s="368" t="n"/>
      <c r="BU399" s="368" t="n"/>
      <c r="BV399" s="368" t="n"/>
      <c r="BW399" s="368" t="n"/>
      <c r="BX399" s="368" t="n"/>
      <c r="BY399" s="368" t="n"/>
      <c r="BZ399" s="368" t="n"/>
      <c r="CA399" s="368" t="n"/>
      <c r="CB399" s="368" t="n"/>
      <c r="CC399" s="368" t="n"/>
      <c r="CD399" s="368" t="n"/>
      <c r="CE399" s="368" t="n"/>
      <c r="CF399" s="368" t="n"/>
      <c r="CG399" s="368" t="n"/>
      <c r="CH399" s="368" t="n"/>
      <c r="CI399" s="368" t="n"/>
      <c r="CJ399" s="368" t="n"/>
      <c r="CK399" s="368" t="n"/>
      <c r="CL399" s="368" t="n"/>
      <c r="CM399" s="368" t="n"/>
      <c r="CN399" s="368" t="n"/>
      <c r="CO399" s="368" t="n"/>
      <c r="CP399" s="368" t="n"/>
      <c r="CQ399" s="368" t="n"/>
      <c r="CR399" s="368" t="n"/>
      <c r="CS399" s="368" t="n"/>
      <c r="CT399" s="368" t="n"/>
      <c r="CU399" s="368" t="n"/>
      <c r="CV399" s="368" t="n"/>
      <c r="CW399" s="368" t="n"/>
      <c r="CX399" s="368" t="n"/>
      <c r="CY399" s="368" t="n"/>
      <c r="CZ399" s="368" t="n"/>
      <c r="DA399" s="368" t="n"/>
      <c r="DB399" s="368" t="n"/>
      <c r="DC399" s="368" t="n"/>
      <c r="DD399" s="368" t="n"/>
    </row>
    <row r="400">
      <c r="A400" s="368" t="n"/>
      <c r="B400" s="368" t="n"/>
      <c r="C400" s="368" t="n"/>
      <c r="D400" s="368" t="n"/>
      <c r="E400" s="368" t="n"/>
      <c r="F400" s="368" t="n"/>
      <c r="G400" s="318" t="n"/>
      <c r="H400" s="368" t="n"/>
      <c r="I400" s="368" t="n"/>
      <c r="J400" s="368" t="n"/>
      <c r="K400" s="368" t="n"/>
      <c r="L400" s="368" t="n"/>
      <c r="M400" s="368" t="n"/>
      <c r="N400" s="368" t="n"/>
      <c r="O400" s="368" t="n"/>
      <c r="P400" s="368" t="n"/>
      <c r="Q400" s="368" t="n"/>
      <c r="R400" s="368" t="n"/>
      <c r="S400" s="368" t="n"/>
      <c r="T400" s="368" t="n"/>
      <c r="U400" s="368" t="n"/>
      <c r="V400" s="368" t="n"/>
      <c r="W400" s="368" t="n"/>
      <c r="X400" s="368" t="n"/>
      <c r="Y400" s="368" t="n"/>
      <c r="Z400" s="368" t="n"/>
      <c r="AA400" s="368" t="n"/>
      <c r="AB400" s="368" t="n"/>
      <c r="AC400" s="368" t="n"/>
      <c r="AD400" s="368" t="n"/>
      <c r="AE400" s="368" t="n"/>
      <c r="AF400" s="368" t="n"/>
      <c r="AG400" s="368" t="n"/>
      <c r="AH400" s="368" t="n"/>
      <c r="AI400" s="368" t="n"/>
      <c r="AJ400" s="368" t="n"/>
      <c r="AK400" s="368" t="n"/>
      <c r="AL400" s="368" t="n"/>
      <c r="AM400" s="368" t="n"/>
      <c r="AN400" s="368" t="n"/>
      <c r="AO400" s="368" t="n"/>
      <c r="AP400" s="319" t="n"/>
      <c r="AQ400" s="368" t="n"/>
      <c r="AR400" s="368" t="n"/>
      <c r="AS400" s="368" t="n"/>
      <c r="AT400" s="368" t="n"/>
      <c r="AU400" s="368" t="n"/>
      <c r="AV400" s="368" t="n"/>
      <c r="AW400" s="368" t="n"/>
      <c r="AX400" s="368" t="n"/>
      <c r="AY400" s="368" t="n"/>
      <c r="AZ400" s="368" t="n"/>
      <c r="BA400" s="368" t="n"/>
      <c r="BB400" s="368" t="n"/>
      <c r="BC400" s="368" t="n"/>
      <c r="BD400" s="368" t="n"/>
      <c r="BE400" s="368" t="n"/>
      <c r="BF400" s="368" t="n"/>
      <c r="BG400" s="368" t="n"/>
      <c r="BH400" s="368" t="n"/>
      <c r="BI400" s="368" t="n"/>
      <c r="BJ400" s="368" t="n"/>
      <c r="BK400" s="368" t="n"/>
      <c r="BL400" s="368" t="n"/>
      <c r="BM400" s="368" t="n"/>
      <c r="BN400" s="368" t="n"/>
      <c r="BO400" s="368" t="n"/>
      <c r="BP400" s="368" t="n"/>
      <c r="BQ400" s="320" t="n"/>
      <c r="BR400" s="368" t="n"/>
      <c r="BS400" s="368" t="n"/>
      <c r="BT400" s="368" t="n"/>
      <c r="BU400" s="368" t="n"/>
      <c r="BV400" s="368" t="n"/>
      <c r="BW400" s="368" t="n"/>
      <c r="BX400" s="368" t="n"/>
      <c r="BY400" s="368" t="n"/>
      <c r="BZ400" s="368" t="n"/>
      <c r="CA400" s="368" t="n"/>
      <c r="CB400" s="368" t="n"/>
      <c r="CC400" s="368" t="n"/>
      <c r="CD400" s="368" t="n"/>
      <c r="CE400" s="368" t="n"/>
      <c r="CF400" s="368" t="n"/>
      <c r="CG400" s="368" t="n"/>
      <c r="CH400" s="368" t="n"/>
      <c r="CI400" s="368" t="n"/>
      <c r="CJ400" s="368" t="n"/>
      <c r="CK400" s="368" t="n"/>
      <c r="CL400" s="368" t="n"/>
      <c r="CM400" s="368" t="n"/>
      <c r="CN400" s="368" t="n"/>
      <c r="CO400" s="368" t="n"/>
      <c r="CP400" s="368" t="n"/>
      <c r="CQ400" s="368" t="n"/>
      <c r="CR400" s="368" t="n"/>
      <c r="CS400" s="368" t="n"/>
      <c r="CT400" s="368" t="n"/>
      <c r="CU400" s="368" t="n"/>
      <c r="CV400" s="368" t="n"/>
      <c r="CW400" s="368" t="n"/>
      <c r="CX400" s="368" t="n"/>
      <c r="CY400" s="368" t="n"/>
      <c r="CZ400" s="368" t="n"/>
      <c r="DA400" s="368" t="n"/>
      <c r="DB400" s="368" t="n"/>
      <c r="DC400" s="368" t="n"/>
      <c r="DD400" s="368" t="n"/>
    </row>
    <row r="401">
      <c r="A401" s="368" t="n"/>
      <c r="B401" s="368" t="n"/>
      <c r="C401" s="368" t="n"/>
      <c r="D401" s="368" t="n"/>
      <c r="E401" s="368" t="n"/>
      <c r="F401" s="368" t="n"/>
      <c r="G401" s="318" t="n"/>
      <c r="H401" s="368" t="n"/>
      <c r="I401" s="368" t="n"/>
      <c r="J401" s="368" t="n"/>
      <c r="K401" s="368" t="n"/>
      <c r="L401" s="368" t="n"/>
      <c r="M401" s="368" t="n"/>
      <c r="N401" s="368" t="n"/>
      <c r="O401" s="368" t="n"/>
      <c r="P401" s="368" t="n"/>
      <c r="Q401" s="368" t="n"/>
      <c r="R401" s="368" t="n"/>
      <c r="S401" s="368" t="n"/>
      <c r="T401" s="368" t="n"/>
      <c r="U401" s="368" t="n"/>
      <c r="V401" s="368" t="n"/>
      <c r="W401" s="368" t="n"/>
      <c r="X401" s="368" t="n"/>
      <c r="Y401" s="368" t="n"/>
      <c r="Z401" s="368" t="n"/>
      <c r="AA401" s="368" t="n"/>
      <c r="AB401" s="368" t="n"/>
      <c r="AC401" s="368" t="n"/>
      <c r="AD401" s="368" t="n"/>
      <c r="AE401" s="368" t="n"/>
      <c r="AF401" s="368" t="n"/>
      <c r="AG401" s="368" t="n"/>
      <c r="AH401" s="368" t="n"/>
      <c r="AI401" s="368" t="n"/>
      <c r="AJ401" s="368" t="n"/>
      <c r="AK401" s="368" t="n"/>
      <c r="AL401" s="368" t="n"/>
      <c r="AM401" s="368" t="n"/>
      <c r="AN401" s="368" t="n"/>
      <c r="AO401" s="368" t="n"/>
      <c r="AP401" s="319" t="n"/>
      <c r="AQ401" s="368" t="n"/>
      <c r="AR401" s="368" t="n"/>
      <c r="AS401" s="368" t="n"/>
      <c r="AT401" s="368" t="n"/>
      <c r="AU401" s="368" t="n"/>
      <c r="AV401" s="368" t="n"/>
      <c r="AW401" s="368" t="n"/>
      <c r="AX401" s="368" t="n"/>
      <c r="AY401" s="368" t="n"/>
      <c r="AZ401" s="368" t="n"/>
      <c r="BA401" s="368" t="n"/>
      <c r="BB401" s="368" t="n"/>
      <c r="BC401" s="368" t="n"/>
      <c r="BD401" s="368" t="n"/>
      <c r="BE401" s="368" t="n"/>
      <c r="BF401" s="368" t="n"/>
      <c r="BG401" s="368" t="n"/>
      <c r="BH401" s="368" t="n"/>
      <c r="BI401" s="368" t="n"/>
      <c r="BJ401" s="368" t="n"/>
      <c r="BK401" s="368" t="n"/>
      <c r="BL401" s="368" t="n"/>
      <c r="BM401" s="368" t="n"/>
      <c r="BN401" s="368" t="n"/>
      <c r="BO401" s="368" t="n"/>
      <c r="BP401" s="368" t="n"/>
      <c r="BQ401" s="320" t="n"/>
      <c r="BR401" s="368" t="n"/>
      <c r="BS401" s="368" t="n"/>
      <c r="BT401" s="368" t="n"/>
      <c r="BU401" s="368" t="n"/>
      <c r="BV401" s="368" t="n"/>
      <c r="BW401" s="368" t="n"/>
      <c r="BX401" s="368" t="n"/>
      <c r="BY401" s="368" t="n"/>
      <c r="BZ401" s="368" t="n"/>
      <c r="CA401" s="368" t="n"/>
      <c r="CB401" s="368" t="n"/>
      <c r="CC401" s="368" t="n"/>
      <c r="CD401" s="368" t="n"/>
      <c r="CE401" s="368" t="n"/>
      <c r="CF401" s="368" t="n"/>
      <c r="CG401" s="368" t="n"/>
      <c r="CH401" s="368" t="n"/>
      <c r="CI401" s="368" t="n"/>
      <c r="CJ401" s="368" t="n"/>
      <c r="CK401" s="368" t="n"/>
      <c r="CL401" s="368" t="n"/>
      <c r="CM401" s="368" t="n"/>
      <c r="CN401" s="368" t="n"/>
      <c r="CO401" s="368" t="n"/>
      <c r="CP401" s="368" t="n"/>
      <c r="CQ401" s="368" t="n"/>
      <c r="CR401" s="368" t="n"/>
      <c r="CS401" s="368" t="n"/>
      <c r="CT401" s="368" t="n"/>
      <c r="CU401" s="368" t="n"/>
      <c r="CV401" s="368" t="n"/>
      <c r="CW401" s="368" t="n"/>
      <c r="CX401" s="368" t="n"/>
      <c r="CY401" s="368" t="n"/>
      <c r="CZ401" s="368" t="n"/>
      <c r="DA401" s="368" t="n"/>
      <c r="DB401" s="368" t="n"/>
      <c r="DC401" s="368" t="n"/>
      <c r="DD401" s="368" t="n"/>
    </row>
    <row r="402">
      <c r="A402" s="368" t="n"/>
      <c r="B402" s="368" t="n"/>
      <c r="C402" s="368" t="n"/>
      <c r="D402" s="368" t="n"/>
      <c r="E402" s="368" t="n"/>
      <c r="F402" s="368" t="n"/>
      <c r="G402" s="318" t="n"/>
      <c r="H402" s="368" t="n"/>
      <c r="I402" s="368" t="n"/>
      <c r="J402" s="368" t="n"/>
      <c r="K402" s="368" t="n"/>
      <c r="L402" s="368" t="n"/>
      <c r="M402" s="368" t="n"/>
      <c r="N402" s="368" t="n"/>
      <c r="O402" s="368" t="n"/>
      <c r="P402" s="368" t="n"/>
      <c r="Q402" s="368" t="n"/>
      <c r="R402" s="368" t="n"/>
      <c r="S402" s="368" t="n"/>
      <c r="T402" s="368" t="n"/>
      <c r="U402" s="368" t="n"/>
      <c r="V402" s="368" t="n"/>
      <c r="W402" s="368" t="n"/>
      <c r="X402" s="368" t="n"/>
      <c r="Y402" s="368" t="n"/>
      <c r="Z402" s="368" t="n"/>
      <c r="AA402" s="368" t="n"/>
      <c r="AB402" s="368" t="n"/>
      <c r="AC402" s="368" t="n"/>
      <c r="AD402" s="368" t="n"/>
      <c r="AE402" s="368" t="n"/>
      <c r="AF402" s="368" t="n"/>
      <c r="AG402" s="368" t="n"/>
      <c r="AH402" s="368" t="n"/>
      <c r="AI402" s="368" t="n"/>
      <c r="AJ402" s="368" t="n"/>
      <c r="AK402" s="368" t="n"/>
      <c r="AL402" s="368" t="n"/>
      <c r="AM402" s="368" t="n"/>
      <c r="AN402" s="368" t="n"/>
      <c r="AO402" s="368" t="n"/>
      <c r="AP402" s="319" t="n"/>
      <c r="AQ402" s="368" t="n"/>
      <c r="AR402" s="368" t="n"/>
      <c r="AS402" s="368" t="n"/>
      <c r="AT402" s="368" t="n"/>
      <c r="AU402" s="368" t="n"/>
      <c r="AV402" s="368" t="n"/>
      <c r="AW402" s="368" t="n"/>
      <c r="AX402" s="368" t="n"/>
      <c r="AY402" s="368" t="n"/>
      <c r="AZ402" s="368" t="n"/>
      <c r="BA402" s="368" t="n"/>
      <c r="BB402" s="368" t="n"/>
      <c r="BC402" s="368" t="n"/>
      <c r="BD402" s="368" t="n"/>
      <c r="BE402" s="368" t="n"/>
      <c r="BF402" s="368" t="n"/>
      <c r="BG402" s="368" t="n"/>
      <c r="BH402" s="368" t="n"/>
      <c r="BI402" s="368" t="n"/>
      <c r="BJ402" s="368" t="n"/>
      <c r="BK402" s="368" t="n"/>
      <c r="BL402" s="368" t="n"/>
      <c r="BM402" s="368" t="n"/>
      <c r="BN402" s="368" t="n"/>
      <c r="BO402" s="368" t="n"/>
      <c r="BP402" s="368" t="n"/>
      <c r="BQ402" s="320" t="n"/>
      <c r="BR402" s="368" t="n"/>
      <c r="BS402" s="368" t="n"/>
      <c r="BT402" s="368" t="n"/>
      <c r="BU402" s="368" t="n"/>
      <c r="BV402" s="368" t="n"/>
      <c r="BW402" s="368" t="n"/>
      <c r="BX402" s="368" t="n"/>
      <c r="BY402" s="368" t="n"/>
      <c r="BZ402" s="368" t="n"/>
      <c r="CA402" s="368" t="n"/>
      <c r="CB402" s="368" t="n"/>
      <c r="CC402" s="368" t="n"/>
      <c r="CD402" s="368" t="n"/>
      <c r="CE402" s="368" t="n"/>
      <c r="CF402" s="368" t="n"/>
      <c r="CG402" s="368" t="n"/>
      <c r="CH402" s="368" t="n"/>
      <c r="CI402" s="368" t="n"/>
      <c r="CJ402" s="368" t="n"/>
      <c r="CK402" s="368" t="n"/>
      <c r="CL402" s="368" t="n"/>
      <c r="CM402" s="368" t="n"/>
      <c r="CN402" s="368" t="n"/>
      <c r="CO402" s="368" t="n"/>
      <c r="CP402" s="368" t="n"/>
      <c r="CQ402" s="368" t="n"/>
      <c r="CR402" s="368" t="n"/>
      <c r="CS402" s="368" t="n"/>
      <c r="CT402" s="368" t="n"/>
      <c r="CU402" s="368" t="n"/>
      <c r="CV402" s="368" t="n"/>
      <c r="CW402" s="368" t="n"/>
      <c r="CX402" s="368" t="n"/>
      <c r="CY402" s="368" t="n"/>
      <c r="CZ402" s="368" t="n"/>
      <c r="DA402" s="368" t="n"/>
      <c r="DB402" s="368" t="n"/>
      <c r="DC402" s="368" t="n"/>
      <c r="DD402" s="368" t="n"/>
    </row>
    <row r="403">
      <c r="A403" s="368" t="n"/>
      <c r="B403" s="368" t="n"/>
      <c r="C403" s="368" t="n"/>
      <c r="D403" s="368" t="n"/>
      <c r="E403" s="368" t="n"/>
      <c r="F403" s="368" t="n"/>
      <c r="G403" s="318" t="n"/>
      <c r="H403" s="368" t="n"/>
      <c r="I403" s="368" t="n"/>
      <c r="J403" s="368" t="n"/>
      <c r="K403" s="368" t="n"/>
      <c r="L403" s="368" t="n"/>
      <c r="M403" s="368" t="n"/>
      <c r="N403" s="368" t="n"/>
      <c r="O403" s="368" t="n"/>
      <c r="P403" s="368" t="n"/>
      <c r="Q403" s="368" t="n"/>
      <c r="R403" s="368" t="n"/>
      <c r="S403" s="368" t="n"/>
      <c r="T403" s="368" t="n"/>
      <c r="U403" s="368" t="n"/>
      <c r="V403" s="368" t="n"/>
      <c r="W403" s="368" t="n"/>
      <c r="X403" s="368" t="n"/>
      <c r="Y403" s="368" t="n"/>
      <c r="Z403" s="368" t="n"/>
      <c r="AA403" s="368" t="n"/>
      <c r="AB403" s="368" t="n"/>
      <c r="AC403" s="368" t="n"/>
      <c r="AD403" s="368" t="n"/>
      <c r="AE403" s="368" t="n"/>
      <c r="AF403" s="368" t="n"/>
      <c r="AG403" s="368" t="n"/>
      <c r="AH403" s="368" t="n"/>
      <c r="AI403" s="368" t="n"/>
      <c r="AJ403" s="368" t="n"/>
      <c r="AK403" s="368" t="n"/>
      <c r="AL403" s="368" t="n"/>
      <c r="AM403" s="368" t="n"/>
      <c r="AN403" s="368" t="n"/>
      <c r="AO403" s="368" t="n"/>
      <c r="AP403" s="319" t="n"/>
      <c r="AQ403" s="368" t="n"/>
      <c r="AR403" s="368" t="n"/>
      <c r="AS403" s="368" t="n"/>
      <c r="AT403" s="368" t="n"/>
      <c r="AU403" s="368" t="n"/>
      <c r="AV403" s="368" t="n"/>
      <c r="AW403" s="368" t="n"/>
      <c r="AX403" s="368" t="n"/>
      <c r="AY403" s="368" t="n"/>
      <c r="AZ403" s="368" t="n"/>
      <c r="BA403" s="368" t="n"/>
      <c r="BB403" s="368" t="n"/>
      <c r="BC403" s="368" t="n"/>
      <c r="BD403" s="368" t="n"/>
      <c r="BE403" s="368" t="n"/>
      <c r="BF403" s="368" t="n"/>
      <c r="BG403" s="368" t="n"/>
      <c r="BH403" s="368" t="n"/>
      <c r="BI403" s="368" t="n"/>
      <c r="BJ403" s="368" t="n"/>
      <c r="BK403" s="368" t="n"/>
      <c r="BL403" s="368" t="n"/>
      <c r="BM403" s="368" t="n"/>
      <c r="BN403" s="368" t="n"/>
      <c r="BO403" s="368" t="n"/>
      <c r="BP403" s="368" t="n"/>
      <c r="BQ403" s="320" t="n"/>
      <c r="BR403" s="368" t="n"/>
      <c r="BS403" s="368" t="n"/>
      <c r="BT403" s="368" t="n"/>
      <c r="BU403" s="368" t="n"/>
      <c r="BV403" s="368" t="n"/>
      <c r="BW403" s="368" t="n"/>
      <c r="BX403" s="368" t="n"/>
      <c r="BY403" s="368" t="n"/>
      <c r="BZ403" s="368" t="n"/>
      <c r="CA403" s="368" t="n"/>
      <c r="CB403" s="368" t="n"/>
      <c r="CC403" s="368" t="n"/>
      <c r="CD403" s="368" t="n"/>
      <c r="CE403" s="368" t="n"/>
      <c r="CF403" s="368" t="n"/>
      <c r="CG403" s="368" t="n"/>
      <c r="CH403" s="368" t="n"/>
      <c r="CI403" s="368" t="n"/>
      <c r="CJ403" s="368" t="n"/>
      <c r="CK403" s="368" t="n"/>
      <c r="CL403" s="368" t="n"/>
      <c r="CM403" s="368" t="n"/>
      <c r="CN403" s="368" t="n"/>
      <c r="CO403" s="368" t="n"/>
      <c r="CP403" s="368" t="n"/>
      <c r="CQ403" s="368" t="n"/>
      <c r="CR403" s="368" t="n"/>
      <c r="CS403" s="368" t="n"/>
      <c r="CT403" s="368" t="n"/>
      <c r="CU403" s="368" t="n"/>
      <c r="CV403" s="368" t="n"/>
      <c r="CW403" s="368" t="n"/>
      <c r="CX403" s="368" t="n"/>
      <c r="CY403" s="368" t="n"/>
      <c r="CZ403" s="368" t="n"/>
      <c r="DA403" s="368" t="n"/>
      <c r="DB403" s="368" t="n"/>
      <c r="DC403" s="368" t="n"/>
      <c r="DD403" s="368" t="n"/>
    </row>
    <row r="404">
      <c r="A404" s="368" t="n"/>
      <c r="B404" s="368" t="n"/>
      <c r="C404" s="368" t="n"/>
      <c r="D404" s="368" t="n"/>
      <c r="E404" s="368" t="n"/>
      <c r="F404" s="368" t="n"/>
      <c r="G404" s="318" t="n"/>
      <c r="H404" s="368" t="n"/>
      <c r="I404" s="368" t="n"/>
      <c r="J404" s="368" t="n"/>
      <c r="K404" s="368" t="n"/>
      <c r="L404" s="368" t="n"/>
      <c r="M404" s="368" t="n"/>
      <c r="N404" s="368" t="n"/>
      <c r="O404" s="368" t="n"/>
      <c r="P404" s="368" t="n"/>
      <c r="Q404" s="368" t="n"/>
      <c r="R404" s="368" t="n"/>
      <c r="S404" s="368" t="n"/>
      <c r="T404" s="368" t="n"/>
      <c r="U404" s="368" t="n"/>
      <c r="V404" s="368" t="n"/>
      <c r="W404" s="368" t="n"/>
      <c r="X404" s="368" t="n"/>
      <c r="Y404" s="368" t="n"/>
      <c r="Z404" s="368" t="n"/>
      <c r="AA404" s="368" t="n"/>
      <c r="AB404" s="368" t="n"/>
      <c r="AC404" s="368" t="n"/>
      <c r="AD404" s="368" t="n"/>
      <c r="AE404" s="368" t="n"/>
      <c r="AF404" s="368" t="n"/>
      <c r="AG404" s="368" t="n"/>
      <c r="AH404" s="368" t="n"/>
      <c r="AI404" s="368" t="n"/>
      <c r="AJ404" s="368" t="n"/>
      <c r="AK404" s="368" t="n"/>
      <c r="AL404" s="368" t="n"/>
      <c r="AM404" s="368" t="n"/>
      <c r="AN404" s="368" t="n"/>
      <c r="AO404" s="368" t="n"/>
      <c r="AP404" s="319" t="n"/>
      <c r="AQ404" s="368" t="n"/>
      <c r="AR404" s="368" t="n"/>
      <c r="AS404" s="368" t="n"/>
      <c r="AT404" s="368" t="n"/>
      <c r="AU404" s="368" t="n"/>
      <c r="AV404" s="368" t="n"/>
      <c r="AW404" s="368" t="n"/>
      <c r="AX404" s="368" t="n"/>
      <c r="AY404" s="368" t="n"/>
      <c r="AZ404" s="368" t="n"/>
      <c r="BA404" s="368" t="n"/>
      <c r="BB404" s="368" t="n"/>
      <c r="BC404" s="368" t="n"/>
      <c r="BD404" s="368" t="n"/>
      <c r="BE404" s="368" t="n"/>
      <c r="BF404" s="368" t="n"/>
      <c r="BG404" s="368" t="n"/>
      <c r="BH404" s="368" t="n"/>
      <c r="BI404" s="368" t="n"/>
      <c r="BJ404" s="368" t="n"/>
      <c r="BK404" s="368" t="n"/>
      <c r="BL404" s="368" t="n"/>
      <c r="BM404" s="368" t="n"/>
      <c r="BN404" s="368" t="n"/>
      <c r="BO404" s="368" t="n"/>
      <c r="BP404" s="368" t="n"/>
      <c r="BQ404" s="320" t="n"/>
      <c r="BR404" s="368" t="n"/>
      <c r="BS404" s="368" t="n"/>
      <c r="BT404" s="368" t="n"/>
      <c r="BU404" s="368" t="n"/>
      <c r="BV404" s="368" t="n"/>
      <c r="BW404" s="368" t="n"/>
      <c r="BX404" s="368" t="n"/>
      <c r="BY404" s="368" t="n"/>
      <c r="BZ404" s="368" t="n"/>
      <c r="CA404" s="368" t="n"/>
      <c r="CB404" s="368" t="n"/>
      <c r="CC404" s="368" t="n"/>
      <c r="CD404" s="368" t="n"/>
      <c r="CE404" s="368" t="n"/>
      <c r="CF404" s="368" t="n"/>
      <c r="CG404" s="368" t="n"/>
      <c r="CH404" s="368" t="n"/>
      <c r="CI404" s="368" t="n"/>
      <c r="CJ404" s="368" t="n"/>
      <c r="CK404" s="368" t="n"/>
      <c r="CL404" s="368" t="n"/>
      <c r="CM404" s="368" t="n"/>
      <c r="CN404" s="368" t="n"/>
      <c r="CO404" s="368" t="n"/>
      <c r="CP404" s="368" t="n"/>
      <c r="CQ404" s="368" t="n"/>
      <c r="CR404" s="368" t="n"/>
      <c r="CS404" s="368" t="n"/>
      <c r="CT404" s="368" t="n"/>
      <c r="CU404" s="368" t="n"/>
      <c r="CV404" s="368" t="n"/>
      <c r="CW404" s="368" t="n"/>
      <c r="CX404" s="368" t="n"/>
      <c r="CY404" s="368" t="n"/>
      <c r="CZ404" s="368" t="n"/>
      <c r="DA404" s="368" t="n"/>
      <c r="DB404" s="368" t="n"/>
      <c r="DC404" s="368" t="n"/>
      <c r="DD404" s="368" t="n"/>
    </row>
    <row r="405">
      <c r="A405" s="368" t="n"/>
      <c r="B405" s="368" t="n"/>
      <c r="C405" s="368" t="n"/>
      <c r="D405" s="368" t="n"/>
      <c r="E405" s="368" t="n"/>
      <c r="F405" s="368" t="n"/>
      <c r="G405" s="318" t="n"/>
      <c r="H405" s="368" t="n"/>
      <c r="I405" s="368" t="n"/>
      <c r="J405" s="368" t="n"/>
      <c r="K405" s="368" t="n"/>
      <c r="L405" s="368" t="n"/>
      <c r="M405" s="368" t="n"/>
      <c r="N405" s="368" t="n"/>
      <c r="O405" s="368" t="n"/>
      <c r="P405" s="368" t="n"/>
      <c r="Q405" s="368" t="n"/>
      <c r="R405" s="368" t="n"/>
      <c r="S405" s="368" t="n"/>
      <c r="T405" s="368" t="n"/>
      <c r="U405" s="368" t="n"/>
      <c r="V405" s="368" t="n"/>
      <c r="W405" s="368" t="n"/>
      <c r="X405" s="368" t="n"/>
      <c r="Y405" s="368" t="n"/>
      <c r="Z405" s="368" t="n"/>
      <c r="AA405" s="368" t="n"/>
      <c r="AB405" s="368" t="n"/>
      <c r="AC405" s="368" t="n"/>
      <c r="AD405" s="368" t="n"/>
      <c r="AE405" s="368" t="n"/>
      <c r="AF405" s="368" t="n"/>
      <c r="AG405" s="368" t="n"/>
      <c r="AH405" s="368" t="n"/>
      <c r="AI405" s="368" t="n"/>
      <c r="AJ405" s="368" t="n"/>
      <c r="AK405" s="368" t="n"/>
      <c r="AL405" s="368" t="n"/>
      <c r="AM405" s="368" t="n"/>
      <c r="AN405" s="368" t="n"/>
      <c r="AO405" s="368" t="n"/>
      <c r="AP405" s="319" t="n"/>
      <c r="AQ405" s="368" t="n"/>
      <c r="AR405" s="368" t="n"/>
      <c r="AS405" s="368" t="n"/>
      <c r="AT405" s="368" t="n"/>
      <c r="AU405" s="368" t="n"/>
      <c r="AV405" s="368" t="n"/>
      <c r="AW405" s="368" t="n"/>
      <c r="AX405" s="368" t="n"/>
      <c r="AY405" s="368" t="n"/>
      <c r="AZ405" s="368" t="n"/>
      <c r="BA405" s="368" t="n"/>
      <c r="BB405" s="368" t="n"/>
      <c r="BC405" s="368" t="n"/>
      <c r="BD405" s="368" t="n"/>
      <c r="BE405" s="368" t="n"/>
      <c r="BF405" s="368" t="n"/>
      <c r="BG405" s="368" t="n"/>
      <c r="BH405" s="368" t="n"/>
      <c r="BI405" s="368" t="n"/>
      <c r="BJ405" s="368" t="n"/>
      <c r="BK405" s="368" t="n"/>
      <c r="BL405" s="368" t="n"/>
      <c r="BM405" s="368" t="n"/>
      <c r="BN405" s="368" t="n"/>
      <c r="BO405" s="368" t="n"/>
      <c r="BP405" s="368" t="n"/>
      <c r="BQ405" s="320" t="n"/>
      <c r="BR405" s="368" t="n"/>
      <c r="BS405" s="368" t="n"/>
      <c r="BT405" s="368" t="n"/>
      <c r="BU405" s="368" t="n"/>
      <c r="BV405" s="368" t="n"/>
      <c r="BW405" s="368" t="n"/>
      <c r="BX405" s="368" t="n"/>
      <c r="BY405" s="368" t="n"/>
      <c r="BZ405" s="368" t="n"/>
      <c r="CA405" s="368" t="n"/>
      <c r="CB405" s="368" t="n"/>
      <c r="CC405" s="368" t="n"/>
      <c r="CD405" s="368" t="n"/>
      <c r="CE405" s="368" t="n"/>
      <c r="CF405" s="368" t="n"/>
      <c r="CG405" s="368" t="n"/>
      <c r="CH405" s="368" t="n"/>
      <c r="CI405" s="368" t="n"/>
      <c r="CJ405" s="368" t="n"/>
      <c r="CK405" s="368" t="n"/>
      <c r="CL405" s="368" t="n"/>
      <c r="CM405" s="368" t="n"/>
      <c r="CN405" s="368" t="n"/>
      <c r="CO405" s="368" t="n"/>
      <c r="CP405" s="368" t="n"/>
      <c r="CQ405" s="368" t="n"/>
      <c r="CR405" s="368" t="n"/>
      <c r="CS405" s="368" t="n"/>
      <c r="CT405" s="368" t="n"/>
      <c r="CU405" s="368" t="n"/>
      <c r="CV405" s="368" t="n"/>
      <c r="CW405" s="368" t="n"/>
      <c r="CX405" s="368" t="n"/>
      <c r="CY405" s="368" t="n"/>
      <c r="CZ405" s="368" t="n"/>
      <c r="DA405" s="368" t="n"/>
      <c r="DB405" s="368" t="n"/>
      <c r="DC405" s="368" t="n"/>
      <c r="DD405" s="368" t="n"/>
    </row>
    <row r="406">
      <c r="A406" s="368" t="n"/>
      <c r="B406" s="368" t="n"/>
      <c r="C406" s="368" t="n"/>
      <c r="D406" s="368" t="n"/>
      <c r="E406" s="368" t="n"/>
      <c r="F406" s="368" t="n"/>
      <c r="G406" s="318" t="n"/>
      <c r="H406" s="368" t="n"/>
      <c r="I406" s="368" t="n"/>
      <c r="J406" s="368" t="n"/>
      <c r="K406" s="368" t="n"/>
      <c r="L406" s="368" t="n"/>
      <c r="M406" s="368" t="n"/>
      <c r="N406" s="368" t="n"/>
      <c r="O406" s="368" t="n"/>
      <c r="P406" s="368" t="n"/>
      <c r="Q406" s="368" t="n"/>
      <c r="R406" s="368" t="n"/>
      <c r="S406" s="368" t="n"/>
      <c r="T406" s="368" t="n"/>
      <c r="U406" s="368" t="n"/>
      <c r="V406" s="368" t="n"/>
      <c r="W406" s="368" t="n"/>
      <c r="X406" s="368" t="n"/>
      <c r="Y406" s="368" t="n"/>
      <c r="Z406" s="368" t="n"/>
      <c r="AA406" s="368" t="n"/>
      <c r="AB406" s="368" t="n"/>
      <c r="AC406" s="368" t="n"/>
      <c r="AD406" s="368" t="n"/>
      <c r="AE406" s="368" t="n"/>
      <c r="AF406" s="368" t="n"/>
      <c r="AG406" s="368" t="n"/>
      <c r="AH406" s="368" t="n"/>
      <c r="AI406" s="368" t="n"/>
      <c r="AJ406" s="368" t="n"/>
      <c r="AK406" s="368" t="n"/>
      <c r="AL406" s="368" t="n"/>
      <c r="AM406" s="368" t="n"/>
      <c r="AN406" s="368" t="n"/>
      <c r="AO406" s="368" t="n"/>
      <c r="AP406" s="319" t="n"/>
      <c r="AQ406" s="368" t="n"/>
      <c r="AR406" s="368" t="n"/>
      <c r="AS406" s="368" t="n"/>
      <c r="AT406" s="368" t="n"/>
      <c r="AU406" s="368" t="n"/>
      <c r="AV406" s="368" t="n"/>
      <c r="AW406" s="368" t="n"/>
      <c r="AX406" s="368" t="n"/>
      <c r="AY406" s="368" t="n"/>
      <c r="AZ406" s="368" t="n"/>
      <c r="BA406" s="368" t="n"/>
      <c r="BB406" s="368" t="n"/>
      <c r="BC406" s="368" t="n"/>
      <c r="BD406" s="368" t="n"/>
      <c r="BE406" s="368" t="n"/>
      <c r="BF406" s="368" t="n"/>
      <c r="BG406" s="368" t="n"/>
      <c r="BH406" s="368" t="n"/>
      <c r="BI406" s="368" t="n"/>
      <c r="BJ406" s="368" t="n"/>
      <c r="BK406" s="368" t="n"/>
      <c r="BL406" s="368" t="n"/>
      <c r="BM406" s="368" t="n"/>
      <c r="BN406" s="368" t="n"/>
      <c r="BO406" s="368" t="n"/>
      <c r="BP406" s="368" t="n"/>
      <c r="BQ406" s="320" t="n"/>
      <c r="BR406" s="368" t="n"/>
      <c r="BS406" s="368" t="n"/>
      <c r="BT406" s="368" t="n"/>
      <c r="BU406" s="368" t="n"/>
      <c r="BV406" s="368" t="n"/>
      <c r="BW406" s="368" t="n"/>
      <c r="BX406" s="368" t="n"/>
      <c r="BY406" s="368" t="n"/>
      <c r="BZ406" s="368" t="n"/>
      <c r="CA406" s="368" t="n"/>
      <c r="CB406" s="368" t="n"/>
      <c r="CC406" s="368" t="n"/>
      <c r="CD406" s="368" t="n"/>
      <c r="CE406" s="368" t="n"/>
      <c r="CF406" s="368" t="n"/>
      <c r="CG406" s="368" t="n"/>
      <c r="CH406" s="368" t="n"/>
      <c r="CI406" s="368" t="n"/>
      <c r="CJ406" s="368" t="n"/>
      <c r="CK406" s="368" t="n"/>
      <c r="CL406" s="368" t="n"/>
      <c r="CM406" s="368" t="n"/>
      <c r="CN406" s="368" t="n"/>
      <c r="CO406" s="368" t="n"/>
      <c r="CP406" s="368" t="n"/>
      <c r="CQ406" s="368" t="n"/>
      <c r="CR406" s="368" t="n"/>
      <c r="CS406" s="368" t="n"/>
      <c r="CT406" s="368" t="n"/>
      <c r="CU406" s="368" t="n"/>
      <c r="CV406" s="368" t="n"/>
      <c r="CW406" s="368" t="n"/>
      <c r="CX406" s="368" t="n"/>
      <c r="CY406" s="368" t="n"/>
      <c r="CZ406" s="368" t="n"/>
      <c r="DA406" s="368" t="n"/>
      <c r="DB406" s="368" t="n"/>
      <c r="DC406" s="368" t="n"/>
      <c r="DD406" s="368" t="n"/>
    </row>
    <row r="407">
      <c r="A407" s="368" t="n"/>
      <c r="B407" s="368" t="n"/>
      <c r="C407" s="368" t="n"/>
      <c r="D407" s="368" t="n"/>
      <c r="E407" s="368" t="n"/>
      <c r="F407" s="368" t="n"/>
      <c r="G407" s="318" t="n"/>
      <c r="H407" s="368" t="n"/>
      <c r="I407" s="368" t="n"/>
      <c r="J407" s="368" t="n"/>
      <c r="K407" s="368" t="n"/>
      <c r="L407" s="368" t="n"/>
      <c r="M407" s="368" t="n"/>
      <c r="N407" s="368" t="n"/>
      <c r="O407" s="368" t="n"/>
      <c r="P407" s="368" t="n"/>
      <c r="Q407" s="368" t="n"/>
      <c r="R407" s="368" t="n"/>
      <c r="S407" s="368" t="n"/>
      <c r="T407" s="368" t="n"/>
      <c r="U407" s="368" t="n"/>
      <c r="V407" s="368" t="n"/>
      <c r="W407" s="368" t="n"/>
      <c r="X407" s="368" t="n"/>
      <c r="Y407" s="368" t="n"/>
      <c r="Z407" s="368" t="n"/>
      <c r="AA407" s="368" t="n"/>
      <c r="AB407" s="368" t="n"/>
      <c r="AC407" s="368" t="n"/>
      <c r="AD407" s="368" t="n"/>
      <c r="AE407" s="368" t="n"/>
      <c r="AF407" s="368" t="n"/>
      <c r="AG407" s="368" t="n"/>
      <c r="AH407" s="368" t="n"/>
      <c r="AI407" s="368" t="n"/>
      <c r="AJ407" s="368" t="n"/>
      <c r="AK407" s="368" t="n"/>
      <c r="AL407" s="368" t="n"/>
      <c r="AM407" s="368" t="n"/>
      <c r="AN407" s="368" t="n"/>
      <c r="AO407" s="368" t="n"/>
      <c r="AP407" s="319" t="n"/>
      <c r="AQ407" s="368" t="n"/>
      <c r="AR407" s="368" t="n"/>
      <c r="AS407" s="368" t="n"/>
      <c r="AT407" s="368" t="n"/>
      <c r="AU407" s="368" t="n"/>
      <c r="AV407" s="368" t="n"/>
      <c r="AW407" s="368" t="n"/>
      <c r="AX407" s="368" t="n"/>
      <c r="AY407" s="368" t="n"/>
      <c r="AZ407" s="368" t="n"/>
      <c r="BA407" s="368" t="n"/>
      <c r="BB407" s="368" t="n"/>
      <c r="BC407" s="368" t="n"/>
      <c r="BD407" s="368" t="n"/>
      <c r="BE407" s="368" t="n"/>
      <c r="BF407" s="368" t="n"/>
      <c r="BG407" s="368" t="n"/>
      <c r="BH407" s="368" t="n"/>
      <c r="BI407" s="368" t="n"/>
      <c r="BJ407" s="368" t="n"/>
      <c r="BK407" s="368" t="n"/>
      <c r="BL407" s="368" t="n"/>
      <c r="BM407" s="368" t="n"/>
      <c r="BN407" s="368" t="n"/>
      <c r="BO407" s="368" t="n"/>
      <c r="BP407" s="368" t="n"/>
      <c r="BQ407" s="320" t="n"/>
      <c r="BR407" s="368" t="n"/>
      <c r="BS407" s="368" t="n"/>
      <c r="BT407" s="368" t="n"/>
      <c r="BU407" s="368" t="n"/>
      <c r="BV407" s="368" t="n"/>
      <c r="BW407" s="368" t="n"/>
      <c r="BX407" s="368" t="n"/>
      <c r="BY407" s="368" t="n"/>
      <c r="BZ407" s="368" t="n"/>
      <c r="CA407" s="368" t="n"/>
      <c r="CB407" s="368" t="n"/>
      <c r="CC407" s="368" t="n"/>
      <c r="CD407" s="368" t="n"/>
      <c r="CE407" s="368" t="n"/>
      <c r="CF407" s="368" t="n"/>
      <c r="CG407" s="368" t="n"/>
      <c r="CH407" s="368" t="n"/>
      <c r="CI407" s="368" t="n"/>
      <c r="CJ407" s="368" t="n"/>
      <c r="CK407" s="368" t="n"/>
      <c r="CL407" s="368" t="n"/>
      <c r="CM407" s="368" t="n"/>
      <c r="CN407" s="368" t="n"/>
      <c r="CO407" s="368" t="n"/>
      <c r="CP407" s="368" t="n"/>
      <c r="CQ407" s="368" t="n"/>
      <c r="CR407" s="368" t="n"/>
      <c r="CS407" s="368" t="n"/>
      <c r="CT407" s="368" t="n"/>
      <c r="CU407" s="368" t="n"/>
      <c r="CV407" s="368" t="n"/>
      <c r="CW407" s="368" t="n"/>
      <c r="CX407" s="368" t="n"/>
      <c r="CY407" s="368" t="n"/>
      <c r="CZ407" s="368" t="n"/>
      <c r="DA407" s="368" t="n"/>
      <c r="DB407" s="368" t="n"/>
      <c r="DC407" s="368" t="n"/>
      <c r="DD407" s="368" t="n"/>
    </row>
    <row r="408">
      <c r="A408" s="368" t="n"/>
      <c r="B408" s="368" t="n"/>
      <c r="C408" s="368" t="n"/>
      <c r="D408" s="368" t="n"/>
      <c r="E408" s="368" t="n"/>
      <c r="F408" s="368" t="n"/>
      <c r="G408" s="318" t="n"/>
      <c r="H408" s="368" t="n"/>
      <c r="I408" s="368" t="n"/>
      <c r="J408" s="368" t="n"/>
      <c r="K408" s="368" t="n"/>
      <c r="L408" s="368" t="n"/>
      <c r="M408" s="368" t="n"/>
      <c r="N408" s="368" t="n"/>
      <c r="O408" s="368" t="n"/>
      <c r="P408" s="368" t="n"/>
      <c r="Q408" s="368" t="n"/>
      <c r="R408" s="368" t="n"/>
      <c r="S408" s="368" t="n"/>
      <c r="T408" s="368" t="n"/>
      <c r="U408" s="368" t="n"/>
      <c r="V408" s="368" t="n"/>
      <c r="W408" s="368" t="n"/>
      <c r="X408" s="368" t="n"/>
      <c r="Y408" s="368" t="n"/>
      <c r="Z408" s="368" t="n"/>
      <c r="AA408" s="368" t="n"/>
      <c r="AB408" s="368" t="n"/>
      <c r="AC408" s="368" t="n"/>
      <c r="AD408" s="368" t="n"/>
      <c r="AE408" s="368" t="n"/>
      <c r="AF408" s="368" t="n"/>
      <c r="AG408" s="368" t="n"/>
      <c r="AH408" s="368" t="n"/>
      <c r="AI408" s="368" t="n"/>
      <c r="AJ408" s="368" t="n"/>
      <c r="AK408" s="368" t="n"/>
      <c r="AL408" s="368" t="n"/>
      <c r="AM408" s="368" t="n"/>
      <c r="AN408" s="368" t="n"/>
      <c r="AO408" s="368" t="n"/>
      <c r="AP408" s="319" t="n"/>
      <c r="AQ408" s="368" t="n"/>
      <c r="AR408" s="368" t="n"/>
      <c r="AS408" s="368" t="n"/>
      <c r="AT408" s="368" t="n"/>
      <c r="AU408" s="368" t="n"/>
      <c r="AV408" s="368" t="n"/>
      <c r="AW408" s="368" t="n"/>
      <c r="AX408" s="368" t="n"/>
      <c r="AY408" s="368" t="n"/>
      <c r="AZ408" s="368" t="n"/>
      <c r="BA408" s="368" t="n"/>
      <c r="BB408" s="368" t="n"/>
      <c r="BC408" s="368" t="n"/>
      <c r="BD408" s="368" t="n"/>
      <c r="BE408" s="368" t="n"/>
      <c r="BF408" s="368" t="n"/>
      <c r="BG408" s="368" t="n"/>
      <c r="BH408" s="368" t="n"/>
      <c r="BI408" s="368" t="n"/>
      <c r="BJ408" s="368" t="n"/>
      <c r="BK408" s="368" t="n"/>
      <c r="BL408" s="368" t="n"/>
      <c r="BM408" s="368" t="n"/>
      <c r="BN408" s="368" t="n"/>
      <c r="BO408" s="368" t="n"/>
      <c r="BP408" s="368" t="n"/>
      <c r="BQ408" s="320" t="n"/>
      <c r="BR408" s="368" t="n"/>
      <c r="BS408" s="368" t="n"/>
      <c r="BT408" s="368" t="n"/>
      <c r="BU408" s="368" t="n"/>
      <c r="BV408" s="368" t="n"/>
      <c r="BW408" s="368" t="n"/>
      <c r="BX408" s="368" t="n"/>
      <c r="BY408" s="368" t="n"/>
      <c r="BZ408" s="368" t="n"/>
      <c r="CA408" s="368" t="n"/>
      <c r="CB408" s="368" t="n"/>
      <c r="CC408" s="368" t="n"/>
      <c r="CD408" s="368" t="n"/>
      <c r="CE408" s="368" t="n"/>
      <c r="CF408" s="368" t="n"/>
      <c r="CG408" s="368" t="n"/>
      <c r="CH408" s="368" t="n"/>
      <c r="CI408" s="368" t="n"/>
      <c r="CJ408" s="368" t="n"/>
      <c r="CK408" s="368" t="n"/>
      <c r="CL408" s="368" t="n"/>
      <c r="CM408" s="368" t="n"/>
      <c r="CN408" s="368" t="n"/>
      <c r="CO408" s="368" t="n"/>
      <c r="CP408" s="368" t="n"/>
      <c r="CQ408" s="368" t="n"/>
      <c r="CR408" s="368" t="n"/>
      <c r="CS408" s="368" t="n"/>
      <c r="CT408" s="368" t="n"/>
      <c r="CU408" s="368" t="n"/>
      <c r="CV408" s="368" t="n"/>
      <c r="CW408" s="368" t="n"/>
      <c r="CX408" s="368" t="n"/>
      <c r="CY408" s="368" t="n"/>
      <c r="CZ408" s="368" t="n"/>
      <c r="DA408" s="368" t="n"/>
      <c r="DB408" s="368" t="n"/>
      <c r="DC408" s="368" t="n"/>
      <c r="DD408" s="368" t="n"/>
    </row>
    <row r="409">
      <c r="A409" s="368" t="n"/>
      <c r="B409" s="368" t="n"/>
      <c r="C409" s="368" t="n"/>
      <c r="D409" s="368" t="n"/>
      <c r="E409" s="368" t="n"/>
      <c r="F409" s="368" t="n"/>
      <c r="G409" s="318" t="n"/>
      <c r="H409" s="368" t="n"/>
      <c r="I409" s="368" t="n"/>
      <c r="J409" s="368" t="n"/>
      <c r="K409" s="368" t="n"/>
      <c r="L409" s="368" t="n"/>
      <c r="M409" s="368" t="n"/>
      <c r="N409" s="368" t="n"/>
      <c r="O409" s="368" t="n"/>
      <c r="P409" s="368" t="n"/>
      <c r="Q409" s="368" t="n"/>
      <c r="R409" s="368" t="n"/>
      <c r="S409" s="368" t="n"/>
      <c r="T409" s="368" t="n"/>
      <c r="U409" s="368" t="n"/>
      <c r="V409" s="368" t="n"/>
      <c r="W409" s="368" t="n"/>
      <c r="X409" s="368" t="n"/>
      <c r="Y409" s="368" t="n"/>
      <c r="Z409" s="368" t="n"/>
      <c r="AA409" s="368" t="n"/>
      <c r="AB409" s="368" t="n"/>
      <c r="AC409" s="368" t="n"/>
      <c r="AD409" s="368" t="n"/>
      <c r="AE409" s="368" t="n"/>
      <c r="AF409" s="368" t="n"/>
      <c r="AG409" s="368" t="n"/>
      <c r="AH409" s="368" t="n"/>
      <c r="AI409" s="368" t="n"/>
      <c r="AJ409" s="368" t="n"/>
      <c r="AK409" s="368" t="n"/>
      <c r="AL409" s="368" t="n"/>
      <c r="AM409" s="368" t="n"/>
      <c r="AN409" s="368" t="n"/>
      <c r="AO409" s="368" t="n"/>
      <c r="AP409" s="319" t="n"/>
      <c r="AQ409" s="368" t="n"/>
      <c r="AR409" s="368" t="n"/>
      <c r="AS409" s="368" t="n"/>
      <c r="AT409" s="368" t="n"/>
      <c r="AU409" s="368" t="n"/>
      <c r="AV409" s="368" t="n"/>
      <c r="AW409" s="368" t="n"/>
      <c r="AX409" s="368" t="n"/>
      <c r="AY409" s="368" t="n"/>
      <c r="AZ409" s="368" t="n"/>
      <c r="BA409" s="368" t="n"/>
      <c r="BB409" s="368" t="n"/>
      <c r="BC409" s="368" t="n"/>
      <c r="BD409" s="368" t="n"/>
      <c r="BE409" s="368" t="n"/>
      <c r="BF409" s="368" t="n"/>
      <c r="BG409" s="368" t="n"/>
      <c r="BH409" s="368" t="n"/>
      <c r="BI409" s="368" t="n"/>
      <c r="BJ409" s="368" t="n"/>
      <c r="BK409" s="368" t="n"/>
      <c r="BL409" s="368" t="n"/>
      <c r="BM409" s="368" t="n"/>
      <c r="BN409" s="368" t="n"/>
      <c r="BO409" s="368" t="n"/>
      <c r="BP409" s="368" t="n"/>
      <c r="BQ409" s="320" t="n"/>
      <c r="BR409" s="368" t="n"/>
      <c r="BS409" s="368" t="n"/>
      <c r="BT409" s="368" t="n"/>
      <c r="BU409" s="368" t="n"/>
      <c r="BV409" s="368" t="n"/>
      <c r="BW409" s="368" t="n"/>
      <c r="BX409" s="368" t="n"/>
      <c r="BY409" s="368" t="n"/>
      <c r="BZ409" s="368" t="n"/>
      <c r="CA409" s="368" t="n"/>
      <c r="CB409" s="368" t="n"/>
      <c r="CC409" s="368" t="n"/>
      <c r="CD409" s="368" t="n"/>
      <c r="CE409" s="368" t="n"/>
      <c r="CF409" s="368" t="n"/>
      <c r="CG409" s="368" t="n"/>
      <c r="CH409" s="368" t="n"/>
      <c r="CI409" s="368" t="n"/>
      <c r="CJ409" s="368" t="n"/>
      <c r="CK409" s="368" t="n"/>
      <c r="CL409" s="368" t="n"/>
      <c r="CM409" s="368" t="n"/>
      <c r="CN409" s="368" t="n"/>
      <c r="CO409" s="368" t="n"/>
      <c r="CP409" s="368" t="n"/>
      <c r="CQ409" s="368" t="n"/>
      <c r="CR409" s="368" t="n"/>
      <c r="CS409" s="368" t="n"/>
      <c r="CT409" s="368" t="n"/>
      <c r="CU409" s="368" t="n"/>
      <c r="CV409" s="368" t="n"/>
      <c r="CW409" s="368" t="n"/>
      <c r="CX409" s="368" t="n"/>
      <c r="CY409" s="368" t="n"/>
      <c r="CZ409" s="368" t="n"/>
      <c r="DA409" s="368" t="n"/>
      <c r="DB409" s="368" t="n"/>
      <c r="DC409" s="368" t="n"/>
      <c r="DD409" s="368" t="n"/>
    </row>
    <row r="410">
      <c r="A410" s="368" t="n"/>
      <c r="B410" s="368" t="n"/>
      <c r="C410" s="368" t="n"/>
      <c r="D410" s="368" t="n"/>
      <c r="E410" s="368" t="n"/>
      <c r="F410" s="368" t="n"/>
      <c r="G410" s="318" t="n"/>
      <c r="H410" s="368" t="n"/>
      <c r="I410" s="368" t="n"/>
      <c r="J410" s="368" t="n"/>
      <c r="K410" s="368" t="n"/>
      <c r="L410" s="368" t="n"/>
      <c r="M410" s="368" t="n"/>
      <c r="N410" s="368" t="n"/>
      <c r="O410" s="368" t="n"/>
      <c r="P410" s="368" t="n"/>
      <c r="Q410" s="368" t="n"/>
      <c r="R410" s="368" t="n"/>
      <c r="S410" s="368" t="n"/>
      <c r="T410" s="368" t="n"/>
      <c r="U410" s="368" t="n"/>
      <c r="V410" s="368" t="n"/>
      <c r="W410" s="368" t="n"/>
      <c r="X410" s="368" t="n"/>
      <c r="Y410" s="368" t="n"/>
      <c r="Z410" s="368" t="n"/>
      <c r="AA410" s="368" t="n"/>
      <c r="AB410" s="368" t="n"/>
      <c r="AC410" s="368" t="n"/>
      <c r="AD410" s="368" t="n"/>
      <c r="AE410" s="368" t="n"/>
      <c r="AF410" s="368" t="n"/>
      <c r="AG410" s="368" t="n"/>
      <c r="AH410" s="368" t="n"/>
      <c r="AI410" s="368" t="n"/>
      <c r="AJ410" s="368" t="n"/>
      <c r="AK410" s="368" t="n"/>
      <c r="AL410" s="368" t="n"/>
      <c r="AM410" s="368" t="n"/>
      <c r="AN410" s="368" t="n"/>
      <c r="AO410" s="368" t="n"/>
      <c r="AP410" s="319" t="n"/>
      <c r="AQ410" s="368" t="n"/>
      <c r="AR410" s="368" t="n"/>
      <c r="AS410" s="368" t="n"/>
      <c r="AT410" s="368" t="n"/>
      <c r="AU410" s="368" t="n"/>
      <c r="AV410" s="368" t="n"/>
      <c r="AW410" s="368" t="n"/>
      <c r="AX410" s="368" t="n"/>
      <c r="AY410" s="368" t="n"/>
      <c r="AZ410" s="368" t="n"/>
      <c r="BA410" s="368" t="n"/>
      <c r="BB410" s="368" t="n"/>
      <c r="BC410" s="368" t="n"/>
      <c r="BD410" s="368" t="n"/>
      <c r="BE410" s="368" t="n"/>
      <c r="BF410" s="368" t="n"/>
      <c r="BG410" s="368" t="n"/>
      <c r="BH410" s="368" t="n"/>
      <c r="BI410" s="368" t="n"/>
      <c r="BJ410" s="368" t="n"/>
      <c r="BK410" s="368" t="n"/>
      <c r="BL410" s="368" t="n"/>
      <c r="BM410" s="368" t="n"/>
      <c r="BN410" s="368" t="n"/>
      <c r="BO410" s="368" t="n"/>
      <c r="BP410" s="368" t="n"/>
      <c r="BQ410" s="320" t="n"/>
      <c r="BR410" s="368" t="n"/>
      <c r="BS410" s="368" t="n"/>
      <c r="BT410" s="368" t="n"/>
      <c r="BU410" s="368" t="n"/>
      <c r="BV410" s="368" t="n"/>
      <c r="BW410" s="368" t="n"/>
      <c r="BX410" s="368" t="n"/>
      <c r="BY410" s="368" t="n"/>
      <c r="BZ410" s="368" t="n"/>
      <c r="CA410" s="368" t="n"/>
      <c r="CB410" s="368" t="n"/>
      <c r="CC410" s="368" t="n"/>
      <c r="CD410" s="368" t="n"/>
      <c r="CE410" s="368" t="n"/>
      <c r="CF410" s="368" t="n"/>
      <c r="CG410" s="368" t="n"/>
      <c r="CH410" s="368" t="n"/>
      <c r="CI410" s="368" t="n"/>
      <c r="CJ410" s="368" t="n"/>
      <c r="CK410" s="368" t="n"/>
      <c r="CL410" s="368" t="n"/>
      <c r="CM410" s="368" t="n"/>
      <c r="CN410" s="368" t="n"/>
      <c r="CO410" s="368" t="n"/>
      <c r="CP410" s="368" t="n"/>
      <c r="CQ410" s="368" t="n"/>
      <c r="CR410" s="368" t="n"/>
      <c r="CS410" s="368" t="n"/>
      <c r="CT410" s="368" t="n"/>
      <c r="CU410" s="368" t="n"/>
      <c r="CV410" s="368" t="n"/>
      <c r="CW410" s="368" t="n"/>
      <c r="CX410" s="368" t="n"/>
      <c r="CY410" s="368" t="n"/>
      <c r="CZ410" s="368" t="n"/>
      <c r="DA410" s="368" t="n"/>
      <c r="DB410" s="368" t="n"/>
      <c r="DC410" s="368" t="n"/>
      <c r="DD410" s="368" t="n"/>
    </row>
    <row r="411">
      <c r="A411" s="368" t="n"/>
      <c r="B411" s="368" t="n"/>
      <c r="C411" s="368" t="n"/>
      <c r="D411" s="368" t="n"/>
      <c r="E411" s="368" t="n"/>
      <c r="F411" s="368" t="n"/>
      <c r="G411" s="318" t="n"/>
      <c r="H411" s="368" t="n"/>
      <c r="I411" s="368" t="n"/>
      <c r="J411" s="368" t="n"/>
      <c r="K411" s="368" t="n"/>
      <c r="L411" s="368" t="n"/>
      <c r="M411" s="368" t="n"/>
      <c r="N411" s="368" t="n"/>
      <c r="O411" s="368" t="n"/>
      <c r="P411" s="368" t="n"/>
      <c r="Q411" s="368" t="n"/>
      <c r="R411" s="368" t="n"/>
      <c r="S411" s="368" t="n"/>
      <c r="T411" s="368" t="n"/>
      <c r="U411" s="368" t="n"/>
      <c r="V411" s="368" t="n"/>
      <c r="W411" s="368" t="n"/>
      <c r="X411" s="368" t="n"/>
      <c r="Y411" s="368" t="n"/>
      <c r="Z411" s="368" t="n"/>
      <c r="AA411" s="368" t="n"/>
      <c r="AB411" s="368" t="n"/>
      <c r="AC411" s="368" t="n"/>
      <c r="AD411" s="368" t="n"/>
      <c r="AE411" s="368" t="n"/>
      <c r="AF411" s="368" t="n"/>
      <c r="AG411" s="368" t="n"/>
      <c r="AH411" s="368" t="n"/>
      <c r="AI411" s="368" t="n"/>
      <c r="AJ411" s="368" t="n"/>
      <c r="AK411" s="368" t="n"/>
      <c r="AL411" s="368" t="n"/>
      <c r="AM411" s="368" t="n"/>
      <c r="AN411" s="368" t="n"/>
      <c r="AO411" s="368" t="n"/>
      <c r="AP411" s="319" t="n"/>
      <c r="AQ411" s="368" t="n"/>
      <c r="AR411" s="368" t="n"/>
      <c r="AS411" s="368" t="n"/>
      <c r="AT411" s="368" t="n"/>
      <c r="AU411" s="368" t="n"/>
      <c r="AV411" s="368" t="n"/>
      <c r="AW411" s="368" t="n"/>
      <c r="AX411" s="368" t="n"/>
      <c r="AY411" s="368" t="n"/>
      <c r="AZ411" s="368" t="n"/>
      <c r="BA411" s="368" t="n"/>
      <c r="BB411" s="368" t="n"/>
      <c r="BC411" s="368" t="n"/>
      <c r="BD411" s="368" t="n"/>
      <c r="BE411" s="368" t="n"/>
      <c r="BF411" s="368" t="n"/>
      <c r="BG411" s="368" t="n"/>
      <c r="BH411" s="368" t="n"/>
      <c r="BI411" s="368" t="n"/>
      <c r="BJ411" s="368" t="n"/>
      <c r="BK411" s="368" t="n"/>
      <c r="BL411" s="368" t="n"/>
      <c r="BM411" s="368" t="n"/>
      <c r="BN411" s="368" t="n"/>
      <c r="BO411" s="368" t="n"/>
      <c r="BP411" s="368" t="n"/>
      <c r="BQ411" s="320" t="n"/>
      <c r="BR411" s="368" t="n"/>
      <c r="BS411" s="368" t="n"/>
      <c r="BT411" s="368" t="n"/>
      <c r="BU411" s="368" t="n"/>
      <c r="BV411" s="368" t="n"/>
      <c r="BW411" s="368" t="n"/>
      <c r="BX411" s="368" t="n"/>
      <c r="BY411" s="368" t="n"/>
      <c r="BZ411" s="368" t="n"/>
      <c r="CA411" s="368" t="n"/>
      <c r="CB411" s="368" t="n"/>
      <c r="CC411" s="368" t="n"/>
      <c r="CD411" s="368" t="n"/>
      <c r="CE411" s="368" t="n"/>
      <c r="CF411" s="368" t="n"/>
      <c r="CG411" s="368" t="n"/>
      <c r="CH411" s="368" t="n"/>
      <c r="CI411" s="368" t="n"/>
      <c r="CJ411" s="368" t="n"/>
      <c r="CK411" s="368" t="n"/>
      <c r="CL411" s="368" t="n"/>
      <c r="CM411" s="368" t="n"/>
      <c r="CN411" s="368" t="n"/>
      <c r="CO411" s="368" t="n"/>
      <c r="CP411" s="368" t="n"/>
      <c r="CQ411" s="368" t="n"/>
      <c r="CR411" s="368" t="n"/>
      <c r="CS411" s="368" t="n"/>
      <c r="CT411" s="368" t="n"/>
      <c r="CU411" s="368" t="n"/>
      <c r="CV411" s="368" t="n"/>
      <c r="CW411" s="368" t="n"/>
      <c r="CX411" s="368" t="n"/>
      <c r="CY411" s="368" t="n"/>
      <c r="CZ411" s="368" t="n"/>
      <c r="DA411" s="368" t="n"/>
      <c r="DB411" s="368" t="n"/>
      <c r="DC411" s="368" t="n"/>
      <c r="DD411" s="368" t="n"/>
    </row>
    <row r="412">
      <c r="A412" s="368" t="n"/>
      <c r="B412" s="368" t="n"/>
      <c r="C412" s="368" t="n"/>
      <c r="D412" s="368" t="n"/>
      <c r="E412" s="368" t="n"/>
      <c r="F412" s="368" t="n"/>
      <c r="G412" s="318" t="n"/>
      <c r="H412" s="368" t="n"/>
      <c r="I412" s="368" t="n"/>
      <c r="J412" s="368" t="n"/>
      <c r="K412" s="368" t="n"/>
      <c r="L412" s="368" t="n"/>
      <c r="M412" s="368" t="n"/>
      <c r="N412" s="368" t="n"/>
      <c r="O412" s="368" t="n"/>
      <c r="P412" s="368" t="n"/>
      <c r="Q412" s="368" t="n"/>
      <c r="R412" s="368" t="n"/>
      <c r="S412" s="368" t="n"/>
      <c r="T412" s="368" t="n"/>
      <c r="U412" s="368" t="n"/>
      <c r="V412" s="368" t="n"/>
      <c r="W412" s="368" t="n"/>
      <c r="X412" s="368" t="n"/>
      <c r="Y412" s="368" t="n"/>
      <c r="Z412" s="368" t="n"/>
      <c r="AA412" s="368" t="n"/>
      <c r="AB412" s="368" t="n"/>
      <c r="AC412" s="368" t="n"/>
      <c r="AD412" s="368" t="n"/>
      <c r="AE412" s="368" t="n"/>
      <c r="AF412" s="368" t="n"/>
      <c r="AG412" s="368" t="n"/>
      <c r="AH412" s="368" t="n"/>
      <c r="AI412" s="368" t="n"/>
      <c r="AJ412" s="368" t="n"/>
      <c r="AK412" s="368" t="n"/>
      <c r="AL412" s="368" t="n"/>
      <c r="AM412" s="368" t="n"/>
      <c r="AN412" s="368" t="n"/>
      <c r="AO412" s="368" t="n"/>
      <c r="AP412" s="319" t="n"/>
      <c r="AQ412" s="368" t="n"/>
      <c r="AR412" s="368" t="n"/>
      <c r="AS412" s="368" t="n"/>
      <c r="AT412" s="368" t="n"/>
      <c r="AU412" s="368" t="n"/>
      <c r="AV412" s="368" t="n"/>
      <c r="AW412" s="368" t="n"/>
      <c r="AX412" s="368" t="n"/>
      <c r="AY412" s="368" t="n"/>
      <c r="AZ412" s="368" t="n"/>
      <c r="BA412" s="368" t="n"/>
      <c r="BB412" s="368" t="n"/>
      <c r="BC412" s="368" t="n"/>
      <c r="BD412" s="368" t="n"/>
      <c r="BE412" s="368" t="n"/>
      <c r="BF412" s="368" t="n"/>
      <c r="BG412" s="368" t="n"/>
      <c r="BH412" s="368" t="n"/>
      <c r="BI412" s="368" t="n"/>
      <c r="BJ412" s="368" t="n"/>
      <c r="BK412" s="368" t="n"/>
      <c r="BL412" s="368" t="n"/>
      <c r="BM412" s="368" t="n"/>
      <c r="BN412" s="368" t="n"/>
      <c r="BO412" s="368" t="n"/>
      <c r="BP412" s="368" t="n"/>
      <c r="BQ412" s="320" t="n"/>
      <c r="BR412" s="368" t="n"/>
      <c r="BS412" s="368" t="n"/>
      <c r="BT412" s="368" t="n"/>
      <c r="BU412" s="368" t="n"/>
      <c r="BV412" s="368" t="n"/>
      <c r="BW412" s="368" t="n"/>
      <c r="BX412" s="368" t="n"/>
      <c r="BY412" s="368" t="n"/>
      <c r="BZ412" s="368" t="n"/>
      <c r="CA412" s="368" t="n"/>
      <c r="CB412" s="368" t="n"/>
      <c r="CC412" s="368" t="n"/>
      <c r="CD412" s="368" t="n"/>
      <c r="CE412" s="368" t="n"/>
      <c r="CF412" s="368" t="n"/>
      <c r="CG412" s="368" t="n"/>
      <c r="CH412" s="368" t="n"/>
      <c r="CI412" s="368" t="n"/>
      <c r="CJ412" s="368" t="n"/>
      <c r="CK412" s="368" t="n"/>
      <c r="CL412" s="368" t="n"/>
      <c r="CM412" s="368" t="n"/>
      <c r="CN412" s="368" t="n"/>
      <c r="CO412" s="368" t="n"/>
      <c r="CP412" s="368" t="n"/>
      <c r="CQ412" s="368" t="n"/>
      <c r="CR412" s="368" t="n"/>
      <c r="CS412" s="368" t="n"/>
      <c r="CT412" s="368" t="n"/>
      <c r="CU412" s="368" t="n"/>
      <c r="CV412" s="368" t="n"/>
      <c r="CW412" s="368" t="n"/>
      <c r="CX412" s="368" t="n"/>
      <c r="CY412" s="368" t="n"/>
      <c r="CZ412" s="368" t="n"/>
      <c r="DA412" s="368" t="n"/>
      <c r="DB412" s="368" t="n"/>
      <c r="DC412" s="368" t="n"/>
      <c r="DD412" s="368" t="n"/>
    </row>
    <row r="413">
      <c r="A413" s="368" t="n"/>
      <c r="B413" s="368" t="n"/>
      <c r="C413" s="368" t="n"/>
      <c r="D413" s="368" t="n"/>
      <c r="E413" s="368" t="n"/>
      <c r="F413" s="368" t="n"/>
      <c r="G413" s="318" t="n"/>
      <c r="H413" s="368" t="n"/>
      <c r="I413" s="368" t="n"/>
      <c r="J413" s="368" t="n"/>
      <c r="K413" s="368" t="n"/>
      <c r="L413" s="368" t="n"/>
      <c r="M413" s="368" t="n"/>
      <c r="N413" s="368" t="n"/>
      <c r="O413" s="368" t="n"/>
      <c r="P413" s="368" t="n"/>
      <c r="Q413" s="368" t="n"/>
      <c r="R413" s="368" t="n"/>
      <c r="S413" s="368" t="n"/>
      <c r="T413" s="368" t="n"/>
      <c r="U413" s="368" t="n"/>
      <c r="V413" s="368" t="n"/>
      <c r="W413" s="368" t="n"/>
      <c r="X413" s="368" t="n"/>
      <c r="Y413" s="368" t="n"/>
      <c r="Z413" s="368" t="n"/>
      <c r="AA413" s="368" t="n"/>
      <c r="AB413" s="368" t="n"/>
      <c r="AC413" s="368" t="n"/>
      <c r="AD413" s="368" t="n"/>
      <c r="AE413" s="368" t="n"/>
      <c r="AF413" s="368" t="n"/>
      <c r="AG413" s="368" t="n"/>
      <c r="AH413" s="368" t="n"/>
      <c r="AI413" s="368" t="n"/>
      <c r="AJ413" s="368" t="n"/>
      <c r="AK413" s="368" t="n"/>
      <c r="AL413" s="368" t="n"/>
      <c r="AM413" s="368" t="n"/>
      <c r="AN413" s="368" t="n"/>
      <c r="AO413" s="368" t="n"/>
      <c r="AP413" s="319" t="n"/>
      <c r="AQ413" s="368" t="n"/>
      <c r="AR413" s="368" t="n"/>
      <c r="AS413" s="368" t="n"/>
      <c r="AT413" s="368" t="n"/>
      <c r="AU413" s="368" t="n"/>
      <c r="AV413" s="368" t="n"/>
      <c r="AW413" s="368" t="n"/>
      <c r="AX413" s="368" t="n"/>
      <c r="AY413" s="368" t="n"/>
      <c r="AZ413" s="368" t="n"/>
      <c r="BA413" s="368" t="n"/>
      <c r="BB413" s="368" t="n"/>
      <c r="BC413" s="368" t="n"/>
      <c r="BD413" s="368" t="n"/>
      <c r="BE413" s="368" t="n"/>
      <c r="BF413" s="368" t="n"/>
      <c r="BG413" s="368" t="n"/>
      <c r="BH413" s="368" t="n"/>
      <c r="BI413" s="368" t="n"/>
      <c r="BJ413" s="368" t="n"/>
      <c r="BK413" s="368" t="n"/>
      <c r="BL413" s="368" t="n"/>
      <c r="BM413" s="368" t="n"/>
      <c r="BN413" s="368" t="n"/>
      <c r="BO413" s="368" t="n"/>
      <c r="BP413" s="368" t="n"/>
      <c r="BQ413" s="320" t="n"/>
      <c r="BR413" s="368" t="n"/>
      <c r="BS413" s="368" t="n"/>
      <c r="BT413" s="368" t="n"/>
      <c r="BU413" s="368" t="n"/>
      <c r="BV413" s="368" t="n"/>
      <c r="BW413" s="368" t="n"/>
      <c r="BX413" s="368" t="n"/>
      <c r="BY413" s="368" t="n"/>
      <c r="BZ413" s="368" t="n"/>
      <c r="CA413" s="368" t="n"/>
      <c r="CB413" s="368" t="n"/>
      <c r="CC413" s="368" t="n"/>
      <c r="CD413" s="368" t="n"/>
      <c r="CE413" s="368" t="n"/>
      <c r="CF413" s="368" t="n"/>
      <c r="CG413" s="368" t="n"/>
      <c r="CH413" s="368" t="n"/>
      <c r="CI413" s="368" t="n"/>
      <c r="CJ413" s="368" t="n"/>
      <c r="CK413" s="368" t="n"/>
      <c r="CL413" s="368" t="n"/>
      <c r="CM413" s="368" t="n"/>
      <c r="CN413" s="368" t="n"/>
      <c r="CO413" s="368" t="n"/>
      <c r="CP413" s="368" t="n"/>
      <c r="CQ413" s="368" t="n"/>
      <c r="CR413" s="368" t="n"/>
      <c r="CS413" s="368" t="n"/>
      <c r="CT413" s="368" t="n"/>
      <c r="CU413" s="368" t="n"/>
      <c r="CV413" s="368" t="n"/>
      <c r="CW413" s="368" t="n"/>
      <c r="CX413" s="368" t="n"/>
      <c r="CY413" s="368" t="n"/>
      <c r="CZ413" s="368" t="n"/>
      <c r="DA413" s="368" t="n"/>
      <c r="DB413" s="368" t="n"/>
      <c r="DC413" s="368" t="n"/>
      <c r="DD413" s="368" t="n"/>
    </row>
    <row r="414">
      <c r="A414" s="368" t="n"/>
      <c r="B414" s="368" t="n"/>
      <c r="C414" s="368" t="n"/>
      <c r="D414" s="368" t="n"/>
      <c r="E414" s="368" t="n"/>
      <c r="F414" s="368" t="n"/>
      <c r="G414" s="318" t="n"/>
      <c r="H414" s="368" t="n"/>
      <c r="I414" s="368" t="n"/>
      <c r="J414" s="368" t="n"/>
      <c r="K414" s="368" t="n"/>
      <c r="L414" s="368" t="n"/>
      <c r="M414" s="368" t="n"/>
      <c r="N414" s="368" t="n"/>
      <c r="O414" s="368" t="n"/>
      <c r="P414" s="368" t="n"/>
      <c r="Q414" s="368" t="n"/>
      <c r="R414" s="368" t="n"/>
      <c r="S414" s="368" t="n"/>
      <c r="T414" s="368" t="n"/>
      <c r="U414" s="368" t="n"/>
      <c r="V414" s="368" t="n"/>
      <c r="W414" s="368" t="n"/>
      <c r="X414" s="368" t="n"/>
      <c r="Y414" s="368" t="n"/>
      <c r="Z414" s="368" t="n"/>
      <c r="AA414" s="368" t="n"/>
      <c r="AB414" s="368" t="n"/>
      <c r="AC414" s="368" t="n"/>
      <c r="AD414" s="368" t="n"/>
      <c r="AE414" s="368" t="n"/>
      <c r="AF414" s="368" t="n"/>
      <c r="AG414" s="368" t="n"/>
      <c r="AH414" s="368" t="n"/>
      <c r="AI414" s="368" t="n"/>
      <c r="AJ414" s="368" t="n"/>
      <c r="AK414" s="368" t="n"/>
      <c r="AL414" s="368" t="n"/>
      <c r="AM414" s="368" t="n"/>
      <c r="AN414" s="368" t="n"/>
      <c r="AO414" s="368" t="n"/>
      <c r="AP414" s="319" t="n"/>
      <c r="AQ414" s="368" t="n"/>
      <c r="AR414" s="368" t="n"/>
      <c r="AS414" s="368" t="n"/>
      <c r="AT414" s="368" t="n"/>
      <c r="AU414" s="368" t="n"/>
      <c r="AV414" s="368" t="n"/>
      <c r="AW414" s="368" t="n"/>
      <c r="AX414" s="368" t="n"/>
      <c r="AY414" s="368" t="n"/>
      <c r="AZ414" s="368" t="n"/>
      <c r="BA414" s="368" t="n"/>
      <c r="BB414" s="368" t="n"/>
      <c r="BC414" s="368" t="n"/>
      <c r="BD414" s="368" t="n"/>
      <c r="BE414" s="368" t="n"/>
      <c r="BF414" s="368" t="n"/>
      <c r="BG414" s="368" t="n"/>
      <c r="BH414" s="368" t="n"/>
      <c r="BI414" s="368" t="n"/>
      <c r="BJ414" s="368" t="n"/>
      <c r="BK414" s="368" t="n"/>
      <c r="BL414" s="368" t="n"/>
      <c r="BM414" s="368" t="n"/>
      <c r="BN414" s="368" t="n"/>
      <c r="BO414" s="368" t="n"/>
      <c r="BP414" s="368" t="n"/>
      <c r="BQ414" s="320" t="n"/>
      <c r="BR414" s="368" t="n"/>
      <c r="BS414" s="368" t="n"/>
      <c r="BT414" s="368" t="n"/>
      <c r="BU414" s="368" t="n"/>
      <c r="BV414" s="368" t="n"/>
      <c r="BW414" s="368" t="n"/>
      <c r="BX414" s="368" t="n"/>
      <c r="BY414" s="368" t="n"/>
      <c r="BZ414" s="368" t="n"/>
      <c r="CA414" s="368" t="n"/>
      <c r="CB414" s="368" t="n"/>
      <c r="CC414" s="368" t="n"/>
      <c r="CD414" s="368" t="n"/>
      <c r="CE414" s="368" t="n"/>
      <c r="CF414" s="368" t="n"/>
      <c r="CG414" s="368" t="n"/>
      <c r="CH414" s="368" t="n"/>
      <c r="CI414" s="368" t="n"/>
      <c r="CJ414" s="368" t="n"/>
      <c r="CK414" s="368" t="n"/>
      <c r="CL414" s="368" t="n"/>
      <c r="CM414" s="368" t="n"/>
      <c r="CN414" s="368" t="n"/>
      <c r="CO414" s="368" t="n"/>
      <c r="CP414" s="368" t="n"/>
      <c r="CQ414" s="368" t="n"/>
      <c r="CR414" s="368" t="n"/>
      <c r="CS414" s="368" t="n"/>
      <c r="CT414" s="368" t="n"/>
      <c r="CU414" s="368" t="n"/>
      <c r="CV414" s="368" t="n"/>
      <c r="CW414" s="368" t="n"/>
      <c r="CX414" s="368" t="n"/>
      <c r="CY414" s="368" t="n"/>
      <c r="CZ414" s="368" t="n"/>
      <c r="DA414" s="368" t="n"/>
      <c r="DB414" s="368" t="n"/>
      <c r="DC414" s="368" t="n"/>
      <c r="DD414" s="368" t="n"/>
    </row>
    <row r="415">
      <c r="A415" s="368" t="n"/>
      <c r="B415" s="368" t="n"/>
      <c r="C415" s="368" t="n"/>
      <c r="D415" s="368" t="n"/>
      <c r="E415" s="368" t="n"/>
      <c r="F415" s="368" t="n"/>
      <c r="G415" s="318" t="n"/>
      <c r="H415" s="368" t="n"/>
      <c r="I415" s="368" t="n"/>
      <c r="J415" s="368" t="n"/>
      <c r="K415" s="368" t="n"/>
      <c r="L415" s="368" t="n"/>
      <c r="M415" s="368" t="n"/>
      <c r="N415" s="368" t="n"/>
      <c r="O415" s="368" t="n"/>
      <c r="P415" s="368" t="n"/>
      <c r="Q415" s="368" t="n"/>
      <c r="R415" s="368" t="n"/>
      <c r="S415" s="368" t="n"/>
      <c r="T415" s="368" t="n"/>
      <c r="U415" s="368" t="n"/>
      <c r="V415" s="368" t="n"/>
      <c r="W415" s="368" t="n"/>
      <c r="X415" s="368" t="n"/>
      <c r="Y415" s="368" t="n"/>
      <c r="Z415" s="368" t="n"/>
      <c r="AA415" s="368" t="n"/>
      <c r="AB415" s="368" t="n"/>
      <c r="AC415" s="368" t="n"/>
      <c r="AD415" s="368" t="n"/>
      <c r="AE415" s="368" t="n"/>
      <c r="AF415" s="368" t="n"/>
      <c r="AG415" s="368" t="n"/>
      <c r="AH415" s="368" t="n"/>
      <c r="AI415" s="368" t="n"/>
      <c r="AJ415" s="368" t="n"/>
      <c r="AK415" s="368" t="n"/>
      <c r="AL415" s="368" t="n"/>
      <c r="AM415" s="368" t="n"/>
      <c r="AN415" s="368" t="n"/>
      <c r="AO415" s="368" t="n"/>
      <c r="AP415" s="319" t="n"/>
      <c r="AQ415" s="368" t="n"/>
      <c r="AR415" s="368" t="n"/>
      <c r="AS415" s="368" t="n"/>
      <c r="AT415" s="368" t="n"/>
      <c r="AU415" s="368" t="n"/>
      <c r="AV415" s="368" t="n"/>
      <c r="AW415" s="368" t="n"/>
      <c r="AX415" s="368" t="n"/>
      <c r="AY415" s="368" t="n"/>
      <c r="AZ415" s="368" t="n"/>
      <c r="BA415" s="368" t="n"/>
      <c r="BB415" s="368" t="n"/>
      <c r="BC415" s="368" t="n"/>
      <c r="BD415" s="368" t="n"/>
      <c r="BE415" s="368" t="n"/>
      <c r="BF415" s="368" t="n"/>
      <c r="BG415" s="368" t="n"/>
      <c r="BH415" s="368" t="n"/>
      <c r="BI415" s="368" t="n"/>
      <c r="BJ415" s="368" t="n"/>
      <c r="BK415" s="368" t="n"/>
      <c r="BL415" s="368" t="n"/>
      <c r="BM415" s="368" t="n"/>
      <c r="BN415" s="368" t="n"/>
      <c r="BO415" s="368" t="n"/>
      <c r="BP415" s="368" t="n"/>
      <c r="BQ415" s="320" t="n"/>
      <c r="BR415" s="368" t="n"/>
      <c r="BS415" s="368" t="n"/>
      <c r="BT415" s="368" t="n"/>
      <c r="BU415" s="368" t="n"/>
      <c r="BV415" s="368" t="n"/>
      <c r="BW415" s="368" t="n"/>
      <c r="BX415" s="368" t="n"/>
      <c r="BY415" s="368" t="n"/>
      <c r="BZ415" s="368" t="n"/>
      <c r="CA415" s="368" t="n"/>
      <c r="CB415" s="368" t="n"/>
      <c r="CC415" s="368" t="n"/>
      <c r="CD415" s="368" t="n"/>
      <c r="CE415" s="368" t="n"/>
      <c r="CF415" s="368" t="n"/>
      <c r="CG415" s="368" t="n"/>
      <c r="CH415" s="368" t="n"/>
      <c r="CI415" s="368" t="n"/>
      <c r="CJ415" s="368" t="n"/>
      <c r="CK415" s="368" t="n"/>
      <c r="CL415" s="368" t="n"/>
      <c r="CM415" s="368" t="n"/>
      <c r="CN415" s="368" t="n"/>
      <c r="CO415" s="368" t="n"/>
      <c r="CP415" s="368" t="n"/>
      <c r="CQ415" s="368" t="n"/>
      <c r="CR415" s="368" t="n"/>
      <c r="CS415" s="368" t="n"/>
      <c r="CT415" s="368" t="n"/>
      <c r="CU415" s="368" t="n"/>
      <c r="CV415" s="368" t="n"/>
      <c r="CW415" s="368" t="n"/>
      <c r="CX415" s="368" t="n"/>
      <c r="CY415" s="368" t="n"/>
      <c r="CZ415" s="368" t="n"/>
      <c r="DA415" s="368" t="n"/>
      <c r="DB415" s="368" t="n"/>
      <c r="DC415" s="368" t="n"/>
      <c r="DD415" s="368" t="n"/>
    </row>
    <row r="416">
      <c r="A416" s="368" t="n"/>
      <c r="B416" s="368" t="n"/>
      <c r="C416" s="368" t="n"/>
      <c r="D416" s="368" t="n"/>
      <c r="E416" s="368" t="n"/>
      <c r="F416" s="368" t="n"/>
      <c r="G416" s="318" t="n"/>
      <c r="H416" s="368" t="n"/>
      <c r="I416" s="368" t="n"/>
      <c r="J416" s="368" t="n"/>
      <c r="K416" s="368" t="n"/>
      <c r="L416" s="368" t="n"/>
      <c r="M416" s="368" t="n"/>
      <c r="N416" s="368" t="n"/>
      <c r="O416" s="368" t="n"/>
      <c r="P416" s="368" t="n"/>
      <c r="Q416" s="368" t="n"/>
      <c r="R416" s="368" t="n"/>
      <c r="S416" s="368" t="n"/>
      <c r="T416" s="368" t="n"/>
      <c r="U416" s="368" t="n"/>
      <c r="V416" s="368" t="n"/>
      <c r="W416" s="368" t="n"/>
      <c r="X416" s="368" t="n"/>
      <c r="Y416" s="368" t="n"/>
      <c r="Z416" s="368" t="n"/>
      <c r="AA416" s="368" t="n"/>
      <c r="AB416" s="368" t="n"/>
      <c r="AC416" s="368" t="n"/>
      <c r="AD416" s="368" t="n"/>
      <c r="AE416" s="368" t="n"/>
      <c r="AF416" s="368" t="n"/>
      <c r="AG416" s="368" t="n"/>
      <c r="AH416" s="368" t="n"/>
      <c r="AI416" s="368" t="n"/>
      <c r="AJ416" s="368" t="n"/>
      <c r="AK416" s="368" t="n"/>
      <c r="AL416" s="368" t="n"/>
      <c r="AM416" s="368" t="n"/>
      <c r="AN416" s="368" t="n"/>
      <c r="AO416" s="368" t="n"/>
      <c r="AP416" s="319" t="n"/>
      <c r="AQ416" s="368" t="n"/>
      <c r="AR416" s="368" t="n"/>
      <c r="AS416" s="368" t="n"/>
      <c r="AT416" s="368" t="n"/>
      <c r="AU416" s="368" t="n"/>
      <c r="AV416" s="368" t="n"/>
      <c r="AW416" s="368" t="n"/>
      <c r="AX416" s="368" t="n"/>
      <c r="AY416" s="368" t="n"/>
      <c r="AZ416" s="368" t="n"/>
      <c r="BA416" s="368" t="n"/>
      <c r="BB416" s="368" t="n"/>
      <c r="BC416" s="368" t="n"/>
      <c r="BD416" s="368" t="n"/>
      <c r="BE416" s="368" t="n"/>
      <c r="BF416" s="368" t="n"/>
      <c r="BG416" s="368" t="n"/>
      <c r="BH416" s="368" t="n"/>
      <c r="BI416" s="368" t="n"/>
      <c r="BJ416" s="368" t="n"/>
      <c r="BK416" s="368" t="n"/>
      <c r="BL416" s="368" t="n"/>
      <c r="BM416" s="368" t="n"/>
      <c r="BN416" s="368" t="n"/>
      <c r="BO416" s="368" t="n"/>
      <c r="BP416" s="368" t="n"/>
      <c r="BQ416" s="320" t="n"/>
      <c r="BR416" s="368" t="n"/>
      <c r="BS416" s="368" t="n"/>
      <c r="BT416" s="368" t="n"/>
      <c r="BU416" s="368" t="n"/>
      <c r="BV416" s="368" t="n"/>
      <c r="BW416" s="368" t="n"/>
      <c r="BX416" s="368" t="n"/>
      <c r="BY416" s="368" t="n"/>
      <c r="BZ416" s="368" t="n"/>
      <c r="CA416" s="368" t="n"/>
      <c r="CB416" s="368" t="n"/>
      <c r="CC416" s="368" t="n"/>
      <c r="CD416" s="368" t="n"/>
      <c r="CE416" s="368" t="n"/>
      <c r="CF416" s="368" t="n"/>
      <c r="CG416" s="368" t="n"/>
      <c r="CH416" s="368" t="n"/>
      <c r="CI416" s="368" t="n"/>
      <c r="CJ416" s="368" t="n"/>
      <c r="CK416" s="368" t="n"/>
      <c r="CL416" s="368" t="n"/>
      <c r="CM416" s="368" t="n"/>
      <c r="CN416" s="368" t="n"/>
      <c r="CO416" s="368" t="n"/>
      <c r="CP416" s="368" t="n"/>
      <c r="CQ416" s="368" t="n"/>
      <c r="CR416" s="368" t="n"/>
      <c r="CS416" s="368" t="n"/>
      <c r="CT416" s="368" t="n"/>
      <c r="CU416" s="368" t="n"/>
      <c r="CV416" s="368" t="n"/>
      <c r="CW416" s="368" t="n"/>
      <c r="CX416" s="368" t="n"/>
      <c r="CY416" s="368" t="n"/>
      <c r="CZ416" s="368" t="n"/>
      <c r="DA416" s="368" t="n"/>
      <c r="DB416" s="368" t="n"/>
      <c r="DC416" s="368" t="n"/>
      <c r="DD416" s="368" t="n"/>
    </row>
    <row r="417">
      <c r="A417" s="368" t="n"/>
      <c r="B417" s="368" t="n"/>
      <c r="C417" s="368" t="n"/>
      <c r="D417" s="368" t="n"/>
      <c r="E417" s="368" t="n"/>
      <c r="F417" s="368" t="n"/>
      <c r="G417" s="318" t="n"/>
      <c r="H417" s="368" t="n"/>
      <c r="I417" s="368" t="n"/>
      <c r="J417" s="368" t="n"/>
      <c r="K417" s="368" t="n"/>
      <c r="L417" s="368" t="n"/>
      <c r="M417" s="368" t="n"/>
      <c r="N417" s="368" t="n"/>
      <c r="O417" s="368" t="n"/>
      <c r="P417" s="368" t="n"/>
      <c r="Q417" s="368" t="n"/>
      <c r="R417" s="368" t="n"/>
      <c r="S417" s="368" t="n"/>
      <c r="T417" s="368" t="n"/>
      <c r="U417" s="368" t="n"/>
      <c r="V417" s="368" t="n"/>
      <c r="W417" s="368" t="n"/>
      <c r="X417" s="368" t="n"/>
      <c r="Y417" s="368" t="n"/>
      <c r="Z417" s="368" t="n"/>
      <c r="AA417" s="368" t="n"/>
      <c r="AB417" s="368" t="n"/>
      <c r="AC417" s="368" t="n"/>
      <c r="AD417" s="368" t="n"/>
      <c r="AE417" s="368" t="n"/>
      <c r="AF417" s="368" t="n"/>
      <c r="AG417" s="368" t="n"/>
      <c r="AH417" s="368" t="n"/>
      <c r="AI417" s="368" t="n"/>
      <c r="AJ417" s="368" t="n"/>
      <c r="AK417" s="368" t="n"/>
      <c r="AL417" s="368" t="n"/>
      <c r="AM417" s="368" t="n"/>
      <c r="AN417" s="368" t="n"/>
      <c r="AO417" s="368" t="n"/>
      <c r="AP417" s="319" t="n"/>
      <c r="AQ417" s="368" t="n"/>
      <c r="AR417" s="368" t="n"/>
      <c r="AS417" s="368" t="n"/>
      <c r="AT417" s="368" t="n"/>
      <c r="AU417" s="368" t="n"/>
      <c r="AV417" s="368" t="n"/>
      <c r="AW417" s="368" t="n"/>
      <c r="AX417" s="368" t="n"/>
      <c r="AY417" s="368" t="n"/>
      <c r="AZ417" s="368" t="n"/>
      <c r="BA417" s="368" t="n"/>
      <c r="BB417" s="368" t="n"/>
      <c r="BC417" s="368" t="n"/>
      <c r="BD417" s="368" t="n"/>
      <c r="BE417" s="368" t="n"/>
      <c r="BF417" s="368" t="n"/>
      <c r="BG417" s="368" t="n"/>
      <c r="BH417" s="368" t="n"/>
      <c r="BI417" s="368" t="n"/>
      <c r="BJ417" s="368" t="n"/>
      <c r="BK417" s="368" t="n"/>
      <c r="BL417" s="368" t="n"/>
      <c r="BM417" s="368" t="n"/>
      <c r="BN417" s="368" t="n"/>
      <c r="BO417" s="368" t="n"/>
      <c r="BP417" s="368" t="n"/>
      <c r="BQ417" s="320" t="n"/>
      <c r="BR417" s="368" t="n"/>
      <c r="BS417" s="368" t="n"/>
      <c r="BT417" s="368" t="n"/>
      <c r="BU417" s="368" t="n"/>
      <c r="BV417" s="368" t="n"/>
      <c r="BW417" s="368" t="n"/>
      <c r="BX417" s="368" t="n"/>
      <c r="BY417" s="368" t="n"/>
      <c r="BZ417" s="368" t="n"/>
      <c r="CA417" s="368" t="n"/>
      <c r="CB417" s="368" t="n"/>
      <c r="CC417" s="368" t="n"/>
      <c r="CD417" s="368" t="n"/>
      <c r="CE417" s="368" t="n"/>
      <c r="CF417" s="368" t="n"/>
      <c r="CG417" s="368" t="n"/>
      <c r="CH417" s="368" t="n"/>
      <c r="CI417" s="368" t="n"/>
      <c r="CJ417" s="368" t="n"/>
      <c r="CK417" s="368" t="n"/>
      <c r="CL417" s="368" t="n"/>
      <c r="CM417" s="368" t="n"/>
      <c r="CN417" s="368" t="n"/>
      <c r="CO417" s="368" t="n"/>
      <c r="CP417" s="368" t="n"/>
      <c r="CQ417" s="368" t="n"/>
      <c r="CR417" s="368" t="n"/>
      <c r="CS417" s="368" t="n"/>
      <c r="CT417" s="368" t="n"/>
      <c r="CU417" s="368" t="n"/>
      <c r="CV417" s="368" t="n"/>
      <c r="CW417" s="368" t="n"/>
      <c r="CX417" s="368" t="n"/>
      <c r="CY417" s="368" t="n"/>
      <c r="CZ417" s="368" t="n"/>
      <c r="DA417" s="368" t="n"/>
      <c r="DB417" s="368" t="n"/>
      <c r="DC417" s="368" t="n"/>
      <c r="DD417" s="368" t="n"/>
    </row>
    <row r="418">
      <c r="A418" s="368" t="n"/>
      <c r="B418" s="368" t="n"/>
      <c r="C418" s="368" t="n"/>
      <c r="D418" s="368" t="n"/>
      <c r="E418" s="368" t="n"/>
      <c r="F418" s="368" t="n"/>
      <c r="G418" s="318" t="n"/>
      <c r="H418" s="368" t="n"/>
      <c r="I418" s="368" t="n"/>
      <c r="J418" s="368" t="n"/>
      <c r="K418" s="368" t="n"/>
      <c r="L418" s="368" t="n"/>
      <c r="M418" s="368" t="n"/>
      <c r="N418" s="368" t="n"/>
      <c r="O418" s="368" t="n"/>
      <c r="P418" s="368" t="n"/>
      <c r="Q418" s="368" t="n"/>
      <c r="R418" s="368" t="n"/>
      <c r="S418" s="368" t="n"/>
      <c r="T418" s="368" t="n"/>
      <c r="U418" s="368" t="n"/>
      <c r="V418" s="368" t="n"/>
      <c r="W418" s="368" t="n"/>
      <c r="X418" s="368" t="n"/>
      <c r="Y418" s="368" t="n"/>
      <c r="Z418" s="368" t="n"/>
      <c r="AA418" s="368" t="n"/>
      <c r="AB418" s="368" t="n"/>
      <c r="AC418" s="368" t="n"/>
      <c r="AD418" s="368" t="n"/>
      <c r="AE418" s="368" t="n"/>
      <c r="AF418" s="368" t="n"/>
      <c r="AG418" s="368" t="n"/>
      <c r="AH418" s="368" t="n"/>
      <c r="AI418" s="368" t="n"/>
      <c r="AJ418" s="368" t="n"/>
      <c r="AK418" s="368" t="n"/>
      <c r="AL418" s="368" t="n"/>
      <c r="AM418" s="368" t="n"/>
      <c r="AN418" s="368" t="n"/>
      <c r="AO418" s="368" t="n"/>
      <c r="AP418" s="319" t="n"/>
      <c r="AQ418" s="368" t="n"/>
      <c r="AR418" s="368" t="n"/>
      <c r="AS418" s="368" t="n"/>
      <c r="AT418" s="368" t="n"/>
      <c r="AU418" s="368" t="n"/>
      <c r="AV418" s="368" t="n"/>
      <c r="AW418" s="368" t="n"/>
      <c r="AX418" s="368" t="n"/>
      <c r="AY418" s="368" t="n"/>
      <c r="AZ418" s="368" t="n"/>
      <c r="BA418" s="368" t="n"/>
      <c r="BB418" s="368" t="n"/>
      <c r="BC418" s="368" t="n"/>
      <c r="BD418" s="368" t="n"/>
      <c r="BE418" s="368" t="n"/>
      <c r="BF418" s="368" t="n"/>
      <c r="BG418" s="368" t="n"/>
      <c r="BH418" s="368" t="n"/>
      <c r="BI418" s="368" t="n"/>
      <c r="BJ418" s="368" t="n"/>
      <c r="BK418" s="368" t="n"/>
      <c r="BL418" s="368" t="n"/>
      <c r="BM418" s="368" t="n"/>
      <c r="BN418" s="368" t="n"/>
      <c r="BO418" s="368" t="n"/>
      <c r="BP418" s="368" t="n"/>
      <c r="BQ418" s="320" t="n"/>
      <c r="BR418" s="368" t="n"/>
      <c r="BS418" s="368" t="n"/>
      <c r="BT418" s="368" t="n"/>
      <c r="BU418" s="368" t="n"/>
      <c r="BV418" s="368" t="n"/>
      <c r="BW418" s="368" t="n"/>
      <c r="BX418" s="368" t="n"/>
      <c r="BY418" s="368" t="n"/>
      <c r="BZ418" s="368" t="n"/>
      <c r="CA418" s="368" t="n"/>
      <c r="CB418" s="368" t="n"/>
      <c r="CC418" s="368" t="n"/>
      <c r="CD418" s="368" t="n"/>
      <c r="CE418" s="368" t="n"/>
      <c r="CF418" s="368" t="n"/>
      <c r="CG418" s="368" t="n"/>
      <c r="CH418" s="368" t="n"/>
      <c r="CI418" s="368" t="n"/>
      <c r="CJ418" s="368" t="n"/>
      <c r="CK418" s="368" t="n"/>
      <c r="CL418" s="368" t="n"/>
      <c r="CM418" s="368" t="n"/>
      <c r="CN418" s="368" t="n"/>
      <c r="CO418" s="368" t="n"/>
      <c r="CP418" s="368" t="n"/>
      <c r="CQ418" s="368" t="n"/>
      <c r="CR418" s="368" t="n"/>
      <c r="CS418" s="368" t="n"/>
      <c r="CT418" s="368" t="n"/>
      <c r="CU418" s="368" t="n"/>
      <c r="CV418" s="368" t="n"/>
      <c r="CW418" s="368" t="n"/>
      <c r="CX418" s="368" t="n"/>
      <c r="CY418" s="368" t="n"/>
      <c r="CZ418" s="368" t="n"/>
      <c r="DA418" s="368" t="n"/>
      <c r="DB418" s="368" t="n"/>
      <c r="DC418" s="368" t="n"/>
      <c r="DD418" s="368" t="n"/>
    </row>
    <row r="419">
      <c r="A419" s="368" t="n"/>
      <c r="B419" s="368" t="n"/>
      <c r="C419" s="368" t="n"/>
      <c r="D419" s="368" t="n"/>
      <c r="E419" s="368" t="n"/>
      <c r="F419" s="368" t="n"/>
      <c r="G419" s="318" t="n"/>
      <c r="H419" s="368" t="n"/>
      <c r="I419" s="368" t="n"/>
      <c r="J419" s="368" t="n"/>
      <c r="K419" s="368" t="n"/>
      <c r="L419" s="368" t="n"/>
      <c r="M419" s="368" t="n"/>
      <c r="N419" s="368" t="n"/>
      <c r="O419" s="368" t="n"/>
      <c r="P419" s="368" t="n"/>
      <c r="Q419" s="368" t="n"/>
      <c r="R419" s="368" t="n"/>
      <c r="S419" s="368" t="n"/>
      <c r="T419" s="368" t="n"/>
      <c r="U419" s="368" t="n"/>
      <c r="V419" s="368" t="n"/>
      <c r="W419" s="368" t="n"/>
      <c r="X419" s="368" t="n"/>
      <c r="Y419" s="368" t="n"/>
      <c r="Z419" s="368" t="n"/>
      <c r="AA419" s="368" t="n"/>
      <c r="AB419" s="368" t="n"/>
      <c r="AC419" s="368" t="n"/>
      <c r="AD419" s="368" t="n"/>
      <c r="AE419" s="368" t="n"/>
      <c r="AF419" s="368" t="n"/>
      <c r="AG419" s="368" t="n"/>
      <c r="AH419" s="368" t="n"/>
      <c r="AI419" s="368" t="n"/>
      <c r="AJ419" s="368" t="n"/>
      <c r="AK419" s="368" t="n"/>
      <c r="AL419" s="368" t="n"/>
      <c r="AM419" s="368" t="n"/>
      <c r="AN419" s="368" t="n"/>
      <c r="AO419" s="368" t="n"/>
      <c r="AP419" s="319" t="n"/>
      <c r="AQ419" s="368" t="n"/>
      <c r="AR419" s="368" t="n"/>
      <c r="AS419" s="368" t="n"/>
      <c r="AT419" s="368" t="n"/>
      <c r="AU419" s="368" t="n"/>
      <c r="AV419" s="368" t="n"/>
      <c r="AW419" s="368" t="n"/>
      <c r="AX419" s="368" t="n"/>
      <c r="AY419" s="368" t="n"/>
      <c r="AZ419" s="368" t="n"/>
      <c r="BA419" s="368" t="n"/>
      <c r="BB419" s="368" t="n"/>
      <c r="BC419" s="368" t="n"/>
      <c r="BD419" s="368" t="n"/>
      <c r="BE419" s="368" t="n"/>
      <c r="BF419" s="368" t="n"/>
      <c r="BG419" s="368" t="n"/>
      <c r="BH419" s="368" t="n"/>
      <c r="BI419" s="368" t="n"/>
      <c r="BJ419" s="368" t="n"/>
      <c r="BK419" s="368" t="n"/>
      <c r="BL419" s="368" t="n"/>
      <c r="BM419" s="368" t="n"/>
      <c r="BN419" s="368" t="n"/>
      <c r="BO419" s="368" t="n"/>
      <c r="BP419" s="368" t="n"/>
      <c r="BQ419" s="320" t="n"/>
      <c r="BR419" s="368" t="n"/>
      <c r="BS419" s="368" t="n"/>
      <c r="BT419" s="368" t="n"/>
      <c r="BU419" s="368" t="n"/>
      <c r="BV419" s="368" t="n"/>
      <c r="BW419" s="368" t="n"/>
      <c r="BX419" s="368" t="n"/>
      <c r="BY419" s="368" t="n"/>
      <c r="BZ419" s="368" t="n"/>
      <c r="CA419" s="368" t="n"/>
      <c r="CB419" s="368" t="n"/>
      <c r="CC419" s="368" t="n"/>
      <c r="CD419" s="368" t="n"/>
      <c r="CE419" s="368" t="n"/>
      <c r="CF419" s="368" t="n"/>
      <c r="CG419" s="368" t="n"/>
      <c r="CH419" s="368" t="n"/>
      <c r="CI419" s="368" t="n"/>
      <c r="CJ419" s="368" t="n"/>
      <c r="CK419" s="368" t="n"/>
      <c r="CL419" s="368" t="n"/>
      <c r="CM419" s="368" t="n"/>
      <c r="CN419" s="368" t="n"/>
      <c r="CO419" s="368" t="n"/>
      <c r="CP419" s="368" t="n"/>
      <c r="CQ419" s="368" t="n"/>
      <c r="CR419" s="368" t="n"/>
      <c r="CS419" s="368" t="n"/>
      <c r="CT419" s="368" t="n"/>
      <c r="CU419" s="368" t="n"/>
      <c r="CV419" s="368" t="n"/>
      <c r="CW419" s="368" t="n"/>
      <c r="CX419" s="368" t="n"/>
      <c r="CY419" s="368" t="n"/>
      <c r="CZ419" s="368" t="n"/>
      <c r="DA419" s="368" t="n"/>
      <c r="DB419" s="368" t="n"/>
      <c r="DC419" s="368" t="n"/>
      <c r="DD419" s="368" t="n"/>
    </row>
    <row r="420">
      <c r="A420" s="368" t="n"/>
      <c r="B420" s="368" t="n"/>
      <c r="C420" s="368" t="n"/>
      <c r="D420" s="368" t="n"/>
      <c r="E420" s="368" t="n"/>
      <c r="F420" s="368" t="n"/>
      <c r="G420" s="318" t="n"/>
      <c r="H420" s="368" t="n"/>
      <c r="I420" s="368" t="n"/>
      <c r="J420" s="368" t="n"/>
      <c r="K420" s="368" t="n"/>
      <c r="L420" s="368" t="n"/>
      <c r="M420" s="368" t="n"/>
      <c r="N420" s="368" t="n"/>
      <c r="O420" s="368" t="n"/>
      <c r="P420" s="368" t="n"/>
      <c r="Q420" s="368" t="n"/>
      <c r="R420" s="368" t="n"/>
      <c r="S420" s="368" t="n"/>
      <c r="T420" s="368" t="n"/>
      <c r="U420" s="368" t="n"/>
      <c r="V420" s="368" t="n"/>
      <c r="W420" s="368" t="n"/>
      <c r="X420" s="368" t="n"/>
      <c r="Y420" s="368" t="n"/>
      <c r="Z420" s="368" t="n"/>
      <c r="AA420" s="368" t="n"/>
      <c r="AB420" s="368" t="n"/>
      <c r="AC420" s="368" t="n"/>
      <c r="AD420" s="368" t="n"/>
      <c r="AE420" s="368" t="n"/>
      <c r="AF420" s="368" t="n"/>
      <c r="AG420" s="368" t="n"/>
      <c r="AH420" s="368" t="n"/>
      <c r="AI420" s="368" t="n"/>
      <c r="AJ420" s="368" t="n"/>
      <c r="AK420" s="368" t="n"/>
      <c r="AL420" s="368" t="n"/>
      <c r="AM420" s="368" t="n"/>
      <c r="AN420" s="368" t="n"/>
      <c r="AO420" s="368" t="n"/>
      <c r="AP420" s="319" t="n"/>
      <c r="AQ420" s="368" t="n"/>
      <c r="AR420" s="368" t="n"/>
      <c r="AS420" s="368" t="n"/>
      <c r="AT420" s="368" t="n"/>
      <c r="AU420" s="368" t="n"/>
      <c r="AV420" s="368" t="n"/>
      <c r="AW420" s="368" t="n"/>
      <c r="AX420" s="368" t="n"/>
      <c r="AY420" s="368" t="n"/>
      <c r="AZ420" s="368" t="n"/>
      <c r="BA420" s="368" t="n"/>
      <c r="BB420" s="368" t="n"/>
      <c r="BC420" s="368" t="n"/>
      <c r="BD420" s="368" t="n"/>
      <c r="BE420" s="368" t="n"/>
      <c r="BF420" s="368" t="n"/>
      <c r="BG420" s="368" t="n"/>
      <c r="BH420" s="368" t="n"/>
      <c r="BI420" s="368" t="n"/>
      <c r="BJ420" s="368" t="n"/>
      <c r="BK420" s="368" t="n"/>
      <c r="BL420" s="368" t="n"/>
      <c r="BM420" s="368" t="n"/>
      <c r="BN420" s="368" t="n"/>
      <c r="BO420" s="368" t="n"/>
      <c r="BP420" s="368" t="n"/>
      <c r="BQ420" s="320" t="n"/>
      <c r="BR420" s="368" t="n"/>
      <c r="BS420" s="368" t="n"/>
      <c r="BT420" s="368" t="n"/>
      <c r="BU420" s="368" t="n"/>
      <c r="BV420" s="368" t="n"/>
      <c r="BW420" s="368" t="n"/>
      <c r="BX420" s="368" t="n"/>
      <c r="BY420" s="368" t="n"/>
      <c r="BZ420" s="368" t="n"/>
      <c r="CA420" s="368" t="n"/>
      <c r="CB420" s="368" t="n"/>
      <c r="CC420" s="368" t="n"/>
      <c r="CD420" s="368" t="n"/>
      <c r="CE420" s="368" t="n"/>
      <c r="CF420" s="368" t="n"/>
      <c r="CG420" s="368" t="n"/>
      <c r="CH420" s="368" t="n"/>
      <c r="CI420" s="368" t="n"/>
      <c r="CJ420" s="368" t="n"/>
      <c r="CK420" s="368" t="n"/>
      <c r="CL420" s="368" t="n"/>
      <c r="CM420" s="368" t="n"/>
      <c r="CN420" s="368" t="n"/>
      <c r="CO420" s="368" t="n"/>
      <c r="CP420" s="368" t="n"/>
      <c r="CQ420" s="368" t="n"/>
      <c r="CR420" s="368" t="n"/>
      <c r="CS420" s="368" t="n"/>
      <c r="CT420" s="368" t="n"/>
      <c r="CU420" s="368" t="n"/>
      <c r="CV420" s="368" t="n"/>
      <c r="CW420" s="368" t="n"/>
      <c r="CX420" s="368" t="n"/>
      <c r="CY420" s="368" t="n"/>
      <c r="CZ420" s="368" t="n"/>
      <c r="DA420" s="368" t="n"/>
      <c r="DB420" s="368" t="n"/>
      <c r="DC420" s="368" t="n"/>
      <c r="DD420" s="368" t="n"/>
    </row>
    <row r="421">
      <c r="A421" s="368" t="n"/>
      <c r="B421" s="368" t="n"/>
      <c r="C421" s="368" t="n"/>
      <c r="D421" s="368" t="n"/>
      <c r="E421" s="368" t="n"/>
      <c r="F421" s="368" t="n"/>
      <c r="G421" s="318" t="n"/>
      <c r="H421" s="368" t="n"/>
      <c r="I421" s="368" t="n"/>
      <c r="J421" s="368" t="n"/>
      <c r="K421" s="368" t="n"/>
      <c r="L421" s="368" t="n"/>
      <c r="M421" s="368" t="n"/>
      <c r="N421" s="368" t="n"/>
      <c r="O421" s="368" t="n"/>
      <c r="P421" s="368" t="n"/>
      <c r="Q421" s="368" t="n"/>
      <c r="R421" s="368" t="n"/>
      <c r="S421" s="368" t="n"/>
      <c r="T421" s="368" t="n"/>
      <c r="U421" s="368" t="n"/>
      <c r="V421" s="368" t="n"/>
      <c r="W421" s="368" t="n"/>
      <c r="X421" s="368" t="n"/>
      <c r="Y421" s="368" t="n"/>
      <c r="Z421" s="368" t="n"/>
      <c r="AA421" s="368" t="n"/>
      <c r="AB421" s="368" t="n"/>
      <c r="AC421" s="368" t="n"/>
      <c r="AD421" s="368" t="n"/>
      <c r="AE421" s="368" t="n"/>
      <c r="AF421" s="368" t="n"/>
      <c r="AG421" s="368" t="n"/>
      <c r="AH421" s="368" t="n"/>
      <c r="AI421" s="368" t="n"/>
      <c r="AJ421" s="368" t="n"/>
      <c r="AK421" s="368" t="n"/>
      <c r="AL421" s="368" t="n"/>
      <c r="AM421" s="368" t="n"/>
      <c r="AN421" s="368" t="n"/>
      <c r="AO421" s="368" t="n"/>
      <c r="AP421" s="319" t="n"/>
      <c r="AQ421" s="368" t="n"/>
      <c r="AR421" s="368" t="n"/>
      <c r="AS421" s="368" t="n"/>
      <c r="AT421" s="368" t="n"/>
      <c r="AU421" s="368" t="n"/>
      <c r="AV421" s="368" t="n"/>
      <c r="AW421" s="368" t="n"/>
      <c r="AX421" s="368" t="n"/>
      <c r="AY421" s="368" t="n"/>
      <c r="AZ421" s="368" t="n"/>
      <c r="BA421" s="368" t="n"/>
      <c r="BB421" s="368" t="n"/>
      <c r="BC421" s="368" t="n"/>
      <c r="BD421" s="368" t="n"/>
      <c r="BE421" s="368" t="n"/>
      <c r="BF421" s="368" t="n"/>
      <c r="BG421" s="368" t="n"/>
      <c r="BH421" s="368" t="n"/>
      <c r="BI421" s="368" t="n"/>
      <c r="BJ421" s="368" t="n"/>
      <c r="BK421" s="368" t="n"/>
      <c r="BL421" s="368" t="n"/>
      <c r="BM421" s="368" t="n"/>
      <c r="BN421" s="368" t="n"/>
      <c r="BO421" s="368" t="n"/>
      <c r="BP421" s="368" t="n"/>
      <c r="BQ421" s="320" t="n"/>
      <c r="BR421" s="368" t="n"/>
      <c r="BS421" s="368" t="n"/>
      <c r="BT421" s="368" t="n"/>
      <c r="BU421" s="368" t="n"/>
      <c r="BV421" s="368" t="n"/>
      <c r="BW421" s="368" t="n"/>
      <c r="BX421" s="368" t="n"/>
      <c r="BY421" s="368" t="n"/>
      <c r="BZ421" s="368" t="n"/>
      <c r="CA421" s="368" t="n"/>
      <c r="CB421" s="368" t="n"/>
      <c r="CC421" s="368" t="n"/>
      <c r="CD421" s="368" t="n"/>
      <c r="CE421" s="368" t="n"/>
      <c r="CF421" s="368" t="n"/>
      <c r="CG421" s="368" t="n"/>
      <c r="CH421" s="368" t="n"/>
      <c r="CI421" s="368" t="n"/>
      <c r="CJ421" s="368" t="n"/>
      <c r="CK421" s="368" t="n"/>
      <c r="CL421" s="368" t="n"/>
      <c r="CM421" s="368" t="n"/>
      <c r="CN421" s="368" t="n"/>
      <c r="CO421" s="368" t="n"/>
      <c r="CP421" s="368" t="n"/>
      <c r="CQ421" s="368" t="n"/>
      <c r="CR421" s="368" t="n"/>
      <c r="CS421" s="368" t="n"/>
      <c r="CT421" s="368" t="n"/>
      <c r="CU421" s="368" t="n"/>
      <c r="CV421" s="368" t="n"/>
      <c r="CW421" s="368" t="n"/>
      <c r="CX421" s="368" t="n"/>
      <c r="CY421" s="368" t="n"/>
      <c r="CZ421" s="368" t="n"/>
      <c r="DA421" s="368" t="n"/>
      <c r="DB421" s="368" t="n"/>
      <c r="DC421" s="368" t="n"/>
      <c r="DD421" s="368" t="n"/>
    </row>
    <row r="422">
      <c r="A422" s="368" t="n"/>
      <c r="B422" s="368" t="n"/>
      <c r="C422" s="368" t="n"/>
      <c r="D422" s="368" t="n"/>
      <c r="E422" s="368" t="n"/>
      <c r="F422" s="368" t="n"/>
      <c r="G422" s="318" t="n"/>
      <c r="H422" s="368" t="n"/>
      <c r="I422" s="368" t="n"/>
      <c r="J422" s="368" t="n"/>
      <c r="K422" s="368" t="n"/>
      <c r="L422" s="368" t="n"/>
      <c r="M422" s="368" t="n"/>
      <c r="N422" s="368" t="n"/>
      <c r="O422" s="368" t="n"/>
      <c r="P422" s="368" t="n"/>
      <c r="Q422" s="368" t="n"/>
      <c r="R422" s="368" t="n"/>
      <c r="S422" s="368" t="n"/>
      <c r="T422" s="368" t="n"/>
      <c r="U422" s="368" t="n"/>
      <c r="V422" s="368" t="n"/>
      <c r="W422" s="368" t="n"/>
      <c r="X422" s="368" t="n"/>
      <c r="Y422" s="368" t="n"/>
      <c r="Z422" s="368" t="n"/>
      <c r="AA422" s="368" t="n"/>
      <c r="AB422" s="368" t="n"/>
      <c r="AC422" s="368" t="n"/>
      <c r="AD422" s="368" t="n"/>
      <c r="AE422" s="368" t="n"/>
      <c r="AF422" s="368" t="n"/>
      <c r="AG422" s="368" t="n"/>
      <c r="AH422" s="368" t="n"/>
      <c r="AI422" s="368" t="n"/>
      <c r="AJ422" s="368" t="n"/>
      <c r="AK422" s="368" t="n"/>
      <c r="AL422" s="368" t="n"/>
      <c r="AM422" s="368" t="n"/>
      <c r="AN422" s="368" t="n"/>
      <c r="AO422" s="368" t="n"/>
      <c r="AP422" s="319" t="n"/>
      <c r="AQ422" s="368" t="n"/>
      <c r="AR422" s="368" t="n"/>
      <c r="AS422" s="368" t="n"/>
      <c r="AT422" s="368" t="n"/>
      <c r="AU422" s="368" t="n"/>
      <c r="AV422" s="368" t="n"/>
      <c r="AW422" s="368" t="n"/>
      <c r="AX422" s="368" t="n"/>
      <c r="AY422" s="368" t="n"/>
      <c r="AZ422" s="368" t="n"/>
      <c r="BA422" s="368" t="n"/>
      <c r="BB422" s="368" t="n"/>
      <c r="BC422" s="368" t="n"/>
      <c r="BD422" s="368" t="n"/>
      <c r="BE422" s="368" t="n"/>
      <c r="BF422" s="368" t="n"/>
      <c r="BG422" s="368" t="n"/>
      <c r="BH422" s="368" t="n"/>
      <c r="BI422" s="368" t="n"/>
      <c r="BJ422" s="368" t="n"/>
      <c r="BK422" s="368" t="n"/>
      <c r="BL422" s="368" t="n"/>
      <c r="BM422" s="368" t="n"/>
      <c r="BN422" s="368" t="n"/>
      <c r="BO422" s="368" t="n"/>
      <c r="BP422" s="368" t="n"/>
      <c r="BQ422" s="320" t="n"/>
      <c r="BR422" s="368" t="n"/>
      <c r="BS422" s="368" t="n"/>
      <c r="BT422" s="368" t="n"/>
      <c r="BU422" s="368" t="n"/>
      <c r="BV422" s="368" t="n"/>
      <c r="BW422" s="368" t="n"/>
      <c r="BX422" s="368" t="n"/>
      <c r="BY422" s="368" t="n"/>
      <c r="BZ422" s="368" t="n"/>
      <c r="CA422" s="368" t="n"/>
      <c r="CB422" s="368" t="n"/>
      <c r="CC422" s="368" t="n"/>
      <c r="CD422" s="368" t="n"/>
      <c r="CE422" s="368" t="n"/>
      <c r="CF422" s="368" t="n"/>
      <c r="CG422" s="368" t="n"/>
      <c r="CH422" s="368" t="n"/>
      <c r="CI422" s="368" t="n"/>
      <c r="CJ422" s="368" t="n"/>
      <c r="CK422" s="368" t="n"/>
      <c r="CL422" s="368" t="n"/>
      <c r="CM422" s="368" t="n"/>
      <c r="CN422" s="368" t="n"/>
      <c r="CO422" s="368" t="n"/>
      <c r="CP422" s="368" t="n"/>
      <c r="CQ422" s="368" t="n"/>
      <c r="CR422" s="368" t="n"/>
      <c r="CS422" s="368" t="n"/>
      <c r="CT422" s="368" t="n"/>
      <c r="CU422" s="368" t="n"/>
      <c r="CV422" s="368" t="n"/>
      <c r="CW422" s="368" t="n"/>
      <c r="CX422" s="368" t="n"/>
      <c r="CY422" s="368" t="n"/>
      <c r="CZ422" s="368" t="n"/>
      <c r="DA422" s="368" t="n"/>
      <c r="DB422" s="368" t="n"/>
      <c r="DC422" s="368" t="n"/>
      <c r="DD422" s="368" t="n"/>
    </row>
    <row r="423">
      <c r="A423" s="368" t="n"/>
      <c r="B423" s="368" t="n"/>
      <c r="C423" s="368" t="n"/>
      <c r="D423" s="368" t="n"/>
      <c r="E423" s="368" t="n"/>
      <c r="F423" s="368" t="n"/>
      <c r="G423" s="318" t="n"/>
      <c r="H423" s="368" t="n"/>
      <c r="I423" s="368" t="n"/>
      <c r="J423" s="368" t="n"/>
      <c r="K423" s="368" t="n"/>
      <c r="L423" s="368" t="n"/>
      <c r="M423" s="368" t="n"/>
      <c r="N423" s="368" t="n"/>
      <c r="O423" s="368" t="n"/>
      <c r="P423" s="368" t="n"/>
      <c r="Q423" s="368" t="n"/>
      <c r="R423" s="368" t="n"/>
      <c r="S423" s="368" t="n"/>
      <c r="T423" s="368" t="n"/>
      <c r="U423" s="368" t="n"/>
      <c r="V423" s="368" t="n"/>
      <c r="W423" s="368" t="n"/>
      <c r="X423" s="368" t="n"/>
      <c r="Y423" s="368" t="n"/>
      <c r="Z423" s="368" t="n"/>
      <c r="AA423" s="368" t="n"/>
      <c r="AB423" s="368" t="n"/>
      <c r="AC423" s="368" t="n"/>
      <c r="AD423" s="368" t="n"/>
      <c r="AE423" s="368" t="n"/>
      <c r="AF423" s="368" t="n"/>
      <c r="AG423" s="368" t="n"/>
      <c r="AH423" s="368" t="n"/>
      <c r="AI423" s="368" t="n"/>
      <c r="AJ423" s="368" t="n"/>
      <c r="AK423" s="368" t="n"/>
      <c r="AL423" s="368" t="n"/>
      <c r="AM423" s="368" t="n"/>
      <c r="AN423" s="368" t="n"/>
      <c r="AO423" s="368" t="n"/>
      <c r="AP423" s="319" t="n"/>
      <c r="AQ423" s="368" t="n"/>
      <c r="AR423" s="368" t="n"/>
      <c r="AS423" s="368" t="n"/>
      <c r="AT423" s="368" t="n"/>
      <c r="AU423" s="368" t="n"/>
      <c r="AV423" s="368" t="n"/>
      <c r="AW423" s="368" t="n"/>
      <c r="AX423" s="368" t="n"/>
      <c r="AY423" s="368" t="n"/>
      <c r="AZ423" s="368" t="n"/>
      <c r="BA423" s="368" t="n"/>
      <c r="BB423" s="368" t="n"/>
      <c r="BC423" s="368" t="n"/>
      <c r="BD423" s="368" t="n"/>
      <c r="BE423" s="368" t="n"/>
      <c r="BF423" s="368" t="n"/>
      <c r="BG423" s="368" t="n"/>
      <c r="BH423" s="368" t="n"/>
      <c r="BI423" s="368" t="n"/>
      <c r="BJ423" s="368" t="n"/>
      <c r="BK423" s="368" t="n"/>
      <c r="BL423" s="368" t="n"/>
      <c r="BM423" s="368" t="n"/>
      <c r="BN423" s="368" t="n"/>
      <c r="BO423" s="368" t="n"/>
      <c r="BP423" s="368" t="n"/>
      <c r="BQ423" s="320" t="n"/>
      <c r="BR423" s="368" t="n"/>
      <c r="BS423" s="368" t="n"/>
      <c r="BT423" s="368" t="n"/>
      <c r="BU423" s="368" t="n"/>
      <c r="BV423" s="368" t="n"/>
      <c r="BW423" s="368" t="n"/>
      <c r="BX423" s="368" t="n"/>
      <c r="BY423" s="368" t="n"/>
      <c r="BZ423" s="368" t="n"/>
      <c r="CA423" s="368" t="n"/>
      <c r="CB423" s="368" t="n"/>
      <c r="CC423" s="368" t="n"/>
      <c r="CD423" s="368" t="n"/>
      <c r="CE423" s="368" t="n"/>
      <c r="CF423" s="368" t="n"/>
      <c r="CG423" s="368" t="n"/>
      <c r="CH423" s="368" t="n"/>
      <c r="CI423" s="368" t="n"/>
      <c r="CJ423" s="368" t="n"/>
      <c r="CK423" s="368" t="n"/>
      <c r="CL423" s="368" t="n"/>
      <c r="CM423" s="368" t="n"/>
      <c r="CN423" s="368" t="n"/>
      <c r="CO423" s="368" t="n"/>
      <c r="CP423" s="368" t="n"/>
      <c r="CQ423" s="368" t="n"/>
      <c r="CR423" s="368" t="n"/>
      <c r="CS423" s="368" t="n"/>
      <c r="CT423" s="368" t="n"/>
      <c r="CU423" s="368" t="n"/>
      <c r="CV423" s="368" t="n"/>
      <c r="CW423" s="368" t="n"/>
      <c r="CX423" s="368" t="n"/>
      <c r="CY423" s="368" t="n"/>
      <c r="CZ423" s="368" t="n"/>
      <c r="DA423" s="368" t="n"/>
      <c r="DB423" s="368" t="n"/>
      <c r="DC423" s="368" t="n"/>
      <c r="DD423" s="368" t="n"/>
    </row>
    <row r="424">
      <c r="A424" s="368" t="n"/>
      <c r="B424" s="368" t="n"/>
      <c r="C424" s="368" t="n"/>
      <c r="D424" s="368" t="n"/>
      <c r="E424" s="368" t="n"/>
      <c r="F424" s="368" t="n"/>
      <c r="G424" s="318" t="n"/>
      <c r="H424" s="368" t="n"/>
      <c r="I424" s="368" t="n"/>
      <c r="J424" s="368" t="n"/>
      <c r="K424" s="368" t="n"/>
      <c r="L424" s="368" t="n"/>
      <c r="M424" s="368" t="n"/>
      <c r="N424" s="368" t="n"/>
      <c r="O424" s="368" t="n"/>
      <c r="P424" s="368" t="n"/>
      <c r="Q424" s="368" t="n"/>
      <c r="R424" s="368" t="n"/>
      <c r="S424" s="368" t="n"/>
      <c r="T424" s="368" t="n"/>
      <c r="U424" s="368" t="n"/>
      <c r="V424" s="368" t="n"/>
      <c r="W424" s="368" t="n"/>
      <c r="X424" s="368" t="n"/>
      <c r="Y424" s="368" t="n"/>
      <c r="Z424" s="368" t="n"/>
      <c r="AA424" s="368" t="n"/>
      <c r="AB424" s="368" t="n"/>
      <c r="AC424" s="368" t="n"/>
      <c r="AD424" s="368" t="n"/>
      <c r="AE424" s="368" t="n"/>
      <c r="AF424" s="368" t="n"/>
      <c r="AG424" s="368" t="n"/>
      <c r="AH424" s="368" t="n"/>
      <c r="AI424" s="368" t="n"/>
      <c r="AJ424" s="368" t="n"/>
      <c r="AK424" s="368" t="n"/>
      <c r="AL424" s="368" t="n"/>
      <c r="AM424" s="368" t="n"/>
      <c r="AN424" s="368" t="n"/>
      <c r="AO424" s="368" t="n"/>
      <c r="AP424" s="319" t="n"/>
      <c r="AQ424" s="368" t="n"/>
      <c r="AR424" s="368" t="n"/>
      <c r="AS424" s="368" t="n"/>
      <c r="AT424" s="368" t="n"/>
      <c r="AU424" s="368" t="n"/>
      <c r="AV424" s="368" t="n"/>
      <c r="AW424" s="368" t="n"/>
      <c r="AX424" s="368" t="n"/>
      <c r="AY424" s="368" t="n"/>
      <c r="AZ424" s="368" t="n"/>
      <c r="BA424" s="368" t="n"/>
      <c r="BB424" s="368" t="n"/>
      <c r="BC424" s="368" t="n"/>
      <c r="BD424" s="368" t="n"/>
      <c r="BE424" s="368" t="n"/>
      <c r="BF424" s="368" t="n"/>
      <c r="BG424" s="368" t="n"/>
      <c r="BH424" s="368" t="n"/>
      <c r="BI424" s="368" t="n"/>
      <c r="BJ424" s="368" t="n"/>
      <c r="BK424" s="368" t="n"/>
      <c r="BL424" s="368" t="n"/>
      <c r="BM424" s="368" t="n"/>
      <c r="BN424" s="368" t="n"/>
      <c r="BO424" s="368" t="n"/>
      <c r="BP424" s="368" t="n"/>
      <c r="BQ424" s="320" t="n"/>
      <c r="BR424" s="368" t="n"/>
      <c r="BS424" s="368" t="n"/>
      <c r="BT424" s="368" t="n"/>
      <c r="BU424" s="368" t="n"/>
      <c r="BV424" s="368" t="n"/>
      <c r="BW424" s="368" t="n"/>
      <c r="BX424" s="368" t="n"/>
      <c r="BY424" s="368" t="n"/>
      <c r="BZ424" s="368" t="n"/>
      <c r="CA424" s="368" t="n"/>
      <c r="CB424" s="368" t="n"/>
      <c r="CC424" s="368" t="n"/>
      <c r="CD424" s="368" t="n"/>
      <c r="CE424" s="368" t="n"/>
      <c r="CF424" s="368" t="n"/>
      <c r="CG424" s="368" t="n"/>
      <c r="CH424" s="368" t="n"/>
      <c r="CI424" s="368" t="n"/>
      <c r="CJ424" s="368" t="n"/>
      <c r="CK424" s="368" t="n"/>
      <c r="CL424" s="368" t="n"/>
      <c r="CM424" s="368" t="n"/>
      <c r="CN424" s="368" t="n"/>
      <c r="CO424" s="368" t="n"/>
      <c r="CP424" s="368" t="n"/>
      <c r="CQ424" s="368" t="n"/>
      <c r="CR424" s="368" t="n"/>
      <c r="CS424" s="368" t="n"/>
      <c r="CT424" s="368" t="n"/>
      <c r="CU424" s="368" t="n"/>
      <c r="CV424" s="368" t="n"/>
      <c r="CW424" s="368" t="n"/>
      <c r="CX424" s="368" t="n"/>
      <c r="CY424" s="368" t="n"/>
      <c r="CZ424" s="368" t="n"/>
      <c r="DA424" s="368" t="n"/>
      <c r="DB424" s="368" t="n"/>
      <c r="DC424" s="368" t="n"/>
      <c r="DD424" s="368" t="n"/>
    </row>
    <row r="425">
      <c r="A425" s="368" t="n"/>
      <c r="B425" s="368" t="n"/>
      <c r="C425" s="368" t="n"/>
      <c r="D425" s="368" t="n"/>
      <c r="E425" s="368" t="n"/>
      <c r="F425" s="368" t="n"/>
      <c r="G425" s="318" t="n"/>
      <c r="H425" s="368" t="n"/>
      <c r="I425" s="368" t="n"/>
      <c r="J425" s="368" t="n"/>
      <c r="K425" s="368" t="n"/>
      <c r="L425" s="368" t="n"/>
      <c r="M425" s="368" t="n"/>
      <c r="N425" s="368" t="n"/>
      <c r="O425" s="368" t="n"/>
      <c r="P425" s="368" t="n"/>
      <c r="Q425" s="368" t="n"/>
      <c r="R425" s="368" t="n"/>
      <c r="S425" s="368" t="n"/>
      <c r="T425" s="368" t="n"/>
      <c r="U425" s="368" t="n"/>
      <c r="V425" s="368" t="n"/>
      <c r="W425" s="368" t="n"/>
      <c r="X425" s="368" t="n"/>
      <c r="Y425" s="368" t="n"/>
      <c r="Z425" s="368" t="n"/>
      <c r="AA425" s="368" t="n"/>
      <c r="AB425" s="368" t="n"/>
      <c r="AC425" s="368" t="n"/>
      <c r="AD425" s="368" t="n"/>
      <c r="AE425" s="368" t="n"/>
      <c r="AF425" s="368" t="n"/>
      <c r="AG425" s="368" t="n"/>
      <c r="AH425" s="368" t="n"/>
      <c r="AI425" s="368" t="n"/>
      <c r="AJ425" s="368" t="n"/>
      <c r="AK425" s="368" t="n"/>
      <c r="AL425" s="368" t="n"/>
      <c r="AM425" s="368" t="n"/>
      <c r="AN425" s="368" t="n"/>
      <c r="AO425" s="368" t="n"/>
      <c r="AP425" s="319" t="n"/>
      <c r="AQ425" s="368" t="n"/>
      <c r="AR425" s="368" t="n"/>
      <c r="AS425" s="368" t="n"/>
      <c r="AT425" s="368" t="n"/>
      <c r="AU425" s="368" t="n"/>
      <c r="AV425" s="368" t="n"/>
      <c r="AW425" s="368" t="n"/>
      <c r="AX425" s="368" t="n"/>
      <c r="AY425" s="368" t="n"/>
      <c r="AZ425" s="368" t="n"/>
      <c r="BA425" s="368" t="n"/>
      <c r="BB425" s="368" t="n"/>
      <c r="BC425" s="368" t="n"/>
      <c r="BD425" s="368" t="n"/>
      <c r="BE425" s="368" t="n"/>
      <c r="BF425" s="368" t="n"/>
      <c r="BG425" s="368" t="n"/>
      <c r="BH425" s="368" t="n"/>
      <c r="BI425" s="368" t="n"/>
      <c r="BJ425" s="368" t="n"/>
      <c r="BK425" s="368" t="n"/>
      <c r="BL425" s="368" t="n"/>
      <c r="BM425" s="368" t="n"/>
      <c r="BN425" s="368" t="n"/>
      <c r="BO425" s="368" t="n"/>
      <c r="BP425" s="368" t="n"/>
      <c r="BQ425" s="320" t="n"/>
      <c r="BR425" s="368" t="n"/>
      <c r="BS425" s="368" t="n"/>
      <c r="BT425" s="368" t="n"/>
      <c r="BU425" s="368" t="n"/>
      <c r="BV425" s="368" t="n"/>
      <c r="BW425" s="368" t="n"/>
      <c r="BX425" s="368" t="n"/>
      <c r="BY425" s="368" t="n"/>
      <c r="BZ425" s="368" t="n"/>
      <c r="CA425" s="368" t="n"/>
      <c r="CB425" s="368" t="n"/>
      <c r="CC425" s="368" t="n"/>
      <c r="CD425" s="368" t="n"/>
      <c r="CE425" s="368" t="n"/>
      <c r="CF425" s="368" t="n"/>
      <c r="CG425" s="368" t="n"/>
      <c r="CH425" s="368" t="n"/>
      <c r="CI425" s="368" t="n"/>
      <c r="CJ425" s="368" t="n"/>
      <c r="CK425" s="368" t="n"/>
      <c r="CL425" s="368" t="n"/>
      <c r="CM425" s="368" t="n"/>
      <c r="CN425" s="368" t="n"/>
      <c r="CO425" s="368" t="n"/>
      <c r="CP425" s="368" t="n"/>
      <c r="CQ425" s="368" t="n"/>
      <c r="CR425" s="368" t="n"/>
      <c r="CS425" s="368" t="n"/>
      <c r="CT425" s="368" t="n"/>
      <c r="CU425" s="368" t="n"/>
      <c r="CV425" s="368" t="n"/>
      <c r="CW425" s="368" t="n"/>
      <c r="CX425" s="368" t="n"/>
      <c r="CY425" s="368" t="n"/>
      <c r="CZ425" s="368" t="n"/>
      <c r="DA425" s="368" t="n"/>
      <c r="DB425" s="368" t="n"/>
      <c r="DC425" s="368" t="n"/>
      <c r="DD425" s="368" t="n"/>
    </row>
    <row r="426">
      <c r="A426" s="368" t="n"/>
      <c r="B426" s="368" t="n"/>
      <c r="C426" s="368" t="n"/>
      <c r="D426" s="368" t="n"/>
      <c r="E426" s="368" t="n"/>
      <c r="F426" s="368" t="n"/>
      <c r="G426" s="318" t="n"/>
      <c r="H426" s="368" t="n"/>
      <c r="I426" s="368" t="n"/>
      <c r="J426" s="368" t="n"/>
      <c r="K426" s="368" t="n"/>
      <c r="L426" s="368" t="n"/>
      <c r="M426" s="368" t="n"/>
      <c r="N426" s="368" t="n"/>
      <c r="O426" s="368" t="n"/>
      <c r="P426" s="368" t="n"/>
      <c r="Q426" s="368" t="n"/>
      <c r="R426" s="368" t="n"/>
      <c r="S426" s="368" t="n"/>
      <c r="T426" s="368" t="n"/>
      <c r="U426" s="368" t="n"/>
      <c r="V426" s="368" t="n"/>
      <c r="W426" s="368" t="n"/>
      <c r="X426" s="368" t="n"/>
      <c r="Y426" s="368" t="n"/>
      <c r="Z426" s="368" t="n"/>
      <c r="AA426" s="368" t="n"/>
      <c r="AB426" s="368" t="n"/>
      <c r="AC426" s="368" t="n"/>
      <c r="AD426" s="368" t="n"/>
      <c r="AE426" s="368" t="n"/>
      <c r="AF426" s="368" t="n"/>
      <c r="AG426" s="368" t="n"/>
      <c r="AH426" s="368" t="n"/>
      <c r="AI426" s="368" t="n"/>
      <c r="AJ426" s="368" t="n"/>
      <c r="AK426" s="368" t="n"/>
      <c r="AL426" s="368" t="n"/>
      <c r="AM426" s="368" t="n"/>
      <c r="AN426" s="368" t="n"/>
      <c r="AO426" s="368" t="n"/>
      <c r="AP426" s="319" t="n"/>
      <c r="AQ426" s="368" t="n"/>
      <c r="AR426" s="368" t="n"/>
      <c r="AS426" s="368" t="n"/>
      <c r="AT426" s="368" t="n"/>
      <c r="AU426" s="368" t="n"/>
      <c r="AV426" s="368" t="n"/>
      <c r="AW426" s="368" t="n"/>
      <c r="AX426" s="368" t="n"/>
      <c r="AY426" s="368" t="n"/>
      <c r="AZ426" s="368" t="n"/>
      <c r="BA426" s="368" t="n"/>
      <c r="BB426" s="368" t="n"/>
      <c r="BC426" s="368" t="n"/>
      <c r="BD426" s="368" t="n"/>
      <c r="BE426" s="368" t="n"/>
      <c r="BF426" s="368" t="n"/>
      <c r="BG426" s="368" t="n"/>
      <c r="BH426" s="368" t="n"/>
      <c r="BI426" s="368" t="n"/>
      <c r="BJ426" s="368" t="n"/>
      <c r="BK426" s="368" t="n"/>
      <c r="BL426" s="368" t="n"/>
      <c r="BM426" s="368" t="n"/>
      <c r="BN426" s="368" t="n"/>
      <c r="BO426" s="368" t="n"/>
      <c r="BP426" s="368" t="n"/>
      <c r="BQ426" s="320" t="n"/>
      <c r="BR426" s="368" t="n"/>
      <c r="BS426" s="368" t="n"/>
      <c r="BT426" s="368" t="n"/>
      <c r="BU426" s="368" t="n"/>
      <c r="BV426" s="368" t="n"/>
      <c r="BW426" s="368" t="n"/>
      <c r="BX426" s="368" t="n"/>
      <c r="BY426" s="368" t="n"/>
      <c r="BZ426" s="368" t="n"/>
      <c r="CA426" s="368" t="n"/>
      <c r="CB426" s="368" t="n"/>
      <c r="CC426" s="368" t="n"/>
      <c r="CD426" s="368" t="n"/>
      <c r="CE426" s="368" t="n"/>
      <c r="CF426" s="368" t="n"/>
      <c r="CG426" s="368" t="n"/>
      <c r="CH426" s="368" t="n"/>
      <c r="CI426" s="368" t="n"/>
      <c r="CJ426" s="368" t="n"/>
      <c r="CK426" s="368" t="n"/>
      <c r="CL426" s="368" t="n"/>
      <c r="CM426" s="368" t="n"/>
      <c r="CN426" s="368" t="n"/>
      <c r="CO426" s="368" t="n"/>
      <c r="CP426" s="368" t="n"/>
      <c r="CQ426" s="368" t="n"/>
      <c r="CR426" s="368" t="n"/>
      <c r="CS426" s="368" t="n"/>
      <c r="CT426" s="368" t="n"/>
      <c r="CU426" s="368" t="n"/>
      <c r="CV426" s="368" t="n"/>
      <c r="CW426" s="368" t="n"/>
      <c r="CX426" s="368" t="n"/>
      <c r="CY426" s="368" t="n"/>
      <c r="CZ426" s="368" t="n"/>
      <c r="DA426" s="368" t="n"/>
      <c r="DB426" s="368" t="n"/>
      <c r="DC426" s="368" t="n"/>
      <c r="DD426" s="368" t="n"/>
    </row>
    <row r="427">
      <c r="A427" s="368" t="n"/>
      <c r="B427" s="368" t="n"/>
      <c r="C427" s="368" t="n"/>
      <c r="D427" s="368" t="n"/>
      <c r="E427" s="368" t="n"/>
      <c r="F427" s="368" t="n"/>
      <c r="G427" s="318" t="n"/>
      <c r="H427" s="368" t="n"/>
      <c r="I427" s="368" t="n"/>
      <c r="J427" s="368" t="n"/>
      <c r="K427" s="368" t="n"/>
      <c r="L427" s="368" t="n"/>
      <c r="M427" s="368" t="n"/>
      <c r="N427" s="368" t="n"/>
      <c r="O427" s="368" t="n"/>
      <c r="P427" s="368" t="n"/>
      <c r="Q427" s="368" t="n"/>
      <c r="R427" s="368" t="n"/>
      <c r="S427" s="368" t="n"/>
      <c r="T427" s="368" t="n"/>
      <c r="U427" s="368" t="n"/>
      <c r="V427" s="368" t="n"/>
      <c r="W427" s="368" t="n"/>
      <c r="X427" s="368" t="n"/>
      <c r="Y427" s="368" t="n"/>
      <c r="Z427" s="368" t="n"/>
      <c r="AA427" s="368" t="n"/>
      <c r="AB427" s="368" t="n"/>
      <c r="AC427" s="368" t="n"/>
      <c r="AD427" s="368" t="n"/>
      <c r="AE427" s="368" t="n"/>
      <c r="AF427" s="368" t="n"/>
      <c r="AG427" s="368" t="n"/>
      <c r="AH427" s="368" t="n"/>
      <c r="AI427" s="368" t="n"/>
      <c r="AJ427" s="368" t="n"/>
      <c r="AK427" s="368" t="n"/>
      <c r="AL427" s="368" t="n"/>
      <c r="AM427" s="368" t="n"/>
      <c r="AN427" s="368" t="n"/>
      <c r="AO427" s="368" t="n"/>
      <c r="AP427" s="319" t="n"/>
      <c r="AQ427" s="368" t="n"/>
      <c r="AR427" s="368" t="n"/>
      <c r="AS427" s="368" t="n"/>
      <c r="AT427" s="368" t="n"/>
      <c r="AU427" s="368" t="n"/>
      <c r="AV427" s="368" t="n"/>
      <c r="AW427" s="368" t="n"/>
      <c r="AX427" s="368" t="n"/>
      <c r="AY427" s="368" t="n"/>
      <c r="AZ427" s="368" t="n"/>
      <c r="BA427" s="368" t="n"/>
      <c r="BB427" s="368" t="n"/>
      <c r="BC427" s="368" t="n"/>
      <c r="BD427" s="368" t="n"/>
      <c r="BE427" s="368" t="n"/>
      <c r="BF427" s="368" t="n"/>
      <c r="BG427" s="368" t="n"/>
      <c r="BH427" s="368" t="n"/>
      <c r="BI427" s="368" t="n"/>
      <c r="BJ427" s="368" t="n"/>
      <c r="BK427" s="368" t="n"/>
      <c r="BL427" s="368" t="n"/>
      <c r="BM427" s="368" t="n"/>
      <c r="BN427" s="368" t="n"/>
      <c r="BO427" s="368" t="n"/>
      <c r="BP427" s="368" t="n"/>
      <c r="BQ427" s="320" t="n"/>
      <c r="BR427" s="368" t="n"/>
      <c r="BS427" s="368" t="n"/>
      <c r="BT427" s="368" t="n"/>
      <c r="BU427" s="368" t="n"/>
      <c r="BV427" s="368" t="n"/>
      <c r="BW427" s="368" t="n"/>
      <c r="BX427" s="368" t="n"/>
      <c r="BY427" s="368" t="n"/>
      <c r="BZ427" s="368" t="n"/>
      <c r="CA427" s="368" t="n"/>
      <c r="CB427" s="368" t="n"/>
      <c r="CC427" s="368" t="n"/>
      <c r="CD427" s="368" t="n"/>
      <c r="CE427" s="368" t="n"/>
      <c r="CF427" s="368" t="n"/>
      <c r="CG427" s="368" t="n"/>
      <c r="CH427" s="368" t="n"/>
      <c r="CI427" s="368" t="n"/>
      <c r="CJ427" s="368" t="n"/>
      <c r="CK427" s="368" t="n"/>
      <c r="CL427" s="368" t="n"/>
      <c r="CM427" s="368" t="n"/>
      <c r="CN427" s="368" t="n"/>
      <c r="CO427" s="368" t="n"/>
      <c r="CP427" s="368" t="n"/>
      <c r="CQ427" s="368" t="n"/>
      <c r="CR427" s="368" t="n"/>
      <c r="CS427" s="368" t="n"/>
      <c r="CT427" s="368" t="n"/>
      <c r="CU427" s="368" t="n"/>
      <c r="CV427" s="368" t="n"/>
      <c r="CW427" s="368" t="n"/>
      <c r="CX427" s="368" t="n"/>
      <c r="CY427" s="368" t="n"/>
      <c r="CZ427" s="368" t="n"/>
      <c r="DA427" s="368" t="n"/>
      <c r="DB427" s="368" t="n"/>
      <c r="DC427" s="368" t="n"/>
      <c r="DD427" s="368" t="n"/>
    </row>
    <row r="428">
      <c r="A428" s="368" t="n"/>
      <c r="B428" s="368" t="n"/>
      <c r="C428" s="368" t="n"/>
      <c r="D428" s="368" t="n"/>
      <c r="E428" s="368" t="n"/>
      <c r="F428" s="368" t="n"/>
      <c r="G428" s="318" t="n"/>
      <c r="H428" s="368" t="n"/>
      <c r="I428" s="368" t="n"/>
      <c r="J428" s="368" t="n"/>
      <c r="K428" s="368" t="n"/>
      <c r="L428" s="368" t="n"/>
      <c r="M428" s="368" t="n"/>
      <c r="N428" s="368" t="n"/>
      <c r="O428" s="368" t="n"/>
      <c r="P428" s="368" t="n"/>
      <c r="Q428" s="368" t="n"/>
      <c r="R428" s="368" t="n"/>
      <c r="S428" s="368" t="n"/>
      <c r="T428" s="368" t="n"/>
      <c r="U428" s="368" t="n"/>
      <c r="V428" s="368" t="n"/>
      <c r="W428" s="368" t="n"/>
      <c r="X428" s="368" t="n"/>
      <c r="Y428" s="368" t="n"/>
      <c r="Z428" s="368" t="n"/>
      <c r="AA428" s="368" t="n"/>
      <c r="AB428" s="368" t="n"/>
      <c r="AC428" s="368" t="n"/>
      <c r="AD428" s="368" t="n"/>
      <c r="AE428" s="368" t="n"/>
      <c r="AF428" s="368" t="n"/>
      <c r="AG428" s="368" t="n"/>
      <c r="AH428" s="368" t="n"/>
      <c r="AI428" s="368" t="n"/>
      <c r="AJ428" s="368" t="n"/>
      <c r="AK428" s="368" t="n"/>
      <c r="AL428" s="368" t="n"/>
      <c r="AM428" s="368" t="n"/>
      <c r="AN428" s="368" t="n"/>
      <c r="AO428" s="368" t="n"/>
      <c r="AP428" s="319" t="n"/>
      <c r="AQ428" s="368" t="n"/>
      <c r="AR428" s="368" t="n"/>
      <c r="AS428" s="368" t="n"/>
      <c r="AT428" s="368" t="n"/>
      <c r="AU428" s="368" t="n"/>
      <c r="AV428" s="368" t="n"/>
      <c r="AW428" s="368" t="n"/>
      <c r="AX428" s="368" t="n"/>
      <c r="AY428" s="368" t="n"/>
      <c r="AZ428" s="368" t="n"/>
      <c r="BA428" s="368" t="n"/>
      <c r="BB428" s="368" t="n"/>
      <c r="BC428" s="368" t="n"/>
      <c r="BD428" s="368" t="n"/>
      <c r="BE428" s="368" t="n"/>
      <c r="BF428" s="368" t="n"/>
      <c r="BG428" s="368" t="n"/>
      <c r="BH428" s="368" t="n"/>
      <c r="BI428" s="368" t="n"/>
      <c r="BJ428" s="368" t="n"/>
      <c r="BK428" s="368" t="n"/>
      <c r="BL428" s="368" t="n"/>
      <c r="BM428" s="368" t="n"/>
      <c r="BN428" s="368" t="n"/>
      <c r="BO428" s="368" t="n"/>
      <c r="BP428" s="368" t="n"/>
      <c r="BQ428" s="320" t="n"/>
      <c r="BR428" s="368" t="n"/>
      <c r="BS428" s="368" t="n"/>
      <c r="BT428" s="368" t="n"/>
      <c r="BU428" s="368" t="n"/>
      <c r="BV428" s="368" t="n"/>
      <c r="BW428" s="368" t="n"/>
      <c r="BX428" s="368" t="n"/>
      <c r="BY428" s="368" t="n"/>
      <c r="BZ428" s="368" t="n"/>
      <c r="CA428" s="368" t="n"/>
      <c r="CB428" s="368" t="n"/>
      <c r="CC428" s="368" t="n"/>
      <c r="CD428" s="368" t="n"/>
      <c r="CE428" s="368" t="n"/>
      <c r="CF428" s="368" t="n"/>
      <c r="CG428" s="368" t="n"/>
      <c r="CH428" s="368" t="n"/>
      <c r="CI428" s="368" t="n"/>
      <c r="CJ428" s="368" t="n"/>
      <c r="CK428" s="368" t="n"/>
      <c r="CL428" s="368" t="n"/>
      <c r="CM428" s="368" t="n"/>
      <c r="CN428" s="368" t="n"/>
      <c r="CO428" s="368" t="n"/>
      <c r="CP428" s="368" t="n"/>
      <c r="CQ428" s="368" t="n"/>
      <c r="CR428" s="368" t="n"/>
      <c r="CS428" s="368" t="n"/>
      <c r="CT428" s="368" t="n"/>
      <c r="CU428" s="368" t="n"/>
      <c r="CV428" s="368" t="n"/>
      <c r="CW428" s="368" t="n"/>
      <c r="CX428" s="368" t="n"/>
      <c r="CY428" s="368" t="n"/>
      <c r="CZ428" s="368" t="n"/>
      <c r="DA428" s="368" t="n"/>
      <c r="DB428" s="368" t="n"/>
      <c r="DC428" s="368" t="n"/>
      <c r="DD428" s="368" t="n"/>
    </row>
    <row r="429">
      <c r="A429" s="368" t="n"/>
      <c r="B429" s="368" t="n"/>
      <c r="C429" s="368" t="n"/>
      <c r="D429" s="368" t="n"/>
      <c r="E429" s="368" t="n"/>
      <c r="F429" s="368" t="n"/>
      <c r="G429" s="318" t="n"/>
      <c r="H429" s="368" t="n"/>
      <c r="I429" s="368" t="n"/>
      <c r="J429" s="368" t="n"/>
      <c r="K429" s="368" t="n"/>
      <c r="L429" s="368" t="n"/>
      <c r="M429" s="368" t="n"/>
      <c r="N429" s="368" t="n"/>
      <c r="O429" s="368" t="n"/>
      <c r="P429" s="368" t="n"/>
      <c r="Q429" s="368" t="n"/>
      <c r="R429" s="368" t="n"/>
      <c r="S429" s="368" t="n"/>
      <c r="T429" s="368" t="n"/>
      <c r="U429" s="368" t="n"/>
      <c r="V429" s="368" t="n"/>
      <c r="W429" s="368" t="n"/>
      <c r="X429" s="368" t="n"/>
      <c r="Y429" s="368" t="n"/>
      <c r="Z429" s="368" t="n"/>
      <c r="AA429" s="368" t="n"/>
      <c r="AB429" s="368" t="n"/>
      <c r="AC429" s="368" t="n"/>
      <c r="AD429" s="368" t="n"/>
      <c r="AE429" s="368" t="n"/>
      <c r="AF429" s="368" t="n"/>
      <c r="AG429" s="368" t="n"/>
      <c r="AH429" s="368" t="n"/>
      <c r="AI429" s="368" t="n"/>
      <c r="AJ429" s="368" t="n"/>
      <c r="AK429" s="368" t="n"/>
      <c r="AL429" s="368" t="n"/>
      <c r="AM429" s="368" t="n"/>
      <c r="AN429" s="368" t="n"/>
      <c r="AO429" s="368" t="n"/>
      <c r="AP429" s="319" t="n"/>
      <c r="AQ429" s="368" t="n"/>
      <c r="AR429" s="368" t="n"/>
      <c r="AS429" s="368" t="n"/>
      <c r="AT429" s="368" t="n"/>
      <c r="AU429" s="368" t="n"/>
      <c r="AV429" s="368" t="n"/>
      <c r="AW429" s="368" t="n"/>
      <c r="AX429" s="368" t="n"/>
      <c r="AY429" s="368" t="n"/>
      <c r="AZ429" s="368" t="n"/>
      <c r="BA429" s="368" t="n"/>
      <c r="BB429" s="368" t="n"/>
      <c r="BC429" s="368" t="n"/>
      <c r="BD429" s="368" t="n"/>
      <c r="BE429" s="368" t="n"/>
      <c r="BF429" s="368" t="n"/>
      <c r="BG429" s="368" t="n"/>
      <c r="BH429" s="368" t="n"/>
      <c r="BI429" s="368" t="n"/>
      <c r="BJ429" s="368" t="n"/>
      <c r="BK429" s="368" t="n"/>
      <c r="BL429" s="368" t="n"/>
      <c r="BM429" s="368" t="n"/>
      <c r="BN429" s="368" t="n"/>
      <c r="BO429" s="368" t="n"/>
      <c r="BP429" s="368" t="n"/>
      <c r="BQ429" s="320" t="n"/>
      <c r="BR429" s="368" t="n"/>
      <c r="BS429" s="368" t="n"/>
      <c r="BT429" s="368" t="n"/>
      <c r="BU429" s="368" t="n"/>
      <c r="BV429" s="368" t="n"/>
      <c r="BW429" s="368" t="n"/>
      <c r="BX429" s="368" t="n"/>
      <c r="BY429" s="368" t="n"/>
      <c r="BZ429" s="368" t="n"/>
      <c r="CA429" s="368" t="n"/>
      <c r="CB429" s="368" t="n"/>
      <c r="CC429" s="368" t="n"/>
      <c r="CD429" s="368" t="n"/>
      <c r="CE429" s="368" t="n"/>
      <c r="CF429" s="368" t="n"/>
      <c r="CG429" s="368" t="n"/>
      <c r="CH429" s="368" t="n"/>
      <c r="CI429" s="368" t="n"/>
      <c r="CJ429" s="368" t="n"/>
      <c r="CK429" s="368" t="n"/>
      <c r="CL429" s="368" t="n"/>
      <c r="CM429" s="368" t="n"/>
      <c r="CN429" s="368" t="n"/>
      <c r="CO429" s="368" t="n"/>
      <c r="CP429" s="368" t="n"/>
      <c r="CQ429" s="368" t="n"/>
      <c r="CR429" s="368" t="n"/>
      <c r="CS429" s="368" t="n"/>
      <c r="CT429" s="368" t="n"/>
      <c r="CU429" s="368" t="n"/>
      <c r="CV429" s="368" t="n"/>
      <c r="CW429" s="368" t="n"/>
      <c r="CX429" s="368" t="n"/>
      <c r="CY429" s="368" t="n"/>
      <c r="CZ429" s="368" t="n"/>
      <c r="DA429" s="368" t="n"/>
      <c r="DB429" s="368" t="n"/>
      <c r="DC429" s="368" t="n"/>
      <c r="DD429" s="368" t="n"/>
    </row>
    <row r="430">
      <c r="A430" s="368" t="n"/>
      <c r="B430" s="368" t="n"/>
      <c r="C430" s="368" t="n"/>
      <c r="D430" s="368" t="n"/>
      <c r="E430" s="368" t="n"/>
      <c r="F430" s="368" t="n"/>
      <c r="G430" s="318" t="n"/>
      <c r="H430" s="368" t="n"/>
      <c r="I430" s="368" t="n"/>
      <c r="J430" s="368" t="n"/>
      <c r="K430" s="368" t="n"/>
      <c r="L430" s="368" t="n"/>
      <c r="M430" s="368" t="n"/>
      <c r="N430" s="368" t="n"/>
      <c r="O430" s="368" t="n"/>
      <c r="P430" s="368" t="n"/>
      <c r="Q430" s="368" t="n"/>
      <c r="R430" s="368" t="n"/>
      <c r="S430" s="368" t="n"/>
      <c r="T430" s="368" t="n"/>
      <c r="U430" s="368" t="n"/>
      <c r="V430" s="368" t="n"/>
      <c r="W430" s="368" t="n"/>
      <c r="X430" s="368" t="n"/>
      <c r="Y430" s="368" t="n"/>
      <c r="Z430" s="368" t="n"/>
      <c r="AA430" s="368" t="n"/>
      <c r="AB430" s="368" t="n"/>
      <c r="AC430" s="368" t="n"/>
      <c r="AD430" s="368" t="n"/>
      <c r="AE430" s="368" t="n"/>
      <c r="AF430" s="368" t="n"/>
      <c r="AG430" s="368" t="n"/>
      <c r="AH430" s="368" t="n"/>
      <c r="AI430" s="368" t="n"/>
      <c r="AJ430" s="368" t="n"/>
      <c r="AK430" s="368" t="n"/>
      <c r="AL430" s="368" t="n"/>
      <c r="AM430" s="368" t="n"/>
      <c r="AN430" s="368" t="n"/>
      <c r="AO430" s="368" t="n"/>
      <c r="AP430" s="319" t="n"/>
      <c r="AQ430" s="368" t="n"/>
      <c r="AR430" s="368" t="n"/>
      <c r="AS430" s="368" t="n"/>
      <c r="AT430" s="368" t="n"/>
      <c r="AU430" s="368" t="n"/>
      <c r="AV430" s="368" t="n"/>
      <c r="AW430" s="368" t="n"/>
      <c r="AX430" s="368" t="n"/>
      <c r="AY430" s="368" t="n"/>
      <c r="AZ430" s="368" t="n"/>
      <c r="BA430" s="368" t="n"/>
      <c r="BB430" s="368" t="n"/>
      <c r="BC430" s="368" t="n"/>
      <c r="BD430" s="368" t="n"/>
      <c r="BE430" s="368" t="n"/>
      <c r="BF430" s="368" t="n"/>
      <c r="BG430" s="368" t="n"/>
      <c r="BH430" s="368" t="n"/>
      <c r="BI430" s="368" t="n"/>
      <c r="BJ430" s="368" t="n"/>
      <c r="BK430" s="368" t="n"/>
      <c r="BL430" s="368" t="n"/>
      <c r="BM430" s="368" t="n"/>
      <c r="BN430" s="368" t="n"/>
      <c r="BO430" s="368" t="n"/>
      <c r="BP430" s="368" t="n"/>
      <c r="BQ430" s="320" t="n"/>
      <c r="BR430" s="368" t="n"/>
      <c r="BS430" s="368" t="n"/>
      <c r="BT430" s="368" t="n"/>
      <c r="BU430" s="368" t="n"/>
      <c r="BV430" s="368" t="n"/>
      <c r="BW430" s="368" t="n"/>
      <c r="BX430" s="368" t="n"/>
      <c r="BY430" s="368" t="n"/>
      <c r="BZ430" s="368" t="n"/>
      <c r="CA430" s="368" t="n"/>
      <c r="CB430" s="368" t="n"/>
      <c r="CC430" s="368" t="n"/>
      <c r="CD430" s="368" t="n"/>
      <c r="CE430" s="368" t="n"/>
      <c r="CF430" s="368" t="n"/>
      <c r="CG430" s="368" t="n"/>
      <c r="CH430" s="368" t="n"/>
      <c r="CI430" s="368" t="n"/>
      <c r="CJ430" s="368" t="n"/>
      <c r="CK430" s="368" t="n"/>
      <c r="CL430" s="368" t="n"/>
      <c r="CM430" s="368" t="n"/>
      <c r="CN430" s="368" t="n"/>
      <c r="CO430" s="368" t="n"/>
      <c r="CP430" s="368" t="n"/>
      <c r="CQ430" s="368" t="n"/>
      <c r="CR430" s="368" t="n"/>
      <c r="CS430" s="368" t="n"/>
      <c r="CT430" s="368" t="n"/>
      <c r="CU430" s="368" t="n"/>
      <c r="CV430" s="368" t="n"/>
      <c r="CW430" s="368" t="n"/>
      <c r="CX430" s="368" t="n"/>
      <c r="CY430" s="368" t="n"/>
      <c r="CZ430" s="368" t="n"/>
      <c r="DA430" s="368" t="n"/>
      <c r="DB430" s="368" t="n"/>
      <c r="DC430" s="368" t="n"/>
      <c r="DD430" s="368" t="n"/>
    </row>
    <row r="431">
      <c r="A431" s="368" t="n"/>
      <c r="B431" s="368" t="n"/>
      <c r="C431" s="368" t="n"/>
      <c r="D431" s="368" t="n"/>
      <c r="E431" s="368" t="n"/>
      <c r="F431" s="368" t="n"/>
      <c r="G431" s="318" t="n"/>
      <c r="H431" s="368" t="n"/>
      <c r="I431" s="368" t="n"/>
      <c r="J431" s="368" t="n"/>
      <c r="K431" s="368" t="n"/>
      <c r="L431" s="368" t="n"/>
      <c r="M431" s="368" t="n"/>
      <c r="N431" s="368" t="n"/>
      <c r="O431" s="368" t="n"/>
      <c r="P431" s="368" t="n"/>
      <c r="Q431" s="368" t="n"/>
      <c r="R431" s="368" t="n"/>
      <c r="S431" s="368" t="n"/>
      <c r="T431" s="368" t="n"/>
      <c r="U431" s="368" t="n"/>
      <c r="V431" s="368" t="n"/>
      <c r="W431" s="368" t="n"/>
      <c r="X431" s="368" t="n"/>
      <c r="Y431" s="368" t="n"/>
      <c r="Z431" s="368" t="n"/>
      <c r="AA431" s="368" t="n"/>
      <c r="AB431" s="368" t="n"/>
      <c r="AC431" s="368" t="n"/>
      <c r="AD431" s="368" t="n"/>
      <c r="AE431" s="368" t="n"/>
      <c r="AF431" s="368" t="n"/>
      <c r="AG431" s="368" t="n"/>
      <c r="AH431" s="368" t="n"/>
      <c r="AI431" s="368" t="n"/>
      <c r="AJ431" s="368" t="n"/>
      <c r="AK431" s="368" t="n"/>
      <c r="AL431" s="368" t="n"/>
      <c r="AM431" s="368" t="n"/>
      <c r="AN431" s="368" t="n"/>
      <c r="AO431" s="368" t="n"/>
      <c r="AP431" s="319" t="n"/>
      <c r="AQ431" s="368" t="n"/>
      <c r="AR431" s="368" t="n"/>
      <c r="AS431" s="368" t="n"/>
      <c r="AT431" s="368" t="n"/>
      <c r="AU431" s="368" t="n"/>
      <c r="AV431" s="368" t="n"/>
      <c r="AW431" s="368" t="n"/>
      <c r="AX431" s="368" t="n"/>
      <c r="AY431" s="368" t="n"/>
      <c r="AZ431" s="368" t="n"/>
      <c r="BA431" s="368" t="n"/>
      <c r="BB431" s="368" t="n"/>
      <c r="BC431" s="368" t="n"/>
      <c r="BD431" s="368" t="n"/>
      <c r="BE431" s="368" t="n"/>
      <c r="BF431" s="368" t="n"/>
      <c r="BG431" s="368" t="n"/>
      <c r="BH431" s="368" t="n"/>
      <c r="BI431" s="368" t="n"/>
      <c r="BJ431" s="368" t="n"/>
      <c r="BK431" s="368" t="n"/>
      <c r="BL431" s="368" t="n"/>
      <c r="BM431" s="368" t="n"/>
      <c r="BN431" s="368" t="n"/>
      <c r="BO431" s="368" t="n"/>
      <c r="BP431" s="368" t="n"/>
      <c r="BQ431" s="320" t="n"/>
      <c r="BR431" s="368" t="n"/>
      <c r="BS431" s="368" t="n"/>
      <c r="BT431" s="368" t="n"/>
      <c r="BU431" s="368" t="n"/>
      <c r="BV431" s="368" t="n"/>
      <c r="BW431" s="368" t="n"/>
      <c r="BX431" s="368" t="n"/>
      <c r="BY431" s="368" t="n"/>
      <c r="BZ431" s="368" t="n"/>
      <c r="CA431" s="368" t="n"/>
      <c r="CB431" s="368" t="n"/>
      <c r="CC431" s="368" t="n"/>
      <c r="CD431" s="368" t="n"/>
      <c r="CE431" s="368" t="n"/>
      <c r="CF431" s="368" t="n"/>
      <c r="CG431" s="368" t="n"/>
      <c r="CH431" s="368" t="n"/>
      <c r="CI431" s="368" t="n"/>
      <c r="CJ431" s="368" t="n"/>
      <c r="CK431" s="368" t="n"/>
      <c r="CL431" s="368" t="n"/>
      <c r="CM431" s="368" t="n"/>
      <c r="CN431" s="368" t="n"/>
      <c r="CO431" s="368" t="n"/>
      <c r="CP431" s="368" t="n"/>
      <c r="CQ431" s="368" t="n"/>
      <c r="CR431" s="368" t="n"/>
      <c r="CS431" s="368" t="n"/>
      <c r="CT431" s="368" t="n"/>
      <c r="CU431" s="368" t="n"/>
      <c r="CV431" s="368" t="n"/>
      <c r="CW431" s="368" t="n"/>
      <c r="CX431" s="368" t="n"/>
      <c r="CY431" s="368" t="n"/>
      <c r="CZ431" s="368" t="n"/>
      <c r="DA431" s="368" t="n"/>
      <c r="DB431" s="368" t="n"/>
      <c r="DC431" s="368" t="n"/>
      <c r="DD431" s="368" t="n"/>
    </row>
    <row r="432">
      <c r="A432" s="368" t="n"/>
      <c r="B432" s="368" t="n"/>
      <c r="C432" s="368" t="n"/>
      <c r="D432" s="368" t="n"/>
      <c r="E432" s="368" t="n"/>
      <c r="F432" s="368" t="n"/>
      <c r="G432" s="318" t="n"/>
      <c r="H432" s="368" t="n"/>
      <c r="I432" s="368" t="n"/>
      <c r="J432" s="368" t="n"/>
      <c r="K432" s="368" t="n"/>
      <c r="L432" s="368" t="n"/>
      <c r="M432" s="368" t="n"/>
      <c r="N432" s="368" t="n"/>
      <c r="O432" s="368" t="n"/>
      <c r="P432" s="368" t="n"/>
      <c r="Q432" s="368" t="n"/>
      <c r="R432" s="368" t="n"/>
      <c r="S432" s="368" t="n"/>
      <c r="T432" s="368" t="n"/>
      <c r="U432" s="368" t="n"/>
      <c r="V432" s="368" t="n"/>
      <c r="W432" s="368" t="n"/>
      <c r="X432" s="368" t="n"/>
      <c r="Y432" s="368" t="n"/>
      <c r="Z432" s="368" t="n"/>
      <c r="AA432" s="368" t="n"/>
      <c r="AB432" s="368" t="n"/>
      <c r="AC432" s="368" t="n"/>
      <c r="AD432" s="368" t="n"/>
      <c r="AE432" s="368" t="n"/>
      <c r="AF432" s="368" t="n"/>
      <c r="AG432" s="368" t="n"/>
      <c r="AH432" s="368" t="n"/>
      <c r="AI432" s="368" t="n"/>
      <c r="AJ432" s="368" t="n"/>
      <c r="AK432" s="368" t="n"/>
      <c r="AL432" s="368" t="n"/>
      <c r="AM432" s="368" t="n"/>
      <c r="AN432" s="368" t="n"/>
      <c r="AO432" s="368" t="n"/>
      <c r="AP432" s="319" t="n"/>
      <c r="AQ432" s="368" t="n"/>
      <c r="AR432" s="368" t="n"/>
      <c r="AS432" s="368" t="n"/>
      <c r="AT432" s="368" t="n"/>
      <c r="AU432" s="368" t="n"/>
      <c r="AV432" s="368" t="n"/>
      <c r="AW432" s="368" t="n"/>
      <c r="AX432" s="368" t="n"/>
      <c r="AY432" s="368" t="n"/>
      <c r="AZ432" s="368" t="n"/>
      <c r="BA432" s="368" t="n"/>
      <c r="BB432" s="368" t="n"/>
      <c r="BC432" s="368" t="n"/>
      <c r="BD432" s="368" t="n"/>
      <c r="BE432" s="368" t="n"/>
      <c r="BF432" s="368" t="n"/>
      <c r="BG432" s="368" t="n"/>
      <c r="BH432" s="368" t="n"/>
      <c r="BI432" s="368" t="n"/>
      <c r="BJ432" s="368" t="n"/>
      <c r="BK432" s="368" t="n"/>
      <c r="BL432" s="368" t="n"/>
      <c r="BM432" s="368" t="n"/>
      <c r="BN432" s="368" t="n"/>
      <c r="BO432" s="368" t="n"/>
      <c r="BP432" s="368" t="n"/>
      <c r="BQ432" s="320" t="n"/>
      <c r="BR432" s="368" t="n"/>
      <c r="BS432" s="368" t="n"/>
      <c r="BT432" s="368" t="n"/>
      <c r="BU432" s="368" t="n"/>
      <c r="BV432" s="368" t="n"/>
      <c r="BW432" s="368" t="n"/>
      <c r="BX432" s="368" t="n"/>
      <c r="BY432" s="368" t="n"/>
      <c r="BZ432" s="368" t="n"/>
      <c r="CA432" s="368" t="n"/>
      <c r="CB432" s="368" t="n"/>
      <c r="CC432" s="368" t="n"/>
      <c r="CD432" s="368" t="n"/>
      <c r="CE432" s="368" t="n"/>
      <c r="CF432" s="368" t="n"/>
      <c r="CG432" s="368" t="n"/>
      <c r="CH432" s="368" t="n"/>
      <c r="CI432" s="368" t="n"/>
      <c r="CJ432" s="368" t="n"/>
      <c r="CK432" s="368" t="n"/>
      <c r="CL432" s="368" t="n"/>
      <c r="CM432" s="368" t="n"/>
      <c r="CN432" s="368" t="n"/>
      <c r="CO432" s="368" t="n"/>
      <c r="CP432" s="368" t="n"/>
      <c r="CQ432" s="368" t="n"/>
      <c r="CR432" s="368" t="n"/>
      <c r="CS432" s="368" t="n"/>
      <c r="CT432" s="368" t="n"/>
      <c r="CU432" s="368" t="n"/>
      <c r="CV432" s="368" t="n"/>
      <c r="CW432" s="368" t="n"/>
      <c r="CX432" s="368" t="n"/>
      <c r="CY432" s="368" t="n"/>
      <c r="CZ432" s="368" t="n"/>
      <c r="DA432" s="368" t="n"/>
      <c r="DB432" s="368" t="n"/>
      <c r="DC432" s="368" t="n"/>
      <c r="DD432" s="368" t="n"/>
    </row>
    <row r="433">
      <c r="A433" s="368" t="n"/>
      <c r="B433" s="368" t="n"/>
      <c r="C433" s="368" t="n"/>
      <c r="D433" s="368" t="n"/>
      <c r="E433" s="368" t="n"/>
      <c r="F433" s="368" t="n"/>
      <c r="G433" s="318" t="n"/>
      <c r="H433" s="368" t="n"/>
      <c r="I433" s="368" t="n"/>
      <c r="J433" s="368" t="n"/>
      <c r="K433" s="368" t="n"/>
      <c r="L433" s="368" t="n"/>
      <c r="M433" s="368" t="n"/>
      <c r="N433" s="368" t="n"/>
      <c r="O433" s="368" t="n"/>
      <c r="P433" s="368" t="n"/>
      <c r="Q433" s="368" t="n"/>
      <c r="R433" s="368" t="n"/>
      <c r="S433" s="368" t="n"/>
      <c r="T433" s="368" t="n"/>
      <c r="U433" s="368" t="n"/>
      <c r="V433" s="368" t="n"/>
      <c r="W433" s="368" t="n"/>
      <c r="X433" s="368" t="n"/>
      <c r="Y433" s="368" t="n"/>
      <c r="Z433" s="368" t="n"/>
      <c r="AA433" s="368" t="n"/>
      <c r="AB433" s="368" t="n"/>
      <c r="AC433" s="368" t="n"/>
      <c r="AD433" s="368" t="n"/>
      <c r="AE433" s="368" t="n"/>
      <c r="AF433" s="368" t="n"/>
      <c r="AG433" s="368" t="n"/>
      <c r="AH433" s="368" t="n"/>
      <c r="AI433" s="368" t="n"/>
      <c r="AJ433" s="368" t="n"/>
      <c r="AK433" s="368" t="n"/>
      <c r="AL433" s="368" t="n"/>
      <c r="AM433" s="368" t="n"/>
      <c r="AN433" s="368" t="n"/>
      <c r="AO433" s="368" t="n"/>
      <c r="AP433" s="319" t="n"/>
      <c r="AQ433" s="368" t="n"/>
      <c r="AR433" s="368" t="n"/>
      <c r="AS433" s="368" t="n"/>
      <c r="AT433" s="368" t="n"/>
      <c r="AU433" s="368" t="n"/>
      <c r="AV433" s="368" t="n"/>
      <c r="AW433" s="368" t="n"/>
      <c r="AX433" s="368" t="n"/>
      <c r="AY433" s="368" t="n"/>
      <c r="AZ433" s="368" t="n"/>
      <c r="BA433" s="368" t="n"/>
      <c r="BB433" s="368" t="n"/>
      <c r="BC433" s="368" t="n"/>
      <c r="BD433" s="368" t="n"/>
      <c r="BE433" s="368" t="n"/>
      <c r="BF433" s="368" t="n"/>
      <c r="BG433" s="368" t="n"/>
      <c r="BH433" s="368" t="n"/>
      <c r="BI433" s="368" t="n"/>
      <c r="BJ433" s="368" t="n"/>
      <c r="BK433" s="368" t="n"/>
      <c r="BL433" s="368" t="n"/>
      <c r="BM433" s="368" t="n"/>
      <c r="BN433" s="368" t="n"/>
      <c r="BO433" s="368" t="n"/>
      <c r="BP433" s="368" t="n"/>
      <c r="BQ433" s="320" t="n"/>
      <c r="BR433" s="368" t="n"/>
      <c r="BS433" s="368" t="n"/>
      <c r="BT433" s="368" t="n"/>
      <c r="BU433" s="368" t="n"/>
      <c r="BV433" s="368" t="n"/>
      <c r="BW433" s="368" t="n"/>
      <c r="BX433" s="368" t="n"/>
      <c r="BY433" s="368" t="n"/>
      <c r="BZ433" s="368" t="n"/>
      <c r="CA433" s="368" t="n"/>
      <c r="CB433" s="368" t="n"/>
      <c r="CC433" s="368" t="n"/>
      <c r="CD433" s="368" t="n"/>
      <c r="CE433" s="368" t="n"/>
      <c r="CF433" s="368" t="n"/>
      <c r="CG433" s="368" t="n"/>
      <c r="CH433" s="368" t="n"/>
      <c r="CI433" s="368" t="n"/>
      <c r="CJ433" s="368" t="n"/>
      <c r="CK433" s="368" t="n"/>
      <c r="CL433" s="368" t="n"/>
      <c r="CM433" s="368" t="n"/>
      <c r="CN433" s="368" t="n"/>
      <c r="CO433" s="368" t="n"/>
      <c r="CP433" s="368" t="n"/>
      <c r="CQ433" s="368" t="n"/>
      <c r="CR433" s="368" t="n"/>
      <c r="CS433" s="368" t="n"/>
      <c r="CT433" s="368" t="n"/>
      <c r="CU433" s="368" t="n"/>
      <c r="CV433" s="368" t="n"/>
      <c r="CW433" s="368" t="n"/>
      <c r="CX433" s="368" t="n"/>
      <c r="CY433" s="368" t="n"/>
      <c r="CZ433" s="368" t="n"/>
      <c r="DA433" s="368" t="n"/>
      <c r="DB433" s="368" t="n"/>
      <c r="DC433" s="368" t="n"/>
      <c r="DD433" s="368" t="n"/>
    </row>
    <row r="434">
      <c r="A434" s="368" t="n"/>
      <c r="B434" s="368" t="n"/>
      <c r="C434" s="368" t="n"/>
      <c r="D434" s="368" t="n"/>
      <c r="E434" s="368" t="n"/>
      <c r="F434" s="368" t="n"/>
      <c r="G434" s="318" t="n"/>
      <c r="H434" s="368" t="n"/>
      <c r="I434" s="368" t="n"/>
      <c r="J434" s="368" t="n"/>
      <c r="K434" s="368" t="n"/>
      <c r="L434" s="368" t="n"/>
      <c r="M434" s="368" t="n"/>
      <c r="N434" s="368" t="n"/>
      <c r="O434" s="368" t="n"/>
      <c r="P434" s="368" t="n"/>
      <c r="Q434" s="368" t="n"/>
      <c r="R434" s="368" t="n"/>
      <c r="S434" s="368" t="n"/>
      <c r="T434" s="368" t="n"/>
      <c r="U434" s="368" t="n"/>
      <c r="V434" s="368" t="n"/>
      <c r="W434" s="368" t="n"/>
      <c r="X434" s="368" t="n"/>
      <c r="Y434" s="368" t="n"/>
      <c r="Z434" s="368" t="n"/>
      <c r="AA434" s="368" t="n"/>
      <c r="AB434" s="368" t="n"/>
      <c r="AC434" s="368" t="n"/>
      <c r="AD434" s="368" t="n"/>
      <c r="AE434" s="368" t="n"/>
      <c r="AF434" s="368" t="n"/>
      <c r="AG434" s="368" t="n"/>
      <c r="AH434" s="368" t="n"/>
      <c r="AI434" s="368" t="n"/>
      <c r="AJ434" s="368" t="n"/>
      <c r="AK434" s="368" t="n"/>
      <c r="AL434" s="368" t="n"/>
      <c r="AM434" s="368" t="n"/>
      <c r="AN434" s="368" t="n"/>
      <c r="AO434" s="368" t="n"/>
      <c r="AP434" s="319" t="n"/>
      <c r="AQ434" s="368" t="n"/>
      <c r="AR434" s="368" t="n"/>
      <c r="AS434" s="368" t="n"/>
      <c r="AT434" s="368" t="n"/>
      <c r="AU434" s="368" t="n"/>
      <c r="AV434" s="368" t="n"/>
      <c r="AW434" s="368" t="n"/>
      <c r="AX434" s="368" t="n"/>
      <c r="AY434" s="368" t="n"/>
      <c r="AZ434" s="368" t="n"/>
      <c r="BA434" s="368" t="n"/>
      <c r="BB434" s="368" t="n"/>
      <c r="BC434" s="368" t="n"/>
      <c r="BD434" s="368" t="n"/>
      <c r="BE434" s="368" t="n"/>
      <c r="BF434" s="368" t="n"/>
      <c r="BG434" s="368" t="n"/>
      <c r="BH434" s="368" t="n"/>
      <c r="BI434" s="368" t="n"/>
      <c r="BJ434" s="368" t="n"/>
      <c r="BK434" s="368" t="n"/>
      <c r="BL434" s="368" t="n"/>
      <c r="BM434" s="368" t="n"/>
      <c r="BN434" s="368" t="n"/>
      <c r="BO434" s="368" t="n"/>
      <c r="BP434" s="368" t="n"/>
      <c r="BQ434" s="320" t="n"/>
      <c r="BR434" s="368" t="n"/>
      <c r="BS434" s="368" t="n"/>
      <c r="BT434" s="368" t="n"/>
      <c r="BU434" s="368" t="n"/>
      <c r="BV434" s="368" t="n"/>
      <c r="BW434" s="368" t="n"/>
      <c r="BX434" s="368" t="n"/>
      <c r="BY434" s="368" t="n"/>
      <c r="BZ434" s="368" t="n"/>
      <c r="CA434" s="368" t="n"/>
      <c r="CB434" s="368" t="n"/>
      <c r="CC434" s="368" t="n"/>
      <c r="CD434" s="368" t="n"/>
      <c r="CE434" s="368" t="n"/>
      <c r="CF434" s="368" t="n"/>
      <c r="CG434" s="368" t="n"/>
      <c r="CH434" s="368" t="n"/>
      <c r="CI434" s="368" t="n"/>
      <c r="CJ434" s="368" t="n"/>
      <c r="CK434" s="368" t="n"/>
      <c r="CL434" s="368" t="n"/>
      <c r="CM434" s="368" t="n"/>
      <c r="CN434" s="368" t="n"/>
      <c r="CO434" s="368" t="n"/>
      <c r="CP434" s="368" t="n"/>
      <c r="CQ434" s="368" t="n"/>
      <c r="CR434" s="368" t="n"/>
      <c r="CS434" s="368" t="n"/>
      <c r="CT434" s="368" t="n"/>
      <c r="CU434" s="368" t="n"/>
      <c r="CV434" s="368" t="n"/>
      <c r="CW434" s="368" t="n"/>
      <c r="CX434" s="368" t="n"/>
      <c r="CY434" s="368" t="n"/>
      <c r="CZ434" s="368" t="n"/>
      <c r="DA434" s="368" t="n"/>
      <c r="DB434" s="368" t="n"/>
      <c r="DC434" s="368" t="n"/>
      <c r="DD434" s="368" t="n"/>
    </row>
    <row r="435">
      <c r="A435" s="368" t="n"/>
      <c r="B435" s="368" t="n"/>
      <c r="C435" s="368" t="n"/>
      <c r="D435" s="368" t="n"/>
      <c r="E435" s="368" t="n"/>
      <c r="F435" s="368" t="n"/>
      <c r="G435" s="318" t="n"/>
      <c r="H435" s="368" t="n"/>
      <c r="I435" s="368" t="n"/>
      <c r="J435" s="368" t="n"/>
      <c r="K435" s="368" t="n"/>
      <c r="L435" s="368" t="n"/>
      <c r="M435" s="368" t="n"/>
      <c r="N435" s="368" t="n"/>
      <c r="O435" s="368" t="n"/>
      <c r="P435" s="368" t="n"/>
      <c r="Q435" s="368" t="n"/>
      <c r="R435" s="368" t="n"/>
      <c r="S435" s="368" t="n"/>
      <c r="T435" s="368" t="n"/>
      <c r="U435" s="368" t="n"/>
      <c r="V435" s="368" t="n"/>
      <c r="W435" s="368" t="n"/>
      <c r="X435" s="368" t="n"/>
      <c r="Y435" s="368" t="n"/>
      <c r="Z435" s="368" t="n"/>
      <c r="AA435" s="368" t="n"/>
      <c r="AB435" s="368" t="n"/>
      <c r="AC435" s="368" t="n"/>
      <c r="AD435" s="368" t="n"/>
      <c r="AE435" s="368" t="n"/>
      <c r="AF435" s="368" t="n"/>
      <c r="AG435" s="368" t="n"/>
      <c r="AH435" s="368" t="n"/>
      <c r="AI435" s="368" t="n"/>
      <c r="AJ435" s="368" t="n"/>
      <c r="AK435" s="368" t="n"/>
      <c r="AL435" s="368" t="n"/>
      <c r="AM435" s="368" t="n"/>
      <c r="AN435" s="368" t="n"/>
      <c r="AO435" s="368" t="n"/>
      <c r="AP435" s="319" t="n"/>
      <c r="AQ435" s="368" t="n"/>
      <c r="AR435" s="368" t="n"/>
      <c r="AS435" s="368" t="n"/>
      <c r="AT435" s="368" t="n"/>
      <c r="AU435" s="368" t="n"/>
      <c r="AV435" s="368" t="n"/>
      <c r="AW435" s="368" t="n"/>
      <c r="AX435" s="368" t="n"/>
      <c r="AY435" s="368" t="n"/>
      <c r="AZ435" s="368" t="n"/>
      <c r="BA435" s="368" t="n"/>
      <c r="BB435" s="368" t="n"/>
      <c r="BC435" s="368" t="n"/>
      <c r="BD435" s="368" t="n"/>
      <c r="BE435" s="368" t="n"/>
      <c r="BF435" s="368" t="n"/>
      <c r="BG435" s="368" t="n"/>
      <c r="BH435" s="368" t="n"/>
      <c r="BI435" s="368" t="n"/>
      <c r="BJ435" s="368" t="n"/>
      <c r="BK435" s="368" t="n"/>
      <c r="BL435" s="368" t="n"/>
      <c r="BM435" s="368" t="n"/>
      <c r="BN435" s="368" t="n"/>
      <c r="BO435" s="368" t="n"/>
      <c r="BP435" s="368" t="n"/>
      <c r="BQ435" s="320" t="n"/>
      <c r="BR435" s="368" t="n"/>
      <c r="BS435" s="368" t="n"/>
      <c r="BT435" s="368" t="n"/>
      <c r="BU435" s="368" t="n"/>
      <c r="BV435" s="368" t="n"/>
      <c r="BW435" s="368" t="n"/>
      <c r="BX435" s="368" t="n"/>
      <c r="BY435" s="368" t="n"/>
      <c r="BZ435" s="368" t="n"/>
      <c r="CA435" s="368" t="n"/>
      <c r="CB435" s="368" t="n"/>
      <c r="CC435" s="368" t="n"/>
      <c r="CD435" s="368" t="n"/>
      <c r="CE435" s="368" t="n"/>
      <c r="CF435" s="368" t="n"/>
      <c r="CG435" s="368" t="n"/>
      <c r="CH435" s="368" t="n"/>
      <c r="CI435" s="368" t="n"/>
      <c r="CJ435" s="368" t="n"/>
      <c r="CK435" s="368" t="n"/>
      <c r="CL435" s="368" t="n"/>
      <c r="CM435" s="368" t="n"/>
      <c r="CN435" s="368" t="n"/>
      <c r="CO435" s="368" t="n"/>
      <c r="CP435" s="368" t="n"/>
      <c r="CQ435" s="368" t="n"/>
      <c r="CR435" s="368" t="n"/>
      <c r="CS435" s="368" t="n"/>
      <c r="CT435" s="368" t="n"/>
      <c r="CU435" s="368" t="n"/>
      <c r="CV435" s="368" t="n"/>
      <c r="CW435" s="368" t="n"/>
      <c r="CX435" s="368" t="n"/>
      <c r="CY435" s="368" t="n"/>
      <c r="CZ435" s="368" t="n"/>
      <c r="DA435" s="368" t="n"/>
      <c r="DB435" s="368" t="n"/>
      <c r="DC435" s="368" t="n"/>
      <c r="DD435" s="368" t="n"/>
    </row>
    <row r="436">
      <c r="A436" s="368" t="n"/>
      <c r="B436" s="368" t="n"/>
      <c r="C436" s="368" t="n"/>
      <c r="D436" s="368" t="n"/>
      <c r="E436" s="368" t="n"/>
      <c r="F436" s="368" t="n"/>
      <c r="G436" s="318" t="n"/>
      <c r="H436" s="368" t="n"/>
      <c r="I436" s="368" t="n"/>
      <c r="J436" s="368" t="n"/>
      <c r="K436" s="368" t="n"/>
      <c r="L436" s="368" t="n"/>
      <c r="M436" s="368" t="n"/>
      <c r="N436" s="368" t="n"/>
      <c r="O436" s="368" t="n"/>
      <c r="P436" s="368" t="n"/>
      <c r="Q436" s="368" t="n"/>
      <c r="R436" s="368" t="n"/>
      <c r="S436" s="368" t="n"/>
      <c r="T436" s="368" t="n"/>
      <c r="U436" s="368" t="n"/>
      <c r="V436" s="368" t="n"/>
      <c r="W436" s="368" t="n"/>
      <c r="X436" s="368" t="n"/>
      <c r="Y436" s="368" t="n"/>
      <c r="Z436" s="368" t="n"/>
      <c r="AA436" s="368" t="n"/>
      <c r="AB436" s="368" t="n"/>
      <c r="AC436" s="368" t="n"/>
      <c r="AD436" s="368" t="n"/>
      <c r="AE436" s="368" t="n"/>
      <c r="AF436" s="368" t="n"/>
      <c r="AG436" s="368" t="n"/>
      <c r="AH436" s="368" t="n"/>
      <c r="AI436" s="368" t="n"/>
      <c r="AJ436" s="368" t="n"/>
      <c r="AK436" s="368" t="n"/>
      <c r="AL436" s="368" t="n"/>
      <c r="AM436" s="368" t="n"/>
      <c r="AN436" s="368" t="n"/>
      <c r="AO436" s="368" t="n"/>
      <c r="AP436" s="319" t="n"/>
      <c r="AQ436" s="368" t="n"/>
      <c r="AR436" s="368" t="n"/>
      <c r="AS436" s="368" t="n"/>
      <c r="AT436" s="368" t="n"/>
      <c r="AU436" s="368" t="n"/>
      <c r="AV436" s="368" t="n"/>
      <c r="AW436" s="368" t="n"/>
      <c r="AX436" s="368" t="n"/>
      <c r="AY436" s="368" t="n"/>
      <c r="AZ436" s="368" t="n"/>
      <c r="BA436" s="368" t="n"/>
      <c r="BB436" s="368" t="n"/>
      <c r="BC436" s="368" t="n"/>
      <c r="BD436" s="368" t="n"/>
      <c r="BE436" s="368" t="n"/>
      <c r="BF436" s="368" t="n"/>
      <c r="BG436" s="368" t="n"/>
      <c r="BH436" s="368" t="n"/>
      <c r="BI436" s="368" t="n"/>
      <c r="BJ436" s="368" t="n"/>
      <c r="BK436" s="368" t="n"/>
      <c r="BL436" s="368" t="n"/>
      <c r="BM436" s="368" t="n"/>
      <c r="BN436" s="368" t="n"/>
      <c r="BO436" s="368" t="n"/>
      <c r="BP436" s="368" t="n"/>
      <c r="BQ436" s="320" t="n"/>
      <c r="BR436" s="368" t="n"/>
      <c r="BS436" s="368" t="n"/>
      <c r="BT436" s="368" t="n"/>
      <c r="BU436" s="368" t="n"/>
      <c r="BV436" s="368" t="n"/>
      <c r="BW436" s="368" t="n"/>
      <c r="BX436" s="368" t="n"/>
      <c r="BY436" s="368" t="n"/>
      <c r="BZ436" s="368" t="n"/>
      <c r="CA436" s="368" t="n"/>
      <c r="CB436" s="368" t="n"/>
      <c r="CC436" s="368" t="n"/>
      <c r="CD436" s="368" t="n"/>
      <c r="CE436" s="368" t="n"/>
      <c r="CF436" s="368" t="n"/>
      <c r="CG436" s="368" t="n"/>
      <c r="CH436" s="368" t="n"/>
      <c r="CI436" s="368" t="n"/>
      <c r="CJ436" s="368" t="n"/>
      <c r="CK436" s="368" t="n"/>
      <c r="CL436" s="368" t="n"/>
      <c r="CM436" s="368" t="n"/>
      <c r="CN436" s="368" t="n"/>
      <c r="CO436" s="368" t="n"/>
      <c r="CP436" s="368" t="n"/>
      <c r="CQ436" s="368" t="n"/>
      <c r="CR436" s="368" t="n"/>
      <c r="CS436" s="368" t="n"/>
      <c r="CT436" s="368" t="n"/>
      <c r="CU436" s="368" t="n"/>
      <c r="CV436" s="368" t="n"/>
      <c r="CW436" s="368" t="n"/>
      <c r="CX436" s="368" t="n"/>
      <c r="CY436" s="368" t="n"/>
      <c r="CZ436" s="368" t="n"/>
      <c r="DA436" s="368" t="n"/>
      <c r="DB436" s="368" t="n"/>
      <c r="DC436" s="368" t="n"/>
      <c r="DD436" s="368" t="n"/>
    </row>
    <row r="437">
      <c r="A437" s="368" t="n"/>
      <c r="B437" s="368" t="n"/>
      <c r="C437" s="368" t="n"/>
      <c r="D437" s="368" t="n"/>
      <c r="E437" s="368" t="n"/>
      <c r="F437" s="368" t="n"/>
      <c r="G437" s="318" t="n"/>
      <c r="H437" s="368" t="n"/>
      <c r="I437" s="368" t="n"/>
      <c r="J437" s="368" t="n"/>
      <c r="K437" s="368" t="n"/>
      <c r="L437" s="368" t="n"/>
      <c r="M437" s="368" t="n"/>
      <c r="N437" s="368" t="n"/>
      <c r="O437" s="368" t="n"/>
      <c r="P437" s="368" t="n"/>
      <c r="Q437" s="368" t="n"/>
      <c r="R437" s="368" t="n"/>
      <c r="S437" s="368" t="n"/>
      <c r="T437" s="368" t="n"/>
      <c r="U437" s="368" t="n"/>
      <c r="V437" s="368" t="n"/>
      <c r="W437" s="368" t="n"/>
      <c r="X437" s="368" t="n"/>
      <c r="Y437" s="368" t="n"/>
      <c r="Z437" s="368" t="n"/>
      <c r="AA437" s="368" t="n"/>
      <c r="AB437" s="368" t="n"/>
      <c r="AC437" s="368" t="n"/>
      <c r="AD437" s="368" t="n"/>
      <c r="AE437" s="368" t="n"/>
      <c r="AF437" s="368" t="n"/>
      <c r="AG437" s="368" t="n"/>
      <c r="AH437" s="368" t="n"/>
      <c r="AI437" s="368" t="n"/>
      <c r="AJ437" s="368" t="n"/>
      <c r="AK437" s="368" t="n"/>
      <c r="AL437" s="368" t="n"/>
      <c r="AM437" s="368" t="n"/>
      <c r="AN437" s="368" t="n"/>
      <c r="AO437" s="368" t="n"/>
      <c r="AP437" s="319" t="n"/>
      <c r="AQ437" s="368" t="n"/>
      <c r="AR437" s="368" t="n"/>
      <c r="AS437" s="368" t="n"/>
      <c r="AT437" s="368" t="n"/>
      <c r="AU437" s="368" t="n"/>
      <c r="AV437" s="368" t="n"/>
      <c r="AW437" s="368" t="n"/>
      <c r="AX437" s="368" t="n"/>
      <c r="AY437" s="368" t="n"/>
      <c r="AZ437" s="368" t="n"/>
      <c r="BA437" s="368" t="n"/>
      <c r="BB437" s="368" t="n"/>
      <c r="BC437" s="368" t="n"/>
      <c r="BD437" s="368" t="n"/>
      <c r="BE437" s="368" t="n"/>
      <c r="BF437" s="368" t="n"/>
      <c r="BG437" s="368" t="n"/>
      <c r="BH437" s="368" t="n"/>
      <c r="BI437" s="368" t="n"/>
      <c r="BJ437" s="368" t="n"/>
      <c r="BK437" s="368" t="n"/>
      <c r="BL437" s="368" t="n"/>
      <c r="BM437" s="368" t="n"/>
      <c r="BN437" s="368" t="n"/>
      <c r="BO437" s="368" t="n"/>
      <c r="BP437" s="368" t="n"/>
      <c r="BQ437" s="320" t="n"/>
      <c r="BR437" s="368" t="n"/>
      <c r="BS437" s="368" t="n"/>
      <c r="BT437" s="368" t="n"/>
      <c r="BU437" s="368" t="n"/>
      <c r="BV437" s="368" t="n"/>
      <c r="BW437" s="368" t="n"/>
      <c r="BX437" s="368" t="n"/>
      <c r="BY437" s="368" t="n"/>
      <c r="BZ437" s="368" t="n"/>
      <c r="CA437" s="368" t="n"/>
      <c r="CB437" s="368" t="n"/>
      <c r="CC437" s="368" t="n"/>
      <c r="CD437" s="368" t="n"/>
      <c r="CE437" s="368" t="n"/>
      <c r="CF437" s="368" t="n"/>
      <c r="CG437" s="368" t="n"/>
      <c r="CH437" s="368" t="n"/>
      <c r="CI437" s="368" t="n"/>
      <c r="CJ437" s="368" t="n"/>
      <c r="CK437" s="368" t="n"/>
      <c r="CL437" s="368" t="n"/>
      <c r="CM437" s="368" t="n"/>
      <c r="CN437" s="368" t="n"/>
      <c r="CO437" s="368" t="n"/>
      <c r="CP437" s="368" t="n"/>
      <c r="CQ437" s="368" t="n"/>
      <c r="CR437" s="368" t="n"/>
      <c r="CS437" s="368" t="n"/>
      <c r="CT437" s="368" t="n"/>
      <c r="CU437" s="368" t="n"/>
      <c r="CV437" s="368" t="n"/>
      <c r="CW437" s="368" t="n"/>
      <c r="CX437" s="368" t="n"/>
      <c r="CY437" s="368" t="n"/>
      <c r="CZ437" s="368" t="n"/>
      <c r="DA437" s="368" t="n"/>
      <c r="DB437" s="368" t="n"/>
      <c r="DC437" s="368" t="n"/>
      <c r="DD437" s="368" t="n"/>
    </row>
    <row r="438">
      <c r="A438" s="368" t="n"/>
      <c r="B438" s="368" t="n"/>
      <c r="C438" s="368" t="n"/>
      <c r="D438" s="368" t="n"/>
      <c r="E438" s="368" t="n"/>
      <c r="F438" s="368" t="n"/>
      <c r="G438" s="318" t="n"/>
      <c r="H438" s="368" t="n"/>
      <c r="I438" s="368" t="n"/>
      <c r="J438" s="368" t="n"/>
      <c r="K438" s="368" t="n"/>
      <c r="L438" s="368" t="n"/>
      <c r="M438" s="368" t="n"/>
      <c r="N438" s="368" t="n"/>
      <c r="O438" s="368" t="n"/>
      <c r="P438" s="368" t="n"/>
      <c r="Q438" s="368" t="n"/>
      <c r="R438" s="368" t="n"/>
      <c r="S438" s="368" t="n"/>
      <c r="T438" s="368" t="n"/>
      <c r="U438" s="368" t="n"/>
      <c r="V438" s="368" t="n"/>
      <c r="W438" s="368" t="n"/>
      <c r="X438" s="368" t="n"/>
      <c r="Y438" s="368" t="n"/>
      <c r="Z438" s="368" t="n"/>
      <c r="AA438" s="368" t="n"/>
      <c r="AB438" s="368" t="n"/>
      <c r="AC438" s="368" t="n"/>
      <c r="AD438" s="368" t="n"/>
      <c r="AE438" s="368" t="n"/>
      <c r="AF438" s="368" t="n"/>
      <c r="AG438" s="368" t="n"/>
      <c r="AH438" s="368" t="n"/>
      <c r="AI438" s="368" t="n"/>
      <c r="AJ438" s="368" t="n"/>
      <c r="AK438" s="368" t="n"/>
      <c r="AL438" s="368" t="n"/>
      <c r="AM438" s="368" t="n"/>
      <c r="AN438" s="368" t="n"/>
      <c r="AO438" s="368" t="n"/>
      <c r="AP438" s="319" t="n"/>
      <c r="AQ438" s="368" t="n"/>
      <c r="AR438" s="368" t="n"/>
      <c r="AS438" s="368" t="n"/>
      <c r="AT438" s="368" t="n"/>
      <c r="AU438" s="368" t="n"/>
      <c r="AV438" s="368" t="n"/>
      <c r="AW438" s="368" t="n"/>
      <c r="AX438" s="368" t="n"/>
      <c r="AY438" s="368" t="n"/>
      <c r="AZ438" s="368" t="n"/>
      <c r="BA438" s="368" t="n"/>
      <c r="BB438" s="368" t="n"/>
      <c r="BC438" s="368" t="n"/>
      <c r="BD438" s="368" t="n"/>
      <c r="BE438" s="368" t="n"/>
      <c r="BF438" s="368" t="n"/>
      <c r="BG438" s="368" t="n"/>
      <c r="BH438" s="368" t="n"/>
      <c r="BI438" s="368" t="n"/>
      <c r="BJ438" s="368" t="n"/>
      <c r="BK438" s="368" t="n"/>
      <c r="BL438" s="368" t="n"/>
      <c r="BM438" s="368" t="n"/>
      <c r="BN438" s="368" t="n"/>
      <c r="BO438" s="368" t="n"/>
      <c r="BP438" s="368" t="n"/>
      <c r="BQ438" s="320" t="n"/>
      <c r="BR438" s="368" t="n"/>
      <c r="BS438" s="368" t="n"/>
      <c r="BT438" s="368" t="n"/>
      <c r="BU438" s="368" t="n"/>
      <c r="BV438" s="368" t="n"/>
      <c r="BW438" s="368" t="n"/>
      <c r="BX438" s="368" t="n"/>
      <c r="BY438" s="368" t="n"/>
      <c r="BZ438" s="368" t="n"/>
      <c r="CA438" s="368" t="n"/>
      <c r="CB438" s="368" t="n"/>
      <c r="CC438" s="368" t="n"/>
      <c r="CD438" s="368" t="n"/>
      <c r="CE438" s="368" t="n"/>
      <c r="CF438" s="368" t="n"/>
      <c r="CG438" s="368" t="n"/>
      <c r="CH438" s="368" t="n"/>
      <c r="CI438" s="368" t="n"/>
      <c r="CJ438" s="368" t="n"/>
      <c r="CK438" s="368" t="n"/>
      <c r="CL438" s="368" t="n"/>
      <c r="CM438" s="368" t="n"/>
      <c r="CN438" s="368" t="n"/>
      <c r="CO438" s="368" t="n"/>
      <c r="CP438" s="368" t="n"/>
      <c r="CQ438" s="368" t="n"/>
      <c r="CR438" s="368" t="n"/>
      <c r="CS438" s="368" t="n"/>
      <c r="CT438" s="368" t="n"/>
      <c r="CU438" s="368" t="n"/>
      <c r="CV438" s="368" t="n"/>
      <c r="CW438" s="368" t="n"/>
      <c r="CX438" s="368" t="n"/>
      <c r="CY438" s="368" t="n"/>
      <c r="CZ438" s="368" t="n"/>
      <c r="DA438" s="368" t="n"/>
      <c r="DB438" s="368" t="n"/>
      <c r="DC438" s="368" t="n"/>
      <c r="DD438" s="368" t="n"/>
    </row>
    <row r="439">
      <c r="A439" s="368" t="n"/>
      <c r="B439" s="368" t="n"/>
      <c r="C439" s="368" t="n"/>
      <c r="D439" s="368" t="n"/>
      <c r="E439" s="368" t="n"/>
      <c r="F439" s="368" t="n"/>
      <c r="G439" s="318" t="n"/>
      <c r="H439" s="368" t="n"/>
      <c r="I439" s="368" t="n"/>
      <c r="J439" s="368" t="n"/>
      <c r="K439" s="368" t="n"/>
      <c r="L439" s="368" t="n"/>
      <c r="M439" s="368" t="n"/>
      <c r="N439" s="368" t="n"/>
      <c r="O439" s="368" t="n"/>
      <c r="P439" s="368" t="n"/>
      <c r="Q439" s="368" t="n"/>
      <c r="R439" s="368" t="n"/>
      <c r="S439" s="368" t="n"/>
      <c r="T439" s="368" t="n"/>
      <c r="U439" s="368" t="n"/>
      <c r="V439" s="368" t="n"/>
      <c r="W439" s="368" t="n"/>
      <c r="X439" s="368" t="n"/>
      <c r="Y439" s="368" t="n"/>
      <c r="Z439" s="368" t="n"/>
      <c r="AA439" s="368" t="n"/>
      <c r="AB439" s="368" t="n"/>
      <c r="AC439" s="368" t="n"/>
      <c r="AD439" s="368" t="n"/>
      <c r="AE439" s="368" t="n"/>
      <c r="AF439" s="368" t="n"/>
      <c r="AG439" s="368" t="n"/>
      <c r="AH439" s="368" t="n"/>
      <c r="AI439" s="368" t="n"/>
      <c r="AJ439" s="368" t="n"/>
      <c r="AK439" s="368" t="n"/>
      <c r="AL439" s="368" t="n"/>
      <c r="AM439" s="368" t="n"/>
      <c r="AN439" s="368" t="n"/>
      <c r="AO439" s="368" t="n"/>
      <c r="AP439" s="319" t="n"/>
      <c r="AQ439" s="368" t="n"/>
      <c r="AR439" s="368" t="n"/>
      <c r="AS439" s="368" t="n"/>
      <c r="AT439" s="368" t="n"/>
      <c r="AU439" s="368" t="n"/>
      <c r="AV439" s="368" t="n"/>
      <c r="AW439" s="368" t="n"/>
      <c r="AX439" s="368" t="n"/>
      <c r="AY439" s="368" t="n"/>
      <c r="AZ439" s="368" t="n"/>
      <c r="BA439" s="368" t="n"/>
      <c r="BB439" s="368" t="n"/>
      <c r="BC439" s="368" t="n"/>
      <c r="BD439" s="368" t="n"/>
      <c r="BE439" s="368" t="n"/>
      <c r="BF439" s="368" t="n"/>
      <c r="BG439" s="368" t="n"/>
      <c r="BH439" s="368" t="n"/>
      <c r="BI439" s="368" t="n"/>
      <c r="BJ439" s="368" t="n"/>
      <c r="BK439" s="368" t="n"/>
      <c r="BL439" s="368" t="n"/>
      <c r="BM439" s="368" t="n"/>
      <c r="BN439" s="368" t="n"/>
      <c r="BO439" s="368" t="n"/>
      <c r="BP439" s="368" t="n"/>
      <c r="BQ439" s="320" t="n"/>
      <c r="BR439" s="368" t="n"/>
      <c r="BS439" s="368" t="n"/>
      <c r="BT439" s="368" t="n"/>
      <c r="BU439" s="368" t="n"/>
      <c r="BV439" s="368" t="n"/>
      <c r="BW439" s="368" t="n"/>
      <c r="BX439" s="368" t="n"/>
      <c r="BY439" s="368" t="n"/>
      <c r="BZ439" s="368" t="n"/>
      <c r="CA439" s="368" t="n"/>
      <c r="CB439" s="368" t="n"/>
      <c r="CC439" s="368" t="n"/>
      <c r="CD439" s="368" t="n"/>
      <c r="CE439" s="368" t="n"/>
      <c r="CF439" s="368" t="n"/>
      <c r="CG439" s="368" t="n"/>
      <c r="CH439" s="368" t="n"/>
      <c r="CI439" s="368" t="n"/>
      <c r="CJ439" s="368" t="n"/>
      <c r="CK439" s="368" t="n"/>
      <c r="CL439" s="368" t="n"/>
      <c r="CM439" s="368" t="n"/>
      <c r="CN439" s="368" t="n"/>
      <c r="CO439" s="368" t="n"/>
      <c r="CP439" s="368" t="n"/>
      <c r="CQ439" s="368" t="n"/>
      <c r="CR439" s="368" t="n"/>
      <c r="CS439" s="368" t="n"/>
      <c r="CT439" s="368" t="n"/>
      <c r="CU439" s="368" t="n"/>
      <c r="CV439" s="368" t="n"/>
      <c r="CW439" s="368" t="n"/>
      <c r="CX439" s="368" t="n"/>
      <c r="CY439" s="368" t="n"/>
      <c r="CZ439" s="368" t="n"/>
      <c r="DA439" s="368" t="n"/>
      <c r="DB439" s="368" t="n"/>
      <c r="DC439" s="368" t="n"/>
      <c r="DD439" s="368" t="n"/>
    </row>
    <row r="440">
      <c r="A440" s="368" t="n"/>
      <c r="B440" s="368" t="n"/>
      <c r="C440" s="368" t="n"/>
      <c r="D440" s="368" t="n"/>
      <c r="E440" s="368" t="n"/>
      <c r="F440" s="368" t="n"/>
      <c r="G440" s="318" t="n"/>
      <c r="H440" s="368" t="n"/>
      <c r="I440" s="368" t="n"/>
      <c r="J440" s="368" t="n"/>
      <c r="K440" s="368" t="n"/>
      <c r="L440" s="368" t="n"/>
      <c r="M440" s="368" t="n"/>
      <c r="N440" s="368" t="n"/>
      <c r="O440" s="368" t="n"/>
      <c r="P440" s="368" t="n"/>
      <c r="Q440" s="368" t="n"/>
      <c r="R440" s="368" t="n"/>
      <c r="S440" s="368" t="n"/>
      <c r="T440" s="368" t="n"/>
      <c r="U440" s="368" t="n"/>
      <c r="V440" s="368" t="n"/>
      <c r="W440" s="368" t="n"/>
      <c r="X440" s="368" t="n"/>
      <c r="Y440" s="368" t="n"/>
      <c r="Z440" s="368" t="n"/>
      <c r="AA440" s="368" t="n"/>
      <c r="AB440" s="368" t="n"/>
      <c r="AC440" s="368" t="n"/>
      <c r="AD440" s="368" t="n"/>
      <c r="AE440" s="368" t="n"/>
      <c r="AF440" s="368" t="n"/>
      <c r="AG440" s="368" t="n"/>
      <c r="AH440" s="368" t="n"/>
      <c r="AI440" s="368" t="n"/>
      <c r="AJ440" s="368" t="n"/>
      <c r="AK440" s="368" t="n"/>
      <c r="AL440" s="368" t="n"/>
      <c r="AM440" s="368" t="n"/>
      <c r="AN440" s="368" t="n"/>
      <c r="AO440" s="368" t="n"/>
      <c r="AP440" s="319" t="n"/>
      <c r="AQ440" s="368" t="n"/>
      <c r="AR440" s="368" t="n"/>
      <c r="AS440" s="368" t="n"/>
      <c r="AT440" s="368" t="n"/>
      <c r="AU440" s="368" t="n"/>
      <c r="AV440" s="368" t="n"/>
      <c r="AW440" s="368" t="n"/>
      <c r="AX440" s="368" t="n"/>
      <c r="AY440" s="368" t="n"/>
      <c r="AZ440" s="368" t="n"/>
      <c r="BA440" s="368" t="n"/>
      <c r="BB440" s="368" t="n"/>
      <c r="BC440" s="368" t="n"/>
      <c r="BD440" s="368" t="n"/>
      <c r="BE440" s="368" t="n"/>
      <c r="BF440" s="368" t="n"/>
      <c r="BG440" s="368" t="n"/>
      <c r="BH440" s="368" t="n"/>
      <c r="BI440" s="368" t="n"/>
      <c r="BJ440" s="368" t="n"/>
      <c r="BK440" s="368" t="n"/>
      <c r="BL440" s="368" t="n"/>
      <c r="BM440" s="368" t="n"/>
      <c r="BN440" s="368" t="n"/>
      <c r="BO440" s="368" t="n"/>
      <c r="BP440" s="368" t="n"/>
      <c r="BQ440" s="320" t="n"/>
      <c r="BR440" s="368" t="n"/>
      <c r="BS440" s="368" t="n"/>
      <c r="BT440" s="368" t="n"/>
      <c r="BU440" s="368" t="n"/>
      <c r="BV440" s="368" t="n"/>
      <c r="BW440" s="368" t="n"/>
      <c r="BX440" s="368" t="n"/>
      <c r="BY440" s="368" t="n"/>
      <c r="BZ440" s="368" t="n"/>
      <c r="CA440" s="368" t="n"/>
      <c r="CB440" s="368" t="n"/>
      <c r="CC440" s="368" t="n"/>
      <c r="CD440" s="368" t="n"/>
      <c r="CE440" s="368" t="n"/>
      <c r="CF440" s="368" t="n"/>
      <c r="CG440" s="368" t="n"/>
      <c r="CH440" s="368" t="n"/>
      <c r="CI440" s="368" t="n"/>
      <c r="CJ440" s="368" t="n"/>
      <c r="CK440" s="368" t="n"/>
      <c r="CL440" s="368" t="n"/>
      <c r="CM440" s="368" t="n"/>
      <c r="CN440" s="368" t="n"/>
      <c r="CO440" s="368" t="n"/>
      <c r="CP440" s="368" t="n"/>
      <c r="CQ440" s="368" t="n"/>
      <c r="CR440" s="368" t="n"/>
      <c r="CS440" s="368" t="n"/>
      <c r="CT440" s="368" t="n"/>
      <c r="CU440" s="368" t="n"/>
      <c r="CV440" s="368" t="n"/>
      <c r="CW440" s="368" t="n"/>
      <c r="CX440" s="368" t="n"/>
      <c r="CY440" s="368" t="n"/>
      <c r="CZ440" s="368" t="n"/>
      <c r="DA440" s="368" t="n"/>
      <c r="DB440" s="368" t="n"/>
      <c r="DC440" s="368" t="n"/>
      <c r="DD440" s="368" t="n"/>
    </row>
    <row r="441">
      <c r="A441" s="368" t="n"/>
      <c r="B441" s="368" t="n"/>
      <c r="C441" s="368" t="n"/>
      <c r="D441" s="368" t="n"/>
      <c r="E441" s="368" t="n"/>
      <c r="F441" s="368" t="n"/>
      <c r="G441" s="318" t="n"/>
      <c r="H441" s="368" t="n"/>
      <c r="I441" s="368" t="n"/>
      <c r="J441" s="368" t="n"/>
      <c r="K441" s="368" t="n"/>
      <c r="L441" s="368" t="n"/>
      <c r="M441" s="368" t="n"/>
      <c r="N441" s="368" t="n"/>
      <c r="O441" s="368" t="n"/>
      <c r="P441" s="368" t="n"/>
      <c r="Q441" s="368" t="n"/>
      <c r="R441" s="368" t="n"/>
      <c r="S441" s="368" t="n"/>
      <c r="T441" s="368" t="n"/>
      <c r="U441" s="368" t="n"/>
      <c r="V441" s="368" t="n"/>
      <c r="W441" s="368" t="n"/>
      <c r="X441" s="368" t="n"/>
      <c r="Y441" s="368" t="n"/>
      <c r="Z441" s="368" t="n"/>
      <c r="AA441" s="368" t="n"/>
      <c r="AB441" s="368" t="n"/>
      <c r="AC441" s="368" t="n"/>
      <c r="AD441" s="368" t="n"/>
      <c r="AE441" s="368" t="n"/>
      <c r="AF441" s="368" t="n"/>
      <c r="AG441" s="368" t="n"/>
      <c r="AH441" s="368" t="n"/>
      <c r="AI441" s="368" t="n"/>
      <c r="AJ441" s="368" t="n"/>
      <c r="AK441" s="368" t="n"/>
      <c r="AL441" s="368" t="n"/>
      <c r="AM441" s="368" t="n"/>
      <c r="AN441" s="368" t="n"/>
      <c r="AO441" s="368" t="n"/>
      <c r="AP441" s="319" t="n"/>
      <c r="AQ441" s="368" t="n"/>
      <c r="AR441" s="368" t="n"/>
      <c r="AS441" s="368" t="n"/>
      <c r="AT441" s="368" t="n"/>
      <c r="AU441" s="368" t="n"/>
      <c r="AV441" s="368" t="n"/>
      <c r="AW441" s="368" t="n"/>
      <c r="AX441" s="368" t="n"/>
      <c r="AY441" s="368" t="n"/>
      <c r="AZ441" s="368" t="n"/>
      <c r="BA441" s="368" t="n"/>
      <c r="BB441" s="368" t="n"/>
      <c r="BC441" s="368" t="n"/>
      <c r="BD441" s="368" t="n"/>
      <c r="BE441" s="368" t="n"/>
      <c r="BF441" s="368" t="n"/>
      <c r="BG441" s="368" t="n"/>
      <c r="BH441" s="368" t="n"/>
      <c r="BI441" s="368" t="n"/>
      <c r="BJ441" s="368" t="n"/>
      <c r="BK441" s="368" t="n"/>
      <c r="BL441" s="368" t="n"/>
      <c r="BM441" s="368" t="n"/>
      <c r="BN441" s="368" t="n"/>
      <c r="BO441" s="368" t="n"/>
      <c r="BP441" s="368" t="n"/>
      <c r="BQ441" s="320" t="n"/>
      <c r="BR441" s="368" t="n"/>
      <c r="BS441" s="368" t="n"/>
      <c r="BT441" s="368" t="n"/>
      <c r="BU441" s="368" t="n"/>
      <c r="BV441" s="368" t="n"/>
      <c r="BW441" s="368" t="n"/>
      <c r="BX441" s="368" t="n"/>
      <c r="BY441" s="368" t="n"/>
      <c r="BZ441" s="368" t="n"/>
      <c r="CA441" s="368" t="n"/>
      <c r="CB441" s="368" t="n"/>
      <c r="CC441" s="368" t="n"/>
      <c r="CD441" s="368" t="n"/>
      <c r="CE441" s="368" t="n"/>
      <c r="CF441" s="368" t="n"/>
      <c r="CG441" s="368" t="n"/>
      <c r="CH441" s="368" t="n"/>
      <c r="CI441" s="368" t="n"/>
      <c r="CJ441" s="368" t="n"/>
      <c r="CK441" s="368" t="n"/>
      <c r="CL441" s="368" t="n"/>
      <c r="CM441" s="368" t="n"/>
      <c r="CN441" s="368" t="n"/>
      <c r="CO441" s="368" t="n"/>
      <c r="CP441" s="368" t="n"/>
      <c r="CQ441" s="368" t="n"/>
      <c r="CR441" s="368" t="n"/>
      <c r="CS441" s="368" t="n"/>
      <c r="CT441" s="368" t="n"/>
      <c r="CU441" s="368" t="n"/>
      <c r="CV441" s="368" t="n"/>
      <c r="CW441" s="368" t="n"/>
      <c r="CX441" s="368" t="n"/>
      <c r="CY441" s="368" t="n"/>
      <c r="CZ441" s="368" t="n"/>
      <c r="DA441" s="368" t="n"/>
      <c r="DB441" s="368" t="n"/>
      <c r="DC441" s="368" t="n"/>
      <c r="DD441" s="368" t="n"/>
    </row>
    <row r="442">
      <c r="A442" s="368" t="n"/>
      <c r="B442" s="368" t="n"/>
      <c r="C442" s="368" t="n"/>
      <c r="D442" s="368" t="n"/>
      <c r="E442" s="368" t="n"/>
      <c r="F442" s="368" t="n"/>
      <c r="G442" s="318" t="n"/>
      <c r="H442" s="368" t="n"/>
      <c r="I442" s="368" t="n"/>
      <c r="J442" s="368" t="n"/>
      <c r="K442" s="368" t="n"/>
      <c r="L442" s="368" t="n"/>
      <c r="M442" s="368" t="n"/>
      <c r="N442" s="368" t="n"/>
      <c r="O442" s="368" t="n"/>
      <c r="P442" s="368" t="n"/>
      <c r="Q442" s="368" t="n"/>
      <c r="R442" s="368" t="n"/>
      <c r="S442" s="368" t="n"/>
      <c r="T442" s="368" t="n"/>
      <c r="U442" s="368" t="n"/>
      <c r="V442" s="368" t="n"/>
      <c r="W442" s="368" t="n"/>
      <c r="X442" s="368" t="n"/>
      <c r="Y442" s="368" t="n"/>
      <c r="Z442" s="368" t="n"/>
      <c r="AA442" s="368" t="n"/>
      <c r="AB442" s="368" t="n"/>
      <c r="AC442" s="368" t="n"/>
      <c r="AD442" s="368" t="n"/>
      <c r="AE442" s="368" t="n"/>
      <c r="AF442" s="368" t="n"/>
      <c r="AG442" s="368" t="n"/>
      <c r="AH442" s="368" t="n"/>
      <c r="AI442" s="368" t="n"/>
      <c r="AJ442" s="368" t="n"/>
      <c r="AK442" s="368" t="n"/>
      <c r="AL442" s="368" t="n"/>
      <c r="AM442" s="368" t="n"/>
      <c r="AN442" s="368" t="n"/>
      <c r="AO442" s="368" t="n"/>
      <c r="AP442" s="319" t="n"/>
      <c r="AQ442" s="368" t="n"/>
      <c r="AR442" s="368" t="n"/>
      <c r="AS442" s="368" t="n"/>
      <c r="AT442" s="368" t="n"/>
      <c r="AU442" s="368" t="n"/>
      <c r="AV442" s="368" t="n"/>
      <c r="AW442" s="368" t="n"/>
      <c r="AX442" s="368" t="n"/>
      <c r="AY442" s="368" t="n"/>
      <c r="AZ442" s="368" t="n"/>
      <c r="BA442" s="368" t="n"/>
      <c r="BB442" s="368" t="n"/>
      <c r="BC442" s="368" t="n"/>
      <c r="BD442" s="368" t="n"/>
      <c r="BE442" s="368" t="n"/>
      <c r="BF442" s="368" t="n"/>
      <c r="BG442" s="368" t="n"/>
      <c r="BH442" s="368" t="n"/>
      <c r="BI442" s="368" t="n"/>
      <c r="BJ442" s="368" t="n"/>
      <c r="BK442" s="368" t="n"/>
      <c r="BL442" s="368" t="n"/>
      <c r="BM442" s="368" t="n"/>
      <c r="BN442" s="368" t="n"/>
      <c r="BO442" s="368" t="n"/>
      <c r="BP442" s="368" t="n"/>
      <c r="BQ442" s="320" t="n"/>
      <c r="BR442" s="368" t="n"/>
      <c r="BS442" s="368" t="n"/>
      <c r="BT442" s="368" t="n"/>
      <c r="BU442" s="368" t="n"/>
      <c r="BV442" s="368" t="n"/>
      <c r="BW442" s="368" t="n"/>
      <c r="BX442" s="368" t="n"/>
      <c r="BY442" s="368" t="n"/>
      <c r="BZ442" s="368" t="n"/>
      <c r="CA442" s="368" t="n"/>
      <c r="CB442" s="368" t="n"/>
      <c r="CC442" s="368" t="n"/>
      <c r="CD442" s="368" t="n"/>
      <c r="CE442" s="368" t="n"/>
      <c r="CF442" s="368" t="n"/>
      <c r="CG442" s="368" t="n"/>
      <c r="CH442" s="368" t="n"/>
      <c r="CI442" s="368" t="n"/>
      <c r="CJ442" s="368" t="n"/>
      <c r="CK442" s="368" t="n"/>
      <c r="CL442" s="368" t="n"/>
      <c r="CM442" s="368" t="n"/>
      <c r="CN442" s="368" t="n"/>
      <c r="CO442" s="368" t="n"/>
      <c r="CP442" s="368" t="n"/>
      <c r="CQ442" s="368" t="n"/>
      <c r="CR442" s="368" t="n"/>
      <c r="CS442" s="368" t="n"/>
      <c r="CT442" s="368" t="n"/>
      <c r="CU442" s="368" t="n"/>
      <c r="CV442" s="368" t="n"/>
      <c r="CW442" s="368" t="n"/>
      <c r="CX442" s="368" t="n"/>
      <c r="CY442" s="368" t="n"/>
      <c r="CZ442" s="368" t="n"/>
      <c r="DA442" s="368" t="n"/>
      <c r="DB442" s="368" t="n"/>
      <c r="DC442" s="368" t="n"/>
      <c r="DD442" s="368" t="n"/>
    </row>
    <row r="443">
      <c r="A443" s="368" t="n"/>
      <c r="B443" s="368" t="n"/>
      <c r="C443" s="368" t="n"/>
      <c r="D443" s="368" t="n"/>
      <c r="E443" s="368" t="n"/>
      <c r="F443" s="368" t="n"/>
      <c r="G443" s="318" t="n"/>
      <c r="H443" s="368" t="n"/>
      <c r="I443" s="368" t="n"/>
      <c r="J443" s="368" t="n"/>
      <c r="K443" s="368" t="n"/>
      <c r="L443" s="368" t="n"/>
      <c r="M443" s="368" t="n"/>
      <c r="N443" s="368" t="n"/>
      <c r="O443" s="368" t="n"/>
      <c r="P443" s="368" t="n"/>
      <c r="Q443" s="368" t="n"/>
      <c r="R443" s="368" t="n"/>
      <c r="S443" s="368" t="n"/>
      <c r="T443" s="368" t="n"/>
      <c r="U443" s="368" t="n"/>
      <c r="V443" s="368" t="n"/>
      <c r="W443" s="368" t="n"/>
      <c r="X443" s="368" t="n"/>
      <c r="Y443" s="368" t="n"/>
      <c r="Z443" s="368" t="n"/>
      <c r="AA443" s="368" t="n"/>
      <c r="AB443" s="368" t="n"/>
      <c r="AC443" s="368" t="n"/>
      <c r="AD443" s="368" t="n"/>
      <c r="AE443" s="368" t="n"/>
      <c r="AF443" s="368" t="n"/>
      <c r="AG443" s="368" t="n"/>
      <c r="AH443" s="368" t="n"/>
      <c r="AI443" s="368" t="n"/>
      <c r="AJ443" s="368" t="n"/>
      <c r="AK443" s="368" t="n"/>
      <c r="AL443" s="368" t="n"/>
      <c r="AM443" s="368" t="n"/>
      <c r="AN443" s="368" t="n"/>
      <c r="AO443" s="368" t="n"/>
      <c r="AP443" s="319" t="n"/>
      <c r="AQ443" s="368" t="n"/>
      <c r="AR443" s="368" t="n"/>
      <c r="AS443" s="368" t="n"/>
      <c r="AT443" s="368" t="n"/>
      <c r="AU443" s="368" t="n"/>
      <c r="AV443" s="368" t="n"/>
      <c r="AW443" s="368" t="n"/>
      <c r="AX443" s="368" t="n"/>
      <c r="AY443" s="368" t="n"/>
      <c r="AZ443" s="368" t="n"/>
      <c r="BA443" s="368" t="n"/>
      <c r="BB443" s="368" t="n"/>
      <c r="BC443" s="368" t="n"/>
      <c r="BD443" s="368" t="n"/>
      <c r="BE443" s="368" t="n"/>
      <c r="BF443" s="368" t="n"/>
      <c r="BG443" s="368" t="n"/>
      <c r="BH443" s="368" t="n"/>
      <c r="BI443" s="368" t="n"/>
      <c r="BJ443" s="368" t="n"/>
      <c r="BK443" s="368" t="n"/>
      <c r="BL443" s="368" t="n"/>
      <c r="BM443" s="368" t="n"/>
      <c r="BN443" s="368" t="n"/>
      <c r="BO443" s="368" t="n"/>
      <c r="BP443" s="368" t="n"/>
      <c r="BQ443" s="320" t="n"/>
      <c r="BR443" s="368" t="n"/>
      <c r="BS443" s="368" t="n"/>
      <c r="BT443" s="368" t="n"/>
      <c r="BU443" s="368" t="n"/>
      <c r="BV443" s="368" t="n"/>
      <c r="BW443" s="368" t="n"/>
      <c r="BX443" s="368" t="n"/>
      <c r="BY443" s="368" t="n"/>
      <c r="BZ443" s="368" t="n"/>
      <c r="CA443" s="368" t="n"/>
      <c r="CB443" s="368" t="n"/>
      <c r="CC443" s="368" t="n"/>
      <c r="CD443" s="368" t="n"/>
      <c r="CE443" s="368" t="n"/>
      <c r="CF443" s="368" t="n"/>
      <c r="CG443" s="368" t="n"/>
      <c r="CH443" s="368" t="n"/>
      <c r="CI443" s="368" t="n"/>
      <c r="CJ443" s="368" t="n"/>
      <c r="CK443" s="368" t="n"/>
      <c r="CL443" s="368" t="n"/>
      <c r="CM443" s="368" t="n"/>
      <c r="CN443" s="368" t="n"/>
      <c r="CO443" s="368" t="n"/>
      <c r="CP443" s="368" t="n"/>
      <c r="CQ443" s="368" t="n"/>
      <c r="CR443" s="368" t="n"/>
      <c r="CS443" s="368" t="n"/>
      <c r="CT443" s="368" t="n"/>
      <c r="CU443" s="368" t="n"/>
      <c r="CV443" s="368" t="n"/>
      <c r="CW443" s="368" t="n"/>
      <c r="CX443" s="368" t="n"/>
      <c r="CY443" s="368" t="n"/>
      <c r="CZ443" s="368" t="n"/>
      <c r="DA443" s="368" t="n"/>
      <c r="DB443" s="368" t="n"/>
      <c r="DC443" s="368" t="n"/>
      <c r="DD443" s="368" t="n"/>
    </row>
    <row r="444">
      <c r="A444" s="368" t="n"/>
      <c r="B444" s="368" t="n"/>
      <c r="C444" s="368" t="n"/>
      <c r="D444" s="368" t="n"/>
      <c r="E444" s="368" t="n"/>
      <c r="F444" s="368" t="n"/>
      <c r="G444" s="318" t="n"/>
      <c r="H444" s="368" t="n"/>
      <c r="I444" s="368" t="n"/>
      <c r="J444" s="368" t="n"/>
      <c r="K444" s="368" t="n"/>
      <c r="L444" s="368" t="n"/>
      <c r="M444" s="368" t="n"/>
      <c r="N444" s="368" t="n"/>
      <c r="O444" s="368" t="n"/>
      <c r="P444" s="368" t="n"/>
      <c r="Q444" s="368" t="n"/>
      <c r="R444" s="368" t="n"/>
      <c r="S444" s="368" t="n"/>
      <c r="T444" s="368" t="n"/>
      <c r="U444" s="368" t="n"/>
      <c r="V444" s="368" t="n"/>
      <c r="W444" s="368" t="n"/>
      <c r="X444" s="368" t="n"/>
      <c r="Y444" s="368" t="n"/>
      <c r="Z444" s="368" t="n"/>
      <c r="AA444" s="368" t="n"/>
      <c r="AB444" s="368" t="n"/>
      <c r="AC444" s="368" t="n"/>
      <c r="AD444" s="368" t="n"/>
      <c r="AE444" s="368" t="n"/>
      <c r="AF444" s="368" t="n"/>
      <c r="AG444" s="368" t="n"/>
      <c r="AH444" s="368" t="n"/>
      <c r="AI444" s="368" t="n"/>
      <c r="AJ444" s="368" t="n"/>
      <c r="AK444" s="368" t="n"/>
      <c r="AL444" s="368" t="n"/>
      <c r="AM444" s="368" t="n"/>
      <c r="AN444" s="368" t="n"/>
      <c r="AO444" s="368" t="n"/>
      <c r="AP444" s="319" t="n"/>
      <c r="AQ444" s="368" t="n"/>
      <c r="AR444" s="368" t="n"/>
      <c r="AS444" s="368" t="n"/>
      <c r="AT444" s="368" t="n"/>
      <c r="AU444" s="368" t="n"/>
      <c r="AV444" s="368" t="n"/>
      <c r="AW444" s="368" t="n"/>
      <c r="AX444" s="368" t="n"/>
      <c r="AY444" s="368" t="n"/>
      <c r="AZ444" s="368" t="n"/>
      <c r="BA444" s="368" t="n"/>
      <c r="BB444" s="368" t="n"/>
      <c r="BC444" s="368" t="n"/>
      <c r="BD444" s="368" t="n"/>
      <c r="BE444" s="368" t="n"/>
      <c r="BF444" s="368" t="n"/>
      <c r="BG444" s="368" t="n"/>
      <c r="BH444" s="368" t="n"/>
      <c r="BI444" s="368" t="n"/>
      <c r="BJ444" s="368" t="n"/>
      <c r="BK444" s="368" t="n"/>
      <c r="BL444" s="368" t="n"/>
      <c r="BM444" s="368" t="n"/>
      <c r="BN444" s="368" t="n"/>
      <c r="BO444" s="368" t="n"/>
      <c r="BP444" s="368" t="n"/>
      <c r="BQ444" s="320" t="n"/>
      <c r="BR444" s="368" t="n"/>
      <c r="BS444" s="368" t="n"/>
      <c r="BT444" s="368" t="n"/>
      <c r="BU444" s="368" t="n"/>
      <c r="BV444" s="368" t="n"/>
      <c r="BW444" s="368" t="n"/>
      <c r="BX444" s="368" t="n"/>
      <c r="BY444" s="368" t="n"/>
      <c r="BZ444" s="368" t="n"/>
      <c r="CA444" s="368" t="n"/>
      <c r="CB444" s="368" t="n"/>
      <c r="CC444" s="368" t="n"/>
      <c r="CD444" s="368" t="n"/>
      <c r="CE444" s="368" t="n"/>
      <c r="CF444" s="368" t="n"/>
      <c r="CG444" s="368" t="n"/>
      <c r="CH444" s="368" t="n"/>
      <c r="CI444" s="368" t="n"/>
      <c r="CJ444" s="368" t="n"/>
      <c r="CK444" s="368" t="n"/>
      <c r="CL444" s="368" t="n"/>
      <c r="CM444" s="368" t="n"/>
      <c r="CN444" s="368" t="n"/>
      <c r="CO444" s="368" t="n"/>
      <c r="CP444" s="368" t="n"/>
      <c r="CQ444" s="368" t="n"/>
      <c r="CR444" s="368" t="n"/>
      <c r="CS444" s="368" t="n"/>
      <c r="CT444" s="368" t="n"/>
      <c r="CU444" s="368" t="n"/>
      <c r="CV444" s="368" t="n"/>
      <c r="CW444" s="368" t="n"/>
      <c r="CX444" s="368" t="n"/>
      <c r="CY444" s="368" t="n"/>
      <c r="CZ444" s="368" t="n"/>
      <c r="DA444" s="368" t="n"/>
      <c r="DB444" s="368" t="n"/>
      <c r="DC444" s="368" t="n"/>
      <c r="DD444" s="368" t="n"/>
    </row>
    <row r="445">
      <c r="A445" s="368" t="n"/>
      <c r="B445" s="368" t="n"/>
      <c r="C445" s="368" t="n"/>
      <c r="D445" s="368" t="n"/>
      <c r="E445" s="368" t="n"/>
      <c r="F445" s="368" t="n"/>
      <c r="G445" s="318" t="n"/>
      <c r="H445" s="368" t="n"/>
      <c r="I445" s="368" t="n"/>
      <c r="J445" s="368" t="n"/>
      <c r="K445" s="368" t="n"/>
      <c r="L445" s="368" t="n"/>
      <c r="M445" s="368" t="n"/>
      <c r="N445" s="368" t="n"/>
      <c r="O445" s="368" t="n"/>
      <c r="P445" s="368" t="n"/>
      <c r="Q445" s="368" t="n"/>
      <c r="R445" s="368" t="n"/>
      <c r="S445" s="368" t="n"/>
      <c r="T445" s="368" t="n"/>
      <c r="U445" s="368" t="n"/>
      <c r="V445" s="368" t="n"/>
      <c r="W445" s="368" t="n"/>
      <c r="X445" s="368" t="n"/>
      <c r="Y445" s="368" t="n"/>
      <c r="Z445" s="368" t="n"/>
      <c r="AA445" s="368" t="n"/>
      <c r="AB445" s="368" t="n"/>
      <c r="AC445" s="368" t="n"/>
      <c r="AD445" s="368" t="n"/>
      <c r="AE445" s="368" t="n"/>
      <c r="AF445" s="368" t="n"/>
      <c r="AG445" s="368" t="n"/>
      <c r="AH445" s="368" t="n"/>
      <c r="AI445" s="368" t="n"/>
      <c r="AJ445" s="368" t="n"/>
      <c r="AK445" s="368" t="n"/>
      <c r="AL445" s="368" t="n"/>
      <c r="AM445" s="368" t="n"/>
      <c r="AN445" s="368" t="n"/>
      <c r="AO445" s="368" t="n"/>
      <c r="AP445" s="319" t="n"/>
      <c r="AQ445" s="368" t="n"/>
      <c r="AR445" s="368" t="n"/>
      <c r="AS445" s="368" t="n"/>
      <c r="AT445" s="368" t="n"/>
      <c r="AU445" s="368" t="n"/>
      <c r="AV445" s="368" t="n"/>
      <c r="AW445" s="368" t="n"/>
      <c r="AX445" s="368" t="n"/>
      <c r="AY445" s="368" t="n"/>
      <c r="AZ445" s="368" t="n"/>
      <c r="BA445" s="368" t="n"/>
      <c r="BB445" s="368" t="n"/>
      <c r="BC445" s="368" t="n"/>
      <c r="BD445" s="368" t="n"/>
      <c r="BE445" s="368" t="n"/>
      <c r="BF445" s="368" t="n"/>
      <c r="BG445" s="368" t="n"/>
      <c r="BH445" s="368" t="n"/>
      <c r="BI445" s="368" t="n"/>
      <c r="BJ445" s="368" t="n"/>
      <c r="BK445" s="368" t="n"/>
      <c r="BL445" s="368" t="n"/>
      <c r="BM445" s="368" t="n"/>
      <c r="BN445" s="368" t="n"/>
      <c r="BO445" s="368" t="n"/>
      <c r="BP445" s="368" t="n"/>
      <c r="BQ445" s="320" t="n"/>
      <c r="BR445" s="368" t="n"/>
      <c r="BS445" s="368" t="n"/>
      <c r="BT445" s="368" t="n"/>
      <c r="BU445" s="368" t="n"/>
      <c r="BV445" s="368" t="n"/>
      <c r="BW445" s="368" t="n"/>
      <c r="BX445" s="368" t="n"/>
      <c r="BY445" s="368" t="n"/>
      <c r="BZ445" s="368" t="n"/>
      <c r="CA445" s="368" t="n"/>
      <c r="CB445" s="368" t="n"/>
      <c r="CC445" s="368" t="n"/>
      <c r="CD445" s="368" t="n"/>
      <c r="CE445" s="368" t="n"/>
      <c r="CF445" s="368" t="n"/>
      <c r="CG445" s="368" t="n"/>
      <c r="CH445" s="368" t="n"/>
      <c r="CI445" s="368" t="n"/>
      <c r="CJ445" s="368" t="n"/>
      <c r="CK445" s="368" t="n"/>
      <c r="CL445" s="368" t="n"/>
      <c r="CM445" s="368" t="n"/>
      <c r="CN445" s="368" t="n"/>
      <c r="CO445" s="368" t="n"/>
      <c r="CP445" s="368" t="n"/>
      <c r="CQ445" s="368" t="n"/>
      <c r="CR445" s="368" t="n"/>
      <c r="CS445" s="368" t="n"/>
      <c r="CT445" s="368" t="n"/>
      <c r="CU445" s="368" t="n"/>
      <c r="CV445" s="368" t="n"/>
      <c r="CW445" s="368" t="n"/>
      <c r="CX445" s="368" t="n"/>
      <c r="CY445" s="368" t="n"/>
      <c r="CZ445" s="368" t="n"/>
      <c r="DA445" s="368" t="n"/>
      <c r="DB445" s="368" t="n"/>
      <c r="DC445" s="368" t="n"/>
      <c r="DD445" s="368" t="n"/>
    </row>
    <row r="446">
      <c r="A446" s="368" t="n"/>
      <c r="B446" s="368" t="n"/>
      <c r="C446" s="368" t="n"/>
      <c r="D446" s="368" t="n"/>
      <c r="E446" s="368" t="n"/>
      <c r="F446" s="368" t="n"/>
      <c r="G446" s="318" t="n"/>
      <c r="H446" s="368" t="n"/>
      <c r="I446" s="368" t="n"/>
      <c r="J446" s="368" t="n"/>
      <c r="K446" s="368" t="n"/>
      <c r="L446" s="368" t="n"/>
      <c r="M446" s="368" t="n"/>
      <c r="N446" s="368" t="n"/>
      <c r="O446" s="368" t="n"/>
      <c r="P446" s="368" t="n"/>
      <c r="Q446" s="368" t="n"/>
      <c r="R446" s="368" t="n"/>
      <c r="S446" s="368" t="n"/>
      <c r="T446" s="368" t="n"/>
      <c r="U446" s="368" t="n"/>
      <c r="V446" s="368" t="n"/>
      <c r="W446" s="368" t="n"/>
      <c r="X446" s="368" t="n"/>
      <c r="Y446" s="368" t="n"/>
      <c r="Z446" s="368" t="n"/>
      <c r="AA446" s="368" t="n"/>
      <c r="AB446" s="368" t="n"/>
      <c r="AC446" s="368" t="n"/>
      <c r="AD446" s="368" t="n"/>
      <c r="AE446" s="368" t="n"/>
      <c r="AF446" s="368" t="n"/>
      <c r="AG446" s="368" t="n"/>
      <c r="AH446" s="368" t="n"/>
      <c r="AI446" s="368" t="n"/>
      <c r="AJ446" s="368" t="n"/>
      <c r="AK446" s="368" t="n"/>
      <c r="AL446" s="368" t="n"/>
      <c r="AM446" s="368" t="n"/>
      <c r="AN446" s="368" t="n"/>
      <c r="AO446" s="368" t="n"/>
      <c r="AP446" s="319" t="n"/>
      <c r="AQ446" s="368" t="n"/>
      <c r="AR446" s="368" t="n"/>
      <c r="AS446" s="368" t="n"/>
      <c r="AT446" s="368" t="n"/>
      <c r="AU446" s="368" t="n"/>
      <c r="AV446" s="368" t="n"/>
      <c r="AW446" s="368" t="n"/>
      <c r="AX446" s="368" t="n"/>
      <c r="AY446" s="368" t="n"/>
      <c r="AZ446" s="368" t="n"/>
      <c r="BA446" s="368" t="n"/>
      <c r="BB446" s="368" t="n"/>
      <c r="BC446" s="368" t="n"/>
      <c r="BD446" s="368" t="n"/>
      <c r="BE446" s="368" t="n"/>
      <c r="BF446" s="368" t="n"/>
      <c r="BG446" s="368" t="n"/>
      <c r="BH446" s="368" t="n"/>
      <c r="BI446" s="368" t="n"/>
      <c r="BJ446" s="368" t="n"/>
      <c r="BK446" s="368" t="n"/>
      <c r="BL446" s="368" t="n"/>
      <c r="BM446" s="368" t="n"/>
      <c r="BN446" s="368" t="n"/>
      <c r="BO446" s="368" t="n"/>
      <c r="BP446" s="368" t="n"/>
      <c r="BQ446" s="320" t="n"/>
      <c r="BR446" s="368" t="n"/>
      <c r="BS446" s="368" t="n"/>
      <c r="BT446" s="368" t="n"/>
      <c r="BU446" s="368" t="n"/>
      <c r="BV446" s="368" t="n"/>
      <c r="BW446" s="368" t="n"/>
      <c r="BX446" s="368" t="n"/>
      <c r="BY446" s="368" t="n"/>
      <c r="BZ446" s="368" t="n"/>
      <c r="CA446" s="368" t="n"/>
      <c r="CB446" s="368" t="n"/>
      <c r="CC446" s="368" t="n"/>
      <c r="CD446" s="368" t="n"/>
      <c r="CE446" s="368" t="n"/>
      <c r="CF446" s="368" t="n"/>
      <c r="CG446" s="368" t="n"/>
      <c r="CH446" s="368" t="n"/>
      <c r="CI446" s="368" t="n"/>
      <c r="CJ446" s="368" t="n"/>
      <c r="CK446" s="368" t="n"/>
      <c r="CL446" s="368" t="n"/>
      <c r="CM446" s="368" t="n"/>
      <c r="CN446" s="368" t="n"/>
      <c r="CO446" s="368" t="n"/>
      <c r="CP446" s="368" t="n"/>
      <c r="CQ446" s="368" t="n"/>
      <c r="CR446" s="368" t="n"/>
      <c r="CS446" s="368" t="n"/>
      <c r="CT446" s="368" t="n"/>
      <c r="CU446" s="368" t="n"/>
      <c r="CV446" s="368" t="n"/>
      <c r="CW446" s="368" t="n"/>
      <c r="CX446" s="368" t="n"/>
      <c r="CY446" s="368" t="n"/>
      <c r="CZ446" s="368" t="n"/>
      <c r="DA446" s="368" t="n"/>
      <c r="DB446" s="368" t="n"/>
      <c r="DC446" s="368" t="n"/>
      <c r="DD446" s="368" t="n"/>
    </row>
    <row r="447">
      <c r="A447" s="368" t="n"/>
      <c r="B447" s="368" t="n"/>
      <c r="C447" s="368" t="n"/>
      <c r="D447" s="368" t="n"/>
      <c r="E447" s="368" t="n"/>
      <c r="F447" s="368" t="n"/>
      <c r="G447" s="318" t="n"/>
      <c r="H447" s="368" t="n"/>
      <c r="I447" s="368" t="n"/>
      <c r="J447" s="368" t="n"/>
      <c r="K447" s="368" t="n"/>
      <c r="L447" s="368" t="n"/>
      <c r="M447" s="368" t="n"/>
      <c r="N447" s="368" t="n"/>
      <c r="O447" s="368" t="n"/>
      <c r="P447" s="368" t="n"/>
      <c r="Q447" s="368" t="n"/>
      <c r="R447" s="368" t="n"/>
      <c r="S447" s="368" t="n"/>
      <c r="T447" s="368" t="n"/>
      <c r="U447" s="368" t="n"/>
      <c r="V447" s="368" t="n"/>
      <c r="W447" s="368" t="n"/>
      <c r="X447" s="368" t="n"/>
      <c r="Y447" s="368" t="n"/>
      <c r="Z447" s="368" t="n"/>
      <c r="AA447" s="368" t="n"/>
      <c r="AB447" s="368" t="n"/>
      <c r="AC447" s="368" t="n"/>
      <c r="AD447" s="368" t="n"/>
      <c r="AE447" s="368" t="n"/>
      <c r="AF447" s="368" t="n"/>
      <c r="AG447" s="368" t="n"/>
      <c r="AH447" s="368" t="n"/>
      <c r="AI447" s="368" t="n"/>
      <c r="AJ447" s="368" t="n"/>
      <c r="AK447" s="368" t="n"/>
      <c r="AL447" s="368" t="n"/>
      <c r="AM447" s="368" t="n"/>
      <c r="AN447" s="368" t="n"/>
      <c r="AO447" s="368" t="n"/>
      <c r="AP447" s="319" t="n"/>
      <c r="AQ447" s="368" t="n"/>
      <c r="AR447" s="368" t="n"/>
      <c r="AS447" s="368" t="n"/>
      <c r="AT447" s="368" t="n"/>
      <c r="AU447" s="368" t="n"/>
      <c r="AV447" s="368" t="n"/>
      <c r="AW447" s="368" t="n"/>
      <c r="AX447" s="368" t="n"/>
      <c r="AY447" s="368" t="n"/>
      <c r="AZ447" s="368" t="n"/>
      <c r="BA447" s="368" t="n"/>
      <c r="BB447" s="368" t="n"/>
      <c r="BC447" s="368" t="n"/>
      <c r="BD447" s="368" t="n"/>
      <c r="BE447" s="368" t="n"/>
      <c r="BF447" s="368" t="n"/>
      <c r="BG447" s="368" t="n"/>
      <c r="BH447" s="368" t="n"/>
      <c r="BI447" s="368" t="n"/>
      <c r="BJ447" s="368" t="n"/>
      <c r="BK447" s="368" t="n"/>
      <c r="BL447" s="368" t="n"/>
      <c r="BM447" s="368" t="n"/>
      <c r="BN447" s="368" t="n"/>
      <c r="BO447" s="368" t="n"/>
      <c r="BP447" s="368" t="n"/>
      <c r="BQ447" s="320" t="n"/>
      <c r="BR447" s="368" t="n"/>
      <c r="BS447" s="368" t="n"/>
      <c r="BT447" s="368" t="n"/>
      <c r="BU447" s="368" t="n"/>
      <c r="BV447" s="368" t="n"/>
      <c r="BW447" s="368" t="n"/>
      <c r="BX447" s="368" t="n"/>
      <c r="BY447" s="368" t="n"/>
      <c r="BZ447" s="368" t="n"/>
      <c r="CA447" s="368" t="n"/>
      <c r="CB447" s="368" t="n"/>
      <c r="CC447" s="368" t="n"/>
      <c r="CD447" s="368" t="n"/>
      <c r="CE447" s="368" t="n"/>
      <c r="CF447" s="368" t="n"/>
      <c r="CG447" s="368" t="n"/>
      <c r="CH447" s="368" t="n"/>
      <c r="CI447" s="368" t="n"/>
      <c r="CJ447" s="368" t="n"/>
      <c r="CK447" s="368" t="n"/>
      <c r="CL447" s="368" t="n"/>
      <c r="CM447" s="368" t="n"/>
      <c r="CN447" s="368" t="n"/>
      <c r="CO447" s="368" t="n"/>
      <c r="CP447" s="368" t="n"/>
      <c r="CQ447" s="368" t="n"/>
      <c r="CR447" s="368" t="n"/>
      <c r="CS447" s="368" t="n"/>
      <c r="CT447" s="368" t="n"/>
      <c r="CU447" s="368" t="n"/>
      <c r="CV447" s="368" t="n"/>
      <c r="CW447" s="368" t="n"/>
      <c r="CX447" s="368" t="n"/>
      <c r="CY447" s="368" t="n"/>
      <c r="CZ447" s="368" t="n"/>
      <c r="DA447" s="368" t="n"/>
      <c r="DB447" s="368" t="n"/>
      <c r="DC447" s="368" t="n"/>
      <c r="DD447" s="368" t="n"/>
    </row>
    <row r="448">
      <c r="A448" s="368" t="n"/>
      <c r="B448" s="368" t="n"/>
      <c r="C448" s="368" t="n"/>
      <c r="D448" s="368" t="n"/>
      <c r="E448" s="368" t="n"/>
      <c r="F448" s="368" t="n"/>
      <c r="G448" s="318" t="n"/>
      <c r="H448" s="368" t="n"/>
      <c r="I448" s="368" t="n"/>
      <c r="J448" s="368" t="n"/>
      <c r="K448" s="368" t="n"/>
      <c r="L448" s="368" t="n"/>
      <c r="M448" s="368" t="n"/>
      <c r="N448" s="368" t="n"/>
      <c r="O448" s="368" t="n"/>
      <c r="P448" s="368" t="n"/>
      <c r="Q448" s="368" t="n"/>
      <c r="R448" s="368" t="n"/>
      <c r="S448" s="368" t="n"/>
      <c r="T448" s="368" t="n"/>
      <c r="U448" s="368" t="n"/>
      <c r="V448" s="368" t="n"/>
      <c r="W448" s="368" t="n"/>
      <c r="X448" s="368" t="n"/>
      <c r="Y448" s="368" t="n"/>
      <c r="Z448" s="368" t="n"/>
      <c r="AA448" s="368" t="n"/>
      <c r="AB448" s="368" t="n"/>
      <c r="AC448" s="368" t="n"/>
      <c r="AD448" s="368" t="n"/>
      <c r="AE448" s="368" t="n"/>
      <c r="AF448" s="368" t="n"/>
      <c r="AG448" s="368" t="n"/>
      <c r="AH448" s="368" t="n"/>
      <c r="AI448" s="368" t="n"/>
      <c r="AJ448" s="368" t="n"/>
      <c r="AK448" s="368" t="n"/>
      <c r="AL448" s="368" t="n"/>
      <c r="AM448" s="368" t="n"/>
      <c r="AN448" s="368" t="n"/>
      <c r="AO448" s="368" t="n"/>
      <c r="AP448" s="319" t="n"/>
      <c r="AQ448" s="368" t="n"/>
      <c r="AR448" s="368" t="n"/>
      <c r="AS448" s="368" t="n"/>
      <c r="AT448" s="368" t="n"/>
      <c r="AU448" s="368" t="n"/>
      <c r="AV448" s="368" t="n"/>
      <c r="AW448" s="368" t="n"/>
      <c r="AX448" s="368" t="n"/>
      <c r="AY448" s="368" t="n"/>
      <c r="AZ448" s="368" t="n"/>
      <c r="BA448" s="368" t="n"/>
      <c r="BB448" s="368" t="n"/>
      <c r="BC448" s="368" t="n"/>
      <c r="BD448" s="368" t="n"/>
      <c r="BE448" s="368" t="n"/>
      <c r="BF448" s="368" t="n"/>
      <c r="BG448" s="368" t="n"/>
      <c r="BH448" s="368" t="n"/>
      <c r="BI448" s="368" t="n"/>
      <c r="BJ448" s="368" t="n"/>
      <c r="BK448" s="368" t="n"/>
      <c r="BL448" s="368" t="n"/>
      <c r="BM448" s="368" t="n"/>
      <c r="BN448" s="368" t="n"/>
      <c r="BO448" s="368" t="n"/>
      <c r="BP448" s="368" t="n"/>
      <c r="BQ448" s="320" t="n"/>
      <c r="BR448" s="368" t="n"/>
      <c r="BS448" s="368" t="n"/>
      <c r="BT448" s="368" t="n"/>
      <c r="BU448" s="368" t="n"/>
      <c r="BV448" s="368" t="n"/>
      <c r="BW448" s="368" t="n"/>
      <c r="BX448" s="368" t="n"/>
      <c r="BY448" s="368" t="n"/>
      <c r="BZ448" s="368" t="n"/>
      <c r="CA448" s="368" t="n"/>
      <c r="CB448" s="368" t="n"/>
      <c r="CC448" s="368" t="n"/>
      <c r="CD448" s="368" t="n"/>
      <c r="CE448" s="368" t="n"/>
      <c r="CF448" s="368" t="n"/>
      <c r="CG448" s="368" t="n"/>
      <c r="CH448" s="368" t="n"/>
      <c r="CI448" s="368" t="n"/>
      <c r="CJ448" s="368" t="n"/>
      <c r="CK448" s="368" t="n"/>
      <c r="CL448" s="368" t="n"/>
      <c r="CM448" s="368" t="n"/>
      <c r="CN448" s="368" t="n"/>
      <c r="CO448" s="368" t="n"/>
      <c r="CP448" s="368" t="n"/>
      <c r="CQ448" s="368" t="n"/>
      <c r="CR448" s="368" t="n"/>
      <c r="CS448" s="368" t="n"/>
      <c r="CT448" s="368" t="n"/>
      <c r="CU448" s="368" t="n"/>
      <c r="CV448" s="368" t="n"/>
      <c r="CW448" s="368" t="n"/>
      <c r="CX448" s="368" t="n"/>
      <c r="CY448" s="368" t="n"/>
      <c r="CZ448" s="368" t="n"/>
      <c r="DA448" s="368" t="n"/>
      <c r="DB448" s="368" t="n"/>
      <c r="DC448" s="368" t="n"/>
      <c r="DD448" s="368" t="n"/>
    </row>
    <row r="449">
      <c r="A449" s="368" t="n"/>
      <c r="B449" s="368" t="n"/>
      <c r="C449" s="368" t="n"/>
      <c r="D449" s="368" t="n"/>
      <c r="E449" s="368" t="n"/>
      <c r="F449" s="368" t="n"/>
      <c r="G449" s="318" t="n"/>
      <c r="H449" s="368" t="n"/>
      <c r="I449" s="368" t="n"/>
      <c r="J449" s="368" t="n"/>
      <c r="K449" s="368" t="n"/>
      <c r="L449" s="368" t="n"/>
      <c r="M449" s="368" t="n"/>
      <c r="N449" s="368" t="n"/>
      <c r="O449" s="368" t="n"/>
      <c r="P449" s="368" t="n"/>
      <c r="Q449" s="368" t="n"/>
      <c r="R449" s="368" t="n"/>
      <c r="S449" s="368" t="n"/>
      <c r="T449" s="368" t="n"/>
      <c r="U449" s="368" t="n"/>
      <c r="V449" s="368" t="n"/>
      <c r="W449" s="368" t="n"/>
      <c r="X449" s="368" t="n"/>
      <c r="Y449" s="368" t="n"/>
      <c r="Z449" s="368" t="n"/>
      <c r="AA449" s="368" t="n"/>
      <c r="AB449" s="368" t="n"/>
      <c r="AC449" s="368" t="n"/>
      <c r="AD449" s="368" t="n"/>
      <c r="AE449" s="368" t="n"/>
      <c r="AF449" s="368" t="n"/>
      <c r="AG449" s="368" t="n"/>
      <c r="AH449" s="368" t="n"/>
      <c r="AI449" s="368" t="n"/>
      <c r="AJ449" s="368" t="n"/>
      <c r="AK449" s="368" t="n"/>
      <c r="AL449" s="368" t="n"/>
      <c r="AM449" s="368" t="n"/>
      <c r="AN449" s="368" t="n"/>
      <c r="AO449" s="368" t="n"/>
      <c r="AP449" s="319" t="n"/>
      <c r="AQ449" s="368" t="n"/>
      <c r="AR449" s="368" t="n"/>
      <c r="AS449" s="368" t="n"/>
      <c r="AT449" s="368" t="n"/>
      <c r="AU449" s="368" t="n"/>
      <c r="AV449" s="368" t="n"/>
      <c r="AW449" s="368" t="n"/>
      <c r="AX449" s="368" t="n"/>
      <c r="AY449" s="368" t="n"/>
      <c r="AZ449" s="368" t="n"/>
      <c r="BA449" s="368" t="n"/>
      <c r="BB449" s="368" t="n"/>
      <c r="BC449" s="368" t="n"/>
      <c r="BD449" s="368" t="n"/>
      <c r="BE449" s="368" t="n"/>
      <c r="BF449" s="368" t="n"/>
      <c r="BG449" s="368" t="n"/>
      <c r="BH449" s="368" t="n"/>
      <c r="BI449" s="368" t="n"/>
      <c r="BJ449" s="368" t="n"/>
      <c r="BK449" s="368" t="n"/>
      <c r="BL449" s="368" t="n"/>
      <c r="BM449" s="368" t="n"/>
      <c r="BN449" s="368" t="n"/>
      <c r="BO449" s="368" t="n"/>
      <c r="BP449" s="368" t="n"/>
      <c r="BQ449" s="320" t="n"/>
      <c r="BR449" s="368" t="n"/>
      <c r="BS449" s="368" t="n"/>
      <c r="BT449" s="368" t="n"/>
      <c r="BU449" s="368" t="n"/>
      <c r="BV449" s="368" t="n"/>
      <c r="BW449" s="368" t="n"/>
      <c r="BX449" s="368" t="n"/>
      <c r="BY449" s="368" t="n"/>
      <c r="BZ449" s="368" t="n"/>
      <c r="CA449" s="368" t="n"/>
      <c r="CB449" s="368" t="n"/>
      <c r="CC449" s="368" t="n"/>
      <c r="CD449" s="368" t="n"/>
      <c r="CE449" s="368" t="n"/>
      <c r="CF449" s="368" t="n"/>
      <c r="CG449" s="368" t="n"/>
      <c r="CH449" s="368" t="n"/>
      <c r="CI449" s="368" t="n"/>
      <c r="CJ449" s="368" t="n"/>
      <c r="CK449" s="368" t="n"/>
      <c r="CL449" s="368" t="n"/>
      <c r="CM449" s="368" t="n"/>
      <c r="CN449" s="368" t="n"/>
      <c r="CO449" s="368" t="n"/>
      <c r="CP449" s="368" t="n"/>
      <c r="CQ449" s="368" t="n"/>
      <c r="CR449" s="368" t="n"/>
      <c r="CS449" s="368" t="n"/>
      <c r="CT449" s="368" t="n"/>
      <c r="CU449" s="368" t="n"/>
      <c r="CV449" s="368" t="n"/>
      <c r="CW449" s="368" t="n"/>
      <c r="CX449" s="368" t="n"/>
      <c r="CY449" s="368" t="n"/>
      <c r="CZ449" s="368" t="n"/>
      <c r="DA449" s="368" t="n"/>
      <c r="DB449" s="368" t="n"/>
      <c r="DC449" s="368" t="n"/>
      <c r="DD449" s="368" t="n"/>
    </row>
    <row r="450">
      <c r="A450" s="368" t="n"/>
      <c r="B450" s="368" t="n"/>
      <c r="C450" s="368" t="n"/>
      <c r="D450" s="368" t="n"/>
      <c r="E450" s="368" t="n"/>
      <c r="F450" s="368" t="n"/>
      <c r="G450" s="318" t="n"/>
      <c r="H450" s="368" t="n"/>
      <c r="I450" s="368" t="n"/>
      <c r="J450" s="368" t="n"/>
      <c r="K450" s="368" t="n"/>
      <c r="L450" s="368" t="n"/>
      <c r="M450" s="368" t="n"/>
      <c r="N450" s="368" t="n"/>
      <c r="O450" s="368" t="n"/>
      <c r="P450" s="368" t="n"/>
      <c r="Q450" s="368" t="n"/>
      <c r="R450" s="368" t="n"/>
      <c r="S450" s="368" t="n"/>
      <c r="T450" s="368" t="n"/>
      <c r="U450" s="368" t="n"/>
      <c r="V450" s="368" t="n"/>
      <c r="W450" s="368" t="n"/>
      <c r="X450" s="368" t="n"/>
      <c r="Y450" s="368" t="n"/>
      <c r="Z450" s="368" t="n"/>
      <c r="AA450" s="368" t="n"/>
      <c r="AB450" s="368" t="n"/>
      <c r="AC450" s="368" t="n"/>
      <c r="AD450" s="368" t="n"/>
      <c r="AE450" s="368" t="n"/>
      <c r="AF450" s="368" t="n"/>
      <c r="AG450" s="368" t="n"/>
      <c r="AH450" s="368" t="n"/>
      <c r="AI450" s="368" t="n"/>
      <c r="AJ450" s="368" t="n"/>
      <c r="AK450" s="368" t="n"/>
      <c r="AL450" s="368" t="n"/>
      <c r="AM450" s="368" t="n"/>
      <c r="AN450" s="368" t="n"/>
      <c r="AO450" s="368" t="n"/>
      <c r="AP450" s="319" t="n"/>
      <c r="AQ450" s="368" t="n"/>
      <c r="AR450" s="368" t="n"/>
      <c r="AS450" s="368" t="n"/>
      <c r="AT450" s="368" t="n"/>
      <c r="AU450" s="368" t="n"/>
      <c r="AV450" s="368" t="n"/>
      <c r="AW450" s="368" t="n"/>
      <c r="AX450" s="368" t="n"/>
      <c r="AY450" s="368" t="n"/>
      <c r="AZ450" s="368" t="n"/>
      <c r="BA450" s="368" t="n"/>
      <c r="BB450" s="368" t="n"/>
      <c r="BC450" s="368" t="n"/>
      <c r="BD450" s="368" t="n"/>
      <c r="BE450" s="368" t="n"/>
      <c r="BF450" s="368" t="n"/>
      <c r="BG450" s="368" t="n"/>
      <c r="BH450" s="368" t="n"/>
      <c r="BI450" s="368" t="n"/>
      <c r="BJ450" s="368" t="n"/>
      <c r="BK450" s="368" t="n"/>
      <c r="BL450" s="368" t="n"/>
      <c r="BM450" s="368" t="n"/>
      <c r="BN450" s="368" t="n"/>
      <c r="BO450" s="368" t="n"/>
      <c r="BP450" s="368" t="n"/>
      <c r="BQ450" s="320" t="n"/>
      <c r="BR450" s="368" t="n"/>
      <c r="BS450" s="368" t="n"/>
      <c r="BT450" s="368" t="n"/>
      <c r="BU450" s="368" t="n"/>
      <c r="BV450" s="368" t="n"/>
      <c r="BW450" s="368" t="n"/>
      <c r="BX450" s="368" t="n"/>
      <c r="BY450" s="368" t="n"/>
      <c r="BZ450" s="368" t="n"/>
      <c r="CA450" s="368" t="n"/>
      <c r="CB450" s="368" t="n"/>
      <c r="CC450" s="368" t="n"/>
      <c r="CD450" s="368" t="n"/>
      <c r="CE450" s="368" t="n"/>
      <c r="CF450" s="368" t="n"/>
      <c r="CG450" s="368" t="n"/>
      <c r="CH450" s="368" t="n"/>
      <c r="CI450" s="368" t="n"/>
      <c r="CJ450" s="368" t="n"/>
      <c r="CK450" s="368" t="n"/>
      <c r="CL450" s="368" t="n"/>
      <c r="CM450" s="368" t="n"/>
      <c r="CN450" s="368" t="n"/>
      <c r="CO450" s="368" t="n"/>
      <c r="CP450" s="368" t="n"/>
      <c r="CQ450" s="368" t="n"/>
      <c r="CR450" s="368" t="n"/>
      <c r="CS450" s="368" t="n"/>
      <c r="CT450" s="368" t="n"/>
      <c r="CU450" s="368" t="n"/>
      <c r="CV450" s="368" t="n"/>
      <c r="CW450" s="368" t="n"/>
      <c r="CX450" s="368" t="n"/>
      <c r="CY450" s="368" t="n"/>
      <c r="CZ450" s="368" t="n"/>
      <c r="DA450" s="368" t="n"/>
      <c r="DB450" s="368" t="n"/>
      <c r="DC450" s="368" t="n"/>
      <c r="DD450" s="368" t="n"/>
    </row>
    <row r="451">
      <c r="A451" s="368" t="n"/>
      <c r="B451" s="368" t="n"/>
      <c r="C451" s="368" t="n"/>
      <c r="D451" s="368" t="n"/>
      <c r="E451" s="368" t="n"/>
      <c r="F451" s="368" t="n"/>
      <c r="G451" s="318" t="n"/>
      <c r="H451" s="368" t="n"/>
      <c r="I451" s="368" t="n"/>
      <c r="J451" s="368" t="n"/>
      <c r="K451" s="368" t="n"/>
      <c r="L451" s="368" t="n"/>
      <c r="M451" s="368" t="n"/>
      <c r="N451" s="368" t="n"/>
      <c r="O451" s="368" t="n"/>
      <c r="P451" s="368" t="n"/>
      <c r="Q451" s="368" t="n"/>
      <c r="R451" s="368" t="n"/>
      <c r="S451" s="368" t="n"/>
      <c r="T451" s="368" t="n"/>
      <c r="U451" s="368" t="n"/>
      <c r="V451" s="368" t="n"/>
      <c r="W451" s="368" t="n"/>
      <c r="X451" s="368" t="n"/>
      <c r="Y451" s="368" t="n"/>
      <c r="Z451" s="368" t="n"/>
      <c r="AA451" s="368" t="n"/>
      <c r="AB451" s="368" t="n"/>
      <c r="AC451" s="368" t="n"/>
      <c r="AD451" s="368" t="n"/>
      <c r="AE451" s="368" t="n"/>
      <c r="AF451" s="368" t="n"/>
      <c r="AG451" s="368" t="n"/>
      <c r="AH451" s="368" t="n"/>
      <c r="AI451" s="368" t="n"/>
      <c r="AJ451" s="368" t="n"/>
      <c r="AK451" s="368" t="n"/>
      <c r="AL451" s="368" t="n"/>
      <c r="AM451" s="368" t="n"/>
      <c r="AN451" s="368" t="n"/>
      <c r="AO451" s="368" t="n"/>
      <c r="AP451" s="319" t="n"/>
      <c r="AQ451" s="368" t="n"/>
      <c r="AR451" s="368" t="n"/>
      <c r="AS451" s="368" t="n"/>
      <c r="AT451" s="368" t="n"/>
      <c r="AU451" s="368" t="n"/>
      <c r="AV451" s="368" t="n"/>
      <c r="AW451" s="368" t="n"/>
      <c r="AX451" s="368" t="n"/>
      <c r="AY451" s="368" t="n"/>
      <c r="AZ451" s="368" t="n"/>
      <c r="BA451" s="368" t="n"/>
      <c r="BB451" s="368" t="n"/>
      <c r="BC451" s="368" t="n"/>
      <c r="BD451" s="368" t="n"/>
      <c r="BE451" s="368" t="n"/>
      <c r="BF451" s="368" t="n"/>
      <c r="BG451" s="368" t="n"/>
      <c r="BH451" s="368" t="n"/>
      <c r="BI451" s="368" t="n"/>
      <c r="BJ451" s="368" t="n"/>
      <c r="BK451" s="368" t="n"/>
      <c r="BL451" s="368" t="n"/>
      <c r="BM451" s="368" t="n"/>
      <c r="BN451" s="368" t="n"/>
      <c r="BO451" s="368" t="n"/>
      <c r="BP451" s="368" t="n"/>
      <c r="BQ451" s="320" t="n"/>
      <c r="BR451" s="368" t="n"/>
      <c r="BS451" s="368" t="n"/>
      <c r="BT451" s="368" t="n"/>
      <c r="BU451" s="368" t="n"/>
      <c r="BV451" s="368" t="n"/>
      <c r="BW451" s="368" t="n"/>
      <c r="BX451" s="368" t="n"/>
      <c r="BY451" s="368" t="n"/>
      <c r="BZ451" s="368" t="n"/>
      <c r="CA451" s="368" t="n"/>
      <c r="CB451" s="368" t="n"/>
      <c r="CC451" s="368" t="n"/>
      <c r="CD451" s="368" t="n"/>
      <c r="CE451" s="368" t="n"/>
      <c r="CF451" s="368" t="n"/>
      <c r="CG451" s="368" t="n"/>
      <c r="CH451" s="368" t="n"/>
      <c r="CI451" s="368" t="n"/>
      <c r="CJ451" s="368" t="n"/>
      <c r="CK451" s="368" t="n"/>
      <c r="CL451" s="368" t="n"/>
      <c r="CM451" s="368" t="n"/>
      <c r="CN451" s="368" t="n"/>
      <c r="CO451" s="368" t="n"/>
      <c r="CP451" s="368" t="n"/>
      <c r="CQ451" s="368" t="n"/>
      <c r="CR451" s="368" t="n"/>
      <c r="CS451" s="368" t="n"/>
      <c r="CT451" s="368" t="n"/>
      <c r="CU451" s="368" t="n"/>
      <c r="CV451" s="368" t="n"/>
      <c r="CW451" s="368" t="n"/>
      <c r="CX451" s="368" t="n"/>
      <c r="CY451" s="368" t="n"/>
      <c r="CZ451" s="368" t="n"/>
      <c r="DA451" s="368" t="n"/>
      <c r="DB451" s="368" t="n"/>
      <c r="DC451" s="368" t="n"/>
      <c r="DD451" s="368" t="n"/>
    </row>
    <row r="452">
      <c r="A452" s="368" t="n"/>
      <c r="B452" s="368" t="n"/>
      <c r="C452" s="368" t="n"/>
      <c r="D452" s="368" t="n"/>
      <c r="E452" s="368" t="n"/>
      <c r="F452" s="368" t="n"/>
      <c r="G452" s="318" t="n"/>
      <c r="H452" s="368" t="n"/>
      <c r="I452" s="368" t="n"/>
      <c r="J452" s="368" t="n"/>
      <c r="K452" s="368" t="n"/>
      <c r="L452" s="368" t="n"/>
      <c r="M452" s="368" t="n"/>
      <c r="N452" s="368" t="n"/>
      <c r="O452" s="368" t="n"/>
      <c r="P452" s="368" t="n"/>
      <c r="Q452" s="368" t="n"/>
      <c r="R452" s="368" t="n"/>
      <c r="S452" s="368" t="n"/>
      <c r="T452" s="368" t="n"/>
      <c r="U452" s="368" t="n"/>
      <c r="V452" s="368" t="n"/>
      <c r="W452" s="368" t="n"/>
      <c r="X452" s="368" t="n"/>
      <c r="Y452" s="368" t="n"/>
      <c r="Z452" s="368" t="n"/>
      <c r="AA452" s="368" t="n"/>
      <c r="AB452" s="368" t="n"/>
      <c r="AC452" s="368" t="n"/>
      <c r="AD452" s="368" t="n"/>
      <c r="AE452" s="368" t="n"/>
      <c r="AF452" s="368" t="n"/>
      <c r="AG452" s="368" t="n"/>
      <c r="AH452" s="368" t="n"/>
      <c r="AI452" s="368" t="n"/>
      <c r="AJ452" s="368" t="n"/>
      <c r="AK452" s="368" t="n"/>
      <c r="AL452" s="368" t="n"/>
      <c r="AM452" s="368" t="n"/>
      <c r="AN452" s="368" t="n"/>
      <c r="AO452" s="368" t="n"/>
      <c r="AP452" s="319" t="n"/>
      <c r="AQ452" s="368" t="n"/>
      <c r="AR452" s="368" t="n"/>
      <c r="AS452" s="368" t="n"/>
      <c r="AT452" s="368" t="n"/>
      <c r="AU452" s="368" t="n"/>
      <c r="AV452" s="368" t="n"/>
      <c r="AW452" s="368" t="n"/>
      <c r="AX452" s="368" t="n"/>
      <c r="AY452" s="368" t="n"/>
      <c r="AZ452" s="368" t="n"/>
      <c r="BA452" s="368" t="n"/>
      <c r="BB452" s="368" t="n"/>
      <c r="BC452" s="368" t="n"/>
      <c r="BD452" s="368" t="n"/>
      <c r="BE452" s="368" t="n"/>
      <c r="BF452" s="368" t="n"/>
      <c r="BG452" s="368" t="n"/>
      <c r="BH452" s="368" t="n"/>
      <c r="BI452" s="368" t="n"/>
      <c r="BJ452" s="368" t="n"/>
      <c r="BK452" s="368" t="n"/>
      <c r="BL452" s="368" t="n"/>
      <c r="BM452" s="368" t="n"/>
      <c r="BN452" s="368" t="n"/>
      <c r="BO452" s="368" t="n"/>
      <c r="BP452" s="368" t="n"/>
      <c r="BQ452" s="320" t="n"/>
      <c r="BR452" s="368" t="n"/>
      <c r="BS452" s="368" t="n"/>
      <c r="BT452" s="368" t="n"/>
      <c r="BU452" s="368" t="n"/>
      <c r="BV452" s="368" t="n"/>
      <c r="BW452" s="368" t="n"/>
      <c r="BX452" s="368" t="n"/>
      <c r="BY452" s="368" t="n"/>
      <c r="BZ452" s="368" t="n"/>
      <c r="CA452" s="368" t="n"/>
      <c r="CB452" s="368" t="n"/>
      <c r="CC452" s="368" t="n"/>
      <c r="CD452" s="368" t="n"/>
      <c r="CE452" s="368" t="n"/>
      <c r="CF452" s="368" t="n"/>
      <c r="CG452" s="368" t="n"/>
      <c r="CH452" s="368" t="n"/>
      <c r="CI452" s="368" t="n"/>
      <c r="CJ452" s="368" t="n"/>
      <c r="CK452" s="368" t="n"/>
      <c r="CL452" s="368" t="n"/>
      <c r="CM452" s="368" t="n"/>
      <c r="CN452" s="368" t="n"/>
      <c r="CO452" s="368" t="n"/>
      <c r="CP452" s="368" t="n"/>
      <c r="CQ452" s="368" t="n"/>
      <c r="CR452" s="368" t="n"/>
      <c r="CS452" s="368" t="n"/>
      <c r="CT452" s="368" t="n"/>
      <c r="CU452" s="368" t="n"/>
      <c r="CV452" s="368" t="n"/>
      <c r="CW452" s="368" t="n"/>
      <c r="CX452" s="368" t="n"/>
      <c r="CY452" s="368" t="n"/>
      <c r="CZ452" s="368" t="n"/>
      <c r="DA452" s="368" t="n"/>
      <c r="DB452" s="368" t="n"/>
      <c r="DC452" s="368" t="n"/>
      <c r="DD452" s="368" t="n"/>
    </row>
    <row r="453">
      <c r="A453" s="368" t="n"/>
      <c r="B453" s="368" t="n"/>
      <c r="C453" s="368" t="n"/>
      <c r="D453" s="368" t="n"/>
      <c r="E453" s="368" t="n"/>
      <c r="F453" s="368" t="n"/>
      <c r="G453" s="318" t="n"/>
      <c r="H453" s="368" t="n"/>
      <c r="I453" s="368" t="n"/>
      <c r="J453" s="368" t="n"/>
      <c r="K453" s="368" t="n"/>
      <c r="L453" s="368" t="n"/>
      <c r="M453" s="368" t="n"/>
      <c r="N453" s="368" t="n"/>
      <c r="O453" s="368" t="n"/>
      <c r="P453" s="368" t="n"/>
      <c r="Q453" s="368" t="n"/>
      <c r="R453" s="368" t="n"/>
      <c r="S453" s="368" t="n"/>
      <c r="T453" s="368" t="n"/>
      <c r="U453" s="368" t="n"/>
      <c r="V453" s="368" t="n"/>
      <c r="W453" s="368" t="n"/>
      <c r="X453" s="368" t="n"/>
      <c r="Y453" s="368" t="n"/>
      <c r="Z453" s="368" t="n"/>
      <c r="AA453" s="368" t="n"/>
      <c r="AB453" s="368" t="n"/>
      <c r="AC453" s="368" t="n"/>
      <c r="AD453" s="368" t="n"/>
      <c r="AE453" s="368" t="n"/>
      <c r="AF453" s="368" t="n"/>
      <c r="AG453" s="368" t="n"/>
      <c r="AH453" s="368" t="n"/>
      <c r="AI453" s="368" t="n"/>
      <c r="AJ453" s="368" t="n"/>
      <c r="AK453" s="368" t="n"/>
      <c r="AL453" s="368" t="n"/>
      <c r="AM453" s="368" t="n"/>
      <c r="AN453" s="368" t="n"/>
      <c r="AO453" s="368" t="n"/>
      <c r="AP453" s="319" t="n"/>
      <c r="AQ453" s="368" t="n"/>
      <c r="AR453" s="368" t="n"/>
      <c r="AS453" s="368" t="n"/>
      <c r="AT453" s="368" t="n"/>
      <c r="AU453" s="368" t="n"/>
      <c r="AV453" s="368" t="n"/>
      <c r="AW453" s="368" t="n"/>
      <c r="AX453" s="368" t="n"/>
      <c r="AY453" s="368" t="n"/>
      <c r="AZ453" s="368" t="n"/>
      <c r="BA453" s="368" t="n"/>
      <c r="BB453" s="368" t="n"/>
      <c r="BC453" s="368" t="n"/>
      <c r="BD453" s="368" t="n"/>
      <c r="BE453" s="368" t="n"/>
      <c r="BF453" s="368" t="n"/>
      <c r="BG453" s="368" t="n"/>
      <c r="BH453" s="368" t="n"/>
      <c r="BI453" s="368" t="n"/>
      <c r="BJ453" s="368" t="n"/>
      <c r="BK453" s="368" t="n"/>
      <c r="BL453" s="368" t="n"/>
      <c r="BM453" s="368" t="n"/>
      <c r="BN453" s="368" t="n"/>
      <c r="BO453" s="368" t="n"/>
      <c r="BP453" s="368" t="n"/>
      <c r="BQ453" s="320" t="n"/>
      <c r="BR453" s="368" t="n"/>
      <c r="BS453" s="368" t="n"/>
      <c r="BT453" s="368" t="n"/>
      <c r="BU453" s="368" t="n"/>
      <c r="BV453" s="368" t="n"/>
      <c r="BW453" s="368" t="n"/>
      <c r="BX453" s="368" t="n"/>
      <c r="BY453" s="368" t="n"/>
      <c r="BZ453" s="368" t="n"/>
      <c r="CA453" s="368" t="n"/>
      <c r="CB453" s="368" t="n"/>
      <c r="CC453" s="368" t="n"/>
      <c r="CD453" s="368" t="n"/>
      <c r="CE453" s="368" t="n"/>
      <c r="CF453" s="368" t="n"/>
      <c r="CG453" s="368" t="n"/>
      <c r="CH453" s="368" t="n"/>
      <c r="CI453" s="368" t="n"/>
      <c r="CJ453" s="368" t="n"/>
      <c r="CK453" s="368" t="n"/>
      <c r="CL453" s="368" t="n"/>
      <c r="CM453" s="368" t="n"/>
      <c r="CN453" s="368" t="n"/>
      <c r="CO453" s="368" t="n"/>
      <c r="CP453" s="368" t="n"/>
      <c r="CQ453" s="368" t="n"/>
      <c r="CR453" s="368" t="n"/>
      <c r="CS453" s="368" t="n"/>
      <c r="CT453" s="368" t="n"/>
      <c r="CU453" s="368" t="n"/>
      <c r="CV453" s="368" t="n"/>
      <c r="CW453" s="368" t="n"/>
      <c r="CX453" s="368" t="n"/>
      <c r="CY453" s="368" t="n"/>
      <c r="CZ453" s="368" t="n"/>
      <c r="DA453" s="368" t="n"/>
      <c r="DB453" s="368" t="n"/>
      <c r="DC453" s="368" t="n"/>
      <c r="DD453" s="368" t="n"/>
    </row>
    <row r="454">
      <c r="A454" s="368" t="n"/>
      <c r="B454" s="368" t="n"/>
      <c r="C454" s="368" t="n"/>
      <c r="D454" s="368" t="n"/>
      <c r="E454" s="368" t="n"/>
      <c r="F454" s="368" t="n"/>
      <c r="G454" s="318" t="n"/>
      <c r="H454" s="368" t="n"/>
      <c r="I454" s="368" t="n"/>
      <c r="J454" s="368" t="n"/>
      <c r="K454" s="368" t="n"/>
      <c r="L454" s="368" t="n"/>
      <c r="M454" s="368" t="n"/>
      <c r="N454" s="368" t="n"/>
      <c r="O454" s="368" t="n"/>
      <c r="P454" s="368" t="n"/>
      <c r="Q454" s="368" t="n"/>
      <c r="R454" s="368" t="n"/>
      <c r="S454" s="368" t="n"/>
      <c r="T454" s="368" t="n"/>
      <c r="U454" s="368" t="n"/>
      <c r="V454" s="368" t="n"/>
      <c r="W454" s="368" t="n"/>
      <c r="X454" s="368" t="n"/>
      <c r="Y454" s="368" t="n"/>
      <c r="Z454" s="368" t="n"/>
      <c r="AA454" s="368" t="n"/>
      <c r="AB454" s="368" t="n"/>
      <c r="AC454" s="368" t="n"/>
      <c r="AD454" s="368" t="n"/>
      <c r="AE454" s="368" t="n"/>
      <c r="AF454" s="368" t="n"/>
      <c r="AG454" s="368" t="n"/>
      <c r="AH454" s="368" t="n"/>
      <c r="AI454" s="368" t="n"/>
      <c r="AJ454" s="368" t="n"/>
      <c r="AK454" s="368" t="n"/>
      <c r="AL454" s="368" t="n"/>
      <c r="AM454" s="368" t="n"/>
      <c r="AN454" s="368" t="n"/>
      <c r="AO454" s="368" t="n"/>
      <c r="AP454" s="319" t="n"/>
      <c r="AQ454" s="368" t="n"/>
      <c r="AR454" s="368" t="n"/>
      <c r="AS454" s="368" t="n"/>
      <c r="AT454" s="368" t="n"/>
      <c r="AU454" s="368" t="n"/>
      <c r="AV454" s="368" t="n"/>
      <c r="AW454" s="368" t="n"/>
      <c r="AX454" s="368" t="n"/>
      <c r="AY454" s="368" t="n"/>
      <c r="AZ454" s="368" t="n"/>
      <c r="BA454" s="368" t="n"/>
      <c r="BB454" s="368" t="n"/>
      <c r="BC454" s="368" t="n"/>
      <c r="BD454" s="368" t="n"/>
      <c r="BE454" s="368" t="n"/>
      <c r="BF454" s="368" t="n"/>
      <c r="BG454" s="368" t="n"/>
      <c r="BH454" s="368" t="n"/>
      <c r="BI454" s="368" t="n"/>
      <c r="BJ454" s="368" t="n"/>
      <c r="BK454" s="368" t="n"/>
      <c r="BL454" s="368" t="n"/>
      <c r="BM454" s="368" t="n"/>
      <c r="BN454" s="368" t="n"/>
      <c r="BO454" s="368" t="n"/>
      <c r="BP454" s="368" t="n"/>
      <c r="BQ454" s="320" t="n"/>
      <c r="BR454" s="368" t="n"/>
      <c r="BS454" s="368" t="n"/>
      <c r="BT454" s="368" t="n"/>
      <c r="BU454" s="368" t="n"/>
      <c r="BV454" s="368" t="n"/>
      <c r="BW454" s="368" t="n"/>
      <c r="BX454" s="368" t="n"/>
      <c r="BY454" s="368" t="n"/>
      <c r="BZ454" s="368" t="n"/>
      <c r="CA454" s="368" t="n"/>
      <c r="CB454" s="368" t="n"/>
      <c r="CC454" s="368" t="n"/>
      <c r="CD454" s="368" t="n"/>
      <c r="CE454" s="368" t="n"/>
      <c r="CF454" s="368" t="n"/>
      <c r="CG454" s="368" t="n"/>
      <c r="CH454" s="368" t="n"/>
      <c r="CI454" s="368" t="n"/>
      <c r="CJ454" s="368" t="n"/>
      <c r="CK454" s="368" t="n"/>
      <c r="CL454" s="368" t="n"/>
      <c r="CM454" s="368" t="n"/>
      <c r="CN454" s="368" t="n"/>
      <c r="CO454" s="368" t="n"/>
      <c r="CP454" s="368" t="n"/>
      <c r="CQ454" s="368" t="n"/>
      <c r="CR454" s="368" t="n"/>
      <c r="CS454" s="368" t="n"/>
      <c r="CT454" s="368" t="n"/>
      <c r="CU454" s="368" t="n"/>
      <c r="CV454" s="368" t="n"/>
      <c r="CW454" s="368" t="n"/>
      <c r="CX454" s="368" t="n"/>
      <c r="CY454" s="368" t="n"/>
      <c r="CZ454" s="368" t="n"/>
      <c r="DA454" s="368" t="n"/>
      <c r="DB454" s="368" t="n"/>
      <c r="DC454" s="368" t="n"/>
      <c r="DD454" s="368" t="n"/>
    </row>
    <row r="455">
      <c r="A455" s="368" t="n"/>
      <c r="B455" s="368" t="n"/>
      <c r="C455" s="368" t="n"/>
      <c r="D455" s="368" t="n"/>
      <c r="E455" s="368" t="n"/>
      <c r="F455" s="368" t="n"/>
      <c r="G455" s="318" t="n"/>
      <c r="H455" s="368" t="n"/>
      <c r="I455" s="368" t="n"/>
      <c r="J455" s="368" t="n"/>
      <c r="K455" s="368" t="n"/>
      <c r="L455" s="368" t="n"/>
      <c r="M455" s="368" t="n"/>
      <c r="N455" s="368" t="n"/>
      <c r="O455" s="368" t="n"/>
      <c r="P455" s="368" t="n"/>
      <c r="Q455" s="368" t="n"/>
      <c r="R455" s="368" t="n"/>
      <c r="S455" s="368" t="n"/>
      <c r="T455" s="368" t="n"/>
      <c r="U455" s="368" t="n"/>
      <c r="V455" s="368" t="n"/>
      <c r="W455" s="368" t="n"/>
      <c r="X455" s="368" t="n"/>
      <c r="Y455" s="368" t="n"/>
      <c r="Z455" s="368" t="n"/>
      <c r="AA455" s="368" t="n"/>
      <c r="AB455" s="368" t="n"/>
      <c r="AC455" s="368" t="n"/>
      <c r="AD455" s="368" t="n"/>
      <c r="AE455" s="368" t="n"/>
      <c r="AF455" s="368" t="n"/>
      <c r="AG455" s="368" t="n"/>
      <c r="AH455" s="368" t="n"/>
      <c r="AI455" s="368" t="n"/>
      <c r="AJ455" s="368" t="n"/>
      <c r="AK455" s="368" t="n"/>
      <c r="AL455" s="368" t="n"/>
      <c r="AM455" s="368" t="n"/>
      <c r="AN455" s="368" t="n"/>
      <c r="AO455" s="368" t="n"/>
      <c r="AP455" s="319" t="n"/>
      <c r="AQ455" s="368" t="n"/>
      <c r="AR455" s="368" t="n"/>
      <c r="AS455" s="368" t="n"/>
      <c r="AT455" s="368" t="n"/>
      <c r="AU455" s="368" t="n"/>
      <c r="AV455" s="368" t="n"/>
      <c r="AW455" s="368" t="n"/>
      <c r="AX455" s="368" t="n"/>
      <c r="AY455" s="368" t="n"/>
      <c r="AZ455" s="368" t="n"/>
      <c r="BA455" s="368" t="n"/>
      <c r="BB455" s="368" t="n"/>
      <c r="BC455" s="368" t="n"/>
      <c r="BD455" s="368" t="n"/>
      <c r="BE455" s="368" t="n"/>
      <c r="BF455" s="368" t="n"/>
      <c r="BG455" s="368" t="n"/>
      <c r="BH455" s="368" t="n"/>
      <c r="BI455" s="368" t="n"/>
      <c r="BJ455" s="368" t="n"/>
      <c r="BK455" s="368" t="n"/>
      <c r="BL455" s="368" t="n"/>
      <c r="BM455" s="368" t="n"/>
      <c r="BN455" s="368" t="n"/>
      <c r="BO455" s="368" t="n"/>
      <c r="BP455" s="368" t="n"/>
      <c r="BQ455" s="320" t="n"/>
      <c r="BR455" s="368" t="n"/>
      <c r="BS455" s="368" t="n"/>
      <c r="BT455" s="368" t="n"/>
      <c r="BU455" s="368" t="n"/>
      <c r="BV455" s="368" t="n"/>
      <c r="BW455" s="368" t="n"/>
      <c r="BX455" s="368" t="n"/>
      <c r="BY455" s="368" t="n"/>
      <c r="BZ455" s="368" t="n"/>
      <c r="CA455" s="368" t="n"/>
      <c r="CB455" s="368" t="n"/>
      <c r="CC455" s="368" t="n"/>
      <c r="CD455" s="368" t="n"/>
      <c r="CE455" s="368" t="n"/>
      <c r="CF455" s="368" t="n"/>
      <c r="CG455" s="368" t="n"/>
      <c r="CH455" s="368" t="n"/>
      <c r="CI455" s="368" t="n"/>
      <c r="CJ455" s="368" t="n"/>
      <c r="CK455" s="368" t="n"/>
      <c r="CL455" s="368" t="n"/>
      <c r="CM455" s="368" t="n"/>
      <c r="CN455" s="368" t="n"/>
      <c r="CO455" s="368" t="n"/>
      <c r="CP455" s="368" t="n"/>
      <c r="CQ455" s="368" t="n"/>
      <c r="CR455" s="368" t="n"/>
      <c r="CS455" s="368" t="n"/>
      <c r="CT455" s="368" t="n"/>
      <c r="CU455" s="368" t="n"/>
      <c r="CV455" s="368" t="n"/>
      <c r="CW455" s="368" t="n"/>
      <c r="CX455" s="368" t="n"/>
      <c r="CY455" s="368" t="n"/>
      <c r="CZ455" s="368" t="n"/>
      <c r="DA455" s="368" t="n"/>
      <c r="DB455" s="368" t="n"/>
      <c r="DC455" s="368" t="n"/>
      <c r="DD455" s="368" t="n"/>
    </row>
    <row r="456">
      <c r="A456" s="368" t="n"/>
      <c r="B456" s="368" t="n"/>
      <c r="C456" s="368" t="n"/>
      <c r="D456" s="368" t="n"/>
      <c r="E456" s="368" t="n"/>
      <c r="F456" s="368" t="n"/>
      <c r="G456" s="318" t="n"/>
      <c r="H456" s="368" t="n"/>
      <c r="I456" s="368" t="n"/>
      <c r="J456" s="368" t="n"/>
      <c r="K456" s="368" t="n"/>
      <c r="L456" s="368" t="n"/>
      <c r="M456" s="368" t="n"/>
      <c r="N456" s="368" t="n"/>
      <c r="O456" s="368" t="n"/>
      <c r="P456" s="368" t="n"/>
      <c r="Q456" s="368" t="n"/>
      <c r="R456" s="368" t="n"/>
      <c r="S456" s="368" t="n"/>
      <c r="T456" s="368" t="n"/>
      <c r="U456" s="368" t="n"/>
      <c r="V456" s="368" t="n"/>
      <c r="W456" s="368" t="n"/>
      <c r="X456" s="368" t="n"/>
      <c r="Y456" s="368" t="n"/>
      <c r="Z456" s="368" t="n"/>
      <c r="AA456" s="368" t="n"/>
      <c r="AB456" s="368" t="n"/>
      <c r="AC456" s="368" t="n"/>
      <c r="AD456" s="368" t="n"/>
      <c r="AE456" s="368" t="n"/>
      <c r="AF456" s="368" t="n"/>
      <c r="AG456" s="368" t="n"/>
      <c r="AH456" s="368" t="n"/>
      <c r="AI456" s="368" t="n"/>
      <c r="AJ456" s="368" t="n"/>
      <c r="AK456" s="368" t="n"/>
      <c r="AL456" s="368" t="n"/>
      <c r="AM456" s="368" t="n"/>
      <c r="AN456" s="368" t="n"/>
      <c r="AO456" s="368" t="n"/>
      <c r="AP456" s="319" t="n"/>
      <c r="AQ456" s="368" t="n"/>
      <c r="AR456" s="368" t="n"/>
      <c r="AS456" s="368" t="n"/>
      <c r="AT456" s="368" t="n"/>
      <c r="AU456" s="368" t="n"/>
      <c r="AV456" s="368" t="n"/>
      <c r="AW456" s="368" t="n"/>
      <c r="AX456" s="368" t="n"/>
      <c r="AY456" s="368" t="n"/>
      <c r="AZ456" s="368" t="n"/>
      <c r="BA456" s="368" t="n"/>
      <c r="BB456" s="368" t="n"/>
      <c r="BC456" s="368" t="n"/>
      <c r="BD456" s="368" t="n"/>
      <c r="BE456" s="368" t="n"/>
      <c r="BF456" s="368" t="n"/>
      <c r="BG456" s="368" t="n"/>
      <c r="BH456" s="368" t="n"/>
      <c r="BI456" s="368" t="n"/>
      <c r="BJ456" s="368" t="n"/>
      <c r="BK456" s="368" t="n"/>
      <c r="BL456" s="368" t="n"/>
      <c r="BM456" s="368" t="n"/>
      <c r="BN456" s="368" t="n"/>
      <c r="BO456" s="368" t="n"/>
      <c r="BP456" s="368" t="n"/>
      <c r="BQ456" s="320" t="n"/>
      <c r="BR456" s="368" t="n"/>
      <c r="BS456" s="368" t="n"/>
      <c r="BT456" s="368" t="n"/>
      <c r="BU456" s="368" t="n"/>
      <c r="BV456" s="368" t="n"/>
      <c r="BW456" s="368" t="n"/>
      <c r="BX456" s="368" t="n"/>
      <c r="BY456" s="368" t="n"/>
      <c r="BZ456" s="368" t="n"/>
      <c r="CA456" s="368" t="n"/>
      <c r="CB456" s="368" t="n"/>
      <c r="CC456" s="368" t="n"/>
      <c r="CD456" s="368" t="n"/>
      <c r="CE456" s="368" t="n"/>
      <c r="CF456" s="368" t="n"/>
      <c r="CG456" s="368" t="n"/>
      <c r="CH456" s="368" t="n"/>
      <c r="CI456" s="368" t="n"/>
      <c r="CJ456" s="368" t="n"/>
      <c r="CK456" s="368" t="n"/>
      <c r="CL456" s="368" t="n"/>
      <c r="CM456" s="368" t="n"/>
      <c r="CN456" s="368" t="n"/>
      <c r="CO456" s="368" t="n"/>
      <c r="CP456" s="368" t="n"/>
      <c r="CQ456" s="368" t="n"/>
      <c r="CR456" s="368" t="n"/>
      <c r="CS456" s="368" t="n"/>
      <c r="CT456" s="368" t="n"/>
      <c r="CU456" s="368" t="n"/>
      <c r="CV456" s="368" t="n"/>
      <c r="CW456" s="368" t="n"/>
      <c r="CX456" s="368" t="n"/>
      <c r="CY456" s="368" t="n"/>
      <c r="CZ456" s="368" t="n"/>
      <c r="DA456" s="368" t="n"/>
      <c r="DB456" s="368" t="n"/>
      <c r="DC456" s="368" t="n"/>
      <c r="DD456" s="368" t="n"/>
    </row>
    <row r="457">
      <c r="A457" s="368" t="n"/>
      <c r="B457" s="368" t="n"/>
      <c r="C457" s="368" t="n"/>
      <c r="D457" s="368" t="n"/>
      <c r="E457" s="368" t="n"/>
      <c r="F457" s="368" t="n"/>
      <c r="G457" s="318" t="n"/>
      <c r="H457" s="368" t="n"/>
      <c r="I457" s="368" t="n"/>
      <c r="J457" s="368" t="n"/>
      <c r="K457" s="368" t="n"/>
      <c r="L457" s="368" t="n"/>
      <c r="M457" s="368" t="n"/>
      <c r="N457" s="368" t="n"/>
      <c r="O457" s="368" t="n"/>
      <c r="P457" s="368" t="n"/>
      <c r="Q457" s="368" t="n"/>
      <c r="R457" s="368" t="n"/>
      <c r="S457" s="368" t="n"/>
      <c r="T457" s="368" t="n"/>
      <c r="U457" s="368" t="n"/>
      <c r="V457" s="368" t="n"/>
      <c r="W457" s="368" t="n"/>
      <c r="X457" s="368" t="n"/>
      <c r="Y457" s="368" t="n"/>
      <c r="Z457" s="368" t="n"/>
      <c r="AA457" s="368" t="n"/>
      <c r="AB457" s="368" t="n"/>
      <c r="AC457" s="368" t="n"/>
      <c r="AD457" s="368" t="n"/>
      <c r="AE457" s="368" t="n"/>
      <c r="AF457" s="368" t="n"/>
      <c r="AG457" s="368" t="n"/>
      <c r="AH457" s="368" t="n"/>
      <c r="AI457" s="368" t="n"/>
      <c r="AJ457" s="368" t="n"/>
      <c r="AK457" s="368" t="n"/>
      <c r="AL457" s="368" t="n"/>
      <c r="AM457" s="368" t="n"/>
      <c r="AN457" s="368" t="n"/>
      <c r="AO457" s="368" t="n"/>
      <c r="AP457" s="319" t="n"/>
      <c r="AQ457" s="368" t="n"/>
      <c r="AR457" s="368" t="n"/>
      <c r="AS457" s="368" t="n"/>
      <c r="AT457" s="368" t="n"/>
      <c r="AU457" s="368" t="n"/>
      <c r="AV457" s="368" t="n"/>
      <c r="AW457" s="368" t="n"/>
      <c r="AX457" s="368" t="n"/>
      <c r="AY457" s="368" t="n"/>
      <c r="AZ457" s="368" t="n"/>
      <c r="BA457" s="368" t="n"/>
      <c r="BB457" s="368" t="n"/>
      <c r="BC457" s="368" t="n"/>
      <c r="BD457" s="368" t="n"/>
      <c r="BE457" s="368" t="n"/>
      <c r="BF457" s="368" t="n"/>
      <c r="BG457" s="368" t="n"/>
      <c r="BH457" s="368" t="n"/>
      <c r="BI457" s="368" t="n"/>
      <c r="BJ457" s="368" t="n"/>
      <c r="BK457" s="368" t="n"/>
      <c r="BL457" s="368" t="n"/>
      <c r="BM457" s="368" t="n"/>
      <c r="BN457" s="368" t="n"/>
      <c r="BO457" s="368" t="n"/>
      <c r="BP457" s="368" t="n"/>
      <c r="BQ457" s="320" t="n"/>
      <c r="BR457" s="368" t="n"/>
      <c r="BS457" s="368" t="n"/>
      <c r="BT457" s="368" t="n"/>
      <c r="BU457" s="368" t="n"/>
      <c r="BV457" s="368" t="n"/>
      <c r="BW457" s="368" t="n"/>
      <c r="BX457" s="368" t="n"/>
      <c r="BY457" s="368" t="n"/>
      <c r="BZ457" s="368" t="n"/>
      <c r="CA457" s="368" t="n"/>
      <c r="CB457" s="368" t="n"/>
      <c r="CC457" s="368" t="n"/>
      <c r="CD457" s="368" t="n"/>
      <c r="CE457" s="368" t="n"/>
      <c r="CF457" s="368" t="n"/>
      <c r="CG457" s="368" t="n"/>
      <c r="CH457" s="368" t="n"/>
      <c r="CI457" s="368" t="n"/>
      <c r="CJ457" s="368" t="n"/>
      <c r="CK457" s="368" t="n"/>
      <c r="CL457" s="368" t="n"/>
      <c r="CM457" s="368" t="n"/>
      <c r="CN457" s="368" t="n"/>
      <c r="CO457" s="368" t="n"/>
      <c r="CP457" s="368" t="n"/>
      <c r="CQ457" s="368" t="n"/>
      <c r="CR457" s="368" t="n"/>
      <c r="CS457" s="368" t="n"/>
      <c r="CT457" s="368" t="n"/>
      <c r="CU457" s="368" t="n"/>
      <c r="CV457" s="368" t="n"/>
      <c r="CW457" s="368" t="n"/>
      <c r="CX457" s="368" t="n"/>
      <c r="CY457" s="368" t="n"/>
      <c r="CZ457" s="368" t="n"/>
      <c r="DA457" s="368" t="n"/>
      <c r="DB457" s="368" t="n"/>
      <c r="DC457" s="368" t="n"/>
      <c r="DD457" s="368" t="n"/>
    </row>
    <row r="458">
      <c r="A458" s="368" t="n"/>
      <c r="B458" s="368" t="n"/>
      <c r="C458" s="368" t="n"/>
      <c r="D458" s="368" t="n"/>
      <c r="E458" s="368" t="n"/>
      <c r="F458" s="368" t="n"/>
      <c r="G458" s="318" t="n"/>
      <c r="H458" s="368" t="n"/>
      <c r="I458" s="368" t="n"/>
      <c r="J458" s="368" t="n"/>
      <c r="K458" s="368" t="n"/>
      <c r="L458" s="368" t="n"/>
      <c r="M458" s="368" t="n"/>
      <c r="N458" s="368" t="n"/>
      <c r="O458" s="368" t="n"/>
      <c r="P458" s="368" t="n"/>
      <c r="Q458" s="368" t="n"/>
      <c r="R458" s="368" t="n"/>
      <c r="S458" s="368" t="n"/>
      <c r="T458" s="368" t="n"/>
      <c r="U458" s="368" t="n"/>
      <c r="V458" s="368" t="n"/>
      <c r="W458" s="368" t="n"/>
      <c r="X458" s="368" t="n"/>
      <c r="Y458" s="368" t="n"/>
      <c r="Z458" s="368" t="n"/>
      <c r="AA458" s="368" t="n"/>
      <c r="AB458" s="368" t="n"/>
      <c r="AC458" s="368" t="n"/>
      <c r="AD458" s="368" t="n"/>
      <c r="AE458" s="368" t="n"/>
      <c r="AF458" s="368" t="n"/>
      <c r="AG458" s="368" t="n"/>
      <c r="AH458" s="368" t="n"/>
      <c r="AI458" s="368" t="n"/>
      <c r="AJ458" s="368" t="n"/>
      <c r="AK458" s="368" t="n"/>
      <c r="AL458" s="368" t="n"/>
      <c r="AM458" s="368" t="n"/>
      <c r="AN458" s="368" t="n"/>
      <c r="AO458" s="368" t="n"/>
      <c r="AP458" s="319" t="n"/>
      <c r="AQ458" s="368" t="n"/>
      <c r="AR458" s="368" t="n"/>
      <c r="AS458" s="368" t="n"/>
      <c r="AT458" s="368" t="n"/>
      <c r="AU458" s="368" t="n"/>
      <c r="AV458" s="368" t="n"/>
      <c r="AW458" s="368" t="n"/>
      <c r="AX458" s="368" t="n"/>
      <c r="AY458" s="368" t="n"/>
      <c r="AZ458" s="368" t="n"/>
      <c r="BA458" s="368" t="n"/>
      <c r="BB458" s="368" t="n"/>
      <c r="BC458" s="368" t="n"/>
      <c r="BD458" s="368" t="n"/>
      <c r="BE458" s="368" t="n"/>
      <c r="BF458" s="368" t="n"/>
      <c r="BG458" s="368" t="n"/>
      <c r="BH458" s="368" t="n"/>
      <c r="BI458" s="368" t="n"/>
      <c r="BJ458" s="368" t="n"/>
      <c r="BK458" s="368" t="n"/>
      <c r="BL458" s="368" t="n"/>
      <c r="BM458" s="368" t="n"/>
      <c r="BN458" s="368" t="n"/>
      <c r="BO458" s="368" t="n"/>
      <c r="BP458" s="368" t="n"/>
      <c r="BQ458" s="320" t="n"/>
      <c r="BR458" s="368" t="n"/>
      <c r="BS458" s="368" t="n"/>
      <c r="BT458" s="368" t="n"/>
      <c r="BU458" s="368" t="n"/>
      <c r="BV458" s="368" t="n"/>
      <c r="BW458" s="368" t="n"/>
      <c r="BX458" s="368" t="n"/>
      <c r="BY458" s="368" t="n"/>
      <c r="BZ458" s="368" t="n"/>
      <c r="CA458" s="368" t="n"/>
      <c r="CB458" s="368" t="n"/>
      <c r="CC458" s="368" t="n"/>
      <c r="CD458" s="368" t="n"/>
      <c r="CE458" s="368" t="n"/>
      <c r="CF458" s="368" t="n"/>
      <c r="CG458" s="368" t="n"/>
      <c r="CH458" s="368" t="n"/>
      <c r="CI458" s="368" t="n"/>
      <c r="CJ458" s="368" t="n"/>
      <c r="CK458" s="368" t="n"/>
      <c r="CL458" s="368" t="n"/>
      <c r="CM458" s="368" t="n"/>
      <c r="CN458" s="368" t="n"/>
      <c r="CO458" s="368" t="n"/>
      <c r="CP458" s="368" t="n"/>
      <c r="CQ458" s="368" t="n"/>
      <c r="CR458" s="368" t="n"/>
      <c r="CS458" s="368" t="n"/>
      <c r="CT458" s="368" t="n"/>
      <c r="CU458" s="368" t="n"/>
      <c r="CV458" s="368" t="n"/>
      <c r="CW458" s="368" t="n"/>
      <c r="CX458" s="368" t="n"/>
      <c r="CY458" s="368" t="n"/>
      <c r="CZ458" s="368" t="n"/>
      <c r="DA458" s="368" t="n"/>
      <c r="DB458" s="368" t="n"/>
      <c r="DC458" s="368" t="n"/>
      <c r="DD458" s="368" t="n"/>
    </row>
    <row r="459">
      <c r="A459" s="368" t="n"/>
      <c r="B459" s="368" t="n"/>
      <c r="C459" s="368" t="n"/>
      <c r="D459" s="368" t="n"/>
      <c r="E459" s="368" t="n"/>
      <c r="F459" s="368" t="n"/>
      <c r="G459" s="318" t="n"/>
      <c r="H459" s="368" t="n"/>
      <c r="I459" s="368" t="n"/>
      <c r="J459" s="368" t="n"/>
      <c r="K459" s="368" t="n"/>
      <c r="L459" s="368" t="n"/>
      <c r="M459" s="368" t="n"/>
      <c r="N459" s="368" t="n"/>
      <c r="O459" s="368" t="n"/>
      <c r="P459" s="368" t="n"/>
      <c r="Q459" s="368" t="n"/>
      <c r="R459" s="368" t="n"/>
      <c r="S459" s="368" t="n"/>
      <c r="T459" s="368" t="n"/>
      <c r="U459" s="368" t="n"/>
      <c r="V459" s="368" t="n"/>
      <c r="W459" s="368" t="n"/>
      <c r="X459" s="368" t="n"/>
      <c r="Y459" s="368" t="n"/>
      <c r="Z459" s="368" t="n"/>
      <c r="AA459" s="368" t="n"/>
      <c r="AB459" s="368" t="n"/>
      <c r="AC459" s="368" t="n"/>
      <c r="AD459" s="368" t="n"/>
      <c r="AE459" s="368" t="n"/>
      <c r="AF459" s="368" t="n"/>
      <c r="AG459" s="368" t="n"/>
      <c r="AH459" s="368" t="n"/>
      <c r="AI459" s="368" t="n"/>
      <c r="AJ459" s="368" t="n"/>
      <c r="AK459" s="368" t="n"/>
      <c r="AL459" s="368" t="n"/>
      <c r="AM459" s="368" t="n"/>
      <c r="AN459" s="368" t="n"/>
      <c r="AO459" s="368" t="n"/>
      <c r="AP459" s="319" t="n"/>
      <c r="AQ459" s="368" t="n"/>
      <c r="AR459" s="368" t="n"/>
      <c r="AS459" s="368" t="n"/>
      <c r="AT459" s="368" t="n"/>
      <c r="AU459" s="368" t="n"/>
      <c r="AV459" s="368" t="n"/>
      <c r="AW459" s="368" t="n"/>
      <c r="AX459" s="368" t="n"/>
      <c r="AY459" s="368" t="n"/>
      <c r="AZ459" s="368" t="n"/>
      <c r="BA459" s="368" t="n"/>
      <c r="BB459" s="368" t="n"/>
      <c r="BC459" s="368" t="n"/>
      <c r="BD459" s="368" t="n"/>
      <c r="BE459" s="368" t="n"/>
      <c r="BF459" s="368" t="n"/>
      <c r="BG459" s="368" t="n"/>
      <c r="BH459" s="368" t="n"/>
      <c r="BI459" s="368" t="n"/>
      <c r="BJ459" s="368" t="n"/>
      <c r="BK459" s="368" t="n"/>
      <c r="BL459" s="368" t="n"/>
      <c r="BM459" s="368" t="n"/>
      <c r="BN459" s="368" t="n"/>
      <c r="BO459" s="368" t="n"/>
      <c r="BP459" s="368" t="n"/>
      <c r="BQ459" s="320" t="n"/>
      <c r="BR459" s="368" t="n"/>
      <c r="BS459" s="368" t="n"/>
      <c r="BT459" s="368" t="n"/>
      <c r="BU459" s="368" t="n"/>
      <c r="BV459" s="368" t="n"/>
      <c r="BW459" s="368" t="n"/>
      <c r="BX459" s="368" t="n"/>
      <c r="BY459" s="368" t="n"/>
      <c r="BZ459" s="368" t="n"/>
      <c r="CA459" s="368" t="n"/>
      <c r="CB459" s="368" t="n"/>
      <c r="CC459" s="368" t="n"/>
      <c r="CD459" s="368" t="n"/>
      <c r="CE459" s="368" t="n"/>
      <c r="CF459" s="368" t="n"/>
      <c r="CG459" s="368" t="n"/>
      <c r="CH459" s="368" t="n"/>
      <c r="CI459" s="368" t="n"/>
      <c r="CJ459" s="368" t="n"/>
      <c r="CK459" s="368" t="n"/>
      <c r="CL459" s="368" t="n"/>
      <c r="CM459" s="368" t="n"/>
      <c r="CN459" s="368" t="n"/>
      <c r="CO459" s="368" t="n"/>
      <c r="CP459" s="368" t="n"/>
      <c r="CQ459" s="368" t="n"/>
      <c r="CR459" s="368" t="n"/>
      <c r="CS459" s="368" t="n"/>
      <c r="CT459" s="368" t="n"/>
      <c r="CU459" s="368" t="n"/>
      <c r="CV459" s="368" t="n"/>
      <c r="CW459" s="368" t="n"/>
      <c r="CX459" s="368" t="n"/>
      <c r="CY459" s="368" t="n"/>
      <c r="CZ459" s="368" t="n"/>
      <c r="DA459" s="368" t="n"/>
      <c r="DB459" s="368" t="n"/>
      <c r="DC459" s="368" t="n"/>
      <c r="DD459" s="368" t="n"/>
    </row>
    <row r="460">
      <c r="A460" s="368" t="n"/>
      <c r="B460" s="368" t="n"/>
      <c r="C460" s="368" t="n"/>
      <c r="D460" s="368" t="n"/>
      <c r="E460" s="368" t="n"/>
      <c r="F460" s="368" t="n"/>
      <c r="G460" s="318" t="n"/>
      <c r="H460" s="368" t="n"/>
      <c r="I460" s="368" t="n"/>
      <c r="J460" s="368" t="n"/>
      <c r="K460" s="368" t="n"/>
      <c r="L460" s="368" t="n"/>
      <c r="M460" s="368" t="n"/>
      <c r="N460" s="368" t="n"/>
      <c r="O460" s="368" t="n"/>
      <c r="P460" s="368" t="n"/>
      <c r="Q460" s="368" t="n"/>
      <c r="R460" s="368" t="n"/>
      <c r="S460" s="368" t="n"/>
      <c r="T460" s="368" t="n"/>
      <c r="U460" s="368" t="n"/>
      <c r="V460" s="368" t="n"/>
      <c r="W460" s="368" t="n"/>
      <c r="X460" s="368" t="n"/>
      <c r="Y460" s="368" t="n"/>
      <c r="Z460" s="368" t="n"/>
      <c r="AA460" s="368" t="n"/>
      <c r="AB460" s="368" t="n"/>
      <c r="AC460" s="368" t="n"/>
      <c r="AD460" s="368" t="n"/>
      <c r="AE460" s="368" t="n"/>
      <c r="AF460" s="368" t="n"/>
      <c r="AG460" s="368" t="n"/>
      <c r="AH460" s="368" t="n"/>
      <c r="AI460" s="368" t="n"/>
      <c r="AJ460" s="368" t="n"/>
      <c r="AK460" s="368" t="n"/>
      <c r="AL460" s="368" t="n"/>
      <c r="AM460" s="368" t="n"/>
      <c r="AN460" s="368" t="n"/>
      <c r="AO460" s="368" t="n"/>
      <c r="AP460" s="319" t="n"/>
      <c r="AQ460" s="368" t="n"/>
      <c r="AR460" s="368" t="n"/>
      <c r="AS460" s="368" t="n"/>
      <c r="AT460" s="368" t="n"/>
      <c r="AU460" s="368" t="n"/>
      <c r="AV460" s="368" t="n"/>
      <c r="AW460" s="368" t="n"/>
      <c r="AX460" s="368" t="n"/>
      <c r="AY460" s="368" t="n"/>
      <c r="AZ460" s="368" t="n"/>
      <c r="BA460" s="368" t="n"/>
      <c r="BB460" s="368" t="n"/>
      <c r="BC460" s="368" t="n"/>
      <c r="BD460" s="368" t="n"/>
      <c r="BE460" s="368" t="n"/>
      <c r="BF460" s="368" t="n"/>
      <c r="BG460" s="368" t="n"/>
      <c r="BH460" s="368" t="n"/>
      <c r="BI460" s="368" t="n"/>
      <c r="BJ460" s="368" t="n"/>
      <c r="BK460" s="368" t="n"/>
      <c r="BL460" s="368" t="n"/>
      <c r="BM460" s="368" t="n"/>
      <c r="BN460" s="368" t="n"/>
      <c r="BO460" s="368" t="n"/>
      <c r="BP460" s="368" t="n"/>
      <c r="BQ460" s="320" t="n"/>
      <c r="BR460" s="368" t="n"/>
      <c r="BS460" s="368" t="n"/>
      <c r="BT460" s="368" t="n"/>
      <c r="BU460" s="368" t="n"/>
      <c r="BV460" s="368" t="n"/>
      <c r="BW460" s="368" t="n"/>
      <c r="BX460" s="368" t="n"/>
      <c r="BY460" s="368" t="n"/>
      <c r="BZ460" s="368" t="n"/>
      <c r="CA460" s="368" t="n"/>
      <c r="CB460" s="368" t="n"/>
      <c r="CC460" s="368" t="n"/>
      <c r="CD460" s="368" t="n"/>
      <c r="CE460" s="368" t="n"/>
      <c r="CF460" s="368" t="n"/>
      <c r="CG460" s="368" t="n"/>
      <c r="CH460" s="368" t="n"/>
      <c r="CI460" s="368" t="n"/>
      <c r="CJ460" s="368" t="n"/>
      <c r="CK460" s="368" t="n"/>
      <c r="CL460" s="368" t="n"/>
      <c r="CM460" s="368" t="n"/>
      <c r="CN460" s="368" t="n"/>
      <c r="CO460" s="368" t="n"/>
      <c r="CP460" s="368" t="n"/>
      <c r="CQ460" s="368" t="n"/>
      <c r="CR460" s="368" t="n"/>
      <c r="CS460" s="368" t="n"/>
      <c r="CT460" s="368" t="n"/>
      <c r="CU460" s="368" t="n"/>
      <c r="CV460" s="368" t="n"/>
      <c r="CW460" s="368" t="n"/>
      <c r="CX460" s="368" t="n"/>
      <c r="CY460" s="368" t="n"/>
      <c r="CZ460" s="368" t="n"/>
      <c r="DA460" s="368" t="n"/>
      <c r="DB460" s="368" t="n"/>
      <c r="DC460" s="368" t="n"/>
      <c r="DD460" s="368" t="n"/>
    </row>
    <row r="461">
      <c r="A461" s="368" t="n"/>
      <c r="B461" s="368" t="n"/>
      <c r="C461" s="368" t="n"/>
      <c r="D461" s="368" t="n"/>
      <c r="E461" s="368" t="n"/>
      <c r="F461" s="368" t="n"/>
      <c r="G461" s="318" t="n"/>
      <c r="H461" s="368" t="n"/>
      <c r="I461" s="368" t="n"/>
      <c r="J461" s="368" t="n"/>
      <c r="K461" s="368" t="n"/>
      <c r="L461" s="368" t="n"/>
      <c r="M461" s="368" t="n"/>
      <c r="N461" s="368" t="n"/>
      <c r="O461" s="368" t="n"/>
      <c r="P461" s="368" t="n"/>
      <c r="Q461" s="368" t="n"/>
      <c r="R461" s="368" t="n"/>
      <c r="S461" s="368" t="n"/>
      <c r="T461" s="368" t="n"/>
      <c r="U461" s="368" t="n"/>
      <c r="V461" s="368" t="n"/>
      <c r="W461" s="368" t="n"/>
      <c r="X461" s="368" t="n"/>
      <c r="Y461" s="368" t="n"/>
      <c r="Z461" s="368" t="n"/>
      <c r="AA461" s="368" t="n"/>
      <c r="AB461" s="368" t="n"/>
      <c r="AC461" s="368" t="n"/>
      <c r="AD461" s="368" t="n"/>
      <c r="AE461" s="368" t="n"/>
      <c r="AF461" s="368" t="n"/>
      <c r="AG461" s="368" t="n"/>
      <c r="AH461" s="368" t="n"/>
      <c r="AI461" s="368" t="n"/>
      <c r="AJ461" s="368" t="n"/>
      <c r="AK461" s="368" t="n"/>
      <c r="AL461" s="368" t="n"/>
      <c r="AM461" s="368" t="n"/>
      <c r="AN461" s="368" t="n"/>
      <c r="AO461" s="368" t="n"/>
      <c r="AP461" s="319" t="n"/>
      <c r="AQ461" s="368" t="n"/>
      <c r="AR461" s="368" t="n"/>
      <c r="AS461" s="368" t="n"/>
      <c r="AT461" s="368" t="n"/>
      <c r="AU461" s="368" t="n"/>
      <c r="AV461" s="368" t="n"/>
      <c r="AW461" s="368" t="n"/>
      <c r="AX461" s="368" t="n"/>
      <c r="AY461" s="368" t="n"/>
      <c r="AZ461" s="368" t="n"/>
      <c r="BA461" s="368" t="n"/>
      <c r="BB461" s="368" t="n"/>
      <c r="BC461" s="368" t="n"/>
      <c r="BD461" s="368" t="n"/>
      <c r="BE461" s="368" t="n"/>
      <c r="BF461" s="368" t="n"/>
      <c r="BG461" s="368" t="n"/>
      <c r="BH461" s="368" t="n"/>
      <c r="BI461" s="368" t="n"/>
      <c r="BJ461" s="368" t="n"/>
      <c r="BK461" s="368" t="n"/>
      <c r="BL461" s="368" t="n"/>
      <c r="BM461" s="368" t="n"/>
      <c r="BN461" s="368" t="n"/>
      <c r="BO461" s="368" t="n"/>
      <c r="BP461" s="368" t="n"/>
      <c r="BQ461" s="320" t="n"/>
      <c r="BR461" s="368" t="n"/>
      <c r="BS461" s="368" t="n"/>
      <c r="BT461" s="368" t="n"/>
      <c r="BU461" s="368" t="n"/>
      <c r="BV461" s="368" t="n"/>
      <c r="BW461" s="368" t="n"/>
      <c r="BX461" s="368" t="n"/>
      <c r="BY461" s="368" t="n"/>
      <c r="BZ461" s="368" t="n"/>
      <c r="CA461" s="368" t="n"/>
      <c r="CB461" s="368" t="n"/>
      <c r="CC461" s="368" t="n"/>
      <c r="CD461" s="368" t="n"/>
      <c r="CE461" s="368" t="n"/>
      <c r="CF461" s="368" t="n"/>
      <c r="CG461" s="368" t="n"/>
      <c r="CH461" s="368" t="n"/>
      <c r="CI461" s="368" t="n"/>
      <c r="CJ461" s="368" t="n"/>
      <c r="CK461" s="368" t="n"/>
      <c r="CL461" s="368" t="n"/>
      <c r="CM461" s="368" t="n"/>
      <c r="CN461" s="368" t="n"/>
      <c r="CO461" s="368" t="n"/>
      <c r="CP461" s="368" t="n"/>
      <c r="CQ461" s="368" t="n"/>
      <c r="CR461" s="368" t="n"/>
      <c r="CS461" s="368" t="n"/>
      <c r="CT461" s="368" t="n"/>
      <c r="CU461" s="368" t="n"/>
      <c r="CV461" s="368" t="n"/>
      <c r="CW461" s="368" t="n"/>
      <c r="CX461" s="368" t="n"/>
      <c r="CY461" s="368" t="n"/>
      <c r="CZ461" s="368" t="n"/>
      <c r="DA461" s="368" t="n"/>
      <c r="DB461" s="368" t="n"/>
      <c r="DC461" s="368" t="n"/>
      <c r="DD461" s="368" t="n"/>
    </row>
    <row r="462">
      <c r="A462" s="368" t="n"/>
      <c r="B462" s="368" t="n"/>
      <c r="C462" s="368" t="n"/>
      <c r="D462" s="368" t="n"/>
      <c r="E462" s="368" t="n"/>
      <c r="F462" s="368" t="n"/>
      <c r="G462" s="318" t="n"/>
      <c r="H462" s="368" t="n"/>
      <c r="I462" s="368" t="n"/>
      <c r="J462" s="368" t="n"/>
      <c r="K462" s="368" t="n"/>
      <c r="L462" s="368" t="n"/>
      <c r="M462" s="368" t="n"/>
      <c r="N462" s="368" t="n"/>
      <c r="O462" s="368" t="n"/>
      <c r="P462" s="368" t="n"/>
      <c r="Q462" s="368" t="n"/>
      <c r="R462" s="368" t="n"/>
      <c r="S462" s="368" t="n"/>
      <c r="T462" s="368" t="n"/>
      <c r="U462" s="368" t="n"/>
      <c r="V462" s="368" t="n"/>
      <c r="W462" s="368" t="n"/>
      <c r="X462" s="368" t="n"/>
      <c r="Y462" s="368" t="n"/>
      <c r="Z462" s="368" t="n"/>
      <c r="AA462" s="368" t="n"/>
      <c r="AB462" s="368" t="n"/>
      <c r="AC462" s="368" t="n"/>
      <c r="AD462" s="368" t="n"/>
      <c r="AE462" s="368" t="n"/>
      <c r="AF462" s="368" t="n"/>
      <c r="AG462" s="368" t="n"/>
      <c r="AH462" s="368" t="n"/>
      <c r="AI462" s="368" t="n"/>
      <c r="AJ462" s="368" t="n"/>
      <c r="AK462" s="368" t="n"/>
      <c r="AL462" s="368" t="n"/>
      <c r="AM462" s="368" t="n"/>
      <c r="AN462" s="368" t="n"/>
      <c r="AO462" s="368" t="n"/>
      <c r="AP462" s="319" t="n"/>
      <c r="AQ462" s="368" t="n"/>
      <c r="AR462" s="368" t="n"/>
      <c r="AS462" s="368" t="n"/>
      <c r="AT462" s="368" t="n"/>
      <c r="AU462" s="368" t="n"/>
      <c r="AV462" s="368" t="n"/>
      <c r="AW462" s="368" t="n"/>
      <c r="AX462" s="368" t="n"/>
      <c r="AY462" s="368" t="n"/>
      <c r="AZ462" s="368" t="n"/>
      <c r="BA462" s="368" t="n"/>
      <c r="BB462" s="368" t="n"/>
      <c r="BC462" s="368" t="n"/>
      <c r="BD462" s="368" t="n"/>
      <c r="BE462" s="368" t="n"/>
      <c r="BF462" s="368" t="n"/>
      <c r="BG462" s="368" t="n"/>
      <c r="BH462" s="368" t="n"/>
      <c r="BI462" s="368" t="n"/>
      <c r="BJ462" s="368" t="n"/>
      <c r="BK462" s="368" t="n"/>
      <c r="BL462" s="368" t="n"/>
      <c r="BM462" s="368" t="n"/>
      <c r="BN462" s="368" t="n"/>
      <c r="BO462" s="368" t="n"/>
      <c r="BP462" s="368" t="n"/>
      <c r="BQ462" s="320" t="n"/>
      <c r="BR462" s="368" t="n"/>
      <c r="BS462" s="368" t="n"/>
      <c r="BT462" s="368" t="n"/>
      <c r="BU462" s="368" t="n"/>
      <c r="BV462" s="368" t="n"/>
      <c r="BW462" s="368" t="n"/>
      <c r="BX462" s="368" t="n"/>
      <c r="BY462" s="368" t="n"/>
      <c r="BZ462" s="368" t="n"/>
      <c r="CA462" s="368" t="n"/>
      <c r="CB462" s="368" t="n"/>
      <c r="CC462" s="368" t="n"/>
      <c r="CD462" s="368" t="n"/>
      <c r="CE462" s="368" t="n"/>
      <c r="CF462" s="368" t="n"/>
      <c r="CG462" s="368" t="n"/>
      <c r="CH462" s="368" t="n"/>
      <c r="CI462" s="368" t="n"/>
      <c r="CJ462" s="368" t="n"/>
      <c r="CK462" s="368" t="n"/>
      <c r="CL462" s="368" t="n"/>
      <c r="CM462" s="368" t="n"/>
      <c r="CN462" s="368" t="n"/>
      <c r="CO462" s="368" t="n"/>
      <c r="CP462" s="368" t="n"/>
      <c r="CQ462" s="368" t="n"/>
      <c r="CR462" s="368" t="n"/>
      <c r="CS462" s="368" t="n"/>
      <c r="CT462" s="368" t="n"/>
      <c r="CU462" s="368" t="n"/>
      <c r="CV462" s="368" t="n"/>
      <c r="CW462" s="368" t="n"/>
      <c r="CX462" s="368" t="n"/>
      <c r="CY462" s="368" t="n"/>
      <c r="CZ462" s="368" t="n"/>
      <c r="DA462" s="368" t="n"/>
      <c r="DB462" s="368" t="n"/>
      <c r="DC462" s="368" t="n"/>
      <c r="DD462" s="368" t="n"/>
    </row>
    <row r="463">
      <c r="A463" s="368" t="n"/>
      <c r="B463" s="368" t="n"/>
      <c r="C463" s="368" t="n"/>
      <c r="D463" s="368" t="n"/>
      <c r="E463" s="368" t="n"/>
      <c r="F463" s="368" t="n"/>
      <c r="G463" s="318" t="n"/>
      <c r="H463" s="368" t="n"/>
      <c r="I463" s="368" t="n"/>
      <c r="J463" s="368" t="n"/>
      <c r="K463" s="368" t="n"/>
      <c r="L463" s="368" t="n"/>
      <c r="M463" s="368" t="n"/>
      <c r="N463" s="368" t="n"/>
      <c r="O463" s="368" t="n"/>
      <c r="P463" s="368" t="n"/>
      <c r="Q463" s="368" t="n"/>
      <c r="R463" s="368" t="n"/>
      <c r="S463" s="368" t="n"/>
      <c r="T463" s="368" t="n"/>
      <c r="U463" s="368" t="n"/>
      <c r="V463" s="368" t="n"/>
      <c r="W463" s="368" t="n"/>
      <c r="X463" s="368" t="n"/>
      <c r="Y463" s="368" t="n"/>
      <c r="Z463" s="368" t="n"/>
      <c r="AA463" s="368" t="n"/>
      <c r="AB463" s="368" t="n"/>
      <c r="AC463" s="368" t="n"/>
      <c r="AD463" s="368" t="n"/>
      <c r="AE463" s="368" t="n"/>
      <c r="AF463" s="368" t="n"/>
      <c r="AG463" s="368" t="n"/>
      <c r="AH463" s="368" t="n"/>
      <c r="AI463" s="368" t="n"/>
      <c r="AJ463" s="368" t="n"/>
      <c r="AK463" s="368" t="n"/>
      <c r="AL463" s="368" t="n"/>
      <c r="AM463" s="368" t="n"/>
      <c r="AN463" s="368" t="n"/>
      <c r="AO463" s="368" t="n"/>
      <c r="AP463" s="319" t="n"/>
      <c r="AQ463" s="368" t="n"/>
      <c r="AR463" s="368" t="n"/>
      <c r="AS463" s="368" t="n"/>
      <c r="AT463" s="368" t="n"/>
      <c r="AU463" s="368" t="n"/>
      <c r="AV463" s="368" t="n"/>
      <c r="AW463" s="368" t="n"/>
      <c r="AX463" s="368" t="n"/>
      <c r="AY463" s="368" t="n"/>
      <c r="AZ463" s="368" t="n"/>
      <c r="BA463" s="368" t="n"/>
      <c r="BB463" s="368" t="n"/>
      <c r="BC463" s="368" t="n"/>
      <c r="BD463" s="368" t="n"/>
      <c r="BE463" s="368" t="n"/>
      <c r="BF463" s="368" t="n"/>
      <c r="BG463" s="368" t="n"/>
      <c r="BH463" s="368" t="n"/>
      <c r="BI463" s="368" t="n"/>
      <c r="BJ463" s="368" t="n"/>
      <c r="BK463" s="368" t="n"/>
      <c r="BL463" s="368" t="n"/>
      <c r="BM463" s="368" t="n"/>
      <c r="BN463" s="368" t="n"/>
      <c r="BO463" s="368" t="n"/>
      <c r="BP463" s="368" t="n"/>
      <c r="BQ463" s="320" t="n"/>
      <c r="BR463" s="368" t="n"/>
      <c r="BS463" s="368" t="n"/>
      <c r="BT463" s="368" t="n"/>
      <c r="BU463" s="368" t="n"/>
      <c r="BV463" s="368" t="n"/>
      <c r="BW463" s="368" t="n"/>
      <c r="BX463" s="368" t="n"/>
      <c r="BY463" s="368" t="n"/>
      <c r="BZ463" s="368" t="n"/>
      <c r="CA463" s="368" t="n"/>
      <c r="CB463" s="368" t="n"/>
      <c r="CC463" s="368" t="n"/>
      <c r="CD463" s="368" t="n"/>
      <c r="CE463" s="368" t="n"/>
      <c r="CF463" s="368" t="n"/>
      <c r="CG463" s="368" t="n"/>
      <c r="CH463" s="368" t="n"/>
      <c r="CI463" s="368" t="n"/>
      <c r="CJ463" s="368" t="n"/>
      <c r="CK463" s="368" t="n"/>
      <c r="CL463" s="368" t="n"/>
      <c r="CM463" s="368" t="n"/>
      <c r="CN463" s="368" t="n"/>
      <c r="CO463" s="368" t="n"/>
      <c r="CP463" s="368" t="n"/>
      <c r="CQ463" s="368" t="n"/>
      <c r="CR463" s="368" t="n"/>
      <c r="CS463" s="368" t="n"/>
      <c r="CT463" s="368" t="n"/>
      <c r="CU463" s="368" t="n"/>
      <c r="CV463" s="368" t="n"/>
      <c r="CW463" s="368" t="n"/>
      <c r="CX463" s="368" t="n"/>
      <c r="CY463" s="368" t="n"/>
      <c r="CZ463" s="368" t="n"/>
      <c r="DA463" s="368" t="n"/>
      <c r="DB463" s="368" t="n"/>
      <c r="DC463" s="368" t="n"/>
      <c r="DD463" s="368" t="n"/>
    </row>
    <row r="464">
      <c r="A464" s="368" t="n"/>
      <c r="B464" s="368" t="n"/>
      <c r="C464" s="368" t="n"/>
      <c r="D464" s="368" t="n"/>
      <c r="E464" s="368" t="n"/>
      <c r="F464" s="368" t="n"/>
      <c r="G464" s="318" t="n"/>
      <c r="H464" s="368" t="n"/>
      <c r="I464" s="368" t="n"/>
      <c r="J464" s="368" t="n"/>
      <c r="K464" s="368" t="n"/>
      <c r="L464" s="368" t="n"/>
      <c r="M464" s="368" t="n"/>
      <c r="N464" s="368" t="n"/>
      <c r="O464" s="368" t="n"/>
      <c r="P464" s="368" t="n"/>
      <c r="Q464" s="368" t="n"/>
      <c r="R464" s="368" t="n"/>
      <c r="S464" s="368" t="n"/>
      <c r="T464" s="368" t="n"/>
      <c r="U464" s="368" t="n"/>
      <c r="V464" s="368" t="n"/>
      <c r="W464" s="368" t="n"/>
      <c r="X464" s="368" t="n"/>
      <c r="Y464" s="368" t="n"/>
      <c r="Z464" s="368" t="n"/>
      <c r="AA464" s="368" t="n"/>
      <c r="AB464" s="368" t="n"/>
      <c r="AC464" s="368" t="n"/>
      <c r="AD464" s="368" t="n"/>
      <c r="AE464" s="368" t="n"/>
      <c r="AF464" s="368" t="n"/>
      <c r="AG464" s="368" t="n"/>
      <c r="AH464" s="368" t="n"/>
      <c r="AI464" s="368" t="n"/>
      <c r="AJ464" s="368" t="n"/>
      <c r="AK464" s="368" t="n"/>
      <c r="AL464" s="368" t="n"/>
      <c r="AM464" s="368" t="n"/>
      <c r="AN464" s="368" t="n"/>
      <c r="AO464" s="368" t="n"/>
      <c r="AP464" s="319" t="n"/>
      <c r="AQ464" s="368" t="n"/>
      <c r="AR464" s="368" t="n"/>
      <c r="AS464" s="368" t="n"/>
      <c r="AT464" s="368" t="n"/>
      <c r="AU464" s="368" t="n"/>
      <c r="AV464" s="368" t="n"/>
      <c r="AW464" s="368" t="n"/>
      <c r="AX464" s="368" t="n"/>
      <c r="AY464" s="368" t="n"/>
      <c r="AZ464" s="368" t="n"/>
      <c r="BA464" s="368" t="n"/>
      <c r="BB464" s="368" t="n"/>
      <c r="BC464" s="368" t="n"/>
      <c r="BD464" s="368" t="n"/>
      <c r="BE464" s="368" t="n"/>
      <c r="BF464" s="368" t="n"/>
      <c r="BG464" s="368" t="n"/>
      <c r="BH464" s="368" t="n"/>
      <c r="BI464" s="368" t="n"/>
      <c r="BJ464" s="368" t="n"/>
      <c r="BK464" s="368" t="n"/>
      <c r="BL464" s="368" t="n"/>
      <c r="BM464" s="368" t="n"/>
      <c r="BN464" s="368" t="n"/>
      <c r="BO464" s="368" t="n"/>
      <c r="BP464" s="368" t="n"/>
      <c r="BQ464" s="320" t="n"/>
      <c r="BR464" s="368" t="n"/>
      <c r="BS464" s="368" t="n"/>
      <c r="BT464" s="368" t="n"/>
      <c r="BU464" s="368" t="n"/>
      <c r="BV464" s="368" t="n"/>
      <c r="BW464" s="368" t="n"/>
      <c r="BX464" s="368" t="n"/>
      <c r="BY464" s="368" t="n"/>
      <c r="BZ464" s="368" t="n"/>
      <c r="CA464" s="368" t="n"/>
      <c r="CB464" s="368" t="n"/>
      <c r="CC464" s="368" t="n"/>
      <c r="CD464" s="368" t="n"/>
      <c r="CE464" s="368" t="n"/>
      <c r="CF464" s="368" t="n"/>
      <c r="CG464" s="368" t="n"/>
      <c r="CH464" s="368" t="n"/>
      <c r="CI464" s="368" t="n"/>
      <c r="CJ464" s="368" t="n"/>
      <c r="CK464" s="368" t="n"/>
      <c r="CL464" s="368" t="n"/>
      <c r="CM464" s="368" t="n"/>
      <c r="CN464" s="368" t="n"/>
      <c r="CO464" s="368" t="n"/>
      <c r="CP464" s="368" t="n"/>
      <c r="CQ464" s="368" t="n"/>
      <c r="CR464" s="368" t="n"/>
      <c r="CS464" s="368" t="n"/>
      <c r="CT464" s="368" t="n"/>
      <c r="CU464" s="368" t="n"/>
      <c r="CV464" s="368" t="n"/>
      <c r="CW464" s="368" t="n"/>
      <c r="CX464" s="368" t="n"/>
      <c r="CY464" s="368" t="n"/>
      <c r="CZ464" s="368" t="n"/>
      <c r="DA464" s="368" t="n"/>
      <c r="DB464" s="368" t="n"/>
      <c r="DC464" s="368" t="n"/>
      <c r="DD464" s="368" t="n"/>
    </row>
    <row r="465">
      <c r="A465" s="368" t="n"/>
      <c r="B465" s="368" t="n"/>
      <c r="C465" s="368" t="n"/>
      <c r="D465" s="368" t="n"/>
      <c r="E465" s="368" t="n"/>
      <c r="F465" s="368" t="n"/>
      <c r="G465" s="318" t="n"/>
      <c r="H465" s="368" t="n"/>
      <c r="I465" s="368" t="n"/>
      <c r="J465" s="368" t="n"/>
      <c r="K465" s="368" t="n"/>
      <c r="L465" s="368" t="n"/>
      <c r="M465" s="368" t="n"/>
      <c r="N465" s="368" t="n"/>
      <c r="O465" s="368" t="n"/>
      <c r="P465" s="368" t="n"/>
      <c r="Q465" s="368" t="n"/>
      <c r="R465" s="368" t="n"/>
      <c r="S465" s="368" t="n"/>
      <c r="T465" s="368" t="n"/>
      <c r="U465" s="368" t="n"/>
      <c r="V465" s="368" t="n"/>
      <c r="W465" s="368" t="n"/>
      <c r="X465" s="368" t="n"/>
      <c r="Y465" s="368" t="n"/>
      <c r="Z465" s="368" t="n"/>
      <c r="AA465" s="368" t="n"/>
      <c r="AB465" s="368" t="n"/>
      <c r="AC465" s="368" t="n"/>
      <c r="AD465" s="368" t="n"/>
      <c r="AE465" s="368" t="n"/>
      <c r="AF465" s="368" t="n"/>
      <c r="AG465" s="368" t="n"/>
      <c r="AH465" s="368" t="n"/>
      <c r="AI465" s="368" t="n"/>
      <c r="AJ465" s="368" t="n"/>
      <c r="AK465" s="368" t="n"/>
      <c r="AL465" s="368" t="n"/>
      <c r="AM465" s="368" t="n"/>
      <c r="AN465" s="368" t="n"/>
      <c r="AO465" s="368" t="n"/>
      <c r="AP465" s="319" t="n"/>
      <c r="AQ465" s="368" t="n"/>
      <c r="AR465" s="368" t="n"/>
      <c r="AS465" s="368" t="n"/>
      <c r="AT465" s="368" t="n"/>
      <c r="AU465" s="368" t="n"/>
      <c r="AV465" s="368" t="n"/>
      <c r="AW465" s="368" t="n"/>
      <c r="AX465" s="368" t="n"/>
      <c r="AY465" s="368" t="n"/>
      <c r="AZ465" s="368" t="n"/>
      <c r="BA465" s="368" t="n"/>
      <c r="BB465" s="368" t="n"/>
      <c r="BC465" s="368" t="n"/>
      <c r="BD465" s="368" t="n"/>
      <c r="BE465" s="368" t="n"/>
      <c r="BF465" s="368" t="n"/>
      <c r="BG465" s="368" t="n"/>
      <c r="BH465" s="368" t="n"/>
      <c r="BI465" s="368" t="n"/>
      <c r="BJ465" s="368" t="n"/>
      <c r="BK465" s="368" t="n"/>
      <c r="BL465" s="368" t="n"/>
      <c r="BM465" s="368" t="n"/>
      <c r="BN465" s="368" t="n"/>
      <c r="BO465" s="368" t="n"/>
      <c r="BP465" s="368" t="n"/>
      <c r="BQ465" s="320" t="n"/>
      <c r="BR465" s="368" t="n"/>
      <c r="BS465" s="368" t="n"/>
      <c r="BT465" s="368" t="n"/>
      <c r="BU465" s="368" t="n"/>
      <c r="BV465" s="368" t="n"/>
      <c r="BW465" s="368" t="n"/>
      <c r="BX465" s="368" t="n"/>
      <c r="BY465" s="368" t="n"/>
      <c r="BZ465" s="368" t="n"/>
      <c r="CA465" s="368" t="n"/>
      <c r="CB465" s="368" t="n"/>
      <c r="CC465" s="368" t="n"/>
      <c r="CD465" s="368" t="n"/>
      <c r="CE465" s="368" t="n"/>
      <c r="CF465" s="368" t="n"/>
      <c r="CG465" s="368" t="n"/>
      <c r="CH465" s="368" t="n"/>
      <c r="CI465" s="368" t="n"/>
      <c r="CJ465" s="368" t="n"/>
      <c r="CK465" s="368" t="n"/>
      <c r="CL465" s="368" t="n"/>
      <c r="CM465" s="368" t="n"/>
      <c r="CN465" s="368" t="n"/>
      <c r="CO465" s="368" t="n"/>
      <c r="CP465" s="368" t="n"/>
      <c r="CQ465" s="368" t="n"/>
      <c r="CR465" s="368" t="n"/>
      <c r="CS465" s="368" t="n"/>
      <c r="CT465" s="368" t="n"/>
      <c r="CU465" s="368" t="n"/>
      <c r="CV465" s="368" t="n"/>
      <c r="CW465" s="368" t="n"/>
      <c r="CX465" s="368" t="n"/>
      <c r="CY465" s="368" t="n"/>
      <c r="CZ465" s="368" t="n"/>
      <c r="DA465" s="368" t="n"/>
      <c r="DB465" s="368" t="n"/>
      <c r="DC465" s="368" t="n"/>
      <c r="DD465" s="368" t="n"/>
    </row>
    <row r="466">
      <c r="A466" s="368" t="n"/>
      <c r="B466" s="368" t="n"/>
      <c r="C466" s="368" t="n"/>
      <c r="D466" s="368" t="n"/>
      <c r="E466" s="368" t="n"/>
      <c r="F466" s="368" t="n"/>
      <c r="G466" s="318" t="n"/>
      <c r="H466" s="368" t="n"/>
      <c r="I466" s="368" t="n"/>
      <c r="J466" s="368" t="n"/>
      <c r="K466" s="368" t="n"/>
      <c r="L466" s="368" t="n"/>
      <c r="M466" s="368" t="n"/>
      <c r="N466" s="368" t="n"/>
      <c r="O466" s="368" t="n"/>
      <c r="P466" s="368" t="n"/>
      <c r="Q466" s="368" t="n"/>
      <c r="R466" s="368" t="n"/>
      <c r="S466" s="368" t="n"/>
      <c r="T466" s="368" t="n"/>
      <c r="U466" s="368" t="n"/>
      <c r="V466" s="368" t="n"/>
      <c r="W466" s="368" t="n"/>
      <c r="X466" s="368" t="n"/>
      <c r="Y466" s="368" t="n"/>
      <c r="Z466" s="368" t="n"/>
      <c r="AA466" s="368" t="n"/>
      <c r="AB466" s="368" t="n"/>
      <c r="AC466" s="368" t="n"/>
      <c r="AD466" s="368" t="n"/>
      <c r="AE466" s="368" t="n"/>
      <c r="AF466" s="368" t="n"/>
      <c r="AG466" s="368" t="n"/>
      <c r="AH466" s="368" t="n"/>
      <c r="AI466" s="368" t="n"/>
      <c r="AJ466" s="368" t="n"/>
      <c r="AK466" s="368" t="n"/>
      <c r="AL466" s="368" t="n"/>
      <c r="AM466" s="368" t="n"/>
      <c r="AN466" s="368" t="n"/>
      <c r="AO466" s="368" t="n"/>
      <c r="AP466" s="319" t="n"/>
      <c r="AQ466" s="368" t="n"/>
      <c r="AR466" s="368" t="n"/>
      <c r="AS466" s="368" t="n"/>
      <c r="AT466" s="368" t="n"/>
      <c r="AU466" s="368" t="n"/>
      <c r="AV466" s="368" t="n"/>
      <c r="AW466" s="368" t="n"/>
      <c r="AX466" s="368" t="n"/>
      <c r="AY466" s="368" t="n"/>
      <c r="AZ466" s="368" t="n"/>
      <c r="BA466" s="368" t="n"/>
      <c r="BB466" s="368" t="n"/>
      <c r="BC466" s="368" t="n"/>
      <c r="BD466" s="368" t="n"/>
      <c r="BE466" s="368" t="n"/>
      <c r="BF466" s="368" t="n"/>
      <c r="BG466" s="368" t="n"/>
      <c r="BH466" s="368" t="n"/>
      <c r="BI466" s="368" t="n"/>
      <c r="BJ466" s="368" t="n"/>
      <c r="BK466" s="368" t="n"/>
      <c r="BL466" s="368" t="n"/>
      <c r="BM466" s="368" t="n"/>
      <c r="BN466" s="368" t="n"/>
      <c r="BO466" s="368" t="n"/>
      <c r="BP466" s="368" t="n"/>
      <c r="BQ466" s="320" t="n"/>
      <c r="BR466" s="368" t="n"/>
      <c r="BS466" s="368" t="n"/>
      <c r="BT466" s="368" t="n"/>
      <c r="BU466" s="368" t="n"/>
      <c r="BV466" s="368" t="n"/>
      <c r="BW466" s="368" t="n"/>
      <c r="BX466" s="368" t="n"/>
      <c r="BY466" s="368" t="n"/>
      <c r="BZ466" s="368" t="n"/>
      <c r="CA466" s="368" t="n"/>
      <c r="CB466" s="368" t="n"/>
      <c r="CC466" s="368" t="n"/>
      <c r="CD466" s="368" t="n"/>
      <c r="CE466" s="368" t="n"/>
      <c r="CF466" s="368" t="n"/>
      <c r="CG466" s="368" t="n"/>
      <c r="CH466" s="368" t="n"/>
      <c r="CI466" s="368" t="n"/>
      <c r="CJ466" s="368" t="n"/>
      <c r="CK466" s="368" t="n"/>
      <c r="CL466" s="368" t="n"/>
      <c r="CM466" s="368" t="n"/>
      <c r="CN466" s="368" t="n"/>
      <c r="CO466" s="368" t="n"/>
      <c r="CP466" s="368" t="n"/>
      <c r="CQ466" s="368" t="n"/>
      <c r="CR466" s="368" t="n"/>
      <c r="CS466" s="368" t="n"/>
      <c r="CT466" s="368" t="n"/>
      <c r="CU466" s="368" t="n"/>
      <c r="CV466" s="368" t="n"/>
      <c r="CW466" s="368" t="n"/>
      <c r="CX466" s="368" t="n"/>
      <c r="CY466" s="368" t="n"/>
      <c r="CZ466" s="368" t="n"/>
      <c r="DA466" s="368" t="n"/>
      <c r="DB466" s="368" t="n"/>
      <c r="DC466" s="368" t="n"/>
      <c r="DD466" s="368" t="n"/>
    </row>
    <row r="467">
      <c r="A467" s="368" t="n"/>
      <c r="B467" s="368" t="n"/>
      <c r="C467" s="368" t="n"/>
      <c r="D467" s="368" t="n"/>
      <c r="E467" s="368" t="n"/>
      <c r="F467" s="368" t="n"/>
      <c r="G467" s="318" t="n"/>
      <c r="H467" s="368" t="n"/>
      <c r="I467" s="368" t="n"/>
      <c r="J467" s="368" t="n"/>
      <c r="K467" s="368" t="n"/>
      <c r="L467" s="368" t="n"/>
      <c r="M467" s="368" t="n"/>
      <c r="N467" s="368" t="n"/>
      <c r="O467" s="368" t="n"/>
      <c r="P467" s="368" t="n"/>
      <c r="Q467" s="368" t="n"/>
      <c r="R467" s="368" t="n"/>
      <c r="S467" s="368" t="n"/>
      <c r="T467" s="368" t="n"/>
      <c r="U467" s="368" t="n"/>
      <c r="V467" s="368" t="n"/>
      <c r="W467" s="368" t="n"/>
      <c r="X467" s="368" t="n"/>
      <c r="Y467" s="368" t="n"/>
      <c r="Z467" s="368" t="n"/>
      <c r="AA467" s="368" t="n"/>
      <c r="AB467" s="368" t="n"/>
      <c r="AC467" s="368" t="n"/>
      <c r="AD467" s="368" t="n"/>
      <c r="AE467" s="368" t="n"/>
      <c r="AF467" s="368" t="n"/>
      <c r="AG467" s="368" t="n"/>
      <c r="AH467" s="368" t="n"/>
      <c r="AI467" s="368" t="n"/>
      <c r="AJ467" s="368" t="n"/>
      <c r="AK467" s="368" t="n"/>
      <c r="AL467" s="368" t="n"/>
      <c r="AM467" s="368" t="n"/>
      <c r="AN467" s="368" t="n"/>
      <c r="AO467" s="368" t="n"/>
      <c r="AP467" s="319" t="n"/>
      <c r="AQ467" s="368" t="n"/>
      <c r="AR467" s="368" t="n"/>
      <c r="AS467" s="368" t="n"/>
      <c r="AT467" s="368" t="n"/>
      <c r="AU467" s="368" t="n"/>
      <c r="AV467" s="368" t="n"/>
      <c r="AW467" s="368" t="n"/>
      <c r="AX467" s="368" t="n"/>
      <c r="AY467" s="368" t="n"/>
      <c r="AZ467" s="368" t="n"/>
      <c r="BA467" s="368" t="n"/>
      <c r="BB467" s="368" t="n"/>
      <c r="BC467" s="368" t="n"/>
      <c r="BD467" s="368" t="n"/>
      <c r="BE467" s="368" t="n"/>
      <c r="BF467" s="368" t="n"/>
      <c r="BG467" s="368" t="n"/>
      <c r="BH467" s="368" t="n"/>
      <c r="BI467" s="368" t="n"/>
      <c r="BJ467" s="368" t="n"/>
      <c r="BK467" s="368" t="n"/>
      <c r="BL467" s="368" t="n"/>
      <c r="BM467" s="368" t="n"/>
      <c r="BN467" s="368" t="n"/>
      <c r="BO467" s="368" t="n"/>
      <c r="BP467" s="368" t="n"/>
      <c r="BQ467" s="320" t="n"/>
      <c r="BR467" s="368" t="n"/>
      <c r="BS467" s="368" t="n"/>
      <c r="BT467" s="368" t="n"/>
      <c r="BU467" s="368" t="n"/>
      <c r="BV467" s="368" t="n"/>
      <c r="BW467" s="368" t="n"/>
      <c r="BX467" s="368" t="n"/>
      <c r="BY467" s="368" t="n"/>
      <c r="BZ467" s="368" t="n"/>
      <c r="CA467" s="368" t="n"/>
      <c r="CB467" s="368" t="n"/>
      <c r="CC467" s="368" t="n"/>
      <c r="CD467" s="368" t="n"/>
      <c r="CE467" s="368" t="n"/>
      <c r="CF467" s="368" t="n"/>
      <c r="CG467" s="368" t="n"/>
      <c r="CH467" s="368" t="n"/>
      <c r="CI467" s="368" t="n"/>
      <c r="CJ467" s="368" t="n"/>
      <c r="CK467" s="368" t="n"/>
      <c r="CL467" s="368" t="n"/>
      <c r="CM467" s="368" t="n"/>
      <c r="CN467" s="368" t="n"/>
      <c r="CO467" s="368" t="n"/>
      <c r="CP467" s="368" t="n"/>
      <c r="CQ467" s="368" t="n"/>
      <c r="CR467" s="368" t="n"/>
      <c r="CS467" s="368" t="n"/>
      <c r="CT467" s="368" t="n"/>
      <c r="CU467" s="368" t="n"/>
      <c r="CV467" s="368" t="n"/>
      <c r="CW467" s="368" t="n"/>
      <c r="CX467" s="368" t="n"/>
      <c r="CY467" s="368" t="n"/>
      <c r="CZ467" s="368" t="n"/>
      <c r="DA467" s="368" t="n"/>
      <c r="DB467" s="368" t="n"/>
      <c r="DC467" s="368" t="n"/>
      <c r="DD467" s="368" t="n"/>
    </row>
    <row r="468">
      <c r="A468" s="368" t="n"/>
      <c r="B468" s="368" t="n"/>
      <c r="C468" s="368" t="n"/>
      <c r="D468" s="368" t="n"/>
      <c r="E468" s="368" t="n"/>
      <c r="F468" s="368" t="n"/>
      <c r="G468" s="318" t="n"/>
      <c r="H468" s="368" t="n"/>
      <c r="I468" s="368" t="n"/>
      <c r="J468" s="368" t="n"/>
      <c r="K468" s="368" t="n"/>
      <c r="L468" s="368" t="n"/>
      <c r="M468" s="368" t="n"/>
      <c r="N468" s="368" t="n"/>
      <c r="O468" s="368" t="n"/>
      <c r="P468" s="368" t="n"/>
      <c r="Q468" s="368" t="n"/>
      <c r="R468" s="368" t="n"/>
      <c r="S468" s="368" t="n"/>
      <c r="T468" s="368" t="n"/>
      <c r="U468" s="368" t="n"/>
      <c r="V468" s="368" t="n"/>
      <c r="W468" s="368" t="n"/>
      <c r="X468" s="368" t="n"/>
      <c r="Y468" s="368" t="n"/>
      <c r="Z468" s="368" t="n"/>
      <c r="AA468" s="368" t="n"/>
      <c r="AB468" s="368" t="n"/>
      <c r="AC468" s="368" t="n"/>
      <c r="AD468" s="368" t="n"/>
      <c r="AE468" s="368" t="n"/>
      <c r="AF468" s="368" t="n"/>
      <c r="AG468" s="368" t="n"/>
      <c r="AH468" s="368" t="n"/>
      <c r="AI468" s="368" t="n"/>
      <c r="AJ468" s="368" t="n"/>
      <c r="AK468" s="368" t="n"/>
      <c r="AL468" s="368" t="n"/>
      <c r="AM468" s="368" t="n"/>
      <c r="AN468" s="368" t="n"/>
      <c r="AO468" s="368" t="n"/>
      <c r="AP468" s="319" t="n"/>
      <c r="AQ468" s="368" t="n"/>
      <c r="AR468" s="368" t="n"/>
      <c r="AS468" s="368" t="n"/>
      <c r="AT468" s="368" t="n"/>
      <c r="AU468" s="368" t="n"/>
      <c r="AV468" s="368" t="n"/>
      <c r="AW468" s="368" t="n"/>
      <c r="AX468" s="368" t="n"/>
      <c r="AY468" s="368" t="n"/>
      <c r="AZ468" s="368" t="n"/>
      <c r="BA468" s="368" t="n"/>
      <c r="BB468" s="368" t="n"/>
      <c r="BC468" s="368" t="n"/>
      <c r="BD468" s="368" t="n"/>
      <c r="BE468" s="368" t="n"/>
      <c r="BF468" s="368" t="n"/>
      <c r="BG468" s="368" t="n"/>
      <c r="BH468" s="368" t="n"/>
      <c r="BI468" s="368" t="n"/>
      <c r="BJ468" s="368" t="n"/>
      <c r="BK468" s="368" t="n"/>
      <c r="BL468" s="368" t="n"/>
      <c r="BM468" s="368" t="n"/>
      <c r="BN468" s="368" t="n"/>
      <c r="BO468" s="368" t="n"/>
      <c r="BP468" s="368" t="n"/>
      <c r="BQ468" s="320" t="n"/>
      <c r="BR468" s="368" t="n"/>
      <c r="BS468" s="368" t="n"/>
      <c r="BT468" s="368" t="n"/>
      <c r="BU468" s="368" t="n"/>
      <c r="BV468" s="368" t="n"/>
      <c r="BW468" s="368" t="n"/>
      <c r="BX468" s="368" t="n"/>
      <c r="BY468" s="368" t="n"/>
      <c r="BZ468" s="368" t="n"/>
      <c r="CA468" s="368" t="n"/>
      <c r="CB468" s="368" t="n"/>
      <c r="CC468" s="368" t="n"/>
      <c r="CD468" s="368" t="n"/>
      <c r="CE468" s="368" t="n"/>
      <c r="CF468" s="368" t="n"/>
      <c r="CG468" s="368" t="n"/>
      <c r="CH468" s="368" t="n"/>
      <c r="CI468" s="368" t="n"/>
      <c r="CJ468" s="368" t="n"/>
      <c r="CK468" s="368" t="n"/>
      <c r="CL468" s="368" t="n"/>
      <c r="CM468" s="368" t="n"/>
      <c r="CN468" s="368" t="n"/>
      <c r="CO468" s="368" t="n"/>
      <c r="CP468" s="368" t="n"/>
      <c r="CQ468" s="368" t="n"/>
      <c r="CR468" s="368" t="n"/>
      <c r="CS468" s="368" t="n"/>
      <c r="CT468" s="368" t="n"/>
      <c r="CU468" s="368" t="n"/>
      <c r="CV468" s="368" t="n"/>
      <c r="CW468" s="368" t="n"/>
      <c r="CX468" s="368" t="n"/>
      <c r="CY468" s="368" t="n"/>
      <c r="CZ468" s="368" t="n"/>
      <c r="DA468" s="368" t="n"/>
      <c r="DB468" s="368" t="n"/>
      <c r="DC468" s="368" t="n"/>
      <c r="DD468" s="368" t="n"/>
    </row>
    <row r="469">
      <c r="A469" s="368" t="n"/>
      <c r="B469" s="368" t="n"/>
      <c r="C469" s="368" t="n"/>
      <c r="D469" s="368" t="n"/>
      <c r="E469" s="368" t="n"/>
      <c r="F469" s="368" t="n"/>
      <c r="G469" s="318" t="n"/>
      <c r="H469" s="368" t="n"/>
      <c r="I469" s="368" t="n"/>
      <c r="J469" s="368" t="n"/>
      <c r="K469" s="368" t="n"/>
      <c r="L469" s="368" t="n"/>
      <c r="M469" s="368" t="n"/>
      <c r="N469" s="368" t="n"/>
      <c r="O469" s="368" t="n"/>
      <c r="P469" s="368" t="n"/>
      <c r="Q469" s="368" t="n"/>
      <c r="R469" s="368" t="n"/>
      <c r="S469" s="368" t="n"/>
      <c r="T469" s="368" t="n"/>
      <c r="U469" s="368" t="n"/>
      <c r="V469" s="368" t="n"/>
      <c r="W469" s="368" t="n"/>
      <c r="X469" s="368" t="n"/>
      <c r="Y469" s="368" t="n"/>
      <c r="Z469" s="368" t="n"/>
      <c r="AA469" s="368" t="n"/>
      <c r="AB469" s="368" t="n"/>
      <c r="AC469" s="368" t="n"/>
      <c r="AD469" s="368" t="n"/>
      <c r="AE469" s="368" t="n"/>
      <c r="AF469" s="368" t="n"/>
      <c r="AG469" s="368" t="n"/>
      <c r="AH469" s="368" t="n"/>
      <c r="AI469" s="368" t="n"/>
      <c r="AJ469" s="368" t="n"/>
      <c r="AK469" s="368" t="n"/>
      <c r="AL469" s="368" t="n"/>
      <c r="AM469" s="368" t="n"/>
      <c r="AN469" s="368" t="n"/>
      <c r="AO469" s="368" t="n"/>
      <c r="AP469" s="319" t="n"/>
      <c r="AQ469" s="368" t="n"/>
      <c r="AR469" s="368" t="n"/>
      <c r="AS469" s="368" t="n"/>
      <c r="AT469" s="368" t="n"/>
      <c r="AU469" s="368" t="n"/>
      <c r="AV469" s="368" t="n"/>
      <c r="AW469" s="368" t="n"/>
      <c r="AX469" s="368" t="n"/>
      <c r="AY469" s="368" t="n"/>
      <c r="AZ469" s="368" t="n"/>
      <c r="BA469" s="368" t="n"/>
      <c r="BB469" s="368" t="n"/>
      <c r="BC469" s="368" t="n"/>
      <c r="BD469" s="368" t="n"/>
      <c r="BE469" s="368" t="n"/>
      <c r="BF469" s="368" t="n"/>
      <c r="BG469" s="368" t="n"/>
      <c r="BH469" s="368" t="n"/>
      <c r="BI469" s="368" t="n"/>
      <c r="BJ469" s="368" t="n"/>
      <c r="BK469" s="368" t="n"/>
      <c r="BL469" s="368" t="n"/>
      <c r="BM469" s="368" t="n"/>
      <c r="BN469" s="368" t="n"/>
      <c r="BO469" s="368" t="n"/>
      <c r="BP469" s="368" t="n"/>
      <c r="BQ469" s="320" t="n"/>
      <c r="BR469" s="368" t="n"/>
      <c r="BS469" s="368" t="n"/>
      <c r="BT469" s="368" t="n"/>
      <c r="BU469" s="368" t="n"/>
      <c r="BV469" s="368" t="n"/>
      <c r="BW469" s="368" t="n"/>
      <c r="BX469" s="368" t="n"/>
      <c r="BY469" s="368" t="n"/>
      <c r="BZ469" s="368" t="n"/>
      <c r="CA469" s="368" t="n"/>
      <c r="CB469" s="368" t="n"/>
      <c r="CC469" s="368" t="n"/>
      <c r="CD469" s="368" t="n"/>
      <c r="CE469" s="368" t="n"/>
      <c r="CF469" s="368" t="n"/>
      <c r="CG469" s="368" t="n"/>
      <c r="CH469" s="368" t="n"/>
      <c r="CI469" s="368" t="n"/>
      <c r="CJ469" s="368" t="n"/>
      <c r="CK469" s="368" t="n"/>
      <c r="CL469" s="368" t="n"/>
      <c r="CM469" s="368" t="n"/>
      <c r="CN469" s="368" t="n"/>
      <c r="CO469" s="368" t="n"/>
      <c r="CP469" s="368" t="n"/>
      <c r="CQ469" s="368" t="n"/>
      <c r="CR469" s="368" t="n"/>
      <c r="CS469" s="368" t="n"/>
      <c r="CT469" s="368" t="n"/>
      <c r="CU469" s="368" t="n"/>
      <c r="CV469" s="368" t="n"/>
      <c r="CW469" s="368" t="n"/>
      <c r="CX469" s="368" t="n"/>
      <c r="CY469" s="368" t="n"/>
      <c r="CZ469" s="368" t="n"/>
      <c r="DA469" s="368" t="n"/>
      <c r="DB469" s="368" t="n"/>
      <c r="DC469" s="368" t="n"/>
      <c r="DD469" s="368" t="n"/>
    </row>
    <row r="470">
      <c r="A470" s="368" t="n"/>
      <c r="B470" s="368" t="n"/>
      <c r="C470" s="368" t="n"/>
      <c r="D470" s="368" t="n"/>
      <c r="E470" s="368" t="n"/>
      <c r="F470" s="368" t="n"/>
      <c r="G470" s="318" t="n"/>
      <c r="H470" s="368" t="n"/>
      <c r="I470" s="368" t="n"/>
      <c r="J470" s="368" t="n"/>
      <c r="K470" s="368" t="n"/>
      <c r="L470" s="368" t="n"/>
      <c r="M470" s="368" t="n"/>
      <c r="N470" s="368" t="n"/>
      <c r="O470" s="368" t="n"/>
      <c r="P470" s="368" t="n"/>
      <c r="Q470" s="368" t="n"/>
      <c r="R470" s="368" t="n"/>
      <c r="S470" s="368" t="n"/>
      <c r="T470" s="368" t="n"/>
      <c r="U470" s="368" t="n"/>
      <c r="V470" s="368" t="n"/>
      <c r="W470" s="368" t="n"/>
      <c r="X470" s="368" t="n"/>
      <c r="Y470" s="368" t="n"/>
      <c r="Z470" s="368" t="n"/>
      <c r="AA470" s="368" t="n"/>
      <c r="AB470" s="368" t="n"/>
      <c r="AC470" s="368" t="n"/>
      <c r="AD470" s="368" t="n"/>
      <c r="AE470" s="368" t="n"/>
      <c r="AF470" s="368" t="n"/>
      <c r="AG470" s="368" t="n"/>
      <c r="AH470" s="368" t="n"/>
      <c r="AI470" s="368" t="n"/>
      <c r="AJ470" s="368" t="n"/>
      <c r="AK470" s="368" t="n"/>
      <c r="AL470" s="368" t="n"/>
      <c r="AM470" s="368" t="n"/>
      <c r="AN470" s="368" t="n"/>
      <c r="AO470" s="368" t="n"/>
      <c r="AP470" s="319" t="n"/>
      <c r="AQ470" s="368" t="n"/>
      <c r="AR470" s="368" t="n"/>
      <c r="AS470" s="368" t="n"/>
      <c r="AT470" s="368" t="n"/>
      <c r="AU470" s="368" t="n"/>
      <c r="AV470" s="368" t="n"/>
      <c r="AW470" s="368" t="n"/>
      <c r="AX470" s="368" t="n"/>
      <c r="AY470" s="368" t="n"/>
      <c r="AZ470" s="368" t="n"/>
      <c r="BA470" s="368" t="n"/>
      <c r="BB470" s="368" t="n"/>
      <c r="BC470" s="368" t="n"/>
      <c r="BD470" s="368" t="n"/>
      <c r="BE470" s="368" t="n"/>
      <c r="BF470" s="368" t="n"/>
      <c r="BG470" s="368" t="n"/>
      <c r="BH470" s="368" t="n"/>
      <c r="BI470" s="368" t="n"/>
      <c r="BJ470" s="368" t="n"/>
      <c r="BK470" s="368" t="n"/>
      <c r="BL470" s="368" t="n"/>
      <c r="BM470" s="368" t="n"/>
      <c r="BN470" s="368" t="n"/>
      <c r="BO470" s="368" t="n"/>
      <c r="BP470" s="368" t="n"/>
      <c r="BQ470" s="320" t="n"/>
      <c r="BR470" s="368" t="n"/>
      <c r="BS470" s="368" t="n"/>
      <c r="BT470" s="368" t="n"/>
      <c r="BU470" s="368" t="n"/>
      <c r="BV470" s="368" t="n"/>
      <c r="BW470" s="368" t="n"/>
      <c r="BX470" s="368" t="n"/>
      <c r="BY470" s="368" t="n"/>
      <c r="BZ470" s="368" t="n"/>
      <c r="CA470" s="368" t="n"/>
      <c r="CB470" s="368" t="n"/>
      <c r="CC470" s="368" t="n"/>
      <c r="CD470" s="368" t="n"/>
      <c r="CE470" s="368" t="n"/>
      <c r="CF470" s="368" t="n"/>
      <c r="CG470" s="368" t="n"/>
      <c r="CH470" s="368" t="n"/>
      <c r="CI470" s="368" t="n"/>
      <c r="CJ470" s="368" t="n"/>
      <c r="CK470" s="368" t="n"/>
      <c r="CL470" s="368" t="n"/>
      <c r="CM470" s="368" t="n"/>
      <c r="CN470" s="368" t="n"/>
      <c r="CO470" s="368" t="n"/>
      <c r="CP470" s="368" t="n"/>
      <c r="CQ470" s="368" t="n"/>
      <c r="CR470" s="368" t="n"/>
      <c r="CS470" s="368" t="n"/>
      <c r="CT470" s="368" t="n"/>
      <c r="CU470" s="368" t="n"/>
      <c r="CV470" s="368" t="n"/>
      <c r="CW470" s="368" t="n"/>
      <c r="CX470" s="368" t="n"/>
      <c r="CY470" s="368" t="n"/>
      <c r="CZ470" s="368" t="n"/>
      <c r="DA470" s="368" t="n"/>
      <c r="DB470" s="368" t="n"/>
      <c r="DC470" s="368" t="n"/>
      <c r="DD470" s="368" t="n"/>
    </row>
    <row r="471">
      <c r="A471" s="368" t="n"/>
      <c r="B471" s="368" t="n"/>
      <c r="C471" s="368" t="n"/>
      <c r="D471" s="368" t="n"/>
      <c r="E471" s="368" t="n"/>
      <c r="F471" s="368" t="n"/>
      <c r="G471" s="318" t="n"/>
      <c r="H471" s="368" t="n"/>
      <c r="I471" s="368" t="n"/>
      <c r="J471" s="368" t="n"/>
      <c r="K471" s="368" t="n"/>
      <c r="L471" s="368" t="n"/>
      <c r="M471" s="368" t="n"/>
      <c r="N471" s="368" t="n"/>
      <c r="O471" s="368" t="n"/>
      <c r="P471" s="368" t="n"/>
      <c r="Q471" s="368" t="n"/>
      <c r="R471" s="368" t="n"/>
      <c r="S471" s="368" t="n"/>
      <c r="T471" s="368" t="n"/>
      <c r="U471" s="368" t="n"/>
      <c r="V471" s="368" t="n"/>
      <c r="W471" s="368" t="n"/>
      <c r="X471" s="368" t="n"/>
      <c r="Y471" s="368" t="n"/>
      <c r="Z471" s="368" t="n"/>
      <c r="AA471" s="368" t="n"/>
      <c r="AB471" s="368" t="n"/>
      <c r="AC471" s="368" t="n"/>
      <c r="AD471" s="368" t="n"/>
      <c r="AE471" s="368" t="n"/>
      <c r="AF471" s="368" t="n"/>
      <c r="AG471" s="368" t="n"/>
      <c r="AH471" s="368" t="n"/>
      <c r="AI471" s="368" t="n"/>
      <c r="AJ471" s="368" t="n"/>
      <c r="AK471" s="368" t="n"/>
      <c r="AL471" s="368" t="n"/>
      <c r="AM471" s="368" t="n"/>
      <c r="AN471" s="368" t="n"/>
      <c r="AO471" s="368" t="n"/>
      <c r="AP471" s="319" t="n"/>
      <c r="AQ471" s="368" t="n"/>
      <c r="AR471" s="368" t="n"/>
      <c r="AS471" s="368" t="n"/>
      <c r="AT471" s="368" t="n"/>
      <c r="AU471" s="368" t="n"/>
      <c r="AV471" s="368" t="n"/>
      <c r="AW471" s="368" t="n"/>
      <c r="AX471" s="368" t="n"/>
      <c r="AY471" s="368" t="n"/>
      <c r="AZ471" s="368" t="n"/>
      <c r="BA471" s="368" t="n"/>
      <c r="BB471" s="368" t="n"/>
      <c r="BC471" s="368" t="n"/>
      <c r="BD471" s="368" t="n"/>
      <c r="BE471" s="368" t="n"/>
      <c r="BF471" s="368" t="n"/>
      <c r="BG471" s="368" t="n"/>
      <c r="BH471" s="368" t="n"/>
      <c r="BI471" s="368" t="n"/>
      <c r="BJ471" s="368" t="n"/>
      <c r="BK471" s="368" t="n"/>
      <c r="BL471" s="368" t="n"/>
      <c r="BM471" s="368" t="n"/>
      <c r="BN471" s="368" t="n"/>
      <c r="BO471" s="368" t="n"/>
      <c r="BP471" s="368" t="n"/>
      <c r="BQ471" s="320" t="n"/>
      <c r="BR471" s="368" t="n"/>
      <c r="BS471" s="368" t="n"/>
      <c r="BT471" s="368" t="n"/>
      <c r="BU471" s="368" t="n"/>
      <c r="BV471" s="368" t="n"/>
      <c r="BW471" s="368" t="n"/>
      <c r="BX471" s="368" t="n"/>
      <c r="BY471" s="368" t="n"/>
      <c r="BZ471" s="368" t="n"/>
      <c r="CA471" s="368" t="n"/>
      <c r="CB471" s="368" t="n"/>
      <c r="CC471" s="368" t="n"/>
      <c r="CD471" s="368" t="n"/>
      <c r="CE471" s="368" t="n"/>
      <c r="CF471" s="368" t="n"/>
      <c r="CG471" s="368" t="n"/>
      <c r="CH471" s="368" t="n"/>
      <c r="CI471" s="368" t="n"/>
      <c r="CJ471" s="368" t="n"/>
      <c r="CK471" s="368" t="n"/>
      <c r="CL471" s="368" t="n"/>
      <c r="CM471" s="368" t="n"/>
      <c r="CN471" s="368" t="n"/>
      <c r="CO471" s="368" t="n"/>
      <c r="CP471" s="368" t="n"/>
      <c r="CQ471" s="368" t="n"/>
      <c r="CR471" s="368" t="n"/>
      <c r="CS471" s="368" t="n"/>
      <c r="CT471" s="368" t="n"/>
      <c r="CU471" s="368" t="n"/>
      <c r="CV471" s="368" t="n"/>
      <c r="CW471" s="368" t="n"/>
      <c r="CX471" s="368" t="n"/>
      <c r="CY471" s="368" t="n"/>
      <c r="CZ471" s="368" t="n"/>
      <c r="DA471" s="368" t="n"/>
      <c r="DB471" s="368" t="n"/>
      <c r="DC471" s="368" t="n"/>
      <c r="DD471" s="368" t="n"/>
    </row>
    <row r="472">
      <c r="A472" s="368" t="n"/>
      <c r="B472" s="368" t="n"/>
      <c r="C472" s="368" t="n"/>
      <c r="D472" s="368" t="n"/>
      <c r="E472" s="368" t="n"/>
      <c r="F472" s="368" t="n"/>
      <c r="G472" s="318" t="n"/>
      <c r="H472" s="368" t="n"/>
      <c r="I472" s="368" t="n"/>
      <c r="J472" s="368" t="n"/>
      <c r="K472" s="368" t="n"/>
      <c r="L472" s="368" t="n"/>
      <c r="M472" s="368" t="n"/>
      <c r="N472" s="368" t="n"/>
      <c r="O472" s="368" t="n"/>
      <c r="P472" s="368" t="n"/>
      <c r="Q472" s="368" t="n"/>
      <c r="R472" s="368" t="n"/>
      <c r="S472" s="368" t="n"/>
      <c r="T472" s="368" t="n"/>
      <c r="U472" s="368" t="n"/>
      <c r="V472" s="368" t="n"/>
      <c r="W472" s="368" t="n"/>
      <c r="X472" s="368" t="n"/>
      <c r="Y472" s="368" t="n"/>
      <c r="Z472" s="368" t="n"/>
      <c r="AA472" s="368" t="n"/>
      <c r="AB472" s="368" t="n"/>
      <c r="AC472" s="368" t="n"/>
      <c r="AD472" s="368" t="n"/>
      <c r="AE472" s="368" t="n"/>
      <c r="AF472" s="368" t="n"/>
      <c r="AG472" s="368" t="n"/>
      <c r="AH472" s="368" t="n"/>
      <c r="AI472" s="368" t="n"/>
      <c r="AJ472" s="368" t="n"/>
      <c r="AK472" s="368" t="n"/>
      <c r="AL472" s="368" t="n"/>
      <c r="AM472" s="368" t="n"/>
      <c r="AN472" s="368" t="n"/>
      <c r="AO472" s="368" t="n"/>
      <c r="AP472" s="319" t="n"/>
      <c r="AQ472" s="368" t="n"/>
      <c r="AR472" s="368" t="n"/>
      <c r="AS472" s="368" t="n"/>
      <c r="AT472" s="368" t="n"/>
      <c r="AU472" s="368" t="n"/>
      <c r="AV472" s="368" t="n"/>
      <c r="AW472" s="368" t="n"/>
      <c r="AX472" s="368" t="n"/>
      <c r="AY472" s="368" t="n"/>
      <c r="AZ472" s="368" t="n"/>
      <c r="BA472" s="368" t="n"/>
      <c r="BB472" s="368" t="n"/>
      <c r="BC472" s="368" t="n"/>
      <c r="BD472" s="368" t="n"/>
      <c r="BE472" s="368" t="n"/>
      <c r="BF472" s="368" t="n"/>
      <c r="BG472" s="368" t="n"/>
      <c r="BH472" s="368" t="n"/>
      <c r="BI472" s="368" t="n"/>
      <c r="BJ472" s="368" t="n"/>
      <c r="BK472" s="368" t="n"/>
      <c r="BL472" s="368" t="n"/>
      <c r="BM472" s="368" t="n"/>
      <c r="BN472" s="368" t="n"/>
      <c r="BO472" s="368" t="n"/>
      <c r="BP472" s="368" t="n"/>
      <c r="BQ472" s="320" t="n"/>
      <c r="BR472" s="368" t="n"/>
      <c r="BS472" s="368" t="n"/>
      <c r="BT472" s="368" t="n"/>
      <c r="BU472" s="368" t="n"/>
      <c r="BV472" s="368" t="n"/>
      <c r="BW472" s="368" t="n"/>
      <c r="BX472" s="368" t="n"/>
      <c r="BY472" s="368" t="n"/>
      <c r="BZ472" s="368" t="n"/>
      <c r="CA472" s="368" t="n"/>
      <c r="CB472" s="368" t="n"/>
      <c r="CC472" s="368" t="n"/>
      <c r="CD472" s="368" t="n"/>
      <c r="CE472" s="368" t="n"/>
      <c r="CF472" s="368" t="n"/>
      <c r="CG472" s="368" t="n"/>
      <c r="CH472" s="368" t="n"/>
      <c r="CI472" s="368" t="n"/>
      <c r="CJ472" s="368" t="n"/>
      <c r="CK472" s="368" t="n"/>
      <c r="CL472" s="368" t="n"/>
      <c r="CM472" s="368" t="n"/>
      <c r="CN472" s="368" t="n"/>
      <c r="CO472" s="368" t="n"/>
      <c r="CP472" s="368" t="n"/>
      <c r="CQ472" s="368" t="n"/>
      <c r="CR472" s="368" t="n"/>
      <c r="CS472" s="368" t="n"/>
      <c r="CT472" s="368" t="n"/>
      <c r="CU472" s="368" t="n"/>
      <c r="CV472" s="368" t="n"/>
      <c r="CW472" s="368" t="n"/>
      <c r="CX472" s="368" t="n"/>
      <c r="CY472" s="368" t="n"/>
      <c r="CZ472" s="368" t="n"/>
      <c r="DA472" s="368" t="n"/>
      <c r="DB472" s="368" t="n"/>
      <c r="DC472" s="368" t="n"/>
      <c r="DD472" s="368" t="n"/>
    </row>
    <row r="473">
      <c r="A473" s="368" t="n"/>
      <c r="B473" s="368" t="n"/>
      <c r="C473" s="368" t="n"/>
      <c r="D473" s="368" t="n"/>
      <c r="E473" s="368" t="n"/>
      <c r="F473" s="368" t="n"/>
      <c r="G473" s="318" t="n"/>
      <c r="H473" s="368" t="n"/>
      <c r="I473" s="368" t="n"/>
      <c r="J473" s="368" t="n"/>
      <c r="K473" s="368" t="n"/>
      <c r="L473" s="368" t="n"/>
      <c r="M473" s="368" t="n"/>
      <c r="N473" s="368" t="n"/>
      <c r="O473" s="368" t="n"/>
      <c r="P473" s="368" t="n"/>
      <c r="Q473" s="368" t="n"/>
      <c r="R473" s="368" t="n"/>
      <c r="S473" s="368" t="n"/>
      <c r="T473" s="368" t="n"/>
      <c r="U473" s="368" t="n"/>
      <c r="V473" s="368" t="n"/>
      <c r="W473" s="368" t="n"/>
      <c r="X473" s="368" t="n"/>
      <c r="Y473" s="368" t="n"/>
      <c r="Z473" s="368" t="n"/>
      <c r="AA473" s="368" t="n"/>
      <c r="AB473" s="368" t="n"/>
      <c r="AC473" s="368" t="n"/>
      <c r="AD473" s="368" t="n"/>
      <c r="AE473" s="368" t="n"/>
      <c r="AF473" s="368" t="n"/>
      <c r="AG473" s="368" t="n"/>
      <c r="AH473" s="368" t="n"/>
      <c r="AI473" s="368" t="n"/>
      <c r="AJ473" s="368" t="n"/>
      <c r="AK473" s="368" t="n"/>
      <c r="AL473" s="368" t="n"/>
      <c r="AM473" s="368" t="n"/>
      <c r="AN473" s="368" t="n"/>
      <c r="AO473" s="368" t="n"/>
      <c r="AP473" s="319" t="n"/>
      <c r="AQ473" s="368" t="n"/>
      <c r="AR473" s="368" t="n"/>
      <c r="AS473" s="368" t="n"/>
      <c r="AT473" s="368" t="n"/>
      <c r="AU473" s="368" t="n"/>
      <c r="AV473" s="368" t="n"/>
      <c r="AW473" s="368" t="n"/>
      <c r="AX473" s="368" t="n"/>
      <c r="AY473" s="368" t="n"/>
      <c r="AZ473" s="368" t="n"/>
      <c r="BA473" s="368" t="n"/>
      <c r="BB473" s="368" t="n"/>
      <c r="BC473" s="368" t="n"/>
      <c r="BD473" s="368" t="n"/>
      <c r="BE473" s="368" t="n"/>
      <c r="BF473" s="368" t="n"/>
      <c r="BG473" s="368" t="n"/>
      <c r="BH473" s="368" t="n"/>
      <c r="BI473" s="368" t="n"/>
      <c r="BJ473" s="368" t="n"/>
      <c r="BK473" s="368" t="n"/>
      <c r="BL473" s="368" t="n"/>
      <c r="BM473" s="368" t="n"/>
      <c r="BN473" s="368" t="n"/>
      <c r="BO473" s="368" t="n"/>
      <c r="BP473" s="368" t="n"/>
      <c r="BQ473" s="320" t="n"/>
      <c r="BR473" s="368" t="n"/>
      <c r="BS473" s="368" t="n"/>
      <c r="BT473" s="368" t="n"/>
      <c r="BU473" s="368" t="n"/>
      <c r="BV473" s="368" t="n"/>
      <c r="BW473" s="368" t="n"/>
      <c r="BX473" s="368" t="n"/>
      <c r="BY473" s="368" t="n"/>
      <c r="BZ473" s="368" t="n"/>
      <c r="CA473" s="368" t="n"/>
      <c r="CB473" s="368" t="n"/>
      <c r="CC473" s="368" t="n"/>
      <c r="CD473" s="368" t="n"/>
      <c r="CE473" s="368" t="n"/>
      <c r="CF473" s="368" t="n"/>
      <c r="CG473" s="368" t="n"/>
      <c r="CH473" s="368" t="n"/>
      <c r="CI473" s="368" t="n"/>
      <c r="CJ473" s="368" t="n"/>
      <c r="CK473" s="368" t="n"/>
      <c r="CL473" s="368" t="n"/>
      <c r="CM473" s="368" t="n"/>
      <c r="CN473" s="368" t="n"/>
      <c r="CO473" s="368" t="n"/>
      <c r="CP473" s="368" t="n"/>
      <c r="CQ473" s="368" t="n"/>
      <c r="CR473" s="368" t="n"/>
      <c r="CS473" s="368" t="n"/>
      <c r="CT473" s="368" t="n"/>
      <c r="CU473" s="368" t="n"/>
      <c r="CV473" s="368" t="n"/>
      <c r="CW473" s="368" t="n"/>
      <c r="CX473" s="368" t="n"/>
      <c r="CY473" s="368" t="n"/>
      <c r="CZ473" s="368" t="n"/>
      <c r="DA473" s="368" t="n"/>
      <c r="DB473" s="368" t="n"/>
      <c r="DC473" s="368" t="n"/>
      <c r="DD473" s="368" t="n"/>
    </row>
    <row r="474">
      <c r="A474" s="368" t="n"/>
      <c r="B474" s="368" t="n"/>
      <c r="C474" s="368" t="n"/>
      <c r="D474" s="368" t="n"/>
      <c r="E474" s="368" t="n"/>
      <c r="F474" s="368" t="n"/>
      <c r="G474" s="318" t="n"/>
      <c r="H474" s="368" t="n"/>
      <c r="I474" s="368" t="n"/>
      <c r="J474" s="368" t="n"/>
      <c r="K474" s="368" t="n"/>
      <c r="L474" s="368" t="n"/>
      <c r="M474" s="368" t="n"/>
      <c r="N474" s="368" t="n"/>
      <c r="O474" s="368" t="n"/>
      <c r="P474" s="368" t="n"/>
      <c r="Q474" s="368" t="n"/>
      <c r="R474" s="368" t="n"/>
      <c r="S474" s="368" t="n"/>
      <c r="T474" s="368" t="n"/>
      <c r="U474" s="368" t="n"/>
      <c r="V474" s="368" t="n"/>
      <c r="W474" s="368" t="n"/>
      <c r="X474" s="368" t="n"/>
      <c r="Y474" s="368" t="n"/>
      <c r="Z474" s="368" t="n"/>
      <c r="AA474" s="368" t="n"/>
      <c r="AB474" s="368" t="n"/>
      <c r="AC474" s="368" t="n"/>
      <c r="AD474" s="368" t="n"/>
      <c r="AE474" s="368" t="n"/>
      <c r="AF474" s="368" t="n"/>
      <c r="AG474" s="368" t="n"/>
      <c r="AH474" s="368" t="n"/>
      <c r="AI474" s="368" t="n"/>
      <c r="AJ474" s="368" t="n"/>
      <c r="AK474" s="368" t="n"/>
      <c r="AL474" s="368" t="n"/>
      <c r="AM474" s="368" t="n"/>
      <c r="AN474" s="368" t="n"/>
      <c r="AO474" s="368" t="n"/>
      <c r="AP474" s="319" t="n"/>
      <c r="AQ474" s="368" t="n"/>
      <c r="AR474" s="368" t="n"/>
      <c r="AS474" s="368" t="n"/>
      <c r="AT474" s="368" t="n"/>
      <c r="AU474" s="368" t="n"/>
      <c r="AV474" s="368" t="n"/>
      <c r="AW474" s="368" t="n"/>
      <c r="AX474" s="368" t="n"/>
      <c r="AY474" s="368" t="n"/>
      <c r="AZ474" s="368" t="n"/>
      <c r="BA474" s="368" t="n"/>
      <c r="BB474" s="368" t="n"/>
      <c r="BC474" s="368" t="n"/>
      <c r="BD474" s="368" t="n"/>
      <c r="BE474" s="368" t="n"/>
      <c r="BF474" s="368" t="n"/>
      <c r="BG474" s="368" t="n"/>
      <c r="BH474" s="368" t="n"/>
      <c r="BI474" s="368" t="n"/>
      <c r="BJ474" s="368" t="n"/>
      <c r="BK474" s="368" t="n"/>
      <c r="BL474" s="368" t="n"/>
      <c r="BM474" s="368" t="n"/>
      <c r="BN474" s="368" t="n"/>
      <c r="BO474" s="368" t="n"/>
      <c r="BP474" s="368" t="n"/>
      <c r="BQ474" s="320" t="n"/>
      <c r="BR474" s="368" t="n"/>
      <c r="BS474" s="368" t="n"/>
      <c r="BT474" s="368" t="n"/>
      <c r="BU474" s="368" t="n"/>
      <c r="BV474" s="368" t="n"/>
      <c r="BW474" s="368" t="n"/>
      <c r="BX474" s="368" t="n"/>
      <c r="BY474" s="368" t="n"/>
      <c r="BZ474" s="368" t="n"/>
      <c r="CA474" s="368" t="n"/>
      <c r="CB474" s="368" t="n"/>
      <c r="CC474" s="368" t="n"/>
      <c r="CD474" s="368" t="n"/>
      <c r="CE474" s="368" t="n"/>
      <c r="CF474" s="368" t="n"/>
      <c r="CG474" s="368" t="n"/>
      <c r="CH474" s="368" t="n"/>
      <c r="CI474" s="368" t="n"/>
      <c r="CJ474" s="368" t="n"/>
      <c r="CK474" s="368" t="n"/>
      <c r="CL474" s="368" t="n"/>
      <c r="CM474" s="368" t="n"/>
      <c r="CN474" s="368" t="n"/>
      <c r="CO474" s="368" t="n"/>
      <c r="CP474" s="368" t="n"/>
      <c r="CQ474" s="368" t="n"/>
      <c r="CR474" s="368" t="n"/>
      <c r="CS474" s="368" t="n"/>
      <c r="CT474" s="368" t="n"/>
      <c r="CU474" s="368" t="n"/>
      <c r="CV474" s="368" t="n"/>
      <c r="CW474" s="368" t="n"/>
      <c r="CX474" s="368" t="n"/>
      <c r="CY474" s="368" t="n"/>
      <c r="CZ474" s="368" t="n"/>
      <c r="DA474" s="368" t="n"/>
      <c r="DB474" s="368" t="n"/>
      <c r="DC474" s="368" t="n"/>
      <c r="DD474" s="368" t="n"/>
    </row>
    <row r="475">
      <c r="A475" s="368" t="n"/>
      <c r="B475" s="368" t="n"/>
      <c r="C475" s="368" t="n"/>
      <c r="D475" s="368" t="n"/>
      <c r="E475" s="368" t="n"/>
      <c r="F475" s="368" t="n"/>
      <c r="G475" s="318" t="n"/>
      <c r="H475" s="368" t="n"/>
      <c r="I475" s="368" t="n"/>
      <c r="J475" s="368" t="n"/>
      <c r="K475" s="368" t="n"/>
      <c r="L475" s="368" t="n"/>
      <c r="M475" s="368" t="n"/>
      <c r="N475" s="368" t="n"/>
      <c r="O475" s="368" t="n"/>
      <c r="P475" s="368" t="n"/>
      <c r="Q475" s="368" t="n"/>
      <c r="R475" s="368" t="n"/>
      <c r="S475" s="368" t="n"/>
      <c r="T475" s="368" t="n"/>
      <c r="U475" s="368" t="n"/>
      <c r="V475" s="368" t="n"/>
      <c r="W475" s="368" t="n"/>
      <c r="X475" s="368" t="n"/>
      <c r="Y475" s="368" t="n"/>
      <c r="Z475" s="368" t="n"/>
      <c r="AA475" s="368" t="n"/>
      <c r="AB475" s="368" t="n"/>
      <c r="AC475" s="368" t="n"/>
      <c r="AD475" s="368" t="n"/>
      <c r="AE475" s="368" t="n"/>
      <c r="AF475" s="368" t="n"/>
      <c r="AG475" s="368" t="n"/>
      <c r="AH475" s="368" t="n"/>
      <c r="AI475" s="368" t="n"/>
      <c r="AJ475" s="368" t="n"/>
      <c r="AK475" s="368" t="n"/>
      <c r="AL475" s="368" t="n"/>
      <c r="AM475" s="368" t="n"/>
      <c r="AN475" s="368" t="n"/>
      <c r="AO475" s="368" t="n"/>
      <c r="AP475" s="319" t="n"/>
      <c r="AQ475" s="368" t="n"/>
      <c r="AR475" s="368" t="n"/>
      <c r="AS475" s="368" t="n"/>
      <c r="AT475" s="368" t="n"/>
      <c r="AU475" s="368" t="n"/>
      <c r="AV475" s="368" t="n"/>
      <c r="AW475" s="368" t="n"/>
      <c r="AX475" s="368" t="n"/>
      <c r="AY475" s="368" t="n"/>
      <c r="AZ475" s="368" t="n"/>
      <c r="BA475" s="368" t="n"/>
      <c r="BB475" s="368" t="n"/>
      <c r="BC475" s="368" t="n"/>
      <c r="BD475" s="368" t="n"/>
      <c r="BE475" s="368" t="n"/>
      <c r="BF475" s="368" t="n"/>
      <c r="BG475" s="368" t="n"/>
      <c r="BH475" s="368" t="n"/>
      <c r="BI475" s="368" t="n"/>
      <c r="BJ475" s="368" t="n"/>
      <c r="BK475" s="368" t="n"/>
      <c r="BL475" s="368" t="n"/>
      <c r="BM475" s="368" t="n"/>
      <c r="BN475" s="368" t="n"/>
      <c r="BO475" s="368" t="n"/>
      <c r="BP475" s="368" t="n"/>
      <c r="BQ475" s="320" t="n"/>
      <c r="BR475" s="368" t="n"/>
      <c r="BS475" s="368" t="n"/>
      <c r="BT475" s="368" t="n"/>
      <c r="BU475" s="368" t="n"/>
      <c r="BV475" s="368" t="n"/>
      <c r="BW475" s="368" t="n"/>
      <c r="BX475" s="368" t="n"/>
      <c r="BY475" s="368" t="n"/>
      <c r="BZ475" s="368" t="n"/>
      <c r="CA475" s="368" t="n"/>
      <c r="CB475" s="368" t="n"/>
      <c r="CC475" s="368" t="n"/>
      <c r="CD475" s="368" t="n"/>
      <c r="CE475" s="368" t="n"/>
      <c r="CF475" s="368" t="n"/>
      <c r="CG475" s="368" t="n"/>
      <c r="CH475" s="368" t="n"/>
      <c r="CI475" s="368" t="n"/>
      <c r="CJ475" s="368" t="n"/>
      <c r="CK475" s="368" t="n"/>
      <c r="CL475" s="368" t="n"/>
      <c r="CM475" s="368" t="n"/>
      <c r="CN475" s="368" t="n"/>
      <c r="CO475" s="368" t="n"/>
      <c r="CP475" s="368" t="n"/>
      <c r="CQ475" s="368" t="n"/>
      <c r="CR475" s="368" t="n"/>
      <c r="CS475" s="368" t="n"/>
      <c r="CT475" s="368" t="n"/>
      <c r="CU475" s="368" t="n"/>
      <c r="CV475" s="368" t="n"/>
      <c r="CW475" s="368" t="n"/>
      <c r="CX475" s="368" t="n"/>
      <c r="CY475" s="368" t="n"/>
      <c r="CZ475" s="368" t="n"/>
      <c r="DA475" s="368" t="n"/>
      <c r="DB475" s="368" t="n"/>
      <c r="DC475" s="368" t="n"/>
      <c r="DD475" s="368" t="n"/>
    </row>
    <row r="476">
      <c r="A476" s="368" t="n"/>
      <c r="B476" s="368" t="n"/>
      <c r="C476" s="368" t="n"/>
      <c r="D476" s="368" t="n"/>
      <c r="E476" s="368" t="n"/>
      <c r="F476" s="368" t="n"/>
      <c r="G476" s="318" t="n"/>
      <c r="H476" s="368" t="n"/>
      <c r="I476" s="368" t="n"/>
      <c r="J476" s="368" t="n"/>
      <c r="K476" s="368" t="n"/>
      <c r="L476" s="368" t="n"/>
      <c r="M476" s="368" t="n"/>
      <c r="N476" s="368" t="n"/>
      <c r="O476" s="368" t="n"/>
      <c r="P476" s="368" t="n"/>
      <c r="Q476" s="368" t="n"/>
      <c r="R476" s="368" t="n"/>
      <c r="S476" s="368" t="n"/>
      <c r="T476" s="368" t="n"/>
      <c r="U476" s="368" t="n"/>
      <c r="V476" s="368" t="n"/>
      <c r="W476" s="368" t="n"/>
      <c r="X476" s="368" t="n"/>
      <c r="Y476" s="368" t="n"/>
      <c r="Z476" s="368" t="n"/>
      <c r="AA476" s="368" t="n"/>
      <c r="AB476" s="368" t="n"/>
      <c r="AC476" s="368" t="n"/>
      <c r="AD476" s="368" t="n"/>
      <c r="AE476" s="368" t="n"/>
      <c r="AF476" s="368" t="n"/>
      <c r="AG476" s="368" t="n"/>
      <c r="AH476" s="368" t="n"/>
      <c r="AI476" s="368" t="n"/>
      <c r="AJ476" s="368" t="n"/>
      <c r="AK476" s="368" t="n"/>
      <c r="AL476" s="368" t="n"/>
      <c r="AM476" s="368" t="n"/>
      <c r="AN476" s="368" t="n"/>
      <c r="AO476" s="368" t="n"/>
      <c r="AP476" s="319" t="n"/>
      <c r="AQ476" s="368" t="n"/>
      <c r="AR476" s="368" t="n"/>
      <c r="AS476" s="368" t="n"/>
      <c r="AT476" s="368" t="n"/>
      <c r="AU476" s="368" t="n"/>
      <c r="AV476" s="368" t="n"/>
      <c r="AW476" s="368" t="n"/>
      <c r="AX476" s="368" t="n"/>
      <c r="AY476" s="368" t="n"/>
      <c r="AZ476" s="368" t="n"/>
      <c r="BA476" s="368" t="n"/>
      <c r="BB476" s="368" t="n"/>
      <c r="BC476" s="368" t="n"/>
      <c r="BD476" s="368" t="n"/>
      <c r="BE476" s="368" t="n"/>
      <c r="BF476" s="368" t="n"/>
      <c r="BG476" s="368" t="n"/>
      <c r="BH476" s="368" t="n"/>
      <c r="BI476" s="368" t="n"/>
      <c r="BJ476" s="368" t="n"/>
      <c r="BK476" s="368" t="n"/>
      <c r="BL476" s="368" t="n"/>
      <c r="BM476" s="368" t="n"/>
      <c r="BN476" s="368" t="n"/>
      <c r="BO476" s="368" t="n"/>
      <c r="BP476" s="368" t="n"/>
      <c r="BQ476" s="320" t="n"/>
      <c r="BR476" s="368" t="n"/>
      <c r="BS476" s="368" t="n"/>
      <c r="BT476" s="368" t="n"/>
      <c r="BU476" s="368" t="n"/>
      <c r="BV476" s="368" t="n"/>
      <c r="BW476" s="368" t="n"/>
      <c r="BX476" s="368" t="n"/>
      <c r="BY476" s="368" t="n"/>
      <c r="BZ476" s="368" t="n"/>
      <c r="CA476" s="368" t="n"/>
      <c r="CB476" s="368" t="n"/>
      <c r="CC476" s="368" t="n"/>
      <c r="CD476" s="368" t="n"/>
      <c r="CE476" s="368" t="n"/>
      <c r="CF476" s="368" t="n"/>
      <c r="CG476" s="368" t="n"/>
      <c r="CH476" s="368" t="n"/>
      <c r="CI476" s="368" t="n"/>
      <c r="CJ476" s="368" t="n"/>
      <c r="CK476" s="368" t="n"/>
      <c r="CL476" s="368" t="n"/>
      <c r="CM476" s="368" t="n"/>
      <c r="CN476" s="368" t="n"/>
      <c r="CO476" s="368" t="n"/>
      <c r="CP476" s="368" t="n"/>
      <c r="CQ476" s="368" t="n"/>
      <c r="CR476" s="368" t="n"/>
      <c r="CS476" s="368" t="n"/>
      <c r="CT476" s="368" t="n"/>
      <c r="CU476" s="368" t="n"/>
      <c r="CV476" s="368" t="n"/>
      <c r="CW476" s="368" t="n"/>
      <c r="CX476" s="368" t="n"/>
      <c r="CY476" s="368" t="n"/>
      <c r="CZ476" s="368" t="n"/>
      <c r="DA476" s="368" t="n"/>
      <c r="DB476" s="368" t="n"/>
      <c r="DC476" s="368" t="n"/>
      <c r="DD476" s="368" t="n"/>
    </row>
    <row r="477">
      <c r="A477" s="368" t="n"/>
      <c r="B477" s="368" t="n"/>
      <c r="C477" s="368" t="n"/>
      <c r="D477" s="368" t="n"/>
      <c r="E477" s="368" t="n"/>
      <c r="F477" s="368" t="n"/>
      <c r="G477" s="318" t="n"/>
      <c r="H477" s="368" t="n"/>
      <c r="I477" s="368" t="n"/>
      <c r="J477" s="368" t="n"/>
      <c r="K477" s="368" t="n"/>
      <c r="L477" s="368" t="n"/>
      <c r="M477" s="368" t="n"/>
      <c r="N477" s="368" t="n"/>
      <c r="O477" s="368" t="n"/>
      <c r="P477" s="368" t="n"/>
      <c r="Q477" s="368" t="n"/>
      <c r="R477" s="368" t="n"/>
      <c r="S477" s="368" t="n"/>
      <c r="T477" s="368" t="n"/>
      <c r="U477" s="368" t="n"/>
      <c r="V477" s="368" t="n"/>
      <c r="W477" s="368" t="n"/>
      <c r="X477" s="368" t="n"/>
      <c r="Y477" s="368" t="n"/>
      <c r="Z477" s="368" t="n"/>
      <c r="AA477" s="368" t="n"/>
      <c r="AB477" s="368" t="n"/>
      <c r="AC477" s="368" t="n"/>
      <c r="AD477" s="368" t="n"/>
      <c r="AE477" s="368" t="n"/>
      <c r="AF477" s="368" t="n"/>
      <c r="AG477" s="368" t="n"/>
      <c r="AH477" s="368" t="n"/>
      <c r="AI477" s="368" t="n"/>
      <c r="AJ477" s="368" t="n"/>
      <c r="AK477" s="368" t="n"/>
      <c r="AL477" s="368" t="n"/>
      <c r="AM477" s="368" t="n"/>
      <c r="AN477" s="368" t="n"/>
      <c r="AO477" s="368" t="n"/>
      <c r="AP477" s="319" t="n"/>
      <c r="AQ477" s="368" t="n"/>
      <c r="AR477" s="368" t="n"/>
      <c r="AS477" s="368" t="n"/>
      <c r="AT477" s="368" t="n"/>
      <c r="AU477" s="368" t="n"/>
      <c r="AV477" s="368" t="n"/>
      <c r="AW477" s="368" t="n"/>
      <c r="AX477" s="368" t="n"/>
      <c r="AY477" s="368" t="n"/>
      <c r="AZ477" s="368" t="n"/>
      <c r="BA477" s="368" t="n"/>
      <c r="BB477" s="368" t="n"/>
      <c r="BC477" s="368" t="n"/>
      <c r="BD477" s="368" t="n"/>
      <c r="BE477" s="368" t="n"/>
      <c r="BF477" s="368" t="n"/>
      <c r="BG477" s="368" t="n"/>
      <c r="BH477" s="368" t="n"/>
      <c r="BI477" s="368" t="n"/>
      <c r="BJ477" s="368" t="n"/>
      <c r="BK477" s="368" t="n"/>
      <c r="BL477" s="368" t="n"/>
      <c r="BM477" s="368" t="n"/>
      <c r="BN477" s="368" t="n"/>
      <c r="BO477" s="368" t="n"/>
      <c r="BP477" s="368" t="n"/>
      <c r="BQ477" s="320" t="n"/>
      <c r="BR477" s="368" t="n"/>
      <c r="BS477" s="368" t="n"/>
      <c r="BT477" s="368" t="n"/>
      <c r="BU477" s="368" t="n"/>
      <c r="BV477" s="368" t="n"/>
      <c r="BW477" s="368" t="n"/>
      <c r="BX477" s="368" t="n"/>
      <c r="BY477" s="368" t="n"/>
      <c r="BZ477" s="368" t="n"/>
      <c r="CA477" s="368" t="n"/>
      <c r="CB477" s="368" t="n"/>
      <c r="CC477" s="368" t="n"/>
      <c r="CD477" s="368" t="n"/>
      <c r="CE477" s="368" t="n"/>
      <c r="CF477" s="368" t="n"/>
      <c r="CG477" s="368" t="n"/>
      <c r="CH477" s="368" t="n"/>
      <c r="CI477" s="368" t="n"/>
      <c r="CJ477" s="368" t="n"/>
      <c r="CK477" s="368" t="n"/>
      <c r="CL477" s="368" t="n"/>
      <c r="CM477" s="368" t="n"/>
      <c r="CN477" s="368" t="n"/>
      <c r="CO477" s="368" t="n"/>
      <c r="CP477" s="368" t="n"/>
      <c r="CQ477" s="368" t="n"/>
      <c r="CR477" s="368" t="n"/>
      <c r="CS477" s="368" t="n"/>
      <c r="CT477" s="368" t="n"/>
      <c r="CU477" s="368" t="n"/>
      <c r="CV477" s="368" t="n"/>
      <c r="CW477" s="368" t="n"/>
      <c r="CX477" s="368" t="n"/>
      <c r="CY477" s="368" t="n"/>
      <c r="CZ477" s="368" t="n"/>
      <c r="DA477" s="368" t="n"/>
      <c r="DB477" s="368" t="n"/>
      <c r="DC477" s="368" t="n"/>
      <c r="DD477" s="368" t="n"/>
    </row>
    <row r="478">
      <c r="A478" s="368" t="n"/>
      <c r="B478" s="368" t="n"/>
      <c r="C478" s="368" t="n"/>
      <c r="D478" s="368" t="n"/>
      <c r="E478" s="368" t="n"/>
      <c r="F478" s="368" t="n"/>
      <c r="G478" s="318" t="n"/>
      <c r="H478" s="368" t="n"/>
      <c r="I478" s="368" t="n"/>
      <c r="J478" s="368" t="n"/>
      <c r="K478" s="368" t="n"/>
      <c r="L478" s="368" t="n"/>
      <c r="M478" s="368" t="n"/>
      <c r="N478" s="368" t="n"/>
      <c r="O478" s="368" t="n"/>
      <c r="P478" s="368" t="n"/>
      <c r="Q478" s="368" t="n"/>
      <c r="R478" s="368" t="n"/>
      <c r="S478" s="368" t="n"/>
      <c r="T478" s="368" t="n"/>
      <c r="U478" s="368" t="n"/>
      <c r="V478" s="368" t="n"/>
      <c r="W478" s="368" t="n"/>
      <c r="X478" s="368" t="n"/>
      <c r="Y478" s="368" t="n"/>
      <c r="Z478" s="368" t="n"/>
      <c r="AA478" s="368" t="n"/>
      <c r="AB478" s="368" t="n"/>
      <c r="AC478" s="368" t="n"/>
      <c r="AD478" s="368" t="n"/>
      <c r="AE478" s="368" t="n"/>
      <c r="AF478" s="368" t="n"/>
      <c r="AG478" s="368" t="n"/>
      <c r="AH478" s="368" t="n"/>
      <c r="AI478" s="368" t="n"/>
      <c r="AJ478" s="368" t="n"/>
      <c r="AK478" s="368" t="n"/>
      <c r="AL478" s="368" t="n"/>
      <c r="AM478" s="368" t="n"/>
      <c r="AN478" s="368" t="n"/>
      <c r="AO478" s="368" t="n"/>
      <c r="AP478" s="319" t="n"/>
      <c r="AQ478" s="368" t="n"/>
      <c r="AR478" s="368" t="n"/>
      <c r="AS478" s="368" t="n"/>
      <c r="AT478" s="368" t="n"/>
      <c r="AU478" s="368" t="n"/>
      <c r="AV478" s="368" t="n"/>
      <c r="AW478" s="368" t="n"/>
      <c r="AX478" s="368" t="n"/>
      <c r="AY478" s="368" t="n"/>
      <c r="AZ478" s="368" t="n"/>
      <c r="BA478" s="368" t="n"/>
      <c r="BB478" s="368" t="n"/>
      <c r="BC478" s="368" t="n"/>
      <c r="BD478" s="368" t="n"/>
      <c r="BE478" s="368" t="n"/>
      <c r="BF478" s="368" t="n"/>
      <c r="BG478" s="368" t="n"/>
      <c r="BH478" s="368" t="n"/>
      <c r="BI478" s="368" t="n"/>
      <c r="BJ478" s="368" t="n"/>
      <c r="BK478" s="368" t="n"/>
      <c r="BL478" s="368" t="n"/>
      <c r="BM478" s="368" t="n"/>
      <c r="BN478" s="368" t="n"/>
      <c r="BO478" s="368" t="n"/>
      <c r="BP478" s="368" t="n"/>
      <c r="BQ478" s="320" t="n"/>
      <c r="BR478" s="368" t="n"/>
      <c r="BS478" s="368" t="n"/>
      <c r="BT478" s="368" t="n"/>
      <c r="BU478" s="368" t="n"/>
      <c r="BV478" s="368" t="n"/>
      <c r="BW478" s="368" t="n"/>
      <c r="BX478" s="368" t="n"/>
      <c r="BY478" s="368" t="n"/>
      <c r="BZ478" s="368" t="n"/>
      <c r="CA478" s="368" t="n"/>
      <c r="CB478" s="368" t="n"/>
      <c r="CC478" s="368" t="n"/>
      <c r="CD478" s="368" t="n"/>
      <c r="CE478" s="368" t="n"/>
      <c r="CF478" s="368" t="n"/>
      <c r="CG478" s="368" t="n"/>
      <c r="CH478" s="368" t="n"/>
      <c r="CI478" s="368" t="n"/>
      <c r="CJ478" s="368" t="n"/>
      <c r="CK478" s="368" t="n"/>
      <c r="CL478" s="368" t="n"/>
      <c r="CM478" s="368" t="n"/>
      <c r="CN478" s="368" t="n"/>
      <c r="CO478" s="368" t="n"/>
      <c r="CP478" s="368" t="n"/>
      <c r="CQ478" s="368" t="n"/>
      <c r="CR478" s="368" t="n"/>
      <c r="CS478" s="368" t="n"/>
      <c r="CT478" s="368" t="n"/>
      <c r="CU478" s="368" t="n"/>
      <c r="CV478" s="368" t="n"/>
      <c r="CW478" s="368" t="n"/>
      <c r="CX478" s="368" t="n"/>
      <c r="CY478" s="368" t="n"/>
      <c r="CZ478" s="368" t="n"/>
      <c r="DA478" s="368" t="n"/>
      <c r="DB478" s="368" t="n"/>
      <c r="DC478" s="368" t="n"/>
      <c r="DD478" s="368" t="n"/>
    </row>
    <row r="479">
      <c r="A479" s="368" t="n"/>
      <c r="B479" s="368" t="n"/>
      <c r="C479" s="368" t="n"/>
      <c r="D479" s="368" t="n"/>
      <c r="E479" s="368" t="n"/>
      <c r="F479" s="368" t="n"/>
      <c r="G479" s="318" t="n"/>
      <c r="H479" s="368" t="n"/>
      <c r="I479" s="368" t="n"/>
      <c r="J479" s="368" t="n"/>
      <c r="K479" s="368" t="n"/>
      <c r="L479" s="368" t="n"/>
      <c r="M479" s="368" t="n"/>
      <c r="N479" s="368" t="n"/>
      <c r="O479" s="368" t="n"/>
      <c r="P479" s="368" t="n"/>
      <c r="Q479" s="368" t="n"/>
      <c r="R479" s="368" t="n"/>
      <c r="S479" s="368" t="n"/>
      <c r="T479" s="368" t="n"/>
      <c r="U479" s="368" t="n"/>
      <c r="V479" s="368" t="n"/>
      <c r="W479" s="368" t="n"/>
      <c r="X479" s="368" t="n"/>
      <c r="Y479" s="368" t="n"/>
      <c r="Z479" s="368" t="n"/>
      <c r="AA479" s="368" t="n"/>
      <c r="AB479" s="368" t="n"/>
      <c r="AC479" s="368" t="n"/>
      <c r="AD479" s="368" t="n"/>
      <c r="AE479" s="368" t="n"/>
      <c r="AF479" s="368" t="n"/>
      <c r="AG479" s="368" t="n"/>
      <c r="AH479" s="368" t="n"/>
      <c r="AI479" s="368" t="n"/>
      <c r="AJ479" s="368" t="n"/>
      <c r="AK479" s="368" t="n"/>
      <c r="AL479" s="368" t="n"/>
      <c r="AM479" s="368" t="n"/>
      <c r="AN479" s="368" t="n"/>
      <c r="AO479" s="368" t="n"/>
      <c r="AP479" s="319" t="n"/>
      <c r="AQ479" s="368" t="n"/>
      <c r="AR479" s="368" t="n"/>
      <c r="AS479" s="368" t="n"/>
      <c r="AT479" s="368" t="n"/>
      <c r="AU479" s="368" t="n"/>
      <c r="AV479" s="368" t="n"/>
      <c r="AW479" s="368" t="n"/>
      <c r="AX479" s="368" t="n"/>
      <c r="AY479" s="368" t="n"/>
      <c r="AZ479" s="368" t="n"/>
      <c r="BA479" s="368" t="n"/>
      <c r="BB479" s="368" t="n"/>
      <c r="BC479" s="368" t="n"/>
      <c r="BD479" s="368" t="n"/>
      <c r="BE479" s="368" t="n"/>
      <c r="BF479" s="368" t="n"/>
      <c r="BG479" s="368" t="n"/>
      <c r="BH479" s="368" t="n"/>
      <c r="BI479" s="368" t="n"/>
      <c r="BJ479" s="368" t="n"/>
      <c r="BK479" s="368" t="n"/>
      <c r="BL479" s="368" t="n"/>
      <c r="BM479" s="368" t="n"/>
      <c r="BN479" s="368" t="n"/>
      <c r="BO479" s="368" t="n"/>
      <c r="BP479" s="368" t="n"/>
      <c r="BQ479" s="320" t="n"/>
      <c r="BR479" s="368" t="n"/>
      <c r="BS479" s="368" t="n"/>
      <c r="BT479" s="368" t="n"/>
      <c r="BU479" s="368" t="n"/>
      <c r="BV479" s="368" t="n"/>
      <c r="BW479" s="368" t="n"/>
      <c r="BX479" s="368" t="n"/>
      <c r="BY479" s="368" t="n"/>
      <c r="BZ479" s="368" t="n"/>
      <c r="CA479" s="368" t="n"/>
      <c r="CB479" s="368" t="n"/>
      <c r="CC479" s="368" t="n"/>
      <c r="CD479" s="368" t="n"/>
      <c r="CE479" s="368" t="n"/>
      <c r="CF479" s="368" t="n"/>
      <c r="CG479" s="368" t="n"/>
      <c r="CH479" s="368" t="n"/>
      <c r="CI479" s="368" t="n"/>
      <c r="CJ479" s="368" t="n"/>
      <c r="CK479" s="368" t="n"/>
      <c r="CL479" s="368" t="n"/>
      <c r="CM479" s="368" t="n"/>
      <c r="CN479" s="368" t="n"/>
      <c r="CO479" s="368" t="n"/>
      <c r="CP479" s="368" t="n"/>
      <c r="CQ479" s="368" t="n"/>
      <c r="CR479" s="368" t="n"/>
      <c r="CS479" s="368" t="n"/>
      <c r="CT479" s="368" t="n"/>
      <c r="CU479" s="368" t="n"/>
      <c r="CV479" s="368" t="n"/>
      <c r="CW479" s="368" t="n"/>
      <c r="CX479" s="368" t="n"/>
      <c r="CY479" s="368" t="n"/>
      <c r="CZ479" s="368" t="n"/>
      <c r="DA479" s="368" t="n"/>
      <c r="DB479" s="368" t="n"/>
      <c r="DC479" s="368" t="n"/>
      <c r="DD479" s="368" t="n"/>
    </row>
    <row r="480">
      <c r="A480" s="368" t="n"/>
      <c r="B480" s="368" t="n"/>
      <c r="C480" s="368" t="n"/>
      <c r="D480" s="368" t="n"/>
      <c r="E480" s="368" t="n"/>
      <c r="F480" s="368" t="n"/>
      <c r="G480" s="318" t="n"/>
      <c r="H480" s="368" t="n"/>
      <c r="I480" s="368" t="n"/>
      <c r="J480" s="368" t="n"/>
      <c r="K480" s="368" t="n"/>
      <c r="L480" s="368" t="n"/>
      <c r="M480" s="368" t="n"/>
      <c r="N480" s="368" t="n"/>
      <c r="O480" s="368" t="n"/>
      <c r="P480" s="368" t="n"/>
      <c r="Q480" s="368" t="n"/>
      <c r="R480" s="368" t="n"/>
      <c r="S480" s="368" t="n"/>
      <c r="T480" s="368" t="n"/>
      <c r="U480" s="368" t="n"/>
      <c r="V480" s="368" t="n"/>
      <c r="W480" s="368" t="n"/>
      <c r="X480" s="368" t="n"/>
      <c r="Y480" s="368" t="n"/>
      <c r="Z480" s="368" t="n"/>
      <c r="AA480" s="368" t="n"/>
      <c r="AB480" s="368" t="n"/>
      <c r="AC480" s="368" t="n"/>
      <c r="AD480" s="368" t="n"/>
      <c r="AE480" s="368" t="n"/>
      <c r="AF480" s="368" t="n"/>
      <c r="AG480" s="368" t="n"/>
      <c r="AH480" s="368" t="n"/>
      <c r="AI480" s="368" t="n"/>
      <c r="AJ480" s="368" t="n"/>
      <c r="AK480" s="368" t="n"/>
      <c r="AL480" s="368" t="n"/>
      <c r="AM480" s="368" t="n"/>
      <c r="AN480" s="368" t="n"/>
      <c r="AO480" s="368" t="n"/>
      <c r="AP480" s="319" t="n"/>
      <c r="AQ480" s="368" t="n"/>
      <c r="AR480" s="368" t="n"/>
      <c r="AS480" s="368" t="n"/>
      <c r="AT480" s="368" t="n"/>
      <c r="AU480" s="368" t="n"/>
      <c r="AV480" s="368" t="n"/>
      <c r="AW480" s="368" t="n"/>
      <c r="AX480" s="368" t="n"/>
      <c r="AY480" s="368" t="n"/>
      <c r="AZ480" s="368" t="n"/>
      <c r="BA480" s="368" t="n"/>
      <c r="BB480" s="368" t="n"/>
      <c r="BC480" s="368" t="n"/>
      <c r="BD480" s="368" t="n"/>
      <c r="BE480" s="368" t="n"/>
      <c r="BF480" s="368" t="n"/>
      <c r="BG480" s="368" t="n"/>
      <c r="BH480" s="368" t="n"/>
      <c r="BI480" s="368" t="n"/>
      <c r="BJ480" s="368" t="n"/>
      <c r="BK480" s="368" t="n"/>
      <c r="BL480" s="368" t="n"/>
      <c r="BM480" s="368" t="n"/>
      <c r="BN480" s="368" t="n"/>
      <c r="BO480" s="368" t="n"/>
      <c r="BP480" s="368" t="n"/>
      <c r="BQ480" s="320" t="n"/>
      <c r="BR480" s="368" t="n"/>
      <c r="BS480" s="368" t="n"/>
      <c r="BT480" s="368" t="n"/>
      <c r="BU480" s="368" t="n"/>
      <c r="BV480" s="368" t="n"/>
      <c r="BW480" s="368" t="n"/>
      <c r="BX480" s="368" t="n"/>
      <c r="BY480" s="368" t="n"/>
      <c r="BZ480" s="368" t="n"/>
      <c r="CA480" s="368" t="n"/>
      <c r="CB480" s="368" t="n"/>
      <c r="CC480" s="368" t="n"/>
      <c r="CD480" s="368" t="n"/>
      <c r="CE480" s="368" t="n"/>
      <c r="CF480" s="368" t="n"/>
      <c r="CG480" s="368" t="n"/>
      <c r="CH480" s="368" t="n"/>
      <c r="CI480" s="368" t="n"/>
      <c r="CJ480" s="368" t="n"/>
      <c r="CK480" s="368" t="n"/>
      <c r="CL480" s="368" t="n"/>
      <c r="CM480" s="368" t="n"/>
      <c r="CN480" s="368" t="n"/>
      <c r="CO480" s="368" t="n"/>
      <c r="CP480" s="368" t="n"/>
      <c r="CQ480" s="368" t="n"/>
      <c r="CR480" s="368" t="n"/>
      <c r="CS480" s="368" t="n"/>
      <c r="CT480" s="368" t="n"/>
      <c r="CU480" s="368" t="n"/>
      <c r="CV480" s="368" t="n"/>
      <c r="CW480" s="368" t="n"/>
      <c r="CX480" s="368" t="n"/>
      <c r="CY480" s="368" t="n"/>
      <c r="CZ480" s="368" t="n"/>
      <c r="DA480" s="368" t="n"/>
      <c r="DB480" s="368" t="n"/>
      <c r="DC480" s="368" t="n"/>
      <c r="DD480" s="368" t="n"/>
    </row>
    <row r="481">
      <c r="A481" s="368" t="n"/>
      <c r="B481" s="368" t="n"/>
      <c r="C481" s="368" t="n"/>
      <c r="D481" s="368" t="n"/>
      <c r="E481" s="368" t="n"/>
      <c r="F481" s="368" t="n"/>
      <c r="G481" s="318" t="n"/>
      <c r="H481" s="368" t="n"/>
      <c r="I481" s="368" t="n"/>
      <c r="J481" s="368" t="n"/>
      <c r="K481" s="368" t="n"/>
      <c r="L481" s="368" t="n"/>
      <c r="M481" s="368" t="n"/>
      <c r="N481" s="368" t="n"/>
      <c r="O481" s="368" t="n"/>
      <c r="P481" s="368" t="n"/>
      <c r="Q481" s="368" t="n"/>
      <c r="R481" s="368" t="n"/>
      <c r="S481" s="368" t="n"/>
      <c r="T481" s="368" t="n"/>
      <c r="U481" s="368" t="n"/>
      <c r="V481" s="368" t="n"/>
      <c r="W481" s="368" t="n"/>
      <c r="X481" s="368" t="n"/>
      <c r="Y481" s="368" t="n"/>
      <c r="Z481" s="368" t="n"/>
      <c r="AA481" s="368" t="n"/>
      <c r="AB481" s="368" t="n"/>
      <c r="AC481" s="368" t="n"/>
      <c r="AD481" s="368" t="n"/>
      <c r="AE481" s="368" t="n"/>
      <c r="AF481" s="368" t="n"/>
      <c r="AG481" s="368" t="n"/>
      <c r="AH481" s="368" t="n"/>
      <c r="AI481" s="368" t="n"/>
      <c r="AJ481" s="368" t="n"/>
      <c r="AK481" s="368" t="n"/>
      <c r="AL481" s="368" t="n"/>
      <c r="AM481" s="368" t="n"/>
      <c r="AN481" s="368" t="n"/>
      <c r="AO481" s="368" t="n"/>
      <c r="AP481" s="319" t="n"/>
      <c r="AQ481" s="368" t="n"/>
      <c r="AR481" s="368" t="n"/>
      <c r="AS481" s="368" t="n"/>
      <c r="AT481" s="368" t="n"/>
      <c r="AU481" s="368" t="n"/>
      <c r="AV481" s="368" t="n"/>
      <c r="AW481" s="368" t="n"/>
      <c r="AX481" s="368" t="n"/>
      <c r="AY481" s="368" t="n"/>
      <c r="AZ481" s="368" t="n"/>
      <c r="BA481" s="368" t="n"/>
      <c r="BB481" s="368" t="n"/>
      <c r="BC481" s="368" t="n"/>
      <c r="BD481" s="368" t="n"/>
      <c r="BE481" s="368" t="n"/>
      <c r="BF481" s="368" t="n"/>
      <c r="BG481" s="368" t="n"/>
      <c r="BH481" s="368" t="n"/>
      <c r="BI481" s="368" t="n"/>
      <c r="BJ481" s="368" t="n"/>
      <c r="BK481" s="368" t="n"/>
      <c r="BL481" s="368" t="n"/>
      <c r="BM481" s="368" t="n"/>
      <c r="BN481" s="368" t="n"/>
      <c r="BO481" s="368" t="n"/>
      <c r="BP481" s="368" t="n"/>
      <c r="BQ481" s="320" t="n"/>
      <c r="BR481" s="368" t="n"/>
      <c r="BS481" s="368" t="n"/>
      <c r="BT481" s="368" t="n"/>
      <c r="BU481" s="368" t="n"/>
      <c r="BV481" s="368" t="n"/>
      <c r="BW481" s="368" t="n"/>
      <c r="BX481" s="368" t="n"/>
      <c r="BY481" s="368" t="n"/>
      <c r="BZ481" s="368" t="n"/>
      <c r="CA481" s="368" t="n"/>
      <c r="CB481" s="368" t="n"/>
      <c r="CC481" s="368" t="n"/>
      <c r="CD481" s="368" t="n"/>
      <c r="CE481" s="368" t="n"/>
      <c r="CF481" s="368" t="n"/>
      <c r="CG481" s="368" t="n"/>
      <c r="CH481" s="368" t="n"/>
      <c r="CI481" s="368" t="n"/>
      <c r="CJ481" s="368" t="n"/>
      <c r="CK481" s="368" t="n"/>
      <c r="CL481" s="368" t="n"/>
      <c r="CM481" s="368" t="n"/>
      <c r="CN481" s="368" t="n"/>
      <c r="CO481" s="368" t="n"/>
      <c r="CP481" s="368" t="n"/>
      <c r="CQ481" s="368" t="n"/>
      <c r="CR481" s="368" t="n"/>
      <c r="CS481" s="368" t="n"/>
      <c r="CT481" s="368" t="n"/>
      <c r="CU481" s="368" t="n"/>
      <c r="CV481" s="368" t="n"/>
      <c r="CW481" s="368" t="n"/>
      <c r="CX481" s="368" t="n"/>
      <c r="CY481" s="368" t="n"/>
      <c r="CZ481" s="368" t="n"/>
      <c r="DA481" s="368" t="n"/>
      <c r="DB481" s="368" t="n"/>
      <c r="DC481" s="368" t="n"/>
      <c r="DD481" s="368" t="n"/>
    </row>
    <row r="482">
      <c r="A482" s="368" t="n"/>
      <c r="B482" s="368" t="n"/>
      <c r="C482" s="368" t="n"/>
      <c r="D482" s="368" t="n"/>
      <c r="E482" s="368" t="n"/>
      <c r="F482" s="368" t="n"/>
      <c r="G482" s="318" t="n"/>
      <c r="H482" s="368" t="n"/>
      <c r="I482" s="368" t="n"/>
      <c r="J482" s="368" t="n"/>
      <c r="K482" s="368" t="n"/>
      <c r="L482" s="368" t="n"/>
      <c r="M482" s="368" t="n"/>
      <c r="N482" s="368" t="n"/>
      <c r="O482" s="368" t="n"/>
      <c r="P482" s="368" t="n"/>
      <c r="Q482" s="368" t="n"/>
      <c r="R482" s="368" t="n"/>
      <c r="S482" s="368" t="n"/>
      <c r="T482" s="368" t="n"/>
      <c r="U482" s="368" t="n"/>
      <c r="V482" s="368" t="n"/>
      <c r="W482" s="368" t="n"/>
      <c r="X482" s="368" t="n"/>
      <c r="Y482" s="368" t="n"/>
      <c r="Z482" s="368" t="n"/>
      <c r="AA482" s="368" t="n"/>
      <c r="AB482" s="368" t="n"/>
      <c r="AC482" s="368" t="n"/>
      <c r="AD482" s="368" t="n"/>
      <c r="AE482" s="368" t="n"/>
      <c r="AF482" s="368" t="n"/>
      <c r="AG482" s="368" t="n"/>
      <c r="AH482" s="368" t="n"/>
      <c r="AI482" s="368" t="n"/>
      <c r="AJ482" s="368" t="n"/>
      <c r="AK482" s="368" t="n"/>
      <c r="AL482" s="368" t="n"/>
      <c r="AM482" s="368" t="n"/>
      <c r="AN482" s="368" t="n"/>
      <c r="AO482" s="368" t="n"/>
      <c r="AP482" s="319" t="n"/>
      <c r="AQ482" s="368" t="n"/>
      <c r="AR482" s="368" t="n"/>
      <c r="AS482" s="368" t="n"/>
      <c r="AT482" s="368" t="n"/>
      <c r="AU482" s="368" t="n"/>
      <c r="AV482" s="368" t="n"/>
      <c r="AW482" s="368" t="n"/>
      <c r="AX482" s="368" t="n"/>
      <c r="AY482" s="368" t="n"/>
      <c r="AZ482" s="368" t="n"/>
      <c r="BA482" s="368" t="n"/>
      <c r="BB482" s="368" t="n"/>
      <c r="BC482" s="368" t="n"/>
      <c r="BD482" s="368" t="n"/>
      <c r="BE482" s="368" t="n"/>
      <c r="BF482" s="368" t="n"/>
      <c r="BG482" s="368" t="n"/>
      <c r="BH482" s="368" t="n"/>
      <c r="BI482" s="368" t="n"/>
      <c r="BJ482" s="368" t="n"/>
      <c r="BK482" s="368" t="n"/>
      <c r="BL482" s="368" t="n"/>
      <c r="BM482" s="368" t="n"/>
      <c r="BN482" s="368" t="n"/>
      <c r="BO482" s="368" t="n"/>
      <c r="BP482" s="368" t="n"/>
      <c r="BQ482" s="320" t="n"/>
      <c r="BR482" s="368" t="n"/>
      <c r="BS482" s="368" t="n"/>
      <c r="BT482" s="368" t="n"/>
      <c r="BU482" s="368" t="n"/>
      <c r="BV482" s="368" t="n"/>
      <c r="BW482" s="368" t="n"/>
      <c r="BX482" s="368" t="n"/>
      <c r="BY482" s="368" t="n"/>
      <c r="BZ482" s="368" t="n"/>
      <c r="CA482" s="368" t="n"/>
      <c r="CB482" s="368" t="n"/>
      <c r="CC482" s="368" t="n"/>
      <c r="CD482" s="368" t="n"/>
      <c r="CE482" s="368" t="n"/>
      <c r="CF482" s="368" t="n"/>
      <c r="CG482" s="368" t="n"/>
      <c r="CH482" s="368" t="n"/>
      <c r="CI482" s="368" t="n"/>
      <c r="CJ482" s="368" t="n"/>
      <c r="CK482" s="368" t="n"/>
      <c r="CL482" s="368" t="n"/>
      <c r="CM482" s="368" t="n"/>
      <c r="CN482" s="368" t="n"/>
      <c r="CO482" s="368" t="n"/>
      <c r="CP482" s="368" t="n"/>
      <c r="CQ482" s="368" t="n"/>
      <c r="CR482" s="368" t="n"/>
      <c r="CS482" s="368" t="n"/>
      <c r="CT482" s="368" t="n"/>
      <c r="CU482" s="368" t="n"/>
      <c r="CV482" s="368" t="n"/>
      <c r="CW482" s="368" t="n"/>
      <c r="CX482" s="368" t="n"/>
      <c r="CY482" s="368" t="n"/>
      <c r="CZ482" s="368" t="n"/>
      <c r="DA482" s="368" t="n"/>
      <c r="DB482" s="368" t="n"/>
      <c r="DC482" s="368" t="n"/>
      <c r="DD482" s="368" t="n"/>
    </row>
    <row r="483">
      <c r="A483" s="368" t="n"/>
      <c r="B483" s="368" t="n"/>
      <c r="C483" s="368" t="n"/>
      <c r="D483" s="368" t="n"/>
      <c r="E483" s="368" t="n"/>
      <c r="F483" s="368" t="n"/>
      <c r="G483" s="318" t="n"/>
      <c r="H483" s="368" t="n"/>
      <c r="I483" s="368" t="n"/>
      <c r="J483" s="368" t="n"/>
      <c r="K483" s="368" t="n"/>
      <c r="L483" s="368" t="n"/>
      <c r="M483" s="368" t="n"/>
      <c r="N483" s="368" t="n"/>
      <c r="O483" s="368" t="n"/>
      <c r="P483" s="368" t="n"/>
      <c r="Q483" s="368" t="n"/>
      <c r="R483" s="368" t="n"/>
      <c r="S483" s="368" t="n"/>
      <c r="T483" s="368" t="n"/>
      <c r="U483" s="368" t="n"/>
      <c r="V483" s="368" t="n"/>
      <c r="W483" s="368" t="n"/>
      <c r="X483" s="368" t="n"/>
      <c r="Y483" s="368" t="n"/>
      <c r="Z483" s="368" t="n"/>
      <c r="AA483" s="368" t="n"/>
      <c r="AB483" s="368" t="n"/>
      <c r="AC483" s="368" t="n"/>
      <c r="AD483" s="368" t="n"/>
      <c r="AE483" s="368" t="n"/>
      <c r="AF483" s="368" t="n"/>
      <c r="AG483" s="368" t="n"/>
      <c r="AH483" s="368" t="n"/>
      <c r="AI483" s="368" t="n"/>
      <c r="AJ483" s="368" t="n"/>
      <c r="AK483" s="368" t="n"/>
      <c r="AL483" s="368" t="n"/>
      <c r="AM483" s="368" t="n"/>
      <c r="AN483" s="368" t="n"/>
      <c r="AO483" s="368" t="n"/>
      <c r="AP483" s="319" t="n"/>
      <c r="AQ483" s="368" t="n"/>
      <c r="AR483" s="368" t="n"/>
      <c r="AS483" s="368" t="n"/>
      <c r="AT483" s="368" t="n"/>
      <c r="AU483" s="368" t="n"/>
      <c r="AV483" s="368" t="n"/>
      <c r="AW483" s="368" t="n"/>
      <c r="AX483" s="368" t="n"/>
      <c r="AY483" s="368" t="n"/>
      <c r="AZ483" s="368" t="n"/>
      <c r="BA483" s="368" t="n"/>
      <c r="BB483" s="368" t="n"/>
      <c r="BC483" s="368" t="n"/>
      <c r="BD483" s="368" t="n"/>
      <c r="BE483" s="368" t="n"/>
      <c r="BF483" s="368" t="n"/>
      <c r="BG483" s="368" t="n"/>
      <c r="BH483" s="368" t="n"/>
      <c r="BI483" s="368" t="n"/>
      <c r="BJ483" s="368" t="n"/>
      <c r="BK483" s="368" t="n"/>
      <c r="BL483" s="368" t="n"/>
      <c r="BM483" s="368" t="n"/>
      <c r="BN483" s="368" t="n"/>
      <c r="BO483" s="368" t="n"/>
      <c r="BP483" s="368" t="n"/>
      <c r="BQ483" s="320" t="n"/>
      <c r="BR483" s="368" t="n"/>
      <c r="BS483" s="368" t="n"/>
      <c r="BT483" s="368" t="n"/>
      <c r="BU483" s="368" t="n"/>
      <c r="BV483" s="368" t="n"/>
      <c r="BW483" s="368" t="n"/>
      <c r="BX483" s="368" t="n"/>
      <c r="BY483" s="368" t="n"/>
      <c r="BZ483" s="368" t="n"/>
      <c r="CA483" s="368" t="n"/>
      <c r="CB483" s="368" t="n"/>
      <c r="CC483" s="368" t="n"/>
      <c r="CD483" s="368" t="n"/>
      <c r="CE483" s="368" t="n"/>
      <c r="CF483" s="368" t="n"/>
      <c r="CG483" s="368" t="n"/>
      <c r="CH483" s="368" t="n"/>
      <c r="CI483" s="368" t="n"/>
      <c r="CJ483" s="368" t="n"/>
      <c r="CK483" s="368" t="n"/>
      <c r="CL483" s="368" t="n"/>
      <c r="CM483" s="368" t="n"/>
      <c r="CN483" s="368" t="n"/>
      <c r="CO483" s="368" t="n"/>
      <c r="CP483" s="368" t="n"/>
      <c r="CQ483" s="368" t="n"/>
      <c r="CR483" s="368" t="n"/>
      <c r="CS483" s="368" t="n"/>
      <c r="CT483" s="368" t="n"/>
      <c r="CU483" s="368" t="n"/>
      <c r="CV483" s="368" t="n"/>
      <c r="CW483" s="368" t="n"/>
      <c r="CX483" s="368" t="n"/>
      <c r="CY483" s="368" t="n"/>
      <c r="CZ483" s="368" t="n"/>
      <c r="DA483" s="368" t="n"/>
      <c r="DB483" s="368" t="n"/>
      <c r="DC483" s="368" t="n"/>
      <c r="DD483" s="368" t="n"/>
    </row>
    <row r="484">
      <c r="A484" s="368" t="n"/>
      <c r="B484" s="368" t="n"/>
      <c r="C484" s="368" t="n"/>
      <c r="D484" s="368" t="n"/>
      <c r="E484" s="368" t="n"/>
      <c r="F484" s="368" t="n"/>
      <c r="G484" s="318" t="n"/>
      <c r="H484" s="368" t="n"/>
      <c r="I484" s="368" t="n"/>
      <c r="J484" s="368" t="n"/>
      <c r="K484" s="368" t="n"/>
      <c r="L484" s="368" t="n"/>
      <c r="M484" s="368" t="n"/>
      <c r="N484" s="368" t="n"/>
      <c r="O484" s="368" t="n"/>
      <c r="P484" s="368" t="n"/>
      <c r="Q484" s="368" t="n"/>
      <c r="R484" s="368" t="n"/>
      <c r="S484" s="368" t="n"/>
      <c r="T484" s="368" t="n"/>
      <c r="U484" s="368" t="n"/>
      <c r="V484" s="368" t="n"/>
      <c r="W484" s="368" t="n"/>
      <c r="X484" s="368" t="n"/>
      <c r="Y484" s="368" t="n"/>
      <c r="Z484" s="368" t="n"/>
      <c r="AA484" s="368" t="n"/>
      <c r="AB484" s="368" t="n"/>
      <c r="AC484" s="368" t="n"/>
      <c r="AD484" s="368" t="n"/>
      <c r="AE484" s="368" t="n"/>
      <c r="AF484" s="368" t="n"/>
      <c r="AG484" s="368" t="n"/>
      <c r="AH484" s="368" t="n"/>
      <c r="AI484" s="368" t="n"/>
      <c r="AJ484" s="368" t="n"/>
      <c r="AK484" s="368" t="n"/>
      <c r="AL484" s="368" t="n"/>
      <c r="AM484" s="368" t="n"/>
      <c r="AN484" s="368" t="n"/>
      <c r="AO484" s="368" t="n"/>
      <c r="AP484" s="319" t="n"/>
      <c r="AQ484" s="368" t="n"/>
      <c r="AR484" s="368" t="n"/>
      <c r="AS484" s="368" t="n"/>
      <c r="AT484" s="368" t="n"/>
      <c r="AU484" s="368" t="n"/>
      <c r="AV484" s="368" t="n"/>
      <c r="AW484" s="368" t="n"/>
      <c r="AX484" s="368" t="n"/>
      <c r="AY484" s="368" t="n"/>
      <c r="AZ484" s="368" t="n"/>
      <c r="BA484" s="368" t="n"/>
      <c r="BB484" s="368" t="n"/>
      <c r="BC484" s="368" t="n"/>
      <c r="BD484" s="368" t="n"/>
      <c r="BE484" s="368" t="n"/>
      <c r="BF484" s="368" t="n"/>
      <c r="BG484" s="368" t="n"/>
      <c r="BH484" s="368" t="n"/>
      <c r="BI484" s="368" t="n"/>
      <c r="BJ484" s="368" t="n"/>
      <c r="BK484" s="368" t="n"/>
      <c r="BL484" s="368" t="n"/>
      <c r="BM484" s="368" t="n"/>
      <c r="BN484" s="368" t="n"/>
      <c r="BO484" s="368" t="n"/>
      <c r="BP484" s="368" t="n"/>
      <c r="BQ484" s="320" t="n"/>
      <c r="BR484" s="368" t="n"/>
      <c r="BS484" s="368" t="n"/>
      <c r="BT484" s="368" t="n"/>
      <c r="BU484" s="368" t="n"/>
      <c r="BV484" s="368" t="n"/>
      <c r="BW484" s="368" t="n"/>
      <c r="BX484" s="368" t="n"/>
      <c r="BY484" s="368" t="n"/>
      <c r="BZ484" s="368" t="n"/>
      <c r="CA484" s="368" t="n"/>
      <c r="CB484" s="368" t="n"/>
      <c r="CC484" s="368" t="n"/>
      <c r="CD484" s="368" t="n"/>
      <c r="CE484" s="368" t="n"/>
      <c r="CF484" s="368" t="n"/>
      <c r="CG484" s="368" t="n"/>
      <c r="CH484" s="368" t="n"/>
      <c r="CI484" s="368" t="n"/>
      <c r="CJ484" s="368" t="n"/>
      <c r="CK484" s="368" t="n"/>
      <c r="CL484" s="368" t="n"/>
      <c r="CM484" s="368" t="n"/>
      <c r="CN484" s="368" t="n"/>
      <c r="CO484" s="368" t="n"/>
      <c r="CP484" s="368" t="n"/>
      <c r="CQ484" s="368" t="n"/>
      <c r="CR484" s="368" t="n"/>
      <c r="CS484" s="368" t="n"/>
      <c r="CT484" s="368" t="n"/>
      <c r="CU484" s="368" t="n"/>
      <c r="CV484" s="368" t="n"/>
      <c r="CW484" s="368" t="n"/>
      <c r="CX484" s="368" t="n"/>
      <c r="CY484" s="368" t="n"/>
      <c r="CZ484" s="368" t="n"/>
      <c r="DA484" s="368" t="n"/>
      <c r="DB484" s="368" t="n"/>
      <c r="DC484" s="368" t="n"/>
      <c r="DD484" s="368" t="n"/>
    </row>
    <row r="485">
      <c r="A485" s="368" t="n"/>
      <c r="B485" s="368" t="n"/>
      <c r="C485" s="368" t="n"/>
      <c r="D485" s="368" t="n"/>
      <c r="E485" s="368" t="n"/>
      <c r="F485" s="368" t="n"/>
      <c r="G485" s="318" t="n"/>
      <c r="H485" s="368" t="n"/>
      <c r="I485" s="368" t="n"/>
      <c r="J485" s="368" t="n"/>
      <c r="K485" s="368" t="n"/>
      <c r="L485" s="368" t="n"/>
      <c r="M485" s="368" t="n"/>
      <c r="N485" s="368" t="n"/>
      <c r="O485" s="368" t="n"/>
      <c r="P485" s="368" t="n"/>
      <c r="Q485" s="368" t="n"/>
      <c r="R485" s="368" t="n"/>
      <c r="S485" s="368" t="n"/>
      <c r="T485" s="368" t="n"/>
      <c r="U485" s="368" t="n"/>
      <c r="V485" s="368" t="n"/>
      <c r="W485" s="368" t="n"/>
      <c r="X485" s="368" t="n"/>
      <c r="Y485" s="368" t="n"/>
      <c r="Z485" s="368" t="n"/>
      <c r="AA485" s="368" t="n"/>
      <c r="AB485" s="368" t="n"/>
      <c r="AC485" s="368" t="n"/>
      <c r="AD485" s="368" t="n"/>
      <c r="AE485" s="368" t="n"/>
      <c r="AF485" s="368" t="n"/>
      <c r="AG485" s="368" t="n"/>
      <c r="AH485" s="368" t="n"/>
      <c r="AI485" s="368" t="n"/>
      <c r="AJ485" s="368" t="n"/>
      <c r="AK485" s="368" t="n"/>
      <c r="AL485" s="368" t="n"/>
      <c r="AM485" s="368" t="n"/>
      <c r="AN485" s="368" t="n"/>
      <c r="AO485" s="368" t="n"/>
      <c r="AP485" s="319" t="n"/>
      <c r="AQ485" s="368" t="n"/>
      <c r="AR485" s="368" t="n"/>
      <c r="AS485" s="368" t="n"/>
      <c r="AT485" s="368" t="n"/>
      <c r="AU485" s="368" t="n"/>
      <c r="AV485" s="368" t="n"/>
      <c r="AW485" s="368" t="n"/>
      <c r="AX485" s="368" t="n"/>
      <c r="AY485" s="368" t="n"/>
      <c r="AZ485" s="368" t="n"/>
      <c r="BA485" s="368" t="n"/>
      <c r="BB485" s="368" t="n"/>
      <c r="BC485" s="368" t="n"/>
      <c r="BD485" s="368" t="n"/>
      <c r="BE485" s="368" t="n"/>
      <c r="BF485" s="368" t="n"/>
      <c r="BG485" s="368" t="n"/>
      <c r="BH485" s="368" t="n"/>
      <c r="BI485" s="368" t="n"/>
      <c r="BJ485" s="368" t="n"/>
      <c r="BK485" s="368" t="n"/>
      <c r="BL485" s="368" t="n"/>
      <c r="BM485" s="368" t="n"/>
      <c r="BN485" s="368" t="n"/>
      <c r="BO485" s="368" t="n"/>
      <c r="BP485" s="368" t="n"/>
      <c r="BQ485" s="320" t="n"/>
      <c r="BR485" s="368" t="n"/>
      <c r="BS485" s="368" t="n"/>
      <c r="BT485" s="368" t="n"/>
      <c r="BU485" s="368" t="n"/>
      <c r="BV485" s="368" t="n"/>
      <c r="BW485" s="368" t="n"/>
      <c r="BX485" s="368" t="n"/>
      <c r="BY485" s="368" t="n"/>
      <c r="BZ485" s="368" t="n"/>
      <c r="CA485" s="368" t="n"/>
      <c r="CB485" s="368" t="n"/>
      <c r="CC485" s="368" t="n"/>
      <c r="CD485" s="368" t="n"/>
      <c r="CE485" s="368" t="n"/>
      <c r="CF485" s="368" t="n"/>
      <c r="CG485" s="368" t="n"/>
      <c r="CH485" s="368" t="n"/>
      <c r="CI485" s="368" t="n"/>
      <c r="CJ485" s="368" t="n"/>
      <c r="CK485" s="368" t="n"/>
      <c r="CL485" s="368" t="n"/>
      <c r="CM485" s="368" t="n"/>
      <c r="CN485" s="368" t="n"/>
      <c r="CO485" s="368" t="n"/>
      <c r="CP485" s="368" t="n"/>
      <c r="CQ485" s="368" t="n"/>
      <c r="CR485" s="368" t="n"/>
      <c r="CS485" s="368" t="n"/>
      <c r="CT485" s="368" t="n"/>
      <c r="CU485" s="368" t="n"/>
      <c r="CV485" s="368" t="n"/>
      <c r="CW485" s="368" t="n"/>
      <c r="CX485" s="368" t="n"/>
      <c r="CY485" s="368" t="n"/>
      <c r="CZ485" s="368" t="n"/>
      <c r="DA485" s="368" t="n"/>
      <c r="DB485" s="368" t="n"/>
      <c r="DC485" s="368" t="n"/>
      <c r="DD485" s="368" t="n"/>
    </row>
    <row r="486">
      <c r="A486" s="368" t="n"/>
      <c r="B486" s="368" t="n"/>
      <c r="C486" s="368" t="n"/>
      <c r="D486" s="368" t="n"/>
      <c r="E486" s="368" t="n"/>
      <c r="F486" s="368" t="n"/>
      <c r="G486" s="318" t="n"/>
      <c r="H486" s="368" t="n"/>
      <c r="I486" s="368" t="n"/>
      <c r="J486" s="368" t="n"/>
      <c r="K486" s="368" t="n"/>
      <c r="L486" s="368" t="n"/>
      <c r="M486" s="368" t="n"/>
      <c r="N486" s="368" t="n"/>
      <c r="O486" s="368" t="n"/>
      <c r="P486" s="368" t="n"/>
      <c r="Q486" s="368" t="n"/>
      <c r="R486" s="368" t="n"/>
      <c r="S486" s="368" t="n"/>
      <c r="T486" s="368" t="n"/>
      <c r="U486" s="368" t="n"/>
      <c r="V486" s="368" t="n"/>
      <c r="W486" s="368" t="n"/>
      <c r="X486" s="368" t="n"/>
      <c r="Y486" s="368" t="n"/>
      <c r="Z486" s="368" t="n"/>
      <c r="AA486" s="368" t="n"/>
      <c r="AB486" s="368" t="n"/>
      <c r="AC486" s="368" t="n"/>
      <c r="AD486" s="368" t="n"/>
      <c r="AE486" s="368" t="n"/>
      <c r="AF486" s="368" t="n"/>
      <c r="AG486" s="368" t="n"/>
      <c r="AH486" s="368" t="n"/>
      <c r="AI486" s="368" t="n"/>
      <c r="AJ486" s="368" t="n"/>
      <c r="AK486" s="368" t="n"/>
      <c r="AL486" s="368" t="n"/>
      <c r="AM486" s="368" t="n"/>
      <c r="AN486" s="368" t="n"/>
      <c r="AO486" s="368" t="n"/>
      <c r="AP486" s="319" t="n"/>
      <c r="AQ486" s="368" t="n"/>
      <c r="AR486" s="368" t="n"/>
      <c r="AS486" s="368" t="n"/>
      <c r="AT486" s="368" t="n"/>
      <c r="AU486" s="368" t="n"/>
      <c r="AV486" s="368" t="n"/>
      <c r="AW486" s="368" t="n"/>
      <c r="AX486" s="368" t="n"/>
      <c r="AY486" s="368" t="n"/>
      <c r="AZ486" s="368" t="n"/>
      <c r="BA486" s="368" t="n"/>
      <c r="BB486" s="368" t="n"/>
      <c r="BC486" s="368" t="n"/>
      <c r="BD486" s="368" t="n"/>
      <c r="BE486" s="368" t="n"/>
      <c r="BF486" s="368" t="n"/>
      <c r="BG486" s="368" t="n"/>
      <c r="BH486" s="368" t="n"/>
      <c r="BI486" s="368" t="n"/>
      <c r="BJ486" s="368" t="n"/>
      <c r="BK486" s="368" t="n"/>
      <c r="BL486" s="368" t="n"/>
      <c r="BM486" s="368" t="n"/>
      <c r="BN486" s="368" t="n"/>
      <c r="BO486" s="368" t="n"/>
      <c r="BP486" s="368" t="n"/>
      <c r="BQ486" s="320" t="n"/>
      <c r="BR486" s="368" t="n"/>
      <c r="BS486" s="368" t="n"/>
      <c r="BT486" s="368" t="n"/>
      <c r="BU486" s="368" t="n"/>
      <c r="BV486" s="368" t="n"/>
      <c r="BW486" s="368" t="n"/>
      <c r="BX486" s="368" t="n"/>
      <c r="BY486" s="368" t="n"/>
      <c r="BZ486" s="368" t="n"/>
      <c r="CA486" s="368" t="n"/>
      <c r="CB486" s="368" t="n"/>
      <c r="CC486" s="368" t="n"/>
      <c r="CD486" s="368" t="n"/>
      <c r="CE486" s="368" t="n"/>
      <c r="CF486" s="368" t="n"/>
      <c r="CG486" s="368" t="n"/>
      <c r="CH486" s="368" t="n"/>
      <c r="CI486" s="368" t="n"/>
      <c r="CJ486" s="368" t="n"/>
      <c r="CK486" s="368" t="n"/>
      <c r="CL486" s="368" t="n"/>
      <c r="CM486" s="368" t="n"/>
      <c r="CN486" s="368" t="n"/>
      <c r="CO486" s="368" t="n"/>
      <c r="CP486" s="368" t="n"/>
      <c r="CQ486" s="368" t="n"/>
      <c r="CR486" s="368" t="n"/>
      <c r="CS486" s="368" t="n"/>
      <c r="CT486" s="368" t="n"/>
      <c r="CU486" s="368" t="n"/>
      <c r="CV486" s="368" t="n"/>
      <c r="CW486" s="368" t="n"/>
      <c r="CX486" s="368" t="n"/>
      <c r="CY486" s="368" t="n"/>
      <c r="CZ486" s="368" t="n"/>
      <c r="DA486" s="368" t="n"/>
      <c r="DB486" s="368" t="n"/>
      <c r="DC486" s="368" t="n"/>
      <c r="DD486" s="368" t="n"/>
    </row>
    <row r="487">
      <c r="A487" s="368" t="n"/>
      <c r="B487" s="368" t="n"/>
      <c r="C487" s="368" t="n"/>
      <c r="D487" s="368" t="n"/>
      <c r="E487" s="368" t="n"/>
      <c r="F487" s="368" t="n"/>
      <c r="G487" s="318" t="n"/>
      <c r="H487" s="368" t="n"/>
      <c r="I487" s="368" t="n"/>
      <c r="J487" s="368" t="n"/>
      <c r="K487" s="368" t="n"/>
      <c r="L487" s="368" t="n"/>
      <c r="M487" s="368" t="n"/>
      <c r="N487" s="368" t="n"/>
      <c r="O487" s="368" t="n"/>
      <c r="P487" s="368" t="n"/>
      <c r="Q487" s="368" t="n"/>
      <c r="R487" s="368" t="n"/>
      <c r="S487" s="368" t="n"/>
      <c r="T487" s="368" t="n"/>
      <c r="U487" s="368" t="n"/>
      <c r="V487" s="368" t="n"/>
      <c r="W487" s="368" t="n"/>
      <c r="X487" s="368" t="n"/>
      <c r="Y487" s="368" t="n"/>
      <c r="Z487" s="368" t="n"/>
      <c r="AA487" s="368" t="n"/>
      <c r="AB487" s="368" t="n"/>
      <c r="AC487" s="368" t="n"/>
      <c r="AD487" s="368" t="n"/>
      <c r="AE487" s="368" t="n"/>
      <c r="AF487" s="368" t="n"/>
      <c r="AG487" s="368" t="n"/>
      <c r="AH487" s="368" t="n"/>
      <c r="AI487" s="368" t="n"/>
      <c r="AJ487" s="368" t="n"/>
      <c r="AK487" s="368" t="n"/>
      <c r="AL487" s="368" t="n"/>
      <c r="AM487" s="368" t="n"/>
      <c r="AN487" s="368" t="n"/>
      <c r="AO487" s="368" t="n"/>
      <c r="AP487" s="319" t="n"/>
      <c r="AQ487" s="368" t="n"/>
      <c r="AR487" s="368" t="n"/>
      <c r="AS487" s="368" t="n"/>
      <c r="AT487" s="368" t="n"/>
      <c r="AU487" s="368" t="n"/>
      <c r="AV487" s="368" t="n"/>
      <c r="AW487" s="368" t="n"/>
      <c r="AX487" s="368" t="n"/>
      <c r="AY487" s="368" t="n"/>
      <c r="AZ487" s="368" t="n"/>
      <c r="BA487" s="368" t="n"/>
      <c r="BB487" s="368" t="n"/>
      <c r="BC487" s="368" t="n"/>
      <c r="BD487" s="368" t="n"/>
      <c r="BE487" s="368" t="n"/>
      <c r="BF487" s="368" t="n"/>
      <c r="BG487" s="368" t="n"/>
      <c r="BH487" s="368" t="n"/>
      <c r="BI487" s="368" t="n"/>
      <c r="BJ487" s="368" t="n"/>
      <c r="BK487" s="368" t="n"/>
      <c r="BL487" s="368" t="n"/>
      <c r="BM487" s="368" t="n"/>
      <c r="BN487" s="368" t="n"/>
      <c r="BO487" s="368" t="n"/>
      <c r="BP487" s="368" t="n"/>
      <c r="BQ487" s="320" t="n"/>
      <c r="BR487" s="368" t="n"/>
      <c r="BS487" s="368" t="n"/>
      <c r="BT487" s="368" t="n"/>
      <c r="BU487" s="368" t="n"/>
      <c r="BV487" s="368" t="n"/>
      <c r="BW487" s="368" t="n"/>
      <c r="BX487" s="368" t="n"/>
      <c r="BY487" s="368" t="n"/>
      <c r="BZ487" s="368" t="n"/>
      <c r="CA487" s="368" t="n"/>
      <c r="CB487" s="368" t="n"/>
      <c r="CC487" s="368" t="n"/>
      <c r="CD487" s="368" t="n"/>
      <c r="CE487" s="368" t="n"/>
      <c r="CF487" s="368" t="n"/>
      <c r="CG487" s="368" t="n"/>
      <c r="CH487" s="368" t="n"/>
      <c r="CI487" s="368" t="n"/>
      <c r="CJ487" s="368" t="n"/>
      <c r="CK487" s="368" t="n"/>
      <c r="CL487" s="368" t="n"/>
      <c r="CM487" s="368" t="n"/>
      <c r="CN487" s="368" t="n"/>
      <c r="CO487" s="368" t="n"/>
      <c r="CP487" s="368" t="n"/>
      <c r="CQ487" s="368" t="n"/>
      <c r="CR487" s="368" t="n"/>
      <c r="CS487" s="368" t="n"/>
      <c r="CT487" s="368" t="n"/>
      <c r="CU487" s="368" t="n"/>
      <c r="CV487" s="368" t="n"/>
      <c r="CW487" s="368" t="n"/>
      <c r="CX487" s="368" t="n"/>
      <c r="CY487" s="368" t="n"/>
      <c r="CZ487" s="368" t="n"/>
      <c r="DA487" s="368" t="n"/>
      <c r="DB487" s="368" t="n"/>
      <c r="DC487" s="368" t="n"/>
      <c r="DD487" s="368" t="n"/>
    </row>
    <row r="488">
      <c r="A488" s="368" t="n"/>
      <c r="B488" s="368" t="n"/>
      <c r="C488" s="368" t="n"/>
      <c r="D488" s="368" t="n"/>
      <c r="E488" s="368" t="n"/>
      <c r="F488" s="368" t="n"/>
      <c r="G488" s="318" t="n"/>
      <c r="H488" s="368" t="n"/>
      <c r="I488" s="368" t="n"/>
      <c r="J488" s="368" t="n"/>
      <c r="K488" s="368" t="n"/>
      <c r="L488" s="368" t="n"/>
      <c r="M488" s="368" t="n"/>
      <c r="N488" s="368" t="n"/>
      <c r="O488" s="368" t="n"/>
      <c r="P488" s="368" t="n"/>
      <c r="Q488" s="368" t="n"/>
      <c r="R488" s="368" t="n"/>
      <c r="S488" s="368" t="n"/>
      <c r="T488" s="368" t="n"/>
      <c r="U488" s="368" t="n"/>
      <c r="V488" s="368" t="n"/>
      <c r="W488" s="368" t="n"/>
      <c r="X488" s="368" t="n"/>
      <c r="Y488" s="368" t="n"/>
      <c r="Z488" s="368" t="n"/>
      <c r="AA488" s="368" t="n"/>
      <c r="AB488" s="368" t="n"/>
      <c r="AC488" s="368" t="n"/>
      <c r="AD488" s="368" t="n"/>
      <c r="AE488" s="368" t="n"/>
      <c r="AF488" s="368" t="n"/>
      <c r="AG488" s="368" t="n"/>
      <c r="AH488" s="368" t="n"/>
      <c r="AI488" s="368" t="n"/>
      <c r="AJ488" s="368" t="n"/>
      <c r="AK488" s="368" t="n"/>
      <c r="AL488" s="368" t="n"/>
      <c r="AM488" s="368" t="n"/>
      <c r="AN488" s="368" t="n"/>
      <c r="AO488" s="368" t="n"/>
      <c r="AP488" s="319" t="n"/>
      <c r="AQ488" s="368" t="n"/>
      <c r="AR488" s="368" t="n"/>
      <c r="AS488" s="368" t="n"/>
      <c r="AT488" s="368" t="n"/>
      <c r="AU488" s="368" t="n"/>
      <c r="AV488" s="368" t="n"/>
      <c r="AW488" s="368" t="n"/>
      <c r="AX488" s="368" t="n"/>
      <c r="AY488" s="368" t="n"/>
      <c r="AZ488" s="368" t="n"/>
      <c r="BA488" s="368" t="n"/>
      <c r="BB488" s="368" t="n"/>
      <c r="BC488" s="368" t="n"/>
      <c r="BD488" s="368" t="n"/>
      <c r="BE488" s="368" t="n"/>
      <c r="BF488" s="368" t="n"/>
      <c r="BG488" s="368" t="n"/>
      <c r="BH488" s="368" t="n"/>
      <c r="BI488" s="368" t="n"/>
      <c r="BJ488" s="368" t="n"/>
      <c r="BK488" s="368" t="n"/>
      <c r="BL488" s="368" t="n"/>
      <c r="BM488" s="368" t="n"/>
      <c r="BN488" s="368" t="n"/>
      <c r="BO488" s="368" t="n"/>
      <c r="BP488" s="368" t="n"/>
      <c r="BQ488" s="320" t="n"/>
      <c r="BR488" s="368" t="n"/>
      <c r="BS488" s="368" t="n"/>
      <c r="BT488" s="368" t="n"/>
      <c r="BU488" s="368" t="n"/>
      <c r="BV488" s="368" t="n"/>
      <c r="BW488" s="368" t="n"/>
      <c r="BX488" s="368" t="n"/>
      <c r="BY488" s="368" t="n"/>
      <c r="BZ488" s="368" t="n"/>
      <c r="CA488" s="368" t="n"/>
      <c r="CB488" s="368" t="n"/>
      <c r="CC488" s="368" t="n"/>
      <c r="CD488" s="368" t="n"/>
      <c r="CE488" s="368" t="n"/>
      <c r="CF488" s="368" t="n"/>
      <c r="CG488" s="368" t="n"/>
      <c r="CH488" s="368" t="n"/>
      <c r="CI488" s="368" t="n"/>
      <c r="CJ488" s="368" t="n"/>
      <c r="CK488" s="368" t="n"/>
      <c r="CL488" s="368" t="n"/>
      <c r="CM488" s="368" t="n"/>
      <c r="CN488" s="368" t="n"/>
      <c r="CO488" s="368" t="n"/>
      <c r="CP488" s="368" t="n"/>
      <c r="CQ488" s="368" t="n"/>
      <c r="CR488" s="368" t="n"/>
      <c r="CS488" s="368" t="n"/>
      <c r="CT488" s="368" t="n"/>
      <c r="CU488" s="368" t="n"/>
      <c r="CV488" s="368" t="n"/>
      <c r="CW488" s="368" t="n"/>
      <c r="CX488" s="368" t="n"/>
      <c r="CY488" s="368" t="n"/>
      <c r="CZ488" s="368" t="n"/>
      <c r="DA488" s="368" t="n"/>
      <c r="DB488" s="368" t="n"/>
      <c r="DC488" s="368" t="n"/>
      <c r="DD488" s="368" t="n"/>
    </row>
    <row r="489">
      <c r="A489" s="368" t="n"/>
      <c r="B489" s="368" t="n"/>
      <c r="C489" s="368" t="n"/>
      <c r="D489" s="368" t="n"/>
      <c r="E489" s="368" t="n"/>
      <c r="F489" s="368" t="n"/>
      <c r="G489" s="318" t="n"/>
      <c r="H489" s="368" t="n"/>
      <c r="I489" s="368" t="n"/>
      <c r="J489" s="368" t="n"/>
      <c r="K489" s="368" t="n"/>
      <c r="L489" s="368" t="n"/>
      <c r="M489" s="368" t="n"/>
      <c r="N489" s="368" t="n"/>
      <c r="O489" s="368" t="n"/>
      <c r="P489" s="368" t="n"/>
      <c r="Q489" s="368" t="n"/>
      <c r="R489" s="368" t="n"/>
      <c r="S489" s="368" t="n"/>
      <c r="T489" s="368" t="n"/>
      <c r="U489" s="368" t="n"/>
      <c r="V489" s="368" t="n"/>
      <c r="W489" s="368" t="n"/>
      <c r="X489" s="368" t="n"/>
      <c r="Y489" s="368" t="n"/>
      <c r="Z489" s="368" t="n"/>
      <c r="AA489" s="368" t="n"/>
      <c r="AB489" s="368" t="n"/>
      <c r="AC489" s="368" t="n"/>
      <c r="AD489" s="368" t="n"/>
      <c r="AE489" s="368" t="n"/>
      <c r="AF489" s="368" t="n"/>
      <c r="AG489" s="368" t="n"/>
      <c r="AH489" s="368" t="n"/>
      <c r="AI489" s="368" t="n"/>
      <c r="AJ489" s="368" t="n"/>
      <c r="AK489" s="368" t="n"/>
      <c r="AL489" s="368" t="n"/>
      <c r="AM489" s="368" t="n"/>
      <c r="AN489" s="368" t="n"/>
      <c r="AO489" s="368" t="n"/>
      <c r="AP489" s="319" t="n"/>
      <c r="AQ489" s="368" t="n"/>
      <c r="AR489" s="368" t="n"/>
      <c r="AS489" s="368" t="n"/>
      <c r="AT489" s="368" t="n"/>
      <c r="AU489" s="368" t="n"/>
      <c r="AV489" s="368" t="n"/>
      <c r="AW489" s="368" t="n"/>
      <c r="AX489" s="368" t="n"/>
      <c r="AY489" s="368" t="n"/>
      <c r="AZ489" s="368" t="n"/>
      <c r="BA489" s="368" t="n"/>
      <c r="BB489" s="368" t="n"/>
      <c r="BC489" s="368" t="n"/>
      <c r="BD489" s="368" t="n"/>
      <c r="BE489" s="368" t="n"/>
      <c r="BF489" s="368" t="n"/>
      <c r="BG489" s="368" t="n"/>
      <c r="BH489" s="368" t="n"/>
      <c r="BI489" s="368" t="n"/>
      <c r="BJ489" s="368" t="n"/>
      <c r="BK489" s="368" t="n"/>
      <c r="BL489" s="368" t="n"/>
      <c r="BM489" s="368" t="n"/>
      <c r="BN489" s="368" t="n"/>
      <c r="BO489" s="368" t="n"/>
      <c r="BP489" s="368" t="n"/>
      <c r="BQ489" s="320" t="n"/>
      <c r="BR489" s="368" t="n"/>
      <c r="BS489" s="368" t="n"/>
      <c r="BT489" s="368" t="n"/>
      <c r="BU489" s="368" t="n"/>
      <c r="BV489" s="368" t="n"/>
      <c r="BW489" s="368" t="n"/>
      <c r="BX489" s="368" t="n"/>
      <c r="BY489" s="368" t="n"/>
      <c r="BZ489" s="368" t="n"/>
      <c r="CA489" s="368" t="n"/>
      <c r="CB489" s="368" t="n"/>
      <c r="CC489" s="368" t="n"/>
      <c r="CD489" s="368" t="n"/>
      <c r="CE489" s="368" t="n"/>
      <c r="CF489" s="368" t="n"/>
      <c r="CG489" s="368" t="n"/>
      <c r="CH489" s="368" t="n"/>
      <c r="CI489" s="368" t="n"/>
      <c r="CJ489" s="368" t="n"/>
      <c r="CK489" s="368" t="n"/>
      <c r="CL489" s="368" t="n"/>
      <c r="CM489" s="368" t="n"/>
      <c r="CN489" s="368" t="n"/>
      <c r="CO489" s="368" t="n"/>
      <c r="CP489" s="368" t="n"/>
      <c r="CQ489" s="368" t="n"/>
      <c r="CR489" s="368" t="n"/>
      <c r="CS489" s="368" t="n"/>
      <c r="CT489" s="368" t="n"/>
      <c r="CU489" s="368" t="n"/>
      <c r="CV489" s="368" t="n"/>
      <c r="CW489" s="368" t="n"/>
      <c r="CX489" s="368" t="n"/>
      <c r="CY489" s="368" t="n"/>
      <c r="CZ489" s="368" t="n"/>
      <c r="DA489" s="368" t="n"/>
      <c r="DB489" s="368" t="n"/>
      <c r="DC489" s="368" t="n"/>
      <c r="DD489" s="368" t="n"/>
    </row>
    <row r="490">
      <c r="A490" s="368" t="n"/>
      <c r="B490" s="368" t="n"/>
      <c r="C490" s="368" t="n"/>
      <c r="D490" s="368" t="n"/>
      <c r="E490" s="368" t="n"/>
      <c r="F490" s="368" t="n"/>
      <c r="G490" s="318" t="n"/>
      <c r="H490" s="368" t="n"/>
      <c r="I490" s="368" t="n"/>
      <c r="J490" s="368" t="n"/>
      <c r="K490" s="368" t="n"/>
      <c r="L490" s="368" t="n"/>
      <c r="M490" s="368" t="n"/>
      <c r="N490" s="368" t="n"/>
      <c r="O490" s="368" t="n"/>
      <c r="P490" s="368" t="n"/>
      <c r="Q490" s="368" t="n"/>
      <c r="R490" s="368" t="n"/>
      <c r="S490" s="368" t="n"/>
      <c r="T490" s="368" t="n"/>
      <c r="U490" s="368" t="n"/>
      <c r="V490" s="368" t="n"/>
      <c r="W490" s="368" t="n"/>
      <c r="X490" s="368" t="n"/>
      <c r="Y490" s="368" t="n"/>
      <c r="Z490" s="368" t="n"/>
      <c r="AA490" s="368" t="n"/>
      <c r="AB490" s="368" t="n"/>
      <c r="AC490" s="368" t="n"/>
      <c r="AD490" s="368" t="n"/>
      <c r="AE490" s="368" t="n"/>
      <c r="AF490" s="368" t="n"/>
      <c r="AG490" s="368" t="n"/>
      <c r="AH490" s="368" t="n"/>
      <c r="AI490" s="368" t="n"/>
      <c r="AJ490" s="368" t="n"/>
      <c r="AK490" s="368" t="n"/>
      <c r="AL490" s="368" t="n"/>
      <c r="AM490" s="368" t="n"/>
      <c r="AN490" s="368" t="n"/>
      <c r="AO490" s="368" t="n"/>
      <c r="AP490" s="319" t="n"/>
      <c r="AQ490" s="368" t="n"/>
      <c r="AR490" s="368" t="n"/>
      <c r="AS490" s="368" t="n"/>
      <c r="AT490" s="368" t="n"/>
      <c r="AU490" s="368" t="n"/>
      <c r="AV490" s="368" t="n"/>
      <c r="AW490" s="368" t="n"/>
      <c r="AX490" s="368" t="n"/>
      <c r="AY490" s="368" t="n"/>
      <c r="AZ490" s="368" t="n"/>
      <c r="BA490" s="368" t="n"/>
      <c r="BB490" s="368" t="n"/>
      <c r="BC490" s="368" t="n"/>
      <c r="BD490" s="368" t="n"/>
      <c r="BE490" s="368" t="n"/>
      <c r="BF490" s="368" t="n"/>
      <c r="BG490" s="368" t="n"/>
      <c r="BH490" s="368" t="n"/>
      <c r="BI490" s="368" t="n"/>
      <c r="BJ490" s="368" t="n"/>
      <c r="BK490" s="368" t="n"/>
      <c r="BL490" s="368" t="n"/>
      <c r="BM490" s="368" t="n"/>
      <c r="BN490" s="368" t="n"/>
      <c r="BO490" s="368" t="n"/>
      <c r="BP490" s="368" t="n"/>
      <c r="BQ490" s="320" t="n"/>
      <c r="BR490" s="368" t="n"/>
      <c r="BS490" s="368" t="n"/>
      <c r="BT490" s="368" t="n"/>
      <c r="BU490" s="368" t="n"/>
      <c r="BV490" s="368" t="n"/>
      <c r="BW490" s="368" t="n"/>
      <c r="BX490" s="368" t="n"/>
      <c r="BY490" s="368" t="n"/>
      <c r="BZ490" s="368" t="n"/>
      <c r="CA490" s="368" t="n"/>
      <c r="CB490" s="368" t="n"/>
      <c r="CC490" s="368" t="n"/>
      <c r="CD490" s="368" t="n"/>
      <c r="CE490" s="368" t="n"/>
      <c r="CF490" s="368" t="n"/>
      <c r="CG490" s="368" t="n"/>
      <c r="CH490" s="368" t="n"/>
      <c r="CI490" s="368" t="n"/>
      <c r="CJ490" s="368" t="n"/>
      <c r="CK490" s="368" t="n"/>
      <c r="CL490" s="368" t="n"/>
      <c r="CM490" s="368" t="n"/>
      <c r="CN490" s="368" t="n"/>
      <c r="CO490" s="368" t="n"/>
      <c r="CP490" s="368" t="n"/>
      <c r="CQ490" s="368" t="n"/>
      <c r="CR490" s="368" t="n"/>
      <c r="CS490" s="368" t="n"/>
      <c r="CT490" s="368" t="n"/>
      <c r="CU490" s="368" t="n"/>
      <c r="CV490" s="368" t="n"/>
      <c r="CW490" s="368" t="n"/>
      <c r="CX490" s="368" t="n"/>
      <c r="CY490" s="368" t="n"/>
      <c r="CZ490" s="368" t="n"/>
      <c r="DA490" s="368" t="n"/>
      <c r="DB490" s="368" t="n"/>
      <c r="DC490" s="368" t="n"/>
      <c r="DD490" s="368" t="n"/>
    </row>
    <row r="491">
      <c r="A491" s="368" t="n"/>
      <c r="B491" s="368" t="n"/>
      <c r="C491" s="368" t="n"/>
      <c r="D491" s="368" t="n"/>
      <c r="E491" s="368" t="n"/>
      <c r="F491" s="368" t="n"/>
      <c r="G491" s="318" t="n"/>
      <c r="H491" s="368" t="n"/>
      <c r="I491" s="368" t="n"/>
      <c r="J491" s="368" t="n"/>
      <c r="K491" s="368" t="n"/>
      <c r="L491" s="368" t="n"/>
      <c r="M491" s="368" t="n"/>
      <c r="N491" s="368" t="n"/>
      <c r="O491" s="368" t="n"/>
      <c r="P491" s="368" t="n"/>
      <c r="Q491" s="368" t="n"/>
      <c r="R491" s="368" t="n"/>
      <c r="S491" s="368" t="n"/>
      <c r="T491" s="368" t="n"/>
      <c r="U491" s="368" t="n"/>
      <c r="V491" s="368" t="n"/>
      <c r="W491" s="368" t="n"/>
      <c r="X491" s="368" t="n"/>
      <c r="Y491" s="368" t="n"/>
      <c r="Z491" s="368" t="n"/>
      <c r="AA491" s="368" t="n"/>
      <c r="AB491" s="368" t="n"/>
      <c r="AC491" s="368" t="n"/>
      <c r="AD491" s="368" t="n"/>
      <c r="AE491" s="368" t="n"/>
      <c r="AF491" s="368" t="n"/>
      <c r="AG491" s="368" t="n"/>
      <c r="AH491" s="368" t="n"/>
      <c r="AI491" s="368" t="n"/>
      <c r="AJ491" s="368" t="n"/>
      <c r="AK491" s="368" t="n"/>
      <c r="AL491" s="368" t="n"/>
      <c r="AM491" s="368" t="n"/>
      <c r="AN491" s="368" t="n"/>
      <c r="AO491" s="368" t="n"/>
      <c r="AP491" s="319" t="n"/>
      <c r="AQ491" s="368" t="n"/>
      <c r="AR491" s="368" t="n"/>
      <c r="AS491" s="368" t="n"/>
      <c r="AT491" s="368" t="n"/>
      <c r="AU491" s="368" t="n"/>
      <c r="AV491" s="368" t="n"/>
      <c r="AW491" s="368" t="n"/>
      <c r="AX491" s="368" t="n"/>
      <c r="AY491" s="368" t="n"/>
      <c r="AZ491" s="368" t="n"/>
      <c r="BA491" s="368" t="n"/>
      <c r="BB491" s="368" t="n"/>
      <c r="BC491" s="368" t="n"/>
      <c r="BD491" s="368" t="n"/>
      <c r="BE491" s="368" t="n"/>
      <c r="BF491" s="368" t="n"/>
      <c r="BG491" s="368" t="n"/>
      <c r="BH491" s="368" t="n"/>
      <c r="BI491" s="368" t="n"/>
      <c r="BJ491" s="368" t="n"/>
      <c r="BK491" s="368" t="n"/>
      <c r="BL491" s="368" t="n"/>
      <c r="BM491" s="368" t="n"/>
      <c r="BN491" s="368" t="n"/>
      <c r="BO491" s="368" t="n"/>
      <c r="BP491" s="368" t="n"/>
      <c r="BQ491" s="320" t="n"/>
      <c r="BR491" s="368" t="n"/>
      <c r="BS491" s="368" t="n"/>
      <c r="BT491" s="368" t="n"/>
      <c r="BU491" s="368" t="n"/>
      <c r="BV491" s="368" t="n"/>
      <c r="BW491" s="368" t="n"/>
      <c r="BX491" s="368" t="n"/>
      <c r="BY491" s="368" t="n"/>
      <c r="BZ491" s="368" t="n"/>
      <c r="CA491" s="368" t="n"/>
      <c r="CB491" s="368" t="n"/>
      <c r="CC491" s="368" t="n"/>
      <c r="CD491" s="368" t="n"/>
      <c r="CE491" s="368" t="n"/>
      <c r="CF491" s="368" t="n"/>
      <c r="CG491" s="368" t="n"/>
      <c r="CH491" s="368" t="n"/>
      <c r="CI491" s="368" t="n"/>
      <c r="CJ491" s="368" t="n"/>
      <c r="CK491" s="368" t="n"/>
      <c r="CL491" s="368" t="n"/>
      <c r="CM491" s="368" t="n"/>
      <c r="CN491" s="368" t="n"/>
      <c r="CO491" s="368" t="n"/>
      <c r="CP491" s="368" t="n"/>
      <c r="CQ491" s="368" t="n"/>
      <c r="CR491" s="368" t="n"/>
      <c r="CS491" s="368" t="n"/>
      <c r="CT491" s="368" t="n"/>
      <c r="CU491" s="368" t="n"/>
      <c r="CV491" s="368" t="n"/>
      <c r="CW491" s="368" t="n"/>
      <c r="CX491" s="368" t="n"/>
      <c r="CY491" s="368" t="n"/>
      <c r="CZ491" s="368" t="n"/>
      <c r="DA491" s="368" t="n"/>
      <c r="DB491" s="368" t="n"/>
      <c r="DC491" s="368" t="n"/>
      <c r="DD491" s="368" t="n"/>
    </row>
    <row r="492">
      <c r="A492" s="368" t="n"/>
      <c r="B492" s="368" t="n"/>
      <c r="C492" s="368" t="n"/>
      <c r="D492" s="368" t="n"/>
      <c r="E492" s="368" t="n"/>
      <c r="F492" s="368" t="n"/>
      <c r="G492" s="318" t="n"/>
      <c r="H492" s="368" t="n"/>
      <c r="I492" s="368" t="n"/>
      <c r="J492" s="368" t="n"/>
      <c r="K492" s="368" t="n"/>
      <c r="L492" s="368" t="n"/>
      <c r="M492" s="368" t="n"/>
      <c r="N492" s="368" t="n"/>
      <c r="O492" s="368" t="n"/>
      <c r="P492" s="368" t="n"/>
      <c r="Q492" s="368" t="n"/>
      <c r="R492" s="368" t="n"/>
      <c r="S492" s="368" t="n"/>
      <c r="T492" s="368" t="n"/>
      <c r="U492" s="368" t="n"/>
      <c r="V492" s="368" t="n"/>
      <c r="W492" s="368" t="n"/>
      <c r="X492" s="368" t="n"/>
      <c r="Y492" s="368" t="n"/>
      <c r="Z492" s="368" t="n"/>
      <c r="AA492" s="368" t="n"/>
      <c r="AB492" s="368" t="n"/>
      <c r="AC492" s="368" t="n"/>
      <c r="AD492" s="368" t="n"/>
      <c r="AE492" s="368" t="n"/>
      <c r="AF492" s="368" t="n"/>
      <c r="AG492" s="368" t="n"/>
      <c r="AH492" s="368" t="n"/>
      <c r="AI492" s="368" t="n"/>
      <c r="AJ492" s="368" t="n"/>
      <c r="AK492" s="368" t="n"/>
      <c r="AL492" s="368" t="n"/>
      <c r="AM492" s="368" t="n"/>
      <c r="AN492" s="368" t="n"/>
      <c r="AO492" s="368" t="n"/>
      <c r="AP492" s="319" t="n"/>
      <c r="AQ492" s="368" t="n"/>
      <c r="AR492" s="368" t="n"/>
      <c r="AS492" s="368" t="n"/>
      <c r="AT492" s="368" t="n"/>
      <c r="AU492" s="368" t="n"/>
      <c r="AV492" s="368" t="n"/>
      <c r="AW492" s="368" t="n"/>
      <c r="AX492" s="368" t="n"/>
      <c r="AY492" s="368" t="n"/>
      <c r="AZ492" s="368" t="n"/>
      <c r="BA492" s="368" t="n"/>
      <c r="BB492" s="368" t="n"/>
      <c r="BC492" s="368" t="n"/>
      <c r="BD492" s="368" t="n"/>
      <c r="BE492" s="368" t="n"/>
      <c r="BF492" s="368" t="n"/>
      <c r="BG492" s="368" t="n"/>
      <c r="BH492" s="368" t="n"/>
      <c r="BI492" s="368" t="n"/>
      <c r="BJ492" s="368" t="n"/>
      <c r="BK492" s="368" t="n"/>
      <c r="BL492" s="368" t="n"/>
      <c r="BM492" s="368" t="n"/>
      <c r="BN492" s="368" t="n"/>
      <c r="BO492" s="368" t="n"/>
      <c r="BP492" s="368" t="n"/>
      <c r="BQ492" s="320" t="n"/>
      <c r="BR492" s="368" t="n"/>
      <c r="BS492" s="368" t="n"/>
      <c r="BT492" s="368" t="n"/>
      <c r="BU492" s="368" t="n"/>
      <c r="BV492" s="368" t="n"/>
      <c r="BW492" s="368" t="n"/>
      <c r="BX492" s="368" t="n"/>
      <c r="BY492" s="368" t="n"/>
      <c r="BZ492" s="368" t="n"/>
      <c r="CA492" s="368" t="n"/>
      <c r="CB492" s="368" t="n"/>
      <c r="CC492" s="368" t="n"/>
      <c r="CD492" s="368" t="n"/>
      <c r="CE492" s="368" t="n"/>
      <c r="CF492" s="368" t="n"/>
      <c r="CG492" s="368" t="n"/>
      <c r="CH492" s="368" t="n"/>
      <c r="CI492" s="368" t="n"/>
      <c r="CJ492" s="368" t="n"/>
      <c r="CK492" s="368" t="n"/>
      <c r="CL492" s="368" t="n"/>
      <c r="CM492" s="368" t="n"/>
      <c r="CN492" s="368" t="n"/>
      <c r="CO492" s="368" t="n"/>
      <c r="CP492" s="368" t="n"/>
      <c r="CQ492" s="368" t="n"/>
      <c r="CR492" s="368" t="n"/>
      <c r="CS492" s="368" t="n"/>
      <c r="CT492" s="368" t="n"/>
      <c r="CU492" s="368" t="n"/>
      <c r="CV492" s="368" t="n"/>
      <c r="CW492" s="368" t="n"/>
      <c r="CX492" s="368" t="n"/>
      <c r="CY492" s="368" t="n"/>
      <c r="CZ492" s="368" t="n"/>
      <c r="DA492" s="368" t="n"/>
      <c r="DB492" s="368" t="n"/>
      <c r="DC492" s="368" t="n"/>
      <c r="DD492" s="368" t="n"/>
    </row>
    <row r="493">
      <c r="A493" s="368" t="n"/>
      <c r="B493" s="368" t="n"/>
      <c r="C493" s="368" t="n"/>
      <c r="D493" s="368" t="n"/>
      <c r="E493" s="368" t="n"/>
      <c r="F493" s="368" t="n"/>
      <c r="G493" s="318" t="n"/>
      <c r="H493" s="368" t="n"/>
      <c r="I493" s="368" t="n"/>
      <c r="J493" s="368" t="n"/>
      <c r="K493" s="368" t="n"/>
      <c r="L493" s="368" t="n"/>
      <c r="M493" s="368" t="n"/>
      <c r="N493" s="368" t="n"/>
      <c r="O493" s="368" t="n"/>
      <c r="P493" s="368" t="n"/>
      <c r="Q493" s="368" t="n"/>
      <c r="R493" s="368" t="n"/>
      <c r="S493" s="368" t="n"/>
      <c r="T493" s="368" t="n"/>
      <c r="U493" s="368" t="n"/>
      <c r="V493" s="368" t="n"/>
      <c r="W493" s="368" t="n"/>
      <c r="X493" s="368" t="n"/>
      <c r="Y493" s="368" t="n"/>
      <c r="Z493" s="368" t="n"/>
      <c r="AA493" s="368" t="n"/>
      <c r="AB493" s="368" t="n"/>
      <c r="AC493" s="368" t="n"/>
      <c r="AD493" s="368" t="n"/>
      <c r="AE493" s="368" t="n"/>
      <c r="AF493" s="368" t="n"/>
      <c r="AG493" s="368" t="n"/>
      <c r="AH493" s="368" t="n"/>
      <c r="AI493" s="368" t="n"/>
      <c r="AJ493" s="368" t="n"/>
      <c r="AK493" s="368" t="n"/>
      <c r="AL493" s="368" t="n"/>
      <c r="AM493" s="368" t="n"/>
      <c r="AN493" s="368" t="n"/>
      <c r="AO493" s="368" t="n"/>
      <c r="AP493" s="319" t="n"/>
      <c r="AQ493" s="368" t="n"/>
      <c r="AR493" s="368" t="n"/>
      <c r="AS493" s="368" t="n"/>
      <c r="AT493" s="368" t="n"/>
      <c r="AU493" s="368" t="n"/>
      <c r="AV493" s="368" t="n"/>
      <c r="AW493" s="368" t="n"/>
      <c r="AX493" s="368" t="n"/>
      <c r="AY493" s="368" t="n"/>
      <c r="AZ493" s="368" t="n"/>
      <c r="BA493" s="368" t="n"/>
      <c r="BB493" s="368" t="n"/>
      <c r="BC493" s="368" t="n"/>
      <c r="BD493" s="368" t="n"/>
      <c r="BE493" s="368" t="n"/>
      <c r="BF493" s="368" t="n"/>
      <c r="BG493" s="368" t="n"/>
      <c r="BH493" s="368" t="n"/>
      <c r="BI493" s="368" t="n"/>
      <c r="BJ493" s="368" t="n"/>
      <c r="BK493" s="368" t="n"/>
      <c r="BL493" s="368" t="n"/>
      <c r="BM493" s="368" t="n"/>
      <c r="BN493" s="368" t="n"/>
      <c r="BO493" s="368" t="n"/>
      <c r="BP493" s="368" t="n"/>
      <c r="BQ493" s="320" t="n"/>
      <c r="BR493" s="368" t="n"/>
      <c r="BS493" s="368" t="n"/>
      <c r="BT493" s="368" t="n"/>
      <c r="BU493" s="368" t="n"/>
      <c r="BV493" s="368" t="n"/>
      <c r="BW493" s="368" t="n"/>
      <c r="BX493" s="368" t="n"/>
      <c r="BY493" s="368" t="n"/>
      <c r="BZ493" s="368" t="n"/>
      <c r="CA493" s="368" t="n"/>
      <c r="CB493" s="368" t="n"/>
      <c r="CC493" s="368" t="n"/>
      <c r="CD493" s="368" t="n"/>
      <c r="CE493" s="368" t="n"/>
      <c r="CF493" s="368" t="n"/>
      <c r="CG493" s="368" t="n"/>
      <c r="CH493" s="368" t="n"/>
      <c r="CI493" s="368" t="n"/>
      <c r="CJ493" s="368" t="n"/>
      <c r="CK493" s="368" t="n"/>
      <c r="CL493" s="368" t="n"/>
      <c r="CM493" s="368" t="n"/>
      <c r="CN493" s="368" t="n"/>
      <c r="CO493" s="368" t="n"/>
      <c r="CP493" s="368" t="n"/>
      <c r="CQ493" s="368" t="n"/>
      <c r="CR493" s="368" t="n"/>
      <c r="CS493" s="368" t="n"/>
      <c r="CT493" s="368" t="n"/>
      <c r="CU493" s="368" t="n"/>
      <c r="CV493" s="368" t="n"/>
      <c r="CW493" s="368" t="n"/>
      <c r="CX493" s="368" t="n"/>
      <c r="CY493" s="368" t="n"/>
      <c r="CZ493" s="368" t="n"/>
      <c r="DA493" s="368" t="n"/>
      <c r="DB493" s="368" t="n"/>
      <c r="DC493" s="368" t="n"/>
      <c r="DD493" s="368" t="n"/>
    </row>
    <row r="494">
      <c r="A494" s="368" t="n"/>
      <c r="B494" s="368" t="n"/>
      <c r="C494" s="368" t="n"/>
      <c r="D494" s="368" t="n"/>
      <c r="E494" s="368" t="n"/>
      <c r="F494" s="368" t="n"/>
      <c r="G494" s="318" t="n"/>
      <c r="H494" s="368" t="n"/>
      <c r="I494" s="368" t="n"/>
      <c r="J494" s="368" t="n"/>
      <c r="K494" s="368" t="n"/>
      <c r="L494" s="368" t="n"/>
      <c r="M494" s="368" t="n"/>
      <c r="N494" s="368" t="n"/>
      <c r="O494" s="368" t="n"/>
      <c r="P494" s="368" t="n"/>
      <c r="Q494" s="368" t="n"/>
      <c r="R494" s="368" t="n"/>
      <c r="S494" s="368" t="n"/>
      <c r="T494" s="368" t="n"/>
      <c r="U494" s="368" t="n"/>
      <c r="V494" s="368" t="n"/>
      <c r="W494" s="368" t="n"/>
      <c r="X494" s="368" t="n"/>
      <c r="Y494" s="368" t="n"/>
      <c r="Z494" s="368" t="n"/>
      <c r="AA494" s="368" t="n"/>
      <c r="AB494" s="368" t="n"/>
      <c r="AC494" s="368" t="n"/>
      <c r="AD494" s="368" t="n"/>
      <c r="AE494" s="368" t="n"/>
      <c r="AF494" s="368" t="n"/>
      <c r="AG494" s="368" t="n"/>
      <c r="AH494" s="368" t="n"/>
      <c r="AI494" s="368" t="n"/>
      <c r="AJ494" s="368" t="n"/>
      <c r="AK494" s="368" t="n"/>
      <c r="AL494" s="368" t="n"/>
      <c r="AM494" s="368" t="n"/>
      <c r="AN494" s="368" t="n"/>
      <c r="AO494" s="368" t="n"/>
      <c r="AP494" s="319" t="n"/>
      <c r="AQ494" s="368" t="n"/>
      <c r="AR494" s="368" t="n"/>
      <c r="AS494" s="368" t="n"/>
      <c r="AT494" s="368" t="n"/>
      <c r="AU494" s="368" t="n"/>
      <c r="AV494" s="368" t="n"/>
      <c r="AW494" s="368" t="n"/>
      <c r="AX494" s="368" t="n"/>
      <c r="AY494" s="368" t="n"/>
      <c r="AZ494" s="368" t="n"/>
      <c r="BA494" s="368" t="n"/>
      <c r="BB494" s="368" t="n"/>
      <c r="BC494" s="368" t="n"/>
      <c r="BD494" s="368" t="n"/>
      <c r="BE494" s="368" t="n"/>
      <c r="BF494" s="368" t="n"/>
      <c r="BG494" s="368" t="n"/>
      <c r="BH494" s="368" t="n"/>
      <c r="BI494" s="368" t="n"/>
      <c r="BJ494" s="368" t="n"/>
      <c r="BK494" s="368" t="n"/>
      <c r="BL494" s="368" t="n"/>
      <c r="BM494" s="368" t="n"/>
      <c r="BN494" s="368" t="n"/>
      <c r="BO494" s="368" t="n"/>
      <c r="BP494" s="368" t="n"/>
      <c r="BQ494" s="320" t="n"/>
      <c r="BR494" s="368" t="n"/>
      <c r="BS494" s="368" t="n"/>
      <c r="BT494" s="368" t="n"/>
      <c r="BU494" s="368" t="n"/>
      <c r="BV494" s="368" t="n"/>
      <c r="BW494" s="368" t="n"/>
      <c r="BX494" s="368" t="n"/>
      <c r="BY494" s="368" t="n"/>
      <c r="BZ494" s="368" t="n"/>
      <c r="CA494" s="368" t="n"/>
      <c r="CB494" s="368" t="n"/>
      <c r="CC494" s="368" t="n"/>
      <c r="CD494" s="368" t="n"/>
      <c r="CE494" s="368" t="n"/>
      <c r="CF494" s="368" t="n"/>
      <c r="CG494" s="368" t="n"/>
      <c r="CH494" s="368" t="n"/>
      <c r="CI494" s="368" t="n"/>
      <c r="CJ494" s="368" t="n"/>
      <c r="CK494" s="368" t="n"/>
      <c r="CL494" s="368" t="n"/>
      <c r="CM494" s="368" t="n"/>
      <c r="CN494" s="368" t="n"/>
      <c r="CO494" s="368" t="n"/>
      <c r="CP494" s="368" t="n"/>
      <c r="CQ494" s="368" t="n"/>
      <c r="CR494" s="368" t="n"/>
      <c r="CS494" s="368" t="n"/>
      <c r="CT494" s="368" t="n"/>
      <c r="CU494" s="368" t="n"/>
      <c r="CV494" s="368" t="n"/>
      <c r="CW494" s="368" t="n"/>
      <c r="CX494" s="368" t="n"/>
      <c r="CY494" s="368" t="n"/>
      <c r="CZ494" s="368" t="n"/>
      <c r="DA494" s="368" t="n"/>
      <c r="DB494" s="368" t="n"/>
      <c r="DC494" s="368" t="n"/>
      <c r="DD494" s="368" t="n"/>
    </row>
    <row r="495">
      <c r="A495" s="368" t="n"/>
      <c r="B495" s="368" t="n"/>
      <c r="C495" s="368" t="n"/>
      <c r="D495" s="368" t="n"/>
      <c r="E495" s="368" t="n"/>
      <c r="F495" s="368" t="n"/>
      <c r="G495" s="318" t="n"/>
      <c r="H495" s="368" t="n"/>
      <c r="I495" s="368" t="n"/>
      <c r="J495" s="368" t="n"/>
      <c r="K495" s="368" t="n"/>
      <c r="L495" s="368" t="n"/>
      <c r="M495" s="368" t="n"/>
      <c r="N495" s="368" t="n"/>
      <c r="O495" s="368" t="n"/>
      <c r="P495" s="368" t="n"/>
      <c r="Q495" s="368" t="n"/>
      <c r="R495" s="368" t="n"/>
      <c r="S495" s="368" t="n"/>
      <c r="T495" s="368" t="n"/>
      <c r="U495" s="368" t="n"/>
      <c r="V495" s="368" t="n"/>
      <c r="W495" s="368" t="n"/>
      <c r="X495" s="368" t="n"/>
      <c r="Y495" s="368" t="n"/>
      <c r="Z495" s="368" t="n"/>
      <c r="AA495" s="368" t="n"/>
      <c r="AB495" s="368" t="n"/>
      <c r="AC495" s="368" t="n"/>
      <c r="AD495" s="368" t="n"/>
      <c r="AE495" s="368" t="n"/>
      <c r="AF495" s="368" t="n"/>
      <c r="AG495" s="368" t="n"/>
      <c r="AH495" s="368" t="n"/>
      <c r="AI495" s="368" t="n"/>
      <c r="AJ495" s="368" t="n"/>
      <c r="AK495" s="368" t="n"/>
      <c r="AL495" s="368" t="n"/>
      <c r="AM495" s="368" t="n"/>
      <c r="AN495" s="368" t="n"/>
      <c r="AO495" s="368" t="n"/>
      <c r="AP495" s="319" t="n"/>
      <c r="AQ495" s="368" t="n"/>
      <c r="AR495" s="368" t="n"/>
      <c r="AS495" s="368" t="n"/>
      <c r="AT495" s="368" t="n"/>
      <c r="AU495" s="368" t="n"/>
      <c r="AV495" s="368" t="n"/>
      <c r="AW495" s="368" t="n"/>
      <c r="AX495" s="368" t="n"/>
      <c r="AY495" s="368" t="n"/>
      <c r="AZ495" s="368" t="n"/>
      <c r="BA495" s="368" t="n"/>
      <c r="BB495" s="368" t="n"/>
      <c r="BC495" s="368" t="n"/>
      <c r="BD495" s="368" t="n"/>
      <c r="BE495" s="368" t="n"/>
      <c r="BF495" s="368" t="n"/>
      <c r="BG495" s="368" t="n"/>
      <c r="BH495" s="368" t="n"/>
      <c r="BI495" s="368" t="n"/>
      <c r="BJ495" s="368" t="n"/>
      <c r="BK495" s="368" t="n"/>
      <c r="BL495" s="368" t="n"/>
      <c r="BM495" s="368" t="n"/>
      <c r="BN495" s="368" t="n"/>
      <c r="BO495" s="368" t="n"/>
      <c r="BP495" s="368" t="n"/>
      <c r="BQ495" s="320" t="n"/>
      <c r="BR495" s="368" t="n"/>
      <c r="BS495" s="368" t="n"/>
      <c r="BT495" s="368" t="n"/>
      <c r="BU495" s="368" t="n"/>
      <c r="BV495" s="368" t="n"/>
      <c r="BW495" s="368" t="n"/>
      <c r="BX495" s="368" t="n"/>
      <c r="BY495" s="368" t="n"/>
      <c r="BZ495" s="368" t="n"/>
      <c r="CA495" s="368" t="n"/>
      <c r="CB495" s="368" t="n"/>
      <c r="CC495" s="368" t="n"/>
      <c r="CD495" s="368" t="n"/>
      <c r="CE495" s="368" t="n"/>
      <c r="CF495" s="368" t="n"/>
      <c r="CG495" s="368" t="n"/>
      <c r="CH495" s="368" t="n"/>
      <c r="CI495" s="368" t="n"/>
      <c r="CJ495" s="368" t="n"/>
      <c r="CK495" s="368" t="n"/>
      <c r="CL495" s="368" t="n"/>
      <c r="CM495" s="368" t="n"/>
      <c r="CN495" s="368" t="n"/>
      <c r="CO495" s="368" t="n"/>
      <c r="CP495" s="368" t="n"/>
      <c r="CQ495" s="368" t="n"/>
      <c r="CR495" s="368" t="n"/>
      <c r="CS495" s="368" t="n"/>
      <c r="CT495" s="368" t="n"/>
      <c r="CU495" s="368" t="n"/>
      <c r="CV495" s="368" t="n"/>
      <c r="CW495" s="368" t="n"/>
      <c r="CX495" s="368" t="n"/>
      <c r="CY495" s="368" t="n"/>
      <c r="CZ495" s="368" t="n"/>
      <c r="DA495" s="368" t="n"/>
      <c r="DB495" s="368" t="n"/>
      <c r="DC495" s="368" t="n"/>
      <c r="DD495" s="368" t="n"/>
    </row>
    <row r="496">
      <c r="A496" s="368" t="n"/>
      <c r="B496" s="368" t="n"/>
      <c r="C496" s="368" t="n"/>
      <c r="D496" s="368" t="n"/>
      <c r="E496" s="368" t="n"/>
      <c r="F496" s="368" t="n"/>
      <c r="G496" s="318" t="n"/>
      <c r="H496" s="368" t="n"/>
      <c r="I496" s="368" t="n"/>
      <c r="J496" s="368" t="n"/>
      <c r="K496" s="368" t="n"/>
      <c r="L496" s="368" t="n"/>
      <c r="M496" s="368" t="n"/>
      <c r="N496" s="368" t="n"/>
      <c r="O496" s="368" t="n"/>
      <c r="P496" s="368" t="n"/>
      <c r="Q496" s="368" t="n"/>
      <c r="R496" s="368" t="n"/>
      <c r="S496" s="368" t="n"/>
      <c r="T496" s="368" t="n"/>
      <c r="U496" s="368" t="n"/>
      <c r="V496" s="368" t="n"/>
      <c r="W496" s="368" t="n"/>
      <c r="X496" s="368" t="n"/>
      <c r="Y496" s="368" t="n"/>
      <c r="Z496" s="368" t="n"/>
      <c r="AA496" s="368" t="n"/>
      <c r="AB496" s="368" t="n"/>
      <c r="AC496" s="368" t="n"/>
      <c r="AD496" s="368" t="n"/>
      <c r="AE496" s="368" t="n"/>
      <c r="AF496" s="368" t="n"/>
      <c r="AG496" s="368" t="n"/>
      <c r="AH496" s="368" t="n"/>
      <c r="AI496" s="368" t="n"/>
      <c r="AJ496" s="368" t="n"/>
      <c r="AK496" s="368" t="n"/>
      <c r="AL496" s="368" t="n"/>
      <c r="AM496" s="368" t="n"/>
      <c r="AN496" s="368" t="n"/>
      <c r="AO496" s="368" t="n"/>
      <c r="AP496" s="319" t="n"/>
      <c r="AQ496" s="368" t="n"/>
      <c r="AR496" s="368" t="n"/>
      <c r="AS496" s="368" t="n"/>
      <c r="AT496" s="368" t="n"/>
      <c r="AU496" s="368" t="n"/>
      <c r="AV496" s="368" t="n"/>
      <c r="AW496" s="368" t="n"/>
      <c r="AX496" s="368" t="n"/>
      <c r="AY496" s="368" t="n"/>
      <c r="AZ496" s="368" t="n"/>
      <c r="BA496" s="368" t="n"/>
      <c r="BB496" s="368" t="n"/>
      <c r="BC496" s="368" t="n"/>
      <c r="BD496" s="368" t="n"/>
      <c r="BE496" s="368" t="n"/>
      <c r="BF496" s="368" t="n"/>
      <c r="BG496" s="368" t="n"/>
      <c r="BH496" s="368" t="n"/>
      <c r="BI496" s="368" t="n"/>
      <c r="BJ496" s="368" t="n"/>
      <c r="BK496" s="368" t="n"/>
      <c r="BL496" s="368" t="n"/>
      <c r="BM496" s="368" t="n"/>
      <c r="BN496" s="368" t="n"/>
      <c r="BO496" s="368" t="n"/>
      <c r="BP496" s="368" t="n"/>
      <c r="BQ496" s="320" t="n"/>
      <c r="BR496" s="368" t="n"/>
      <c r="BS496" s="368" t="n"/>
      <c r="BT496" s="368" t="n"/>
      <c r="BU496" s="368" t="n"/>
      <c r="BV496" s="368" t="n"/>
      <c r="BW496" s="368" t="n"/>
      <c r="BX496" s="368" t="n"/>
      <c r="BY496" s="368" t="n"/>
      <c r="BZ496" s="368" t="n"/>
      <c r="CA496" s="368" t="n"/>
      <c r="CB496" s="368" t="n"/>
      <c r="CC496" s="368" t="n"/>
      <c r="CD496" s="368" t="n"/>
      <c r="CE496" s="368" t="n"/>
      <c r="CF496" s="368" t="n"/>
      <c r="CG496" s="368" t="n"/>
      <c r="CH496" s="368" t="n"/>
      <c r="CI496" s="368" t="n"/>
      <c r="CJ496" s="368" t="n"/>
      <c r="CK496" s="368" t="n"/>
      <c r="CL496" s="368" t="n"/>
      <c r="CM496" s="368" t="n"/>
      <c r="CN496" s="368" t="n"/>
      <c r="CO496" s="368" t="n"/>
      <c r="CP496" s="368" t="n"/>
      <c r="CQ496" s="368" t="n"/>
      <c r="CR496" s="368" t="n"/>
      <c r="CS496" s="368" t="n"/>
      <c r="CT496" s="368" t="n"/>
      <c r="CU496" s="368" t="n"/>
      <c r="CV496" s="368" t="n"/>
      <c r="CW496" s="368" t="n"/>
      <c r="CX496" s="368" t="n"/>
      <c r="CY496" s="368" t="n"/>
      <c r="CZ496" s="368" t="n"/>
      <c r="DA496" s="368" t="n"/>
      <c r="DB496" s="368" t="n"/>
      <c r="DC496" s="368" t="n"/>
      <c r="DD496" s="368" t="n"/>
    </row>
    <row r="497">
      <c r="A497" s="368" t="n"/>
      <c r="B497" s="368" t="n"/>
      <c r="C497" s="368" t="n"/>
      <c r="D497" s="368" t="n"/>
      <c r="E497" s="368" t="n"/>
      <c r="F497" s="368" t="n"/>
      <c r="G497" s="318" t="n"/>
      <c r="H497" s="368" t="n"/>
      <c r="I497" s="368" t="n"/>
      <c r="J497" s="368" t="n"/>
      <c r="K497" s="368" t="n"/>
      <c r="L497" s="368" t="n"/>
      <c r="M497" s="368" t="n"/>
      <c r="N497" s="368" t="n"/>
      <c r="O497" s="368" t="n"/>
      <c r="P497" s="368" t="n"/>
      <c r="Q497" s="368" t="n"/>
      <c r="R497" s="368" t="n"/>
      <c r="S497" s="368" t="n"/>
      <c r="T497" s="368" t="n"/>
      <c r="U497" s="368" t="n"/>
      <c r="V497" s="368" t="n"/>
      <c r="W497" s="368" t="n"/>
      <c r="X497" s="368" t="n"/>
      <c r="Y497" s="368" t="n"/>
      <c r="Z497" s="368" t="n"/>
      <c r="AA497" s="368" t="n"/>
      <c r="AB497" s="368" t="n"/>
      <c r="AC497" s="368" t="n"/>
      <c r="AD497" s="368" t="n"/>
      <c r="AE497" s="368" t="n"/>
      <c r="AF497" s="368" t="n"/>
      <c r="AG497" s="368" t="n"/>
      <c r="AH497" s="368" t="n"/>
      <c r="AI497" s="368" t="n"/>
      <c r="AJ497" s="368" t="n"/>
      <c r="AK497" s="368" t="n"/>
      <c r="AL497" s="368" t="n"/>
      <c r="AM497" s="368" t="n"/>
      <c r="AN497" s="368" t="n"/>
      <c r="AO497" s="368" t="n"/>
      <c r="AP497" s="319" t="n"/>
      <c r="AQ497" s="368" t="n"/>
      <c r="AR497" s="368" t="n"/>
      <c r="AS497" s="368" t="n"/>
      <c r="AT497" s="368" t="n"/>
      <c r="AU497" s="368" t="n"/>
      <c r="AV497" s="368" t="n"/>
      <c r="AW497" s="368" t="n"/>
      <c r="AX497" s="368" t="n"/>
      <c r="AY497" s="368" t="n"/>
      <c r="AZ497" s="368" t="n"/>
      <c r="BA497" s="368" t="n"/>
      <c r="BB497" s="368" t="n"/>
      <c r="BC497" s="368" t="n"/>
      <c r="BD497" s="368" t="n"/>
      <c r="BE497" s="368" t="n"/>
      <c r="BF497" s="368" t="n"/>
      <c r="BG497" s="368" t="n"/>
      <c r="BH497" s="368" t="n"/>
      <c r="BI497" s="368" t="n"/>
      <c r="BJ497" s="368" t="n"/>
      <c r="BK497" s="368" t="n"/>
      <c r="BL497" s="368" t="n"/>
      <c r="BM497" s="368" t="n"/>
      <c r="BN497" s="368" t="n"/>
      <c r="BO497" s="368" t="n"/>
      <c r="BP497" s="368" t="n"/>
      <c r="BQ497" s="320" t="n"/>
      <c r="BR497" s="368" t="n"/>
      <c r="BS497" s="368" t="n"/>
      <c r="BT497" s="368" t="n"/>
      <c r="BU497" s="368" t="n"/>
      <c r="BV497" s="368" t="n"/>
      <c r="BW497" s="368" t="n"/>
      <c r="BX497" s="368" t="n"/>
      <c r="BY497" s="368" t="n"/>
      <c r="BZ497" s="368" t="n"/>
      <c r="CA497" s="368" t="n"/>
      <c r="CB497" s="368" t="n"/>
      <c r="CC497" s="368" t="n"/>
      <c r="CD497" s="368" t="n"/>
      <c r="CE497" s="368" t="n"/>
      <c r="CF497" s="368" t="n"/>
      <c r="CG497" s="368" t="n"/>
      <c r="CH497" s="368" t="n"/>
      <c r="CI497" s="368" t="n"/>
      <c r="CJ497" s="368" t="n"/>
      <c r="CK497" s="368" t="n"/>
      <c r="CL497" s="368" t="n"/>
      <c r="CM497" s="368" t="n"/>
      <c r="CN497" s="368" t="n"/>
      <c r="CO497" s="368" t="n"/>
      <c r="CP497" s="368" t="n"/>
      <c r="CQ497" s="368" t="n"/>
      <c r="CR497" s="368" t="n"/>
      <c r="CS497" s="368" t="n"/>
      <c r="CT497" s="368" t="n"/>
      <c r="CU497" s="368" t="n"/>
      <c r="CV497" s="368" t="n"/>
      <c r="CW497" s="368" t="n"/>
      <c r="CX497" s="368" t="n"/>
      <c r="CY497" s="368" t="n"/>
      <c r="CZ497" s="368" t="n"/>
      <c r="DA497" s="368" t="n"/>
      <c r="DB497" s="368" t="n"/>
      <c r="DC497" s="368" t="n"/>
      <c r="DD497" s="368" t="n"/>
    </row>
    <row r="498">
      <c r="A498" s="368" t="n"/>
      <c r="B498" s="368" t="n"/>
      <c r="C498" s="368" t="n"/>
      <c r="D498" s="368" t="n"/>
      <c r="E498" s="368" t="n"/>
      <c r="F498" s="368" t="n"/>
      <c r="G498" s="318" t="n"/>
      <c r="H498" s="368" t="n"/>
      <c r="I498" s="368" t="n"/>
      <c r="J498" s="368" t="n"/>
      <c r="K498" s="368" t="n"/>
      <c r="L498" s="368" t="n"/>
      <c r="M498" s="368" t="n"/>
      <c r="N498" s="368" t="n"/>
      <c r="O498" s="368" t="n"/>
      <c r="P498" s="368" t="n"/>
      <c r="Q498" s="368" t="n"/>
      <c r="R498" s="368" t="n"/>
      <c r="S498" s="368" t="n"/>
      <c r="T498" s="368" t="n"/>
      <c r="U498" s="368" t="n"/>
      <c r="V498" s="368" t="n"/>
      <c r="W498" s="368" t="n"/>
      <c r="X498" s="368" t="n"/>
      <c r="Y498" s="368" t="n"/>
      <c r="Z498" s="368" t="n"/>
      <c r="AA498" s="368" t="n"/>
      <c r="AB498" s="368" t="n"/>
      <c r="AC498" s="368" t="n"/>
      <c r="AD498" s="368" t="n"/>
      <c r="AE498" s="368" t="n"/>
      <c r="AF498" s="368" t="n"/>
      <c r="AG498" s="368" t="n"/>
      <c r="AH498" s="368" t="n"/>
      <c r="AI498" s="368" t="n"/>
      <c r="AJ498" s="368" t="n"/>
      <c r="AK498" s="368" t="n"/>
      <c r="AL498" s="368" t="n"/>
      <c r="AM498" s="368" t="n"/>
      <c r="AN498" s="368" t="n"/>
      <c r="AO498" s="368" t="n"/>
      <c r="AP498" s="319" t="n"/>
      <c r="AQ498" s="368" t="n"/>
      <c r="AR498" s="368" t="n"/>
      <c r="AS498" s="368" t="n"/>
      <c r="AT498" s="368" t="n"/>
      <c r="AU498" s="368" t="n"/>
      <c r="AV498" s="368" t="n"/>
      <c r="AW498" s="368" t="n"/>
      <c r="AX498" s="368" t="n"/>
      <c r="AY498" s="368" t="n"/>
      <c r="AZ498" s="368" t="n"/>
      <c r="BA498" s="368" t="n"/>
      <c r="BB498" s="368" t="n"/>
      <c r="BC498" s="368" t="n"/>
      <c r="BD498" s="368" t="n"/>
      <c r="BE498" s="368" t="n"/>
      <c r="BF498" s="368" t="n"/>
      <c r="BG498" s="368" t="n"/>
      <c r="BH498" s="368" t="n"/>
      <c r="BI498" s="368" t="n"/>
      <c r="BJ498" s="368" t="n"/>
      <c r="BK498" s="368" t="n"/>
      <c r="BL498" s="368" t="n"/>
      <c r="BM498" s="368" t="n"/>
      <c r="BN498" s="368" t="n"/>
      <c r="BO498" s="368" t="n"/>
      <c r="BP498" s="368" t="n"/>
      <c r="BQ498" s="320" t="n"/>
      <c r="BR498" s="368" t="n"/>
      <c r="BS498" s="368" t="n"/>
      <c r="BT498" s="368" t="n"/>
      <c r="BU498" s="368" t="n"/>
      <c r="BV498" s="368" t="n"/>
      <c r="BW498" s="368" t="n"/>
      <c r="BX498" s="368" t="n"/>
      <c r="BY498" s="368" t="n"/>
      <c r="BZ498" s="368" t="n"/>
      <c r="CA498" s="368" t="n"/>
      <c r="CB498" s="368" t="n"/>
      <c r="CC498" s="368" t="n"/>
      <c r="CD498" s="368" t="n"/>
      <c r="CE498" s="368" t="n"/>
      <c r="CF498" s="368" t="n"/>
      <c r="CG498" s="368" t="n"/>
      <c r="CH498" s="368" t="n"/>
      <c r="CI498" s="368" t="n"/>
      <c r="CJ498" s="368" t="n"/>
      <c r="CK498" s="368" t="n"/>
      <c r="CL498" s="368" t="n"/>
      <c r="CM498" s="368" t="n"/>
      <c r="CN498" s="368" t="n"/>
      <c r="CO498" s="368" t="n"/>
      <c r="CP498" s="368" t="n"/>
      <c r="CQ498" s="368" t="n"/>
      <c r="CR498" s="368" t="n"/>
      <c r="CS498" s="368" t="n"/>
      <c r="CT498" s="368" t="n"/>
      <c r="CU498" s="368" t="n"/>
      <c r="CV498" s="368" t="n"/>
      <c r="CW498" s="368" t="n"/>
      <c r="CX498" s="368" t="n"/>
      <c r="CY498" s="368" t="n"/>
      <c r="CZ498" s="368" t="n"/>
      <c r="DA498" s="368" t="n"/>
      <c r="DB498" s="368" t="n"/>
      <c r="DC498" s="368" t="n"/>
      <c r="DD498" s="368" t="n"/>
    </row>
    <row r="499">
      <c r="A499" s="368" t="n"/>
      <c r="B499" s="368" t="n"/>
      <c r="C499" s="368" t="n"/>
      <c r="D499" s="368" t="n"/>
      <c r="E499" s="368" t="n"/>
      <c r="F499" s="368" t="n"/>
      <c r="G499" s="318" t="n"/>
      <c r="H499" s="368" t="n"/>
      <c r="I499" s="368" t="n"/>
      <c r="J499" s="368" t="n"/>
      <c r="K499" s="368" t="n"/>
      <c r="L499" s="368" t="n"/>
      <c r="M499" s="368" t="n"/>
      <c r="N499" s="368" t="n"/>
      <c r="O499" s="368" t="n"/>
      <c r="P499" s="368" t="n"/>
      <c r="Q499" s="368" t="n"/>
      <c r="R499" s="368" t="n"/>
      <c r="S499" s="368" t="n"/>
      <c r="T499" s="368" t="n"/>
      <c r="U499" s="368" t="n"/>
      <c r="V499" s="368" t="n"/>
      <c r="W499" s="368" t="n"/>
      <c r="X499" s="368" t="n"/>
      <c r="Y499" s="368" t="n"/>
      <c r="Z499" s="368" t="n"/>
      <c r="AA499" s="368" t="n"/>
      <c r="AB499" s="368" t="n"/>
      <c r="AC499" s="368" t="n"/>
      <c r="AD499" s="368" t="n"/>
      <c r="AE499" s="368" t="n"/>
      <c r="AF499" s="368" t="n"/>
      <c r="AG499" s="368" t="n"/>
      <c r="AH499" s="368" t="n"/>
      <c r="AI499" s="368" t="n"/>
      <c r="AJ499" s="368" t="n"/>
      <c r="AK499" s="368" t="n"/>
      <c r="AL499" s="368" t="n"/>
      <c r="AM499" s="368" t="n"/>
      <c r="AN499" s="368" t="n"/>
      <c r="AO499" s="368" t="n"/>
      <c r="AP499" s="319" t="n"/>
      <c r="AQ499" s="368" t="n"/>
      <c r="AR499" s="368" t="n"/>
      <c r="AS499" s="368" t="n"/>
      <c r="AT499" s="368" t="n"/>
      <c r="AU499" s="368" t="n"/>
      <c r="AV499" s="368" t="n"/>
      <c r="AW499" s="368" t="n"/>
      <c r="AX499" s="368" t="n"/>
      <c r="AY499" s="368" t="n"/>
      <c r="AZ499" s="368" t="n"/>
      <c r="BA499" s="368" t="n"/>
      <c r="BB499" s="368" t="n"/>
      <c r="BC499" s="368" t="n"/>
      <c r="BD499" s="368" t="n"/>
      <c r="BE499" s="368" t="n"/>
      <c r="BF499" s="368" t="n"/>
      <c r="BG499" s="368" t="n"/>
      <c r="BH499" s="368" t="n"/>
      <c r="BI499" s="368" t="n"/>
      <c r="BJ499" s="368" t="n"/>
      <c r="BK499" s="368" t="n"/>
      <c r="BL499" s="368" t="n"/>
      <c r="BM499" s="368" t="n"/>
      <c r="BN499" s="368" t="n"/>
      <c r="BO499" s="368" t="n"/>
      <c r="BP499" s="368" t="n"/>
      <c r="BQ499" s="320" t="n"/>
      <c r="BR499" s="368" t="n"/>
      <c r="BS499" s="368" t="n"/>
      <c r="BT499" s="368" t="n"/>
      <c r="BU499" s="368" t="n"/>
      <c r="BV499" s="368" t="n"/>
      <c r="BW499" s="368" t="n"/>
      <c r="BX499" s="368" t="n"/>
      <c r="BY499" s="368" t="n"/>
      <c r="BZ499" s="368" t="n"/>
      <c r="CA499" s="368" t="n"/>
      <c r="CB499" s="368" t="n"/>
      <c r="CC499" s="368" t="n"/>
      <c r="CD499" s="368" t="n"/>
      <c r="CE499" s="368" t="n"/>
      <c r="CF499" s="368" t="n"/>
      <c r="CG499" s="368" t="n"/>
      <c r="CH499" s="368" t="n"/>
      <c r="CI499" s="368" t="n"/>
      <c r="CJ499" s="368" t="n"/>
      <c r="CK499" s="368" t="n"/>
      <c r="CL499" s="368" t="n"/>
      <c r="CM499" s="368" t="n"/>
      <c r="CN499" s="368" t="n"/>
      <c r="CO499" s="368" t="n"/>
      <c r="CP499" s="368" t="n"/>
      <c r="CQ499" s="368" t="n"/>
      <c r="CR499" s="368" t="n"/>
      <c r="CS499" s="368" t="n"/>
      <c r="CT499" s="368" t="n"/>
      <c r="CU499" s="368" t="n"/>
      <c r="CV499" s="368" t="n"/>
      <c r="CW499" s="368" t="n"/>
      <c r="CX499" s="368" t="n"/>
      <c r="CY499" s="368" t="n"/>
      <c r="CZ499" s="368" t="n"/>
      <c r="DA499" s="368" t="n"/>
      <c r="DB499" s="368" t="n"/>
      <c r="DC499" s="368" t="n"/>
      <c r="DD499" s="368" t="n"/>
    </row>
    <row r="500">
      <c r="A500" s="368" t="n"/>
      <c r="B500" s="368" t="n"/>
      <c r="C500" s="368" t="n"/>
      <c r="D500" s="368" t="n"/>
      <c r="E500" s="368" t="n"/>
      <c r="F500" s="368" t="n"/>
      <c r="G500" s="318" t="n"/>
      <c r="H500" s="368" t="n"/>
      <c r="I500" s="368" t="n"/>
      <c r="J500" s="368" t="n"/>
      <c r="K500" s="368" t="n"/>
      <c r="L500" s="368" t="n"/>
      <c r="M500" s="368" t="n"/>
      <c r="N500" s="368" t="n"/>
      <c r="O500" s="368" t="n"/>
      <c r="P500" s="368" t="n"/>
      <c r="Q500" s="368" t="n"/>
      <c r="R500" s="368" t="n"/>
      <c r="S500" s="368" t="n"/>
      <c r="T500" s="368" t="n"/>
      <c r="U500" s="368" t="n"/>
      <c r="V500" s="368" t="n"/>
      <c r="W500" s="368" t="n"/>
      <c r="X500" s="368" t="n"/>
      <c r="Y500" s="368" t="n"/>
      <c r="Z500" s="368" t="n"/>
      <c r="AA500" s="368" t="n"/>
      <c r="AB500" s="368" t="n"/>
      <c r="AC500" s="368" t="n"/>
      <c r="AD500" s="368" t="n"/>
      <c r="AE500" s="368" t="n"/>
      <c r="AF500" s="368" t="n"/>
      <c r="AG500" s="368" t="n"/>
      <c r="AH500" s="368" t="n"/>
      <c r="AI500" s="368" t="n"/>
      <c r="AJ500" s="368" t="n"/>
      <c r="AK500" s="368" t="n"/>
      <c r="AL500" s="368" t="n"/>
      <c r="AM500" s="368" t="n"/>
      <c r="AN500" s="368" t="n"/>
      <c r="AO500" s="368" t="n"/>
      <c r="AP500" s="319" t="n"/>
      <c r="AQ500" s="368" t="n"/>
      <c r="AR500" s="368" t="n"/>
      <c r="AS500" s="368" t="n"/>
      <c r="AT500" s="368" t="n"/>
      <c r="AU500" s="368" t="n"/>
      <c r="AV500" s="368" t="n"/>
      <c r="AW500" s="368" t="n"/>
      <c r="AX500" s="368" t="n"/>
      <c r="AY500" s="368" t="n"/>
      <c r="AZ500" s="368" t="n"/>
      <c r="BA500" s="368" t="n"/>
      <c r="BB500" s="368" t="n"/>
      <c r="BC500" s="368" t="n"/>
      <c r="BD500" s="368" t="n"/>
      <c r="BE500" s="368" t="n"/>
      <c r="BF500" s="368" t="n"/>
      <c r="BG500" s="368" t="n"/>
      <c r="BH500" s="368" t="n"/>
      <c r="BI500" s="368" t="n"/>
      <c r="BJ500" s="368" t="n"/>
      <c r="BK500" s="368" t="n"/>
      <c r="BL500" s="368" t="n"/>
      <c r="BM500" s="368" t="n"/>
      <c r="BN500" s="368" t="n"/>
      <c r="BO500" s="368" t="n"/>
      <c r="BP500" s="368" t="n"/>
      <c r="BQ500" s="320" t="n"/>
      <c r="BR500" s="368" t="n"/>
      <c r="BS500" s="368" t="n"/>
      <c r="BT500" s="368" t="n"/>
      <c r="BU500" s="368" t="n"/>
      <c r="BV500" s="368" t="n"/>
      <c r="BW500" s="368" t="n"/>
      <c r="BX500" s="368" t="n"/>
      <c r="BY500" s="368" t="n"/>
      <c r="BZ500" s="368" t="n"/>
      <c r="CA500" s="368" t="n"/>
      <c r="CB500" s="368" t="n"/>
      <c r="CC500" s="368" t="n"/>
      <c r="CD500" s="368" t="n"/>
      <c r="CE500" s="368" t="n"/>
      <c r="CF500" s="368" t="n"/>
      <c r="CG500" s="368" t="n"/>
      <c r="CH500" s="368" t="n"/>
      <c r="CI500" s="368" t="n"/>
      <c r="CJ500" s="368" t="n"/>
      <c r="CK500" s="368" t="n"/>
      <c r="CL500" s="368" t="n"/>
      <c r="CM500" s="368" t="n"/>
      <c r="CN500" s="368" t="n"/>
      <c r="CO500" s="368" t="n"/>
      <c r="CP500" s="368" t="n"/>
      <c r="CQ500" s="368" t="n"/>
      <c r="CR500" s="368" t="n"/>
      <c r="CS500" s="368" t="n"/>
      <c r="CT500" s="368" t="n"/>
      <c r="CU500" s="368" t="n"/>
      <c r="CV500" s="368" t="n"/>
      <c r="CW500" s="368" t="n"/>
      <c r="CX500" s="368" t="n"/>
      <c r="CY500" s="368" t="n"/>
      <c r="CZ500" s="368" t="n"/>
      <c r="DA500" s="368" t="n"/>
      <c r="DB500" s="368" t="n"/>
      <c r="DC500" s="368" t="n"/>
      <c r="DD500" s="368" t="n"/>
    </row>
    <row r="501">
      <c r="A501" s="368" t="n"/>
      <c r="B501" s="368" t="n"/>
      <c r="C501" s="368" t="n"/>
      <c r="D501" s="368" t="n"/>
      <c r="E501" s="368" t="n"/>
      <c r="F501" s="368" t="n"/>
      <c r="G501" s="318" t="n"/>
      <c r="H501" s="368" t="n"/>
      <c r="I501" s="368" t="n"/>
      <c r="J501" s="368" t="n"/>
      <c r="K501" s="368" t="n"/>
      <c r="L501" s="368" t="n"/>
      <c r="M501" s="368" t="n"/>
      <c r="N501" s="368" t="n"/>
      <c r="O501" s="368" t="n"/>
      <c r="P501" s="368" t="n"/>
      <c r="Q501" s="368" t="n"/>
      <c r="R501" s="368" t="n"/>
      <c r="S501" s="368" t="n"/>
      <c r="T501" s="368" t="n"/>
      <c r="U501" s="368" t="n"/>
      <c r="V501" s="368" t="n"/>
      <c r="W501" s="368" t="n"/>
      <c r="X501" s="368" t="n"/>
      <c r="Y501" s="368" t="n"/>
      <c r="Z501" s="368" t="n"/>
      <c r="AA501" s="368" t="n"/>
      <c r="AB501" s="368" t="n"/>
      <c r="AC501" s="368" t="n"/>
      <c r="AD501" s="368" t="n"/>
      <c r="AE501" s="368" t="n"/>
      <c r="AF501" s="368" t="n"/>
      <c r="AG501" s="368" t="n"/>
      <c r="AH501" s="368" t="n"/>
      <c r="AI501" s="368" t="n"/>
      <c r="AJ501" s="368" t="n"/>
      <c r="AK501" s="368" t="n"/>
      <c r="AL501" s="368" t="n"/>
      <c r="AM501" s="368" t="n"/>
      <c r="AN501" s="368" t="n"/>
      <c r="AO501" s="368" t="n"/>
      <c r="AP501" s="319" t="n"/>
      <c r="AQ501" s="368" t="n"/>
      <c r="AR501" s="368" t="n"/>
      <c r="AS501" s="368" t="n"/>
      <c r="AT501" s="368" t="n"/>
      <c r="AU501" s="368" t="n"/>
      <c r="AV501" s="368" t="n"/>
      <c r="AW501" s="368" t="n"/>
      <c r="AX501" s="368" t="n"/>
      <c r="AY501" s="368" t="n"/>
      <c r="AZ501" s="368" t="n"/>
      <c r="BA501" s="368" t="n"/>
      <c r="BB501" s="368" t="n"/>
      <c r="BC501" s="368" t="n"/>
      <c r="BD501" s="368" t="n"/>
      <c r="BE501" s="368" t="n"/>
      <c r="BF501" s="368" t="n"/>
      <c r="BG501" s="368" t="n"/>
      <c r="BH501" s="368" t="n"/>
      <c r="BI501" s="368" t="n"/>
      <c r="BJ501" s="368" t="n"/>
      <c r="BK501" s="368" t="n"/>
      <c r="BL501" s="368" t="n"/>
      <c r="BM501" s="368" t="n"/>
      <c r="BN501" s="368" t="n"/>
      <c r="BO501" s="368" t="n"/>
      <c r="BP501" s="368" t="n"/>
      <c r="BQ501" s="320" t="n"/>
      <c r="BR501" s="368" t="n"/>
      <c r="BS501" s="368" t="n"/>
      <c r="BT501" s="368" t="n"/>
      <c r="BU501" s="368" t="n"/>
      <c r="BV501" s="368" t="n"/>
      <c r="BW501" s="368" t="n"/>
      <c r="BX501" s="368" t="n"/>
      <c r="BY501" s="368" t="n"/>
      <c r="BZ501" s="368" t="n"/>
      <c r="CA501" s="368" t="n"/>
      <c r="CB501" s="368" t="n"/>
      <c r="CC501" s="368" t="n"/>
      <c r="CD501" s="368" t="n"/>
      <c r="CE501" s="368" t="n"/>
      <c r="CF501" s="368" t="n"/>
      <c r="CG501" s="368" t="n"/>
      <c r="CH501" s="368" t="n"/>
      <c r="CI501" s="368" t="n"/>
      <c r="CJ501" s="368" t="n"/>
      <c r="CK501" s="368" t="n"/>
      <c r="CL501" s="368" t="n"/>
      <c r="CM501" s="368" t="n"/>
      <c r="CN501" s="368" t="n"/>
      <c r="CO501" s="368" t="n"/>
      <c r="CP501" s="368" t="n"/>
      <c r="CQ501" s="368" t="n"/>
      <c r="CR501" s="368" t="n"/>
      <c r="CS501" s="368" t="n"/>
      <c r="CT501" s="368" t="n"/>
      <c r="CU501" s="368" t="n"/>
      <c r="CV501" s="368" t="n"/>
      <c r="CW501" s="368" t="n"/>
      <c r="CX501" s="368" t="n"/>
      <c r="CY501" s="368" t="n"/>
      <c r="CZ501" s="368" t="n"/>
      <c r="DA501" s="368" t="n"/>
      <c r="DB501" s="368" t="n"/>
      <c r="DC501" s="368" t="n"/>
      <c r="DD501" s="368" t="n"/>
    </row>
    <row r="502">
      <c r="A502" s="368" t="n"/>
      <c r="B502" s="368" t="n"/>
      <c r="C502" s="368" t="n"/>
      <c r="D502" s="368" t="n"/>
      <c r="E502" s="368" t="n"/>
      <c r="F502" s="368" t="n"/>
      <c r="G502" s="318" t="n"/>
      <c r="H502" s="368" t="n"/>
      <c r="I502" s="368" t="n"/>
      <c r="J502" s="368" t="n"/>
      <c r="K502" s="368" t="n"/>
      <c r="L502" s="368" t="n"/>
      <c r="M502" s="368" t="n"/>
      <c r="N502" s="368" t="n"/>
      <c r="O502" s="368" t="n"/>
      <c r="P502" s="368" t="n"/>
      <c r="Q502" s="368" t="n"/>
      <c r="R502" s="368" t="n"/>
      <c r="S502" s="368" t="n"/>
      <c r="T502" s="368" t="n"/>
      <c r="U502" s="368" t="n"/>
      <c r="V502" s="368" t="n"/>
      <c r="W502" s="368" t="n"/>
      <c r="X502" s="368" t="n"/>
      <c r="Y502" s="368" t="n"/>
      <c r="Z502" s="368" t="n"/>
      <c r="AA502" s="368" t="n"/>
      <c r="AB502" s="368" t="n"/>
      <c r="AC502" s="368" t="n"/>
      <c r="AD502" s="368" t="n"/>
      <c r="AE502" s="368" t="n"/>
      <c r="AF502" s="368" t="n"/>
      <c r="AG502" s="368" t="n"/>
      <c r="AH502" s="368" t="n"/>
      <c r="AI502" s="368" t="n"/>
      <c r="AJ502" s="368" t="n"/>
      <c r="AK502" s="368" t="n"/>
      <c r="AL502" s="368" t="n"/>
      <c r="AM502" s="368" t="n"/>
      <c r="AN502" s="368" t="n"/>
      <c r="AO502" s="368" t="n"/>
      <c r="AP502" s="319" t="n"/>
      <c r="AQ502" s="368" t="n"/>
      <c r="AR502" s="368" t="n"/>
      <c r="AS502" s="368" t="n"/>
      <c r="AT502" s="368" t="n"/>
      <c r="AU502" s="368" t="n"/>
      <c r="AV502" s="368" t="n"/>
      <c r="AW502" s="368" t="n"/>
      <c r="AX502" s="368" t="n"/>
      <c r="AY502" s="368" t="n"/>
      <c r="AZ502" s="368" t="n"/>
      <c r="BA502" s="368" t="n"/>
      <c r="BB502" s="368" t="n"/>
      <c r="BC502" s="368" t="n"/>
      <c r="BD502" s="368" t="n"/>
      <c r="BE502" s="368" t="n"/>
      <c r="BF502" s="368" t="n"/>
      <c r="BG502" s="368" t="n"/>
      <c r="BH502" s="368" t="n"/>
      <c r="BI502" s="368" t="n"/>
      <c r="BJ502" s="368" t="n"/>
      <c r="BK502" s="368" t="n"/>
      <c r="BL502" s="368" t="n"/>
      <c r="BM502" s="368" t="n"/>
      <c r="BN502" s="368" t="n"/>
      <c r="BO502" s="368" t="n"/>
      <c r="BP502" s="368" t="n"/>
      <c r="BQ502" s="320" t="n"/>
      <c r="BR502" s="368" t="n"/>
      <c r="BS502" s="368" t="n"/>
      <c r="BT502" s="368" t="n"/>
      <c r="BU502" s="368" t="n"/>
      <c r="BV502" s="368" t="n"/>
      <c r="BW502" s="368" t="n"/>
      <c r="BX502" s="368" t="n"/>
      <c r="BY502" s="368" t="n"/>
      <c r="BZ502" s="368" t="n"/>
      <c r="CA502" s="368" t="n"/>
      <c r="CB502" s="368" t="n"/>
      <c r="CC502" s="368" t="n"/>
      <c r="CD502" s="368" t="n"/>
      <c r="CE502" s="368" t="n"/>
      <c r="CF502" s="368" t="n"/>
      <c r="CG502" s="368" t="n"/>
      <c r="CH502" s="368" t="n"/>
      <c r="CI502" s="368" t="n"/>
      <c r="CJ502" s="368" t="n"/>
      <c r="CK502" s="368" t="n"/>
      <c r="CL502" s="368" t="n"/>
      <c r="CM502" s="368" t="n"/>
      <c r="CN502" s="368" t="n"/>
      <c r="CO502" s="368" t="n"/>
      <c r="CP502" s="368" t="n"/>
      <c r="CQ502" s="368" t="n"/>
      <c r="CR502" s="368" t="n"/>
      <c r="CS502" s="368" t="n"/>
      <c r="CT502" s="368" t="n"/>
      <c r="CU502" s="368" t="n"/>
      <c r="CV502" s="368" t="n"/>
      <c r="CW502" s="368" t="n"/>
      <c r="CX502" s="368" t="n"/>
      <c r="CY502" s="368" t="n"/>
      <c r="CZ502" s="368" t="n"/>
      <c r="DA502" s="368" t="n"/>
      <c r="DB502" s="368" t="n"/>
      <c r="DC502" s="368" t="n"/>
      <c r="DD502" s="368" t="n"/>
    </row>
    <row r="503">
      <c r="A503" s="368" t="n"/>
      <c r="B503" s="368" t="n"/>
      <c r="C503" s="368" t="n"/>
      <c r="D503" s="368" t="n"/>
      <c r="E503" s="368" t="n"/>
      <c r="F503" s="368" t="n"/>
      <c r="G503" s="318" t="n"/>
      <c r="H503" s="368" t="n"/>
      <c r="I503" s="368" t="n"/>
      <c r="J503" s="368" t="n"/>
      <c r="K503" s="368" t="n"/>
      <c r="L503" s="368" t="n"/>
      <c r="M503" s="368" t="n"/>
      <c r="N503" s="368" t="n"/>
      <c r="O503" s="368" t="n"/>
      <c r="P503" s="368" t="n"/>
      <c r="Q503" s="368" t="n"/>
      <c r="R503" s="368" t="n"/>
      <c r="S503" s="368" t="n"/>
      <c r="T503" s="368" t="n"/>
      <c r="U503" s="368" t="n"/>
      <c r="V503" s="368" t="n"/>
      <c r="W503" s="368" t="n"/>
      <c r="X503" s="368" t="n"/>
      <c r="Y503" s="368" t="n"/>
      <c r="Z503" s="368" t="n"/>
      <c r="AA503" s="368" t="n"/>
      <c r="AB503" s="368" t="n"/>
      <c r="AC503" s="368" t="n"/>
      <c r="AD503" s="368" t="n"/>
      <c r="AE503" s="368" t="n"/>
      <c r="AF503" s="368" t="n"/>
      <c r="AG503" s="368" t="n"/>
      <c r="AH503" s="368" t="n"/>
      <c r="AI503" s="368" t="n"/>
      <c r="AJ503" s="368" t="n"/>
      <c r="AK503" s="368" t="n"/>
      <c r="AL503" s="368" t="n"/>
      <c r="AM503" s="368" t="n"/>
      <c r="AN503" s="368" t="n"/>
      <c r="AO503" s="368" t="n"/>
      <c r="AP503" s="319" t="n"/>
      <c r="AQ503" s="368" t="n"/>
      <c r="AR503" s="368" t="n"/>
      <c r="AS503" s="368" t="n"/>
      <c r="AT503" s="368" t="n"/>
      <c r="AU503" s="368" t="n"/>
      <c r="AV503" s="368" t="n"/>
      <c r="AW503" s="368" t="n"/>
      <c r="AX503" s="368" t="n"/>
      <c r="AY503" s="368" t="n"/>
      <c r="AZ503" s="368" t="n"/>
      <c r="BA503" s="368" t="n"/>
      <c r="BB503" s="368" t="n"/>
      <c r="BC503" s="368" t="n"/>
      <c r="BD503" s="368" t="n"/>
      <c r="BE503" s="368" t="n"/>
      <c r="BF503" s="368" t="n"/>
      <c r="BG503" s="368" t="n"/>
      <c r="BH503" s="368" t="n"/>
      <c r="BI503" s="368" t="n"/>
      <c r="BJ503" s="368" t="n"/>
      <c r="BK503" s="368" t="n"/>
      <c r="BL503" s="368" t="n"/>
      <c r="BM503" s="368" t="n"/>
      <c r="BN503" s="368" t="n"/>
      <c r="BO503" s="368" t="n"/>
      <c r="BP503" s="368" t="n"/>
      <c r="BQ503" s="320" t="n"/>
      <c r="BR503" s="368" t="n"/>
      <c r="BS503" s="368" t="n"/>
      <c r="BT503" s="368" t="n"/>
      <c r="BU503" s="368" t="n"/>
      <c r="BV503" s="368" t="n"/>
      <c r="BW503" s="368" t="n"/>
      <c r="BX503" s="368" t="n"/>
      <c r="BY503" s="368" t="n"/>
      <c r="BZ503" s="368" t="n"/>
      <c r="CA503" s="368" t="n"/>
      <c r="CB503" s="368" t="n"/>
      <c r="CC503" s="368" t="n"/>
      <c r="CD503" s="368" t="n"/>
      <c r="CE503" s="368" t="n"/>
      <c r="CF503" s="368" t="n"/>
      <c r="CG503" s="368" t="n"/>
      <c r="CH503" s="368" t="n"/>
      <c r="CI503" s="368" t="n"/>
      <c r="CJ503" s="368" t="n"/>
      <c r="CK503" s="368" t="n"/>
      <c r="CL503" s="368" t="n"/>
      <c r="CM503" s="368" t="n"/>
      <c r="CN503" s="368" t="n"/>
      <c r="CO503" s="368" t="n"/>
      <c r="CP503" s="368" t="n"/>
      <c r="CQ503" s="368" t="n"/>
      <c r="CR503" s="368" t="n"/>
      <c r="CS503" s="368" t="n"/>
      <c r="CT503" s="368" t="n"/>
      <c r="CU503" s="368" t="n"/>
      <c r="CV503" s="368" t="n"/>
      <c r="CW503" s="368" t="n"/>
      <c r="CX503" s="368" t="n"/>
      <c r="CY503" s="368" t="n"/>
      <c r="CZ503" s="368" t="n"/>
      <c r="DA503" s="368" t="n"/>
      <c r="DB503" s="368" t="n"/>
      <c r="DC503" s="368" t="n"/>
      <c r="DD503" s="368" t="n"/>
    </row>
    <row r="504">
      <c r="A504" s="368" t="n"/>
      <c r="B504" s="368" t="n"/>
      <c r="C504" s="368" t="n"/>
      <c r="D504" s="368" t="n"/>
      <c r="E504" s="368" t="n"/>
      <c r="F504" s="368" t="n"/>
      <c r="G504" s="318" t="n"/>
      <c r="H504" s="368" t="n"/>
      <c r="I504" s="368" t="n"/>
      <c r="J504" s="368" t="n"/>
      <c r="K504" s="368" t="n"/>
      <c r="L504" s="368" t="n"/>
      <c r="M504" s="368" t="n"/>
      <c r="N504" s="368" t="n"/>
      <c r="O504" s="368" t="n"/>
      <c r="P504" s="368" t="n"/>
      <c r="Q504" s="368" t="n"/>
      <c r="R504" s="368" t="n"/>
      <c r="S504" s="368" t="n"/>
      <c r="T504" s="368" t="n"/>
      <c r="U504" s="368" t="n"/>
      <c r="V504" s="368" t="n"/>
      <c r="W504" s="368" t="n"/>
      <c r="X504" s="368" t="n"/>
      <c r="Y504" s="368" t="n"/>
      <c r="Z504" s="368" t="n"/>
      <c r="AA504" s="368" t="n"/>
      <c r="AB504" s="368" t="n"/>
      <c r="AC504" s="368" t="n"/>
      <c r="AD504" s="368" t="n"/>
      <c r="AE504" s="368" t="n"/>
      <c r="AF504" s="368" t="n"/>
      <c r="AG504" s="368" t="n"/>
      <c r="AH504" s="368" t="n"/>
      <c r="AI504" s="368" t="n"/>
      <c r="AJ504" s="368" t="n"/>
      <c r="AK504" s="368" t="n"/>
      <c r="AL504" s="368" t="n"/>
      <c r="AM504" s="368" t="n"/>
      <c r="AN504" s="368" t="n"/>
      <c r="AO504" s="368" t="n"/>
      <c r="AP504" s="319" t="n"/>
      <c r="AQ504" s="368" t="n"/>
      <c r="AR504" s="368" t="n"/>
      <c r="AS504" s="368" t="n"/>
      <c r="AT504" s="368" t="n"/>
      <c r="AU504" s="368" t="n"/>
      <c r="AV504" s="368" t="n"/>
      <c r="AW504" s="368" t="n"/>
      <c r="AX504" s="368" t="n"/>
      <c r="AY504" s="368" t="n"/>
      <c r="AZ504" s="368" t="n"/>
      <c r="BA504" s="368" t="n"/>
      <c r="BB504" s="368" t="n"/>
      <c r="BC504" s="368" t="n"/>
      <c r="BD504" s="368" t="n"/>
      <c r="BE504" s="368" t="n"/>
      <c r="BF504" s="368" t="n"/>
      <c r="BG504" s="368" t="n"/>
      <c r="BH504" s="368" t="n"/>
      <c r="BI504" s="368" t="n"/>
      <c r="BJ504" s="368" t="n"/>
      <c r="BK504" s="368" t="n"/>
      <c r="BL504" s="368" t="n"/>
      <c r="BM504" s="368" t="n"/>
      <c r="BN504" s="368" t="n"/>
      <c r="BO504" s="368" t="n"/>
      <c r="BP504" s="368" t="n"/>
      <c r="BQ504" s="320" t="n"/>
      <c r="BR504" s="368" t="n"/>
      <c r="BS504" s="368" t="n"/>
      <c r="BT504" s="368" t="n"/>
      <c r="BU504" s="368" t="n"/>
      <c r="BV504" s="368" t="n"/>
      <c r="BW504" s="368" t="n"/>
      <c r="BX504" s="368" t="n"/>
      <c r="BY504" s="368" t="n"/>
      <c r="BZ504" s="368" t="n"/>
      <c r="CA504" s="368" t="n"/>
      <c r="CB504" s="368" t="n"/>
      <c r="CC504" s="368" t="n"/>
      <c r="CD504" s="368" t="n"/>
      <c r="CE504" s="368" t="n"/>
      <c r="CF504" s="368" t="n"/>
      <c r="CG504" s="368" t="n"/>
      <c r="CH504" s="368" t="n"/>
      <c r="CI504" s="368" t="n"/>
      <c r="CJ504" s="368" t="n"/>
      <c r="CK504" s="368" t="n"/>
      <c r="CL504" s="368" t="n"/>
      <c r="CM504" s="368" t="n"/>
      <c r="CN504" s="368" t="n"/>
      <c r="CO504" s="368" t="n"/>
      <c r="CP504" s="368" t="n"/>
      <c r="CQ504" s="368" t="n"/>
      <c r="CR504" s="368" t="n"/>
      <c r="CS504" s="368" t="n"/>
      <c r="CT504" s="368" t="n"/>
      <c r="CU504" s="368" t="n"/>
      <c r="CV504" s="368" t="n"/>
      <c r="CW504" s="368" t="n"/>
      <c r="CX504" s="368" t="n"/>
      <c r="CY504" s="368" t="n"/>
      <c r="CZ504" s="368" t="n"/>
      <c r="DA504" s="368" t="n"/>
      <c r="DB504" s="368" t="n"/>
      <c r="DC504" s="368" t="n"/>
      <c r="DD504" s="368" t="n"/>
    </row>
    <row r="505">
      <c r="A505" s="368" t="n"/>
      <c r="B505" s="368" t="n"/>
      <c r="C505" s="368" t="n"/>
      <c r="D505" s="368" t="n"/>
      <c r="E505" s="368" t="n"/>
      <c r="F505" s="368" t="n"/>
      <c r="G505" s="318" t="n"/>
      <c r="H505" s="368" t="n"/>
      <c r="I505" s="368" t="n"/>
      <c r="J505" s="368" t="n"/>
      <c r="K505" s="368" t="n"/>
      <c r="L505" s="368" t="n"/>
      <c r="M505" s="368" t="n"/>
      <c r="N505" s="368" t="n"/>
      <c r="O505" s="368" t="n"/>
      <c r="P505" s="368" t="n"/>
      <c r="Q505" s="368" t="n"/>
      <c r="R505" s="368" t="n"/>
      <c r="S505" s="368" t="n"/>
      <c r="T505" s="368" t="n"/>
      <c r="U505" s="368" t="n"/>
      <c r="V505" s="368" t="n"/>
      <c r="W505" s="368" t="n"/>
      <c r="X505" s="368" t="n"/>
      <c r="Y505" s="368" t="n"/>
      <c r="Z505" s="368" t="n"/>
      <c r="AA505" s="368" t="n"/>
      <c r="AB505" s="368" t="n"/>
      <c r="AC505" s="368" t="n"/>
      <c r="AD505" s="368" t="n"/>
      <c r="AE505" s="368" t="n"/>
      <c r="AF505" s="368" t="n"/>
      <c r="AG505" s="368" t="n"/>
      <c r="AH505" s="368" t="n"/>
      <c r="AI505" s="368" t="n"/>
      <c r="AJ505" s="368" t="n"/>
      <c r="AK505" s="368" t="n"/>
      <c r="AL505" s="368" t="n"/>
      <c r="AM505" s="368" t="n"/>
      <c r="AN505" s="368" t="n"/>
      <c r="AO505" s="368" t="n"/>
      <c r="AP505" s="319" t="n"/>
      <c r="AQ505" s="368" t="n"/>
      <c r="AR505" s="368" t="n"/>
      <c r="AS505" s="368" t="n"/>
      <c r="AT505" s="368" t="n"/>
      <c r="AU505" s="368" t="n"/>
      <c r="AV505" s="368" t="n"/>
      <c r="AW505" s="368" t="n"/>
      <c r="AX505" s="368" t="n"/>
      <c r="AY505" s="368" t="n"/>
      <c r="AZ505" s="368" t="n"/>
      <c r="BA505" s="368" t="n"/>
      <c r="BB505" s="368" t="n"/>
      <c r="BC505" s="368" t="n"/>
      <c r="BD505" s="368" t="n"/>
      <c r="BE505" s="368" t="n"/>
      <c r="BF505" s="368" t="n"/>
      <c r="BG505" s="368" t="n"/>
      <c r="BH505" s="368" t="n"/>
      <c r="BI505" s="368" t="n"/>
      <c r="BJ505" s="368" t="n"/>
      <c r="BK505" s="368" t="n"/>
      <c r="BL505" s="368" t="n"/>
      <c r="BM505" s="368" t="n"/>
      <c r="BN505" s="368" t="n"/>
      <c r="BO505" s="368" t="n"/>
      <c r="BP505" s="368" t="n"/>
      <c r="BQ505" s="320" t="n"/>
      <c r="BR505" s="368" t="n"/>
      <c r="BS505" s="368" t="n"/>
      <c r="BT505" s="368" t="n"/>
      <c r="BU505" s="368" t="n"/>
      <c r="BV505" s="368" t="n"/>
      <c r="BW505" s="368" t="n"/>
      <c r="BX505" s="368" t="n"/>
      <c r="BY505" s="368" t="n"/>
      <c r="BZ505" s="368" t="n"/>
      <c r="CA505" s="368" t="n"/>
      <c r="CB505" s="368" t="n"/>
      <c r="CC505" s="368" t="n"/>
      <c r="CD505" s="368" t="n"/>
      <c r="CE505" s="368" t="n"/>
      <c r="CF505" s="368" t="n"/>
      <c r="CG505" s="368" t="n"/>
      <c r="CH505" s="368" t="n"/>
      <c r="CI505" s="368" t="n"/>
      <c r="CJ505" s="368" t="n"/>
      <c r="CK505" s="368" t="n"/>
      <c r="CL505" s="368" t="n"/>
      <c r="CM505" s="368" t="n"/>
      <c r="CN505" s="368" t="n"/>
      <c r="CO505" s="368" t="n"/>
      <c r="CP505" s="368" t="n"/>
      <c r="CQ505" s="368" t="n"/>
      <c r="CR505" s="368" t="n"/>
      <c r="CS505" s="368" t="n"/>
      <c r="CT505" s="368" t="n"/>
      <c r="CU505" s="368" t="n"/>
      <c r="CV505" s="368" t="n"/>
      <c r="CW505" s="368" t="n"/>
      <c r="CX505" s="368" t="n"/>
      <c r="CY505" s="368" t="n"/>
      <c r="CZ505" s="368" t="n"/>
      <c r="DA505" s="368" t="n"/>
      <c r="DB505" s="368" t="n"/>
      <c r="DC505" s="368" t="n"/>
      <c r="DD505" s="368" t="n"/>
    </row>
    <row r="506">
      <c r="A506" s="368" t="n"/>
      <c r="B506" s="368" t="n"/>
      <c r="C506" s="368" t="n"/>
      <c r="D506" s="368" t="n"/>
      <c r="E506" s="368" t="n"/>
      <c r="F506" s="368" t="n"/>
      <c r="G506" s="318" t="n"/>
      <c r="H506" s="368" t="n"/>
      <c r="I506" s="368" t="n"/>
      <c r="J506" s="368" t="n"/>
      <c r="K506" s="368" t="n"/>
      <c r="L506" s="368" t="n"/>
      <c r="M506" s="368" t="n"/>
      <c r="N506" s="368" t="n"/>
      <c r="O506" s="368" t="n"/>
      <c r="P506" s="368" t="n"/>
      <c r="Q506" s="368" t="n"/>
      <c r="R506" s="368" t="n"/>
      <c r="S506" s="368" t="n"/>
      <c r="T506" s="368" t="n"/>
      <c r="U506" s="368" t="n"/>
      <c r="V506" s="368" t="n"/>
      <c r="W506" s="368" t="n"/>
      <c r="X506" s="368" t="n"/>
      <c r="Y506" s="368" t="n"/>
      <c r="Z506" s="368" t="n"/>
      <c r="AA506" s="368" t="n"/>
      <c r="AB506" s="368" t="n"/>
      <c r="AC506" s="368" t="n"/>
      <c r="AD506" s="368" t="n"/>
      <c r="AE506" s="368" t="n"/>
      <c r="AF506" s="368" t="n"/>
      <c r="AG506" s="368" t="n"/>
      <c r="AH506" s="368" t="n"/>
      <c r="AI506" s="368" t="n"/>
      <c r="AJ506" s="368" t="n"/>
      <c r="AK506" s="368" t="n"/>
      <c r="AL506" s="368" t="n"/>
      <c r="AM506" s="368" t="n"/>
      <c r="AN506" s="368" t="n"/>
      <c r="AO506" s="368" t="n"/>
      <c r="AP506" s="319" t="n"/>
      <c r="AQ506" s="368" t="n"/>
      <c r="AR506" s="368" t="n"/>
      <c r="AS506" s="368" t="n"/>
      <c r="AT506" s="368" t="n"/>
      <c r="AU506" s="368" t="n"/>
      <c r="AV506" s="368" t="n"/>
      <c r="AW506" s="368" t="n"/>
      <c r="AX506" s="368" t="n"/>
      <c r="AY506" s="368" t="n"/>
      <c r="AZ506" s="368" t="n"/>
      <c r="BA506" s="368" t="n"/>
      <c r="BB506" s="368" t="n"/>
      <c r="BC506" s="368" t="n"/>
      <c r="BD506" s="368" t="n"/>
      <c r="BE506" s="368" t="n"/>
      <c r="BF506" s="368" t="n"/>
      <c r="BG506" s="368" t="n"/>
      <c r="BH506" s="368" t="n"/>
      <c r="BI506" s="368" t="n"/>
      <c r="BJ506" s="368" t="n"/>
      <c r="BK506" s="368" t="n"/>
      <c r="BL506" s="368" t="n"/>
      <c r="BM506" s="368" t="n"/>
      <c r="BN506" s="368" t="n"/>
      <c r="BO506" s="368" t="n"/>
      <c r="BP506" s="368" t="n"/>
      <c r="BQ506" s="320" t="n"/>
      <c r="BR506" s="368" t="n"/>
      <c r="BS506" s="368" t="n"/>
      <c r="BT506" s="368" t="n"/>
      <c r="BU506" s="368" t="n"/>
      <c r="BV506" s="368" t="n"/>
      <c r="BW506" s="368" t="n"/>
      <c r="BX506" s="368" t="n"/>
      <c r="BY506" s="368" t="n"/>
      <c r="BZ506" s="368" t="n"/>
      <c r="CA506" s="368" t="n"/>
      <c r="CB506" s="368" t="n"/>
      <c r="CC506" s="368" t="n"/>
      <c r="CD506" s="368" t="n"/>
      <c r="CE506" s="368" t="n"/>
      <c r="CF506" s="368" t="n"/>
      <c r="CG506" s="368" t="n"/>
      <c r="CH506" s="368" t="n"/>
      <c r="CI506" s="368" t="n"/>
      <c r="CJ506" s="368" t="n"/>
      <c r="CK506" s="368" t="n"/>
      <c r="CL506" s="368" t="n"/>
      <c r="CM506" s="368" t="n"/>
      <c r="CN506" s="368" t="n"/>
      <c r="CO506" s="368" t="n"/>
      <c r="CP506" s="368" t="n"/>
      <c r="CQ506" s="368" t="n"/>
      <c r="CR506" s="368" t="n"/>
      <c r="CS506" s="368" t="n"/>
      <c r="CT506" s="368" t="n"/>
      <c r="CU506" s="368" t="n"/>
      <c r="CV506" s="368" t="n"/>
      <c r="CW506" s="368" t="n"/>
      <c r="CX506" s="368" t="n"/>
      <c r="CY506" s="368" t="n"/>
      <c r="CZ506" s="368" t="n"/>
      <c r="DA506" s="368" t="n"/>
      <c r="DB506" s="368" t="n"/>
      <c r="DC506" s="368" t="n"/>
      <c r="DD506" s="368" t="n"/>
    </row>
    <row r="507">
      <c r="A507" s="368" t="n"/>
      <c r="B507" s="368" t="n"/>
      <c r="C507" s="368" t="n"/>
      <c r="D507" s="368" t="n"/>
      <c r="E507" s="368" t="n"/>
      <c r="F507" s="368" t="n"/>
      <c r="G507" s="318" t="n"/>
      <c r="H507" s="368" t="n"/>
      <c r="I507" s="368" t="n"/>
      <c r="J507" s="368" t="n"/>
      <c r="K507" s="368" t="n"/>
      <c r="L507" s="368" t="n"/>
      <c r="M507" s="368" t="n"/>
      <c r="N507" s="368" t="n"/>
      <c r="O507" s="368" t="n"/>
      <c r="P507" s="368" t="n"/>
      <c r="Q507" s="368" t="n"/>
      <c r="R507" s="368" t="n"/>
      <c r="S507" s="368" t="n"/>
      <c r="T507" s="368" t="n"/>
      <c r="U507" s="368" t="n"/>
      <c r="V507" s="368" t="n"/>
      <c r="W507" s="368" t="n"/>
      <c r="X507" s="368" t="n"/>
      <c r="Y507" s="368" t="n"/>
      <c r="Z507" s="368" t="n"/>
      <c r="AA507" s="368" t="n"/>
      <c r="AB507" s="368" t="n"/>
      <c r="AC507" s="368" t="n"/>
      <c r="AD507" s="368" t="n"/>
      <c r="AE507" s="368" t="n"/>
      <c r="AF507" s="368" t="n"/>
      <c r="AG507" s="368" t="n"/>
      <c r="AH507" s="368" t="n"/>
      <c r="AI507" s="368" t="n"/>
      <c r="AJ507" s="368" t="n"/>
      <c r="AK507" s="368" t="n"/>
      <c r="AL507" s="368" t="n"/>
      <c r="AM507" s="368" t="n"/>
      <c r="AN507" s="368" t="n"/>
      <c r="AO507" s="368" t="n"/>
      <c r="AP507" s="319" t="n"/>
      <c r="AQ507" s="368" t="n"/>
      <c r="AR507" s="368" t="n"/>
      <c r="AS507" s="368" t="n"/>
      <c r="AT507" s="368" t="n"/>
      <c r="AU507" s="368" t="n"/>
      <c r="AV507" s="368" t="n"/>
      <c r="AW507" s="368" t="n"/>
      <c r="AX507" s="368" t="n"/>
      <c r="AY507" s="368" t="n"/>
      <c r="AZ507" s="368" t="n"/>
      <c r="BA507" s="368" t="n"/>
      <c r="BB507" s="368" t="n"/>
      <c r="BC507" s="368" t="n"/>
      <c r="BD507" s="368" t="n"/>
      <c r="BE507" s="368" t="n"/>
      <c r="BF507" s="368" t="n"/>
      <c r="BG507" s="368" t="n"/>
      <c r="BH507" s="368" t="n"/>
      <c r="BI507" s="368" t="n"/>
      <c r="BJ507" s="368" t="n"/>
      <c r="BK507" s="368" t="n"/>
      <c r="BL507" s="368" t="n"/>
      <c r="BM507" s="368" t="n"/>
      <c r="BN507" s="368" t="n"/>
      <c r="BO507" s="368" t="n"/>
      <c r="BP507" s="368" t="n"/>
      <c r="BQ507" s="320" t="n"/>
      <c r="BR507" s="368" t="n"/>
      <c r="BS507" s="368" t="n"/>
      <c r="BT507" s="368" t="n"/>
      <c r="BU507" s="368" t="n"/>
      <c r="BV507" s="368" t="n"/>
      <c r="BW507" s="368" t="n"/>
      <c r="BX507" s="368" t="n"/>
      <c r="BY507" s="368" t="n"/>
      <c r="BZ507" s="368" t="n"/>
      <c r="CA507" s="368" t="n"/>
      <c r="CB507" s="368" t="n"/>
      <c r="CC507" s="368" t="n"/>
      <c r="CD507" s="368" t="n"/>
      <c r="CE507" s="368" t="n"/>
      <c r="CF507" s="368" t="n"/>
      <c r="CG507" s="368" t="n"/>
      <c r="CH507" s="368" t="n"/>
      <c r="CI507" s="368" t="n"/>
      <c r="CJ507" s="368" t="n"/>
      <c r="CK507" s="368" t="n"/>
      <c r="CL507" s="368" t="n"/>
      <c r="CM507" s="368" t="n"/>
      <c r="CN507" s="368" t="n"/>
      <c r="CO507" s="368" t="n"/>
      <c r="CP507" s="368" t="n"/>
      <c r="CQ507" s="368" t="n"/>
      <c r="CR507" s="368" t="n"/>
      <c r="CS507" s="368" t="n"/>
      <c r="CT507" s="368" t="n"/>
      <c r="CU507" s="368" t="n"/>
      <c r="CV507" s="368" t="n"/>
      <c r="CW507" s="368" t="n"/>
      <c r="CX507" s="368" t="n"/>
      <c r="CY507" s="368" t="n"/>
      <c r="CZ507" s="368" t="n"/>
      <c r="DA507" s="368" t="n"/>
      <c r="DB507" s="368" t="n"/>
      <c r="DC507" s="368" t="n"/>
      <c r="DD507" s="368" t="n"/>
    </row>
    <row r="508">
      <c r="A508" s="368" t="n"/>
      <c r="B508" s="368" t="n"/>
      <c r="C508" s="368" t="n"/>
      <c r="D508" s="368" t="n"/>
      <c r="E508" s="368" t="n"/>
      <c r="F508" s="368" t="n"/>
      <c r="G508" s="318" t="n"/>
      <c r="H508" s="368" t="n"/>
      <c r="I508" s="368" t="n"/>
      <c r="J508" s="368" t="n"/>
      <c r="K508" s="368" t="n"/>
      <c r="L508" s="368" t="n"/>
      <c r="M508" s="368" t="n"/>
      <c r="N508" s="368" t="n"/>
      <c r="O508" s="368" t="n"/>
      <c r="P508" s="368" t="n"/>
      <c r="Q508" s="368" t="n"/>
      <c r="R508" s="368" t="n"/>
      <c r="S508" s="368" t="n"/>
      <c r="T508" s="368" t="n"/>
      <c r="U508" s="368" t="n"/>
      <c r="V508" s="368" t="n"/>
      <c r="W508" s="368" t="n"/>
      <c r="X508" s="368" t="n"/>
      <c r="Y508" s="368" t="n"/>
      <c r="Z508" s="368" t="n"/>
      <c r="AA508" s="368" t="n"/>
      <c r="AB508" s="368" t="n"/>
      <c r="AC508" s="368" t="n"/>
      <c r="AD508" s="368" t="n"/>
      <c r="AE508" s="368" t="n"/>
      <c r="AF508" s="368" t="n"/>
      <c r="AG508" s="368" t="n"/>
      <c r="AH508" s="368" t="n"/>
      <c r="AI508" s="368" t="n"/>
      <c r="AJ508" s="368" t="n"/>
      <c r="AK508" s="368" t="n"/>
      <c r="AL508" s="368" t="n"/>
      <c r="AM508" s="368" t="n"/>
      <c r="AN508" s="368" t="n"/>
      <c r="AO508" s="368" t="n"/>
      <c r="AP508" s="319" t="n"/>
      <c r="AQ508" s="368" t="n"/>
      <c r="AR508" s="368" t="n"/>
      <c r="AS508" s="368" t="n"/>
      <c r="AT508" s="368" t="n"/>
      <c r="AU508" s="368" t="n"/>
      <c r="AV508" s="368" t="n"/>
      <c r="AW508" s="368" t="n"/>
      <c r="AX508" s="368" t="n"/>
      <c r="AY508" s="368" t="n"/>
      <c r="AZ508" s="368" t="n"/>
      <c r="BA508" s="368" t="n"/>
      <c r="BB508" s="368" t="n"/>
      <c r="BC508" s="368" t="n"/>
      <c r="BD508" s="368" t="n"/>
      <c r="BE508" s="368" t="n"/>
      <c r="BF508" s="368" t="n"/>
      <c r="BG508" s="368" t="n"/>
      <c r="BH508" s="368" t="n"/>
      <c r="BI508" s="368" t="n"/>
      <c r="BJ508" s="368" t="n"/>
      <c r="BK508" s="368" t="n"/>
      <c r="BL508" s="368" t="n"/>
      <c r="BM508" s="368" t="n"/>
      <c r="BN508" s="368" t="n"/>
      <c r="BO508" s="368" t="n"/>
      <c r="BP508" s="368" t="n"/>
      <c r="BQ508" s="320" t="n"/>
      <c r="BR508" s="368" t="n"/>
      <c r="BS508" s="368" t="n"/>
      <c r="BT508" s="368" t="n"/>
      <c r="BU508" s="368" t="n"/>
      <c r="BV508" s="368" t="n"/>
      <c r="BW508" s="368" t="n"/>
      <c r="BX508" s="368" t="n"/>
      <c r="BY508" s="368" t="n"/>
      <c r="BZ508" s="368" t="n"/>
      <c r="CA508" s="368" t="n"/>
      <c r="CB508" s="368" t="n"/>
      <c r="CC508" s="368" t="n"/>
      <c r="CD508" s="368" t="n"/>
      <c r="CE508" s="368" t="n"/>
      <c r="CF508" s="368" t="n"/>
      <c r="CG508" s="368" t="n"/>
      <c r="CH508" s="368" t="n"/>
      <c r="CI508" s="368" t="n"/>
      <c r="CJ508" s="368" t="n"/>
      <c r="CK508" s="368" t="n"/>
      <c r="CL508" s="368" t="n"/>
      <c r="CM508" s="368" t="n"/>
      <c r="CN508" s="368" t="n"/>
      <c r="CO508" s="368" t="n"/>
      <c r="CP508" s="368" t="n"/>
      <c r="CQ508" s="368" t="n"/>
      <c r="CR508" s="368" t="n"/>
      <c r="CS508" s="368" t="n"/>
      <c r="CT508" s="368" t="n"/>
      <c r="CU508" s="368" t="n"/>
      <c r="CV508" s="368" t="n"/>
      <c r="CW508" s="368" t="n"/>
      <c r="CX508" s="368" t="n"/>
      <c r="CY508" s="368" t="n"/>
      <c r="CZ508" s="368" t="n"/>
      <c r="DA508" s="368" t="n"/>
      <c r="DB508" s="368" t="n"/>
      <c r="DC508" s="368" t="n"/>
      <c r="DD508" s="368" t="n"/>
    </row>
    <row r="509">
      <c r="A509" s="368" t="n"/>
      <c r="B509" s="368" t="n"/>
      <c r="C509" s="368" t="n"/>
      <c r="D509" s="368" t="n"/>
      <c r="E509" s="368" t="n"/>
      <c r="F509" s="368" t="n"/>
      <c r="G509" s="318" t="n"/>
      <c r="H509" s="368" t="n"/>
      <c r="I509" s="368" t="n"/>
      <c r="J509" s="368" t="n"/>
      <c r="K509" s="368" t="n"/>
      <c r="L509" s="368" t="n"/>
      <c r="M509" s="368" t="n"/>
      <c r="N509" s="368" t="n"/>
      <c r="O509" s="368" t="n"/>
      <c r="P509" s="368" t="n"/>
      <c r="Q509" s="368" t="n"/>
      <c r="R509" s="368" t="n"/>
      <c r="S509" s="368" t="n"/>
      <c r="T509" s="368" t="n"/>
      <c r="U509" s="368" t="n"/>
      <c r="V509" s="368" t="n"/>
      <c r="W509" s="368" t="n"/>
      <c r="X509" s="368" t="n"/>
      <c r="Y509" s="368" t="n"/>
      <c r="Z509" s="368" t="n"/>
      <c r="AA509" s="368" t="n"/>
      <c r="AB509" s="368" t="n"/>
      <c r="AC509" s="368" t="n"/>
      <c r="AD509" s="368" t="n"/>
      <c r="AE509" s="368" t="n"/>
      <c r="AF509" s="368" t="n"/>
      <c r="AG509" s="368" t="n"/>
      <c r="AH509" s="368" t="n"/>
      <c r="AI509" s="368" t="n"/>
      <c r="AJ509" s="368" t="n"/>
      <c r="AK509" s="368" t="n"/>
      <c r="AL509" s="368" t="n"/>
      <c r="AM509" s="368" t="n"/>
      <c r="AN509" s="368" t="n"/>
      <c r="AO509" s="368" t="n"/>
      <c r="AP509" s="319" t="n"/>
      <c r="AQ509" s="368" t="n"/>
      <c r="AR509" s="368" t="n"/>
      <c r="AS509" s="368" t="n"/>
      <c r="AT509" s="368" t="n"/>
      <c r="AU509" s="368" t="n"/>
      <c r="AV509" s="368" t="n"/>
      <c r="AW509" s="368" t="n"/>
      <c r="AX509" s="368" t="n"/>
      <c r="AY509" s="368" t="n"/>
      <c r="AZ509" s="368" t="n"/>
      <c r="BA509" s="368" t="n"/>
      <c r="BB509" s="368" t="n"/>
      <c r="BC509" s="368" t="n"/>
      <c r="BD509" s="368" t="n"/>
      <c r="BE509" s="368" t="n"/>
      <c r="BF509" s="368" t="n"/>
      <c r="BG509" s="368" t="n"/>
      <c r="BH509" s="368" t="n"/>
      <c r="BI509" s="368" t="n"/>
      <c r="BJ509" s="368" t="n"/>
      <c r="BK509" s="368" t="n"/>
      <c r="BL509" s="368" t="n"/>
      <c r="BM509" s="368" t="n"/>
      <c r="BN509" s="368" t="n"/>
      <c r="BO509" s="368" t="n"/>
      <c r="BP509" s="368" t="n"/>
      <c r="BQ509" s="320" t="n"/>
      <c r="BR509" s="368" t="n"/>
      <c r="BS509" s="368" t="n"/>
      <c r="BT509" s="368" t="n"/>
      <c r="BU509" s="368" t="n"/>
      <c r="BV509" s="368" t="n"/>
      <c r="BW509" s="368" t="n"/>
      <c r="BX509" s="368" t="n"/>
      <c r="BY509" s="368" t="n"/>
      <c r="BZ509" s="368" t="n"/>
      <c r="CA509" s="368" t="n"/>
      <c r="CB509" s="368" t="n"/>
      <c r="CC509" s="368" t="n"/>
      <c r="CD509" s="368" t="n"/>
      <c r="CE509" s="368" t="n"/>
      <c r="CF509" s="368" t="n"/>
      <c r="CG509" s="368" t="n"/>
      <c r="CH509" s="368" t="n"/>
      <c r="CI509" s="368" t="n"/>
      <c r="CJ509" s="368" t="n"/>
      <c r="CK509" s="368" t="n"/>
      <c r="CL509" s="368" t="n"/>
      <c r="CM509" s="368" t="n"/>
      <c r="CN509" s="368" t="n"/>
      <c r="CO509" s="368" t="n"/>
      <c r="CP509" s="368" t="n"/>
      <c r="CQ509" s="368" t="n"/>
      <c r="CR509" s="368" t="n"/>
      <c r="CS509" s="368" t="n"/>
      <c r="CT509" s="368" t="n"/>
      <c r="CU509" s="368" t="n"/>
      <c r="CV509" s="368" t="n"/>
      <c r="CW509" s="368" t="n"/>
      <c r="CX509" s="368" t="n"/>
      <c r="CY509" s="368" t="n"/>
      <c r="CZ509" s="368" t="n"/>
      <c r="DA509" s="368" t="n"/>
      <c r="DB509" s="368" t="n"/>
      <c r="DC509" s="368" t="n"/>
      <c r="DD509" s="368" t="n"/>
    </row>
    <row r="510">
      <c r="A510" s="368" t="n"/>
      <c r="B510" s="368" t="n"/>
      <c r="C510" s="368" t="n"/>
      <c r="D510" s="368" t="n"/>
      <c r="E510" s="368" t="n"/>
      <c r="F510" s="368" t="n"/>
      <c r="G510" s="318" t="n"/>
      <c r="H510" s="368" t="n"/>
      <c r="I510" s="368" t="n"/>
      <c r="J510" s="368" t="n"/>
      <c r="K510" s="368" t="n"/>
      <c r="L510" s="368" t="n"/>
      <c r="M510" s="368" t="n"/>
      <c r="N510" s="368" t="n"/>
      <c r="O510" s="368" t="n"/>
      <c r="P510" s="368" t="n"/>
      <c r="Q510" s="368" t="n"/>
      <c r="R510" s="368" t="n"/>
      <c r="S510" s="368" t="n"/>
      <c r="T510" s="368" t="n"/>
      <c r="U510" s="368" t="n"/>
      <c r="V510" s="368" t="n"/>
      <c r="W510" s="368" t="n"/>
      <c r="X510" s="368" t="n"/>
      <c r="Y510" s="368" t="n"/>
      <c r="Z510" s="368" t="n"/>
      <c r="AA510" s="368" t="n"/>
      <c r="AB510" s="368" t="n"/>
      <c r="AC510" s="368" t="n"/>
      <c r="AD510" s="368" t="n"/>
      <c r="AE510" s="368" t="n"/>
      <c r="AF510" s="368" t="n"/>
      <c r="AG510" s="368" t="n"/>
      <c r="AH510" s="368" t="n"/>
      <c r="AI510" s="368" t="n"/>
      <c r="AJ510" s="368" t="n"/>
      <c r="AK510" s="368" t="n"/>
      <c r="AL510" s="368" t="n"/>
      <c r="AM510" s="368" t="n"/>
      <c r="AN510" s="368" t="n"/>
      <c r="AO510" s="368" t="n"/>
      <c r="AP510" s="319" t="n"/>
      <c r="AQ510" s="368" t="n"/>
      <c r="AR510" s="368" t="n"/>
      <c r="AS510" s="368" t="n"/>
      <c r="AT510" s="368" t="n"/>
      <c r="AU510" s="368" t="n"/>
      <c r="AV510" s="368" t="n"/>
      <c r="AW510" s="368" t="n"/>
      <c r="AX510" s="368" t="n"/>
      <c r="AY510" s="368" t="n"/>
      <c r="AZ510" s="368" t="n"/>
      <c r="BA510" s="368" t="n"/>
      <c r="BB510" s="368" t="n"/>
      <c r="BC510" s="368" t="n"/>
      <c r="BD510" s="368" t="n"/>
      <c r="BE510" s="368" t="n"/>
      <c r="BF510" s="368" t="n"/>
      <c r="BG510" s="368" t="n"/>
      <c r="BH510" s="368" t="n"/>
      <c r="BI510" s="368" t="n"/>
      <c r="BJ510" s="368" t="n"/>
      <c r="BK510" s="368" t="n"/>
      <c r="BL510" s="368" t="n"/>
      <c r="BM510" s="368" t="n"/>
      <c r="BN510" s="368" t="n"/>
      <c r="BO510" s="368" t="n"/>
      <c r="BP510" s="368" t="n"/>
      <c r="BQ510" s="320" t="n"/>
      <c r="BR510" s="368" t="n"/>
      <c r="BS510" s="368" t="n"/>
      <c r="BT510" s="368" t="n"/>
      <c r="BU510" s="368" t="n"/>
      <c r="BV510" s="368" t="n"/>
      <c r="BW510" s="368" t="n"/>
      <c r="BX510" s="368" t="n"/>
      <c r="BY510" s="368" t="n"/>
      <c r="BZ510" s="368" t="n"/>
      <c r="CA510" s="368" t="n"/>
      <c r="CB510" s="368" t="n"/>
      <c r="CC510" s="368" t="n"/>
      <c r="CD510" s="368" t="n"/>
      <c r="CE510" s="368" t="n"/>
      <c r="CF510" s="368" t="n"/>
      <c r="CG510" s="368" t="n"/>
      <c r="CH510" s="368" t="n"/>
      <c r="CI510" s="368" t="n"/>
      <c r="CJ510" s="368" t="n"/>
      <c r="CK510" s="368" t="n"/>
      <c r="CL510" s="368" t="n"/>
      <c r="CM510" s="368" t="n"/>
      <c r="CN510" s="368" t="n"/>
      <c r="CO510" s="368" t="n"/>
      <c r="CP510" s="368" t="n"/>
      <c r="CQ510" s="368" t="n"/>
      <c r="CR510" s="368" t="n"/>
      <c r="CS510" s="368" t="n"/>
      <c r="CT510" s="368" t="n"/>
      <c r="CU510" s="368" t="n"/>
      <c r="CV510" s="368" t="n"/>
      <c r="CW510" s="368" t="n"/>
      <c r="CX510" s="368" t="n"/>
      <c r="CY510" s="368" t="n"/>
      <c r="CZ510" s="368" t="n"/>
      <c r="DA510" s="368" t="n"/>
      <c r="DB510" s="368" t="n"/>
      <c r="DC510" s="368" t="n"/>
      <c r="DD510" s="368" t="n"/>
    </row>
    <row r="511">
      <c r="A511" s="368" t="n"/>
      <c r="B511" s="368" t="n"/>
      <c r="C511" s="368" t="n"/>
      <c r="D511" s="368" t="n"/>
      <c r="E511" s="368" t="n"/>
      <c r="F511" s="368" t="n"/>
      <c r="G511" s="318" t="n"/>
      <c r="H511" s="368" t="n"/>
      <c r="I511" s="368" t="n"/>
      <c r="J511" s="368" t="n"/>
      <c r="K511" s="368" t="n"/>
      <c r="L511" s="368" t="n"/>
      <c r="M511" s="368" t="n"/>
      <c r="N511" s="368" t="n"/>
      <c r="O511" s="368" t="n"/>
      <c r="P511" s="368" t="n"/>
      <c r="Q511" s="368" t="n"/>
      <c r="R511" s="368" t="n"/>
      <c r="S511" s="368" t="n"/>
      <c r="T511" s="368" t="n"/>
      <c r="U511" s="368" t="n"/>
      <c r="V511" s="368" t="n"/>
      <c r="W511" s="368" t="n"/>
      <c r="X511" s="368" t="n"/>
      <c r="Y511" s="368" t="n"/>
      <c r="Z511" s="368" t="n"/>
      <c r="AA511" s="368" t="n"/>
      <c r="AB511" s="368" t="n"/>
      <c r="AC511" s="368" t="n"/>
      <c r="AD511" s="368" t="n"/>
      <c r="AE511" s="368" t="n"/>
      <c r="AF511" s="368" t="n"/>
      <c r="AG511" s="368" t="n"/>
      <c r="AH511" s="368" t="n"/>
      <c r="AI511" s="368" t="n"/>
      <c r="AJ511" s="368" t="n"/>
      <c r="AK511" s="368" t="n"/>
      <c r="AL511" s="368" t="n"/>
      <c r="AM511" s="368" t="n"/>
      <c r="AN511" s="368" t="n"/>
      <c r="AO511" s="368" t="n"/>
      <c r="AP511" s="319" t="n"/>
      <c r="AQ511" s="368" t="n"/>
      <c r="AR511" s="368" t="n"/>
      <c r="AS511" s="368" t="n"/>
      <c r="AT511" s="368" t="n"/>
      <c r="AU511" s="368" t="n"/>
      <c r="AV511" s="368" t="n"/>
      <c r="AW511" s="368" t="n"/>
      <c r="AX511" s="368" t="n"/>
      <c r="AY511" s="368" t="n"/>
      <c r="AZ511" s="368" t="n"/>
      <c r="BA511" s="368" t="n"/>
      <c r="BB511" s="368" t="n"/>
      <c r="BC511" s="368" t="n"/>
      <c r="BD511" s="368" t="n"/>
      <c r="BE511" s="368" t="n"/>
      <c r="BF511" s="368" t="n"/>
      <c r="BG511" s="368" t="n"/>
      <c r="BH511" s="368" t="n"/>
      <c r="BI511" s="368" t="n"/>
      <c r="BJ511" s="368" t="n"/>
      <c r="BK511" s="368" t="n"/>
      <c r="BL511" s="368" t="n"/>
      <c r="BM511" s="368" t="n"/>
      <c r="BN511" s="368" t="n"/>
      <c r="BO511" s="368" t="n"/>
      <c r="BP511" s="368" t="n"/>
      <c r="BQ511" s="320" t="n"/>
      <c r="BR511" s="368" t="n"/>
      <c r="BS511" s="368" t="n"/>
      <c r="BT511" s="368" t="n"/>
      <c r="BU511" s="368" t="n"/>
      <c r="BV511" s="368" t="n"/>
      <c r="BW511" s="368" t="n"/>
      <c r="BX511" s="368" t="n"/>
      <c r="BY511" s="368" t="n"/>
      <c r="BZ511" s="368" t="n"/>
      <c r="CA511" s="368" t="n"/>
      <c r="CB511" s="368" t="n"/>
      <c r="CC511" s="368" t="n"/>
      <c r="CD511" s="368" t="n"/>
      <c r="CE511" s="368" t="n"/>
      <c r="CF511" s="368" t="n"/>
      <c r="CG511" s="368" t="n"/>
      <c r="CH511" s="368" t="n"/>
      <c r="CI511" s="368" t="n"/>
      <c r="CJ511" s="368" t="n"/>
      <c r="CK511" s="368" t="n"/>
      <c r="CL511" s="368" t="n"/>
      <c r="CM511" s="368" t="n"/>
      <c r="CN511" s="368" t="n"/>
      <c r="CO511" s="368" t="n"/>
      <c r="CP511" s="368" t="n"/>
      <c r="CQ511" s="368" t="n"/>
      <c r="CR511" s="368" t="n"/>
      <c r="CS511" s="368" t="n"/>
      <c r="CT511" s="368" t="n"/>
      <c r="CU511" s="368" t="n"/>
      <c r="CV511" s="368" t="n"/>
      <c r="CW511" s="368" t="n"/>
      <c r="CX511" s="368" t="n"/>
      <c r="CY511" s="368" t="n"/>
      <c r="CZ511" s="368" t="n"/>
      <c r="DA511" s="368" t="n"/>
      <c r="DB511" s="368" t="n"/>
      <c r="DC511" s="368" t="n"/>
      <c r="DD511" s="368" t="n"/>
    </row>
    <row r="512">
      <c r="A512" s="368" t="n"/>
      <c r="B512" s="368" t="n"/>
      <c r="C512" s="368" t="n"/>
      <c r="D512" s="368" t="n"/>
      <c r="E512" s="368" t="n"/>
      <c r="F512" s="368" t="n"/>
      <c r="G512" s="318" t="n"/>
      <c r="H512" s="368" t="n"/>
      <c r="I512" s="368" t="n"/>
      <c r="J512" s="368" t="n"/>
      <c r="K512" s="368" t="n"/>
      <c r="L512" s="368" t="n"/>
      <c r="M512" s="368" t="n"/>
      <c r="N512" s="368" t="n"/>
      <c r="O512" s="368" t="n"/>
      <c r="P512" s="368" t="n"/>
      <c r="Q512" s="368" t="n"/>
      <c r="R512" s="368" t="n"/>
      <c r="S512" s="368" t="n"/>
      <c r="T512" s="368" t="n"/>
      <c r="U512" s="368" t="n"/>
      <c r="V512" s="368" t="n"/>
      <c r="W512" s="368" t="n"/>
      <c r="X512" s="368" t="n"/>
      <c r="Y512" s="368" t="n"/>
      <c r="Z512" s="368" t="n"/>
      <c r="AA512" s="368" t="n"/>
      <c r="AB512" s="368" t="n"/>
      <c r="AC512" s="368" t="n"/>
      <c r="AD512" s="368" t="n"/>
      <c r="AE512" s="368" t="n"/>
      <c r="AF512" s="368" t="n"/>
      <c r="AG512" s="368" t="n"/>
      <c r="AH512" s="368" t="n"/>
      <c r="AI512" s="368" t="n"/>
      <c r="AJ512" s="368" t="n"/>
      <c r="AK512" s="368" t="n"/>
      <c r="AL512" s="368" t="n"/>
      <c r="AM512" s="368" t="n"/>
      <c r="AN512" s="368" t="n"/>
      <c r="AO512" s="368" t="n"/>
      <c r="AP512" s="319" t="n"/>
      <c r="AQ512" s="368" t="n"/>
      <c r="AR512" s="368" t="n"/>
      <c r="AS512" s="368" t="n"/>
      <c r="AT512" s="368" t="n"/>
      <c r="AU512" s="368" t="n"/>
      <c r="AV512" s="368" t="n"/>
      <c r="AW512" s="368" t="n"/>
      <c r="AX512" s="368" t="n"/>
      <c r="AY512" s="368" t="n"/>
      <c r="AZ512" s="368" t="n"/>
      <c r="BA512" s="368" t="n"/>
      <c r="BB512" s="368" t="n"/>
      <c r="BC512" s="368" t="n"/>
      <c r="BD512" s="368" t="n"/>
      <c r="BE512" s="368" t="n"/>
      <c r="BF512" s="368" t="n"/>
      <c r="BG512" s="368" t="n"/>
      <c r="BH512" s="368" t="n"/>
      <c r="BI512" s="368" t="n"/>
      <c r="BJ512" s="368" t="n"/>
      <c r="BK512" s="368" t="n"/>
      <c r="BL512" s="368" t="n"/>
      <c r="BM512" s="368" t="n"/>
      <c r="BN512" s="368" t="n"/>
      <c r="BO512" s="368" t="n"/>
      <c r="BP512" s="368" t="n"/>
      <c r="BQ512" s="320" t="n"/>
      <c r="BR512" s="368" t="n"/>
      <c r="BS512" s="368" t="n"/>
      <c r="BT512" s="368" t="n"/>
      <c r="BU512" s="368" t="n"/>
      <c r="BV512" s="368" t="n"/>
      <c r="BW512" s="368" t="n"/>
      <c r="BX512" s="368" t="n"/>
      <c r="BY512" s="368" t="n"/>
      <c r="BZ512" s="368" t="n"/>
      <c r="CA512" s="368" t="n"/>
      <c r="CB512" s="368" t="n"/>
      <c r="CC512" s="368" t="n"/>
      <c r="CD512" s="368" t="n"/>
      <c r="CE512" s="368" t="n"/>
      <c r="CF512" s="368" t="n"/>
      <c r="CG512" s="368" t="n"/>
      <c r="CH512" s="368" t="n"/>
      <c r="CI512" s="368" t="n"/>
      <c r="CJ512" s="368" t="n"/>
      <c r="CK512" s="368" t="n"/>
      <c r="CL512" s="368" t="n"/>
      <c r="CM512" s="368" t="n"/>
      <c r="CN512" s="368" t="n"/>
      <c r="CO512" s="368" t="n"/>
      <c r="CP512" s="368" t="n"/>
      <c r="CQ512" s="368" t="n"/>
      <c r="CR512" s="368" t="n"/>
      <c r="CS512" s="368" t="n"/>
      <c r="CT512" s="368" t="n"/>
      <c r="CU512" s="368" t="n"/>
      <c r="CV512" s="368" t="n"/>
      <c r="CW512" s="368" t="n"/>
      <c r="CX512" s="368" t="n"/>
      <c r="CY512" s="368" t="n"/>
      <c r="CZ512" s="368" t="n"/>
      <c r="DA512" s="368" t="n"/>
      <c r="DB512" s="368" t="n"/>
      <c r="DC512" s="368" t="n"/>
      <c r="DD512" s="368" t="n"/>
    </row>
    <row r="513">
      <c r="A513" s="368" t="n"/>
      <c r="B513" s="368" t="n"/>
      <c r="C513" s="368" t="n"/>
      <c r="D513" s="368" t="n"/>
      <c r="E513" s="368" t="n"/>
      <c r="F513" s="368" t="n"/>
      <c r="G513" s="318" t="n"/>
      <c r="H513" s="368" t="n"/>
      <c r="I513" s="368" t="n"/>
      <c r="J513" s="368" t="n"/>
      <c r="K513" s="368" t="n"/>
      <c r="L513" s="368" t="n"/>
      <c r="M513" s="368" t="n"/>
      <c r="N513" s="368" t="n"/>
      <c r="O513" s="368" t="n"/>
      <c r="P513" s="368" t="n"/>
      <c r="Q513" s="368" t="n"/>
      <c r="R513" s="368" t="n"/>
      <c r="S513" s="368" t="n"/>
      <c r="T513" s="368" t="n"/>
      <c r="U513" s="368" t="n"/>
      <c r="V513" s="368" t="n"/>
      <c r="W513" s="368" t="n"/>
      <c r="X513" s="368" t="n"/>
      <c r="Y513" s="368" t="n"/>
      <c r="Z513" s="368" t="n"/>
      <c r="AA513" s="368" t="n"/>
      <c r="AB513" s="368" t="n"/>
      <c r="AC513" s="368" t="n"/>
      <c r="AD513" s="368" t="n"/>
      <c r="AE513" s="368" t="n"/>
      <c r="AF513" s="368" t="n"/>
      <c r="AG513" s="368" t="n"/>
      <c r="AH513" s="368" t="n"/>
      <c r="AI513" s="368" t="n"/>
      <c r="AJ513" s="368" t="n"/>
      <c r="AK513" s="368" t="n"/>
      <c r="AL513" s="368" t="n"/>
      <c r="AM513" s="368" t="n"/>
      <c r="AN513" s="368" t="n"/>
      <c r="AO513" s="368" t="n"/>
      <c r="AP513" s="319" t="n"/>
      <c r="AQ513" s="368" t="n"/>
      <c r="AR513" s="368" t="n"/>
      <c r="AS513" s="368" t="n"/>
      <c r="AT513" s="368" t="n"/>
      <c r="AU513" s="368" t="n"/>
      <c r="AV513" s="368" t="n"/>
      <c r="AW513" s="368" t="n"/>
      <c r="AX513" s="368" t="n"/>
      <c r="AY513" s="368" t="n"/>
      <c r="AZ513" s="368" t="n"/>
      <c r="BA513" s="368" t="n"/>
      <c r="BB513" s="368" t="n"/>
      <c r="BC513" s="368" t="n"/>
      <c r="BD513" s="368" t="n"/>
      <c r="BE513" s="368" t="n"/>
      <c r="BF513" s="368" t="n"/>
      <c r="BG513" s="368" t="n"/>
      <c r="BH513" s="368" t="n"/>
      <c r="BI513" s="368" t="n"/>
      <c r="BJ513" s="368" t="n"/>
      <c r="BK513" s="368" t="n"/>
      <c r="BL513" s="368" t="n"/>
      <c r="BM513" s="368" t="n"/>
      <c r="BN513" s="368" t="n"/>
      <c r="BO513" s="368" t="n"/>
      <c r="BP513" s="368" t="n"/>
      <c r="BQ513" s="320" t="n"/>
      <c r="BR513" s="368" t="n"/>
      <c r="BS513" s="368" t="n"/>
      <c r="BT513" s="368" t="n"/>
      <c r="BU513" s="368" t="n"/>
      <c r="BV513" s="368" t="n"/>
      <c r="BW513" s="368" t="n"/>
      <c r="BX513" s="368" t="n"/>
      <c r="BY513" s="368" t="n"/>
      <c r="BZ513" s="368" t="n"/>
      <c r="CA513" s="368" t="n"/>
      <c r="CB513" s="368" t="n"/>
      <c r="CC513" s="368" t="n"/>
      <c r="CD513" s="368" t="n"/>
      <c r="CE513" s="368" t="n"/>
      <c r="CF513" s="368" t="n"/>
      <c r="CG513" s="368" t="n"/>
      <c r="CH513" s="368" t="n"/>
      <c r="CI513" s="368" t="n"/>
      <c r="CJ513" s="368" t="n"/>
      <c r="CK513" s="368" t="n"/>
      <c r="CL513" s="368" t="n"/>
      <c r="CM513" s="368" t="n"/>
      <c r="CN513" s="368" t="n"/>
      <c r="CO513" s="368" t="n"/>
      <c r="CP513" s="368" t="n"/>
      <c r="CQ513" s="368" t="n"/>
      <c r="CR513" s="368" t="n"/>
      <c r="CS513" s="368" t="n"/>
      <c r="CT513" s="368" t="n"/>
      <c r="CU513" s="368" t="n"/>
      <c r="CV513" s="368" t="n"/>
      <c r="CW513" s="368" t="n"/>
      <c r="CX513" s="368" t="n"/>
      <c r="CY513" s="368" t="n"/>
      <c r="CZ513" s="368" t="n"/>
      <c r="DA513" s="368" t="n"/>
      <c r="DB513" s="368" t="n"/>
      <c r="DC513" s="368" t="n"/>
      <c r="DD513" s="368" t="n"/>
    </row>
    <row r="514">
      <c r="A514" s="368" t="n"/>
      <c r="B514" s="368" t="n"/>
      <c r="C514" s="368" t="n"/>
      <c r="D514" s="368" t="n"/>
      <c r="E514" s="368" t="n"/>
      <c r="F514" s="368" t="n"/>
      <c r="G514" s="318" t="n"/>
      <c r="H514" s="368" t="n"/>
      <c r="I514" s="368" t="n"/>
      <c r="J514" s="368" t="n"/>
      <c r="K514" s="368" t="n"/>
      <c r="L514" s="368" t="n"/>
      <c r="M514" s="368" t="n"/>
      <c r="N514" s="368" t="n"/>
      <c r="O514" s="368" t="n"/>
      <c r="P514" s="368" t="n"/>
      <c r="Q514" s="368" t="n"/>
      <c r="R514" s="368" t="n"/>
      <c r="S514" s="368" t="n"/>
      <c r="T514" s="368" t="n"/>
      <c r="U514" s="368" t="n"/>
      <c r="V514" s="368" t="n"/>
      <c r="W514" s="368" t="n"/>
      <c r="X514" s="368" t="n"/>
      <c r="Y514" s="368" t="n"/>
      <c r="Z514" s="368" t="n"/>
      <c r="AA514" s="368" t="n"/>
      <c r="AB514" s="368" t="n"/>
      <c r="AC514" s="368" t="n"/>
      <c r="AD514" s="368" t="n"/>
      <c r="AE514" s="368" t="n"/>
      <c r="AF514" s="368" t="n"/>
      <c r="AG514" s="368" t="n"/>
      <c r="AH514" s="368" t="n"/>
      <c r="AI514" s="368" t="n"/>
      <c r="AJ514" s="368" t="n"/>
      <c r="AK514" s="368" t="n"/>
      <c r="AL514" s="368" t="n"/>
      <c r="AM514" s="368" t="n"/>
      <c r="AN514" s="368" t="n"/>
      <c r="AO514" s="368" t="n"/>
      <c r="AP514" s="319" t="n"/>
      <c r="AQ514" s="368" t="n"/>
      <c r="AR514" s="368" t="n"/>
      <c r="AS514" s="368" t="n"/>
      <c r="AT514" s="368" t="n"/>
      <c r="AU514" s="368" t="n"/>
      <c r="AV514" s="368" t="n"/>
      <c r="AW514" s="368" t="n"/>
      <c r="AX514" s="368" t="n"/>
      <c r="AY514" s="368" t="n"/>
      <c r="AZ514" s="368" t="n"/>
      <c r="BA514" s="368" t="n"/>
      <c r="BB514" s="368" t="n"/>
      <c r="BC514" s="368" t="n"/>
      <c r="BD514" s="368" t="n"/>
      <c r="BE514" s="368" t="n"/>
      <c r="BF514" s="368" t="n"/>
      <c r="BG514" s="368" t="n"/>
      <c r="BH514" s="368" t="n"/>
      <c r="BI514" s="368" t="n"/>
      <c r="BJ514" s="368" t="n"/>
      <c r="BK514" s="368" t="n"/>
      <c r="BL514" s="368" t="n"/>
      <c r="BM514" s="368" t="n"/>
      <c r="BN514" s="368" t="n"/>
      <c r="BO514" s="368" t="n"/>
      <c r="BP514" s="368" t="n"/>
      <c r="BQ514" s="320" t="n"/>
      <c r="BR514" s="368" t="n"/>
      <c r="BS514" s="368" t="n"/>
      <c r="BT514" s="368" t="n"/>
      <c r="BU514" s="368" t="n"/>
      <c r="BV514" s="368" t="n"/>
      <c r="BW514" s="368" t="n"/>
      <c r="BX514" s="368" t="n"/>
      <c r="BY514" s="368" t="n"/>
      <c r="BZ514" s="368" t="n"/>
      <c r="CA514" s="368" t="n"/>
      <c r="CB514" s="368" t="n"/>
      <c r="CC514" s="368" t="n"/>
      <c r="CD514" s="368" t="n"/>
      <c r="CE514" s="368" t="n"/>
      <c r="CF514" s="368" t="n"/>
      <c r="CG514" s="368" t="n"/>
      <c r="CH514" s="368" t="n"/>
      <c r="CI514" s="368" t="n"/>
      <c r="CJ514" s="368" t="n"/>
      <c r="CK514" s="368" t="n"/>
      <c r="CL514" s="368" t="n"/>
      <c r="CM514" s="368" t="n"/>
      <c r="CN514" s="368" t="n"/>
      <c r="CO514" s="368" t="n"/>
      <c r="CP514" s="368" t="n"/>
      <c r="CQ514" s="368" t="n"/>
      <c r="CR514" s="368" t="n"/>
      <c r="CS514" s="368" t="n"/>
      <c r="CT514" s="368" t="n"/>
      <c r="CU514" s="368" t="n"/>
      <c r="CV514" s="368" t="n"/>
      <c r="CW514" s="368" t="n"/>
      <c r="CX514" s="368" t="n"/>
      <c r="CY514" s="368" t="n"/>
      <c r="CZ514" s="368" t="n"/>
      <c r="DA514" s="368" t="n"/>
      <c r="DB514" s="368" t="n"/>
      <c r="DC514" s="368" t="n"/>
      <c r="DD514" s="368" t="n"/>
    </row>
    <row r="515">
      <c r="A515" s="368" t="n"/>
      <c r="B515" s="368" t="n"/>
      <c r="C515" s="368" t="n"/>
      <c r="D515" s="368" t="n"/>
      <c r="E515" s="368" t="n"/>
      <c r="F515" s="368" t="n"/>
      <c r="G515" s="318" t="n"/>
      <c r="H515" s="368" t="n"/>
      <c r="I515" s="368" t="n"/>
      <c r="J515" s="368" t="n"/>
      <c r="K515" s="368" t="n"/>
      <c r="L515" s="368" t="n"/>
      <c r="M515" s="368" t="n"/>
      <c r="N515" s="368" t="n"/>
      <c r="O515" s="368" t="n"/>
      <c r="P515" s="368" t="n"/>
      <c r="Q515" s="368" t="n"/>
      <c r="R515" s="368" t="n"/>
      <c r="S515" s="368" t="n"/>
      <c r="T515" s="368" t="n"/>
      <c r="U515" s="368" t="n"/>
      <c r="V515" s="368" t="n"/>
      <c r="W515" s="368" t="n"/>
      <c r="X515" s="368" t="n"/>
      <c r="Y515" s="368" t="n"/>
      <c r="Z515" s="368" t="n"/>
      <c r="AA515" s="368" t="n"/>
      <c r="AB515" s="368" t="n"/>
      <c r="AC515" s="368" t="n"/>
      <c r="AD515" s="368" t="n"/>
      <c r="AE515" s="368" t="n"/>
      <c r="AF515" s="368" t="n"/>
      <c r="AG515" s="368" t="n"/>
      <c r="AH515" s="368" t="n"/>
      <c r="AI515" s="368" t="n"/>
      <c r="AJ515" s="368" t="n"/>
      <c r="AK515" s="368" t="n"/>
      <c r="AL515" s="368" t="n"/>
      <c r="AM515" s="368" t="n"/>
      <c r="AN515" s="368" t="n"/>
      <c r="AO515" s="368" t="n"/>
      <c r="AP515" s="319" t="n"/>
      <c r="AQ515" s="368" t="n"/>
      <c r="AR515" s="368" t="n"/>
      <c r="AS515" s="368" t="n"/>
      <c r="AT515" s="368" t="n"/>
      <c r="AU515" s="368" t="n"/>
      <c r="AV515" s="368" t="n"/>
      <c r="AW515" s="368" t="n"/>
      <c r="AX515" s="368" t="n"/>
      <c r="AY515" s="368" t="n"/>
      <c r="AZ515" s="368" t="n"/>
      <c r="BA515" s="368" t="n"/>
      <c r="BB515" s="368" t="n"/>
      <c r="BC515" s="368" t="n"/>
      <c r="BD515" s="368" t="n"/>
      <c r="BE515" s="368" t="n"/>
      <c r="BF515" s="368" t="n"/>
      <c r="BG515" s="368" t="n"/>
      <c r="BH515" s="368" t="n"/>
      <c r="BI515" s="368" t="n"/>
      <c r="BJ515" s="368" t="n"/>
      <c r="BK515" s="368" t="n"/>
      <c r="BL515" s="368" t="n"/>
      <c r="BM515" s="368" t="n"/>
      <c r="BN515" s="368" t="n"/>
      <c r="BO515" s="368" t="n"/>
      <c r="BP515" s="368" t="n"/>
      <c r="BQ515" s="320" t="n"/>
      <c r="BR515" s="368" t="n"/>
      <c r="BS515" s="368" t="n"/>
      <c r="BT515" s="368" t="n"/>
      <c r="BU515" s="368" t="n"/>
      <c r="BV515" s="368" t="n"/>
      <c r="BW515" s="368" t="n"/>
      <c r="BX515" s="368" t="n"/>
      <c r="BY515" s="368" t="n"/>
      <c r="BZ515" s="368" t="n"/>
      <c r="CA515" s="368" t="n"/>
      <c r="CB515" s="368" t="n"/>
      <c r="CC515" s="368" t="n"/>
      <c r="CD515" s="368" t="n"/>
      <c r="CE515" s="368" t="n"/>
      <c r="CF515" s="368" t="n"/>
      <c r="CG515" s="368" t="n"/>
      <c r="CH515" s="368" t="n"/>
      <c r="CI515" s="368" t="n"/>
      <c r="CJ515" s="368" t="n"/>
      <c r="CK515" s="368" t="n"/>
      <c r="CL515" s="368" t="n"/>
      <c r="CM515" s="368" t="n"/>
      <c r="CN515" s="368" t="n"/>
      <c r="CO515" s="368" t="n"/>
      <c r="CP515" s="368" t="n"/>
      <c r="CQ515" s="368" t="n"/>
      <c r="CR515" s="368" t="n"/>
      <c r="CS515" s="368" t="n"/>
      <c r="CT515" s="368" t="n"/>
      <c r="CU515" s="368" t="n"/>
      <c r="CV515" s="368" t="n"/>
      <c r="CW515" s="368" t="n"/>
      <c r="CX515" s="368" t="n"/>
      <c r="CY515" s="368" t="n"/>
      <c r="CZ515" s="368" t="n"/>
      <c r="DA515" s="368" t="n"/>
      <c r="DB515" s="368" t="n"/>
      <c r="DC515" s="368" t="n"/>
      <c r="DD515" s="368" t="n"/>
    </row>
    <row r="516">
      <c r="A516" s="368" t="n"/>
      <c r="B516" s="368" t="n"/>
      <c r="C516" s="368" t="n"/>
      <c r="D516" s="368" t="n"/>
      <c r="E516" s="368" t="n"/>
      <c r="F516" s="368" t="n"/>
      <c r="G516" s="318" t="n"/>
      <c r="H516" s="368" t="n"/>
      <c r="I516" s="368" t="n"/>
      <c r="J516" s="368" t="n"/>
      <c r="K516" s="368" t="n"/>
      <c r="L516" s="368" t="n"/>
      <c r="M516" s="368" t="n"/>
      <c r="N516" s="368" t="n"/>
      <c r="O516" s="368" t="n"/>
      <c r="P516" s="368" t="n"/>
      <c r="Q516" s="368" t="n"/>
      <c r="R516" s="368" t="n"/>
      <c r="S516" s="368" t="n"/>
      <c r="T516" s="368" t="n"/>
      <c r="U516" s="368" t="n"/>
      <c r="V516" s="368" t="n"/>
      <c r="W516" s="368" t="n"/>
      <c r="X516" s="368" t="n"/>
      <c r="Y516" s="368" t="n"/>
      <c r="Z516" s="368" t="n"/>
      <c r="AA516" s="368" t="n"/>
      <c r="AB516" s="368" t="n"/>
      <c r="AC516" s="368" t="n"/>
      <c r="AD516" s="368" t="n"/>
      <c r="AE516" s="368" t="n"/>
      <c r="AF516" s="368" t="n"/>
      <c r="AG516" s="368" t="n"/>
      <c r="AH516" s="368" t="n"/>
      <c r="AI516" s="368" t="n"/>
      <c r="AJ516" s="368" t="n"/>
      <c r="AK516" s="368" t="n"/>
      <c r="AL516" s="368" t="n"/>
      <c r="AM516" s="368" t="n"/>
      <c r="AN516" s="368" t="n"/>
      <c r="AO516" s="368" t="n"/>
      <c r="AP516" s="319" t="n"/>
      <c r="AQ516" s="368" t="n"/>
      <c r="AR516" s="368" t="n"/>
      <c r="AS516" s="368" t="n"/>
      <c r="AT516" s="368" t="n"/>
      <c r="AU516" s="368" t="n"/>
      <c r="AV516" s="368" t="n"/>
      <c r="AW516" s="368" t="n"/>
      <c r="AX516" s="368" t="n"/>
      <c r="AY516" s="368" t="n"/>
      <c r="AZ516" s="368" t="n"/>
      <c r="BA516" s="368" t="n"/>
      <c r="BB516" s="368" t="n"/>
      <c r="BC516" s="368" t="n"/>
      <c r="BD516" s="368" t="n"/>
      <c r="BE516" s="368" t="n"/>
      <c r="BF516" s="368" t="n"/>
      <c r="BG516" s="368" t="n"/>
      <c r="BH516" s="368" t="n"/>
      <c r="BI516" s="368" t="n"/>
      <c r="BJ516" s="368" t="n"/>
      <c r="BK516" s="368" t="n"/>
      <c r="BL516" s="368" t="n"/>
      <c r="BM516" s="368" t="n"/>
      <c r="BN516" s="368" t="n"/>
      <c r="BO516" s="368" t="n"/>
      <c r="BP516" s="368" t="n"/>
      <c r="BQ516" s="320" t="n"/>
      <c r="BR516" s="368" t="n"/>
      <c r="BS516" s="368" t="n"/>
      <c r="BT516" s="368" t="n"/>
      <c r="BU516" s="368" t="n"/>
      <c r="BV516" s="368" t="n"/>
      <c r="BW516" s="368" t="n"/>
      <c r="BX516" s="368" t="n"/>
      <c r="BY516" s="368" t="n"/>
      <c r="BZ516" s="368" t="n"/>
      <c r="CA516" s="368" t="n"/>
      <c r="CB516" s="368" t="n"/>
      <c r="CC516" s="368" t="n"/>
      <c r="CD516" s="368" t="n"/>
      <c r="CE516" s="368" t="n"/>
      <c r="CF516" s="368" t="n"/>
      <c r="CG516" s="368" t="n"/>
      <c r="CH516" s="368" t="n"/>
      <c r="CI516" s="368" t="n"/>
      <c r="CJ516" s="368" t="n"/>
      <c r="CK516" s="368" t="n"/>
      <c r="CL516" s="368" t="n"/>
      <c r="CM516" s="368" t="n"/>
      <c r="CN516" s="368" t="n"/>
      <c r="CO516" s="368" t="n"/>
      <c r="CP516" s="368" t="n"/>
      <c r="CQ516" s="368" t="n"/>
      <c r="CR516" s="368" t="n"/>
      <c r="CS516" s="368" t="n"/>
      <c r="CT516" s="368" t="n"/>
      <c r="CU516" s="368" t="n"/>
      <c r="CV516" s="368" t="n"/>
      <c r="CW516" s="368" t="n"/>
      <c r="CX516" s="368" t="n"/>
      <c r="CY516" s="368" t="n"/>
      <c r="CZ516" s="368" t="n"/>
      <c r="DA516" s="368" t="n"/>
      <c r="DB516" s="368" t="n"/>
      <c r="DC516" s="368" t="n"/>
      <c r="DD516" s="368" t="n"/>
    </row>
    <row r="517">
      <c r="A517" s="368" t="n"/>
      <c r="B517" s="368" t="n"/>
      <c r="C517" s="368" t="n"/>
      <c r="D517" s="368" t="n"/>
      <c r="E517" s="368" t="n"/>
      <c r="F517" s="368" t="n"/>
      <c r="G517" s="318" t="n"/>
      <c r="H517" s="368" t="n"/>
      <c r="I517" s="368" t="n"/>
      <c r="J517" s="368" t="n"/>
      <c r="K517" s="368" t="n"/>
      <c r="L517" s="368" t="n"/>
      <c r="M517" s="368" t="n"/>
      <c r="N517" s="368" t="n"/>
      <c r="O517" s="368" t="n"/>
      <c r="P517" s="368" t="n"/>
      <c r="Q517" s="368" t="n"/>
      <c r="R517" s="368" t="n"/>
      <c r="S517" s="368" t="n"/>
      <c r="T517" s="368" t="n"/>
      <c r="U517" s="368" t="n"/>
      <c r="V517" s="368" t="n"/>
      <c r="W517" s="368" t="n"/>
      <c r="X517" s="368" t="n"/>
      <c r="Y517" s="368" t="n"/>
      <c r="Z517" s="368" t="n"/>
      <c r="AA517" s="368" t="n"/>
      <c r="AB517" s="368" t="n"/>
      <c r="AC517" s="368" t="n"/>
      <c r="AD517" s="368" t="n"/>
      <c r="AE517" s="368" t="n"/>
      <c r="AF517" s="368" t="n"/>
      <c r="AG517" s="368" t="n"/>
      <c r="AH517" s="368" t="n"/>
      <c r="AI517" s="368" t="n"/>
      <c r="AJ517" s="368" t="n"/>
      <c r="AK517" s="368" t="n"/>
      <c r="AL517" s="368" t="n"/>
      <c r="AM517" s="368" t="n"/>
      <c r="AN517" s="368" t="n"/>
      <c r="AO517" s="368" t="n"/>
      <c r="AP517" s="319" t="n"/>
      <c r="AQ517" s="368" t="n"/>
      <c r="AR517" s="368" t="n"/>
      <c r="AS517" s="368" t="n"/>
      <c r="AT517" s="368" t="n"/>
      <c r="AU517" s="368" t="n"/>
      <c r="AV517" s="368" t="n"/>
      <c r="AW517" s="368" t="n"/>
      <c r="AX517" s="368" t="n"/>
      <c r="AY517" s="368" t="n"/>
      <c r="AZ517" s="368" t="n"/>
      <c r="BA517" s="368" t="n"/>
      <c r="BB517" s="368" t="n"/>
      <c r="BC517" s="368" t="n"/>
      <c r="BD517" s="368" t="n"/>
      <c r="BE517" s="368" t="n"/>
      <c r="BF517" s="368" t="n"/>
      <c r="BG517" s="368" t="n"/>
      <c r="BH517" s="368" t="n"/>
      <c r="BI517" s="368" t="n"/>
      <c r="BJ517" s="368" t="n"/>
      <c r="BK517" s="368" t="n"/>
      <c r="BL517" s="368" t="n"/>
      <c r="BM517" s="368" t="n"/>
      <c r="BN517" s="368" t="n"/>
      <c r="BO517" s="368" t="n"/>
      <c r="BP517" s="368" t="n"/>
      <c r="BQ517" s="320" t="n"/>
      <c r="BR517" s="368" t="n"/>
      <c r="BS517" s="368" t="n"/>
      <c r="BT517" s="368" t="n"/>
      <c r="BU517" s="368" t="n"/>
      <c r="BV517" s="368" t="n"/>
      <c r="BW517" s="368" t="n"/>
      <c r="BX517" s="368" t="n"/>
      <c r="BY517" s="368" t="n"/>
      <c r="BZ517" s="368" t="n"/>
      <c r="CA517" s="368" t="n"/>
      <c r="CB517" s="368" t="n"/>
      <c r="CC517" s="368" t="n"/>
      <c r="CD517" s="368" t="n"/>
      <c r="CE517" s="368" t="n"/>
      <c r="CF517" s="368" t="n"/>
      <c r="CG517" s="368" t="n"/>
      <c r="CH517" s="368" t="n"/>
      <c r="CI517" s="368" t="n"/>
      <c r="CJ517" s="368" t="n"/>
      <c r="CK517" s="368" t="n"/>
      <c r="CL517" s="368" t="n"/>
      <c r="CM517" s="368" t="n"/>
      <c r="CN517" s="368" t="n"/>
      <c r="CO517" s="368" t="n"/>
      <c r="CP517" s="368" t="n"/>
      <c r="CQ517" s="368" t="n"/>
      <c r="CR517" s="368" t="n"/>
      <c r="CS517" s="368" t="n"/>
      <c r="CT517" s="368" t="n"/>
      <c r="CU517" s="368" t="n"/>
      <c r="CV517" s="368" t="n"/>
      <c r="CW517" s="368" t="n"/>
      <c r="CX517" s="368" t="n"/>
      <c r="CY517" s="368" t="n"/>
      <c r="CZ517" s="368" t="n"/>
      <c r="DA517" s="368" t="n"/>
      <c r="DB517" s="368" t="n"/>
      <c r="DC517" s="368" t="n"/>
      <c r="DD517" s="368" t="n"/>
    </row>
    <row r="518">
      <c r="A518" s="368" t="n"/>
      <c r="B518" s="368" t="n"/>
      <c r="C518" s="368" t="n"/>
      <c r="D518" s="368" t="n"/>
      <c r="E518" s="368" t="n"/>
      <c r="F518" s="368" t="n"/>
      <c r="G518" s="318" t="n"/>
      <c r="H518" s="368" t="n"/>
      <c r="I518" s="368" t="n"/>
      <c r="J518" s="368" t="n"/>
      <c r="K518" s="368" t="n"/>
      <c r="L518" s="368" t="n"/>
      <c r="M518" s="368" t="n"/>
      <c r="N518" s="368" t="n"/>
      <c r="O518" s="368" t="n"/>
      <c r="P518" s="368" t="n"/>
      <c r="Q518" s="368" t="n"/>
      <c r="R518" s="368" t="n"/>
      <c r="S518" s="368" t="n"/>
      <c r="T518" s="368" t="n"/>
      <c r="U518" s="368" t="n"/>
      <c r="V518" s="368" t="n"/>
      <c r="W518" s="368" t="n"/>
      <c r="X518" s="368" t="n"/>
      <c r="Y518" s="368" t="n"/>
      <c r="Z518" s="368" t="n"/>
      <c r="AA518" s="368" t="n"/>
      <c r="AB518" s="368" t="n"/>
      <c r="AC518" s="368" t="n"/>
      <c r="AD518" s="368" t="n"/>
      <c r="AE518" s="368" t="n"/>
      <c r="AF518" s="368" t="n"/>
      <c r="AG518" s="368" t="n"/>
      <c r="AH518" s="368" t="n"/>
      <c r="AI518" s="368" t="n"/>
      <c r="AJ518" s="368" t="n"/>
      <c r="AK518" s="368" t="n"/>
      <c r="AL518" s="368" t="n"/>
      <c r="AM518" s="368" t="n"/>
      <c r="AN518" s="368" t="n"/>
      <c r="AO518" s="368" t="n"/>
      <c r="AP518" s="319" t="n"/>
      <c r="AQ518" s="368" t="n"/>
      <c r="AR518" s="368" t="n"/>
      <c r="AS518" s="368" t="n"/>
      <c r="AT518" s="368" t="n"/>
      <c r="AU518" s="368" t="n"/>
      <c r="AV518" s="368" t="n"/>
      <c r="AW518" s="368" t="n"/>
      <c r="AX518" s="368" t="n"/>
      <c r="AY518" s="368" t="n"/>
      <c r="AZ518" s="368" t="n"/>
      <c r="BA518" s="368" t="n"/>
      <c r="BB518" s="368" t="n"/>
      <c r="BC518" s="368" t="n"/>
      <c r="BD518" s="368" t="n"/>
      <c r="BE518" s="368" t="n"/>
      <c r="BF518" s="368" t="n"/>
      <c r="BG518" s="368" t="n"/>
      <c r="BH518" s="368" t="n"/>
      <c r="BI518" s="368" t="n"/>
      <c r="BJ518" s="368" t="n"/>
      <c r="BK518" s="368" t="n"/>
      <c r="BL518" s="368" t="n"/>
      <c r="BM518" s="368" t="n"/>
      <c r="BN518" s="368" t="n"/>
      <c r="BO518" s="368" t="n"/>
      <c r="BP518" s="368" t="n"/>
      <c r="BQ518" s="320" t="n"/>
      <c r="BR518" s="368" t="n"/>
      <c r="BS518" s="368" t="n"/>
      <c r="BT518" s="368" t="n"/>
      <c r="BU518" s="368" t="n"/>
      <c r="BV518" s="368" t="n"/>
      <c r="BW518" s="368" t="n"/>
      <c r="BX518" s="368" t="n"/>
      <c r="BY518" s="368" t="n"/>
      <c r="BZ518" s="368" t="n"/>
      <c r="CA518" s="368" t="n"/>
      <c r="CB518" s="368" t="n"/>
      <c r="CC518" s="368" t="n"/>
      <c r="CD518" s="368" t="n"/>
      <c r="CE518" s="368" t="n"/>
      <c r="CF518" s="368" t="n"/>
      <c r="CG518" s="368" t="n"/>
      <c r="CH518" s="368" t="n"/>
      <c r="CI518" s="368" t="n"/>
      <c r="CJ518" s="368" t="n"/>
      <c r="CK518" s="368" t="n"/>
      <c r="CL518" s="368" t="n"/>
      <c r="CM518" s="368" t="n"/>
      <c r="CN518" s="368" t="n"/>
      <c r="CO518" s="368" t="n"/>
      <c r="CP518" s="368" t="n"/>
      <c r="CQ518" s="368" t="n"/>
      <c r="CR518" s="368" t="n"/>
      <c r="CS518" s="368" t="n"/>
      <c r="CT518" s="368" t="n"/>
      <c r="CU518" s="368" t="n"/>
      <c r="CV518" s="368" t="n"/>
      <c r="CW518" s="368" t="n"/>
      <c r="CX518" s="368" t="n"/>
      <c r="CY518" s="368" t="n"/>
      <c r="CZ518" s="368" t="n"/>
      <c r="DA518" s="368" t="n"/>
      <c r="DB518" s="368" t="n"/>
      <c r="DC518" s="368" t="n"/>
      <c r="DD518" s="368" t="n"/>
    </row>
    <row r="519">
      <c r="A519" s="368" t="n"/>
      <c r="B519" s="368" t="n"/>
      <c r="C519" s="368" t="n"/>
      <c r="D519" s="368" t="n"/>
      <c r="E519" s="368" t="n"/>
      <c r="F519" s="368" t="n"/>
      <c r="G519" s="318" t="n"/>
      <c r="H519" s="368" t="n"/>
      <c r="I519" s="368" t="n"/>
      <c r="J519" s="368" t="n"/>
      <c r="K519" s="368" t="n"/>
      <c r="L519" s="368" t="n"/>
      <c r="M519" s="368" t="n"/>
      <c r="N519" s="368" t="n"/>
      <c r="O519" s="368" t="n"/>
      <c r="P519" s="368" t="n"/>
      <c r="Q519" s="368" t="n"/>
      <c r="R519" s="368" t="n"/>
      <c r="S519" s="368" t="n"/>
      <c r="T519" s="368" t="n"/>
      <c r="U519" s="368" t="n"/>
      <c r="V519" s="368" t="n"/>
      <c r="W519" s="368" t="n"/>
      <c r="X519" s="368" t="n"/>
      <c r="Y519" s="368" t="n"/>
      <c r="Z519" s="368" t="n"/>
      <c r="AA519" s="368" t="n"/>
      <c r="AB519" s="368" t="n"/>
      <c r="AC519" s="368" t="n"/>
      <c r="AD519" s="368" t="n"/>
      <c r="AE519" s="368" t="n"/>
      <c r="AF519" s="368" t="n"/>
      <c r="AG519" s="368" t="n"/>
      <c r="AH519" s="368" t="n"/>
      <c r="AI519" s="368" t="n"/>
      <c r="AJ519" s="368" t="n"/>
      <c r="AK519" s="368" t="n"/>
      <c r="AL519" s="368" t="n"/>
      <c r="AM519" s="368" t="n"/>
      <c r="AN519" s="368" t="n"/>
      <c r="AO519" s="368" t="n"/>
      <c r="AP519" s="319" t="n"/>
      <c r="AQ519" s="368" t="n"/>
      <c r="AR519" s="368" t="n"/>
      <c r="AS519" s="368" t="n"/>
      <c r="AT519" s="368" t="n"/>
      <c r="AU519" s="368" t="n"/>
      <c r="AV519" s="368" t="n"/>
      <c r="AW519" s="368" t="n"/>
      <c r="AX519" s="368" t="n"/>
      <c r="AY519" s="368" t="n"/>
      <c r="AZ519" s="368" t="n"/>
      <c r="BA519" s="368" t="n"/>
      <c r="BB519" s="368" t="n"/>
      <c r="BC519" s="368" t="n"/>
      <c r="BD519" s="368" t="n"/>
      <c r="BE519" s="368" t="n"/>
      <c r="BF519" s="368" t="n"/>
      <c r="BG519" s="368" t="n"/>
      <c r="BH519" s="368" t="n"/>
      <c r="BI519" s="368" t="n"/>
      <c r="BJ519" s="368" t="n"/>
      <c r="BK519" s="368" t="n"/>
      <c r="BL519" s="368" t="n"/>
      <c r="BM519" s="368" t="n"/>
      <c r="BN519" s="368" t="n"/>
      <c r="BO519" s="368" t="n"/>
      <c r="BP519" s="368" t="n"/>
      <c r="BQ519" s="320" t="n"/>
      <c r="BR519" s="368" t="n"/>
      <c r="BS519" s="368" t="n"/>
      <c r="BT519" s="368" t="n"/>
      <c r="BU519" s="368" t="n"/>
      <c r="BV519" s="368" t="n"/>
      <c r="BW519" s="368" t="n"/>
      <c r="BX519" s="368" t="n"/>
      <c r="BY519" s="368" t="n"/>
      <c r="BZ519" s="368" t="n"/>
      <c r="CA519" s="368" t="n"/>
      <c r="CB519" s="368" t="n"/>
      <c r="CC519" s="368" t="n"/>
      <c r="CD519" s="368" t="n"/>
      <c r="CE519" s="368" t="n"/>
      <c r="CF519" s="368" t="n"/>
      <c r="CG519" s="368" t="n"/>
      <c r="CH519" s="368" t="n"/>
      <c r="CI519" s="368" t="n"/>
      <c r="CJ519" s="368" t="n"/>
      <c r="CK519" s="368" t="n"/>
      <c r="CL519" s="368" t="n"/>
      <c r="CM519" s="368" t="n"/>
      <c r="CN519" s="368" t="n"/>
      <c r="CO519" s="368" t="n"/>
      <c r="CP519" s="368" t="n"/>
      <c r="CQ519" s="368" t="n"/>
      <c r="CR519" s="368" t="n"/>
      <c r="CS519" s="368" t="n"/>
      <c r="CT519" s="368" t="n"/>
      <c r="CU519" s="368" t="n"/>
      <c r="CV519" s="368" t="n"/>
      <c r="CW519" s="368" t="n"/>
      <c r="CX519" s="368" t="n"/>
      <c r="CY519" s="368" t="n"/>
      <c r="CZ519" s="368" t="n"/>
      <c r="DA519" s="368" t="n"/>
      <c r="DB519" s="368" t="n"/>
      <c r="DC519" s="368" t="n"/>
      <c r="DD519" s="368" t="n"/>
    </row>
    <row r="520">
      <c r="A520" s="368" t="n"/>
      <c r="B520" s="368" t="n"/>
      <c r="C520" s="368" t="n"/>
      <c r="D520" s="368" t="n"/>
      <c r="E520" s="368" t="n"/>
      <c r="F520" s="368" t="n"/>
      <c r="G520" s="318" t="n"/>
      <c r="H520" s="368" t="n"/>
      <c r="I520" s="368" t="n"/>
      <c r="J520" s="368" t="n"/>
      <c r="K520" s="368" t="n"/>
      <c r="L520" s="368" t="n"/>
      <c r="M520" s="368" t="n"/>
      <c r="N520" s="368" t="n"/>
      <c r="O520" s="368" t="n"/>
      <c r="P520" s="368" t="n"/>
      <c r="Q520" s="368" t="n"/>
      <c r="R520" s="368" t="n"/>
      <c r="S520" s="368" t="n"/>
      <c r="T520" s="368" t="n"/>
      <c r="U520" s="368" t="n"/>
      <c r="V520" s="368" t="n"/>
      <c r="W520" s="368" t="n"/>
      <c r="X520" s="368" t="n"/>
      <c r="Y520" s="368" t="n"/>
      <c r="Z520" s="368" t="n"/>
      <c r="AA520" s="368" t="n"/>
      <c r="AB520" s="368" t="n"/>
      <c r="AC520" s="368" t="n"/>
      <c r="AD520" s="368" t="n"/>
      <c r="AE520" s="368" t="n"/>
      <c r="AF520" s="368" t="n"/>
      <c r="AG520" s="368" t="n"/>
      <c r="AH520" s="368" t="n"/>
      <c r="AI520" s="368" t="n"/>
      <c r="AJ520" s="368" t="n"/>
      <c r="AK520" s="368" t="n"/>
      <c r="AL520" s="368" t="n"/>
      <c r="AM520" s="368" t="n"/>
      <c r="AN520" s="368" t="n"/>
      <c r="AO520" s="368" t="n"/>
      <c r="AP520" s="319" t="n"/>
      <c r="AQ520" s="368" t="n"/>
      <c r="AR520" s="368" t="n"/>
      <c r="AS520" s="368" t="n"/>
      <c r="AT520" s="368" t="n"/>
      <c r="AU520" s="368" t="n"/>
      <c r="AV520" s="368" t="n"/>
      <c r="AW520" s="368" t="n"/>
      <c r="AX520" s="368" t="n"/>
      <c r="AY520" s="368" t="n"/>
      <c r="AZ520" s="368" t="n"/>
      <c r="BA520" s="368" t="n"/>
      <c r="BB520" s="368" t="n"/>
      <c r="BC520" s="368" t="n"/>
      <c r="BD520" s="368" t="n"/>
      <c r="BE520" s="368" t="n"/>
      <c r="BF520" s="368" t="n"/>
      <c r="BG520" s="368" t="n"/>
      <c r="BH520" s="368" t="n"/>
      <c r="BI520" s="368" t="n"/>
      <c r="BJ520" s="368" t="n"/>
      <c r="BK520" s="368" t="n"/>
      <c r="BL520" s="368" t="n"/>
      <c r="BM520" s="368" t="n"/>
      <c r="BN520" s="368" t="n"/>
      <c r="BO520" s="368" t="n"/>
      <c r="BP520" s="368" t="n"/>
      <c r="BQ520" s="320" t="n"/>
      <c r="BR520" s="368" t="n"/>
      <c r="BS520" s="368" t="n"/>
      <c r="BT520" s="368" t="n"/>
      <c r="BU520" s="368" t="n"/>
      <c r="BV520" s="368" t="n"/>
      <c r="BW520" s="368" t="n"/>
      <c r="BX520" s="368" t="n"/>
      <c r="BY520" s="368" t="n"/>
      <c r="BZ520" s="368" t="n"/>
      <c r="CA520" s="368" t="n"/>
      <c r="CB520" s="368" t="n"/>
      <c r="CC520" s="368" t="n"/>
      <c r="CD520" s="368" t="n"/>
      <c r="CE520" s="368" t="n"/>
      <c r="CF520" s="368" t="n"/>
      <c r="CG520" s="368" t="n"/>
      <c r="CH520" s="368" t="n"/>
      <c r="CI520" s="368" t="n"/>
      <c r="CJ520" s="368" t="n"/>
      <c r="CK520" s="368" t="n"/>
      <c r="CL520" s="368" t="n"/>
      <c r="CM520" s="368" t="n"/>
      <c r="CN520" s="368" t="n"/>
      <c r="CO520" s="368" t="n"/>
      <c r="CP520" s="368" t="n"/>
      <c r="CQ520" s="368" t="n"/>
      <c r="CR520" s="368" t="n"/>
      <c r="CS520" s="368" t="n"/>
      <c r="CT520" s="368" t="n"/>
      <c r="CU520" s="368" t="n"/>
      <c r="CV520" s="368" t="n"/>
      <c r="CW520" s="368" t="n"/>
      <c r="CX520" s="368" t="n"/>
      <c r="CY520" s="368" t="n"/>
      <c r="CZ520" s="368" t="n"/>
      <c r="DA520" s="368" t="n"/>
      <c r="DB520" s="368" t="n"/>
      <c r="DC520" s="368" t="n"/>
      <c r="DD520" s="368" t="n"/>
    </row>
    <row r="521">
      <c r="A521" s="368" t="n"/>
      <c r="B521" s="368" t="n"/>
      <c r="C521" s="368" t="n"/>
      <c r="D521" s="368" t="n"/>
      <c r="E521" s="368" t="n"/>
      <c r="F521" s="368" t="n"/>
      <c r="G521" s="318" t="n"/>
      <c r="H521" s="368" t="n"/>
      <c r="I521" s="368" t="n"/>
      <c r="J521" s="368" t="n"/>
      <c r="K521" s="368" t="n"/>
      <c r="L521" s="368" t="n"/>
      <c r="M521" s="368" t="n"/>
      <c r="N521" s="368" t="n"/>
      <c r="O521" s="368" t="n"/>
      <c r="P521" s="368" t="n"/>
      <c r="Q521" s="368" t="n"/>
      <c r="R521" s="368" t="n"/>
      <c r="S521" s="368" t="n"/>
      <c r="T521" s="368" t="n"/>
      <c r="U521" s="368" t="n"/>
      <c r="V521" s="368" t="n"/>
      <c r="W521" s="368" t="n"/>
      <c r="X521" s="368" t="n"/>
      <c r="Y521" s="368" t="n"/>
      <c r="Z521" s="368" t="n"/>
      <c r="AA521" s="368" t="n"/>
      <c r="AB521" s="368" t="n"/>
      <c r="AC521" s="368" t="n"/>
      <c r="AD521" s="368" t="n"/>
      <c r="AE521" s="368" t="n"/>
      <c r="AF521" s="368" t="n"/>
      <c r="AG521" s="368" t="n"/>
      <c r="AH521" s="368" t="n"/>
      <c r="AI521" s="368" t="n"/>
      <c r="AJ521" s="368" t="n"/>
      <c r="AK521" s="368" t="n"/>
      <c r="AL521" s="368" t="n"/>
      <c r="AM521" s="368" t="n"/>
      <c r="AN521" s="368" t="n"/>
      <c r="AO521" s="368" t="n"/>
      <c r="AP521" s="319" t="n"/>
      <c r="AQ521" s="368" t="n"/>
      <c r="AR521" s="368" t="n"/>
      <c r="AS521" s="368" t="n"/>
      <c r="AT521" s="368" t="n"/>
      <c r="AU521" s="368" t="n"/>
      <c r="AV521" s="368" t="n"/>
      <c r="AW521" s="368" t="n"/>
      <c r="AX521" s="368" t="n"/>
      <c r="AY521" s="368" t="n"/>
      <c r="AZ521" s="368" t="n"/>
      <c r="BA521" s="368" t="n"/>
      <c r="BB521" s="368" t="n"/>
      <c r="BC521" s="368" t="n"/>
      <c r="BD521" s="368" t="n"/>
      <c r="BE521" s="368" t="n"/>
      <c r="BF521" s="368" t="n"/>
      <c r="BG521" s="368" t="n"/>
      <c r="BH521" s="368" t="n"/>
      <c r="BI521" s="368" t="n"/>
      <c r="BJ521" s="368" t="n"/>
      <c r="BK521" s="368" t="n"/>
      <c r="BL521" s="368" t="n"/>
      <c r="BM521" s="368" t="n"/>
      <c r="BN521" s="368" t="n"/>
      <c r="BO521" s="368" t="n"/>
      <c r="BP521" s="368" t="n"/>
      <c r="BQ521" s="320" t="n"/>
      <c r="BR521" s="368" t="n"/>
      <c r="BS521" s="368" t="n"/>
      <c r="BT521" s="368" t="n"/>
      <c r="BU521" s="368" t="n"/>
      <c r="BV521" s="368" t="n"/>
      <c r="BW521" s="368" t="n"/>
      <c r="BX521" s="368" t="n"/>
      <c r="BY521" s="368" t="n"/>
      <c r="BZ521" s="368" t="n"/>
      <c r="CA521" s="368" t="n"/>
      <c r="CB521" s="368" t="n"/>
      <c r="CC521" s="368" t="n"/>
      <c r="CD521" s="368" t="n"/>
      <c r="CE521" s="368" t="n"/>
      <c r="CF521" s="368" t="n"/>
      <c r="CG521" s="368" t="n"/>
      <c r="CH521" s="368" t="n"/>
      <c r="CI521" s="368" t="n"/>
      <c r="CJ521" s="368" t="n"/>
      <c r="CK521" s="368" t="n"/>
      <c r="CL521" s="368" t="n"/>
      <c r="CM521" s="368" t="n"/>
      <c r="CN521" s="368" t="n"/>
      <c r="CO521" s="368" t="n"/>
      <c r="CP521" s="368" t="n"/>
      <c r="CQ521" s="368" t="n"/>
      <c r="CR521" s="368" t="n"/>
      <c r="CS521" s="368" t="n"/>
      <c r="CT521" s="368" t="n"/>
      <c r="CU521" s="368" t="n"/>
      <c r="CV521" s="368" t="n"/>
      <c r="CW521" s="368" t="n"/>
      <c r="CX521" s="368" t="n"/>
      <c r="CY521" s="368" t="n"/>
      <c r="CZ521" s="368" t="n"/>
      <c r="DA521" s="368" t="n"/>
      <c r="DB521" s="368" t="n"/>
      <c r="DC521" s="368" t="n"/>
      <c r="DD521" s="368" t="n"/>
    </row>
    <row r="522">
      <c r="A522" s="368" t="n"/>
      <c r="B522" s="368" t="n"/>
      <c r="C522" s="368" t="n"/>
      <c r="D522" s="368" t="n"/>
      <c r="E522" s="368" t="n"/>
      <c r="F522" s="368" t="n"/>
      <c r="G522" s="318" t="n"/>
      <c r="H522" s="368" t="n"/>
      <c r="I522" s="368" t="n"/>
      <c r="J522" s="368" t="n"/>
      <c r="K522" s="368" t="n"/>
      <c r="L522" s="368" t="n"/>
      <c r="M522" s="368" t="n"/>
      <c r="N522" s="368" t="n"/>
      <c r="O522" s="368" t="n"/>
      <c r="P522" s="368" t="n"/>
      <c r="Q522" s="368" t="n"/>
      <c r="R522" s="368" t="n"/>
      <c r="S522" s="368" t="n"/>
      <c r="T522" s="368" t="n"/>
      <c r="U522" s="368" t="n"/>
      <c r="V522" s="368" t="n"/>
      <c r="W522" s="368" t="n"/>
      <c r="X522" s="368" t="n"/>
      <c r="Y522" s="368" t="n"/>
      <c r="Z522" s="368" t="n"/>
      <c r="AA522" s="368" t="n"/>
      <c r="AB522" s="368" t="n"/>
      <c r="AC522" s="368" t="n"/>
      <c r="AD522" s="368" t="n"/>
      <c r="AE522" s="368" t="n"/>
      <c r="AF522" s="368" t="n"/>
      <c r="AG522" s="368" t="n"/>
      <c r="AH522" s="368" t="n"/>
      <c r="AI522" s="368" t="n"/>
      <c r="AJ522" s="368" t="n"/>
      <c r="AK522" s="368" t="n"/>
      <c r="AL522" s="368" t="n"/>
      <c r="AM522" s="368" t="n"/>
      <c r="AN522" s="368" t="n"/>
      <c r="AO522" s="368" t="n"/>
      <c r="AP522" s="319" t="n"/>
      <c r="AQ522" s="368" t="n"/>
      <c r="AR522" s="368" t="n"/>
      <c r="AS522" s="368" t="n"/>
      <c r="AT522" s="368" t="n"/>
      <c r="AU522" s="368" t="n"/>
      <c r="AV522" s="368" t="n"/>
      <c r="AW522" s="368" t="n"/>
      <c r="AX522" s="368" t="n"/>
      <c r="AY522" s="368" t="n"/>
      <c r="AZ522" s="368" t="n"/>
      <c r="BA522" s="368" t="n"/>
      <c r="BB522" s="368" t="n"/>
      <c r="BC522" s="368" t="n"/>
      <c r="BD522" s="368" t="n"/>
      <c r="BE522" s="368" t="n"/>
      <c r="BF522" s="368" t="n"/>
      <c r="BG522" s="368" t="n"/>
      <c r="BH522" s="368" t="n"/>
      <c r="BI522" s="368" t="n"/>
      <c r="BJ522" s="368" t="n"/>
      <c r="BK522" s="368" t="n"/>
      <c r="BL522" s="368" t="n"/>
      <c r="BM522" s="368" t="n"/>
      <c r="BN522" s="368" t="n"/>
      <c r="BO522" s="368" t="n"/>
      <c r="BP522" s="368" t="n"/>
      <c r="BQ522" s="320" t="n"/>
      <c r="BR522" s="368" t="n"/>
      <c r="BS522" s="368" t="n"/>
      <c r="BT522" s="368" t="n"/>
      <c r="BU522" s="368" t="n"/>
      <c r="BV522" s="368" t="n"/>
      <c r="BW522" s="368" t="n"/>
      <c r="BX522" s="368" t="n"/>
      <c r="BY522" s="368" t="n"/>
      <c r="BZ522" s="368" t="n"/>
      <c r="CA522" s="368" t="n"/>
      <c r="CB522" s="368" t="n"/>
      <c r="CC522" s="368" t="n"/>
      <c r="CD522" s="368" t="n"/>
      <c r="CE522" s="368" t="n"/>
      <c r="CF522" s="368" t="n"/>
      <c r="CG522" s="368" t="n"/>
      <c r="CH522" s="368" t="n"/>
      <c r="CI522" s="368" t="n"/>
      <c r="CJ522" s="368" t="n"/>
      <c r="CK522" s="368" t="n"/>
      <c r="CL522" s="368" t="n"/>
      <c r="CM522" s="368" t="n"/>
      <c r="CN522" s="368" t="n"/>
      <c r="CO522" s="368" t="n"/>
      <c r="CP522" s="368" t="n"/>
      <c r="CQ522" s="368" t="n"/>
      <c r="CR522" s="368" t="n"/>
      <c r="CS522" s="368" t="n"/>
      <c r="CT522" s="368" t="n"/>
      <c r="CU522" s="368" t="n"/>
      <c r="CV522" s="368" t="n"/>
      <c r="CW522" s="368" t="n"/>
      <c r="CX522" s="368" t="n"/>
      <c r="CY522" s="368" t="n"/>
      <c r="CZ522" s="368" t="n"/>
      <c r="DA522" s="368" t="n"/>
      <c r="DB522" s="368" t="n"/>
      <c r="DC522" s="368" t="n"/>
      <c r="DD522" s="368" t="n"/>
    </row>
    <row r="523">
      <c r="A523" s="368" t="n"/>
      <c r="B523" s="368" t="n"/>
      <c r="C523" s="368" t="n"/>
      <c r="D523" s="368" t="n"/>
      <c r="E523" s="368" t="n"/>
      <c r="F523" s="368" t="n"/>
      <c r="G523" s="318" t="n"/>
      <c r="H523" s="368" t="n"/>
      <c r="I523" s="368" t="n"/>
      <c r="J523" s="368" t="n"/>
      <c r="K523" s="368" t="n"/>
      <c r="L523" s="368" t="n"/>
      <c r="M523" s="368" t="n"/>
      <c r="N523" s="368" t="n"/>
      <c r="O523" s="368" t="n"/>
      <c r="P523" s="368" t="n"/>
      <c r="Q523" s="368" t="n"/>
      <c r="R523" s="368" t="n"/>
      <c r="S523" s="368" t="n"/>
      <c r="T523" s="368" t="n"/>
      <c r="U523" s="368" t="n"/>
      <c r="V523" s="368" t="n"/>
      <c r="W523" s="368" t="n"/>
      <c r="X523" s="368" t="n"/>
      <c r="Y523" s="368" t="n"/>
      <c r="Z523" s="368" t="n"/>
      <c r="AA523" s="368" t="n"/>
      <c r="AB523" s="368" t="n"/>
      <c r="AC523" s="368" t="n"/>
      <c r="AD523" s="368" t="n"/>
      <c r="AE523" s="368" t="n"/>
      <c r="AF523" s="368" t="n"/>
      <c r="AG523" s="368" t="n"/>
      <c r="AH523" s="368" t="n"/>
      <c r="AI523" s="368" t="n"/>
      <c r="AJ523" s="368" t="n"/>
      <c r="AK523" s="368" t="n"/>
      <c r="AL523" s="368" t="n"/>
      <c r="AM523" s="368" t="n"/>
      <c r="AN523" s="368" t="n"/>
      <c r="AO523" s="368" t="n"/>
      <c r="AP523" s="319" t="n"/>
      <c r="AQ523" s="368" t="n"/>
      <c r="AR523" s="368" t="n"/>
      <c r="AS523" s="368" t="n"/>
      <c r="AT523" s="368" t="n"/>
      <c r="AU523" s="368" t="n"/>
      <c r="AV523" s="368" t="n"/>
      <c r="AW523" s="368" t="n"/>
      <c r="AX523" s="368" t="n"/>
      <c r="AY523" s="368" t="n"/>
      <c r="AZ523" s="368" t="n"/>
      <c r="BA523" s="368" t="n"/>
      <c r="BB523" s="368" t="n"/>
      <c r="BC523" s="368" t="n"/>
      <c r="BD523" s="368" t="n"/>
      <c r="BE523" s="368" t="n"/>
      <c r="BF523" s="368" t="n"/>
      <c r="BG523" s="368" t="n"/>
      <c r="BH523" s="368" t="n"/>
      <c r="BI523" s="368" t="n"/>
      <c r="BJ523" s="368" t="n"/>
      <c r="BK523" s="368" t="n"/>
      <c r="BL523" s="368" t="n"/>
      <c r="BM523" s="368" t="n"/>
      <c r="BN523" s="368" t="n"/>
      <c r="BO523" s="368" t="n"/>
      <c r="BP523" s="368" t="n"/>
      <c r="BQ523" s="320" t="n"/>
      <c r="BR523" s="368" t="n"/>
      <c r="BS523" s="368" t="n"/>
      <c r="BT523" s="368" t="n"/>
      <c r="BU523" s="368" t="n"/>
      <c r="BV523" s="368" t="n"/>
      <c r="BW523" s="368" t="n"/>
      <c r="BX523" s="368" t="n"/>
      <c r="BY523" s="368" t="n"/>
      <c r="BZ523" s="368" t="n"/>
      <c r="CA523" s="368" t="n"/>
      <c r="CB523" s="368" t="n"/>
      <c r="CC523" s="368" t="n"/>
      <c r="CD523" s="368" t="n"/>
      <c r="CE523" s="368" t="n"/>
      <c r="CF523" s="368" t="n"/>
      <c r="CG523" s="368" t="n"/>
      <c r="CH523" s="368" t="n"/>
      <c r="CI523" s="368" t="n"/>
      <c r="CJ523" s="368" t="n"/>
      <c r="CK523" s="368" t="n"/>
      <c r="CL523" s="368" t="n"/>
      <c r="CM523" s="368" t="n"/>
      <c r="CN523" s="368" t="n"/>
      <c r="CO523" s="368" t="n"/>
      <c r="CP523" s="368" t="n"/>
      <c r="CQ523" s="368" t="n"/>
      <c r="CR523" s="368" t="n"/>
      <c r="CS523" s="368" t="n"/>
      <c r="CT523" s="368" t="n"/>
      <c r="CU523" s="368" t="n"/>
      <c r="CV523" s="368" t="n"/>
      <c r="CW523" s="368" t="n"/>
      <c r="CX523" s="368" t="n"/>
      <c r="CY523" s="368" t="n"/>
      <c r="CZ523" s="368" t="n"/>
      <c r="DA523" s="368" t="n"/>
      <c r="DB523" s="368" t="n"/>
      <c r="DC523" s="368" t="n"/>
      <c r="DD523" s="368" t="n"/>
    </row>
    <row r="524">
      <c r="A524" s="368" t="n"/>
      <c r="B524" s="368" t="n"/>
      <c r="C524" s="368" t="n"/>
      <c r="D524" s="368" t="n"/>
      <c r="E524" s="368" t="n"/>
      <c r="F524" s="368" t="n"/>
      <c r="G524" s="318" t="n"/>
      <c r="H524" s="368" t="n"/>
      <c r="I524" s="368" t="n"/>
      <c r="J524" s="368" t="n"/>
      <c r="K524" s="368" t="n"/>
      <c r="L524" s="368" t="n"/>
      <c r="M524" s="368" t="n"/>
      <c r="N524" s="368" t="n"/>
      <c r="O524" s="368" t="n"/>
      <c r="P524" s="368" t="n"/>
      <c r="Q524" s="368" t="n"/>
      <c r="R524" s="368" t="n"/>
      <c r="S524" s="368" t="n"/>
      <c r="T524" s="368" t="n"/>
      <c r="U524" s="368" t="n"/>
      <c r="V524" s="368" t="n"/>
      <c r="W524" s="368" t="n"/>
      <c r="X524" s="368" t="n"/>
      <c r="Y524" s="368" t="n"/>
      <c r="Z524" s="368" t="n"/>
      <c r="AA524" s="368" t="n"/>
      <c r="AB524" s="368" t="n"/>
      <c r="AC524" s="368" t="n"/>
      <c r="AD524" s="368" t="n"/>
      <c r="AE524" s="368" t="n"/>
      <c r="AF524" s="368" t="n"/>
      <c r="AG524" s="368" t="n"/>
      <c r="AH524" s="368" t="n"/>
      <c r="AI524" s="368" t="n"/>
      <c r="AJ524" s="368" t="n"/>
      <c r="AK524" s="368" t="n"/>
      <c r="AL524" s="368" t="n"/>
      <c r="AM524" s="368" t="n"/>
      <c r="AN524" s="368" t="n"/>
      <c r="AO524" s="368" t="n"/>
      <c r="AP524" s="319" t="n"/>
      <c r="AQ524" s="368" t="n"/>
      <c r="AR524" s="368" t="n"/>
      <c r="AS524" s="368" t="n"/>
      <c r="AT524" s="368" t="n"/>
      <c r="AU524" s="368" t="n"/>
      <c r="AV524" s="368" t="n"/>
      <c r="AW524" s="368" t="n"/>
      <c r="AX524" s="368" t="n"/>
      <c r="AY524" s="368" t="n"/>
      <c r="AZ524" s="368" t="n"/>
      <c r="BA524" s="368" t="n"/>
      <c r="BB524" s="368" t="n"/>
      <c r="BC524" s="368" t="n"/>
      <c r="BD524" s="368" t="n"/>
      <c r="BE524" s="368" t="n"/>
      <c r="BF524" s="368" t="n"/>
      <c r="BG524" s="368" t="n"/>
      <c r="BH524" s="368" t="n"/>
      <c r="BI524" s="368" t="n"/>
      <c r="BJ524" s="368" t="n"/>
      <c r="BK524" s="368" t="n"/>
      <c r="BL524" s="368" t="n"/>
      <c r="BM524" s="368" t="n"/>
      <c r="BN524" s="368" t="n"/>
      <c r="BO524" s="368" t="n"/>
      <c r="BP524" s="368" t="n"/>
      <c r="BQ524" s="320" t="n"/>
      <c r="BR524" s="368" t="n"/>
      <c r="BS524" s="368" t="n"/>
      <c r="BT524" s="368" t="n"/>
      <c r="BU524" s="368" t="n"/>
      <c r="BV524" s="368" t="n"/>
      <c r="BW524" s="368" t="n"/>
      <c r="BX524" s="368" t="n"/>
      <c r="BY524" s="368" t="n"/>
      <c r="BZ524" s="368" t="n"/>
      <c r="CA524" s="368" t="n"/>
      <c r="CB524" s="368" t="n"/>
      <c r="CC524" s="368" t="n"/>
      <c r="CD524" s="368" t="n"/>
      <c r="CE524" s="368" t="n"/>
      <c r="CF524" s="368" t="n"/>
      <c r="CG524" s="368" t="n"/>
      <c r="CH524" s="368" t="n"/>
      <c r="CI524" s="368" t="n"/>
      <c r="CJ524" s="368" t="n"/>
      <c r="CK524" s="368" t="n"/>
      <c r="CL524" s="368" t="n"/>
      <c r="CM524" s="368" t="n"/>
      <c r="CN524" s="368" t="n"/>
      <c r="CO524" s="368" t="n"/>
      <c r="CP524" s="368" t="n"/>
      <c r="CQ524" s="368" t="n"/>
      <c r="CR524" s="368" t="n"/>
      <c r="CS524" s="368" t="n"/>
      <c r="CT524" s="368" t="n"/>
      <c r="CU524" s="368" t="n"/>
      <c r="CV524" s="368" t="n"/>
      <c r="CW524" s="368" t="n"/>
      <c r="CX524" s="368" t="n"/>
      <c r="CY524" s="368" t="n"/>
      <c r="CZ524" s="368" t="n"/>
      <c r="DA524" s="368" t="n"/>
      <c r="DB524" s="368" t="n"/>
      <c r="DC524" s="368" t="n"/>
      <c r="DD524" s="368" t="n"/>
    </row>
    <row r="525">
      <c r="A525" s="368" t="n"/>
      <c r="B525" s="368" t="n"/>
      <c r="C525" s="368" t="n"/>
      <c r="D525" s="368" t="n"/>
      <c r="E525" s="368" t="n"/>
      <c r="F525" s="368" t="n"/>
      <c r="G525" s="318" t="n"/>
      <c r="H525" s="368" t="n"/>
      <c r="I525" s="368" t="n"/>
      <c r="J525" s="368" t="n"/>
      <c r="K525" s="368" t="n"/>
      <c r="L525" s="368" t="n"/>
      <c r="M525" s="368" t="n"/>
      <c r="N525" s="368" t="n"/>
      <c r="O525" s="368" t="n"/>
      <c r="P525" s="368" t="n"/>
      <c r="Q525" s="368" t="n"/>
      <c r="R525" s="368" t="n"/>
      <c r="S525" s="368" t="n"/>
      <c r="T525" s="368" t="n"/>
      <c r="U525" s="368" t="n"/>
      <c r="V525" s="368" t="n"/>
      <c r="W525" s="368" t="n"/>
      <c r="X525" s="368" t="n"/>
      <c r="Y525" s="368" t="n"/>
      <c r="Z525" s="368" t="n"/>
      <c r="AA525" s="368" t="n"/>
      <c r="AB525" s="368" t="n"/>
      <c r="AC525" s="368" t="n"/>
      <c r="AD525" s="368" t="n"/>
      <c r="AE525" s="368" t="n"/>
      <c r="AF525" s="368" t="n"/>
      <c r="AG525" s="368" t="n"/>
      <c r="AH525" s="368" t="n"/>
      <c r="AI525" s="368" t="n"/>
      <c r="AJ525" s="368" t="n"/>
      <c r="AK525" s="368" t="n"/>
      <c r="AL525" s="368" t="n"/>
      <c r="AM525" s="368" t="n"/>
      <c r="AN525" s="368" t="n"/>
      <c r="AO525" s="368" t="n"/>
      <c r="AP525" s="319" t="n"/>
      <c r="AQ525" s="368" t="n"/>
      <c r="AR525" s="368" t="n"/>
      <c r="AS525" s="368" t="n"/>
      <c r="AT525" s="368" t="n"/>
      <c r="AU525" s="368" t="n"/>
      <c r="AV525" s="368" t="n"/>
      <c r="AW525" s="368" t="n"/>
      <c r="AX525" s="368" t="n"/>
      <c r="AY525" s="368" t="n"/>
      <c r="AZ525" s="368" t="n"/>
      <c r="BA525" s="368" t="n"/>
      <c r="BB525" s="368" t="n"/>
      <c r="BC525" s="368" t="n"/>
      <c r="BD525" s="368" t="n"/>
      <c r="BE525" s="368" t="n"/>
      <c r="BF525" s="368" t="n"/>
      <c r="BG525" s="368" t="n"/>
      <c r="BH525" s="368" t="n"/>
      <c r="BI525" s="368" t="n"/>
      <c r="BJ525" s="368" t="n"/>
      <c r="BK525" s="368" t="n"/>
      <c r="BL525" s="368" t="n"/>
      <c r="BM525" s="368" t="n"/>
      <c r="BN525" s="368" t="n"/>
      <c r="BO525" s="368" t="n"/>
      <c r="BP525" s="368" t="n"/>
      <c r="BQ525" s="320" t="n"/>
      <c r="BR525" s="368" t="n"/>
      <c r="BS525" s="368" t="n"/>
      <c r="BT525" s="368" t="n"/>
      <c r="BU525" s="368" t="n"/>
      <c r="BV525" s="368" t="n"/>
      <c r="BW525" s="368" t="n"/>
      <c r="BX525" s="368" t="n"/>
      <c r="BY525" s="368" t="n"/>
      <c r="BZ525" s="368" t="n"/>
      <c r="CA525" s="368" t="n"/>
      <c r="CB525" s="368" t="n"/>
      <c r="CC525" s="368" t="n"/>
      <c r="CD525" s="368" t="n"/>
      <c r="CE525" s="368" t="n"/>
      <c r="CF525" s="368" t="n"/>
      <c r="CG525" s="368" t="n"/>
      <c r="CH525" s="368" t="n"/>
      <c r="CI525" s="368" t="n"/>
      <c r="CJ525" s="368" t="n"/>
      <c r="CK525" s="368" t="n"/>
      <c r="CL525" s="368" t="n"/>
      <c r="CM525" s="368" t="n"/>
      <c r="CN525" s="368" t="n"/>
      <c r="CO525" s="368" t="n"/>
      <c r="CP525" s="368" t="n"/>
      <c r="CQ525" s="368" t="n"/>
      <c r="CR525" s="368" t="n"/>
      <c r="CS525" s="368" t="n"/>
      <c r="CT525" s="368" t="n"/>
      <c r="CU525" s="368" t="n"/>
      <c r="CV525" s="368" t="n"/>
      <c r="CW525" s="368" t="n"/>
      <c r="CX525" s="368" t="n"/>
      <c r="CY525" s="368" t="n"/>
      <c r="CZ525" s="368" t="n"/>
      <c r="DA525" s="368" t="n"/>
      <c r="DB525" s="368" t="n"/>
      <c r="DC525" s="368" t="n"/>
      <c r="DD525" s="368" t="n"/>
    </row>
    <row r="526">
      <c r="A526" s="368" t="n"/>
      <c r="B526" s="368" t="n"/>
      <c r="C526" s="368" t="n"/>
      <c r="D526" s="368" t="n"/>
      <c r="E526" s="368" t="n"/>
      <c r="F526" s="368" t="n"/>
      <c r="G526" s="318" t="n"/>
      <c r="H526" s="368" t="n"/>
      <c r="I526" s="368" t="n"/>
      <c r="J526" s="368" t="n"/>
      <c r="K526" s="368" t="n"/>
      <c r="L526" s="368" t="n"/>
      <c r="M526" s="368" t="n"/>
      <c r="N526" s="368" t="n"/>
      <c r="O526" s="368" t="n"/>
      <c r="P526" s="368" t="n"/>
      <c r="Q526" s="368" t="n"/>
      <c r="R526" s="368" t="n"/>
      <c r="S526" s="368" t="n"/>
      <c r="T526" s="368" t="n"/>
      <c r="U526" s="368" t="n"/>
      <c r="V526" s="368" t="n"/>
      <c r="W526" s="368" t="n"/>
      <c r="X526" s="368" t="n"/>
      <c r="Y526" s="368" t="n"/>
      <c r="Z526" s="368" t="n"/>
      <c r="AA526" s="368" t="n"/>
      <c r="AB526" s="368" t="n"/>
      <c r="AC526" s="368" t="n"/>
      <c r="AD526" s="368" t="n"/>
      <c r="AE526" s="368" t="n"/>
      <c r="AF526" s="368" t="n"/>
      <c r="AG526" s="368" t="n"/>
      <c r="AH526" s="368" t="n"/>
      <c r="AI526" s="368" t="n"/>
      <c r="AJ526" s="368" t="n"/>
      <c r="AK526" s="368" t="n"/>
      <c r="AL526" s="368" t="n"/>
      <c r="AM526" s="368" t="n"/>
      <c r="AN526" s="368" t="n"/>
      <c r="AO526" s="368" t="n"/>
      <c r="AP526" s="319" t="n"/>
      <c r="AQ526" s="368" t="n"/>
      <c r="AR526" s="368" t="n"/>
      <c r="AS526" s="368" t="n"/>
      <c r="AT526" s="368" t="n"/>
      <c r="AU526" s="368" t="n"/>
      <c r="AV526" s="368" t="n"/>
      <c r="AW526" s="368" t="n"/>
      <c r="AX526" s="368" t="n"/>
      <c r="AY526" s="368" t="n"/>
      <c r="AZ526" s="368" t="n"/>
      <c r="BA526" s="368" t="n"/>
      <c r="BB526" s="368" t="n"/>
      <c r="BC526" s="368" t="n"/>
      <c r="BD526" s="368" t="n"/>
      <c r="BE526" s="368" t="n"/>
      <c r="BF526" s="368" t="n"/>
      <c r="BG526" s="368" t="n"/>
      <c r="BH526" s="368" t="n"/>
      <c r="BI526" s="368" t="n"/>
      <c r="BJ526" s="368" t="n"/>
      <c r="BK526" s="368" t="n"/>
      <c r="BL526" s="368" t="n"/>
      <c r="BM526" s="368" t="n"/>
      <c r="BN526" s="368" t="n"/>
      <c r="BO526" s="368" t="n"/>
      <c r="BP526" s="368" t="n"/>
      <c r="BQ526" s="320" t="n"/>
      <c r="BR526" s="368" t="n"/>
      <c r="BS526" s="368" t="n"/>
      <c r="BT526" s="368" t="n"/>
      <c r="BU526" s="368" t="n"/>
      <c r="BV526" s="368" t="n"/>
      <c r="BW526" s="368" t="n"/>
      <c r="BX526" s="368" t="n"/>
      <c r="BY526" s="368" t="n"/>
      <c r="BZ526" s="368" t="n"/>
      <c r="CA526" s="368" t="n"/>
      <c r="CB526" s="368" t="n"/>
      <c r="CC526" s="368" t="n"/>
      <c r="CD526" s="368" t="n"/>
      <c r="CE526" s="368" t="n"/>
      <c r="CF526" s="368" t="n"/>
      <c r="CG526" s="368" t="n"/>
      <c r="CH526" s="368" t="n"/>
      <c r="CI526" s="368" t="n"/>
      <c r="CJ526" s="368" t="n"/>
      <c r="CK526" s="368" t="n"/>
      <c r="CL526" s="368" t="n"/>
      <c r="CM526" s="368" t="n"/>
      <c r="CN526" s="368" t="n"/>
      <c r="CO526" s="368" t="n"/>
      <c r="CP526" s="368" t="n"/>
      <c r="CQ526" s="368" t="n"/>
      <c r="CR526" s="368" t="n"/>
      <c r="CS526" s="368" t="n"/>
      <c r="CT526" s="368" t="n"/>
      <c r="CU526" s="368" t="n"/>
      <c r="CV526" s="368" t="n"/>
      <c r="CW526" s="368" t="n"/>
      <c r="CX526" s="368" t="n"/>
      <c r="CY526" s="368" t="n"/>
      <c r="CZ526" s="368" t="n"/>
      <c r="DA526" s="368" t="n"/>
      <c r="DB526" s="368" t="n"/>
      <c r="DC526" s="368" t="n"/>
      <c r="DD526" s="368" t="n"/>
    </row>
    <row r="527">
      <c r="A527" s="368" t="n"/>
      <c r="B527" s="368" t="n"/>
      <c r="C527" s="368" t="n"/>
      <c r="D527" s="368" t="n"/>
      <c r="E527" s="368" t="n"/>
      <c r="F527" s="368" t="n"/>
      <c r="G527" s="318" t="n"/>
      <c r="H527" s="368" t="n"/>
      <c r="I527" s="368" t="n"/>
      <c r="J527" s="368" t="n"/>
      <c r="K527" s="368" t="n"/>
      <c r="L527" s="368" t="n"/>
      <c r="M527" s="368" t="n"/>
      <c r="N527" s="368" t="n"/>
      <c r="O527" s="368" t="n"/>
      <c r="P527" s="368" t="n"/>
      <c r="Q527" s="368" t="n"/>
      <c r="R527" s="368" t="n"/>
      <c r="S527" s="368" t="n"/>
      <c r="T527" s="368" t="n"/>
      <c r="U527" s="368" t="n"/>
      <c r="V527" s="368" t="n"/>
      <c r="W527" s="368" t="n"/>
      <c r="X527" s="368" t="n"/>
      <c r="Y527" s="368" t="n"/>
      <c r="Z527" s="368" t="n"/>
      <c r="AA527" s="368" t="n"/>
      <c r="AB527" s="368" t="n"/>
      <c r="AC527" s="368" t="n"/>
      <c r="AD527" s="368" t="n"/>
      <c r="AE527" s="368" t="n"/>
      <c r="AF527" s="368" t="n"/>
      <c r="AG527" s="368" t="n"/>
      <c r="AH527" s="368" t="n"/>
      <c r="AI527" s="368" t="n"/>
      <c r="AJ527" s="368" t="n"/>
      <c r="AK527" s="368" t="n"/>
      <c r="AL527" s="368" t="n"/>
      <c r="AM527" s="368" t="n"/>
      <c r="AN527" s="368" t="n"/>
      <c r="AO527" s="368" t="n"/>
      <c r="AP527" s="319" t="n"/>
      <c r="AQ527" s="368" t="n"/>
      <c r="AR527" s="368" t="n"/>
      <c r="AS527" s="368" t="n"/>
      <c r="AT527" s="368" t="n"/>
      <c r="AU527" s="368" t="n"/>
      <c r="AV527" s="368" t="n"/>
      <c r="AW527" s="368" t="n"/>
      <c r="AX527" s="368" t="n"/>
      <c r="AY527" s="368" t="n"/>
      <c r="AZ527" s="368" t="n"/>
      <c r="BA527" s="368" t="n"/>
      <c r="BB527" s="368" t="n"/>
      <c r="BC527" s="368" t="n"/>
      <c r="BD527" s="368" t="n"/>
      <c r="BE527" s="368" t="n"/>
      <c r="BF527" s="368" t="n"/>
      <c r="BG527" s="368" t="n"/>
      <c r="BH527" s="368" t="n"/>
      <c r="BI527" s="368" t="n"/>
      <c r="BJ527" s="368" t="n"/>
      <c r="BK527" s="368" t="n"/>
      <c r="BL527" s="368" t="n"/>
      <c r="BM527" s="368" t="n"/>
      <c r="BN527" s="368" t="n"/>
      <c r="BO527" s="368" t="n"/>
      <c r="BP527" s="368" t="n"/>
      <c r="BQ527" s="320" t="n"/>
      <c r="BR527" s="368" t="n"/>
      <c r="BS527" s="368" t="n"/>
      <c r="BT527" s="368" t="n"/>
      <c r="BU527" s="368" t="n"/>
      <c r="BV527" s="368" t="n"/>
      <c r="BW527" s="368" t="n"/>
      <c r="BX527" s="368" t="n"/>
      <c r="BY527" s="368" t="n"/>
      <c r="BZ527" s="368" t="n"/>
      <c r="CA527" s="368" t="n"/>
      <c r="CB527" s="368" t="n"/>
      <c r="CC527" s="368" t="n"/>
      <c r="CD527" s="368" t="n"/>
      <c r="CE527" s="368" t="n"/>
      <c r="CF527" s="368" t="n"/>
      <c r="CG527" s="368" t="n"/>
      <c r="CH527" s="368" t="n"/>
      <c r="CI527" s="368" t="n"/>
      <c r="CJ527" s="368" t="n"/>
      <c r="CK527" s="368" t="n"/>
      <c r="CL527" s="368" t="n"/>
      <c r="CM527" s="368" t="n"/>
      <c r="CN527" s="368" t="n"/>
      <c r="CO527" s="368" t="n"/>
      <c r="CP527" s="368" t="n"/>
      <c r="CQ527" s="368" t="n"/>
      <c r="CR527" s="368" t="n"/>
      <c r="CS527" s="368" t="n"/>
      <c r="CT527" s="368" t="n"/>
      <c r="CU527" s="368" t="n"/>
      <c r="CV527" s="368" t="n"/>
      <c r="CW527" s="368" t="n"/>
      <c r="CX527" s="368" t="n"/>
      <c r="CY527" s="368" t="n"/>
      <c r="CZ527" s="368" t="n"/>
      <c r="DA527" s="368" t="n"/>
      <c r="DB527" s="368" t="n"/>
      <c r="DC527" s="368" t="n"/>
      <c r="DD527" s="368" t="n"/>
    </row>
    <row r="528">
      <c r="A528" s="368" t="n"/>
      <c r="B528" s="368" t="n"/>
      <c r="C528" s="368" t="n"/>
      <c r="D528" s="368" t="n"/>
      <c r="E528" s="368" t="n"/>
      <c r="F528" s="368" t="n"/>
      <c r="G528" s="318" t="n"/>
      <c r="H528" s="368" t="n"/>
      <c r="I528" s="368" t="n"/>
      <c r="J528" s="368" t="n"/>
      <c r="K528" s="368" t="n"/>
      <c r="L528" s="368" t="n"/>
      <c r="M528" s="368" t="n"/>
      <c r="N528" s="368" t="n"/>
      <c r="O528" s="368" t="n"/>
      <c r="P528" s="368" t="n"/>
      <c r="Q528" s="368" t="n"/>
      <c r="R528" s="368" t="n"/>
      <c r="S528" s="368" t="n"/>
      <c r="T528" s="368" t="n"/>
      <c r="U528" s="368" t="n"/>
      <c r="V528" s="368" t="n"/>
      <c r="W528" s="368" t="n"/>
      <c r="X528" s="368" t="n"/>
      <c r="Y528" s="368" t="n"/>
      <c r="Z528" s="368" t="n"/>
      <c r="AA528" s="368" t="n"/>
      <c r="AB528" s="368" t="n"/>
      <c r="AC528" s="368" t="n"/>
      <c r="AD528" s="368" t="n"/>
      <c r="AE528" s="368" t="n"/>
      <c r="AF528" s="368" t="n"/>
      <c r="AG528" s="368" t="n"/>
      <c r="AH528" s="368" t="n"/>
      <c r="AI528" s="368" t="n"/>
      <c r="AJ528" s="368" t="n"/>
      <c r="AK528" s="368" t="n"/>
      <c r="AL528" s="368" t="n"/>
      <c r="AM528" s="368" t="n"/>
      <c r="AN528" s="368" t="n"/>
      <c r="AO528" s="368" t="n"/>
      <c r="AP528" s="319" t="n"/>
      <c r="AQ528" s="368" t="n"/>
      <c r="AR528" s="368" t="n"/>
      <c r="AS528" s="368" t="n"/>
      <c r="AT528" s="368" t="n"/>
      <c r="AU528" s="368" t="n"/>
      <c r="AV528" s="368" t="n"/>
      <c r="AW528" s="368" t="n"/>
      <c r="AX528" s="368" t="n"/>
      <c r="AY528" s="368" t="n"/>
      <c r="AZ528" s="368" t="n"/>
      <c r="BA528" s="368" t="n"/>
      <c r="BB528" s="368" t="n"/>
      <c r="BC528" s="368" t="n"/>
      <c r="BD528" s="368" t="n"/>
      <c r="BE528" s="368" t="n"/>
      <c r="BF528" s="368" t="n"/>
      <c r="BG528" s="368" t="n"/>
      <c r="BH528" s="368" t="n"/>
      <c r="BI528" s="368" t="n"/>
      <c r="BJ528" s="368" t="n"/>
      <c r="BK528" s="368" t="n"/>
      <c r="BL528" s="368" t="n"/>
      <c r="BM528" s="368" t="n"/>
      <c r="BN528" s="368" t="n"/>
      <c r="BO528" s="368" t="n"/>
      <c r="BP528" s="368" t="n"/>
      <c r="BQ528" s="320" t="n"/>
      <c r="BR528" s="368" t="n"/>
      <c r="BS528" s="368" t="n"/>
      <c r="BT528" s="368" t="n"/>
      <c r="BU528" s="368" t="n"/>
      <c r="BV528" s="368" t="n"/>
      <c r="BW528" s="368" t="n"/>
      <c r="BX528" s="368" t="n"/>
      <c r="BY528" s="368" t="n"/>
      <c r="BZ528" s="368" t="n"/>
      <c r="CA528" s="368" t="n"/>
      <c r="CB528" s="368" t="n"/>
      <c r="CC528" s="368" t="n"/>
      <c r="CD528" s="368" t="n"/>
      <c r="CE528" s="368" t="n"/>
      <c r="CF528" s="368" t="n"/>
      <c r="CG528" s="368" t="n"/>
      <c r="CH528" s="368" t="n"/>
      <c r="CI528" s="368" t="n"/>
      <c r="CJ528" s="368" t="n"/>
      <c r="CK528" s="368" t="n"/>
      <c r="CL528" s="368" t="n"/>
      <c r="CM528" s="368" t="n"/>
      <c r="CN528" s="368" t="n"/>
      <c r="CO528" s="368" t="n"/>
      <c r="CP528" s="368" t="n"/>
      <c r="CQ528" s="368" t="n"/>
      <c r="CR528" s="368" t="n"/>
      <c r="CS528" s="368" t="n"/>
      <c r="CT528" s="368" t="n"/>
      <c r="CU528" s="368" t="n"/>
      <c r="CV528" s="368" t="n"/>
      <c r="CW528" s="368" t="n"/>
      <c r="CX528" s="368" t="n"/>
      <c r="CY528" s="368" t="n"/>
      <c r="CZ528" s="368" t="n"/>
      <c r="DA528" s="368" t="n"/>
      <c r="DB528" s="368" t="n"/>
      <c r="DC528" s="368" t="n"/>
      <c r="DD528" s="368" t="n"/>
    </row>
    <row r="529">
      <c r="A529" s="368" t="n"/>
      <c r="B529" s="368" t="n"/>
      <c r="C529" s="368" t="n"/>
      <c r="D529" s="368" t="n"/>
      <c r="E529" s="368" t="n"/>
      <c r="F529" s="368" t="n"/>
      <c r="G529" s="318" t="n"/>
      <c r="H529" s="368" t="n"/>
      <c r="I529" s="368" t="n"/>
      <c r="J529" s="368" t="n"/>
      <c r="K529" s="368" t="n"/>
      <c r="L529" s="368" t="n"/>
      <c r="M529" s="368" t="n"/>
      <c r="N529" s="368" t="n"/>
      <c r="O529" s="368" t="n"/>
      <c r="P529" s="368" t="n"/>
      <c r="Q529" s="368" t="n"/>
      <c r="R529" s="368" t="n"/>
      <c r="S529" s="368" t="n"/>
      <c r="T529" s="368" t="n"/>
      <c r="U529" s="368" t="n"/>
      <c r="V529" s="368" t="n"/>
      <c r="W529" s="368" t="n"/>
      <c r="X529" s="368" t="n"/>
      <c r="Y529" s="368" t="n"/>
      <c r="Z529" s="368" t="n"/>
      <c r="AA529" s="368" t="n"/>
      <c r="AB529" s="368" t="n"/>
      <c r="AC529" s="368" t="n"/>
      <c r="AD529" s="368" t="n"/>
      <c r="AE529" s="368" t="n"/>
      <c r="AF529" s="368" t="n"/>
      <c r="AG529" s="368" t="n"/>
      <c r="AH529" s="368" t="n"/>
      <c r="AI529" s="368" t="n"/>
      <c r="AJ529" s="368" t="n"/>
      <c r="AK529" s="368" t="n"/>
      <c r="AL529" s="368" t="n"/>
      <c r="AM529" s="368" t="n"/>
      <c r="AN529" s="368" t="n"/>
      <c r="AO529" s="368" t="n"/>
      <c r="AP529" s="319" t="n"/>
      <c r="AQ529" s="368" t="n"/>
      <c r="AR529" s="368" t="n"/>
      <c r="AS529" s="368" t="n"/>
      <c r="AT529" s="368" t="n"/>
      <c r="AU529" s="368" t="n"/>
      <c r="AV529" s="368" t="n"/>
      <c r="AW529" s="368" t="n"/>
      <c r="AX529" s="368" t="n"/>
      <c r="AY529" s="368" t="n"/>
      <c r="AZ529" s="368" t="n"/>
      <c r="BA529" s="368" t="n"/>
      <c r="BB529" s="368" t="n"/>
      <c r="BC529" s="368" t="n"/>
      <c r="BD529" s="368" t="n"/>
      <c r="BE529" s="368" t="n"/>
      <c r="BF529" s="368" t="n"/>
      <c r="BG529" s="368" t="n"/>
      <c r="BH529" s="368" t="n"/>
      <c r="BI529" s="368" t="n"/>
      <c r="BJ529" s="368" t="n"/>
      <c r="BK529" s="368" t="n"/>
      <c r="BL529" s="368" t="n"/>
      <c r="BM529" s="368" t="n"/>
      <c r="BN529" s="368" t="n"/>
      <c r="BO529" s="368" t="n"/>
      <c r="BP529" s="368" t="n"/>
      <c r="BQ529" s="320" t="n"/>
      <c r="BR529" s="368" t="n"/>
      <c r="BS529" s="368" t="n"/>
      <c r="BT529" s="368" t="n"/>
      <c r="BU529" s="368" t="n"/>
      <c r="BV529" s="368" t="n"/>
      <c r="BW529" s="368" t="n"/>
      <c r="BX529" s="368" t="n"/>
      <c r="BY529" s="368" t="n"/>
      <c r="BZ529" s="368" t="n"/>
      <c r="CA529" s="368" t="n"/>
      <c r="CB529" s="368" t="n"/>
      <c r="CC529" s="368" t="n"/>
      <c r="CD529" s="368" t="n"/>
      <c r="CE529" s="368" t="n"/>
      <c r="CF529" s="368" t="n"/>
      <c r="CG529" s="368" t="n"/>
      <c r="CH529" s="368" t="n"/>
      <c r="CI529" s="368" t="n"/>
      <c r="CJ529" s="368" t="n"/>
      <c r="CK529" s="368" t="n"/>
      <c r="CL529" s="368" t="n"/>
      <c r="CM529" s="368" t="n"/>
      <c r="CN529" s="368" t="n"/>
      <c r="CO529" s="368" t="n"/>
      <c r="CP529" s="368" t="n"/>
      <c r="CQ529" s="368" t="n"/>
      <c r="CR529" s="368" t="n"/>
      <c r="CS529" s="368" t="n"/>
      <c r="CT529" s="368" t="n"/>
      <c r="CU529" s="368" t="n"/>
      <c r="CV529" s="368" t="n"/>
      <c r="CW529" s="368" t="n"/>
      <c r="CX529" s="368" t="n"/>
      <c r="CY529" s="368" t="n"/>
      <c r="CZ529" s="368" t="n"/>
      <c r="DA529" s="368" t="n"/>
      <c r="DB529" s="368" t="n"/>
      <c r="DC529" s="368" t="n"/>
      <c r="DD529" s="368" t="n"/>
    </row>
    <row r="530">
      <c r="A530" s="368" t="n"/>
      <c r="B530" s="368" t="n"/>
      <c r="C530" s="368" t="n"/>
      <c r="D530" s="368" t="n"/>
      <c r="E530" s="368" t="n"/>
      <c r="F530" s="368" t="n"/>
      <c r="G530" s="318" t="n"/>
      <c r="H530" s="368" t="n"/>
      <c r="I530" s="368" t="n"/>
      <c r="J530" s="368" t="n"/>
      <c r="K530" s="368" t="n"/>
      <c r="L530" s="368" t="n"/>
      <c r="M530" s="368" t="n"/>
      <c r="N530" s="368" t="n"/>
      <c r="O530" s="368" t="n"/>
      <c r="P530" s="368" t="n"/>
      <c r="Q530" s="368" t="n"/>
      <c r="R530" s="368" t="n"/>
      <c r="S530" s="368" t="n"/>
      <c r="T530" s="368" t="n"/>
      <c r="U530" s="368" t="n"/>
      <c r="V530" s="368" t="n"/>
      <c r="W530" s="368" t="n"/>
      <c r="X530" s="368" t="n"/>
      <c r="Y530" s="368" t="n"/>
      <c r="Z530" s="368" t="n"/>
      <c r="AA530" s="368" t="n"/>
      <c r="AB530" s="368" t="n"/>
      <c r="AC530" s="368" t="n"/>
      <c r="AD530" s="368" t="n"/>
      <c r="AE530" s="368" t="n"/>
      <c r="AF530" s="368" t="n"/>
      <c r="AG530" s="368" t="n"/>
      <c r="AH530" s="368" t="n"/>
      <c r="AI530" s="368" t="n"/>
      <c r="AJ530" s="368" t="n"/>
      <c r="AK530" s="368" t="n"/>
      <c r="AL530" s="368" t="n"/>
      <c r="AM530" s="368" t="n"/>
      <c r="AN530" s="368" t="n"/>
      <c r="AO530" s="368" t="n"/>
      <c r="AP530" s="319" t="n"/>
      <c r="AQ530" s="368" t="n"/>
      <c r="AR530" s="368" t="n"/>
      <c r="AS530" s="368" t="n"/>
      <c r="AT530" s="368" t="n"/>
      <c r="AU530" s="368" t="n"/>
      <c r="AV530" s="368" t="n"/>
      <c r="AW530" s="368" t="n"/>
      <c r="AX530" s="368" t="n"/>
      <c r="AY530" s="368" t="n"/>
      <c r="AZ530" s="368" t="n"/>
      <c r="BA530" s="368" t="n"/>
      <c r="BB530" s="368" t="n"/>
      <c r="BC530" s="368" t="n"/>
      <c r="BD530" s="368" t="n"/>
      <c r="BE530" s="368" t="n"/>
      <c r="BF530" s="368" t="n"/>
      <c r="BG530" s="368" t="n"/>
      <c r="BH530" s="368" t="n"/>
      <c r="BI530" s="368" t="n"/>
      <c r="BJ530" s="368" t="n"/>
      <c r="BK530" s="368" t="n"/>
      <c r="BL530" s="368" t="n"/>
      <c r="BM530" s="368" t="n"/>
      <c r="BN530" s="368" t="n"/>
      <c r="BO530" s="368" t="n"/>
      <c r="BP530" s="368" t="n"/>
      <c r="BQ530" s="320" t="n"/>
      <c r="BR530" s="368" t="n"/>
      <c r="BS530" s="368" t="n"/>
      <c r="BT530" s="368" t="n"/>
      <c r="BU530" s="368" t="n"/>
      <c r="BV530" s="368" t="n"/>
      <c r="BW530" s="368" t="n"/>
      <c r="BX530" s="368" t="n"/>
      <c r="BY530" s="368" t="n"/>
      <c r="BZ530" s="368" t="n"/>
      <c r="CA530" s="368" t="n"/>
      <c r="CB530" s="368" t="n"/>
      <c r="CC530" s="368" t="n"/>
      <c r="CD530" s="368" t="n"/>
      <c r="CE530" s="368" t="n"/>
      <c r="CF530" s="368" t="n"/>
      <c r="CG530" s="368" t="n"/>
      <c r="CH530" s="368" t="n"/>
      <c r="CI530" s="368" t="n"/>
      <c r="CJ530" s="368" t="n"/>
      <c r="CK530" s="368" t="n"/>
      <c r="CL530" s="368" t="n"/>
      <c r="CM530" s="368" t="n"/>
      <c r="CN530" s="368" t="n"/>
      <c r="CO530" s="368" t="n"/>
      <c r="CP530" s="368" t="n"/>
      <c r="CQ530" s="368" t="n"/>
      <c r="CR530" s="368" t="n"/>
      <c r="CS530" s="368" t="n"/>
      <c r="CT530" s="368" t="n"/>
      <c r="CU530" s="368" t="n"/>
      <c r="CV530" s="368" t="n"/>
      <c r="CW530" s="368" t="n"/>
      <c r="CX530" s="368" t="n"/>
      <c r="CY530" s="368" t="n"/>
      <c r="CZ530" s="368" t="n"/>
      <c r="DA530" s="368" t="n"/>
      <c r="DB530" s="368" t="n"/>
      <c r="DC530" s="368" t="n"/>
      <c r="DD530" s="368" t="n"/>
    </row>
    <row r="531">
      <c r="A531" s="368" t="n"/>
      <c r="B531" s="368" t="n"/>
      <c r="C531" s="368" t="n"/>
      <c r="D531" s="368" t="n"/>
      <c r="E531" s="368" t="n"/>
      <c r="F531" s="368" t="n"/>
      <c r="G531" s="318" t="n"/>
      <c r="H531" s="368" t="n"/>
      <c r="I531" s="368" t="n"/>
      <c r="J531" s="368" t="n"/>
      <c r="K531" s="368" t="n"/>
      <c r="L531" s="368" t="n"/>
      <c r="M531" s="368" t="n"/>
      <c r="N531" s="368" t="n"/>
      <c r="O531" s="368" t="n"/>
      <c r="P531" s="368" t="n"/>
      <c r="Q531" s="368" t="n"/>
      <c r="R531" s="368" t="n"/>
      <c r="S531" s="368" t="n"/>
      <c r="T531" s="368" t="n"/>
      <c r="U531" s="368" t="n"/>
      <c r="V531" s="368" t="n"/>
      <c r="W531" s="368" t="n"/>
      <c r="X531" s="368" t="n"/>
      <c r="Y531" s="368" t="n"/>
      <c r="Z531" s="368" t="n"/>
      <c r="AA531" s="368" t="n"/>
      <c r="AB531" s="368" t="n"/>
      <c r="AC531" s="368" t="n"/>
      <c r="AD531" s="368" t="n"/>
      <c r="AE531" s="368" t="n"/>
      <c r="AF531" s="368" t="n"/>
      <c r="AG531" s="368" t="n"/>
      <c r="AH531" s="368" t="n"/>
      <c r="AI531" s="368" t="n"/>
      <c r="AJ531" s="368" t="n"/>
      <c r="AK531" s="368" t="n"/>
      <c r="AL531" s="368" t="n"/>
      <c r="AM531" s="368" t="n"/>
      <c r="AN531" s="368" t="n"/>
      <c r="AO531" s="368" t="n"/>
      <c r="AP531" s="319" t="n"/>
      <c r="AQ531" s="368" t="n"/>
      <c r="AR531" s="368" t="n"/>
      <c r="AS531" s="368" t="n"/>
      <c r="AT531" s="368" t="n"/>
      <c r="AU531" s="368" t="n"/>
      <c r="AV531" s="368" t="n"/>
      <c r="AW531" s="368" t="n"/>
      <c r="AX531" s="368" t="n"/>
      <c r="AY531" s="368" t="n"/>
      <c r="AZ531" s="368" t="n"/>
      <c r="BA531" s="368" t="n"/>
      <c r="BB531" s="368" t="n"/>
      <c r="BC531" s="368" t="n"/>
      <c r="BD531" s="368" t="n"/>
      <c r="BE531" s="368" t="n"/>
      <c r="BF531" s="368" t="n"/>
      <c r="BG531" s="368" t="n"/>
      <c r="BH531" s="368" t="n"/>
      <c r="BI531" s="368" t="n"/>
      <c r="BJ531" s="368" t="n"/>
      <c r="BK531" s="368" t="n"/>
      <c r="BL531" s="368" t="n"/>
      <c r="BM531" s="368" t="n"/>
      <c r="BN531" s="368" t="n"/>
      <c r="BO531" s="368" t="n"/>
      <c r="BP531" s="368" t="n"/>
      <c r="BQ531" s="320" t="n"/>
      <c r="BR531" s="368" t="n"/>
      <c r="BS531" s="368" t="n"/>
      <c r="BT531" s="368" t="n"/>
      <c r="BU531" s="368" t="n"/>
      <c r="BV531" s="368" t="n"/>
      <c r="BW531" s="368" t="n"/>
      <c r="BX531" s="368" t="n"/>
      <c r="BY531" s="368" t="n"/>
      <c r="BZ531" s="368" t="n"/>
      <c r="CA531" s="368" t="n"/>
      <c r="CB531" s="368" t="n"/>
      <c r="CC531" s="368" t="n"/>
      <c r="CD531" s="368" t="n"/>
      <c r="CE531" s="368" t="n"/>
      <c r="CF531" s="368" t="n"/>
      <c r="CG531" s="368" t="n"/>
      <c r="CH531" s="368" t="n"/>
      <c r="CI531" s="368" t="n"/>
      <c r="CJ531" s="368" t="n"/>
      <c r="CK531" s="368" t="n"/>
      <c r="CL531" s="368" t="n"/>
      <c r="CM531" s="368" t="n"/>
      <c r="CN531" s="368" t="n"/>
      <c r="CO531" s="368" t="n"/>
      <c r="CP531" s="368" t="n"/>
      <c r="CQ531" s="368" t="n"/>
      <c r="CR531" s="368" t="n"/>
      <c r="CS531" s="368" t="n"/>
      <c r="CT531" s="368" t="n"/>
      <c r="CU531" s="368" t="n"/>
      <c r="CV531" s="368" t="n"/>
      <c r="CW531" s="368" t="n"/>
      <c r="CX531" s="368" t="n"/>
      <c r="CY531" s="368" t="n"/>
      <c r="CZ531" s="368" t="n"/>
      <c r="DA531" s="368" t="n"/>
      <c r="DB531" s="368" t="n"/>
      <c r="DC531" s="368" t="n"/>
      <c r="DD531" s="368" t="n"/>
    </row>
    <row r="532">
      <c r="A532" s="368" t="n"/>
      <c r="B532" s="368" t="n"/>
      <c r="C532" s="368" t="n"/>
      <c r="D532" s="368" t="n"/>
      <c r="E532" s="368" t="n"/>
      <c r="F532" s="368" t="n"/>
      <c r="G532" s="318" t="n"/>
      <c r="H532" s="368" t="n"/>
      <c r="I532" s="368" t="n"/>
      <c r="J532" s="368" t="n"/>
      <c r="K532" s="368" t="n"/>
      <c r="L532" s="368" t="n"/>
      <c r="M532" s="368" t="n"/>
      <c r="N532" s="368" t="n"/>
      <c r="O532" s="368" t="n"/>
      <c r="P532" s="368" t="n"/>
      <c r="Q532" s="368" t="n"/>
      <c r="R532" s="368" t="n"/>
      <c r="S532" s="368" t="n"/>
      <c r="T532" s="368" t="n"/>
      <c r="U532" s="368" t="n"/>
      <c r="V532" s="368" t="n"/>
      <c r="W532" s="368" t="n"/>
      <c r="X532" s="368" t="n"/>
      <c r="Y532" s="368" t="n"/>
      <c r="Z532" s="368" t="n"/>
      <c r="AA532" s="368" t="n"/>
      <c r="AB532" s="368" t="n"/>
      <c r="AC532" s="368" t="n"/>
      <c r="AD532" s="368" t="n"/>
      <c r="AE532" s="368" t="n"/>
      <c r="AF532" s="368" t="n"/>
      <c r="AG532" s="368" t="n"/>
      <c r="AH532" s="368" t="n"/>
      <c r="AI532" s="368" t="n"/>
      <c r="AJ532" s="368" t="n"/>
      <c r="AK532" s="368" t="n"/>
      <c r="AL532" s="368" t="n"/>
      <c r="AM532" s="368" t="n"/>
      <c r="AN532" s="368" t="n"/>
      <c r="AO532" s="368" t="n"/>
      <c r="AP532" s="319" t="n"/>
      <c r="AQ532" s="368" t="n"/>
      <c r="AR532" s="368" t="n"/>
      <c r="AS532" s="368" t="n"/>
      <c r="AT532" s="368" t="n"/>
      <c r="AU532" s="368" t="n"/>
      <c r="AV532" s="368" t="n"/>
      <c r="AW532" s="368" t="n"/>
      <c r="AX532" s="368" t="n"/>
      <c r="AY532" s="368" t="n"/>
      <c r="AZ532" s="368" t="n"/>
      <c r="BA532" s="368" t="n"/>
      <c r="BB532" s="368" t="n"/>
      <c r="BC532" s="368" t="n"/>
      <c r="BD532" s="368" t="n"/>
      <c r="BE532" s="368" t="n"/>
      <c r="BF532" s="368" t="n"/>
      <c r="BG532" s="368" t="n"/>
      <c r="BH532" s="368" t="n"/>
      <c r="BI532" s="368" t="n"/>
      <c r="BJ532" s="368" t="n"/>
      <c r="BK532" s="368" t="n"/>
      <c r="BL532" s="368" t="n"/>
      <c r="BM532" s="368" t="n"/>
      <c r="BN532" s="368" t="n"/>
      <c r="BO532" s="368" t="n"/>
      <c r="BP532" s="368" t="n"/>
      <c r="BQ532" s="320" t="n"/>
      <c r="BR532" s="368" t="n"/>
      <c r="BS532" s="368" t="n"/>
      <c r="BT532" s="368" t="n"/>
      <c r="BU532" s="368" t="n"/>
      <c r="BV532" s="368" t="n"/>
      <c r="BW532" s="368" t="n"/>
      <c r="BX532" s="368" t="n"/>
      <c r="BY532" s="368" t="n"/>
      <c r="BZ532" s="368" t="n"/>
      <c r="CA532" s="368" t="n"/>
      <c r="CB532" s="368" t="n"/>
      <c r="CC532" s="368" t="n"/>
      <c r="CD532" s="368" t="n"/>
      <c r="CE532" s="368" t="n"/>
      <c r="CF532" s="368" t="n"/>
      <c r="CG532" s="368" t="n"/>
      <c r="CH532" s="368" t="n"/>
      <c r="CI532" s="368" t="n"/>
      <c r="CJ532" s="368" t="n"/>
      <c r="CK532" s="368" t="n"/>
      <c r="CL532" s="368" t="n"/>
      <c r="CM532" s="368" t="n"/>
      <c r="CN532" s="368" t="n"/>
      <c r="CO532" s="368" t="n"/>
      <c r="CP532" s="368" t="n"/>
      <c r="CQ532" s="368" t="n"/>
      <c r="CR532" s="368" t="n"/>
      <c r="CS532" s="368" t="n"/>
      <c r="CT532" s="368" t="n"/>
      <c r="CU532" s="368" t="n"/>
      <c r="CV532" s="368" t="n"/>
      <c r="CW532" s="368" t="n"/>
      <c r="CX532" s="368" t="n"/>
      <c r="CY532" s="368" t="n"/>
      <c r="CZ532" s="368" t="n"/>
      <c r="DA532" s="368" t="n"/>
      <c r="DB532" s="368" t="n"/>
      <c r="DC532" s="368" t="n"/>
      <c r="DD532" s="368" t="n"/>
    </row>
    <row r="533">
      <c r="A533" s="368" t="n"/>
      <c r="B533" s="368" t="n"/>
      <c r="C533" s="368" t="n"/>
      <c r="D533" s="368" t="n"/>
      <c r="E533" s="368" t="n"/>
      <c r="F533" s="368" t="n"/>
      <c r="G533" s="318" t="n"/>
      <c r="H533" s="368" t="n"/>
      <c r="I533" s="368" t="n"/>
      <c r="J533" s="368" t="n"/>
      <c r="K533" s="368" t="n"/>
      <c r="L533" s="368" t="n"/>
      <c r="M533" s="368" t="n"/>
      <c r="N533" s="368" t="n"/>
      <c r="O533" s="368" t="n"/>
      <c r="P533" s="368" t="n"/>
      <c r="Q533" s="368" t="n"/>
      <c r="R533" s="368" t="n"/>
      <c r="S533" s="368" t="n"/>
      <c r="T533" s="368" t="n"/>
      <c r="U533" s="368" t="n"/>
      <c r="V533" s="368" t="n"/>
      <c r="W533" s="368" t="n"/>
      <c r="X533" s="368" t="n"/>
      <c r="Y533" s="368" t="n"/>
      <c r="Z533" s="368" t="n"/>
      <c r="AA533" s="368" t="n"/>
      <c r="AB533" s="368" t="n"/>
      <c r="AC533" s="368" t="n"/>
      <c r="AD533" s="368" t="n"/>
      <c r="AE533" s="368" t="n"/>
      <c r="AF533" s="368" t="n"/>
      <c r="AG533" s="368" t="n"/>
      <c r="AH533" s="368" t="n"/>
      <c r="AI533" s="368" t="n"/>
      <c r="AJ533" s="368" t="n"/>
      <c r="AK533" s="368" t="n"/>
      <c r="AL533" s="368" t="n"/>
      <c r="AM533" s="368" t="n"/>
      <c r="AN533" s="368" t="n"/>
      <c r="AO533" s="368" t="n"/>
      <c r="AP533" s="319" t="n"/>
      <c r="AQ533" s="368" t="n"/>
      <c r="AR533" s="368" t="n"/>
      <c r="AS533" s="368" t="n"/>
      <c r="AT533" s="368" t="n"/>
      <c r="AU533" s="368" t="n"/>
      <c r="AV533" s="368" t="n"/>
      <c r="AW533" s="368" t="n"/>
      <c r="AX533" s="368" t="n"/>
      <c r="AY533" s="368" t="n"/>
      <c r="AZ533" s="368" t="n"/>
      <c r="BA533" s="368" t="n"/>
      <c r="BB533" s="368" t="n"/>
      <c r="BC533" s="368" t="n"/>
      <c r="BD533" s="368" t="n"/>
      <c r="BE533" s="368" t="n"/>
      <c r="BF533" s="368" t="n"/>
      <c r="BG533" s="368" t="n"/>
      <c r="BH533" s="368" t="n"/>
      <c r="BI533" s="368" t="n"/>
      <c r="BJ533" s="368" t="n"/>
      <c r="BK533" s="368" t="n"/>
      <c r="BL533" s="368" t="n"/>
      <c r="BM533" s="368" t="n"/>
      <c r="BN533" s="368" t="n"/>
      <c r="BO533" s="368" t="n"/>
      <c r="BP533" s="368" t="n"/>
      <c r="BQ533" s="320" t="n"/>
      <c r="BR533" s="368" t="n"/>
      <c r="BS533" s="368" t="n"/>
      <c r="BT533" s="368" t="n"/>
      <c r="BU533" s="368" t="n"/>
      <c r="BV533" s="368" t="n"/>
      <c r="BW533" s="368" t="n"/>
      <c r="BX533" s="368" t="n"/>
      <c r="BY533" s="368" t="n"/>
      <c r="BZ533" s="368" t="n"/>
      <c r="CA533" s="368" t="n"/>
      <c r="CB533" s="368" t="n"/>
      <c r="CC533" s="368" t="n"/>
      <c r="CD533" s="368" t="n"/>
      <c r="CE533" s="368" t="n"/>
      <c r="CF533" s="368" t="n"/>
      <c r="CG533" s="368" t="n"/>
      <c r="CH533" s="368" t="n"/>
      <c r="CI533" s="368" t="n"/>
      <c r="CJ533" s="368" t="n"/>
      <c r="CK533" s="368" t="n"/>
      <c r="CL533" s="368" t="n"/>
      <c r="CM533" s="368" t="n"/>
      <c r="CN533" s="368" t="n"/>
      <c r="CO533" s="368" t="n"/>
      <c r="CP533" s="368" t="n"/>
      <c r="CQ533" s="368" t="n"/>
      <c r="CR533" s="368" t="n"/>
      <c r="CS533" s="368" t="n"/>
      <c r="CT533" s="368" t="n"/>
      <c r="CU533" s="368" t="n"/>
      <c r="CV533" s="368" t="n"/>
      <c r="CW533" s="368" t="n"/>
      <c r="CX533" s="368" t="n"/>
      <c r="CY533" s="368" t="n"/>
      <c r="CZ533" s="368" t="n"/>
      <c r="DA533" s="368" t="n"/>
      <c r="DB533" s="368" t="n"/>
      <c r="DC533" s="368" t="n"/>
      <c r="DD533" s="368" t="n"/>
    </row>
    <row r="534">
      <c r="A534" s="368" t="n"/>
      <c r="B534" s="368" t="n"/>
      <c r="C534" s="368" t="n"/>
      <c r="D534" s="368" t="n"/>
      <c r="E534" s="368" t="n"/>
      <c r="F534" s="368" t="n"/>
      <c r="G534" s="318" t="n"/>
      <c r="H534" s="368" t="n"/>
      <c r="I534" s="368" t="n"/>
      <c r="J534" s="368" t="n"/>
      <c r="K534" s="368" t="n"/>
      <c r="L534" s="368" t="n"/>
      <c r="M534" s="368" t="n"/>
      <c r="N534" s="368" t="n"/>
      <c r="O534" s="368" t="n"/>
      <c r="P534" s="368" t="n"/>
      <c r="Q534" s="368" t="n"/>
      <c r="R534" s="368" t="n"/>
      <c r="S534" s="368" t="n"/>
      <c r="T534" s="368" t="n"/>
      <c r="U534" s="368" t="n"/>
      <c r="V534" s="368" t="n"/>
      <c r="W534" s="368" t="n"/>
      <c r="X534" s="368" t="n"/>
      <c r="Y534" s="368" t="n"/>
      <c r="Z534" s="368" t="n"/>
      <c r="AA534" s="368" t="n"/>
      <c r="AB534" s="368" t="n"/>
      <c r="AC534" s="368" t="n"/>
      <c r="AD534" s="368" t="n"/>
      <c r="AE534" s="368" t="n"/>
      <c r="AF534" s="368" t="n"/>
      <c r="AG534" s="368" t="n"/>
      <c r="AH534" s="368" t="n"/>
      <c r="AI534" s="368" t="n"/>
      <c r="AJ534" s="368" t="n"/>
      <c r="AK534" s="368" t="n"/>
      <c r="AL534" s="368" t="n"/>
      <c r="AM534" s="368" t="n"/>
      <c r="AN534" s="368" t="n"/>
      <c r="AO534" s="368" t="n"/>
      <c r="AP534" s="319" t="n"/>
      <c r="AQ534" s="368" t="n"/>
      <c r="AR534" s="368" t="n"/>
      <c r="AS534" s="368" t="n"/>
      <c r="AT534" s="368" t="n"/>
      <c r="AU534" s="368" t="n"/>
      <c r="AV534" s="368" t="n"/>
      <c r="AW534" s="368" t="n"/>
      <c r="AX534" s="368" t="n"/>
      <c r="AY534" s="368" t="n"/>
      <c r="AZ534" s="368" t="n"/>
      <c r="BA534" s="368" t="n"/>
      <c r="BB534" s="368" t="n"/>
      <c r="BC534" s="368" t="n"/>
      <c r="BD534" s="368" t="n"/>
      <c r="BE534" s="368" t="n"/>
      <c r="BF534" s="368" t="n"/>
      <c r="BG534" s="368" t="n"/>
      <c r="BH534" s="368" t="n"/>
      <c r="BI534" s="368" t="n"/>
      <c r="BJ534" s="368" t="n"/>
      <c r="BK534" s="368" t="n"/>
      <c r="BL534" s="368" t="n"/>
      <c r="BM534" s="368" t="n"/>
      <c r="BN534" s="368" t="n"/>
      <c r="BO534" s="368" t="n"/>
      <c r="BP534" s="368" t="n"/>
      <c r="BQ534" s="320" t="n"/>
      <c r="BR534" s="368" t="n"/>
      <c r="BS534" s="368" t="n"/>
      <c r="BT534" s="368" t="n"/>
      <c r="BU534" s="368" t="n"/>
      <c r="BV534" s="368" t="n"/>
      <c r="BW534" s="368" t="n"/>
      <c r="BX534" s="368" t="n"/>
      <c r="BY534" s="368" t="n"/>
      <c r="BZ534" s="368" t="n"/>
      <c r="CA534" s="368" t="n"/>
      <c r="CB534" s="368" t="n"/>
      <c r="CC534" s="368" t="n"/>
      <c r="CD534" s="368" t="n"/>
      <c r="CE534" s="368" t="n"/>
      <c r="CF534" s="368" t="n"/>
      <c r="CG534" s="368" t="n"/>
      <c r="CH534" s="368" t="n"/>
      <c r="CI534" s="368" t="n"/>
      <c r="CJ534" s="368" t="n"/>
      <c r="CK534" s="368" t="n"/>
      <c r="CL534" s="368" t="n"/>
      <c r="CM534" s="368" t="n"/>
      <c r="CN534" s="368" t="n"/>
      <c r="CO534" s="368" t="n"/>
      <c r="CP534" s="368" t="n"/>
      <c r="CQ534" s="368" t="n"/>
      <c r="CR534" s="368" t="n"/>
      <c r="CS534" s="368" t="n"/>
      <c r="CT534" s="368" t="n"/>
      <c r="CU534" s="368" t="n"/>
      <c r="CV534" s="368" t="n"/>
      <c r="CW534" s="368" t="n"/>
      <c r="CX534" s="368" t="n"/>
      <c r="CY534" s="368" t="n"/>
      <c r="CZ534" s="368" t="n"/>
      <c r="DA534" s="368" t="n"/>
      <c r="DB534" s="368" t="n"/>
      <c r="DC534" s="368" t="n"/>
      <c r="DD534" s="368" t="n"/>
    </row>
    <row r="535">
      <c r="A535" s="368" t="n"/>
      <c r="B535" s="368" t="n"/>
      <c r="C535" s="368" t="n"/>
      <c r="D535" s="368" t="n"/>
      <c r="E535" s="368" t="n"/>
      <c r="F535" s="368" t="n"/>
      <c r="G535" s="318" t="n"/>
      <c r="H535" s="368" t="n"/>
      <c r="I535" s="368" t="n"/>
      <c r="J535" s="368" t="n"/>
      <c r="K535" s="368" t="n"/>
      <c r="L535" s="368" t="n"/>
      <c r="M535" s="368" t="n"/>
      <c r="N535" s="368" t="n"/>
      <c r="O535" s="368" t="n"/>
      <c r="P535" s="368" t="n"/>
      <c r="Q535" s="368" t="n"/>
      <c r="R535" s="368" t="n"/>
      <c r="S535" s="368" t="n"/>
      <c r="T535" s="368" t="n"/>
      <c r="U535" s="368" t="n"/>
      <c r="V535" s="368" t="n"/>
      <c r="W535" s="368" t="n"/>
      <c r="X535" s="368" t="n"/>
      <c r="Y535" s="368" t="n"/>
      <c r="Z535" s="368" t="n"/>
      <c r="AA535" s="368" t="n"/>
      <c r="AB535" s="368" t="n"/>
      <c r="AC535" s="368" t="n"/>
      <c r="AD535" s="368" t="n"/>
      <c r="AE535" s="368" t="n"/>
      <c r="AF535" s="368" t="n"/>
      <c r="AG535" s="368" t="n"/>
      <c r="AH535" s="368" t="n"/>
      <c r="AI535" s="368" t="n"/>
      <c r="AJ535" s="368" t="n"/>
      <c r="AK535" s="368" t="n"/>
      <c r="AL535" s="368" t="n"/>
      <c r="AM535" s="368" t="n"/>
      <c r="AN535" s="368" t="n"/>
      <c r="AO535" s="368" t="n"/>
      <c r="AP535" s="319" t="n"/>
      <c r="AQ535" s="368" t="n"/>
      <c r="AR535" s="368" t="n"/>
      <c r="AS535" s="368" t="n"/>
      <c r="AT535" s="368" t="n"/>
      <c r="AU535" s="368" t="n"/>
      <c r="AV535" s="368" t="n"/>
      <c r="AW535" s="368" t="n"/>
      <c r="AX535" s="368" t="n"/>
      <c r="AY535" s="368" t="n"/>
      <c r="AZ535" s="368" t="n"/>
      <c r="BA535" s="368" t="n"/>
      <c r="BB535" s="368" t="n"/>
      <c r="BC535" s="368" t="n"/>
      <c r="BD535" s="368" t="n"/>
      <c r="BE535" s="368" t="n"/>
      <c r="BF535" s="368" t="n"/>
      <c r="BG535" s="368" t="n"/>
      <c r="BH535" s="368" t="n"/>
      <c r="BI535" s="368" t="n"/>
      <c r="BJ535" s="368" t="n"/>
      <c r="BK535" s="368" t="n"/>
      <c r="BL535" s="368" t="n"/>
      <c r="BM535" s="368" t="n"/>
      <c r="BN535" s="368" t="n"/>
      <c r="BO535" s="368" t="n"/>
      <c r="BP535" s="368" t="n"/>
      <c r="BQ535" s="320" t="n"/>
      <c r="BR535" s="368" t="n"/>
      <c r="BS535" s="368" t="n"/>
      <c r="BT535" s="368" t="n"/>
      <c r="BU535" s="368" t="n"/>
      <c r="BV535" s="368" t="n"/>
      <c r="BW535" s="368" t="n"/>
      <c r="BX535" s="368" t="n"/>
      <c r="BY535" s="368" t="n"/>
      <c r="BZ535" s="368" t="n"/>
      <c r="CA535" s="368" t="n"/>
      <c r="CB535" s="368" t="n"/>
      <c r="CC535" s="368" t="n"/>
      <c r="CD535" s="368" t="n"/>
      <c r="CE535" s="368" t="n"/>
      <c r="CF535" s="368" t="n"/>
      <c r="CG535" s="368" t="n"/>
      <c r="CH535" s="368" t="n"/>
      <c r="CI535" s="368" t="n"/>
      <c r="CJ535" s="368" t="n"/>
      <c r="CK535" s="368" t="n"/>
      <c r="CL535" s="368" t="n"/>
      <c r="CM535" s="368" t="n"/>
      <c r="CN535" s="368" t="n"/>
      <c r="CO535" s="368" t="n"/>
      <c r="CP535" s="368" t="n"/>
      <c r="CQ535" s="368" t="n"/>
      <c r="CR535" s="368" t="n"/>
      <c r="CS535" s="368" t="n"/>
      <c r="CT535" s="368" t="n"/>
      <c r="CU535" s="368" t="n"/>
      <c r="CV535" s="368" t="n"/>
      <c r="CW535" s="368" t="n"/>
      <c r="CX535" s="368" t="n"/>
      <c r="CY535" s="368" t="n"/>
      <c r="CZ535" s="368" t="n"/>
      <c r="DA535" s="368" t="n"/>
      <c r="DB535" s="368" t="n"/>
      <c r="DC535" s="368" t="n"/>
      <c r="DD535" s="368" t="n"/>
    </row>
    <row r="536">
      <c r="A536" s="368" t="n"/>
      <c r="B536" s="368" t="n"/>
      <c r="C536" s="368" t="n"/>
      <c r="D536" s="368" t="n"/>
      <c r="E536" s="368" t="n"/>
      <c r="F536" s="368" t="n"/>
      <c r="G536" s="318" t="n"/>
      <c r="H536" s="368" t="n"/>
      <c r="I536" s="368" t="n"/>
      <c r="J536" s="368" t="n"/>
      <c r="K536" s="368" t="n"/>
      <c r="L536" s="368" t="n"/>
      <c r="M536" s="368" t="n"/>
      <c r="N536" s="368" t="n"/>
      <c r="O536" s="368" t="n"/>
      <c r="P536" s="368" t="n"/>
      <c r="Q536" s="368" t="n"/>
      <c r="R536" s="368" t="n"/>
      <c r="S536" s="368" t="n"/>
      <c r="T536" s="368" t="n"/>
      <c r="U536" s="368" t="n"/>
      <c r="V536" s="368" t="n"/>
      <c r="W536" s="368" t="n"/>
      <c r="X536" s="368" t="n"/>
      <c r="Y536" s="368" t="n"/>
      <c r="Z536" s="368" t="n"/>
      <c r="AA536" s="368" t="n"/>
      <c r="AB536" s="368" t="n"/>
      <c r="AC536" s="368" t="n"/>
      <c r="AD536" s="368" t="n"/>
      <c r="AE536" s="368" t="n"/>
      <c r="AF536" s="368" t="n"/>
      <c r="AG536" s="368" t="n"/>
      <c r="AH536" s="368" t="n"/>
      <c r="AI536" s="368" t="n"/>
      <c r="AJ536" s="368" t="n"/>
      <c r="AK536" s="368" t="n"/>
      <c r="AL536" s="368" t="n"/>
      <c r="AM536" s="368" t="n"/>
      <c r="AN536" s="368" t="n"/>
      <c r="AO536" s="368" t="n"/>
      <c r="AP536" s="319" t="n"/>
      <c r="AQ536" s="368" t="n"/>
      <c r="AR536" s="368" t="n"/>
      <c r="AS536" s="368" t="n"/>
      <c r="AT536" s="368" t="n"/>
      <c r="AU536" s="368" t="n"/>
      <c r="AV536" s="368" t="n"/>
      <c r="AW536" s="368" t="n"/>
      <c r="AX536" s="368" t="n"/>
      <c r="AY536" s="368" t="n"/>
      <c r="AZ536" s="368" t="n"/>
      <c r="BA536" s="368" t="n"/>
      <c r="BB536" s="368" t="n"/>
      <c r="BC536" s="368" t="n"/>
      <c r="BD536" s="368" t="n"/>
      <c r="BE536" s="368" t="n"/>
      <c r="BF536" s="368" t="n"/>
      <c r="BG536" s="368" t="n"/>
      <c r="BH536" s="368" t="n"/>
      <c r="BI536" s="368" t="n"/>
      <c r="BJ536" s="368" t="n"/>
      <c r="BK536" s="368" t="n"/>
      <c r="BL536" s="368" t="n"/>
      <c r="BM536" s="368" t="n"/>
      <c r="BN536" s="368" t="n"/>
      <c r="BO536" s="368" t="n"/>
      <c r="BP536" s="368" t="n"/>
      <c r="BQ536" s="320" t="n"/>
      <c r="BR536" s="368" t="n"/>
      <c r="BS536" s="368" t="n"/>
      <c r="BT536" s="368" t="n"/>
      <c r="BU536" s="368" t="n"/>
      <c r="BV536" s="368" t="n"/>
      <c r="BW536" s="368" t="n"/>
      <c r="BX536" s="368" t="n"/>
      <c r="BY536" s="368" t="n"/>
      <c r="BZ536" s="368" t="n"/>
      <c r="CA536" s="368" t="n"/>
      <c r="CB536" s="368" t="n"/>
      <c r="CC536" s="368" t="n"/>
      <c r="CD536" s="368" t="n"/>
      <c r="CE536" s="368" t="n"/>
      <c r="CF536" s="368" t="n"/>
      <c r="CG536" s="368" t="n"/>
      <c r="CH536" s="368" t="n"/>
      <c r="CI536" s="368" t="n"/>
      <c r="CJ536" s="368" t="n"/>
      <c r="CK536" s="368" t="n"/>
      <c r="CL536" s="368" t="n"/>
      <c r="CM536" s="368" t="n"/>
      <c r="CN536" s="368" t="n"/>
      <c r="CO536" s="368" t="n"/>
      <c r="CP536" s="368" t="n"/>
      <c r="CQ536" s="368" t="n"/>
      <c r="CR536" s="368" t="n"/>
      <c r="CS536" s="368" t="n"/>
      <c r="CT536" s="368" t="n"/>
      <c r="CU536" s="368" t="n"/>
      <c r="CV536" s="368" t="n"/>
      <c r="CW536" s="368" t="n"/>
      <c r="CX536" s="368" t="n"/>
      <c r="CY536" s="368" t="n"/>
      <c r="CZ536" s="368" t="n"/>
      <c r="DA536" s="368" t="n"/>
      <c r="DB536" s="368" t="n"/>
      <c r="DC536" s="368" t="n"/>
      <c r="DD536" s="368" t="n"/>
    </row>
    <row r="537">
      <c r="A537" s="368" t="n"/>
      <c r="B537" s="368" t="n"/>
      <c r="C537" s="368" t="n"/>
      <c r="D537" s="368" t="n"/>
      <c r="E537" s="368" t="n"/>
      <c r="F537" s="368" t="n"/>
      <c r="G537" s="318" t="n"/>
      <c r="H537" s="368" t="n"/>
      <c r="I537" s="368" t="n"/>
      <c r="J537" s="368" t="n"/>
      <c r="K537" s="368" t="n"/>
      <c r="L537" s="368" t="n"/>
      <c r="M537" s="368" t="n"/>
      <c r="N537" s="368" t="n"/>
      <c r="O537" s="368" t="n"/>
      <c r="P537" s="368" t="n"/>
      <c r="Q537" s="368" t="n"/>
      <c r="R537" s="368" t="n"/>
      <c r="S537" s="368" t="n"/>
      <c r="T537" s="368" t="n"/>
      <c r="U537" s="368" t="n"/>
      <c r="V537" s="368" t="n"/>
      <c r="W537" s="368" t="n"/>
      <c r="X537" s="368" t="n"/>
      <c r="Y537" s="368" t="n"/>
      <c r="Z537" s="368" t="n"/>
      <c r="AA537" s="368" t="n"/>
      <c r="AB537" s="368" t="n"/>
      <c r="AC537" s="368" t="n"/>
      <c r="AD537" s="368" t="n"/>
      <c r="AE537" s="368" t="n"/>
      <c r="AF537" s="368" t="n"/>
      <c r="AG537" s="368" t="n"/>
      <c r="AH537" s="368" t="n"/>
      <c r="AI537" s="368" t="n"/>
      <c r="AJ537" s="368" t="n"/>
      <c r="AK537" s="368" t="n"/>
      <c r="AL537" s="368" t="n"/>
      <c r="AM537" s="368" t="n"/>
      <c r="AN537" s="368" t="n"/>
      <c r="AO537" s="368" t="n"/>
      <c r="AP537" s="319" t="n"/>
      <c r="AQ537" s="368" t="n"/>
      <c r="AR537" s="368" t="n"/>
      <c r="AS537" s="368" t="n"/>
      <c r="AT537" s="368" t="n"/>
      <c r="AU537" s="368" t="n"/>
      <c r="AV537" s="368" t="n"/>
      <c r="AW537" s="368" t="n"/>
      <c r="AX537" s="368" t="n"/>
      <c r="AY537" s="368" t="n"/>
      <c r="AZ537" s="368" t="n"/>
      <c r="BA537" s="368" t="n"/>
      <c r="BB537" s="368" t="n"/>
      <c r="BC537" s="368" t="n"/>
      <c r="BD537" s="368" t="n"/>
      <c r="BE537" s="368" t="n"/>
      <c r="BF537" s="368" t="n"/>
      <c r="BG537" s="368" t="n"/>
      <c r="BH537" s="368" t="n"/>
      <c r="BI537" s="368" t="n"/>
      <c r="BJ537" s="368" t="n"/>
      <c r="BK537" s="368" t="n"/>
      <c r="BL537" s="368" t="n"/>
      <c r="BM537" s="368" t="n"/>
      <c r="BN537" s="368" t="n"/>
      <c r="BO537" s="368" t="n"/>
      <c r="BP537" s="368" t="n"/>
      <c r="BQ537" s="320" t="n"/>
      <c r="BR537" s="368" t="n"/>
      <c r="BS537" s="368" t="n"/>
      <c r="BT537" s="368" t="n"/>
      <c r="BU537" s="368" t="n"/>
      <c r="BV537" s="368" t="n"/>
      <c r="BW537" s="368" t="n"/>
      <c r="BX537" s="368" t="n"/>
      <c r="BY537" s="368" t="n"/>
      <c r="BZ537" s="368" t="n"/>
      <c r="CA537" s="368" t="n"/>
      <c r="CB537" s="368" t="n"/>
      <c r="CC537" s="368" t="n"/>
      <c r="CD537" s="368" t="n"/>
      <c r="CE537" s="368" t="n"/>
      <c r="CF537" s="368" t="n"/>
      <c r="CG537" s="368" t="n"/>
      <c r="CH537" s="368" t="n"/>
      <c r="CI537" s="368" t="n"/>
      <c r="CJ537" s="368" t="n"/>
      <c r="CK537" s="368" t="n"/>
      <c r="CL537" s="368" t="n"/>
      <c r="CM537" s="368" t="n"/>
      <c r="CN537" s="368" t="n"/>
      <c r="CO537" s="368" t="n"/>
      <c r="CP537" s="368" t="n"/>
      <c r="CQ537" s="368" t="n"/>
      <c r="CR537" s="368" t="n"/>
      <c r="CS537" s="368" t="n"/>
      <c r="CT537" s="368" t="n"/>
      <c r="CU537" s="368" t="n"/>
      <c r="CV537" s="368" t="n"/>
      <c r="CW537" s="368" t="n"/>
      <c r="CX537" s="368" t="n"/>
      <c r="CY537" s="368" t="n"/>
      <c r="CZ537" s="368" t="n"/>
      <c r="DA537" s="368" t="n"/>
      <c r="DB537" s="368" t="n"/>
      <c r="DC537" s="368" t="n"/>
      <c r="DD537" s="368" t="n"/>
    </row>
    <row r="538">
      <c r="A538" s="368" t="n"/>
      <c r="B538" s="368" t="n"/>
      <c r="C538" s="368" t="n"/>
      <c r="D538" s="368" t="n"/>
      <c r="E538" s="368" t="n"/>
      <c r="F538" s="368" t="n"/>
      <c r="G538" s="318" t="n"/>
      <c r="H538" s="368" t="n"/>
      <c r="I538" s="368" t="n"/>
      <c r="J538" s="368" t="n"/>
      <c r="K538" s="368" t="n"/>
      <c r="L538" s="368" t="n"/>
      <c r="M538" s="368" t="n"/>
      <c r="N538" s="368" t="n"/>
      <c r="O538" s="368" t="n"/>
      <c r="P538" s="368" t="n"/>
      <c r="Q538" s="368" t="n"/>
      <c r="R538" s="368" t="n"/>
      <c r="S538" s="368" t="n"/>
      <c r="T538" s="368" t="n"/>
      <c r="U538" s="368" t="n"/>
      <c r="V538" s="368" t="n"/>
      <c r="W538" s="368" t="n"/>
      <c r="X538" s="368" t="n"/>
      <c r="Y538" s="368" t="n"/>
      <c r="Z538" s="368" t="n"/>
      <c r="AA538" s="368" t="n"/>
      <c r="AB538" s="368" t="n"/>
      <c r="AC538" s="368" t="n"/>
      <c r="AD538" s="368" t="n"/>
      <c r="AE538" s="368" t="n"/>
      <c r="AF538" s="368" t="n"/>
      <c r="AG538" s="368" t="n"/>
      <c r="AH538" s="368" t="n"/>
      <c r="AI538" s="368" t="n"/>
      <c r="AJ538" s="368" t="n"/>
      <c r="AK538" s="368" t="n"/>
      <c r="AL538" s="368" t="n"/>
      <c r="AM538" s="368" t="n"/>
      <c r="AN538" s="368" t="n"/>
      <c r="AO538" s="368" t="n"/>
      <c r="AP538" s="319" t="n"/>
      <c r="AQ538" s="368" t="n"/>
      <c r="AR538" s="368" t="n"/>
      <c r="AS538" s="368" t="n"/>
      <c r="AT538" s="368" t="n"/>
      <c r="AU538" s="368" t="n"/>
      <c r="AV538" s="368" t="n"/>
      <c r="AW538" s="368" t="n"/>
      <c r="AX538" s="368" t="n"/>
      <c r="AY538" s="368" t="n"/>
      <c r="AZ538" s="368" t="n"/>
      <c r="BA538" s="368" t="n"/>
      <c r="BB538" s="368" t="n"/>
      <c r="BC538" s="368" t="n"/>
      <c r="BD538" s="368" t="n"/>
      <c r="BE538" s="368" t="n"/>
      <c r="BF538" s="368" t="n"/>
      <c r="BG538" s="368" t="n"/>
      <c r="BH538" s="368" t="n"/>
      <c r="BI538" s="368" t="n"/>
      <c r="BJ538" s="368" t="n"/>
      <c r="BK538" s="368" t="n"/>
      <c r="BL538" s="368" t="n"/>
      <c r="BM538" s="368" t="n"/>
      <c r="BN538" s="368" t="n"/>
      <c r="BO538" s="368" t="n"/>
      <c r="BP538" s="368" t="n"/>
      <c r="BQ538" s="320" t="n"/>
      <c r="BR538" s="368" t="n"/>
      <c r="BS538" s="368" t="n"/>
      <c r="BT538" s="368" t="n"/>
      <c r="BU538" s="368" t="n"/>
      <c r="BV538" s="368" t="n"/>
      <c r="BW538" s="368" t="n"/>
      <c r="BX538" s="368" t="n"/>
      <c r="BY538" s="368" t="n"/>
      <c r="BZ538" s="368" t="n"/>
      <c r="CA538" s="368" t="n"/>
      <c r="CB538" s="368" t="n"/>
      <c r="CC538" s="368" t="n"/>
      <c r="CD538" s="368" t="n"/>
      <c r="CE538" s="368" t="n"/>
      <c r="CF538" s="368" t="n"/>
      <c r="CG538" s="368" t="n"/>
      <c r="CH538" s="368" t="n"/>
      <c r="CI538" s="368" t="n"/>
      <c r="CJ538" s="368" t="n"/>
      <c r="CK538" s="368" t="n"/>
      <c r="CL538" s="368" t="n"/>
      <c r="CM538" s="368" t="n"/>
      <c r="CN538" s="368" t="n"/>
      <c r="CO538" s="368" t="n"/>
      <c r="CP538" s="368" t="n"/>
      <c r="CQ538" s="368" t="n"/>
      <c r="CR538" s="368" t="n"/>
      <c r="CS538" s="368" t="n"/>
      <c r="CT538" s="368" t="n"/>
      <c r="CU538" s="368" t="n"/>
      <c r="CV538" s="368" t="n"/>
      <c r="CW538" s="368" t="n"/>
      <c r="CX538" s="368" t="n"/>
      <c r="CY538" s="368" t="n"/>
      <c r="CZ538" s="368" t="n"/>
      <c r="DA538" s="368" t="n"/>
      <c r="DB538" s="368" t="n"/>
      <c r="DC538" s="368" t="n"/>
      <c r="DD538" s="368" t="n"/>
    </row>
    <row r="539">
      <c r="A539" s="368" t="n"/>
      <c r="B539" s="368" t="n"/>
      <c r="C539" s="368" t="n"/>
      <c r="D539" s="368" t="n"/>
      <c r="E539" s="368" t="n"/>
      <c r="F539" s="368" t="n"/>
      <c r="G539" s="318" t="n"/>
      <c r="H539" s="368" t="n"/>
      <c r="I539" s="368" t="n"/>
      <c r="J539" s="368" t="n"/>
      <c r="K539" s="368" t="n"/>
      <c r="L539" s="368" t="n"/>
      <c r="M539" s="368" t="n"/>
      <c r="N539" s="368" t="n"/>
      <c r="O539" s="368" t="n"/>
      <c r="P539" s="368" t="n"/>
      <c r="Q539" s="368" t="n"/>
      <c r="R539" s="368" t="n"/>
      <c r="S539" s="368" t="n"/>
      <c r="T539" s="368" t="n"/>
      <c r="U539" s="368" t="n"/>
      <c r="V539" s="368" t="n"/>
      <c r="W539" s="368" t="n"/>
      <c r="X539" s="368" t="n"/>
      <c r="Y539" s="368" t="n"/>
      <c r="Z539" s="368" t="n"/>
      <c r="AA539" s="368" t="n"/>
      <c r="AB539" s="368" t="n"/>
      <c r="AC539" s="368" t="n"/>
      <c r="AD539" s="368" t="n"/>
      <c r="AE539" s="368" t="n"/>
      <c r="AF539" s="368" t="n"/>
      <c r="AG539" s="368" t="n"/>
      <c r="AH539" s="368" t="n"/>
      <c r="AI539" s="368" t="n"/>
      <c r="AJ539" s="368" t="n"/>
      <c r="AK539" s="368" t="n"/>
      <c r="AL539" s="368" t="n"/>
      <c r="AM539" s="368" t="n"/>
      <c r="AN539" s="368" t="n"/>
      <c r="AO539" s="368" t="n"/>
      <c r="AP539" s="319" t="n"/>
      <c r="AQ539" s="368" t="n"/>
      <c r="AR539" s="368" t="n"/>
      <c r="AS539" s="368" t="n"/>
      <c r="AT539" s="368" t="n"/>
      <c r="AU539" s="368" t="n"/>
      <c r="AV539" s="368" t="n"/>
      <c r="AW539" s="368" t="n"/>
      <c r="AX539" s="368" t="n"/>
      <c r="AY539" s="368" t="n"/>
      <c r="AZ539" s="368" t="n"/>
      <c r="BA539" s="368" t="n"/>
      <c r="BB539" s="368" t="n"/>
      <c r="BC539" s="368" t="n"/>
      <c r="BD539" s="368" t="n"/>
      <c r="BE539" s="368" t="n"/>
      <c r="BF539" s="368" t="n"/>
      <c r="BG539" s="368" t="n"/>
      <c r="BH539" s="368" t="n"/>
      <c r="BI539" s="368" t="n"/>
      <c r="BJ539" s="368" t="n"/>
      <c r="BK539" s="368" t="n"/>
      <c r="BL539" s="368" t="n"/>
      <c r="BM539" s="368" t="n"/>
      <c r="BN539" s="368" t="n"/>
      <c r="BO539" s="368" t="n"/>
      <c r="BP539" s="368" t="n"/>
      <c r="BQ539" s="320" t="n"/>
      <c r="BR539" s="368" t="n"/>
      <c r="BS539" s="368" t="n"/>
      <c r="BT539" s="368" t="n"/>
      <c r="BU539" s="368" t="n"/>
      <c r="BV539" s="368" t="n"/>
      <c r="BW539" s="368" t="n"/>
      <c r="BX539" s="368" t="n"/>
      <c r="BY539" s="368" t="n"/>
      <c r="BZ539" s="368" t="n"/>
      <c r="CA539" s="368" t="n"/>
      <c r="CB539" s="368" t="n"/>
      <c r="CC539" s="368" t="n"/>
      <c r="CD539" s="368" t="n"/>
      <c r="CE539" s="368" t="n"/>
      <c r="CF539" s="368" t="n"/>
      <c r="CG539" s="368" t="n"/>
      <c r="CH539" s="368" t="n"/>
      <c r="CI539" s="368" t="n"/>
      <c r="CJ539" s="368" t="n"/>
      <c r="CK539" s="368" t="n"/>
      <c r="CL539" s="368" t="n"/>
      <c r="CM539" s="368" t="n"/>
      <c r="CN539" s="368" t="n"/>
      <c r="CO539" s="368" t="n"/>
      <c r="CP539" s="368" t="n"/>
      <c r="CQ539" s="368" t="n"/>
      <c r="CR539" s="368" t="n"/>
      <c r="CS539" s="368" t="n"/>
      <c r="CT539" s="368" t="n"/>
      <c r="CU539" s="368" t="n"/>
      <c r="CV539" s="368" t="n"/>
      <c r="CW539" s="368" t="n"/>
      <c r="CX539" s="368" t="n"/>
      <c r="CY539" s="368" t="n"/>
      <c r="CZ539" s="368" t="n"/>
      <c r="DA539" s="368" t="n"/>
      <c r="DB539" s="368" t="n"/>
      <c r="DC539" s="368" t="n"/>
      <c r="DD539" s="368" t="n"/>
    </row>
    <row r="540">
      <c r="A540" s="368" t="n"/>
      <c r="B540" s="368" t="n"/>
      <c r="C540" s="368" t="n"/>
      <c r="D540" s="368" t="n"/>
      <c r="E540" s="368" t="n"/>
      <c r="F540" s="368" t="n"/>
      <c r="G540" s="318" t="n"/>
      <c r="H540" s="368" t="n"/>
      <c r="I540" s="368" t="n"/>
      <c r="J540" s="368" t="n"/>
      <c r="K540" s="368" t="n"/>
      <c r="L540" s="368" t="n"/>
      <c r="M540" s="368" t="n"/>
      <c r="N540" s="368" t="n"/>
      <c r="O540" s="368" t="n"/>
      <c r="P540" s="368" t="n"/>
      <c r="Q540" s="368" t="n"/>
      <c r="R540" s="368" t="n"/>
      <c r="S540" s="368" t="n"/>
      <c r="T540" s="368" t="n"/>
      <c r="U540" s="368" t="n"/>
      <c r="V540" s="368" t="n"/>
      <c r="W540" s="368" t="n"/>
      <c r="X540" s="368" t="n"/>
      <c r="Y540" s="368" t="n"/>
      <c r="Z540" s="368" t="n"/>
      <c r="AA540" s="368" t="n"/>
      <c r="AB540" s="368" t="n"/>
      <c r="AC540" s="368" t="n"/>
      <c r="AD540" s="368" t="n"/>
      <c r="AE540" s="368" t="n"/>
      <c r="AF540" s="368" t="n"/>
      <c r="AG540" s="368" t="n"/>
      <c r="AH540" s="368" t="n"/>
      <c r="AI540" s="368" t="n"/>
      <c r="AJ540" s="368" t="n"/>
      <c r="AK540" s="368" t="n"/>
      <c r="AL540" s="368" t="n"/>
      <c r="AM540" s="368" t="n"/>
      <c r="AN540" s="368" t="n"/>
      <c r="AO540" s="368" t="n"/>
      <c r="AP540" s="319" t="n"/>
      <c r="AQ540" s="368" t="n"/>
      <c r="AR540" s="368" t="n"/>
      <c r="AS540" s="368" t="n"/>
      <c r="AT540" s="368" t="n"/>
      <c r="AU540" s="368" t="n"/>
      <c r="AV540" s="368" t="n"/>
      <c r="AW540" s="368" t="n"/>
      <c r="AX540" s="368" t="n"/>
      <c r="AY540" s="368" t="n"/>
      <c r="AZ540" s="368" t="n"/>
      <c r="BA540" s="368" t="n"/>
      <c r="BB540" s="368" t="n"/>
      <c r="BC540" s="368" t="n"/>
      <c r="BD540" s="368" t="n"/>
      <c r="BE540" s="368" t="n"/>
      <c r="BF540" s="368" t="n"/>
      <c r="BG540" s="368" t="n"/>
      <c r="BH540" s="368" t="n"/>
      <c r="BI540" s="368" t="n"/>
      <c r="BJ540" s="368" t="n"/>
      <c r="BK540" s="368" t="n"/>
      <c r="BL540" s="368" t="n"/>
      <c r="BM540" s="368" t="n"/>
      <c r="BN540" s="368" t="n"/>
      <c r="BO540" s="368" t="n"/>
      <c r="BP540" s="368" t="n"/>
      <c r="BQ540" s="320" t="n"/>
      <c r="BR540" s="368" t="n"/>
      <c r="BS540" s="368" t="n"/>
      <c r="BT540" s="368" t="n"/>
      <c r="BU540" s="368" t="n"/>
      <c r="BV540" s="368" t="n"/>
      <c r="BW540" s="368" t="n"/>
      <c r="BX540" s="368" t="n"/>
      <c r="BY540" s="368" t="n"/>
      <c r="BZ540" s="368" t="n"/>
      <c r="CA540" s="368" t="n"/>
      <c r="CB540" s="368" t="n"/>
      <c r="CC540" s="368" t="n"/>
      <c r="CD540" s="368" t="n"/>
      <c r="CE540" s="368" t="n"/>
      <c r="CF540" s="368" t="n"/>
      <c r="CG540" s="368" t="n"/>
      <c r="CH540" s="368" t="n"/>
      <c r="CI540" s="368" t="n"/>
      <c r="CJ540" s="368" t="n"/>
      <c r="CK540" s="368" t="n"/>
      <c r="CL540" s="368" t="n"/>
      <c r="CM540" s="368" t="n"/>
      <c r="CN540" s="368" t="n"/>
      <c r="CO540" s="368" t="n"/>
      <c r="CP540" s="368" t="n"/>
      <c r="CQ540" s="368" t="n"/>
      <c r="CR540" s="368" t="n"/>
      <c r="CS540" s="368" t="n"/>
      <c r="CT540" s="368" t="n"/>
      <c r="CU540" s="368" t="n"/>
      <c r="CV540" s="368" t="n"/>
      <c r="CW540" s="368" t="n"/>
      <c r="CX540" s="368" t="n"/>
      <c r="CY540" s="368" t="n"/>
      <c r="CZ540" s="368" t="n"/>
      <c r="DA540" s="368" t="n"/>
      <c r="DB540" s="368" t="n"/>
      <c r="DC540" s="368" t="n"/>
      <c r="DD540" s="368" t="n"/>
    </row>
    <row r="541">
      <c r="A541" s="368" t="n"/>
      <c r="B541" s="368" t="n"/>
      <c r="C541" s="368" t="n"/>
      <c r="D541" s="368" t="n"/>
      <c r="E541" s="368" t="n"/>
      <c r="F541" s="368" t="n"/>
      <c r="G541" s="318" t="n"/>
      <c r="H541" s="368" t="n"/>
      <c r="I541" s="368" t="n"/>
      <c r="J541" s="368" t="n"/>
      <c r="K541" s="368" t="n"/>
      <c r="L541" s="368" t="n"/>
      <c r="M541" s="368" t="n"/>
      <c r="N541" s="368" t="n"/>
      <c r="O541" s="368" t="n"/>
      <c r="P541" s="368" t="n"/>
      <c r="Q541" s="368" t="n"/>
      <c r="R541" s="368" t="n"/>
      <c r="S541" s="368" t="n"/>
      <c r="T541" s="368" t="n"/>
      <c r="U541" s="368" t="n"/>
      <c r="V541" s="368" t="n"/>
      <c r="W541" s="368" t="n"/>
      <c r="X541" s="368" t="n"/>
      <c r="Y541" s="368" t="n"/>
      <c r="Z541" s="368" t="n"/>
      <c r="AA541" s="368" t="n"/>
      <c r="AB541" s="368" t="n"/>
      <c r="AC541" s="368" t="n"/>
      <c r="AD541" s="368" t="n"/>
      <c r="AE541" s="368" t="n"/>
      <c r="AF541" s="368" t="n"/>
      <c r="AG541" s="368" t="n"/>
      <c r="AH541" s="368" t="n"/>
      <c r="AI541" s="368" t="n"/>
      <c r="AJ541" s="368" t="n"/>
      <c r="AK541" s="368" t="n"/>
      <c r="AL541" s="368" t="n"/>
      <c r="AM541" s="368" t="n"/>
      <c r="AN541" s="368" t="n"/>
      <c r="AO541" s="368" t="n"/>
      <c r="AP541" s="319" t="n"/>
      <c r="AQ541" s="368" t="n"/>
      <c r="AR541" s="368" t="n"/>
      <c r="AS541" s="368" t="n"/>
      <c r="AT541" s="368" t="n"/>
      <c r="AU541" s="368" t="n"/>
      <c r="AV541" s="368" t="n"/>
      <c r="AW541" s="368" t="n"/>
      <c r="AX541" s="368" t="n"/>
      <c r="AY541" s="368" t="n"/>
      <c r="AZ541" s="368" t="n"/>
      <c r="BA541" s="368" t="n"/>
      <c r="BB541" s="368" t="n"/>
      <c r="BC541" s="368" t="n"/>
      <c r="BD541" s="368" t="n"/>
      <c r="BE541" s="368" t="n"/>
      <c r="BF541" s="368" t="n"/>
      <c r="BG541" s="368" t="n"/>
      <c r="BH541" s="368" t="n"/>
      <c r="BI541" s="368" t="n"/>
      <c r="BJ541" s="368" t="n"/>
      <c r="BK541" s="368" t="n"/>
      <c r="BL541" s="368" t="n"/>
      <c r="BM541" s="368" t="n"/>
      <c r="BN541" s="368" t="n"/>
      <c r="BO541" s="368" t="n"/>
      <c r="BP541" s="368" t="n"/>
      <c r="BQ541" s="320" t="n"/>
      <c r="BR541" s="368" t="n"/>
      <c r="BS541" s="368" t="n"/>
      <c r="BT541" s="368" t="n"/>
      <c r="BU541" s="368" t="n"/>
      <c r="BV541" s="368" t="n"/>
      <c r="BW541" s="368" t="n"/>
      <c r="BX541" s="368" t="n"/>
      <c r="BY541" s="368" t="n"/>
      <c r="BZ541" s="368" t="n"/>
      <c r="CA541" s="368" t="n"/>
      <c r="CB541" s="368" t="n"/>
      <c r="CC541" s="368" t="n"/>
      <c r="CD541" s="368" t="n"/>
      <c r="CE541" s="368" t="n"/>
      <c r="CF541" s="368" t="n"/>
      <c r="CG541" s="368" t="n"/>
      <c r="CH541" s="368" t="n"/>
      <c r="CI541" s="368" t="n"/>
      <c r="CJ541" s="368" t="n"/>
      <c r="CK541" s="368" t="n"/>
      <c r="CL541" s="368" t="n"/>
      <c r="CM541" s="368" t="n"/>
      <c r="CN541" s="368" t="n"/>
      <c r="CO541" s="368" t="n"/>
      <c r="CP541" s="368" t="n"/>
      <c r="CQ541" s="368" t="n"/>
      <c r="CR541" s="368" t="n"/>
      <c r="CS541" s="368" t="n"/>
      <c r="CT541" s="368" t="n"/>
      <c r="CU541" s="368" t="n"/>
      <c r="CV541" s="368" t="n"/>
      <c r="CW541" s="368" t="n"/>
      <c r="CX541" s="368" t="n"/>
      <c r="CY541" s="368" t="n"/>
      <c r="CZ541" s="368" t="n"/>
      <c r="DA541" s="368" t="n"/>
      <c r="DB541" s="368" t="n"/>
      <c r="DC541" s="368" t="n"/>
      <c r="DD541" s="368" t="n"/>
    </row>
    <row r="542">
      <c r="A542" s="368" t="n"/>
      <c r="B542" s="368" t="n"/>
      <c r="C542" s="368" t="n"/>
      <c r="D542" s="368" t="n"/>
      <c r="E542" s="368" t="n"/>
      <c r="F542" s="368" t="n"/>
      <c r="G542" s="318" t="n"/>
      <c r="H542" s="368" t="n"/>
      <c r="I542" s="368" t="n"/>
      <c r="J542" s="368" t="n"/>
      <c r="K542" s="368" t="n"/>
      <c r="L542" s="368" t="n"/>
      <c r="M542" s="368" t="n"/>
      <c r="N542" s="368" t="n"/>
      <c r="O542" s="368" t="n"/>
      <c r="P542" s="368" t="n"/>
      <c r="Q542" s="368" t="n"/>
      <c r="R542" s="368" t="n"/>
      <c r="S542" s="368" t="n"/>
      <c r="T542" s="368" t="n"/>
      <c r="U542" s="368" t="n"/>
      <c r="V542" s="368" t="n"/>
      <c r="W542" s="368" t="n"/>
      <c r="X542" s="368" t="n"/>
      <c r="Y542" s="368" t="n"/>
      <c r="Z542" s="368" t="n"/>
      <c r="AA542" s="368" t="n"/>
      <c r="AB542" s="368" t="n"/>
      <c r="AC542" s="368" t="n"/>
      <c r="AD542" s="368" t="n"/>
      <c r="AE542" s="368" t="n"/>
      <c r="AF542" s="368" t="n"/>
      <c r="AG542" s="368" t="n"/>
      <c r="AH542" s="368" t="n"/>
      <c r="AI542" s="368" t="n"/>
      <c r="AJ542" s="368" t="n"/>
      <c r="AK542" s="368" t="n"/>
      <c r="AL542" s="368" t="n"/>
      <c r="AM542" s="368" t="n"/>
      <c r="AN542" s="368" t="n"/>
      <c r="AO542" s="368" t="n"/>
      <c r="AP542" s="319" t="n"/>
      <c r="AQ542" s="368" t="n"/>
      <c r="AR542" s="368" t="n"/>
      <c r="AS542" s="368" t="n"/>
      <c r="AT542" s="368" t="n"/>
      <c r="AU542" s="368" t="n"/>
      <c r="AV542" s="368" t="n"/>
      <c r="AW542" s="368" t="n"/>
      <c r="AX542" s="368" t="n"/>
      <c r="AY542" s="368" t="n"/>
      <c r="AZ542" s="368" t="n"/>
      <c r="BA542" s="368" t="n"/>
      <c r="BB542" s="368" t="n"/>
      <c r="BC542" s="368" t="n"/>
      <c r="BD542" s="368" t="n"/>
      <c r="BE542" s="368" t="n"/>
      <c r="BF542" s="368" t="n"/>
      <c r="BG542" s="368" t="n"/>
      <c r="BH542" s="368" t="n"/>
      <c r="BI542" s="368" t="n"/>
      <c r="BJ542" s="368" t="n"/>
      <c r="BK542" s="368" t="n"/>
      <c r="BL542" s="368" t="n"/>
      <c r="BM542" s="368" t="n"/>
      <c r="BN542" s="368" t="n"/>
      <c r="BO542" s="368" t="n"/>
      <c r="BP542" s="368" t="n"/>
      <c r="BQ542" s="320" t="n"/>
      <c r="BR542" s="368" t="n"/>
      <c r="BS542" s="368" t="n"/>
      <c r="BT542" s="368" t="n"/>
      <c r="BU542" s="368" t="n"/>
      <c r="BV542" s="368" t="n"/>
      <c r="BW542" s="368" t="n"/>
      <c r="BX542" s="368" t="n"/>
      <c r="BY542" s="368" t="n"/>
      <c r="BZ542" s="368" t="n"/>
      <c r="CA542" s="368" t="n"/>
      <c r="CB542" s="368" t="n"/>
      <c r="CC542" s="368" t="n"/>
      <c r="CD542" s="368" t="n"/>
      <c r="CE542" s="368" t="n"/>
      <c r="CF542" s="368" t="n"/>
      <c r="CG542" s="368" t="n"/>
      <c r="CH542" s="368" t="n"/>
      <c r="CI542" s="368" t="n"/>
      <c r="CJ542" s="368" t="n"/>
      <c r="CK542" s="368" t="n"/>
      <c r="CL542" s="368" t="n"/>
      <c r="CM542" s="368" t="n"/>
      <c r="CN542" s="368" t="n"/>
      <c r="CO542" s="368" t="n"/>
      <c r="CP542" s="368" t="n"/>
      <c r="CQ542" s="368" t="n"/>
      <c r="CR542" s="368" t="n"/>
      <c r="CS542" s="368" t="n"/>
      <c r="CT542" s="368" t="n"/>
      <c r="CU542" s="368" t="n"/>
      <c r="CV542" s="368" t="n"/>
      <c r="CW542" s="368" t="n"/>
      <c r="CX542" s="368" t="n"/>
      <c r="CY542" s="368" t="n"/>
      <c r="CZ542" s="368" t="n"/>
      <c r="DA542" s="368" t="n"/>
      <c r="DB542" s="368" t="n"/>
      <c r="DC542" s="368" t="n"/>
      <c r="DD542" s="368" t="n"/>
    </row>
    <row r="543">
      <c r="A543" s="368" t="n"/>
      <c r="B543" s="368" t="n"/>
      <c r="C543" s="368" t="n"/>
      <c r="D543" s="368" t="n"/>
      <c r="E543" s="368" t="n"/>
      <c r="F543" s="368" t="n"/>
      <c r="G543" s="318" t="n"/>
      <c r="H543" s="368" t="n"/>
      <c r="I543" s="368" t="n"/>
      <c r="J543" s="368" t="n"/>
      <c r="K543" s="368" t="n"/>
      <c r="L543" s="368" t="n"/>
      <c r="M543" s="368" t="n"/>
      <c r="N543" s="368" t="n"/>
      <c r="O543" s="368" t="n"/>
      <c r="P543" s="368" t="n"/>
      <c r="Q543" s="368" t="n"/>
      <c r="R543" s="368" t="n"/>
      <c r="S543" s="368" t="n"/>
      <c r="T543" s="368" t="n"/>
      <c r="U543" s="368" t="n"/>
      <c r="V543" s="368" t="n"/>
      <c r="W543" s="368" t="n"/>
      <c r="X543" s="368" t="n"/>
      <c r="Y543" s="368" t="n"/>
      <c r="Z543" s="368" t="n"/>
      <c r="AA543" s="368" t="n"/>
      <c r="AB543" s="368" t="n"/>
      <c r="AC543" s="368" t="n"/>
      <c r="AD543" s="368" t="n"/>
      <c r="AE543" s="368" t="n"/>
      <c r="AF543" s="368" t="n"/>
      <c r="AG543" s="368" t="n"/>
      <c r="AH543" s="368" t="n"/>
      <c r="AI543" s="368" t="n"/>
      <c r="AJ543" s="368" t="n"/>
      <c r="AK543" s="368" t="n"/>
      <c r="AL543" s="368" t="n"/>
      <c r="AM543" s="368" t="n"/>
      <c r="AN543" s="368" t="n"/>
      <c r="AO543" s="368" t="n"/>
      <c r="AP543" s="319" t="n"/>
      <c r="AQ543" s="368" t="n"/>
      <c r="AR543" s="368" t="n"/>
      <c r="AS543" s="368" t="n"/>
      <c r="AT543" s="368" t="n"/>
      <c r="AU543" s="368" t="n"/>
      <c r="AV543" s="368" t="n"/>
      <c r="AW543" s="368" t="n"/>
      <c r="AX543" s="368" t="n"/>
      <c r="AY543" s="368" t="n"/>
      <c r="AZ543" s="368" t="n"/>
      <c r="BA543" s="368" t="n"/>
      <c r="BB543" s="368" t="n"/>
      <c r="BC543" s="368" t="n"/>
      <c r="BD543" s="368" t="n"/>
      <c r="BE543" s="368" t="n"/>
      <c r="BF543" s="368" t="n"/>
      <c r="BG543" s="368" t="n"/>
      <c r="BH543" s="368" t="n"/>
      <c r="BI543" s="368" t="n"/>
      <c r="BJ543" s="368" t="n"/>
      <c r="BK543" s="368" t="n"/>
      <c r="BL543" s="368" t="n"/>
      <c r="BM543" s="368" t="n"/>
      <c r="BN543" s="368" t="n"/>
      <c r="BO543" s="368" t="n"/>
      <c r="BP543" s="368" t="n"/>
      <c r="BQ543" s="320" t="n"/>
      <c r="BR543" s="368" t="n"/>
      <c r="BS543" s="368" t="n"/>
      <c r="BT543" s="368" t="n"/>
      <c r="BU543" s="368" t="n"/>
      <c r="BV543" s="368" t="n"/>
      <c r="BW543" s="368" t="n"/>
      <c r="BX543" s="368" t="n"/>
      <c r="BY543" s="368" t="n"/>
      <c r="BZ543" s="368" t="n"/>
      <c r="CA543" s="368" t="n"/>
      <c r="CB543" s="368" t="n"/>
      <c r="CC543" s="368" t="n"/>
      <c r="CD543" s="368" t="n"/>
      <c r="CE543" s="368" t="n"/>
      <c r="CF543" s="368" t="n"/>
      <c r="CG543" s="368" t="n"/>
      <c r="CH543" s="368" t="n"/>
      <c r="CI543" s="368" t="n"/>
      <c r="CJ543" s="368" t="n"/>
      <c r="CK543" s="368" t="n"/>
      <c r="CL543" s="368" t="n"/>
      <c r="CM543" s="368" t="n"/>
      <c r="CN543" s="368" t="n"/>
      <c r="CO543" s="368" t="n"/>
      <c r="CP543" s="368" t="n"/>
      <c r="CQ543" s="368" t="n"/>
      <c r="CR543" s="368" t="n"/>
      <c r="CS543" s="368" t="n"/>
      <c r="CT543" s="368" t="n"/>
      <c r="CU543" s="368" t="n"/>
      <c r="CV543" s="368" t="n"/>
      <c r="CW543" s="368" t="n"/>
      <c r="CX543" s="368" t="n"/>
      <c r="CY543" s="368" t="n"/>
      <c r="CZ543" s="368" t="n"/>
      <c r="DA543" s="368" t="n"/>
      <c r="DB543" s="368" t="n"/>
      <c r="DC543" s="368" t="n"/>
      <c r="DD543" s="368" t="n"/>
    </row>
    <row r="544">
      <c r="A544" s="368" t="n"/>
      <c r="B544" s="368" t="n"/>
      <c r="C544" s="368" t="n"/>
      <c r="D544" s="368" t="n"/>
      <c r="E544" s="368" t="n"/>
      <c r="F544" s="368" t="n"/>
      <c r="G544" s="318" t="n"/>
      <c r="H544" s="368" t="n"/>
      <c r="I544" s="368" t="n"/>
      <c r="J544" s="368" t="n"/>
      <c r="K544" s="368" t="n"/>
      <c r="L544" s="368" t="n"/>
      <c r="M544" s="368" t="n"/>
      <c r="N544" s="368" t="n"/>
      <c r="O544" s="368" t="n"/>
      <c r="P544" s="368" t="n"/>
      <c r="Q544" s="368" t="n"/>
      <c r="R544" s="368" t="n"/>
      <c r="S544" s="368" t="n"/>
      <c r="T544" s="368" t="n"/>
      <c r="U544" s="368" t="n"/>
      <c r="V544" s="368" t="n"/>
      <c r="W544" s="368" t="n"/>
      <c r="X544" s="368" t="n"/>
      <c r="Y544" s="368" t="n"/>
      <c r="Z544" s="368" t="n"/>
      <c r="AA544" s="368" t="n"/>
      <c r="AB544" s="368" t="n"/>
      <c r="AC544" s="368" t="n"/>
      <c r="AD544" s="368" t="n"/>
      <c r="AE544" s="368" t="n"/>
      <c r="AF544" s="368" t="n"/>
      <c r="AG544" s="368" t="n"/>
      <c r="AH544" s="368" t="n"/>
      <c r="AI544" s="368" t="n"/>
      <c r="AJ544" s="368" t="n"/>
      <c r="AK544" s="368" t="n"/>
      <c r="AL544" s="368" t="n"/>
      <c r="AM544" s="368" t="n"/>
      <c r="AN544" s="368" t="n"/>
      <c r="AO544" s="368" t="n"/>
      <c r="AP544" s="319" t="n"/>
      <c r="AQ544" s="368" t="n"/>
      <c r="AR544" s="368" t="n"/>
      <c r="AS544" s="368" t="n"/>
      <c r="AT544" s="368" t="n"/>
      <c r="AU544" s="368" t="n"/>
      <c r="AV544" s="368" t="n"/>
      <c r="AW544" s="368" t="n"/>
      <c r="AX544" s="368" t="n"/>
      <c r="AY544" s="368" t="n"/>
      <c r="AZ544" s="368" t="n"/>
      <c r="BA544" s="368" t="n"/>
      <c r="BB544" s="368" t="n"/>
      <c r="BC544" s="368" t="n"/>
      <c r="BD544" s="368" t="n"/>
      <c r="BE544" s="368" t="n"/>
      <c r="BF544" s="368" t="n"/>
      <c r="BG544" s="368" t="n"/>
      <c r="BH544" s="368" t="n"/>
      <c r="BI544" s="368" t="n"/>
      <c r="BJ544" s="368" t="n"/>
      <c r="BK544" s="368" t="n"/>
      <c r="BL544" s="368" t="n"/>
      <c r="BM544" s="368" t="n"/>
      <c r="BN544" s="368" t="n"/>
      <c r="BO544" s="368" t="n"/>
      <c r="BP544" s="368" t="n"/>
      <c r="BQ544" s="320" t="n"/>
      <c r="BR544" s="368" t="n"/>
      <c r="BS544" s="368" t="n"/>
      <c r="BT544" s="368" t="n"/>
      <c r="BU544" s="368" t="n"/>
      <c r="BV544" s="368" t="n"/>
      <c r="BW544" s="368" t="n"/>
      <c r="BX544" s="368" t="n"/>
      <c r="BY544" s="368" t="n"/>
      <c r="BZ544" s="368" t="n"/>
      <c r="CA544" s="368" t="n"/>
      <c r="CB544" s="368" t="n"/>
      <c r="CC544" s="368" t="n"/>
      <c r="CD544" s="368" t="n"/>
      <c r="CE544" s="368" t="n"/>
      <c r="CF544" s="368" t="n"/>
      <c r="CG544" s="368" t="n"/>
      <c r="CH544" s="368" t="n"/>
      <c r="CI544" s="368" t="n"/>
      <c r="CJ544" s="368" t="n"/>
      <c r="CK544" s="368" t="n"/>
      <c r="CL544" s="368" t="n"/>
      <c r="CM544" s="368" t="n"/>
      <c r="CN544" s="368" t="n"/>
      <c r="CO544" s="368" t="n"/>
      <c r="CP544" s="368" t="n"/>
      <c r="CQ544" s="368" t="n"/>
      <c r="CR544" s="368" t="n"/>
      <c r="CS544" s="368" t="n"/>
      <c r="CT544" s="368" t="n"/>
      <c r="CU544" s="368" t="n"/>
      <c r="CV544" s="368" t="n"/>
      <c r="CW544" s="368" t="n"/>
      <c r="CX544" s="368" t="n"/>
      <c r="CY544" s="368" t="n"/>
      <c r="CZ544" s="368" t="n"/>
      <c r="DA544" s="368" t="n"/>
      <c r="DB544" s="368" t="n"/>
      <c r="DC544" s="368" t="n"/>
      <c r="DD544" s="368" t="n"/>
    </row>
    <row r="545">
      <c r="A545" s="368" t="n"/>
      <c r="B545" s="368" t="n"/>
      <c r="C545" s="368" t="n"/>
      <c r="D545" s="368" t="n"/>
      <c r="E545" s="368" t="n"/>
      <c r="F545" s="368" t="n"/>
      <c r="G545" s="318" t="n"/>
      <c r="H545" s="368" t="n"/>
      <c r="I545" s="368" t="n"/>
      <c r="J545" s="368" t="n"/>
      <c r="K545" s="368" t="n"/>
      <c r="L545" s="368" t="n"/>
      <c r="M545" s="368" t="n"/>
      <c r="N545" s="368" t="n"/>
      <c r="O545" s="368" t="n"/>
      <c r="P545" s="368" t="n"/>
      <c r="Q545" s="368" t="n"/>
      <c r="R545" s="368" t="n"/>
      <c r="S545" s="368" t="n"/>
      <c r="T545" s="368" t="n"/>
      <c r="U545" s="368" t="n"/>
      <c r="V545" s="368" t="n"/>
      <c r="W545" s="368" t="n"/>
      <c r="X545" s="368" t="n"/>
      <c r="Y545" s="368" t="n"/>
      <c r="Z545" s="368" t="n"/>
      <c r="AA545" s="368" t="n"/>
      <c r="AB545" s="368" t="n"/>
      <c r="AC545" s="368" t="n"/>
      <c r="AD545" s="368" t="n"/>
      <c r="AE545" s="368" t="n"/>
      <c r="AF545" s="368" t="n"/>
      <c r="AG545" s="368" t="n"/>
      <c r="AH545" s="368" t="n"/>
      <c r="AI545" s="368" t="n"/>
      <c r="AJ545" s="368" t="n"/>
      <c r="AK545" s="368" t="n"/>
      <c r="AL545" s="368" t="n"/>
      <c r="AM545" s="368" t="n"/>
      <c r="AN545" s="368" t="n"/>
      <c r="AO545" s="368" t="n"/>
      <c r="AP545" s="319" t="n"/>
      <c r="AQ545" s="368" t="n"/>
      <c r="AR545" s="368" t="n"/>
      <c r="AS545" s="368" t="n"/>
      <c r="AT545" s="368" t="n"/>
      <c r="AU545" s="368" t="n"/>
      <c r="AV545" s="368" t="n"/>
      <c r="AW545" s="368" t="n"/>
      <c r="AX545" s="368" t="n"/>
      <c r="AY545" s="368" t="n"/>
      <c r="AZ545" s="368" t="n"/>
      <c r="BA545" s="368" t="n"/>
      <c r="BB545" s="368" t="n"/>
      <c r="BC545" s="368" t="n"/>
      <c r="BD545" s="368" t="n"/>
      <c r="BE545" s="368" t="n"/>
      <c r="BF545" s="368" t="n"/>
      <c r="BG545" s="368" t="n"/>
      <c r="BH545" s="368" t="n"/>
      <c r="BI545" s="368" t="n"/>
      <c r="BJ545" s="368" t="n"/>
      <c r="BK545" s="368" t="n"/>
      <c r="BL545" s="368" t="n"/>
      <c r="BM545" s="368" t="n"/>
      <c r="BN545" s="368" t="n"/>
      <c r="BO545" s="368" t="n"/>
      <c r="BP545" s="368" t="n"/>
      <c r="BQ545" s="320" t="n"/>
      <c r="BR545" s="368" t="n"/>
      <c r="BS545" s="368" t="n"/>
      <c r="BT545" s="368" t="n"/>
      <c r="BU545" s="368" t="n"/>
      <c r="BV545" s="368" t="n"/>
      <c r="BW545" s="368" t="n"/>
      <c r="BX545" s="368" t="n"/>
      <c r="BY545" s="368" t="n"/>
      <c r="BZ545" s="368" t="n"/>
      <c r="CA545" s="368" t="n"/>
      <c r="CB545" s="368" t="n"/>
      <c r="CC545" s="368" t="n"/>
      <c r="CD545" s="368" t="n"/>
      <c r="CE545" s="368" t="n"/>
      <c r="CF545" s="368" t="n"/>
      <c r="CG545" s="368" t="n"/>
      <c r="CH545" s="368" t="n"/>
      <c r="CI545" s="368" t="n"/>
      <c r="CJ545" s="368" t="n"/>
      <c r="CK545" s="368" t="n"/>
      <c r="CL545" s="368" t="n"/>
      <c r="CM545" s="368" t="n"/>
      <c r="CN545" s="368" t="n"/>
      <c r="CO545" s="368" t="n"/>
      <c r="CP545" s="368" t="n"/>
      <c r="CQ545" s="368" t="n"/>
      <c r="CR545" s="368" t="n"/>
      <c r="CS545" s="368" t="n"/>
      <c r="CT545" s="368" t="n"/>
      <c r="CU545" s="368" t="n"/>
      <c r="CV545" s="368" t="n"/>
      <c r="CW545" s="368" t="n"/>
      <c r="CX545" s="368" t="n"/>
      <c r="CY545" s="368" t="n"/>
      <c r="CZ545" s="368" t="n"/>
      <c r="DA545" s="368" t="n"/>
      <c r="DB545" s="368" t="n"/>
      <c r="DC545" s="368" t="n"/>
      <c r="DD545" s="368" t="n"/>
    </row>
    <row r="546">
      <c r="A546" s="368" t="n"/>
      <c r="B546" s="368" t="n"/>
      <c r="C546" s="368" t="n"/>
      <c r="D546" s="368" t="n"/>
      <c r="E546" s="368" t="n"/>
      <c r="F546" s="368" t="n"/>
      <c r="G546" s="318" t="n"/>
      <c r="H546" s="368" t="n"/>
      <c r="I546" s="368" t="n"/>
      <c r="J546" s="368" t="n"/>
      <c r="K546" s="368" t="n"/>
      <c r="L546" s="368" t="n"/>
      <c r="M546" s="368" t="n"/>
      <c r="N546" s="368" t="n"/>
      <c r="O546" s="368" t="n"/>
      <c r="P546" s="368" t="n"/>
      <c r="Q546" s="368" t="n"/>
      <c r="R546" s="368" t="n"/>
      <c r="S546" s="368" t="n"/>
      <c r="T546" s="368" t="n"/>
      <c r="U546" s="368" t="n"/>
      <c r="V546" s="368" t="n"/>
      <c r="W546" s="368" t="n"/>
      <c r="X546" s="368" t="n"/>
      <c r="Y546" s="368" t="n"/>
      <c r="Z546" s="368" t="n"/>
      <c r="AA546" s="368" t="n"/>
      <c r="AB546" s="368" t="n"/>
      <c r="AC546" s="368" t="n"/>
      <c r="AD546" s="368" t="n"/>
      <c r="AE546" s="368" t="n"/>
      <c r="AF546" s="368" t="n"/>
      <c r="AG546" s="368" t="n"/>
      <c r="AH546" s="368" t="n"/>
      <c r="AI546" s="368" t="n"/>
      <c r="AJ546" s="368" t="n"/>
      <c r="AK546" s="368" t="n"/>
      <c r="AL546" s="368" t="n"/>
      <c r="AM546" s="368" t="n"/>
      <c r="AN546" s="368" t="n"/>
      <c r="AO546" s="368" t="n"/>
      <c r="AP546" s="319" t="n"/>
      <c r="AQ546" s="368" t="n"/>
      <c r="AR546" s="368" t="n"/>
      <c r="AS546" s="368" t="n"/>
      <c r="AT546" s="368" t="n"/>
      <c r="AU546" s="368" t="n"/>
      <c r="AV546" s="368" t="n"/>
      <c r="AW546" s="368" t="n"/>
      <c r="AX546" s="368" t="n"/>
      <c r="AY546" s="368" t="n"/>
      <c r="AZ546" s="368" t="n"/>
      <c r="BA546" s="368" t="n"/>
      <c r="BB546" s="368" t="n"/>
      <c r="BC546" s="368" t="n"/>
      <c r="BD546" s="368" t="n"/>
      <c r="BE546" s="368" t="n"/>
      <c r="BF546" s="368" t="n"/>
      <c r="BG546" s="368" t="n"/>
      <c r="BH546" s="368" t="n"/>
      <c r="BI546" s="368" t="n"/>
      <c r="BJ546" s="368" t="n"/>
      <c r="BK546" s="368" t="n"/>
      <c r="BL546" s="368" t="n"/>
      <c r="BM546" s="368" t="n"/>
      <c r="BN546" s="368" t="n"/>
      <c r="BO546" s="368" t="n"/>
      <c r="BP546" s="368" t="n"/>
      <c r="BQ546" s="320" t="n"/>
      <c r="BR546" s="368" t="n"/>
      <c r="BS546" s="368" t="n"/>
      <c r="BT546" s="368" t="n"/>
      <c r="BU546" s="368" t="n"/>
      <c r="BV546" s="368" t="n"/>
      <c r="BW546" s="368" t="n"/>
      <c r="BX546" s="368" t="n"/>
      <c r="BY546" s="368" t="n"/>
      <c r="BZ546" s="368" t="n"/>
      <c r="CA546" s="368" t="n"/>
      <c r="CB546" s="368" t="n"/>
      <c r="CC546" s="368" t="n"/>
      <c r="CD546" s="368" t="n"/>
      <c r="CE546" s="368" t="n"/>
      <c r="CF546" s="368" t="n"/>
      <c r="CG546" s="368" t="n"/>
      <c r="CH546" s="368" t="n"/>
      <c r="CI546" s="368" t="n"/>
      <c r="CJ546" s="368" t="n"/>
      <c r="CK546" s="368" t="n"/>
      <c r="CL546" s="368" t="n"/>
      <c r="CM546" s="368" t="n"/>
      <c r="CN546" s="368" t="n"/>
      <c r="CO546" s="368" t="n"/>
      <c r="CP546" s="368" t="n"/>
      <c r="CQ546" s="368" t="n"/>
      <c r="CR546" s="368" t="n"/>
      <c r="CS546" s="368" t="n"/>
      <c r="CT546" s="368" t="n"/>
      <c r="CU546" s="368" t="n"/>
      <c r="CV546" s="368" t="n"/>
      <c r="CW546" s="368" t="n"/>
      <c r="CX546" s="368" t="n"/>
      <c r="CY546" s="368" t="n"/>
      <c r="CZ546" s="368" t="n"/>
      <c r="DA546" s="368" t="n"/>
      <c r="DB546" s="368" t="n"/>
      <c r="DC546" s="368" t="n"/>
      <c r="DD546" s="368" t="n"/>
    </row>
    <row r="547">
      <c r="A547" s="368" t="n"/>
      <c r="B547" s="368" t="n"/>
      <c r="C547" s="368" t="n"/>
      <c r="D547" s="368" t="n"/>
      <c r="E547" s="368" t="n"/>
      <c r="F547" s="368" t="n"/>
      <c r="G547" s="318" t="n"/>
      <c r="H547" s="368" t="n"/>
      <c r="I547" s="368" t="n"/>
      <c r="J547" s="368" t="n"/>
      <c r="K547" s="368" t="n"/>
      <c r="L547" s="368" t="n"/>
      <c r="M547" s="368" t="n"/>
      <c r="N547" s="368" t="n"/>
      <c r="O547" s="368" t="n"/>
      <c r="P547" s="368" t="n"/>
      <c r="Q547" s="368" t="n"/>
      <c r="R547" s="368" t="n"/>
      <c r="S547" s="368" t="n"/>
      <c r="T547" s="368" t="n"/>
      <c r="U547" s="368" t="n"/>
      <c r="V547" s="368" t="n"/>
      <c r="W547" s="368" t="n"/>
      <c r="X547" s="368" t="n"/>
      <c r="Y547" s="368" t="n"/>
      <c r="Z547" s="368" t="n"/>
      <c r="AA547" s="368" t="n"/>
      <c r="AB547" s="368" t="n"/>
      <c r="AC547" s="368" t="n"/>
      <c r="AD547" s="368" t="n"/>
      <c r="AE547" s="368" t="n"/>
      <c r="AF547" s="368" t="n"/>
      <c r="AG547" s="368" t="n"/>
      <c r="AH547" s="368" t="n"/>
      <c r="AI547" s="368" t="n"/>
      <c r="AJ547" s="368" t="n"/>
      <c r="AK547" s="368" t="n"/>
      <c r="AL547" s="368" t="n"/>
      <c r="AM547" s="368" t="n"/>
      <c r="AN547" s="368" t="n"/>
      <c r="AO547" s="368" t="n"/>
      <c r="AP547" s="319" t="n"/>
      <c r="AQ547" s="368" t="n"/>
      <c r="AR547" s="368" t="n"/>
      <c r="AS547" s="368" t="n"/>
      <c r="AT547" s="368" t="n"/>
      <c r="AU547" s="368" t="n"/>
      <c r="AV547" s="368" t="n"/>
      <c r="AW547" s="368" t="n"/>
      <c r="AX547" s="368" t="n"/>
      <c r="AY547" s="368" t="n"/>
      <c r="AZ547" s="368" t="n"/>
      <c r="BA547" s="368" t="n"/>
      <c r="BB547" s="368" t="n"/>
      <c r="BC547" s="368" t="n"/>
      <c r="BD547" s="368" t="n"/>
      <c r="BE547" s="368" t="n"/>
      <c r="BF547" s="368" t="n"/>
      <c r="BG547" s="368" t="n"/>
      <c r="BH547" s="368" t="n"/>
      <c r="BI547" s="368" t="n"/>
      <c r="BJ547" s="368" t="n"/>
      <c r="BK547" s="368" t="n"/>
      <c r="BL547" s="368" t="n"/>
      <c r="BM547" s="368" t="n"/>
      <c r="BN547" s="368" t="n"/>
      <c r="BO547" s="368" t="n"/>
      <c r="BP547" s="368" t="n"/>
      <c r="BQ547" s="320" t="n"/>
      <c r="BR547" s="368" t="n"/>
      <c r="BS547" s="368" t="n"/>
      <c r="BT547" s="368" t="n"/>
      <c r="BU547" s="368" t="n"/>
      <c r="BV547" s="368" t="n"/>
      <c r="BW547" s="368" t="n"/>
      <c r="BX547" s="368" t="n"/>
      <c r="BY547" s="368" t="n"/>
      <c r="BZ547" s="368" t="n"/>
      <c r="CA547" s="368" t="n"/>
      <c r="CB547" s="368" t="n"/>
      <c r="CC547" s="368" t="n"/>
      <c r="CD547" s="368" t="n"/>
      <c r="CE547" s="368" t="n"/>
      <c r="CF547" s="368" t="n"/>
      <c r="CG547" s="368" t="n"/>
      <c r="CH547" s="368" t="n"/>
      <c r="CI547" s="368" t="n"/>
      <c r="CJ547" s="368" t="n"/>
      <c r="CK547" s="368" t="n"/>
      <c r="CL547" s="368" t="n"/>
      <c r="CM547" s="368" t="n"/>
      <c r="CN547" s="368" t="n"/>
      <c r="CO547" s="368" t="n"/>
      <c r="CP547" s="368" t="n"/>
      <c r="CQ547" s="368" t="n"/>
      <c r="CR547" s="368" t="n"/>
      <c r="CS547" s="368" t="n"/>
      <c r="CT547" s="368" t="n"/>
      <c r="CU547" s="368" t="n"/>
      <c r="CV547" s="368" t="n"/>
      <c r="CW547" s="368" t="n"/>
      <c r="CX547" s="368" t="n"/>
      <c r="CY547" s="368" t="n"/>
      <c r="CZ547" s="368" t="n"/>
      <c r="DA547" s="368" t="n"/>
      <c r="DB547" s="368" t="n"/>
      <c r="DC547" s="368" t="n"/>
      <c r="DD547" s="368" t="n"/>
    </row>
    <row r="548">
      <c r="A548" s="368" t="n"/>
      <c r="B548" s="368" t="n"/>
      <c r="C548" s="368" t="n"/>
      <c r="D548" s="368" t="n"/>
      <c r="E548" s="368" t="n"/>
      <c r="F548" s="368" t="n"/>
      <c r="G548" s="318" t="n"/>
      <c r="H548" s="368" t="n"/>
      <c r="I548" s="368" t="n"/>
      <c r="J548" s="368" t="n"/>
      <c r="K548" s="368" t="n"/>
      <c r="L548" s="368" t="n"/>
      <c r="M548" s="368" t="n"/>
      <c r="N548" s="368" t="n"/>
      <c r="O548" s="368" t="n"/>
      <c r="P548" s="368" t="n"/>
      <c r="Q548" s="368" t="n"/>
      <c r="R548" s="368" t="n"/>
      <c r="S548" s="368" t="n"/>
      <c r="T548" s="368" t="n"/>
      <c r="U548" s="368" t="n"/>
      <c r="V548" s="368" t="n"/>
      <c r="W548" s="368" t="n"/>
      <c r="X548" s="368" t="n"/>
      <c r="Y548" s="368" t="n"/>
      <c r="Z548" s="368" t="n"/>
      <c r="AA548" s="368" t="n"/>
      <c r="AB548" s="368" t="n"/>
      <c r="AC548" s="368" t="n"/>
      <c r="AD548" s="368" t="n"/>
      <c r="AE548" s="368" t="n"/>
      <c r="AF548" s="368" t="n"/>
      <c r="AG548" s="368" t="n"/>
      <c r="AH548" s="368" t="n"/>
      <c r="AI548" s="368" t="n"/>
      <c r="AJ548" s="368" t="n"/>
      <c r="AK548" s="368" t="n"/>
      <c r="AL548" s="368" t="n"/>
      <c r="AM548" s="368" t="n"/>
      <c r="AN548" s="368" t="n"/>
      <c r="AO548" s="368" t="n"/>
      <c r="AP548" s="319" t="n"/>
      <c r="AQ548" s="368" t="n"/>
      <c r="AR548" s="368" t="n"/>
      <c r="AS548" s="368" t="n"/>
      <c r="AT548" s="368" t="n"/>
      <c r="AU548" s="368" t="n"/>
      <c r="AV548" s="368" t="n"/>
      <c r="AW548" s="368" t="n"/>
      <c r="AX548" s="368" t="n"/>
      <c r="AY548" s="368" t="n"/>
      <c r="AZ548" s="368" t="n"/>
      <c r="BA548" s="368" t="n"/>
      <c r="BB548" s="368" t="n"/>
      <c r="BC548" s="368" t="n"/>
      <c r="BD548" s="368" t="n"/>
      <c r="BE548" s="368" t="n"/>
      <c r="BF548" s="368" t="n"/>
      <c r="BG548" s="368" t="n"/>
      <c r="BH548" s="368" t="n"/>
      <c r="BI548" s="368" t="n"/>
      <c r="BJ548" s="368" t="n"/>
      <c r="BK548" s="368" t="n"/>
      <c r="BL548" s="368" t="n"/>
      <c r="BM548" s="368" t="n"/>
      <c r="BN548" s="368" t="n"/>
      <c r="BO548" s="368" t="n"/>
      <c r="BP548" s="368" t="n"/>
      <c r="BQ548" s="320" t="n"/>
      <c r="BR548" s="368" t="n"/>
      <c r="BS548" s="368" t="n"/>
      <c r="BT548" s="368" t="n"/>
      <c r="BU548" s="368" t="n"/>
      <c r="BV548" s="368" t="n"/>
      <c r="BW548" s="368" t="n"/>
      <c r="BX548" s="368" t="n"/>
      <c r="BY548" s="368" t="n"/>
      <c r="BZ548" s="368" t="n"/>
      <c r="CA548" s="368" t="n"/>
      <c r="CB548" s="368" t="n"/>
      <c r="CC548" s="368" t="n"/>
      <c r="CD548" s="368" t="n"/>
      <c r="CE548" s="368" t="n"/>
      <c r="CF548" s="368" t="n"/>
      <c r="CG548" s="368" t="n"/>
      <c r="CH548" s="368" t="n"/>
      <c r="CI548" s="368" t="n"/>
      <c r="CJ548" s="368" t="n"/>
      <c r="CK548" s="368" t="n"/>
      <c r="CL548" s="368" t="n"/>
      <c r="CM548" s="368" t="n"/>
      <c r="CN548" s="368" t="n"/>
      <c r="CO548" s="368" t="n"/>
      <c r="CP548" s="368" t="n"/>
      <c r="CQ548" s="368" t="n"/>
      <c r="CR548" s="368" t="n"/>
      <c r="CS548" s="368" t="n"/>
      <c r="CT548" s="368" t="n"/>
      <c r="CU548" s="368" t="n"/>
      <c r="CV548" s="368" t="n"/>
      <c r="CW548" s="368" t="n"/>
      <c r="CX548" s="368" t="n"/>
      <c r="CY548" s="368" t="n"/>
      <c r="CZ548" s="368" t="n"/>
      <c r="DA548" s="368" t="n"/>
      <c r="DB548" s="368" t="n"/>
      <c r="DC548" s="368" t="n"/>
      <c r="DD548" s="368" t="n"/>
    </row>
    <row r="549">
      <c r="A549" s="368" t="n"/>
      <c r="B549" s="368" t="n"/>
      <c r="C549" s="368" t="n"/>
      <c r="D549" s="368" t="n"/>
      <c r="E549" s="368" t="n"/>
      <c r="F549" s="368" t="n"/>
      <c r="G549" s="318" t="n"/>
      <c r="H549" s="368" t="n"/>
      <c r="I549" s="368" t="n"/>
      <c r="J549" s="368" t="n"/>
      <c r="K549" s="368" t="n"/>
      <c r="L549" s="368" t="n"/>
      <c r="M549" s="368" t="n"/>
      <c r="N549" s="368" t="n"/>
      <c r="O549" s="368" t="n"/>
      <c r="P549" s="368" t="n"/>
      <c r="Q549" s="368" t="n"/>
      <c r="R549" s="368" t="n"/>
      <c r="S549" s="368" t="n"/>
      <c r="T549" s="368" t="n"/>
      <c r="U549" s="368" t="n"/>
      <c r="V549" s="368" t="n"/>
      <c r="W549" s="368" t="n"/>
      <c r="X549" s="368" t="n"/>
      <c r="Y549" s="368" t="n"/>
      <c r="Z549" s="368" t="n"/>
      <c r="AA549" s="368" t="n"/>
      <c r="AB549" s="368" t="n"/>
      <c r="AC549" s="368" t="n"/>
      <c r="AD549" s="368" t="n"/>
      <c r="AE549" s="368" t="n"/>
      <c r="AF549" s="368" t="n"/>
      <c r="AG549" s="368" t="n"/>
      <c r="AH549" s="368" t="n"/>
      <c r="AI549" s="368" t="n"/>
      <c r="AJ549" s="368" t="n"/>
      <c r="AK549" s="368" t="n"/>
      <c r="AL549" s="368" t="n"/>
      <c r="AM549" s="368" t="n"/>
      <c r="AN549" s="368" t="n"/>
      <c r="AO549" s="368" t="n"/>
      <c r="AP549" s="319" t="n"/>
      <c r="AQ549" s="368" t="n"/>
      <c r="AR549" s="368" t="n"/>
      <c r="AS549" s="368" t="n"/>
      <c r="AT549" s="368" t="n"/>
      <c r="AU549" s="368" t="n"/>
      <c r="AV549" s="368" t="n"/>
      <c r="AW549" s="368" t="n"/>
      <c r="AX549" s="368" t="n"/>
      <c r="AY549" s="368" t="n"/>
      <c r="AZ549" s="368" t="n"/>
      <c r="BA549" s="368" t="n"/>
      <c r="BB549" s="368" t="n"/>
      <c r="BC549" s="368" t="n"/>
      <c r="BD549" s="368" t="n"/>
      <c r="BE549" s="368" t="n"/>
      <c r="BF549" s="368" t="n"/>
      <c r="BG549" s="368" t="n"/>
      <c r="BH549" s="368" t="n"/>
      <c r="BI549" s="368" t="n"/>
      <c r="BJ549" s="368" t="n"/>
      <c r="BK549" s="368" t="n"/>
      <c r="BL549" s="368" t="n"/>
      <c r="BM549" s="368" t="n"/>
      <c r="BN549" s="368" t="n"/>
      <c r="BO549" s="368" t="n"/>
      <c r="BP549" s="368" t="n"/>
      <c r="BQ549" s="320" t="n"/>
      <c r="BR549" s="368" t="n"/>
      <c r="BS549" s="368" t="n"/>
      <c r="BT549" s="368" t="n"/>
      <c r="BU549" s="368" t="n"/>
      <c r="BV549" s="368" t="n"/>
      <c r="BW549" s="368" t="n"/>
      <c r="BX549" s="368" t="n"/>
      <c r="BY549" s="368" t="n"/>
      <c r="BZ549" s="368" t="n"/>
      <c r="CA549" s="368" t="n"/>
      <c r="CB549" s="368" t="n"/>
      <c r="CC549" s="368" t="n"/>
      <c r="CD549" s="368" t="n"/>
      <c r="CE549" s="368" t="n"/>
      <c r="CF549" s="368" t="n"/>
      <c r="CG549" s="368" t="n"/>
      <c r="CH549" s="368" t="n"/>
      <c r="CI549" s="368" t="n"/>
      <c r="CJ549" s="368" t="n"/>
      <c r="CK549" s="368" t="n"/>
      <c r="CL549" s="368" t="n"/>
      <c r="CM549" s="368" t="n"/>
      <c r="CN549" s="368" t="n"/>
      <c r="CO549" s="368" t="n"/>
      <c r="CP549" s="368" t="n"/>
      <c r="CQ549" s="368" t="n"/>
      <c r="CR549" s="368" t="n"/>
      <c r="CS549" s="368" t="n"/>
      <c r="CT549" s="368" t="n"/>
      <c r="CU549" s="368" t="n"/>
      <c r="CV549" s="368" t="n"/>
      <c r="CW549" s="368" t="n"/>
      <c r="CX549" s="368" t="n"/>
      <c r="CY549" s="368" t="n"/>
      <c r="CZ549" s="368" t="n"/>
      <c r="DA549" s="368" t="n"/>
      <c r="DB549" s="368" t="n"/>
      <c r="DC549" s="368" t="n"/>
      <c r="DD549" s="368" t="n"/>
    </row>
    <row r="550">
      <c r="A550" s="368" t="n"/>
      <c r="B550" s="368" t="n"/>
      <c r="C550" s="368" t="n"/>
      <c r="D550" s="368" t="n"/>
      <c r="E550" s="368" t="n"/>
      <c r="F550" s="368" t="n"/>
      <c r="G550" s="318" t="n"/>
      <c r="H550" s="368" t="n"/>
      <c r="I550" s="368" t="n"/>
      <c r="J550" s="368" t="n"/>
      <c r="K550" s="368" t="n"/>
      <c r="L550" s="368" t="n"/>
      <c r="M550" s="368" t="n"/>
      <c r="N550" s="368" t="n"/>
      <c r="O550" s="368" t="n"/>
      <c r="P550" s="368" t="n"/>
      <c r="Q550" s="368" t="n"/>
      <c r="R550" s="368" t="n"/>
      <c r="S550" s="368" t="n"/>
      <c r="T550" s="368" t="n"/>
      <c r="U550" s="368" t="n"/>
      <c r="V550" s="368" t="n"/>
      <c r="W550" s="368" t="n"/>
      <c r="X550" s="368" t="n"/>
      <c r="Y550" s="368" t="n"/>
      <c r="Z550" s="368" t="n"/>
      <c r="AA550" s="368" t="n"/>
      <c r="AB550" s="368" t="n"/>
      <c r="AC550" s="368" t="n"/>
      <c r="AD550" s="368" t="n"/>
      <c r="AE550" s="368" t="n"/>
      <c r="AF550" s="368" t="n"/>
      <c r="AG550" s="368" t="n"/>
      <c r="AH550" s="368" t="n"/>
      <c r="AI550" s="368" t="n"/>
      <c r="AJ550" s="368" t="n"/>
      <c r="AK550" s="368" t="n"/>
      <c r="AL550" s="368" t="n"/>
      <c r="AM550" s="368" t="n"/>
      <c r="AN550" s="368" t="n"/>
      <c r="AO550" s="368" t="n"/>
      <c r="AP550" s="319" t="n"/>
      <c r="AQ550" s="368" t="n"/>
      <c r="AR550" s="368" t="n"/>
      <c r="AS550" s="368" t="n"/>
      <c r="AT550" s="368" t="n"/>
      <c r="AU550" s="368" t="n"/>
      <c r="AV550" s="368" t="n"/>
      <c r="AW550" s="368" t="n"/>
      <c r="AX550" s="368" t="n"/>
      <c r="AY550" s="368" t="n"/>
      <c r="AZ550" s="368" t="n"/>
      <c r="BA550" s="368" t="n"/>
      <c r="BB550" s="368" t="n"/>
      <c r="BC550" s="368" t="n"/>
      <c r="BD550" s="368" t="n"/>
      <c r="BE550" s="368" t="n"/>
      <c r="BF550" s="368" t="n"/>
      <c r="BG550" s="368" t="n"/>
      <c r="BH550" s="368" t="n"/>
      <c r="BI550" s="368" t="n"/>
      <c r="BJ550" s="368" t="n"/>
      <c r="BK550" s="368" t="n"/>
      <c r="BL550" s="368" t="n"/>
      <c r="BM550" s="368" t="n"/>
      <c r="BN550" s="368" t="n"/>
      <c r="BO550" s="368" t="n"/>
      <c r="BP550" s="368" t="n"/>
      <c r="BQ550" s="320" t="n"/>
      <c r="BR550" s="368" t="n"/>
      <c r="BS550" s="368" t="n"/>
      <c r="BT550" s="368" t="n"/>
      <c r="BU550" s="368" t="n"/>
      <c r="BV550" s="368" t="n"/>
      <c r="BW550" s="368" t="n"/>
      <c r="BX550" s="368" t="n"/>
      <c r="BY550" s="368" t="n"/>
      <c r="BZ550" s="368" t="n"/>
      <c r="CA550" s="368" t="n"/>
      <c r="CB550" s="368" t="n"/>
      <c r="CC550" s="368" t="n"/>
      <c r="CD550" s="368" t="n"/>
      <c r="CE550" s="368" t="n"/>
      <c r="CF550" s="368" t="n"/>
      <c r="CG550" s="368" t="n"/>
      <c r="CH550" s="368" t="n"/>
      <c r="CI550" s="368" t="n"/>
      <c r="CJ550" s="368" t="n"/>
      <c r="CK550" s="368" t="n"/>
      <c r="CL550" s="368" t="n"/>
      <c r="CM550" s="368" t="n"/>
      <c r="CN550" s="368" t="n"/>
      <c r="CO550" s="368" t="n"/>
      <c r="CP550" s="368" t="n"/>
      <c r="CQ550" s="368" t="n"/>
      <c r="CR550" s="368" t="n"/>
      <c r="CS550" s="368" t="n"/>
      <c r="CT550" s="368" t="n"/>
      <c r="CU550" s="368" t="n"/>
      <c r="CV550" s="368" t="n"/>
      <c r="CW550" s="368" t="n"/>
      <c r="CX550" s="368" t="n"/>
      <c r="CY550" s="368" t="n"/>
      <c r="CZ550" s="368" t="n"/>
      <c r="DA550" s="368" t="n"/>
      <c r="DB550" s="368" t="n"/>
      <c r="DC550" s="368" t="n"/>
      <c r="DD550" s="368" t="n"/>
    </row>
    <row r="551">
      <c r="A551" s="368" t="n"/>
      <c r="B551" s="368" t="n"/>
      <c r="C551" s="368" t="n"/>
      <c r="D551" s="368" t="n"/>
      <c r="E551" s="368" t="n"/>
      <c r="F551" s="368" t="n"/>
      <c r="G551" s="318" t="n"/>
      <c r="H551" s="368" t="n"/>
      <c r="I551" s="368" t="n"/>
      <c r="J551" s="368" t="n"/>
      <c r="K551" s="368" t="n"/>
      <c r="L551" s="368" t="n"/>
      <c r="M551" s="368" t="n"/>
      <c r="N551" s="368" t="n"/>
      <c r="O551" s="368" t="n"/>
      <c r="P551" s="368" t="n"/>
      <c r="Q551" s="368" t="n"/>
      <c r="R551" s="368" t="n"/>
      <c r="S551" s="368" t="n"/>
      <c r="T551" s="368" t="n"/>
      <c r="U551" s="368" t="n"/>
      <c r="V551" s="368" t="n"/>
      <c r="W551" s="368" t="n"/>
      <c r="X551" s="368" t="n"/>
      <c r="Y551" s="368" t="n"/>
      <c r="Z551" s="368" t="n"/>
      <c r="AA551" s="368" t="n"/>
      <c r="AB551" s="368" t="n"/>
      <c r="AC551" s="368" t="n"/>
      <c r="AD551" s="368" t="n"/>
      <c r="AE551" s="368" t="n"/>
      <c r="AF551" s="368" t="n"/>
      <c r="AG551" s="368" t="n"/>
      <c r="AH551" s="368" t="n"/>
      <c r="AI551" s="368" t="n"/>
      <c r="AJ551" s="368" t="n"/>
      <c r="AK551" s="368" t="n"/>
      <c r="AL551" s="368" t="n"/>
      <c r="AM551" s="368" t="n"/>
      <c r="AN551" s="368" t="n"/>
      <c r="AO551" s="368" t="n"/>
      <c r="AP551" s="319" t="n"/>
      <c r="AQ551" s="368" t="n"/>
      <c r="AR551" s="368" t="n"/>
      <c r="AS551" s="368" t="n"/>
      <c r="AT551" s="368" t="n"/>
      <c r="AU551" s="368" t="n"/>
      <c r="AV551" s="368" t="n"/>
      <c r="AW551" s="368" t="n"/>
      <c r="AX551" s="368" t="n"/>
      <c r="AY551" s="368" t="n"/>
      <c r="AZ551" s="368" t="n"/>
      <c r="BA551" s="368" t="n"/>
      <c r="BB551" s="368" t="n"/>
      <c r="BC551" s="368" t="n"/>
      <c r="BD551" s="368" t="n"/>
      <c r="BE551" s="368" t="n"/>
      <c r="BF551" s="368" t="n"/>
      <c r="BG551" s="368" t="n"/>
      <c r="BH551" s="368" t="n"/>
      <c r="BI551" s="368" t="n"/>
      <c r="BJ551" s="368" t="n"/>
      <c r="BK551" s="368" t="n"/>
      <c r="BL551" s="368" t="n"/>
      <c r="BM551" s="368" t="n"/>
      <c r="BN551" s="368" t="n"/>
      <c r="BO551" s="368" t="n"/>
      <c r="BP551" s="368" t="n"/>
      <c r="BQ551" s="320" t="n"/>
      <c r="BR551" s="368" t="n"/>
      <c r="BS551" s="368" t="n"/>
      <c r="BT551" s="368" t="n"/>
      <c r="BU551" s="368" t="n"/>
      <c r="BV551" s="368" t="n"/>
      <c r="BW551" s="368" t="n"/>
      <c r="BX551" s="368" t="n"/>
      <c r="BY551" s="368" t="n"/>
      <c r="BZ551" s="368" t="n"/>
      <c r="CA551" s="368" t="n"/>
      <c r="CB551" s="368" t="n"/>
      <c r="CC551" s="368" t="n"/>
      <c r="CD551" s="368" t="n"/>
      <c r="CE551" s="368" t="n"/>
      <c r="CF551" s="368" t="n"/>
      <c r="CG551" s="368" t="n"/>
      <c r="CH551" s="368" t="n"/>
      <c r="CI551" s="368" t="n"/>
      <c r="CJ551" s="368" t="n"/>
      <c r="CK551" s="368" t="n"/>
      <c r="CL551" s="368" t="n"/>
      <c r="CM551" s="368" t="n"/>
      <c r="CN551" s="368" t="n"/>
      <c r="CO551" s="368" t="n"/>
      <c r="CP551" s="368" t="n"/>
      <c r="CQ551" s="368" t="n"/>
      <c r="CR551" s="368" t="n"/>
      <c r="CS551" s="368" t="n"/>
      <c r="CT551" s="368" t="n"/>
      <c r="CU551" s="368" t="n"/>
      <c r="CV551" s="368" t="n"/>
      <c r="CW551" s="368" t="n"/>
      <c r="CX551" s="368" t="n"/>
      <c r="CY551" s="368" t="n"/>
      <c r="CZ551" s="368" t="n"/>
      <c r="DA551" s="368" t="n"/>
      <c r="DB551" s="368" t="n"/>
      <c r="DC551" s="368" t="n"/>
      <c r="DD551" s="368" t="n"/>
    </row>
    <row r="552">
      <c r="A552" s="368" t="n"/>
      <c r="B552" s="368" t="n"/>
      <c r="C552" s="368" t="n"/>
      <c r="D552" s="368" t="n"/>
      <c r="E552" s="368" t="n"/>
      <c r="F552" s="368" t="n"/>
      <c r="G552" s="318" t="n"/>
      <c r="H552" s="368" t="n"/>
      <c r="I552" s="368" t="n"/>
      <c r="J552" s="368" t="n"/>
      <c r="K552" s="368" t="n"/>
      <c r="L552" s="368" t="n"/>
      <c r="M552" s="368" t="n"/>
      <c r="N552" s="368" t="n"/>
      <c r="O552" s="368" t="n"/>
      <c r="P552" s="368" t="n"/>
      <c r="Q552" s="368" t="n"/>
      <c r="R552" s="368" t="n"/>
      <c r="S552" s="368" t="n"/>
      <c r="T552" s="368" t="n"/>
      <c r="U552" s="368" t="n"/>
      <c r="V552" s="368" t="n"/>
      <c r="W552" s="368" t="n"/>
      <c r="X552" s="368" t="n"/>
      <c r="Y552" s="368" t="n"/>
      <c r="Z552" s="368" t="n"/>
      <c r="AA552" s="368" t="n"/>
      <c r="AB552" s="368" t="n"/>
      <c r="AC552" s="368" t="n"/>
      <c r="AD552" s="368" t="n"/>
      <c r="AE552" s="368" t="n"/>
      <c r="AF552" s="368" t="n"/>
      <c r="AG552" s="368" t="n"/>
      <c r="AH552" s="368" t="n"/>
      <c r="AI552" s="368" t="n"/>
      <c r="AJ552" s="368" t="n"/>
      <c r="AK552" s="368" t="n"/>
      <c r="AL552" s="368" t="n"/>
      <c r="AM552" s="368" t="n"/>
      <c r="AN552" s="368" t="n"/>
      <c r="AO552" s="368" t="n"/>
      <c r="AP552" s="319" t="n"/>
      <c r="AQ552" s="368" t="n"/>
      <c r="AR552" s="368" t="n"/>
      <c r="AS552" s="368" t="n"/>
      <c r="AT552" s="368" t="n"/>
      <c r="AU552" s="368" t="n"/>
      <c r="AV552" s="368" t="n"/>
      <c r="AW552" s="368" t="n"/>
      <c r="AX552" s="368" t="n"/>
      <c r="AY552" s="368" t="n"/>
      <c r="AZ552" s="368" t="n"/>
      <c r="BA552" s="368" t="n"/>
      <c r="BB552" s="368" t="n"/>
      <c r="BC552" s="368" t="n"/>
      <c r="BD552" s="368" t="n"/>
      <c r="BE552" s="368" t="n"/>
      <c r="BF552" s="368" t="n"/>
      <c r="BG552" s="368" t="n"/>
      <c r="BH552" s="368" t="n"/>
      <c r="BI552" s="368" t="n"/>
      <c r="BJ552" s="368" t="n"/>
      <c r="BK552" s="368" t="n"/>
      <c r="BL552" s="368" t="n"/>
      <c r="BM552" s="368" t="n"/>
      <c r="BN552" s="368" t="n"/>
      <c r="BO552" s="368" t="n"/>
      <c r="BP552" s="368" t="n"/>
      <c r="BQ552" s="320" t="n"/>
      <c r="BR552" s="368" t="n"/>
      <c r="BS552" s="368" t="n"/>
      <c r="BT552" s="368" t="n"/>
      <c r="BU552" s="368" t="n"/>
      <c r="BV552" s="368" t="n"/>
      <c r="BW552" s="368" t="n"/>
      <c r="BX552" s="368" t="n"/>
      <c r="BY552" s="368" t="n"/>
      <c r="BZ552" s="368" t="n"/>
      <c r="CA552" s="368" t="n"/>
      <c r="CB552" s="368" t="n"/>
      <c r="CC552" s="368" t="n"/>
      <c r="CD552" s="368" t="n"/>
      <c r="CE552" s="368" t="n"/>
      <c r="CF552" s="368" t="n"/>
      <c r="CG552" s="368" t="n"/>
      <c r="CH552" s="368" t="n"/>
      <c r="CI552" s="368" t="n"/>
      <c r="CJ552" s="368" t="n"/>
      <c r="CK552" s="368" t="n"/>
      <c r="CL552" s="368" t="n"/>
      <c r="CM552" s="368" t="n"/>
      <c r="CN552" s="368" t="n"/>
      <c r="CO552" s="368" t="n"/>
      <c r="CP552" s="368" t="n"/>
      <c r="CQ552" s="368" t="n"/>
      <c r="CR552" s="368" t="n"/>
      <c r="CS552" s="368" t="n"/>
      <c r="CT552" s="368" t="n"/>
      <c r="CU552" s="368" t="n"/>
      <c r="CV552" s="368" t="n"/>
      <c r="CW552" s="368" t="n"/>
      <c r="CX552" s="368" t="n"/>
      <c r="CY552" s="368" t="n"/>
      <c r="CZ552" s="368" t="n"/>
      <c r="DA552" s="368" t="n"/>
      <c r="DB552" s="368" t="n"/>
      <c r="DC552" s="368" t="n"/>
      <c r="DD552" s="368" t="n"/>
    </row>
    <row r="553">
      <c r="A553" s="368" t="n"/>
      <c r="B553" s="368" t="n"/>
      <c r="C553" s="368" t="n"/>
      <c r="D553" s="368" t="n"/>
      <c r="E553" s="368" t="n"/>
      <c r="F553" s="368" t="n"/>
      <c r="G553" s="318" t="n"/>
      <c r="H553" s="368" t="n"/>
      <c r="I553" s="368" t="n"/>
      <c r="J553" s="368" t="n"/>
      <c r="K553" s="368" t="n"/>
      <c r="L553" s="368" t="n"/>
      <c r="M553" s="368" t="n"/>
      <c r="N553" s="368" t="n"/>
      <c r="O553" s="368" t="n"/>
      <c r="P553" s="368" t="n"/>
      <c r="Q553" s="368" t="n"/>
      <c r="R553" s="368" t="n"/>
      <c r="S553" s="368" t="n"/>
      <c r="T553" s="368" t="n"/>
      <c r="U553" s="368" t="n"/>
      <c r="V553" s="368" t="n"/>
      <c r="W553" s="368" t="n"/>
      <c r="X553" s="368" t="n"/>
      <c r="Y553" s="368" t="n"/>
      <c r="Z553" s="368" t="n"/>
      <c r="AA553" s="368" t="n"/>
      <c r="AB553" s="368" t="n"/>
      <c r="AC553" s="368" t="n"/>
      <c r="AD553" s="368" t="n"/>
      <c r="AE553" s="368" t="n"/>
      <c r="AF553" s="368" t="n"/>
      <c r="AG553" s="368" t="n"/>
      <c r="AH553" s="368" t="n"/>
      <c r="AI553" s="368" t="n"/>
      <c r="AJ553" s="368" t="n"/>
      <c r="AK553" s="368" t="n"/>
      <c r="AL553" s="368" t="n"/>
      <c r="AM553" s="368" t="n"/>
      <c r="AN553" s="368" t="n"/>
      <c r="AO553" s="368" t="n"/>
      <c r="AP553" s="319" t="n"/>
      <c r="AQ553" s="368" t="n"/>
      <c r="AR553" s="368" t="n"/>
      <c r="AS553" s="368" t="n"/>
      <c r="AT553" s="368" t="n"/>
      <c r="AU553" s="368" t="n"/>
      <c r="AV553" s="368" t="n"/>
      <c r="AW553" s="368" t="n"/>
      <c r="AX553" s="368" t="n"/>
      <c r="AY553" s="368" t="n"/>
      <c r="AZ553" s="368" t="n"/>
      <c r="BA553" s="368" t="n"/>
      <c r="BB553" s="368" t="n"/>
      <c r="BC553" s="368" t="n"/>
      <c r="BD553" s="368" t="n"/>
      <c r="BE553" s="368" t="n"/>
      <c r="BF553" s="368" t="n"/>
      <c r="BG553" s="368" t="n"/>
      <c r="BH553" s="368" t="n"/>
      <c r="BI553" s="368" t="n"/>
      <c r="BJ553" s="368" t="n"/>
      <c r="BK553" s="368" t="n"/>
      <c r="BL553" s="368" t="n"/>
      <c r="BM553" s="368" t="n"/>
      <c r="BN553" s="368" t="n"/>
      <c r="BO553" s="368" t="n"/>
      <c r="BP553" s="368" t="n"/>
      <c r="BQ553" s="320" t="n"/>
      <c r="BR553" s="368" t="n"/>
      <c r="BS553" s="368" t="n"/>
      <c r="BT553" s="368" t="n"/>
      <c r="BU553" s="368" t="n"/>
      <c r="BV553" s="368" t="n"/>
      <c r="BW553" s="368" t="n"/>
      <c r="BX553" s="368" t="n"/>
      <c r="BY553" s="368" t="n"/>
      <c r="BZ553" s="368" t="n"/>
      <c r="CA553" s="368" t="n"/>
      <c r="CB553" s="368" t="n"/>
      <c r="CC553" s="368" t="n"/>
      <c r="CD553" s="368" t="n"/>
      <c r="CE553" s="368" t="n"/>
      <c r="CF553" s="368" t="n"/>
      <c r="CG553" s="368" t="n"/>
      <c r="CH553" s="368" t="n"/>
      <c r="CI553" s="368" t="n"/>
      <c r="CJ553" s="368" t="n"/>
      <c r="CK553" s="368" t="n"/>
      <c r="CL553" s="368" t="n"/>
      <c r="CM553" s="368" t="n"/>
      <c r="CN553" s="368" t="n"/>
      <c r="CO553" s="368" t="n"/>
      <c r="CP553" s="368" t="n"/>
      <c r="CQ553" s="368" t="n"/>
      <c r="CR553" s="368" t="n"/>
      <c r="CS553" s="368" t="n"/>
      <c r="CT553" s="368" t="n"/>
      <c r="CU553" s="368" t="n"/>
      <c r="CV553" s="368" t="n"/>
      <c r="CW553" s="368" t="n"/>
      <c r="CX553" s="368" t="n"/>
      <c r="CY553" s="368" t="n"/>
      <c r="CZ553" s="368" t="n"/>
      <c r="DA553" s="368" t="n"/>
      <c r="DB553" s="368" t="n"/>
      <c r="DC553" s="368" t="n"/>
      <c r="DD553" s="368" t="n"/>
    </row>
    <row r="554">
      <c r="A554" s="368" t="n"/>
      <c r="B554" s="368" t="n"/>
      <c r="C554" s="368" t="n"/>
      <c r="D554" s="368" t="n"/>
      <c r="E554" s="368" t="n"/>
      <c r="F554" s="368" t="n"/>
      <c r="G554" s="318" t="n"/>
      <c r="H554" s="368" t="n"/>
      <c r="I554" s="368" t="n"/>
      <c r="J554" s="368" t="n"/>
      <c r="K554" s="368" t="n"/>
      <c r="L554" s="368" t="n"/>
      <c r="M554" s="368" t="n"/>
      <c r="N554" s="368" t="n"/>
      <c r="O554" s="368" t="n"/>
      <c r="P554" s="368" t="n"/>
      <c r="Q554" s="368" t="n"/>
      <c r="R554" s="368" t="n"/>
      <c r="S554" s="368" t="n"/>
      <c r="T554" s="368" t="n"/>
      <c r="U554" s="368" t="n"/>
      <c r="V554" s="368" t="n"/>
      <c r="W554" s="368" t="n"/>
      <c r="X554" s="368" t="n"/>
      <c r="Y554" s="368" t="n"/>
      <c r="Z554" s="368" t="n"/>
      <c r="AA554" s="368" t="n"/>
      <c r="AB554" s="368" t="n"/>
      <c r="AC554" s="368" t="n"/>
      <c r="AD554" s="368" t="n"/>
      <c r="AE554" s="368" t="n"/>
      <c r="AF554" s="368" t="n"/>
      <c r="AG554" s="368" t="n"/>
      <c r="AH554" s="368" t="n"/>
      <c r="AI554" s="368" t="n"/>
      <c r="AJ554" s="368" t="n"/>
      <c r="AK554" s="368" t="n"/>
      <c r="AL554" s="368" t="n"/>
      <c r="AM554" s="368" t="n"/>
      <c r="AN554" s="368" t="n"/>
      <c r="AO554" s="368" t="n"/>
      <c r="AP554" s="319" t="n"/>
      <c r="AQ554" s="368" t="n"/>
      <c r="AR554" s="368" t="n"/>
      <c r="AS554" s="368" t="n"/>
      <c r="AT554" s="368" t="n"/>
      <c r="AU554" s="368" t="n"/>
      <c r="AV554" s="368" t="n"/>
      <c r="AW554" s="368" t="n"/>
      <c r="AX554" s="368" t="n"/>
      <c r="AY554" s="368" t="n"/>
      <c r="AZ554" s="368" t="n"/>
      <c r="BA554" s="368" t="n"/>
      <c r="BB554" s="368" t="n"/>
      <c r="BC554" s="368" t="n"/>
      <c r="BD554" s="368" t="n"/>
      <c r="BE554" s="368" t="n"/>
      <c r="BF554" s="368" t="n"/>
      <c r="BG554" s="368" t="n"/>
      <c r="BH554" s="368" t="n"/>
      <c r="BI554" s="368" t="n"/>
      <c r="BJ554" s="368" t="n"/>
      <c r="BK554" s="368" t="n"/>
      <c r="BL554" s="368" t="n"/>
      <c r="BM554" s="368" t="n"/>
      <c r="BN554" s="368" t="n"/>
      <c r="BO554" s="368" t="n"/>
      <c r="BP554" s="368" t="n"/>
      <c r="BQ554" s="320" t="n"/>
      <c r="BR554" s="368" t="n"/>
      <c r="BS554" s="368" t="n"/>
      <c r="BT554" s="368" t="n"/>
      <c r="BU554" s="368" t="n"/>
      <c r="BV554" s="368" t="n"/>
      <c r="BW554" s="368" t="n"/>
      <c r="BX554" s="368" t="n"/>
      <c r="BY554" s="368" t="n"/>
      <c r="BZ554" s="368" t="n"/>
      <c r="CA554" s="368" t="n"/>
      <c r="CB554" s="368" t="n"/>
      <c r="CC554" s="368" t="n"/>
      <c r="CD554" s="368" t="n"/>
      <c r="CE554" s="368" t="n"/>
      <c r="CF554" s="368" t="n"/>
      <c r="CG554" s="368" t="n"/>
      <c r="CH554" s="368" t="n"/>
      <c r="CI554" s="368" t="n"/>
      <c r="CJ554" s="368" t="n"/>
      <c r="CK554" s="368" t="n"/>
      <c r="CL554" s="368" t="n"/>
      <c r="CM554" s="368" t="n"/>
      <c r="CN554" s="368" t="n"/>
      <c r="CO554" s="368" t="n"/>
      <c r="CP554" s="368" t="n"/>
      <c r="CQ554" s="368" t="n"/>
      <c r="CR554" s="368" t="n"/>
      <c r="CS554" s="368" t="n"/>
      <c r="CT554" s="368" t="n"/>
      <c r="CU554" s="368" t="n"/>
      <c r="CV554" s="368" t="n"/>
      <c r="CW554" s="368" t="n"/>
      <c r="CX554" s="368" t="n"/>
      <c r="CY554" s="368" t="n"/>
      <c r="CZ554" s="368" t="n"/>
      <c r="DA554" s="368" t="n"/>
      <c r="DB554" s="368" t="n"/>
      <c r="DC554" s="368" t="n"/>
      <c r="DD554" s="368" t="n"/>
    </row>
    <row r="555">
      <c r="A555" s="368" t="n"/>
      <c r="B555" s="368" t="n"/>
      <c r="C555" s="368" t="n"/>
      <c r="D555" s="368" t="n"/>
      <c r="E555" s="368" t="n"/>
      <c r="F555" s="368" t="n"/>
      <c r="G555" s="318" t="n"/>
      <c r="H555" s="368" t="n"/>
      <c r="I555" s="368" t="n"/>
      <c r="J555" s="368" t="n"/>
      <c r="K555" s="368" t="n"/>
      <c r="L555" s="368" t="n"/>
      <c r="M555" s="368" t="n"/>
      <c r="N555" s="368" t="n"/>
      <c r="O555" s="368" t="n"/>
      <c r="P555" s="368" t="n"/>
      <c r="Q555" s="368" t="n"/>
      <c r="R555" s="368" t="n"/>
      <c r="S555" s="368" t="n"/>
      <c r="T555" s="368" t="n"/>
      <c r="U555" s="368" t="n"/>
      <c r="V555" s="368" t="n"/>
      <c r="W555" s="368" t="n"/>
      <c r="X555" s="368" t="n"/>
      <c r="Y555" s="368" t="n"/>
      <c r="Z555" s="368" t="n"/>
      <c r="AA555" s="368" t="n"/>
      <c r="AB555" s="368" t="n"/>
      <c r="AC555" s="368" t="n"/>
      <c r="AD555" s="368" t="n"/>
      <c r="AE555" s="368" t="n"/>
      <c r="AF555" s="368" t="n"/>
      <c r="AG555" s="368" t="n"/>
      <c r="AH555" s="368" t="n"/>
      <c r="AI555" s="368" t="n"/>
      <c r="AJ555" s="368" t="n"/>
      <c r="AK555" s="368" t="n"/>
      <c r="AL555" s="368" t="n"/>
      <c r="AM555" s="368" t="n"/>
      <c r="AN555" s="368" t="n"/>
      <c r="AO555" s="368" t="n"/>
      <c r="AP555" s="319" t="n"/>
      <c r="AQ555" s="368" t="n"/>
      <c r="AR555" s="368" t="n"/>
      <c r="AS555" s="368" t="n"/>
      <c r="AT555" s="368" t="n"/>
      <c r="AU555" s="368" t="n"/>
      <c r="AV555" s="368" t="n"/>
      <c r="AW555" s="368" t="n"/>
      <c r="AX555" s="368" t="n"/>
      <c r="AY555" s="368" t="n"/>
      <c r="AZ555" s="368" t="n"/>
      <c r="BA555" s="368" t="n"/>
      <c r="BB555" s="368" t="n"/>
      <c r="BC555" s="368" t="n"/>
      <c r="BD555" s="368" t="n"/>
      <c r="BE555" s="368" t="n"/>
      <c r="BF555" s="368" t="n"/>
      <c r="BG555" s="368" t="n"/>
      <c r="BH555" s="368" t="n"/>
      <c r="BI555" s="368" t="n"/>
      <c r="BJ555" s="368" t="n"/>
      <c r="BK555" s="368" t="n"/>
      <c r="BL555" s="368" t="n"/>
      <c r="BM555" s="368" t="n"/>
      <c r="BN555" s="368" t="n"/>
      <c r="BO555" s="368" t="n"/>
      <c r="BP555" s="368" t="n"/>
      <c r="BQ555" s="320" t="n"/>
      <c r="BR555" s="368" t="n"/>
      <c r="BS555" s="368" t="n"/>
      <c r="BT555" s="368" t="n"/>
      <c r="BU555" s="368" t="n"/>
      <c r="BV555" s="368" t="n"/>
      <c r="BW555" s="368" t="n"/>
      <c r="BX555" s="368" t="n"/>
      <c r="BY555" s="368" t="n"/>
      <c r="BZ555" s="368" t="n"/>
      <c r="CA555" s="368" t="n"/>
      <c r="CB555" s="368" t="n"/>
      <c r="CC555" s="368" t="n"/>
      <c r="CD555" s="368" t="n"/>
      <c r="CE555" s="368" t="n"/>
      <c r="CF555" s="368" t="n"/>
      <c r="CG555" s="368" t="n"/>
      <c r="CH555" s="368" t="n"/>
      <c r="CI555" s="368" t="n"/>
      <c r="CJ555" s="368" t="n"/>
      <c r="CK555" s="368" t="n"/>
      <c r="CL555" s="368" t="n"/>
      <c r="CM555" s="368" t="n"/>
      <c r="CN555" s="368" t="n"/>
      <c r="CO555" s="368" t="n"/>
      <c r="CP555" s="368" t="n"/>
      <c r="CQ555" s="368" t="n"/>
      <c r="CR555" s="368" t="n"/>
      <c r="CS555" s="368" t="n"/>
      <c r="CT555" s="368" t="n"/>
      <c r="CU555" s="368" t="n"/>
      <c r="CV555" s="368" t="n"/>
      <c r="CW555" s="368" t="n"/>
      <c r="CX555" s="368" t="n"/>
      <c r="CY555" s="368" t="n"/>
      <c r="CZ555" s="368" t="n"/>
      <c r="DA555" s="368" t="n"/>
      <c r="DB555" s="368" t="n"/>
      <c r="DC555" s="368" t="n"/>
      <c r="DD555" s="368" t="n"/>
    </row>
    <row r="556">
      <c r="A556" s="368" t="n"/>
      <c r="B556" s="368" t="n"/>
      <c r="C556" s="368" t="n"/>
      <c r="D556" s="368" t="n"/>
      <c r="E556" s="368" t="n"/>
      <c r="F556" s="368" t="n"/>
      <c r="G556" s="318" t="n"/>
      <c r="H556" s="368" t="n"/>
      <c r="I556" s="368" t="n"/>
      <c r="J556" s="368" t="n"/>
      <c r="K556" s="368" t="n"/>
      <c r="L556" s="368" t="n"/>
      <c r="M556" s="368" t="n"/>
      <c r="N556" s="368" t="n"/>
      <c r="O556" s="368" t="n"/>
      <c r="P556" s="368" t="n"/>
      <c r="Q556" s="368" t="n"/>
      <c r="R556" s="368" t="n"/>
      <c r="S556" s="368" t="n"/>
      <c r="T556" s="368" t="n"/>
      <c r="U556" s="368" t="n"/>
      <c r="V556" s="368" t="n"/>
      <c r="W556" s="368" t="n"/>
      <c r="X556" s="368" t="n"/>
      <c r="Y556" s="368" t="n"/>
      <c r="Z556" s="368" t="n"/>
      <c r="AA556" s="368" t="n"/>
      <c r="AB556" s="368" t="n"/>
      <c r="AC556" s="368" t="n"/>
      <c r="AD556" s="368" t="n"/>
      <c r="AE556" s="368" t="n"/>
      <c r="AF556" s="368" t="n"/>
      <c r="AG556" s="368" t="n"/>
      <c r="AH556" s="368" t="n"/>
      <c r="AI556" s="368" t="n"/>
      <c r="AJ556" s="368" t="n"/>
      <c r="AK556" s="368" t="n"/>
      <c r="AL556" s="368" t="n"/>
      <c r="AM556" s="368" t="n"/>
      <c r="AN556" s="368" t="n"/>
      <c r="AO556" s="368" t="n"/>
      <c r="AP556" s="319" t="n"/>
      <c r="AQ556" s="368" t="n"/>
      <c r="AR556" s="368" t="n"/>
      <c r="AS556" s="368" t="n"/>
      <c r="AT556" s="368" t="n"/>
      <c r="AU556" s="368" t="n"/>
      <c r="AV556" s="368" t="n"/>
      <c r="AW556" s="368" t="n"/>
      <c r="AX556" s="368" t="n"/>
      <c r="AY556" s="368" t="n"/>
      <c r="AZ556" s="368" t="n"/>
      <c r="BA556" s="368" t="n"/>
      <c r="BB556" s="368" t="n"/>
      <c r="BC556" s="368" t="n"/>
      <c r="BD556" s="368" t="n"/>
      <c r="BE556" s="368" t="n"/>
      <c r="BF556" s="368" t="n"/>
      <c r="BG556" s="368" t="n"/>
      <c r="BH556" s="368" t="n"/>
      <c r="BI556" s="368" t="n"/>
      <c r="BJ556" s="368" t="n"/>
      <c r="BK556" s="368" t="n"/>
      <c r="BL556" s="368" t="n"/>
      <c r="BM556" s="368" t="n"/>
      <c r="BN556" s="368" t="n"/>
      <c r="BO556" s="368" t="n"/>
      <c r="BP556" s="368" t="n"/>
      <c r="BQ556" s="320" t="n"/>
      <c r="BR556" s="368" t="n"/>
      <c r="BS556" s="368" t="n"/>
      <c r="BT556" s="368" t="n"/>
      <c r="BU556" s="368" t="n"/>
      <c r="BV556" s="368" t="n"/>
      <c r="BW556" s="368" t="n"/>
      <c r="BX556" s="368" t="n"/>
      <c r="BY556" s="368" t="n"/>
      <c r="BZ556" s="368" t="n"/>
      <c r="CA556" s="368" t="n"/>
      <c r="CB556" s="368" t="n"/>
      <c r="CC556" s="368" t="n"/>
      <c r="CD556" s="368" t="n"/>
      <c r="CE556" s="368" t="n"/>
      <c r="CF556" s="368" t="n"/>
      <c r="CG556" s="368" t="n"/>
      <c r="CH556" s="368" t="n"/>
      <c r="CI556" s="368" t="n"/>
      <c r="CJ556" s="368" t="n"/>
      <c r="CK556" s="368" t="n"/>
      <c r="CL556" s="368" t="n"/>
      <c r="CM556" s="368" t="n"/>
      <c r="CN556" s="368" t="n"/>
      <c r="CO556" s="368" t="n"/>
      <c r="CP556" s="368" t="n"/>
      <c r="CQ556" s="368" t="n"/>
      <c r="CR556" s="368" t="n"/>
      <c r="CS556" s="368" t="n"/>
      <c r="CT556" s="368" t="n"/>
      <c r="CU556" s="368" t="n"/>
      <c r="CV556" s="368" t="n"/>
      <c r="CW556" s="368" t="n"/>
      <c r="CX556" s="368" t="n"/>
      <c r="CY556" s="368" t="n"/>
      <c r="CZ556" s="368" t="n"/>
      <c r="DA556" s="368" t="n"/>
      <c r="DB556" s="368" t="n"/>
      <c r="DC556" s="368" t="n"/>
      <c r="DD556" s="368" t="n"/>
    </row>
    <row r="557">
      <c r="A557" s="368" t="n"/>
      <c r="B557" s="368" t="n"/>
      <c r="C557" s="368" t="n"/>
      <c r="D557" s="368" t="n"/>
      <c r="E557" s="368" t="n"/>
      <c r="F557" s="368" t="n"/>
      <c r="G557" s="318" t="n"/>
      <c r="H557" s="368" t="n"/>
      <c r="I557" s="368" t="n"/>
      <c r="J557" s="368" t="n"/>
      <c r="K557" s="368" t="n"/>
      <c r="L557" s="368" t="n"/>
      <c r="M557" s="368" t="n"/>
      <c r="N557" s="368" t="n"/>
      <c r="O557" s="368" t="n"/>
      <c r="P557" s="368" t="n"/>
      <c r="Q557" s="368" t="n"/>
      <c r="R557" s="368" t="n"/>
      <c r="S557" s="368" t="n"/>
      <c r="T557" s="368" t="n"/>
      <c r="U557" s="368" t="n"/>
      <c r="V557" s="368" t="n"/>
      <c r="W557" s="368" t="n"/>
      <c r="X557" s="368" t="n"/>
      <c r="Y557" s="368" t="n"/>
      <c r="Z557" s="368" t="n"/>
      <c r="AA557" s="368" t="n"/>
      <c r="AB557" s="368" t="n"/>
      <c r="AC557" s="368" t="n"/>
      <c r="AD557" s="368" t="n"/>
      <c r="AE557" s="368" t="n"/>
      <c r="AF557" s="368" t="n"/>
      <c r="AG557" s="368" t="n"/>
      <c r="AH557" s="368" t="n"/>
      <c r="AI557" s="368" t="n"/>
      <c r="AJ557" s="368" t="n"/>
      <c r="AK557" s="368" t="n"/>
      <c r="AL557" s="368" t="n"/>
      <c r="AM557" s="368" t="n"/>
      <c r="AN557" s="368" t="n"/>
      <c r="AO557" s="368" t="n"/>
      <c r="AP557" s="319" t="n"/>
      <c r="AQ557" s="368" t="n"/>
      <c r="AR557" s="368" t="n"/>
      <c r="AS557" s="368" t="n"/>
      <c r="AT557" s="368" t="n"/>
      <c r="AU557" s="368" t="n"/>
      <c r="AV557" s="368" t="n"/>
      <c r="AW557" s="368" t="n"/>
      <c r="AX557" s="368" t="n"/>
      <c r="AY557" s="368" t="n"/>
      <c r="AZ557" s="368" t="n"/>
      <c r="BA557" s="368" t="n"/>
      <c r="BB557" s="368" t="n"/>
      <c r="BC557" s="368" t="n"/>
      <c r="BD557" s="368" t="n"/>
      <c r="BE557" s="368" t="n"/>
      <c r="BF557" s="368" t="n"/>
      <c r="BG557" s="368" t="n"/>
      <c r="BH557" s="368" t="n"/>
      <c r="BI557" s="368" t="n"/>
      <c r="BJ557" s="368" t="n"/>
      <c r="BK557" s="368" t="n"/>
      <c r="BL557" s="368" t="n"/>
      <c r="BM557" s="368" t="n"/>
      <c r="BN557" s="368" t="n"/>
      <c r="BO557" s="368" t="n"/>
      <c r="BP557" s="368" t="n"/>
      <c r="BQ557" s="320" t="n"/>
      <c r="BR557" s="368" t="n"/>
      <c r="BS557" s="368" t="n"/>
      <c r="BT557" s="368" t="n"/>
      <c r="BU557" s="368" t="n"/>
      <c r="BV557" s="368" t="n"/>
      <c r="BW557" s="368" t="n"/>
      <c r="BX557" s="368" t="n"/>
      <c r="BY557" s="368" t="n"/>
      <c r="BZ557" s="368" t="n"/>
      <c r="CA557" s="368" t="n"/>
      <c r="CB557" s="368" t="n"/>
      <c r="CC557" s="368" t="n"/>
      <c r="CD557" s="368" t="n"/>
      <c r="CE557" s="368" t="n"/>
      <c r="CF557" s="368" t="n"/>
      <c r="CG557" s="368" t="n"/>
      <c r="CH557" s="368" t="n"/>
      <c r="CI557" s="368" t="n"/>
      <c r="CJ557" s="368" t="n"/>
      <c r="CK557" s="368" t="n"/>
      <c r="CL557" s="368" t="n"/>
      <c r="CM557" s="368" t="n"/>
      <c r="CN557" s="368" t="n"/>
      <c r="CO557" s="368" t="n"/>
      <c r="CP557" s="368" t="n"/>
      <c r="CQ557" s="368" t="n"/>
      <c r="CR557" s="368" t="n"/>
      <c r="CS557" s="368" t="n"/>
      <c r="CT557" s="368" t="n"/>
      <c r="CU557" s="368" t="n"/>
      <c r="CV557" s="368" t="n"/>
      <c r="CW557" s="368" t="n"/>
      <c r="CX557" s="368" t="n"/>
      <c r="CY557" s="368" t="n"/>
      <c r="CZ557" s="368" t="n"/>
      <c r="DA557" s="368" t="n"/>
      <c r="DB557" s="368" t="n"/>
      <c r="DC557" s="368" t="n"/>
      <c r="DD557" s="368" t="n"/>
    </row>
    <row r="558">
      <c r="A558" s="368" t="n"/>
      <c r="B558" s="368" t="n"/>
      <c r="C558" s="368" t="n"/>
      <c r="D558" s="368" t="n"/>
      <c r="E558" s="368" t="n"/>
      <c r="F558" s="368" t="n"/>
      <c r="G558" s="318" t="n"/>
      <c r="H558" s="368" t="n"/>
      <c r="I558" s="368" t="n"/>
      <c r="J558" s="368" t="n"/>
      <c r="K558" s="368" t="n"/>
      <c r="L558" s="368" t="n"/>
      <c r="M558" s="368" t="n"/>
      <c r="N558" s="368" t="n"/>
      <c r="O558" s="368" t="n"/>
      <c r="P558" s="368" t="n"/>
      <c r="Q558" s="368" t="n"/>
      <c r="R558" s="368" t="n"/>
      <c r="S558" s="368" t="n"/>
      <c r="T558" s="368" t="n"/>
      <c r="U558" s="368" t="n"/>
      <c r="V558" s="368" t="n"/>
      <c r="W558" s="368" t="n"/>
      <c r="X558" s="368" t="n"/>
      <c r="Y558" s="368" t="n"/>
      <c r="Z558" s="368" t="n"/>
      <c r="AA558" s="368" t="n"/>
      <c r="AB558" s="368" t="n"/>
      <c r="AC558" s="368" t="n"/>
      <c r="AD558" s="368" t="n"/>
      <c r="AE558" s="368" t="n"/>
      <c r="AF558" s="368" t="n"/>
      <c r="AG558" s="368" t="n"/>
      <c r="AH558" s="368" t="n"/>
      <c r="AI558" s="368" t="n"/>
      <c r="AJ558" s="368" t="n"/>
      <c r="AK558" s="368" t="n"/>
      <c r="AL558" s="368" t="n"/>
      <c r="AM558" s="368" t="n"/>
      <c r="AN558" s="368" t="n"/>
      <c r="AO558" s="368" t="n"/>
      <c r="AP558" s="319" t="n"/>
      <c r="AQ558" s="368" t="n"/>
      <c r="AR558" s="368" t="n"/>
      <c r="AS558" s="368" t="n"/>
      <c r="AT558" s="368" t="n"/>
      <c r="AU558" s="368" t="n"/>
      <c r="AV558" s="368" t="n"/>
      <c r="AW558" s="368" t="n"/>
      <c r="AX558" s="368" t="n"/>
      <c r="AY558" s="368" t="n"/>
      <c r="AZ558" s="368" t="n"/>
      <c r="BA558" s="368" t="n"/>
      <c r="BB558" s="368" t="n"/>
      <c r="BC558" s="368" t="n"/>
      <c r="BD558" s="368" t="n"/>
      <c r="BE558" s="368" t="n"/>
      <c r="BF558" s="368" t="n"/>
      <c r="BG558" s="368" t="n"/>
      <c r="BH558" s="368" t="n"/>
      <c r="BI558" s="368" t="n"/>
      <c r="BJ558" s="368" t="n"/>
      <c r="BK558" s="368" t="n"/>
      <c r="BL558" s="368" t="n"/>
      <c r="BM558" s="368" t="n"/>
      <c r="BN558" s="368" t="n"/>
      <c r="BO558" s="368" t="n"/>
      <c r="BP558" s="368" t="n"/>
      <c r="BQ558" s="320" t="n"/>
      <c r="BR558" s="368" t="n"/>
      <c r="BS558" s="368" t="n"/>
      <c r="BT558" s="368" t="n"/>
      <c r="BU558" s="368" t="n"/>
      <c r="BV558" s="368" t="n"/>
      <c r="BW558" s="368" t="n"/>
      <c r="BX558" s="368" t="n"/>
      <c r="BY558" s="368" t="n"/>
      <c r="BZ558" s="368" t="n"/>
      <c r="CA558" s="368" t="n"/>
      <c r="CB558" s="368" t="n"/>
      <c r="CC558" s="368" t="n"/>
      <c r="CD558" s="368" t="n"/>
      <c r="CE558" s="368" t="n"/>
      <c r="CF558" s="368" t="n"/>
      <c r="CG558" s="368" t="n"/>
      <c r="CH558" s="368" t="n"/>
      <c r="CI558" s="368" t="n"/>
      <c r="CJ558" s="368" t="n"/>
      <c r="CK558" s="368" t="n"/>
      <c r="CL558" s="368" t="n"/>
      <c r="CM558" s="368" t="n"/>
      <c r="CN558" s="368" t="n"/>
      <c r="CO558" s="368" t="n"/>
      <c r="CP558" s="368" t="n"/>
      <c r="CQ558" s="368" t="n"/>
      <c r="CR558" s="368" t="n"/>
      <c r="CS558" s="368" t="n"/>
      <c r="CT558" s="368" t="n"/>
      <c r="CU558" s="368" t="n"/>
      <c r="CV558" s="368" t="n"/>
      <c r="CW558" s="368" t="n"/>
      <c r="CX558" s="368" t="n"/>
      <c r="CY558" s="368" t="n"/>
      <c r="CZ558" s="368" t="n"/>
      <c r="DA558" s="368" t="n"/>
      <c r="DB558" s="368" t="n"/>
      <c r="DC558" s="368" t="n"/>
      <c r="DD558" s="368" t="n"/>
    </row>
    <row r="559">
      <c r="A559" s="368" t="n"/>
      <c r="B559" s="368" t="n"/>
      <c r="C559" s="368" t="n"/>
      <c r="D559" s="368" t="n"/>
      <c r="E559" s="368" t="n"/>
      <c r="F559" s="368" t="n"/>
      <c r="G559" s="318" t="n"/>
      <c r="H559" s="368" t="n"/>
      <c r="I559" s="368" t="n"/>
      <c r="J559" s="368" t="n"/>
      <c r="K559" s="368" t="n"/>
      <c r="L559" s="368" t="n"/>
      <c r="M559" s="368" t="n"/>
      <c r="N559" s="368" t="n"/>
      <c r="O559" s="368" t="n"/>
      <c r="P559" s="368" t="n"/>
      <c r="Q559" s="368" t="n"/>
      <c r="R559" s="368" t="n"/>
      <c r="S559" s="368" t="n"/>
      <c r="T559" s="368" t="n"/>
      <c r="U559" s="368" t="n"/>
      <c r="V559" s="368" t="n"/>
      <c r="W559" s="368" t="n"/>
      <c r="X559" s="368" t="n"/>
      <c r="Y559" s="368" t="n"/>
      <c r="Z559" s="368" t="n"/>
      <c r="AA559" s="368" t="n"/>
      <c r="AB559" s="368" t="n"/>
      <c r="AC559" s="368" t="n"/>
      <c r="AD559" s="368" t="n"/>
      <c r="AE559" s="368" t="n"/>
      <c r="AF559" s="368" t="n"/>
      <c r="AG559" s="368" t="n"/>
      <c r="AH559" s="368" t="n"/>
      <c r="AI559" s="368" t="n"/>
      <c r="AJ559" s="368" t="n"/>
      <c r="AK559" s="368" t="n"/>
      <c r="AL559" s="368" t="n"/>
      <c r="AM559" s="368" t="n"/>
      <c r="AN559" s="368" t="n"/>
      <c r="AO559" s="368" t="n"/>
      <c r="AP559" s="319" t="n"/>
      <c r="AQ559" s="368" t="n"/>
      <c r="AR559" s="368" t="n"/>
      <c r="AS559" s="368" t="n"/>
      <c r="AT559" s="368" t="n"/>
      <c r="AU559" s="368" t="n"/>
      <c r="AV559" s="368" t="n"/>
      <c r="AW559" s="368" t="n"/>
      <c r="AX559" s="368" t="n"/>
      <c r="AY559" s="368" t="n"/>
      <c r="AZ559" s="368" t="n"/>
      <c r="BA559" s="368" t="n"/>
      <c r="BB559" s="368" t="n"/>
      <c r="BC559" s="368" t="n"/>
      <c r="BD559" s="368" t="n"/>
      <c r="BE559" s="368" t="n"/>
      <c r="BF559" s="368" t="n"/>
      <c r="BG559" s="368" t="n"/>
      <c r="BH559" s="368" t="n"/>
      <c r="BI559" s="368" t="n"/>
      <c r="BJ559" s="368" t="n"/>
      <c r="BK559" s="368" t="n"/>
      <c r="BL559" s="368" t="n"/>
      <c r="BM559" s="368" t="n"/>
      <c r="BN559" s="368" t="n"/>
      <c r="BO559" s="368" t="n"/>
      <c r="BP559" s="368" t="n"/>
      <c r="BQ559" s="320" t="n"/>
      <c r="BR559" s="368" t="n"/>
      <c r="BS559" s="368" t="n"/>
      <c r="BT559" s="368" t="n"/>
      <c r="BU559" s="368" t="n"/>
      <c r="BV559" s="368" t="n"/>
      <c r="BW559" s="368" t="n"/>
      <c r="BX559" s="368" t="n"/>
      <c r="BY559" s="368" t="n"/>
      <c r="BZ559" s="368" t="n"/>
      <c r="CA559" s="368" t="n"/>
      <c r="CB559" s="368" t="n"/>
      <c r="CC559" s="368" t="n"/>
      <c r="CD559" s="368" t="n"/>
      <c r="CE559" s="368" t="n"/>
      <c r="CF559" s="368" t="n"/>
      <c r="CG559" s="368" t="n"/>
      <c r="CH559" s="368" t="n"/>
      <c r="CI559" s="368" t="n"/>
      <c r="CJ559" s="368" t="n"/>
      <c r="CK559" s="368" t="n"/>
      <c r="CL559" s="368" t="n"/>
      <c r="CM559" s="368" t="n"/>
      <c r="CN559" s="368" t="n"/>
      <c r="CO559" s="368" t="n"/>
      <c r="CP559" s="368" t="n"/>
      <c r="CQ559" s="368" t="n"/>
      <c r="CR559" s="368" t="n"/>
      <c r="CS559" s="368" t="n"/>
      <c r="CT559" s="368" t="n"/>
      <c r="CU559" s="368" t="n"/>
      <c r="CV559" s="368" t="n"/>
      <c r="CW559" s="368" t="n"/>
      <c r="CX559" s="368" t="n"/>
      <c r="CY559" s="368" t="n"/>
      <c r="CZ559" s="368" t="n"/>
      <c r="DA559" s="368" t="n"/>
      <c r="DB559" s="368" t="n"/>
      <c r="DC559" s="368" t="n"/>
      <c r="DD559" s="368" t="n"/>
    </row>
    <row r="560">
      <c r="A560" s="368" t="n"/>
      <c r="B560" s="368" t="n"/>
      <c r="C560" s="368" t="n"/>
      <c r="D560" s="368" t="n"/>
      <c r="E560" s="368" t="n"/>
      <c r="F560" s="368" t="n"/>
      <c r="G560" s="318" t="n"/>
      <c r="H560" s="368" t="n"/>
      <c r="I560" s="368" t="n"/>
      <c r="J560" s="368" t="n"/>
      <c r="K560" s="368" t="n"/>
      <c r="L560" s="368" t="n"/>
      <c r="M560" s="368" t="n"/>
      <c r="N560" s="368" t="n"/>
      <c r="O560" s="368" t="n"/>
      <c r="P560" s="368" t="n"/>
      <c r="Q560" s="368" t="n"/>
      <c r="R560" s="368" t="n"/>
      <c r="S560" s="368" t="n"/>
      <c r="T560" s="368" t="n"/>
      <c r="U560" s="368" t="n"/>
      <c r="V560" s="368" t="n"/>
      <c r="W560" s="368" t="n"/>
      <c r="X560" s="368" t="n"/>
      <c r="Y560" s="368" t="n"/>
      <c r="Z560" s="368" t="n"/>
      <c r="AA560" s="368" t="n"/>
      <c r="AB560" s="368" t="n"/>
      <c r="AC560" s="368" t="n"/>
      <c r="AD560" s="368" t="n"/>
      <c r="AE560" s="368" t="n"/>
      <c r="AF560" s="368" t="n"/>
      <c r="AG560" s="368" t="n"/>
      <c r="AH560" s="368" t="n"/>
      <c r="AI560" s="368" t="n"/>
      <c r="AJ560" s="368" t="n"/>
      <c r="AK560" s="368" t="n"/>
      <c r="AL560" s="368" t="n"/>
      <c r="AM560" s="368" t="n"/>
      <c r="AN560" s="368" t="n"/>
      <c r="AO560" s="368" t="n"/>
      <c r="AP560" s="319" t="n"/>
      <c r="AQ560" s="368" t="n"/>
      <c r="AR560" s="368" t="n"/>
      <c r="AS560" s="368" t="n"/>
      <c r="AT560" s="368" t="n"/>
      <c r="AU560" s="368" t="n"/>
      <c r="AV560" s="368" t="n"/>
      <c r="AW560" s="368" t="n"/>
      <c r="AX560" s="368" t="n"/>
      <c r="AY560" s="368" t="n"/>
      <c r="AZ560" s="368" t="n"/>
      <c r="BA560" s="368" t="n"/>
      <c r="BB560" s="368" t="n"/>
      <c r="BC560" s="368" t="n"/>
      <c r="BD560" s="368" t="n"/>
      <c r="BE560" s="368" t="n"/>
      <c r="BF560" s="368" t="n"/>
      <c r="BG560" s="368" t="n"/>
      <c r="BH560" s="368" t="n"/>
      <c r="BI560" s="368" t="n"/>
      <c r="BJ560" s="368" t="n"/>
      <c r="BK560" s="368" t="n"/>
      <c r="BL560" s="368" t="n"/>
      <c r="BM560" s="368" t="n"/>
      <c r="BN560" s="368" t="n"/>
      <c r="BO560" s="368" t="n"/>
      <c r="BP560" s="368" t="n"/>
      <c r="BQ560" s="320" t="n"/>
      <c r="BR560" s="368" t="n"/>
      <c r="BS560" s="368" t="n"/>
      <c r="BT560" s="368" t="n"/>
      <c r="BU560" s="368" t="n"/>
      <c r="BV560" s="368" t="n"/>
      <c r="BW560" s="368" t="n"/>
      <c r="BX560" s="368" t="n"/>
      <c r="BY560" s="368" t="n"/>
      <c r="BZ560" s="368" t="n"/>
      <c r="CA560" s="368" t="n"/>
      <c r="CB560" s="368" t="n"/>
      <c r="CC560" s="368" t="n"/>
      <c r="CD560" s="368" t="n"/>
      <c r="CE560" s="368" t="n"/>
      <c r="CF560" s="368" t="n"/>
      <c r="CG560" s="368" t="n"/>
      <c r="CH560" s="368" t="n"/>
      <c r="CI560" s="368" t="n"/>
      <c r="CJ560" s="368" t="n"/>
      <c r="CK560" s="368" t="n"/>
      <c r="CL560" s="368" t="n"/>
      <c r="CM560" s="368" t="n"/>
      <c r="CN560" s="368" t="n"/>
      <c r="CO560" s="368" t="n"/>
      <c r="CP560" s="368" t="n"/>
      <c r="CQ560" s="368" t="n"/>
      <c r="CR560" s="368" t="n"/>
      <c r="CS560" s="368" t="n"/>
      <c r="CT560" s="368" t="n"/>
      <c r="CU560" s="368" t="n"/>
      <c r="CV560" s="368" t="n"/>
      <c r="CW560" s="368" t="n"/>
      <c r="CX560" s="368" t="n"/>
      <c r="CY560" s="368" t="n"/>
      <c r="CZ560" s="368" t="n"/>
      <c r="DA560" s="368" t="n"/>
      <c r="DB560" s="368" t="n"/>
      <c r="DC560" s="368" t="n"/>
      <c r="DD560" s="368" t="n"/>
    </row>
    <row r="561">
      <c r="A561" s="368" t="n"/>
      <c r="B561" s="368" t="n"/>
      <c r="C561" s="368" t="n"/>
      <c r="D561" s="368" t="n"/>
      <c r="E561" s="368" t="n"/>
      <c r="F561" s="368" t="n"/>
      <c r="G561" s="318" t="n"/>
      <c r="H561" s="368" t="n"/>
      <c r="I561" s="368" t="n"/>
      <c r="J561" s="368" t="n"/>
      <c r="K561" s="368" t="n"/>
      <c r="L561" s="368" t="n"/>
      <c r="M561" s="368" t="n"/>
      <c r="N561" s="368" t="n"/>
      <c r="O561" s="368" t="n"/>
      <c r="P561" s="368" t="n"/>
      <c r="Q561" s="368" t="n"/>
      <c r="R561" s="368" t="n"/>
      <c r="S561" s="368" t="n"/>
      <c r="T561" s="368" t="n"/>
      <c r="U561" s="368" t="n"/>
      <c r="V561" s="368" t="n"/>
      <c r="W561" s="368" t="n"/>
      <c r="X561" s="368" t="n"/>
      <c r="Y561" s="368" t="n"/>
      <c r="Z561" s="368" t="n"/>
      <c r="AA561" s="368" t="n"/>
      <c r="AB561" s="368" t="n"/>
      <c r="AC561" s="368" t="n"/>
      <c r="AD561" s="368" t="n"/>
      <c r="AE561" s="368" t="n"/>
      <c r="AF561" s="368" t="n"/>
      <c r="AG561" s="368" t="n"/>
      <c r="AH561" s="368" t="n"/>
      <c r="AI561" s="368" t="n"/>
      <c r="AJ561" s="368" t="n"/>
      <c r="AK561" s="368" t="n"/>
      <c r="AL561" s="368" t="n"/>
      <c r="AM561" s="368" t="n"/>
      <c r="AN561" s="368" t="n"/>
      <c r="AO561" s="368" t="n"/>
      <c r="AP561" s="319" t="n"/>
      <c r="AQ561" s="368" t="n"/>
      <c r="AR561" s="368" t="n"/>
      <c r="AS561" s="368" t="n"/>
      <c r="AT561" s="368" t="n"/>
      <c r="AU561" s="368" t="n"/>
      <c r="AV561" s="368" t="n"/>
      <c r="AW561" s="368" t="n"/>
      <c r="AX561" s="368" t="n"/>
      <c r="AY561" s="368" t="n"/>
      <c r="AZ561" s="368" t="n"/>
      <c r="BA561" s="368" t="n"/>
      <c r="BB561" s="368" t="n"/>
      <c r="BC561" s="368" t="n"/>
      <c r="BD561" s="368" t="n"/>
      <c r="BE561" s="368" t="n"/>
      <c r="BF561" s="368" t="n"/>
      <c r="BG561" s="368" t="n"/>
      <c r="BH561" s="368" t="n"/>
      <c r="BI561" s="368" t="n"/>
      <c r="BJ561" s="368" t="n"/>
      <c r="BK561" s="368" t="n"/>
      <c r="BL561" s="368" t="n"/>
      <c r="BM561" s="368" t="n"/>
      <c r="BN561" s="368" t="n"/>
      <c r="BO561" s="368" t="n"/>
      <c r="BP561" s="368" t="n"/>
      <c r="BQ561" s="320" t="n"/>
      <c r="BR561" s="368" t="n"/>
      <c r="BS561" s="368" t="n"/>
      <c r="BT561" s="368" t="n"/>
      <c r="BU561" s="368" t="n"/>
      <c r="BV561" s="368" t="n"/>
      <c r="BW561" s="368" t="n"/>
      <c r="BX561" s="368" t="n"/>
      <c r="BY561" s="368" t="n"/>
      <c r="BZ561" s="368" t="n"/>
      <c r="CA561" s="368" t="n"/>
      <c r="CB561" s="368" t="n"/>
      <c r="CC561" s="368" t="n"/>
      <c r="CD561" s="368" t="n"/>
      <c r="CE561" s="368" t="n"/>
      <c r="CF561" s="368" t="n"/>
      <c r="CG561" s="368" t="n"/>
      <c r="CH561" s="368" t="n"/>
      <c r="CI561" s="368" t="n"/>
      <c r="CJ561" s="368" t="n"/>
      <c r="CK561" s="368" t="n"/>
      <c r="CL561" s="368" t="n"/>
      <c r="CM561" s="368" t="n"/>
      <c r="CN561" s="368" t="n"/>
      <c r="CO561" s="368" t="n"/>
      <c r="CP561" s="368" t="n"/>
      <c r="CQ561" s="368" t="n"/>
      <c r="CR561" s="368" t="n"/>
      <c r="CS561" s="368" t="n"/>
      <c r="CT561" s="368" t="n"/>
      <c r="CU561" s="368" t="n"/>
      <c r="CV561" s="368" t="n"/>
      <c r="CW561" s="368" t="n"/>
      <c r="CX561" s="368" t="n"/>
      <c r="CY561" s="368" t="n"/>
      <c r="CZ561" s="368" t="n"/>
      <c r="DA561" s="368" t="n"/>
      <c r="DB561" s="368" t="n"/>
      <c r="DC561" s="368" t="n"/>
      <c r="DD561" s="368" t="n"/>
    </row>
    <row r="562">
      <c r="A562" s="368" t="n"/>
      <c r="B562" s="368" t="n"/>
      <c r="C562" s="368" t="n"/>
      <c r="D562" s="368" t="n"/>
      <c r="E562" s="368" t="n"/>
      <c r="F562" s="368" t="n"/>
      <c r="G562" s="318" t="n"/>
      <c r="H562" s="368" t="n"/>
      <c r="I562" s="368" t="n"/>
      <c r="J562" s="368" t="n"/>
      <c r="K562" s="368" t="n"/>
      <c r="L562" s="368" t="n"/>
      <c r="M562" s="368" t="n"/>
      <c r="N562" s="368" t="n"/>
      <c r="O562" s="368" t="n"/>
      <c r="P562" s="368" t="n"/>
      <c r="Q562" s="368" t="n"/>
      <c r="R562" s="368" t="n"/>
      <c r="S562" s="368" t="n"/>
      <c r="T562" s="368" t="n"/>
      <c r="U562" s="368" t="n"/>
      <c r="V562" s="368" t="n"/>
      <c r="W562" s="368" t="n"/>
      <c r="X562" s="368" t="n"/>
      <c r="Y562" s="368" t="n"/>
      <c r="Z562" s="368" t="n"/>
      <c r="AA562" s="368" t="n"/>
      <c r="AB562" s="368" t="n"/>
      <c r="AC562" s="368" t="n"/>
      <c r="AD562" s="368" t="n"/>
      <c r="AE562" s="368" t="n"/>
      <c r="AF562" s="368" t="n"/>
      <c r="AG562" s="368" t="n"/>
      <c r="AH562" s="368" t="n"/>
      <c r="AI562" s="368" t="n"/>
      <c r="AJ562" s="368" t="n"/>
      <c r="AK562" s="368" t="n"/>
      <c r="AL562" s="368" t="n"/>
      <c r="AM562" s="368" t="n"/>
      <c r="AN562" s="368" t="n"/>
      <c r="AO562" s="368" t="n"/>
      <c r="AP562" s="319" t="n"/>
      <c r="AQ562" s="368" t="n"/>
      <c r="AR562" s="368" t="n"/>
      <c r="AS562" s="368" t="n"/>
      <c r="AT562" s="368" t="n"/>
      <c r="AU562" s="368" t="n"/>
      <c r="AV562" s="368" t="n"/>
      <c r="AW562" s="368" t="n"/>
      <c r="AX562" s="368" t="n"/>
      <c r="AY562" s="368" t="n"/>
      <c r="AZ562" s="368" t="n"/>
      <c r="BA562" s="368" t="n"/>
      <c r="BB562" s="368" t="n"/>
      <c r="BC562" s="368" t="n"/>
      <c r="BD562" s="368" t="n"/>
      <c r="BE562" s="368" t="n"/>
      <c r="BF562" s="368" t="n"/>
      <c r="BG562" s="368" t="n"/>
      <c r="BH562" s="368" t="n"/>
      <c r="BI562" s="368" t="n"/>
      <c r="BJ562" s="368" t="n"/>
      <c r="BK562" s="368" t="n"/>
      <c r="BL562" s="368" t="n"/>
      <c r="BM562" s="368" t="n"/>
      <c r="BN562" s="368" t="n"/>
      <c r="BO562" s="368" t="n"/>
      <c r="BP562" s="368" t="n"/>
      <c r="BQ562" s="320" t="n"/>
      <c r="BR562" s="368" t="n"/>
      <c r="BS562" s="368" t="n"/>
      <c r="BT562" s="368" t="n"/>
      <c r="BU562" s="368" t="n"/>
      <c r="BV562" s="368" t="n"/>
      <c r="BW562" s="368" t="n"/>
      <c r="BX562" s="368" t="n"/>
      <c r="BY562" s="368" t="n"/>
      <c r="BZ562" s="368" t="n"/>
      <c r="CA562" s="368" t="n"/>
      <c r="CB562" s="368" t="n"/>
      <c r="CC562" s="368" t="n"/>
      <c r="CD562" s="368" t="n"/>
      <c r="CE562" s="368" t="n"/>
      <c r="CF562" s="368" t="n"/>
      <c r="CG562" s="368" t="n"/>
      <c r="CH562" s="368" t="n"/>
      <c r="CI562" s="368" t="n"/>
      <c r="CJ562" s="368" t="n"/>
      <c r="CK562" s="368" t="n"/>
      <c r="CL562" s="368" t="n"/>
      <c r="CM562" s="368" t="n"/>
      <c r="CN562" s="368" t="n"/>
      <c r="CO562" s="368" t="n"/>
      <c r="CP562" s="368" t="n"/>
      <c r="CQ562" s="368" t="n"/>
      <c r="CR562" s="368" t="n"/>
      <c r="CS562" s="368" t="n"/>
      <c r="CT562" s="368" t="n"/>
      <c r="CU562" s="368" t="n"/>
      <c r="CV562" s="368" t="n"/>
      <c r="CW562" s="368" t="n"/>
      <c r="CX562" s="368" t="n"/>
      <c r="CY562" s="368" t="n"/>
      <c r="CZ562" s="368" t="n"/>
      <c r="DA562" s="368" t="n"/>
      <c r="DB562" s="368" t="n"/>
      <c r="DC562" s="368" t="n"/>
      <c r="DD562" s="368" t="n"/>
    </row>
    <row r="563">
      <c r="A563" s="368" t="n"/>
      <c r="B563" s="368" t="n"/>
      <c r="C563" s="368" t="n"/>
      <c r="D563" s="368" t="n"/>
      <c r="E563" s="368" t="n"/>
      <c r="F563" s="368" t="n"/>
      <c r="G563" s="318" t="n"/>
      <c r="H563" s="368" t="n"/>
      <c r="I563" s="368" t="n"/>
      <c r="J563" s="368" t="n"/>
      <c r="K563" s="368" t="n"/>
      <c r="L563" s="368" t="n"/>
      <c r="M563" s="368" t="n"/>
      <c r="N563" s="368" t="n"/>
      <c r="O563" s="368" t="n"/>
      <c r="P563" s="368" t="n"/>
      <c r="Q563" s="368" t="n"/>
      <c r="R563" s="368" t="n"/>
      <c r="S563" s="368" t="n"/>
      <c r="T563" s="368" t="n"/>
      <c r="U563" s="368" t="n"/>
      <c r="V563" s="368" t="n"/>
      <c r="W563" s="368" t="n"/>
      <c r="X563" s="368" t="n"/>
      <c r="Y563" s="368" t="n"/>
      <c r="Z563" s="368" t="n"/>
      <c r="AA563" s="368" t="n"/>
      <c r="AB563" s="368" t="n"/>
      <c r="AC563" s="368" t="n"/>
      <c r="AD563" s="368" t="n"/>
      <c r="AE563" s="368" t="n"/>
      <c r="AF563" s="368" t="n"/>
      <c r="AG563" s="368" t="n"/>
      <c r="AH563" s="368" t="n"/>
      <c r="AI563" s="368" t="n"/>
      <c r="AJ563" s="368" t="n"/>
      <c r="AK563" s="368" t="n"/>
      <c r="AL563" s="368" t="n"/>
      <c r="AM563" s="368" t="n"/>
      <c r="AN563" s="368" t="n"/>
      <c r="AO563" s="368" t="n"/>
      <c r="AP563" s="319" t="n"/>
      <c r="AQ563" s="368" t="n"/>
      <c r="AR563" s="368" t="n"/>
      <c r="AS563" s="368" t="n"/>
      <c r="AT563" s="368" t="n"/>
      <c r="AU563" s="368" t="n"/>
      <c r="AV563" s="368" t="n"/>
      <c r="AW563" s="368" t="n"/>
      <c r="AX563" s="368" t="n"/>
      <c r="AY563" s="368" t="n"/>
      <c r="AZ563" s="368" t="n"/>
      <c r="BA563" s="368" t="n"/>
      <c r="BB563" s="368" t="n"/>
      <c r="BC563" s="368" t="n"/>
      <c r="BD563" s="368" t="n"/>
      <c r="BE563" s="368" t="n"/>
      <c r="BF563" s="368" t="n"/>
      <c r="BG563" s="368" t="n"/>
      <c r="BH563" s="368" t="n"/>
      <c r="BI563" s="368" t="n"/>
      <c r="BJ563" s="368" t="n"/>
      <c r="BK563" s="368" t="n"/>
      <c r="BL563" s="368" t="n"/>
      <c r="BM563" s="368" t="n"/>
      <c r="BN563" s="368" t="n"/>
      <c r="BO563" s="368" t="n"/>
      <c r="BP563" s="368" t="n"/>
      <c r="BQ563" s="320" t="n"/>
      <c r="BR563" s="368" t="n"/>
      <c r="BS563" s="368" t="n"/>
      <c r="BT563" s="368" t="n"/>
      <c r="BU563" s="368" t="n"/>
      <c r="BV563" s="368" t="n"/>
      <c r="BW563" s="368" t="n"/>
      <c r="BX563" s="368" t="n"/>
      <c r="BY563" s="368" t="n"/>
      <c r="BZ563" s="368" t="n"/>
      <c r="CA563" s="368" t="n"/>
      <c r="CB563" s="368" t="n"/>
      <c r="CC563" s="368" t="n"/>
      <c r="CD563" s="368" t="n"/>
      <c r="CE563" s="368" t="n"/>
      <c r="CF563" s="368" t="n"/>
      <c r="CG563" s="368" t="n"/>
      <c r="CH563" s="368" t="n"/>
      <c r="CI563" s="368" t="n"/>
      <c r="CJ563" s="368" t="n"/>
      <c r="CK563" s="368" t="n"/>
      <c r="CL563" s="368" t="n"/>
      <c r="CM563" s="368" t="n"/>
      <c r="CN563" s="368" t="n"/>
      <c r="CO563" s="368" t="n"/>
      <c r="CP563" s="368" t="n"/>
      <c r="CQ563" s="368" t="n"/>
      <c r="CR563" s="368" t="n"/>
      <c r="CS563" s="368" t="n"/>
      <c r="CT563" s="368" t="n"/>
      <c r="CU563" s="368" t="n"/>
      <c r="CV563" s="368" t="n"/>
      <c r="CW563" s="368" t="n"/>
      <c r="CX563" s="368" t="n"/>
      <c r="CY563" s="368" t="n"/>
      <c r="CZ563" s="368" t="n"/>
      <c r="DA563" s="368" t="n"/>
      <c r="DB563" s="368" t="n"/>
      <c r="DC563" s="368" t="n"/>
      <c r="DD563" s="368" t="n"/>
    </row>
    <row r="564">
      <c r="A564" s="368" t="n"/>
      <c r="B564" s="368" t="n"/>
      <c r="C564" s="368" t="n"/>
      <c r="D564" s="368" t="n"/>
      <c r="E564" s="368" t="n"/>
      <c r="F564" s="368" t="n"/>
      <c r="G564" s="318" t="n"/>
      <c r="H564" s="368" t="n"/>
      <c r="I564" s="368" t="n"/>
      <c r="J564" s="368" t="n"/>
      <c r="K564" s="368" t="n"/>
      <c r="L564" s="368" t="n"/>
      <c r="M564" s="368" t="n"/>
      <c r="N564" s="368" t="n"/>
      <c r="O564" s="368" t="n"/>
      <c r="P564" s="368" t="n"/>
      <c r="Q564" s="368" t="n"/>
      <c r="R564" s="368" t="n"/>
      <c r="S564" s="368" t="n"/>
      <c r="T564" s="368" t="n"/>
      <c r="U564" s="368" t="n"/>
      <c r="V564" s="368" t="n"/>
      <c r="W564" s="368" t="n"/>
      <c r="X564" s="368" t="n"/>
      <c r="Y564" s="368" t="n"/>
      <c r="Z564" s="368" t="n"/>
      <c r="AA564" s="368" t="n"/>
      <c r="AB564" s="368" t="n"/>
      <c r="AC564" s="368" t="n"/>
      <c r="AD564" s="368" t="n"/>
      <c r="AE564" s="368" t="n"/>
      <c r="AF564" s="368" t="n"/>
      <c r="AG564" s="368" t="n"/>
      <c r="AH564" s="368" t="n"/>
      <c r="AI564" s="368" t="n"/>
      <c r="AJ564" s="368" t="n"/>
      <c r="AK564" s="368" t="n"/>
      <c r="AL564" s="368" t="n"/>
      <c r="AM564" s="368" t="n"/>
      <c r="AN564" s="368" t="n"/>
      <c r="AO564" s="368" t="n"/>
      <c r="AP564" s="319" t="n"/>
      <c r="AQ564" s="368" t="n"/>
      <c r="AR564" s="368" t="n"/>
      <c r="AS564" s="368" t="n"/>
      <c r="AT564" s="368" t="n"/>
      <c r="AU564" s="368" t="n"/>
      <c r="AV564" s="368" t="n"/>
      <c r="AW564" s="368" t="n"/>
      <c r="AX564" s="368" t="n"/>
      <c r="AY564" s="368" t="n"/>
      <c r="AZ564" s="368" t="n"/>
      <c r="BA564" s="368" t="n"/>
      <c r="BB564" s="368" t="n"/>
      <c r="BC564" s="368" t="n"/>
      <c r="BD564" s="368" t="n"/>
      <c r="BE564" s="368" t="n"/>
      <c r="BF564" s="368" t="n"/>
      <c r="BG564" s="368" t="n"/>
      <c r="BH564" s="368" t="n"/>
      <c r="BI564" s="368" t="n"/>
      <c r="BJ564" s="368" t="n"/>
      <c r="BK564" s="368" t="n"/>
      <c r="BL564" s="368" t="n"/>
      <c r="BM564" s="368" t="n"/>
      <c r="BN564" s="368" t="n"/>
      <c r="BO564" s="368" t="n"/>
      <c r="BP564" s="368" t="n"/>
      <c r="BQ564" s="320" t="n"/>
      <c r="BR564" s="368" t="n"/>
      <c r="BS564" s="368" t="n"/>
      <c r="BT564" s="368" t="n"/>
      <c r="BU564" s="368" t="n"/>
      <c r="BV564" s="368" t="n"/>
      <c r="BW564" s="368" t="n"/>
      <c r="BX564" s="368" t="n"/>
      <c r="BY564" s="368" t="n"/>
      <c r="BZ564" s="368" t="n"/>
      <c r="CA564" s="368" t="n"/>
      <c r="CB564" s="368" t="n"/>
      <c r="CC564" s="368" t="n"/>
      <c r="CD564" s="368" t="n"/>
      <c r="CE564" s="368" t="n"/>
      <c r="CF564" s="368" t="n"/>
      <c r="CG564" s="368" t="n"/>
      <c r="CH564" s="368" t="n"/>
      <c r="CI564" s="368" t="n"/>
      <c r="CJ564" s="368" t="n"/>
      <c r="CK564" s="368" t="n"/>
      <c r="CL564" s="368" t="n"/>
      <c r="CM564" s="368" t="n"/>
      <c r="CN564" s="368" t="n"/>
      <c r="CO564" s="368" t="n"/>
      <c r="CP564" s="368" t="n"/>
      <c r="CQ564" s="368" t="n"/>
      <c r="CR564" s="368" t="n"/>
      <c r="CS564" s="368" t="n"/>
      <c r="CT564" s="368" t="n"/>
      <c r="CU564" s="368" t="n"/>
      <c r="CV564" s="368" t="n"/>
      <c r="CW564" s="368" t="n"/>
      <c r="CX564" s="368" t="n"/>
      <c r="CY564" s="368" t="n"/>
      <c r="CZ564" s="368" t="n"/>
      <c r="DA564" s="368" t="n"/>
      <c r="DB564" s="368" t="n"/>
      <c r="DC564" s="368" t="n"/>
      <c r="DD564" s="368" t="n"/>
    </row>
    <row r="565">
      <c r="A565" s="368" t="n"/>
      <c r="B565" s="368" t="n"/>
      <c r="C565" s="368" t="n"/>
      <c r="D565" s="368" t="n"/>
      <c r="E565" s="368" t="n"/>
      <c r="F565" s="368" t="n"/>
      <c r="G565" s="318" t="n"/>
      <c r="H565" s="368" t="n"/>
      <c r="I565" s="368" t="n"/>
      <c r="J565" s="368" t="n"/>
      <c r="K565" s="368" t="n"/>
      <c r="L565" s="368" t="n"/>
      <c r="M565" s="368" t="n"/>
      <c r="N565" s="368" t="n"/>
      <c r="O565" s="368" t="n"/>
      <c r="P565" s="368" t="n"/>
      <c r="Q565" s="368" t="n"/>
      <c r="R565" s="368" t="n"/>
      <c r="S565" s="368" t="n"/>
      <c r="T565" s="368" t="n"/>
      <c r="U565" s="368" t="n"/>
      <c r="V565" s="368" t="n"/>
      <c r="W565" s="368" t="n"/>
      <c r="X565" s="368" t="n"/>
      <c r="Y565" s="368" t="n"/>
      <c r="Z565" s="368" t="n"/>
      <c r="AA565" s="368" t="n"/>
      <c r="AB565" s="368" t="n"/>
      <c r="AC565" s="368" t="n"/>
      <c r="AD565" s="368" t="n"/>
      <c r="AE565" s="368" t="n"/>
      <c r="AF565" s="368" t="n"/>
      <c r="AG565" s="368" t="n"/>
      <c r="AH565" s="368" t="n"/>
      <c r="AI565" s="368" t="n"/>
      <c r="AJ565" s="368" t="n"/>
      <c r="AK565" s="368" t="n"/>
      <c r="AL565" s="368" t="n"/>
      <c r="AM565" s="368" t="n"/>
      <c r="AN565" s="368" t="n"/>
      <c r="AO565" s="368" t="n"/>
      <c r="AP565" s="319" t="n"/>
      <c r="AQ565" s="368" t="n"/>
      <c r="AR565" s="368" t="n"/>
      <c r="AS565" s="368" t="n"/>
      <c r="AT565" s="368" t="n"/>
      <c r="AU565" s="368" t="n"/>
      <c r="AV565" s="368" t="n"/>
      <c r="AW565" s="368" t="n"/>
      <c r="AX565" s="368" t="n"/>
      <c r="AY565" s="368" t="n"/>
      <c r="AZ565" s="368" t="n"/>
      <c r="BA565" s="368" t="n"/>
      <c r="BB565" s="368" t="n"/>
      <c r="BC565" s="368" t="n"/>
      <c r="BD565" s="368" t="n"/>
      <c r="BE565" s="368" t="n"/>
      <c r="BF565" s="368" t="n"/>
      <c r="BG565" s="368" t="n"/>
      <c r="BH565" s="368" t="n"/>
      <c r="BI565" s="368" t="n"/>
      <c r="BJ565" s="368" t="n"/>
      <c r="BK565" s="368" t="n"/>
      <c r="BL565" s="368" t="n"/>
      <c r="BM565" s="368" t="n"/>
      <c r="BN565" s="368" t="n"/>
      <c r="BO565" s="368" t="n"/>
      <c r="BP565" s="368" t="n"/>
      <c r="BQ565" s="320" t="n"/>
      <c r="BR565" s="368" t="n"/>
      <c r="BS565" s="368" t="n"/>
      <c r="BT565" s="368" t="n"/>
      <c r="BU565" s="368" t="n"/>
      <c r="BV565" s="368" t="n"/>
      <c r="BW565" s="368" t="n"/>
      <c r="BX565" s="368" t="n"/>
      <c r="BY565" s="368" t="n"/>
      <c r="BZ565" s="368" t="n"/>
      <c r="CA565" s="368" t="n"/>
      <c r="CB565" s="368" t="n"/>
      <c r="CC565" s="368" t="n"/>
      <c r="CD565" s="368" t="n"/>
      <c r="CE565" s="368" t="n"/>
      <c r="CF565" s="368" t="n"/>
      <c r="CG565" s="368" t="n"/>
      <c r="CH565" s="368" t="n"/>
      <c r="CI565" s="368" t="n"/>
      <c r="CJ565" s="368" t="n"/>
      <c r="CK565" s="368" t="n"/>
      <c r="CL565" s="368" t="n"/>
      <c r="CM565" s="368" t="n"/>
      <c r="CN565" s="368" t="n"/>
      <c r="CO565" s="368" t="n"/>
      <c r="CP565" s="368" t="n"/>
      <c r="CQ565" s="368" t="n"/>
      <c r="CR565" s="368" t="n"/>
      <c r="CS565" s="368" t="n"/>
      <c r="CT565" s="368" t="n"/>
      <c r="CU565" s="368" t="n"/>
      <c r="CV565" s="368" t="n"/>
      <c r="CW565" s="368" t="n"/>
      <c r="CX565" s="368" t="n"/>
      <c r="CY565" s="368" t="n"/>
      <c r="CZ565" s="368" t="n"/>
      <c r="DA565" s="368" t="n"/>
      <c r="DB565" s="368" t="n"/>
      <c r="DC565" s="368" t="n"/>
      <c r="DD565" s="368" t="n"/>
    </row>
    <row r="566">
      <c r="A566" s="368" t="n"/>
      <c r="B566" s="368" t="n"/>
      <c r="C566" s="368" t="n"/>
      <c r="D566" s="368" t="n"/>
      <c r="E566" s="368" t="n"/>
      <c r="F566" s="368" t="n"/>
      <c r="G566" s="318" t="n"/>
      <c r="H566" s="368" t="n"/>
      <c r="I566" s="368" t="n"/>
      <c r="J566" s="368" t="n"/>
      <c r="K566" s="368" t="n"/>
      <c r="L566" s="368" t="n"/>
      <c r="M566" s="368" t="n"/>
      <c r="N566" s="368" t="n"/>
      <c r="O566" s="368" t="n"/>
      <c r="P566" s="368" t="n"/>
      <c r="Q566" s="368" t="n"/>
      <c r="R566" s="368" t="n"/>
      <c r="S566" s="368" t="n"/>
      <c r="T566" s="368" t="n"/>
      <c r="U566" s="368" t="n"/>
      <c r="V566" s="368" t="n"/>
      <c r="W566" s="368" t="n"/>
      <c r="X566" s="368" t="n"/>
      <c r="Y566" s="368" t="n"/>
      <c r="Z566" s="368" t="n"/>
      <c r="AA566" s="368" t="n"/>
      <c r="AB566" s="368" t="n"/>
      <c r="AC566" s="368" t="n"/>
      <c r="AD566" s="368" t="n"/>
      <c r="AE566" s="368" t="n"/>
      <c r="AF566" s="368" t="n"/>
      <c r="AG566" s="368" t="n"/>
      <c r="AH566" s="368" t="n"/>
      <c r="AI566" s="368" t="n"/>
      <c r="AJ566" s="368" t="n"/>
      <c r="AK566" s="368" t="n"/>
      <c r="AL566" s="368" t="n"/>
      <c r="AM566" s="368" t="n"/>
      <c r="AN566" s="368" t="n"/>
      <c r="AO566" s="368" t="n"/>
      <c r="AP566" s="319" t="n"/>
      <c r="AQ566" s="368" t="n"/>
      <c r="AR566" s="368" t="n"/>
      <c r="AS566" s="368" t="n"/>
      <c r="AT566" s="368" t="n"/>
      <c r="AU566" s="368" t="n"/>
      <c r="AV566" s="368" t="n"/>
      <c r="AW566" s="368" t="n"/>
      <c r="AX566" s="368" t="n"/>
      <c r="AY566" s="368" t="n"/>
      <c r="AZ566" s="368" t="n"/>
      <c r="BA566" s="368" t="n"/>
      <c r="BB566" s="368" t="n"/>
      <c r="BC566" s="368" t="n"/>
      <c r="BD566" s="368" t="n"/>
      <c r="BE566" s="368" t="n"/>
      <c r="BF566" s="368" t="n"/>
      <c r="BG566" s="368" t="n"/>
      <c r="BH566" s="368" t="n"/>
      <c r="BI566" s="368" t="n"/>
      <c r="BJ566" s="368" t="n"/>
      <c r="BK566" s="368" t="n"/>
      <c r="BL566" s="368" t="n"/>
      <c r="BM566" s="368" t="n"/>
      <c r="BN566" s="368" t="n"/>
      <c r="BO566" s="368" t="n"/>
      <c r="BP566" s="368" t="n"/>
      <c r="BQ566" s="320" t="n"/>
      <c r="BR566" s="368" t="n"/>
      <c r="BS566" s="368" t="n"/>
      <c r="BT566" s="368" t="n"/>
      <c r="BU566" s="368" t="n"/>
      <c r="BV566" s="368" t="n"/>
      <c r="BW566" s="368" t="n"/>
      <c r="BX566" s="368" t="n"/>
      <c r="BY566" s="368" t="n"/>
      <c r="BZ566" s="368" t="n"/>
      <c r="CA566" s="368" t="n"/>
      <c r="CB566" s="368" t="n"/>
      <c r="CC566" s="368" t="n"/>
      <c r="CD566" s="368" t="n"/>
      <c r="CE566" s="368" t="n"/>
      <c r="CF566" s="368" t="n"/>
      <c r="CG566" s="368" t="n"/>
      <c r="CH566" s="368" t="n"/>
      <c r="CI566" s="368" t="n"/>
      <c r="CJ566" s="368" t="n"/>
      <c r="CK566" s="368" t="n"/>
      <c r="CL566" s="368" t="n"/>
      <c r="CM566" s="368" t="n"/>
      <c r="CN566" s="368" t="n"/>
      <c r="CO566" s="368" t="n"/>
      <c r="CP566" s="368" t="n"/>
      <c r="CQ566" s="368" t="n"/>
      <c r="CR566" s="368" t="n"/>
      <c r="CS566" s="368" t="n"/>
      <c r="CT566" s="368" t="n"/>
      <c r="CU566" s="368" t="n"/>
      <c r="CV566" s="368" t="n"/>
      <c r="CW566" s="368" t="n"/>
      <c r="CX566" s="368" t="n"/>
      <c r="CY566" s="368" t="n"/>
      <c r="CZ566" s="368" t="n"/>
      <c r="DA566" s="368" t="n"/>
      <c r="DB566" s="368" t="n"/>
      <c r="DC566" s="368" t="n"/>
      <c r="DD566" s="368" t="n"/>
    </row>
    <row r="567">
      <c r="A567" s="368" t="n"/>
      <c r="B567" s="368" t="n"/>
      <c r="C567" s="368" t="n"/>
      <c r="D567" s="368" t="n"/>
      <c r="E567" s="368" t="n"/>
      <c r="F567" s="368" t="n"/>
      <c r="G567" s="318" t="n"/>
      <c r="H567" s="368" t="n"/>
      <c r="I567" s="368" t="n"/>
      <c r="J567" s="368" t="n"/>
      <c r="K567" s="368" t="n"/>
      <c r="L567" s="368" t="n"/>
      <c r="M567" s="368" t="n"/>
      <c r="N567" s="368" t="n"/>
      <c r="O567" s="368" t="n"/>
      <c r="P567" s="368" t="n"/>
      <c r="Q567" s="368" t="n"/>
      <c r="R567" s="368" t="n"/>
      <c r="S567" s="368" t="n"/>
      <c r="T567" s="368" t="n"/>
      <c r="U567" s="368" t="n"/>
      <c r="V567" s="368" t="n"/>
      <c r="W567" s="368" t="n"/>
      <c r="X567" s="368" t="n"/>
      <c r="Y567" s="368" t="n"/>
      <c r="Z567" s="368" t="n"/>
      <c r="AA567" s="368" t="n"/>
      <c r="AB567" s="368" t="n"/>
      <c r="AC567" s="368" t="n"/>
      <c r="AD567" s="368" t="n"/>
      <c r="AE567" s="368" t="n"/>
      <c r="AF567" s="368" t="n"/>
      <c r="AG567" s="368" t="n"/>
      <c r="AH567" s="368" t="n"/>
      <c r="AI567" s="368" t="n"/>
      <c r="AJ567" s="368" t="n"/>
      <c r="AK567" s="368" t="n"/>
      <c r="AL567" s="368" t="n"/>
      <c r="AM567" s="368" t="n"/>
      <c r="AN567" s="368" t="n"/>
      <c r="AO567" s="368" t="n"/>
      <c r="AP567" s="319" t="n"/>
      <c r="AQ567" s="368" t="n"/>
      <c r="AR567" s="368" t="n"/>
      <c r="AS567" s="368" t="n"/>
      <c r="AT567" s="368" t="n"/>
      <c r="AU567" s="368" t="n"/>
      <c r="AV567" s="368" t="n"/>
      <c r="AW567" s="368" t="n"/>
      <c r="AX567" s="368" t="n"/>
      <c r="AY567" s="368" t="n"/>
      <c r="AZ567" s="368" t="n"/>
      <c r="BA567" s="368" t="n"/>
      <c r="BB567" s="368" t="n"/>
      <c r="BC567" s="368" t="n"/>
      <c r="BD567" s="368" t="n"/>
      <c r="BE567" s="368" t="n"/>
      <c r="BF567" s="368" t="n"/>
      <c r="BG567" s="368" t="n"/>
      <c r="BH567" s="368" t="n"/>
      <c r="BI567" s="368" t="n"/>
      <c r="BJ567" s="368" t="n"/>
      <c r="BK567" s="368" t="n"/>
      <c r="BL567" s="368" t="n"/>
      <c r="BM567" s="368" t="n"/>
      <c r="BN567" s="368" t="n"/>
      <c r="BO567" s="368" t="n"/>
      <c r="BP567" s="368" t="n"/>
      <c r="BQ567" s="320" t="n"/>
      <c r="BR567" s="368" t="n"/>
      <c r="BS567" s="368" t="n"/>
      <c r="BT567" s="368" t="n"/>
      <c r="BU567" s="368" t="n"/>
      <c r="BV567" s="368" t="n"/>
      <c r="BW567" s="368" t="n"/>
      <c r="BX567" s="368" t="n"/>
      <c r="BY567" s="368" t="n"/>
      <c r="BZ567" s="368" t="n"/>
      <c r="CA567" s="368" t="n"/>
      <c r="CB567" s="368" t="n"/>
      <c r="CC567" s="368" t="n"/>
      <c r="CD567" s="368" t="n"/>
      <c r="CE567" s="368" t="n"/>
      <c r="CF567" s="368" t="n"/>
      <c r="CG567" s="368" t="n"/>
      <c r="CH567" s="368" t="n"/>
      <c r="CI567" s="368" t="n"/>
      <c r="CJ567" s="368" t="n"/>
      <c r="CK567" s="368" t="n"/>
      <c r="CL567" s="368" t="n"/>
      <c r="CM567" s="368" t="n"/>
      <c r="CN567" s="368" t="n"/>
      <c r="CO567" s="368" t="n"/>
      <c r="CP567" s="368" t="n"/>
      <c r="CQ567" s="368" t="n"/>
      <c r="CR567" s="368" t="n"/>
      <c r="CS567" s="368" t="n"/>
      <c r="CT567" s="368" t="n"/>
      <c r="CU567" s="368" t="n"/>
      <c r="CV567" s="368" t="n"/>
      <c r="CW567" s="368" t="n"/>
      <c r="CX567" s="368" t="n"/>
      <c r="CY567" s="368" t="n"/>
      <c r="CZ567" s="368" t="n"/>
      <c r="DA567" s="368" t="n"/>
      <c r="DB567" s="368" t="n"/>
      <c r="DC567" s="368" t="n"/>
      <c r="DD567" s="368" t="n"/>
    </row>
    <row r="568">
      <c r="A568" s="368" t="n"/>
      <c r="B568" s="368" t="n"/>
      <c r="C568" s="368" t="n"/>
      <c r="D568" s="368" t="n"/>
      <c r="E568" s="368" t="n"/>
      <c r="F568" s="368" t="n"/>
      <c r="G568" s="318" t="n"/>
      <c r="H568" s="368" t="n"/>
      <c r="I568" s="368" t="n"/>
      <c r="J568" s="368" t="n"/>
      <c r="K568" s="368" t="n"/>
      <c r="L568" s="368" t="n"/>
      <c r="M568" s="368" t="n"/>
      <c r="N568" s="368" t="n"/>
      <c r="O568" s="368" t="n"/>
      <c r="P568" s="368" t="n"/>
      <c r="Q568" s="368" t="n"/>
      <c r="R568" s="368" t="n"/>
      <c r="S568" s="368" t="n"/>
      <c r="T568" s="368" t="n"/>
      <c r="U568" s="368" t="n"/>
      <c r="V568" s="368" t="n"/>
      <c r="W568" s="368" t="n"/>
      <c r="X568" s="368" t="n"/>
      <c r="Y568" s="368" t="n"/>
      <c r="Z568" s="368" t="n"/>
      <c r="AA568" s="368" t="n"/>
      <c r="AB568" s="368" t="n"/>
      <c r="AC568" s="368" t="n"/>
      <c r="AD568" s="368" t="n"/>
      <c r="AE568" s="368" t="n"/>
      <c r="AF568" s="368" t="n"/>
      <c r="AG568" s="368" t="n"/>
      <c r="AH568" s="368" t="n"/>
      <c r="AI568" s="368" t="n"/>
      <c r="AJ568" s="368" t="n"/>
      <c r="AK568" s="368" t="n"/>
      <c r="AL568" s="368" t="n"/>
      <c r="AM568" s="368" t="n"/>
      <c r="AN568" s="368" t="n"/>
      <c r="AO568" s="368" t="n"/>
      <c r="AP568" s="319" t="n"/>
      <c r="AQ568" s="368" t="n"/>
      <c r="AR568" s="368" t="n"/>
      <c r="AS568" s="368" t="n"/>
      <c r="AT568" s="368" t="n"/>
      <c r="AU568" s="368" t="n"/>
      <c r="AV568" s="368" t="n"/>
      <c r="AW568" s="368" t="n"/>
      <c r="AX568" s="368" t="n"/>
      <c r="AY568" s="368" t="n"/>
      <c r="AZ568" s="368" t="n"/>
      <c r="BA568" s="368" t="n"/>
      <c r="BB568" s="368" t="n"/>
      <c r="BC568" s="368" t="n"/>
      <c r="BD568" s="368" t="n"/>
      <c r="BE568" s="368" t="n"/>
      <c r="BF568" s="368" t="n"/>
      <c r="BG568" s="368" t="n"/>
      <c r="BH568" s="368" t="n"/>
      <c r="BI568" s="368" t="n"/>
      <c r="BJ568" s="368" t="n"/>
      <c r="BK568" s="368" t="n"/>
      <c r="BL568" s="368" t="n"/>
      <c r="BM568" s="368" t="n"/>
      <c r="BN568" s="368" t="n"/>
      <c r="BO568" s="368" t="n"/>
      <c r="BP568" s="368" t="n"/>
      <c r="BQ568" s="320" t="n"/>
      <c r="BR568" s="368" t="n"/>
      <c r="BS568" s="368" t="n"/>
      <c r="BT568" s="368" t="n"/>
      <c r="BU568" s="368" t="n"/>
      <c r="BV568" s="368" t="n"/>
      <c r="BW568" s="368" t="n"/>
      <c r="BX568" s="368" t="n"/>
      <c r="BY568" s="368" t="n"/>
      <c r="BZ568" s="368" t="n"/>
      <c r="CA568" s="368" t="n"/>
      <c r="CB568" s="368" t="n"/>
      <c r="CC568" s="368" t="n"/>
      <c r="CD568" s="368" t="n"/>
      <c r="CE568" s="368" t="n"/>
      <c r="CF568" s="368" t="n"/>
      <c r="CG568" s="368" t="n"/>
      <c r="CH568" s="368" t="n"/>
      <c r="CI568" s="368" t="n"/>
      <c r="CJ568" s="368" t="n"/>
      <c r="CK568" s="368" t="n"/>
      <c r="CL568" s="368" t="n"/>
      <c r="CM568" s="368" t="n"/>
      <c r="CN568" s="368" t="n"/>
      <c r="CO568" s="368" t="n"/>
      <c r="CP568" s="368" t="n"/>
      <c r="CQ568" s="368" t="n"/>
      <c r="CR568" s="368" t="n"/>
      <c r="CS568" s="368" t="n"/>
      <c r="CT568" s="368" t="n"/>
      <c r="CU568" s="368" t="n"/>
      <c r="CV568" s="368" t="n"/>
      <c r="CW568" s="368" t="n"/>
      <c r="CX568" s="368" t="n"/>
      <c r="CY568" s="368" t="n"/>
      <c r="CZ568" s="368" t="n"/>
      <c r="DA568" s="368" t="n"/>
      <c r="DB568" s="368" t="n"/>
      <c r="DC568" s="368" t="n"/>
      <c r="DD568" s="368" t="n"/>
    </row>
    <row r="569">
      <c r="A569" s="368" t="n"/>
      <c r="B569" s="368" t="n"/>
      <c r="C569" s="368" t="n"/>
      <c r="D569" s="368" t="n"/>
      <c r="E569" s="368" t="n"/>
      <c r="F569" s="368" t="n"/>
      <c r="G569" s="318" t="n"/>
      <c r="H569" s="368" t="n"/>
      <c r="I569" s="368" t="n"/>
      <c r="J569" s="368" t="n"/>
      <c r="K569" s="368" t="n"/>
      <c r="L569" s="368" t="n"/>
      <c r="M569" s="368" t="n"/>
      <c r="N569" s="368" t="n"/>
      <c r="O569" s="368" t="n"/>
      <c r="P569" s="368" t="n"/>
      <c r="Q569" s="368" t="n"/>
      <c r="R569" s="368" t="n"/>
      <c r="S569" s="368" t="n"/>
      <c r="T569" s="368" t="n"/>
      <c r="U569" s="368" t="n"/>
      <c r="V569" s="368" t="n"/>
      <c r="W569" s="368" t="n"/>
      <c r="X569" s="368" t="n"/>
      <c r="Y569" s="368" t="n"/>
      <c r="Z569" s="368" t="n"/>
      <c r="AA569" s="368" t="n"/>
      <c r="AB569" s="368" t="n"/>
      <c r="AC569" s="368" t="n"/>
      <c r="AD569" s="368" t="n"/>
      <c r="AE569" s="368" t="n"/>
      <c r="AF569" s="368" t="n"/>
      <c r="AG569" s="368" t="n"/>
      <c r="AH569" s="368" t="n"/>
      <c r="AI569" s="368" t="n"/>
      <c r="AJ569" s="368" t="n"/>
      <c r="AK569" s="368" t="n"/>
      <c r="AL569" s="368" t="n"/>
      <c r="AM569" s="368" t="n"/>
      <c r="AN569" s="368" t="n"/>
      <c r="AO569" s="368" t="n"/>
      <c r="AP569" s="319" t="n"/>
      <c r="AQ569" s="368" t="n"/>
      <c r="AR569" s="368" t="n"/>
      <c r="AS569" s="368" t="n"/>
      <c r="AT569" s="368" t="n"/>
      <c r="AU569" s="368" t="n"/>
      <c r="AV569" s="368" t="n"/>
      <c r="AW569" s="368" t="n"/>
      <c r="AX569" s="368" t="n"/>
      <c r="AY569" s="368" t="n"/>
      <c r="AZ569" s="368" t="n"/>
      <c r="BA569" s="368" t="n"/>
      <c r="BB569" s="368" t="n"/>
      <c r="BC569" s="368" t="n"/>
      <c r="BD569" s="368" t="n"/>
      <c r="BE569" s="368" t="n"/>
      <c r="BF569" s="368" t="n"/>
      <c r="BG569" s="368" t="n"/>
      <c r="BH569" s="368" t="n"/>
      <c r="BI569" s="368" t="n"/>
      <c r="BJ569" s="368" t="n"/>
      <c r="BK569" s="368" t="n"/>
      <c r="BL569" s="368" t="n"/>
      <c r="BM569" s="368" t="n"/>
      <c r="BN569" s="368" t="n"/>
      <c r="BO569" s="368" t="n"/>
      <c r="BP569" s="368" t="n"/>
      <c r="BQ569" s="320" t="n"/>
      <c r="BR569" s="368" t="n"/>
      <c r="BS569" s="368" t="n"/>
      <c r="BT569" s="368" t="n"/>
      <c r="BU569" s="368" t="n"/>
      <c r="BV569" s="368" t="n"/>
      <c r="BW569" s="368" t="n"/>
      <c r="BX569" s="368" t="n"/>
      <c r="BY569" s="368" t="n"/>
      <c r="BZ569" s="368" t="n"/>
      <c r="CA569" s="368" t="n"/>
      <c r="CB569" s="368" t="n"/>
      <c r="CC569" s="368" t="n"/>
      <c r="CD569" s="368" t="n"/>
      <c r="CE569" s="368" t="n"/>
      <c r="CF569" s="368" t="n"/>
      <c r="CG569" s="368" t="n"/>
      <c r="CH569" s="368" t="n"/>
      <c r="CI569" s="368" t="n"/>
      <c r="CJ569" s="368" t="n"/>
      <c r="CK569" s="368" t="n"/>
      <c r="CL569" s="368" t="n"/>
      <c r="CM569" s="368" t="n"/>
      <c r="CN569" s="368" t="n"/>
      <c r="CO569" s="368" t="n"/>
      <c r="CP569" s="368" t="n"/>
      <c r="CQ569" s="368" t="n"/>
      <c r="CR569" s="368" t="n"/>
      <c r="CS569" s="368" t="n"/>
      <c r="CT569" s="368" t="n"/>
      <c r="CU569" s="368" t="n"/>
      <c r="CV569" s="368" t="n"/>
      <c r="CW569" s="368" t="n"/>
      <c r="CX569" s="368" t="n"/>
      <c r="CY569" s="368" t="n"/>
      <c r="CZ569" s="368" t="n"/>
      <c r="DA569" s="368" t="n"/>
      <c r="DB569" s="368" t="n"/>
      <c r="DC569" s="368" t="n"/>
      <c r="DD569" s="368" t="n"/>
    </row>
    <row r="570">
      <c r="A570" s="368" t="n"/>
      <c r="B570" s="368" t="n"/>
      <c r="C570" s="368" t="n"/>
      <c r="D570" s="368" t="n"/>
      <c r="E570" s="368" t="n"/>
      <c r="F570" s="368" t="n"/>
      <c r="G570" s="318" t="n"/>
      <c r="H570" s="368" t="n"/>
      <c r="I570" s="368" t="n"/>
      <c r="J570" s="368" t="n"/>
      <c r="K570" s="368" t="n"/>
      <c r="L570" s="368" t="n"/>
      <c r="M570" s="368" t="n"/>
      <c r="N570" s="368" t="n"/>
      <c r="O570" s="368" t="n"/>
      <c r="P570" s="368" t="n"/>
      <c r="Q570" s="368" t="n"/>
      <c r="R570" s="368" t="n"/>
      <c r="S570" s="368" t="n"/>
      <c r="T570" s="368" t="n"/>
      <c r="U570" s="368" t="n"/>
      <c r="V570" s="368" t="n"/>
      <c r="W570" s="368" t="n"/>
      <c r="X570" s="368" t="n"/>
      <c r="Y570" s="368" t="n"/>
      <c r="Z570" s="368" t="n"/>
      <c r="AA570" s="368" t="n"/>
      <c r="AB570" s="368" t="n"/>
      <c r="AC570" s="368" t="n"/>
      <c r="AD570" s="368" t="n"/>
      <c r="AE570" s="368" t="n"/>
      <c r="AF570" s="368" t="n"/>
      <c r="AG570" s="368" t="n"/>
      <c r="AH570" s="368" t="n"/>
      <c r="AI570" s="368" t="n"/>
      <c r="AJ570" s="368" t="n"/>
      <c r="AK570" s="368" t="n"/>
      <c r="AL570" s="368" t="n"/>
      <c r="AM570" s="368" t="n"/>
      <c r="AN570" s="368" t="n"/>
      <c r="AO570" s="368" t="n"/>
      <c r="AP570" s="319" t="n"/>
      <c r="AQ570" s="368" t="n"/>
      <c r="AR570" s="368" t="n"/>
      <c r="AS570" s="368" t="n"/>
      <c r="AT570" s="368" t="n"/>
      <c r="AU570" s="368" t="n"/>
      <c r="AV570" s="368" t="n"/>
      <c r="AW570" s="368" t="n"/>
      <c r="AX570" s="368" t="n"/>
      <c r="AY570" s="368" t="n"/>
      <c r="AZ570" s="368" t="n"/>
      <c r="BA570" s="368" t="n"/>
      <c r="BB570" s="368" t="n"/>
      <c r="BC570" s="368" t="n"/>
      <c r="BD570" s="368" t="n"/>
      <c r="BE570" s="368" t="n"/>
      <c r="BF570" s="368" t="n"/>
      <c r="BG570" s="368" t="n"/>
      <c r="BH570" s="368" t="n"/>
      <c r="BI570" s="368" t="n"/>
      <c r="BJ570" s="368" t="n"/>
      <c r="BK570" s="368" t="n"/>
      <c r="BL570" s="368" t="n"/>
      <c r="BM570" s="368" t="n"/>
      <c r="BN570" s="368" t="n"/>
      <c r="BO570" s="368" t="n"/>
      <c r="BP570" s="368" t="n"/>
      <c r="BQ570" s="320" t="n"/>
      <c r="BR570" s="368" t="n"/>
      <c r="BS570" s="368" t="n"/>
      <c r="BT570" s="368" t="n"/>
      <c r="BU570" s="368" t="n"/>
      <c r="BV570" s="368" t="n"/>
      <c r="BW570" s="368" t="n"/>
      <c r="BX570" s="368" t="n"/>
      <c r="BY570" s="368" t="n"/>
      <c r="BZ570" s="368" t="n"/>
      <c r="CA570" s="368" t="n"/>
      <c r="CB570" s="368" t="n"/>
      <c r="CC570" s="368" t="n"/>
      <c r="CD570" s="368" t="n"/>
      <c r="CE570" s="368" t="n"/>
      <c r="CF570" s="368" t="n"/>
      <c r="CG570" s="368" t="n"/>
      <c r="CH570" s="368" t="n"/>
      <c r="CI570" s="368" t="n"/>
      <c r="CJ570" s="368" t="n"/>
      <c r="CK570" s="368" t="n"/>
      <c r="CL570" s="368" t="n"/>
      <c r="CM570" s="368" t="n"/>
      <c r="CN570" s="368" t="n"/>
      <c r="CO570" s="368" t="n"/>
      <c r="CP570" s="368" t="n"/>
      <c r="CQ570" s="368" t="n"/>
      <c r="CR570" s="368" t="n"/>
      <c r="CS570" s="368" t="n"/>
      <c r="CT570" s="368" t="n"/>
      <c r="CU570" s="368" t="n"/>
      <c r="CV570" s="368" t="n"/>
      <c r="CW570" s="368" t="n"/>
      <c r="CX570" s="368" t="n"/>
      <c r="CY570" s="368" t="n"/>
      <c r="CZ570" s="368" t="n"/>
      <c r="DA570" s="368" t="n"/>
      <c r="DB570" s="368" t="n"/>
      <c r="DC570" s="368" t="n"/>
      <c r="DD570" s="368" t="n"/>
    </row>
    <row r="571">
      <c r="A571" s="368" t="n"/>
      <c r="B571" s="368" t="n"/>
      <c r="C571" s="368" t="n"/>
      <c r="D571" s="368" t="n"/>
      <c r="E571" s="368" t="n"/>
      <c r="F571" s="368" t="n"/>
      <c r="G571" s="318" t="n"/>
      <c r="H571" s="368" t="n"/>
      <c r="I571" s="368" t="n"/>
      <c r="J571" s="368" t="n"/>
      <c r="K571" s="368" t="n"/>
      <c r="L571" s="368" t="n"/>
      <c r="M571" s="368" t="n"/>
      <c r="N571" s="368" t="n"/>
      <c r="O571" s="368" t="n"/>
      <c r="P571" s="368" t="n"/>
      <c r="Q571" s="368" t="n"/>
      <c r="R571" s="368" t="n"/>
      <c r="S571" s="368" t="n"/>
      <c r="T571" s="368" t="n"/>
      <c r="U571" s="368" t="n"/>
      <c r="V571" s="368" t="n"/>
      <c r="W571" s="368" t="n"/>
      <c r="X571" s="368" t="n"/>
      <c r="Y571" s="368" t="n"/>
      <c r="Z571" s="368" t="n"/>
      <c r="AA571" s="368" t="n"/>
      <c r="AB571" s="368" t="n"/>
      <c r="AC571" s="368" t="n"/>
      <c r="AD571" s="368" t="n"/>
      <c r="AE571" s="368" t="n"/>
      <c r="AF571" s="368" t="n"/>
      <c r="AG571" s="368" t="n"/>
      <c r="AH571" s="368" t="n"/>
      <c r="AI571" s="368" t="n"/>
      <c r="AJ571" s="368" t="n"/>
      <c r="AK571" s="368" t="n"/>
      <c r="AL571" s="368" t="n"/>
      <c r="AM571" s="368" t="n"/>
      <c r="AN571" s="368" t="n"/>
      <c r="AO571" s="368" t="n"/>
      <c r="AP571" s="319" t="n"/>
      <c r="AQ571" s="368" t="n"/>
      <c r="AR571" s="368" t="n"/>
      <c r="AS571" s="368" t="n"/>
      <c r="AT571" s="368" t="n"/>
      <c r="AU571" s="368" t="n"/>
      <c r="AV571" s="368" t="n"/>
      <c r="AW571" s="368" t="n"/>
      <c r="AX571" s="368" t="n"/>
      <c r="AY571" s="368" t="n"/>
      <c r="AZ571" s="368" t="n"/>
      <c r="BA571" s="368" t="n"/>
      <c r="BB571" s="368" t="n"/>
      <c r="BC571" s="368" t="n"/>
      <c r="BD571" s="368" t="n"/>
      <c r="BE571" s="368" t="n"/>
      <c r="BF571" s="368" t="n"/>
      <c r="BG571" s="368" t="n"/>
      <c r="BH571" s="368" t="n"/>
      <c r="BI571" s="368" t="n"/>
      <c r="BJ571" s="368" t="n"/>
      <c r="BK571" s="368" t="n"/>
      <c r="BL571" s="368" t="n"/>
      <c r="BM571" s="368" t="n"/>
      <c r="BN571" s="368" t="n"/>
      <c r="BO571" s="368" t="n"/>
      <c r="BP571" s="368" t="n"/>
      <c r="BQ571" s="320" t="n"/>
      <c r="BR571" s="368" t="n"/>
      <c r="BS571" s="368" t="n"/>
      <c r="BT571" s="368" t="n"/>
      <c r="BU571" s="368" t="n"/>
      <c r="BV571" s="368" t="n"/>
      <c r="BW571" s="368" t="n"/>
      <c r="BX571" s="368" t="n"/>
      <c r="BY571" s="368" t="n"/>
      <c r="BZ571" s="368" t="n"/>
      <c r="CA571" s="368" t="n"/>
      <c r="CB571" s="368" t="n"/>
      <c r="CC571" s="368" t="n"/>
      <c r="CD571" s="368" t="n"/>
      <c r="CE571" s="368" t="n"/>
      <c r="CF571" s="368" t="n"/>
      <c r="CG571" s="368" t="n"/>
      <c r="CH571" s="368" t="n"/>
      <c r="CI571" s="368" t="n"/>
      <c r="CJ571" s="368" t="n"/>
      <c r="CK571" s="368" t="n"/>
      <c r="CL571" s="368" t="n"/>
      <c r="CM571" s="368" t="n"/>
      <c r="CN571" s="368" t="n"/>
      <c r="CO571" s="368" t="n"/>
      <c r="CP571" s="368" t="n"/>
      <c r="CQ571" s="368" t="n"/>
      <c r="CR571" s="368" t="n"/>
      <c r="CS571" s="368" t="n"/>
      <c r="CT571" s="368" t="n"/>
      <c r="CU571" s="368" t="n"/>
      <c r="CV571" s="368" t="n"/>
      <c r="CW571" s="368" t="n"/>
      <c r="CX571" s="368" t="n"/>
      <c r="CY571" s="368" t="n"/>
      <c r="CZ571" s="368" t="n"/>
      <c r="DA571" s="368" t="n"/>
      <c r="DB571" s="368" t="n"/>
      <c r="DC571" s="368" t="n"/>
      <c r="DD571" s="368" t="n"/>
    </row>
    <row r="572">
      <c r="A572" s="368" t="n"/>
      <c r="B572" s="368" t="n"/>
      <c r="C572" s="368" t="n"/>
      <c r="D572" s="368" t="n"/>
      <c r="E572" s="368" t="n"/>
      <c r="F572" s="368" t="n"/>
      <c r="G572" s="318" t="n"/>
      <c r="H572" s="368" t="n"/>
      <c r="I572" s="368" t="n"/>
      <c r="J572" s="368" t="n"/>
      <c r="K572" s="368" t="n"/>
      <c r="L572" s="368" t="n"/>
      <c r="M572" s="368" t="n"/>
      <c r="N572" s="368" t="n"/>
      <c r="O572" s="368" t="n"/>
      <c r="P572" s="368" t="n"/>
      <c r="Q572" s="368" t="n"/>
      <c r="R572" s="368" t="n"/>
      <c r="S572" s="368" t="n"/>
      <c r="T572" s="368" t="n"/>
      <c r="U572" s="368" t="n"/>
      <c r="V572" s="368" t="n"/>
      <c r="W572" s="368" t="n"/>
      <c r="X572" s="368" t="n"/>
      <c r="Y572" s="368" t="n"/>
      <c r="Z572" s="368" t="n"/>
      <c r="AA572" s="368" t="n"/>
      <c r="AB572" s="368" t="n"/>
      <c r="AC572" s="368" t="n"/>
      <c r="AD572" s="368" t="n"/>
      <c r="AE572" s="368" t="n"/>
      <c r="AF572" s="368" t="n"/>
      <c r="AG572" s="368" t="n"/>
      <c r="AH572" s="368" t="n"/>
      <c r="AI572" s="368" t="n"/>
      <c r="AJ572" s="368" t="n"/>
      <c r="AK572" s="368" t="n"/>
      <c r="AL572" s="368" t="n"/>
      <c r="AM572" s="368" t="n"/>
      <c r="AN572" s="368" t="n"/>
      <c r="AO572" s="368" t="n"/>
      <c r="AP572" s="319" t="n"/>
      <c r="AQ572" s="368" t="n"/>
      <c r="AR572" s="368" t="n"/>
      <c r="AS572" s="368" t="n"/>
      <c r="AT572" s="368" t="n"/>
      <c r="AU572" s="368" t="n"/>
      <c r="AV572" s="368" t="n"/>
      <c r="AW572" s="368" t="n"/>
      <c r="AX572" s="368" t="n"/>
      <c r="AY572" s="368" t="n"/>
      <c r="AZ572" s="368" t="n"/>
      <c r="BA572" s="368" t="n"/>
      <c r="BB572" s="368" t="n"/>
      <c r="BC572" s="368" t="n"/>
      <c r="BD572" s="368" t="n"/>
      <c r="BE572" s="368" t="n"/>
      <c r="BF572" s="368" t="n"/>
      <c r="BG572" s="368" t="n"/>
      <c r="BH572" s="368" t="n"/>
      <c r="BI572" s="368" t="n"/>
      <c r="BJ572" s="368" t="n"/>
      <c r="BK572" s="368" t="n"/>
      <c r="BL572" s="368" t="n"/>
      <c r="BM572" s="368" t="n"/>
      <c r="BN572" s="368" t="n"/>
      <c r="BO572" s="368" t="n"/>
      <c r="BP572" s="368" t="n"/>
      <c r="BQ572" s="320" t="n"/>
      <c r="BR572" s="368" t="n"/>
      <c r="BS572" s="368" t="n"/>
      <c r="BT572" s="368" t="n"/>
      <c r="BU572" s="368" t="n"/>
      <c r="BV572" s="368" t="n"/>
      <c r="BW572" s="368" t="n"/>
      <c r="BX572" s="368" t="n"/>
      <c r="BY572" s="368" t="n"/>
      <c r="BZ572" s="368" t="n"/>
      <c r="CA572" s="368" t="n"/>
      <c r="CB572" s="368" t="n"/>
      <c r="CC572" s="368" t="n"/>
      <c r="CD572" s="368" t="n"/>
      <c r="CE572" s="368" t="n"/>
      <c r="CF572" s="368" t="n"/>
      <c r="CG572" s="368" t="n"/>
      <c r="CH572" s="368" t="n"/>
      <c r="CI572" s="368" t="n"/>
      <c r="CJ572" s="368" t="n"/>
      <c r="CK572" s="368" t="n"/>
      <c r="CL572" s="368" t="n"/>
      <c r="CM572" s="368" t="n"/>
      <c r="CN572" s="368" t="n"/>
      <c r="CO572" s="368" t="n"/>
      <c r="CP572" s="368" t="n"/>
      <c r="CQ572" s="368" t="n"/>
      <c r="CR572" s="368" t="n"/>
      <c r="CS572" s="368" t="n"/>
      <c r="CT572" s="368" t="n"/>
      <c r="CU572" s="368" t="n"/>
      <c r="CV572" s="368" t="n"/>
      <c r="CW572" s="368" t="n"/>
      <c r="CX572" s="368" t="n"/>
      <c r="CY572" s="368" t="n"/>
      <c r="CZ572" s="368" t="n"/>
      <c r="DA572" s="368" t="n"/>
      <c r="DB572" s="368" t="n"/>
      <c r="DC572" s="368" t="n"/>
      <c r="DD572" s="368" t="n"/>
    </row>
    <row r="573">
      <c r="A573" s="368" t="n"/>
      <c r="B573" s="368" t="n"/>
      <c r="C573" s="368" t="n"/>
      <c r="D573" s="368" t="n"/>
      <c r="E573" s="368" t="n"/>
      <c r="F573" s="368" t="n"/>
      <c r="G573" s="318" t="n"/>
      <c r="H573" s="368" t="n"/>
      <c r="I573" s="368" t="n"/>
      <c r="J573" s="368" t="n"/>
      <c r="K573" s="368" t="n"/>
      <c r="L573" s="368" t="n"/>
      <c r="M573" s="368" t="n"/>
      <c r="N573" s="368" t="n"/>
      <c r="O573" s="368" t="n"/>
      <c r="P573" s="368" t="n"/>
      <c r="Q573" s="368" t="n"/>
      <c r="R573" s="368" t="n"/>
      <c r="S573" s="368" t="n"/>
      <c r="T573" s="368" t="n"/>
      <c r="U573" s="368" t="n"/>
      <c r="V573" s="368" t="n"/>
      <c r="W573" s="368" t="n"/>
      <c r="X573" s="368" t="n"/>
      <c r="Y573" s="368" t="n"/>
      <c r="Z573" s="368" t="n"/>
      <c r="AA573" s="368" t="n"/>
      <c r="AB573" s="368" t="n"/>
      <c r="AC573" s="368" t="n"/>
      <c r="AD573" s="368" t="n"/>
      <c r="AE573" s="368" t="n"/>
      <c r="AF573" s="368" t="n"/>
      <c r="AG573" s="368" t="n"/>
      <c r="AH573" s="368" t="n"/>
      <c r="AI573" s="368" t="n"/>
      <c r="AJ573" s="368" t="n"/>
      <c r="AK573" s="368" t="n"/>
      <c r="AL573" s="368" t="n"/>
      <c r="AM573" s="368" t="n"/>
      <c r="AN573" s="368" t="n"/>
      <c r="AO573" s="368" t="n"/>
      <c r="AP573" s="319" t="n"/>
      <c r="AQ573" s="368" t="n"/>
      <c r="AR573" s="368" t="n"/>
      <c r="AS573" s="368" t="n"/>
      <c r="AT573" s="368" t="n"/>
      <c r="AU573" s="368" t="n"/>
      <c r="AV573" s="368" t="n"/>
      <c r="AW573" s="368" t="n"/>
      <c r="AX573" s="368" t="n"/>
      <c r="AY573" s="368" t="n"/>
      <c r="AZ573" s="368" t="n"/>
      <c r="BA573" s="368" t="n"/>
      <c r="BB573" s="368" t="n"/>
      <c r="BC573" s="368" t="n"/>
      <c r="BD573" s="368" t="n"/>
      <c r="BE573" s="368" t="n"/>
      <c r="BF573" s="368" t="n"/>
      <c r="BG573" s="368" t="n"/>
      <c r="BH573" s="368" t="n"/>
      <c r="BI573" s="368" t="n"/>
      <c r="BJ573" s="368" t="n"/>
      <c r="BK573" s="368" t="n"/>
      <c r="BL573" s="368" t="n"/>
      <c r="BM573" s="368" t="n"/>
      <c r="BN573" s="368" t="n"/>
      <c r="BO573" s="368" t="n"/>
      <c r="BP573" s="368" t="n"/>
      <c r="BQ573" s="320" t="n"/>
      <c r="BR573" s="368" t="n"/>
      <c r="BS573" s="368" t="n"/>
      <c r="BT573" s="368" t="n"/>
      <c r="BU573" s="368" t="n"/>
      <c r="BV573" s="368" t="n"/>
      <c r="BW573" s="368" t="n"/>
      <c r="BX573" s="368" t="n"/>
      <c r="BY573" s="368" t="n"/>
      <c r="BZ573" s="368" t="n"/>
      <c r="CA573" s="368" t="n"/>
      <c r="CB573" s="368" t="n"/>
      <c r="CC573" s="368" t="n"/>
      <c r="CD573" s="368" t="n"/>
      <c r="CE573" s="368" t="n"/>
      <c r="CF573" s="368" t="n"/>
      <c r="CG573" s="368" t="n"/>
      <c r="CH573" s="368" t="n"/>
      <c r="CI573" s="368" t="n"/>
      <c r="CJ573" s="368" t="n"/>
      <c r="CK573" s="368" t="n"/>
      <c r="CL573" s="368" t="n"/>
      <c r="CM573" s="368" t="n"/>
      <c r="CN573" s="368" t="n"/>
      <c r="CO573" s="368" t="n"/>
      <c r="CP573" s="368" t="n"/>
      <c r="CQ573" s="368" t="n"/>
      <c r="CR573" s="368" t="n"/>
      <c r="CS573" s="368" t="n"/>
      <c r="CT573" s="368" t="n"/>
      <c r="CU573" s="368" t="n"/>
      <c r="CV573" s="368" t="n"/>
      <c r="CW573" s="368" t="n"/>
      <c r="CX573" s="368" t="n"/>
      <c r="CY573" s="368" t="n"/>
      <c r="CZ573" s="368" t="n"/>
      <c r="DA573" s="368" t="n"/>
      <c r="DB573" s="368" t="n"/>
      <c r="DC573" s="368" t="n"/>
      <c r="DD573" s="368" t="n"/>
    </row>
    <row r="574">
      <c r="A574" s="368" t="n"/>
      <c r="B574" s="368" t="n"/>
      <c r="C574" s="368" t="n"/>
      <c r="D574" s="368" t="n"/>
      <c r="E574" s="368" t="n"/>
      <c r="F574" s="368" t="n"/>
      <c r="G574" s="318" t="n"/>
      <c r="H574" s="368" t="n"/>
      <c r="I574" s="368" t="n"/>
      <c r="J574" s="368" t="n"/>
      <c r="K574" s="368" t="n"/>
      <c r="L574" s="368" t="n"/>
      <c r="M574" s="368" t="n"/>
      <c r="N574" s="368" t="n"/>
      <c r="O574" s="368" t="n"/>
      <c r="P574" s="368" t="n"/>
      <c r="Q574" s="368" t="n"/>
      <c r="R574" s="368" t="n"/>
      <c r="S574" s="368" t="n"/>
      <c r="T574" s="368" t="n"/>
      <c r="U574" s="368" t="n"/>
      <c r="V574" s="368" t="n"/>
      <c r="W574" s="368" t="n"/>
      <c r="X574" s="368" t="n"/>
      <c r="Y574" s="368" t="n"/>
      <c r="Z574" s="368" t="n"/>
      <c r="AA574" s="368" t="n"/>
      <c r="AB574" s="368" t="n"/>
      <c r="AC574" s="368" t="n"/>
      <c r="AD574" s="368" t="n"/>
      <c r="AE574" s="368" t="n"/>
      <c r="AF574" s="368" t="n"/>
      <c r="AG574" s="368" t="n"/>
      <c r="AH574" s="368" t="n"/>
      <c r="AI574" s="368" t="n"/>
      <c r="AJ574" s="368" t="n"/>
      <c r="AK574" s="368" t="n"/>
      <c r="AL574" s="368" t="n"/>
      <c r="AM574" s="368" t="n"/>
      <c r="AN574" s="368" t="n"/>
      <c r="AO574" s="368" t="n"/>
      <c r="AP574" s="319" t="n"/>
      <c r="AQ574" s="368" t="n"/>
      <c r="AR574" s="368" t="n"/>
      <c r="AS574" s="368" t="n"/>
      <c r="AT574" s="368" t="n"/>
      <c r="AU574" s="368" t="n"/>
      <c r="AV574" s="368" t="n"/>
      <c r="AW574" s="368" t="n"/>
      <c r="AX574" s="368" t="n"/>
      <c r="AY574" s="368" t="n"/>
      <c r="AZ574" s="368" t="n"/>
      <c r="BA574" s="368" t="n"/>
      <c r="BB574" s="368" t="n"/>
      <c r="BC574" s="368" t="n"/>
      <c r="BD574" s="368" t="n"/>
      <c r="BE574" s="368" t="n"/>
      <c r="BF574" s="368" t="n"/>
      <c r="BG574" s="368" t="n"/>
      <c r="BH574" s="368" t="n"/>
      <c r="BI574" s="368" t="n"/>
      <c r="BJ574" s="368" t="n"/>
      <c r="BK574" s="368" t="n"/>
      <c r="BL574" s="368" t="n"/>
      <c r="BM574" s="368" t="n"/>
      <c r="BN574" s="368" t="n"/>
      <c r="BO574" s="368" t="n"/>
      <c r="BP574" s="368" t="n"/>
      <c r="BQ574" s="320" t="n"/>
      <c r="BR574" s="368" t="n"/>
      <c r="BS574" s="368" t="n"/>
      <c r="BT574" s="368" t="n"/>
      <c r="BU574" s="368" t="n"/>
      <c r="BV574" s="368" t="n"/>
      <c r="BW574" s="368" t="n"/>
      <c r="BX574" s="368" t="n"/>
      <c r="BY574" s="368" t="n"/>
      <c r="BZ574" s="368" t="n"/>
      <c r="CA574" s="368" t="n"/>
      <c r="CB574" s="368" t="n"/>
      <c r="CC574" s="368" t="n"/>
      <c r="CD574" s="368" t="n"/>
      <c r="CE574" s="368" t="n"/>
      <c r="CF574" s="368" t="n"/>
      <c r="CG574" s="368" t="n"/>
      <c r="CH574" s="368" t="n"/>
      <c r="CI574" s="368" t="n"/>
      <c r="CJ574" s="368" t="n"/>
      <c r="CK574" s="368" t="n"/>
      <c r="CL574" s="368" t="n"/>
      <c r="CM574" s="368" t="n"/>
      <c r="CN574" s="368" t="n"/>
      <c r="CO574" s="368" t="n"/>
      <c r="CP574" s="368" t="n"/>
      <c r="CQ574" s="368" t="n"/>
      <c r="CR574" s="368" t="n"/>
      <c r="CS574" s="368" t="n"/>
      <c r="CT574" s="368" t="n"/>
      <c r="CU574" s="368" t="n"/>
      <c r="CV574" s="368" t="n"/>
      <c r="CW574" s="368" t="n"/>
      <c r="CX574" s="368" t="n"/>
      <c r="CY574" s="368" t="n"/>
      <c r="CZ574" s="368" t="n"/>
      <c r="DA574" s="368" t="n"/>
      <c r="DB574" s="368" t="n"/>
      <c r="DC574" s="368" t="n"/>
      <c r="DD574" s="368" t="n"/>
    </row>
    <row r="575">
      <c r="A575" s="368" t="n"/>
      <c r="B575" s="368" t="n"/>
      <c r="C575" s="368" t="n"/>
      <c r="D575" s="368" t="n"/>
      <c r="E575" s="368" t="n"/>
      <c r="F575" s="368" t="n"/>
      <c r="G575" s="318" t="n"/>
      <c r="H575" s="368" t="n"/>
      <c r="I575" s="368" t="n"/>
      <c r="J575" s="368" t="n"/>
      <c r="K575" s="368" t="n"/>
      <c r="L575" s="368" t="n"/>
      <c r="M575" s="368" t="n"/>
      <c r="N575" s="368" t="n"/>
      <c r="O575" s="368" t="n"/>
      <c r="P575" s="368" t="n"/>
      <c r="Q575" s="368" t="n"/>
      <c r="R575" s="368" t="n"/>
      <c r="S575" s="368" t="n"/>
      <c r="T575" s="368" t="n"/>
      <c r="U575" s="368" t="n"/>
      <c r="V575" s="368" t="n"/>
      <c r="W575" s="368" t="n"/>
      <c r="X575" s="368" t="n"/>
      <c r="Y575" s="368" t="n"/>
      <c r="Z575" s="368" t="n"/>
      <c r="AA575" s="368" t="n"/>
      <c r="AB575" s="368" t="n"/>
      <c r="AC575" s="368" t="n"/>
      <c r="AD575" s="368" t="n"/>
      <c r="AE575" s="368" t="n"/>
      <c r="AF575" s="368" t="n"/>
      <c r="AG575" s="368" t="n"/>
      <c r="AH575" s="368" t="n"/>
      <c r="AI575" s="368" t="n"/>
      <c r="AJ575" s="368" t="n"/>
      <c r="AK575" s="368" t="n"/>
      <c r="AL575" s="368" t="n"/>
      <c r="AM575" s="368" t="n"/>
      <c r="AN575" s="368" t="n"/>
      <c r="AO575" s="368" t="n"/>
      <c r="AP575" s="319" t="n"/>
      <c r="AQ575" s="368" t="n"/>
      <c r="AR575" s="368" t="n"/>
      <c r="AS575" s="368" t="n"/>
      <c r="AT575" s="368" t="n"/>
      <c r="AU575" s="368" t="n"/>
      <c r="AV575" s="368" t="n"/>
      <c r="AW575" s="368" t="n"/>
      <c r="AX575" s="368" t="n"/>
      <c r="AY575" s="368" t="n"/>
      <c r="AZ575" s="368" t="n"/>
      <c r="BA575" s="368" t="n"/>
      <c r="BB575" s="368" t="n"/>
      <c r="BC575" s="368" t="n"/>
      <c r="BD575" s="368" t="n"/>
      <c r="BE575" s="368" t="n"/>
      <c r="BF575" s="368" t="n"/>
      <c r="BG575" s="368" t="n"/>
      <c r="BH575" s="368" t="n"/>
      <c r="BI575" s="368" t="n"/>
      <c r="BJ575" s="368" t="n"/>
      <c r="BK575" s="368" t="n"/>
      <c r="BL575" s="368" t="n"/>
      <c r="BM575" s="368" t="n"/>
      <c r="BN575" s="368" t="n"/>
      <c r="BO575" s="368" t="n"/>
      <c r="BP575" s="368" t="n"/>
      <c r="BQ575" s="320" t="n"/>
      <c r="BR575" s="368" t="n"/>
      <c r="BS575" s="368" t="n"/>
      <c r="BT575" s="368" t="n"/>
      <c r="BU575" s="368" t="n"/>
      <c r="BV575" s="368" t="n"/>
      <c r="BW575" s="368" t="n"/>
      <c r="BX575" s="368" t="n"/>
      <c r="BY575" s="368" t="n"/>
      <c r="BZ575" s="368" t="n"/>
      <c r="CA575" s="368" t="n"/>
      <c r="CB575" s="368" t="n"/>
      <c r="CC575" s="368" t="n"/>
      <c r="CD575" s="368" t="n"/>
      <c r="CE575" s="368" t="n"/>
      <c r="CF575" s="368" t="n"/>
      <c r="CG575" s="368" t="n"/>
      <c r="CH575" s="368" t="n"/>
      <c r="CI575" s="368" t="n"/>
      <c r="CJ575" s="368" t="n"/>
      <c r="CK575" s="368" t="n"/>
      <c r="CL575" s="368" t="n"/>
      <c r="CM575" s="368" t="n"/>
      <c r="CN575" s="368" t="n"/>
      <c r="CO575" s="368" t="n"/>
      <c r="CP575" s="368" t="n"/>
      <c r="CQ575" s="368" t="n"/>
      <c r="CR575" s="368" t="n"/>
      <c r="CS575" s="368" t="n"/>
      <c r="CT575" s="368" t="n"/>
      <c r="CU575" s="368" t="n"/>
      <c r="CV575" s="368" t="n"/>
      <c r="CW575" s="368" t="n"/>
      <c r="CX575" s="368" t="n"/>
      <c r="CY575" s="368" t="n"/>
      <c r="CZ575" s="368" t="n"/>
      <c r="DA575" s="368" t="n"/>
      <c r="DB575" s="368" t="n"/>
      <c r="DC575" s="368" t="n"/>
      <c r="DD575" s="368" t="n"/>
    </row>
    <row r="576">
      <c r="A576" s="368" t="n"/>
      <c r="B576" s="368" t="n"/>
      <c r="C576" s="368" t="n"/>
      <c r="D576" s="368" t="n"/>
      <c r="E576" s="368" t="n"/>
      <c r="F576" s="368" t="n"/>
      <c r="G576" s="318" t="n"/>
      <c r="H576" s="368" t="n"/>
      <c r="I576" s="368" t="n"/>
      <c r="J576" s="368" t="n"/>
      <c r="K576" s="368" t="n"/>
      <c r="L576" s="368" t="n"/>
      <c r="M576" s="368" t="n"/>
      <c r="N576" s="368" t="n"/>
      <c r="O576" s="368" t="n"/>
      <c r="P576" s="368" t="n"/>
      <c r="Q576" s="368" t="n"/>
      <c r="R576" s="368" t="n"/>
      <c r="S576" s="368" t="n"/>
      <c r="T576" s="368" t="n"/>
      <c r="U576" s="368" t="n"/>
      <c r="V576" s="368" t="n"/>
      <c r="W576" s="368" t="n"/>
      <c r="X576" s="368" t="n"/>
      <c r="Y576" s="368" t="n"/>
      <c r="Z576" s="368" t="n"/>
      <c r="AA576" s="368" t="n"/>
      <c r="AB576" s="368" t="n"/>
      <c r="AC576" s="368" t="n"/>
      <c r="AD576" s="368" t="n"/>
      <c r="AE576" s="368" t="n"/>
      <c r="AF576" s="368" t="n"/>
      <c r="AG576" s="368" t="n"/>
      <c r="AH576" s="368" t="n"/>
      <c r="AI576" s="368" t="n"/>
      <c r="AJ576" s="368" t="n"/>
      <c r="AK576" s="368" t="n"/>
      <c r="AL576" s="368" t="n"/>
      <c r="AM576" s="368" t="n"/>
      <c r="AN576" s="368" t="n"/>
      <c r="AO576" s="368" t="n"/>
      <c r="AP576" s="319" t="n"/>
      <c r="AQ576" s="368" t="n"/>
      <c r="AR576" s="368" t="n"/>
      <c r="AS576" s="368" t="n"/>
      <c r="AT576" s="368" t="n"/>
      <c r="AU576" s="368" t="n"/>
      <c r="AV576" s="368" t="n"/>
      <c r="AW576" s="368" t="n"/>
      <c r="AX576" s="368" t="n"/>
      <c r="AY576" s="368" t="n"/>
      <c r="AZ576" s="368" t="n"/>
      <c r="BA576" s="368" t="n"/>
      <c r="BB576" s="368" t="n"/>
      <c r="BC576" s="368" t="n"/>
      <c r="BD576" s="368" t="n"/>
      <c r="BE576" s="368" t="n"/>
      <c r="BF576" s="368" t="n"/>
      <c r="BG576" s="368" t="n"/>
      <c r="BH576" s="368" t="n"/>
      <c r="BI576" s="368" t="n"/>
      <c r="BJ576" s="368" t="n"/>
      <c r="BK576" s="368" t="n"/>
      <c r="BL576" s="368" t="n"/>
      <c r="BM576" s="368" t="n"/>
      <c r="BN576" s="368" t="n"/>
      <c r="BO576" s="368" t="n"/>
      <c r="BP576" s="368" t="n"/>
      <c r="BQ576" s="320" t="n"/>
      <c r="BR576" s="368" t="n"/>
      <c r="BS576" s="368" t="n"/>
      <c r="BT576" s="368" t="n"/>
      <c r="BU576" s="368" t="n"/>
      <c r="BV576" s="368" t="n"/>
      <c r="BW576" s="368" t="n"/>
      <c r="BX576" s="368" t="n"/>
      <c r="BY576" s="368" t="n"/>
      <c r="BZ576" s="368" t="n"/>
      <c r="CA576" s="368" t="n"/>
      <c r="CB576" s="368" t="n"/>
      <c r="CC576" s="368" t="n"/>
      <c r="CD576" s="368" t="n"/>
      <c r="CE576" s="368" t="n"/>
      <c r="CF576" s="368" t="n"/>
      <c r="CG576" s="368" t="n"/>
      <c r="CH576" s="368" t="n"/>
      <c r="CI576" s="368" t="n"/>
      <c r="CJ576" s="368" t="n"/>
      <c r="CK576" s="368" t="n"/>
      <c r="CL576" s="368" t="n"/>
      <c r="CM576" s="368" t="n"/>
      <c r="CN576" s="368" t="n"/>
      <c r="CO576" s="368" t="n"/>
      <c r="CP576" s="368" t="n"/>
      <c r="CQ576" s="368" t="n"/>
      <c r="CR576" s="368" t="n"/>
      <c r="CS576" s="368" t="n"/>
      <c r="CT576" s="368" t="n"/>
      <c r="CU576" s="368" t="n"/>
      <c r="CV576" s="368" t="n"/>
      <c r="CW576" s="368" t="n"/>
      <c r="CX576" s="368" t="n"/>
      <c r="CY576" s="368" t="n"/>
      <c r="CZ576" s="368" t="n"/>
      <c r="DA576" s="368" t="n"/>
      <c r="DB576" s="368" t="n"/>
      <c r="DC576" s="368" t="n"/>
      <c r="DD576" s="368" t="n"/>
    </row>
    <row r="577">
      <c r="A577" s="368" t="n"/>
      <c r="B577" s="368" t="n"/>
      <c r="C577" s="368" t="n"/>
      <c r="D577" s="368" t="n"/>
      <c r="E577" s="368" t="n"/>
      <c r="F577" s="368" t="n"/>
      <c r="G577" s="318" t="n"/>
      <c r="H577" s="368" t="n"/>
      <c r="I577" s="368" t="n"/>
      <c r="J577" s="368" t="n"/>
      <c r="K577" s="368" t="n"/>
      <c r="L577" s="368" t="n"/>
      <c r="M577" s="368" t="n"/>
      <c r="N577" s="368" t="n"/>
      <c r="O577" s="368" t="n"/>
      <c r="P577" s="368" t="n"/>
      <c r="Q577" s="368" t="n"/>
      <c r="R577" s="368" t="n"/>
      <c r="S577" s="368" t="n"/>
      <c r="T577" s="368" t="n"/>
      <c r="U577" s="368" t="n"/>
      <c r="V577" s="368" t="n"/>
      <c r="W577" s="368" t="n"/>
      <c r="X577" s="368" t="n"/>
      <c r="Y577" s="368" t="n"/>
      <c r="Z577" s="368" t="n"/>
      <c r="AA577" s="368" t="n"/>
      <c r="AB577" s="368" t="n"/>
      <c r="AC577" s="368" t="n"/>
      <c r="AD577" s="368" t="n"/>
      <c r="AE577" s="368" t="n"/>
      <c r="AF577" s="368" t="n"/>
      <c r="AG577" s="368" t="n"/>
      <c r="AH577" s="368" t="n"/>
      <c r="AI577" s="368" t="n"/>
      <c r="AJ577" s="368" t="n"/>
      <c r="AK577" s="368" t="n"/>
      <c r="AL577" s="368" t="n"/>
      <c r="AM577" s="368" t="n"/>
      <c r="AN577" s="368" t="n"/>
      <c r="AO577" s="368" t="n"/>
      <c r="AP577" s="319" t="n"/>
      <c r="AQ577" s="368" t="n"/>
      <c r="AR577" s="368" t="n"/>
      <c r="AS577" s="368" t="n"/>
      <c r="AT577" s="368" t="n"/>
      <c r="AU577" s="368" t="n"/>
      <c r="AV577" s="368" t="n"/>
      <c r="AW577" s="368" t="n"/>
      <c r="AX577" s="368" t="n"/>
      <c r="AY577" s="368" t="n"/>
      <c r="AZ577" s="368" t="n"/>
      <c r="BA577" s="368" t="n"/>
      <c r="BB577" s="368" t="n"/>
      <c r="BC577" s="368" t="n"/>
      <c r="BD577" s="368" t="n"/>
      <c r="BE577" s="368" t="n"/>
      <c r="BF577" s="368" t="n"/>
      <c r="BG577" s="368" t="n"/>
      <c r="BH577" s="368" t="n"/>
      <c r="BI577" s="368" t="n"/>
      <c r="BJ577" s="368" t="n"/>
      <c r="BK577" s="368" t="n"/>
      <c r="BL577" s="368" t="n"/>
      <c r="BM577" s="368" t="n"/>
      <c r="BN577" s="368" t="n"/>
      <c r="BO577" s="368" t="n"/>
      <c r="BP577" s="368" t="n"/>
      <c r="BQ577" s="320" t="n"/>
      <c r="BR577" s="368" t="n"/>
      <c r="BS577" s="368" t="n"/>
      <c r="BT577" s="368" t="n"/>
      <c r="BU577" s="368" t="n"/>
      <c r="BV577" s="368" t="n"/>
      <c r="BW577" s="368" t="n"/>
      <c r="BX577" s="368" t="n"/>
      <c r="BY577" s="368" t="n"/>
      <c r="BZ577" s="368" t="n"/>
      <c r="CA577" s="368" t="n"/>
      <c r="CB577" s="368" t="n"/>
      <c r="CC577" s="368" t="n"/>
      <c r="CD577" s="368" t="n"/>
      <c r="CE577" s="368" t="n"/>
      <c r="CF577" s="368" t="n"/>
      <c r="CG577" s="368" t="n"/>
      <c r="CH577" s="368" t="n"/>
      <c r="CI577" s="368" t="n"/>
      <c r="CJ577" s="368" t="n"/>
      <c r="CK577" s="368" t="n"/>
      <c r="CL577" s="368" t="n"/>
      <c r="CM577" s="368" t="n"/>
      <c r="CN577" s="368" t="n"/>
      <c r="CO577" s="368" t="n"/>
      <c r="CP577" s="368" t="n"/>
      <c r="CQ577" s="368" t="n"/>
      <c r="CR577" s="368" t="n"/>
      <c r="CS577" s="368" t="n"/>
      <c r="CT577" s="368" t="n"/>
      <c r="CU577" s="368" t="n"/>
      <c r="CV577" s="368" t="n"/>
      <c r="CW577" s="368" t="n"/>
      <c r="CX577" s="368" t="n"/>
      <c r="CY577" s="368" t="n"/>
      <c r="CZ577" s="368" t="n"/>
      <c r="DA577" s="368" t="n"/>
      <c r="DB577" s="368" t="n"/>
      <c r="DC577" s="368" t="n"/>
      <c r="DD577" s="368" t="n"/>
    </row>
    <row r="578">
      <c r="A578" s="368" t="n"/>
      <c r="B578" s="368" t="n"/>
      <c r="C578" s="368" t="n"/>
      <c r="D578" s="368" t="n"/>
      <c r="E578" s="368" t="n"/>
      <c r="F578" s="368" t="n"/>
      <c r="G578" s="318" t="n"/>
      <c r="H578" s="368" t="n"/>
      <c r="I578" s="368" t="n"/>
      <c r="J578" s="368" t="n"/>
      <c r="K578" s="368" t="n"/>
      <c r="L578" s="368" t="n"/>
      <c r="M578" s="368" t="n"/>
      <c r="N578" s="368" t="n"/>
      <c r="O578" s="368" t="n"/>
      <c r="P578" s="368" t="n"/>
      <c r="Q578" s="368" t="n"/>
      <c r="R578" s="368" t="n"/>
      <c r="S578" s="368" t="n"/>
      <c r="T578" s="368" t="n"/>
      <c r="U578" s="368" t="n"/>
      <c r="V578" s="368" t="n"/>
      <c r="W578" s="368" t="n"/>
      <c r="X578" s="368" t="n"/>
      <c r="Y578" s="368" t="n"/>
      <c r="Z578" s="368" t="n"/>
      <c r="AA578" s="368" t="n"/>
      <c r="AB578" s="368" t="n"/>
      <c r="AC578" s="368" t="n"/>
      <c r="AD578" s="368" t="n"/>
      <c r="AE578" s="368" t="n"/>
      <c r="AF578" s="368" t="n"/>
      <c r="AG578" s="368" t="n"/>
      <c r="AH578" s="368" t="n"/>
      <c r="AI578" s="368" t="n"/>
      <c r="AJ578" s="368" t="n"/>
      <c r="AK578" s="368" t="n"/>
      <c r="AL578" s="368" t="n"/>
      <c r="AM578" s="368" t="n"/>
      <c r="AN578" s="368" t="n"/>
      <c r="AO578" s="368" t="n"/>
      <c r="AP578" s="319" t="n"/>
      <c r="AQ578" s="368" t="n"/>
      <c r="AR578" s="368" t="n"/>
      <c r="AS578" s="368" t="n"/>
      <c r="AT578" s="368" t="n"/>
      <c r="AU578" s="368" t="n"/>
      <c r="AV578" s="368" t="n"/>
      <c r="AW578" s="368" t="n"/>
      <c r="AX578" s="368" t="n"/>
      <c r="AY578" s="368" t="n"/>
      <c r="AZ578" s="368" t="n"/>
      <c r="BA578" s="368" t="n"/>
      <c r="BB578" s="368" t="n"/>
      <c r="BC578" s="368" t="n"/>
      <c r="BD578" s="368" t="n"/>
      <c r="BE578" s="368" t="n"/>
      <c r="BF578" s="368" t="n"/>
      <c r="BG578" s="368" t="n"/>
      <c r="BH578" s="368" t="n"/>
      <c r="BI578" s="368" t="n"/>
      <c r="BJ578" s="368" t="n"/>
      <c r="BK578" s="368" t="n"/>
      <c r="BL578" s="368" t="n"/>
      <c r="BM578" s="368" t="n"/>
      <c r="BN578" s="368" t="n"/>
      <c r="BO578" s="368" t="n"/>
      <c r="BP578" s="368" t="n"/>
      <c r="BQ578" s="320" t="n"/>
      <c r="BR578" s="368" t="n"/>
      <c r="BS578" s="368" t="n"/>
      <c r="BT578" s="368" t="n"/>
      <c r="BU578" s="368" t="n"/>
      <c r="BV578" s="368" t="n"/>
      <c r="BW578" s="368" t="n"/>
      <c r="BX578" s="368" t="n"/>
      <c r="BY578" s="368" t="n"/>
      <c r="BZ578" s="368" t="n"/>
      <c r="CA578" s="368" t="n"/>
      <c r="CB578" s="368" t="n"/>
      <c r="CC578" s="368" t="n"/>
      <c r="CD578" s="368" t="n"/>
      <c r="CE578" s="368" t="n"/>
      <c r="CF578" s="368" t="n"/>
      <c r="CG578" s="368" t="n"/>
      <c r="CH578" s="368" t="n"/>
      <c r="CI578" s="368" t="n"/>
      <c r="CJ578" s="368" t="n"/>
      <c r="CK578" s="368" t="n"/>
      <c r="CL578" s="368" t="n"/>
      <c r="CM578" s="368" t="n"/>
      <c r="CN578" s="368" t="n"/>
      <c r="CO578" s="368" t="n"/>
      <c r="CP578" s="368" t="n"/>
      <c r="CQ578" s="368" t="n"/>
      <c r="CR578" s="368" t="n"/>
      <c r="CS578" s="368" t="n"/>
      <c r="CT578" s="368" t="n"/>
      <c r="CU578" s="368" t="n"/>
      <c r="CV578" s="368" t="n"/>
      <c r="CW578" s="368" t="n"/>
      <c r="CX578" s="368" t="n"/>
      <c r="CY578" s="368" t="n"/>
      <c r="CZ578" s="368" t="n"/>
      <c r="DA578" s="368" t="n"/>
      <c r="DB578" s="368" t="n"/>
      <c r="DC578" s="368" t="n"/>
      <c r="DD578" s="368" t="n"/>
    </row>
    <row r="579">
      <c r="A579" s="368" t="n"/>
      <c r="B579" s="368" t="n"/>
      <c r="C579" s="368" t="n"/>
      <c r="D579" s="368" t="n"/>
      <c r="E579" s="368" t="n"/>
      <c r="F579" s="368" t="n"/>
      <c r="G579" s="318" t="n"/>
      <c r="H579" s="368" t="n"/>
      <c r="I579" s="368" t="n"/>
      <c r="J579" s="368" t="n"/>
      <c r="K579" s="368" t="n"/>
      <c r="L579" s="368" t="n"/>
      <c r="M579" s="368" t="n"/>
      <c r="N579" s="368" t="n"/>
      <c r="O579" s="368" t="n"/>
      <c r="P579" s="368" t="n"/>
      <c r="Q579" s="368" t="n"/>
      <c r="R579" s="368" t="n"/>
      <c r="S579" s="368" t="n"/>
      <c r="T579" s="368" t="n"/>
      <c r="U579" s="368" t="n"/>
      <c r="V579" s="368" t="n"/>
      <c r="W579" s="368" t="n"/>
      <c r="X579" s="368" t="n"/>
      <c r="Y579" s="368" t="n"/>
      <c r="Z579" s="368" t="n"/>
      <c r="AA579" s="368" t="n"/>
      <c r="AB579" s="368" t="n"/>
      <c r="AC579" s="368" t="n"/>
      <c r="AD579" s="368" t="n"/>
      <c r="AE579" s="368" t="n"/>
      <c r="AF579" s="368" t="n"/>
      <c r="AG579" s="368" t="n"/>
      <c r="AH579" s="368" t="n"/>
      <c r="AI579" s="368" t="n"/>
      <c r="AJ579" s="368" t="n"/>
      <c r="AK579" s="368" t="n"/>
      <c r="AL579" s="368" t="n"/>
      <c r="AM579" s="368" t="n"/>
      <c r="AN579" s="368" t="n"/>
      <c r="AO579" s="368" t="n"/>
      <c r="AP579" s="319" t="n"/>
      <c r="AQ579" s="368" t="n"/>
      <c r="AR579" s="368" t="n"/>
      <c r="AS579" s="368" t="n"/>
      <c r="AT579" s="368" t="n"/>
      <c r="AU579" s="368" t="n"/>
      <c r="AV579" s="368" t="n"/>
      <c r="AW579" s="368" t="n"/>
      <c r="AX579" s="368" t="n"/>
      <c r="AY579" s="368" t="n"/>
      <c r="AZ579" s="368" t="n"/>
      <c r="BA579" s="368" t="n"/>
      <c r="BB579" s="368" t="n"/>
      <c r="BC579" s="368" t="n"/>
      <c r="BD579" s="368" t="n"/>
      <c r="BE579" s="368" t="n"/>
      <c r="BF579" s="368" t="n"/>
      <c r="BG579" s="368" t="n"/>
      <c r="BH579" s="368" t="n"/>
      <c r="BI579" s="368" t="n"/>
      <c r="BJ579" s="368" t="n"/>
      <c r="BK579" s="368" t="n"/>
      <c r="BL579" s="368" t="n"/>
      <c r="BM579" s="368" t="n"/>
      <c r="BN579" s="368" t="n"/>
      <c r="BO579" s="368" t="n"/>
      <c r="BP579" s="368" t="n"/>
      <c r="BQ579" s="320" t="n"/>
      <c r="BR579" s="368" t="n"/>
      <c r="BS579" s="368" t="n"/>
      <c r="BT579" s="368" t="n"/>
      <c r="BU579" s="368" t="n"/>
      <c r="BV579" s="368" t="n"/>
      <c r="BW579" s="368" t="n"/>
      <c r="BX579" s="368" t="n"/>
      <c r="BY579" s="368" t="n"/>
      <c r="BZ579" s="368" t="n"/>
      <c r="CA579" s="368" t="n"/>
      <c r="CB579" s="368" t="n"/>
      <c r="CC579" s="368" t="n"/>
      <c r="CD579" s="368" t="n"/>
      <c r="CE579" s="368" t="n"/>
      <c r="CF579" s="368" t="n"/>
      <c r="CG579" s="368" t="n"/>
      <c r="CH579" s="368" t="n"/>
      <c r="CI579" s="368" t="n"/>
      <c r="CJ579" s="368" t="n"/>
      <c r="CK579" s="368" t="n"/>
      <c r="CL579" s="368" t="n"/>
      <c r="CM579" s="368" t="n"/>
      <c r="CN579" s="368" t="n"/>
      <c r="CO579" s="368" t="n"/>
      <c r="CP579" s="368" t="n"/>
      <c r="CQ579" s="368" t="n"/>
      <c r="CR579" s="368" t="n"/>
      <c r="CS579" s="368" t="n"/>
      <c r="CT579" s="368" t="n"/>
      <c r="CU579" s="368" t="n"/>
      <c r="CV579" s="368" t="n"/>
      <c r="CW579" s="368" t="n"/>
      <c r="CX579" s="368" t="n"/>
      <c r="CY579" s="368" t="n"/>
      <c r="CZ579" s="368" t="n"/>
      <c r="DA579" s="368" t="n"/>
      <c r="DB579" s="368" t="n"/>
      <c r="DC579" s="368" t="n"/>
      <c r="DD579" s="368" t="n"/>
    </row>
    <row r="580">
      <c r="A580" s="368" t="n"/>
      <c r="B580" s="368" t="n"/>
      <c r="C580" s="368" t="n"/>
      <c r="D580" s="368" t="n"/>
      <c r="E580" s="368" t="n"/>
      <c r="F580" s="368" t="n"/>
      <c r="G580" s="318" t="n"/>
      <c r="H580" s="368" t="n"/>
      <c r="I580" s="368" t="n"/>
      <c r="J580" s="368" t="n"/>
      <c r="K580" s="368" t="n"/>
      <c r="L580" s="368" t="n"/>
      <c r="M580" s="368" t="n"/>
      <c r="N580" s="368" t="n"/>
      <c r="O580" s="368" t="n"/>
      <c r="P580" s="368" t="n"/>
      <c r="Q580" s="368" t="n"/>
      <c r="R580" s="368" t="n"/>
      <c r="S580" s="368" t="n"/>
      <c r="T580" s="368" t="n"/>
      <c r="U580" s="368" t="n"/>
      <c r="V580" s="368" t="n"/>
      <c r="W580" s="368" t="n"/>
      <c r="X580" s="368" t="n"/>
      <c r="Y580" s="368" t="n"/>
      <c r="Z580" s="368" t="n"/>
      <c r="AA580" s="368" t="n"/>
      <c r="AB580" s="368" t="n"/>
      <c r="AC580" s="368" t="n"/>
      <c r="AD580" s="368" t="n"/>
      <c r="AE580" s="368" t="n"/>
      <c r="AF580" s="368" t="n"/>
      <c r="AG580" s="368" t="n"/>
      <c r="AH580" s="368" t="n"/>
      <c r="AI580" s="368" t="n"/>
      <c r="AJ580" s="368" t="n"/>
      <c r="AK580" s="368" t="n"/>
      <c r="AL580" s="368" t="n"/>
      <c r="AM580" s="368" t="n"/>
      <c r="AN580" s="368" t="n"/>
      <c r="AO580" s="368" t="n"/>
      <c r="AP580" s="319" t="n"/>
      <c r="AQ580" s="368" t="n"/>
      <c r="AR580" s="368" t="n"/>
      <c r="AS580" s="368" t="n"/>
      <c r="AT580" s="368" t="n"/>
      <c r="AU580" s="368" t="n"/>
      <c r="AV580" s="368" t="n"/>
      <c r="AW580" s="368" t="n"/>
      <c r="AX580" s="368" t="n"/>
      <c r="AY580" s="368" t="n"/>
      <c r="AZ580" s="368" t="n"/>
      <c r="BA580" s="368" t="n"/>
      <c r="BB580" s="368" t="n"/>
      <c r="BC580" s="368" t="n"/>
      <c r="BD580" s="368" t="n"/>
      <c r="BE580" s="368" t="n"/>
      <c r="BF580" s="368" t="n"/>
      <c r="BG580" s="368" t="n"/>
      <c r="BH580" s="368" t="n"/>
      <c r="BI580" s="368" t="n"/>
      <c r="BJ580" s="368" t="n"/>
      <c r="BK580" s="368" t="n"/>
      <c r="BL580" s="368" t="n"/>
      <c r="BM580" s="368" t="n"/>
      <c r="BN580" s="368" t="n"/>
      <c r="BO580" s="368" t="n"/>
      <c r="BP580" s="368" t="n"/>
      <c r="BQ580" s="320" t="n"/>
      <c r="BR580" s="368" t="n"/>
      <c r="BS580" s="368" t="n"/>
      <c r="BT580" s="368" t="n"/>
      <c r="BU580" s="368" t="n"/>
      <c r="BV580" s="368" t="n"/>
      <c r="BW580" s="368" t="n"/>
      <c r="BX580" s="368" t="n"/>
      <c r="BY580" s="368" t="n"/>
      <c r="BZ580" s="368" t="n"/>
      <c r="CA580" s="368" t="n"/>
      <c r="CB580" s="368" t="n"/>
      <c r="CC580" s="368" t="n"/>
      <c r="CD580" s="368" t="n"/>
      <c r="CE580" s="368" t="n"/>
      <c r="CF580" s="368" t="n"/>
      <c r="CG580" s="368" t="n"/>
      <c r="CH580" s="368" t="n"/>
      <c r="CI580" s="368" t="n"/>
      <c r="CJ580" s="368" t="n"/>
      <c r="CK580" s="368" t="n"/>
      <c r="CL580" s="368" t="n"/>
      <c r="CM580" s="368" t="n"/>
      <c r="CN580" s="368" t="n"/>
      <c r="CO580" s="368" t="n"/>
      <c r="CP580" s="368" t="n"/>
      <c r="CQ580" s="368" t="n"/>
      <c r="CR580" s="368" t="n"/>
      <c r="CS580" s="368" t="n"/>
      <c r="CT580" s="368" t="n"/>
      <c r="CU580" s="368" t="n"/>
      <c r="CV580" s="368" t="n"/>
      <c r="CW580" s="368" t="n"/>
      <c r="CX580" s="368" t="n"/>
      <c r="CY580" s="368" t="n"/>
      <c r="CZ580" s="368" t="n"/>
      <c r="DA580" s="368" t="n"/>
      <c r="DB580" s="368" t="n"/>
      <c r="DC580" s="368" t="n"/>
      <c r="DD580" s="368" t="n"/>
    </row>
    <row r="581">
      <c r="A581" s="368" t="n"/>
      <c r="B581" s="368" t="n"/>
      <c r="C581" s="368" t="n"/>
      <c r="D581" s="368" t="n"/>
      <c r="E581" s="368" t="n"/>
      <c r="F581" s="368" t="n"/>
      <c r="G581" s="318" t="n"/>
      <c r="H581" s="368" t="n"/>
      <c r="I581" s="368" t="n"/>
      <c r="J581" s="368" t="n"/>
      <c r="K581" s="368" t="n"/>
      <c r="L581" s="368" t="n"/>
      <c r="M581" s="368" t="n"/>
      <c r="N581" s="368" t="n"/>
      <c r="O581" s="368" t="n"/>
      <c r="P581" s="368" t="n"/>
      <c r="Q581" s="368" t="n"/>
      <c r="R581" s="368" t="n"/>
      <c r="S581" s="368" t="n"/>
      <c r="T581" s="368" t="n"/>
      <c r="U581" s="368" t="n"/>
      <c r="V581" s="368" t="n"/>
      <c r="W581" s="368" t="n"/>
      <c r="X581" s="368" t="n"/>
      <c r="Y581" s="368" t="n"/>
      <c r="Z581" s="368" t="n"/>
      <c r="AA581" s="368" t="n"/>
      <c r="AB581" s="368" t="n"/>
      <c r="AC581" s="368" t="n"/>
      <c r="AD581" s="368" t="n"/>
      <c r="AE581" s="368" t="n"/>
      <c r="AF581" s="368" t="n"/>
      <c r="AG581" s="368" t="n"/>
      <c r="AH581" s="368" t="n"/>
      <c r="AI581" s="368" t="n"/>
      <c r="AJ581" s="368" t="n"/>
      <c r="AK581" s="368" t="n"/>
      <c r="AL581" s="368" t="n"/>
      <c r="AM581" s="368" t="n"/>
      <c r="AN581" s="368" t="n"/>
      <c r="AO581" s="368" t="n"/>
      <c r="AP581" s="319" t="n"/>
      <c r="AQ581" s="368" t="n"/>
      <c r="AR581" s="368" t="n"/>
      <c r="AS581" s="368" t="n"/>
      <c r="AT581" s="368" t="n"/>
      <c r="AU581" s="368" t="n"/>
      <c r="AV581" s="368" t="n"/>
      <c r="AW581" s="368" t="n"/>
      <c r="AX581" s="368" t="n"/>
      <c r="AY581" s="368" t="n"/>
      <c r="AZ581" s="368" t="n"/>
      <c r="BA581" s="368" t="n"/>
      <c r="BB581" s="368" t="n"/>
      <c r="BC581" s="368" t="n"/>
      <c r="BD581" s="368" t="n"/>
      <c r="BE581" s="368" t="n"/>
      <c r="BF581" s="368" t="n"/>
      <c r="BG581" s="368" t="n"/>
      <c r="BH581" s="368" t="n"/>
      <c r="BI581" s="368" t="n"/>
      <c r="BJ581" s="368" t="n"/>
      <c r="BK581" s="368" t="n"/>
      <c r="BL581" s="368" t="n"/>
      <c r="BM581" s="368" t="n"/>
      <c r="BN581" s="368" t="n"/>
      <c r="BO581" s="368" t="n"/>
      <c r="BP581" s="368" t="n"/>
      <c r="BQ581" s="320" t="n"/>
      <c r="BR581" s="368" t="n"/>
      <c r="BS581" s="368" t="n"/>
      <c r="BT581" s="368" t="n"/>
      <c r="BU581" s="368" t="n"/>
      <c r="BV581" s="368" t="n"/>
      <c r="BW581" s="368" t="n"/>
      <c r="BX581" s="368" t="n"/>
      <c r="BY581" s="368" t="n"/>
      <c r="BZ581" s="368" t="n"/>
      <c r="CA581" s="368" t="n"/>
      <c r="CB581" s="368" t="n"/>
      <c r="CC581" s="368" t="n"/>
      <c r="CD581" s="368" t="n"/>
      <c r="CE581" s="368" t="n"/>
      <c r="CF581" s="368" t="n"/>
      <c r="CG581" s="368" t="n"/>
      <c r="CH581" s="368" t="n"/>
      <c r="CI581" s="368" t="n"/>
      <c r="CJ581" s="368" t="n"/>
      <c r="CK581" s="368" t="n"/>
      <c r="CL581" s="368" t="n"/>
      <c r="CM581" s="368" t="n"/>
      <c r="CN581" s="368" t="n"/>
      <c r="CO581" s="368" t="n"/>
      <c r="CP581" s="368" t="n"/>
      <c r="CQ581" s="368" t="n"/>
      <c r="CR581" s="368" t="n"/>
      <c r="CS581" s="368" t="n"/>
      <c r="CT581" s="368" t="n"/>
      <c r="CU581" s="368" t="n"/>
      <c r="CV581" s="368" t="n"/>
      <c r="CW581" s="368" t="n"/>
      <c r="CX581" s="368" t="n"/>
      <c r="CY581" s="368" t="n"/>
      <c r="CZ581" s="368" t="n"/>
      <c r="DA581" s="368" t="n"/>
      <c r="DB581" s="368" t="n"/>
      <c r="DC581" s="368" t="n"/>
      <c r="DD581" s="368" t="n"/>
    </row>
    <row r="582">
      <c r="A582" s="368" t="n"/>
      <c r="B582" s="368" t="n"/>
      <c r="C582" s="368" t="n"/>
      <c r="D582" s="368" t="n"/>
      <c r="E582" s="368" t="n"/>
      <c r="F582" s="368" t="n"/>
      <c r="G582" s="318" t="n"/>
      <c r="H582" s="368" t="n"/>
      <c r="I582" s="368" t="n"/>
      <c r="J582" s="368" t="n"/>
      <c r="K582" s="368" t="n"/>
      <c r="L582" s="368" t="n"/>
      <c r="M582" s="368" t="n"/>
      <c r="N582" s="368" t="n"/>
      <c r="O582" s="368" t="n"/>
      <c r="P582" s="368" t="n"/>
      <c r="Q582" s="368" t="n"/>
      <c r="R582" s="368" t="n"/>
      <c r="S582" s="368" t="n"/>
      <c r="T582" s="368" t="n"/>
      <c r="U582" s="368" t="n"/>
      <c r="V582" s="368" t="n"/>
      <c r="W582" s="368" t="n"/>
      <c r="X582" s="368" t="n"/>
      <c r="Y582" s="368" t="n"/>
      <c r="Z582" s="368" t="n"/>
      <c r="AA582" s="368" t="n"/>
      <c r="AB582" s="368" t="n"/>
      <c r="AC582" s="368" t="n"/>
      <c r="AD582" s="368" t="n"/>
      <c r="AE582" s="368" t="n"/>
      <c r="AF582" s="368" t="n"/>
      <c r="AG582" s="368" t="n"/>
      <c r="AH582" s="368" t="n"/>
      <c r="AI582" s="368" t="n"/>
      <c r="AJ582" s="368" t="n"/>
      <c r="AK582" s="368" t="n"/>
      <c r="AL582" s="368" t="n"/>
      <c r="AM582" s="368" t="n"/>
      <c r="AN582" s="368" t="n"/>
      <c r="AO582" s="368" t="n"/>
      <c r="AP582" s="319" t="n"/>
      <c r="AQ582" s="368" t="n"/>
      <c r="AR582" s="368" t="n"/>
      <c r="AS582" s="368" t="n"/>
      <c r="AT582" s="368" t="n"/>
      <c r="AU582" s="368" t="n"/>
      <c r="AV582" s="368" t="n"/>
      <c r="AW582" s="368" t="n"/>
      <c r="AX582" s="368" t="n"/>
      <c r="AY582" s="368" t="n"/>
      <c r="AZ582" s="368" t="n"/>
      <c r="BA582" s="368" t="n"/>
      <c r="BB582" s="368" t="n"/>
      <c r="BC582" s="368" t="n"/>
      <c r="BD582" s="368" t="n"/>
      <c r="BE582" s="368" t="n"/>
      <c r="BF582" s="368" t="n"/>
      <c r="BG582" s="368" t="n"/>
      <c r="BH582" s="368" t="n"/>
      <c r="BI582" s="368" t="n"/>
      <c r="BJ582" s="368" t="n"/>
      <c r="BK582" s="368" t="n"/>
      <c r="BL582" s="368" t="n"/>
      <c r="BM582" s="368" t="n"/>
      <c r="BN582" s="368" t="n"/>
      <c r="BO582" s="368" t="n"/>
      <c r="BP582" s="368" t="n"/>
      <c r="BQ582" s="320" t="n"/>
      <c r="BR582" s="368" t="n"/>
      <c r="BS582" s="368" t="n"/>
      <c r="BT582" s="368" t="n"/>
      <c r="BU582" s="368" t="n"/>
      <c r="BV582" s="368" t="n"/>
      <c r="BW582" s="368" t="n"/>
      <c r="BX582" s="368" t="n"/>
      <c r="BY582" s="368" t="n"/>
      <c r="BZ582" s="368" t="n"/>
      <c r="CA582" s="368" t="n"/>
      <c r="CB582" s="368" t="n"/>
      <c r="CC582" s="368" t="n"/>
      <c r="CD582" s="368" t="n"/>
      <c r="CE582" s="368" t="n"/>
      <c r="CF582" s="368" t="n"/>
      <c r="CG582" s="368" t="n"/>
      <c r="CH582" s="368" t="n"/>
      <c r="CI582" s="368" t="n"/>
      <c r="CJ582" s="368" t="n"/>
      <c r="CK582" s="368" t="n"/>
      <c r="CL582" s="368" t="n"/>
      <c r="CM582" s="368" t="n"/>
      <c r="CN582" s="368" t="n"/>
      <c r="CO582" s="368" t="n"/>
      <c r="CP582" s="368" t="n"/>
      <c r="CQ582" s="368" t="n"/>
      <c r="CR582" s="368" t="n"/>
      <c r="CS582" s="368" t="n"/>
      <c r="CT582" s="368" t="n"/>
      <c r="CU582" s="368" t="n"/>
      <c r="CV582" s="368" t="n"/>
      <c r="CW582" s="368" t="n"/>
      <c r="CX582" s="368" t="n"/>
      <c r="CY582" s="368" t="n"/>
      <c r="CZ582" s="368" t="n"/>
      <c r="DA582" s="368" t="n"/>
      <c r="DB582" s="368" t="n"/>
      <c r="DC582" s="368" t="n"/>
      <c r="DD582" s="368" t="n"/>
    </row>
    <row r="583">
      <c r="A583" s="368" t="n"/>
      <c r="B583" s="368" t="n"/>
      <c r="C583" s="368" t="n"/>
      <c r="D583" s="368" t="n"/>
      <c r="E583" s="368" t="n"/>
      <c r="F583" s="368" t="n"/>
      <c r="G583" s="318" t="n"/>
      <c r="H583" s="368" t="n"/>
      <c r="I583" s="368" t="n"/>
      <c r="J583" s="368" t="n"/>
      <c r="K583" s="368" t="n"/>
      <c r="L583" s="368" t="n"/>
      <c r="M583" s="368" t="n"/>
      <c r="N583" s="368" t="n"/>
      <c r="O583" s="368" t="n"/>
      <c r="P583" s="368" t="n"/>
      <c r="Q583" s="368" t="n"/>
      <c r="R583" s="368" t="n"/>
      <c r="S583" s="368" t="n"/>
      <c r="T583" s="368" t="n"/>
      <c r="U583" s="368" t="n"/>
      <c r="V583" s="368" t="n"/>
      <c r="W583" s="368" t="n"/>
      <c r="X583" s="368" t="n"/>
      <c r="Y583" s="368" t="n"/>
      <c r="Z583" s="368" t="n"/>
      <c r="AA583" s="368" t="n"/>
      <c r="AB583" s="368" t="n"/>
      <c r="AC583" s="368" t="n"/>
      <c r="AD583" s="368" t="n"/>
      <c r="AE583" s="368" t="n"/>
      <c r="AF583" s="368" t="n"/>
      <c r="AG583" s="368" t="n"/>
      <c r="AH583" s="368" t="n"/>
      <c r="AI583" s="368" t="n"/>
      <c r="AJ583" s="368" t="n"/>
      <c r="AK583" s="368" t="n"/>
      <c r="AL583" s="368" t="n"/>
      <c r="AM583" s="368" t="n"/>
      <c r="AN583" s="368" t="n"/>
      <c r="AO583" s="368" t="n"/>
      <c r="AP583" s="319" t="n"/>
      <c r="AQ583" s="368" t="n"/>
      <c r="AR583" s="368" t="n"/>
      <c r="AS583" s="368" t="n"/>
      <c r="AT583" s="368" t="n"/>
      <c r="AU583" s="368" t="n"/>
      <c r="AV583" s="368" t="n"/>
      <c r="AW583" s="368" t="n"/>
      <c r="AX583" s="368" t="n"/>
      <c r="AY583" s="368" t="n"/>
      <c r="AZ583" s="368" t="n"/>
      <c r="BA583" s="368" t="n"/>
      <c r="BB583" s="368" t="n"/>
      <c r="BC583" s="368" t="n"/>
      <c r="BD583" s="368" t="n"/>
      <c r="BE583" s="368" t="n"/>
      <c r="BF583" s="368" t="n"/>
      <c r="BG583" s="368" t="n"/>
      <c r="BH583" s="368" t="n"/>
      <c r="BI583" s="368" t="n"/>
      <c r="BJ583" s="368" t="n"/>
      <c r="BK583" s="368" t="n"/>
      <c r="BL583" s="368" t="n"/>
      <c r="BM583" s="368" t="n"/>
      <c r="BN583" s="368" t="n"/>
      <c r="BO583" s="368" t="n"/>
      <c r="BP583" s="368" t="n"/>
      <c r="BQ583" s="320" t="n"/>
      <c r="BR583" s="368" t="n"/>
      <c r="BS583" s="368" t="n"/>
      <c r="BT583" s="368" t="n"/>
      <c r="BU583" s="368" t="n"/>
      <c r="BV583" s="368" t="n"/>
      <c r="BW583" s="368" t="n"/>
      <c r="BX583" s="368" t="n"/>
      <c r="BY583" s="368" t="n"/>
      <c r="BZ583" s="368" t="n"/>
      <c r="CA583" s="368" t="n"/>
      <c r="CB583" s="368" t="n"/>
      <c r="CC583" s="368" t="n"/>
      <c r="CD583" s="368" t="n"/>
      <c r="CE583" s="368" t="n"/>
      <c r="CF583" s="368" t="n"/>
      <c r="CG583" s="368" t="n"/>
      <c r="CH583" s="368" t="n"/>
      <c r="CI583" s="368" t="n"/>
      <c r="CJ583" s="368" t="n"/>
      <c r="CK583" s="368" t="n"/>
      <c r="CL583" s="368" t="n"/>
      <c r="CM583" s="368" t="n"/>
      <c r="CN583" s="368" t="n"/>
      <c r="CO583" s="368" t="n"/>
      <c r="CP583" s="368" t="n"/>
      <c r="CQ583" s="368" t="n"/>
      <c r="CR583" s="368" t="n"/>
      <c r="CS583" s="368" t="n"/>
      <c r="CT583" s="368" t="n"/>
      <c r="CU583" s="368" t="n"/>
      <c r="CV583" s="368" t="n"/>
      <c r="CW583" s="368" t="n"/>
      <c r="CX583" s="368" t="n"/>
      <c r="CY583" s="368" t="n"/>
      <c r="CZ583" s="368" t="n"/>
      <c r="DA583" s="368" t="n"/>
      <c r="DB583" s="368" t="n"/>
      <c r="DC583" s="368" t="n"/>
      <c r="DD583" s="368" t="n"/>
    </row>
    <row r="584">
      <c r="A584" s="368" t="n"/>
      <c r="B584" s="368" t="n"/>
      <c r="C584" s="368" t="n"/>
      <c r="D584" s="368" t="n"/>
      <c r="E584" s="368" t="n"/>
      <c r="F584" s="368" t="n"/>
      <c r="G584" s="318" t="n"/>
      <c r="H584" s="368" t="n"/>
      <c r="I584" s="368" t="n"/>
      <c r="J584" s="368" t="n"/>
      <c r="K584" s="368" t="n"/>
      <c r="L584" s="368" t="n"/>
      <c r="M584" s="368" t="n"/>
      <c r="N584" s="368" t="n"/>
      <c r="O584" s="368" t="n"/>
      <c r="P584" s="368" t="n"/>
      <c r="Q584" s="368" t="n"/>
      <c r="R584" s="368" t="n"/>
      <c r="S584" s="368" t="n"/>
      <c r="T584" s="368" t="n"/>
      <c r="U584" s="368" t="n"/>
      <c r="V584" s="368" t="n"/>
      <c r="W584" s="368" t="n"/>
      <c r="X584" s="368" t="n"/>
      <c r="Y584" s="368" t="n"/>
      <c r="Z584" s="368" t="n"/>
      <c r="AA584" s="368" t="n"/>
      <c r="AB584" s="368" t="n"/>
      <c r="AC584" s="368" t="n"/>
      <c r="AD584" s="368" t="n"/>
      <c r="AE584" s="368" t="n"/>
      <c r="AF584" s="368" t="n"/>
      <c r="AG584" s="368" t="n"/>
      <c r="AH584" s="368" t="n"/>
      <c r="AI584" s="368" t="n"/>
      <c r="AJ584" s="368" t="n"/>
      <c r="AK584" s="368" t="n"/>
      <c r="AL584" s="368" t="n"/>
      <c r="AM584" s="368" t="n"/>
      <c r="AN584" s="368" t="n"/>
      <c r="AO584" s="368" t="n"/>
      <c r="AP584" s="319" t="n"/>
      <c r="AQ584" s="368" t="n"/>
      <c r="AR584" s="368" t="n"/>
      <c r="AS584" s="368" t="n"/>
      <c r="AT584" s="368" t="n"/>
      <c r="AU584" s="368" t="n"/>
      <c r="AV584" s="368" t="n"/>
      <c r="AW584" s="368" t="n"/>
      <c r="AX584" s="368" t="n"/>
      <c r="AY584" s="368" t="n"/>
      <c r="AZ584" s="368" t="n"/>
      <c r="BA584" s="368" t="n"/>
      <c r="BB584" s="368" t="n"/>
      <c r="BC584" s="368" t="n"/>
      <c r="BD584" s="368" t="n"/>
      <c r="BE584" s="368" t="n"/>
      <c r="BF584" s="368" t="n"/>
      <c r="BG584" s="368" t="n"/>
      <c r="BH584" s="368" t="n"/>
      <c r="BI584" s="368" t="n"/>
      <c r="BJ584" s="368" t="n"/>
      <c r="BK584" s="368" t="n"/>
      <c r="BL584" s="368" t="n"/>
      <c r="BM584" s="368" t="n"/>
      <c r="BN584" s="368" t="n"/>
      <c r="BO584" s="368" t="n"/>
      <c r="BP584" s="368" t="n"/>
      <c r="BQ584" s="320" t="n"/>
      <c r="BR584" s="368" t="n"/>
      <c r="BS584" s="368" t="n"/>
      <c r="BT584" s="368" t="n"/>
      <c r="BU584" s="368" t="n"/>
      <c r="BV584" s="368" t="n"/>
      <c r="BW584" s="368" t="n"/>
      <c r="BX584" s="368" t="n"/>
      <c r="BY584" s="368" t="n"/>
      <c r="BZ584" s="368" t="n"/>
      <c r="CA584" s="368" t="n"/>
      <c r="CB584" s="368" t="n"/>
      <c r="CC584" s="368" t="n"/>
      <c r="CD584" s="368" t="n"/>
      <c r="CE584" s="368" t="n"/>
      <c r="CF584" s="368" t="n"/>
      <c r="CG584" s="368" t="n"/>
      <c r="CH584" s="368" t="n"/>
      <c r="CI584" s="368" t="n"/>
      <c r="CJ584" s="368" t="n"/>
      <c r="CK584" s="368" t="n"/>
      <c r="CL584" s="368" t="n"/>
      <c r="CM584" s="368" t="n"/>
      <c r="CN584" s="368" t="n"/>
      <c r="CO584" s="368" t="n"/>
      <c r="CP584" s="368" t="n"/>
      <c r="CQ584" s="368" t="n"/>
      <c r="CR584" s="368" t="n"/>
      <c r="CS584" s="368" t="n"/>
      <c r="CT584" s="368" t="n"/>
      <c r="CU584" s="368" t="n"/>
      <c r="CV584" s="368" t="n"/>
      <c r="CW584" s="368" t="n"/>
      <c r="CX584" s="368" t="n"/>
      <c r="CY584" s="368" t="n"/>
      <c r="CZ584" s="368" t="n"/>
      <c r="DA584" s="368" t="n"/>
      <c r="DB584" s="368" t="n"/>
      <c r="DC584" s="368" t="n"/>
      <c r="DD584" s="368" t="n"/>
    </row>
    <row r="585">
      <c r="A585" s="368" t="n"/>
      <c r="B585" s="368" t="n"/>
      <c r="C585" s="368" t="n"/>
      <c r="D585" s="368" t="n"/>
      <c r="E585" s="368" t="n"/>
      <c r="F585" s="368" t="n"/>
      <c r="G585" s="318" t="n"/>
      <c r="H585" s="368" t="n"/>
      <c r="I585" s="368" t="n"/>
      <c r="J585" s="368" t="n"/>
      <c r="K585" s="368" t="n"/>
      <c r="L585" s="368" t="n"/>
      <c r="M585" s="368" t="n"/>
      <c r="N585" s="368" t="n"/>
      <c r="O585" s="368" t="n"/>
      <c r="P585" s="368" t="n"/>
      <c r="Q585" s="368" t="n"/>
      <c r="R585" s="368" t="n"/>
      <c r="S585" s="368" t="n"/>
      <c r="T585" s="368" t="n"/>
      <c r="U585" s="368" t="n"/>
      <c r="V585" s="368" t="n"/>
      <c r="W585" s="368" t="n"/>
      <c r="X585" s="368" t="n"/>
      <c r="Y585" s="368" t="n"/>
      <c r="Z585" s="368" t="n"/>
      <c r="AA585" s="368" t="n"/>
      <c r="AB585" s="368" t="n"/>
      <c r="AC585" s="368" t="n"/>
      <c r="AD585" s="368" t="n"/>
      <c r="AE585" s="368" t="n"/>
      <c r="AF585" s="368" t="n"/>
      <c r="AG585" s="368" t="n"/>
      <c r="AH585" s="368" t="n"/>
      <c r="AI585" s="368" t="n"/>
      <c r="AJ585" s="368" t="n"/>
      <c r="AK585" s="368" t="n"/>
      <c r="AL585" s="368" t="n"/>
      <c r="AM585" s="368" t="n"/>
      <c r="AN585" s="368" t="n"/>
      <c r="AO585" s="368" t="n"/>
      <c r="AP585" s="319" t="n"/>
      <c r="AQ585" s="368" t="n"/>
      <c r="AR585" s="368" t="n"/>
      <c r="AS585" s="368" t="n"/>
      <c r="AT585" s="368" t="n"/>
      <c r="AU585" s="368" t="n"/>
      <c r="AV585" s="368" t="n"/>
      <c r="AW585" s="368" t="n"/>
      <c r="AX585" s="368" t="n"/>
      <c r="AY585" s="368" t="n"/>
      <c r="AZ585" s="368" t="n"/>
      <c r="BA585" s="368" t="n"/>
      <c r="BB585" s="368" t="n"/>
      <c r="BC585" s="368" t="n"/>
      <c r="BD585" s="368" t="n"/>
      <c r="BE585" s="368" t="n"/>
      <c r="BF585" s="368" t="n"/>
      <c r="BG585" s="368" t="n"/>
      <c r="BH585" s="368" t="n"/>
      <c r="BI585" s="368" t="n"/>
      <c r="BJ585" s="368" t="n"/>
      <c r="BK585" s="368" t="n"/>
      <c r="BL585" s="368" t="n"/>
      <c r="BM585" s="368" t="n"/>
      <c r="BN585" s="368" t="n"/>
      <c r="BO585" s="368" t="n"/>
      <c r="BP585" s="368" t="n"/>
      <c r="BQ585" s="320" t="n"/>
      <c r="BR585" s="368" t="n"/>
      <c r="BS585" s="368" t="n"/>
      <c r="BT585" s="368" t="n"/>
      <c r="BU585" s="368" t="n"/>
      <c r="BV585" s="368" t="n"/>
      <c r="BW585" s="368" t="n"/>
      <c r="BX585" s="368" t="n"/>
      <c r="BY585" s="368" t="n"/>
      <c r="BZ585" s="368" t="n"/>
      <c r="CA585" s="368" t="n"/>
      <c r="CB585" s="368" t="n"/>
      <c r="CC585" s="368" t="n"/>
      <c r="CD585" s="368" t="n"/>
      <c r="CE585" s="368" t="n"/>
      <c r="CF585" s="368" t="n"/>
      <c r="CG585" s="368" t="n"/>
      <c r="CH585" s="368" t="n"/>
      <c r="CI585" s="368" t="n"/>
      <c r="CJ585" s="368" t="n"/>
      <c r="CK585" s="368" t="n"/>
      <c r="CL585" s="368" t="n"/>
      <c r="CM585" s="368" t="n"/>
      <c r="CN585" s="368" t="n"/>
      <c r="CO585" s="368" t="n"/>
      <c r="CP585" s="368" t="n"/>
      <c r="CQ585" s="368" t="n"/>
      <c r="CR585" s="368" t="n"/>
      <c r="CS585" s="368" t="n"/>
      <c r="CT585" s="368" t="n"/>
      <c r="CU585" s="368" t="n"/>
      <c r="CV585" s="368" t="n"/>
      <c r="CW585" s="368" t="n"/>
      <c r="CX585" s="368" t="n"/>
      <c r="CY585" s="368" t="n"/>
      <c r="CZ585" s="368" t="n"/>
      <c r="DA585" s="368" t="n"/>
      <c r="DB585" s="368" t="n"/>
      <c r="DC585" s="368" t="n"/>
      <c r="DD585" s="368" t="n"/>
    </row>
    <row r="586">
      <c r="A586" s="368" t="n"/>
      <c r="B586" s="368" t="n"/>
      <c r="C586" s="368" t="n"/>
      <c r="D586" s="368" t="n"/>
      <c r="E586" s="368" t="n"/>
      <c r="F586" s="368" t="n"/>
      <c r="G586" s="318" t="n"/>
      <c r="H586" s="368" t="n"/>
      <c r="I586" s="368" t="n"/>
      <c r="J586" s="368" t="n"/>
      <c r="K586" s="368" t="n"/>
      <c r="L586" s="368" t="n"/>
      <c r="M586" s="368" t="n"/>
      <c r="N586" s="368" t="n"/>
      <c r="O586" s="368" t="n"/>
      <c r="P586" s="368" t="n"/>
      <c r="Q586" s="368" t="n"/>
      <c r="R586" s="368" t="n"/>
      <c r="S586" s="368" t="n"/>
      <c r="T586" s="368" t="n"/>
      <c r="U586" s="368" t="n"/>
      <c r="V586" s="368" t="n"/>
      <c r="W586" s="368" t="n"/>
      <c r="X586" s="368" t="n"/>
      <c r="Y586" s="368" t="n"/>
      <c r="Z586" s="368" t="n"/>
      <c r="AA586" s="368" t="n"/>
      <c r="AB586" s="368" t="n"/>
      <c r="AC586" s="368" t="n"/>
      <c r="AD586" s="368" t="n"/>
      <c r="AE586" s="368" t="n"/>
      <c r="AF586" s="368" t="n"/>
      <c r="AG586" s="368" t="n"/>
      <c r="AH586" s="368" t="n"/>
      <c r="AI586" s="368" t="n"/>
      <c r="AJ586" s="368" t="n"/>
      <c r="AK586" s="368" t="n"/>
      <c r="AL586" s="368" t="n"/>
      <c r="AM586" s="368" t="n"/>
      <c r="AN586" s="368" t="n"/>
      <c r="AO586" s="368" t="n"/>
      <c r="AP586" s="319" t="n"/>
      <c r="AQ586" s="368" t="n"/>
      <c r="AR586" s="368" t="n"/>
      <c r="AS586" s="368" t="n"/>
      <c r="AT586" s="368" t="n"/>
      <c r="AU586" s="368" t="n"/>
      <c r="AV586" s="368" t="n"/>
      <c r="AW586" s="368" t="n"/>
      <c r="AX586" s="368" t="n"/>
      <c r="AY586" s="368" t="n"/>
      <c r="AZ586" s="368" t="n"/>
      <c r="BA586" s="368" t="n"/>
      <c r="BB586" s="368" t="n"/>
      <c r="BC586" s="368" t="n"/>
      <c r="BD586" s="368" t="n"/>
      <c r="BE586" s="368" t="n"/>
      <c r="BF586" s="368" t="n"/>
      <c r="BG586" s="368" t="n"/>
      <c r="BH586" s="368" t="n"/>
      <c r="BI586" s="368" t="n"/>
      <c r="BJ586" s="368" t="n"/>
      <c r="BK586" s="368" t="n"/>
      <c r="BL586" s="368" t="n"/>
      <c r="BM586" s="368" t="n"/>
      <c r="BN586" s="368" t="n"/>
      <c r="BO586" s="368" t="n"/>
      <c r="BP586" s="368" t="n"/>
      <c r="BQ586" s="320" t="n"/>
      <c r="BR586" s="368" t="n"/>
      <c r="BS586" s="368" t="n"/>
      <c r="BT586" s="368" t="n"/>
      <c r="BU586" s="368" t="n"/>
      <c r="BV586" s="368" t="n"/>
      <c r="BW586" s="368" t="n"/>
      <c r="BX586" s="368" t="n"/>
      <c r="BY586" s="368" t="n"/>
      <c r="BZ586" s="368" t="n"/>
      <c r="CA586" s="368" t="n"/>
      <c r="CB586" s="368" t="n"/>
      <c r="CC586" s="368" t="n"/>
      <c r="CD586" s="368" t="n"/>
      <c r="CE586" s="368" t="n"/>
      <c r="CF586" s="368" t="n"/>
      <c r="CG586" s="368" t="n"/>
      <c r="CH586" s="368" t="n"/>
      <c r="CI586" s="368" t="n"/>
      <c r="CJ586" s="368" t="n"/>
      <c r="CK586" s="368" t="n"/>
      <c r="CL586" s="368" t="n"/>
      <c r="CM586" s="368" t="n"/>
      <c r="CN586" s="368" t="n"/>
      <c r="CO586" s="368" t="n"/>
      <c r="CP586" s="368" t="n"/>
      <c r="CQ586" s="368" t="n"/>
      <c r="CR586" s="368" t="n"/>
      <c r="CS586" s="368" t="n"/>
      <c r="CT586" s="368" t="n"/>
      <c r="CU586" s="368" t="n"/>
      <c r="CV586" s="368" t="n"/>
      <c r="CW586" s="368" t="n"/>
      <c r="CX586" s="368" t="n"/>
      <c r="CY586" s="368" t="n"/>
      <c r="CZ586" s="368" t="n"/>
      <c r="DA586" s="368" t="n"/>
      <c r="DB586" s="368" t="n"/>
      <c r="DC586" s="368" t="n"/>
      <c r="DD586" s="368" t="n"/>
    </row>
    <row r="587">
      <c r="A587" s="368" t="n"/>
      <c r="B587" s="368" t="n"/>
      <c r="C587" s="368" t="n"/>
      <c r="D587" s="368" t="n"/>
      <c r="E587" s="368" t="n"/>
      <c r="F587" s="368" t="n"/>
      <c r="G587" s="318" t="n"/>
      <c r="H587" s="368" t="n"/>
      <c r="I587" s="368" t="n"/>
      <c r="J587" s="368" t="n"/>
      <c r="K587" s="368" t="n"/>
      <c r="L587" s="368" t="n"/>
      <c r="M587" s="368" t="n"/>
      <c r="N587" s="368" t="n"/>
      <c r="O587" s="368" t="n"/>
      <c r="P587" s="368" t="n"/>
      <c r="Q587" s="368" t="n"/>
      <c r="R587" s="368" t="n"/>
      <c r="S587" s="368" t="n"/>
      <c r="T587" s="368" t="n"/>
      <c r="U587" s="368" t="n"/>
      <c r="V587" s="368" t="n"/>
      <c r="W587" s="368" t="n"/>
      <c r="X587" s="368" t="n"/>
      <c r="Y587" s="368" t="n"/>
      <c r="Z587" s="368" t="n"/>
      <c r="AA587" s="368" t="n"/>
      <c r="AB587" s="368" t="n"/>
      <c r="AC587" s="368" t="n"/>
      <c r="AD587" s="368" t="n"/>
      <c r="AE587" s="368" t="n"/>
      <c r="AF587" s="368" t="n"/>
      <c r="AG587" s="368" t="n"/>
      <c r="AH587" s="368" t="n"/>
      <c r="AI587" s="368" t="n"/>
      <c r="AJ587" s="368" t="n"/>
      <c r="AK587" s="368" t="n"/>
      <c r="AL587" s="368" t="n"/>
      <c r="AM587" s="368" t="n"/>
      <c r="AN587" s="368" t="n"/>
      <c r="AO587" s="368" t="n"/>
      <c r="AP587" s="319" t="n"/>
      <c r="AQ587" s="368" t="n"/>
      <c r="AR587" s="368" t="n"/>
      <c r="AS587" s="368" t="n"/>
      <c r="AT587" s="368" t="n"/>
      <c r="AU587" s="368" t="n"/>
      <c r="AV587" s="368" t="n"/>
      <c r="AW587" s="368" t="n"/>
      <c r="AX587" s="368" t="n"/>
      <c r="AY587" s="368" t="n"/>
      <c r="AZ587" s="368" t="n"/>
      <c r="BA587" s="368" t="n"/>
      <c r="BB587" s="368" t="n"/>
      <c r="BC587" s="368" t="n"/>
      <c r="BD587" s="368" t="n"/>
      <c r="BE587" s="368" t="n"/>
      <c r="BF587" s="368" t="n"/>
      <c r="BG587" s="368" t="n"/>
      <c r="BH587" s="368" t="n"/>
      <c r="BI587" s="368" t="n"/>
      <c r="BJ587" s="368" t="n"/>
      <c r="BK587" s="368" t="n"/>
      <c r="BL587" s="368" t="n"/>
      <c r="BM587" s="368" t="n"/>
      <c r="BN587" s="368" t="n"/>
      <c r="BO587" s="368" t="n"/>
      <c r="BP587" s="368" t="n"/>
      <c r="BQ587" s="320" t="n"/>
      <c r="BR587" s="368" t="n"/>
      <c r="BS587" s="368" t="n"/>
      <c r="BT587" s="368" t="n"/>
      <c r="BU587" s="368" t="n"/>
      <c r="BV587" s="368" t="n"/>
      <c r="BW587" s="368" t="n"/>
      <c r="BX587" s="368" t="n"/>
      <c r="BY587" s="368" t="n"/>
      <c r="BZ587" s="368" t="n"/>
      <c r="CA587" s="368" t="n"/>
      <c r="CB587" s="368" t="n"/>
      <c r="CC587" s="368" t="n"/>
      <c r="CD587" s="368" t="n"/>
      <c r="CE587" s="368" t="n"/>
      <c r="CF587" s="368" t="n"/>
      <c r="CG587" s="368" t="n"/>
      <c r="CH587" s="368" t="n"/>
      <c r="CI587" s="368" t="n"/>
      <c r="CJ587" s="368" t="n"/>
      <c r="CK587" s="368" t="n"/>
      <c r="CL587" s="368" t="n"/>
      <c r="CM587" s="368" t="n"/>
      <c r="CN587" s="368" t="n"/>
      <c r="CO587" s="368" t="n"/>
      <c r="CP587" s="368" t="n"/>
      <c r="CQ587" s="368" t="n"/>
      <c r="CR587" s="368" t="n"/>
      <c r="CS587" s="368" t="n"/>
      <c r="CT587" s="368" t="n"/>
      <c r="CU587" s="368" t="n"/>
      <c r="CV587" s="368" t="n"/>
      <c r="CW587" s="368" t="n"/>
      <c r="CX587" s="368" t="n"/>
      <c r="CY587" s="368" t="n"/>
      <c r="CZ587" s="368" t="n"/>
      <c r="DA587" s="368" t="n"/>
      <c r="DB587" s="368" t="n"/>
      <c r="DC587" s="368" t="n"/>
      <c r="DD587" s="368" t="n"/>
    </row>
    <row r="588">
      <c r="A588" s="368" t="n"/>
      <c r="B588" s="368" t="n"/>
      <c r="C588" s="368" t="n"/>
      <c r="D588" s="368" t="n"/>
      <c r="E588" s="368" t="n"/>
      <c r="F588" s="368" t="n"/>
      <c r="G588" s="318" t="n"/>
      <c r="H588" s="368" t="n"/>
      <c r="I588" s="368" t="n"/>
      <c r="J588" s="368" t="n"/>
      <c r="K588" s="368" t="n"/>
      <c r="L588" s="368" t="n"/>
      <c r="M588" s="368" t="n"/>
      <c r="N588" s="368" t="n"/>
      <c r="O588" s="368" t="n"/>
      <c r="P588" s="368" t="n"/>
      <c r="Q588" s="368" t="n"/>
      <c r="R588" s="368" t="n"/>
      <c r="S588" s="368" t="n"/>
      <c r="T588" s="368" t="n"/>
      <c r="U588" s="368" t="n"/>
      <c r="V588" s="368" t="n"/>
      <c r="W588" s="368" t="n"/>
      <c r="X588" s="368" t="n"/>
      <c r="Y588" s="368" t="n"/>
      <c r="Z588" s="368" t="n"/>
      <c r="AA588" s="368" t="n"/>
      <c r="AB588" s="368" t="n"/>
      <c r="AC588" s="368" t="n"/>
      <c r="AD588" s="368" t="n"/>
      <c r="AE588" s="368" t="n"/>
      <c r="AF588" s="368" t="n"/>
      <c r="AG588" s="368" t="n"/>
      <c r="AH588" s="368" t="n"/>
      <c r="AI588" s="368" t="n"/>
      <c r="AJ588" s="368" t="n"/>
      <c r="AK588" s="368" t="n"/>
      <c r="AL588" s="368" t="n"/>
      <c r="AM588" s="368" t="n"/>
      <c r="AN588" s="368" t="n"/>
      <c r="AO588" s="368" t="n"/>
      <c r="AP588" s="319" t="n"/>
      <c r="AQ588" s="368" t="n"/>
      <c r="AR588" s="368" t="n"/>
      <c r="AS588" s="368" t="n"/>
      <c r="AT588" s="368" t="n"/>
      <c r="AU588" s="368" t="n"/>
      <c r="AV588" s="368" t="n"/>
      <c r="AW588" s="368" t="n"/>
      <c r="AX588" s="368" t="n"/>
      <c r="AY588" s="368" t="n"/>
      <c r="AZ588" s="368" t="n"/>
      <c r="BA588" s="368" t="n"/>
      <c r="BB588" s="368" t="n"/>
      <c r="BC588" s="368" t="n"/>
      <c r="BD588" s="368" t="n"/>
      <c r="BE588" s="368" t="n"/>
      <c r="BF588" s="368" t="n"/>
      <c r="BG588" s="368" t="n"/>
      <c r="BH588" s="368" t="n"/>
      <c r="BI588" s="368" t="n"/>
      <c r="BJ588" s="368" t="n"/>
      <c r="BK588" s="368" t="n"/>
      <c r="BL588" s="368" t="n"/>
      <c r="BM588" s="368" t="n"/>
      <c r="BN588" s="368" t="n"/>
      <c r="BO588" s="368" t="n"/>
      <c r="BP588" s="368" t="n"/>
      <c r="BQ588" s="320" t="n"/>
      <c r="BR588" s="368" t="n"/>
      <c r="BS588" s="368" t="n"/>
      <c r="BT588" s="368" t="n"/>
      <c r="BU588" s="368" t="n"/>
      <c r="BV588" s="368" t="n"/>
      <c r="BW588" s="368" t="n"/>
      <c r="BX588" s="368" t="n"/>
      <c r="BY588" s="368" t="n"/>
      <c r="BZ588" s="368" t="n"/>
      <c r="CA588" s="368" t="n"/>
      <c r="CB588" s="368" t="n"/>
      <c r="CC588" s="368" t="n"/>
      <c r="CD588" s="368" t="n"/>
      <c r="CE588" s="368" t="n"/>
      <c r="CF588" s="368" t="n"/>
      <c r="CG588" s="368" t="n"/>
      <c r="CH588" s="368" t="n"/>
      <c r="CI588" s="368" t="n"/>
      <c r="CJ588" s="368" t="n"/>
      <c r="CK588" s="368" t="n"/>
      <c r="CL588" s="368" t="n"/>
      <c r="CM588" s="368" t="n"/>
      <c r="CN588" s="368" t="n"/>
      <c r="CO588" s="368" t="n"/>
      <c r="CP588" s="368" t="n"/>
      <c r="CQ588" s="368" t="n"/>
      <c r="CR588" s="368" t="n"/>
      <c r="CS588" s="368" t="n"/>
      <c r="CT588" s="368" t="n"/>
      <c r="CU588" s="368" t="n"/>
      <c r="CV588" s="368" t="n"/>
      <c r="CW588" s="368" t="n"/>
      <c r="CX588" s="368" t="n"/>
      <c r="CY588" s="368" t="n"/>
      <c r="CZ588" s="368" t="n"/>
      <c r="DA588" s="368" t="n"/>
      <c r="DB588" s="368" t="n"/>
      <c r="DC588" s="368" t="n"/>
      <c r="DD588" s="368" t="n"/>
    </row>
    <row r="589">
      <c r="A589" s="368" t="n"/>
      <c r="B589" s="368" t="n"/>
      <c r="C589" s="368" t="n"/>
      <c r="D589" s="368" t="n"/>
      <c r="E589" s="368" t="n"/>
      <c r="F589" s="368" t="n"/>
      <c r="G589" s="318" t="n"/>
      <c r="H589" s="368" t="n"/>
      <c r="I589" s="368" t="n"/>
      <c r="J589" s="368" t="n"/>
      <c r="K589" s="368" t="n"/>
      <c r="L589" s="368" t="n"/>
      <c r="M589" s="368" t="n"/>
      <c r="N589" s="368" t="n"/>
      <c r="O589" s="368" t="n"/>
      <c r="P589" s="368" t="n"/>
      <c r="Q589" s="368" t="n"/>
      <c r="R589" s="368" t="n"/>
      <c r="S589" s="368" t="n"/>
      <c r="T589" s="368" t="n"/>
      <c r="U589" s="368" t="n"/>
      <c r="V589" s="368" t="n"/>
      <c r="W589" s="368" t="n"/>
      <c r="X589" s="368" t="n"/>
      <c r="Y589" s="368" t="n"/>
      <c r="Z589" s="368" t="n"/>
      <c r="AA589" s="368" t="n"/>
      <c r="AB589" s="368" t="n"/>
      <c r="AC589" s="368" t="n"/>
      <c r="AD589" s="368" t="n"/>
      <c r="AE589" s="368" t="n"/>
      <c r="AF589" s="368" t="n"/>
      <c r="AG589" s="368" t="n"/>
      <c r="AH589" s="368" t="n"/>
      <c r="AI589" s="368" t="n"/>
      <c r="AJ589" s="368" t="n"/>
      <c r="AK589" s="368" t="n"/>
      <c r="AL589" s="368" t="n"/>
      <c r="AM589" s="368" t="n"/>
      <c r="AN589" s="368" t="n"/>
      <c r="AO589" s="368" t="n"/>
      <c r="AP589" s="319" t="n"/>
      <c r="AQ589" s="368" t="n"/>
      <c r="AR589" s="368" t="n"/>
      <c r="AS589" s="368" t="n"/>
      <c r="AT589" s="368" t="n"/>
      <c r="AU589" s="368" t="n"/>
      <c r="AV589" s="368" t="n"/>
      <c r="AW589" s="368" t="n"/>
      <c r="AX589" s="368" t="n"/>
      <c r="AY589" s="368" t="n"/>
      <c r="AZ589" s="368" t="n"/>
      <c r="BA589" s="368" t="n"/>
      <c r="BB589" s="368" t="n"/>
      <c r="BC589" s="368" t="n"/>
      <c r="BD589" s="368" t="n"/>
      <c r="BE589" s="368" t="n"/>
      <c r="BF589" s="368" t="n"/>
      <c r="BG589" s="368" t="n"/>
      <c r="BH589" s="368" t="n"/>
      <c r="BI589" s="368" t="n"/>
      <c r="BJ589" s="368" t="n"/>
      <c r="BK589" s="368" t="n"/>
      <c r="BL589" s="368" t="n"/>
      <c r="BM589" s="368" t="n"/>
      <c r="BN589" s="368" t="n"/>
      <c r="BO589" s="368" t="n"/>
      <c r="BP589" s="368" t="n"/>
      <c r="BQ589" s="320" t="n"/>
      <c r="BR589" s="368" t="n"/>
      <c r="BS589" s="368" t="n"/>
      <c r="BT589" s="368" t="n"/>
      <c r="BU589" s="368" t="n"/>
      <c r="BV589" s="368" t="n"/>
      <c r="BW589" s="368" t="n"/>
      <c r="BX589" s="368" t="n"/>
      <c r="BY589" s="368" t="n"/>
      <c r="BZ589" s="368" t="n"/>
      <c r="CA589" s="368" t="n"/>
      <c r="CB589" s="368" t="n"/>
      <c r="CC589" s="368" t="n"/>
      <c r="CD589" s="368" t="n"/>
      <c r="CE589" s="368" t="n"/>
      <c r="CF589" s="368" t="n"/>
      <c r="CG589" s="368" t="n"/>
      <c r="CH589" s="368" t="n"/>
      <c r="CI589" s="368" t="n"/>
      <c r="CJ589" s="368" t="n"/>
      <c r="CK589" s="368" t="n"/>
      <c r="CL589" s="368" t="n"/>
      <c r="CM589" s="368" t="n"/>
      <c r="CN589" s="368" t="n"/>
      <c r="CO589" s="368" t="n"/>
      <c r="CP589" s="368" t="n"/>
      <c r="CQ589" s="368" t="n"/>
      <c r="CR589" s="368" t="n"/>
      <c r="CS589" s="368" t="n"/>
      <c r="CT589" s="368" t="n"/>
      <c r="CU589" s="368" t="n"/>
      <c r="CV589" s="368" t="n"/>
      <c r="CW589" s="368" t="n"/>
      <c r="CX589" s="368" t="n"/>
      <c r="CY589" s="368" t="n"/>
      <c r="CZ589" s="368" t="n"/>
      <c r="DA589" s="368" t="n"/>
      <c r="DB589" s="368" t="n"/>
      <c r="DC589" s="368" t="n"/>
      <c r="DD589" s="368" t="n"/>
    </row>
    <row r="590">
      <c r="A590" s="368" t="n"/>
      <c r="B590" s="368" t="n"/>
      <c r="C590" s="368" t="n"/>
      <c r="D590" s="368" t="n"/>
      <c r="E590" s="368" t="n"/>
      <c r="F590" s="368" t="n"/>
      <c r="G590" s="318" t="n"/>
      <c r="H590" s="368" t="n"/>
      <c r="I590" s="368" t="n"/>
      <c r="J590" s="368" t="n"/>
      <c r="K590" s="368" t="n"/>
      <c r="L590" s="368" t="n"/>
      <c r="M590" s="368" t="n"/>
      <c r="N590" s="368" t="n"/>
      <c r="O590" s="368" t="n"/>
      <c r="P590" s="368" t="n"/>
      <c r="Q590" s="368" t="n"/>
      <c r="R590" s="368" t="n"/>
      <c r="S590" s="368" t="n"/>
      <c r="T590" s="368" t="n"/>
      <c r="U590" s="368" t="n"/>
      <c r="V590" s="368" t="n"/>
      <c r="W590" s="368" t="n"/>
      <c r="X590" s="368" t="n"/>
      <c r="Y590" s="368" t="n"/>
      <c r="Z590" s="368" t="n"/>
      <c r="AA590" s="368" t="n"/>
      <c r="AB590" s="368" t="n"/>
      <c r="AC590" s="368" t="n"/>
      <c r="AD590" s="368" t="n"/>
      <c r="AE590" s="368" t="n"/>
      <c r="AF590" s="368" t="n"/>
      <c r="AG590" s="368" t="n"/>
      <c r="AH590" s="368" t="n"/>
      <c r="AI590" s="368" t="n"/>
      <c r="AJ590" s="368" t="n"/>
      <c r="AK590" s="368" t="n"/>
      <c r="AL590" s="368" t="n"/>
      <c r="AM590" s="368" t="n"/>
      <c r="AN590" s="368" t="n"/>
      <c r="AO590" s="368" t="n"/>
      <c r="AP590" s="319" t="n"/>
      <c r="AQ590" s="368" t="n"/>
      <c r="AR590" s="368" t="n"/>
      <c r="AS590" s="368" t="n"/>
      <c r="AT590" s="368" t="n"/>
      <c r="AU590" s="368" t="n"/>
      <c r="AV590" s="368" t="n"/>
      <c r="AW590" s="368" t="n"/>
      <c r="AX590" s="368" t="n"/>
      <c r="AY590" s="368" t="n"/>
      <c r="AZ590" s="368" t="n"/>
      <c r="BA590" s="368" t="n"/>
      <c r="BB590" s="368" t="n"/>
      <c r="BC590" s="368" t="n"/>
      <c r="BD590" s="368" t="n"/>
      <c r="BE590" s="368" t="n"/>
      <c r="BF590" s="368" t="n"/>
      <c r="BG590" s="368" t="n"/>
      <c r="BH590" s="368" t="n"/>
      <c r="BI590" s="368" t="n"/>
      <c r="BJ590" s="368" t="n"/>
      <c r="BK590" s="368" t="n"/>
      <c r="BL590" s="368" t="n"/>
      <c r="BM590" s="368" t="n"/>
      <c r="BN590" s="368" t="n"/>
      <c r="BO590" s="368" t="n"/>
      <c r="BP590" s="368" t="n"/>
      <c r="BQ590" s="320" t="n"/>
      <c r="BR590" s="368" t="n"/>
      <c r="BS590" s="368" t="n"/>
      <c r="BT590" s="368" t="n"/>
      <c r="BU590" s="368" t="n"/>
      <c r="BV590" s="368" t="n"/>
      <c r="BW590" s="368" t="n"/>
      <c r="BX590" s="368" t="n"/>
      <c r="BY590" s="368" t="n"/>
      <c r="BZ590" s="368" t="n"/>
      <c r="CA590" s="368" t="n"/>
      <c r="CB590" s="368" t="n"/>
      <c r="CC590" s="368" t="n"/>
      <c r="CD590" s="368" t="n"/>
      <c r="CE590" s="368" t="n"/>
      <c r="CF590" s="368" t="n"/>
      <c r="CG590" s="368" t="n"/>
      <c r="CH590" s="368" t="n"/>
      <c r="CI590" s="368" t="n"/>
      <c r="CJ590" s="368" t="n"/>
      <c r="CK590" s="368" t="n"/>
      <c r="CL590" s="368" t="n"/>
      <c r="CM590" s="368" t="n"/>
      <c r="CN590" s="368" t="n"/>
      <c r="CO590" s="368" t="n"/>
      <c r="CP590" s="368" t="n"/>
      <c r="CQ590" s="368" t="n"/>
      <c r="CR590" s="368" t="n"/>
      <c r="CS590" s="368" t="n"/>
      <c r="CT590" s="368" t="n"/>
      <c r="CU590" s="368" t="n"/>
      <c r="CV590" s="368" t="n"/>
      <c r="CW590" s="368" t="n"/>
      <c r="CX590" s="368" t="n"/>
      <c r="CY590" s="368" t="n"/>
      <c r="CZ590" s="368" t="n"/>
      <c r="DA590" s="368" t="n"/>
      <c r="DB590" s="368" t="n"/>
      <c r="DC590" s="368" t="n"/>
      <c r="DD590" s="368" t="n"/>
    </row>
    <row r="591">
      <c r="A591" s="368" t="n"/>
      <c r="B591" s="368" t="n"/>
      <c r="C591" s="368" t="n"/>
      <c r="D591" s="368" t="n"/>
      <c r="E591" s="368" t="n"/>
      <c r="F591" s="368" t="n"/>
      <c r="G591" s="318" t="n"/>
      <c r="H591" s="368" t="n"/>
      <c r="I591" s="368" t="n"/>
      <c r="J591" s="368" t="n"/>
      <c r="K591" s="368" t="n"/>
      <c r="L591" s="368" t="n"/>
      <c r="M591" s="368" t="n"/>
      <c r="N591" s="368" t="n"/>
      <c r="O591" s="368" t="n"/>
      <c r="P591" s="368" t="n"/>
      <c r="Q591" s="368" t="n"/>
      <c r="R591" s="368" t="n"/>
      <c r="S591" s="368" t="n"/>
      <c r="T591" s="368" t="n"/>
      <c r="U591" s="368" t="n"/>
      <c r="V591" s="368" t="n"/>
      <c r="W591" s="368" t="n"/>
      <c r="X591" s="368" t="n"/>
      <c r="Y591" s="368" t="n"/>
      <c r="Z591" s="368" t="n"/>
      <c r="AA591" s="368" t="n"/>
      <c r="AB591" s="368" t="n"/>
      <c r="AC591" s="368" t="n"/>
      <c r="AD591" s="368" t="n"/>
      <c r="AE591" s="368" t="n"/>
      <c r="AF591" s="368" t="n"/>
      <c r="AG591" s="368" t="n"/>
      <c r="AH591" s="368" t="n"/>
      <c r="AI591" s="368" t="n"/>
      <c r="AJ591" s="368" t="n"/>
      <c r="AK591" s="368" t="n"/>
      <c r="AL591" s="368" t="n"/>
      <c r="AM591" s="368" t="n"/>
      <c r="AN591" s="368" t="n"/>
      <c r="AO591" s="368" t="n"/>
      <c r="AP591" s="319" t="n"/>
      <c r="AQ591" s="368" t="n"/>
      <c r="AR591" s="368" t="n"/>
      <c r="AS591" s="368" t="n"/>
      <c r="AT591" s="368" t="n"/>
      <c r="AU591" s="368" t="n"/>
      <c r="AV591" s="368" t="n"/>
      <c r="AW591" s="368" t="n"/>
      <c r="AX591" s="368" t="n"/>
      <c r="AY591" s="368" t="n"/>
      <c r="AZ591" s="368" t="n"/>
      <c r="BA591" s="368" t="n"/>
      <c r="BB591" s="368" t="n"/>
      <c r="BC591" s="368" t="n"/>
      <c r="BD591" s="368" t="n"/>
      <c r="BE591" s="368" t="n"/>
      <c r="BF591" s="368" t="n"/>
      <c r="BG591" s="368" t="n"/>
      <c r="BH591" s="368" t="n"/>
      <c r="BI591" s="368" t="n"/>
      <c r="BJ591" s="368" t="n"/>
      <c r="BK591" s="368" t="n"/>
      <c r="BL591" s="368" t="n"/>
      <c r="BM591" s="368" t="n"/>
      <c r="BN591" s="368" t="n"/>
      <c r="BO591" s="368" t="n"/>
      <c r="BP591" s="368" t="n"/>
      <c r="BQ591" s="320" t="n"/>
      <c r="BR591" s="368" t="n"/>
      <c r="BS591" s="368" t="n"/>
      <c r="BT591" s="368" t="n"/>
      <c r="BU591" s="368" t="n"/>
      <c r="BV591" s="368" t="n"/>
      <c r="BW591" s="368" t="n"/>
      <c r="BX591" s="368" t="n"/>
      <c r="BY591" s="368" t="n"/>
      <c r="BZ591" s="368" t="n"/>
      <c r="CA591" s="368" t="n"/>
      <c r="CB591" s="368" t="n"/>
      <c r="CC591" s="368" t="n"/>
      <c r="CD591" s="368" t="n"/>
      <c r="CE591" s="368" t="n"/>
      <c r="CF591" s="368" t="n"/>
      <c r="CG591" s="368" t="n"/>
      <c r="CH591" s="368" t="n"/>
      <c r="CI591" s="368" t="n"/>
      <c r="CJ591" s="368" t="n"/>
      <c r="CK591" s="368" t="n"/>
      <c r="CL591" s="368" t="n"/>
      <c r="CM591" s="368" t="n"/>
      <c r="CN591" s="368" t="n"/>
      <c r="CO591" s="368" t="n"/>
      <c r="CP591" s="368" t="n"/>
      <c r="CQ591" s="368" t="n"/>
      <c r="CR591" s="368" t="n"/>
      <c r="CS591" s="368" t="n"/>
      <c r="CT591" s="368" t="n"/>
      <c r="CU591" s="368" t="n"/>
      <c r="CV591" s="368" t="n"/>
      <c r="CW591" s="368" t="n"/>
      <c r="CX591" s="368" t="n"/>
      <c r="CY591" s="368" t="n"/>
      <c r="CZ591" s="368" t="n"/>
      <c r="DA591" s="368" t="n"/>
      <c r="DB591" s="368" t="n"/>
      <c r="DC591" s="368" t="n"/>
      <c r="DD591" s="368" t="n"/>
    </row>
    <row r="592">
      <c r="A592" s="368" t="n"/>
      <c r="B592" s="368" t="n"/>
      <c r="C592" s="368" t="n"/>
      <c r="D592" s="368" t="n"/>
      <c r="E592" s="368" t="n"/>
      <c r="F592" s="368" t="n"/>
      <c r="G592" s="318" t="n"/>
      <c r="H592" s="368" t="n"/>
      <c r="I592" s="368" t="n"/>
      <c r="J592" s="368" t="n"/>
      <c r="K592" s="368" t="n"/>
      <c r="L592" s="368" t="n"/>
      <c r="M592" s="368" t="n"/>
      <c r="N592" s="368" t="n"/>
      <c r="O592" s="368" t="n"/>
      <c r="P592" s="368" t="n"/>
      <c r="Q592" s="368" t="n"/>
      <c r="R592" s="368" t="n"/>
      <c r="S592" s="368" t="n"/>
      <c r="T592" s="368" t="n"/>
      <c r="U592" s="368" t="n"/>
      <c r="V592" s="368" t="n"/>
      <c r="W592" s="368" t="n"/>
      <c r="X592" s="368" t="n"/>
      <c r="Y592" s="368" t="n"/>
      <c r="Z592" s="368" t="n"/>
      <c r="AA592" s="368" t="n"/>
      <c r="AB592" s="368" t="n"/>
      <c r="AC592" s="368" t="n"/>
      <c r="AD592" s="368" t="n"/>
      <c r="AE592" s="368" t="n"/>
      <c r="AF592" s="368" t="n"/>
      <c r="AG592" s="368" t="n"/>
      <c r="AH592" s="368" t="n"/>
      <c r="AI592" s="368" t="n"/>
      <c r="AJ592" s="368" t="n"/>
      <c r="AK592" s="368" t="n"/>
      <c r="AL592" s="368" t="n"/>
      <c r="AM592" s="368" t="n"/>
      <c r="AN592" s="368" t="n"/>
      <c r="AO592" s="368" t="n"/>
      <c r="AP592" s="319" t="n"/>
      <c r="AQ592" s="368" t="n"/>
      <c r="AR592" s="368" t="n"/>
      <c r="AS592" s="368" t="n"/>
      <c r="AT592" s="368" t="n"/>
      <c r="AU592" s="368" t="n"/>
      <c r="AV592" s="368" t="n"/>
      <c r="AW592" s="368" t="n"/>
      <c r="AX592" s="368" t="n"/>
      <c r="AY592" s="368" t="n"/>
      <c r="AZ592" s="368" t="n"/>
      <c r="BA592" s="368" t="n"/>
      <c r="BB592" s="368" t="n"/>
      <c r="BC592" s="368" t="n"/>
      <c r="BD592" s="368" t="n"/>
      <c r="BE592" s="368" t="n"/>
      <c r="BF592" s="368" t="n"/>
      <c r="BG592" s="368" t="n"/>
      <c r="BH592" s="368" t="n"/>
      <c r="BI592" s="368" t="n"/>
      <c r="BJ592" s="368" t="n"/>
      <c r="BK592" s="368" t="n"/>
      <c r="BL592" s="368" t="n"/>
      <c r="BM592" s="368" t="n"/>
      <c r="BN592" s="368" t="n"/>
      <c r="BO592" s="368" t="n"/>
      <c r="BP592" s="368" t="n"/>
      <c r="BQ592" s="320" t="n"/>
      <c r="BR592" s="368" t="n"/>
      <c r="BS592" s="368" t="n"/>
      <c r="BT592" s="368" t="n"/>
      <c r="BU592" s="368" t="n"/>
      <c r="BV592" s="368" t="n"/>
      <c r="BW592" s="368" t="n"/>
      <c r="BX592" s="368" t="n"/>
      <c r="BY592" s="368" t="n"/>
      <c r="BZ592" s="368" t="n"/>
      <c r="CA592" s="368" t="n"/>
      <c r="CB592" s="368" t="n"/>
      <c r="CC592" s="368" t="n"/>
      <c r="CD592" s="368" t="n"/>
      <c r="CE592" s="368" t="n"/>
      <c r="CF592" s="368" t="n"/>
      <c r="CG592" s="368" t="n"/>
      <c r="CH592" s="368" t="n"/>
      <c r="CI592" s="368" t="n"/>
      <c r="CJ592" s="368" t="n"/>
      <c r="CK592" s="368" t="n"/>
      <c r="CL592" s="368" t="n"/>
      <c r="CM592" s="368" t="n"/>
      <c r="CN592" s="368" t="n"/>
      <c r="CO592" s="368" t="n"/>
      <c r="CP592" s="368" t="n"/>
      <c r="CQ592" s="368" t="n"/>
      <c r="CR592" s="368" t="n"/>
      <c r="CS592" s="368" t="n"/>
      <c r="CT592" s="368" t="n"/>
      <c r="CU592" s="368" t="n"/>
      <c r="CV592" s="368" t="n"/>
      <c r="CW592" s="368" t="n"/>
      <c r="CX592" s="368" t="n"/>
      <c r="CY592" s="368" t="n"/>
      <c r="CZ592" s="368" t="n"/>
      <c r="DA592" s="368" t="n"/>
      <c r="DB592" s="368" t="n"/>
      <c r="DC592" s="368" t="n"/>
      <c r="DD592" s="368" t="n"/>
    </row>
    <row r="593">
      <c r="A593" s="368" t="n"/>
      <c r="B593" s="368" t="n"/>
      <c r="C593" s="368" t="n"/>
      <c r="D593" s="368" t="n"/>
      <c r="E593" s="368" t="n"/>
      <c r="F593" s="368" t="n"/>
      <c r="G593" s="318" t="n"/>
      <c r="H593" s="368" t="n"/>
      <c r="I593" s="368" t="n"/>
      <c r="J593" s="368" t="n"/>
      <c r="K593" s="368" t="n"/>
      <c r="L593" s="368" t="n"/>
      <c r="M593" s="368" t="n"/>
      <c r="N593" s="368" t="n"/>
      <c r="O593" s="368" t="n"/>
      <c r="P593" s="368" t="n"/>
      <c r="Q593" s="368" t="n"/>
      <c r="R593" s="368" t="n"/>
      <c r="S593" s="368" t="n"/>
      <c r="T593" s="368" t="n"/>
      <c r="U593" s="368" t="n"/>
      <c r="V593" s="368" t="n"/>
      <c r="W593" s="368" t="n"/>
      <c r="X593" s="368" t="n"/>
      <c r="Y593" s="368" t="n"/>
      <c r="Z593" s="368" t="n"/>
      <c r="AA593" s="368" t="n"/>
      <c r="AB593" s="368" t="n"/>
      <c r="AC593" s="368" t="n"/>
      <c r="AD593" s="368" t="n"/>
      <c r="AE593" s="368" t="n"/>
      <c r="AF593" s="368" t="n"/>
      <c r="AG593" s="368" t="n"/>
      <c r="AH593" s="368" t="n"/>
      <c r="AI593" s="368" t="n"/>
      <c r="AJ593" s="368" t="n"/>
      <c r="AK593" s="368" t="n"/>
      <c r="AL593" s="368" t="n"/>
      <c r="AM593" s="368" t="n"/>
      <c r="AN593" s="368" t="n"/>
      <c r="AO593" s="368" t="n"/>
      <c r="AP593" s="319" t="n"/>
      <c r="AQ593" s="368" t="n"/>
      <c r="AR593" s="368" t="n"/>
      <c r="AS593" s="368" t="n"/>
      <c r="AT593" s="368" t="n"/>
      <c r="AU593" s="368" t="n"/>
      <c r="AV593" s="368" t="n"/>
      <c r="AW593" s="368" t="n"/>
      <c r="AX593" s="368" t="n"/>
      <c r="AY593" s="368" t="n"/>
      <c r="AZ593" s="368" t="n"/>
      <c r="BA593" s="368" t="n"/>
      <c r="BB593" s="368" t="n"/>
      <c r="BC593" s="368" t="n"/>
      <c r="BD593" s="368" t="n"/>
      <c r="BE593" s="368" t="n"/>
      <c r="BF593" s="368" t="n"/>
      <c r="BG593" s="368" t="n"/>
      <c r="BH593" s="368" t="n"/>
      <c r="BI593" s="368" t="n"/>
      <c r="BJ593" s="368" t="n"/>
      <c r="BK593" s="368" t="n"/>
      <c r="BL593" s="368" t="n"/>
      <c r="BM593" s="368" t="n"/>
      <c r="BN593" s="368" t="n"/>
      <c r="BO593" s="368" t="n"/>
      <c r="BP593" s="368" t="n"/>
      <c r="BQ593" s="320" t="n"/>
      <c r="BR593" s="368" t="n"/>
      <c r="BS593" s="368" t="n"/>
      <c r="BT593" s="368" t="n"/>
      <c r="BU593" s="368" t="n"/>
      <c r="BV593" s="368" t="n"/>
      <c r="BW593" s="368" t="n"/>
      <c r="BX593" s="368" t="n"/>
      <c r="BY593" s="368" t="n"/>
      <c r="BZ593" s="368" t="n"/>
      <c r="CA593" s="368" t="n"/>
      <c r="CB593" s="368" t="n"/>
      <c r="CC593" s="368" t="n"/>
      <c r="CD593" s="368" t="n"/>
      <c r="CE593" s="368" t="n"/>
      <c r="CF593" s="368" t="n"/>
      <c r="CG593" s="368" t="n"/>
      <c r="CH593" s="368" t="n"/>
      <c r="CI593" s="368" t="n"/>
      <c r="CJ593" s="368" t="n"/>
      <c r="CK593" s="368" t="n"/>
      <c r="CL593" s="368" t="n"/>
      <c r="CM593" s="368" t="n"/>
      <c r="CN593" s="368" t="n"/>
      <c r="CO593" s="368" t="n"/>
      <c r="CP593" s="368" t="n"/>
      <c r="CQ593" s="368" t="n"/>
      <c r="CR593" s="368" t="n"/>
      <c r="CS593" s="368" t="n"/>
      <c r="CT593" s="368" t="n"/>
      <c r="CU593" s="368" t="n"/>
      <c r="CV593" s="368" t="n"/>
      <c r="CW593" s="368" t="n"/>
      <c r="CX593" s="368" t="n"/>
      <c r="CY593" s="368" t="n"/>
      <c r="CZ593" s="368" t="n"/>
      <c r="DA593" s="368" t="n"/>
      <c r="DB593" s="368" t="n"/>
      <c r="DC593" s="368" t="n"/>
      <c r="DD593" s="368" t="n"/>
    </row>
    <row r="594">
      <c r="A594" s="368" t="n"/>
      <c r="B594" s="368" t="n"/>
      <c r="C594" s="368" t="n"/>
      <c r="D594" s="368" t="n"/>
      <c r="E594" s="368" t="n"/>
      <c r="F594" s="368" t="n"/>
      <c r="G594" s="318" t="n"/>
      <c r="H594" s="368" t="n"/>
      <c r="I594" s="368" t="n"/>
      <c r="J594" s="368" t="n"/>
      <c r="K594" s="368" t="n"/>
      <c r="L594" s="368" t="n"/>
      <c r="M594" s="368" t="n"/>
      <c r="N594" s="368" t="n"/>
      <c r="O594" s="368" t="n"/>
      <c r="P594" s="368" t="n"/>
      <c r="Q594" s="368" t="n"/>
      <c r="R594" s="368" t="n"/>
      <c r="S594" s="368" t="n"/>
      <c r="T594" s="368" t="n"/>
      <c r="U594" s="368" t="n"/>
      <c r="V594" s="368" t="n"/>
      <c r="W594" s="368" t="n"/>
      <c r="X594" s="368" t="n"/>
      <c r="Y594" s="368" t="n"/>
      <c r="Z594" s="368" t="n"/>
      <c r="AA594" s="368" t="n"/>
      <c r="AB594" s="368" t="n"/>
      <c r="AC594" s="368" t="n"/>
      <c r="AD594" s="368" t="n"/>
      <c r="AE594" s="368" t="n"/>
      <c r="AF594" s="368" t="n"/>
      <c r="AG594" s="368" t="n"/>
      <c r="AH594" s="368" t="n"/>
      <c r="AI594" s="368" t="n"/>
      <c r="AJ594" s="368" t="n"/>
      <c r="AK594" s="368" t="n"/>
      <c r="AL594" s="368" t="n"/>
      <c r="AM594" s="368" t="n"/>
      <c r="AN594" s="368" t="n"/>
      <c r="AO594" s="368" t="n"/>
      <c r="AP594" s="319" t="n"/>
      <c r="AQ594" s="368" t="n"/>
      <c r="AR594" s="368" t="n"/>
      <c r="AS594" s="368" t="n"/>
      <c r="AT594" s="368" t="n"/>
      <c r="AU594" s="368" t="n"/>
      <c r="AV594" s="368" t="n"/>
      <c r="AW594" s="368" t="n"/>
      <c r="AX594" s="368" t="n"/>
      <c r="AY594" s="368" t="n"/>
      <c r="AZ594" s="368" t="n"/>
      <c r="BA594" s="368" t="n"/>
      <c r="BB594" s="368" t="n"/>
      <c r="BC594" s="368" t="n"/>
      <c r="BD594" s="368" t="n"/>
      <c r="BE594" s="368" t="n"/>
      <c r="BF594" s="368" t="n"/>
      <c r="BG594" s="368" t="n"/>
      <c r="BH594" s="368" t="n"/>
      <c r="BI594" s="368" t="n"/>
      <c r="BJ594" s="368" t="n"/>
      <c r="BK594" s="368" t="n"/>
      <c r="BL594" s="368" t="n"/>
      <c r="BM594" s="368" t="n"/>
      <c r="BN594" s="368" t="n"/>
      <c r="BO594" s="368" t="n"/>
      <c r="BP594" s="368" t="n"/>
      <c r="BQ594" s="320" t="n"/>
      <c r="BR594" s="368" t="n"/>
      <c r="BS594" s="368" t="n"/>
      <c r="BT594" s="368" t="n"/>
      <c r="BU594" s="368" t="n"/>
      <c r="BV594" s="368" t="n"/>
      <c r="BW594" s="368" t="n"/>
      <c r="BX594" s="368" t="n"/>
      <c r="BY594" s="368" t="n"/>
      <c r="BZ594" s="368" t="n"/>
      <c r="CA594" s="368" t="n"/>
      <c r="CB594" s="368" t="n"/>
      <c r="CC594" s="368" t="n"/>
      <c r="CD594" s="368" t="n"/>
      <c r="CE594" s="368" t="n"/>
      <c r="CF594" s="368" t="n"/>
      <c r="CG594" s="368" t="n"/>
      <c r="CH594" s="368" t="n"/>
      <c r="CI594" s="368" t="n"/>
      <c r="CJ594" s="368" t="n"/>
      <c r="CK594" s="368" t="n"/>
      <c r="CL594" s="368" t="n"/>
      <c r="CM594" s="368" t="n"/>
      <c r="CN594" s="368" t="n"/>
      <c r="CO594" s="368" t="n"/>
      <c r="CP594" s="368" t="n"/>
      <c r="CQ594" s="368" t="n"/>
      <c r="CR594" s="368" t="n"/>
      <c r="CS594" s="368" t="n"/>
      <c r="CT594" s="368" t="n"/>
      <c r="CU594" s="368" t="n"/>
      <c r="CV594" s="368" t="n"/>
      <c r="CW594" s="368" t="n"/>
      <c r="CX594" s="368" t="n"/>
      <c r="CY594" s="368" t="n"/>
      <c r="CZ594" s="368" t="n"/>
      <c r="DA594" s="368" t="n"/>
      <c r="DB594" s="368" t="n"/>
      <c r="DC594" s="368" t="n"/>
      <c r="DD594" s="368" t="n"/>
    </row>
    <row r="595">
      <c r="A595" s="368" t="n"/>
      <c r="B595" s="368" t="n"/>
      <c r="C595" s="368" t="n"/>
      <c r="D595" s="368" t="n"/>
      <c r="E595" s="368" t="n"/>
      <c r="F595" s="368" t="n"/>
      <c r="G595" s="318" t="n"/>
      <c r="H595" s="368" t="n"/>
      <c r="I595" s="368" t="n"/>
      <c r="J595" s="368" t="n"/>
      <c r="K595" s="368" t="n"/>
      <c r="L595" s="368" t="n"/>
      <c r="M595" s="368" t="n"/>
      <c r="N595" s="368" t="n"/>
      <c r="O595" s="368" t="n"/>
      <c r="P595" s="368" t="n"/>
      <c r="Q595" s="368" t="n"/>
      <c r="R595" s="368" t="n"/>
      <c r="S595" s="368" t="n"/>
      <c r="T595" s="368" t="n"/>
      <c r="U595" s="368" t="n"/>
      <c r="V595" s="368" t="n"/>
      <c r="W595" s="368" t="n"/>
      <c r="X595" s="368" t="n"/>
      <c r="Y595" s="368" t="n"/>
      <c r="Z595" s="368" t="n"/>
      <c r="AA595" s="368" t="n"/>
      <c r="AB595" s="368" t="n"/>
      <c r="AC595" s="368" t="n"/>
      <c r="AD595" s="368" t="n"/>
      <c r="AE595" s="368" t="n"/>
      <c r="AF595" s="368" t="n"/>
      <c r="AG595" s="368" t="n"/>
      <c r="AH595" s="368" t="n"/>
      <c r="AI595" s="368" t="n"/>
      <c r="AJ595" s="368" t="n"/>
      <c r="AK595" s="368" t="n"/>
      <c r="AL595" s="368" t="n"/>
      <c r="AM595" s="368" t="n"/>
      <c r="AN595" s="368" t="n"/>
      <c r="AO595" s="368" t="n"/>
      <c r="AP595" s="319" t="n"/>
      <c r="AQ595" s="368" t="n"/>
      <c r="AR595" s="368" t="n"/>
      <c r="AS595" s="368" t="n"/>
      <c r="AT595" s="368" t="n"/>
      <c r="AU595" s="368" t="n"/>
      <c r="AV595" s="368" t="n"/>
      <c r="AW595" s="368" t="n"/>
      <c r="AX595" s="368" t="n"/>
      <c r="AY595" s="368" t="n"/>
      <c r="AZ595" s="368" t="n"/>
      <c r="BA595" s="368" t="n"/>
      <c r="BB595" s="368" t="n"/>
      <c r="BC595" s="368" t="n"/>
      <c r="BD595" s="368" t="n"/>
      <c r="BE595" s="368" t="n"/>
      <c r="BF595" s="368" t="n"/>
      <c r="BG595" s="368" t="n"/>
      <c r="BH595" s="368" t="n"/>
      <c r="BI595" s="368" t="n"/>
      <c r="BJ595" s="368" t="n"/>
      <c r="BK595" s="368" t="n"/>
      <c r="BL595" s="368" t="n"/>
      <c r="BM595" s="368" t="n"/>
      <c r="BN595" s="368" t="n"/>
      <c r="BO595" s="368" t="n"/>
      <c r="BP595" s="368" t="n"/>
      <c r="BQ595" s="320" t="n"/>
      <c r="BR595" s="368" t="n"/>
      <c r="BS595" s="368" t="n"/>
      <c r="BT595" s="368" t="n"/>
      <c r="BU595" s="368" t="n"/>
      <c r="BV595" s="368" t="n"/>
      <c r="BW595" s="368" t="n"/>
      <c r="BX595" s="368" t="n"/>
      <c r="BY595" s="368" t="n"/>
      <c r="BZ595" s="368" t="n"/>
      <c r="CA595" s="368" t="n"/>
      <c r="CB595" s="368" t="n"/>
      <c r="CC595" s="368" t="n"/>
      <c r="CD595" s="368" t="n"/>
      <c r="CE595" s="368" t="n"/>
      <c r="CF595" s="368" t="n"/>
      <c r="CG595" s="368" t="n"/>
      <c r="CH595" s="368" t="n"/>
      <c r="CI595" s="368" t="n"/>
      <c r="CJ595" s="368" t="n"/>
      <c r="CK595" s="368" t="n"/>
      <c r="CL595" s="368" t="n"/>
      <c r="CM595" s="368" t="n"/>
      <c r="CN595" s="368" t="n"/>
      <c r="CO595" s="368" t="n"/>
      <c r="CP595" s="368" t="n"/>
      <c r="CQ595" s="368" t="n"/>
      <c r="CR595" s="368" t="n"/>
      <c r="CS595" s="368" t="n"/>
      <c r="CT595" s="368" t="n"/>
      <c r="CU595" s="368" t="n"/>
      <c r="CV595" s="368" t="n"/>
      <c r="CW595" s="368" t="n"/>
      <c r="CX595" s="368" t="n"/>
      <c r="CY595" s="368" t="n"/>
      <c r="CZ595" s="368" t="n"/>
      <c r="DA595" s="368" t="n"/>
      <c r="DB595" s="368" t="n"/>
      <c r="DC595" s="368" t="n"/>
      <c r="DD595" s="368" t="n"/>
    </row>
    <row r="596">
      <c r="A596" s="368" t="n"/>
      <c r="B596" s="368" t="n"/>
      <c r="C596" s="368" t="n"/>
      <c r="D596" s="368" t="n"/>
      <c r="E596" s="368" t="n"/>
      <c r="F596" s="368" t="n"/>
      <c r="G596" s="318" t="n"/>
      <c r="H596" s="368" t="n"/>
      <c r="I596" s="368" t="n"/>
      <c r="J596" s="368" t="n"/>
      <c r="K596" s="368" t="n"/>
      <c r="L596" s="368" t="n"/>
      <c r="M596" s="368" t="n"/>
      <c r="N596" s="368" t="n"/>
      <c r="O596" s="368" t="n"/>
      <c r="P596" s="368" t="n"/>
      <c r="Q596" s="368" t="n"/>
      <c r="R596" s="368" t="n"/>
      <c r="S596" s="368" t="n"/>
      <c r="T596" s="368" t="n"/>
      <c r="U596" s="368" t="n"/>
      <c r="V596" s="368" t="n"/>
      <c r="W596" s="368" t="n"/>
      <c r="X596" s="368" t="n"/>
      <c r="Y596" s="368" t="n"/>
      <c r="Z596" s="368" t="n"/>
      <c r="AA596" s="368" t="n"/>
      <c r="AB596" s="368" t="n"/>
      <c r="AC596" s="368" t="n"/>
      <c r="AD596" s="368" t="n"/>
      <c r="AE596" s="368" t="n"/>
      <c r="AF596" s="368" t="n"/>
      <c r="AG596" s="368" t="n"/>
      <c r="AH596" s="368" t="n"/>
      <c r="AI596" s="368" t="n"/>
      <c r="AJ596" s="368" t="n"/>
      <c r="AK596" s="368" t="n"/>
      <c r="AL596" s="368" t="n"/>
      <c r="AM596" s="368" t="n"/>
      <c r="AN596" s="368" t="n"/>
      <c r="AO596" s="368" t="n"/>
      <c r="AP596" s="319" t="n"/>
      <c r="AQ596" s="368" t="n"/>
      <c r="AR596" s="368" t="n"/>
      <c r="AS596" s="368" t="n"/>
      <c r="AT596" s="368" t="n"/>
      <c r="AU596" s="368" t="n"/>
      <c r="AV596" s="368" t="n"/>
      <c r="AW596" s="368" t="n"/>
      <c r="AX596" s="368" t="n"/>
      <c r="AY596" s="368" t="n"/>
      <c r="AZ596" s="368" t="n"/>
      <c r="BA596" s="368" t="n"/>
      <c r="BB596" s="368" t="n"/>
      <c r="BC596" s="368" t="n"/>
      <c r="BD596" s="368" t="n"/>
      <c r="BE596" s="368" t="n"/>
      <c r="BF596" s="368" t="n"/>
      <c r="BG596" s="368" t="n"/>
      <c r="BH596" s="368" t="n"/>
      <c r="BI596" s="368" t="n"/>
      <c r="BJ596" s="368" t="n"/>
      <c r="BK596" s="368" t="n"/>
      <c r="BL596" s="368" t="n"/>
      <c r="BM596" s="368" t="n"/>
      <c r="BN596" s="368" t="n"/>
      <c r="BO596" s="368" t="n"/>
      <c r="BP596" s="368" t="n"/>
      <c r="BQ596" s="320" t="n"/>
      <c r="BR596" s="368" t="n"/>
      <c r="BS596" s="368" t="n"/>
      <c r="BT596" s="368" t="n"/>
      <c r="BU596" s="368" t="n"/>
      <c r="BV596" s="368" t="n"/>
      <c r="BW596" s="368" t="n"/>
      <c r="BX596" s="368" t="n"/>
      <c r="BY596" s="368" t="n"/>
      <c r="BZ596" s="368" t="n"/>
      <c r="CA596" s="368" t="n"/>
      <c r="CB596" s="368" t="n"/>
      <c r="CC596" s="368" t="n"/>
      <c r="CD596" s="368" t="n"/>
      <c r="CE596" s="368" t="n"/>
      <c r="CF596" s="368" t="n"/>
      <c r="CG596" s="368" t="n"/>
      <c r="CH596" s="368" t="n"/>
      <c r="CI596" s="368" t="n"/>
      <c r="CJ596" s="368" t="n"/>
      <c r="CK596" s="368" t="n"/>
      <c r="CL596" s="368" t="n"/>
      <c r="CM596" s="368" t="n"/>
      <c r="CN596" s="368" t="n"/>
      <c r="CO596" s="368" t="n"/>
      <c r="CP596" s="368" t="n"/>
      <c r="CQ596" s="368" t="n"/>
      <c r="CR596" s="368" t="n"/>
      <c r="CS596" s="368" t="n"/>
      <c r="CT596" s="368" t="n"/>
      <c r="CU596" s="368" t="n"/>
      <c r="CV596" s="368" t="n"/>
      <c r="CW596" s="368" t="n"/>
      <c r="CX596" s="368" t="n"/>
      <c r="CY596" s="368" t="n"/>
      <c r="CZ596" s="368" t="n"/>
      <c r="DA596" s="368" t="n"/>
      <c r="DB596" s="368" t="n"/>
      <c r="DC596" s="368" t="n"/>
      <c r="DD596" s="368" t="n"/>
    </row>
    <row r="597">
      <c r="A597" s="368" t="n"/>
      <c r="B597" s="368" t="n"/>
      <c r="C597" s="368" t="n"/>
      <c r="D597" s="368" t="n"/>
      <c r="E597" s="368" t="n"/>
      <c r="F597" s="368" t="n"/>
      <c r="G597" s="318" t="n"/>
      <c r="H597" s="368" t="n"/>
      <c r="I597" s="368" t="n"/>
      <c r="J597" s="368" t="n"/>
      <c r="K597" s="368" t="n"/>
      <c r="L597" s="368" t="n"/>
      <c r="M597" s="368" t="n"/>
      <c r="N597" s="368" t="n"/>
      <c r="O597" s="368" t="n"/>
      <c r="P597" s="368" t="n"/>
      <c r="Q597" s="368" t="n"/>
      <c r="R597" s="368" t="n"/>
      <c r="S597" s="368" t="n"/>
      <c r="T597" s="368" t="n"/>
      <c r="U597" s="368" t="n"/>
      <c r="V597" s="368" t="n"/>
      <c r="W597" s="368" t="n"/>
      <c r="X597" s="368" t="n"/>
      <c r="Y597" s="368" t="n"/>
      <c r="Z597" s="368" t="n"/>
      <c r="AA597" s="368" t="n"/>
      <c r="AB597" s="368" t="n"/>
      <c r="AC597" s="368" t="n"/>
      <c r="AD597" s="368" t="n"/>
      <c r="AE597" s="368" t="n"/>
      <c r="AF597" s="368" t="n"/>
      <c r="AG597" s="368" t="n"/>
      <c r="AH597" s="368" t="n"/>
      <c r="AI597" s="368" t="n"/>
      <c r="AJ597" s="368" t="n"/>
      <c r="AK597" s="368" t="n"/>
      <c r="AL597" s="368" t="n"/>
      <c r="AM597" s="368" t="n"/>
      <c r="AN597" s="368" t="n"/>
      <c r="AO597" s="368" t="n"/>
      <c r="AP597" s="319" t="n"/>
      <c r="AQ597" s="368" t="n"/>
      <c r="AR597" s="368" t="n"/>
      <c r="AS597" s="368" t="n"/>
      <c r="AT597" s="368" t="n"/>
      <c r="AU597" s="368" t="n"/>
      <c r="AV597" s="368" t="n"/>
      <c r="AW597" s="368" t="n"/>
      <c r="AX597" s="368" t="n"/>
      <c r="AY597" s="368" t="n"/>
      <c r="AZ597" s="368" t="n"/>
      <c r="BA597" s="368" t="n"/>
      <c r="BB597" s="368" t="n"/>
      <c r="BC597" s="368" t="n"/>
      <c r="BD597" s="368" t="n"/>
      <c r="BE597" s="368" t="n"/>
      <c r="BF597" s="368" t="n"/>
      <c r="BG597" s="368" t="n"/>
      <c r="BH597" s="368" t="n"/>
      <c r="BI597" s="368" t="n"/>
      <c r="BJ597" s="368" t="n"/>
      <c r="BK597" s="368" t="n"/>
      <c r="BL597" s="368" t="n"/>
      <c r="BM597" s="368" t="n"/>
      <c r="BN597" s="368" t="n"/>
      <c r="BO597" s="368" t="n"/>
      <c r="BP597" s="368" t="n"/>
      <c r="BQ597" s="320" t="n"/>
      <c r="BR597" s="368" t="n"/>
      <c r="BS597" s="368" t="n"/>
      <c r="BT597" s="368" t="n"/>
      <c r="BU597" s="368" t="n"/>
      <c r="BV597" s="368" t="n"/>
      <c r="BW597" s="368" t="n"/>
      <c r="BX597" s="368" t="n"/>
      <c r="BY597" s="368" t="n"/>
      <c r="BZ597" s="368" t="n"/>
      <c r="CA597" s="368" t="n"/>
      <c r="CB597" s="368" t="n"/>
      <c r="CC597" s="368" t="n"/>
      <c r="CD597" s="368" t="n"/>
      <c r="CE597" s="368" t="n"/>
      <c r="CF597" s="368" t="n"/>
      <c r="CG597" s="368" t="n"/>
      <c r="CH597" s="368" t="n"/>
      <c r="CI597" s="368" t="n"/>
      <c r="CJ597" s="368" t="n"/>
      <c r="CK597" s="368" t="n"/>
      <c r="CL597" s="368" t="n"/>
      <c r="CM597" s="368" t="n"/>
      <c r="CN597" s="368" t="n"/>
      <c r="CO597" s="368" t="n"/>
      <c r="CP597" s="368" t="n"/>
      <c r="CQ597" s="368" t="n"/>
      <c r="CR597" s="368" t="n"/>
      <c r="CS597" s="368" t="n"/>
      <c r="CT597" s="368" t="n"/>
      <c r="CU597" s="368" t="n"/>
      <c r="CV597" s="368" t="n"/>
      <c r="CW597" s="368" t="n"/>
      <c r="CX597" s="368" t="n"/>
      <c r="CY597" s="368" t="n"/>
      <c r="CZ597" s="368" t="n"/>
      <c r="DA597" s="368" t="n"/>
      <c r="DB597" s="368" t="n"/>
      <c r="DC597" s="368" t="n"/>
      <c r="DD597" s="368" t="n"/>
    </row>
    <row r="598">
      <c r="A598" s="368" t="n"/>
      <c r="B598" s="368" t="n"/>
      <c r="C598" s="368" t="n"/>
      <c r="D598" s="368" t="n"/>
      <c r="E598" s="368" t="n"/>
      <c r="F598" s="368" t="n"/>
      <c r="G598" s="318" t="n"/>
      <c r="H598" s="368" t="n"/>
      <c r="I598" s="368" t="n"/>
      <c r="J598" s="368" t="n"/>
      <c r="K598" s="368" t="n"/>
      <c r="L598" s="368" t="n"/>
      <c r="M598" s="368" t="n"/>
      <c r="N598" s="368" t="n"/>
      <c r="O598" s="368" t="n"/>
      <c r="P598" s="368" t="n"/>
      <c r="Q598" s="368" t="n"/>
      <c r="R598" s="368" t="n"/>
      <c r="S598" s="368" t="n"/>
      <c r="T598" s="368" t="n"/>
      <c r="U598" s="368" t="n"/>
      <c r="V598" s="368" t="n"/>
      <c r="W598" s="368" t="n"/>
      <c r="X598" s="368" t="n"/>
      <c r="Y598" s="368" t="n"/>
      <c r="Z598" s="368" t="n"/>
      <c r="AA598" s="368" t="n"/>
      <c r="AB598" s="368" t="n"/>
      <c r="AC598" s="368" t="n"/>
      <c r="AD598" s="368" t="n"/>
      <c r="AE598" s="368" t="n"/>
      <c r="AF598" s="368" t="n"/>
      <c r="AG598" s="368" t="n"/>
      <c r="AH598" s="368" t="n"/>
      <c r="AI598" s="368" t="n"/>
      <c r="AJ598" s="368" t="n"/>
      <c r="AK598" s="368" t="n"/>
      <c r="AL598" s="368" t="n"/>
      <c r="AM598" s="368" t="n"/>
      <c r="AN598" s="368" t="n"/>
      <c r="AO598" s="368" t="n"/>
      <c r="AP598" s="319" t="n"/>
      <c r="AQ598" s="368" t="n"/>
      <c r="AR598" s="368" t="n"/>
      <c r="AS598" s="368" t="n"/>
      <c r="AT598" s="368" t="n"/>
      <c r="AU598" s="368" t="n"/>
      <c r="AV598" s="368" t="n"/>
      <c r="AW598" s="368" t="n"/>
      <c r="AX598" s="368" t="n"/>
      <c r="AY598" s="368" t="n"/>
      <c r="AZ598" s="368" t="n"/>
      <c r="BA598" s="368" t="n"/>
      <c r="BB598" s="368" t="n"/>
      <c r="BC598" s="368" t="n"/>
      <c r="BD598" s="368" t="n"/>
      <c r="BE598" s="368" t="n"/>
      <c r="BF598" s="368" t="n"/>
      <c r="BG598" s="368" t="n"/>
      <c r="BH598" s="368" t="n"/>
      <c r="BI598" s="368" t="n"/>
      <c r="BJ598" s="368" t="n"/>
      <c r="BK598" s="368" t="n"/>
      <c r="BL598" s="368" t="n"/>
      <c r="BM598" s="368" t="n"/>
      <c r="BN598" s="368" t="n"/>
      <c r="BO598" s="368" t="n"/>
      <c r="BP598" s="368" t="n"/>
      <c r="BQ598" s="320" t="n"/>
      <c r="BR598" s="368" t="n"/>
      <c r="BS598" s="368" t="n"/>
      <c r="BT598" s="368" t="n"/>
      <c r="BU598" s="368" t="n"/>
      <c r="BV598" s="368" t="n"/>
      <c r="BW598" s="368" t="n"/>
      <c r="BX598" s="368" t="n"/>
      <c r="BY598" s="368" t="n"/>
      <c r="BZ598" s="368" t="n"/>
      <c r="CA598" s="368" t="n"/>
      <c r="CB598" s="368" t="n"/>
      <c r="CC598" s="368" t="n"/>
      <c r="CD598" s="368" t="n"/>
      <c r="CE598" s="368" t="n"/>
      <c r="CF598" s="368" t="n"/>
      <c r="CG598" s="368" t="n"/>
      <c r="CH598" s="368" t="n"/>
      <c r="CI598" s="368" t="n"/>
      <c r="CJ598" s="368" t="n"/>
      <c r="CK598" s="368" t="n"/>
      <c r="CL598" s="368" t="n"/>
      <c r="CM598" s="368" t="n"/>
      <c r="CN598" s="368" t="n"/>
      <c r="CO598" s="368" t="n"/>
      <c r="CP598" s="368" t="n"/>
      <c r="CQ598" s="368" t="n"/>
      <c r="CR598" s="368" t="n"/>
      <c r="CS598" s="368" t="n"/>
      <c r="CT598" s="368" t="n"/>
      <c r="CU598" s="368" t="n"/>
      <c r="CV598" s="368" t="n"/>
      <c r="CW598" s="368" t="n"/>
      <c r="CX598" s="368" t="n"/>
      <c r="CY598" s="368" t="n"/>
      <c r="CZ598" s="368" t="n"/>
      <c r="DA598" s="368" t="n"/>
      <c r="DB598" s="368" t="n"/>
      <c r="DC598" s="368" t="n"/>
      <c r="DD598" s="368" t="n"/>
    </row>
    <row r="599">
      <c r="A599" s="368" t="n"/>
      <c r="B599" s="368" t="n"/>
      <c r="C599" s="368" t="n"/>
      <c r="D599" s="368" t="n"/>
      <c r="E599" s="368" t="n"/>
      <c r="F599" s="368" t="n"/>
      <c r="G599" s="318" t="n"/>
      <c r="H599" s="368" t="n"/>
      <c r="I599" s="368" t="n"/>
      <c r="J599" s="368" t="n"/>
      <c r="K599" s="368" t="n"/>
      <c r="L599" s="368" t="n"/>
      <c r="M599" s="368" t="n"/>
      <c r="N599" s="368" t="n"/>
      <c r="O599" s="368" t="n"/>
      <c r="P599" s="368" t="n"/>
      <c r="Q599" s="368" t="n"/>
      <c r="R599" s="368" t="n"/>
      <c r="S599" s="368" t="n"/>
      <c r="T599" s="368" t="n"/>
      <c r="U599" s="368" t="n"/>
      <c r="V599" s="368" t="n"/>
      <c r="W599" s="368" t="n"/>
      <c r="X599" s="368" t="n"/>
      <c r="Y599" s="368" t="n"/>
      <c r="Z599" s="368" t="n"/>
      <c r="AA599" s="368" t="n"/>
      <c r="AB599" s="368" t="n"/>
      <c r="AC599" s="368" t="n"/>
      <c r="AD599" s="368" t="n"/>
      <c r="AE599" s="368" t="n"/>
      <c r="AF599" s="368" t="n"/>
      <c r="AG599" s="368" t="n"/>
      <c r="AH599" s="368" t="n"/>
      <c r="AI599" s="368" t="n"/>
      <c r="AJ599" s="368" t="n"/>
      <c r="AK599" s="368" t="n"/>
      <c r="AL599" s="368" t="n"/>
      <c r="AM599" s="368" t="n"/>
      <c r="AN599" s="368" t="n"/>
      <c r="AO599" s="368" t="n"/>
      <c r="AP599" s="319" t="n"/>
      <c r="AQ599" s="368" t="n"/>
      <c r="AR599" s="368" t="n"/>
      <c r="AS599" s="368" t="n"/>
      <c r="AT599" s="368" t="n"/>
      <c r="AU599" s="368" t="n"/>
      <c r="AV599" s="368" t="n"/>
      <c r="AW599" s="368" t="n"/>
      <c r="AX599" s="368" t="n"/>
      <c r="AY599" s="368" t="n"/>
      <c r="AZ599" s="368" t="n"/>
      <c r="BA599" s="368" t="n"/>
      <c r="BB599" s="368" t="n"/>
      <c r="BC599" s="368" t="n"/>
      <c r="BD599" s="368" t="n"/>
      <c r="BE599" s="368" t="n"/>
      <c r="BF599" s="368" t="n"/>
      <c r="BG599" s="368" t="n"/>
      <c r="BH599" s="368" t="n"/>
      <c r="BI599" s="368" t="n"/>
      <c r="BJ599" s="368" t="n"/>
      <c r="BK599" s="368" t="n"/>
      <c r="BL599" s="368" t="n"/>
      <c r="BM599" s="368" t="n"/>
      <c r="BN599" s="368" t="n"/>
      <c r="BO599" s="368" t="n"/>
      <c r="BP599" s="368" t="n"/>
      <c r="BQ599" s="320" t="n"/>
      <c r="BR599" s="368" t="n"/>
      <c r="BS599" s="368" t="n"/>
      <c r="BT599" s="368" t="n"/>
      <c r="BU599" s="368" t="n"/>
      <c r="BV599" s="368" t="n"/>
      <c r="BW599" s="368" t="n"/>
      <c r="BX599" s="368" t="n"/>
      <c r="BY599" s="368" t="n"/>
      <c r="BZ599" s="368" t="n"/>
      <c r="CA599" s="368" t="n"/>
      <c r="CB599" s="368" t="n"/>
      <c r="CC599" s="368" t="n"/>
      <c r="CD599" s="368" t="n"/>
      <c r="CE599" s="368" t="n"/>
      <c r="CF599" s="368" t="n"/>
      <c r="CG599" s="368" t="n"/>
      <c r="CH599" s="368" t="n"/>
      <c r="CI599" s="368" t="n"/>
      <c r="CJ599" s="368" t="n"/>
      <c r="CK599" s="368" t="n"/>
      <c r="CL599" s="368" t="n"/>
      <c r="CM599" s="368" t="n"/>
      <c r="CN599" s="368" t="n"/>
      <c r="CO599" s="368" t="n"/>
      <c r="CP599" s="368" t="n"/>
      <c r="CQ599" s="368" t="n"/>
      <c r="CR599" s="368" t="n"/>
      <c r="CS599" s="368" t="n"/>
      <c r="CT599" s="368" t="n"/>
      <c r="CU599" s="368" t="n"/>
      <c r="CV599" s="368" t="n"/>
      <c r="CW599" s="368" t="n"/>
      <c r="CX599" s="368" t="n"/>
      <c r="CY599" s="368" t="n"/>
      <c r="CZ599" s="368" t="n"/>
      <c r="DA599" s="368" t="n"/>
      <c r="DB599" s="368" t="n"/>
      <c r="DC599" s="368" t="n"/>
      <c r="DD599" s="368" t="n"/>
    </row>
    <row r="600">
      <c r="A600" s="368" t="n"/>
      <c r="B600" s="368" t="n"/>
      <c r="C600" s="368" t="n"/>
      <c r="D600" s="368" t="n"/>
      <c r="E600" s="368" t="n"/>
      <c r="F600" s="368" t="n"/>
      <c r="G600" s="318" t="n"/>
      <c r="H600" s="368" t="n"/>
      <c r="I600" s="368" t="n"/>
      <c r="J600" s="368" t="n"/>
      <c r="K600" s="368" t="n"/>
      <c r="L600" s="368" t="n"/>
      <c r="M600" s="368" t="n"/>
      <c r="N600" s="368" t="n"/>
      <c r="O600" s="368" t="n"/>
      <c r="P600" s="368" t="n"/>
      <c r="Q600" s="368" t="n"/>
      <c r="R600" s="368" t="n"/>
      <c r="S600" s="368" t="n"/>
      <c r="T600" s="368" t="n"/>
      <c r="U600" s="368" t="n"/>
      <c r="V600" s="368" t="n"/>
      <c r="W600" s="368" t="n"/>
      <c r="X600" s="368" t="n"/>
      <c r="Y600" s="368" t="n"/>
      <c r="Z600" s="368" t="n"/>
      <c r="AA600" s="368" t="n"/>
      <c r="AB600" s="368" t="n"/>
      <c r="AC600" s="368" t="n"/>
      <c r="AD600" s="368" t="n"/>
      <c r="AE600" s="368" t="n"/>
      <c r="AF600" s="368" t="n"/>
      <c r="AG600" s="368" t="n"/>
      <c r="AH600" s="368" t="n"/>
      <c r="AI600" s="368" t="n"/>
      <c r="AJ600" s="368" t="n"/>
      <c r="AK600" s="368" t="n"/>
      <c r="AL600" s="368" t="n"/>
      <c r="AM600" s="368" t="n"/>
      <c r="AN600" s="368" t="n"/>
      <c r="AO600" s="368" t="n"/>
      <c r="AP600" s="319" t="n"/>
      <c r="AQ600" s="368" t="n"/>
      <c r="AR600" s="368" t="n"/>
      <c r="AS600" s="368" t="n"/>
      <c r="AT600" s="368" t="n"/>
      <c r="AU600" s="368" t="n"/>
      <c r="AV600" s="368" t="n"/>
      <c r="AW600" s="368" t="n"/>
      <c r="AX600" s="368" t="n"/>
      <c r="AY600" s="368" t="n"/>
      <c r="AZ600" s="368" t="n"/>
      <c r="BA600" s="368" t="n"/>
      <c r="BB600" s="368" t="n"/>
      <c r="BC600" s="368" t="n"/>
      <c r="BD600" s="368" t="n"/>
      <c r="BE600" s="368" t="n"/>
      <c r="BF600" s="368" t="n"/>
      <c r="BG600" s="368" t="n"/>
      <c r="BH600" s="368" t="n"/>
      <c r="BI600" s="368" t="n"/>
      <c r="BJ600" s="368" t="n"/>
      <c r="BK600" s="368" t="n"/>
      <c r="BL600" s="368" t="n"/>
      <c r="BM600" s="368" t="n"/>
      <c r="BN600" s="368" t="n"/>
      <c r="BO600" s="368" t="n"/>
      <c r="BP600" s="368" t="n"/>
      <c r="BQ600" s="320" t="n"/>
      <c r="BR600" s="368" t="n"/>
      <c r="BS600" s="368" t="n"/>
      <c r="BT600" s="368" t="n"/>
      <c r="BU600" s="368" t="n"/>
      <c r="BV600" s="368" t="n"/>
      <c r="BW600" s="368" t="n"/>
      <c r="BX600" s="368" t="n"/>
      <c r="BY600" s="368" t="n"/>
      <c r="BZ600" s="368" t="n"/>
      <c r="CA600" s="368" t="n"/>
      <c r="CB600" s="368" t="n"/>
      <c r="CC600" s="368" t="n"/>
      <c r="CD600" s="368" t="n"/>
      <c r="CE600" s="368" t="n"/>
      <c r="CF600" s="368" t="n"/>
      <c r="CG600" s="368" t="n"/>
      <c r="CH600" s="368" t="n"/>
      <c r="CI600" s="368" t="n"/>
      <c r="CJ600" s="368" t="n"/>
      <c r="CK600" s="368" t="n"/>
      <c r="CL600" s="368" t="n"/>
      <c r="CM600" s="368" t="n"/>
      <c r="CN600" s="368" t="n"/>
      <c r="CO600" s="368" t="n"/>
      <c r="CP600" s="368" t="n"/>
      <c r="CQ600" s="368" t="n"/>
      <c r="CR600" s="368" t="n"/>
      <c r="CS600" s="368" t="n"/>
      <c r="CT600" s="368" t="n"/>
      <c r="CU600" s="368" t="n"/>
      <c r="CV600" s="368" t="n"/>
      <c r="CW600" s="368" t="n"/>
      <c r="CX600" s="368" t="n"/>
      <c r="CY600" s="368" t="n"/>
      <c r="CZ600" s="368" t="n"/>
      <c r="DA600" s="368" t="n"/>
      <c r="DB600" s="368" t="n"/>
      <c r="DC600" s="368" t="n"/>
      <c r="DD600" s="368" t="n"/>
    </row>
    <row r="601">
      <c r="A601" s="368" t="n"/>
      <c r="B601" s="368" t="n"/>
      <c r="C601" s="368" t="n"/>
      <c r="D601" s="368" t="n"/>
      <c r="E601" s="368" t="n"/>
      <c r="F601" s="368" t="n"/>
      <c r="G601" s="318" t="n"/>
      <c r="H601" s="368" t="n"/>
      <c r="I601" s="368" t="n"/>
      <c r="J601" s="368" t="n"/>
      <c r="K601" s="368" t="n"/>
      <c r="L601" s="368" t="n"/>
      <c r="M601" s="368" t="n"/>
      <c r="N601" s="368" t="n"/>
      <c r="O601" s="368" t="n"/>
      <c r="P601" s="368" t="n"/>
      <c r="Q601" s="368" t="n"/>
      <c r="R601" s="368" t="n"/>
      <c r="S601" s="368" t="n"/>
      <c r="T601" s="368" t="n"/>
      <c r="U601" s="368" t="n"/>
      <c r="V601" s="368" t="n"/>
      <c r="W601" s="368" t="n"/>
      <c r="X601" s="368" t="n"/>
      <c r="Y601" s="368" t="n"/>
      <c r="Z601" s="368" t="n"/>
      <c r="AA601" s="368" t="n"/>
      <c r="AB601" s="368" t="n"/>
      <c r="AC601" s="368" t="n"/>
      <c r="AD601" s="368" t="n"/>
      <c r="AE601" s="368" t="n"/>
      <c r="AF601" s="368" t="n"/>
      <c r="AG601" s="368" t="n"/>
      <c r="AH601" s="368" t="n"/>
      <c r="AI601" s="368" t="n"/>
      <c r="AJ601" s="368" t="n"/>
      <c r="AK601" s="368" t="n"/>
      <c r="AL601" s="368" t="n"/>
      <c r="AM601" s="368" t="n"/>
      <c r="AN601" s="368" t="n"/>
      <c r="AO601" s="368" t="n"/>
      <c r="AP601" s="319" t="n"/>
      <c r="AQ601" s="368" t="n"/>
      <c r="AR601" s="368" t="n"/>
      <c r="AS601" s="368" t="n"/>
      <c r="AT601" s="368" t="n"/>
      <c r="AU601" s="368" t="n"/>
      <c r="AV601" s="368" t="n"/>
      <c r="AW601" s="368" t="n"/>
      <c r="AX601" s="368" t="n"/>
      <c r="AY601" s="368" t="n"/>
      <c r="AZ601" s="368" t="n"/>
      <c r="BA601" s="368" t="n"/>
      <c r="BB601" s="368" t="n"/>
      <c r="BC601" s="368" t="n"/>
      <c r="BD601" s="368" t="n"/>
      <c r="BE601" s="368" t="n"/>
      <c r="BF601" s="368" t="n"/>
      <c r="BG601" s="368" t="n"/>
      <c r="BH601" s="368" t="n"/>
      <c r="BI601" s="368" t="n"/>
      <c r="BJ601" s="368" t="n"/>
      <c r="BK601" s="368" t="n"/>
      <c r="BL601" s="368" t="n"/>
      <c r="BM601" s="368" t="n"/>
      <c r="BN601" s="368" t="n"/>
      <c r="BO601" s="368" t="n"/>
      <c r="BP601" s="368" t="n"/>
      <c r="BQ601" s="320" t="n"/>
      <c r="BR601" s="368" t="n"/>
      <c r="BS601" s="368" t="n"/>
      <c r="BT601" s="368" t="n"/>
      <c r="BU601" s="368" t="n"/>
      <c r="BV601" s="368" t="n"/>
      <c r="BW601" s="368" t="n"/>
      <c r="BX601" s="368" t="n"/>
      <c r="BY601" s="368" t="n"/>
      <c r="BZ601" s="368" t="n"/>
      <c r="CA601" s="368" t="n"/>
      <c r="CB601" s="368" t="n"/>
      <c r="CC601" s="368" t="n"/>
      <c r="CD601" s="368" t="n"/>
      <c r="CE601" s="368" t="n"/>
      <c r="CF601" s="368" t="n"/>
      <c r="CG601" s="368" t="n"/>
      <c r="CH601" s="368" t="n"/>
      <c r="CI601" s="368" t="n"/>
      <c r="CJ601" s="368" t="n"/>
      <c r="CK601" s="368" t="n"/>
      <c r="CL601" s="368" t="n"/>
      <c r="CM601" s="368" t="n"/>
      <c r="CN601" s="368" t="n"/>
      <c r="CO601" s="368" t="n"/>
      <c r="CP601" s="368" t="n"/>
      <c r="CQ601" s="368" t="n"/>
      <c r="CR601" s="368" t="n"/>
      <c r="CS601" s="368" t="n"/>
      <c r="CT601" s="368" t="n"/>
      <c r="CU601" s="368" t="n"/>
      <c r="CV601" s="368" t="n"/>
      <c r="CW601" s="368" t="n"/>
      <c r="CX601" s="368" t="n"/>
      <c r="CY601" s="368" t="n"/>
      <c r="CZ601" s="368" t="n"/>
      <c r="DA601" s="368" t="n"/>
      <c r="DB601" s="368" t="n"/>
      <c r="DC601" s="368" t="n"/>
      <c r="DD601" s="368" t="n"/>
    </row>
    <row r="602">
      <c r="A602" s="368" t="n"/>
      <c r="B602" s="368" t="n"/>
      <c r="C602" s="368" t="n"/>
      <c r="D602" s="368" t="n"/>
      <c r="E602" s="368" t="n"/>
      <c r="F602" s="368" t="n"/>
      <c r="G602" s="318" t="n"/>
      <c r="H602" s="368" t="n"/>
      <c r="I602" s="368" t="n"/>
      <c r="J602" s="368" t="n"/>
      <c r="K602" s="368" t="n"/>
      <c r="L602" s="368" t="n"/>
      <c r="M602" s="368" t="n"/>
      <c r="N602" s="368" t="n"/>
      <c r="O602" s="368" t="n"/>
      <c r="P602" s="368" t="n"/>
      <c r="Q602" s="368" t="n"/>
      <c r="R602" s="368" t="n"/>
      <c r="S602" s="368" t="n"/>
      <c r="T602" s="368" t="n"/>
      <c r="U602" s="368" t="n"/>
      <c r="V602" s="368" t="n"/>
      <c r="W602" s="368" t="n"/>
      <c r="X602" s="368" t="n"/>
      <c r="Y602" s="368" t="n"/>
      <c r="Z602" s="368" t="n"/>
      <c r="AA602" s="368" t="n"/>
      <c r="AB602" s="368" t="n"/>
      <c r="AC602" s="368" t="n"/>
      <c r="AD602" s="368" t="n"/>
      <c r="AE602" s="368" t="n"/>
      <c r="AF602" s="368" t="n"/>
      <c r="AG602" s="368" t="n"/>
      <c r="AH602" s="368" t="n"/>
      <c r="AI602" s="368" t="n"/>
      <c r="AJ602" s="368" t="n"/>
      <c r="AK602" s="368" t="n"/>
      <c r="AL602" s="368" t="n"/>
      <c r="AM602" s="368" t="n"/>
      <c r="AN602" s="368" t="n"/>
      <c r="AO602" s="368" t="n"/>
      <c r="AP602" s="319" t="n"/>
      <c r="AQ602" s="368" t="n"/>
      <c r="AR602" s="368" t="n"/>
      <c r="AS602" s="368" t="n"/>
      <c r="AT602" s="368" t="n"/>
      <c r="AU602" s="368" t="n"/>
      <c r="AV602" s="368" t="n"/>
      <c r="AW602" s="368" t="n"/>
      <c r="AX602" s="368" t="n"/>
      <c r="AY602" s="368" t="n"/>
      <c r="AZ602" s="368" t="n"/>
      <c r="BA602" s="368" t="n"/>
      <c r="BB602" s="368" t="n"/>
      <c r="BC602" s="368" t="n"/>
      <c r="BD602" s="368" t="n"/>
      <c r="BE602" s="368" t="n"/>
      <c r="BF602" s="368" t="n"/>
      <c r="BG602" s="368" t="n"/>
      <c r="BH602" s="368" t="n"/>
      <c r="BI602" s="368" t="n"/>
      <c r="BJ602" s="368" t="n"/>
      <c r="BK602" s="368" t="n"/>
      <c r="BL602" s="368" t="n"/>
      <c r="BM602" s="368" t="n"/>
      <c r="BN602" s="368" t="n"/>
      <c r="BO602" s="368" t="n"/>
      <c r="BP602" s="368" t="n"/>
      <c r="BQ602" s="320" t="n"/>
      <c r="BR602" s="368" t="n"/>
      <c r="BS602" s="368" t="n"/>
      <c r="BT602" s="368" t="n"/>
      <c r="BU602" s="368" t="n"/>
      <c r="BV602" s="368" t="n"/>
      <c r="BW602" s="368" t="n"/>
      <c r="BX602" s="368" t="n"/>
      <c r="BY602" s="368" t="n"/>
      <c r="BZ602" s="368" t="n"/>
      <c r="CA602" s="368" t="n"/>
      <c r="CB602" s="368" t="n"/>
      <c r="CC602" s="368" t="n"/>
      <c r="CD602" s="368" t="n"/>
      <c r="CE602" s="368" t="n"/>
      <c r="CF602" s="368" t="n"/>
      <c r="CG602" s="368" t="n"/>
      <c r="CH602" s="368" t="n"/>
      <c r="CI602" s="368" t="n"/>
      <c r="CJ602" s="368" t="n"/>
      <c r="CK602" s="368" t="n"/>
      <c r="CL602" s="368" t="n"/>
      <c r="CM602" s="368" t="n"/>
      <c r="CN602" s="368" t="n"/>
      <c r="CO602" s="368" t="n"/>
      <c r="CP602" s="368" t="n"/>
      <c r="CQ602" s="368" t="n"/>
      <c r="CR602" s="368" t="n"/>
      <c r="CS602" s="368" t="n"/>
      <c r="CT602" s="368" t="n"/>
      <c r="CU602" s="368" t="n"/>
      <c r="CV602" s="368" t="n"/>
      <c r="CW602" s="368" t="n"/>
      <c r="CX602" s="368" t="n"/>
      <c r="CY602" s="368" t="n"/>
      <c r="CZ602" s="368" t="n"/>
      <c r="DA602" s="368" t="n"/>
      <c r="DB602" s="368" t="n"/>
      <c r="DC602" s="368" t="n"/>
      <c r="DD602" s="368" t="n"/>
    </row>
    <row r="603">
      <c r="A603" s="368" t="n"/>
      <c r="B603" s="368" t="n"/>
      <c r="C603" s="368" t="n"/>
      <c r="D603" s="368" t="n"/>
      <c r="E603" s="368" t="n"/>
      <c r="F603" s="368" t="n"/>
      <c r="G603" s="318" t="n"/>
      <c r="H603" s="368" t="n"/>
      <c r="I603" s="368" t="n"/>
      <c r="J603" s="368" t="n"/>
      <c r="K603" s="368" t="n"/>
      <c r="L603" s="368" t="n"/>
      <c r="M603" s="368" t="n"/>
      <c r="N603" s="368" t="n"/>
      <c r="O603" s="368" t="n"/>
      <c r="P603" s="368" t="n"/>
      <c r="Q603" s="368" t="n"/>
      <c r="R603" s="368" t="n"/>
      <c r="S603" s="368" t="n"/>
      <c r="T603" s="368" t="n"/>
      <c r="U603" s="368" t="n"/>
      <c r="V603" s="368" t="n"/>
      <c r="W603" s="368" t="n"/>
      <c r="X603" s="368" t="n"/>
      <c r="Y603" s="368" t="n"/>
      <c r="Z603" s="368" t="n"/>
      <c r="AA603" s="368" t="n"/>
      <c r="AB603" s="368" t="n"/>
      <c r="AC603" s="368" t="n"/>
      <c r="AD603" s="368" t="n"/>
      <c r="AE603" s="368" t="n"/>
      <c r="AF603" s="368" t="n"/>
      <c r="AG603" s="368" t="n"/>
      <c r="AH603" s="368" t="n"/>
      <c r="AI603" s="368" t="n"/>
      <c r="AJ603" s="368" t="n"/>
      <c r="AK603" s="368" t="n"/>
      <c r="AL603" s="368" t="n"/>
      <c r="AM603" s="368" t="n"/>
      <c r="AN603" s="368" t="n"/>
      <c r="AO603" s="368" t="n"/>
      <c r="AP603" s="319" t="n"/>
      <c r="AQ603" s="368" t="n"/>
      <c r="AR603" s="368" t="n"/>
      <c r="AS603" s="368" t="n"/>
      <c r="AT603" s="368" t="n"/>
      <c r="AU603" s="368" t="n"/>
      <c r="AV603" s="368" t="n"/>
      <c r="AW603" s="368" t="n"/>
      <c r="AX603" s="368" t="n"/>
      <c r="AY603" s="368" t="n"/>
      <c r="AZ603" s="368" t="n"/>
      <c r="BA603" s="368" t="n"/>
      <c r="BB603" s="368" t="n"/>
      <c r="BC603" s="368" t="n"/>
      <c r="BD603" s="368" t="n"/>
      <c r="BE603" s="368" t="n"/>
      <c r="BF603" s="368" t="n"/>
      <c r="BG603" s="368" t="n"/>
      <c r="BH603" s="368" t="n"/>
      <c r="BI603" s="368" t="n"/>
      <c r="BJ603" s="368" t="n"/>
      <c r="BK603" s="368" t="n"/>
      <c r="BL603" s="368" t="n"/>
      <c r="BM603" s="368" t="n"/>
      <c r="BN603" s="368" t="n"/>
      <c r="BO603" s="368" t="n"/>
      <c r="BP603" s="368" t="n"/>
      <c r="BQ603" s="320" t="n"/>
      <c r="BR603" s="368" t="n"/>
      <c r="BS603" s="368" t="n"/>
      <c r="BT603" s="368" t="n"/>
      <c r="BU603" s="368" t="n"/>
      <c r="BV603" s="368" t="n"/>
      <c r="BW603" s="368" t="n"/>
      <c r="BX603" s="368" t="n"/>
      <c r="BY603" s="368" t="n"/>
      <c r="BZ603" s="368" t="n"/>
      <c r="CA603" s="368" t="n"/>
      <c r="CB603" s="368" t="n"/>
      <c r="CC603" s="368" t="n"/>
      <c r="CD603" s="368" t="n"/>
      <c r="CE603" s="368" t="n"/>
      <c r="CF603" s="368" t="n"/>
      <c r="CG603" s="368" t="n"/>
      <c r="CH603" s="368" t="n"/>
      <c r="CI603" s="368" t="n"/>
      <c r="CJ603" s="368" t="n"/>
      <c r="CK603" s="368" t="n"/>
      <c r="CL603" s="368" t="n"/>
      <c r="CM603" s="368" t="n"/>
      <c r="CN603" s="368" t="n"/>
      <c r="CO603" s="368" t="n"/>
      <c r="CP603" s="368" t="n"/>
      <c r="CQ603" s="368" t="n"/>
      <c r="CR603" s="368" t="n"/>
      <c r="CS603" s="368" t="n"/>
      <c r="CT603" s="368" t="n"/>
      <c r="CU603" s="368" t="n"/>
      <c r="CV603" s="368" t="n"/>
      <c r="CW603" s="368" t="n"/>
      <c r="CX603" s="368" t="n"/>
      <c r="CY603" s="368" t="n"/>
      <c r="CZ603" s="368" t="n"/>
      <c r="DA603" s="368" t="n"/>
      <c r="DB603" s="368" t="n"/>
      <c r="DC603" s="368" t="n"/>
      <c r="DD603" s="368" t="n"/>
    </row>
    <row r="604">
      <c r="A604" s="368" t="n"/>
      <c r="B604" s="368" t="n"/>
      <c r="C604" s="368" t="n"/>
      <c r="D604" s="368" t="n"/>
      <c r="E604" s="368" t="n"/>
      <c r="F604" s="368" t="n"/>
      <c r="G604" s="318" t="n"/>
      <c r="H604" s="368" t="n"/>
      <c r="I604" s="368" t="n"/>
      <c r="J604" s="368" t="n"/>
      <c r="K604" s="368" t="n"/>
      <c r="L604" s="368" t="n"/>
      <c r="M604" s="368" t="n"/>
      <c r="N604" s="368" t="n"/>
      <c r="O604" s="368" t="n"/>
      <c r="P604" s="368" t="n"/>
      <c r="Q604" s="368" t="n"/>
      <c r="R604" s="368" t="n"/>
      <c r="S604" s="368" t="n"/>
      <c r="T604" s="368" t="n"/>
      <c r="U604" s="368" t="n"/>
      <c r="V604" s="368" t="n"/>
      <c r="W604" s="368" t="n"/>
      <c r="X604" s="368" t="n"/>
      <c r="Y604" s="368" t="n"/>
      <c r="Z604" s="368" t="n"/>
      <c r="AA604" s="368" t="n"/>
      <c r="AB604" s="368" t="n"/>
      <c r="AC604" s="368" t="n"/>
      <c r="AD604" s="368" t="n"/>
      <c r="AE604" s="368" t="n"/>
      <c r="AF604" s="368" t="n"/>
      <c r="AG604" s="368" t="n"/>
      <c r="AH604" s="368" t="n"/>
      <c r="AI604" s="368" t="n"/>
      <c r="AJ604" s="368" t="n"/>
      <c r="AK604" s="368" t="n"/>
      <c r="AL604" s="368" t="n"/>
      <c r="AM604" s="368" t="n"/>
      <c r="AN604" s="368" t="n"/>
      <c r="AO604" s="368" t="n"/>
      <c r="AP604" s="319" t="n"/>
      <c r="AQ604" s="368" t="n"/>
      <c r="AR604" s="368" t="n"/>
      <c r="AS604" s="368" t="n"/>
      <c r="AT604" s="368" t="n"/>
      <c r="AU604" s="368" t="n"/>
      <c r="AV604" s="368" t="n"/>
      <c r="AW604" s="368" t="n"/>
      <c r="AX604" s="368" t="n"/>
      <c r="AY604" s="368" t="n"/>
      <c r="AZ604" s="368" t="n"/>
      <c r="BA604" s="368" t="n"/>
      <c r="BB604" s="368" t="n"/>
      <c r="BC604" s="368" t="n"/>
      <c r="BD604" s="368" t="n"/>
      <c r="BE604" s="368" t="n"/>
      <c r="BF604" s="368" t="n"/>
      <c r="BG604" s="368" t="n"/>
      <c r="BH604" s="368" t="n"/>
      <c r="BI604" s="368" t="n"/>
      <c r="BJ604" s="368" t="n"/>
      <c r="BK604" s="368" t="n"/>
      <c r="BL604" s="368" t="n"/>
      <c r="BM604" s="368" t="n"/>
      <c r="BN604" s="368" t="n"/>
      <c r="BO604" s="368" t="n"/>
      <c r="BP604" s="368" t="n"/>
      <c r="BQ604" s="320" t="n"/>
      <c r="BR604" s="368" t="n"/>
      <c r="BS604" s="368" t="n"/>
      <c r="BT604" s="368" t="n"/>
      <c r="BU604" s="368" t="n"/>
      <c r="BV604" s="368" t="n"/>
      <c r="BW604" s="368" t="n"/>
      <c r="BX604" s="368" t="n"/>
      <c r="BY604" s="368" t="n"/>
      <c r="BZ604" s="368" t="n"/>
      <c r="CA604" s="368" t="n"/>
      <c r="CB604" s="368" t="n"/>
      <c r="CC604" s="368" t="n"/>
      <c r="CD604" s="368" t="n"/>
      <c r="CE604" s="368" t="n"/>
      <c r="CF604" s="368" t="n"/>
      <c r="CG604" s="368" t="n"/>
      <c r="CH604" s="368" t="n"/>
      <c r="CI604" s="368" t="n"/>
      <c r="CJ604" s="368" t="n"/>
      <c r="CK604" s="368" t="n"/>
      <c r="CL604" s="368" t="n"/>
      <c r="CM604" s="368" t="n"/>
      <c r="CN604" s="368" t="n"/>
      <c r="CO604" s="368" t="n"/>
      <c r="CP604" s="368" t="n"/>
      <c r="CQ604" s="368" t="n"/>
      <c r="CR604" s="368" t="n"/>
      <c r="CS604" s="368" t="n"/>
      <c r="CT604" s="368" t="n"/>
      <c r="CU604" s="368" t="n"/>
      <c r="CV604" s="368" t="n"/>
      <c r="CW604" s="368" t="n"/>
      <c r="CX604" s="368" t="n"/>
      <c r="CY604" s="368" t="n"/>
      <c r="CZ604" s="368" t="n"/>
      <c r="DA604" s="368" t="n"/>
      <c r="DB604" s="368" t="n"/>
      <c r="DC604" s="368" t="n"/>
      <c r="DD604" s="368" t="n"/>
    </row>
    <row r="605">
      <c r="A605" s="368" t="n"/>
      <c r="B605" s="368" t="n"/>
      <c r="C605" s="368" t="n"/>
      <c r="D605" s="368" t="n"/>
      <c r="E605" s="368" t="n"/>
      <c r="F605" s="368" t="n"/>
      <c r="G605" s="318" t="n"/>
      <c r="H605" s="368" t="n"/>
      <c r="I605" s="368" t="n"/>
      <c r="J605" s="368" t="n"/>
      <c r="K605" s="368" t="n"/>
      <c r="L605" s="368" t="n"/>
      <c r="M605" s="368" t="n"/>
      <c r="N605" s="368" t="n"/>
      <c r="O605" s="368" t="n"/>
      <c r="P605" s="368" t="n"/>
      <c r="Q605" s="368" t="n"/>
      <c r="R605" s="368" t="n"/>
      <c r="S605" s="368" t="n"/>
      <c r="T605" s="368" t="n"/>
      <c r="U605" s="368" t="n"/>
      <c r="V605" s="368" t="n"/>
      <c r="W605" s="368" t="n"/>
      <c r="X605" s="368" t="n"/>
      <c r="Y605" s="368" t="n"/>
      <c r="Z605" s="368" t="n"/>
      <c r="AA605" s="368" t="n"/>
      <c r="AB605" s="368" t="n"/>
      <c r="AC605" s="368" t="n"/>
      <c r="AD605" s="368" t="n"/>
      <c r="AE605" s="368" t="n"/>
      <c r="AF605" s="368" t="n"/>
      <c r="AG605" s="368" t="n"/>
      <c r="AH605" s="368" t="n"/>
      <c r="AI605" s="368" t="n"/>
      <c r="AJ605" s="368" t="n"/>
      <c r="AK605" s="368" t="n"/>
      <c r="AL605" s="368" t="n"/>
      <c r="AM605" s="368" t="n"/>
      <c r="AN605" s="368" t="n"/>
      <c r="AO605" s="368" t="n"/>
      <c r="AP605" s="319" t="n"/>
      <c r="AQ605" s="368" t="n"/>
      <c r="AR605" s="368" t="n"/>
      <c r="AS605" s="368" t="n"/>
      <c r="AT605" s="368" t="n"/>
      <c r="AU605" s="368" t="n"/>
      <c r="AV605" s="368" t="n"/>
      <c r="AW605" s="368" t="n"/>
      <c r="AX605" s="368" t="n"/>
      <c r="AY605" s="368" t="n"/>
      <c r="AZ605" s="368" t="n"/>
      <c r="BA605" s="368" t="n"/>
      <c r="BB605" s="368" t="n"/>
      <c r="BC605" s="368" t="n"/>
      <c r="BD605" s="368" t="n"/>
      <c r="BE605" s="368" t="n"/>
      <c r="BF605" s="368" t="n"/>
      <c r="BG605" s="368" t="n"/>
      <c r="BH605" s="368" t="n"/>
      <c r="BI605" s="368" t="n"/>
      <c r="BJ605" s="368" t="n"/>
      <c r="BK605" s="368" t="n"/>
      <c r="BL605" s="368" t="n"/>
      <c r="BM605" s="368" t="n"/>
      <c r="BN605" s="368" t="n"/>
      <c r="BO605" s="368" t="n"/>
      <c r="BP605" s="368" t="n"/>
      <c r="BQ605" s="320" t="n"/>
      <c r="BR605" s="368" t="n"/>
      <c r="BS605" s="368" t="n"/>
      <c r="BT605" s="368" t="n"/>
      <c r="BU605" s="368" t="n"/>
      <c r="BV605" s="368" t="n"/>
      <c r="BW605" s="368" t="n"/>
      <c r="BX605" s="368" t="n"/>
      <c r="BY605" s="368" t="n"/>
      <c r="BZ605" s="368" t="n"/>
      <c r="CA605" s="368" t="n"/>
      <c r="CB605" s="368" t="n"/>
      <c r="CC605" s="368" t="n"/>
      <c r="CD605" s="368" t="n"/>
      <c r="CE605" s="368" t="n"/>
      <c r="CF605" s="368" t="n"/>
      <c r="CG605" s="368" t="n"/>
      <c r="CH605" s="368" t="n"/>
      <c r="CI605" s="368" t="n"/>
      <c r="CJ605" s="368" t="n"/>
      <c r="CK605" s="368" t="n"/>
      <c r="CL605" s="368" t="n"/>
      <c r="CM605" s="368" t="n"/>
      <c r="CN605" s="368" t="n"/>
      <c r="CO605" s="368" t="n"/>
      <c r="CP605" s="368" t="n"/>
      <c r="CQ605" s="368" t="n"/>
      <c r="CR605" s="368" t="n"/>
      <c r="CS605" s="368" t="n"/>
      <c r="CT605" s="368" t="n"/>
      <c r="CU605" s="368" t="n"/>
      <c r="CV605" s="368" t="n"/>
      <c r="CW605" s="368" t="n"/>
      <c r="CX605" s="368" t="n"/>
      <c r="CY605" s="368" t="n"/>
      <c r="CZ605" s="368" t="n"/>
      <c r="DA605" s="368" t="n"/>
      <c r="DB605" s="368" t="n"/>
      <c r="DC605" s="368" t="n"/>
      <c r="DD605" s="368" t="n"/>
    </row>
    <row r="606">
      <c r="A606" s="368" t="n"/>
      <c r="B606" s="368" t="n"/>
      <c r="C606" s="368" t="n"/>
      <c r="D606" s="368" t="n"/>
      <c r="E606" s="368" t="n"/>
      <c r="F606" s="368" t="n"/>
      <c r="G606" s="318" t="n"/>
      <c r="H606" s="368" t="n"/>
      <c r="I606" s="368" t="n"/>
      <c r="J606" s="368" t="n"/>
      <c r="K606" s="368" t="n"/>
      <c r="L606" s="368" t="n"/>
      <c r="M606" s="368" t="n"/>
      <c r="N606" s="368" t="n"/>
      <c r="O606" s="368" t="n"/>
      <c r="P606" s="368" t="n"/>
      <c r="Q606" s="368" t="n"/>
      <c r="R606" s="368" t="n"/>
      <c r="S606" s="368" t="n"/>
      <c r="T606" s="368" t="n"/>
      <c r="U606" s="368" t="n"/>
      <c r="V606" s="368" t="n"/>
      <c r="W606" s="368" t="n"/>
      <c r="X606" s="368" t="n"/>
      <c r="Y606" s="368" t="n"/>
      <c r="Z606" s="368" t="n"/>
      <c r="AA606" s="368" t="n"/>
      <c r="AB606" s="368" t="n"/>
      <c r="AC606" s="368" t="n"/>
      <c r="AD606" s="368" t="n"/>
      <c r="AE606" s="368" t="n"/>
      <c r="AF606" s="368" t="n"/>
      <c r="AG606" s="368" t="n"/>
      <c r="AH606" s="368" t="n"/>
      <c r="AI606" s="368" t="n"/>
      <c r="AJ606" s="368" t="n"/>
      <c r="AK606" s="368" t="n"/>
      <c r="AL606" s="368" t="n"/>
      <c r="AM606" s="368" t="n"/>
      <c r="AN606" s="368" t="n"/>
      <c r="AO606" s="368" t="n"/>
      <c r="AP606" s="319" t="n"/>
      <c r="AQ606" s="368" t="n"/>
      <c r="AR606" s="368" t="n"/>
      <c r="AS606" s="368" t="n"/>
      <c r="AT606" s="368" t="n"/>
      <c r="AU606" s="368" t="n"/>
      <c r="AV606" s="368" t="n"/>
      <c r="AW606" s="368" t="n"/>
      <c r="AX606" s="368" t="n"/>
      <c r="AY606" s="368" t="n"/>
      <c r="AZ606" s="368" t="n"/>
      <c r="BA606" s="368" t="n"/>
      <c r="BB606" s="368" t="n"/>
      <c r="BC606" s="368" t="n"/>
      <c r="BD606" s="368" t="n"/>
      <c r="BE606" s="368" t="n"/>
      <c r="BF606" s="368" t="n"/>
      <c r="BG606" s="368" t="n"/>
      <c r="BH606" s="368" t="n"/>
      <c r="BI606" s="368" t="n"/>
      <c r="BJ606" s="368" t="n"/>
      <c r="BK606" s="368" t="n"/>
      <c r="BL606" s="368" t="n"/>
      <c r="BM606" s="368" t="n"/>
      <c r="BN606" s="368" t="n"/>
      <c r="BO606" s="368" t="n"/>
      <c r="BP606" s="368" t="n"/>
      <c r="BQ606" s="320" t="n"/>
      <c r="BR606" s="368" t="n"/>
      <c r="BS606" s="368" t="n"/>
      <c r="BT606" s="368" t="n"/>
      <c r="BU606" s="368" t="n"/>
      <c r="BV606" s="368" t="n"/>
      <c r="BW606" s="368" t="n"/>
      <c r="BX606" s="368" t="n"/>
      <c r="BY606" s="368" t="n"/>
      <c r="BZ606" s="368" t="n"/>
      <c r="CA606" s="368" t="n"/>
      <c r="CB606" s="368" t="n"/>
      <c r="CC606" s="368" t="n"/>
      <c r="CD606" s="368" t="n"/>
      <c r="CE606" s="368" t="n"/>
      <c r="CF606" s="368" t="n"/>
      <c r="CG606" s="368" t="n"/>
      <c r="CH606" s="368" t="n"/>
      <c r="CI606" s="368" t="n"/>
      <c r="CJ606" s="368" t="n"/>
      <c r="CK606" s="368" t="n"/>
      <c r="CL606" s="368" t="n"/>
      <c r="CM606" s="368" t="n"/>
      <c r="CN606" s="368" t="n"/>
      <c r="CO606" s="368" t="n"/>
      <c r="CP606" s="368" t="n"/>
      <c r="CQ606" s="368" t="n"/>
      <c r="CR606" s="368" t="n"/>
      <c r="CS606" s="368" t="n"/>
      <c r="CT606" s="368" t="n"/>
      <c r="CU606" s="368" t="n"/>
      <c r="CV606" s="368" t="n"/>
      <c r="CW606" s="368" t="n"/>
      <c r="CX606" s="368" t="n"/>
      <c r="CY606" s="368" t="n"/>
      <c r="CZ606" s="368" t="n"/>
      <c r="DA606" s="368" t="n"/>
      <c r="DB606" s="368" t="n"/>
      <c r="DC606" s="368" t="n"/>
      <c r="DD606" s="368" t="n"/>
    </row>
    <row r="607">
      <c r="A607" s="368" t="n"/>
      <c r="B607" s="368" t="n"/>
      <c r="C607" s="368" t="n"/>
      <c r="D607" s="368" t="n"/>
      <c r="E607" s="368" t="n"/>
      <c r="F607" s="368" t="n"/>
      <c r="G607" s="318" t="n"/>
      <c r="H607" s="368" t="n"/>
      <c r="I607" s="368" t="n"/>
      <c r="J607" s="368" t="n"/>
      <c r="K607" s="368" t="n"/>
      <c r="L607" s="368" t="n"/>
      <c r="M607" s="368" t="n"/>
      <c r="N607" s="368" t="n"/>
      <c r="O607" s="368" t="n"/>
      <c r="P607" s="368" t="n"/>
      <c r="Q607" s="368" t="n"/>
      <c r="R607" s="368" t="n"/>
      <c r="S607" s="368" t="n"/>
      <c r="T607" s="368" t="n"/>
      <c r="U607" s="368" t="n"/>
      <c r="V607" s="368" t="n"/>
      <c r="W607" s="368" t="n"/>
      <c r="X607" s="368" t="n"/>
      <c r="Y607" s="368" t="n"/>
      <c r="Z607" s="368" t="n"/>
      <c r="AA607" s="368" t="n"/>
      <c r="AB607" s="368" t="n"/>
      <c r="AC607" s="368" t="n"/>
      <c r="AD607" s="368" t="n"/>
      <c r="AE607" s="368" t="n"/>
      <c r="AF607" s="368" t="n"/>
      <c r="AG607" s="368" t="n"/>
      <c r="AH607" s="368" t="n"/>
      <c r="AI607" s="368" t="n"/>
      <c r="AJ607" s="368" t="n"/>
      <c r="AK607" s="368" t="n"/>
      <c r="AL607" s="368" t="n"/>
      <c r="AM607" s="368" t="n"/>
      <c r="AN607" s="368" t="n"/>
      <c r="AO607" s="368" t="n"/>
      <c r="AP607" s="319" t="n"/>
      <c r="AQ607" s="368" t="n"/>
      <c r="AR607" s="368" t="n"/>
      <c r="AS607" s="368" t="n"/>
      <c r="AT607" s="368" t="n"/>
      <c r="AU607" s="368" t="n"/>
      <c r="AV607" s="368" t="n"/>
      <c r="AW607" s="368" t="n"/>
      <c r="AX607" s="368" t="n"/>
      <c r="AY607" s="368" t="n"/>
      <c r="AZ607" s="368" t="n"/>
      <c r="BA607" s="368" t="n"/>
      <c r="BB607" s="368" t="n"/>
      <c r="BC607" s="368" t="n"/>
      <c r="BD607" s="368" t="n"/>
      <c r="BE607" s="368" t="n"/>
      <c r="BF607" s="368" t="n"/>
      <c r="BG607" s="368" t="n"/>
      <c r="BH607" s="368" t="n"/>
      <c r="BI607" s="368" t="n"/>
      <c r="BJ607" s="368" t="n"/>
      <c r="BK607" s="368" t="n"/>
      <c r="BL607" s="368" t="n"/>
      <c r="BM607" s="368" t="n"/>
      <c r="BN607" s="368" t="n"/>
      <c r="BO607" s="368" t="n"/>
      <c r="BP607" s="368" t="n"/>
      <c r="BQ607" s="320" t="n"/>
      <c r="BR607" s="368" t="n"/>
      <c r="BS607" s="368" t="n"/>
      <c r="BT607" s="368" t="n"/>
      <c r="BU607" s="368" t="n"/>
      <c r="BV607" s="368" t="n"/>
      <c r="BW607" s="368" t="n"/>
      <c r="BX607" s="368" t="n"/>
      <c r="BY607" s="368" t="n"/>
      <c r="BZ607" s="368" t="n"/>
      <c r="CA607" s="368" t="n"/>
      <c r="CB607" s="368" t="n"/>
      <c r="CC607" s="368" t="n"/>
      <c r="CD607" s="368" t="n"/>
      <c r="CE607" s="368" t="n"/>
      <c r="CF607" s="368" t="n"/>
      <c r="CG607" s="368" t="n"/>
      <c r="CH607" s="368" t="n"/>
      <c r="CI607" s="368" t="n"/>
      <c r="CJ607" s="368" t="n"/>
      <c r="CK607" s="368" t="n"/>
      <c r="CL607" s="368" t="n"/>
      <c r="CM607" s="368" t="n"/>
      <c r="CN607" s="368" t="n"/>
      <c r="CO607" s="368" t="n"/>
      <c r="CP607" s="368" t="n"/>
      <c r="CQ607" s="368" t="n"/>
      <c r="CR607" s="368" t="n"/>
      <c r="CS607" s="368" t="n"/>
      <c r="CT607" s="368" t="n"/>
      <c r="CU607" s="368" t="n"/>
      <c r="CV607" s="368" t="n"/>
      <c r="CW607" s="368" t="n"/>
      <c r="CX607" s="368" t="n"/>
      <c r="CY607" s="368" t="n"/>
      <c r="CZ607" s="368" t="n"/>
      <c r="DA607" s="368" t="n"/>
      <c r="DB607" s="368" t="n"/>
      <c r="DC607" s="368" t="n"/>
      <c r="DD607" s="368" t="n"/>
    </row>
    <row r="608">
      <c r="A608" s="368" t="n"/>
      <c r="B608" s="368" t="n"/>
      <c r="C608" s="368" t="n"/>
      <c r="D608" s="368" t="n"/>
      <c r="E608" s="368" t="n"/>
      <c r="F608" s="368" t="n"/>
      <c r="G608" s="318" t="n"/>
      <c r="H608" s="368" t="n"/>
      <c r="I608" s="368" t="n"/>
      <c r="J608" s="368" t="n"/>
      <c r="K608" s="368" t="n"/>
      <c r="L608" s="368" t="n"/>
      <c r="M608" s="368" t="n"/>
      <c r="N608" s="368" t="n"/>
      <c r="O608" s="368" t="n"/>
      <c r="P608" s="368" t="n"/>
      <c r="Q608" s="368" t="n"/>
      <c r="R608" s="368" t="n"/>
      <c r="S608" s="368" t="n"/>
      <c r="T608" s="368" t="n"/>
      <c r="U608" s="368" t="n"/>
      <c r="V608" s="368" t="n"/>
      <c r="W608" s="368" t="n"/>
      <c r="X608" s="368" t="n"/>
      <c r="Y608" s="368" t="n"/>
      <c r="Z608" s="368" t="n"/>
      <c r="AA608" s="368" t="n"/>
      <c r="AB608" s="368" t="n"/>
      <c r="AC608" s="368" t="n"/>
      <c r="AD608" s="368" t="n"/>
      <c r="AE608" s="368" t="n"/>
      <c r="AF608" s="368" t="n"/>
      <c r="AG608" s="368" t="n"/>
      <c r="AH608" s="368" t="n"/>
      <c r="AI608" s="368" t="n"/>
      <c r="AJ608" s="368" t="n"/>
      <c r="AK608" s="368" t="n"/>
      <c r="AL608" s="368" t="n"/>
      <c r="AM608" s="368" t="n"/>
      <c r="AN608" s="368" t="n"/>
      <c r="AO608" s="368" t="n"/>
      <c r="AP608" s="319" t="n"/>
      <c r="AQ608" s="368" t="n"/>
      <c r="AR608" s="368" t="n"/>
      <c r="AS608" s="368" t="n"/>
      <c r="AT608" s="368" t="n"/>
      <c r="AU608" s="368" t="n"/>
      <c r="AV608" s="368" t="n"/>
      <c r="AW608" s="368" t="n"/>
      <c r="AX608" s="368" t="n"/>
      <c r="AY608" s="368" t="n"/>
      <c r="AZ608" s="368" t="n"/>
      <c r="BA608" s="368" t="n"/>
      <c r="BB608" s="368" t="n"/>
      <c r="BC608" s="368" t="n"/>
      <c r="BD608" s="368" t="n"/>
      <c r="BE608" s="368" t="n"/>
      <c r="BF608" s="368" t="n"/>
      <c r="BG608" s="368" t="n"/>
      <c r="BH608" s="368" t="n"/>
      <c r="BI608" s="368" t="n"/>
      <c r="BJ608" s="368" t="n"/>
      <c r="BK608" s="368" t="n"/>
      <c r="BL608" s="368" t="n"/>
      <c r="BM608" s="368" t="n"/>
      <c r="BN608" s="368" t="n"/>
      <c r="BO608" s="368" t="n"/>
      <c r="BP608" s="368" t="n"/>
      <c r="BQ608" s="320" t="n"/>
      <c r="BR608" s="368" t="n"/>
      <c r="BS608" s="368" t="n"/>
      <c r="BT608" s="368" t="n"/>
      <c r="BU608" s="368" t="n"/>
      <c r="BV608" s="368" t="n"/>
      <c r="BW608" s="368" t="n"/>
      <c r="BX608" s="368" t="n"/>
      <c r="BY608" s="368" t="n"/>
      <c r="BZ608" s="368" t="n"/>
      <c r="CA608" s="368" t="n"/>
      <c r="CB608" s="368" t="n"/>
      <c r="CC608" s="368" t="n"/>
      <c r="CD608" s="368" t="n"/>
      <c r="CE608" s="368" t="n"/>
      <c r="CF608" s="368" t="n"/>
      <c r="CG608" s="368" t="n"/>
      <c r="CH608" s="368" t="n"/>
      <c r="CI608" s="368" t="n"/>
      <c r="CJ608" s="368" t="n"/>
      <c r="CK608" s="368" t="n"/>
      <c r="CL608" s="368" t="n"/>
      <c r="CM608" s="368" t="n"/>
      <c r="CN608" s="368" t="n"/>
      <c r="CO608" s="368" t="n"/>
      <c r="CP608" s="368" t="n"/>
      <c r="CQ608" s="368" t="n"/>
      <c r="CR608" s="368" t="n"/>
      <c r="CS608" s="368" t="n"/>
      <c r="CT608" s="368" t="n"/>
      <c r="CU608" s="368" t="n"/>
      <c r="CV608" s="368" t="n"/>
      <c r="CW608" s="368" t="n"/>
      <c r="CX608" s="368" t="n"/>
      <c r="CY608" s="368" t="n"/>
      <c r="CZ608" s="368" t="n"/>
      <c r="DA608" s="368" t="n"/>
      <c r="DB608" s="368" t="n"/>
      <c r="DC608" s="368" t="n"/>
      <c r="DD608" s="368" t="n"/>
    </row>
    <row r="609">
      <c r="A609" s="368" t="n"/>
      <c r="B609" s="368" t="n"/>
      <c r="C609" s="368" t="n"/>
      <c r="D609" s="368" t="n"/>
      <c r="E609" s="368" t="n"/>
      <c r="F609" s="368" t="n"/>
      <c r="G609" s="318" t="n"/>
      <c r="H609" s="368" t="n"/>
      <c r="I609" s="368" t="n"/>
      <c r="J609" s="368" t="n"/>
      <c r="K609" s="368" t="n"/>
      <c r="L609" s="368" t="n"/>
      <c r="M609" s="368" t="n"/>
      <c r="N609" s="368" t="n"/>
      <c r="O609" s="368" t="n"/>
      <c r="P609" s="368" t="n"/>
      <c r="Q609" s="368" t="n"/>
      <c r="R609" s="368" t="n"/>
      <c r="S609" s="368" t="n"/>
      <c r="T609" s="368" t="n"/>
      <c r="U609" s="368" t="n"/>
      <c r="V609" s="368" t="n"/>
      <c r="W609" s="368" t="n"/>
      <c r="X609" s="368" t="n"/>
      <c r="Y609" s="368" t="n"/>
      <c r="Z609" s="368" t="n"/>
      <c r="AA609" s="368" t="n"/>
      <c r="AB609" s="368" t="n"/>
      <c r="AC609" s="368" t="n"/>
      <c r="AD609" s="368" t="n"/>
      <c r="AE609" s="368" t="n"/>
      <c r="AF609" s="368" t="n"/>
      <c r="AG609" s="368" t="n"/>
      <c r="AH609" s="368" t="n"/>
      <c r="AI609" s="368" t="n"/>
      <c r="AJ609" s="368" t="n"/>
      <c r="AK609" s="368" t="n"/>
      <c r="AL609" s="368" t="n"/>
      <c r="AM609" s="368" t="n"/>
      <c r="AN609" s="368" t="n"/>
      <c r="AO609" s="368" t="n"/>
      <c r="AP609" s="319" t="n"/>
      <c r="AQ609" s="368" t="n"/>
      <c r="AR609" s="368" t="n"/>
      <c r="AS609" s="368" t="n"/>
      <c r="AT609" s="368" t="n"/>
      <c r="AU609" s="368" t="n"/>
      <c r="AV609" s="368" t="n"/>
      <c r="AW609" s="368" t="n"/>
      <c r="AX609" s="368" t="n"/>
      <c r="AY609" s="368" t="n"/>
      <c r="AZ609" s="368" t="n"/>
      <c r="BA609" s="368" t="n"/>
      <c r="BB609" s="368" t="n"/>
      <c r="BC609" s="368" t="n"/>
      <c r="BD609" s="368" t="n"/>
      <c r="BE609" s="368" t="n"/>
      <c r="BF609" s="368" t="n"/>
      <c r="BG609" s="368" t="n"/>
      <c r="BH609" s="368" t="n"/>
      <c r="BI609" s="368" t="n"/>
      <c r="BJ609" s="368" t="n"/>
      <c r="BK609" s="368" t="n"/>
      <c r="BL609" s="368" t="n"/>
      <c r="BM609" s="368" t="n"/>
      <c r="BN609" s="368" t="n"/>
      <c r="BO609" s="368" t="n"/>
      <c r="BP609" s="368" t="n"/>
      <c r="BQ609" s="320" t="n"/>
      <c r="BR609" s="368" t="n"/>
      <c r="BS609" s="368" t="n"/>
      <c r="BT609" s="368" t="n"/>
      <c r="BU609" s="368" t="n"/>
      <c r="BV609" s="368" t="n"/>
      <c r="BW609" s="368" t="n"/>
      <c r="BX609" s="368" t="n"/>
      <c r="BY609" s="368" t="n"/>
      <c r="BZ609" s="368" t="n"/>
      <c r="CA609" s="368" t="n"/>
      <c r="CB609" s="368" t="n"/>
      <c r="CC609" s="368" t="n"/>
      <c r="CD609" s="368" t="n"/>
      <c r="CE609" s="368" t="n"/>
      <c r="CF609" s="368" t="n"/>
      <c r="CG609" s="368" t="n"/>
      <c r="CH609" s="368" t="n"/>
      <c r="CI609" s="368" t="n"/>
      <c r="CJ609" s="368" t="n"/>
      <c r="CK609" s="368" t="n"/>
      <c r="CL609" s="368" t="n"/>
      <c r="CM609" s="368" t="n"/>
      <c r="CN609" s="368" t="n"/>
      <c r="CO609" s="368" t="n"/>
      <c r="CP609" s="368" t="n"/>
      <c r="CQ609" s="368" t="n"/>
      <c r="CR609" s="368" t="n"/>
      <c r="CS609" s="368" t="n"/>
      <c r="CT609" s="368" t="n"/>
      <c r="CU609" s="368" t="n"/>
      <c r="CV609" s="368" t="n"/>
      <c r="CW609" s="368" t="n"/>
      <c r="CX609" s="368" t="n"/>
      <c r="CY609" s="368" t="n"/>
      <c r="CZ609" s="368" t="n"/>
      <c r="DA609" s="368" t="n"/>
      <c r="DB609" s="368" t="n"/>
      <c r="DC609" s="368" t="n"/>
      <c r="DD609" s="368" t="n"/>
    </row>
    <row r="610">
      <c r="A610" s="368" t="n"/>
      <c r="B610" s="368" t="n"/>
      <c r="C610" s="368" t="n"/>
      <c r="D610" s="368" t="n"/>
      <c r="E610" s="368" t="n"/>
      <c r="F610" s="368" t="n"/>
      <c r="G610" s="318" t="n"/>
      <c r="H610" s="368" t="n"/>
      <c r="I610" s="368" t="n"/>
      <c r="J610" s="368" t="n"/>
      <c r="K610" s="368" t="n"/>
      <c r="L610" s="368" t="n"/>
      <c r="M610" s="368" t="n"/>
      <c r="N610" s="368" t="n"/>
      <c r="O610" s="368" t="n"/>
      <c r="P610" s="368" t="n"/>
      <c r="Q610" s="368" t="n"/>
      <c r="R610" s="368" t="n"/>
      <c r="S610" s="368" t="n"/>
      <c r="T610" s="368" t="n"/>
      <c r="U610" s="368" t="n"/>
      <c r="V610" s="368" t="n"/>
      <c r="W610" s="368" t="n"/>
      <c r="X610" s="368" t="n"/>
      <c r="Y610" s="368" t="n"/>
      <c r="Z610" s="368" t="n"/>
      <c r="AA610" s="368" t="n"/>
      <c r="AB610" s="368" t="n"/>
      <c r="AC610" s="368" t="n"/>
      <c r="AD610" s="368" t="n"/>
      <c r="AE610" s="368" t="n"/>
      <c r="AF610" s="368" t="n"/>
      <c r="AG610" s="368" t="n"/>
      <c r="AH610" s="368" t="n"/>
      <c r="AI610" s="368" t="n"/>
      <c r="AJ610" s="368" t="n"/>
      <c r="AK610" s="368" t="n"/>
      <c r="AL610" s="368" t="n"/>
      <c r="AM610" s="368" t="n"/>
      <c r="AN610" s="368" t="n"/>
      <c r="AO610" s="368" t="n"/>
      <c r="AP610" s="319" t="n"/>
      <c r="AQ610" s="368" t="n"/>
      <c r="AR610" s="368" t="n"/>
      <c r="AS610" s="368" t="n"/>
      <c r="AT610" s="368" t="n"/>
      <c r="AU610" s="368" t="n"/>
      <c r="AV610" s="368" t="n"/>
      <c r="AW610" s="368" t="n"/>
      <c r="AX610" s="368" t="n"/>
      <c r="AY610" s="368" t="n"/>
      <c r="AZ610" s="368" t="n"/>
      <c r="BA610" s="368" t="n"/>
      <c r="BB610" s="368" t="n"/>
      <c r="BC610" s="368" t="n"/>
      <c r="BD610" s="368" t="n"/>
      <c r="BE610" s="368" t="n"/>
      <c r="BF610" s="368" t="n"/>
      <c r="BG610" s="368" t="n"/>
      <c r="BH610" s="368" t="n"/>
      <c r="BI610" s="368" t="n"/>
      <c r="BJ610" s="368" t="n"/>
      <c r="BK610" s="368" t="n"/>
      <c r="BL610" s="368" t="n"/>
      <c r="BM610" s="368" t="n"/>
      <c r="BN610" s="368" t="n"/>
      <c r="BO610" s="368" t="n"/>
      <c r="BP610" s="368" t="n"/>
      <c r="BQ610" s="320" t="n"/>
      <c r="BR610" s="368" t="n"/>
      <c r="BS610" s="368" t="n"/>
      <c r="BT610" s="368" t="n"/>
      <c r="BU610" s="368" t="n"/>
      <c r="BV610" s="368" t="n"/>
      <c r="BW610" s="368" t="n"/>
      <c r="BX610" s="368" t="n"/>
      <c r="BY610" s="368" t="n"/>
      <c r="BZ610" s="368" t="n"/>
      <c r="CA610" s="368" t="n"/>
      <c r="CB610" s="368" t="n"/>
      <c r="CC610" s="368" t="n"/>
      <c r="CD610" s="368" t="n"/>
      <c r="CE610" s="368" t="n"/>
      <c r="CF610" s="368" t="n"/>
      <c r="CG610" s="368" t="n"/>
      <c r="CH610" s="368" t="n"/>
      <c r="CI610" s="368" t="n"/>
      <c r="CJ610" s="368" t="n"/>
      <c r="CK610" s="368" t="n"/>
      <c r="CL610" s="368" t="n"/>
      <c r="CM610" s="368" t="n"/>
      <c r="CN610" s="368" t="n"/>
      <c r="CO610" s="368" t="n"/>
      <c r="CP610" s="368" t="n"/>
      <c r="CQ610" s="368" t="n"/>
      <c r="CR610" s="368" t="n"/>
      <c r="CS610" s="368" t="n"/>
      <c r="CT610" s="368" t="n"/>
      <c r="CU610" s="368" t="n"/>
      <c r="CV610" s="368" t="n"/>
      <c r="CW610" s="368" t="n"/>
      <c r="CX610" s="368" t="n"/>
      <c r="CY610" s="368" t="n"/>
      <c r="CZ610" s="368" t="n"/>
      <c r="DA610" s="368" t="n"/>
      <c r="DB610" s="368" t="n"/>
      <c r="DC610" s="368" t="n"/>
      <c r="DD610" s="368" t="n"/>
    </row>
    <row r="611">
      <c r="A611" s="368" t="n"/>
      <c r="B611" s="368" t="n"/>
      <c r="C611" s="368" t="n"/>
      <c r="D611" s="368" t="n"/>
      <c r="E611" s="368" t="n"/>
      <c r="F611" s="368" t="n"/>
      <c r="G611" s="318" t="n"/>
      <c r="H611" s="368" t="n"/>
      <c r="I611" s="368" t="n"/>
      <c r="J611" s="368" t="n"/>
      <c r="K611" s="368" t="n"/>
      <c r="L611" s="368" t="n"/>
      <c r="M611" s="368" t="n"/>
      <c r="N611" s="368" t="n"/>
      <c r="O611" s="368" t="n"/>
      <c r="P611" s="368" t="n"/>
      <c r="Q611" s="368" t="n"/>
      <c r="R611" s="368" t="n"/>
      <c r="S611" s="368" t="n"/>
      <c r="T611" s="368" t="n"/>
      <c r="U611" s="368" t="n"/>
      <c r="V611" s="368" t="n"/>
      <c r="W611" s="368" t="n"/>
      <c r="X611" s="368" t="n"/>
      <c r="Y611" s="368" t="n"/>
      <c r="Z611" s="368" t="n"/>
      <c r="AA611" s="368" t="n"/>
      <c r="AB611" s="368" t="n"/>
      <c r="AC611" s="368" t="n"/>
      <c r="AD611" s="368" t="n"/>
      <c r="AE611" s="368" t="n"/>
      <c r="AF611" s="368" t="n"/>
      <c r="AG611" s="368" t="n"/>
      <c r="AH611" s="368" t="n"/>
      <c r="AI611" s="368" t="n"/>
      <c r="AJ611" s="368" t="n"/>
      <c r="AK611" s="368" t="n"/>
      <c r="AL611" s="368" t="n"/>
      <c r="AM611" s="368" t="n"/>
      <c r="AN611" s="368" t="n"/>
      <c r="AO611" s="368" t="n"/>
      <c r="AP611" s="319" t="n"/>
      <c r="AQ611" s="368" t="n"/>
      <c r="AR611" s="368" t="n"/>
      <c r="AS611" s="368" t="n"/>
      <c r="AT611" s="368" t="n"/>
      <c r="AU611" s="368" t="n"/>
      <c r="AV611" s="368" t="n"/>
      <c r="AW611" s="368" t="n"/>
      <c r="AX611" s="368" t="n"/>
      <c r="AY611" s="368" t="n"/>
      <c r="AZ611" s="368" t="n"/>
      <c r="BA611" s="368" t="n"/>
      <c r="BB611" s="368" t="n"/>
      <c r="BC611" s="368" t="n"/>
      <c r="BD611" s="368" t="n"/>
      <c r="BE611" s="368" t="n"/>
      <c r="BF611" s="368" t="n"/>
      <c r="BG611" s="368" t="n"/>
      <c r="BH611" s="368" t="n"/>
      <c r="BI611" s="368" t="n"/>
      <c r="BJ611" s="368" t="n"/>
      <c r="BK611" s="368" t="n"/>
      <c r="BL611" s="368" t="n"/>
      <c r="BM611" s="368" t="n"/>
      <c r="BN611" s="368" t="n"/>
      <c r="BO611" s="368" t="n"/>
      <c r="BP611" s="368" t="n"/>
      <c r="BQ611" s="320" t="n"/>
      <c r="BR611" s="368" t="n"/>
      <c r="BS611" s="368" t="n"/>
      <c r="BT611" s="368" t="n"/>
      <c r="BU611" s="368" t="n"/>
      <c r="BV611" s="368" t="n"/>
      <c r="BW611" s="368" t="n"/>
      <c r="BX611" s="368" t="n"/>
      <c r="BY611" s="368" t="n"/>
      <c r="BZ611" s="368" t="n"/>
      <c r="CA611" s="368" t="n"/>
      <c r="CB611" s="368" t="n"/>
      <c r="CC611" s="368" t="n"/>
      <c r="CD611" s="368" t="n"/>
      <c r="CE611" s="368" t="n"/>
      <c r="CF611" s="368" t="n"/>
      <c r="CG611" s="368" t="n"/>
      <c r="CH611" s="368" t="n"/>
      <c r="CI611" s="368" t="n"/>
      <c r="CJ611" s="368" t="n"/>
      <c r="CK611" s="368" t="n"/>
      <c r="CL611" s="368" t="n"/>
      <c r="CM611" s="368" t="n"/>
      <c r="CN611" s="368" t="n"/>
      <c r="CO611" s="368" t="n"/>
      <c r="CP611" s="368" t="n"/>
      <c r="CQ611" s="368" t="n"/>
      <c r="CR611" s="368" t="n"/>
      <c r="CS611" s="368" t="n"/>
      <c r="CT611" s="368" t="n"/>
      <c r="CU611" s="368" t="n"/>
      <c r="CV611" s="368" t="n"/>
      <c r="CW611" s="368" t="n"/>
      <c r="CX611" s="368" t="n"/>
      <c r="CY611" s="368" t="n"/>
      <c r="CZ611" s="368" t="n"/>
      <c r="DA611" s="368" t="n"/>
      <c r="DB611" s="368" t="n"/>
      <c r="DC611" s="368" t="n"/>
      <c r="DD611" s="368" t="n"/>
    </row>
    <row r="612">
      <c r="A612" s="368" t="n"/>
      <c r="B612" s="368" t="n"/>
      <c r="C612" s="368" t="n"/>
      <c r="D612" s="368" t="n"/>
      <c r="E612" s="368" t="n"/>
      <c r="F612" s="368" t="n"/>
      <c r="G612" s="318" t="n"/>
      <c r="H612" s="368" t="n"/>
      <c r="I612" s="368" t="n"/>
      <c r="J612" s="368" t="n"/>
      <c r="K612" s="368" t="n"/>
      <c r="L612" s="368" t="n"/>
      <c r="M612" s="368" t="n"/>
      <c r="N612" s="368" t="n"/>
      <c r="O612" s="368" t="n"/>
      <c r="P612" s="368" t="n"/>
      <c r="Q612" s="368" t="n"/>
      <c r="R612" s="368" t="n"/>
      <c r="S612" s="368" t="n"/>
      <c r="T612" s="368" t="n"/>
      <c r="U612" s="368" t="n"/>
      <c r="V612" s="368" t="n"/>
      <c r="W612" s="368" t="n"/>
      <c r="X612" s="368" t="n"/>
      <c r="Y612" s="368" t="n"/>
      <c r="Z612" s="368" t="n"/>
      <c r="AA612" s="368" t="n"/>
      <c r="AB612" s="368" t="n"/>
      <c r="AC612" s="368" t="n"/>
      <c r="AD612" s="368" t="n"/>
      <c r="AE612" s="368" t="n"/>
      <c r="AF612" s="368" t="n"/>
      <c r="AG612" s="368" t="n"/>
      <c r="AH612" s="368" t="n"/>
      <c r="AI612" s="368" t="n"/>
      <c r="AJ612" s="368" t="n"/>
      <c r="AK612" s="368" t="n"/>
      <c r="AL612" s="368" t="n"/>
      <c r="AM612" s="368" t="n"/>
      <c r="AN612" s="368" t="n"/>
      <c r="AO612" s="368" t="n"/>
      <c r="AP612" s="319" t="n"/>
      <c r="AQ612" s="368" t="n"/>
      <c r="AR612" s="368" t="n"/>
      <c r="AS612" s="368" t="n"/>
      <c r="AT612" s="368" t="n"/>
      <c r="AU612" s="368" t="n"/>
      <c r="AV612" s="368" t="n"/>
      <c r="AW612" s="368" t="n"/>
      <c r="AX612" s="368" t="n"/>
      <c r="AY612" s="368" t="n"/>
      <c r="AZ612" s="368" t="n"/>
      <c r="BA612" s="368" t="n"/>
      <c r="BB612" s="368" t="n"/>
      <c r="BC612" s="368" t="n"/>
      <c r="BD612" s="368" t="n"/>
      <c r="BE612" s="368" t="n"/>
      <c r="BF612" s="368" t="n"/>
      <c r="BG612" s="368" t="n"/>
      <c r="BH612" s="368" t="n"/>
      <c r="BI612" s="368" t="n"/>
      <c r="BJ612" s="368" t="n"/>
      <c r="BK612" s="368" t="n"/>
      <c r="BL612" s="368" t="n"/>
      <c r="BM612" s="368" t="n"/>
      <c r="BN612" s="368" t="n"/>
      <c r="BO612" s="368" t="n"/>
      <c r="BP612" s="368" t="n"/>
      <c r="BQ612" s="320" t="n"/>
      <c r="BR612" s="368" t="n"/>
      <c r="BS612" s="368" t="n"/>
      <c r="BT612" s="368" t="n"/>
      <c r="BU612" s="368" t="n"/>
      <c r="BV612" s="368" t="n"/>
      <c r="BW612" s="368" t="n"/>
      <c r="BX612" s="368" t="n"/>
      <c r="BY612" s="368" t="n"/>
      <c r="BZ612" s="368" t="n"/>
      <c r="CA612" s="368" t="n"/>
      <c r="CB612" s="368" t="n"/>
      <c r="CC612" s="368" t="n"/>
      <c r="CD612" s="368" t="n"/>
      <c r="CE612" s="368" t="n"/>
      <c r="CF612" s="368" t="n"/>
      <c r="CG612" s="368" t="n"/>
      <c r="CH612" s="368" t="n"/>
      <c r="CI612" s="368" t="n"/>
      <c r="CJ612" s="368" t="n"/>
      <c r="CK612" s="368" t="n"/>
      <c r="CL612" s="368" t="n"/>
      <c r="CM612" s="368" t="n"/>
      <c r="CN612" s="368" t="n"/>
      <c r="CO612" s="368" t="n"/>
      <c r="CP612" s="368" t="n"/>
      <c r="CQ612" s="368" t="n"/>
      <c r="CR612" s="368" t="n"/>
      <c r="CS612" s="368" t="n"/>
      <c r="CT612" s="368" t="n"/>
      <c r="CU612" s="368" t="n"/>
      <c r="CV612" s="368" t="n"/>
      <c r="CW612" s="368" t="n"/>
      <c r="CX612" s="368" t="n"/>
      <c r="CY612" s="368" t="n"/>
      <c r="CZ612" s="368" t="n"/>
      <c r="DA612" s="368" t="n"/>
      <c r="DB612" s="368" t="n"/>
      <c r="DC612" s="368" t="n"/>
      <c r="DD612" s="368" t="n"/>
    </row>
    <row r="613">
      <c r="A613" s="368" t="n"/>
      <c r="B613" s="368" t="n"/>
      <c r="C613" s="368" t="n"/>
      <c r="D613" s="368" t="n"/>
      <c r="E613" s="368" t="n"/>
      <c r="F613" s="368" t="n"/>
      <c r="G613" s="318" t="n"/>
      <c r="H613" s="368" t="n"/>
      <c r="I613" s="368" t="n"/>
      <c r="J613" s="368" t="n"/>
      <c r="K613" s="368" t="n"/>
      <c r="L613" s="368" t="n"/>
      <c r="M613" s="368" t="n"/>
      <c r="N613" s="368" t="n"/>
      <c r="O613" s="368" t="n"/>
      <c r="P613" s="368" t="n"/>
      <c r="Q613" s="368" t="n"/>
      <c r="R613" s="368" t="n"/>
      <c r="S613" s="368" t="n"/>
      <c r="T613" s="368" t="n"/>
      <c r="U613" s="368" t="n"/>
      <c r="V613" s="368" t="n"/>
      <c r="W613" s="368" t="n"/>
      <c r="X613" s="368" t="n"/>
      <c r="Y613" s="368" t="n"/>
      <c r="Z613" s="368" t="n"/>
      <c r="AA613" s="368" t="n"/>
      <c r="AB613" s="368" t="n"/>
      <c r="AC613" s="368" t="n"/>
      <c r="AD613" s="368" t="n"/>
      <c r="AE613" s="368" t="n"/>
      <c r="AF613" s="368" t="n"/>
      <c r="AG613" s="368" t="n"/>
      <c r="AH613" s="368" t="n"/>
      <c r="AI613" s="368" t="n"/>
      <c r="AJ613" s="368" t="n"/>
      <c r="AK613" s="368" t="n"/>
      <c r="AL613" s="368" t="n"/>
      <c r="AM613" s="368" t="n"/>
      <c r="AN613" s="368" t="n"/>
      <c r="AO613" s="368" t="n"/>
      <c r="AP613" s="319" t="n"/>
      <c r="AQ613" s="368" t="n"/>
      <c r="AR613" s="368" t="n"/>
      <c r="AS613" s="368" t="n"/>
      <c r="AT613" s="368" t="n"/>
      <c r="AU613" s="368" t="n"/>
      <c r="AV613" s="368" t="n"/>
      <c r="AW613" s="368" t="n"/>
      <c r="AX613" s="368" t="n"/>
      <c r="AY613" s="368" t="n"/>
      <c r="AZ613" s="368" t="n"/>
      <c r="BA613" s="368" t="n"/>
      <c r="BB613" s="368" t="n"/>
      <c r="BC613" s="368" t="n"/>
      <c r="BD613" s="368" t="n"/>
      <c r="BE613" s="368" t="n"/>
      <c r="BF613" s="368" t="n"/>
      <c r="BG613" s="368" t="n"/>
      <c r="BH613" s="368" t="n"/>
      <c r="BI613" s="368" t="n"/>
      <c r="BJ613" s="368" t="n"/>
      <c r="BK613" s="368" t="n"/>
      <c r="BL613" s="368" t="n"/>
      <c r="BM613" s="368" t="n"/>
      <c r="BN613" s="368" t="n"/>
      <c r="BO613" s="368" t="n"/>
      <c r="BP613" s="368" t="n"/>
      <c r="BQ613" s="320" t="n"/>
      <c r="BR613" s="368" t="n"/>
      <c r="BS613" s="368" t="n"/>
      <c r="BT613" s="368" t="n"/>
      <c r="BU613" s="368" t="n"/>
      <c r="BV613" s="368" t="n"/>
      <c r="BW613" s="368" t="n"/>
      <c r="BX613" s="368" t="n"/>
      <c r="BY613" s="368" t="n"/>
      <c r="BZ613" s="368" t="n"/>
      <c r="CA613" s="368" t="n"/>
      <c r="CB613" s="368" t="n"/>
      <c r="CC613" s="368" t="n"/>
      <c r="CD613" s="368" t="n"/>
      <c r="CE613" s="368" t="n"/>
      <c r="CF613" s="368" t="n"/>
      <c r="CG613" s="368" t="n"/>
      <c r="CH613" s="368" t="n"/>
      <c r="CI613" s="368" t="n"/>
      <c r="CJ613" s="368" t="n"/>
      <c r="CK613" s="368" t="n"/>
      <c r="CL613" s="368" t="n"/>
      <c r="CM613" s="368" t="n"/>
      <c r="CN613" s="368" t="n"/>
      <c r="CO613" s="368" t="n"/>
      <c r="CP613" s="368" t="n"/>
      <c r="CQ613" s="368" t="n"/>
      <c r="CR613" s="368" t="n"/>
      <c r="CS613" s="368" t="n"/>
      <c r="CT613" s="368" t="n"/>
      <c r="CU613" s="368" t="n"/>
      <c r="CV613" s="368" t="n"/>
      <c r="CW613" s="368" t="n"/>
      <c r="CX613" s="368" t="n"/>
      <c r="CY613" s="368" t="n"/>
      <c r="CZ613" s="368" t="n"/>
      <c r="DA613" s="368" t="n"/>
      <c r="DB613" s="368" t="n"/>
      <c r="DC613" s="368" t="n"/>
      <c r="DD613" s="368" t="n"/>
    </row>
    <row r="614">
      <c r="A614" s="368" t="n"/>
      <c r="B614" s="368" t="n"/>
      <c r="C614" s="368" t="n"/>
      <c r="D614" s="368" t="n"/>
      <c r="E614" s="368" t="n"/>
      <c r="F614" s="368" t="n"/>
      <c r="G614" s="318" t="n"/>
      <c r="H614" s="368" t="n"/>
      <c r="I614" s="368" t="n"/>
      <c r="J614" s="368" t="n"/>
      <c r="K614" s="368" t="n"/>
      <c r="L614" s="368" t="n"/>
      <c r="M614" s="368" t="n"/>
      <c r="N614" s="368" t="n"/>
      <c r="O614" s="368" t="n"/>
      <c r="P614" s="368" t="n"/>
      <c r="Q614" s="368" t="n"/>
      <c r="R614" s="368" t="n"/>
      <c r="S614" s="368" t="n"/>
      <c r="T614" s="368" t="n"/>
      <c r="U614" s="368" t="n"/>
      <c r="V614" s="368" t="n"/>
      <c r="W614" s="368" t="n"/>
      <c r="X614" s="368" t="n"/>
      <c r="Y614" s="368" t="n"/>
      <c r="Z614" s="368" t="n"/>
      <c r="AA614" s="368" t="n"/>
      <c r="AB614" s="368" t="n"/>
      <c r="AC614" s="368" t="n"/>
      <c r="AD614" s="368" t="n"/>
      <c r="AE614" s="368" t="n"/>
      <c r="AF614" s="368" t="n"/>
      <c r="AG614" s="368" t="n"/>
      <c r="AH614" s="368" t="n"/>
      <c r="AI614" s="368" t="n"/>
      <c r="AJ614" s="368" t="n"/>
      <c r="AK614" s="368" t="n"/>
      <c r="AL614" s="368" t="n"/>
      <c r="AM614" s="368" t="n"/>
      <c r="AN614" s="368" t="n"/>
      <c r="AO614" s="368" t="n"/>
      <c r="AP614" s="319" t="n"/>
      <c r="AQ614" s="368" t="n"/>
      <c r="AR614" s="368" t="n"/>
      <c r="AS614" s="368" t="n"/>
      <c r="AT614" s="368" t="n"/>
      <c r="AU614" s="368" t="n"/>
      <c r="AV614" s="368" t="n"/>
      <c r="AW614" s="368" t="n"/>
      <c r="AX614" s="368" t="n"/>
      <c r="AY614" s="368" t="n"/>
      <c r="AZ614" s="368" t="n"/>
      <c r="BA614" s="368" t="n"/>
      <c r="BB614" s="368" t="n"/>
      <c r="BC614" s="368" t="n"/>
      <c r="BD614" s="368" t="n"/>
      <c r="BE614" s="368" t="n"/>
      <c r="BF614" s="368" t="n"/>
      <c r="BG614" s="368" t="n"/>
      <c r="BH614" s="368" t="n"/>
      <c r="BI614" s="368" t="n"/>
      <c r="BJ614" s="368" t="n"/>
      <c r="BK614" s="368" t="n"/>
      <c r="BL614" s="368" t="n"/>
      <c r="BM614" s="368" t="n"/>
      <c r="BN614" s="368" t="n"/>
      <c r="BO614" s="368" t="n"/>
      <c r="BP614" s="368" t="n"/>
      <c r="BQ614" s="320" t="n"/>
      <c r="BR614" s="368" t="n"/>
      <c r="BS614" s="368" t="n"/>
      <c r="BT614" s="368" t="n"/>
      <c r="BU614" s="368" t="n"/>
      <c r="BV614" s="368" t="n"/>
      <c r="BW614" s="368" t="n"/>
      <c r="BX614" s="368" t="n"/>
      <c r="BY614" s="368" t="n"/>
      <c r="BZ614" s="368" t="n"/>
      <c r="CA614" s="368" t="n"/>
      <c r="CB614" s="368" t="n"/>
      <c r="CC614" s="368" t="n"/>
      <c r="CD614" s="368" t="n"/>
      <c r="CE614" s="368" t="n"/>
      <c r="CF614" s="368" t="n"/>
      <c r="CG614" s="368" t="n"/>
      <c r="CH614" s="368" t="n"/>
      <c r="CI614" s="368" t="n"/>
      <c r="CJ614" s="368" t="n"/>
      <c r="CK614" s="368" t="n"/>
      <c r="CL614" s="368" t="n"/>
      <c r="CM614" s="368" t="n"/>
      <c r="CN614" s="368" t="n"/>
      <c r="CO614" s="368" t="n"/>
      <c r="CP614" s="368" t="n"/>
      <c r="CQ614" s="368" t="n"/>
      <c r="CR614" s="368" t="n"/>
      <c r="CS614" s="368" t="n"/>
      <c r="CT614" s="368" t="n"/>
      <c r="CU614" s="368" t="n"/>
      <c r="CV614" s="368" t="n"/>
      <c r="CW614" s="368" t="n"/>
      <c r="CX614" s="368" t="n"/>
      <c r="CY614" s="368" t="n"/>
      <c r="CZ614" s="368" t="n"/>
      <c r="DA614" s="368" t="n"/>
      <c r="DB614" s="368" t="n"/>
      <c r="DC614" s="368" t="n"/>
      <c r="DD614" s="368" t="n"/>
    </row>
    <row r="615">
      <c r="A615" s="368" t="n"/>
      <c r="B615" s="368" t="n"/>
      <c r="C615" s="368" t="n"/>
      <c r="D615" s="368" t="n"/>
      <c r="E615" s="368" t="n"/>
      <c r="F615" s="368" t="n"/>
      <c r="G615" s="318" t="n"/>
      <c r="H615" s="368" t="n"/>
      <c r="I615" s="368" t="n"/>
      <c r="J615" s="368" t="n"/>
      <c r="K615" s="368" t="n"/>
      <c r="L615" s="368" t="n"/>
      <c r="M615" s="368" t="n"/>
      <c r="N615" s="368" t="n"/>
      <c r="O615" s="368" t="n"/>
      <c r="P615" s="368" t="n"/>
      <c r="Q615" s="368" t="n"/>
      <c r="R615" s="368" t="n"/>
      <c r="S615" s="368" t="n"/>
      <c r="T615" s="368" t="n"/>
      <c r="U615" s="368" t="n"/>
      <c r="V615" s="368" t="n"/>
      <c r="W615" s="368" t="n"/>
      <c r="X615" s="368" t="n"/>
      <c r="Y615" s="368" t="n"/>
      <c r="Z615" s="368" t="n"/>
      <c r="AA615" s="368" t="n"/>
      <c r="AB615" s="368" t="n"/>
      <c r="AC615" s="368" t="n"/>
      <c r="AD615" s="368" t="n"/>
      <c r="AE615" s="368" t="n"/>
      <c r="AF615" s="368" t="n"/>
      <c r="AG615" s="368" t="n"/>
      <c r="AH615" s="368" t="n"/>
      <c r="AI615" s="368" t="n"/>
      <c r="AJ615" s="368" t="n"/>
      <c r="AK615" s="368" t="n"/>
      <c r="AL615" s="368" t="n"/>
      <c r="AM615" s="368" t="n"/>
      <c r="AN615" s="368" t="n"/>
      <c r="AO615" s="368" t="n"/>
      <c r="AP615" s="319" t="n"/>
      <c r="AQ615" s="368" t="n"/>
      <c r="AR615" s="368" t="n"/>
      <c r="AS615" s="368" t="n"/>
      <c r="AT615" s="368" t="n"/>
      <c r="AU615" s="368" t="n"/>
      <c r="AV615" s="368" t="n"/>
      <c r="AW615" s="368" t="n"/>
      <c r="AX615" s="368" t="n"/>
      <c r="AY615" s="368" t="n"/>
      <c r="AZ615" s="368" t="n"/>
      <c r="BA615" s="368" t="n"/>
      <c r="BB615" s="368" t="n"/>
      <c r="BC615" s="368" t="n"/>
      <c r="BD615" s="368" t="n"/>
      <c r="BE615" s="368" t="n"/>
      <c r="BF615" s="368" t="n"/>
      <c r="BG615" s="368" t="n"/>
      <c r="BH615" s="368" t="n"/>
      <c r="BI615" s="368" t="n"/>
      <c r="BJ615" s="368" t="n"/>
      <c r="BK615" s="368" t="n"/>
      <c r="BL615" s="368" t="n"/>
      <c r="BM615" s="368" t="n"/>
      <c r="BN615" s="368" t="n"/>
      <c r="BO615" s="368" t="n"/>
      <c r="BP615" s="368" t="n"/>
      <c r="BQ615" s="320" t="n"/>
      <c r="BR615" s="368" t="n"/>
      <c r="BS615" s="368" t="n"/>
      <c r="BT615" s="368" t="n"/>
      <c r="BU615" s="368" t="n"/>
      <c r="BV615" s="368" t="n"/>
      <c r="BW615" s="368" t="n"/>
      <c r="BX615" s="368" t="n"/>
      <c r="BY615" s="368" t="n"/>
      <c r="BZ615" s="368" t="n"/>
      <c r="CA615" s="368" t="n"/>
      <c r="CB615" s="368" t="n"/>
      <c r="CC615" s="368" t="n"/>
      <c r="CD615" s="368" t="n"/>
      <c r="CE615" s="368" t="n"/>
      <c r="CF615" s="368" t="n"/>
      <c r="CG615" s="368" t="n"/>
      <c r="CH615" s="368" t="n"/>
      <c r="CI615" s="368" t="n"/>
      <c r="CJ615" s="368" t="n"/>
      <c r="CK615" s="368" t="n"/>
      <c r="CL615" s="368" t="n"/>
      <c r="CM615" s="368" t="n"/>
      <c r="CN615" s="368" t="n"/>
      <c r="CO615" s="368" t="n"/>
      <c r="CP615" s="368" t="n"/>
      <c r="CQ615" s="368" t="n"/>
      <c r="CR615" s="368" t="n"/>
      <c r="CS615" s="368" t="n"/>
      <c r="CT615" s="368" t="n"/>
      <c r="CU615" s="368" t="n"/>
      <c r="CV615" s="368" t="n"/>
      <c r="CW615" s="368" t="n"/>
      <c r="CX615" s="368" t="n"/>
      <c r="CY615" s="368" t="n"/>
      <c r="CZ615" s="368" t="n"/>
      <c r="DA615" s="368" t="n"/>
      <c r="DB615" s="368" t="n"/>
      <c r="DC615" s="368" t="n"/>
      <c r="DD615" s="368" t="n"/>
    </row>
    <row r="616">
      <c r="A616" s="368" t="n"/>
      <c r="B616" s="368" t="n"/>
      <c r="C616" s="368" t="n"/>
      <c r="D616" s="368" t="n"/>
      <c r="E616" s="368" t="n"/>
      <c r="F616" s="368" t="n"/>
      <c r="G616" s="318" t="n"/>
      <c r="H616" s="368" t="n"/>
      <c r="I616" s="368" t="n"/>
      <c r="J616" s="368" t="n"/>
      <c r="K616" s="368" t="n"/>
      <c r="L616" s="368" t="n"/>
      <c r="M616" s="368" t="n"/>
      <c r="N616" s="368" t="n"/>
      <c r="O616" s="368" t="n"/>
      <c r="P616" s="368" t="n"/>
      <c r="Q616" s="368" t="n"/>
      <c r="R616" s="368" t="n"/>
      <c r="S616" s="368" t="n"/>
      <c r="T616" s="368" t="n"/>
      <c r="U616" s="368" t="n"/>
      <c r="V616" s="368" t="n"/>
      <c r="W616" s="368" t="n"/>
      <c r="X616" s="368" t="n"/>
      <c r="Y616" s="368" t="n"/>
      <c r="Z616" s="368" t="n"/>
      <c r="AA616" s="368" t="n"/>
      <c r="AB616" s="368" t="n"/>
      <c r="AC616" s="368" t="n"/>
      <c r="AD616" s="368" t="n"/>
      <c r="AE616" s="368" t="n"/>
      <c r="AF616" s="368" t="n"/>
      <c r="AG616" s="368" t="n"/>
      <c r="AH616" s="368" t="n"/>
      <c r="AI616" s="368" t="n"/>
      <c r="AJ616" s="368" t="n"/>
      <c r="AK616" s="368" t="n"/>
      <c r="AL616" s="368" t="n"/>
      <c r="AM616" s="368" t="n"/>
      <c r="AN616" s="368" t="n"/>
      <c r="AO616" s="368" t="n"/>
      <c r="AP616" s="319" t="n"/>
      <c r="AQ616" s="368" t="n"/>
      <c r="AR616" s="368" t="n"/>
      <c r="AS616" s="368" t="n"/>
      <c r="AT616" s="368" t="n"/>
      <c r="AU616" s="368" t="n"/>
      <c r="AV616" s="368" t="n"/>
      <c r="AW616" s="368" t="n"/>
      <c r="AX616" s="368" t="n"/>
      <c r="AY616" s="368" t="n"/>
      <c r="AZ616" s="368" t="n"/>
      <c r="BA616" s="368" t="n"/>
      <c r="BB616" s="368" t="n"/>
      <c r="BC616" s="368" t="n"/>
      <c r="BD616" s="368" t="n"/>
      <c r="BE616" s="368" t="n"/>
      <c r="BF616" s="368" t="n"/>
      <c r="BG616" s="368" t="n"/>
      <c r="BH616" s="368" t="n"/>
      <c r="BI616" s="368" t="n"/>
      <c r="BJ616" s="368" t="n"/>
      <c r="BK616" s="368" t="n"/>
      <c r="BL616" s="368" t="n"/>
      <c r="BM616" s="368" t="n"/>
      <c r="BN616" s="368" t="n"/>
      <c r="BO616" s="368" t="n"/>
      <c r="BP616" s="368" t="n"/>
      <c r="BQ616" s="320" t="n"/>
      <c r="BR616" s="368" t="n"/>
      <c r="BS616" s="368" t="n"/>
      <c r="BT616" s="368" t="n"/>
      <c r="BU616" s="368" t="n"/>
      <c r="BV616" s="368" t="n"/>
      <c r="BW616" s="368" t="n"/>
      <c r="BX616" s="368" t="n"/>
      <c r="BY616" s="368" t="n"/>
      <c r="BZ616" s="368" t="n"/>
      <c r="CA616" s="368" t="n"/>
      <c r="CB616" s="368" t="n"/>
      <c r="CC616" s="368" t="n"/>
      <c r="CD616" s="368" t="n"/>
      <c r="CE616" s="368" t="n"/>
      <c r="CF616" s="368" t="n"/>
      <c r="CG616" s="368" t="n"/>
      <c r="CH616" s="368" t="n"/>
      <c r="CI616" s="368" t="n"/>
      <c r="CJ616" s="368" t="n"/>
      <c r="CK616" s="368" t="n"/>
      <c r="CL616" s="368" t="n"/>
      <c r="CM616" s="368" t="n"/>
      <c r="CN616" s="368" t="n"/>
      <c r="CO616" s="368" t="n"/>
      <c r="CP616" s="368" t="n"/>
      <c r="CQ616" s="368" t="n"/>
      <c r="CR616" s="368" t="n"/>
      <c r="CS616" s="368" t="n"/>
      <c r="CT616" s="368" t="n"/>
      <c r="CU616" s="368" t="n"/>
      <c r="CV616" s="368" t="n"/>
      <c r="CW616" s="368" t="n"/>
      <c r="CX616" s="368" t="n"/>
      <c r="CY616" s="368" t="n"/>
      <c r="CZ616" s="368" t="n"/>
      <c r="DA616" s="368" t="n"/>
      <c r="DB616" s="368" t="n"/>
      <c r="DC616" s="368" t="n"/>
      <c r="DD616" s="368" t="n"/>
    </row>
    <row r="617">
      <c r="A617" s="368" t="n"/>
      <c r="B617" s="368" t="n"/>
      <c r="C617" s="368" t="n"/>
      <c r="D617" s="368" t="n"/>
      <c r="E617" s="368" t="n"/>
      <c r="F617" s="368" t="n"/>
      <c r="G617" s="318" t="n"/>
      <c r="H617" s="368" t="n"/>
      <c r="I617" s="368" t="n"/>
      <c r="J617" s="368" t="n"/>
      <c r="K617" s="368" t="n"/>
      <c r="L617" s="368" t="n"/>
      <c r="M617" s="368" t="n"/>
      <c r="N617" s="368" t="n"/>
      <c r="O617" s="368" t="n"/>
      <c r="P617" s="368" t="n"/>
      <c r="Q617" s="368" t="n"/>
      <c r="R617" s="368" t="n"/>
      <c r="S617" s="368" t="n"/>
      <c r="T617" s="368" t="n"/>
      <c r="U617" s="368" t="n"/>
      <c r="V617" s="368" t="n"/>
      <c r="W617" s="368" t="n"/>
      <c r="X617" s="368" t="n"/>
      <c r="Y617" s="368" t="n"/>
      <c r="Z617" s="368" t="n"/>
      <c r="AA617" s="368" t="n"/>
      <c r="AB617" s="368" t="n"/>
      <c r="AC617" s="368" t="n"/>
      <c r="AD617" s="368" t="n"/>
      <c r="AE617" s="368" t="n"/>
      <c r="AF617" s="368" t="n"/>
      <c r="AG617" s="368" t="n"/>
      <c r="AH617" s="368" t="n"/>
      <c r="AI617" s="368" t="n"/>
      <c r="AJ617" s="368" t="n"/>
      <c r="AK617" s="368" t="n"/>
      <c r="AL617" s="368" t="n"/>
      <c r="AM617" s="368" t="n"/>
      <c r="AN617" s="368" t="n"/>
      <c r="AO617" s="368" t="n"/>
      <c r="AP617" s="319" t="n"/>
      <c r="AQ617" s="368" t="n"/>
      <c r="AR617" s="368" t="n"/>
      <c r="AS617" s="368" t="n"/>
      <c r="AT617" s="368" t="n"/>
      <c r="AU617" s="368" t="n"/>
      <c r="AV617" s="368" t="n"/>
      <c r="AW617" s="368" t="n"/>
      <c r="AX617" s="368" t="n"/>
      <c r="AY617" s="368" t="n"/>
      <c r="AZ617" s="368" t="n"/>
      <c r="BA617" s="368" t="n"/>
      <c r="BB617" s="368" t="n"/>
      <c r="BC617" s="368" t="n"/>
      <c r="BD617" s="368" t="n"/>
      <c r="BE617" s="368" t="n"/>
      <c r="BF617" s="368" t="n"/>
      <c r="BG617" s="368" t="n"/>
      <c r="BH617" s="368" t="n"/>
      <c r="BI617" s="368" t="n"/>
      <c r="BJ617" s="368" t="n"/>
      <c r="BK617" s="368" t="n"/>
      <c r="BL617" s="368" t="n"/>
      <c r="BM617" s="368" t="n"/>
      <c r="BN617" s="368" t="n"/>
      <c r="BO617" s="368" t="n"/>
      <c r="BP617" s="368" t="n"/>
      <c r="BQ617" s="320" t="n"/>
      <c r="BR617" s="368" t="n"/>
      <c r="BS617" s="368" t="n"/>
      <c r="BT617" s="368" t="n"/>
      <c r="BU617" s="368" t="n"/>
      <c r="BV617" s="368" t="n"/>
      <c r="BW617" s="368" t="n"/>
      <c r="BX617" s="368" t="n"/>
      <c r="BY617" s="368" t="n"/>
      <c r="BZ617" s="368" t="n"/>
      <c r="CA617" s="368" t="n"/>
      <c r="CB617" s="368" t="n"/>
      <c r="CC617" s="368" t="n"/>
      <c r="CD617" s="368" t="n"/>
      <c r="CE617" s="368" t="n"/>
      <c r="CF617" s="368" t="n"/>
      <c r="CG617" s="368" t="n"/>
      <c r="CH617" s="368" t="n"/>
      <c r="CI617" s="368" t="n"/>
      <c r="CJ617" s="368" t="n"/>
      <c r="CK617" s="368" t="n"/>
      <c r="CL617" s="368" t="n"/>
      <c r="CM617" s="368" t="n"/>
      <c r="CN617" s="368" t="n"/>
      <c r="CO617" s="368" t="n"/>
      <c r="CP617" s="368" t="n"/>
      <c r="CQ617" s="368" t="n"/>
      <c r="CR617" s="368" t="n"/>
      <c r="CS617" s="368" t="n"/>
      <c r="CT617" s="368" t="n"/>
      <c r="CU617" s="368" t="n"/>
      <c r="CV617" s="368" t="n"/>
      <c r="CW617" s="368" t="n"/>
      <c r="CX617" s="368" t="n"/>
      <c r="CY617" s="368" t="n"/>
      <c r="CZ617" s="368" t="n"/>
      <c r="DA617" s="368" t="n"/>
      <c r="DB617" s="368" t="n"/>
      <c r="DC617" s="368" t="n"/>
      <c r="DD617" s="368" t="n"/>
    </row>
    <row r="618">
      <c r="A618" s="368" t="n"/>
      <c r="B618" s="368" t="n"/>
      <c r="C618" s="368" t="n"/>
      <c r="D618" s="368" t="n"/>
      <c r="E618" s="368" t="n"/>
      <c r="F618" s="368" t="n"/>
      <c r="G618" s="318" t="n"/>
      <c r="H618" s="368" t="n"/>
      <c r="I618" s="368" t="n"/>
      <c r="J618" s="368" t="n"/>
      <c r="K618" s="368" t="n"/>
      <c r="L618" s="368" t="n"/>
      <c r="M618" s="368" t="n"/>
      <c r="N618" s="368" t="n"/>
      <c r="O618" s="368" t="n"/>
      <c r="P618" s="368" t="n"/>
      <c r="Q618" s="368" t="n"/>
      <c r="R618" s="368" t="n"/>
      <c r="S618" s="368" t="n"/>
      <c r="T618" s="368" t="n"/>
      <c r="U618" s="368" t="n"/>
      <c r="V618" s="368" t="n"/>
      <c r="W618" s="368" t="n"/>
      <c r="X618" s="368" t="n"/>
      <c r="Y618" s="368" t="n"/>
      <c r="Z618" s="368" t="n"/>
      <c r="AA618" s="368" t="n"/>
      <c r="AB618" s="368" t="n"/>
      <c r="AC618" s="368" t="n"/>
      <c r="AD618" s="368" t="n"/>
      <c r="AE618" s="368" t="n"/>
      <c r="AF618" s="368" t="n"/>
      <c r="AG618" s="368" t="n"/>
      <c r="AH618" s="368" t="n"/>
      <c r="AI618" s="368" t="n"/>
      <c r="AJ618" s="368" t="n"/>
      <c r="AK618" s="368" t="n"/>
      <c r="AL618" s="368" t="n"/>
      <c r="AM618" s="368" t="n"/>
      <c r="AN618" s="368" t="n"/>
      <c r="AO618" s="368" t="n"/>
      <c r="AP618" s="319" t="n"/>
      <c r="AQ618" s="368" t="n"/>
      <c r="AR618" s="368" t="n"/>
      <c r="AS618" s="368" t="n"/>
      <c r="AT618" s="368" t="n"/>
      <c r="AU618" s="368" t="n"/>
      <c r="AV618" s="368" t="n"/>
      <c r="AW618" s="368" t="n"/>
      <c r="AX618" s="368" t="n"/>
      <c r="AY618" s="368" t="n"/>
      <c r="AZ618" s="368" t="n"/>
      <c r="BA618" s="368" t="n"/>
      <c r="BB618" s="368" t="n"/>
      <c r="BC618" s="368" t="n"/>
      <c r="BD618" s="368" t="n"/>
      <c r="BE618" s="368" t="n"/>
      <c r="BF618" s="368" t="n"/>
      <c r="BG618" s="368" t="n"/>
      <c r="BH618" s="368" t="n"/>
      <c r="BI618" s="368" t="n"/>
      <c r="BJ618" s="368" t="n"/>
      <c r="BK618" s="368" t="n"/>
      <c r="BL618" s="368" t="n"/>
      <c r="BM618" s="368" t="n"/>
      <c r="BN618" s="368" t="n"/>
      <c r="BO618" s="368" t="n"/>
      <c r="BP618" s="368" t="n"/>
      <c r="BQ618" s="320" t="n"/>
      <c r="BR618" s="368" t="n"/>
      <c r="BS618" s="368" t="n"/>
      <c r="BT618" s="368" t="n"/>
      <c r="BU618" s="368" t="n"/>
      <c r="BV618" s="368" t="n"/>
      <c r="BW618" s="368" t="n"/>
      <c r="BX618" s="368" t="n"/>
      <c r="BY618" s="368" t="n"/>
      <c r="BZ618" s="368" t="n"/>
      <c r="CA618" s="368" t="n"/>
      <c r="CB618" s="368" t="n"/>
      <c r="CC618" s="368" t="n"/>
      <c r="CD618" s="368" t="n"/>
      <c r="CE618" s="368" t="n"/>
      <c r="CF618" s="368" t="n"/>
      <c r="CG618" s="368" t="n"/>
      <c r="CH618" s="368" t="n"/>
      <c r="CI618" s="368" t="n"/>
      <c r="CJ618" s="368" t="n"/>
      <c r="CK618" s="368" t="n"/>
      <c r="CL618" s="368" t="n"/>
      <c r="CM618" s="368" t="n"/>
      <c r="CN618" s="368" t="n"/>
      <c r="CO618" s="368" t="n"/>
      <c r="CP618" s="368" t="n"/>
      <c r="CQ618" s="368" t="n"/>
      <c r="CR618" s="368" t="n"/>
      <c r="CS618" s="368" t="n"/>
      <c r="CT618" s="368" t="n"/>
      <c r="CU618" s="368" t="n"/>
      <c r="CV618" s="368" t="n"/>
      <c r="CW618" s="368" t="n"/>
      <c r="CX618" s="368" t="n"/>
      <c r="CY618" s="368" t="n"/>
      <c r="CZ618" s="368" t="n"/>
      <c r="DA618" s="368" t="n"/>
      <c r="DB618" s="368" t="n"/>
      <c r="DC618" s="368" t="n"/>
      <c r="DD618" s="368" t="n"/>
    </row>
    <row r="619">
      <c r="A619" s="368" t="n"/>
      <c r="B619" s="368" t="n"/>
      <c r="C619" s="368" t="n"/>
      <c r="D619" s="368" t="n"/>
      <c r="E619" s="368" t="n"/>
      <c r="F619" s="368" t="n"/>
      <c r="G619" s="318" t="n"/>
      <c r="H619" s="368" t="n"/>
      <c r="I619" s="368" t="n"/>
      <c r="J619" s="368" t="n"/>
      <c r="K619" s="368" t="n"/>
      <c r="L619" s="368" t="n"/>
      <c r="M619" s="368" t="n"/>
      <c r="N619" s="368" t="n"/>
      <c r="O619" s="368" t="n"/>
      <c r="P619" s="368" t="n"/>
      <c r="Q619" s="368" t="n"/>
      <c r="R619" s="368" t="n"/>
      <c r="S619" s="368" t="n"/>
      <c r="T619" s="368" t="n"/>
      <c r="U619" s="368" t="n"/>
      <c r="V619" s="368" t="n"/>
      <c r="W619" s="368" t="n"/>
      <c r="X619" s="368" t="n"/>
      <c r="Y619" s="368" t="n"/>
      <c r="Z619" s="368" t="n"/>
      <c r="AA619" s="368" t="n"/>
      <c r="AB619" s="368" t="n"/>
      <c r="AC619" s="368" t="n"/>
      <c r="AD619" s="368" t="n"/>
      <c r="AE619" s="368" t="n"/>
      <c r="AF619" s="368" t="n"/>
      <c r="AG619" s="368" t="n"/>
      <c r="AH619" s="368" t="n"/>
      <c r="AI619" s="368" t="n"/>
      <c r="AJ619" s="368" t="n"/>
      <c r="AK619" s="368" t="n"/>
      <c r="AL619" s="368" t="n"/>
      <c r="AM619" s="368" t="n"/>
      <c r="AN619" s="368" t="n"/>
      <c r="AO619" s="368" t="n"/>
      <c r="AP619" s="319" t="n"/>
      <c r="AQ619" s="368" t="n"/>
      <c r="AR619" s="368" t="n"/>
      <c r="AS619" s="368" t="n"/>
      <c r="AT619" s="368" t="n"/>
      <c r="AU619" s="368" t="n"/>
      <c r="AV619" s="368" t="n"/>
      <c r="AW619" s="368" t="n"/>
      <c r="AX619" s="368" t="n"/>
      <c r="AY619" s="368" t="n"/>
      <c r="AZ619" s="368" t="n"/>
      <c r="BA619" s="368" t="n"/>
      <c r="BB619" s="368" t="n"/>
      <c r="BC619" s="368" t="n"/>
      <c r="BD619" s="368" t="n"/>
      <c r="BE619" s="368" t="n"/>
      <c r="BF619" s="368" t="n"/>
      <c r="BG619" s="368" t="n"/>
      <c r="BH619" s="368" t="n"/>
      <c r="BI619" s="368" t="n"/>
      <c r="BJ619" s="368" t="n"/>
      <c r="BK619" s="368" t="n"/>
      <c r="BL619" s="368" t="n"/>
      <c r="BM619" s="368" t="n"/>
      <c r="BN619" s="368" t="n"/>
      <c r="BO619" s="368" t="n"/>
      <c r="BP619" s="368" t="n"/>
      <c r="BQ619" s="320" t="n"/>
      <c r="BR619" s="368" t="n"/>
      <c r="BS619" s="368" t="n"/>
      <c r="BT619" s="368" t="n"/>
      <c r="BU619" s="368" t="n"/>
      <c r="BV619" s="368" t="n"/>
      <c r="BW619" s="368" t="n"/>
      <c r="BX619" s="368" t="n"/>
      <c r="BY619" s="368" t="n"/>
      <c r="BZ619" s="368" t="n"/>
      <c r="CA619" s="368" t="n"/>
      <c r="CB619" s="368" t="n"/>
      <c r="CC619" s="368" t="n"/>
      <c r="CD619" s="368" t="n"/>
      <c r="CE619" s="368" t="n"/>
      <c r="CF619" s="368" t="n"/>
      <c r="CG619" s="368" t="n"/>
      <c r="CH619" s="368" t="n"/>
      <c r="CI619" s="368" t="n"/>
      <c r="CJ619" s="368" t="n"/>
      <c r="CK619" s="368" t="n"/>
      <c r="CL619" s="368" t="n"/>
      <c r="CM619" s="368" t="n"/>
      <c r="CN619" s="368" t="n"/>
      <c r="CO619" s="368" t="n"/>
      <c r="CP619" s="368" t="n"/>
      <c r="CQ619" s="368" t="n"/>
      <c r="CR619" s="368" t="n"/>
      <c r="CS619" s="368" t="n"/>
      <c r="CT619" s="368" t="n"/>
      <c r="CU619" s="368" t="n"/>
      <c r="CV619" s="368" t="n"/>
      <c r="CW619" s="368" t="n"/>
      <c r="CX619" s="368" t="n"/>
      <c r="CY619" s="368" t="n"/>
      <c r="CZ619" s="368" t="n"/>
      <c r="DA619" s="368" t="n"/>
      <c r="DB619" s="368" t="n"/>
      <c r="DC619" s="368" t="n"/>
      <c r="DD619" s="368" t="n"/>
    </row>
    <row r="620">
      <c r="A620" s="368" t="n"/>
      <c r="B620" s="368" t="n"/>
      <c r="C620" s="368" t="n"/>
      <c r="D620" s="368" t="n"/>
      <c r="E620" s="368" t="n"/>
      <c r="F620" s="368" t="n"/>
      <c r="G620" s="318" t="n"/>
      <c r="H620" s="368" t="n"/>
      <c r="I620" s="368" t="n"/>
      <c r="J620" s="368" t="n"/>
      <c r="K620" s="368" t="n"/>
      <c r="L620" s="368" t="n"/>
      <c r="M620" s="368" t="n"/>
      <c r="N620" s="368" t="n"/>
      <c r="O620" s="368" t="n"/>
      <c r="P620" s="368" t="n"/>
      <c r="Q620" s="368" t="n"/>
      <c r="R620" s="368" t="n"/>
      <c r="S620" s="368" t="n"/>
      <c r="T620" s="368" t="n"/>
      <c r="U620" s="368" t="n"/>
      <c r="V620" s="368" t="n"/>
      <c r="W620" s="368" t="n"/>
      <c r="X620" s="368" t="n"/>
      <c r="Y620" s="368" t="n"/>
      <c r="Z620" s="368" t="n"/>
      <c r="AA620" s="368" t="n"/>
      <c r="AB620" s="368" t="n"/>
      <c r="AC620" s="368" t="n"/>
      <c r="AD620" s="368" t="n"/>
      <c r="AE620" s="368" t="n"/>
      <c r="AF620" s="368" t="n"/>
      <c r="AG620" s="368" t="n"/>
      <c r="AH620" s="368" t="n"/>
      <c r="AI620" s="368" t="n"/>
      <c r="AJ620" s="368" t="n"/>
      <c r="AK620" s="368" t="n"/>
      <c r="AL620" s="368" t="n"/>
      <c r="AM620" s="368" t="n"/>
      <c r="AN620" s="368" t="n"/>
      <c r="AO620" s="368" t="n"/>
      <c r="AP620" s="319" t="n"/>
      <c r="AQ620" s="368" t="n"/>
      <c r="AR620" s="368" t="n"/>
      <c r="AS620" s="368" t="n"/>
      <c r="AT620" s="368" t="n"/>
      <c r="AU620" s="368" t="n"/>
      <c r="AV620" s="368" t="n"/>
      <c r="AW620" s="368" t="n"/>
      <c r="AX620" s="368" t="n"/>
      <c r="AY620" s="368" t="n"/>
      <c r="AZ620" s="368" t="n"/>
      <c r="BA620" s="368" t="n"/>
      <c r="BB620" s="368" t="n"/>
      <c r="BC620" s="368" t="n"/>
      <c r="BD620" s="368" t="n"/>
      <c r="BE620" s="368" t="n"/>
      <c r="BF620" s="368" t="n"/>
      <c r="BG620" s="368" t="n"/>
      <c r="BH620" s="368" t="n"/>
      <c r="BI620" s="368" t="n"/>
      <c r="BJ620" s="368" t="n"/>
      <c r="BK620" s="368" t="n"/>
      <c r="BL620" s="368" t="n"/>
      <c r="BM620" s="368" t="n"/>
      <c r="BN620" s="368" t="n"/>
      <c r="BO620" s="368" t="n"/>
      <c r="BP620" s="368" t="n"/>
      <c r="BQ620" s="320" t="n"/>
      <c r="BR620" s="368" t="n"/>
      <c r="BS620" s="368" t="n"/>
      <c r="BT620" s="368" t="n"/>
      <c r="BU620" s="368" t="n"/>
      <c r="BV620" s="368" t="n"/>
      <c r="BW620" s="368" t="n"/>
      <c r="BX620" s="368" t="n"/>
      <c r="BY620" s="368" t="n"/>
      <c r="BZ620" s="368" t="n"/>
      <c r="CA620" s="368" t="n"/>
      <c r="CB620" s="368" t="n"/>
      <c r="CC620" s="368" t="n"/>
      <c r="CD620" s="368" t="n"/>
      <c r="CE620" s="368" t="n"/>
      <c r="CF620" s="368" t="n"/>
      <c r="CG620" s="368" t="n"/>
      <c r="CH620" s="368" t="n"/>
      <c r="CI620" s="368" t="n"/>
      <c r="CJ620" s="368" t="n"/>
      <c r="CK620" s="368" t="n"/>
      <c r="CL620" s="368" t="n"/>
      <c r="CM620" s="368" t="n"/>
      <c r="CN620" s="368" t="n"/>
      <c r="CO620" s="368" t="n"/>
      <c r="CP620" s="368" t="n"/>
      <c r="CQ620" s="368" t="n"/>
      <c r="CR620" s="368" t="n"/>
      <c r="CS620" s="368" t="n"/>
      <c r="CT620" s="368" t="n"/>
      <c r="CU620" s="368" t="n"/>
      <c r="CV620" s="368" t="n"/>
      <c r="CW620" s="368" t="n"/>
      <c r="CX620" s="368" t="n"/>
      <c r="CY620" s="368" t="n"/>
      <c r="CZ620" s="368" t="n"/>
      <c r="DA620" s="368" t="n"/>
      <c r="DB620" s="368" t="n"/>
      <c r="DC620" s="368" t="n"/>
      <c r="DD620" s="368" t="n"/>
    </row>
    <row r="621">
      <c r="A621" s="368" t="n"/>
      <c r="B621" s="368" t="n"/>
      <c r="C621" s="368" t="n"/>
      <c r="D621" s="368" t="n"/>
      <c r="E621" s="368" t="n"/>
      <c r="F621" s="368" t="n"/>
      <c r="G621" s="318" t="n"/>
      <c r="H621" s="368" t="n"/>
      <c r="I621" s="368" t="n"/>
      <c r="J621" s="368" t="n"/>
      <c r="K621" s="368" t="n"/>
      <c r="L621" s="368" t="n"/>
      <c r="M621" s="368" t="n"/>
      <c r="N621" s="368" t="n"/>
      <c r="O621" s="368" t="n"/>
      <c r="P621" s="368" t="n"/>
      <c r="Q621" s="368" t="n"/>
      <c r="R621" s="368" t="n"/>
      <c r="S621" s="368" t="n"/>
      <c r="T621" s="368" t="n"/>
      <c r="U621" s="368" t="n"/>
      <c r="V621" s="368" t="n"/>
      <c r="W621" s="368" t="n"/>
      <c r="X621" s="368" t="n"/>
      <c r="Y621" s="368" t="n"/>
      <c r="Z621" s="368" t="n"/>
      <c r="AA621" s="368" t="n"/>
      <c r="AB621" s="368" t="n"/>
      <c r="AC621" s="368" t="n"/>
      <c r="AD621" s="368" t="n"/>
      <c r="AE621" s="368" t="n"/>
      <c r="AF621" s="368" t="n"/>
      <c r="AG621" s="368" t="n"/>
      <c r="AH621" s="368" t="n"/>
      <c r="AI621" s="368" t="n"/>
      <c r="AJ621" s="368" t="n"/>
      <c r="AK621" s="368" t="n"/>
      <c r="AL621" s="368" t="n"/>
      <c r="AM621" s="368" t="n"/>
      <c r="AN621" s="368" t="n"/>
      <c r="AO621" s="368" t="n"/>
      <c r="AP621" s="319" t="n"/>
      <c r="AQ621" s="368" t="n"/>
      <c r="AR621" s="368" t="n"/>
      <c r="AS621" s="368" t="n"/>
      <c r="AT621" s="368" t="n"/>
      <c r="AU621" s="368" t="n"/>
      <c r="AV621" s="368" t="n"/>
      <c r="AW621" s="368" t="n"/>
      <c r="AX621" s="368" t="n"/>
      <c r="AY621" s="368" t="n"/>
      <c r="AZ621" s="368" t="n"/>
      <c r="BA621" s="368" t="n"/>
      <c r="BB621" s="368" t="n"/>
      <c r="BC621" s="368" t="n"/>
      <c r="BD621" s="368" t="n"/>
      <c r="BE621" s="368" t="n"/>
      <c r="BF621" s="368" t="n"/>
      <c r="BG621" s="368" t="n"/>
      <c r="BH621" s="368" t="n"/>
      <c r="BI621" s="368" t="n"/>
      <c r="BJ621" s="368" t="n"/>
      <c r="BK621" s="368" t="n"/>
      <c r="BL621" s="368" t="n"/>
      <c r="BM621" s="368" t="n"/>
      <c r="BN621" s="368" t="n"/>
      <c r="BO621" s="368" t="n"/>
      <c r="BP621" s="368" t="n"/>
      <c r="BQ621" s="320" t="n"/>
      <c r="BR621" s="368" t="n"/>
      <c r="BS621" s="368" t="n"/>
      <c r="BT621" s="368" t="n"/>
      <c r="BU621" s="368" t="n"/>
      <c r="BV621" s="368" t="n"/>
      <c r="BW621" s="368" t="n"/>
      <c r="BX621" s="368" t="n"/>
      <c r="BY621" s="368" t="n"/>
      <c r="BZ621" s="368" t="n"/>
      <c r="CA621" s="368" t="n"/>
      <c r="CB621" s="368" t="n"/>
      <c r="CC621" s="368" t="n"/>
      <c r="CD621" s="368" t="n"/>
      <c r="CE621" s="368" t="n"/>
      <c r="CF621" s="368" t="n"/>
      <c r="CG621" s="368" t="n"/>
      <c r="CH621" s="368" t="n"/>
      <c r="CI621" s="368" t="n"/>
      <c r="CJ621" s="368" t="n"/>
      <c r="CK621" s="368" t="n"/>
      <c r="CL621" s="368" t="n"/>
      <c r="CM621" s="368" t="n"/>
      <c r="CN621" s="368" t="n"/>
      <c r="CO621" s="368" t="n"/>
      <c r="CP621" s="368" t="n"/>
      <c r="CQ621" s="368" t="n"/>
      <c r="CR621" s="368" t="n"/>
      <c r="CS621" s="368" t="n"/>
      <c r="CT621" s="368" t="n"/>
      <c r="CU621" s="368" t="n"/>
      <c r="CV621" s="368" t="n"/>
      <c r="CW621" s="368" t="n"/>
      <c r="CX621" s="368" t="n"/>
      <c r="CY621" s="368" t="n"/>
      <c r="CZ621" s="368" t="n"/>
      <c r="DA621" s="368" t="n"/>
      <c r="DB621" s="368" t="n"/>
      <c r="DC621" s="368" t="n"/>
      <c r="DD621" s="368" t="n"/>
    </row>
    <row r="622">
      <c r="A622" s="368" t="n"/>
      <c r="B622" s="368" t="n"/>
      <c r="C622" s="368" t="n"/>
      <c r="D622" s="368" t="n"/>
      <c r="E622" s="368" t="n"/>
      <c r="F622" s="368" t="n"/>
      <c r="G622" s="318" t="n"/>
      <c r="H622" s="368" t="n"/>
      <c r="I622" s="368" t="n"/>
      <c r="J622" s="368" t="n"/>
      <c r="K622" s="368" t="n"/>
      <c r="L622" s="368" t="n"/>
      <c r="M622" s="368" t="n"/>
      <c r="N622" s="368" t="n"/>
      <c r="O622" s="368" t="n"/>
      <c r="P622" s="368" t="n"/>
      <c r="Q622" s="368" t="n"/>
      <c r="R622" s="368" t="n"/>
      <c r="S622" s="368" t="n"/>
      <c r="T622" s="368" t="n"/>
      <c r="U622" s="368" t="n"/>
      <c r="V622" s="368" t="n"/>
      <c r="W622" s="368" t="n"/>
      <c r="X622" s="368" t="n"/>
      <c r="Y622" s="368" t="n"/>
      <c r="Z622" s="368" t="n"/>
      <c r="AA622" s="368" t="n"/>
      <c r="AB622" s="368" t="n"/>
      <c r="AC622" s="368" t="n"/>
      <c r="AD622" s="368" t="n"/>
      <c r="AE622" s="368" t="n"/>
      <c r="AF622" s="368" t="n"/>
      <c r="AG622" s="368" t="n"/>
      <c r="AH622" s="368" t="n"/>
      <c r="AI622" s="368" t="n"/>
      <c r="AJ622" s="368" t="n"/>
      <c r="AK622" s="368" t="n"/>
      <c r="AL622" s="368" t="n"/>
      <c r="AM622" s="368" t="n"/>
      <c r="AN622" s="368" t="n"/>
      <c r="AO622" s="368" t="n"/>
      <c r="AP622" s="319" t="n"/>
      <c r="AQ622" s="368" t="n"/>
      <c r="AR622" s="368" t="n"/>
      <c r="AS622" s="368" t="n"/>
      <c r="AT622" s="368" t="n"/>
      <c r="AU622" s="368" t="n"/>
      <c r="AV622" s="368" t="n"/>
      <c r="AW622" s="368" t="n"/>
      <c r="AX622" s="368" t="n"/>
      <c r="AY622" s="368" t="n"/>
      <c r="AZ622" s="368" t="n"/>
      <c r="BA622" s="368" t="n"/>
      <c r="BB622" s="368" t="n"/>
      <c r="BC622" s="368" t="n"/>
      <c r="BD622" s="368" t="n"/>
      <c r="BE622" s="368" t="n"/>
      <c r="BF622" s="368" t="n"/>
      <c r="BG622" s="368" t="n"/>
      <c r="BH622" s="368" t="n"/>
      <c r="BI622" s="368" t="n"/>
      <c r="BJ622" s="368" t="n"/>
      <c r="BK622" s="368" t="n"/>
      <c r="BL622" s="368" t="n"/>
      <c r="BM622" s="368" t="n"/>
      <c r="BN622" s="368" t="n"/>
      <c r="BO622" s="368" t="n"/>
      <c r="BP622" s="368" t="n"/>
      <c r="BQ622" s="320" t="n"/>
      <c r="BR622" s="368" t="n"/>
      <c r="BS622" s="368" t="n"/>
      <c r="BT622" s="368" t="n"/>
      <c r="BU622" s="368" t="n"/>
      <c r="BV622" s="368" t="n"/>
      <c r="BW622" s="368" t="n"/>
      <c r="BX622" s="368" t="n"/>
      <c r="BY622" s="368" t="n"/>
      <c r="BZ622" s="368" t="n"/>
      <c r="CA622" s="368" t="n"/>
      <c r="CB622" s="368" t="n"/>
      <c r="CC622" s="368" t="n"/>
      <c r="CD622" s="368" t="n"/>
      <c r="CE622" s="368" t="n"/>
      <c r="CF622" s="368" t="n"/>
      <c r="CG622" s="368" t="n"/>
      <c r="CH622" s="368" t="n"/>
      <c r="CI622" s="368" t="n"/>
      <c r="CJ622" s="368" t="n"/>
      <c r="CK622" s="368" t="n"/>
      <c r="CL622" s="368" t="n"/>
      <c r="CM622" s="368" t="n"/>
      <c r="CN622" s="368" t="n"/>
      <c r="CO622" s="368" t="n"/>
      <c r="CP622" s="368" t="n"/>
      <c r="CQ622" s="368" t="n"/>
      <c r="CR622" s="368" t="n"/>
      <c r="CS622" s="368" t="n"/>
      <c r="CT622" s="368" t="n"/>
      <c r="CU622" s="368" t="n"/>
      <c r="CV622" s="368" t="n"/>
      <c r="CW622" s="368" t="n"/>
      <c r="CX622" s="368" t="n"/>
      <c r="CY622" s="368" t="n"/>
      <c r="CZ622" s="368" t="n"/>
      <c r="DA622" s="368" t="n"/>
      <c r="DB622" s="368" t="n"/>
      <c r="DC622" s="368" t="n"/>
      <c r="DD622" s="368" t="n"/>
    </row>
    <row r="623">
      <c r="A623" s="368" t="n"/>
      <c r="B623" s="368" t="n"/>
      <c r="C623" s="368" t="n"/>
      <c r="D623" s="368" t="n"/>
      <c r="E623" s="368" t="n"/>
      <c r="F623" s="368" t="n"/>
      <c r="G623" s="318" t="n"/>
      <c r="H623" s="368" t="n"/>
      <c r="I623" s="368" t="n"/>
      <c r="J623" s="368" t="n"/>
      <c r="K623" s="368" t="n"/>
      <c r="L623" s="368" t="n"/>
      <c r="M623" s="368" t="n"/>
      <c r="N623" s="368" t="n"/>
      <c r="O623" s="368" t="n"/>
      <c r="P623" s="368" t="n"/>
      <c r="Q623" s="368" t="n"/>
      <c r="R623" s="368" t="n"/>
      <c r="S623" s="368" t="n"/>
      <c r="T623" s="368" t="n"/>
      <c r="U623" s="368" t="n"/>
      <c r="V623" s="368" t="n"/>
      <c r="W623" s="368" t="n"/>
      <c r="X623" s="368" t="n"/>
      <c r="Y623" s="368" t="n"/>
      <c r="Z623" s="368" t="n"/>
      <c r="AA623" s="368" t="n"/>
      <c r="AB623" s="368" t="n"/>
      <c r="AC623" s="368" t="n"/>
      <c r="AD623" s="368" t="n"/>
      <c r="AE623" s="368" t="n"/>
      <c r="AF623" s="368" t="n"/>
      <c r="AG623" s="368" t="n"/>
      <c r="AH623" s="368" t="n"/>
      <c r="AI623" s="368" t="n"/>
      <c r="AJ623" s="368" t="n"/>
      <c r="AK623" s="368" t="n"/>
      <c r="AL623" s="368" t="n"/>
      <c r="AM623" s="368" t="n"/>
      <c r="AN623" s="368" t="n"/>
      <c r="AO623" s="368" t="n"/>
      <c r="AP623" s="319" t="n"/>
      <c r="AQ623" s="368" t="n"/>
      <c r="AR623" s="368" t="n"/>
      <c r="AS623" s="368" t="n"/>
      <c r="AT623" s="368" t="n"/>
      <c r="AU623" s="368" t="n"/>
      <c r="AV623" s="368" t="n"/>
      <c r="AW623" s="368" t="n"/>
      <c r="AX623" s="368" t="n"/>
      <c r="AY623" s="368" t="n"/>
      <c r="AZ623" s="368" t="n"/>
      <c r="BA623" s="368" t="n"/>
      <c r="BB623" s="368" t="n"/>
      <c r="BC623" s="368" t="n"/>
      <c r="BD623" s="368" t="n"/>
      <c r="BE623" s="368" t="n"/>
      <c r="BF623" s="368" t="n"/>
      <c r="BG623" s="368" t="n"/>
      <c r="BH623" s="368" t="n"/>
      <c r="BI623" s="368" t="n"/>
      <c r="BJ623" s="368" t="n"/>
      <c r="BK623" s="368" t="n"/>
      <c r="BL623" s="368" t="n"/>
      <c r="BM623" s="368" t="n"/>
      <c r="BN623" s="368" t="n"/>
      <c r="BO623" s="368" t="n"/>
      <c r="BP623" s="368" t="n"/>
      <c r="BQ623" s="320" t="n"/>
      <c r="BR623" s="368" t="n"/>
      <c r="BS623" s="368" t="n"/>
      <c r="BT623" s="368" t="n"/>
      <c r="BU623" s="368" t="n"/>
      <c r="BV623" s="368" t="n"/>
      <c r="BW623" s="368" t="n"/>
      <c r="BX623" s="368" t="n"/>
      <c r="BY623" s="368" t="n"/>
      <c r="BZ623" s="368" t="n"/>
      <c r="CA623" s="368" t="n"/>
      <c r="CB623" s="368" t="n"/>
      <c r="CC623" s="368" t="n"/>
      <c r="CD623" s="368" t="n"/>
      <c r="CE623" s="368" t="n"/>
      <c r="CF623" s="368" t="n"/>
      <c r="CG623" s="368" t="n"/>
      <c r="CH623" s="368" t="n"/>
      <c r="CI623" s="368" t="n"/>
      <c r="CJ623" s="368" t="n"/>
      <c r="CK623" s="368" t="n"/>
      <c r="CL623" s="368" t="n"/>
      <c r="CM623" s="368" t="n"/>
      <c r="CN623" s="368" t="n"/>
      <c r="CO623" s="368" t="n"/>
      <c r="CP623" s="368" t="n"/>
      <c r="CQ623" s="368" t="n"/>
      <c r="CR623" s="368" t="n"/>
      <c r="CS623" s="368" t="n"/>
      <c r="CT623" s="368" t="n"/>
      <c r="CU623" s="368" t="n"/>
      <c r="CV623" s="368" t="n"/>
      <c r="CW623" s="368" t="n"/>
      <c r="CX623" s="368" t="n"/>
      <c r="CY623" s="368" t="n"/>
      <c r="CZ623" s="368" t="n"/>
      <c r="DA623" s="368" t="n"/>
      <c r="DB623" s="368" t="n"/>
      <c r="DC623" s="368" t="n"/>
      <c r="DD623" s="368" t="n"/>
    </row>
    <row r="624">
      <c r="A624" s="368" t="n"/>
      <c r="B624" s="368" t="n"/>
      <c r="C624" s="368" t="n"/>
      <c r="D624" s="368" t="n"/>
      <c r="E624" s="368" t="n"/>
      <c r="F624" s="368" t="n"/>
      <c r="G624" s="318" t="n"/>
      <c r="H624" s="368" t="n"/>
      <c r="I624" s="368" t="n"/>
      <c r="J624" s="368" t="n"/>
      <c r="K624" s="368" t="n"/>
      <c r="L624" s="368" t="n"/>
      <c r="M624" s="368" t="n"/>
      <c r="N624" s="368" t="n"/>
      <c r="O624" s="368" t="n"/>
      <c r="P624" s="368" t="n"/>
      <c r="Q624" s="368" t="n"/>
      <c r="R624" s="368" t="n"/>
      <c r="S624" s="368" t="n"/>
      <c r="T624" s="368" t="n"/>
      <c r="U624" s="368" t="n"/>
      <c r="V624" s="368" t="n"/>
      <c r="W624" s="368" t="n"/>
      <c r="X624" s="368" t="n"/>
      <c r="Y624" s="368" t="n"/>
      <c r="Z624" s="368" t="n"/>
      <c r="AA624" s="368" t="n"/>
      <c r="AB624" s="368" t="n"/>
      <c r="AC624" s="368" t="n"/>
      <c r="AD624" s="368" t="n"/>
      <c r="AE624" s="368" t="n"/>
      <c r="AF624" s="368" t="n"/>
      <c r="AG624" s="368" t="n"/>
      <c r="AH624" s="368" t="n"/>
      <c r="AI624" s="368" t="n"/>
      <c r="AJ624" s="368" t="n"/>
      <c r="AK624" s="368" t="n"/>
      <c r="AL624" s="368" t="n"/>
      <c r="AM624" s="368" t="n"/>
      <c r="AN624" s="368" t="n"/>
      <c r="AO624" s="368" t="n"/>
      <c r="AP624" s="319" t="n"/>
      <c r="AQ624" s="368" t="n"/>
      <c r="AR624" s="368" t="n"/>
      <c r="AS624" s="368" t="n"/>
      <c r="AT624" s="368" t="n"/>
      <c r="AU624" s="368" t="n"/>
      <c r="AV624" s="368" t="n"/>
      <c r="AW624" s="368" t="n"/>
      <c r="AX624" s="368" t="n"/>
      <c r="AY624" s="368" t="n"/>
      <c r="AZ624" s="368" t="n"/>
      <c r="BA624" s="368" t="n"/>
      <c r="BB624" s="368" t="n"/>
      <c r="BC624" s="368" t="n"/>
      <c r="BD624" s="368" t="n"/>
      <c r="BE624" s="368" t="n"/>
      <c r="BF624" s="368" t="n"/>
      <c r="BG624" s="368" t="n"/>
      <c r="BH624" s="368" t="n"/>
      <c r="BI624" s="368" t="n"/>
      <c r="BJ624" s="368" t="n"/>
      <c r="BK624" s="368" t="n"/>
      <c r="BL624" s="368" t="n"/>
      <c r="BM624" s="368" t="n"/>
      <c r="BN624" s="368" t="n"/>
      <c r="BO624" s="368" t="n"/>
      <c r="BP624" s="368" t="n"/>
      <c r="BQ624" s="320" t="n"/>
      <c r="BR624" s="368" t="n"/>
      <c r="BS624" s="368" t="n"/>
      <c r="BT624" s="368" t="n"/>
      <c r="BU624" s="368" t="n"/>
      <c r="BV624" s="368" t="n"/>
      <c r="BW624" s="368" t="n"/>
      <c r="BX624" s="368" t="n"/>
      <c r="BY624" s="368" t="n"/>
      <c r="BZ624" s="368" t="n"/>
      <c r="CA624" s="368" t="n"/>
      <c r="CB624" s="368" t="n"/>
      <c r="CC624" s="368" t="n"/>
      <c r="CD624" s="368" t="n"/>
      <c r="CE624" s="368" t="n"/>
      <c r="CF624" s="368" t="n"/>
      <c r="CG624" s="368" t="n"/>
      <c r="CH624" s="368" t="n"/>
      <c r="CI624" s="368" t="n"/>
      <c r="CJ624" s="368" t="n"/>
      <c r="CK624" s="368" t="n"/>
      <c r="CL624" s="368" t="n"/>
      <c r="CM624" s="368" t="n"/>
      <c r="CN624" s="368" t="n"/>
      <c r="CO624" s="368" t="n"/>
      <c r="CP624" s="368" t="n"/>
      <c r="CQ624" s="368" t="n"/>
      <c r="CR624" s="368" t="n"/>
      <c r="CS624" s="368" t="n"/>
      <c r="CT624" s="368" t="n"/>
      <c r="CU624" s="368" t="n"/>
      <c r="CV624" s="368" t="n"/>
      <c r="CW624" s="368" t="n"/>
      <c r="CX624" s="368" t="n"/>
      <c r="CY624" s="368" t="n"/>
      <c r="CZ624" s="368" t="n"/>
      <c r="DA624" s="368" t="n"/>
      <c r="DB624" s="368" t="n"/>
      <c r="DC624" s="368" t="n"/>
      <c r="DD624" s="368" t="n"/>
    </row>
    <row r="625">
      <c r="A625" s="368" t="n"/>
      <c r="B625" s="368" t="n"/>
      <c r="C625" s="368" t="n"/>
      <c r="D625" s="368" t="n"/>
      <c r="E625" s="368" t="n"/>
      <c r="F625" s="368" t="n"/>
      <c r="G625" s="318" t="n"/>
      <c r="H625" s="368" t="n"/>
      <c r="I625" s="368" t="n"/>
      <c r="J625" s="368" t="n"/>
      <c r="K625" s="368" t="n"/>
      <c r="L625" s="368" t="n"/>
      <c r="M625" s="368" t="n"/>
      <c r="N625" s="368" t="n"/>
      <c r="O625" s="368" t="n"/>
      <c r="P625" s="368" t="n"/>
      <c r="Q625" s="368" t="n"/>
      <c r="R625" s="368" t="n"/>
      <c r="S625" s="368" t="n"/>
      <c r="T625" s="368" t="n"/>
      <c r="U625" s="368" t="n"/>
      <c r="V625" s="368" t="n"/>
      <c r="W625" s="368" t="n"/>
      <c r="X625" s="368" t="n"/>
      <c r="Y625" s="368" t="n"/>
      <c r="Z625" s="368" t="n"/>
      <c r="AA625" s="368" t="n"/>
      <c r="AB625" s="368" t="n"/>
      <c r="AC625" s="368" t="n"/>
      <c r="AD625" s="368" t="n"/>
      <c r="AE625" s="368" t="n"/>
      <c r="AF625" s="368" t="n"/>
      <c r="AG625" s="368" t="n"/>
      <c r="AH625" s="368" t="n"/>
      <c r="AI625" s="368" t="n"/>
      <c r="AJ625" s="368" t="n"/>
      <c r="AK625" s="368" t="n"/>
      <c r="AL625" s="368" t="n"/>
      <c r="AM625" s="368" t="n"/>
      <c r="AN625" s="368" t="n"/>
      <c r="AO625" s="368" t="n"/>
      <c r="AP625" s="319" t="n"/>
      <c r="AQ625" s="368" t="n"/>
      <c r="AR625" s="368" t="n"/>
      <c r="AS625" s="368" t="n"/>
      <c r="AT625" s="368" t="n"/>
      <c r="AU625" s="368" t="n"/>
      <c r="AV625" s="368" t="n"/>
      <c r="AW625" s="368" t="n"/>
      <c r="AX625" s="368" t="n"/>
      <c r="AY625" s="368" t="n"/>
      <c r="AZ625" s="368" t="n"/>
      <c r="BA625" s="368" t="n"/>
      <c r="BB625" s="368" t="n"/>
      <c r="BC625" s="368" t="n"/>
      <c r="BD625" s="368" t="n"/>
      <c r="BE625" s="368" t="n"/>
      <c r="BF625" s="368" t="n"/>
      <c r="BG625" s="368" t="n"/>
      <c r="BH625" s="368" t="n"/>
      <c r="BI625" s="368" t="n"/>
      <c r="BJ625" s="368" t="n"/>
      <c r="BK625" s="368" t="n"/>
      <c r="BL625" s="368" t="n"/>
      <c r="BM625" s="368" t="n"/>
      <c r="BN625" s="368" t="n"/>
      <c r="BO625" s="368" t="n"/>
      <c r="BP625" s="368" t="n"/>
      <c r="BQ625" s="320" t="n"/>
      <c r="BR625" s="368" t="n"/>
      <c r="BS625" s="368" t="n"/>
      <c r="BT625" s="368" t="n"/>
      <c r="BU625" s="368" t="n"/>
      <c r="BV625" s="368" t="n"/>
      <c r="BW625" s="368" t="n"/>
      <c r="BX625" s="368" t="n"/>
      <c r="BY625" s="368" t="n"/>
      <c r="BZ625" s="368" t="n"/>
      <c r="CA625" s="368" t="n"/>
      <c r="CB625" s="368" t="n"/>
      <c r="CC625" s="368" t="n"/>
      <c r="CD625" s="368" t="n"/>
      <c r="CE625" s="368" t="n"/>
      <c r="CF625" s="368" t="n"/>
      <c r="CG625" s="368" t="n"/>
      <c r="CH625" s="368" t="n"/>
      <c r="CI625" s="368" t="n"/>
      <c r="CJ625" s="368" t="n"/>
      <c r="CK625" s="368" t="n"/>
      <c r="CL625" s="368" t="n"/>
      <c r="CM625" s="368" t="n"/>
      <c r="CN625" s="368" t="n"/>
      <c r="CO625" s="368" t="n"/>
      <c r="CP625" s="368" t="n"/>
      <c r="CQ625" s="368" t="n"/>
      <c r="CR625" s="368" t="n"/>
      <c r="CS625" s="368" t="n"/>
      <c r="CT625" s="368" t="n"/>
      <c r="CU625" s="368" t="n"/>
      <c r="CV625" s="368" t="n"/>
      <c r="CW625" s="368" t="n"/>
      <c r="CX625" s="368" t="n"/>
      <c r="CY625" s="368" t="n"/>
      <c r="CZ625" s="368" t="n"/>
      <c r="DA625" s="368" t="n"/>
      <c r="DB625" s="368" t="n"/>
      <c r="DC625" s="368" t="n"/>
      <c r="DD625" s="368" t="n"/>
    </row>
    <row r="626">
      <c r="A626" s="368" t="n"/>
      <c r="B626" s="368" t="n"/>
      <c r="C626" s="368" t="n"/>
      <c r="D626" s="368" t="n"/>
      <c r="E626" s="368" t="n"/>
      <c r="F626" s="368" t="n"/>
      <c r="G626" s="318" t="n"/>
      <c r="H626" s="368" t="n"/>
      <c r="I626" s="368" t="n"/>
      <c r="J626" s="368" t="n"/>
      <c r="K626" s="368" t="n"/>
      <c r="L626" s="368" t="n"/>
      <c r="M626" s="368" t="n"/>
      <c r="N626" s="368" t="n"/>
      <c r="O626" s="368" t="n"/>
      <c r="P626" s="368" t="n"/>
      <c r="Q626" s="368" t="n"/>
      <c r="R626" s="368" t="n"/>
      <c r="S626" s="368" t="n"/>
      <c r="T626" s="368" t="n"/>
      <c r="U626" s="368" t="n"/>
      <c r="V626" s="368" t="n"/>
      <c r="W626" s="368" t="n"/>
      <c r="X626" s="368" t="n"/>
      <c r="Y626" s="368" t="n"/>
      <c r="Z626" s="368" t="n"/>
      <c r="AA626" s="368" t="n"/>
      <c r="AB626" s="368" t="n"/>
      <c r="AC626" s="368" t="n"/>
      <c r="AD626" s="368" t="n"/>
      <c r="AE626" s="368" t="n"/>
      <c r="AF626" s="368" t="n"/>
      <c r="AG626" s="368" t="n"/>
      <c r="AH626" s="368" t="n"/>
      <c r="AI626" s="368" t="n"/>
      <c r="AJ626" s="368" t="n"/>
      <c r="AK626" s="368" t="n"/>
      <c r="AL626" s="368" t="n"/>
      <c r="AM626" s="368" t="n"/>
      <c r="AN626" s="368" t="n"/>
      <c r="AO626" s="368" t="n"/>
      <c r="AP626" s="319" t="n"/>
      <c r="AQ626" s="368" t="n"/>
      <c r="AR626" s="368" t="n"/>
      <c r="AS626" s="368" t="n"/>
      <c r="AT626" s="368" t="n"/>
      <c r="AU626" s="368" t="n"/>
      <c r="AV626" s="368" t="n"/>
      <c r="AW626" s="368" t="n"/>
      <c r="AX626" s="368" t="n"/>
      <c r="AY626" s="368" t="n"/>
      <c r="AZ626" s="368" t="n"/>
      <c r="BA626" s="368" t="n"/>
      <c r="BB626" s="368" t="n"/>
      <c r="BC626" s="368" t="n"/>
      <c r="BD626" s="368" t="n"/>
      <c r="BE626" s="368" t="n"/>
      <c r="BF626" s="368" t="n"/>
      <c r="BG626" s="368" t="n"/>
      <c r="BH626" s="368" t="n"/>
      <c r="BI626" s="368" t="n"/>
      <c r="BJ626" s="368" t="n"/>
      <c r="BK626" s="368" t="n"/>
      <c r="BL626" s="368" t="n"/>
      <c r="BM626" s="368" t="n"/>
      <c r="BN626" s="368" t="n"/>
      <c r="BO626" s="368" t="n"/>
      <c r="BP626" s="368" t="n"/>
      <c r="BQ626" s="320" t="n"/>
      <c r="BR626" s="368" t="n"/>
      <c r="BS626" s="368" t="n"/>
      <c r="BT626" s="368" t="n"/>
      <c r="BU626" s="368" t="n"/>
      <c r="BV626" s="368" t="n"/>
      <c r="BW626" s="368" t="n"/>
      <c r="BX626" s="368" t="n"/>
      <c r="BY626" s="368" t="n"/>
      <c r="BZ626" s="368" t="n"/>
      <c r="CA626" s="368" t="n"/>
      <c r="CB626" s="368" t="n"/>
      <c r="CC626" s="368" t="n"/>
      <c r="CD626" s="368" t="n"/>
      <c r="CE626" s="368" t="n"/>
      <c r="CF626" s="368" t="n"/>
      <c r="CG626" s="368" t="n"/>
      <c r="CH626" s="368" t="n"/>
      <c r="CI626" s="368" t="n"/>
      <c r="CJ626" s="368" t="n"/>
      <c r="CK626" s="368" t="n"/>
      <c r="CL626" s="368" t="n"/>
      <c r="CM626" s="368" t="n"/>
      <c r="CN626" s="368" t="n"/>
      <c r="CO626" s="368" t="n"/>
      <c r="CP626" s="368" t="n"/>
      <c r="CQ626" s="368" t="n"/>
      <c r="CR626" s="368" t="n"/>
      <c r="CS626" s="368" t="n"/>
      <c r="CT626" s="368" t="n"/>
      <c r="CU626" s="368" t="n"/>
      <c r="CV626" s="368" t="n"/>
      <c r="CW626" s="368" t="n"/>
      <c r="CX626" s="368" t="n"/>
      <c r="CY626" s="368" t="n"/>
      <c r="CZ626" s="368" t="n"/>
      <c r="DA626" s="368" t="n"/>
      <c r="DB626" s="368" t="n"/>
      <c r="DC626" s="368" t="n"/>
      <c r="DD626" s="368" t="n"/>
    </row>
    <row r="627">
      <c r="A627" s="368" t="n"/>
      <c r="B627" s="368" t="n"/>
      <c r="C627" s="368" t="n"/>
      <c r="D627" s="368" t="n"/>
      <c r="E627" s="368" t="n"/>
      <c r="F627" s="368" t="n"/>
      <c r="G627" s="318" t="n"/>
      <c r="H627" s="368" t="n"/>
      <c r="I627" s="368" t="n"/>
      <c r="J627" s="368" t="n"/>
      <c r="K627" s="368" t="n"/>
      <c r="L627" s="368" t="n"/>
      <c r="M627" s="368" t="n"/>
      <c r="N627" s="368" t="n"/>
      <c r="O627" s="368" t="n"/>
      <c r="P627" s="368" t="n"/>
      <c r="Q627" s="368" t="n"/>
      <c r="R627" s="368" t="n"/>
      <c r="S627" s="368" t="n"/>
      <c r="T627" s="368" t="n"/>
      <c r="U627" s="368" t="n"/>
      <c r="V627" s="368" t="n"/>
      <c r="W627" s="368" t="n"/>
      <c r="X627" s="368" t="n"/>
      <c r="Y627" s="368" t="n"/>
      <c r="Z627" s="368" t="n"/>
      <c r="AA627" s="368" t="n"/>
      <c r="AB627" s="368" t="n"/>
      <c r="AC627" s="368" t="n"/>
      <c r="AD627" s="368" t="n"/>
      <c r="AE627" s="368" t="n"/>
      <c r="AF627" s="368" t="n"/>
      <c r="AG627" s="368" t="n"/>
      <c r="AH627" s="368" t="n"/>
      <c r="AI627" s="368" t="n"/>
      <c r="AJ627" s="368" t="n"/>
      <c r="AK627" s="368" t="n"/>
      <c r="AL627" s="368" t="n"/>
      <c r="AM627" s="368" t="n"/>
      <c r="AN627" s="368" t="n"/>
      <c r="AO627" s="368" t="n"/>
      <c r="AP627" s="319" t="n"/>
      <c r="AQ627" s="368" t="n"/>
      <c r="AR627" s="368" t="n"/>
      <c r="AS627" s="368" t="n"/>
      <c r="AT627" s="368" t="n"/>
      <c r="AU627" s="368" t="n"/>
      <c r="AV627" s="368" t="n"/>
      <c r="AW627" s="368" t="n"/>
      <c r="AX627" s="368" t="n"/>
      <c r="AY627" s="368" t="n"/>
      <c r="AZ627" s="368" t="n"/>
      <c r="BA627" s="368" t="n"/>
      <c r="BB627" s="368" t="n"/>
      <c r="BC627" s="368" t="n"/>
      <c r="BD627" s="368" t="n"/>
      <c r="BE627" s="368" t="n"/>
      <c r="BF627" s="368" t="n"/>
      <c r="BG627" s="368" t="n"/>
      <c r="BH627" s="368" t="n"/>
      <c r="BI627" s="368" t="n"/>
      <c r="BJ627" s="368" t="n"/>
      <c r="BK627" s="368" t="n"/>
      <c r="BL627" s="368" t="n"/>
      <c r="BM627" s="368" t="n"/>
      <c r="BN627" s="368" t="n"/>
      <c r="BO627" s="368" t="n"/>
      <c r="BP627" s="368" t="n"/>
      <c r="BQ627" s="320" t="n"/>
      <c r="BR627" s="368" t="n"/>
      <c r="BS627" s="368" t="n"/>
      <c r="BT627" s="368" t="n"/>
      <c r="BU627" s="368" t="n"/>
      <c r="BV627" s="368" t="n"/>
      <c r="BW627" s="368" t="n"/>
      <c r="BX627" s="368" t="n"/>
      <c r="BY627" s="368" t="n"/>
      <c r="BZ627" s="368" t="n"/>
      <c r="CA627" s="368" t="n"/>
      <c r="CB627" s="368" t="n"/>
      <c r="CC627" s="368" t="n"/>
      <c r="CD627" s="368" t="n"/>
      <c r="CE627" s="368" t="n"/>
      <c r="CF627" s="368" t="n"/>
      <c r="CG627" s="368" t="n"/>
      <c r="CH627" s="368" t="n"/>
      <c r="CI627" s="368" t="n"/>
      <c r="CJ627" s="368" t="n"/>
      <c r="CK627" s="368" t="n"/>
      <c r="CL627" s="368" t="n"/>
      <c r="CM627" s="368" t="n"/>
      <c r="CN627" s="368" t="n"/>
      <c r="CO627" s="368" t="n"/>
      <c r="CP627" s="368" t="n"/>
      <c r="CQ627" s="368" t="n"/>
      <c r="CR627" s="368" t="n"/>
      <c r="CS627" s="368" t="n"/>
      <c r="CT627" s="368" t="n"/>
      <c r="CU627" s="368" t="n"/>
      <c r="CV627" s="368" t="n"/>
      <c r="CW627" s="368" t="n"/>
      <c r="CX627" s="368" t="n"/>
      <c r="CY627" s="368" t="n"/>
      <c r="CZ627" s="368" t="n"/>
      <c r="DA627" s="368" t="n"/>
      <c r="DB627" s="368" t="n"/>
      <c r="DC627" s="368" t="n"/>
      <c r="DD627" s="368" t="n"/>
    </row>
    <row r="628">
      <c r="A628" s="368" t="n"/>
      <c r="B628" s="368" t="n"/>
      <c r="C628" s="368" t="n"/>
      <c r="D628" s="368" t="n"/>
      <c r="E628" s="368" t="n"/>
      <c r="F628" s="368" t="n"/>
      <c r="G628" s="318" t="n"/>
      <c r="H628" s="368" t="n"/>
      <c r="I628" s="368" t="n"/>
      <c r="J628" s="368" t="n"/>
      <c r="K628" s="368" t="n"/>
      <c r="L628" s="368" t="n"/>
      <c r="M628" s="368" t="n"/>
      <c r="N628" s="368" t="n"/>
      <c r="O628" s="368" t="n"/>
      <c r="P628" s="368" t="n"/>
      <c r="Q628" s="368" t="n"/>
      <c r="R628" s="368" t="n"/>
      <c r="S628" s="368" t="n"/>
      <c r="T628" s="368" t="n"/>
      <c r="U628" s="368" t="n"/>
      <c r="V628" s="368" t="n"/>
      <c r="W628" s="368" t="n"/>
      <c r="X628" s="368" t="n"/>
      <c r="Y628" s="368" t="n"/>
      <c r="Z628" s="368" t="n"/>
      <c r="AA628" s="368" t="n"/>
      <c r="AB628" s="368" t="n"/>
      <c r="AC628" s="368" t="n"/>
      <c r="AD628" s="368" t="n"/>
      <c r="AE628" s="368" t="n"/>
      <c r="AF628" s="368" t="n"/>
      <c r="AG628" s="368" t="n"/>
      <c r="AH628" s="368" t="n"/>
      <c r="AI628" s="368" t="n"/>
      <c r="AJ628" s="368" t="n"/>
      <c r="AK628" s="368" t="n"/>
      <c r="AL628" s="368" t="n"/>
      <c r="AM628" s="368" t="n"/>
      <c r="AN628" s="368" t="n"/>
      <c r="AO628" s="368" t="n"/>
      <c r="AP628" s="319" t="n"/>
      <c r="AQ628" s="368" t="n"/>
      <c r="AR628" s="368" t="n"/>
      <c r="AS628" s="368" t="n"/>
      <c r="AT628" s="368" t="n"/>
      <c r="AU628" s="368" t="n"/>
      <c r="AV628" s="368" t="n"/>
      <c r="AW628" s="368" t="n"/>
      <c r="AX628" s="368" t="n"/>
      <c r="AY628" s="368" t="n"/>
      <c r="AZ628" s="368" t="n"/>
      <c r="BA628" s="368" t="n"/>
      <c r="BB628" s="368" t="n"/>
      <c r="BC628" s="368" t="n"/>
      <c r="BD628" s="368" t="n"/>
      <c r="BE628" s="368" t="n"/>
      <c r="BF628" s="368" t="n"/>
      <c r="BG628" s="368" t="n"/>
      <c r="BH628" s="368" t="n"/>
      <c r="BI628" s="368" t="n"/>
      <c r="BJ628" s="368" t="n"/>
      <c r="BK628" s="368" t="n"/>
      <c r="BL628" s="368" t="n"/>
      <c r="BM628" s="368" t="n"/>
      <c r="BN628" s="368" t="n"/>
      <c r="BO628" s="368" t="n"/>
      <c r="BP628" s="368" t="n"/>
      <c r="BQ628" s="320" t="n"/>
      <c r="BR628" s="368" t="n"/>
      <c r="BS628" s="368" t="n"/>
      <c r="BT628" s="368" t="n"/>
      <c r="BU628" s="368" t="n"/>
      <c r="BV628" s="368" t="n"/>
      <c r="BW628" s="368" t="n"/>
      <c r="BX628" s="368" t="n"/>
      <c r="BY628" s="368" t="n"/>
      <c r="BZ628" s="368" t="n"/>
      <c r="CA628" s="368" t="n"/>
      <c r="CB628" s="368" t="n"/>
      <c r="CC628" s="368" t="n"/>
      <c r="CD628" s="368" t="n"/>
      <c r="CE628" s="368" t="n"/>
      <c r="CF628" s="368" t="n"/>
      <c r="CG628" s="368" t="n"/>
      <c r="CH628" s="368" t="n"/>
      <c r="CI628" s="368" t="n"/>
      <c r="CJ628" s="368" t="n"/>
      <c r="CK628" s="368" t="n"/>
      <c r="CL628" s="368" t="n"/>
      <c r="CM628" s="368" t="n"/>
      <c r="CN628" s="368" t="n"/>
      <c r="CO628" s="368" t="n"/>
      <c r="CP628" s="368" t="n"/>
      <c r="CQ628" s="368" t="n"/>
      <c r="CR628" s="368" t="n"/>
      <c r="CS628" s="368" t="n"/>
      <c r="CT628" s="368" t="n"/>
      <c r="CU628" s="368" t="n"/>
      <c r="CV628" s="368" t="n"/>
      <c r="CW628" s="368" t="n"/>
      <c r="CX628" s="368" t="n"/>
      <c r="CY628" s="368" t="n"/>
      <c r="CZ628" s="368" t="n"/>
      <c r="DA628" s="368" t="n"/>
      <c r="DB628" s="368" t="n"/>
      <c r="DC628" s="368" t="n"/>
      <c r="DD628" s="368" t="n"/>
    </row>
    <row r="629">
      <c r="A629" s="368" t="n"/>
      <c r="B629" s="368" t="n"/>
      <c r="C629" s="368" t="n"/>
      <c r="D629" s="368" t="n"/>
      <c r="E629" s="368" t="n"/>
      <c r="F629" s="368" t="n"/>
      <c r="G629" s="318" t="n"/>
      <c r="H629" s="368" t="n"/>
      <c r="I629" s="368" t="n"/>
      <c r="J629" s="368" t="n"/>
      <c r="K629" s="368" t="n"/>
      <c r="L629" s="368" t="n"/>
      <c r="M629" s="368" t="n"/>
      <c r="N629" s="368" t="n"/>
      <c r="O629" s="368" t="n"/>
      <c r="P629" s="368" t="n"/>
      <c r="Q629" s="368" t="n"/>
      <c r="R629" s="368" t="n"/>
      <c r="S629" s="368" t="n"/>
      <c r="T629" s="368" t="n"/>
      <c r="U629" s="368" t="n"/>
      <c r="V629" s="368" t="n"/>
      <c r="W629" s="368" t="n"/>
      <c r="X629" s="368" t="n"/>
      <c r="Y629" s="368" t="n"/>
      <c r="Z629" s="368" t="n"/>
      <c r="AA629" s="368" t="n"/>
      <c r="AB629" s="368" t="n"/>
      <c r="AC629" s="368" t="n"/>
      <c r="AD629" s="368" t="n"/>
      <c r="AE629" s="368" t="n"/>
      <c r="AF629" s="368" t="n"/>
      <c r="AG629" s="368" t="n"/>
      <c r="AH629" s="368" t="n"/>
      <c r="AI629" s="368" t="n"/>
      <c r="AJ629" s="368" t="n"/>
      <c r="AK629" s="368" t="n"/>
      <c r="AL629" s="368" t="n"/>
      <c r="AM629" s="368" t="n"/>
      <c r="AN629" s="368" t="n"/>
      <c r="AO629" s="368" t="n"/>
      <c r="AP629" s="319" t="n"/>
      <c r="AQ629" s="368" t="n"/>
      <c r="AR629" s="368" t="n"/>
      <c r="AS629" s="368" t="n"/>
      <c r="AT629" s="368" t="n"/>
      <c r="AU629" s="368" t="n"/>
      <c r="AV629" s="368" t="n"/>
      <c r="AW629" s="368" t="n"/>
      <c r="AX629" s="368" t="n"/>
      <c r="AY629" s="368" t="n"/>
      <c r="AZ629" s="368" t="n"/>
      <c r="BA629" s="368" t="n"/>
      <c r="BB629" s="368" t="n"/>
      <c r="BC629" s="368" t="n"/>
      <c r="BD629" s="368" t="n"/>
      <c r="BE629" s="368" t="n"/>
      <c r="BF629" s="368" t="n"/>
      <c r="BG629" s="368" t="n"/>
      <c r="BH629" s="368" t="n"/>
      <c r="BI629" s="368" t="n"/>
      <c r="BJ629" s="368" t="n"/>
      <c r="BK629" s="368" t="n"/>
      <c r="BL629" s="368" t="n"/>
      <c r="BM629" s="368" t="n"/>
      <c r="BN629" s="368" t="n"/>
      <c r="BO629" s="368" t="n"/>
      <c r="BP629" s="368" t="n"/>
      <c r="BQ629" s="320" t="n"/>
      <c r="BR629" s="368" t="n"/>
      <c r="BS629" s="368" t="n"/>
      <c r="BT629" s="368" t="n"/>
      <c r="BU629" s="368" t="n"/>
      <c r="BV629" s="368" t="n"/>
      <c r="BW629" s="368" t="n"/>
      <c r="BX629" s="368" t="n"/>
      <c r="BY629" s="368" t="n"/>
      <c r="BZ629" s="368" t="n"/>
      <c r="CA629" s="368" t="n"/>
      <c r="CB629" s="368" t="n"/>
      <c r="CC629" s="368" t="n"/>
      <c r="CD629" s="368" t="n"/>
      <c r="CE629" s="368" t="n"/>
      <c r="CF629" s="368" t="n"/>
      <c r="CG629" s="368" t="n"/>
      <c r="CH629" s="368" t="n"/>
      <c r="CI629" s="368" t="n"/>
      <c r="CJ629" s="368" t="n"/>
      <c r="CK629" s="368" t="n"/>
      <c r="CL629" s="368" t="n"/>
      <c r="CM629" s="368" t="n"/>
      <c r="CN629" s="368" t="n"/>
      <c r="CO629" s="368" t="n"/>
      <c r="CP629" s="368" t="n"/>
      <c r="CQ629" s="368" t="n"/>
      <c r="CR629" s="368" t="n"/>
      <c r="CS629" s="368" t="n"/>
      <c r="CT629" s="368" t="n"/>
      <c r="CU629" s="368" t="n"/>
      <c r="CV629" s="368" t="n"/>
      <c r="CW629" s="368" t="n"/>
      <c r="CX629" s="368" t="n"/>
      <c r="CY629" s="368" t="n"/>
      <c r="CZ629" s="368" t="n"/>
      <c r="DA629" s="368" t="n"/>
      <c r="DB629" s="368" t="n"/>
      <c r="DC629" s="368" t="n"/>
      <c r="DD629" s="368" t="n"/>
    </row>
    <row r="630">
      <c r="A630" s="368" t="n"/>
      <c r="B630" s="368" t="n"/>
      <c r="C630" s="368" t="n"/>
      <c r="D630" s="368" t="n"/>
      <c r="E630" s="368" t="n"/>
      <c r="F630" s="368" t="n"/>
      <c r="G630" s="318" t="n"/>
      <c r="H630" s="368" t="n"/>
      <c r="I630" s="368" t="n"/>
      <c r="J630" s="368" t="n"/>
      <c r="K630" s="368" t="n"/>
      <c r="L630" s="368" t="n"/>
      <c r="M630" s="368" t="n"/>
      <c r="N630" s="368" t="n"/>
      <c r="O630" s="368" t="n"/>
      <c r="P630" s="368" t="n"/>
      <c r="Q630" s="368" t="n"/>
      <c r="R630" s="368" t="n"/>
      <c r="S630" s="368" t="n"/>
      <c r="T630" s="368" t="n"/>
      <c r="U630" s="368" t="n"/>
      <c r="V630" s="368" t="n"/>
      <c r="W630" s="368" t="n"/>
      <c r="X630" s="368" t="n"/>
      <c r="Y630" s="368" t="n"/>
      <c r="Z630" s="368" t="n"/>
      <c r="AA630" s="368" t="n"/>
      <c r="AB630" s="368" t="n"/>
      <c r="AC630" s="368" t="n"/>
      <c r="AD630" s="368" t="n"/>
      <c r="AE630" s="368" t="n"/>
      <c r="AF630" s="368" t="n"/>
      <c r="AG630" s="368" t="n"/>
      <c r="AH630" s="368" t="n"/>
      <c r="AI630" s="368" t="n"/>
      <c r="AJ630" s="368" t="n"/>
      <c r="AK630" s="368" t="n"/>
      <c r="AL630" s="368" t="n"/>
      <c r="AM630" s="368" t="n"/>
      <c r="AN630" s="368" t="n"/>
      <c r="AO630" s="368" t="n"/>
      <c r="AP630" s="319" t="n"/>
      <c r="AQ630" s="368" t="n"/>
      <c r="AR630" s="368" t="n"/>
      <c r="AS630" s="368" t="n"/>
      <c r="AT630" s="368" t="n"/>
      <c r="AU630" s="368" t="n"/>
      <c r="AV630" s="368" t="n"/>
      <c r="AW630" s="368" t="n"/>
      <c r="AX630" s="368" t="n"/>
      <c r="AY630" s="368" t="n"/>
      <c r="AZ630" s="368" t="n"/>
      <c r="BA630" s="368" t="n"/>
      <c r="BB630" s="368" t="n"/>
      <c r="BC630" s="368" t="n"/>
      <c r="BD630" s="368" t="n"/>
      <c r="BE630" s="368" t="n"/>
      <c r="BF630" s="368" t="n"/>
      <c r="BG630" s="368" t="n"/>
      <c r="BH630" s="368" t="n"/>
      <c r="BI630" s="368" t="n"/>
      <c r="BJ630" s="368" t="n"/>
      <c r="BK630" s="368" t="n"/>
      <c r="BL630" s="368" t="n"/>
      <c r="BM630" s="368" t="n"/>
      <c r="BN630" s="368" t="n"/>
      <c r="BO630" s="368" t="n"/>
      <c r="BP630" s="368" t="n"/>
      <c r="BQ630" s="320" t="n"/>
      <c r="BR630" s="368" t="n"/>
      <c r="BS630" s="368" t="n"/>
      <c r="BT630" s="368" t="n"/>
      <c r="BU630" s="368" t="n"/>
      <c r="BV630" s="368" t="n"/>
      <c r="BW630" s="368" t="n"/>
      <c r="BX630" s="368" t="n"/>
      <c r="BY630" s="368" t="n"/>
      <c r="BZ630" s="368" t="n"/>
      <c r="CA630" s="368" t="n"/>
      <c r="CB630" s="368" t="n"/>
      <c r="CC630" s="368" t="n"/>
      <c r="CD630" s="368" t="n"/>
      <c r="CE630" s="368" t="n"/>
      <c r="CF630" s="368" t="n"/>
      <c r="CG630" s="368" t="n"/>
      <c r="CH630" s="368" t="n"/>
      <c r="CI630" s="368" t="n"/>
      <c r="CJ630" s="368" t="n"/>
      <c r="CK630" s="368" t="n"/>
      <c r="CL630" s="368" t="n"/>
      <c r="CM630" s="368" t="n"/>
      <c r="CN630" s="368" t="n"/>
      <c r="CO630" s="368" t="n"/>
      <c r="CP630" s="368" t="n"/>
      <c r="CQ630" s="368" t="n"/>
      <c r="CR630" s="368" t="n"/>
      <c r="CS630" s="368" t="n"/>
      <c r="CT630" s="368" t="n"/>
      <c r="CU630" s="368" t="n"/>
      <c r="CV630" s="368" t="n"/>
      <c r="CW630" s="368" t="n"/>
      <c r="CX630" s="368" t="n"/>
      <c r="CY630" s="368" t="n"/>
      <c r="CZ630" s="368" t="n"/>
      <c r="DA630" s="368" t="n"/>
      <c r="DB630" s="368" t="n"/>
      <c r="DC630" s="368" t="n"/>
      <c r="DD630" s="368" t="n"/>
    </row>
    <row r="631">
      <c r="A631" s="368" t="n"/>
      <c r="B631" s="368" t="n"/>
      <c r="C631" s="368" t="n"/>
      <c r="D631" s="368" t="n"/>
      <c r="E631" s="368" t="n"/>
      <c r="F631" s="368" t="n"/>
      <c r="G631" s="318" t="n"/>
      <c r="H631" s="368" t="n"/>
      <c r="I631" s="368" t="n"/>
      <c r="J631" s="368" t="n"/>
      <c r="K631" s="368" t="n"/>
      <c r="L631" s="368" t="n"/>
      <c r="M631" s="368" t="n"/>
      <c r="N631" s="368" t="n"/>
      <c r="O631" s="368" t="n"/>
      <c r="P631" s="368" t="n"/>
      <c r="Q631" s="368" t="n"/>
      <c r="R631" s="368" t="n"/>
      <c r="S631" s="368" t="n"/>
      <c r="T631" s="368" t="n"/>
      <c r="U631" s="368" t="n"/>
      <c r="V631" s="368" t="n"/>
      <c r="W631" s="368" t="n"/>
      <c r="X631" s="368" t="n"/>
      <c r="Y631" s="368" t="n"/>
      <c r="Z631" s="368" t="n"/>
      <c r="AA631" s="368" t="n"/>
      <c r="AB631" s="368" t="n"/>
      <c r="AC631" s="368" t="n"/>
      <c r="AD631" s="368" t="n"/>
      <c r="AE631" s="368" t="n"/>
      <c r="AF631" s="368" t="n"/>
      <c r="AG631" s="368" t="n"/>
      <c r="AH631" s="368" t="n"/>
      <c r="AI631" s="368" t="n"/>
      <c r="AJ631" s="368" t="n"/>
      <c r="AK631" s="368" t="n"/>
      <c r="AL631" s="368" t="n"/>
      <c r="AM631" s="368" t="n"/>
      <c r="AN631" s="368" t="n"/>
      <c r="AO631" s="368" t="n"/>
      <c r="AP631" s="319" t="n"/>
      <c r="AQ631" s="368" t="n"/>
      <c r="AR631" s="368" t="n"/>
      <c r="AS631" s="368" t="n"/>
      <c r="AT631" s="368" t="n"/>
      <c r="AU631" s="368" t="n"/>
      <c r="AV631" s="368" t="n"/>
      <c r="AW631" s="368" t="n"/>
      <c r="AX631" s="368" t="n"/>
      <c r="AY631" s="368" t="n"/>
      <c r="AZ631" s="368" t="n"/>
      <c r="BA631" s="368" t="n"/>
      <c r="BB631" s="368" t="n"/>
      <c r="BC631" s="368" t="n"/>
      <c r="BD631" s="368" t="n"/>
      <c r="BE631" s="368" t="n"/>
      <c r="BF631" s="368" t="n"/>
      <c r="BG631" s="368" t="n"/>
      <c r="BH631" s="368" t="n"/>
      <c r="BI631" s="368" t="n"/>
      <c r="BJ631" s="368" t="n"/>
      <c r="BK631" s="368" t="n"/>
      <c r="BL631" s="368" t="n"/>
      <c r="BM631" s="368" t="n"/>
      <c r="BN631" s="368" t="n"/>
      <c r="BO631" s="368" t="n"/>
      <c r="BP631" s="368" t="n"/>
      <c r="BQ631" s="320" t="n"/>
      <c r="BR631" s="368" t="n"/>
      <c r="BS631" s="368" t="n"/>
      <c r="BT631" s="368" t="n"/>
      <c r="BU631" s="368" t="n"/>
      <c r="BV631" s="368" t="n"/>
      <c r="BW631" s="368" t="n"/>
      <c r="BX631" s="368" t="n"/>
      <c r="BY631" s="368" t="n"/>
      <c r="BZ631" s="368" t="n"/>
      <c r="CA631" s="368" t="n"/>
      <c r="CB631" s="368" t="n"/>
      <c r="CC631" s="368" t="n"/>
      <c r="CD631" s="368" t="n"/>
      <c r="CE631" s="368" t="n"/>
      <c r="CF631" s="368" t="n"/>
      <c r="CG631" s="368" t="n"/>
      <c r="CH631" s="368" t="n"/>
      <c r="CI631" s="368" t="n"/>
      <c r="CJ631" s="368" t="n"/>
      <c r="CK631" s="368" t="n"/>
      <c r="CL631" s="368" t="n"/>
      <c r="CM631" s="368" t="n"/>
      <c r="CN631" s="368" t="n"/>
      <c r="CO631" s="368" t="n"/>
      <c r="CP631" s="368" t="n"/>
      <c r="CQ631" s="368" t="n"/>
      <c r="CR631" s="368" t="n"/>
      <c r="CS631" s="368" t="n"/>
      <c r="CT631" s="368" t="n"/>
      <c r="CU631" s="368" t="n"/>
      <c r="CV631" s="368" t="n"/>
      <c r="CW631" s="368" t="n"/>
      <c r="CX631" s="368" t="n"/>
      <c r="CY631" s="368" t="n"/>
      <c r="CZ631" s="368" t="n"/>
      <c r="DA631" s="368" t="n"/>
      <c r="DB631" s="368" t="n"/>
      <c r="DC631" s="368" t="n"/>
      <c r="DD631" s="368" t="n"/>
    </row>
    <row r="632">
      <c r="A632" s="368" t="n"/>
      <c r="B632" s="368" t="n"/>
      <c r="C632" s="368" t="n"/>
      <c r="D632" s="368" t="n"/>
      <c r="E632" s="368" t="n"/>
      <c r="F632" s="368" t="n"/>
      <c r="G632" s="318" t="n"/>
      <c r="H632" s="368" t="n"/>
      <c r="I632" s="368" t="n"/>
      <c r="J632" s="368" t="n"/>
      <c r="K632" s="368" t="n"/>
      <c r="L632" s="368" t="n"/>
      <c r="M632" s="368" t="n"/>
      <c r="N632" s="368" t="n"/>
      <c r="O632" s="368" t="n"/>
      <c r="P632" s="368" t="n"/>
      <c r="Q632" s="368" t="n"/>
      <c r="R632" s="368" t="n"/>
      <c r="S632" s="368" t="n"/>
      <c r="T632" s="368" t="n"/>
      <c r="U632" s="368" t="n"/>
      <c r="V632" s="368" t="n"/>
      <c r="W632" s="368" t="n"/>
      <c r="X632" s="368" t="n"/>
      <c r="Y632" s="368" t="n"/>
      <c r="Z632" s="368" t="n"/>
      <c r="AA632" s="368" t="n"/>
      <c r="AB632" s="368" t="n"/>
      <c r="AC632" s="368" t="n"/>
      <c r="AD632" s="368" t="n"/>
      <c r="AE632" s="368" t="n"/>
      <c r="AF632" s="368" t="n"/>
      <c r="AG632" s="368" t="n"/>
      <c r="AH632" s="368" t="n"/>
      <c r="AI632" s="368" t="n"/>
      <c r="AJ632" s="368" t="n"/>
      <c r="AK632" s="368" t="n"/>
      <c r="AL632" s="368" t="n"/>
      <c r="AM632" s="368" t="n"/>
      <c r="AN632" s="368" t="n"/>
      <c r="AO632" s="368" t="n"/>
      <c r="AP632" s="319" t="n"/>
      <c r="AQ632" s="368" t="n"/>
      <c r="AR632" s="368" t="n"/>
      <c r="AS632" s="368" t="n"/>
      <c r="AT632" s="368" t="n"/>
      <c r="AU632" s="368" t="n"/>
      <c r="AV632" s="368" t="n"/>
      <c r="AW632" s="368" t="n"/>
      <c r="AX632" s="368" t="n"/>
      <c r="AY632" s="368" t="n"/>
      <c r="AZ632" s="368" t="n"/>
      <c r="BA632" s="368" t="n"/>
      <c r="BB632" s="368" t="n"/>
      <c r="BC632" s="368" t="n"/>
      <c r="BD632" s="368" t="n"/>
      <c r="BE632" s="368" t="n"/>
      <c r="BF632" s="368" t="n"/>
      <c r="BG632" s="368" t="n"/>
      <c r="BH632" s="368" t="n"/>
      <c r="BI632" s="368" t="n"/>
      <c r="BJ632" s="368" t="n"/>
      <c r="BK632" s="368" t="n"/>
      <c r="BL632" s="368" t="n"/>
      <c r="BM632" s="368" t="n"/>
      <c r="BN632" s="368" t="n"/>
      <c r="BO632" s="368" t="n"/>
      <c r="BP632" s="368" t="n"/>
      <c r="BQ632" s="320" t="n"/>
      <c r="BR632" s="368" t="n"/>
      <c r="BS632" s="368" t="n"/>
      <c r="BT632" s="368" t="n"/>
      <c r="BU632" s="368" t="n"/>
      <c r="BV632" s="368" t="n"/>
      <c r="BW632" s="368" t="n"/>
      <c r="BX632" s="368" t="n"/>
      <c r="BY632" s="368" t="n"/>
      <c r="BZ632" s="368" t="n"/>
      <c r="CA632" s="368" t="n"/>
      <c r="CB632" s="368" t="n"/>
      <c r="CC632" s="368" t="n"/>
      <c r="CD632" s="368" t="n"/>
      <c r="CE632" s="368" t="n"/>
      <c r="CF632" s="368" t="n"/>
      <c r="CG632" s="368" t="n"/>
      <c r="CH632" s="368" t="n"/>
      <c r="CI632" s="368" t="n"/>
      <c r="CJ632" s="368" t="n"/>
      <c r="CK632" s="368" t="n"/>
      <c r="CL632" s="368" t="n"/>
      <c r="CM632" s="368" t="n"/>
      <c r="CN632" s="368" t="n"/>
      <c r="CO632" s="368" t="n"/>
      <c r="CP632" s="368" t="n"/>
      <c r="CQ632" s="368" t="n"/>
      <c r="CR632" s="368" t="n"/>
      <c r="CS632" s="368" t="n"/>
      <c r="CT632" s="368" t="n"/>
      <c r="CU632" s="368" t="n"/>
      <c r="CV632" s="368" t="n"/>
      <c r="CW632" s="368" t="n"/>
      <c r="CX632" s="368" t="n"/>
      <c r="CY632" s="368" t="n"/>
      <c r="CZ632" s="368" t="n"/>
      <c r="DA632" s="368" t="n"/>
      <c r="DB632" s="368" t="n"/>
      <c r="DC632" s="368" t="n"/>
      <c r="DD632" s="368" t="n"/>
    </row>
    <row r="633">
      <c r="A633" s="368" t="n"/>
      <c r="B633" s="368" t="n"/>
      <c r="C633" s="368" t="n"/>
      <c r="D633" s="368" t="n"/>
      <c r="E633" s="368" t="n"/>
      <c r="F633" s="368" t="n"/>
      <c r="G633" s="318" t="n"/>
      <c r="H633" s="368" t="n"/>
      <c r="I633" s="368" t="n"/>
      <c r="J633" s="368" t="n"/>
      <c r="K633" s="368" t="n"/>
      <c r="L633" s="368" t="n"/>
      <c r="M633" s="368" t="n"/>
      <c r="N633" s="368" t="n"/>
      <c r="O633" s="368" t="n"/>
      <c r="P633" s="368" t="n"/>
      <c r="Q633" s="368" t="n"/>
      <c r="R633" s="368" t="n"/>
      <c r="S633" s="368" t="n"/>
      <c r="T633" s="368" t="n"/>
      <c r="U633" s="368" t="n"/>
      <c r="V633" s="368" t="n"/>
      <c r="W633" s="368" t="n"/>
      <c r="X633" s="368" t="n"/>
      <c r="Y633" s="368" t="n"/>
      <c r="Z633" s="368" t="n"/>
      <c r="AA633" s="368" t="n"/>
      <c r="AB633" s="368" t="n"/>
      <c r="AC633" s="368" t="n"/>
      <c r="AD633" s="368" t="n"/>
      <c r="AE633" s="368" t="n"/>
      <c r="AF633" s="368" t="n"/>
      <c r="AG633" s="368" t="n"/>
      <c r="AH633" s="368" t="n"/>
      <c r="AI633" s="368" t="n"/>
      <c r="AJ633" s="368" t="n"/>
      <c r="AK633" s="368" t="n"/>
      <c r="AL633" s="368" t="n"/>
      <c r="AM633" s="368" t="n"/>
      <c r="AN633" s="368" t="n"/>
      <c r="AO633" s="368" t="n"/>
      <c r="AP633" s="319" t="n"/>
      <c r="AQ633" s="368" t="n"/>
      <c r="AR633" s="368" t="n"/>
      <c r="AS633" s="368" t="n"/>
      <c r="AT633" s="368" t="n"/>
      <c r="AU633" s="368" t="n"/>
      <c r="AV633" s="368" t="n"/>
      <c r="AW633" s="368" t="n"/>
      <c r="AX633" s="368" t="n"/>
      <c r="AY633" s="368" t="n"/>
      <c r="AZ633" s="368" t="n"/>
      <c r="BA633" s="368" t="n"/>
      <c r="BB633" s="368" t="n"/>
      <c r="BC633" s="368" t="n"/>
      <c r="BD633" s="368" t="n"/>
      <c r="BE633" s="368" t="n"/>
      <c r="BF633" s="368" t="n"/>
      <c r="BG633" s="368" t="n"/>
      <c r="BH633" s="368" t="n"/>
      <c r="BI633" s="368" t="n"/>
      <c r="BJ633" s="368" t="n"/>
      <c r="BK633" s="368" t="n"/>
      <c r="BL633" s="368" t="n"/>
      <c r="BM633" s="368" t="n"/>
      <c r="BN633" s="368" t="n"/>
      <c r="BO633" s="368" t="n"/>
      <c r="BP633" s="368" t="n"/>
      <c r="BQ633" s="320" t="n"/>
      <c r="BR633" s="368" t="n"/>
      <c r="BS633" s="368" t="n"/>
      <c r="BT633" s="368" t="n"/>
      <c r="BU633" s="368" t="n"/>
      <c r="BV633" s="368" t="n"/>
      <c r="BW633" s="368" t="n"/>
      <c r="BX633" s="368" t="n"/>
      <c r="BY633" s="368" t="n"/>
      <c r="BZ633" s="368" t="n"/>
      <c r="CA633" s="368" t="n"/>
      <c r="CB633" s="368" t="n"/>
      <c r="CC633" s="368" t="n"/>
      <c r="CD633" s="368" t="n"/>
      <c r="CE633" s="368" t="n"/>
      <c r="CF633" s="368" t="n"/>
      <c r="CG633" s="368" t="n"/>
      <c r="CH633" s="368" t="n"/>
      <c r="CI633" s="368" t="n"/>
      <c r="CJ633" s="368" t="n"/>
      <c r="CK633" s="368" t="n"/>
      <c r="CL633" s="368" t="n"/>
      <c r="CM633" s="368" t="n"/>
      <c r="CN633" s="368" t="n"/>
      <c r="CO633" s="368" t="n"/>
      <c r="CP633" s="368" t="n"/>
      <c r="CQ633" s="368" t="n"/>
      <c r="CR633" s="368" t="n"/>
      <c r="CS633" s="368" t="n"/>
      <c r="CT633" s="368" t="n"/>
      <c r="CU633" s="368" t="n"/>
      <c r="CV633" s="368" t="n"/>
      <c r="CW633" s="368" t="n"/>
      <c r="CX633" s="368" t="n"/>
      <c r="CY633" s="368" t="n"/>
      <c r="CZ633" s="368" t="n"/>
      <c r="DA633" s="368" t="n"/>
      <c r="DB633" s="368" t="n"/>
      <c r="DC633" s="368" t="n"/>
      <c r="DD633" s="368" t="n"/>
    </row>
    <row r="634">
      <c r="A634" s="368" t="n"/>
      <c r="B634" s="368" t="n"/>
      <c r="C634" s="368" t="n"/>
      <c r="D634" s="368" t="n"/>
      <c r="E634" s="368" t="n"/>
      <c r="F634" s="368" t="n"/>
      <c r="G634" s="318" t="n"/>
      <c r="H634" s="368" t="n"/>
      <c r="I634" s="368" t="n"/>
      <c r="J634" s="368" t="n"/>
      <c r="K634" s="368" t="n"/>
      <c r="L634" s="368" t="n"/>
      <c r="M634" s="368" t="n"/>
      <c r="N634" s="368" t="n"/>
      <c r="O634" s="368" t="n"/>
      <c r="P634" s="368" t="n"/>
      <c r="Q634" s="368" t="n"/>
      <c r="R634" s="368" t="n"/>
      <c r="S634" s="368" t="n"/>
      <c r="T634" s="368" t="n"/>
      <c r="U634" s="368" t="n"/>
      <c r="V634" s="368" t="n"/>
      <c r="W634" s="368" t="n"/>
      <c r="X634" s="368" t="n"/>
      <c r="Y634" s="368" t="n"/>
      <c r="Z634" s="368" t="n"/>
      <c r="AA634" s="368" t="n"/>
      <c r="AB634" s="368" t="n"/>
      <c r="AC634" s="368" t="n"/>
      <c r="AD634" s="368" t="n"/>
      <c r="AE634" s="368" t="n"/>
      <c r="AF634" s="368" t="n"/>
      <c r="AG634" s="368" t="n"/>
      <c r="AH634" s="368" t="n"/>
      <c r="AI634" s="368" t="n"/>
      <c r="AJ634" s="368" t="n"/>
      <c r="AK634" s="368" t="n"/>
      <c r="AL634" s="368" t="n"/>
      <c r="AM634" s="368" t="n"/>
      <c r="AN634" s="368" t="n"/>
      <c r="AO634" s="368" t="n"/>
      <c r="AP634" s="319" t="n"/>
      <c r="AQ634" s="368" t="n"/>
      <c r="AR634" s="368" t="n"/>
      <c r="AS634" s="368" t="n"/>
      <c r="AT634" s="368" t="n"/>
      <c r="AU634" s="368" t="n"/>
      <c r="AV634" s="368" t="n"/>
      <c r="AW634" s="368" t="n"/>
      <c r="AX634" s="368" t="n"/>
      <c r="AY634" s="368" t="n"/>
      <c r="AZ634" s="368" t="n"/>
      <c r="BA634" s="368" t="n"/>
      <c r="BB634" s="368" t="n"/>
      <c r="BC634" s="368" t="n"/>
      <c r="BD634" s="368" t="n"/>
      <c r="BE634" s="368" t="n"/>
      <c r="BF634" s="368" t="n"/>
      <c r="BG634" s="368" t="n"/>
      <c r="BH634" s="368" t="n"/>
      <c r="BI634" s="368" t="n"/>
      <c r="BJ634" s="368" t="n"/>
      <c r="BK634" s="368" t="n"/>
      <c r="BL634" s="368" t="n"/>
      <c r="BM634" s="368" t="n"/>
      <c r="BN634" s="368" t="n"/>
      <c r="BO634" s="368" t="n"/>
      <c r="BP634" s="368" t="n"/>
      <c r="BQ634" s="320" t="n"/>
      <c r="BR634" s="368" t="n"/>
      <c r="BS634" s="368" t="n"/>
      <c r="BT634" s="368" t="n"/>
      <c r="BU634" s="368" t="n"/>
      <c r="BV634" s="368" t="n"/>
      <c r="BW634" s="368" t="n"/>
      <c r="BX634" s="368" t="n"/>
      <c r="BY634" s="368" t="n"/>
      <c r="BZ634" s="368" t="n"/>
      <c r="CA634" s="368" t="n"/>
      <c r="CB634" s="368" t="n"/>
      <c r="CC634" s="368" t="n"/>
      <c r="CD634" s="368" t="n"/>
      <c r="CE634" s="368" t="n"/>
      <c r="CF634" s="368" t="n"/>
      <c r="CG634" s="368" t="n"/>
      <c r="CH634" s="368" t="n"/>
      <c r="CI634" s="368" t="n"/>
      <c r="CJ634" s="368" t="n"/>
      <c r="CK634" s="368" t="n"/>
      <c r="CL634" s="368" t="n"/>
      <c r="CM634" s="368" t="n"/>
      <c r="CN634" s="368" t="n"/>
      <c r="CO634" s="368" t="n"/>
      <c r="CP634" s="368" t="n"/>
      <c r="CQ634" s="368" t="n"/>
      <c r="CR634" s="368" t="n"/>
      <c r="CS634" s="368" t="n"/>
      <c r="CT634" s="368" t="n"/>
      <c r="CU634" s="368" t="n"/>
      <c r="CV634" s="368" t="n"/>
      <c r="CW634" s="368" t="n"/>
      <c r="CX634" s="368" t="n"/>
      <c r="CY634" s="368" t="n"/>
      <c r="CZ634" s="368" t="n"/>
      <c r="DA634" s="368" t="n"/>
      <c r="DB634" s="368" t="n"/>
      <c r="DC634" s="368" t="n"/>
      <c r="DD634" s="368" t="n"/>
    </row>
    <row r="635">
      <c r="A635" s="368" t="n"/>
      <c r="B635" s="368" t="n"/>
      <c r="C635" s="368" t="n"/>
      <c r="D635" s="368" t="n"/>
      <c r="E635" s="368" t="n"/>
      <c r="F635" s="368" t="n"/>
      <c r="G635" s="318" t="n"/>
      <c r="H635" s="368" t="n"/>
      <c r="I635" s="368" t="n"/>
      <c r="J635" s="368" t="n"/>
      <c r="K635" s="368" t="n"/>
      <c r="L635" s="368" t="n"/>
      <c r="M635" s="368" t="n"/>
      <c r="N635" s="368" t="n"/>
      <c r="O635" s="368" t="n"/>
      <c r="P635" s="368" t="n"/>
      <c r="Q635" s="368" t="n"/>
      <c r="R635" s="368" t="n"/>
      <c r="S635" s="368" t="n"/>
      <c r="T635" s="368" t="n"/>
      <c r="U635" s="368" t="n"/>
      <c r="V635" s="368" t="n"/>
      <c r="W635" s="368" t="n"/>
      <c r="X635" s="368" t="n"/>
      <c r="Y635" s="368" t="n"/>
      <c r="Z635" s="368" t="n"/>
      <c r="AA635" s="368" t="n"/>
      <c r="AB635" s="368" t="n"/>
      <c r="AC635" s="368" t="n"/>
      <c r="AD635" s="368" t="n"/>
      <c r="AE635" s="368" t="n"/>
      <c r="AF635" s="368" t="n"/>
      <c r="AG635" s="368" t="n"/>
      <c r="AH635" s="368" t="n"/>
      <c r="AI635" s="368" t="n"/>
      <c r="AJ635" s="368" t="n"/>
      <c r="AK635" s="368" t="n"/>
      <c r="AL635" s="368" t="n"/>
      <c r="AM635" s="368" t="n"/>
      <c r="AN635" s="368" t="n"/>
      <c r="AO635" s="368" t="n"/>
      <c r="AP635" s="319" t="n"/>
      <c r="AQ635" s="368" t="n"/>
      <c r="AR635" s="368" t="n"/>
      <c r="AS635" s="368" t="n"/>
      <c r="AT635" s="368" t="n"/>
      <c r="AU635" s="368" t="n"/>
      <c r="AV635" s="368" t="n"/>
      <c r="AW635" s="368" t="n"/>
      <c r="AX635" s="368" t="n"/>
      <c r="AY635" s="368" t="n"/>
      <c r="AZ635" s="368" t="n"/>
      <c r="BA635" s="368" t="n"/>
      <c r="BB635" s="368" t="n"/>
      <c r="BC635" s="368" t="n"/>
      <c r="BD635" s="368" t="n"/>
      <c r="BE635" s="368" t="n"/>
      <c r="BF635" s="368" t="n"/>
      <c r="BG635" s="368" t="n"/>
      <c r="BH635" s="368" t="n"/>
      <c r="BI635" s="368" t="n"/>
      <c r="BJ635" s="368" t="n"/>
      <c r="BK635" s="368" t="n"/>
      <c r="BL635" s="368" t="n"/>
      <c r="BM635" s="368" t="n"/>
      <c r="BN635" s="368" t="n"/>
      <c r="BO635" s="368" t="n"/>
      <c r="BP635" s="368" t="n"/>
      <c r="BQ635" s="320" t="n"/>
      <c r="BR635" s="368" t="n"/>
      <c r="BS635" s="368" t="n"/>
      <c r="BT635" s="368" t="n"/>
      <c r="BU635" s="368" t="n"/>
      <c r="BV635" s="368" t="n"/>
      <c r="BW635" s="368" t="n"/>
      <c r="BX635" s="368" t="n"/>
      <c r="BY635" s="368" t="n"/>
      <c r="BZ635" s="368" t="n"/>
      <c r="CA635" s="368" t="n"/>
      <c r="CB635" s="368" t="n"/>
      <c r="CC635" s="368" t="n"/>
      <c r="CD635" s="368" t="n"/>
      <c r="CE635" s="368" t="n"/>
      <c r="CF635" s="368" t="n"/>
      <c r="CG635" s="368" t="n"/>
      <c r="CH635" s="368" t="n"/>
      <c r="CI635" s="368" t="n"/>
      <c r="CJ635" s="368" t="n"/>
      <c r="CK635" s="368" t="n"/>
      <c r="CL635" s="368" t="n"/>
      <c r="CM635" s="368" t="n"/>
      <c r="CN635" s="368" t="n"/>
      <c r="CO635" s="368" t="n"/>
      <c r="CP635" s="368" t="n"/>
      <c r="CQ635" s="368" t="n"/>
      <c r="CR635" s="368" t="n"/>
      <c r="CS635" s="368" t="n"/>
      <c r="CT635" s="368" t="n"/>
      <c r="CU635" s="368" t="n"/>
      <c r="CV635" s="368" t="n"/>
      <c r="CW635" s="368" t="n"/>
      <c r="CX635" s="368" t="n"/>
      <c r="CY635" s="368" t="n"/>
      <c r="CZ635" s="368" t="n"/>
      <c r="DA635" s="368" t="n"/>
      <c r="DB635" s="368" t="n"/>
      <c r="DC635" s="368" t="n"/>
      <c r="DD635" s="368" t="n"/>
    </row>
    <row r="636">
      <c r="A636" s="368" t="n"/>
      <c r="B636" s="368" t="n"/>
      <c r="C636" s="368" t="n"/>
      <c r="D636" s="368" t="n"/>
      <c r="E636" s="368" t="n"/>
      <c r="F636" s="368" t="n"/>
      <c r="G636" s="318" t="n"/>
      <c r="H636" s="368" t="n"/>
      <c r="I636" s="368" t="n"/>
      <c r="J636" s="368" t="n"/>
      <c r="K636" s="368" t="n"/>
      <c r="L636" s="368" t="n"/>
      <c r="M636" s="368" t="n"/>
      <c r="N636" s="368" t="n"/>
      <c r="O636" s="368" t="n"/>
      <c r="P636" s="368" t="n"/>
      <c r="Q636" s="368" t="n"/>
      <c r="R636" s="368" t="n"/>
      <c r="S636" s="368" t="n"/>
      <c r="T636" s="368" t="n"/>
      <c r="U636" s="368" t="n"/>
      <c r="V636" s="368" t="n"/>
      <c r="W636" s="368" t="n"/>
      <c r="X636" s="368" t="n"/>
      <c r="Y636" s="368" t="n"/>
      <c r="Z636" s="368" t="n"/>
      <c r="AA636" s="368" t="n"/>
      <c r="AB636" s="368" t="n"/>
      <c r="AC636" s="368" t="n"/>
      <c r="AD636" s="368" t="n"/>
      <c r="AE636" s="368" t="n"/>
      <c r="AF636" s="368" t="n"/>
      <c r="AG636" s="368" t="n"/>
      <c r="AH636" s="368" t="n"/>
      <c r="AI636" s="368" t="n"/>
      <c r="AJ636" s="368" t="n"/>
      <c r="AK636" s="368" t="n"/>
      <c r="AL636" s="368" t="n"/>
      <c r="AM636" s="368" t="n"/>
      <c r="AN636" s="368" t="n"/>
      <c r="AO636" s="368" t="n"/>
      <c r="AP636" s="319" t="n"/>
      <c r="AQ636" s="368" t="n"/>
      <c r="AR636" s="368" t="n"/>
      <c r="AS636" s="368" t="n"/>
      <c r="AT636" s="368" t="n"/>
      <c r="AU636" s="368" t="n"/>
      <c r="AV636" s="368" t="n"/>
      <c r="AW636" s="368" t="n"/>
      <c r="AX636" s="368" t="n"/>
      <c r="AY636" s="368" t="n"/>
      <c r="AZ636" s="368" t="n"/>
      <c r="BA636" s="368" t="n"/>
      <c r="BB636" s="368" t="n"/>
      <c r="BC636" s="368" t="n"/>
      <c r="BD636" s="368" t="n"/>
      <c r="BE636" s="368" t="n"/>
      <c r="BF636" s="368" t="n"/>
      <c r="BG636" s="368" t="n"/>
      <c r="BH636" s="368" t="n"/>
      <c r="BI636" s="368" t="n"/>
      <c r="BJ636" s="368" t="n"/>
      <c r="BK636" s="368" t="n"/>
      <c r="BL636" s="368" t="n"/>
      <c r="BM636" s="368" t="n"/>
      <c r="BN636" s="368" t="n"/>
      <c r="BO636" s="368" t="n"/>
      <c r="BP636" s="368" t="n"/>
      <c r="BQ636" s="320" t="n"/>
      <c r="BR636" s="368" t="n"/>
      <c r="BS636" s="368" t="n"/>
      <c r="BT636" s="368" t="n"/>
      <c r="BU636" s="368" t="n"/>
      <c r="BV636" s="368" t="n"/>
      <c r="BW636" s="368" t="n"/>
      <c r="BX636" s="368" t="n"/>
      <c r="BY636" s="368" t="n"/>
      <c r="BZ636" s="368" t="n"/>
      <c r="CA636" s="368" t="n"/>
      <c r="CB636" s="368" t="n"/>
      <c r="CC636" s="368" t="n"/>
      <c r="CD636" s="368" t="n"/>
      <c r="CE636" s="368" t="n"/>
      <c r="CF636" s="368" t="n"/>
      <c r="CG636" s="368" t="n"/>
      <c r="CH636" s="368" t="n"/>
      <c r="CI636" s="368" t="n"/>
      <c r="CJ636" s="368" t="n"/>
      <c r="CK636" s="368" t="n"/>
      <c r="CL636" s="368" t="n"/>
      <c r="CM636" s="368" t="n"/>
      <c r="CN636" s="368" t="n"/>
      <c r="CO636" s="368" t="n"/>
      <c r="CP636" s="368" t="n"/>
      <c r="CQ636" s="368" t="n"/>
      <c r="CR636" s="368" t="n"/>
      <c r="CS636" s="368" t="n"/>
      <c r="CT636" s="368" t="n"/>
      <c r="CU636" s="368" t="n"/>
      <c r="CV636" s="368" t="n"/>
      <c r="CW636" s="368" t="n"/>
      <c r="CX636" s="368" t="n"/>
      <c r="CY636" s="368" t="n"/>
      <c r="CZ636" s="368" t="n"/>
      <c r="DA636" s="368" t="n"/>
      <c r="DB636" s="368" t="n"/>
      <c r="DC636" s="368" t="n"/>
      <c r="DD636" s="368" t="n"/>
    </row>
    <row r="637">
      <c r="A637" s="368" t="n"/>
      <c r="B637" s="368" t="n"/>
      <c r="C637" s="368" t="n"/>
      <c r="D637" s="368" t="n"/>
      <c r="E637" s="368" t="n"/>
      <c r="F637" s="368" t="n"/>
      <c r="G637" s="318" t="n"/>
      <c r="H637" s="368" t="n"/>
      <c r="I637" s="368" t="n"/>
      <c r="J637" s="368" t="n"/>
      <c r="K637" s="368" t="n"/>
      <c r="L637" s="368" t="n"/>
      <c r="M637" s="368" t="n"/>
      <c r="N637" s="368" t="n"/>
      <c r="O637" s="368" t="n"/>
      <c r="P637" s="368" t="n"/>
      <c r="Q637" s="368" t="n"/>
      <c r="R637" s="368" t="n"/>
      <c r="S637" s="368" t="n"/>
      <c r="T637" s="368" t="n"/>
      <c r="U637" s="368" t="n"/>
      <c r="V637" s="368" t="n"/>
      <c r="W637" s="368" t="n"/>
      <c r="X637" s="368" t="n"/>
      <c r="Y637" s="368" t="n"/>
      <c r="Z637" s="368" t="n"/>
      <c r="AA637" s="368" t="n"/>
      <c r="AB637" s="368" t="n"/>
      <c r="AC637" s="368" t="n"/>
      <c r="AD637" s="368" t="n"/>
      <c r="AE637" s="368" t="n"/>
      <c r="AF637" s="368" t="n"/>
      <c r="AG637" s="368" t="n"/>
      <c r="AH637" s="368" t="n"/>
      <c r="AI637" s="368" t="n"/>
      <c r="AJ637" s="368" t="n"/>
      <c r="AK637" s="368" t="n"/>
      <c r="AL637" s="368" t="n"/>
      <c r="AM637" s="368" t="n"/>
      <c r="AN637" s="368" t="n"/>
      <c r="AO637" s="368" t="n"/>
      <c r="AP637" s="319" t="n"/>
      <c r="AQ637" s="368" t="n"/>
      <c r="AR637" s="368" t="n"/>
      <c r="AS637" s="368" t="n"/>
      <c r="AT637" s="368" t="n"/>
      <c r="AU637" s="368" t="n"/>
      <c r="AV637" s="368" t="n"/>
      <c r="AW637" s="368" t="n"/>
      <c r="AX637" s="368" t="n"/>
      <c r="AY637" s="368" t="n"/>
      <c r="AZ637" s="368" t="n"/>
      <c r="BA637" s="368" t="n"/>
      <c r="BB637" s="368" t="n"/>
      <c r="BC637" s="368" t="n"/>
      <c r="BD637" s="368" t="n"/>
      <c r="BE637" s="368" t="n"/>
      <c r="BF637" s="368" t="n"/>
      <c r="BG637" s="368" t="n"/>
      <c r="BH637" s="368" t="n"/>
      <c r="BI637" s="368" t="n"/>
      <c r="BJ637" s="368" t="n"/>
      <c r="BK637" s="368" t="n"/>
      <c r="BL637" s="368" t="n"/>
      <c r="BM637" s="368" t="n"/>
      <c r="BN637" s="368" t="n"/>
      <c r="BO637" s="368" t="n"/>
      <c r="BP637" s="368" t="n"/>
      <c r="BQ637" s="320" t="n"/>
      <c r="BR637" s="368" t="n"/>
      <c r="BS637" s="368" t="n"/>
      <c r="BT637" s="368" t="n"/>
      <c r="BU637" s="368" t="n"/>
      <c r="BV637" s="368" t="n"/>
      <c r="BW637" s="368" t="n"/>
      <c r="BX637" s="368" t="n"/>
      <c r="BY637" s="368" t="n"/>
      <c r="BZ637" s="368" t="n"/>
      <c r="CA637" s="368" t="n"/>
      <c r="CB637" s="368" t="n"/>
      <c r="CC637" s="368" t="n"/>
      <c r="CD637" s="368" t="n"/>
      <c r="CE637" s="368" t="n"/>
      <c r="CF637" s="368" t="n"/>
      <c r="CG637" s="368" t="n"/>
      <c r="CH637" s="368" t="n"/>
      <c r="CI637" s="368" t="n"/>
      <c r="CJ637" s="368" t="n"/>
      <c r="CK637" s="368" t="n"/>
      <c r="CL637" s="368" t="n"/>
      <c r="CM637" s="368" t="n"/>
      <c r="CN637" s="368" t="n"/>
      <c r="CO637" s="368" t="n"/>
      <c r="CP637" s="368" t="n"/>
      <c r="CQ637" s="368" t="n"/>
      <c r="CR637" s="368" t="n"/>
      <c r="CS637" s="368" t="n"/>
      <c r="CT637" s="368" t="n"/>
      <c r="CU637" s="368" t="n"/>
      <c r="CV637" s="368" t="n"/>
      <c r="CW637" s="368" t="n"/>
      <c r="CX637" s="368" t="n"/>
      <c r="CY637" s="368" t="n"/>
      <c r="CZ637" s="368" t="n"/>
      <c r="DA637" s="368" t="n"/>
      <c r="DB637" s="368" t="n"/>
      <c r="DC637" s="368" t="n"/>
      <c r="DD637" s="368" t="n"/>
    </row>
    <row r="638">
      <c r="A638" s="368" t="n"/>
      <c r="B638" s="368" t="n"/>
      <c r="C638" s="368" t="n"/>
      <c r="D638" s="368" t="n"/>
      <c r="E638" s="368" t="n"/>
      <c r="F638" s="368" t="n"/>
      <c r="G638" s="318" t="n"/>
      <c r="H638" s="368" t="n"/>
      <c r="I638" s="368" t="n"/>
      <c r="J638" s="368" t="n"/>
      <c r="K638" s="368" t="n"/>
      <c r="L638" s="368" t="n"/>
      <c r="M638" s="368" t="n"/>
      <c r="N638" s="368" t="n"/>
      <c r="O638" s="368" t="n"/>
      <c r="P638" s="368" t="n"/>
      <c r="Q638" s="368" t="n"/>
      <c r="R638" s="368" t="n"/>
      <c r="S638" s="368" t="n"/>
      <c r="T638" s="368" t="n"/>
      <c r="U638" s="368" t="n"/>
      <c r="V638" s="368" t="n"/>
      <c r="W638" s="368" t="n"/>
      <c r="X638" s="368" t="n"/>
      <c r="Y638" s="368" t="n"/>
      <c r="Z638" s="368" t="n"/>
      <c r="AA638" s="368" t="n"/>
      <c r="AB638" s="368" t="n"/>
      <c r="AC638" s="368" t="n"/>
      <c r="AD638" s="368" t="n"/>
      <c r="AE638" s="368" t="n"/>
      <c r="AF638" s="368" t="n"/>
      <c r="AG638" s="368" t="n"/>
      <c r="AH638" s="368" t="n"/>
      <c r="AI638" s="368" t="n"/>
      <c r="AJ638" s="368" t="n"/>
      <c r="AK638" s="368" t="n"/>
      <c r="AL638" s="368" t="n"/>
      <c r="AM638" s="368" t="n"/>
      <c r="AN638" s="368" t="n"/>
      <c r="AO638" s="368" t="n"/>
      <c r="AP638" s="319" t="n"/>
      <c r="AQ638" s="368" t="n"/>
      <c r="AR638" s="368" t="n"/>
      <c r="AS638" s="368" t="n"/>
      <c r="AT638" s="368" t="n"/>
      <c r="AU638" s="368" t="n"/>
      <c r="AV638" s="368" t="n"/>
      <c r="AW638" s="368" t="n"/>
      <c r="AX638" s="368" t="n"/>
      <c r="AY638" s="368" t="n"/>
      <c r="AZ638" s="368" t="n"/>
      <c r="BA638" s="368" t="n"/>
      <c r="BB638" s="368" t="n"/>
      <c r="BC638" s="368" t="n"/>
      <c r="BD638" s="368" t="n"/>
      <c r="BE638" s="368" t="n"/>
      <c r="BF638" s="368" t="n"/>
      <c r="BG638" s="368" t="n"/>
      <c r="BH638" s="368" t="n"/>
      <c r="BI638" s="368" t="n"/>
      <c r="BJ638" s="368" t="n"/>
      <c r="BK638" s="368" t="n"/>
      <c r="BL638" s="368" t="n"/>
      <c r="BM638" s="368" t="n"/>
      <c r="BN638" s="368" t="n"/>
      <c r="BO638" s="368" t="n"/>
      <c r="BP638" s="368" t="n"/>
      <c r="BQ638" s="320" t="n"/>
      <c r="BR638" s="368" t="n"/>
      <c r="BS638" s="368" t="n"/>
      <c r="BT638" s="368" t="n"/>
      <c r="BU638" s="368" t="n"/>
      <c r="BV638" s="368" t="n"/>
      <c r="BW638" s="368" t="n"/>
      <c r="BX638" s="368" t="n"/>
      <c r="BY638" s="368" t="n"/>
      <c r="BZ638" s="368" t="n"/>
      <c r="CA638" s="368" t="n"/>
      <c r="CB638" s="368" t="n"/>
      <c r="CC638" s="368" t="n"/>
      <c r="CD638" s="368" t="n"/>
      <c r="CE638" s="368" t="n"/>
      <c r="CF638" s="368" t="n"/>
      <c r="CG638" s="368" t="n"/>
      <c r="CH638" s="368" t="n"/>
      <c r="CI638" s="368" t="n"/>
      <c r="CJ638" s="368" t="n"/>
      <c r="CK638" s="368" t="n"/>
      <c r="CL638" s="368" t="n"/>
      <c r="CM638" s="368" t="n"/>
      <c r="CN638" s="368" t="n"/>
      <c r="CO638" s="368" t="n"/>
      <c r="CP638" s="368" t="n"/>
      <c r="CQ638" s="368" t="n"/>
      <c r="CR638" s="368" t="n"/>
      <c r="CS638" s="368" t="n"/>
      <c r="CT638" s="368" t="n"/>
      <c r="CU638" s="368" t="n"/>
      <c r="CV638" s="368" t="n"/>
      <c r="CW638" s="368" t="n"/>
      <c r="CX638" s="368" t="n"/>
      <c r="CY638" s="368" t="n"/>
      <c r="CZ638" s="368" t="n"/>
      <c r="DA638" s="368" t="n"/>
      <c r="DB638" s="368" t="n"/>
      <c r="DC638" s="368" t="n"/>
      <c r="DD638" s="368" t="n"/>
    </row>
    <row r="639">
      <c r="A639" s="368" t="n"/>
      <c r="B639" s="368" t="n"/>
      <c r="C639" s="368" t="n"/>
      <c r="D639" s="368" t="n"/>
      <c r="E639" s="368" t="n"/>
      <c r="F639" s="368" t="n"/>
      <c r="G639" s="318" t="n"/>
      <c r="H639" s="368" t="n"/>
      <c r="I639" s="368" t="n"/>
      <c r="J639" s="368" t="n"/>
      <c r="K639" s="368" t="n"/>
      <c r="L639" s="368" t="n"/>
      <c r="M639" s="368" t="n"/>
      <c r="N639" s="368" t="n"/>
      <c r="O639" s="368" t="n"/>
      <c r="P639" s="368" t="n"/>
      <c r="Q639" s="368" t="n"/>
      <c r="R639" s="368" t="n"/>
      <c r="S639" s="368" t="n"/>
      <c r="T639" s="368" t="n"/>
      <c r="U639" s="368" t="n"/>
      <c r="V639" s="368" t="n"/>
      <c r="W639" s="368" t="n"/>
      <c r="X639" s="368" t="n"/>
      <c r="Y639" s="368" t="n"/>
      <c r="Z639" s="368" t="n"/>
      <c r="AA639" s="368" t="n"/>
      <c r="AB639" s="368" t="n"/>
      <c r="AC639" s="368" t="n"/>
      <c r="AD639" s="368" t="n"/>
      <c r="AE639" s="368" t="n"/>
      <c r="AF639" s="368" t="n"/>
      <c r="AG639" s="368" t="n"/>
      <c r="AH639" s="368" t="n"/>
      <c r="AI639" s="368" t="n"/>
      <c r="AJ639" s="368" t="n"/>
      <c r="AK639" s="368" t="n"/>
      <c r="AL639" s="368" t="n"/>
      <c r="AM639" s="368" t="n"/>
      <c r="AN639" s="368" t="n"/>
      <c r="AO639" s="368" t="n"/>
      <c r="AP639" s="319" t="n"/>
      <c r="AQ639" s="368" t="n"/>
      <c r="AR639" s="368" t="n"/>
      <c r="AS639" s="368" t="n"/>
      <c r="AT639" s="368" t="n"/>
      <c r="AU639" s="368" t="n"/>
      <c r="AV639" s="368" t="n"/>
      <c r="AW639" s="368" t="n"/>
      <c r="AX639" s="368" t="n"/>
      <c r="AY639" s="368" t="n"/>
      <c r="AZ639" s="368" t="n"/>
      <c r="BA639" s="368" t="n"/>
      <c r="BB639" s="368" t="n"/>
      <c r="BC639" s="368" t="n"/>
      <c r="BD639" s="368" t="n"/>
      <c r="BE639" s="368" t="n"/>
      <c r="BF639" s="368" t="n"/>
      <c r="BG639" s="368" t="n"/>
      <c r="BH639" s="368" t="n"/>
      <c r="BI639" s="368" t="n"/>
      <c r="BJ639" s="368" t="n"/>
      <c r="BK639" s="368" t="n"/>
      <c r="BL639" s="368" t="n"/>
      <c r="BM639" s="368" t="n"/>
      <c r="BN639" s="368" t="n"/>
      <c r="BO639" s="368" t="n"/>
      <c r="BP639" s="368" t="n"/>
      <c r="BQ639" s="320" t="n"/>
      <c r="BR639" s="368" t="n"/>
      <c r="BS639" s="368" t="n"/>
      <c r="BT639" s="368" t="n"/>
      <c r="BU639" s="368" t="n"/>
      <c r="BV639" s="368" t="n"/>
      <c r="BW639" s="368" t="n"/>
      <c r="BX639" s="368" t="n"/>
      <c r="BY639" s="368" t="n"/>
      <c r="BZ639" s="368" t="n"/>
      <c r="CA639" s="368" t="n"/>
      <c r="CB639" s="368" t="n"/>
      <c r="CC639" s="368" t="n"/>
      <c r="CD639" s="368" t="n"/>
      <c r="CE639" s="368" t="n"/>
      <c r="CF639" s="368" t="n"/>
      <c r="CG639" s="368" t="n"/>
      <c r="CH639" s="368" t="n"/>
      <c r="CI639" s="368" t="n"/>
      <c r="CJ639" s="368" t="n"/>
      <c r="CK639" s="368" t="n"/>
      <c r="CL639" s="368" t="n"/>
      <c r="CM639" s="368" t="n"/>
      <c r="CN639" s="368" t="n"/>
      <c r="CO639" s="368" t="n"/>
      <c r="CP639" s="368" t="n"/>
      <c r="CQ639" s="368" t="n"/>
      <c r="CR639" s="368" t="n"/>
      <c r="CS639" s="368" t="n"/>
      <c r="CT639" s="368" t="n"/>
      <c r="CU639" s="368" t="n"/>
      <c r="CV639" s="368" t="n"/>
      <c r="CW639" s="368" t="n"/>
      <c r="CX639" s="368" t="n"/>
      <c r="CY639" s="368" t="n"/>
      <c r="CZ639" s="368" t="n"/>
      <c r="DA639" s="368" t="n"/>
      <c r="DB639" s="368" t="n"/>
      <c r="DC639" s="368" t="n"/>
      <c r="DD639" s="368" t="n"/>
    </row>
    <row r="640">
      <c r="A640" s="368" t="n"/>
      <c r="B640" s="368" t="n"/>
      <c r="C640" s="368" t="n"/>
      <c r="D640" s="368" t="n"/>
      <c r="E640" s="368" t="n"/>
      <c r="F640" s="368" t="n"/>
      <c r="G640" s="318" t="n"/>
      <c r="H640" s="368" t="n"/>
      <c r="I640" s="368" t="n"/>
      <c r="J640" s="368" t="n"/>
      <c r="K640" s="368" t="n"/>
      <c r="L640" s="368" t="n"/>
      <c r="M640" s="368" t="n"/>
      <c r="N640" s="368" t="n"/>
      <c r="O640" s="368" t="n"/>
      <c r="P640" s="368" t="n"/>
      <c r="Q640" s="368" t="n"/>
      <c r="R640" s="368" t="n"/>
      <c r="S640" s="368" t="n"/>
      <c r="T640" s="368" t="n"/>
      <c r="U640" s="368" t="n"/>
      <c r="V640" s="368" t="n"/>
      <c r="W640" s="368" t="n"/>
      <c r="X640" s="368" t="n"/>
      <c r="Y640" s="368" t="n"/>
      <c r="Z640" s="368" t="n"/>
      <c r="AA640" s="368" t="n"/>
      <c r="AB640" s="368" t="n"/>
      <c r="AC640" s="368" t="n"/>
      <c r="AD640" s="368" t="n"/>
      <c r="AE640" s="368" t="n"/>
      <c r="AF640" s="368" t="n"/>
      <c r="AG640" s="368" t="n"/>
      <c r="AH640" s="368" t="n"/>
      <c r="AI640" s="368" t="n"/>
      <c r="AJ640" s="368" t="n"/>
      <c r="AK640" s="368" t="n"/>
      <c r="AL640" s="368" t="n"/>
      <c r="AM640" s="368" t="n"/>
      <c r="AN640" s="368" t="n"/>
      <c r="AO640" s="368" t="n"/>
      <c r="AP640" s="319" t="n"/>
      <c r="AQ640" s="368" t="n"/>
      <c r="AR640" s="368" t="n"/>
      <c r="AS640" s="368" t="n"/>
      <c r="AT640" s="368" t="n"/>
      <c r="AU640" s="368" t="n"/>
      <c r="AV640" s="368" t="n"/>
      <c r="AW640" s="368" t="n"/>
      <c r="AX640" s="368" t="n"/>
      <c r="AY640" s="368" t="n"/>
      <c r="AZ640" s="368" t="n"/>
      <c r="BA640" s="368" t="n"/>
      <c r="BB640" s="368" t="n"/>
      <c r="BC640" s="368" t="n"/>
      <c r="BD640" s="368" t="n"/>
      <c r="BE640" s="368" t="n"/>
      <c r="BF640" s="368" t="n"/>
      <c r="BG640" s="368" t="n"/>
      <c r="BH640" s="368" t="n"/>
      <c r="BI640" s="368" t="n"/>
      <c r="BJ640" s="368" t="n"/>
      <c r="BK640" s="368" t="n"/>
      <c r="BL640" s="368" t="n"/>
      <c r="BM640" s="368" t="n"/>
      <c r="BN640" s="368" t="n"/>
      <c r="BO640" s="368" t="n"/>
      <c r="BP640" s="368" t="n"/>
      <c r="BQ640" s="320" t="n"/>
      <c r="BR640" s="368" t="n"/>
      <c r="BS640" s="368" t="n"/>
      <c r="BT640" s="368" t="n"/>
      <c r="BU640" s="368" t="n"/>
      <c r="BV640" s="368" t="n"/>
      <c r="BW640" s="368" t="n"/>
      <c r="BX640" s="368" t="n"/>
      <c r="BY640" s="368" t="n"/>
      <c r="BZ640" s="368" t="n"/>
      <c r="CA640" s="368" t="n"/>
      <c r="CB640" s="368" t="n"/>
      <c r="CC640" s="368" t="n"/>
      <c r="CD640" s="368" t="n"/>
      <c r="CE640" s="368" t="n"/>
      <c r="CF640" s="368" t="n"/>
      <c r="CG640" s="368" t="n"/>
      <c r="CH640" s="368" t="n"/>
      <c r="CI640" s="368" t="n"/>
      <c r="CJ640" s="368" t="n"/>
      <c r="CK640" s="368" t="n"/>
      <c r="CL640" s="368" t="n"/>
      <c r="CM640" s="368" t="n"/>
      <c r="CN640" s="368" t="n"/>
      <c r="CO640" s="368" t="n"/>
      <c r="CP640" s="368" t="n"/>
      <c r="CQ640" s="368" t="n"/>
      <c r="CR640" s="368" t="n"/>
      <c r="CS640" s="368" t="n"/>
      <c r="CT640" s="368" t="n"/>
      <c r="CU640" s="368" t="n"/>
      <c r="CV640" s="368" t="n"/>
      <c r="CW640" s="368" t="n"/>
      <c r="CX640" s="368" t="n"/>
      <c r="CY640" s="368" t="n"/>
      <c r="CZ640" s="368" t="n"/>
      <c r="DA640" s="368" t="n"/>
      <c r="DB640" s="368" t="n"/>
      <c r="DC640" s="368" t="n"/>
      <c r="DD640" s="368" t="n"/>
    </row>
    <row r="641">
      <c r="A641" s="368" t="n"/>
      <c r="B641" s="368" t="n"/>
      <c r="C641" s="368" t="n"/>
      <c r="D641" s="368" t="n"/>
      <c r="E641" s="368" t="n"/>
      <c r="F641" s="368" t="n"/>
      <c r="G641" s="318" t="n"/>
      <c r="H641" s="368" t="n"/>
      <c r="I641" s="368" t="n"/>
      <c r="J641" s="368" t="n"/>
      <c r="K641" s="368" t="n"/>
      <c r="L641" s="368" t="n"/>
      <c r="M641" s="368" t="n"/>
      <c r="N641" s="368" t="n"/>
      <c r="O641" s="368" t="n"/>
      <c r="P641" s="368" t="n"/>
      <c r="Q641" s="368" t="n"/>
      <c r="R641" s="368" t="n"/>
      <c r="S641" s="368" t="n"/>
      <c r="T641" s="368" t="n"/>
      <c r="U641" s="368" t="n"/>
      <c r="V641" s="368" t="n"/>
      <c r="W641" s="368" t="n"/>
      <c r="X641" s="368" t="n"/>
      <c r="Y641" s="368" t="n"/>
      <c r="Z641" s="368" t="n"/>
      <c r="AA641" s="368" t="n"/>
      <c r="AB641" s="368" t="n"/>
      <c r="AC641" s="368" t="n"/>
      <c r="AD641" s="368" t="n"/>
      <c r="AE641" s="368" t="n"/>
      <c r="AF641" s="368" t="n"/>
      <c r="AG641" s="368" t="n"/>
      <c r="AH641" s="368" t="n"/>
      <c r="AI641" s="368" t="n"/>
      <c r="AJ641" s="368" t="n"/>
      <c r="AK641" s="368" t="n"/>
      <c r="AL641" s="368" t="n"/>
      <c r="AM641" s="368" t="n"/>
      <c r="AN641" s="368" t="n"/>
      <c r="AO641" s="368" t="n"/>
      <c r="AP641" s="319" t="n"/>
      <c r="AQ641" s="368" t="n"/>
      <c r="AR641" s="368" t="n"/>
      <c r="AS641" s="368" t="n"/>
      <c r="AT641" s="368" t="n"/>
      <c r="AU641" s="368" t="n"/>
      <c r="AV641" s="368" t="n"/>
      <c r="AW641" s="368" t="n"/>
      <c r="AX641" s="368" t="n"/>
      <c r="AY641" s="368" t="n"/>
      <c r="AZ641" s="368" t="n"/>
      <c r="BA641" s="368" t="n"/>
      <c r="BB641" s="368" t="n"/>
      <c r="BC641" s="368" t="n"/>
      <c r="BD641" s="368" t="n"/>
      <c r="BE641" s="368" t="n"/>
      <c r="BF641" s="368" t="n"/>
      <c r="BG641" s="368" t="n"/>
      <c r="BH641" s="368" t="n"/>
      <c r="BI641" s="368" t="n"/>
      <c r="BJ641" s="368" t="n"/>
      <c r="BK641" s="368" t="n"/>
      <c r="BL641" s="368" t="n"/>
      <c r="BM641" s="368" t="n"/>
      <c r="BN641" s="368" t="n"/>
      <c r="BO641" s="368" t="n"/>
      <c r="BP641" s="368" t="n"/>
      <c r="BQ641" s="320" t="n"/>
      <c r="BR641" s="368" t="n"/>
      <c r="BS641" s="368" t="n"/>
      <c r="BT641" s="368" t="n"/>
      <c r="BU641" s="368" t="n"/>
      <c r="BV641" s="368" t="n"/>
      <c r="BW641" s="368" t="n"/>
      <c r="BX641" s="368" t="n"/>
      <c r="BY641" s="368" t="n"/>
      <c r="BZ641" s="368" t="n"/>
      <c r="CA641" s="368" t="n"/>
      <c r="CB641" s="368" t="n"/>
      <c r="CC641" s="368" t="n"/>
      <c r="CD641" s="368" t="n"/>
      <c r="CE641" s="368" t="n"/>
      <c r="CF641" s="368" t="n"/>
      <c r="CG641" s="368" t="n"/>
      <c r="CH641" s="368" t="n"/>
      <c r="CI641" s="368" t="n"/>
      <c r="CJ641" s="368" t="n"/>
      <c r="CK641" s="368" t="n"/>
      <c r="CL641" s="368" t="n"/>
      <c r="CM641" s="368" t="n"/>
      <c r="CN641" s="368" t="n"/>
      <c r="CO641" s="368" t="n"/>
      <c r="CP641" s="368" t="n"/>
      <c r="CQ641" s="368" t="n"/>
      <c r="CR641" s="368" t="n"/>
      <c r="CS641" s="368" t="n"/>
      <c r="CT641" s="368" t="n"/>
      <c r="CU641" s="368" t="n"/>
      <c r="CV641" s="368" t="n"/>
      <c r="CW641" s="368" t="n"/>
      <c r="CX641" s="368" t="n"/>
      <c r="CY641" s="368" t="n"/>
      <c r="CZ641" s="368" t="n"/>
      <c r="DA641" s="368" t="n"/>
      <c r="DB641" s="368" t="n"/>
      <c r="DC641" s="368" t="n"/>
      <c r="DD641" s="368" t="n"/>
    </row>
    <row r="642">
      <c r="A642" s="368" t="n"/>
      <c r="B642" s="368" t="n"/>
      <c r="C642" s="368" t="n"/>
      <c r="D642" s="368" t="n"/>
      <c r="E642" s="368" t="n"/>
      <c r="F642" s="368" t="n"/>
      <c r="G642" s="318" t="n"/>
      <c r="H642" s="368" t="n"/>
      <c r="I642" s="368" t="n"/>
      <c r="J642" s="368" t="n"/>
      <c r="K642" s="368" t="n"/>
      <c r="L642" s="368" t="n"/>
      <c r="M642" s="368" t="n"/>
      <c r="N642" s="368" t="n"/>
      <c r="O642" s="368" t="n"/>
      <c r="P642" s="368" t="n"/>
      <c r="Q642" s="368" t="n"/>
      <c r="R642" s="368" t="n"/>
      <c r="S642" s="368" t="n"/>
      <c r="T642" s="368" t="n"/>
      <c r="U642" s="368" t="n"/>
      <c r="V642" s="368" t="n"/>
      <c r="W642" s="368" t="n"/>
      <c r="X642" s="368" t="n"/>
      <c r="Y642" s="368" t="n"/>
      <c r="Z642" s="368" t="n"/>
      <c r="AA642" s="368" t="n"/>
      <c r="AB642" s="368" t="n"/>
      <c r="AC642" s="368" t="n"/>
      <c r="AD642" s="368" t="n"/>
      <c r="AE642" s="368" t="n"/>
      <c r="AF642" s="368" t="n"/>
      <c r="AG642" s="368" t="n"/>
      <c r="AH642" s="368" t="n"/>
      <c r="AI642" s="368" t="n"/>
      <c r="AJ642" s="368" t="n"/>
      <c r="AK642" s="368" t="n"/>
      <c r="AL642" s="368" t="n"/>
      <c r="AM642" s="368" t="n"/>
      <c r="AN642" s="368" t="n"/>
      <c r="AO642" s="368" t="n"/>
      <c r="AP642" s="319" t="n"/>
      <c r="AQ642" s="368" t="n"/>
      <c r="AR642" s="368" t="n"/>
      <c r="AS642" s="368" t="n"/>
      <c r="AT642" s="368" t="n"/>
      <c r="AU642" s="368" t="n"/>
      <c r="AV642" s="368" t="n"/>
      <c r="AW642" s="368" t="n"/>
      <c r="AX642" s="368" t="n"/>
      <c r="AY642" s="368" t="n"/>
      <c r="AZ642" s="368" t="n"/>
      <c r="BA642" s="368" t="n"/>
      <c r="BB642" s="368" t="n"/>
      <c r="BC642" s="368" t="n"/>
      <c r="BD642" s="368" t="n"/>
      <c r="BE642" s="368" t="n"/>
      <c r="BF642" s="368" t="n"/>
      <c r="BG642" s="368" t="n"/>
      <c r="BH642" s="368" t="n"/>
      <c r="BI642" s="368" t="n"/>
      <c r="BJ642" s="368" t="n"/>
      <c r="BK642" s="368" t="n"/>
      <c r="BL642" s="368" t="n"/>
      <c r="BM642" s="368" t="n"/>
      <c r="BN642" s="368" t="n"/>
      <c r="BO642" s="368" t="n"/>
      <c r="BP642" s="368" t="n"/>
      <c r="BQ642" s="320" t="n"/>
      <c r="BR642" s="368" t="n"/>
      <c r="BS642" s="368" t="n"/>
      <c r="BT642" s="368" t="n"/>
      <c r="BU642" s="368" t="n"/>
      <c r="BV642" s="368" t="n"/>
      <c r="BW642" s="368" t="n"/>
      <c r="BX642" s="368" t="n"/>
      <c r="BY642" s="368" t="n"/>
      <c r="BZ642" s="368" t="n"/>
      <c r="CA642" s="368" t="n"/>
      <c r="CB642" s="368" t="n"/>
      <c r="CC642" s="368" t="n"/>
      <c r="CD642" s="368" t="n"/>
      <c r="CE642" s="368" t="n"/>
      <c r="CF642" s="368" t="n"/>
      <c r="CG642" s="368" t="n"/>
      <c r="CH642" s="368" t="n"/>
      <c r="CI642" s="368" t="n"/>
      <c r="CJ642" s="368" t="n"/>
      <c r="CK642" s="368" t="n"/>
      <c r="CL642" s="368" t="n"/>
      <c r="CM642" s="368" t="n"/>
      <c r="CN642" s="368" t="n"/>
      <c r="CO642" s="368" t="n"/>
      <c r="CP642" s="368" t="n"/>
      <c r="CQ642" s="368" t="n"/>
      <c r="CR642" s="368" t="n"/>
      <c r="CS642" s="368" t="n"/>
      <c r="CT642" s="368" t="n"/>
      <c r="CU642" s="368" t="n"/>
      <c r="CV642" s="368" t="n"/>
      <c r="CW642" s="368" t="n"/>
      <c r="CX642" s="368" t="n"/>
      <c r="CY642" s="368" t="n"/>
      <c r="CZ642" s="368" t="n"/>
      <c r="DA642" s="368" t="n"/>
      <c r="DB642" s="368" t="n"/>
      <c r="DC642" s="368" t="n"/>
      <c r="DD642" s="368" t="n"/>
    </row>
    <row r="643">
      <c r="A643" s="368" t="n"/>
      <c r="B643" s="368" t="n"/>
      <c r="C643" s="368" t="n"/>
      <c r="D643" s="368" t="n"/>
      <c r="E643" s="368" t="n"/>
      <c r="F643" s="368" t="n"/>
      <c r="G643" s="318" t="n"/>
      <c r="H643" s="368" t="n"/>
      <c r="I643" s="368" t="n"/>
      <c r="J643" s="368" t="n"/>
      <c r="K643" s="368" t="n"/>
      <c r="L643" s="368" t="n"/>
      <c r="M643" s="368" t="n"/>
      <c r="N643" s="368" t="n"/>
      <c r="O643" s="368" t="n"/>
      <c r="P643" s="368" t="n"/>
      <c r="Q643" s="368" t="n"/>
      <c r="R643" s="368" t="n"/>
      <c r="S643" s="368" t="n"/>
      <c r="T643" s="368" t="n"/>
      <c r="U643" s="368" t="n"/>
      <c r="V643" s="368" t="n"/>
      <c r="W643" s="368" t="n"/>
      <c r="X643" s="368" t="n"/>
      <c r="Y643" s="368" t="n"/>
      <c r="Z643" s="368" t="n"/>
      <c r="AA643" s="368" t="n"/>
      <c r="AB643" s="368" t="n"/>
      <c r="AC643" s="368" t="n"/>
      <c r="AD643" s="368" t="n"/>
      <c r="AE643" s="368" t="n"/>
      <c r="AF643" s="368" t="n"/>
      <c r="AG643" s="368" t="n"/>
      <c r="AH643" s="368" t="n"/>
      <c r="AI643" s="368" t="n"/>
      <c r="AJ643" s="368" t="n"/>
      <c r="AK643" s="368" t="n"/>
      <c r="AL643" s="368" t="n"/>
      <c r="AM643" s="368" t="n"/>
      <c r="AN643" s="368" t="n"/>
      <c r="AO643" s="368" t="n"/>
      <c r="AP643" s="319" t="n"/>
      <c r="AQ643" s="368" t="n"/>
      <c r="AR643" s="368" t="n"/>
      <c r="AS643" s="368" t="n"/>
      <c r="AT643" s="368" t="n"/>
      <c r="AU643" s="368" t="n"/>
      <c r="AV643" s="368" t="n"/>
      <c r="AW643" s="368" t="n"/>
      <c r="AX643" s="368" t="n"/>
      <c r="AY643" s="368" t="n"/>
      <c r="AZ643" s="368" t="n"/>
      <c r="BA643" s="368" t="n"/>
      <c r="BB643" s="368" t="n"/>
      <c r="BC643" s="368" t="n"/>
      <c r="BD643" s="368" t="n"/>
      <c r="BE643" s="368" t="n"/>
      <c r="BF643" s="368" t="n"/>
      <c r="BG643" s="368" t="n"/>
      <c r="BH643" s="368" t="n"/>
      <c r="BI643" s="368" t="n"/>
      <c r="BJ643" s="368" t="n"/>
      <c r="BK643" s="368" t="n"/>
      <c r="BL643" s="368" t="n"/>
      <c r="BM643" s="368" t="n"/>
      <c r="BN643" s="368" t="n"/>
      <c r="BO643" s="368" t="n"/>
      <c r="BP643" s="368" t="n"/>
      <c r="BQ643" s="320" t="n"/>
      <c r="BR643" s="368" t="n"/>
      <c r="BS643" s="368" t="n"/>
      <c r="BT643" s="368" t="n"/>
      <c r="BU643" s="368" t="n"/>
      <c r="BV643" s="368" t="n"/>
      <c r="BW643" s="368" t="n"/>
      <c r="BX643" s="368" t="n"/>
      <c r="BY643" s="368" t="n"/>
      <c r="BZ643" s="368" t="n"/>
      <c r="CA643" s="368" t="n"/>
      <c r="CB643" s="368" t="n"/>
      <c r="CC643" s="368" t="n"/>
      <c r="CD643" s="368" t="n"/>
      <c r="CE643" s="368" t="n"/>
      <c r="CF643" s="368" t="n"/>
      <c r="CG643" s="368" t="n"/>
      <c r="CH643" s="368" t="n"/>
      <c r="CI643" s="368" t="n"/>
      <c r="CJ643" s="368" t="n"/>
      <c r="CK643" s="368" t="n"/>
      <c r="CL643" s="368" t="n"/>
      <c r="CM643" s="368" t="n"/>
      <c r="CN643" s="368" t="n"/>
      <c r="CO643" s="368" t="n"/>
      <c r="CP643" s="368" t="n"/>
      <c r="CQ643" s="368" t="n"/>
      <c r="CR643" s="368" t="n"/>
      <c r="CS643" s="368" t="n"/>
      <c r="CT643" s="368" t="n"/>
      <c r="CU643" s="368" t="n"/>
      <c r="CV643" s="368" t="n"/>
      <c r="CW643" s="368" t="n"/>
      <c r="CX643" s="368" t="n"/>
      <c r="CY643" s="368" t="n"/>
      <c r="CZ643" s="368" t="n"/>
      <c r="DA643" s="368" t="n"/>
      <c r="DB643" s="368" t="n"/>
      <c r="DC643" s="368" t="n"/>
      <c r="DD643" s="368" t="n"/>
    </row>
    <row r="644">
      <c r="A644" s="368" t="n"/>
      <c r="B644" s="368" t="n"/>
      <c r="C644" s="368" t="n"/>
      <c r="D644" s="368" t="n"/>
      <c r="E644" s="368" t="n"/>
      <c r="F644" s="368" t="n"/>
      <c r="G644" s="318" t="n"/>
      <c r="H644" s="368" t="n"/>
      <c r="I644" s="368" t="n"/>
      <c r="J644" s="368" t="n"/>
      <c r="K644" s="368" t="n"/>
      <c r="L644" s="368" t="n"/>
      <c r="M644" s="368" t="n"/>
      <c r="N644" s="368" t="n"/>
      <c r="O644" s="368" t="n"/>
      <c r="P644" s="368" t="n"/>
      <c r="Q644" s="368" t="n"/>
      <c r="R644" s="368" t="n"/>
      <c r="S644" s="368" t="n"/>
      <c r="T644" s="368" t="n"/>
      <c r="U644" s="368" t="n"/>
      <c r="V644" s="368" t="n"/>
      <c r="W644" s="368" t="n"/>
      <c r="X644" s="368" t="n"/>
      <c r="Y644" s="368" t="n"/>
      <c r="Z644" s="368" t="n"/>
      <c r="AA644" s="368" t="n"/>
      <c r="AB644" s="368" t="n"/>
      <c r="AC644" s="368" t="n"/>
      <c r="AD644" s="368" t="n"/>
      <c r="AE644" s="368" t="n"/>
      <c r="AF644" s="368" t="n"/>
      <c r="AG644" s="368" t="n"/>
      <c r="AH644" s="368" t="n"/>
      <c r="AI644" s="368" t="n"/>
      <c r="AJ644" s="368" t="n"/>
      <c r="AK644" s="368" t="n"/>
      <c r="AL644" s="368" t="n"/>
      <c r="AM644" s="368" t="n"/>
      <c r="AN644" s="368" t="n"/>
      <c r="AO644" s="368" t="n"/>
      <c r="AP644" s="319" t="n"/>
      <c r="AQ644" s="368" t="n"/>
      <c r="AR644" s="368" t="n"/>
      <c r="AS644" s="368" t="n"/>
      <c r="AT644" s="368" t="n"/>
      <c r="AU644" s="368" t="n"/>
      <c r="AV644" s="368" t="n"/>
      <c r="AW644" s="368" t="n"/>
      <c r="AX644" s="368" t="n"/>
      <c r="AY644" s="368" t="n"/>
      <c r="AZ644" s="368" t="n"/>
      <c r="BA644" s="368" t="n"/>
      <c r="BB644" s="368" t="n"/>
      <c r="BC644" s="368" t="n"/>
      <c r="BD644" s="368" t="n"/>
      <c r="BE644" s="368" t="n"/>
      <c r="BF644" s="368" t="n"/>
      <c r="BG644" s="368" t="n"/>
      <c r="BH644" s="368" t="n"/>
      <c r="BI644" s="368" t="n"/>
      <c r="BJ644" s="368" t="n"/>
      <c r="BK644" s="368" t="n"/>
      <c r="BL644" s="368" t="n"/>
      <c r="BM644" s="368" t="n"/>
      <c r="BN644" s="368" t="n"/>
      <c r="BO644" s="368" t="n"/>
      <c r="BP644" s="368" t="n"/>
      <c r="BQ644" s="320" t="n"/>
      <c r="BR644" s="368" t="n"/>
      <c r="BS644" s="368" t="n"/>
      <c r="BT644" s="368" t="n"/>
      <c r="BU644" s="368" t="n"/>
      <c r="BV644" s="368" t="n"/>
      <c r="BW644" s="368" t="n"/>
      <c r="BX644" s="368" t="n"/>
      <c r="BY644" s="368" t="n"/>
      <c r="BZ644" s="368" t="n"/>
      <c r="CA644" s="368" t="n"/>
      <c r="CB644" s="368" t="n"/>
      <c r="CC644" s="368" t="n"/>
      <c r="CD644" s="368" t="n"/>
      <c r="CE644" s="368" t="n"/>
      <c r="CF644" s="368" t="n"/>
      <c r="CG644" s="368" t="n"/>
      <c r="CH644" s="368" t="n"/>
      <c r="CI644" s="368" t="n"/>
      <c r="CJ644" s="368" t="n"/>
      <c r="CK644" s="368" t="n"/>
      <c r="CL644" s="368" t="n"/>
      <c r="CM644" s="368" t="n"/>
      <c r="CN644" s="368" t="n"/>
      <c r="CO644" s="368" t="n"/>
      <c r="CP644" s="368" t="n"/>
      <c r="CQ644" s="368" t="n"/>
      <c r="CR644" s="368" t="n"/>
      <c r="CS644" s="368" t="n"/>
      <c r="CT644" s="368" t="n"/>
      <c r="CU644" s="368" t="n"/>
      <c r="CV644" s="368" t="n"/>
      <c r="CW644" s="368" t="n"/>
      <c r="CX644" s="368" t="n"/>
      <c r="CY644" s="368" t="n"/>
      <c r="CZ644" s="368" t="n"/>
      <c r="DA644" s="368" t="n"/>
      <c r="DB644" s="368" t="n"/>
      <c r="DC644" s="368" t="n"/>
      <c r="DD644" s="368" t="n"/>
    </row>
    <row r="645">
      <c r="A645" s="368" t="n"/>
      <c r="B645" s="368" t="n"/>
      <c r="C645" s="368" t="n"/>
      <c r="D645" s="368" t="n"/>
      <c r="E645" s="368" t="n"/>
      <c r="F645" s="368" t="n"/>
      <c r="G645" s="318" t="n"/>
      <c r="H645" s="368" t="n"/>
      <c r="I645" s="368" t="n"/>
      <c r="J645" s="368" t="n"/>
      <c r="K645" s="368" t="n"/>
      <c r="L645" s="368" t="n"/>
      <c r="M645" s="368" t="n"/>
      <c r="N645" s="368" t="n"/>
      <c r="O645" s="368" t="n"/>
      <c r="P645" s="368" t="n"/>
      <c r="Q645" s="368" t="n"/>
      <c r="R645" s="368" t="n"/>
      <c r="S645" s="368" t="n"/>
      <c r="T645" s="368" t="n"/>
      <c r="U645" s="368" t="n"/>
      <c r="V645" s="368" t="n"/>
      <c r="W645" s="368" t="n"/>
      <c r="X645" s="368" t="n"/>
      <c r="Y645" s="368" t="n"/>
      <c r="Z645" s="368" t="n"/>
      <c r="AA645" s="368" t="n"/>
      <c r="AB645" s="368" t="n"/>
      <c r="AC645" s="368" t="n"/>
      <c r="AD645" s="368" t="n"/>
      <c r="AE645" s="368" t="n"/>
      <c r="AF645" s="368" t="n"/>
      <c r="AG645" s="368" t="n"/>
      <c r="AH645" s="368" t="n"/>
      <c r="AI645" s="368" t="n"/>
      <c r="AJ645" s="368" t="n"/>
      <c r="AK645" s="368" t="n"/>
      <c r="AL645" s="368" t="n"/>
      <c r="AM645" s="368" t="n"/>
      <c r="AN645" s="368" t="n"/>
      <c r="AO645" s="368" t="n"/>
      <c r="AP645" s="319" t="n"/>
      <c r="AQ645" s="368" t="n"/>
      <c r="AR645" s="368" t="n"/>
      <c r="AS645" s="368" t="n"/>
      <c r="AT645" s="368" t="n"/>
      <c r="AU645" s="368" t="n"/>
      <c r="AV645" s="368" t="n"/>
      <c r="AW645" s="368" t="n"/>
      <c r="AX645" s="368" t="n"/>
      <c r="AY645" s="368" t="n"/>
      <c r="AZ645" s="368" t="n"/>
      <c r="BA645" s="368" t="n"/>
      <c r="BB645" s="368" t="n"/>
      <c r="BC645" s="368" t="n"/>
      <c r="BD645" s="368" t="n"/>
      <c r="BE645" s="368" t="n"/>
      <c r="BF645" s="368" t="n"/>
      <c r="BG645" s="368" t="n"/>
      <c r="BH645" s="368" t="n"/>
      <c r="BI645" s="368" t="n"/>
      <c r="BJ645" s="368" t="n"/>
      <c r="BK645" s="368" t="n"/>
      <c r="BL645" s="368" t="n"/>
      <c r="BM645" s="368" t="n"/>
      <c r="BN645" s="368" t="n"/>
      <c r="BO645" s="368" t="n"/>
      <c r="BP645" s="368" t="n"/>
      <c r="BQ645" s="320" t="n"/>
      <c r="BR645" s="368" t="n"/>
      <c r="BS645" s="368" t="n"/>
      <c r="BT645" s="368" t="n"/>
      <c r="BU645" s="368" t="n"/>
      <c r="BV645" s="368" t="n"/>
      <c r="BW645" s="368" t="n"/>
      <c r="BX645" s="368" t="n"/>
      <c r="BY645" s="368" t="n"/>
      <c r="BZ645" s="368" t="n"/>
      <c r="CA645" s="368" t="n"/>
      <c r="CB645" s="368" t="n"/>
      <c r="CC645" s="368" t="n"/>
      <c r="CD645" s="368" t="n"/>
      <c r="CE645" s="368" t="n"/>
      <c r="CF645" s="368" t="n"/>
      <c r="CG645" s="368" t="n"/>
      <c r="CH645" s="368" t="n"/>
      <c r="CI645" s="368" t="n"/>
      <c r="CJ645" s="368" t="n"/>
      <c r="CK645" s="368" t="n"/>
      <c r="CL645" s="368" t="n"/>
      <c r="CM645" s="368" t="n"/>
      <c r="CN645" s="368" t="n"/>
      <c r="CO645" s="368" t="n"/>
      <c r="CP645" s="368" t="n"/>
      <c r="CQ645" s="368" t="n"/>
      <c r="CR645" s="368" t="n"/>
      <c r="CS645" s="368" t="n"/>
      <c r="CT645" s="368" t="n"/>
      <c r="CU645" s="368" t="n"/>
      <c r="CV645" s="368" t="n"/>
      <c r="CW645" s="368" t="n"/>
      <c r="CX645" s="368" t="n"/>
      <c r="CY645" s="368" t="n"/>
      <c r="CZ645" s="368" t="n"/>
      <c r="DA645" s="368" t="n"/>
      <c r="DB645" s="368" t="n"/>
      <c r="DC645" s="368" t="n"/>
      <c r="DD645" s="368" t="n"/>
    </row>
    <row r="646">
      <c r="A646" s="368" t="n"/>
      <c r="B646" s="368" t="n"/>
      <c r="C646" s="368" t="n"/>
      <c r="D646" s="368" t="n"/>
      <c r="E646" s="368" t="n"/>
      <c r="F646" s="368" t="n"/>
      <c r="G646" s="318" t="n"/>
      <c r="H646" s="368" t="n"/>
      <c r="I646" s="368" t="n"/>
      <c r="J646" s="368" t="n"/>
      <c r="K646" s="368" t="n"/>
      <c r="L646" s="368" t="n"/>
      <c r="M646" s="368" t="n"/>
      <c r="N646" s="368" t="n"/>
      <c r="O646" s="368" t="n"/>
      <c r="P646" s="368" t="n"/>
      <c r="Q646" s="368" t="n"/>
      <c r="R646" s="368" t="n"/>
      <c r="S646" s="368" t="n"/>
      <c r="T646" s="368" t="n"/>
      <c r="U646" s="368" t="n"/>
      <c r="V646" s="368" t="n"/>
      <c r="W646" s="368" t="n"/>
      <c r="X646" s="368" t="n"/>
      <c r="Y646" s="368" t="n"/>
      <c r="Z646" s="368" t="n"/>
      <c r="AA646" s="368" t="n"/>
      <c r="AB646" s="368" t="n"/>
      <c r="AC646" s="368" t="n"/>
      <c r="AD646" s="368" t="n"/>
      <c r="AE646" s="368" t="n"/>
      <c r="AF646" s="368" t="n"/>
      <c r="AG646" s="368" t="n"/>
      <c r="AH646" s="368" t="n"/>
      <c r="AI646" s="368" t="n"/>
      <c r="AJ646" s="368" t="n"/>
      <c r="AK646" s="368" t="n"/>
      <c r="AL646" s="368" t="n"/>
      <c r="AM646" s="368" t="n"/>
      <c r="AN646" s="368" t="n"/>
      <c r="AO646" s="368" t="n"/>
      <c r="AP646" s="319" t="n"/>
      <c r="AQ646" s="368" t="n"/>
      <c r="AR646" s="368" t="n"/>
      <c r="AS646" s="368" t="n"/>
      <c r="AT646" s="368" t="n"/>
      <c r="AU646" s="368" t="n"/>
      <c r="AV646" s="368" t="n"/>
      <c r="AW646" s="368" t="n"/>
      <c r="AX646" s="368" t="n"/>
      <c r="AY646" s="368" t="n"/>
      <c r="AZ646" s="368" t="n"/>
      <c r="BA646" s="368" t="n"/>
      <c r="BB646" s="368" t="n"/>
      <c r="BC646" s="368" t="n"/>
      <c r="BD646" s="368" t="n"/>
      <c r="BE646" s="368" t="n"/>
      <c r="BF646" s="368" t="n"/>
      <c r="BG646" s="368" t="n"/>
      <c r="BH646" s="368" t="n"/>
      <c r="BI646" s="368" t="n"/>
      <c r="BJ646" s="368" t="n"/>
      <c r="BK646" s="368" t="n"/>
      <c r="BL646" s="368" t="n"/>
      <c r="BM646" s="368" t="n"/>
      <c r="BN646" s="368" t="n"/>
      <c r="BO646" s="368" t="n"/>
      <c r="BP646" s="368" t="n"/>
      <c r="BQ646" s="320" t="n"/>
      <c r="BR646" s="368" t="n"/>
      <c r="BS646" s="368" t="n"/>
      <c r="BT646" s="368" t="n"/>
      <c r="BU646" s="368" t="n"/>
      <c r="BV646" s="368" t="n"/>
      <c r="BW646" s="368" t="n"/>
      <c r="BX646" s="368" t="n"/>
      <c r="BY646" s="368" t="n"/>
      <c r="BZ646" s="368" t="n"/>
      <c r="CA646" s="368" t="n"/>
      <c r="CB646" s="368" t="n"/>
      <c r="CC646" s="368" t="n"/>
      <c r="CD646" s="368" t="n"/>
      <c r="CE646" s="368" t="n"/>
      <c r="CF646" s="368" t="n"/>
      <c r="CG646" s="368" t="n"/>
      <c r="CH646" s="368" t="n"/>
      <c r="CI646" s="368" t="n"/>
      <c r="CJ646" s="368" t="n"/>
      <c r="CK646" s="368" t="n"/>
      <c r="CL646" s="368" t="n"/>
      <c r="CM646" s="368" t="n"/>
      <c r="CN646" s="368" t="n"/>
      <c r="CO646" s="368" t="n"/>
      <c r="CP646" s="368" t="n"/>
      <c r="CQ646" s="368" t="n"/>
      <c r="CR646" s="368" t="n"/>
      <c r="CS646" s="368" t="n"/>
      <c r="CT646" s="368" t="n"/>
      <c r="CU646" s="368" t="n"/>
      <c r="CV646" s="368" t="n"/>
      <c r="CW646" s="368" t="n"/>
      <c r="CX646" s="368" t="n"/>
      <c r="CY646" s="368" t="n"/>
      <c r="CZ646" s="368" t="n"/>
      <c r="DA646" s="368" t="n"/>
      <c r="DB646" s="368" t="n"/>
      <c r="DC646" s="368" t="n"/>
      <c r="DD646" s="368" t="n"/>
    </row>
    <row r="647">
      <c r="A647" s="368" t="n"/>
      <c r="B647" s="368" t="n"/>
      <c r="C647" s="368" t="n"/>
      <c r="D647" s="368" t="n"/>
      <c r="E647" s="368" t="n"/>
      <c r="F647" s="368" t="n"/>
      <c r="G647" s="318" t="n"/>
      <c r="H647" s="368" t="n"/>
      <c r="I647" s="368" t="n"/>
      <c r="J647" s="368" t="n"/>
      <c r="K647" s="368" t="n"/>
      <c r="L647" s="368" t="n"/>
      <c r="M647" s="368" t="n"/>
      <c r="N647" s="368" t="n"/>
      <c r="O647" s="368" t="n"/>
      <c r="P647" s="368" t="n"/>
      <c r="Q647" s="368" t="n"/>
      <c r="R647" s="368" t="n"/>
      <c r="S647" s="368" t="n"/>
      <c r="T647" s="368" t="n"/>
      <c r="U647" s="368" t="n"/>
      <c r="V647" s="368" t="n"/>
      <c r="W647" s="368" t="n"/>
      <c r="X647" s="368" t="n"/>
      <c r="Y647" s="368" t="n"/>
      <c r="Z647" s="368" t="n"/>
      <c r="AA647" s="368" t="n"/>
      <c r="AB647" s="368" t="n"/>
      <c r="AC647" s="368" t="n"/>
      <c r="AD647" s="368" t="n"/>
      <c r="AE647" s="368" t="n"/>
      <c r="AF647" s="368" t="n"/>
      <c r="AG647" s="368" t="n"/>
      <c r="AH647" s="368" t="n"/>
      <c r="AI647" s="368" t="n"/>
      <c r="AJ647" s="368" t="n"/>
      <c r="AK647" s="368" t="n"/>
      <c r="AL647" s="368" t="n"/>
      <c r="AM647" s="368" t="n"/>
      <c r="AN647" s="368" t="n"/>
      <c r="AO647" s="368" t="n"/>
      <c r="AP647" s="319" t="n"/>
      <c r="AQ647" s="368" t="n"/>
      <c r="AR647" s="368" t="n"/>
      <c r="AS647" s="368" t="n"/>
      <c r="AT647" s="368" t="n"/>
      <c r="AU647" s="368" t="n"/>
      <c r="AV647" s="368" t="n"/>
      <c r="AW647" s="368" t="n"/>
      <c r="AX647" s="368" t="n"/>
      <c r="AY647" s="368" t="n"/>
      <c r="AZ647" s="368" t="n"/>
      <c r="BA647" s="368" t="n"/>
      <c r="BB647" s="368" t="n"/>
      <c r="BC647" s="368" t="n"/>
      <c r="BD647" s="368" t="n"/>
      <c r="BE647" s="368" t="n"/>
      <c r="BF647" s="368" t="n"/>
      <c r="BG647" s="368" t="n"/>
      <c r="BH647" s="368" t="n"/>
      <c r="BI647" s="368" t="n"/>
      <c r="BJ647" s="368" t="n"/>
      <c r="BK647" s="368" t="n"/>
      <c r="BL647" s="368" t="n"/>
      <c r="BM647" s="368" t="n"/>
      <c r="BN647" s="368" t="n"/>
      <c r="BO647" s="368" t="n"/>
      <c r="BP647" s="368" t="n"/>
      <c r="BQ647" s="320" t="n"/>
      <c r="BR647" s="368" t="n"/>
      <c r="BS647" s="368" t="n"/>
      <c r="BT647" s="368" t="n"/>
      <c r="BU647" s="368" t="n"/>
      <c r="BV647" s="368" t="n"/>
      <c r="BW647" s="368" t="n"/>
      <c r="BX647" s="368" t="n"/>
      <c r="BY647" s="368" t="n"/>
      <c r="BZ647" s="368" t="n"/>
      <c r="CA647" s="368" t="n"/>
      <c r="CB647" s="368" t="n"/>
      <c r="CC647" s="368" t="n"/>
      <c r="CD647" s="368" t="n"/>
      <c r="CE647" s="368" t="n"/>
      <c r="CF647" s="368" t="n"/>
      <c r="CG647" s="368" t="n"/>
      <c r="CH647" s="368" t="n"/>
      <c r="CI647" s="368" t="n"/>
      <c r="CJ647" s="368" t="n"/>
      <c r="CK647" s="368" t="n"/>
      <c r="CL647" s="368" t="n"/>
      <c r="CM647" s="368" t="n"/>
      <c r="CN647" s="368" t="n"/>
      <c r="CO647" s="368" t="n"/>
      <c r="CP647" s="368" t="n"/>
      <c r="CQ647" s="368" t="n"/>
      <c r="CR647" s="368" t="n"/>
      <c r="CS647" s="368" t="n"/>
      <c r="CT647" s="368" t="n"/>
      <c r="CU647" s="368" t="n"/>
      <c r="CV647" s="368" t="n"/>
      <c r="CW647" s="368" t="n"/>
      <c r="CX647" s="368" t="n"/>
      <c r="CY647" s="368" t="n"/>
      <c r="CZ647" s="368" t="n"/>
      <c r="DA647" s="368" t="n"/>
      <c r="DB647" s="368" t="n"/>
      <c r="DC647" s="368" t="n"/>
      <c r="DD647" s="368" t="n"/>
    </row>
    <row r="648">
      <c r="A648" s="368" t="n"/>
      <c r="B648" s="368" t="n"/>
      <c r="C648" s="368" t="n"/>
      <c r="D648" s="368" t="n"/>
      <c r="E648" s="368" t="n"/>
      <c r="F648" s="368" t="n"/>
      <c r="G648" s="318" t="n"/>
      <c r="H648" s="368" t="n"/>
      <c r="I648" s="368" t="n"/>
      <c r="J648" s="368" t="n"/>
      <c r="K648" s="368" t="n"/>
      <c r="L648" s="368" t="n"/>
      <c r="M648" s="368" t="n"/>
      <c r="N648" s="368" t="n"/>
      <c r="O648" s="368" t="n"/>
      <c r="P648" s="368" t="n"/>
      <c r="Q648" s="368" t="n"/>
      <c r="R648" s="368" t="n"/>
      <c r="S648" s="368" t="n"/>
      <c r="T648" s="368" t="n"/>
      <c r="U648" s="368" t="n"/>
      <c r="V648" s="368" t="n"/>
      <c r="W648" s="368" t="n"/>
      <c r="X648" s="368" t="n"/>
      <c r="Y648" s="368" t="n"/>
      <c r="Z648" s="368" t="n"/>
      <c r="AA648" s="368" t="n"/>
      <c r="AB648" s="368" t="n"/>
      <c r="AC648" s="368" t="n"/>
      <c r="AD648" s="368" t="n"/>
      <c r="AE648" s="368" t="n"/>
      <c r="AF648" s="368" t="n"/>
      <c r="AG648" s="368" t="n"/>
      <c r="AH648" s="368" t="n"/>
      <c r="AI648" s="368" t="n"/>
      <c r="AJ648" s="368" t="n"/>
      <c r="AK648" s="368" t="n"/>
      <c r="AL648" s="368" t="n"/>
      <c r="AM648" s="368" t="n"/>
      <c r="AN648" s="368" t="n"/>
      <c r="AO648" s="368" t="n"/>
      <c r="AP648" s="319" t="n"/>
      <c r="AQ648" s="368" t="n"/>
      <c r="AR648" s="368" t="n"/>
      <c r="AS648" s="368" t="n"/>
      <c r="AT648" s="368" t="n"/>
      <c r="AU648" s="368" t="n"/>
      <c r="AV648" s="368" t="n"/>
      <c r="AW648" s="368" t="n"/>
      <c r="AX648" s="368" t="n"/>
      <c r="AY648" s="368" t="n"/>
      <c r="AZ648" s="368" t="n"/>
      <c r="BA648" s="368" t="n"/>
      <c r="BB648" s="368" t="n"/>
      <c r="BC648" s="368" t="n"/>
      <c r="BD648" s="368" t="n"/>
      <c r="BE648" s="368" t="n"/>
      <c r="BF648" s="368" t="n"/>
      <c r="BG648" s="368" t="n"/>
      <c r="BH648" s="368" t="n"/>
      <c r="BI648" s="368" t="n"/>
      <c r="BJ648" s="368" t="n"/>
      <c r="BK648" s="368" t="n"/>
      <c r="BL648" s="368" t="n"/>
      <c r="BM648" s="368" t="n"/>
      <c r="BN648" s="368" t="n"/>
      <c r="BO648" s="368" t="n"/>
      <c r="BP648" s="368" t="n"/>
      <c r="BQ648" s="320" t="n"/>
      <c r="BR648" s="368" t="n"/>
      <c r="BS648" s="368" t="n"/>
      <c r="BT648" s="368" t="n"/>
      <c r="BU648" s="368" t="n"/>
      <c r="BV648" s="368" t="n"/>
      <c r="BW648" s="368" t="n"/>
      <c r="BX648" s="368" t="n"/>
      <c r="BY648" s="368" t="n"/>
      <c r="BZ648" s="368" t="n"/>
      <c r="CA648" s="368" t="n"/>
      <c r="CB648" s="368" t="n"/>
      <c r="CC648" s="368" t="n"/>
      <c r="CD648" s="368" t="n"/>
      <c r="CE648" s="368" t="n"/>
      <c r="CF648" s="368" t="n"/>
      <c r="CG648" s="368" t="n"/>
      <c r="CH648" s="368" t="n"/>
      <c r="CI648" s="368" t="n"/>
      <c r="CJ648" s="368" t="n"/>
      <c r="CK648" s="368" t="n"/>
      <c r="CL648" s="368" t="n"/>
      <c r="CM648" s="368" t="n"/>
      <c r="CN648" s="368" t="n"/>
      <c r="CO648" s="368" t="n"/>
      <c r="CP648" s="368" t="n"/>
      <c r="CQ648" s="368" t="n"/>
      <c r="CR648" s="368" t="n"/>
      <c r="CS648" s="368" t="n"/>
      <c r="CT648" s="368" t="n"/>
      <c r="CU648" s="368" t="n"/>
      <c r="CV648" s="368" t="n"/>
      <c r="CW648" s="368" t="n"/>
      <c r="CX648" s="368" t="n"/>
      <c r="CY648" s="368" t="n"/>
      <c r="CZ648" s="368" t="n"/>
      <c r="DA648" s="368" t="n"/>
      <c r="DB648" s="368" t="n"/>
      <c r="DC648" s="368" t="n"/>
      <c r="DD648" s="368" t="n"/>
    </row>
    <row r="649">
      <c r="A649" s="368" t="n"/>
      <c r="B649" s="368" t="n"/>
      <c r="C649" s="368" t="n"/>
      <c r="D649" s="368" t="n"/>
      <c r="E649" s="368" t="n"/>
      <c r="F649" s="368" t="n"/>
      <c r="G649" s="318" t="n"/>
      <c r="H649" s="368" t="n"/>
      <c r="I649" s="368" t="n"/>
      <c r="J649" s="368" t="n"/>
      <c r="K649" s="368" t="n"/>
      <c r="L649" s="368" t="n"/>
      <c r="M649" s="368" t="n"/>
      <c r="N649" s="368" t="n"/>
      <c r="O649" s="368" t="n"/>
      <c r="P649" s="368" t="n"/>
      <c r="Q649" s="368" t="n"/>
      <c r="R649" s="368" t="n"/>
      <c r="S649" s="368" t="n"/>
      <c r="T649" s="368" t="n"/>
      <c r="U649" s="368" t="n"/>
      <c r="V649" s="368" t="n"/>
      <c r="W649" s="368" t="n"/>
      <c r="X649" s="368" t="n"/>
      <c r="Y649" s="368" t="n"/>
      <c r="Z649" s="368" t="n"/>
      <c r="AA649" s="368" t="n"/>
      <c r="AB649" s="368" t="n"/>
      <c r="AC649" s="368" t="n"/>
      <c r="AD649" s="368" t="n"/>
      <c r="AE649" s="368" t="n"/>
      <c r="AF649" s="368" t="n"/>
      <c r="AG649" s="368" t="n"/>
      <c r="AH649" s="368" t="n"/>
      <c r="AI649" s="368" t="n"/>
      <c r="AJ649" s="368" t="n"/>
      <c r="AK649" s="368" t="n"/>
      <c r="AL649" s="368" t="n"/>
      <c r="AM649" s="368" t="n"/>
      <c r="AN649" s="368" t="n"/>
      <c r="AO649" s="368" t="n"/>
      <c r="AP649" s="319" t="n"/>
      <c r="AQ649" s="368" t="n"/>
      <c r="AR649" s="368" t="n"/>
      <c r="AS649" s="368" t="n"/>
      <c r="AT649" s="368" t="n"/>
      <c r="AU649" s="368" t="n"/>
      <c r="AV649" s="368" t="n"/>
      <c r="AW649" s="368" t="n"/>
      <c r="AX649" s="368" t="n"/>
      <c r="AY649" s="368" t="n"/>
      <c r="AZ649" s="368" t="n"/>
      <c r="BA649" s="368" t="n"/>
      <c r="BB649" s="368" t="n"/>
      <c r="BC649" s="368" t="n"/>
      <c r="BD649" s="368" t="n"/>
      <c r="BE649" s="368" t="n"/>
      <c r="BF649" s="368" t="n"/>
      <c r="BG649" s="368" t="n"/>
      <c r="BH649" s="368" t="n"/>
      <c r="BI649" s="368" t="n"/>
      <c r="BJ649" s="368" t="n"/>
      <c r="BK649" s="368" t="n"/>
      <c r="BL649" s="368" t="n"/>
      <c r="BM649" s="368" t="n"/>
      <c r="BN649" s="368" t="n"/>
      <c r="BO649" s="368" t="n"/>
      <c r="BP649" s="368" t="n"/>
      <c r="BQ649" s="320" t="n"/>
      <c r="BR649" s="368" t="n"/>
      <c r="BS649" s="368" t="n"/>
      <c r="BT649" s="368" t="n"/>
      <c r="BU649" s="368" t="n"/>
      <c r="BV649" s="368" t="n"/>
      <c r="BW649" s="368" t="n"/>
      <c r="BX649" s="368" t="n"/>
      <c r="BY649" s="368" t="n"/>
      <c r="BZ649" s="368" t="n"/>
      <c r="CA649" s="368" t="n"/>
      <c r="CB649" s="368" t="n"/>
      <c r="CC649" s="368" t="n"/>
      <c r="CD649" s="368" t="n"/>
      <c r="CE649" s="368" t="n"/>
      <c r="CF649" s="368" t="n"/>
      <c r="CG649" s="368" t="n"/>
      <c r="CH649" s="368" t="n"/>
      <c r="CI649" s="368" t="n"/>
      <c r="CJ649" s="368" t="n"/>
      <c r="CK649" s="368" t="n"/>
      <c r="CL649" s="368" t="n"/>
      <c r="CM649" s="368" t="n"/>
      <c r="CN649" s="368" t="n"/>
      <c r="CO649" s="368" t="n"/>
      <c r="CP649" s="368" t="n"/>
      <c r="CQ649" s="368" t="n"/>
      <c r="CR649" s="368" t="n"/>
      <c r="CS649" s="368" t="n"/>
      <c r="CT649" s="368" t="n"/>
      <c r="CU649" s="368" t="n"/>
      <c r="CV649" s="368" t="n"/>
      <c r="CW649" s="368" t="n"/>
      <c r="CX649" s="368" t="n"/>
      <c r="CY649" s="368" t="n"/>
      <c r="CZ649" s="368" t="n"/>
      <c r="DA649" s="368" t="n"/>
      <c r="DB649" s="368" t="n"/>
      <c r="DC649" s="368" t="n"/>
      <c r="DD649" s="368" t="n"/>
    </row>
    <row r="650">
      <c r="A650" s="368" t="n"/>
      <c r="B650" s="368" t="n"/>
      <c r="C650" s="368" t="n"/>
      <c r="D650" s="368" t="n"/>
      <c r="E650" s="368" t="n"/>
      <c r="F650" s="368" t="n"/>
      <c r="G650" s="318" t="n"/>
      <c r="H650" s="368" t="n"/>
      <c r="I650" s="368" t="n"/>
      <c r="J650" s="368" t="n"/>
      <c r="K650" s="368" t="n"/>
      <c r="L650" s="368" t="n"/>
      <c r="M650" s="368" t="n"/>
      <c r="N650" s="368" t="n"/>
      <c r="O650" s="368" t="n"/>
      <c r="P650" s="368" t="n"/>
      <c r="Q650" s="368" t="n"/>
      <c r="R650" s="368" t="n"/>
      <c r="S650" s="368" t="n"/>
      <c r="T650" s="368" t="n"/>
      <c r="U650" s="368" t="n"/>
      <c r="V650" s="368" t="n"/>
      <c r="W650" s="368" t="n"/>
      <c r="X650" s="368" t="n"/>
      <c r="Y650" s="368" t="n"/>
      <c r="Z650" s="368" t="n"/>
      <c r="AA650" s="368" t="n"/>
      <c r="AB650" s="368" t="n"/>
      <c r="AC650" s="368" t="n"/>
      <c r="AD650" s="368" t="n"/>
      <c r="AE650" s="368" t="n"/>
      <c r="AF650" s="368" t="n"/>
      <c r="AG650" s="368" t="n"/>
      <c r="AH650" s="368" t="n"/>
      <c r="AI650" s="368" t="n"/>
      <c r="AJ650" s="368" t="n"/>
      <c r="AK650" s="368" t="n"/>
      <c r="AL650" s="368" t="n"/>
      <c r="AM650" s="368" t="n"/>
      <c r="AN650" s="368" t="n"/>
      <c r="AO650" s="368" t="n"/>
      <c r="AP650" s="319" t="n"/>
      <c r="AQ650" s="368" t="n"/>
      <c r="AR650" s="368" t="n"/>
      <c r="AS650" s="368" t="n"/>
      <c r="AT650" s="368" t="n"/>
      <c r="AU650" s="368" t="n"/>
      <c r="AV650" s="368" t="n"/>
      <c r="AW650" s="368" t="n"/>
      <c r="AX650" s="368" t="n"/>
      <c r="AY650" s="368" t="n"/>
      <c r="AZ650" s="368" t="n"/>
      <c r="BA650" s="368" t="n"/>
      <c r="BB650" s="368" t="n"/>
      <c r="BC650" s="368" t="n"/>
      <c r="BD650" s="368" t="n"/>
      <c r="BE650" s="368" t="n"/>
      <c r="BF650" s="368" t="n"/>
      <c r="BG650" s="368" t="n"/>
      <c r="BH650" s="368" t="n"/>
      <c r="BI650" s="368" t="n"/>
      <c r="BJ650" s="368" t="n"/>
      <c r="BK650" s="368" t="n"/>
      <c r="BL650" s="368" t="n"/>
      <c r="BM650" s="368" t="n"/>
      <c r="BN650" s="368" t="n"/>
      <c r="BO650" s="368" t="n"/>
      <c r="BP650" s="368" t="n"/>
      <c r="BQ650" s="320" t="n"/>
      <c r="BR650" s="368" t="n"/>
      <c r="BS650" s="368" t="n"/>
      <c r="BT650" s="368" t="n"/>
      <c r="BU650" s="368" t="n"/>
      <c r="BV650" s="368" t="n"/>
      <c r="BW650" s="368" t="n"/>
      <c r="BX650" s="368" t="n"/>
      <c r="BY650" s="368" t="n"/>
      <c r="BZ650" s="368" t="n"/>
      <c r="CA650" s="368" t="n"/>
      <c r="CB650" s="368" t="n"/>
      <c r="CC650" s="368" t="n"/>
      <c r="CD650" s="368" t="n"/>
      <c r="CE650" s="368" t="n"/>
      <c r="CF650" s="368" t="n"/>
      <c r="CG650" s="368" t="n"/>
      <c r="CH650" s="368" t="n"/>
      <c r="CI650" s="368" t="n"/>
      <c r="CJ650" s="368" t="n"/>
      <c r="CK650" s="368" t="n"/>
      <c r="CL650" s="368" t="n"/>
      <c r="CM650" s="368" t="n"/>
      <c r="CN650" s="368" t="n"/>
      <c r="CO650" s="368" t="n"/>
      <c r="CP650" s="368" t="n"/>
      <c r="CQ650" s="368" t="n"/>
      <c r="CR650" s="368" t="n"/>
      <c r="CS650" s="368" t="n"/>
      <c r="CT650" s="368" t="n"/>
      <c r="CU650" s="368" t="n"/>
      <c r="CV650" s="368" t="n"/>
      <c r="CW650" s="368" t="n"/>
      <c r="CX650" s="368" t="n"/>
      <c r="CY650" s="368" t="n"/>
      <c r="CZ650" s="368" t="n"/>
      <c r="DA650" s="368" t="n"/>
      <c r="DB650" s="368" t="n"/>
      <c r="DC650" s="368" t="n"/>
      <c r="DD650" s="368" t="n"/>
    </row>
    <row r="651">
      <c r="A651" s="368" t="n"/>
      <c r="B651" s="368" t="n"/>
      <c r="C651" s="368" t="n"/>
      <c r="D651" s="368" t="n"/>
      <c r="E651" s="368" t="n"/>
      <c r="F651" s="368" t="n"/>
      <c r="G651" s="318" t="n"/>
      <c r="H651" s="368" t="n"/>
      <c r="I651" s="368" t="n"/>
      <c r="J651" s="368" t="n"/>
      <c r="K651" s="368" t="n"/>
      <c r="L651" s="368" t="n"/>
      <c r="M651" s="368" t="n"/>
      <c r="N651" s="368" t="n"/>
      <c r="O651" s="368" t="n"/>
      <c r="P651" s="368" t="n"/>
      <c r="Q651" s="368" t="n"/>
      <c r="R651" s="368" t="n"/>
      <c r="S651" s="368" t="n"/>
      <c r="T651" s="368" t="n"/>
      <c r="U651" s="368" t="n"/>
      <c r="V651" s="368" t="n"/>
      <c r="W651" s="368" t="n"/>
      <c r="X651" s="368" t="n"/>
      <c r="Y651" s="368" t="n"/>
      <c r="Z651" s="368" t="n"/>
      <c r="AA651" s="368" t="n"/>
      <c r="AB651" s="368" t="n"/>
      <c r="AC651" s="368" t="n"/>
      <c r="AD651" s="368" t="n"/>
      <c r="AE651" s="368" t="n"/>
      <c r="AF651" s="368" t="n"/>
      <c r="AG651" s="368" t="n"/>
      <c r="AH651" s="368" t="n"/>
      <c r="AI651" s="368" t="n"/>
      <c r="AJ651" s="368" t="n"/>
      <c r="AK651" s="368" t="n"/>
      <c r="AL651" s="368" t="n"/>
      <c r="AM651" s="368" t="n"/>
      <c r="AN651" s="368" t="n"/>
      <c r="AO651" s="368" t="n"/>
      <c r="AP651" s="319" t="n"/>
      <c r="AQ651" s="368" t="n"/>
      <c r="AR651" s="368" t="n"/>
      <c r="AS651" s="368" t="n"/>
      <c r="AT651" s="368" t="n"/>
      <c r="AU651" s="368" t="n"/>
      <c r="AV651" s="368" t="n"/>
      <c r="AW651" s="368" t="n"/>
      <c r="AX651" s="368" t="n"/>
      <c r="AY651" s="368" t="n"/>
      <c r="AZ651" s="368" t="n"/>
      <c r="BA651" s="368" t="n"/>
      <c r="BB651" s="368" t="n"/>
      <c r="BC651" s="368" t="n"/>
      <c r="BD651" s="368" t="n"/>
      <c r="BE651" s="368" t="n"/>
      <c r="BF651" s="368" t="n"/>
      <c r="BG651" s="368" t="n"/>
      <c r="BH651" s="368" t="n"/>
      <c r="BI651" s="368" t="n"/>
      <c r="BJ651" s="368" t="n"/>
      <c r="BK651" s="368" t="n"/>
      <c r="BL651" s="368" t="n"/>
      <c r="BM651" s="368" t="n"/>
      <c r="BN651" s="368" t="n"/>
      <c r="BO651" s="368" t="n"/>
      <c r="BP651" s="368" t="n"/>
      <c r="BQ651" s="320" t="n"/>
      <c r="BR651" s="368" t="n"/>
      <c r="BS651" s="368" t="n"/>
      <c r="BT651" s="368" t="n"/>
      <c r="BU651" s="368" t="n"/>
      <c r="BV651" s="368" t="n"/>
      <c r="BW651" s="368" t="n"/>
      <c r="BX651" s="368" t="n"/>
      <c r="BY651" s="368" t="n"/>
      <c r="BZ651" s="368" t="n"/>
      <c r="CA651" s="368" t="n"/>
      <c r="CB651" s="368" t="n"/>
      <c r="CC651" s="368" t="n"/>
      <c r="CD651" s="368" t="n"/>
      <c r="CE651" s="368" t="n"/>
      <c r="CF651" s="368" t="n"/>
      <c r="CG651" s="368" t="n"/>
      <c r="CH651" s="368" t="n"/>
      <c r="CI651" s="368" t="n"/>
      <c r="CJ651" s="368" t="n"/>
      <c r="CK651" s="368" t="n"/>
      <c r="CL651" s="368" t="n"/>
      <c r="CM651" s="368" t="n"/>
      <c r="CN651" s="368" t="n"/>
      <c r="CO651" s="368" t="n"/>
      <c r="CP651" s="368" t="n"/>
      <c r="CQ651" s="368" t="n"/>
      <c r="CR651" s="368" t="n"/>
      <c r="CS651" s="368" t="n"/>
      <c r="CT651" s="368" t="n"/>
      <c r="CU651" s="368" t="n"/>
      <c r="CV651" s="368" t="n"/>
      <c r="CW651" s="368" t="n"/>
      <c r="CX651" s="368" t="n"/>
      <c r="CY651" s="368" t="n"/>
      <c r="CZ651" s="368" t="n"/>
      <c r="DA651" s="368" t="n"/>
      <c r="DB651" s="368" t="n"/>
      <c r="DC651" s="368" t="n"/>
      <c r="DD651" s="368" t="n"/>
    </row>
    <row r="652">
      <c r="A652" s="368" t="n"/>
      <c r="B652" s="368" t="n"/>
      <c r="C652" s="368" t="n"/>
      <c r="D652" s="368" t="n"/>
      <c r="E652" s="368" t="n"/>
      <c r="F652" s="368" t="n"/>
      <c r="G652" s="318" t="n"/>
      <c r="H652" s="368" t="n"/>
      <c r="I652" s="368" t="n"/>
      <c r="J652" s="368" t="n"/>
      <c r="K652" s="368" t="n"/>
      <c r="L652" s="368" t="n"/>
      <c r="M652" s="368" t="n"/>
      <c r="N652" s="368" t="n"/>
      <c r="O652" s="368" t="n"/>
      <c r="P652" s="368" t="n"/>
      <c r="Q652" s="368" t="n"/>
      <c r="R652" s="368" t="n"/>
      <c r="S652" s="368" t="n"/>
      <c r="T652" s="368" t="n"/>
      <c r="U652" s="368" t="n"/>
      <c r="V652" s="368" t="n"/>
      <c r="W652" s="368" t="n"/>
      <c r="X652" s="368" t="n"/>
      <c r="Y652" s="368" t="n"/>
      <c r="Z652" s="368" t="n"/>
      <c r="AA652" s="368" t="n"/>
      <c r="AB652" s="368" t="n"/>
      <c r="AC652" s="368" t="n"/>
      <c r="AD652" s="368" t="n"/>
      <c r="AE652" s="368" t="n"/>
      <c r="AF652" s="368" t="n"/>
      <c r="AG652" s="368" t="n"/>
      <c r="AH652" s="368" t="n"/>
      <c r="AI652" s="368" t="n"/>
      <c r="AJ652" s="368" t="n"/>
      <c r="AK652" s="368" t="n"/>
      <c r="AL652" s="368" t="n"/>
      <c r="AM652" s="368" t="n"/>
      <c r="AN652" s="368" t="n"/>
      <c r="AO652" s="368" t="n"/>
      <c r="AP652" s="319" t="n"/>
      <c r="AQ652" s="368" t="n"/>
      <c r="AR652" s="368" t="n"/>
      <c r="AS652" s="368" t="n"/>
      <c r="AT652" s="368" t="n"/>
      <c r="AU652" s="368" t="n"/>
      <c r="AV652" s="368" t="n"/>
      <c r="AW652" s="368" t="n"/>
      <c r="AX652" s="368" t="n"/>
      <c r="AY652" s="368" t="n"/>
      <c r="AZ652" s="368" t="n"/>
      <c r="BA652" s="368" t="n"/>
      <c r="BB652" s="368" t="n"/>
      <c r="BC652" s="368" t="n"/>
      <c r="BD652" s="368" t="n"/>
      <c r="BE652" s="368" t="n"/>
      <c r="BF652" s="368" t="n"/>
      <c r="BG652" s="368" t="n"/>
      <c r="BH652" s="368" t="n"/>
      <c r="BI652" s="368" t="n"/>
      <c r="BJ652" s="368" t="n"/>
      <c r="BK652" s="368" t="n"/>
      <c r="BL652" s="368" t="n"/>
      <c r="BM652" s="368" t="n"/>
      <c r="BN652" s="368" t="n"/>
      <c r="BO652" s="368" t="n"/>
      <c r="BP652" s="368" t="n"/>
      <c r="BQ652" s="320" t="n"/>
      <c r="BR652" s="368" t="n"/>
      <c r="BS652" s="368" t="n"/>
      <c r="BT652" s="368" t="n"/>
      <c r="BU652" s="368" t="n"/>
      <c r="BV652" s="368" t="n"/>
      <c r="BW652" s="368" t="n"/>
      <c r="BX652" s="368" t="n"/>
      <c r="BY652" s="368" t="n"/>
      <c r="BZ652" s="368" t="n"/>
      <c r="CA652" s="368" t="n"/>
      <c r="CB652" s="368" t="n"/>
      <c r="CC652" s="368" t="n"/>
      <c r="CD652" s="368" t="n"/>
      <c r="CE652" s="368" t="n"/>
      <c r="CF652" s="368" t="n"/>
      <c r="CG652" s="368" t="n"/>
      <c r="CH652" s="368" t="n"/>
      <c r="CI652" s="368" t="n"/>
      <c r="CJ652" s="368" t="n"/>
      <c r="CK652" s="368" t="n"/>
      <c r="CL652" s="368" t="n"/>
      <c r="CM652" s="368" t="n"/>
      <c r="CN652" s="368" t="n"/>
      <c r="CO652" s="368" t="n"/>
      <c r="CP652" s="368" t="n"/>
      <c r="CQ652" s="368" t="n"/>
      <c r="CR652" s="368" t="n"/>
      <c r="CS652" s="368" t="n"/>
      <c r="CT652" s="368" t="n"/>
      <c r="CU652" s="368" t="n"/>
      <c r="CV652" s="368" t="n"/>
      <c r="CW652" s="368" t="n"/>
      <c r="CX652" s="368" t="n"/>
      <c r="CY652" s="368" t="n"/>
      <c r="CZ652" s="368" t="n"/>
      <c r="DA652" s="368" t="n"/>
      <c r="DB652" s="368" t="n"/>
      <c r="DC652" s="368" t="n"/>
      <c r="DD652" s="368" t="n"/>
    </row>
    <row r="653">
      <c r="A653" s="368" t="n"/>
      <c r="B653" s="368" t="n"/>
      <c r="C653" s="368" t="n"/>
      <c r="D653" s="368" t="n"/>
      <c r="E653" s="368" t="n"/>
      <c r="F653" s="368" t="n"/>
      <c r="G653" s="318" t="n"/>
      <c r="H653" s="368" t="n"/>
      <c r="I653" s="368" t="n"/>
      <c r="J653" s="368" t="n"/>
      <c r="K653" s="368" t="n"/>
      <c r="L653" s="368" t="n"/>
      <c r="M653" s="368" t="n"/>
      <c r="N653" s="368" t="n"/>
      <c r="O653" s="368" t="n"/>
      <c r="P653" s="368" t="n"/>
      <c r="Q653" s="368" t="n"/>
      <c r="R653" s="368" t="n"/>
      <c r="S653" s="368" t="n"/>
      <c r="T653" s="368" t="n"/>
      <c r="U653" s="368" t="n"/>
      <c r="V653" s="368" t="n"/>
      <c r="W653" s="368" t="n"/>
      <c r="X653" s="368" t="n"/>
      <c r="Y653" s="368" t="n"/>
      <c r="Z653" s="368" t="n"/>
      <c r="AA653" s="368" t="n"/>
      <c r="AB653" s="368" t="n"/>
      <c r="AC653" s="368" t="n"/>
      <c r="AD653" s="368" t="n"/>
      <c r="AE653" s="368" t="n"/>
      <c r="AF653" s="368" t="n"/>
      <c r="AG653" s="368" t="n"/>
      <c r="AH653" s="368" t="n"/>
      <c r="AI653" s="368" t="n"/>
      <c r="AJ653" s="368" t="n"/>
      <c r="AK653" s="368" t="n"/>
      <c r="AL653" s="368" t="n"/>
      <c r="AM653" s="368" t="n"/>
      <c r="AN653" s="368" t="n"/>
      <c r="AO653" s="368" t="n"/>
      <c r="AP653" s="319" t="n"/>
      <c r="AQ653" s="368" t="n"/>
      <c r="AR653" s="368" t="n"/>
      <c r="AS653" s="368" t="n"/>
      <c r="AT653" s="368" t="n"/>
      <c r="AU653" s="368" t="n"/>
      <c r="AV653" s="368" t="n"/>
      <c r="AW653" s="368" t="n"/>
      <c r="AX653" s="368" t="n"/>
      <c r="AY653" s="368" t="n"/>
      <c r="AZ653" s="368" t="n"/>
      <c r="BA653" s="368" t="n"/>
      <c r="BB653" s="368" t="n"/>
      <c r="BC653" s="368" t="n"/>
      <c r="BD653" s="368" t="n"/>
      <c r="BE653" s="368" t="n"/>
      <c r="BF653" s="368" t="n"/>
      <c r="BG653" s="368" t="n"/>
      <c r="BH653" s="368" t="n"/>
      <c r="BI653" s="368" t="n"/>
      <c r="BJ653" s="368" t="n"/>
      <c r="BK653" s="368" t="n"/>
      <c r="BL653" s="368" t="n"/>
      <c r="BM653" s="368" t="n"/>
      <c r="BN653" s="368" t="n"/>
      <c r="BO653" s="368" t="n"/>
      <c r="BP653" s="368" t="n"/>
      <c r="BQ653" s="320" t="n"/>
      <c r="BR653" s="368" t="n"/>
      <c r="BS653" s="368" t="n"/>
      <c r="BT653" s="368" t="n"/>
      <c r="BU653" s="368" t="n"/>
      <c r="BV653" s="368" t="n"/>
      <c r="BW653" s="368" t="n"/>
      <c r="BX653" s="368" t="n"/>
      <c r="BY653" s="368" t="n"/>
      <c r="BZ653" s="368" t="n"/>
      <c r="CA653" s="368" t="n"/>
      <c r="CB653" s="368" t="n"/>
      <c r="CC653" s="368" t="n"/>
      <c r="CD653" s="368" t="n"/>
      <c r="CE653" s="368" t="n"/>
      <c r="CF653" s="368" t="n"/>
      <c r="CG653" s="368" t="n"/>
      <c r="CH653" s="368" t="n"/>
      <c r="CI653" s="368" t="n"/>
      <c r="CJ653" s="368" t="n"/>
      <c r="CK653" s="368" t="n"/>
      <c r="CL653" s="368" t="n"/>
      <c r="CM653" s="368" t="n"/>
      <c r="CN653" s="368" t="n"/>
      <c r="CO653" s="368" t="n"/>
      <c r="CP653" s="368" t="n"/>
      <c r="CQ653" s="368" t="n"/>
      <c r="CR653" s="368" t="n"/>
      <c r="CS653" s="368" t="n"/>
      <c r="CT653" s="368" t="n"/>
      <c r="CU653" s="368" t="n"/>
      <c r="CV653" s="368" t="n"/>
      <c r="CW653" s="368" t="n"/>
      <c r="CX653" s="368" t="n"/>
      <c r="CY653" s="368" t="n"/>
      <c r="CZ653" s="368" t="n"/>
      <c r="DA653" s="368" t="n"/>
      <c r="DB653" s="368" t="n"/>
      <c r="DC653" s="368" t="n"/>
      <c r="DD653" s="368" t="n"/>
    </row>
    <row r="654">
      <c r="A654" s="368" t="n"/>
      <c r="B654" s="368" t="n"/>
      <c r="C654" s="368" t="n"/>
      <c r="D654" s="368" t="n"/>
      <c r="E654" s="368" t="n"/>
      <c r="F654" s="368" t="n"/>
      <c r="G654" s="318" t="n"/>
      <c r="H654" s="368" t="n"/>
      <c r="I654" s="368" t="n"/>
      <c r="J654" s="368" t="n"/>
      <c r="K654" s="368" t="n"/>
      <c r="L654" s="368" t="n"/>
      <c r="M654" s="368" t="n"/>
      <c r="N654" s="368" t="n"/>
      <c r="O654" s="368" t="n"/>
      <c r="P654" s="368" t="n"/>
      <c r="Q654" s="368" t="n"/>
      <c r="R654" s="368" t="n"/>
      <c r="S654" s="368" t="n"/>
      <c r="T654" s="368" t="n"/>
      <c r="U654" s="368" t="n"/>
      <c r="V654" s="368" t="n"/>
      <c r="W654" s="368" t="n"/>
      <c r="X654" s="368" t="n"/>
      <c r="Y654" s="368" t="n"/>
      <c r="Z654" s="368" t="n"/>
      <c r="AA654" s="368" t="n"/>
      <c r="AB654" s="368" t="n"/>
      <c r="AC654" s="368" t="n"/>
      <c r="AD654" s="368" t="n"/>
      <c r="AE654" s="368" t="n"/>
      <c r="AF654" s="368" t="n"/>
      <c r="AG654" s="368" t="n"/>
      <c r="AH654" s="368" t="n"/>
      <c r="AI654" s="368" t="n"/>
      <c r="AJ654" s="368" t="n"/>
      <c r="AK654" s="368" t="n"/>
      <c r="AL654" s="368" t="n"/>
      <c r="AM654" s="368" t="n"/>
      <c r="AN654" s="368" t="n"/>
      <c r="AO654" s="368" t="n"/>
      <c r="AP654" s="319" t="n"/>
      <c r="AQ654" s="368" t="n"/>
      <c r="AR654" s="368" t="n"/>
      <c r="AS654" s="368" t="n"/>
      <c r="AT654" s="368" t="n"/>
      <c r="AU654" s="368" t="n"/>
      <c r="AV654" s="368" t="n"/>
      <c r="AW654" s="368" t="n"/>
      <c r="AX654" s="368" t="n"/>
      <c r="AY654" s="368" t="n"/>
      <c r="AZ654" s="368" t="n"/>
      <c r="BA654" s="368" t="n"/>
      <c r="BB654" s="368" t="n"/>
      <c r="BC654" s="368" t="n"/>
      <c r="BD654" s="368" t="n"/>
      <c r="BE654" s="368" t="n"/>
      <c r="BF654" s="368" t="n"/>
      <c r="BG654" s="368" t="n"/>
      <c r="BH654" s="368" t="n"/>
      <c r="BI654" s="368" t="n"/>
      <c r="BJ654" s="368" t="n"/>
      <c r="BK654" s="368" t="n"/>
      <c r="BL654" s="368" t="n"/>
      <c r="BM654" s="368" t="n"/>
      <c r="BN654" s="368" t="n"/>
      <c r="BO654" s="368" t="n"/>
      <c r="BP654" s="368" t="n"/>
      <c r="BQ654" s="320" t="n"/>
      <c r="BR654" s="368" t="n"/>
      <c r="BS654" s="368" t="n"/>
      <c r="BT654" s="368" t="n"/>
      <c r="BU654" s="368" t="n"/>
      <c r="BV654" s="368" t="n"/>
      <c r="BW654" s="368" t="n"/>
      <c r="BX654" s="368" t="n"/>
      <c r="BY654" s="368" t="n"/>
      <c r="BZ654" s="368" t="n"/>
      <c r="CA654" s="368" t="n"/>
      <c r="CB654" s="368" t="n"/>
      <c r="CC654" s="368" t="n"/>
      <c r="CD654" s="368" t="n"/>
      <c r="CE654" s="368" t="n"/>
      <c r="CF654" s="368" t="n"/>
      <c r="CG654" s="368" t="n"/>
      <c r="CH654" s="368" t="n"/>
      <c r="CI654" s="368" t="n"/>
      <c r="CJ654" s="368" t="n"/>
      <c r="CK654" s="368" t="n"/>
      <c r="CL654" s="368" t="n"/>
      <c r="CM654" s="368" t="n"/>
      <c r="CN654" s="368" t="n"/>
      <c r="CO654" s="368" t="n"/>
      <c r="CP654" s="368" t="n"/>
      <c r="CQ654" s="368" t="n"/>
      <c r="CR654" s="368" t="n"/>
      <c r="CS654" s="368" t="n"/>
      <c r="CT654" s="368" t="n"/>
      <c r="CU654" s="368" t="n"/>
      <c r="CV654" s="368" t="n"/>
      <c r="CW654" s="368" t="n"/>
      <c r="CX654" s="368" t="n"/>
      <c r="CY654" s="368" t="n"/>
      <c r="CZ654" s="368" t="n"/>
      <c r="DA654" s="368" t="n"/>
      <c r="DB654" s="368" t="n"/>
      <c r="DC654" s="368" t="n"/>
      <c r="DD654" s="368" t="n"/>
    </row>
    <row r="655">
      <c r="A655" s="368" t="n"/>
      <c r="B655" s="368" t="n"/>
      <c r="C655" s="368" t="n"/>
      <c r="D655" s="368" t="n"/>
      <c r="E655" s="368" t="n"/>
      <c r="F655" s="368" t="n"/>
      <c r="G655" s="318" t="n"/>
      <c r="H655" s="368" t="n"/>
      <c r="I655" s="368" t="n"/>
      <c r="J655" s="368" t="n"/>
      <c r="K655" s="368" t="n"/>
      <c r="L655" s="368" t="n"/>
      <c r="M655" s="368" t="n"/>
      <c r="N655" s="368" t="n"/>
      <c r="O655" s="368" t="n"/>
      <c r="P655" s="368" t="n"/>
      <c r="Q655" s="368" t="n"/>
      <c r="R655" s="368" t="n"/>
      <c r="S655" s="368" t="n"/>
      <c r="T655" s="368" t="n"/>
      <c r="U655" s="368" t="n"/>
      <c r="V655" s="368" t="n"/>
      <c r="W655" s="368" t="n"/>
      <c r="X655" s="368" t="n"/>
      <c r="Y655" s="368" t="n"/>
      <c r="Z655" s="368" t="n"/>
      <c r="AA655" s="368" t="n"/>
      <c r="AB655" s="368" t="n"/>
      <c r="AC655" s="368" t="n"/>
      <c r="AD655" s="368" t="n"/>
      <c r="AE655" s="368" t="n"/>
      <c r="AF655" s="368" t="n"/>
      <c r="AG655" s="368" t="n"/>
      <c r="AH655" s="368" t="n"/>
      <c r="AI655" s="368" t="n"/>
      <c r="AJ655" s="368" t="n"/>
      <c r="AK655" s="368" t="n"/>
      <c r="AL655" s="368" t="n"/>
      <c r="AM655" s="368" t="n"/>
      <c r="AN655" s="368" t="n"/>
      <c r="AO655" s="368" t="n"/>
      <c r="AP655" s="319" t="n"/>
      <c r="AQ655" s="368" t="n"/>
      <c r="AR655" s="368" t="n"/>
      <c r="AS655" s="368" t="n"/>
      <c r="AT655" s="368" t="n"/>
      <c r="AU655" s="368" t="n"/>
      <c r="AV655" s="368" t="n"/>
      <c r="AW655" s="368" t="n"/>
      <c r="AX655" s="368" t="n"/>
      <c r="AY655" s="368" t="n"/>
      <c r="AZ655" s="368" t="n"/>
      <c r="BA655" s="368" t="n"/>
      <c r="BB655" s="368" t="n"/>
      <c r="BC655" s="368" t="n"/>
      <c r="BD655" s="368" t="n"/>
      <c r="BE655" s="368" t="n"/>
      <c r="BF655" s="368" t="n"/>
      <c r="BG655" s="368" t="n"/>
      <c r="BH655" s="368" t="n"/>
      <c r="BI655" s="368" t="n"/>
      <c r="BJ655" s="368" t="n"/>
      <c r="BK655" s="368" t="n"/>
      <c r="BL655" s="368" t="n"/>
      <c r="BM655" s="368" t="n"/>
      <c r="BN655" s="368" t="n"/>
      <c r="BO655" s="368" t="n"/>
      <c r="BP655" s="368" t="n"/>
      <c r="BQ655" s="320" t="n"/>
      <c r="BR655" s="368" t="n"/>
      <c r="BS655" s="368" t="n"/>
      <c r="BT655" s="368" t="n"/>
      <c r="BU655" s="368" t="n"/>
      <c r="BV655" s="368" t="n"/>
      <c r="BW655" s="368" t="n"/>
      <c r="BX655" s="368" t="n"/>
      <c r="BY655" s="368" t="n"/>
      <c r="BZ655" s="368" t="n"/>
      <c r="CA655" s="368" t="n"/>
      <c r="CB655" s="368" t="n"/>
      <c r="CC655" s="368" t="n"/>
      <c r="CD655" s="368" t="n"/>
      <c r="CE655" s="368" t="n"/>
      <c r="CF655" s="368" t="n"/>
      <c r="CG655" s="368" t="n"/>
      <c r="CH655" s="368" t="n"/>
      <c r="CI655" s="368" t="n"/>
      <c r="CJ655" s="368" t="n"/>
      <c r="CK655" s="368" t="n"/>
      <c r="CL655" s="368" t="n"/>
      <c r="CM655" s="368" t="n"/>
      <c r="CN655" s="368" t="n"/>
      <c r="CO655" s="368" t="n"/>
      <c r="CP655" s="368" t="n"/>
      <c r="CQ655" s="368" t="n"/>
      <c r="CR655" s="368" t="n"/>
      <c r="CS655" s="368" t="n"/>
      <c r="CT655" s="368" t="n"/>
      <c r="CU655" s="368" t="n"/>
      <c r="CV655" s="368" t="n"/>
      <c r="CW655" s="368" t="n"/>
      <c r="CX655" s="368" t="n"/>
      <c r="CY655" s="368" t="n"/>
      <c r="CZ655" s="368" t="n"/>
      <c r="DA655" s="368" t="n"/>
      <c r="DB655" s="368" t="n"/>
      <c r="DC655" s="368" t="n"/>
      <c r="DD655" s="368" t="n"/>
    </row>
    <row r="656">
      <c r="A656" s="368" t="n"/>
      <c r="B656" s="368" t="n"/>
      <c r="C656" s="368" t="n"/>
      <c r="D656" s="368" t="n"/>
      <c r="E656" s="368" t="n"/>
      <c r="F656" s="368" t="n"/>
      <c r="G656" s="318" t="n"/>
      <c r="H656" s="368" t="n"/>
      <c r="I656" s="368" t="n"/>
      <c r="J656" s="368" t="n"/>
      <c r="K656" s="368" t="n"/>
      <c r="L656" s="368" t="n"/>
      <c r="M656" s="368" t="n"/>
      <c r="N656" s="368" t="n"/>
      <c r="O656" s="368" t="n"/>
      <c r="P656" s="368" t="n"/>
      <c r="Q656" s="368" t="n"/>
      <c r="R656" s="368" t="n"/>
      <c r="S656" s="368" t="n"/>
      <c r="T656" s="368" t="n"/>
      <c r="U656" s="368" t="n"/>
      <c r="V656" s="368" t="n"/>
      <c r="W656" s="368" t="n"/>
      <c r="X656" s="368" t="n"/>
      <c r="Y656" s="368" t="n"/>
      <c r="Z656" s="368" t="n"/>
      <c r="AA656" s="368" t="n"/>
      <c r="AB656" s="368" t="n"/>
      <c r="AC656" s="368" t="n"/>
      <c r="AD656" s="368" t="n"/>
      <c r="AE656" s="368" t="n"/>
      <c r="AF656" s="368" t="n"/>
      <c r="AG656" s="368" t="n"/>
      <c r="AH656" s="368" t="n"/>
      <c r="AI656" s="368" t="n"/>
      <c r="AJ656" s="368" t="n"/>
      <c r="AK656" s="368" t="n"/>
      <c r="AL656" s="368" t="n"/>
      <c r="AM656" s="368" t="n"/>
      <c r="AN656" s="368" t="n"/>
      <c r="AO656" s="368" t="n"/>
      <c r="AP656" s="319" t="n"/>
      <c r="AQ656" s="368" t="n"/>
      <c r="AR656" s="368" t="n"/>
      <c r="AS656" s="368" t="n"/>
      <c r="AT656" s="368" t="n"/>
      <c r="AU656" s="368" t="n"/>
      <c r="AV656" s="368" t="n"/>
      <c r="AW656" s="368" t="n"/>
      <c r="AX656" s="368" t="n"/>
      <c r="AY656" s="368" t="n"/>
      <c r="AZ656" s="368" t="n"/>
      <c r="BA656" s="368" t="n"/>
      <c r="BB656" s="368" t="n"/>
      <c r="BC656" s="368" t="n"/>
      <c r="BD656" s="368" t="n"/>
      <c r="BE656" s="368" t="n"/>
      <c r="BF656" s="368" t="n"/>
      <c r="BG656" s="368" t="n"/>
      <c r="BH656" s="368" t="n"/>
      <c r="BI656" s="368" t="n"/>
      <c r="BJ656" s="368" t="n"/>
      <c r="BK656" s="368" t="n"/>
      <c r="BL656" s="368" t="n"/>
      <c r="BM656" s="368" t="n"/>
      <c r="BN656" s="368" t="n"/>
      <c r="BO656" s="368" t="n"/>
      <c r="BP656" s="368" t="n"/>
      <c r="BQ656" s="320" t="n"/>
      <c r="BR656" s="368" t="n"/>
      <c r="BS656" s="368" t="n"/>
      <c r="BT656" s="368" t="n"/>
      <c r="BU656" s="368" t="n"/>
      <c r="BV656" s="368" t="n"/>
      <c r="BW656" s="368" t="n"/>
      <c r="BX656" s="368" t="n"/>
      <c r="BY656" s="368" t="n"/>
      <c r="BZ656" s="368" t="n"/>
      <c r="CA656" s="368" t="n"/>
      <c r="CB656" s="368" t="n"/>
      <c r="CC656" s="368" t="n"/>
      <c r="CD656" s="368" t="n"/>
      <c r="CE656" s="368" t="n"/>
      <c r="CF656" s="368" t="n"/>
      <c r="CG656" s="368" t="n"/>
      <c r="CH656" s="368" t="n"/>
      <c r="CI656" s="368" t="n"/>
      <c r="CJ656" s="368" t="n"/>
      <c r="CK656" s="368" t="n"/>
      <c r="CL656" s="368" t="n"/>
      <c r="CM656" s="368" t="n"/>
      <c r="CN656" s="368" t="n"/>
      <c r="CO656" s="368" t="n"/>
      <c r="CP656" s="368" t="n"/>
      <c r="CQ656" s="368" t="n"/>
      <c r="CR656" s="368" t="n"/>
      <c r="CS656" s="368" t="n"/>
      <c r="CT656" s="368" t="n"/>
      <c r="CU656" s="368" t="n"/>
      <c r="CV656" s="368" t="n"/>
      <c r="CW656" s="368" t="n"/>
      <c r="CX656" s="368" t="n"/>
      <c r="CY656" s="368" t="n"/>
      <c r="CZ656" s="368" t="n"/>
      <c r="DA656" s="368" t="n"/>
      <c r="DB656" s="368" t="n"/>
      <c r="DC656" s="368" t="n"/>
      <c r="DD656" s="368" t="n"/>
    </row>
    <row r="657">
      <c r="A657" s="368" t="n"/>
      <c r="B657" s="368" t="n"/>
      <c r="C657" s="368" t="n"/>
      <c r="D657" s="368" t="n"/>
      <c r="E657" s="368" t="n"/>
      <c r="F657" s="368" t="n"/>
      <c r="G657" s="318" t="n"/>
      <c r="H657" s="368" t="n"/>
      <c r="I657" s="368" t="n"/>
      <c r="J657" s="368" t="n"/>
      <c r="K657" s="368" t="n"/>
      <c r="L657" s="368" t="n"/>
      <c r="M657" s="368" t="n"/>
      <c r="N657" s="368" t="n"/>
      <c r="O657" s="368" t="n"/>
      <c r="P657" s="368" t="n"/>
      <c r="Q657" s="368" t="n"/>
      <c r="R657" s="368" t="n"/>
      <c r="S657" s="368" t="n"/>
      <c r="T657" s="368" t="n"/>
      <c r="U657" s="368" t="n"/>
      <c r="V657" s="368" t="n"/>
      <c r="W657" s="368" t="n"/>
      <c r="X657" s="368" t="n"/>
      <c r="Y657" s="368" t="n"/>
      <c r="Z657" s="368" t="n"/>
      <c r="AA657" s="368" t="n"/>
      <c r="AB657" s="368" t="n"/>
      <c r="AC657" s="368" t="n"/>
      <c r="AD657" s="368" t="n"/>
      <c r="AE657" s="368" t="n"/>
      <c r="AF657" s="368" t="n"/>
      <c r="AG657" s="368" t="n"/>
      <c r="AH657" s="368" t="n"/>
      <c r="AI657" s="368" t="n"/>
      <c r="AJ657" s="368" t="n"/>
      <c r="AK657" s="368" t="n"/>
      <c r="AL657" s="368" t="n"/>
      <c r="AM657" s="368" t="n"/>
      <c r="AN657" s="368" t="n"/>
      <c r="AO657" s="368" t="n"/>
      <c r="AP657" s="319" t="n"/>
      <c r="AQ657" s="368" t="n"/>
      <c r="AR657" s="368" t="n"/>
      <c r="AS657" s="368" t="n"/>
      <c r="AT657" s="368" t="n"/>
      <c r="AU657" s="368" t="n"/>
      <c r="AV657" s="368" t="n"/>
      <c r="AW657" s="368" t="n"/>
      <c r="AX657" s="368" t="n"/>
      <c r="AY657" s="368" t="n"/>
      <c r="AZ657" s="368" t="n"/>
      <c r="BA657" s="368" t="n"/>
      <c r="BB657" s="368" t="n"/>
      <c r="BC657" s="368" t="n"/>
      <c r="BD657" s="368" t="n"/>
      <c r="BE657" s="368" t="n"/>
      <c r="BF657" s="368" t="n"/>
      <c r="BG657" s="368" t="n"/>
      <c r="BH657" s="368" t="n"/>
      <c r="BI657" s="368" t="n"/>
      <c r="BJ657" s="368" t="n"/>
      <c r="BK657" s="368" t="n"/>
      <c r="BL657" s="368" t="n"/>
      <c r="BM657" s="368" t="n"/>
      <c r="BN657" s="368" t="n"/>
      <c r="BO657" s="368" t="n"/>
      <c r="BP657" s="368" t="n"/>
      <c r="BQ657" s="320" t="n"/>
      <c r="BR657" s="368" t="n"/>
      <c r="BS657" s="368" t="n"/>
      <c r="BT657" s="368" t="n"/>
      <c r="BU657" s="368" t="n"/>
      <c r="BV657" s="368" t="n"/>
      <c r="BW657" s="368" t="n"/>
      <c r="BX657" s="368" t="n"/>
      <c r="BY657" s="368" t="n"/>
      <c r="BZ657" s="368" t="n"/>
      <c r="CA657" s="368" t="n"/>
      <c r="CB657" s="368" t="n"/>
      <c r="CC657" s="368" t="n"/>
      <c r="CD657" s="368" t="n"/>
      <c r="CE657" s="368" t="n"/>
      <c r="CF657" s="368" t="n"/>
      <c r="CG657" s="368" t="n"/>
      <c r="CH657" s="368" t="n"/>
      <c r="CI657" s="368" t="n"/>
      <c r="CJ657" s="368" t="n"/>
      <c r="CK657" s="368" t="n"/>
      <c r="CL657" s="368" t="n"/>
      <c r="CM657" s="368" t="n"/>
      <c r="CN657" s="368" t="n"/>
      <c r="CO657" s="368" t="n"/>
      <c r="CP657" s="368" t="n"/>
      <c r="CQ657" s="368" t="n"/>
      <c r="CR657" s="368" t="n"/>
      <c r="CS657" s="368" t="n"/>
      <c r="CT657" s="368" t="n"/>
      <c r="CU657" s="368" t="n"/>
      <c r="CV657" s="368" t="n"/>
      <c r="CW657" s="368" t="n"/>
      <c r="CX657" s="368" t="n"/>
      <c r="CY657" s="368" t="n"/>
      <c r="CZ657" s="368" t="n"/>
      <c r="DA657" s="368" t="n"/>
      <c r="DB657" s="368" t="n"/>
      <c r="DC657" s="368" t="n"/>
      <c r="DD657" s="368" t="n"/>
    </row>
    <row r="658">
      <c r="A658" s="368" t="n"/>
      <c r="B658" s="368" t="n"/>
      <c r="C658" s="368" t="n"/>
      <c r="D658" s="368" t="n"/>
      <c r="E658" s="368" t="n"/>
      <c r="F658" s="368" t="n"/>
      <c r="G658" s="318" t="n"/>
      <c r="H658" s="368" t="n"/>
      <c r="I658" s="368" t="n"/>
      <c r="J658" s="368" t="n"/>
      <c r="K658" s="368" t="n"/>
      <c r="L658" s="368" t="n"/>
      <c r="M658" s="368" t="n"/>
      <c r="N658" s="368" t="n"/>
      <c r="O658" s="368" t="n"/>
      <c r="P658" s="368" t="n"/>
      <c r="Q658" s="368" t="n"/>
      <c r="R658" s="368" t="n"/>
      <c r="S658" s="368" t="n"/>
      <c r="T658" s="368" t="n"/>
      <c r="U658" s="368" t="n"/>
      <c r="V658" s="368" t="n"/>
      <c r="W658" s="368" t="n"/>
      <c r="X658" s="368" t="n"/>
      <c r="Y658" s="368" t="n"/>
      <c r="Z658" s="368" t="n"/>
      <c r="AA658" s="368" t="n"/>
      <c r="AB658" s="368" t="n"/>
      <c r="AC658" s="368" t="n"/>
      <c r="AD658" s="368" t="n"/>
      <c r="AE658" s="368" t="n"/>
      <c r="AF658" s="368" t="n"/>
      <c r="AG658" s="368" t="n"/>
      <c r="AH658" s="368" t="n"/>
      <c r="AI658" s="368" t="n"/>
      <c r="AJ658" s="368" t="n"/>
      <c r="AK658" s="368" t="n"/>
      <c r="AL658" s="368" t="n"/>
      <c r="AM658" s="368" t="n"/>
      <c r="AN658" s="368" t="n"/>
      <c r="AO658" s="368" t="n"/>
      <c r="AP658" s="319" t="n"/>
      <c r="AQ658" s="368" t="n"/>
      <c r="AR658" s="368" t="n"/>
      <c r="AS658" s="368" t="n"/>
      <c r="AT658" s="368" t="n"/>
      <c r="AU658" s="368" t="n"/>
      <c r="AV658" s="368" t="n"/>
      <c r="AW658" s="368" t="n"/>
      <c r="AX658" s="368" t="n"/>
      <c r="AY658" s="368" t="n"/>
      <c r="AZ658" s="368" t="n"/>
      <c r="BA658" s="368" t="n"/>
      <c r="BB658" s="368" t="n"/>
      <c r="BC658" s="368" t="n"/>
      <c r="BD658" s="368" t="n"/>
      <c r="BE658" s="368" t="n"/>
      <c r="BF658" s="368" t="n"/>
      <c r="BG658" s="368" t="n"/>
      <c r="BH658" s="368" t="n"/>
      <c r="BI658" s="368" t="n"/>
      <c r="BJ658" s="368" t="n"/>
      <c r="BK658" s="368" t="n"/>
      <c r="BL658" s="368" t="n"/>
      <c r="BM658" s="368" t="n"/>
      <c r="BN658" s="368" t="n"/>
      <c r="BO658" s="368" t="n"/>
      <c r="BP658" s="368" t="n"/>
      <c r="BQ658" s="320" t="n"/>
      <c r="BR658" s="368" t="n"/>
      <c r="BS658" s="368" t="n"/>
      <c r="BT658" s="368" t="n"/>
      <c r="BU658" s="368" t="n"/>
      <c r="BV658" s="368" t="n"/>
      <c r="BW658" s="368" t="n"/>
      <c r="BX658" s="368" t="n"/>
      <c r="BY658" s="368" t="n"/>
      <c r="BZ658" s="368" t="n"/>
      <c r="CA658" s="368" t="n"/>
      <c r="CB658" s="368" t="n"/>
      <c r="CC658" s="368" t="n"/>
      <c r="CD658" s="368" t="n"/>
      <c r="CE658" s="368" t="n"/>
      <c r="CF658" s="368" t="n"/>
      <c r="CG658" s="368" t="n"/>
      <c r="CH658" s="368" t="n"/>
      <c r="CI658" s="368" t="n"/>
      <c r="CJ658" s="368" t="n"/>
      <c r="CK658" s="368" t="n"/>
      <c r="CL658" s="368" t="n"/>
      <c r="CM658" s="368" t="n"/>
      <c r="CN658" s="368" t="n"/>
      <c r="CO658" s="368" t="n"/>
      <c r="CP658" s="368" t="n"/>
      <c r="CQ658" s="368" t="n"/>
      <c r="CR658" s="368" t="n"/>
      <c r="CS658" s="368" t="n"/>
      <c r="CT658" s="368" t="n"/>
      <c r="CU658" s="368" t="n"/>
      <c r="CV658" s="368" t="n"/>
      <c r="CW658" s="368" t="n"/>
      <c r="CX658" s="368" t="n"/>
      <c r="CY658" s="368" t="n"/>
      <c r="CZ658" s="368" t="n"/>
      <c r="DA658" s="368" t="n"/>
      <c r="DB658" s="368" t="n"/>
      <c r="DC658" s="368" t="n"/>
      <c r="DD658" s="368" t="n"/>
    </row>
    <row r="659">
      <c r="A659" s="368" t="n"/>
      <c r="B659" s="368" t="n"/>
      <c r="C659" s="368" t="n"/>
      <c r="D659" s="368" t="n"/>
      <c r="E659" s="368" t="n"/>
      <c r="F659" s="368" t="n"/>
      <c r="G659" s="318" t="n"/>
      <c r="H659" s="368" t="n"/>
      <c r="I659" s="368" t="n"/>
      <c r="J659" s="368" t="n"/>
      <c r="K659" s="368" t="n"/>
      <c r="L659" s="368" t="n"/>
      <c r="M659" s="368" t="n"/>
      <c r="N659" s="368" t="n"/>
      <c r="O659" s="368" t="n"/>
      <c r="P659" s="368" t="n"/>
      <c r="Q659" s="368" t="n"/>
      <c r="R659" s="368" t="n"/>
      <c r="S659" s="368" t="n"/>
      <c r="T659" s="368" t="n"/>
      <c r="U659" s="368" t="n"/>
      <c r="V659" s="368" t="n"/>
      <c r="W659" s="368" t="n"/>
      <c r="X659" s="368" t="n"/>
      <c r="Y659" s="368" t="n"/>
      <c r="Z659" s="368" t="n"/>
      <c r="AA659" s="368" t="n"/>
      <c r="AB659" s="368" t="n"/>
      <c r="AC659" s="368" t="n"/>
      <c r="AD659" s="368" t="n"/>
      <c r="AE659" s="368" t="n"/>
      <c r="AF659" s="368" t="n"/>
      <c r="AG659" s="368" t="n"/>
      <c r="AH659" s="368" t="n"/>
      <c r="AI659" s="368" t="n"/>
      <c r="AJ659" s="368" t="n"/>
      <c r="AK659" s="368" t="n"/>
      <c r="AL659" s="368" t="n"/>
      <c r="AM659" s="368" t="n"/>
      <c r="AN659" s="368" t="n"/>
      <c r="AO659" s="368" t="n"/>
      <c r="AP659" s="319" t="n"/>
      <c r="AQ659" s="368" t="n"/>
      <c r="AR659" s="368" t="n"/>
      <c r="AS659" s="368" t="n"/>
      <c r="AT659" s="368" t="n"/>
      <c r="AU659" s="368" t="n"/>
      <c r="AV659" s="368" t="n"/>
      <c r="AW659" s="368" t="n"/>
      <c r="AX659" s="368" t="n"/>
      <c r="AY659" s="368" t="n"/>
      <c r="AZ659" s="368" t="n"/>
      <c r="BA659" s="368" t="n"/>
      <c r="BB659" s="368" t="n"/>
      <c r="BC659" s="368" t="n"/>
      <c r="BD659" s="368" t="n"/>
      <c r="BE659" s="368" t="n"/>
      <c r="BF659" s="368" t="n"/>
      <c r="BG659" s="368" t="n"/>
      <c r="BH659" s="368" t="n"/>
      <c r="BI659" s="368" t="n"/>
      <c r="BJ659" s="368" t="n"/>
      <c r="BK659" s="368" t="n"/>
      <c r="BL659" s="368" t="n"/>
      <c r="BM659" s="368" t="n"/>
      <c r="BN659" s="368" t="n"/>
      <c r="BO659" s="368" t="n"/>
      <c r="BP659" s="368" t="n"/>
      <c r="BQ659" s="320" t="n"/>
      <c r="BR659" s="368" t="n"/>
      <c r="BS659" s="368" t="n"/>
      <c r="BT659" s="368" t="n"/>
      <c r="BU659" s="368" t="n"/>
      <c r="BV659" s="368" t="n"/>
      <c r="BW659" s="368" t="n"/>
      <c r="BX659" s="368" t="n"/>
      <c r="BY659" s="368" t="n"/>
      <c r="BZ659" s="368" t="n"/>
      <c r="CA659" s="368" t="n"/>
      <c r="CB659" s="368" t="n"/>
      <c r="CC659" s="368" t="n"/>
      <c r="CD659" s="368" t="n"/>
      <c r="CE659" s="368" t="n"/>
      <c r="CF659" s="368" t="n"/>
      <c r="CG659" s="368" t="n"/>
      <c r="CH659" s="368" t="n"/>
      <c r="CI659" s="368" t="n"/>
      <c r="CJ659" s="368" t="n"/>
      <c r="CK659" s="368" t="n"/>
      <c r="CL659" s="368" t="n"/>
      <c r="CM659" s="368" t="n"/>
      <c r="CN659" s="368" t="n"/>
      <c r="CO659" s="368" t="n"/>
      <c r="CP659" s="368" t="n"/>
      <c r="CQ659" s="368" t="n"/>
      <c r="CR659" s="368" t="n"/>
      <c r="CS659" s="368" t="n"/>
      <c r="CT659" s="368" t="n"/>
      <c r="CU659" s="368" t="n"/>
      <c r="CV659" s="368" t="n"/>
      <c r="CW659" s="368" t="n"/>
      <c r="CX659" s="368" t="n"/>
      <c r="CY659" s="368" t="n"/>
      <c r="CZ659" s="368" t="n"/>
      <c r="DA659" s="368" t="n"/>
      <c r="DB659" s="368" t="n"/>
      <c r="DC659" s="368" t="n"/>
      <c r="DD659" s="368" t="n"/>
    </row>
    <row r="660">
      <c r="A660" s="368" t="n"/>
      <c r="B660" s="368" t="n"/>
      <c r="C660" s="368" t="n"/>
      <c r="D660" s="368" t="n"/>
      <c r="E660" s="368" t="n"/>
      <c r="F660" s="368" t="n"/>
      <c r="G660" s="318" t="n"/>
      <c r="H660" s="368" t="n"/>
      <c r="I660" s="368" t="n"/>
      <c r="J660" s="368" t="n"/>
      <c r="K660" s="368" t="n"/>
      <c r="L660" s="368" t="n"/>
      <c r="M660" s="368" t="n"/>
      <c r="N660" s="368" t="n"/>
      <c r="O660" s="368" t="n"/>
      <c r="P660" s="368" t="n"/>
      <c r="Q660" s="368" t="n"/>
      <c r="R660" s="368" t="n"/>
      <c r="S660" s="368" t="n"/>
      <c r="T660" s="368" t="n"/>
      <c r="U660" s="368" t="n"/>
      <c r="V660" s="368" t="n"/>
      <c r="W660" s="368" t="n"/>
      <c r="X660" s="368" t="n"/>
      <c r="Y660" s="368" t="n"/>
      <c r="Z660" s="368" t="n"/>
      <c r="AA660" s="368" t="n"/>
      <c r="AB660" s="368" t="n"/>
      <c r="AC660" s="368" t="n"/>
      <c r="AD660" s="368" t="n"/>
      <c r="AE660" s="368" t="n"/>
      <c r="AF660" s="368" t="n"/>
      <c r="AG660" s="368" t="n"/>
      <c r="AH660" s="368" t="n"/>
      <c r="AI660" s="368" t="n"/>
      <c r="AJ660" s="368" t="n"/>
      <c r="AK660" s="368" t="n"/>
      <c r="AL660" s="368" t="n"/>
      <c r="AM660" s="368" t="n"/>
      <c r="AN660" s="368" t="n"/>
      <c r="AO660" s="368" t="n"/>
      <c r="AP660" s="319" t="n"/>
      <c r="AQ660" s="368" t="n"/>
      <c r="AR660" s="368" t="n"/>
      <c r="AS660" s="368" t="n"/>
      <c r="AT660" s="368" t="n"/>
      <c r="AU660" s="368" t="n"/>
      <c r="AV660" s="368" t="n"/>
      <c r="AW660" s="368" t="n"/>
      <c r="AX660" s="368" t="n"/>
      <c r="AY660" s="368" t="n"/>
      <c r="AZ660" s="368" t="n"/>
      <c r="BA660" s="368" t="n"/>
      <c r="BB660" s="368" t="n"/>
      <c r="BC660" s="368" t="n"/>
      <c r="BD660" s="368" t="n"/>
      <c r="BE660" s="368" t="n"/>
      <c r="BF660" s="368" t="n"/>
      <c r="BG660" s="368" t="n"/>
      <c r="BH660" s="368" t="n"/>
      <c r="BI660" s="368" t="n"/>
      <c r="BJ660" s="368" t="n"/>
      <c r="BK660" s="368" t="n"/>
      <c r="BL660" s="368" t="n"/>
      <c r="BM660" s="368" t="n"/>
      <c r="BN660" s="368" t="n"/>
      <c r="BO660" s="368" t="n"/>
      <c r="BP660" s="368" t="n"/>
      <c r="BQ660" s="320" t="n"/>
      <c r="BR660" s="368" t="n"/>
      <c r="BS660" s="368" t="n"/>
      <c r="BT660" s="368" t="n"/>
      <c r="BU660" s="368" t="n"/>
      <c r="BV660" s="368" t="n"/>
      <c r="BW660" s="368" t="n"/>
      <c r="BX660" s="368" t="n"/>
      <c r="BY660" s="368" t="n"/>
      <c r="BZ660" s="368" t="n"/>
      <c r="CA660" s="368" t="n"/>
      <c r="CB660" s="368" t="n"/>
      <c r="CC660" s="368" t="n"/>
      <c r="CD660" s="368" t="n"/>
      <c r="CE660" s="368" t="n"/>
      <c r="CF660" s="368" t="n"/>
      <c r="CG660" s="368" t="n"/>
      <c r="CH660" s="368" t="n"/>
      <c r="CI660" s="368" t="n"/>
      <c r="CJ660" s="368" t="n"/>
      <c r="CK660" s="368" t="n"/>
      <c r="CL660" s="368" t="n"/>
      <c r="CM660" s="368" t="n"/>
      <c r="CN660" s="368" t="n"/>
      <c r="CO660" s="368" t="n"/>
      <c r="CP660" s="368" t="n"/>
      <c r="CQ660" s="368" t="n"/>
      <c r="CR660" s="368" t="n"/>
      <c r="CS660" s="368" t="n"/>
      <c r="CT660" s="368" t="n"/>
      <c r="CU660" s="368" t="n"/>
      <c r="CV660" s="368" t="n"/>
      <c r="CW660" s="368" t="n"/>
      <c r="CX660" s="368" t="n"/>
      <c r="CY660" s="368" t="n"/>
      <c r="CZ660" s="368" t="n"/>
      <c r="DA660" s="368" t="n"/>
      <c r="DB660" s="368" t="n"/>
      <c r="DC660" s="368" t="n"/>
      <c r="DD660" s="368" t="n"/>
    </row>
    <row r="661">
      <c r="A661" s="368" t="n"/>
      <c r="B661" s="368" t="n"/>
      <c r="C661" s="368" t="n"/>
      <c r="D661" s="368" t="n"/>
      <c r="E661" s="368" t="n"/>
      <c r="F661" s="368" t="n"/>
      <c r="G661" s="318" t="n"/>
      <c r="H661" s="368" t="n"/>
      <c r="I661" s="368" t="n"/>
      <c r="J661" s="368" t="n"/>
      <c r="K661" s="368" t="n"/>
      <c r="L661" s="368" t="n"/>
      <c r="M661" s="368" t="n"/>
      <c r="N661" s="368" t="n"/>
      <c r="O661" s="368" t="n"/>
      <c r="P661" s="368" t="n"/>
      <c r="Q661" s="368" t="n"/>
      <c r="R661" s="368" t="n"/>
      <c r="S661" s="368" t="n"/>
      <c r="T661" s="368" t="n"/>
      <c r="U661" s="368" t="n"/>
      <c r="V661" s="368" t="n"/>
      <c r="W661" s="368" t="n"/>
      <c r="X661" s="368" t="n"/>
      <c r="Y661" s="368" t="n"/>
      <c r="Z661" s="368" t="n"/>
      <c r="AA661" s="368" t="n"/>
      <c r="AB661" s="368" t="n"/>
      <c r="AC661" s="368" t="n"/>
      <c r="AD661" s="368" t="n"/>
      <c r="AE661" s="368" t="n"/>
      <c r="AF661" s="368" t="n"/>
      <c r="AG661" s="368" t="n"/>
      <c r="AH661" s="368" t="n"/>
      <c r="AI661" s="368" t="n"/>
      <c r="AJ661" s="368" t="n"/>
      <c r="AK661" s="368" t="n"/>
      <c r="AL661" s="368" t="n"/>
      <c r="AM661" s="368" t="n"/>
      <c r="AN661" s="368" t="n"/>
      <c r="AO661" s="368" t="n"/>
      <c r="AP661" s="319" t="n"/>
      <c r="AQ661" s="368" t="n"/>
      <c r="AR661" s="368" t="n"/>
      <c r="AS661" s="368" t="n"/>
      <c r="AT661" s="368" t="n"/>
      <c r="AU661" s="368" t="n"/>
      <c r="AV661" s="368" t="n"/>
      <c r="AW661" s="368" t="n"/>
      <c r="AX661" s="368" t="n"/>
      <c r="AY661" s="368" t="n"/>
      <c r="AZ661" s="368" t="n"/>
      <c r="BA661" s="368" t="n"/>
      <c r="BB661" s="368" t="n"/>
      <c r="BC661" s="368" t="n"/>
      <c r="BD661" s="368" t="n"/>
      <c r="BE661" s="368" t="n"/>
      <c r="BF661" s="368" t="n"/>
      <c r="BG661" s="368" t="n"/>
      <c r="BH661" s="368" t="n"/>
      <c r="BI661" s="368" t="n"/>
      <c r="BJ661" s="368" t="n"/>
      <c r="BK661" s="368" t="n"/>
      <c r="BL661" s="368" t="n"/>
      <c r="BM661" s="368" t="n"/>
      <c r="BN661" s="368" t="n"/>
      <c r="BO661" s="368" t="n"/>
      <c r="BP661" s="368" t="n"/>
      <c r="BQ661" s="320" t="n"/>
      <c r="BR661" s="368" t="n"/>
      <c r="BS661" s="368" t="n"/>
      <c r="BT661" s="368" t="n"/>
      <c r="BU661" s="368" t="n"/>
      <c r="BV661" s="368" t="n"/>
      <c r="BW661" s="368" t="n"/>
      <c r="BX661" s="368" t="n"/>
      <c r="BY661" s="368" t="n"/>
      <c r="BZ661" s="368" t="n"/>
      <c r="CA661" s="368" t="n"/>
      <c r="CB661" s="368" t="n"/>
      <c r="CC661" s="368" t="n"/>
      <c r="CD661" s="368" t="n"/>
      <c r="CE661" s="368" t="n"/>
      <c r="CF661" s="368" t="n"/>
      <c r="CG661" s="368" t="n"/>
      <c r="CH661" s="368" t="n"/>
      <c r="CI661" s="368" t="n"/>
      <c r="CJ661" s="368" t="n"/>
      <c r="CK661" s="368" t="n"/>
      <c r="CL661" s="368" t="n"/>
      <c r="CM661" s="368" t="n"/>
      <c r="CN661" s="368" t="n"/>
      <c r="CO661" s="368" t="n"/>
      <c r="CP661" s="368" t="n"/>
      <c r="CQ661" s="368" t="n"/>
      <c r="CR661" s="368" t="n"/>
      <c r="CS661" s="368" t="n"/>
      <c r="CT661" s="368" t="n"/>
      <c r="CU661" s="368" t="n"/>
      <c r="CV661" s="368" t="n"/>
      <c r="CW661" s="368" t="n"/>
      <c r="CX661" s="368" t="n"/>
      <c r="CY661" s="368" t="n"/>
      <c r="CZ661" s="368" t="n"/>
      <c r="DA661" s="368" t="n"/>
      <c r="DB661" s="368" t="n"/>
      <c r="DC661" s="368" t="n"/>
      <c r="DD661" s="368" t="n"/>
    </row>
    <row r="662">
      <c r="A662" s="368" t="n"/>
      <c r="B662" s="368" t="n"/>
      <c r="C662" s="368" t="n"/>
      <c r="D662" s="368" t="n"/>
      <c r="E662" s="368" t="n"/>
      <c r="F662" s="368" t="n"/>
      <c r="G662" s="318" t="n"/>
      <c r="H662" s="368" t="n"/>
      <c r="I662" s="368" t="n"/>
      <c r="J662" s="368" t="n"/>
      <c r="K662" s="368" t="n"/>
      <c r="L662" s="368" t="n"/>
      <c r="M662" s="368" t="n"/>
      <c r="N662" s="368" t="n"/>
      <c r="O662" s="368" t="n"/>
      <c r="P662" s="368" t="n"/>
      <c r="Q662" s="368" t="n"/>
      <c r="R662" s="368" t="n"/>
      <c r="S662" s="368" t="n"/>
      <c r="T662" s="368" t="n"/>
      <c r="U662" s="368" t="n"/>
      <c r="V662" s="368" t="n"/>
      <c r="W662" s="368" t="n"/>
      <c r="X662" s="368" t="n"/>
      <c r="Y662" s="368" t="n"/>
      <c r="Z662" s="368" t="n"/>
      <c r="AA662" s="368" t="n"/>
      <c r="AB662" s="368" t="n"/>
      <c r="AC662" s="368" t="n"/>
      <c r="AD662" s="368" t="n"/>
      <c r="AE662" s="368" t="n"/>
      <c r="AF662" s="368" t="n"/>
      <c r="AG662" s="368" t="n"/>
      <c r="AH662" s="368" t="n"/>
      <c r="AI662" s="368" t="n"/>
      <c r="AJ662" s="368" t="n"/>
      <c r="AK662" s="368" t="n"/>
      <c r="AL662" s="368" t="n"/>
      <c r="AM662" s="368" t="n"/>
      <c r="AN662" s="368" t="n"/>
      <c r="AO662" s="368" t="n"/>
      <c r="AP662" s="319" t="n"/>
      <c r="AQ662" s="368" t="n"/>
      <c r="AR662" s="368" t="n"/>
      <c r="AS662" s="368" t="n"/>
      <c r="AT662" s="368" t="n"/>
      <c r="AU662" s="368" t="n"/>
      <c r="AV662" s="368" t="n"/>
      <c r="AW662" s="368" t="n"/>
      <c r="AX662" s="368" t="n"/>
      <c r="AY662" s="368" t="n"/>
      <c r="AZ662" s="368" t="n"/>
      <c r="BA662" s="368" t="n"/>
      <c r="BB662" s="368" t="n"/>
      <c r="BC662" s="368" t="n"/>
      <c r="BD662" s="368" t="n"/>
      <c r="BE662" s="368" t="n"/>
      <c r="BF662" s="368" t="n"/>
      <c r="BG662" s="368" t="n"/>
      <c r="BH662" s="368" t="n"/>
      <c r="BI662" s="368" t="n"/>
      <c r="BJ662" s="368" t="n"/>
      <c r="BK662" s="368" t="n"/>
      <c r="BL662" s="368" t="n"/>
      <c r="BM662" s="368" t="n"/>
      <c r="BN662" s="368" t="n"/>
      <c r="BO662" s="368" t="n"/>
      <c r="BP662" s="368" t="n"/>
      <c r="BQ662" s="320" t="n"/>
      <c r="BR662" s="368" t="n"/>
      <c r="BS662" s="368" t="n"/>
      <c r="BT662" s="368" t="n"/>
      <c r="BU662" s="368" t="n"/>
      <c r="BV662" s="368" t="n"/>
      <c r="BW662" s="368" t="n"/>
      <c r="BX662" s="368" t="n"/>
      <c r="BY662" s="368" t="n"/>
      <c r="BZ662" s="368" t="n"/>
      <c r="CA662" s="368" t="n"/>
      <c r="CB662" s="368" t="n"/>
      <c r="CC662" s="368" t="n"/>
      <c r="CD662" s="368" t="n"/>
      <c r="CE662" s="368" t="n"/>
      <c r="CF662" s="368" t="n"/>
      <c r="CG662" s="368" t="n"/>
      <c r="CH662" s="368" t="n"/>
      <c r="CI662" s="368" t="n"/>
      <c r="CJ662" s="368" t="n"/>
      <c r="CK662" s="368" t="n"/>
      <c r="CL662" s="368" t="n"/>
      <c r="CM662" s="368" t="n"/>
      <c r="CN662" s="368" t="n"/>
      <c r="CO662" s="368" t="n"/>
      <c r="CP662" s="368" t="n"/>
      <c r="CQ662" s="368" t="n"/>
      <c r="CR662" s="368" t="n"/>
      <c r="CS662" s="368" t="n"/>
      <c r="CT662" s="368" t="n"/>
      <c r="CU662" s="368" t="n"/>
      <c r="CV662" s="368" t="n"/>
      <c r="CW662" s="368" t="n"/>
      <c r="CX662" s="368" t="n"/>
      <c r="CY662" s="368" t="n"/>
      <c r="CZ662" s="368" t="n"/>
      <c r="DA662" s="368" t="n"/>
      <c r="DB662" s="368" t="n"/>
      <c r="DC662" s="368" t="n"/>
      <c r="DD662" s="368" t="n"/>
    </row>
    <row r="663">
      <c r="A663" s="368" t="n"/>
      <c r="B663" s="368" t="n"/>
      <c r="C663" s="368" t="n"/>
      <c r="D663" s="368" t="n"/>
      <c r="E663" s="368" t="n"/>
      <c r="F663" s="368" t="n"/>
      <c r="G663" s="318" t="n"/>
      <c r="H663" s="368" t="n"/>
      <c r="I663" s="368" t="n"/>
      <c r="J663" s="368" t="n"/>
      <c r="K663" s="368" t="n"/>
      <c r="L663" s="368" t="n"/>
      <c r="M663" s="368" t="n"/>
      <c r="N663" s="368" t="n"/>
      <c r="O663" s="368" t="n"/>
      <c r="P663" s="368" t="n"/>
      <c r="Q663" s="368" t="n"/>
      <c r="R663" s="368" t="n"/>
      <c r="S663" s="368" t="n"/>
      <c r="T663" s="368" t="n"/>
      <c r="U663" s="368" t="n"/>
      <c r="V663" s="368" t="n"/>
      <c r="W663" s="368" t="n"/>
      <c r="X663" s="368" t="n"/>
      <c r="Y663" s="368" t="n"/>
      <c r="Z663" s="368" t="n"/>
      <c r="AA663" s="368" t="n"/>
      <c r="AB663" s="368" t="n"/>
      <c r="AC663" s="368" t="n"/>
      <c r="AD663" s="368" t="n"/>
      <c r="AE663" s="368" t="n"/>
      <c r="AF663" s="368" t="n"/>
      <c r="AG663" s="368" t="n"/>
      <c r="AH663" s="368" t="n"/>
      <c r="AI663" s="368" t="n"/>
      <c r="AJ663" s="368" t="n"/>
      <c r="AK663" s="368" t="n"/>
      <c r="AL663" s="368" t="n"/>
      <c r="AM663" s="368" t="n"/>
      <c r="AN663" s="368" t="n"/>
      <c r="AO663" s="368" t="n"/>
      <c r="AP663" s="319" t="n"/>
      <c r="AQ663" s="368" t="n"/>
      <c r="AR663" s="368" t="n"/>
      <c r="AS663" s="368" t="n"/>
      <c r="AT663" s="368" t="n"/>
      <c r="AU663" s="368" t="n"/>
      <c r="AV663" s="368" t="n"/>
      <c r="AW663" s="368" t="n"/>
      <c r="AX663" s="368" t="n"/>
      <c r="AY663" s="368" t="n"/>
      <c r="AZ663" s="368" t="n"/>
      <c r="BA663" s="368" t="n"/>
      <c r="BB663" s="368" t="n"/>
      <c r="BC663" s="368" t="n"/>
      <c r="BD663" s="368" t="n"/>
      <c r="BE663" s="368" t="n"/>
      <c r="BF663" s="368" t="n"/>
      <c r="BG663" s="368" t="n"/>
      <c r="BH663" s="368" t="n"/>
      <c r="BI663" s="368" t="n"/>
      <c r="BJ663" s="368" t="n"/>
      <c r="BK663" s="368" t="n"/>
      <c r="BL663" s="368" t="n"/>
      <c r="BM663" s="368" t="n"/>
      <c r="BN663" s="368" t="n"/>
      <c r="BO663" s="368" t="n"/>
      <c r="BP663" s="368" t="n"/>
      <c r="BQ663" s="320" t="n"/>
      <c r="BR663" s="368" t="n"/>
      <c r="BS663" s="368" t="n"/>
      <c r="BT663" s="368" t="n"/>
      <c r="BU663" s="368" t="n"/>
      <c r="BV663" s="368" t="n"/>
      <c r="BW663" s="368" t="n"/>
      <c r="BX663" s="368" t="n"/>
      <c r="BY663" s="368" t="n"/>
      <c r="BZ663" s="368" t="n"/>
      <c r="CA663" s="368" t="n"/>
      <c r="CB663" s="368" t="n"/>
      <c r="CC663" s="368" t="n"/>
      <c r="CD663" s="368" t="n"/>
      <c r="CE663" s="368" t="n"/>
      <c r="CF663" s="368" t="n"/>
      <c r="CG663" s="368" t="n"/>
      <c r="CH663" s="368" t="n"/>
      <c r="CI663" s="368" t="n"/>
      <c r="CJ663" s="368" t="n"/>
      <c r="CK663" s="368" t="n"/>
      <c r="CL663" s="368" t="n"/>
      <c r="CM663" s="368" t="n"/>
      <c r="CN663" s="368" t="n"/>
      <c r="CO663" s="368" t="n"/>
      <c r="CP663" s="368" t="n"/>
      <c r="CQ663" s="368" t="n"/>
      <c r="CR663" s="368" t="n"/>
      <c r="CS663" s="368" t="n"/>
      <c r="CT663" s="368" t="n"/>
      <c r="CU663" s="368" t="n"/>
      <c r="CV663" s="368" t="n"/>
      <c r="CW663" s="368" t="n"/>
      <c r="CX663" s="368" t="n"/>
      <c r="CY663" s="368" t="n"/>
      <c r="CZ663" s="368" t="n"/>
      <c r="DA663" s="368" t="n"/>
      <c r="DB663" s="368" t="n"/>
      <c r="DC663" s="368" t="n"/>
      <c r="DD663" s="368" t="n"/>
    </row>
    <row r="664">
      <c r="A664" s="368" t="n"/>
      <c r="B664" s="368" t="n"/>
      <c r="C664" s="368" t="n"/>
      <c r="D664" s="368" t="n"/>
      <c r="E664" s="368" t="n"/>
      <c r="F664" s="368" t="n"/>
      <c r="G664" s="318" t="n"/>
      <c r="H664" s="368" t="n"/>
      <c r="I664" s="368" t="n"/>
      <c r="J664" s="368" t="n"/>
      <c r="K664" s="368" t="n"/>
      <c r="L664" s="368" t="n"/>
      <c r="M664" s="368" t="n"/>
      <c r="N664" s="368" t="n"/>
      <c r="O664" s="368" t="n"/>
      <c r="P664" s="368" t="n"/>
      <c r="Q664" s="368" t="n"/>
      <c r="R664" s="368" t="n"/>
      <c r="S664" s="368" t="n"/>
      <c r="T664" s="368" t="n"/>
      <c r="U664" s="368" t="n"/>
      <c r="V664" s="368" t="n"/>
      <c r="W664" s="368" t="n"/>
      <c r="X664" s="368" t="n"/>
      <c r="Y664" s="368" t="n"/>
      <c r="Z664" s="368" t="n"/>
      <c r="AA664" s="368" t="n"/>
      <c r="AB664" s="368" t="n"/>
      <c r="AC664" s="368" t="n"/>
      <c r="AD664" s="368" t="n"/>
      <c r="AE664" s="368" t="n"/>
      <c r="AF664" s="368" t="n"/>
      <c r="AG664" s="368" t="n"/>
      <c r="AH664" s="368" t="n"/>
      <c r="AI664" s="368" t="n"/>
      <c r="AJ664" s="368" t="n"/>
      <c r="AK664" s="368" t="n"/>
      <c r="AL664" s="368" t="n"/>
      <c r="AM664" s="368" t="n"/>
      <c r="AN664" s="368" t="n"/>
      <c r="AO664" s="368" t="n"/>
      <c r="AP664" s="319" t="n"/>
      <c r="AQ664" s="368" t="n"/>
      <c r="AR664" s="368" t="n"/>
      <c r="AS664" s="368" t="n"/>
      <c r="AT664" s="368" t="n"/>
      <c r="AU664" s="368" t="n"/>
      <c r="AV664" s="368" t="n"/>
      <c r="AW664" s="368" t="n"/>
      <c r="AX664" s="368" t="n"/>
      <c r="AY664" s="368" t="n"/>
      <c r="AZ664" s="368" t="n"/>
      <c r="BA664" s="368" t="n"/>
      <c r="BB664" s="368" t="n"/>
      <c r="BC664" s="368" t="n"/>
      <c r="BD664" s="368" t="n"/>
      <c r="BE664" s="368" t="n"/>
      <c r="BF664" s="368" t="n"/>
      <c r="BG664" s="368" t="n"/>
      <c r="BH664" s="368" t="n"/>
      <c r="BI664" s="368" t="n"/>
      <c r="BJ664" s="368" t="n"/>
      <c r="BK664" s="368" t="n"/>
      <c r="BL664" s="368" t="n"/>
      <c r="BM664" s="368" t="n"/>
      <c r="BN664" s="368" t="n"/>
      <c r="BO664" s="368" t="n"/>
      <c r="BP664" s="368" t="n"/>
      <c r="BQ664" s="320" t="n"/>
      <c r="BR664" s="368" t="n"/>
      <c r="BS664" s="368" t="n"/>
      <c r="BT664" s="368" t="n"/>
      <c r="BU664" s="368" t="n"/>
      <c r="BV664" s="368" t="n"/>
      <c r="BW664" s="368" t="n"/>
      <c r="BX664" s="368" t="n"/>
      <c r="BY664" s="368" t="n"/>
      <c r="BZ664" s="368" t="n"/>
      <c r="CA664" s="368" t="n"/>
      <c r="CB664" s="368" t="n"/>
      <c r="CC664" s="368" t="n"/>
      <c r="CD664" s="368" t="n"/>
      <c r="CE664" s="368" t="n"/>
      <c r="CF664" s="368" t="n"/>
      <c r="CG664" s="368" t="n"/>
      <c r="CH664" s="368" t="n"/>
      <c r="CI664" s="368" t="n"/>
      <c r="CJ664" s="368" t="n"/>
      <c r="CK664" s="368" t="n"/>
      <c r="CL664" s="368" t="n"/>
      <c r="CM664" s="368" t="n"/>
      <c r="CN664" s="368" t="n"/>
      <c r="CO664" s="368" t="n"/>
      <c r="CP664" s="368" t="n"/>
      <c r="CQ664" s="368" t="n"/>
      <c r="CR664" s="368" t="n"/>
      <c r="CS664" s="368" t="n"/>
      <c r="CT664" s="368" t="n"/>
      <c r="CU664" s="368" t="n"/>
      <c r="CV664" s="368" t="n"/>
      <c r="CW664" s="368" t="n"/>
      <c r="CX664" s="368" t="n"/>
      <c r="CY664" s="368" t="n"/>
      <c r="CZ664" s="368" t="n"/>
      <c r="DA664" s="368" t="n"/>
      <c r="DB664" s="368" t="n"/>
      <c r="DC664" s="368" t="n"/>
      <c r="DD664" s="368" t="n"/>
    </row>
    <row r="665">
      <c r="A665" s="368" t="n"/>
      <c r="B665" s="368" t="n"/>
      <c r="C665" s="368" t="n"/>
      <c r="D665" s="368" t="n"/>
      <c r="E665" s="368" t="n"/>
      <c r="F665" s="368" t="n"/>
      <c r="G665" s="318" t="n"/>
      <c r="H665" s="368" t="n"/>
      <c r="I665" s="368" t="n"/>
      <c r="J665" s="368" t="n"/>
      <c r="K665" s="368" t="n"/>
      <c r="L665" s="368" t="n"/>
      <c r="M665" s="368" t="n"/>
      <c r="N665" s="368" t="n"/>
      <c r="O665" s="368" t="n"/>
      <c r="P665" s="368" t="n"/>
      <c r="Q665" s="368" t="n"/>
      <c r="R665" s="368" t="n"/>
      <c r="S665" s="368" t="n"/>
      <c r="T665" s="368" t="n"/>
      <c r="U665" s="368" t="n"/>
      <c r="V665" s="368" t="n"/>
      <c r="W665" s="368" t="n"/>
      <c r="X665" s="368" t="n"/>
      <c r="Y665" s="368" t="n"/>
      <c r="Z665" s="368" t="n"/>
      <c r="AA665" s="368" t="n"/>
      <c r="AB665" s="368" t="n"/>
      <c r="AC665" s="368" t="n"/>
      <c r="AD665" s="368" t="n"/>
      <c r="AE665" s="368" t="n"/>
      <c r="AF665" s="368" t="n"/>
      <c r="AG665" s="368" t="n"/>
      <c r="AH665" s="368" t="n"/>
      <c r="AI665" s="368" t="n"/>
      <c r="AJ665" s="368" t="n"/>
      <c r="AK665" s="368" t="n"/>
      <c r="AL665" s="368" t="n"/>
      <c r="AM665" s="368" t="n"/>
      <c r="AN665" s="368" t="n"/>
      <c r="AO665" s="368" t="n"/>
      <c r="AP665" s="319" t="n"/>
      <c r="AQ665" s="368" t="n"/>
      <c r="AR665" s="368" t="n"/>
      <c r="AS665" s="368" t="n"/>
      <c r="AT665" s="368" t="n"/>
      <c r="AU665" s="368" t="n"/>
      <c r="AV665" s="368" t="n"/>
      <c r="AW665" s="368" t="n"/>
      <c r="AX665" s="368" t="n"/>
      <c r="AY665" s="368" t="n"/>
      <c r="AZ665" s="368" t="n"/>
      <c r="BA665" s="368" t="n"/>
      <c r="BB665" s="368" t="n"/>
      <c r="BC665" s="368" t="n"/>
      <c r="BD665" s="368" t="n"/>
      <c r="BE665" s="368" t="n"/>
      <c r="BF665" s="368" t="n"/>
      <c r="BG665" s="368" t="n"/>
      <c r="BH665" s="368" t="n"/>
      <c r="BI665" s="368" t="n"/>
      <c r="BJ665" s="368" t="n"/>
      <c r="BK665" s="368" t="n"/>
      <c r="BL665" s="368" t="n"/>
      <c r="BM665" s="368" t="n"/>
      <c r="BN665" s="368" t="n"/>
      <c r="BO665" s="368" t="n"/>
      <c r="BP665" s="368" t="n"/>
      <c r="BQ665" s="320" t="n"/>
      <c r="BR665" s="368" t="n"/>
      <c r="BS665" s="368" t="n"/>
      <c r="BT665" s="368" t="n"/>
      <c r="BU665" s="368" t="n"/>
      <c r="BV665" s="368" t="n"/>
      <c r="BW665" s="368" t="n"/>
      <c r="BX665" s="368" t="n"/>
      <c r="BY665" s="368" t="n"/>
      <c r="BZ665" s="368" t="n"/>
      <c r="CA665" s="368" t="n"/>
      <c r="CB665" s="368" t="n"/>
      <c r="CC665" s="368" t="n"/>
      <c r="CD665" s="368" t="n"/>
      <c r="CE665" s="368" t="n"/>
      <c r="CF665" s="368" t="n"/>
      <c r="CG665" s="368" t="n"/>
      <c r="CH665" s="368" t="n"/>
      <c r="CI665" s="368" t="n"/>
      <c r="CJ665" s="368" t="n"/>
      <c r="CK665" s="368" t="n"/>
      <c r="CL665" s="368" t="n"/>
      <c r="CM665" s="368" t="n"/>
      <c r="CN665" s="368" t="n"/>
      <c r="CO665" s="368" t="n"/>
      <c r="CP665" s="368" t="n"/>
      <c r="CQ665" s="368" t="n"/>
      <c r="CR665" s="368" t="n"/>
      <c r="CS665" s="368" t="n"/>
      <c r="CT665" s="368" t="n"/>
      <c r="CU665" s="368" t="n"/>
      <c r="CV665" s="368" t="n"/>
      <c r="CW665" s="368" t="n"/>
      <c r="CX665" s="368" t="n"/>
      <c r="CY665" s="368" t="n"/>
      <c r="CZ665" s="368" t="n"/>
      <c r="DA665" s="368" t="n"/>
      <c r="DB665" s="368" t="n"/>
      <c r="DC665" s="368" t="n"/>
      <c r="DD665" s="368" t="n"/>
    </row>
    <row r="666">
      <c r="A666" s="368" t="n"/>
      <c r="B666" s="368" t="n"/>
      <c r="C666" s="368" t="n"/>
      <c r="D666" s="368" t="n"/>
      <c r="E666" s="368" t="n"/>
      <c r="F666" s="368" t="n"/>
      <c r="G666" s="318" t="n"/>
      <c r="H666" s="368" t="n"/>
      <c r="I666" s="368" t="n"/>
      <c r="J666" s="368" t="n"/>
      <c r="K666" s="368" t="n"/>
      <c r="L666" s="368" t="n"/>
      <c r="M666" s="368" t="n"/>
      <c r="N666" s="368" t="n"/>
      <c r="O666" s="368" t="n"/>
      <c r="P666" s="368" t="n"/>
      <c r="Q666" s="368" t="n"/>
      <c r="R666" s="368" t="n"/>
      <c r="S666" s="368" t="n"/>
      <c r="T666" s="368" t="n"/>
      <c r="U666" s="368" t="n"/>
      <c r="V666" s="368" t="n"/>
      <c r="W666" s="368" t="n"/>
      <c r="X666" s="368" t="n"/>
      <c r="Y666" s="368" t="n"/>
      <c r="Z666" s="368" t="n"/>
      <c r="AA666" s="368" t="n"/>
      <c r="AB666" s="368" t="n"/>
      <c r="AC666" s="368" t="n"/>
      <c r="AD666" s="368" t="n"/>
      <c r="AE666" s="368" t="n"/>
      <c r="AF666" s="368" t="n"/>
      <c r="AG666" s="368" t="n"/>
      <c r="AH666" s="368" t="n"/>
      <c r="AI666" s="368" t="n"/>
      <c r="AJ666" s="368" t="n"/>
      <c r="AK666" s="368" t="n"/>
      <c r="AL666" s="368" t="n"/>
      <c r="AM666" s="368" t="n"/>
      <c r="AN666" s="368" t="n"/>
      <c r="AO666" s="368" t="n"/>
      <c r="AP666" s="319" t="n"/>
      <c r="AQ666" s="368" t="n"/>
      <c r="AR666" s="368" t="n"/>
      <c r="AS666" s="368" t="n"/>
      <c r="AT666" s="368" t="n"/>
      <c r="AU666" s="368" t="n"/>
      <c r="AV666" s="368" t="n"/>
      <c r="AW666" s="368" t="n"/>
      <c r="AX666" s="368" t="n"/>
      <c r="AY666" s="368" t="n"/>
      <c r="AZ666" s="368" t="n"/>
      <c r="BA666" s="368" t="n"/>
      <c r="BB666" s="368" t="n"/>
      <c r="BC666" s="368" t="n"/>
      <c r="BD666" s="368" t="n"/>
      <c r="BE666" s="368" t="n"/>
      <c r="BF666" s="368" t="n"/>
      <c r="BG666" s="368" t="n"/>
      <c r="BH666" s="368" t="n"/>
      <c r="BI666" s="368" t="n"/>
      <c r="BJ666" s="368" t="n"/>
      <c r="BK666" s="368" t="n"/>
      <c r="BL666" s="368" t="n"/>
      <c r="BM666" s="368" t="n"/>
      <c r="BN666" s="368" t="n"/>
      <c r="BO666" s="368" t="n"/>
      <c r="BP666" s="368" t="n"/>
      <c r="BQ666" s="320" t="n"/>
      <c r="BR666" s="368" t="n"/>
      <c r="BS666" s="368" t="n"/>
      <c r="BT666" s="368" t="n"/>
      <c r="BU666" s="368" t="n"/>
      <c r="BV666" s="368" t="n"/>
      <c r="BW666" s="368" t="n"/>
      <c r="BX666" s="368" t="n"/>
      <c r="BY666" s="368" t="n"/>
      <c r="BZ666" s="368" t="n"/>
      <c r="CA666" s="368" t="n"/>
      <c r="CB666" s="368" t="n"/>
      <c r="CC666" s="368" t="n"/>
      <c r="CD666" s="368" t="n"/>
      <c r="CE666" s="368" t="n"/>
      <c r="CF666" s="368" t="n"/>
      <c r="CG666" s="368" t="n"/>
      <c r="CH666" s="368" t="n"/>
      <c r="CI666" s="368" t="n"/>
      <c r="CJ666" s="368" t="n"/>
      <c r="CK666" s="368" t="n"/>
      <c r="CL666" s="368" t="n"/>
      <c r="CM666" s="368" t="n"/>
      <c r="CN666" s="368" t="n"/>
      <c r="CO666" s="368" t="n"/>
      <c r="CP666" s="368" t="n"/>
      <c r="CQ666" s="368" t="n"/>
      <c r="CR666" s="368" t="n"/>
      <c r="CS666" s="368" t="n"/>
      <c r="CT666" s="368" t="n"/>
      <c r="CU666" s="368" t="n"/>
      <c r="CV666" s="368" t="n"/>
      <c r="CW666" s="368" t="n"/>
      <c r="CX666" s="368" t="n"/>
      <c r="CY666" s="368" t="n"/>
      <c r="CZ666" s="368" t="n"/>
      <c r="DA666" s="368" t="n"/>
      <c r="DB666" s="368" t="n"/>
      <c r="DC666" s="368" t="n"/>
      <c r="DD666" s="368" t="n"/>
    </row>
    <row r="667">
      <c r="A667" s="368" t="n"/>
      <c r="B667" s="368" t="n"/>
      <c r="C667" s="368" t="n"/>
      <c r="D667" s="368" t="n"/>
      <c r="E667" s="368" t="n"/>
      <c r="F667" s="368" t="n"/>
      <c r="G667" s="318" t="n"/>
      <c r="H667" s="368" t="n"/>
      <c r="I667" s="368" t="n"/>
      <c r="J667" s="368" t="n"/>
      <c r="K667" s="368" t="n"/>
      <c r="L667" s="368" t="n"/>
      <c r="M667" s="368" t="n"/>
      <c r="N667" s="368" t="n"/>
      <c r="O667" s="368" t="n"/>
      <c r="P667" s="368" t="n"/>
      <c r="Q667" s="368" t="n"/>
      <c r="R667" s="368" t="n"/>
      <c r="S667" s="368" t="n"/>
      <c r="T667" s="368" t="n"/>
      <c r="U667" s="368" t="n"/>
      <c r="V667" s="368" t="n"/>
      <c r="W667" s="368" t="n"/>
      <c r="X667" s="368" t="n"/>
      <c r="Y667" s="368" t="n"/>
      <c r="Z667" s="368" t="n"/>
      <c r="AA667" s="368" t="n"/>
      <c r="AB667" s="368" t="n"/>
      <c r="AC667" s="368" t="n"/>
      <c r="AD667" s="368" t="n"/>
      <c r="AE667" s="368" t="n"/>
      <c r="AF667" s="368" t="n"/>
      <c r="AG667" s="368" t="n"/>
      <c r="AH667" s="368" t="n"/>
      <c r="AI667" s="368" t="n"/>
      <c r="AJ667" s="368" t="n"/>
      <c r="AK667" s="368" t="n"/>
      <c r="AL667" s="368" t="n"/>
      <c r="AM667" s="368" t="n"/>
      <c r="AN667" s="368" t="n"/>
      <c r="AO667" s="368" t="n"/>
      <c r="AP667" s="319" t="n"/>
      <c r="AQ667" s="368" t="n"/>
      <c r="AR667" s="368" t="n"/>
      <c r="AS667" s="368" t="n"/>
      <c r="AT667" s="368" t="n"/>
      <c r="AU667" s="368" t="n"/>
      <c r="AV667" s="368" t="n"/>
      <c r="AW667" s="368" t="n"/>
      <c r="AX667" s="368" t="n"/>
      <c r="AY667" s="368" t="n"/>
      <c r="AZ667" s="368" t="n"/>
      <c r="BA667" s="368" t="n"/>
      <c r="BB667" s="368" t="n"/>
      <c r="BC667" s="368" t="n"/>
      <c r="BD667" s="368" t="n"/>
      <c r="BE667" s="368" t="n"/>
      <c r="BF667" s="368" t="n"/>
      <c r="BG667" s="368" t="n"/>
      <c r="BH667" s="368" t="n"/>
      <c r="BI667" s="368" t="n"/>
      <c r="BJ667" s="368" t="n"/>
      <c r="BK667" s="368" t="n"/>
      <c r="BL667" s="368" t="n"/>
      <c r="BM667" s="368" t="n"/>
      <c r="BN667" s="368" t="n"/>
      <c r="BO667" s="368" t="n"/>
      <c r="BP667" s="368" t="n"/>
      <c r="BQ667" s="320" t="n"/>
      <c r="BR667" s="368" t="n"/>
      <c r="BS667" s="368" t="n"/>
      <c r="BT667" s="368" t="n"/>
      <c r="BU667" s="368" t="n"/>
      <c r="BV667" s="368" t="n"/>
      <c r="BW667" s="368" t="n"/>
      <c r="BX667" s="368" t="n"/>
      <c r="BY667" s="368" t="n"/>
      <c r="BZ667" s="368" t="n"/>
      <c r="CA667" s="368" t="n"/>
      <c r="CB667" s="368" t="n"/>
      <c r="CC667" s="368" t="n"/>
      <c r="CD667" s="368" t="n"/>
      <c r="CE667" s="368" t="n"/>
      <c r="CF667" s="368" t="n"/>
      <c r="CG667" s="368" t="n"/>
      <c r="CH667" s="368" t="n"/>
      <c r="CI667" s="368" t="n"/>
      <c r="CJ667" s="368" t="n"/>
      <c r="CK667" s="368" t="n"/>
      <c r="CL667" s="368" t="n"/>
      <c r="CM667" s="368" t="n"/>
      <c r="CN667" s="368" t="n"/>
      <c r="CO667" s="368" t="n"/>
      <c r="CP667" s="368" t="n"/>
      <c r="CQ667" s="368" t="n"/>
      <c r="CR667" s="368" t="n"/>
      <c r="CS667" s="368" t="n"/>
      <c r="CT667" s="368" t="n"/>
      <c r="CU667" s="368" t="n"/>
      <c r="CV667" s="368" t="n"/>
      <c r="CW667" s="368" t="n"/>
      <c r="CX667" s="368" t="n"/>
      <c r="CY667" s="368" t="n"/>
      <c r="CZ667" s="368" t="n"/>
      <c r="DA667" s="368" t="n"/>
      <c r="DB667" s="368" t="n"/>
      <c r="DC667" s="368" t="n"/>
      <c r="DD667" s="368" t="n"/>
    </row>
    <row r="668">
      <c r="A668" s="368" t="n"/>
      <c r="B668" s="368" t="n"/>
      <c r="C668" s="368" t="n"/>
      <c r="D668" s="368" t="n"/>
      <c r="E668" s="368" t="n"/>
      <c r="F668" s="368" t="n"/>
      <c r="G668" s="318" t="n"/>
      <c r="H668" s="368" t="n"/>
      <c r="I668" s="368" t="n"/>
      <c r="J668" s="368" t="n"/>
      <c r="K668" s="368" t="n"/>
      <c r="L668" s="368" t="n"/>
      <c r="M668" s="368" t="n"/>
      <c r="N668" s="368" t="n"/>
      <c r="O668" s="368" t="n"/>
      <c r="P668" s="368" t="n"/>
      <c r="Q668" s="368" t="n"/>
      <c r="R668" s="368" t="n"/>
      <c r="S668" s="368" t="n"/>
      <c r="T668" s="368" t="n"/>
      <c r="U668" s="368" t="n"/>
      <c r="V668" s="368" t="n"/>
      <c r="W668" s="368" t="n"/>
      <c r="X668" s="368" t="n"/>
      <c r="Y668" s="368" t="n"/>
      <c r="Z668" s="368" t="n"/>
      <c r="AA668" s="368" t="n"/>
      <c r="AB668" s="368" t="n"/>
      <c r="AC668" s="368" t="n"/>
      <c r="AD668" s="368" t="n"/>
      <c r="AE668" s="368" t="n"/>
      <c r="AF668" s="368" t="n"/>
      <c r="AG668" s="368" t="n"/>
      <c r="AH668" s="368" t="n"/>
      <c r="AI668" s="368" t="n"/>
      <c r="AJ668" s="368" t="n"/>
      <c r="AK668" s="368" t="n"/>
      <c r="AL668" s="368" t="n"/>
      <c r="AM668" s="368" t="n"/>
      <c r="AN668" s="368" t="n"/>
      <c r="AO668" s="368" t="n"/>
      <c r="AP668" s="319" t="n"/>
      <c r="AQ668" s="368" t="n"/>
      <c r="AR668" s="368" t="n"/>
      <c r="AS668" s="368" t="n"/>
      <c r="AT668" s="368" t="n"/>
      <c r="AU668" s="368" t="n"/>
      <c r="AV668" s="368" t="n"/>
      <c r="AW668" s="368" t="n"/>
      <c r="AX668" s="368" t="n"/>
      <c r="AY668" s="368" t="n"/>
      <c r="AZ668" s="368" t="n"/>
      <c r="BA668" s="368" t="n"/>
      <c r="BB668" s="368" t="n"/>
      <c r="BC668" s="368" t="n"/>
      <c r="BD668" s="368" t="n"/>
      <c r="BE668" s="368" t="n"/>
      <c r="BF668" s="368" t="n"/>
      <c r="BG668" s="368" t="n"/>
      <c r="BH668" s="368" t="n"/>
      <c r="BI668" s="368" t="n"/>
      <c r="BJ668" s="368" t="n"/>
      <c r="BK668" s="368" t="n"/>
      <c r="BL668" s="368" t="n"/>
      <c r="BM668" s="368" t="n"/>
      <c r="BN668" s="368" t="n"/>
      <c r="BO668" s="368" t="n"/>
      <c r="BP668" s="368" t="n"/>
      <c r="BQ668" s="320" t="n"/>
      <c r="BR668" s="368" t="n"/>
      <c r="BS668" s="368" t="n"/>
      <c r="BT668" s="368" t="n"/>
      <c r="BU668" s="368" t="n"/>
      <c r="BV668" s="368" t="n"/>
      <c r="BW668" s="368" t="n"/>
      <c r="BX668" s="368" t="n"/>
      <c r="BY668" s="368" t="n"/>
      <c r="BZ668" s="368" t="n"/>
      <c r="CA668" s="368" t="n"/>
      <c r="CB668" s="368" t="n"/>
      <c r="CC668" s="368" t="n"/>
      <c r="CD668" s="368" t="n"/>
      <c r="CE668" s="368" t="n"/>
      <c r="CF668" s="368" t="n"/>
      <c r="CG668" s="368" t="n"/>
      <c r="CH668" s="368" t="n"/>
      <c r="CI668" s="368" t="n"/>
      <c r="CJ668" s="368" t="n"/>
      <c r="CK668" s="368" t="n"/>
      <c r="CL668" s="368" t="n"/>
      <c r="CM668" s="368" t="n"/>
      <c r="CN668" s="368" t="n"/>
      <c r="CO668" s="368" t="n"/>
      <c r="CP668" s="368" t="n"/>
      <c r="CQ668" s="368" t="n"/>
      <c r="CR668" s="368" t="n"/>
      <c r="CS668" s="368" t="n"/>
      <c r="CT668" s="368" t="n"/>
      <c r="CU668" s="368" t="n"/>
      <c r="CV668" s="368" t="n"/>
      <c r="CW668" s="368" t="n"/>
      <c r="CX668" s="368" t="n"/>
      <c r="CY668" s="368" t="n"/>
      <c r="CZ668" s="368" t="n"/>
      <c r="DA668" s="368" t="n"/>
      <c r="DB668" s="368" t="n"/>
      <c r="DC668" s="368" t="n"/>
      <c r="DD668" s="368" t="n"/>
    </row>
    <row r="669">
      <c r="A669" s="368" t="n"/>
      <c r="B669" s="368" t="n"/>
      <c r="C669" s="368" t="n"/>
      <c r="D669" s="368" t="n"/>
      <c r="E669" s="368" t="n"/>
      <c r="F669" s="368" t="n"/>
      <c r="G669" s="318" t="n"/>
      <c r="H669" s="368" t="n"/>
      <c r="I669" s="368" t="n"/>
      <c r="J669" s="368" t="n"/>
      <c r="K669" s="368" t="n"/>
      <c r="L669" s="368" t="n"/>
      <c r="M669" s="368" t="n"/>
      <c r="N669" s="368" t="n"/>
      <c r="O669" s="368" t="n"/>
      <c r="P669" s="368" t="n"/>
      <c r="Q669" s="368" t="n"/>
      <c r="R669" s="368" t="n"/>
      <c r="S669" s="368" t="n"/>
      <c r="T669" s="368" t="n"/>
      <c r="U669" s="368" t="n"/>
      <c r="V669" s="368" t="n"/>
      <c r="W669" s="368" t="n"/>
      <c r="X669" s="368" t="n"/>
      <c r="Y669" s="368" t="n"/>
      <c r="Z669" s="368" t="n"/>
      <c r="AA669" s="368" t="n"/>
      <c r="AB669" s="368" t="n"/>
      <c r="AC669" s="368" t="n"/>
      <c r="AD669" s="368" t="n"/>
      <c r="AE669" s="368" t="n"/>
      <c r="AF669" s="368" t="n"/>
      <c r="AG669" s="368" t="n"/>
      <c r="AH669" s="368" t="n"/>
      <c r="AI669" s="368" t="n"/>
      <c r="AJ669" s="368" t="n"/>
      <c r="AK669" s="368" t="n"/>
      <c r="AL669" s="368" t="n"/>
      <c r="AM669" s="368" t="n"/>
      <c r="AN669" s="368" t="n"/>
      <c r="AO669" s="368" t="n"/>
      <c r="AP669" s="319" t="n"/>
      <c r="AQ669" s="368" t="n"/>
      <c r="AR669" s="368" t="n"/>
      <c r="AS669" s="368" t="n"/>
      <c r="AT669" s="368" t="n"/>
      <c r="AU669" s="368" t="n"/>
      <c r="AV669" s="368" t="n"/>
      <c r="AW669" s="368" t="n"/>
      <c r="AX669" s="368" t="n"/>
      <c r="AY669" s="368" t="n"/>
      <c r="AZ669" s="368" t="n"/>
      <c r="BA669" s="368" t="n"/>
      <c r="BB669" s="368" t="n"/>
      <c r="BC669" s="368" t="n"/>
      <c r="BD669" s="368" t="n"/>
      <c r="BE669" s="368" t="n"/>
      <c r="BF669" s="368" t="n"/>
      <c r="BG669" s="368" t="n"/>
      <c r="BH669" s="368" t="n"/>
      <c r="BI669" s="368" t="n"/>
      <c r="BJ669" s="368" t="n"/>
      <c r="BK669" s="368" t="n"/>
      <c r="BL669" s="368" t="n"/>
      <c r="BM669" s="368" t="n"/>
      <c r="BN669" s="368" t="n"/>
      <c r="BO669" s="368" t="n"/>
      <c r="BP669" s="368" t="n"/>
      <c r="BQ669" s="320" t="n"/>
      <c r="BR669" s="368" t="n"/>
      <c r="BS669" s="368" t="n"/>
      <c r="BT669" s="368" t="n"/>
      <c r="BU669" s="368" t="n"/>
      <c r="BV669" s="368" t="n"/>
      <c r="BW669" s="368" t="n"/>
      <c r="BX669" s="368" t="n"/>
      <c r="BY669" s="368" t="n"/>
      <c r="BZ669" s="368" t="n"/>
      <c r="CA669" s="368" t="n"/>
      <c r="CB669" s="368" t="n"/>
      <c r="CC669" s="368" t="n"/>
      <c r="CD669" s="368" t="n"/>
      <c r="CE669" s="368" t="n"/>
      <c r="CF669" s="368" t="n"/>
      <c r="CG669" s="368" t="n"/>
      <c r="CH669" s="368" t="n"/>
      <c r="CI669" s="368" t="n"/>
      <c r="CJ669" s="368" t="n"/>
      <c r="CK669" s="368" t="n"/>
      <c r="CL669" s="368" t="n"/>
      <c r="CM669" s="368" t="n"/>
      <c r="CN669" s="368" t="n"/>
      <c r="CO669" s="368" t="n"/>
      <c r="CP669" s="368" t="n"/>
      <c r="CQ669" s="368" t="n"/>
      <c r="CR669" s="368" t="n"/>
      <c r="CS669" s="368" t="n"/>
      <c r="CT669" s="368" t="n"/>
      <c r="CU669" s="368" t="n"/>
      <c r="CV669" s="368" t="n"/>
      <c r="CW669" s="368" t="n"/>
      <c r="CX669" s="368" t="n"/>
      <c r="CY669" s="368" t="n"/>
      <c r="CZ669" s="368" t="n"/>
      <c r="DA669" s="368" t="n"/>
      <c r="DB669" s="368" t="n"/>
      <c r="DC669" s="368" t="n"/>
      <c r="DD669" s="368" t="n"/>
    </row>
    <row r="670">
      <c r="A670" s="368" t="n"/>
      <c r="B670" s="368" t="n"/>
      <c r="C670" s="368" t="n"/>
      <c r="D670" s="368" t="n"/>
      <c r="E670" s="368" t="n"/>
      <c r="F670" s="368" t="n"/>
      <c r="G670" s="318" t="n"/>
      <c r="H670" s="368" t="n"/>
      <c r="I670" s="368" t="n"/>
      <c r="J670" s="368" t="n"/>
      <c r="K670" s="368" t="n"/>
      <c r="L670" s="368" t="n"/>
      <c r="M670" s="368" t="n"/>
      <c r="N670" s="368" t="n"/>
      <c r="O670" s="368" t="n"/>
      <c r="P670" s="368" t="n"/>
      <c r="Q670" s="368" t="n"/>
      <c r="R670" s="368" t="n"/>
      <c r="S670" s="368" t="n"/>
      <c r="T670" s="368" t="n"/>
      <c r="U670" s="368" t="n"/>
      <c r="V670" s="368" t="n"/>
      <c r="W670" s="368" t="n"/>
      <c r="X670" s="368" t="n"/>
      <c r="Y670" s="368" t="n"/>
      <c r="Z670" s="368" t="n"/>
      <c r="AA670" s="368" t="n"/>
      <c r="AB670" s="368" t="n"/>
      <c r="AC670" s="368" t="n"/>
      <c r="AD670" s="368" t="n"/>
      <c r="AE670" s="368" t="n"/>
      <c r="AF670" s="368" t="n"/>
      <c r="AG670" s="368" t="n"/>
      <c r="AH670" s="368" t="n"/>
      <c r="AI670" s="368" t="n"/>
      <c r="AJ670" s="368" t="n"/>
      <c r="AK670" s="368" t="n"/>
      <c r="AL670" s="368" t="n"/>
      <c r="AM670" s="368" t="n"/>
      <c r="AN670" s="368" t="n"/>
      <c r="AO670" s="368" t="n"/>
      <c r="AP670" s="319" t="n"/>
      <c r="AQ670" s="368" t="n"/>
      <c r="AR670" s="368" t="n"/>
      <c r="AS670" s="368" t="n"/>
      <c r="AT670" s="368" t="n"/>
      <c r="AU670" s="368" t="n"/>
      <c r="AV670" s="368" t="n"/>
      <c r="AW670" s="368" t="n"/>
      <c r="AX670" s="368" t="n"/>
      <c r="AY670" s="368" t="n"/>
      <c r="AZ670" s="368" t="n"/>
      <c r="BA670" s="368" t="n"/>
      <c r="BB670" s="368" t="n"/>
      <c r="BC670" s="368" t="n"/>
      <c r="BD670" s="368" t="n"/>
      <c r="BE670" s="368" t="n"/>
      <c r="BF670" s="368" t="n"/>
      <c r="BG670" s="368" t="n"/>
      <c r="BH670" s="368" t="n"/>
      <c r="BI670" s="368" t="n"/>
      <c r="BJ670" s="368" t="n"/>
      <c r="BK670" s="368" t="n"/>
      <c r="BL670" s="368" t="n"/>
      <c r="BM670" s="368" t="n"/>
      <c r="BN670" s="368" t="n"/>
      <c r="BO670" s="368" t="n"/>
      <c r="BP670" s="368" t="n"/>
      <c r="BQ670" s="320" t="n"/>
      <c r="BR670" s="368" t="n"/>
      <c r="BS670" s="368" t="n"/>
      <c r="BT670" s="368" t="n"/>
      <c r="BU670" s="368" t="n"/>
      <c r="BV670" s="368" t="n"/>
      <c r="BW670" s="368" t="n"/>
      <c r="BX670" s="368" t="n"/>
      <c r="BY670" s="368" t="n"/>
      <c r="BZ670" s="368" t="n"/>
      <c r="CA670" s="368" t="n"/>
      <c r="CB670" s="368" t="n"/>
      <c r="CC670" s="368" t="n"/>
      <c r="CD670" s="368" t="n"/>
      <c r="CE670" s="368" t="n"/>
      <c r="CF670" s="368" t="n"/>
      <c r="CG670" s="368" t="n"/>
      <c r="CH670" s="368" t="n"/>
      <c r="CI670" s="368" t="n"/>
      <c r="CJ670" s="368" t="n"/>
      <c r="CK670" s="368" t="n"/>
      <c r="CL670" s="368" t="n"/>
      <c r="CM670" s="368" t="n"/>
      <c r="CN670" s="368" t="n"/>
      <c r="CO670" s="368" t="n"/>
      <c r="CP670" s="368" t="n"/>
      <c r="CQ670" s="368" t="n"/>
      <c r="CR670" s="368" t="n"/>
      <c r="CS670" s="368" t="n"/>
      <c r="CT670" s="368" t="n"/>
      <c r="CU670" s="368" t="n"/>
      <c r="CV670" s="368" t="n"/>
      <c r="CW670" s="368" t="n"/>
      <c r="CX670" s="368" t="n"/>
      <c r="CY670" s="368" t="n"/>
      <c r="CZ670" s="368" t="n"/>
      <c r="DA670" s="368" t="n"/>
      <c r="DB670" s="368" t="n"/>
      <c r="DC670" s="368" t="n"/>
      <c r="DD670" s="368" t="n"/>
    </row>
    <row r="671">
      <c r="A671" s="368" t="n"/>
      <c r="B671" s="368" t="n"/>
      <c r="C671" s="368" t="n"/>
      <c r="D671" s="368" t="n"/>
      <c r="E671" s="368" t="n"/>
      <c r="F671" s="368" t="n"/>
      <c r="G671" s="318" t="n"/>
      <c r="H671" s="368" t="n"/>
      <c r="I671" s="368" t="n"/>
      <c r="J671" s="368" t="n"/>
      <c r="K671" s="368" t="n"/>
      <c r="L671" s="368" t="n"/>
      <c r="M671" s="368" t="n"/>
      <c r="N671" s="368" t="n"/>
      <c r="O671" s="368" t="n"/>
      <c r="P671" s="368" t="n"/>
      <c r="Q671" s="368" t="n"/>
      <c r="R671" s="368" t="n"/>
      <c r="S671" s="368" t="n"/>
      <c r="T671" s="368" t="n"/>
      <c r="U671" s="368" t="n"/>
      <c r="V671" s="368" t="n"/>
      <c r="W671" s="368" t="n"/>
      <c r="X671" s="368" t="n"/>
      <c r="Y671" s="368" t="n"/>
      <c r="Z671" s="368" t="n"/>
      <c r="AA671" s="368" t="n"/>
      <c r="AB671" s="368" t="n"/>
      <c r="AC671" s="368" t="n"/>
      <c r="AD671" s="368" t="n"/>
      <c r="AE671" s="368" t="n"/>
      <c r="AF671" s="368" t="n"/>
      <c r="AG671" s="368" t="n"/>
      <c r="AH671" s="368" t="n"/>
      <c r="AI671" s="368" t="n"/>
      <c r="AJ671" s="368" t="n"/>
      <c r="AK671" s="368" t="n"/>
      <c r="AL671" s="368" t="n"/>
      <c r="AM671" s="368" t="n"/>
      <c r="AN671" s="368" t="n"/>
      <c r="AO671" s="368" t="n"/>
      <c r="AP671" s="319" t="n"/>
      <c r="AQ671" s="368" t="n"/>
      <c r="AR671" s="368" t="n"/>
      <c r="AS671" s="368" t="n"/>
      <c r="AT671" s="368" t="n"/>
      <c r="AU671" s="368" t="n"/>
      <c r="AV671" s="368" t="n"/>
      <c r="AW671" s="368" t="n"/>
      <c r="AX671" s="368" t="n"/>
      <c r="AY671" s="368" t="n"/>
      <c r="AZ671" s="368" t="n"/>
      <c r="BA671" s="368" t="n"/>
      <c r="BB671" s="368" t="n"/>
      <c r="BC671" s="368" t="n"/>
      <c r="BD671" s="368" t="n"/>
      <c r="BE671" s="368" t="n"/>
      <c r="BF671" s="368" t="n"/>
      <c r="BG671" s="368" t="n"/>
      <c r="BH671" s="368" t="n"/>
      <c r="BI671" s="368" t="n"/>
      <c r="BJ671" s="368" t="n"/>
      <c r="BK671" s="368" t="n"/>
      <c r="BL671" s="368" t="n"/>
      <c r="BM671" s="368" t="n"/>
      <c r="BN671" s="368" t="n"/>
      <c r="BO671" s="368" t="n"/>
      <c r="BP671" s="368" t="n"/>
      <c r="BQ671" s="320" t="n"/>
      <c r="BR671" s="368" t="n"/>
      <c r="BS671" s="368" t="n"/>
      <c r="BT671" s="368" t="n"/>
      <c r="BU671" s="368" t="n"/>
      <c r="BV671" s="368" t="n"/>
      <c r="BW671" s="368" t="n"/>
      <c r="BX671" s="368" t="n"/>
      <c r="BY671" s="368" t="n"/>
      <c r="BZ671" s="368" t="n"/>
      <c r="CA671" s="368" t="n"/>
      <c r="CB671" s="368" t="n"/>
      <c r="CC671" s="368" t="n"/>
      <c r="CD671" s="368" t="n"/>
      <c r="CE671" s="368" t="n"/>
      <c r="CF671" s="368" t="n"/>
      <c r="CG671" s="368" t="n"/>
      <c r="CH671" s="368" t="n"/>
      <c r="CI671" s="368" t="n"/>
      <c r="CJ671" s="368" t="n"/>
      <c r="CK671" s="368" t="n"/>
      <c r="CL671" s="368" t="n"/>
      <c r="CM671" s="368" t="n"/>
      <c r="CN671" s="368" t="n"/>
      <c r="CO671" s="368" t="n"/>
      <c r="CP671" s="368" t="n"/>
      <c r="CQ671" s="368" t="n"/>
      <c r="CR671" s="368" t="n"/>
      <c r="CS671" s="368" t="n"/>
      <c r="CT671" s="368" t="n"/>
      <c r="CU671" s="368" t="n"/>
      <c r="CV671" s="368" t="n"/>
      <c r="CW671" s="368" t="n"/>
      <c r="CX671" s="368" t="n"/>
      <c r="CY671" s="368" t="n"/>
      <c r="CZ671" s="368" t="n"/>
      <c r="DA671" s="368" t="n"/>
      <c r="DB671" s="368" t="n"/>
      <c r="DC671" s="368" t="n"/>
      <c r="DD671" s="368" t="n"/>
    </row>
    <row r="672">
      <c r="A672" s="368" t="n"/>
      <c r="B672" s="368" t="n"/>
      <c r="C672" s="368" t="n"/>
      <c r="D672" s="368" t="n"/>
      <c r="E672" s="368" t="n"/>
      <c r="F672" s="368" t="n"/>
      <c r="G672" s="318" t="n"/>
      <c r="H672" s="368" t="n"/>
      <c r="I672" s="368" t="n"/>
      <c r="J672" s="368" t="n"/>
      <c r="K672" s="368" t="n"/>
      <c r="L672" s="368" t="n"/>
      <c r="M672" s="368" t="n"/>
      <c r="N672" s="368" t="n"/>
      <c r="O672" s="368" t="n"/>
      <c r="P672" s="368" t="n"/>
      <c r="Q672" s="368" t="n"/>
      <c r="R672" s="368" t="n"/>
      <c r="S672" s="368" t="n"/>
      <c r="T672" s="368" t="n"/>
      <c r="U672" s="368" t="n"/>
      <c r="V672" s="368" t="n"/>
      <c r="W672" s="368" t="n"/>
      <c r="X672" s="368" t="n"/>
      <c r="Y672" s="368" t="n"/>
      <c r="Z672" s="368" t="n"/>
      <c r="AA672" s="368" t="n"/>
      <c r="AB672" s="368" t="n"/>
      <c r="AC672" s="368" t="n"/>
      <c r="AD672" s="368" t="n"/>
      <c r="AE672" s="368" t="n"/>
      <c r="AF672" s="368" t="n"/>
      <c r="AG672" s="368" t="n"/>
      <c r="AH672" s="368" t="n"/>
      <c r="AI672" s="368" t="n"/>
      <c r="AJ672" s="368" t="n"/>
      <c r="AK672" s="368" t="n"/>
      <c r="AL672" s="368" t="n"/>
      <c r="AM672" s="368" t="n"/>
      <c r="AN672" s="368" t="n"/>
      <c r="AO672" s="368" t="n"/>
      <c r="AP672" s="319" t="n"/>
      <c r="AQ672" s="368" t="n"/>
      <c r="AR672" s="368" t="n"/>
      <c r="AS672" s="368" t="n"/>
      <c r="AT672" s="368" t="n"/>
      <c r="AU672" s="368" t="n"/>
      <c r="AV672" s="368" t="n"/>
      <c r="AW672" s="368" t="n"/>
      <c r="AX672" s="368" t="n"/>
      <c r="AY672" s="368" t="n"/>
      <c r="AZ672" s="368" t="n"/>
      <c r="BA672" s="368" t="n"/>
      <c r="BB672" s="368" t="n"/>
      <c r="BC672" s="368" t="n"/>
      <c r="BD672" s="368" t="n"/>
      <c r="BE672" s="368" t="n"/>
      <c r="BF672" s="368" t="n"/>
      <c r="BG672" s="368" t="n"/>
      <c r="BH672" s="368" t="n"/>
      <c r="BI672" s="368" t="n"/>
      <c r="BJ672" s="368" t="n"/>
      <c r="BK672" s="368" t="n"/>
      <c r="BL672" s="368" t="n"/>
      <c r="BM672" s="368" t="n"/>
      <c r="BN672" s="368" t="n"/>
      <c r="BO672" s="368" t="n"/>
      <c r="BP672" s="368" t="n"/>
      <c r="BQ672" s="320" t="n"/>
      <c r="BR672" s="368" t="n"/>
      <c r="BS672" s="368" t="n"/>
      <c r="BT672" s="368" t="n"/>
      <c r="BU672" s="368" t="n"/>
      <c r="BV672" s="368" t="n"/>
      <c r="BW672" s="368" t="n"/>
      <c r="BX672" s="368" t="n"/>
      <c r="BY672" s="368" t="n"/>
      <c r="BZ672" s="368" t="n"/>
      <c r="CA672" s="368" t="n"/>
      <c r="CB672" s="368" t="n"/>
      <c r="CC672" s="368" t="n"/>
      <c r="CD672" s="368" t="n"/>
      <c r="CE672" s="368" t="n"/>
      <c r="CF672" s="368" t="n"/>
      <c r="CG672" s="368" t="n"/>
      <c r="CH672" s="368" t="n"/>
      <c r="CI672" s="368" t="n"/>
      <c r="CJ672" s="368" t="n"/>
      <c r="CK672" s="368" t="n"/>
      <c r="CL672" s="368" t="n"/>
      <c r="CM672" s="368" t="n"/>
      <c r="CN672" s="368" t="n"/>
      <c r="CO672" s="368" t="n"/>
      <c r="CP672" s="368" t="n"/>
      <c r="CQ672" s="368" t="n"/>
      <c r="CR672" s="368" t="n"/>
      <c r="CS672" s="368" t="n"/>
      <c r="CT672" s="368" t="n"/>
      <c r="CU672" s="368" t="n"/>
      <c r="CV672" s="368" t="n"/>
      <c r="CW672" s="368" t="n"/>
      <c r="CX672" s="368" t="n"/>
      <c r="CY672" s="368" t="n"/>
      <c r="CZ672" s="368" t="n"/>
      <c r="DA672" s="368" t="n"/>
      <c r="DB672" s="368" t="n"/>
      <c r="DC672" s="368" t="n"/>
      <c r="DD672" s="368" t="n"/>
    </row>
    <row r="673">
      <c r="A673" s="368" t="n"/>
      <c r="B673" s="368" t="n"/>
      <c r="C673" s="368" t="n"/>
      <c r="D673" s="368" t="n"/>
      <c r="E673" s="368" t="n"/>
      <c r="F673" s="368" t="n"/>
      <c r="G673" s="318" t="n"/>
      <c r="H673" s="368" t="n"/>
      <c r="I673" s="368" t="n"/>
      <c r="J673" s="368" t="n"/>
      <c r="K673" s="368" t="n"/>
      <c r="L673" s="368" t="n"/>
      <c r="M673" s="368" t="n"/>
      <c r="N673" s="368" t="n"/>
      <c r="O673" s="368" t="n"/>
      <c r="P673" s="368" t="n"/>
      <c r="Q673" s="368" t="n"/>
      <c r="R673" s="368" t="n"/>
      <c r="S673" s="368" t="n"/>
      <c r="T673" s="368" t="n"/>
      <c r="U673" s="368" t="n"/>
      <c r="V673" s="368" t="n"/>
      <c r="W673" s="368" t="n"/>
      <c r="X673" s="368" t="n"/>
      <c r="Y673" s="368" t="n"/>
      <c r="Z673" s="368" t="n"/>
      <c r="AA673" s="368" t="n"/>
      <c r="AB673" s="368" t="n"/>
      <c r="AC673" s="368" t="n"/>
      <c r="AD673" s="368" t="n"/>
      <c r="AE673" s="368" t="n"/>
      <c r="AF673" s="368" t="n"/>
      <c r="AG673" s="368" t="n"/>
      <c r="AH673" s="368" t="n"/>
      <c r="AI673" s="368" t="n"/>
      <c r="AJ673" s="368" t="n"/>
      <c r="AK673" s="368" t="n"/>
      <c r="AL673" s="368" t="n"/>
      <c r="AM673" s="368" t="n"/>
      <c r="AN673" s="368" t="n"/>
      <c r="AO673" s="368" t="n"/>
      <c r="AP673" s="319" t="n"/>
      <c r="AQ673" s="368" t="n"/>
      <c r="AR673" s="368" t="n"/>
      <c r="AS673" s="368" t="n"/>
      <c r="AT673" s="368" t="n"/>
      <c r="AU673" s="368" t="n"/>
      <c r="AV673" s="368" t="n"/>
      <c r="AW673" s="368" t="n"/>
      <c r="AX673" s="368" t="n"/>
      <c r="AY673" s="368" t="n"/>
      <c r="AZ673" s="368" t="n"/>
      <c r="BA673" s="368" t="n"/>
      <c r="BB673" s="368" t="n"/>
      <c r="BC673" s="368" t="n"/>
      <c r="BD673" s="368" t="n"/>
      <c r="BE673" s="368" t="n"/>
      <c r="BF673" s="368" t="n"/>
      <c r="BG673" s="368" t="n"/>
      <c r="BH673" s="368" t="n"/>
      <c r="BI673" s="368" t="n"/>
      <c r="BJ673" s="368" t="n"/>
      <c r="BK673" s="368" t="n"/>
      <c r="BL673" s="368" t="n"/>
      <c r="BM673" s="368" t="n"/>
      <c r="BN673" s="368" t="n"/>
      <c r="BO673" s="368" t="n"/>
      <c r="BP673" s="368" t="n"/>
      <c r="BQ673" s="320" t="n"/>
      <c r="BR673" s="368" t="n"/>
      <c r="BS673" s="368" t="n"/>
      <c r="BT673" s="368" t="n"/>
      <c r="BU673" s="368" t="n"/>
      <c r="BV673" s="368" t="n"/>
      <c r="BW673" s="368" t="n"/>
      <c r="BX673" s="368" t="n"/>
      <c r="BY673" s="368" t="n"/>
      <c r="BZ673" s="368" t="n"/>
      <c r="CA673" s="368" t="n"/>
      <c r="CB673" s="368" t="n"/>
      <c r="CC673" s="368" t="n"/>
      <c r="CD673" s="368" t="n"/>
      <c r="CE673" s="368" t="n"/>
      <c r="CF673" s="368" t="n"/>
      <c r="CG673" s="368" t="n"/>
      <c r="CH673" s="368" t="n"/>
      <c r="CI673" s="368" t="n"/>
      <c r="CJ673" s="368" t="n"/>
      <c r="CK673" s="368" t="n"/>
      <c r="CL673" s="368" t="n"/>
      <c r="CM673" s="368" t="n"/>
      <c r="CN673" s="368" t="n"/>
      <c r="CO673" s="368" t="n"/>
      <c r="CP673" s="368" t="n"/>
      <c r="CQ673" s="368" t="n"/>
      <c r="CR673" s="368" t="n"/>
      <c r="CS673" s="368" t="n"/>
      <c r="CT673" s="368" t="n"/>
      <c r="CU673" s="368" t="n"/>
      <c r="CV673" s="368" t="n"/>
      <c r="CW673" s="368" t="n"/>
      <c r="CX673" s="368" t="n"/>
      <c r="CY673" s="368" t="n"/>
      <c r="CZ673" s="368" t="n"/>
      <c r="DA673" s="368" t="n"/>
      <c r="DB673" s="368" t="n"/>
      <c r="DC673" s="368" t="n"/>
      <c r="DD673" s="368" t="n"/>
    </row>
    <row r="674">
      <c r="A674" s="368" t="n"/>
      <c r="B674" s="368" t="n"/>
      <c r="C674" s="368" t="n"/>
      <c r="D674" s="368" t="n"/>
      <c r="E674" s="368" t="n"/>
      <c r="F674" s="368" t="n"/>
      <c r="G674" s="318" t="n"/>
      <c r="H674" s="368" t="n"/>
      <c r="I674" s="368" t="n"/>
      <c r="J674" s="368" t="n"/>
      <c r="K674" s="368" t="n"/>
      <c r="L674" s="368" t="n"/>
      <c r="M674" s="368" t="n"/>
      <c r="N674" s="368" t="n"/>
      <c r="O674" s="368" t="n"/>
      <c r="P674" s="368" t="n"/>
      <c r="Q674" s="368" t="n"/>
      <c r="R674" s="368" t="n"/>
      <c r="S674" s="368" t="n"/>
      <c r="T674" s="368" t="n"/>
      <c r="U674" s="368" t="n"/>
      <c r="V674" s="368" t="n"/>
      <c r="W674" s="368" t="n"/>
      <c r="X674" s="368" t="n"/>
      <c r="Y674" s="368" t="n"/>
      <c r="Z674" s="368" t="n"/>
      <c r="AA674" s="368" t="n"/>
      <c r="AB674" s="368" t="n"/>
      <c r="AC674" s="368" t="n"/>
      <c r="AD674" s="368" t="n"/>
      <c r="AE674" s="368" t="n"/>
      <c r="AF674" s="368" t="n"/>
      <c r="AG674" s="368" t="n"/>
      <c r="AH674" s="368" t="n"/>
      <c r="AI674" s="368" t="n"/>
      <c r="AJ674" s="368" t="n"/>
      <c r="AK674" s="368" t="n"/>
      <c r="AL674" s="368" t="n"/>
      <c r="AM674" s="368" t="n"/>
      <c r="AN674" s="368" t="n"/>
      <c r="AO674" s="368" t="n"/>
      <c r="AP674" s="319" t="n"/>
      <c r="AQ674" s="368" t="n"/>
      <c r="AR674" s="368" t="n"/>
      <c r="AS674" s="368" t="n"/>
      <c r="AT674" s="368" t="n"/>
      <c r="AU674" s="368" t="n"/>
      <c r="AV674" s="368" t="n"/>
      <c r="AW674" s="368" t="n"/>
      <c r="AX674" s="368" t="n"/>
      <c r="AY674" s="368" t="n"/>
      <c r="AZ674" s="368" t="n"/>
      <c r="BA674" s="368" t="n"/>
      <c r="BB674" s="368" t="n"/>
      <c r="BC674" s="368" t="n"/>
      <c r="BD674" s="368" t="n"/>
      <c r="BE674" s="368" t="n"/>
      <c r="BF674" s="368" t="n"/>
      <c r="BG674" s="368" t="n"/>
      <c r="BH674" s="368" t="n"/>
      <c r="BI674" s="368" t="n"/>
      <c r="BJ674" s="368" t="n"/>
      <c r="BK674" s="368" t="n"/>
      <c r="BL674" s="368" t="n"/>
      <c r="BM674" s="368" t="n"/>
      <c r="BN674" s="368" t="n"/>
      <c r="BO674" s="368" t="n"/>
      <c r="BP674" s="368" t="n"/>
      <c r="BQ674" s="320" t="n"/>
      <c r="BR674" s="368" t="n"/>
      <c r="BS674" s="368" t="n"/>
      <c r="BT674" s="368" t="n"/>
      <c r="BU674" s="368" t="n"/>
      <c r="BV674" s="368" t="n"/>
      <c r="BW674" s="368" t="n"/>
      <c r="BX674" s="368" t="n"/>
      <c r="BY674" s="368" t="n"/>
      <c r="BZ674" s="368" t="n"/>
      <c r="CA674" s="368" t="n"/>
      <c r="CB674" s="368" t="n"/>
      <c r="CC674" s="368" t="n"/>
      <c r="CD674" s="368" t="n"/>
      <c r="CE674" s="368" t="n"/>
      <c r="CF674" s="368" t="n"/>
      <c r="CG674" s="368" t="n"/>
      <c r="CH674" s="368" t="n"/>
      <c r="CI674" s="368" t="n"/>
      <c r="CJ674" s="368" t="n"/>
      <c r="CK674" s="368" t="n"/>
      <c r="CL674" s="368" t="n"/>
      <c r="CM674" s="368" t="n"/>
      <c r="CN674" s="368" t="n"/>
      <c r="CO674" s="368" t="n"/>
      <c r="CP674" s="368" t="n"/>
      <c r="CQ674" s="368" t="n"/>
      <c r="CR674" s="368" t="n"/>
      <c r="CS674" s="368" t="n"/>
      <c r="CT674" s="368" t="n"/>
      <c r="CU674" s="368" t="n"/>
      <c r="CV674" s="368" t="n"/>
      <c r="CW674" s="368" t="n"/>
      <c r="CX674" s="368" t="n"/>
      <c r="CY674" s="368" t="n"/>
      <c r="CZ674" s="368" t="n"/>
      <c r="DA674" s="368" t="n"/>
      <c r="DB674" s="368" t="n"/>
      <c r="DC674" s="368" t="n"/>
      <c r="DD674" s="368" t="n"/>
    </row>
    <row r="675">
      <c r="A675" s="368" t="n"/>
      <c r="B675" s="368" t="n"/>
      <c r="C675" s="368" t="n"/>
      <c r="D675" s="368" t="n"/>
      <c r="E675" s="368" t="n"/>
      <c r="F675" s="368" t="n"/>
      <c r="G675" s="318" t="n"/>
      <c r="H675" s="368" t="n"/>
      <c r="I675" s="368" t="n"/>
      <c r="J675" s="368" t="n"/>
      <c r="K675" s="368" t="n"/>
      <c r="L675" s="368" t="n"/>
      <c r="M675" s="368" t="n"/>
      <c r="N675" s="368" t="n"/>
      <c r="O675" s="368" t="n"/>
      <c r="P675" s="368" t="n"/>
      <c r="Q675" s="368" t="n"/>
      <c r="R675" s="368" t="n"/>
      <c r="S675" s="368" t="n"/>
      <c r="T675" s="368" t="n"/>
      <c r="U675" s="368" t="n"/>
      <c r="V675" s="368" t="n"/>
      <c r="W675" s="368" t="n"/>
      <c r="X675" s="368" t="n"/>
      <c r="Y675" s="368" t="n"/>
      <c r="Z675" s="368" t="n"/>
      <c r="AA675" s="368" t="n"/>
      <c r="AB675" s="368" t="n"/>
      <c r="AC675" s="368" t="n"/>
      <c r="AD675" s="368" t="n"/>
      <c r="AE675" s="368" t="n"/>
      <c r="AF675" s="368" t="n"/>
      <c r="AG675" s="368" t="n"/>
      <c r="AH675" s="368" t="n"/>
      <c r="AI675" s="368" t="n"/>
      <c r="AJ675" s="368" t="n"/>
      <c r="AK675" s="368" t="n"/>
      <c r="AL675" s="368" t="n"/>
      <c r="AM675" s="368" t="n"/>
      <c r="AN675" s="368" t="n"/>
      <c r="AO675" s="368" t="n"/>
      <c r="AP675" s="319" t="n"/>
      <c r="AQ675" s="368" t="n"/>
      <c r="AR675" s="368" t="n"/>
      <c r="AS675" s="368" t="n"/>
      <c r="AT675" s="368" t="n"/>
      <c r="AU675" s="368" t="n"/>
      <c r="AV675" s="368" t="n"/>
      <c r="AW675" s="368" t="n"/>
      <c r="AX675" s="368" t="n"/>
      <c r="AY675" s="368" t="n"/>
      <c r="AZ675" s="368" t="n"/>
      <c r="BA675" s="368" t="n"/>
      <c r="BB675" s="368" t="n"/>
      <c r="BC675" s="368" t="n"/>
      <c r="BD675" s="368" t="n"/>
      <c r="BE675" s="368" t="n"/>
      <c r="BF675" s="368" t="n"/>
      <c r="BG675" s="368" t="n"/>
      <c r="BH675" s="368" t="n"/>
      <c r="BI675" s="368" t="n"/>
      <c r="BJ675" s="368" t="n"/>
      <c r="BK675" s="368" t="n"/>
      <c r="BL675" s="368" t="n"/>
      <c r="BM675" s="368" t="n"/>
      <c r="BN675" s="368" t="n"/>
      <c r="BO675" s="368" t="n"/>
      <c r="BP675" s="368" t="n"/>
      <c r="BQ675" s="320" t="n"/>
      <c r="BR675" s="368" t="n"/>
      <c r="BS675" s="368" t="n"/>
      <c r="BT675" s="368" t="n"/>
      <c r="BU675" s="368" t="n"/>
      <c r="BV675" s="368" t="n"/>
      <c r="BW675" s="368" t="n"/>
      <c r="BX675" s="368" t="n"/>
      <c r="BY675" s="368" t="n"/>
      <c r="BZ675" s="368" t="n"/>
      <c r="CA675" s="368" t="n"/>
      <c r="CB675" s="368" t="n"/>
      <c r="CC675" s="368" t="n"/>
      <c r="CD675" s="368" t="n"/>
      <c r="CE675" s="368" t="n"/>
      <c r="CF675" s="368" t="n"/>
      <c r="CG675" s="368" t="n"/>
      <c r="CH675" s="368" t="n"/>
      <c r="CI675" s="368" t="n"/>
      <c r="CJ675" s="368" t="n"/>
      <c r="CK675" s="368" t="n"/>
      <c r="CL675" s="368" t="n"/>
      <c r="CM675" s="368" t="n"/>
      <c r="CN675" s="368" t="n"/>
      <c r="CO675" s="368" t="n"/>
      <c r="CP675" s="368" t="n"/>
      <c r="CQ675" s="368" t="n"/>
      <c r="CR675" s="368" t="n"/>
      <c r="CS675" s="368" t="n"/>
      <c r="CT675" s="368" t="n"/>
      <c r="CU675" s="368" t="n"/>
      <c r="CV675" s="368" t="n"/>
      <c r="CW675" s="368" t="n"/>
      <c r="CX675" s="368" t="n"/>
      <c r="CY675" s="368" t="n"/>
      <c r="CZ675" s="368" t="n"/>
      <c r="DA675" s="368" t="n"/>
      <c r="DB675" s="368" t="n"/>
      <c r="DC675" s="368" t="n"/>
      <c r="DD675" s="368" t="n"/>
    </row>
    <row r="676">
      <c r="A676" s="368" t="n"/>
      <c r="B676" s="368" t="n"/>
      <c r="C676" s="368" t="n"/>
      <c r="D676" s="368" t="n"/>
      <c r="E676" s="368" t="n"/>
      <c r="F676" s="368" t="n"/>
      <c r="G676" s="318" t="n"/>
      <c r="H676" s="368" t="n"/>
      <c r="I676" s="368" t="n"/>
      <c r="J676" s="368" t="n"/>
      <c r="K676" s="368" t="n"/>
      <c r="L676" s="368" t="n"/>
      <c r="M676" s="368" t="n"/>
      <c r="N676" s="368" t="n"/>
      <c r="O676" s="368" t="n"/>
      <c r="P676" s="368" t="n"/>
      <c r="Q676" s="368" t="n"/>
      <c r="R676" s="368" t="n"/>
      <c r="S676" s="368" t="n"/>
      <c r="T676" s="368" t="n"/>
      <c r="U676" s="368" t="n"/>
      <c r="V676" s="368" t="n"/>
      <c r="W676" s="368" t="n"/>
      <c r="X676" s="368" t="n"/>
      <c r="Y676" s="368" t="n"/>
      <c r="Z676" s="368" t="n"/>
      <c r="AA676" s="368" t="n"/>
      <c r="AB676" s="368" t="n"/>
      <c r="AC676" s="368" t="n"/>
      <c r="AD676" s="368" t="n"/>
      <c r="AE676" s="368" t="n"/>
      <c r="AF676" s="368" t="n"/>
      <c r="AG676" s="368" t="n"/>
      <c r="AH676" s="368" t="n"/>
      <c r="AI676" s="368" t="n"/>
      <c r="AJ676" s="368" t="n"/>
      <c r="AK676" s="368" t="n"/>
      <c r="AL676" s="368" t="n"/>
      <c r="AM676" s="368" t="n"/>
      <c r="AN676" s="368" t="n"/>
      <c r="AO676" s="368" t="n"/>
      <c r="AP676" s="319" t="n"/>
      <c r="AQ676" s="368" t="n"/>
      <c r="AR676" s="368" t="n"/>
      <c r="AS676" s="368" t="n"/>
      <c r="AT676" s="368" t="n"/>
      <c r="AU676" s="368" t="n"/>
      <c r="AV676" s="368" t="n"/>
      <c r="AW676" s="368" t="n"/>
      <c r="AX676" s="368" t="n"/>
      <c r="AY676" s="368" t="n"/>
      <c r="AZ676" s="368" t="n"/>
      <c r="BA676" s="368" t="n"/>
      <c r="BB676" s="368" t="n"/>
      <c r="BC676" s="368" t="n"/>
      <c r="BD676" s="368" t="n"/>
      <c r="BE676" s="368" t="n"/>
      <c r="BF676" s="368" t="n"/>
      <c r="BG676" s="368" t="n"/>
      <c r="BH676" s="368" t="n"/>
      <c r="BI676" s="368" t="n"/>
      <c r="BJ676" s="368" t="n"/>
      <c r="BK676" s="368" t="n"/>
      <c r="BL676" s="368" t="n"/>
      <c r="BM676" s="368" t="n"/>
      <c r="BN676" s="368" t="n"/>
      <c r="BO676" s="368" t="n"/>
      <c r="BP676" s="368" t="n"/>
      <c r="BQ676" s="320" t="n"/>
      <c r="BR676" s="368" t="n"/>
      <c r="BS676" s="368" t="n"/>
      <c r="BT676" s="368" t="n"/>
      <c r="BU676" s="368" t="n"/>
      <c r="BV676" s="368" t="n"/>
      <c r="BW676" s="368" t="n"/>
      <c r="BX676" s="368" t="n"/>
      <c r="BY676" s="368" t="n"/>
      <c r="BZ676" s="368" t="n"/>
      <c r="CA676" s="368" t="n"/>
      <c r="CB676" s="368" t="n"/>
      <c r="CC676" s="368" t="n"/>
      <c r="CD676" s="368" t="n"/>
      <c r="CE676" s="368" t="n"/>
      <c r="CF676" s="368" t="n"/>
      <c r="CG676" s="368" t="n"/>
      <c r="CH676" s="368" t="n"/>
      <c r="CI676" s="368" t="n"/>
      <c r="CJ676" s="368" t="n"/>
      <c r="CK676" s="368" t="n"/>
      <c r="CL676" s="368" t="n"/>
      <c r="CM676" s="368" t="n"/>
      <c r="CN676" s="368" t="n"/>
      <c r="CO676" s="368" t="n"/>
      <c r="CP676" s="368" t="n"/>
      <c r="CQ676" s="368" t="n"/>
      <c r="CR676" s="368" t="n"/>
      <c r="CS676" s="368" t="n"/>
      <c r="CT676" s="368" t="n"/>
      <c r="CU676" s="368" t="n"/>
      <c r="CV676" s="368" t="n"/>
      <c r="CW676" s="368" t="n"/>
      <c r="CX676" s="368" t="n"/>
      <c r="CY676" s="368" t="n"/>
      <c r="CZ676" s="368" t="n"/>
      <c r="DA676" s="368" t="n"/>
      <c r="DB676" s="368" t="n"/>
      <c r="DC676" s="368" t="n"/>
      <c r="DD676" s="368" t="n"/>
    </row>
    <row r="677">
      <c r="A677" s="368" t="n"/>
      <c r="B677" s="368" t="n"/>
      <c r="C677" s="368" t="n"/>
      <c r="D677" s="368" t="n"/>
      <c r="E677" s="368" t="n"/>
      <c r="F677" s="368" t="n"/>
      <c r="G677" s="318" t="n"/>
      <c r="H677" s="368" t="n"/>
      <c r="I677" s="368" t="n"/>
      <c r="J677" s="368" t="n"/>
      <c r="K677" s="368" t="n"/>
      <c r="L677" s="368" t="n"/>
      <c r="M677" s="368" t="n"/>
      <c r="N677" s="368" t="n"/>
      <c r="O677" s="368" t="n"/>
      <c r="P677" s="368" t="n"/>
      <c r="Q677" s="368" t="n"/>
      <c r="R677" s="368" t="n"/>
      <c r="S677" s="368" t="n"/>
      <c r="T677" s="368" t="n"/>
      <c r="U677" s="368" t="n"/>
      <c r="V677" s="368" t="n"/>
      <c r="W677" s="368" t="n"/>
      <c r="X677" s="368" t="n"/>
      <c r="Y677" s="368" t="n"/>
      <c r="Z677" s="368" t="n"/>
      <c r="AA677" s="368" t="n"/>
      <c r="AB677" s="368" t="n"/>
      <c r="AC677" s="368" t="n"/>
      <c r="AD677" s="368" t="n"/>
      <c r="AE677" s="368" t="n"/>
      <c r="AF677" s="368" t="n"/>
      <c r="AG677" s="368" t="n"/>
      <c r="AH677" s="368" t="n"/>
      <c r="AI677" s="368" t="n"/>
      <c r="AJ677" s="368" t="n"/>
      <c r="AK677" s="368" t="n"/>
      <c r="AL677" s="368" t="n"/>
      <c r="AM677" s="368" t="n"/>
      <c r="AN677" s="368" t="n"/>
      <c r="AO677" s="368" t="n"/>
      <c r="AP677" s="319" t="n"/>
      <c r="AQ677" s="368" t="n"/>
      <c r="AR677" s="368" t="n"/>
      <c r="AS677" s="368" t="n"/>
      <c r="AT677" s="368" t="n"/>
      <c r="AU677" s="368" t="n"/>
      <c r="AV677" s="368" t="n"/>
      <c r="AW677" s="368" t="n"/>
      <c r="AX677" s="368" t="n"/>
      <c r="AY677" s="368" t="n"/>
      <c r="AZ677" s="368" t="n"/>
      <c r="BA677" s="368" t="n"/>
      <c r="BB677" s="368" t="n"/>
      <c r="BC677" s="368" t="n"/>
      <c r="BD677" s="368" t="n"/>
      <c r="BE677" s="368" t="n"/>
      <c r="BF677" s="368" t="n"/>
      <c r="BG677" s="368" t="n"/>
      <c r="BH677" s="368" t="n"/>
      <c r="BI677" s="368" t="n"/>
      <c r="BJ677" s="368" t="n"/>
      <c r="BK677" s="368" t="n"/>
      <c r="BL677" s="368" t="n"/>
      <c r="BM677" s="368" t="n"/>
      <c r="BN677" s="368" t="n"/>
      <c r="BO677" s="368" t="n"/>
      <c r="BP677" s="368" t="n"/>
      <c r="BQ677" s="320" t="n"/>
      <c r="BR677" s="368" t="n"/>
      <c r="BS677" s="368" t="n"/>
      <c r="BT677" s="368" t="n"/>
      <c r="BU677" s="368" t="n"/>
      <c r="BV677" s="368" t="n"/>
      <c r="BW677" s="368" t="n"/>
      <c r="BX677" s="368" t="n"/>
      <c r="BY677" s="368" t="n"/>
      <c r="BZ677" s="368" t="n"/>
      <c r="CA677" s="368" t="n"/>
      <c r="CB677" s="368" t="n"/>
      <c r="CC677" s="368" t="n"/>
      <c r="CD677" s="368" t="n"/>
      <c r="CE677" s="368" t="n"/>
      <c r="CF677" s="368" t="n"/>
      <c r="CG677" s="368" t="n"/>
      <c r="CH677" s="368" t="n"/>
      <c r="CI677" s="368" t="n"/>
      <c r="CJ677" s="368" t="n"/>
      <c r="CK677" s="368" t="n"/>
      <c r="CL677" s="368" t="n"/>
      <c r="CM677" s="368" t="n"/>
      <c r="CN677" s="368" t="n"/>
      <c r="CO677" s="368" t="n"/>
      <c r="CP677" s="368" t="n"/>
      <c r="CQ677" s="368" t="n"/>
      <c r="CR677" s="368" t="n"/>
      <c r="CS677" s="368" t="n"/>
      <c r="CT677" s="368" t="n"/>
      <c r="CU677" s="368" t="n"/>
      <c r="CV677" s="368" t="n"/>
      <c r="CW677" s="368" t="n"/>
      <c r="CX677" s="368" t="n"/>
      <c r="CY677" s="368" t="n"/>
      <c r="CZ677" s="368" t="n"/>
      <c r="DA677" s="368" t="n"/>
      <c r="DB677" s="368" t="n"/>
      <c r="DC677" s="368" t="n"/>
      <c r="DD677" s="368" t="n"/>
    </row>
    <row r="678">
      <c r="A678" s="368" t="n"/>
      <c r="B678" s="368" t="n"/>
      <c r="C678" s="368" t="n"/>
      <c r="D678" s="368" t="n"/>
      <c r="E678" s="368" t="n"/>
      <c r="F678" s="368" t="n"/>
      <c r="G678" s="318" t="n"/>
      <c r="H678" s="368" t="n"/>
      <c r="I678" s="368" t="n"/>
      <c r="J678" s="368" t="n"/>
      <c r="K678" s="368" t="n"/>
      <c r="L678" s="368" t="n"/>
      <c r="M678" s="368" t="n"/>
      <c r="N678" s="368" t="n"/>
      <c r="O678" s="368" t="n"/>
      <c r="P678" s="368" t="n"/>
      <c r="Q678" s="368" t="n"/>
      <c r="R678" s="368" t="n"/>
      <c r="S678" s="368" t="n"/>
      <c r="T678" s="368" t="n"/>
      <c r="U678" s="368" t="n"/>
      <c r="V678" s="368" t="n"/>
      <c r="W678" s="368" t="n"/>
      <c r="X678" s="368" t="n"/>
      <c r="Y678" s="368" t="n"/>
      <c r="Z678" s="368" t="n"/>
      <c r="AA678" s="368" t="n"/>
      <c r="AB678" s="368" t="n"/>
      <c r="AC678" s="368" t="n"/>
      <c r="AD678" s="368" t="n"/>
      <c r="AE678" s="368" t="n"/>
      <c r="AF678" s="368" t="n"/>
      <c r="AG678" s="368" t="n"/>
      <c r="AH678" s="368" t="n"/>
      <c r="AI678" s="368" t="n"/>
      <c r="AJ678" s="368" t="n"/>
      <c r="AK678" s="368" t="n"/>
      <c r="AL678" s="368" t="n"/>
      <c r="AM678" s="368" t="n"/>
      <c r="AN678" s="368" t="n"/>
      <c r="AO678" s="368" t="n"/>
      <c r="AP678" s="319" t="n"/>
      <c r="AQ678" s="368" t="n"/>
      <c r="AR678" s="368" t="n"/>
      <c r="AS678" s="368" t="n"/>
      <c r="AT678" s="368" t="n"/>
      <c r="AU678" s="368" t="n"/>
      <c r="AV678" s="368" t="n"/>
      <c r="AW678" s="368" t="n"/>
      <c r="AX678" s="368" t="n"/>
      <c r="AY678" s="368" t="n"/>
      <c r="AZ678" s="368" t="n"/>
      <c r="BA678" s="368" t="n"/>
      <c r="BB678" s="368" t="n"/>
      <c r="BC678" s="368" t="n"/>
      <c r="BD678" s="368" t="n"/>
      <c r="BE678" s="368" t="n"/>
      <c r="BF678" s="368" t="n"/>
      <c r="BG678" s="368" t="n"/>
      <c r="BH678" s="368" t="n"/>
      <c r="BI678" s="368" t="n"/>
      <c r="BJ678" s="368" t="n"/>
      <c r="BK678" s="368" t="n"/>
      <c r="BL678" s="368" t="n"/>
      <c r="BM678" s="368" t="n"/>
      <c r="BN678" s="368" t="n"/>
      <c r="BO678" s="368" t="n"/>
      <c r="BP678" s="368" t="n"/>
      <c r="BQ678" s="320" t="n"/>
      <c r="BR678" s="368" t="n"/>
      <c r="BS678" s="368" t="n"/>
      <c r="BT678" s="368" t="n"/>
      <c r="BU678" s="368" t="n"/>
      <c r="BV678" s="368" t="n"/>
      <c r="BW678" s="368" t="n"/>
      <c r="BX678" s="368" t="n"/>
      <c r="BY678" s="368" t="n"/>
      <c r="BZ678" s="368" t="n"/>
      <c r="CA678" s="368" t="n"/>
      <c r="CB678" s="368" t="n"/>
      <c r="CC678" s="368" t="n"/>
      <c r="CD678" s="368" t="n"/>
      <c r="CE678" s="368" t="n"/>
      <c r="CF678" s="368" t="n"/>
      <c r="CG678" s="368" t="n"/>
      <c r="CH678" s="368" t="n"/>
      <c r="CI678" s="368" t="n"/>
      <c r="CJ678" s="368" t="n"/>
      <c r="CK678" s="368" t="n"/>
      <c r="CL678" s="368" t="n"/>
      <c r="CM678" s="368" t="n"/>
      <c r="CN678" s="368" t="n"/>
      <c r="CO678" s="368" t="n"/>
      <c r="CP678" s="368" t="n"/>
      <c r="CQ678" s="368" t="n"/>
      <c r="CR678" s="368" t="n"/>
      <c r="CS678" s="368" t="n"/>
      <c r="CT678" s="368" t="n"/>
      <c r="CU678" s="368" t="n"/>
      <c r="CV678" s="368" t="n"/>
      <c r="CW678" s="368" t="n"/>
      <c r="CX678" s="368" t="n"/>
      <c r="CY678" s="368" t="n"/>
      <c r="CZ678" s="368" t="n"/>
      <c r="DA678" s="368" t="n"/>
      <c r="DB678" s="368" t="n"/>
      <c r="DC678" s="368" t="n"/>
      <c r="DD678" s="368" t="n"/>
    </row>
    <row r="679">
      <c r="A679" s="368" t="n"/>
      <c r="B679" s="368" t="n"/>
      <c r="C679" s="368" t="n"/>
      <c r="D679" s="368" t="n"/>
      <c r="E679" s="368" t="n"/>
      <c r="F679" s="368" t="n"/>
      <c r="G679" s="318" t="n"/>
      <c r="H679" s="368" t="n"/>
      <c r="I679" s="368" t="n"/>
      <c r="J679" s="368" t="n"/>
      <c r="K679" s="368" t="n"/>
      <c r="L679" s="368" t="n"/>
      <c r="M679" s="368" t="n"/>
      <c r="N679" s="368" t="n"/>
      <c r="O679" s="368" t="n"/>
      <c r="P679" s="368" t="n"/>
      <c r="Q679" s="368" t="n"/>
      <c r="R679" s="368" t="n"/>
      <c r="S679" s="368" t="n"/>
      <c r="T679" s="368" t="n"/>
      <c r="U679" s="368" t="n"/>
      <c r="V679" s="368" t="n"/>
      <c r="W679" s="368" t="n"/>
      <c r="X679" s="368" t="n"/>
      <c r="Y679" s="368" t="n"/>
      <c r="Z679" s="368" t="n"/>
      <c r="AA679" s="368" t="n"/>
      <c r="AB679" s="368" t="n"/>
      <c r="AC679" s="368" t="n"/>
      <c r="AD679" s="368" t="n"/>
      <c r="AE679" s="368" t="n"/>
      <c r="AF679" s="368" t="n"/>
      <c r="AG679" s="368" t="n"/>
      <c r="AH679" s="368" t="n"/>
      <c r="AI679" s="368" t="n"/>
      <c r="AJ679" s="368" t="n"/>
      <c r="AK679" s="368" t="n"/>
      <c r="AL679" s="368" t="n"/>
      <c r="AM679" s="368" t="n"/>
      <c r="AN679" s="368" t="n"/>
      <c r="AO679" s="368" t="n"/>
      <c r="AP679" s="319" t="n"/>
      <c r="AQ679" s="368" t="n"/>
      <c r="AR679" s="368" t="n"/>
      <c r="AS679" s="368" t="n"/>
      <c r="AT679" s="368" t="n"/>
      <c r="AU679" s="368" t="n"/>
      <c r="AV679" s="368" t="n"/>
      <c r="AW679" s="368" t="n"/>
      <c r="AX679" s="368" t="n"/>
      <c r="AY679" s="368" t="n"/>
      <c r="AZ679" s="368" t="n"/>
      <c r="BA679" s="368" t="n"/>
      <c r="BB679" s="368" t="n"/>
      <c r="BC679" s="368" t="n"/>
      <c r="BD679" s="368" t="n"/>
      <c r="BE679" s="368" t="n"/>
      <c r="BF679" s="368" t="n"/>
      <c r="BG679" s="368" t="n"/>
      <c r="BH679" s="368" t="n"/>
      <c r="BI679" s="368" t="n"/>
      <c r="BJ679" s="368" t="n"/>
      <c r="BK679" s="368" t="n"/>
      <c r="BL679" s="368" t="n"/>
      <c r="BM679" s="368" t="n"/>
      <c r="BN679" s="368" t="n"/>
      <c r="BO679" s="368" t="n"/>
      <c r="BP679" s="368" t="n"/>
      <c r="BQ679" s="320" t="n"/>
      <c r="BR679" s="368" t="n"/>
      <c r="BS679" s="368" t="n"/>
      <c r="BT679" s="368" t="n"/>
      <c r="BU679" s="368" t="n"/>
      <c r="BV679" s="368" t="n"/>
      <c r="BW679" s="368" t="n"/>
      <c r="BX679" s="368" t="n"/>
      <c r="BY679" s="368" t="n"/>
      <c r="BZ679" s="368" t="n"/>
      <c r="CA679" s="368" t="n"/>
      <c r="CB679" s="368" t="n"/>
      <c r="CC679" s="368" t="n"/>
      <c r="CD679" s="368" t="n"/>
      <c r="CE679" s="368" t="n"/>
      <c r="CF679" s="368" t="n"/>
      <c r="CG679" s="368" t="n"/>
      <c r="CH679" s="368" t="n"/>
      <c r="CI679" s="368" t="n"/>
      <c r="CJ679" s="368" t="n"/>
      <c r="CK679" s="368" t="n"/>
      <c r="CL679" s="368" t="n"/>
      <c r="CM679" s="368" t="n"/>
      <c r="CN679" s="368" t="n"/>
      <c r="CO679" s="368" t="n"/>
      <c r="CP679" s="368" t="n"/>
      <c r="CQ679" s="368" t="n"/>
      <c r="CR679" s="368" t="n"/>
      <c r="CS679" s="368" t="n"/>
      <c r="CT679" s="368" t="n"/>
      <c r="CU679" s="368" t="n"/>
      <c r="CV679" s="368" t="n"/>
      <c r="CW679" s="368" t="n"/>
      <c r="CX679" s="368" t="n"/>
      <c r="CY679" s="368" t="n"/>
      <c r="CZ679" s="368" t="n"/>
      <c r="DA679" s="368" t="n"/>
      <c r="DB679" s="368" t="n"/>
      <c r="DC679" s="368" t="n"/>
      <c r="DD679" s="368" t="n"/>
    </row>
    <row r="680">
      <c r="A680" s="368" t="n"/>
      <c r="B680" s="368" t="n"/>
      <c r="C680" s="368" t="n"/>
      <c r="D680" s="368" t="n"/>
      <c r="E680" s="368" t="n"/>
      <c r="F680" s="368" t="n"/>
      <c r="G680" s="318" t="n"/>
      <c r="H680" s="368" t="n"/>
      <c r="I680" s="368" t="n"/>
      <c r="J680" s="368" t="n"/>
      <c r="K680" s="368" t="n"/>
      <c r="L680" s="368" t="n"/>
      <c r="M680" s="368" t="n"/>
      <c r="N680" s="368" t="n"/>
      <c r="O680" s="368" t="n"/>
      <c r="P680" s="368" t="n"/>
      <c r="Q680" s="368" t="n"/>
      <c r="R680" s="368" t="n"/>
      <c r="S680" s="368" t="n"/>
      <c r="T680" s="368" t="n"/>
      <c r="U680" s="368" t="n"/>
      <c r="V680" s="368" t="n"/>
      <c r="W680" s="368" t="n"/>
      <c r="X680" s="368" t="n"/>
      <c r="Y680" s="368" t="n"/>
      <c r="Z680" s="368" t="n"/>
      <c r="AA680" s="368" t="n"/>
      <c r="AB680" s="368" t="n"/>
      <c r="AC680" s="368" t="n"/>
      <c r="AD680" s="368" t="n"/>
      <c r="AE680" s="368" t="n"/>
      <c r="AF680" s="368" t="n"/>
      <c r="AG680" s="368" t="n"/>
      <c r="AH680" s="368" t="n"/>
      <c r="AI680" s="368" t="n"/>
      <c r="AJ680" s="368" t="n"/>
      <c r="AK680" s="368" t="n"/>
      <c r="AL680" s="368" t="n"/>
      <c r="AM680" s="368" t="n"/>
      <c r="AN680" s="368" t="n"/>
      <c r="AO680" s="368" t="n"/>
      <c r="AP680" s="319" t="n"/>
      <c r="AQ680" s="368" t="n"/>
      <c r="AR680" s="368" t="n"/>
      <c r="AS680" s="368" t="n"/>
      <c r="AT680" s="368" t="n"/>
      <c r="AU680" s="368" t="n"/>
      <c r="AV680" s="368" t="n"/>
      <c r="AW680" s="368" t="n"/>
      <c r="AX680" s="368" t="n"/>
      <c r="AY680" s="368" t="n"/>
      <c r="AZ680" s="368" t="n"/>
      <c r="BA680" s="368" t="n"/>
      <c r="BB680" s="368" t="n"/>
      <c r="BC680" s="368" t="n"/>
      <c r="BD680" s="368" t="n"/>
      <c r="BE680" s="368" t="n"/>
      <c r="BF680" s="368" t="n"/>
      <c r="BG680" s="368" t="n"/>
      <c r="BH680" s="368" t="n"/>
      <c r="BI680" s="368" t="n"/>
      <c r="BJ680" s="368" t="n"/>
      <c r="BK680" s="368" t="n"/>
      <c r="BL680" s="368" t="n"/>
      <c r="BM680" s="368" t="n"/>
      <c r="BN680" s="368" t="n"/>
      <c r="BO680" s="368" t="n"/>
      <c r="BP680" s="368" t="n"/>
      <c r="BQ680" s="320" t="n"/>
      <c r="BR680" s="368" t="n"/>
      <c r="BS680" s="368" t="n"/>
      <c r="BT680" s="368" t="n"/>
      <c r="BU680" s="368" t="n"/>
      <c r="BV680" s="368" t="n"/>
      <c r="BW680" s="368" t="n"/>
      <c r="BX680" s="368" t="n"/>
      <c r="BY680" s="368" t="n"/>
      <c r="BZ680" s="368" t="n"/>
      <c r="CA680" s="368" t="n"/>
      <c r="CB680" s="368" t="n"/>
      <c r="CC680" s="368" t="n"/>
      <c r="CD680" s="368" t="n"/>
      <c r="CE680" s="368" t="n"/>
      <c r="CF680" s="368" t="n"/>
      <c r="CG680" s="368" t="n"/>
      <c r="CH680" s="368" t="n"/>
      <c r="CI680" s="368" t="n"/>
      <c r="CJ680" s="368" t="n"/>
      <c r="CK680" s="368" t="n"/>
      <c r="CL680" s="368" t="n"/>
      <c r="CM680" s="368" t="n"/>
      <c r="CN680" s="368" t="n"/>
      <c r="CO680" s="368" t="n"/>
      <c r="CP680" s="368" t="n"/>
      <c r="CQ680" s="368" t="n"/>
      <c r="CR680" s="368" t="n"/>
      <c r="CS680" s="368" t="n"/>
      <c r="CT680" s="368" t="n"/>
      <c r="CU680" s="368" t="n"/>
      <c r="CV680" s="368" t="n"/>
      <c r="CW680" s="368" t="n"/>
      <c r="CX680" s="368" t="n"/>
      <c r="CY680" s="368" t="n"/>
      <c r="CZ680" s="368" t="n"/>
      <c r="DA680" s="368" t="n"/>
      <c r="DB680" s="368" t="n"/>
      <c r="DC680" s="368" t="n"/>
      <c r="DD680" s="368" t="n"/>
    </row>
    <row r="681">
      <c r="A681" s="368" t="n"/>
      <c r="B681" s="368" t="n"/>
      <c r="C681" s="368" t="n"/>
      <c r="D681" s="368" t="n"/>
      <c r="E681" s="368" t="n"/>
      <c r="F681" s="368" t="n"/>
      <c r="G681" s="318" t="n"/>
      <c r="H681" s="368" t="n"/>
      <c r="I681" s="368" t="n"/>
      <c r="J681" s="368" t="n"/>
      <c r="K681" s="368" t="n"/>
      <c r="L681" s="368" t="n"/>
      <c r="M681" s="368" t="n"/>
      <c r="N681" s="368" t="n"/>
      <c r="O681" s="368" t="n"/>
      <c r="P681" s="368" t="n"/>
      <c r="Q681" s="368" t="n"/>
      <c r="R681" s="368" t="n"/>
      <c r="S681" s="368" t="n"/>
      <c r="T681" s="368" t="n"/>
      <c r="U681" s="368" t="n"/>
      <c r="V681" s="368" t="n"/>
      <c r="W681" s="368" t="n"/>
      <c r="X681" s="368" t="n"/>
      <c r="Y681" s="368" t="n"/>
      <c r="Z681" s="368" t="n"/>
      <c r="AA681" s="368" t="n"/>
      <c r="AB681" s="368" t="n"/>
      <c r="AC681" s="368" t="n"/>
      <c r="AD681" s="368" t="n"/>
      <c r="AE681" s="368" t="n"/>
      <c r="AF681" s="368" t="n"/>
      <c r="AG681" s="368" t="n"/>
      <c r="AH681" s="368" t="n"/>
      <c r="AI681" s="368" t="n"/>
      <c r="AJ681" s="368" t="n"/>
      <c r="AK681" s="368" t="n"/>
      <c r="AL681" s="368" t="n"/>
      <c r="AM681" s="368" t="n"/>
      <c r="AN681" s="368" t="n"/>
      <c r="AO681" s="368" t="n"/>
      <c r="AP681" s="319" t="n"/>
      <c r="AQ681" s="368" t="n"/>
      <c r="AR681" s="368" t="n"/>
      <c r="AS681" s="368" t="n"/>
      <c r="AT681" s="368" t="n"/>
      <c r="AU681" s="368" t="n"/>
      <c r="AV681" s="368" t="n"/>
      <c r="AW681" s="368" t="n"/>
      <c r="AX681" s="368" t="n"/>
      <c r="AY681" s="368" t="n"/>
      <c r="AZ681" s="368" t="n"/>
      <c r="BA681" s="368" t="n"/>
      <c r="BB681" s="368" t="n"/>
      <c r="BC681" s="368" t="n"/>
      <c r="BD681" s="368" t="n"/>
      <c r="BE681" s="368" t="n"/>
      <c r="BF681" s="368" t="n"/>
      <c r="BG681" s="368" t="n"/>
      <c r="BH681" s="368" t="n"/>
      <c r="BI681" s="368" t="n"/>
      <c r="BJ681" s="368" t="n"/>
      <c r="BK681" s="368" t="n"/>
      <c r="BL681" s="368" t="n"/>
      <c r="BM681" s="368" t="n"/>
      <c r="BN681" s="368" t="n"/>
      <c r="BO681" s="368" t="n"/>
      <c r="BP681" s="368" t="n"/>
      <c r="BQ681" s="320" t="n"/>
      <c r="BR681" s="368" t="n"/>
      <c r="BS681" s="368" t="n"/>
      <c r="BT681" s="368" t="n"/>
      <c r="BU681" s="368" t="n"/>
      <c r="BV681" s="368" t="n"/>
      <c r="BW681" s="368" t="n"/>
      <c r="BX681" s="368" t="n"/>
      <c r="BY681" s="368" t="n"/>
      <c r="BZ681" s="368" t="n"/>
      <c r="CA681" s="368" t="n"/>
      <c r="CB681" s="368" t="n"/>
      <c r="CC681" s="368" t="n"/>
      <c r="CD681" s="368" t="n"/>
      <c r="CE681" s="368" t="n"/>
      <c r="CF681" s="368" t="n"/>
      <c r="CG681" s="368" t="n"/>
      <c r="CH681" s="368" t="n"/>
      <c r="CI681" s="368" t="n"/>
      <c r="CJ681" s="368" t="n"/>
      <c r="CK681" s="368" t="n"/>
      <c r="CL681" s="368" t="n"/>
      <c r="CM681" s="368" t="n"/>
      <c r="CN681" s="368" t="n"/>
      <c r="CO681" s="368" t="n"/>
      <c r="CP681" s="368" t="n"/>
      <c r="CQ681" s="368" t="n"/>
      <c r="CR681" s="368" t="n"/>
      <c r="CS681" s="368" t="n"/>
      <c r="CT681" s="368" t="n"/>
      <c r="CU681" s="368" t="n"/>
      <c r="CV681" s="368" t="n"/>
      <c r="CW681" s="368" t="n"/>
      <c r="CX681" s="368" t="n"/>
      <c r="CY681" s="368" t="n"/>
      <c r="CZ681" s="368" t="n"/>
      <c r="DA681" s="368" t="n"/>
      <c r="DB681" s="368" t="n"/>
      <c r="DC681" s="368" t="n"/>
      <c r="DD681" s="368" t="n"/>
    </row>
    <row r="682">
      <c r="A682" s="368" t="n"/>
      <c r="B682" s="368" t="n"/>
      <c r="C682" s="368" t="n"/>
      <c r="D682" s="368" t="n"/>
      <c r="E682" s="368" t="n"/>
      <c r="F682" s="368" t="n"/>
      <c r="G682" s="318" t="n"/>
      <c r="H682" s="368" t="n"/>
      <c r="I682" s="368" t="n"/>
      <c r="J682" s="368" t="n"/>
      <c r="K682" s="368" t="n"/>
      <c r="L682" s="368" t="n"/>
      <c r="M682" s="368" t="n"/>
      <c r="N682" s="368" t="n"/>
      <c r="O682" s="368" t="n"/>
      <c r="P682" s="368" t="n"/>
      <c r="Q682" s="368" t="n"/>
      <c r="R682" s="368" t="n"/>
      <c r="S682" s="368" t="n"/>
      <c r="T682" s="368" t="n"/>
      <c r="U682" s="368" t="n"/>
      <c r="V682" s="368" t="n"/>
      <c r="W682" s="368" t="n"/>
      <c r="X682" s="368" t="n"/>
      <c r="Y682" s="368" t="n"/>
      <c r="Z682" s="368" t="n"/>
      <c r="AA682" s="368" t="n"/>
      <c r="AB682" s="368" t="n"/>
      <c r="AC682" s="368" t="n"/>
      <c r="AD682" s="368" t="n"/>
      <c r="AE682" s="368" t="n"/>
      <c r="AF682" s="368" t="n"/>
      <c r="AG682" s="368" t="n"/>
      <c r="AH682" s="368" t="n"/>
      <c r="AI682" s="368" t="n"/>
      <c r="AJ682" s="368" t="n"/>
      <c r="AK682" s="368" t="n"/>
      <c r="AL682" s="368" t="n"/>
      <c r="AM682" s="368" t="n"/>
      <c r="AN682" s="368" t="n"/>
      <c r="AO682" s="368" t="n"/>
      <c r="AP682" s="319" t="n"/>
      <c r="AQ682" s="368" t="n"/>
      <c r="AR682" s="368" t="n"/>
      <c r="AS682" s="368" t="n"/>
      <c r="AT682" s="368" t="n"/>
      <c r="AU682" s="368" t="n"/>
      <c r="AV682" s="368" t="n"/>
      <c r="AW682" s="368" t="n"/>
      <c r="AX682" s="368" t="n"/>
      <c r="AY682" s="368" t="n"/>
      <c r="AZ682" s="368" t="n"/>
      <c r="BA682" s="368" t="n"/>
      <c r="BB682" s="368" t="n"/>
      <c r="BC682" s="368" t="n"/>
      <c r="BD682" s="368" t="n"/>
      <c r="BE682" s="368" t="n"/>
      <c r="BF682" s="368" t="n"/>
      <c r="BG682" s="368" t="n"/>
      <c r="BH682" s="368" t="n"/>
      <c r="BI682" s="368" t="n"/>
      <c r="BJ682" s="368" t="n"/>
      <c r="BK682" s="368" t="n"/>
      <c r="BL682" s="368" t="n"/>
      <c r="BM682" s="368" t="n"/>
      <c r="BN682" s="368" t="n"/>
      <c r="BO682" s="368" t="n"/>
      <c r="BP682" s="368" t="n"/>
      <c r="BQ682" s="320" t="n"/>
      <c r="BR682" s="368" t="n"/>
      <c r="BS682" s="368" t="n"/>
      <c r="BT682" s="368" t="n"/>
      <c r="BU682" s="368" t="n"/>
      <c r="BV682" s="368" t="n"/>
      <c r="BW682" s="368" t="n"/>
      <c r="BX682" s="368" t="n"/>
      <c r="BY682" s="368" t="n"/>
      <c r="BZ682" s="368" t="n"/>
      <c r="CA682" s="368" t="n"/>
      <c r="CB682" s="368" t="n"/>
      <c r="CC682" s="368" t="n"/>
      <c r="CD682" s="368" t="n"/>
      <c r="CE682" s="368" t="n"/>
      <c r="CF682" s="368" t="n"/>
      <c r="CG682" s="368" t="n"/>
      <c r="CH682" s="368" t="n"/>
      <c r="CI682" s="368" t="n"/>
      <c r="CJ682" s="368" t="n"/>
      <c r="CK682" s="368" t="n"/>
      <c r="CL682" s="368" t="n"/>
      <c r="CM682" s="368" t="n"/>
      <c r="CN682" s="368" t="n"/>
      <c r="CO682" s="368" t="n"/>
      <c r="CP682" s="368" t="n"/>
      <c r="CQ682" s="368" t="n"/>
      <c r="CR682" s="368" t="n"/>
      <c r="CS682" s="368" t="n"/>
      <c r="CT682" s="368" t="n"/>
      <c r="CU682" s="368" t="n"/>
      <c r="CV682" s="368" t="n"/>
      <c r="CW682" s="368" t="n"/>
      <c r="CX682" s="368" t="n"/>
      <c r="CY682" s="368" t="n"/>
      <c r="CZ682" s="368" t="n"/>
      <c r="DA682" s="368" t="n"/>
      <c r="DB682" s="368" t="n"/>
      <c r="DC682" s="368" t="n"/>
      <c r="DD682" s="368" t="n"/>
    </row>
    <row r="683">
      <c r="A683" s="368" t="n"/>
      <c r="B683" s="368" t="n"/>
      <c r="C683" s="368" t="n"/>
      <c r="D683" s="368" t="n"/>
      <c r="E683" s="368" t="n"/>
      <c r="F683" s="368" t="n"/>
      <c r="G683" s="318" t="n"/>
      <c r="H683" s="368" t="n"/>
      <c r="I683" s="368" t="n"/>
      <c r="J683" s="368" t="n"/>
      <c r="K683" s="368" t="n"/>
      <c r="L683" s="368" t="n"/>
      <c r="M683" s="368" t="n"/>
      <c r="N683" s="368" t="n"/>
      <c r="O683" s="368" t="n"/>
      <c r="P683" s="368" t="n"/>
      <c r="Q683" s="368" t="n"/>
      <c r="R683" s="368" t="n"/>
      <c r="S683" s="368" t="n"/>
      <c r="T683" s="368" t="n"/>
      <c r="U683" s="368" t="n"/>
      <c r="V683" s="368" t="n"/>
      <c r="W683" s="368" t="n"/>
      <c r="X683" s="368" t="n"/>
      <c r="Y683" s="368" t="n"/>
      <c r="Z683" s="368" t="n"/>
      <c r="AA683" s="368" t="n"/>
      <c r="AB683" s="368" t="n"/>
      <c r="AC683" s="368" t="n"/>
      <c r="AD683" s="368" t="n"/>
      <c r="AE683" s="368" t="n"/>
      <c r="AF683" s="368" t="n"/>
      <c r="AG683" s="368" t="n"/>
      <c r="AH683" s="368" t="n"/>
      <c r="AI683" s="368" t="n"/>
      <c r="AJ683" s="368" t="n"/>
      <c r="AK683" s="368" t="n"/>
      <c r="AL683" s="368" t="n"/>
      <c r="AM683" s="368" t="n"/>
      <c r="AN683" s="368" t="n"/>
      <c r="AO683" s="368" t="n"/>
      <c r="AP683" s="319" t="n"/>
      <c r="AQ683" s="368" t="n"/>
      <c r="AR683" s="368" t="n"/>
      <c r="AS683" s="368" t="n"/>
      <c r="AT683" s="368" t="n"/>
      <c r="AU683" s="368" t="n"/>
      <c r="AV683" s="368" t="n"/>
      <c r="AW683" s="368" t="n"/>
      <c r="AX683" s="368" t="n"/>
      <c r="AY683" s="368" t="n"/>
      <c r="AZ683" s="368" t="n"/>
      <c r="BA683" s="368" t="n"/>
      <c r="BB683" s="368" t="n"/>
      <c r="BC683" s="368" t="n"/>
      <c r="BD683" s="368" t="n"/>
      <c r="BE683" s="368" t="n"/>
      <c r="BF683" s="368" t="n"/>
      <c r="BG683" s="368" t="n"/>
      <c r="BH683" s="368" t="n"/>
      <c r="BI683" s="368" t="n"/>
      <c r="BJ683" s="368" t="n"/>
      <c r="BK683" s="368" t="n"/>
      <c r="BL683" s="368" t="n"/>
      <c r="BM683" s="368" t="n"/>
      <c r="BN683" s="368" t="n"/>
      <c r="BO683" s="368" t="n"/>
      <c r="BP683" s="368" t="n"/>
      <c r="BQ683" s="320" t="n"/>
      <c r="BR683" s="368" t="n"/>
      <c r="BS683" s="368" t="n"/>
      <c r="BT683" s="368" t="n"/>
      <c r="BU683" s="368" t="n"/>
      <c r="BV683" s="368" t="n"/>
      <c r="BW683" s="368" t="n"/>
      <c r="BX683" s="368" t="n"/>
      <c r="BY683" s="368" t="n"/>
      <c r="BZ683" s="368" t="n"/>
      <c r="CA683" s="368" t="n"/>
      <c r="CB683" s="368" t="n"/>
      <c r="CC683" s="368" t="n"/>
      <c r="CD683" s="368" t="n"/>
      <c r="CE683" s="368" t="n"/>
      <c r="CF683" s="368" t="n"/>
      <c r="CG683" s="368" t="n"/>
      <c r="CH683" s="368" t="n"/>
      <c r="CI683" s="368" t="n"/>
      <c r="CJ683" s="368" t="n"/>
      <c r="CK683" s="368" t="n"/>
      <c r="CL683" s="368" t="n"/>
      <c r="CM683" s="368" t="n"/>
      <c r="CN683" s="368" t="n"/>
      <c r="CO683" s="368" t="n"/>
      <c r="CP683" s="368" t="n"/>
      <c r="CQ683" s="368" t="n"/>
      <c r="CR683" s="368" t="n"/>
      <c r="CS683" s="368" t="n"/>
      <c r="CT683" s="368" t="n"/>
      <c r="CU683" s="368" t="n"/>
      <c r="CV683" s="368" t="n"/>
      <c r="CW683" s="368" t="n"/>
      <c r="CX683" s="368" t="n"/>
      <c r="CY683" s="368" t="n"/>
      <c r="CZ683" s="368" t="n"/>
      <c r="DA683" s="368" t="n"/>
      <c r="DB683" s="368" t="n"/>
      <c r="DC683" s="368" t="n"/>
      <c r="DD683" s="368" t="n"/>
    </row>
    <row r="684">
      <c r="A684" s="368" t="n"/>
      <c r="B684" s="368" t="n"/>
      <c r="C684" s="368" t="n"/>
      <c r="D684" s="368" t="n"/>
      <c r="E684" s="368" t="n"/>
      <c r="F684" s="368" t="n"/>
      <c r="G684" s="318" t="n"/>
      <c r="H684" s="368" t="n"/>
      <c r="I684" s="368" t="n"/>
      <c r="J684" s="368" t="n"/>
      <c r="K684" s="368" t="n"/>
      <c r="L684" s="368" t="n"/>
      <c r="M684" s="368" t="n"/>
      <c r="N684" s="368" t="n"/>
      <c r="O684" s="368" t="n"/>
      <c r="P684" s="368" t="n"/>
      <c r="Q684" s="368" t="n"/>
      <c r="R684" s="368" t="n"/>
      <c r="S684" s="368" t="n"/>
      <c r="T684" s="368" t="n"/>
      <c r="U684" s="368" t="n"/>
      <c r="V684" s="368" t="n"/>
      <c r="W684" s="368" t="n"/>
      <c r="X684" s="368" t="n"/>
      <c r="Y684" s="368" t="n"/>
      <c r="Z684" s="368" t="n"/>
      <c r="AA684" s="368" t="n"/>
      <c r="AB684" s="368" t="n"/>
      <c r="AC684" s="368" t="n"/>
      <c r="AD684" s="368" t="n"/>
      <c r="AE684" s="368" t="n"/>
      <c r="AF684" s="368" t="n"/>
      <c r="AG684" s="368" t="n"/>
      <c r="AH684" s="368" t="n"/>
      <c r="AI684" s="368" t="n"/>
      <c r="AJ684" s="368" t="n"/>
      <c r="AK684" s="368" t="n"/>
      <c r="AL684" s="368" t="n"/>
      <c r="AM684" s="368" t="n"/>
      <c r="AN684" s="368" t="n"/>
      <c r="AO684" s="368" t="n"/>
      <c r="AP684" s="319" t="n"/>
      <c r="AQ684" s="368" t="n"/>
      <c r="AR684" s="368" t="n"/>
      <c r="AS684" s="368" t="n"/>
      <c r="AT684" s="368" t="n"/>
      <c r="AU684" s="368" t="n"/>
      <c r="AV684" s="368" t="n"/>
      <c r="AW684" s="368" t="n"/>
      <c r="AX684" s="368" t="n"/>
      <c r="AY684" s="368" t="n"/>
      <c r="AZ684" s="368" t="n"/>
      <c r="BA684" s="368" t="n"/>
      <c r="BB684" s="368" t="n"/>
      <c r="BC684" s="368" t="n"/>
      <c r="BD684" s="368" t="n"/>
      <c r="BE684" s="368" t="n"/>
      <c r="BF684" s="368" t="n"/>
      <c r="BG684" s="368" t="n"/>
      <c r="BH684" s="368" t="n"/>
      <c r="BI684" s="368" t="n"/>
      <c r="BJ684" s="368" t="n"/>
      <c r="BK684" s="368" t="n"/>
      <c r="BL684" s="368" t="n"/>
      <c r="BM684" s="368" t="n"/>
      <c r="BN684" s="368" t="n"/>
      <c r="BO684" s="368" t="n"/>
      <c r="BP684" s="368" t="n"/>
      <c r="BQ684" s="320" t="n"/>
      <c r="BR684" s="368" t="n"/>
      <c r="BS684" s="368" t="n"/>
      <c r="BT684" s="368" t="n"/>
      <c r="BU684" s="368" t="n"/>
      <c r="BV684" s="368" t="n"/>
      <c r="BW684" s="368" t="n"/>
      <c r="BX684" s="368" t="n"/>
      <c r="BY684" s="368" t="n"/>
      <c r="BZ684" s="368" t="n"/>
      <c r="CA684" s="368" t="n"/>
      <c r="CB684" s="368" t="n"/>
      <c r="CC684" s="368" t="n"/>
      <c r="CD684" s="368" t="n"/>
      <c r="CE684" s="368" t="n"/>
      <c r="CF684" s="368" t="n"/>
      <c r="CG684" s="368" t="n"/>
      <c r="CH684" s="368" t="n"/>
      <c r="CI684" s="368" t="n"/>
      <c r="CJ684" s="368" t="n"/>
      <c r="CK684" s="368" t="n"/>
      <c r="CL684" s="368" t="n"/>
      <c r="CM684" s="368" t="n"/>
      <c r="CN684" s="368" t="n"/>
      <c r="CO684" s="368" t="n"/>
      <c r="CP684" s="368" t="n"/>
      <c r="CQ684" s="368" t="n"/>
      <c r="CR684" s="368" t="n"/>
      <c r="CS684" s="368" t="n"/>
      <c r="CT684" s="368" t="n"/>
      <c r="CU684" s="368" t="n"/>
      <c r="CV684" s="368" t="n"/>
      <c r="CW684" s="368" t="n"/>
      <c r="CX684" s="368" t="n"/>
      <c r="CY684" s="368" t="n"/>
      <c r="CZ684" s="368" t="n"/>
      <c r="DA684" s="368" t="n"/>
      <c r="DB684" s="368" t="n"/>
      <c r="DC684" s="368" t="n"/>
      <c r="DD684" s="368" t="n"/>
    </row>
    <row r="685">
      <c r="A685" s="368" t="n"/>
      <c r="B685" s="368" t="n"/>
      <c r="C685" s="368" t="n"/>
      <c r="D685" s="368" t="n"/>
      <c r="E685" s="368" t="n"/>
      <c r="F685" s="368" t="n"/>
      <c r="G685" s="318" t="n"/>
      <c r="H685" s="368" t="n"/>
      <c r="I685" s="368" t="n"/>
      <c r="J685" s="368" t="n"/>
      <c r="K685" s="368" t="n"/>
      <c r="L685" s="368" t="n"/>
      <c r="M685" s="368" t="n"/>
      <c r="N685" s="368" t="n"/>
      <c r="O685" s="368" t="n"/>
      <c r="P685" s="368" t="n"/>
      <c r="Q685" s="368" t="n"/>
      <c r="R685" s="368" t="n"/>
      <c r="S685" s="368" t="n"/>
      <c r="T685" s="368" t="n"/>
      <c r="U685" s="368" t="n"/>
      <c r="V685" s="368" t="n"/>
      <c r="W685" s="368" t="n"/>
      <c r="X685" s="368" t="n"/>
      <c r="Y685" s="368" t="n"/>
      <c r="Z685" s="368" t="n"/>
      <c r="AA685" s="368" t="n"/>
      <c r="AB685" s="368" t="n"/>
      <c r="AC685" s="368" t="n"/>
      <c r="AD685" s="368" t="n"/>
      <c r="AE685" s="368" t="n"/>
      <c r="AF685" s="368" t="n"/>
      <c r="AG685" s="368" t="n"/>
      <c r="AH685" s="368" t="n"/>
      <c r="AI685" s="368" t="n"/>
      <c r="AJ685" s="368" t="n"/>
      <c r="AK685" s="368" t="n"/>
      <c r="AL685" s="368" t="n"/>
      <c r="AM685" s="368" t="n"/>
      <c r="AN685" s="368" t="n"/>
      <c r="AO685" s="368" t="n"/>
      <c r="AP685" s="319" t="n"/>
      <c r="AQ685" s="368" t="n"/>
      <c r="AR685" s="368" t="n"/>
      <c r="AS685" s="368" t="n"/>
      <c r="AT685" s="368" t="n"/>
      <c r="AU685" s="368" t="n"/>
      <c r="AV685" s="368" t="n"/>
      <c r="AW685" s="368" t="n"/>
      <c r="AX685" s="368" t="n"/>
      <c r="AY685" s="368" t="n"/>
      <c r="AZ685" s="368" t="n"/>
      <c r="BA685" s="368" t="n"/>
      <c r="BB685" s="368" t="n"/>
      <c r="BC685" s="368" t="n"/>
      <c r="BD685" s="368" t="n"/>
      <c r="BE685" s="368" t="n"/>
      <c r="BF685" s="368" t="n"/>
      <c r="BG685" s="368" t="n"/>
      <c r="BH685" s="368" t="n"/>
      <c r="BI685" s="368" t="n"/>
      <c r="BJ685" s="368" t="n"/>
      <c r="BK685" s="368" t="n"/>
      <c r="BL685" s="368" t="n"/>
      <c r="BM685" s="368" t="n"/>
      <c r="BN685" s="368" t="n"/>
      <c r="BO685" s="368" t="n"/>
      <c r="BP685" s="368" t="n"/>
      <c r="BQ685" s="320" t="n"/>
      <c r="BR685" s="368" t="n"/>
      <c r="BS685" s="368" t="n"/>
      <c r="BT685" s="368" t="n"/>
      <c r="BU685" s="368" t="n"/>
      <c r="BV685" s="368" t="n"/>
      <c r="BW685" s="368" t="n"/>
      <c r="BX685" s="368" t="n"/>
      <c r="BY685" s="368" t="n"/>
      <c r="BZ685" s="368" t="n"/>
      <c r="CA685" s="368" t="n"/>
      <c r="CB685" s="368" t="n"/>
      <c r="CC685" s="368" t="n"/>
      <c r="CD685" s="368" t="n"/>
      <c r="CE685" s="368" t="n"/>
      <c r="CF685" s="368" t="n"/>
      <c r="CG685" s="368" t="n"/>
      <c r="CH685" s="368" t="n"/>
      <c r="CI685" s="368" t="n"/>
      <c r="CJ685" s="368" t="n"/>
      <c r="CK685" s="368" t="n"/>
      <c r="CL685" s="368" t="n"/>
      <c r="CM685" s="368" t="n"/>
      <c r="CN685" s="368" t="n"/>
      <c r="CO685" s="368" t="n"/>
      <c r="CP685" s="368" t="n"/>
      <c r="CQ685" s="368" t="n"/>
      <c r="CR685" s="368" t="n"/>
      <c r="CS685" s="368" t="n"/>
      <c r="CT685" s="368" t="n"/>
      <c r="CU685" s="368" t="n"/>
      <c r="CV685" s="368" t="n"/>
      <c r="CW685" s="368" t="n"/>
      <c r="CX685" s="368" t="n"/>
      <c r="CY685" s="368" t="n"/>
      <c r="CZ685" s="368" t="n"/>
      <c r="DA685" s="368" t="n"/>
      <c r="DB685" s="368" t="n"/>
      <c r="DC685" s="368" t="n"/>
      <c r="DD685" s="368" t="n"/>
    </row>
    <row r="686">
      <c r="A686" s="368" t="n"/>
      <c r="B686" s="368" t="n"/>
      <c r="C686" s="368" t="n"/>
      <c r="D686" s="368" t="n"/>
      <c r="E686" s="368" t="n"/>
      <c r="F686" s="368" t="n"/>
      <c r="G686" s="318" t="n"/>
      <c r="H686" s="368" t="n"/>
      <c r="I686" s="368" t="n"/>
      <c r="J686" s="368" t="n"/>
      <c r="K686" s="368" t="n"/>
      <c r="L686" s="368" t="n"/>
      <c r="M686" s="368" t="n"/>
      <c r="N686" s="368" t="n"/>
      <c r="O686" s="368" t="n"/>
      <c r="P686" s="368" t="n"/>
      <c r="Q686" s="368" t="n"/>
      <c r="R686" s="368" t="n"/>
      <c r="S686" s="368" t="n"/>
      <c r="T686" s="368" t="n"/>
      <c r="U686" s="368" t="n"/>
      <c r="V686" s="368" t="n"/>
      <c r="W686" s="368" t="n"/>
      <c r="X686" s="368" t="n"/>
      <c r="Y686" s="368" t="n"/>
      <c r="Z686" s="368" t="n"/>
      <c r="AA686" s="368" t="n"/>
      <c r="AB686" s="368" t="n"/>
      <c r="AC686" s="368" t="n"/>
      <c r="AD686" s="368" t="n"/>
      <c r="AE686" s="368" t="n"/>
      <c r="AF686" s="368" t="n"/>
      <c r="AG686" s="368" t="n"/>
      <c r="AH686" s="368" t="n"/>
      <c r="AI686" s="368" t="n"/>
      <c r="AJ686" s="368" t="n"/>
      <c r="AK686" s="368" t="n"/>
      <c r="AL686" s="368" t="n"/>
      <c r="AM686" s="368" t="n"/>
      <c r="AN686" s="368" t="n"/>
      <c r="AO686" s="368" t="n"/>
      <c r="AP686" s="319" t="n"/>
      <c r="AQ686" s="368" t="n"/>
      <c r="AR686" s="368" t="n"/>
      <c r="AS686" s="368" t="n"/>
      <c r="AT686" s="368" t="n"/>
      <c r="AU686" s="368" t="n"/>
      <c r="AV686" s="368" t="n"/>
      <c r="AW686" s="368" t="n"/>
      <c r="AX686" s="368" t="n"/>
      <c r="AY686" s="368" t="n"/>
      <c r="AZ686" s="368" t="n"/>
      <c r="BA686" s="368" t="n"/>
      <c r="BB686" s="368" t="n"/>
      <c r="BC686" s="368" t="n"/>
      <c r="BD686" s="368" t="n"/>
      <c r="BE686" s="368" t="n"/>
      <c r="BF686" s="368" t="n"/>
      <c r="BG686" s="368" t="n"/>
      <c r="BH686" s="368" t="n"/>
      <c r="BI686" s="368" t="n"/>
      <c r="BJ686" s="368" t="n"/>
      <c r="BK686" s="368" t="n"/>
      <c r="BL686" s="368" t="n"/>
      <c r="BM686" s="368" t="n"/>
      <c r="BN686" s="368" t="n"/>
      <c r="BO686" s="368" t="n"/>
      <c r="BP686" s="368" t="n"/>
      <c r="BQ686" s="320" t="n"/>
      <c r="BR686" s="368" t="n"/>
      <c r="BS686" s="368" t="n"/>
      <c r="BT686" s="368" t="n"/>
      <c r="BU686" s="368" t="n"/>
      <c r="BV686" s="368" t="n"/>
      <c r="BW686" s="368" t="n"/>
      <c r="BX686" s="368" t="n"/>
      <c r="BY686" s="368" t="n"/>
      <c r="BZ686" s="368" t="n"/>
      <c r="CA686" s="368" t="n"/>
      <c r="CB686" s="368" t="n"/>
      <c r="CC686" s="368" t="n"/>
      <c r="CD686" s="368" t="n"/>
      <c r="CE686" s="368" t="n"/>
      <c r="CF686" s="368" t="n"/>
      <c r="CG686" s="368" t="n"/>
      <c r="CH686" s="368" t="n"/>
      <c r="CI686" s="368" t="n"/>
      <c r="CJ686" s="368" t="n"/>
      <c r="CK686" s="368" t="n"/>
      <c r="CL686" s="368" t="n"/>
      <c r="CM686" s="368" t="n"/>
      <c r="CN686" s="368" t="n"/>
      <c r="CO686" s="368" t="n"/>
      <c r="CP686" s="368" t="n"/>
      <c r="CQ686" s="368" t="n"/>
      <c r="CR686" s="368" t="n"/>
      <c r="CS686" s="368" t="n"/>
      <c r="CT686" s="368" t="n"/>
      <c r="CU686" s="368" t="n"/>
      <c r="CV686" s="368" t="n"/>
      <c r="CW686" s="368" t="n"/>
      <c r="CX686" s="368" t="n"/>
      <c r="CY686" s="368" t="n"/>
      <c r="CZ686" s="368" t="n"/>
      <c r="DA686" s="368" t="n"/>
      <c r="DB686" s="368" t="n"/>
      <c r="DC686" s="368" t="n"/>
      <c r="DD686" s="368" t="n"/>
    </row>
    <row r="687">
      <c r="A687" s="368" t="n"/>
      <c r="B687" s="368" t="n"/>
      <c r="C687" s="368" t="n"/>
      <c r="D687" s="368" t="n"/>
      <c r="E687" s="368" t="n"/>
      <c r="F687" s="368" t="n"/>
      <c r="G687" s="318" t="n"/>
      <c r="H687" s="368" t="n"/>
      <c r="I687" s="368" t="n"/>
      <c r="J687" s="368" t="n"/>
      <c r="K687" s="368" t="n"/>
      <c r="L687" s="368" t="n"/>
      <c r="M687" s="368" t="n"/>
      <c r="N687" s="368" t="n"/>
      <c r="O687" s="368" t="n"/>
      <c r="P687" s="368" t="n"/>
      <c r="Q687" s="368" t="n"/>
      <c r="R687" s="368" t="n"/>
      <c r="S687" s="368" t="n"/>
      <c r="T687" s="368" t="n"/>
      <c r="U687" s="368" t="n"/>
      <c r="V687" s="368" t="n"/>
      <c r="W687" s="368" t="n"/>
      <c r="X687" s="368" t="n"/>
      <c r="Y687" s="368" t="n"/>
      <c r="Z687" s="368" t="n"/>
      <c r="AA687" s="368" t="n"/>
      <c r="AB687" s="368" t="n"/>
      <c r="AC687" s="368" t="n"/>
      <c r="AD687" s="368" t="n"/>
      <c r="AE687" s="368" t="n"/>
      <c r="AF687" s="368" t="n"/>
      <c r="AG687" s="368" t="n"/>
      <c r="AH687" s="368" t="n"/>
      <c r="AI687" s="368" t="n"/>
      <c r="AJ687" s="368" t="n"/>
      <c r="AK687" s="368" t="n"/>
      <c r="AL687" s="368" t="n"/>
      <c r="AM687" s="368" t="n"/>
      <c r="AN687" s="368" t="n"/>
      <c r="AO687" s="368" t="n"/>
      <c r="AP687" s="319" t="n"/>
      <c r="AQ687" s="368" t="n"/>
      <c r="AR687" s="368" t="n"/>
      <c r="AS687" s="368" t="n"/>
      <c r="AT687" s="368" t="n"/>
      <c r="AU687" s="368" t="n"/>
      <c r="AV687" s="368" t="n"/>
      <c r="AW687" s="368" t="n"/>
      <c r="AX687" s="368" t="n"/>
      <c r="AY687" s="368" t="n"/>
      <c r="AZ687" s="368" t="n"/>
      <c r="BA687" s="368" t="n"/>
      <c r="BB687" s="368" t="n"/>
      <c r="BC687" s="368" t="n"/>
      <c r="BD687" s="368" t="n"/>
      <c r="BE687" s="368" t="n"/>
      <c r="BF687" s="368" t="n"/>
      <c r="BG687" s="368" t="n"/>
      <c r="BH687" s="368" t="n"/>
      <c r="BI687" s="368" t="n"/>
      <c r="BJ687" s="368" t="n"/>
      <c r="BK687" s="368" t="n"/>
      <c r="BL687" s="368" t="n"/>
      <c r="BM687" s="368" t="n"/>
      <c r="BN687" s="368" t="n"/>
      <c r="BO687" s="368" t="n"/>
      <c r="BP687" s="368" t="n"/>
      <c r="BQ687" s="320" t="n"/>
      <c r="BR687" s="368" t="n"/>
      <c r="BS687" s="368" t="n"/>
      <c r="BT687" s="368" t="n"/>
      <c r="BU687" s="368" t="n"/>
      <c r="BV687" s="368" t="n"/>
      <c r="BW687" s="368" t="n"/>
      <c r="BX687" s="368" t="n"/>
      <c r="BY687" s="368" t="n"/>
      <c r="BZ687" s="368" t="n"/>
      <c r="CA687" s="368" t="n"/>
      <c r="CB687" s="368" t="n"/>
      <c r="CC687" s="368" t="n"/>
      <c r="CD687" s="368" t="n"/>
      <c r="CE687" s="368" t="n"/>
      <c r="CF687" s="368" t="n"/>
      <c r="CG687" s="368" t="n"/>
      <c r="CH687" s="368" t="n"/>
      <c r="CI687" s="368" t="n"/>
      <c r="CJ687" s="368" t="n"/>
      <c r="CK687" s="368" t="n"/>
      <c r="CL687" s="368" t="n"/>
      <c r="CM687" s="368" t="n"/>
      <c r="CN687" s="368" t="n"/>
      <c r="CO687" s="368" t="n"/>
      <c r="CP687" s="368" t="n"/>
      <c r="CQ687" s="368" t="n"/>
      <c r="CR687" s="368" t="n"/>
      <c r="CS687" s="368" t="n"/>
      <c r="CT687" s="368" t="n"/>
      <c r="CU687" s="368" t="n"/>
      <c r="CV687" s="368" t="n"/>
      <c r="CW687" s="368" t="n"/>
      <c r="CX687" s="368" t="n"/>
      <c r="CY687" s="368" t="n"/>
      <c r="CZ687" s="368" t="n"/>
      <c r="DA687" s="368" t="n"/>
      <c r="DB687" s="368" t="n"/>
      <c r="DC687" s="368" t="n"/>
      <c r="DD687" s="368" t="n"/>
    </row>
    <row r="688">
      <c r="A688" s="368" t="n"/>
      <c r="B688" s="368" t="n"/>
      <c r="C688" s="368" t="n"/>
      <c r="D688" s="368" t="n"/>
      <c r="E688" s="368" t="n"/>
      <c r="F688" s="368" t="n"/>
      <c r="G688" s="318" t="n"/>
      <c r="H688" s="368" t="n"/>
      <c r="I688" s="368" t="n"/>
      <c r="J688" s="368" t="n"/>
      <c r="K688" s="368" t="n"/>
      <c r="L688" s="368" t="n"/>
      <c r="M688" s="368" t="n"/>
      <c r="N688" s="368" t="n"/>
      <c r="O688" s="368" t="n"/>
      <c r="P688" s="368" t="n"/>
      <c r="Q688" s="368" t="n"/>
      <c r="R688" s="368" t="n"/>
      <c r="S688" s="368" t="n"/>
      <c r="T688" s="368" t="n"/>
      <c r="U688" s="368" t="n"/>
      <c r="V688" s="368" t="n"/>
      <c r="W688" s="368" t="n"/>
      <c r="X688" s="368" t="n"/>
      <c r="Y688" s="368" t="n"/>
      <c r="Z688" s="368" t="n"/>
      <c r="AA688" s="368" t="n"/>
      <c r="AB688" s="368" t="n"/>
      <c r="AC688" s="368" t="n"/>
      <c r="AD688" s="368" t="n"/>
      <c r="AE688" s="368" t="n"/>
      <c r="AF688" s="368" t="n"/>
      <c r="AG688" s="368" t="n"/>
      <c r="AH688" s="368" t="n"/>
      <c r="AI688" s="368" t="n"/>
      <c r="AJ688" s="368" t="n"/>
      <c r="AK688" s="368" t="n"/>
      <c r="AL688" s="368" t="n"/>
      <c r="AM688" s="368" t="n"/>
      <c r="AN688" s="368" t="n"/>
      <c r="AO688" s="368" t="n"/>
      <c r="AP688" s="319" t="n"/>
      <c r="AQ688" s="368" t="n"/>
      <c r="AR688" s="368" t="n"/>
      <c r="AS688" s="368" t="n"/>
      <c r="AT688" s="368" t="n"/>
      <c r="AU688" s="368" t="n"/>
      <c r="AV688" s="368" t="n"/>
      <c r="AW688" s="368" t="n"/>
      <c r="AX688" s="368" t="n"/>
      <c r="AY688" s="368" t="n"/>
      <c r="AZ688" s="368" t="n"/>
      <c r="BA688" s="368" t="n"/>
      <c r="BB688" s="368" t="n"/>
      <c r="BC688" s="368" t="n"/>
      <c r="BD688" s="368" t="n"/>
      <c r="BE688" s="368" t="n"/>
      <c r="BF688" s="368" t="n"/>
      <c r="BG688" s="368" t="n"/>
      <c r="BH688" s="368" t="n"/>
      <c r="BI688" s="368" t="n"/>
      <c r="BJ688" s="368" t="n"/>
      <c r="BK688" s="368" t="n"/>
      <c r="BL688" s="368" t="n"/>
      <c r="BM688" s="368" t="n"/>
      <c r="BN688" s="368" t="n"/>
      <c r="BO688" s="368" t="n"/>
      <c r="BP688" s="368" t="n"/>
      <c r="BQ688" s="320" t="n"/>
      <c r="BR688" s="368" t="n"/>
      <c r="BS688" s="368" t="n"/>
      <c r="BT688" s="368" t="n"/>
      <c r="BU688" s="368" t="n"/>
      <c r="BV688" s="368" t="n"/>
      <c r="BW688" s="368" t="n"/>
      <c r="BX688" s="368" t="n"/>
      <c r="BY688" s="368" t="n"/>
      <c r="BZ688" s="368" t="n"/>
      <c r="CA688" s="368" t="n"/>
      <c r="CB688" s="368" t="n"/>
      <c r="CC688" s="368" t="n"/>
      <c r="CD688" s="368" t="n"/>
      <c r="CE688" s="368" t="n"/>
      <c r="CF688" s="368" t="n"/>
      <c r="CG688" s="368" t="n"/>
      <c r="CH688" s="368" t="n"/>
      <c r="CI688" s="368" t="n"/>
      <c r="CJ688" s="368" t="n"/>
      <c r="CK688" s="368" t="n"/>
      <c r="CL688" s="368" t="n"/>
      <c r="CM688" s="368" t="n"/>
      <c r="CN688" s="368" t="n"/>
      <c r="CO688" s="368" t="n"/>
      <c r="CP688" s="368" t="n"/>
      <c r="CQ688" s="368" t="n"/>
      <c r="CR688" s="368" t="n"/>
      <c r="CS688" s="368" t="n"/>
      <c r="CT688" s="368" t="n"/>
      <c r="CU688" s="368" t="n"/>
      <c r="CV688" s="368" t="n"/>
      <c r="CW688" s="368" t="n"/>
      <c r="CX688" s="368" t="n"/>
      <c r="CY688" s="368" t="n"/>
      <c r="CZ688" s="368" t="n"/>
      <c r="DA688" s="368" t="n"/>
      <c r="DB688" s="368" t="n"/>
      <c r="DC688" s="368" t="n"/>
      <c r="DD688" s="368" t="n"/>
    </row>
    <row r="689">
      <c r="A689" s="368" t="n"/>
      <c r="B689" s="368" t="n"/>
      <c r="C689" s="368" t="n"/>
      <c r="D689" s="368" t="n"/>
      <c r="E689" s="368" t="n"/>
      <c r="F689" s="368" t="n"/>
      <c r="G689" s="318" t="n"/>
      <c r="H689" s="368" t="n"/>
      <c r="I689" s="368" t="n"/>
      <c r="J689" s="368" t="n"/>
      <c r="K689" s="368" t="n"/>
      <c r="L689" s="368" t="n"/>
      <c r="M689" s="368" t="n"/>
      <c r="N689" s="368" t="n"/>
      <c r="O689" s="368" t="n"/>
      <c r="P689" s="368" t="n"/>
      <c r="Q689" s="368" t="n"/>
      <c r="R689" s="368" t="n"/>
      <c r="S689" s="368" t="n"/>
      <c r="T689" s="368" t="n"/>
      <c r="U689" s="368" t="n"/>
      <c r="V689" s="368" t="n"/>
      <c r="W689" s="368" t="n"/>
      <c r="X689" s="368" t="n"/>
      <c r="Y689" s="368" t="n"/>
      <c r="Z689" s="368" t="n"/>
      <c r="AA689" s="368" t="n"/>
      <c r="AB689" s="368" t="n"/>
      <c r="AC689" s="368" t="n"/>
      <c r="AD689" s="368" t="n"/>
      <c r="AE689" s="368" t="n"/>
      <c r="AF689" s="368" t="n"/>
      <c r="AG689" s="368" t="n"/>
      <c r="AH689" s="368" t="n"/>
      <c r="AI689" s="368" t="n"/>
      <c r="AJ689" s="368" t="n"/>
      <c r="AK689" s="368" t="n"/>
      <c r="AL689" s="368" t="n"/>
      <c r="AM689" s="368" t="n"/>
      <c r="AN689" s="368" t="n"/>
      <c r="AO689" s="368" t="n"/>
      <c r="AP689" s="319" t="n"/>
      <c r="AQ689" s="368" t="n"/>
      <c r="AR689" s="368" t="n"/>
      <c r="AS689" s="368" t="n"/>
      <c r="AT689" s="368" t="n"/>
      <c r="AU689" s="368" t="n"/>
      <c r="AV689" s="368" t="n"/>
      <c r="AW689" s="368" t="n"/>
      <c r="AX689" s="368" t="n"/>
      <c r="AY689" s="368" t="n"/>
      <c r="AZ689" s="368" t="n"/>
      <c r="BA689" s="368" t="n"/>
      <c r="BB689" s="368" t="n"/>
      <c r="BC689" s="368" t="n"/>
      <c r="BD689" s="368" t="n"/>
      <c r="BE689" s="368" t="n"/>
      <c r="BF689" s="368" t="n"/>
      <c r="BG689" s="368" t="n"/>
      <c r="BH689" s="368" t="n"/>
      <c r="BI689" s="368" t="n"/>
      <c r="BJ689" s="368" t="n"/>
      <c r="BK689" s="368" t="n"/>
      <c r="BL689" s="368" t="n"/>
      <c r="BM689" s="368" t="n"/>
      <c r="BN689" s="368" t="n"/>
      <c r="BO689" s="368" t="n"/>
      <c r="BP689" s="368" t="n"/>
      <c r="BQ689" s="320" t="n"/>
      <c r="BR689" s="368" t="n"/>
      <c r="BS689" s="368" t="n"/>
      <c r="BT689" s="368" t="n"/>
      <c r="BU689" s="368" t="n"/>
      <c r="BV689" s="368" t="n"/>
      <c r="BW689" s="368" t="n"/>
      <c r="BX689" s="368" t="n"/>
      <c r="BY689" s="368" t="n"/>
      <c r="BZ689" s="368" t="n"/>
      <c r="CA689" s="368" t="n"/>
      <c r="CB689" s="368" t="n"/>
      <c r="CC689" s="368" t="n"/>
      <c r="CD689" s="368" t="n"/>
      <c r="CE689" s="368" t="n"/>
      <c r="CF689" s="368" t="n"/>
      <c r="CG689" s="368" t="n"/>
      <c r="CH689" s="368" t="n"/>
      <c r="CI689" s="368" t="n"/>
      <c r="CJ689" s="368" t="n"/>
      <c r="CK689" s="368" t="n"/>
      <c r="CL689" s="368" t="n"/>
      <c r="CM689" s="368" t="n"/>
      <c r="CN689" s="368" t="n"/>
      <c r="CO689" s="368" t="n"/>
      <c r="CP689" s="368" t="n"/>
      <c r="CQ689" s="368" t="n"/>
      <c r="CR689" s="368" t="n"/>
      <c r="CS689" s="368" t="n"/>
      <c r="CT689" s="368" t="n"/>
      <c r="CU689" s="368" t="n"/>
      <c r="CV689" s="368" t="n"/>
      <c r="CW689" s="368" t="n"/>
      <c r="CX689" s="368" t="n"/>
      <c r="CY689" s="368" t="n"/>
      <c r="CZ689" s="368" t="n"/>
      <c r="DA689" s="368" t="n"/>
      <c r="DB689" s="368" t="n"/>
      <c r="DC689" s="368" t="n"/>
      <c r="DD689" s="368" t="n"/>
    </row>
    <row r="690">
      <c r="A690" s="368" t="n"/>
      <c r="B690" s="368" t="n"/>
      <c r="C690" s="368" t="n"/>
      <c r="D690" s="368" t="n"/>
      <c r="E690" s="368" t="n"/>
      <c r="F690" s="368" t="n"/>
      <c r="G690" s="318" t="n"/>
      <c r="H690" s="368" t="n"/>
      <c r="I690" s="368" t="n"/>
      <c r="J690" s="368" t="n"/>
      <c r="K690" s="368" t="n"/>
      <c r="L690" s="368" t="n"/>
      <c r="M690" s="368" t="n"/>
      <c r="N690" s="368" t="n"/>
      <c r="O690" s="368" t="n"/>
      <c r="P690" s="368" t="n"/>
      <c r="Q690" s="368" t="n"/>
      <c r="R690" s="368" t="n"/>
      <c r="S690" s="368" t="n"/>
      <c r="T690" s="368" t="n"/>
      <c r="U690" s="368" t="n"/>
      <c r="V690" s="368" t="n"/>
      <c r="W690" s="368" t="n"/>
      <c r="X690" s="368" t="n"/>
      <c r="Y690" s="368" t="n"/>
      <c r="Z690" s="368" t="n"/>
      <c r="AA690" s="368" t="n"/>
      <c r="AB690" s="368" t="n"/>
      <c r="AC690" s="368" t="n"/>
      <c r="AD690" s="368" t="n"/>
      <c r="AE690" s="368" t="n"/>
      <c r="AF690" s="368" t="n"/>
      <c r="AG690" s="368" t="n"/>
      <c r="AH690" s="368" t="n"/>
      <c r="AI690" s="368" t="n"/>
      <c r="AJ690" s="368" t="n"/>
      <c r="AK690" s="368" t="n"/>
      <c r="AL690" s="368" t="n"/>
      <c r="AM690" s="368" t="n"/>
      <c r="AN690" s="368" t="n"/>
      <c r="AO690" s="368" t="n"/>
      <c r="AP690" s="319" t="n"/>
      <c r="AQ690" s="368" t="n"/>
      <c r="AR690" s="368" t="n"/>
      <c r="AS690" s="368" t="n"/>
      <c r="AT690" s="368" t="n"/>
      <c r="AU690" s="368" t="n"/>
      <c r="AV690" s="368" t="n"/>
      <c r="AW690" s="368" t="n"/>
      <c r="AX690" s="368" t="n"/>
      <c r="AY690" s="368" t="n"/>
      <c r="AZ690" s="368" t="n"/>
      <c r="BA690" s="368" t="n"/>
      <c r="BB690" s="368" t="n"/>
      <c r="BC690" s="368" t="n"/>
      <c r="BD690" s="368" t="n"/>
      <c r="BE690" s="368" t="n"/>
      <c r="BF690" s="368" t="n"/>
      <c r="BG690" s="368" t="n"/>
      <c r="BH690" s="368" t="n"/>
      <c r="BI690" s="368" t="n"/>
      <c r="BJ690" s="368" t="n"/>
      <c r="BK690" s="368" t="n"/>
      <c r="BL690" s="368" t="n"/>
      <c r="BM690" s="368" t="n"/>
      <c r="BN690" s="368" t="n"/>
      <c r="BO690" s="368" t="n"/>
      <c r="BP690" s="368" t="n"/>
      <c r="BQ690" s="320" t="n"/>
      <c r="BR690" s="368" t="n"/>
      <c r="BS690" s="368" t="n"/>
      <c r="BT690" s="368" t="n"/>
      <c r="BU690" s="368" t="n"/>
      <c r="BV690" s="368" t="n"/>
      <c r="BW690" s="368" t="n"/>
      <c r="BX690" s="368" t="n"/>
      <c r="BY690" s="368" t="n"/>
      <c r="BZ690" s="368" t="n"/>
      <c r="CA690" s="368" t="n"/>
      <c r="CB690" s="368" t="n"/>
      <c r="CC690" s="368" t="n"/>
      <c r="CD690" s="368" t="n"/>
      <c r="CE690" s="368" t="n"/>
      <c r="CF690" s="368" t="n"/>
      <c r="CG690" s="368" t="n"/>
      <c r="CH690" s="368" t="n"/>
      <c r="CI690" s="368" t="n"/>
      <c r="CJ690" s="368" t="n"/>
      <c r="CK690" s="368" t="n"/>
      <c r="CL690" s="368" t="n"/>
      <c r="CM690" s="368" t="n"/>
      <c r="CN690" s="368" t="n"/>
      <c r="CO690" s="368" t="n"/>
      <c r="CP690" s="368" t="n"/>
      <c r="CQ690" s="368" t="n"/>
      <c r="CR690" s="368" t="n"/>
      <c r="CS690" s="368" t="n"/>
      <c r="CT690" s="368" t="n"/>
      <c r="CU690" s="368" t="n"/>
      <c r="CV690" s="368" t="n"/>
      <c r="CW690" s="368" t="n"/>
      <c r="CX690" s="368" t="n"/>
      <c r="CY690" s="368" t="n"/>
      <c r="CZ690" s="368" t="n"/>
      <c r="DA690" s="368" t="n"/>
      <c r="DB690" s="368" t="n"/>
      <c r="DC690" s="368" t="n"/>
      <c r="DD690" s="368" t="n"/>
    </row>
    <row r="691">
      <c r="A691" s="368" t="n"/>
      <c r="B691" s="368" t="n"/>
      <c r="C691" s="368" t="n"/>
      <c r="D691" s="368" t="n"/>
      <c r="E691" s="368" t="n"/>
      <c r="F691" s="368" t="n"/>
      <c r="G691" s="318" t="n"/>
      <c r="H691" s="368" t="n"/>
      <c r="I691" s="368" t="n"/>
      <c r="J691" s="368" t="n"/>
      <c r="K691" s="368" t="n"/>
      <c r="L691" s="368" t="n"/>
      <c r="M691" s="368" t="n"/>
      <c r="N691" s="368" t="n"/>
      <c r="O691" s="368" t="n"/>
      <c r="P691" s="368" t="n"/>
      <c r="Q691" s="368" t="n"/>
      <c r="R691" s="368" t="n"/>
      <c r="S691" s="368" t="n"/>
      <c r="T691" s="368" t="n"/>
      <c r="U691" s="368" t="n"/>
      <c r="V691" s="368" t="n"/>
      <c r="W691" s="368" t="n"/>
      <c r="X691" s="368" t="n"/>
      <c r="Y691" s="368" t="n"/>
      <c r="Z691" s="368" t="n"/>
      <c r="AA691" s="368" t="n"/>
      <c r="AB691" s="368" t="n"/>
      <c r="AC691" s="368" t="n"/>
      <c r="AD691" s="368" t="n"/>
      <c r="AE691" s="368" t="n"/>
      <c r="AF691" s="368" t="n"/>
      <c r="AG691" s="368" t="n"/>
      <c r="AH691" s="368" t="n"/>
      <c r="AI691" s="368" t="n"/>
      <c r="AJ691" s="368" t="n"/>
      <c r="AK691" s="368" t="n"/>
      <c r="AL691" s="368" t="n"/>
      <c r="AM691" s="368" t="n"/>
      <c r="AN691" s="368" t="n"/>
      <c r="AO691" s="368" t="n"/>
      <c r="AP691" s="319" t="n"/>
      <c r="AQ691" s="368" t="n"/>
      <c r="AR691" s="368" t="n"/>
      <c r="AS691" s="368" t="n"/>
      <c r="AT691" s="368" t="n"/>
      <c r="AU691" s="368" t="n"/>
      <c r="AV691" s="368" t="n"/>
      <c r="AW691" s="368" t="n"/>
      <c r="AX691" s="368" t="n"/>
      <c r="AY691" s="368" t="n"/>
      <c r="AZ691" s="368" t="n"/>
      <c r="BA691" s="368" t="n"/>
      <c r="BB691" s="368" t="n"/>
      <c r="BC691" s="368" t="n"/>
      <c r="BD691" s="368" t="n"/>
      <c r="BE691" s="368" t="n"/>
      <c r="BF691" s="368" t="n"/>
      <c r="BG691" s="368" t="n"/>
      <c r="BH691" s="368" t="n"/>
      <c r="BI691" s="368" t="n"/>
      <c r="BJ691" s="368" t="n"/>
      <c r="BK691" s="368" t="n"/>
      <c r="BL691" s="368" t="n"/>
      <c r="BM691" s="368" t="n"/>
      <c r="BN691" s="368" t="n"/>
      <c r="BO691" s="368" t="n"/>
      <c r="BP691" s="368" t="n"/>
      <c r="BQ691" s="320" t="n"/>
      <c r="BR691" s="368" t="n"/>
      <c r="BS691" s="368" t="n"/>
      <c r="BT691" s="368" t="n"/>
      <c r="BU691" s="368" t="n"/>
      <c r="BV691" s="368" t="n"/>
      <c r="BW691" s="368" t="n"/>
      <c r="BX691" s="368" t="n"/>
      <c r="BY691" s="368" t="n"/>
      <c r="BZ691" s="368" t="n"/>
      <c r="CA691" s="368" t="n"/>
      <c r="CB691" s="368" t="n"/>
      <c r="CC691" s="368" t="n"/>
      <c r="CD691" s="368" t="n"/>
      <c r="CE691" s="368" t="n"/>
      <c r="CF691" s="368" t="n"/>
      <c r="CG691" s="368" t="n"/>
      <c r="CH691" s="368" t="n"/>
      <c r="CI691" s="368" t="n"/>
      <c r="CJ691" s="368" t="n"/>
      <c r="CK691" s="368" t="n"/>
      <c r="CL691" s="368" t="n"/>
      <c r="CM691" s="368" t="n"/>
      <c r="CN691" s="368" t="n"/>
      <c r="CO691" s="368" t="n"/>
      <c r="CP691" s="368" t="n"/>
      <c r="CQ691" s="368" t="n"/>
      <c r="CR691" s="368" t="n"/>
      <c r="CS691" s="368" t="n"/>
      <c r="CT691" s="368" t="n"/>
      <c r="CU691" s="368" t="n"/>
      <c r="CV691" s="368" t="n"/>
      <c r="CW691" s="368" t="n"/>
      <c r="CX691" s="368" t="n"/>
      <c r="CY691" s="368" t="n"/>
      <c r="CZ691" s="368" t="n"/>
      <c r="DA691" s="368" t="n"/>
      <c r="DB691" s="368" t="n"/>
      <c r="DC691" s="368" t="n"/>
      <c r="DD691" s="368" t="n"/>
    </row>
    <row r="692">
      <c r="A692" s="368" t="n"/>
      <c r="B692" s="368" t="n"/>
      <c r="C692" s="368" t="n"/>
      <c r="D692" s="368" t="n"/>
      <c r="E692" s="368" t="n"/>
      <c r="F692" s="368" t="n"/>
      <c r="G692" s="318" t="n"/>
      <c r="H692" s="368" t="n"/>
      <c r="I692" s="368" t="n"/>
      <c r="J692" s="368" t="n"/>
      <c r="K692" s="368" t="n"/>
      <c r="L692" s="368" t="n"/>
      <c r="M692" s="368" t="n"/>
      <c r="N692" s="368" t="n"/>
      <c r="O692" s="368" t="n"/>
      <c r="P692" s="368" t="n"/>
      <c r="Q692" s="368" t="n"/>
      <c r="R692" s="368" t="n"/>
      <c r="S692" s="368" t="n"/>
      <c r="T692" s="368" t="n"/>
      <c r="U692" s="368" t="n"/>
      <c r="V692" s="368" t="n"/>
      <c r="W692" s="368" t="n"/>
      <c r="X692" s="368" t="n"/>
      <c r="Y692" s="368" t="n"/>
      <c r="Z692" s="368" t="n"/>
      <c r="AA692" s="368" t="n"/>
      <c r="AB692" s="368" t="n"/>
      <c r="AC692" s="368" t="n"/>
      <c r="AD692" s="368" t="n"/>
      <c r="AE692" s="368" t="n"/>
      <c r="AF692" s="368" t="n"/>
      <c r="AG692" s="368" t="n"/>
      <c r="AH692" s="368" t="n"/>
      <c r="AI692" s="368" t="n"/>
      <c r="AJ692" s="368" t="n"/>
      <c r="AK692" s="368" t="n"/>
      <c r="AL692" s="368" t="n"/>
      <c r="AM692" s="368" t="n"/>
      <c r="AN692" s="368" t="n"/>
      <c r="AO692" s="368" t="n"/>
      <c r="AP692" s="319" t="n"/>
      <c r="AQ692" s="368" t="n"/>
      <c r="AR692" s="368" t="n"/>
      <c r="AS692" s="368" t="n"/>
      <c r="AT692" s="368" t="n"/>
      <c r="AU692" s="368" t="n"/>
      <c r="AV692" s="368" t="n"/>
      <c r="AW692" s="368" t="n"/>
      <c r="AX692" s="368" t="n"/>
      <c r="AY692" s="368" t="n"/>
      <c r="AZ692" s="368" t="n"/>
      <c r="BA692" s="368" t="n"/>
      <c r="BB692" s="368" t="n"/>
      <c r="BC692" s="368" t="n"/>
      <c r="BD692" s="368" t="n"/>
      <c r="BE692" s="368" t="n"/>
      <c r="BF692" s="368" t="n"/>
      <c r="BG692" s="368" t="n"/>
      <c r="BH692" s="368" t="n"/>
      <c r="BI692" s="368" t="n"/>
      <c r="BJ692" s="368" t="n"/>
      <c r="BK692" s="368" t="n"/>
      <c r="BL692" s="368" t="n"/>
      <c r="BM692" s="368" t="n"/>
      <c r="BN692" s="368" t="n"/>
      <c r="BO692" s="368" t="n"/>
      <c r="BP692" s="368" t="n"/>
      <c r="BQ692" s="320" t="n"/>
      <c r="BR692" s="368" t="n"/>
      <c r="BS692" s="368" t="n"/>
      <c r="BT692" s="368" t="n"/>
      <c r="BU692" s="368" t="n"/>
      <c r="BV692" s="368" t="n"/>
      <c r="BW692" s="368" t="n"/>
      <c r="BX692" s="368" t="n"/>
      <c r="BY692" s="368" t="n"/>
      <c r="BZ692" s="368" t="n"/>
      <c r="CA692" s="368" t="n"/>
      <c r="CB692" s="368" t="n"/>
      <c r="CC692" s="368" t="n"/>
      <c r="CD692" s="368" t="n"/>
      <c r="CE692" s="368" t="n"/>
      <c r="CF692" s="368" t="n"/>
      <c r="CG692" s="368" t="n"/>
      <c r="CH692" s="368" t="n"/>
      <c r="CI692" s="368" t="n"/>
      <c r="CJ692" s="368" t="n"/>
      <c r="CK692" s="368" t="n"/>
      <c r="CL692" s="368" t="n"/>
      <c r="CM692" s="368" t="n"/>
      <c r="CN692" s="368" t="n"/>
      <c r="CO692" s="368" t="n"/>
      <c r="CP692" s="368" t="n"/>
      <c r="CQ692" s="368" t="n"/>
      <c r="CR692" s="368" t="n"/>
      <c r="CS692" s="368" t="n"/>
      <c r="CT692" s="368" t="n"/>
      <c r="CU692" s="368" t="n"/>
      <c r="CV692" s="368" t="n"/>
      <c r="CW692" s="368" t="n"/>
      <c r="CX692" s="368" t="n"/>
      <c r="CY692" s="368" t="n"/>
      <c r="CZ692" s="368" t="n"/>
      <c r="DA692" s="368" t="n"/>
      <c r="DB692" s="368" t="n"/>
      <c r="DC692" s="368" t="n"/>
      <c r="DD692" s="368" t="n"/>
    </row>
    <row r="693">
      <c r="A693" s="368" t="n"/>
      <c r="B693" s="368" t="n"/>
      <c r="C693" s="368" t="n"/>
      <c r="D693" s="368" t="n"/>
      <c r="E693" s="368" t="n"/>
      <c r="F693" s="368" t="n"/>
      <c r="G693" s="318" t="n"/>
      <c r="H693" s="368" t="n"/>
      <c r="I693" s="368" t="n"/>
      <c r="J693" s="368" t="n"/>
      <c r="K693" s="368" t="n"/>
      <c r="L693" s="368" t="n"/>
      <c r="M693" s="368" t="n"/>
      <c r="N693" s="368" t="n"/>
      <c r="O693" s="368" t="n"/>
      <c r="P693" s="368" t="n"/>
      <c r="Q693" s="368" t="n"/>
      <c r="R693" s="368" t="n"/>
      <c r="S693" s="368" t="n"/>
      <c r="T693" s="368" t="n"/>
      <c r="U693" s="368" t="n"/>
      <c r="V693" s="368" t="n"/>
      <c r="W693" s="368" t="n"/>
      <c r="X693" s="368" t="n"/>
      <c r="Y693" s="368" t="n"/>
      <c r="Z693" s="368" t="n"/>
      <c r="AA693" s="368" t="n"/>
      <c r="AB693" s="368" t="n"/>
      <c r="AC693" s="368" t="n"/>
      <c r="AD693" s="368" t="n"/>
      <c r="AE693" s="368" t="n"/>
      <c r="AF693" s="368" t="n"/>
      <c r="AG693" s="368" t="n"/>
      <c r="AH693" s="368" t="n"/>
      <c r="AI693" s="368" t="n"/>
      <c r="AJ693" s="368" t="n"/>
      <c r="AK693" s="368" t="n"/>
      <c r="AL693" s="368" t="n"/>
      <c r="AM693" s="368" t="n"/>
      <c r="AN693" s="368" t="n"/>
      <c r="AO693" s="368" t="n"/>
      <c r="AP693" s="319" t="n"/>
      <c r="AQ693" s="368" t="n"/>
      <c r="AR693" s="368" t="n"/>
      <c r="AS693" s="368" t="n"/>
      <c r="AT693" s="368" t="n"/>
      <c r="AU693" s="368" t="n"/>
      <c r="AV693" s="368" t="n"/>
      <c r="AW693" s="368" t="n"/>
      <c r="AX693" s="368" t="n"/>
      <c r="AY693" s="368" t="n"/>
      <c r="AZ693" s="368" t="n"/>
      <c r="BA693" s="368" t="n"/>
      <c r="BB693" s="368" t="n"/>
      <c r="BC693" s="368" t="n"/>
      <c r="BD693" s="368" t="n"/>
      <c r="BE693" s="368" t="n"/>
      <c r="BF693" s="368" t="n"/>
      <c r="BG693" s="368" t="n"/>
      <c r="BH693" s="368" t="n"/>
      <c r="BI693" s="368" t="n"/>
      <c r="BJ693" s="368" t="n"/>
      <c r="BK693" s="368" t="n"/>
      <c r="BL693" s="368" t="n"/>
      <c r="BM693" s="368" t="n"/>
      <c r="BN693" s="368" t="n"/>
      <c r="BO693" s="368" t="n"/>
      <c r="BP693" s="368" t="n"/>
      <c r="BQ693" s="320" t="n"/>
      <c r="BR693" s="368" t="n"/>
      <c r="BS693" s="368" t="n"/>
      <c r="BT693" s="368" t="n"/>
      <c r="BU693" s="368" t="n"/>
      <c r="BV693" s="368" t="n"/>
      <c r="BW693" s="368" t="n"/>
      <c r="BX693" s="368" t="n"/>
      <c r="BY693" s="368" t="n"/>
      <c r="BZ693" s="368" t="n"/>
      <c r="CA693" s="368" t="n"/>
      <c r="CB693" s="368" t="n"/>
      <c r="CC693" s="368" t="n"/>
      <c r="CD693" s="368" t="n"/>
      <c r="CE693" s="368" t="n"/>
      <c r="CF693" s="368" t="n"/>
      <c r="CG693" s="368" t="n"/>
      <c r="CH693" s="368" t="n"/>
      <c r="CI693" s="368" t="n"/>
      <c r="CJ693" s="368" t="n"/>
      <c r="CK693" s="368" t="n"/>
      <c r="CL693" s="368" t="n"/>
      <c r="CM693" s="368" t="n"/>
      <c r="CN693" s="368" t="n"/>
      <c r="CO693" s="368" t="n"/>
      <c r="CP693" s="368" t="n"/>
      <c r="CQ693" s="368" t="n"/>
      <c r="CR693" s="368" t="n"/>
      <c r="CS693" s="368" t="n"/>
      <c r="CT693" s="368" t="n"/>
      <c r="CU693" s="368" t="n"/>
      <c r="CV693" s="368" t="n"/>
      <c r="CW693" s="368" t="n"/>
      <c r="CX693" s="368" t="n"/>
      <c r="CY693" s="368" t="n"/>
      <c r="CZ693" s="368" t="n"/>
      <c r="DA693" s="368" t="n"/>
      <c r="DB693" s="368" t="n"/>
      <c r="DC693" s="368" t="n"/>
      <c r="DD693" s="368" t="n"/>
    </row>
    <row r="694">
      <c r="A694" s="368" t="n"/>
      <c r="B694" s="368" t="n"/>
      <c r="C694" s="368" t="n"/>
      <c r="D694" s="368" t="n"/>
      <c r="E694" s="368" t="n"/>
      <c r="F694" s="368" t="n"/>
      <c r="G694" s="318" t="n"/>
      <c r="H694" s="368" t="n"/>
      <c r="I694" s="368" t="n"/>
      <c r="J694" s="368" t="n"/>
      <c r="K694" s="368" t="n"/>
      <c r="L694" s="368" t="n"/>
      <c r="M694" s="368" t="n"/>
      <c r="N694" s="368" t="n"/>
      <c r="O694" s="368" t="n"/>
      <c r="P694" s="368" t="n"/>
      <c r="Q694" s="368" t="n"/>
      <c r="R694" s="368" t="n"/>
      <c r="S694" s="368" t="n"/>
      <c r="T694" s="368" t="n"/>
      <c r="U694" s="368" t="n"/>
      <c r="V694" s="368" t="n"/>
      <c r="W694" s="368" t="n"/>
      <c r="X694" s="368" t="n"/>
      <c r="Y694" s="368" t="n"/>
      <c r="Z694" s="368" t="n"/>
      <c r="AA694" s="368" t="n"/>
      <c r="AB694" s="368" t="n"/>
      <c r="AC694" s="368" t="n"/>
      <c r="AD694" s="368" t="n"/>
      <c r="AE694" s="368" t="n"/>
      <c r="AF694" s="368" t="n"/>
      <c r="AG694" s="368" t="n"/>
      <c r="AH694" s="368" t="n"/>
      <c r="AI694" s="368" t="n"/>
      <c r="AJ694" s="368" t="n"/>
      <c r="AK694" s="368" t="n"/>
      <c r="AL694" s="368" t="n"/>
      <c r="AM694" s="368" t="n"/>
      <c r="AN694" s="368" t="n"/>
      <c r="AO694" s="368" t="n"/>
      <c r="AP694" s="319" t="n"/>
      <c r="AQ694" s="368" t="n"/>
      <c r="AR694" s="368" t="n"/>
      <c r="AS694" s="368" t="n"/>
      <c r="AT694" s="368" t="n"/>
      <c r="AU694" s="368" t="n"/>
      <c r="AV694" s="368" t="n"/>
      <c r="AW694" s="368" t="n"/>
      <c r="AX694" s="368" t="n"/>
      <c r="AY694" s="368" t="n"/>
      <c r="AZ694" s="368" t="n"/>
      <c r="BA694" s="368" t="n"/>
      <c r="BB694" s="368" t="n"/>
      <c r="BC694" s="368" t="n"/>
      <c r="BD694" s="368" t="n"/>
      <c r="BE694" s="368" t="n"/>
      <c r="BF694" s="368" t="n"/>
      <c r="BG694" s="368" t="n"/>
      <c r="BH694" s="368" t="n"/>
      <c r="BI694" s="368" t="n"/>
      <c r="BJ694" s="368" t="n"/>
      <c r="BK694" s="368" t="n"/>
      <c r="BL694" s="368" t="n"/>
      <c r="BM694" s="368" t="n"/>
      <c r="BN694" s="368" t="n"/>
      <c r="BO694" s="368" t="n"/>
      <c r="BP694" s="368" t="n"/>
      <c r="BQ694" s="320" t="n"/>
      <c r="BR694" s="368" t="n"/>
      <c r="BS694" s="368" t="n"/>
      <c r="BT694" s="368" t="n"/>
      <c r="BU694" s="368" t="n"/>
      <c r="BV694" s="368" t="n"/>
      <c r="BW694" s="368" t="n"/>
      <c r="BX694" s="368" t="n"/>
      <c r="BY694" s="368" t="n"/>
      <c r="BZ694" s="368" t="n"/>
      <c r="CA694" s="368" t="n"/>
      <c r="CB694" s="368" t="n"/>
      <c r="CC694" s="368" t="n"/>
      <c r="CD694" s="368" t="n"/>
      <c r="CE694" s="368" t="n"/>
      <c r="CF694" s="368" t="n"/>
      <c r="CG694" s="368" t="n"/>
      <c r="CH694" s="368" t="n"/>
      <c r="CI694" s="368" t="n"/>
      <c r="CJ694" s="368" t="n"/>
      <c r="CK694" s="368" t="n"/>
      <c r="CL694" s="368" t="n"/>
      <c r="CM694" s="368" t="n"/>
      <c r="CN694" s="368" t="n"/>
      <c r="CO694" s="368" t="n"/>
      <c r="CP694" s="368" t="n"/>
      <c r="CQ694" s="368" t="n"/>
      <c r="CR694" s="368" t="n"/>
      <c r="CS694" s="368" t="n"/>
      <c r="CT694" s="368" t="n"/>
      <c r="CU694" s="368" t="n"/>
      <c r="CV694" s="368" t="n"/>
      <c r="CW694" s="368" t="n"/>
      <c r="CX694" s="368" t="n"/>
      <c r="CY694" s="368" t="n"/>
      <c r="CZ694" s="368" t="n"/>
      <c r="DA694" s="368" t="n"/>
      <c r="DB694" s="368" t="n"/>
      <c r="DC694" s="368" t="n"/>
      <c r="DD694" s="368" t="n"/>
    </row>
    <row r="695">
      <c r="A695" s="368" t="n"/>
      <c r="B695" s="368" t="n"/>
      <c r="C695" s="368" t="n"/>
      <c r="D695" s="368" t="n"/>
      <c r="E695" s="368" t="n"/>
      <c r="F695" s="368" t="n"/>
      <c r="G695" s="318" t="n"/>
      <c r="H695" s="368" t="n"/>
      <c r="I695" s="368" t="n"/>
      <c r="J695" s="368" t="n"/>
      <c r="K695" s="368" t="n"/>
      <c r="L695" s="368" t="n"/>
      <c r="M695" s="368" t="n"/>
      <c r="N695" s="368" t="n"/>
      <c r="O695" s="368" t="n"/>
      <c r="P695" s="368" t="n"/>
      <c r="Q695" s="368" t="n"/>
      <c r="R695" s="368" t="n"/>
      <c r="S695" s="368" t="n"/>
      <c r="T695" s="368" t="n"/>
      <c r="U695" s="368" t="n"/>
      <c r="V695" s="368" t="n"/>
      <c r="W695" s="368" t="n"/>
      <c r="X695" s="368" t="n"/>
      <c r="Y695" s="368" t="n"/>
      <c r="Z695" s="368" t="n"/>
      <c r="AA695" s="368" t="n"/>
      <c r="AB695" s="368" t="n"/>
      <c r="AC695" s="368" t="n"/>
      <c r="AD695" s="368" t="n"/>
      <c r="AE695" s="368" t="n"/>
      <c r="AF695" s="368" t="n"/>
      <c r="AG695" s="368" t="n"/>
      <c r="AH695" s="368" t="n"/>
      <c r="AI695" s="368" t="n"/>
      <c r="AJ695" s="368" t="n"/>
      <c r="AK695" s="368" t="n"/>
      <c r="AL695" s="368" t="n"/>
      <c r="AM695" s="368" t="n"/>
      <c r="AN695" s="368" t="n"/>
      <c r="AO695" s="368" t="n"/>
      <c r="AP695" s="319" t="n"/>
      <c r="AQ695" s="368" t="n"/>
      <c r="AR695" s="368" t="n"/>
      <c r="AS695" s="368" t="n"/>
      <c r="AT695" s="368" t="n"/>
      <c r="AU695" s="368" t="n"/>
      <c r="AV695" s="368" t="n"/>
      <c r="AW695" s="368" t="n"/>
      <c r="AX695" s="368" t="n"/>
      <c r="AY695" s="368" t="n"/>
      <c r="AZ695" s="368" t="n"/>
      <c r="BA695" s="368" t="n"/>
      <c r="BB695" s="368" t="n"/>
      <c r="BC695" s="368" t="n"/>
      <c r="BD695" s="368" t="n"/>
      <c r="BE695" s="368" t="n"/>
      <c r="BF695" s="368" t="n"/>
      <c r="BG695" s="368" t="n"/>
      <c r="BH695" s="368" t="n"/>
      <c r="BI695" s="368" t="n"/>
      <c r="BJ695" s="368" t="n"/>
      <c r="BK695" s="368" t="n"/>
      <c r="BL695" s="368" t="n"/>
      <c r="BM695" s="368" t="n"/>
      <c r="BN695" s="368" t="n"/>
      <c r="BO695" s="368" t="n"/>
      <c r="BP695" s="368" t="n"/>
      <c r="BQ695" s="320" t="n"/>
      <c r="BR695" s="368" t="n"/>
      <c r="BS695" s="368" t="n"/>
      <c r="BT695" s="368" t="n"/>
      <c r="BU695" s="368" t="n"/>
      <c r="BV695" s="368" t="n"/>
      <c r="BW695" s="368" t="n"/>
      <c r="BX695" s="368" t="n"/>
      <c r="BY695" s="368" t="n"/>
      <c r="BZ695" s="368" t="n"/>
      <c r="CA695" s="368" t="n"/>
      <c r="CB695" s="368" t="n"/>
      <c r="CC695" s="368" t="n"/>
      <c r="CD695" s="368" t="n"/>
      <c r="CE695" s="368" t="n"/>
      <c r="CF695" s="368" t="n"/>
      <c r="CG695" s="368" t="n"/>
      <c r="CH695" s="368" t="n"/>
      <c r="CI695" s="368" t="n"/>
      <c r="CJ695" s="368" t="n"/>
      <c r="CK695" s="368" t="n"/>
      <c r="CL695" s="368" t="n"/>
      <c r="CM695" s="368" t="n"/>
      <c r="CN695" s="368" t="n"/>
      <c r="CO695" s="368" t="n"/>
      <c r="CP695" s="368" t="n"/>
      <c r="CQ695" s="368" t="n"/>
      <c r="CR695" s="368" t="n"/>
      <c r="CS695" s="368" t="n"/>
      <c r="CT695" s="368" t="n"/>
      <c r="CU695" s="368" t="n"/>
      <c r="CV695" s="368" t="n"/>
      <c r="CW695" s="368" t="n"/>
      <c r="CX695" s="368" t="n"/>
      <c r="CY695" s="368" t="n"/>
      <c r="CZ695" s="368" t="n"/>
      <c r="DA695" s="368" t="n"/>
      <c r="DB695" s="368" t="n"/>
      <c r="DC695" s="368" t="n"/>
      <c r="DD695" s="368" t="n"/>
    </row>
    <row r="696">
      <c r="A696" s="368" t="n"/>
      <c r="B696" s="368" t="n"/>
      <c r="C696" s="368" t="n"/>
      <c r="D696" s="368" t="n"/>
      <c r="E696" s="368" t="n"/>
      <c r="F696" s="368" t="n"/>
      <c r="G696" s="318" t="n"/>
      <c r="H696" s="368" t="n"/>
      <c r="I696" s="368" t="n"/>
      <c r="J696" s="368" t="n"/>
      <c r="K696" s="368" t="n"/>
      <c r="L696" s="368" t="n"/>
      <c r="M696" s="368" t="n"/>
      <c r="N696" s="368" t="n"/>
      <c r="O696" s="368" t="n"/>
      <c r="P696" s="368" t="n"/>
      <c r="Q696" s="368" t="n"/>
      <c r="R696" s="368" t="n"/>
      <c r="S696" s="368" t="n"/>
      <c r="T696" s="368" t="n"/>
      <c r="U696" s="368" t="n"/>
      <c r="V696" s="368" t="n"/>
      <c r="W696" s="368" t="n"/>
      <c r="X696" s="368" t="n"/>
      <c r="Y696" s="368" t="n"/>
      <c r="Z696" s="368" t="n"/>
      <c r="AA696" s="368" t="n"/>
      <c r="AB696" s="368" t="n"/>
      <c r="AC696" s="368" t="n"/>
      <c r="AD696" s="368" t="n"/>
      <c r="AE696" s="368" t="n"/>
      <c r="AF696" s="368" t="n"/>
      <c r="AG696" s="368" t="n"/>
      <c r="AH696" s="368" t="n"/>
      <c r="AI696" s="368" t="n"/>
      <c r="AJ696" s="368" t="n"/>
      <c r="AK696" s="368" t="n"/>
      <c r="AL696" s="368" t="n"/>
      <c r="AM696" s="368" t="n"/>
      <c r="AN696" s="368" t="n"/>
      <c r="AO696" s="368" t="n"/>
      <c r="AP696" s="319" t="n"/>
      <c r="AQ696" s="368" t="n"/>
      <c r="AR696" s="368" t="n"/>
      <c r="AS696" s="368" t="n"/>
      <c r="AT696" s="368" t="n"/>
      <c r="AU696" s="368" t="n"/>
      <c r="AV696" s="368" t="n"/>
      <c r="AW696" s="368" t="n"/>
      <c r="AX696" s="368" t="n"/>
      <c r="AY696" s="368" t="n"/>
      <c r="AZ696" s="368" t="n"/>
      <c r="BA696" s="368" t="n"/>
      <c r="BB696" s="368" t="n"/>
      <c r="BC696" s="368" t="n"/>
      <c r="BD696" s="368" t="n"/>
      <c r="BE696" s="368" t="n"/>
      <c r="BF696" s="368" t="n"/>
      <c r="BG696" s="368" t="n"/>
      <c r="BH696" s="368" t="n"/>
      <c r="BI696" s="368" t="n"/>
      <c r="BJ696" s="368" t="n"/>
      <c r="BK696" s="368" t="n"/>
      <c r="BL696" s="368" t="n"/>
      <c r="BM696" s="368" t="n"/>
      <c r="BN696" s="368" t="n"/>
      <c r="BO696" s="368" t="n"/>
      <c r="BP696" s="368" t="n"/>
      <c r="BQ696" s="320" t="n"/>
      <c r="BR696" s="368" t="n"/>
      <c r="BS696" s="368" t="n"/>
      <c r="BT696" s="368" t="n"/>
      <c r="BU696" s="368" t="n"/>
      <c r="BV696" s="368" t="n"/>
      <c r="BW696" s="368" t="n"/>
      <c r="BX696" s="368" t="n"/>
      <c r="BY696" s="368" t="n"/>
      <c r="BZ696" s="368" t="n"/>
      <c r="CA696" s="368" t="n"/>
      <c r="CB696" s="368" t="n"/>
      <c r="CC696" s="368" t="n"/>
      <c r="CD696" s="368" t="n"/>
      <c r="CE696" s="368" t="n"/>
      <c r="CF696" s="368" t="n"/>
      <c r="CG696" s="368" t="n"/>
      <c r="CH696" s="368" t="n"/>
      <c r="CI696" s="368" t="n"/>
      <c r="CJ696" s="368" t="n"/>
      <c r="CK696" s="368" t="n"/>
      <c r="CL696" s="368" t="n"/>
      <c r="CM696" s="368" t="n"/>
      <c r="CN696" s="368" t="n"/>
      <c r="CO696" s="368" t="n"/>
      <c r="CP696" s="368" t="n"/>
      <c r="CQ696" s="368" t="n"/>
      <c r="CR696" s="368" t="n"/>
      <c r="CS696" s="368" t="n"/>
      <c r="CT696" s="368" t="n"/>
      <c r="CU696" s="368" t="n"/>
      <c r="CV696" s="368" t="n"/>
      <c r="CW696" s="368" t="n"/>
      <c r="CX696" s="368" t="n"/>
      <c r="CY696" s="368" t="n"/>
      <c r="CZ696" s="368" t="n"/>
      <c r="DA696" s="368" t="n"/>
      <c r="DB696" s="368" t="n"/>
      <c r="DC696" s="368" t="n"/>
      <c r="DD696" s="368" t="n"/>
    </row>
    <row r="697">
      <c r="A697" s="368" t="n"/>
      <c r="B697" s="368" t="n"/>
      <c r="C697" s="368" t="n"/>
      <c r="D697" s="368" t="n"/>
      <c r="E697" s="368" t="n"/>
      <c r="F697" s="368" t="n"/>
      <c r="G697" s="318" t="n"/>
      <c r="H697" s="368" t="n"/>
      <c r="I697" s="368" t="n"/>
      <c r="J697" s="368" t="n"/>
      <c r="K697" s="368" t="n"/>
      <c r="L697" s="368" t="n"/>
      <c r="M697" s="368" t="n"/>
      <c r="N697" s="368" t="n"/>
      <c r="O697" s="368" t="n"/>
      <c r="P697" s="368" t="n"/>
      <c r="Q697" s="368" t="n"/>
      <c r="R697" s="368" t="n"/>
      <c r="S697" s="368" t="n"/>
      <c r="T697" s="368" t="n"/>
      <c r="U697" s="368" t="n"/>
      <c r="V697" s="368" t="n"/>
      <c r="W697" s="368" t="n"/>
      <c r="X697" s="368" t="n"/>
      <c r="Y697" s="368" t="n"/>
      <c r="Z697" s="368" t="n"/>
      <c r="AA697" s="368" t="n"/>
      <c r="AB697" s="368" t="n"/>
      <c r="AC697" s="368" t="n"/>
      <c r="AD697" s="368" t="n"/>
      <c r="AE697" s="368" t="n"/>
      <c r="AF697" s="368" t="n"/>
      <c r="AG697" s="368" t="n"/>
      <c r="AH697" s="368" t="n"/>
      <c r="AI697" s="368" t="n"/>
      <c r="AJ697" s="368" t="n"/>
      <c r="AK697" s="368" t="n"/>
      <c r="AL697" s="368" t="n"/>
      <c r="AM697" s="368" t="n"/>
      <c r="AN697" s="368" t="n"/>
      <c r="AO697" s="368" t="n"/>
      <c r="AP697" s="319" t="n"/>
      <c r="AQ697" s="368" t="n"/>
      <c r="AR697" s="368" t="n"/>
      <c r="AS697" s="368" t="n"/>
      <c r="AT697" s="368" t="n"/>
      <c r="AU697" s="368" t="n"/>
      <c r="AV697" s="368" t="n"/>
      <c r="AW697" s="368" t="n"/>
      <c r="AX697" s="368" t="n"/>
      <c r="AY697" s="368" t="n"/>
      <c r="AZ697" s="368" t="n"/>
      <c r="BA697" s="368" t="n"/>
      <c r="BB697" s="368" t="n"/>
      <c r="BC697" s="368" t="n"/>
      <c r="BD697" s="368" t="n"/>
      <c r="BE697" s="368" t="n"/>
      <c r="BF697" s="368" t="n"/>
      <c r="BG697" s="368" t="n"/>
      <c r="BH697" s="368" t="n"/>
      <c r="BI697" s="368" t="n"/>
      <c r="BJ697" s="368" t="n"/>
      <c r="BK697" s="368" t="n"/>
      <c r="BL697" s="368" t="n"/>
      <c r="BM697" s="368" t="n"/>
      <c r="BN697" s="368" t="n"/>
      <c r="BO697" s="368" t="n"/>
      <c r="BP697" s="368" t="n"/>
      <c r="BQ697" s="320" t="n"/>
      <c r="BR697" s="368" t="n"/>
      <c r="BS697" s="368" t="n"/>
      <c r="BT697" s="368" t="n"/>
      <c r="BU697" s="368" t="n"/>
      <c r="BV697" s="368" t="n"/>
      <c r="BW697" s="368" t="n"/>
      <c r="BX697" s="368" t="n"/>
      <c r="BY697" s="368" t="n"/>
      <c r="BZ697" s="368" t="n"/>
      <c r="CA697" s="368" t="n"/>
      <c r="CB697" s="368" t="n"/>
      <c r="CC697" s="368" t="n"/>
      <c r="CD697" s="368" t="n"/>
      <c r="CE697" s="368" t="n"/>
      <c r="CF697" s="368" t="n"/>
      <c r="CG697" s="368" t="n"/>
      <c r="CH697" s="368" t="n"/>
      <c r="CI697" s="368" t="n"/>
      <c r="CJ697" s="368" t="n"/>
      <c r="CK697" s="368" t="n"/>
      <c r="CL697" s="368" t="n"/>
      <c r="CM697" s="368" t="n"/>
      <c r="CN697" s="368" t="n"/>
      <c r="CO697" s="368" t="n"/>
      <c r="CP697" s="368" t="n"/>
      <c r="CQ697" s="368" t="n"/>
      <c r="CR697" s="368" t="n"/>
      <c r="CS697" s="368" t="n"/>
      <c r="CT697" s="368" t="n"/>
      <c r="CU697" s="368" t="n"/>
      <c r="CV697" s="368" t="n"/>
      <c r="CW697" s="368" t="n"/>
      <c r="CX697" s="368" t="n"/>
      <c r="CY697" s="368" t="n"/>
      <c r="CZ697" s="368" t="n"/>
      <c r="DA697" s="368" t="n"/>
      <c r="DB697" s="368" t="n"/>
      <c r="DC697" s="368" t="n"/>
      <c r="DD697" s="368" t="n"/>
    </row>
    <row r="698">
      <c r="A698" s="368" t="n"/>
      <c r="B698" s="368" t="n"/>
      <c r="C698" s="368" t="n"/>
      <c r="D698" s="368" t="n"/>
      <c r="E698" s="368" t="n"/>
      <c r="F698" s="368" t="n"/>
      <c r="G698" s="318" t="n"/>
      <c r="H698" s="368" t="n"/>
      <c r="I698" s="368" t="n"/>
      <c r="J698" s="368" t="n"/>
      <c r="K698" s="368" t="n"/>
      <c r="L698" s="368" t="n"/>
      <c r="M698" s="368" t="n"/>
      <c r="N698" s="368" t="n"/>
      <c r="O698" s="368" t="n"/>
      <c r="P698" s="368" t="n"/>
      <c r="Q698" s="368" t="n"/>
      <c r="R698" s="368" t="n"/>
      <c r="S698" s="368" t="n"/>
      <c r="T698" s="368" t="n"/>
      <c r="U698" s="368" t="n"/>
      <c r="V698" s="368" t="n"/>
      <c r="W698" s="368" t="n"/>
      <c r="X698" s="368" t="n"/>
      <c r="Y698" s="368" t="n"/>
      <c r="Z698" s="368" t="n"/>
      <c r="AA698" s="368" t="n"/>
      <c r="AB698" s="368" t="n"/>
      <c r="AC698" s="368" t="n"/>
      <c r="AD698" s="368" t="n"/>
      <c r="AE698" s="368" t="n"/>
      <c r="AF698" s="368" t="n"/>
      <c r="AG698" s="368" t="n"/>
      <c r="AH698" s="368" t="n"/>
      <c r="AI698" s="368" t="n"/>
      <c r="AJ698" s="368" t="n"/>
      <c r="AK698" s="368" t="n"/>
      <c r="AL698" s="368" t="n"/>
      <c r="AM698" s="368" t="n"/>
      <c r="AN698" s="368" t="n"/>
      <c r="AO698" s="368" t="n"/>
      <c r="AP698" s="319" t="n"/>
      <c r="AQ698" s="368" t="n"/>
      <c r="AR698" s="368" t="n"/>
      <c r="AS698" s="368" t="n"/>
      <c r="AT698" s="368" t="n"/>
      <c r="AU698" s="368" t="n"/>
      <c r="AV698" s="368" t="n"/>
      <c r="AW698" s="368" t="n"/>
      <c r="AX698" s="368" t="n"/>
      <c r="AY698" s="368" t="n"/>
      <c r="AZ698" s="368" t="n"/>
      <c r="BA698" s="368" t="n"/>
      <c r="BB698" s="368" t="n"/>
      <c r="BC698" s="368" t="n"/>
      <c r="BD698" s="368" t="n"/>
      <c r="BE698" s="368" t="n"/>
      <c r="BF698" s="368" t="n"/>
      <c r="BG698" s="368" t="n"/>
      <c r="BH698" s="368" t="n"/>
      <c r="BI698" s="368" t="n"/>
      <c r="BJ698" s="368" t="n"/>
      <c r="BK698" s="368" t="n"/>
      <c r="BL698" s="368" t="n"/>
      <c r="BM698" s="368" t="n"/>
      <c r="BN698" s="368" t="n"/>
      <c r="BO698" s="368" t="n"/>
      <c r="BP698" s="368" t="n"/>
      <c r="BQ698" s="320" t="n"/>
      <c r="BR698" s="368" t="n"/>
      <c r="BS698" s="368" t="n"/>
      <c r="BT698" s="368" t="n"/>
      <c r="BU698" s="368" t="n"/>
      <c r="BV698" s="368" t="n"/>
      <c r="BW698" s="368" t="n"/>
      <c r="BX698" s="368" t="n"/>
      <c r="BY698" s="368" t="n"/>
      <c r="BZ698" s="368" t="n"/>
      <c r="CA698" s="368" t="n"/>
      <c r="CB698" s="368" t="n"/>
      <c r="CC698" s="368" t="n"/>
      <c r="CD698" s="368" t="n"/>
      <c r="CE698" s="368" t="n"/>
      <c r="CF698" s="368" t="n"/>
      <c r="CG698" s="368" t="n"/>
      <c r="CH698" s="368" t="n"/>
      <c r="CI698" s="368" t="n"/>
      <c r="CJ698" s="368" t="n"/>
      <c r="CK698" s="368" t="n"/>
      <c r="CL698" s="368" t="n"/>
      <c r="CM698" s="368" t="n"/>
      <c r="CN698" s="368" t="n"/>
      <c r="CO698" s="368" t="n"/>
      <c r="CP698" s="368" t="n"/>
      <c r="CQ698" s="368" t="n"/>
      <c r="CR698" s="368" t="n"/>
      <c r="CS698" s="368" t="n"/>
      <c r="CT698" s="368" t="n"/>
      <c r="CU698" s="368" t="n"/>
      <c r="CV698" s="368" t="n"/>
      <c r="CW698" s="368" t="n"/>
      <c r="CX698" s="368" t="n"/>
      <c r="CY698" s="368" t="n"/>
      <c r="CZ698" s="368" t="n"/>
      <c r="DA698" s="368" t="n"/>
      <c r="DB698" s="368" t="n"/>
      <c r="DC698" s="368" t="n"/>
      <c r="DD698" s="368" t="n"/>
    </row>
    <row r="699">
      <c r="A699" s="368" t="n"/>
      <c r="B699" s="368" t="n"/>
      <c r="C699" s="368" t="n"/>
      <c r="D699" s="368" t="n"/>
      <c r="E699" s="368" t="n"/>
      <c r="F699" s="368" t="n"/>
      <c r="G699" s="318" t="n"/>
      <c r="H699" s="368" t="n"/>
      <c r="I699" s="368" t="n"/>
      <c r="J699" s="368" t="n"/>
      <c r="K699" s="368" t="n"/>
      <c r="L699" s="368" t="n"/>
      <c r="M699" s="368" t="n"/>
      <c r="N699" s="368" t="n"/>
      <c r="O699" s="368" t="n"/>
      <c r="P699" s="368" t="n"/>
      <c r="Q699" s="368" t="n"/>
      <c r="R699" s="368" t="n"/>
      <c r="S699" s="368" t="n"/>
      <c r="T699" s="368" t="n"/>
      <c r="U699" s="368" t="n"/>
      <c r="V699" s="368" t="n"/>
      <c r="W699" s="368" t="n"/>
      <c r="X699" s="368" t="n"/>
      <c r="Y699" s="368" t="n"/>
      <c r="Z699" s="368" t="n"/>
      <c r="AA699" s="368" t="n"/>
      <c r="AB699" s="368" t="n"/>
      <c r="AC699" s="368" t="n"/>
      <c r="AD699" s="368" t="n"/>
      <c r="AE699" s="368" t="n"/>
      <c r="AF699" s="368" t="n"/>
      <c r="AG699" s="368" t="n"/>
      <c r="AH699" s="368" t="n"/>
      <c r="AI699" s="368" t="n"/>
      <c r="AJ699" s="368" t="n"/>
      <c r="AK699" s="368" t="n"/>
      <c r="AL699" s="368" t="n"/>
      <c r="AM699" s="368" t="n"/>
      <c r="AN699" s="368" t="n"/>
      <c r="AO699" s="368" t="n"/>
      <c r="AP699" s="319" t="n"/>
      <c r="AQ699" s="368" t="n"/>
      <c r="AR699" s="368" t="n"/>
      <c r="AS699" s="368" t="n"/>
      <c r="AT699" s="368" t="n"/>
      <c r="AU699" s="368" t="n"/>
      <c r="AV699" s="368" t="n"/>
      <c r="AW699" s="368" t="n"/>
      <c r="AX699" s="368" t="n"/>
      <c r="AY699" s="368" t="n"/>
      <c r="AZ699" s="368" t="n"/>
      <c r="BA699" s="368" t="n"/>
      <c r="BB699" s="368" t="n"/>
      <c r="BC699" s="368" t="n"/>
      <c r="BD699" s="368" t="n"/>
      <c r="BE699" s="368" t="n"/>
      <c r="BF699" s="368" t="n"/>
      <c r="BG699" s="368" t="n"/>
      <c r="BH699" s="368" t="n"/>
      <c r="BI699" s="368" t="n"/>
      <c r="BJ699" s="368" t="n"/>
      <c r="BK699" s="368" t="n"/>
      <c r="BL699" s="368" t="n"/>
      <c r="BM699" s="368" t="n"/>
      <c r="BN699" s="368" t="n"/>
      <c r="BO699" s="368" t="n"/>
      <c r="BP699" s="368" t="n"/>
      <c r="BQ699" s="320" t="n"/>
      <c r="BR699" s="368" t="n"/>
      <c r="BS699" s="368" t="n"/>
      <c r="BT699" s="368" t="n"/>
      <c r="BU699" s="368" t="n"/>
      <c r="BV699" s="368" t="n"/>
      <c r="BW699" s="368" t="n"/>
      <c r="BX699" s="368" t="n"/>
      <c r="BY699" s="368" t="n"/>
      <c r="BZ699" s="368" t="n"/>
      <c r="CA699" s="368" t="n"/>
      <c r="CB699" s="368" t="n"/>
      <c r="CC699" s="368" t="n"/>
      <c r="CD699" s="368" t="n"/>
      <c r="CE699" s="368" t="n"/>
      <c r="CF699" s="368" t="n"/>
      <c r="CG699" s="368" t="n"/>
      <c r="CH699" s="368" t="n"/>
      <c r="CI699" s="368" t="n"/>
      <c r="CJ699" s="368" t="n"/>
      <c r="CK699" s="368" t="n"/>
      <c r="CL699" s="368" t="n"/>
      <c r="CM699" s="368" t="n"/>
      <c r="CN699" s="368" t="n"/>
      <c r="CO699" s="368" t="n"/>
      <c r="CP699" s="368" t="n"/>
      <c r="CQ699" s="368" t="n"/>
      <c r="CR699" s="368" t="n"/>
      <c r="CS699" s="368" t="n"/>
      <c r="CT699" s="368" t="n"/>
      <c r="CU699" s="368" t="n"/>
      <c r="CV699" s="368" t="n"/>
      <c r="CW699" s="368" t="n"/>
      <c r="CX699" s="368" t="n"/>
      <c r="CY699" s="368" t="n"/>
      <c r="CZ699" s="368" t="n"/>
      <c r="DA699" s="368" t="n"/>
      <c r="DB699" s="368" t="n"/>
      <c r="DC699" s="368" t="n"/>
      <c r="DD699" s="368" t="n"/>
    </row>
    <row r="700">
      <c r="A700" s="368" t="n"/>
      <c r="B700" s="368" t="n"/>
      <c r="C700" s="368" t="n"/>
      <c r="D700" s="368" t="n"/>
      <c r="E700" s="368" t="n"/>
      <c r="F700" s="368" t="n"/>
      <c r="G700" s="318" t="n"/>
      <c r="H700" s="368" t="n"/>
      <c r="I700" s="368" t="n"/>
      <c r="J700" s="368" t="n"/>
      <c r="K700" s="368" t="n"/>
      <c r="L700" s="368" t="n"/>
      <c r="M700" s="368" t="n"/>
      <c r="N700" s="368" t="n"/>
      <c r="O700" s="368" t="n"/>
      <c r="P700" s="368" t="n"/>
      <c r="Q700" s="368" t="n"/>
      <c r="R700" s="368" t="n"/>
      <c r="S700" s="368" t="n"/>
      <c r="T700" s="368" t="n"/>
      <c r="U700" s="368" t="n"/>
      <c r="V700" s="368" t="n"/>
      <c r="W700" s="368" t="n"/>
      <c r="X700" s="368" t="n"/>
      <c r="Y700" s="368" t="n"/>
      <c r="Z700" s="368" t="n"/>
      <c r="AA700" s="368" t="n"/>
      <c r="AB700" s="368" t="n"/>
      <c r="AC700" s="368" t="n"/>
      <c r="AD700" s="368" t="n"/>
      <c r="AE700" s="368" t="n"/>
      <c r="AF700" s="368" t="n"/>
      <c r="AG700" s="368" t="n"/>
      <c r="AH700" s="368" t="n"/>
      <c r="AI700" s="368" t="n"/>
      <c r="AJ700" s="368" t="n"/>
      <c r="AK700" s="368" t="n"/>
      <c r="AL700" s="368" t="n"/>
      <c r="AM700" s="368" t="n"/>
      <c r="AN700" s="368" t="n"/>
      <c r="AO700" s="368" t="n"/>
      <c r="AP700" s="319" t="n"/>
      <c r="AQ700" s="368" t="n"/>
      <c r="AR700" s="368" t="n"/>
      <c r="AS700" s="368" t="n"/>
      <c r="AT700" s="368" t="n"/>
      <c r="AU700" s="368" t="n"/>
      <c r="AV700" s="368" t="n"/>
      <c r="AW700" s="368" t="n"/>
      <c r="AX700" s="368" t="n"/>
      <c r="AY700" s="368" t="n"/>
      <c r="AZ700" s="368" t="n"/>
      <c r="BA700" s="368" t="n"/>
      <c r="BB700" s="368" t="n"/>
      <c r="BC700" s="368" t="n"/>
      <c r="BD700" s="368" t="n"/>
      <c r="BE700" s="368" t="n"/>
      <c r="BF700" s="368" t="n"/>
      <c r="BG700" s="368" t="n"/>
      <c r="BH700" s="368" t="n"/>
      <c r="BI700" s="368" t="n"/>
      <c r="BJ700" s="368" t="n"/>
      <c r="BK700" s="368" t="n"/>
      <c r="BL700" s="368" t="n"/>
      <c r="BM700" s="368" t="n"/>
      <c r="BN700" s="368" t="n"/>
      <c r="BO700" s="368" t="n"/>
      <c r="BP700" s="368" t="n"/>
      <c r="BQ700" s="320" t="n"/>
      <c r="BR700" s="368" t="n"/>
      <c r="BS700" s="368" t="n"/>
      <c r="BT700" s="368" t="n"/>
      <c r="BU700" s="368" t="n"/>
      <c r="BV700" s="368" t="n"/>
      <c r="BW700" s="368" t="n"/>
      <c r="BX700" s="368" t="n"/>
      <c r="BY700" s="368" t="n"/>
      <c r="BZ700" s="368" t="n"/>
      <c r="CA700" s="368" t="n"/>
      <c r="CB700" s="368" t="n"/>
      <c r="CC700" s="368" t="n"/>
      <c r="CD700" s="368" t="n"/>
      <c r="CE700" s="368" t="n"/>
      <c r="CF700" s="368" t="n"/>
      <c r="CG700" s="368" t="n"/>
      <c r="CH700" s="368" t="n"/>
      <c r="CI700" s="368" t="n"/>
      <c r="CJ700" s="368" t="n"/>
      <c r="CK700" s="368" t="n"/>
      <c r="CL700" s="368" t="n"/>
      <c r="CM700" s="368" t="n"/>
      <c r="CN700" s="368" t="n"/>
      <c r="CO700" s="368" t="n"/>
      <c r="CP700" s="368" t="n"/>
      <c r="CQ700" s="368" t="n"/>
      <c r="CR700" s="368" t="n"/>
      <c r="CS700" s="368" t="n"/>
      <c r="CT700" s="368" t="n"/>
      <c r="CU700" s="368" t="n"/>
      <c r="CV700" s="368" t="n"/>
      <c r="CW700" s="368" t="n"/>
      <c r="CX700" s="368" t="n"/>
      <c r="CY700" s="368" t="n"/>
      <c r="CZ700" s="368" t="n"/>
      <c r="DA700" s="368" t="n"/>
      <c r="DB700" s="368" t="n"/>
      <c r="DC700" s="368" t="n"/>
      <c r="DD700" s="368" t="n"/>
    </row>
    <row r="701">
      <c r="A701" s="368" t="n"/>
      <c r="B701" s="368" t="n"/>
      <c r="C701" s="368" t="n"/>
      <c r="D701" s="368" t="n"/>
      <c r="E701" s="368" t="n"/>
      <c r="F701" s="368" t="n"/>
      <c r="G701" s="318" t="n"/>
      <c r="H701" s="368" t="n"/>
      <c r="I701" s="368" t="n"/>
      <c r="J701" s="368" t="n"/>
      <c r="K701" s="368" t="n"/>
      <c r="L701" s="368" t="n"/>
      <c r="M701" s="368" t="n"/>
      <c r="N701" s="368" t="n"/>
      <c r="O701" s="368" t="n"/>
      <c r="P701" s="368" t="n"/>
      <c r="Q701" s="368" t="n"/>
      <c r="R701" s="368" t="n"/>
      <c r="S701" s="368" t="n"/>
      <c r="T701" s="368" t="n"/>
      <c r="U701" s="368" t="n"/>
      <c r="V701" s="368" t="n"/>
      <c r="W701" s="368" t="n"/>
      <c r="X701" s="368" t="n"/>
      <c r="Y701" s="368" t="n"/>
      <c r="Z701" s="368" t="n"/>
      <c r="AA701" s="368" t="n"/>
      <c r="AB701" s="368" t="n"/>
      <c r="AC701" s="368" t="n"/>
      <c r="AD701" s="368" t="n"/>
      <c r="AE701" s="368" t="n"/>
      <c r="AF701" s="368" t="n"/>
      <c r="AG701" s="368" t="n"/>
      <c r="AH701" s="368" t="n"/>
      <c r="AI701" s="368" t="n"/>
      <c r="AJ701" s="368" t="n"/>
      <c r="AK701" s="368" t="n"/>
      <c r="AL701" s="368" t="n"/>
      <c r="AM701" s="368" t="n"/>
      <c r="AN701" s="368" t="n"/>
      <c r="AO701" s="368" t="n"/>
      <c r="AP701" s="319" t="n"/>
      <c r="AQ701" s="368" t="n"/>
      <c r="AR701" s="368" t="n"/>
      <c r="AS701" s="368" t="n"/>
      <c r="AT701" s="368" t="n"/>
      <c r="AU701" s="368" t="n"/>
      <c r="AV701" s="368" t="n"/>
      <c r="AW701" s="368" t="n"/>
      <c r="AX701" s="368" t="n"/>
      <c r="AY701" s="368" t="n"/>
      <c r="AZ701" s="368" t="n"/>
      <c r="BA701" s="368" t="n"/>
      <c r="BB701" s="368" t="n"/>
      <c r="BC701" s="368" t="n"/>
      <c r="BD701" s="368" t="n"/>
      <c r="BE701" s="368" t="n"/>
      <c r="BF701" s="368" t="n"/>
      <c r="BG701" s="368" t="n"/>
      <c r="BH701" s="368" t="n"/>
      <c r="BI701" s="368" t="n"/>
      <c r="BJ701" s="368" t="n"/>
      <c r="BK701" s="368" t="n"/>
      <c r="BL701" s="368" t="n"/>
      <c r="BM701" s="368" t="n"/>
      <c r="BN701" s="368" t="n"/>
      <c r="BO701" s="368" t="n"/>
      <c r="BP701" s="368" t="n"/>
      <c r="BQ701" s="320" t="n"/>
      <c r="BR701" s="368" t="n"/>
      <c r="BS701" s="368" t="n"/>
      <c r="BT701" s="368" t="n"/>
      <c r="BU701" s="368" t="n"/>
      <c r="BV701" s="368" t="n"/>
      <c r="BW701" s="368" t="n"/>
      <c r="BX701" s="368" t="n"/>
      <c r="BY701" s="368" t="n"/>
      <c r="BZ701" s="368" t="n"/>
      <c r="CA701" s="368" t="n"/>
      <c r="CB701" s="368" t="n"/>
      <c r="CC701" s="368" t="n"/>
      <c r="CD701" s="368" t="n"/>
      <c r="CE701" s="368" t="n"/>
      <c r="CF701" s="368" t="n"/>
      <c r="CG701" s="368" t="n"/>
      <c r="CH701" s="368" t="n"/>
      <c r="CI701" s="368" t="n"/>
      <c r="CJ701" s="368" t="n"/>
      <c r="CK701" s="368" t="n"/>
      <c r="CL701" s="368" t="n"/>
      <c r="CM701" s="368" t="n"/>
      <c r="CN701" s="368" t="n"/>
      <c r="CO701" s="368" t="n"/>
      <c r="CP701" s="368" t="n"/>
      <c r="CQ701" s="368" t="n"/>
      <c r="CR701" s="368" t="n"/>
      <c r="CS701" s="368" t="n"/>
      <c r="CT701" s="368" t="n"/>
      <c r="CU701" s="368" t="n"/>
      <c r="CV701" s="368" t="n"/>
      <c r="CW701" s="368" t="n"/>
      <c r="CX701" s="368" t="n"/>
      <c r="CY701" s="368" t="n"/>
      <c r="CZ701" s="368" t="n"/>
      <c r="DA701" s="368" t="n"/>
      <c r="DB701" s="368" t="n"/>
      <c r="DC701" s="368" t="n"/>
      <c r="DD701" s="368" t="n"/>
    </row>
    <row r="702">
      <c r="A702" s="368" t="n"/>
      <c r="B702" s="368" t="n"/>
      <c r="C702" s="368" t="n"/>
      <c r="D702" s="368" t="n"/>
      <c r="E702" s="368" t="n"/>
      <c r="F702" s="368" t="n"/>
      <c r="G702" s="318" t="n"/>
      <c r="H702" s="368" t="n"/>
      <c r="I702" s="368" t="n"/>
      <c r="J702" s="368" t="n"/>
      <c r="K702" s="368" t="n"/>
      <c r="L702" s="368" t="n"/>
      <c r="M702" s="368" t="n"/>
      <c r="N702" s="368" t="n"/>
      <c r="O702" s="368" t="n"/>
      <c r="P702" s="368" t="n"/>
      <c r="Q702" s="368" t="n"/>
      <c r="R702" s="368" t="n"/>
      <c r="S702" s="368" t="n"/>
      <c r="T702" s="368" t="n"/>
      <c r="U702" s="368" t="n"/>
      <c r="V702" s="368" t="n"/>
      <c r="W702" s="368" t="n"/>
      <c r="X702" s="368" t="n"/>
      <c r="Y702" s="368" t="n"/>
      <c r="Z702" s="368" t="n"/>
      <c r="AA702" s="368" t="n"/>
      <c r="AB702" s="368" t="n"/>
      <c r="AC702" s="368" t="n"/>
      <c r="AD702" s="368" t="n"/>
      <c r="AE702" s="368" t="n"/>
      <c r="AF702" s="368" t="n"/>
      <c r="AG702" s="368" t="n"/>
      <c r="AH702" s="368" t="n"/>
      <c r="AI702" s="368" t="n"/>
      <c r="AJ702" s="368" t="n"/>
      <c r="AK702" s="368" t="n"/>
      <c r="AL702" s="368" t="n"/>
      <c r="AM702" s="368" t="n"/>
      <c r="AN702" s="368" t="n"/>
      <c r="AO702" s="368" t="n"/>
      <c r="AP702" s="319" t="n"/>
      <c r="AQ702" s="368" t="n"/>
      <c r="AR702" s="368" t="n"/>
      <c r="AS702" s="368" t="n"/>
      <c r="AT702" s="368" t="n"/>
      <c r="AU702" s="368" t="n"/>
      <c r="AV702" s="368" t="n"/>
      <c r="AW702" s="368" t="n"/>
      <c r="AX702" s="368" t="n"/>
      <c r="AY702" s="368" t="n"/>
      <c r="AZ702" s="368" t="n"/>
      <c r="BA702" s="368" t="n"/>
      <c r="BB702" s="368" t="n"/>
      <c r="BC702" s="368" t="n"/>
      <c r="BD702" s="368" t="n"/>
      <c r="BE702" s="368" t="n"/>
      <c r="BF702" s="368" t="n"/>
      <c r="BG702" s="368" t="n"/>
      <c r="BH702" s="368" t="n"/>
      <c r="BI702" s="368" t="n"/>
      <c r="BJ702" s="368" t="n"/>
      <c r="BK702" s="368" t="n"/>
      <c r="BL702" s="368" t="n"/>
      <c r="BM702" s="368" t="n"/>
      <c r="BN702" s="368" t="n"/>
      <c r="BO702" s="368" t="n"/>
      <c r="BP702" s="368" t="n"/>
      <c r="BQ702" s="320" t="n"/>
      <c r="BR702" s="368" t="n"/>
      <c r="BS702" s="368" t="n"/>
      <c r="BT702" s="368" t="n"/>
      <c r="BU702" s="368" t="n"/>
      <c r="BV702" s="368" t="n"/>
      <c r="BW702" s="368" t="n"/>
      <c r="BX702" s="368" t="n"/>
      <c r="BY702" s="368" t="n"/>
      <c r="BZ702" s="368" t="n"/>
      <c r="CA702" s="368" t="n"/>
      <c r="CB702" s="368" t="n"/>
      <c r="CC702" s="368" t="n"/>
      <c r="CD702" s="368" t="n"/>
      <c r="CE702" s="368" t="n"/>
      <c r="CF702" s="368" t="n"/>
      <c r="CG702" s="368" t="n"/>
      <c r="CH702" s="368" t="n"/>
      <c r="CI702" s="368" t="n"/>
      <c r="CJ702" s="368" t="n"/>
      <c r="CK702" s="368" t="n"/>
      <c r="CL702" s="368" t="n"/>
      <c r="CM702" s="368" t="n"/>
      <c r="CN702" s="368" t="n"/>
      <c r="CO702" s="368" t="n"/>
      <c r="CP702" s="368" t="n"/>
      <c r="CQ702" s="368" t="n"/>
      <c r="CR702" s="368" t="n"/>
      <c r="CS702" s="368" t="n"/>
      <c r="CT702" s="368" t="n"/>
      <c r="CU702" s="368" t="n"/>
      <c r="CV702" s="368" t="n"/>
      <c r="CW702" s="368" t="n"/>
      <c r="CX702" s="368" t="n"/>
      <c r="CY702" s="368" t="n"/>
      <c r="CZ702" s="368" t="n"/>
      <c r="DA702" s="368" t="n"/>
      <c r="DB702" s="368" t="n"/>
      <c r="DC702" s="368" t="n"/>
      <c r="DD702" s="368" t="n"/>
    </row>
    <row r="703">
      <c r="A703" s="368" t="n"/>
      <c r="B703" s="368" t="n"/>
      <c r="C703" s="368" t="n"/>
      <c r="D703" s="368" t="n"/>
      <c r="E703" s="368" t="n"/>
      <c r="F703" s="368" t="n"/>
      <c r="G703" s="318" t="n"/>
      <c r="H703" s="368" t="n"/>
      <c r="I703" s="368" t="n"/>
      <c r="J703" s="368" t="n"/>
      <c r="K703" s="368" t="n"/>
      <c r="L703" s="368" t="n"/>
      <c r="M703" s="368" t="n"/>
      <c r="N703" s="368" t="n"/>
      <c r="O703" s="368" t="n"/>
      <c r="P703" s="368" t="n"/>
      <c r="Q703" s="368" t="n"/>
      <c r="R703" s="368" t="n"/>
      <c r="S703" s="368" t="n"/>
      <c r="T703" s="368" t="n"/>
      <c r="U703" s="368" t="n"/>
      <c r="V703" s="368" t="n"/>
      <c r="W703" s="368" t="n"/>
      <c r="X703" s="368" t="n"/>
      <c r="Y703" s="368" t="n"/>
      <c r="Z703" s="368" t="n"/>
      <c r="AA703" s="368" t="n"/>
      <c r="AB703" s="368" t="n"/>
      <c r="AC703" s="368" t="n"/>
      <c r="AD703" s="368" t="n"/>
      <c r="AE703" s="368" t="n"/>
      <c r="AF703" s="368" t="n"/>
      <c r="AG703" s="368" t="n"/>
      <c r="AH703" s="368" t="n"/>
      <c r="AI703" s="368" t="n"/>
      <c r="AJ703" s="368" t="n"/>
      <c r="AK703" s="368" t="n"/>
      <c r="AL703" s="368" t="n"/>
      <c r="AM703" s="368" t="n"/>
      <c r="AN703" s="368" t="n"/>
      <c r="AO703" s="368" t="n"/>
      <c r="AP703" s="319" t="n"/>
      <c r="AQ703" s="368" t="n"/>
      <c r="AR703" s="368" t="n"/>
      <c r="AS703" s="368" t="n"/>
      <c r="AT703" s="368" t="n"/>
      <c r="AU703" s="368" t="n"/>
      <c r="AV703" s="368" t="n"/>
      <c r="AW703" s="368" t="n"/>
      <c r="AX703" s="368" t="n"/>
      <c r="AY703" s="368" t="n"/>
      <c r="AZ703" s="368" t="n"/>
      <c r="BA703" s="368" t="n"/>
      <c r="BB703" s="368" t="n"/>
      <c r="BC703" s="368" t="n"/>
      <c r="BD703" s="368" t="n"/>
      <c r="BE703" s="368" t="n"/>
      <c r="BF703" s="368" t="n"/>
      <c r="BG703" s="368" t="n"/>
      <c r="BH703" s="368" t="n"/>
      <c r="BI703" s="368" t="n"/>
      <c r="BJ703" s="368" t="n"/>
      <c r="BK703" s="368" t="n"/>
      <c r="BL703" s="368" t="n"/>
      <c r="BM703" s="368" t="n"/>
      <c r="BN703" s="368" t="n"/>
      <c r="BO703" s="368" t="n"/>
      <c r="BP703" s="368" t="n"/>
      <c r="BQ703" s="320" t="n"/>
      <c r="BR703" s="368" t="n"/>
      <c r="BS703" s="368" t="n"/>
      <c r="BT703" s="368" t="n"/>
      <c r="BU703" s="368" t="n"/>
      <c r="BV703" s="368" t="n"/>
      <c r="BW703" s="368" t="n"/>
      <c r="BX703" s="368" t="n"/>
      <c r="BY703" s="368" t="n"/>
      <c r="BZ703" s="368" t="n"/>
      <c r="CA703" s="368" t="n"/>
      <c r="CB703" s="368" t="n"/>
      <c r="CC703" s="368" t="n"/>
      <c r="CD703" s="368" t="n"/>
      <c r="CE703" s="368" t="n"/>
      <c r="CF703" s="368" t="n"/>
      <c r="CG703" s="368" t="n"/>
      <c r="CH703" s="368" t="n"/>
      <c r="CI703" s="368" t="n"/>
      <c r="CJ703" s="368" t="n"/>
      <c r="CK703" s="368" t="n"/>
      <c r="CL703" s="368" t="n"/>
      <c r="CM703" s="368" t="n"/>
      <c r="CN703" s="368" t="n"/>
      <c r="CO703" s="368" t="n"/>
      <c r="CP703" s="368" t="n"/>
      <c r="CQ703" s="368" t="n"/>
      <c r="CR703" s="368" t="n"/>
      <c r="CS703" s="368" t="n"/>
      <c r="CT703" s="368" t="n"/>
      <c r="CU703" s="368" t="n"/>
      <c r="CV703" s="368" t="n"/>
      <c r="CW703" s="368" t="n"/>
      <c r="CX703" s="368" t="n"/>
      <c r="CY703" s="368" t="n"/>
      <c r="CZ703" s="368" t="n"/>
      <c r="DA703" s="368" t="n"/>
      <c r="DB703" s="368" t="n"/>
      <c r="DC703" s="368" t="n"/>
      <c r="DD703" s="368" t="n"/>
    </row>
    <row r="704">
      <c r="A704" s="368" t="n"/>
      <c r="B704" s="368" t="n"/>
      <c r="C704" s="368" t="n"/>
      <c r="D704" s="368" t="n"/>
      <c r="E704" s="368" t="n"/>
      <c r="F704" s="368" t="n"/>
      <c r="G704" s="318" t="n"/>
      <c r="H704" s="368" t="n"/>
      <c r="I704" s="368" t="n"/>
      <c r="J704" s="368" t="n"/>
      <c r="K704" s="368" t="n"/>
      <c r="L704" s="368" t="n"/>
      <c r="M704" s="368" t="n"/>
      <c r="N704" s="368" t="n"/>
      <c r="O704" s="368" t="n"/>
      <c r="P704" s="368" t="n"/>
      <c r="Q704" s="368" t="n"/>
      <c r="R704" s="368" t="n"/>
      <c r="S704" s="368" t="n"/>
      <c r="T704" s="368" t="n"/>
      <c r="U704" s="368" t="n"/>
      <c r="V704" s="368" t="n"/>
      <c r="W704" s="368" t="n"/>
      <c r="X704" s="368" t="n"/>
      <c r="Y704" s="368" t="n"/>
      <c r="Z704" s="368" t="n"/>
      <c r="AA704" s="368" t="n"/>
      <c r="AB704" s="368" t="n"/>
      <c r="AC704" s="368" t="n"/>
      <c r="AD704" s="368" t="n"/>
      <c r="AE704" s="368" t="n"/>
      <c r="AF704" s="368" t="n"/>
      <c r="AG704" s="368" t="n"/>
      <c r="AH704" s="368" t="n"/>
      <c r="AI704" s="368" t="n"/>
      <c r="AJ704" s="368" t="n"/>
      <c r="AK704" s="368" t="n"/>
      <c r="AL704" s="368" t="n"/>
      <c r="AM704" s="368" t="n"/>
      <c r="AN704" s="368" t="n"/>
      <c r="AO704" s="368" t="n"/>
      <c r="AP704" s="319" t="n"/>
      <c r="AQ704" s="368" t="n"/>
      <c r="AR704" s="368" t="n"/>
      <c r="AS704" s="368" t="n"/>
      <c r="AT704" s="368" t="n"/>
      <c r="AU704" s="368" t="n"/>
      <c r="AV704" s="368" t="n"/>
      <c r="AW704" s="368" t="n"/>
      <c r="AX704" s="368" t="n"/>
      <c r="AY704" s="368" t="n"/>
      <c r="AZ704" s="368" t="n"/>
      <c r="BA704" s="368" t="n"/>
      <c r="BB704" s="368" t="n"/>
      <c r="BC704" s="368" t="n"/>
      <c r="BD704" s="368" t="n"/>
      <c r="BE704" s="368" t="n"/>
      <c r="BF704" s="368" t="n"/>
      <c r="BG704" s="368" t="n"/>
      <c r="BH704" s="368" t="n"/>
      <c r="BI704" s="368" t="n"/>
      <c r="BJ704" s="368" t="n"/>
      <c r="BK704" s="368" t="n"/>
      <c r="BL704" s="368" t="n"/>
      <c r="BM704" s="368" t="n"/>
      <c r="BN704" s="368" t="n"/>
      <c r="BO704" s="368" t="n"/>
      <c r="BP704" s="368" t="n"/>
      <c r="BQ704" s="320" t="n"/>
      <c r="BR704" s="368" t="n"/>
      <c r="BS704" s="368" t="n"/>
      <c r="BT704" s="368" t="n"/>
      <c r="BU704" s="368" t="n"/>
      <c r="BV704" s="368" t="n"/>
      <c r="BW704" s="368" t="n"/>
      <c r="BX704" s="368" t="n"/>
      <c r="BY704" s="368" t="n"/>
      <c r="BZ704" s="368" t="n"/>
      <c r="CA704" s="368" t="n"/>
      <c r="CB704" s="368" t="n"/>
      <c r="CC704" s="368" t="n"/>
      <c r="CD704" s="368" t="n"/>
      <c r="CE704" s="368" t="n"/>
      <c r="CF704" s="368" t="n"/>
      <c r="CG704" s="368" t="n"/>
      <c r="CH704" s="368" t="n"/>
      <c r="CI704" s="368" t="n"/>
      <c r="CJ704" s="368" t="n"/>
      <c r="CK704" s="368" t="n"/>
      <c r="CL704" s="368" t="n"/>
      <c r="CM704" s="368" t="n"/>
      <c r="CN704" s="368" t="n"/>
      <c r="CO704" s="368" t="n"/>
      <c r="CP704" s="368" t="n"/>
      <c r="CQ704" s="368" t="n"/>
      <c r="CR704" s="368" t="n"/>
      <c r="CS704" s="368" t="n"/>
      <c r="CT704" s="368" t="n"/>
      <c r="CU704" s="368" t="n"/>
      <c r="CV704" s="368" t="n"/>
      <c r="CW704" s="368" t="n"/>
      <c r="CX704" s="368" t="n"/>
      <c r="CY704" s="368" t="n"/>
      <c r="CZ704" s="368" t="n"/>
      <c r="DA704" s="368" t="n"/>
      <c r="DB704" s="368" t="n"/>
      <c r="DC704" s="368" t="n"/>
      <c r="DD704" s="368" t="n"/>
    </row>
    <row r="705">
      <c r="A705" s="368" t="n"/>
      <c r="B705" s="368" t="n"/>
      <c r="C705" s="368" t="n"/>
      <c r="D705" s="368" t="n"/>
      <c r="E705" s="368" t="n"/>
      <c r="F705" s="368" t="n"/>
      <c r="G705" s="318" t="n"/>
      <c r="H705" s="368" t="n"/>
      <c r="I705" s="368" t="n"/>
      <c r="J705" s="368" t="n"/>
      <c r="K705" s="368" t="n"/>
      <c r="L705" s="368" t="n"/>
      <c r="M705" s="368" t="n"/>
      <c r="N705" s="368" t="n"/>
      <c r="O705" s="368" t="n"/>
      <c r="P705" s="368" t="n"/>
      <c r="Q705" s="368" t="n"/>
      <c r="R705" s="368" t="n"/>
      <c r="S705" s="368" t="n"/>
      <c r="T705" s="368" t="n"/>
      <c r="U705" s="368" t="n"/>
      <c r="V705" s="368" t="n"/>
      <c r="W705" s="368" t="n"/>
      <c r="X705" s="368" t="n"/>
      <c r="Y705" s="368" t="n"/>
      <c r="Z705" s="368" t="n"/>
      <c r="AA705" s="368" t="n"/>
      <c r="AB705" s="368" t="n"/>
      <c r="AC705" s="368" t="n"/>
      <c r="AD705" s="368" t="n"/>
      <c r="AE705" s="368" t="n"/>
      <c r="AF705" s="368" t="n"/>
      <c r="AG705" s="368" t="n"/>
      <c r="AH705" s="368" t="n"/>
      <c r="AI705" s="368" t="n"/>
      <c r="AJ705" s="368" t="n"/>
      <c r="AK705" s="368" t="n"/>
      <c r="AL705" s="368" t="n"/>
      <c r="AM705" s="368" t="n"/>
      <c r="AN705" s="368" t="n"/>
      <c r="AO705" s="368" t="n"/>
      <c r="AP705" s="319" t="n"/>
      <c r="AQ705" s="368" t="n"/>
      <c r="AR705" s="368" t="n"/>
      <c r="AS705" s="368" t="n"/>
      <c r="AT705" s="368" t="n"/>
      <c r="AU705" s="368" t="n"/>
      <c r="AV705" s="368" t="n"/>
      <c r="AW705" s="368" t="n"/>
      <c r="AX705" s="368" t="n"/>
      <c r="AY705" s="368" t="n"/>
      <c r="AZ705" s="368" t="n"/>
      <c r="BA705" s="368" t="n"/>
      <c r="BB705" s="368" t="n"/>
      <c r="BC705" s="368" t="n"/>
      <c r="BD705" s="368" t="n"/>
      <c r="BE705" s="368" t="n"/>
      <c r="BF705" s="368" t="n"/>
      <c r="BG705" s="368" t="n"/>
      <c r="BH705" s="368" t="n"/>
      <c r="BI705" s="368" t="n"/>
      <c r="BJ705" s="368" t="n"/>
      <c r="BK705" s="368" t="n"/>
      <c r="BL705" s="368" t="n"/>
      <c r="BM705" s="368" t="n"/>
      <c r="BN705" s="368" t="n"/>
      <c r="BO705" s="368" t="n"/>
      <c r="BP705" s="368" t="n"/>
      <c r="BQ705" s="320" t="n"/>
      <c r="BR705" s="368" t="n"/>
      <c r="BS705" s="368" t="n"/>
      <c r="BT705" s="368" t="n"/>
      <c r="BU705" s="368" t="n"/>
      <c r="BV705" s="368" t="n"/>
      <c r="BW705" s="368" t="n"/>
      <c r="BX705" s="368" t="n"/>
      <c r="BY705" s="368" t="n"/>
      <c r="BZ705" s="368" t="n"/>
      <c r="CA705" s="368" t="n"/>
      <c r="CB705" s="368" t="n"/>
      <c r="CC705" s="368" t="n"/>
      <c r="CD705" s="368" t="n"/>
      <c r="CE705" s="368" t="n"/>
      <c r="CF705" s="368" t="n"/>
      <c r="CG705" s="368" t="n"/>
      <c r="CH705" s="368" t="n"/>
      <c r="CI705" s="368" t="n"/>
      <c r="CJ705" s="368" t="n"/>
      <c r="CK705" s="368" t="n"/>
      <c r="CL705" s="368" t="n"/>
      <c r="CM705" s="368" t="n"/>
      <c r="CN705" s="368" t="n"/>
      <c r="CO705" s="368" t="n"/>
      <c r="CP705" s="368" t="n"/>
      <c r="CQ705" s="368" t="n"/>
      <c r="CR705" s="368" t="n"/>
      <c r="CS705" s="368" t="n"/>
      <c r="CT705" s="368" t="n"/>
      <c r="CU705" s="368" t="n"/>
      <c r="CV705" s="368" t="n"/>
      <c r="CW705" s="368" t="n"/>
      <c r="CX705" s="368" t="n"/>
      <c r="CY705" s="368" t="n"/>
      <c r="CZ705" s="368" t="n"/>
      <c r="DA705" s="368" t="n"/>
      <c r="DB705" s="368" t="n"/>
      <c r="DC705" s="368" t="n"/>
      <c r="DD705" s="368" t="n"/>
    </row>
    <row r="706">
      <c r="A706" s="368" t="n"/>
      <c r="B706" s="368" t="n"/>
      <c r="C706" s="368" t="n"/>
      <c r="D706" s="368" t="n"/>
      <c r="E706" s="368" t="n"/>
      <c r="F706" s="368" t="n"/>
      <c r="G706" s="318" t="n"/>
      <c r="H706" s="368" t="n"/>
      <c r="I706" s="368" t="n"/>
      <c r="J706" s="368" t="n"/>
      <c r="K706" s="368" t="n"/>
      <c r="L706" s="368" t="n"/>
      <c r="M706" s="368" t="n"/>
      <c r="N706" s="368" t="n"/>
      <c r="O706" s="368" t="n"/>
      <c r="P706" s="368" t="n"/>
      <c r="Q706" s="368" t="n"/>
      <c r="R706" s="368" t="n"/>
      <c r="S706" s="368" t="n"/>
      <c r="T706" s="368" t="n"/>
      <c r="U706" s="368" t="n"/>
      <c r="V706" s="368" t="n"/>
      <c r="W706" s="368" t="n"/>
      <c r="X706" s="368" t="n"/>
      <c r="Y706" s="368" t="n"/>
      <c r="Z706" s="368" t="n"/>
      <c r="AA706" s="368" t="n"/>
      <c r="AB706" s="368" t="n"/>
      <c r="AC706" s="368" t="n"/>
      <c r="AD706" s="368" t="n"/>
      <c r="AE706" s="368" t="n"/>
      <c r="AF706" s="368" t="n"/>
      <c r="AG706" s="368" t="n"/>
      <c r="AH706" s="368" t="n"/>
      <c r="AI706" s="368" t="n"/>
      <c r="AJ706" s="368" t="n"/>
      <c r="AK706" s="368" t="n"/>
      <c r="AL706" s="368" t="n"/>
      <c r="AM706" s="368" t="n"/>
      <c r="AN706" s="368" t="n"/>
      <c r="AO706" s="368" t="n"/>
      <c r="AP706" s="319" t="n"/>
      <c r="AQ706" s="368" t="n"/>
      <c r="AR706" s="368" t="n"/>
      <c r="AS706" s="368" t="n"/>
      <c r="AT706" s="368" t="n"/>
      <c r="AU706" s="368" t="n"/>
      <c r="AV706" s="368" t="n"/>
      <c r="AW706" s="368" t="n"/>
      <c r="AX706" s="368" t="n"/>
      <c r="AY706" s="368" t="n"/>
      <c r="AZ706" s="368" t="n"/>
      <c r="BA706" s="368" t="n"/>
      <c r="BB706" s="368" t="n"/>
      <c r="BC706" s="368" t="n"/>
      <c r="BD706" s="368" t="n"/>
      <c r="BE706" s="368" t="n"/>
      <c r="BF706" s="368" t="n"/>
      <c r="BG706" s="368" t="n"/>
      <c r="BH706" s="368" t="n"/>
      <c r="BI706" s="368" t="n"/>
      <c r="BJ706" s="368" t="n"/>
      <c r="BK706" s="368" t="n"/>
      <c r="BL706" s="368" t="n"/>
      <c r="BM706" s="368" t="n"/>
      <c r="BN706" s="368" t="n"/>
      <c r="BO706" s="368" t="n"/>
      <c r="BP706" s="368" t="n"/>
      <c r="BQ706" s="320" t="n"/>
      <c r="BR706" s="368" t="n"/>
      <c r="BS706" s="368" t="n"/>
      <c r="BT706" s="368" t="n"/>
      <c r="BU706" s="368" t="n"/>
      <c r="BV706" s="368" t="n"/>
      <c r="BW706" s="368" t="n"/>
      <c r="BX706" s="368" t="n"/>
      <c r="BY706" s="368" t="n"/>
      <c r="BZ706" s="368" t="n"/>
      <c r="CA706" s="368" t="n"/>
      <c r="CB706" s="368" t="n"/>
      <c r="CC706" s="368" t="n"/>
      <c r="CD706" s="368" t="n"/>
      <c r="CE706" s="368" t="n"/>
      <c r="CF706" s="368" t="n"/>
      <c r="CG706" s="368" t="n"/>
      <c r="CH706" s="368" t="n"/>
      <c r="CI706" s="368" t="n"/>
      <c r="CJ706" s="368" t="n"/>
      <c r="CK706" s="368" t="n"/>
      <c r="CL706" s="368" t="n"/>
      <c r="CM706" s="368" t="n"/>
      <c r="CN706" s="368" t="n"/>
      <c r="CO706" s="368" t="n"/>
      <c r="CP706" s="368" t="n"/>
      <c r="CQ706" s="368" t="n"/>
      <c r="CR706" s="368" t="n"/>
      <c r="CS706" s="368" t="n"/>
      <c r="CT706" s="368" t="n"/>
      <c r="CU706" s="368" t="n"/>
      <c r="CV706" s="368" t="n"/>
      <c r="CW706" s="368" t="n"/>
      <c r="CX706" s="368" t="n"/>
      <c r="CY706" s="368" t="n"/>
      <c r="CZ706" s="368" t="n"/>
      <c r="DA706" s="368" t="n"/>
      <c r="DB706" s="368" t="n"/>
      <c r="DC706" s="368" t="n"/>
      <c r="DD706" s="368" t="n"/>
    </row>
    <row r="707">
      <c r="A707" s="368" t="n"/>
      <c r="B707" s="368" t="n"/>
      <c r="C707" s="368" t="n"/>
      <c r="D707" s="368" t="n"/>
      <c r="E707" s="368" t="n"/>
      <c r="F707" s="368" t="n"/>
      <c r="G707" s="318" t="n"/>
      <c r="H707" s="368" t="n"/>
      <c r="I707" s="368" t="n"/>
      <c r="J707" s="368" t="n"/>
      <c r="K707" s="368" t="n"/>
      <c r="L707" s="368" t="n"/>
      <c r="M707" s="368" t="n"/>
      <c r="N707" s="368" t="n"/>
      <c r="O707" s="368" t="n"/>
      <c r="P707" s="368" t="n"/>
      <c r="Q707" s="368" t="n"/>
      <c r="R707" s="368" t="n"/>
      <c r="S707" s="368" t="n"/>
      <c r="T707" s="368" t="n"/>
      <c r="U707" s="368" t="n"/>
      <c r="V707" s="368" t="n"/>
      <c r="W707" s="368" t="n"/>
      <c r="X707" s="368" t="n"/>
      <c r="Y707" s="368" t="n"/>
      <c r="Z707" s="368" t="n"/>
      <c r="AA707" s="368" t="n"/>
      <c r="AB707" s="368" t="n"/>
      <c r="AC707" s="368" t="n"/>
      <c r="AD707" s="368" t="n"/>
      <c r="AE707" s="368" t="n"/>
      <c r="AF707" s="368" t="n"/>
      <c r="AG707" s="368" t="n"/>
      <c r="AH707" s="368" t="n"/>
      <c r="AI707" s="368" t="n"/>
      <c r="AJ707" s="368" t="n"/>
      <c r="AK707" s="368" t="n"/>
      <c r="AL707" s="368" t="n"/>
      <c r="AM707" s="368" t="n"/>
      <c r="AN707" s="368" t="n"/>
      <c r="AO707" s="368" t="n"/>
      <c r="AP707" s="319" t="n"/>
      <c r="AQ707" s="368" t="n"/>
      <c r="AR707" s="368" t="n"/>
      <c r="AS707" s="368" t="n"/>
      <c r="AT707" s="368" t="n"/>
      <c r="AU707" s="368" t="n"/>
      <c r="AV707" s="368" t="n"/>
      <c r="AW707" s="368" t="n"/>
      <c r="AX707" s="368" t="n"/>
      <c r="AY707" s="368" t="n"/>
      <c r="AZ707" s="368" t="n"/>
      <c r="BA707" s="368" t="n"/>
      <c r="BB707" s="368" t="n"/>
      <c r="BC707" s="368" t="n"/>
      <c r="BD707" s="368" t="n"/>
      <c r="BE707" s="368" t="n"/>
      <c r="BF707" s="368" t="n"/>
      <c r="BG707" s="368" t="n"/>
      <c r="BH707" s="368" t="n"/>
      <c r="BI707" s="368" t="n"/>
      <c r="BJ707" s="368" t="n"/>
      <c r="BK707" s="368" t="n"/>
      <c r="BL707" s="368" t="n"/>
      <c r="BM707" s="368" t="n"/>
      <c r="BN707" s="368" t="n"/>
      <c r="BO707" s="368" t="n"/>
      <c r="BP707" s="368" t="n"/>
      <c r="BQ707" s="320" t="n"/>
      <c r="BR707" s="368" t="n"/>
      <c r="BS707" s="368" t="n"/>
      <c r="BT707" s="368" t="n"/>
      <c r="BU707" s="368" t="n"/>
      <c r="BV707" s="368" t="n"/>
      <c r="BW707" s="368" t="n"/>
      <c r="BX707" s="368" t="n"/>
      <c r="BY707" s="368" t="n"/>
      <c r="BZ707" s="368" t="n"/>
      <c r="CA707" s="368" t="n"/>
      <c r="CB707" s="368" t="n"/>
      <c r="CC707" s="368" t="n"/>
      <c r="CD707" s="368" t="n"/>
      <c r="CE707" s="368" t="n"/>
      <c r="CF707" s="368" t="n"/>
      <c r="CG707" s="368" t="n"/>
      <c r="CH707" s="368" t="n"/>
      <c r="CI707" s="368" t="n"/>
      <c r="CJ707" s="368" t="n"/>
      <c r="CK707" s="368" t="n"/>
      <c r="CL707" s="368" t="n"/>
      <c r="CM707" s="368" t="n"/>
      <c r="CN707" s="368" t="n"/>
      <c r="CO707" s="368" t="n"/>
      <c r="CP707" s="368" t="n"/>
      <c r="CQ707" s="368" t="n"/>
      <c r="CR707" s="368" t="n"/>
      <c r="CS707" s="368" t="n"/>
      <c r="CT707" s="368" t="n"/>
      <c r="CU707" s="368" t="n"/>
      <c r="CV707" s="368" t="n"/>
      <c r="CW707" s="368" t="n"/>
      <c r="CX707" s="368" t="n"/>
      <c r="CY707" s="368" t="n"/>
      <c r="CZ707" s="368" t="n"/>
      <c r="DA707" s="368" t="n"/>
      <c r="DB707" s="368" t="n"/>
      <c r="DC707" s="368" t="n"/>
      <c r="DD707" s="368" t="n"/>
    </row>
    <row r="708">
      <c r="A708" s="368" t="n"/>
      <c r="B708" s="368" t="n"/>
      <c r="C708" s="368" t="n"/>
      <c r="D708" s="368" t="n"/>
      <c r="E708" s="368" t="n"/>
      <c r="F708" s="368" t="n"/>
      <c r="G708" s="318" t="n"/>
      <c r="H708" s="368" t="n"/>
      <c r="I708" s="368" t="n"/>
      <c r="J708" s="368" t="n"/>
      <c r="K708" s="368" t="n"/>
      <c r="L708" s="368" t="n"/>
      <c r="M708" s="368" t="n"/>
      <c r="N708" s="368" t="n"/>
      <c r="O708" s="368" t="n"/>
      <c r="P708" s="368" t="n"/>
      <c r="Q708" s="368" t="n"/>
      <c r="R708" s="368" t="n"/>
      <c r="S708" s="368" t="n"/>
      <c r="T708" s="368" t="n"/>
      <c r="U708" s="368" t="n"/>
      <c r="V708" s="368" t="n"/>
      <c r="W708" s="368" t="n"/>
      <c r="X708" s="368" t="n"/>
      <c r="Y708" s="368" t="n"/>
      <c r="Z708" s="368" t="n"/>
      <c r="AA708" s="368" t="n"/>
      <c r="AB708" s="368" t="n"/>
      <c r="AC708" s="368" t="n"/>
      <c r="AD708" s="368" t="n"/>
      <c r="AE708" s="368" t="n"/>
      <c r="AF708" s="368" t="n"/>
      <c r="AG708" s="368" t="n"/>
      <c r="AH708" s="368" t="n"/>
      <c r="AI708" s="368" t="n"/>
      <c r="AJ708" s="368" t="n"/>
      <c r="AK708" s="368" t="n"/>
      <c r="AL708" s="368" t="n"/>
      <c r="AM708" s="368" t="n"/>
      <c r="AN708" s="368" t="n"/>
      <c r="AO708" s="368" t="n"/>
      <c r="AP708" s="319" t="n"/>
      <c r="AQ708" s="368" t="n"/>
      <c r="AR708" s="368" t="n"/>
      <c r="AS708" s="368" t="n"/>
      <c r="AT708" s="368" t="n"/>
      <c r="AU708" s="368" t="n"/>
      <c r="AV708" s="368" t="n"/>
      <c r="AW708" s="368" t="n"/>
      <c r="AX708" s="368" t="n"/>
      <c r="AY708" s="368" t="n"/>
      <c r="AZ708" s="368" t="n"/>
      <c r="BA708" s="368" t="n"/>
      <c r="BB708" s="368" t="n"/>
      <c r="BC708" s="368" t="n"/>
      <c r="BD708" s="368" t="n"/>
      <c r="BE708" s="368" t="n"/>
      <c r="BF708" s="368" t="n"/>
      <c r="BG708" s="368" t="n"/>
      <c r="BH708" s="368" t="n"/>
      <c r="BI708" s="368" t="n"/>
      <c r="BJ708" s="368" t="n"/>
      <c r="BK708" s="368" t="n"/>
      <c r="BL708" s="368" t="n"/>
      <c r="BM708" s="368" t="n"/>
      <c r="BN708" s="368" t="n"/>
      <c r="BO708" s="368" t="n"/>
      <c r="BP708" s="368" t="n"/>
      <c r="BQ708" s="320" t="n"/>
      <c r="BR708" s="368" t="n"/>
      <c r="BS708" s="368" t="n"/>
      <c r="BT708" s="368" t="n"/>
      <c r="BU708" s="368" t="n"/>
      <c r="BV708" s="368" t="n"/>
      <c r="BW708" s="368" t="n"/>
      <c r="BX708" s="368" t="n"/>
      <c r="BY708" s="368" t="n"/>
      <c r="BZ708" s="368" t="n"/>
      <c r="CA708" s="368" t="n"/>
      <c r="CB708" s="368" t="n"/>
      <c r="CC708" s="368" t="n"/>
      <c r="CD708" s="368" t="n"/>
      <c r="CE708" s="368" t="n"/>
      <c r="CF708" s="368" t="n"/>
      <c r="CG708" s="368" t="n"/>
      <c r="CH708" s="368" t="n"/>
      <c r="CI708" s="368" t="n"/>
      <c r="CJ708" s="368" t="n"/>
      <c r="CK708" s="368" t="n"/>
      <c r="CL708" s="368" t="n"/>
      <c r="CM708" s="368" t="n"/>
      <c r="CN708" s="368" t="n"/>
      <c r="CO708" s="368" t="n"/>
      <c r="CP708" s="368" t="n"/>
      <c r="CQ708" s="368" t="n"/>
      <c r="CR708" s="368" t="n"/>
      <c r="CS708" s="368" t="n"/>
      <c r="CT708" s="368" t="n"/>
      <c r="CU708" s="368" t="n"/>
      <c r="CV708" s="368" t="n"/>
      <c r="CW708" s="368" t="n"/>
      <c r="CX708" s="368" t="n"/>
      <c r="CY708" s="368" t="n"/>
      <c r="CZ708" s="368" t="n"/>
      <c r="DA708" s="368" t="n"/>
      <c r="DB708" s="368" t="n"/>
      <c r="DC708" s="368" t="n"/>
      <c r="DD708" s="368" t="n"/>
    </row>
    <row r="709">
      <c r="A709" s="368" t="n"/>
      <c r="B709" s="368" t="n"/>
      <c r="C709" s="368" t="n"/>
      <c r="D709" s="368" t="n"/>
      <c r="E709" s="368" t="n"/>
      <c r="F709" s="368" t="n"/>
      <c r="G709" s="318" t="n"/>
      <c r="H709" s="368" t="n"/>
      <c r="I709" s="368" t="n"/>
      <c r="J709" s="368" t="n"/>
      <c r="K709" s="368" t="n"/>
      <c r="L709" s="368" t="n"/>
      <c r="M709" s="368" t="n"/>
      <c r="N709" s="368" t="n"/>
      <c r="O709" s="368" t="n"/>
      <c r="P709" s="368" t="n"/>
      <c r="Q709" s="368" t="n"/>
      <c r="R709" s="368" t="n"/>
      <c r="S709" s="368" t="n"/>
      <c r="T709" s="368" t="n"/>
      <c r="U709" s="368" t="n"/>
      <c r="V709" s="368" t="n"/>
      <c r="W709" s="368" t="n"/>
      <c r="X709" s="368" t="n"/>
      <c r="Y709" s="368" t="n"/>
      <c r="Z709" s="368" t="n"/>
      <c r="AA709" s="368" t="n"/>
      <c r="AB709" s="368" t="n"/>
      <c r="AC709" s="368" t="n"/>
      <c r="AD709" s="368" t="n"/>
      <c r="AE709" s="368" t="n"/>
      <c r="AF709" s="368" t="n"/>
      <c r="AG709" s="368" t="n"/>
      <c r="AH709" s="368" t="n"/>
      <c r="AI709" s="368" t="n"/>
      <c r="AJ709" s="368" t="n"/>
      <c r="AK709" s="368" t="n"/>
      <c r="AL709" s="368" t="n"/>
      <c r="AM709" s="368" t="n"/>
      <c r="AN709" s="368" t="n"/>
      <c r="AO709" s="368" t="n"/>
      <c r="AP709" s="319" t="n"/>
      <c r="AQ709" s="368" t="n"/>
      <c r="AR709" s="368" t="n"/>
      <c r="AS709" s="368" t="n"/>
      <c r="AT709" s="368" t="n"/>
      <c r="AU709" s="368" t="n"/>
      <c r="AV709" s="368" t="n"/>
      <c r="AW709" s="368" t="n"/>
      <c r="AX709" s="368" t="n"/>
      <c r="AY709" s="368" t="n"/>
      <c r="AZ709" s="368" t="n"/>
      <c r="BA709" s="368" t="n"/>
      <c r="BB709" s="368" t="n"/>
      <c r="BC709" s="368" t="n"/>
      <c r="BD709" s="368" t="n"/>
      <c r="BE709" s="368" t="n"/>
      <c r="BF709" s="368" t="n"/>
      <c r="BG709" s="368" t="n"/>
      <c r="BH709" s="368" t="n"/>
      <c r="BI709" s="368" t="n"/>
      <c r="BJ709" s="368" t="n"/>
      <c r="BK709" s="368" t="n"/>
      <c r="BL709" s="368" t="n"/>
      <c r="BM709" s="368" t="n"/>
      <c r="BN709" s="368" t="n"/>
      <c r="BO709" s="368" t="n"/>
      <c r="BP709" s="368" t="n"/>
      <c r="BQ709" s="320" t="n"/>
      <c r="BR709" s="368" t="n"/>
      <c r="BS709" s="368" t="n"/>
      <c r="BT709" s="368" t="n"/>
      <c r="BU709" s="368" t="n"/>
      <c r="BV709" s="368" t="n"/>
      <c r="BW709" s="368" t="n"/>
      <c r="BX709" s="368" t="n"/>
      <c r="BY709" s="368" t="n"/>
      <c r="BZ709" s="368" t="n"/>
      <c r="CA709" s="368" t="n"/>
      <c r="CB709" s="368" t="n"/>
      <c r="CC709" s="368" t="n"/>
      <c r="CD709" s="368" t="n"/>
      <c r="CE709" s="368" t="n"/>
      <c r="CF709" s="368" t="n"/>
      <c r="CG709" s="368" t="n"/>
      <c r="CH709" s="368" t="n"/>
      <c r="CI709" s="368" t="n"/>
      <c r="CJ709" s="368" t="n"/>
      <c r="CK709" s="368" t="n"/>
      <c r="CL709" s="368" t="n"/>
      <c r="CM709" s="368" t="n"/>
      <c r="CN709" s="368" t="n"/>
      <c r="CO709" s="368" t="n"/>
      <c r="CP709" s="368" t="n"/>
      <c r="CQ709" s="368" t="n"/>
      <c r="CR709" s="368" t="n"/>
      <c r="CS709" s="368" t="n"/>
      <c r="CT709" s="368" t="n"/>
      <c r="CU709" s="368" t="n"/>
      <c r="CV709" s="368" t="n"/>
      <c r="CW709" s="368" t="n"/>
      <c r="CX709" s="368" t="n"/>
      <c r="CY709" s="368" t="n"/>
      <c r="CZ709" s="368" t="n"/>
      <c r="DA709" s="368" t="n"/>
      <c r="DB709" s="368" t="n"/>
      <c r="DC709" s="368" t="n"/>
      <c r="DD709" s="368" t="n"/>
    </row>
    <row r="710">
      <c r="A710" s="368" t="n"/>
      <c r="B710" s="368" t="n"/>
      <c r="C710" s="368" t="n"/>
      <c r="D710" s="368" t="n"/>
      <c r="E710" s="368" t="n"/>
      <c r="F710" s="368" t="n"/>
      <c r="G710" s="318" t="n"/>
      <c r="H710" s="368" t="n"/>
      <c r="I710" s="368" t="n"/>
      <c r="J710" s="368" t="n"/>
      <c r="K710" s="368" t="n"/>
      <c r="L710" s="368" t="n"/>
      <c r="M710" s="368" t="n"/>
      <c r="N710" s="368" t="n"/>
      <c r="O710" s="368" t="n"/>
      <c r="P710" s="368" t="n"/>
      <c r="Q710" s="368" t="n"/>
      <c r="R710" s="368" t="n"/>
      <c r="S710" s="368" t="n"/>
      <c r="T710" s="368" t="n"/>
      <c r="U710" s="368" t="n"/>
      <c r="V710" s="368" t="n"/>
      <c r="W710" s="368" t="n"/>
      <c r="X710" s="368" t="n"/>
      <c r="Y710" s="368" t="n"/>
      <c r="Z710" s="368" t="n"/>
      <c r="AA710" s="368" t="n"/>
      <c r="AB710" s="368" t="n"/>
      <c r="AC710" s="368" t="n"/>
      <c r="AD710" s="368" t="n"/>
      <c r="AE710" s="368" t="n"/>
      <c r="AF710" s="368" t="n"/>
      <c r="AG710" s="368" t="n"/>
      <c r="AH710" s="368" t="n"/>
      <c r="AI710" s="368" t="n"/>
      <c r="AJ710" s="368" t="n"/>
      <c r="AK710" s="368" t="n"/>
      <c r="AL710" s="368" t="n"/>
      <c r="AM710" s="368" t="n"/>
      <c r="AN710" s="368" t="n"/>
      <c r="AO710" s="368" t="n"/>
      <c r="AP710" s="319" t="n"/>
      <c r="AQ710" s="368" t="n"/>
      <c r="AR710" s="368" t="n"/>
      <c r="AS710" s="368" t="n"/>
      <c r="AT710" s="368" t="n"/>
      <c r="AU710" s="368" t="n"/>
      <c r="AV710" s="368" t="n"/>
      <c r="AW710" s="368" t="n"/>
      <c r="AX710" s="368" t="n"/>
      <c r="AY710" s="368" t="n"/>
      <c r="AZ710" s="368" t="n"/>
      <c r="BA710" s="368" t="n"/>
      <c r="BB710" s="368" t="n"/>
      <c r="BC710" s="368" t="n"/>
      <c r="BD710" s="368" t="n"/>
      <c r="BE710" s="368" t="n"/>
      <c r="BF710" s="368" t="n"/>
      <c r="BG710" s="368" t="n"/>
      <c r="BH710" s="368" t="n"/>
      <c r="BI710" s="368" t="n"/>
      <c r="BJ710" s="368" t="n"/>
      <c r="BK710" s="368" t="n"/>
      <c r="BL710" s="368" t="n"/>
      <c r="BM710" s="368" t="n"/>
      <c r="BN710" s="368" t="n"/>
      <c r="BO710" s="368" t="n"/>
      <c r="BP710" s="368" t="n"/>
      <c r="BQ710" s="320" t="n"/>
      <c r="BR710" s="368" t="n"/>
      <c r="BS710" s="368" t="n"/>
      <c r="BT710" s="368" t="n"/>
      <c r="BU710" s="368" t="n"/>
      <c r="BV710" s="368" t="n"/>
      <c r="BW710" s="368" t="n"/>
      <c r="BX710" s="368" t="n"/>
      <c r="BY710" s="368" t="n"/>
      <c r="BZ710" s="368" t="n"/>
      <c r="CA710" s="368" t="n"/>
      <c r="CB710" s="368" t="n"/>
      <c r="CC710" s="368" t="n"/>
      <c r="CD710" s="368" t="n"/>
      <c r="CE710" s="368" t="n"/>
      <c r="CF710" s="368" t="n"/>
      <c r="CG710" s="368" t="n"/>
      <c r="CH710" s="368" t="n"/>
      <c r="CI710" s="368" t="n"/>
      <c r="CJ710" s="368" t="n"/>
      <c r="CK710" s="368" t="n"/>
      <c r="CL710" s="368" t="n"/>
      <c r="CM710" s="368" t="n"/>
      <c r="CN710" s="368" t="n"/>
      <c r="CO710" s="368" t="n"/>
      <c r="CP710" s="368" t="n"/>
      <c r="CQ710" s="368" t="n"/>
      <c r="CR710" s="368" t="n"/>
      <c r="CS710" s="368" t="n"/>
      <c r="CT710" s="368" t="n"/>
      <c r="CU710" s="368" t="n"/>
      <c r="CV710" s="368" t="n"/>
      <c r="CW710" s="368" t="n"/>
      <c r="CX710" s="368" t="n"/>
      <c r="CY710" s="368" t="n"/>
      <c r="CZ710" s="368" t="n"/>
      <c r="DA710" s="368" t="n"/>
      <c r="DB710" s="368" t="n"/>
      <c r="DC710" s="368" t="n"/>
      <c r="DD710" s="368" t="n"/>
    </row>
    <row r="711">
      <c r="A711" s="368" t="n"/>
      <c r="B711" s="368" t="n"/>
      <c r="C711" s="368" t="n"/>
      <c r="D711" s="368" t="n"/>
      <c r="E711" s="368" t="n"/>
      <c r="F711" s="368" t="n"/>
      <c r="G711" s="318" t="n"/>
      <c r="H711" s="368" t="n"/>
      <c r="I711" s="368" t="n"/>
      <c r="J711" s="368" t="n"/>
      <c r="K711" s="368" t="n"/>
      <c r="L711" s="368" t="n"/>
      <c r="M711" s="368" t="n"/>
      <c r="N711" s="368" t="n"/>
      <c r="O711" s="368" t="n"/>
      <c r="P711" s="368" t="n"/>
      <c r="Q711" s="368" t="n"/>
      <c r="R711" s="368" t="n"/>
      <c r="S711" s="368" t="n"/>
      <c r="T711" s="368" t="n"/>
      <c r="U711" s="368" t="n"/>
      <c r="V711" s="368" t="n"/>
      <c r="W711" s="368" t="n"/>
      <c r="X711" s="368" t="n"/>
      <c r="Y711" s="368" t="n"/>
      <c r="Z711" s="368" t="n"/>
      <c r="AA711" s="368" t="n"/>
      <c r="AB711" s="368" t="n"/>
      <c r="AC711" s="368" t="n"/>
      <c r="AD711" s="368" t="n"/>
      <c r="AE711" s="368" t="n"/>
      <c r="AF711" s="368" t="n"/>
      <c r="AG711" s="368" t="n"/>
      <c r="AH711" s="368" t="n"/>
      <c r="AI711" s="368" t="n"/>
      <c r="AJ711" s="368" t="n"/>
      <c r="AK711" s="368" t="n"/>
      <c r="AL711" s="368" t="n"/>
      <c r="AM711" s="368" t="n"/>
      <c r="AN711" s="368" t="n"/>
      <c r="AO711" s="368" t="n"/>
      <c r="AP711" s="319" t="n"/>
      <c r="AQ711" s="368" t="n"/>
      <c r="AR711" s="368" t="n"/>
      <c r="AS711" s="368" t="n"/>
      <c r="AT711" s="368" t="n"/>
      <c r="AU711" s="368" t="n"/>
      <c r="AV711" s="368" t="n"/>
      <c r="AW711" s="368" t="n"/>
      <c r="AX711" s="368" t="n"/>
      <c r="AY711" s="368" t="n"/>
      <c r="AZ711" s="368" t="n"/>
      <c r="BA711" s="368" t="n"/>
      <c r="BB711" s="368" t="n"/>
      <c r="BC711" s="368" t="n"/>
      <c r="BD711" s="368" t="n"/>
      <c r="BE711" s="368" t="n"/>
      <c r="BF711" s="368" t="n"/>
      <c r="BG711" s="368" t="n"/>
      <c r="BH711" s="368" t="n"/>
      <c r="BI711" s="368" t="n"/>
      <c r="BJ711" s="368" t="n"/>
      <c r="BK711" s="368" t="n"/>
      <c r="BL711" s="368" t="n"/>
      <c r="BM711" s="368" t="n"/>
      <c r="BN711" s="368" t="n"/>
      <c r="BO711" s="368" t="n"/>
      <c r="BP711" s="368" t="n"/>
      <c r="BQ711" s="320" t="n"/>
      <c r="BR711" s="368" t="n"/>
      <c r="BS711" s="368" t="n"/>
      <c r="BT711" s="368" t="n"/>
      <c r="BU711" s="368" t="n"/>
      <c r="BV711" s="368" t="n"/>
      <c r="BW711" s="368" t="n"/>
      <c r="BX711" s="368" t="n"/>
      <c r="BY711" s="368" t="n"/>
      <c r="BZ711" s="368" t="n"/>
      <c r="CA711" s="368" t="n"/>
      <c r="CB711" s="368" t="n"/>
      <c r="CC711" s="368" t="n"/>
      <c r="CD711" s="368" t="n"/>
      <c r="CE711" s="368" t="n"/>
      <c r="CF711" s="368" t="n"/>
      <c r="CG711" s="368" t="n"/>
      <c r="CH711" s="368" t="n"/>
      <c r="CI711" s="368" t="n"/>
      <c r="CJ711" s="368" t="n"/>
      <c r="CK711" s="368" t="n"/>
      <c r="CL711" s="368" t="n"/>
      <c r="CM711" s="368" t="n"/>
      <c r="CN711" s="368" t="n"/>
      <c r="CO711" s="368" t="n"/>
      <c r="CP711" s="368" t="n"/>
      <c r="CQ711" s="368" t="n"/>
      <c r="CR711" s="368" t="n"/>
      <c r="CS711" s="368" t="n"/>
      <c r="CT711" s="368" t="n"/>
      <c r="CU711" s="368" t="n"/>
      <c r="CV711" s="368" t="n"/>
      <c r="CW711" s="368" t="n"/>
      <c r="CX711" s="368" t="n"/>
      <c r="CY711" s="368" t="n"/>
      <c r="CZ711" s="368" t="n"/>
      <c r="DA711" s="368" t="n"/>
      <c r="DB711" s="368" t="n"/>
      <c r="DC711" s="368" t="n"/>
      <c r="DD711" s="368" t="n"/>
    </row>
    <row r="712">
      <c r="A712" s="368" t="n"/>
      <c r="B712" s="368" t="n"/>
      <c r="C712" s="368" t="n"/>
      <c r="D712" s="368" t="n"/>
      <c r="E712" s="368" t="n"/>
      <c r="F712" s="368" t="n"/>
      <c r="G712" s="318" t="n"/>
      <c r="H712" s="368" t="n"/>
      <c r="I712" s="368" t="n"/>
      <c r="J712" s="368" t="n"/>
      <c r="K712" s="368" t="n"/>
      <c r="L712" s="368" t="n"/>
      <c r="M712" s="368" t="n"/>
      <c r="N712" s="368" t="n"/>
      <c r="O712" s="368" t="n"/>
      <c r="P712" s="368" t="n"/>
      <c r="Q712" s="368" t="n"/>
      <c r="R712" s="368" t="n"/>
      <c r="S712" s="368" t="n"/>
      <c r="T712" s="368" t="n"/>
      <c r="U712" s="368" t="n"/>
      <c r="V712" s="368" t="n"/>
      <c r="W712" s="368" t="n"/>
      <c r="X712" s="368" t="n"/>
      <c r="Y712" s="368" t="n"/>
      <c r="Z712" s="368" t="n"/>
      <c r="AA712" s="368" t="n"/>
      <c r="AB712" s="368" t="n"/>
      <c r="AC712" s="368" t="n"/>
      <c r="AD712" s="368" t="n"/>
      <c r="AE712" s="368" t="n"/>
      <c r="AF712" s="368" t="n"/>
      <c r="AG712" s="368" t="n"/>
      <c r="AH712" s="368" t="n"/>
      <c r="AI712" s="368" t="n"/>
      <c r="AJ712" s="368" t="n"/>
      <c r="AK712" s="368" t="n"/>
      <c r="AL712" s="368" t="n"/>
      <c r="AM712" s="368" t="n"/>
      <c r="AN712" s="368" t="n"/>
      <c r="AO712" s="368" t="n"/>
      <c r="AP712" s="319" t="n"/>
      <c r="AQ712" s="368" t="n"/>
      <c r="AR712" s="368" t="n"/>
      <c r="AS712" s="368" t="n"/>
      <c r="AT712" s="368" t="n"/>
      <c r="AU712" s="368" t="n"/>
      <c r="AV712" s="368" t="n"/>
      <c r="AW712" s="368" t="n"/>
      <c r="AX712" s="368" t="n"/>
      <c r="AY712" s="368" t="n"/>
      <c r="AZ712" s="368" t="n"/>
      <c r="BA712" s="368" t="n"/>
      <c r="BB712" s="368" t="n"/>
      <c r="BC712" s="368" t="n"/>
      <c r="BD712" s="368" t="n"/>
      <c r="BE712" s="368" t="n"/>
      <c r="BF712" s="368" t="n"/>
      <c r="BG712" s="368" t="n"/>
      <c r="BH712" s="368" t="n"/>
      <c r="BI712" s="368" t="n"/>
      <c r="BJ712" s="368" t="n"/>
      <c r="BK712" s="368" t="n"/>
      <c r="BL712" s="368" t="n"/>
      <c r="BM712" s="368" t="n"/>
      <c r="BN712" s="368" t="n"/>
      <c r="BO712" s="368" t="n"/>
      <c r="BP712" s="368" t="n"/>
      <c r="BQ712" s="320" t="n"/>
      <c r="BR712" s="368" t="n"/>
      <c r="BS712" s="368" t="n"/>
      <c r="BT712" s="368" t="n"/>
      <c r="BU712" s="368" t="n"/>
      <c r="BV712" s="368" t="n"/>
      <c r="BW712" s="368" t="n"/>
      <c r="BX712" s="368" t="n"/>
      <c r="BY712" s="368" t="n"/>
      <c r="BZ712" s="368" t="n"/>
      <c r="CA712" s="368" t="n"/>
      <c r="CB712" s="368" t="n"/>
      <c r="CC712" s="368" t="n"/>
      <c r="CD712" s="368" t="n"/>
      <c r="CE712" s="368" t="n"/>
      <c r="CF712" s="368" t="n"/>
      <c r="CG712" s="368" t="n"/>
      <c r="CH712" s="368" t="n"/>
      <c r="CI712" s="368" t="n"/>
      <c r="CJ712" s="368" t="n"/>
      <c r="CK712" s="368" t="n"/>
      <c r="CL712" s="368" t="n"/>
      <c r="CM712" s="368" t="n"/>
      <c r="CN712" s="368" t="n"/>
      <c r="CO712" s="368" t="n"/>
      <c r="CP712" s="368" t="n"/>
      <c r="CQ712" s="368" t="n"/>
      <c r="CR712" s="368" t="n"/>
      <c r="CS712" s="368" t="n"/>
      <c r="CT712" s="368" t="n"/>
      <c r="CU712" s="368" t="n"/>
      <c r="CV712" s="368" t="n"/>
      <c r="CW712" s="368" t="n"/>
      <c r="CX712" s="368" t="n"/>
      <c r="CY712" s="368" t="n"/>
      <c r="CZ712" s="368" t="n"/>
      <c r="DA712" s="368" t="n"/>
      <c r="DB712" s="368" t="n"/>
      <c r="DC712" s="368" t="n"/>
      <c r="DD712" s="368" t="n"/>
    </row>
    <row r="713">
      <c r="A713" s="368" t="n"/>
      <c r="B713" s="368" t="n"/>
      <c r="C713" s="368" t="n"/>
      <c r="D713" s="368" t="n"/>
      <c r="E713" s="368" t="n"/>
      <c r="F713" s="368" t="n"/>
      <c r="G713" s="318" t="n"/>
      <c r="H713" s="368" t="n"/>
      <c r="I713" s="368" t="n"/>
      <c r="J713" s="368" t="n"/>
      <c r="K713" s="368" t="n"/>
      <c r="L713" s="368" t="n"/>
      <c r="M713" s="368" t="n"/>
      <c r="N713" s="368" t="n"/>
      <c r="O713" s="368" t="n"/>
      <c r="P713" s="368" t="n"/>
      <c r="Q713" s="368" t="n"/>
      <c r="R713" s="368" t="n"/>
      <c r="S713" s="368" t="n"/>
      <c r="T713" s="368" t="n"/>
      <c r="U713" s="368" t="n"/>
      <c r="V713" s="368" t="n"/>
      <c r="W713" s="368" t="n"/>
      <c r="X713" s="368" t="n"/>
      <c r="Y713" s="368" t="n"/>
      <c r="Z713" s="368" t="n"/>
      <c r="AA713" s="368" t="n"/>
      <c r="AB713" s="368" t="n"/>
      <c r="AC713" s="368" t="n"/>
      <c r="AD713" s="368" t="n"/>
      <c r="AE713" s="368" t="n"/>
      <c r="AF713" s="368" t="n"/>
      <c r="AG713" s="368" t="n"/>
      <c r="AH713" s="368" t="n"/>
      <c r="AI713" s="368" t="n"/>
      <c r="AJ713" s="368" t="n"/>
      <c r="AK713" s="368" t="n"/>
      <c r="AL713" s="368" t="n"/>
      <c r="AM713" s="368" t="n"/>
      <c r="AN713" s="368" t="n"/>
      <c r="AO713" s="368" t="n"/>
      <c r="AP713" s="319" t="n"/>
      <c r="AQ713" s="368" t="n"/>
      <c r="AR713" s="368" t="n"/>
      <c r="AS713" s="368" t="n"/>
      <c r="AT713" s="368" t="n"/>
      <c r="AU713" s="368" t="n"/>
      <c r="AV713" s="368" t="n"/>
      <c r="AW713" s="368" t="n"/>
      <c r="AX713" s="368" t="n"/>
      <c r="AY713" s="368" t="n"/>
      <c r="AZ713" s="368" t="n"/>
      <c r="BA713" s="368" t="n"/>
      <c r="BB713" s="368" t="n"/>
      <c r="BC713" s="368" t="n"/>
      <c r="BD713" s="368" t="n"/>
      <c r="BE713" s="368" t="n"/>
      <c r="BF713" s="368" t="n"/>
      <c r="BG713" s="368" t="n"/>
      <c r="BH713" s="368" t="n"/>
      <c r="BI713" s="368" t="n"/>
      <c r="BJ713" s="368" t="n"/>
      <c r="BK713" s="368" t="n"/>
      <c r="BL713" s="368" t="n"/>
      <c r="BM713" s="368" t="n"/>
      <c r="BN713" s="368" t="n"/>
      <c r="BO713" s="368" t="n"/>
      <c r="BP713" s="368" t="n"/>
      <c r="BQ713" s="320" t="n"/>
      <c r="BR713" s="368" t="n"/>
      <c r="BS713" s="368" t="n"/>
      <c r="BT713" s="368" t="n"/>
      <c r="BU713" s="368" t="n"/>
      <c r="BV713" s="368" t="n"/>
      <c r="BW713" s="368" t="n"/>
      <c r="BX713" s="368" t="n"/>
      <c r="BY713" s="368" t="n"/>
      <c r="BZ713" s="368" t="n"/>
      <c r="CA713" s="368" t="n"/>
      <c r="CB713" s="368" t="n"/>
      <c r="CC713" s="368" t="n"/>
      <c r="CD713" s="368" t="n"/>
      <c r="CE713" s="368" t="n"/>
      <c r="CF713" s="368" t="n"/>
      <c r="CG713" s="368" t="n"/>
      <c r="CH713" s="368" t="n"/>
      <c r="CI713" s="368" t="n"/>
      <c r="CJ713" s="368" t="n"/>
      <c r="CK713" s="368" t="n"/>
      <c r="CL713" s="368" t="n"/>
      <c r="CM713" s="368" t="n"/>
      <c r="CN713" s="368" t="n"/>
      <c r="CO713" s="368" t="n"/>
      <c r="CP713" s="368" t="n"/>
      <c r="CQ713" s="368" t="n"/>
      <c r="CR713" s="368" t="n"/>
      <c r="CS713" s="368" t="n"/>
      <c r="CT713" s="368" t="n"/>
      <c r="CU713" s="368" t="n"/>
      <c r="CV713" s="368" t="n"/>
      <c r="CW713" s="368" t="n"/>
      <c r="CX713" s="368" t="n"/>
      <c r="CY713" s="368" t="n"/>
      <c r="CZ713" s="368" t="n"/>
      <c r="DA713" s="368" t="n"/>
      <c r="DB713" s="368" t="n"/>
      <c r="DC713" s="368" t="n"/>
      <c r="DD713" s="368" t="n"/>
    </row>
    <row r="714">
      <c r="A714" s="368" t="n"/>
      <c r="B714" s="368" t="n"/>
      <c r="C714" s="368" t="n"/>
      <c r="D714" s="368" t="n"/>
      <c r="E714" s="368" t="n"/>
      <c r="F714" s="368" t="n"/>
      <c r="G714" s="318" t="n"/>
      <c r="H714" s="368" t="n"/>
      <c r="I714" s="368" t="n"/>
      <c r="J714" s="368" t="n"/>
      <c r="K714" s="368" t="n"/>
      <c r="L714" s="368" t="n"/>
      <c r="M714" s="368" t="n"/>
      <c r="N714" s="368" t="n"/>
      <c r="O714" s="368" t="n"/>
      <c r="P714" s="368" t="n"/>
      <c r="Q714" s="368" t="n"/>
      <c r="R714" s="368" t="n"/>
      <c r="S714" s="368" t="n"/>
      <c r="T714" s="368" t="n"/>
      <c r="U714" s="368" t="n"/>
      <c r="V714" s="368" t="n"/>
      <c r="W714" s="368" t="n"/>
      <c r="X714" s="368" t="n"/>
      <c r="Y714" s="368" t="n"/>
      <c r="Z714" s="368" t="n"/>
      <c r="AA714" s="368" t="n"/>
      <c r="AB714" s="368" t="n"/>
      <c r="AC714" s="368" t="n"/>
      <c r="AD714" s="368" t="n"/>
      <c r="AE714" s="368" t="n"/>
      <c r="AF714" s="368" t="n"/>
      <c r="AG714" s="368" t="n"/>
      <c r="AH714" s="368" t="n"/>
      <c r="AI714" s="368" t="n"/>
      <c r="AJ714" s="368" t="n"/>
      <c r="AK714" s="368" t="n"/>
      <c r="AL714" s="368" t="n"/>
      <c r="AM714" s="368" t="n"/>
      <c r="AN714" s="368" t="n"/>
      <c r="AO714" s="368" t="n"/>
      <c r="AP714" s="319" t="n"/>
      <c r="AQ714" s="368" t="n"/>
      <c r="AR714" s="368" t="n"/>
      <c r="AS714" s="368" t="n"/>
      <c r="AT714" s="368" t="n"/>
      <c r="AU714" s="368" t="n"/>
      <c r="AV714" s="368" t="n"/>
      <c r="AW714" s="368" t="n"/>
      <c r="AX714" s="368" t="n"/>
      <c r="AY714" s="368" t="n"/>
      <c r="AZ714" s="368" t="n"/>
      <c r="BA714" s="368" t="n"/>
      <c r="BB714" s="368" t="n"/>
      <c r="BC714" s="368" t="n"/>
      <c r="BD714" s="368" t="n"/>
      <c r="BE714" s="368" t="n"/>
      <c r="BF714" s="368" t="n"/>
      <c r="BG714" s="368" t="n"/>
      <c r="BH714" s="368" t="n"/>
      <c r="BI714" s="368" t="n"/>
      <c r="BJ714" s="368" t="n"/>
      <c r="BK714" s="368" t="n"/>
      <c r="BL714" s="368" t="n"/>
      <c r="BM714" s="368" t="n"/>
      <c r="BN714" s="368" t="n"/>
      <c r="BO714" s="368" t="n"/>
      <c r="BP714" s="368" t="n"/>
      <c r="BQ714" s="320" t="n"/>
      <c r="BR714" s="368" t="n"/>
      <c r="BS714" s="368" t="n"/>
      <c r="BT714" s="368" t="n"/>
      <c r="BU714" s="368" t="n"/>
      <c r="BV714" s="368" t="n"/>
      <c r="BW714" s="368" t="n"/>
      <c r="BX714" s="368" t="n"/>
      <c r="BY714" s="368" t="n"/>
      <c r="BZ714" s="368" t="n"/>
      <c r="CA714" s="368" t="n"/>
      <c r="CB714" s="368" t="n"/>
      <c r="CC714" s="368" t="n"/>
      <c r="CD714" s="368" t="n"/>
      <c r="CE714" s="368" t="n"/>
      <c r="CF714" s="368" t="n"/>
      <c r="CG714" s="368" t="n"/>
      <c r="CH714" s="368" t="n"/>
      <c r="CI714" s="368" t="n"/>
      <c r="CJ714" s="368" t="n"/>
      <c r="CK714" s="368" t="n"/>
      <c r="CL714" s="368" t="n"/>
      <c r="CM714" s="368" t="n"/>
      <c r="CN714" s="368" t="n"/>
      <c r="CO714" s="368" t="n"/>
      <c r="CP714" s="368" t="n"/>
      <c r="CQ714" s="368" t="n"/>
      <c r="CR714" s="368" t="n"/>
      <c r="CS714" s="368" t="n"/>
      <c r="CT714" s="368" t="n"/>
      <c r="CU714" s="368" t="n"/>
      <c r="CV714" s="368" t="n"/>
      <c r="CW714" s="368" t="n"/>
      <c r="CX714" s="368" t="n"/>
      <c r="CY714" s="368" t="n"/>
      <c r="CZ714" s="368" t="n"/>
      <c r="DA714" s="368" t="n"/>
      <c r="DB714" s="368" t="n"/>
      <c r="DC714" s="368" t="n"/>
      <c r="DD714" s="368" t="n"/>
    </row>
    <row r="715">
      <c r="A715" s="368" t="n"/>
      <c r="B715" s="368" t="n"/>
      <c r="C715" s="368" t="n"/>
      <c r="D715" s="368" t="n"/>
      <c r="E715" s="368" t="n"/>
      <c r="F715" s="368" t="n"/>
      <c r="G715" s="318" t="n"/>
      <c r="H715" s="368" t="n"/>
      <c r="I715" s="368" t="n"/>
      <c r="J715" s="368" t="n"/>
      <c r="K715" s="368" t="n"/>
      <c r="L715" s="368" t="n"/>
      <c r="M715" s="368" t="n"/>
      <c r="N715" s="368" t="n"/>
      <c r="O715" s="368" t="n"/>
      <c r="P715" s="368" t="n"/>
      <c r="Q715" s="368" t="n"/>
      <c r="R715" s="368" t="n"/>
      <c r="S715" s="368" t="n"/>
      <c r="T715" s="368" t="n"/>
      <c r="U715" s="368" t="n"/>
      <c r="V715" s="368" t="n"/>
      <c r="W715" s="368" t="n"/>
      <c r="X715" s="368" t="n"/>
      <c r="Y715" s="368" t="n"/>
      <c r="Z715" s="368" t="n"/>
      <c r="AA715" s="368" t="n"/>
      <c r="AB715" s="368" t="n"/>
      <c r="AC715" s="368" t="n"/>
      <c r="AD715" s="368" t="n"/>
      <c r="AE715" s="368" t="n"/>
      <c r="AF715" s="368" t="n"/>
      <c r="AG715" s="368" t="n"/>
      <c r="AH715" s="368" t="n"/>
      <c r="AI715" s="368" t="n"/>
      <c r="AJ715" s="368" t="n"/>
      <c r="AK715" s="368" t="n"/>
      <c r="AL715" s="368" t="n"/>
      <c r="AM715" s="368" t="n"/>
      <c r="AN715" s="368" t="n"/>
      <c r="AO715" s="368" t="n"/>
      <c r="AP715" s="319" t="n"/>
      <c r="AQ715" s="368" t="n"/>
      <c r="AR715" s="368" t="n"/>
      <c r="AS715" s="368" t="n"/>
      <c r="AT715" s="368" t="n"/>
      <c r="AU715" s="368" t="n"/>
      <c r="AV715" s="368" t="n"/>
      <c r="AW715" s="368" t="n"/>
      <c r="AX715" s="368" t="n"/>
      <c r="AY715" s="368" t="n"/>
      <c r="AZ715" s="368" t="n"/>
      <c r="BA715" s="368" t="n"/>
      <c r="BB715" s="368" t="n"/>
      <c r="BC715" s="368" t="n"/>
      <c r="BD715" s="368" t="n"/>
      <c r="BE715" s="368" t="n"/>
      <c r="BF715" s="368" t="n"/>
      <c r="BG715" s="368" t="n"/>
      <c r="BH715" s="368" t="n"/>
      <c r="BI715" s="368" t="n"/>
      <c r="BJ715" s="368" t="n"/>
      <c r="BK715" s="368" t="n"/>
      <c r="BL715" s="368" t="n"/>
      <c r="BM715" s="368" t="n"/>
      <c r="BN715" s="368" t="n"/>
      <c r="BO715" s="368" t="n"/>
      <c r="BP715" s="368" t="n"/>
      <c r="BQ715" s="320" t="n"/>
      <c r="BR715" s="368" t="n"/>
      <c r="BS715" s="368" t="n"/>
      <c r="BT715" s="368" t="n"/>
      <c r="BU715" s="368" t="n"/>
      <c r="BV715" s="368" t="n"/>
      <c r="BW715" s="368" t="n"/>
      <c r="BX715" s="368" t="n"/>
      <c r="BY715" s="368" t="n"/>
      <c r="BZ715" s="368" t="n"/>
      <c r="CA715" s="368" t="n"/>
      <c r="CB715" s="368" t="n"/>
      <c r="CC715" s="368" t="n"/>
      <c r="CD715" s="368" t="n"/>
      <c r="CE715" s="368" t="n"/>
      <c r="CF715" s="368" t="n"/>
      <c r="CG715" s="368" t="n"/>
      <c r="CH715" s="368" t="n"/>
      <c r="CI715" s="368" t="n"/>
      <c r="CJ715" s="368" t="n"/>
      <c r="CK715" s="368" t="n"/>
      <c r="CL715" s="368" t="n"/>
      <c r="CM715" s="368" t="n"/>
      <c r="CN715" s="368" t="n"/>
      <c r="CO715" s="368" t="n"/>
      <c r="CP715" s="368" t="n"/>
      <c r="CQ715" s="368" t="n"/>
      <c r="CR715" s="368" t="n"/>
      <c r="CS715" s="368" t="n"/>
      <c r="CT715" s="368" t="n"/>
      <c r="CU715" s="368" t="n"/>
      <c r="CV715" s="368" t="n"/>
      <c r="CW715" s="368" t="n"/>
      <c r="CX715" s="368" t="n"/>
      <c r="CY715" s="368" t="n"/>
      <c r="CZ715" s="368" t="n"/>
      <c r="DA715" s="368" t="n"/>
      <c r="DB715" s="368" t="n"/>
      <c r="DC715" s="368" t="n"/>
      <c r="DD715" s="368" t="n"/>
    </row>
    <row r="716">
      <c r="A716" s="368" t="n"/>
      <c r="B716" s="368" t="n"/>
      <c r="C716" s="368" t="n"/>
      <c r="D716" s="368" t="n"/>
      <c r="E716" s="368" t="n"/>
      <c r="F716" s="368" t="n"/>
      <c r="G716" s="318" t="n"/>
      <c r="H716" s="368" t="n"/>
      <c r="I716" s="368" t="n"/>
      <c r="J716" s="368" t="n"/>
      <c r="K716" s="368" t="n"/>
      <c r="L716" s="368" t="n"/>
      <c r="M716" s="368" t="n"/>
      <c r="N716" s="368" t="n"/>
      <c r="O716" s="368" t="n"/>
      <c r="P716" s="368" t="n"/>
      <c r="Q716" s="368" t="n"/>
      <c r="R716" s="368" t="n"/>
      <c r="S716" s="368" t="n"/>
      <c r="T716" s="368" t="n"/>
      <c r="U716" s="368" t="n"/>
      <c r="V716" s="368" t="n"/>
      <c r="W716" s="368" t="n"/>
      <c r="X716" s="368" t="n"/>
      <c r="Y716" s="368" t="n"/>
      <c r="Z716" s="368" t="n"/>
      <c r="AA716" s="368" t="n"/>
      <c r="AB716" s="368" t="n"/>
      <c r="AC716" s="368" t="n"/>
      <c r="AD716" s="368" t="n"/>
      <c r="AE716" s="368" t="n"/>
      <c r="AF716" s="368" t="n"/>
      <c r="AG716" s="368" t="n"/>
      <c r="AH716" s="368" t="n"/>
      <c r="AI716" s="368" t="n"/>
      <c r="AJ716" s="368" t="n"/>
      <c r="AK716" s="368" t="n"/>
      <c r="AL716" s="368" t="n"/>
      <c r="AM716" s="368" t="n"/>
      <c r="AN716" s="368" t="n"/>
      <c r="AO716" s="368" t="n"/>
      <c r="AP716" s="319" t="n"/>
      <c r="AQ716" s="368" t="n"/>
      <c r="AR716" s="368" t="n"/>
      <c r="AS716" s="368" t="n"/>
      <c r="AT716" s="368" t="n"/>
      <c r="AU716" s="368" t="n"/>
      <c r="AV716" s="368" t="n"/>
      <c r="AW716" s="368" t="n"/>
      <c r="AX716" s="368" t="n"/>
      <c r="AY716" s="368" t="n"/>
      <c r="AZ716" s="368" t="n"/>
      <c r="BA716" s="368" t="n"/>
      <c r="BB716" s="368" t="n"/>
      <c r="BC716" s="368" t="n"/>
      <c r="BD716" s="368" t="n"/>
      <c r="BE716" s="368" t="n"/>
      <c r="BF716" s="368" t="n"/>
      <c r="BG716" s="368" t="n"/>
      <c r="BH716" s="368" t="n"/>
      <c r="BI716" s="368" t="n"/>
      <c r="BJ716" s="368" t="n"/>
      <c r="BK716" s="368" t="n"/>
      <c r="BL716" s="368" t="n"/>
      <c r="BM716" s="368" t="n"/>
      <c r="BN716" s="368" t="n"/>
      <c r="BO716" s="368" t="n"/>
      <c r="BP716" s="368" t="n"/>
      <c r="BQ716" s="320" t="n"/>
      <c r="BR716" s="368" t="n"/>
      <c r="BS716" s="368" t="n"/>
      <c r="BT716" s="368" t="n"/>
      <c r="BU716" s="368" t="n"/>
      <c r="BV716" s="368" t="n"/>
      <c r="BW716" s="368" t="n"/>
      <c r="BX716" s="368" t="n"/>
      <c r="BY716" s="368" t="n"/>
      <c r="BZ716" s="368" t="n"/>
      <c r="CA716" s="368" t="n"/>
      <c r="CB716" s="368" t="n"/>
      <c r="CC716" s="368" t="n"/>
      <c r="CD716" s="368" t="n"/>
      <c r="CE716" s="368" t="n"/>
      <c r="CF716" s="368" t="n"/>
      <c r="CG716" s="368" t="n"/>
      <c r="CH716" s="368" t="n"/>
      <c r="CI716" s="368" t="n"/>
      <c r="CJ716" s="368" t="n"/>
      <c r="CK716" s="368" t="n"/>
      <c r="CL716" s="368" t="n"/>
      <c r="CM716" s="368" t="n"/>
      <c r="CN716" s="368" t="n"/>
      <c r="CO716" s="368" t="n"/>
      <c r="CP716" s="368" t="n"/>
      <c r="CQ716" s="368" t="n"/>
      <c r="CR716" s="368" t="n"/>
      <c r="CS716" s="368" t="n"/>
      <c r="CT716" s="368" t="n"/>
      <c r="CU716" s="368" t="n"/>
      <c r="CV716" s="368" t="n"/>
      <c r="CW716" s="368" t="n"/>
      <c r="CX716" s="368" t="n"/>
      <c r="CY716" s="368" t="n"/>
      <c r="CZ716" s="368" t="n"/>
      <c r="DA716" s="368" t="n"/>
      <c r="DB716" s="368" t="n"/>
      <c r="DC716" s="368" t="n"/>
      <c r="DD716" s="368" t="n"/>
    </row>
    <row r="717">
      <c r="A717" s="368" t="n"/>
      <c r="B717" s="368" t="n"/>
      <c r="C717" s="368" t="n"/>
      <c r="D717" s="368" t="n"/>
      <c r="E717" s="368" t="n"/>
      <c r="F717" s="368" t="n"/>
      <c r="G717" s="318" t="n"/>
      <c r="H717" s="368" t="n"/>
      <c r="I717" s="368" t="n"/>
      <c r="J717" s="368" t="n"/>
      <c r="K717" s="368" t="n"/>
      <c r="L717" s="368" t="n"/>
      <c r="M717" s="368" t="n"/>
      <c r="N717" s="368" t="n"/>
      <c r="O717" s="368" t="n"/>
      <c r="P717" s="368" t="n"/>
      <c r="Q717" s="368" t="n"/>
      <c r="R717" s="368" t="n"/>
      <c r="S717" s="368" t="n"/>
      <c r="T717" s="368" t="n"/>
      <c r="U717" s="368" t="n"/>
      <c r="V717" s="368" t="n"/>
      <c r="W717" s="368" t="n"/>
      <c r="X717" s="368" t="n"/>
      <c r="Y717" s="368" t="n"/>
      <c r="Z717" s="368" t="n"/>
      <c r="AA717" s="368" t="n"/>
      <c r="AB717" s="368" t="n"/>
      <c r="AC717" s="368" t="n"/>
      <c r="AD717" s="368" t="n"/>
      <c r="AE717" s="368" t="n"/>
      <c r="AF717" s="368" t="n"/>
      <c r="AG717" s="368" t="n"/>
      <c r="AH717" s="368" t="n"/>
      <c r="AI717" s="368" t="n"/>
      <c r="AJ717" s="368" t="n"/>
      <c r="AK717" s="368" t="n"/>
      <c r="AL717" s="368" t="n"/>
      <c r="AM717" s="368" t="n"/>
      <c r="AN717" s="368" t="n"/>
      <c r="AO717" s="368" t="n"/>
      <c r="AP717" s="319" t="n"/>
      <c r="AQ717" s="368" t="n"/>
      <c r="AR717" s="368" t="n"/>
      <c r="AS717" s="368" t="n"/>
      <c r="AT717" s="368" t="n"/>
      <c r="AU717" s="368" t="n"/>
      <c r="AV717" s="368" t="n"/>
      <c r="AW717" s="368" t="n"/>
      <c r="AX717" s="368" t="n"/>
      <c r="AY717" s="368" t="n"/>
      <c r="AZ717" s="368" t="n"/>
      <c r="BA717" s="368" t="n"/>
      <c r="BB717" s="368" t="n"/>
      <c r="BC717" s="368" t="n"/>
      <c r="BD717" s="368" t="n"/>
      <c r="BE717" s="368" t="n"/>
      <c r="BF717" s="368" t="n"/>
      <c r="BG717" s="368" t="n"/>
      <c r="BH717" s="368" t="n"/>
      <c r="BI717" s="368" t="n"/>
      <c r="BJ717" s="368" t="n"/>
      <c r="BK717" s="368" t="n"/>
      <c r="BL717" s="368" t="n"/>
      <c r="BM717" s="368" t="n"/>
      <c r="BN717" s="368" t="n"/>
      <c r="BO717" s="368" t="n"/>
      <c r="BP717" s="368" t="n"/>
      <c r="BQ717" s="320" t="n"/>
      <c r="BR717" s="368" t="n"/>
      <c r="BS717" s="368" t="n"/>
      <c r="BT717" s="368" t="n"/>
      <c r="BU717" s="368" t="n"/>
      <c r="BV717" s="368" t="n"/>
      <c r="BW717" s="368" t="n"/>
      <c r="BX717" s="368" t="n"/>
      <c r="BY717" s="368" t="n"/>
      <c r="BZ717" s="368" t="n"/>
      <c r="CA717" s="368" t="n"/>
      <c r="CB717" s="368" t="n"/>
      <c r="CC717" s="368" t="n"/>
      <c r="CD717" s="368" t="n"/>
      <c r="CE717" s="368" t="n"/>
      <c r="CF717" s="368" t="n"/>
      <c r="CG717" s="368" t="n"/>
      <c r="CH717" s="368" t="n"/>
      <c r="CI717" s="368" t="n"/>
      <c r="CJ717" s="368" t="n"/>
      <c r="CK717" s="368" t="n"/>
      <c r="CL717" s="368" t="n"/>
      <c r="CM717" s="368" t="n"/>
      <c r="CN717" s="368" t="n"/>
      <c r="CO717" s="368" t="n"/>
      <c r="CP717" s="368" t="n"/>
      <c r="CQ717" s="368" t="n"/>
      <c r="CR717" s="368" t="n"/>
      <c r="CS717" s="368" t="n"/>
      <c r="CT717" s="368" t="n"/>
      <c r="CU717" s="368" t="n"/>
      <c r="CV717" s="368" t="n"/>
      <c r="CW717" s="368" t="n"/>
      <c r="CX717" s="368" t="n"/>
      <c r="CY717" s="368" t="n"/>
      <c r="CZ717" s="368" t="n"/>
      <c r="DA717" s="368" t="n"/>
      <c r="DB717" s="368" t="n"/>
      <c r="DC717" s="368" t="n"/>
      <c r="DD717" s="368" t="n"/>
    </row>
    <row r="718">
      <c r="A718" s="368" t="n"/>
      <c r="B718" s="368" t="n"/>
      <c r="C718" s="368" t="n"/>
      <c r="D718" s="368" t="n"/>
      <c r="E718" s="368" t="n"/>
      <c r="F718" s="368" t="n"/>
      <c r="G718" s="318" t="n"/>
      <c r="H718" s="368" t="n"/>
      <c r="I718" s="368" t="n"/>
      <c r="J718" s="368" t="n"/>
      <c r="K718" s="368" t="n"/>
      <c r="L718" s="368" t="n"/>
      <c r="M718" s="368" t="n"/>
      <c r="N718" s="368" t="n"/>
      <c r="O718" s="368" t="n"/>
      <c r="P718" s="368" t="n"/>
      <c r="Q718" s="368" t="n"/>
      <c r="R718" s="368" t="n"/>
      <c r="S718" s="368" t="n"/>
      <c r="T718" s="368" t="n"/>
      <c r="U718" s="368" t="n"/>
      <c r="V718" s="368" t="n"/>
      <c r="W718" s="368" t="n"/>
      <c r="X718" s="368" t="n"/>
      <c r="Y718" s="368" t="n"/>
      <c r="Z718" s="368" t="n"/>
      <c r="AA718" s="368" t="n"/>
      <c r="AB718" s="368" t="n"/>
      <c r="AC718" s="368" t="n"/>
      <c r="AD718" s="368" t="n"/>
      <c r="AE718" s="368" t="n"/>
      <c r="AF718" s="368" t="n"/>
      <c r="AG718" s="368" t="n"/>
      <c r="AH718" s="368" t="n"/>
      <c r="AI718" s="368" t="n"/>
      <c r="AJ718" s="368" t="n"/>
      <c r="AK718" s="368" t="n"/>
      <c r="AL718" s="368" t="n"/>
      <c r="AM718" s="368" t="n"/>
      <c r="AN718" s="368" t="n"/>
      <c r="AO718" s="368" t="n"/>
      <c r="AP718" s="319" t="n"/>
      <c r="AQ718" s="368" t="n"/>
      <c r="AR718" s="368" t="n"/>
      <c r="AS718" s="368" t="n"/>
      <c r="AT718" s="368" t="n"/>
      <c r="AU718" s="368" t="n"/>
      <c r="AV718" s="368" t="n"/>
      <c r="AW718" s="368" t="n"/>
      <c r="AX718" s="368" t="n"/>
      <c r="AY718" s="368" t="n"/>
      <c r="AZ718" s="368" t="n"/>
      <c r="BA718" s="368" t="n"/>
      <c r="BB718" s="368" t="n"/>
      <c r="BC718" s="368" t="n"/>
      <c r="BD718" s="368" t="n"/>
      <c r="BE718" s="368" t="n"/>
      <c r="BF718" s="368" t="n"/>
      <c r="BG718" s="368" t="n"/>
      <c r="BH718" s="368" t="n"/>
      <c r="BI718" s="368" t="n"/>
      <c r="BJ718" s="368" t="n"/>
      <c r="BK718" s="368" t="n"/>
      <c r="BL718" s="368" t="n"/>
      <c r="BM718" s="368" t="n"/>
      <c r="BN718" s="368" t="n"/>
      <c r="BO718" s="368" t="n"/>
      <c r="BP718" s="368" t="n"/>
      <c r="BQ718" s="320" t="n"/>
      <c r="BR718" s="368" t="n"/>
      <c r="BS718" s="368" t="n"/>
      <c r="BT718" s="368" t="n"/>
      <c r="BU718" s="368" t="n"/>
      <c r="BV718" s="368" t="n"/>
      <c r="BW718" s="368" t="n"/>
      <c r="BX718" s="368" t="n"/>
      <c r="BY718" s="368" t="n"/>
      <c r="BZ718" s="368" t="n"/>
      <c r="CA718" s="368" t="n"/>
      <c r="CB718" s="368" t="n"/>
      <c r="CC718" s="368" t="n"/>
      <c r="CD718" s="368" t="n"/>
      <c r="CE718" s="368" t="n"/>
      <c r="CF718" s="368" t="n"/>
      <c r="CG718" s="368" t="n"/>
      <c r="CH718" s="368" t="n"/>
      <c r="CI718" s="368" t="n"/>
      <c r="CJ718" s="368" t="n"/>
      <c r="CK718" s="368" t="n"/>
      <c r="CL718" s="368" t="n"/>
      <c r="CM718" s="368" t="n"/>
      <c r="CN718" s="368" t="n"/>
      <c r="CO718" s="368" t="n"/>
      <c r="CP718" s="368" t="n"/>
      <c r="CQ718" s="368" t="n"/>
      <c r="CR718" s="368" t="n"/>
      <c r="CS718" s="368" t="n"/>
      <c r="CT718" s="368" t="n"/>
      <c r="CU718" s="368" t="n"/>
      <c r="CV718" s="368" t="n"/>
      <c r="CW718" s="368" t="n"/>
      <c r="CX718" s="368" t="n"/>
      <c r="CY718" s="368" t="n"/>
      <c r="CZ718" s="368" t="n"/>
      <c r="DA718" s="368" t="n"/>
      <c r="DB718" s="368" t="n"/>
      <c r="DC718" s="368" t="n"/>
      <c r="DD718" s="368" t="n"/>
    </row>
    <row r="719">
      <c r="A719" s="368" t="n"/>
      <c r="B719" s="368" t="n"/>
      <c r="C719" s="368" t="n"/>
      <c r="D719" s="368" t="n"/>
      <c r="E719" s="368" t="n"/>
      <c r="F719" s="368" t="n"/>
      <c r="G719" s="318" t="n"/>
      <c r="H719" s="368" t="n"/>
      <c r="I719" s="368" t="n"/>
      <c r="J719" s="368" t="n"/>
      <c r="K719" s="368" t="n"/>
      <c r="L719" s="368" t="n"/>
      <c r="M719" s="368" t="n"/>
      <c r="N719" s="368" t="n"/>
      <c r="O719" s="368" t="n"/>
      <c r="P719" s="368" t="n"/>
      <c r="Q719" s="368" t="n"/>
      <c r="R719" s="368" t="n"/>
      <c r="S719" s="368" t="n"/>
      <c r="T719" s="368" t="n"/>
      <c r="U719" s="368" t="n"/>
      <c r="V719" s="368" t="n"/>
      <c r="W719" s="368" t="n"/>
      <c r="X719" s="368" t="n"/>
      <c r="Y719" s="368" t="n"/>
      <c r="Z719" s="368" t="n"/>
      <c r="AA719" s="368" t="n"/>
      <c r="AB719" s="368" t="n"/>
      <c r="AC719" s="368" t="n"/>
      <c r="AD719" s="368" t="n"/>
      <c r="AE719" s="368" t="n"/>
      <c r="AF719" s="368" t="n"/>
      <c r="AG719" s="368" t="n"/>
      <c r="AH719" s="368" t="n"/>
      <c r="AI719" s="368" t="n"/>
      <c r="AJ719" s="368" t="n"/>
      <c r="AK719" s="368" t="n"/>
      <c r="AL719" s="368" t="n"/>
      <c r="AM719" s="368" t="n"/>
      <c r="AN719" s="368" t="n"/>
      <c r="AO719" s="368" t="n"/>
      <c r="AP719" s="319" t="n"/>
      <c r="AQ719" s="368" t="n"/>
      <c r="AR719" s="368" t="n"/>
      <c r="AS719" s="368" t="n"/>
      <c r="AT719" s="368" t="n"/>
      <c r="AU719" s="368" t="n"/>
      <c r="AV719" s="368" t="n"/>
      <c r="AW719" s="368" t="n"/>
      <c r="AX719" s="368" t="n"/>
      <c r="AY719" s="368" t="n"/>
      <c r="AZ719" s="368" t="n"/>
      <c r="BA719" s="368" t="n"/>
      <c r="BB719" s="368" t="n"/>
      <c r="BC719" s="368" t="n"/>
      <c r="BD719" s="368" t="n"/>
      <c r="BE719" s="368" t="n"/>
      <c r="BF719" s="368" t="n"/>
      <c r="BG719" s="368" t="n"/>
      <c r="BH719" s="368" t="n"/>
      <c r="BI719" s="368" t="n"/>
      <c r="BJ719" s="368" t="n"/>
      <c r="BK719" s="368" t="n"/>
      <c r="BL719" s="368" t="n"/>
      <c r="BM719" s="368" t="n"/>
      <c r="BN719" s="368" t="n"/>
      <c r="BO719" s="368" t="n"/>
      <c r="BP719" s="368" t="n"/>
      <c r="BQ719" s="320" t="n"/>
      <c r="BR719" s="368" t="n"/>
      <c r="BS719" s="368" t="n"/>
      <c r="BT719" s="368" t="n"/>
      <c r="BU719" s="368" t="n"/>
      <c r="BV719" s="368" t="n"/>
      <c r="BW719" s="368" t="n"/>
      <c r="BX719" s="368" t="n"/>
      <c r="BY719" s="368" t="n"/>
      <c r="BZ719" s="368" t="n"/>
      <c r="CA719" s="368" t="n"/>
      <c r="CB719" s="368" t="n"/>
      <c r="CC719" s="368" t="n"/>
      <c r="CD719" s="368" t="n"/>
      <c r="CE719" s="368" t="n"/>
      <c r="CF719" s="368" t="n"/>
      <c r="CG719" s="368" t="n"/>
      <c r="CH719" s="368" t="n"/>
      <c r="CI719" s="368" t="n"/>
      <c r="CJ719" s="368" t="n"/>
      <c r="CK719" s="368" t="n"/>
      <c r="CL719" s="368" t="n"/>
      <c r="CM719" s="368" t="n"/>
      <c r="CN719" s="368" t="n"/>
      <c r="CO719" s="368" t="n"/>
      <c r="CP719" s="368" t="n"/>
      <c r="CQ719" s="368" t="n"/>
      <c r="CR719" s="368" t="n"/>
      <c r="CS719" s="368" t="n"/>
      <c r="CT719" s="368" t="n"/>
      <c r="CU719" s="368" t="n"/>
      <c r="CV719" s="368" t="n"/>
      <c r="CW719" s="368" t="n"/>
      <c r="CX719" s="368" t="n"/>
      <c r="CY719" s="368" t="n"/>
      <c r="CZ719" s="368" t="n"/>
      <c r="DA719" s="368" t="n"/>
      <c r="DB719" s="368" t="n"/>
      <c r="DC719" s="368" t="n"/>
      <c r="DD719" s="368" t="n"/>
    </row>
    <row r="720">
      <c r="A720" s="368" t="n"/>
      <c r="B720" s="368" t="n"/>
      <c r="C720" s="368" t="n"/>
      <c r="D720" s="368" t="n"/>
      <c r="E720" s="368" t="n"/>
      <c r="F720" s="368" t="n"/>
      <c r="G720" s="318" t="n"/>
      <c r="H720" s="368" t="n"/>
      <c r="I720" s="368" t="n"/>
      <c r="J720" s="368" t="n"/>
      <c r="K720" s="368" t="n"/>
      <c r="L720" s="368" t="n"/>
      <c r="M720" s="368" t="n"/>
      <c r="N720" s="368" t="n"/>
      <c r="O720" s="368" t="n"/>
      <c r="P720" s="368" t="n"/>
      <c r="Q720" s="368" t="n"/>
      <c r="R720" s="368" t="n"/>
      <c r="S720" s="368" t="n"/>
      <c r="T720" s="368" t="n"/>
      <c r="U720" s="368" t="n"/>
      <c r="V720" s="368" t="n"/>
      <c r="W720" s="368" t="n"/>
      <c r="X720" s="368" t="n"/>
      <c r="Y720" s="368" t="n"/>
      <c r="Z720" s="368" t="n"/>
      <c r="AA720" s="368" t="n"/>
      <c r="AB720" s="368" t="n"/>
      <c r="AC720" s="368" t="n"/>
      <c r="AD720" s="368" t="n"/>
      <c r="AE720" s="368" t="n"/>
      <c r="AF720" s="368" t="n"/>
      <c r="AG720" s="368" t="n"/>
      <c r="AH720" s="368" t="n"/>
      <c r="AI720" s="368" t="n"/>
      <c r="AJ720" s="368" t="n"/>
      <c r="AK720" s="368" t="n"/>
      <c r="AL720" s="368" t="n"/>
      <c r="AM720" s="368" t="n"/>
      <c r="AN720" s="368" t="n"/>
      <c r="AO720" s="368" t="n"/>
      <c r="AP720" s="319" t="n"/>
      <c r="AQ720" s="368" t="n"/>
      <c r="AR720" s="368" t="n"/>
      <c r="AS720" s="368" t="n"/>
      <c r="AT720" s="368" t="n"/>
      <c r="AU720" s="368" t="n"/>
      <c r="AV720" s="368" t="n"/>
      <c r="AW720" s="368" t="n"/>
      <c r="AX720" s="368" t="n"/>
      <c r="AY720" s="368" t="n"/>
      <c r="AZ720" s="368" t="n"/>
      <c r="BA720" s="368" t="n"/>
      <c r="BB720" s="368" t="n"/>
      <c r="BC720" s="368" t="n"/>
      <c r="BD720" s="368" t="n"/>
      <c r="BE720" s="368" t="n"/>
      <c r="BF720" s="368" t="n"/>
      <c r="BG720" s="368" t="n"/>
      <c r="BH720" s="368" t="n"/>
      <c r="BI720" s="368" t="n"/>
      <c r="BJ720" s="368" t="n"/>
      <c r="BK720" s="368" t="n"/>
      <c r="BL720" s="368" t="n"/>
      <c r="BM720" s="368" t="n"/>
      <c r="BN720" s="368" t="n"/>
      <c r="BO720" s="368" t="n"/>
      <c r="BP720" s="368" t="n"/>
      <c r="BQ720" s="320" t="n"/>
      <c r="BR720" s="368" t="n"/>
      <c r="BS720" s="368" t="n"/>
      <c r="BT720" s="368" t="n"/>
      <c r="BU720" s="368" t="n"/>
      <c r="BV720" s="368" t="n"/>
      <c r="BW720" s="368" t="n"/>
      <c r="BX720" s="368" t="n"/>
      <c r="BY720" s="368" t="n"/>
      <c r="BZ720" s="368" t="n"/>
      <c r="CA720" s="368" t="n"/>
      <c r="CB720" s="368" t="n"/>
      <c r="CC720" s="368" t="n"/>
      <c r="CD720" s="368" t="n"/>
      <c r="CE720" s="368" t="n"/>
      <c r="CF720" s="368" t="n"/>
      <c r="CG720" s="368" t="n"/>
      <c r="CH720" s="368" t="n"/>
      <c r="CI720" s="368" t="n"/>
      <c r="CJ720" s="368" t="n"/>
      <c r="CK720" s="368" t="n"/>
      <c r="CL720" s="368" t="n"/>
      <c r="CM720" s="368" t="n"/>
      <c r="CN720" s="368" t="n"/>
      <c r="CO720" s="368" t="n"/>
      <c r="CP720" s="368" t="n"/>
      <c r="CQ720" s="368" t="n"/>
      <c r="CR720" s="368" t="n"/>
      <c r="CS720" s="368" t="n"/>
      <c r="CT720" s="368" t="n"/>
      <c r="CU720" s="368" t="n"/>
      <c r="CV720" s="368" t="n"/>
      <c r="CW720" s="368" t="n"/>
      <c r="CX720" s="368" t="n"/>
      <c r="CY720" s="368" t="n"/>
      <c r="CZ720" s="368" t="n"/>
      <c r="DA720" s="368" t="n"/>
      <c r="DB720" s="368" t="n"/>
      <c r="DC720" s="368" t="n"/>
      <c r="DD720" s="368" t="n"/>
    </row>
    <row r="721">
      <c r="A721" s="368" t="n"/>
      <c r="B721" s="368" t="n"/>
      <c r="C721" s="368" t="n"/>
      <c r="D721" s="368" t="n"/>
      <c r="E721" s="368" t="n"/>
      <c r="F721" s="368" t="n"/>
      <c r="G721" s="318" t="n"/>
      <c r="H721" s="368" t="n"/>
      <c r="I721" s="368" t="n"/>
      <c r="J721" s="368" t="n"/>
      <c r="K721" s="368" t="n"/>
      <c r="L721" s="368" t="n"/>
      <c r="M721" s="368" t="n"/>
      <c r="N721" s="368" t="n"/>
      <c r="O721" s="368" t="n"/>
      <c r="P721" s="368" t="n"/>
      <c r="Q721" s="368" t="n"/>
      <c r="R721" s="368" t="n"/>
      <c r="S721" s="368" t="n"/>
      <c r="T721" s="368" t="n"/>
      <c r="U721" s="368" t="n"/>
      <c r="V721" s="368" t="n"/>
      <c r="W721" s="368" t="n"/>
      <c r="X721" s="368" t="n"/>
      <c r="Y721" s="368" t="n"/>
      <c r="Z721" s="368" t="n"/>
      <c r="AA721" s="368" t="n"/>
      <c r="AB721" s="368" t="n"/>
      <c r="AC721" s="368" t="n"/>
      <c r="AD721" s="368" t="n"/>
      <c r="AE721" s="368" t="n"/>
      <c r="AF721" s="368" t="n"/>
      <c r="AG721" s="368" t="n"/>
      <c r="AH721" s="368" t="n"/>
      <c r="AI721" s="368" t="n"/>
      <c r="AJ721" s="368" t="n"/>
      <c r="AK721" s="368" t="n"/>
      <c r="AL721" s="368" t="n"/>
      <c r="AM721" s="368" t="n"/>
      <c r="AN721" s="368" t="n"/>
      <c r="AO721" s="368" t="n"/>
      <c r="AP721" s="319" t="n"/>
      <c r="AQ721" s="368" t="n"/>
      <c r="AR721" s="368" t="n"/>
      <c r="AS721" s="368" t="n"/>
      <c r="AT721" s="368" t="n"/>
      <c r="AU721" s="368" t="n"/>
      <c r="AV721" s="368" t="n"/>
      <c r="AW721" s="368" t="n"/>
      <c r="AX721" s="368" t="n"/>
      <c r="AY721" s="368" t="n"/>
      <c r="AZ721" s="368" t="n"/>
      <c r="BA721" s="368" t="n"/>
      <c r="BB721" s="368" t="n"/>
      <c r="BC721" s="368" t="n"/>
      <c r="BD721" s="368" t="n"/>
      <c r="BE721" s="368" t="n"/>
      <c r="BF721" s="368" t="n"/>
      <c r="BG721" s="368" t="n"/>
      <c r="BH721" s="368" t="n"/>
      <c r="BI721" s="368" t="n"/>
      <c r="BJ721" s="368" t="n"/>
      <c r="BK721" s="368" t="n"/>
      <c r="BL721" s="368" t="n"/>
      <c r="BM721" s="368" t="n"/>
      <c r="BN721" s="368" t="n"/>
      <c r="BO721" s="368" t="n"/>
      <c r="BP721" s="368" t="n"/>
      <c r="BQ721" s="320" t="n"/>
      <c r="BR721" s="368" t="n"/>
      <c r="BS721" s="368" t="n"/>
      <c r="BT721" s="368" t="n"/>
      <c r="BU721" s="368" t="n"/>
      <c r="BV721" s="368" t="n"/>
      <c r="BW721" s="368" t="n"/>
      <c r="BX721" s="368" t="n"/>
      <c r="BY721" s="368" t="n"/>
      <c r="BZ721" s="368" t="n"/>
      <c r="CA721" s="368" t="n"/>
      <c r="CB721" s="368" t="n"/>
      <c r="CC721" s="368" t="n"/>
      <c r="CD721" s="368" t="n"/>
      <c r="CE721" s="368" t="n"/>
      <c r="CF721" s="368" t="n"/>
      <c r="CG721" s="368" t="n"/>
      <c r="CH721" s="368" t="n"/>
      <c r="CI721" s="368" t="n"/>
      <c r="CJ721" s="368" t="n"/>
      <c r="CK721" s="368" t="n"/>
      <c r="CL721" s="368" t="n"/>
      <c r="CM721" s="368" t="n"/>
      <c r="CN721" s="368" t="n"/>
      <c r="CO721" s="368" t="n"/>
      <c r="CP721" s="368" t="n"/>
      <c r="CQ721" s="368" t="n"/>
      <c r="CR721" s="368" t="n"/>
      <c r="CS721" s="368" t="n"/>
      <c r="CT721" s="368" t="n"/>
      <c r="CU721" s="368" t="n"/>
      <c r="CV721" s="368" t="n"/>
      <c r="CW721" s="368" t="n"/>
      <c r="CX721" s="368" t="n"/>
      <c r="CY721" s="368" t="n"/>
      <c r="CZ721" s="368" t="n"/>
      <c r="DA721" s="368" t="n"/>
      <c r="DB721" s="368" t="n"/>
      <c r="DC721" s="368" t="n"/>
      <c r="DD721" s="368" t="n"/>
    </row>
    <row r="722">
      <c r="A722" s="368" t="n"/>
      <c r="B722" s="368" t="n"/>
      <c r="C722" s="368" t="n"/>
      <c r="D722" s="368" t="n"/>
      <c r="E722" s="368" t="n"/>
      <c r="F722" s="368" t="n"/>
      <c r="G722" s="318" t="n"/>
      <c r="H722" s="368" t="n"/>
      <c r="I722" s="368" t="n"/>
      <c r="J722" s="368" t="n"/>
      <c r="K722" s="368" t="n"/>
      <c r="L722" s="368" t="n"/>
      <c r="M722" s="368" t="n"/>
      <c r="N722" s="368" t="n"/>
      <c r="O722" s="368" t="n"/>
      <c r="P722" s="368" t="n"/>
      <c r="Q722" s="368" t="n"/>
      <c r="R722" s="368" t="n"/>
      <c r="S722" s="368" t="n"/>
      <c r="T722" s="368" t="n"/>
      <c r="U722" s="368" t="n"/>
      <c r="V722" s="368" t="n"/>
      <c r="W722" s="368" t="n"/>
      <c r="X722" s="368" t="n"/>
      <c r="Y722" s="368" t="n"/>
      <c r="Z722" s="368" t="n"/>
      <c r="AA722" s="368" t="n"/>
      <c r="AB722" s="368" t="n"/>
      <c r="AC722" s="368" t="n"/>
      <c r="AD722" s="368" t="n"/>
      <c r="AE722" s="368" t="n"/>
      <c r="AF722" s="368" t="n"/>
      <c r="AG722" s="368" t="n"/>
      <c r="AH722" s="368" t="n"/>
      <c r="AI722" s="368" t="n"/>
      <c r="AJ722" s="368" t="n"/>
      <c r="AK722" s="368" t="n"/>
      <c r="AL722" s="368" t="n"/>
      <c r="AM722" s="368" t="n"/>
      <c r="AN722" s="368" t="n"/>
      <c r="AO722" s="368" t="n"/>
      <c r="AP722" s="319" t="n"/>
      <c r="AQ722" s="368" t="n"/>
      <c r="AR722" s="368" t="n"/>
      <c r="AS722" s="368" t="n"/>
      <c r="AT722" s="368" t="n"/>
      <c r="AU722" s="368" t="n"/>
      <c r="AV722" s="368" t="n"/>
      <c r="AW722" s="368" t="n"/>
      <c r="AX722" s="368" t="n"/>
      <c r="AY722" s="368" t="n"/>
      <c r="AZ722" s="368" t="n"/>
      <c r="BA722" s="368" t="n"/>
      <c r="BB722" s="368" t="n"/>
      <c r="BC722" s="368" t="n"/>
      <c r="BD722" s="368" t="n"/>
      <c r="BE722" s="368" t="n"/>
      <c r="BF722" s="368" t="n"/>
      <c r="BG722" s="368" t="n"/>
      <c r="BH722" s="368" t="n"/>
      <c r="BI722" s="368" t="n"/>
      <c r="BJ722" s="368" t="n"/>
      <c r="BK722" s="368" t="n"/>
      <c r="BL722" s="368" t="n"/>
      <c r="BM722" s="368" t="n"/>
      <c r="BN722" s="368" t="n"/>
      <c r="BO722" s="368" t="n"/>
      <c r="BP722" s="368" t="n"/>
      <c r="BQ722" s="320" t="n"/>
      <c r="BR722" s="368" t="n"/>
      <c r="BS722" s="368" t="n"/>
      <c r="BT722" s="368" t="n"/>
      <c r="BU722" s="368" t="n"/>
      <c r="BV722" s="368" t="n"/>
      <c r="BW722" s="368" t="n"/>
      <c r="BX722" s="368" t="n"/>
      <c r="BY722" s="368" t="n"/>
      <c r="BZ722" s="368" t="n"/>
      <c r="CA722" s="368" t="n"/>
      <c r="CB722" s="368" t="n"/>
      <c r="CC722" s="368" t="n"/>
      <c r="CD722" s="368" t="n"/>
      <c r="CE722" s="368" t="n"/>
      <c r="CF722" s="368" t="n"/>
      <c r="CG722" s="368" t="n"/>
      <c r="CH722" s="368" t="n"/>
      <c r="CI722" s="368" t="n"/>
      <c r="CJ722" s="368" t="n"/>
      <c r="CK722" s="368" t="n"/>
      <c r="CL722" s="368" t="n"/>
      <c r="CM722" s="368" t="n"/>
      <c r="CN722" s="368" t="n"/>
      <c r="CO722" s="368" t="n"/>
      <c r="CP722" s="368" t="n"/>
      <c r="CQ722" s="368" t="n"/>
      <c r="CR722" s="368" t="n"/>
      <c r="CS722" s="368" t="n"/>
      <c r="CT722" s="368" t="n"/>
      <c r="CU722" s="368" t="n"/>
      <c r="CV722" s="368" t="n"/>
      <c r="CW722" s="368" t="n"/>
      <c r="CX722" s="368" t="n"/>
      <c r="CY722" s="368" t="n"/>
      <c r="CZ722" s="368" t="n"/>
      <c r="DA722" s="368" t="n"/>
      <c r="DB722" s="368" t="n"/>
      <c r="DC722" s="368" t="n"/>
      <c r="DD722" s="368" t="n"/>
    </row>
    <row r="723">
      <c r="A723" s="368" t="n"/>
      <c r="B723" s="368" t="n"/>
      <c r="C723" s="368" t="n"/>
      <c r="D723" s="368" t="n"/>
      <c r="E723" s="368" t="n"/>
      <c r="F723" s="368" t="n"/>
      <c r="G723" s="318" t="n"/>
      <c r="H723" s="368" t="n"/>
      <c r="I723" s="368" t="n"/>
      <c r="J723" s="368" t="n"/>
      <c r="K723" s="368" t="n"/>
      <c r="L723" s="368" t="n"/>
      <c r="M723" s="368" t="n"/>
      <c r="N723" s="368" t="n"/>
      <c r="O723" s="368" t="n"/>
      <c r="P723" s="368" t="n"/>
      <c r="Q723" s="368" t="n"/>
      <c r="R723" s="368" t="n"/>
      <c r="S723" s="368" t="n"/>
      <c r="T723" s="368" t="n"/>
      <c r="U723" s="368" t="n"/>
      <c r="V723" s="368" t="n"/>
      <c r="W723" s="368" t="n"/>
      <c r="X723" s="368" t="n"/>
      <c r="Y723" s="368" t="n"/>
      <c r="Z723" s="368" t="n"/>
      <c r="AA723" s="368" t="n"/>
      <c r="AB723" s="368" t="n"/>
      <c r="AC723" s="368" t="n"/>
      <c r="AD723" s="368" t="n"/>
      <c r="AE723" s="368" t="n"/>
      <c r="AF723" s="368" t="n"/>
      <c r="AG723" s="368" t="n"/>
      <c r="AH723" s="368" t="n"/>
      <c r="AI723" s="368" t="n"/>
      <c r="AJ723" s="368" t="n"/>
      <c r="AK723" s="368" t="n"/>
      <c r="AL723" s="368" t="n"/>
      <c r="AM723" s="368" t="n"/>
      <c r="AN723" s="368" t="n"/>
      <c r="AO723" s="368" t="n"/>
      <c r="AP723" s="319" t="n"/>
      <c r="AQ723" s="368" t="n"/>
      <c r="AR723" s="368" t="n"/>
      <c r="AS723" s="368" t="n"/>
      <c r="AT723" s="368" t="n"/>
      <c r="AU723" s="368" t="n"/>
      <c r="AV723" s="368" t="n"/>
      <c r="AW723" s="368" t="n"/>
      <c r="AX723" s="368" t="n"/>
      <c r="AY723" s="368" t="n"/>
      <c r="AZ723" s="368" t="n"/>
      <c r="BA723" s="368" t="n"/>
      <c r="BB723" s="368" t="n"/>
      <c r="BC723" s="368" t="n"/>
      <c r="BD723" s="368" t="n"/>
      <c r="BE723" s="368" t="n"/>
      <c r="BF723" s="368" t="n"/>
      <c r="BG723" s="368" t="n"/>
      <c r="BH723" s="368" t="n"/>
      <c r="BI723" s="368" t="n"/>
      <c r="BJ723" s="368" t="n"/>
      <c r="BK723" s="368" t="n"/>
      <c r="BL723" s="368" t="n"/>
      <c r="BM723" s="368" t="n"/>
      <c r="BN723" s="368" t="n"/>
      <c r="BO723" s="368" t="n"/>
      <c r="BP723" s="368" t="n"/>
      <c r="BQ723" s="320" t="n"/>
      <c r="BR723" s="368" t="n"/>
      <c r="BS723" s="368" t="n"/>
      <c r="BT723" s="368" t="n"/>
      <c r="BU723" s="368" t="n"/>
      <c r="BV723" s="368" t="n"/>
      <c r="BW723" s="368" t="n"/>
      <c r="BX723" s="368" t="n"/>
      <c r="BY723" s="368" t="n"/>
      <c r="BZ723" s="368" t="n"/>
      <c r="CA723" s="368" t="n"/>
      <c r="CB723" s="368" t="n"/>
      <c r="CC723" s="368" t="n"/>
      <c r="CD723" s="368" t="n"/>
      <c r="CE723" s="368" t="n"/>
      <c r="CF723" s="368" t="n"/>
      <c r="CG723" s="368" t="n"/>
      <c r="CH723" s="368" t="n"/>
      <c r="CI723" s="368" t="n"/>
      <c r="CJ723" s="368" t="n"/>
      <c r="CK723" s="368" t="n"/>
      <c r="CL723" s="368" t="n"/>
      <c r="CM723" s="368" t="n"/>
      <c r="CN723" s="368" t="n"/>
      <c r="CO723" s="368" t="n"/>
      <c r="CP723" s="368" t="n"/>
      <c r="CQ723" s="368" t="n"/>
      <c r="CR723" s="368" t="n"/>
      <c r="CS723" s="368" t="n"/>
      <c r="CT723" s="368" t="n"/>
      <c r="CU723" s="368" t="n"/>
      <c r="CV723" s="368" t="n"/>
      <c r="CW723" s="368" t="n"/>
      <c r="CX723" s="368" t="n"/>
      <c r="CY723" s="368" t="n"/>
      <c r="CZ723" s="368" t="n"/>
      <c r="DA723" s="368" t="n"/>
      <c r="DB723" s="368" t="n"/>
      <c r="DC723" s="368" t="n"/>
      <c r="DD723" s="368" t="n"/>
    </row>
    <row r="724">
      <c r="A724" s="368" t="n"/>
      <c r="B724" s="368" t="n"/>
      <c r="C724" s="368" t="n"/>
      <c r="D724" s="368" t="n"/>
      <c r="E724" s="368" t="n"/>
      <c r="F724" s="368" t="n"/>
      <c r="G724" s="318" t="n"/>
      <c r="H724" s="368" t="n"/>
      <c r="I724" s="368" t="n"/>
      <c r="J724" s="368" t="n"/>
      <c r="K724" s="368" t="n"/>
      <c r="L724" s="368" t="n"/>
      <c r="M724" s="368" t="n"/>
      <c r="N724" s="368" t="n"/>
      <c r="O724" s="368" t="n"/>
      <c r="P724" s="368" t="n"/>
      <c r="Q724" s="368" t="n"/>
      <c r="R724" s="368" t="n"/>
      <c r="S724" s="368" t="n"/>
      <c r="T724" s="368" t="n"/>
      <c r="U724" s="368" t="n"/>
      <c r="V724" s="368" t="n"/>
      <c r="W724" s="368" t="n"/>
      <c r="X724" s="368" t="n"/>
      <c r="Y724" s="368" t="n"/>
      <c r="Z724" s="368" t="n"/>
      <c r="AA724" s="368" t="n"/>
      <c r="AB724" s="368" t="n"/>
      <c r="AC724" s="368" t="n"/>
      <c r="AD724" s="368" t="n"/>
      <c r="AE724" s="368" t="n"/>
      <c r="AF724" s="368" t="n"/>
      <c r="AG724" s="368" t="n"/>
      <c r="AH724" s="368" t="n"/>
      <c r="AI724" s="368" t="n"/>
      <c r="AJ724" s="368" t="n"/>
      <c r="AK724" s="368" t="n"/>
      <c r="AL724" s="368" t="n"/>
      <c r="AM724" s="368" t="n"/>
      <c r="AN724" s="368" t="n"/>
      <c r="AO724" s="368" t="n"/>
      <c r="AP724" s="319" t="n"/>
      <c r="AQ724" s="368" t="n"/>
      <c r="AR724" s="368" t="n"/>
      <c r="AS724" s="368" t="n"/>
      <c r="AT724" s="368" t="n"/>
      <c r="AU724" s="368" t="n"/>
      <c r="AV724" s="368" t="n"/>
      <c r="AW724" s="368" t="n"/>
      <c r="AX724" s="368" t="n"/>
      <c r="AY724" s="368" t="n"/>
      <c r="AZ724" s="368" t="n"/>
      <c r="BA724" s="368" t="n"/>
      <c r="BB724" s="368" t="n"/>
      <c r="BC724" s="368" t="n"/>
      <c r="BD724" s="368" t="n"/>
      <c r="BE724" s="368" t="n"/>
      <c r="BF724" s="368" t="n"/>
      <c r="BG724" s="368" t="n"/>
      <c r="BH724" s="368" t="n"/>
      <c r="BI724" s="368" t="n"/>
      <c r="BJ724" s="368" t="n"/>
      <c r="BK724" s="368" t="n"/>
      <c r="BL724" s="368" t="n"/>
      <c r="BM724" s="368" t="n"/>
      <c r="BN724" s="368" t="n"/>
      <c r="BO724" s="368" t="n"/>
      <c r="BP724" s="368" t="n"/>
      <c r="BQ724" s="320" t="n"/>
      <c r="BR724" s="368" t="n"/>
      <c r="BS724" s="368" t="n"/>
      <c r="BT724" s="368" t="n"/>
      <c r="BU724" s="368" t="n"/>
      <c r="BV724" s="368" t="n"/>
      <c r="BW724" s="368" t="n"/>
      <c r="BX724" s="368" t="n"/>
      <c r="BY724" s="368" t="n"/>
      <c r="BZ724" s="368" t="n"/>
      <c r="CA724" s="368" t="n"/>
      <c r="CB724" s="368" t="n"/>
      <c r="CC724" s="368" t="n"/>
      <c r="CD724" s="368" t="n"/>
      <c r="CE724" s="368" t="n"/>
      <c r="CF724" s="368" t="n"/>
      <c r="CG724" s="368" t="n"/>
      <c r="CH724" s="368" t="n"/>
      <c r="CI724" s="368" t="n"/>
      <c r="CJ724" s="368" t="n"/>
      <c r="CK724" s="368" t="n"/>
      <c r="CL724" s="368" t="n"/>
      <c r="CM724" s="368" t="n"/>
      <c r="CN724" s="368" t="n"/>
      <c r="CO724" s="368" t="n"/>
      <c r="CP724" s="368" t="n"/>
      <c r="CQ724" s="368" t="n"/>
      <c r="CR724" s="368" t="n"/>
      <c r="CS724" s="368" t="n"/>
      <c r="CT724" s="368" t="n"/>
      <c r="CU724" s="368" t="n"/>
      <c r="CV724" s="368" t="n"/>
      <c r="CW724" s="368" t="n"/>
      <c r="CX724" s="368" t="n"/>
      <c r="CY724" s="368" t="n"/>
      <c r="CZ724" s="368" t="n"/>
      <c r="DA724" s="368" t="n"/>
      <c r="DB724" s="368" t="n"/>
      <c r="DC724" s="368" t="n"/>
      <c r="DD724" s="368" t="n"/>
    </row>
    <row r="725">
      <c r="A725" s="368" t="n"/>
      <c r="B725" s="368" t="n"/>
      <c r="C725" s="368" t="n"/>
      <c r="D725" s="368" t="n"/>
      <c r="E725" s="368" t="n"/>
      <c r="F725" s="368" t="n"/>
      <c r="G725" s="318" t="n"/>
      <c r="H725" s="368" t="n"/>
      <c r="I725" s="368" t="n"/>
      <c r="J725" s="368" t="n"/>
      <c r="K725" s="368" t="n"/>
      <c r="L725" s="368" t="n"/>
      <c r="M725" s="368" t="n"/>
      <c r="N725" s="368" t="n"/>
      <c r="O725" s="368" t="n"/>
      <c r="P725" s="368" t="n"/>
      <c r="Q725" s="368" t="n"/>
      <c r="R725" s="368" t="n"/>
      <c r="S725" s="368" t="n"/>
      <c r="T725" s="368" t="n"/>
      <c r="U725" s="368" t="n"/>
      <c r="V725" s="368" t="n"/>
      <c r="W725" s="368" t="n"/>
      <c r="X725" s="368" t="n"/>
      <c r="Y725" s="368" t="n"/>
      <c r="Z725" s="368" t="n"/>
      <c r="AA725" s="368" t="n"/>
      <c r="AB725" s="368" t="n"/>
      <c r="AC725" s="368" t="n"/>
      <c r="AD725" s="368" t="n"/>
      <c r="AE725" s="368" t="n"/>
      <c r="AF725" s="368" t="n"/>
      <c r="AG725" s="368" t="n"/>
      <c r="AH725" s="368" t="n"/>
      <c r="AI725" s="368" t="n"/>
      <c r="AJ725" s="368" t="n"/>
      <c r="AK725" s="368" t="n"/>
      <c r="AL725" s="368" t="n"/>
      <c r="AM725" s="368" t="n"/>
      <c r="AN725" s="368" t="n"/>
      <c r="AO725" s="368" t="n"/>
      <c r="AP725" s="319" t="n"/>
      <c r="AQ725" s="368" t="n"/>
      <c r="AR725" s="368" t="n"/>
      <c r="AS725" s="368" t="n"/>
      <c r="AT725" s="368" t="n"/>
      <c r="AU725" s="368" t="n"/>
      <c r="AV725" s="368" t="n"/>
      <c r="AW725" s="368" t="n"/>
      <c r="AX725" s="368" t="n"/>
      <c r="AY725" s="368" t="n"/>
      <c r="AZ725" s="368" t="n"/>
      <c r="BA725" s="368" t="n"/>
      <c r="BB725" s="368" t="n"/>
      <c r="BC725" s="368" t="n"/>
      <c r="BD725" s="368" t="n"/>
      <c r="BE725" s="368" t="n"/>
      <c r="BF725" s="368" t="n"/>
      <c r="BG725" s="368" t="n"/>
      <c r="BH725" s="368" t="n"/>
      <c r="BI725" s="368" t="n"/>
      <c r="BJ725" s="368" t="n"/>
      <c r="BK725" s="368" t="n"/>
      <c r="BL725" s="368" t="n"/>
      <c r="BM725" s="368" t="n"/>
      <c r="BN725" s="368" t="n"/>
      <c r="BO725" s="368" t="n"/>
      <c r="BP725" s="368" t="n"/>
      <c r="BQ725" s="320" t="n"/>
      <c r="BR725" s="368" t="n"/>
      <c r="BS725" s="368" t="n"/>
      <c r="BT725" s="368" t="n"/>
      <c r="BU725" s="368" t="n"/>
      <c r="BV725" s="368" t="n"/>
      <c r="BW725" s="368" t="n"/>
      <c r="BX725" s="368" t="n"/>
      <c r="BY725" s="368" t="n"/>
      <c r="BZ725" s="368" t="n"/>
      <c r="CA725" s="368" t="n"/>
      <c r="CB725" s="368" t="n"/>
      <c r="CC725" s="368" t="n"/>
      <c r="CD725" s="368" t="n"/>
      <c r="CE725" s="368" t="n"/>
      <c r="CF725" s="368" t="n"/>
      <c r="CG725" s="368" t="n"/>
      <c r="CH725" s="368" t="n"/>
      <c r="CI725" s="368" t="n"/>
      <c r="CJ725" s="368" t="n"/>
      <c r="CK725" s="368" t="n"/>
      <c r="CL725" s="368" t="n"/>
      <c r="CM725" s="368" t="n"/>
      <c r="CN725" s="368" t="n"/>
      <c r="CO725" s="368" t="n"/>
      <c r="CP725" s="368" t="n"/>
      <c r="CQ725" s="368" t="n"/>
      <c r="CR725" s="368" t="n"/>
      <c r="CS725" s="368" t="n"/>
      <c r="CT725" s="368" t="n"/>
      <c r="CU725" s="368" t="n"/>
      <c r="CV725" s="368" t="n"/>
      <c r="CW725" s="368" t="n"/>
      <c r="CX725" s="368" t="n"/>
      <c r="CY725" s="368" t="n"/>
      <c r="CZ725" s="368" t="n"/>
      <c r="DA725" s="368" t="n"/>
      <c r="DB725" s="368" t="n"/>
      <c r="DC725" s="368" t="n"/>
      <c r="DD725" s="368" t="n"/>
    </row>
    <row r="726">
      <c r="A726" s="368" t="n"/>
      <c r="B726" s="368" t="n"/>
      <c r="C726" s="368" t="n"/>
      <c r="D726" s="368" t="n"/>
      <c r="E726" s="368" t="n"/>
      <c r="F726" s="368" t="n"/>
      <c r="G726" s="318" t="n"/>
      <c r="H726" s="368" t="n"/>
      <c r="I726" s="368" t="n"/>
      <c r="J726" s="368" t="n"/>
      <c r="K726" s="368" t="n"/>
      <c r="L726" s="368" t="n"/>
      <c r="M726" s="368" t="n"/>
      <c r="N726" s="368" t="n"/>
      <c r="O726" s="368" t="n"/>
      <c r="P726" s="368" t="n"/>
      <c r="Q726" s="368" t="n"/>
      <c r="R726" s="368" t="n"/>
      <c r="S726" s="368" t="n"/>
      <c r="T726" s="368" t="n"/>
      <c r="U726" s="368" t="n"/>
      <c r="V726" s="368" t="n"/>
      <c r="W726" s="368" t="n"/>
      <c r="X726" s="368" t="n"/>
      <c r="Y726" s="368" t="n"/>
      <c r="Z726" s="368" t="n"/>
      <c r="AA726" s="368" t="n"/>
      <c r="AB726" s="368" t="n"/>
      <c r="AC726" s="368" t="n"/>
      <c r="AD726" s="368" t="n"/>
      <c r="AE726" s="368" t="n"/>
      <c r="AF726" s="368" t="n"/>
      <c r="AG726" s="368" t="n"/>
      <c r="AH726" s="368" t="n"/>
      <c r="AI726" s="368" t="n"/>
      <c r="AJ726" s="368" t="n"/>
      <c r="AK726" s="368" t="n"/>
      <c r="AL726" s="368" t="n"/>
      <c r="AM726" s="368" t="n"/>
      <c r="AN726" s="368" t="n"/>
      <c r="AO726" s="368" t="n"/>
      <c r="AP726" s="319" t="n"/>
      <c r="AQ726" s="368" t="n"/>
      <c r="AR726" s="368" t="n"/>
      <c r="AS726" s="368" t="n"/>
      <c r="AT726" s="368" t="n"/>
      <c r="AU726" s="368" t="n"/>
      <c r="AV726" s="368" t="n"/>
      <c r="AW726" s="368" t="n"/>
      <c r="AX726" s="368" t="n"/>
      <c r="AY726" s="368" t="n"/>
      <c r="AZ726" s="368" t="n"/>
      <c r="BA726" s="368" t="n"/>
      <c r="BB726" s="368" t="n"/>
      <c r="BC726" s="368" t="n"/>
      <c r="BD726" s="368" t="n"/>
      <c r="BE726" s="368" t="n"/>
      <c r="BF726" s="368" t="n"/>
      <c r="BG726" s="368" t="n"/>
      <c r="BH726" s="368" t="n"/>
      <c r="BI726" s="368" t="n"/>
      <c r="BJ726" s="368" t="n"/>
      <c r="BK726" s="368" t="n"/>
      <c r="BL726" s="368" t="n"/>
      <c r="BM726" s="368" t="n"/>
      <c r="BN726" s="368" t="n"/>
      <c r="BO726" s="368" t="n"/>
      <c r="BP726" s="368" t="n"/>
      <c r="BQ726" s="320" t="n"/>
      <c r="BR726" s="368" t="n"/>
      <c r="BS726" s="368" t="n"/>
      <c r="BT726" s="368" t="n"/>
      <c r="BU726" s="368" t="n"/>
      <c r="BV726" s="368" t="n"/>
      <c r="BW726" s="368" t="n"/>
      <c r="BX726" s="368" t="n"/>
      <c r="BY726" s="368" t="n"/>
      <c r="BZ726" s="368" t="n"/>
      <c r="CA726" s="368" t="n"/>
      <c r="CB726" s="368" t="n"/>
      <c r="CC726" s="368" t="n"/>
      <c r="CD726" s="368" t="n"/>
      <c r="CE726" s="368" t="n"/>
      <c r="CF726" s="368" t="n"/>
      <c r="CG726" s="368" t="n"/>
      <c r="CH726" s="368" t="n"/>
      <c r="CI726" s="368" t="n"/>
      <c r="CJ726" s="368" t="n"/>
      <c r="CK726" s="368" t="n"/>
      <c r="CL726" s="368" t="n"/>
      <c r="CM726" s="368" t="n"/>
      <c r="CN726" s="368" t="n"/>
      <c r="CO726" s="368" t="n"/>
      <c r="CP726" s="368" t="n"/>
      <c r="CQ726" s="368" t="n"/>
      <c r="CR726" s="368" t="n"/>
      <c r="CS726" s="368" t="n"/>
      <c r="CT726" s="368" t="n"/>
      <c r="CU726" s="368" t="n"/>
      <c r="CV726" s="368" t="n"/>
      <c r="CW726" s="368" t="n"/>
      <c r="CX726" s="368" t="n"/>
      <c r="CY726" s="368" t="n"/>
      <c r="CZ726" s="368" t="n"/>
      <c r="DA726" s="368" t="n"/>
      <c r="DB726" s="368" t="n"/>
      <c r="DC726" s="368" t="n"/>
      <c r="DD726" s="368" t="n"/>
    </row>
    <row r="727">
      <c r="A727" s="368" t="n"/>
      <c r="B727" s="368" t="n"/>
      <c r="C727" s="368" t="n"/>
      <c r="D727" s="368" t="n"/>
      <c r="E727" s="368" t="n"/>
      <c r="F727" s="368" t="n"/>
      <c r="G727" s="318" t="n"/>
      <c r="H727" s="368" t="n"/>
      <c r="I727" s="368" t="n"/>
      <c r="J727" s="368" t="n"/>
      <c r="K727" s="368" t="n"/>
      <c r="L727" s="368" t="n"/>
      <c r="M727" s="368" t="n"/>
      <c r="N727" s="368" t="n"/>
      <c r="O727" s="368" t="n"/>
      <c r="P727" s="368" t="n"/>
      <c r="Q727" s="368" t="n"/>
      <c r="R727" s="368" t="n"/>
      <c r="S727" s="368" t="n"/>
      <c r="T727" s="368" t="n"/>
      <c r="U727" s="368" t="n"/>
      <c r="V727" s="368" t="n"/>
      <c r="W727" s="368" t="n"/>
      <c r="X727" s="368" t="n"/>
      <c r="Y727" s="368" t="n"/>
      <c r="Z727" s="368" t="n"/>
      <c r="AA727" s="368" t="n"/>
      <c r="AB727" s="368" t="n"/>
      <c r="AC727" s="368" t="n"/>
      <c r="AD727" s="368" t="n"/>
      <c r="AE727" s="368" t="n"/>
      <c r="AF727" s="368" t="n"/>
      <c r="AG727" s="368" t="n"/>
      <c r="AH727" s="368" t="n"/>
      <c r="AI727" s="368" t="n"/>
      <c r="AJ727" s="368" t="n"/>
      <c r="AK727" s="368" t="n"/>
      <c r="AL727" s="368" t="n"/>
      <c r="AM727" s="368" t="n"/>
      <c r="AN727" s="368" t="n"/>
      <c r="AO727" s="368" t="n"/>
      <c r="AP727" s="319" t="n"/>
      <c r="AQ727" s="368" t="n"/>
      <c r="AR727" s="368" t="n"/>
      <c r="AS727" s="368" t="n"/>
      <c r="AT727" s="368" t="n"/>
      <c r="AU727" s="368" t="n"/>
      <c r="AV727" s="368" t="n"/>
      <c r="AW727" s="368" t="n"/>
      <c r="AX727" s="368" t="n"/>
      <c r="AY727" s="368" t="n"/>
      <c r="AZ727" s="368" t="n"/>
      <c r="BA727" s="368" t="n"/>
      <c r="BB727" s="368" t="n"/>
      <c r="BC727" s="368" t="n"/>
      <c r="BD727" s="368" t="n"/>
      <c r="BE727" s="368" t="n"/>
      <c r="BF727" s="368" t="n"/>
      <c r="BG727" s="368" t="n"/>
      <c r="BH727" s="368" t="n"/>
      <c r="BI727" s="368" t="n"/>
      <c r="BJ727" s="368" t="n"/>
      <c r="BK727" s="368" t="n"/>
      <c r="BL727" s="368" t="n"/>
      <c r="BM727" s="368" t="n"/>
      <c r="BN727" s="368" t="n"/>
      <c r="BO727" s="368" t="n"/>
      <c r="BP727" s="368" t="n"/>
      <c r="BQ727" s="320" t="n"/>
      <c r="BR727" s="368" t="n"/>
      <c r="BS727" s="368" t="n"/>
      <c r="BT727" s="368" t="n"/>
      <c r="BU727" s="368" t="n"/>
      <c r="BV727" s="368" t="n"/>
      <c r="BW727" s="368" t="n"/>
      <c r="BX727" s="368" t="n"/>
      <c r="BY727" s="368" t="n"/>
      <c r="BZ727" s="368" t="n"/>
      <c r="CA727" s="368" t="n"/>
      <c r="CB727" s="368" t="n"/>
      <c r="CC727" s="368" t="n"/>
      <c r="CD727" s="368" t="n"/>
      <c r="CE727" s="368" t="n"/>
      <c r="CF727" s="368" t="n"/>
      <c r="CG727" s="368" t="n"/>
      <c r="CH727" s="368" t="n"/>
      <c r="CI727" s="368" t="n"/>
      <c r="CJ727" s="368" t="n"/>
      <c r="CK727" s="368" t="n"/>
      <c r="CL727" s="368" t="n"/>
      <c r="CM727" s="368" t="n"/>
      <c r="CN727" s="368" t="n"/>
      <c r="CO727" s="368" t="n"/>
      <c r="CP727" s="368" t="n"/>
      <c r="CQ727" s="368" t="n"/>
      <c r="CR727" s="368" t="n"/>
      <c r="CS727" s="368" t="n"/>
      <c r="CT727" s="368" t="n"/>
      <c r="CU727" s="368" t="n"/>
      <c r="CV727" s="368" t="n"/>
      <c r="CW727" s="368" t="n"/>
      <c r="CX727" s="368" t="n"/>
      <c r="CY727" s="368" t="n"/>
      <c r="CZ727" s="368" t="n"/>
      <c r="DA727" s="368" t="n"/>
      <c r="DB727" s="368" t="n"/>
      <c r="DC727" s="368" t="n"/>
      <c r="DD727" s="368" t="n"/>
    </row>
    <row r="728">
      <c r="A728" s="368" t="n"/>
      <c r="B728" s="368" t="n"/>
      <c r="C728" s="368" t="n"/>
      <c r="D728" s="368" t="n"/>
      <c r="E728" s="368" t="n"/>
      <c r="F728" s="368" t="n"/>
      <c r="G728" s="318" t="n"/>
      <c r="H728" s="368" t="n"/>
      <c r="I728" s="368" t="n"/>
      <c r="J728" s="368" t="n"/>
      <c r="K728" s="368" t="n"/>
      <c r="L728" s="368" t="n"/>
      <c r="M728" s="368" t="n"/>
      <c r="N728" s="368" t="n"/>
      <c r="O728" s="368" t="n"/>
      <c r="P728" s="368" t="n"/>
      <c r="Q728" s="368" t="n"/>
      <c r="R728" s="368" t="n"/>
      <c r="S728" s="368" t="n"/>
      <c r="T728" s="368" t="n"/>
      <c r="U728" s="368" t="n"/>
      <c r="V728" s="368" t="n"/>
      <c r="W728" s="368" t="n"/>
      <c r="X728" s="368" t="n"/>
      <c r="Y728" s="368" t="n"/>
      <c r="Z728" s="368" t="n"/>
      <c r="AA728" s="368" t="n"/>
      <c r="AB728" s="368" t="n"/>
      <c r="AC728" s="368" t="n"/>
      <c r="AD728" s="368" t="n"/>
      <c r="AE728" s="368" t="n"/>
      <c r="AF728" s="368" t="n"/>
      <c r="AG728" s="368" t="n"/>
      <c r="AH728" s="368" t="n"/>
      <c r="AI728" s="368" t="n"/>
      <c r="AJ728" s="368" t="n"/>
      <c r="AK728" s="368" t="n"/>
      <c r="AL728" s="368" t="n"/>
      <c r="AM728" s="368" t="n"/>
      <c r="AN728" s="368" t="n"/>
      <c r="AO728" s="368" t="n"/>
      <c r="AP728" s="319" t="n"/>
      <c r="AQ728" s="368" t="n"/>
      <c r="AR728" s="368" t="n"/>
      <c r="AS728" s="368" t="n"/>
      <c r="AT728" s="368" t="n"/>
      <c r="AU728" s="368" t="n"/>
      <c r="AV728" s="368" t="n"/>
      <c r="AW728" s="368" t="n"/>
      <c r="AX728" s="368" t="n"/>
      <c r="AY728" s="368" t="n"/>
      <c r="AZ728" s="368" t="n"/>
      <c r="BA728" s="368" t="n"/>
      <c r="BB728" s="368" t="n"/>
      <c r="BC728" s="368" t="n"/>
      <c r="BD728" s="368" t="n"/>
      <c r="BE728" s="368" t="n"/>
      <c r="BF728" s="368" t="n"/>
      <c r="BG728" s="368" t="n"/>
      <c r="BH728" s="368" t="n"/>
      <c r="BI728" s="368" t="n"/>
      <c r="BJ728" s="368" t="n"/>
      <c r="BK728" s="368" t="n"/>
      <c r="BL728" s="368" t="n"/>
      <c r="BM728" s="368" t="n"/>
      <c r="BN728" s="368" t="n"/>
      <c r="BO728" s="368" t="n"/>
      <c r="BP728" s="368" t="n"/>
      <c r="BQ728" s="320" t="n"/>
      <c r="BR728" s="368" t="n"/>
      <c r="BS728" s="368" t="n"/>
      <c r="BT728" s="368" t="n"/>
      <c r="BU728" s="368" t="n"/>
      <c r="BV728" s="368" t="n"/>
      <c r="BW728" s="368" t="n"/>
      <c r="BX728" s="368" t="n"/>
      <c r="BY728" s="368" t="n"/>
      <c r="BZ728" s="368" t="n"/>
      <c r="CA728" s="368" t="n"/>
      <c r="CB728" s="368" t="n"/>
      <c r="CC728" s="368" t="n"/>
      <c r="CD728" s="368" t="n"/>
      <c r="CE728" s="368" t="n"/>
      <c r="CF728" s="368" t="n"/>
      <c r="CG728" s="368" t="n"/>
      <c r="CH728" s="368" t="n"/>
      <c r="CI728" s="368" t="n"/>
      <c r="CJ728" s="368" t="n"/>
      <c r="CK728" s="368" t="n"/>
      <c r="CL728" s="368" t="n"/>
      <c r="CM728" s="368" t="n"/>
      <c r="CN728" s="368" t="n"/>
      <c r="CO728" s="368" t="n"/>
      <c r="CP728" s="368" t="n"/>
      <c r="CQ728" s="368" t="n"/>
      <c r="CR728" s="368" t="n"/>
      <c r="CS728" s="368" t="n"/>
      <c r="CT728" s="368" t="n"/>
      <c r="CU728" s="368" t="n"/>
      <c r="CV728" s="368" t="n"/>
      <c r="CW728" s="368" t="n"/>
      <c r="CX728" s="368" t="n"/>
      <c r="CY728" s="368" t="n"/>
      <c r="CZ728" s="368" t="n"/>
      <c r="DA728" s="368" t="n"/>
      <c r="DB728" s="368" t="n"/>
      <c r="DC728" s="368" t="n"/>
      <c r="DD728" s="368" t="n"/>
    </row>
    <row r="729">
      <c r="A729" s="368" t="n"/>
      <c r="B729" s="368" t="n"/>
      <c r="C729" s="368" t="n"/>
      <c r="D729" s="368" t="n"/>
      <c r="E729" s="368" t="n"/>
      <c r="F729" s="368" t="n"/>
      <c r="G729" s="318" t="n"/>
      <c r="H729" s="368" t="n"/>
      <c r="I729" s="368" t="n"/>
      <c r="J729" s="368" t="n"/>
      <c r="K729" s="368" t="n"/>
      <c r="L729" s="368" t="n"/>
      <c r="M729" s="368" t="n"/>
      <c r="N729" s="368" t="n"/>
      <c r="O729" s="368" t="n"/>
      <c r="P729" s="368" t="n"/>
      <c r="Q729" s="368" t="n"/>
      <c r="R729" s="368" t="n"/>
      <c r="S729" s="368" t="n"/>
      <c r="T729" s="368" t="n"/>
      <c r="U729" s="368" t="n"/>
      <c r="V729" s="368" t="n"/>
      <c r="W729" s="368" t="n"/>
      <c r="X729" s="368" t="n"/>
      <c r="Y729" s="368" t="n"/>
      <c r="Z729" s="368" t="n"/>
      <c r="AA729" s="368" t="n"/>
      <c r="AB729" s="368" t="n"/>
      <c r="AC729" s="368" t="n"/>
      <c r="AD729" s="368" t="n"/>
      <c r="AE729" s="368" t="n"/>
      <c r="AF729" s="368" t="n"/>
      <c r="AG729" s="368" t="n"/>
      <c r="AH729" s="368" t="n"/>
      <c r="AI729" s="368" t="n"/>
      <c r="AJ729" s="368" t="n"/>
      <c r="AK729" s="368" t="n"/>
      <c r="AL729" s="368" t="n"/>
      <c r="AM729" s="368" t="n"/>
      <c r="AN729" s="368" t="n"/>
      <c r="AO729" s="368" t="n"/>
      <c r="AP729" s="319" t="n"/>
      <c r="AQ729" s="368" t="n"/>
      <c r="AR729" s="368" t="n"/>
      <c r="AS729" s="368" t="n"/>
      <c r="AT729" s="368" t="n"/>
      <c r="AU729" s="368" t="n"/>
      <c r="AV729" s="368" t="n"/>
      <c r="AW729" s="368" t="n"/>
      <c r="AX729" s="368" t="n"/>
      <c r="AY729" s="368" t="n"/>
      <c r="AZ729" s="368" t="n"/>
      <c r="BA729" s="368" t="n"/>
      <c r="BB729" s="368" t="n"/>
      <c r="BC729" s="368" t="n"/>
      <c r="BD729" s="368" t="n"/>
      <c r="BE729" s="368" t="n"/>
      <c r="BF729" s="368" t="n"/>
      <c r="BG729" s="368" t="n"/>
      <c r="BH729" s="368" t="n"/>
      <c r="BI729" s="368" t="n"/>
      <c r="BJ729" s="368" t="n"/>
      <c r="BK729" s="368" t="n"/>
      <c r="BL729" s="368" t="n"/>
      <c r="BM729" s="368" t="n"/>
      <c r="BN729" s="368" t="n"/>
      <c r="BO729" s="368" t="n"/>
      <c r="BP729" s="368" t="n"/>
      <c r="BQ729" s="320" t="n"/>
      <c r="BR729" s="368" t="n"/>
      <c r="BS729" s="368" t="n"/>
      <c r="BT729" s="368" t="n"/>
      <c r="BU729" s="368" t="n"/>
      <c r="BV729" s="368" t="n"/>
      <c r="BW729" s="368" t="n"/>
      <c r="BX729" s="368" t="n"/>
      <c r="BY729" s="368" t="n"/>
      <c r="BZ729" s="368" t="n"/>
      <c r="CA729" s="368" t="n"/>
      <c r="CB729" s="368" t="n"/>
      <c r="CC729" s="368" t="n"/>
      <c r="CD729" s="368" t="n"/>
      <c r="CE729" s="368" t="n"/>
      <c r="CF729" s="368" t="n"/>
      <c r="CG729" s="368" t="n"/>
      <c r="CH729" s="368" t="n"/>
      <c r="CI729" s="368" t="n"/>
      <c r="CJ729" s="368" t="n"/>
      <c r="CK729" s="368" t="n"/>
      <c r="CL729" s="368" t="n"/>
      <c r="CM729" s="368" t="n"/>
      <c r="CN729" s="368" t="n"/>
      <c r="CO729" s="368" t="n"/>
      <c r="CP729" s="368" t="n"/>
      <c r="CQ729" s="368" t="n"/>
      <c r="CR729" s="368" t="n"/>
      <c r="CS729" s="368" t="n"/>
      <c r="CT729" s="368" t="n"/>
      <c r="CU729" s="368" t="n"/>
      <c r="CV729" s="368" t="n"/>
      <c r="CW729" s="368" t="n"/>
      <c r="CX729" s="368" t="n"/>
      <c r="CY729" s="368" t="n"/>
      <c r="CZ729" s="368" t="n"/>
      <c r="DA729" s="368" t="n"/>
      <c r="DB729" s="368" t="n"/>
      <c r="DC729" s="368" t="n"/>
      <c r="DD729" s="368" t="n"/>
    </row>
    <row r="730">
      <c r="A730" s="368" t="n"/>
      <c r="B730" s="368" t="n"/>
      <c r="C730" s="368" t="n"/>
      <c r="D730" s="368" t="n"/>
      <c r="E730" s="368" t="n"/>
      <c r="F730" s="368" t="n"/>
      <c r="G730" s="318" t="n"/>
      <c r="H730" s="368" t="n"/>
      <c r="I730" s="368" t="n"/>
      <c r="J730" s="368" t="n"/>
      <c r="K730" s="368" t="n"/>
      <c r="L730" s="368" t="n"/>
      <c r="M730" s="368" t="n"/>
      <c r="N730" s="368" t="n"/>
      <c r="O730" s="368" t="n"/>
      <c r="P730" s="368" t="n"/>
      <c r="Q730" s="368" t="n"/>
      <c r="R730" s="368" t="n"/>
      <c r="S730" s="368" t="n"/>
      <c r="T730" s="368" t="n"/>
      <c r="U730" s="368" t="n"/>
      <c r="V730" s="368" t="n"/>
      <c r="W730" s="368" t="n"/>
      <c r="X730" s="368" t="n"/>
      <c r="Y730" s="368" t="n"/>
      <c r="Z730" s="368" t="n"/>
      <c r="AA730" s="368" t="n"/>
      <c r="AB730" s="368" t="n"/>
      <c r="AC730" s="368" t="n"/>
      <c r="AD730" s="368" t="n"/>
      <c r="AE730" s="368" t="n"/>
      <c r="AF730" s="368" t="n"/>
      <c r="AG730" s="368" t="n"/>
      <c r="AH730" s="368" t="n"/>
      <c r="AI730" s="368" t="n"/>
      <c r="AJ730" s="368" t="n"/>
      <c r="AK730" s="368" t="n"/>
      <c r="AL730" s="368" t="n"/>
      <c r="AM730" s="368" t="n"/>
      <c r="AN730" s="368" t="n"/>
      <c r="AO730" s="368" t="n"/>
      <c r="AP730" s="319" t="n"/>
      <c r="AQ730" s="368" t="n"/>
      <c r="AR730" s="368" t="n"/>
      <c r="AS730" s="368" t="n"/>
      <c r="AT730" s="368" t="n"/>
      <c r="AU730" s="368" t="n"/>
      <c r="AV730" s="368" t="n"/>
      <c r="AW730" s="368" t="n"/>
      <c r="AX730" s="368" t="n"/>
      <c r="AY730" s="368" t="n"/>
      <c r="AZ730" s="368" t="n"/>
      <c r="BA730" s="368" t="n"/>
      <c r="BB730" s="368" t="n"/>
      <c r="BC730" s="368" t="n"/>
      <c r="BD730" s="368" t="n"/>
      <c r="BE730" s="368" t="n"/>
      <c r="BF730" s="368" t="n"/>
      <c r="BG730" s="368" t="n"/>
      <c r="BH730" s="368" t="n"/>
      <c r="BI730" s="368" t="n"/>
      <c r="BJ730" s="368" t="n"/>
      <c r="BK730" s="368" t="n"/>
      <c r="BL730" s="368" t="n"/>
      <c r="BM730" s="368" t="n"/>
      <c r="BN730" s="368" t="n"/>
      <c r="BO730" s="368" t="n"/>
      <c r="BP730" s="368" t="n"/>
      <c r="BQ730" s="320" t="n"/>
      <c r="BR730" s="368" t="n"/>
      <c r="BS730" s="368" t="n"/>
      <c r="BT730" s="368" t="n"/>
      <c r="BU730" s="368" t="n"/>
      <c r="BV730" s="368" t="n"/>
      <c r="BW730" s="368" t="n"/>
      <c r="BX730" s="368" t="n"/>
      <c r="BY730" s="368" t="n"/>
      <c r="BZ730" s="368" t="n"/>
      <c r="CA730" s="368" t="n"/>
      <c r="CB730" s="368" t="n"/>
      <c r="CC730" s="368" t="n"/>
      <c r="CD730" s="368" t="n"/>
      <c r="CE730" s="368" t="n"/>
      <c r="CF730" s="368" t="n"/>
      <c r="CG730" s="368" t="n"/>
      <c r="CH730" s="368" t="n"/>
      <c r="CI730" s="368" t="n"/>
      <c r="CJ730" s="368" t="n"/>
      <c r="CK730" s="368" t="n"/>
      <c r="CL730" s="368" t="n"/>
      <c r="CM730" s="368" t="n"/>
      <c r="CN730" s="368" t="n"/>
      <c r="CO730" s="368" t="n"/>
      <c r="CP730" s="368" t="n"/>
      <c r="CQ730" s="368" t="n"/>
      <c r="CR730" s="368" t="n"/>
      <c r="CS730" s="368" t="n"/>
      <c r="CT730" s="368" t="n"/>
      <c r="CU730" s="368" t="n"/>
      <c r="CV730" s="368" t="n"/>
      <c r="CW730" s="368" t="n"/>
      <c r="CX730" s="368" t="n"/>
      <c r="CY730" s="368" t="n"/>
      <c r="CZ730" s="368" t="n"/>
      <c r="DA730" s="368" t="n"/>
      <c r="DB730" s="368" t="n"/>
      <c r="DC730" s="368" t="n"/>
      <c r="DD730" s="368" t="n"/>
    </row>
    <row r="731">
      <c r="A731" s="368" t="n"/>
      <c r="B731" s="368" t="n"/>
      <c r="C731" s="368" t="n"/>
      <c r="D731" s="368" t="n"/>
      <c r="E731" s="368" t="n"/>
      <c r="F731" s="368" t="n"/>
      <c r="G731" s="318" t="n"/>
      <c r="H731" s="368" t="n"/>
      <c r="I731" s="368" t="n"/>
      <c r="J731" s="368" t="n"/>
      <c r="K731" s="368" t="n"/>
      <c r="L731" s="368" t="n"/>
      <c r="M731" s="368" t="n"/>
      <c r="N731" s="368" t="n"/>
      <c r="O731" s="368" t="n"/>
      <c r="P731" s="368" t="n"/>
      <c r="Q731" s="368" t="n"/>
      <c r="R731" s="368" t="n"/>
      <c r="S731" s="368" t="n"/>
      <c r="T731" s="368" t="n"/>
      <c r="U731" s="368" t="n"/>
      <c r="V731" s="368" t="n"/>
      <c r="W731" s="368" t="n"/>
      <c r="X731" s="368" t="n"/>
      <c r="Y731" s="368" t="n"/>
      <c r="Z731" s="368" t="n"/>
      <c r="AA731" s="368" t="n"/>
      <c r="AB731" s="368" t="n"/>
      <c r="AC731" s="368" t="n"/>
      <c r="AD731" s="368" t="n"/>
      <c r="AE731" s="368" t="n"/>
      <c r="AF731" s="368" t="n"/>
      <c r="AG731" s="368" t="n"/>
      <c r="AH731" s="368" t="n"/>
      <c r="AI731" s="368" t="n"/>
      <c r="AJ731" s="368" t="n"/>
      <c r="AK731" s="368" t="n"/>
      <c r="AL731" s="368" t="n"/>
      <c r="AM731" s="368" t="n"/>
      <c r="AN731" s="368" t="n"/>
      <c r="AO731" s="368" t="n"/>
      <c r="AP731" s="319" t="n"/>
      <c r="AQ731" s="368" t="n"/>
      <c r="AR731" s="368" t="n"/>
      <c r="AS731" s="368" t="n"/>
      <c r="AT731" s="368" t="n"/>
      <c r="AU731" s="368" t="n"/>
      <c r="AV731" s="368" t="n"/>
      <c r="AW731" s="368" t="n"/>
      <c r="AX731" s="368" t="n"/>
      <c r="AY731" s="368" t="n"/>
      <c r="AZ731" s="368" t="n"/>
      <c r="BA731" s="368" t="n"/>
      <c r="BB731" s="368" t="n"/>
      <c r="BC731" s="368" t="n"/>
      <c r="BD731" s="368" t="n"/>
      <c r="BE731" s="368" t="n"/>
      <c r="BF731" s="368" t="n"/>
      <c r="BG731" s="368" t="n"/>
      <c r="BH731" s="368" t="n"/>
      <c r="BI731" s="368" t="n"/>
      <c r="BJ731" s="368" t="n"/>
      <c r="BK731" s="368" t="n"/>
      <c r="BL731" s="368" t="n"/>
      <c r="BM731" s="368" t="n"/>
      <c r="BN731" s="368" t="n"/>
      <c r="BO731" s="368" t="n"/>
      <c r="BP731" s="368" t="n"/>
      <c r="BQ731" s="320" t="n"/>
      <c r="BR731" s="368" t="n"/>
      <c r="BS731" s="368" t="n"/>
      <c r="BT731" s="368" t="n"/>
      <c r="BU731" s="368" t="n"/>
      <c r="BV731" s="368" t="n"/>
      <c r="BW731" s="368" t="n"/>
      <c r="BX731" s="368" t="n"/>
      <c r="BY731" s="368" t="n"/>
      <c r="BZ731" s="368" t="n"/>
      <c r="CA731" s="368" t="n"/>
      <c r="CB731" s="368" t="n"/>
      <c r="CC731" s="368" t="n"/>
      <c r="CD731" s="368" t="n"/>
      <c r="CE731" s="368" t="n"/>
      <c r="CF731" s="368" t="n"/>
      <c r="CG731" s="368" t="n"/>
      <c r="CH731" s="368" t="n"/>
      <c r="CI731" s="368" t="n"/>
      <c r="CJ731" s="368" t="n"/>
      <c r="CK731" s="368" t="n"/>
      <c r="CL731" s="368" t="n"/>
      <c r="CM731" s="368" t="n"/>
      <c r="CN731" s="368" t="n"/>
      <c r="CO731" s="368" t="n"/>
      <c r="CP731" s="368" t="n"/>
      <c r="CQ731" s="368" t="n"/>
      <c r="CR731" s="368" t="n"/>
      <c r="CS731" s="368" t="n"/>
      <c r="CT731" s="368" t="n"/>
      <c r="CU731" s="368" t="n"/>
      <c r="CV731" s="368" t="n"/>
      <c r="CW731" s="368" t="n"/>
      <c r="CX731" s="368" t="n"/>
      <c r="CY731" s="368" t="n"/>
      <c r="CZ731" s="368" t="n"/>
      <c r="DA731" s="368" t="n"/>
      <c r="DB731" s="368" t="n"/>
      <c r="DC731" s="368" t="n"/>
      <c r="DD731" s="368" t="n"/>
    </row>
    <row r="732">
      <c r="A732" s="368" t="n"/>
      <c r="B732" s="368" t="n"/>
      <c r="C732" s="368" t="n"/>
      <c r="D732" s="368" t="n"/>
      <c r="E732" s="368" t="n"/>
      <c r="F732" s="368" t="n"/>
      <c r="G732" s="318" t="n"/>
      <c r="H732" s="368" t="n"/>
      <c r="I732" s="368" t="n"/>
      <c r="J732" s="368" t="n"/>
      <c r="K732" s="368" t="n"/>
      <c r="L732" s="368" t="n"/>
      <c r="M732" s="368" t="n"/>
      <c r="N732" s="368" t="n"/>
      <c r="O732" s="368" t="n"/>
      <c r="P732" s="368" t="n"/>
      <c r="Q732" s="368" t="n"/>
      <c r="R732" s="368" t="n"/>
      <c r="S732" s="368" t="n"/>
      <c r="T732" s="368" t="n"/>
      <c r="U732" s="368" t="n"/>
      <c r="V732" s="368" t="n"/>
      <c r="W732" s="368" t="n"/>
      <c r="X732" s="368" t="n"/>
      <c r="Y732" s="368" t="n"/>
      <c r="Z732" s="368" t="n"/>
      <c r="AA732" s="368" t="n"/>
      <c r="AB732" s="368" t="n"/>
      <c r="AC732" s="368" t="n"/>
      <c r="AD732" s="368" t="n"/>
      <c r="AE732" s="368" t="n"/>
      <c r="AF732" s="368" t="n"/>
      <c r="AG732" s="368" t="n"/>
      <c r="AH732" s="368" t="n"/>
      <c r="AI732" s="368" t="n"/>
      <c r="AJ732" s="368" t="n"/>
      <c r="AK732" s="368" t="n"/>
      <c r="AL732" s="368" t="n"/>
      <c r="AM732" s="368" t="n"/>
      <c r="AN732" s="368" t="n"/>
      <c r="AO732" s="368" t="n"/>
      <c r="AP732" s="319" t="n"/>
      <c r="AQ732" s="368" t="n"/>
      <c r="AR732" s="368" t="n"/>
      <c r="AS732" s="368" t="n"/>
      <c r="AT732" s="368" t="n"/>
      <c r="AU732" s="368" t="n"/>
      <c r="AV732" s="368" t="n"/>
      <c r="AW732" s="368" t="n"/>
      <c r="AX732" s="368" t="n"/>
      <c r="AY732" s="368" t="n"/>
      <c r="AZ732" s="368" t="n"/>
      <c r="BA732" s="368" t="n"/>
      <c r="BB732" s="368" t="n"/>
      <c r="BC732" s="368" t="n"/>
      <c r="BD732" s="368" t="n"/>
      <c r="BE732" s="368" t="n"/>
      <c r="BF732" s="368" t="n"/>
      <c r="BG732" s="368" t="n"/>
      <c r="BH732" s="368" t="n"/>
      <c r="BI732" s="368" t="n"/>
      <c r="BJ732" s="368" t="n"/>
      <c r="BK732" s="368" t="n"/>
      <c r="BL732" s="368" t="n"/>
      <c r="BM732" s="368" t="n"/>
      <c r="BN732" s="368" t="n"/>
      <c r="BO732" s="368" t="n"/>
      <c r="BP732" s="368" t="n"/>
      <c r="BQ732" s="320" t="n"/>
      <c r="BR732" s="368" t="n"/>
      <c r="BS732" s="368" t="n"/>
      <c r="BT732" s="368" t="n"/>
      <c r="BU732" s="368" t="n"/>
      <c r="BV732" s="368" t="n"/>
      <c r="BW732" s="368" t="n"/>
      <c r="BX732" s="368" t="n"/>
      <c r="BY732" s="368" t="n"/>
      <c r="BZ732" s="368" t="n"/>
      <c r="CA732" s="368" t="n"/>
      <c r="CB732" s="368" t="n"/>
      <c r="CC732" s="368" t="n"/>
      <c r="CD732" s="368" t="n"/>
      <c r="CE732" s="368" t="n"/>
      <c r="CF732" s="368" t="n"/>
      <c r="CG732" s="368" t="n"/>
      <c r="CH732" s="368" t="n"/>
      <c r="CI732" s="368" t="n"/>
      <c r="CJ732" s="368" t="n"/>
      <c r="CK732" s="368" t="n"/>
      <c r="CL732" s="368" t="n"/>
      <c r="CM732" s="368" t="n"/>
      <c r="CN732" s="368" t="n"/>
      <c r="CO732" s="368" t="n"/>
      <c r="CP732" s="368" t="n"/>
      <c r="CQ732" s="368" t="n"/>
      <c r="CR732" s="368" t="n"/>
      <c r="CS732" s="368" t="n"/>
      <c r="CT732" s="368" t="n"/>
      <c r="CU732" s="368" t="n"/>
      <c r="CV732" s="368" t="n"/>
      <c r="CW732" s="368" t="n"/>
      <c r="CX732" s="368" t="n"/>
      <c r="CY732" s="368" t="n"/>
      <c r="CZ732" s="368" t="n"/>
      <c r="DA732" s="368" t="n"/>
      <c r="DB732" s="368" t="n"/>
      <c r="DC732" s="368" t="n"/>
      <c r="DD732" s="368" t="n"/>
    </row>
    <row r="733">
      <c r="A733" s="368" t="n"/>
      <c r="B733" s="368" t="n"/>
      <c r="C733" s="368" t="n"/>
      <c r="D733" s="368" t="n"/>
      <c r="E733" s="368" t="n"/>
      <c r="F733" s="368" t="n"/>
      <c r="G733" s="318" t="n"/>
      <c r="H733" s="368" t="n"/>
      <c r="I733" s="368" t="n"/>
      <c r="J733" s="368" t="n"/>
      <c r="K733" s="368" t="n"/>
      <c r="L733" s="368" t="n"/>
      <c r="M733" s="368" t="n"/>
      <c r="N733" s="368" t="n"/>
      <c r="O733" s="368" t="n"/>
      <c r="P733" s="368" t="n"/>
      <c r="Q733" s="368" t="n"/>
      <c r="R733" s="368" t="n"/>
      <c r="S733" s="368" t="n"/>
      <c r="T733" s="368" t="n"/>
      <c r="U733" s="368" t="n"/>
      <c r="V733" s="368" t="n"/>
      <c r="W733" s="368" t="n"/>
      <c r="X733" s="368" t="n"/>
      <c r="Y733" s="368" t="n"/>
      <c r="Z733" s="368" t="n"/>
      <c r="AA733" s="368" t="n"/>
      <c r="AB733" s="368" t="n"/>
      <c r="AC733" s="368" t="n"/>
      <c r="AD733" s="368" t="n"/>
      <c r="AE733" s="368" t="n"/>
      <c r="AF733" s="368" t="n"/>
      <c r="AG733" s="368" t="n"/>
      <c r="AH733" s="368" t="n"/>
      <c r="AI733" s="368" t="n"/>
      <c r="AJ733" s="368" t="n"/>
      <c r="AK733" s="368" t="n"/>
      <c r="AL733" s="368" t="n"/>
      <c r="AM733" s="368" t="n"/>
      <c r="AN733" s="368" t="n"/>
      <c r="AO733" s="368" t="n"/>
      <c r="AP733" s="319" t="n"/>
      <c r="AQ733" s="368" t="n"/>
      <c r="AR733" s="368" t="n"/>
      <c r="AS733" s="368" t="n"/>
      <c r="AT733" s="368" t="n"/>
      <c r="AU733" s="368" t="n"/>
      <c r="AV733" s="368" t="n"/>
      <c r="AW733" s="368" t="n"/>
      <c r="AX733" s="368" t="n"/>
      <c r="AY733" s="368" t="n"/>
      <c r="AZ733" s="368" t="n"/>
      <c r="BA733" s="368" t="n"/>
      <c r="BB733" s="368" t="n"/>
      <c r="BC733" s="368" t="n"/>
      <c r="BD733" s="368" t="n"/>
      <c r="BE733" s="368" t="n"/>
      <c r="BF733" s="368" t="n"/>
      <c r="BG733" s="368" t="n"/>
      <c r="BH733" s="368" t="n"/>
      <c r="BI733" s="368" t="n"/>
      <c r="BJ733" s="368" t="n"/>
      <c r="BK733" s="368" t="n"/>
      <c r="BL733" s="368" t="n"/>
      <c r="BM733" s="368" t="n"/>
      <c r="BN733" s="368" t="n"/>
      <c r="BO733" s="368" t="n"/>
      <c r="BP733" s="368" t="n"/>
      <c r="BQ733" s="320" t="n"/>
      <c r="BR733" s="368" t="n"/>
      <c r="BS733" s="368" t="n"/>
      <c r="BT733" s="368" t="n"/>
      <c r="BU733" s="368" t="n"/>
      <c r="BV733" s="368" t="n"/>
      <c r="BW733" s="368" t="n"/>
      <c r="BX733" s="368" t="n"/>
      <c r="BY733" s="368" t="n"/>
      <c r="BZ733" s="368" t="n"/>
      <c r="CA733" s="368" t="n"/>
      <c r="CB733" s="368" t="n"/>
      <c r="CC733" s="368" t="n"/>
      <c r="CD733" s="368" t="n"/>
      <c r="CE733" s="368" t="n"/>
      <c r="CF733" s="368" t="n"/>
      <c r="CG733" s="368" t="n"/>
      <c r="CH733" s="368" t="n"/>
      <c r="CI733" s="368" t="n"/>
      <c r="CJ733" s="368" t="n"/>
      <c r="CK733" s="368" t="n"/>
      <c r="CL733" s="368" t="n"/>
      <c r="CM733" s="368" t="n"/>
      <c r="CN733" s="368" t="n"/>
      <c r="CO733" s="368" t="n"/>
      <c r="CP733" s="368" t="n"/>
      <c r="CQ733" s="368" t="n"/>
      <c r="CR733" s="368" t="n"/>
      <c r="CS733" s="368" t="n"/>
      <c r="CT733" s="368" t="n"/>
      <c r="CU733" s="368" t="n"/>
      <c r="CV733" s="368" t="n"/>
      <c r="CW733" s="368" t="n"/>
      <c r="CX733" s="368" t="n"/>
      <c r="CY733" s="368" t="n"/>
      <c r="CZ733" s="368" t="n"/>
      <c r="DA733" s="368" t="n"/>
      <c r="DB733" s="368" t="n"/>
      <c r="DC733" s="368" t="n"/>
      <c r="DD733" s="368" t="n"/>
    </row>
    <row r="734">
      <c r="A734" s="368" t="n"/>
      <c r="B734" s="368" t="n"/>
      <c r="C734" s="368" t="n"/>
      <c r="D734" s="368" t="n"/>
      <c r="E734" s="368" t="n"/>
      <c r="F734" s="368" t="n"/>
      <c r="G734" s="318" t="n"/>
      <c r="H734" s="368" t="n"/>
      <c r="I734" s="368" t="n"/>
      <c r="J734" s="368" t="n"/>
      <c r="K734" s="368" t="n"/>
      <c r="L734" s="368" t="n"/>
      <c r="M734" s="368" t="n"/>
      <c r="N734" s="368" t="n"/>
      <c r="O734" s="368" t="n"/>
      <c r="P734" s="368" t="n"/>
      <c r="Q734" s="368" t="n"/>
      <c r="R734" s="368" t="n"/>
      <c r="S734" s="368" t="n"/>
      <c r="T734" s="368" t="n"/>
      <c r="U734" s="368" t="n"/>
      <c r="V734" s="368" t="n"/>
      <c r="W734" s="368" t="n"/>
      <c r="X734" s="368" t="n"/>
      <c r="Y734" s="368" t="n"/>
      <c r="Z734" s="368" t="n"/>
      <c r="AA734" s="368" t="n"/>
      <c r="AB734" s="368" t="n"/>
      <c r="AC734" s="368" t="n"/>
      <c r="AD734" s="368" t="n"/>
      <c r="AE734" s="368" t="n"/>
      <c r="AF734" s="368" t="n"/>
      <c r="AG734" s="368" t="n"/>
      <c r="AH734" s="368" t="n"/>
      <c r="AI734" s="368" t="n"/>
      <c r="AJ734" s="368" t="n"/>
      <c r="AK734" s="368" t="n"/>
      <c r="AL734" s="368" t="n"/>
      <c r="AM734" s="368" t="n"/>
      <c r="AN734" s="368" t="n"/>
      <c r="AO734" s="368" t="n"/>
      <c r="AP734" s="319" t="n"/>
      <c r="AQ734" s="368" t="n"/>
      <c r="AR734" s="368" t="n"/>
      <c r="AS734" s="368" t="n"/>
      <c r="AT734" s="368" t="n"/>
      <c r="AU734" s="368" t="n"/>
      <c r="AV734" s="368" t="n"/>
      <c r="AW734" s="368" t="n"/>
      <c r="AX734" s="368" t="n"/>
      <c r="AY734" s="368" t="n"/>
      <c r="AZ734" s="368" t="n"/>
      <c r="BA734" s="368" t="n"/>
      <c r="BB734" s="368" t="n"/>
      <c r="BC734" s="368" t="n"/>
      <c r="BD734" s="368" t="n"/>
      <c r="BE734" s="368" t="n"/>
      <c r="BF734" s="368" t="n"/>
      <c r="BG734" s="368" t="n"/>
      <c r="BH734" s="368" t="n"/>
      <c r="BI734" s="368" t="n"/>
      <c r="BJ734" s="368" t="n"/>
      <c r="BK734" s="368" t="n"/>
      <c r="BL734" s="368" t="n"/>
      <c r="BM734" s="368" t="n"/>
      <c r="BN734" s="368" t="n"/>
      <c r="BO734" s="368" t="n"/>
      <c r="BP734" s="368" t="n"/>
      <c r="BQ734" s="320" t="n"/>
      <c r="BR734" s="368" t="n"/>
      <c r="BS734" s="368" t="n"/>
      <c r="BT734" s="368" t="n"/>
      <c r="BU734" s="368" t="n"/>
      <c r="BV734" s="368" t="n"/>
      <c r="BW734" s="368" t="n"/>
      <c r="BX734" s="368" t="n"/>
      <c r="BY734" s="368" t="n"/>
      <c r="BZ734" s="368" t="n"/>
      <c r="CA734" s="368" t="n"/>
      <c r="CB734" s="368" t="n"/>
      <c r="CC734" s="368" t="n"/>
      <c r="CD734" s="368" t="n"/>
      <c r="CE734" s="368" t="n"/>
      <c r="CF734" s="368" t="n"/>
      <c r="CG734" s="368" t="n"/>
      <c r="CH734" s="368" t="n"/>
      <c r="CI734" s="368" t="n"/>
      <c r="CJ734" s="368" t="n"/>
      <c r="CK734" s="368" t="n"/>
      <c r="CL734" s="368" t="n"/>
      <c r="CM734" s="368" t="n"/>
      <c r="CN734" s="368" t="n"/>
      <c r="CO734" s="368" t="n"/>
      <c r="CP734" s="368" t="n"/>
      <c r="CQ734" s="368" t="n"/>
      <c r="CR734" s="368" t="n"/>
      <c r="CS734" s="368" t="n"/>
      <c r="CT734" s="368" t="n"/>
      <c r="CU734" s="368" t="n"/>
      <c r="CV734" s="368" t="n"/>
      <c r="CW734" s="368" t="n"/>
      <c r="CX734" s="368" t="n"/>
      <c r="CY734" s="368" t="n"/>
      <c r="CZ734" s="368" t="n"/>
      <c r="DA734" s="368" t="n"/>
      <c r="DB734" s="368" t="n"/>
      <c r="DC734" s="368" t="n"/>
      <c r="DD734" s="368" t="n"/>
    </row>
    <row r="735">
      <c r="A735" s="368" t="n"/>
      <c r="B735" s="368" t="n"/>
      <c r="C735" s="368" t="n"/>
      <c r="D735" s="368" t="n"/>
      <c r="E735" s="368" t="n"/>
      <c r="F735" s="368" t="n"/>
      <c r="G735" s="318" t="n"/>
      <c r="H735" s="368" t="n"/>
      <c r="I735" s="368" t="n"/>
      <c r="J735" s="368" t="n"/>
      <c r="K735" s="368" t="n"/>
      <c r="L735" s="368" t="n"/>
      <c r="M735" s="368" t="n"/>
      <c r="N735" s="368" t="n"/>
      <c r="O735" s="368" t="n"/>
      <c r="P735" s="368" t="n"/>
      <c r="Q735" s="368" t="n"/>
      <c r="R735" s="368" t="n"/>
      <c r="S735" s="368" t="n"/>
      <c r="T735" s="368" t="n"/>
      <c r="U735" s="368" t="n"/>
      <c r="V735" s="368" t="n"/>
      <c r="W735" s="368" t="n"/>
      <c r="X735" s="368" t="n"/>
      <c r="Y735" s="368" t="n"/>
      <c r="Z735" s="368" t="n"/>
      <c r="AA735" s="368" t="n"/>
      <c r="AB735" s="368" t="n"/>
      <c r="AC735" s="368" t="n"/>
      <c r="AD735" s="368" t="n"/>
      <c r="AE735" s="368" t="n"/>
      <c r="AF735" s="368" t="n"/>
      <c r="AG735" s="368" t="n"/>
      <c r="AH735" s="368" t="n"/>
      <c r="AI735" s="368" t="n"/>
      <c r="AJ735" s="368" t="n"/>
      <c r="AK735" s="368" t="n"/>
      <c r="AL735" s="368" t="n"/>
      <c r="AM735" s="368" t="n"/>
      <c r="AN735" s="368" t="n"/>
      <c r="AO735" s="368" t="n"/>
      <c r="AP735" s="319" t="n"/>
      <c r="AQ735" s="368" t="n"/>
      <c r="AR735" s="368" t="n"/>
      <c r="AS735" s="368" t="n"/>
      <c r="AT735" s="368" t="n"/>
      <c r="AU735" s="368" t="n"/>
      <c r="AV735" s="368" t="n"/>
      <c r="AW735" s="368" t="n"/>
      <c r="AX735" s="368" t="n"/>
      <c r="AY735" s="368" t="n"/>
      <c r="AZ735" s="368" t="n"/>
      <c r="BA735" s="368" t="n"/>
      <c r="BB735" s="368" t="n"/>
      <c r="BC735" s="368" t="n"/>
      <c r="BD735" s="368" t="n"/>
      <c r="BE735" s="368" t="n"/>
      <c r="BF735" s="368" t="n"/>
      <c r="BG735" s="368" t="n"/>
      <c r="BH735" s="368" t="n"/>
      <c r="BI735" s="368" t="n"/>
      <c r="BJ735" s="368" t="n"/>
      <c r="BK735" s="368" t="n"/>
      <c r="BL735" s="368" t="n"/>
      <c r="BM735" s="368" t="n"/>
      <c r="BN735" s="368" t="n"/>
      <c r="BO735" s="368" t="n"/>
      <c r="BP735" s="368" t="n"/>
      <c r="BQ735" s="320" t="n"/>
      <c r="BR735" s="368" t="n"/>
      <c r="BS735" s="368" t="n"/>
      <c r="BT735" s="368" t="n"/>
      <c r="BU735" s="368" t="n"/>
      <c r="BV735" s="368" t="n"/>
      <c r="BW735" s="368" t="n"/>
      <c r="BX735" s="368" t="n"/>
      <c r="BY735" s="368" t="n"/>
      <c r="BZ735" s="368" t="n"/>
      <c r="CA735" s="368" t="n"/>
      <c r="CB735" s="368" t="n"/>
      <c r="CC735" s="368" t="n"/>
      <c r="CD735" s="368" t="n"/>
      <c r="CE735" s="368" t="n"/>
      <c r="CF735" s="368" t="n"/>
      <c r="CG735" s="368" t="n"/>
      <c r="CH735" s="368" t="n"/>
      <c r="CI735" s="368" t="n"/>
      <c r="CJ735" s="368" t="n"/>
      <c r="CK735" s="368" t="n"/>
      <c r="CL735" s="368" t="n"/>
      <c r="CM735" s="368" t="n"/>
      <c r="CN735" s="368" t="n"/>
      <c r="CO735" s="368" t="n"/>
      <c r="CP735" s="368" t="n"/>
      <c r="CQ735" s="368" t="n"/>
      <c r="CR735" s="368" t="n"/>
      <c r="CS735" s="368" t="n"/>
      <c r="CT735" s="368" t="n"/>
      <c r="CU735" s="368" t="n"/>
      <c r="CV735" s="368" t="n"/>
      <c r="CW735" s="368" t="n"/>
      <c r="CX735" s="368" t="n"/>
      <c r="CY735" s="368" t="n"/>
      <c r="CZ735" s="368" t="n"/>
      <c r="DA735" s="368" t="n"/>
      <c r="DB735" s="368" t="n"/>
      <c r="DC735" s="368" t="n"/>
      <c r="DD735" s="368" t="n"/>
    </row>
    <row r="736">
      <c r="A736" s="368" t="n"/>
      <c r="B736" s="368" t="n"/>
      <c r="C736" s="368" t="n"/>
      <c r="D736" s="368" t="n"/>
      <c r="E736" s="368" t="n"/>
      <c r="F736" s="368" t="n"/>
      <c r="G736" s="318" t="n"/>
      <c r="H736" s="368" t="n"/>
      <c r="I736" s="368" t="n"/>
      <c r="J736" s="368" t="n"/>
      <c r="K736" s="368" t="n"/>
      <c r="L736" s="368" t="n"/>
      <c r="M736" s="368" t="n"/>
      <c r="N736" s="368" t="n"/>
      <c r="O736" s="368" t="n"/>
      <c r="P736" s="368" t="n"/>
      <c r="Q736" s="368" t="n"/>
      <c r="R736" s="368" t="n"/>
      <c r="S736" s="368" t="n"/>
      <c r="T736" s="368" t="n"/>
      <c r="U736" s="368" t="n"/>
      <c r="V736" s="368" t="n"/>
      <c r="W736" s="368" t="n"/>
      <c r="X736" s="368" t="n"/>
      <c r="Y736" s="368" t="n"/>
      <c r="Z736" s="368" t="n"/>
      <c r="AA736" s="368" t="n"/>
      <c r="AB736" s="368" t="n"/>
      <c r="AC736" s="368" t="n"/>
      <c r="AD736" s="368" t="n"/>
      <c r="AE736" s="368" t="n"/>
      <c r="AF736" s="368" t="n"/>
      <c r="AG736" s="368" t="n"/>
      <c r="AH736" s="368" t="n"/>
      <c r="AI736" s="368" t="n"/>
      <c r="AJ736" s="368" t="n"/>
      <c r="AK736" s="368" t="n"/>
      <c r="AL736" s="368" t="n"/>
      <c r="AM736" s="368" t="n"/>
      <c r="AN736" s="368" t="n"/>
      <c r="AO736" s="368" t="n"/>
      <c r="AP736" s="319" t="n"/>
      <c r="AQ736" s="368" t="n"/>
      <c r="AR736" s="368" t="n"/>
      <c r="AS736" s="368" t="n"/>
      <c r="AT736" s="368" t="n"/>
      <c r="AU736" s="368" t="n"/>
      <c r="AV736" s="368" t="n"/>
      <c r="AW736" s="368" t="n"/>
      <c r="AX736" s="368" t="n"/>
      <c r="AY736" s="368" t="n"/>
      <c r="AZ736" s="368" t="n"/>
      <c r="BA736" s="368" t="n"/>
      <c r="BB736" s="368" t="n"/>
      <c r="BC736" s="368" t="n"/>
      <c r="BD736" s="368" t="n"/>
      <c r="BE736" s="368" t="n"/>
      <c r="BF736" s="368" t="n"/>
      <c r="BG736" s="368" t="n"/>
      <c r="BH736" s="368" t="n"/>
      <c r="BI736" s="368" t="n"/>
      <c r="BJ736" s="368" t="n"/>
      <c r="BK736" s="368" t="n"/>
      <c r="BL736" s="368" t="n"/>
      <c r="BM736" s="368" t="n"/>
      <c r="BN736" s="368" t="n"/>
      <c r="BO736" s="368" t="n"/>
      <c r="BP736" s="368" t="n"/>
      <c r="BQ736" s="320" t="n"/>
      <c r="BR736" s="368" t="n"/>
      <c r="BS736" s="368" t="n"/>
      <c r="BT736" s="368" t="n"/>
      <c r="BU736" s="368" t="n"/>
      <c r="BV736" s="368" t="n"/>
      <c r="BW736" s="368" t="n"/>
      <c r="BX736" s="368" t="n"/>
      <c r="BY736" s="368" t="n"/>
      <c r="BZ736" s="368" t="n"/>
      <c r="CA736" s="368" t="n"/>
      <c r="CB736" s="368" t="n"/>
      <c r="CC736" s="368" t="n"/>
      <c r="CD736" s="368" t="n"/>
      <c r="CE736" s="368" t="n"/>
      <c r="CF736" s="368" t="n"/>
      <c r="CG736" s="368" t="n"/>
      <c r="CH736" s="368" t="n"/>
      <c r="CI736" s="368" t="n"/>
      <c r="CJ736" s="368" t="n"/>
      <c r="CK736" s="368" t="n"/>
      <c r="CL736" s="368" t="n"/>
      <c r="CM736" s="368" t="n"/>
      <c r="CN736" s="368" t="n"/>
      <c r="CO736" s="368" t="n"/>
      <c r="CP736" s="368" t="n"/>
      <c r="CQ736" s="368" t="n"/>
      <c r="CR736" s="368" t="n"/>
      <c r="CS736" s="368" t="n"/>
      <c r="CT736" s="368" t="n"/>
      <c r="CU736" s="368" t="n"/>
      <c r="CV736" s="368" t="n"/>
      <c r="CW736" s="368" t="n"/>
      <c r="CX736" s="368" t="n"/>
      <c r="CY736" s="368" t="n"/>
      <c r="CZ736" s="368" t="n"/>
      <c r="DA736" s="368" t="n"/>
      <c r="DB736" s="368" t="n"/>
      <c r="DC736" s="368" t="n"/>
      <c r="DD736" s="368" t="n"/>
    </row>
    <row r="737">
      <c r="A737" s="368" t="n"/>
      <c r="B737" s="368" t="n"/>
      <c r="C737" s="368" t="n"/>
      <c r="D737" s="368" t="n"/>
      <c r="E737" s="368" t="n"/>
      <c r="F737" s="368" t="n"/>
      <c r="G737" s="318" t="n"/>
      <c r="H737" s="368" t="n"/>
      <c r="I737" s="368" t="n"/>
      <c r="J737" s="368" t="n"/>
      <c r="K737" s="368" t="n"/>
      <c r="L737" s="368" t="n"/>
      <c r="M737" s="368" t="n"/>
      <c r="N737" s="368" t="n"/>
      <c r="O737" s="368" t="n"/>
      <c r="P737" s="368" t="n"/>
      <c r="Q737" s="368" t="n"/>
      <c r="R737" s="368" t="n"/>
      <c r="S737" s="368" t="n"/>
      <c r="T737" s="368" t="n"/>
      <c r="U737" s="368" t="n"/>
      <c r="V737" s="368" t="n"/>
      <c r="W737" s="368" t="n"/>
      <c r="X737" s="368" t="n"/>
      <c r="Y737" s="368" t="n"/>
      <c r="Z737" s="368" t="n"/>
      <c r="AA737" s="368" t="n"/>
      <c r="AB737" s="368" t="n"/>
      <c r="AC737" s="368" t="n"/>
      <c r="AD737" s="368" t="n"/>
      <c r="AE737" s="368" t="n"/>
      <c r="AF737" s="368" t="n"/>
      <c r="AG737" s="368" t="n"/>
      <c r="AH737" s="368" t="n"/>
      <c r="AI737" s="368" t="n"/>
      <c r="AJ737" s="368" t="n"/>
      <c r="AK737" s="368" t="n"/>
      <c r="AL737" s="368" t="n"/>
      <c r="AM737" s="368" t="n"/>
      <c r="AN737" s="368" t="n"/>
      <c r="AO737" s="368" t="n"/>
      <c r="AP737" s="319" t="n"/>
      <c r="AQ737" s="368" t="n"/>
      <c r="AR737" s="368" t="n"/>
      <c r="AS737" s="368" t="n"/>
      <c r="AT737" s="368" t="n"/>
      <c r="AU737" s="368" t="n"/>
      <c r="AV737" s="368" t="n"/>
      <c r="AW737" s="368" t="n"/>
      <c r="AX737" s="368" t="n"/>
      <c r="AY737" s="368" t="n"/>
      <c r="AZ737" s="368" t="n"/>
      <c r="BA737" s="368" t="n"/>
      <c r="BB737" s="368" t="n"/>
      <c r="BC737" s="368" t="n"/>
      <c r="BD737" s="368" t="n"/>
      <c r="BE737" s="368" t="n"/>
      <c r="BF737" s="368" t="n"/>
      <c r="BG737" s="368" t="n"/>
      <c r="BH737" s="368" t="n"/>
      <c r="BI737" s="368" t="n"/>
      <c r="BJ737" s="368" t="n"/>
      <c r="BK737" s="368" t="n"/>
      <c r="BL737" s="368" t="n"/>
      <c r="BM737" s="368" t="n"/>
      <c r="BN737" s="368" t="n"/>
      <c r="BO737" s="368" t="n"/>
      <c r="BP737" s="368" t="n"/>
      <c r="BQ737" s="320" t="n"/>
      <c r="BR737" s="368" t="n"/>
      <c r="BS737" s="368" t="n"/>
      <c r="BT737" s="368" t="n"/>
      <c r="BU737" s="368" t="n"/>
      <c r="BV737" s="368" t="n"/>
      <c r="BW737" s="368" t="n"/>
      <c r="BX737" s="368" t="n"/>
      <c r="BY737" s="368" t="n"/>
      <c r="BZ737" s="368" t="n"/>
      <c r="CA737" s="368" t="n"/>
      <c r="CB737" s="368" t="n"/>
      <c r="CC737" s="368" t="n"/>
      <c r="CD737" s="368" t="n"/>
      <c r="CE737" s="368" t="n"/>
      <c r="CF737" s="368" t="n"/>
      <c r="CG737" s="368" t="n"/>
      <c r="CH737" s="368" t="n"/>
      <c r="CI737" s="368" t="n"/>
      <c r="CJ737" s="368" t="n"/>
      <c r="CK737" s="368" t="n"/>
      <c r="CL737" s="368" t="n"/>
      <c r="CM737" s="368" t="n"/>
      <c r="CN737" s="368" t="n"/>
      <c r="CO737" s="368" t="n"/>
      <c r="CP737" s="368" t="n"/>
      <c r="CQ737" s="368" t="n"/>
      <c r="CR737" s="368" t="n"/>
      <c r="CS737" s="368" t="n"/>
      <c r="CT737" s="368" t="n"/>
      <c r="CU737" s="368" t="n"/>
      <c r="CV737" s="368" t="n"/>
      <c r="CW737" s="368" t="n"/>
      <c r="CX737" s="368" t="n"/>
      <c r="CY737" s="368" t="n"/>
      <c r="CZ737" s="368" t="n"/>
      <c r="DA737" s="368" t="n"/>
      <c r="DB737" s="368" t="n"/>
      <c r="DC737" s="368" t="n"/>
      <c r="DD737" s="368" t="n"/>
    </row>
    <row r="738">
      <c r="A738" s="368" t="n"/>
      <c r="B738" s="368" t="n"/>
      <c r="C738" s="368" t="n"/>
      <c r="D738" s="368" t="n"/>
      <c r="E738" s="368" t="n"/>
      <c r="F738" s="368" t="n"/>
      <c r="G738" s="318" t="n"/>
      <c r="H738" s="368" t="n"/>
      <c r="I738" s="368" t="n"/>
      <c r="J738" s="368" t="n"/>
      <c r="K738" s="368" t="n"/>
      <c r="L738" s="368" t="n"/>
      <c r="M738" s="368" t="n"/>
      <c r="N738" s="368" t="n"/>
      <c r="O738" s="368" t="n"/>
      <c r="P738" s="368" t="n"/>
      <c r="Q738" s="368" t="n"/>
      <c r="R738" s="368" t="n"/>
      <c r="S738" s="368" t="n"/>
      <c r="T738" s="368" t="n"/>
      <c r="U738" s="368" t="n"/>
      <c r="V738" s="368" t="n"/>
      <c r="W738" s="368" t="n"/>
      <c r="X738" s="368" t="n"/>
      <c r="Y738" s="368" t="n"/>
      <c r="Z738" s="368" t="n"/>
      <c r="AA738" s="368" t="n"/>
      <c r="AB738" s="368" t="n"/>
      <c r="AC738" s="368" t="n"/>
      <c r="AD738" s="368" t="n"/>
      <c r="AE738" s="368" t="n"/>
      <c r="AF738" s="368" t="n"/>
      <c r="AG738" s="368" t="n"/>
      <c r="AH738" s="368" t="n"/>
      <c r="AI738" s="368" t="n"/>
      <c r="AJ738" s="368" t="n"/>
      <c r="AK738" s="368" t="n"/>
      <c r="AL738" s="368" t="n"/>
      <c r="AM738" s="368" t="n"/>
      <c r="AN738" s="368" t="n"/>
      <c r="AO738" s="368" t="n"/>
      <c r="AP738" s="319" t="n"/>
      <c r="AQ738" s="368" t="n"/>
      <c r="AR738" s="368" t="n"/>
      <c r="AS738" s="368" t="n"/>
      <c r="AT738" s="368" t="n"/>
      <c r="AU738" s="368" t="n"/>
      <c r="AV738" s="368" t="n"/>
      <c r="AW738" s="368" t="n"/>
      <c r="AX738" s="368" t="n"/>
      <c r="AY738" s="368" t="n"/>
      <c r="AZ738" s="368" t="n"/>
      <c r="BA738" s="368" t="n"/>
      <c r="BB738" s="368" t="n"/>
      <c r="BC738" s="368" t="n"/>
      <c r="BD738" s="368" t="n"/>
      <c r="BE738" s="368" t="n"/>
      <c r="BF738" s="368" t="n"/>
      <c r="BG738" s="368" t="n"/>
      <c r="BH738" s="368" t="n"/>
      <c r="BI738" s="368" t="n"/>
      <c r="BJ738" s="368" t="n"/>
      <c r="BK738" s="368" t="n"/>
      <c r="BL738" s="368" t="n"/>
      <c r="BM738" s="368" t="n"/>
      <c r="BN738" s="368" t="n"/>
      <c r="BO738" s="368" t="n"/>
      <c r="BP738" s="368" t="n"/>
      <c r="BQ738" s="320" t="n"/>
      <c r="BR738" s="368" t="n"/>
      <c r="BS738" s="368" t="n"/>
      <c r="BT738" s="368" t="n"/>
      <c r="BU738" s="368" t="n"/>
      <c r="BV738" s="368" t="n"/>
      <c r="BW738" s="368" t="n"/>
      <c r="BX738" s="368" t="n"/>
      <c r="BY738" s="368" t="n"/>
      <c r="BZ738" s="368" t="n"/>
      <c r="CA738" s="368" t="n"/>
      <c r="CB738" s="368" t="n"/>
      <c r="CC738" s="368" t="n"/>
      <c r="CD738" s="368" t="n"/>
      <c r="CE738" s="368" t="n"/>
      <c r="CF738" s="368" t="n"/>
      <c r="CG738" s="368" t="n"/>
      <c r="CH738" s="368" t="n"/>
      <c r="CI738" s="368" t="n"/>
      <c r="CJ738" s="368" t="n"/>
      <c r="CK738" s="368" t="n"/>
      <c r="CL738" s="368" t="n"/>
      <c r="CM738" s="368" t="n"/>
      <c r="CN738" s="368" t="n"/>
      <c r="CO738" s="368" t="n"/>
      <c r="CP738" s="368" t="n"/>
      <c r="CQ738" s="368" t="n"/>
      <c r="CR738" s="368" t="n"/>
      <c r="CS738" s="368" t="n"/>
      <c r="CT738" s="368" t="n"/>
      <c r="CU738" s="368" t="n"/>
      <c r="CV738" s="368" t="n"/>
      <c r="CW738" s="368" t="n"/>
      <c r="CX738" s="368" t="n"/>
      <c r="CY738" s="368" t="n"/>
      <c r="CZ738" s="368" t="n"/>
      <c r="DA738" s="368" t="n"/>
      <c r="DB738" s="368" t="n"/>
      <c r="DC738" s="368" t="n"/>
      <c r="DD738" s="368" t="n"/>
    </row>
    <row r="739">
      <c r="A739" s="368" t="n"/>
      <c r="B739" s="368" t="n"/>
      <c r="C739" s="368" t="n"/>
      <c r="D739" s="368" t="n"/>
      <c r="E739" s="368" t="n"/>
      <c r="F739" s="368" t="n"/>
      <c r="G739" s="318" t="n"/>
      <c r="H739" s="368" t="n"/>
      <c r="I739" s="368" t="n"/>
      <c r="J739" s="368" t="n"/>
      <c r="K739" s="368" t="n"/>
      <c r="L739" s="368" t="n"/>
      <c r="M739" s="368" t="n"/>
      <c r="N739" s="368" t="n"/>
      <c r="O739" s="368" t="n"/>
      <c r="P739" s="368" t="n"/>
      <c r="Q739" s="368" t="n"/>
      <c r="R739" s="368" t="n"/>
      <c r="S739" s="368" t="n"/>
      <c r="T739" s="368" t="n"/>
      <c r="U739" s="368" t="n"/>
      <c r="V739" s="368" t="n"/>
      <c r="W739" s="368" t="n"/>
      <c r="X739" s="368" t="n"/>
      <c r="Y739" s="368" t="n"/>
      <c r="Z739" s="368" t="n"/>
      <c r="AA739" s="368" t="n"/>
      <c r="AB739" s="368" t="n"/>
      <c r="AC739" s="368" t="n"/>
      <c r="AD739" s="368" t="n"/>
      <c r="AE739" s="368" t="n"/>
      <c r="AF739" s="368" t="n"/>
      <c r="AG739" s="368" t="n"/>
      <c r="AH739" s="368" t="n"/>
      <c r="AI739" s="368" t="n"/>
      <c r="AJ739" s="368" t="n"/>
      <c r="AK739" s="368" t="n"/>
      <c r="AL739" s="368" t="n"/>
      <c r="AM739" s="368" t="n"/>
      <c r="AN739" s="368" t="n"/>
      <c r="AO739" s="368" t="n"/>
      <c r="AP739" s="319" t="n"/>
      <c r="AQ739" s="368" t="n"/>
      <c r="AR739" s="368" t="n"/>
      <c r="AS739" s="368" t="n"/>
      <c r="AT739" s="368" t="n"/>
      <c r="AU739" s="368" t="n"/>
      <c r="AV739" s="368" t="n"/>
      <c r="AW739" s="368" t="n"/>
      <c r="AX739" s="368" t="n"/>
      <c r="AY739" s="368" t="n"/>
      <c r="AZ739" s="368" t="n"/>
      <c r="BA739" s="368" t="n"/>
      <c r="BB739" s="368" t="n"/>
      <c r="BC739" s="368" t="n"/>
      <c r="BD739" s="368" t="n"/>
      <c r="BE739" s="368" t="n"/>
      <c r="BF739" s="368" t="n"/>
      <c r="BG739" s="368" t="n"/>
      <c r="BH739" s="368" t="n"/>
      <c r="BI739" s="368" t="n"/>
      <c r="BJ739" s="368" t="n"/>
      <c r="BK739" s="368" t="n"/>
      <c r="BL739" s="368" t="n"/>
      <c r="BM739" s="368" t="n"/>
      <c r="BN739" s="368" t="n"/>
      <c r="BO739" s="368" t="n"/>
      <c r="BP739" s="368" t="n"/>
      <c r="BQ739" s="320" t="n"/>
      <c r="BR739" s="368" t="n"/>
      <c r="BS739" s="368" t="n"/>
      <c r="BT739" s="368" t="n"/>
      <c r="BU739" s="368" t="n"/>
      <c r="BV739" s="368" t="n"/>
      <c r="BW739" s="368" t="n"/>
      <c r="BX739" s="368" t="n"/>
      <c r="BY739" s="368" t="n"/>
      <c r="BZ739" s="368" t="n"/>
      <c r="CA739" s="368" t="n"/>
      <c r="CB739" s="368" t="n"/>
      <c r="CC739" s="368" t="n"/>
      <c r="CD739" s="368" t="n"/>
      <c r="CE739" s="368" t="n"/>
      <c r="CF739" s="368" t="n"/>
      <c r="CG739" s="368" t="n"/>
      <c r="CH739" s="368" t="n"/>
      <c r="CI739" s="368" t="n"/>
      <c r="CJ739" s="368" t="n"/>
      <c r="CK739" s="368" t="n"/>
      <c r="CL739" s="368" t="n"/>
      <c r="CM739" s="368" t="n"/>
      <c r="CN739" s="368" t="n"/>
      <c r="CO739" s="368" t="n"/>
      <c r="CP739" s="368" t="n"/>
      <c r="CQ739" s="368" t="n"/>
      <c r="CR739" s="368" t="n"/>
      <c r="CS739" s="368" t="n"/>
      <c r="CT739" s="368" t="n"/>
      <c r="CU739" s="368" t="n"/>
      <c r="CV739" s="368" t="n"/>
      <c r="CW739" s="368" t="n"/>
      <c r="CX739" s="368" t="n"/>
      <c r="CY739" s="368" t="n"/>
      <c r="CZ739" s="368" t="n"/>
      <c r="DA739" s="368" t="n"/>
      <c r="DB739" s="368" t="n"/>
      <c r="DC739" s="368" t="n"/>
      <c r="DD739" s="368" t="n"/>
    </row>
    <row r="740">
      <c r="A740" s="368" t="n"/>
      <c r="B740" s="368" t="n"/>
      <c r="C740" s="368" t="n"/>
      <c r="D740" s="368" t="n"/>
      <c r="E740" s="368" t="n"/>
      <c r="F740" s="368" t="n"/>
      <c r="G740" s="318" t="n"/>
      <c r="H740" s="368" t="n"/>
      <c r="I740" s="368" t="n"/>
      <c r="J740" s="368" t="n"/>
      <c r="K740" s="368" t="n"/>
      <c r="L740" s="368" t="n"/>
      <c r="M740" s="368" t="n"/>
      <c r="N740" s="368" t="n"/>
      <c r="O740" s="368" t="n"/>
      <c r="P740" s="368" t="n"/>
      <c r="Q740" s="368" t="n"/>
      <c r="R740" s="368" t="n"/>
      <c r="S740" s="368" t="n"/>
      <c r="T740" s="368" t="n"/>
      <c r="U740" s="368" t="n"/>
      <c r="V740" s="368" t="n"/>
      <c r="W740" s="368" t="n"/>
      <c r="X740" s="368" t="n"/>
      <c r="Y740" s="368" t="n"/>
      <c r="Z740" s="368" t="n"/>
      <c r="AA740" s="368" t="n"/>
      <c r="AB740" s="368" t="n"/>
      <c r="AC740" s="368" t="n"/>
      <c r="AD740" s="368" t="n"/>
      <c r="AE740" s="368" t="n"/>
      <c r="AF740" s="368" t="n"/>
      <c r="AG740" s="368" t="n"/>
      <c r="AH740" s="368" t="n"/>
      <c r="AI740" s="368" t="n"/>
      <c r="AJ740" s="368" t="n"/>
      <c r="AK740" s="368" t="n"/>
      <c r="AL740" s="368" t="n"/>
      <c r="AM740" s="368" t="n"/>
      <c r="AN740" s="368" t="n"/>
      <c r="AO740" s="368" t="n"/>
      <c r="AP740" s="319" t="n"/>
      <c r="AQ740" s="368" t="n"/>
      <c r="AR740" s="368" t="n"/>
      <c r="AS740" s="368" t="n"/>
      <c r="AT740" s="368" t="n"/>
      <c r="AU740" s="368" t="n"/>
      <c r="AV740" s="368" t="n"/>
      <c r="AW740" s="368" t="n"/>
      <c r="AX740" s="368" t="n"/>
      <c r="AY740" s="368" t="n"/>
      <c r="AZ740" s="368" t="n"/>
      <c r="BA740" s="368" t="n"/>
      <c r="BB740" s="368" t="n"/>
      <c r="BC740" s="368" t="n"/>
      <c r="BD740" s="368" t="n"/>
      <c r="BE740" s="368" t="n"/>
      <c r="BF740" s="368" t="n"/>
      <c r="BG740" s="368" t="n"/>
      <c r="BH740" s="368" t="n"/>
      <c r="BI740" s="368" t="n"/>
      <c r="BJ740" s="368" t="n"/>
      <c r="BK740" s="368" t="n"/>
      <c r="BL740" s="368" t="n"/>
      <c r="BM740" s="368" t="n"/>
      <c r="BN740" s="368" t="n"/>
      <c r="BO740" s="368" t="n"/>
      <c r="BP740" s="368" t="n"/>
      <c r="BQ740" s="320" t="n"/>
      <c r="BR740" s="368" t="n"/>
      <c r="BS740" s="368" t="n"/>
      <c r="BT740" s="368" t="n"/>
      <c r="BU740" s="368" t="n"/>
      <c r="BV740" s="368" t="n"/>
      <c r="BW740" s="368" t="n"/>
      <c r="BX740" s="368" t="n"/>
      <c r="BY740" s="368" t="n"/>
      <c r="BZ740" s="368" t="n"/>
      <c r="CA740" s="368" t="n"/>
      <c r="CB740" s="368" t="n"/>
      <c r="CC740" s="368" t="n"/>
      <c r="CD740" s="368" t="n"/>
      <c r="CE740" s="368" t="n"/>
      <c r="CF740" s="368" t="n"/>
      <c r="CG740" s="368" t="n"/>
      <c r="CH740" s="368" t="n"/>
      <c r="CI740" s="368" t="n"/>
      <c r="CJ740" s="368" t="n"/>
      <c r="CK740" s="368" t="n"/>
      <c r="CL740" s="368" t="n"/>
      <c r="CM740" s="368" t="n"/>
      <c r="CN740" s="368" t="n"/>
      <c r="CO740" s="368" t="n"/>
      <c r="CP740" s="368" t="n"/>
      <c r="CQ740" s="368" t="n"/>
      <c r="CR740" s="368" t="n"/>
      <c r="CS740" s="368" t="n"/>
      <c r="CT740" s="368" t="n"/>
      <c r="CU740" s="368" t="n"/>
      <c r="CV740" s="368" t="n"/>
      <c r="CW740" s="368" t="n"/>
      <c r="CX740" s="368" t="n"/>
      <c r="CY740" s="368" t="n"/>
      <c r="CZ740" s="368" t="n"/>
      <c r="DA740" s="368" t="n"/>
      <c r="DB740" s="368" t="n"/>
      <c r="DC740" s="368" t="n"/>
      <c r="DD740" s="368" t="n"/>
    </row>
    <row r="741">
      <c r="A741" s="368" t="n"/>
      <c r="B741" s="368" t="n"/>
      <c r="C741" s="368" t="n"/>
      <c r="D741" s="368" t="n"/>
      <c r="E741" s="368" t="n"/>
      <c r="F741" s="368" t="n"/>
      <c r="G741" s="318" t="n"/>
      <c r="H741" s="368" t="n"/>
      <c r="I741" s="368" t="n"/>
      <c r="J741" s="368" t="n"/>
      <c r="K741" s="368" t="n"/>
      <c r="L741" s="368" t="n"/>
      <c r="M741" s="368" t="n"/>
      <c r="N741" s="368" t="n"/>
      <c r="O741" s="368" t="n"/>
      <c r="P741" s="368" t="n"/>
      <c r="Q741" s="368" t="n"/>
      <c r="R741" s="368" t="n"/>
      <c r="S741" s="368" t="n"/>
      <c r="T741" s="368" t="n"/>
      <c r="U741" s="368" t="n"/>
      <c r="V741" s="368" t="n"/>
      <c r="W741" s="368" t="n"/>
      <c r="X741" s="368" t="n"/>
      <c r="Y741" s="368" t="n"/>
      <c r="Z741" s="368" t="n"/>
      <c r="AA741" s="368" t="n"/>
      <c r="AB741" s="368" t="n"/>
      <c r="AC741" s="368" t="n"/>
      <c r="AD741" s="368" t="n"/>
      <c r="AE741" s="368" t="n"/>
      <c r="AF741" s="368" t="n"/>
      <c r="AG741" s="368" t="n"/>
      <c r="AH741" s="368" t="n"/>
      <c r="AI741" s="368" t="n"/>
      <c r="AJ741" s="368" t="n"/>
      <c r="AK741" s="368" t="n"/>
      <c r="AL741" s="368" t="n"/>
      <c r="AM741" s="368" t="n"/>
      <c r="AN741" s="368" t="n"/>
      <c r="AO741" s="368" t="n"/>
      <c r="AP741" s="319" t="n"/>
      <c r="AQ741" s="368" t="n"/>
      <c r="AR741" s="368" t="n"/>
      <c r="AS741" s="368" t="n"/>
      <c r="AT741" s="368" t="n"/>
      <c r="AU741" s="368" t="n"/>
      <c r="AV741" s="368" t="n"/>
      <c r="AW741" s="368" t="n"/>
      <c r="AX741" s="368" t="n"/>
      <c r="AY741" s="368" t="n"/>
      <c r="AZ741" s="368" t="n"/>
      <c r="BA741" s="368" t="n"/>
      <c r="BB741" s="368" t="n"/>
      <c r="BC741" s="368" t="n"/>
      <c r="BD741" s="368" t="n"/>
      <c r="BE741" s="368" t="n"/>
      <c r="BF741" s="368" t="n"/>
      <c r="BG741" s="368" t="n"/>
      <c r="BH741" s="368" t="n"/>
      <c r="BI741" s="368" t="n"/>
      <c r="BJ741" s="368" t="n"/>
      <c r="BK741" s="368" t="n"/>
      <c r="BL741" s="368" t="n"/>
      <c r="BM741" s="368" t="n"/>
      <c r="BN741" s="368" t="n"/>
      <c r="BO741" s="368" t="n"/>
      <c r="BP741" s="368" t="n"/>
      <c r="BQ741" s="320" t="n"/>
      <c r="BR741" s="368" t="n"/>
      <c r="BS741" s="368" t="n"/>
      <c r="BT741" s="368" t="n"/>
      <c r="BU741" s="368" t="n"/>
      <c r="BV741" s="368" t="n"/>
      <c r="BW741" s="368" t="n"/>
      <c r="BX741" s="368" t="n"/>
      <c r="BY741" s="368" t="n"/>
      <c r="BZ741" s="368" t="n"/>
      <c r="CA741" s="368" t="n"/>
      <c r="CB741" s="368" t="n"/>
      <c r="CC741" s="368" t="n"/>
      <c r="CD741" s="368" t="n"/>
      <c r="CE741" s="368" t="n"/>
      <c r="CF741" s="368" t="n"/>
      <c r="CG741" s="368" t="n"/>
      <c r="CH741" s="368" t="n"/>
      <c r="CI741" s="368" t="n"/>
      <c r="CJ741" s="368" t="n"/>
      <c r="CK741" s="368" t="n"/>
      <c r="CL741" s="368" t="n"/>
      <c r="CM741" s="368" t="n"/>
      <c r="CN741" s="368" t="n"/>
      <c r="CO741" s="368" t="n"/>
      <c r="CP741" s="368" t="n"/>
      <c r="CQ741" s="368" t="n"/>
      <c r="CR741" s="368" t="n"/>
      <c r="CS741" s="368" t="n"/>
      <c r="CT741" s="368" t="n"/>
      <c r="CU741" s="368" t="n"/>
      <c r="CV741" s="368" t="n"/>
      <c r="CW741" s="368" t="n"/>
      <c r="CX741" s="368" t="n"/>
      <c r="CY741" s="368" t="n"/>
      <c r="CZ741" s="368" t="n"/>
      <c r="DA741" s="368" t="n"/>
      <c r="DB741" s="368" t="n"/>
      <c r="DC741" s="368" t="n"/>
      <c r="DD741" s="368" t="n"/>
    </row>
    <row r="742">
      <c r="A742" s="368" t="n"/>
      <c r="B742" s="368" t="n"/>
      <c r="C742" s="368" t="n"/>
      <c r="D742" s="368" t="n"/>
      <c r="E742" s="368" t="n"/>
      <c r="F742" s="368" t="n"/>
      <c r="G742" s="318" t="n"/>
      <c r="H742" s="368" t="n"/>
      <c r="I742" s="368" t="n"/>
      <c r="J742" s="368" t="n"/>
      <c r="K742" s="368" t="n"/>
      <c r="L742" s="368" t="n"/>
      <c r="M742" s="368" t="n"/>
      <c r="N742" s="368" t="n"/>
      <c r="O742" s="368" t="n"/>
      <c r="P742" s="368" t="n"/>
      <c r="Q742" s="368" t="n"/>
      <c r="R742" s="368" t="n"/>
      <c r="S742" s="368" t="n"/>
      <c r="T742" s="368" t="n"/>
      <c r="U742" s="368" t="n"/>
      <c r="V742" s="368" t="n"/>
      <c r="W742" s="368" t="n"/>
      <c r="X742" s="368" t="n"/>
      <c r="Y742" s="368" t="n"/>
      <c r="Z742" s="368" t="n"/>
      <c r="AA742" s="368" t="n"/>
      <c r="AB742" s="368" t="n"/>
      <c r="AC742" s="368" t="n"/>
      <c r="AD742" s="368" t="n"/>
      <c r="AE742" s="368" t="n"/>
      <c r="AF742" s="368" t="n"/>
      <c r="AG742" s="368" t="n"/>
      <c r="AH742" s="368" t="n"/>
      <c r="AI742" s="368" t="n"/>
      <c r="AJ742" s="368" t="n"/>
      <c r="AK742" s="368" t="n"/>
      <c r="AL742" s="368" t="n"/>
      <c r="AM742" s="368" t="n"/>
      <c r="AN742" s="368" t="n"/>
      <c r="AO742" s="368" t="n"/>
      <c r="AP742" s="319" t="n"/>
      <c r="AQ742" s="368" t="n"/>
      <c r="AR742" s="368" t="n"/>
      <c r="AS742" s="368" t="n"/>
      <c r="AT742" s="368" t="n"/>
      <c r="AU742" s="368" t="n"/>
      <c r="AV742" s="368" t="n"/>
      <c r="AW742" s="368" t="n"/>
      <c r="AX742" s="368" t="n"/>
      <c r="AY742" s="368" t="n"/>
      <c r="AZ742" s="368" t="n"/>
      <c r="BA742" s="368" t="n"/>
      <c r="BB742" s="368" t="n"/>
      <c r="BC742" s="368" t="n"/>
      <c r="BD742" s="368" t="n"/>
      <c r="BE742" s="368" t="n"/>
      <c r="BF742" s="368" t="n"/>
      <c r="BG742" s="368" t="n"/>
      <c r="BH742" s="368" t="n"/>
      <c r="BI742" s="368" t="n"/>
      <c r="BJ742" s="368" t="n"/>
      <c r="BK742" s="368" t="n"/>
      <c r="BL742" s="368" t="n"/>
      <c r="BM742" s="368" t="n"/>
      <c r="BN742" s="368" t="n"/>
      <c r="BO742" s="368" t="n"/>
      <c r="BP742" s="368" t="n"/>
      <c r="BQ742" s="320" t="n"/>
      <c r="BR742" s="368" t="n"/>
      <c r="BS742" s="368" t="n"/>
      <c r="BT742" s="368" t="n"/>
      <c r="BU742" s="368" t="n"/>
      <c r="BV742" s="368" t="n"/>
      <c r="BW742" s="368" t="n"/>
      <c r="BX742" s="368" t="n"/>
      <c r="BY742" s="368" t="n"/>
      <c r="BZ742" s="368" t="n"/>
      <c r="CA742" s="368" t="n"/>
      <c r="CB742" s="368" t="n"/>
      <c r="CC742" s="368" t="n"/>
      <c r="CD742" s="368" t="n"/>
      <c r="CE742" s="368" t="n"/>
      <c r="CF742" s="368" t="n"/>
      <c r="CG742" s="368" t="n"/>
      <c r="CH742" s="368" t="n"/>
      <c r="CI742" s="368" t="n"/>
      <c r="CJ742" s="368" t="n"/>
      <c r="CK742" s="368" t="n"/>
      <c r="CL742" s="368" t="n"/>
      <c r="CM742" s="368" t="n"/>
      <c r="CN742" s="368" t="n"/>
      <c r="CO742" s="368" t="n"/>
      <c r="CP742" s="368" t="n"/>
      <c r="CQ742" s="368" t="n"/>
      <c r="CR742" s="368" t="n"/>
      <c r="CS742" s="368" t="n"/>
      <c r="CT742" s="368" t="n"/>
      <c r="CU742" s="368" t="n"/>
      <c r="CV742" s="368" t="n"/>
      <c r="CW742" s="368" t="n"/>
      <c r="CX742" s="368" t="n"/>
      <c r="CY742" s="368" t="n"/>
      <c r="CZ742" s="368" t="n"/>
      <c r="DA742" s="368" t="n"/>
      <c r="DB742" s="368" t="n"/>
      <c r="DC742" s="368" t="n"/>
      <c r="DD742" s="368" t="n"/>
    </row>
    <row r="743">
      <c r="A743" s="368" t="n"/>
      <c r="B743" s="368" t="n"/>
      <c r="C743" s="368" t="n"/>
      <c r="D743" s="368" t="n"/>
      <c r="E743" s="368" t="n"/>
      <c r="F743" s="368" t="n"/>
      <c r="G743" s="318" t="n"/>
      <c r="H743" s="368" t="n"/>
      <c r="I743" s="368" t="n"/>
      <c r="J743" s="368" t="n"/>
      <c r="K743" s="368" t="n"/>
      <c r="L743" s="368" t="n"/>
      <c r="M743" s="368" t="n"/>
      <c r="N743" s="368" t="n"/>
      <c r="O743" s="368" t="n"/>
      <c r="P743" s="368" t="n"/>
      <c r="Q743" s="368" t="n"/>
      <c r="R743" s="368" t="n"/>
      <c r="S743" s="368" t="n"/>
      <c r="T743" s="368" t="n"/>
      <c r="U743" s="368" t="n"/>
      <c r="V743" s="368" t="n"/>
      <c r="W743" s="368" t="n"/>
      <c r="X743" s="368" t="n"/>
      <c r="Y743" s="368" t="n"/>
      <c r="Z743" s="368" t="n"/>
      <c r="AA743" s="368" t="n"/>
      <c r="AB743" s="368" t="n"/>
      <c r="AC743" s="368" t="n"/>
      <c r="AD743" s="368" t="n"/>
      <c r="AE743" s="368" t="n"/>
      <c r="AF743" s="368" t="n"/>
      <c r="AG743" s="368" t="n"/>
      <c r="AH743" s="368" t="n"/>
      <c r="AI743" s="368" t="n"/>
      <c r="AJ743" s="368" t="n"/>
      <c r="AK743" s="368" t="n"/>
      <c r="AL743" s="368" t="n"/>
      <c r="AM743" s="368" t="n"/>
      <c r="AN743" s="368" t="n"/>
      <c r="AO743" s="368" t="n"/>
      <c r="AP743" s="319" t="n"/>
      <c r="AQ743" s="368" t="n"/>
      <c r="AR743" s="368" t="n"/>
      <c r="AS743" s="368" t="n"/>
      <c r="AT743" s="368" t="n"/>
      <c r="AU743" s="368" t="n"/>
      <c r="AV743" s="368" t="n"/>
      <c r="AW743" s="368" t="n"/>
      <c r="AX743" s="368" t="n"/>
      <c r="AY743" s="368" t="n"/>
      <c r="AZ743" s="368" t="n"/>
      <c r="BA743" s="368" t="n"/>
      <c r="BB743" s="368" t="n"/>
      <c r="BC743" s="368" t="n"/>
      <c r="BD743" s="368" t="n"/>
      <c r="BE743" s="368" t="n"/>
      <c r="BF743" s="368" t="n"/>
      <c r="BG743" s="368" t="n"/>
      <c r="BH743" s="368" t="n"/>
      <c r="BI743" s="368" t="n"/>
      <c r="BJ743" s="368" t="n"/>
      <c r="BK743" s="368" t="n"/>
      <c r="BL743" s="368" t="n"/>
      <c r="BM743" s="368" t="n"/>
      <c r="BN743" s="368" t="n"/>
      <c r="BO743" s="368" t="n"/>
      <c r="BP743" s="368" t="n"/>
      <c r="BQ743" s="320" t="n"/>
      <c r="BR743" s="368" t="n"/>
      <c r="BS743" s="368" t="n"/>
      <c r="BT743" s="368" t="n"/>
      <c r="BU743" s="368" t="n"/>
      <c r="BV743" s="368" t="n"/>
      <c r="BW743" s="368" t="n"/>
      <c r="BX743" s="368" t="n"/>
      <c r="BY743" s="368" t="n"/>
      <c r="BZ743" s="368" t="n"/>
      <c r="CA743" s="368" t="n"/>
      <c r="CB743" s="368" t="n"/>
      <c r="CC743" s="368" t="n"/>
      <c r="CD743" s="368" t="n"/>
      <c r="CE743" s="368" t="n"/>
      <c r="CF743" s="368" t="n"/>
      <c r="CG743" s="368" t="n"/>
      <c r="CH743" s="368" t="n"/>
      <c r="CI743" s="368" t="n"/>
      <c r="CJ743" s="368" t="n"/>
      <c r="CK743" s="368" t="n"/>
      <c r="CL743" s="368" t="n"/>
      <c r="CM743" s="368" t="n"/>
      <c r="CN743" s="368" t="n"/>
      <c r="CO743" s="368" t="n"/>
      <c r="CP743" s="368" t="n"/>
      <c r="CQ743" s="368" t="n"/>
      <c r="CR743" s="368" t="n"/>
      <c r="CS743" s="368" t="n"/>
      <c r="CT743" s="368" t="n"/>
      <c r="CU743" s="368" t="n"/>
      <c r="CV743" s="368" t="n"/>
      <c r="CW743" s="368" t="n"/>
      <c r="CX743" s="368" t="n"/>
      <c r="CY743" s="368" t="n"/>
      <c r="CZ743" s="368" t="n"/>
      <c r="DA743" s="368" t="n"/>
      <c r="DB743" s="368" t="n"/>
      <c r="DC743" s="368" t="n"/>
      <c r="DD743" s="368" t="n"/>
    </row>
    <row r="744">
      <c r="A744" s="368" t="n"/>
      <c r="B744" s="368" t="n"/>
      <c r="C744" s="368" t="n"/>
      <c r="D744" s="368" t="n"/>
      <c r="E744" s="368" t="n"/>
      <c r="F744" s="368" t="n"/>
      <c r="G744" s="318" t="n"/>
      <c r="H744" s="368" t="n"/>
      <c r="I744" s="368" t="n"/>
      <c r="J744" s="368" t="n"/>
      <c r="K744" s="368" t="n"/>
      <c r="L744" s="368" t="n"/>
      <c r="M744" s="368" t="n"/>
      <c r="N744" s="368" t="n"/>
      <c r="O744" s="368" t="n"/>
      <c r="P744" s="368" t="n"/>
      <c r="Q744" s="368" t="n"/>
      <c r="R744" s="368" t="n"/>
      <c r="S744" s="368" t="n"/>
      <c r="T744" s="368" t="n"/>
      <c r="U744" s="368" t="n"/>
      <c r="V744" s="368" t="n"/>
      <c r="W744" s="368" t="n"/>
      <c r="X744" s="368" t="n"/>
      <c r="Y744" s="368" t="n"/>
      <c r="Z744" s="368" t="n"/>
      <c r="AA744" s="368" t="n"/>
      <c r="AB744" s="368" t="n"/>
      <c r="AC744" s="368" t="n"/>
      <c r="AD744" s="368" t="n"/>
      <c r="AE744" s="368" t="n"/>
      <c r="AF744" s="368" t="n"/>
      <c r="AG744" s="368" t="n"/>
      <c r="AH744" s="368" t="n"/>
      <c r="AI744" s="368" t="n"/>
      <c r="AJ744" s="368" t="n"/>
      <c r="AK744" s="368" t="n"/>
      <c r="AL744" s="368" t="n"/>
      <c r="AM744" s="368" t="n"/>
      <c r="AN744" s="368" t="n"/>
      <c r="AO744" s="368" t="n"/>
      <c r="AP744" s="319" t="n"/>
      <c r="AQ744" s="368" t="n"/>
      <c r="AR744" s="368" t="n"/>
      <c r="AS744" s="368" t="n"/>
      <c r="AT744" s="368" t="n"/>
      <c r="AU744" s="368" t="n"/>
      <c r="AV744" s="368" t="n"/>
      <c r="AW744" s="368" t="n"/>
      <c r="AX744" s="368" t="n"/>
      <c r="AY744" s="368" t="n"/>
      <c r="AZ744" s="368" t="n"/>
      <c r="BA744" s="368" t="n"/>
      <c r="BB744" s="368" t="n"/>
      <c r="BC744" s="368" t="n"/>
      <c r="BD744" s="368" t="n"/>
      <c r="BE744" s="368" t="n"/>
      <c r="BF744" s="368" t="n"/>
      <c r="BG744" s="368" t="n"/>
      <c r="BH744" s="368" t="n"/>
      <c r="BI744" s="368" t="n"/>
      <c r="BJ744" s="368" t="n"/>
      <c r="BK744" s="368" t="n"/>
      <c r="BL744" s="368" t="n"/>
      <c r="BM744" s="368" t="n"/>
      <c r="BN744" s="368" t="n"/>
      <c r="BO744" s="368" t="n"/>
      <c r="BP744" s="368" t="n"/>
      <c r="BQ744" s="320" t="n"/>
      <c r="BR744" s="368" t="n"/>
      <c r="BS744" s="368" t="n"/>
      <c r="BT744" s="368" t="n"/>
      <c r="BU744" s="368" t="n"/>
      <c r="BV744" s="368" t="n"/>
      <c r="BW744" s="368" t="n"/>
      <c r="BX744" s="368" t="n"/>
      <c r="BY744" s="368" t="n"/>
      <c r="BZ744" s="368" t="n"/>
      <c r="CA744" s="368" t="n"/>
      <c r="CB744" s="368" t="n"/>
      <c r="CC744" s="368" t="n"/>
      <c r="CD744" s="368" t="n"/>
      <c r="CE744" s="368" t="n"/>
      <c r="CF744" s="368" t="n"/>
      <c r="CG744" s="368" t="n"/>
      <c r="CH744" s="368" t="n"/>
      <c r="CI744" s="368" t="n"/>
      <c r="CJ744" s="368" t="n"/>
      <c r="CK744" s="368" t="n"/>
      <c r="CL744" s="368" t="n"/>
      <c r="CM744" s="368" t="n"/>
      <c r="CN744" s="368" t="n"/>
      <c r="CO744" s="368" t="n"/>
      <c r="CP744" s="368" t="n"/>
      <c r="CQ744" s="368" t="n"/>
      <c r="CR744" s="368" t="n"/>
      <c r="CS744" s="368" t="n"/>
      <c r="CT744" s="368" t="n"/>
      <c r="CU744" s="368" t="n"/>
      <c r="CV744" s="368" t="n"/>
      <c r="CW744" s="368" t="n"/>
      <c r="CX744" s="368" t="n"/>
      <c r="CY744" s="368" t="n"/>
      <c r="CZ744" s="368" t="n"/>
      <c r="DA744" s="368" t="n"/>
      <c r="DB744" s="368" t="n"/>
      <c r="DC744" s="368" t="n"/>
      <c r="DD744" s="368" t="n"/>
    </row>
    <row r="745">
      <c r="A745" s="368" t="n"/>
      <c r="B745" s="368" t="n"/>
      <c r="C745" s="368" t="n"/>
      <c r="D745" s="368" t="n"/>
      <c r="E745" s="368" t="n"/>
      <c r="F745" s="368" t="n"/>
      <c r="G745" s="318" t="n"/>
      <c r="H745" s="368" t="n"/>
      <c r="I745" s="368" t="n"/>
      <c r="J745" s="368" t="n"/>
      <c r="K745" s="368" t="n"/>
      <c r="L745" s="368" t="n"/>
      <c r="M745" s="368" t="n"/>
      <c r="N745" s="368" t="n"/>
      <c r="O745" s="368" t="n"/>
      <c r="P745" s="368" t="n"/>
      <c r="Q745" s="368" t="n"/>
      <c r="R745" s="368" t="n"/>
      <c r="S745" s="368" t="n"/>
      <c r="T745" s="368" t="n"/>
      <c r="U745" s="368" t="n"/>
      <c r="V745" s="368" t="n"/>
      <c r="W745" s="368" t="n"/>
      <c r="X745" s="368" t="n"/>
      <c r="Y745" s="368" t="n"/>
      <c r="Z745" s="368" t="n"/>
      <c r="AA745" s="368" t="n"/>
      <c r="AB745" s="368" t="n"/>
      <c r="AC745" s="368" t="n"/>
      <c r="AD745" s="368" t="n"/>
      <c r="AE745" s="368" t="n"/>
      <c r="AF745" s="368" t="n"/>
      <c r="AG745" s="368" t="n"/>
      <c r="AH745" s="368" t="n"/>
      <c r="AI745" s="368" t="n"/>
      <c r="AJ745" s="368" t="n"/>
      <c r="AK745" s="368" t="n"/>
      <c r="AL745" s="368" t="n"/>
      <c r="AM745" s="368" t="n"/>
      <c r="AN745" s="368" t="n"/>
      <c r="AO745" s="368" t="n"/>
      <c r="AP745" s="319" t="n"/>
      <c r="AQ745" s="368" t="n"/>
      <c r="AR745" s="368" t="n"/>
      <c r="AS745" s="368" t="n"/>
      <c r="AT745" s="368" t="n"/>
      <c r="AU745" s="368" t="n"/>
      <c r="AV745" s="368" t="n"/>
      <c r="AW745" s="368" t="n"/>
      <c r="AX745" s="368" t="n"/>
      <c r="AY745" s="368" t="n"/>
      <c r="AZ745" s="368" t="n"/>
      <c r="BA745" s="368" t="n"/>
      <c r="BB745" s="368" t="n"/>
      <c r="BC745" s="368" t="n"/>
      <c r="BD745" s="368" t="n"/>
      <c r="BE745" s="368" t="n"/>
      <c r="BF745" s="368" t="n"/>
      <c r="BG745" s="368" t="n"/>
      <c r="BH745" s="368" t="n"/>
      <c r="BI745" s="368" t="n"/>
      <c r="BJ745" s="368" t="n"/>
      <c r="BK745" s="368" t="n"/>
      <c r="BL745" s="368" t="n"/>
      <c r="BM745" s="368" t="n"/>
      <c r="BN745" s="368" t="n"/>
      <c r="BO745" s="368" t="n"/>
      <c r="BP745" s="368" t="n"/>
      <c r="BQ745" s="320" t="n"/>
      <c r="BR745" s="368" t="n"/>
      <c r="BS745" s="368" t="n"/>
      <c r="BT745" s="368" t="n"/>
      <c r="BU745" s="368" t="n"/>
      <c r="BV745" s="368" t="n"/>
      <c r="BW745" s="368" t="n"/>
      <c r="BX745" s="368" t="n"/>
      <c r="BY745" s="368" t="n"/>
      <c r="BZ745" s="368" t="n"/>
      <c r="CA745" s="368" t="n"/>
      <c r="CB745" s="368" t="n"/>
      <c r="CC745" s="368" t="n"/>
      <c r="CD745" s="368" t="n"/>
      <c r="CE745" s="368" t="n"/>
      <c r="CF745" s="368" t="n"/>
      <c r="CG745" s="368" t="n"/>
      <c r="CH745" s="368" t="n"/>
      <c r="CI745" s="368" t="n"/>
      <c r="CJ745" s="368" t="n"/>
      <c r="CK745" s="368" t="n"/>
      <c r="CL745" s="368" t="n"/>
      <c r="CM745" s="368" t="n"/>
      <c r="CN745" s="368" t="n"/>
      <c r="CO745" s="368" t="n"/>
      <c r="CP745" s="368" t="n"/>
      <c r="CQ745" s="368" t="n"/>
      <c r="CR745" s="368" t="n"/>
      <c r="CS745" s="368" t="n"/>
      <c r="CT745" s="368" t="n"/>
      <c r="CU745" s="368" t="n"/>
      <c r="CV745" s="368" t="n"/>
      <c r="CW745" s="368" t="n"/>
      <c r="CX745" s="368" t="n"/>
      <c r="CY745" s="368" t="n"/>
      <c r="CZ745" s="368" t="n"/>
      <c r="DA745" s="368" t="n"/>
      <c r="DB745" s="368" t="n"/>
      <c r="DC745" s="368" t="n"/>
      <c r="DD745" s="368" t="n"/>
    </row>
    <row r="746">
      <c r="A746" s="368" t="n"/>
      <c r="B746" s="368" t="n"/>
      <c r="C746" s="368" t="n"/>
      <c r="D746" s="368" t="n"/>
      <c r="E746" s="368" t="n"/>
      <c r="F746" s="368" t="n"/>
      <c r="G746" s="318" t="n"/>
      <c r="H746" s="368" t="n"/>
      <c r="I746" s="368" t="n"/>
      <c r="J746" s="368" t="n"/>
      <c r="K746" s="368" t="n"/>
      <c r="L746" s="368" t="n"/>
      <c r="M746" s="368" t="n"/>
      <c r="N746" s="368" t="n"/>
      <c r="O746" s="368" t="n"/>
      <c r="P746" s="368" t="n"/>
      <c r="Q746" s="368" t="n"/>
      <c r="R746" s="368" t="n"/>
      <c r="S746" s="368" t="n"/>
      <c r="T746" s="368" t="n"/>
      <c r="U746" s="368" t="n"/>
      <c r="V746" s="368" t="n"/>
      <c r="W746" s="368" t="n"/>
      <c r="X746" s="368" t="n"/>
      <c r="Y746" s="368" t="n"/>
      <c r="Z746" s="368" t="n"/>
      <c r="AA746" s="368" t="n"/>
      <c r="AB746" s="368" t="n"/>
      <c r="AC746" s="368" t="n"/>
      <c r="AD746" s="368" t="n"/>
      <c r="AE746" s="368" t="n"/>
      <c r="AF746" s="368" t="n"/>
      <c r="AG746" s="368" t="n"/>
      <c r="AH746" s="368" t="n"/>
      <c r="AI746" s="368" t="n"/>
      <c r="AJ746" s="368" t="n"/>
      <c r="AK746" s="368" t="n"/>
      <c r="AL746" s="368" t="n"/>
      <c r="AM746" s="368" t="n"/>
      <c r="AN746" s="368" t="n"/>
      <c r="AO746" s="368" t="n"/>
      <c r="AP746" s="319" t="n"/>
      <c r="AQ746" s="368" t="n"/>
      <c r="AR746" s="368" t="n"/>
      <c r="AS746" s="368" t="n"/>
      <c r="AT746" s="368" t="n"/>
      <c r="AU746" s="368" t="n"/>
      <c r="AV746" s="368" t="n"/>
      <c r="AW746" s="368" t="n"/>
      <c r="AX746" s="368" t="n"/>
      <c r="AY746" s="368" t="n"/>
      <c r="AZ746" s="368" t="n"/>
      <c r="BA746" s="368" t="n"/>
      <c r="BB746" s="368" t="n"/>
      <c r="BC746" s="368" t="n"/>
      <c r="BD746" s="368" t="n"/>
      <c r="BE746" s="368" t="n"/>
      <c r="BF746" s="368" t="n"/>
      <c r="BG746" s="368" t="n"/>
      <c r="BH746" s="368" t="n"/>
      <c r="BI746" s="368" t="n"/>
      <c r="BJ746" s="368" t="n"/>
      <c r="BK746" s="368" t="n"/>
      <c r="BL746" s="368" t="n"/>
      <c r="BM746" s="368" t="n"/>
      <c r="BN746" s="368" t="n"/>
      <c r="BO746" s="368" t="n"/>
      <c r="BP746" s="368" t="n"/>
      <c r="BQ746" s="320" t="n"/>
      <c r="BR746" s="368" t="n"/>
      <c r="BS746" s="368" t="n"/>
      <c r="BT746" s="368" t="n"/>
      <c r="BU746" s="368" t="n"/>
      <c r="BV746" s="368" t="n"/>
      <c r="BW746" s="368" t="n"/>
      <c r="BX746" s="368" t="n"/>
      <c r="BY746" s="368" t="n"/>
      <c r="BZ746" s="368" t="n"/>
      <c r="CA746" s="368" t="n"/>
      <c r="CB746" s="368" t="n"/>
      <c r="CC746" s="368" t="n"/>
      <c r="CD746" s="368" t="n"/>
      <c r="CE746" s="368" t="n"/>
      <c r="CF746" s="368" t="n"/>
      <c r="CG746" s="368" t="n"/>
      <c r="CH746" s="368" t="n"/>
      <c r="CI746" s="368" t="n"/>
      <c r="CJ746" s="368" t="n"/>
      <c r="CK746" s="368" t="n"/>
      <c r="CL746" s="368" t="n"/>
      <c r="CM746" s="368" t="n"/>
      <c r="CN746" s="368" t="n"/>
      <c r="CO746" s="368" t="n"/>
      <c r="CP746" s="368" t="n"/>
      <c r="CQ746" s="368" t="n"/>
      <c r="CR746" s="368" t="n"/>
      <c r="CS746" s="368" t="n"/>
      <c r="CT746" s="368" t="n"/>
      <c r="CU746" s="368" t="n"/>
      <c r="CV746" s="368" t="n"/>
      <c r="CW746" s="368" t="n"/>
      <c r="CX746" s="368" t="n"/>
      <c r="CY746" s="368" t="n"/>
      <c r="CZ746" s="368" t="n"/>
      <c r="DA746" s="368" t="n"/>
      <c r="DB746" s="368" t="n"/>
      <c r="DC746" s="368" t="n"/>
      <c r="DD746" s="368" t="n"/>
    </row>
    <row r="747">
      <c r="A747" s="368" t="n"/>
      <c r="B747" s="368" t="n"/>
      <c r="C747" s="368" t="n"/>
      <c r="D747" s="368" t="n"/>
      <c r="E747" s="368" t="n"/>
      <c r="F747" s="368" t="n"/>
      <c r="G747" s="318" t="n"/>
      <c r="H747" s="368" t="n"/>
      <c r="I747" s="368" t="n"/>
      <c r="J747" s="368" t="n"/>
      <c r="K747" s="368" t="n"/>
      <c r="L747" s="368" t="n"/>
      <c r="M747" s="368" t="n"/>
      <c r="N747" s="368" t="n"/>
      <c r="O747" s="368" t="n"/>
      <c r="P747" s="368" t="n"/>
      <c r="Q747" s="368" t="n"/>
      <c r="R747" s="368" t="n"/>
      <c r="S747" s="368" t="n"/>
      <c r="T747" s="368" t="n"/>
      <c r="U747" s="368" t="n"/>
      <c r="V747" s="368" t="n"/>
      <c r="W747" s="368" t="n"/>
      <c r="X747" s="368" t="n"/>
      <c r="Y747" s="368" t="n"/>
      <c r="Z747" s="368" t="n"/>
      <c r="AA747" s="368" t="n"/>
      <c r="AB747" s="368" t="n"/>
      <c r="AC747" s="368" t="n"/>
      <c r="AD747" s="368" t="n"/>
      <c r="AE747" s="368" t="n"/>
      <c r="AF747" s="368" t="n"/>
      <c r="AG747" s="368" t="n"/>
      <c r="AH747" s="368" t="n"/>
      <c r="AI747" s="368" t="n"/>
      <c r="AJ747" s="368" t="n"/>
      <c r="AK747" s="368" t="n"/>
      <c r="AL747" s="368" t="n"/>
      <c r="AM747" s="368" t="n"/>
      <c r="AN747" s="368" t="n"/>
      <c r="AO747" s="368" t="n"/>
      <c r="AP747" s="319" t="n"/>
      <c r="AQ747" s="368" t="n"/>
      <c r="AR747" s="368" t="n"/>
      <c r="AS747" s="368" t="n"/>
      <c r="AT747" s="368" t="n"/>
      <c r="AU747" s="368" t="n"/>
      <c r="AV747" s="368" t="n"/>
      <c r="AW747" s="368" t="n"/>
      <c r="AX747" s="368" t="n"/>
      <c r="AY747" s="368" t="n"/>
      <c r="AZ747" s="368" t="n"/>
      <c r="BA747" s="368" t="n"/>
      <c r="BB747" s="368" t="n"/>
      <c r="BC747" s="368" t="n"/>
      <c r="BD747" s="368" t="n"/>
      <c r="BE747" s="368" t="n"/>
      <c r="BF747" s="368" t="n"/>
      <c r="BG747" s="368" t="n"/>
      <c r="BH747" s="368" t="n"/>
      <c r="BI747" s="368" t="n"/>
      <c r="BJ747" s="368" t="n"/>
      <c r="BK747" s="368" t="n"/>
      <c r="BL747" s="368" t="n"/>
      <c r="BM747" s="368" t="n"/>
      <c r="BN747" s="368" t="n"/>
      <c r="BO747" s="368" t="n"/>
      <c r="BP747" s="368" t="n"/>
      <c r="BQ747" s="320" t="n"/>
      <c r="BR747" s="368" t="n"/>
      <c r="BS747" s="368" t="n"/>
      <c r="BT747" s="368" t="n"/>
      <c r="BU747" s="368" t="n"/>
      <c r="BV747" s="368" t="n"/>
      <c r="BW747" s="368" t="n"/>
      <c r="BX747" s="368" t="n"/>
      <c r="BY747" s="368" t="n"/>
      <c r="BZ747" s="368" t="n"/>
      <c r="CA747" s="368" t="n"/>
      <c r="CB747" s="368" t="n"/>
      <c r="CC747" s="368" t="n"/>
      <c r="CD747" s="368" t="n"/>
      <c r="CE747" s="368" t="n"/>
      <c r="CF747" s="368" t="n"/>
      <c r="CG747" s="368" t="n"/>
      <c r="CH747" s="368" t="n"/>
      <c r="CI747" s="368" t="n"/>
      <c r="CJ747" s="368" t="n"/>
      <c r="CK747" s="368" t="n"/>
      <c r="CL747" s="368" t="n"/>
      <c r="CM747" s="368" t="n"/>
      <c r="CN747" s="368" t="n"/>
      <c r="CO747" s="368" t="n"/>
      <c r="CP747" s="368" t="n"/>
      <c r="CQ747" s="368" t="n"/>
      <c r="CR747" s="368" t="n"/>
      <c r="CS747" s="368" t="n"/>
      <c r="CT747" s="368" t="n"/>
      <c r="CU747" s="368" t="n"/>
      <c r="CV747" s="368" t="n"/>
      <c r="CW747" s="368" t="n"/>
      <c r="CX747" s="368" t="n"/>
      <c r="CY747" s="368" t="n"/>
      <c r="CZ747" s="368" t="n"/>
      <c r="DA747" s="368" t="n"/>
      <c r="DB747" s="368" t="n"/>
      <c r="DC747" s="368" t="n"/>
      <c r="DD747" s="368" t="n"/>
    </row>
    <row r="748">
      <c r="A748" s="368" t="n"/>
      <c r="B748" s="368" t="n"/>
      <c r="C748" s="368" t="n"/>
      <c r="D748" s="368" t="n"/>
      <c r="E748" s="368" t="n"/>
      <c r="F748" s="368" t="n"/>
      <c r="G748" s="318" t="n"/>
      <c r="H748" s="368" t="n"/>
      <c r="I748" s="368" t="n"/>
      <c r="J748" s="368" t="n"/>
      <c r="K748" s="368" t="n"/>
      <c r="L748" s="368" t="n"/>
      <c r="M748" s="368" t="n"/>
      <c r="N748" s="368" t="n"/>
      <c r="O748" s="368" t="n"/>
      <c r="P748" s="368" t="n"/>
      <c r="Q748" s="368" t="n"/>
      <c r="R748" s="368" t="n"/>
      <c r="S748" s="368" t="n"/>
      <c r="T748" s="368" t="n"/>
      <c r="U748" s="368" t="n"/>
      <c r="V748" s="368" t="n"/>
      <c r="W748" s="368" t="n"/>
      <c r="X748" s="368" t="n"/>
      <c r="Y748" s="368" t="n"/>
      <c r="Z748" s="368" t="n"/>
      <c r="AA748" s="368" t="n"/>
      <c r="AB748" s="368" t="n"/>
      <c r="AC748" s="368" t="n"/>
      <c r="AD748" s="368" t="n"/>
      <c r="AE748" s="368" t="n"/>
      <c r="AF748" s="368" t="n"/>
      <c r="AG748" s="368" t="n"/>
      <c r="AH748" s="368" t="n"/>
      <c r="AI748" s="368" t="n"/>
      <c r="AJ748" s="368" t="n"/>
      <c r="AK748" s="368" t="n"/>
      <c r="AL748" s="368" t="n"/>
      <c r="AM748" s="368" t="n"/>
      <c r="AN748" s="368" t="n"/>
      <c r="AO748" s="368" t="n"/>
      <c r="AP748" s="319" t="n"/>
      <c r="AQ748" s="368" t="n"/>
      <c r="AR748" s="368" t="n"/>
      <c r="AS748" s="368" t="n"/>
      <c r="AT748" s="368" t="n"/>
      <c r="AU748" s="368" t="n"/>
      <c r="AV748" s="368" t="n"/>
      <c r="AW748" s="368" t="n"/>
      <c r="AX748" s="368" t="n"/>
      <c r="AY748" s="368" t="n"/>
      <c r="AZ748" s="368" t="n"/>
      <c r="BA748" s="368" t="n"/>
      <c r="BB748" s="368" t="n"/>
      <c r="BC748" s="368" t="n"/>
      <c r="BD748" s="368" t="n"/>
      <c r="BE748" s="368" t="n"/>
      <c r="BF748" s="368" t="n"/>
      <c r="BG748" s="368" t="n"/>
      <c r="BH748" s="368" t="n"/>
      <c r="BI748" s="368" t="n"/>
      <c r="BJ748" s="368" t="n"/>
      <c r="BK748" s="368" t="n"/>
      <c r="BL748" s="368" t="n"/>
      <c r="BM748" s="368" t="n"/>
      <c r="BN748" s="368" t="n"/>
      <c r="BO748" s="368" t="n"/>
      <c r="BP748" s="368" t="n"/>
      <c r="BQ748" s="320" t="n"/>
      <c r="BR748" s="368" t="n"/>
      <c r="BS748" s="368" t="n"/>
      <c r="BT748" s="368" t="n"/>
      <c r="BU748" s="368" t="n"/>
      <c r="BV748" s="368" t="n"/>
      <c r="BW748" s="368" t="n"/>
      <c r="BX748" s="368" t="n"/>
      <c r="BY748" s="368" t="n"/>
      <c r="BZ748" s="368" t="n"/>
      <c r="CA748" s="368" t="n"/>
      <c r="CB748" s="368" t="n"/>
      <c r="CC748" s="368" t="n"/>
      <c r="CD748" s="368" t="n"/>
      <c r="CE748" s="368" t="n"/>
      <c r="CF748" s="368" t="n"/>
      <c r="CG748" s="368" t="n"/>
      <c r="CH748" s="368" t="n"/>
      <c r="CI748" s="368" t="n"/>
      <c r="CJ748" s="368" t="n"/>
      <c r="CK748" s="368" t="n"/>
      <c r="CL748" s="368" t="n"/>
      <c r="CM748" s="368" t="n"/>
      <c r="CN748" s="368" t="n"/>
      <c r="CO748" s="368" t="n"/>
      <c r="CP748" s="368" t="n"/>
      <c r="CQ748" s="368" t="n"/>
      <c r="CR748" s="368" t="n"/>
      <c r="CS748" s="368" t="n"/>
      <c r="CT748" s="368" t="n"/>
      <c r="CU748" s="368" t="n"/>
      <c r="CV748" s="368" t="n"/>
      <c r="CW748" s="368" t="n"/>
      <c r="CX748" s="368" t="n"/>
      <c r="CY748" s="368" t="n"/>
      <c r="CZ748" s="368" t="n"/>
      <c r="DA748" s="368" t="n"/>
      <c r="DB748" s="368" t="n"/>
      <c r="DC748" s="368" t="n"/>
      <c r="DD748" s="368" t="n"/>
    </row>
    <row r="749">
      <c r="A749" s="368" t="n"/>
      <c r="B749" s="368" t="n"/>
      <c r="C749" s="368" t="n"/>
      <c r="D749" s="368" t="n"/>
      <c r="E749" s="368" t="n"/>
      <c r="F749" s="368" t="n"/>
      <c r="G749" s="318" t="n"/>
      <c r="H749" s="368" t="n"/>
      <c r="I749" s="368" t="n"/>
      <c r="J749" s="368" t="n"/>
      <c r="K749" s="368" t="n"/>
      <c r="L749" s="368" t="n"/>
      <c r="M749" s="368" t="n"/>
      <c r="N749" s="368" t="n"/>
      <c r="O749" s="368" t="n"/>
      <c r="P749" s="368" t="n"/>
      <c r="Q749" s="368" t="n"/>
      <c r="R749" s="368" t="n"/>
      <c r="S749" s="368" t="n"/>
      <c r="T749" s="368" t="n"/>
      <c r="U749" s="368" t="n"/>
      <c r="V749" s="368" t="n"/>
      <c r="W749" s="368" t="n"/>
      <c r="X749" s="368" t="n"/>
      <c r="Y749" s="368" t="n"/>
      <c r="Z749" s="368" t="n"/>
      <c r="AA749" s="368" t="n"/>
      <c r="AB749" s="368" t="n"/>
      <c r="AC749" s="368" t="n"/>
      <c r="AD749" s="368" t="n"/>
      <c r="AE749" s="368" t="n"/>
      <c r="AF749" s="368" t="n"/>
      <c r="AG749" s="368" t="n"/>
      <c r="AH749" s="368" t="n"/>
      <c r="AI749" s="368" t="n"/>
      <c r="AJ749" s="368" t="n"/>
      <c r="AK749" s="368" t="n"/>
      <c r="AL749" s="368" t="n"/>
      <c r="AM749" s="368" t="n"/>
      <c r="AN749" s="368" t="n"/>
      <c r="AO749" s="368" t="n"/>
      <c r="AP749" s="319" t="n"/>
      <c r="AQ749" s="368" t="n"/>
      <c r="AR749" s="368" t="n"/>
      <c r="AS749" s="368" t="n"/>
      <c r="AT749" s="368" t="n"/>
      <c r="AU749" s="368" t="n"/>
      <c r="AV749" s="368" t="n"/>
      <c r="AW749" s="368" t="n"/>
      <c r="AX749" s="368" t="n"/>
      <c r="AY749" s="368" t="n"/>
      <c r="AZ749" s="368" t="n"/>
      <c r="BA749" s="368" t="n"/>
      <c r="BB749" s="368" t="n"/>
      <c r="BC749" s="368" t="n"/>
      <c r="BD749" s="368" t="n"/>
      <c r="BE749" s="368" t="n"/>
      <c r="BF749" s="368" t="n"/>
      <c r="BG749" s="368" t="n"/>
      <c r="BH749" s="368" t="n"/>
      <c r="BI749" s="368" t="n"/>
      <c r="BJ749" s="368" t="n"/>
      <c r="BK749" s="368" t="n"/>
      <c r="BL749" s="368" t="n"/>
      <c r="BM749" s="368" t="n"/>
      <c r="BN749" s="368" t="n"/>
      <c r="BO749" s="368" t="n"/>
      <c r="BP749" s="368" t="n"/>
      <c r="BQ749" s="320" t="n"/>
      <c r="BR749" s="368" t="n"/>
      <c r="BS749" s="368" t="n"/>
      <c r="BT749" s="368" t="n"/>
      <c r="BU749" s="368" t="n"/>
      <c r="BV749" s="368" t="n"/>
      <c r="BW749" s="368" t="n"/>
      <c r="BX749" s="368" t="n"/>
      <c r="BY749" s="368" t="n"/>
      <c r="BZ749" s="368" t="n"/>
      <c r="CA749" s="368" t="n"/>
      <c r="CB749" s="368" t="n"/>
      <c r="CC749" s="368" t="n"/>
      <c r="CD749" s="368" t="n"/>
      <c r="CE749" s="368" t="n"/>
      <c r="CF749" s="368" t="n"/>
      <c r="CG749" s="368" t="n"/>
      <c r="CH749" s="368" t="n"/>
      <c r="CI749" s="368" t="n"/>
      <c r="CJ749" s="368" t="n"/>
      <c r="CK749" s="368" t="n"/>
      <c r="CL749" s="368" t="n"/>
      <c r="CM749" s="368" t="n"/>
      <c r="CN749" s="368" t="n"/>
      <c r="CO749" s="368" t="n"/>
      <c r="CP749" s="368" t="n"/>
      <c r="CQ749" s="368" t="n"/>
      <c r="CR749" s="368" t="n"/>
      <c r="CS749" s="368" t="n"/>
      <c r="CT749" s="368" t="n"/>
      <c r="CU749" s="368" t="n"/>
      <c r="CV749" s="368" t="n"/>
      <c r="CW749" s="368" t="n"/>
      <c r="CX749" s="368" t="n"/>
      <c r="CY749" s="368" t="n"/>
      <c r="CZ749" s="368" t="n"/>
      <c r="DA749" s="368" t="n"/>
      <c r="DB749" s="368" t="n"/>
      <c r="DC749" s="368" t="n"/>
      <c r="DD749" s="368" t="n"/>
    </row>
    <row r="750">
      <c r="A750" s="368" t="n"/>
      <c r="B750" s="368" t="n"/>
      <c r="C750" s="368" t="n"/>
      <c r="D750" s="368" t="n"/>
      <c r="E750" s="368" t="n"/>
      <c r="F750" s="368" t="n"/>
      <c r="G750" s="318" t="n"/>
      <c r="H750" s="368" t="n"/>
      <c r="I750" s="368" t="n"/>
      <c r="J750" s="368" t="n"/>
      <c r="K750" s="368" t="n"/>
      <c r="L750" s="368" t="n"/>
      <c r="M750" s="368" t="n"/>
      <c r="N750" s="368" t="n"/>
      <c r="O750" s="368" t="n"/>
      <c r="P750" s="368" t="n"/>
      <c r="Q750" s="368" t="n"/>
      <c r="R750" s="368" t="n"/>
      <c r="S750" s="368" t="n"/>
      <c r="T750" s="368" t="n"/>
      <c r="U750" s="368" t="n"/>
      <c r="V750" s="368" t="n"/>
      <c r="W750" s="368" t="n"/>
      <c r="X750" s="368" t="n"/>
      <c r="Y750" s="368" t="n"/>
      <c r="Z750" s="368" t="n"/>
      <c r="AA750" s="368" t="n"/>
      <c r="AB750" s="368" t="n"/>
      <c r="AC750" s="368" t="n"/>
      <c r="AD750" s="368" t="n"/>
      <c r="AE750" s="368" t="n"/>
      <c r="AF750" s="368" t="n"/>
      <c r="AG750" s="368" t="n"/>
      <c r="AH750" s="368" t="n"/>
      <c r="AI750" s="368" t="n"/>
      <c r="AJ750" s="368" t="n"/>
      <c r="AK750" s="368" t="n"/>
      <c r="AL750" s="368" t="n"/>
      <c r="AM750" s="368" t="n"/>
      <c r="AN750" s="368" t="n"/>
      <c r="AO750" s="368" t="n"/>
      <c r="AP750" s="319" t="n"/>
      <c r="AQ750" s="368" t="n"/>
      <c r="AR750" s="368" t="n"/>
      <c r="AS750" s="368" t="n"/>
      <c r="AT750" s="368" t="n"/>
      <c r="AU750" s="368" t="n"/>
      <c r="AV750" s="368" t="n"/>
      <c r="AW750" s="368" t="n"/>
      <c r="AX750" s="368" t="n"/>
      <c r="AY750" s="368" t="n"/>
      <c r="AZ750" s="368" t="n"/>
      <c r="BA750" s="368" t="n"/>
      <c r="BB750" s="368" t="n"/>
      <c r="BC750" s="368" t="n"/>
      <c r="BD750" s="368" t="n"/>
      <c r="BE750" s="368" t="n"/>
      <c r="BF750" s="368" t="n"/>
      <c r="BG750" s="368" t="n"/>
      <c r="BH750" s="368" t="n"/>
      <c r="BI750" s="368" t="n"/>
      <c r="BJ750" s="368" t="n"/>
      <c r="BK750" s="368" t="n"/>
      <c r="BL750" s="368" t="n"/>
      <c r="BM750" s="368" t="n"/>
      <c r="BN750" s="368" t="n"/>
      <c r="BO750" s="368" t="n"/>
      <c r="BP750" s="368" t="n"/>
      <c r="BQ750" s="320" t="n"/>
      <c r="BR750" s="368" t="n"/>
      <c r="BS750" s="368" t="n"/>
      <c r="BT750" s="368" t="n"/>
      <c r="BU750" s="368" t="n"/>
      <c r="BV750" s="368" t="n"/>
      <c r="BW750" s="368" t="n"/>
      <c r="BX750" s="368" t="n"/>
      <c r="BY750" s="368" t="n"/>
      <c r="BZ750" s="368" t="n"/>
      <c r="CA750" s="368" t="n"/>
      <c r="CB750" s="368" t="n"/>
      <c r="CC750" s="368" t="n"/>
      <c r="CD750" s="368" t="n"/>
      <c r="CE750" s="368" t="n"/>
      <c r="CF750" s="368" t="n"/>
      <c r="CG750" s="368" t="n"/>
      <c r="CH750" s="368" t="n"/>
      <c r="CI750" s="368" t="n"/>
      <c r="CJ750" s="368" t="n"/>
      <c r="CK750" s="368" t="n"/>
      <c r="CL750" s="368" t="n"/>
      <c r="CM750" s="368" t="n"/>
      <c r="CN750" s="368" t="n"/>
      <c r="CO750" s="368" t="n"/>
      <c r="CP750" s="368" t="n"/>
      <c r="CQ750" s="368" t="n"/>
      <c r="CR750" s="368" t="n"/>
      <c r="CS750" s="368" t="n"/>
      <c r="CT750" s="368" t="n"/>
      <c r="CU750" s="368" t="n"/>
      <c r="CV750" s="368" t="n"/>
      <c r="CW750" s="368" t="n"/>
      <c r="CX750" s="368" t="n"/>
      <c r="CY750" s="368" t="n"/>
      <c r="CZ750" s="368" t="n"/>
      <c r="DA750" s="368" t="n"/>
      <c r="DB750" s="368" t="n"/>
      <c r="DC750" s="368" t="n"/>
      <c r="DD750" s="368" t="n"/>
    </row>
    <row r="751">
      <c r="A751" s="368" t="n"/>
      <c r="B751" s="368" t="n"/>
      <c r="C751" s="368" t="n"/>
      <c r="D751" s="368" t="n"/>
      <c r="E751" s="368" t="n"/>
      <c r="F751" s="368" t="n"/>
      <c r="G751" s="318" t="n"/>
      <c r="H751" s="368" t="n"/>
      <c r="I751" s="368" t="n"/>
      <c r="J751" s="368" t="n"/>
      <c r="K751" s="368" t="n"/>
      <c r="L751" s="368" t="n"/>
      <c r="M751" s="368" t="n"/>
      <c r="N751" s="368" t="n"/>
      <c r="O751" s="368" t="n"/>
      <c r="P751" s="368" t="n"/>
      <c r="Q751" s="368" t="n"/>
      <c r="R751" s="368" t="n"/>
      <c r="S751" s="368" t="n"/>
      <c r="T751" s="368" t="n"/>
      <c r="U751" s="368" t="n"/>
      <c r="V751" s="368" t="n"/>
      <c r="W751" s="368" t="n"/>
      <c r="X751" s="368" t="n"/>
      <c r="Y751" s="368" t="n"/>
      <c r="Z751" s="368" t="n"/>
      <c r="AA751" s="368" t="n"/>
      <c r="AB751" s="368" t="n"/>
      <c r="AC751" s="368" t="n"/>
      <c r="AD751" s="368" t="n"/>
      <c r="AE751" s="368" t="n"/>
      <c r="AF751" s="368" t="n"/>
      <c r="AG751" s="368" t="n"/>
      <c r="AH751" s="368" t="n"/>
      <c r="AI751" s="368" t="n"/>
      <c r="AJ751" s="368" t="n"/>
      <c r="AK751" s="368" t="n"/>
      <c r="AL751" s="368" t="n"/>
      <c r="AM751" s="368" t="n"/>
      <c r="AN751" s="368" t="n"/>
      <c r="AO751" s="368" t="n"/>
      <c r="AP751" s="319" t="n"/>
      <c r="AQ751" s="368" t="n"/>
      <c r="AR751" s="368" t="n"/>
      <c r="AS751" s="368" t="n"/>
      <c r="AT751" s="368" t="n"/>
      <c r="AU751" s="368" t="n"/>
      <c r="AV751" s="368" t="n"/>
      <c r="AW751" s="368" t="n"/>
      <c r="AX751" s="368" t="n"/>
      <c r="AY751" s="368" t="n"/>
      <c r="AZ751" s="368" t="n"/>
      <c r="BA751" s="368" t="n"/>
      <c r="BB751" s="368" t="n"/>
      <c r="BC751" s="368" t="n"/>
      <c r="BD751" s="368" t="n"/>
      <c r="BE751" s="368" t="n"/>
      <c r="BF751" s="368" t="n"/>
      <c r="BG751" s="368" t="n"/>
      <c r="BH751" s="368" t="n"/>
      <c r="BI751" s="368" t="n"/>
      <c r="BJ751" s="368" t="n"/>
      <c r="BK751" s="368" t="n"/>
      <c r="BL751" s="368" t="n"/>
      <c r="BM751" s="368" t="n"/>
      <c r="BN751" s="368" t="n"/>
      <c r="BO751" s="368" t="n"/>
      <c r="BP751" s="368" t="n"/>
      <c r="BQ751" s="320" t="n"/>
      <c r="BR751" s="368" t="n"/>
      <c r="BS751" s="368" t="n"/>
      <c r="BT751" s="368" t="n"/>
      <c r="BU751" s="368" t="n"/>
      <c r="BV751" s="368" t="n"/>
      <c r="BW751" s="368" t="n"/>
      <c r="BX751" s="368" t="n"/>
      <c r="BY751" s="368" t="n"/>
      <c r="BZ751" s="368" t="n"/>
      <c r="CA751" s="368" t="n"/>
      <c r="CB751" s="368" t="n"/>
      <c r="CC751" s="368" t="n"/>
      <c r="CD751" s="368" t="n"/>
      <c r="CE751" s="368" t="n"/>
      <c r="CF751" s="368" t="n"/>
      <c r="CG751" s="368" t="n"/>
      <c r="CH751" s="368" t="n"/>
      <c r="CI751" s="368" t="n"/>
      <c r="CJ751" s="368" t="n"/>
      <c r="CK751" s="368" t="n"/>
      <c r="CL751" s="368" t="n"/>
      <c r="CM751" s="368" t="n"/>
      <c r="CN751" s="368" t="n"/>
      <c r="CO751" s="368" t="n"/>
      <c r="CP751" s="368" t="n"/>
      <c r="CQ751" s="368" t="n"/>
      <c r="CR751" s="368" t="n"/>
      <c r="CS751" s="368" t="n"/>
      <c r="CT751" s="368" t="n"/>
      <c r="CU751" s="368" t="n"/>
      <c r="CV751" s="368" t="n"/>
      <c r="CW751" s="368" t="n"/>
      <c r="CX751" s="368" t="n"/>
      <c r="CY751" s="368" t="n"/>
      <c r="CZ751" s="368" t="n"/>
      <c r="DA751" s="368" t="n"/>
      <c r="DB751" s="368" t="n"/>
      <c r="DC751" s="368" t="n"/>
      <c r="DD751" s="368" t="n"/>
    </row>
    <row r="752">
      <c r="A752" s="368" t="n"/>
      <c r="B752" s="368" t="n"/>
      <c r="C752" s="368" t="n"/>
      <c r="D752" s="368" t="n"/>
      <c r="E752" s="368" t="n"/>
      <c r="F752" s="368" t="n"/>
      <c r="G752" s="318" t="n"/>
      <c r="H752" s="368" t="n"/>
      <c r="I752" s="368" t="n"/>
      <c r="J752" s="368" t="n"/>
      <c r="K752" s="368" t="n"/>
      <c r="L752" s="368" t="n"/>
      <c r="M752" s="368" t="n"/>
      <c r="N752" s="368" t="n"/>
      <c r="O752" s="368" t="n"/>
      <c r="P752" s="368" t="n"/>
      <c r="Q752" s="368" t="n"/>
      <c r="R752" s="368" t="n"/>
      <c r="S752" s="368" t="n"/>
      <c r="T752" s="368" t="n"/>
      <c r="U752" s="368" t="n"/>
      <c r="V752" s="368" t="n"/>
      <c r="W752" s="368" t="n"/>
      <c r="X752" s="368" t="n"/>
      <c r="Y752" s="368" t="n"/>
      <c r="Z752" s="368" t="n"/>
      <c r="AA752" s="368" t="n"/>
      <c r="AB752" s="368" t="n"/>
      <c r="AC752" s="368" t="n"/>
      <c r="AD752" s="368" t="n"/>
      <c r="AE752" s="368" t="n"/>
      <c r="AF752" s="368" t="n"/>
      <c r="AG752" s="368" t="n"/>
      <c r="AH752" s="368" t="n"/>
      <c r="AI752" s="368" t="n"/>
      <c r="AJ752" s="368" t="n"/>
      <c r="AK752" s="368" t="n"/>
      <c r="AL752" s="368" t="n"/>
      <c r="AM752" s="368" t="n"/>
      <c r="AN752" s="368" t="n"/>
      <c r="AO752" s="368" t="n"/>
      <c r="AP752" s="319" t="n"/>
      <c r="AQ752" s="368" t="n"/>
      <c r="AR752" s="368" t="n"/>
      <c r="AS752" s="368" t="n"/>
      <c r="AT752" s="368" t="n"/>
      <c r="AU752" s="368" t="n"/>
      <c r="AV752" s="368" t="n"/>
      <c r="AW752" s="368" t="n"/>
      <c r="AX752" s="368" t="n"/>
      <c r="AY752" s="368" t="n"/>
      <c r="AZ752" s="368" t="n"/>
      <c r="BA752" s="368" t="n"/>
      <c r="BB752" s="368" t="n"/>
      <c r="BC752" s="368" t="n"/>
      <c r="BD752" s="368" t="n"/>
      <c r="BE752" s="368" t="n"/>
      <c r="BF752" s="368" t="n"/>
      <c r="BG752" s="368" t="n"/>
      <c r="BH752" s="368" t="n"/>
      <c r="BI752" s="368" t="n"/>
      <c r="BJ752" s="368" t="n"/>
      <c r="BK752" s="368" t="n"/>
      <c r="BL752" s="368" t="n"/>
      <c r="BM752" s="368" t="n"/>
      <c r="BN752" s="368" t="n"/>
      <c r="BO752" s="368" t="n"/>
      <c r="BP752" s="368" t="n"/>
      <c r="BQ752" s="320" t="n"/>
      <c r="BR752" s="368" t="n"/>
      <c r="BS752" s="368" t="n"/>
      <c r="BT752" s="368" t="n"/>
      <c r="BU752" s="368" t="n"/>
      <c r="BV752" s="368" t="n"/>
      <c r="BW752" s="368" t="n"/>
      <c r="BX752" s="368" t="n"/>
      <c r="BY752" s="368" t="n"/>
      <c r="BZ752" s="368" t="n"/>
      <c r="CA752" s="368" t="n"/>
      <c r="CB752" s="368" t="n"/>
      <c r="CC752" s="368" t="n"/>
      <c r="CD752" s="368" t="n"/>
      <c r="CE752" s="368" t="n"/>
      <c r="CF752" s="368" t="n"/>
      <c r="CG752" s="368" t="n"/>
      <c r="CH752" s="368" t="n"/>
      <c r="CI752" s="368" t="n"/>
      <c r="CJ752" s="368" t="n"/>
      <c r="CK752" s="368" t="n"/>
      <c r="CL752" s="368" t="n"/>
      <c r="CM752" s="368" t="n"/>
      <c r="CN752" s="368" t="n"/>
      <c r="CO752" s="368" t="n"/>
      <c r="CP752" s="368" t="n"/>
      <c r="CQ752" s="368" t="n"/>
      <c r="CR752" s="368" t="n"/>
      <c r="CS752" s="368" t="n"/>
      <c r="CT752" s="368" t="n"/>
      <c r="CU752" s="368" t="n"/>
      <c r="CV752" s="368" t="n"/>
      <c r="CW752" s="368" t="n"/>
      <c r="CX752" s="368" t="n"/>
      <c r="CY752" s="368" t="n"/>
      <c r="CZ752" s="368" t="n"/>
      <c r="DA752" s="368" t="n"/>
      <c r="DB752" s="368" t="n"/>
      <c r="DC752" s="368" t="n"/>
      <c r="DD752" s="368" t="n"/>
    </row>
    <row r="753">
      <c r="A753" s="368" t="n"/>
      <c r="B753" s="368" t="n"/>
      <c r="C753" s="368" t="n"/>
      <c r="D753" s="368" t="n"/>
      <c r="E753" s="368" t="n"/>
      <c r="F753" s="368" t="n"/>
      <c r="G753" s="318" t="n"/>
      <c r="H753" s="368" t="n"/>
      <c r="I753" s="368" t="n"/>
      <c r="J753" s="368" t="n"/>
      <c r="K753" s="368" t="n"/>
      <c r="L753" s="368" t="n"/>
      <c r="M753" s="368" t="n"/>
      <c r="N753" s="368" t="n"/>
      <c r="O753" s="368" t="n"/>
      <c r="P753" s="368" t="n"/>
      <c r="Q753" s="368" t="n"/>
      <c r="R753" s="368" t="n"/>
      <c r="S753" s="368" t="n"/>
      <c r="T753" s="368" t="n"/>
      <c r="U753" s="368" t="n"/>
      <c r="V753" s="368" t="n"/>
      <c r="W753" s="368" t="n"/>
      <c r="X753" s="368" t="n"/>
      <c r="Y753" s="368" t="n"/>
      <c r="Z753" s="368" t="n"/>
      <c r="AA753" s="368" t="n"/>
      <c r="AB753" s="368" t="n"/>
      <c r="AC753" s="368" t="n"/>
      <c r="AD753" s="368" t="n"/>
      <c r="AE753" s="368" t="n"/>
      <c r="AF753" s="368" t="n"/>
      <c r="AG753" s="368" t="n"/>
      <c r="AH753" s="368" t="n"/>
      <c r="AI753" s="368" t="n"/>
      <c r="AJ753" s="368" t="n"/>
      <c r="AK753" s="368" t="n"/>
      <c r="AL753" s="368" t="n"/>
      <c r="AM753" s="368" t="n"/>
      <c r="AN753" s="368" t="n"/>
      <c r="AO753" s="368" t="n"/>
      <c r="AP753" s="319" t="n"/>
      <c r="AQ753" s="368" t="n"/>
      <c r="AR753" s="368" t="n"/>
      <c r="AS753" s="368" t="n"/>
      <c r="AT753" s="368" t="n"/>
      <c r="AU753" s="368" t="n"/>
      <c r="AV753" s="368" t="n"/>
      <c r="AW753" s="368" t="n"/>
      <c r="AX753" s="368" t="n"/>
      <c r="AY753" s="368" t="n"/>
      <c r="AZ753" s="368" t="n"/>
      <c r="BA753" s="368" t="n"/>
      <c r="BB753" s="368" t="n"/>
      <c r="BC753" s="368" t="n"/>
      <c r="BD753" s="368" t="n"/>
      <c r="BE753" s="368" t="n"/>
      <c r="BF753" s="368" t="n"/>
      <c r="BG753" s="368" t="n"/>
      <c r="BH753" s="368" t="n"/>
      <c r="BI753" s="368" t="n"/>
      <c r="BJ753" s="368" t="n"/>
      <c r="BK753" s="368" t="n"/>
      <c r="BL753" s="368" t="n"/>
      <c r="BM753" s="368" t="n"/>
      <c r="BN753" s="368" t="n"/>
      <c r="BO753" s="368" t="n"/>
      <c r="BP753" s="368" t="n"/>
      <c r="BQ753" s="320" t="n"/>
      <c r="BR753" s="368" t="n"/>
      <c r="BS753" s="368" t="n"/>
      <c r="BT753" s="368" t="n"/>
      <c r="BU753" s="368" t="n"/>
      <c r="BV753" s="368" t="n"/>
      <c r="BW753" s="368" t="n"/>
      <c r="BX753" s="368" t="n"/>
      <c r="BY753" s="368" t="n"/>
      <c r="BZ753" s="368" t="n"/>
      <c r="CA753" s="368" t="n"/>
      <c r="CB753" s="368" t="n"/>
      <c r="CC753" s="368" t="n"/>
      <c r="CD753" s="368" t="n"/>
      <c r="CE753" s="368" t="n"/>
      <c r="CF753" s="368" t="n"/>
      <c r="CG753" s="368" t="n"/>
      <c r="CH753" s="368" t="n"/>
      <c r="CI753" s="368" t="n"/>
      <c r="CJ753" s="368" t="n"/>
      <c r="CK753" s="368" t="n"/>
      <c r="CL753" s="368" t="n"/>
      <c r="CM753" s="368" t="n"/>
      <c r="CN753" s="368" t="n"/>
      <c r="CO753" s="368" t="n"/>
      <c r="CP753" s="368" t="n"/>
      <c r="CQ753" s="368" t="n"/>
      <c r="CR753" s="368" t="n"/>
      <c r="CS753" s="368" t="n"/>
      <c r="CT753" s="368" t="n"/>
      <c r="CU753" s="368" t="n"/>
      <c r="CV753" s="368" t="n"/>
      <c r="CW753" s="368" t="n"/>
      <c r="CX753" s="368" t="n"/>
      <c r="CY753" s="368" t="n"/>
      <c r="CZ753" s="368" t="n"/>
      <c r="DA753" s="368" t="n"/>
      <c r="DB753" s="368" t="n"/>
      <c r="DC753" s="368" t="n"/>
      <c r="DD753" s="368" t="n"/>
    </row>
    <row r="754">
      <c r="A754" s="368" t="n"/>
      <c r="B754" s="368" t="n"/>
      <c r="C754" s="368" t="n"/>
      <c r="D754" s="368" t="n"/>
      <c r="E754" s="368" t="n"/>
      <c r="F754" s="368" t="n"/>
      <c r="G754" s="318" t="n"/>
      <c r="H754" s="368" t="n"/>
      <c r="I754" s="368" t="n"/>
      <c r="J754" s="368" t="n"/>
      <c r="K754" s="368" t="n"/>
      <c r="L754" s="368" t="n"/>
      <c r="M754" s="368" t="n"/>
      <c r="N754" s="368" t="n"/>
      <c r="O754" s="368" t="n"/>
      <c r="P754" s="368" t="n"/>
      <c r="Q754" s="368" t="n"/>
      <c r="R754" s="368" t="n"/>
      <c r="S754" s="368" t="n"/>
      <c r="T754" s="368" t="n"/>
      <c r="U754" s="368" t="n"/>
      <c r="V754" s="368" t="n"/>
      <c r="W754" s="368" t="n"/>
      <c r="X754" s="368" t="n"/>
      <c r="Y754" s="368" t="n"/>
      <c r="Z754" s="368" t="n"/>
      <c r="AA754" s="368" t="n"/>
      <c r="AB754" s="368" t="n"/>
      <c r="AC754" s="368" t="n"/>
      <c r="AD754" s="368" t="n"/>
      <c r="AE754" s="368" t="n"/>
      <c r="AF754" s="368" t="n"/>
      <c r="AG754" s="368" t="n"/>
      <c r="AH754" s="368" t="n"/>
      <c r="AI754" s="368" t="n"/>
      <c r="AJ754" s="368" t="n"/>
      <c r="AK754" s="368" t="n"/>
      <c r="AL754" s="368" t="n"/>
      <c r="AM754" s="368" t="n"/>
      <c r="AN754" s="368" t="n"/>
      <c r="AO754" s="368" t="n"/>
      <c r="AP754" s="319" t="n"/>
      <c r="AQ754" s="368" t="n"/>
      <c r="AR754" s="368" t="n"/>
      <c r="AS754" s="368" t="n"/>
      <c r="AT754" s="368" t="n"/>
      <c r="AU754" s="368" t="n"/>
      <c r="AV754" s="368" t="n"/>
      <c r="AW754" s="368" t="n"/>
      <c r="AX754" s="368" t="n"/>
      <c r="AY754" s="368" t="n"/>
      <c r="AZ754" s="368" t="n"/>
      <c r="BA754" s="368" t="n"/>
      <c r="BB754" s="368" t="n"/>
      <c r="BC754" s="368" t="n"/>
      <c r="BD754" s="368" t="n"/>
      <c r="BE754" s="368" t="n"/>
      <c r="BF754" s="368" t="n"/>
      <c r="BG754" s="368" t="n"/>
      <c r="BH754" s="368" t="n"/>
      <c r="BI754" s="368" t="n"/>
      <c r="BJ754" s="368" t="n"/>
      <c r="BK754" s="368" t="n"/>
      <c r="BL754" s="368" t="n"/>
      <c r="BM754" s="368" t="n"/>
      <c r="BN754" s="368" t="n"/>
      <c r="BO754" s="368" t="n"/>
      <c r="BP754" s="368" t="n"/>
      <c r="BQ754" s="320" t="n"/>
      <c r="BR754" s="368" t="n"/>
      <c r="BS754" s="368" t="n"/>
      <c r="BT754" s="368" t="n"/>
      <c r="BU754" s="368" t="n"/>
      <c r="BV754" s="368" t="n"/>
      <c r="BW754" s="368" t="n"/>
      <c r="BX754" s="368" t="n"/>
      <c r="BY754" s="368" t="n"/>
      <c r="BZ754" s="368" t="n"/>
      <c r="CA754" s="368" t="n"/>
      <c r="CB754" s="368" t="n"/>
      <c r="CC754" s="368" t="n"/>
      <c r="CD754" s="368" t="n"/>
      <c r="CE754" s="368" t="n"/>
      <c r="CF754" s="368" t="n"/>
      <c r="CG754" s="368" t="n"/>
      <c r="CH754" s="368" t="n"/>
      <c r="CI754" s="368" t="n"/>
      <c r="CJ754" s="368" t="n"/>
      <c r="CK754" s="368" t="n"/>
      <c r="CL754" s="368" t="n"/>
      <c r="CM754" s="368" t="n"/>
      <c r="CN754" s="368" t="n"/>
      <c r="CO754" s="368" t="n"/>
      <c r="CP754" s="368" t="n"/>
      <c r="CQ754" s="368" t="n"/>
      <c r="CR754" s="368" t="n"/>
      <c r="CS754" s="368" t="n"/>
      <c r="CT754" s="368" t="n"/>
      <c r="CU754" s="368" t="n"/>
      <c r="CV754" s="368" t="n"/>
      <c r="CW754" s="368" t="n"/>
      <c r="CX754" s="368" t="n"/>
      <c r="CY754" s="368" t="n"/>
      <c r="CZ754" s="368" t="n"/>
      <c r="DA754" s="368" t="n"/>
      <c r="DB754" s="368" t="n"/>
      <c r="DC754" s="368" t="n"/>
      <c r="DD754" s="368" t="n"/>
    </row>
    <row r="755">
      <c r="A755" s="368" t="n"/>
      <c r="B755" s="368" t="n"/>
      <c r="C755" s="368" t="n"/>
      <c r="D755" s="368" t="n"/>
      <c r="E755" s="368" t="n"/>
      <c r="F755" s="368" t="n"/>
      <c r="G755" s="318" t="n"/>
      <c r="H755" s="368" t="n"/>
      <c r="I755" s="368" t="n"/>
      <c r="J755" s="368" t="n"/>
      <c r="K755" s="368" t="n"/>
      <c r="L755" s="368" t="n"/>
      <c r="M755" s="368" t="n"/>
      <c r="N755" s="368" t="n"/>
      <c r="O755" s="368" t="n"/>
      <c r="P755" s="368" t="n"/>
      <c r="Q755" s="368" t="n"/>
      <c r="R755" s="368" t="n"/>
      <c r="S755" s="368" t="n"/>
      <c r="T755" s="368" t="n"/>
      <c r="U755" s="368" t="n"/>
      <c r="V755" s="368" t="n"/>
      <c r="W755" s="368" t="n"/>
      <c r="X755" s="368" t="n"/>
      <c r="Y755" s="368" t="n"/>
      <c r="Z755" s="368" t="n"/>
      <c r="AA755" s="368" t="n"/>
      <c r="AB755" s="368" t="n"/>
      <c r="AC755" s="368" t="n"/>
      <c r="AD755" s="368" t="n"/>
      <c r="AE755" s="368" t="n"/>
      <c r="AF755" s="368" t="n"/>
      <c r="AG755" s="368" t="n"/>
      <c r="AH755" s="368" t="n"/>
      <c r="AI755" s="368" t="n"/>
      <c r="AJ755" s="368" t="n"/>
      <c r="AK755" s="368" t="n"/>
      <c r="AL755" s="368" t="n"/>
      <c r="AM755" s="368" t="n"/>
      <c r="AN755" s="368" t="n"/>
      <c r="AO755" s="368" t="n"/>
      <c r="AP755" s="319" t="n"/>
      <c r="AQ755" s="368" t="n"/>
      <c r="AR755" s="368" t="n"/>
      <c r="AS755" s="368" t="n"/>
      <c r="AT755" s="368" t="n"/>
      <c r="AU755" s="368" t="n"/>
      <c r="AV755" s="368" t="n"/>
      <c r="AW755" s="368" t="n"/>
      <c r="AX755" s="368" t="n"/>
      <c r="AY755" s="368" t="n"/>
      <c r="AZ755" s="368" t="n"/>
      <c r="BA755" s="368" t="n"/>
      <c r="BB755" s="368" t="n"/>
      <c r="BC755" s="368" t="n"/>
      <c r="BD755" s="368" t="n"/>
      <c r="BE755" s="368" t="n"/>
      <c r="BF755" s="368" t="n"/>
      <c r="BG755" s="368" t="n"/>
      <c r="BH755" s="368" t="n"/>
      <c r="BI755" s="368" t="n"/>
      <c r="BJ755" s="368" t="n"/>
      <c r="BK755" s="368" t="n"/>
      <c r="BL755" s="368" t="n"/>
      <c r="BM755" s="368" t="n"/>
      <c r="BN755" s="368" t="n"/>
      <c r="BO755" s="368" t="n"/>
      <c r="BP755" s="368" t="n"/>
      <c r="BQ755" s="320" t="n"/>
      <c r="BR755" s="368" t="n"/>
      <c r="BS755" s="368" t="n"/>
      <c r="BT755" s="368" t="n"/>
      <c r="BU755" s="368" t="n"/>
      <c r="BV755" s="368" t="n"/>
      <c r="BW755" s="368" t="n"/>
      <c r="BX755" s="368" t="n"/>
      <c r="BY755" s="368" t="n"/>
      <c r="BZ755" s="368" t="n"/>
      <c r="CA755" s="368" t="n"/>
      <c r="CB755" s="368" t="n"/>
      <c r="CC755" s="368" t="n"/>
      <c r="CD755" s="368" t="n"/>
      <c r="CE755" s="368" t="n"/>
      <c r="CF755" s="368" t="n"/>
      <c r="CG755" s="368" t="n"/>
      <c r="CH755" s="368" t="n"/>
      <c r="CI755" s="368" t="n"/>
      <c r="CJ755" s="368" t="n"/>
      <c r="CK755" s="368" t="n"/>
      <c r="CL755" s="368" t="n"/>
      <c r="CM755" s="368" t="n"/>
      <c r="CN755" s="368" t="n"/>
      <c r="CO755" s="368" t="n"/>
      <c r="CP755" s="368" t="n"/>
      <c r="CQ755" s="368" t="n"/>
      <c r="CR755" s="368" t="n"/>
      <c r="CS755" s="368" t="n"/>
      <c r="CT755" s="368" t="n"/>
      <c r="CU755" s="368" t="n"/>
      <c r="CV755" s="368" t="n"/>
      <c r="CW755" s="368" t="n"/>
      <c r="CX755" s="368" t="n"/>
      <c r="CY755" s="368" t="n"/>
      <c r="CZ755" s="368" t="n"/>
      <c r="DA755" s="368" t="n"/>
      <c r="DB755" s="368" t="n"/>
      <c r="DC755" s="368" t="n"/>
      <c r="DD755" s="368" t="n"/>
    </row>
    <row r="756">
      <c r="A756" s="368" t="n"/>
      <c r="B756" s="368" t="n"/>
      <c r="C756" s="368" t="n"/>
      <c r="D756" s="368" t="n"/>
      <c r="E756" s="368" t="n"/>
      <c r="F756" s="368" t="n"/>
      <c r="G756" s="318" t="n"/>
      <c r="H756" s="368" t="n"/>
      <c r="I756" s="368" t="n"/>
      <c r="J756" s="368" t="n"/>
      <c r="K756" s="368" t="n"/>
      <c r="L756" s="368" t="n"/>
      <c r="M756" s="368" t="n"/>
      <c r="N756" s="368" t="n"/>
      <c r="O756" s="368" t="n"/>
      <c r="P756" s="368" t="n"/>
      <c r="Q756" s="368" t="n"/>
      <c r="R756" s="368" t="n"/>
      <c r="S756" s="368" t="n"/>
      <c r="T756" s="368" t="n"/>
      <c r="U756" s="368" t="n"/>
      <c r="V756" s="368" t="n"/>
      <c r="W756" s="368" t="n"/>
      <c r="X756" s="368" t="n"/>
      <c r="Y756" s="368" t="n"/>
      <c r="Z756" s="368" t="n"/>
      <c r="AA756" s="368" t="n"/>
      <c r="AB756" s="368" t="n"/>
      <c r="AC756" s="368" t="n"/>
      <c r="AD756" s="368" t="n"/>
      <c r="AE756" s="368" t="n"/>
      <c r="AF756" s="368" t="n"/>
      <c r="AG756" s="368" t="n"/>
      <c r="AH756" s="368" t="n"/>
      <c r="AI756" s="368" t="n"/>
      <c r="AJ756" s="368" t="n"/>
      <c r="AK756" s="368" t="n"/>
      <c r="AL756" s="368" t="n"/>
      <c r="AM756" s="368" t="n"/>
      <c r="AN756" s="368" t="n"/>
      <c r="AO756" s="368" t="n"/>
      <c r="AP756" s="319" t="n"/>
      <c r="AQ756" s="368" t="n"/>
      <c r="AR756" s="368" t="n"/>
      <c r="AS756" s="368" t="n"/>
      <c r="AT756" s="368" t="n"/>
      <c r="AU756" s="368" t="n"/>
      <c r="AV756" s="368" t="n"/>
      <c r="AW756" s="368" t="n"/>
      <c r="AX756" s="368" t="n"/>
      <c r="AY756" s="368" t="n"/>
      <c r="AZ756" s="368" t="n"/>
      <c r="BA756" s="368" t="n"/>
      <c r="BB756" s="368" t="n"/>
      <c r="BC756" s="368" t="n"/>
      <c r="BD756" s="368" t="n"/>
      <c r="BE756" s="368" t="n"/>
      <c r="BF756" s="368" t="n"/>
      <c r="BG756" s="368" t="n"/>
      <c r="BH756" s="368" t="n"/>
      <c r="BI756" s="368" t="n"/>
      <c r="BJ756" s="368" t="n"/>
      <c r="BK756" s="368" t="n"/>
      <c r="BL756" s="368" t="n"/>
      <c r="BM756" s="368" t="n"/>
      <c r="BN756" s="368" t="n"/>
      <c r="BO756" s="368" t="n"/>
      <c r="BP756" s="368" t="n"/>
      <c r="BQ756" s="320" t="n"/>
      <c r="BR756" s="368" t="n"/>
      <c r="BS756" s="368" t="n"/>
      <c r="BT756" s="368" t="n"/>
      <c r="BU756" s="368" t="n"/>
      <c r="BV756" s="368" t="n"/>
      <c r="BW756" s="368" t="n"/>
      <c r="BX756" s="368" t="n"/>
      <c r="BY756" s="368" t="n"/>
      <c r="BZ756" s="368" t="n"/>
      <c r="CA756" s="368" t="n"/>
      <c r="CB756" s="368" t="n"/>
      <c r="CC756" s="368" t="n"/>
      <c r="CD756" s="368" t="n"/>
      <c r="CE756" s="368" t="n"/>
      <c r="CF756" s="368" t="n"/>
      <c r="CG756" s="368" t="n"/>
      <c r="CH756" s="368" t="n"/>
      <c r="CI756" s="368" t="n"/>
      <c r="CJ756" s="368" t="n"/>
      <c r="CK756" s="368" t="n"/>
      <c r="CL756" s="368" t="n"/>
      <c r="CM756" s="368" t="n"/>
      <c r="CN756" s="368" t="n"/>
      <c r="CO756" s="368" t="n"/>
      <c r="CP756" s="368" t="n"/>
      <c r="CQ756" s="368" t="n"/>
      <c r="CR756" s="368" t="n"/>
      <c r="CS756" s="368" t="n"/>
      <c r="CT756" s="368" t="n"/>
      <c r="CU756" s="368" t="n"/>
      <c r="CV756" s="368" t="n"/>
      <c r="CW756" s="368" t="n"/>
      <c r="CX756" s="368" t="n"/>
      <c r="CY756" s="368" t="n"/>
      <c r="CZ756" s="368" t="n"/>
      <c r="DA756" s="368" t="n"/>
      <c r="DB756" s="368" t="n"/>
      <c r="DC756" s="368" t="n"/>
      <c r="DD756" s="368" t="n"/>
    </row>
    <row r="757">
      <c r="A757" s="368" t="n"/>
      <c r="B757" s="368" t="n"/>
      <c r="C757" s="368" t="n"/>
      <c r="D757" s="368" t="n"/>
      <c r="E757" s="368" t="n"/>
      <c r="F757" s="368" t="n"/>
      <c r="G757" s="318" t="n"/>
      <c r="H757" s="368" t="n"/>
      <c r="I757" s="368" t="n"/>
      <c r="J757" s="368" t="n"/>
      <c r="K757" s="368" t="n"/>
      <c r="L757" s="368" t="n"/>
      <c r="M757" s="368" t="n"/>
      <c r="N757" s="368" t="n"/>
      <c r="O757" s="368" t="n"/>
      <c r="P757" s="368" t="n"/>
      <c r="Q757" s="368" t="n"/>
      <c r="R757" s="368" t="n"/>
      <c r="S757" s="368" t="n"/>
      <c r="T757" s="368" t="n"/>
      <c r="U757" s="368" t="n"/>
      <c r="V757" s="368" t="n"/>
      <c r="W757" s="368" t="n"/>
      <c r="X757" s="368" t="n"/>
      <c r="Y757" s="368" t="n"/>
      <c r="Z757" s="368" t="n"/>
      <c r="AA757" s="368" t="n"/>
      <c r="AB757" s="368" t="n"/>
      <c r="AC757" s="368" t="n"/>
      <c r="AD757" s="368" t="n"/>
      <c r="AE757" s="368" t="n"/>
      <c r="AF757" s="368" t="n"/>
      <c r="AG757" s="368" t="n"/>
      <c r="AH757" s="368" t="n"/>
      <c r="AI757" s="368" t="n"/>
      <c r="AJ757" s="368" t="n"/>
      <c r="AK757" s="368" t="n"/>
      <c r="AL757" s="368" t="n"/>
      <c r="AM757" s="368" t="n"/>
      <c r="AN757" s="368" t="n"/>
      <c r="AO757" s="368" t="n"/>
      <c r="AP757" s="319" t="n"/>
      <c r="AQ757" s="368" t="n"/>
      <c r="AR757" s="368" t="n"/>
      <c r="AS757" s="368" t="n"/>
      <c r="AT757" s="368" t="n"/>
      <c r="AU757" s="368" t="n"/>
      <c r="AV757" s="368" t="n"/>
      <c r="AW757" s="368" t="n"/>
      <c r="AX757" s="368" t="n"/>
      <c r="AY757" s="368" t="n"/>
      <c r="AZ757" s="368" t="n"/>
      <c r="BA757" s="368" t="n"/>
      <c r="BB757" s="368" t="n"/>
      <c r="BC757" s="368" t="n"/>
      <c r="BD757" s="368" t="n"/>
      <c r="BE757" s="368" t="n"/>
      <c r="BF757" s="368" t="n"/>
      <c r="BG757" s="368" t="n"/>
      <c r="BH757" s="368" t="n"/>
      <c r="BI757" s="368" t="n"/>
      <c r="BJ757" s="368" t="n"/>
      <c r="BK757" s="368" t="n"/>
      <c r="BL757" s="368" t="n"/>
      <c r="BM757" s="368" t="n"/>
      <c r="BN757" s="368" t="n"/>
      <c r="BO757" s="368" t="n"/>
      <c r="BP757" s="368" t="n"/>
      <c r="BQ757" s="320" t="n"/>
      <c r="BR757" s="368" t="n"/>
      <c r="BS757" s="368" t="n"/>
      <c r="BT757" s="368" t="n"/>
      <c r="BU757" s="368" t="n"/>
      <c r="BV757" s="368" t="n"/>
      <c r="BW757" s="368" t="n"/>
      <c r="BX757" s="368" t="n"/>
      <c r="BY757" s="368" t="n"/>
      <c r="BZ757" s="368" t="n"/>
      <c r="CA757" s="368" t="n"/>
      <c r="CB757" s="368" t="n"/>
      <c r="CC757" s="368" t="n"/>
      <c r="CD757" s="368" t="n"/>
      <c r="CE757" s="368" t="n"/>
      <c r="CF757" s="368" t="n"/>
      <c r="CG757" s="368" t="n"/>
      <c r="CH757" s="368" t="n"/>
      <c r="CI757" s="368" t="n"/>
      <c r="CJ757" s="368" t="n"/>
      <c r="CK757" s="368" t="n"/>
      <c r="CL757" s="368" t="n"/>
      <c r="CM757" s="368" t="n"/>
      <c r="CN757" s="368" t="n"/>
      <c r="CO757" s="368" t="n"/>
      <c r="CP757" s="368" t="n"/>
      <c r="CQ757" s="368" t="n"/>
      <c r="CR757" s="368" t="n"/>
      <c r="CS757" s="368" t="n"/>
      <c r="CT757" s="368" t="n"/>
      <c r="CU757" s="368" t="n"/>
      <c r="CV757" s="368" t="n"/>
      <c r="CW757" s="368" t="n"/>
      <c r="CX757" s="368" t="n"/>
      <c r="CY757" s="368" t="n"/>
      <c r="CZ757" s="368" t="n"/>
      <c r="DA757" s="368" t="n"/>
      <c r="DB757" s="368" t="n"/>
      <c r="DC757" s="368" t="n"/>
      <c r="DD757" s="368" t="n"/>
    </row>
    <row r="758">
      <c r="A758" s="368" t="n"/>
      <c r="B758" s="368" t="n"/>
      <c r="C758" s="368" t="n"/>
      <c r="D758" s="368" t="n"/>
      <c r="E758" s="368" t="n"/>
      <c r="F758" s="368" t="n"/>
      <c r="G758" s="318" t="n"/>
      <c r="H758" s="368" t="n"/>
      <c r="I758" s="368" t="n"/>
      <c r="J758" s="368" t="n"/>
      <c r="K758" s="368" t="n"/>
      <c r="L758" s="368" t="n"/>
      <c r="M758" s="368" t="n"/>
      <c r="N758" s="368" t="n"/>
      <c r="O758" s="368" t="n"/>
      <c r="P758" s="368" t="n"/>
      <c r="Q758" s="368" t="n"/>
      <c r="R758" s="368" t="n"/>
      <c r="S758" s="368" t="n"/>
      <c r="T758" s="368" t="n"/>
      <c r="U758" s="368" t="n"/>
      <c r="V758" s="368" t="n"/>
      <c r="W758" s="368" t="n"/>
      <c r="X758" s="368" t="n"/>
      <c r="Y758" s="368" t="n"/>
      <c r="Z758" s="368" t="n"/>
      <c r="AA758" s="368" t="n"/>
      <c r="AB758" s="368" t="n"/>
      <c r="AC758" s="368" t="n"/>
      <c r="AD758" s="368" t="n"/>
      <c r="AE758" s="368" t="n"/>
      <c r="AF758" s="368" t="n"/>
      <c r="AG758" s="368" t="n"/>
      <c r="AH758" s="368" t="n"/>
      <c r="AI758" s="368" t="n"/>
      <c r="AJ758" s="368" t="n"/>
      <c r="AK758" s="368" t="n"/>
      <c r="AL758" s="368" t="n"/>
      <c r="AM758" s="368" t="n"/>
      <c r="AN758" s="368" t="n"/>
      <c r="AO758" s="368" t="n"/>
      <c r="AP758" s="319" t="n"/>
      <c r="AQ758" s="368" t="n"/>
      <c r="AR758" s="368" t="n"/>
      <c r="AS758" s="368" t="n"/>
      <c r="AT758" s="368" t="n"/>
      <c r="AU758" s="368" t="n"/>
      <c r="AV758" s="368" t="n"/>
      <c r="AW758" s="368" t="n"/>
      <c r="AX758" s="368" t="n"/>
      <c r="AY758" s="368" t="n"/>
      <c r="AZ758" s="368" t="n"/>
      <c r="BA758" s="368" t="n"/>
      <c r="BB758" s="368" t="n"/>
      <c r="BC758" s="368" t="n"/>
      <c r="BD758" s="368" t="n"/>
      <c r="BE758" s="368" t="n"/>
      <c r="BF758" s="368" t="n"/>
      <c r="BG758" s="368" t="n"/>
      <c r="BH758" s="368" t="n"/>
      <c r="BI758" s="368" t="n"/>
      <c r="BJ758" s="368" t="n"/>
      <c r="BK758" s="368" t="n"/>
      <c r="BL758" s="368" t="n"/>
      <c r="BM758" s="368" t="n"/>
      <c r="BN758" s="368" t="n"/>
      <c r="BO758" s="368" t="n"/>
      <c r="BP758" s="368" t="n"/>
      <c r="BQ758" s="320" t="n"/>
      <c r="BR758" s="368" t="n"/>
      <c r="BS758" s="368" t="n"/>
      <c r="BT758" s="368" t="n"/>
      <c r="BU758" s="368" t="n"/>
      <c r="BV758" s="368" t="n"/>
      <c r="BW758" s="368" t="n"/>
      <c r="BX758" s="368" t="n"/>
      <c r="BY758" s="368" t="n"/>
      <c r="BZ758" s="368" t="n"/>
      <c r="CA758" s="368" t="n"/>
      <c r="CB758" s="368" t="n"/>
      <c r="CC758" s="368" t="n"/>
      <c r="CD758" s="368" t="n"/>
      <c r="CE758" s="368" t="n"/>
      <c r="CF758" s="368" t="n"/>
      <c r="CG758" s="368" t="n"/>
      <c r="CH758" s="368" t="n"/>
      <c r="CI758" s="368" t="n"/>
      <c r="CJ758" s="368" t="n"/>
      <c r="CK758" s="368" t="n"/>
      <c r="CL758" s="368" t="n"/>
      <c r="CM758" s="368" t="n"/>
      <c r="CN758" s="368" t="n"/>
      <c r="CO758" s="368" t="n"/>
      <c r="CP758" s="368" t="n"/>
      <c r="CQ758" s="368" t="n"/>
      <c r="CR758" s="368" t="n"/>
      <c r="CS758" s="368" t="n"/>
      <c r="CT758" s="368" t="n"/>
      <c r="CU758" s="368" t="n"/>
      <c r="CV758" s="368" t="n"/>
      <c r="CW758" s="368" t="n"/>
      <c r="CX758" s="368" t="n"/>
      <c r="CY758" s="368" t="n"/>
      <c r="CZ758" s="368" t="n"/>
      <c r="DA758" s="368" t="n"/>
      <c r="DB758" s="368" t="n"/>
      <c r="DC758" s="368" t="n"/>
      <c r="DD758" s="368" t="n"/>
    </row>
    <row r="759">
      <c r="A759" s="368" t="n"/>
      <c r="B759" s="368" t="n"/>
      <c r="C759" s="368" t="n"/>
      <c r="D759" s="368" t="n"/>
      <c r="E759" s="368" t="n"/>
      <c r="F759" s="368" t="n"/>
      <c r="G759" s="318" t="n"/>
      <c r="H759" s="368" t="n"/>
      <c r="I759" s="368" t="n"/>
      <c r="J759" s="368" t="n"/>
      <c r="K759" s="368" t="n"/>
      <c r="L759" s="368" t="n"/>
      <c r="M759" s="368" t="n"/>
      <c r="N759" s="368" t="n"/>
      <c r="O759" s="368" t="n"/>
      <c r="P759" s="368" t="n"/>
      <c r="Q759" s="368" t="n"/>
      <c r="R759" s="368" t="n"/>
      <c r="S759" s="368" t="n"/>
      <c r="T759" s="368" t="n"/>
      <c r="U759" s="368" t="n"/>
      <c r="V759" s="368" t="n"/>
      <c r="W759" s="368" t="n"/>
      <c r="X759" s="368" t="n"/>
      <c r="Y759" s="368" t="n"/>
      <c r="Z759" s="368" t="n"/>
      <c r="AA759" s="368" t="n"/>
      <c r="AB759" s="368" t="n"/>
      <c r="AC759" s="368" t="n"/>
      <c r="AD759" s="368" t="n"/>
      <c r="AE759" s="368" t="n"/>
      <c r="AF759" s="368" t="n"/>
      <c r="AG759" s="368" t="n"/>
      <c r="AH759" s="368" t="n"/>
      <c r="AI759" s="368" t="n"/>
      <c r="AJ759" s="368" t="n"/>
      <c r="AK759" s="368" t="n"/>
      <c r="AL759" s="368" t="n"/>
      <c r="AM759" s="368" t="n"/>
      <c r="AN759" s="368" t="n"/>
      <c r="AO759" s="368" t="n"/>
      <c r="AP759" s="319" t="n"/>
      <c r="AQ759" s="368" t="n"/>
      <c r="AR759" s="368" t="n"/>
      <c r="AS759" s="368" t="n"/>
      <c r="AT759" s="368" t="n"/>
      <c r="AU759" s="368" t="n"/>
      <c r="AV759" s="368" t="n"/>
      <c r="AW759" s="368" t="n"/>
      <c r="AX759" s="368" t="n"/>
      <c r="AY759" s="368" t="n"/>
      <c r="AZ759" s="368" t="n"/>
      <c r="BA759" s="368" t="n"/>
      <c r="BB759" s="368" t="n"/>
      <c r="BC759" s="368" t="n"/>
      <c r="BD759" s="368" t="n"/>
      <c r="BE759" s="368" t="n"/>
      <c r="BF759" s="368" t="n"/>
      <c r="BG759" s="368" t="n"/>
      <c r="BH759" s="368" t="n"/>
      <c r="BI759" s="368" t="n"/>
      <c r="BJ759" s="368" t="n"/>
      <c r="BK759" s="368" t="n"/>
      <c r="BL759" s="368" t="n"/>
      <c r="BM759" s="368" t="n"/>
      <c r="BN759" s="368" t="n"/>
      <c r="BO759" s="368" t="n"/>
      <c r="BP759" s="368" t="n"/>
      <c r="BQ759" s="320" t="n"/>
      <c r="BR759" s="368" t="n"/>
      <c r="BS759" s="368" t="n"/>
      <c r="BT759" s="368" t="n"/>
      <c r="BU759" s="368" t="n"/>
      <c r="BV759" s="368" t="n"/>
      <c r="BW759" s="368" t="n"/>
      <c r="BX759" s="368" t="n"/>
      <c r="BY759" s="368" t="n"/>
      <c r="BZ759" s="368" t="n"/>
      <c r="CA759" s="368" t="n"/>
      <c r="CB759" s="368" t="n"/>
      <c r="CC759" s="368" t="n"/>
      <c r="CD759" s="368" t="n"/>
      <c r="CE759" s="368" t="n"/>
      <c r="CF759" s="368" t="n"/>
      <c r="CG759" s="368" t="n"/>
      <c r="CH759" s="368" t="n"/>
      <c r="CI759" s="368" t="n"/>
      <c r="CJ759" s="368" t="n"/>
      <c r="CK759" s="368" t="n"/>
      <c r="CL759" s="368" t="n"/>
      <c r="CM759" s="368" t="n"/>
      <c r="CN759" s="368" t="n"/>
      <c r="CO759" s="368" t="n"/>
      <c r="CP759" s="368" t="n"/>
      <c r="CQ759" s="368" t="n"/>
      <c r="CR759" s="368" t="n"/>
      <c r="CS759" s="368" t="n"/>
      <c r="CT759" s="368" t="n"/>
      <c r="CU759" s="368" t="n"/>
      <c r="CV759" s="368" t="n"/>
      <c r="CW759" s="368" t="n"/>
      <c r="CX759" s="368" t="n"/>
      <c r="CY759" s="368" t="n"/>
      <c r="CZ759" s="368" t="n"/>
      <c r="DA759" s="368" t="n"/>
      <c r="DB759" s="368" t="n"/>
      <c r="DC759" s="368" t="n"/>
      <c r="DD759" s="368" t="n"/>
    </row>
    <row r="760">
      <c r="A760" s="368" t="n"/>
      <c r="B760" s="368" t="n"/>
      <c r="C760" s="368" t="n"/>
      <c r="D760" s="368" t="n"/>
      <c r="E760" s="368" t="n"/>
      <c r="F760" s="368" t="n"/>
      <c r="G760" s="318" t="n"/>
      <c r="H760" s="368" t="n"/>
      <c r="I760" s="368" t="n"/>
      <c r="J760" s="368" t="n"/>
      <c r="K760" s="368" t="n"/>
      <c r="L760" s="368" t="n"/>
      <c r="M760" s="368" t="n"/>
      <c r="N760" s="368" t="n"/>
      <c r="O760" s="368" t="n"/>
      <c r="P760" s="368" t="n"/>
      <c r="Q760" s="368" t="n"/>
      <c r="R760" s="368" t="n"/>
      <c r="S760" s="368" t="n"/>
      <c r="T760" s="368" t="n"/>
      <c r="U760" s="368" t="n"/>
      <c r="V760" s="368" t="n"/>
      <c r="W760" s="368" t="n"/>
      <c r="X760" s="368" t="n"/>
      <c r="Y760" s="368" t="n"/>
      <c r="Z760" s="368" t="n"/>
      <c r="AA760" s="368" t="n"/>
      <c r="AB760" s="368" t="n"/>
      <c r="AC760" s="368" t="n"/>
      <c r="AD760" s="368" t="n"/>
      <c r="AE760" s="368" t="n"/>
      <c r="AF760" s="368" t="n"/>
      <c r="AG760" s="368" t="n"/>
      <c r="AH760" s="368" t="n"/>
      <c r="AI760" s="368" t="n"/>
      <c r="AJ760" s="368" t="n"/>
      <c r="AK760" s="368" t="n"/>
      <c r="AL760" s="368" t="n"/>
      <c r="AM760" s="368" t="n"/>
      <c r="AN760" s="368" t="n"/>
      <c r="AO760" s="368" t="n"/>
      <c r="AP760" s="319" t="n"/>
      <c r="AQ760" s="368" t="n"/>
      <c r="AR760" s="368" t="n"/>
      <c r="AS760" s="368" t="n"/>
      <c r="AT760" s="368" t="n"/>
      <c r="AU760" s="368" t="n"/>
      <c r="AV760" s="368" t="n"/>
      <c r="AW760" s="368" t="n"/>
      <c r="AX760" s="368" t="n"/>
      <c r="AY760" s="368" t="n"/>
      <c r="AZ760" s="368" t="n"/>
      <c r="BA760" s="368" t="n"/>
      <c r="BB760" s="368" t="n"/>
      <c r="BC760" s="368" t="n"/>
      <c r="BD760" s="368" t="n"/>
      <c r="BE760" s="368" t="n"/>
      <c r="BF760" s="368" t="n"/>
      <c r="BG760" s="368" t="n"/>
      <c r="BH760" s="368" t="n"/>
      <c r="BI760" s="368" t="n"/>
      <c r="BJ760" s="368" t="n"/>
      <c r="BK760" s="368" t="n"/>
      <c r="BL760" s="368" t="n"/>
      <c r="BM760" s="368" t="n"/>
      <c r="BN760" s="368" t="n"/>
      <c r="BO760" s="368" t="n"/>
      <c r="BP760" s="368" t="n"/>
      <c r="BQ760" s="320" t="n"/>
      <c r="BR760" s="368" t="n"/>
      <c r="BS760" s="368" t="n"/>
      <c r="BT760" s="368" t="n"/>
      <c r="BU760" s="368" t="n"/>
      <c r="BV760" s="368" t="n"/>
      <c r="BW760" s="368" t="n"/>
      <c r="BX760" s="368" t="n"/>
      <c r="BY760" s="368" t="n"/>
      <c r="BZ760" s="368" t="n"/>
      <c r="CA760" s="368" t="n"/>
      <c r="CB760" s="368" t="n"/>
      <c r="CC760" s="368" t="n"/>
      <c r="CD760" s="368" t="n"/>
      <c r="CE760" s="368" t="n"/>
      <c r="CF760" s="368" t="n"/>
      <c r="CG760" s="368" t="n"/>
      <c r="CH760" s="368" t="n"/>
      <c r="CI760" s="368" t="n"/>
      <c r="CJ760" s="368" t="n"/>
      <c r="CK760" s="368" t="n"/>
      <c r="CL760" s="368" t="n"/>
      <c r="CM760" s="368" t="n"/>
      <c r="CN760" s="368" t="n"/>
      <c r="CO760" s="368" t="n"/>
      <c r="CP760" s="368" t="n"/>
      <c r="CQ760" s="368" t="n"/>
      <c r="CR760" s="368" t="n"/>
      <c r="CS760" s="368" t="n"/>
      <c r="CT760" s="368" t="n"/>
      <c r="CU760" s="368" t="n"/>
      <c r="CV760" s="368" t="n"/>
      <c r="CW760" s="368" t="n"/>
      <c r="CX760" s="368" t="n"/>
      <c r="CY760" s="368" t="n"/>
      <c r="CZ760" s="368" t="n"/>
      <c r="DA760" s="368" t="n"/>
      <c r="DB760" s="368" t="n"/>
      <c r="DC760" s="368" t="n"/>
      <c r="DD760" s="368" t="n"/>
    </row>
    <row r="761">
      <c r="A761" s="368" t="n"/>
      <c r="B761" s="368" t="n"/>
      <c r="C761" s="368" t="n"/>
      <c r="D761" s="368" t="n"/>
      <c r="E761" s="368" t="n"/>
      <c r="F761" s="368" t="n"/>
      <c r="G761" s="318" t="n"/>
      <c r="H761" s="368" t="n"/>
      <c r="I761" s="368" t="n"/>
      <c r="J761" s="368" t="n"/>
      <c r="K761" s="368" t="n"/>
      <c r="L761" s="368" t="n"/>
      <c r="M761" s="368" t="n"/>
      <c r="N761" s="368" t="n"/>
      <c r="O761" s="368" t="n"/>
      <c r="P761" s="368" t="n"/>
      <c r="Q761" s="368" t="n"/>
      <c r="R761" s="368" t="n"/>
      <c r="S761" s="368" t="n"/>
      <c r="T761" s="368" t="n"/>
      <c r="U761" s="368" t="n"/>
      <c r="V761" s="368" t="n"/>
      <c r="W761" s="368" t="n"/>
      <c r="X761" s="368" t="n"/>
      <c r="Y761" s="368" t="n"/>
      <c r="Z761" s="368" t="n"/>
      <c r="AA761" s="368" t="n"/>
      <c r="AB761" s="368" t="n"/>
      <c r="AC761" s="368" t="n"/>
      <c r="AD761" s="368" t="n"/>
      <c r="AE761" s="368" t="n"/>
      <c r="AF761" s="368" t="n"/>
      <c r="AG761" s="368" t="n"/>
      <c r="AH761" s="368" t="n"/>
      <c r="AI761" s="368" t="n"/>
      <c r="AJ761" s="368" t="n"/>
      <c r="AK761" s="368" t="n"/>
      <c r="AL761" s="368" t="n"/>
      <c r="AM761" s="368" t="n"/>
      <c r="AN761" s="368" t="n"/>
      <c r="AO761" s="368" t="n"/>
      <c r="AP761" s="319" t="n"/>
      <c r="AQ761" s="368" t="n"/>
      <c r="AR761" s="368" t="n"/>
      <c r="AS761" s="368" t="n"/>
      <c r="AT761" s="368" t="n"/>
      <c r="AU761" s="368" t="n"/>
      <c r="AV761" s="368" t="n"/>
      <c r="AW761" s="368" t="n"/>
      <c r="AX761" s="368" t="n"/>
      <c r="AY761" s="368" t="n"/>
      <c r="AZ761" s="368" t="n"/>
      <c r="BA761" s="368" t="n"/>
      <c r="BB761" s="368" t="n"/>
      <c r="BC761" s="368" t="n"/>
      <c r="BD761" s="368" t="n"/>
      <c r="BE761" s="368" t="n"/>
      <c r="BF761" s="368" t="n"/>
      <c r="BG761" s="368" t="n"/>
      <c r="BH761" s="368" t="n"/>
      <c r="BI761" s="368" t="n"/>
      <c r="BJ761" s="368" t="n"/>
      <c r="BK761" s="368" t="n"/>
      <c r="BL761" s="368" t="n"/>
      <c r="BM761" s="368" t="n"/>
      <c r="BN761" s="368" t="n"/>
      <c r="BO761" s="368" t="n"/>
      <c r="BP761" s="368" t="n"/>
      <c r="BQ761" s="320" t="n"/>
      <c r="BR761" s="368" t="n"/>
      <c r="BS761" s="368" t="n"/>
      <c r="BT761" s="368" t="n"/>
      <c r="BU761" s="368" t="n"/>
      <c r="BV761" s="368" t="n"/>
      <c r="BW761" s="368" t="n"/>
      <c r="BX761" s="368" t="n"/>
      <c r="BY761" s="368" t="n"/>
      <c r="BZ761" s="368" t="n"/>
      <c r="CA761" s="368" t="n"/>
      <c r="CB761" s="368" t="n"/>
      <c r="CC761" s="368" t="n"/>
      <c r="CD761" s="368" t="n"/>
      <c r="CE761" s="368" t="n"/>
      <c r="CF761" s="368" t="n"/>
      <c r="CG761" s="368" t="n"/>
      <c r="CH761" s="368" t="n"/>
      <c r="CI761" s="368" t="n"/>
      <c r="CJ761" s="368" t="n"/>
      <c r="CK761" s="368" t="n"/>
      <c r="CL761" s="368" t="n"/>
      <c r="CM761" s="368" t="n"/>
      <c r="CN761" s="368" t="n"/>
      <c r="CO761" s="368" t="n"/>
      <c r="CP761" s="368" t="n"/>
      <c r="CQ761" s="368" t="n"/>
      <c r="CR761" s="368" t="n"/>
      <c r="CS761" s="368" t="n"/>
      <c r="CT761" s="368" t="n"/>
      <c r="CU761" s="368" t="n"/>
      <c r="CV761" s="368" t="n"/>
      <c r="CW761" s="368" t="n"/>
      <c r="CX761" s="368" t="n"/>
      <c r="CY761" s="368" t="n"/>
      <c r="CZ761" s="368" t="n"/>
      <c r="DA761" s="368" t="n"/>
      <c r="DB761" s="368" t="n"/>
      <c r="DC761" s="368" t="n"/>
      <c r="DD761" s="368" t="n"/>
    </row>
    <row r="762">
      <c r="A762" s="368" t="n"/>
      <c r="B762" s="368" t="n"/>
      <c r="C762" s="368" t="n"/>
      <c r="D762" s="368" t="n"/>
      <c r="E762" s="368" t="n"/>
      <c r="F762" s="368" t="n"/>
      <c r="G762" s="318" t="n"/>
      <c r="H762" s="368" t="n"/>
      <c r="I762" s="368" t="n"/>
      <c r="J762" s="368" t="n"/>
      <c r="K762" s="368" t="n"/>
      <c r="L762" s="368" t="n"/>
      <c r="M762" s="368" t="n"/>
      <c r="N762" s="368" t="n"/>
      <c r="O762" s="368" t="n"/>
      <c r="P762" s="368" t="n"/>
      <c r="Q762" s="368" t="n"/>
      <c r="R762" s="368" t="n"/>
      <c r="S762" s="368" t="n"/>
      <c r="T762" s="368" t="n"/>
      <c r="U762" s="368" t="n"/>
      <c r="V762" s="368" t="n"/>
      <c r="W762" s="368" t="n"/>
      <c r="X762" s="368" t="n"/>
      <c r="Y762" s="368" t="n"/>
      <c r="Z762" s="368" t="n"/>
      <c r="AA762" s="368" t="n"/>
      <c r="AB762" s="368" t="n"/>
      <c r="AC762" s="368" t="n"/>
      <c r="AD762" s="368" t="n"/>
      <c r="AE762" s="368" t="n"/>
      <c r="AF762" s="368" t="n"/>
      <c r="AG762" s="368" t="n"/>
      <c r="AH762" s="368" t="n"/>
      <c r="AI762" s="368" t="n"/>
      <c r="AJ762" s="368" t="n"/>
      <c r="AK762" s="368" t="n"/>
      <c r="AL762" s="368" t="n"/>
      <c r="AM762" s="368" t="n"/>
      <c r="AN762" s="368" t="n"/>
      <c r="AO762" s="368" t="n"/>
      <c r="AP762" s="319" t="n"/>
      <c r="AQ762" s="368" t="n"/>
      <c r="AR762" s="368" t="n"/>
      <c r="AS762" s="368" t="n"/>
      <c r="AT762" s="368" t="n"/>
      <c r="AU762" s="368" t="n"/>
      <c r="AV762" s="368" t="n"/>
      <c r="AW762" s="368" t="n"/>
      <c r="AX762" s="368" t="n"/>
      <c r="AY762" s="368" t="n"/>
      <c r="AZ762" s="368" t="n"/>
      <c r="BA762" s="368" t="n"/>
      <c r="BB762" s="368" t="n"/>
      <c r="BC762" s="368" t="n"/>
      <c r="BD762" s="368" t="n"/>
      <c r="BE762" s="368" t="n"/>
      <c r="BF762" s="368" t="n"/>
      <c r="BG762" s="368" t="n"/>
      <c r="BH762" s="368" t="n"/>
      <c r="BI762" s="368" t="n"/>
      <c r="BJ762" s="368" t="n"/>
      <c r="BK762" s="368" t="n"/>
      <c r="BL762" s="368" t="n"/>
      <c r="BM762" s="368" t="n"/>
      <c r="BN762" s="368" t="n"/>
      <c r="BO762" s="368" t="n"/>
      <c r="BP762" s="368" t="n"/>
      <c r="BQ762" s="320" t="n"/>
      <c r="BR762" s="368" t="n"/>
      <c r="BS762" s="368" t="n"/>
      <c r="BT762" s="368" t="n"/>
      <c r="BU762" s="368" t="n"/>
      <c r="BV762" s="368" t="n"/>
      <c r="BW762" s="368" t="n"/>
      <c r="BX762" s="368" t="n"/>
      <c r="BY762" s="368" t="n"/>
      <c r="BZ762" s="368" t="n"/>
      <c r="CA762" s="368" t="n"/>
      <c r="CB762" s="368" t="n"/>
      <c r="CC762" s="368" t="n"/>
      <c r="CD762" s="368" t="n"/>
      <c r="CE762" s="368" t="n"/>
      <c r="CF762" s="368" t="n"/>
      <c r="CG762" s="368" t="n"/>
      <c r="CH762" s="368" t="n"/>
      <c r="CI762" s="368" t="n"/>
      <c r="CJ762" s="368" t="n"/>
      <c r="CK762" s="368" t="n"/>
      <c r="CL762" s="368" t="n"/>
      <c r="CM762" s="368" t="n"/>
      <c r="CN762" s="368" t="n"/>
      <c r="CO762" s="368" t="n"/>
      <c r="CP762" s="368" t="n"/>
      <c r="CQ762" s="368" t="n"/>
      <c r="CR762" s="368" t="n"/>
      <c r="CS762" s="368" t="n"/>
      <c r="CT762" s="368" t="n"/>
      <c r="CU762" s="368" t="n"/>
      <c r="CV762" s="368" t="n"/>
      <c r="CW762" s="368" t="n"/>
      <c r="CX762" s="368" t="n"/>
      <c r="CY762" s="368" t="n"/>
      <c r="CZ762" s="368" t="n"/>
      <c r="DA762" s="368" t="n"/>
      <c r="DB762" s="368" t="n"/>
      <c r="DC762" s="368" t="n"/>
      <c r="DD762" s="368" t="n"/>
    </row>
    <row r="763">
      <c r="A763" s="368" t="n"/>
      <c r="B763" s="368" t="n"/>
      <c r="C763" s="368" t="n"/>
      <c r="D763" s="368" t="n"/>
      <c r="E763" s="368" t="n"/>
      <c r="F763" s="368" t="n"/>
      <c r="G763" s="318" t="n"/>
      <c r="H763" s="368" t="n"/>
      <c r="I763" s="368" t="n"/>
      <c r="J763" s="368" t="n"/>
      <c r="K763" s="368" t="n"/>
      <c r="L763" s="368" t="n"/>
      <c r="M763" s="368" t="n"/>
      <c r="N763" s="368" t="n"/>
      <c r="O763" s="368" t="n"/>
      <c r="P763" s="368" t="n"/>
      <c r="Q763" s="368" t="n"/>
      <c r="R763" s="368" t="n"/>
      <c r="S763" s="368" t="n"/>
      <c r="T763" s="368" t="n"/>
      <c r="U763" s="368" t="n"/>
      <c r="V763" s="368" t="n"/>
      <c r="W763" s="368" t="n"/>
      <c r="X763" s="368" t="n"/>
      <c r="Y763" s="368" t="n"/>
      <c r="Z763" s="368" t="n"/>
      <c r="AA763" s="368" t="n"/>
      <c r="AB763" s="368" t="n"/>
      <c r="AC763" s="368" t="n"/>
      <c r="AD763" s="368" t="n"/>
      <c r="AE763" s="368" t="n"/>
      <c r="AF763" s="368" t="n"/>
      <c r="AG763" s="368" t="n"/>
      <c r="AH763" s="368" t="n"/>
      <c r="AI763" s="368" t="n"/>
      <c r="AJ763" s="368" t="n"/>
      <c r="AK763" s="368" t="n"/>
      <c r="AL763" s="368" t="n"/>
      <c r="AM763" s="368" t="n"/>
      <c r="AN763" s="368" t="n"/>
      <c r="AO763" s="368" t="n"/>
      <c r="AP763" s="319" t="n"/>
      <c r="AQ763" s="368" t="n"/>
      <c r="AR763" s="368" t="n"/>
      <c r="AS763" s="368" t="n"/>
      <c r="AT763" s="368" t="n"/>
      <c r="AU763" s="368" t="n"/>
      <c r="AV763" s="368" t="n"/>
      <c r="AW763" s="368" t="n"/>
      <c r="AX763" s="368" t="n"/>
      <c r="AY763" s="368" t="n"/>
      <c r="AZ763" s="368" t="n"/>
      <c r="BA763" s="368" t="n"/>
      <c r="BB763" s="368" t="n"/>
      <c r="BC763" s="368" t="n"/>
      <c r="BD763" s="368" t="n"/>
      <c r="BE763" s="368" t="n"/>
      <c r="BF763" s="368" t="n"/>
      <c r="BG763" s="368" t="n"/>
      <c r="BH763" s="368" t="n"/>
      <c r="BI763" s="368" t="n"/>
      <c r="BJ763" s="368" t="n"/>
      <c r="BK763" s="368" t="n"/>
      <c r="BL763" s="368" t="n"/>
      <c r="BM763" s="368" t="n"/>
      <c r="BN763" s="368" t="n"/>
      <c r="BO763" s="368" t="n"/>
      <c r="BP763" s="368" t="n"/>
      <c r="BQ763" s="320" t="n"/>
      <c r="BR763" s="368" t="n"/>
      <c r="BS763" s="368" t="n"/>
      <c r="BT763" s="368" t="n"/>
      <c r="BU763" s="368" t="n"/>
      <c r="BV763" s="368" t="n"/>
      <c r="BW763" s="368" t="n"/>
      <c r="BX763" s="368" t="n"/>
      <c r="BY763" s="368" t="n"/>
      <c r="BZ763" s="368" t="n"/>
      <c r="CA763" s="368" t="n"/>
      <c r="CB763" s="368" t="n"/>
      <c r="CC763" s="368" t="n"/>
      <c r="CD763" s="368" t="n"/>
      <c r="CE763" s="368" t="n"/>
      <c r="CF763" s="368" t="n"/>
      <c r="CG763" s="368" t="n"/>
      <c r="CH763" s="368" t="n"/>
      <c r="CI763" s="368" t="n"/>
      <c r="CJ763" s="368" t="n"/>
      <c r="CK763" s="368" t="n"/>
      <c r="CL763" s="368" t="n"/>
      <c r="CM763" s="368" t="n"/>
      <c r="CN763" s="368" t="n"/>
      <c r="CO763" s="368" t="n"/>
      <c r="CP763" s="368" t="n"/>
      <c r="CQ763" s="368" t="n"/>
      <c r="CR763" s="368" t="n"/>
      <c r="CS763" s="368" t="n"/>
      <c r="CT763" s="368" t="n"/>
      <c r="CU763" s="368" t="n"/>
      <c r="CV763" s="368" t="n"/>
      <c r="CW763" s="368" t="n"/>
      <c r="CX763" s="368" t="n"/>
      <c r="CY763" s="368" t="n"/>
      <c r="CZ763" s="368" t="n"/>
      <c r="DA763" s="368" t="n"/>
      <c r="DB763" s="368" t="n"/>
      <c r="DC763" s="368" t="n"/>
      <c r="DD763" s="368" t="n"/>
    </row>
    <row r="764">
      <c r="A764" s="368" t="n"/>
      <c r="B764" s="368" t="n"/>
      <c r="C764" s="368" t="n"/>
      <c r="D764" s="368" t="n"/>
      <c r="E764" s="368" t="n"/>
      <c r="F764" s="368" t="n"/>
      <c r="G764" s="318" t="n"/>
      <c r="H764" s="368" t="n"/>
      <c r="I764" s="368" t="n"/>
      <c r="J764" s="368" t="n"/>
      <c r="K764" s="368" t="n"/>
      <c r="L764" s="368" t="n"/>
      <c r="M764" s="368" t="n"/>
      <c r="N764" s="368" t="n"/>
      <c r="O764" s="368" t="n"/>
      <c r="P764" s="368" t="n"/>
      <c r="Q764" s="368" t="n"/>
      <c r="R764" s="368" t="n"/>
      <c r="S764" s="368" t="n"/>
      <c r="T764" s="368" t="n"/>
      <c r="U764" s="368" t="n"/>
      <c r="V764" s="368" t="n"/>
      <c r="W764" s="368" t="n"/>
      <c r="X764" s="368" t="n"/>
      <c r="Y764" s="368" t="n"/>
      <c r="Z764" s="368" t="n"/>
      <c r="AA764" s="368" t="n"/>
      <c r="AB764" s="368" t="n"/>
      <c r="AC764" s="368" t="n"/>
      <c r="AD764" s="368" t="n"/>
      <c r="AE764" s="368" t="n"/>
      <c r="AF764" s="368" t="n"/>
      <c r="AG764" s="368" t="n"/>
      <c r="AH764" s="368" t="n"/>
      <c r="AI764" s="368" t="n"/>
      <c r="AJ764" s="368" t="n"/>
      <c r="AK764" s="368" t="n"/>
      <c r="AL764" s="368" t="n"/>
      <c r="AM764" s="368" t="n"/>
      <c r="AN764" s="368" t="n"/>
      <c r="AO764" s="368" t="n"/>
      <c r="AP764" s="319" t="n"/>
      <c r="AQ764" s="368" t="n"/>
      <c r="AR764" s="368" t="n"/>
      <c r="AS764" s="368" t="n"/>
      <c r="AT764" s="368" t="n"/>
      <c r="AU764" s="368" t="n"/>
      <c r="AV764" s="368" t="n"/>
      <c r="AW764" s="368" t="n"/>
      <c r="AX764" s="368" t="n"/>
      <c r="AY764" s="368" t="n"/>
      <c r="AZ764" s="368" t="n"/>
      <c r="BA764" s="368" t="n"/>
      <c r="BB764" s="368" t="n"/>
      <c r="BC764" s="368" t="n"/>
      <c r="BD764" s="368" t="n"/>
      <c r="BE764" s="368" t="n"/>
      <c r="BF764" s="368" t="n"/>
      <c r="BG764" s="368" t="n"/>
      <c r="BH764" s="368" t="n"/>
      <c r="BI764" s="368" t="n"/>
      <c r="BJ764" s="368" t="n"/>
      <c r="BK764" s="368" t="n"/>
      <c r="BL764" s="368" t="n"/>
      <c r="BM764" s="368" t="n"/>
      <c r="BN764" s="368" t="n"/>
      <c r="BO764" s="368" t="n"/>
      <c r="BP764" s="368" t="n"/>
      <c r="BQ764" s="320" t="n"/>
      <c r="BR764" s="368" t="n"/>
      <c r="BS764" s="368" t="n"/>
      <c r="BT764" s="368" t="n"/>
      <c r="BU764" s="368" t="n"/>
      <c r="BV764" s="368" t="n"/>
      <c r="BW764" s="368" t="n"/>
      <c r="BX764" s="368" t="n"/>
      <c r="BY764" s="368" t="n"/>
      <c r="BZ764" s="368" t="n"/>
      <c r="CA764" s="368" t="n"/>
      <c r="CB764" s="368" t="n"/>
      <c r="CC764" s="368" t="n"/>
      <c r="CD764" s="368" t="n"/>
      <c r="CE764" s="368" t="n"/>
      <c r="CF764" s="368" t="n"/>
      <c r="CG764" s="368" t="n"/>
      <c r="CH764" s="368" t="n"/>
      <c r="CI764" s="368" t="n"/>
      <c r="CJ764" s="368" t="n"/>
      <c r="CK764" s="368" t="n"/>
      <c r="CL764" s="368" t="n"/>
      <c r="CM764" s="368" t="n"/>
      <c r="CN764" s="368" t="n"/>
      <c r="CO764" s="368" t="n"/>
      <c r="CP764" s="368" t="n"/>
      <c r="CQ764" s="368" t="n"/>
      <c r="CR764" s="368" t="n"/>
      <c r="CS764" s="368" t="n"/>
      <c r="CT764" s="368" t="n"/>
      <c r="CU764" s="368" t="n"/>
      <c r="CV764" s="368" t="n"/>
      <c r="CW764" s="368" t="n"/>
      <c r="CX764" s="368" t="n"/>
      <c r="CY764" s="368" t="n"/>
      <c r="CZ764" s="368" t="n"/>
      <c r="DA764" s="368" t="n"/>
      <c r="DB764" s="368" t="n"/>
      <c r="DC764" s="368" t="n"/>
      <c r="DD764" s="368" t="n"/>
    </row>
    <row r="765">
      <c r="A765" s="368" t="n"/>
      <c r="B765" s="368" t="n"/>
      <c r="C765" s="368" t="n"/>
      <c r="D765" s="368" t="n"/>
      <c r="E765" s="368" t="n"/>
      <c r="F765" s="368" t="n"/>
      <c r="G765" s="318" t="n"/>
      <c r="H765" s="368" t="n"/>
      <c r="I765" s="368" t="n"/>
      <c r="J765" s="368" t="n"/>
      <c r="K765" s="368" t="n"/>
      <c r="L765" s="368" t="n"/>
      <c r="M765" s="368" t="n"/>
      <c r="N765" s="368" t="n"/>
      <c r="O765" s="368" t="n"/>
      <c r="P765" s="368" t="n"/>
      <c r="Q765" s="368" t="n"/>
      <c r="R765" s="368" t="n"/>
      <c r="S765" s="368" t="n"/>
      <c r="T765" s="368" t="n"/>
      <c r="U765" s="368" t="n"/>
      <c r="V765" s="368" t="n"/>
      <c r="W765" s="368" t="n"/>
      <c r="X765" s="368" t="n"/>
      <c r="Y765" s="368" t="n"/>
      <c r="Z765" s="368" t="n"/>
      <c r="AA765" s="368" t="n"/>
      <c r="AB765" s="368" t="n"/>
      <c r="AC765" s="368" t="n"/>
      <c r="AD765" s="368" t="n"/>
      <c r="AE765" s="368" t="n"/>
      <c r="AF765" s="368" t="n"/>
      <c r="AG765" s="368" t="n"/>
      <c r="AH765" s="368" t="n"/>
      <c r="AI765" s="368" t="n"/>
      <c r="AJ765" s="368" t="n"/>
      <c r="AK765" s="368" t="n"/>
      <c r="AL765" s="368" t="n"/>
      <c r="AM765" s="368" t="n"/>
      <c r="AN765" s="368" t="n"/>
      <c r="AO765" s="368" t="n"/>
      <c r="AP765" s="319" t="n"/>
      <c r="AQ765" s="368" t="n"/>
      <c r="AR765" s="368" t="n"/>
      <c r="AS765" s="368" t="n"/>
      <c r="AT765" s="368" t="n"/>
      <c r="AU765" s="368" t="n"/>
      <c r="AV765" s="368" t="n"/>
      <c r="AW765" s="368" t="n"/>
      <c r="AX765" s="368" t="n"/>
      <c r="AY765" s="368" t="n"/>
      <c r="AZ765" s="368" t="n"/>
      <c r="BA765" s="368" t="n"/>
      <c r="BB765" s="368" t="n"/>
      <c r="BC765" s="368" t="n"/>
      <c r="BD765" s="368" t="n"/>
      <c r="BE765" s="368" t="n"/>
      <c r="BF765" s="368" t="n"/>
      <c r="BG765" s="368" t="n"/>
      <c r="BH765" s="368" t="n"/>
      <c r="BI765" s="368" t="n"/>
      <c r="BJ765" s="368" t="n"/>
      <c r="BK765" s="368" t="n"/>
      <c r="BL765" s="368" t="n"/>
      <c r="BM765" s="368" t="n"/>
      <c r="BN765" s="368" t="n"/>
      <c r="BO765" s="368" t="n"/>
      <c r="BP765" s="368" t="n"/>
      <c r="BQ765" s="320" t="n"/>
      <c r="BR765" s="368" t="n"/>
      <c r="BS765" s="368" t="n"/>
      <c r="BT765" s="368" t="n"/>
      <c r="BU765" s="368" t="n"/>
      <c r="BV765" s="368" t="n"/>
      <c r="BW765" s="368" t="n"/>
      <c r="BX765" s="368" t="n"/>
      <c r="BY765" s="368" t="n"/>
      <c r="BZ765" s="368" t="n"/>
      <c r="CA765" s="368" t="n"/>
      <c r="CB765" s="368" t="n"/>
      <c r="CC765" s="368" t="n"/>
      <c r="CD765" s="368" t="n"/>
      <c r="CE765" s="368" t="n"/>
      <c r="CF765" s="368" t="n"/>
      <c r="CG765" s="368" t="n"/>
      <c r="CH765" s="368" t="n"/>
      <c r="CI765" s="368" t="n"/>
      <c r="CJ765" s="368" t="n"/>
      <c r="CK765" s="368" t="n"/>
      <c r="CL765" s="368" t="n"/>
      <c r="CM765" s="368" t="n"/>
      <c r="CN765" s="368" t="n"/>
      <c r="CO765" s="368" t="n"/>
      <c r="CP765" s="368" t="n"/>
      <c r="CQ765" s="368" t="n"/>
      <c r="CR765" s="368" t="n"/>
      <c r="CS765" s="368" t="n"/>
      <c r="CT765" s="368" t="n"/>
      <c r="CU765" s="368" t="n"/>
      <c r="CV765" s="368" t="n"/>
      <c r="CW765" s="368" t="n"/>
      <c r="CX765" s="368" t="n"/>
      <c r="CY765" s="368" t="n"/>
      <c r="CZ765" s="368" t="n"/>
      <c r="DA765" s="368" t="n"/>
      <c r="DB765" s="368" t="n"/>
      <c r="DC765" s="368" t="n"/>
      <c r="DD765" s="368" t="n"/>
    </row>
    <row r="766">
      <c r="A766" s="368" t="n"/>
      <c r="B766" s="368" t="n"/>
      <c r="C766" s="368" t="n"/>
      <c r="D766" s="368" t="n"/>
      <c r="E766" s="368" t="n"/>
      <c r="F766" s="368" t="n"/>
      <c r="G766" s="318" t="n"/>
      <c r="H766" s="368" t="n"/>
      <c r="I766" s="368" t="n"/>
      <c r="J766" s="368" t="n"/>
      <c r="K766" s="368" t="n"/>
      <c r="L766" s="368" t="n"/>
      <c r="M766" s="368" t="n"/>
      <c r="N766" s="368" t="n"/>
      <c r="O766" s="368" t="n"/>
      <c r="P766" s="368" t="n"/>
      <c r="Q766" s="368" t="n"/>
      <c r="R766" s="368" t="n"/>
      <c r="S766" s="368" t="n"/>
      <c r="T766" s="368" t="n"/>
      <c r="U766" s="368" t="n"/>
      <c r="V766" s="368" t="n"/>
      <c r="W766" s="368" t="n"/>
      <c r="X766" s="368" t="n"/>
      <c r="Y766" s="368" t="n"/>
      <c r="Z766" s="368" t="n"/>
      <c r="AA766" s="368" t="n"/>
      <c r="AB766" s="368" t="n"/>
      <c r="AC766" s="368" t="n"/>
      <c r="AD766" s="368" t="n"/>
      <c r="AE766" s="368" t="n"/>
      <c r="AF766" s="368" t="n"/>
      <c r="AG766" s="368" t="n"/>
      <c r="AH766" s="368" t="n"/>
      <c r="AI766" s="368" t="n"/>
      <c r="AJ766" s="368" t="n"/>
      <c r="AK766" s="368" t="n"/>
      <c r="AL766" s="368" t="n"/>
      <c r="AM766" s="368" t="n"/>
      <c r="AN766" s="368" t="n"/>
      <c r="AO766" s="368" t="n"/>
      <c r="AP766" s="319" t="n"/>
      <c r="AQ766" s="368" t="n"/>
      <c r="AR766" s="368" t="n"/>
      <c r="AS766" s="368" t="n"/>
      <c r="AT766" s="368" t="n"/>
      <c r="AU766" s="368" t="n"/>
      <c r="AV766" s="368" t="n"/>
      <c r="AW766" s="368" t="n"/>
      <c r="AX766" s="368" t="n"/>
      <c r="AY766" s="368" t="n"/>
      <c r="AZ766" s="368" t="n"/>
      <c r="BA766" s="368" t="n"/>
      <c r="BB766" s="368" t="n"/>
      <c r="BC766" s="368" t="n"/>
      <c r="BD766" s="368" t="n"/>
      <c r="BE766" s="368" t="n"/>
      <c r="BF766" s="368" t="n"/>
      <c r="BG766" s="368" t="n"/>
      <c r="BH766" s="368" t="n"/>
      <c r="BI766" s="368" t="n"/>
      <c r="BJ766" s="368" t="n"/>
      <c r="BK766" s="368" t="n"/>
      <c r="BL766" s="368" t="n"/>
      <c r="BM766" s="368" t="n"/>
      <c r="BN766" s="368" t="n"/>
      <c r="BO766" s="368" t="n"/>
      <c r="BP766" s="368" t="n"/>
      <c r="BQ766" s="320" t="n"/>
      <c r="BR766" s="368" t="n"/>
      <c r="BS766" s="368" t="n"/>
      <c r="BT766" s="368" t="n"/>
      <c r="BU766" s="368" t="n"/>
      <c r="BV766" s="368" t="n"/>
      <c r="BW766" s="368" t="n"/>
      <c r="BX766" s="368" t="n"/>
      <c r="BY766" s="368" t="n"/>
      <c r="BZ766" s="368" t="n"/>
      <c r="CA766" s="368" t="n"/>
      <c r="CB766" s="368" t="n"/>
      <c r="CC766" s="368" t="n"/>
      <c r="CD766" s="368" t="n"/>
      <c r="CE766" s="368" t="n"/>
      <c r="CF766" s="368" t="n"/>
      <c r="CG766" s="368" t="n"/>
      <c r="CH766" s="368" t="n"/>
      <c r="CI766" s="368" t="n"/>
      <c r="CJ766" s="368" t="n"/>
      <c r="CK766" s="368" t="n"/>
      <c r="CL766" s="368" t="n"/>
      <c r="CM766" s="368" t="n"/>
      <c r="CN766" s="368" t="n"/>
      <c r="CO766" s="368" t="n"/>
      <c r="CP766" s="368" t="n"/>
      <c r="CQ766" s="368" t="n"/>
      <c r="CR766" s="368" t="n"/>
      <c r="CS766" s="368" t="n"/>
      <c r="CT766" s="368" t="n"/>
      <c r="CU766" s="368" t="n"/>
      <c r="CV766" s="368" t="n"/>
      <c r="CW766" s="368" t="n"/>
      <c r="CX766" s="368" t="n"/>
      <c r="CY766" s="368" t="n"/>
      <c r="CZ766" s="368" t="n"/>
      <c r="DA766" s="368" t="n"/>
      <c r="DB766" s="368" t="n"/>
      <c r="DC766" s="368" t="n"/>
      <c r="DD766" s="368" t="n"/>
    </row>
    <row r="767">
      <c r="A767" s="368" t="n"/>
      <c r="B767" s="368" t="n"/>
      <c r="C767" s="368" t="n"/>
      <c r="D767" s="368" t="n"/>
      <c r="E767" s="368" t="n"/>
      <c r="F767" s="368" t="n"/>
      <c r="G767" s="318" t="n"/>
      <c r="H767" s="368" t="n"/>
      <c r="I767" s="368" t="n"/>
      <c r="J767" s="368" t="n"/>
      <c r="K767" s="368" t="n"/>
      <c r="L767" s="368" t="n"/>
      <c r="M767" s="368" t="n"/>
      <c r="N767" s="368" t="n"/>
      <c r="O767" s="368" t="n"/>
      <c r="P767" s="368" t="n"/>
      <c r="Q767" s="368" t="n"/>
      <c r="R767" s="368" t="n"/>
      <c r="S767" s="368" t="n"/>
      <c r="T767" s="368" t="n"/>
      <c r="U767" s="368" t="n"/>
      <c r="V767" s="368" t="n"/>
      <c r="W767" s="368" t="n"/>
      <c r="X767" s="368" t="n"/>
      <c r="Y767" s="368" t="n"/>
      <c r="Z767" s="368" t="n"/>
      <c r="AA767" s="368" t="n"/>
      <c r="AB767" s="368" t="n"/>
      <c r="AC767" s="368" t="n"/>
      <c r="AD767" s="368" t="n"/>
      <c r="AE767" s="368" t="n"/>
      <c r="AF767" s="368" t="n"/>
      <c r="AG767" s="368" t="n"/>
      <c r="AH767" s="368" t="n"/>
      <c r="AI767" s="368" t="n"/>
      <c r="AJ767" s="368" t="n"/>
      <c r="AK767" s="368" t="n"/>
      <c r="AL767" s="368" t="n"/>
      <c r="AM767" s="368" t="n"/>
      <c r="AN767" s="368" t="n"/>
      <c r="AO767" s="368" t="n"/>
      <c r="AP767" s="319" t="n"/>
      <c r="AQ767" s="368" t="n"/>
      <c r="AR767" s="368" t="n"/>
      <c r="AS767" s="368" t="n"/>
      <c r="AT767" s="368" t="n"/>
      <c r="AU767" s="368" t="n"/>
      <c r="AV767" s="368" t="n"/>
      <c r="AW767" s="368" t="n"/>
      <c r="AX767" s="368" t="n"/>
      <c r="AY767" s="368" t="n"/>
      <c r="AZ767" s="368" t="n"/>
      <c r="BA767" s="368" t="n"/>
      <c r="BB767" s="368" t="n"/>
      <c r="BC767" s="368" t="n"/>
      <c r="BD767" s="368" t="n"/>
      <c r="BE767" s="368" t="n"/>
      <c r="BF767" s="368" t="n"/>
      <c r="BG767" s="368" t="n"/>
      <c r="BH767" s="368" t="n"/>
      <c r="BI767" s="368" t="n"/>
      <c r="BJ767" s="368" t="n"/>
      <c r="BK767" s="368" t="n"/>
      <c r="BL767" s="368" t="n"/>
      <c r="BM767" s="368" t="n"/>
      <c r="BN767" s="368" t="n"/>
      <c r="BO767" s="368" t="n"/>
      <c r="BP767" s="368" t="n"/>
      <c r="BQ767" s="320" t="n"/>
      <c r="BR767" s="368" t="n"/>
      <c r="BS767" s="368" t="n"/>
      <c r="BT767" s="368" t="n"/>
      <c r="BU767" s="368" t="n"/>
      <c r="BV767" s="368" t="n"/>
      <c r="BW767" s="368" t="n"/>
      <c r="BX767" s="368" t="n"/>
      <c r="BY767" s="368" t="n"/>
      <c r="BZ767" s="368" t="n"/>
      <c r="CA767" s="368" t="n"/>
      <c r="CB767" s="368" t="n"/>
      <c r="CC767" s="368" t="n"/>
      <c r="CD767" s="368" t="n"/>
      <c r="CE767" s="368" t="n"/>
      <c r="CF767" s="368" t="n"/>
      <c r="CG767" s="368" t="n"/>
      <c r="CH767" s="368" t="n"/>
      <c r="CI767" s="368" t="n"/>
      <c r="CJ767" s="368" t="n"/>
      <c r="CK767" s="368" t="n"/>
      <c r="CL767" s="368" t="n"/>
      <c r="CM767" s="368" t="n"/>
      <c r="CN767" s="368" t="n"/>
      <c r="CO767" s="368" t="n"/>
      <c r="CP767" s="368" t="n"/>
      <c r="CQ767" s="368" t="n"/>
      <c r="CR767" s="368" t="n"/>
      <c r="CS767" s="368" t="n"/>
      <c r="CT767" s="368" t="n"/>
      <c r="CU767" s="368" t="n"/>
      <c r="CV767" s="368" t="n"/>
      <c r="CW767" s="368" t="n"/>
      <c r="CX767" s="368" t="n"/>
      <c r="CY767" s="368" t="n"/>
      <c r="CZ767" s="368" t="n"/>
      <c r="DA767" s="368" t="n"/>
      <c r="DB767" s="368" t="n"/>
      <c r="DC767" s="368" t="n"/>
      <c r="DD767" s="368" t="n"/>
    </row>
    <row r="768">
      <c r="A768" s="368" t="n"/>
      <c r="B768" s="368" t="n"/>
      <c r="C768" s="368" t="n"/>
      <c r="D768" s="368" t="n"/>
      <c r="E768" s="368" t="n"/>
      <c r="F768" s="368" t="n"/>
      <c r="G768" s="318" t="n"/>
      <c r="H768" s="368" t="n"/>
      <c r="I768" s="368" t="n"/>
      <c r="J768" s="368" t="n"/>
      <c r="K768" s="368" t="n"/>
      <c r="L768" s="368" t="n"/>
      <c r="M768" s="368" t="n"/>
      <c r="N768" s="368" t="n"/>
      <c r="O768" s="368" t="n"/>
      <c r="P768" s="368" t="n"/>
      <c r="Q768" s="368" t="n"/>
      <c r="R768" s="368" t="n"/>
      <c r="S768" s="368" t="n"/>
      <c r="T768" s="368" t="n"/>
      <c r="U768" s="368" t="n"/>
      <c r="V768" s="368" t="n"/>
      <c r="W768" s="368" t="n"/>
      <c r="X768" s="368" t="n"/>
      <c r="Y768" s="368" t="n"/>
      <c r="Z768" s="368" t="n"/>
      <c r="AA768" s="368" t="n"/>
      <c r="AB768" s="368" t="n"/>
      <c r="AC768" s="368" t="n"/>
      <c r="AD768" s="368" t="n"/>
      <c r="AE768" s="368" t="n"/>
      <c r="AF768" s="368" t="n"/>
      <c r="AG768" s="368" t="n"/>
      <c r="AH768" s="368" t="n"/>
      <c r="AI768" s="368" t="n"/>
      <c r="AJ768" s="368" t="n"/>
      <c r="AK768" s="368" t="n"/>
      <c r="AL768" s="368" t="n"/>
      <c r="AM768" s="368" t="n"/>
      <c r="AN768" s="368" t="n"/>
      <c r="AO768" s="368" t="n"/>
      <c r="AP768" s="319" t="n"/>
      <c r="AQ768" s="368" t="n"/>
      <c r="AR768" s="368" t="n"/>
      <c r="AS768" s="368" t="n"/>
      <c r="AT768" s="368" t="n"/>
      <c r="AU768" s="368" t="n"/>
      <c r="AV768" s="368" t="n"/>
      <c r="AW768" s="368" t="n"/>
      <c r="AX768" s="368" t="n"/>
      <c r="AY768" s="368" t="n"/>
      <c r="AZ768" s="368" t="n"/>
      <c r="BA768" s="368" t="n"/>
      <c r="BB768" s="368" t="n"/>
      <c r="BC768" s="368" t="n"/>
      <c r="BD768" s="368" t="n"/>
      <c r="BE768" s="368" t="n"/>
      <c r="BF768" s="368" t="n"/>
      <c r="BG768" s="368" t="n"/>
      <c r="BH768" s="368" t="n"/>
      <c r="BI768" s="368" t="n"/>
      <c r="BJ768" s="368" t="n"/>
      <c r="BK768" s="368" t="n"/>
      <c r="BL768" s="368" t="n"/>
      <c r="BM768" s="368" t="n"/>
      <c r="BN768" s="368" t="n"/>
      <c r="BO768" s="368" t="n"/>
      <c r="BP768" s="368" t="n"/>
      <c r="BQ768" s="320" t="n"/>
      <c r="BR768" s="368" t="n"/>
      <c r="BS768" s="368" t="n"/>
      <c r="BT768" s="368" t="n"/>
      <c r="BU768" s="368" t="n"/>
      <c r="BV768" s="368" t="n"/>
      <c r="BW768" s="368" t="n"/>
      <c r="BX768" s="368" t="n"/>
      <c r="BY768" s="368" t="n"/>
      <c r="BZ768" s="368" t="n"/>
      <c r="CA768" s="368" t="n"/>
      <c r="CB768" s="368" t="n"/>
      <c r="CC768" s="368" t="n"/>
      <c r="CD768" s="368" t="n"/>
      <c r="CE768" s="368" t="n"/>
      <c r="CF768" s="368" t="n"/>
      <c r="CG768" s="368" t="n"/>
      <c r="CH768" s="368" t="n"/>
      <c r="CI768" s="368" t="n"/>
      <c r="CJ768" s="368" t="n"/>
      <c r="CK768" s="368" t="n"/>
      <c r="CL768" s="368" t="n"/>
      <c r="CM768" s="368" t="n"/>
      <c r="CN768" s="368" t="n"/>
      <c r="CO768" s="368" t="n"/>
      <c r="CP768" s="368" t="n"/>
      <c r="CQ768" s="368" t="n"/>
      <c r="CR768" s="368" t="n"/>
      <c r="CS768" s="368" t="n"/>
      <c r="CT768" s="368" t="n"/>
      <c r="CU768" s="368" t="n"/>
      <c r="CV768" s="368" t="n"/>
      <c r="CW768" s="368" t="n"/>
      <c r="CX768" s="368" t="n"/>
      <c r="CY768" s="368" t="n"/>
      <c r="CZ768" s="368" t="n"/>
      <c r="DA768" s="368" t="n"/>
      <c r="DB768" s="368" t="n"/>
      <c r="DC768" s="368" t="n"/>
      <c r="DD768" s="368" t="n"/>
    </row>
    <row r="769">
      <c r="A769" s="368" t="n"/>
      <c r="B769" s="368" t="n"/>
      <c r="C769" s="368" t="n"/>
      <c r="D769" s="368" t="n"/>
      <c r="E769" s="368" t="n"/>
      <c r="F769" s="368" t="n"/>
      <c r="G769" s="318" t="n"/>
      <c r="H769" s="368" t="n"/>
      <c r="I769" s="368" t="n"/>
      <c r="J769" s="368" t="n"/>
      <c r="K769" s="368" t="n"/>
      <c r="L769" s="368" t="n"/>
      <c r="M769" s="368" t="n"/>
      <c r="N769" s="368" t="n"/>
      <c r="O769" s="368" t="n"/>
      <c r="P769" s="368" t="n"/>
      <c r="Q769" s="368" t="n"/>
      <c r="R769" s="368" t="n"/>
      <c r="S769" s="368" t="n"/>
      <c r="T769" s="368" t="n"/>
      <c r="U769" s="368" t="n"/>
      <c r="V769" s="368" t="n"/>
      <c r="W769" s="368" t="n"/>
      <c r="X769" s="368" t="n"/>
      <c r="Y769" s="368" t="n"/>
      <c r="Z769" s="368" t="n"/>
      <c r="AA769" s="368" t="n"/>
      <c r="AB769" s="368" t="n"/>
      <c r="AC769" s="368" t="n"/>
      <c r="AD769" s="368" t="n"/>
      <c r="AE769" s="368" t="n"/>
      <c r="AF769" s="368" t="n"/>
      <c r="AG769" s="368" t="n"/>
      <c r="AH769" s="368" t="n"/>
      <c r="AI769" s="368" t="n"/>
      <c r="AJ769" s="368" t="n"/>
      <c r="AK769" s="368" t="n"/>
      <c r="AL769" s="368" t="n"/>
      <c r="AM769" s="368" t="n"/>
      <c r="AN769" s="368" t="n"/>
      <c r="AO769" s="368" t="n"/>
      <c r="AP769" s="319" t="n"/>
      <c r="AQ769" s="368" t="n"/>
      <c r="AR769" s="368" t="n"/>
      <c r="AS769" s="368" t="n"/>
      <c r="AT769" s="368" t="n"/>
      <c r="AU769" s="368" t="n"/>
      <c r="AV769" s="368" t="n"/>
      <c r="AW769" s="368" t="n"/>
      <c r="AX769" s="368" t="n"/>
      <c r="AY769" s="368" t="n"/>
      <c r="AZ769" s="368" t="n"/>
      <c r="BA769" s="368" t="n"/>
      <c r="BB769" s="368" t="n"/>
      <c r="BC769" s="368" t="n"/>
      <c r="BD769" s="368" t="n"/>
      <c r="BE769" s="368" t="n"/>
      <c r="BF769" s="368" t="n"/>
      <c r="BG769" s="368" t="n"/>
      <c r="BH769" s="368" t="n"/>
      <c r="BI769" s="368" t="n"/>
      <c r="BJ769" s="368" t="n"/>
      <c r="BK769" s="368" t="n"/>
      <c r="BL769" s="368" t="n"/>
      <c r="BM769" s="368" t="n"/>
      <c r="BN769" s="368" t="n"/>
      <c r="BO769" s="368" t="n"/>
      <c r="BP769" s="368" t="n"/>
      <c r="BQ769" s="320" t="n"/>
      <c r="BR769" s="368" t="n"/>
      <c r="BS769" s="368" t="n"/>
      <c r="BT769" s="368" t="n"/>
      <c r="BU769" s="368" t="n"/>
      <c r="BV769" s="368" t="n"/>
      <c r="BW769" s="368" t="n"/>
      <c r="BX769" s="368" t="n"/>
      <c r="BY769" s="368" t="n"/>
      <c r="BZ769" s="368" t="n"/>
      <c r="CA769" s="368" t="n"/>
      <c r="CB769" s="368" t="n"/>
      <c r="CC769" s="368" t="n"/>
      <c r="CD769" s="368" t="n"/>
      <c r="CE769" s="368" t="n"/>
      <c r="CF769" s="368" t="n"/>
      <c r="CG769" s="368" t="n"/>
      <c r="CH769" s="368" t="n"/>
      <c r="CI769" s="368" t="n"/>
      <c r="CJ769" s="368" t="n"/>
      <c r="CK769" s="368" t="n"/>
      <c r="CL769" s="368" t="n"/>
      <c r="CM769" s="368" t="n"/>
      <c r="CN769" s="368" t="n"/>
      <c r="CO769" s="368" t="n"/>
      <c r="CP769" s="368" t="n"/>
      <c r="CQ769" s="368" t="n"/>
      <c r="CR769" s="368" t="n"/>
      <c r="CS769" s="368" t="n"/>
      <c r="CT769" s="368" t="n"/>
      <c r="CU769" s="368" t="n"/>
      <c r="CV769" s="368" t="n"/>
      <c r="CW769" s="368" t="n"/>
      <c r="CX769" s="368" t="n"/>
      <c r="CY769" s="368" t="n"/>
      <c r="CZ769" s="368" t="n"/>
      <c r="DA769" s="368" t="n"/>
      <c r="DB769" s="368" t="n"/>
      <c r="DC769" s="368" t="n"/>
      <c r="DD769" s="368" t="n"/>
    </row>
    <row r="770">
      <c r="A770" s="368" t="n"/>
      <c r="B770" s="368" t="n"/>
      <c r="C770" s="368" t="n"/>
      <c r="D770" s="368" t="n"/>
      <c r="E770" s="368" t="n"/>
      <c r="F770" s="368" t="n"/>
      <c r="G770" s="318" t="n"/>
      <c r="H770" s="368" t="n"/>
      <c r="I770" s="368" t="n"/>
      <c r="J770" s="368" t="n"/>
      <c r="K770" s="368" t="n"/>
      <c r="L770" s="368" t="n"/>
      <c r="M770" s="368" t="n"/>
      <c r="N770" s="368" t="n"/>
      <c r="O770" s="368" t="n"/>
      <c r="P770" s="368" t="n"/>
      <c r="Q770" s="368" t="n"/>
      <c r="R770" s="368" t="n"/>
      <c r="S770" s="368" t="n"/>
      <c r="T770" s="368" t="n"/>
      <c r="U770" s="368" t="n"/>
      <c r="V770" s="368" t="n"/>
      <c r="W770" s="368" t="n"/>
      <c r="X770" s="368" t="n"/>
      <c r="Y770" s="368" t="n"/>
      <c r="Z770" s="368" t="n"/>
      <c r="AA770" s="368" t="n"/>
      <c r="AB770" s="368" t="n"/>
      <c r="AC770" s="368" t="n"/>
      <c r="AD770" s="368" t="n"/>
      <c r="AE770" s="368" t="n"/>
      <c r="AF770" s="368" t="n"/>
      <c r="AG770" s="368" t="n"/>
      <c r="AH770" s="368" t="n"/>
      <c r="AI770" s="368" t="n"/>
      <c r="AJ770" s="368" t="n"/>
      <c r="AK770" s="368" t="n"/>
      <c r="AL770" s="368" t="n"/>
      <c r="AM770" s="368" t="n"/>
      <c r="AN770" s="368" t="n"/>
      <c r="AO770" s="368" t="n"/>
      <c r="AP770" s="319" t="n"/>
      <c r="AQ770" s="368" t="n"/>
      <c r="AR770" s="368" t="n"/>
      <c r="AS770" s="368" t="n"/>
      <c r="AT770" s="368" t="n"/>
      <c r="AU770" s="368" t="n"/>
      <c r="AV770" s="368" t="n"/>
      <c r="AW770" s="368" t="n"/>
      <c r="AX770" s="368" t="n"/>
      <c r="AY770" s="368" t="n"/>
      <c r="AZ770" s="368" t="n"/>
      <c r="BA770" s="368" t="n"/>
      <c r="BB770" s="368" t="n"/>
      <c r="BC770" s="368" t="n"/>
      <c r="BD770" s="368" t="n"/>
      <c r="BE770" s="368" t="n"/>
      <c r="BF770" s="368" t="n"/>
      <c r="BG770" s="368" t="n"/>
      <c r="BH770" s="368" t="n"/>
      <c r="BI770" s="368" t="n"/>
      <c r="BJ770" s="368" t="n"/>
      <c r="BK770" s="368" t="n"/>
      <c r="BL770" s="368" t="n"/>
      <c r="BM770" s="368" t="n"/>
      <c r="BN770" s="368" t="n"/>
      <c r="BO770" s="368" t="n"/>
      <c r="BP770" s="368" t="n"/>
      <c r="BQ770" s="320" t="n"/>
      <c r="BR770" s="368" t="n"/>
      <c r="BS770" s="368" t="n"/>
      <c r="BT770" s="368" t="n"/>
      <c r="BU770" s="368" t="n"/>
      <c r="BV770" s="368" t="n"/>
      <c r="BW770" s="368" t="n"/>
      <c r="BX770" s="368" t="n"/>
      <c r="BY770" s="368" t="n"/>
      <c r="BZ770" s="368" t="n"/>
      <c r="CA770" s="368" t="n"/>
      <c r="CB770" s="368" t="n"/>
      <c r="CC770" s="368" t="n"/>
      <c r="CD770" s="368" t="n"/>
      <c r="CE770" s="368" t="n"/>
      <c r="CF770" s="368" t="n"/>
      <c r="CG770" s="368" t="n"/>
      <c r="CH770" s="368" t="n"/>
      <c r="CI770" s="368" t="n"/>
      <c r="CJ770" s="368" t="n"/>
      <c r="CK770" s="368" t="n"/>
      <c r="CL770" s="368" t="n"/>
      <c r="CM770" s="368" t="n"/>
      <c r="CN770" s="368" t="n"/>
      <c r="CO770" s="368" t="n"/>
      <c r="CP770" s="368" t="n"/>
      <c r="CQ770" s="368" t="n"/>
      <c r="CR770" s="368" t="n"/>
      <c r="CS770" s="368" t="n"/>
      <c r="CT770" s="368" t="n"/>
      <c r="CU770" s="368" t="n"/>
      <c r="CV770" s="368" t="n"/>
      <c r="CW770" s="368" t="n"/>
      <c r="CX770" s="368" t="n"/>
      <c r="CY770" s="368" t="n"/>
      <c r="CZ770" s="368" t="n"/>
      <c r="DA770" s="368" t="n"/>
      <c r="DB770" s="368" t="n"/>
      <c r="DC770" s="368" t="n"/>
      <c r="DD770" s="368" t="n"/>
    </row>
    <row r="771">
      <c r="A771" s="368" t="n"/>
      <c r="B771" s="368" t="n"/>
      <c r="C771" s="368" t="n"/>
      <c r="D771" s="368" t="n"/>
      <c r="E771" s="368" t="n"/>
      <c r="F771" s="368" t="n"/>
      <c r="G771" s="318" t="n"/>
      <c r="H771" s="368" t="n"/>
      <c r="I771" s="368" t="n"/>
      <c r="J771" s="368" t="n"/>
      <c r="K771" s="368" t="n"/>
      <c r="L771" s="368" t="n"/>
      <c r="M771" s="368" t="n"/>
      <c r="N771" s="368" t="n"/>
      <c r="O771" s="368" t="n"/>
      <c r="P771" s="368" t="n"/>
      <c r="Q771" s="368" t="n"/>
      <c r="R771" s="368" t="n"/>
      <c r="S771" s="368" t="n"/>
      <c r="T771" s="368" t="n"/>
      <c r="U771" s="368" t="n"/>
      <c r="V771" s="368" t="n"/>
      <c r="W771" s="368" t="n"/>
      <c r="X771" s="368" t="n"/>
      <c r="Y771" s="368" t="n"/>
      <c r="Z771" s="368" t="n"/>
      <c r="AA771" s="368" t="n"/>
      <c r="AB771" s="368" t="n"/>
      <c r="AC771" s="368" t="n"/>
      <c r="AD771" s="368" t="n"/>
      <c r="AE771" s="368" t="n"/>
      <c r="AF771" s="368" t="n"/>
      <c r="AG771" s="368" t="n"/>
      <c r="AH771" s="368" t="n"/>
      <c r="AI771" s="368" t="n"/>
      <c r="AJ771" s="368" t="n"/>
      <c r="AK771" s="368" t="n"/>
      <c r="AL771" s="368" t="n"/>
      <c r="AM771" s="368" t="n"/>
      <c r="AN771" s="368" t="n"/>
      <c r="AO771" s="368" t="n"/>
      <c r="AP771" s="319" t="n"/>
      <c r="AQ771" s="368" t="n"/>
      <c r="AR771" s="368" t="n"/>
      <c r="AS771" s="368" t="n"/>
      <c r="AT771" s="368" t="n"/>
      <c r="AU771" s="368" t="n"/>
      <c r="AV771" s="368" t="n"/>
      <c r="AW771" s="368" t="n"/>
      <c r="AX771" s="368" t="n"/>
      <c r="AY771" s="368" t="n"/>
      <c r="AZ771" s="368" t="n"/>
      <c r="BA771" s="368" t="n"/>
      <c r="BB771" s="368" t="n"/>
      <c r="BC771" s="368" t="n"/>
      <c r="BD771" s="368" t="n"/>
      <c r="BE771" s="368" t="n"/>
      <c r="BF771" s="368" t="n"/>
      <c r="BG771" s="368" t="n"/>
      <c r="BH771" s="368" t="n"/>
      <c r="BI771" s="368" t="n"/>
      <c r="BJ771" s="368" t="n"/>
      <c r="BK771" s="368" t="n"/>
      <c r="BL771" s="368" t="n"/>
      <c r="BM771" s="368" t="n"/>
      <c r="BN771" s="368" t="n"/>
      <c r="BO771" s="368" t="n"/>
      <c r="BP771" s="368" t="n"/>
      <c r="BQ771" s="320" t="n"/>
      <c r="BR771" s="368" t="n"/>
      <c r="BS771" s="368" t="n"/>
      <c r="BT771" s="368" t="n"/>
      <c r="BU771" s="368" t="n"/>
      <c r="BV771" s="368" t="n"/>
      <c r="BW771" s="368" t="n"/>
      <c r="BX771" s="368" t="n"/>
      <c r="BY771" s="368" t="n"/>
      <c r="BZ771" s="368" t="n"/>
      <c r="CA771" s="368" t="n"/>
      <c r="CB771" s="368" t="n"/>
      <c r="CC771" s="368" t="n"/>
      <c r="CD771" s="368" t="n"/>
      <c r="CE771" s="368" t="n"/>
      <c r="CF771" s="368" t="n"/>
      <c r="CG771" s="368" t="n"/>
      <c r="CH771" s="368" t="n"/>
      <c r="CI771" s="368" t="n"/>
      <c r="CJ771" s="368" t="n"/>
      <c r="CK771" s="368" t="n"/>
      <c r="CL771" s="368" t="n"/>
      <c r="CM771" s="368" t="n"/>
      <c r="CN771" s="368" t="n"/>
      <c r="CO771" s="368" t="n"/>
      <c r="CP771" s="368" t="n"/>
      <c r="CQ771" s="368" t="n"/>
      <c r="CR771" s="368" t="n"/>
      <c r="CS771" s="368" t="n"/>
      <c r="CT771" s="368" t="n"/>
      <c r="CU771" s="368" t="n"/>
      <c r="CV771" s="368" t="n"/>
      <c r="CW771" s="368" t="n"/>
      <c r="CX771" s="368" t="n"/>
      <c r="CY771" s="368" t="n"/>
      <c r="CZ771" s="368" t="n"/>
      <c r="DA771" s="368" t="n"/>
      <c r="DB771" s="368" t="n"/>
      <c r="DC771" s="368" t="n"/>
      <c r="DD771" s="368" t="n"/>
    </row>
    <row r="772">
      <c r="A772" s="368" t="n"/>
      <c r="B772" s="368" t="n"/>
      <c r="C772" s="368" t="n"/>
      <c r="D772" s="368" t="n"/>
      <c r="E772" s="368" t="n"/>
      <c r="F772" s="368" t="n"/>
      <c r="G772" s="318" t="n"/>
      <c r="H772" s="368" t="n"/>
      <c r="I772" s="368" t="n"/>
      <c r="J772" s="368" t="n"/>
      <c r="K772" s="368" t="n"/>
      <c r="L772" s="368" t="n"/>
      <c r="M772" s="368" t="n"/>
      <c r="N772" s="368" t="n"/>
      <c r="O772" s="368" t="n"/>
      <c r="P772" s="368" t="n"/>
      <c r="Q772" s="368" t="n"/>
      <c r="R772" s="368" t="n"/>
      <c r="S772" s="368" t="n"/>
      <c r="T772" s="368" t="n"/>
      <c r="U772" s="368" t="n"/>
      <c r="V772" s="368" t="n"/>
      <c r="W772" s="368" t="n"/>
      <c r="X772" s="368" t="n"/>
      <c r="Y772" s="368" t="n"/>
      <c r="Z772" s="368" t="n"/>
      <c r="AA772" s="368" t="n"/>
      <c r="AB772" s="368" t="n"/>
      <c r="AC772" s="368" t="n"/>
      <c r="AD772" s="368" t="n"/>
      <c r="AE772" s="368" t="n"/>
      <c r="AF772" s="368" t="n"/>
      <c r="AG772" s="368" t="n"/>
      <c r="AH772" s="368" t="n"/>
      <c r="AI772" s="368" t="n"/>
      <c r="AJ772" s="368" t="n"/>
      <c r="AK772" s="368" t="n"/>
      <c r="AL772" s="368" t="n"/>
      <c r="AM772" s="368" t="n"/>
      <c r="AN772" s="368" t="n"/>
      <c r="AO772" s="368" t="n"/>
      <c r="AP772" s="319" t="n"/>
      <c r="AQ772" s="368" t="n"/>
      <c r="AR772" s="368" t="n"/>
      <c r="AS772" s="368" t="n"/>
      <c r="AT772" s="368" t="n"/>
      <c r="AU772" s="368" t="n"/>
      <c r="AV772" s="368" t="n"/>
      <c r="AW772" s="368" t="n"/>
      <c r="AX772" s="368" t="n"/>
      <c r="AY772" s="368" t="n"/>
      <c r="AZ772" s="368" t="n"/>
      <c r="BA772" s="368" t="n"/>
      <c r="BB772" s="368" t="n"/>
      <c r="BC772" s="368" t="n"/>
      <c r="BD772" s="368" t="n"/>
      <c r="BE772" s="368" t="n"/>
      <c r="BF772" s="368" t="n"/>
      <c r="BG772" s="368" t="n"/>
      <c r="BH772" s="368" t="n"/>
      <c r="BI772" s="368" t="n"/>
      <c r="BJ772" s="368" t="n"/>
      <c r="BK772" s="368" t="n"/>
      <c r="BL772" s="368" t="n"/>
      <c r="BM772" s="368" t="n"/>
      <c r="BN772" s="368" t="n"/>
      <c r="BO772" s="368" t="n"/>
      <c r="BP772" s="368" t="n"/>
      <c r="BQ772" s="320" t="n"/>
      <c r="BR772" s="368" t="n"/>
      <c r="BS772" s="368" t="n"/>
      <c r="BT772" s="368" t="n"/>
      <c r="BU772" s="368" t="n"/>
      <c r="BV772" s="368" t="n"/>
      <c r="BW772" s="368" t="n"/>
      <c r="BX772" s="368" t="n"/>
      <c r="BY772" s="368" t="n"/>
      <c r="BZ772" s="368" t="n"/>
      <c r="CA772" s="368" t="n"/>
      <c r="CB772" s="368" t="n"/>
      <c r="CC772" s="368" t="n"/>
      <c r="CD772" s="368" t="n"/>
      <c r="CE772" s="368" t="n"/>
      <c r="CF772" s="368" t="n"/>
      <c r="CG772" s="368" t="n"/>
      <c r="CH772" s="368" t="n"/>
      <c r="CI772" s="368" t="n"/>
      <c r="CJ772" s="368" t="n"/>
      <c r="CK772" s="368" t="n"/>
      <c r="CL772" s="368" t="n"/>
      <c r="CM772" s="368" t="n"/>
      <c r="CN772" s="368" t="n"/>
      <c r="CO772" s="368" t="n"/>
      <c r="CP772" s="368" t="n"/>
      <c r="CQ772" s="368" t="n"/>
      <c r="CR772" s="368" t="n"/>
      <c r="CS772" s="368" t="n"/>
      <c r="CT772" s="368" t="n"/>
      <c r="CU772" s="368" t="n"/>
      <c r="CV772" s="368" t="n"/>
      <c r="CW772" s="368" t="n"/>
      <c r="CX772" s="368" t="n"/>
      <c r="CY772" s="368" t="n"/>
      <c r="CZ772" s="368" t="n"/>
      <c r="DA772" s="368" t="n"/>
      <c r="DB772" s="368" t="n"/>
      <c r="DC772" s="368" t="n"/>
      <c r="DD772" s="368" t="n"/>
    </row>
    <row r="773">
      <c r="A773" s="368" t="n"/>
      <c r="B773" s="368" t="n"/>
      <c r="C773" s="368" t="n"/>
      <c r="D773" s="368" t="n"/>
      <c r="E773" s="368" t="n"/>
      <c r="F773" s="368" t="n"/>
      <c r="G773" s="318" t="n"/>
      <c r="H773" s="368" t="n"/>
      <c r="I773" s="368" t="n"/>
      <c r="J773" s="368" t="n"/>
      <c r="K773" s="368" t="n"/>
      <c r="L773" s="368" t="n"/>
      <c r="M773" s="368" t="n"/>
      <c r="N773" s="368" t="n"/>
      <c r="O773" s="368" t="n"/>
      <c r="P773" s="368" t="n"/>
      <c r="Q773" s="368" t="n"/>
      <c r="R773" s="368" t="n"/>
      <c r="S773" s="368" t="n"/>
      <c r="T773" s="368" t="n"/>
      <c r="U773" s="368" t="n"/>
      <c r="V773" s="368" t="n"/>
      <c r="W773" s="368" t="n"/>
      <c r="X773" s="368" t="n"/>
      <c r="Y773" s="368" t="n"/>
      <c r="Z773" s="368" t="n"/>
      <c r="AA773" s="368" t="n"/>
      <c r="AB773" s="368" t="n"/>
      <c r="AC773" s="368" t="n"/>
      <c r="AD773" s="368" t="n"/>
      <c r="AE773" s="368" t="n"/>
      <c r="AF773" s="368" t="n"/>
      <c r="AG773" s="368" t="n"/>
      <c r="AH773" s="368" t="n"/>
      <c r="AI773" s="368" t="n"/>
      <c r="AJ773" s="368" t="n"/>
      <c r="AK773" s="368" t="n"/>
      <c r="AL773" s="368" t="n"/>
      <c r="AM773" s="368" t="n"/>
      <c r="AN773" s="368" t="n"/>
      <c r="AO773" s="368" t="n"/>
      <c r="AP773" s="319" t="n"/>
      <c r="AQ773" s="368" t="n"/>
      <c r="AR773" s="368" t="n"/>
      <c r="AS773" s="368" t="n"/>
      <c r="AT773" s="368" t="n"/>
      <c r="AU773" s="368" t="n"/>
      <c r="AV773" s="368" t="n"/>
      <c r="AW773" s="368" t="n"/>
      <c r="AX773" s="368" t="n"/>
      <c r="AY773" s="368" t="n"/>
      <c r="AZ773" s="368" t="n"/>
      <c r="BA773" s="368" t="n"/>
      <c r="BB773" s="368" t="n"/>
      <c r="BC773" s="368" t="n"/>
      <c r="BD773" s="368" t="n"/>
      <c r="BE773" s="368" t="n"/>
      <c r="BF773" s="368" t="n"/>
      <c r="BG773" s="368" t="n"/>
      <c r="BH773" s="368" t="n"/>
      <c r="BI773" s="368" t="n"/>
      <c r="BJ773" s="368" t="n"/>
      <c r="BK773" s="368" t="n"/>
      <c r="BL773" s="368" t="n"/>
      <c r="BM773" s="368" t="n"/>
      <c r="BN773" s="368" t="n"/>
      <c r="BO773" s="368" t="n"/>
      <c r="BP773" s="368" t="n"/>
      <c r="BQ773" s="320" t="n"/>
      <c r="BR773" s="368" t="n"/>
      <c r="BS773" s="368" t="n"/>
      <c r="BT773" s="368" t="n"/>
      <c r="BU773" s="368" t="n"/>
      <c r="BV773" s="368" t="n"/>
      <c r="BW773" s="368" t="n"/>
      <c r="BX773" s="368" t="n"/>
      <c r="BY773" s="368" t="n"/>
      <c r="BZ773" s="368" t="n"/>
      <c r="CA773" s="368" t="n"/>
      <c r="CB773" s="368" t="n"/>
      <c r="CC773" s="368" t="n"/>
      <c r="CD773" s="368" t="n"/>
      <c r="CE773" s="368" t="n"/>
      <c r="CF773" s="368" t="n"/>
      <c r="CG773" s="368" t="n"/>
      <c r="CH773" s="368" t="n"/>
      <c r="CI773" s="368" t="n"/>
      <c r="CJ773" s="368" t="n"/>
      <c r="CK773" s="368" t="n"/>
      <c r="CL773" s="368" t="n"/>
      <c r="CM773" s="368" t="n"/>
      <c r="CN773" s="368" t="n"/>
      <c r="CO773" s="368" t="n"/>
      <c r="CP773" s="368" t="n"/>
      <c r="CQ773" s="368" t="n"/>
      <c r="CR773" s="368" t="n"/>
      <c r="CS773" s="368" t="n"/>
      <c r="CT773" s="368" t="n"/>
      <c r="CU773" s="368" t="n"/>
      <c r="CV773" s="368" t="n"/>
      <c r="CW773" s="368" t="n"/>
      <c r="CX773" s="368" t="n"/>
      <c r="CY773" s="368" t="n"/>
      <c r="CZ773" s="368" t="n"/>
      <c r="DA773" s="368" t="n"/>
      <c r="DB773" s="368" t="n"/>
      <c r="DC773" s="368" t="n"/>
      <c r="DD773" s="368" t="n"/>
    </row>
    <row r="774">
      <c r="A774" s="368" t="n"/>
      <c r="B774" s="368" t="n"/>
      <c r="C774" s="368" t="n"/>
      <c r="D774" s="368" t="n"/>
      <c r="E774" s="368" t="n"/>
      <c r="F774" s="368" t="n"/>
      <c r="G774" s="318" t="n"/>
      <c r="H774" s="368" t="n"/>
      <c r="I774" s="368" t="n"/>
      <c r="J774" s="368" t="n"/>
      <c r="K774" s="368" t="n"/>
      <c r="L774" s="368" t="n"/>
      <c r="M774" s="368" t="n"/>
      <c r="N774" s="368" t="n"/>
      <c r="O774" s="368" t="n"/>
      <c r="P774" s="368" t="n"/>
      <c r="Q774" s="368" t="n"/>
      <c r="R774" s="368" t="n"/>
      <c r="S774" s="368" t="n"/>
      <c r="T774" s="368" t="n"/>
      <c r="U774" s="368" t="n"/>
      <c r="V774" s="368" t="n"/>
      <c r="W774" s="368" t="n"/>
      <c r="X774" s="368" t="n"/>
      <c r="Y774" s="368" t="n"/>
      <c r="Z774" s="368" t="n"/>
      <c r="AA774" s="368" t="n"/>
      <c r="AB774" s="368" t="n"/>
      <c r="AC774" s="368" t="n"/>
      <c r="AD774" s="368" t="n"/>
      <c r="AE774" s="368" t="n"/>
      <c r="AF774" s="368" t="n"/>
      <c r="AG774" s="368" t="n"/>
      <c r="AH774" s="368" t="n"/>
      <c r="AI774" s="368" t="n"/>
      <c r="AJ774" s="368" t="n"/>
      <c r="AK774" s="368" t="n"/>
      <c r="AL774" s="368" t="n"/>
      <c r="AM774" s="368" t="n"/>
      <c r="AN774" s="368" t="n"/>
      <c r="AO774" s="368" t="n"/>
      <c r="AP774" s="319" t="n"/>
      <c r="AQ774" s="368" t="n"/>
      <c r="AR774" s="368" t="n"/>
      <c r="AS774" s="368" t="n"/>
      <c r="AT774" s="368" t="n"/>
      <c r="AU774" s="368" t="n"/>
      <c r="AV774" s="368" t="n"/>
      <c r="AW774" s="368" t="n"/>
      <c r="AX774" s="368" t="n"/>
      <c r="AY774" s="368" t="n"/>
      <c r="AZ774" s="368" t="n"/>
      <c r="BA774" s="368" t="n"/>
      <c r="BB774" s="368" t="n"/>
      <c r="BC774" s="368" t="n"/>
      <c r="BD774" s="368" t="n"/>
      <c r="BE774" s="368" t="n"/>
      <c r="BF774" s="368" t="n"/>
      <c r="BG774" s="368" t="n"/>
      <c r="BH774" s="368" t="n"/>
      <c r="BI774" s="368" t="n"/>
      <c r="BJ774" s="368" t="n"/>
      <c r="BK774" s="368" t="n"/>
      <c r="BL774" s="368" t="n"/>
      <c r="BM774" s="368" t="n"/>
      <c r="BN774" s="368" t="n"/>
      <c r="BO774" s="368" t="n"/>
      <c r="BP774" s="368" t="n"/>
      <c r="BQ774" s="320" t="n"/>
      <c r="BR774" s="368" t="n"/>
      <c r="BS774" s="368" t="n"/>
      <c r="BT774" s="368" t="n"/>
      <c r="BU774" s="368" t="n"/>
      <c r="BV774" s="368" t="n"/>
      <c r="BW774" s="368" t="n"/>
      <c r="BX774" s="368" t="n"/>
      <c r="BY774" s="368" t="n"/>
      <c r="BZ774" s="368" t="n"/>
      <c r="CA774" s="368" t="n"/>
      <c r="CB774" s="368" t="n"/>
      <c r="CC774" s="368" t="n"/>
      <c r="CD774" s="368" t="n"/>
      <c r="CE774" s="368" t="n"/>
      <c r="CF774" s="368" t="n"/>
      <c r="CG774" s="368" t="n"/>
      <c r="CH774" s="368" t="n"/>
      <c r="CI774" s="368" t="n"/>
      <c r="CJ774" s="368" t="n"/>
      <c r="CK774" s="368" t="n"/>
      <c r="CL774" s="368" t="n"/>
      <c r="CM774" s="368" t="n"/>
      <c r="CN774" s="368" t="n"/>
      <c r="CO774" s="368" t="n"/>
      <c r="CP774" s="368" t="n"/>
      <c r="CQ774" s="368" t="n"/>
      <c r="CR774" s="368" t="n"/>
      <c r="CS774" s="368" t="n"/>
      <c r="CT774" s="368" t="n"/>
      <c r="CU774" s="368" t="n"/>
      <c r="CV774" s="368" t="n"/>
      <c r="CW774" s="368" t="n"/>
      <c r="CX774" s="368" t="n"/>
      <c r="CY774" s="368" t="n"/>
      <c r="CZ774" s="368" t="n"/>
      <c r="DA774" s="368" t="n"/>
      <c r="DB774" s="368" t="n"/>
      <c r="DC774" s="368" t="n"/>
      <c r="DD774" s="368" t="n"/>
    </row>
    <row r="775">
      <c r="A775" s="368" t="n"/>
      <c r="B775" s="368" t="n"/>
      <c r="C775" s="368" t="n"/>
      <c r="D775" s="368" t="n"/>
      <c r="E775" s="368" t="n"/>
      <c r="F775" s="368" t="n"/>
      <c r="G775" s="318" t="n"/>
      <c r="H775" s="368" t="n"/>
      <c r="I775" s="368" t="n"/>
      <c r="J775" s="368" t="n"/>
      <c r="K775" s="368" t="n"/>
      <c r="L775" s="368" t="n"/>
      <c r="M775" s="368" t="n"/>
      <c r="N775" s="368" t="n"/>
      <c r="O775" s="368" t="n"/>
      <c r="P775" s="368" t="n"/>
      <c r="Q775" s="368" t="n"/>
      <c r="R775" s="368" t="n"/>
      <c r="S775" s="368" t="n"/>
      <c r="T775" s="368" t="n"/>
      <c r="U775" s="368" t="n"/>
      <c r="V775" s="368" t="n"/>
      <c r="W775" s="368" t="n"/>
      <c r="X775" s="368" t="n"/>
      <c r="Y775" s="368" t="n"/>
      <c r="Z775" s="368" t="n"/>
      <c r="AA775" s="368" t="n"/>
      <c r="AB775" s="368" t="n"/>
      <c r="AC775" s="368" t="n"/>
      <c r="AD775" s="368" t="n"/>
      <c r="AE775" s="368" t="n"/>
      <c r="AF775" s="368" t="n"/>
      <c r="AG775" s="368" t="n"/>
      <c r="AH775" s="368" t="n"/>
      <c r="AI775" s="368" t="n"/>
      <c r="AJ775" s="368" t="n"/>
      <c r="AK775" s="368" t="n"/>
      <c r="AL775" s="368" t="n"/>
      <c r="AM775" s="368" t="n"/>
      <c r="AN775" s="368" t="n"/>
      <c r="AO775" s="368" t="n"/>
      <c r="AP775" s="319" t="n"/>
      <c r="AQ775" s="368" t="n"/>
      <c r="AR775" s="368" t="n"/>
      <c r="AS775" s="368" t="n"/>
      <c r="AT775" s="368" t="n"/>
      <c r="AU775" s="368" t="n"/>
      <c r="AV775" s="368" t="n"/>
      <c r="AW775" s="368" t="n"/>
      <c r="AX775" s="368" t="n"/>
      <c r="AY775" s="368" t="n"/>
      <c r="AZ775" s="368" t="n"/>
      <c r="BA775" s="368" t="n"/>
      <c r="BB775" s="368" t="n"/>
      <c r="BC775" s="368" t="n"/>
      <c r="BD775" s="368" t="n"/>
      <c r="BE775" s="368" t="n"/>
      <c r="BF775" s="368" t="n"/>
      <c r="BG775" s="368" t="n"/>
      <c r="BH775" s="368" t="n"/>
      <c r="BI775" s="368" t="n"/>
      <c r="BJ775" s="368" t="n"/>
      <c r="BK775" s="368" t="n"/>
      <c r="BL775" s="368" t="n"/>
      <c r="BM775" s="368" t="n"/>
      <c r="BN775" s="368" t="n"/>
      <c r="BO775" s="368" t="n"/>
      <c r="BP775" s="368" t="n"/>
      <c r="BQ775" s="320" t="n"/>
      <c r="BR775" s="368" t="n"/>
      <c r="BS775" s="368" t="n"/>
      <c r="BT775" s="368" t="n"/>
      <c r="BU775" s="368" t="n"/>
      <c r="BV775" s="368" t="n"/>
      <c r="BW775" s="368" t="n"/>
      <c r="BX775" s="368" t="n"/>
      <c r="BY775" s="368" t="n"/>
      <c r="BZ775" s="368" t="n"/>
      <c r="CA775" s="368" t="n"/>
      <c r="CB775" s="368" t="n"/>
      <c r="CC775" s="368" t="n"/>
      <c r="CD775" s="368" t="n"/>
      <c r="CE775" s="368" t="n"/>
      <c r="CF775" s="368" t="n"/>
      <c r="CG775" s="368" t="n"/>
      <c r="CH775" s="368" t="n"/>
      <c r="CI775" s="368" t="n"/>
      <c r="CJ775" s="368" t="n"/>
      <c r="CK775" s="368" t="n"/>
      <c r="CL775" s="368" t="n"/>
      <c r="CM775" s="368" t="n"/>
      <c r="CN775" s="368" t="n"/>
      <c r="CO775" s="368" t="n"/>
      <c r="CP775" s="368" t="n"/>
      <c r="CQ775" s="368" t="n"/>
      <c r="CR775" s="368" t="n"/>
      <c r="CS775" s="368" t="n"/>
      <c r="CT775" s="368" t="n"/>
      <c r="CU775" s="368" t="n"/>
      <c r="CV775" s="368" t="n"/>
      <c r="CW775" s="368" t="n"/>
      <c r="CX775" s="368" t="n"/>
      <c r="CY775" s="368" t="n"/>
      <c r="CZ775" s="368" t="n"/>
      <c r="DA775" s="368" t="n"/>
      <c r="DB775" s="368" t="n"/>
      <c r="DC775" s="368" t="n"/>
      <c r="DD775" s="368" t="n"/>
    </row>
    <row r="776">
      <c r="A776" s="368" t="n"/>
      <c r="B776" s="368" t="n"/>
      <c r="C776" s="368" t="n"/>
      <c r="D776" s="368" t="n"/>
      <c r="E776" s="368" t="n"/>
      <c r="F776" s="368" t="n"/>
      <c r="G776" s="318" t="n"/>
      <c r="H776" s="368" t="n"/>
      <c r="I776" s="368" t="n"/>
      <c r="J776" s="368" t="n"/>
      <c r="K776" s="368" t="n"/>
      <c r="L776" s="368" t="n"/>
      <c r="M776" s="368" t="n"/>
      <c r="N776" s="368" t="n"/>
      <c r="O776" s="368" t="n"/>
      <c r="P776" s="368" t="n"/>
      <c r="Q776" s="368" t="n"/>
      <c r="R776" s="368" t="n"/>
      <c r="S776" s="368" t="n"/>
      <c r="T776" s="368" t="n"/>
      <c r="U776" s="368" t="n"/>
      <c r="V776" s="368" t="n"/>
      <c r="W776" s="368" t="n"/>
      <c r="X776" s="368" t="n"/>
      <c r="Y776" s="368" t="n"/>
      <c r="Z776" s="368" t="n"/>
      <c r="AA776" s="368" t="n"/>
      <c r="AB776" s="368" t="n"/>
      <c r="AC776" s="368" t="n"/>
      <c r="AD776" s="368" t="n"/>
      <c r="AE776" s="368" t="n"/>
      <c r="AF776" s="368" t="n"/>
      <c r="AG776" s="368" t="n"/>
      <c r="AH776" s="368" t="n"/>
      <c r="AI776" s="368" t="n"/>
      <c r="AJ776" s="368" t="n"/>
      <c r="AK776" s="368" t="n"/>
      <c r="AL776" s="368" t="n"/>
      <c r="AM776" s="368" t="n"/>
      <c r="AN776" s="368" t="n"/>
      <c r="AO776" s="368" t="n"/>
      <c r="AP776" s="319" t="n"/>
      <c r="AQ776" s="368" t="n"/>
      <c r="AR776" s="368" t="n"/>
      <c r="AS776" s="368" t="n"/>
      <c r="AT776" s="368" t="n"/>
      <c r="AU776" s="368" t="n"/>
      <c r="AV776" s="368" t="n"/>
      <c r="AW776" s="368" t="n"/>
      <c r="AX776" s="368" t="n"/>
      <c r="AY776" s="368" t="n"/>
      <c r="AZ776" s="368" t="n"/>
      <c r="BA776" s="368" t="n"/>
      <c r="BB776" s="368" t="n"/>
      <c r="BC776" s="368" t="n"/>
      <c r="BD776" s="368" t="n"/>
      <c r="BE776" s="368" t="n"/>
      <c r="BF776" s="368" t="n"/>
      <c r="BG776" s="368" t="n"/>
      <c r="BH776" s="368" t="n"/>
      <c r="BI776" s="368" t="n"/>
      <c r="BJ776" s="368" t="n"/>
      <c r="BK776" s="368" t="n"/>
      <c r="BL776" s="368" t="n"/>
      <c r="BM776" s="368" t="n"/>
      <c r="BN776" s="368" t="n"/>
      <c r="BO776" s="368" t="n"/>
      <c r="BP776" s="368" t="n"/>
      <c r="BQ776" s="320" t="n"/>
      <c r="BR776" s="368" t="n"/>
      <c r="BS776" s="368" t="n"/>
      <c r="BT776" s="368" t="n"/>
      <c r="BU776" s="368" t="n"/>
      <c r="BV776" s="368" t="n"/>
      <c r="BW776" s="368" t="n"/>
      <c r="BX776" s="368" t="n"/>
      <c r="BY776" s="368" t="n"/>
      <c r="BZ776" s="368" t="n"/>
      <c r="CA776" s="368" t="n"/>
      <c r="CB776" s="368" t="n"/>
      <c r="CC776" s="368" t="n"/>
      <c r="CD776" s="368" t="n"/>
      <c r="CE776" s="368" t="n"/>
      <c r="CF776" s="368" t="n"/>
      <c r="CG776" s="368" t="n"/>
      <c r="CH776" s="368" t="n"/>
      <c r="CI776" s="368" t="n"/>
      <c r="CJ776" s="368" t="n"/>
      <c r="CK776" s="368" t="n"/>
      <c r="CL776" s="368" t="n"/>
      <c r="CM776" s="368" t="n"/>
      <c r="CN776" s="368" t="n"/>
      <c r="CO776" s="368" t="n"/>
      <c r="CP776" s="368" t="n"/>
      <c r="CQ776" s="368" t="n"/>
      <c r="CR776" s="368" t="n"/>
      <c r="CS776" s="368" t="n"/>
      <c r="CT776" s="368" t="n"/>
      <c r="CU776" s="368" t="n"/>
      <c r="CV776" s="368" t="n"/>
      <c r="CW776" s="368" t="n"/>
      <c r="CX776" s="368" t="n"/>
      <c r="CY776" s="368" t="n"/>
      <c r="CZ776" s="368" t="n"/>
      <c r="DA776" s="368" t="n"/>
      <c r="DB776" s="368" t="n"/>
      <c r="DC776" s="368" t="n"/>
      <c r="DD776" s="368" t="n"/>
    </row>
    <row r="777">
      <c r="A777" s="368" t="n"/>
      <c r="B777" s="368" t="n"/>
      <c r="C777" s="368" t="n"/>
      <c r="D777" s="368" t="n"/>
      <c r="E777" s="368" t="n"/>
      <c r="F777" s="368" t="n"/>
      <c r="G777" s="318" t="n"/>
      <c r="H777" s="368" t="n"/>
      <c r="I777" s="368" t="n"/>
      <c r="J777" s="368" t="n"/>
      <c r="K777" s="368" t="n"/>
      <c r="L777" s="368" t="n"/>
      <c r="M777" s="368" t="n"/>
      <c r="N777" s="368" t="n"/>
      <c r="O777" s="368" t="n"/>
      <c r="P777" s="368" t="n"/>
      <c r="Q777" s="368" t="n"/>
      <c r="R777" s="368" t="n"/>
      <c r="S777" s="368" t="n"/>
      <c r="T777" s="368" t="n"/>
      <c r="U777" s="368" t="n"/>
      <c r="V777" s="368" t="n"/>
      <c r="W777" s="368" t="n"/>
      <c r="X777" s="368" t="n"/>
      <c r="Y777" s="368" t="n"/>
      <c r="Z777" s="368" t="n"/>
      <c r="AA777" s="368" t="n"/>
      <c r="AB777" s="368" t="n"/>
      <c r="AC777" s="368" t="n"/>
      <c r="AD777" s="368" t="n"/>
      <c r="AE777" s="368" t="n"/>
      <c r="AF777" s="368" t="n"/>
      <c r="AG777" s="368" t="n"/>
      <c r="AH777" s="368" t="n"/>
      <c r="AI777" s="368" t="n"/>
      <c r="AJ777" s="368" t="n"/>
      <c r="AK777" s="368" t="n"/>
      <c r="AL777" s="368" t="n"/>
      <c r="AM777" s="368" t="n"/>
      <c r="AN777" s="368" t="n"/>
      <c r="AO777" s="368" t="n"/>
      <c r="AP777" s="319" t="n"/>
      <c r="AQ777" s="368" t="n"/>
      <c r="AR777" s="368" t="n"/>
      <c r="AS777" s="368" t="n"/>
      <c r="AT777" s="368" t="n"/>
      <c r="AU777" s="368" t="n"/>
      <c r="AV777" s="368" t="n"/>
      <c r="AW777" s="368" t="n"/>
      <c r="AX777" s="368" t="n"/>
      <c r="AY777" s="368" t="n"/>
      <c r="AZ777" s="368" t="n"/>
      <c r="BA777" s="368" t="n"/>
      <c r="BB777" s="368" t="n"/>
      <c r="BC777" s="368" t="n"/>
      <c r="BD777" s="368" t="n"/>
      <c r="BE777" s="368" t="n"/>
      <c r="BF777" s="368" t="n"/>
      <c r="BG777" s="368" t="n"/>
      <c r="BH777" s="368" t="n"/>
      <c r="BI777" s="368" t="n"/>
      <c r="BJ777" s="368" t="n"/>
      <c r="BK777" s="368" t="n"/>
      <c r="BL777" s="368" t="n"/>
      <c r="BM777" s="368" t="n"/>
      <c r="BN777" s="368" t="n"/>
      <c r="BO777" s="368" t="n"/>
      <c r="BP777" s="368" t="n"/>
      <c r="BQ777" s="320" t="n"/>
      <c r="BR777" s="368" t="n"/>
      <c r="BS777" s="368" t="n"/>
      <c r="BT777" s="368" t="n"/>
      <c r="BU777" s="368" t="n"/>
      <c r="BV777" s="368" t="n"/>
      <c r="BW777" s="368" t="n"/>
      <c r="BX777" s="368" t="n"/>
      <c r="BY777" s="368" t="n"/>
      <c r="BZ777" s="368" t="n"/>
      <c r="CA777" s="368" t="n"/>
      <c r="CB777" s="368" t="n"/>
      <c r="CC777" s="368" t="n"/>
      <c r="CD777" s="368" t="n"/>
      <c r="CE777" s="368" t="n"/>
      <c r="CF777" s="368" t="n"/>
      <c r="CG777" s="368" t="n"/>
      <c r="CH777" s="368" t="n"/>
      <c r="CI777" s="368" t="n"/>
      <c r="CJ777" s="368" t="n"/>
      <c r="CK777" s="368" t="n"/>
      <c r="CL777" s="368" t="n"/>
      <c r="CM777" s="368" t="n"/>
      <c r="CN777" s="368" t="n"/>
      <c r="CO777" s="368" t="n"/>
      <c r="CP777" s="368" t="n"/>
      <c r="CQ777" s="368" t="n"/>
      <c r="CR777" s="368" t="n"/>
      <c r="CS777" s="368" t="n"/>
      <c r="CT777" s="368" t="n"/>
      <c r="CU777" s="368" t="n"/>
      <c r="CV777" s="368" t="n"/>
      <c r="CW777" s="368" t="n"/>
      <c r="CX777" s="368" t="n"/>
      <c r="CY777" s="368" t="n"/>
      <c r="CZ777" s="368" t="n"/>
      <c r="DA777" s="368" t="n"/>
      <c r="DB777" s="368" t="n"/>
      <c r="DC777" s="368" t="n"/>
      <c r="DD777" s="368" t="n"/>
    </row>
    <row r="778">
      <c r="A778" s="368" t="n"/>
      <c r="B778" s="368" t="n"/>
      <c r="C778" s="368" t="n"/>
      <c r="D778" s="368" t="n"/>
      <c r="E778" s="368" t="n"/>
      <c r="F778" s="368" t="n"/>
      <c r="G778" s="318" t="n"/>
      <c r="H778" s="368" t="n"/>
      <c r="I778" s="368" t="n"/>
      <c r="J778" s="368" t="n"/>
      <c r="K778" s="368" t="n"/>
      <c r="L778" s="368" t="n"/>
      <c r="M778" s="368" t="n"/>
      <c r="N778" s="368" t="n"/>
      <c r="O778" s="368" t="n"/>
      <c r="P778" s="368" t="n"/>
      <c r="Q778" s="368" t="n"/>
      <c r="R778" s="368" t="n"/>
      <c r="S778" s="368" t="n"/>
      <c r="T778" s="368" t="n"/>
      <c r="U778" s="368" t="n"/>
      <c r="V778" s="368" t="n"/>
      <c r="W778" s="368" t="n"/>
      <c r="X778" s="368" t="n"/>
      <c r="Y778" s="368" t="n"/>
      <c r="Z778" s="368" t="n"/>
      <c r="AA778" s="368" t="n"/>
      <c r="AB778" s="368" t="n"/>
      <c r="AC778" s="368" t="n"/>
      <c r="AD778" s="368" t="n"/>
      <c r="AE778" s="368" t="n"/>
      <c r="AF778" s="368" t="n"/>
      <c r="AG778" s="368" t="n"/>
      <c r="AH778" s="368" t="n"/>
      <c r="AI778" s="368" t="n"/>
      <c r="AJ778" s="368" t="n"/>
      <c r="AK778" s="368" t="n"/>
      <c r="AL778" s="368" t="n"/>
      <c r="AM778" s="368" t="n"/>
      <c r="AN778" s="368" t="n"/>
      <c r="AO778" s="368" t="n"/>
      <c r="AP778" s="319" t="n"/>
      <c r="AQ778" s="368" t="n"/>
      <c r="AR778" s="368" t="n"/>
      <c r="AS778" s="368" t="n"/>
      <c r="AT778" s="368" t="n"/>
      <c r="AU778" s="368" t="n"/>
      <c r="AV778" s="368" t="n"/>
      <c r="AW778" s="368" t="n"/>
      <c r="AX778" s="368" t="n"/>
      <c r="AY778" s="368" t="n"/>
      <c r="AZ778" s="368" t="n"/>
      <c r="BA778" s="368" t="n"/>
      <c r="BB778" s="368" t="n"/>
      <c r="BC778" s="368" t="n"/>
      <c r="BD778" s="368" t="n"/>
      <c r="BE778" s="368" t="n"/>
      <c r="BF778" s="368" t="n"/>
      <c r="BG778" s="368" t="n"/>
      <c r="BH778" s="368" t="n"/>
      <c r="BI778" s="368" t="n"/>
      <c r="BJ778" s="368" t="n"/>
      <c r="BK778" s="368" t="n"/>
      <c r="BL778" s="368" t="n"/>
      <c r="BM778" s="368" t="n"/>
      <c r="BN778" s="368" t="n"/>
      <c r="BO778" s="368" t="n"/>
      <c r="BP778" s="368" t="n"/>
      <c r="BQ778" s="320" t="n"/>
      <c r="BR778" s="368" t="n"/>
      <c r="BS778" s="368" t="n"/>
      <c r="BT778" s="368" t="n"/>
      <c r="BU778" s="368" t="n"/>
      <c r="BV778" s="368" t="n"/>
      <c r="BW778" s="368" t="n"/>
      <c r="BX778" s="368" t="n"/>
      <c r="BY778" s="368" t="n"/>
      <c r="BZ778" s="368" t="n"/>
      <c r="CA778" s="368" t="n"/>
      <c r="CB778" s="368" t="n"/>
      <c r="CC778" s="368" t="n"/>
      <c r="CD778" s="368" t="n"/>
      <c r="CE778" s="368" t="n"/>
      <c r="CF778" s="368" t="n"/>
      <c r="CG778" s="368" t="n"/>
      <c r="CH778" s="368" t="n"/>
      <c r="CI778" s="368" t="n"/>
      <c r="CJ778" s="368" t="n"/>
      <c r="CK778" s="368" t="n"/>
      <c r="CL778" s="368" t="n"/>
      <c r="CM778" s="368" t="n"/>
      <c r="CN778" s="368" t="n"/>
      <c r="CO778" s="368" t="n"/>
      <c r="CP778" s="368" t="n"/>
      <c r="CQ778" s="368" t="n"/>
      <c r="CR778" s="368" t="n"/>
      <c r="CS778" s="368" t="n"/>
      <c r="CT778" s="368" t="n"/>
      <c r="CU778" s="368" t="n"/>
      <c r="CV778" s="368" t="n"/>
      <c r="CW778" s="368" t="n"/>
      <c r="CX778" s="368" t="n"/>
      <c r="CY778" s="368" t="n"/>
      <c r="CZ778" s="368" t="n"/>
      <c r="DA778" s="368" t="n"/>
      <c r="DB778" s="368" t="n"/>
      <c r="DC778" s="368" t="n"/>
      <c r="DD778" s="368" t="n"/>
    </row>
    <row r="779">
      <c r="A779" s="368" t="n"/>
      <c r="B779" s="368" t="n"/>
      <c r="C779" s="368" t="n"/>
      <c r="D779" s="368" t="n"/>
      <c r="E779" s="368" t="n"/>
      <c r="F779" s="368" t="n"/>
      <c r="G779" s="318" t="n"/>
      <c r="H779" s="368" t="n"/>
      <c r="I779" s="368" t="n"/>
      <c r="J779" s="368" t="n"/>
      <c r="K779" s="368" t="n"/>
      <c r="L779" s="368" t="n"/>
      <c r="M779" s="368" t="n"/>
      <c r="N779" s="368" t="n"/>
      <c r="O779" s="368" t="n"/>
      <c r="P779" s="368" t="n"/>
      <c r="Q779" s="368" t="n"/>
      <c r="R779" s="368" t="n"/>
      <c r="S779" s="368" t="n"/>
      <c r="T779" s="368" t="n"/>
      <c r="U779" s="368" t="n"/>
      <c r="V779" s="368" t="n"/>
      <c r="W779" s="368" t="n"/>
      <c r="X779" s="368" t="n"/>
      <c r="Y779" s="368" t="n"/>
      <c r="Z779" s="368" t="n"/>
      <c r="AA779" s="368" t="n"/>
      <c r="AB779" s="368" t="n"/>
      <c r="AC779" s="368" t="n"/>
      <c r="AD779" s="368" t="n"/>
      <c r="AE779" s="368" t="n"/>
      <c r="AF779" s="368" t="n"/>
      <c r="AG779" s="368" t="n"/>
      <c r="AH779" s="368" t="n"/>
      <c r="AI779" s="368" t="n"/>
      <c r="AJ779" s="368" t="n"/>
      <c r="AK779" s="368" t="n"/>
      <c r="AL779" s="368" t="n"/>
      <c r="AM779" s="368" t="n"/>
      <c r="AN779" s="368" t="n"/>
      <c r="AO779" s="368" t="n"/>
      <c r="AP779" s="319" t="n"/>
      <c r="AQ779" s="368" t="n"/>
      <c r="AR779" s="368" t="n"/>
      <c r="AS779" s="368" t="n"/>
      <c r="AT779" s="368" t="n"/>
      <c r="AU779" s="368" t="n"/>
      <c r="AV779" s="368" t="n"/>
      <c r="AW779" s="368" t="n"/>
      <c r="AX779" s="368" t="n"/>
      <c r="AY779" s="368" t="n"/>
      <c r="AZ779" s="368" t="n"/>
      <c r="BA779" s="368" t="n"/>
      <c r="BB779" s="368" t="n"/>
      <c r="BC779" s="368" t="n"/>
      <c r="BD779" s="368" t="n"/>
      <c r="BE779" s="368" t="n"/>
      <c r="BF779" s="368" t="n"/>
      <c r="BG779" s="368" t="n"/>
      <c r="BH779" s="368" t="n"/>
      <c r="BI779" s="368" t="n"/>
      <c r="BJ779" s="368" t="n"/>
      <c r="BK779" s="368" t="n"/>
      <c r="BL779" s="368" t="n"/>
      <c r="BM779" s="368" t="n"/>
      <c r="BN779" s="368" t="n"/>
      <c r="BO779" s="368" t="n"/>
      <c r="BP779" s="368" t="n"/>
      <c r="BQ779" s="320" t="n"/>
      <c r="BR779" s="368" t="n"/>
      <c r="BS779" s="368" t="n"/>
      <c r="BT779" s="368" t="n"/>
      <c r="BU779" s="368" t="n"/>
      <c r="BV779" s="368" t="n"/>
      <c r="BW779" s="368" t="n"/>
      <c r="BX779" s="368" t="n"/>
      <c r="BY779" s="368" t="n"/>
      <c r="BZ779" s="368" t="n"/>
      <c r="CA779" s="368" t="n"/>
      <c r="CB779" s="368" t="n"/>
      <c r="CC779" s="368" t="n"/>
      <c r="CD779" s="368" t="n"/>
      <c r="CE779" s="368" t="n"/>
      <c r="CF779" s="368" t="n"/>
      <c r="CG779" s="368" t="n"/>
      <c r="CH779" s="368" t="n"/>
      <c r="CI779" s="368" t="n"/>
      <c r="CJ779" s="368" t="n"/>
      <c r="CK779" s="368" t="n"/>
      <c r="CL779" s="368" t="n"/>
      <c r="CM779" s="368" t="n"/>
      <c r="CN779" s="368" t="n"/>
      <c r="CO779" s="368" t="n"/>
      <c r="CP779" s="368" t="n"/>
      <c r="CQ779" s="368" t="n"/>
      <c r="CR779" s="368" t="n"/>
      <c r="CS779" s="368" t="n"/>
      <c r="CT779" s="368" t="n"/>
      <c r="CU779" s="368" t="n"/>
      <c r="CV779" s="368" t="n"/>
      <c r="CW779" s="368" t="n"/>
      <c r="CX779" s="368" t="n"/>
      <c r="CY779" s="368" t="n"/>
      <c r="CZ779" s="368" t="n"/>
      <c r="DA779" s="368" t="n"/>
      <c r="DB779" s="368" t="n"/>
      <c r="DC779" s="368" t="n"/>
      <c r="DD779" s="368" t="n"/>
    </row>
    <row r="780">
      <c r="A780" s="368" t="n"/>
      <c r="B780" s="368" t="n"/>
      <c r="C780" s="368" t="n"/>
      <c r="D780" s="368" t="n"/>
      <c r="E780" s="368" t="n"/>
      <c r="F780" s="368" t="n"/>
      <c r="G780" s="318" t="n"/>
      <c r="H780" s="368" t="n"/>
      <c r="I780" s="368" t="n"/>
      <c r="J780" s="368" t="n"/>
      <c r="K780" s="368" t="n"/>
      <c r="L780" s="368" t="n"/>
      <c r="M780" s="368" t="n"/>
      <c r="N780" s="368" t="n"/>
      <c r="O780" s="368" t="n"/>
      <c r="P780" s="368" t="n"/>
      <c r="Q780" s="368" t="n"/>
      <c r="R780" s="368" t="n"/>
      <c r="S780" s="368" t="n"/>
      <c r="T780" s="368" t="n"/>
      <c r="U780" s="368" t="n"/>
      <c r="V780" s="368" t="n"/>
      <c r="W780" s="368" t="n"/>
      <c r="X780" s="368" t="n"/>
      <c r="Y780" s="368" t="n"/>
      <c r="Z780" s="368" t="n"/>
      <c r="AA780" s="368" t="n"/>
      <c r="AB780" s="368" t="n"/>
      <c r="AC780" s="368" t="n"/>
      <c r="AD780" s="368" t="n"/>
      <c r="AE780" s="368" t="n"/>
      <c r="AF780" s="368" t="n"/>
      <c r="AG780" s="368" t="n"/>
      <c r="AH780" s="368" t="n"/>
      <c r="AI780" s="368" t="n"/>
      <c r="AJ780" s="368" t="n"/>
      <c r="AK780" s="368" t="n"/>
      <c r="AL780" s="368" t="n"/>
      <c r="AM780" s="368" t="n"/>
      <c r="AN780" s="368" t="n"/>
      <c r="AO780" s="368" t="n"/>
      <c r="AP780" s="319" t="n"/>
      <c r="AQ780" s="368" t="n"/>
      <c r="AR780" s="368" t="n"/>
      <c r="AS780" s="368" t="n"/>
      <c r="AT780" s="368" t="n"/>
      <c r="AU780" s="368" t="n"/>
      <c r="AV780" s="368" t="n"/>
      <c r="AW780" s="368" t="n"/>
      <c r="AX780" s="368" t="n"/>
      <c r="AY780" s="368" t="n"/>
      <c r="AZ780" s="368" t="n"/>
      <c r="BA780" s="368" t="n"/>
      <c r="BB780" s="368" t="n"/>
      <c r="BC780" s="368" t="n"/>
      <c r="BD780" s="368" t="n"/>
      <c r="BE780" s="368" t="n"/>
      <c r="BF780" s="368" t="n"/>
      <c r="BG780" s="368" t="n"/>
      <c r="BH780" s="368" t="n"/>
      <c r="BI780" s="368" t="n"/>
      <c r="BJ780" s="368" t="n"/>
      <c r="BK780" s="368" t="n"/>
      <c r="BL780" s="368" t="n"/>
      <c r="BM780" s="368" t="n"/>
      <c r="BN780" s="368" t="n"/>
      <c r="BO780" s="368" t="n"/>
      <c r="BP780" s="368" t="n"/>
      <c r="BQ780" s="320" t="n"/>
      <c r="BR780" s="368" t="n"/>
      <c r="BS780" s="368" t="n"/>
      <c r="BT780" s="368" t="n"/>
      <c r="BU780" s="368" t="n"/>
      <c r="BV780" s="368" t="n"/>
      <c r="BW780" s="368" t="n"/>
      <c r="BX780" s="368" t="n"/>
      <c r="BY780" s="368" t="n"/>
      <c r="BZ780" s="368" t="n"/>
      <c r="CA780" s="368" t="n"/>
      <c r="CB780" s="368" t="n"/>
      <c r="CC780" s="368" t="n"/>
      <c r="CD780" s="368" t="n"/>
      <c r="CE780" s="368" t="n"/>
      <c r="CF780" s="368" t="n"/>
      <c r="CG780" s="368" t="n"/>
      <c r="CH780" s="368" t="n"/>
      <c r="CI780" s="368" t="n"/>
      <c r="CJ780" s="368" t="n"/>
      <c r="CK780" s="368" t="n"/>
      <c r="CL780" s="368" t="n"/>
      <c r="CM780" s="368" t="n"/>
      <c r="CN780" s="368" t="n"/>
      <c r="CO780" s="368" t="n"/>
      <c r="CP780" s="368" t="n"/>
      <c r="CQ780" s="368" t="n"/>
      <c r="CR780" s="368" t="n"/>
      <c r="CS780" s="368" t="n"/>
      <c r="CT780" s="368" t="n"/>
      <c r="CU780" s="368" t="n"/>
      <c r="CV780" s="368" t="n"/>
      <c r="CW780" s="368" t="n"/>
      <c r="CX780" s="368" t="n"/>
      <c r="CY780" s="368" t="n"/>
      <c r="CZ780" s="368" t="n"/>
      <c r="DA780" s="368" t="n"/>
      <c r="DB780" s="368" t="n"/>
      <c r="DC780" s="368" t="n"/>
      <c r="DD780" s="368" t="n"/>
    </row>
    <row r="781">
      <c r="A781" s="368" t="n"/>
      <c r="B781" s="368" t="n"/>
      <c r="C781" s="368" t="n"/>
      <c r="D781" s="368" t="n"/>
      <c r="E781" s="368" t="n"/>
      <c r="F781" s="368" t="n"/>
      <c r="G781" s="318" t="n"/>
      <c r="H781" s="368" t="n"/>
      <c r="I781" s="368" t="n"/>
      <c r="J781" s="368" t="n"/>
      <c r="K781" s="368" t="n"/>
      <c r="L781" s="368" t="n"/>
      <c r="M781" s="368" t="n"/>
      <c r="N781" s="368" t="n"/>
      <c r="O781" s="368" t="n"/>
      <c r="P781" s="368" t="n"/>
      <c r="Q781" s="368" t="n"/>
      <c r="R781" s="368" t="n"/>
      <c r="S781" s="368" t="n"/>
      <c r="T781" s="368" t="n"/>
      <c r="U781" s="368" t="n"/>
      <c r="V781" s="368" t="n"/>
      <c r="W781" s="368" t="n"/>
      <c r="X781" s="368" t="n"/>
      <c r="Y781" s="368" t="n"/>
      <c r="Z781" s="368" t="n"/>
      <c r="AA781" s="368" t="n"/>
      <c r="AB781" s="368" t="n"/>
      <c r="AC781" s="368" t="n"/>
      <c r="AD781" s="368" t="n"/>
      <c r="AE781" s="368" t="n"/>
      <c r="AF781" s="368" t="n"/>
      <c r="AG781" s="368" t="n"/>
      <c r="AH781" s="368" t="n"/>
      <c r="AI781" s="368" t="n"/>
      <c r="AJ781" s="368" t="n"/>
      <c r="AK781" s="368" t="n"/>
      <c r="AL781" s="368" t="n"/>
      <c r="AM781" s="368" t="n"/>
      <c r="AN781" s="368" t="n"/>
      <c r="AO781" s="368" t="n"/>
      <c r="AP781" s="319" t="n"/>
      <c r="AQ781" s="368" t="n"/>
      <c r="AR781" s="368" t="n"/>
      <c r="AS781" s="368" t="n"/>
      <c r="AT781" s="368" t="n"/>
      <c r="AU781" s="368" t="n"/>
      <c r="AV781" s="368" t="n"/>
      <c r="AW781" s="368" t="n"/>
      <c r="AX781" s="368" t="n"/>
      <c r="AY781" s="368" t="n"/>
      <c r="AZ781" s="368" t="n"/>
      <c r="BA781" s="368" t="n"/>
      <c r="BB781" s="368" t="n"/>
      <c r="BC781" s="368" t="n"/>
      <c r="BD781" s="368" t="n"/>
      <c r="BE781" s="368" t="n"/>
      <c r="BF781" s="368" t="n"/>
      <c r="BG781" s="368" t="n"/>
      <c r="BH781" s="368" t="n"/>
      <c r="BI781" s="368" t="n"/>
      <c r="BJ781" s="368" t="n"/>
      <c r="BK781" s="368" t="n"/>
      <c r="BL781" s="368" t="n"/>
      <c r="BM781" s="368" t="n"/>
      <c r="BN781" s="368" t="n"/>
      <c r="BO781" s="368" t="n"/>
      <c r="BP781" s="368" t="n"/>
      <c r="BQ781" s="320" t="n"/>
      <c r="BR781" s="368" t="n"/>
      <c r="BS781" s="368" t="n"/>
      <c r="BT781" s="368" t="n"/>
      <c r="BU781" s="368" t="n"/>
      <c r="BV781" s="368" t="n"/>
      <c r="BW781" s="368" t="n"/>
      <c r="BX781" s="368" t="n"/>
      <c r="BY781" s="368" t="n"/>
      <c r="BZ781" s="368" t="n"/>
      <c r="CA781" s="368" t="n"/>
      <c r="CB781" s="368" t="n"/>
      <c r="CC781" s="368" t="n"/>
      <c r="CD781" s="368" t="n"/>
      <c r="CE781" s="368" t="n"/>
      <c r="CF781" s="368" t="n"/>
      <c r="CG781" s="368" t="n"/>
      <c r="CH781" s="368" t="n"/>
      <c r="CI781" s="368" t="n"/>
      <c r="CJ781" s="368" t="n"/>
      <c r="CK781" s="368" t="n"/>
      <c r="CL781" s="368" t="n"/>
      <c r="CM781" s="368" t="n"/>
      <c r="CN781" s="368" t="n"/>
      <c r="CO781" s="368" t="n"/>
      <c r="CP781" s="368" t="n"/>
      <c r="CQ781" s="368" t="n"/>
      <c r="CR781" s="368" t="n"/>
      <c r="CS781" s="368" t="n"/>
      <c r="CT781" s="368" t="n"/>
      <c r="CU781" s="368" t="n"/>
      <c r="CV781" s="368" t="n"/>
      <c r="CW781" s="368" t="n"/>
      <c r="CX781" s="368" t="n"/>
      <c r="CY781" s="368" t="n"/>
      <c r="CZ781" s="368" t="n"/>
      <c r="DA781" s="368" t="n"/>
      <c r="DB781" s="368" t="n"/>
      <c r="DC781" s="368" t="n"/>
      <c r="DD781" s="368" t="n"/>
    </row>
    <row r="782">
      <c r="A782" s="368" t="n"/>
      <c r="B782" s="368" t="n"/>
      <c r="C782" s="368" t="n"/>
      <c r="D782" s="368" t="n"/>
      <c r="E782" s="368" t="n"/>
      <c r="F782" s="368" t="n"/>
      <c r="G782" s="318" t="n"/>
      <c r="H782" s="368" t="n"/>
      <c r="I782" s="368" t="n"/>
      <c r="J782" s="368" t="n"/>
      <c r="K782" s="368" t="n"/>
      <c r="L782" s="368" t="n"/>
      <c r="M782" s="368" t="n"/>
      <c r="N782" s="368" t="n"/>
      <c r="O782" s="368" t="n"/>
      <c r="P782" s="368" t="n"/>
      <c r="Q782" s="368" t="n"/>
      <c r="R782" s="368" t="n"/>
      <c r="S782" s="368" t="n"/>
      <c r="T782" s="368" t="n"/>
      <c r="U782" s="368" t="n"/>
      <c r="V782" s="368" t="n"/>
      <c r="W782" s="368" t="n"/>
      <c r="X782" s="368" t="n"/>
      <c r="Y782" s="368" t="n"/>
      <c r="Z782" s="368" t="n"/>
      <c r="AA782" s="368" t="n"/>
      <c r="AB782" s="368" t="n"/>
      <c r="AC782" s="368" t="n"/>
      <c r="AD782" s="368" t="n"/>
      <c r="AE782" s="368" t="n"/>
      <c r="AF782" s="368" t="n"/>
      <c r="AG782" s="368" t="n"/>
      <c r="AH782" s="368" t="n"/>
      <c r="AI782" s="368" t="n"/>
      <c r="AJ782" s="368" t="n"/>
      <c r="AK782" s="368" t="n"/>
      <c r="AL782" s="368" t="n"/>
      <c r="AM782" s="368" t="n"/>
      <c r="AN782" s="368" t="n"/>
      <c r="AO782" s="368" t="n"/>
      <c r="AP782" s="319" t="n"/>
      <c r="AQ782" s="368" t="n"/>
      <c r="AR782" s="368" t="n"/>
      <c r="AS782" s="368" t="n"/>
      <c r="AT782" s="368" t="n"/>
      <c r="AU782" s="368" t="n"/>
      <c r="AV782" s="368" t="n"/>
      <c r="AW782" s="368" t="n"/>
      <c r="AX782" s="368" t="n"/>
      <c r="AY782" s="368" t="n"/>
      <c r="AZ782" s="368" t="n"/>
      <c r="BA782" s="368" t="n"/>
      <c r="BB782" s="368" t="n"/>
      <c r="BC782" s="368" t="n"/>
      <c r="BD782" s="368" t="n"/>
      <c r="BE782" s="368" t="n"/>
      <c r="BF782" s="368" t="n"/>
      <c r="BG782" s="368" t="n"/>
      <c r="BH782" s="368" t="n"/>
      <c r="BI782" s="368" t="n"/>
      <c r="BJ782" s="368" t="n"/>
      <c r="BK782" s="368" t="n"/>
      <c r="BL782" s="368" t="n"/>
      <c r="BM782" s="368" t="n"/>
      <c r="BN782" s="368" t="n"/>
      <c r="BO782" s="368" t="n"/>
      <c r="BP782" s="368" t="n"/>
      <c r="BQ782" s="320" t="n"/>
      <c r="BR782" s="368" t="n"/>
      <c r="BS782" s="368" t="n"/>
      <c r="BT782" s="368" t="n"/>
      <c r="BU782" s="368" t="n"/>
      <c r="BV782" s="368" t="n"/>
      <c r="BW782" s="368" t="n"/>
      <c r="BX782" s="368" t="n"/>
      <c r="BY782" s="368" t="n"/>
      <c r="BZ782" s="368" t="n"/>
      <c r="CA782" s="368" t="n"/>
      <c r="CB782" s="368" t="n"/>
      <c r="CC782" s="368" t="n"/>
      <c r="CD782" s="368" t="n"/>
      <c r="CE782" s="368" t="n"/>
      <c r="CF782" s="368" t="n"/>
      <c r="CG782" s="368" t="n"/>
      <c r="CH782" s="368" t="n"/>
      <c r="CI782" s="368" t="n"/>
      <c r="CJ782" s="368" t="n"/>
      <c r="CK782" s="368" t="n"/>
      <c r="CL782" s="368" t="n"/>
      <c r="CM782" s="368" t="n"/>
      <c r="CN782" s="368" t="n"/>
      <c r="CO782" s="368" t="n"/>
      <c r="CP782" s="368" t="n"/>
      <c r="CQ782" s="368" t="n"/>
      <c r="CR782" s="368" t="n"/>
      <c r="CS782" s="368" t="n"/>
      <c r="CT782" s="368" t="n"/>
      <c r="CU782" s="368" t="n"/>
      <c r="CV782" s="368" t="n"/>
      <c r="CW782" s="368" t="n"/>
      <c r="CX782" s="368" t="n"/>
      <c r="CY782" s="368" t="n"/>
      <c r="CZ782" s="368" t="n"/>
      <c r="DA782" s="368" t="n"/>
      <c r="DB782" s="368" t="n"/>
      <c r="DC782" s="368" t="n"/>
      <c r="DD782" s="368" t="n"/>
    </row>
    <row r="783">
      <c r="A783" s="368" t="n"/>
      <c r="B783" s="368" t="n"/>
      <c r="C783" s="368" t="n"/>
      <c r="D783" s="368" t="n"/>
      <c r="E783" s="368" t="n"/>
      <c r="F783" s="368" t="n"/>
      <c r="G783" s="318" t="n"/>
      <c r="H783" s="368" t="n"/>
      <c r="I783" s="368" t="n"/>
      <c r="J783" s="368" t="n"/>
      <c r="K783" s="368" t="n"/>
      <c r="L783" s="368" t="n"/>
      <c r="M783" s="368" t="n"/>
      <c r="N783" s="368" t="n"/>
      <c r="O783" s="368" t="n"/>
      <c r="P783" s="368" t="n"/>
      <c r="Q783" s="368" t="n"/>
      <c r="R783" s="368" t="n"/>
      <c r="S783" s="368" t="n"/>
      <c r="T783" s="368" t="n"/>
      <c r="U783" s="368" t="n"/>
      <c r="V783" s="368" t="n"/>
      <c r="W783" s="368" t="n"/>
      <c r="X783" s="368" t="n"/>
      <c r="Y783" s="368" t="n"/>
      <c r="Z783" s="368" t="n"/>
      <c r="AA783" s="368" t="n"/>
      <c r="AB783" s="368" t="n"/>
      <c r="AC783" s="368" t="n"/>
      <c r="AD783" s="368" t="n"/>
      <c r="AE783" s="368" t="n"/>
      <c r="AF783" s="368" t="n"/>
      <c r="AG783" s="368" t="n"/>
      <c r="AH783" s="368" t="n"/>
      <c r="AI783" s="368" t="n"/>
      <c r="AJ783" s="368" t="n"/>
      <c r="AK783" s="368" t="n"/>
      <c r="AL783" s="368" t="n"/>
      <c r="AM783" s="368" t="n"/>
      <c r="AN783" s="368" t="n"/>
      <c r="AO783" s="368" t="n"/>
      <c r="AP783" s="319" t="n"/>
      <c r="AQ783" s="368" t="n"/>
      <c r="AR783" s="368" t="n"/>
      <c r="AS783" s="368" t="n"/>
      <c r="AT783" s="368" t="n"/>
      <c r="AU783" s="368" t="n"/>
      <c r="AV783" s="368" t="n"/>
      <c r="AW783" s="368" t="n"/>
      <c r="AX783" s="368" t="n"/>
      <c r="AY783" s="368" t="n"/>
      <c r="AZ783" s="368" t="n"/>
      <c r="BA783" s="368" t="n"/>
      <c r="BB783" s="368" t="n"/>
      <c r="BC783" s="368" t="n"/>
      <c r="BD783" s="368" t="n"/>
      <c r="BE783" s="368" t="n"/>
      <c r="BF783" s="368" t="n"/>
      <c r="BG783" s="368" t="n"/>
      <c r="BH783" s="368" t="n"/>
      <c r="BI783" s="368" t="n"/>
      <c r="BJ783" s="368" t="n"/>
      <c r="BK783" s="368" t="n"/>
      <c r="BL783" s="368" t="n"/>
      <c r="BM783" s="368" t="n"/>
      <c r="BN783" s="368" t="n"/>
      <c r="BO783" s="368" t="n"/>
      <c r="BP783" s="368" t="n"/>
      <c r="BQ783" s="320" t="n"/>
      <c r="BR783" s="368" t="n"/>
      <c r="BS783" s="368" t="n"/>
      <c r="BT783" s="368" t="n"/>
      <c r="BU783" s="368" t="n"/>
      <c r="BV783" s="368" t="n"/>
      <c r="BW783" s="368" t="n"/>
      <c r="BX783" s="368" t="n"/>
      <c r="BY783" s="368" t="n"/>
      <c r="BZ783" s="368" t="n"/>
      <c r="CA783" s="368" t="n"/>
      <c r="CB783" s="368" t="n"/>
      <c r="CC783" s="368" t="n"/>
      <c r="CD783" s="368" t="n"/>
      <c r="CE783" s="368" t="n"/>
      <c r="CF783" s="368" t="n"/>
      <c r="CG783" s="368" t="n"/>
      <c r="CH783" s="368" t="n"/>
      <c r="CI783" s="368" t="n"/>
      <c r="CJ783" s="368" t="n"/>
      <c r="CK783" s="368" t="n"/>
      <c r="CL783" s="368" t="n"/>
      <c r="CM783" s="368" t="n"/>
      <c r="CN783" s="368" t="n"/>
      <c r="CO783" s="368" t="n"/>
      <c r="CP783" s="368" t="n"/>
      <c r="CQ783" s="368" t="n"/>
      <c r="CR783" s="368" t="n"/>
      <c r="CS783" s="368" t="n"/>
      <c r="CT783" s="368" t="n"/>
      <c r="CU783" s="368" t="n"/>
      <c r="CV783" s="368" t="n"/>
      <c r="CW783" s="368" t="n"/>
      <c r="CX783" s="368" t="n"/>
      <c r="CY783" s="368" t="n"/>
      <c r="CZ783" s="368" t="n"/>
      <c r="DA783" s="368" t="n"/>
      <c r="DB783" s="368" t="n"/>
      <c r="DC783" s="368" t="n"/>
      <c r="DD783" s="368" t="n"/>
    </row>
    <row r="784">
      <c r="A784" s="368" t="n"/>
      <c r="B784" s="368" t="n"/>
      <c r="C784" s="368" t="n"/>
      <c r="D784" s="368" t="n"/>
      <c r="E784" s="368" t="n"/>
      <c r="F784" s="368" t="n"/>
      <c r="G784" s="318" t="n"/>
      <c r="H784" s="368" t="n"/>
      <c r="I784" s="368" t="n"/>
      <c r="J784" s="368" t="n"/>
      <c r="K784" s="368" t="n"/>
      <c r="L784" s="368" t="n"/>
      <c r="M784" s="368" t="n"/>
      <c r="N784" s="368" t="n"/>
      <c r="O784" s="368" t="n"/>
      <c r="P784" s="368" t="n"/>
      <c r="Q784" s="368" t="n"/>
      <c r="R784" s="368" t="n"/>
      <c r="S784" s="368" t="n"/>
      <c r="T784" s="368" t="n"/>
      <c r="U784" s="368" t="n"/>
      <c r="V784" s="368" t="n"/>
      <c r="W784" s="368" t="n"/>
      <c r="X784" s="368" t="n"/>
      <c r="Y784" s="368" t="n"/>
      <c r="Z784" s="368" t="n"/>
      <c r="AA784" s="368" t="n"/>
      <c r="AB784" s="368" t="n"/>
      <c r="AC784" s="368" t="n"/>
      <c r="AD784" s="368" t="n"/>
      <c r="AE784" s="368" t="n"/>
      <c r="AF784" s="368" t="n"/>
      <c r="AG784" s="368" t="n"/>
      <c r="AH784" s="368" t="n"/>
      <c r="AI784" s="368" t="n"/>
      <c r="AJ784" s="368" t="n"/>
      <c r="AK784" s="368" t="n"/>
      <c r="AL784" s="368" t="n"/>
      <c r="AM784" s="368" t="n"/>
      <c r="AN784" s="368" t="n"/>
      <c r="AO784" s="368" t="n"/>
      <c r="AP784" s="319" t="n"/>
      <c r="AQ784" s="368" t="n"/>
      <c r="AR784" s="368" t="n"/>
      <c r="AS784" s="368" t="n"/>
      <c r="AT784" s="368" t="n"/>
      <c r="AU784" s="368" t="n"/>
      <c r="AV784" s="368" t="n"/>
      <c r="AW784" s="368" t="n"/>
      <c r="AX784" s="368" t="n"/>
      <c r="AY784" s="368" t="n"/>
      <c r="AZ784" s="368" t="n"/>
      <c r="BA784" s="368" t="n"/>
      <c r="BB784" s="368" t="n"/>
      <c r="BC784" s="368" t="n"/>
      <c r="BD784" s="368" t="n"/>
      <c r="BE784" s="368" t="n"/>
      <c r="BF784" s="368" t="n"/>
      <c r="BG784" s="368" t="n"/>
      <c r="BH784" s="368" t="n"/>
      <c r="BI784" s="368" t="n"/>
      <c r="BJ784" s="368" t="n"/>
      <c r="BK784" s="368" t="n"/>
      <c r="BL784" s="368" t="n"/>
      <c r="BM784" s="368" t="n"/>
      <c r="BN784" s="368" t="n"/>
      <c r="BO784" s="368" t="n"/>
      <c r="BP784" s="368" t="n"/>
      <c r="BQ784" s="320" t="n"/>
      <c r="BR784" s="368" t="n"/>
      <c r="BS784" s="368" t="n"/>
      <c r="BT784" s="368" t="n"/>
      <c r="BU784" s="368" t="n"/>
      <c r="BV784" s="368" t="n"/>
      <c r="BW784" s="368" t="n"/>
      <c r="BX784" s="368" t="n"/>
      <c r="BY784" s="368" t="n"/>
      <c r="BZ784" s="368" t="n"/>
      <c r="CA784" s="368" t="n"/>
      <c r="CB784" s="368" t="n"/>
      <c r="CC784" s="368" t="n"/>
      <c r="CD784" s="368" t="n"/>
      <c r="CE784" s="368" t="n"/>
      <c r="CF784" s="368" t="n"/>
      <c r="CG784" s="368" t="n"/>
      <c r="CH784" s="368" t="n"/>
      <c r="CI784" s="368" t="n"/>
      <c r="CJ784" s="368" t="n"/>
      <c r="CK784" s="368" t="n"/>
      <c r="CL784" s="368" t="n"/>
      <c r="CM784" s="368" t="n"/>
      <c r="CN784" s="368" t="n"/>
      <c r="CO784" s="368" t="n"/>
      <c r="CP784" s="368" t="n"/>
      <c r="CQ784" s="368" t="n"/>
      <c r="CR784" s="368" t="n"/>
      <c r="CS784" s="368" t="n"/>
      <c r="CT784" s="368" t="n"/>
      <c r="CU784" s="368" t="n"/>
      <c r="CV784" s="368" t="n"/>
      <c r="CW784" s="368" t="n"/>
      <c r="CX784" s="368" t="n"/>
      <c r="CY784" s="368" t="n"/>
      <c r="CZ784" s="368" t="n"/>
      <c r="DA784" s="368" t="n"/>
      <c r="DB784" s="368" t="n"/>
      <c r="DC784" s="368" t="n"/>
      <c r="DD784" s="368" t="n"/>
    </row>
    <row r="785">
      <c r="A785" s="368" t="n"/>
      <c r="B785" s="368" t="n"/>
      <c r="C785" s="368" t="n"/>
      <c r="D785" s="368" t="n"/>
      <c r="E785" s="368" t="n"/>
      <c r="F785" s="368" t="n"/>
      <c r="G785" s="318" t="n"/>
      <c r="H785" s="368" t="n"/>
      <c r="I785" s="368" t="n"/>
      <c r="J785" s="368" t="n"/>
      <c r="K785" s="368" t="n"/>
      <c r="L785" s="368" t="n"/>
      <c r="M785" s="368" t="n"/>
      <c r="N785" s="368" t="n"/>
      <c r="O785" s="368" t="n"/>
      <c r="P785" s="368" t="n"/>
      <c r="Q785" s="368" t="n"/>
      <c r="R785" s="368" t="n"/>
      <c r="S785" s="368" t="n"/>
      <c r="T785" s="368" t="n"/>
      <c r="U785" s="368" t="n"/>
      <c r="V785" s="368" t="n"/>
      <c r="W785" s="368" t="n"/>
      <c r="X785" s="368" t="n"/>
      <c r="Y785" s="368" t="n"/>
      <c r="Z785" s="368" t="n"/>
      <c r="AA785" s="368" t="n"/>
      <c r="AB785" s="368" t="n"/>
      <c r="AC785" s="368" t="n"/>
      <c r="AD785" s="368" t="n"/>
      <c r="AE785" s="368" t="n"/>
      <c r="AF785" s="368" t="n"/>
      <c r="AG785" s="368" t="n"/>
      <c r="AH785" s="368" t="n"/>
      <c r="AI785" s="368" t="n"/>
      <c r="AJ785" s="368" t="n"/>
      <c r="AK785" s="368" t="n"/>
      <c r="AL785" s="368" t="n"/>
      <c r="AM785" s="368" t="n"/>
      <c r="AN785" s="368" t="n"/>
      <c r="AO785" s="368" t="n"/>
      <c r="AP785" s="319" t="n"/>
      <c r="AQ785" s="368" t="n"/>
      <c r="AR785" s="368" t="n"/>
      <c r="AS785" s="368" t="n"/>
      <c r="AT785" s="368" t="n"/>
      <c r="AU785" s="368" t="n"/>
      <c r="AV785" s="368" t="n"/>
      <c r="AW785" s="368" t="n"/>
      <c r="AX785" s="368" t="n"/>
      <c r="AY785" s="368" t="n"/>
      <c r="AZ785" s="368" t="n"/>
      <c r="BA785" s="368" t="n"/>
      <c r="BB785" s="368" t="n"/>
      <c r="BC785" s="368" t="n"/>
      <c r="BD785" s="368" t="n"/>
      <c r="BE785" s="368" t="n"/>
      <c r="BF785" s="368" t="n"/>
      <c r="BG785" s="368" t="n"/>
      <c r="BH785" s="368" t="n"/>
      <c r="BI785" s="368" t="n"/>
      <c r="BJ785" s="368" t="n"/>
      <c r="BK785" s="368" t="n"/>
      <c r="BL785" s="368" t="n"/>
      <c r="BM785" s="368" t="n"/>
      <c r="BN785" s="368" t="n"/>
      <c r="BO785" s="368" t="n"/>
      <c r="BP785" s="368" t="n"/>
      <c r="BQ785" s="320" t="n"/>
      <c r="BR785" s="368" t="n"/>
      <c r="BS785" s="368" t="n"/>
      <c r="BT785" s="368" t="n"/>
      <c r="BU785" s="368" t="n"/>
      <c r="BV785" s="368" t="n"/>
      <c r="BW785" s="368" t="n"/>
      <c r="BX785" s="368" t="n"/>
      <c r="BY785" s="368" t="n"/>
      <c r="BZ785" s="368" t="n"/>
      <c r="CA785" s="368" t="n"/>
      <c r="CB785" s="368" t="n"/>
      <c r="CC785" s="368" t="n"/>
      <c r="CD785" s="368" t="n"/>
      <c r="CE785" s="368" t="n"/>
      <c r="CF785" s="368" t="n"/>
      <c r="CG785" s="368" t="n"/>
      <c r="CH785" s="368" t="n"/>
      <c r="CI785" s="368" t="n"/>
      <c r="CJ785" s="368" t="n"/>
      <c r="CK785" s="368" t="n"/>
      <c r="CL785" s="368" t="n"/>
      <c r="CM785" s="368" t="n"/>
      <c r="CN785" s="368" t="n"/>
      <c r="CO785" s="368" t="n"/>
      <c r="CP785" s="368" t="n"/>
      <c r="CQ785" s="368" t="n"/>
      <c r="CR785" s="368" t="n"/>
      <c r="CS785" s="368" t="n"/>
      <c r="CT785" s="368" t="n"/>
      <c r="CU785" s="368" t="n"/>
      <c r="CV785" s="368" t="n"/>
      <c r="CW785" s="368" t="n"/>
      <c r="CX785" s="368" t="n"/>
      <c r="CY785" s="368" t="n"/>
      <c r="CZ785" s="368" t="n"/>
      <c r="DA785" s="368" t="n"/>
      <c r="DB785" s="368" t="n"/>
      <c r="DC785" s="368" t="n"/>
      <c r="DD785" s="368" t="n"/>
    </row>
    <row r="786">
      <c r="A786" s="368" t="n"/>
      <c r="B786" s="368" t="n"/>
      <c r="C786" s="368" t="n"/>
      <c r="D786" s="368" t="n"/>
      <c r="E786" s="368" t="n"/>
      <c r="F786" s="368" t="n"/>
      <c r="G786" s="318" t="n"/>
      <c r="H786" s="368" t="n"/>
      <c r="I786" s="368" t="n"/>
      <c r="J786" s="368" t="n"/>
      <c r="K786" s="368" t="n"/>
      <c r="L786" s="368" t="n"/>
      <c r="M786" s="368" t="n"/>
      <c r="N786" s="368" t="n"/>
      <c r="O786" s="368" t="n"/>
      <c r="P786" s="368" t="n"/>
      <c r="Q786" s="368" t="n"/>
      <c r="R786" s="368" t="n"/>
      <c r="S786" s="368" t="n"/>
      <c r="T786" s="368" t="n"/>
      <c r="U786" s="368" t="n"/>
      <c r="V786" s="368" t="n"/>
      <c r="W786" s="368" t="n"/>
      <c r="X786" s="368" t="n"/>
      <c r="Y786" s="368" t="n"/>
      <c r="Z786" s="368" t="n"/>
      <c r="AA786" s="368" t="n"/>
      <c r="AB786" s="368" t="n"/>
      <c r="AC786" s="368" t="n"/>
      <c r="AD786" s="368" t="n"/>
      <c r="AE786" s="368" t="n"/>
      <c r="AF786" s="368" t="n"/>
      <c r="AG786" s="368" t="n"/>
      <c r="AH786" s="368" t="n"/>
      <c r="AI786" s="368" t="n"/>
      <c r="AJ786" s="368" t="n"/>
      <c r="AK786" s="368" t="n"/>
      <c r="AL786" s="368" t="n"/>
      <c r="AM786" s="368" t="n"/>
      <c r="AN786" s="368" t="n"/>
      <c r="AO786" s="368" t="n"/>
      <c r="AP786" s="319" t="n"/>
      <c r="AQ786" s="368" t="n"/>
      <c r="AR786" s="368" t="n"/>
      <c r="AS786" s="368" t="n"/>
      <c r="AT786" s="368" t="n"/>
      <c r="AU786" s="368" t="n"/>
      <c r="AV786" s="368" t="n"/>
      <c r="AW786" s="368" t="n"/>
      <c r="AX786" s="368" t="n"/>
      <c r="AY786" s="368" t="n"/>
      <c r="AZ786" s="368" t="n"/>
      <c r="BA786" s="368" t="n"/>
      <c r="BB786" s="368" t="n"/>
      <c r="BC786" s="368" t="n"/>
      <c r="BD786" s="368" t="n"/>
      <c r="BE786" s="368" t="n"/>
      <c r="BF786" s="368" t="n"/>
      <c r="BG786" s="368" t="n"/>
      <c r="BH786" s="368" t="n"/>
      <c r="BI786" s="368" t="n"/>
      <c r="BJ786" s="368" t="n"/>
      <c r="BK786" s="368" t="n"/>
      <c r="BL786" s="368" t="n"/>
      <c r="BM786" s="368" t="n"/>
      <c r="BN786" s="368" t="n"/>
      <c r="BO786" s="368" t="n"/>
      <c r="BP786" s="368" t="n"/>
      <c r="BQ786" s="320" t="n"/>
      <c r="BR786" s="368" t="n"/>
      <c r="BS786" s="368" t="n"/>
      <c r="BT786" s="368" t="n"/>
      <c r="BU786" s="368" t="n"/>
      <c r="BV786" s="368" t="n"/>
      <c r="BW786" s="368" t="n"/>
      <c r="BX786" s="368" t="n"/>
      <c r="BY786" s="368" t="n"/>
      <c r="BZ786" s="368" t="n"/>
      <c r="CA786" s="368" t="n"/>
      <c r="CB786" s="368" t="n"/>
      <c r="CC786" s="368" t="n"/>
      <c r="CD786" s="368" t="n"/>
      <c r="CE786" s="368" t="n"/>
      <c r="CF786" s="368" t="n"/>
      <c r="CG786" s="368" t="n"/>
      <c r="CH786" s="368" t="n"/>
      <c r="CI786" s="368" t="n"/>
      <c r="CJ786" s="368" t="n"/>
      <c r="CK786" s="368" t="n"/>
      <c r="CL786" s="368" t="n"/>
      <c r="CM786" s="368" t="n"/>
      <c r="CN786" s="368" t="n"/>
      <c r="CO786" s="368" t="n"/>
      <c r="CP786" s="368" t="n"/>
      <c r="CQ786" s="368" t="n"/>
      <c r="CR786" s="368" t="n"/>
      <c r="CS786" s="368" t="n"/>
      <c r="CT786" s="368" t="n"/>
      <c r="CU786" s="368" t="n"/>
      <c r="CV786" s="368" t="n"/>
      <c r="CW786" s="368" t="n"/>
      <c r="CX786" s="368" t="n"/>
      <c r="CY786" s="368" t="n"/>
      <c r="CZ786" s="368" t="n"/>
      <c r="DA786" s="368" t="n"/>
      <c r="DB786" s="368" t="n"/>
      <c r="DC786" s="368" t="n"/>
      <c r="DD786" s="368" t="n"/>
    </row>
    <row r="787">
      <c r="A787" s="368" t="n"/>
      <c r="B787" s="368" t="n"/>
      <c r="C787" s="368" t="n"/>
      <c r="D787" s="368" t="n"/>
      <c r="E787" s="368" t="n"/>
      <c r="F787" s="368" t="n"/>
      <c r="G787" s="318" t="n"/>
      <c r="H787" s="368" t="n"/>
      <c r="I787" s="368" t="n"/>
      <c r="J787" s="368" t="n"/>
      <c r="K787" s="368" t="n"/>
      <c r="L787" s="368" t="n"/>
      <c r="M787" s="368" t="n"/>
      <c r="N787" s="368" t="n"/>
      <c r="O787" s="368" t="n"/>
      <c r="P787" s="368" t="n"/>
      <c r="Q787" s="368" t="n"/>
      <c r="R787" s="368" t="n"/>
      <c r="S787" s="368" t="n"/>
      <c r="T787" s="368" t="n"/>
      <c r="U787" s="368" t="n"/>
      <c r="V787" s="368" t="n"/>
      <c r="W787" s="368" t="n"/>
      <c r="X787" s="368" t="n"/>
      <c r="Y787" s="368" t="n"/>
      <c r="Z787" s="368" t="n"/>
      <c r="AA787" s="368" t="n"/>
      <c r="AB787" s="368" t="n"/>
      <c r="AC787" s="368" t="n"/>
      <c r="AD787" s="368" t="n"/>
      <c r="AE787" s="368" t="n"/>
      <c r="AF787" s="368" t="n"/>
      <c r="AG787" s="368" t="n"/>
      <c r="AH787" s="368" t="n"/>
      <c r="AI787" s="368" t="n"/>
      <c r="AJ787" s="368" t="n"/>
      <c r="AK787" s="368" t="n"/>
      <c r="AL787" s="368" t="n"/>
      <c r="AM787" s="368" t="n"/>
      <c r="AN787" s="368" t="n"/>
      <c r="AO787" s="368" t="n"/>
      <c r="AP787" s="319" t="n"/>
      <c r="AQ787" s="368" t="n"/>
      <c r="AR787" s="368" t="n"/>
      <c r="AS787" s="368" t="n"/>
      <c r="AT787" s="368" t="n"/>
      <c r="AU787" s="368" t="n"/>
      <c r="AV787" s="368" t="n"/>
      <c r="AW787" s="368" t="n"/>
      <c r="AX787" s="368" t="n"/>
      <c r="AY787" s="368" t="n"/>
      <c r="AZ787" s="368" t="n"/>
      <c r="BA787" s="368" t="n"/>
      <c r="BB787" s="368" t="n"/>
      <c r="BC787" s="368" t="n"/>
      <c r="BD787" s="368" t="n"/>
      <c r="BE787" s="368" t="n"/>
      <c r="BF787" s="368" t="n"/>
      <c r="BG787" s="368" t="n"/>
      <c r="BH787" s="368" t="n"/>
      <c r="BI787" s="368" t="n"/>
      <c r="BJ787" s="368" t="n"/>
      <c r="BK787" s="368" t="n"/>
      <c r="BL787" s="368" t="n"/>
      <c r="BM787" s="368" t="n"/>
      <c r="BN787" s="368" t="n"/>
      <c r="BO787" s="368" t="n"/>
      <c r="BP787" s="368" t="n"/>
      <c r="BQ787" s="320" t="n"/>
      <c r="BR787" s="368" t="n"/>
      <c r="BS787" s="368" t="n"/>
      <c r="BT787" s="368" t="n"/>
      <c r="BU787" s="368" t="n"/>
      <c r="BV787" s="368" t="n"/>
      <c r="BW787" s="368" t="n"/>
      <c r="BX787" s="368" t="n"/>
      <c r="BY787" s="368" t="n"/>
      <c r="BZ787" s="368" t="n"/>
      <c r="CA787" s="368" t="n"/>
      <c r="CB787" s="368" t="n"/>
      <c r="CC787" s="368" t="n"/>
      <c r="CD787" s="368" t="n"/>
      <c r="CE787" s="368" t="n"/>
      <c r="CF787" s="368" t="n"/>
      <c r="CG787" s="368" t="n"/>
      <c r="CH787" s="368" t="n"/>
      <c r="CI787" s="368" t="n"/>
      <c r="CJ787" s="368" t="n"/>
      <c r="CK787" s="368" t="n"/>
      <c r="CL787" s="368" t="n"/>
      <c r="CM787" s="368" t="n"/>
      <c r="CN787" s="368" t="n"/>
      <c r="CO787" s="368" t="n"/>
      <c r="CP787" s="368" t="n"/>
      <c r="CQ787" s="368" t="n"/>
      <c r="CR787" s="368" t="n"/>
      <c r="CS787" s="368" t="n"/>
      <c r="CT787" s="368" t="n"/>
      <c r="CU787" s="368" t="n"/>
      <c r="CV787" s="368" t="n"/>
      <c r="CW787" s="368" t="n"/>
      <c r="CX787" s="368" t="n"/>
      <c r="CY787" s="368" t="n"/>
      <c r="CZ787" s="368" t="n"/>
      <c r="DA787" s="368" t="n"/>
      <c r="DB787" s="368" t="n"/>
      <c r="DC787" s="368" t="n"/>
      <c r="DD787" s="368" t="n"/>
    </row>
    <row r="788">
      <c r="A788" s="368" t="n"/>
      <c r="B788" s="368" t="n"/>
      <c r="C788" s="368" t="n"/>
      <c r="D788" s="368" t="n"/>
      <c r="E788" s="368" t="n"/>
      <c r="F788" s="368" t="n"/>
      <c r="G788" s="318" t="n"/>
      <c r="H788" s="368" t="n"/>
      <c r="I788" s="368" t="n"/>
      <c r="J788" s="368" t="n"/>
      <c r="K788" s="368" t="n"/>
      <c r="L788" s="368" t="n"/>
      <c r="M788" s="368" t="n"/>
      <c r="N788" s="368" t="n"/>
      <c r="O788" s="368" t="n"/>
      <c r="P788" s="368" t="n"/>
      <c r="Q788" s="368" t="n"/>
      <c r="R788" s="368" t="n"/>
      <c r="S788" s="368" t="n"/>
      <c r="T788" s="368" t="n"/>
      <c r="U788" s="368" t="n"/>
      <c r="V788" s="368" t="n"/>
      <c r="W788" s="368" t="n"/>
      <c r="X788" s="368" t="n"/>
      <c r="Y788" s="368" t="n"/>
      <c r="Z788" s="368" t="n"/>
      <c r="AA788" s="368" t="n"/>
      <c r="AB788" s="368" t="n"/>
      <c r="AC788" s="368" t="n"/>
      <c r="AD788" s="368" t="n"/>
      <c r="AE788" s="368" t="n"/>
      <c r="AF788" s="368" t="n"/>
      <c r="AG788" s="368" t="n"/>
      <c r="AH788" s="368" t="n"/>
      <c r="AI788" s="368" t="n"/>
      <c r="AJ788" s="368" t="n"/>
      <c r="AK788" s="368" t="n"/>
      <c r="AL788" s="368" t="n"/>
      <c r="AM788" s="368" t="n"/>
      <c r="AN788" s="368" t="n"/>
      <c r="AO788" s="368" t="n"/>
      <c r="AP788" s="319" t="n"/>
      <c r="AQ788" s="368" t="n"/>
      <c r="AR788" s="368" t="n"/>
      <c r="AS788" s="368" t="n"/>
      <c r="AT788" s="368" t="n"/>
      <c r="AU788" s="368" t="n"/>
      <c r="AV788" s="368" t="n"/>
      <c r="AW788" s="368" t="n"/>
      <c r="AX788" s="368" t="n"/>
      <c r="AY788" s="368" t="n"/>
      <c r="AZ788" s="368" t="n"/>
      <c r="BA788" s="368" t="n"/>
      <c r="BB788" s="368" t="n"/>
      <c r="BC788" s="368" t="n"/>
      <c r="BD788" s="368" t="n"/>
      <c r="BE788" s="368" t="n"/>
      <c r="BF788" s="368" t="n"/>
      <c r="BG788" s="368" t="n"/>
      <c r="BH788" s="368" t="n"/>
      <c r="BI788" s="368" t="n"/>
      <c r="BJ788" s="368" t="n"/>
      <c r="BK788" s="368" t="n"/>
      <c r="BL788" s="368" t="n"/>
      <c r="BM788" s="368" t="n"/>
      <c r="BN788" s="368" t="n"/>
      <c r="BO788" s="368" t="n"/>
      <c r="BP788" s="368" t="n"/>
      <c r="BQ788" s="320" t="n"/>
      <c r="BR788" s="368" t="n"/>
      <c r="BS788" s="368" t="n"/>
      <c r="BT788" s="368" t="n"/>
      <c r="BU788" s="368" t="n"/>
      <c r="BV788" s="368" t="n"/>
      <c r="BW788" s="368" t="n"/>
      <c r="BX788" s="368" t="n"/>
      <c r="BY788" s="368" t="n"/>
      <c r="BZ788" s="368" t="n"/>
      <c r="CA788" s="368" t="n"/>
      <c r="CB788" s="368" t="n"/>
      <c r="CC788" s="368" t="n"/>
      <c r="CD788" s="368" t="n"/>
      <c r="CE788" s="368" t="n"/>
      <c r="CF788" s="368" t="n"/>
      <c r="CG788" s="368" t="n"/>
      <c r="CH788" s="368" t="n"/>
      <c r="CI788" s="368" t="n"/>
      <c r="CJ788" s="368" t="n"/>
      <c r="CK788" s="368" t="n"/>
      <c r="CL788" s="368" t="n"/>
      <c r="CM788" s="368" t="n"/>
      <c r="CN788" s="368" t="n"/>
      <c r="CO788" s="368" t="n"/>
      <c r="CP788" s="368" t="n"/>
      <c r="CQ788" s="368" t="n"/>
      <c r="CR788" s="368" t="n"/>
      <c r="CS788" s="368" t="n"/>
      <c r="CT788" s="368" t="n"/>
      <c r="CU788" s="368" t="n"/>
      <c r="CV788" s="368" t="n"/>
      <c r="CW788" s="368" t="n"/>
      <c r="CX788" s="368" t="n"/>
      <c r="CY788" s="368" t="n"/>
      <c r="CZ788" s="368" t="n"/>
      <c r="DA788" s="368" t="n"/>
      <c r="DB788" s="368" t="n"/>
      <c r="DC788" s="368" t="n"/>
      <c r="DD788" s="368" t="n"/>
    </row>
    <row r="789">
      <c r="A789" s="368" t="n"/>
      <c r="B789" s="368" t="n"/>
      <c r="C789" s="368" t="n"/>
      <c r="D789" s="368" t="n"/>
      <c r="E789" s="368" t="n"/>
      <c r="F789" s="368" t="n"/>
      <c r="G789" s="318" t="n"/>
      <c r="H789" s="368" t="n"/>
      <c r="I789" s="368" t="n"/>
      <c r="J789" s="368" t="n"/>
      <c r="K789" s="368" t="n"/>
      <c r="L789" s="368" t="n"/>
      <c r="M789" s="368" t="n"/>
      <c r="N789" s="368" t="n"/>
      <c r="O789" s="368" t="n"/>
      <c r="P789" s="368" t="n"/>
      <c r="Q789" s="368" t="n"/>
      <c r="R789" s="368" t="n"/>
      <c r="S789" s="368" t="n"/>
      <c r="T789" s="368" t="n"/>
      <c r="U789" s="368" t="n"/>
      <c r="V789" s="368" t="n"/>
      <c r="W789" s="368" t="n"/>
      <c r="X789" s="368" t="n"/>
      <c r="Y789" s="368" t="n"/>
      <c r="Z789" s="368" t="n"/>
      <c r="AA789" s="368" t="n"/>
      <c r="AB789" s="368" t="n"/>
      <c r="AC789" s="368" t="n"/>
      <c r="AD789" s="368" t="n"/>
      <c r="AE789" s="368" t="n"/>
      <c r="AF789" s="368" t="n"/>
      <c r="AG789" s="368" t="n"/>
      <c r="AH789" s="368" t="n"/>
      <c r="AI789" s="368" t="n"/>
      <c r="AJ789" s="368" t="n"/>
      <c r="AK789" s="368" t="n"/>
      <c r="AL789" s="368" t="n"/>
      <c r="AM789" s="368" t="n"/>
      <c r="AN789" s="368" t="n"/>
      <c r="AO789" s="368" t="n"/>
      <c r="AP789" s="319" t="n"/>
      <c r="AQ789" s="368" t="n"/>
      <c r="AR789" s="368" t="n"/>
      <c r="AS789" s="368" t="n"/>
      <c r="AT789" s="368" t="n"/>
      <c r="AU789" s="368" t="n"/>
      <c r="AV789" s="368" t="n"/>
      <c r="AW789" s="368" t="n"/>
      <c r="AX789" s="368" t="n"/>
      <c r="AY789" s="368" t="n"/>
      <c r="AZ789" s="368" t="n"/>
      <c r="BA789" s="368" t="n"/>
      <c r="BB789" s="368" t="n"/>
      <c r="BC789" s="368" t="n"/>
      <c r="BD789" s="368" t="n"/>
      <c r="BE789" s="368" t="n"/>
      <c r="BF789" s="368" t="n"/>
      <c r="BG789" s="368" t="n"/>
      <c r="BH789" s="368" t="n"/>
      <c r="BI789" s="368" t="n"/>
      <c r="BJ789" s="368" t="n"/>
      <c r="BK789" s="368" t="n"/>
      <c r="BL789" s="368" t="n"/>
      <c r="BM789" s="368" t="n"/>
      <c r="BN789" s="368" t="n"/>
      <c r="BO789" s="368" t="n"/>
      <c r="BP789" s="368" t="n"/>
      <c r="BQ789" s="320" t="n"/>
      <c r="BR789" s="368" t="n"/>
      <c r="BS789" s="368" t="n"/>
      <c r="BT789" s="368" t="n"/>
      <c r="BU789" s="368" t="n"/>
      <c r="BV789" s="368" t="n"/>
      <c r="BW789" s="368" t="n"/>
      <c r="BX789" s="368" t="n"/>
      <c r="BY789" s="368" t="n"/>
      <c r="BZ789" s="368" t="n"/>
      <c r="CA789" s="368" t="n"/>
      <c r="CB789" s="368" t="n"/>
      <c r="CC789" s="368" t="n"/>
      <c r="CD789" s="368" t="n"/>
      <c r="CE789" s="368" t="n"/>
      <c r="CF789" s="368" t="n"/>
      <c r="CG789" s="368" t="n"/>
      <c r="CH789" s="368" t="n"/>
      <c r="CI789" s="368" t="n"/>
      <c r="CJ789" s="368" t="n"/>
      <c r="CK789" s="368" t="n"/>
      <c r="CL789" s="368" t="n"/>
      <c r="CM789" s="368" t="n"/>
      <c r="CN789" s="368" t="n"/>
      <c r="CO789" s="368" t="n"/>
      <c r="CP789" s="368" t="n"/>
      <c r="CQ789" s="368" t="n"/>
      <c r="CR789" s="368" t="n"/>
      <c r="CS789" s="368" t="n"/>
      <c r="CT789" s="368" t="n"/>
      <c r="CU789" s="368" t="n"/>
      <c r="CV789" s="368" t="n"/>
      <c r="CW789" s="368" t="n"/>
      <c r="CX789" s="368" t="n"/>
      <c r="CY789" s="368" t="n"/>
      <c r="CZ789" s="368" t="n"/>
      <c r="DA789" s="368" t="n"/>
      <c r="DB789" s="368" t="n"/>
      <c r="DC789" s="368" t="n"/>
      <c r="DD789" s="368" t="n"/>
    </row>
    <row r="790">
      <c r="A790" s="368" t="n"/>
      <c r="B790" s="368" t="n"/>
      <c r="C790" s="368" t="n"/>
      <c r="D790" s="368" t="n"/>
      <c r="E790" s="368" t="n"/>
      <c r="F790" s="368" t="n"/>
      <c r="G790" s="318" t="n"/>
      <c r="H790" s="368" t="n"/>
      <c r="I790" s="368" t="n"/>
      <c r="J790" s="368" t="n"/>
      <c r="K790" s="368" t="n"/>
      <c r="L790" s="368" t="n"/>
      <c r="M790" s="368" t="n"/>
      <c r="N790" s="368" t="n"/>
      <c r="O790" s="368" t="n"/>
      <c r="P790" s="368" t="n"/>
      <c r="Q790" s="368" t="n"/>
      <c r="R790" s="368" t="n"/>
      <c r="S790" s="368" t="n"/>
      <c r="T790" s="368" t="n"/>
      <c r="U790" s="368" t="n"/>
      <c r="V790" s="368" t="n"/>
      <c r="W790" s="368" t="n"/>
      <c r="X790" s="368" t="n"/>
      <c r="Y790" s="368" t="n"/>
      <c r="Z790" s="368" t="n"/>
      <c r="AA790" s="368" t="n"/>
      <c r="AB790" s="368" t="n"/>
      <c r="AC790" s="368" t="n"/>
      <c r="AD790" s="368" t="n"/>
      <c r="AE790" s="368" t="n"/>
      <c r="AF790" s="368" t="n"/>
      <c r="AG790" s="368" t="n"/>
      <c r="AH790" s="368" t="n"/>
      <c r="AI790" s="368" t="n"/>
      <c r="AJ790" s="368" t="n"/>
      <c r="AK790" s="368" t="n"/>
      <c r="AL790" s="368" t="n"/>
      <c r="AM790" s="368" t="n"/>
      <c r="AN790" s="368" t="n"/>
      <c r="AO790" s="368" t="n"/>
      <c r="AP790" s="319" t="n"/>
      <c r="AQ790" s="368" t="n"/>
      <c r="AR790" s="368" t="n"/>
      <c r="AS790" s="368" t="n"/>
      <c r="AT790" s="368" t="n"/>
      <c r="AU790" s="368" t="n"/>
      <c r="AV790" s="368" t="n"/>
      <c r="AW790" s="368" t="n"/>
      <c r="AX790" s="368" t="n"/>
      <c r="AY790" s="368" t="n"/>
      <c r="AZ790" s="368" t="n"/>
      <c r="BA790" s="368" t="n"/>
      <c r="BB790" s="368" t="n"/>
      <c r="BC790" s="368" t="n"/>
      <c r="BD790" s="368" t="n"/>
      <c r="BE790" s="368" t="n"/>
      <c r="BF790" s="368" t="n"/>
      <c r="BG790" s="368" t="n"/>
      <c r="BH790" s="368" t="n"/>
      <c r="BI790" s="368" t="n"/>
      <c r="BJ790" s="368" t="n"/>
      <c r="BK790" s="368" t="n"/>
      <c r="BL790" s="368" t="n"/>
      <c r="BM790" s="368" t="n"/>
      <c r="BN790" s="368" t="n"/>
      <c r="BO790" s="368" t="n"/>
      <c r="BP790" s="368" t="n"/>
      <c r="BQ790" s="320" t="n"/>
      <c r="BR790" s="368" t="n"/>
      <c r="BS790" s="368" t="n"/>
      <c r="BT790" s="368" t="n"/>
      <c r="BU790" s="368" t="n"/>
      <c r="BV790" s="368" t="n"/>
      <c r="BW790" s="368" t="n"/>
      <c r="BX790" s="368" t="n"/>
      <c r="BY790" s="368" t="n"/>
      <c r="BZ790" s="368" t="n"/>
      <c r="CA790" s="368" t="n"/>
      <c r="CB790" s="368" t="n"/>
      <c r="CC790" s="368" t="n"/>
      <c r="CD790" s="368" t="n"/>
      <c r="CE790" s="368" t="n"/>
      <c r="CF790" s="368" t="n"/>
      <c r="CG790" s="368" t="n"/>
      <c r="CH790" s="368" t="n"/>
      <c r="CI790" s="368" t="n"/>
      <c r="CJ790" s="368" t="n"/>
      <c r="CK790" s="368" t="n"/>
      <c r="CL790" s="368" t="n"/>
      <c r="CM790" s="368" t="n"/>
      <c r="CN790" s="368" t="n"/>
      <c r="CO790" s="368" t="n"/>
      <c r="CP790" s="368" t="n"/>
      <c r="CQ790" s="368" t="n"/>
      <c r="CR790" s="368" t="n"/>
      <c r="CS790" s="368" t="n"/>
      <c r="CT790" s="368" t="n"/>
      <c r="CU790" s="368" t="n"/>
      <c r="CV790" s="368" t="n"/>
      <c r="CW790" s="368" t="n"/>
      <c r="CX790" s="368" t="n"/>
      <c r="CY790" s="368" t="n"/>
      <c r="CZ790" s="368" t="n"/>
      <c r="DA790" s="368" t="n"/>
      <c r="DB790" s="368" t="n"/>
      <c r="DC790" s="368" t="n"/>
      <c r="DD790" s="368" t="n"/>
    </row>
    <row r="791">
      <c r="A791" s="368" t="n"/>
      <c r="B791" s="368" t="n"/>
      <c r="C791" s="368" t="n"/>
      <c r="D791" s="368" t="n"/>
      <c r="E791" s="368" t="n"/>
      <c r="F791" s="368" t="n"/>
      <c r="G791" s="318" t="n"/>
      <c r="H791" s="368" t="n"/>
      <c r="I791" s="368" t="n"/>
      <c r="J791" s="368" t="n"/>
      <c r="K791" s="368" t="n"/>
      <c r="L791" s="368" t="n"/>
      <c r="M791" s="368" t="n"/>
      <c r="N791" s="368" t="n"/>
      <c r="O791" s="368" t="n"/>
      <c r="P791" s="368" t="n"/>
      <c r="Q791" s="368" t="n"/>
      <c r="R791" s="368" t="n"/>
      <c r="S791" s="368" t="n"/>
      <c r="T791" s="368" t="n"/>
      <c r="U791" s="368" t="n"/>
      <c r="V791" s="368" t="n"/>
      <c r="W791" s="368" t="n"/>
      <c r="X791" s="368" t="n"/>
      <c r="Y791" s="368" t="n"/>
      <c r="Z791" s="368" t="n"/>
      <c r="AA791" s="368" t="n"/>
      <c r="AB791" s="368" t="n"/>
      <c r="AC791" s="368" t="n"/>
      <c r="AD791" s="368" t="n"/>
      <c r="AE791" s="368" t="n"/>
      <c r="AF791" s="368" t="n"/>
      <c r="AG791" s="368" t="n"/>
      <c r="AH791" s="368" t="n"/>
      <c r="AI791" s="368" t="n"/>
      <c r="AJ791" s="368" t="n"/>
      <c r="AK791" s="368" t="n"/>
      <c r="AL791" s="368" t="n"/>
      <c r="AM791" s="368" t="n"/>
      <c r="AN791" s="368" t="n"/>
      <c r="AO791" s="368" t="n"/>
      <c r="AP791" s="319" t="n"/>
      <c r="AQ791" s="368" t="n"/>
      <c r="AR791" s="368" t="n"/>
      <c r="AS791" s="368" t="n"/>
      <c r="AT791" s="368" t="n"/>
      <c r="AU791" s="368" t="n"/>
      <c r="AV791" s="368" t="n"/>
      <c r="AW791" s="368" t="n"/>
      <c r="AX791" s="368" t="n"/>
      <c r="AY791" s="368" t="n"/>
      <c r="AZ791" s="368" t="n"/>
      <c r="BA791" s="368" t="n"/>
      <c r="BB791" s="368" t="n"/>
      <c r="BC791" s="368" t="n"/>
      <c r="BD791" s="368" t="n"/>
      <c r="BE791" s="368" t="n"/>
      <c r="BF791" s="368" t="n"/>
      <c r="BG791" s="368" t="n"/>
      <c r="BH791" s="368" t="n"/>
      <c r="BI791" s="368" t="n"/>
      <c r="BJ791" s="368" t="n"/>
      <c r="BK791" s="368" t="n"/>
      <c r="BL791" s="368" t="n"/>
      <c r="BM791" s="368" t="n"/>
      <c r="BN791" s="368" t="n"/>
      <c r="BO791" s="368" t="n"/>
      <c r="BP791" s="368" t="n"/>
      <c r="BQ791" s="320" t="n"/>
      <c r="BR791" s="368" t="n"/>
      <c r="BS791" s="368" t="n"/>
      <c r="BT791" s="368" t="n"/>
      <c r="BU791" s="368" t="n"/>
      <c r="BV791" s="368" t="n"/>
      <c r="BW791" s="368" t="n"/>
      <c r="BX791" s="368" t="n"/>
      <c r="BY791" s="368" t="n"/>
      <c r="BZ791" s="368" t="n"/>
      <c r="CA791" s="368" t="n"/>
      <c r="CB791" s="368" t="n"/>
      <c r="CC791" s="368" t="n"/>
      <c r="CD791" s="368" t="n"/>
      <c r="CE791" s="368" t="n"/>
      <c r="CF791" s="368" t="n"/>
      <c r="CG791" s="368" t="n"/>
      <c r="CH791" s="368" t="n"/>
      <c r="CI791" s="368" t="n"/>
      <c r="CJ791" s="368" t="n"/>
      <c r="CK791" s="368" t="n"/>
      <c r="CL791" s="368" t="n"/>
      <c r="CM791" s="368" t="n"/>
      <c r="CN791" s="368" t="n"/>
      <c r="CO791" s="368" t="n"/>
      <c r="CP791" s="368" t="n"/>
      <c r="CQ791" s="368" t="n"/>
      <c r="CR791" s="368" t="n"/>
      <c r="CS791" s="368" t="n"/>
      <c r="CT791" s="368" t="n"/>
      <c r="CU791" s="368" t="n"/>
      <c r="CV791" s="368" t="n"/>
      <c r="CW791" s="368" t="n"/>
      <c r="CX791" s="368" t="n"/>
      <c r="CY791" s="368" t="n"/>
      <c r="CZ791" s="368" t="n"/>
      <c r="DA791" s="368" t="n"/>
      <c r="DB791" s="368" t="n"/>
      <c r="DC791" s="368" t="n"/>
      <c r="DD791" s="368" t="n"/>
    </row>
    <row r="792">
      <c r="A792" s="368" t="n"/>
      <c r="B792" s="368" t="n"/>
      <c r="C792" s="368" t="n"/>
      <c r="D792" s="368" t="n"/>
      <c r="E792" s="368" t="n"/>
      <c r="F792" s="368" t="n"/>
      <c r="G792" s="318" t="n"/>
      <c r="H792" s="368" t="n"/>
      <c r="I792" s="368" t="n"/>
      <c r="J792" s="368" t="n"/>
      <c r="K792" s="368" t="n"/>
      <c r="L792" s="368" t="n"/>
      <c r="M792" s="368" t="n"/>
      <c r="N792" s="368" t="n"/>
      <c r="O792" s="368" t="n"/>
      <c r="P792" s="368" t="n"/>
      <c r="Q792" s="368" t="n"/>
      <c r="R792" s="368" t="n"/>
      <c r="S792" s="368" t="n"/>
      <c r="T792" s="368" t="n"/>
      <c r="U792" s="368" t="n"/>
      <c r="V792" s="368" t="n"/>
      <c r="W792" s="368" t="n"/>
      <c r="X792" s="368" t="n"/>
      <c r="Y792" s="368" t="n"/>
      <c r="Z792" s="368" t="n"/>
      <c r="AA792" s="368" t="n"/>
      <c r="AB792" s="368" t="n"/>
      <c r="AC792" s="368" t="n"/>
      <c r="AD792" s="368" t="n"/>
      <c r="AE792" s="368" t="n"/>
      <c r="AF792" s="368" t="n"/>
      <c r="AG792" s="368" t="n"/>
      <c r="AH792" s="368" t="n"/>
      <c r="AI792" s="368" t="n"/>
      <c r="AJ792" s="368" t="n"/>
      <c r="AK792" s="368" t="n"/>
      <c r="AL792" s="368" t="n"/>
      <c r="AM792" s="368" t="n"/>
      <c r="AN792" s="368" t="n"/>
      <c r="AO792" s="368" t="n"/>
      <c r="AP792" s="319" t="n"/>
      <c r="AQ792" s="368" t="n"/>
      <c r="AR792" s="368" t="n"/>
      <c r="AS792" s="368" t="n"/>
      <c r="AT792" s="368" t="n"/>
      <c r="AU792" s="368" t="n"/>
      <c r="AV792" s="368" t="n"/>
      <c r="AW792" s="368" t="n"/>
      <c r="AX792" s="368" t="n"/>
      <c r="AY792" s="368" t="n"/>
      <c r="AZ792" s="368" t="n"/>
      <c r="BA792" s="368" t="n"/>
      <c r="BB792" s="368" t="n"/>
      <c r="BC792" s="368" t="n"/>
      <c r="BD792" s="368" t="n"/>
      <c r="BE792" s="368" t="n"/>
      <c r="BF792" s="368" t="n"/>
      <c r="BG792" s="368" t="n"/>
      <c r="BH792" s="368" t="n"/>
      <c r="BI792" s="368" t="n"/>
      <c r="BJ792" s="368" t="n"/>
      <c r="BK792" s="368" t="n"/>
      <c r="BL792" s="368" t="n"/>
      <c r="BM792" s="368" t="n"/>
      <c r="BN792" s="368" t="n"/>
      <c r="BO792" s="368" t="n"/>
      <c r="BP792" s="368" t="n"/>
      <c r="BQ792" s="320" t="n"/>
      <c r="BR792" s="368" t="n"/>
      <c r="BS792" s="368" t="n"/>
      <c r="BT792" s="368" t="n"/>
      <c r="BU792" s="368" t="n"/>
      <c r="BV792" s="368" t="n"/>
      <c r="BW792" s="368" t="n"/>
      <c r="BX792" s="368" t="n"/>
      <c r="BY792" s="368" t="n"/>
      <c r="BZ792" s="368" t="n"/>
      <c r="CA792" s="368" t="n"/>
      <c r="CB792" s="368" t="n"/>
      <c r="CC792" s="368" t="n"/>
      <c r="CD792" s="368" t="n"/>
      <c r="CE792" s="368" t="n"/>
      <c r="CF792" s="368" t="n"/>
      <c r="CG792" s="368" t="n"/>
      <c r="CH792" s="368" t="n"/>
      <c r="CI792" s="368" t="n"/>
      <c r="CJ792" s="368" t="n"/>
      <c r="CK792" s="368" t="n"/>
      <c r="CL792" s="368" t="n"/>
      <c r="CM792" s="368" t="n"/>
      <c r="CN792" s="368" t="n"/>
      <c r="CO792" s="368" t="n"/>
      <c r="CP792" s="368" t="n"/>
      <c r="CQ792" s="368" t="n"/>
      <c r="CR792" s="368" t="n"/>
      <c r="CS792" s="368" t="n"/>
      <c r="CT792" s="368" t="n"/>
      <c r="CU792" s="368" t="n"/>
      <c r="CV792" s="368" t="n"/>
      <c r="CW792" s="368" t="n"/>
      <c r="CX792" s="368" t="n"/>
      <c r="CY792" s="368" t="n"/>
      <c r="CZ792" s="368" t="n"/>
      <c r="DA792" s="368" t="n"/>
      <c r="DB792" s="368" t="n"/>
      <c r="DC792" s="368" t="n"/>
      <c r="DD792" s="368" t="n"/>
    </row>
    <row r="793">
      <c r="A793" s="368" t="n"/>
      <c r="B793" s="368" t="n"/>
      <c r="C793" s="368" t="n"/>
      <c r="D793" s="368" t="n"/>
      <c r="E793" s="368" t="n"/>
      <c r="F793" s="368" t="n"/>
      <c r="G793" s="318" t="n"/>
      <c r="H793" s="368" t="n"/>
      <c r="I793" s="368" t="n"/>
      <c r="J793" s="368" t="n"/>
      <c r="K793" s="368" t="n"/>
      <c r="L793" s="368" t="n"/>
      <c r="M793" s="368" t="n"/>
      <c r="N793" s="368" t="n"/>
      <c r="O793" s="368" t="n"/>
      <c r="P793" s="368" t="n"/>
      <c r="Q793" s="368" t="n"/>
      <c r="R793" s="368" t="n"/>
      <c r="S793" s="368" t="n"/>
      <c r="T793" s="368" t="n"/>
      <c r="U793" s="368" t="n"/>
      <c r="V793" s="368" t="n"/>
      <c r="W793" s="368" t="n"/>
      <c r="X793" s="368" t="n"/>
      <c r="Y793" s="368" t="n"/>
      <c r="Z793" s="368" t="n"/>
      <c r="AA793" s="368" t="n"/>
      <c r="AB793" s="368" t="n"/>
      <c r="AC793" s="368" t="n"/>
      <c r="AD793" s="368" t="n"/>
      <c r="AE793" s="368" t="n"/>
      <c r="AF793" s="368" t="n"/>
      <c r="AG793" s="368" t="n"/>
      <c r="AH793" s="368" t="n"/>
      <c r="AI793" s="368" t="n"/>
      <c r="AJ793" s="368" t="n"/>
      <c r="AK793" s="368" t="n"/>
      <c r="AL793" s="368" t="n"/>
      <c r="AM793" s="368" t="n"/>
      <c r="AN793" s="368" t="n"/>
      <c r="AO793" s="368" t="n"/>
      <c r="AP793" s="319" t="n"/>
      <c r="AQ793" s="368" t="n"/>
      <c r="AR793" s="368" t="n"/>
      <c r="AS793" s="368" t="n"/>
      <c r="AT793" s="368" t="n"/>
      <c r="AU793" s="368" t="n"/>
      <c r="AV793" s="368" t="n"/>
      <c r="AW793" s="368" t="n"/>
      <c r="AX793" s="368" t="n"/>
      <c r="AY793" s="368" t="n"/>
      <c r="AZ793" s="368" t="n"/>
      <c r="BA793" s="368" t="n"/>
      <c r="BB793" s="368" t="n"/>
      <c r="BC793" s="368" t="n"/>
      <c r="BD793" s="368" t="n"/>
      <c r="BE793" s="368" t="n"/>
      <c r="BF793" s="368" t="n"/>
      <c r="BG793" s="368" t="n"/>
      <c r="BH793" s="368" t="n"/>
      <c r="BI793" s="368" t="n"/>
      <c r="BJ793" s="368" t="n"/>
      <c r="BK793" s="368" t="n"/>
      <c r="BL793" s="368" t="n"/>
      <c r="BM793" s="368" t="n"/>
      <c r="BN793" s="368" t="n"/>
      <c r="BO793" s="368" t="n"/>
      <c r="BP793" s="368" t="n"/>
      <c r="BQ793" s="320" t="n"/>
      <c r="BR793" s="368" t="n"/>
      <c r="BS793" s="368" t="n"/>
      <c r="BT793" s="368" t="n"/>
      <c r="BU793" s="368" t="n"/>
      <c r="BV793" s="368" t="n"/>
      <c r="BW793" s="368" t="n"/>
      <c r="BX793" s="368" t="n"/>
      <c r="BY793" s="368" t="n"/>
      <c r="BZ793" s="368" t="n"/>
      <c r="CA793" s="368" t="n"/>
      <c r="CB793" s="368" t="n"/>
      <c r="CC793" s="368" t="n"/>
      <c r="CD793" s="368" t="n"/>
      <c r="CE793" s="368" t="n"/>
      <c r="CF793" s="368" t="n"/>
      <c r="CG793" s="368" t="n"/>
      <c r="CH793" s="368" t="n"/>
      <c r="CI793" s="368" t="n"/>
      <c r="CJ793" s="368" t="n"/>
      <c r="CK793" s="368" t="n"/>
      <c r="CL793" s="368" t="n"/>
      <c r="CM793" s="368" t="n"/>
      <c r="CN793" s="368" t="n"/>
      <c r="CO793" s="368" t="n"/>
      <c r="CP793" s="368" t="n"/>
      <c r="CQ793" s="368" t="n"/>
      <c r="CR793" s="368" t="n"/>
      <c r="CS793" s="368" t="n"/>
      <c r="CT793" s="368" t="n"/>
      <c r="CU793" s="368" t="n"/>
      <c r="CV793" s="368" t="n"/>
      <c r="CW793" s="368" t="n"/>
      <c r="CX793" s="368" t="n"/>
      <c r="CY793" s="368" t="n"/>
      <c r="CZ793" s="368" t="n"/>
      <c r="DA793" s="368" t="n"/>
      <c r="DB793" s="368" t="n"/>
      <c r="DC793" s="368" t="n"/>
      <c r="DD793" s="368" t="n"/>
    </row>
    <row r="794">
      <c r="A794" s="368" t="n"/>
      <c r="B794" s="368" t="n"/>
      <c r="C794" s="368" t="n"/>
      <c r="D794" s="368" t="n"/>
      <c r="E794" s="368" t="n"/>
      <c r="F794" s="368" t="n"/>
      <c r="G794" s="318" t="n"/>
      <c r="H794" s="368" t="n"/>
      <c r="I794" s="368" t="n"/>
      <c r="J794" s="368" t="n"/>
      <c r="K794" s="368" t="n"/>
      <c r="L794" s="368" t="n"/>
      <c r="M794" s="368" t="n"/>
      <c r="N794" s="368" t="n"/>
      <c r="O794" s="368" t="n"/>
      <c r="P794" s="368" t="n"/>
      <c r="Q794" s="368" t="n"/>
      <c r="R794" s="368" t="n"/>
      <c r="S794" s="368" t="n"/>
      <c r="T794" s="368" t="n"/>
      <c r="U794" s="368" t="n"/>
      <c r="V794" s="368" t="n"/>
      <c r="W794" s="368" t="n"/>
      <c r="X794" s="368" t="n"/>
      <c r="Y794" s="368" t="n"/>
      <c r="Z794" s="368" t="n"/>
      <c r="AA794" s="368" t="n"/>
      <c r="AB794" s="368" t="n"/>
      <c r="AC794" s="368" t="n"/>
      <c r="AD794" s="368" t="n"/>
      <c r="AE794" s="368" t="n"/>
      <c r="AF794" s="368" t="n"/>
      <c r="AG794" s="368" t="n"/>
      <c r="AH794" s="368" t="n"/>
      <c r="AI794" s="368" t="n"/>
      <c r="AJ794" s="368" t="n"/>
      <c r="AK794" s="368" t="n"/>
      <c r="AL794" s="368" t="n"/>
      <c r="AM794" s="368" t="n"/>
      <c r="AN794" s="368" t="n"/>
      <c r="AO794" s="368" t="n"/>
      <c r="AP794" s="319" t="n"/>
      <c r="AQ794" s="368" t="n"/>
      <c r="AR794" s="368" t="n"/>
      <c r="AS794" s="368" t="n"/>
      <c r="AT794" s="368" t="n"/>
      <c r="AU794" s="368" t="n"/>
      <c r="AV794" s="368" t="n"/>
      <c r="AW794" s="368" t="n"/>
      <c r="AX794" s="368" t="n"/>
      <c r="AY794" s="368" t="n"/>
      <c r="AZ794" s="368" t="n"/>
      <c r="BA794" s="368" t="n"/>
      <c r="BB794" s="368" t="n"/>
      <c r="BC794" s="368" t="n"/>
      <c r="BD794" s="368" t="n"/>
      <c r="BE794" s="368" t="n"/>
      <c r="BF794" s="368" t="n"/>
      <c r="BG794" s="368" t="n"/>
      <c r="BH794" s="368" t="n"/>
      <c r="BI794" s="368" t="n"/>
      <c r="BJ794" s="368" t="n"/>
      <c r="BK794" s="368" t="n"/>
      <c r="BL794" s="368" t="n"/>
      <c r="BM794" s="368" t="n"/>
      <c r="BN794" s="368" t="n"/>
      <c r="BO794" s="368" t="n"/>
      <c r="BP794" s="368" t="n"/>
      <c r="BQ794" s="320" t="n"/>
      <c r="BR794" s="368" t="n"/>
      <c r="BS794" s="368" t="n"/>
      <c r="BT794" s="368" t="n"/>
      <c r="BU794" s="368" t="n"/>
      <c r="BV794" s="368" t="n"/>
      <c r="BW794" s="368" t="n"/>
      <c r="BX794" s="368" t="n"/>
      <c r="BY794" s="368" t="n"/>
      <c r="BZ794" s="368" t="n"/>
      <c r="CA794" s="368" t="n"/>
      <c r="CB794" s="368" t="n"/>
      <c r="CC794" s="368" t="n"/>
      <c r="CD794" s="368" t="n"/>
      <c r="CE794" s="368" t="n"/>
      <c r="CF794" s="368" t="n"/>
      <c r="CG794" s="368" t="n"/>
      <c r="CH794" s="368" t="n"/>
      <c r="CI794" s="368" t="n"/>
      <c r="CJ794" s="368" t="n"/>
      <c r="CK794" s="368" t="n"/>
      <c r="CL794" s="368" t="n"/>
      <c r="CM794" s="368" t="n"/>
      <c r="CN794" s="368" t="n"/>
      <c r="CO794" s="368" t="n"/>
      <c r="CP794" s="368" t="n"/>
      <c r="CQ794" s="368" t="n"/>
      <c r="CR794" s="368" t="n"/>
      <c r="CS794" s="368" t="n"/>
      <c r="CT794" s="368" t="n"/>
      <c r="CU794" s="368" t="n"/>
      <c r="CV794" s="368" t="n"/>
      <c r="CW794" s="368" t="n"/>
      <c r="CX794" s="368" t="n"/>
      <c r="CY794" s="368" t="n"/>
      <c r="CZ794" s="368" t="n"/>
      <c r="DA794" s="368" t="n"/>
      <c r="DB794" s="368" t="n"/>
      <c r="DC794" s="368" t="n"/>
      <c r="DD794" s="368" t="n"/>
    </row>
    <row r="795">
      <c r="A795" s="368" t="n"/>
      <c r="B795" s="368" t="n"/>
      <c r="C795" s="368" t="n"/>
      <c r="D795" s="368" t="n"/>
      <c r="E795" s="368" t="n"/>
      <c r="F795" s="368" t="n"/>
      <c r="G795" s="318" t="n"/>
      <c r="H795" s="368" t="n"/>
      <c r="I795" s="368" t="n"/>
      <c r="J795" s="368" t="n"/>
      <c r="K795" s="368" t="n"/>
      <c r="L795" s="368" t="n"/>
      <c r="M795" s="368" t="n"/>
      <c r="N795" s="368" t="n"/>
      <c r="O795" s="368" t="n"/>
      <c r="P795" s="368" t="n"/>
      <c r="Q795" s="368" t="n"/>
      <c r="R795" s="368" t="n"/>
      <c r="S795" s="368" t="n"/>
      <c r="T795" s="368" t="n"/>
      <c r="U795" s="368" t="n"/>
      <c r="V795" s="368" t="n"/>
      <c r="W795" s="368" t="n"/>
      <c r="X795" s="368" t="n"/>
      <c r="Y795" s="368" t="n"/>
      <c r="Z795" s="368" t="n"/>
      <c r="AA795" s="368" t="n"/>
      <c r="AB795" s="368" t="n"/>
      <c r="AC795" s="368" t="n"/>
      <c r="AD795" s="368" t="n"/>
      <c r="AE795" s="368" t="n"/>
      <c r="AF795" s="368" t="n"/>
      <c r="AG795" s="368" t="n"/>
      <c r="AH795" s="368" t="n"/>
      <c r="AI795" s="368" t="n"/>
      <c r="AJ795" s="368" t="n"/>
      <c r="AK795" s="368" t="n"/>
      <c r="AL795" s="368" t="n"/>
      <c r="AM795" s="368" t="n"/>
      <c r="AN795" s="368" t="n"/>
      <c r="AO795" s="368" t="n"/>
      <c r="AP795" s="319" t="n"/>
      <c r="AQ795" s="368" t="n"/>
      <c r="AR795" s="368" t="n"/>
      <c r="AS795" s="368" t="n"/>
      <c r="AT795" s="368" t="n"/>
      <c r="AU795" s="368" t="n"/>
      <c r="AV795" s="368" t="n"/>
      <c r="AW795" s="368" t="n"/>
      <c r="AX795" s="368" t="n"/>
      <c r="AY795" s="368" t="n"/>
      <c r="AZ795" s="368" t="n"/>
      <c r="BA795" s="368" t="n"/>
      <c r="BB795" s="368" t="n"/>
      <c r="BC795" s="368" t="n"/>
      <c r="BD795" s="368" t="n"/>
      <c r="BE795" s="368" t="n"/>
      <c r="BF795" s="368" t="n"/>
      <c r="BG795" s="368" t="n"/>
      <c r="BH795" s="368" t="n"/>
      <c r="BI795" s="368" t="n"/>
      <c r="BJ795" s="368" t="n"/>
      <c r="BK795" s="368" t="n"/>
      <c r="BL795" s="368" t="n"/>
      <c r="BM795" s="368" t="n"/>
      <c r="BN795" s="368" t="n"/>
      <c r="BO795" s="368" t="n"/>
      <c r="BP795" s="368" t="n"/>
      <c r="BQ795" s="320" t="n"/>
      <c r="BR795" s="368" t="n"/>
      <c r="BS795" s="368" t="n"/>
      <c r="BT795" s="368" t="n"/>
      <c r="BU795" s="368" t="n"/>
      <c r="BV795" s="368" t="n"/>
      <c r="BW795" s="368" t="n"/>
      <c r="BX795" s="368" t="n"/>
      <c r="BY795" s="368" t="n"/>
      <c r="BZ795" s="368" t="n"/>
      <c r="CA795" s="368" t="n"/>
      <c r="CB795" s="368" t="n"/>
      <c r="CC795" s="368" t="n"/>
      <c r="CD795" s="368" t="n"/>
      <c r="CE795" s="368" t="n"/>
      <c r="CF795" s="368" t="n"/>
      <c r="CG795" s="368" t="n"/>
      <c r="CH795" s="368" t="n"/>
      <c r="CI795" s="368" t="n"/>
      <c r="CJ795" s="368" t="n"/>
      <c r="CK795" s="368" t="n"/>
      <c r="CL795" s="368" t="n"/>
      <c r="CM795" s="368" t="n"/>
      <c r="CN795" s="368" t="n"/>
      <c r="CO795" s="368" t="n"/>
      <c r="CP795" s="368" t="n"/>
      <c r="CQ795" s="368" t="n"/>
      <c r="CR795" s="368" t="n"/>
      <c r="CS795" s="368" t="n"/>
      <c r="CT795" s="368" t="n"/>
      <c r="CU795" s="368" t="n"/>
      <c r="CV795" s="368" t="n"/>
      <c r="CW795" s="368" t="n"/>
      <c r="CX795" s="368" t="n"/>
      <c r="CY795" s="368" t="n"/>
      <c r="CZ795" s="368" t="n"/>
      <c r="DA795" s="368" t="n"/>
      <c r="DB795" s="368" t="n"/>
      <c r="DC795" s="368" t="n"/>
      <c r="DD795" s="368" t="n"/>
    </row>
    <row r="796">
      <c r="A796" s="368" t="n"/>
      <c r="B796" s="368" t="n"/>
      <c r="C796" s="368" t="n"/>
      <c r="D796" s="368" t="n"/>
      <c r="E796" s="368" t="n"/>
      <c r="F796" s="368" t="n"/>
      <c r="G796" s="318" t="n"/>
      <c r="H796" s="368" t="n"/>
      <c r="I796" s="368" t="n"/>
      <c r="J796" s="368" t="n"/>
      <c r="K796" s="368" t="n"/>
      <c r="L796" s="368" t="n"/>
      <c r="M796" s="368" t="n"/>
      <c r="N796" s="368" t="n"/>
      <c r="O796" s="368" t="n"/>
      <c r="P796" s="368" t="n"/>
      <c r="Q796" s="368" t="n"/>
      <c r="R796" s="368" t="n"/>
      <c r="S796" s="368" t="n"/>
      <c r="T796" s="368" t="n"/>
      <c r="U796" s="368" t="n"/>
      <c r="V796" s="368" t="n"/>
      <c r="W796" s="368" t="n"/>
      <c r="X796" s="368" t="n"/>
      <c r="Y796" s="368" t="n"/>
      <c r="Z796" s="368" t="n"/>
      <c r="AA796" s="368" t="n"/>
      <c r="AB796" s="368" t="n"/>
      <c r="AC796" s="368" t="n"/>
      <c r="AD796" s="368" t="n"/>
      <c r="AE796" s="368" t="n"/>
      <c r="AF796" s="368" t="n"/>
      <c r="AG796" s="368" t="n"/>
      <c r="AH796" s="368" t="n"/>
      <c r="AI796" s="368" t="n"/>
      <c r="AJ796" s="368" t="n"/>
      <c r="AK796" s="368" t="n"/>
      <c r="AL796" s="368" t="n"/>
      <c r="AM796" s="368" t="n"/>
      <c r="AN796" s="368" t="n"/>
      <c r="AO796" s="368" t="n"/>
      <c r="AP796" s="319" t="n"/>
      <c r="AQ796" s="368" t="n"/>
      <c r="AR796" s="368" t="n"/>
      <c r="AS796" s="368" t="n"/>
      <c r="AT796" s="368" t="n"/>
      <c r="AU796" s="368" t="n"/>
      <c r="AV796" s="368" t="n"/>
      <c r="AW796" s="368" t="n"/>
      <c r="AX796" s="368" t="n"/>
      <c r="AY796" s="368" t="n"/>
      <c r="AZ796" s="368" t="n"/>
      <c r="BA796" s="368" t="n"/>
      <c r="BB796" s="368" t="n"/>
      <c r="BC796" s="368" t="n"/>
      <c r="BD796" s="368" t="n"/>
      <c r="BE796" s="368" t="n"/>
      <c r="BF796" s="368" t="n"/>
      <c r="BG796" s="368" t="n"/>
      <c r="BH796" s="368" t="n"/>
      <c r="BI796" s="368" t="n"/>
      <c r="BJ796" s="368" t="n"/>
      <c r="BK796" s="368" t="n"/>
      <c r="BL796" s="368" t="n"/>
      <c r="BM796" s="368" t="n"/>
      <c r="BN796" s="368" t="n"/>
      <c r="BO796" s="368" t="n"/>
      <c r="BP796" s="368" t="n"/>
      <c r="BQ796" s="320" t="n"/>
      <c r="BR796" s="368" t="n"/>
      <c r="BS796" s="368" t="n"/>
      <c r="BT796" s="368" t="n"/>
      <c r="BU796" s="368" t="n"/>
      <c r="BV796" s="368" t="n"/>
      <c r="BW796" s="368" t="n"/>
      <c r="BX796" s="368" t="n"/>
      <c r="BY796" s="368" t="n"/>
      <c r="BZ796" s="368" t="n"/>
      <c r="CA796" s="368" t="n"/>
      <c r="CB796" s="368" t="n"/>
      <c r="CC796" s="368" t="n"/>
      <c r="CD796" s="368" t="n"/>
      <c r="CE796" s="368" t="n"/>
      <c r="CF796" s="368" t="n"/>
      <c r="CG796" s="368" t="n"/>
      <c r="CH796" s="368" t="n"/>
      <c r="CI796" s="368" t="n"/>
      <c r="CJ796" s="368" t="n"/>
      <c r="CK796" s="368" t="n"/>
      <c r="CL796" s="368" t="n"/>
      <c r="CM796" s="368" t="n"/>
      <c r="CN796" s="368" t="n"/>
      <c r="CO796" s="368" t="n"/>
      <c r="CP796" s="368" t="n"/>
      <c r="CQ796" s="368" t="n"/>
      <c r="CR796" s="368" t="n"/>
      <c r="CS796" s="368" t="n"/>
      <c r="CT796" s="368" t="n"/>
      <c r="CU796" s="368" t="n"/>
      <c r="CV796" s="368" t="n"/>
      <c r="CW796" s="368" t="n"/>
      <c r="CX796" s="368" t="n"/>
      <c r="CY796" s="368" t="n"/>
      <c r="CZ796" s="368" t="n"/>
      <c r="DA796" s="368" t="n"/>
      <c r="DB796" s="368" t="n"/>
      <c r="DC796" s="368" t="n"/>
      <c r="DD796" s="368" t="n"/>
    </row>
    <row r="797">
      <c r="A797" s="368" t="n"/>
      <c r="B797" s="368" t="n"/>
      <c r="C797" s="368" t="n"/>
      <c r="D797" s="368" t="n"/>
      <c r="E797" s="368" t="n"/>
      <c r="F797" s="368" t="n"/>
      <c r="G797" s="318" t="n"/>
      <c r="H797" s="368" t="n"/>
      <c r="I797" s="368" t="n"/>
      <c r="J797" s="368" t="n"/>
      <c r="K797" s="368" t="n"/>
      <c r="L797" s="368" t="n"/>
      <c r="M797" s="368" t="n"/>
      <c r="N797" s="368" t="n"/>
      <c r="O797" s="368" t="n"/>
      <c r="P797" s="368" t="n"/>
      <c r="Q797" s="368" t="n"/>
      <c r="R797" s="368" t="n"/>
      <c r="S797" s="368" t="n"/>
      <c r="T797" s="368" t="n"/>
      <c r="U797" s="368" t="n"/>
      <c r="V797" s="368" t="n"/>
      <c r="W797" s="368" t="n"/>
      <c r="X797" s="368" t="n"/>
      <c r="Y797" s="368" t="n"/>
      <c r="Z797" s="368" t="n"/>
      <c r="AA797" s="368" t="n"/>
      <c r="AB797" s="368" t="n"/>
      <c r="AC797" s="368" t="n"/>
      <c r="AD797" s="368" t="n"/>
      <c r="AE797" s="368" t="n"/>
      <c r="AF797" s="368" t="n"/>
      <c r="AG797" s="368" t="n"/>
      <c r="AH797" s="368" t="n"/>
      <c r="AI797" s="368" t="n"/>
      <c r="AJ797" s="368" t="n"/>
      <c r="AK797" s="368" t="n"/>
      <c r="AL797" s="368" t="n"/>
      <c r="AM797" s="368" t="n"/>
      <c r="AN797" s="368" t="n"/>
      <c r="AO797" s="368" t="n"/>
      <c r="AP797" s="319" t="n"/>
      <c r="AQ797" s="368" t="n"/>
      <c r="AR797" s="368" t="n"/>
      <c r="AS797" s="368" t="n"/>
      <c r="AT797" s="368" t="n"/>
      <c r="AU797" s="368" t="n"/>
      <c r="AV797" s="368" t="n"/>
      <c r="AW797" s="368" t="n"/>
      <c r="AX797" s="368" t="n"/>
      <c r="AY797" s="368" t="n"/>
      <c r="AZ797" s="368" t="n"/>
      <c r="BA797" s="368" t="n"/>
      <c r="BB797" s="368" t="n"/>
      <c r="BC797" s="368" t="n"/>
      <c r="BD797" s="368" t="n"/>
      <c r="BE797" s="368" t="n"/>
      <c r="BF797" s="368" t="n"/>
      <c r="BG797" s="368" t="n"/>
      <c r="BH797" s="368" t="n"/>
      <c r="BI797" s="368" t="n"/>
      <c r="BJ797" s="368" t="n"/>
      <c r="BK797" s="368" t="n"/>
      <c r="BL797" s="368" t="n"/>
      <c r="BM797" s="368" t="n"/>
      <c r="BN797" s="368" t="n"/>
      <c r="BO797" s="368" t="n"/>
      <c r="BP797" s="368" t="n"/>
      <c r="BQ797" s="320" t="n"/>
      <c r="BR797" s="368" t="n"/>
      <c r="BS797" s="368" t="n"/>
      <c r="BT797" s="368" t="n"/>
      <c r="BU797" s="368" t="n"/>
      <c r="BV797" s="368" t="n"/>
      <c r="BW797" s="368" t="n"/>
      <c r="BX797" s="368" t="n"/>
      <c r="BY797" s="368" t="n"/>
      <c r="BZ797" s="368" t="n"/>
      <c r="CA797" s="368" t="n"/>
      <c r="CB797" s="368" t="n"/>
      <c r="CC797" s="368" t="n"/>
      <c r="CD797" s="368" t="n"/>
      <c r="CE797" s="368" t="n"/>
      <c r="CF797" s="368" t="n"/>
      <c r="CG797" s="368" t="n"/>
      <c r="CH797" s="368" t="n"/>
      <c r="CI797" s="368" t="n"/>
      <c r="CJ797" s="368" t="n"/>
      <c r="CK797" s="368" t="n"/>
      <c r="CL797" s="368" t="n"/>
      <c r="CM797" s="368" t="n"/>
      <c r="CN797" s="368" t="n"/>
      <c r="CO797" s="368" t="n"/>
      <c r="CP797" s="368" t="n"/>
      <c r="CQ797" s="368" t="n"/>
      <c r="CR797" s="368" t="n"/>
      <c r="CS797" s="368" t="n"/>
      <c r="CT797" s="368" t="n"/>
      <c r="CU797" s="368" t="n"/>
      <c r="CV797" s="368" t="n"/>
      <c r="CW797" s="368" t="n"/>
      <c r="CX797" s="368" t="n"/>
      <c r="CY797" s="368" t="n"/>
      <c r="CZ797" s="368" t="n"/>
      <c r="DA797" s="368" t="n"/>
      <c r="DB797" s="368" t="n"/>
      <c r="DC797" s="368" t="n"/>
      <c r="DD797" s="368" t="n"/>
    </row>
    <row r="798">
      <c r="A798" s="368" t="n"/>
      <c r="B798" s="368" t="n"/>
      <c r="C798" s="368" t="n"/>
      <c r="D798" s="368" t="n"/>
      <c r="E798" s="368" t="n"/>
      <c r="F798" s="368" t="n"/>
      <c r="G798" s="318" t="n"/>
      <c r="H798" s="368" t="n"/>
      <c r="I798" s="368" t="n"/>
      <c r="J798" s="368" t="n"/>
      <c r="K798" s="368" t="n"/>
      <c r="L798" s="368" t="n"/>
      <c r="M798" s="368" t="n"/>
      <c r="N798" s="368" t="n"/>
      <c r="O798" s="368" t="n"/>
      <c r="P798" s="368" t="n"/>
      <c r="Q798" s="368" t="n"/>
      <c r="R798" s="368" t="n"/>
      <c r="S798" s="368" t="n"/>
      <c r="T798" s="368" t="n"/>
      <c r="U798" s="368" t="n"/>
      <c r="V798" s="368" t="n"/>
      <c r="W798" s="368" t="n"/>
      <c r="X798" s="368" t="n"/>
      <c r="Y798" s="368" t="n"/>
      <c r="Z798" s="368" t="n"/>
      <c r="AA798" s="368" t="n"/>
      <c r="AB798" s="368" t="n"/>
      <c r="AC798" s="368" t="n"/>
      <c r="AD798" s="368" t="n"/>
      <c r="AE798" s="368" t="n"/>
      <c r="AF798" s="368" t="n"/>
      <c r="AG798" s="368" t="n"/>
      <c r="AH798" s="368" t="n"/>
      <c r="AI798" s="368" t="n"/>
      <c r="AJ798" s="368" t="n"/>
      <c r="AK798" s="368" t="n"/>
      <c r="AL798" s="368" t="n"/>
      <c r="AM798" s="368" t="n"/>
      <c r="AN798" s="368" t="n"/>
      <c r="AO798" s="368" t="n"/>
      <c r="AP798" s="319" t="n"/>
      <c r="AQ798" s="368" t="n"/>
      <c r="AR798" s="368" t="n"/>
      <c r="AS798" s="368" t="n"/>
      <c r="AT798" s="368" t="n"/>
      <c r="AU798" s="368" t="n"/>
      <c r="AV798" s="368" t="n"/>
      <c r="AW798" s="368" t="n"/>
      <c r="AX798" s="368" t="n"/>
      <c r="AY798" s="368" t="n"/>
      <c r="AZ798" s="368" t="n"/>
      <c r="BA798" s="368" t="n"/>
      <c r="BB798" s="368" t="n"/>
      <c r="BC798" s="368" t="n"/>
      <c r="BD798" s="368" t="n"/>
      <c r="BE798" s="368" t="n"/>
      <c r="BF798" s="368" t="n"/>
      <c r="BG798" s="368" t="n"/>
      <c r="BH798" s="368" t="n"/>
      <c r="BI798" s="368" t="n"/>
      <c r="BJ798" s="368" t="n"/>
      <c r="BK798" s="368" t="n"/>
      <c r="BL798" s="368" t="n"/>
      <c r="BM798" s="368" t="n"/>
      <c r="BN798" s="368" t="n"/>
      <c r="BO798" s="368" t="n"/>
      <c r="BP798" s="368" t="n"/>
      <c r="BQ798" s="320" t="n"/>
      <c r="BR798" s="368" t="n"/>
      <c r="BS798" s="368" t="n"/>
      <c r="BT798" s="368" t="n"/>
      <c r="BU798" s="368" t="n"/>
      <c r="BV798" s="368" t="n"/>
      <c r="BW798" s="368" t="n"/>
      <c r="BX798" s="368" t="n"/>
      <c r="BY798" s="368" t="n"/>
      <c r="BZ798" s="368" t="n"/>
      <c r="CA798" s="368" t="n"/>
      <c r="CB798" s="368" t="n"/>
      <c r="CC798" s="368" t="n"/>
      <c r="CD798" s="368" t="n"/>
      <c r="CE798" s="368" t="n"/>
      <c r="CF798" s="368" t="n"/>
      <c r="CG798" s="368" t="n"/>
      <c r="CH798" s="368" t="n"/>
      <c r="CI798" s="368" t="n"/>
      <c r="CJ798" s="368" t="n"/>
      <c r="CK798" s="368" t="n"/>
      <c r="CL798" s="368" t="n"/>
      <c r="CM798" s="368" t="n"/>
      <c r="CN798" s="368" t="n"/>
      <c r="CO798" s="368" t="n"/>
      <c r="CP798" s="368" t="n"/>
      <c r="CQ798" s="368" t="n"/>
      <c r="CR798" s="368" t="n"/>
      <c r="CS798" s="368" t="n"/>
      <c r="CT798" s="368" t="n"/>
      <c r="CU798" s="368" t="n"/>
      <c r="CV798" s="368" t="n"/>
      <c r="CW798" s="368" t="n"/>
      <c r="CX798" s="368" t="n"/>
      <c r="CY798" s="368" t="n"/>
      <c r="CZ798" s="368" t="n"/>
      <c r="DA798" s="368" t="n"/>
      <c r="DB798" s="368" t="n"/>
      <c r="DC798" s="368" t="n"/>
      <c r="DD798" s="368" t="n"/>
    </row>
    <row r="799">
      <c r="A799" s="368" t="n"/>
      <c r="B799" s="368" t="n"/>
      <c r="C799" s="368" t="n"/>
      <c r="D799" s="368" t="n"/>
      <c r="E799" s="368" t="n"/>
      <c r="F799" s="368" t="n"/>
      <c r="G799" s="318" t="n"/>
      <c r="H799" s="368" t="n"/>
      <c r="I799" s="368" t="n"/>
      <c r="J799" s="368" t="n"/>
      <c r="K799" s="368" t="n"/>
      <c r="L799" s="368" t="n"/>
      <c r="M799" s="368" t="n"/>
      <c r="N799" s="368" t="n"/>
      <c r="O799" s="368" t="n"/>
      <c r="P799" s="368" t="n"/>
      <c r="Q799" s="368" t="n"/>
      <c r="R799" s="368" t="n"/>
      <c r="S799" s="368" t="n"/>
      <c r="T799" s="368" t="n"/>
      <c r="U799" s="368" t="n"/>
      <c r="V799" s="368" t="n"/>
      <c r="W799" s="368" t="n"/>
      <c r="X799" s="368" t="n"/>
      <c r="Y799" s="368" t="n"/>
      <c r="Z799" s="368" t="n"/>
      <c r="AA799" s="368" t="n"/>
      <c r="AB799" s="368" t="n"/>
      <c r="AC799" s="368" t="n"/>
      <c r="AD799" s="368" t="n"/>
      <c r="AE799" s="368" t="n"/>
      <c r="AF799" s="368" t="n"/>
      <c r="AG799" s="368" t="n"/>
      <c r="AH799" s="368" t="n"/>
      <c r="AI799" s="368" t="n"/>
      <c r="AJ799" s="368" t="n"/>
      <c r="AK799" s="368" t="n"/>
      <c r="AL799" s="368" t="n"/>
      <c r="AM799" s="368" t="n"/>
      <c r="AN799" s="368" t="n"/>
      <c r="AO799" s="368" t="n"/>
      <c r="AP799" s="319" t="n"/>
      <c r="AQ799" s="368" t="n"/>
      <c r="AR799" s="368" t="n"/>
      <c r="AS799" s="368" t="n"/>
      <c r="AT799" s="368" t="n"/>
      <c r="AU799" s="368" t="n"/>
      <c r="AV799" s="368" t="n"/>
      <c r="AW799" s="368" t="n"/>
      <c r="AX799" s="368" t="n"/>
      <c r="AY799" s="368" t="n"/>
      <c r="AZ799" s="368" t="n"/>
      <c r="BA799" s="368" t="n"/>
      <c r="BB799" s="368" t="n"/>
      <c r="BC799" s="368" t="n"/>
      <c r="BD799" s="368" t="n"/>
      <c r="BE799" s="368" t="n"/>
      <c r="BF799" s="368" t="n"/>
      <c r="BG799" s="368" t="n"/>
      <c r="BH799" s="368" t="n"/>
      <c r="BI799" s="368" t="n"/>
      <c r="BJ799" s="368" t="n"/>
      <c r="BK799" s="368" t="n"/>
      <c r="BL799" s="368" t="n"/>
      <c r="BM799" s="368" t="n"/>
      <c r="BN799" s="368" t="n"/>
      <c r="BO799" s="368" t="n"/>
      <c r="BP799" s="368" t="n"/>
      <c r="BQ799" s="320" t="n"/>
      <c r="BR799" s="368" t="n"/>
      <c r="BS799" s="368" t="n"/>
      <c r="BT799" s="368" t="n"/>
      <c r="BU799" s="368" t="n"/>
      <c r="BV799" s="368" t="n"/>
      <c r="BW799" s="368" t="n"/>
      <c r="BX799" s="368" t="n"/>
      <c r="BY799" s="368" t="n"/>
      <c r="BZ799" s="368" t="n"/>
      <c r="CA799" s="368" t="n"/>
      <c r="CB799" s="368" t="n"/>
      <c r="CC799" s="368" t="n"/>
      <c r="CD799" s="368" t="n"/>
      <c r="CE799" s="368" t="n"/>
      <c r="CF799" s="368" t="n"/>
      <c r="CG799" s="368" t="n"/>
      <c r="CH799" s="368" t="n"/>
      <c r="CI799" s="368" t="n"/>
      <c r="CJ799" s="368" t="n"/>
      <c r="CK799" s="368" t="n"/>
      <c r="CL799" s="368" t="n"/>
      <c r="CM799" s="368" t="n"/>
      <c r="CN799" s="368" t="n"/>
      <c r="CO799" s="368" t="n"/>
      <c r="CP799" s="368" t="n"/>
      <c r="CQ799" s="368" t="n"/>
      <c r="CR799" s="368" t="n"/>
      <c r="CS799" s="368" t="n"/>
      <c r="CT799" s="368" t="n"/>
      <c r="CU799" s="368" t="n"/>
      <c r="CV799" s="368" t="n"/>
      <c r="CW799" s="368" t="n"/>
      <c r="CX799" s="368" t="n"/>
      <c r="CY799" s="368" t="n"/>
      <c r="CZ799" s="368" t="n"/>
      <c r="DA799" s="368" t="n"/>
      <c r="DB799" s="368" t="n"/>
      <c r="DC799" s="368" t="n"/>
      <c r="DD799" s="368" t="n"/>
    </row>
    <row r="800">
      <c r="A800" s="368" t="n"/>
      <c r="B800" s="368" t="n"/>
      <c r="C800" s="368" t="n"/>
      <c r="D800" s="368" t="n"/>
      <c r="E800" s="368" t="n"/>
      <c r="F800" s="368" t="n"/>
      <c r="G800" s="318" t="n"/>
      <c r="H800" s="368" t="n"/>
      <c r="I800" s="368" t="n"/>
      <c r="J800" s="368" t="n"/>
      <c r="K800" s="368" t="n"/>
      <c r="L800" s="368" t="n"/>
      <c r="M800" s="368" t="n"/>
      <c r="N800" s="368" t="n"/>
      <c r="O800" s="368" t="n"/>
      <c r="P800" s="368" t="n"/>
      <c r="Q800" s="368" t="n"/>
      <c r="R800" s="368" t="n"/>
      <c r="S800" s="368" t="n"/>
      <c r="T800" s="368" t="n"/>
      <c r="U800" s="368" t="n"/>
      <c r="V800" s="368" t="n"/>
      <c r="W800" s="368" t="n"/>
      <c r="X800" s="368" t="n"/>
      <c r="Y800" s="368" t="n"/>
      <c r="Z800" s="368" t="n"/>
      <c r="AA800" s="368" t="n"/>
      <c r="AB800" s="368" t="n"/>
      <c r="AC800" s="368" t="n"/>
      <c r="AD800" s="368" t="n"/>
      <c r="AE800" s="368" t="n"/>
      <c r="AF800" s="368" t="n"/>
      <c r="AG800" s="368" t="n"/>
      <c r="AH800" s="368" t="n"/>
      <c r="AI800" s="368" t="n"/>
      <c r="AJ800" s="368" t="n"/>
      <c r="AK800" s="368" t="n"/>
      <c r="AL800" s="368" t="n"/>
      <c r="AM800" s="368" t="n"/>
      <c r="AN800" s="368" t="n"/>
      <c r="AO800" s="368" t="n"/>
      <c r="AP800" s="319" t="n"/>
      <c r="AQ800" s="368" t="n"/>
      <c r="AR800" s="368" t="n"/>
      <c r="AS800" s="368" t="n"/>
      <c r="AT800" s="368" t="n"/>
      <c r="AU800" s="368" t="n"/>
      <c r="AV800" s="368" t="n"/>
      <c r="AW800" s="368" t="n"/>
      <c r="AX800" s="368" t="n"/>
      <c r="AY800" s="368" t="n"/>
      <c r="AZ800" s="368" t="n"/>
      <c r="BA800" s="368" t="n"/>
      <c r="BB800" s="368" t="n"/>
      <c r="BC800" s="368" t="n"/>
      <c r="BD800" s="368" t="n"/>
      <c r="BE800" s="368" t="n"/>
      <c r="BF800" s="368" t="n"/>
      <c r="BG800" s="368" t="n"/>
      <c r="BH800" s="368" t="n"/>
      <c r="BI800" s="368" t="n"/>
      <c r="BJ800" s="368" t="n"/>
      <c r="BK800" s="368" t="n"/>
      <c r="BL800" s="368" t="n"/>
      <c r="BM800" s="368" t="n"/>
      <c r="BN800" s="368" t="n"/>
      <c r="BO800" s="368" t="n"/>
      <c r="BP800" s="368" t="n"/>
      <c r="BQ800" s="320" t="n"/>
      <c r="BR800" s="368" t="n"/>
      <c r="BS800" s="368" t="n"/>
      <c r="BT800" s="368" t="n"/>
      <c r="BU800" s="368" t="n"/>
      <c r="BV800" s="368" t="n"/>
      <c r="BW800" s="368" t="n"/>
      <c r="BX800" s="368" t="n"/>
      <c r="BY800" s="368" t="n"/>
      <c r="BZ800" s="368" t="n"/>
      <c r="CA800" s="368" t="n"/>
      <c r="CB800" s="368" t="n"/>
      <c r="CC800" s="368" t="n"/>
      <c r="CD800" s="368" t="n"/>
      <c r="CE800" s="368" t="n"/>
      <c r="CF800" s="368" t="n"/>
      <c r="CG800" s="368" t="n"/>
      <c r="CH800" s="368" t="n"/>
      <c r="CI800" s="368" t="n"/>
      <c r="CJ800" s="368" t="n"/>
      <c r="CK800" s="368" t="n"/>
      <c r="CL800" s="368" t="n"/>
      <c r="CM800" s="368" t="n"/>
      <c r="CN800" s="368" t="n"/>
      <c r="CO800" s="368" t="n"/>
      <c r="CP800" s="368" t="n"/>
      <c r="CQ800" s="368" t="n"/>
      <c r="CR800" s="368" t="n"/>
      <c r="CS800" s="368" t="n"/>
      <c r="CT800" s="368" t="n"/>
      <c r="CU800" s="368" t="n"/>
      <c r="CV800" s="368" t="n"/>
      <c r="CW800" s="368" t="n"/>
      <c r="CX800" s="368" t="n"/>
      <c r="CY800" s="368" t="n"/>
      <c r="CZ800" s="368" t="n"/>
      <c r="DA800" s="368" t="n"/>
      <c r="DB800" s="368" t="n"/>
      <c r="DC800" s="368" t="n"/>
      <c r="DD800" s="368" t="n"/>
    </row>
    <row r="801">
      <c r="A801" s="368" t="n"/>
      <c r="B801" s="368" t="n"/>
      <c r="C801" s="368" t="n"/>
      <c r="D801" s="368" t="n"/>
      <c r="E801" s="368" t="n"/>
      <c r="F801" s="368" t="n"/>
      <c r="G801" s="318" t="n"/>
      <c r="H801" s="368" t="n"/>
      <c r="I801" s="368" t="n"/>
      <c r="J801" s="368" t="n"/>
      <c r="K801" s="368" t="n"/>
      <c r="L801" s="368" t="n"/>
      <c r="M801" s="368" t="n"/>
      <c r="N801" s="368" t="n"/>
      <c r="O801" s="368" t="n"/>
      <c r="P801" s="368" t="n"/>
      <c r="Q801" s="368" t="n"/>
      <c r="R801" s="368" t="n"/>
      <c r="S801" s="368" t="n"/>
      <c r="T801" s="368" t="n"/>
      <c r="U801" s="368" t="n"/>
      <c r="V801" s="368" t="n"/>
      <c r="W801" s="368" t="n"/>
      <c r="X801" s="368" t="n"/>
      <c r="Y801" s="368" t="n"/>
      <c r="Z801" s="368" t="n"/>
      <c r="AA801" s="368" t="n"/>
      <c r="AB801" s="368" t="n"/>
      <c r="AC801" s="368" t="n"/>
      <c r="AD801" s="368" t="n"/>
      <c r="AE801" s="368" t="n"/>
      <c r="AF801" s="368" t="n"/>
      <c r="AG801" s="368" t="n"/>
      <c r="AH801" s="368" t="n"/>
      <c r="AI801" s="368" t="n"/>
      <c r="AJ801" s="368" t="n"/>
      <c r="AK801" s="368" t="n"/>
      <c r="AL801" s="368" t="n"/>
      <c r="AM801" s="368" t="n"/>
      <c r="AN801" s="368" t="n"/>
      <c r="AO801" s="368" t="n"/>
      <c r="AP801" s="319" t="n"/>
      <c r="AQ801" s="368" t="n"/>
      <c r="AR801" s="368" t="n"/>
      <c r="AS801" s="368" t="n"/>
      <c r="AT801" s="368" t="n"/>
      <c r="AU801" s="368" t="n"/>
      <c r="AV801" s="368" t="n"/>
      <c r="AW801" s="368" t="n"/>
      <c r="AX801" s="368" t="n"/>
      <c r="AY801" s="368" t="n"/>
      <c r="AZ801" s="368" t="n"/>
      <c r="BA801" s="368" t="n"/>
      <c r="BB801" s="368" t="n"/>
      <c r="BC801" s="368" t="n"/>
      <c r="BD801" s="368" t="n"/>
      <c r="BE801" s="368" t="n"/>
      <c r="BF801" s="368" t="n"/>
      <c r="BG801" s="368" t="n"/>
      <c r="BH801" s="368" t="n"/>
      <c r="BI801" s="368" t="n"/>
      <c r="BJ801" s="368" t="n"/>
      <c r="BK801" s="368" t="n"/>
      <c r="BL801" s="368" t="n"/>
      <c r="BM801" s="368" t="n"/>
      <c r="BN801" s="368" t="n"/>
      <c r="BO801" s="368" t="n"/>
      <c r="BP801" s="368" t="n"/>
      <c r="BQ801" s="320" t="n"/>
      <c r="BR801" s="368" t="n"/>
      <c r="BS801" s="368" t="n"/>
      <c r="BT801" s="368" t="n"/>
      <c r="BU801" s="368" t="n"/>
      <c r="BV801" s="368" t="n"/>
      <c r="BW801" s="368" t="n"/>
      <c r="BX801" s="368" t="n"/>
      <c r="BY801" s="368" t="n"/>
      <c r="BZ801" s="368" t="n"/>
      <c r="CA801" s="368" t="n"/>
      <c r="CB801" s="368" t="n"/>
      <c r="CC801" s="368" t="n"/>
      <c r="CD801" s="368" t="n"/>
      <c r="CE801" s="368" t="n"/>
      <c r="CF801" s="368" t="n"/>
      <c r="CG801" s="368" t="n"/>
      <c r="CH801" s="368" t="n"/>
      <c r="CI801" s="368" t="n"/>
      <c r="CJ801" s="368" t="n"/>
      <c r="CK801" s="368" t="n"/>
      <c r="CL801" s="368" t="n"/>
      <c r="CM801" s="368" t="n"/>
      <c r="CN801" s="368" t="n"/>
      <c r="CO801" s="368" t="n"/>
      <c r="CP801" s="368" t="n"/>
      <c r="CQ801" s="368" t="n"/>
      <c r="CR801" s="368" t="n"/>
      <c r="CS801" s="368" t="n"/>
      <c r="CT801" s="368" t="n"/>
      <c r="CU801" s="368" t="n"/>
      <c r="CV801" s="368" t="n"/>
      <c r="CW801" s="368" t="n"/>
      <c r="CX801" s="368" t="n"/>
      <c r="CY801" s="368" t="n"/>
      <c r="CZ801" s="368" t="n"/>
      <c r="DA801" s="368" t="n"/>
      <c r="DB801" s="368" t="n"/>
      <c r="DC801" s="368" t="n"/>
      <c r="DD801" s="368" t="n"/>
    </row>
    <row r="802">
      <c r="A802" s="368" t="n"/>
      <c r="B802" s="368" t="n"/>
      <c r="C802" s="368" t="n"/>
      <c r="D802" s="368" t="n"/>
      <c r="E802" s="368" t="n"/>
      <c r="F802" s="368" t="n"/>
      <c r="G802" s="318" t="n"/>
      <c r="H802" s="368" t="n"/>
      <c r="I802" s="368" t="n"/>
      <c r="J802" s="368" t="n"/>
      <c r="K802" s="368" t="n"/>
      <c r="L802" s="368" t="n"/>
      <c r="M802" s="368" t="n"/>
      <c r="N802" s="368" t="n"/>
      <c r="O802" s="368" t="n"/>
      <c r="P802" s="368" t="n"/>
      <c r="Q802" s="368" t="n"/>
      <c r="R802" s="368" t="n"/>
      <c r="S802" s="368" t="n"/>
      <c r="T802" s="368" t="n"/>
      <c r="U802" s="368" t="n"/>
      <c r="V802" s="368" t="n"/>
      <c r="W802" s="368" t="n"/>
      <c r="X802" s="368" t="n"/>
      <c r="Y802" s="368" t="n"/>
      <c r="Z802" s="368" t="n"/>
      <c r="AA802" s="368" t="n"/>
      <c r="AB802" s="368" t="n"/>
      <c r="AC802" s="368" t="n"/>
      <c r="AD802" s="368" t="n"/>
      <c r="AE802" s="368" t="n"/>
      <c r="AF802" s="368" t="n"/>
      <c r="AG802" s="368" t="n"/>
      <c r="AH802" s="368" t="n"/>
      <c r="AI802" s="368" t="n"/>
      <c r="AJ802" s="368" t="n"/>
      <c r="AK802" s="368" t="n"/>
      <c r="AL802" s="368" t="n"/>
      <c r="AM802" s="368" t="n"/>
      <c r="AN802" s="368" t="n"/>
      <c r="AO802" s="368" t="n"/>
      <c r="AP802" s="319" t="n"/>
      <c r="AQ802" s="368" t="n"/>
      <c r="AR802" s="368" t="n"/>
      <c r="AS802" s="368" t="n"/>
      <c r="AT802" s="368" t="n"/>
      <c r="AU802" s="368" t="n"/>
      <c r="AV802" s="368" t="n"/>
      <c r="AW802" s="368" t="n"/>
      <c r="AX802" s="368" t="n"/>
      <c r="AY802" s="368" t="n"/>
      <c r="AZ802" s="368" t="n"/>
      <c r="BA802" s="368" t="n"/>
      <c r="BB802" s="368" t="n"/>
      <c r="BC802" s="368" t="n"/>
      <c r="BD802" s="368" t="n"/>
      <c r="BE802" s="368" t="n"/>
      <c r="BF802" s="368" t="n"/>
      <c r="BG802" s="368" t="n"/>
      <c r="BH802" s="368" t="n"/>
      <c r="BI802" s="368" t="n"/>
      <c r="BJ802" s="368" t="n"/>
      <c r="BK802" s="368" t="n"/>
      <c r="BL802" s="368" t="n"/>
      <c r="BM802" s="368" t="n"/>
      <c r="BN802" s="368" t="n"/>
      <c r="BO802" s="368" t="n"/>
      <c r="BP802" s="368" t="n"/>
      <c r="BQ802" s="320" t="n"/>
      <c r="BR802" s="368" t="n"/>
      <c r="BS802" s="368" t="n"/>
      <c r="BT802" s="368" t="n"/>
      <c r="BU802" s="368" t="n"/>
      <c r="BV802" s="368" t="n"/>
      <c r="BW802" s="368" t="n"/>
      <c r="BX802" s="368" t="n"/>
      <c r="BY802" s="368" t="n"/>
      <c r="BZ802" s="368" t="n"/>
      <c r="CA802" s="368" t="n"/>
      <c r="CB802" s="368" t="n"/>
      <c r="CC802" s="368" t="n"/>
      <c r="CD802" s="368" t="n"/>
      <c r="CE802" s="368" t="n"/>
      <c r="CF802" s="368" t="n"/>
      <c r="CG802" s="368" t="n"/>
      <c r="CH802" s="368" t="n"/>
      <c r="CI802" s="368" t="n"/>
      <c r="CJ802" s="368" t="n"/>
      <c r="CK802" s="368" t="n"/>
      <c r="CL802" s="368" t="n"/>
      <c r="CM802" s="368" t="n"/>
      <c r="CN802" s="368" t="n"/>
      <c r="CO802" s="368" t="n"/>
      <c r="CP802" s="368" t="n"/>
      <c r="CQ802" s="368" t="n"/>
      <c r="CR802" s="368" t="n"/>
      <c r="CS802" s="368" t="n"/>
      <c r="CT802" s="368" t="n"/>
      <c r="CU802" s="368" t="n"/>
      <c r="CV802" s="368" t="n"/>
      <c r="CW802" s="368" t="n"/>
      <c r="CX802" s="368" t="n"/>
      <c r="CY802" s="368" t="n"/>
      <c r="CZ802" s="368" t="n"/>
      <c r="DA802" s="368" t="n"/>
      <c r="DB802" s="368" t="n"/>
      <c r="DC802" s="368" t="n"/>
      <c r="DD802" s="368" t="n"/>
    </row>
    <row r="803">
      <c r="A803" s="368" t="n"/>
      <c r="B803" s="368" t="n"/>
      <c r="C803" s="368" t="n"/>
      <c r="D803" s="368" t="n"/>
      <c r="E803" s="368" t="n"/>
      <c r="F803" s="368" t="n"/>
      <c r="G803" s="318" t="n"/>
      <c r="H803" s="368" t="n"/>
      <c r="I803" s="368" t="n"/>
      <c r="J803" s="368" t="n"/>
      <c r="K803" s="368" t="n"/>
      <c r="L803" s="368" t="n"/>
      <c r="M803" s="368" t="n"/>
      <c r="N803" s="368" t="n"/>
      <c r="O803" s="368" t="n"/>
      <c r="P803" s="368" t="n"/>
      <c r="Q803" s="368" t="n"/>
      <c r="R803" s="368" t="n"/>
      <c r="S803" s="368" t="n"/>
      <c r="T803" s="368" t="n"/>
      <c r="U803" s="368" t="n"/>
      <c r="V803" s="368" t="n"/>
      <c r="W803" s="368" t="n"/>
      <c r="X803" s="368" t="n"/>
      <c r="Y803" s="368" t="n"/>
      <c r="Z803" s="368" t="n"/>
      <c r="AA803" s="368" t="n"/>
      <c r="AB803" s="368" t="n"/>
      <c r="AC803" s="368" t="n"/>
      <c r="AD803" s="368" t="n"/>
      <c r="AE803" s="368" t="n"/>
      <c r="AF803" s="368" t="n"/>
      <c r="AG803" s="368" t="n"/>
      <c r="AH803" s="368" t="n"/>
      <c r="AI803" s="368" t="n"/>
      <c r="AJ803" s="368" t="n"/>
      <c r="AK803" s="368" t="n"/>
      <c r="AL803" s="368" t="n"/>
      <c r="AM803" s="368" t="n"/>
      <c r="AN803" s="368" t="n"/>
      <c r="AO803" s="368" t="n"/>
      <c r="AP803" s="319" t="n"/>
      <c r="AQ803" s="368" t="n"/>
      <c r="AR803" s="368" t="n"/>
      <c r="AS803" s="368" t="n"/>
      <c r="AT803" s="368" t="n"/>
      <c r="AU803" s="368" t="n"/>
      <c r="AV803" s="368" t="n"/>
      <c r="AW803" s="368" t="n"/>
      <c r="AX803" s="368" t="n"/>
      <c r="AY803" s="368" t="n"/>
      <c r="AZ803" s="368" t="n"/>
      <c r="BA803" s="368" t="n"/>
      <c r="BB803" s="368" t="n"/>
      <c r="BC803" s="368" t="n"/>
      <c r="BD803" s="368" t="n"/>
      <c r="BE803" s="368" t="n"/>
      <c r="BF803" s="368" t="n"/>
      <c r="BG803" s="368" t="n"/>
      <c r="BH803" s="368" t="n"/>
      <c r="BI803" s="368" t="n"/>
      <c r="BJ803" s="368" t="n"/>
      <c r="BK803" s="368" t="n"/>
      <c r="BL803" s="368" t="n"/>
      <c r="BM803" s="368" t="n"/>
      <c r="BN803" s="368" t="n"/>
      <c r="BO803" s="368" t="n"/>
      <c r="BP803" s="368" t="n"/>
      <c r="BQ803" s="320" t="n"/>
      <c r="BR803" s="368" t="n"/>
      <c r="BS803" s="368" t="n"/>
      <c r="BT803" s="368" t="n"/>
      <c r="BU803" s="368" t="n"/>
      <c r="BV803" s="368" t="n"/>
      <c r="BW803" s="368" t="n"/>
      <c r="BX803" s="368" t="n"/>
      <c r="BY803" s="368" t="n"/>
      <c r="BZ803" s="368" t="n"/>
      <c r="CA803" s="368" t="n"/>
      <c r="CB803" s="368" t="n"/>
      <c r="CC803" s="368" t="n"/>
      <c r="CD803" s="368" t="n"/>
      <c r="CE803" s="368" t="n"/>
      <c r="CF803" s="368" t="n"/>
      <c r="CG803" s="368" t="n"/>
      <c r="CH803" s="368" t="n"/>
      <c r="CI803" s="368" t="n"/>
      <c r="CJ803" s="368" t="n"/>
      <c r="CK803" s="368" t="n"/>
      <c r="CL803" s="368" t="n"/>
      <c r="CM803" s="368" t="n"/>
      <c r="CN803" s="368" t="n"/>
      <c r="CO803" s="368" t="n"/>
      <c r="CP803" s="368" t="n"/>
      <c r="CQ803" s="368" t="n"/>
      <c r="CR803" s="368" t="n"/>
      <c r="CS803" s="368" t="n"/>
      <c r="CT803" s="368" t="n"/>
      <c r="CU803" s="368" t="n"/>
      <c r="CV803" s="368" t="n"/>
      <c r="CW803" s="368" t="n"/>
      <c r="CX803" s="368" t="n"/>
      <c r="CY803" s="368" t="n"/>
      <c r="CZ803" s="368" t="n"/>
      <c r="DA803" s="368" t="n"/>
      <c r="DB803" s="368" t="n"/>
      <c r="DC803" s="368" t="n"/>
      <c r="DD803" s="368" t="n"/>
    </row>
    <row r="804">
      <c r="A804" s="368" t="n"/>
      <c r="B804" s="368" t="n"/>
      <c r="C804" s="368" t="n"/>
      <c r="D804" s="368" t="n"/>
      <c r="E804" s="368" t="n"/>
      <c r="F804" s="368" t="n"/>
      <c r="G804" s="318" t="n"/>
      <c r="H804" s="368" t="n"/>
      <c r="I804" s="368" t="n"/>
      <c r="J804" s="368" t="n"/>
      <c r="K804" s="368" t="n"/>
      <c r="L804" s="368" t="n"/>
      <c r="M804" s="368" t="n"/>
      <c r="N804" s="368" t="n"/>
      <c r="O804" s="368" t="n"/>
      <c r="P804" s="368" t="n"/>
      <c r="Q804" s="368" t="n"/>
      <c r="R804" s="368" t="n"/>
      <c r="S804" s="368" t="n"/>
      <c r="T804" s="368" t="n"/>
      <c r="U804" s="368" t="n"/>
      <c r="V804" s="368" t="n"/>
      <c r="W804" s="368" t="n"/>
      <c r="X804" s="368" t="n"/>
      <c r="Y804" s="368" t="n"/>
      <c r="Z804" s="368" t="n"/>
      <c r="AA804" s="368" t="n"/>
      <c r="AB804" s="368" t="n"/>
      <c r="AC804" s="368" t="n"/>
      <c r="AD804" s="368" t="n"/>
      <c r="AE804" s="368" t="n"/>
      <c r="AF804" s="368" t="n"/>
      <c r="AG804" s="368" t="n"/>
      <c r="AH804" s="368" t="n"/>
      <c r="AI804" s="368" t="n"/>
      <c r="AJ804" s="368" t="n"/>
      <c r="AK804" s="368" t="n"/>
      <c r="AL804" s="368" t="n"/>
      <c r="AM804" s="368" t="n"/>
      <c r="AN804" s="368" t="n"/>
      <c r="AO804" s="368" t="n"/>
      <c r="AP804" s="319" t="n"/>
      <c r="AQ804" s="368" t="n"/>
      <c r="AR804" s="368" t="n"/>
      <c r="AS804" s="368" t="n"/>
      <c r="AT804" s="368" t="n"/>
      <c r="AU804" s="368" t="n"/>
      <c r="AV804" s="368" t="n"/>
      <c r="AW804" s="368" t="n"/>
      <c r="AX804" s="368" t="n"/>
      <c r="AY804" s="368" t="n"/>
      <c r="AZ804" s="368" t="n"/>
      <c r="BA804" s="368" t="n"/>
      <c r="BB804" s="368" t="n"/>
      <c r="BC804" s="368" t="n"/>
      <c r="BD804" s="368" t="n"/>
      <c r="BE804" s="368" t="n"/>
      <c r="BF804" s="368" t="n"/>
      <c r="BG804" s="368" t="n"/>
      <c r="BH804" s="368" t="n"/>
      <c r="BI804" s="368" t="n"/>
      <c r="BJ804" s="368" t="n"/>
      <c r="BK804" s="368" t="n"/>
      <c r="BL804" s="368" t="n"/>
      <c r="BM804" s="368" t="n"/>
      <c r="BN804" s="368" t="n"/>
      <c r="BO804" s="368" t="n"/>
      <c r="BP804" s="368" t="n"/>
      <c r="BQ804" s="320" t="n"/>
      <c r="BR804" s="368" t="n"/>
      <c r="BS804" s="368" t="n"/>
      <c r="BT804" s="368" t="n"/>
      <c r="BU804" s="368" t="n"/>
      <c r="BV804" s="368" t="n"/>
      <c r="BW804" s="368" t="n"/>
      <c r="BX804" s="368" t="n"/>
      <c r="BY804" s="368" t="n"/>
      <c r="BZ804" s="368" t="n"/>
      <c r="CA804" s="368" t="n"/>
      <c r="CB804" s="368" t="n"/>
      <c r="CC804" s="368" t="n"/>
      <c r="CD804" s="368" t="n"/>
      <c r="CE804" s="368" t="n"/>
      <c r="CF804" s="368" t="n"/>
      <c r="CG804" s="368" t="n"/>
      <c r="CH804" s="368" t="n"/>
      <c r="CI804" s="368" t="n"/>
      <c r="CJ804" s="368" t="n"/>
      <c r="CK804" s="368" t="n"/>
      <c r="CL804" s="368" t="n"/>
      <c r="CM804" s="368" t="n"/>
      <c r="CN804" s="368" t="n"/>
      <c r="CO804" s="368" t="n"/>
      <c r="CP804" s="368" t="n"/>
      <c r="CQ804" s="368" t="n"/>
      <c r="CR804" s="368" t="n"/>
      <c r="CS804" s="368" t="n"/>
      <c r="CT804" s="368" t="n"/>
      <c r="CU804" s="368" t="n"/>
      <c r="CV804" s="368" t="n"/>
      <c r="CW804" s="368" t="n"/>
      <c r="CX804" s="368" t="n"/>
      <c r="CY804" s="368" t="n"/>
      <c r="CZ804" s="368" t="n"/>
      <c r="DA804" s="368" t="n"/>
      <c r="DB804" s="368" t="n"/>
      <c r="DC804" s="368" t="n"/>
      <c r="DD804" s="368" t="n"/>
    </row>
    <row r="805">
      <c r="A805" s="368" t="n"/>
      <c r="B805" s="368" t="n"/>
      <c r="C805" s="368" t="n"/>
      <c r="D805" s="368" t="n"/>
      <c r="E805" s="368" t="n"/>
      <c r="F805" s="368" t="n"/>
      <c r="G805" s="318" t="n"/>
      <c r="H805" s="368" t="n"/>
      <c r="I805" s="368" t="n"/>
      <c r="J805" s="368" t="n"/>
      <c r="K805" s="368" t="n"/>
      <c r="L805" s="368" t="n"/>
      <c r="M805" s="368" t="n"/>
      <c r="N805" s="368" t="n"/>
      <c r="O805" s="368" t="n"/>
      <c r="P805" s="368" t="n"/>
      <c r="Q805" s="368" t="n"/>
      <c r="R805" s="368" t="n"/>
      <c r="S805" s="368" t="n"/>
      <c r="T805" s="368" t="n"/>
      <c r="U805" s="368" t="n"/>
      <c r="V805" s="368" t="n"/>
      <c r="W805" s="368" t="n"/>
      <c r="X805" s="368" t="n"/>
      <c r="Y805" s="368" t="n"/>
      <c r="Z805" s="368" t="n"/>
      <c r="AA805" s="368" t="n"/>
      <c r="AB805" s="368" t="n"/>
      <c r="AC805" s="368" t="n"/>
      <c r="AD805" s="368" t="n"/>
      <c r="AE805" s="368" t="n"/>
      <c r="AF805" s="368" t="n"/>
      <c r="AG805" s="368" t="n"/>
      <c r="AH805" s="368" t="n"/>
      <c r="AI805" s="368" t="n"/>
      <c r="AJ805" s="368" t="n"/>
      <c r="AK805" s="368" t="n"/>
      <c r="AL805" s="368" t="n"/>
      <c r="AM805" s="368" t="n"/>
      <c r="AN805" s="368" t="n"/>
      <c r="AO805" s="368" t="n"/>
      <c r="AP805" s="319" t="n"/>
      <c r="AQ805" s="368" t="n"/>
      <c r="AR805" s="368" t="n"/>
      <c r="AS805" s="368" t="n"/>
      <c r="AT805" s="368" t="n"/>
      <c r="AU805" s="368" t="n"/>
      <c r="AV805" s="368" t="n"/>
      <c r="AW805" s="368" t="n"/>
      <c r="AX805" s="368" t="n"/>
      <c r="AY805" s="368" t="n"/>
      <c r="AZ805" s="368" t="n"/>
      <c r="BA805" s="368" t="n"/>
      <c r="BB805" s="368" t="n"/>
      <c r="BC805" s="368" t="n"/>
      <c r="BD805" s="368" t="n"/>
      <c r="BE805" s="368" t="n"/>
      <c r="BF805" s="368" t="n"/>
      <c r="BG805" s="368" t="n"/>
      <c r="BH805" s="368" t="n"/>
      <c r="BI805" s="368" t="n"/>
      <c r="BJ805" s="368" t="n"/>
      <c r="BK805" s="368" t="n"/>
      <c r="BL805" s="368" t="n"/>
      <c r="BM805" s="368" t="n"/>
      <c r="BN805" s="368" t="n"/>
      <c r="BO805" s="368" t="n"/>
      <c r="BP805" s="368" t="n"/>
      <c r="BQ805" s="320" t="n"/>
      <c r="BR805" s="368" t="n"/>
      <c r="BS805" s="368" t="n"/>
      <c r="BT805" s="368" t="n"/>
      <c r="BU805" s="368" t="n"/>
      <c r="BV805" s="368" t="n"/>
      <c r="BW805" s="368" t="n"/>
      <c r="BX805" s="368" t="n"/>
      <c r="BY805" s="368" t="n"/>
      <c r="BZ805" s="368" t="n"/>
      <c r="CA805" s="368" t="n"/>
      <c r="CB805" s="368" t="n"/>
      <c r="CC805" s="368" t="n"/>
      <c r="CD805" s="368" t="n"/>
      <c r="CE805" s="368" t="n"/>
      <c r="CF805" s="368" t="n"/>
      <c r="CG805" s="368" t="n"/>
      <c r="CH805" s="368" t="n"/>
      <c r="CI805" s="368" t="n"/>
      <c r="CJ805" s="368" t="n"/>
      <c r="CK805" s="368" t="n"/>
      <c r="CL805" s="368" t="n"/>
      <c r="CM805" s="368" t="n"/>
      <c r="CN805" s="368" t="n"/>
      <c r="CO805" s="368" t="n"/>
      <c r="CP805" s="368" t="n"/>
      <c r="CQ805" s="368" t="n"/>
      <c r="CR805" s="368" t="n"/>
      <c r="CS805" s="368" t="n"/>
      <c r="CT805" s="368" t="n"/>
      <c r="CU805" s="368" t="n"/>
      <c r="CV805" s="368" t="n"/>
      <c r="CW805" s="368" t="n"/>
      <c r="CX805" s="368" t="n"/>
      <c r="CY805" s="368" t="n"/>
      <c r="CZ805" s="368" t="n"/>
      <c r="DA805" s="368" t="n"/>
      <c r="DB805" s="368" t="n"/>
      <c r="DC805" s="368" t="n"/>
      <c r="DD805" s="368" t="n"/>
    </row>
    <row r="806">
      <c r="A806" s="368" t="n"/>
      <c r="B806" s="368" t="n"/>
      <c r="C806" s="368" t="n"/>
      <c r="D806" s="368" t="n"/>
      <c r="E806" s="368" t="n"/>
      <c r="F806" s="368" t="n"/>
      <c r="G806" s="318" t="n"/>
      <c r="H806" s="368" t="n"/>
      <c r="I806" s="368" t="n"/>
      <c r="J806" s="368" t="n"/>
      <c r="K806" s="368" t="n"/>
      <c r="L806" s="368" t="n"/>
      <c r="M806" s="368" t="n"/>
      <c r="N806" s="368" t="n"/>
      <c r="O806" s="368" t="n"/>
      <c r="P806" s="368" t="n"/>
      <c r="Q806" s="368" t="n"/>
      <c r="R806" s="368" t="n"/>
      <c r="S806" s="368" t="n"/>
      <c r="T806" s="368" t="n"/>
      <c r="U806" s="368" t="n"/>
      <c r="V806" s="368" t="n"/>
      <c r="W806" s="368" t="n"/>
      <c r="X806" s="368" t="n"/>
      <c r="Y806" s="368" t="n"/>
      <c r="Z806" s="368" t="n"/>
      <c r="AA806" s="368" t="n"/>
      <c r="AB806" s="368" t="n"/>
      <c r="AC806" s="368" t="n"/>
      <c r="AD806" s="368" t="n"/>
      <c r="AE806" s="368" t="n"/>
      <c r="AF806" s="368" t="n"/>
      <c r="AG806" s="368" t="n"/>
      <c r="AH806" s="368" t="n"/>
      <c r="AI806" s="368" t="n"/>
      <c r="AJ806" s="368" t="n"/>
      <c r="AK806" s="368" t="n"/>
      <c r="AL806" s="368" t="n"/>
      <c r="AM806" s="368" t="n"/>
      <c r="AN806" s="368" t="n"/>
      <c r="AO806" s="368" t="n"/>
      <c r="AP806" s="319" t="n"/>
      <c r="AQ806" s="368" t="n"/>
      <c r="AR806" s="368" t="n"/>
      <c r="AS806" s="368" t="n"/>
      <c r="AT806" s="368" t="n"/>
      <c r="AU806" s="368" t="n"/>
      <c r="AV806" s="368" t="n"/>
      <c r="AW806" s="368" t="n"/>
      <c r="AX806" s="368" t="n"/>
      <c r="AY806" s="368" t="n"/>
      <c r="AZ806" s="368" t="n"/>
      <c r="BA806" s="368" t="n"/>
      <c r="BB806" s="368" t="n"/>
      <c r="BC806" s="368" t="n"/>
      <c r="BD806" s="368" t="n"/>
      <c r="BE806" s="368" t="n"/>
      <c r="BF806" s="368" t="n"/>
      <c r="BG806" s="368" t="n"/>
      <c r="BH806" s="368" t="n"/>
      <c r="BI806" s="368" t="n"/>
      <c r="BJ806" s="368" t="n"/>
      <c r="BK806" s="368" t="n"/>
      <c r="BL806" s="368" t="n"/>
      <c r="BM806" s="368" t="n"/>
      <c r="BN806" s="368" t="n"/>
      <c r="BO806" s="368" t="n"/>
      <c r="BP806" s="368" t="n"/>
      <c r="BQ806" s="320" t="n"/>
      <c r="BR806" s="368" t="n"/>
      <c r="BS806" s="368" t="n"/>
      <c r="BT806" s="368" t="n"/>
      <c r="BU806" s="368" t="n"/>
      <c r="BV806" s="368" t="n"/>
      <c r="BW806" s="368" t="n"/>
      <c r="BX806" s="368" t="n"/>
      <c r="BY806" s="368" t="n"/>
      <c r="BZ806" s="368" t="n"/>
      <c r="CA806" s="368" t="n"/>
      <c r="CB806" s="368" t="n"/>
      <c r="CC806" s="368" t="n"/>
      <c r="CD806" s="368" t="n"/>
      <c r="CE806" s="368" t="n"/>
      <c r="CF806" s="368" t="n"/>
      <c r="CG806" s="368" t="n"/>
      <c r="CH806" s="368" t="n"/>
      <c r="CI806" s="368" t="n"/>
      <c r="CJ806" s="368" t="n"/>
      <c r="CK806" s="368" t="n"/>
      <c r="CL806" s="368" t="n"/>
      <c r="CM806" s="368" t="n"/>
      <c r="CN806" s="368" t="n"/>
      <c r="CO806" s="368" t="n"/>
      <c r="CP806" s="368" t="n"/>
      <c r="CQ806" s="368" t="n"/>
      <c r="CR806" s="368" t="n"/>
      <c r="CS806" s="368" t="n"/>
      <c r="CT806" s="368" t="n"/>
      <c r="CU806" s="368" t="n"/>
      <c r="CV806" s="368" t="n"/>
      <c r="CW806" s="368" t="n"/>
      <c r="CX806" s="368" t="n"/>
      <c r="CY806" s="368" t="n"/>
      <c r="CZ806" s="368" t="n"/>
      <c r="DA806" s="368" t="n"/>
      <c r="DB806" s="368" t="n"/>
      <c r="DC806" s="368" t="n"/>
      <c r="DD806" s="368" t="n"/>
    </row>
    <row r="807">
      <c r="A807" s="368" t="n"/>
      <c r="B807" s="368" t="n"/>
      <c r="C807" s="368" t="n"/>
      <c r="D807" s="368" t="n"/>
      <c r="E807" s="368" t="n"/>
      <c r="F807" s="368" t="n"/>
      <c r="G807" s="318" t="n"/>
      <c r="H807" s="368" t="n"/>
      <c r="I807" s="368" t="n"/>
      <c r="J807" s="368" t="n"/>
      <c r="K807" s="368" t="n"/>
      <c r="L807" s="368" t="n"/>
      <c r="M807" s="368" t="n"/>
      <c r="N807" s="368" t="n"/>
      <c r="O807" s="368" t="n"/>
      <c r="P807" s="368" t="n"/>
      <c r="Q807" s="368" t="n"/>
      <c r="R807" s="368" t="n"/>
      <c r="S807" s="368" t="n"/>
      <c r="T807" s="368" t="n"/>
      <c r="U807" s="368" t="n"/>
      <c r="V807" s="368" t="n"/>
      <c r="W807" s="368" t="n"/>
      <c r="X807" s="368" t="n"/>
      <c r="Y807" s="368" t="n"/>
      <c r="Z807" s="368" t="n"/>
      <c r="AA807" s="368" t="n"/>
      <c r="AB807" s="368" t="n"/>
      <c r="AC807" s="368" t="n"/>
      <c r="AD807" s="368" t="n"/>
      <c r="AE807" s="368" t="n"/>
      <c r="AF807" s="368" t="n"/>
      <c r="AG807" s="368" t="n"/>
      <c r="AH807" s="368" t="n"/>
      <c r="AI807" s="368" t="n"/>
      <c r="AJ807" s="368" t="n"/>
      <c r="AK807" s="368" t="n"/>
      <c r="AL807" s="368" t="n"/>
      <c r="AM807" s="368" t="n"/>
      <c r="AN807" s="368" t="n"/>
      <c r="AO807" s="368" t="n"/>
      <c r="AP807" s="319" t="n"/>
      <c r="AQ807" s="368" t="n"/>
      <c r="AR807" s="368" t="n"/>
      <c r="AS807" s="368" t="n"/>
      <c r="AT807" s="368" t="n"/>
      <c r="AU807" s="368" t="n"/>
      <c r="AV807" s="368" t="n"/>
      <c r="AW807" s="368" t="n"/>
      <c r="AX807" s="368" t="n"/>
      <c r="AY807" s="368" t="n"/>
      <c r="AZ807" s="368" t="n"/>
      <c r="BA807" s="368" t="n"/>
      <c r="BB807" s="368" t="n"/>
      <c r="BC807" s="368" t="n"/>
      <c r="BD807" s="368" t="n"/>
      <c r="BE807" s="368" t="n"/>
      <c r="BF807" s="368" t="n"/>
      <c r="BG807" s="368" t="n"/>
      <c r="BH807" s="368" t="n"/>
      <c r="BI807" s="368" t="n"/>
      <c r="BJ807" s="368" t="n"/>
      <c r="BK807" s="368" t="n"/>
      <c r="BL807" s="368" t="n"/>
      <c r="BM807" s="368" t="n"/>
      <c r="BN807" s="368" t="n"/>
      <c r="BO807" s="368" t="n"/>
      <c r="BP807" s="368" t="n"/>
      <c r="BQ807" s="320" t="n"/>
      <c r="BR807" s="368" t="n"/>
      <c r="BS807" s="368" t="n"/>
      <c r="BT807" s="368" t="n"/>
      <c r="BU807" s="368" t="n"/>
      <c r="BV807" s="368" t="n"/>
      <c r="BW807" s="368" t="n"/>
      <c r="BX807" s="368" t="n"/>
      <c r="BY807" s="368" t="n"/>
      <c r="BZ807" s="368" t="n"/>
      <c r="CA807" s="368" t="n"/>
      <c r="CB807" s="368" t="n"/>
      <c r="CC807" s="368" t="n"/>
      <c r="CD807" s="368" t="n"/>
      <c r="CE807" s="368" t="n"/>
      <c r="CF807" s="368" t="n"/>
      <c r="CG807" s="368" t="n"/>
      <c r="CH807" s="368" t="n"/>
      <c r="CI807" s="368" t="n"/>
      <c r="CJ807" s="368" t="n"/>
      <c r="CK807" s="368" t="n"/>
      <c r="CL807" s="368" t="n"/>
      <c r="CM807" s="368" t="n"/>
      <c r="CN807" s="368" t="n"/>
      <c r="CO807" s="368" t="n"/>
      <c r="CP807" s="368" t="n"/>
      <c r="CQ807" s="368" t="n"/>
      <c r="CR807" s="368" t="n"/>
      <c r="CS807" s="368" t="n"/>
      <c r="CT807" s="368" t="n"/>
      <c r="CU807" s="368" t="n"/>
      <c r="CV807" s="368" t="n"/>
      <c r="CW807" s="368" t="n"/>
      <c r="CX807" s="368" t="n"/>
      <c r="CY807" s="368" t="n"/>
      <c r="CZ807" s="368" t="n"/>
      <c r="DA807" s="368" t="n"/>
      <c r="DB807" s="368" t="n"/>
      <c r="DC807" s="368" t="n"/>
      <c r="DD807" s="368" t="n"/>
    </row>
    <row r="808">
      <c r="A808" s="368" t="n"/>
      <c r="B808" s="368" t="n"/>
      <c r="C808" s="368" t="n"/>
      <c r="D808" s="368" t="n"/>
      <c r="E808" s="368" t="n"/>
      <c r="F808" s="368" t="n"/>
      <c r="G808" s="318" t="n"/>
      <c r="H808" s="368" t="n"/>
      <c r="I808" s="368" t="n"/>
      <c r="J808" s="368" t="n"/>
      <c r="K808" s="368" t="n"/>
      <c r="L808" s="368" t="n"/>
      <c r="M808" s="368" t="n"/>
      <c r="N808" s="368" t="n"/>
      <c r="O808" s="368" t="n"/>
      <c r="P808" s="368" t="n"/>
      <c r="Q808" s="368" t="n"/>
      <c r="R808" s="368" t="n"/>
      <c r="S808" s="368" t="n"/>
      <c r="T808" s="368" t="n"/>
      <c r="U808" s="368" t="n"/>
      <c r="V808" s="368" t="n"/>
      <c r="W808" s="368" t="n"/>
      <c r="X808" s="368" t="n"/>
      <c r="Y808" s="368" t="n"/>
      <c r="Z808" s="368" t="n"/>
      <c r="AA808" s="368" t="n"/>
      <c r="AB808" s="368" t="n"/>
      <c r="AC808" s="368" t="n"/>
      <c r="AD808" s="368" t="n"/>
      <c r="AE808" s="368" t="n"/>
      <c r="AF808" s="368" t="n"/>
      <c r="AG808" s="368" t="n"/>
      <c r="AH808" s="368" t="n"/>
      <c r="AI808" s="368" t="n"/>
      <c r="AJ808" s="368" t="n"/>
      <c r="AK808" s="368" t="n"/>
      <c r="AL808" s="368" t="n"/>
      <c r="AM808" s="368" t="n"/>
      <c r="AN808" s="368" t="n"/>
      <c r="AO808" s="368" t="n"/>
      <c r="AP808" s="319" t="n"/>
      <c r="AQ808" s="368" t="n"/>
      <c r="AR808" s="368" t="n"/>
      <c r="AS808" s="368" t="n"/>
      <c r="AT808" s="368" t="n"/>
      <c r="AU808" s="368" t="n"/>
      <c r="AV808" s="368" t="n"/>
      <c r="AW808" s="368" t="n"/>
      <c r="AX808" s="368" t="n"/>
      <c r="AY808" s="368" t="n"/>
      <c r="AZ808" s="368" t="n"/>
      <c r="BA808" s="368" t="n"/>
      <c r="BB808" s="368" t="n"/>
      <c r="BC808" s="368" t="n"/>
      <c r="BD808" s="368" t="n"/>
      <c r="BE808" s="368" t="n"/>
      <c r="BF808" s="368" t="n"/>
      <c r="BG808" s="368" t="n"/>
      <c r="BH808" s="368" t="n"/>
      <c r="BI808" s="368" t="n"/>
      <c r="BJ808" s="368" t="n"/>
      <c r="BK808" s="368" t="n"/>
      <c r="BL808" s="368" t="n"/>
      <c r="BM808" s="368" t="n"/>
      <c r="BN808" s="368" t="n"/>
      <c r="BO808" s="368" t="n"/>
      <c r="BP808" s="368" t="n"/>
      <c r="BQ808" s="320" t="n"/>
      <c r="BR808" s="368" t="n"/>
      <c r="BS808" s="368" t="n"/>
      <c r="BT808" s="368" t="n"/>
      <c r="BU808" s="368" t="n"/>
      <c r="BV808" s="368" t="n"/>
      <c r="BW808" s="368" t="n"/>
      <c r="BX808" s="368" t="n"/>
      <c r="BY808" s="368" t="n"/>
      <c r="BZ808" s="368" t="n"/>
      <c r="CA808" s="368" t="n"/>
      <c r="CB808" s="368" t="n"/>
      <c r="CC808" s="368" t="n"/>
      <c r="CD808" s="368" t="n"/>
      <c r="CE808" s="368" t="n"/>
      <c r="CF808" s="368" t="n"/>
      <c r="CG808" s="368" t="n"/>
      <c r="CH808" s="368" t="n"/>
      <c r="CI808" s="368" t="n"/>
      <c r="CJ808" s="368" t="n"/>
      <c r="CK808" s="368" t="n"/>
      <c r="CL808" s="368" t="n"/>
      <c r="CM808" s="368" t="n"/>
      <c r="CN808" s="368" t="n"/>
      <c r="CO808" s="368" t="n"/>
      <c r="CP808" s="368" t="n"/>
      <c r="CQ808" s="368" t="n"/>
      <c r="CR808" s="368" t="n"/>
      <c r="CS808" s="368" t="n"/>
      <c r="CT808" s="368" t="n"/>
      <c r="CU808" s="368" t="n"/>
      <c r="CV808" s="368" t="n"/>
      <c r="CW808" s="368" t="n"/>
      <c r="CX808" s="368" t="n"/>
      <c r="CY808" s="368" t="n"/>
      <c r="CZ808" s="368" t="n"/>
      <c r="DA808" s="368" t="n"/>
      <c r="DB808" s="368" t="n"/>
      <c r="DC808" s="368" t="n"/>
      <c r="DD808" s="368" t="n"/>
    </row>
    <row r="809">
      <c r="A809" s="368" t="n"/>
      <c r="B809" s="368" t="n"/>
      <c r="C809" s="368" t="n"/>
      <c r="D809" s="368" t="n"/>
      <c r="E809" s="368" t="n"/>
      <c r="F809" s="368" t="n"/>
      <c r="G809" s="318" t="n"/>
      <c r="H809" s="368" t="n"/>
      <c r="I809" s="368" t="n"/>
      <c r="J809" s="368" t="n"/>
      <c r="K809" s="368" t="n"/>
      <c r="L809" s="368" t="n"/>
      <c r="M809" s="368" t="n"/>
      <c r="N809" s="368" t="n"/>
      <c r="O809" s="368" t="n"/>
      <c r="P809" s="368" t="n"/>
      <c r="Q809" s="368" t="n"/>
      <c r="R809" s="368" t="n"/>
      <c r="S809" s="368" t="n"/>
      <c r="T809" s="368" t="n"/>
      <c r="U809" s="368" t="n"/>
      <c r="V809" s="368" t="n"/>
      <c r="W809" s="368" t="n"/>
      <c r="X809" s="368" t="n"/>
      <c r="Y809" s="368" t="n"/>
      <c r="Z809" s="368" t="n"/>
      <c r="AA809" s="368" t="n"/>
      <c r="AB809" s="368" t="n"/>
      <c r="AC809" s="368" t="n"/>
      <c r="AD809" s="368" t="n"/>
      <c r="AE809" s="368" t="n"/>
      <c r="AF809" s="368" t="n"/>
      <c r="AG809" s="368" t="n"/>
      <c r="AH809" s="368" t="n"/>
      <c r="AI809" s="368" t="n"/>
      <c r="AJ809" s="368" t="n"/>
      <c r="AK809" s="368" t="n"/>
      <c r="AL809" s="368" t="n"/>
      <c r="AM809" s="368" t="n"/>
      <c r="AN809" s="368" t="n"/>
      <c r="AO809" s="368" t="n"/>
      <c r="AP809" s="319" t="n"/>
      <c r="AQ809" s="368" t="n"/>
      <c r="AR809" s="368" t="n"/>
      <c r="AS809" s="368" t="n"/>
      <c r="AT809" s="368" t="n"/>
      <c r="AU809" s="368" t="n"/>
      <c r="AV809" s="368" t="n"/>
      <c r="AW809" s="368" t="n"/>
      <c r="AX809" s="368" t="n"/>
      <c r="AY809" s="368" t="n"/>
      <c r="AZ809" s="368" t="n"/>
      <c r="BA809" s="368" t="n"/>
      <c r="BB809" s="368" t="n"/>
      <c r="BC809" s="368" t="n"/>
      <c r="BD809" s="368" t="n"/>
      <c r="BE809" s="368" t="n"/>
      <c r="BF809" s="368" t="n"/>
      <c r="BG809" s="368" t="n"/>
      <c r="BH809" s="368" t="n"/>
      <c r="BI809" s="368" t="n"/>
      <c r="BJ809" s="368" t="n"/>
      <c r="BK809" s="368" t="n"/>
      <c r="BL809" s="368" t="n"/>
      <c r="BM809" s="368" t="n"/>
      <c r="BN809" s="368" t="n"/>
      <c r="BO809" s="368" t="n"/>
      <c r="BP809" s="368" t="n"/>
      <c r="BQ809" s="320" t="n"/>
      <c r="BR809" s="368" t="n"/>
      <c r="BS809" s="368" t="n"/>
      <c r="BT809" s="368" t="n"/>
      <c r="BU809" s="368" t="n"/>
      <c r="BV809" s="368" t="n"/>
      <c r="BW809" s="368" t="n"/>
      <c r="BX809" s="368" t="n"/>
      <c r="BY809" s="368" t="n"/>
      <c r="BZ809" s="368" t="n"/>
      <c r="CA809" s="368" t="n"/>
      <c r="CB809" s="368" t="n"/>
      <c r="CC809" s="368" t="n"/>
      <c r="CD809" s="368" t="n"/>
      <c r="CE809" s="368" t="n"/>
      <c r="CF809" s="368" t="n"/>
      <c r="CG809" s="368" t="n"/>
      <c r="CH809" s="368" t="n"/>
      <c r="CI809" s="368" t="n"/>
      <c r="CJ809" s="368" t="n"/>
      <c r="CK809" s="368" t="n"/>
      <c r="CL809" s="368" t="n"/>
      <c r="CM809" s="368" t="n"/>
      <c r="CN809" s="368" t="n"/>
      <c r="CO809" s="368" t="n"/>
      <c r="CP809" s="368" t="n"/>
      <c r="CQ809" s="368" t="n"/>
      <c r="CR809" s="368" t="n"/>
      <c r="CS809" s="368" t="n"/>
      <c r="CT809" s="368" t="n"/>
      <c r="CU809" s="368" t="n"/>
      <c r="CV809" s="368" t="n"/>
      <c r="CW809" s="368" t="n"/>
      <c r="CX809" s="368" t="n"/>
      <c r="CY809" s="368" t="n"/>
      <c r="CZ809" s="368" t="n"/>
      <c r="DA809" s="368" t="n"/>
      <c r="DB809" s="368" t="n"/>
      <c r="DC809" s="368" t="n"/>
      <c r="DD809" s="368" t="n"/>
    </row>
    <row r="810">
      <c r="A810" s="368" t="n"/>
      <c r="B810" s="368" t="n"/>
      <c r="C810" s="368" t="n"/>
      <c r="D810" s="368" t="n"/>
      <c r="E810" s="368" t="n"/>
      <c r="F810" s="368" t="n"/>
      <c r="G810" s="318" t="n"/>
      <c r="H810" s="368" t="n"/>
      <c r="I810" s="368" t="n"/>
      <c r="J810" s="368" t="n"/>
      <c r="K810" s="368" t="n"/>
      <c r="L810" s="368" t="n"/>
      <c r="M810" s="368" t="n"/>
      <c r="N810" s="368" t="n"/>
      <c r="O810" s="368" t="n"/>
      <c r="P810" s="368" t="n"/>
      <c r="Q810" s="368" t="n"/>
      <c r="R810" s="368" t="n"/>
      <c r="S810" s="368" t="n"/>
      <c r="T810" s="368" t="n"/>
      <c r="U810" s="368" t="n"/>
      <c r="V810" s="368" t="n"/>
      <c r="W810" s="368" t="n"/>
      <c r="X810" s="368" t="n"/>
      <c r="Y810" s="368" t="n"/>
      <c r="Z810" s="368" t="n"/>
      <c r="AA810" s="368" t="n"/>
      <c r="AB810" s="368" t="n"/>
      <c r="AC810" s="368" t="n"/>
      <c r="AD810" s="368" t="n"/>
      <c r="AE810" s="368" t="n"/>
      <c r="AF810" s="368" t="n"/>
      <c r="AG810" s="368" t="n"/>
      <c r="AH810" s="368" t="n"/>
      <c r="AI810" s="368" t="n"/>
      <c r="AJ810" s="368" t="n"/>
      <c r="AK810" s="368" t="n"/>
      <c r="AL810" s="368" t="n"/>
      <c r="AM810" s="368" t="n"/>
      <c r="AN810" s="368" t="n"/>
      <c r="AO810" s="368" t="n"/>
      <c r="AP810" s="319" t="n"/>
      <c r="AQ810" s="368" t="n"/>
      <c r="AR810" s="368" t="n"/>
      <c r="AS810" s="368" t="n"/>
      <c r="AT810" s="368" t="n"/>
      <c r="AU810" s="368" t="n"/>
      <c r="AV810" s="368" t="n"/>
      <c r="AW810" s="368" t="n"/>
      <c r="AX810" s="368" t="n"/>
      <c r="AY810" s="368" t="n"/>
      <c r="AZ810" s="368" t="n"/>
      <c r="BA810" s="368" t="n"/>
      <c r="BB810" s="368" t="n"/>
      <c r="BC810" s="368" t="n"/>
      <c r="BD810" s="368" t="n"/>
      <c r="BE810" s="368" t="n"/>
      <c r="BF810" s="368" t="n"/>
      <c r="BG810" s="368" t="n"/>
      <c r="BH810" s="368" t="n"/>
      <c r="BI810" s="368" t="n"/>
      <c r="BJ810" s="368" t="n"/>
      <c r="BK810" s="368" t="n"/>
      <c r="BL810" s="368" t="n"/>
      <c r="BM810" s="368" t="n"/>
      <c r="BN810" s="368" t="n"/>
      <c r="BO810" s="368" t="n"/>
      <c r="BP810" s="368" t="n"/>
      <c r="BQ810" s="320" t="n"/>
      <c r="BR810" s="368" t="n"/>
      <c r="BS810" s="368" t="n"/>
      <c r="BT810" s="368" t="n"/>
      <c r="BU810" s="368" t="n"/>
      <c r="BV810" s="368" t="n"/>
      <c r="BW810" s="368" t="n"/>
      <c r="BX810" s="368" t="n"/>
      <c r="BY810" s="368" t="n"/>
      <c r="BZ810" s="368" t="n"/>
      <c r="CA810" s="368" t="n"/>
      <c r="CB810" s="368" t="n"/>
      <c r="CC810" s="368" t="n"/>
      <c r="CD810" s="368" t="n"/>
      <c r="CE810" s="368" t="n"/>
      <c r="CF810" s="368" t="n"/>
      <c r="CG810" s="368" t="n"/>
      <c r="CH810" s="368" t="n"/>
      <c r="CI810" s="368" t="n"/>
      <c r="CJ810" s="368" t="n"/>
      <c r="CK810" s="368" t="n"/>
      <c r="CL810" s="368" t="n"/>
      <c r="CM810" s="368" t="n"/>
      <c r="CN810" s="368" t="n"/>
      <c r="CO810" s="368" t="n"/>
      <c r="CP810" s="368" t="n"/>
      <c r="CQ810" s="368" t="n"/>
      <c r="CR810" s="368" t="n"/>
      <c r="CS810" s="368" t="n"/>
      <c r="CT810" s="368" t="n"/>
      <c r="CU810" s="368" t="n"/>
      <c r="CV810" s="368" t="n"/>
      <c r="CW810" s="368" t="n"/>
      <c r="CX810" s="368" t="n"/>
      <c r="CY810" s="368" t="n"/>
      <c r="CZ810" s="368" t="n"/>
      <c r="DA810" s="368" t="n"/>
      <c r="DB810" s="368" t="n"/>
      <c r="DC810" s="368" t="n"/>
      <c r="DD810" s="368" t="n"/>
    </row>
    <row r="811">
      <c r="A811" s="368" t="n"/>
      <c r="B811" s="368" t="n"/>
      <c r="C811" s="368" t="n"/>
      <c r="D811" s="368" t="n"/>
      <c r="E811" s="368" t="n"/>
      <c r="F811" s="368" t="n"/>
      <c r="G811" s="318" t="n"/>
      <c r="H811" s="368" t="n"/>
      <c r="I811" s="368" t="n"/>
      <c r="J811" s="368" t="n"/>
      <c r="K811" s="368" t="n"/>
      <c r="L811" s="368" t="n"/>
      <c r="M811" s="368" t="n"/>
      <c r="N811" s="368" t="n"/>
      <c r="O811" s="368" t="n"/>
      <c r="P811" s="368" t="n"/>
      <c r="Q811" s="368" t="n"/>
      <c r="R811" s="368" t="n"/>
      <c r="S811" s="368" t="n"/>
      <c r="T811" s="368" t="n"/>
      <c r="U811" s="368" t="n"/>
      <c r="V811" s="368" t="n"/>
      <c r="W811" s="368" t="n"/>
      <c r="X811" s="368" t="n"/>
      <c r="Y811" s="368" t="n"/>
      <c r="Z811" s="368" t="n"/>
      <c r="AA811" s="368" t="n"/>
      <c r="AB811" s="368" t="n"/>
      <c r="AC811" s="368" t="n"/>
      <c r="AD811" s="368" t="n"/>
      <c r="AE811" s="368" t="n"/>
      <c r="AF811" s="368" t="n"/>
      <c r="AG811" s="368" t="n"/>
      <c r="AH811" s="368" t="n"/>
      <c r="AI811" s="368" t="n"/>
      <c r="AJ811" s="368" t="n"/>
      <c r="AK811" s="368" t="n"/>
      <c r="AL811" s="368" t="n"/>
      <c r="AM811" s="368" t="n"/>
      <c r="AN811" s="368" t="n"/>
      <c r="AO811" s="368" t="n"/>
      <c r="AP811" s="319" t="n"/>
      <c r="AQ811" s="368" t="n"/>
      <c r="AR811" s="368" t="n"/>
      <c r="AS811" s="368" t="n"/>
      <c r="AT811" s="368" t="n"/>
      <c r="AU811" s="368" t="n"/>
      <c r="AV811" s="368" t="n"/>
      <c r="AW811" s="368" t="n"/>
      <c r="AX811" s="368" t="n"/>
      <c r="AY811" s="368" t="n"/>
      <c r="AZ811" s="368" t="n"/>
      <c r="BA811" s="368" t="n"/>
      <c r="BB811" s="368" t="n"/>
      <c r="BC811" s="368" t="n"/>
      <c r="BD811" s="368" t="n"/>
      <c r="BE811" s="368" t="n"/>
      <c r="BF811" s="368" t="n"/>
      <c r="BG811" s="368" t="n"/>
      <c r="BH811" s="368" t="n"/>
      <c r="BI811" s="368" t="n"/>
      <c r="BJ811" s="368" t="n"/>
      <c r="BK811" s="368" t="n"/>
      <c r="BL811" s="368" t="n"/>
      <c r="BM811" s="368" t="n"/>
      <c r="BN811" s="368" t="n"/>
      <c r="BO811" s="368" t="n"/>
      <c r="BP811" s="368" t="n"/>
      <c r="BQ811" s="320" t="n"/>
      <c r="BR811" s="368" t="n"/>
      <c r="BS811" s="368" t="n"/>
      <c r="BT811" s="368" t="n"/>
      <c r="BU811" s="368" t="n"/>
      <c r="BV811" s="368" t="n"/>
      <c r="BW811" s="368" t="n"/>
      <c r="BX811" s="368" t="n"/>
      <c r="BY811" s="368" t="n"/>
      <c r="BZ811" s="368" t="n"/>
      <c r="CA811" s="368" t="n"/>
      <c r="CB811" s="368" t="n"/>
      <c r="CC811" s="368" t="n"/>
      <c r="CD811" s="368" t="n"/>
      <c r="CE811" s="368" t="n"/>
      <c r="CF811" s="368" t="n"/>
      <c r="CG811" s="368" t="n"/>
      <c r="CH811" s="368" t="n"/>
      <c r="CI811" s="368" t="n"/>
      <c r="CJ811" s="368" t="n"/>
      <c r="CK811" s="368" t="n"/>
      <c r="CL811" s="368" t="n"/>
      <c r="CM811" s="368" t="n"/>
      <c r="CN811" s="368" t="n"/>
      <c r="CO811" s="368" t="n"/>
      <c r="CP811" s="368" t="n"/>
      <c r="CQ811" s="368" t="n"/>
      <c r="CR811" s="368" t="n"/>
      <c r="CS811" s="368" t="n"/>
      <c r="CT811" s="368" t="n"/>
      <c r="CU811" s="368" t="n"/>
      <c r="CV811" s="368" t="n"/>
      <c r="CW811" s="368" t="n"/>
      <c r="CX811" s="368" t="n"/>
      <c r="CY811" s="368" t="n"/>
      <c r="CZ811" s="368" t="n"/>
      <c r="DA811" s="368" t="n"/>
      <c r="DB811" s="368" t="n"/>
      <c r="DC811" s="368" t="n"/>
      <c r="DD811" s="368" t="n"/>
    </row>
    <row r="812">
      <c r="A812" s="368" t="n"/>
      <c r="B812" s="368" t="n"/>
      <c r="C812" s="368" t="n"/>
      <c r="D812" s="368" t="n"/>
      <c r="E812" s="368" t="n"/>
      <c r="F812" s="368" t="n"/>
      <c r="G812" s="318" t="n"/>
      <c r="H812" s="368" t="n"/>
      <c r="I812" s="368" t="n"/>
      <c r="J812" s="368" t="n"/>
      <c r="K812" s="368" t="n"/>
      <c r="L812" s="368" t="n"/>
      <c r="M812" s="368" t="n"/>
      <c r="N812" s="368" t="n"/>
      <c r="O812" s="368" t="n"/>
      <c r="P812" s="368" t="n"/>
      <c r="Q812" s="368" t="n"/>
      <c r="R812" s="368" t="n"/>
      <c r="S812" s="368" t="n"/>
      <c r="T812" s="368" t="n"/>
      <c r="U812" s="368" t="n"/>
      <c r="V812" s="368" t="n"/>
      <c r="W812" s="368" t="n"/>
      <c r="X812" s="368" t="n"/>
      <c r="Y812" s="368" t="n"/>
      <c r="Z812" s="368" t="n"/>
      <c r="AA812" s="368" t="n"/>
      <c r="AB812" s="368" t="n"/>
      <c r="AC812" s="368" t="n"/>
      <c r="AD812" s="368" t="n"/>
      <c r="AE812" s="368" t="n"/>
      <c r="AF812" s="368" t="n"/>
      <c r="AG812" s="368" t="n"/>
      <c r="AH812" s="368" t="n"/>
      <c r="AI812" s="368" t="n"/>
      <c r="AJ812" s="368" t="n"/>
      <c r="AK812" s="368" t="n"/>
      <c r="AL812" s="368" t="n"/>
      <c r="AM812" s="368" t="n"/>
      <c r="AN812" s="368" t="n"/>
      <c r="AO812" s="368" t="n"/>
      <c r="AP812" s="319" t="n"/>
      <c r="AQ812" s="368" t="n"/>
      <c r="AR812" s="368" t="n"/>
      <c r="AS812" s="368" t="n"/>
      <c r="AT812" s="368" t="n"/>
      <c r="AU812" s="368" t="n"/>
      <c r="AV812" s="368" t="n"/>
      <c r="AW812" s="368" t="n"/>
      <c r="AX812" s="368" t="n"/>
      <c r="AY812" s="368" t="n"/>
      <c r="AZ812" s="368" t="n"/>
      <c r="BA812" s="368" t="n"/>
      <c r="BB812" s="368" t="n"/>
      <c r="BC812" s="368" t="n"/>
      <c r="BD812" s="368" t="n"/>
      <c r="BE812" s="368" t="n"/>
      <c r="BF812" s="368" t="n"/>
      <c r="BG812" s="368" t="n"/>
      <c r="BH812" s="368" t="n"/>
      <c r="BI812" s="368" t="n"/>
      <c r="BJ812" s="368" t="n"/>
      <c r="BK812" s="368" t="n"/>
      <c r="BL812" s="368" t="n"/>
      <c r="BM812" s="368" t="n"/>
      <c r="BN812" s="368" t="n"/>
      <c r="BO812" s="368" t="n"/>
      <c r="BP812" s="368" t="n"/>
      <c r="BQ812" s="320" t="n"/>
      <c r="BR812" s="368" t="n"/>
      <c r="BS812" s="368" t="n"/>
      <c r="BT812" s="368" t="n"/>
      <c r="BU812" s="368" t="n"/>
      <c r="BV812" s="368" t="n"/>
      <c r="BW812" s="368" t="n"/>
      <c r="BX812" s="368" t="n"/>
      <c r="BY812" s="368" t="n"/>
      <c r="BZ812" s="368" t="n"/>
      <c r="CA812" s="368" t="n"/>
      <c r="CB812" s="368" t="n"/>
      <c r="CC812" s="368" t="n"/>
      <c r="CD812" s="368" t="n"/>
      <c r="CE812" s="368" t="n"/>
      <c r="CF812" s="368" t="n"/>
      <c r="CG812" s="368" t="n"/>
      <c r="CH812" s="368" t="n"/>
      <c r="CI812" s="368" t="n"/>
      <c r="CJ812" s="368" t="n"/>
      <c r="CK812" s="368" t="n"/>
      <c r="CL812" s="368" t="n"/>
      <c r="CM812" s="368" t="n"/>
      <c r="CN812" s="368" t="n"/>
      <c r="CO812" s="368" t="n"/>
      <c r="CP812" s="368" t="n"/>
      <c r="CQ812" s="368" t="n"/>
      <c r="CR812" s="368" t="n"/>
      <c r="CS812" s="368" t="n"/>
      <c r="CT812" s="368" t="n"/>
      <c r="CU812" s="368" t="n"/>
      <c r="CV812" s="368" t="n"/>
      <c r="CW812" s="368" t="n"/>
      <c r="CX812" s="368" t="n"/>
      <c r="CY812" s="368" t="n"/>
      <c r="CZ812" s="368" t="n"/>
      <c r="DA812" s="368" t="n"/>
      <c r="DB812" s="368" t="n"/>
      <c r="DC812" s="368" t="n"/>
      <c r="DD812" s="368" t="n"/>
    </row>
    <row r="813">
      <c r="A813" s="368" t="n"/>
      <c r="B813" s="368" t="n"/>
      <c r="C813" s="368" t="n"/>
      <c r="D813" s="368" t="n"/>
      <c r="E813" s="368" t="n"/>
      <c r="F813" s="368" t="n"/>
      <c r="G813" s="318" t="n"/>
      <c r="H813" s="368" t="n"/>
      <c r="I813" s="368" t="n"/>
      <c r="J813" s="368" t="n"/>
      <c r="K813" s="368" t="n"/>
      <c r="L813" s="368" t="n"/>
      <c r="M813" s="368" t="n"/>
      <c r="N813" s="368" t="n"/>
      <c r="O813" s="368" t="n"/>
      <c r="P813" s="368" t="n"/>
      <c r="Q813" s="368" t="n"/>
      <c r="R813" s="368" t="n"/>
      <c r="S813" s="368" t="n"/>
      <c r="T813" s="368" t="n"/>
      <c r="U813" s="368" t="n"/>
      <c r="V813" s="368" t="n"/>
      <c r="W813" s="368" t="n"/>
      <c r="X813" s="368" t="n"/>
      <c r="Y813" s="368" t="n"/>
      <c r="Z813" s="368" t="n"/>
      <c r="AA813" s="368" t="n"/>
      <c r="AB813" s="368" t="n"/>
      <c r="AC813" s="368" t="n"/>
      <c r="AD813" s="368" t="n"/>
      <c r="AE813" s="368" t="n"/>
      <c r="AF813" s="368" t="n"/>
      <c r="AG813" s="368" t="n"/>
      <c r="AH813" s="368" t="n"/>
      <c r="AI813" s="368" t="n"/>
      <c r="AJ813" s="368" t="n"/>
      <c r="AK813" s="368" t="n"/>
      <c r="AL813" s="368" t="n"/>
      <c r="AM813" s="368" t="n"/>
      <c r="AN813" s="368" t="n"/>
      <c r="AO813" s="368" t="n"/>
      <c r="AP813" s="319" t="n"/>
      <c r="AQ813" s="368" t="n"/>
      <c r="AR813" s="368" t="n"/>
      <c r="AS813" s="368" t="n"/>
      <c r="AT813" s="368" t="n"/>
      <c r="AU813" s="368" t="n"/>
      <c r="AV813" s="368" t="n"/>
      <c r="AW813" s="368" t="n"/>
      <c r="AX813" s="368" t="n"/>
      <c r="AY813" s="368" t="n"/>
      <c r="AZ813" s="368" t="n"/>
      <c r="BA813" s="368" t="n"/>
      <c r="BB813" s="368" t="n"/>
      <c r="BC813" s="368" t="n"/>
      <c r="BD813" s="368" t="n"/>
      <c r="BE813" s="368" t="n"/>
      <c r="BF813" s="368" t="n"/>
      <c r="BG813" s="368" t="n"/>
      <c r="BH813" s="368" t="n"/>
      <c r="BI813" s="368" t="n"/>
      <c r="BJ813" s="368" t="n"/>
      <c r="BK813" s="368" t="n"/>
      <c r="BL813" s="368" t="n"/>
      <c r="BM813" s="368" t="n"/>
      <c r="BN813" s="368" t="n"/>
      <c r="BO813" s="368" t="n"/>
      <c r="BP813" s="368" t="n"/>
      <c r="BQ813" s="320" t="n"/>
      <c r="BR813" s="368" t="n"/>
      <c r="BS813" s="368" t="n"/>
      <c r="BT813" s="368" t="n"/>
      <c r="BU813" s="368" t="n"/>
      <c r="BV813" s="368" t="n"/>
      <c r="BW813" s="368" t="n"/>
      <c r="BX813" s="368" t="n"/>
      <c r="BY813" s="368" t="n"/>
      <c r="BZ813" s="368" t="n"/>
      <c r="CA813" s="368" t="n"/>
      <c r="CB813" s="368" t="n"/>
      <c r="CC813" s="368" t="n"/>
      <c r="CD813" s="368" t="n"/>
      <c r="CE813" s="368" t="n"/>
      <c r="CF813" s="368" t="n"/>
      <c r="CG813" s="368" t="n"/>
      <c r="CH813" s="368" t="n"/>
      <c r="CI813" s="368" t="n"/>
      <c r="CJ813" s="368" t="n"/>
      <c r="CK813" s="368" t="n"/>
      <c r="CL813" s="368" t="n"/>
      <c r="CM813" s="368" t="n"/>
      <c r="CN813" s="368" t="n"/>
      <c r="CO813" s="368" t="n"/>
      <c r="CP813" s="368" t="n"/>
      <c r="CQ813" s="368" t="n"/>
      <c r="CR813" s="368" t="n"/>
      <c r="CS813" s="368" t="n"/>
      <c r="CT813" s="368" t="n"/>
      <c r="CU813" s="368" t="n"/>
      <c r="CV813" s="368" t="n"/>
      <c r="CW813" s="368" t="n"/>
      <c r="CX813" s="368" t="n"/>
      <c r="CY813" s="368" t="n"/>
      <c r="CZ813" s="368" t="n"/>
      <c r="DA813" s="368" t="n"/>
      <c r="DB813" s="368" t="n"/>
      <c r="DC813" s="368" t="n"/>
      <c r="DD813" s="368" t="n"/>
    </row>
    <row r="814">
      <c r="A814" s="368" t="n"/>
      <c r="B814" s="368" t="n"/>
      <c r="C814" s="368" t="n"/>
      <c r="D814" s="368" t="n"/>
      <c r="E814" s="368" t="n"/>
      <c r="F814" s="368" t="n"/>
      <c r="G814" s="318" t="n"/>
      <c r="H814" s="368" t="n"/>
      <c r="I814" s="368" t="n"/>
      <c r="J814" s="368" t="n"/>
      <c r="K814" s="368" t="n"/>
      <c r="L814" s="368" t="n"/>
      <c r="M814" s="368" t="n"/>
      <c r="N814" s="368" t="n"/>
      <c r="O814" s="368" t="n"/>
      <c r="P814" s="368" t="n"/>
      <c r="Q814" s="368" t="n"/>
      <c r="R814" s="368" t="n"/>
      <c r="S814" s="368" t="n"/>
      <c r="T814" s="368" t="n"/>
      <c r="U814" s="368" t="n"/>
      <c r="V814" s="368" t="n"/>
      <c r="W814" s="368" t="n"/>
      <c r="X814" s="368" t="n"/>
      <c r="Y814" s="368" t="n"/>
      <c r="Z814" s="368" t="n"/>
      <c r="AA814" s="368" t="n"/>
      <c r="AB814" s="368" t="n"/>
      <c r="AC814" s="368" t="n"/>
      <c r="AD814" s="368" t="n"/>
      <c r="AE814" s="368" t="n"/>
      <c r="AF814" s="368" t="n"/>
      <c r="AG814" s="368" t="n"/>
      <c r="AH814" s="368" t="n"/>
      <c r="AI814" s="368" t="n"/>
      <c r="AJ814" s="368" t="n"/>
      <c r="AK814" s="368" t="n"/>
      <c r="AL814" s="368" t="n"/>
      <c r="AM814" s="368" t="n"/>
      <c r="AN814" s="368" t="n"/>
      <c r="AO814" s="368" t="n"/>
      <c r="AP814" s="319" t="n"/>
      <c r="AQ814" s="368" t="n"/>
      <c r="AR814" s="368" t="n"/>
      <c r="AS814" s="368" t="n"/>
      <c r="AT814" s="368" t="n"/>
      <c r="AU814" s="368" t="n"/>
      <c r="AV814" s="368" t="n"/>
      <c r="AW814" s="368" t="n"/>
      <c r="AX814" s="368" t="n"/>
      <c r="AY814" s="368" t="n"/>
      <c r="AZ814" s="368" t="n"/>
      <c r="BA814" s="368" t="n"/>
      <c r="BB814" s="368" t="n"/>
      <c r="BC814" s="368" t="n"/>
      <c r="BD814" s="368" t="n"/>
      <c r="BE814" s="368" t="n"/>
      <c r="BF814" s="368" t="n"/>
      <c r="BG814" s="368" t="n"/>
      <c r="BH814" s="368" t="n"/>
      <c r="BI814" s="368" t="n"/>
      <c r="BJ814" s="368" t="n"/>
      <c r="BK814" s="368" t="n"/>
      <c r="BL814" s="368" t="n"/>
      <c r="BM814" s="368" t="n"/>
      <c r="BN814" s="368" t="n"/>
      <c r="BO814" s="368" t="n"/>
      <c r="BP814" s="368" t="n"/>
      <c r="BQ814" s="320" t="n"/>
      <c r="BR814" s="368" t="n"/>
      <c r="BS814" s="368" t="n"/>
      <c r="BT814" s="368" t="n"/>
      <c r="BU814" s="368" t="n"/>
      <c r="BV814" s="368" t="n"/>
      <c r="BW814" s="368" t="n"/>
      <c r="BX814" s="368" t="n"/>
      <c r="BY814" s="368" t="n"/>
      <c r="BZ814" s="368" t="n"/>
      <c r="CA814" s="368" t="n"/>
      <c r="CB814" s="368" t="n"/>
      <c r="CC814" s="368" t="n"/>
      <c r="CD814" s="368" t="n"/>
      <c r="CE814" s="368" t="n"/>
      <c r="CF814" s="368" t="n"/>
      <c r="CG814" s="368" t="n"/>
      <c r="CH814" s="368" t="n"/>
      <c r="CI814" s="368" t="n"/>
      <c r="CJ814" s="368" t="n"/>
      <c r="CK814" s="368" t="n"/>
      <c r="CL814" s="368" t="n"/>
      <c r="CM814" s="368" t="n"/>
      <c r="CN814" s="368" t="n"/>
      <c r="CO814" s="368" t="n"/>
      <c r="CP814" s="368" t="n"/>
      <c r="CQ814" s="368" t="n"/>
      <c r="CR814" s="368" t="n"/>
      <c r="CS814" s="368" t="n"/>
      <c r="CT814" s="368" t="n"/>
      <c r="CU814" s="368" t="n"/>
      <c r="CV814" s="368" t="n"/>
      <c r="CW814" s="368" t="n"/>
      <c r="CX814" s="368" t="n"/>
      <c r="CY814" s="368" t="n"/>
      <c r="CZ814" s="368" t="n"/>
      <c r="DA814" s="368" t="n"/>
      <c r="DB814" s="368" t="n"/>
      <c r="DC814" s="368" t="n"/>
      <c r="DD814" s="368" t="n"/>
    </row>
    <row r="815">
      <c r="A815" s="368" t="n"/>
      <c r="B815" s="368" t="n"/>
      <c r="C815" s="368" t="n"/>
      <c r="D815" s="368" t="n"/>
      <c r="E815" s="368" t="n"/>
      <c r="F815" s="368" t="n"/>
      <c r="G815" s="318" t="n"/>
      <c r="H815" s="368" t="n"/>
      <c r="I815" s="368" t="n"/>
      <c r="J815" s="368" t="n"/>
      <c r="K815" s="368" t="n"/>
      <c r="L815" s="368" t="n"/>
      <c r="M815" s="368" t="n"/>
      <c r="N815" s="368" t="n"/>
      <c r="O815" s="368" t="n"/>
      <c r="P815" s="368" t="n"/>
      <c r="Q815" s="368" t="n"/>
      <c r="R815" s="368" t="n"/>
      <c r="S815" s="368" t="n"/>
      <c r="T815" s="368" t="n"/>
      <c r="U815" s="368" t="n"/>
      <c r="V815" s="368" t="n"/>
      <c r="W815" s="368" t="n"/>
      <c r="X815" s="368" t="n"/>
      <c r="Y815" s="368" t="n"/>
      <c r="Z815" s="368" t="n"/>
      <c r="AA815" s="368" t="n"/>
      <c r="AB815" s="368" t="n"/>
      <c r="AC815" s="368" t="n"/>
      <c r="AD815" s="368" t="n"/>
      <c r="AE815" s="368" t="n"/>
      <c r="AF815" s="368" t="n"/>
      <c r="AG815" s="368" t="n"/>
      <c r="AH815" s="368" t="n"/>
      <c r="AI815" s="368" t="n"/>
      <c r="AJ815" s="368" t="n"/>
      <c r="AK815" s="368" t="n"/>
      <c r="AL815" s="368" t="n"/>
      <c r="AM815" s="368" t="n"/>
      <c r="AN815" s="368" t="n"/>
      <c r="AO815" s="368" t="n"/>
      <c r="AP815" s="319" t="n"/>
      <c r="AQ815" s="368" t="n"/>
      <c r="AR815" s="368" t="n"/>
      <c r="AS815" s="368" t="n"/>
      <c r="AT815" s="368" t="n"/>
      <c r="AU815" s="368" t="n"/>
      <c r="AV815" s="368" t="n"/>
      <c r="AW815" s="368" t="n"/>
      <c r="AX815" s="368" t="n"/>
      <c r="AY815" s="368" t="n"/>
      <c r="AZ815" s="368" t="n"/>
      <c r="BA815" s="368" t="n"/>
      <c r="BB815" s="368" t="n"/>
      <c r="BC815" s="368" t="n"/>
      <c r="BD815" s="368" t="n"/>
      <c r="BE815" s="368" t="n"/>
      <c r="BF815" s="368" t="n"/>
      <c r="BG815" s="368" t="n"/>
      <c r="BH815" s="368" t="n"/>
      <c r="BI815" s="368" t="n"/>
      <c r="BJ815" s="368" t="n"/>
      <c r="BK815" s="368" t="n"/>
      <c r="BL815" s="368" t="n"/>
      <c r="BM815" s="368" t="n"/>
      <c r="BN815" s="368" t="n"/>
      <c r="BO815" s="368" t="n"/>
      <c r="BP815" s="368" t="n"/>
      <c r="BQ815" s="320" t="n"/>
      <c r="BR815" s="368" t="n"/>
      <c r="BS815" s="368" t="n"/>
      <c r="BT815" s="368" t="n"/>
      <c r="BU815" s="368" t="n"/>
      <c r="BV815" s="368" t="n"/>
      <c r="BW815" s="368" t="n"/>
      <c r="BX815" s="368" t="n"/>
      <c r="BY815" s="368" t="n"/>
      <c r="BZ815" s="368" t="n"/>
      <c r="CA815" s="368" t="n"/>
      <c r="CB815" s="368" t="n"/>
      <c r="CC815" s="368" t="n"/>
      <c r="CD815" s="368" t="n"/>
      <c r="CE815" s="368" t="n"/>
      <c r="CF815" s="368" t="n"/>
      <c r="CG815" s="368" t="n"/>
      <c r="CH815" s="368" t="n"/>
      <c r="CI815" s="368" t="n"/>
      <c r="CJ815" s="368" t="n"/>
      <c r="CK815" s="368" t="n"/>
      <c r="CL815" s="368" t="n"/>
      <c r="CM815" s="368" t="n"/>
      <c r="CN815" s="368" t="n"/>
      <c r="CO815" s="368" t="n"/>
      <c r="CP815" s="368" t="n"/>
      <c r="CQ815" s="368" t="n"/>
      <c r="CR815" s="368" t="n"/>
      <c r="CS815" s="368" t="n"/>
      <c r="CT815" s="368" t="n"/>
      <c r="CU815" s="368" t="n"/>
      <c r="CV815" s="368" t="n"/>
      <c r="CW815" s="368" t="n"/>
      <c r="CX815" s="368" t="n"/>
      <c r="CY815" s="368" t="n"/>
      <c r="CZ815" s="368" t="n"/>
      <c r="DA815" s="368" t="n"/>
      <c r="DB815" s="368" t="n"/>
      <c r="DC815" s="368" t="n"/>
      <c r="DD815" s="368" t="n"/>
    </row>
    <row r="816">
      <c r="A816" s="368" t="n"/>
      <c r="B816" s="368" t="n"/>
      <c r="C816" s="368" t="n"/>
      <c r="D816" s="368" t="n"/>
      <c r="E816" s="368" t="n"/>
      <c r="F816" s="368" t="n"/>
      <c r="G816" s="318" t="n"/>
      <c r="H816" s="368" t="n"/>
      <c r="I816" s="368" t="n"/>
      <c r="J816" s="368" t="n"/>
      <c r="K816" s="368" t="n"/>
      <c r="L816" s="368" t="n"/>
      <c r="M816" s="368" t="n"/>
      <c r="N816" s="368" t="n"/>
      <c r="O816" s="368" t="n"/>
      <c r="P816" s="368" t="n"/>
      <c r="Q816" s="368" t="n"/>
      <c r="R816" s="368" t="n"/>
      <c r="S816" s="368" t="n"/>
      <c r="T816" s="368" t="n"/>
      <c r="U816" s="368" t="n"/>
      <c r="V816" s="368" t="n"/>
      <c r="W816" s="368" t="n"/>
      <c r="X816" s="368" t="n"/>
      <c r="Y816" s="368" t="n"/>
      <c r="Z816" s="368" t="n"/>
      <c r="AA816" s="368" t="n"/>
      <c r="AB816" s="368" t="n"/>
      <c r="AC816" s="368" t="n"/>
      <c r="AD816" s="368" t="n"/>
      <c r="AE816" s="368" t="n"/>
      <c r="AF816" s="368" t="n"/>
      <c r="AG816" s="368" t="n"/>
      <c r="AH816" s="368" t="n"/>
      <c r="AI816" s="368" t="n"/>
      <c r="AJ816" s="368" t="n"/>
      <c r="AK816" s="368" t="n"/>
      <c r="AL816" s="368" t="n"/>
      <c r="AM816" s="368" t="n"/>
      <c r="AN816" s="368" t="n"/>
      <c r="AO816" s="368" t="n"/>
      <c r="AP816" s="319" t="n"/>
      <c r="AQ816" s="368" t="n"/>
      <c r="AR816" s="368" t="n"/>
      <c r="AS816" s="368" t="n"/>
      <c r="AT816" s="368" t="n"/>
      <c r="AU816" s="368" t="n"/>
      <c r="AV816" s="368" t="n"/>
      <c r="AW816" s="368" t="n"/>
      <c r="AX816" s="368" t="n"/>
      <c r="AY816" s="368" t="n"/>
      <c r="AZ816" s="368" t="n"/>
      <c r="BA816" s="368" t="n"/>
      <c r="BB816" s="368" t="n"/>
      <c r="BC816" s="368" t="n"/>
      <c r="BD816" s="368" t="n"/>
      <c r="BE816" s="368" t="n"/>
      <c r="BF816" s="368" t="n"/>
      <c r="BG816" s="368" t="n"/>
      <c r="BH816" s="368" t="n"/>
      <c r="BI816" s="368" t="n"/>
      <c r="BJ816" s="368" t="n"/>
      <c r="BK816" s="368" t="n"/>
      <c r="BL816" s="368" t="n"/>
      <c r="BM816" s="368" t="n"/>
      <c r="BN816" s="368" t="n"/>
      <c r="BO816" s="368" t="n"/>
      <c r="BP816" s="368" t="n"/>
      <c r="BQ816" s="320" t="n"/>
      <c r="BR816" s="368" t="n"/>
      <c r="BS816" s="368" t="n"/>
      <c r="BT816" s="368" t="n"/>
      <c r="BU816" s="368" t="n"/>
      <c r="BV816" s="368" t="n"/>
      <c r="BW816" s="368" t="n"/>
      <c r="BX816" s="368" t="n"/>
      <c r="BY816" s="368" t="n"/>
      <c r="BZ816" s="368" t="n"/>
      <c r="CA816" s="368" t="n"/>
      <c r="CB816" s="368" t="n"/>
      <c r="CC816" s="368" t="n"/>
      <c r="CD816" s="368" t="n"/>
      <c r="CE816" s="368" t="n"/>
      <c r="CF816" s="368" t="n"/>
      <c r="CG816" s="368" t="n"/>
      <c r="CH816" s="368" t="n"/>
      <c r="CI816" s="368" t="n"/>
      <c r="CJ816" s="368" t="n"/>
      <c r="CK816" s="368" t="n"/>
      <c r="CL816" s="368" t="n"/>
      <c r="CM816" s="368" t="n"/>
      <c r="CN816" s="368" t="n"/>
      <c r="CO816" s="368" t="n"/>
      <c r="CP816" s="368" t="n"/>
      <c r="CQ816" s="368" t="n"/>
      <c r="CR816" s="368" t="n"/>
      <c r="CS816" s="368" t="n"/>
      <c r="CT816" s="368" t="n"/>
      <c r="CU816" s="368" t="n"/>
      <c r="CV816" s="368" t="n"/>
      <c r="CW816" s="368" t="n"/>
      <c r="CX816" s="368" t="n"/>
      <c r="CY816" s="368" t="n"/>
      <c r="CZ816" s="368" t="n"/>
      <c r="DA816" s="368" t="n"/>
      <c r="DB816" s="368" t="n"/>
      <c r="DC816" s="368" t="n"/>
      <c r="DD816" s="368" t="n"/>
    </row>
    <row r="817">
      <c r="A817" s="368" t="n"/>
      <c r="B817" s="368" t="n"/>
      <c r="C817" s="368" t="n"/>
      <c r="D817" s="368" t="n"/>
      <c r="E817" s="368" t="n"/>
      <c r="F817" s="368" t="n"/>
      <c r="G817" s="318" t="n"/>
      <c r="H817" s="368" t="n"/>
      <c r="I817" s="368" t="n"/>
      <c r="J817" s="368" t="n"/>
      <c r="K817" s="368" t="n"/>
      <c r="L817" s="368" t="n"/>
      <c r="M817" s="368" t="n"/>
      <c r="N817" s="368" t="n"/>
      <c r="O817" s="368" t="n"/>
      <c r="P817" s="368" t="n"/>
      <c r="Q817" s="368" t="n"/>
      <c r="R817" s="368" t="n"/>
      <c r="S817" s="368" t="n"/>
      <c r="T817" s="368" t="n"/>
      <c r="U817" s="368" t="n"/>
      <c r="V817" s="368" t="n"/>
      <c r="W817" s="368" t="n"/>
      <c r="X817" s="368" t="n"/>
      <c r="Y817" s="368" t="n"/>
      <c r="Z817" s="368" t="n"/>
      <c r="AA817" s="368" t="n"/>
      <c r="AB817" s="368" t="n"/>
      <c r="AC817" s="368" t="n"/>
      <c r="AD817" s="368" t="n"/>
      <c r="AE817" s="368" t="n"/>
      <c r="AF817" s="368" t="n"/>
      <c r="AG817" s="368" t="n"/>
      <c r="AH817" s="368" t="n"/>
      <c r="AI817" s="368" t="n"/>
      <c r="AJ817" s="368" t="n"/>
      <c r="AK817" s="368" t="n"/>
      <c r="AL817" s="368" t="n"/>
      <c r="AM817" s="368" t="n"/>
      <c r="AN817" s="368" t="n"/>
      <c r="AO817" s="368" t="n"/>
      <c r="AP817" s="319" t="n"/>
      <c r="AQ817" s="368" t="n"/>
      <c r="AR817" s="368" t="n"/>
      <c r="AS817" s="368" t="n"/>
      <c r="AT817" s="368" t="n"/>
      <c r="AU817" s="368" t="n"/>
      <c r="AV817" s="368" t="n"/>
      <c r="AW817" s="368" t="n"/>
      <c r="AX817" s="368" t="n"/>
      <c r="AY817" s="368" t="n"/>
      <c r="AZ817" s="368" t="n"/>
      <c r="BA817" s="368" t="n"/>
      <c r="BB817" s="368" t="n"/>
      <c r="BC817" s="368" t="n"/>
      <c r="BD817" s="368" t="n"/>
      <c r="BE817" s="368" t="n"/>
      <c r="BF817" s="368" t="n"/>
      <c r="BG817" s="368" t="n"/>
      <c r="BH817" s="368" t="n"/>
      <c r="BI817" s="368" t="n"/>
      <c r="BJ817" s="368" t="n"/>
      <c r="BK817" s="368" t="n"/>
      <c r="BL817" s="368" t="n"/>
      <c r="BM817" s="368" t="n"/>
      <c r="BN817" s="368" t="n"/>
      <c r="BO817" s="368" t="n"/>
      <c r="BP817" s="368" t="n"/>
      <c r="BQ817" s="320" t="n"/>
      <c r="BR817" s="368" t="n"/>
      <c r="BS817" s="368" t="n"/>
      <c r="BT817" s="368" t="n"/>
      <c r="BU817" s="368" t="n"/>
      <c r="BV817" s="368" t="n"/>
      <c r="BW817" s="368" t="n"/>
      <c r="BX817" s="368" t="n"/>
      <c r="BY817" s="368" t="n"/>
      <c r="BZ817" s="368" t="n"/>
      <c r="CA817" s="368" t="n"/>
      <c r="CB817" s="368" t="n"/>
      <c r="CC817" s="368" t="n"/>
      <c r="CD817" s="368" t="n"/>
      <c r="CE817" s="368" t="n"/>
      <c r="CF817" s="368" t="n"/>
      <c r="CG817" s="368" t="n"/>
      <c r="CH817" s="368" t="n"/>
      <c r="CI817" s="368" t="n"/>
      <c r="CJ817" s="368" t="n"/>
      <c r="CK817" s="368" t="n"/>
      <c r="CL817" s="368" t="n"/>
      <c r="CM817" s="368" t="n"/>
      <c r="CN817" s="368" t="n"/>
      <c r="CO817" s="368" t="n"/>
      <c r="CP817" s="368" t="n"/>
      <c r="CQ817" s="368" t="n"/>
      <c r="CR817" s="368" t="n"/>
      <c r="CS817" s="368" t="n"/>
      <c r="CT817" s="368" t="n"/>
      <c r="CU817" s="368" t="n"/>
      <c r="CV817" s="368" t="n"/>
      <c r="CW817" s="368" t="n"/>
      <c r="CX817" s="368" t="n"/>
      <c r="CY817" s="368" t="n"/>
      <c r="CZ817" s="368" t="n"/>
      <c r="DA817" s="368" t="n"/>
      <c r="DB817" s="368" t="n"/>
      <c r="DC817" s="368" t="n"/>
      <c r="DD817" s="368" t="n"/>
    </row>
    <row r="818">
      <c r="A818" s="368" t="n"/>
      <c r="B818" s="368" t="n"/>
      <c r="C818" s="368" t="n"/>
      <c r="D818" s="368" t="n"/>
      <c r="E818" s="368" t="n"/>
      <c r="F818" s="368" t="n"/>
      <c r="G818" s="318" t="n"/>
      <c r="H818" s="368" t="n"/>
      <c r="I818" s="368" t="n"/>
      <c r="J818" s="368" t="n"/>
      <c r="K818" s="368" t="n"/>
      <c r="L818" s="368" t="n"/>
      <c r="M818" s="368" t="n"/>
      <c r="N818" s="368" t="n"/>
      <c r="O818" s="368" t="n"/>
      <c r="P818" s="368" t="n"/>
      <c r="Q818" s="368" t="n"/>
      <c r="R818" s="368" t="n"/>
      <c r="S818" s="368" t="n"/>
      <c r="T818" s="368" t="n"/>
      <c r="U818" s="368" t="n"/>
      <c r="V818" s="368" t="n"/>
      <c r="W818" s="368" t="n"/>
      <c r="X818" s="368" t="n"/>
      <c r="Y818" s="368" t="n"/>
      <c r="Z818" s="368" t="n"/>
      <c r="AA818" s="368" t="n"/>
      <c r="AB818" s="368" t="n"/>
      <c r="AC818" s="368" t="n"/>
      <c r="AD818" s="368" t="n"/>
      <c r="AE818" s="368" t="n"/>
      <c r="AF818" s="368" t="n"/>
      <c r="AG818" s="368" t="n"/>
      <c r="AH818" s="368" t="n"/>
      <c r="AI818" s="368" t="n"/>
      <c r="AJ818" s="368" t="n"/>
      <c r="AK818" s="368" t="n"/>
      <c r="AL818" s="368" t="n"/>
      <c r="AM818" s="368" t="n"/>
      <c r="AN818" s="368" t="n"/>
      <c r="AO818" s="368" t="n"/>
      <c r="AP818" s="319" t="n"/>
      <c r="AQ818" s="368" t="n"/>
      <c r="AR818" s="368" t="n"/>
      <c r="AS818" s="368" t="n"/>
      <c r="AT818" s="368" t="n"/>
      <c r="AU818" s="368" t="n"/>
      <c r="AV818" s="368" t="n"/>
      <c r="AW818" s="368" t="n"/>
      <c r="AX818" s="368" t="n"/>
      <c r="AY818" s="368" t="n"/>
      <c r="AZ818" s="368" t="n"/>
      <c r="BA818" s="368" t="n"/>
      <c r="BB818" s="368" t="n"/>
      <c r="BC818" s="368" t="n"/>
      <c r="BD818" s="368" t="n"/>
      <c r="BE818" s="368" t="n"/>
      <c r="BF818" s="368" t="n"/>
      <c r="BG818" s="368" t="n"/>
      <c r="BH818" s="368" t="n"/>
      <c r="BI818" s="368" t="n"/>
      <c r="BJ818" s="368" t="n"/>
      <c r="BK818" s="368" t="n"/>
      <c r="BL818" s="368" t="n"/>
      <c r="BM818" s="368" t="n"/>
      <c r="BN818" s="368" t="n"/>
      <c r="BO818" s="368" t="n"/>
      <c r="BP818" s="368" t="n"/>
      <c r="BQ818" s="320" t="n"/>
      <c r="BR818" s="368" t="n"/>
      <c r="BS818" s="368" t="n"/>
      <c r="BT818" s="368" t="n"/>
      <c r="BU818" s="368" t="n"/>
      <c r="BV818" s="368" t="n"/>
      <c r="BW818" s="368" t="n"/>
      <c r="BX818" s="368" t="n"/>
      <c r="BY818" s="368" t="n"/>
      <c r="BZ818" s="368" t="n"/>
      <c r="CA818" s="368" t="n"/>
      <c r="CB818" s="368" t="n"/>
      <c r="CC818" s="368" t="n"/>
      <c r="CD818" s="368" t="n"/>
      <c r="CE818" s="368" t="n"/>
      <c r="CF818" s="368" t="n"/>
      <c r="CG818" s="368" t="n"/>
      <c r="CH818" s="368" t="n"/>
      <c r="CI818" s="368" t="n"/>
      <c r="CJ818" s="368" t="n"/>
      <c r="CK818" s="368" t="n"/>
      <c r="CL818" s="368" t="n"/>
      <c r="CM818" s="368" t="n"/>
      <c r="CN818" s="368" t="n"/>
      <c r="CO818" s="368" t="n"/>
      <c r="CP818" s="368" t="n"/>
      <c r="CQ818" s="368" t="n"/>
      <c r="CR818" s="368" t="n"/>
      <c r="CS818" s="368" t="n"/>
      <c r="CT818" s="368" t="n"/>
      <c r="CU818" s="368" t="n"/>
      <c r="CV818" s="368" t="n"/>
      <c r="CW818" s="368" t="n"/>
      <c r="CX818" s="368" t="n"/>
      <c r="CY818" s="368" t="n"/>
      <c r="CZ818" s="368" t="n"/>
      <c r="DA818" s="368" t="n"/>
      <c r="DB818" s="368" t="n"/>
      <c r="DC818" s="368" t="n"/>
      <c r="DD818" s="368" t="n"/>
    </row>
    <row r="819">
      <c r="A819" s="368" t="n"/>
      <c r="B819" s="368" t="n"/>
      <c r="C819" s="368" t="n"/>
      <c r="D819" s="368" t="n"/>
      <c r="E819" s="368" t="n"/>
      <c r="F819" s="368" t="n"/>
      <c r="G819" s="318" t="n"/>
      <c r="H819" s="368" t="n"/>
      <c r="I819" s="368" t="n"/>
      <c r="J819" s="368" t="n"/>
      <c r="K819" s="368" t="n"/>
      <c r="L819" s="368" t="n"/>
      <c r="M819" s="368" t="n"/>
      <c r="N819" s="368" t="n"/>
      <c r="O819" s="368" t="n"/>
      <c r="P819" s="368" t="n"/>
      <c r="Q819" s="368" t="n"/>
      <c r="R819" s="368" t="n"/>
      <c r="S819" s="368" t="n"/>
      <c r="T819" s="368" t="n"/>
      <c r="U819" s="368" t="n"/>
      <c r="V819" s="368" t="n"/>
      <c r="W819" s="368" t="n"/>
      <c r="X819" s="368" t="n"/>
      <c r="Y819" s="368" t="n"/>
      <c r="Z819" s="368" t="n"/>
      <c r="AA819" s="368" t="n"/>
      <c r="AB819" s="368" t="n"/>
      <c r="AC819" s="368" t="n"/>
      <c r="AD819" s="368" t="n"/>
      <c r="AE819" s="368" t="n"/>
      <c r="AF819" s="368" t="n"/>
      <c r="AG819" s="368" t="n"/>
      <c r="AH819" s="368" t="n"/>
      <c r="AI819" s="368" t="n"/>
      <c r="AJ819" s="368" t="n"/>
      <c r="AK819" s="368" t="n"/>
      <c r="AL819" s="368" t="n"/>
      <c r="AM819" s="368" t="n"/>
      <c r="AN819" s="368" t="n"/>
      <c r="AO819" s="368" t="n"/>
      <c r="AP819" s="319" t="n"/>
      <c r="AQ819" s="368" t="n"/>
      <c r="AR819" s="368" t="n"/>
      <c r="AS819" s="368" t="n"/>
      <c r="AT819" s="368" t="n"/>
      <c r="AU819" s="368" t="n"/>
      <c r="AV819" s="368" t="n"/>
      <c r="AW819" s="368" t="n"/>
      <c r="AX819" s="368" t="n"/>
      <c r="AY819" s="368" t="n"/>
      <c r="AZ819" s="368" t="n"/>
      <c r="BA819" s="368" t="n"/>
      <c r="BB819" s="368" t="n"/>
      <c r="BC819" s="368" t="n"/>
      <c r="BD819" s="368" t="n"/>
      <c r="BE819" s="368" t="n"/>
      <c r="BF819" s="368" t="n"/>
      <c r="BG819" s="368" t="n"/>
      <c r="BH819" s="368" t="n"/>
      <c r="BI819" s="368" t="n"/>
      <c r="BJ819" s="368" t="n"/>
      <c r="BK819" s="368" t="n"/>
      <c r="BL819" s="368" t="n"/>
      <c r="BM819" s="368" t="n"/>
      <c r="BN819" s="368" t="n"/>
      <c r="BO819" s="368" t="n"/>
      <c r="BP819" s="368" t="n"/>
      <c r="BQ819" s="320" t="n"/>
      <c r="BR819" s="368" t="n"/>
      <c r="BS819" s="368" t="n"/>
      <c r="BT819" s="368" t="n"/>
      <c r="BU819" s="368" t="n"/>
      <c r="BV819" s="368" t="n"/>
      <c r="BW819" s="368" t="n"/>
      <c r="BX819" s="368" t="n"/>
      <c r="BY819" s="368" t="n"/>
      <c r="BZ819" s="368" t="n"/>
      <c r="CA819" s="368" t="n"/>
      <c r="CB819" s="368" t="n"/>
      <c r="CC819" s="368" t="n"/>
      <c r="CD819" s="368" t="n"/>
      <c r="CE819" s="368" t="n"/>
      <c r="CF819" s="368" t="n"/>
      <c r="CG819" s="368" t="n"/>
      <c r="CH819" s="368" t="n"/>
      <c r="CI819" s="368" t="n"/>
      <c r="CJ819" s="368" t="n"/>
      <c r="CK819" s="368" t="n"/>
      <c r="CL819" s="368" t="n"/>
      <c r="CM819" s="368" t="n"/>
      <c r="CN819" s="368" t="n"/>
      <c r="CO819" s="368" t="n"/>
      <c r="CP819" s="368" t="n"/>
      <c r="CQ819" s="368" t="n"/>
      <c r="CR819" s="368" t="n"/>
      <c r="CS819" s="368" t="n"/>
      <c r="CT819" s="368" t="n"/>
      <c r="CU819" s="368" t="n"/>
      <c r="CV819" s="368" t="n"/>
      <c r="CW819" s="368" t="n"/>
      <c r="CX819" s="368" t="n"/>
      <c r="CY819" s="368" t="n"/>
      <c r="CZ819" s="368" t="n"/>
      <c r="DA819" s="368" t="n"/>
      <c r="DB819" s="368" t="n"/>
      <c r="DC819" s="368" t="n"/>
      <c r="DD819" s="368" t="n"/>
    </row>
    <row r="820">
      <c r="A820" s="368" t="n"/>
      <c r="B820" s="368" t="n"/>
      <c r="C820" s="368" t="n"/>
      <c r="D820" s="368" t="n"/>
      <c r="E820" s="368" t="n"/>
      <c r="F820" s="368" t="n"/>
      <c r="G820" s="318" t="n"/>
      <c r="H820" s="368" t="n"/>
      <c r="I820" s="368" t="n"/>
      <c r="J820" s="368" t="n"/>
      <c r="K820" s="368" t="n"/>
      <c r="L820" s="368" t="n"/>
      <c r="M820" s="368" t="n"/>
      <c r="N820" s="368" t="n"/>
      <c r="O820" s="368" t="n"/>
      <c r="P820" s="368" t="n"/>
      <c r="Q820" s="368" t="n"/>
      <c r="R820" s="368" t="n"/>
      <c r="S820" s="368" t="n"/>
      <c r="T820" s="368" t="n"/>
      <c r="U820" s="368" t="n"/>
      <c r="V820" s="368" t="n"/>
      <c r="W820" s="368" t="n"/>
      <c r="X820" s="368" t="n"/>
      <c r="Y820" s="368" t="n"/>
      <c r="Z820" s="368" t="n"/>
      <c r="AA820" s="368" t="n"/>
      <c r="AB820" s="368" t="n"/>
      <c r="AC820" s="368" t="n"/>
      <c r="AD820" s="368" t="n"/>
      <c r="AE820" s="368" t="n"/>
      <c r="AF820" s="368" t="n"/>
      <c r="AG820" s="368" t="n"/>
      <c r="AH820" s="368" t="n"/>
      <c r="AI820" s="368" t="n"/>
      <c r="AJ820" s="368" t="n"/>
      <c r="AK820" s="368" t="n"/>
      <c r="AL820" s="368" t="n"/>
      <c r="AM820" s="368" t="n"/>
      <c r="AN820" s="368" t="n"/>
      <c r="AO820" s="368" t="n"/>
      <c r="AP820" s="319" t="n"/>
      <c r="AQ820" s="368" t="n"/>
      <c r="AR820" s="368" t="n"/>
      <c r="AS820" s="368" t="n"/>
      <c r="AT820" s="368" t="n"/>
      <c r="AU820" s="368" t="n"/>
      <c r="AV820" s="368" t="n"/>
      <c r="AW820" s="368" t="n"/>
      <c r="AX820" s="368" t="n"/>
      <c r="AY820" s="368" t="n"/>
      <c r="AZ820" s="368" t="n"/>
      <c r="BA820" s="368" t="n"/>
      <c r="BB820" s="368" t="n"/>
      <c r="BC820" s="368" t="n"/>
      <c r="BD820" s="368" t="n"/>
      <c r="BE820" s="368" t="n"/>
      <c r="BF820" s="368" t="n"/>
      <c r="BG820" s="368" t="n"/>
      <c r="BH820" s="368" t="n"/>
      <c r="BI820" s="368" t="n"/>
      <c r="BJ820" s="368" t="n"/>
      <c r="BK820" s="368" t="n"/>
      <c r="BL820" s="368" t="n"/>
      <c r="BM820" s="368" t="n"/>
      <c r="BN820" s="368" t="n"/>
      <c r="BO820" s="368" t="n"/>
      <c r="BP820" s="368" t="n"/>
      <c r="BQ820" s="320" t="n"/>
      <c r="BR820" s="368" t="n"/>
      <c r="BS820" s="368" t="n"/>
      <c r="BT820" s="368" t="n"/>
      <c r="BU820" s="368" t="n"/>
      <c r="BV820" s="368" t="n"/>
      <c r="BW820" s="368" t="n"/>
      <c r="BX820" s="368" t="n"/>
      <c r="BY820" s="368" t="n"/>
      <c r="BZ820" s="368" t="n"/>
      <c r="CA820" s="368" t="n"/>
      <c r="CB820" s="368" t="n"/>
      <c r="CC820" s="368" t="n"/>
      <c r="CD820" s="368" t="n"/>
      <c r="CE820" s="368" t="n"/>
      <c r="CF820" s="368" t="n"/>
      <c r="CG820" s="368" t="n"/>
      <c r="CH820" s="368" t="n"/>
      <c r="CI820" s="368" t="n"/>
      <c r="CJ820" s="368" t="n"/>
      <c r="CK820" s="368" t="n"/>
      <c r="CL820" s="368" t="n"/>
      <c r="CM820" s="368" t="n"/>
      <c r="CN820" s="368" t="n"/>
      <c r="CO820" s="368" t="n"/>
      <c r="CP820" s="368" t="n"/>
      <c r="CQ820" s="368" t="n"/>
      <c r="CR820" s="368" t="n"/>
      <c r="CS820" s="368" t="n"/>
      <c r="CT820" s="368" t="n"/>
      <c r="CU820" s="368" t="n"/>
      <c r="CV820" s="368" t="n"/>
      <c r="CW820" s="368" t="n"/>
      <c r="CX820" s="368" t="n"/>
      <c r="CY820" s="368" t="n"/>
      <c r="CZ820" s="368" t="n"/>
      <c r="DA820" s="368" t="n"/>
      <c r="DB820" s="368" t="n"/>
      <c r="DC820" s="368" t="n"/>
      <c r="DD820" s="368" t="n"/>
    </row>
    <row r="821">
      <c r="A821" s="368" t="n"/>
      <c r="B821" s="368" t="n"/>
      <c r="C821" s="368" t="n"/>
      <c r="D821" s="368" t="n"/>
      <c r="E821" s="368" t="n"/>
      <c r="F821" s="368" t="n"/>
      <c r="G821" s="318" t="n"/>
      <c r="H821" s="368" t="n"/>
      <c r="I821" s="368" t="n"/>
      <c r="J821" s="368" t="n"/>
      <c r="K821" s="368" t="n"/>
      <c r="L821" s="368" t="n"/>
      <c r="M821" s="368" t="n"/>
      <c r="N821" s="368" t="n"/>
      <c r="O821" s="368" t="n"/>
      <c r="P821" s="368" t="n"/>
      <c r="Q821" s="368" t="n"/>
      <c r="R821" s="368" t="n"/>
      <c r="S821" s="368" t="n"/>
      <c r="T821" s="368" t="n"/>
      <c r="U821" s="368" t="n"/>
      <c r="V821" s="368" t="n"/>
      <c r="W821" s="368" t="n"/>
      <c r="X821" s="368" t="n"/>
      <c r="Y821" s="368" t="n"/>
      <c r="Z821" s="368" t="n"/>
      <c r="AA821" s="368" t="n"/>
      <c r="AB821" s="368" t="n"/>
      <c r="AC821" s="368" t="n"/>
      <c r="AD821" s="368" t="n"/>
      <c r="AE821" s="368" t="n"/>
      <c r="AF821" s="368" t="n"/>
      <c r="AG821" s="368" t="n"/>
      <c r="AH821" s="368" t="n"/>
      <c r="AI821" s="368" t="n"/>
      <c r="AJ821" s="368" t="n"/>
      <c r="AK821" s="368" t="n"/>
      <c r="AL821" s="368" t="n"/>
      <c r="AM821" s="368" t="n"/>
      <c r="AN821" s="368" t="n"/>
      <c r="AO821" s="368" t="n"/>
      <c r="AP821" s="319" t="n"/>
      <c r="AQ821" s="368" t="n"/>
      <c r="AR821" s="368" t="n"/>
      <c r="AS821" s="368" t="n"/>
      <c r="AT821" s="368" t="n"/>
      <c r="AU821" s="368" t="n"/>
      <c r="AV821" s="368" t="n"/>
      <c r="AW821" s="368" t="n"/>
      <c r="AX821" s="368" t="n"/>
      <c r="AY821" s="368" t="n"/>
      <c r="AZ821" s="368" t="n"/>
      <c r="BA821" s="368" t="n"/>
      <c r="BB821" s="368" t="n"/>
      <c r="BC821" s="368" t="n"/>
      <c r="BD821" s="368" t="n"/>
      <c r="BE821" s="368" t="n"/>
      <c r="BF821" s="368" t="n"/>
      <c r="BG821" s="368" t="n"/>
      <c r="BH821" s="368" t="n"/>
      <c r="BI821" s="368" t="n"/>
      <c r="BJ821" s="368" t="n"/>
      <c r="BK821" s="368" t="n"/>
      <c r="BL821" s="368" t="n"/>
      <c r="BM821" s="368" t="n"/>
      <c r="BN821" s="368" t="n"/>
      <c r="BO821" s="368" t="n"/>
      <c r="BP821" s="368" t="n"/>
      <c r="BQ821" s="320" t="n"/>
      <c r="BR821" s="368" t="n"/>
      <c r="BS821" s="368" t="n"/>
      <c r="BT821" s="368" t="n"/>
      <c r="BU821" s="368" t="n"/>
      <c r="BV821" s="368" t="n"/>
      <c r="BW821" s="368" t="n"/>
      <c r="BX821" s="368" t="n"/>
      <c r="BY821" s="368" t="n"/>
      <c r="BZ821" s="368" t="n"/>
      <c r="CA821" s="368" t="n"/>
      <c r="CB821" s="368" t="n"/>
      <c r="CC821" s="368" t="n"/>
      <c r="CD821" s="368" t="n"/>
      <c r="CE821" s="368" t="n"/>
      <c r="CF821" s="368" t="n"/>
      <c r="CG821" s="368" t="n"/>
      <c r="CH821" s="368" t="n"/>
      <c r="CI821" s="368" t="n"/>
      <c r="CJ821" s="368" t="n"/>
      <c r="CK821" s="368" t="n"/>
      <c r="CL821" s="368" t="n"/>
      <c r="CM821" s="368" t="n"/>
      <c r="CN821" s="368" t="n"/>
      <c r="CO821" s="368" t="n"/>
      <c r="CP821" s="368" t="n"/>
      <c r="CQ821" s="368" t="n"/>
      <c r="CR821" s="368" t="n"/>
      <c r="CS821" s="368" t="n"/>
      <c r="CT821" s="368" t="n"/>
      <c r="CU821" s="368" t="n"/>
      <c r="CV821" s="368" t="n"/>
      <c r="CW821" s="368" t="n"/>
      <c r="CX821" s="368" t="n"/>
      <c r="CY821" s="368" t="n"/>
      <c r="CZ821" s="368" t="n"/>
      <c r="DA821" s="368" t="n"/>
      <c r="DB821" s="368" t="n"/>
      <c r="DC821" s="368" t="n"/>
      <c r="DD821" s="368" t="n"/>
    </row>
    <row r="822">
      <c r="A822" s="368" t="n"/>
      <c r="B822" s="368" t="n"/>
      <c r="C822" s="368" t="n"/>
      <c r="D822" s="368" t="n"/>
      <c r="E822" s="368" t="n"/>
      <c r="F822" s="368" t="n"/>
      <c r="G822" s="318" t="n"/>
      <c r="H822" s="368" t="n"/>
      <c r="I822" s="368" t="n"/>
      <c r="J822" s="368" t="n"/>
      <c r="K822" s="368" t="n"/>
      <c r="L822" s="368" t="n"/>
      <c r="M822" s="368" t="n"/>
      <c r="N822" s="368" t="n"/>
      <c r="O822" s="368" t="n"/>
      <c r="P822" s="368" t="n"/>
      <c r="Q822" s="368" t="n"/>
      <c r="R822" s="368" t="n"/>
      <c r="S822" s="368" t="n"/>
      <c r="T822" s="368" t="n"/>
      <c r="U822" s="368" t="n"/>
      <c r="V822" s="368" t="n"/>
      <c r="W822" s="368" t="n"/>
      <c r="X822" s="368" t="n"/>
      <c r="Y822" s="368" t="n"/>
      <c r="Z822" s="368" t="n"/>
      <c r="AA822" s="368" t="n"/>
      <c r="AB822" s="368" t="n"/>
      <c r="AC822" s="368" t="n"/>
      <c r="AD822" s="368" t="n"/>
      <c r="AE822" s="368" t="n"/>
      <c r="AF822" s="368" t="n"/>
      <c r="AG822" s="368" t="n"/>
      <c r="AH822" s="368" t="n"/>
      <c r="AI822" s="368" t="n"/>
      <c r="AJ822" s="368" t="n"/>
      <c r="AK822" s="368" t="n"/>
      <c r="AL822" s="368" t="n"/>
      <c r="AM822" s="368" t="n"/>
      <c r="AN822" s="368" t="n"/>
      <c r="AO822" s="368" t="n"/>
      <c r="AP822" s="319" t="n"/>
      <c r="AQ822" s="368" t="n"/>
      <c r="AR822" s="368" t="n"/>
      <c r="AS822" s="368" t="n"/>
      <c r="AT822" s="368" t="n"/>
      <c r="AU822" s="368" t="n"/>
      <c r="AV822" s="368" t="n"/>
      <c r="AW822" s="368" t="n"/>
      <c r="AX822" s="368" t="n"/>
      <c r="AY822" s="368" t="n"/>
      <c r="AZ822" s="368" t="n"/>
      <c r="BA822" s="368" t="n"/>
      <c r="BB822" s="368" t="n"/>
      <c r="BC822" s="368" t="n"/>
      <c r="BD822" s="368" t="n"/>
      <c r="BE822" s="368" t="n"/>
      <c r="BF822" s="368" t="n"/>
      <c r="BG822" s="368" t="n"/>
      <c r="BH822" s="368" t="n"/>
      <c r="BI822" s="368" t="n"/>
      <c r="BJ822" s="368" t="n"/>
      <c r="BK822" s="368" t="n"/>
      <c r="BL822" s="368" t="n"/>
      <c r="BM822" s="368" t="n"/>
      <c r="BN822" s="368" t="n"/>
      <c r="BO822" s="368" t="n"/>
      <c r="BP822" s="368" t="n"/>
      <c r="BQ822" s="320" t="n"/>
      <c r="BR822" s="368" t="n"/>
      <c r="BS822" s="368" t="n"/>
      <c r="BT822" s="368" t="n"/>
      <c r="BU822" s="368" t="n"/>
      <c r="BV822" s="368" t="n"/>
      <c r="BW822" s="368" t="n"/>
      <c r="BX822" s="368" t="n"/>
      <c r="BY822" s="368" t="n"/>
      <c r="BZ822" s="368" t="n"/>
      <c r="CA822" s="368" t="n"/>
      <c r="CB822" s="368" t="n"/>
      <c r="CC822" s="368" t="n"/>
      <c r="CD822" s="368" t="n"/>
      <c r="CE822" s="368" t="n"/>
      <c r="CF822" s="368" t="n"/>
      <c r="CG822" s="368" t="n"/>
      <c r="CH822" s="368" t="n"/>
      <c r="CI822" s="368" t="n"/>
      <c r="CJ822" s="368" t="n"/>
      <c r="CK822" s="368" t="n"/>
      <c r="CL822" s="368" t="n"/>
      <c r="CM822" s="368" t="n"/>
      <c r="CN822" s="368" t="n"/>
      <c r="CO822" s="368" t="n"/>
      <c r="CP822" s="368" t="n"/>
      <c r="CQ822" s="368" t="n"/>
      <c r="CR822" s="368" t="n"/>
      <c r="CS822" s="368" t="n"/>
      <c r="CT822" s="368" t="n"/>
      <c r="CU822" s="368" t="n"/>
      <c r="CV822" s="368" t="n"/>
      <c r="CW822" s="368" t="n"/>
      <c r="CX822" s="368" t="n"/>
      <c r="CY822" s="368" t="n"/>
      <c r="CZ822" s="368" t="n"/>
      <c r="DA822" s="368" t="n"/>
      <c r="DB822" s="368" t="n"/>
      <c r="DC822" s="368" t="n"/>
      <c r="DD822" s="368" t="n"/>
    </row>
    <row r="823">
      <c r="A823" s="368" t="n"/>
      <c r="B823" s="368" t="n"/>
      <c r="C823" s="368" t="n"/>
      <c r="D823" s="368" t="n"/>
      <c r="E823" s="368" t="n"/>
      <c r="F823" s="368" t="n"/>
      <c r="G823" s="318" t="n"/>
      <c r="H823" s="368" t="n"/>
      <c r="I823" s="368" t="n"/>
      <c r="J823" s="368" t="n"/>
      <c r="K823" s="368" t="n"/>
      <c r="L823" s="368" t="n"/>
      <c r="M823" s="368" t="n"/>
      <c r="N823" s="368" t="n"/>
      <c r="O823" s="368" t="n"/>
      <c r="P823" s="368" t="n"/>
      <c r="Q823" s="368" t="n"/>
      <c r="R823" s="368" t="n"/>
      <c r="S823" s="368" t="n"/>
      <c r="T823" s="368" t="n"/>
      <c r="U823" s="368" t="n"/>
      <c r="V823" s="368" t="n"/>
      <c r="W823" s="368" t="n"/>
      <c r="X823" s="368" t="n"/>
      <c r="Y823" s="368" t="n"/>
      <c r="Z823" s="368" t="n"/>
      <c r="AA823" s="368" t="n"/>
      <c r="AB823" s="368" t="n"/>
      <c r="AC823" s="368" t="n"/>
      <c r="AD823" s="368" t="n"/>
      <c r="AE823" s="368" t="n"/>
      <c r="AF823" s="368" t="n"/>
      <c r="AG823" s="368" t="n"/>
      <c r="AH823" s="368" t="n"/>
      <c r="AI823" s="368" t="n"/>
      <c r="AJ823" s="368" t="n"/>
      <c r="AK823" s="368" t="n"/>
      <c r="AL823" s="368" t="n"/>
      <c r="AM823" s="368" t="n"/>
      <c r="AN823" s="368" t="n"/>
      <c r="AO823" s="368" t="n"/>
      <c r="AP823" s="319" t="n"/>
      <c r="AQ823" s="368" t="n"/>
      <c r="AR823" s="368" t="n"/>
      <c r="AS823" s="368" t="n"/>
      <c r="AT823" s="368" t="n"/>
      <c r="AU823" s="368" t="n"/>
      <c r="AV823" s="368" t="n"/>
      <c r="AW823" s="368" t="n"/>
      <c r="AX823" s="368" t="n"/>
      <c r="AY823" s="368" t="n"/>
      <c r="AZ823" s="368" t="n"/>
      <c r="BA823" s="368" t="n"/>
      <c r="BB823" s="368" t="n"/>
      <c r="BC823" s="368" t="n"/>
      <c r="BD823" s="368" t="n"/>
      <c r="BE823" s="368" t="n"/>
      <c r="BF823" s="368" t="n"/>
      <c r="BG823" s="368" t="n"/>
      <c r="BH823" s="368" t="n"/>
      <c r="BI823" s="368" t="n"/>
      <c r="BJ823" s="368" t="n"/>
      <c r="BK823" s="368" t="n"/>
      <c r="BL823" s="368" t="n"/>
      <c r="BM823" s="368" t="n"/>
      <c r="BN823" s="368" t="n"/>
      <c r="BO823" s="368" t="n"/>
      <c r="BP823" s="368" t="n"/>
      <c r="BQ823" s="320" t="n"/>
      <c r="BR823" s="368" t="n"/>
      <c r="BS823" s="368" t="n"/>
      <c r="BT823" s="368" t="n"/>
      <c r="BU823" s="368" t="n"/>
      <c r="BV823" s="368" t="n"/>
      <c r="BW823" s="368" t="n"/>
      <c r="BX823" s="368" t="n"/>
      <c r="BY823" s="368" t="n"/>
      <c r="BZ823" s="368" t="n"/>
      <c r="CA823" s="368" t="n"/>
      <c r="CB823" s="368" t="n"/>
      <c r="CC823" s="368" t="n"/>
      <c r="CD823" s="368" t="n"/>
      <c r="CE823" s="368" t="n"/>
      <c r="CF823" s="368" t="n"/>
      <c r="CG823" s="368" t="n"/>
      <c r="CH823" s="368" t="n"/>
      <c r="CI823" s="368" t="n"/>
      <c r="CJ823" s="368" t="n"/>
      <c r="CK823" s="368" t="n"/>
      <c r="CL823" s="368" t="n"/>
      <c r="CM823" s="368" t="n"/>
      <c r="CN823" s="368" t="n"/>
      <c r="CO823" s="368" t="n"/>
      <c r="CP823" s="368" t="n"/>
      <c r="CQ823" s="368" t="n"/>
      <c r="CR823" s="368" t="n"/>
      <c r="CS823" s="368" t="n"/>
      <c r="CT823" s="368" t="n"/>
      <c r="CU823" s="368" t="n"/>
      <c r="CV823" s="368" t="n"/>
      <c r="CW823" s="368" t="n"/>
      <c r="CX823" s="368" t="n"/>
      <c r="CY823" s="368" t="n"/>
      <c r="CZ823" s="368" t="n"/>
      <c r="DA823" s="368" t="n"/>
      <c r="DB823" s="368" t="n"/>
      <c r="DC823" s="368" t="n"/>
      <c r="DD823" s="368" t="n"/>
    </row>
    <row r="824">
      <c r="A824" s="368" t="n"/>
      <c r="B824" s="368" t="n"/>
      <c r="C824" s="368" t="n"/>
      <c r="D824" s="368" t="n"/>
      <c r="E824" s="368" t="n"/>
      <c r="F824" s="368" t="n"/>
      <c r="G824" s="318" t="n"/>
      <c r="H824" s="368" t="n"/>
      <c r="I824" s="368" t="n"/>
      <c r="J824" s="368" t="n"/>
      <c r="K824" s="368" t="n"/>
      <c r="L824" s="368" t="n"/>
      <c r="M824" s="368" t="n"/>
      <c r="N824" s="368" t="n"/>
      <c r="O824" s="368" t="n"/>
      <c r="P824" s="368" t="n"/>
      <c r="Q824" s="368" t="n"/>
      <c r="R824" s="368" t="n"/>
      <c r="S824" s="368" t="n"/>
      <c r="T824" s="368" t="n"/>
      <c r="U824" s="368" t="n"/>
      <c r="V824" s="368" t="n"/>
      <c r="W824" s="368" t="n"/>
      <c r="X824" s="368" t="n"/>
      <c r="Y824" s="368" t="n"/>
      <c r="Z824" s="368" t="n"/>
      <c r="AA824" s="368" t="n"/>
      <c r="AB824" s="368" t="n"/>
      <c r="AC824" s="368" t="n"/>
      <c r="AD824" s="368" t="n"/>
      <c r="AE824" s="368" t="n"/>
      <c r="AF824" s="368" t="n"/>
      <c r="AG824" s="368" t="n"/>
      <c r="AH824" s="368" t="n"/>
      <c r="AI824" s="368" t="n"/>
      <c r="AJ824" s="368" t="n"/>
      <c r="AK824" s="368" t="n"/>
      <c r="AL824" s="368" t="n"/>
      <c r="AM824" s="368" t="n"/>
      <c r="AN824" s="368" t="n"/>
      <c r="AO824" s="368" t="n"/>
      <c r="AP824" s="319" t="n"/>
      <c r="AQ824" s="368" t="n"/>
      <c r="AR824" s="368" t="n"/>
      <c r="AS824" s="368" t="n"/>
      <c r="AT824" s="368" t="n"/>
      <c r="AU824" s="368" t="n"/>
      <c r="AV824" s="368" t="n"/>
      <c r="AW824" s="368" t="n"/>
      <c r="AX824" s="368" t="n"/>
      <c r="AY824" s="368" t="n"/>
      <c r="AZ824" s="368" t="n"/>
      <c r="BA824" s="368" t="n"/>
      <c r="BB824" s="368" t="n"/>
      <c r="BC824" s="368" t="n"/>
      <c r="BD824" s="368" t="n"/>
      <c r="BE824" s="368" t="n"/>
      <c r="BF824" s="368" t="n"/>
      <c r="BG824" s="368" t="n"/>
      <c r="BH824" s="368" t="n"/>
      <c r="BI824" s="368" t="n"/>
      <c r="BJ824" s="368" t="n"/>
      <c r="BK824" s="368" t="n"/>
      <c r="BL824" s="368" t="n"/>
      <c r="BM824" s="368" t="n"/>
      <c r="BN824" s="368" t="n"/>
      <c r="BO824" s="368" t="n"/>
      <c r="BP824" s="368" t="n"/>
      <c r="BQ824" s="320" t="n"/>
      <c r="BR824" s="368" t="n"/>
      <c r="BS824" s="368" t="n"/>
      <c r="BT824" s="368" t="n"/>
      <c r="BU824" s="368" t="n"/>
      <c r="BV824" s="368" t="n"/>
      <c r="BW824" s="368" t="n"/>
      <c r="BX824" s="368" t="n"/>
      <c r="BY824" s="368" t="n"/>
      <c r="BZ824" s="368" t="n"/>
      <c r="CA824" s="368" t="n"/>
      <c r="CB824" s="368" t="n"/>
      <c r="CC824" s="368" t="n"/>
      <c r="CD824" s="368" t="n"/>
      <c r="CE824" s="368" t="n"/>
      <c r="CF824" s="368" t="n"/>
      <c r="CG824" s="368" t="n"/>
      <c r="CH824" s="368" t="n"/>
      <c r="CI824" s="368" t="n"/>
      <c r="CJ824" s="368" t="n"/>
      <c r="CK824" s="368" t="n"/>
      <c r="CL824" s="368" t="n"/>
      <c r="CM824" s="368" t="n"/>
      <c r="CN824" s="368" t="n"/>
      <c r="CO824" s="368" t="n"/>
      <c r="CP824" s="368" t="n"/>
      <c r="CQ824" s="368" t="n"/>
      <c r="CR824" s="368" t="n"/>
      <c r="CS824" s="368" t="n"/>
      <c r="CT824" s="368" t="n"/>
      <c r="CU824" s="368" t="n"/>
      <c r="CV824" s="368" t="n"/>
      <c r="CW824" s="368" t="n"/>
      <c r="CX824" s="368" t="n"/>
      <c r="CY824" s="368" t="n"/>
      <c r="CZ824" s="368" t="n"/>
      <c r="DA824" s="368" t="n"/>
      <c r="DB824" s="368" t="n"/>
      <c r="DC824" s="368" t="n"/>
      <c r="DD824" s="368" t="n"/>
    </row>
    <row r="825">
      <c r="A825" s="368" t="n"/>
      <c r="B825" s="368" t="n"/>
      <c r="C825" s="368" t="n"/>
      <c r="D825" s="368" t="n"/>
      <c r="E825" s="368" t="n"/>
      <c r="F825" s="368" t="n"/>
      <c r="G825" s="318" t="n"/>
      <c r="H825" s="368" t="n"/>
      <c r="I825" s="368" t="n"/>
      <c r="J825" s="368" t="n"/>
      <c r="K825" s="368" t="n"/>
      <c r="L825" s="368" t="n"/>
      <c r="M825" s="368" t="n"/>
      <c r="N825" s="368" t="n"/>
      <c r="O825" s="368" t="n"/>
      <c r="P825" s="368" t="n"/>
      <c r="Q825" s="368" t="n"/>
      <c r="R825" s="368" t="n"/>
      <c r="S825" s="368" t="n"/>
      <c r="T825" s="368" t="n"/>
      <c r="U825" s="368" t="n"/>
      <c r="V825" s="368" t="n"/>
      <c r="W825" s="368" t="n"/>
      <c r="X825" s="368" t="n"/>
      <c r="Y825" s="368" t="n"/>
      <c r="Z825" s="368" t="n"/>
      <c r="AA825" s="368" t="n"/>
      <c r="AB825" s="368" t="n"/>
      <c r="AC825" s="368" t="n"/>
      <c r="AD825" s="368" t="n"/>
      <c r="AE825" s="368" t="n"/>
      <c r="AF825" s="368" t="n"/>
      <c r="AG825" s="368" t="n"/>
      <c r="AH825" s="368" t="n"/>
      <c r="AI825" s="368" t="n"/>
      <c r="AJ825" s="368" t="n"/>
      <c r="AK825" s="368" t="n"/>
      <c r="AL825" s="368" t="n"/>
      <c r="AM825" s="368" t="n"/>
      <c r="AN825" s="368" t="n"/>
      <c r="AO825" s="368" t="n"/>
      <c r="AP825" s="319" t="n"/>
      <c r="AQ825" s="368" t="n"/>
      <c r="AR825" s="368" t="n"/>
      <c r="AS825" s="368" t="n"/>
      <c r="AT825" s="368" t="n"/>
      <c r="AU825" s="368" t="n"/>
      <c r="AV825" s="368" t="n"/>
      <c r="AW825" s="368" t="n"/>
      <c r="AX825" s="368" t="n"/>
      <c r="AY825" s="368" t="n"/>
      <c r="AZ825" s="368" t="n"/>
      <c r="BA825" s="368" t="n"/>
      <c r="BB825" s="368" t="n"/>
      <c r="BC825" s="368" t="n"/>
      <c r="BD825" s="368" t="n"/>
      <c r="BE825" s="368" t="n"/>
      <c r="BF825" s="368" t="n"/>
      <c r="BG825" s="368" t="n"/>
      <c r="BH825" s="368" t="n"/>
      <c r="BI825" s="368" t="n"/>
      <c r="BJ825" s="368" t="n"/>
      <c r="BK825" s="368" t="n"/>
      <c r="BL825" s="368" t="n"/>
      <c r="BM825" s="368" t="n"/>
      <c r="BN825" s="368" t="n"/>
      <c r="BO825" s="368" t="n"/>
      <c r="BP825" s="368" t="n"/>
      <c r="BQ825" s="320" t="n"/>
      <c r="BR825" s="368" t="n"/>
      <c r="BS825" s="368" t="n"/>
      <c r="BT825" s="368" t="n"/>
      <c r="BU825" s="368" t="n"/>
      <c r="BV825" s="368" t="n"/>
      <c r="BW825" s="368" t="n"/>
      <c r="BX825" s="368" t="n"/>
      <c r="BY825" s="368" t="n"/>
      <c r="BZ825" s="368" t="n"/>
      <c r="CA825" s="368" t="n"/>
      <c r="CB825" s="368" t="n"/>
      <c r="CC825" s="368" t="n"/>
      <c r="CD825" s="368" t="n"/>
      <c r="CE825" s="368" t="n"/>
      <c r="CF825" s="368" t="n"/>
      <c r="CG825" s="368" t="n"/>
      <c r="CH825" s="368" t="n"/>
      <c r="CI825" s="368" t="n"/>
      <c r="CJ825" s="368" t="n"/>
      <c r="CK825" s="368" t="n"/>
      <c r="CL825" s="368" t="n"/>
      <c r="CM825" s="368" t="n"/>
      <c r="CN825" s="368" t="n"/>
      <c r="CO825" s="368" t="n"/>
      <c r="CP825" s="368" t="n"/>
      <c r="CQ825" s="368" t="n"/>
      <c r="CR825" s="368" t="n"/>
      <c r="CS825" s="368" t="n"/>
      <c r="CT825" s="368" t="n"/>
      <c r="CU825" s="368" t="n"/>
      <c r="CV825" s="368" t="n"/>
      <c r="CW825" s="368" t="n"/>
      <c r="CX825" s="368" t="n"/>
      <c r="CY825" s="368" t="n"/>
      <c r="CZ825" s="368" t="n"/>
      <c r="DA825" s="368" t="n"/>
      <c r="DB825" s="368" t="n"/>
      <c r="DC825" s="368" t="n"/>
      <c r="DD825" s="368" t="n"/>
    </row>
    <row r="826">
      <c r="A826" s="368" t="n"/>
      <c r="B826" s="368" t="n"/>
      <c r="C826" s="368" t="n"/>
      <c r="D826" s="368" t="n"/>
      <c r="E826" s="368" t="n"/>
      <c r="F826" s="368" t="n"/>
      <c r="G826" s="318" t="n"/>
      <c r="H826" s="368" t="n"/>
      <c r="I826" s="368" t="n"/>
      <c r="J826" s="368" t="n"/>
      <c r="K826" s="368" t="n"/>
      <c r="L826" s="368" t="n"/>
      <c r="M826" s="368" t="n"/>
      <c r="N826" s="368" t="n"/>
      <c r="O826" s="368" t="n"/>
      <c r="P826" s="368" t="n"/>
      <c r="Q826" s="368" t="n"/>
      <c r="R826" s="368" t="n"/>
      <c r="S826" s="368" t="n"/>
      <c r="T826" s="368" t="n"/>
      <c r="U826" s="368" t="n"/>
      <c r="V826" s="368" t="n"/>
      <c r="W826" s="368" t="n"/>
      <c r="X826" s="368" t="n"/>
      <c r="Y826" s="368" t="n"/>
      <c r="Z826" s="368" t="n"/>
      <c r="AA826" s="368" t="n"/>
      <c r="AB826" s="368" t="n"/>
      <c r="AC826" s="368" t="n"/>
      <c r="AD826" s="368" t="n"/>
      <c r="AE826" s="368" t="n"/>
      <c r="AF826" s="368" t="n"/>
      <c r="AG826" s="368" t="n"/>
      <c r="AH826" s="368" t="n"/>
      <c r="AI826" s="368" t="n"/>
      <c r="AJ826" s="368" t="n"/>
      <c r="AK826" s="368" t="n"/>
      <c r="AL826" s="368" t="n"/>
      <c r="AM826" s="368" t="n"/>
      <c r="AN826" s="368" t="n"/>
      <c r="AO826" s="368" t="n"/>
      <c r="AP826" s="319" t="n"/>
      <c r="AQ826" s="368" t="n"/>
      <c r="AR826" s="368" t="n"/>
      <c r="AS826" s="368" t="n"/>
      <c r="AT826" s="368" t="n"/>
      <c r="AU826" s="368" t="n"/>
      <c r="AV826" s="368" t="n"/>
      <c r="AW826" s="368" t="n"/>
      <c r="AX826" s="368" t="n"/>
      <c r="AY826" s="368" t="n"/>
      <c r="AZ826" s="368" t="n"/>
      <c r="BA826" s="368" t="n"/>
      <c r="BB826" s="368" t="n"/>
      <c r="BC826" s="368" t="n"/>
      <c r="BD826" s="368" t="n"/>
      <c r="BE826" s="368" t="n"/>
      <c r="BF826" s="368" t="n"/>
      <c r="BG826" s="368" t="n"/>
      <c r="BH826" s="368" t="n"/>
      <c r="BI826" s="368" t="n"/>
      <c r="BJ826" s="368" t="n"/>
      <c r="BK826" s="368" t="n"/>
      <c r="BL826" s="368" t="n"/>
      <c r="BM826" s="368" t="n"/>
      <c r="BN826" s="368" t="n"/>
      <c r="BO826" s="368" t="n"/>
      <c r="BP826" s="368" t="n"/>
      <c r="BQ826" s="320" t="n"/>
      <c r="BR826" s="368" t="n"/>
      <c r="BS826" s="368" t="n"/>
      <c r="BT826" s="368" t="n"/>
      <c r="BU826" s="368" t="n"/>
      <c r="BV826" s="368" t="n"/>
      <c r="BW826" s="368" t="n"/>
      <c r="BX826" s="368" t="n"/>
      <c r="BY826" s="368" t="n"/>
      <c r="BZ826" s="368" t="n"/>
      <c r="CA826" s="368" t="n"/>
      <c r="CB826" s="368" t="n"/>
      <c r="CC826" s="368" t="n"/>
      <c r="CD826" s="368" t="n"/>
      <c r="CE826" s="368" t="n"/>
      <c r="CF826" s="368" t="n"/>
      <c r="CG826" s="368" t="n"/>
      <c r="CH826" s="368" t="n"/>
      <c r="CI826" s="368" t="n"/>
      <c r="CJ826" s="368" t="n"/>
      <c r="CK826" s="368" t="n"/>
      <c r="CL826" s="368" t="n"/>
      <c r="CM826" s="368" t="n"/>
      <c r="CN826" s="368" t="n"/>
      <c r="CO826" s="368" t="n"/>
      <c r="CP826" s="368" t="n"/>
      <c r="CQ826" s="368" t="n"/>
      <c r="CR826" s="368" t="n"/>
      <c r="CS826" s="368" t="n"/>
      <c r="CT826" s="368" t="n"/>
      <c r="CU826" s="368" t="n"/>
      <c r="CV826" s="368" t="n"/>
      <c r="CW826" s="368" t="n"/>
      <c r="CX826" s="368" t="n"/>
      <c r="CY826" s="368" t="n"/>
      <c r="CZ826" s="368" t="n"/>
      <c r="DA826" s="368" t="n"/>
      <c r="DB826" s="368" t="n"/>
      <c r="DC826" s="368" t="n"/>
      <c r="DD826" s="368" t="n"/>
    </row>
    <row r="827">
      <c r="A827" s="368" t="n"/>
      <c r="B827" s="368" t="n"/>
      <c r="C827" s="368" t="n"/>
      <c r="D827" s="368" t="n"/>
      <c r="E827" s="368" t="n"/>
      <c r="F827" s="368" t="n"/>
      <c r="G827" s="318" t="n"/>
      <c r="H827" s="368" t="n"/>
      <c r="I827" s="368" t="n"/>
      <c r="J827" s="368" t="n"/>
      <c r="K827" s="368" t="n"/>
      <c r="L827" s="368" t="n"/>
      <c r="M827" s="368" t="n"/>
      <c r="N827" s="368" t="n"/>
      <c r="O827" s="368" t="n"/>
      <c r="P827" s="368" t="n"/>
      <c r="Q827" s="368" t="n"/>
      <c r="R827" s="368" t="n"/>
      <c r="S827" s="368" t="n"/>
      <c r="T827" s="368" t="n"/>
      <c r="U827" s="368" t="n"/>
      <c r="V827" s="368" t="n"/>
      <c r="W827" s="368" t="n"/>
      <c r="X827" s="368" t="n"/>
      <c r="Y827" s="368" t="n"/>
      <c r="Z827" s="368" t="n"/>
      <c r="AA827" s="368" t="n"/>
      <c r="AB827" s="368" t="n"/>
      <c r="AC827" s="368" t="n"/>
      <c r="AD827" s="368" t="n"/>
      <c r="AE827" s="368" t="n"/>
      <c r="AF827" s="368" t="n"/>
      <c r="AG827" s="368" t="n"/>
      <c r="AH827" s="368" t="n"/>
      <c r="AI827" s="368" t="n"/>
      <c r="AJ827" s="368" t="n"/>
      <c r="AK827" s="368" t="n"/>
      <c r="AL827" s="368" t="n"/>
      <c r="AM827" s="368" t="n"/>
      <c r="AN827" s="368" t="n"/>
      <c r="AO827" s="368" t="n"/>
      <c r="AP827" s="319" t="n"/>
      <c r="AQ827" s="368" t="n"/>
      <c r="AR827" s="368" t="n"/>
      <c r="AS827" s="368" t="n"/>
      <c r="AT827" s="368" t="n"/>
      <c r="AU827" s="368" t="n"/>
      <c r="AV827" s="368" t="n"/>
      <c r="AW827" s="368" t="n"/>
      <c r="AX827" s="368" t="n"/>
      <c r="AY827" s="368" t="n"/>
      <c r="AZ827" s="368" t="n"/>
      <c r="BA827" s="368" t="n"/>
      <c r="BB827" s="368" t="n"/>
      <c r="BC827" s="368" t="n"/>
      <c r="BD827" s="368" t="n"/>
      <c r="BE827" s="368" t="n"/>
      <c r="BF827" s="368" t="n"/>
      <c r="BG827" s="368" t="n"/>
      <c r="BH827" s="368" t="n"/>
      <c r="BI827" s="368" t="n"/>
      <c r="BJ827" s="368" t="n"/>
      <c r="BK827" s="368" t="n"/>
      <c r="BL827" s="368" t="n"/>
      <c r="BM827" s="368" t="n"/>
      <c r="BN827" s="368" t="n"/>
      <c r="BO827" s="368" t="n"/>
      <c r="BP827" s="368" t="n"/>
      <c r="BQ827" s="320" t="n"/>
      <c r="BR827" s="368" t="n"/>
      <c r="BS827" s="368" t="n"/>
      <c r="BT827" s="368" t="n"/>
      <c r="BU827" s="368" t="n"/>
      <c r="BV827" s="368" t="n"/>
      <c r="BW827" s="368" t="n"/>
      <c r="BX827" s="368" t="n"/>
      <c r="BY827" s="368" t="n"/>
      <c r="BZ827" s="368" t="n"/>
      <c r="CA827" s="368" t="n"/>
      <c r="CB827" s="368" t="n"/>
      <c r="CC827" s="368" t="n"/>
      <c r="CD827" s="368" t="n"/>
      <c r="CE827" s="368" t="n"/>
      <c r="CF827" s="368" t="n"/>
      <c r="CG827" s="368" t="n"/>
      <c r="CH827" s="368" t="n"/>
      <c r="CI827" s="368" t="n"/>
      <c r="CJ827" s="368" t="n"/>
      <c r="CK827" s="368" t="n"/>
      <c r="CL827" s="368" t="n"/>
      <c r="CM827" s="368" t="n"/>
      <c r="CN827" s="368" t="n"/>
      <c r="CO827" s="368" t="n"/>
      <c r="CP827" s="368" t="n"/>
      <c r="CQ827" s="368" t="n"/>
      <c r="CR827" s="368" t="n"/>
      <c r="CS827" s="368" t="n"/>
      <c r="CT827" s="368" t="n"/>
      <c r="CU827" s="368" t="n"/>
      <c r="CV827" s="368" t="n"/>
      <c r="CW827" s="368" t="n"/>
      <c r="CX827" s="368" t="n"/>
      <c r="CY827" s="368" t="n"/>
      <c r="CZ827" s="368" t="n"/>
      <c r="DA827" s="368" t="n"/>
      <c r="DB827" s="368" t="n"/>
      <c r="DC827" s="368" t="n"/>
      <c r="DD827" s="368" t="n"/>
    </row>
    <row r="828">
      <c r="A828" s="368" t="n"/>
      <c r="B828" s="368" t="n"/>
      <c r="C828" s="368" t="n"/>
      <c r="D828" s="368" t="n"/>
      <c r="E828" s="368" t="n"/>
      <c r="F828" s="368" t="n"/>
      <c r="G828" s="318" t="n"/>
      <c r="H828" s="368" t="n"/>
      <c r="I828" s="368" t="n"/>
      <c r="J828" s="368" t="n"/>
      <c r="K828" s="368" t="n"/>
      <c r="L828" s="368" t="n"/>
      <c r="M828" s="368" t="n"/>
      <c r="N828" s="368" t="n"/>
      <c r="O828" s="368" t="n"/>
      <c r="P828" s="368" t="n"/>
      <c r="Q828" s="368" t="n"/>
      <c r="R828" s="368" t="n"/>
      <c r="S828" s="368" t="n"/>
      <c r="T828" s="368" t="n"/>
      <c r="U828" s="368" t="n"/>
      <c r="V828" s="368" t="n"/>
      <c r="W828" s="368" t="n"/>
      <c r="X828" s="368" t="n"/>
      <c r="Y828" s="368" t="n"/>
      <c r="Z828" s="368" t="n"/>
      <c r="AA828" s="368" t="n"/>
      <c r="AB828" s="368" t="n"/>
      <c r="AC828" s="368" t="n"/>
      <c r="AD828" s="368" t="n"/>
      <c r="AE828" s="368" t="n"/>
      <c r="AF828" s="368" t="n"/>
      <c r="AG828" s="368" t="n"/>
      <c r="AH828" s="368" t="n"/>
      <c r="AI828" s="368" t="n"/>
      <c r="AJ828" s="368" t="n"/>
      <c r="AK828" s="368" t="n"/>
      <c r="AL828" s="368" t="n"/>
      <c r="AM828" s="368" t="n"/>
      <c r="AN828" s="368" t="n"/>
      <c r="AO828" s="368" t="n"/>
      <c r="AP828" s="319" t="n"/>
      <c r="AQ828" s="368" t="n"/>
      <c r="AR828" s="368" t="n"/>
      <c r="AS828" s="368" t="n"/>
      <c r="AT828" s="368" t="n"/>
      <c r="AU828" s="368" t="n"/>
      <c r="AV828" s="368" t="n"/>
      <c r="AW828" s="368" t="n"/>
      <c r="AX828" s="368" t="n"/>
      <c r="AY828" s="368" t="n"/>
      <c r="AZ828" s="368" t="n"/>
      <c r="BA828" s="368" t="n"/>
      <c r="BB828" s="368" t="n"/>
      <c r="BC828" s="368" t="n"/>
      <c r="BD828" s="368" t="n"/>
      <c r="BE828" s="368" t="n"/>
      <c r="BF828" s="368" t="n"/>
      <c r="BG828" s="368" t="n"/>
      <c r="BH828" s="368" t="n"/>
      <c r="BI828" s="368" t="n"/>
      <c r="BJ828" s="368" t="n"/>
      <c r="BK828" s="368" t="n"/>
      <c r="BL828" s="368" t="n"/>
      <c r="BM828" s="368" t="n"/>
      <c r="BN828" s="368" t="n"/>
      <c r="BO828" s="368" t="n"/>
      <c r="BP828" s="368" t="n"/>
      <c r="BQ828" s="320" t="n"/>
      <c r="BR828" s="368" t="n"/>
      <c r="BS828" s="368" t="n"/>
      <c r="BT828" s="368" t="n"/>
      <c r="BU828" s="368" t="n"/>
      <c r="BV828" s="368" t="n"/>
      <c r="BW828" s="368" t="n"/>
      <c r="BX828" s="368" t="n"/>
      <c r="BY828" s="368" t="n"/>
      <c r="BZ828" s="368" t="n"/>
      <c r="CA828" s="368" t="n"/>
      <c r="CB828" s="368" t="n"/>
      <c r="CC828" s="368" t="n"/>
      <c r="CD828" s="368" t="n"/>
      <c r="CE828" s="368" t="n"/>
      <c r="CF828" s="368" t="n"/>
      <c r="CG828" s="368" t="n"/>
      <c r="CH828" s="368" t="n"/>
      <c r="CI828" s="368" t="n"/>
      <c r="CJ828" s="368" t="n"/>
      <c r="CK828" s="368" t="n"/>
      <c r="CL828" s="368" t="n"/>
      <c r="CM828" s="368" t="n"/>
      <c r="CN828" s="368" t="n"/>
      <c r="CO828" s="368" t="n"/>
      <c r="CP828" s="368" t="n"/>
      <c r="CQ828" s="368" t="n"/>
      <c r="CR828" s="368" t="n"/>
      <c r="CS828" s="368" t="n"/>
      <c r="CT828" s="368" t="n"/>
      <c r="CU828" s="368" t="n"/>
      <c r="CV828" s="368" t="n"/>
      <c r="CW828" s="368" t="n"/>
      <c r="CX828" s="368" t="n"/>
      <c r="CY828" s="368" t="n"/>
      <c r="CZ828" s="368" t="n"/>
      <c r="DA828" s="368" t="n"/>
      <c r="DB828" s="368" t="n"/>
      <c r="DC828" s="368" t="n"/>
      <c r="DD828" s="368" t="n"/>
    </row>
    <row r="829">
      <c r="A829" s="368" t="n"/>
      <c r="B829" s="368" t="n"/>
      <c r="C829" s="368" t="n"/>
      <c r="D829" s="368" t="n"/>
      <c r="E829" s="368" t="n"/>
      <c r="F829" s="368" t="n"/>
      <c r="G829" s="318" t="n"/>
      <c r="H829" s="368" t="n"/>
      <c r="I829" s="368" t="n"/>
      <c r="J829" s="368" t="n"/>
      <c r="K829" s="368" t="n"/>
      <c r="L829" s="368" t="n"/>
      <c r="M829" s="368" t="n"/>
      <c r="N829" s="368" t="n"/>
      <c r="O829" s="368" t="n"/>
      <c r="P829" s="368" t="n"/>
      <c r="Q829" s="368" t="n"/>
      <c r="R829" s="368" t="n"/>
      <c r="S829" s="368" t="n"/>
      <c r="T829" s="368" t="n"/>
      <c r="U829" s="368" t="n"/>
      <c r="V829" s="368" t="n"/>
      <c r="W829" s="368" t="n"/>
      <c r="X829" s="368" t="n"/>
      <c r="Y829" s="368" t="n"/>
      <c r="Z829" s="368" t="n"/>
      <c r="AA829" s="368" t="n"/>
      <c r="AB829" s="368" t="n"/>
      <c r="AC829" s="368" t="n"/>
      <c r="AD829" s="368" t="n"/>
      <c r="AE829" s="368" t="n"/>
      <c r="AF829" s="368" t="n"/>
      <c r="AG829" s="368" t="n"/>
      <c r="AH829" s="368" t="n"/>
      <c r="AI829" s="368" t="n"/>
      <c r="AJ829" s="368" t="n"/>
      <c r="AK829" s="368" t="n"/>
      <c r="AL829" s="368" t="n"/>
      <c r="AM829" s="368" t="n"/>
      <c r="AN829" s="368" t="n"/>
      <c r="AO829" s="368" t="n"/>
      <c r="AP829" s="319" t="n"/>
      <c r="AQ829" s="368" t="n"/>
      <c r="AR829" s="368" t="n"/>
      <c r="AS829" s="368" t="n"/>
      <c r="AT829" s="368" t="n"/>
      <c r="AU829" s="368" t="n"/>
      <c r="AV829" s="368" t="n"/>
      <c r="AW829" s="368" t="n"/>
      <c r="AX829" s="368" t="n"/>
      <c r="AY829" s="368" t="n"/>
      <c r="AZ829" s="368" t="n"/>
      <c r="BA829" s="368" t="n"/>
      <c r="BB829" s="368" t="n"/>
      <c r="BC829" s="368" t="n"/>
      <c r="BD829" s="368" t="n"/>
      <c r="BE829" s="368" t="n"/>
      <c r="BF829" s="368" t="n"/>
      <c r="BG829" s="368" t="n"/>
      <c r="BH829" s="368" t="n"/>
      <c r="BI829" s="368" t="n"/>
      <c r="BJ829" s="368" t="n"/>
      <c r="BK829" s="368" t="n"/>
      <c r="BL829" s="368" t="n"/>
      <c r="BM829" s="368" t="n"/>
      <c r="BN829" s="368" t="n"/>
      <c r="BO829" s="368" t="n"/>
      <c r="BP829" s="368" t="n"/>
      <c r="BQ829" s="320" t="n"/>
      <c r="BR829" s="368" t="n"/>
      <c r="BS829" s="368" t="n"/>
      <c r="BT829" s="368" t="n"/>
      <c r="BU829" s="368" t="n"/>
      <c r="BV829" s="368" t="n"/>
      <c r="BW829" s="368" t="n"/>
      <c r="BX829" s="368" t="n"/>
      <c r="BY829" s="368" t="n"/>
      <c r="BZ829" s="368" t="n"/>
      <c r="CA829" s="368" t="n"/>
      <c r="CB829" s="368" t="n"/>
      <c r="CC829" s="368" t="n"/>
      <c r="CD829" s="368" t="n"/>
      <c r="CE829" s="368" t="n"/>
      <c r="CF829" s="368" t="n"/>
      <c r="CG829" s="368" t="n"/>
      <c r="CH829" s="368" t="n"/>
      <c r="CI829" s="368" t="n"/>
      <c r="CJ829" s="368" t="n"/>
      <c r="CK829" s="368" t="n"/>
      <c r="CL829" s="368" t="n"/>
      <c r="CM829" s="368" t="n"/>
      <c r="CN829" s="368" t="n"/>
      <c r="CO829" s="368" t="n"/>
      <c r="CP829" s="368" t="n"/>
      <c r="CQ829" s="368" t="n"/>
      <c r="CR829" s="368" t="n"/>
      <c r="CS829" s="368" t="n"/>
      <c r="CT829" s="368" t="n"/>
      <c r="CU829" s="368" t="n"/>
      <c r="CV829" s="368" t="n"/>
      <c r="CW829" s="368" t="n"/>
      <c r="CX829" s="368" t="n"/>
      <c r="CY829" s="368" t="n"/>
      <c r="CZ829" s="368" t="n"/>
      <c r="DA829" s="368" t="n"/>
      <c r="DB829" s="368" t="n"/>
      <c r="DC829" s="368" t="n"/>
      <c r="DD829" s="368" t="n"/>
    </row>
    <row r="830">
      <c r="A830" s="368" t="n"/>
      <c r="B830" s="368" t="n"/>
      <c r="C830" s="368" t="n"/>
      <c r="D830" s="368" t="n"/>
      <c r="E830" s="368" t="n"/>
      <c r="F830" s="368" t="n"/>
      <c r="G830" s="318" t="n"/>
      <c r="H830" s="368" t="n"/>
      <c r="I830" s="368" t="n"/>
      <c r="J830" s="368" t="n"/>
      <c r="K830" s="368" t="n"/>
      <c r="L830" s="368" t="n"/>
      <c r="M830" s="368" t="n"/>
      <c r="N830" s="368" t="n"/>
      <c r="O830" s="368" t="n"/>
      <c r="P830" s="368" t="n"/>
      <c r="Q830" s="368" t="n"/>
      <c r="R830" s="368" t="n"/>
      <c r="S830" s="368" t="n"/>
      <c r="T830" s="368" t="n"/>
      <c r="U830" s="368" t="n"/>
      <c r="V830" s="368" t="n"/>
      <c r="W830" s="368" t="n"/>
      <c r="X830" s="368" t="n"/>
      <c r="Y830" s="368" t="n"/>
      <c r="Z830" s="368" t="n"/>
      <c r="AA830" s="368" t="n"/>
      <c r="AB830" s="368" t="n"/>
      <c r="AC830" s="368" t="n"/>
      <c r="AD830" s="368" t="n"/>
      <c r="AE830" s="368" t="n"/>
      <c r="AF830" s="368" t="n"/>
      <c r="AG830" s="368" t="n"/>
      <c r="AH830" s="368" t="n"/>
      <c r="AI830" s="368" t="n"/>
      <c r="AJ830" s="368" t="n"/>
      <c r="AK830" s="368" t="n"/>
      <c r="AL830" s="368" t="n"/>
      <c r="AM830" s="368" t="n"/>
      <c r="AN830" s="368" t="n"/>
      <c r="AO830" s="368" t="n"/>
      <c r="AP830" s="319" t="n"/>
      <c r="AQ830" s="368" t="n"/>
      <c r="AR830" s="368" t="n"/>
      <c r="AS830" s="368" t="n"/>
      <c r="AT830" s="368" t="n"/>
      <c r="AU830" s="368" t="n"/>
      <c r="AV830" s="368" t="n"/>
      <c r="AW830" s="368" t="n"/>
      <c r="AX830" s="368" t="n"/>
      <c r="AY830" s="368" t="n"/>
      <c r="AZ830" s="368" t="n"/>
      <c r="BA830" s="368" t="n"/>
      <c r="BB830" s="368" t="n"/>
      <c r="BC830" s="368" t="n"/>
      <c r="BD830" s="368" t="n"/>
      <c r="BE830" s="368" t="n"/>
      <c r="BF830" s="368" t="n"/>
      <c r="BG830" s="368" t="n"/>
      <c r="BH830" s="368" t="n"/>
      <c r="BI830" s="368" t="n"/>
      <c r="BJ830" s="368" t="n"/>
      <c r="BK830" s="368" t="n"/>
      <c r="BL830" s="368" t="n"/>
      <c r="BM830" s="368" t="n"/>
      <c r="BN830" s="368" t="n"/>
      <c r="BO830" s="368" t="n"/>
      <c r="BP830" s="368" t="n"/>
      <c r="BQ830" s="320" t="n"/>
      <c r="BR830" s="368" t="n"/>
      <c r="BS830" s="368" t="n"/>
      <c r="BT830" s="368" t="n"/>
      <c r="BU830" s="368" t="n"/>
      <c r="BV830" s="368" t="n"/>
      <c r="BW830" s="368" t="n"/>
      <c r="BX830" s="368" t="n"/>
      <c r="BY830" s="368" t="n"/>
      <c r="BZ830" s="368" t="n"/>
      <c r="CA830" s="368" t="n"/>
      <c r="CB830" s="368" t="n"/>
      <c r="CC830" s="368" t="n"/>
      <c r="CD830" s="368" t="n"/>
      <c r="CE830" s="368" t="n"/>
      <c r="CF830" s="368" t="n"/>
      <c r="CG830" s="368" t="n"/>
      <c r="CH830" s="368" t="n"/>
      <c r="CI830" s="368" t="n"/>
      <c r="CJ830" s="368" t="n"/>
      <c r="CK830" s="368" t="n"/>
      <c r="CL830" s="368" t="n"/>
      <c r="CM830" s="368" t="n"/>
      <c r="CN830" s="368" t="n"/>
      <c r="CO830" s="368" t="n"/>
      <c r="CP830" s="368" t="n"/>
      <c r="CQ830" s="368" t="n"/>
      <c r="CR830" s="368" t="n"/>
      <c r="CS830" s="368" t="n"/>
      <c r="CT830" s="368" t="n"/>
      <c r="CU830" s="368" t="n"/>
      <c r="CV830" s="368" t="n"/>
      <c r="CW830" s="368" t="n"/>
      <c r="CX830" s="368" t="n"/>
      <c r="CY830" s="368" t="n"/>
      <c r="CZ830" s="368" t="n"/>
      <c r="DA830" s="368" t="n"/>
      <c r="DB830" s="368" t="n"/>
      <c r="DC830" s="368" t="n"/>
      <c r="DD830" s="368" t="n"/>
    </row>
    <row r="831">
      <c r="A831" s="368" t="n"/>
      <c r="B831" s="368" t="n"/>
      <c r="C831" s="368" t="n"/>
      <c r="D831" s="368" t="n"/>
      <c r="E831" s="368" t="n"/>
      <c r="F831" s="368" t="n"/>
      <c r="G831" s="318" t="n"/>
      <c r="H831" s="368" t="n"/>
      <c r="I831" s="368" t="n"/>
      <c r="J831" s="368" t="n"/>
      <c r="K831" s="368" t="n"/>
      <c r="L831" s="368" t="n"/>
      <c r="M831" s="368" t="n"/>
      <c r="N831" s="368" t="n"/>
      <c r="O831" s="368" t="n"/>
      <c r="P831" s="368" t="n"/>
      <c r="Q831" s="368" t="n"/>
      <c r="R831" s="368" t="n"/>
      <c r="S831" s="368" t="n"/>
      <c r="T831" s="368" t="n"/>
      <c r="U831" s="368" t="n"/>
      <c r="V831" s="368" t="n"/>
      <c r="W831" s="368" t="n"/>
      <c r="X831" s="368" t="n"/>
      <c r="Y831" s="368" t="n"/>
      <c r="Z831" s="368" t="n"/>
      <c r="AA831" s="368" t="n"/>
      <c r="AB831" s="368" t="n"/>
      <c r="AC831" s="368" t="n"/>
      <c r="AD831" s="368" t="n"/>
      <c r="AE831" s="368" t="n"/>
      <c r="AF831" s="368" t="n"/>
      <c r="AG831" s="368" t="n"/>
      <c r="AH831" s="368" t="n"/>
      <c r="AI831" s="368" t="n"/>
      <c r="AJ831" s="368" t="n"/>
      <c r="AK831" s="368" t="n"/>
      <c r="AL831" s="368" t="n"/>
      <c r="AM831" s="368" t="n"/>
      <c r="AN831" s="368" t="n"/>
      <c r="AO831" s="368" t="n"/>
      <c r="AP831" s="319" t="n"/>
      <c r="AQ831" s="368" t="n"/>
      <c r="AR831" s="368" t="n"/>
      <c r="AS831" s="368" t="n"/>
      <c r="AT831" s="368" t="n"/>
      <c r="AU831" s="368" t="n"/>
      <c r="AV831" s="368" t="n"/>
      <c r="AW831" s="368" t="n"/>
      <c r="AX831" s="368" t="n"/>
      <c r="AY831" s="368" t="n"/>
      <c r="AZ831" s="368" t="n"/>
      <c r="BA831" s="368" t="n"/>
      <c r="BB831" s="368" t="n"/>
      <c r="BC831" s="368" t="n"/>
      <c r="BD831" s="368" t="n"/>
      <c r="BE831" s="368" t="n"/>
      <c r="BF831" s="368" t="n"/>
      <c r="BG831" s="368" t="n"/>
      <c r="BH831" s="368" t="n"/>
      <c r="BI831" s="368" t="n"/>
      <c r="BJ831" s="368" t="n"/>
      <c r="BK831" s="368" t="n"/>
      <c r="BL831" s="368" t="n"/>
      <c r="BM831" s="368" t="n"/>
      <c r="BN831" s="368" t="n"/>
      <c r="BO831" s="368" t="n"/>
      <c r="BP831" s="368" t="n"/>
      <c r="BQ831" s="320" t="n"/>
      <c r="BR831" s="368" t="n"/>
      <c r="BS831" s="368" t="n"/>
      <c r="BT831" s="368" t="n"/>
      <c r="BU831" s="368" t="n"/>
      <c r="BV831" s="368" t="n"/>
      <c r="BW831" s="368" t="n"/>
      <c r="BX831" s="368" t="n"/>
      <c r="BY831" s="368" t="n"/>
      <c r="BZ831" s="368" t="n"/>
      <c r="CA831" s="368" t="n"/>
      <c r="CB831" s="368" t="n"/>
      <c r="CC831" s="368" t="n"/>
      <c r="CD831" s="368" t="n"/>
      <c r="CE831" s="368" t="n"/>
      <c r="CF831" s="368" t="n"/>
      <c r="CG831" s="368" t="n"/>
      <c r="CH831" s="368" t="n"/>
      <c r="CI831" s="368" t="n"/>
      <c r="CJ831" s="368" t="n"/>
      <c r="CK831" s="368" t="n"/>
      <c r="CL831" s="368" t="n"/>
      <c r="CM831" s="368" t="n"/>
      <c r="CN831" s="368" t="n"/>
      <c r="CO831" s="368" t="n"/>
      <c r="CP831" s="368" t="n"/>
      <c r="CQ831" s="368" t="n"/>
      <c r="CR831" s="368" t="n"/>
      <c r="CS831" s="368" t="n"/>
      <c r="CT831" s="368" t="n"/>
      <c r="CU831" s="368" t="n"/>
      <c r="CV831" s="368" t="n"/>
      <c r="CW831" s="368" t="n"/>
      <c r="CX831" s="368" t="n"/>
      <c r="CY831" s="368" t="n"/>
      <c r="CZ831" s="368" t="n"/>
      <c r="DA831" s="368" t="n"/>
      <c r="DB831" s="368" t="n"/>
      <c r="DC831" s="368" t="n"/>
      <c r="DD831" s="368" t="n"/>
    </row>
    <row r="832">
      <c r="A832" s="368" t="n"/>
      <c r="B832" s="368" t="n"/>
      <c r="C832" s="368" t="n"/>
      <c r="D832" s="368" t="n"/>
      <c r="E832" s="368" t="n"/>
      <c r="F832" s="368" t="n"/>
      <c r="G832" s="318" t="n"/>
      <c r="H832" s="368" t="n"/>
      <c r="I832" s="368" t="n"/>
      <c r="J832" s="368" t="n"/>
      <c r="K832" s="368" t="n"/>
      <c r="L832" s="368" t="n"/>
      <c r="M832" s="368" t="n"/>
      <c r="N832" s="368" t="n"/>
      <c r="O832" s="368" t="n"/>
      <c r="P832" s="368" t="n"/>
      <c r="Q832" s="368" t="n"/>
      <c r="R832" s="368" t="n"/>
      <c r="S832" s="368" t="n"/>
      <c r="T832" s="368" t="n"/>
      <c r="U832" s="368" t="n"/>
      <c r="V832" s="368" t="n"/>
      <c r="W832" s="368" t="n"/>
      <c r="X832" s="368" t="n"/>
      <c r="Y832" s="368" t="n"/>
      <c r="Z832" s="368" t="n"/>
      <c r="AA832" s="368" t="n"/>
      <c r="AB832" s="368" t="n"/>
      <c r="AC832" s="368" t="n"/>
      <c r="AD832" s="368" t="n"/>
      <c r="AE832" s="368" t="n"/>
      <c r="AF832" s="368" t="n"/>
      <c r="AG832" s="368" t="n"/>
      <c r="AH832" s="368" t="n"/>
      <c r="AI832" s="368" t="n"/>
      <c r="AJ832" s="368" t="n"/>
      <c r="AK832" s="368" t="n"/>
      <c r="AL832" s="368" t="n"/>
      <c r="AM832" s="368" t="n"/>
      <c r="AN832" s="368" t="n"/>
      <c r="AO832" s="368" t="n"/>
      <c r="AP832" s="319" t="n"/>
      <c r="AQ832" s="368" t="n"/>
      <c r="AR832" s="368" t="n"/>
      <c r="AS832" s="368" t="n"/>
      <c r="AT832" s="368" t="n"/>
      <c r="AU832" s="368" t="n"/>
      <c r="AV832" s="368" t="n"/>
      <c r="AW832" s="368" t="n"/>
      <c r="AX832" s="368" t="n"/>
      <c r="AY832" s="368" t="n"/>
      <c r="AZ832" s="368" t="n"/>
      <c r="BA832" s="368" t="n"/>
      <c r="BB832" s="368" t="n"/>
      <c r="BC832" s="368" t="n"/>
      <c r="BD832" s="368" t="n"/>
      <c r="BE832" s="368" t="n"/>
      <c r="BF832" s="368" t="n"/>
      <c r="BG832" s="368" t="n"/>
      <c r="BH832" s="368" t="n"/>
      <c r="BI832" s="368" t="n"/>
      <c r="BJ832" s="368" t="n"/>
      <c r="BK832" s="368" t="n"/>
      <c r="BL832" s="368" t="n"/>
      <c r="BM832" s="368" t="n"/>
      <c r="BN832" s="368" t="n"/>
      <c r="BO832" s="368" t="n"/>
      <c r="BP832" s="368" t="n"/>
      <c r="BQ832" s="320" t="n"/>
      <c r="BR832" s="368" t="n"/>
      <c r="BS832" s="368" t="n"/>
      <c r="BT832" s="368" t="n"/>
      <c r="BU832" s="368" t="n"/>
      <c r="BV832" s="368" t="n"/>
      <c r="BW832" s="368" t="n"/>
      <c r="BX832" s="368" t="n"/>
      <c r="BY832" s="368" t="n"/>
      <c r="BZ832" s="368" t="n"/>
      <c r="CA832" s="368" t="n"/>
      <c r="CB832" s="368" t="n"/>
      <c r="CC832" s="368" t="n"/>
      <c r="CD832" s="368" t="n"/>
      <c r="CE832" s="368" t="n"/>
      <c r="CF832" s="368" t="n"/>
      <c r="CG832" s="368" t="n"/>
      <c r="CH832" s="368" t="n"/>
      <c r="CI832" s="368" t="n"/>
      <c r="CJ832" s="368" t="n"/>
      <c r="CK832" s="368" t="n"/>
      <c r="CL832" s="368" t="n"/>
      <c r="CM832" s="368" t="n"/>
      <c r="CN832" s="368" t="n"/>
      <c r="CO832" s="368" t="n"/>
      <c r="CP832" s="368" t="n"/>
      <c r="CQ832" s="368" t="n"/>
      <c r="CR832" s="368" t="n"/>
      <c r="CS832" s="368" t="n"/>
      <c r="CT832" s="368" t="n"/>
      <c r="CU832" s="368" t="n"/>
      <c r="CV832" s="368" t="n"/>
      <c r="CW832" s="368" t="n"/>
      <c r="CX832" s="368" t="n"/>
      <c r="CY832" s="368" t="n"/>
      <c r="CZ832" s="368" t="n"/>
      <c r="DA832" s="368" t="n"/>
      <c r="DB832" s="368" t="n"/>
      <c r="DC832" s="368" t="n"/>
      <c r="DD832" s="368" t="n"/>
    </row>
    <row r="833">
      <c r="A833" s="368" t="n"/>
      <c r="B833" s="368" t="n"/>
      <c r="C833" s="368" t="n"/>
      <c r="D833" s="368" t="n"/>
      <c r="E833" s="368" t="n"/>
      <c r="F833" s="368" t="n"/>
      <c r="G833" s="318" t="n"/>
      <c r="H833" s="368" t="n"/>
      <c r="I833" s="368" t="n"/>
      <c r="J833" s="368" t="n"/>
      <c r="K833" s="368" t="n"/>
      <c r="L833" s="368" t="n"/>
      <c r="M833" s="368" t="n"/>
      <c r="N833" s="368" t="n"/>
      <c r="O833" s="368" t="n"/>
      <c r="P833" s="368" t="n"/>
      <c r="Q833" s="368" t="n"/>
      <c r="R833" s="368" t="n"/>
      <c r="S833" s="368" t="n"/>
      <c r="T833" s="368" t="n"/>
      <c r="U833" s="368" t="n"/>
      <c r="V833" s="368" t="n"/>
      <c r="W833" s="368" t="n"/>
      <c r="X833" s="368" t="n"/>
      <c r="Y833" s="368" t="n"/>
      <c r="Z833" s="368" t="n"/>
      <c r="AA833" s="368" t="n"/>
      <c r="AB833" s="368" t="n"/>
      <c r="AC833" s="368" t="n"/>
      <c r="AD833" s="368" t="n"/>
      <c r="AE833" s="368" t="n"/>
      <c r="AF833" s="368" t="n"/>
      <c r="AG833" s="368" t="n"/>
      <c r="AH833" s="368" t="n"/>
      <c r="AI833" s="368" t="n"/>
      <c r="AJ833" s="368" t="n"/>
      <c r="AK833" s="368" t="n"/>
      <c r="AL833" s="368" t="n"/>
      <c r="AM833" s="368" t="n"/>
      <c r="AN833" s="368" t="n"/>
      <c r="AO833" s="368" t="n"/>
      <c r="AP833" s="319" t="n"/>
      <c r="AQ833" s="368" t="n"/>
      <c r="AR833" s="368" t="n"/>
      <c r="AS833" s="368" t="n"/>
      <c r="AT833" s="368" t="n"/>
      <c r="AU833" s="368" t="n"/>
      <c r="AV833" s="368" t="n"/>
      <c r="AW833" s="368" t="n"/>
      <c r="AX833" s="368" t="n"/>
      <c r="AY833" s="368" t="n"/>
      <c r="AZ833" s="368" t="n"/>
      <c r="BA833" s="368" t="n"/>
      <c r="BB833" s="368" t="n"/>
      <c r="BC833" s="368" t="n"/>
      <c r="BD833" s="368" t="n"/>
      <c r="BE833" s="368" t="n"/>
      <c r="BF833" s="368" t="n"/>
      <c r="BG833" s="368" t="n"/>
      <c r="BH833" s="368" t="n"/>
      <c r="BI833" s="368" t="n"/>
      <c r="BJ833" s="368" t="n"/>
      <c r="BK833" s="368" t="n"/>
      <c r="BL833" s="368" t="n"/>
      <c r="BM833" s="368" t="n"/>
      <c r="BN833" s="368" t="n"/>
      <c r="BO833" s="368" t="n"/>
      <c r="BP833" s="368" t="n"/>
      <c r="BQ833" s="320" t="n"/>
      <c r="BR833" s="368" t="n"/>
      <c r="BS833" s="368" t="n"/>
      <c r="BT833" s="368" t="n"/>
      <c r="BU833" s="368" t="n"/>
      <c r="BV833" s="368" t="n"/>
      <c r="BW833" s="368" t="n"/>
      <c r="BX833" s="368" t="n"/>
      <c r="BY833" s="368" t="n"/>
      <c r="BZ833" s="368" t="n"/>
      <c r="CA833" s="368" t="n"/>
      <c r="CB833" s="368" t="n"/>
      <c r="CC833" s="368" t="n"/>
      <c r="CD833" s="368" t="n"/>
      <c r="CE833" s="368" t="n"/>
      <c r="CF833" s="368" t="n"/>
      <c r="CG833" s="368" t="n"/>
      <c r="CH833" s="368" t="n"/>
      <c r="CI833" s="368" t="n"/>
      <c r="CJ833" s="368" t="n"/>
      <c r="CK833" s="368" t="n"/>
      <c r="CL833" s="368" t="n"/>
      <c r="CM833" s="368" t="n"/>
      <c r="CN833" s="368" t="n"/>
      <c r="CO833" s="368" t="n"/>
      <c r="CP833" s="368" t="n"/>
      <c r="CQ833" s="368" t="n"/>
      <c r="CR833" s="368" t="n"/>
      <c r="CS833" s="368" t="n"/>
      <c r="CT833" s="368" t="n"/>
      <c r="CU833" s="368" t="n"/>
      <c r="CV833" s="368" t="n"/>
      <c r="CW833" s="368" t="n"/>
      <c r="CX833" s="368" t="n"/>
      <c r="CY833" s="368" t="n"/>
      <c r="CZ833" s="368" t="n"/>
      <c r="DA833" s="368" t="n"/>
      <c r="DB833" s="368" t="n"/>
      <c r="DC833" s="368" t="n"/>
      <c r="DD833" s="368" t="n"/>
    </row>
    <row r="834">
      <c r="A834" s="368" t="n"/>
      <c r="B834" s="368" t="n"/>
      <c r="C834" s="368" t="n"/>
      <c r="D834" s="368" t="n"/>
      <c r="E834" s="368" t="n"/>
      <c r="F834" s="368" t="n"/>
      <c r="G834" s="318" t="n"/>
      <c r="H834" s="368" t="n"/>
      <c r="I834" s="368" t="n"/>
      <c r="J834" s="368" t="n"/>
      <c r="K834" s="368" t="n"/>
      <c r="L834" s="368" t="n"/>
      <c r="M834" s="368" t="n"/>
      <c r="N834" s="368" t="n"/>
      <c r="O834" s="368" t="n"/>
      <c r="P834" s="368" t="n"/>
      <c r="Q834" s="368" t="n"/>
      <c r="R834" s="368" t="n"/>
      <c r="S834" s="368" t="n"/>
      <c r="T834" s="368" t="n"/>
      <c r="U834" s="368" t="n"/>
      <c r="V834" s="368" t="n"/>
      <c r="W834" s="368" t="n"/>
      <c r="X834" s="368" t="n"/>
      <c r="Y834" s="368" t="n"/>
      <c r="Z834" s="368" t="n"/>
      <c r="AA834" s="368" t="n"/>
      <c r="AB834" s="368" t="n"/>
      <c r="AC834" s="368" t="n"/>
      <c r="AD834" s="368" t="n"/>
      <c r="AE834" s="368" t="n"/>
      <c r="AF834" s="368" t="n"/>
      <c r="AG834" s="368" t="n"/>
      <c r="AH834" s="368" t="n"/>
      <c r="AI834" s="368" t="n"/>
      <c r="AJ834" s="368" t="n"/>
      <c r="AK834" s="368" t="n"/>
      <c r="AL834" s="368" t="n"/>
      <c r="AM834" s="368" t="n"/>
      <c r="AN834" s="368" t="n"/>
      <c r="AO834" s="368" t="n"/>
      <c r="AP834" s="319" t="n"/>
      <c r="AQ834" s="368" t="n"/>
      <c r="AR834" s="368" t="n"/>
      <c r="AS834" s="368" t="n"/>
      <c r="AT834" s="368" t="n"/>
      <c r="AU834" s="368" t="n"/>
      <c r="AV834" s="368" t="n"/>
      <c r="AW834" s="368" t="n"/>
      <c r="AX834" s="368" t="n"/>
      <c r="AY834" s="368" t="n"/>
      <c r="AZ834" s="368" t="n"/>
      <c r="BA834" s="368" t="n"/>
      <c r="BB834" s="368" t="n"/>
      <c r="BC834" s="368" t="n"/>
      <c r="BD834" s="368" t="n"/>
      <c r="BE834" s="368" t="n"/>
      <c r="BF834" s="368" t="n"/>
      <c r="BG834" s="368" t="n"/>
      <c r="BH834" s="368" t="n"/>
      <c r="BI834" s="368" t="n"/>
      <c r="BJ834" s="368" t="n"/>
      <c r="BK834" s="368" t="n"/>
      <c r="BL834" s="368" t="n"/>
      <c r="BM834" s="368" t="n"/>
      <c r="BN834" s="368" t="n"/>
      <c r="BO834" s="368" t="n"/>
      <c r="BP834" s="368" t="n"/>
      <c r="BQ834" s="320" t="n"/>
      <c r="BR834" s="368" t="n"/>
      <c r="BS834" s="368" t="n"/>
      <c r="BT834" s="368" t="n"/>
      <c r="BU834" s="368" t="n"/>
      <c r="BV834" s="368" t="n"/>
      <c r="BW834" s="368" t="n"/>
      <c r="BX834" s="368" t="n"/>
      <c r="BY834" s="368" t="n"/>
      <c r="BZ834" s="368" t="n"/>
      <c r="CA834" s="368" t="n"/>
      <c r="CB834" s="368" t="n"/>
      <c r="CC834" s="368" t="n"/>
      <c r="CD834" s="368" t="n"/>
      <c r="CE834" s="368" t="n"/>
      <c r="CF834" s="368" t="n"/>
      <c r="CG834" s="368" t="n"/>
      <c r="CH834" s="368" t="n"/>
      <c r="CI834" s="368" t="n"/>
      <c r="CJ834" s="368" t="n"/>
      <c r="CK834" s="368" t="n"/>
      <c r="CL834" s="368" t="n"/>
      <c r="CM834" s="368" t="n"/>
      <c r="CN834" s="368" t="n"/>
      <c r="CO834" s="368" t="n"/>
      <c r="CP834" s="368" t="n"/>
      <c r="CQ834" s="368" t="n"/>
      <c r="CR834" s="368" t="n"/>
      <c r="CS834" s="368" t="n"/>
      <c r="CT834" s="368" t="n"/>
      <c r="CU834" s="368" t="n"/>
      <c r="CV834" s="368" t="n"/>
      <c r="CW834" s="368" t="n"/>
      <c r="CX834" s="368" t="n"/>
      <c r="CY834" s="368" t="n"/>
      <c r="CZ834" s="368" t="n"/>
      <c r="DA834" s="368" t="n"/>
      <c r="DB834" s="368" t="n"/>
      <c r="DC834" s="368" t="n"/>
      <c r="DD834" s="368" t="n"/>
    </row>
    <row r="835">
      <c r="A835" s="368" t="n"/>
      <c r="B835" s="368" t="n"/>
      <c r="C835" s="368" t="n"/>
      <c r="D835" s="368" t="n"/>
      <c r="E835" s="368" t="n"/>
      <c r="F835" s="368" t="n"/>
      <c r="G835" s="318" t="n"/>
      <c r="H835" s="368" t="n"/>
      <c r="I835" s="368" t="n"/>
      <c r="J835" s="368" t="n"/>
      <c r="K835" s="368" t="n"/>
      <c r="L835" s="368" t="n"/>
      <c r="M835" s="368" t="n"/>
      <c r="N835" s="368" t="n"/>
      <c r="O835" s="368" t="n"/>
      <c r="P835" s="368" t="n"/>
      <c r="Q835" s="368" t="n"/>
      <c r="R835" s="368" t="n"/>
      <c r="S835" s="368" t="n"/>
      <c r="T835" s="368" t="n"/>
      <c r="U835" s="368" t="n"/>
      <c r="V835" s="368" t="n"/>
      <c r="W835" s="368" t="n"/>
      <c r="X835" s="368" t="n"/>
      <c r="Y835" s="368" t="n"/>
      <c r="Z835" s="368" t="n"/>
      <c r="AA835" s="368" t="n"/>
      <c r="AB835" s="368" t="n"/>
      <c r="AC835" s="368" t="n"/>
      <c r="AD835" s="368" t="n"/>
      <c r="AE835" s="368" t="n"/>
      <c r="AF835" s="368" t="n"/>
      <c r="AG835" s="368" t="n"/>
      <c r="AH835" s="368" t="n"/>
      <c r="AI835" s="368" t="n"/>
      <c r="AJ835" s="368" t="n"/>
      <c r="AK835" s="368" t="n"/>
      <c r="AL835" s="368" t="n"/>
      <c r="AM835" s="368" t="n"/>
      <c r="AN835" s="368" t="n"/>
      <c r="AO835" s="368" t="n"/>
      <c r="AP835" s="319" t="n"/>
      <c r="AQ835" s="368" t="n"/>
      <c r="AR835" s="368" t="n"/>
      <c r="AS835" s="368" t="n"/>
      <c r="AT835" s="368" t="n"/>
      <c r="AU835" s="368" t="n"/>
      <c r="AV835" s="368" t="n"/>
      <c r="AW835" s="368" t="n"/>
      <c r="AX835" s="368" t="n"/>
      <c r="AY835" s="368" t="n"/>
      <c r="AZ835" s="368" t="n"/>
      <c r="BA835" s="368" t="n"/>
      <c r="BB835" s="368" t="n"/>
      <c r="BC835" s="368" t="n"/>
      <c r="BD835" s="368" t="n"/>
      <c r="BE835" s="368" t="n"/>
      <c r="BF835" s="368" t="n"/>
      <c r="BG835" s="368" t="n"/>
      <c r="BH835" s="368" t="n"/>
      <c r="BI835" s="368" t="n"/>
      <c r="BJ835" s="368" t="n"/>
      <c r="BK835" s="368" t="n"/>
      <c r="BL835" s="368" t="n"/>
      <c r="BM835" s="368" t="n"/>
      <c r="BN835" s="368" t="n"/>
      <c r="BO835" s="368" t="n"/>
      <c r="BP835" s="368" t="n"/>
      <c r="BQ835" s="320" t="n"/>
      <c r="BR835" s="368" t="n"/>
      <c r="BS835" s="368" t="n"/>
      <c r="BT835" s="368" t="n"/>
      <c r="BU835" s="368" t="n"/>
      <c r="BV835" s="368" t="n"/>
      <c r="BW835" s="368" t="n"/>
      <c r="BX835" s="368" t="n"/>
      <c r="BY835" s="368" t="n"/>
      <c r="BZ835" s="368" t="n"/>
      <c r="CA835" s="368" t="n"/>
      <c r="CB835" s="368" t="n"/>
      <c r="CC835" s="368" t="n"/>
      <c r="CD835" s="368" t="n"/>
      <c r="CE835" s="368" t="n"/>
      <c r="CF835" s="368" t="n"/>
      <c r="CG835" s="368" t="n"/>
      <c r="CH835" s="368" t="n"/>
      <c r="CI835" s="368" t="n"/>
      <c r="CJ835" s="368" t="n"/>
      <c r="CK835" s="368" t="n"/>
      <c r="CL835" s="368" t="n"/>
      <c r="CM835" s="368" t="n"/>
      <c r="CN835" s="368" t="n"/>
      <c r="CO835" s="368" t="n"/>
      <c r="CP835" s="368" t="n"/>
      <c r="CQ835" s="368" t="n"/>
      <c r="CR835" s="368" t="n"/>
      <c r="CS835" s="368" t="n"/>
      <c r="CT835" s="368" t="n"/>
      <c r="CU835" s="368" t="n"/>
      <c r="CV835" s="368" t="n"/>
      <c r="CW835" s="368" t="n"/>
      <c r="CX835" s="368" t="n"/>
      <c r="CY835" s="368" t="n"/>
      <c r="CZ835" s="368" t="n"/>
      <c r="DA835" s="368" t="n"/>
      <c r="DB835" s="368" t="n"/>
      <c r="DC835" s="368" t="n"/>
      <c r="DD835" s="368" t="n"/>
    </row>
    <row r="836">
      <c r="A836" s="368" t="n"/>
      <c r="B836" s="368" t="n"/>
      <c r="C836" s="368" t="n"/>
      <c r="D836" s="368" t="n"/>
      <c r="E836" s="368" t="n"/>
      <c r="F836" s="368" t="n"/>
      <c r="G836" s="318" t="n"/>
      <c r="H836" s="368" t="n"/>
      <c r="I836" s="368" t="n"/>
      <c r="J836" s="368" t="n"/>
      <c r="K836" s="368" t="n"/>
      <c r="L836" s="368" t="n"/>
      <c r="M836" s="368" t="n"/>
      <c r="N836" s="368" t="n"/>
      <c r="O836" s="368" t="n"/>
      <c r="P836" s="368" t="n"/>
      <c r="Q836" s="368" t="n"/>
      <c r="R836" s="368" t="n"/>
      <c r="S836" s="368" t="n"/>
      <c r="T836" s="368" t="n"/>
      <c r="U836" s="368" t="n"/>
      <c r="V836" s="368" t="n"/>
      <c r="W836" s="368" t="n"/>
      <c r="X836" s="368" t="n"/>
      <c r="Y836" s="368" t="n"/>
      <c r="Z836" s="368" t="n"/>
      <c r="AA836" s="368" t="n"/>
      <c r="AB836" s="368" t="n"/>
      <c r="AC836" s="368" t="n"/>
      <c r="AD836" s="368" t="n"/>
      <c r="AE836" s="368" t="n"/>
      <c r="AF836" s="368" t="n"/>
      <c r="AG836" s="368" t="n"/>
      <c r="AH836" s="368" t="n"/>
      <c r="AI836" s="368" t="n"/>
      <c r="AJ836" s="368" t="n"/>
      <c r="AK836" s="368" t="n"/>
      <c r="AL836" s="368" t="n"/>
      <c r="AM836" s="368" t="n"/>
      <c r="AN836" s="368" t="n"/>
      <c r="AO836" s="368" t="n"/>
      <c r="AP836" s="319" t="n"/>
      <c r="AQ836" s="368" t="n"/>
      <c r="AR836" s="368" t="n"/>
      <c r="AS836" s="368" t="n"/>
      <c r="AT836" s="368" t="n"/>
      <c r="AU836" s="368" t="n"/>
      <c r="AV836" s="368" t="n"/>
      <c r="AW836" s="368" t="n"/>
      <c r="AX836" s="368" t="n"/>
      <c r="AY836" s="368" t="n"/>
      <c r="AZ836" s="368" t="n"/>
      <c r="BA836" s="368" t="n"/>
      <c r="BB836" s="368" t="n"/>
      <c r="BC836" s="368" t="n"/>
      <c r="BD836" s="368" t="n"/>
      <c r="BE836" s="368" t="n"/>
      <c r="BF836" s="368" t="n"/>
      <c r="BG836" s="368" t="n"/>
      <c r="BH836" s="368" t="n"/>
      <c r="BI836" s="368" t="n"/>
      <c r="BJ836" s="368" t="n"/>
      <c r="BK836" s="368" t="n"/>
      <c r="BL836" s="368" t="n"/>
      <c r="BM836" s="368" t="n"/>
      <c r="BN836" s="368" t="n"/>
      <c r="BO836" s="368" t="n"/>
      <c r="BP836" s="368" t="n"/>
      <c r="BQ836" s="320" t="n"/>
      <c r="BR836" s="368" t="n"/>
      <c r="BS836" s="368" t="n"/>
      <c r="BT836" s="368" t="n"/>
      <c r="BU836" s="368" t="n"/>
      <c r="BV836" s="368" t="n"/>
      <c r="BW836" s="368" t="n"/>
      <c r="BX836" s="368" t="n"/>
      <c r="BY836" s="368" t="n"/>
      <c r="BZ836" s="368" t="n"/>
      <c r="CA836" s="368" t="n"/>
      <c r="CB836" s="368" t="n"/>
      <c r="CC836" s="368" t="n"/>
      <c r="CD836" s="368" t="n"/>
      <c r="CE836" s="368" t="n"/>
      <c r="CF836" s="368" t="n"/>
      <c r="CG836" s="368" t="n"/>
      <c r="CH836" s="368" t="n"/>
      <c r="CI836" s="368" t="n"/>
      <c r="CJ836" s="368" t="n"/>
      <c r="CK836" s="368" t="n"/>
      <c r="CL836" s="368" t="n"/>
      <c r="CM836" s="368" t="n"/>
      <c r="CN836" s="368" t="n"/>
      <c r="CO836" s="368" t="n"/>
      <c r="CP836" s="368" t="n"/>
      <c r="CQ836" s="368" t="n"/>
      <c r="CR836" s="368" t="n"/>
      <c r="CS836" s="368" t="n"/>
      <c r="CT836" s="368" t="n"/>
      <c r="CU836" s="368" t="n"/>
      <c r="CV836" s="368" t="n"/>
      <c r="CW836" s="368" t="n"/>
      <c r="CX836" s="368" t="n"/>
      <c r="CY836" s="368" t="n"/>
      <c r="CZ836" s="368" t="n"/>
      <c r="DA836" s="368" t="n"/>
      <c r="DB836" s="368" t="n"/>
      <c r="DC836" s="368" t="n"/>
      <c r="DD836" s="368" t="n"/>
    </row>
    <row r="837">
      <c r="A837" s="368" t="n"/>
      <c r="B837" s="368" t="n"/>
      <c r="C837" s="368" t="n"/>
      <c r="D837" s="368" t="n"/>
      <c r="E837" s="368" t="n"/>
      <c r="F837" s="368" t="n"/>
      <c r="G837" s="318" t="n"/>
      <c r="H837" s="368" t="n"/>
      <c r="I837" s="368" t="n"/>
      <c r="J837" s="368" t="n"/>
      <c r="K837" s="368" t="n"/>
      <c r="L837" s="368" t="n"/>
      <c r="M837" s="368" t="n"/>
      <c r="N837" s="368" t="n"/>
      <c r="O837" s="368" t="n"/>
      <c r="P837" s="368" t="n"/>
      <c r="Q837" s="368" t="n"/>
      <c r="R837" s="368" t="n"/>
      <c r="S837" s="368" t="n"/>
      <c r="T837" s="368" t="n"/>
      <c r="U837" s="368" t="n"/>
      <c r="V837" s="368" t="n"/>
      <c r="W837" s="368" t="n"/>
      <c r="X837" s="368" t="n"/>
      <c r="Y837" s="368" t="n"/>
      <c r="Z837" s="368" t="n"/>
      <c r="AA837" s="368" t="n"/>
      <c r="AB837" s="368" t="n"/>
      <c r="AC837" s="368" t="n"/>
      <c r="AD837" s="368" t="n"/>
      <c r="AE837" s="368" t="n"/>
      <c r="AF837" s="368" t="n"/>
      <c r="AG837" s="368" t="n"/>
      <c r="AH837" s="368" t="n"/>
      <c r="AI837" s="368" t="n"/>
      <c r="AJ837" s="368" t="n"/>
      <c r="AK837" s="368" t="n"/>
      <c r="AL837" s="368" t="n"/>
      <c r="AM837" s="368" t="n"/>
      <c r="AN837" s="368" t="n"/>
      <c r="AO837" s="368" t="n"/>
      <c r="AP837" s="319" t="n"/>
      <c r="AQ837" s="368" t="n"/>
      <c r="AR837" s="368" t="n"/>
      <c r="AS837" s="368" t="n"/>
      <c r="AT837" s="368" t="n"/>
      <c r="AU837" s="368" t="n"/>
      <c r="AV837" s="368" t="n"/>
      <c r="AW837" s="368" t="n"/>
      <c r="AX837" s="368" t="n"/>
      <c r="AY837" s="368" t="n"/>
      <c r="AZ837" s="368" t="n"/>
      <c r="BA837" s="368" t="n"/>
      <c r="BB837" s="368" t="n"/>
      <c r="BC837" s="368" t="n"/>
      <c r="BD837" s="368" t="n"/>
      <c r="BE837" s="368" t="n"/>
      <c r="BF837" s="368" t="n"/>
      <c r="BG837" s="368" t="n"/>
      <c r="BH837" s="368" t="n"/>
      <c r="BI837" s="368" t="n"/>
      <c r="BJ837" s="368" t="n"/>
      <c r="BK837" s="368" t="n"/>
      <c r="BL837" s="368" t="n"/>
      <c r="BM837" s="368" t="n"/>
      <c r="BN837" s="368" t="n"/>
      <c r="BO837" s="368" t="n"/>
      <c r="BP837" s="368" t="n"/>
      <c r="BQ837" s="320" t="n"/>
      <c r="BR837" s="368" t="n"/>
      <c r="BS837" s="368" t="n"/>
      <c r="BT837" s="368" t="n"/>
      <c r="BU837" s="368" t="n"/>
      <c r="BV837" s="368" t="n"/>
      <c r="BW837" s="368" t="n"/>
      <c r="BX837" s="368" t="n"/>
      <c r="BY837" s="368" t="n"/>
      <c r="BZ837" s="368" t="n"/>
      <c r="CA837" s="368" t="n"/>
      <c r="CB837" s="368" t="n"/>
      <c r="CC837" s="368" t="n"/>
      <c r="CD837" s="368" t="n"/>
      <c r="CE837" s="368" t="n"/>
      <c r="CF837" s="368" t="n"/>
      <c r="CG837" s="368" t="n"/>
      <c r="CH837" s="368" t="n"/>
      <c r="CI837" s="368" t="n"/>
      <c r="CJ837" s="368" t="n"/>
      <c r="CK837" s="368" t="n"/>
      <c r="CL837" s="368" t="n"/>
      <c r="CM837" s="368" t="n"/>
      <c r="CN837" s="368" t="n"/>
      <c r="CO837" s="368" t="n"/>
      <c r="CP837" s="368" t="n"/>
      <c r="CQ837" s="368" t="n"/>
      <c r="CR837" s="368" t="n"/>
      <c r="CS837" s="368" t="n"/>
      <c r="CT837" s="368" t="n"/>
      <c r="CU837" s="368" t="n"/>
      <c r="CV837" s="368" t="n"/>
      <c r="CW837" s="368" t="n"/>
      <c r="CX837" s="368" t="n"/>
      <c r="CY837" s="368" t="n"/>
      <c r="CZ837" s="368" t="n"/>
      <c r="DA837" s="368" t="n"/>
      <c r="DB837" s="368" t="n"/>
      <c r="DC837" s="368" t="n"/>
      <c r="DD837" s="368" t="n"/>
    </row>
    <row r="838">
      <c r="A838" s="368" t="n"/>
      <c r="B838" s="368" t="n"/>
      <c r="C838" s="368" t="n"/>
      <c r="D838" s="368" t="n"/>
      <c r="E838" s="368" t="n"/>
      <c r="F838" s="368" t="n"/>
      <c r="G838" s="318" t="n"/>
      <c r="H838" s="368" t="n"/>
      <c r="I838" s="368" t="n"/>
      <c r="J838" s="368" t="n"/>
      <c r="K838" s="368" t="n"/>
      <c r="L838" s="368" t="n"/>
      <c r="M838" s="368" t="n"/>
      <c r="N838" s="368" t="n"/>
      <c r="O838" s="368" t="n"/>
      <c r="P838" s="368" t="n"/>
      <c r="Q838" s="368" t="n"/>
      <c r="R838" s="368" t="n"/>
      <c r="S838" s="368" t="n"/>
      <c r="T838" s="368" t="n"/>
      <c r="U838" s="368" t="n"/>
      <c r="V838" s="368" t="n"/>
      <c r="W838" s="368" t="n"/>
      <c r="X838" s="368" t="n"/>
      <c r="Y838" s="368" t="n"/>
      <c r="Z838" s="368" t="n"/>
      <c r="AA838" s="368" t="n"/>
      <c r="AB838" s="368" t="n"/>
      <c r="AC838" s="368" t="n"/>
      <c r="AD838" s="368" t="n"/>
      <c r="AE838" s="368" t="n"/>
      <c r="AF838" s="368" t="n"/>
      <c r="AG838" s="368" t="n"/>
      <c r="AH838" s="368" t="n"/>
      <c r="AI838" s="368" t="n"/>
      <c r="AJ838" s="368" t="n"/>
      <c r="AK838" s="368" t="n"/>
      <c r="AL838" s="368" t="n"/>
      <c r="AM838" s="368" t="n"/>
      <c r="AN838" s="368" t="n"/>
      <c r="AO838" s="368" t="n"/>
      <c r="AP838" s="319" t="n"/>
      <c r="AQ838" s="368" t="n"/>
      <c r="AR838" s="368" t="n"/>
      <c r="AS838" s="368" t="n"/>
      <c r="AT838" s="368" t="n"/>
      <c r="AU838" s="368" t="n"/>
      <c r="AV838" s="368" t="n"/>
      <c r="AW838" s="368" t="n"/>
      <c r="AX838" s="368" t="n"/>
      <c r="AY838" s="368" t="n"/>
      <c r="AZ838" s="368" t="n"/>
      <c r="BA838" s="368" t="n"/>
      <c r="BB838" s="368" t="n"/>
      <c r="BC838" s="368" t="n"/>
      <c r="BD838" s="368" t="n"/>
      <c r="BE838" s="368" t="n"/>
      <c r="BF838" s="368" t="n"/>
      <c r="BG838" s="368" t="n"/>
      <c r="BH838" s="368" t="n"/>
      <c r="BI838" s="368" t="n"/>
      <c r="BJ838" s="368" t="n"/>
      <c r="BK838" s="368" t="n"/>
      <c r="BL838" s="368" t="n"/>
      <c r="BM838" s="368" t="n"/>
      <c r="BN838" s="368" t="n"/>
      <c r="BO838" s="368" t="n"/>
      <c r="BP838" s="368" t="n"/>
      <c r="BQ838" s="320" t="n"/>
      <c r="BR838" s="368" t="n"/>
      <c r="BS838" s="368" t="n"/>
      <c r="BT838" s="368" t="n"/>
      <c r="BU838" s="368" t="n"/>
      <c r="BV838" s="368" t="n"/>
      <c r="BW838" s="368" t="n"/>
      <c r="BX838" s="368" t="n"/>
      <c r="BY838" s="368" t="n"/>
      <c r="BZ838" s="368" t="n"/>
      <c r="CA838" s="368" t="n"/>
      <c r="CB838" s="368" t="n"/>
      <c r="CC838" s="368" t="n"/>
      <c r="CD838" s="368" t="n"/>
      <c r="CE838" s="368" t="n"/>
      <c r="CF838" s="368" t="n"/>
      <c r="CG838" s="368" t="n"/>
      <c r="CH838" s="368" t="n"/>
      <c r="CI838" s="368" t="n"/>
      <c r="CJ838" s="368" t="n"/>
      <c r="CK838" s="368" t="n"/>
      <c r="CL838" s="368" t="n"/>
      <c r="CM838" s="368" t="n"/>
      <c r="CN838" s="368" t="n"/>
      <c r="CO838" s="368" t="n"/>
      <c r="CP838" s="368" t="n"/>
      <c r="CQ838" s="368" t="n"/>
      <c r="CR838" s="368" t="n"/>
      <c r="CS838" s="368" t="n"/>
      <c r="CT838" s="368" t="n"/>
      <c r="CU838" s="368" t="n"/>
      <c r="CV838" s="368" t="n"/>
      <c r="CW838" s="368" t="n"/>
      <c r="CX838" s="368" t="n"/>
      <c r="CY838" s="368" t="n"/>
      <c r="CZ838" s="368" t="n"/>
      <c r="DA838" s="368" t="n"/>
      <c r="DB838" s="368" t="n"/>
      <c r="DC838" s="368" t="n"/>
      <c r="DD838" s="368" t="n"/>
    </row>
    <row r="839">
      <c r="A839" s="368" t="n"/>
      <c r="B839" s="368" t="n"/>
      <c r="C839" s="368" t="n"/>
      <c r="D839" s="368" t="n"/>
      <c r="E839" s="368" t="n"/>
      <c r="F839" s="368" t="n"/>
      <c r="G839" s="318" t="n"/>
      <c r="H839" s="368" t="n"/>
      <c r="I839" s="368" t="n"/>
      <c r="J839" s="368" t="n"/>
      <c r="K839" s="368" t="n"/>
      <c r="L839" s="368" t="n"/>
      <c r="M839" s="368" t="n"/>
      <c r="N839" s="368" t="n"/>
      <c r="O839" s="368" t="n"/>
      <c r="P839" s="368" t="n"/>
      <c r="Q839" s="368" t="n"/>
      <c r="R839" s="368" t="n"/>
      <c r="S839" s="368" t="n"/>
      <c r="T839" s="368" t="n"/>
      <c r="U839" s="368" t="n"/>
      <c r="V839" s="368" t="n"/>
      <c r="W839" s="368" t="n"/>
      <c r="X839" s="368" t="n"/>
      <c r="Y839" s="368" t="n"/>
      <c r="Z839" s="368" t="n"/>
      <c r="AA839" s="368" t="n"/>
      <c r="AB839" s="368" t="n"/>
      <c r="AC839" s="368" t="n"/>
      <c r="AD839" s="368" t="n"/>
      <c r="AE839" s="368" t="n"/>
      <c r="AF839" s="368" t="n"/>
      <c r="AG839" s="368" t="n"/>
      <c r="AH839" s="368" t="n"/>
      <c r="AI839" s="368" t="n"/>
      <c r="AJ839" s="368" t="n"/>
      <c r="AK839" s="368" t="n"/>
      <c r="AL839" s="368" t="n"/>
      <c r="AM839" s="368" t="n"/>
      <c r="AN839" s="368" t="n"/>
      <c r="AO839" s="368" t="n"/>
      <c r="AP839" s="319" t="n"/>
      <c r="AQ839" s="368" t="n"/>
      <c r="AR839" s="368" t="n"/>
      <c r="AS839" s="368" t="n"/>
      <c r="AT839" s="368" t="n"/>
      <c r="AU839" s="368" t="n"/>
      <c r="AV839" s="368" t="n"/>
      <c r="AW839" s="368" t="n"/>
      <c r="AX839" s="368" t="n"/>
      <c r="AY839" s="368" t="n"/>
      <c r="AZ839" s="368" t="n"/>
      <c r="BA839" s="368" t="n"/>
      <c r="BB839" s="368" t="n"/>
      <c r="BC839" s="368" t="n"/>
      <c r="BD839" s="368" t="n"/>
      <c r="BE839" s="368" t="n"/>
      <c r="BF839" s="368" t="n"/>
      <c r="BG839" s="368" t="n"/>
      <c r="BH839" s="368" t="n"/>
      <c r="BI839" s="368" t="n"/>
      <c r="BJ839" s="368" t="n"/>
      <c r="BK839" s="368" t="n"/>
      <c r="BL839" s="368" t="n"/>
      <c r="BM839" s="368" t="n"/>
      <c r="BN839" s="368" t="n"/>
      <c r="BO839" s="368" t="n"/>
      <c r="BP839" s="368" t="n"/>
      <c r="BQ839" s="320" t="n"/>
      <c r="BR839" s="368" t="n"/>
      <c r="BS839" s="368" t="n"/>
      <c r="BT839" s="368" t="n"/>
      <c r="BU839" s="368" t="n"/>
      <c r="BV839" s="368" t="n"/>
      <c r="BW839" s="368" t="n"/>
      <c r="BX839" s="368" t="n"/>
      <c r="BY839" s="368" t="n"/>
      <c r="BZ839" s="368" t="n"/>
      <c r="CA839" s="368" t="n"/>
      <c r="CB839" s="368" t="n"/>
      <c r="CC839" s="368" t="n"/>
      <c r="CD839" s="368" t="n"/>
      <c r="CE839" s="368" t="n"/>
      <c r="CF839" s="368" t="n"/>
      <c r="CG839" s="368" t="n"/>
      <c r="CH839" s="368" t="n"/>
      <c r="CI839" s="368" t="n"/>
      <c r="CJ839" s="368" t="n"/>
      <c r="CK839" s="368" t="n"/>
      <c r="CL839" s="368" t="n"/>
      <c r="CM839" s="368" t="n"/>
      <c r="CN839" s="368" t="n"/>
      <c r="CO839" s="368" t="n"/>
      <c r="CP839" s="368" t="n"/>
      <c r="CQ839" s="368" t="n"/>
      <c r="CR839" s="368" t="n"/>
      <c r="CS839" s="368" t="n"/>
      <c r="CT839" s="368" t="n"/>
      <c r="CU839" s="368" t="n"/>
      <c r="CV839" s="368" t="n"/>
      <c r="CW839" s="368" t="n"/>
      <c r="CX839" s="368" t="n"/>
      <c r="CY839" s="368" t="n"/>
      <c r="CZ839" s="368" t="n"/>
      <c r="DA839" s="368" t="n"/>
      <c r="DB839" s="368" t="n"/>
      <c r="DC839" s="368" t="n"/>
      <c r="DD839" s="368" t="n"/>
    </row>
    <row r="840">
      <c r="A840" s="368" t="n"/>
      <c r="B840" s="368" t="n"/>
      <c r="C840" s="368" t="n"/>
      <c r="D840" s="368" t="n"/>
      <c r="E840" s="368" t="n"/>
      <c r="F840" s="368" t="n"/>
      <c r="G840" s="318" t="n"/>
      <c r="H840" s="368" t="n"/>
      <c r="I840" s="368" t="n"/>
      <c r="J840" s="368" t="n"/>
      <c r="K840" s="368" t="n"/>
      <c r="L840" s="368" t="n"/>
      <c r="M840" s="368" t="n"/>
      <c r="N840" s="368" t="n"/>
      <c r="O840" s="368" t="n"/>
      <c r="P840" s="368" t="n"/>
      <c r="Q840" s="368" t="n"/>
      <c r="R840" s="368" t="n"/>
      <c r="S840" s="368" t="n"/>
      <c r="T840" s="368" t="n"/>
      <c r="U840" s="368" t="n"/>
      <c r="V840" s="368" t="n"/>
      <c r="W840" s="368" t="n"/>
      <c r="X840" s="368" t="n"/>
      <c r="Y840" s="368" t="n"/>
      <c r="Z840" s="368" t="n"/>
      <c r="AA840" s="368" t="n"/>
      <c r="AB840" s="368" t="n"/>
      <c r="AC840" s="368" t="n"/>
      <c r="AD840" s="368" t="n"/>
      <c r="AE840" s="368" t="n"/>
      <c r="AF840" s="368" t="n"/>
      <c r="AG840" s="368" t="n"/>
      <c r="AH840" s="368" t="n"/>
      <c r="AI840" s="368" t="n"/>
      <c r="AJ840" s="368" t="n"/>
      <c r="AK840" s="368" t="n"/>
      <c r="AL840" s="368" t="n"/>
      <c r="AM840" s="368" t="n"/>
      <c r="AN840" s="368" t="n"/>
      <c r="AO840" s="368" t="n"/>
      <c r="AP840" s="319" t="n"/>
      <c r="AQ840" s="368" t="n"/>
      <c r="AR840" s="368" t="n"/>
      <c r="AS840" s="368" t="n"/>
      <c r="AT840" s="368" t="n"/>
      <c r="AU840" s="368" t="n"/>
      <c r="AV840" s="368" t="n"/>
      <c r="AW840" s="368" t="n"/>
      <c r="AX840" s="368" t="n"/>
      <c r="AY840" s="368" t="n"/>
      <c r="AZ840" s="368" t="n"/>
      <c r="BA840" s="368" t="n"/>
      <c r="BB840" s="368" t="n"/>
      <c r="BC840" s="368" t="n"/>
      <c r="BD840" s="368" t="n"/>
      <c r="BE840" s="368" t="n"/>
      <c r="BF840" s="368" t="n"/>
      <c r="BG840" s="368" t="n"/>
      <c r="BH840" s="368" t="n"/>
      <c r="BI840" s="368" t="n"/>
      <c r="BJ840" s="368" t="n"/>
      <c r="BK840" s="368" t="n"/>
      <c r="BL840" s="368" t="n"/>
      <c r="BM840" s="368" t="n"/>
      <c r="BN840" s="368" t="n"/>
      <c r="BO840" s="368" t="n"/>
      <c r="BP840" s="368" t="n"/>
      <c r="BQ840" s="320" t="n"/>
      <c r="BR840" s="368" t="n"/>
      <c r="BS840" s="368" t="n"/>
      <c r="BT840" s="368" t="n"/>
      <c r="BU840" s="368" t="n"/>
      <c r="BV840" s="368" t="n"/>
      <c r="BW840" s="368" t="n"/>
      <c r="BX840" s="368" t="n"/>
      <c r="BY840" s="368" t="n"/>
      <c r="BZ840" s="368" t="n"/>
      <c r="CA840" s="368" t="n"/>
      <c r="CB840" s="368" t="n"/>
      <c r="CC840" s="368" t="n"/>
      <c r="CD840" s="368" t="n"/>
      <c r="CE840" s="368" t="n"/>
      <c r="CF840" s="368" t="n"/>
      <c r="CG840" s="368" t="n"/>
      <c r="CH840" s="368" t="n"/>
      <c r="CI840" s="368" t="n"/>
      <c r="CJ840" s="368" t="n"/>
      <c r="CK840" s="368" t="n"/>
      <c r="CL840" s="368" t="n"/>
      <c r="CM840" s="368" t="n"/>
      <c r="CN840" s="368" t="n"/>
      <c r="CO840" s="368" t="n"/>
      <c r="CP840" s="368" t="n"/>
      <c r="CQ840" s="368" t="n"/>
      <c r="CR840" s="368" t="n"/>
      <c r="CS840" s="368" t="n"/>
      <c r="CT840" s="368" t="n"/>
      <c r="CU840" s="368" t="n"/>
      <c r="CV840" s="368" t="n"/>
      <c r="CW840" s="368" t="n"/>
      <c r="CX840" s="368" t="n"/>
      <c r="CY840" s="368" t="n"/>
      <c r="CZ840" s="368" t="n"/>
      <c r="DA840" s="368" t="n"/>
      <c r="DB840" s="368" t="n"/>
      <c r="DC840" s="368" t="n"/>
      <c r="DD840" s="368" t="n"/>
    </row>
    <row r="841">
      <c r="A841" s="368" t="n"/>
      <c r="B841" s="368" t="n"/>
      <c r="C841" s="368" t="n"/>
      <c r="D841" s="368" t="n"/>
      <c r="E841" s="368" t="n"/>
      <c r="F841" s="368" t="n"/>
      <c r="G841" s="318" t="n"/>
      <c r="H841" s="368" t="n"/>
      <c r="I841" s="368" t="n"/>
      <c r="J841" s="368" t="n"/>
      <c r="K841" s="368" t="n"/>
      <c r="L841" s="368" t="n"/>
      <c r="M841" s="368" t="n"/>
      <c r="N841" s="368" t="n"/>
      <c r="O841" s="368" t="n"/>
      <c r="P841" s="368" t="n"/>
      <c r="Q841" s="368" t="n"/>
      <c r="R841" s="368" t="n"/>
      <c r="S841" s="368" t="n"/>
      <c r="T841" s="368" t="n"/>
      <c r="U841" s="368" t="n"/>
      <c r="V841" s="368" t="n"/>
      <c r="W841" s="368" t="n"/>
      <c r="X841" s="368" t="n"/>
      <c r="Y841" s="368" t="n"/>
      <c r="Z841" s="368" t="n"/>
      <c r="AA841" s="368" t="n"/>
      <c r="AB841" s="368" t="n"/>
      <c r="AC841" s="368" t="n"/>
      <c r="AD841" s="368" t="n"/>
      <c r="AE841" s="368" t="n"/>
      <c r="AF841" s="368" t="n"/>
      <c r="AG841" s="368" t="n"/>
      <c r="AH841" s="368" t="n"/>
      <c r="AI841" s="368" t="n"/>
      <c r="AJ841" s="368" t="n"/>
      <c r="AK841" s="368" t="n"/>
      <c r="AL841" s="368" t="n"/>
      <c r="AM841" s="368" t="n"/>
      <c r="AN841" s="368" t="n"/>
      <c r="AO841" s="368" t="n"/>
      <c r="AP841" s="319" t="n"/>
      <c r="AQ841" s="368" t="n"/>
      <c r="AR841" s="368" t="n"/>
      <c r="AS841" s="368" t="n"/>
      <c r="AT841" s="368" t="n"/>
      <c r="AU841" s="368" t="n"/>
      <c r="AV841" s="368" t="n"/>
      <c r="AW841" s="368" t="n"/>
      <c r="AX841" s="368" t="n"/>
      <c r="AY841" s="368" t="n"/>
      <c r="AZ841" s="368" t="n"/>
      <c r="BA841" s="368" t="n"/>
      <c r="BB841" s="368" t="n"/>
      <c r="BC841" s="368" t="n"/>
      <c r="BD841" s="368" t="n"/>
      <c r="BE841" s="368" t="n"/>
      <c r="BF841" s="368" t="n"/>
      <c r="BG841" s="368" t="n"/>
      <c r="BH841" s="368" t="n"/>
      <c r="BI841" s="368" t="n"/>
      <c r="BJ841" s="368" t="n"/>
      <c r="BK841" s="368" t="n"/>
      <c r="BL841" s="368" t="n"/>
      <c r="BM841" s="368" t="n"/>
      <c r="BN841" s="368" t="n"/>
      <c r="BO841" s="368" t="n"/>
      <c r="BP841" s="368" t="n"/>
      <c r="BQ841" s="320" t="n"/>
      <c r="BR841" s="368" t="n"/>
      <c r="BS841" s="368" t="n"/>
      <c r="BT841" s="368" t="n"/>
      <c r="BU841" s="368" t="n"/>
      <c r="BV841" s="368" t="n"/>
      <c r="BW841" s="368" t="n"/>
      <c r="BX841" s="368" t="n"/>
      <c r="BY841" s="368" t="n"/>
      <c r="BZ841" s="368" t="n"/>
      <c r="CA841" s="368" t="n"/>
      <c r="CB841" s="368" t="n"/>
      <c r="CC841" s="368" t="n"/>
      <c r="CD841" s="368" t="n"/>
      <c r="CE841" s="368" t="n"/>
      <c r="CF841" s="368" t="n"/>
      <c r="CG841" s="368" t="n"/>
      <c r="CH841" s="368" t="n"/>
      <c r="CI841" s="368" t="n"/>
      <c r="CJ841" s="368" t="n"/>
      <c r="CK841" s="368" t="n"/>
      <c r="CL841" s="368" t="n"/>
      <c r="CM841" s="368" t="n"/>
      <c r="CN841" s="368" t="n"/>
      <c r="CO841" s="368" t="n"/>
      <c r="CP841" s="368" t="n"/>
      <c r="CQ841" s="368" t="n"/>
      <c r="CR841" s="368" t="n"/>
      <c r="CS841" s="368" t="n"/>
      <c r="CT841" s="368" t="n"/>
      <c r="CU841" s="368" t="n"/>
      <c r="CV841" s="368" t="n"/>
      <c r="CW841" s="368" t="n"/>
      <c r="CX841" s="368" t="n"/>
      <c r="CY841" s="368" t="n"/>
      <c r="CZ841" s="368" t="n"/>
      <c r="DA841" s="368" t="n"/>
      <c r="DB841" s="368" t="n"/>
      <c r="DC841" s="368" t="n"/>
      <c r="DD841" s="368" t="n"/>
    </row>
    <row r="842">
      <c r="A842" s="368" t="n"/>
      <c r="B842" s="368" t="n"/>
      <c r="C842" s="368" t="n"/>
      <c r="D842" s="368" t="n"/>
      <c r="E842" s="368" t="n"/>
      <c r="F842" s="368" t="n"/>
      <c r="G842" s="318" t="n"/>
      <c r="H842" s="368" t="n"/>
      <c r="I842" s="368" t="n"/>
      <c r="J842" s="368" t="n"/>
      <c r="K842" s="368" t="n"/>
      <c r="L842" s="368" t="n"/>
      <c r="M842" s="368" t="n"/>
      <c r="N842" s="368" t="n"/>
      <c r="O842" s="368" t="n"/>
      <c r="P842" s="368" t="n"/>
      <c r="Q842" s="368" t="n"/>
      <c r="R842" s="368" t="n"/>
      <c r="S842" s="368" t="n"/>
      <c r="T842" s="368" t="n"/>
      <c r="U842" s="368" t="n"/>
      <c r="V842" s="368" t="n"/>
      <c r="W842" s="368" t="n"/>
      <c r="X842" s="368" t="n"/>
      <c r="Y842" s="368" t="n"/>
      <c r="Z842" s="368" t="n"/>
      <c r="AA842" s="368" t="n"/>
      <c r="AB842" s="368" t="n"/>
      <c r="AC842" s="368" t="n"/>
      <c r="AD842" s="368" t="n"/>
      <c r="AE842" s="368" t="n"/>
      <c r="AF842" s="368" t="n"/>
      <c r="AG842" s="368" t="n"/>
      <c r="AH842" s="368" t="n"/>
      <c r="AI842" s="368" t="n"/>
      <c r="AJ842" s="368" t="n"/>
      <c r="AK842" s="368" t="n"/>
      <c r="AL842" s="368" t="n"/>
      <c r="AM842" s="368" t="n"/>
      <c r="AN842" s="368" t="n"/>
      <c r="AO842" s="368" t="n"/>
      <c r="AP842" s="319" t="n"/>
      <c r="AQ842" s="368" t="n"/>
      <c r="AR842" s="368" t="n"/>
      <c r="AS842" s="368" t="n"/>
      <c r="AT842" s="368" t="n"/>
      <c r="AU842" s="368" t="n"/>
      <c r="AV842" s="368" t="n"/>
      <c r="AW842" s="368" t="n"/>
      <c r="AX842" s="368" t="n"/>
      <c r="AY842" s="368" t="n"/>
      <c r="AZ842" s="368" t="n"/>
      <c r="BA842" s="368" t="n"/>
      <c r="BB842" s="368" t="n"/>
      <c r="BC842" s="368" t="n"/>
      <c r="BD842" s="368" t="n"/>
      <c r="BE842" s="368" t="n"/>
      <c r="BF842" s="368" t="n"/>
      <c r="BG842" s="368" t="n"/>
      <c r="BH842" s="368" t="n"/>
      <c r="BI842" s="368" t="n"/>
      <c r="BJ842" s="368" t="n"/>
      <c r="BK842" s="368" t="n"/>
      <c r="BL842" s="368" t="n"/>
      <c r="BM842" s="368" t="n"/>
      <c r="BN842" s="368" t="n"/>
      <c r="BO842" s="368" t="n"/>
      <c r="BP842" s="368" t="n"/>
      <c r="BQ842" s="320" t="n"/>
      <c r="BR842" s="368" t="n"/>
      <c r="BS842" s="368" t="n"/>
      <c r="BT842" s="368" t="n"/>
      <c r="BU842" s="368" t="n"/>
      <c r="BV842" s="368" t="n"/>
      <c r="BW842" s="368" t="n"/>
      <c r="BX842" s="368" t="n"/>
      <c r="BY842" s="368" t="n"/>
      <c r="BZ842" s="368" t="n"/>
      <c r="CA842" s="368" t="n"/>
      <c r="CB842" s="368" t="n"/>
      <c r="CC842" s="368" t="n"/>
      <c r="CD842" s="368" t="n"/>
      <c r="CE842" s="368" t="n"/>
      <c r="CF842" s="368" t="n"/>
      <c r="CG842" s="368" t="n"/>
      <c r="CH842" s="368" t="n"/>
      <c r="CI842" s="368" t="n"/>
      <c r="CJ842" s="368" t="n"/>
      <c r="CK842" s="368" t="n"/>
      <c r="CL842" s="368" t="n"/>
      <c r="CM842" s="368" t="n"/>
      <c r="CN842" s="368" t="n"/>
      <c r="CO842" s="368" t="n"/>
      <c r="CP842" s="368" t="n"/>
      <c r="CQ842" s="368" t="n"/>
      <c r="CR842" s="368" t="n"/>
      <c r="CS842" s="368" t="n"/>
      <c r="CT842" s="368" t="n"/>
      <c r="CU842" s="368" t="n"/>
      <c r="CV842" s="368" t="n"/>
      <c r="CW842" s="368" t="n"/>
      <c r="CX842" s="368" t="n"/>
      <c r="CY842" s="368" t="n"/>
      <c r="CZ842" s="368" t="n"/>
      <c r="DA842" s="368" t="n"/>
      <c r="DB842" s="368" t="n"/>
      <c r="DC842" s="368" t="n"/>
      <c r="DD842" s="368" t="n"/>
    </row>
    <row r="843">
      <c r="A843" s="368" t="n"/>
      <c r="B843" s="368" t="n"/>
      <c r="C843" s="368" t="n"/>
      <c r="D843" s="368" t="n"/>
      <c r="E843" s="368" t="n"/>
      <c r="F843" s="368" t="n"/>
      <c r="G843" s="318" t="n"/>
      <c r="H843" s="368" t="n"/>
      <c r="I843" s="368" t="n"/>
      <c r="J843" s="368" t="n"/>
      <c r="K843" s="368" t="n"/>
      <c r="L843" s="368" t="n"/>
      <c r="M843" s="368" t="n"/>
      <c r="N843" s="368" t="n"/>
      <c r="O843" s="368" t="n"/>
      <c r="P843" s="368" t="n"/>
      <c r="Q843" s="368" t="n"/>
      <c r="R843" s="368" t="n"/>
      <c r="S843" s="368" t="n"/>
      <c r="T843" s="368" t="n"/>
      <c r="U843" s="368" t="n"/>
      <c r="V843" s="368" t="n"/>
      <c r="W843" s="368" t="n"/>
      <c r="X843" s="368" t="n"/>
      <c r="Y843" s="368" t="n"/>
      <c r="Z843" s="368" t="n"/>
      <c r="AA843" s="368" t="n"/>
      <c r="AB843" s="368" t="n"/>
      <c r="AC843" s="368" t="n"/>
      <c r="AD843" s="368" t="n"/>
      <c r="AE843" s="368" t="n"/>
      <c r="AF843" s="368" t="n"/>
      <c r="AG843" s="368" t="n"/>
      <c r="AH843" s="368" t="n"/>
      <c r="AI843" s="368" t="n"/>
      <c r="AJ843" s="368" t="n"/>
      <c r="AK843" s="368" t="n"/>
      <c r="AL843" s="368" t="n"/>
      <c r="AM843" s="368" t="n"/>
      <c r="AN843" s="368" t="n"/>
      <c r="AO843" s="368" t="n"/>
      <c r="AP843" s="319" t="n"/>
      <c r="AQ843" s="368" t="n"/>
      <c r="AR843" s="368" t="n"/>
      <c r="AS843" s="368" t="n"/>
      <c r="AT843" s="368" t="n"/>
      <c r="AU843" s="368" t="n"/>
      <c r="AV843" s="368" t="n"/>
      <c r="AW843" s="368" t="n"/>
      <c r="AX843" s="368" t="n"/>
      <c r="AY843" s="368" t="n"/>
      <c r="AZ843" s="368" t="n"/>
      <c r="BA843" s="368" t="n"/>
      <c r="BB843" s="368" t="n"/>
      <c r="BC843" s="368" t="n"/>
      <c r="BD843" s="368" t="n"/>
      <c r="BE843" s="368" t="n"/>
      <c r="BF843" s="368" t="n"/>
      <c r="BG843" s="368" t="n"/>
      <c r="BH843" s="368" t="n"/>
      <c r="BI843" s="368" t="n"/>
      <c r="BJ843" s="368" t="n"/>
      <c r="BK843" s="368" t="n"/>
      <c r="BL843" s="368" t="n"/>
      <c r="BM843" s="368" t="n"/>
      <c r="BN843" s="368" t="n"/>
      <c r="BO843" s="368" t="n"/>
      <c r="BP843" s="368" t="n"/>
      <c r="BQ843" s="320" t="n"/>
      <c r="BR843" s="368" t="n"/>
      <c r="BS843" s="368" t="n"/>
      <c r="BT843" s="368" t="n"/>
      <c r="BU843" s="368" t="n"/>
      <c r="BV843" s="368" t="n"/>
      <c r="BW843" s="368" t="n"/>
      <c r="BX843" s="368" t="n"/>
      <c r="BY843" s="368" t="n"/>
      <c r="BZ843" s="368" t="n"/>
      <c r="CA843" s="368" t="n"/>
      <c r="CB843" s="368" t="n"/>
      <c r="CC843" s="368" t="n"/>
      <c r="CD843" s="368" t="n"/>
      <c r="CE843" s="368" t="n"/>
      <c r="CF843" s="368" t="n"/>
      <c r="CG843" s="368" t="n"/>
      <c r="CH843" s="368" t="n"/>
      <c r="CI843" s="368" t="n"/>
      <c r="CJ843" s="368" t="n"/>
      <c r="CK843" s="368" t="n"/>
      <c r="CL843" s="368" t="n"/>
      <c r="CM843" s="368" t="n"/>
      <c r="CN843" s="368" t="n"/>
      <c r="CO843" s="368" t="n"/>
      <c r="CP843" s="368" t="n"/>
      <c r="CQ843" s="368" t="n"/>
      <c r="CR843" s="368" t="n"/>
      <c r="CS843" s="368" t="n"/>
      <c r="CT843" s="368" t="n"/>
      <c r="CU843" s="368" t="n"/>
      <c r="CV843" s="368" t="n"/>
      <c r="CW843" s="368" t="n"/>
      <c r="CX843" s="368" t="n"/>
      <c r="CY843" s="368" t="n"/>
      <c r="CZ843" s="368" t="n"/>
      <c r="DA843" s="368" t="n"/>
      <c r="DB843" s="368" t="n"/>
      <c r="DC843" s="368" t="n"/>
      <c r="DD843" s="368" t="n"/>
    </row>
    <row r="844">
      <c r="A844" s="368" t="n"/>
      <c r="B844" s="368" t="n"/>
      <c r="C844" s="368" t="n"/>
      <c r="D844" s="368" t="n"/>
      <c r="E844" s="368" t="n"/>
      <c r="F844" s="368" t="n"/>
      <c r="G844" s="318" t="n"/>
      <c r="H844" s="368" t="n"/>
      <c r="I844" s="368" t="n"/>
      <c r="J844" s="368" t="n"/>
      <c r="K844" s="368" t="n"/>
      <c r="L844" s="368" t="n"/>
      <c r="M844" s="368" t="n"/>
      <c r="N844" s="368" t="n"/>
      <c r="O844" s="368" t="n"/>
      <c r="P844" s="368" t="n"/>
      <c r="Q844" s="368" t="n"/>
      <c r="R844" s="368" t="n"/>
      <c r="S844" s="368" t="n"/>
      <c r="T844" s="368" t="n"/>
      <c r="U844" s="368" t="n"/>
      <c r="V844" s="368" t="n"/>
      <c r="W844" s="368" t="n"/>
      <c r="X844" s="368" t="n"/>
      <c r="Y844" s="368" t="n"/>
      <c r="Z844" s="368" t="n"/>
      <c r="AA844" s="368" t="n"/>
      <c r="AB844" s="368" t="n"/>
      <c r="AC844" s="368" t="n"/>
      <c r="AD844" s="368" t="n"/>
      <c r="AE844" s="368" t="n"/>
      <c r="AF844" s="368" t="n"/>
      <c r="AG844" s="368" t="n"/>
      <c r="AH844" s="368" t="n"/>
      <c r="AI844" s="368" t="n"/>
      <c r="AJ844" s="368" t="n"/>
      <c r="AK844" s="368" t="n"/>
      <c r="AL844" s="368" t="n"/>
      <c r="AM844" s="368" t="n"/>
      <c r="AN844" s="368" t="n"/>
      <c r="AO844" s="368" t="n"/>
      <c r="AP844" s="319" t="n"/>
      <c r="AQ844" s="368" t="n"/>
      <c r="AR844" s="368" t="n"/>
      <c r="AS844" s="368" t="n"/>
      <c r="AT844" s="368" t="n"/>
      <c r="AU844" s="368" t="n"/>
      <c r="AV844" s="368" t="n"/>
      <c r="AW844" s="368" t="n"/>
      <c r="AX844" s="368" t="n"/>
      <c r="AY844" s="368" t="n"/>
      <c r="AZ844" s="368" t="n"/>
      <c r="BA844" s="368" t="n"/>
      <c r="BB844" s="368" t="n"/>
      <c r="BC844" s="368" t="n"/>
      <c r="BD844" s="368" t="n"/>
      <c r="BE844" s="368" t="n"/>
      <c r="BF844" s="368" t="n"/>
      <c r="BG844" s="368" t="n"/>
      <c r="BH844" s="368" t="n"/>
      <c r="BI844" s="368" t="n"/>
      <c r="BJ844" s="368" t="n"/>
      <c r="BK844" s="368" t="n"/>
      <c r="BL844" s="368" t="n"/>
      <c r="BM844" s="368" t="n"/>
      <c r="BN844" s="368" t="n"/>
      <c r="BO844" s="368" t="n"/>
      <c r="BP844" s="368" t="n"/>
      <c r="BQ844" s="320" t="n"/>
      <c r="BR844" s="368" t="n"/>
      <c r="BS844" s="368" t="n"/>
      <c r="BT844" s="368" t="n"/>
      <c r="BU844" s="368" t="n"/>
      <c r="BV844" s="368" t="n"/>
      <c r="BW844" s="368" t="n"/>
      <c r="BX844" s="368" t="n"/>
      <c r="BY844" s="368" t="n"/>
      <c r="BZ844" s="368" t="n"/>
      <c r="CA844" s="368" t="n"/>
      <c r="CB844" s="368" t="n"/>
      <c r="CC844" s="368" t="n"/>
      <c r="CD844" s="368" t="n"/>
      <c r="CE844" s="368" t="n"/>
      <c r="CF844" s="368" t="n"/>
      <c r="CG844" s="368" t="n"/>
      <c r="CH844" s="368" t="n"/>
      <c r="CI844" s="368" t="n"/>
      <c r="CJ844" s="368" t="n"/>
      <c r="CK844" s="368" t="n"/>
      <c r="CL844" s="368" t="n"/>
      <c r="CM844" s="368" t="n"/>
      <c r="CN844" s="368" t="n"/>
      <c r="CO844" s="368" t="n"/>
      <c r="CP844" s="368" t="n"/>
      <c r="CQ844" s="368" t="n"/>
      <c r="CR844" s="368" t="n"/>
      <c r="CS844" s="368" t="n"/>
      <c r="CT844" s="368" t="n"/>
      <c r="CU844" s="368" t="n"/>
      <c r="CV844" s="368" t="n"/>
      <c r="CW844" s="368" t="n"/>
      <c r="CX844" s="368" t="n"/>
      <c r="CY844" s="368" t="n"/>
      <c r="CZ844" s="368" t="n"/>
      <c r="DA844" s="368" t="n"/>
      <c r="DB844" s="368" t="n"/>
      <c r="DC844" s="368" t="n"/>
      <c r="DD844" s="368" t="n"/>
    </row>
    <row r="845">
      <c r="A845" s="368" t="n"/>
      <c r="B845" s="368" t="n"/>
      <c r="C845" s="368" t="n"/>
      <c r="D845" s="368" t="n"/>
      <c r="E845" s="368" t="n"/>
      <c r="F845" s="368" t="n"/>
      <c r="G845" s="318" t="n"/>
      <c r="H845" s="368" t="n"/>
      <c r="I845" s="368" t="n"/>
      <c r="J845" s="368" t="n"/>
      <c r="K845" s="368" t="n"/>
      <c r="L845" s="368" t="n"/>
      <c r="M845" s="368" t="n"/>
      <c r="N845" s="368" t="n"/>
      <c r="O845" s="368" t="n"/>
      <c r="P845" s="368" t="n"/>
      <c r="Q845" s="368" t="n"/>
      <c r="R845" s="368" t="n"/>
      <c r="S845" s="368" t="n"/>
      <c r="T845" s="368" t="n"/>
      <c r="U845" s="368" t="n"/>
      <c r="V845" s="368" t="n"/>
      <c r="W845" s="368" t="n"/>
      <c r="X845" s="368" t="n"/>
      <c r="Y845" s="368" t="n"/>
      <c r="Z845" s="368" t="n"/>
      <c r="AA845" s="368" t="n"/>
      <c r="AB845" s="368" t="n"/>
      <c r="AC845" s="368" t="n"/>
      <c r="AD845" s="368" t="n"/>
      <c r="AE845" s="368" t="n"/>
      <c r="AF845" s="368" t="n"/>
      <c r="AG845" s="368" t="n"/>
      <c r="AH845" s="368" t="n"/>
      <c r="AI845" s="368" t="n"/>
      <c r="AJ845" s="368" t="n"/>
      <c r="AK845" s="368" t="n"/>
      <c r="AL845" s="368" t="n"/>
      <c r="AM845" s="368" t="n"/>
      <c r="AN845" s="368" t="n"/>
      <c r="AO845" s="368" t="n"/>
      <c r="AP845" s="319" t="n"/>
      <c r="AQ845" s="368" t="n"/>
      <c r="AR845" s="368" t="n"/>
      <c r="AS845" s="368" t="n"/>
      <c r="AT845" s="368" t="n"/>
      <c r="AU845" s="368" t="n"/>
      <c r="AV845" s="368" t="n"/>
      <c r="AW845" s="368" t="n"/>
      <c r="AX845" s="368" t="n"/>
      <c r="AY845" s="368" t="n"/>
      <c r="AZ845" s="368" t="n"/>
      <c r="BA845" s="368" t="n"/>
      <c r="BB845" s="368" t="n"/>
      <c r="BC845" s="368" t="n"/>
      <c r="BD845" s="368" t="n"/>
      <c r="BE845" s="368" t="n"/>
      <c r="BF845" s="368" t="n"/>
      <c r="BG845" s="368" t="n"/>
      <c r="BH845" s="368" t="n"/>
      <c r="BI845" s="368" t="n"/>
      <c r="BJ845" s="368" t="n"/>
      <c r="BK845" s="368" t="n"/>
      <c r="BL845" s="368" t="n"/>
      <c r="BM845" s="368" t="n"/>
      <c r="BN845" s="368" t="n"/>
      <c r="BO845" s="368" t="n"/>
      <c r="BP845" s="368" t="n"/>
      <c r="BQ845" s="320" t="n"/>
      <c r="BR845" s="368" t="n"/>
      <c r="BS845" s="368" t="n"/>
      <c r="BT845" s="368" t="n"/>
      <c r="BU845" s="368" t="n"/>
      <c r="BV845" s="368" t="n"/>
      <c r="BW845" s="368" t="n"/>
      <c r="BX845" s="368" t="n"/>
      <c r="BY845" s="368" t="n"/>
      <c r="BZ845" s="368" t="n"/>
      <c r="CA845" s="368" t="n"/>
      <c r="CB845" s="368" t="n"/>
      <c r="CC845" s="368" t="n"/>
      <c r="CD845" s="368" t="n"/>
      <c r="CE845" s="368" t="n"/>
      <c r="CF845" s="368" t="n"/>
      <c r="CG845" s="368" t="n"/>
      <c r="CH845" s="368" t="n"/>
      <c r="CI845" s="368" t="n"/>
      <c r="CJ845" s="368" t="n"/>
      <c r="CK845" s="368" t="n"/>
      <c r="CL845" s="368" t="n"/>
      <c r="CM845" s="368" t="n"/>
      <c r="CN845" s="368" t="n"/>
      <c r="CO845" s="368" t="n"/>
      <c r="CP845" s="368" t="n"/>
      <c r="CQ845" s="368" t="n"/>
      <c r="CR845" s="368" t="n"/>
      <c r="CS845" s="368" t="n"/>
      <c r="CT845" s="368" t="n"/>
      <c r="CU845" s="368" t="n"/>
      <c r="CV845" s="368" t="n"/>
      <c r="CW845" s="368" t="n"/>
      <c r="CX845" s="368" t="n"/>
      <c r="CY845" s="368" t="n"/>
      <c r="CZ845" s="368" t="n"/>
      <c r="DA845" s="368" t="n"/>
      <c r="DB845" s="368" t="n"/>
      <c r="DC845" s="368" t="n"/>
      <c r="DD845" s="368" t="n"/>
    </row>
    <row r="846">
      <c r="A846" s="368" t="n"/>
      <c r="B846" s="368" t="n"/>
      <c r="C846" s="368" t="n"/>
      <c r="D846" s="368" t="n"/>
      <c r="E846" s="368" t="n"/>
      <c r="F846" s="368" t="n"/>
      <c r="G846" s="318" t="n"/>
      <c r="H846" s="368" t="n"/>
      <c r="I846" s="368" t="n"/>
      <c r="J846" s="368" t="n"/>
      <c r="K846" s="368" t="n"/>
      <c r="L846" s="368" t="n"/>
      <c r="M846" s="368" t="n"/>
      <c r="N846" s="368" t="n"/>
      <c r="O846" s="368" t="n"/>
      <c r="P846" s="368" t="n"/>
      <c r="Q846" s="368" t="n"/>
      <c r="R846" s="368" t="n"/>
      <c r="S846" s="368" t="n"/>
      <c r="T846" s="368" t="n"/>
      <c r="U846" s="368" t="n"/>
      <c r="V846" s="368" t="n"/>
      <c r="W846" s="368" t="n"/>
      <c r="X846" s="368" t="n"/>
      <c r="Y846" s="368" t="n"/>
      <c r="Z846" s="368" t="n"/>
      <c r="AA846" s="368" t="n"/>
      <c r="AB846" s="368" t="n"/>
      <c r="AC846" s="368" t="n"/>
      <c r="AD846" s="368" t="n"/>
      <c r="AE846" s="368" t="n"/>
      <c r="AF846" s="368" t="n"/>
      <c r="AG846" s="368" t="n"/>
      <c r="AH846" s="368" t="n"/>
      <c r="AI846" s="368" t="n"/>
      <c r="AJ846" s="368" t="n"/>
      <c r="AK846" s="368" t="n"/>
      <c r="AL846" s="368" t="n"/>
      <c r="AM846" s="368" t="n"/>
      <c r="AN846" s="368" t="n"/>
      <c r="AO846" s="368" t="n"/>
      <c r="AP846" s="319" t="n"/>
      <c r="AQ846" s="368" t="n"/>
      <c r="AR846" s="368" t="n"/>
      <c r="AS846" s="368" t="n"/>
      <c r="AT846" s="368" t="n"/>
      <c r="AU846" s="368" t="n"/>
      <c r="AV846" s="368" t="n"/>
      <c r="AW846" s="368" t="n"/>
      <c r="AX846" s="368" t="n"/>
      <c r="AY846" s="368" t="n"/>
      <c r="AZ846" s="368" t="n"/>
      <c r="BA846" s="368" t="n"/>
      <c r="BB846" s="368" t="n"/>
      <c r="BC846" s="368" t="n"/>
      <c r="BD846" s="368" t="n"/>
      <c r="BE846" s="368" t="n"/>
      <c r="BF846" s="368" t="n"/>
      <c r="BG846" s="368" t="n"/>
      <c r="BH846" s="368" t="n"/>
      <c r="BI846" s="368" t="n"/>
      <c r="BJ846" s="368" t="n"/>
      <c r="BK846" s="368" t="n"/>
      <c r="BL846" s="368" t="n"/>
      <c r="BM846" s="368" t="n"/>
      <c r="BN846" s="368" t="n"/>
      <c r="BO846" s="368" t="n"/>
      <c r="BP846" s="368" t="n"/>
      <c r="BQ846" s="320" t="n"/>
      <c r="BR846" s="368" t="n"/>
      <c r="BS846" s="368" t="n"/>
      <c r="BT846" s="368" t="n"/>
      <c r="BU846" s="368" t="n"/>
      <c r="BV846" s="368" t="n"/>
      <c r="BW846" s="368" t="n"/>
      <c r="BX846" s="368" t="n"/>
      <c r="BY846" s="368" t="n"/>
      <c r="BZ846" s="368" t="n"/>
      <c r="CA846" s="368" t="n"/>
      <c r="CB846" s="368" t="n"/>
      <c r="CC846" s="368" t="n"/>
      <c r="CD846" s="368" t="n"/>
      <c r="CE846" s="368" t="n"/>
      <c r="CF846" s="368" t="n"/>
      <c r="CG846" s="368" t="n"/>
      <c r="CH846" s="368" t="n"/>
      <c r="CI846" s="368" t="n"/>
      <c r="CJ846" s="368" t="n"/>
      <c r="CK846" s="368" t="n"/>
      <c r="CL846" s="368" t="n"/>
      <c r="CM846" s="368" t="n"/>
      <c r="CN846" s="368" t="n"/>
      <c r="CO846" s="368" t="n"/>
      <c r="CP846" s="368" t="n"/>
      <c r="CQ846" s="368" t="n"/>
      <c r="CR846" s="368" t="n"/>
      <c r="CS846" s="368" t="n"/>
      <c r="CT846" s="368" t="n"/>
      <c r="CU846" s="368" t="n"/>
      <c r="CV846" s="368" t="n"/>
      <c r="CW846" s="368" t="n"/>
      <c r="CX846" s="368" t="n"/>
      <c r="CY846" s="368" t="n"/>
      <c r="CZ846" s="368" t="n"/>
      <c r="DA846" s="368" t="n"/>
      <c r="DB846" s="368" t="n"/>
      <c r="DC846" s="368" t="n"/>
      <c r="DD846" s="368" t="n"/>
    </row>
    <row r="847">
      <c r="A847" s="368" t="n"/>
      <c r="B847" s="368" t="n"/>
      <c r="C847" s="368" t="n"/>
      <c r="D847" s="368" t="n"/>
      <c r="E847" s="368" t="n"/>
      <c r="F847" s="368" t="n"/>
      <c r="G847" s="318" t="n"/>
      <c r="H847" s="368" t="n"/>
      <c r="I847" s="368" t="n"/>
      <c r="J847" s="368" t="n"/>
      <c r="K847" s="368" t="n"/>
      <c r="L847" s="368" t="n"/>
      <c r="M847" s="368" t="n"/>
      <c r="N847" s="368" t="n"/>
      <c r="O847" s="368" t="n"/>
      <c r="P847" s="368" t="n"/>
      <c r="Q847" s="368" t="n"/>
      <c r="R847" s="368" t="n"/>
      <c r="S847" s="368" t="n"/>
      <c r="T847" s="368" t="n"/>
      <c r="U847" s="368" t="n"/>
      <c r="V847" s="368" t="n"/>
      <c r="W847" s="368" t="n"/>
      <c r="X847" s="368" t="n"/>
      <c r="Y847" s="368" t="n"/>
      <c r="Z847" s="368" t="n"/>
      <c r="AA847" s="368" t="n"/>
      <c r="AB847" s="368" t="n"/>
      <c r="AC847" s="368" t="n"/>
      <c r="AD847" s="368" t="n"/>
      <c r="AE847" s="368" t="n"/>
      <c r="AF847" s="368" t="n"/>
      <c r="AG847" s="368" t="n"/>
      <c r="AH847" s="368" t="n"/>
      <c r="AI847" s="368" t="n"/>
      <c r="AJ847" s="368" t="n"/>
      <c r="AK847" s="368" t="n"/>
      <c r="AL847" s="368" t="n"/>
      <c r="AM847" s="368" t="n"/>
      <c r="AN847" s="368" t="n"/>
      <c r="AO847" s="368" t="n"/>
      <c r="AP847" s="319" t="n"/>
      <c r="AQ847" s="368" t="n"/>
      <c r="AR847" s="368" t="n"/>
      <c r="AS847" s="368" t="n"/>
      <c r="AT847" s="368" t="n"/>
      <c r="AU847" s="368" t="n"/>
      <c r="AV847" s="368" t="n"/>
      <c r="AW847" s="368" t="n"/>
      <c r="AX847" s="368" t="n"/>
      <c r="AY847" s="368" t="n"/>
      <c r="AZ847" s="368" t="n"/>
      <c r="BA847" s="368" t="n"/>
      <c r="BB847" s="368" t="n"/>
      <c r="BC847" s="368" t="n"/>
      <c r="BD847" s="368" t="n"/>
      <c r="BE847" s="368" t="n"/>
      <c r="BF847" s="368" t="n"/>
      <c r="BG847" s="368" t="n"/>
      <c r="BH847" s="368" t="n"/>
      <c r="BI847" s="368" t="n"/>
      <c r="BJ847" s="368" t="n"/>
      <c r="BK847" s="368" t="n"/>
      <c r="BL847" s="368" t="n"/>
      <c r="BM847" s="368" t="n"/>
      <c r="BN847" s="368" t="n"/>
      <c r="BO847" s="368" t="n"/>
      <c r="BP847" s="368" t="n"/>
      <c r="BQ847" s="320" t="n"/>
      <c r="BR847" s="368" t="n"/>
      <c r="BS847" s="368" t="n"/>
      <c r="BT847" s="368" t="n"/>
      <c r="BU847" s="368" t="n"/>
      <c r="BV847" s="368" t="n"/>
      <c r="BW847" s="368" t="n"/>
      <c r="BX847" s="368" t="n"/>
      <c r="BY847" s="368" t="n"/>
      <c r="BZ847" s="368" t="n"/>
      <c r="CA847" s="368" t="n"/>
      <c r="CB847" s="368" t="n"/>
      <c r="CC847" s="368" t="n"/>
      <c r="CD847" s="368" t="n"/>
      <c r="CE847" s="368" t="n"/>
      <c r="CF847" s="368" t="n"/>
      <c r="CG847" s="368" t="n"/>
      <c r="CH847" s="368" t="n"/>
      <c r="CI847" s="368" t="n"/>
      <c r="CJ847" s="368" t="n"/>
      <c r="CK847" s="368" t="n"/>
      <c r="CL847" s="368" t="n"/>
      <c r="CM847" s="368" t="n"/>
      <c r="CN847" s="368" t="n"/>
      <c r="CO847" s="368" t="n"/>
      <c r="CP847" s="368" t="n"/>
      <c r="CQ847" s="368" t="n"/>
      <c r="CR847" s="368" t="n"/>
      <c r="CS847" s="368" t="n"/>
      <c r="CT847" s="368" t="n"/>
      <c r="CU847" s="368" t="n"/>
      <c r="CV847" s="368" t="n"/>
      <c r="CW847" s="368" t="n"/>
      <c r="CX847" s="368" t="n"/>
      <c r="CY847" s="368" t="n"/>
      <c r="CZ847" s="368" t="n"/>
      <c r="DA847" s="368" t="n"/>
      <c r="DB847" s="368" t="n"/>
      <c r="DC847" s="368" t="n"/>
      <c r="DD847" s="368" t="n"/>
    </row>
    <row r="848">
      <c r="A848" s="368" t="n"/>
      <c r="B848" s="368" t="n"/>
      <c r="C848" s="368" t="n"/>
      <c r="D848" s="368" t="n"/>
      <c r="E848" s="368" t="n"/>
      <c r="F848" s="368" t="n"/>
      <c r="G848" s="318" t="n"/>
      <c r="H848" s="368" t="n"/>
      <c r="I848" s="368" t="n"/>
      <c r="J848" s="368" t="n"/>
      <c r="K848" s="368" t="n"/>
      <c r="L848" s="368" t="n"/>
      <c r="M848" s="368" t="n"/>
      <c r="N848" s="368" t="n"/>
      <c r="O848" s="368" t="n"/>
      <c r="P848" s="368" t="n"/>
      <c r="Q848" s="368" t="n"/>
      <c r="R848" s="368" t="n"/>
      <c r="S848" s="368" t="n"/>
      <c r="T848" s="368" t="n"/>
      <c r="U848" s="368" t="n"/>
      <c r="V848" s="368" t="n"/>
      <c r="W848" s="368" t="n"/>
      <c r="X848" s="368" t="n"/>
      <c r="Y848" s="368" t="n"/>
      <c r="Z848" s="368" t="n"/>
      <c r="AA848" s="368" t="n"/>
      <c r="AB848" s="368" t="n"/>
      <c r="AC848" s="368" t="n"/>
      <c r="AD848" s="368" t="n"/>
      <c r="AE848" s="368" t="n"/>
      <c r="AF848" s="368" t="n"/>
      <c r="AG848" s="368" t="n"/>
      <c r="AH848" s="368" t="n"/>
      <c r="AI848" s="368" t="n"/>
      <c r="AJ848" s="368" t="n"/>
      <c r="AK848" s="368" t="n"/>
      <c r="AL848" s="368" t="n"/>
      <c r="AM848" s="368" t="n"/>
      <c r="AN848" s="368" t="n"/>
      <c r="AO848" s="368" t="n"/>
      <c r="AP848" s="319" t="n"/>
      <c r="AQ848" s="368" t="n"/>
      <c r="AR848" s="368" t="n"/>
      <c r="AS848" s="368" t="n"/>
      <c r="AT848" s="368" t="n"/>
      <c r="AU848" s="368" t="n"/>
      <c r="AV848" s="368" t="n"/>
      <c r="AW848" s="368" t="n"/>
      <c r="AX848" s="368" t="n"/>
      <c r="AY848" s="368" t="n"/>
      <c r="AZ848" s="368" t="n"/>
      <c r="BA848" s="368" t="n"/>
      <c r="BB848" s="368" t="n"/>
      <c r="BC848" s="368" t="n"/>
      <c r="BD848" s="368" t="n"/>
      <c r="BE848" s="368" t="n"/>
      <c r="BF848" s="368" t="n"/>
      <c r="BG848" s="368" t="n"/>
      <c r="BH848" s="368" t="n"/>
      <c r="BI848" s="368" t="n"/>
      <c r="BJ848" s="368" t="n"/>
      <c r="BK848" s="368" t="n"/>
      <c r="BL848" s="368" t="n"/>
      <c r="BM848" s="368" t="n"/>
      <c r="BN848" s="368" t="n"/>
      <c r="BO848" s="368" t="n"/>
      <c r="BP848" s="368" t="n"/>
      <c r="BQ848" s="320" t="n"/>
      <c r="BR848" s="368" t="n"/>
      <c r="BS848" s="368" t="n"/>
      <c r="BT848" s="368" t="n"/>
      <c r="BU848" s="368" t="n"/>
      <c r="BV848" s="368" t="n"/>
      <c r="BW848" s="368" t="n"/>
      <c r="BX848" s="368" t="n"/>
      <c r="BY848" s="368" t="n"/>
      <c r="BZ848" s="368" t="n"/>
      <c r="CA848" s="368" t="n"/>
      <c r="CB848" s="368" t="n"/>
      <c r="CC848" s="368" t="n"/>
      <c r="CD848" s="368" t="n"/>
      <c r="CE848" s="368" t="n"/>
      <c r="CF848" s="368" t="n"/>
      <c r="CG848" s="368" t="n"/>
      <c r="CH848" s="368" t="n"/>
      <c r="CI848" s="368" t="n"/>
      <c r="CJ848" s="368" t="n"/>
      <c r="CK848" s="368" t="n"/>
      <c r="CL848" s="368" t="n"/>
      <c r="CM848" s="368" t="n"/>
      <c r="CN848" s="368" t="n"/>
      <c r="CO848" s="368" t="n"/>
      <c r="CP848" s="368" t="n"/>
      <c r="CQ848" s="368" t="n"/>
      <c r="CR848" s="368" t="n"/>
      <c r="CS848" s="368" t="n"/>
      <c r="CT848" s="368" t="n"/>
      <c r="CU848" s="368" t="n"/>
      <c r="CV848" s="368" t="n"/>
      <c r="CW848" s="368" t="n"/>
      <c r="CX848" s="368" t="n"/>
      <c r="CY848" s="368" t="n"/>
      <c r="CZ848" s="368" t="n"/>
      <c r="DA848" s="368" t="n"/>
      <c r="DB848" s="368" t="n"/>
      <c r="DC848" s="368" t="n"/>
      <c r="DD848" s="368" t="n"/>
    </row>
    <row r="849">
      <c r="A849" s="368" t="n"/>
      <c r="B849" s="368" t="n"/>
      <c r="C849" s="368" t="n"/>
      <c r="D849" s="368" t="n"/>
      <c r="E849" s="368" t="n"/>
      <c r="F849" s="368" t="n"/>
      <c r="G849" s="318" t="n"/>
      <c r="H849" s="368" t="n"/>
      <c r="I849" s="368" t="n"/>
      <c r="J849" s="368" t="n"/>
      <c r="K849" s="368" t="n"/>
      <c r="L849" s="368" t="n"/>
      <c r="M849" s="368" t="n"/>
      <c r="N849" s="368" t="n"/>
      <c r="O849" s="368" t="n"/>
      <c r="P849" s="368" t="n"/>
      <c r="Q849" s="368" t="n"/>
      <c r="R849" s="368" t="n"/>
      <c r="S849" s="368" t="n"/>
      <c r="T849" s="368" t="n"/>
      <c r="U849" s="368" t="n"/>
      <c r="V849" s="368" t="n"/>
      <c r="W849" s="368" t="n"/>
      <c r="X849" s="368" t="n"/>
      <c r="Y849" s="368" t="n"/>
      <c r="Z849" s="368" t="n"/>
      <c r="AA849" s="368" t="n"/>
      <c r="AB849" s="368" t="n"/>
      <c r="AC849" s="368" t="n"/>
      <c r="AD849" s="368" t="n"/>
      <c r="AE849" s="368" t="n"/>
      <c r="AF849" s="368" t="n"/>
      <c r="AG849" s="368" t="n"/>
      <c r="AH849" s="368" t="n"/>
      <c r="AI849" s="368" t="n"/>
      <c r="AJ849" s="368" t="n"/>
      <c r="AK849" s="368" t="n"/>
      <c r="AL849" s="368" t="n"/>
      <c r="AM849" s="368" t="n"/>
      <c r="AN849" s="368" t="n"/>
      <c r="AO849" s="368" t="n"/>
      <c r="AP849" s="319" t="n"/>
      <c r="AQ849" s="368" t="n"/>
      <c r="AR849" s="368" t="n"/>
      <c r="AS849" s="368" t="n"/>
      <c r="AT849" s="368" t="n"/>
      <c r="AU849" s="368" t="n"/>
      <c r="AV849" s="368" t="n"/>
      <c r="AW849" s="368" t="n"/>
      <c r="AX849" s="368" t="n"/>
      <c r="AY849" s="368" t="n"/>
      <c r="AZ849" s="368" t="n"/>
      <c r="BA849" s="368" t="n"/>
      <c r="BB849" s="368" t="n"/>
      <c r="BC849" s="368" t="n"/>
      <c r="BD849" s="368" t="n"/>
      <c r="BE849" s="368" t="n"/>
      <c r="BF849" s="368" t="n"/>
      <c r="BG849" s="368" t="n"/>
      <c r="BH849" s="368" t="n"/>
      <c r="BI849" s="368" t="n"/>
      <c r="BJ849" s="368" t="n"/>
      <c r="BK849" s="368" t="n"/>
      <c r="BL849" s="368" t="n"/>
      <c r="BM849" s="368" t="n"/>
      <c r="BN849" s="368" t="n"/>
      <c r="BO849" s="368" t="n"/>
      <c r="BP849" s="368" t="n"/>
      <c r="BQ849" s="320" t="n"/>
      <c r="BR849" s="368" t="n"/>
      <c r="BS849" s="368" t="n"/>
      <c r="BT849" s="368" t="n"/>
      <c r="BU849" s="368" t="n"/>
      <c r="BV849" s="368" t="n"/>
      <c r="BW849" s="368" t="n"/>
      <c r="BX849" s="368" t="n"/>
      <c r="BY849" s="368" t="n"/>
      <c r="BZ849" s="368" t="n"/>
      <c r="CA849" s="368" t="n"/>
      <c r="CB849" s="368" t="n"/>
      <c r="CC849" s="368" t="n"/>
      <c r="CD849" s="368" t="n"/>
      <c r="CE849" s="368" t="n"/>
      <c r="CF849" s="368" t="n"/>
      <c r="CG849" s="368" t="n"/>
      <c r="CH849" s="368" t="n"/>
      <c r="CI849" s="368" t="n"/>
      <c r="CJ849" s="368" t="n"/>
      <c r="CK849" s="368" t="n"/>
      <c r="CL849" s="368" t="n"/>
      <c r="CM849" s="368" t="n"/>
      <c r="CN849" s="368" t="n"/>
      <c r="CO849" s="368" t="n"/>
      <c r="CP849" s="368" t="n"/>
      <c r="CQ849" s="368" t="n"/>
      <c r="CR849" s="368" t="n"/>
      <c r="CS849" s="368" t="n"/>
      <c r="CT849" s="368" t="n"/>
      <c r="CU849" s="368" t="n"/>
      <c r="CV849" s="368" t="n"/>
      <c r="CW849" s="368" t="n"/>
      <c r="CX849" s="368" t="n"/>
      <c r="CY849" s="368" t="n"/>
      <c r="CZ849" s="368" t="n"/>
      <c r="DA849" s="368" t="n"/>
      <c r="DB849" s="368" t="n"/>
      <c r="DC849" s="368" t="n"/>
      <c r="DD849" s="368" t="n"/>
    </row>
    <row r="850">
      <c r="A850" s="368" t="n"/>
      <c r="B850" s="368" t="n"/>
      <c r="C850" s="368" t="n"/>
      <c r="D850" s="368" t="n"/>
      <c r="E850" s="368" t="n"/>
      <c r="F850" s="368" t="n"/>
      <c r="G850" s="318" t="n"/>
      <c r="H850" s="368" t="n"/>
      <c r="I850" s="368" t="n"/>
      <c r="J850" s="368" t="n"/>
      <c r="K850" s="368" t="n"/>
      <c r="L850" s="368" t="n"/>
      <c r="M850" s="368" t="n"/>
      <c r="N850" s="368" t="n"/>
      <c r="O850" s="368" t="n"/>
      <c r="P850" s="368" t="n"/>
      <c r="Q850" s="368" t="n"/>
      <c r="R850" s="368" t="n"/>
      <c r="S850" s="368" t="n"/>
      <c r="T850" s="368" t="n"/>
      <c r="U850" s="368" t="n"/>
      <c r="V850" s="368" t="n"/>
      <c r="W850" s="368" t="n"/>
      <c r="X850" s="368" t="n"/>
      <c r="Y850" s="368" t="n"/>
      <c r="Z850" s="368" t="n"/>
      <c r="AA850" s="368" t="n"/>
      <c r="AB850" s="368" t="n"/>
      <c r="AC850" s="368" t="n"/>
      <c r="AD850" s="368" t="n"/>
      <c r="AE850" s="368" t="n"/>
      <c r="AF850" s="368" t="n"/>
      <c r="AG850" s="368" t="n"/>
      <c r="AH850" s="368" t="n"/>
      <c r="AI850" s="368" t="n"/>
      <c r="AJ850" s="368" t="n"/>
      <c r="AK850" s="368" t="n"/>
      <c r="AL850" s="368" t="n"/>
      <c r="AM850" s="368" t="n"/>
      <c r="AN850" s="368" t="n"/>
      <c r="AO850" s="368" t="n"/>
      <c r="AP850" s="319" t="n"/>
      <c r="AQ850" s="368" t="n"/>
      <c r="AR850" s="368" t="n"/>
      <c r="AS850" s="368" t="n"/>
      <c r="AT850" s="368" t="n"/>
      <c r="AU850" s="368" t="n"/>
      <c r="AV850" s="368" t="n"/>
      <c r="AW850" s="368" t="n"/>
      <c r="AX850" s="368" t="n"/>
      <c r="AY850" s="368" t="n"/>
      <c r="AZ850" s="368" t="n"/>
      <c r="BA850" s="368" t="n"/>
      <c r="BB850" s="368" t="n"/>
      <c r="BC850" s="368" t="n"/>
      <c r="BD850" s="368" t="n"/>
      <c r="BE850" s="368" t="n"/>
      <c r="BF850" s="368" t="n"/>
      <c r="BG850" s="368" t="n"/>
      <c r="BH850" s="368" t="n"/>
      <c r="BI850" s="368" t="n"/>
      <c r="BJ850" s="368" t="n"/>
      <c r="BK850" s="368" t="n"/>
      <c r="BL850" s="368" t="n"/>
      <c r="BM850" s="368" t="n"/>
      <c r="BN850" s="368" t="n"/>
      <c r="BO850" s="368" t="n"/>
      <c r="BP850" s="368" t="n"/>
      <c r="BQ850" s="320" t="n"/>
      <c r="BR850" s="368" t="n"/>
      <c r="BS850" s="368" t="n"/>
      <c r="BT850" s="368" t="n"/>
      <c r="BU850" s="368" t="n"/>
      <c r="BV850" s="368" t="n"/>
      <c r="BW850" s="368" t="n"/>
      <c r="BX850" s="368" t="n"/>
      <c r="BY850" s="368" t="n"/>
      <c r="BZ850" s="368" t="n"/>
      <c r="CA850" s="368" t="n"/>
      <c r="CB850" s="368" t="n"/>
      <c r="CC850" s="368" t="n"/>
      <c r="CD850" s="368" t="n"/>
      <c r="CE850" s="368" t="n"/>
      <c r="CF850" s="368" t="n"/>
      <c r="CG850" s="368" t="n"/>
      <c r="CH850" s="368" t="n"/>
      <c r="CI850" s="368" t="n"/>
      <c r="CJ850" s="368" t="n"/>
      <c r="CK850" s="368" t="n"/>
      <c r="CL850" s="368" t="n"/>
      <c r="CM850" s="368" t="n"/>
      <c r="CN850" s="368" t="n"/>
      <c r="CO850" s="368" t="n"/>
      <c r="CP850" s="368" t="n"/>
      <c r="CQ850" s="368" t="n"/>
      <c r="CR850" s="368" t="n"/>
      <c r="CS850" s="368" t="n"/>
      <c r="CT850" s="368" t="n"/>
      <c r="CU850" s="368" t="n"/>
      <c r="CV850" s="368" t="n"/>
      <c r="CW850" s="368" t="n"/>
      <c r="CX850" s="368" t="n"/>
      <c r="CY850" s="368" t="n"/>
      <c r="CZ850" s="368" t="n"/>
      <c r="DA850" s="368" t="n"/>
      <c r="DB850" s="368" t="n"/>
      <c r="DC850" s="368" t="n"/>
      <c r="DD850" s="368" t="n"/>
    </row>
    <row r="851">
      <c r="A851" s="368" t="n"/>
      <c r="B851" s="368" t="n"/>
      <c r="C851" s="368" t="n"/>
      <c r="D851" s="368" t="n"/>
      <c r="E851" s="368" t="n"/>
      <c r="F851" s="368" t="n"/>
      <c r="G851" s="318" t="n"/>
      <c r="H851" s="368" t="n"/>
      <c r="I851" s="368" t="n"/>
      <c r="J851" s="368" t="n"/>
      <c r="K851" s="368" t="n"/>
      <c r="L851" s="368" t="n"/>
      <c r="M851" s="368" t="n"/>
      <c r="N851" s="368" t="n"/>
      <c r="O851" s="368" t="n"/>
      <c r="P851" s="368" t="n"/>
      <c r="Q851" s="368" t="n"/>
      <c r="R851" s="368" t="n"/>
      <c r="S851" s="368" t="n"/>
      <c r="T851" s="368" t="n"/>
      <c r="U851" s="368" t="n"/>
      <c r="V851" s="368" t="n"/>
      <c r="W851" s="368" t="n"/>
      <c r="X851" s="368" t="n"/>
      <c r="Y851" s="368" t="n"/>
      <c r="Z851" s="368" t="n"/>
      <c r="AA851" s="368" t="n"/>
      <c r="AB851" s="368" t="n"/>
      <c r="AC851" s="368" t="n"/>
      <c r="AD851" s="368" t="n"/>
      <c r="AE851" s="368" t="n"/>
      <c r="AF851" s="368" t="n"/>
      <c r="AG851" s="368" t="n"/>
      <c r="AH851" s="368" t="n"/>
      <c r="AI851" s="368" t="n"/>
      <c r="AJ851" s="368" t="n"/>
      <c r="AK851" s="368" t="n"/>
      <c r="AL851" s="368" t="n"/>
      <c r="AM851" s="368" t="n"/>
      <c r="AN851" s="368" t="n"/>
      <c r="AO851" s="368" t="n"/>
      <c r="AP851" s="319" t="n"/>
      <c r="AQ851" s="368" t="n"/>
      <c r="AR851" s="368" t="n"/>
      <c r="AS851" s="368" t="n"/>
      <c r="AT851" s="368" t="n"/>
      <c r="AU851" s="368" t="n"/>
      <c r="AV851" s="368" t="n"/>
      <c r="AW851" s="368" t="n"/>
      <c r="AX851" s="368" t="n"/>
      <c r="AY851" s="368" t="n"/>
      <c r="AZ851" s="368" t="n"/>
      <c r="BA851" s="368" t="n"/>
      <c r="BB851" s="368" t="n"/>
      <c r="BC851" s="368" t="n"/>
      <c r="BD851" s="368" t="n"/>
      <c r="BE851" s="368" t="n"/>
      <c r="BF851" s="368" t="n"/>
      <c r="BG851" s="368" t="n"/>
      <c r="BH851" s="368" t="n"/>
      <c r="BI851" s="368" t="n"/>
      <c r="BJ851" s="368" t="n"/>
      <c r="BK851" s="368" t="n"/>
      <c r="BL851" s="368" t="n"/>
      <c r="BM851" s="368" t="n"/>
      <c r="BN851" s="368" t="n"/>
      <c r="BO851" s="368" t="n"/>
      <c r="BP851" s="368" t="n"/>
      <c r="BQ851" s="320" t="n"/>
      <c r="BR851" s="368" t="n"/>
      <c r="BS851" s="368" t="n"/>
      <c r="BT851" s="368" t="n"/>
      <c r="BU851" s="368" t="n"/>
      <c r="BV851" s="368" t="n"/>
      <c r="BW851" s="368" t="n"/>
      <c r="BX851" s="368" t="n"/>
      <c r="BY851" s="368" t="n"/>
      <c r="BZ851" s="368" t="n"/>
      <c r="CA851" s="368" t="n"/>
      <c r="CB851" s="368" t="n"/>
      <c r="CC851" s="368" t="n"/>
      <c r="CD851" s="368" t="n"/>
      <c r="CE851" s="368" t="n"/>
      <c r="CF851" s="368" t="n"/>
      <c r="CG851" s="368" t="n"/>
      <c r="CH851" s="368" t="n"/>
      <c r="CI851" s="368" t="n"/>
      <c r="CJ851" s="368" t="n"/>
      <c r="CK851" s="368" t="n"/>
      <c r="CL851" s="368" t="n"/>
      <c r="CM851" s="368" t="n"/>
      <c r="CN851" s="368" t="n"/>
      <c r="CO851" s="368" t="n"/>
      <c r="CP851" s="368" t="n"/>
      <c r="CQ851" s="368" t="n"/>
      <c r="CR851" s="368" t="n"/>
      <c r="CS851" s="368" t="n"/>
      <c r="CT851" s="368" t="n"/>
      <c r="CU851" s="368" t="n"/>
      <c r="CV851" s="368" t="n"/>
      <c r="CW851" s="368" t="n"/>
      <c r="CX851" s="368" t="n"/>
      <c r="CY851" s="368" t="n"/>
      <c r="CZ851" s="368" t="n"/>
      <c r="DA851" s="368" t="n"/>
      <c r="DB851" s="368" t="n"/>
      <c r="DC851" s="368" t="n"/>
      <c r="DD851" s="368" t="n"/>
    </row>
    <row r="852">
      <c r="A852" s="368" t="n"/>
      <c r="B852" s="368" t="n"/>
      <c r="C852" s="368" t="n"/>
      <c r="D852" s="368" t="n"/>
      <c r="E852" s="368" t="n"/>
      <c r="F852" s="368" t="n"/>
      <c r="G852" s="318" t="n"/>
      <c r="H852" s="368" t="n"/>
      <c r="I852" s="368" t="n"/>
      <c r="J852" s="368" t="n"/>
      <c r="K852" s="368" t="n"/>
      <c r="L852" s="368" t="n"/>
      <c r="M852" s="368" t="n"/>
      <c r="N852" s="368" t="n"/>
      <c r="O852" s="368" t="n"/>
      <c r="P852" s="368" t="n"/>
      <c r="Q852" s="368" t="n"/>
      <c r="R852" s="368" t="n"/>
      <c r="S852" s="368" t="n"/>
      <c r="T852" s="368" t="n"/>
      <c r="U852" s="368" t="n"/>
      <c r="V852" s="368" t="n"/>
      <c r="W852" s="368" t="n"/>
      <c r="X852" s="368" t="n"/>
      <c r="Y852" s="368" t="n"/>
      <c r="Z852" s="368" t="n"/>
      <c r="AA852" s="368" t="n"/>
      <c r="AB852" s="368" t="n"/>
      <c r="AC852" s="368" t="n"/>
      <c r="AD852" s="368" t="n"/>
      <c r="AE852" s="368" t="n"/>
      <c r="AF852" s="368" t="n"/>
      <c r="AG852" s="368" t="n"/>
      <c r="AH852" s="368" t="n"/>
      <c r="AI852" s="368" t="n"/>
      <c r="AJ852" s="368" t="n"/>
      <c r="AK852" s="368" t="n"/>
      <c r="AL852" s="368" t="n"/>
      <c r="AM852" s="368" t="n"/>
      <c r="AN852" s="368" t="n"/>
      <c r="AO852" s="368" t="n"/>
      <c r="AP852" s="319" t="n"/>
      <c r="AQ852" s="368" t="n"/>
      <c r="AR852" s="368" t="n"/>
      <c r="AS852" s="368" t="n"/>
      <c r="AT852" s="368" t="n"/>
      <c r="AU852" s="368" t="n"/>
      <c r="AV852" s="368" t="n"/>
      <c r="AW852" s="368" t="n"/>
      <c r="AX852" s="368" t="n"/>
      <c r="AY852" s="368" t="n"/>
      <c r="AZ852" s="368" t="n"/>
      <c r="BA852" s="368" t="n"/>
      <c r="BB852" s="368" t="n"/>
      <c r="BC852" s="368" t="n"/>
      <c r="BD852" s="368" t="n"/>
      <c r="BE852" s="368" t="n"/>
      <c r="BF852" s="368" t="n"/>
      <c r="BG852" s="368" t="n"/>
      <c r="BH852" s="368" t="n"/>
      <c r="BI852" s="368" t="n"/>
      <c r="BJ852" s="368" t="n"/>
      <c r="BK852" s="368" t="n"/>
      <c r="BL852" s="368" t="n"/>
      <c r="BM852" s="368" t="n"/>
      <c r="BN852" s="368" t="n"/>
      <c r="BO852" s="368" t="n"/>
      <c r="BP852" s="368" t="n"/>
      <c r="BQ852" s="320" t="n"/>
      <c r="BR852" s="368" t="n"/>
      <c r="BS852" s="368" t="n"/>
      <c r="BT852" s="368" t="n"/>
      <c r="BU852" s="368" t="n"/>
      <c r="BV852" s="368" t="n"/>
      <c r="BW852" s="368" t="n"/>
      <c r="BX852" s="368" t="n"/>
      <c r="BY852" s="368" t="n"/>
      <c r="BZ852" s="368" t="n"/>
      <c r="CA852" s="368" t="n"/>
      <c r="CB852" s="368" t="n"/>
      <c r="CC852" s="368" t="n"/>
      <c r="CD852" s="368" t="n"/>
      <c r="CE852" s="368" t="n"/>
      <c r="CF852" s="368" t="n"/>
      <c r="CG852" s="368" t="n"/>
      <c r="CH852" s="368" t="n"/>
      <c r="CI852" s="368" t="n"/>
      <c r="CJ852" s="368" t="n"/>
      <c r="CK852" s="368" t="n"/>
      <c r="CL852" s="368" t="n"/>
      <c r="CM852" s="368" t="n"/>
      <c r="CN852" s="368" t="n"/>
      <c r="CO852" s="368" t="n"/>
      <c r="CP852" s="368" t="n"/>
      <c r="CQ852" s="368" t="n"/>
      <c r="CR852" s="368" t="n"/>
      <c r="CS852" s="368" t="n"/>
      <c r="CT852" s="368" t="n"/>
      <c r="CU852" s="368" t="n"/>
      <c r="CV852" s="368" t="n"/>
      <c r="CW852" s="368" t="n"/>
      <c r="CX852" s="368" t="n"/>
      <c r="CY852" s="368" t="n"/>
      <c r="CZ852" s="368" t="n"/>
      <c r="DA852" s="368" t="n"/>
      <c r="DB852" s="368" t="n"/>
      <c r="DC852" s="368" t="n"/>
      <c r="DD852" s="368" t="n"/>
    </row>
    <row r="853">
      <c r="A853" s="368" t="n"/>
      <c r="B853" s="368" t="n"/>
      <c r="C853" s="368" t="n"/>
      <c r="D853" s="368" t="n"/>
      <c r="E853" s="368" t="n"/>
      <c r="F853" s="368" t="n"/>
      <c r="G853" s="318" t="n"/>
      <c r="H853" s="368" t="n"/>
      <c r="I853" s="368" t="n"/>
      <c r="J853" s="368" t="n"/>
      <c r="K853" s="368" t="n"/>
      <c r="L853" s="368" t="n"/>
      <c r="M853" s="368" t="n"/>
      <c r="N853" s="368" t="n"/>
      <c r="O853" s="368" t="n"/>
      <c r="P853" s="368" t="n"/>
      <c r="Q853" s="368" t="n"/>
      <c r="R853" s="368" t="n"/>
      <c r="S853" s="368" t="n"/>
      <c r="T853" s="368" t="n"/>
      <c r="U853" s="368" t="n"/>
      <c r="V853" s="368" t="n"/>
      <c r="W853" s="368" t="n"/>
      <c r="X853" s="368" t="n"/>
      <c r="Y853" s="368" t="n"/>
      <c r="Z853" s="368" t="n"/>
      <c r="AA853" s="368" t="n"/>
      <c r="AB853" s="368" t="n"/>
      <c r="AC853" s="368" t="n"/>
      <c r="AD853" s="368" t="n"/>
      <c r="AE853" s="368" t="n"/>
      <c r="AF853" s="368" t="n"/>
      <c r="AG853" s="368" t="n"/>
      <c r="AH853" s="368" t="n"/>
      <c r="AI853" s="368" t="n"/>
      <c r="AJ853" s="368" t="n"/>
      <c r="AK853" s="368" t="n"/>
      <c r="AL853" s="368" t="n"/>
      <c r="AM853" s="368" t="n"/>
      <c r="AN853" s="368" t="n"/>
      <c r="AO853" s="368" t="n"/>
      <c r="AP853" s="319" t="n"/>
      <c r="AQ853" s="368" t="n"/>
      <c r="AR853" s="368" t="n"/>
      <c r="AS853" s="368" t="n"/>
      <c r="AT853" s="368" t="n"/>
      <c r="AU853" s="368" t="n"/>
      <c r="AV853" s="368" t="n"/>
      <c r="AW853" s="368" t="n"/>
      <c r="AX853" s="368" t="n"/>
      <c r="AY853" s="368" t="n"/>
      <c r="AZ853" s="368" t="n"/>
      <c r="BA853" s="368" t="n"/>
      <c r="BB853" s="368" t="n"/>
      <c r="BC853" s="368" t="n"/>
      <c r="BD853" s="368" t="n"/>
      <c r="BE853" s="368" t="n"/>
      <c r="BF853" s="368" t="n"/>
      <c r="BG853" s="368" t="n"/>
      <c r="BH853" s="368" t="n"/>
      <c r="BI853" s="368" t="n"/>
      <c r="BJ853" s="368" t="n"/>
      <c r="BK853" s="368" t="n"/>
      <c r="BL853" s="368" t="n"/>
      <c r="BM853" s="368" t="n"/>
      <c r="BN853" s="368" t="n"/>
      <c r="BO853" s="368" t="n"/>
      <c r="BP853" s="368" t="n"/>
      <c r="BQ853" s="320" t="n"/>
      <c r="BR853" s="368" t="n"/>
      <c r="BS853" s="368" t="n"/>
      <c r="BT853" s="368" t="n"/>
      <c r="BU853" s="368" t="n"/>
      <c r="BV853" s="368" t="n"/>
      <c r="BW853" s="368" t="n"/>
      <c r="BX853" s="368" t="n"/>
      <c r="BY853" s="368" t="n"/>
      <c r="BZ853" s="368" t="n"/>
      <c r="CA853" s="368" t="n"/>
      <c r="CB853" s="368" t="n"/>
      <c r="CC853" s="368" t="n"/>
      <c r="CD853" s="368" t="n"/>
      <c r="CE853" s="368" t="n"/>
      <c r="CF853" s="368" t="n"/>
      <c r="CG853" s="368" t="n"/>
      <c r="CH853" s="368" t="n"/>
      <c r="CI853" s="368" t="n"/>
      <c r="CJ853" s="368" t="n"/>
      <c r="CK853" s="368" t="n"/>
      <c r="CL853" s="368" t="n"/>
      <c r="CM853" s="368" t="n"/>
      <c r="CN853" s="368" t="n"/>
      <c r="CO853" s="368" t="n"/>
      <c r="CP853" s="368" t="n"/>
      <c r="CQ853" s="368" t="n"/>
      <c r="CR853" s="368" t="n"/>
      <c r="CS853" s="368" t="n"/>
      <c r="CT853" s="368" t="n"/>
      <c r="CU853" s="368" t="n"/>
      <c r="CV853" s="368" t="n"/>
      <c r="CW853" s="368" t="n"/>
      <c r="CX853" s="368" t="n"/>
      <c r="CY853" s="368" t="n"/>
      <c r="CZ853" s="368" t="n"/>
      <c r="DA853" s="368" t="n"/>
      <c r="DB853" s="368" t="n"/>
      <c r="DC853" s="368" t="n"/>
      <c r="DD853" s="368" t="n"/>
    </row>
    <row r="854">
      <c r="A854" s="368" t="n"/>
      <c r="B854" s="368" t="n"/>
      <c r="C854" s="368" t="n"/>
      <c r="D854" s="368" t="n"/>
      <c r="E854" s="368" t="n"/>
      <c r="F854" s="368" t="n"/>
      <c r="G854" s="318" t="n"/>
      <c r="H854" s="368" t="n"/>
      <c r="I854" s="368" t="n"/>
      <c r="J854" s="368" t="n"/>
      <c r="K854" s="368" t="n"/>
      <c r="L854" s="368" t="n"/>
      <c r="M854" s="368" t="n"/>
      <c r="N854" s="368" t="n"/>
      <c r="O854" s="368" t="n"/>
      <c r="P854" s="368" t="n"/>
      <c r="Q854" s="368" t="n"/>
      <c r="R854" s="368" t="n"/>
      <c r="S854" s="368" t="n"/>
      <c r="T854" s="368" t="n"/>
      <c r="U854" s="368" t="n"/>
      <c r="V854" s="368" t="n"/>
      <c r="W854" s="368" t="n"/>
      <c r="X854" s="368" t="n"/>
      <c r="Y854" s="368" t="n"/>
      <c r="Z854" s="368" t="n"/>
      <c r="AA854" s="368" t="n"/>
      <c r="AB854" s="368" t="n"/>
      <c r="AC854" s="368" t="n"/>
      <c r="AD854" s="368" t="n"/>
      <c r="AE854" s="368" t="n"/>
      <c r="AF854" s="368" t="n"/>
      <c r="AG854" s="368" t="n"/>
      <c r="AH854" s="368" t="n"/>
      <c r="AI854" s="368" t="n"/>
      <c r="AJ854" s="368" t="n"/>
      <c r="AK854" s="368" t="n"/>
      <c r="AL854" s="368" t="n"/>
      <c r="AM854" s="368" t="n"/>
      <c r="AN854" s="368" t="n"/>
      <c r="AO854" s="368" t="n"/>
      <c r="AP854" s="319" t="n"/>
      <c r="AQ854" s="368" t="n"/>
      <c r="AR854" s="368" t="n"/>
      <c r="AS854" s="368" t="n"/>
      <c r="AT854" s="368" t="n"/>
      <c r="AU854" s="368" t="n"/>
      <c r="AV854" s="368" t="n"/>
      <c r="AW854" s="368" t="n"/>
      <c r="AX854" s="368" t="n"/>
      <c r="AY854" s="368" t="n"/>
      <c r="AZ854" s="368" t="n"/>
      <c r="BA854" s="368" t="n"/>
      <c r="BB854" s="368" t="n"/>
      <c r="BC854" s="368" t="n"/>
      <c r="BD854" s="368" t="n"/>
      <c r="BE854" s="368" t="n"/>
      <c r="BF854" s="368" t="n"/>
      <c r="BG854" s="368" t="n"/>
      <c r="BH854" s="368" t="n"/>
      <c r="BI854" s="368" t="n"/>
      <c r="BJ854" s="368" t="n"/>
      <c r="BK854" s="368" t="n"/>
      <c r="BL854" s="368" t="n"/>
      <c r="BM854" s="368" t="n"/>
      <c r="BN854" s="368" t="n"/>
      <c r="BO854" s="368" t="n"/>
      <c r="BP854" s="368" t="n"/>
      <c r="BQ854" s="320" t="n"/>
      <c r="BR854" s="368" t="n"/>
      <c r="BS854" s="368" t="n"/>
      <c r="BT854" s="368" t="n"/>
      <c r="BU854" s="368" t="n"/>
      <c r="BV854" s="368" t="n"/>
      <c r="BW854" s="368" t="n"/>
      <c r="BX854" s="368" t="n"/>
      <c r="BY854" s="368" t="n"/>
      <c r="BZ854" s="368" t="n"/>
      <c r="CA854" s="368" t="n"/>
      <c r="CB854" s="368" t="n"/>
      <c r="CC854" s="368" t="n"/>
      <c r="CD854" s="368" t="n"/>
      <c r="CE854" s="368" t="n"/>
      <c r="CF854" s="368" t="n"/>
      <c r="CG854" s="368" t="n"/>
      <c r="CH854" s="368" t="n"/>
      <c r="CI854" s="368" t="n"/>
      <c r="CJ854" s="368" t="n"/>
      <c r="CK854" s="368" t="n"/>
      <c r="CL854" s="368" t="n"/>
      <c r="CM854" s="368" t="n"/>
      <c r="CN854" s="368" t="n"/>
      <c r="CO854" s="368" t="n"/>
      <c r="CP854" s="368" t="n"/>
      <c r="CQ854" s="368" t="n"/>
      <c r="CR854" s="368" t="n"/>
      <c r="CS854" s="368" t="n"/>
      <c r="CT854" s="368" t="n"/>
      <c r="CU854" s="368" t="n"/>
      <c r="CV854" s="368" t="n"/>
      <c r="CW854" s="368" t="n"/>
      <c r="CX854" s="368" t="n"/>
      <c r="CY854" s="368" t="n"/>
      <c r="CZ854" s="368" t="n"/>
      <c r="DA854" s="368" t="n"/>
      <c r="DB854" s="368" t="n"/>
      <c r="DC854" s="368" t="n"/>
      <c r="DD854" s="368" t="n"/>
    </row>
    <row r="855">
      <c r="A855" s="368" t="n"/>
      <c r="B855" s="368" t="n"/>
      <c r="C855" s="368" t="n"/>
      <c r="D855" s="368" t="n"/>
      <c r="E855" s="368" t="n"/>
      <c r="F855" s="368" t="n"/>
      <c r="G855" s="318" t="n"/>
      <c r="H855" s="368" t="n"/>
      <c r="I855" s="368" t="n"/>
      <c r="J855" s="368" t="n"/>
      <c r="K855" s="368" t="n"/>
      <c r="L855" s="368" t="n"/>
      <c r="M855" s="368" t="n"/>
      <c r="N855" s="368" t="n"/>
      <c r="O855" s="368" t="n"/>
      <c r="P855" s="368" t="n"/>
      <c r="Q855" s="368" t="n"/>
      <c r="R855" s="368" t="n"/>
      <c r="S855" s="368" t="n"/>
      <c r="T855" s="368" t="n"/>
      <c r="U855" s="368" t="n"/>
      <c r="V855" s="368" t="n"/>
      <c r="W855" s="368" t="n"/>
      <c r="X855" s="368" t="n"/>
      <c r="Y855" s="368" t="n"/>
      <c r="Z855" s="368" t="n"/>
      <c r="AA855" s="368" t="n"/>
      <c r="AB855" s="368" t="n"/>
      <c r="AC855" s="368" t="n"/>
      <c r="AD855" s="368" t="n"/>
      <c r="AE855" s="368" t="n"/>
      <c r="AF855" s="368" t="n"/>
      <c r="AG855" s="368" t="n"/>
      <c r="AH855" s="368" t="n"/>
      <c r="AI855" s="368" t="n"/>
      <c r="AJ855" s="368" t="n"/>
      <c r="AK855" s="368" t="n"/>
      <c r="AL855" s="368" t="n"/>
      <c r="AM855" s="368" t="n"/>
      <c r="AN855" s="368" t="n"/>
      <c r="AO855" s="368" t="n"/>
      <c r="AP855" s="319" t="n"/>
      <c r="AQ855" s="368" t="n"/>
      <c r="AR855" s="368" t="n"/>
      <c r="AS855" s="368" t="n"/>
      <c r="AT855" s="368" t="n"/>
      <c r="AU855" s="368" t="n"/>
      <c r="AV855" s="368" t="n"/>
      <c r="AW855" s="368" t="n"/>
      <c r="AX855" s="368" t="n"/>
      <c r="AY855" s="368" t="n"/>
      <c r="AZ855" s="368" t="n"/>
      <c r="BA855" s="368" t="n"/>
      <c r="BB855" s="368" t="n"/>
      <c r="BC855" s="368" t="n"/>
      <c r="BD855" s="368" t="n"/>
      <c r="BE855" s="368" t="n"/>
      <c r="BF855" s="368" t="n"/>
      <c r="BG855" s="368" t="n"/>
      <c r="BH855" s="368" t="n"/>
      <c r="BI855" s="368" t="n"/>
      <c r="BJ855" s="368" t="n"/>
      <c r="BK855" s="368" t="n"/>
      <c r="BL855" s="368" t="n"/>
      <c r="BM855" s="368" t="n"/>
      <c r="BN855" s="368" t="n"/>
      <c r="BO855" s="368" t="n"/>
      <c r="BP855" s="368" t="n"/>
      <c r="BQ855" s="320" t="n"/>
      <c r="BR855" s="368" t="n"/>
      <c r="BS855" s="368" t="n"/>
      <c r="BT855" s="368" t="n"/>
      <c r="BU855" s="368" t="n"/>
      <c r="BV855" s="368" t="n"/>
      <c r="BW855" s="368" t="n"/>
      <c r="BX855" s="368" t="n"/>
      <c r="BY855" s="368" t="n"/>
      <c r="BZ855" s="368" t="n"/>
      <c r="CA855" s="368" t="n"/>
      <c r="CB855" s="368" t="n"/>
      <c r="CC855" s="368" t="n"/>
      <c r="CD855" s="368" t="n"/>
      <c r="CE855" s="368" t="n"/>
      <c r="CF855" s="368" t="n"/>
      <c r="CG855" s="368" t="n"/>
      <c r="CH855" s="368" t="n"/>
      <c r="CI855" s="368" t="n"/>
      <c r="CJ855" s="368" t="n"/>
      <c r="CK855" s="368" t="n"/>
      <c r="CL855" s="368" t="n"/>
      <c r="CM855" s="368" t="n"/>
      <c r="CN855" s="368" t="n"/>
      <c r="CO855" s="368" t="n"/>
      <c r="CP855" s="368" t="n"/>
      <c r="CQ855" s="368" t="n"/>
      <c r="CR855" s="368" t="n"/>
      <c r="CS855" s="368" t="n"/>
      <c r="CT855" s="368" t="n"/>
      <c r="CU855" s="368" t="n"/>
      <c r="CV855" s="368" t="n"/>
      <c r="CW855" s="368" t="n"/>
      <c r="CX855" s="368" t="n"/>
      <c r="CY855" s="368" t="n"/>
      <c r="CZ855" s="368" t="n"/>
      <c r="DA855" s="368" t="n"/>
      <c r="DB855" s="368" t="n"/>
      <c r="DC855" s="368" t="n"/>
      <c r="DD855" s="368" t="n"/>
    </row>
    <row r="856">
      <c r="A856" s="368" t="n"/>
      <c r="B856" s="368" t="n"/>
      <c r="C856" s="368" t="n"/>
      <c r="D856" s="368" t="n"/>
      <c r="E856" s="368" t="n"/>
      <c r="F856" s="368" t="n"/>
      <c r="G856" s="318" t="n"/>
      <c r="H856" s="368" t="n"/>
      <c r="I856" s="368" t="n"/>
      <c r="J856" s="368" t="n"/>
      <c r="K856" s="368" t="n"/>
      <c r="L856" s="368" t="n"/>
      <c r="M856" s="368" t="n"/>
      <c r="N856" s="368" t="n"/>
      <c r="O856" s="368" t="n"/>
      <c r="P856" s="368" t="n"/>
      <c r="Q856" s="368" t="n"/>
      <c r="R856" s="368" t="n"/>
      <c r="S856" s="368" t="n"/>
      <c r="T856" s="368" t="n"/>
      <c r="U856" s="368" t="n"/>
      <c r="V856" s="368" t="n"/>
      <c r="W856" s="368" t="n"/>
      <c r="X856" s="368" t="n"/>
      <c r="Y856" s="368" t="n"/>
      <c r="Z856" s="368" t="n"/>
      <c r="AA856" s="368" t="n"/>
      <c r="AB856" s="368" t="n"/>
      <c r="AC856" s="368" t="n"/>
      <c r="AD856" s="368" t="n"/>
      <c r="AE856" s="368" t="n"/>
      <c r="AF856" s="368" t="n"/>
      <c r="AG856" s="368" t="n"/>
      <c r="AH856" s="368" t="n"/>
      <c r="AI856" s="368" t="n"/>
      <c r="AJ856" s="368" t="n"/>
      <c r="AK856" s="368" t="n"/>
      <c r="AL856" s="368" t="n"/>
      <c r="AM856" s="368" t="n"/>
      <c r="AN856" s="368" t="n"/>
      <c r="AO856" s="368" t="n"/>
      <c r="AP856" s="319" t="n"/>
      <c r="AQ856" s="368" t="n"/>
      <c r="AR856" s="368" t="n"/>
      <c r="AS856" s="368" t="n"/>
      <c r="AT856" s="368" t="n"/>
      <c r="AU856" s="368" t="n"/>
      <c r="AV856" s="368" t="n"/>
      <c r="AW856" s="368" t="n"/>
      <c r="AX856" s="368" t="n"/>
      <c r="AY856" s="368" t="n"/>
      <c r="AZ856" s="368" t="n"/>
      <c r="BA856" s="368" t="n"/>
      <c r="BB856" s="368" t="n"/>
      <c r="BC856" s="368" t="n"/>
      <c r="BD856" s="368" t="n"/>
      <c r="BE856" s="368" t="n"/>
      <c r="BF856" s="368" t="n"/>
      <c r="BG856" s="368" t="n"/>
      <c r="BH856" s="368" t="n"/>
      <c r="BI856" s="368" t="n"/>
      <c r="BJ856" s="368" t="n"/>
      <c r="BK856" s="368" t="n"/>
      <c r="BL856" s="368" t="n"/>
      <c r="BM856" s="368" t="n"/>
      <c r="BN856" s="368" t="n"/>
      <c r="BO856" s="368" t="n"/>
      <c r="BP856" s="368" t="n"/>
      <c r="BQ856" s="320" t="n"/>
      <c r="BR856" s="368" t="n"/>
      <c r="BS856" s="368" t="n"/>
      <c r="BT856" s="368" t="n"/>
      <c r="BU856" s="368" t="n"/>
      <c r="BV856" s="368" t="n"/>
      <c r="BW856" s="368" t="n"/>
      <c r="BX856" s="368" t="n"/>
      <c r="BY856" s="368" t="n"/>
      <c r="BZ856" s="368" t="n"/>
      <c r="CA856" s="368" t="n"/>
      <c r="CB856" s="368" t="n"/>
      <c r="CC856" s="368" t="n"/>
      <c r="CD856" s="368" t="n"/>
      <c r="CE856" s="368" t="n"/>
      <c r="CF856" s="368" t="n"/>
      <c r="CG856" s="368" t="n"/>
      <c r="CH856" s="368" t="n"/>
      <c r="CI856" s="368" t="n"/>
      <c r="CJ856" s="368" t="n"/>
      <c r="CK856" s="368" t="n"/>
      <c r="CL856" s="368" t="n"/>
      <c r="CM856" s="368" t="n"/>
      <c r="CN856" s="368" t="n"/>
      <c r="CO856" s="368" t="n"/>
      <c r="CP856" s="368" t="n"/>
      <c r="CQ856" s="368" t="n"/>
      <c r="CR856" s="368" t="n"/>
      <c r="CS856" s="368" t="n"/>
      <c r="CT856" s="368" t="n"/>
      <c r="CU856" s="368" t="n"/>
      <c r="CV856" s="368" t="n"/>
      <c r="CW856" s="368" t="n"/>
      <c r="CX856" s="368" t="n"/>
      <c r="CY856" s="368" t="n"/>
      <c r="CZ856" s="368" t="n"/>
      <c r="DA856" s="368" t="n"/>
      <c r="DB856" s="368" t="n"/>
      <c r="DC856" s="368" t="n"/>
      <c r="DD856" s="368" t="n"/>
    </row>
    <row r="857">
      <c r="A857" s="368" t="n"/>
      <c r="B857" s="368" t="n"/>
      <c r="C857" s="368" t="n"/>
      <c r="D857" s="368" t="n"/>
      <c r="E857" s="368" t="n"/>
      <c r="F857" s="368" t="n"/>
      <c r="G857" s="318" t="n"/>
      <c r="H857" s="368" t="n"/>
      <c r="I857" s="368" t="n"/>
      <c r="J857" s="368" t="n"/>
      <c r="K857" s="368" t="n"/>
      <c r="L857" s="368" t="n"/>
      <c r="M857" s="368" t="n"/>
      <c r="N857" s="368" t="n"/>
      <c r="O857" s="368" t="n"/>
      <c r="P857" s="368" t="n"/>
      <c r="Q857" s="368" t="n"/>
      <c r="R857" s="368" t="n"/>
      <c r="S857" s="368" t="n"/>
      <c r="T857" s="368" t="n"/>
      <c r="U857" s="368" t="n"/>
      <c r="V857" s="368" t="n"/>
      <c r="W857" s="368" t="n"/>
      <c r="X857" s="368" t="n"/>
      <c r="Y857" s="368" t="n"/>
      <c r="Z857" s="368" t="n"/>
      <c r="AA857" s="368" t="n"/>
      <c r="AB857" s="368" t="n"/>
      <c r="AC857" s="368" t="n"/>
      <c r="AD857" s="368" t="n"/>
      <c r="AE857" s="368" t="n"/>
      <c r="AF857" s="368" t="n"/>
      <c r="AG857" s="368" t="n"/>
      <c r="AH857" s="368" t="n"/>
      <c r="AI857" s="368" t="n"/>
      <c r="AJ857" s="368" t="n"/>
      <c r="AK857" s="368" t="n"/>
      <c r="AL857" s="368" t="n"/>
      <c r="AM857" s="368" t="n"/>
      <c r="AN857" s="368" t="n"/>
      <c r="AO857" s="368" t="n"/>
      <c r="AP857" s="319" t="n"/>
      <c r="AQ857" s="368" t="n"/>
      <c r="AR857" s="368" t="n"/>
      <c r="AS857" s="368" t="n"/>
      <c r="AT857" s="368" t="n"/>
      <c r="AU857" s="368" t="n"/>
      <c r="AV857" s="368" t="n"/>
      <c r="AW857" s="368" t="n"/>
      <c r="AX857" s="368" t="n"/>
      <c r="AY857" s="368" t="n"/>
      <c r="AZ857" s="368" t="n"/>
      <c r="BA857" s="368" t="n"/>
      <c r="BB857" s="368" t="n"/>
      <c r="BC857" s="368" t="n"/>
      <c r="BD857" s="368" t="n"/>
      <c r="BE857" s="368" t="n"/>
      <c r="BF857" s="368" t="n"/>
      <c r="BG857" s="368" t="n"/>
      <c r="BH857" s="368" t="n"/>
      <c r="BI857" s="368" t="n"/>
      <c r="BJ857" s="368" t="n"/>
      <c r="BK857" s="368" t="n"/>
      <c r="BL857" s="368" t="n"/>
      <c r="BM857" s="368" t="n"/>
      <c r="BN857" s="368" t="n"/>
      <c r="BO857" s="368" t="n"/>
      <c r="BP857" s="368" t="n"/>
      <c r="BQ857" s="320" t="n"/>
      <c r="BR857" s="368" t="n"/>
      <c r="BS857" s="368" t="n"/>
      <c r="BT857" s="368" t="n"/>
      <c r="BU857" s="368" t="n"/>
      <c r="BV857" s="368" t="n"/>
      <c r="BW857" s="368" t="n"/>
      <c r="BX857" s="368" t="n"/>
      <c r="BY857" s="368" t="n"/>
      <c r="BZ857" s="368" t="n"/>
      <c r="CA857" s="368" t="n"/>
      <c r="CB857" s="368" t="n"/>
      <c r="CC857" s="368" t="n"/>
      <c r="CD857" s="368" t="n"/>
      <c r="CE857" s="368" t="n"/>
      <c r="CF857" s="368" t="n"/>
      <c r="CG857" s="368" t="n"/>
      <c r="CH857" s="368" t="n"/>
      <c r="CI857" s="368" t="n"/>
      <c r="CJ857" s="368" t="n"/>
      <c r="CK857" s="368" t="n"/>
      <c r="CL857" s="368" t="n"/>
      <c r="CM857" s="368" t="n"/>
      <c r="CN857" s="368" t="n"/>
      <c r="CO857" s="368" t="n"/>
      <c r="CP857" s="368" t="n"/>
      <c r="CQ857" s="368" t="n"/>
      <c r="CR857" s="368" t="n"/>
      <c r="CS857" s="368" t="n"/>
      <c r="CT857" s="368" t="n"/>
      <c r="CU857" s="368" t="n"/>
      <c r="CV857" s="368" t="n"/>
      <c r="CW857" s="368" t="n"/>
      <c r="CX857" s="368" t="n"/>
      <c r="CY857" s="368" t="n"/>
      <c r="CZ857" s="368" t="n"/>
      <c r="DA857" s="368" t="n"/>
      <c r="DB857" s="368" t="n"/>
      <c r="DC857" s="368" t="n"/>
      <c r="DD857" s="368" t="n"/>
    </row>
    <row r="858">
      <c r="A858" s="368" t="n"/>
      <c r="B858" s="368" t="n"/>
      <c r="C858" s="368" t="n"/>
      <c r="D858" s="368" t="n"/>
      <c r="E858" s="368" t="n"/>
      <c r="F858" s="368" t="n"/>
      <c r="G858" s="318" t="n"/>
      <c r="H858" s="368" t="n"/>
      <c r="I858" s="368" t="n"/>
      <c r="J858" s="368" t="n"/>
      <c r="K858" s="368" t="n"/>
      <c r="L858" s="368" t="n"/>
      <c r="M858" s="368" t="n"/>
      <c r="N858" s="368" t="n"/>
      <c r="O858" s="368" t="n"/>
      <c r="P858" s="368" t="n"/>
      <c r="Q858" s="368" t="n"/>
      <c r="R858" s="368" t="n"/>
      <c r="S858" s="368" t="n"/>
      <c r="T858" s="368" t="n"/>
      <c r="U858" s="368" t="n"/>
      <c r="V858" s="368" t="n"/>
      <c r="W858" s="368" t="n"/>
      <c r="X858" s="368" t="n"/>
      <c r="Y858" s="368" t="n"/>
      <c r="Z858" s="368" t="n"/>
      <c r="AA858" s="368" t="n"/>
      <c r="AB858" s="368" t="n"/>
      <c r="AC858" s="368" t="n"/>
      <c r="AD858" s="368" t="n"/>
      <c r="AE858" s="368" t="n"/>
      <c r="AF858" s="368" t="n"/>
      <c r="AG858" s="368" t="n"/>
      <c r="AH858" s="368" t="n"/>
      <c r="AI858" s="368" t="n"/>
      <c r="AJ858" s="368" t="n"/>
      <c r="AK858" s="368" t="n"/>
      <c r="AL858" s="368" t="n"/>
      <c r="AM858" s="368" t="n"/>
      <c r="AN858" s="368" t="n"/>
      <c r="AO858" s="368" t="n"/>
      <c r="AP858" s="319" t="n"/>
      <c r="AQ858" s="368" t="n"/>
      <c r="AR858" s="368" t="n"/>
      <c r="AS858" s="368" t="n"/>
      <c r="AT858" s="368" t="n"/>
      <c r="AU858" s="368" t="n"/>
      <c r="AV858" s="368" t="n"/>
      <c r="AW858" s="368" t="n"/>
      <c r="AX858" s="368" t="n"/>
      <c r="AY858" s="368" t="n"/>
      <c r="AZ858" s="368" t="n"/>
      <c r="BA858" s="368" t="n"/>
      <c r="BB858" s="368" t="n"/>
      <c r="BC858" s="368" t="n"/>
      <c r="BD858" s="368" t="n"/>
      <c r="BE858" s="368" t="n"/>
      <c r="BF858" s="368" t="n"/>
      <c r="BG858" s="368" t="n"/>
      <c r="BH858" s="368" t="n"/>
      <c r="BI858" s="368" t="n"/>
      <c r="BJ858" s="368" t="n"/>
      <c r="BK858" s="368" t="n"/>
      <c r="BL858" s="368" t="n"/>
      <c r="BM858" s="368" t="n"/>
      <c r="BN858" s="368" t="n"/>
      <c r="BO858" s="368" t="n"/>
      <c r="BP858" s="368" t="n"/>
      <c r="BQ858" s="320" t="n"/>
      <c r="BR858" s="368" t="n"/>
      <c r="BS858" s="368" t="n"/>
      <c r="BT858" s="368" t="n"/>
      <c r="BU858" s="368" t="n"/>
      <c r="BV858" s="368" t="n"/>
      <c r="BW858" s="368" t="n"/>
      <c r="BX858" s="368" t="n"/>
      <c r="BY858" s="368" t="n"/>
      <c r="BZ858" s="368" t="n"/>
      <c r="CA858" s="368" t="n"/>
      <c r="CB858" s="368" t="n"/>
      <c r="CC858" s="368" t="n"/>
      <c r="CD858" s="368" t="n"/>
      <c r="CE858" s="368" t="n"/>
      <c r="CF858" s="368" t="n"/>
      <c r="CG858" s="368" t="n"/>
      <c r="CH858" s="368" t="n"/>
      <c r="CI858" s="368" t="n"/>
      <c r="CJ858" s="368" t="n"/>
      <c r="CK858" s="368" t="n"/>
      <c r="CL858" s="368" t="n"/>
      <c r="CM858" s="368" t="n"/>
      <c r="CN858" s="368" t="n"/>
      <c r="CO858" s="368" t="n"/>
      <c r="CP858" s="368" t="n"/>
      <c r="CQ858" s="368" t="n"/>
      <c r="CR858" s="368" t="n"/>
      <c r="CS858" s="368" t="n"/>
      <c r="CT858" s="368" t="n"/>
      <c r="CU858" s="368" t="n"/>
      <c r="CV858" s="368" t="n"/>
      <c r="CW858" s="368" t="n"/>
      <c r="CX858" s="368" t="n"/>
      <c r="CY858" s="368" t="n"/>
      <c r="CZ858" s="368" t="n"/>
      <c r="DA858" s="368" t="n"/>
      <c r="DB858" s="368" t="n"/>
      <c r="DC858" s="368" t="n"/>
      <c r="DD858" s="368" t="n"/>
    </row>
    <row r="859">
      <c r="A859" s="368" t="n"/>
      <c r="B859" s="368" t="n"/>
      <c r="C859" s="368" t="n"/>
      <c r="D859" s="368" t="n"/>
      <c r="E859" s="368" t="n"/>
      <c r="F859" s="368" t="n"/>
      <c r="G859" s="318" t="n"/>
      <c r="H859" s="368" t="n"/>
      <c r="I859" s="368" t="n"/>
      <c r="J859" s="368" t="n"/>
      <c r="K859" s="368" t="n"/>
      <c r="L859" s="368" t="n"/>
      <c r="M859" s="368" t="n"/>
      <c r="N859" s="368" t="n"/>
      <c r="O859" s="368" t="n"/>
      <c r="P859" s="368" t="n"/>
      <c r="Q859" s="368" t="n"/>
      <c r="R859" s="368" t="n"/>
      <c r="S859" s="368" t="n"/>
      <c r="T859" s="368" t="n"/>
      <c r="U859" s="368" t="n"/>
      <c r="V859" s="368" t="n"/>
      <c r="W859" s="368" t="n"/>
      <c r="X859" s="368" t="n"/>
      <c r="Y859" s="368" t="n"/>
      <c r="Z859" s="368" t="n"/>
      <c r="AA859" s="368" t="n"/>
      <c r="AB859" s="368" t="n"/>
      <c r="AC859" s="368" t="n"/>
      <c r="AD859" s="368" t="n"/>
      <c r="AE859" s="368" t="n"/>
      <c r="AF859" s="368" t="n"/>
      <c r="AG859" s="368" t="n"/>
      <c r="AH859" s="368" t="n"/>
      <c r="AI859" s="368" t="n"/>
      <c r="AJ859" s="368" t="n"/>
      <c r="AK859" s="368" t="n"/>
      <c r="AL859" s="368" t="n"/>
      <c r="AM859" s="368" t="n"/>
      <c r="AN859" s="368" t="n"/>
      <c r="AO859" s="368" t="n"/>
      <c r="AP859" s="319" t="n"/>
      <c r="AQ859" s="368" t="n"/>
      <c r="AR859" s="368" t="n"/>
      <c r="AS859" s="368" t="n"/>
      <c r="AT859" s="368" t="n"/>
      <c r="AU859" s="368" t="n"/>
      <c r="AV859" s="368" t="n"/>
      <c r="AW859" s="368" t="n"/>
      <c r="AX859" s="368" t="n"/>
      <c r="AY859" s="368" t="n"/>
      <c r="AZ859" s="368" t="n"/>
      <c r="BA859" s="368" t="n"/>
      <c r="BB859" s="368" t="n"/>
      <c r="BC859" s="368" t="n"/>
      <c r="BD859" s="368" t="n"/>
      <c r="BE859" s="368" t="n"/>
      <c r="BF859" s="368" t="n"/>
      <c r="BG859" s="368" t="n"/>
      <c r="BH859" s="368" t="n"/>
      <c r="BI859" s="368" t="n"/>
      <c r="BJ859" s="368" t="n"/>
      <c r="BK859" s="368" t="n"/>
      <c r="BL859" s="368" t="n"/>
      <c r="BM859" s="368" t="n"/>
      <c r="BN859" s="368" t="n"/>
      <c r="BO859" s="368" t="n"/>
      <c r="BP859" s="368" t="n"/>
      <c r="BQ859" s="320" t="n"/>
      <c r="BR859" s="368" t="n"/>
      <c r="BS859" s="368" t="n"/>
      <c r="BT859" s="368" t="n"/>
      <c r="BU859" s="368" t="n"/>
      <c r="BV859" s="368" t="n"/>
      <c r="BW859" s="368" t="n"/>
      <c r="BX859" s="368" t="n"/>
      <c r="BY859" s="368" t="n"/>
      <c r="BZ859" s="368" t="n"/>
      <c r="CA859" s="368" t="n"/>
      <c r="CB859" s="368" t="n"/>
      <c r="CC859" s="368" t="n"/>
      <c r="CD859" s="368" t="n"/>
      <c r="CE859" s="368" t="n"/>
      <c r="CF859" s="368" t="n"/>
      <c r="CG859" s="368" t="n"/>
      <c r="CH859" s="368" t="n"/>
      <c r="CI859" s="368" t="n"/>
      <c r="CJ859" s="368" t="n"/>
      <c r="CK859" s="368" t="n"/>
      <c r="CL859" s="368" t="n"/>
      <c r="CM859" s="368" t="n"/>
      <c r="CN859" s="368" t="n"/>
      <c r="CO859" s="368" t="n"/>
      <c r="CP859" s="368" t="n"/>
      <c r="CQ859" s="368" t="n"/>
      <c r="CR859" s="368" t="n"/>
      <c r="CS859" s="368" t="n"/>
      <c r="CT859" s="368" t="n"/>
      <c r="CU859" s="368" t="n"/>
      <c r="CV859" s="368" t="n"/>
      <c r="CW859" s="368" t="n"/>
      <c r="CX859" s="368" t="n"/>
      <c r="CY859" s="368" t="n"/>
      <c r="CZ859" s="368" t="n"/>
      <c r="DA859" s="368" t="n"/>
      <c r="DB859" s="368" t="n"/>
      <c r="DC859" s="368" t="n"/>
      <c r="DD859" s="368" t="n"/>
    </row>
    <row r="860">
      <c r="A860" s="368" t="n"/>
      <c r="B860" s="368" t="n"/>
      <c r="C860" s="368" t="n"/>
      <c r="D860" s="368" t="n"/>
      <c r="E860" s="368" t="n"/>
      <c r="F860" s="368" t="n"/>
      <c r="G860" s="318" t="n"/>
      <c r="H860" s="368" t="n"/>
      <c r="I860" s="368" t="n"/>
      <c r="J860" s="368" t="n"/>
      <c r="K860" s="368" t="n"/>
      <c r="L860" s="368" t="n"/>
      <c r="M860" s="368" t="n"/>
      <c r="N860" s="368" t="n"/>
      <c r="O860" s="368" t="n"/>
      <c r="P860" s="368" t="n"/>
      <c r="Q860" s="368" t="n"/>
      <c r="R860" s="368" t="n"/>
      <c r="S860" s="368" t="n"/>
      <c r="T860" s="368" t="n"/>
      <c r="U860" s="368" t="n"/>
      <c r="V860" s="368" t="n"/>
      <c r="W860" s="368" t="n"/>
      <c r="X860" s="368" t="n"/>
      <c r="Y860" s="368" t="n"/>
      <c r="Z860" s="368" t="n"/>
      <c r="AA860" s="368" t="n"/>
      <c r="AB860" s="368" t="n"/>
      <c r="AC860" s="368" t="n"/>
      <c r="AD860" s="368" t="n"/>
      <c r="AE860" s="368" t="n"/>
      <c r="AF860" s="368" t="n"/>
      <c r="AG860" s="368" t="n"/>
      <c r="AH860" s="368" t="n"/>
      <c r="AI860" s="368" t="n"/>
      <c r="AJ860" s="368" t="n"/>
      <c r="AK860" s="368" t="n"/>
      <c r="AL860" s="368" t="n"/>
      <c r="AM860" s="368" t="n"/>
      <c r="AN860" s="368" t="n"/>
      <c r="AO860" s="368" t="n"/>
      <c r="AP860" s="319" t="n"/>
      <c r="AQ860" s="368" t="n"/>
      <c r="AR860" s="368" t="n"/>
      <c r="AS860" s="368" t="n"/>
      <c r="AT860" s="368" t="n"/>
      <c r="AU860" s="368" t="n"/>
      <c r="AV860" s="368" t="n"/>
      <c r="AW860" s="368" t="n"/>
      <c r="AX860" s="368" t="n"/>
      <c r="AY860" s="368" t="n"/>
      <c r="AZ860" s="368" t="n"/>
      <c r="BA860" s="368" t="n"/>
      <c r="BB860" s="368" t="n"/>
      <c r="BC860" s="368" t="n"/>
      <c r="BD860" s="368" t="n"/>
      <c r="BE860" s="368" t="n"/>
      <c r="BF860" s="368" t="n"/>
      <c r="BG860" s="368" t="n"/>
      <c r="BH860" s="368" t="n"/>
      <c r="BI860" s="368" t="n"/>
      <c r="BJ860" s="368" t="n"/>
      <c r="BK860" s="368" t="n"/>
      <c r="BL860" s="368" t="n"/>
      <c r="BM860" s="368" t="n"/>
      <c r="BN860" s="368" t="n"/>
      <c r="BO860" s="368" t="n"/>
      <c r="BP860" s="368" t="n"/>
      <c r="BQ860" s="320" t="n"/>
      <c r="BR860" s="368" t="n"/>
      <c r="BS860" s="368" t="n"/>
      <c r="BT860" s="368" t="n"/>
      <c r="BU860" s="368" t="n"/>
      <c r="BV860" s="368" t="n"/>
      <c r="BW860" s="368" t="n"/>
      <c r="BX860" s="368" t="n"/>
      <c r="BY860" s="368" t="n"/>
      <c r="BZ860" s="368" t="n"/>
      <c r="CA860" s="368" t="n"/>
      <c r="CB860" s="368" t="n"/>
      <c r="CC860" s="368" t="n"/>
      <c r="CD860" s="368" t="n"/>
      <c r="CE860" s="368" t="n"/>
      <c r="CF860" s="368" t="n"/>
      <c r="CG860" s="368" t="n"/>
      <c r="CH860" s="368" t="n"/>
      <c r="CI860" s="368" t="n"/>
      <c r="CJ860" s="368" t="n"/>
      <c r="CK860" s="368" t="n"/>
      <c r="CL860" s="368" t="n"/>
      <c r="CM860" s="368" t="n"/>
      <c r="CN860" s="368" t="n"/>
      <c r="CO860" s="368" t="n"/>
      <c r="CP860" s="368" t="n"/>
      <c r="CQ860" s="368" t="n"/>
      <c r="CR860" s="368" t="n"/>
      <c r="CS860" s="368" t="n"/>
      <c r="CT860" s="368" t="n"/>
      <c r="CU860" s="368" t="n"/>
      <c r="CV860" s="368" t="n"/>
      <c r="CW860" s="368" t="n"/>
      <c r="CX860" s="368" t="n"/>
      <c r="CY860" s="368" t="n"/>
      <c r="CZ860" s="368" t="n"/>
      <c r="DA860" s="368" t="n"/>
      <c r="DB860" s="368" t="n"/>
      <c r="DC860" s="368" t="n"/>
      <c r="DD860" s="368" t="n"/>
    </row>
    <row r="861">
      <c r="A861" s="368" t="n"/>
      <c r="B861" s="368" t="n"/>
      <c r="C861" s="368" t="n"/>
      <c r="D861" s="368" t="n"/>
      <c r="E861" s="368" t="n"/>
      <c r="F861" s="368" t="n"/>
      <c r="G861" s="318" t="n"/>
      <c r="H861" s="368" t="n"/>
      <c r="I861" s="368" t="n"/>
      <c r="J861" s="368" t="n"/>
      <c r="K861" s="368" t="n"/>
      <c r="L861" s="368" t="n"/>
      <c r="M861" s="368" t="n"/>
      <c r="N861" s="368" t="n"/>
      <c r="O861" s="368" t="n"/>
      <c r="P861" s="368" t="n"/>
      <c r="Q861" s="368" t="n"/>
      <c r="R861" s="368" t="n"/>
      <c r="S861" s="368" t="n"/>
      <c r="T861" s="368" t="n"/>
      <c r="U861" s="368" t="n"/>
      <c r="V861" s="368" t="n"/>
      <c r="W861" s="368" t="n"/>
      <c r="X861" s="368" t="n"/>
      <c r="Y861" s="368" t="n"/>
      <c r="Z861" s="368" t="n"/>
      <c r="AA861" s="368" t="n"/>
      <c r="AB861" s="368" t="n"/>
      <c r="AC861" s="368" t="n"/>
      <c r="AD861" s="368" t="n"/>
      <c r="AE861" s="368" t="n"/>
      <c r="AF861" s="368" t="n"/>
      <c r="AG861" s="368" t="n"/>
      <c r="AH861" s="368" t="n"/>
      <c r="AI861" s="368" t="n"/>
      <c r="AJ861" s="368" t="n"/>
      <c r="AK861" s="368" t="n"/>
      <c r="AL861" s="368" t="n"/>
      <c r="AM861" s="368" t="n"/>
      <c r="AN861" s="368" t="n"/>
      <c r="AO861" s="368" t="n"/>
      <c r="AP861" s="319" t="n"/>
      <c r="AQ861" s="368" t="n"/>
      <c r="AR861" s="368" t="n"/>
      <c r="AS861" s="368" t="n"/>
      <c r="AT861" s="368" t="n"/>
      <c r="AU861" s="368" t="n"/>
      <c r="AV861" s="368" t="n"/>
      <c r="AW861" s="368" t="n"/>
      <c r="AX861" s="368" t="n"/>
      <c r="AY861" s="368" t="n"/>
      <c r="AZ861" s="368" t="n"/>
      <c r="BA861" s="368" t="n"/>
      <c r="BB861" s="368" t="n"/>
      <c r="BC861" s="368" t="n"/>
      <c r="BD861" s="368" t="n"/>
      <c r="BE861" s="368" t="n"/>
      <c r="BF861" s="368" t="n"/>
      <c r="BG861" s="368" t="n"/>
      <c r="BH861" s="368" t="n"/>
      <c r="BI861" s="368" t="n"/>
      <c r="BJ861" s="368" t="n"/>
      <c r="BK861" s="368" t="n"/>
      <c r="BL861" s="368" t="n"/>
      <c r="BM861" s="368" t="n"/>
      <c r="BN861" s="368" t="n"/>
      <c r="BO861" s="368" t="n"/>
      <c r="BP861" s="368" t="n"/>
      <c r="BQ861" s="320" t="n"/>
      <c r="BR861" s="368" t="n"/>
      <c r="BS861" s="368" t="n"/>
      <c r="BT861" s="368" t="n"/>
      <c r="BU861" s="368" t="n"/>
      <c r="BV861" s="368" t="n"/>
      <c r="BW861" s="368" t="n"/>
      <c r="BX861" s="368" t="n"/>
      <c r="BY861" s="368" t="n"/>
      <c r="BZ861" s="368" t="n"/>
      <c r="CA861" s="368" t="n"/>
      <c r="CB861" s="368" t="n"/>
      <c r="CC861" s="368" t="n"/>
      <c r="CD861" s="368" t="n"/>
      <c r="CE861" s="368" t="n"/>
      <c r="CF861" s="368" t="n"/>
      <c r="CG861" s="368" t="n"/>
      <c r="CH861" s="368" t="n"/>
      <c r="CI861" s="368" t="n"/>
      <c r="CJ861" s="368" t="n"/>
      <c r="CK861" s="368" t="n"/>
      <c r="CL861" s="368" t="n"/>
      <c r="CM861" s="368" t="n"/>
      <c r="CN861" s="368" t="n"/>
      <c r="CO861" s="368" t="n"/>
      <c r="CP861" s="368" t="n"/>
      <c r="CQ861" s="368" t="n"/>
      <c r="CR861" s="368" t="n"/>
      <c r="CS861" s="368" t="n"/>
      <c r="CT861" s="368" t="n"/>
      <c r="CU861" s="368" t="n"/>
      <c r="CV861" s="368" t="n"/>
      <c r="CW861" s="368" t="n"/>
      <c r="CX861" s="368" t="n"/>
      <c r="CY861" s="368" t="n"/>
      <c r="CZ861" s="368" t="n"/>
      <c r="DA861" s="368" t="n"/>
      <c r="DB861" s="368" t="n"/>
      <c r="DC861" s="368" t="n"/>
      <c r="DD861" s="368" t="n"/>
    </row>
    <row r="862">
      <c r="A862" s="368" t="n"/>
      <c r="B862" s="368" t="n"/>
      <c r="C862" s="368" t="n"/>
      <c r="D862" s="368" t="n"/>
      <c r="E862" s="368" t="n"/>
      <c r="F862" s="368" t="n"/>
      <c r="G862" s="318" t="n"/>
      <c r="H862" s="368" t="n"/>
      <c r="I862" s="368" t="n"/>
      <c r="J862" s="368" t="n"/>
      <c r="K862" s="368" t="n"/>
      <c r="L862" s="368" t="n"/>
      <c r="M862" s="368" t="n"/>
      <c r="N862" s="368" t="n"/>
      <c r="O862" s="368" t="n"/>
      <c r="P862" s="368" t="n"/>
      <c r="Q862" s="368" t="n"/>
      <c r="R862" s="368" t="n"/>
      <c r="S862" s="368" t="n"/>
      <c r="T862" s="368" t="n"/>
      <c r="U862" s="368" t="n"/>
      <c r="V862" s="368" t="n"/>
      <c r="W862" s="368" t="n"/>
      <c r="X862" s="368" t="n"/>
      <c r="Y862" s="368" t="n"/>
      <c r="Z862" s="368" t="n"/>
      <c r="AA862" s="368" t="n"/>
      <c r="AB862" s="368" t="n"/>
      <c r="AC862" s="368" t="n"/>
      <c r="AD862" s="368" t="n"/>
      <c r="AE862" s="368" t="n"/>
      <c r="AF862" s="368" t="n"/>
      <c r="AG862" s="368" t="n"/>
      <c r="AH862" s="368" t="n"/>
      <c r="AI862" s="368" t="n"/>
      <c r="AJ862" s="368" t="n"/>
      <c r="AK862" s="368" t="n"/>
      <c r="AL862" s="368" t="n"/>
      <c r="AM862" s="368" t="n"/>
      <c r="AN862" s="368" t="n"/>
      <c r="AO862" s="368" t="n"/>
      <c r="AP862" s="319" t="n"/>
      <c r="AQ862" s="368" t="n"/>
      <c r="AR862" s="368" t="n"/>
      <c r="AS862" s="368" t="n"/>
      <c r="AT862" s="368" t="n"/>
      <c r="AU862" s="368" t="n"/>
      <c r="AV862" s="368" t="n"/>
      <c r="AW862" s="368" t="n"/>
      <c r="AX862" s="368" t="n"/>
      <c r="AY862" s="368" t="n"/>
      <c r="AZ862" s="368" t="n"/>
      <c r="BA862" s="368" t="n"/>
      <c r="BB862" s="368" t="n"/>
      <c r="BC862" s="368" t="n"/>
      <c r="BD862" s="368" t="n"/>
      <c r="BE862" s="368" t="n"/>
      <c r="BF862" s="368" t="n"/>
      <c r="BG862" s="368" t="n"/>
      <c r="BH862" s="368" t="n"/>
      <c r="BI862" s="368" t="n"/>
      <c r="BJ862" s="368" t="n"/>
      <c r="BK862" s="368" t="n"/>
      <c r="BL862" s="368" t="n"/>
      <c r="BM862" s="368" t="n"/>
      <c r="BN862" s="368" t="n"/>
      <c r="BO862" s="368" t="n"/>
      <c r="BP862" s="368" t="n"/>
      <c r="BQ862" s="320" t="n"/>
      <c r="BR862" s="368" t="n"/>
      <c r="BS862" s="368" t="n"/>
      <c r="BT862" s="368" t="n"/>
      <c r="BU862" s="368" t="n"/>
      <c r="BV862" s="368" t="n"/>
      <c r="BW862" s="368" t="n"/>
      <c r="BX862" s="368" t="n"/>
      <c r="BY862" s="368" t="n"/>
      <c r="BZ862" s="368" t="n"/>
      <c r="CA862" s="368" t="n"/>
      <c r="CB862" s="368" t="n"/>
      <c r="CC862" s="368" t="n"/>
      <c r="CD862" s="368" t="n"/>
      <c r="CE862" s="368" t="n"/>
      <c r="CF862" s="368" t="n"/>
      <c r="CG862" s="368" t="n"/>
      <c r="CH862" s="368" t="n"/>
      <c r="CI862" s="368" t="n"/>
      <c r="CJ862" s="368" t="n"/>
      <c r="CK862" s="368" t="n"/>
      <c r="CL862" s="368" t="n"/>
      <c r="CM862" s="368" t="n"/>
      <c r="CN862" s="368" t="n"/>
      <c r="CO862" s="368" t="n"/>
      <c r="CP862" s="368" t="n"/>
      <c r="CQ862" s="368" t="n"/>
      <c r="CR862" s="368" t="n"/>
      <c r="CS862" s="368" t="n"/>
      <c r="CT862" s="368" t="n"/>
      <c r="CU862" s="368" t="n"/>
      <c r="CV862" s="368" t="n"/>
      <c r="CW862" s="368" t="n"/>
      <c r="CX862" s="368" t="n"/>
      <c r="CY862" s="368" t="n"/>
      <c r="CZ862" s="368" t="n"/>
      <c r="DA862" s="368" t="n"/>
      <c r="DB862" s="368" t="n"/>
      <c r="DC862" s="368" t="n"/>
      <c r="DD862" s="368" t="n"/>
    </row>
    <row r="863">
      <c r="A863" s="368" t="n"/>
      <c r="B863" s="368" t="n"/>
      <c r="C863" s="368" t="n"/>
      <c r="D863" s="368" t="n"/>
      <c r="E863" s="368" t="n"/>
      <c r="F863" s="368" t="n"/>
      <c r="G863" s="318" t="n"/>
      <c r="H863" s="368" t="n"/>
      <c r="I863" s="368" t="n"/>
      <c r="J863" s="368" t="n"/>
      <c r="K863" s="368" t="n"/>
      <c r="L863" s="368" t="n"/>
      <c r="M863" s="368" t="n"/>
      <c r="N863" s="368" t="n"/>
      <c r="O863" s="368" t="n"/>
      <c r="P863" s="368" t="n"/>
      <c r="Q863" s="368" t="n"/>
      <c r="R863" s="368" t="n"/>
      <c r="S863" s="368" t="n"/>
      <c r="T863" s="368" t="n"/>
      <c r="U863" s="368" t="n"/>
      <c r="V863" s="368" t="n"/>
      <c r="W863" s="368" t="n"/>
      <c r="X863" s="368" t="n"/>
      <c r="Y863" s="368" t="n"/>
      <c r="Z863" s="368" t="n"/>
      <c r="AA863" s="368" t="n"/>
      <c r="AB863" s="368" t="n"/>
      <c r="AC863" s="368" t="n"/>
      <c r="AD863" s="368" t="n"/>
      <c r="AE863" s="368" t="n"/>
      <c r="AF863" s="368" t="n"/>
      <c r="AG863" s="368" t="n"/>
      <c r="AH863" s="368" t="n"/>
      <c r="AI863" s="368" t="n"/>
      <c r="AJ863" s="368" t="n"/>
      <c r="AK863" s="368" t="n"/>
      <c r="AL863" s="368" t="n"/>
      <c r="AM863" s="368" t="n"/>
      <c r="AN863" s="368" t="n"/>
      <c r="AO863" s="368" t="n"/>
      <c r="AP863" s="319" t="n"/>
      <c r="AQ863" s="368" t="n"/>
      <c r="AR863" s="368" t="n"/>
      <c r="AS863" s="368" t="n"/>
      <c r="AT863" s="368" t="n"/>
      <c r="AU863" s="368" t="n"/>
      <c r="AV863" s="368" t="n"/>
      <c r="AW863" s="368" t="n"/>
      <c r="AX863" s="368" t="n"/>
      <c r="AY863" s="368" t="n"/>
      <c r="AZ863" s="368" t="n"/>
      <c r="BA863" s="368" t="n"/>
      <c r="BB863" s="368" t="n"/>
      <c r="BC863" s="368" t="n"/>
      <c r="BD863" s="368" t="n"/>
      <c r="BE863" s="368" t="n"/>
      <c r="BF863" s="368" t="n"/>
      <c r="BG863" s="368" t="n"/>
      <c r="BH863" s="368" t="n"/>
      <c r="BI863" s="368" t="n"/>
      <c r="BJ863" s="368" t="n"/>
      <c r="BK863" s="368" t="n"/>
      <c r="BL863" s="368" t="n"/>
      <c r="BM863" s="368" t="n"/>
      <c r="BN863" s="368" t="n"/>
      <c r="BO863" s="368" t="n"/>
      <c r="BP863" s="368" t="n"/>
      <c r="BQ863" s="320" t="n"/>
      <c r="BR863" s="368" t="n"/>
      <c r="BS863" s="368" t="n"/>
      <c r="BT863" s="368" t="n"/>
      <c r="BU863" s="368" t="n"/>
      <c r="BV863" s="368" t="n"/>
      <c r="BW863" s="368" t="n"/>
      <c r="BX863" s="368" t="n"/>
      <c r="BY863" s="368" t="n"/>
      <c r="BZ863" s="368" t="n"/>
      <c r="CA863" s="368" t="n"/>
      <c r="CB863" s="368" t="n"/>
      <c r="CC863" s="368" t="n"/>
      <c r="CD863" s="368" t="n"/>
      <c r="CE863" s="368" t="n"/>
      <c r="CF863" s="368" t="n"/>
      <c r="CG863" s="368" t="n"/>
      <c r="CH863" s="368" t="n"/>
      <c r="CI863" s="368" t="n"/>
      <c r="CJ863" s="368" t="n"/>
      <c r="CK863" s="368" t="n"/>
      <c r="CL863" s="368" t="n"/>
      <c r="CM863" s="368" t="n"/>
      <c r="CN863" s="368" t="n"/>
      <c r="CO863" s="368" t="n"/>
      <c r="CP863" s="368" t="n"/>
      <c r="CQ863" s="368" t="n"/>
      <c r="CR863" s="368" t="n"/>
      <c r="CS863" s="368" t="n"/>
      <c r="CT863" s="368" t="n"/>
      <c r="CU863" s="368" t="n"/>
      <c r="CV863" s="368" t="n"/>
      <c r="CW863" s="368" t="n"/>
      <c r="CX863" s="368" t="n"/>
      <c r="CY863" s="368" t="n"/>
      <c r="CZ863" s="368" t="n"/>
      <c r="DA863" s="368" t="n"/>
      <c r="DB863" s="368" t="n"/>
      <c r="DC863" s="368" t="n"/>
      <c r="DD863" s="368" t="n"/>
    </row>
    <row r="864">
      <c r="A864" s="368" t="n"/>
      <c r="B864" s="368" t="n"/>
      <c r="C864" s="368" t="n"/>
      <c r="D864" s="368" t="n"/>
      <c r="E864" s="368" t="n"/>
      <c r="F864" s="368" t="n"/>
      <c r="G864" s="318" t="n"/>
      <c r="H864" s="368" t="n"/>
      <c r="I864" s="368" t="n"/>
      <c r="J864" s="368" t="n"/>
      <c r="K864" s="368" t="n"/>
      <c r="L864" s="368" t="n"/>
      <c r="M864" s="368" t="n"/>
      <c r="N864" s="368" t="n"/>
      <c r="O864" s="368" t="n"/>
      <c r="P864" s="368" t="n"/>
      <c r="Q864" s="368" t="n"/>
      <c r="R864" s="368" t="n"/>
      <c r="S864" s="368" t="n"/>
      <c r="T864" s="368" t="n"/>
      <c r="U864" s="368" t="n"/>
      <c r="V864" s="368" t="n"/>
      <c r="W864" s="368" t="n"/>
      <c r="X864" s="368" t="n"/>
      <c r="Y864" s="368" t="n"/>
      <c r="Z864" s="368" t="n"/>
      <c r="AA864" s="368" t="n"/>
      <c r="AB864" s="368" t="n"/>
      <c r="AC864" s="368" t="n"/>
      <c r="AD864" s="368" t="n"/>
      <c r="AE864" s="368" t="n"/>
      <c r="AF864" s="368" t="n"/>
      <c r="AG864" s="368" t="n"/>
      <c r="AH864" s="368" t="n"/>
      <c r="AI864" s="368" t="n"/>
      <c r="AJ864" s="368" t="n"/>
      <c r="AK864" s="368" t="n"/>
      <c r="AL864" s="368" t="n"/>
      <c r="AM864" s="368" t="n"/>
      <c r="AN864" s="368" t="n"/>
      <c r="AO864" s="368" t="n"/>
      <c r="AP864" s="319" t="n"/>
      <c r="AQ864" s="368" t="n"/>
      <c r="AR864" s="368" t="n"/>
      <c r="AS864" s="368" t="n"/>
      <c r="AT864" s="368" t="n"/>
      <c r="AU864" s="368" t="n"/>
      <c r="AV864" s="368" t="n"/>
      <c r="AW864" s="368" t="n"/>
      <c r="AX864" s="368" t="n"/>
      <c r="AY864" s="368" t="n"/>
      <c r="AZ864" s="368" t="n"/>
      <c r="BA864" s="368" t="n"/>
      <c r="BB864" s="368" t="n"/>
      <c r="BC864" s="368" t="n"/>
      <c r="BD864" s="368" t="n"/>
      <c r="BE864" s="368" t="n"/>
      <c r="BF864" s="368" t="n"/>
      <c r="BG864" s="368" t="n"/>
      <c r="BH864" s="368" t="n"/>
      <c r="BI864" s="368" t="n"/>
      <c r="BJ864" s="368" t="n"/>
      <c r="BK864" s="368" t="n"/>
      <c r="BL864" s="368" t="n"/>
      <c r="BM864" s="368" t="n"/>
      <c r="BN864" s="368" t="n"/>
      <c r="BO864" s="368" t="n"/>
      <c r="BP864" s="368" t="n"/>
      <c r="BQ864" s="320" t="n"/>
      <c r="BR864" s="368" t="n"/>
      <c r="BS864" s="368" t="n"/>
      <c r="BT864" s="368" t="n"/>
      <c r="BU864" s="368" t="n"/>
      <c r="BV864" s="368" t="n"/>
      <c r="BW864" s="368" t="n"/>
      <c r="BX864" s="368" t="n"/>
      <c r="BY864" s="368" t="n"/>
      <c r="BZ864" s="368" t="n"/>
      <c r="CA864" s="368" t="n"/>
      <c r="CB864" s="368" t="n"/>
      <c r="CC864" s="368" t="n"/>
      <c r="CD864" s="368" t="n"/>
      <c r="CE864" s="368" t="n"/>
      <c r="CF864" s="368" t="n"/>
      <c r="CG864" s="368" t="n"/>
      <c r="CH864" s="368" t="n"/>
      <c r="CI864" s="368" t="n"/>
      <c r="CJ864" s="368" t="n"/>
      <c r="CK864" s="368" t="n"/>
      <c r="CL864" s="368" t="n"/>
      <c r="CM864" s="368" t="n"/>
      <c r="CN864" s="368" t="n"/>
      <c r="CO864" s="368" t="n"/>
      <c r="CP864" s="368" t="n"/>
      <c r="CQ864" s="368" t="n"/>
      <c r="CR864" s="368" t="n"/>
      <c r="CS864" s="368" t="n"/>
      <c r="CT864" s="368" t="n"/>
      <c r="CU864" s="368" t="n"/>
      <c r="CV864" s="368" t="n"/>
      <c r="CW864" s="368" t="n"/>
      <c r="CX864" s="368" t="n"/>
      <c r="CY864" s="368" t="n"/>
      <c r="CZ864" s="368" t="n"/>
      <c r="DA864" s="368" t="n"/>
      <c r="DB864" s="368" t="n"/>
      <c r="DC864" s="368" t="n"/>
      <c r="DD864" s="368" t="n"/>
    </row>
    <row r="865">
      <c r="A865" s="368" t="n"/>
      <c r="B865" s="368" t="n"/>
      <c r="C865" s="368" t="n"/>
      <c r="D865" s="368" t="n"/>
      <c r="E865" s="368" t="n"/>
      <c r="F865" s="368" t="n"/>
      <c r="G865" s="318" t="n"/>
      <c r="H865" s="368" t="n"/>
      <c r="I865" s="368" t="n"/>
      <c r="J865" s="368" t="n"/>
      <c r="K865" s="368" t="n"/>
      <c r="L865" s="368" t="n"/>
      <c r="M865" s="368" t="n"/>
      <c r="N865" s="368" t="n"/>
      <c r="O865" s="368" t="n"/>
      <c r="P865" s="368" t="n"/>
      <c r="Q865" s="368" t="n"/>
      <c r="R865" s="368" t="n"/>
      <c r="S865" s="368" t="n"/>
      <c r="T865" s="368" t="n"/>
      <c r="U865" s="368" t="n"/>
      <c r="V865" s="368" t="n"/>
      <c r="W865" s="368" t="n"/>
      <c r="X865" s="368" t="n"/>
      <c r="Y865" s="368" t="n"/>
      <c r="Z865" s="368" t="n"/>
      <c r="AA865" s="368" t="n"/>
      <c r="AB865" s="368" t="n"/>
      <c r="AC865" s="368" t="n"/>
      <c r="AD865" s="368" t="n"/>
      <c r="AE865" s="368" t="n"/>
      <c r="AF865" s="368" t="n"/>
      <c r="AG865" s="368" t="n"/>
      <c r="AH865" s="368" t="n"/>
      <c r="AI865" s="368" t="n"/>
      <c r="AJ865" s="368" t="n"/>
      <c r="AK865" s="368" t="n"/>
      <c r="AL865" s="368" t="n"/>
      <c r="AM865" s="368" t="n"/>
      <c r="AN865" s="368" t="n"/>
      <c r="AO865" s="368" t="n"/>
      <c r="AP865" s="319" t="n"/>
      <c r="AQ865" s="368" t="n"/>
      <c r="AR865" s="368" t="n"/>
      <c r="AS865" s="368" t="n"/>
      <c r="AT865" s="368" t="n"/>
      <c r="AU865" s="368" t="n"/>
      <c r="AV865" s="368" t="n"/>
      <c r="AW865" s="368" t="n"/>
      <c r="AX865" s="368" t="n"/>
      <c r="AY865" s="368" t="n"/>
      <c r="AZ865" s="368" t="n"/>
      <c r="BA865" s="368" t="n"/>
      <c r="BB865" s="368" t="n"/>
      <c r="BC865" s="368" t="n"/>
      <c r="BD865" s="368" t="n"/>
      <c r="BE865" s="368" t="n"/>
      <c r="BF865" s="368" t="n"/>
      <c r="BG865" s="368" t="n"/>
      <c r="BH865" s="368" t="n"/>
      <c r="BI865" s="368" t="n"/>
      <c r="BJ865" s="368" t="n"/>
      <c r="BK865" s="368" t="n"/>
      <c r="BL865" s="368" t="n"/>
      <c r="BM865" s="368" t="n"/>
      <c r="BN865" s="368" t="n"/>
      <c r="BO865" s="368" t="n"/>
      <c r="BP865" s="368" t="n"/>
      <c r="BQ865" s="320" t="n"/>
      <c r="BR865" s="368" t="n"/>
      <c r="BS865" s="368" t="n"/>
      <c r="BT865" s="368" t="n"/>
      <c r="BU865" s="368" t="n"/>
      <c r="BV865" s="368" t="n"/>
      <c r="BW865" s="368" t="n"/>
      <c r="BX865" s="368" t="n"/>
      <c r="BY865" s="368" t="n"/>
      <c r="BZ865" s="368" t="n"/>
      <c r="CA865" s="368" t="n"/>
      <c r="CB865" s="368" t="n"/>
      <c r="CC865" s="368" t="n"/>
      <c r="CD865" s="368" t="n"/>
      <c r="CE865" s="368" t="n"/>
      <c r="CF865" s="368" t="n"/>
      <c r="CG865" s="368" t="n"/>
      <c r="CH865" s="368" t="n"/>
      <c r="CI865" s="368" t="n"/>
      <c r="CJ865" s="368" t="n"/>
      <c r="CK865" s="368" t="n"/>
      <c r="CL865" s="368" t="n"/>
      <c r="CM865" s="368" t="n"/>
      <c r="CN865" s="368" t="n"/>
      <c r="CO865" s="368" t="n"/>
      <c r="CP865" s="368" t="n"/>
      <c r="CQ865" s="368" t="n"/>
      <c r="CR865" s="368" t="n"/>
      <c r="CS865" s="368" t="n"/>
      <c r="CT865" s="368" t="n"/>
      <c r="CU865" s="368" t="n"/>
      <c r="CV865" s="368" t="n"/>
      <c r="CW865" s="368" t="n"/>
      <c r="CX865" s="368" t="n"/>
      <c r="CY865" s="368" t="n"/>
      <c r="CZ865" s="368" t="n"/>
      <c r="DA865" s="368" t="n"/>
      <c r="DB865" s="368" t="n"/>
      <c r="DC865" s="368" t="n"/>
      <c r="DD865" s="368" t="n"/>
    </row>
    <row r="866">
      <c r="A866" s="368" t="n"/>
      <c r="B866" s="368" t="n"/>
      <c r="C866" s="368" t="n"/>
      <c r="D866" s="368" t="n"/>
      <c r="E866" s="368" t="n"/>
      <c r="F866" s="368" t="n"/>
      <c r="G866" s="318" t="n"/>
      <c r="H866" s="368" t="n"/>
      <c r="I866" s="368" t="n"/>
      <c r="J866" s="368" t="n"/>
      <c r="K866" s="368" t="n"/>
      <c r="L866" s="368" t="n"/>
      <c r="M866" s="368" t="n"/>
      <c r="N866" s="368" t="n"/>
      <c r="O866" s="368" t="n"/>
      <c r="P866" s="368" t="n"/>
      <c r="Q866" s="368" t="n"/>
      <c r="R866" s="368" t="n"/>
      <c r="S866" s="368" t="n"/>
      <c r="T866" s="368" t="n"/>
      <c r="U866" s="368" t="n"/>
      <c r="V866" s="368" t="n"/>
      <c r="W866" s="368" t="n"/>
      <c r="X866" s="368" t="n"/>
      <c r="Y866" s="368" t="n"/>
      <c r="Z866" s="368" t="n"/>
      <c r="AA866" s="368" t="n"/>
      <c r="AB866" s="368" t="n"/>
      <c r="AC866" s="368" t="n"/>
      <c r="AD866" s="368" t="n"/>
      <c r="AE866" s="368" t="n"/>
      <c r="AF866" s="368" t="n"/>
      <c r="AG866" s="368" t="n"/>
      <c r="AH866" s="368" t="n"/>
      <c r="AI866" s="368" t="n"/>
      <c r="AJ866" s="368" t="n"/>
      <c r="AK866" s="368" t="n"/>
      <c r="AL866" s="368" t="n"/>
      <c r="AM866" s="368" t="n"/>
      <c r="AN866" s="368" t="n"/>
      <c r="AO866" s="368" t="n"/>
      <c r="AP866" s="319" t="n"/>
      <c r="AQ866" s="368" t="n"/>
      <c r="AR866" s="368" t="n"/>
      <c r="AS866" s="368" t="n"/>
      <c r="AT866" s="368" t="n"/>
      <c r="AU866" s="368" t="n"/>
      <c r="AV866" s="368" t="n"/>
      <c r="AW866" s="368" t="n"/>
      <c r="AX866" s="368" t="n"/>
      <c r="AY866" s="368" t="n"/>
      <c r="AZ866" s="368" t="n"/>
      <c r="BA866" s="368" t="n"/>
      <c r="BB866" s="368" t="n"/>
      <c r="BC866" s="368" t="n"/>
      <c r="BD866" s="368" t="n"/>
      <c r="BE866" s="368" t="n"/>
      <c r="BF866" s="368" t="n"/>
      <c r="BG866" s="368" t="n"/>
      <c r="BH866" s="368" t="n"/>
      <c r="BI866" s="368" t="n"/>
      <c r="BJ866" s="368" t="n"/>
      <c r="BK866" s="368" t="n"/>
      <c r="BL866" s="368" t="n"/>
      <c r="BM866" s="368" t="n"/>
      <c r="BN866" s="368" t="n"/>
      <c r="BO866" s="368" t="n"/>
      <c r="BP866" s="368" t="n"/>
      <c r="BQ866" s="320" t="n"/>
      <c r="BR866" s="368" t="n"/>
      <c r="BS866" s="368" t="n"/>
      <c r="BT866" s="368" t="n"/>
      <c r="BU866" s="368" t="n"/>
      <c r="BV866" s="368" t="n"/>
      <c r="BW866" s="368" t="n"/>
      <c r="BX866" s="368" t="n"/>
      <c r="BY866" s="368" t="n"/>
      <c r="BZ866" s="368" t="n"/>
      <c r="CA866" s="368" t="n"/>
      <c r="CB866" s="368" t="n"/>
      <c r="CC866" s="368" t="n"/>
      <c r="CD866" s="368" t="n"/>
      <c r="CE866" s="368" t="n"/>
      <c r="CF866" s="368" t="n"/>
      <c r="CG866" s="368" t="n"/>
      <c r="CH866" s="368" t="n"/>
      <c r="CI866" s="368" t="n"/>
      <c r="CJ866" s="368" t="n"/>
      <c r="CK866" s="368" t="n"/>
      <c r="CL866" s="368" t="n"/>
      <c r="CM866" s="368" t="n"/>
      <c r="CN866" s="368" t="n"/>
      <c r="CO866" s="368" t="n"/>
      <c r="CP866" s="368" t="n"/>
      <c r="CQ866" s="368" t="n"/>
      <c r="CR866" s="368" t="n"/>
      <c r="CS866" s="368" t="n"/>
      <c r="CT866" s="368" t="n"/>
      <c r="CU866" s="368" t="n"/>
      <c r="CV866" s="368" t="n"/>
      <c r="CW866" s="368" t="n"/>
      <c r="CX866" s="368" t="n"/>
      <c r="CY866" s="368" t="n"/>
      <c r="CZ866" s="368" t="n"/>
      <c r="DA866" s="368" t="n"/>
      <c r="DB866" s="368" t="n"/>
      <c r="DC866" s="368" t="n"/>
      <c r="DD866" s="368" t="n"/>
    </row>
    <row r="867">
      <c r="A867" s="368" t="n"/>
      <c r="B867" s="368" t="n"/>
      <c r="C867" s="368" t="n"/>
      <c r="D867" s="368" t="n"/>
      <c r="E867" s="368" t="n"/>
      <c r="F867" s="368" t="n"/>
      <c r="G867" s="318" t="n"/>
      <c r="H867" s="368" t="n"/>
      <c r="I867" s="368" t="n"/>
      <c r="J867" s="368" t="n"/>
      <c r="K867" s="368" t="n"/>
      <c r="L867" s="368" t="n"/>
      <c r="M867" s="368" t="n"/>
      <c r="N867" s="368" t="n"/>
      <c r="O867" s="368" t="n"/>
      <c r="P867" s="368" t="n"/>
      <c r="Q867" s="368" t="n"/>
      <c r="R867" s="368" t="n"/>
      <c r="S867" s="368" t="n"/>
      <c r="T867" s="368" t="n"/>
      <c r="U867" s="368" t="n"/>
      <c r="V867" s="368" t="n"/>
      <c r="W867" s="368" t="n"/>
      <c r="X867" s="368" t="n"/>
      <c r="Y867" s="368" t="n"/>
      <c r="Z867" s="368" t="n"/>
      <c r="AA867" s="368" t="n"/>
      <c r="AB867" s="368" t="n"/>
      <c r="AC867" s="368" t="n"/>
      <c r="AD867" s="368" t="n"/>
      <c r="AE867" s="368" t="n"/>
      <c r="AF867" s="368" t="n"/>
      <c r="AG867" s="368" t="n"/>
      <c r="AH867" s="368" t="n"/>
      <c r="AI867" s="368" t="n"/>
      <c r="AJ867" s="368" t="n"/>
      <c r="AK867" s="368" t="n"/>
      <c r="AL867" s="368" t="n"/>
      <c r="AM867" s="368" t="n"/>
      <c r="AN867" s="368" t="n"/>
      <c r="AO867" s="368" t="n"/>
      <c r="AP867" s="319" t="n"/>
      <c r="AQ867" s="368" t="n"/>
      <c r="AR867" s="368" t="n"/>
      <c r="AS867" s="368" t="n"/>
      <c r="AT867" s="368" t="n"/>
      <c r="AU867" s="368" t="n"/>
      <c r="AV867" s="368" t="n"/>
      <c r="AW867" s="368" t="n"/>
      <c r="AX867" s="368" t="n"/>
      <c r="AY867" s="368" t="n"/>
      <c r="AZ867" s="368" t="n"/>
      <c r="BA867" s="368" t="n"/>
      <c r="BB867" s="368" t="n"/>
      <c r="BC867" s="368" t="n"/>
      <c r="BD867" s="368" t="n"/>
      <c r="BE867" s="368" t="n"/>
      <c r="BF867" s="368" t="n"/>
      <c r="BG867" s="368" t="n"/>
      <c r="BH867" s="368" t="n"/>
      <c r="BI867" s="368" t="n"/>
      <c r="BJ867" s="368" t="n"/>
      <c r="BK867" s="368" t="n"/>
      <c r="BL867" s="368" t="n"/>
      <c r="BM867" s="368" t="n"/>
      <c r="BN867" s="368" t="n"/>
      <c r="BO867" s="368" t="n"/>
      <c r="BP867" s="368" t="n"/>
      <c r="BQ867" s="320" t="n"/>
      <c r="BR867" s="368" t="n"/>
      <c r="BS867" s="368" t="n"/>
      <c r="BT867" s="368" t="n"/>
      <c r="BU867" s="368" t="n"/>
      <c r="BV867" s="368" t="n"/>
      <c r="BW867" s="368" t="n"/>
      <c r="BX867" s="368" t="n"/>
      <c r="BY867" s="368" t="n"/>
      <c r="BZ867" s="368" t="n"/>
      <c r="CA867" s="368" t="n"/>
      <c r="CB867" s="368" t="n"/>
      <c r="CC867" s="368" t="n"/>
      <c r="CD867" s="368" t="n"/>
      <c r="CE867" s="368" t="n"/>
      <c r="CF867" s="368" t="n"/>
      <c r="CG867" s="368" t="n"/>
      <c r="CH867" s="368" t="n"/>
      <c r="CI867" s="368" t="n"/>
      <c r="CJ867" s="368" t="n"/>
      <c r="CK867" s="368" t="n"/>
      <c r="CL867" s="368" t="n"/>
      <c r="CM867" s="368" t="n"/>
      <c r="CN867" s="368" t="n"/>
      <c r="CO867" s="368" t="n"/>
      <c r="CP867" s="368" t="n"/>
      <c r="CQ867" s="368" t="n"/>
      <c r="CR867" s="368" t="n"/>
      <c r="CS867" s="368" t="n"/>
      <c r="CT867" s="368" t="n"/>
      <c r="CU867" s="368" t="n"/>
      <c r="CV867" s="368" t="n"/>
      <c r="CW867" s="368" t="n"/>
      <c r="CX867" s="368" t="n"/>
      <c r="CY867" s="368" t="n"/>
      <c r="CZ867" s="368" t="n"/>
      <c r="DA867" s="368" t="n"/>
      <c r="DB867" s="368" t="n"/>
      <c r="DC867" s="368" t="n"/>
      <c r="DD867" s="368" t="n"/>
    </row>
    <row r="868">
      <c r="A868" s="368" t="n"/>
      <c r="B868" s="368" t="n"/>
      <c r="C868" s="368" t="n"/>
      <c r="D868" s="368" t="n"/>
      <c r="E868" s="368" t="n"/>
      <c r="F868" s="368" t="n"/>
      <c r="G868" s="318" t="n"/>
      <c r="H868" s="368" t="n"/>
      <c r="I868" s="368" t="n"/>
      <c r="J868" s="368" t="n"/>
      <c r="K868" s="368" t="n"/>
      <c r="L868" s="368" t="n"/>
      <c r="M868" s="368" t="n"/>
      <c r="N868" s="368" t="n"/>
      <c r="O868" s="368" t="n"/>
      <c r="P868" s="368" t="n"/>
      <c r="Q868" s="368" t="n"/>
      <c r="R868" s="368" t="n"/>
      <c r="S868" s="368" t="n"/>
      <c r="T868" s="368" t="n"/>
      <c r="U868" s="368" t="n"/>
      <c r="V868" s="368" t="n"/>
      <c r="W868" s="368" t="n"/>
      <c r="X868" s="368" t="n"/>
      <c r="Y868" s="368" t="n"/>
      <c r="Z868" s="368" t="n"/>
      <c r="AA868" s="368" t="n"/>
      <c r="AB868" s="368" t="n"/>
      <c r="AC868" s="368" t="n"/>
      <c r="AD868" s="368" t="n"/>
      <c r="AE868" s="368" t="n"/>
      <c r="AF868" s="368" t="n"/>
      <c r="AG868" s="368" t="n"/>
      <c r="AH868" s="368" t="n"/>
      <c r="AI868" s="368" t="n"/>
      <c r="AJ868" s="368" t="n"/>
      <c r="AK868" s="368" t="n"/>
      <c r="AL868" s="368" t="n"/>
      <c r="AM868" s="368" t="n"/>
      <c r="AN868" s="368" t="n"/>
      <c r="AO868" s="368" t="n"/>
      <c r="AP868" s="319" t="n"/>
      <c r="AQ868" s="368" t="n"/>
      <c r="AR868" s="368" t="n"/>
      <c r="AS868" s="368" t="n"/>
      <c r="AT868" s="368" t="n"/>
      <c r="AU868" s="368" t="n"/>
      <c r="AV868" s="368" t="n"/>
      <c r="AW868" s="368" t="n"/>
      <c r="AX868" s="368" t="n"/>
      <c r="AY868" s="368" t="n"/>
      <c r="AZ868" s="368" t="n"/>
      <c r="BA868" s="368" t="n"/>
      <c r="BB868" s="368" t="n"/>
      <c r="BC868" s="368" t="n"/>
      <c r="BD868" s="368" t="n"/>
      <c r="BE868" s="368" t="n"/>
      <c r="BF868" s="368" t="n"/>
      <c r="BG868" s="368" t="n"/>
      <c r="BH868" s="368" t="n"/>
      <c r="BI868" s="368" t="n"/>
      <c r="BJ868" s="368" t="n"/>
      <c r="BK868" s="368" t="n"/>
      <c r="BL868" s="368" t="n"/>
      <c r="BM868" s="368" t="n"/>
      <c r="BN868" s="368" t="n"/>
      <c r="BO868" s="368" t="n"/>
      <c r="BP868" s="368" t="n"/>
      <c r="BQ868" s="320" t="n"/>
      <c r="BR868" s="368" t="n"/>
      <c r="BS868" s="368" t="n"/>
      <c r="BT868" s="368" t="n"/>
      <c r="BU868" s="368" t="n"/>
      <c r="BV868" s="368" t="n"/>
      <c r="BW868" s="368" t="n"/>
      <c r="BX868" s="368" t="n"/>
      <c r="BY868" s="368" t="n"/>
      <c r="BZ868" s="368" t="n"/>
      <c r="CA868" s="368" t="n"/>
      <c r="CB868" s="368" t="n"/>
      <c r="CC868" s="368" t="n"/>
      <c r="CD868" s="368" t="n"/>
      <c r="CE868" s="368" t="n"/>
      <c r="CF868" s="368" t="n"/>
      <c r="CG868" s="368" t="n"/>
      <c r="CH868" s="368" t="n"/>
      <c r="CI868" s="368" t="n"/>
      <c r="CJ868" s="368" t="n"/>
      <c r="CK868" s="368" t="n"/>
      <c r="CL868" s="368" t="n"/>
      <c r="CM868" s="368" t="n"/>
      <c r="CN868" s="368" t="n"/>
      <c r="CO868" s="368" t="n"/>
      <c r="CP868" s="368" t="n"/>
      <c r="CQ868" s="368" t="n"/>
      <c r="CR868" s="368" t="n"/>
      <c r="CS868" s="368" t="n"/>
      <c r="CT868" s="368" t="n"/>
      <c r="CU868" s="368" t="n"/>
      <c r="CV868" s="368" t="n"/>
      <c r="CW868" s="368" t="n"/>
      <c r="CX868" s="368" t="n"/>
      <c r="CY868" s="368" t="n"/>
      <c r="CZ868" s="368" t="n"/>
      <c r="DA868" s="368" t="n"/>
      <c r="DB868" s="368" t="n"/>
      <c r="DC868" s="368" t="n"/>
      <c r="DD868" s="368" t="n"/>
    </row>
    <row r="869">
      <c r="A869" s="368" t="n"/>
      <c r="B869" s="368" t="n"/>
      <c r="C869" s="368" t="n"/>
      <c r="D869" s="368" t="n"/>
      <c r="E869" s="368" t="n"/>
      <c r="F869" s="368" t="n"/>
      <c r="G869" s="318" t="n"/>
      <c r="H869" s="368" t="n"/>
      <c r="I869" s="368" t="n"/>
      <c r="J869" s="368" t="n"/>
      <c r="K869" s="368" t="n"/>
      <c r="L869" s="368" t="n"/>
      <c r="M869" s="368" t="n"/>
      <c r="N869" s="368" t="n"/>
      <c r="O869" s="368" t="n"/>
      <c r="P869" s="368" t="n"/>
      <c r="Q869" s="368" t="n"/>
      <c r="R869" s="368" t="n"/>
      <c r="S869" s="368" t="n"/>
      <c r="T869" s="368" t="n"/>
      <c r="U869" s="368" t="n"/>
      <c r="V869" s="368" t="n"/>
      <c r="W869" s="368" t="n"/>
      <c r="X869" s="368" t="n"/>
      <c r="Y869" s="368" t="n"/>
      <c r="Z869" s="368" t="n"/>
      <c r="AA869" s="368" t="n"/>
      <c r="AB869" s="368" t="n"/>
      <c r="AC869" s="368" t="n"/>
      <c r="AD869" s="368" t="n"/>
      <c r="AE869" s="368" t="n"/>
      <c r="AF869" s="368" t="n"/>
      <c r="AG869" s="368" t="n"/>
      <c r="AH869" s="368" t="n"/>
      <c r="AI869" s="368" t="n"/>
      <c r="AJ869" s="368" t="n"/>
      <c r="AK869" s="368" t="n"/>
      <c r="AL869" s="368" t="n"/>
      <c r="AM869" s="368" t="n"/>
      <c r="AN869" s="368" t="n"/>
      <c r="AO869" s="368" t="n"/>
      <c r="AP869" s="319" t="n"/>
      <c r="AQ869" s="368" t="n"/>
      <c r="AR869" s="368" t="n"/>
      <c r="AS869" s="368" t="n"/>
      <c r="AT869" s="368" t="n"/>
      <c r="AU869" s="368" t="n"/>
      <c r="AV869" s="368" t="n"/>
      <c r="AW869" s="368" t="n"/>
      <c r="AX869" s="368" t="n"/>
      <c r="AY869" s="368" t="n"/>
      <c r="AZ869" s="368" t="n"/>
      <c r="BA869" s="368" t="n"/>
      <c r="BB869" s="368" t="n"/>
      <c r="BC869" s="368" t="n"/>
      <c r="BD869" s="368" t="n"/>
      <c r="BE869" s="368" t="n"/>
      <c r="BF869" s="368" t="n"/>
      <c r="BG869" s="368" t="n"/>
      <c r="BH869" s="368" t="n"/>
      <c r="BI869" s="368" t="n"/>
      <c r="BJ869" s="368" t="n"/>
      <c r="BK869" s="368" t="n"/>
      <c r="BL869" s="368" t="n"/>
      <c r="BM869" s="368" t="n"/>
      <c r="BN869" s="368" t="n"/>
      <c r="BO869" s="368" t="n"/>
      <c r="BP869" s="368" t="n"/>
      <c r="BQ869" s="320" t="n"/>
      <c r="BR869" s="368" t="n"/>
      <c r="BS869" s="368" t="n"/>
      <c r="BT869" s="368" t="n"/>
      <c r="BU869" s="368" t="n"/>
      <c r="BV869" s="368" t="n"/>
      <c r="BW869" s="368" t="n"/>
      <c r="BX869" s="368" t="n"/>
      <c r="BY869" s="368" t="n"/>
      <c r="BZ869" s="368" t="n"/>
      <c r="CA869" s="368" t="n"/>
      <c r="CB869" s="368" t="n"/>
      <c r="CC869" s="368" t="n"/>
      <c r="CD869" s="368" t="n"/>
      <c r="CE869" s="368" t="n"/>
      <c r="CF869" s="368" t="n"/>
      <c r="CG869" s="368" t="n"/>
      <c r="CH869" s="368" t="n"/>
      <c r="CI869" s="368" t="n"/>
      <c r="CJ869" s="368" t="n"/>
      <c r="CK869" s="368" t="n"/>
      <c r="CL869" s="368" t="n"/>
      <c r="CM869" s="368" t="n"/>
      <c r="CN869" s="368" t="n"/>
      <c r="CO869" s="368" t="n"/>
      <c r="CP869" s="368" t="n"/>
      <c r="CQ869" s="368" t="n"/>
      <c r="CR869" s="368" t="n"/>
      <c r="CS869" s="368" t="n"/>
      <c r="CT869" s="368" t="n"/>
      <c r="CU869" s="368" t="n"/>
      <c r="CV869" s="368" t="n"/>
      <c r="CW869" s="368" t="n"/>
      <c r="CX869" s="368" t="n"/>
      <c r="CY869" s="368" t="n"/>
      <c r="CZ869" s="368" t="n"/>
      <c r="DA869" s="368" t="n"/>
      <c r="DB869" s="368" t="n"/>
      <c r="DC869" s="368" t="n"/>
      <c r="DD869" s="368" t="n"/>
    </row>
    <row r="870">
      <c r="A870" s="368" t="n"/>
      <c r="B870" s="368" t="n"/>
      <c r="C870" s="368" t="n"/>
      <c r="D870" s="368" t="n"/>
      <c r="E870" s="368" t="n"/>
      <c r="F870" s="368" t="n"/>
      <c r="G870" s="318" t="n"/>
      <c r="H870" s="368" t="n"/>
      <c r="I870" s="368" t="n"/>
      <c r="J870" s="368" t="n"/>
      <c r="K870" s="368" t="n"/>
      <c r="L870" s="368" t="n"/>
      <c r="M870" s="368" t="n"/>
      <c r="N870" s="368" t="n"/>
      <c r="O870" s="368" t="n"/>
      <c r="P870" s="368" t="n"/>
      <c r="Q870" s="368" t="n"/>
      <c r="R870" s="368" t="n"/>
      <c r="S870" s="368" t="n"/>
      <c r="T870" s="368" t="n"/>
      <c r="U870" s="368" t="n"/>
      <c r="V870" s="368" t="n"/>
      <c r="W870" s="368" t="n"/>
      <c r="X870" s="368" t="n"/>
      <c r="Y870" s="368" t="n"/>
      <c r="Z870" s="368" t="n"/>
      <c r="AA870" s="368" t="n"/>
      <c r="AB870" s="368" t="n"/>
      <c r="AC870" s="368" t="n"/>
      <c r="AD870" s="368" t="n"/>
      <c r="AE870" s="368" t="n"/>
      <c r="AF870" s="368" t="n"/>
      <c r="AG870" s="368" t="n"/>
      <c r="AH870" s="368" t="n"/>
      <c r="AI870" s="368" t="n"/>
      <c r="AJ870" s="368" t="n"/>
      <c r="AK870" s="368" t="n"/>
      <c r="AL870" s="368" t="n"/>
      <c r="AM870" s="368" t="n"/>
      <c r="AN870" s="368" t="n"/>
      <c r="AO870" s="368" t="n"/>
      <c r="AP870" s="319" t="n"/>
      <c r="AQ870" s="368" t="n"/>
      <c r="AR870" s="368" t="n"/>
      <c r="AS870" s="368" t="n"/>
      <c r="AT870" s="368" t="n"/>
      <c r="AU870" s="368" t="n"/>
      <c r="AV870" s="368" t="n"/>
      <c r="AW870" s="368" t="n"/>
      <c r="AX870" s="368" t="n"/>
      <c r="AY870" s="368" t="n"/>
      <c r="AZ870" s="368" t="n"/>
      <c r="BA870" s="368" t="n"/>
      <c r="BB870" s="368" t="n"/>
      <c r="BC870" s="368" t="n"/>
      <c r="BD870" s="368" t="n"/>
      <c r="BE870" s="368" t="n"/>
      <c r="BF870" s="368" t="n"/>
      <c r="BG870" s="368" t="n"/>
      <c r="BH870" s="368" t="n"/>
      <c r="BI870" s="368" t="n"/>
      <c r="BJ870" s="368" t="n"/>
      <c r="BK870" s="368" t="n"/>
      <c r="BL870" s="368" t="n"/>
      <c r="BM870" s="368" t="n"/>
      <c r="BN870" s="368" t="n"/>
      <c r="BO870" s="368" t="n"/>
      <c r="BP870" s="368" t="n"/>
      <c r="BQ870" s="320" t="n"/>
      <c r="BR870" s="368" t="n"/>
      <c r="BS870" s="368" t="n"/>
      <c r="BT870" s="368" t="n"/>
      <c r="BU870" s="368" t="n"/>
      <c r="BV870" s="368" t="n"/>
      <c r="BW870" s="368" t="n"/>
      <c r="BX870" s="368" t="n"/>
      <c r="BY870" s="368" t="n"/>
      <c r="BZ870" s="368" t="n"/>
      <c r="CA870" s="368" t="n"/>
      <c r="CB870" s="368" t="n"/>
      <c r="CC870" s="368" t="n"/>
      <c r="CD870" s="368" t="n"/>
      <c r="CE870" s="368" t="n"/>
      <c r="CF870" s="368" t="n"/>
      <c r="CG870" s="368" t="n"/>
      <c r="CH870" s="368" t="n"/>
      <c r="CI870" s="368" t="n"/>
      <c r="CJ870" s="368" t="n"/>
      <c r="CK870" s="368" t="n"/>
      <c r="CL870" s="368" t="n"/>
      <c r="CM870" s="368" t="n"/>
      <c r="CN870" s="368" t="n"/>
      <c r="CO870" s="368" t="n"/>
      <c r="CP870" s="368" t="n"/>
      <c r="CQ870" s="368" t="n"/>
      <c r="CR870" s="368" t="n"/>
      <c r="CS870" s="368" t="n"/>
      <c r="CT870" s="368" t="n"/>
      <c r="CU870" s="368" t="n"/>
      <c r="CV870" s="368" t="n"/>
      <c r="CW870" s="368" t="n"/>
      <c r="CX870" s="368" t="n"/>
      <c r="CY870" s="368" t="n"/>
      <c r="CZ870" s="368" t="n"/>
      <c r="DA870" s="368" t="n"/>
      <c r="DB870" s="368" t="n"/>
      <c r="DC870" s="368" t="n"/>
      <c r="DD870" s="368" t="n"/>
    </row>
    <row r="871">
      <c r="A871" s="368" t="n"/>
      <c r="B871" s="368" t="n"/>
      <c r="C871" s="368" t="n"/>
      <c r="D871" s="368" t="n"/>
      <c r="E871" s="368" t="n"/>
      <c r="F871" s="368" t="n"/>
      <c r="G871" s="318" t="n"/>
      <c r="H871" s="368" t="n"/>
      <c r="I871" s="368" t="n"/>
      <c r="J871" s="368" t="n"/>
      <c r="K871" s="368" t="n"/>
      <c r="L871" s="368" t="n"/>
      <c r="M871" s="368" t="n"/>
      <c r="N871" s="368" t="n"/>
      <c r="O871" s="368" t="n"/>
      <c r="P871" s="368" t="n"/>
      <c r="Q871" s="368" t="n"/>
      <c r="R871" s="368" t="n"/>
      <c r="S871" s="368" t="n"/>
      <c r="T871" s="368" t="n"/>
      <c r="U871" s="368" t="n"/>
      <c r="V871" s="368" t="n"/>
      <c r="W871" s="368" t="n"/>
      <c r="X871" s="368" t="n"/>
      <c r="Y871" s="368" t="n"/>
      <c r="Z871" s="368" t="n"/>
      <c r="AA871" s="368" t="n"/>
      <c r="AB871" s="368" t="n"/>
      <c r="AC871" s="368" t="n"/>
      <c r="AD871" s="368" t="n"/>
      <c r="AE871" s="368" t="n"/>
      <c r="AF871" s="368" t="n"/>
      <c r="AG871" s="368" t="n"/>
      <c r="AH871" s="368" t="n"/>
      <c r="AI871" s="368" t="n"/>
      <c r="AJ871" s="368" t="n"/>
      <c r="AK871" s="368" t="n"/>
      <c r="AL871" s="368" t="n"/>
      <c r="AM871" s="368" t="n"/>
      <c r="AN871" s="368" t="n"/>
      <c r="AO871" s="368" t="n"/>
      <c r="AP871" s="319" t="n"/>
      <c r="AQ871" s="368" t="n"/>
      <c r="AR871" s="368" t="n"/>
      <c r="AS871" s="368" t="n"/>
      <c r="AT871" s="368" t="n"/>
      <c r="AU871" s="368" t="n"/>
      <c r="AV871" s="368" t="n"/>
      <c r="AW871" s="368" t="n"/>
      <c r="AX871" s="368" t="n"/>
      <c r="AY871" s="368" t="n"/>
      <c r="AZ871" s="368" t="n"/>
      <c r="BA871" s="368" t="n"/>
      <c r="BB871" s="368" t="n"/>
      <c r="BC871" s="368" t="n"/>
      <c r="BD871" s="368" t="n"/>
      <c r="BE871" s="368" t="n"/>
      <c r="BF871" s="368" t="n"/>
      <c r="BG871" s="368" t="n"/>
      <c r="BH871" s="368" t="n"/>
      <c r="BI871" s="368" t="n"/>
      <c r="BJ871" s="368" t="n"/>
      <c r="BK871" s="368" t="n"/>
      <c r="BL871" s="368" t="n"/>
      <c r="BM871" s="368" t="n"/>
      <c r="BN871" s="368" t="n"/>
      <c r="BO871" s="368" t="n"/>
      <c r="BP871" s="368" t="n"/>
      <c r="BQ871" s="320" t="n"/>
      <c r="BR871" s="368" t="n"/>
      <c r="BS871" s="368" t="n"/>
      <c r="BT871" s="368" t="n"/>
      <c r="BU871" s="368" t="n"/>
      <c r="BV871" s="368" t="n"/>
      <c r="BW871" s="368" t="n"/>
      <c r="BX871" s="368" t="n"/>
      <c r="BY871" s="368" t="n"/>
      <c r="BZ871" s="368" t="n"/>
      <c r="CA871" s="368" t="n"/>
      <c r="CB871" s="368" t="n"/>
      <c r="CC871" s="368" t="n"/>
      <c r="CD871" s="368" t="n"/>
      <c r="CE871" s="368" t="n"/>
      <c r="CF871" s="368" t="n"/>
      <c r="CG871" s="368" t="n"/>
      <c r="CH871" s="368" t="n"/>
      <c r="CI871" s="368" t="n"/>
      <c r="CJ871" s="368" t="n"/>
      <c r="CK871" s="368" t="n"/>
      <c r="CL871" s="368" t="n"/>
      <c r="CM871" s="368" t="n"/>
      <c r="CN871" s="368" t="n"/>
      <c r="CO871" s="368" t="n"/>
      <c r="CP871" s="368" t="n"/>
      <c r="CQ871" s="368" t="n"/>
      <c r="CR871" s="368" t="n"/>
      <c r="CS871" s="368" t="n"/>
      <c r="CT871" s="368" t="n"/>
      <c r="CU871" s="368" t="n"/>
      <c r="CV871" s="368" t="n"/>
      <c r="CW871" s="368" t="n"/>
      <c r="CX871" s="368" t="n"/>
      <c r="CY871" s="368" t="n"/>
      <c r="CZ871" s="368" t="n"/>
      <c r="DA871" s="368" t="n"/>
      <c r="DB871" s="368" t="n"/>
      <c r="DC871" s="368" t="n"/>
      <c r="DD871" s="368" t="n"/>
    </row>
    <row r="872">
      <c r="A872" s="368" t="n"/>
      <c r="B872" s="368" t="n"/>
      <c r="C872" s="368" t="n"/>
      <c r="D872" s="368" t="n"/>
      <c r="E872" s="368" t="n"/>
      <c r="F872" s="368" t="n"/>
      <c r="G872" s="318" t="n"/>
      <c r="H872" s="368" t="n"/>
      <c r="I872" s="368" t="n"/>
      <c r="J872" s="368" t="n"/>
      <c r="K872" s="368" t="n"/>
      <c r="L872" s="368" t="n"/>
      <c r="M872" s="368" t="n"/>
      <c r="N872" s="368" t="n"/>
      <c r="O872" s="368" t="n"/>
      <c r="P872" s="368" t="n"/>
      <c r="Q872" s="368" t="n"/>
      <c r="R872" s="368" t="n"/>
      <c r="S872" s="368" t="n"/>
      <c r="T872" s="368" t="n"/>
      <c r="U872" s="368" t="n"/>
      <c r="V872" s="368" t="n"/>
      <c r="W872" s="368" t="n"/>
      <c r="X872" s="368" t="n"/>
      <c r="Y872" s="368" t="n"/>
      <c r="Z872" s="368" t="n"/>
      <c r="AA872" s="368" t="n"/>
      <c r="AB872" s="368" t="n"/>
      <c r="AC872" s="368" t="n"/>
      <c r="AD872" s="368" t="n"/>
      <c r="AE872" s="368" t="n"/>
      <c r="AF872" s="368" t="n"/>
      <c r="AG872" s="368" t="n"/>
      <c r="AH872" s="368" t="n"/>
      <c r="AI872" s="368" t="n"/>
      <c r="AJ872" s="368" t="n"/>
      <c r="AK872" s="368" t="n"/>
      <c r="AL872" s="368" t="n"/>
      <c r="AM872" s="368" t="n"/>
      <c r="AN872" s="368" t="n"/>
      <c r="AO872" s="368" t="n"/>
      <c r="AP872" s="319" t="n"/>
      <c r="AQ872" s="368" t="n"/>
      <c r="AR872" s="368" t="n"/>
      <c r="AS872" s="368" t="n"/>
      <c r="AT872" s="368" t="n"/>
      <c r="AU872" s="368" t="n"/>
      <c r="AV872" s="368" t="n"/>
      <c r="AW872" s="368" t="n"/>
      <c r="AX872" s="368" t="n"/>
      <c r="AY872" s="368" t="n"/>
      <c r="AZ872" s="368" t="n"/>
      <c r="BA872" s="368" t="n"/>
      <c r="BB872" s="368" t="n"/>
      <c r="BC872" s="368" t="n"/>
      <c r="BD872" s="368" t="n"/>
      <c r="BE872" s="368" t="n"/>
      <c r="BF872" s="368" t="n"/>
      <c r="BG872" s="368" t="n"/>
      <c r="BH872" s="368" t="n"/>
      <c r="BI872" s="368" t="n"/>
      <c r="BJ872" s="368" t="n"/>
      <c r="BK872" s="368" t="n"/>
      <c r="BL872" s="368" t="n"/>
      <c r="BM872" s="368" t="n"/>
      <c r="BN872" s="368" t="n"/>
      <c r="BO872" s="368" t="n"/>
      <c r="BP872" s="368" t="n"/>
      <c r="BQ872" s="320" t="n"/>
      <c r="BR872" s="368" t="n"/>
      <c r="BS872" s="368" t="n"/>
      <c r="BT872" s="368" t="n"/>
      <c r="BU872" s="368" t="n"/>
      <c r="BV872" s="368" t="n"/>
      <c r="BW872" s="368" t="n"/>
      <c r="BX872" s="368" t="n"/>
      <c r="BY872" s="368" t="n"/>
      <c r="BZ872" s="368" t="n"/>
      <c r="CA872" s="368" t="n"/>
      <c r="CB872" s="368" t="n"/>
      <c r="CC872" s="368" t="n"/>
      <c r="CD872" s="368" t="n"/>
      <c r="CE872" s="368" t="n"/>
      <c r="CF872" s="368" t="n"/>
      <c r="CG872" s="368" t="n"/>
      <c r="CH872" s="368" t="n"/>
      <c r="CI872" s="368" t="n"/>
      <c r="CJ872" s="368" t="n"/>
      <c r="CK872" s="368" t="n"/>
      <c r="CL872" s="368" t="n"/>
      <c r="CM872" s="368" t="n"/>
      <c r="CN872" s="368" t="n"/>
      <c r="CO872" s="368" t="n"/>
      <c r="CP872" s="368" t="n"/>
      <c r="CQ872" s="368" t="n"/>
      <c r="CR872" s="368" t="n"/>
      <c r="CS872" s="368" t="n"/>
      <c r="CT872" s="368" t="n"/>
      <c r="CU872" s="368" t="n"/>
      <c r="CV872" s="368" t="n"/>
      <c r="CW872" s="368" t="n"/>
      <c r="CX872" s="368" t="n"/>
      <c r="CY872" s="368" t="n"/>
      <c r="CZ872" s="368" t="n"/>
      <c r="DA872" s="368" t="n"/>
      <c r="DB872" s="368" t="n"/>
      <c r="DC872" s="368" t="n"/>
      <c r="DD872" s="368" t="n"/>
    </row>
    <row r="873">
      <c r="A873" s="368" t="n"/>
      <c r="B873" s="368" t="n"/>
      <c r="C873" s="368" t="n"/>
      <c r="D873" s="368" t="n"/>
      <c r="E873" s="368" t="n"/>
      <c r="F873" s="368" t="n"/>
      <c r="G873" s="318" t="n"/>
      <c r="H873" s="368" t="n"/>
      <c r="I873" s="368" t="n"/>
      <c r="J873" s="368" t="n"/>
      <c r="K873" s="368" t="n"/>
      <c r="L873" s="368" t="n"/>
      <c r="M873" s="368" t="n"/>
      <c r="N873" s="368" t="n"/>
      <c r="O873" s="368" t="n"/>
      <c r="P873" s="368" t="n"/>
      <c r="Q873" s="368" t="n"/>
      <c r="R873" s="368" t="n"/>
      <c r="S873" s="368" t="n"/>
      <c r="T873" s="368" t="n"/>
      <c r="U873" s="368" t="n"/>
      <c r="V873" s="368" t="n"/>
      <c r="W873" s="368" t="n"/>
      <c r="X873" s="368" t="n"/>
      <c r="Y873" s="368" t="n"/>
      <c r="Z873" s="368" t="n"/>
      <c r="AA873" s="368" t="n"/>
      <c r="AB873" s="368" t="n"/>
      <c r="AC873" s="368" t="n"/>
      <c r="AD873" s="368" t="n"/>
      <c r="AE873" s="368" t="n"/>
      <c r="AF873" s="368" t="n"/>
      <c r="AG873" s="368" t="n"/>
      <c r="AH873" s="368" t="n"/>
      <c r="AI873" s="368" t="n"/>
      <c r="AJ873" s="368" t="n"/>
      <c r="AK873" s="368" t="n"/>
      <c r="AL873" s="368" t="n"/>
      <c r="AM873" s="368" t="n"/>
      <c r="AN873" s="368" t="n"/>
      <c r="AO873" s="368" t="n"/>
      <c r="AP873" s="319" t="n"/>
      <c r="AQ873" s="368" t="n"/>
      <c r="AR873" s="368" t="n"/>
      <c r="AS873" s="368" t="n"/>
      <c r="AT873" s="368" t="n"/>
      <c r="AU873" s="368" t="n"/>
      <c r="AV873" s="368" t="n"/>
      <c r="AW873" s="368" t="n"/>
      <c r="AX873" s="368" t="n"/>
      <c r="AY873" s="368" t="n"/>
      <c r="AZ873" s="368" t="n"/>
      <c r="BA873" s="368" t="n"/>
      <c r="BB873" s="368" t="n"/>
      <c r="BC873" s="368" t="n"/>
      <c r="BD873" s="368" t="n"/>
      <c r="BE873" s="368" t="n"/>
      <c r="BF873" s="368" t="n"/>
      <c r="BG873" s="368" t="n"/>
      <c r="BH873" s="368" t="n"/>
      <c r="BI873" s="368" t="n"/>
      <c r="BJ873" s="368" t="n"/>
      <c r="BK873" s="368" t="n"/>
      <c r="BL873" s="368" t="n"/>
      <c r="BM873" s="368" t="n"/>
      <c r="BN873" s="368" t="n"/>
      <c r="BO873" s="368" t="n"/>
      <c r="BP873" s="368" t="n"/>
      <c r="BQ873" s="320" t="n"/>
      <c r="BR873" s="368" t="n"/>
      <c r="BS873" s="368" t="n"/>
      <c r="BT873" s="368" t="n"/>
      <c r="BU873" s="368" t="n"/>
      <c r="BV873" s="368" t="n"/>
      <c r="BW873" s="368" t="n"/>
      <c r="BX873" s="368" t="n"/>
      <c r="BY873" s="368" t="n"/>
      <c r="BZ873" s="368" t="n"/>
      <c r="CA873" s="368" t="n"/>
      <c r="CB873" s="368" t="n"/>
      <c r="CC873" s="368" t="n"/>
      <c r="CD873" s="368" t="n"/>
      <c r="CE873" s="368" t="n"/>
      <c r="CF873" s="368" t="n"/>
      <c r="CG873" s="368" t="n"/>
      <c r="CH873" s="368" t="n"/>
      <c r="CI873" s="368" t="n"/>
      <c r="CJ873" s="368" t="n"/>
      <c r="CK873" s="368" t="n"/>
      <c r="CL873" s="368" t="n"/>
      <c r="CM873" s="368" t="n"/>
      <c r="CN873" s="368" t="n"/>
      <c r="CO873" s="368" t="n"/>
      <c r="CP873" s="368" t="n"/>
      <c r="CQ873" s="368" t="n"/>
      <c r="CR873" s="368" t="n"/>
      <c r="CS873" s="368" t="n"/>
      <c r="CT873" s="368" t="n"/>
      <c r="CU873" s="368" t="n"/>
      <c r="CV873" s="368" t="n"/>
      <c r="CW873" s="368" t="n"/>
      <c r="CX873" s="368" t="n"/>
      <c r="CY873" s="368" t="n"/>
      <c r="CZ873" s="368" t="n"/>
      <c r="DA873" s="368" t="n"/>
      <c r="DB873" s="368" t="n"/>
      <c r="DC873" s="368" t="n"/>
      <c r="DD873" s="368" t="n"/>
    </row>
    <row r="874">
      <c r="A874" s="368" t="n"/>
      <c r="B874" s="368" t="n"/>
      <c r="C874" s="368" t="n"/>
      <c r="D874" s="368" t="n"/>
      <c r="E874" s="368" t="n"/>
      <c r="F874" s="368" t="n"/>
      <c r="G874" s="318" t="n"/>
      <c r="H874" s="368" t="n"/>
      <c r="I874" s="368" t="n"/>
      <c r="J874" s="368" t="n"/>
      <c r="K874" s="368" t="n"/>
      <c r="L874" s="368" t="n"/>
      <c r="M874" s="368" t="n"/>
      <c r="N874" s="368" t="n"/>
      <c r="O874" s="368" t="n"/>
      <c r="P874" s="368" t="n"/>
      <c r="Q874" s="368" t="n"/>
      <c r="R874" s="368" t="n"/>
      <c r="S874" s="368" t="n"/>
      <c r="T874" s="368" t="n"/>
      <c r="U874" s="368" t="n"/>
      <c r="V874" s="368" t="n"/>
      <c r="W874" s="368" t="n"/>
      <c r="X874" s="368" t="n"/>
      <c r="Y874" s="368" t="n"/>
      <c r="Z874" s="368" t="n"/>
      <c r="AA874" s="368" t="n"/>
      <c r="AB874" s="368" t="n"/>
      <c r="AC874" s="368" t="n"/>
      <c r="AD874" s="368" t="n"/>
      <c r="AE874" s="368" t="n"/>
      <c r="AF874" s="368" t="n"/>
      <c r="AG874" s="368" t="n"/>
      <c r="AH874" s="368" t="n"/>
      <c r="AI874" s="368" t="n"/>
      <c r="AJ874" s="368" t="n"/>
      <c r="AK874" s="368" t="n"/>
      <c r="AL874" s="368" t="n"/>
      <c r="AM874" s="368" t="n"/>
      <c r="AN874" s="368" t="n"/>
      <c r="AO874" s="368" t="n"/>
      <c r="AP874" s="319" t="n"/>
      <c r="AQ874" s="368" t="n"/>
      <c r="AR874" s="368" t="n"/>
      <c r="AS874" s="368" t="n"/>
      <c r="AT874" s="368" t="n"/>
      <c r="AU874" s="368" t="n"/>
      <c r="AV874" s="368" t="n"/>
      <c r="AW874" s="368" t="n"/>
      <c r="AX874" s="368" t="n"/>
      <c r="AY874" s="368" t="n"/>
      <c r="AZ874" s="368" t="n"/>
      <c r="BA874" s="368" t="n"/>
      <c r="BB874" s="368" t="n"/>
      <c r="BC874" s="368" t="n"/>
      <c r="BD874" s="368" t="n"/>
      <c r="BE874" s="368" t="n"/>
      <c r="BF874" s="368" t="n"/>
      <c r="BG874" s="368" t="n"/>
      <c r="BH874" s="368" t="n"/>
      <c r="BI874" s="368" t="n"/>
      <c r="BJ874" s="368" t="n"/>
      <c r="BK874" s="368" t="n"/>
      <c r="BL874" s="368" t="n"/>
      <c r="BM874" s="368" t="n"/>
      <c r="BN874" s="368" t="n"/>
      <c r="BO874" s="368" t="n"/>
      <c r="BP874" s="368" t="n"/>
      <c r="BQ874" s="320" t="n"/>
      <c r="BR874" s="368" t="n"/>
      <c r="BS874" s="368" t="n"/>
      <c r="BT874" s="368" t="n"/>
      <c r="BU874" s="368" t="n"/>
      <c r="BV874" s="368" t="n"/>
      <c r="BW874" s="368" t="n"/>
      <c r="BX874" s="368" t="n"/>
      <c r="BY874" s="368" t="n"/>
      <c r="BZ874" s="368" t="n"/>
      <c r="CA874" s="368" t="n"/>
      <c r="CB874" s="368" t="n"/>
      <c r="CC874" s="368" t="n"/>
      <c r="CD874" s="368" t="n"/>
      <c r="CE874" s="368" t="n"/>
      <c r="CF874" s="368" t="n"/>
      <c r="CG874" s="368" t="n"/>
      <c r="CH874" s="368" t="n"/>
      <c r="CI874" s="368" t="n"/>
      <c r="CJ874" s="368" t="n"/>
      <c r="CK874" s="368" t="n"/>
      <c r="CL874" s="368" t="n"/>
      <c r="CM874" s="368" t="n"/>
      <c r="CN874" s="368" t="n"/>
      <c r="CO874" s="368" t="n"/>
      <c r="CP874" s="368" t="n"/>
      <c r="CQ874" s="368" t="n"/>
      <c r="CR874" s="368" t="n"/>
      <c r="CS874" s="368" t="n"/>
      <c r="CT874" s="368" t="n"/>
      <c r="CU874" s="368" t="n"/>
      <c r="CV874" s="368" t="n"/>
      <c r="CW874" s="368" t="n"/>
      <c r="CX874" s="368" t="n"/>
      <c r="CY874" s="368" t="n"/>
      <c r="CZ874" s="368" t="n"/>
      <c r="DA874" s="368" t="n"/>
      <c r="DB874" s="368" t="n"/>
      <c r="DC874" s="368" t="n"/>
      <c r="DD874" s="368" t="n"/>
    </row>
    <row r="875">
      <c r="A875" s="368" t="n"/>
      <c r="B875" s="368" t="n"/>
      <c r="C875" s="368" t="n"/>
      <c r="D875" s="368" t="n"/>
      <c r="E875" s="368" t="n"/>
      <c r="F875" s="368" t="n"/>
      <c r="G875" s="318" t="n"/>
      <c r="H875" s="368" t="n"/>
      <c r="I875" s="368" t="n"/>
      <c r="J875" s="368" t="n"/>
      <c r="K875" s="368" t="n"/>
      <c r="L875" s="368" t="n"/>
      <c r="M875" s="368" t="n"/>
      <c r="N875" s="368" t="n"/>
      <c r="O875" s="368" t="n"/>
      <c r="P875" s="368" t="n"/>
      <c r="Q875" s="368" t="n"/>
      <c r="R875" s="368" t="n"/>
      <c r="S875" s="368" t="n"/>
      <c r="T875" s="368" t="n"/>
      <c r="U875" s="368" t="n"/>
      <c r="V875" s="368" t="n"/>
      <c r="W875" s="368" t="n"/>
      <c r="X875" s="368" t="n"/>
      <c r="Y875" s="368" t="n"/>
      <c r="Z875" s="368" t="n"/>
      <c r="AA875" s="368" t="n"/>
      <c r="AB875" s="368" t="n"/>
      <c r="AC875" s="368" t="n"/>
      <c r="AD875" s="368" t="n"/>
      <c r="AE875" s="368" t="n"/>
      <c r="AF875" s="368" t="n"/>
      <c r="AG875" s="368" t="n"/>
      <c r="AH875" s="368" t="n"/>
      <c r="AI875" s="368" t="n"/>
      <c r="AJ875" s="368" t="n"/>
      <c r="AK875" s="368" t="n"/>
      <c r="AL875" s="368" t="n"/>
      <c r="AM875" s="368" t="n"/>
      <c r="AN875" s="368" t="n"/>
      <c r="AO875" s="368" t="n"/>
      <c r="AP875" s="319" t="n"/>
      <c r="AQ875" s="368" t="n"/>
      <c r="AR875" s="368" t="n"/>
      <c r="AS875" s="368" t="n"/>
      <c r="AT875" s="368" t="n"/>
      <c r="AU875" s="368" t="n"/>
      <c r="AV875" s="368" t="n"/>
      <c r="AW875" s="368" t="n"/>
      <c r="AX875" s="368" t="n"/>
      <c r="AY875" s="368" t="n"/>
      <c r="AZ875" s="368" t="n"/>
      <c r="BA875" s="368" t="n"/>
      <c r="BB875" s="368" t="n"/>
      <c r="BC875" s="368" t="n"/>
      <c r="BD875" s="368" t="n"/>
      <c r="BE875" s="368" t="n"/>
      <c r="BF875" s="368" t="n"/>
      <c r="BG875" s="368" t="n"/>
      <c r="BH875" s="368" t="n"/>
      <c r="BI875" s="368" t="n"/>
      <c r="BJ875" s="368" t="n"/>
      <c r="BK875" s="368" t="n"/>
      <c r="BL875" s="368" t="n"/>
      <c r="BM875" s="368" t="n"/>
      <c r="BN875" s="368" t="n"/>
      <c r="BO875" s="368" t="n"/>
      <c r="BP875" s="368" t="n"/>
      <c r="BQ875" s="320" t="n"/>
      <c r="BR875" s="368" t="n"/>
      <c r="BS875" s="368" t="n"/>
      <c r="BT875" s="368" t="n"/>
      <c r="BU875" s="368" t="n"/>
      <c r="BV875" s="368" t="n"/>
      <c r="BW875" s="368" t="n"/>
      <c r="BX875" s="368" t="n"/>
      <c r="BY875" s="368" t="n"/>
      <c r="BZ875" s="368" t="n"/>
      <c r="CA875" s="368" t="n"/>
      <c r="CB875" s="368" t="n"/>
      <c r="CC875" s="368" t="n"/>
      <c r="CD875" s="368" t="n"/>
      <c r="CE875" s="368" t="n"/>
      <c r="CF875" s="368" t="n"/>
      <c r="CG875" s="368" t="n"/>
      <c r="CH875" s="368" t="n"/>
      <c r="CI875" s="368" t="n"/>
      <c r="CJ875" s="368" t="n"/>
      <c r="CK875" s="368" t="n"/>
      <c r="CL875" s="368" t="n"/>
      <c r="CM875" s="368" t="n"/>
      <c r="CN875" s="368" t="n"/>
      <c r="CO875" s="368" t="n"/>
      <c r="CP875" s="368" t="n"/>
      <c r="CQ875" s="368" t="n"/>
      <c r="CR875" s="368" t="n"/>
      <c r="CS875" s="368" t="n"/>
      <c r="CT875" s="368" t="n"/>
      <c r="CU875" s="368" t="n"/>
      <c r="CV875" s="368" t="n"/>
      <c r="CW875" s="368" t="n"/>
      <c r="CX875" s="368" t="n"/>
      <c r="CY875" s="368" t="n"/>
      <c r="CZ875" s="368" t="n"/>
      <c r="DA875" s="368" t="n"/>
      <c r="DB875" s="368" t="n"/>
      <c r="DC875" s="368" t="n"/>
      <c r="DD875" s="368" t="n"/>
    </row>
    <row r="876">
      <c r="A876" s="368" t="n"/>
      <c r="B876" s="368" t="n"/>
      <c r="C876" s="368" t="n"/>
      <c r="D876" s="368" t="n"/>
      <c r="E876" s="368" t="n"/>
      <c r="F876" s="368" t="n"/>
      <c r="G876" s="318" t="n"/>
      <c r="H876" s="368" t="n"/>
      <c r="I876" s="368" t="n"/>
      <c r="J876" s="368" t="n"/>
      <c r="K876" s="368" t="n"/>
      <c r="L876" s="368" t="n"/>
      <c r="M876" s="368" t="n"/>
      <c r="N876" s="368" t="n"/>
      <c r="O876" s="368" t="n"/>
      <c r="P876" s="368" t="n"/>
      <c r="Q876" s="368" t="n"/>
      <c r="R876" s="368" t="n"/>
      <c r="S876" s="368" t="n"/>
      <c r="T876" s="368" t="n"/>
      <c r="U876" s="368" t="n"/>
      <c r="V876" s="368" t="n"/>
      <c r="W876" s="368" t="n"/>
      <c r="X876" s="368" t="n"/>
      <c r="Y876" s="368" t="n"/>
      <c r="Z876" s="368" t="n"/>
      <c r="AA876" s="368" t="n"/>
      <c r="AB876" s="368" t="n"/>
      <c r="AC876" s="368" t="n"/>
      <c r="AD876" s="368" t="n"/>
      <c r="AE876" s="368" t="n"/>
      <c r="AF876" s="368" t="n"/>
      <c r="AG876" s="368" t="n"/>
      <c r="AH876" s="368" t="n"/>
      <c r="AI876" s="368" t="n"/>
      <c r="AJ876" s="368" t="n"/>
      <c r="AK876" s="368" t="n"/>
      <c r="AL876" s="368" t="n"/>
      <c r="AM876" s="368" t="n"/>
      <c r="AN876" s="368" t="n"/>
      <c r="AO876" s="368" t="n"/>
      <c r="AP876" s="319" t="n"/>
      <c r="AQ876" s="368" t="n"/>
      <c r="AR876" s="368" t="n"/>
      <c r="AS876" s="368" t="n"/>
      <c r="AT876" s="368" t="n"/>
      <c r="AU876" s="368" t="n"/>
      <c r="AV876" s="368" t="n"/>
      <c r="AW876" s="368" t="n"/>
      <c r="AX876" s="368" t="n"/>
      <c r="AY876" s="368" t="n"/>
      <c r="AZ876" s="368" t="n"/>
      <c r="BA876" s="368" t="n"/>
      <c r="BB876" s="368" t="n"/>
      <c r="BC876" s="368" t="n"/>
      <c r="BD876" s="368" t="n"/>
      <c r="BE876" s="368" t="n"/>
      <c r="BF876" s="368" t="n"/>
      <c r="BG876" s="368" t="n"/>
      <c r="BH876" s="368" t="n"/>
      <c r="BI876" s="368" t="n"/>
      <c r="BJ876" s="368" t="n"/>
      <c r="BK876" s="368" t="n"/>
      <c r="BL876" s="368" t="n"/>
      <c r="BM876" s="368" t="n"/>
      <c r="BN876" s="368" t="n"/>
      <c r="BO876" s="368" t="n"/>
      <c r="BP876" s="368" t="n"/>
      <c r="BQ876" s="320" t="n"/>
      <c r="BR876" s="368" t="n"/>
      <c r="BS876" s="368" t="n"/>
      <c r="BT876" s="368" t="n"/>
      <c r="BU876" s="368" t="n"/>
      <c r="BV876" s="368" t="n"/>
      <c r="BW876" s="368" t="n"/>
      <c r="BX876" s="368" t="n"/>
      <c r="BY876" s="368" t="n"/>
      <c r="BZ876" s="368" t="n"/>
      <c r="CA876" s="368" t="n"/>
      <c r="CB876" s="368" t="n"/>
      <c r="CC876" s="368" t="n"/>
      <c r="CD876" s="368" t="n"/>
      <c r="CE876" s="368" t="n"/>
      <c r="CF876" s="368" t="n"/>
      <c r="CG876" s="368" t="n"/>
      <c r="CH876" s="368" t="n"/>
      <c r="CI876" s="368" t="n"/>
      <c r="CJ876" s="368" t="n"/>
      <c r="CK876" s="368" t="n"/>
      <c r="CL876" s="368" t="n"/>
      <c r="CM876" s="368" t="n"/>
      <c r="CN876" s="368" t="n"/>
      <c r="CO876" s="368" t="n"/>
      <c r="CP876" s="368" t="n"/>
      <c r="CQ876" s="368" t="n"/>
      <c r="CR876" s="368" t="n"/>
      <c r="CS876" s="368" t="n"/>
      <c r="CT876" s="368" t="n"/>
      <c r="CU876" s="368" t="n"/>
      <c r="CV876" s="368" t="n"/>
      <c r="CW876" s="368" t="n"/>
      <c r="CX876" s="368" t="n"/>
      <c r="CY876" s="368" t="n"/>
      <c r="CZ876" s="368" t="n"/>
      <c r="DA876" s="368" t="n"/>
      <c r="DB876" s="368" t="n"/>
      <c r="DC876" s="368" t="n"/>
      <c r="DD876" s="368" t="n"/>
    </row>
    <row r="877">
      <c r="A877" s="368" t="n"/>
      <c r="B877" s="368" t="n"/>
      <c r="C877" s="368" t="n"/>
      <c r="D877" s="368" t="n"/>
      <c r="E877" s="368" t="n"/>
      <c r="F877" s="368" t="n"/>
      <c r="G877" s="318" t="n"/>
      <c r="H877" s="368" t="n"/>
      <c r="I877" s="368" t="n"/>
      <c r="J877" s="368" t="n"/>
      <c r="K877" s="368" t="n"/>
      <c r="L877" s="368" t="n"/>
      <c r="M877" s="368" t="n"/>
      <c r="N877" s="368" t="n"/>
      <c r="O877" s="368" t="n"/>
      <c r="P877" s="368" t="n"/>
      <c r="Q877" s="368" t="n"/>
      <c r="R877" s="368" t="n"/>
      <c r="S877" s="368" t="n"/>
      <c r="T877" s="368" t="n"/>
      <c r="U877" s="368" t="n"/>
      <c r="V877" s="368" t="n"/>
      <c r="W877" s="368" t="n"/>
      <c r="X877" s="368" t="n"/>
      <c r="Y877" s="368" t="n"/>
      <c r="Z877" s="368" t="n"/>
      <c r="AA877" s="368" t="n"/>
      <c r="AB877" s="368" t="n"/>
      <c r="AC877" s="368" t="n"/>
      <c r="AD877" s="368" t="n"/>
      <c r="AE877" s="368" t="n"/>
      <c r="AF877" s="368" t="n"/>
      <c r="AG877" s="368" t="n"/>
      <c r="AH877" s="368" t="n"/>
      <c r="AI877" s="368" t="n"/>
      <c r="AJ877" s="368" t="n"/>
      <c r="AK877" s="368" t="n"/>
      <c r="AL877" s="368" t="n"/>
      <c r="AM877" s="368" t="n"/>
      <c r="AN877" s="368" t="n"/>
      <c r="AO877" s="368" t="n"/>
      <c r="AP877" s="319" t="n"/>
      <c r="AQ877" s="368" t="n"/>
      <c r="AR877" s="368" t="n"/>
      <c r="AS877" s="368" t="n"/>
      <c r="AT877" s="368" t="n"/>
      <c r="AU877" s="368" t="n"/>
      <c r="AV877" s="368" t="n"/>
      <c r="AW877" s="368" t="n"/>
      <c r="AX877" s="368" t="n"/>
      <c r="AY877" s="368" t="n"/>
      <c r="AZ877" s="368" t="n"/>
      <c r="BA877" s="368" t="n"/>
      <c r="BB877" s="368" t="n"/>
      <c r="BC877" s="368" t="n"/>
      <c r="BD877" s="368" t="n"/>
      <c r="BE877" s="368" t="n"/>
      <c r="BF877" s="368" t="n"/>
      <c r="BG877" s="368" t="n"/>
      <c r="BH877" s="368" t="n"/>
      <c r="BI877" s="368" t="n"/>
      <c r="BJ877" s="368" t="n"/>
      <c r="BK877" s="368" t="n"/>
      <c r="BL877" s="368" t="n"/>
      <c r="BM877" s="368" t="n"/>
      <c r="BN877" s="368" t="n"/>
      <c r="BO877" s="368" t="n"/>
      <c r="BP877" s="368" t="n"/>
      <c r="BQ877" s="320" t="n"/>
      <c r="BR877" s="368" t="n"/>
      <c r="BS877" s="368" t="n"/>
      <c r="BT877" s="368" t="n"/>
      <c r="BU877" s="368" t="n"/>
      <c r="BV877" s="368" t="n"/>
      <c r="BW877" s="368" t="n"/>
      <c r="BX877" s="368" t="n"/>
      <c r="BY877" s="368" t="n"/>
      <c r="BZ877" s="368" t="n"/>
      <c r="CA877" s="368" t="n"/>
      <c r="CB877" s="368" t="n"/>
      <c r="CC877" s="368" t="n"/>
      <c r="CD877" s="368" t="n"/>
      <c r="CE877" s="368" t="n"/>
      <c r="CF877" s="368" t="n"/>
      <c r="CG877" s="368" t="n"/>
      <c r="CH877" s="368" t="n"/>
      <c r="CI877" s="368" t="n"/>
      <c r="CJ877" s="368" t="n"/>
      <c r="CK877" s="368" t="n"/>
      <c r="CL877" s="368" t="n"/>
      <c r="CM877" s="368" t="n"/>
      <c r="CN877" s="368" t="n"/>
      <c r="CO877" s="368" t="n"/>
      <c r="CP877" s="368" t="n"/>
      <c r="CQ877" s="368" t="n"/>
      <c r="CR877" s="368" t="n"/>
      <c r="CS877" s="368" t="n"/>
      <c r="CT877" s="368" t="n"/>
      <c r="CU877" s="368" t="n"/>
      <c r="CV877" s="368" t="n"/>
      <c r="CW877" s="368" t="n"/>
      <c r="CX877" s="368" t="n"/>
      <c r="CY877" s="368" t="n"/>
      <c r="CZ877" s="368" t="n"/>
      <c r="DA877" s="368" t="n"/>
      <c r="DB877" s="368" t="n"/>
      <c r="DC877" s="368" t="n"/>
      <c r="DD877" s="368" t="n"/>
    </row>
    <row r="878">
      <c r="A878" s="368" t="n"/>
      <c r="B878" s="368" t="n"/>
      <c r="C878" s="368" t="n"/>
      <c r="D878" s="368" t="n"/>
      <c r="E878" s="368" t="n"/>
      <c r="F878" s="368" t="n"/>
      <c r="G878" s="318" t="n"/>
      <c r="H878" s="368" t="n"/>
      <c r="I878" s="368" t="n"/>
      <c r="J878" s="368" t="n"/>
      <c r="K878" s="368" t="n"/>
      <c r="L878" s="368" t="n"/>
      <c r="M878" s="368" t="n"/>
      <c r="N878" s="368" t="n"/>
      <c r="O878" s="368" t="n"/>
      <c r="P878" s="368" t="n"/>
      <c r="Q878" s="368" t="n"/>
      <c r="R878" s="368" t="n"/>
      <c r="S878" s="368" t="n"/>
      <c r="T878" s="368" t="n"/>
      <c r="U878" s="368" t="n"/>
      <c r="V878" s="368" t="n"/>
      <c r="W878" s="368" t="n"/>
      <c r="X878" s="368" t="n"/>
      <c r="Y878" s="368" t="n"/>
      <c r="Z878" s="368" t="n"/>
      <c r="AA878" s="368" t="n"/>
      <c r="AB878" s="368" t="n"/>
      <c r="AC878" s="368" t="n"/>
      <c r="AD878" s="368" t="n"/>
      <c r="AE878" s="368" t="n"/>
      <c r="AF878" s="368" t="n"/>
      <c r="AG878" s="368" t="n"/>
      <c r="AH878" s="368" t="n"/>
      <c r="AI878" s="368" t="n"/>
      <c r="AJ878" s="368" t="n"/>
      <c r="AK878" s="368" t="n"/>
      <c r="AL878" s="368" t="n"/>
      <c r="AM878" s="368" t="n"/>
      <c r="AN878" s="368" t="n"/>
      <c r="AO878" s="368" t="n"/>
      <c r="AP878" s="319" t="n"/>
      <c r="AQ878" s="368" t="n"/>
      <c r="AR878" s="368" t="n"/>
      <c r="AS878" s="368" t="n"/>
      <c r="AT878" s="368" t="n"/>
      <c r="AU878" s="368" t="n"/>
      <c r="AV878" s="368" t="n"/>
      <c r="AW878" s="368" t="n"/>
      <c r="AX878" s="368" t="n"/>
      <c r="AY878" s="368" t="n"/>
      <c r="AZ878" s="368" t="n"/>
      <c r="BA878" s="368" t="n"/>
      <c r="BB878" s="368" t="n"/>
      <c r="BC878" s="368" t="n"/>
      <c r="BD878" s="368" t="n"/>
      <c r="BE878" s="368" t="n"/>
      <c r="BF878" s="368" t="n"/>
      <c r="BG878" s="368" t="n"/>
      <c r="BH878" s="368" t="n"/>
      <c r="BI878" s="368" t="n"/>
      <c r="BJ878" s="368" t="n"/>
      <c r="BK878" s="368" t="n"/>
      <c r="BL878" s="368" t="n"/>
      <c r="BM878" s="368" t="n"/>
      <c r="BN878" s="368" t="n"/>
      <c r="BO878" s="368" t="n"/>
      <c r="BP878" s="368" t="n"/>
      <c r="BQ878" s="320" t="n"/>
      <c r="BR878" s="368" t="n"/>
      <c r="BS878" s="368" t="n"/>
      <c r="BT878" s="368" t="n"/>
      <c r="BU878" s="368" t="n"/>
      <c r="BV878" s="368" t="n"/>
      <c r="BW878" s="368" t="n"/>
      <c r="BX878" s="368" t="n"/>
      <c r="BY878" s="368" t="n"/>
      <c r="BZ878" s="368" t="n"/>
      <c r="CA878" s="368" t="n"/>
      <c r="CB878" s="368" t="n"/>
      <c r="CC878" s="368" t="n"/>
      <c r="CD878" s="368" t="n"/>
      <c r="CE878" s="368" t="n"/>
      <c r="CF878" s="368" t="n"/>
      <c r="CG878" s="368" t="n"/>
      <c r="CH878" s="368" t="n"/>
      <c r="CI878" s="368" t="n"/>
      <c r="CJ878" s="368" t="n"/>
      <c r="CK878" s="368" t="n"/>
      <c r="CL878" s="368" t="n"/>
      <c r="CM878" s="368" t="n"/>
      <c r="CN878" s="368" t="n"/>
      <c r="CO878" s="368" t="n"/>
      <c r="CP878" s="368" t="n"/>
      <c r="CQ878" s="368" t="n"/>
      <c r="CR878" s="368" t="n"/>
      <c r="CS878" s="368" t="n"/>
      <c r="CT878" s="368" t="n"/>
      <c r="CU878" s="368" t="n"/>
      <c r="CV878" s="368" t="n"/>
      <c r="CW878" s="368" t="n"/>
      <c r="CX878" s="368" t="n"/>
      <c r="CY878" s="368" t="n"/>
      <c r="CZ878" s="368" t="n"/>
      <c r="DA878" s="368" t="n"/>
      <c r="DB878" s="368" t="n"/>
      <c r="DC878" s="368" t="n"/>
      <c r="DD878" s="368" t="n"/>
    </row>
    <row r="879">
      <c r="A879" s="368" t="n"/>
      <c r="B879" s="368" t="n"/>
      <c r="C879" s="368" t="n"/>
      <c r="D879" s="368" t="n"/>
      <c r="E879" s="368" t="n"/>
      <c r="F879" s="368" t="n"/>
      <c r="G879" s="318" t="n"/>
      <c r="H879" s="368" t="n"/>
      <c r="I879" s="368" t="n"/>
      <c r="J879" s="368" t="n"/>
      <c r="K879" s="368" t="n"/>
      <c r="L879" s="368" t="n"/>
      <c r="M879" s="368" t="n"/>
      <c r="N879" s="368" t="n"/>
      <c r="O879" s="368" t="n"/>
      <c r="P879" s="368" t="n"/>
      <c r="Q879" s="368" t="n"/>
      <c r="R879" s="368" t="n"/>
      <c r="S879" s="368" t="n"/>
      <c r="T879" s="368" t="n"/>
      <c r="U879" s="368" t="n"/>
      <c r="V879" s="368" t="n"/>
      <c r="W879" s="368" t="n"/>
      <c r="X879" s="368" t="n"/>
      <c r="Y879" s="368" t="n"/>
      <c r="Z879" s="368" t="n"/>
      <c r="AA879" s="368" t="n"/>
      <c r="AB879" s="368" t="n"/>
      <c r="AC879" s="368" t="n"/>
      <c r="AD879" s="368" t="n"/>
      <c r="AE879" s="368" t="n"/>
      <c r="AF879" s="368" t="n"/>
      <c r="AG879" s="368" t="n"/>
      <c r="AH879" s="368" t="n"/>
      <c r="AI879" s="368" t="n"/>
      <c r="AJ879" s="368" t="n"/>
      <c r="AK879" s="368" t="n"/>
      <c r="AL879" s="368" t="n"/>
      <c r="AM879" s="368" t="n"/>
      <c r="AN879" s="368" t="n"/>
      <c r="AO879" s="368" t="n"/>
      <c r="AP879" s="319" t="n"/>
      <c r="AQ879" s="368" t="n"/>
      <c r="AR879" s="368" t="n"/>
      <c r="AS879" s="368" t="n"/>
      <c r="AT879" s="368" t="n"/>
      <c r="AU879" s="368" t="n"/>
      <c r="AV879" s="368" t="n"/>
      <c r="AW879" s="368" t="n"/>
      <c r="AX879" s="368" t="n"/>
      <c r="AY879" s="368" t="n"/>
      <c r="AZ879" s="368" t="n"/>
      <c r="BA879" s="368" t="n"/>
      <c r="BB879" s="368" t="n"/>
      <c r="BC879" s="368" t="n"/>
      <c r="BD879" s="368" t="n"/>
      <c r="BE879" s="368" t="n"/>
      <c r="BF879" s="368" t="n"/>
      <c r="BG879" s="368" t="n"/>
      <c r="BH879" s="368" t="n"/>
      <c r="BI879" s="368" t="n"/>
      <c r="BJ879" s="368" t="n"/>
      <c r="BK879" s="368" t="n"/>
      <c r="BL879" s="368" t="n"/>
      <c r="BM879" s="368" t="n"/>
      <c r="BN879" s="368" t="n"/>
      <c r="BO879" s="368" t="n"/>
      <c r="BP879" s="368" t="n"/>
      <c r="BQ879" s="320" t="n"/>
      <c r="BR879" s="368" t="n"/>
      <c r="BS879" s="368" t="n"/>
      <c r="BT879" s="368" t="n"/>
      <c r="BU879" s="368" t="n"/>
      <c r="BV879" s="368" t="n"/>
      <c r="BW879" s="368" t="n"/>
      <c r="BX879" s="368" t="n"/>
      <c r="BY879" s="368" t="n"/>
      <c r="BZ879" s="368" t="n"/>
      <c r="CA879" s="368" t="n"/>
      <c r="CB879" s="368" t="n"/>
      <c r="CC879" s="368" t="n"/>
      <c r="CD879" s="368" t="n"/>
      <c r="CE879" s="368" t="n"/>
      <c r="CF879" s="368" t="n"/>
      <c r="CG879" s="368" t="n"/>
      <c r="CH879" s="368" t="n"/>
      <c r="CI879" s="368" t="n"/>
      <c r="CJ879" s="368" t="n"/>
      <c r="CK879" s="368" t="n"/>
      <c r="CL879" s="368" t="n"/>
      <c r="CM879" s="368" t="n"/>
      <c r="CN879" s="368" t="n"/>
      <c r="CO879" s="368" t="n"/>
      <c r="CP879" s="368" t="n"/>
      <c r="CQ879" s="368" t="n"/>
      <c r="CR879" s="368" t="n"/>
      <c r="CS879" s="368" t="n"/>
      <c r="CT879" s="368" t="n"/>
      <c r="CU879" s="368" t="n"/>
      <c r="CV879" s="368" t="n"/>
      <c r="CW879" s="368" t="n"/>
      <c r="CX879" s="368" t="n"/>
      <c r="CY879" s="368" t="n"/>
      <c r="CZ879" s="368" t="n"/>
      <c r="DA879" s="368" t="n"/>
      <c r="DB879" s="368" t="n"/>
      <c r="DC879" s="368" t="n"/>
      <c r="DD879" s="368" t="n"/>
    </row>
    <row r="880">
      <c r="A880" s="368" t="n"/>
      <c r="B880" s="368" t="n"/>
      <c r="C880" s="368" t="n"/>
      <c r="D880" s="368" t="n"/>
      <c r="E880" s="368" t="n"/>
      <c r="F880" s="368" t="n"/>
      <c r="G880" s="318" t="n"/>
      <c r="H880" s="368" t="n"/>
      <c r="I880" s="368" t="n"/>
      <c r="J880" s="368" t="n"/>
      <c r="K880" s="368" t="n"/>
      <c r="L880" s="368" t="n"/>
      <c r="M880" s="368" t="n"/>
      <c r="N880" s="368" t="n"/>
      <c r="O880" s="368" t="n"/>
      <c r="P880" s="368" t="n"/>
      <c r="Q880" s="368" t="n"/>
      <c r="R880" s="368" t="n"/>
      <c r="S880" s="368" t="n"/>
      <c r="T880" s="368" t="n"/>
      <c r="U880" s="368" t="n"/>
      <c r="V880" s="368" t="n"/>
      <c r="W880" s="368" t="n"/>
      <c r="X880" s="368" t="n"/>
      <c r="Y880" s="368" t="n"/>
      <c r="Z880" s="368" t="n"/>
      <c r="AA880" s="368" t="n"/>
      <c r="AB880" s="368" t="n"/>
      <c r="AC880" s="368" t="n"/>
      <c r="AD880" s="368" t="n"/>
      <c r="AE880" s="368" t="n"/>
      <c r="AF880" s="368" t="n"/>
      <c r="AG880" s="368" t="n"/>
      <c r="AH880" s="368" t="n"/>
      <c r="AI880" s="368" t="n"/>
      <c r="AJ880" s="368" t="n"/>
      <c r="AK880" s="368" t="n"/>
      <c r="AL880" s="368" t="n"/>
      <c r="AM880" s="368" t="n"/>
      <c r="AN880" s="368" t="n"/>
      <c r="AO880" s="368" t="n"/>
      <c r="AP880" s="319" t="n"/>
      <c r="AQ880" s="368" t="n"/>
      <c r="AR880" s="368" t="n"/>
      <c r="AS880" s="368" t="n"/>
      <c r="AT880" s="368" t="n"/>
      <c r="AU880" s="368" t="n"/>
      <c r="AV880" s="368" t="n"/>
      <c r="AW880" s="368" t="n"/>
      <c r="AX880" s="368" t="n"/>
      <c r="AY880" s="368" t="n"/>
      <c r="AZ880" s="368" t="n"/>
      <c r="BA880" s="368" t="n"/>
      <c r="BB880" s="368" t="n"/>
      <c r="BC880" s="368" t="n"/>
      <c r="BD880" s="368" t="n"/>
      <c r="BE880" s="368" t="n"/>
      <c r="BF880" s="368" t="n"/>
      <c r="BG880" s="368" t="n"/>
      <c r="BH880" s="368" t="n"/>
      <c r="BI880" s="368" t="n"/>
      <c r="BJ880" s="368" t="n"/>
      <c r="BK880" s="368" t="n"/>
      <c r="BL880" s="368" t="n"/>
      <c r="BM880" s="368" t="n"/>
      <c r="BN880" s="368" t="n"/>
      <c r="BO880" s="368" t="n"/>
      <c r="BP880" s="368" t="n"/>
      <c r="BQ880" s="320" t="n"/>
      <c r="BR880" s="368" t="n"/>
      <c r="BS880" s="368" t="n"/>
      <c r="BT880" s="368" t="n"/>
      <c r="BU880" s="368" t="n"/>
      <c r="BV880" s="368" t="n"/>
      <c r="BW880" s="368" t="n"/>
      <c r="BX880" s="368" t="n"/>
      <c r="BY880" s="368" t="n"/>
      <c r="BZ880" s="368" t="n"/>
      <c r="CA880" s="368" t="n"/>
      <c r="CB880" s="368" t="n"/>
      <c r="CC880" s="368" t="n"/>
      <c r="CD880" s="368" t="n"/>
      <c r="CE880" s="368" t="n"/>
      <c r="CF880" s="368" t="n"/>
      <c r="CG880" s="368" t="n"/>
      <c r="CH880" s="368" t="n"/>
      <c r="CI880" s="368" t="n"/>
      <c r="CJ880" s="368" t="n"/>
      <c r="CK880" s="368" t="n"/>
      <c r="CL880" s="368" t="n"/>
      <c r="CM880" s="368" t="n"/>
      <c r="CN880" s="368" t="n"/>
      <c r="CO880" s="368" t="n"/>
      <c r="CP880" s="368" t="n"/>
      <c r="CQ880" s="368" t="n"/>
      <c r="CR880" s="368" t="n"/>
      <c r="CS880" s="368" t="n"/>
      <c r="CT880" s="368" t="n"/>
      <c r="CU880" s="368" t="n"/>
      <c r="CV880" s="368" t="n"/>
      <c r="CW880" s="368" t="n"/>
      <c r="CX880" s="368" t="n"/>
      <c r="CY880" s="368" t="n"/>
      <c r="CZ880" s="368" t="n"/>
      <c r="DA880" s="368" t="n"/>
      <c r="DB880" s="368" t="n"/>
      <c r="DC880" s="368" t="n"/>
      <c r="DD880" s="368" t="n"/>
    </row>
    <row r="881">
      <c r="A881" s="368" t="n"/>
      <c r="B881" s="368" t="n"/>
      <c r="C881" s="368" t="n"/>
      <c r="D881" s="368" t="n"/>
      <c r="E881" s="368" t="n"/>
      <c r="F881" s="368" t="n"/>
      <c r="G881" s="318" t="n"/>
      <c r="H881" s="368" t="n"/>
      <c r="I881" s="368" t="n"/>
      <c r="J881" s="368" t="n"/>
      <c r="K881" s="368" t="n"/>
      <c r="L881" s="368" t="n"/>
      <c r="M881" s="368" t="n"/>
      <c r="N881" s="368" t="n"/>
      <c r="O881" s="368" t="n"/>
      <c r="P881" s="368" t="n"/>
      <c r="Q881" s="368" t="n"/>
      <c r="R881" s="368" t="n"/>
      <c r="S881" s="368" t="n"/>
      <c r="T881" s="368" t="n"/>
      <c r="U881" s="368" t="n"/>
      <c r="V881" s="368" t="n"/>
      <c r="W881" s="368" t="n"/>
      <c r="X881" s="368" t="n"/>
      <c r="Y881" s="368" t="n"/>
      <c r="Z881" s="368" t="n"/>
      <c r="AA881" s="368" t="n"/>
      <c r="AB881" s="368" t="n"/>
      <c r="AC881" s="368" t="n"/>
      <c r="AD881" s="368" t="n"/>
      <c r="AE881" s="368" t="n"/>
      <c r="AF881" s="368" t="n"/>
      <c r="AG881" s="368" t="n"/>
      <c r="AH881" s="368" t="n"/>
      <c r="AI881" s="368" t="n"/>
      <c r="AJ881" s="368" t="n"/>
      <c r="AK881" s="368" t="n"/>
      <c r="AL881" s="368" t="n"/>
      <c r="AM881" s="368" t="n"/>
      <c r="AN881" s="368" t="n"/>
      <c r="AO881" s="368" t="n"/>
      <c r="AP881" s="319" t="n"/>
      <c r="AQ881" s="368" t="n"/>
      <c r="AR881" s="368" t="n"/>
      <c r="AS881" s="368" t="n"/>
      <c r="AT881" s="368" t="n"/>
      <c r="AU881" s="368" t="n"/>
      <c r="AV881" s="368" t="n"/>
      <c r="AW881" s="368" t="n"/>
      <c r="AX881" s="368" t="n"/>
      <c r="AY881" s="368" t="n"/>
      <c r="AZ881" s="368" t="n"/>
      <c r="BA881" s="368" t="n"/>
      <c r="BB881" s="368" t="n"/>
      <c r="BC881" s="368" t="n"/>
      <c r="BD881" s="368" t="n"/>
      <c r="BE881" s="368" t="n"/>
      <c r="BF881" s="368" t="n"/>
      <c r="BG881" s="368" t="n"/>
      <c r="BH881" s="368" t="n"/>
      <c r="BI881" s="368" t="n"/>
      <c r="BJ881" s="368" t="n"/>
      <c r="BK881" s="368" t="n"/>
      <c r="BL881" s="368" t="n"/>
      <c r="BM881" s="368" t="n"/>
      <c r="BN881" s="368" t="n"/>
      <c r="BO881" s="368" t="n"/>
      <c r="BP881" s="368" t="n"/>
      <c r="BQ881" s="320" t="n"/>
      <c r="BR881" s="368" t="n"/>
      <c r="BS881" s="368" t="n"/>
      <c r="BT881" s="368" t="n"/>
      <c r="BU881" s="368" t="n"/>
      <c r="BV881" s="368" t="n"/>
      <c r="BW881" s="368" t="n"/>
      <c r="BX881" s="368" t="n"/>
      <c r="BY881" s="368" t="n"/>
      <c r="BZ881" s="368" t="n"/>
      <c r="CA881" s="368" t="n"/>
      <c r="CB881" s="368" t="n"/>
      <c r="CC881" s="368" t="n"/>
      <c r="CD881" s="368" t="n"/>
      <c r="CE881" s="368" t="n"/>
      <c r="CF881" s="368" t="n"/>
      <c r="CG881" s="368" t="n"/>
      <c r="CH881" s="368" t="n"/>
      <c r="CI881" s="368" t="n"/>
      <c r="CJ881" s="368" t="n"/>
      <c r="CK881" s="368" t="n"/>
      <c r="CL881" s="368" t="n"/>
      <c r="CM881" s="368" t="n"/>
      <c r="CN881" s="368" t="n"/>
      <c r="CO881" s="368" t="n"/>
      <c r="CP881" s="368" t="n"/>
      <c r="CQ881" s="368" t="n"/>
      <c r="CR881" s="368" t="n"/>
      <c r="CS881" s="368" t="n"/>
      <c r="CT881" s="368" t="n"/>
      <c r="CU881" s="368" t="n"/>
      <c r="CV881" s="368" t="n"/>
      <c r="CW881" s="368" t="n"/>
      <c r="CX881" s="368" t="n"/>
      <c r="CY881" s="368" t="n"/>
      <c r="CZ881" s="368" t="n"/>
      <c r="DA881" s="368" t="n"/>
      <c r="DB881" s="368" t="n"/>
      <c r="DC881" s="368" t="n"/>
      <c r="DD881" s="368" t="n"/>
    </row>
    <row r="882">
      <c r="A882" s="368" t="n"/>
      <c r="B882" s="368" t="n"/>
      <c r="C882" s="368" t="n"/>
      <c r="D882" s="368" t="n"/>
      <c r="E882" s="368" t="n"/>
      <c r="F882" s="368" t="n"/>
      <c r="G882" s="318" t="n"/>
      <c r="H882" s="368" t="n"/>
      <c r="I882" s="368" t="n"/>
      <c r="J882" s="368" t="n"/>
      <c r="K882" s="368" t="n"/>
      <c r="L882" s="368" t="n"/>
      <c r="M882" s="368" t="n"/>
      <c r="N882" s="368" t="n"/>
      <c r="O882" s="368" t="n"/>
      <c r="P882" s="368" t="n"/>
      <c r="Q882" s="368" t="n"/>
      <c r="R882" s="368" t="n"/>
      <c r="S882" s="368" t="n"/>
      <c r="T882" s="368" t="n"/>
      <c r="U882" s="368" t="n"/>
      <c r="V882" s="368" t="n"/>
      <c r="W882" s="368" t="n"/>
      <c r="X882" s="368" t="n"/>
      <c r="Y882" s="368" t="n"/>
      <c r="Z882" s="368" t="n"/>
      <c r="AA882" s="368" t="n"/>
      <c r="AB882" s="368" t="n"/>
      <c r="AC882" s="368" t="n"/>
      <c r="AD882" s="368" t="n"/>
      <c r="AE882" s="368" t="n"/>
      <c r="AF882" s="368" t="n"/>
      <c r="AG882" s="368" t="n"/>
      <c r="AH882" s="368" t="n"/>
      <c r="AI882" s="368" t="n"/>
      <c r="AJ882" s="368" t="n"/>
      <c r="AK882" s="368" t="n"/>
      <c r="AL882" s="368" t="n"/>
      <c r="AM882" s="368" t="n"/>
      <c r="AN882" s="368" t="n"/>
      <c r="AO882" s="368" t="n"/>
      <c r="AP882" s="319" t="n"/>
      <c r="AQ882" s="368" t="n"/>
      <c r="AR882" s="368" t="n"/>
      <c r="AS882" s="368" t="n"/>
      <c r="AT882" s="368" t="n"/>
      <c r="AU882" s="368" t="n"/>
      <c r="AV882" s="368" t="n"/>
      <c r="AW882" s="368" t="n"/>
      <c r="AX882" s="368" t="n"/>
      <c r="AY882" s="368" t="n"/>
      <c r="AZ882" s="368" t="n"/>
      <c r="BA882" s="368" t="n"/>
      <c r="BB882" s="368" t="n"/>
      <c r="BC882" s="368" t="n"/>
      <c r="BD882" s="368" t="n"/>
      <c r="BE882" s="368" t="n"/>
      <c r="BF882" s="368" t="n"/>
      <c r="BG882" s="368" t="n"/>
      <c r="BH882" s="368" t="n"/>
      <c r="BI882" s="368" t="n"/>
      <c r="BJ882" s="368" t="n"/>
      <c r="BK882" s="368" t="n"/>
      <c r="BL882" s="368" t="n"/>
      <c r="BM882" s="368" t="n"/>
      <c r="BN882" s="368" t="n"/>
      <c r="BO882" s="368" t="n"/>
      <c r="BP882" s="368" t="n"/>
      <c r="BQ882" s="320" t="n"/>
      <c r="BR882" s="368" t="n"/>
      <c r="BS882" s="368" t="n"/>
      <c r="BT882" s="368" t="n"/>
      <c r="BU882" s="368" t="n"/>
      <c r="BV882" s="368" t="n"/>
      <c r="BW882" s="368" t="n"/>
      <c r="BX882" s="368" t="n"/>
      <c r="BY882" s="368" t="n"/>
      <c r="BZ882" s="368" t="n"/>
      <c r="CA882" s="368" t="n"/>
      <c r="CB882" s="368" t="n"/>
      <c r="CC882" s="368" t="n"/>
      <c r="CD882" s="368" t="n"/>
      <c r="CE882" s="368" t="n"/>
      <c r="CF882" s="368" t="n"/>
      <c r="CG882" s="368" t="n"/>
      <c r="CH882" s="368" t="n"/>
      <c r="CI882" s="368" t="n"/>
      <c r="CJ882" s="368" t="n"/>
      <c r="CK882" s="368" t="n"/>
      <c r="CL882" s="368" t="n"/>
      <c r="CM882" s="368" t="n"/>
      <c r="CN882" s="368" t="n"/>
      <c r="CO882" s="368" t="n"/>
      <c r="CP882" s="368" t="n"/>
      <c r="CQ882" s="368" t="n"/>
      <c r="CR882" s="368" t="n"/>
      <c r="CS882" s="368" t="n"/>
      <c r="CT882" s="368" t="n"/>
      <c r="CU882" s="368" t="n"/>
      <c r="CV882" s="368" t="n"/>
      <c r="CW882" s="368" t="n"/>
      <c r="CX882" s="368" t="n"/>
      <c r="CY882" s="368" t="n"/>
      <c r="CZ882" s="368" t="n"/>
      <c r="DA882" s="368" t="n"/>
      <c r="DB882" s="368" t="n"/>
      <c r="DC882" s="368" t="n"/>
      <c r="DD882" s="368" t="n"/>
    </row>
    <row r="883">
      <c r="A883" s="368" t="n"/>
      <c r="B883" s="368" t="n"/>
      <c r="C883" s="368" t="n"/>
      <c r="D883" s="368" t="n"/>
      <c r="E883" s="368" t="n"/>
      <c r="F883" s="368" t="n"/>
      <c r="G883" s="318" t="n"/>
      <c r="H883" s="368" t="n"/>
      <c r="I883" s="368" t="n"/>
      <c r="J883" s="368" t="n"/>
      <c r="K883" s="368" t="n"/>
      <c r="L883" s="368" t="n"/>
      <c r="M883" s="368" t="n"/>
      <c r="N883" s="368" t="n"/>
      <c r="O883" s="368" t="n"/>
      <c r="P883" s="368" t="n"/>
      <c r="Q883" s="368" t="n"/>
      <c r="R883" s="368" t="n"/>
      <c r="S883" s="368" t="n"/>
      <c r="T883" s="368" t="n"/>
      <c r="U883" s="368" t="n"/>
      <c r="V883" s="368" t="n"/>
      <c r="W883" s="368" t="n"/>
      <c r="X883" s="368" t="n"/>
      <c r="Y883" s="368" t="n"/>
      <c r="Z883" s="368" t="n"/>
      <c r="AA883" s="368" t="n"/>
      <c r="AB883" s="368" t="n"/>
      <c r="AC883" s="368" t="n"/>
      <c r="AD883" s="368" t="n"/>
      <c r="AE883" s="368" t="n"/>
      <c r="AF883" s="368" t="n"/>
      <c r="AG883" s="368" t="n"/>
      <c r="AH883" s="368" t="n"/>
      <c r="AI883" s="368" t="n"/>
      <c r="AJ883" s="368" t="n"/>
      <c r="AK883" s="368" t="n"/>
      <c r="AL883" s="368" t="n"/>
      <c r="AM883" s="368" t="n"/>
      <c r="AN883" s="368" t="n"/>
      <c r="AO883" s="368" t="n"/>
      <c r="AP883" s="319" t="n"/>
      <c r="AQ883" s="368" t="n"/>
      <c r="AR883" s="368" t="n"/>
      <c r="AS883" s="368" t="n"/>
      <c r="AT883" s="368" t="n"/>
      <c r="AU883" s="368" t="n"/>
      <c r="AV883" s="368" t="n"/>
      <c r="AW883" s="368" t="n"/>
      <c r="AX883" s="368" t="n"/>
      <c r="AY883" s="368" t="n"/>
      <c r="AZ883" s="368" t="n"/>
      <c r="BA883" s="368" t="n"/>
      <c r="BB883" s="368" t="n"/>
      <c r="BC883" s="368" t="n"/>
      <c r="BD883" s="368" t="n"/>
      <c r="BE883" s="368" t="n"/>
      <c r="BF883" s="368" t="n"/>
      <c r="BG883" s="368" t="n"/>
      <c r="BH883" s="368" t="n"/>
      <c r="BI883" s="368" t="n"/>
      <c r="BJ883" s="368" t="n"/>
      <c r="BK883" s="368" t="n"/>
      <c r="BL883" s="368" t="n"/>
      <c r="BM883" s="368" t="n"/>
      <c r="BN883" s="368" t="n"/>
      <c r="BO883" s="368" t="n"/>
      <c r="BP883" s="368" t="n"/>
      <c r="BQ883" s="320" t="n"/>
      <c r="BR883" s="368" t="n"/>
      <c r="BS883" s="368" t="n"/>
      <c r="BT883" s="368" t="n"/>
      <c r="BU883" s="368" t="n"/>
      <c r="BV883" s="368" t="n"/>
      <c r="BW883" s="368" t="n"/>
      <c r="BX883" s="368" t="n"/>
      <c r="BY883" s="368" t="n"/>
      <c r="BZ883" s="368" t="n"/>
      <c r="CA883" s="368" t="n"/>
      <c r="CB883" s="368" t="n"/>
      <c r="CC883" s="368" t="n"/>
      <c r="CD883" s="368" t="n"/>
      <c r="CE883" s="368" t="n"/>
      <c r="CF883" s="368" t="n"/>
      <c r="CG883" s="368" t="n"/>
      <c r="CH883" s="368" t="n"/>
      <c r="CI883" s="368" t="n"/>
      <c r="CJ883" s="368" t="n"/>
      <c r="CK883" s="368" t="n"/>
      <c r="CL883" s="368" t="n"/>
      <c r="CM883" s="368" t="n"/>
      <c r="CN883" s="368" t="n"/>
      <c r="CO883" s="368" t="n"/>
      <c r="CP883" s="368" t="n"/>
      <c r="CQ883" s="368" t="n"/>
      <c r="CR883" s="368" t="n"/>
      <c r="CS883" s="368" t="n"/>
      <c r="CT883" s="368" t="n"/>
      <c r="CU883" s="368" t="n"/>
      <c r="CV883" s="368" t="n"/>
      <c r="CW883" s="368" t="n"/>
      <c r="CX883" s="368" t="n"/>
      <c r="CY883" s="368" t="n"/>
      <c r="CZ883" s="368" t="n"/>
      <c r="DA883" s="368" t="n"/>
      <c r="DB883" s="368" t="n"/>
      <c r="DC883" s="368" t="n"/>
      <c r="DD883" s="368" t="n"/>
    </row>
    <row r="884">
      <c r="A884" s="368" t="n"/>
      <c r="B884" s="368" t="n"/>
      <c r="C884" s="368" t="n"/>
      <c r="D884" s="368" t="n"/>
      <c r="E884" s="368" t="n"/>
      <c r="F884" s="368" t="n"/>
      <c r="G884" s="318" t="n"/>
      <c r="H884" s="368" t="n"/>
      <c r="I884" s="368" t="n"/>
      <c r="J884" s="368" t="n"/>
      <c r="K884" s="368" t="n"/>
      <c r="L884" s="368" t="n"/>
      <c r="M884" s="368" t="n"/>
      <c r="N884" s="368" t="n"/>
      <c r="O884" s="368" t="n"/>
      <c r="P884" s="368" t="n"/>
      <c r="Q884" s="368" t="n"/>
      <c r="R884" s="368" t="n"/>
      <c r="S884" s="368" t="n"/>
      <c r="T884" s="368" t="n"/>
      <c r="U884" s="368" t="n"/>
      <c r="V884" s="368" t="n"/>
      <c r="W884" s="368" t="n"/>
      <c r="X884" s="368" t="n"/>
      <c r="Y884" s="368" t="n"/>
      <c r="Z884" s="368" t="n"/>
      <c r="AA884" s="368" t="n"/>
      <c r="AB884" s="368" t="n"/>
      <c r="AC884" s="368" t="n"/>
      <c r="AD884" s="368" t="n"/>
      <c r="AE884" s="368" t="n"/>
      <c r="AF884" s="368" t="n"/>
      <c r="AG884" s="368" t="n"/>
      <c r="AH884" s="368" t="n"/>
      <c r="AI884" s="368" t="n"/>
      <c r="AJ884" s="368" t="n"/>
      <c r="AK884" s="368" t="n"/>
      <c r="AL884" s="368" t="n"/>
      <c r="AM884" s="368" t="n"/>
      <c r="AN884" s="368" t="n"/>
      <c r="AO884" s="368" t="n"/>
      <c r="AP884" s="319" t="n"/>
      <c r="AQ884" s="368" t="n"/>
      <c r="AR884" s="368" t="n"/>
      <c r="AS884" s="368" t="n"/>
      <c r="AT884" s="368" t="n"/>
      <c r="AU884" s="368" t="n"/>
      <c r="AV884" s="368" t="n"/>
      <c r="AW884" s="368" t="n"/>
      <c r="AX884" s="368" t="n"/>
      <c r="AY884" s="368" t="n"/>
      <c r="AZ884" s="368" t="n"/>
      <c r="BA884" s="368" t="n"/>
      <c r="BB884" s="368" t="n"/>
      <c r="BC884" s="368" t="n"/>
      <c r="BD884" s="368" t="n"/>
      <c r="BE884" s="368" t="n"/>
      <c r="BF884" s="368" t="n"/>
      <c r="BG884" s="368" t="n"/>
      <c r="BH884" s="368" t="n"/>
      <c r="BI884" s="368" t="n"/>
      <c r="BJ884" s="368" t="n"/>
      <c r="BK884" s="368" t="n"/>
      <c r="BL884" s="368" t="n"/>
      <c r="BM884" s="368" t="n"/>
      <c r="BN884" s="368" t="n"/>
      <c r="BO884" s="368" t="n"/>
      <c r="BP884" s="368" t="n"/>
      <c r="BQ884" s="320" t="n"/>
      <c r="BR884" s="368" t="n"/>
      <c r="BS884" s="368" t="n"/>
      <c r="BT884" s="368" t="n"/>
      <c r="BU884" s="368" t="n"/>
      <c r="BV884" s="368" t="n"/>
      <c r="BW884" s="368" t="n"/>
      <c r="BX884" s="368" t="n"/>
      <c r="BY884" s="368" t="n"/>
      <c r="BZ884" s="368" t="n"/>
      <c r="CA884" s="368" t="n"/>
      <c r="CB884" s="368" t="n"/>
      <c r="CC884" s="368" t="n"/>
      <c r="CD884" s="368" t="n"/>
      <c r="CE884" s="368" t="n"/>
      <c r="CF884" s="368" t="n"/>
      <c r="CG884" s="368" t="n"/>
      <c r="CH884" s="368" t="n"/>
      <c r="CI884" s="368" t="n"/>
      <c r="CJ884" s="368" t="n"/>
      <c r="CK884" s="368" t="n"/>
      <c r="CL884" s="368" t="n"/>
      <c r="CM884" s="368" t="n"/>
      <c r="CN884" s="368" t="n"/>
      <c r="CO884" s="368" t="n"/>
      <c r="CP884" s="368" t="n"/>
      <c r="CQ884" s="368" t="n"/>
      <c r="CR884" s="368" t="n"/>
      <c r="CS884" s="368" t="n"/>
      <c r="CT884" s="368" t="n"/>
      <c r="CU884" s="368" t="n"/>
      <c r="CV884" s="368" t="n"/>
      <c r="CW884" s="368" t="n"/>
      <c r="CX884" s="368" t="n"/>
      <c r="CY884" s="368" t="n"/>
      <c r="CZ884" s="368" t="n"/>
      <c r="DA884" s="368" t="n"/>
      <c r="DB884" s="368" t="n"/>
      <c r="DC884" s="368" t="n"/>
      <c r="DD884" s="368" t="n"/>
    </row>
    <row r="885">
      <c r="A885" s="368" t="n"/>
      <c r="B885" s="368" t="n"/>
      <c r="C885" s="368" t="n"/>
      <c r="D885" s="368" t="n"/>
      <c r="E885" s="368" t="n"/>
      <c r="F885" s="368" t="n"/>
      <c r="G885" s="318" t="n"/>
      <c r="H885" s="368" t="n"/>
      <c r="I885" s="368" t="n"/>
      <c r="J885" s="368" t="n"/>
      <c r="K885" s="368" t="n"/>
      <c r="L885" s="368" t="n"/>
      <c r="M885" s="368" t="n"/>
      <c r="N885" s="368" t="n"/>
      <c r="O885" s="368" t="n"/>
      <c r="P885" s="368" t="n"/>
      <c r="Q885" s="368" t="n"/>
      <c r="R885" s="368" t="n"/>
      <c r="S885" s="368" t="n"/>
      <c r="T885" s="368" t="n"/>
      <c r="U885" s="368" t="n"/>
      <c r="V885" s="368" t="n"/>
      <c r="W885" s="368" t="n"/>
      <c r="X885" s="368" t="n"/>
      <c r="Y885" s="368" t="n"/>
      <c r="Z885" s="368" t="n"/>
      <c r="AA885" s="368" t="n"/>
      <c r="AB885" s="368" t="n"/>
      <c r="AC885" s="368" t="n"/>
      <c r="AD885" s="368" t="n"/>
      <c r="AE885" s="368" t="n"/>
      <c r="AF885" s="368" t="n"/>
      <c r="AG885" s="368" t="n"/>
      <c r="AH885" s="368" t="n"/>
      <c r="AI885" s="368" t="n"/>
      <c r="AJ885" s="368" t="n"/>
      <c r="AK885" s="368" t="n"/>
      <c r="AL885" s="368" t="n"/>
      <c r="AM885" s="368" t="n"/>
      <c r="AN885" s="368" t="n"/>
      <c r="AO885" s="368" t="n"/>
      <c r="AP885" s="319" t="n"/>
      <c r="AQ885" s="368" t="n"/>
      <c r="AR885" s="368" t="n"/>
      <c r="AS885" s="368" t="n"/>
      <c r="AT885" s="368" t="n"/>
      <c r="AU885" s="368" t="n"/>
      <c r="AV885" s="368" t="n"/>
      <c r="AW885" s="368" t="n"/>
      <c r="AX885" s="368" t="n"/>
      <c r="AY885" s="368" t="n"/>
      <c r="AZ885" s="368" t="n"/>
      <c r="BA885" s="368" t="n"/>
      <c r="BB885" s="368" t="n"/>
      <c r="BC885" s="368" t="n"/>
      <c r="BD885" s="368" t="n"/>
      <c r="BE885" s="368" t="n"/>
      <c r="BF885" s="368" t="n"/>
      <c r="BG885" s="368" t="n"/>
      <c r="BH885" s="368" t="n"/>
      <c r="BI885" s="368" t="n"/>
      <c r="BJ885" s="368" t="n"/>
      <c r="BK885" s="368" t="n"/>
      <c r="BL885" s="368" t="n"/>
      <c r="BM885" s="368" t="n"/>
      <c r="BN885" s="368" t="n"/>
      <c r="BO885" s="368" t="n"/>
      <c r="BP885" s="368" t="n"/>
      <c r="BQ885" s="320" t="n"/>
      <c r="BR885" s="368" t="n"/>
      <c r="BS885" s="368" t="n"/>
      <c r="BT885" s="368" t="n"/>
      <c r="BU885" s="368" t="n"/>
      <c r="BV885" s="368" t="n"/>
      <c r="BW885" s="368" t="n"/>
      <c r="BX885" s="368" t="n"/>
      <c r="BY885" s="368" t="n"/>
      <c r="BZ885" s="368" t="n"/>
      <c r="CA885" s="368" t="n"/>
      <c r="CB885" s="368" t="n"/>
      <c r="CC885" s="368" t="n"/>
      <c r="CD885" s="368" t="n"/>
      <c r="CE885" s="368" t="n"/>
      <c r="CF885" s="368" t="n"/>
      <c r="CG885" s="368" t="n"/>
      <c r="CH885" s="368" t="n"/>
      <c r="CI885" s="368" t="n"/>
      <c r="CJ885" s="368" t="n"/>
      <c r="CK885" s="368" t="n"/>
      <c r="CL885" s="368" t="n"/>
      <c r="CM885" s="368" t="n"/>
      <c r="CN885" s="368" t="n"/>
      <c r="CO885" s="368" t="n"/>
      <c r="CP885" s="368" t="n"/>
      <c r="CQ885" s="368" t="n"/>
      <c r="CR885" s="368" t="n"/>
      <c r="CS885" s="368" t="n"/>
      <c r="CT885" s="368" t="n"/>
      <c r="CU885" s="368" t="n"/>
      <c r="CV885" s="368" t="n"/>
      <c r="CW885" s="368" t="n"/>
      <c r="CX885" s="368" t="n"/>
      <c r="CY885" s="368" t="n"/>
      <c r="CZ885" s="368" t="n"/>
      <c r="DA885" s="368" t="n"/>
      <c r="DB885" s="368" t="n"/>
      <c r="DC885" s="368" t="n"/>
      <c r="DD885" s="368" t="n"/>
    </row>
    <row r="886">
      <c r="A886" s="368" t="n"/>
      <c r="B886" s="368" t="n"/>
      <c r="C886" s="368" t="n"/>
      <c r="D886" s="368" t="n"/>
      <c r="E886" s="368" t="n"/>
      <c r="F886" s="368" t="n"/>
      <c r="G886" s="318" t="n"/>
      <c r="H886" s="368" t="n"/>
      <c r="I886" s="368" t="n"/>
      <c r="J886" s="368" t="n"/>
      <c r="K886" s="368" t="n"/>
      <c r="L886" s="368" t="n"/>
      <c r="M886" s="368" t="n"/>
      <c r="N886" s="368" t="n"/>
      <c r="O886" s="368" t="n"/>
      <c r="P886" s="368" t="n"/>
      <c r="Q886" s="368" t="n"/>
      <c r="R886" s="368" t="n"/>
      <c r="S886" s="368" t="n"/>
      <c r="T886" s="368" t="n"/>
      <c r="U886" s="368" t="n"/>
      <c r="V886" s="368" t="n"/>
      <c r="W886" s="368" t="n"/>
      <c r="X886" s="368" t="n"/>
      <c r="Y886" s="368" t="n"/>
      <c r="Z886" s="368" t="n"/>
      <c r="AA886" s="368" t="n"/>
      <c r="AB886" s="368" t="n"/>
      <c r="AC886" s="368" t="n"/>
      <c r="AD886" s="368" t="n"/>
      <c r="AE886" s="368" t="n"/>
      <c r="AF886" s="368" t="n"/>
      <c r="AG886" s="368" t="n"/>
      <c r="AH886" s="368" t="n"/>
      <c r="AI886" s="368" t="n"/>
      <c r="AJ886" s="368" t="n"/>
      <c r="AK886" s="368" t="n"/>
      <c r="AL886" s="368" t="n"/>
      <c r="AM886" s="368" t="n"/>
      <c r="AN886" s="368" t="n"/>
      <c r="AO886" s="368" t="n"/>
      <c r="AP886" s="319" t="n"/>
      <c r="AQ886" s="368" t="n"/>
      <c r="AR886" s="368" t="n"/>
      <c r="AS886" s="368" t="n"/>
      <c r="AT886" s="368" t="n"/>
      <c r="AU886" s="368" t="n"/>
      <c r="AV886" s="368" t="n"/>
      <c r="AW886" s="368" t="n"/>
      <c r="AX886" s="368" t="n"/>
      <c r="AY886" s="368" t="n"/>
      <c r="AZ886" s="368" t="n"/>
      <c r="BA886" s="368" t="n"/>
      <c r="BB886" s="368" t="n"/>
      <c r="BC886" s="368" t="n"/>
      <c r="BD886" s="368" t="n"/>
      <c r="BE886" s="368" t="n"/>
      <c r="BF886" s="368" t="n"/>
      <c r="BG886" s="368" t="n"/>
      <c r="BH886" s="368" t="n"/>
      <c r="BI886" s="368" t="n"/>
      <c r="BJ886" s="368" t="n"/>
      <c r="BK886" s="368" t="n"/>
      <c r="BL886" s="368" t="n"/>
      <c r="BM886" s="368" t="n"/>
      <c r="BN886" s="368" t="n"/>
      <c r="BO886" s="368" t="n"/>
      <c r="BP886" s="368" t="n"/>
      <c r="BQ886" s="320" t="n"/>
      <c r="BR886" s="368" t="n"/>
      <c r="BS886" s="368" t="n"/>
      <c r="BT886" s="368" t="n"/>
      <c r="BU886" s="368" t="n"/>
      <c r="BV886" s="368" t="n"/>
      <c r="BW886" s="368" t="n"/>
      <c r="BX886" s="368" t="n"/>
      <c r="BY886" s="368" t="n"/>
      <c r="BZ886" s="368" t="n"/>
      <c r="CA886" s="368" t="n"/>
      <c r="CB886" s="368" t="n"/>
      <c r="CC886" s="368" t="n"/>
      <c r="CD886" s="368" t="n"/>
      <c r="CE886" s="368" t="n"/>
      <c r="CF886" s="368" t="n"/>
      <c r="CG886" s="368" t="n"/>
      <c r="CH886" s="368" t="n"/>
      <c r="CI886" s="368" t="n"/>
      <c r="CJ886" s="368" t="n"/>
      <c r="CK886" s="368" t="n"/>
      <c r="CL886" s="368" t="n"/>
      <c r="CM886" s="368" t="n"/>
      <c r="CN886" s="368" t="n"/>
      <c r="CO886" s="368" t="n"/>
      <c r="CP886" s="368" t="n"/>
      <c r="CQ886" s="368" t="n"/>
      <c r="CR886" s="368" t="n"/>
      <c r="CS886" s="368" t="n"/>
      <c r="CT886" s="368" t="n"/>
      <c r="CU886" s="368" t="n"/>
      <c r="CV886" s="368" t="n"/>
      <c r="CW886" s="368" t="n"/>
      <c r="CX886" s="368" t="n"/>
      <c r="CY886" s="368" t="n"/>
      <c r="CZ886" s="368" t="n"/>
      <c r="DA886" s="368" t="n"/>
      <c r="DB886" s="368" t="n"/>
      <c r="DC886" s="368" t="n"/>
      <c r="DD886" s="368" t="n"/>
    </row>
    <row r="887">
      <c r="A887" s="368" t="n"/>
      <c r="B887" s="368" t="n"/>
      <c r="C887" s="368" t="n"/>
      <c r="D887" s="368" t="n"/>
      <c r="E887" s="368" t="n"/>
      <c r="F887" s="368" t="n"/>
      <c r="G887" s="318" t="n"/>
      <c r="H887" s="368" t="n"/>
      <c r="I887" s="368" t="n"/>
      <c r="J887" s="368" t="n"/>
      <c r="K887" s="368" t="n"/>
      <c r="L887" s="368" t="n"/>
      <c r="M887" s="368" t="n"/>
      <c r="N887" s="368" t="n"/>
      <c r="O887" s="368" t="n"/>
      <c r="P887" s="368" t="n"/>
      <c r="Q887" s="368" t="n"/>
      <c r="R887" s="368" t="n"/>
      <c r="S887" s="368" t="n"/>
      <c r="T887" s="368" t="n"/>
      <c r="U887" s="368" t="n"/>
      <c r="V887" s="368" t="n"/>
      <c r="W887" s="368" t="n"/>
      <c r="X887" s="368" t="n"/>
      <c r="Y887" s="368" t="n"/>
      <c r="Z887" s="368" t="n"/>
      <c r="AA887" s="368" t="n"/>
      <c r="AB887" s="368" t="n"/>
      <c r="AC887" s="368" t="n"/>
      <c r="AD887" s="368" t="n"/>
      <c r="AE887" s="368" t="n"/>
      <c r="AF887" s="368" t="n"/>
      <c r="AG887" s="368" t="n"/>
      <c r="AH887" s="368" t="n"/>
      <c r="AI887" s="368" t="n"/>
      <c r="AJ887" s="368" t="n"/>
      <c r="AK887" s="368" t="n"/>
      <c r="AL887" s="368" t="n"/>
      <c r="AM887" s="368" t="n"/>
      <c r="AN887" s="368" t="n"/>
      <c r="AO887" s="368" t="n"/>
      <c r="AP887" s="319" t="n"/>
      <c r="AQ887" s="368" t="n"/>
      <c r="AR887" s="368" t="n"/>
      <c r="AS887" s="368" t="n"/>
      <c r="AT887" s="368" t="n"/>
      <c r="AU887" s="368" t="n"/>
      <c r="AV887" s="368" t="n"/>
      <c r="AW887" s="368" t="n"/>
      <c r="AX887" s="368" t="n"/>
      <c r="AY887" s="368" t="n"/>
      <c r="AZ887" s="368" t="n"/>
      <c r="BA887" s="368" t="n"/>
      <c r="BB887" s="368" t="n"/>
      <c r="BC887" s="368" t="n"/>
      <c r="BD887" s="368" t="n"/>
      <c r="BE887" s="368" t="n"/>
      <c r="BF887" s="368" t="n"/>
      <c r="BG887" s="368" t="n"/>
      <c r="BH887" s="368" t="n"/>
      <c r="BI887" s="368" t="n"/>
      <c r="BJ887" s="368" t="n"/>
      <c r="BK887" s="368" t="n"/>
      <c r="BL887" s="368" t="n"/>
      <c r="BM887" s="368" t="n"/>
      <c r="BN887" s="368" t="n"/>
      <c r="BO887" s="368" t="n"/>
      <c r="BP887" s="368" t="n"/>
      <c r="BQ887" s="320" t="n"/>
      <c r="BR887" s="368" t="n"/>
      <c r="BS887" s="368" t="n"/>
      <c r="BT887" s="368" t="n"/>
      <c r="BU887" s="368" t="n"/>
      <c r="BV887" s="368" t="n"/>
      <c r="BW887" s="368" t="n"/>
      <c r="BX887" s="368" t="n"/>
      <c r="BY887" s="368" t="n"/>
      <c r="BZ887" s="368" t="n"/>
      <c r="CA887" s="368" t="n"/>
      <c r="CB887" s="368" t="n"/>
      <c r="CC887" s="368" t="n"/>
      <c r="CD887" s="368" t="n"/>
      <c r="CE887" s="368" t="n"/>
      <c r="CF887" s="368" t="n"/>
      <c r="CG887" s="368" t="n"/>
      <c r="CH887" s="368" t="n"/>
      <c r="CI887" s="368" t="n"/>
      <c r="CJ887" s="368" t="n"/>
      <c r="CK887" s="368" t="n"/>
      <c r="CL887" s="368" t="n"/>
      <c r="CM887" s="368" t="n"/>
      <c r="CN887" s="368" t="n"/>
      <c r="CO887" s="368" t="n"/>
      <c r="CP887" s="368" t="n"/>
      <c r="CQ887" s="368" t="n"/>
      <c r="CR887" s="368" t="n"/>
      <c r="CS887" s="368" t="n"/>
      <c r="CT887" s="368" t="n"/>
      <c r="CU887" s="368" t="n"/>
      <c r="CV887" s="368" t="n"/>
      <c r="CW887" s="368" t="n"/>
      <c r="CX887" s="368" t="n"/>
      <c r="CY887" s="368" t="n"/>
      <c r="CZ887" s="368" t="n"/>
      <c r="DA887" s="368" t="n"/>
      <c r="DB887" s="368" t="n"/>
      <c r="DC887" s="368" t="n"/>
      <c r="DD887" s="368" t="n"/>
    </row>
    <row r="888">
      <c r="A888" s="368" t="n"/>
      <c r="B888" s="368" t="n"/>
      <c r="C888" s="368" t="n"/>
      <c r="D888" s="368" t="n"/>
      <c r="E888" s="368" t="n"/>
      <c r="F888" s="368" t="n"/>
      <c r="G888" s="318" t="n"/>
      <c r="H888" s="368" t="n"/>
      <c r="I888" s="368" t="n"/>
      <c r="J888" s="368" t="n"/>
      <c r="K888" s="368" t="n"/>
      <c r="L888" s="368" t="n"/>
      <c r="M888" s="368" t="n"/>
      <c r="N888" s="368" t="n"/>
      <c r="O888" s="368" t="n"/>
      <c r="P888" s="368" t="n"/>
      <c r="Q888" s="368" t="n"/>
      <c r="R888" s="368" t="n"/>
      <c r="S888" s="368" t="n"/>
      <c r="T888" s="368" t="n"/>
      <c r="U888" s="368" t="n"/>
      <c r="V888" s="368" t="n"/>
      <c r="W888" s="368" t="n"/>
      <c r="X888" s="368" t="n"/>
      <c r="Y888" s="368" t="n"/>
      <c r="Z888" s="368" t="n"/>
      <c r="AA888" s="368" t="n"/>
      <c r="AB888" s="368" t="n"/>
      <c r="AC888" s="368" t="n"/>
      <c r="AD888" s="368" t="n"/>
      <c r="AE888" s="368" t="n"/>
      <c r="AF888" s="368" t="n"/>
      <c r="AG888" s="368" t="n"/>
      <c r="AH888" s="368" t="n"/>
      <c r="AI888" s="368" t="n"/>
      <c r="AJ888" s="368" t="n"/>
      <c r="AK888" s="368" t="n"/>
      <c r="AL888" s="368" t="n"/>
      <c r="AM888" s="368" t="n"/>
      <c r="AN888" s="368" t="n"/>
      <c r="AO888" s="368" t="n"/>
      <c r="AP888" s="319" t="n"/>
      <c r="AQ888" s="368" t="n"/>
      <c r="AR888" s="368" t="n"/>
      <c r="AS888" s="368" t="n"/>
      <c r="AT888" s="368" t="n"/>
      <c r="AU888" s="368" t="n"/>
      <c r="AV888" s="368" t="n"/>
      <c r="AW888" s="368" t="n"/>
      <c r="AX888" s="368" t="n"/>
      <c r="AY888" s="368" t="n"/>
      <c r="AZ888" s="368" t="n"/>
      <c r="BA888" s="368" t="n"/>
      <c r="BB888" s="368" t="n"/>
      <c r="BC888" s="368" t="n"/>
      <c r="BD888" s="368" t="n"/>
      <c r="BE888" s="368" t="n"/>
      <c r="BF888" s="368" t="n"/>
      <c r="BG888" s="368" t="n"/>
      <c r="BH888" s="368" t="n"/>
      <c r="BI888" s="368" t="n"/>
      <c r="BJ888" s="368" t="n"/>
      <c r="BK888" s="368" t="n"/>
      <c r="BL888" s="368" t="n"/>
      <c r="BM888" s="368" t="n"/>
      <c r="BN888" s="368" t="n"/>
      <c r="BO888" s="368" t="n"/>
      <c r="BP888" s="368" t="n"/>
      <c r="BQ888" s="320" t="n"/>
      <c r="BR888" s="368" t="n"/>
      <c r="BS888" s="368" t="n"/>
      <c r="BT888" s="368" t="n"/>
      <c r="BU888" s="368" t="n"/>
      <c r="BV888" s="368" t="n"/>
      <c r="BW888" s="368" t="n"/>
      <c r="BX888" s="368" t="n"/>
      <c r="BY888" s="368" t="n"/>
      <c r="BZ888" s="368" t="n"/>
      <c r="CA888" s="368" t="n"/>
      <c r="CB888" s="368" t="n"/>
      <c r="CC888" s="368" t="n"/>
      <c r="CD888" s="368" t="n"/>
      <c r="CE888" s="368" t="n"/>
      <c r="CF888" s="368" t="n"/>
      <c r="CG888" s="368" t="n"/>
      <c r="CH888" s="368" t="n"/>
      <c r="CI888" s="368" t="n"/>
      <c r="CJ888" s="368" t="n"/>
      <c r="CK888" s="368" t="n"/>
      <c r="CL888" s="368" t="n"/>
      <c r="CM888" s="368" t="n"/>
      <c r="CN888" s="368" t="n"/>
      <c r="CO888" s="368" t="n"/>
      <c r="CP888" s="368" t="n"/>
      <c r="CQ888" s="368" t="n"/>
      <c r="CR888" s="368" t="n"/>
      <c r="CS888" s="368" t="n"/>
      <c r="CT888" s="368" t="n"/>
      <c r="CU888" s="368" t="n"/>
      <c r="CV888" s="368" t="n"/>
      <c r="CW888" s="368" t="n"/>
      <c r="CX888" s="368" t="n"/>
      <c r="CY888" s="368" t="n"/>
      <c r="CZ888" s="368" t="n"/>
      <c r="DA888" s="368" t="n"/>
      <c r="DB888" s="368" t="n"/>
      <c r="DC888" s="368" t="n"/>
      <c r="DD888" s="368" t="n"/>
    </row>
    <row r="889">
      <c r="A889" s="368" t="n"/>
      <c r="B889" s="368" t="n"/>
      <c r="C889" s="368" t="n"/>
      <c r="D889" s="368" t="n"/>
      <c r="E889" s="368" t="n"/>
      <c r="F889" s="368" t="n"/>
      <c r="G889" s="318" t="n"/>
      <c r="H889" s="368" t="n"/>
      <c r="I889" s="368" t="n"/>
      <c r="J889" s="368" t="n"/>
      <c r="K889" s="368" t="n"/>
      <c r="L889" s="368" t="n"/>
      <c r="M889" s="368" t="n"/>
      <c r="N889" s="368" t="n"/>
      <c r="O889" s="368" t="n"/>
      <c r="P889" s="368" t="n"/>
      <c r="Q889" s="368" t="n"/>
      <c r="R889" s="368" t="n"/>
      <c r="S889" s="368" t="n"/>
      <c r="T889" s="368" t="n"/>
      <c r="U889" s="368" t="n"/>
      <c r="V889" s="368" t="n"/>
      <c r="W889" s="368" t="n"/>
      <c r="X889" s="368" t="n"/>
      <c r="Y889" s="368" t="n"/>
      <c r="Z889" s="368" t="n"/>
      <c r="AA889" s="368" t="n"/>
      <c r="AB889" s="368" t="n"/>
      <c r="AC889" s="368" t="n"/>
      <c r="AD889" s="368" t="n"/>
      <c r="AE889" s="368" t="n"/>
      <c r="AF889" s="368" t="n"/>
      <c r="AG889" s="368" t="n"/>
      <c r="AH889" s="368" t="n"/>
      <c r="AI889" s="368" t="n"/>
      <c r="AJ889" s="368" t="n"/>
      <c r="AK889" s="368" t="n"/>
      <c r="AL889" s="368" t="n"/>
      <c r="AM889" s="368" t="n"/>
      <c r="AN889" s="368" t="n"/>
      <c r="AO889" s="368" t="n"/>
      <c r="AP889" s="319" t="n"/>
      <c r="AQ889" s="368" t="n"/>
      <c r="AR889" s="368" t="n"/>
      <c r="AS889" s="368" t="n"/>
      <c r="AT889" s="368" t="n"/>
      <c r="AU889" s="368" t="n"/>
      <c r="AV889" s="368" t="n"/>
      <c r="AW889" s="368" t="n"/>
      <c r="AX889" s="368" t="n"/>
      <c r="AY889" s="368" t="n"/>
      <c r="AZ889" s="368" t="n"/>
      <c r="BA889" s="368" t="n"/>
      <c r="BB889" s="368" t="n"/>
      <c r="BC889" s="368" t="n"/>
      <c r="BD889" s="368" t="n"/>
      <c r="BE889" s="368" t="n"/>
      <c r="BF889" s="368" t="n"/>
      <c r="BG889" s="368" t="n"/>
      <c r="BH889" s="368" t="n"/>
      <c r="BI889" s="368" t="n"/>
      <c r="BJ889" s="368" t="n"/>
      <c r="BK889" s="368" t="n"/>
      <c r="BL889" s="368" t="n"/>
      <c r="BM889" s="368" t="n"/>
      <c r="BN889" s="368" t="n"/>
      <c r="BO889" s="368" t="n"/>
      <c r="BP889" s="368" t="n"/>
      <c r="BQ889" s="320" t="n"/>
      <c r="BR889" s="368" t="n"/>
      <c r="BS889" s="368" t="n"/>
      <c r="BT889" s="368" t="n"/>
      <c r="BU889" s="368" t="n"/>
      <c r="BV889" s="368" t="n"/>
      <c r="BW889" s="368" t="n"/>
      <c r="BX889" s="368" t="n"/>
      <c r="BY889" s="368" t="n"/>
      <c r="BZ889" s="368" t="n"/>
      <c r="CA889" s="368" t="n"/>
      <c r="CB889" s="368" t="n"/>
      <c r="CC889" s="368" t="n"/>
      <c r="CD889" s="368" t="n"/>
      <c r="CE889" s="368" t="n"/>
      <c r="CF889" s="368" t="n"/>
      <c r="CG889" s="368" t="n"/>
      <c r="CH889" s="368" t="n"/>
      <c r="CI889" s="368" t="n"/>
      <c r="CJ889" s="368" t="n"/>
      <c r="CK889" s="368" t="n"/>
      <c r="CL889" s="368" t="n"/>
      <c r="CM889" s="368" t="n"/>
      <c r="CN889" s="368" t="n"/>
      <c r="CO889" s="368" t="n"/>
      <c r="CP889" s="368" t="n"/>
      <c r="CQ889" s="368" t="n"/>
      <c r="CR889" s="368" t="n"/>
      <c r="CS889" s="368" t="n"/>
      <c r="CT889" s="368" t="n"/>
      <c r="CU889" s="368" t="n"/>
      <c r="CV889" s="368" t="n"/>
      <c r="CW889" s="368" t="n"/>
      <c r="CX889" s="368" t="n"/>
      <c r="CY889" s="368" t="n"/>
      <c r="CZ889" s="368" t="n"/>
      <c r="DA889" s="368" t="n"/>
      <c r="DB889" s="368" t="n"/>
      <c r="DC889" s="368" t="n"/>
      <c r="DD889" s="368" t="n"/>
    </row>
    <row r="890">
      <c r="A890" s="368" t="n"/>
      <c r="B890" s="368" t="n"/>
      <c r="C890" s="368" t="n"/>
      <c r="D890" s="368" t="n"/>
      <c r="E890" s="368" t="n"/>
      <c r="F890" s="368" t="n"/>
      <c r="G890" s="318" t="n"/>
      <c r="H890" s="368" t="n"/>
      <c r="I890" s="368" t="n"/>
      <c r="J890" s="368" t="n"/>
      <c r="K890" s="368" t="n"/>
      <c r="L890" s="368" t="n"/>
      <c r="M890" s="368" t="n"/>
      <c r="N890" s="368" t="n"/>
      <c r="O890" s="368" t="n"/>
      <c r="P890" s="368" t="n"/>
      <c r="Q890" s="368" t="n"/>
      <c r="R890" s="368" t="n"/>
      <c r="S890" s="368" t="n"/>
      <c r="T890" s="368" t="n"/>
      <c r="U890" s="368" t="n"/>
      <c r="V890" s="368" t="n"/>
      <c r="W890" s="368" t="n"/>
      <c r="X890" s="368" t="n"/>
      <c r="Y890" s="368" t="n"/>
      <c r="Z890" s="368" t="n"/>
      <c r="AA890" s="368" t="n"/>
      <c r="AB890" s="368" t="n"/>
      <c r="AC890" s="368" t="n"/>
      <c r="AD890" s="368" t="n"/>
      <c r="AE890" s="368" t="n"/>
      <c r="AF890" s="368" t="n"/>
      <c r="AG890" s="368" t="n"/>
      <c r="AH890" s="368" t="n"/>
      <c r="AI890" s="368" t="n"/>
      <c r="AJ890" s="368" t="n"/>
      <c r="AK890" s="368" t="n"/>
      <c r="AL890" s="368" t="n"/>
      <c r="AM890" s="368" t="n"/>
      <c r="AN890" s="368" t="n"/>
      <c r="AO890" s="368" t="n"/>
      <c r="AP890" s="319" t="n"/>
      <c r="AQ890" s="368" t="n"/>
      <c r="AR890" s="368" t="n"/>
      <c r="AS890" s="368" t="n"/>
      <c r="AT890" s="368" t="n"/>
      <c r="AU890" s="368" t="n"/>
      <c r="AV890" s="368" t="n"/>
      <c r="AW890" s="368" t="n"/>
      <c r="AX890" s="368" t="n"/>
      <c r="AY890" s="368" t="n"/>
      <c r="AZ890" s="368" t="n"/>
      <c r="BA890" s="368" t="n"/>
      <c r="BB890" s="368" t="n"/>
      <c r="BC890" s="368" t="n"/>
      <c r="BD890" s="368" t="n"/>
      <c r="BE890" s="368" t="n"/>
      <c r="BF890" s="368" t="n"/>
      <c r="BG890" s="368" t="n"/>
      <c r="BH890" s="368" t="n"/>
      <c r="BI890" s="368" t="n"/>
      <c r="BJ890" s="368" t="n"/>
      <c r="BK890" s="368" t="n"/>
      <c r="BL890" s="368" t="n"/>
      <c r="BM890" s="368" t="n"/>
      <c r="BN890" s="368" t="n"/>
      <c r="BO890" s="368" t="n"/>
      <c r="BP890" s="368" t="n"/>
      <c r="BQ890" s="320" t="n"/>
      <c r="BR890" s="368" t="n"/>
      <c r="BS890" s="368" t="n"/>
      <c r="BT890" s="368" t="n"/>
      <c r="BU890" s="368" t="n"/>
      <c r="BV890" s="368" t="n"/>
      <c r="BW890" s="368" t="n"/>
      <c r="BX890" s="368" t="n"/>
      <c r="BY890" s="368" t="n"/>
      <c r="BZ890" s="368" t="n"/>
      <c r="CA890" s="368" t="n"/>
      <c r="CB890" s="368" t="n"/>
      <c r="CC890" s="368" t="n"/>
      <c r="CD890" s="368" t="n"/>
      <c r="CE890" s="368" t="n"/>
      <c r="CF890" s="368" t="n"/>
      <c r="CG890" s="368" t="n"/>
      <c r="CH890" s="368" t="n"/>
      <c r="CI890" s="368" t="n"/>
      <c r="CJ890" s="368" t="n"/>
      <c r="CK890" s="368" t="n"/>
      <c r="CL890" s="368" t="n"/>
      <c r="CM890" s="368" t="n"/>
      <c r="CN890" s="368" t="n"/>
      <c r="CO890" s="368" t="n"/>
      <c r="CP890" s="368" t="n"/>
      <c r="CQ890" s="368" t="n"/>
      <c r="CR890" s="368" t="n"/>
      <c r="CS890" s="368" t="n"/>
      <c r="CT890" s="368" t="n"/>
      <c r="CU890" s="368" t="n"/>
      <c r="CV890" s="368" t="n"/>
      <c r="CW890" s="368" t="n"/>
      <c r="CX890" s="368" t="n"/>
      <c r="CY890" s="368" t="n"/>
      <c r="CZ890" s="368" t="n"/>
      <c r="DA890" s="368" t="n"/>
      <c r="DB890" s="368" t="n"/>
      <c r="DC890" s="368" t="n"/>
      <c r="DD890" s="368" t="n"/>
    </row>
    <row r="891">
      <c r="A891" s="368" t="n"/>
      <c r="B891" s="368" t="n"/>
      <c r="C891" s="368" t="n"/>
      <c r="D891" s="368" t="n"/>
      <c r="E891" s="368" t="n"/>
      <c r="F891" s="368" t="n"/>
      <c r="G891" s="318" t="n"/>
      <c r="H891" s="368" t="n"/>
      <c r="I891" s="368" t="n"/>
      <c r="J891" s="368" t="n"/>
      <c r="K891" s="368" t="n"/>
      <c r="L891" s="368" t="n"/>
      <c r="M891" s="368" t="n"/>
      <c r="N891" s="368" t="n"/>
      <c r="O891" s="368" t="n"/>
      <c r="P891" s="368" t="n"/>
      <c r="Q891" s="368" t="n"/>
      <c r="R891" s="368" t="n"/>
      <c r="S891" s="368" t="n"/>
      <c r="T891" s="368" t="n"/>
      <c r="U891" s="368" t="n"/>
      <c r="V891" s="368" t="n"/>
      <c r="W891" s="368" t="n"/>
      <c r="X891" s="368" t="n"/>
      <c r="Y891" s="368" t="n"/>
      <c r="Z891" s="368" t="n"/>
      <c r="AA891" s="368" t="n"/>
      <c r="AB891" s="368" t="n"/>
      <c r="AC891" s="368" t="n"/>
      <c r="AD891" s="368" t="n"/>
      <c r="AE891" s="368" t="n"/>
      <c r="AF891" s="368" t="n"/>
      <c r="AG891" s="368" t="n"/>
      <c r="AH891" s="368" t="n"/>
      <c r="AI891" s="368" t="n"/>
      <c r="AJ891" s="368" t="n"/>
      <c r="AK891" s="368" t="n"/>
      <c r="AL891" s="368" t="n"/>
      <c r="AM891" s="368" t="n"/>
      <c r="AN891" s="368" t="n"/>
      <c r="AO891" s="368" t="n"/>
      <c r="AP891" s="319" t="n"/>
      <c r="AQ891" s="368" t="n"/>
      <c r="AR891" s="368" t="n"/>
      <c r="AS891" s="368" t="n"/>
      <c r="AT891" s="368" t="n"/>
      <c r="AU891" s="368" t="n"/>
      <c r="AV891" s="368" t="n"/>
      <c r="AW891" s="368" t="n"/>
      <c r="AX891" s="368" t="n"/>
      <c r="AY891" s="368" t="n"/>
      <c r="AZ891" s="368" t="n"/>
      <c r="BA891" s="368" t="n"/>
      <c r="BB891" s="368" t="n"/>
      <c r="BC891" s="368" t="n"/>
      <c r="BD891" s="368" t="n"/>
      <c r="BE891" s="368" t="n"/>
      <c r="BF891" s="368" t="n"/>
      <c r="BG891" s="368" t="n"/>
      <c r="BH891" s="368" t="n"/>
      <c r="BI891" s="368" t="n"/>
      <c r="BJ891" s="368" t="n"/>
      <c r="BK891" s="368" t="n"/>
      <c r="BL891" s="368" t="n"/>
      <c r="BM891" s="368" t="n"/>
      <c r="BN891" s="368" t="n"/>
      <c r="BO891" s="368" t="n"/>
      <c r="BP891" s="368" t="n"/>
      <c r="BQ891" s="320" t="n"/>
      <c r="BR891" s="368" t="n"/>
      <c r="BS891" s="368" t="n"/>
      <c r="BT891" s="368" t="n"/>
      <c r="BU891" s="368" t="n"/>
      <c r="BV891" s="368" t="n"/>
      <c r="BW891" s="368" t="n"/>
      <c r="BX891" s="368" t="n"/>
      <c r="BY891" s="368" t="n"/>
      <c r="BZ891" s="368" t="n"/>
      <c r="CA891" s="368" t="n"/>
      <c r="CB891" s="368" t="n"/>
      <c r="CC891" s="368" t="n"/>
      <c r="CD891" s="368" t="n"/>
      <c r="CE891" s="368" t="n"/>
      <c r="CF891" s="368" t="n"/>
      <c r="CG891" s="368" t="n"/>
      <c r="CH891" s="368" t="n"/>
      <c r="CI891" s="368" t="n"/>
      <c r="CJ891" s="368" t="n"/>
      <c r="CK891" s="368" t="n"/>
      <c r="CL891" s="368" t="n"/>
      <c r="CM891" s="368" t="n"/>
      <c r="CN891" s="368" t="n"/>
      <c r="CO891" s="368" t="n"/>
      <c r="CP891" s="368" t="n"/>
      <c r="CQ891" s="368" t="n"/>
      <c r="CR891" s="368" t="n"/>
      <c r="CS891" s="368" t="n"/>
      <c r="CT891" s="368" t="n"/>
      <c r="CU891" s="368" t="n"/>
      <c r="CV891" s="368" t="n"/>
      <c r="CW891" s="368" t="n"/>
      <c r="CX891" s="368" t="n"/>
      <c r="CY891" s="368" t="n"/>
      <c r="CZ891" s="368" t="n"/>
      <c r="DA891" s="368" t="n"/>
      <c r="DB891" s="368" t="n"/>
      <c r="DC891" s="368" t="n"/>
      <c r="DD891" s="368" t="n"/>
    </row>
    <row r="892">
      <c r="A892" s="368" t="n"/>
      <c r="B892" s="368" t="n"/>
      <c r="C892" s="368" t="n"/>
      <c r="D892" s="368" t="n"/>
      <c r="E892" s="368" t="n"/>
      <c r="F892" s="368" t="n"/>
      <c r="G892" s="318" t="n"/>
      <c r="H892" s="368" t="n"/>
      <c r="I892" s="368" t="n"/>
      <c r="J892" s="368" t="n"/>
      <c r="K892" s="368" t="n"/>
      <c r="L892" s="368" t="n"/>
      <c r="M892" s="368" t="n"/>
      <c r="N892" s="368" t="n"/>
      <c r="O892" s="368" t="n"/>
      <c r="P892" s="368" t="n"/>
      <c r="Q892" s="368" t="n"/>
      <c r="R892" s="368" t="n"/>
      <c r="S892" s="368" t="n"/>
      <c r="T892" s="368" t="n"/>
      <c r="U892" s="368" t="n"/>
      <c r="V892" s="368" t="n"/>
      <c r="W892" s="368" t="n"/>
      <c r="X892" s="368" t="n"/>
      <c r="Y892" s="368" t="n"/>
      <c r="Z892" s="368" t="n"/>
      <c r="AA892" s="368" t="n"/>
      <c r="AB892" s="368" t="n"/>
      <c r="AC892" s="368" t="n"/>
      <c r="AD892" s="368" t="n"/>
      <c r="AE892" s="368" t="n"/>
      <c r="AF892" s="368" t="n"/>
      <c r="AG892" s="368" t="n"/>
      <c r="AH892" s="368" t="n"/>
      <c r="AI892" s="368" t="n"/>
      <c r="AJ892" s="368" t="n"/>
      <c r="AK892" s="368" t="n"/>
      <c r="AL892" s="368" t="n"/>
      <c r="AM892" s="368" t="n"/>
      <c r="AN892" s="368" t="n"/>
      <c r="AO892" s="368" t="n"/>
      <c r="AP892" s="319" t="n"/>
      <c r="AQ892" s="368" t="n"/>
      <c r="AR892" s="368" t="n"/>
      <c r="AS892" s="368" t="n"/>
      <c r="AT892" s="368" t="n"/>
      <c r="AU892" s="368" t="n"/>
      <c r="AV892" s="368" t="n"/>
      <c r="AW892" s="368" t="n"/>
      <c r="AX892" s="368" t="n"/>
      <c r="AY892" s="368" t="n"/>
      <c r="AZ892" s="368" t="n"/>
      <c r="BA892" s="368" t="n"/>
      <c r="BB892" s="368" t="n"/>
      <c r="BC892" s="368" t="n"/>
      <c r="BD892" s="368" t="n"/>
      <c r="BE892" s="368" t="n"/>
      <c r="BF892" s="368" t="n"/>
      <c r="BG892" s="368" t="n"/>
      <c r="BH892" s="368" t="n"/>
      <c r="BI892" s="368" t="n"/>
      <c r="BJ892" s="368" t="n"/>
      <c r="BK892" s="368" t="n"/>
      <c r="BL892" s="368" t="n"/>
      <c r="BM892" s="368" t="n"/>
      <c r="BN892" s="368" t="n"/>
      <c r="BO892" s="368" t="n"/>
      <c r="BP892" s="368" t="n"/>
      <c r="BQ892" s="320" t="n"/>
      <c r="BR892" s="368" t="n"/>
      <c r="BS892" s="368" t="n"/>
      <c r="BT892" s="368" t="n"/>
      <c r="BU892" s="368" t="n"/>
      <c r="BV892" s="368" t="n"/>
      <c r="BW892" s="368" t="n"/>
      <c r="BX892" s="368" t="n"/>
      <c r="BY892" s="368" t="n"/>
      <c r="BZ892" s="368" t="n"/>
      <c r="CA892" s="368" t="n"/>
      <c r="CB892" s="368" t="n"/>
      <c r="CC892" s="368" t="n"/>
      <c r="CD892" s="368" t="n"/>
      <c r="CE892" s="368" t="n"/>
      <c r="CF892" s="368" t="n"/>
      <c r="CG892" s="368" t="n"/>
      <c r="CH892" s="368" t="n"/>
      <c r="CI892" s="368" t="n"/>
      <c r="CJ892" s="368" t="n"/>
      <c r="CK892" s="368" t="n"/>
      <c r="CL892" s="368" t="n"/>
      <c r="CM892" s="368" t="n"/>
      <c r="CN892" s="368" t="n"/>
      <c r="CO892" s="368" t="n"/>
      <c r="CP892" s="368" t="n"/>
      <c r="CQ892" s="368" t="n"/>
      <c r="CR892" s="368" t="n"/>
      <c r="CS892" s="368" t="n"/>
      <c r="CT892" s="368" t="n"/>
      <c r="CU892" s="368" t="n"/>
      <c r="CV892" s="368" t="n"/>
      <c r="CW892" s="368" t="n"/>
      <c r="CX892" s="368" t="n"/>
      <c r="CY892" s="368" t="n"/>
      <c r="CZ892" s="368" t="n"/>
      <c r="DA892" s="368" t="n"/>
      <c r="DB892" s="368" t="n"/>
      <c r="DC892" s="368" t="n"/>
      <c r="DD892" s="368" t="n"/>
    </row>
    <row r="893">
      <c r="A893" s="368" t="n"/>
      <c r="B893" s="368" t="n"/>
      <c r="C893" s="368" t="n"/>
      <c r="D893" s="368" t="n"/>
      <c r="E893" s="368" t="n"/>
      <c r="F893" s="368" t="n"/>
      <c r="G893" s="318" t="n"/>
      <c r="H893" s="368" t="n"/>
      <c r="I893" s="368" t="n"/>
      <c r="J893" s="368" t="n"/>
      <c r="K893" s="368" t="n"/>
      <c r="L893" s="368" t="n"/>
      <c r="M893" s="368" t="n"/>
      <c r="N893" s="368" t="n"/>
      <c r="O893" s="368" t="n"/>
      <c r="P893" s="368" t="n"/>
      <c r="Q893" s="368" t="n"/>
      <c r="R893" s="368" t="n"/>
      <c r="S893" s="368" t="n"/>
      <c r="T893" s="368" t="n"/>
      <c r="U893" s="368" t="n"/>
      <c r="V893" s="368" t="n"/>
      <c r="W893" s="368" t="n"/>
      <c r="X893" s="368" t="n"/>
      <c r="Y893" s="368" t="n"/>
      <c r="Z893" s="368" t="n"/>
      <c r="AA893" s="368" t="n"/>
      <c r="AB893" s="368" t="n"/>
      <c r="AC893" s="368" t="n"/>
      <c r="AD893" s="368" t="n"/>
      <c r="AE893" s="368" t="n"/>
      <c r="AF893" s="368" t="n"/>
      <c r="AG893" s="368" t="n"/>
      <c r="AH893" s="368" t="n"/>
      <c r="AI893" s="368" t="n"/>
      <c r="AJ893" s="368" t="n"/>
      <c r="AK893" s="368" t="n"/>
      <c r="AL893" s="368" t="n"/>
      <c r="AM893" s="368" t="n"/>
      <c r="AN893" s="368" t="n"/>
      <c r="AO893" s="368" t="n"/>
      <c r="AP893" s="319" t="n"/>
      <c r="AQ893" s="368" t="n"/>
      <c r="AR893" s="368" t="n"/>
      <c r="AS893" s="368" t="n"/>
      <c r="AT893" s="368" t="n"/>
      <c r="AU893" s="368" t="n"/>
      <c r="AV893" s="368" t="n"/>
      <c r="AW893" s="368" t="n"/>
      <c r="AX893" s="368" t="n"/>
      <c r="AY893" s="368" t="n"/>
      <c r="AZ893" s="368" t="n"/>
      <c r="BA893" s="368" t="n"/>
      <c r="BB893" s="368" t="n"/>
      <c r="BC893" s="368" t="n"/>
      <c r="BD893" s="368" t="n"/>
      <c r="BE893" s="368" t="n"/>
      <c r="BF893" s="368" t="n"/>
      <c r="BG893" s="368" t="n"/>
      <c r="BH893" s="368" t="n"/>
      <c r="BI893" s="368" t="n"/>
      <c r="BJ893" s="368" t="n"/>
      <c r="BK893" s="368" t="n"/>
      <c r="BL893" s="368" t="n"/>
      <c r="BM893" s="368" t="n"/>
      <c r="BN893" s="368" t="n"/>
      <c r="BO893" s="368" t="n"/>
      <c r="BP893" s="368" t="n"/>
      <c r="BQ893" s="320" t="n"/>
      <c r="BR893" s="368" t="n"/>
      <c r="BS893" s="368" t="n"/>
      <c r="BT893" s="368" t="n"/>
      <c r="BU893" s="368" t="n"/>
      <c r="BV893" s="368" t="n"/>
      <c r="BW893" s="368" t="n"/>
      <c r="BX893" s="368" t="n"/>
      <c r="BY893" s="368" t="n"/>
      <c r="BZ893" s="368" t="n"/>
      <c r="CA893" s="368" t="n"/>
      <c r="CB893" s="368" t="n"/>
      <c r="CC893" s="368" t="n"/>
      <c r="CD893" s="368" t="n"/>
      <c r="CE893" s="368" t="n"/>
      <c r="CF893" s="368" t="n"/>
      <c r="CG893" s="368" t="n"/>
      <c r="CH893" s="368" t="n"/>
      <c r="CI893" s="368" t="n"/>
      <c r="CJ893" s="368" t="n"/>
      <c r="CK893" s="368" t="n"/>
      <c r="CL893" s="368" t="n"/>
      <c r="CM893" s="368" t="n"/>
      <c r="CN893" s="368" t="n"/>
      <c r="CO893" s="368" t="n"/>
      <c r="CP893" s="368" t="n"/>
      <c r="CQ893" s="368" t="n"/>
      <c r="CR893" s="368" t="n"/>
      <c r="CS893" s="368" t="n"/>
      <c r="CT893" s="368" t="n"/>
      <c r="CU893" s="368" t="n"/>
      <c r="CV893" s="368" t="n"/>
      <c r="CW893" s="368" t="n"/>
      <c r="CX893" s="368" t="n"/>
      <c r="CY893" s="368" t="n"/>
      <c r="CZ893" s="368" t="n"/>
      <c r="DA893" s="368" t="n"/>
      <c r="DB893" s="368" t="n"/>
      <c r="DC893" s="368" t="n"/>
      <c r="DD893" s="368" t="n"/>
    </row>
    <row r="894">
      <c r="A894" s="368" t="n"/>
      <c r="B894" s="368" t="n"/>
      <c r="C894" s="368" t="n"/>
      <c r="D894" s="368" t="n"/>
      <c r="E894" s="368" t="n"/>
      <c r="F894" s="368" t="n"/>
      <c r="G894" s="318" t="n"/>
      <c r="H894" s="368" t="n"/>
      <c r="I894" s="368" t="n"/>
      <c r="J894" s="368" t="n"/>
      <c r="K894" s="368" t="n"/>
      <c r="L894" s="368" t="n"/>
      <c r="M894" s="368" t="n"/>
      <c r="N894" s="368" t="n"/>
      <c r="O894" s="368" t="n"/>
      <c r="P894" s="368" t="n"/>
      <c r="Q894" s="368" t="n"/>
      <c r="R894" s="368" t="n"/>
      <c r="S894" s="368" t="n"/>
      <c r="T894" s="368" t="n"/>
      <c r="U894" s="368" t="n"/>
      <c r="V894" s="368" t="n"/>
      <c r="W894" s="368" t="n"/>
      <c r="X894" s="368" t="n"/>
      <c r="Y894" s="368" t="n"/>
      <c r="Z894" s="368" t="n"/>
      <c r="AA894" s="368" t="n"/>
      <c r="AB894" s="368" t="n"/>
      <c r="AC894" s="368" t="n"/>
      <c r="AD894" s="368" t="n"/>
      <c r="AE894" s="368" t="n"/>
      <c r="AF894" s="368" t="n"/>
      <c r="AG894" s="368" t="n"/>
      <c r="AH894" s="368" t="n"/>
      <c r="AI894" s="368" t="n"/>
      <c r="AJ894" s="368" t="n"/>
      <c r="AK894" s="368" t="n"/>
      <c r="AL894" s="368" t="n"/>
      <c r="AM894" s="368" t="n"/>
      <c r="AN894" s="368" t="n"/>
      <c r="AO894" s="368" t="n"/>
      <c r="AP894" s="319" t="n"/>
      <c r="AQ894" s="368" t="n"/>
      <c r="AR894" s="368" t="n"/>
      <c r="AS894" s="368" t="n"/>
      <c r="AT894" s="368" t="n"/>
      <c r="AU894" s="368" t="n"/>
      <c r="AV894" s="368" t="n"/>
      <c r="AW894" s="368" t="n"/>
      <c r="AX894" s="368" t="n"/>
      <c r="AY894" s="368" t="n"/>
      <c r="AZ894" s="368" t="n"/>
      <c r="BA894" s="368" t="n"/>
      <c r="BB894" s="368" t="n"/>
      <c r="BC894" s="368" t="n"/>
      <c r="BD894" s="368" t="n"/>
      <c r="BE894" s="368" t="n"/>
      <c r="BF894" s="368" t="n"/>
      <c r="BG894" s="368" t="n"/>
      <c r="BH894" s="368" t="n"/>
      <c r="BI894" s="368" t="n"/>
      <c r="BJ894" s="368" t="n"/>
      <c r="BK894" s="368" t="n"/>
      <c r="BL894" s="368" t="n"/>
      <c r="BM894" s="368" t="n"/>
      <c r="BN894" s="368" t="n"/>
      <c r="BO894" s="368" t="n"/>
      <c r="BP894" s="368" t="n"/>
      <c r="BQ894" s="320" t="n"/>
      <c r="BR894" s="368" t="n"/>
      <c r="BS894" s="368" t="n"/>
      <c r="BT894" s="368" t="n"/>
      <c r="BU894" s="368" t="n"/>
      <c r="BV894" s="368" t="n"/>
      <c r="BW894" s="368" t="n"/>
      <c r="BX894" s="368" t="n"/>
      <c r="BY894" s="368" t="n"/>
      <c r="BZ894" s="368" t="n"/>
      <c r="CA894" s="368" t="n"/>
      <c r="CB894" s="368" t="n"/>
      <c r="CC894" s="368" t="n"/>
      <c r="CD894" s="368" t="n"/>
      <c r="CE894" s="368" t="n"/>
      <c r="CF894" s="368" t="n"/>
      <c r="CG894" s="368" t="n"/>
      <c r="CH894" s="368" t="n"/>
      <c r="CI894" s="368" t="n"/>
      <c r="CJ894" s="368" t="n"/>
      <c r="CK894" s="368" t="n"/>
      <c r="CL894" s="368" t="n"/>
      <c r="CM894" s="368" t="n"/>
      <c r="CN894" s="368" t="n"/>
      <c r="CO894" s="368" t="n"/>
      <c r="CP894" s="368" t="n"/>
      <c r="CQ894" s="368" t="n"/>
      <c r="CR894" s="368" t="n"/>
      <c r="CS894" s="368" t="n"/>
      <c r="CT894" s="368" t="n"/>
      <c r="CU894" s="368" t="n"/>
      <c r="CV894" s="368" t="n"/>
      <c r="CW894" s="368" t="n"/>
      <c r="CX894" s="368" t="n"/>
      <c r="CY894" s="368" t="n"/>
      <c r="CZ894" s="368" t="n"/>
      <c r="DA894" s="368" t="n"/>
      <c r="DB894" s="368" t="n"/>
      <c r="DC894" s="368" t="n"/>
      <c r="DD894" s="368" t="n"/>
    </row>
    <row r="895">
      <c r="A895" s="368" t="n"/>
      <c r="B895" s="368" t="n"/>
      <c r="C895" s="368" t="n"/>
      <c r="D895" s="368" t="n"/>
      <c r="E895" s="368" t="n"/>
      <c r="F895" s="368" t="n"/>
      <c r="G895" s="318" t="n"/>
      <c r="H895" s="368" t="n"/>
      <c r="I895" s="368" t="n"/>
      <c r="J895" s="368" t="n"/>
      <c r="K895" s="368" t="n"/>
      <c r="L895" s="368" t="n"/>
      <c r="M895" s="368" t="n"/>
      <c r="N895" s="368" t="n"/>
      <c r="O895" s="368" t="n"/>
      <c r="P895" s="368" t="n"/>
      <c r="Q895" s="368" t="n"/>
      <c r="R895" s="368" t="n"/>
      <c r="S895" s="368" t="n"/>
      <c r="T895" s="368" t="n"/>
      <c r="U895" s="368" t="n"/>
      <c r="V895" s="368" t="n"/>
      <c r="W895" s="368" t="n"/>
      <c r="X895" s="368" t="n"/>
      <c r="Y895" s="368" t="n"/>
      <c r="Z895" s="368" t="n"/>
      <c r="AA895" s="368" t="n"/>
      <c r="AB895" s="368" t="n"/>
      <c r="AC895" s="368" t="n"/>
      <c r="AD895" s="368" t="n"/>
      <c r="AE895" s="368" t="n"/>
      <c r="AF895" s="368" t="n"/>
      <c r="AG895" s="368" t="n"/>
      <c r="AH895" s="368" t="n"/>
      <c r="AI895" s="368" t="n"/>
      <c r="AJ895" s="368" t="n"/>
      <c r="AK895" s="368" t="n"/>
      <c r="AL895" s="368" t="n"/>
      <c r="AM895" s="368" t="n"/>
      <c r="AN895" s="368" t="n"/>
      <c r="AO895" s="368" t="n"/>
      <c r="AP895" s="319" t="n"/>
      <c r="AQ895" s="368" t="n"/>
      <c r="AR895" s="368" t="n"/>
      <c r="AS895" s="368" t="n"/>
      <c r="AT895" s="368" t="n"/>
      <c r="AU895" s="368" t="n"/>
      <c r="AV895" s="368" t="n"/>
      <c r="AW895" s="368" t="n"/>
      <c r="AX895" s="368" t="n"/>
      <c r="AY895" s="368" t="n"/>
      <c r="AZ895" s="368" t="n"/>
      <c r="BA895" s="368" t="n"/>
      <c r="BB895" s="368" t="n"/>
      <c r="BC895" s="368" t="n"/>
      <c r="BD895" s="368" t="n"/>
      <c r="BE895" s="368" t="n"/>
      <c r="BF895" s="368" t="n"/>
      <c r="BG895" s="368" t="n"/>
      <c r="BH895" s="368" t="n"/>
      <c r="BI895" s="368" t="n"/>
      <c r="BJ895" s="368" t="n"/>
      <c r="BK895" s="368" t="n"/>
      <c r="BL895" s="368" t="n"/>
      <c r="BM895" s="368" t="n"/>
      <c r="BN895" s="368" t="n"/>
      <c r="BO895" s="368" t="n"/>
      <c r="BP895" s="368" t="n"/>
      <c r="BQ895" s="320" t="n"/>
      <c r="BR895" s="368" t="n"/>
      <c r="BS895" s="368" t="n"/>
      <c r="BT895" s="368" t="n"/>
      <c r="BU895" s="368" t="n"/>
      <c r="BV895" s="368" t="n"/>
      <c r="BW895" s="368" t="n"/>
      <c r="BX895" s="368" t="n"/>
      <c r="BY895" s="368" t="n"/>
      <c r="BZ895" s="368" t="n"/>
      <c r="CA895" s="368" t="n"/>
      <c r="CB895" s="368" t="n"/>
      <c r="CC895" s="368" t="n"/>
      <c r="CD895" s="368" t="n"/>
      <c r="CE895" s="368" t="n"/>
      <c r="CF895" s="368" t="n"/>
      <c r="CG895" s="368" t="n"/>
      <c r="CH895" s="368" t="n"/>
      <c r="CI895" s="368" t="n"/>
      <c r="CJ895" s="368" t="n"/>
      <c r="CK895" s="368" t="n"/>
      <c r="CL895" s="368" t="n"/>
      <c r="CM895" s="368" t="n"/>
      <c r="CN895" s="368" t="n"/>
      <c r="CO895" s="368" t="n"/>
      <c r="CP895" s="368" t="n"/>
      <c r="CQ895" s="368" t="n"/>
      <c r="CR895" s="368" t="n"/>
      <c r="CS895" s="368" t="n"/>
      <c r="CT895" s="368" t="n"/>
      <c r="CU895" s="368" t="n"/>
      <c r="CV895" s="368" t="n"/>
      <c r="CW895" s="368" t="n"/>
      <c r="CX895" s="368" t="n"/>
      <c r="CY895" s="368" t="n"/>
      <c r="CZ895" s="368" t="n"/>
      <c r="DA895" s="368" t="n"/>
      <c r="DB895" s="368" t="n"/>
      <c r="DC895" s="368" t="n"/>
      <c r="DD895" s="368" t="n"/>
    </row>
    <row r="896">
      <c r="A896" s="368" t="n"/>
      <c r="B896" s="368" t="n"/>
      <c r="C896" s="368" t="n"/>
      <c r="D896" s="368" t="n"/>
      <c r="E896" s="368" t="n"/>
      <c r="F896" s="368" t="n"/>
      <c r="G896" s="318" t="n"/>
      <c r="H896" s="368" t="n"/>
      <c r="I896" s="368" t="n"/>
      <c r="J896" s="368" t="n"/>
      <c r="K896" s="368" t="n"/>
      <c r="L896" s="368" t="n"/>
      <c r="M896" s="368" t="n"/>
      <c r="N896" s="368" t="n"/>
      <c r="O896" s="368" t="n"/>
      <c r="P896" s="368" t="n"/>
      <c r="Q896" s="368" t="n"/>
      <c r="R896" s="368" t="n"/>
      <c r="S896" s="368" t="n"/>
      <c r="T896" s="368" t="n"/>
      <c r="U896" s="368" t="n"/>
      <c r="V896" s="368" t="n"/>
      <c r="W896" s="368" t="n"/>
      <c r="X896" s="368" t="n"/>
      <c r="Y896" s="368" t="n"/>
      <c r="Z896" s="368" t="n"/>
      <c r="AA896" s="368" t="n"/>
      <c r="AB896" s="368" t="n"/>
      <c r="AC896" s="368" t="n"/>
      <c r="AD896" s="368" t="n"/>
      <c r="AE896" s="368" t="n"/>
      <c r="AF896" s="368" t="n"/>
      <c r="AG896" s="368" t="n"/>
      <c r="AH896" s="368" t="n"/>
      <c r="AI896" s="368" t="n"/>
      <c r="AJ896" s="368" t="n"/>
      <c r="AK896" s="368" t="n"/>
      <c r="AL896" s="368" t="n"/>
      <c r="AM896" s="368" t="n"/>
      <c r="AN896" s="368" t="n"/>
      <c r="AO896" s="368" t="n"/>
      <c r="AP896" s="319" t="n"/>
      <c r="AQ896" s="368" t="n"/>
      <c r="AR896" s="368" t="n"/>
      <c r="AS896" s="368" t="n"/>
      <c r="AT896" s="368" t="n"/>
      <c r="AU896" s="368" t="n"/>
      <c r="AV896" s="368" t="n"/>
      <c r="AW896" s="368" t="n"/>
      <c r="AX896" s="368" t="n"/>
      <c r="AY896" s="368" t="n"/>
      <c r="AZ896" s="368" t="n"/>
      <c r="BA896" s="368" t="n"/>
      <c r="BB896" s="368" t="n"/>
      <c r="BC896" s="368" t="n"/>
      <c r="BD896" s="368" t="n"/>
      <c r="BE896" s="368" t="n"/>
      <c r="BF896" s="368" t="n"/>
      <c r="BG896" s="368" t="n"/>
      <c r="BH896" s="368" t="n"/>
      <c r="BI896" s="368" t="n"/>
      <c r="BJ896" s="368" t="n"/>
      <c r="BK896" s="368" t="n"/>
      <c r="BL896" s="368" t="n"/>
      <c r="BM896" s="368" t="n"/>
      <c r="BN896" s="368" t="n"/>
      <c r="BO896" s="368" t="n"/>
      <c r="BP896" s="368" t="n"/>
      <c r="BQ896" s="320" t="n"/>
      <c r="BR896" s="368" t="n"/>
      <c r="BS896" s="368" t="n"/>
      <c r="BT896" s="368" t="n"/>
      <c r="BU896" s="368" t="n"/>
      <c r="BV896" s="368" t="n"/>
      <c r="BW896" s="368" t="n"/>
      <c r="BX896" s="368" t="n"/>
      <c r="BY896" s="368" t="n"/>
      <c r="BZ896" s="368" t="n"/>
      <c r="CA896" s="368" t="n"/>
      <c r="CB896" s="368" t="n"/>
      <c r="CC896" s="368" t="n"/>
      <c r="CD896" s="368" t="n"/>
      <c r="CE896" s="368" t="n"/>
      <c r="CF896" s="368" t="n"/>
      <c r="CG896" s="368" t="n"/>
      <c r="CH896" s="368" t="n"/>
      <c r="CI896" s="368" t="n"/>
      <c r="CJ896" s="368" t="n"/>
      <c r="CK896" s="368" t="n"/>
      <c r="CL896" s="368" t="n"/>
      <c r="CM896" s="368" t="n"/>
      <c r="CN896" s="368" t="n"/>
      <c r="CO896" s="368" t="n"/>
      <c r="CP896" s="368" t="n"/>
      <c r="CQ896" s="368" t="n"/>
      <c r="CR896" s="368" t="n"/>
      <c r="CS896" s="368" t="n"/>
      <c r="CT896" s="368" t="n"/>
      <c r="CU896" s="368" t="n"/>
      <c r="CV896" s="368" t="n"/>
      <c r="CW896" s="368" t="n"/>
      <c r="CX896" s="368" t="n"/>
      <c r="CY896" s="368" t="n"/>
      <c r="CZ896" s="368" t="n"/>
      <c r="DA896" s="368" t="n"/>
      <c r="DB896" s="368" t="n"/>
      <c r="DC896" s="368" t="n"/>
      <c r="DD896" s="368" t="n"/>
    </row>
    <row r="897">
      <c r="A897" s="368" t="n"/>
      <c r="B897" s="368" t="n"/>
      <c r="C897" s="368" t="n"/>
      <c r="D897" s="368" t="n"/>
      <c r="E897" s="368" t="n"/>
      <c r="F897" s="368" t="n"/>
      <c r="G897" s="318" t="n"/>
      <c r="H897" s="368" t="n"/>
      <c r="I897" s="368" t="n"/>
      <c r="J897" s="368" t="n"/>
      <c r="K897" s="368" t="n"/>
      <c r="L897" s="368" t="n"/>
      <c r="M897" s="368" t="n"/>
      <c r="N897" s="368" t="n"/>
      <c r="O897" s="368" t="n"/>
      <c r="P897" s="368" t="n"/>
      <c r="Q897" s="368" t="n"/>
      <c r="R897" s="368" t="n"/>
      <c r="S897" s="368" t="n"/>
      <c r="T897" s="368" t="n"/>
      <c r="U897" s="368" t="n"/>
      <c r="V897" s="368" t="n"/>
      <c r="W897" s="368" t="n"/>
      <c r="X897" s="368" t="n"/>
      <c r="Y897" s="368" t="n"/>
      <c r="Z897" s="368" t="n"/>
      <c r="AA897" s="368" t="n"/>
      <c r="AB897" s="368" t="n"/>
      <c r="AC897" s="368" t="n"/>
      <c r="AD897" s="368" t="n"/>
      <c r="AE897" s="368" t="n"/>
      <c r="AF897" s="368" t="n"/>
      <c r="AG897" s="368" t="n"/>
      <c r="AH897" s="368" t="n"/>
      <c r="AI897" s="368" t="n"/>
      <c r="AJ897" s="368" t="n"/>
      <c r="AK897" s="368" t="n"/>
      <c r="AL897" s="368" t="n"/>
      <c r="AM897" s="368" t="n"/>
      <c r="AN897" s="368" t="n"/>
      <c r="AO897" s="368" t="n"/>
      <c r="AP897" s="319" t="n"/>
      <c r="AQ897" s="368" t="n"/>
      <c r="AR897" s="368" t="n"/>
      <c r="AS897" s="368" t="n"/>
      <c r="AT897" s="368" t="n"/>
      <c r="AU897" s="368" t="n"/>
      <c r="AV897" s="368" t="n"/>
      <c r="AW897" s="368" t="n"/>
      <c r="AX897" s="368" t="n"/>
      <c r="AY897" s="368" t="n"/>
      <c r="AZ897" s="368" t="n"/>
      <c r="BA897" s="368" t="n"/>
      <c r="BB897" s="368" t="n"/>
      <c r="BC897" s="368" t="n"/>
      <c r="BD897" s="368" t="n"/>
      <c r="BE897" s="368" t="n"/>
      <c r="BF897" s="368" t="n"/>
      <c r="BG897" s="368" t="n"/>
      <c r="BH897" s="368" t="n"/>
      <c r="BI897" s="368" t="n"/>
      <c r="BJ897" s="368" t="n"/>
      <c r="BK897" s="368" t="n"/>
      <c r="BL897" s="368" t="n"/>
      <c r="BM897" s="368" t="n"/>
      <c r="BN897" s="368" t="n"/>
      <c r="BO897" s="368" t="n"/>
      <c r="BP897" s="368" t="n"/>
      <c r="BQ897" s="320" t="n"/>
      <c r="BR897" s="368" t="n"/>
      <c r="BS897" s="368" t="n"/>
      <c r="BT897" s="368" t="n"/>
      <c r="BU897" s="368" t="n"/>
      <c r="BV897" s="368" t="n"/>
      <c r="BW897" s="368" t="n"/>
      <c r="BX897" s="368" t="n"/>
      <c r="BY897" s="368" t="n"/>
      <c r="BZ897" s="368" t="n"/>
      <c r="CA897" s="368" t="n"/>
      <c r="CB897" s="368" t="n"/>
      <c r="CC897" s="368" t="n"/>
      <c r="CD897" s="368" t="n"/>
      <c r="CE897" s="368" t="n"/>
      <c r="CF897" s="368" t="n"/>
      <c r="CG897" s="368" t="n"/>
      <c r="CH897" s="368" t="n"/>
      <c r="CI897" s="368" t="n"/>
      <c r="CJ897" s="368" t="n"/>
      <c r="CK897" s="368" t="n"/>
      <c r="CL897" s="368" t="n"/>
      <c r="CM897" s="368" t="n"/>
      <c r="CN897" s="368" t="n"/>
      <c r="CO897" s="368" t="n"/>
      <c r="CP897" s="368" t="n"/>
      <c r="CQ897" s="368" t="n"/>
      <c r="CR897" s="368" t="n"/>
      <c r="CS897" s="368" t="n"/>
      <c r="CT897" s="368" t="n"/>
      <c r="CU897" s="368" t="n"/>
      <c r="CV897" s="368" t="n"/>
      <c r="CW897" s="368" t="n"/>
      <c r="CX897" s="368" t="n"/>
      <c r="CY897" s="368" t="n"/>
      <c r="CZ897" s="368" t="n"/>
      <c r="DA897" s="368" t="n"/>
      <c r="DB897" s="368" t="n"/>
      <c r="DC897" s="368" t="n"/>
      <c r="DD897" s="368" t="n"/>
    </row>
    <row r="898">
      <c r="A898" s="368" t="n"/>
      <c r="B898" s="368" t="n"/>
      <c r="C898" s="368" t="n"/>
      <c r="D898" s="368" t="n"/>
      <c r="E898" s="368" t="n"/>
      <c r="F898" s="368" t="n"/>
      <c r="G898" s="318" t="n"/>
      <c r="H898" s="368" t="n"/>
      <c r="I898" s="368" t="n"/>
      <c r="J898" s="368" t="n"/>
      <c r="K898" s="368" t="n"/>
      <c r="L898" s="368" t="n"/>
      <c r="M898" s="368" t="n"/>
      <c r="N898" s="368" t="n"/>
      <c r="O898" s="368" t="n"/>
      <c r="P898" s="368" t="n"/>
      <c r="Q898" s="368" t="n"/>
      <c r="R898" s="368" t="n"/>
      <c r="S898" s="368" t="n"/>
      <c r="T898" s="368" t="n"/>
      <c r="U898" s="368" t="n"/>
      <c r="V898" s="368" t="n"/>
      <c r="W898" s="368" t="n"/>
      <c r="X898" s="368" t="n"/>
      <c r="Y898" s="368" t="n"/>
      <c r="Z898" s="368" t="n"/>
      <c r="AA898" s="368" t="n"/>
      <c r="AB898" s="368" t="n"/>
      <c r="AC898" s="368" t="n"/>
      <c r="AD898" s="368" t="n"/>
      <c r="AE898" s="368" t="n"/>
      <c r="AF898" s="368" t="n"/>
      <c r="AG898" s="368" t="n"/>
      <c r="AH898" s="368" t="n"/>
      <c r="AI898" s="368" t="n"/>
      <c r="AJ898" s="368" t="n"/>
      <c r="AK898" s="368" t="n"/>
      <c r="AL898" s="368" t="n"/>
      <c r="AM898" s="368" t="n"/>
      <c r="AN898" s="368" t="n"/>
      <c r="AO898" s="368" t="n"/>
      <c r="AP898" s="319" t="n"/>
      <c r="AQ898" s="368" t="n"/>
      <c r="AR898" s="368" t="n"/>
      <c r="AS898" s="368" t="n"/>
      <c r="AT898" s="368" t="n"/>
      <c r="AU898" s="368" t="n"/>
      <c r="AV898" s="368" t="n"/>
      <c r="AW898" s="368" t="n"/>
      <c r="AX898" s="368" t="n"/>
      <c r="AY898" s="368" t="n"/>
      <c r="AZ898" s="368" t="n"/>
      <c r="BA898" s="368" t="n"/>
      <c r="BB898" s="368" t="n"/>
      <c r="BC898" s="368" t="n"/>
      <c r="BD898" s="368" t="n"/>
      <c r="BE898" s="368" t="n"/>
      <c r="BF898" s="368" t="n"/>
      <c r="BG898" s="368" t="n"/>
      <c r="BH898" s="368" t="n"/>
      <c r="BI898" s="368" t="n"/>
      <c r="BJ898" s="368" t="n"/>
      <c r="BK898" s="368" t="n"/>
      <c r="BL898" s="368" t="n"/>
      <c r="BM898" s="368" t="n"/>
      <c r="BN898" s="368" t="n"/>
      <c r="BO898" s="368" t="n"/>
      <c r="BP898" s="368" t="n"/>
      <c r="BQ898" s="320" t="n"/>
      <c r="BR898" s="368" t="n"/>
      <c r="BS898" s="368" t="n"/>
      <c r="BT898" s="368" t="n"/>
      <c r="BU898" s="368" t="n"/>
      <c r="BV898" s="368" t="n"/>
      <c r="BW898" s="368" t="n"/>
      <c r="BX898" s="368" t="n"/>
      <c r="BY898" s="368" t="n"/>
      <c r="BZ898" s="368" t="n"/>
      <c r="CA898" s="368" t="n"/>
      <c r="CB898" s="368" t="n"/>
      <c r="CC898" s="368" t="n"/>
      <c r="CD898" s="368" t="n"/>
      <c r="CE898" s="368" t="n"/>
      <c r="CF898" s="368" t="n"/>
      <c r="CG898" s="368" t="n"/>
      <c r="CH898" s="368" t="n"/>
      <c r="CI898" s="368" t="n"/>
      <c r="CJ898" s="368" t="n"/>
      <c r="CK898" s="368" t="n"/>
      <c r="CL898" s="368" t="n"/>
      <c r="CM898" s="368" t="n"/>
      <c r="CN898" s="368" t="n"/>
      <c r="CO898" s="368" t="n"/>
      <c r="CP898" s="368" t="n"/>
      <c r="CQ898" s="368" t="n"/>
      <c r="CR898" s="368" t="n"/>
      <c r="CS898" s="368" t="n"/>
      <c r="CT898" s="368" t="n"/>
      <c r="CU898" s="368" t="n"/>
      <c r="CV898" s="368" t="n"/>
      <c r="CW898" s="368" t="n"/>
      <c r="CX898" s="368" t="n"/>
      <c r="CY898" s="368" t="n"/>
      <c r="CZ898" s="368" t="n"/>
      <c r="DA898" s="368" t="n"/>
      <c r="DB898" s="368" t="n"/>
      <c r="DC898" s="368" t="n"/>
      <c r="DD898" s="368" t="n"/>
    </row>
    <row r="899">
      <c r="A899" s="368" t="n"/>
      <c r="B899" s="368" t="n"/>
      <c r="C899" s="368" t="n"/>
      <c r="D899" s="368" t="n"/>
      <c r="E899" s="368" t="n"/>
      <c r="F899" s="368" t="n"/>
      <c r="G899" s="318" t="n"/>
      <c r="H899" s="368" t="n"/>
      <c r="I899" s="368" t="n"/>
      <c r="J899" s="368" t="n"/>
      <c r="K899" s="368" t="n"/>
      <c r="L899" s="368" t="n"/>
      <c r="M899" s="368" t="n"/>
      <c r="N899" s="368" t="n"/>
      <c r="O899" s="368" t="n"/>
      <c r="P899" s="368" t="n"/>
      <c r="Q899" s="368" t="n"/>
      <c r="R899" s="368" t="n"/>
      <c r="S899" s="368" t="n"/>
      <c r="T899" s="368" t="n"/>
      <c r="U899" s="368" t="n"/>
      <c r="V899" s="368" t="n"/>
      <c r="W899" s="368" t="n"/>
      <c r="X899" s="368" t="n"/>
      <c r="Y899" s="368" t="n"/>
      <c r="Z899" s="368" t="n"/>
      <c r="AA899" s="368" t="n"/>
      <c r="AB899" s="368" t="n"/>
      <c r="AC899" s="368" t="n"/>
      <c r="AD899" s="368" t="n"/>
      <c r="AE899" s="368" t="n"/>
      <c r="AF899" s="368" t="n"/>
      <c r="AG899" s="368" t="n"/>
      <c r="AH899" s="368" t="n"/>
      <c r="AI899" s="368" t="n"/>
      <c r="AJ899" s="368" t="n"/>
      <c r="AK899" s="368" t="n"/>
      <c r="AL899" s="368" t="n"/>
      <c r="AM899" s="368" t="n"/>
      <c r="AN899" s="368" t="n"/>
      <c r="AO899" s="368" t="n"/>
      <c r="AP899" s="319" t="n"/>
      <c r="AQ899" s="368" t="n"/>
      <c r="AR899" s="368" t="n"/>
      <c r="AS899" s="368" t="n"/>
      <c r="AT899" s="368" t="n"/>
      <c r="AU899" s="368" t="n"/>
      <c r="AV899" s="368" t="n"/>
      <c r="AW899" s="368" t="n"/>
      <c r="AX899" s="368" t="n"/>
      <c r="AY899" s="368" t="n"/>
      <c r="AZ899" s="368" t="n"/>
      <c r="BA899" s="368" t="n"/>
      <c r="BB899" s="368" t="n"/>
      <c r="BC899" s="368" t="n"/>
      <c r="BD899" s="368" t="n"/>
      <c r="BE899" s="368" t="n"/>
      <c r="BF899" s="368" t="n"/>
      <c r="BG899" s="368" t="n"/>
      <c r="BH899" s="368" t="n"/>
      <c r="BI899" s="368" t="n"/>
      <c r="BJ899" s="368" t="n"/>
      <c r="BK899" s="368" t="n"/>
      <c r="BL899" s="368" t="n"/>
      <c r="BM899" s="368" t="n"/>
      <c r="BN899" s="368" t="n"/>
      <c r="BO899" s="368" t="n"/>
      <c r="BP899" s="368" t="n"/>
      <c r="BQ899" s="320" t="n"/>
      <c r="BR899" s="368" t="n"/>
      <c r="BS899" s="368" t="n"/>
      <c r="BT899" s="368" t="n"/>
      <c r="BU899" s="368" t="n"/>
      <c r="BV899" s="368" t="n"/>
      <c r="BW899" s="368" t="n"/>
      <c r="BX899" s="368" t="n"/>
      <c r="BY899" s="368" t="n"/>
      <c r="BZ899" s="368" t="n"/>
      <c r="CA899" s="368" t="n"/>
      <c r="CB899" s="368" t="n"/>
      <c r="CC899" s="368" t="n"/>
      <c r="CD899" s="368" t="n"/>
      <c r="CE899" s="368" t="n"/>
      <c r="CF899" s="368" t="n"/>
      <c r="CG899" s="368" t="n"/>
      <c r="CH899" s="368" t="n"/>
      <c r="CI899" s="368" t="n"/>
      <c r="CJ899" s="368" t="n"/>
      <c r="CK899" s="368" t="n"/>
      <c r="CL899" s="368" t="n"/>
      <c r="CM899" s="368" t="n"/>
      <c r="CN899" s="368" t="n"/>
      <c r="CO899" s="368" t="n"/>
      <c r="CP899" s="368" t="n"/>
      <c r="CQ899" s="368" t="n"/>
      <c r="CR899" s="368" t="n"/>
      <c r="CS899" s="368" t="n"/>
      <c r="CT899" s="368" t="n"/>
      <c r="CU899" s="368" t="n"/>
      <c r="CV899" s="368" t="n"/>
      <c r="CW899" s="368" t="n"/>
      <c r="CX899" s="368" t="n"/>
      <c r="CY899" s="368" t="n"/>
      <c r="CZ899" s="368" t="n"/>
      <c r="DA899" s="368" t="n"/>
      <c r="DB899" s="368" t="n"/>
      <c r="DC899" s="368" t="n"/>
      <c r="DD899" s="368" t="n"/>
    </row>
    <row r="900">
      <c r="A900" s="368" t="n"/>
      <c r="B900" s="368" t="n"/>
      <c r="C900" s="368" t="n"/>
      <c r="D900" s="368" t="n"/>
      <c r="E900" s="368" t="n"/>
      <c r="F900" s="368" t="n"/>
      <c r="G900" s="318" t="n"/>
      <c r="H900" s="368" t="n"/>
      <c r="I900" s="368" t="n"/>
      <c r="J900" s="368" t="n"/>
      <c r="K900" s="368" t="n"/>
      <c r="L900" s="368" t="n"/>
      <c r="M900" s="368" t="n"/>
      <c r="N900" s="368" t="n"/>
      <c r="O900" s="368" t="n"/>
      <c r="P900" s="368" t="n"/>
      <c r="Q900" s="368" t="n"/>
      <c r="R900" s="368" t="n"/>
      <c r="S900" s="368" t="n"/>
      <c r="T900" s="368" t="n"/>
      <c r="U900" s="368" t="n"/>
      <c r="V900" s="368" t="n"/>
      <c r="W900" s="368" t="n"/>
      <c r="X900" s="368" t="n"/>
      <c r="Y900" s="368" t="n"/>
      <c r="Z900" s="368" t="n"/>
      <c r="AA900" s="368" t="n"/>
      <c r="AB900" s="368" t="n"/>
      <c r="AC900" s="368" t="n"/>
      <c r="AD900" s="368" t="n"/>
      <c r="AE900" s="368" t="n"/>
      <c r="AF900" s="368" t="n"/>
      <c r="AG900" s="368" t="n"/>
      <c r="AH900" s="368" t="n"/>
      <c r="AI900" s="368" t="n"/>
      <c r="AJ900" s="368" t="n"/>
      <c r="AK900" s="368" t="n"/>
      <c r="AL900" s="368" t="n"/>
      <c r="AM900" s="368" t="n"/>
      <c r="AN900" s="368" t="n"/>
      <c r="AO900" s="368" t="n"/>
      <c r="AP900" s="319" t="n"/>
      <c r="AQ900" s="368" t="n"/>
      <c r="AR900" s="368" t="n"/>
      <c r="AS900" s="368" t="n"/>
      <c r="AT900" s="368" t="n"/>
      <c r="AU900" s="368" t="n"/>
      <c r="AV900" s="368" t="n"/>
      <c r="AW900" s="368" t="n"/>
      <c r="AX900" s="368" t="n"/>
      <c r="AY900" s="368" t="n"/>
      <c r="AZ900" s="368" t="n"/>
      <c r="BA900" s="368" t="n"/>
      <c r="BB900" s="368" t="n"/>
      <c r="BC900" s="368" t="n"/>
      <c r="BD900" s="368" t="n"/>
      <c r="BE900" s="368" t="n"/>
      <c r="BF900" s="368" t="n"/>
      <c r="BG900" s="368" t="n"/>
      <c r="BH900" s="368" t="n"/>
      <c r="BI900" s="368" t="n"/>
      <c r="BJ900" s="368" t="n"/>
      <c r="BK900" s="368" t="n"/>
      <c r="BL900" s="368" t="n"/>
      <c r="BM900" s="368" t="n"/>
      <c r="BN900" s="368" t="n"/>
      <c r="BO900" s="368" t="n"/>
      <c r="BP900" s="368" t="n"/>
      <c r="BQ900" s="320" t="n"/>
      <c r="BR900" s="368" t="n"/>
      <c r="BS900" s="368" t="n"/>
      <c r="BT900" s="368" t="n"/>
      <c r="BU900" s="368" t="n"/>
      <c r="BV900" s="368" t="n"/>
      <c r="BW900" s="368" t="n"/>
      <c r="BX900" s="368" t="n"/>
      <c r="BY900" s="368" t="n"/>
      <c r="BZ900" s="368" t="n"/>
      <c r="CA900" s="368" t="n"/>
      <c r="CB900" s="368" t="n"/>
      <c r="CC900" s="368" t="n"/>
      <c r="CD900" s="368" t="n"/>
      <c r="CE900" s="368" t="n"/>
      <c r="CF900" s="368" t="n"/>
      <c r="CG900" s="368" t="n"/>
      <c r="CH900" s="368" t="n"/>
      <c r="CI900" s="368" t="n"/>
      <c r="CJ900" s="368" t="n"/>
      <c r="CK900" s="368" t="n"/>
      <c r="CL900" s="368" t="n"/>
      <c r="CM900" s="368" t="n"/>
      <c r="CN900" s="368" t="n"/>
      <c r="CO900" s="368" t="n"/>
      <c r="CP900" s="368" t="n"/>
      <c r="CQ900" s="368" t="n"/>
      <c r="CR900" s="368" t="n"/>
      <c r="CS900" s="368" t="n"/>
      <c r="CT900" s="368" t="n"/>
      <c r="CU900" s="368" t="n"/>
      <c r="CV900" s="368" t="n"/>
      <c r="CW900" s="368" t="n"/>
      <c r="CX900" s="368" t="n"/>
      <c r="CY900" s="368" t="n"/>
      <c r="CZ900" s="368" t="n"/>
      <c r="DA900" s="368" t="n"/>
      <c r="DB900" s="368" t="n"/>
      <c r="DC900" s="368" t="n"/>
      <c r="DD900" s="368" t="n"/>
    </row>
    <row r="901">
      <c r="A901" s="368" t="n"/>
      <c r="B901" s="368" t="n"/>
      <c r="C901" s="368" t="n"/>
      <c r="D901" s="368" t="n"/>
      <c r="E901" s="368" t="n"/>
      <c r="F901" s="368" t="n"/>
      <c r="G901" s="318" t="n"/>
      <c r="H901" s="368" t="n"/>
      <c r="I901" s="368" t="n"/>
      <c r="J901" s="368" t="n"/>
      <c r="K901" s="368" t="n"/>
      <c r="L901" s="368" t="n"/>
      <c r="M901" s="368" t="n"/>
      <c r="N901" s="368" t="n"/>
      <c r="O901" s="368" t="n"/>
      <c r="P901" s="368" t="n"/>
      <c r="Q901" s="368" t="n"/>
      <c r="R901" s="368" t="n"/>
      <c r="S901" s="368" t="n"/>
      <c r="T901" s="368" t="n"/>
      <c r="U901" s="368" t="n"/>
      <c r="V901" s="368" t="n"/>
      <c r="W901" s="368" t="n"/>
      <c r="X901" s="368" t="n"/>
      <c r="Y901" s="368" t="n"/>
      <c r="Z901" s="368" t="n"/>
      <c r="AA901" s="368" t="n"/>
      <c r="AB901" s="368" t="n"/>
      <c r="AC901" s="368" t="n"/>
      <c r="AD901" s="368" t="n"/>
      <c r="AE901" s="368" t="n"/>
      <c r="AF901" s="368" t="n"/>
      <c r="AG901" s="368" t="n"/>
      <c r="AH901" s="368" t="n"/>
      <c r="AI901" s="368" t="n"/>
      <c r="AJ901" s="368" t="n"/>
      <c r="AK901" s="368" t="n"/>
      <c r="AL901" s="368" t="n"/>
      <c r="AM901" s="368" t="n"/>
      <c r="AN901" s="368" t="n"/>
      <c r="AO901" s="368" t="n"/>
      <c r="AP901" s="319" t="n"/>
      <c r="AQ901" s="368" t="n"/>
      <c r="AR901" s="368" t="n"/>
      <c r="AS901" s="368" t="n"/>
      <c r="AT901" s="368" t="n"/>
      <c r="AU901" s="368" t="n"/>
      <c r="AV901" s="368" t="n"/>
      <c r="AW901" s="368" t="n"/>
      <c r="AX901" s="368" t="n"/>
      <c r="AY901" s="368" t="n"/>
      <c r="AZ901" s="368" t="n"/>
      <c r="BA901" s="368" t="n"/>
      <c r="BB901" s="368" t="n"/>
      <c r="BC901" s="368" t="n"/>
      <c r="BD901" s="368" t="n"/>
      <c r="BE901" s="368" t="n"/>
      <c r="BF901" s="368" t="n"/>
      <c r="BG901" s="368" t="n"/>
      <c r="BH901" s="368" t="n"/>
      <c r="BI901" s="368" t="n"/>
      <c r="BJ901" s="368" t="n"/>
      <c r="BK901" s="368" t="n"/>
      <c r="BL901" s="368" t="n"/>
      <c r="BM901" s="368" t="n"/>
      <c r="BN901" s="368" t="n"/>
      <c r="BO901" s="368" t="n"/>
      <c r="BP901" s="368" t="n"/>
      <c r="BQ901" s="320" t="n"/>
      <c r="BR901" s="368" t="n"/>
      <c r="BS901" s="368" t="n"/>
      <c r="BT901" s="368" t="n"/>
      <c r="BU901" s="368" t="n"/>
      <c r="BV901" s="368" t="n"/>
      <c r="BW901" s="368" t="n"/>
      <c r="BX901" s="368" t="n"/>
      <c r="BY901" s="368" t="n"/>
      <c r="BZ901" s="368" t="n"/>
      <c r="CA901" s="368" t="n"/>
      <c r="CB901" s="368" t="n"/>
      <c r="CC901" s="368" t="n"/>
      <c r="CD901" s="368" t="n"/>
      <c r="CE901" s="368" t="n"/>
      <c r="CF901" s="368" t="n"/>
      <c r="CG901" s="368" t="n"/>
      <c r="CH901" s="368" t="n"/>
      <c r="CI901" s="368" t="n"/>
      <c r="CJ901" s="368" t="n"/>
      <c r="CK901" s="368" t="n"/>
      <c r="CL901" s="368" t="n"/>
      <c r="CM901" s="368" t="n"/>
      <c r="CN901" s="368" t="n"/>
      <c r="CO901" s="368" t="n"/>
      <c r="CP901" s="368" t="n"/>
      <c r="CQ901" s="368" t="n"/>
      <c r="CR901" s="368" t="n"/>
      <c r="CS901" s="368" t="n"/>
      <c r="CT901" s="368" t="n"/>
      <c r="CU901" s="368" t="n"/>
      <c r="CV901" s="368" t="n"/>
      <c r="CW901" s="368" t="n"/>
      <c r="CX901" s="368" t="n"/>
      <c r="CY901" s="368" t="n"/>
      <c r="CZ901" s="368" t="n"/>
      <c r="DA901" s="368" t="n"/>
      <c r="DB901" s="368" t="n"/>
      <c r="DC901" s="368" t="n"/>
      <c r="DD901" s="368" t="n"/>
    </row>
    <row r="902">
      <c r="A902" s="368" t="n"/>
      <c r="B902" s="368" t="n"/>
      <c r="C902" s="368" t="n"/>
      <c r="D902" s="368" t="n"/>
      <c r="E902" s="368" t="n"/>
      <c r="F902" s="368" t="n"/>
      <c r="G902" s="318" t="n"/>
      <c r="H902" s="368" t="n"/>
      <c r="I902" s="368" t="n"/>
      <c r="J902" s="368" t="n"/>
      <c r="K902" s="368" t="n"/>
      <c r="L902" s="368" t="n"/>
      <c r="M902" s="368" t="n"/>
      <c r="N902" s="368" t="n"/>
      <c r="O902" s="368" t="n"/>
      <c r="P902" s="368" t="n"/>
      <c r="Q902" s="368" t="n"/>
      <c r="R902" s="368" t="n"/>
      <c r="S902" s="368" t="n"/>
      <c r="T902" s="368" t="n"/>
      <c r="U902" s="368" t="n"/>
      <c r="V902" s="368" t="n"/>
      <c r="W902" s="368" t="n"/>
      <c r="X902" s="368" t="n"/>
      <c r="Y902" s="368" t="n"/>
      <c r="Z902" s="368" t="n"/>
      <c r="AA902" s="368" t="n"/>
      <c r="AB902" s="368" t="n"/>
      <c r="AC902" s="368" t="n"/>
      <c r="AD902" s="368" t="n"/>
      <c r="AE902" s="368" t="n"/>
      <c r="AF902" s="368" t="n"/>
      <c r="AG902" s="368" t="n"/>
      <c r="AH902" s="368" t="n"/>
      <c r="AI902" s="368" t="n"/>
      <c r="AJ902" s="368" t="n"/>
      <c r="AK902" s="368" t="n"/>
      <c r="AL902" s="368" t="n"/>
      <c r="AM902" s="368" t="n"/>
      <c r="AN902" s="368" t="n"/>
      <c r="AO902" s="368" t="n"/>
      <c r="AP902" s="319" t="n"/>
      <c r="AQ902" s="368" t="n"/>
      <c r="AR902" s="368" t="n"/>
      <c r="AS902" s="368" t="n"/>
      <c r="AT902" s="368" t="n"/>
      <c r="AU902" s="368" t="n"/>
      <c r="AV902" s="368" t="n"/>
      <c r="AW902" s="368" t="n"/>
      <c r="AX902" s="368" t="n"/>
      <c r="AY902" s="368" t="n"/>
      <c r="AZ902" s="368" t="n"/>
      <c r="BA902" s="368" t="n"/>
      <c r="BB902" s="368" t="n"/>
      <c r="BC902" s="368" t="n"/>
      <c r="BD902" s="368" t="n"/>
      <c r="BE902" s="368" t="n"/>
      <c r="BF902" s="368" t="n"/>
      <c r="BG902" s="368" t="n"/>
      <c r="BH902" s="368" t="n"/>
      <c r="BI902" s="368" t="n"/>
      <c r="BJ902" s="368" t="n"/>
      <c r="BK902" s="368" t="n"/>
      <c r="BL902" s="368" t="n"/>
      <c r="BM902" s="368" t="n"/>
      <c r="BN902" s="368" t="n"/>
      <c r="BO902" s="368" t="n"/>
      <c r="BP902" s="368" t="n"/>
      <c r="BQ902" s="320" t="n"/>
      <c r="BR902" s="368" t="n"/>
      <c r="BS902" s="368" t="n"/>
      <c r="BT902" s="368" t="n"/>
      <c r="BU902" s="368" t="n"/>
      <c r="BV902" s="368" t="n"/>
      <c r="BW902" s="368" t="n"/>
      <c r="BX902" s="368" t="n"/>
      <c r="BY902" s="368" t="n"/>
      <c r="BZ902" s="368" t="n"/>
      <c r="CA902" s="368" t="n"/>
      <c r="CB902" s="368" t="n"/>
      <c r="CC902" s="368" t="n"/>
      <c r="CD902" s="368" t="n"/>
      <c r="CE902" s="368" t="n"/>
      <c r="CF902" s="368" t="n"/>
      <c r="CG902" s="368" t="n"/>
      <c r="CH902" s="368" t="n"/>
      <c r="CI902" s="368" t="n"/>
      <c r="CJ902" s="368" t="n"/>
      <c r="CK902" s="368" t="n"/>
      <c r="CL902" s="368" t="n"/>
      <c r="CM902" s="368" t="n"/>
      <c r="CN902" s="368" t="n"/>
      <c r="CO902" s="368" t="n"/>
      <c r="CP902" s="368" t="n"/>
      <c r="CQ902" s="368" t="n"/>
      <c r="CR902" s="368" t="n"/>
      <c r="CS902" s="368" t="n"/>
      <c r="CT902" s="368" t="n"/>
      <c r="CU902" s="368" t="n"/>
      <c r="CV902" s="368" t="n"/>
      <c r="CW902" s="368" t="n"/>
      <c r="CX902" s="368" t="n"/>
      <c r="CY902" s="368" t="n"/>
      <c r="CZ902" s="368" t="n"/>
      <c r="DA902" s="368" t="n"/>
      <c r="DB902" s="368" t="n"/>
      <c r="DC902" s="368" t="n"/>
      <c r="DD902" s="368" t="n"/>
    </row>
    <row r="903">
      <c r="A903" s="368" t="n"/>
      <c r="B903" s="368" t="n"/>
      <c r="C903" s="368" t="n"/>
      <c r="D903" s="368" t="n"/>
      <c r="E903" s="368" t="n"/>
      <c r="F903" s="368" t="n"/>
      <c r="G903" s="318" t="n"/>
      <c r="H903" s="368" t="n"/>
      <c r="I903" s="368" t="n"/>
      <c r="J903" s="368" t="n"/>
      <c r="K903" s="368" t="n"/>
      <c r="L903" s="368" t="n"/>
      <c r="M903" s="368" t="n"/>
      <c r="N903" s="368" t="n"/>
      <c r="O903" s="368" t="n"/>
      <c r="P903" s="368" t="n"/>
      <c r="Q903" s="368" t="n"/>
      <c r="R903" s="368" t="n"/>
      <c r="S903" s="368" t="n"/>
      <c r="T903" s="368" t="n"/>
      <c r="U903" s="368" t="n"/>
      <c r="V903" s="368" t="n"/>
      <c r="W903" s="368" t="n"/>
      <c r="X903" s="368" t="n"/>
      <c r="Y903" s="368" t="n"/>
      <c r="Z903" s="368" t="n"/>
      <c r="AA903" s="368" t="n"/>
      <c r="AB903" s="368" t="n"/>
      <c r="AC903" s="368" t="n"/>
      <c r="AD903" s="368" t="n"/>
      <c r="AE903" s="368" t="n"/>
      <c r="AF903" s="368" t="n"/>
      <c r="AG903" s="368" t="n"/>
      <c r="AH903" s="368" t="n"/>
      <c r="AI903" s="368" t="n"/>
      <c r="AJ903" s="368" t="n"/>
      <c r="AK903" s="368" t="n"/>
      <c r="AL903" s="368" t="n"/>
      <c r="AM903" s="368" t="n"/>
      <c r="AN903" s="368" t="n"/>
      <c r="AO903" s="368" t="n"/>
      <c r="AP903" s="319" t="n"/>
      <c r="AQ903" s="368" t="n"/>
      <c r="AR903" s="368" t="n"/>
      <c r="AS903" s="368" t="n"/>
      <c r="AT903" s="368" t="n"/>
      <c r="AU903" s="368" t="n"/>
      <c r="AV903" s="368" t="n"/>
      <c r="AW903" s="368" t="n"/>
      <c r="AX903" s="368" t="n"/>
      <c r="AY903" s="368" t="n"/>
      <c r="AZ903" s="368" t="n"/>
      <c r="BA903" s="368" t="n"/>
      <c r="BB903" s="368" t="n"/>
      <c r="BC903" s="368" t="n"/>
      <c r="BD903" s="368" t="n"/>
      <c r="BE903" s="368" t="n"/>
      <c r="BF903" s="368" t="n"/>
      <c r="BG903" s="368" t="n"/>
      <c r="BH903" s="368" t="n"/>
      <c r="BI903" s="368" t="n"/>
      <c r="BJ903" s="368" t="n"/>
      <c r="BK903" s="368" t="n"/>
      <c r="BL903" s="368" t="n"/>
      <c r="BM903" s="368" t="n"/>
      <c r="BN903" s="368" t="n"/>
      <c r="BO903" s="368" t="n"/>
      <c r="BP903" s="368" t="n"/>
      <c r="BQ903" s="320" t="n"/>
      <c r="BR903" s="368" t="n"/>
      <c r="BS903" s="368" t="n"/>
      <c r="BT903" s="368" t="n"/>
      <c r="BU903" s="368" t="n"/>
      <c r="BV903" s="368" t="n"/>
      <c r="BW903" s="368" t="n"/>
      <c r="BX903" s="368" t="n"/>
      <c r="BY903" s="368" t="n"/>
      <c r="BZ903" s="368" t="n"/>
      <c r="CA903" s="368" t="n"/>
      <c r="CB903" s="368" t="n"/>
      <c r="CC903" s="368" t="n"/>
      <c r="CD903" s="368" t="n"/>
      <c r="CE903" s="368" t="n"/>
      <c r="CF903" s="368" t="n"/>
      <c r="CG903" s="368" t="n"/>
      <c r="CH903" s="368" t="n"/>
      <c r="CI903" s="368" t="n"/>
      <c r="CJ903" s="368" t="n"/>
      <c r="CK903" s="368" t="n"/>
      <c r="CL903" s="368" t="n"/>
      <c r="CM903" s="368" t="n"/>
      <c r="CN903" s="368" t="n"/>
      <c r="CO903" s="368" t="n"/>
      <c r="CP903" s="368" t="n"/>
      <c r="CQ903" s="368" t="n"/>
      <c r="CR903" s="368" t="n"/>
      <c r="CS903" s="368" t="n"/>
      <c r="CT903" s="368" t="n"/>
      <c r="CU903" s="368" t="n"/>
      <c r="CV903" s="368" t="n"/>
      <c r="CW903" s="368" t="n"/>
      <c r="CX903" s="368" t="n"/>
      <c r="CY903" s="368" t="n"/>
      <c r="CZ903" s="368" t="n"/>
      <c r="DA903" s="368" t="n"/>
      <c r="DB903" s="368" t="n"/>
      <c r="DC903" s="368" t="n"/>
      <c r="DD903" s="368" t="n"/>
    </row>
    <row r="904">
      <c r="A904" s="368" t="n"/>
      <c r="B904" s="368" t="n"/>
      <c r="C904" s="368" t="n"/>
      <c r="D904" s="368" t="n"/>
      <c r="E904" s="368" t="n"/>
      <c r="F904" s="368" t="n"/>
      <c r="G904" s="318" t="n"/>
      <c r="H904" s="368" t="n"/>
      <c r="I904" s="368" t="n"/>
      <c r="J904" s="368" t="n"/>
      <c r="K904" s="368" t="n"/>
      <c r="L904" s="368" t="n"/>
      <c r="M904" s="368" t="n"/>
      <c r="N904" s="368" t="n"/>
      <c r="O904" s="368" t="n"/>
      <c r="P904" s="368" t="n"/>
      <c r="Q904" s="368" t="n"/>
      <c r="R904" s="368" t="n"/>
      <c r="S904" s="368" t="n"/>
      <c r="T904" s="368" t="n"/>
      <c r="U904" s="368" t="n"/>
      <c r="V904" s="368" t="n"/>
      <c r="W904" s="368" t="n"/>
      <c r="X904" s="368" t="n"/>
      <c r="Y904" s="368" t="n"/>
      <c r="Z904" s="368" t="n"/>
      <c r="AA904" s="368" t="n"/>
      <c r="AB904" s="368" t="n"/>
      <c r="AC904" s="368" t="n"/>
      <c r="AD904" s="368" t="n"/>
      <c r="AE904" s="368" t="n"/>
      <c r="AF904" s="368" t="n"/>
      <c r="AG904" s="368" t="n"/>
      <c r="AH904" s="368" t="n"/>
      <c r="AI904" s="368" t="n"/>
      <c r="AJ904" s="368" t="n"/>
      <c r="AK904" s="368" t="n"/>
      <c r="AL904" s="368" t="n"/>
      <c r="AM904" s="368" t="n"/>
      <c r="AN904" s="368" t="n"/>
      <c r="AO904" s="368" t="n"/>
      <c r="AP904" s="319" t="n"/>
      <c r="AQ904" s="368" t="n"/>
      <c r="AR904" s="368" t="n"/>
      <c r="AS904" s="368" t="n"/>
      <c r="AT904" s="368" t="n"/>
      <c r="AU904" s="368" t="n"/>
      <c r="AV904" s="368" t="n"/>
      <c r="AW904" s="368" t="n"/>
      <c r="AX904" s="368" t="n"/>
      <c r="AY904" s="368" t="n"/>
      <c r="AZ904" s="368" t="n"/>
      <c r="BA904" s="368" t="n"/>
      <c r="BB904" s="368" t="n"/>
      <c r="BC904" s="368" t="n"/>
      <c r="BD904" s="368" t="n"/>
      <c r="BE904" s="368" t="n"/>
      <c r="BF904" s="368" t="n"/>
      <c r="BG904" s="368" t="n"/>
      <c r="BH904" s="368" t="n"/>
      <c r="BI904" s="368" t="n"/>
      <c r="BJ904" s="368" t="n"/>
      <c r="BK904" s="368" t="n"/>
      <c r="BL904" s="368" t="n"/>
      <c r="BM904" s="368" t="n"/>
      <c r="BN904" s="368" t="n"/>
      <c r="BO904" s="368" t="n"/>
      <c r="BP904" s="368" t="n"/>
      <c r="BQ904" s="320" t="n"/>
      <c r="BR904" s="368" t="n"/>
      <c r="BS904" s="368" t="n"/>
      <c r="BT904" s="368" t="n"/>
      <c r="BU904" s="368" t="n"/>
      <c r="BV904" s="368" t="n"/>
      <c r="BW904" s="368" t="n"/>
      <c r="BX904" s="368" t="n"/>
      <c r="BY904" s="368" t="n"/>
      <c r="BZ904" s="368" t="n"/>
      <c r="CA904" s="368" t="n"/>
      <c r="CB904" s="368" t="n"/>
      <c r="CC904" s="368" t="n"/>
      <c r="CD904" s="368" t="n"/>
      <c r="CE904" s="368" t="n"/>
      <c r="CF904" s="368" t="n"/>
      <c r="CG904" s="368" t="n"/>
      <c r="CH904" s="368" t="n"/>
      <c r="CI904" s="368" t="n"/>
      <c r="CJ904" s="368" t="n"/>
      <c r="CK904" s="368" t="n"/>
      <c r="CL904" s="368" t="n"/>
      <c r="CM904" s="368" t="n"/>
      <c r="CN904" s="368" t="n"/>
      <c r="CO904" s="368" t="n"/>
      <c r="CP904" s="368" t="n"/>
      <c r="CQ904" s="368" t="n"/>
      <c r="CR904" s="368" t="n"/>
      <c r="CS904" s="368" t="n"/>
      <c r="CT904" s="368" t="n"/>
      <c r="CU904" s="368" t="n"/>
      <c r="CV904" s="368" t="n"/>
      <c r="CW904" s="368" t="n"/>
      <c r="CX904" s="368" t="n"/>
      <c r="CY904" s="368" t="n"/>
      <c r="CZ904" s="368" t="n"/>
      <c r="DA904" s="368" t="n"/>
      <c r="DB904" s="368" t="n"/>
      <c r="DC904" s="368" t="n"/>
      <c r="DD904" s="368" t="n"/>
    </row>
    <row r="905">
      <c r="A905" s="368" t="n"/>
      <c r="B905" s="368" t="n"/>
      <c r="C905" s="368" t="n"/>
      <c r="D905" s="368" t="n"/>
      <c r="E905" s="368" t="n"/>
      <c r="F905" s="368" t="n"/>
      <c r="G905" s="318" t="n"/>
      <c r="H905" s="368" t="n"/>
      <c r="I905" s="368" t="n"/>
      <c r="J905" s="368" t="n"/>
      <c r="K905" s="368" t="n"/>
      <c r="L905" s="368" t="n"/>
      <c r="M905" s="368" t="n"/>
      <c r="N905" s="368" t="n"/>
      <c r="O905" s="368" t="n"/>
      <c r="P905" s="368" t="n"/>
      <c r="Q905" s="368" t="n"/>
      <c r="R905" s="368" t="n"/>
      <c r="S905" s="368" t="n"/>
      <c r="T905" s="368" t="n"/>
      <c r="U905" s="368" t="n"/>
      <c r="V905" s="368" t="n"/>
      <c r="W905" s="368" t="n"/>
      <c r="X905" s="368" t="n"/>
      <c r="Y905" s="368" t="n"/>
      <c r="Z905" s="368" t="n"/>
      <c r="AA905" s="368" t="n"/>
      <c r="AB905" s="368" t="n"/>
      <c r="AC905" s="368" t="n"/>
      <c r="AD905" s="368" t="n"/>
      <c r="AE905" s="368" t="n"/>
      <c r="AF905" s="368" t="n"/>
      <c r="AG905" s="368" t="n"/>
      <c r="AH905" s="368" t="n"/>
      <c r="AI905" s="368" t="n"/>
      <c r="AJ905" s="368" t="n"/>
      <c r="AK905" s="368" t="n"/>
      <c r="AL905" s="368" t="n"/>
      <c r="AM905" s="368" t="n"/>
      <c r="AN905" s="368" t="n"/>
      <c r="AO905" s="368" t="n"/>
      <c r="AP905" s="319" t="n"/>
      <c r="AQ905" s="368" t="n"/>
      <c r="AR905" s="368" t="n"/>
      <c r="AS905" s="368" t="n"/>
      <c r="AT905" s="368" t="n"/>
      <c r="AU905" s="368" t="n"/>
      <c r="AV905" s="368" t="n"/>
      <c r="AW905" s="368" t="n"/>
      <c r="AX905" s="368" t="n"/>
      <c r="AY905" s="368" t="n"/>
      <c r="AZ905" s="368" t="n"/>
      <c r="BA905" s="368" t="n"/>
      <c r="BB905" s="368" t="n"/>
      <c r="BC905" s="368" t="n"/>
      <c r="BD905" s="368" t="n"/>
      <c r="BE905" s="368" t="n"/>
      <c r="BF905" s="368" t="n"/>
      <c r="BG905" s="368" t="n"/>
      <c r="BH905" s="368" t="n"/>
      <c r="BI905" s="368" t="n"/>
      <c r="BJ905" s="368" t="n"/>
      <c r="BK905" s="368" t="n"/>
      <c r="BL905" s="368" t="n"/>
      <c r="BM905" s="368" t="n"/>
      <c r="BN905" s="368" t="n"/>
      <c r="BO905" s="368" t="n"/>
      <c r="BP905" s="368" t="n"/>
      <c r="BQ905" s="320" t="n"/>
      <c r="BR905" s="368" t="n"/>
      <c r="BS905" s="368" t="n"/>
      <c r="BT905" s="368" t="n"/>
      <c r="BU905" s="368" t="n"/>
      <c r="BV905" s="368" t="n"/>
      <c r="BW905" s="368" t="n"/>
      <c r="BX905" s="368" t="n"/>
      <c r="BY905" s="368" t="n"/>
      <c r="BZ905" s="368" t="n"/>
      <c r="CA905" s="368" t="n"/>
      <c r="CB905" s="368" t="n"/>
      <c r="CC905" s="368" t="n"/>
      <c r="CD905" s="368" t="n"/>
      <c r="CE905" s="368" t="n"/>
      <c r="CF905" s="368" t="n"/>
      <c r="CG905" s="368" t="n"/>
      <c r="CH905" s="368" t="n"/>
      <c r="CI905" s="368" t="n"/>
      <c r="CJ905" s="368" t="n"/>
      <c r="CK905" s="368" t="n"/>
      <c r="CL905" s="368" t="n"/>
      <c r="CM905" s="368" t="n"/>
      <c r="CN905" s="368" t="n"/>
      <c r="CO905" s="368" t="n"/>
      <c r="CP905" s="368" t="n"/>
      <c r="CQ905" s="368" t="n"/>
      <c r="CR905" s="368" t="n"/>
      <c r="CS905" s="368" t="n"/>
      <c r="CT905" s="368" t="n"/>
      <c r="CU905" s="368" t="n"/>
      <c r="CV905" s="368" t="n"/>
      <c r="CW905" s="368" t="n"/>
      <c r="CX905" s="368" t="n"/>
      <c r="CY905" s="368" t="n"/>
      <c r="CZ905" s="368" t="n"/>
      <c r="DA905" s="368" t="n"/>
      <c r="DB905" s="368" t="n"/>
      <c r="DC905" s="368" t="n"/>
      <c r="DD905" s="368" t="n"/>
    </row>
    <row r="906">
      <c r="A906" s="368" t="n"/>
      <c r="B906" s="368" t="n"/>
      <c r="C906" s="368" t="n"/>
      <c r="D906" s="368" t="n"/>
      <c r="E906" s="368" t="n"/>
      <c r="F906" s="368" t="n"/>
      <c r="G906" s="318" t="n"/>
      <c r="H906" s="368" t="n"/>
      <c r="I906" s="368" t="n"/>
      <c r="J906" s="368" t="n"/>
      <c r="K906" s="368" t="n"/>
      <c r="L906" s="368" t="n"/>
      <c r="M906" s="368" t="n"/>
      <c r="N906" s="368" t="n"/>
      <c r="O906" s="368" t="n"/>
      <c r="P906" s="368" t="n"/>
      <c r="Q906" s="368" t="n"/>
      <c r="R906" s="368" t="n"/>
      <c r="S906" s="368" t="n"/>
      <c r="T906" s="368" t="n"/>
      <c r="U906" s="368" t="n"/>
      <c r="V906" s="368" t="n"/>
      <c r="W906" s="368" t="n"/>
      <c r="X906" s="368" t="n"/>
      <c r="Y906" s="368" t="n"/>
      <c r="Z906" s="368" t="n"/>
      <c r="AA906" s="368" t="n"/>
      <c r="AB906" s="368" t="n"/>
      <c r="AC906" s="368" t="n"/>
      <c r="AD906" s="368" t="n"/>
      <c r="AE906" s="368" t="n"/>
      <c r="AF906" s="368" t="n"/>
      <c r="AG906" s="368" t="n"/>
      <c r="AH906" s="368" t="n"/>
      <c r="AI906" s="368" t="n"/>
      <c r="AJ906" s="368" t="n"/>
      <c r="AK906" s="368" t="n"/>
      <c r="AL906" s="368" t="n"/>
      <c r="AM906" s="368" t="n"/>
      <c r="AN906" s="368" t="n"/>
      <c r="AO906" s="368" t="n"/>
      <c r="AP906" s="319" t="n"/>
      <c r="AQ906" s="368" t="n"/>
      <c r="AR906" s="368" t="n"/>
      <c r="AS906" s="368" t="n"/>
      <c r="AT906" s="368" t="n"/>
      <c r="AU906" s="368" t="n"/>
      <c r="AV906" s="368" t="n"/>
      <c r="AW906" s="368" t="n"/>
      <c r="AX906" s="368" t="n"/>
      <c r="AY906" s="368" t="n"/>
      <c r="AZ906" s="368" t="n"/>
      <c r="BA906" s="368" t="n"/>
      <c r="BB906" s="368" t="n"/>
      <c r="BC906" s="368" t="n"/>
      <c r="BD906" s="368" t="n"/>
      <c r="BE906" s="368" t="n"/>
      <c r="BF906" s="368" t="n"/>
      <c r="BG906" s="368" t="n"/>
      <c r="BH906" s="368" t="n"/>
      <c r="BI906" s="368" t="n"/>
      <c r="BJ906" s="368" t="n"/>
      <c r="BK906" s="368" t="n"/>
      <c r="BL906" s="368" t="n"/>
      <c r="BM906" s="368" t="n"/>
      <c r="BN906" s="368" t="n"/>
      <c r="BO906" s="368" t="n"/>
      <c r="BP906" s="368" t="n"/>
      <c r="BQ906" s="320" t="n"/>
      <c r="BR906" s="368" t="n"/>
      <c r="BS906" s="368" t="n"/>
      <c r="BT906" s="368" t="n"/>
      <c r="BU906" s="368" t="n"/>
      <c r="BV906" s="368" t="n"/>
      <c r="BW906" s="368" t="n"/>
      <c r="BX906" s="368" t="n"/>
      <c r="BY906" s="368" t="n"/>
      <c r="BZ906" s="368" t="n"/>
      <c r="CA906" s="368" t="n"/>
      <c r="CB906" s="368" t="n"/>
      <c r="CC906" s="368" t="n"/>
      <c r="CD906" s="368" t="n"/>
      <c r="CE906" s="368" t="n"/>
      <c r="CF906" s="368" t="n"/>
      <c r="CG906" s="368" t="n"/>
      <c r="CH906" s="368" t="n"/>
      <c r="CI906" s="368" t="n"/>
      <c r="CJ906" s="368" t="n"/>
      <c r="CK906" s="368" t="n"/>
      <c r="CL906" s="368" t="n"/>
      <c r="CM906" s="368" t="n"/>
      <c r="CN906" s="368" t="n"/>
      <c r="CO906" s="368" t="n"/>
      <c r="CP906" s="368" t="n"/>
      <c r="CQ906" s="368" t="n"/>
      <c r="CR906" s="368" t="n"/>
      <c r="CS906" s="368" t="n"/>
      <c r="CT906" s="368" t="n"/>
      <c r="CU906" s="368" t="n"/>
      <c r="CV906" s="368" t="n"/>
      <c r="CW906" s="368" t="n"/>
      <c r="CX906" s="368" t="n"/>
      <c r="CY906" s="368" t="n"/>
      <c r="CZ906" s="368" t="n"/>
      <c r="DA906" s="368" t="n"/>
      <c r="DB906" s="368" t="n"/>
      <c r="DC906" s="368" t="n"/>
      <c r="DD906" s="368" t="n"/>
    </row>
    <row r="907">
      <c r="A907" s="368" t="n"/>
      <c r="B907" s="368" t="n"/>
      <c r="C907" s="368" t="n"/>
      <c r="D907" s="368" t="n"/>
      <c r="E907" s="368" t="n"/>
      <c r="F907" s="368" t="n"/>
      <c r="G907" s="318" t="n"/>
      <c r="H907" s="368" t="n"/>
      <c r="I907" s="368" t="n"/>
      <c r="J907" s="368" t="n"/>
      <c r="K907" s="368" t="n"/>
      <c r="L907" s="368" t="n"/>
      <c r="M907" s="368" t="n"/>
      <c r="N907" s="368" t="n"/>
      <c r="O907" s="368" t="n"/>
      <c r="P907" s="368" t="n"/>
      <c r="Q907" s="368" t="n"/>
      <c r="R907" s="368" t="n"/>
      <c r="S907" s="368" t="n"/>
      <c r="T907" s="368" t="n"/>
      <c r="U907" s="368" t="n"/>
      <c r="V907" s="368" t="n"/>
      <c r="W907" s="368" t="n"/>
      <c r="X907" s="368" t="n"/>
      <c r="Y907" s="368" t="n"/>
      <c r="Z907" s="368" t="n"/>
      <c r="AA907" s="368" t="n"/>
      <c r="AB907" s="368" t="n"/>
      <c r="AC907" s="368" t="n"/>
      <c r="AD907" s="368" t="n"/>
      <c r="AE907" s="368" t="n"/>
      <c r="AF907" s="368" t="n"/>
      <c r="AG907" s="368" t="n"/>
      <c r="AH907" s="368" t="n"/>
      <c r="AI907" s="368" t="n"/>
      <c r="AJ907" s="368" t="n"/>
      <c r="AK907" s="368" t="n"/>
      <c r="AL907" s="368" t="n"/>
      <c r="AM907" s="368" t="n"/>
      <c r="AN907" s="368" t="n"/>
      <c r="AO907" s="368" t="n"/>
      <c r="AP907" s="319" t="n"/>
      <c r="AQ907" s="368" t="n"/>
      <c r="AR907" s="368" t="n"/>
      <c r="AS907" s="368" t="n"/>
      <c r="AT907" s="368" t="n"/>
      <c r="AU907" s="368" t="n"/>
      <c r="AV907" s="368" t="n"/>
      <c r="AW907" s="368" t="n"/>
      <c r="AX907" s="368" t="n"/>
      <c r="AY907" s="368" t="n"/>
      <c r="AZ907" s="368" t="n"/>
      <c r="BA907" s="368" t="n"/>
      <c r="BB907" s="368" t="n"/>
      <c r="BC907" s="368" t="n"/>
      <c r="BD907" s="368" t="n"/>
      <c r="BE907" s="368" t="n"/>
      <c r="BF907" s="368" t="n"/>
      <c r="BG907" s="368" t="n"/>
      <c r="BH907" s="368" t="n"/>
      <c r="BI907" s="368" t="n"/>
      <c r="BJ907" s="368" t="n"/>
      <c r="BK907" s="368" t="n"/>
      <c r="BL907" s="368" t="n"/>
      <c r="BM907" s="368" t="n"/>
      <c r="BN907" s="368" t="n"/>
      <c r="BO907" s="368" t="n"/>
      <c r="BP907" s="368" t="n"/>
      <c r="BQ907" s="320" t="n"/>
      <c r="BR907" s="368" t="n"/>
      <c r="BS907" s="368" t="n"/>
      <c r="BT907" s="368" t="n"/>
      <c r="BU907" s="368" t="n"/>
      <c r="BV907" s="368" t="n"/>
      <c r="BW907" s="368" t="n"/>
      <c r="BX907" s="368" t="n"/>
      <c r="BY907" s="368" t="n"/>
      <c r="BZ907" s="368" t="n"/>
      <c r="CA907" s="368" t="n"/>
      <c r="CB907" s="368" t="n"/>
      <c r="CC907" s="368" t="n"/>
      <c r="CD907" s="368" t="n"/>
      <c r="CE907" s="368" t="n"/>
      <c r="CF907" s="368" t="n"/>
      <c r="CG907" s="368" t="n"/>
      <c r="CH907" s="368" t="n"/>
      <c r="CI907" s="368" t="n"/>
      <c r="CJ907" s="368" t="n"/>
      <c r="CK907" s="368" t="n"/>
      <c r="CL907" s="368" t="n"/>
      <c r="CM907" s="368" t="n"/>
      <c r="CN907" s="368" t="n"/>
      <c r="CO907" s="368" t="n"/>
      <c r="CP907" s="368" t="n"/>
      <c r="CQ907" s="368" t="n"/>
      <c r="CR907" s="368" t="n"/>
      <c r="CS907" s="368" t="n"/>
      <c r="CT907" s="368" t="n"/>
      <c r="CU907" s="368" t="n"/>
      <c r="CV907" s="368" t="n"/>
      <c r="CW907" s="368" t="n"/>
      <c r="CX907" s="368" t="n"/>
      <c r="CY907" s="368" t="n"/>
      <c r="CZ907" s="368" t="n"/>
      <c r="DA907" s="368" t="n"/>
      <c r="DB907" s="368" t="n"/>
      <c r="DC907" s="368" t="n"/>
      <c r="DD907" s="368" t="n"/>
    </row>
    <row r="908">
      <c r="A908" s="368" t="n"/>
      <c r="B908" s="368" t="n"/>
      <c r="C908" s="368" t="n"/>
      <c r="D908" s="368" t="n"/>
      <c r="E908" s="368" t="n"/>
      <c r="F908" s="368" t="n"/>
      <c r="G908" s="318" t="n"/>
      <c r="H908" s="368" t="n"/>
      <c r="I908" s="368" t="n"/>
      <c r="J908" s="368" t="n"/>
      <c r="K908" s="368" t="n"/>
      <c r="L908" s="368" t="n"/>
      <c r="M908" s="368" t="n"/>
      <c r="N908" s="368" t="n"/>
      <c r="O908" s="368" t="n"/>
      <c r="P908" s="368" t="n"/>
      <c r="Q908" s="368" t="n"/>
      <c r="R908" s="368" t="n"/>
      <c r="S908" s="368" t="n"/>
      <c r="T908" s="368" t="n"/>
      <c r="U908" s="368" t="n"/>
      <c r="V908" s="368" t="n"/>
      <c r="W908" s="368" t="n"/>
      <c r="X908" s="368" t="n"/>
      <c r="Y908" s="368" t="n"/>
      <c r="Z908" s="368" t="n"/>
      <c r="AA908" s="368" t="n"/>
      <c r="AB908" s="368" t="n"/>
      <c r="AC908" s="368" t="n"/>
      <c r="AD908" s="368" t="n"/>
      <c r="AE908" s="368" t="n"/>
      <c r="AF908" s="368" t="n"/>
      <c r="AG908" s="368" t="n"/>
      <c r="AH908" s="368" t="n"/>
      <c r="AI908" s="368" t="n"/>
      <c r="AJ908" s="368" t="n"/>
      <c r="AK908" s="368" t="n"/>
      <c r="AL908" s="368" t="n"/>
      <c r="AM908" s="368" t="n"/>
      <c r="AN908" s="368" t="n"/>
      <c r="AO908" s="368" t="n"/>
      <c r="AP908" s="319" t="n"/>
      <c r="AQ908" s="368" t="n"/>
      <c r="AR908" s="368" t="n"/>
      <c r="AS908" s="368" t="n"/>
      <c r="AT908" s="368" t="n"/>
      <c r="AU908" s="368" t="n"/>
      <c r="AV908" s="368" t="n"/>
      <c r="AW908" s="368" t="n"/>
      <c r="AX908" s="368" t="n"/>
      <c r="AY908" s="368" t="n"/>
      <c r="AZ908" s="368" t="n"/>
      <c r="BA908" s="368" t="n"/>
      <c r="BB908" s="368" t="n"/>
      <c r="BC908" s="368" t="n"/>
      <c r="BD908" s="368" t="n"/>
      <c r="BE908" s="368" t="n"/>
      <c r="BF908" s="368" t="n"/>
      <c r="BG908" s="368" t="n"/>
      <c r="BH908" s="368" t="n"/>
      <c r="BI908" s="368" t="n"/>
      <c r="BJ908" s="368" t="n"/>
      <c r="BK908" s="368" t="n"/>
      <c r="BL908" s="368" t="n"/>
      <c r="BM908" s="368" t="n"/>
      <c r="BN908" s="368" t="n"/>
      <c r="BO908" s="368" t="n"/>
      <c r="BP908" s="368" t="n"/>
      <c r="BQ908" s="320" t="n"/>
      <c r="BR908" s="368" t="n"/>
      <c r="BS908" s="368" t="n"/>
      <c r="BT908" s="368" t="n"/>
      <c r="BU908" s="368" t="n"/>
      <c r="BV908" s="368" t="n"/>
      <c r="BW908" s="368" t="n"/>
      <c r="BX908" s="368" t="n"/>
      <c r="BY908" s="368" t="n"/>
      <c r="BZ908" s="368" t="n"/>
      <c r="CA908" s="368" t="n"/>
      <c r="CB908" s="368" t="n"/>
      <c r="CC908" s="368" t="n"/>
      <c r="CD908" s="368" t="n"/>
      <c r="CE908" s="368" t="n"/>
      <c r="CF908" s="368" t="n"/>
      <c r="CG908" s="368" t="n"/>
      <c r="CH908" s="368" t="n"/>
      <c r="CI908" s="368" t="n"/>
      <c r="CJ908" s="368" t="n"/>
      <c r="CK908" s="368" t="n"/>
      <c r="CL908" s="368" t="n"/>
      <c r="CM908" s="368" t="n"/>
      <c r="CN908" s="368" t="n"/>
      <c r="CO908" s="368" t="n"/>
      <c r="CP908" s="368" t="n"/>
      <c r="CQ908" s="368" t="n"/>
      <c r="CR908" s="368" t="n"/>
      <c r="CS908" s="368" t="n"/>
      <c r="CT908" s="368" t="n"/>
      <c r="CU908" s="368" t="n"/>
      <c r="CV908" s="368" t="n"/>
      <c r="CW908" s="368" t="n"/>
      <c r="CX908" s="368" t="n"/>
      <c r="CY908" s="368" t="n"/>
      <c r="CZ908" s="368" t="n"/>
      <c r="DA908" s="368" t="n"/>
      <c r="DB908" s="368" t="n"/>
      <c r="DC908" s="368" t="n"/>
      <c r="DD908" s="368" t="n"/>
    </row>
    <row r="909">
      <c r="A909" s="368" t="n"/>
      <c r="B909" s="368" t="n"/>
      <c r="C909" s="368" t="n"/>
      <c r="D909" s="368" t="n"/>
      <c r="E909" s="368" t="n"/>
      <c r="F909" s="368" t="n"/>
      <c r="G909" s="318" t="n"/>
      <c r="H909" s="368" t="n"/>
      <c r="I909" s="368" t="n"/>
      <c r="J909" s="368" t="n"/>
      <c r="K909" s="368" t="n"/>
      <c r="L909" s="368" t="n"/>
      <c r="M909" s="368" t="n"/>
      <c r="N909" s="368" t="n"/>
      <c r="O909" s="368" t="n"/>
      <c r="P909" s="368" t="n"/>
      <c r="Q909" s="368" t="n"/>
      <c r="R909" s="368" t="n"/>
      <c r="S909" s="368" t="n"/>
      <c r="T909" s="368" t="n"/>
      <c r="U909" s="368" t="n"/>
      <c r="V909" s="368" t="n"/>
      <c r="W909" s="368" t="n"/>
      <c r="X909" s="368" t="n"/>
      <c r="Y909" s="368" t="n"/>
      <c r="Z909" s="368" t="n"/>
      <c r="AA909" s="368" t="n"/>
      <c r="AB909" s="368" t="n"/>
      <c r="AC909" s="368" t="n"/>
      <c r="AD909" s="368" t="n"/>
      <c r="AE909" s="368" t="n"/>
      <c r="AF909" s="368" t="n"/>
      <c r="AG909" s="368" t="n"/>
      <c r="AH909" s="368" t="n"/>
      <c r="AI909" s="368" t="n"/>
      <c r="AJ909" s="368" t="n"/>
      <c r="AK909" s="368" t="n"/>
      <c r="AL909" s="368" t="n"/>
      <c r="AM909" s="368" t="n"/>
      <c r="AN909" s="368" t="n"/>
      <c r="AO909" s="368" t="n"/>
      <c r="AP909" s="319" t="n"/>
      <c r="AQ909" s="368" t="n"/>
      <c r="AR909" s="368" t="n"/>
      <c r="AS909" s="368" t="n"/>
      <c r="AT909" s="368" t="n"/>
      <c r="AU909" s="368" t="n"/>
      <c r="AV909" s="368" t="n"/>
      <c r="AW909" s="368" t="n"/>
      <c r="AX909" s="368" t="n"/>
      <c r="AY909" s="368" t="n"/>
      <c r="AZ909" s="368" t="n"/>
      <c r="BA909" s="368" t="n"/>
      <c r="BB909" s="368" t="n"/>
      <c r="BC909" s="368" t="n"/>
      <c r="BD909" s="368" t="n"/>
      <c r="BE909" s="368" t="n"/>
      <c r="BF909" s="368" t="n"/>
      <c r="BG909" s="368" t="n"/>
      <c r="BH909" s="368" t="n"/>
      <c r="BI909" s="368" t="n"/>
      <c r="BJ909" s="368" t="n"/>
      <c r="BK909" s="368" t="n"/>
      <c r="BL909" s="368" t="n"/>
      <c r="BM909" s="368" t="n"/>
      <c r="BN909" s="368" t="n"/>
      <c r="BO909" s="368" t="n"/>
      <c r="BP909" s="368" t="n"/>
      <c r="BQ909" s="320" t="n"/>
      <c r="BR909" s="368" t="n"/>
      <c r="BS909" s="368" t="n"/>
      <c r="BT909" s="368" t="n"/>
      <c r="BU909" s="368" t="n"/>
      <c r="BV909" s="368" t="n"/>
      <c r="BW909" s="368" t="n"/>
      <c r="BX909" s="368" t="n"/>
      <c r="BY909" s="368" t="n"/>
      <c r="BZ909" s="368" t="n"/>
      <c r="CA909" s="368" t="n"/>
      <c r="CB909" s="368" t="n"/>
      <c r="CC909" s="368" t="n"/>
      <c r="CD909" s="368" t="n"/>
      <c r="CE909" s="368" t="n"/>
      <c r="CF909" s="368" t="n"/>
      <c r="CG909" s="368" t="n"/>
      <c r="CH909" s="368" t="n"/>
      <c r="CI909" s="368" t="n"/>
      <c r="CJ909" s="368" t="n"/>
      <c r="CK909" s="368" t="n"/>
      <c r="CL909" s="368" t="n"/>
      <c r="CM909" s="368" t="n"/>
      <c r="CN909" s="368" t="n"/>
      <c r="CO909" s="368" t="n"/>
      <c r="CP909" s="368" t="n"/>
      <c r="CQ909" s="368" t="n"/>
      <c r="CR909" s="368" t="n"/>
      <c r="CS909" s="368" t="n"/>
      <c r="CT909" s="368" t="n"/>
      <c r="CU909" s="368" t="n"/>
      <c r="CV909" s="368" t="n"/>
      <c r="CW909" s="368" t="n"/>
      <c r="CX909" s="368" t="n"/>
      <c r="CY909" s="368" t="n"/>
      <c r="CZ909" s="368" t="n"/>
      <c r="DA909" s="368" t="n"/>
      <c r="DB909" s="368" t="n"/>
      <c r="DC909" s="368" t="n"/>
      <c r="DD909" s="368" t="n"/>
    </row>
    <row r="910">
      <c r="A910" s="368" t="n"/>
      <c r="B910" s="368" t="n"/>
      <c r="C910" s="368" t="n"/>
      <c r="D910" s="368" t="n"/>
      <c r="E910" s="368" t="n"/>
      <c r="F910" s="368" t="n"/>
      <c r="G910" s="318" t="n"/>
      <c r="H910" s="368" t="n"/>
      <c r="I910" s="368" t="n"/>
      <c r="J910" s="368" t="n"/>
      <c r="K910" s="368" t="n"/>
      <c r="L910" s="368" t="n"/>
      <c r="M910" s="368" t="n"/>
      <c r="N910" s="368" t="n"/>
      <c r="O910" s="368" t="n"/>
      <c r="P910" s="368" t="n"/>
      <c r="Q910" s="368" t="n"/>
      <c r="R910" s="368" t="n"/>
      <c r="S910" s="368" t="n"/>
      <c r="T910" s="368" t="n"/>
      <c r="U910" s="368" t="n"/>
      <c r="V910" s="368" t="n"/>
      <c r="W910" s="368" t="n"/>
      <c r="X910" s="368" t="n"/>
      <c r="Y910" s="368" t="n"/>
      <c r="Z910" s="368" t="n"/>
      <c r="AA910" s="368" t="n"/>
      <c r="AB910" s="368" t="n"/>
      <c r="AC910" s="368" t="n"/>
      <c r="AD910" s="368" t="n"/>
      <c r="AE910" s="368" t="n"/>
      <c r="AF910" s="368" t="n"/>
      <c r="AG910" s="368" t="n"/>
      <c r="AH910" s="368" t="n"/>
      <c r="AI910" s="368" t="n"/>
      <c r="AJ910" s="368" t="n"/>
      <c r="AK910" s="368" t="n"/>
      <c r="AL910" s="368" t="n"/>
      <c r="AM910" s="368" t="n"/>
      <c r="AN910" s="368" t="n"/>
      <c r="AO910" s="368" t="n"/>
      <c r="AP910" s="319" t="n"/>
      <c r="AQ910" s="368" t="n"/>
      <c r="AR910" s="368" t="n"/>
      <c r="AS910" s="368" t="n"/>
      <c r="AT910" s="368" t="n"/>
      <c r="AU910" s="368" t="n"/>
      <c r="AV910" s="368" t="n"/>
      <c r="AW910" s="368" t="n"/>
      <c r="AX910" s="368" t="n"/>
      <c r="AY910" s="368" t="n"/>
      <c r="AZ910" s="368" t="n"/>
      <c r="BA910" s="368" t="n"/>
      <c r="BB910" s="368" t="n"/>
      <c r="BC910" s="368" t="n"/>
      <c r="BD910" s="368" t="n"/>
      <c r="BE910" s="368" t="n"/>
      <c r="BF910" s="368" t="n"/>
      <c r="BG910" s="368" t="n"/>
      <c r="BH910" s="368" t="n"/>
      <c r="BI910" s="368" t="n"/>
      <c r="BJ910" s="368" t="n"/>
      <c r="BK910" s="368" t="n"/>
      <c r="BL910" s="368" t="n"/>
      <c r="BM910" s="368" t="n"/>
      <c r="BN910" s="368" t="n"/>
      <c r="BO910" s="368" t="n"/>
      <c r="BP910" s="368" t="n"/>
      <c r="BQ910" s="320" t="n"/>
      <c r="BR910" s="368" t="n"/>
      <c r="BS910" s="368" t="n"/>
      <c r="BT910" s="368" t="n"/>
      <c r="BU910" s="368" t="n"/>
      <c r="BV910" s="368" t="n"/>
      <c r="BW910" s="368" t="n"/>
      <c r="BX910" s="368" t="n"/>
      <c r="BY910" s="368" t="n"/>
      <c r="BZ910" s="368" t="n"/>
      <c r="CA910" s="368" t="n"/>
      <c r="CB910" s="368" t="n"/>
      <c r="CC910" s="368" t="n"/>
      <c r="CD910" s="368" t="n"/>
      <c r="CE910" s="368" t="n"/>
      <c r="CF910" s="368" t="n"/>
      <c r="CG910" s="368" t="n"/>
      <c r="CH910" s="368" t="n"/>
      <c r="CI910" s="368" t="n"/>
      <c r="CJ910" s="368" t="n"/>
      <c r="CK910" s="368" t="n"/>
      <c r="CL910" s="368" t="n"/>
      <c r="CM910" s="368" t="n"/>
      <c r="CN910" s="368" t="n"/>
      <c r="CO910" s="368" t="n"/>
      <c r="CP910" s="368" t="n"/>
      <c r="CQ910" s="368" t="n"/>
      <c r="CR910" s="368" t="n"/>
      <c r="CS910" s="368" t="n"/>
      <c r="CT910" s="368" t="n"/>
      <c r="CU910" s="368" t="n"/>
      <c r="CV910" s="368" t="n"/>
      <c r="CW910" s="368" t="n"/>
      <c r="CX910" s="368" t="n"/>
      <c r="CY910" s="368" t="n"/>
      <c r="CZ910" s="368" t="n"/>
      <c r="DA910" s="368" t="n"/>
      <c r="DB910" s="368" t="n"/>
      <c r="DC910" s="368" t="n"/>
      <c r="DD910" s="368" t="n"/>
    </row>
    <row r="911">
      <c r="A911" s="368" t="n"/>
      <c r="B911" s="368" t="n"/>
      <c r="C911" s="368" t="n"/>
      <c r="D911" s="368" t="n"/>
      <c r="E911" s="368" t="n"/>
      <c r="F911" s="368" t="n"/>
      <c r="G911" s="318" t="n"/>
      <c r="H911" s="368" t="n"/>
      <c r="I911" s="368" t="n"/>
      <c r="J911" s="368" t="n"/>
      <c r="K911" s="368" t="n"/>
      <c r="L911" s="368" t="n"/>
      <c r="M911" s="368" t="n"/>
      <c r="N911" s="368" t="n"/>
      <c r="O911" s="368" t="n"/>
      <c r="P911" s="368" t="n"/>
      <c r="Q911" s="368" t="n"/>
      <c r="R911" s="368" t="n"/>
      <c r="S911" s="368" t="n"/>
      <c r="T911" s="368" t="n"/>
      <c r="U911" s="368" t="n"/>
      <c r="V911" s="368" t="n"/>
      <c r="W911" s="368" t="n"/>
      <c r="X911" s="368" t="n"/>
      <c r="Y911" s="368" t="n"/>
      <c r="Z911" s="368" t="n"/>
      <c r="AA911" s="368" t="n"/>
      <c r="AB911" s="368" t="n"/>
      <c r="AC911" s="368" t="n"/>
      <c r="AD911" s="368" t="n"/>
      <c r="AE911" s="368" t="n"/>
      <c r="AF911" s="368" t="n"/>
      <c r="AG911" s="368" t="n"/>
      <c r="AH911" s="368" t="n"/>
      <c r="AI911" s="368" t="n"/>
      <c r="AJ911" s="368" t="n"/>
      <c r="AK911" s="368" t="n"/>
      <c r="AL911" s="368" t="n"/>
      <c r="AM911" s="368" t="n"/>
      <c r="AN911" s="368" t="n"/>
      <c r="AO911" s="368" t="n"/>
      <c r="AP911" s="319" t="n"/>
      <c r="AQ911" s="368" t="n"/>
      <c r="AR911" s="368" t="n"/>
      <c r="AS911" s="368" t="n"/>
      <c r="AT911" s="368" t="n"/>
      <c r="AU911" s="368" t="n"/>
      <c r="AV911" s="368" t="n"/>
      <c r="AW911" s="368" t="n"/>
      <c r="AX911" s="368" t="n"/>
      <c r="AY911" s="368" t="n"/>
      <c r="AZ911" s="368" t="n"/>
      <c r="BA911" s="368" t="n"/>
      <c r="BB911" s="368" t="n"/>
      <c r="BC911" s="368" t="n"/>
      <c r="BD911" s="368" t="n"/>
      <c r="BE911" s="368" t="n"/>
      <c r="BF911" s="368" t="n"/>
      <c r="BG911" s="368" t="n"/>
      <c r="BH911" s="368" t="n"/>
      <c r="BI911" s="368" t="n"/>
      <c r="BJ911" s="368" t="n"/>
      <c r="BK911" s="368" t="n"/>
      <c r="BL911" s="368" t="n"/>
      <c r="BM911" s="368" t="n"/>
      <c r="BN911" s="368" t="n"/>
      <c r="BO911" s="368" t="n"/>
      <c r="BP911" s="368" t="n"/>
      <c r="BQ911" s="320" t="n"/>
      <c r="BR911" s="368" t="n"/>
      <c r="BS911" s="368" t="n"/>
      <c r="BT911" s="368" t="n"/>
      <c r="BU911" s="368" t="n"/>
      <c r="BV911" s="368" t="n"/>
      <c r="BW911" s="368" t="n"/>
      <c r="BX911" s="368" t="n"/>
      <c r="BY911" s="368" t="n"/>
      <c r="BZ911" s="368" t="n"/>
      <c r="CA911" s="368" t="n"/>
      <c r="CB911" s="368" t="n"/>
      <c r="CC911" s="368" t="n"/>
      <c r="CD911" s="368" t="n"/>
      <c r="CE911" s="368" t="n"/>
      <c r="CF911" s="368" t="n"/>
      <c r="CG911" s="368" t="n"/>
      <c r="CH911" s="368" t="n"/>
      <c r="CI911" s="368" t="n"/>
      <c r="CJ911" s="368" t="n"/>
      <c r="CK911" s="368" t="n"/>
      <c r="CL911" s="368" t="n"/>
      <c r="CM911" s="368" t="n"/>
      <c r="CN911" s="368" t="n"/>
      <c r="CO911" s="368" t="n"/>
      <c r="CP911" s="368" t="n"/>
      <c r="CQ911" s="368" t="n"/>
      <c r="CR911" s="368" t="n"/>
      <c r="CS911" s="368" t="n"/>
      <c r="CT911" s="368" t="n"/>
      <c r="CU911" s="368" t="n"/>
      <c r="CV911" s="368" t="n"/>
      <c r="CW911" s="368" t="n"/>
      <c r="CX911" s="368" t="n"/>
      <c r="CY911" s="368" t="n"/>
      <c r="CZ911" s="368" t="n"/>
      <c r="DA911" s="368" t="n"/>
      <c r="DB911" s="368" t="n"/>
      <c r="DC911" s="368" t="n"/>
      <c r="DD911" s="368" t="n"/>
    </row>
    <row r="912">
      <c r="A912" s="368" t="n"/>
      <c r="B912" s="368" t="n"/>
      <c r="C912" s="368" t="n"/>
      <c r="D912" s="368" t="n"/>
      <c r="E912" s="368" t="n"/>
      <c r="F912" s="368" t="n"/>
      <c r="G912" s="318" t="n"/>
      <c r="H912" s="368" t="n"/>
      <c r="I912" s="368" t="n"/>
      <c r="J912" s="368" t="n"/>
      <c r="K912" s="368" t="n"/>
      <c r="L912" s="368" t="n"/>
      <c r="M912" s="368" t="n"/>
      <c r="N912" s="368" t="n"/>
      <c r="O912" s="368" t="n"/>
      <c r="P912" s="368" t="n"/>
      <c r="Q912" s="368" t="n"/>
      <c r="R912" s="368" t="n"/>
      <c r="S912" s="368" t="n"/>
      <c r="T912" s="368" t="n"/>
      <c r="U912" s="368" t="n"/>
      <c r="V912" s="368" t="n"/>
      <c r="W912" s="368" t="n"/>
      <c r="X912" s="368" t="n"/>
      <c r="Y912" s="368" t="n"/>
      <c r="Z912" s="368" t="n"/>
      <c r="AA912" s="368" t="n"/>
      <c r="AB912" s="368" t="n"/>
      <c r="AC912" s="368" t="n"/>
      <c r="AD912" s="368" t="n"/>
      <c r="AE912" s="368" t="n"/>
      <c r="AF912" s="368" t="n"/>
      <c r="AG912" s="368" t="n"/>
      <c r="AH912" s="368" t="n"/>
      <c r="AI912" s="368" t="n"/>
      <c r="AJ912" s="368" t="n"/>
      <c r="AK912" s="368" t="n"/>
      <c r="AL912" s="368" t="n"/>
      <c r="AM912" s="368" t="n"/>
      <c r="AN912" s="368" t="n"/>
      <c r="AO912" s="368" t="n"/>
      <c r="AP912" s="319" t="n"/>
      <c r="AQ912" s="368" t="n"/>
      <c r="AR912" s="368" t="n"/>
      <c r="AS912" s="368" t="n"/>
      <c r="AT912" s="368" t="n"/>
      <c r="AU912" s="368" t="n"/>
      <c r="AV912" s="368" t="n"/>
      <c r="AW912" s="368" t="n"/>
      <c r="AX912" s="368" t="n"/>
      <c r="AY912" s="368" t="n"/>
      <c r="AZ912" s="368" t="n"/>
      <c r="BA912" s="368" t="n"/>
      <c r="BB912" s="368" t="n"/>
      <c r="BC912" s="368" t="n"/>
      <c r="BD912" s="368" t="n"/>
      <c r="BE912" s="368" t="n"/>
      <c r="BF912" s="368" t="n"/>
      <c r="BG912" s="368" t="n"/>
      <c r="BH912" s="368" t="n"/>
      <c r="BI912" s="368" t="n"/>
      <c r="BJ912" s="368" t="n"/>
      <c r="BK912" s="368" t="n"/>
      <c r="BL912" s="368" t="n"/>
      <c r="BM912" s="368" t="n"/>
      <c r="BN912" s="368" t="n"/>
      <c r="BO912" s="368" t="n"/>
      <c r="BP912" s="368" t="n"/>
      <c r="BQ912" s="320" t="n"/>
      <c r="BR912" s="368" t="n"/>
      <c r="BS912" s="368" t="n"/>
      <c r="BT912" s="368" t="n"/>
      <c r="BU912" s="368" t="n"/>
      <c r="BV912" s="368" t="n"/>
      <c r="BW912" s="368" t="n"/>
      <c r="BX912" s="368" t="n"/>
      <c r="BY912" s="368" t="n"/>
      <c r="BZ912" s="368" t="n"/>
      <c r="CA912" s="368" t="n"/>
      <c r="CB912" s="368" t="n"/>
      <c r="CC912" s="368" t="n"/>
      <c r="CD912" s="368" t="n"/>
      <c r="CE912" s="368" t="n"/>
      <c r="CF912" s="368" t="n"/>
      <c r="CG912" s="368" t="n"/>
      <c r="CH912" s="368" t="n"/>
      <c r="CI912" s="368" t="n"/>
      <c r="CJ912" s="368" t="n"/>
      <c r="CK912" s="368" t="n"/>
      <c r="CL912" s="368" t="n"/>
      <c r="CM912" s="368" t="n"/>
      <c r="CN912" s="368" t="n"/>
      <c r="CO912" s="368" t="n"/>
      <c r="CP912" s="368" t="n"/>
      <c r="CQ912" s="368" t="n"/>
      <c r="CR912" s="368" t="n"/>
      <c r="CS912" s="368" t="n"/>
      <c r="CT912" s="368" t="n"/>
      <c r="CU912" s="368" t="n"/>
      <c r="CV912" s="368" t="n"/>
      <c r="CW912" s="368" t="n"/>
      <c r="CX912" s="368" t="n"/>
      <c r="CY912" s="368" t="n"/>
      <c r="CZ912" s="368" t="n"/>
      <c r="DA912" s="368" t="n"/>
      <c r="DB912" s="368" t="n"/>
      <c r="DC912" s="368" t="n"/>
      <c r="DD912" s="368" t="n"/>
    </row>
    <row r="913">
      <c r="A913" s="368" t="n"/>
      <c r="B913" s="368" t="n"/>
      <c r="C913" s="368" t="n"/>
      <c r="D913" s="368" t="n"/>
      <c r="E913" s="368" t="n"/>
      <c r="F913" s="368" t="n"/>
      <c r="G913" s="318" t="n"/>
      <c r="H913" s="368" t="n"/>
      <c r="I913" s="368" t="n"/>
      <c r="J913" s="368" t="n"/>
      <c r="K913" s="368" t="n"/>
      <c r="L913" s="368" t="n"/>
      <c r="M913" s="368" t="n"/>
      <c r="N913" s="368" t="n"/>
      <c r="O913" s="368" t="n"/>
      <c r="P913" s="368" t="n"/>
      <c r="Q913" s="368" t="n"/>
      <c r="R913" s="368" t="n"/>
      <c r="S913" s="368" t="n"/>
      <c r="T913" s="368" t="n"/>
      <c r="U913" s="368" t="n"/>
      <c r="V913" s="368" t="n"/>
      <c r="W913" s="368" t="n"/>
      <c r="X913" s="368" t="n"/>
      <c r="Y913" s="368" t="n"/>
      <c r="Z913" s="368" t="n"/>
      <c r="AA913" s="368" t="n"/>
      <c r="AB913" s="368" t="n"/>
      <c r="AC913" s="368" t="n"/>
      <c r="AD913" s="368" t="n"/>
      <c r="AE913" s="368" t="n"/>
      <c r="AF913" s="368" t="n"/>
      <c r="AG913" s="368" t="n"/>
      <c r="AH913" s="368" t="n"/>
      <c r="AI913" s="368" t="n"/>
      <c r="AJ913" s="368" t="n"/>
      <c r="AK913" s="368" t="n"/>
      <c r="AL913" s="368" t="n"/>
      <c r="AM913" s="368" t="n"/>
      <c r="AN913" s="368" t="n"/>
      <c r="AO913" s="368" t="n"/>
      <c r="AP913" s="319" t="n"/>
      <c r="AQ913" s="368" t="n"/>
      <c r="AR913" s="368" t="n"/>
      <c r="AS913" s="368" t="n"/>
      <c r="AT913" s="368" t="n"/>
      <c r="AU913" s="368" t="n"/>
      <c r="AV913" s="368" t="n"/>
      <c r="AW913" s="368" t="n"/>
      <c r="AX913" s="368" t="n"/>
      <c r="AY913" s="368" t="n"/>
      <c r="AZ913" s="368" t="n"/>
      <c r="BA913" s="368" t="n"/>
      <c r="BB913" s="368" t="n"/>
      <c r="BC913" s="368" t="n"/>
      <c r="BD913" s="368" t="n"/>
      <c r="BE913" s="368" t="n"/>
      <c r="BF913" s="368" t="n"/>
      <c r="BG913" s="368" t="n"/>
      <c r="BH913" s="368" t="n"/>
      <c r="BI913" s="368" t="n"/>
      <c r="BJ913" s="368" t="n"/>
      <c r="BK913" s="368" t="n"/>
      <c r="BL913" s="368" t="n"/>
      <c r="BM913" s="368" t="n"/>
      <c r="BN913" s="368" t="n"/>
      <c r="BO913" s="368" t="n"/>
      <c r="BP913" s="368" t="n"/>
      <c r="BQ913" s="320" t="n"/>
      <c r="BR913" s="368" t="n"/>
      <c r="BS913" s="368" t="n"/>
      <c r="BT913" s="368" t="n"/>
      <c r="BU913" s="368" t="n"/>
      <c r="BV913" s="368" t="n"/>
      <c r="BW913" s="368" t="n"/>
      <c r="BX913" s="368" t="n"/>
      <c r="BY913" s="368" t="n"/>
      <c r="BZ913" s="368" t="n"/>
      <c r="CA913" s="368" t="n"/>
      <c r="CB913" s="368" t="n"/>
      <c r="CC913" s="368" t="n"/>
      <c r="CD913" s="368" t="n"/>
      <c r="CE913" s="368" t="n"/>
      <c r="CF913" s="368" t="n"/>
      <c r="CG913" s="368" t="n"/>
      <c r="CH913" s="368" t="n"/>
      <c r="CI913" s="368" t="n"/>
      <c r="CJ913" s="368" t="n"/>
      <c r="CK913" s="368" t="n"/>
      <c r="CL913" s="368" t="n"/>
      <c r="CM913" s="368" t="n"/>
      <c r="CN913" s="368" t="n"/>
      <c r="CO913" s="368" t="n"/>
      <c r="CP913" s="368" t="n"/>
      <c r="CQ913" s="368" t="n"/>
      <c r="CR913" s="368" t="n"/>
      <c r="CS913" s="368" t="n"/>
      <c r="CT913" s="368" t="n"/>
      <c r="CU913" s="368" t="n"/>
      <c r="CV913" s="368" t="n"/>
      <c r="CW913" s="368" t="n"/>
      <c r="CX913" s="368" t="n"/>
      <c r="CY913" s="368" t="n"/>
      <c r="CZ913" s="368" t="n"/>
      <c r="DA913" s="368" t="n"/>
      <c r="DB913" s="368" t="n"/>
      <c r="DC913" s="368" t="n"/>
      <c r="DD913" s="368" t="n"/>
    </row>
    <row r="914">
      <c r="A914" s="368" t="n"/>
      <c r="B914" s="368" t="n"/>
      <c r="C914" s="368" t="n"/>
      <c r="D914" s="368" t="n"/>
      <c r="E914" s="368" t="n"/>
      <c r="F914" s="368" t="n"/>
      <c r="G914" s="318" t="n"/>
      <c r="H914" s="368" t="n"/>
      <c r="I914" s="368" t="n"/>
      <c r="J914" s="368" t="n"/>
      <c r="K914" s="368" t="n"/>
      <c r="L914" s="368" t="n"/>
      <c r="M914" s="368" t="n"/>
      <c r="N914" s="368" t="n"/>
      <c r="O914" s="368" t="n"/>
      <c r="P914" s="368" t="n"/>
      <c r="Q914" s="368" t="n"/>
      <c r="R914" s="368" t="n"/>
      <c r="S914" s="368" t="n"/>
      <c r="T914" s="368" t="n"/>
      <c r="U914" s="368" t="n"/>
      <c r="V914" s="368" t="n"/>
      <c r="W914" s="368" t="n"/>
      <c r="X914" s="368" t="n"/>
      <c r="Y914" s="368" t="n"/>
      <c r="Z914" s="368" t="n"/>
      <c r="AA914" s="368" t="n"/>
      <c r="AB914" s="368" t="n"/>
      <c r="AC914" s="368" t="n"/>
      <c r="AD914" s="368" t="n"/>
      <c r="AE914" s="368" t="n"/>
      <c r="AF914" s="368" t="n"/>
      <c r="AG914" s="368" t="n"/>
      <c r="AH914" s="368" t="n"/>
      <c r="AI914" s="368" t="n"/>
      <c r="AJ914" s="368" t="n"/>
      <c r="AK914" s="368" t="n"/>
      <c r="AL914" s="368" t="n"/>
      <c r="AM914" s="368" t="n"/>
      <c r="AN914" s="368" t="n"/>
      <c r="AO914" s="368" t="n"/>
      <c r="AP914" s="319" t="n"/>
      <c r="AQ914" s="368" t="n"/>
      <c r="AR914" s="368" t="n"/>
      <c r="AS914" s="368" t="n"/>
      <c r="AT914" s="368" t="n"/>
      <c r="AU914" s="368" t="n"/>
      <c r="AV914" s="368" t="n"/>
      <c r="AW914" s="368" t="n"/>
      <c r="AX914" s="368" t="n"/>
      <c r="AY914" s="368" t="n"/>
      <c r="AZ914" s="368" t="n"/>
      <c r="BA914" s="368" t="n"/>
      <c r="BB914" s="368" t="n"/>
      <c r="BC914" s="368" t="n"/>
      <c r="BD914" s="368" t="n"/>
      <c r="BE914" s="368" t="n"/>
      <c r="BF914" s="368" t="n"/>
      <c r="BG914" s="368" t="n"/>
      <c r="BH914" s="368" t="n"/>
      <c r="BI914" s="368" t="n"/>
      <c r="BJ914" s="368" t="n"/>
      <c r="BK914" s="368" t="n"/>
      <c r="BL914" s="368" t="n"/>
      <c r="BM914" s="368" t="n"/>
      <c r="BN914" s="368" t="n"/>
      <c r="BO914" s="368" t="n"/>
      <c r="BP914" s="368" t="n"/>
      <c r="BQ914" s="320" t="n"/>
      <c r="BR914" s="368" t="n"/>
      <c r="BS914" s="368" t="n"/>
      <c r="BT914" s="368" t="n"/>
      <c r="BU914" s="368" t="n"/>
      <c r="BV914" s="368" t="n"/>
      <c r="BW914" s="368" t="n"/>
      <c r="BX914" s="368" t="n"/>
      <c r="BY914" s="368" t="n"/>
      <c r="BZ914" s="368" t="n"/>
      <c r="CA914" s="368" t="n"/>
      <c r="CB914" s="368" t="n"/>
      <c r="CC914" s="368" t="n"/>
      <c r="CD914" s="368" t="n"/>
      <c r="CE914" s="368" t="n"/>
      <c r="CF914" s="368" t="n"/>
      <c r="CG914" s="368" t="n"/>
      <c r="CH914" s="368" t="n"/>
      <c r="CI914" s="368" t="n"/>
      <c r="CJ914" s="368" t="n"/>
      <c r="CK914" s="368" t="n"/>
      <c r="CL914" s="368" t="n"/>
      <c r="CM914" s="368" t="n"/>
      <c r="CN914" s="368" t="n"/>
      <c r="CO914" s="368" t="n"/>
      <c r="CP914" s="368" t="n"/>
      <c r="CQ914" s="368" t="n"/>
      <c r="CR914" s="368" t="n"/>
      <c r="CS914" s="368" t="n"/>
      <c r="CT914" s="368" t="n"/>
      <c r="CU914" s="368" t="n"/>
      <c r="CV914" s="368" t="n"/>
      <c r="CW914" s="368" t="n"/>
      <c r="CX914" s="368" t="n"/>
      <c r="CY914" s="368" t="n"/>
      <c r="CZ914" s="368" t="n"/>
      <c r="DA914" s="368" t="n"/>
      <c r="DB914" s="368" t="n"/>
      <c r="DC914" s="368" t="n"/>
      <c r="DD914" s="368" t="n"/>
    </row>
    <row r="915">
      <c r="A915" s="368" t="n"/>
      <c r="B915" s="368" t="n"/>
      <c r="C915" s="368" t="n"/>
      <c r="D915" s="368" t="n"/>
      <c r="E915" s="368" t="n"/>
      <c r="F915" s="368" t="n"/>
      <c r="G915" s="318" t="n"/>
      <c r="H915" s="368" t="n"/>
      <c r="I915" s="368" t="n"/>
      <c r="J915" s="368" t="n"/>
      <c r="K915" s="368" t="n"/>
      <c r="L915" s="368" t="n"/>
      <c r="M915" s="368" t="n"/>
      <c r="N915" s="368" t="n"/>
      <c r="O915" s="368" t="n"/>
      <c r="P915" s="368" t="n"/>
      <c r="Q915" s="368" t="n"/>
      <c r="R915" s="368" t="n"/>
      <c r="S915" s="368" t="n"/>
      <c r="T915" s="368" t="n"/>
      <c r="U915" s="368" t="n"/>
      <c r="V915" s="368" t="n"/>
      <c r="W915" s="368" t="n"/>
      <c r="X915" s="368" t="n"/>
      <c r="Y915" s="368" t="n"/>
      <c r="Z915" s="368" t="n"/>
      <c r="AA915" s="368" t="n"/>
      <c r="AB915" s="368" t="n"/>
      <c r="AC915" s="368" t="n"/>
      <c r="AD915" s="368" t="n"/>
      <c r="AE915" s="368" t="n"/>
      <c r="AF915" s="368" t="n"/>
      <c r="AG915" s="368" t="n"/>
      <c r="AH915" s="368" t="n"/>
      <c r="AI915" s="368" t="n"/>
      <c r="AJ915" s="368" t="n"/>
      <c r="AK915" s="368" t="n"/>
      <c r="AL915" s="368" t="n"/>
      <c r="AM915" s="368" t="n"/>
      <c r="AN915" s="368" t="n"/>
      <c r="AO915" s="368" t="n"/>
      <c r="AP915" s="319" t="n"/>
      <c r="AQ915" s="368" t="n"/>
      <c r="AR915" s="368" t="n"/>
      <c r="AS915" s="368" t="n"/>
      <c r="AT915" s="368" t="n"/>
      <c r="AU915" s="368" t="n"/>
      <c r="AV915" s="368" t="n"/>
      <c r="AW915" s="368" t="n"/>
      <c r="AX915" s="368" t="n"/>
      <c r="AY915" s="368" t="n"/>
      <c r="AZ915" s="368" t="n"/>
      <c r="BA915" s="368" t="n"/>
      <c r="BB915" s="368" t="n"/>
      <c r="BC915" s="368" t="n"/>
      <c r="BD915" s="368" t="n"/>
      <c r="BE915" s="368" t="n"/>
      <c r="BF915" s="368" t="n"/>
      <c r="BG915" s="368" t="n"/>
      <c r="BH915" s="368" t="n"/>
      <c r="BI915" s="368" t="n"/>
      <c r="BJ915" s="368" t="n"/>
      <c r="BK915" s="368" t="n"/>
      <c r="BL915" s="368" t="n"/>
      <c r="BM915" s="368" t="n"/>
      <c r="BN915" s="368" t="n"/>
      <c r="BO915" s="368" t="n"/>
      <c r="BP915" s="368" t="n"/>
      <c r="BQ915" s="320" t="n"/>
      <c r="BR915" s="368" t="n"/>
      <c r="BS915" s="368" t="n"/>
      <c r="BT915" s="368" t="n"/>
      <c r="BU915" s="368" t="n"/>
      <c r="BV915" s="368" t="n"/>
      <c r="BW915" s="368" t="n"/>
      <c r="BX915" s="368" t="n"/>
      <c r="BY915" s="368" t="n"/>
      <c r="BZ915" s="368" t="n"/>
      <c r="CA915" s="368" t="n"/>
      <c r="CB915" s="368" t="n"/>
      <c r="CC915" s="368" t="n"/>
      <c r="CD915" s="368" t="n"/>
      <c r="CE915" s="368" t="n"/>
      <c r="CF915" s="368" t="n"/>
      <c r="CG915" s="368" t="n"/>
      <c r="CH915" s="368" t="n"/>
      <c r="CI915" s="368" t="n"/>
      <c r="CJ915" s="368" t="n"/>
      <c r="CK915" s="368" t="n"/>
      <c r="CL915" s="368" t="n"/>
      <c r="CM915" s="368" t="n"/>
      <c r="CN915" s="368" t="n"/>
      <c r="CO915" s="368" t="n"/>
      <c r="CP915" s="368" t="n"/>
      <c r="CQ915" s="368" t="n"/>
      <c r="CR915" s="368" t="n"/>
      <c r="CS915" s="368" t="n"/>
      <c r="CT915" s="368" t="n"/>
      <c r="CU915" s="368" t="n"/>
      <c r="CV915" s="368" t="n"/>
      <c r="CW915" s="368" t="n"/>
      <c r="CX915" s="368" t="n"/>
      <c r="CY915" s="368" t="n"/>
      <c r="CZ915" s="368" t="n"/>
      <c r="DA915" s="368" t="n"/>
      <c r="DB915" s="368" t="n"/>
      <c r="DC915" s="368" t="n"/>
      <c r="DD915" s="368" t="n"/>
    </row>
    <row r="916">
      <c r="A916" s="368" t="n"/>
      <c r="B916" s="368" t="n"/>
      <c r="C916" s="368" t="n"/>
      <c r="D916" s="368" t="n"/>
      <c r="E916" s="368" t="n"/>
      <c r="F916" s="368" t="n"/>
      <c r="G916" s="318" t="n"/>
      <c r="H916" s="368" t="n"/>
      <c r="I916" s="368" t="n"/>
      <c r="J916" s="368" t="n"/>
      <c r="K916" s="368" t="n"/>
      <c r="L916" s="368" t="n"/>
      <c r="M916" s="368" t="n"/>
      <c r="N916" s="368" t="n"/>
      <c r="O916" s="368" t="n"/>
      <c r="P916" s="368" t="n"/>
      <c r="Q916" s="368" t="n"/>
      <c r="R916" s="368" t="n"/>
      <c r="S916" s="368" t="n"/>
      <c r="T916" s="368" t="n"/>
      <c r="U916" s="368" t="n"/>
      <c r="V916" s="368" t="n"/>
      <c r="W916" s="368" t="n"/>
      <c r="X916" s="368" t="n"/>
      <c r="Y916" s="368" t="n"/>
      <c r="Z916" s="368" t="n"/>
      <c r="AA916" s="368" t="n"/>
      <c r="AB916" s="368" t="n"/>
      <c r="AC916" s="368" t="n"/>
      <c r="AD916" s="368" t="n"/>
      <c r="AE916" s="368" t="n"/>
      <c r="AF916" s="368" t="n"/>
      <c r="AG916" s="368" t="n"/>
      <c r="AH916" s="368" t="n"/>
      <c r="AI916" s="368" t="n"/>
      <c r="AJ916" s="368" t="n"/>
      <c r="AK916" s="368" t="n"/>
      <c r="AL916" s="368" t="n"/>
      <c r="AM916" s="368" t="n"/>
      <c r="AN916" s="368" t="n"/>
      <c r="AO916" s="368" t="n"/>
      <c r="AP916" s="319" t="n"/>
      <c r="AQ916" s="368" t="n"/>
      <c r="AR916" s="368" t="n"/>
      <c r="AS916" s="368" t="n"/>
      <c r="AT916" s="368" t="n"/>
      <c r="AU916" s="368" t="n"/>
      <c r="AV916" s="368" t="n"/>
      <c r="AW916" s="368" t="n"/>
      <c r="AX916" s="368" t="n"/>
      <c r="AY916" s="368" t="n"/>
      <c r="AZ916" s="368" t="n"/>
      <c r="BA916" s="368" t="n"/>
      <c r="BB916" s="368" t="n"/>
      <c r="BC916" s="368" t="n"/>
      <c r="BD916" s="368" t="n"/>
      <c r="BE916" s="368" t="n"/>
      <c r="BF916" s="368" t="n"/>
      <c r="BG916" s="368" t="n"/>
      <c r="BH916" s="368" t="n"/>
      <c r="BI916" s="368" t="n"/>
      <c r="BJ916" s="368" t="n"/>
      <c r="BK916" s="368" t="n"/>
      <c r="BL916" s="368" t="n"/>
      <c r="BM916" s="368" t="n"/>
      <c r="BN916" s="368" t="n"/>
      <c r="BO916" s="368" t="n"/>
      <c r="BP916" s="368" t="n"/>
      <c r="BQ916" s="320" t="n"/>
      <c r="BR916" s="368" t="n"/>
      <c r="BS916" s="368" t="n"/>
      <c r="BT916" s="368" t="n"/>
      <c r="BU916" s="368" t="n"/>
      <c r="BV916" s="368" t="n"/>
      <c r="BW916" s="368" t="n"/>
      <c r="BX916" s="368" t="n"/>
      <c r="BY916" s="368" t="n"/>
      <c r="BZ916" s="368" t="n"/>
      <c r="CA916" s="368" t="n"/>
      <c r="CB916" s="368" t="n"/>
      <c r="CC916" s="368" t="n"/>
      <c r="CD916" s="368" t="n"/>
      <c r="CE916" s="368" t="n"/>
      <c r="CF916" s="368" t="n"/>
      <c r="CG916" s="368" t="n"/>
      <c r="CH916" s="368" t="n"/>
      <c r="CI916" s="368" t="n"/>
      <c r="CJ916" s="368" t="n"/>
      <c r="CK916" s="368" t="n"/>
      <c r="CL916" s="368" t="n"/>
      <c r="CM916" s="368" t="n"/>
      <c r="CN916" s="368" t="n"/>
      <c r="CO916" s="368" t="n"/>
      <c r="CP916" s="368" t="n"/>
      <c r="CQ916" s="368" t="n"/>
      <c r="CR916" s="368" t="n"/>
      <c r="CS916" s="368" t="n"/>
      <c r="CT916" s="368" t="n"/>
      <c r="CU916" s="368" t="n"/>
      <c r="CV916" s="368" t="n"/>
      <c r="CW916" s="368" t="n"/>
      <c r="CX916" s="368" t="n"/>
      <c r="CY916" s="368" t="n"/>
      <c r="CZ916" s="368" t="n"/>
      <c r="DA916" s="368" t="n"/>
      <c r="DB916" s="368" t="n"/>
      <c r="DC916" s="368" t="n"/>
      <c r="DD916" s="368" t="n"/>
    </row>
    <row r="917">
      <c r="A917" s="368" t="n"/>
      <c r="B917" s="368" t="n"/>
      <c r="C917" s="368" t="n"/>
      <c r="D917" s="368" t="n"/>
      <c r="E917" s="368" t="n"/>
      <c r="F917" s="368" t="n"/>
      <c r="G917" s="318" t="n"/>
      <c r="H917" s="368" t="n"/>
      <c r="I917" s="368" t="n"/>
      <c r="J917" s="368" t="n"/>
      <c r="K917" s="368" t="n"/>
      <c r="L917" s="368" t="n"/>
      <c r="M917" s="368" t="n"/>
      <c r="N917" s="368" t="n"/>
      <c r="O917" s="368" t="n"/>
      <c r="P917" s="368" t="n"/>
      <c r="Q917" s="368" t="n"/>
      <c r="R917" s="368" t="n"/>
      <c r="S917" s="368" t="n"/>
      <c r="T917" s="368" t="n"/>
      <c r="U917" s="368" t="n"/>
      <c r="V917" s="368" t="n"/>
      <c r="W917" s="368" t="n"/>
      <c r="X917" s="368" t="n"/>
      <c r="Y917" s="368" t="n"/>
      <c r="Z917" s="368" t="n"/>
      <c r="AA917" s="368" t="n"/>
      <c r="AB917" s="368" t="n"/>
      <c r="AC917" s="368" t="n"/>
      <c r="AD917" s="368" t="n"/>
      <c r="AE917" s="368" t="n"/>
      <c r="AF917" s="368" t="n"/>
      <c r="AG917" s="368" t="n"/>
      <c r="AH917" s="368" t="n"/>
      <c r="AI917" s="368" t="n"/>
      <c r="AJ917" s="368" t="n"/>
      <c r="AK917" s="368" t="n"/>
      <c r="AL917" s="368" t="n"/>
      <c r="AM917" s="368" t="n"/>
      <c r="AN917" s="368" t="n"/>
      <c r="AO917" s="368" t="n"/>
      <c r="AP917" s="319" t="n"/>
      <c r="AQ917" s="368" t="n"/>
      <c r="AR917" s="368" t="n"/>
      <c r="AS917" s="368" t="n"/>
      <c r="AT917" s="368" t="n"/>
      <c r="AU917" s="368" t="n"/>
      <c r="AV917" s="368" t="n"/>
      <c r="AW917" s="368" t="n"/>
      <c r="AX917" s="368" t="n"/>
      <c r="AY917" s="368" t="n"/>
      <c r="AZ917" s="368" t="n"/>
      <c r="BA917" s="368" t="n"/>
      <c r="BB917" s="368" t="n"/>
      <c r="BC917" s="368" t="n"/>
      <c r="BD917" s="368" t="n"/>
      <c r="BE917" s="368" t="n"/>
      <c r="BF917" s="368" t="n"/>
      <c r="BG917" s="368" t="n"/>
      <c r="BH917" s="368" t="n"/>
      <c r="BI917" s="368" t="n"/>
      <c r="BJ917" s="368" t="n"/>
      <c r="BK917" s="368" t="n"/>
      <c r="BL917" s="368" t="n"/>
      <c r="BM917" s="368" t="n"/>
      <c r="BN917" s="368" t="n"/>
      <c r="BO917" s="368" t="n"/>
      <c r="BP917" s="368" t="n"/>
      <c r="BQ917" s="320" t="n"/>
      <c r="BR917" s="368" t="n"/>
      <c r="BS917" s="368" t="n"/>
      <c r="BT917" s="368" t="n"/>
      <c r="BU917" s="368" t="n"/>
      <c r="BV917" s="368" t="n"/>
      <c r="BW917" s="368" t="n"/>
      <c r="BX917" s="368" t="n"/>
      <c r="BY917" s="368" t="n"/>
      <c r="BZ917" s="368" t="n"/>
      <c r="CA917" s="368" t="n"/>
      <c r="CB917" s="368" t="n"/>
      <c r="CC917" s="368" t="n"/>
      <c r="CD917" s="368" t="n"/>
      <c r="CE917" s="368" t="n"/>
      <c r="CF917" s="368" t="n"/>
      <c r="CG917" s="368" t="n"/>
      <c r="CH917" s="368" t="n"/>
      <c r="CI917" s="368" t="n"/>
      <c r="CJ917" s="368" t="n"/>
      <c r="CK917" s="368" t="n"/>
      <c r="CL917" s="368" t="n"/>
      <c r="CM917" s="368" t="n"/>
      <c r="CN917" s="368" t="n"/>
      <c r="CO917" s="368" t="n"/>
      <c r="CP917" s="368" t="n"/>
      <c r="CQ917" s="368" t="n"/>
      <c r="CR917" s="368" t="n"/>
      <c r="CS917" s="368" t="n"/>
      <c r="CT917" s="368" t="n"/>
      <c r="CU917" s="368" t="n"/>
      <c r="CV917" s="368" t="n"/>
      <c r="CW917" s="368" t="n"/>
      <c r="CX917" s="368" t="n"/>
      <c r="CY917" s="368" t="n"/>
      <c r="CZ917" s="368" t="n"/>
      <c r="DA917" s="368" t="n"/>
      <c r="DB917" s="368" t="n"/>
      <c r="DC917" s="368" t="n"/>
      <c r="DD917" s="368" t="n"/>
    </row>
    <row r="918">
      <c r="A918" s="368" t="n"/>
      <c r="B918" s="368" t="n"/>
      <c r="C918" s="368" t="n"/>
      <c r="D918" s="368" t="n"/>
      <c r="E918" s="368" t="n"/>
      <c r="F918" s="368" t="n"/>
      <c r="G918" s="318" t="n"/>
      <c r="H918" s="368" t="n"/>
      <c r="I918" s="368" t="n"/>
      <c r="J918" s="368" t="n"/>
      <c r="K918" s="368" t="n"/>
      <c r="L918" s="368" t="n"/>
      <c r="M918" s="368" t="n"/>
      <c r="N918" s="368" t="n"/>
      <c r="O918" s="368" t="n"/>
      <c r="P918" s="368" t="n"/>
      <c r="Q918" s="368" t="n"/>
      <c r="R918" s="368" t="n"/>
      <c r="S918" s="368" t="n"/>
      <c r="T918" s="368" t="n"/>
      <c r="U918" s="368" t="n"/>
      <c r="V918" s="368" t="n"/>
      <c r="W918" s="368" t="n"/>
      <c r="X918" s="368" t="n"/>
      <c r="Y918" s="368" t="n"/>
      <c r="Z918" s="368" t="n"/>
      <c r="AA918" s="368" t="n"/>
      <c r="AB918" s="368" t="n"/>
      <c r="AC918" s="368" t="n"/>
      <c r="AD918" s="368" t="n"/>
      <c r="AE918" s="368" t="n"/>
      <c r="AF918" s="368" t="n"/>
      <c r="AG918" s="368" t="n"/>
      <c r="AH918" s="368" t="n"/>
      <c r="AI918" s="368" t="n"/>
      <c r="AJ918" s="368" t="n"/>
      <c r="AK918" s="368" t="n"/>
      <c r="AL918" s="368" t="n"/>
      <c r="AM918" s="368" t="n"/>
      <c r="AN918" s="368" t="n"/>
      <c r="AO918" s="368" t="n"/>
      <c r="AP918" s="319" t="n"/>
      <c r="AQ918" s="368" t="n"/>
      <c r="AR918" s="368" t="n"/>
      <c r="AS918" s="368" t="n"/>
      <c r="AT918" s="368" t="n"/>
      <c r="AU918" s="368" t="n"/>
      <c r="AV918" s="368" t="n"/>
      <c r="AW918" s="368" t="n"/>
      <c r="AX918" s="368" t="n"/>
      <c r="AY918" s="368" t="n"/>
      <c r="AZ918" s="368" t="n"/>
      <c r="BA918" s="368" t="n"/>
      <c r="BB918" s="368" t="n"/>
      <c r="BC918" s="368" t="n"/>
      <c r="BD918" s="368" t="n"/>
      <c r="BE918" s="368" t="n"/>
      <c r="BF918" s="368" t="n"/>
      <c r="BG918" s="368" t="n"/>
      <c r="BH918" s="368" t="n"/>
      <c r="BI918" s="368" t="n"/>
      <c r="BJ918" s="368" t="n"/>
      <c r="BK918" s="368" t="n"/>
      <c r="BL918" s="368" t="n"/>
      <c r="BM918" s="368" t="n"/>
      <c r="BN918" s="368" t="n"/>
      <c r="BO918" s="368" t="n"/>
      <c r="BP918" s="368" t="n"/>
      <c r="BQ918" s="320" t="n"/>
      <c r="BR918" s="368" t="n"/>
      <c r="BS918" s="368" t="n"/>
      <c r="BT918" s="368" t="n"/>
      <c r="BU918" s="368" t="n"/>
      <c r="BV918" s="368" t="n"/>
      <c r="BW918" s="368" t="n"/>
      <c r="BX918" s="368" t="n"/>
      <c r="BY918" s="368" t="n"/>
      <c r="BZ918" s="368" t="n"/>
      <c r="CA918" s="368" t="n"/>
      <c r="CB918" s="368" t="n"/>
      <c r="CC918" s="368" t="n"/>
      <c r="CD918" s="368" t="n"/>
      <c r="CE918" s="368" t="n"/>
      <c r="CF918" s="368" t="n"/>
      <c r="CG918" s="368" t="n"/>
      <c r="CH918" s="368" t="n"/>
      <c r="CI918" s="368" t="n"/>
      <c r="CJ918" s="368" t="n"/>
      <c r="CK918" s="368" t="n"/>
      <c r="CL918" s="368" t="n"/>
      <c r="CM918" s="368" t="n"/>
      <c r="CN918" s="368" t="n"/>
      <c r="CO918" s="368" t="n"/>
      <c r="CP918" s="368" t="n"/>
      <c r="CQ918" s="368" t="n"/>
      <c r="CR918" s="368" t="n"/>
      <c r="CS918" s="368" t="n"/>
      <c r="CT918" s="368" t="n"/>
      <c r="CU918" s="368" t="n"/>
      <c r="CV918" s="368" t="n"/>
      <c r="CW918" s="368" t="n"/>
      <c r="CX918" s="368" t="n"/>
      <c r="CY918" s="368" t="n"/>
      <c r="CZ918" s="368" t="n"/>
      <c r="DA918" s="368" t="n"/>
      <c r="DB918" s="368" t="n"/>
      <c r="DC918" s="368" t="n"/>
      <c r="DD918" s="368" t="n"/>
    </row>
    <row r="919">
      <c r="A919" s="368" t="n"/>
      <c r="B919" s="368" t="n"/>
      <c r="C919" s="368" t="n"/>
      <c r="D919" s="368" t="n"/>
      <c r="E919" s="368" t="n"/>
      <c r="F919" s="368" t="n"/>
      <c r="G919" s="318" t="n"/>
      <c r="H919" s="368" t="n"/>
      <c r="I919" s="368" t="n"/>
      <c r="J919" s="368" t="n"/>
      <c r="K919" s="368" t="n"/>
      <c r="L919" s="368" t="n"/>
      <c r="M919" s="368" t="n"/>
      <c r="N919" s="368" t="n"/>
      <c r="O919" s="368" t="n"/>
      <c r="P919" s="368" t="n"/>
      <c r="Q919" s="368" t="n"/>
      <c r="R919" s="368" t="n"/>
      <c r="S919" s="368" t="n"/>
      <c r="T919" s="368" t="n"/>
      <c r="U919" s="368" t="n"/>
      <c r="V919" s="368" t="n"/>
      <c r="W919" s="368" t="n"/>
      <c r="X919" s="368" t="n"/>
      <c r="Y919" s="368" t="n"/>
      <c r="Z919" s="368" t="n"/>
      <c r="AA919" s="368" t="n"/>
      <c r="AB919" s="368" t="n"/>
      <c r="AC919" s="368" t="n"/>
      <c r="AD919" s="368" t="n"/>
      <c r="AE919" s="368" t="n"/>
      <c r="AF919" s="368" t="n"/>
      <c r="AG919" s="368" t="n"/>
      <c r="AH919" s="368" t="n"/>
      <c r="AI919" s="368" t="n"/>
      <c r="AJ919" s="368" t="n"/>
      <c r="AK919" s="368" t="n"/>
      <c r="AL919" s="368" t="n"/>
      <c r="AM919" s="368" t="n"/>
      <c r="AN919" s="368" t="n"/>
      <c r="AO919" s="368" t="n"/>
      <c r="AP919" s="319" t="n"/>
      <c r="AQ919" s="368" t="n"/>
      <c r="AR919" s="368" t="n"/>
      <c r="AS919" s="368" t="n"/>
      <c r="AT919" s="368" t="n"/>
      <c r="AU919" s="368" t="n"/>
      <c r="AV919" s="368" t="n"/>
      <c r="AW919" s="368" t="n"/>
      <c r="AX919" s="368" t="n"/>
      <c r="AY919" s="368" t="n"/>
      <c r="AZ919" s="368" t="n"/>
      <c r="BA919" s="368" t="n"/>
      <c r="BB919" s="368" t="n"/>
      <c r="BC919" s="368" t="n"/>
      <c r="BD919" s="368" t="n"/>
      <c r="BE919" s="368" t="n"/>
      <c r="BF919" s="368" t="n"/>
      <c r="BG919" s="368" t="n"/>
      <c r="BH919" s="368" t="n"/>
      <c r="BI919" s="368" t="n"/>
      <c r="BJ919" s="368" t="n"/>
      <c r="BK919" s="368" t="n"/>
      <c r="BL919" s="368" t="n"/>
      <c r="BM919" s="368" t="n"/>
      <c r="BN919" s="368" t="n"/>
      <c r="BO919" s="368" t="n"/>
      <c r="BP919" s="368" t="n"/>
      <c r="BQ919" s="320" t="n"/>
      <c r="BR919" s="368" t="n"/>
      <c r="BS919" s="368" t="n"/>
      <c r="BT919" s="368" t="n"/>
      <c r="BU919" s="368" t="n"/>
      <c r="BV919" s="368" t="n"/>
      <c r="BW919" s="368" t="n"/>
      <c r="BX919" s="368" t="n"/>
      <c r="BY919" s="368" t="n"/>
      <c r="BZ919" s="368" t="n"/>
      <c r="CA919" s="368" t="n"/>
      <c r="CB919" s="368" t="n"/>
      <c r="CC919" s="368" t="n"/>
      <c r="CD919" s="368" t="n"/>
      <c r="CE919" s="368" t="n"/>
      <c r="CF919" s="368" t="n"/>
      <c r="CG919" s="368" t="n"/>
      <c r="CH919" s="368" t="n"/>
      <c r="CI919" s="368" t="n"/>
      <c r="CJ919" s="368" t="n"/>
      <c r="CK919" s="368" t="n"/>
      <c r="CL919" s="368" t="n"/>
      <c r="CM919" s="368" t="n"/>
      <c r="CN919" s="368" t="n"/>
      <c r="CO919" s="368" t="n"/>
      <c r="CP919" s="368" t="n"/>
      <c r="CQ919" s="368" t="n"/>
      <c r="CR919" s="368" t="n"/>
      <c r="CS919" s="368" t="n"/>
      <c r="CT919" s="368" t="n"/>
      <c r="CU919" s="368" t="n"/>
      <c r="CV919" s="368" t="n"/>
      <c r="CW919" s="368" t="n"/>
      <c r="CX919" s="368" t="n"/>
      <c r="CY919" s="368" t="n"/>
      <c r="CZ919" s="368" t="n"/>
      <c r="DA919" s="368" t="n"/>
      <c r="DB919" s="368" t="n"/>
      <c r="DC919" s="368" t="n"/>
      <c r="DD919" s="368" t="n"/>
    </row>
    <row r="920">
      <c r="A920" s="368" t="n"/>
      <c r="B920" s="368" t="n"/>
      <c r="C920" s="368" t="n"/>
      <c r="D920" s="368" t="n"/>
      <c r="E920" s="368" t="n"/>
      <c r="F920" s="368" t="n"/>
      <c r="G920" s="318" t="n"/>
      <c r="H920" s="368" t="n"/>
      <c r="I920" s="368" t="n"/>
      <c r="J920" s="368" t="n"/>
      <c r="K920" s="368" t="n"/>
      <c r="L920" s="368" t="n"/>
      <c r="M920" s="368" t="n"/>
      <c r="N920" s="368" t="n"/>
      <c r="O920" s="368" t="n"/>
      <c r="P920" s="368" t="n"/>
      <c r="Q920" s="368" t="n"/>
      <c r="R920" s="368" t="n"/>
      <c r="S920" s="368" t="n"/>
      <c r="T920" s="368" t="n"/>
      <c r="U920" s="368" t="n"/>
      <c r="V920" s="368" t="n"/>
      <c r="W920" s="368" t="n"/>
      <c r="X920" s="368" t="n"/>
      <c r="Y920" s="368" t="n"/>
      <c r="Z920" s="368" t="n"/>
      <c r="AA920" s="368" t="n"/>
      <c r="AB920" s="368" t="n"/>
      <c r="AC920" s="368" t="n"/>
      <c r="AD920" s="368" t="n"/>
      <c r="AE920" s="368" t="n"/>
      <c r="AF920" s="368" t="n"/>
      <c r="AG920" s="368" t="n"/>
      <c r="AH920" s="368" t="n"/>
      <c r="AI920" s="368" t="n"/>
      <c r="AJ920" s="368" t="n"/>
      <c r="AK920" s="368" t="n"/>
      <c r="AL920" s="368" t="n"/>
      <c r="AM920" s="368" t="n"/>
      <c r="AN920" s="368" t="n"/>
      <c r="AO920" s="368" t="n"/>
      <c r="AP920" s="319" t="n"/>
      <c r="AQ920" s="368" t="n"/>
      <c r="AR920" s="368" t="n"/>
      <c r="AS920" s="368" t="n"/>
      <c r="AT920" s="368" t="n"/>
      <c r="AU920" s="368" t="n"/>
      <c r="AV920" s="368" t="n"/>
      <c r="AW920" s="368" t="n"/>
      <c r="AX920" s="368" t="n"/>
      <c r="AY920" s="368" t="n"/>
      <c r="AZ920" s="368" t="n"/>
      <c r="BA920" s="368" t="n"/>
      <c r="BB920" s="368" t="n"/>
      <c r="BC920" s="368" t="n"/>
      <c r="BD920" s="368" t="n"/>
      <c r="BE920" s="368" t="n"/>
      <c r="BF920" s="368" t="n"/>
      <c r="BG920" s="368" t="n"/>
      <c r="BH920" s="368" t="n"/>
      <c r="BI920" s="368" t="n"/>
      <c r="BJ920" s="368" t="n"/>
      <c r="BK920" s="368" t="n"/>
      <c r="BL920" s="368" t="n"/>
      <c r="BM920" s="368" t="n"/>
      <c r="BN920" s="368" t="n"/>
      <c r="BO920" s="368" t="n"/>
      <c r="BP920" s="368" t="n"/>
      <c r="BQ920" s="320" t="n"/>
      <c r="BR920" s="368" t="n"/>
      <c r="BS920" s="368" t="n"/>
      <c r="BT920" s="368" t="n"/>
      <c r="BU920" s="368" t="n"/>
      <c r="BV920" s="368" t="n"/>
      <c r="BW920" s="368" t="n"/>
      <c r="BX920" s="368" t="n"/>
      <c r="BY920" s="368" t="n"/>
      <c r="BZ920" s="368" t="n"/>
      <c r="CA920" s="368" t="n"/>
      <c r="CB920" s="368" t="n"/>
      <c r="CC920" s="368" t="n"/>
      <c r="CD920" s="368" t="n"/>
      <c r="CE920" s="368" t="n"/>
      <c r="CF920" s="368" t="n"/>
      <c r="CG920" s="368" t="n"/>
      <c r="CH920" s="368" t="n"/>
      <c r="CI920" s="368" t="n"/>
      <c r="CJ920" s="368" t="n"/>
      <c r="CK920" s="368" t="n"/>
      <c r="CL920" s="368" t="n"/>
      <c r="CM920" s="368" t="n"/>
      <c r="CN920" s="368" t="n"/>
      <c r="CO920" s="368" t="n"/>
      <c r="CP920" s="368" t="n"/>
      <c r="CQ920" s="368" t="n"/>
      <c r="CR920" s="368" t="n"/>
      <c r="CS920" s="368" t="n"/>
      <c r="CT920" s="368" t="n"/>
      <c r="CU920" s="368" t="n"/>
      <c r="CV920" s="368" t="n"/>
      <c r="CW920" s="368" t="n"/>
      <c r="CX920" s="368" t="n"/>
      <c r="CY920" s="368" t="n"/>
      <c r="CZ920" s="368" t="n"/>
      <c r="DA920" s="368" t="n"/>
      <c r="DB920" s="368" t="n"/>
      <c r="DC920" s="368" t="n"/>
      <c r="DD920" s="368" t="n"/>
    </row>
    <row r="921">
      <c r="A921" s="368" t="n"/>
      <c r="B921" s="368" t="n"/>
      <c r="C921" s="368" t="n"/>
      <c r="D921" s="368" t="n"/>
      <c r="E921" s="368" t="n"/>
      <c r="F921" s="368" t="n"/>
      <c r="G921" s="318" t="n"/>
      <c r="H921" s="368" t="n"/>
      <c r="I921" s="368" t="n"/>
      <c r="J921" s="368" t="n"/>
      <c r="K921" s="368" t="n"/>
      <c r="L921" s="368" t="n"/>
      <c r="M921" s="368" t="n"/>
      <c r="N921" s="368" t="n"/>
      <c r="O921" s="368" t="n"/>
      <c r="P921" s="368" t="n"/>
      <c r="Q921" s="368" t="n"/>
      <c r="R921" s="368" t="n"/>
      <c r="S921" s="368" t="n"/>
      <c r="T921" s="368" t="n"/>
      <c r="U921" s="368" t="n"/>
      <c r="V921" s="368" t="n"/>
      <c r="W921" s="368" t="n"/>
      <c r="X921" s="368" t="n"/>
      <c r="Y921" s="368" t="n"/>
      <c r="Z921" s="368" t="n"/>
      <c r="AA921" s="368" t="n"/>
      <c r="AB921" s="368" t="n"/>
      <c r="AC921" s="368" t="n"/>
      <c r="AD921" s="368" t="n"/>
      <c r="AE921" s="368" t="n"/>
      <c r="AF921" s="368" t="n"/>
      <c r="AG921" s="368" t="n"/>
      <c r="AH921" s="368" t="n"/>
      <c r="AI921" s="368" t="n"/>
      <c r="AJ921" s="368" t="n"/>
      <c r="AK921" s="368" t="n"/>
      <c r="AL921" s="368" t="n"/>
      <c r="AM921" s="368" t="n"/>
      <c r="AN921" s="368" t="n"/>
      <c r="AO921" s="368" t="n"/>
      <c r="AP921" s="319" t="n"/>
      <c r="AQ921" s="368" t="n"/>
      <c r="AR921" s="368" t="n"/>
      <c r="AS921" s="368" t="n"/>
      <c r="AT921" s="368" t="n"/>
      <c r="AU921" s="368" t="n"/>
      <c r="AV921" s="368" t="n"/>
      <c r="AW921" s="368" t="n"/>
      <c r="AX921" s="368" t="n"/>
      <c r="AY921" s="368" t="n"/>
      <c r="AZ921" s="368" t="n"/>
      <c r="BA921" s="368" t="n"/>
      <c r="BB921" s="368" t="n"/>
      <c r="BC921" s="368" t="n"/>
      <c r="BD921" s="368" t="n"/>
      <c r="BE921" s="368" t="n"/>
      <c r="BF921" s="368" t="n"/>
      <c r="BG921" s="368" t="n"/>
      <c r="BH921" s="368" t="n"/>
      <c r="BI921" s="368" t="n"/>
      <c r="BJ921" s="368" t="n"/>
      <c r="BK921" s="368" t="n"/>
      <c r="BL921" s="368" t="n"/>
      <c r="BM921" s="368" t="n"/>
      <c r="BN921" s="368" t="n"/>
      <c r="BO921" s="368" t="n"/>
      <c r="BP921" s="368" t="n"/>
      <c r="BQ921" s="320" t="n"/>
      <c r="BR921" s="368" t="n"/>
      <c r="BS921" s="368" t="n"/>
      <c r="BT921" s="368" t="n"/>
      <c r="BU921" s="368" t="n"/>
      <c r="BV921" s="368" t="n"/>
      <c r="BW921" s="368" t="n"/>
      <c r="BX921" s="368" t="n"/>
      <c r="BY921" s="368" t="n"/>
      <c r="BZ921" s="368" t="n"/>
      <c r="CA921" s="368" t="n"/>
      <c r="CB921" s="368" t="n"/>
      <c r="CC921" s="368" t="n"/>
      <c r="CD921" s="368" t="n"/>
      <c r="CE921" s="368" t="n"/>
      <c r="CF921" s="368" t="n"/>
      <c r="CG921" s="368" t="n"/>
      <c r="CH921" s="368" t="n"/>
      <c r="CI921" s="368" t="n"/>
      <c r="CJ921" s="368" t="n"/>
      <c r="CK921" s="368" t="n"/>
      <c r="CL921" s="368" t="n"/>
      <c r="CM921" s="368" t="n"/>
      <c r="CN921" s="368" t="n"/>
      <c r="CO921" s="368" t="n"/>
      <c r="CP921" s="368" t="n"/>
      <c r="CQ921" s="368" t="n"/>
      <c r="CR921" s="368" t="n"/>
      <c r="CS921" s="368" t="n"/>
      <c r="CT921" s="368" t="n"/>
      <c r="CU921" s="368" t="n"/>
      <c r="CV921" s="368" t="n"/>
      <c r="CW921" s="368" t="n"/>
      <c r="CX921" s="368" t="n"/>
      <c r="CY921" s="368" t="n"/>
      <c r="CZ921" s="368" t="n"/>
      <c r="DA921" s="368" t="n"/>
      <c r="DB921" s="368" t="n"/>
      <c r="DC921" s="368" t="n"/>
      <c r="DD921" s="368" t="n"/>
    </row>
    <row r="922">
      <c r="A922" s="368" t="n"/>
      <c r="B922" s="368" t="n"/>
      <c r="C922" s="368" t="n"/>
      <c r="D922" s="368" t="n"/>
      <c r="E922" s="368" t="n"/>
      <c r="F922" s="368" t="n"/>
      <c r="G922" s="318" t="n"/>
      <c r="H922" s="368" t="n"/>
      <c r="I922" s="368" t="n"/>
      <c r="J922" s="368" t="n"/>
      <c r="K922" s="368" t="n"/>
      <c r="L922" s="368" t="n"/>
      <c r="M922" s="368" t="n"/>
      <c r="N922" s="368" t="n"/>
      <c r="O922" s="368" t="n"/>
      <c r="P922" s="368" t="n"/>
      <c r="Q922" s="368" t="n"/>
      <c r="R922" s="368" t="n"/>
      <c r="S922" s="368" t="n"/>
      <c r="T922" s="368" t="n"/>
      <c r="U922" s="368" t="n"/>
      <c r="V922" s="368" t="n"/>
      <c r="W922" s="368" t="n"/>
      <c r="X922" s="368" t="n"/>
      <c r="Y922" s="368" t="n"/>
      <c r="Z922" s="368" t="n"/>
      <c r="AA922" s="368" t="n"/>
      <c r="AB922" s="368" t="n"/>
      <c r="AC922" s="368" t="n"/>
      <c r="AD922" s="368" t="n"/>
      <c r="AE922" s="368" t="n"/>
      <c r="AF922" s="368" t="n"/>
      <c r="AG922" s="368" t="n"/>
      <c r="AH922" s="368" t="n"/>
      <c r="AI922" s="368" t="n"/>
      <c r="AJ922" s="368" t="n"/>
      <c r="AK922" s="368" t="n"/>
      <c r="AL922" s="368" t="n"/>
      <c r="AM922" s="368" t="n"/>
      <c r="AN922" s="368" t="n"/>
      <c r="AO922" s="368" t="n"/>
      <c r="AP922" s="319" t="n"/>
      <c r="AQ922" s="368" t="n"/>
      <c r="AR922" s="368" t="n"/>
      <c r="AS922" s="368" t="n"/>
      <c r="AT922" s="368" t="n"/>
      <c r="AU922" s="368" t="n"/>
      <c r="AV922" s="368" t="n"/>
      <c r="AW922" s="368" t="n"/>
      <c r="AX922" s="368" t="n"/>
      <c r="AY922" s="368" t="n"/>
      <c r="AZ922" s="368" t="n"/>
      <c r="BA922" s="368" t="n"/>
      <c r="BB922" s="368" t="n"/>
      <c r="BC922" s="368" t="n"/>
      <c r="BD922" s="368" t="n"/>
      <c r="BE922" s="368" t="n"/>
      <c r="BF922" s="368" t="n"/>
      <c r="BG922" s="368" t="n"/>
      <c r="BH922" s="368" t="n"/>
      <c r="BI922" s="368" t="n"/>
      <c r="BJ922" s="368" t="n"/>
      <c r="BK922" s="368" t="n"/>
      <c r="BL922" s="368" t="n"/>
      <c r="BM922" s="368" t="n"/>
      <c r="BN922" s="368" t="n"/>
      <c r="BO922" s="368" t="n"/>
      <c r="BP922" s="368" t="n"/>
      <c r="BQ922" s="320" t="n"/>
      <c r="BR922" s="368" t="n"/>
      <c r="BS922" s="368" t="n"/>
      <c r="BT922" s="368" t="n"/>
      <c r="BU922" s="368" t="n"/>
      <c r="BV922" s="368" t="n"/>
      <c r="BW922" s="368" t="n"/>
      <c r="BX922" s="368" t="n"/>
      <c r="BY922" s="368" t="n"/>
      <c r="BZ922" s="368" t="n"/>
      <c r="CA922" s="368" t="n"/>
      <c r="CB922" s="368" t="n"/>
      <c r="CC922" s="368" t="n"/>
      <c r="CD922" s="368" t="n"/>
      <c r="CE922" s="368" t="n"/>
      <c r="CF922" s="368" t="n"/>
      <c r="CG922" s="368" t="n"/>
      <c r="CH922" s="368" t="n"/>
      <c r="CI922" s="368" t="n"/>
      <c r="CJ922" s="368" t="n"/>
      <c r="CK922" s="368" t="n"/>
      <c r="CL922" s="368" t="n"/>
      <c r="CM922" s="368" t="n"/>
      <c r="CN922" s="368" t="n"/>
      <c r="CO922" s="368" t="n"/>
      <c r="CP922" s="368" t="n"/>
      <c r="CQ922" s="368" t="n"/>
      <c r="CR922" s="368" t="n"/>
      <c r="CS922" s="368" t="n"/>
      <c r="CT922" s="368" t="n"/>
      <c r="CU922" s="368" t="n"/>
      <c r="CV922" s="368" t="n"/>
      <c r="CW922" s="368" t="n"/>
      <c r="CX922" s="368" t="n"/>
      <c r="CY922" s="368" t="n"/>
      <c r="CZ922" s="368" t="n"/>
      <c r="DA922" s="368" t="n"/>
      <c r="DB922" s="368" t="n"/>
      <c r="DC922" s="368" t="n"/>
      <c r="DD922" s="368" t="n"/>
    </row>
    <row r="923">
      <c r="A923" s="368" t="n"/>
      <c r="B923" s="368" t="n"/>
      <c r="C923" s="368" t="n"/>
      <c r="D923" s="368" t="n"/>
      <c r="E923" s="368" t="n"/>
      <c r="F923" s="368" t="n"/>
      <c r="G923" s="318" t="n"/>
      <c r="H923" s="368" t="n"/>
      <c r="I923" s="368" t="n"/>
      <c r="J923" s="368" t="n"/>
      <c r="K923" s="368" t="n"/>
      <c r="L923" s="368" t="n"/>
      <c r="M923" s="368" t="n"/>
      <c r="N923" s="368" t="n"/>
      <c r="O923" s="368" t="n"/>
      <c r="P923" s="368" t="n"/>
      <c r="Q923" s="368" t="n"/>
      <c r="R923" s="368" t="n"/>
      <c r="S923" s="368" t="n"/>
      <c r="T923" s="368" t="n"/>
      <c r="U923" s="368" t="n"/>
      <c r="V923" s="368" t="n"/>
      <c r="W923" s="368" t="n"/>
      <c r="X923" s="368" t="n"/>
      <c r="Y923" s="368" t="n"/>
      <c r="Z923" s="368" t="n"/>
      <c r="AA923" s="368" t="n"/>
      <c r="AB923" s="368" t="n"/>
      <c r="AC923" s="368" t="n"/>
      <c r="AD923" s="368" t="n"/>
      <c r="AE923" s="368" t="n"/>
      <c r="AF923" s="368" t="n"/>
      <c r="AG923" s="368" t="n"/>
      <c r="AH923" s="368" t="n"/>
      <c r="AI923" s="368" t="n"/>
      <c r="AJ923" s="368" t="n"/>
      <c r="AK923" s="368" t="n"/>
      <c r="AL923" s="368" t="n"/>
      <c r="AM923" s="368" t="n"/>
      <c r="AN923" s="368" t="n"/>
      <c r="AO923" s="368" t="n"/>
      <c r="AP923" s="319" t="n"/>
      <c r="AQ923" s="368" t="n"/>
      <c r="AR923" s="368" t="n"/>
      <c r="AS923" s="368" t="n"/>
      <c r="AT923" s="368" t="n"/>
      <c r="AU923" s="368" t="n"/>
      <c r="AV923" s="368" t="n"/>
      <c r="AW923" s="368" t="n"/>
      <c r="AX923" s="368" t="n"/>
      <c r="AY923" s="368" t="n"/>
      <c r="AZ923" s="368" t="n"/>
      <c r="BA923" s="368" t="n"/>
      <c r="BB923" s="368" t="n"/>
      <c r="BC923" s="368" t="n"/>
      <c r="BD923" s="368" t="n"/>
      <c r="BE923" s="368" t="n"/>
      <c r="BF923" s="368" t="n"/>
      <c r="BG923" s="368" t="n"/>
      <c r="BH923" s="368" t="n"/>
      <c r="BI923" s="368" t="n"/>
      <c r="BJ923" s="368" t="n"/>
      <c r="BK923" s="368" t="n"/>
      <c r="BL923" s="368" t="n"/>
      <c r="BM923" s="368" t="n"/>
      <c r="BN923" s="368" t="n"/>
      <c r="BO923" s="368" t="n"/>
      <c r="BP923" s="368" t="n"/>
      <c r="BQ923" s="320" t="n"/>
      <c r="BR923" s="368" t="n"/>
      <c r="BS923" s="368" t="n"/>
      <c r="BT923" s="368" t="n"/>
      <c r="BU923" s="368" t="n"/>
      <c r="BV923" s="368" t="n"/>
      <c r="BW923" s="368" t="n"/>
      <c r="BX923" s="368" t="n"/>
      <c r="BY923" s="368" t="n"/>
      <c r="BZ923" s="368" t="n"/>
      <c r="CA923" s="368" t="n"/>
      <c r="CB923" s="368" t="n"/>
      <c r="CC923" s="368" t="n"/>
      <c r="CD923" s="368" t="n"/>
      <c r="CE923" s="368" t="n"/>
      <c r="CF923" s="368" t="n"/>
      <c r="CG923" s="368" t="n"/>
      <c r="CH923" s="368" t="n"/>
      <c r="CI923" s="368" t="n"/>
      <c r="CJ923" s="368" t="n"/>
      <c r="CK923" s="368" t="n"/>
      <c r="CL923" s="368" t="n"/>
      <c r="CM923" s="368" t="n"/>
      <c r="CN923" s="368" t="n"/>
      <c r="CO923" s="368" t="n"/>
      <c r="CP923" s="368" t="n"/>
      <c r="CQ923" s="368" t="n"/>
      <c r="CR923" s="368" t="n"/>
      <c r="CS923" s="368" t="n"/>
      <c r="CT923" s="368" t="n"/>
      <c r="CU923" s="368" t="n"/>
      <c r="CV923" s="368" t="n"/>
      <c r="CW923" s="368" t="n"/>
      <c r="CX923" s="368" t="n"/>
      <c r="CY923" s="368" t="n"/>
      <c r="CZ923" s="368" t="n"/>
      <c r="DA923" s="368" t="n"/>
      <c r="DB923" s="368" t="n"/>
      <c r="DC923" s="368" t="n"/>
      <c r="DD923" s="368" t="n"/>
    </row>
    <row r="924">
      <c r="A924" s="368" t="n"/>
      <c r="B924" s="368" t="n"/>
      <c r="C924" s="368" t="n"/>
      <c r="D924" s="368" t="n"/>
      <c r="E924" s="368" t="n"/>
      <c r="F924" s="368" t="n"/>
      <c r="G924" s="318" t="n"/>
      <c r="H924" s="368" t="n"/>
      <c r="I924" s="368" t="n"/>
      <c r="J924" s="368" t="n"/>
      <c r="K924" s="368" t="n"/>
      <c r="L924" s="368" t="n"/>
      <c r="M924" s="368" t="n"/>
      <c r="N924" s="368" t="n"/>
      <c r="O924" s="368" t="n"/>
      <c r="P924" s="368" t="n"/>
      <c r="Q924" s="368" t="n"/>
      <c r="R924" s="368" t="n"/>
      <c r="S924" s="368" t="n"/>
      <c r="T924" s="368" t="n"/>
      <c r="U924" s="368" t="n"/>
      <c r="V924" s="368" t="n"/>
      <c r="W924" s="368" t="n"/>
      <c r="X924" s="368" t="n"/>
      <c r="Y924" s="368" t="n"/>
      <c r="Z924" s="368" t="n"/>
      <c r="AA924" s="368" t="n"/>
      <c r="AB924" s="368" t="n"/>
      <c r="AC924" s="368" t="n"/>
      <c r="AD924" s="368" t="n"/>
      <c r="AE924" s="368" t="n"/>
      <c r="AF924" s="368" t="n"/>
      <c r="AG924" s="368" t="n"/>
      <c r="AH924" s="368" t="n"/>
      <c r="AI924" s="368" t="n"/>
      <c r="AJ924" s="368" t="n"/>
      <c r="AK924" s="368" t="n"/>
      <c r="AL924" s="368" t="n"/>
      <c r="AM924" s="368" t="n"/>
      <c r="AN924" s="368" t="n"/>
      <c r="AO924" s="368" t="n"/>
      <c r="AP924" s="319" t="n"/>
      <c r="AQ924" s="368" t="n"/>
      <c r="AR924" s="368" t="n"/>
      <c r="AS924" s="368" t="n"/>
      <c r="AT924" s="368" t="n"/>
      <c r="AU924" s="368" t="n"/>
      <c r="AV924" s="368" t="n"/>
      <c r="AW924" s="368" t="n"/>
      <c r="AX924" s="368" t="n"/>
      <c r="AY924" s="368" t="n"/>
      <c r="AZ924" s="368" t="n"/>
      <c r="BA924" s="368" t="n"/>
      <c r="BB924" s="368" t="n"/>
      <c r="BC924" s="368" t="n"/>
      <c r="BD924" s="368" t="n"/>
      <c r="BE924" s="368" t="n"/>
      <c r="BF924" s="368" t="n"/>
      <c r="BG924" s="368" t="n"/>
      <c r="BH924" s="368" t="n"/>
      <c r="BI924" s="368" t="n"/>
      <c r="BJ924" s="368" t="n"/>
      <c r="BK924" s="368" t="n"/>
      <c r="BL924" s="368" t="n"/>
      <c r="BM924" s="368" t="n"/>
      <c r="BN924" s="368" t="n"/>
      <c r="BO924" s="368" t="n"/>
      <c r="BP924" s="368" t="n"/>
      <c r="BQ924" s="320" t="n"/>
      <c r="BR924" s="368" t="n"/>
      <c r="BS924" s="368" t="n"/>
      <c r="BT924" s="368" t="n"/>
      <c r="BU924" s="368" t="n"/>
      <c r="BV924" s="368" t="n"/>
      <c r="BW924" s="368" t="n"/>
      <c r="BX924" s="368" t="n"/>
      <c r="BY924" s="368" t="n"/>
      <c r="BZ924" s="368" t="n"/>
      <c r="CA924" s="368" t="n"/>
      <c r="CB924" s="368" t="n"/>
      <c r="CC924" s="368" t="n"/>
      <c r="CD924" s="368" t="n"/>
      <c r="CE924" s="368" t="n"/>
      <c r="CF924" s="368" t="n"/>
      <c r="CG924" s="368" t="n"/>
      <c r="CH924" s="368" t="n"/>
      <c r="CI924" s="368" t="n"/>
      <c r="CJ924" s="368" t="n"/>
      <c r="CK924" s="368" t="n"/>
      <c r="CL924" s="368" t="n"/>
      <c r="CM924" s="368" t="n"/>
      <c r="CN924" s="368" t="n"/>
      <c r="CO924" s="368" t="n"/>
      <c r="CP924" s="368" t="n"/>
      <c r="CQ924" s="368" t="n"/>
      <c r="CR924" s="368" t="n"/>
      <c r="CS924" s="368" t="n"/>
      <c r="CT924" s="368" t="n"/>
      <c r="CU924" s="368" t="n"/>
      <c r="CV924" s="368" t="n"/>
      <c r="CW924" s="368" t="n"/>
      <c r="CX924" s="368" t="n"/>
      <c r="CY924" s="368" t="n"/>
      <c r="CZ924" s="368" t="n"/>
      <c r="DA924" s="368" t="n"/>
      <c r="DB924" s="368" t="n"/>
      <c r="DC924" s="368" t="n"/>
      <c r="DD924" s="368" t="n"/>
    </row>
    <row r="925">
      <c r="A925" s="368" t="n"/>
      <c r="B925" s="368" t="n"/>
      <c r="C925" s="368" t="n"/>
      <c r="D925" s="368" t="n"/>
      <c r="E925" s="368" t="n"/>
      <c r="F925" s="368" t="n"/>
      <c r="G925" s="318" t="n"/>
      <c r="H925" s="368" t="n"/>
      <c r="I925" s="368" t="n"/>
      <c r="J925" s="368" t="n"/>
      <c r="K925" s="368" t="n"/>
      <c r="L925" s="368" t="n"/>
      <c r="M925" s="368" t="n"/>
      <c r="N925" s="368" t="n"/>
      <c r="O925" s="368" t="n"/>
      <c r="P925" s="368" t="n"/>
      <c r="Q925" s="368" t="n"/>
      <c r="R925" s="368" t="n"/>
      <c r="S925" s="368" t="n"/>
      <c r="T925" s="368" t="n"/>
      <c r="U925" s="368" t="n"/>
      <c r="V925" s="368" t="n"/>
      <c r="W925" s="368" t="n"/>
      <c r="X925" s="368" t="n"/>
      <c r="Y925" s="368" t="n"/>
      <c r="Z925" s="368" t="n"/>
      <c r="AA925" s="368" t="n"/>
      <c r="AB925" s="368" t="n"/>
      <c r="AC925" s="368" t="n"/>
      <c r="AD925" s="368" t="n"/>
      <c r="AE925" s="368" t="n"/>
      <c r="AF925" s="368" t="n"/>
      <c r="AG925" s="368" t="n"/>
      <c r="AH925" s="368" t="n"/>
      <c r="AI925" s="368" t="n"/>
      <c r="AJ925" s="368" t="n"/>
      <c r="AK925" s="368" t="n"/>
      <c r="AL925" s="368" t="n"/>
      <c r="AM925" s="368" t="n"/>
      <c r="AN925" s="368" t="n"/>
      <c r="AO925" s="368" t="n"/>
      <c r="AP925" s="319" t="n"/>
      <c r="AQ925" s="368" t="n"/>
      <c r="AR925" s="368" t="n"/>
      <c r="AS925" s="368" t="n"/>
      <c r="AT925" s="368" t="n"/>
      <c r="AU925" s="368" t="n"/>
      <c r="AV925" s="368" t="n"/>
      <c r="AW925" s="368" t="n"/>
      <c r="AX925" s="368" t="n"/>
      <c r="AY925" s="368" t="n"/>
      <c r="AZ925" s="368" t="n"/>
      <c r="BA925" s="368" t="n"/>
      <c r="BB925" s="368" t="n"/>
      <c r="BC925" s="368" t="n"/>
      <c r="BD925" s="368" t="n"/>
      <c r="BE925" s="368" t="n"/>
      <c r="BF925" s="368" t="n"/>
      <c r="BG925" s="368" t="n"/>
      <c r="BH925" s="368" t="n"/>
      <c r="BI925" s="368" t="n"/>
      <c r="BJ925" s="368" t="n"/>
      <c r="BK925" s="368" t="n"/>
      <c r="BL925" s="368" t="n"/>
      <c r="BM925" s="368" t="n"/>
      <c r="BN925" s="368" t="n"/>
      <c r="BO925" s="368" t="n"/>
      <c r="BP925" s="368" t="n"/>
      <c r="BQ925" s="320" t="n"/>
      <c r="BR925" s="368" t="n"/>
      <c r="BS925" s="368" t="n"/>
      <c r="BT925" s="368" t="n"/>
      <c r="BU925" s="368" t="n"/>
      <c r="BV925" s="368" t="n"/>
      <c r="BW925" s="368" t="n"/>
      <c r="BX925" s="368" t="n"/>
      <c r="BY925" s="368" t="n"/>
      <c r="BZ925" s="368" t="n"/>
      <c r="CA925" s="368" t="n"/>
      <c r="CB925" s="368" t="n"/>
      <c r="CC925" s="368" t="n"/>
      <c r="CD925" s="368" t="n"/>
      <c r="CE925" s="368" t="n"/>
      <c r="CF925" s="368" t="n"/>
      <c r="CG925" s="368" t="n"/>
      <c r="CH925" s="368" t="n"/>
      <c r="CI925" s="368" t="n"/>
      <c r="CJ925" s="368" t="n"/>
      <c r="CK925" s="368" t="n"/>
      <c r="CL925" s="368" t="n"/>
      <c r="CM925" s="368" t="n"/>
      <c r="CN925" s="368" t="n"/>
      <c r="CO925" s="368" t="n"/>
      <c r="CP925" s="368" t="n"/>
      <c r="CQ925" s="368" t="n"/>
      <c r="CR925" s="368" t="n"/>
      <c r="CS925" s="368" t="n"/>
      <c r="CT925" s="368" t="n"/>
      <c r="CU925" s="368" t="n"/>
      <c r="CV925" s="368" t="n"/>
      <c r="CW925" s="368" t="n"/>
      <c r="CX925" s="368" t="n"/>
      <c r="CY925" s="368" t="n"/>
      <c r="CZ925" s="368" t="n"/>
      <c r="DA925" s="368" t="n"/>
      <c r="DB925" s="368" t="n"/>
      <c r="DC925" s="368" t="n"/>
      <c r="DD925" s="368" t="n"/>
    </row>
    <row r="926">
      <c r="A926" s="368" t="n"/>
      <c r="B926" s="368" t="n"/>
      <c r="C926" s="368" t="n"/>
      <c r="D926" s="368" t="n"/>
      <c r="E926" s="368" t="n"/>
      <c r="F926" s="368" t="n"/>
      <c r="G926" s="318" t="n"/>
      <c r="H926" s="368" t="n"/>
      <c r="I926" s="368" t="n"/>
      <c r="J926" s="368" t="n"/>
      <c r="K926" s="368" t="n"/>
      <c r="L926" s="368" t="n"/>
      <c r="M926" s="368" t="n"/>
      <c r="N926" s="368" t="n"/>
      <c r="O926" s="368" t="n"/>
      <c r="P926" s="368" t="n"/>
      <c r="Q926" s="368" t="n"/>
      <c r="R926" s="368" t="n"/>
      <c r="S926" s="368" t="n"/>
      <c r="T926" s="368" t="n"/>
      <c r="U926" s="368" t="n"/>
      <c r="V926" s="368" t="n"/>
      <c r="W926" s="368" t="n"/>
      <c r="X926" s="368" t="n"/>
      <c r="Y926" s="368" t="n"/>
      <c r="Z926" s="368" t="n"/>
      <c r="AA926" s="368" t="n"/>
      <c r="AB926" s="368" t="n"/>
      <c r="AC926" s="368" t="n"/>
      <c r="AD926" s="368" t="n"/>
      <c r="AE926" s="368" t="n"/>
      <c r="AF926" s="368" t="n"/>
      <c r="AG926" s="368" t="n"/>
      <c r="AH926" s="368" t="n"/>
      <c r="AI926" s="368" t="n"/>
      <c r="AJ926" s="368" t="n"/>
      <c r="AK926" s="368" t="n"/>
      <c r="AL926" s="368" t="n"/>
      <c r="AM926" s="368" t="n"/>
      <c r="AN926" s="368" t="n"/>
      <c r="AO926" s="368" t="n"/>
      <c r="AP926" s="319" t="n"/>
      <c r="AQ926" s="368" t="n"/>
      <c r="AR926" s="368" t="n"/>
      <c r="AS926" s="368" t="n"/>
      <c r="AT926" s="368" t="n"/>
      <c r="AU926" s="368" t="n"/>
      <c r="AV926" s="368" t="n"/>
      <c r="AW926" s="368" t="n"/>
      <c r="AX926" s="368" t="n"/>
      <c r="AY926" s="368" t="n"/>
      <c r="AZ926" s="368" t="n"/>
      <c r="BA926" s="368" t="n"/>
      <c r="BB926" s="368" t="n"/>
      <c r="BC926" s="368" t="n"/>
      <c r="BD926" s="368" t="n"/>
      <c r="BE926" s="368" t="n"/>
      <c r="BF926" s="368" t="n"/>
      <c r="BG926" s="368" t="n"/>
      <c r="BH926" s="368" t="n"/>
      <c r="BI926" s="368" t="n"/>
      <c r="BJ926" s="368" t="n"/>
      <c r="BK926" s="368" t="n"/>
      <c r="BL926" s="368" t="n"/>
      <c r="BM926" s="368" t="n"/>
      <c r="BN926" s="368" t="n"/>
      <c r="BO926" s="368" t="n"/>
      <c r="BP926" s="368" t="n"/>
      <c r="BQ926" s="320" t="n"/>
      <c r="BR926" s="368" t="n"/>
      <c r="BS926" s="368" t="n"/>
      <c r="BT926" s="368" t="n"/>
      <c r="BU926" s="368" t="n"/>
      <c r="BV926" s="368" t="n"/>
      <c r="BW926" s="368" t="n"/>
      <c r="BX926" s="368" t="n"/>
      <c r="BY926" s="368" t="n"/>
      <c r="BZ926" s="368" t="n"/>
      <c r="CA926" s="368" t="n"/>
      <c r="CB926" s="368" t="n"/>
      <c r="CC926" s="368" t="n"/>
      <c r="CD926" s="368" t="n"/>
      <c r="CE926" s="368" t="n"/>
      <c r="CF926" s="368" t="n"/>
      <c r="CG926" s="368" t="n"/>
      <c r="CH926" s="368" t="n"/>
      <c r="CI926" s="368" t="n"/>
      <c r="CJ926" s="368" t="n"/>
      <c r="CK926" s="368" t="n"/>
      <c r="CL926" s="368" t="n"/>
      <c r="CM926" s="368" t="n"/>
      <c r="CN926" s="368" t="n"/>
      <c r="CO926" s="368" t="n"/>
      <c r="CP926" s="368" t="n"/>
      <c r="CQ926" s="368" t="n"/>
      <c r="CR926" s="368" t="n"/>
      <c r="CS926" s="368" t="n"/>
      <c r="CT926" s="368" t="n"/>
      <c r="CU926" s="368" t="n"/>
      <c r="CV926" s="368" t="n"/>
      <c r="CW926" s="368" t="n"/>
      <c r="CX926" s="368" t="n"/>
      <c r="CY926" s="368" t="n"/>
      <c r="CZ926" s="368" t="n"/>
      <c r="DA926" s="368" t="n"/>
      <c r="DB926" s="368" t="n"/>
      <c r="DC926" s="368" t="n"/>
      <c r="DD926" s="368" t="n"/>
    </row>
    <row r="927">
      <c r="A927" s="368" t="n"/>
      <c r="B927" s="368" t="n"/>
      <c r="C927" s="368" t="n"/>
      <c r="D927" s="368" t="n"/>
      <c r="E927" s="368" t="n"/>
      <c r="F927" s="368" t="n"/>
      <c r="G927" s="318" t="n"/>
      <c r="H927" s="368" t="n"/>
      <c r="I927" s="368" t="n"/>
      <c r="J927" s="368" t="n"/>
      <c r="K927" s="368" t="n"/>
      <c r="L927" s="368" t="n"/>
      <c r="M927" s="368" t="n"/>
      <c r="N927" s="368" t="n"/>
      <c r="O927" s="368" t="n"/>
      <c r="P927" s="368" t="n"/>
      <c r="Q927" s="368" t="n"/>
      <c r="R927" s="368" t="n"/>
      <c r="S927" s="368" t="n"/>
      <c r="T927" s="368" t="n"/>
      <c r="U927" s="368" t="n"/>
      <c r="V927" s="368" t="n"/>
      <c r="W927" s="368" t="n"/>
      <c r="X927" s="368" t="n"/>
      <c r="Y927" s="368" t="n"/>
      <c r="Z927" s="368" t="n"/>
      <c r="AA927" s="368" t="n"/>
      <c r="AB927" s="368" t="n"/>
      <c r="AC927" s="368" t="n"/>
      <c r="AD927" s="368" t="n"/>
      <c r="AE927" s="368" t="n"/>
      <c r="AF927" s="368" t="n"/>
      <c r="AG927" s="368" t="n"/>
      <c r="AH927" s="368" t="n"/>
      <c r="AI927" s="368" t="n"/>
      <c r="AJ927" s="368" t="n"/>
      <c r="AK927" s="368" t="n"/>
      <c r="AL927" s="368" t="n"/>
      <c r="AM927" s="368" t="n"/>
      <c r="AN927" s="368" t="n"/>
      <c r="AO927" s="368" t="n"/>
      <c r="AP927" s="319" t="n"/>
      <c r="AQ927" s="368" t="n"/>
      <c r="AR927" s="368" t="n"/>
      <c r="AS927" s="368" t="n"/>
      <c r="AT927" s="368" t="n"/>
      <c r="AU927" s="368" t="n"/>
      <c r="AV927" s="368" t="n"/>
      <c r="AW927" s="368" t="n"/>
      <c r="AX927" s="368" t="n"/>
      <c r="AY927" s="368" t="n"/>
      <c r="AZ927" s="368" t="n"/>
      <c r="BA927" s="368" t="n"/>
      <c r="BB927" s="368" t="n"/>
      <c r="BC927" s="368" t="n"/>
      <c r="BD927" s="368" t="n"/>
      <c r="BE927" s="368" t="n"/>
      <c r="BF927" s="368" t="n"/>
      <c r="BG927" s="368" t="n"/>
      <c r="BH927" s="368" t="n"/>
      <c r="BI927" s="368" t="n"/>
      <c r="BJ927" s="368" t="n"/>
      <c r="BK927" s="368" t="n"/>
      <c r="BL927" s="368" t="n"/>
      <c r="BM927" s="368" t="n"/>
      <c r="BN927" s="368" t="n"/>
      <c r="BO927" s="368" t="n"/>
      <c r="BP927" s="368" t="n"/>
      <c r="BQ927" s="320" t="n"/>
      <c r="BR927" s="368" t="n"/>
      <c r="BS927" s="368" t="n"/>
      <c r="BT927" s="368" t="n"/>
      <c r="BU927" s="368" t="n"/>
      <c r="BV927" s="368" t="n"/>
      <c r="BW927" s="368" t="n"/>
      <c r="BX927" s="368" t="n"/>
      <c r="BY927" s="368" t="n"/>
      <c r="BZ927" s="368" t="n"/>
      <c r="CA927" s="368" t="n"/>
      <c r="CB927" s="368" t="n"/>
      <c r="CC927" s="368" t="n"/>
      <c r="CD927" s="368" t="n"/>
      <c r="CE927" s="368" t="n"/>
      <c r="CF927" s="368" t="n"/>
      <c r="CG927" s="368" t="n"/>
      <c r="CH927" s="368" t="n"/>
      <c r="CI927" s="368" t="n"/>
      <c r="CJ927" s="368" t="n"/>
      <c r="CK927" s="368" t="n"/>
      <c r="CL927" s="368" t="n"/>
      <c r="CM927" s="368" t="n"/>
      <c r="CN927" s="368" t="n"/>
      <c r="CO927" s="368" t="n"/>
      <c r="CP927" s="368" t="n"/>
      <c r="CQ927" s="368" t="n"/>
      <c r="CR927" s="368" t="n"/>
      <c r="CS927" s="368" t="n"/>
      <c r="CT927" s="368" t="n"/>
      <c r="CU927" s="368" t="n"/>
      <c r="CV927" s="368" t="n"/>
      <c r="CW927" s="368" t="n"/>
      <c r="CX927" s="368" t="n"/>
      <c r="CY927" s="368" t="n"/>
      <c r="CZ927" s="368" t="n"/>
      <c r="DA927" s="368" t="n"/>
      <c r="DB927" s="368" t="n"/>
      <c r="DC927" s="368" t="n"/>
      <c r="DD927" s="368" t="n"/>
    </row>
    <row r="928">
      <c r="A928" s="368" t="n"/>
      <c r="B928" s="368" t="n"/>
      <c r="C928" s="368" t="n"/>
      <c r="D928" s="368" t="n"/>
      <c r="E928" s="368" t="n"/>
      <c r="F928" s="368" t="n"/>
      <c r="G928" s="318" t="n"/>
      <c r="H928" s="368" t="n"/>
      <c r="I928" s="368" t="n"/>
      <c r="J928" s="368" t="n"/>
      <c r="K928" s="368" t="n"/>
      <c r="L928" s="368" t="n"/>
      <c r="M928" s="368" t="n"/>
      <c r="N928" s="368" t="n"/>
      <c r="O928" s="368" t="n"/>
      <c r="P928" s="368" t="n"/>
      <c r="Q928" s="368" t="n"/>
      <c r="R928" s="368" t="n"/>
      <c r="S928" s="368" t="n"/>
      <c r="T928" s="368" t="n"/>
      <c r="U928" s="368" t="n"/>
      <c r="V928" s="368" t="n"/>
      <c r="W928" s="368" t="n"/>
      <c r="X928" s="368" t="n"/>
      <c r="Y928" s="368" t="n"/>
      <c r="Z928" s="368" t="n"/>
      <c r="AA928" s="368" t="n"/>
      <c r="AB928" s="368" t="n"/>
      <c r="AC928" s="368" t="n"/>
      <c r="AD928" s="368" t="n"/>
      <c r="AE928" s="368" t="n"/>
      <c r="AF928" s="368" t="n"/>
      <c r="AG928" s="368" t="n"/>
      <c r="AH928" s="368" t="n"/>
      <c r="AI928" s="368" t="n"/>
      <c r="AJ928" s="368" t="n"/>
      <c r="AK928" s="368" t="n"/>
      <c r="AL928" s="368" t="n"/>
      <c r="AM928" s="368" t="n"/>
      <c r="AN928" s="368" t="n"/>
      <c r="AO928" s="368" t="n"/>
      <c r="AP928" s="319" t="n"/>
      <c r="AQ928" s="368" t="n"/>
      <c r="AR928" s="368" t="n"/>
      <c r="AS928" s="368" t="n"/>
      <c r="AT928" s="368" t="n"/>
      <c r="AU928" s="368" t="n"/>
      <c r="AV928" s="368" t="n"/>
      <c r="AW928" s="368" t="n"/>
      <c r="AX928" s="368" t="n"/>
      <c r="AY928" s="368" t="n"/>
      <c r="AZ928" s="368" t="n"/>
      <c r="BA928" s="368" t="n"/>
      <c r="BB928" s="368" t="n"/>
      <c r="BC928" s="368" t="n"/>
      <c r="BD928" s="368" t="n"/>
      <c r="BE928" s="368" t="n"/>
      <c r="BF928" s="368" t="n"/>
      <c r="BG928" s="368" t="n"/>
      <c r="BH928" s="368" t="n"/>
      <c r="BI928" s="368" t="n"/>
      <c r="BJ928" s="368" t="n"/>
      <c r="BK928" s="368" t="n"/>
      <c r="BL928" s="368" t="n"/>
      <c r="BM928" s="368" t="n"/>
      <c r="BN928" s="368" t="n"/>
      <c r="BO928" s="368" t="n"/>
      <c r="BP928" s="368" t="n"/>
      <c r="BQ928" s="320" t="n"/>
      <c r="BR928" s="368" t="n"/>
      <c r="BS928" s="368" t="n"/>
      <c r="BT928" s="368" t="n"/>
      <c r="BU928" s="368" t="n"/>
      <c r="BV928" s="368" t="n"/>
      <c r="BW928" s="368" t="n"/>
      <c r="BX928" s="368" t="n"/>
      <c r="BY928" s="368" t="n"/>
      <c r="BZ928" s="368" t="n"/>
      <c r="CA928" s="368" t="n"/>
      <c r="CB928" s="368" t="n"/>
      <c r="CC928" s="368" t="n"/>
      <c r="CD928" s="368" t="n"/>
      <c r="CE928" s="368" t="n"/>
      <c r="CF928" s="368" t="n"/>
      <c r="CG928" s="368" t="n"/>
      <c r="CH928" s="368" t="n"/>
      <c r="CI928" s="368" t="n"/>
      <c r="CJ928" s="368" t="n"/>
      <c r="CK928" s="368" t="n"/>
      <c r="CL928" s="368" t="n"/>
      <c r="CM928" s="368" t="n"/>
      <c r="CN928" s="368" t="n"/>
      <c r="CO928" s="368" t="n"/>
      <c r="CP928" s="368" t="n"/>
      <c r="CQ928" s="368" t="n"/>
      <c r="CR928" s="368" t="n"/>
      <c r="CS928" s="368" t="n"/>
      <c r="CT928" s="368" t="n"/>
      <c r="CU928" s="368" t="n"/>
      <c r="CV928" s="368" t="n"/>
      <c r="CW928" s="368" t="n"/>
      <c r="CX928" s="368" t="n"/>
      <c r="CY928" s="368" t="n"/>
      <c r="CZ928" s="368" t="n"/>
      <c r="DA928" s="368" t="n"/>
      <c r="DB928" s="368" t="n"/>
      <c r="DC928" s="368" t="n"/>
      <c r="DD928" s="368" t="n"/>
    </row>
    <row r="929">
      <c r="A929" s="368" t="n"/>
      <c r="B929" s="368" t="n"/>
      <c r="C929" s="368" t="n"/>
      <c r="D929" s="368" t="n"/>
      <c r="E929" s="368" t="n"/>
      <c r="F929" s="368" t="n"/>
      <c r="G929" s="318" t="n"/>
      <c r="H929" s="368" t="n"/>
      <c r="I929" s="368" t="n"/>
      <c r="J929" s="368" t="n"/>
      <c r="K929" s="368" t="n"/>
      <c r="L929" s="368" t="n"/>
      <c r="M929" s="368" t="n"/>
      <c r="N929" s="368" t="n"/>
      <c r="O929" s="368" t="n"/>
      <c r="P929" s="368" t="n"/>
      <c r="Q929" s="368" t="n"/>
      <c r="R929" s="368" t="n"/>
      <c r="S929" s="368" t="n"/>
      <c r="T929" s="368" t="n"/>
      <c r="U929" s="368" t="n"/>
      <c r="V929" s="368" t="n"/>
      <c r="W929" s="368" t="n"/>
      <c r="X929" s="368" t="n"/>
      <c r="Y929" s="368" t="n"/>
      <c r="Z929" s="368" t="n"/>
      <c r="AA929" s="368" t="n"/>
      <c r="AB929" s="368" t="n"/>
      <c r="AC929" s="368" t="n"/>
      <c r="AD929" s="368" t="n"/>
      <c r="AE929" s="368" t="n"/>
      <c r="AF929" s="368" t="n"/>
      <c r="AG929" s="368" t="n"/>
      <c r="AH929" s="368" t="n"/>
      <c r="AI929" s="368" t="n"/>
      <c r="AJ929" s="368" t="n"/>
      <c r="AK929" s="368" t="n"/>
      <c r="AL929" s="368" t="n"/>
      <c r="AM929" s="368" t="n"/>
      <c r="AN929" s="368" t="n"/>
      <c r="AO929" s="368" t="n"/>
      <c r="AP929" s="319" t="n"/>
      <c r="AQ929" s="368" t="n"/>
      <c r="AR929" s="368" t="n"/>
      <c r="AS929" s="368" t="n"/>
      <c r="AT929" s="368" t="n"/>
      <c r="AU929" s="368" t="n"/>
      <c r="AV929" s="368" t="n"/>
      <c r="AW929" s="368" t="n"/>
      <c r="AX929" s="368" t="n"/>
      <c r="AY929" s="368" t="n"/>
      <c r="AZ929" s="368" t="n"/>
      <c r="BA929" s="368" t="n"/>
      <c r="BB929" s="368" t="n"/>
      <c r="BC929" s="368" t="n"/>
      <c r="BD929" s="368" t="n"/>
      <c r="BE929" s="368" t="n"/>
      <c r="BF929" s="368" t="n"/>
      <c r="BG929" s="368" t="n"/>
      <c r="BH929" s="368" t="n"/>
      <c r="BI929" s="368" t="n"/>
      <c r="BJ929" s="368" t="n"/>
      <c r="BK929" s="368" t="n"/>
      <c r="BL929" s="368" t="n"/>
      <c r="BM929" s="368" t="n"/>
      <c r="BN929" s="368" t="n"/>
      <c r="BO929" s="368" t="n"/>
      <c r="BP929" s="368" t="n"/>
      <c r="BQ929" s="320" t="n"/>
      <c r="BR929" s="368" t="n"/>
      <c r="BS929" s="368" t="n"/>
      <c r="BT929" s="368" t="n"/>
      <c r="BU929" s="368" t="n"/>
      <c r="BV929" s="368" t="n"/>
      <c r="BW929" s="368" t="n"/>
      <c r="BX929" s="368" t="n"/>
      <c r="BY929" s="368" t="n"/>
      <c r="BZ929" s="368" t="n"/>
      <c r="CA929" s="368" t="n"/>
      <c r="CB929" s="368" t="n"/>
      <c r="CC929" s="368" t="n"/>
      <c r="CD929" s="368" t="n"/>
      <c r="CE929" s="368" t="n"/>
      <c r="CF929" s="368" t="n"/>
      <c r="CG929" s="368" t="n"/>
      <c r="CH929" s="368" t="n"/>
      <c r="CI929" s="368" t="n"/>
      <c r="CJ929" s="368" t="n"/>
      <c r="CK929" s="368" t="n"/>
      <c r="CL929" s="368" t="n"/>
      <c r="CM929" s="368" t="n"/>
      <c r="CN929" s="368" t="n"/>
      <c r="CO929" s="368" t="n"/>
      <c r="CP929" s="368" t="n"/>
      <c r="CQ929" s="368" t="n"/>
      <c r="CR929" s="368" t="n"/>
      <c r="CS929" s="368" t="n"/>
      <c r="CT929" s="368" t="n"/>
      <c r="CU929" s="368" t="n"/>
      <c r="CV929" s="368" t="n"/>
      <c r="CW929" s="368" t="n"/>
      <c r="CX929" s="368" t="n"/>
      <c r="CY929" s="368" t="n"/>
      <c r="CZ929" s="368" t="n"/>
      <c r="DA929" s="368" t="n"/>
      <c r="DB929" s="368" t="n"/>
      <c r="DC929" s="368" t="n"/>
      <c r="DD929" s="368" t="n"/>
    </row>
    <row r="930">
      <c r="A930" s="368" t="n"/>
      <c r="B930" s="368" t="n"/>
      <c r="C930" s="368" t="n"/>
      <c r="D930" s="368" t="n"/>
      <c r="E930" s="368" t="n"/>
      <c r="F930" s="368" t="n"/>
      <c r="G930" s="318" t="n"/>
      <c r="H930" s="368" t="n"/>
      <c r="I930" s="368" t="n"/>
      <c r="J930" s="368" t="n"/>
      <c r="K930" s="368" t="n"/>
      <c r="L930" s="368" t="n"/>
      <c r="M930" s="368" t="n"/>
      <c r="N930" s="368" t="n"/>
      <c r="O930" s="368" t="n"/>
      <c r="P930" s="368" t="n"/>
      <c r="Q930" s="368" t="n"/>
      <c r="R930" s="368" t="n"/>
      <c r="S930" s="368" t="n"/>
      <c r="T930" s="368" t="n"/>
      <c r="U930" s="368" t="n"/>
      <c r="V930" s="368" t="n"/>
      <c r="W930" s="368" t="n"/>
      <c r="X930" s="368" t="n"/>
      <c r="Y930" s="368" t="n"/>
      <c r="Z930" s="368" t="n"/>
      <c r="AA930" s="368" t="n"/>
      <c r="AB930" s="368" t="n"/>
      <c r="AC930" s="368" t="n"/>
      <c r="AD930" s="368" t="n"/>
      <c r="AE930" s="368" t="n"/>
      <c r="AF930" s="368" t="n"/>
      <c r="AG930" s="368" t="n"/>
      <c r="AH930" s="368" t="n"/>
      <c r="AI930" s="368" t="n"/>
      <c r="AJ930" s="368" t="n"/>
      <c r="AK930" s="368" t="n"/>
      <c r="AL930" s="368" t="n"/>
      <c r="AM930" s="368" t="n"/>
      <c r="AN930" s="368" t="n"/>
      <c r="AO930" s="368" t="n"/>
      <c r="AP930" s="319" t="n"/>
      <c r="AQ930" s="368" t="n"/>
      <c r="AR930" s="368" t="n"/>
      <c r="AS930" s="368" t="n"/>
      <c r="AT930" s="368" t="n"/>
      <c r="AU930" s="368" t="n"/>
      <c r="AV930" s="368" t="n"/>
      <c r="AW930" s="368" t="n"/>
      <c r="AX930" s="368" t="n"/>
      <c r="AY930" s="368" t="n"/>
      <c r="AZ930" s="368" t="n"/>
      <c r="BA930" s="368" t="n"/>
      <c r="BB930" s="368" t="n"/>
      <c r="BC930" s="368" t="n"/>
      <c r="BD930" s="368" t="n"/>
      <c r="BE930" s="368" t="n"/>
      <c r="BF930" s="368" t="n"/>
      <c r="BG930" s="368" t="n"/>
      <c r="BH930" s="368" t="n"/>
      <c r="BI930" s="368" t="n"/>
      <c r="BJ930" s="368" t="n"/>
      <c r="BK930" s="368" t="n"/>
      <c r="BL930" s="368" t="n"/>
      <c r="BM930" s="368" t="n"/>
      <c r="BN930" s="368" t="n"/>
      <c r="BO930" s="368" t="n"/>
      <c r="BP930" s="368" t="n"/>
      <c r="BQ930" s="320" t="n"/>
      <c r="BR930" s="368" t="n"/>
      <c r="BS930" s="368" t="n"/>
      <c r="BT930" s="368" t="n"/>
      <c r="BU930" s="368" t="n"/>
      <c r="BV930" s="368" t="n"/>
      <c r="BW930" s="368" t="n"/>
      <c r="BX930" s="368" t="n"/>
      <c r="BY930" s="368" t="n"/>
      <c r="BZ930" s="368" t="n"/>
      <c r="CA930" s="368" t="n"/>
      <c r="CB930" s="368" t="n"/>
      <c r="CC930" s="368" t="n"/>
      <c r="CD930" s="368" t="n"/>
      <c r="CE930" s="368" t="n"/>
      <c r="CF930" s="368" t="n"/>
      <c r="CG930" s="368" t="n"/>
      <c r="CH930" s="368" t="n"/>
      <c r="CI930" s="368" t="n"/>
      <c r="CJ930" s="368" t="n"/>
      <c r="CK930" s="368" t="n"/>
      <c r="CL930" s="368" t="n"/>
      <c r="CM930" s="368" t="n"/>
      <c r="CN930" s="368" t="n"/>
      <c r="CO930" s="368" t="n"/>
      <c r="CP930" s="368" t="n"/>
      <c r="CQ930" s="368" t="n"/>
      <c r="CR930" s="368" t="n"/>
      <c r="CS930" s="368" t="n"/>
      <c r="CT930" s="368" t="n"/>
      <c r="CU930" s="368" t="n"/>
      <c r="CV930" s="368" t="n"/>
      <c r="CW930" s="368" t="n"/>
      <c r="CX930" s="368" t="n"/>
      <c r="CY930" s="368" t="n"/>
      <c r="CZ930" s="368" t="n"/>
      <c r="DA930" s="368" t="n"/>
      <c r="DB930" s="368" t="n"/>
      <c r="DC930" s="368" t="n"/>
      <c r="DD930" s="368" t="n"/>
    </row>
    <row r="931">
      <c r="A931" s="368" t="n"/>
      <c r="B931" s="368" t="n"/>
      <c r="C931" s="368" t="n"/>
      <c r="D931" s="368" t="n"/>
      <c r="E931" s="368" t="n"/>
      <c r="F931" s="368" t="n"/>
      <c r="G931" s="318" t="n"/>
      <c r="H931" s="368" t="n"/>
      <c r="I931" s="368" t="n"/>
      <c r="J931" s="368" t="n"/>
      <c r="K931" s="368" t="n"/>
      <c r="L931" s="368" t="n"/>
      <c r="M931" s="368" t="n"/>
      <c r="N931" s="368" t="n"/>
      <c r="O931" s="368" t="n"/>
      <c r="P931" s="368" t="n"/>
      <c r="Q931" s="368" t="n"/>
      <c r="R931" s="368" t="n"/>
      <c r="S931" s="368" t="n"/>
      <c r="T931" s="368" t="n"/>
      <c r="U931" s="368" t="n"/>
      <c r="V931" s="368" t="n"/>
      <c r="W931" s="368" t="n"/>
      <c r="X931" s="368" t="n"/>
      <c r="Y931" s="368" t="n"/>
      <c r="Z931" s="368" t="n"/>
      <c r="AA931" s="368" t="n"/>
      <c r="AB931" s="368" t="n"/>
      <c r="AC931" s="368" t="n"/>
      <c r="AD931" s="368" t="n"/>
      <c r="AE931" s="368" t="n"/>
      <c r="AF931" s="368" t="n"/>
      <c r="AG931" s="368" t="n"/>
      <c r="AH931" s="368" t="n"/>
      <c r="AI931" s="368" t="n"/>
      <c r="AJ931" s="368" t="n"/>
      <c r="AK931" s="368" t="n"/>
      <c r="AL931" s="368" t="n"/>
      <c r="AM931" s="368" t="n"/>
      <c r="AN931" s="368" t="n"/>
      <c r="AO931" s="368" t="n"/>
      <c r="AP931" s="319" t="n"/>
      <c r="AQ931" s="368" t="n"/>
      <c r="AR931" s="368" t="n"/>
      <c r="AS931" s="368" t="n"/>
      <c r="AT931" s="368" t="n"/>
      <c r="AU931" s="368" t="n"/>
      <c r="AV931" s="368" t="n"/>
      <c r="AW931" s="368" t="n"/>
      <c r="AX931" s="368" t="n"/>
      <c r="AY931" s="368" t="n"/>
      <c r="AZ931" s="368" t="n"/>
      <c r="BA931" s="368" t="n"/>
      <c r="BB931" s="368" t="n"/>
      <c r="BC931" s="368" t="n"/>
      <c r="BD931" s="368" t="n"/>
      <c r="BE931" s="368" t="n"/>
      <c r="BF931" s="368" t="n"/>
      <c r="BG931" s="368" t="n"/>
      <c r="BH931" s="368" t="n"/>
      <c r="BI931" s="368" t="n"/>
      <c r="BJ931" s="368" t="n"/>
      <c r="BK931" s="368" t="n"/>
      <c r="BL931" s="368" t="n"/>
      <c r="BM931" s="368" t="n"/>
      <c r="BN931" s="368" t="n"/>
      <c r="BO931" s="368" t="n"/>
      <c r="BP931" s="368" t="n"/>
      <c r="BQ931" s="320" t="n"/>
      <c r="BR931" s="368" t="n"/>
      <c r="BS931" s="368" t="n"/>
      <c r="BT931" s="368" t="n"/>
      <c r="BU931" s="368" t="n"/>
      <c r="BV931" s="368" t="n"/>
      <c r="BW931" s="368" t="n"/>
      <c r="BX931" s="368" t="n"/>
      <c r="BY931" s="368" t="n"/>
      <c r="BZ931" s="368" t="n"/>
      <c r="CA931" s="368" t="n"/>
      <c r="CB931" s="368" t="n"/>
      <c r="CC931" s="368" t="n"/>
      <c r="CD931" s="368" t="n"/>
      <c r="CE931" s="368" t="n"/>
      <c r="CF931" s="368" t="n"/>
      <c r="CG931" s="368" t="n"/>
      <c r="CH931" s="368" t="n"/>
      <c r="CI931" s="368" t="n"/>
      <c r="CJ931" s="368" t="n"/>
      <c r="CK931" s="368" t="n"/>
      <c r="CL931" s="368" t="n"/>
      <c r="CM931" s="368" t="n"/>
      <c r="CN931" s="368" t="n"/>
      <c r="CO931" s="368" t="n"/>
      <c r="CP931" s="368" t="n"/>
      <c r="CQ931" s="368" t="n"/>
      <c r="CR931" s="368" t="n"/>
      <c r="CS931" s="368" t="n"/>
      <c r="CT931" s="368" t="n"/>
      <c r="CU931" s="368" t="n"/>
      <c r="CV931" s="368" t="n"/>
      <c r="CW931" s="368" t="n"/>
      <c r="CX931" s="368" t="n"/>
      <c r="CY931" s="368" t="n"/>
      <c r="CZ931" s="368" t="n"/>
      <c r="DA931" s="368" t="n"/>
      <c r="DB931" s="368" t="n"/>
      <c r="DC931" s="368" t="n"/>
      <c r="DD931" s="368" t="n"/>
    </row>
    <row r="932">
      <c r="A932" s="368" t="n"/>
      <c r="B932" s="368" t="n"/>
      <c r="C932" s="368" t="n"/>
      <c r="D932" s="368" t="n"/>
      <c r="E932" s="368" t="n"/>
      <c r="F932" s="368" t="n"/>
      <c r="G932" s="318" t="n"/>
      <c r="H932" s="368" t="n"/>
      <c r="I932" s="368" t="n"/>
      <c r="J932" s="368" t="n"/>
      <c r="K932" s="368" t="n"/>
      <c r="L932" s="368" t="n"/>
      <c r="M932" s="368" t="n"/>
      <c r="N932" s="368" t="n"/>
      <c r="O932" s="368" t="n"/>
      <c r="P932" s="368" t="n"/>
      <c r="Q932" s="368" t="n"/>
      <c r="R932" s="368" t="n"/>
      <c r="S932" s="368" t="n"/>
      <c r="T932" s="368" t="n"/>
      <c r="U932" s="368" t="n"/>
      <c r="V932" s="368" t="n"/>
      <c r="W932" s="368" t="n"/>
      <c r="X932" s="368" t="n"/>
      <c r="Y932" s="368" t="n"/>
      <c r="Z932" s="368" t="n"/>
      <c r="AA932" s="368" t="n"/>
      <c r="AB932" s="368" t="n"/>
      <c r="AC932" s="368" t="n"/>
      <c r="AD932" s="368" t="n"/>
      <c r="AE932" s="368" t="n"/>
      <c r="AF932" s="368" t="n"/>
      <c r="AG932" s="368" t="n"/>
      <c r="AH932" s="368" t="n"/>
      <c r="AI932" s="368" t="n"/>
      <c r="AJ932" s="368" t="n"/>
      <c r="AK932" s="368" t="n"/>
      <c r="AL932" s="368" t="n"/>
      <c r="AM932" s="368" t="n"/>
      <c r="AN932" s="368" t="n"/>
      <c r="AO932" s="368" t="n"/>
      <c r="AP932" s="319" t="n"/>
      <c r="AQ932" s="368" t="n"/>
      <c r="AR932" s="368" t="n"/>
      <c r="AS932" s="368" t="n"/>
      <c r="AT932" s="368" t="n"/>
      <c r="AU932" s="368" t="n"/>
      <c r="AV932" s="368" t="n"/>
      <c r="AW932" s="368" t="n"/>
      <c r="AX932" s="368" t="n"/>
      <c r="AY932" s="368" t="n"/>
      <c r="AZ932" s="368" t="n"/>
      <c r="BA932" s="368" t="n"/>
      <c r="BB932" s="368" t="n"/>
      <c r="BC932" s="368" t="n"/>
      <c r="BD932" s="368" t="n"/>
      <c r="BE932" s="368" t="n"/>
      <c r="BF932" s="368" t="n"/>
      <c r="BG932" s="368" t="n"/>
      <c r="BH932" s="368" t="n"/>
      <c r="BI932" s="368" t="n"/>
      <c r="BJ932" s="368" t="n"/>
      <c r="BK932" s="368" t="n"/>
      <c r="BL932" s="368" t="n"/>
      <c r="BM932" s="368" t="n"/>
      <c r="BN932" s="368" t="n"/>
      <c r="BO932" s="368" t="n"/>
      <c r="BP932" s="368" t="n"/>
      <c r="BQ932" s="320" t="n"/>
      <c r="BR932" s="368" t="n"/>
      <c r="BS932" s="368" t="n"/>
      <c r="BT932" s="368" t="n"/>
      <c r="BU932" s="368" t="n"/>
      <c r="BV932" s="368" t="n"/>
      <c r="BW932" s="368" t="n"/>
      <c r="BX932" s="368" t="n"/>
      <c r="BY932" s="368" t="n"/>
      <c r="BZ932" s="368" t="n"/>
      <c r="CA932" s="368" t="n"/>
      <c r="CB932" s="368" t="n"/>
      <c r="CC932" s="368" t="n"/>
      <c r="CD932" s="368" t="n"/>
      <c r="CE932" s="368" t="n"/>
      <c r="CF932" s="368" t="n"/>
      <c r="CG932" s="368" t="n"/>
      <c r="CH932" s="368" t="n"/>
      <c r="CI932" s="368" t="n"/>
      <c r="CJ932" s="368" t="n"/>
      <c r="CK932" s="368" t="n"/>
      <c r="CL932" s="368" t="n"/>
      <c r="CM932" s="368" t="n"/>
      <c r="CN932" s="368" t="n"/>
      <c r="CO932" s="368" t="n"/>
      <c r="CP932" s="368" t="n"/>
      <c r="CQ932" s="368" t="n"/>
      <c r="CR932" s="368" t="n"/>
      <c r="CS932" s="368" t="n"/>
      <c r="CT932" s="368" t="n"/>
      <c r="CU932" s="368" t="n"/>
      <c r="CV932" s="368" t="n"/>
      <c r="CW932" s="368" t="n"/>
      <c r="CX932" s="368" t="n"/>
      <c r="CY932" s="368" t="n"/>
      <c r="CZ932" s="368" t="n"/>
      <c r="DA932" s="368" t="n"/>
      <c r="DB932" s="368" t="n"/>
      <c r="DC932" s="368" t="n"/>
      <c r="DD932" s="368" t="n"/>
    </row>
    <row r="933">
      <c r="A933" s="368" t="n"/>
      <c r="B933" s="368" t="n"/>
      <c r="C933" s="368" t="n"/>
      <c r="D933" s="368" t="n"/>
      <c r="E933" s="368" t="n"/>
      <c r="F933" s="368" t="n"/>
      <c r="G933" s="318" t="n"/>
      <c r="H933" s="368" t="n"/>
      <c r="I933" s="368" t="n"/>
      <c r="J933" s="368" t="n"/>
      <c r="K933" s="368" t="n"/>
      <c r="L933" s="368" t="n"/>
      <c r="M933" s="368" t="n"/>
      <c r="N933" s="368" t="n"/>
      <c r="O933" s="368" t="n"/>
      <c r="P933" s="368" t="n"/>
      <c r="Q933" s="368" t="n"/>
      <c r="R933" s="368" t="n"/>
      <c r="S933" s="368" t="n"/>
      <c r="T933" s="368" t="n"/>
      <c r="U933" s="368" t="n"/>
      <c r="V933" s="368" t="n"/>
      <c r="W933" s="368" t="n"/>
      <c r="X933" s="368" t="n"/>
      <c r="Y933" s="368" t="n"/>
      <c r="Z933" s="368" t="n"/>
      <c r="AA933" s="368" t="n"/>
      <c r="AB933" s="368" t="n"/>
      <c r="AC933" s="368" t="n"/>
      <c r="AD933" s="368" t="n"/>
      <c r="AE933" s="368" t="n"/>
      <c r="AF933" s="368" t="n"/>
      <c r="AG933" s="368" t="n"/>
      <c r="AH933" s="368" t="n"/>
      <c r="AI933" s="368" t="n"/>
      <c r="AJ933" s="368" t="n"/>
      <c r="AK933" s="368" t="n"/>
      <c r="AL933" s="368" t="n"/>
      <c r="AM933" s="368" t="n"/>
      <c r="AN933" s="368" t="n"/>
      <c r="AO933" s="368" t="n"/>
      <c r="AP933" s="319" t="n"/>
      <c r="AQ933" s="368" t="n"/>
      <c r="AR933" s="368" t="n"/>
      <c r="AS933" s="368" t="n"/>
      <c r="AT933" s="368" t="n"/>
      <c r="AU933" s="368" t="n"/>
      <c r="AV933" s="368" t="n"/>
      <c r="AW933" s="368" t="n"/>
      <c r="AX933" s="368" t="n"/>
      <c r="AY933" s="368" t="n"/>
      <c r="AZ933" s="368" t="n"/>
      <c r="BA933" s="368" t="n"/>
      <c r="BB933" s="368" t="n"/>
      <c r="BC933" s="368" t="n"/>
      <c r="BD933" s="368" t="n"/>
      <c r="BE933" s="368" t="n"/>
      <c r="BF933" s="368" t="n"/>
      <c r="BG933" s="368" t="n"/>
      <c r="BH933" s="368" t="n"/>
      <c r="BI933" s="368" t="n"/>
      <c r="BJ933" s="368" t="n"/>
      <c r="BK933" s="368" t="n"/>
      <c r="BL933" s="368" t="n"/>
      <c r="BM933" s="368" t="n"/>
      <c r="BN933" s="368" t="n"/>
      <c r="BO933" s="368" t="n"/>
      <c r="BP933" s="368" t="n"/>
      <c r="BQ933" s="320" t="n"/>
      <c r="BR933" s="368" t="n"/>
      <c r="BS933" s="368" t="n"/>
      <c r="BT933" s="368" t="n"/>
      <c r="BU933" s="368" t="n"/>
      <c r="BV933" s="368" t="n"/>
      <c r="BW933" s="368" t="n"/>
      <c r="BX933" s="368" t="n"/>
      <c r="BY933" s="368" t="n"/>
      <c r="BZ933" s="368" t="n"/>
      <c r="CA933" s="368" t="n"/>
      <c r="CB933" s="368" t="n"/>
      <c r="CC933" s="368" t="n"/>
      <c r="CD933" s="368" t="n"/>
      <c r="CE933" s="368" t="n"/>
      <c r="CF933" s="368" t="n"/>
      <c r="CG933" s="368" t="n"/>
      <c r="CH933" s="368" t="n"/>
      <c r="CI933" s="368" t="n"/>
      <c r="CJ933" s="368" t="n"/>
      <c r="CK933" s="368" t="n"/>
      <c r="CL933" s="368" t="n"/>
      <c r="CM933" s="368" t="n"/>
      <c r="CN933" s="368" t="n"/>
      <c r="CO933" s="368" t="n"/>
      <c r="CP933" s="368" t="n"/>
      <c r="CQ933" s="368" t="n"/>
      <c r="CR933" s="368" t="n"/>
      <c r="CS933" s="368" t="n"/>
      <c r="CT933" s="368" t="n"/>
      <c r="CU933" s="368" t="n"/>
      <c r="CV933" s="368" t="n"/>
      <c r="CW933" s="368" t="n"/>
      <c r="CX933" s="368" t="n"/>
      <c r="CY933" s="368" t="n"/>
      <c r="CZ933" s="368" t="n"/>
      <c r="DA933" s="368" t="n"/>
      <c r="DB933" s="368" t="n"/>
      <c r="DC933" s="368" t="n"/>
      <c r="DD933" s="368" t="n"/>
    </row>
    <row r="934">
      <c r="A934" s="368" t="n"/>
      <c r="B934" s="368" t="n"/>
      <c r="C934" s="368" t="n"/>
      <c r="D934" s="368" t="n"/>
      <c r="E934" s="368" t="n"/>
      <c r="F934" s="368" t="n"/>
      <c r="G934" s="318" t="n"/>
      <c r="H934" s="368" t="n"/>
      <c r="I934" s="368" t="n"/>
      <c r="J934" s="368" t="n"/>
      <c r="K934" s="368" t="n"/>
      <c r="L934" s="368" t="n"/>
      <c r="M934" s="368" t="n"/>
      <c r="N934" s="368" t="n"/>
      <c r="O934" s="368" t="n"/>
      <c r="P934" s="368" t="n"/>
      <c r="Q934" s="368" t="n"/>
      <c r="R934" s="368" t="n"/>
      <c r="S934" s="368" t="n"/>
      <c r="T934" s="368" t="n"/>
      <c r="U934" s="368" t="n"/>
      <c r="V934" s="368" t="n"/>
      <c r="W934" s="368" t="n"/>
      <c r="X934" s="368" t="n"/>
      <c r="Y934" s="368" t="n"/>
      <c r="Z934" s="368" t="n"/>
      <c r="AA934" s="368" t="n"/>
      <c r="AB934" s="368" t="n"/>
      <c r="AC934" s="368" t="n"/>
      <c r="AD934" s="368" t="n"/>
      <c r="AE934" s="368" t="n"/>
      <c r="AF934" s="368" t="n"/>
      <c r="AG934" s="368" t="n"/>
      <c r="AH934" s="368" t="n"/>
      <c r="AI934" s="368" t="n"/>
      <c r="AJ934" s="368" t="n"/>
      <c r="AK934" s="368" t="n"/>
      <c r="AL934" s="368" t="n"/>
      <c r="AM934" s="368" t="n"/>
      <c r="AN934" s="368" t="n"/>
      <c r="AO934" s="368" t="n"/>
      <c r="AP934" s="319" t="n"/>
      <c r="AQ934" s="368" t="n"/>
      <c r="AR934" s="368" t="n"/>
      <c r="AS934" s="368" t="n"/>
      <c r="AT934" s="368" t="n"/>
      <c r="AU934" s="368" t="n"/>
      <c r="AV934" s="368" t="n"/>
      <c r="AW934" s="368" t="n"/>
      <c r="AX934" s="368" t="n"/>
      <c r="AY934" s="368" t="n"/>
      <c r="AZ934" s="368" t="n"/>
      <c r="BA934" s="368" t="n"/>
      <c r="BB934" s="368" t="n"/>
      <c r="BC934" s="368" t="n"/>
      <c r="BD934" s="368" t="n"/>
      <c r="BE934" s="368" t="n"/>
      <c r="BF934" s="368" t="n"/>
      <c r="BG934" s="368" t="n"/>
      <c r="BH934" s="368" t="n"/>
      <c r="BI934" s="368" t="n"/>
      <c r="BJ934" s="368" t="n"/>
      <c r="BK934" s="368" t="n"/>
      <c r="BL934" s="368" t="n"/>
      <c r="BM934" s="368" t="n"/>
      <c r="BN934" s="368" t="n"/>
      <c r="BO934" s="368" t="n"/>
      <c r="BP934" s="368" t="n"/>
      <c r="BQ934" s="320" t="n"/>
      <c r="BR934" s="368" t="n"/>
      <c r="BS934" s="368" t="n"/>
      <c r="BT934" s="368" t="n"/>
      <c r="BU934" s="368" t="n"/>
      <c r="BV934" s="368" t="n"/>
      <c r="BW934" s="368" t="n"/>
      <c r="BX934" s="368" t="n"/>
      <c r="BY934" s="368" t="n"/>
      <c r="BZ934" s="368" t="n"/>
      <c r="CA934" s="368" t="n"/>
      <c r="CB934" s="368" t="n"/>
      <c r="CC934" s="368" t="n"/>
      <c r="CD934" s="368" t="n"/>
      <c r="CE934" s="368" t="n"/>
      <c r="CF934" s="368" t="n"/>
      <c r="CG934" s="368" t="n"/>
      <c r="CH934" s="368" t="n"/>
      <c r="CI934" s="368" t="n"/>
      <c r="CJ934" s="368" t="n"/>
      <c r="CK934" s="368" t="n"/>
      <c r="CL934" s="368" t="n"/>
      <c r="CM934" s="368" t="n"/>
      <c r="CN934" s="368" t="n"/>
      <c r="CO934" s="368" t="n"/>
      <c r="CP934" s="368" t="n"/>
      <c r="CQ934" s="368" t="n"/>
      <c r="CR934" s="368" t="n"/>
      <c r="CS934" s="368" t="n"/>
      <c r="CT934" s="368" t="n"/>
      <c r="CU934" s="368" t="n"/>
      <c r="CV934" s="368" t="n"/>
      <c r="CW934" s="368" t="n"/>
      <c r="CX934" s="368" t="n"/>
      <c r="CY934" s="368" t="n"/>
      <c r="CZ934" s="368" t="n"/>
      <c r="DA934" s="368" t="n"/>
      <c r="DB934" s="368" t="n"/>
      <c r="DC934" s="368" t="n"/>
      <c r="DD934" s="368" t="n"/>
    </row>
    <row r="935">
      <c r="A935" s="368" t="n"/>
      <c r="B935" s="368" t="n"/>
      <c r="C935" s="368" t="n"/>
      <c r="D935" s="368" t="n"/>
      <c r="E935" s="368" t="n"/>
      <c r="F935" s="368" t="n"/>
      <c r="G935" s="318" t="n"/>
      <c r="H935" s="368" t="n"/>
      <c r="I935" s="368" t="n"/>
      <c r="J935" s="368" t="n"/>
      <c r="K935" s="368" t="n"/>
      <c r="L935" s="368" t="n"/>
      <c r="M935" s="368" t="n"/>
      <c r="N935" s="368" t="n"/>
      <c r="O935" s="368" t="n"/>
      <c r="P935" s="368" t="n"/>
      <c r="Q935" s="368" t="n"/>
      <c r="R935" s="368" t="n"/>
      <c r="S935" s="368" t="n"/>
      <c r="T935" s="368" t="n"/>
      <c r="U935" s="368" t="n"/>
      <c r="V935" s="368" t="n"/>
      <c r="W935" s="368" t="n"/>
      <c r="X935" s="368" t="n"/>
      <c r="Y935" s="368" t="n"/>
      <c r="Z935" s="368" t="n"/>
      <c r="AA935" s="368" t="n"/>
      <c r="AB935" s="368" t="n"/>
      <c r="AC935" s="368" t="n"/>
      <c r="AD935" s="368" t="n"/>
      <c r="AE935" s="368" t="n"/>
      <c r="AF935" s="368" t="n"/>
      <c r="AG935" s="368" t="n"/>
      <c r="AH935" s="368" t="n"/>
      <c r="AI935" s="368" t="n"/>
      <c r="AJ935" s="368" t="n"/>
      <c r="AK935" s="368" t="n"/>
      <c r="AL935" s="368" t="n"/>
      <c r="AM935" s="368" t="n"/>
      <c r="AN935" s="368" t="n"/>
      <c r="AO935" s="368" t="n"/>
      <c r="AP935" s="319" t="n"/>
      <c r="AQ935" s="368" t="n"/>
      <c r="AR935" s="368" t="n"/>
      <c r="AS935" s="368" t="n"/>
      <c r="AT935" s="368" t="n"/>
      <c r="AU935" s="368" t="n"/>
      <c r="AV935" s="368" t="n"/>
      <c r="AW935" s="368" t="n"/>
      <c r="AX935" s="368" t="n"/>
      <c r="AY935" s="368" t="n"/>
      <c r="AZ935" s="368" t="n"/>
      <c r="BA935" s="368" t="n"/>
      <c r="BB935" s="368" t="n"/>
      <c r="BC935" s="368" t="n"/>
      <c r="BD935" s="368" t="n"/>
      <c r="BE935" s="368" t="n"/>
      <c r="BF935" s="368" t="n"/>
      <c r="BG935" s="368" t="n"/>
      <c r="BH935" s="368" t="n"/>
      <c r="BI935" s="368" t="n"/>
      <c r="BJ935" s="368" t="n"/>
      <c r="BK935" s="368" t="n"/>
      <c r="BL935" s="368" t="n"/>
      <c r="BM935" s="368" t="n"/>
      <c r="BN935" s="368" t="n"/>
      <c r="BO935" s="368" t="n"/>
      <c r="BP935" s="368" t="n"/>
      <c r="BQ935" s="320" t="n"/>
      <c r="BR935" s="368" t="n"/>
      <c r="BS935" s="368" t="n"/>
      <c r="BT935" s="368" t="n"/>
      <c r="BU935" s="368" t="n"/>
      <c r="BV935" s="368" t="n"/>
      <c r="BW935" s="368" t="n"/>
      <c r="BX935" s="368" t="n"/>
      <c r="BY935" s="368" t="n"/>
      <c r="BZ935" s="368" t="n"/>
      <c r="CA935" s="368" t="n"/>
      <c r="CB935" s="368" t="n"/>
      <c r="CC935" s="368" t="n"/>
      <c r="CD935" s="368" t="n"/>
      <c r="CE935" s="368" t="n"/>
      <c r="CF935" s="368" t="n"/>
      <c r="CG935" s="368" t="n"/>
      <c r="CH935" s="368" t="n"/>
      <c r="CI935" s="368" t="n"/>
      <c r="CJ935" s="368" t="n"/>
      <c r="CK935" s="368" t="n"/>
      <c r="CL935" s="368" t="n"/>
      <c r="CM935" s="368" t="n"/>
      <c r="CN935" s="368" t="n"/>
      <c r="CO935" s="368" t="n"/>
      <c r="CP935" s="368" t="n"/>
      <c r="CQ935" s="368" t="n"/>
      <c r="CR935" s="368" t="n"/>
      <c r="CS935" s="368" t="n"/>
      <c r="CT935" s="368" t="n"/>
      <c r="CU935" s="368" t="n"/>
      <c r="CV935" s="368" t="n"/>
      <c r="CW935" s="368" t="n"/>
      <c r="CX935" s="368" t="n"/>
      <c r="CY935" s="368" t="n"/>
      <c r="CZ935" s="368" t="n"/>
      <c r="DA935" s="368" t="n"/>
      <c r="DB935" s="368" t="n"/>
      <c r="DC935" s="368" t="n"/>
      <c r="DD935" s="368" t="n"/>
    </row>
    <row r="936">
      <c r="A936" s="368" t="n"/>
      <c r="B936" s="368" t="n"/>
      <c r="C936" s="368" t="n"/>
      <c r="D936" s="368" t="n"/>
      <c r="E936" s="368" t="n"/>
      <c r="F936" s="368" t="n"/>
      <c r="G936" s="318" t="n"/>
      <c r="H936" s="368" t="n"/>
      <c r="I936" s="368" t="n"/>
      <c r="J936" s="368" t="n"/>
      <c r="K936" s="368" t="n"/>
      <c r="L936" s="368" t="n"/>
      <c r="M936" s="368" t="n"/>
      <c r="N936" s="368" t="n"/>
      <c r="O936" s="368" t="n"/>
      <c r="P936" s="368" t="n"/>
      <c r="Q936" s="368" t="n"/>
      <c r="R936" s="368" t="n"/>
      <c r="S936" s="368" t="n"/>
      <c r="T936" s="368" t="n"/>
      <c r="U936" s="368" t="n"/>
      <c r="V936" s="368" t="n"/>
      <c r="W936" s="368" t="n"/>
      <c r="X936" s="368" t="n"/>
      <c r="Y936" s="368" t="n"/>
      <c r="Z936" s="368" t="n"/>
      <c r="AA936" s="368" t="n"/>
      <c r="AB936" s="368" t="n"/>
      <c r="AC936" s="368" t="n"/>
      <c r="AD936" s="368" t="n"/>
      <c r="AE936" s="368" t="n"/>
      <c r="AF936" s="368" t="n"/>
      <c r="AG936" s="368" t="n"/>
      <c r="AH936" s="368" t="n"/>
      <c r="AI936" s="368" t="n"/>
      <c r="AJ936" s="368" t="n"/>
      <c r="AK936" s="368" t="n"/>
      <c r="AL936" s="368" t="n"/>
      <c r="AM936" s="368" t="n"/>
      <c r="AN936" s="368" t="n"/>
      <c r="AO936" s="368" t="n"/>
      <c r="AP936" s="319" t="n"/>
      <c r="AQ936" s="368" t="n"/>
      <c r="AR936" s="368" t="n"/>
      <c r="AS936" s="368" t="n"/>
      <c r="AT936" s="368" t="n"/>
      <c r="AU936" s="368" t="n"/>
      <c r="AV936" s="368" t="n"/>
      <c r="AW936" s="368" t="n"/>
      <c r="AX936" s="368" t="n"/>
      <c r="AY936" s="368" t="n"/>
      <c r="AZ936" s="368" t="n"/>
      <c r="BA936" s="368" t="n"/>
      <c r="BB936" s="368" t="n"/>
      <c r="BC936" s="368" t="n"/>
      <c r="BD936" s="368" t="n"/>
      <c r="BE936" s="368" t="n"/>
      <c r="BF936" s="368" t="n"/>
      <c r="BG936" s="368" t="n"/>
      <c r="BH936" s="368" t="n"/>
      <c r="BI936" s="368" t="n"/>
      <c r="BJ936" s="368" t="n"/>
      <c r="BK936" s="368" t="n"/>
      <c r="BL936" s="368" t="n"/>
      <c r="BM936" s="368" t="n"/>
      <c r="BN936" s="368" t="n"/>
      <c r="BO936" s="368" t="n"/>
      <c r="BP936" s="368" t="n"/>
      <c r="BQ936" s="320" t="n"/>
      <c r="BR936" s="368" t="n"/>
      <c r="BS936" s="368" t="n"/>
      <c r="BT936" s="368" t="n"/>
      <c r="BU936" s="368" t="n"/>
      <c r="BV936" s="368" t="n"/>
      <c r="BW936" s="368" t="n"/>
      <c r="BX936" s="368" t="n"/>
      <c r="BY936" s="368" t="n"/>
      <c r="BZ936" s="368" t="n"/>
      <c r="CA936" s="368" t="n"/>
      <c r="CB936" s="368" t="n"/>
      <c r="CC936" s="368" t="n"/>
      <c r="CD936" s="368" t="n"/>
      <c r="CE936" s="368" t="n"/>
      <c r="CF936" s="368" t="n"/>
      <c r="CG936" s="368" t="n"/>
      <c r="CH936" s="368" t="n"/>
      <c r="CI936" s="368" t="n"/>
      <c r="CJ936" s="368" t="n"/>
      <c r="CK936" s="368" t="n"/>
      <c r="CL936" s="368" t="n"/>
      <c r="CM936" s="368" t="n"/>
      <c r="CN936" s="368" t="n"/>
      <c r="CO936" s="368" t="n"/>
      <c r="CP936" s="368" t="n"/>
      <c r="CQ936" s="368" t="n"/>
      <c r="CR936" s="368" t="n"/>
      <c r="CS936" s="368" t="n"/>
      <c r="CT936" s="368" t="n"/>
      <c r="CU936" s="368" t="n"/>
      <c r="CV936" s="368" t="n"/>
      <c r="CW936" s="368" t="n"/>
      <c r="CX936" s="368" t="n"/>
      <c r="CY936" s="368" t="n"/>
      <c r="CZ936" s="368" t="n"/>
      <c r="DA936" s="368" t="n"/>
      <c r="DB936" s="368" t="n"/>
      <c r="DC936" s="368" t="n"/>
      <c r="DD936" s="368" t="n"/>
    </row>
    <row r="937">
      <c r="A937" s="368" t="n"/>
      <c r="B937" s="368" t="n"/>
      <c r="C937" s="368" t="n"/>
      <c r="D937" s="368" t="n"/>
      <c r="E937" s="368" t="n"/>
      <c r="F937" s="368" t="n"/>
      <c r="G937" s="318" t="n"/>
      <c r="H937" s="368" t="n"/>
      <c r="I937" s="368" t="n"/>
      <c r="J937" s="368" t="n"/>
      <c r="K937" s="368" t="n"/>
      <c r="L937" s="368" t="n"/>
      <c r="M937" s="368" t="n"/>
      <c r="N937" s="368" t="n"/>
      <c r="O937" s="368" t="n"/>
      <c r="P937" s="368" t="n"/>
      <c r="Q937" s="368" t="n"/>
      <c r="R937" s="368" t="n"/>
      <c r="S937" s="368" t="n"/>
      <c r="T937" s="368" t="n"/>
      <c r="U937" s="368" t="n"/>
      <c r="V937" s="368" t="n"/>
      <c r="W937" s="368" t="n"/>
      <c r="X937" s="368" t="n"/>
      <c r="Y937" s="368" t="n"/>
      <c r="Z937" s="368" t="n"/>
      <c r="AA937" s="368" t="n"/>
      <c r="AB937" s="368" t="n"/>
      <c r="AC937" s="368" t="n"/>
      <c r="AD937" s="368" t="n"/>
      <c r="AE937" s="368" t="n"/>
      <c r="AF937" s="368" t="n"/>
      <c r="AG937" s="368" t="n"/>
      <c r="AH937" s="368" t="n"/>
      <c r="AI937" s="368" t="n"/>
      <c r="AJ937" s="368" t="n"/>
      <c r="AK937" s="368" t="n"/>
      <c r="AL937" s="368" t="n"/>
      <c r="AM937" s="368" t="n"/>
      <c r="AN937" s="368" t="n"/>
      <c r="AO937" s="368" t="n"/>
      <c r="AP937" s="319" t="n"/>
      <c r="AQ937" s="368" t="n"/>
      <c r="AR937" s="368" t="n"/>
      <c r="AS937" s="368" t="n"/>
      <c r="AT937" s="368" t="n"/>
      <c r="AU937" s="368" t="n"/>
      <c r="AV937" s="368" t="n"/>
      <c r="AW937" s="368" t="n"/>
      <c r="AX937" s="368" t="n"/>
      <c r="AY937" s="368" t="n"/>
      <c r="AZ937" s="368" t="n"/>
      <c r="BA937" s="368" t="n"/>
      <c r="BB937" s="368" t="n"/>
      <c r="BC937" s="368" t="n"/>
      <c r="BD937" s="368" t="n"/>
      <c r="BE937" s="368" t="n"/>
      <c r="BF937" s="368" t="n"/>
      <c r="BG937" s="368" t="n"/>
      <c r="BH937" s="368" t="n"/>
      <c r="BI937" s="368" t="n"/>
      <c r="BJ937" s="368" t="n"/>
      <c r="BK937" s="368" t="n"/>
      <c r="BL937" s="368" t="n"/>
      <c r="BM937" s="368" t="n"/>
      <c r="BN937" s="368" t="n"/>
      <c r="BO937" s="368" t="n"/>
      <c r="BP937" s="368" t="n"/>
      <c r="BQ937" s="320" t="n"/>
      <c r="BR937" s="368" t="n"/>
      <c r="BS937" s="368" t="n"/>
      <c r="BT937" s="368" t="n"/>
      <c r="BU937" s="368" t="n"/>
      <c r="BV937" s="368" t="n"/>
      <c r="BW937" s="368" t="n"/>
      <c r="BX937" s="368" t="n"/>
      <c r="BY937" s="368" t="n"/>
      <c r="BZ937" s="368" t="n"/>
      <c r="CA937" s="368" t="n"/>
      <c r="CB937" s="368" t="n"/>
      <c r="CC937" s="368" t="n"/>
      <c r="CD937" s="368" t="n"/>
      <c r="CE937" s="368" t="n"/>
      <c r="CF937" s="368" t="n"/>
      <c r="CG937" s="368" t="n"/>
      <c r="CH937" s="368" t="n"/>
      <c r="CI937" s="368" t="n"/>
      <c r="CJ937" s="368" t="n"/>
      <c r="CK937" s="368" t="n"/>
      <c r="CL937" s="368" t="n"/>
      <c r="CM937" s="368" t="n"/>
      <c r="CN937" s="368" t="n"/>
      <c r="CO937" s="368" t="n"/>
      <c r="CP937" s="368" t="n"/>
      <c r="CQ937" s="368" t="n"/>
      <c r="CR937" s="368" t="n"/>
      <c r="CS937" s="368" t="n"/>
      <c r="CT937" s="368" t="n"/>
      <c r="CU937" s="368" t="n"/>
      <c r="CV937" s="368" t="n"/>
      <c r="CW937" s="368" t="n"/>
      <c r="CX937" s="368" t="n"/>
      <c r="CY937" s="368" t="n"/>
      <c r="CZ937" s="368" t="n"/>
      <c r="DA937" s="368" t="n"/>
      <c r="DB937" s="368" t="n"/>
      <c r="DC937" s="368" t="n"/>
      <c r="DD937" s="368" t="n"/>
    </row>
    <row r="938">
      <c r="A938" s="368" t="n"/>
      <c r="B938" s="368" t="n"/>
      <c r="C938" s="368" t="n"/>
      <c r="D938" s="368" t="n"/>
      <c r="E938" s="368" t="n"/>
      <c r="F938" s="368" t="n"/>
      <c r="G938" s="318" t="n"/>
      <c r="H938" s="368" t="n"/>
      <c r="I938" s="368" t="n"/>
      <c r="J938" s="368" t="n"/>
      <c r="K938" s="368" t="n"/>
      <c r="L938" s="368" t="n"/>
      <c r="M938" s="368" t="n"/>
      <c r="N938" s="368" t="n"/>
      <c r="O938" s="368" t="n"/>
      <c r="P938" s="368" t="n"/>
      <c r="Q938" s="368" t="n"/>
      <c r="R938" s="368" t="n"/>
      <c r="S938" s="368" t="n"/>
      <c r="T938" s="368" t="n"/>
      <c r="U938" s="368" t="n"/>
      <c r="V938" s="368" t="n"/>
      <c r="W938" s="368" t="n"/>
      <c r="X938" s="368" t="n"/>
      <c r="Y938" s="368" t="n"/>
      <c r="Z938" s="368" t="n"/>
      <c r="AA938" s="368" t="n"/>
      <c r="AB938" s="368" t="n"/>
      <c r="AC938" s="368" t="n"/>
      <c r="AD938" s="368" t="n"/>
      <c r="AE938" s="368" t="n"/>
      <c r="AF938" s="368" t="n"/>
      <c r="AG938" s="368" t="n"/>
      <c r="AH938" s="368" t="n"/>
      <c r="AI938" s="368" t="n"/>
      <c r="AJ938" s="368" t="n"/>
      <c r="AK938" s="368" t="n"/>
      <c r="AL938" s="368" t="n"/>
      <c r="AM938" s="368" t="n"/>
      <c r="AN938" s="368" t="n"/>
      <c r="AO938" s="368" t="n"/>
      <c r="AP938" s="319" t="n"/>
      <c r="AQ938" s="368" t="n"/>
      <c r="AR938" s="368" t="n"/>
      <c r="AS938" s="368" t="n"/>
      <c r="AT938" s="368" t="n"/>
      <c r="AU938" s="368" t="n"/>
      <c r="AV938" s="368" t="n"/>
      <c r="AW938" s="368" t="n"/>
      <c r="AX938" s="368" t="n"/>
      <c r="AY938" s="368" t="n"/>
      <c r="AZ938" s="368" t="n"/>
      <c r="BA938" s="368" t="n"/>
      <c r="BB938" s="368" t="n"/>
      <c r="BC938" s="368" t="n"/>
      <c r="BD938" s="368" t="n"/>
      <c r="BE938" s="368" t="n"/>
      <c r="BF938" s="368" t="n"/>
      <c r="BG938" s="368" t="n"/>
      <c r="BH938" s="368" t="n"/>
      <c r="BI938" s="368" t="n"/>
      <c r="BJ938" s="368" t="n"/>
      <c r="BK938" s="368" t="n"/>
      <c r="BL938" s="368" t="n"/>
      <c r="BM938" s="368" t="n"/>
      <c r="BN938" s="368" t="n"/>
      <c r="BO938" s="368" t="n"/>
      <c r="BP938" s="368" t="n"/>
      <c r="BQ938" s="320" t="n"/>
      <c r="BR938" s="368" t="n"/>
      <c r="BS938" s="368" t="n"/>
      <c r="BT938" s="368" t="n"/>
      <c r="BU938" s="368" t="n"/>
      <c r="BV938" s="368" t="n"/>
      <c r="BW938" s="368" t="n"/>
      <c r="BX938" s="368" t="n"/>
      <c r="BY938" s="368" t="n"/>
      <c r="BZ938" s="368" t="n"/>
      <c r="CA938" s="368" t="n"/>
      <c r="CB938" s="368" t="n"/>
      <c r="CC938" s="368" t="n"/>
      <c r="CD938" s="368" t="n"/>
      <c r="CE938" s="368" t="n"/>
      <c r="CF938" s="368" t="n"/>
      <c r="CG938" s="368" t="n"/>
      <c r="CH938" s="368" t="n"/>
      <c r="CI938" s="368" t="n"/>
      <c r="CJ938" s="368" t="n"/>
      <c r="CK938" s="368" t="n"/>
      <c r="CL938" s="368" t="n"/>
      <c r="CM938" s="368" t="n"/>
      <c r="CN938" s="368" t="n"/>
      <c r="CO938" s="368" t="n"/>
      <c r="CP938" s="368" t="n"/>
      <c r="CQ938" s="368" t="n"/>
      <c r="CR938" s="368" t="n"/>
      <c r="CS938" s="368" t="n"/>
      <c r="CT938" s="368" t="n"/>
      <c r="CU938" s="368" t="n"/>
      <c r="CV938" s="368" t="n"/>
      <c r="CW938" s="368" t="n"/>
      <c r="CX938" s="368" t="n"/>
      <c r="CY938" s="368" t="n"/>
      <c r="CZ938" s="368" t="n"/>
      <c r="DA938" s="368" t="n"/>
      <c r="DB938" s="368" t="n"/>
      <c r="DC938" s="368" t="n"/>
      <c r="DD938" s="368" t="n"/>
    </row>
    <row r="939">
      <c r="A939" s="368" t="n"/>
      <c r="B939" s="368" t="n"/>
      <c r="C939" s="368" t="n"/>
      <c r="D939" s="368" t="n"/>
      <c r="E939" s="368" t="n"/>
      <c r="F939" s="368" t="n"/>
      <c r="G939" s="318" t="n"/>
      <c r="H939" s="368" t="n"/>
      <c r="I939" s="368" t="n"/>
      <c r="J939" s="368" t="n"/>
      <c r="K939" s="368" t="n"/>
      <c r="L939" s="368" t="n"/>
      <c r="M939" s="368" t="n"/>
      <c r="N939" s="368" t="n"/>
      <c r="O939" s="368" t="n"/>
      <c r="P939" s="368" t="n"/>
      <c r="Q939" s="368" t="n"/>
      <c r="R939" s="368" t="n"/>
      <c r="S939" s="368" t="n"/>
      <c r="T939" s="368" t="n"/>
      <c r="U939" s="368" t="n"/>
      <c r="V939" s="368" t="n"/>
      <c r="W939" s="368" t="n"/>
      <c r="X939" s="368" t="n"/>
      <c r="Y939" s="368" t="n"/>
      <c r="Z939" s="368" t="n"/>
      <c r="AA939" s="368" t="n"/>
      <c r="AB939" s="368" t="n"/>
      <c r="AC939" s="368" t="n"/>
      <c r="AD939" s="368" t="n"/>
      <c r="AE939" s="368" t="n"/>
      <c r="AF939" s="368" t="n"/>
      <c r="AG939" s="368" t="n"/>
      <c r="AH939" s="368" t="n"/>
      <c r="AI939" s="368" t="n"/>
      <c r="AJ939" s="368" t="n"/>
      <c r="AK939" s="368" t="n"/>
      <c r="AL939" s="368" t="n"/>
      <c r="AM939" s="368" t="n"/>
      <c r="AN939" s="368" t="n"/>
      <c r="AO939" s="368" t="n"/>
      <c r="AP939" s="319" t="n"/>
      <c r="AQ939" s="368" t="n"/>
      <c r="AR939" s="368" t="n"/>
      <c r="AS939" s="368" t="n"/>
      <c r="AT939" s="368" t="n"/>
      <c r="AU939" s="368" t="n"/>
      <c r="AV939" s="368" t="n"/>
      <c r="AW939" s="368" t="n"/>
      <c r="AX939" s="368" t="n"/>
      <c r="AY939" s="368" t="n"/>
      <c r="AZ939" s="368" t="n"/>
      <c r="BA939" s="368" t="n"/>
      <c r="BB939" s="368" t="n"/>
      <c r="BC939" s="368" t="n"/>
      <c r="BD939" s="368" t="n"/>
      <c r="BE939" s="368" t="n"/>
      <c r="BF939" s="368" t="n"/>
      <c r="BG939" s="368" t="n"/>
      <c r="BH939" s="368" t="n"/>
      <c r="BI939" s="368" t="n"/>
      <c r="BJ939" s="368" t="n"/>
      <c r="BK939" s="368" t="n"/>
      <c r="BL939" s="368" t="n"/>
      <c r="BM939" s="368" t="n"/>
      <c r="BN939" s="368" t="n"/>
      <c r="BO939" s="368" t="n"/>
      <c r="BP939" s="368" t="n"/>
      <c r="BQ939" s="320" t="n"/>
      <c r="BR939" s="368" t="n"/>
      <c r="BS939" s="368" t="n"/>
      <c r="BT939" s="368" t="n"/>
      <c r="BU939" s="368" t="n"/>
      <c r="BV939" s="368" t="n"/>
      <c r="BW939" s="368" t="n"/>
      <c r="BX939" s="368" t="n"/>
      <c r="BY939" s="368" t="n"/>
      <c r="BZ939" s="368" t="n"/>
      <c r="CA939" s="368" t="n"/>
      <c r="CB939" s="368" t="n"/>
      <c r="CC939" s="368" t="n"/>
      <c r="CD939" s="368" t="n"/>
      <c r="CE939" s="368" t="n"/>
      <c r="CF939" s="368" t="n"/>
      <c r="CG939" s="368" t="n"/>
      <c r="CH939" s="368" t="n"/>
      <c r="CI939" s="368" t="n"/>
      <c r="CJ939" s="368" t="n"/>
      <c r="CK939" s="368" t="n"/>
      <c r="CL939" s="368" t="n"/>
      <c r="CM939" s="368" t="n"/>
      <c r="CN939" s="368" t="n"/>
      <c r="CO939" s="368" t="n"/>
      <c r="CP939" s="368" t="n"/>
      <c r="CQ939" s="368" t="n"/>
      <c r="CR939" s="368" t="n"/>
      <c r="CS939" s="368" t="n"/>
      <c r="CT939" s="368" t="n"/>
      <c r="CU939" s="368" t="n"/>
      <c r="CV939" s="368" t="n"/>
      <c r="CW939" s="368" t="n"/>
      <c r="CX939" s="368" t="n"/>
      <c r="CY939" s="368" t="n"/>
      <c r="CZ939" s="368" t="n"/>
      <c r="DA939" s="368" t="n"/>
      <c r="DB939" s="368" t="n"/>
      <c r="DC939" s="368" t="n"/>
      <c r="DD939" s="368" t="n"/>
    </row>
    <row r="940">
      <c r="A940" s="368" t="n"/>
      <c r="B940" s="368" t="n"/>
      <c r="C940" s="368" t="n"/>
      <c r="D940" s="368" t="n"/>
      <c r="E940" s="368" t="n"/>
      <c r="F940" s="368" t="n"/>
      <c r="G940" s="318" t="n"/>
      <c r="H940" s="368" t="n"/>
      <c r="I940" s="368" t="n"/>
      <c r="J940" s="368" t="n"/>
      <c r="K940" s="368" t="n"/>
      <c r="L940" s="368" t="n"/>
      <c r="M940" s="368" t="n"/>
      <c r="N940" s="368" t="n"/>
      <c r="O940" s="368" t="n"/>
      <c r="P940" s="368" t="n"/>
      <c r="Q940" s="368" t="n"/>
      <c r="R940" s="368" t="n"/>
      <c r="S940" s="368" t="n"/>
      <c r="T940" s="368" t="n"/>
      <c r="U940" s="368" t="n"/>
      <c r="V940" s="368" t="n"/>
      <c r="W940" s="368" t="n"/>
      <c r="X940" s="368" t="n"/>
      <c r="Y940" s="368" t="n"/>
      <c r="Z940" s="368" t="n"/>
      <c r="AA940" s="368" t="n"/>
      <c r="AB940" s="368" t="n"/>
      <c r="AC940" s="368" t="n"/>
      <c r="AD940" s="368" t="n"/>
      <c r="AE940" s="368" t="n"/>
      <c r="AF940" s="368" t="n"/>
      <c r="AG940" s="368" t="n"/>
      <c r="AH940" s="368" t="n"/>
      <c r="AI940" s="368" t="n"/>
      <c r="AJ940" s="368" t="n"/>
      <c r="AK940" s="368" t="n"/>
      <c r="AL940" s="368" t="n"/>
      <c r="AM940" s="368" t="n"/>
      <c r="AN940" s="368" t="n"/>
      <c r="AO940" s="368" t="n"/>
      <c r="AP940" s="319" t="n"/>
      <c r="AQ940" s="368" t="n"/>
      <c r="AR940" s="368" t="n"/>
      <c r="AS940" s="368" t="n"/>
      <c r="AT940" s="368" t="n"/>
      <c r="AU940" s="368" t="n"/>
      <c r="AV940" s="368" t="n"/>
      <c r="AW940" s="368" t="n"/>
      <c r="AX940" s="368" t="n"/>
      <c r="AY940" s="368" t="n"/>
      <c r="AZ940" s="368" t="n"/>
      <c r="BA940" s="368" t="n"/>
      <c r="BB940" s="368" t="n"/>
      <c r="BC940" s="368" t="n"/>
      <c r="BD940" s="368" t="n"/>
      <c r="BE940" s="368" t="n"/>
      <c r="BF940" s="368" t="n"/>
      <c r="BG940" s="368" t="n"/>
      <c r="BH940" s="368" t="n"/>
      <c r="BI940" s="368" t="n"/>
      <c r="BJ940" s="368" t="n"/>
      <c r="BK940" s="368" t="n"/>
      <c r="BL940" s="368" t="n"/>
      <c r="BM940" s="368" t="n"/>
      <c r="BN940" s="368" t="n"/>
      <c r="BO940" s="368" t="n"/>
      <c r="BP940" s="368" t="n"/>
      <c r="BQ940" s="320" t="n"/>
      <c r="BR940" s="368" t="n"/>
      <c r="BS940" s="368" t="n"/>
      <c r="BT940" s="368" t="n"/>
      <c r="BU940" s="368" t="n"/>
      <c r="BV940" s="368" t="n"/>
      <c r="BW940" s="368" t="n"/>
      <c r="BX940" s="368" t="n"/>
      <c r="BY940" s="368" t="n"/>
      <c r="BZ940" s="368" t="n"/>
      <c r="CA940" s="368" t="n"/>
      <c r="CB940" s="368" t="n"/>
      <c r="CC940" s="368" t="n"/>
      <c r="CD940" s="368" t="n"/>
      <c r="CE940" s="368" t="n"/>
      <c r="CF940" s="368" t="n"/>
      <c r="CG940" s="368" t="n"/>
      <c r="CH940" s="368" t="n"/>
      <c r="CI940" s="368" t="n"/>
      <c r="CJ940" s="368" t="n"/>
      <c r="CK940" s="368" t="n"/>
      <c r="CL940" s="368" t="n"/>
      <c r="CM940" s="368" t="n"/>
      <c r="CN940" s="368" t="n"/>
      <c r="CO940" s="368" t="n"/>
      <c r="CP940" s="368" t="n"/>
      <c r="CQ940" s="368" t="n"/>
      <c r="CR940" s="368" t="n"/>
      <c r="CS940" s="368" t="n"/>
      <c r="CT940" s="368" t="n"/>
      <c r="CU940" s="368" t="n"/>
      <c r="CV940" s="368" t="n"/>
      <c r="CW940" s="368" t="n"/>
      <c r="CX940" s="368" t="n"/>
      <c r="CY940" s="368" t="n"/>
      <c r="CZ940" s="368" t="n"/>
      <c r="DA940" s="368" t="n"/>
      <c r="DB940" s="368" t="n"/>
      <c r="DC940" s="368" t="n"/>
      <c r="DD940" s="368" t="n"/>
    </row>
    <row r="941">
      <c r="A941" s="368" t="n"/>
      <c r="B941" s="368" t="n"/>
      <c r="C941" s="368" t="n"/>
      <c r="D941" s="368" t="n"/>
      <c r="E941" s="368" t="n"/>
      <c r="F941" s="368" t="n"/>
      <c r="G941" s="318" t="n"/>
      <c r="H941" s="368" t="n"/>
      <c r="I941" s="368" t="n"/>
      <c r="J941" s="368" t="n"/>
      <c r="K941" s="368" t="n"/>
      <c r="L941" s="368" t="n"/>
      <c r="M941" s="368" t="n"/>
      <c r="N941" s="368" t="n"/>
      <c r="O941" s="368" t="n"/>
      <c r="P941" s="368" t="n"/>
      <c r="Q941" s="368" t="n"/>
      <c r="R941" s="368" t="n"/>
      <c r="S941" s="368" t="n"/>
      <c r="T941" s="368" t="n"/>
      <c r="U941" s="368" t="n"/>
      <c r="V941" s="368" t="n"/>
      <c r="W941" s="368" t="n"/>
      <c r="X941" s="368" t="n"/>
      <c r="Y941" s="368" t="n"/>
      <c r="Z941" s="368" t="n"/>
      <c r="AA941" s="368" t="n"/>
      <c r="AB941" s="368" t="n"/>
      <c r="AC941" s="368" t="n"/>
      <c r="AD941" s="368" t="n"/>
      <c r="AE941" s="368" t="n"/>
      <c r="AF941" s="368" t="n"/>
      <c r="AG941" s="368" t="n"/>
      <c r="AH941" s="368" t="n"/>
      <c r="AI941" s="368" t="n"/>
      <c r="AJ941" s="368" t="n"/>
      <c r="AK941" s="368" t="n"/>
      <c r="AL941" s="368" t="n"/>
      <c r="AM941" s="368" t="n"/>
      <c r="AN941" s="368" t="n"/>
      <c r="AO941" s="368" t="n"/>
      <c r="AP941" s="319" t="n"/>
      <c r="AQ941" s="368" t="n"/>
      <c r="AR941" s="368" t="n"/>
      <c r="AS941" s="368" t="n"/>
      <c r="AT941" s="368" t="n"/>
      <c r="AU941" s="368" t="n"/>
      <c r="AV941" s="368" t="n"/>
      <c r="AW941" s="368" t="n"/>
      <c r="AX941" s="368" t="n"/>
      <c r="AY941" s="368" t="n"/>
      <c r="AZ941" s="368" t="n"/>
      <c r="BA941" s="368" t="n"/>
      <c r="BB941" s="368" t="n"/>
      <c r="BC941" s="368" t="n"/>
      <c r="BD941" s="368" t="n"/>
      <c r="BE941" s="368" t="n"/>
      <c r="BF941" s="368" t="n"/>
      <c r="BG941" s="368" t="n"/>
      <c r="BH941" s="368" t="n"/>
      <c r="BI941" s="368" t="n"/>
      <c r="BJ941" s="368" t="n"/>
      <c r="BK941" s="368" t="n"/>
      <c r="BL941" s="368" t="n"/>
      <c r="BM941" s="368" t="n"/>
      <c r="BN941" s="368" t="n"/>
      <c r="BO941" s="368" t="n"/>
      <c r="BP941" s="368" t="n"/>
      <c r="BQ941" s="320" t="n"/>
      <c r="BR941" s="368" t="n"/>
      <c r="BS941" s="368" t="n"/>
      <c r="BT941" s="368" t="n"/>
      <c r="BU941" s="368" t="n"/>
      <c r="BV941" s="368" t="n"/>
      <c r="BW941" s="368" t="n"/>
      <c r="BX941" s="368" t="n"/>
      <c r="BY941" s="368" t="n"/>
      <c r="BZ941" s="368" t="n"/>
      <c r="CA941" s="368" t="n"/>
      <c r="CB941" s="368" t="n"/>
      <c r="CC941" s="368" t="n"/>
      <c r="CD941" s="368" t="n"/>
      <c r="CE941" s="368" t="n"/>
      <c r="CF941" s="368" t="n"/>
      <c r="CG941" s="368" t="n"/>
      <c r="CH941" s="368" t="n"/>
      <c r="CI941" s="368" t="n"/>
      <c r="CJ941" s="368" t="n"/>
      <c r="CK941" s="368" t="n"/>
      <c r="CL941" s="368" t="n"/>
      <c r="CM941" s="368" t="n"/>
      <c r="CN941" s="368" t="n"/>
      <c r="CO941" s="368" t="n"/>
      <c r="CP941" s="368" t="n"/>
      <c r="CQ941" s="368" t="n"/>
      <c r="CR941" s="368" t="n"/>
      <c r="CS941" s="368" t="n"/>
      <c r="CT941" s="368" t="n"/>
      <c r="CU941" s="368" t="n"/>
      <c r="CV941" s="368" t="n"/>
      <c r="CW941" s="368" t="n"/>
      <c r="CX941" s="368" t="n"/>
      <c r="CY941" s="368" t="n"/>
      <c r="CZ941" s="368" t="n"/>
      <c r="DA941" s="368" t="n"/>
      <c r="DB941" s="368" t="n"/>
      <c r="DC941" s="368" t="n"/>
      <c r="DD941" s="368" t="n"/>
    </row>
    <row r="942">
      <c r="A942" s="368" t="n"/>
      <c r="B942" s="368" t="n"/>
      <c r="C942" s="368" t="n"/>
      <c r="D942" s="368" t="n"/>
      <c r="E942" s="368" t="n"/>
      <c r="F942" s="368" t="n"/>
      <c r="G942" s="318" t="n"/>
      <c r="H942" s="368" t="n"/>
      <c r="I942" s="368" t="n"/>
      <c r="J942" s="368" t="n"/>
      <c r="K942" s="368" t="n"/>
      <c r="L942" s="368" t="n"/>
      <c r="M942" s="368" t="n"/>
      <c r="N942" s="368" t="n"/>
      <c r="O942" s="368" t="n"/>
      <c r="P942" s="368" t="n"/>
      <c r="Q942" s="368" t="n"/>
      <c r="R942" s="368" t="n"/>
      <c r="S942" s="368" t="n"/>
      <c r="T942" s="368" t="n"/>
      <c r="U942" s="368" t="n"/>
      <c r="V942" s="368" t="n"/>
      <c r="W942" s="368" t="n"/>
      <c r="X942" s="368" t="n"/>
      <c r="Y942" s="368" t="n"/>
      <c r="Z942" s="368" t="n"/>
      <c r="AA942" s="368" t="n"/>
      <c r="AB942" s="368" t="n"/>
      <c r="AC942" s="368" t="n"/>
      <c r="AD942" s="368" t="n"/>
      <c r="AE942" s="368" t="n"/>
      <c r="AF942" s="368" t="n"/>
      <c r="AG942" s="368" t="n"/>
      <c r="AH942" s="368" t="n"/>
      <c r="AI942" s="368" t="n"/>
      <c r="AJ942" s="368" t="n"/>
      <c r="AK942" s="368" t="n"/>
      <c r="AL942" s="368" t="n"/>
      <c r="AM942" s="368" t="n"/>
      <c r="AN942" s="368" t="n"/>
      <c r="AO942" s="368" t="n"/>
      <c r="AP942" s="319" t="n"/>
      <c r="AQ942" s="368" t="n"/>
      <c r="AR942" s="368" t="n"/>
      <c r="AS942" s="368" t="n"/>
      <c r="AT942" s="368" t="n"/>
      <c r="AU942" s="368" t="n"/>
      <c r="AV942" s="368" t="n"/>
      <c r="AW942" s="368" t="n"/>
      <c r="AX942" s="368" t="n"/>
      <c r="AY942" s="368" t="n"/>
      <c r="AZ942" s="368" t="n"/>
      <c r="BA942" s="368" t="n"/>
      <c r="BB942" s="368" t="n"/>
      <c r="BC942" s="368" t="n"/>
      <c r="BD942" s="368" t="n"/>
      <c r="BE942" s="368" t="n"/>
      <c r="BF942" s="368" t="n"/>
      <c r="BG942" s="368" t="n"/>
      <c r="BH942" s="368" t="n"/>
      <c r="BI942" s="368" t="n"/>
      <c r="BJ942" s="368" t="n"/>
      <c r="BK942" s="368" t="n"/>
      <c r="BL942" s="368" t="n"/>
      <c r="BM942" s="368" t="n"/>
      <c r="BN942" s="368" t="n"/>
      <c r="BO942" s="368" t="n"/>
      <c r="BP942" s="368" t="n"/>
      <c r="BQ942" s="320" t="n"/>
      <c r="BR942" s="368" t="n"/>
      <c r="BS942" s="368" t="n"/>
      <c r="BT942" s="368" t="n"/>
      <c r="BU942" s="368" t="n"/>
      <c r="BV942" s="368" t="n"/>
      <c r="BW942" s="368" t="n"/>
      <c r="BX942" s="368" t="n"/>
      <c r="BY942" s="368" t="n"/>
      <c r="BZ942" s="368" t="n"/>
      <c r="CA942" s="368" t="n"/>
      <c r="CB942" s="368" t="n"/>
      <c r="CC942" s="368" t="n"/>
      <c r="CD942" s="368" t="n"/>
      <c r="CE942" s="368" t="n"/>
      <c r="CF942" s="368" t="n"/>
      <c r="CG942" s="368" t="n"/>
      <c r="CH942" s="368" t="n"/>
      <c r="CI942" s="368" t="n"/>
      <c r="CJ942" s="368" t="n"/>
      <c r="CK942" s="368" t="n"/>
      <c r="CL942" s="368" t="n"/>
      <c r="CM942" s="368" t="n"/>
      <c r="CN942" s="368" t="n"/>
      <c r="CO942" s="368" t="n"/>
      <c r="CP942" s="368" t="n"/>
      <c r="CQ942" s="368" t="n"/>
      <c r="CR942" s="368" t="n"/>
      <c r="CS942" s="368" t="n"/>
      <c r="CT942" s="368" t="n"/>
      <c r="CU942" s="368" t="n"/>
      <c r="CV942" s="368" t="n"/>
      <c r="CW942" s="368" t="n"/>
      <c r="CX942" s="368" t="n"/>
      <c r="CY942" s="368" t="n"/>
      <c r="CZ942" s="368" t="n"/>
      <c r="DA942" s="368" t="n"/>
      <c r="DB942" s="368" t="n"/>
      <c r="DC942" s="368" t="n"/>
      <c r="DD942" s="368" t="n"/>
    </row>
    <row r="943">
      <c r="A943" s="368" t="n"/>
      <c r="B943" s="368" t="n"/>
      <c r="C943" s="368" t="n"/>
      <c r="D943" s="368" t="n"/>
      <c r="E943" s="368" t="n"/>
      <c r="F943" s="368" t="n"/>
      <c r="G943" s="318" t="n"/>
      <c r="H943" s="368" t="n"/>
      <c r="I943" s="368" t="n"/>
      <c r="J943" s="368" t="n"/>
      <c r="K943" s="368" t="n"/>
      <c r="L943" s="368" t="n"/>
      <c r="M943" s="368" t="n"/>
      <c r="N943" s="368" t="n"/>
      <c r="O943" s="368" t="n"/>
      <c r="P943" s="368" t="n"/>
      <c r="Q943" s="368" t="n"/>
      <c r="R943" s="368" t="n"/>
      <c r="S943" s="368" t="n"/>
      <c r="T943" s="368" t="n"/>
      <c r="U943" s="368" t="n"/>
      <c r="V943" s="368" t="n"/>
      <c r="W943" s="368" t="n"/>
      <c r="X943" s="368" t="n"/>
      <c r="Y943" s="368" t="n"/>
      <c r="Z943" s="368" t="n"/>
      <c r="AA943" s="368" t="n"/>
      <c r="AB943" s="368" t="n"/>
      <c r="AC943" s="368" t="n"/>
      <c r="AD943" s="368" t="n"/>
      <c r="AE943" s="368" t="n"/>
      <c r="AF943" s="368" t="n"/>
      <c r="AG943" s="368" t="n"/>
      <c r="AH943" s="368" t="n"/>
      <c r="AI943" s="368" t="n"/>
      <c r="AJ943" s="368" t="n"/>
      <c r="AK943" s="368" t="n"/>
      <c r="AL943" s="368" t="n"/>
      <c r="AM943" s="368" t="n"/>
      <c r="AN943" s="368" t="n"/>
      <c r="AO943" s="368" t="n"/>
      <c r="AP943" s="319" t="n"/>
      <c r="AQ943" s="368" t="n"/>
      <c r="AR943" s="368" t="n"/>
      <c r="AS943" s="368" t="n"/>
      <c r="AT943" s="368" t="n"/>
      <c r="AU943" s="368" t="n"/>
      <c r="AV943" s="368" t="n"/>
      <c r="AW943" s="368" t="n"/>
      <c r="AX943" s="368" t="n"/>
      <c r="AY943" s="368" t="n"/>
      <c r="AZ943" s="368" t="n"/>
      <c r="BA943" s="368" t="n"/>
      <c r="BB943" s="368" t="n"/>
      <c r="BC943" s="368" t="n"/>
      <c r="BD943" s="368" t="n"/>
      <c r="BE943" s="368" t="n"/>
      <c r="BF943" s="368" t="n"/>
      <c r="BG943" s="368" t="n"/>
      <c r="BH943" s="368" t="n"/>
      <c r="BI943" s="368" t="n"/>
      <c r="BJ943" s="368" t="n"/>
      <c r="BK943" s="368" t="n"/>
      <c r="BL943" s="368" t="n"/>
      <c r="BM943" s="368" t="n"/>
      <c r="BN943" s="368" t="n"/>
      <c r="BO943" s="368" t="n"/>
      <c r="BP943" s="368" t="n"/>
      <c r="BQ943" s="320" t="n"/>
      <c r="BR943" s="368" t="n"/>
      <c r="BS943" s="368" t="n"/>
      <c r="BT943" s="368" t="n"/>
      <c r="BU943" s="368" t="n"/>
      <c r="BV943" s="368" t="n"/>
      <c r="BW943" s="368" t="n"/>
      <c r="BX943" s="368" t="n"/>
      <c r="BY943" s="368" t="n"/>
      <c r="BZ943" s="368" t="n"/>
      <c r="CA943" s="368" t="n"/>
      <c r="CB943" s="368" t="n"/>
      <c r="CC943" s="368" t="n"/>
      <c r="CD943" s="368" t="n"/>
      <c r="CE943" s="368" t="n"/>
      <c r="CF943" s="368" t="n"/>
      <c r="CG943" s="368" t="n"/>
      <c r="CH943" s="368" t="n"/>
      <c r="CI943" s="368" t="n"/>
      <c r="CJ943" s="368" t="n"/>
      <c r="CK943" s="368" t="n"/>
      <c r="CL943" s="368" t="n"/>
      <c r="CM943" s="368" t="n"/>
      <c r="CN943" s="368" t="n"/>
      <c r="CO943" s="368" t="n"/>
      <c r="CP943" s="368" t="n"/>
      <c r="CQ943" s="368" t="n"/>
      <c r="CR943" s="368" t="n"/>
      <c r="CS943" s="368" t="n"/>
      <c r="CT943" s="368" t="n"/>
      <c r="CU943" s="368" t="n"/>
      <c r="CV943" s="368" t="n"/>
      <c r="CW943" s="368" t="n"/>
      <c r="CX943" s="368" t="n"/>
      <c r="CY943" s="368" t="n"/>
      <c r="CZ943" s="368" t="n"/>
      <c r="DA943" s="368" t="n"/>
      <c r="DB943" s="368" t="n"/>
      <c r="DC943" s="368" t="n"/>
      <c r="DD943" s="368" t="n"/>
    </row>
    <row r="944">
      <c r="A944" s="368" t="n"/>
      <c r="B944" s="368" t="n"/>
      <c r="C944" s="368" t="n"/>
      <c r="D944" s="368" t="n"/>
      <c r="E944" s="368" t="n"/>
      <c r="F944" s="368" t="n"/>
      <c r="G944" s="318" t="n"/>
      <c r="H944" s="368" t="n"/>
      <c r="I944" s="368" t="n"/>
      <c r="J944" s="368" t="n"/>
      <c r="K944" s="368" t="n"/>
      <c r="L944" s="368" t="n"/>
      <c r="M944" s="368" t="n"/>
      <c r="N944" s="368" t="n"/>
      <c r="O944" s="368" t="n"/>
      <c r="P944" s="368" t="n"/>
      <c r="Q944" s="368" t="n"/>
      <c r="R944" s="368" t="n"/>
      <c r="S944" s="368" t="n"/>
      <c r="T944" s="368" t="n"/>
      <c r="U944" s="368" t="n"/>
      <c r="V944" s="368" t="n"/>
      <c r="W944" s="368" t="n"/>
      <c r="X944" s="368" t="n"/>
      <c r="Y944" s="368" t="n"/>
      <c r="Z944" s="368" t="n"/>
      <c r="AA944" s="368" t="n"/>
      <c r="AB944" s="368" t="n"/>
      <c r="AC944" s="368" t="n"/>
      <c r="AD944" s="368" t="n"/>
      <c r="AE944" s="368" t="n"/>
      <c r="AF944" s="368" t="n"/>
      <c r="AG944" s="368" t="n"/>
      <c r="AH944" s="368" t="n"/>
      <c r="AI944" s="368" t="n"/>
      <c r="AJ944" s="368" t="n"/>
      <c r="AK944" s="368" t="n"/>
      <c r="AL944" s="368" t="n"/>
      <c r="AM944" s="368" t="n"/>
      <c r="AN944" s="368" t="n"/>
      <c r="AO944" s="368" t="n"/>
      <c r="AP944" s="319" t="n"/>
      <c r="AQ944" s="368" t="n"/>
      <c r="AR944" s="368" t="n"/>
      <c r="AS944" s="368" t="n"/>
      <c r="AT944" s="368" t="n"/>
      <c r="AU944" s="368" t="n"/>
      <c r="AV944" s="368" t="n"/>
      <c r="AW944" s="368" t="n"/>
      <c r="AX944" s="368" t="n"/>
      <c r="AY944" s="368" t="n"/>
      <c r="AZ944" s="368" t="n"/>
      <c r="BA944" s="368" t="n"/>
      <c r="BB944" s="368" t="n"/>
      <c r="BC944" s="368" t="n"/>
      <c r="BD944" s="368" t="n"/>
      <c r="BE944" s="368" t="n"/>
      <c r="BF944" s="368" t="n"/>
      <c r="BG944" s="368" t="n"/>
      <c r="BH944" s="368" t="n"/>
      <c r="BI944" s="368" t="n"/>
      <c r="BJ944" s="368" t="n"/>
      <c r="BK944" s="368" t="n"/>
      <c r="BL944" s="368" t="n"/>
      <c r="BM944" s="368" t="n"/>
      <c r="BN944" s="368" t="n"/>
      <c r="BO944" s="368" t="n"/>
      <c r="BP944" s="368" t="n"/>
      <c r="BQ944" s="320" t="n"/>
      <c r="BR944" s="368" t="n"/>
      <c r="BS944" s="368" t="n"/>
      <c r="BT944" s="368" t="n"/>
      <c r="BU944" s="368" t="n"/>
      <c r="BV944" s="368" t="n"/>
      <c r="BW944" s="368" t="n"/>
      <c r="BX944" s="368" t="n"/>
      <c r="BY944" s="368" t="n"/>
      <c r="BZ944" s="368" t="n"/>
      <c r="CA944" s="368" t="n"/>
      <c r="CB944" s="368" t="n"/>
      <c r="CC944" s="368" t="n"/>
      <c r="CD944" s="368" t="n"/>
      <c r="CE944" s="368" t="n"/>
      <c r="CF944" s="368" t="n"/>
      <c r="CG944" s="368" t="n"/>
      <c r="CH944" s="368" t="n"/>
      <c r="CI944" s="368" t="n"/>
      <c r="CJ944" s="368" t="n"/>
      <c r="CK944" s="368" t="n"/>
      <c r="CL944" s="368" t="n"/>
      <c r="CM944" s="368" t="n"/>
      <c r="CN944" s="368" t="n"/>
      <c r="CO944" s="368" t="n"/>
      <c r="CP944" s="368" t="n"/>
      <c r="CQ944" s="368" t="n"/>
      <c r="CR944" s="368" t="n"/>
      <c r="CS944" s="368" t="n"/>
      <c r="CT944" s="368" t="n"/>
      <c r="CU944" s="368" t="n"/>
      <c r="CV944" s="368" t="n"/>
      <c r="CW944" s="368" t="n"/>
      <c r="CX944" s="368" t="n"/>
      <c r="CY944" s="368" t="n"/>
      <c r="CZ944" s="368" t="n"/>
      <c r="DA944" s="368" t="n"/>
      <c r="DB944" s="368" t="n"/>
      <c r="DC944" s="368" t="n"/>
      <c r="DD944" s="368" t="n"/>
    </row>
    <row r="945">
      <c r="A945" s="368" t="n"/>
      <c r="B945" s="368" t="n"/>
      <c r="C945" s="368" t="n"/>
      <c r="D945" s="368" t="n"/>
      <c r="E945" s="368" t="n"/>
      <c r="F945" s="368" t="n"/>
      <c r="G945" s="318" t="n"/>
      <c r="H945" s="368" t="n"/>
      <c r="I945" s="368" t="n"/>
      <c r="J945" s="368" t="n"/>
      <c r="K945" s="368" t="n"/>
      <c r="L945" s="368" t="n"/>
      <c r="M945" s="368" t="n"/>
      <c r="N945" s="368" t="n"/>
      <c r="O945" s="368" t="n"/>
      <c r="P945" s="368" t="n"/>
      <c r="Q945" s="368" t="n"/>
      <c r="R945" s="368" t="n"/>
      <c r="S945" s="368" t="n"/>
      <c r="T945" s="368" t="n"/>
      <c r="U945" s="368" t="n"/>
      <c r="V945" s="368" t="n"/>
      <c r="W945" s="368" t="n"/>
      <c r="X945" s="368" t="n"/>
      <c r="Y945" s="368" t="n"/>
      <c r="Z945" s="368" t="n"/>
      <c r="AA945" s="368" t="n"/>
      <c r="AB945" s="368" t="n"/>
      <c r="AC945" s="368" t="n"/>
      <c r="AD945" s="368" t="n"/>
      <c r="AE945" s="368" t="n"/>
      <c r="AF945" s="368" t="n"/>
      <c r="AG945" s="368" t="n"/>
      <c r="AH945" s="368" t="n"/>
      <c r="AI945" s="368" t="n"/>
      <c r="AJ945" s="368" t="n"/>
      <c r="AK945" s="368" t="n"/>
      <c r="AL945" s="368" t="n"/>
      <c r="AM945" s="368" t="n"/>
      <c r="AN945" s="368" t="n"/>
      <c r="AO945" s="368" t="n"/>
      <c r="AP945" s="319" t="n"/>
      <c r="AQ945" s="368" t="n"/>
      <c r="AR945" s="368" t="n"/>
      <c r="AS945" s="368" t="n"/>
      <c r="AT945" s="368" t="n"/>
      <c r="AU945" s="368" t="n"/>
      <c r="AV945" s="368" t="n"/>
      <c r="AW945" s="368" t="n"/>
      <c r="AX945" s="368" t="n"/>
      <c r="AY945" s="368" t="n"/>
      <c r="AZ945" s="368" t="n"/>
      <c r="BA945" s="368" t="n"/>
      <c r="BB945" s="368" t="n"/>
      <c r="BC945" s="368" t="n"/>
      <c r="BD945" s="368" t="n"/>
      <c r="BE945" s="368" t="n"/>
      <c r="BF945" s="368" t="n"/>
      <c r="BG945" s="368" t="n"/>
      <c r="BH945" s="368" t="n"/>
      <c r="BI945" s="368" t="n"/>
      <c r="BJ945" s="368" t="n"/>
      <c r="BK945" s="368" t="n"/>
      <c r="BL945" s="368" t="n"/>
      <c r="BM945" s="368" t="n"/>
      <c r="BN945" s="368" t="n"/>
      <c r="BO945" s="368" t="n"/>
      <c r="BP945" s="368" t="n"/>
      <c r="BQ945" s="320" t="n"/>
      <c r="BR945" s="368" t="n"/>
      <c r="BS945" s="368" t="n"/>
      <c r="BT945" s="368" t="n"/>
      <c r="BU945" s="368" t="n"/>
      <c r="BV945" s="368" t="n"/>
      <c r="BW945" s="368" t="n"/>
      <c r="BX945" s="368" t="n"/>
      <c r="BY945" s="368" t="n"/>
      <c r="BZ945" s="368" t="n"/>
      <c r="CA945" s="368" t="n"/>
      <c r="CB945" s="368" t="n"/>
      <c r="CC945" s="368" t="n"/>
      <c r="CD945" s="368" t="n"/>
      <c r="CE945" s="368" t="n"/>
      <c r="CF945" s="368" t="n"/>
      <c r="CG945" s="368" t="n"/>
      <c r="CH945" s="368" t="n"/>
      <c r="CI945" s="368" t="n"/>
      <c r="CJ945" s="368" t="n"/>
      <c r="CK945" s="368" t="n"/>
      <c r="CL945" s="368" t="n"/>
      <c r="CM945" s="368" t="n"/>
      <c r="CN945" s="368" t="n"/>
      <c r="CO945" s="368" t="n"/>
      <c r="CP945" s="368" t="n"/>
      <c r="CQ945" s="368" t="n"/>
      <c r="CR945" s="368" t="n"/>
      <c r="CS945" s="368" t="n"/>
      <c r="CT945" s="368" t="n"/>
      <c r="CU945" s="368" t="n"/>
      <c r="CV945" s="368" t="n"/>
      <c r="CW945" s="368" t="n"/>
      <c r="CX945" s="368" t="n"/>
      <c r="CY945" s="368" t="n"/>
      <c r="CZ945" s="368" t="n"/>
      <c r="DA945" s="368" t="n"/>
      <c r="DB945" s="368" t="n"/>
      <c r="DC945" s="368" t="n"/>
      <c r="DD945" s="368" t="n"/>
    </row>
    <row r="946">
      <c r="A946" s="368" t="n"/>
      <c r="B946" s="368" t="n"/>
      <c r="C946" s="368" t="n"/>
      <c r="D946" s="368" t="n"/>
      <c r="E946" s="368" t="n"/>
      <c r="F946" s="368" t="n"/>
      <c r="G946" s="318" t="n"/>
      <c r="H946" s="368" t="n"/>
      <c r="I946" s="368" t="n"/>
      <c r="J946" s="368" t="n"/>
      <c r="K946" s="368" t="n"/>
      <c r="L946" s="368" t="n"/>
      <c r="M946" s="368" t="n"/>
      <c r="N946" s="368" t="n"/>
      <c r="O946" s="368" t="n"/>
      <c r="P946" s="368" t="n"/>
      <c r="Q946" s="368" t="n"/>
      <c r="R946" s="368" t="n"/>
      <c r="S946" s="368" t="n"/>
      <c r="T946" s="368" t="n"/>
      <c r="U946" s="368" t="n"/>
      <c r="V946" s="368" t="n"/>
      <c r="W946" s="368" t="n"/>
      <c r="X946" s="368" t="n"/>
      <c r="Y946" s="368" t="n"/>
      <c r="Z946" s="368" t="n"/>
      <c r="AA946" s="368" t="n"/>
      <c r="AB946" s="368" t="n"/>
      <c r="AC946" s="368" t="n"/>
      <c r="AD946" s="368" t="n"/>
      <c r="AE946" s="368" t="n"/>
      <c r="AF946" s="368" t="n"/>
      <c r="AG946" s="368" t="n"/>
      <c r="AH946" s="368" t="n"/>
      <c r="AI946" s="368" t="n"/>
      <c r="AJ946" s="368" t="n"/>
      <c r="AK946" s="368" t="n"/>
      <c r="AL946" s="368" t="n"/>
      <c r="AM946" s="368" t="n"/>
      <c r="AN946" s="368" t="n"/>
      <c r="AO946" s="368" t="n"/>
      <c r="AP946" s="319" t="n"/>
      <c r="AQ946" s="368" t="n"/>
      <c r="AR946" s="368" t="n"/>
      <c r="AS946" s="368" t="n"/>
      <c r="AT946" s="368" t="n"/>
      <c r="AU946" s="368" t="n"/>
      <c r="AV946" s="368" t="n"/>
      <c r="AW946" s="368" t="n"/>
      <c r="AX946" s="368" t="n"/>
      <c r="AY946" s="368" t="n"/>
      <c r="AZ946" s="368" t="n"/>
      <c r="BA946" s="368" t="n"/>
      <c r="BB946" s="368" t="n"/>
      <c r="BC946" s="368" t="n"/>
      <c r="BD946" s="368" t="n"/>
      <c r="BE946" s="368" t="n"/>
      <c r="BF946" s="368" t="n"/>
      <c r="BG946" s="368" t="n"/>
      <c r="BH946" s="368" t="n"/>
      <c r="BI946" s="368" t="n"/>
      <c r="BJ946" s="368" t="n"/>
      <c r="BK946" s="368" t="n"/>
      <c r="BL946" s="368" t="n"/>
      <c r="BM946" s="368" t="n"/>
      <c r="BN946" s="368" t="n"/>
      <c r="BO946" s="368" t="n"/>
      <c r="BP946" s="368" t="n"/>
      <c r="BQ946" s="320" t="n"/>
      <c r="BR946" s="368" t="n"/>
      <c r="BS946" s="368" t="n"/>
      <c r="BT946" s="368" t="n"/>
      <c r="BU946" s="368" t="n"/>
      <c r="BV946" s="368" t="n"/>
      <c r="BW946" s="368" t="n"/>
      <c r="BX946" s="368" t="n"/>
      <c r="BY946" s="368" t="n"/>
      <c r="BZ946" s="368" t="n"/>
      <c r="CA946" s="368" t="n"/>
      <c r="CB946" s="368" t="n"/>
      <c r="CC946" s="368" t="n"/>
      <c r="CD946" s="368" t="n"/>
      <c r="CE946" s="368" t="n"/>
      <c r="CF946" s="368" t="n"/>
      <c r="CG946" s="368" t="n"/>
      <c r="CH946" s="368" t="n"/>
      <c r="CI946" s="368" t="n"/>
      <c r="CJ946" s="368" t="n"/>
      <c r="CK946" s="368" t="n"/>
      <c r="CL946" s="368" t="n"/>
      <c r="CM946" s="368" t="n"/>
      <c r="CN946" s="368" t="n"/>
      <c r="CO946" s="368" t="n"/>
      <c r="CP946" s="368" t="n"/>
      <c r="CQ946" s="368" t="n"/>
      <c r="CR946" s="368" t="n"/>
      <c r="CS946" s="368" t="n"/>
      <c r="CT946" s="368" t="n"/>
      <c r="CU946" s="368" t="n"/>
      <c r="CV946" s="368" t="n"/>
      <c r="CW946" s="368" t="n"/>
      <c r="CX946" s="368" t="n"/>
      <c r="CY946" s="368" t="n"/>
      <c r="CZ946" s="368" t="n"/>
      <c r="DA946" s="368" t="n"/>
      <c r="DB946" s="368" t="n"/>
      <c r="DC946" s="368" t="n"/>
      <c r="DD946" s="368" t="n"/>
    </row>
    <row r="947">
      <c r="A947" s="368" t="n"/>
      <c r="B947" s="368" t="n"/>
      <c r="C947" s="368" t="n"/>
      <c r="D947" s="368" t="n"/>
      <c r="E947" s="368" t="n"/>
      <c r="F947" s="368" t="n"/>
      <c r="G947" s="318" t="n"/>
      <c r="H947" s="368" t="n"/>
      <c r="I947" s="368" t="n"/>
      <c r="J947" s="368" t="n"/>
      <c r="K947" s="368" t="n"/>
      <c r="L947" s="368" t="n"/>
      <c r="M947" s="368" t="n"/>
      <c r="N947" s="368" t="n"/>
      <c r="O947" s="368" t="n"/>
      <c r="P947" s="368" t="n"/>
      <c r="Q947" s="368" t="n"/>
      <c r="R947" s="368" t="n"/>
      <c r="S947" s="368" t="n"/>
      <c r="T947" s="368" t="n"/>
      <c r="U947" s="368" t="n"/>
      <c r="V947" s="368" t="n"/>
      <c r="W947" s="368" t="n"/>
      <c r="X947" s="368" t="n"/>
      <c r="Y947" s="368" t="n"/>
      <c r="Z947" s="368" t="n"/>
      <c r="AA947" s="368" t="n"/>
      <c r="AB947" s="368" t="n"/>
      <c r="AC947" s="368" t="n"/>
      <c r="AD947" s="368" t="n"/>
      <c r="AE947" s="368" t="n"/>
      <c r="AF947" s="368" t="n"/>
      <c r="AG947" s="368" t="n"/>
      <c r="AH947" s="368" t="n"/>
      <c r="AI947" s="368" t="n"/>
      <c r="AJ947" s="368" t="n"/>
      <c r="AK947" s="368" t="n"/>
      <c r="AL947" s="368" t="n"/>
      <c r="AM947" s="368" t="n"/>
      <c r="AN947" s="368" t="n"/>
      <c r="AO947" s="368" t="n"/>
      <c r="AP947" s="319" t="n"/>
      <c r="AQ947" s="368" t="n"/>
      <c r="AR947" s="368" t="n"/>
      <c r="AS947" s="368" t="n"/>
      <c r="AT947" s="368" t="n"/>
      <c r="AU947" s="368" t="n"/>
      <c r="AV947" s="368" t="n"/>
      <c r="AW947" s="368" t="n"/>
      <c r="AX947" s="368" t="n"/>
      <c r="AY947" s="368" t="n"/>
      <c r="AZ947" s="368" t="n"/>
      <c r="BA947" s="368" t="n"/>
      <c r="BB947" s="368" t="n"/>
      <c r="BC947" s="368" t="n"/>
      <c r="BD947" s="368" t="n"/>
      <c r="BE947" s="368" t="n"/>
      <c r="BF947" s="368" t="n"/>
      <c r="BG947" s="368" t="n"/>
      <c r="BH947" s="368" t="n"/>
      <c r="BI947" s="368" t="n"/>
      <c r="BJ947" s="368" t="n"/>
      <c r="BK947" s="368" t="n"/>
      <c r="BL947" s="368" t="n"/>
      <c r="BM947" s="368" t="n"/>
      <c r="BN947" s="368" t="n"/>
      <c r="BO947" s="368" t="n"/>
      <c r="BP947" s="368" t="n"/>
      <c r="BQ947" s="320" t="n"/>
      <c r="BR947" s="368" t="n"/>
      <c r="BS947" s="368" t="n"/>
      <c r="BT947" s="368" t="n"/>
      <c r="BU947" s="368" t="n"/>
      <c r="BV947" s="368" t="n"/>
      <c r="BW947" s="368" t="n"/>
      <c r="BX947" s="368" t="n"/>
      <c r="BY947" s="368" t="n"/>
      <c r="BZ947" s="368" t="n"/>
      <c r="CA947" s="368" t="n"/>
      <c r="CB947" s="368" t="n"/>
      <c r="CC947" s="368" t="n"/>
      <c r="CD947" s="368" t="n"/>
      <c r="CE947" s="368" t="n"/>
      <c r="CF947" s="368" t="n"/>
      <c r="CG947" s="368" t="n"/>
      <c r="CH947" s="368" t="n"/>
      <c r="CI947" s="368" t="n"/>
      <c r="CJ947" s="368" t="n"/>
      <c r="CK947" s="368" t="n"/>
      <c r="CL947" s="368" t="n"/>
      <c r="CM947" s="368" t="n"/>
      <c r="CN947" s="368" t="n"/>
      <c r="CO947" s="368" t="n"/>
      <c r="CP947" s="368" t="n"/>
      <c r="CQ947" s="368" t="n"/>
      <c r="CR947" s="368" t="n"/>
      <c r="CS947" s="368" t="n"/>
      <c r="CT947" s="368" t="n"/>
      <c r="CU947" s="368" t="n"/>
      <c r="CV947" s="368" t="n"/>
      <c r="CW947" s="368" t="n"/>
      <c r="CX947" s="368" t="n"/>
      <c r="CY947" s="368" t="n"/>
      <c r="CZ947" s="368" t="n"/>
      <c r="DA947" s="368" t="n"/>
      <c r="DB947" s="368" t="n"/>
      <c r="DC947" s="368" t="n"/>
      <c r="DD947" s="368" t="n"/>
    </row>
    <row r="948">
      <c r="A948" s="368" t="n"/>
      <c r="B948" s="368" t="n"/>
      <c r="C948" s="368" t="n"/>
      <c r="D948" s="368" t="n"/>
      <c r="E948" s="368" t="n"/>
      <c r="F948" s="368" t="n"/>
      <c r="G948" s="318" t="n"/>
      <c r="H948" s="368" t="n"/>
      <c r="I948" s="368" t="n"/>
      <c r="J948" s="368" t="n"/>
      <c r="K948" s="368" t="n"/>
      <c r="L948" s="368" t="n"/>
      <c r="M948" s="368" t="n"/>
      <c r="N948" s="368" t="n"/>
      <c r="O948" s="368" t="n"/>
      <c r="P948" s="368" t="n"/>
      <c r="Q948" s="368" t="n"/>
      <c r="R948" s="368" t="n"/>
      <c r="S948" s="368" t="n"/>
      <c r="T948" s="368" t="n"/>
      <c r="U948" s="368" t="n"/>
      <c r="V948" s="368" t="n"/>
      <c r="W948" s="368" t="n"/>
      <c r="X948" s="368" t="n"/>
      <c r="Y948" s="368" t="n"/>
      <c r="Z948" s="368" t="n"/>
      <c r="AA948" s="368" t="n"/>
      <c r="AB948" s="368" t="n"/>
      <c r="AC948" s="368" t="n"/>
      <c r="AD948" s="368" t="n"/>
      <c r="AE948" s="368" t="n"/>
      <c r="AF948" s="368" t="n"/>
      <c r="AG948" s="368" t="n"/>
      <c r="AH948" s="368" t="n"/>
      <c r="AI948" s="368" t="n"/>
      <c r="AJ948" s="368" t="n"/>
      <c r="AK948" s="368" t="n"/>
      <c r="AL948" s="368" t="n"/>
      <c r="AM948" s="368" t="n"/>
      <c r="AN948" s="368" t="n"/>
      <c r="AO948" s="368" t="n"/>
      <c r="AP948" s="319" t="n"/>
      <c r="AQ948" s="368" t="n"/>
      <c r="AR948" s="368" t="n"/>
      <c r="AS948" s="368" t="n"/>
      <c r="AT948" s="368" t="n"/>
      <c r="AU948" s="368" t="n"/>
      <c r="AV948" s="368" t="n"/>
      <c r="AW948" s="368" t="n"/>
      <c r="AX948" s="368" t="n"/>
      <c r="AY948" s="368" t="n"/>
      <c r="AZ948" s="368" t="n"/>
      <c r="BA948" s="368" t="n"/>
      <c r="BB948" s="368" t="n"/>
      <c r="BC948" s="368" t="n"/>
      <c r="BD948" s="368" t="n"/>
      <c r="BE948" s="368" t="n"/>
      <c r="BF948" s="368" t="n"/>
      <c r="BG948" s="368" t="n"/>
      <c r="BH948" s="368" t="n"/>
      <c r="BI948" s="368" t="n"/>
      <c r="BJ948" s="368" t="n"/>
      <c r="BK948" s="368" t="n"/>
      <c r="BL948" s="368" t="n"/>
      <c r="BM948" s="368" t="n"/>
      <c r="BN948" s="368" t="n"/>
      <c r="BO948" s="368" t="n"/>
      <c r="BP948" s="368" t="n"/>
      <c r="BQ948" s="320" t="n"/>
      <c r="BR948" s="368" t="n"/>
      <c r="BS948" s="368" t="n"/>
      <c r="BT948" s="368" t="n"/>
      <c r="BU948" s="368" t="n"/>
      <c r="BV948" s="368" t="n"/>
      <c r="BW948" s="368" t="n"/>
      <c r="BX948" s="368" t="n"/>
      <c r="BY948" s="368" t="n"/>
      <c r="BZ948" s="368" t="n"/>
      <c r="CA948" s="368" t="n"/>
      <c r="CB948" s="368" t="n"/>
      <c r="CC948" s="368" t="n"/>
      <c r="CD948" s="368" t="n"/>
      <c r="CE948" s="368" t="n"/>
      <c r="CF948" s="368" t="n"/>
      <c r="CG948" s="368" t="n"/>
      <c r="CH948" s="368" t="n"/>
      <c r="CI948" s="368" t="n"/>
      <c r="CJ948" s="368" t="n"/>
      <c r="CK948" s="368" t="n"/>
      <c r="CL948" s="368" t="n"/>
      <c r="CM948" s="368" t="n"/>
      <c r="CN948" s="368" t="n"/>
      <c r="CO948" s="368" t="n"/>
      <c r="CP948" s="368" t="n"/>
      <c r="CQ948" s="368" t="n"/>
      <c r="CR948" s="368" t="n"/>
      <c r="CS948" s="368" t="n"/>
      <c r="CT948" s="368" t="n"/>
      <c r="CU948" s="368" t="n"/>
      <c r="CV948" s="368" t="n"/>
      <c r="CW948" s="368" t="n"/>
      <c r="CX948" s="368" t="n"/>
      <c r="CY948" s="368" t="n"/>
      <c r="CZ948" s="368" t="n"/>
      <c r="DA948" s="368" t="n"/>
      <c r="DB948" s="368" t="n"/>
      <c r="DC948" s="368" t="n"/>
      <c r="DD948" s="368" t="n"/>
    </row>
    <row r="949">
      <c r="A949" s="368" t="n"/>
      <c r="B949" s="368" t="n"/>
      <c r="C949" s="368" t="n"/>
      <c r="D949" s="368" t="n"/>
      <c r="E949" s="368" t="n"/>
      <c r="F949" s="368" t="n"/>
      <c r="G949" s="318" t="n"/>
      <c r="H949" s="368" t="n"/>
      <c r="I949" s="368" t="n"/>
      <c r="J949" s="368" t="n"/>
      <c r="K949" s="368" t="n"/>
      <c r="L949" s="368" t="n"/>
      <c r="M949" s="368" t="n"/>
      <c r="N949" s="368" t="n"/>
      <c r="O949" s="368" t="n"/>
      <c r="P949" s="368" t="n"/>
      <c r="Q949" s="368" t="n"/>
      <c r="R949" s="368" t="n"/>
      <c r="S949" s="368" t="n"/>
      <c r="T949" s="368" t="n"/>
      <c r="U949" s="368" t="n"/>
      <c r="V949" s="368" t="n"/>
      <c r="W949" s="368" t="n"/>
      <c r="X949" s="368" t="n"/>
      <c r="Y949" s="368" t="n"/>
      <c r="Z949" s="368" t="n"/>
      <c r="AA949" s="368" t="n"/>
      <c r="AB949" s="368" t="n"/>
      <c r="AC949" s="368" t="n"/>
      <c r="AD949" s="368" t="n"/>
      <c r="AE949" s="368" t="n"/>
      <c r="AF949" s="368" t="n"/>
      <c r="AG949" s="368" t="n"/>
      <c r="AH949" s="368" t="n"/>
      <c r="AI949" s="368" t="n"/>
      <c r="AJ949" s="368" t="n"/>
      <c r="AK949" s="368" t="n"/>
      <c r="AL949" s="368" t="n"/>
      <c r="AM949" s="368" t="n"/>
      <c r="AN949" s="368" t="n"/>
      <c r="AO949" s="368" t="n"/>
      <c r="AP949" s="319" t="n"/>
      <c r="AQ949" s="368" t="n"/>
      <c r="AR949" s="368" t="n"/>
      <c r="AS949" s="368" t="n"/>
      <c r="AT949" s="368" t="n"/>
      <c r="AU949" s="368" t="n"/>
      <c r="AV949" s="368" t="n"/>
      <c r="AW949" s="368" t="n"/>
      <c r="AX949" s="368" t="n"/>
      <c r="AY949" s="368" t="n"/>
      <c r="AZ949" s="368" t="n"/>
      <c r="BA949" s="368" t="n"/>
      <c r="BB949" s="368" t="n"/>
      <c r="BC949" s="368" t="n"/>
      <c r="BD949" s="368" t="n"/>
      <c r="BE949" s="368" t="n"/>
      <c r="BF949" s="368" t="n"/>
      <c r="BG949" s="368" t="n"/>
      <c r="BH949" s="368" t="n"/>
      <c r="BI949" s="368" t="n"/>
      <c r="BJ949" s="368" t="n"/>
      <c r="BK949" s="368" t="n"/>
      <c r="BL949" s="368" t="n"/>
      <c r="BM949" s="368" t="n"/>
      <c r="BN949" s="368" t="n"/>
      <c r="BO949" s="368" t="n"/>
      <c r="BP949" s="368" t="n"/>
      <c r="BQ949" s="320" t="n"/>
      <c r="BR949" s="368" t="n"/>
      <c r="BS949" s="368" t="n"/>
      <c r="BT949" s="368" t="n"/>
      <c r="BU949" s="368" t="n"/>
      <c r="BV949" s="368" t="n"/>
      <c r="BW949" s="368" t="n"/>
      <c r="BX949" s="368" t="n"/>
      <c r="BY949" s="368" t="n"/>
      <c r="BZ949" s="368" t="n"/>
      <c r="CA949" s="368" t="n"/>
      <c r="CB949" s="368" t="n"/>
      <c r="CC949" s="368" t="n"/>
      <c r="CD949" s="368" t="n"/>
      <c r="CE949" s="368" t="n"/>
      <c r="CF949" s="368" t="n"/>
      <c r="CG949" s="368" t="n"/>
      <c r="CH949" s="368" t="n"/>
      <c r="CI949" s="368" t="n"/>
      <c r="CJ949" s="368" t="n"/>
      <c r="CK949" s="368" t="n"/>
      <c r="CL949" s="368" t="n"/>
      <c r="CM949" s="368" t="n"/>
      <c r="CN949" s="368" t="n"/>
      <c r="CO949" s="368" t="n"/>
      <c r="CP949" s="368" t="n"/>
      <c r="CQ949" s="368" t="n"/>
      <c r="CR949" s="368" t="n"/>
      <c r="CS949" s="368" t="n"/>
      <c r="CT949" s="368" t="n"/>
      <c r="CU949" s="368" t="n"/>
      <c r="CV949" s="368" t="n"/>
      <c r="CW949" s="368" t="n"/>
      <c r="CX949" s="368" t="n"/>
      <c r="CY949" s="368" t="n"/>
      <c r="CZ949" s="368" t="n"/>
      <c r="DA949" s="368" t="n"/>
      <c r="DB949" s="368" t="n"/>
      <c r="DC949" s="368" t="n"/>
      <c r="DD949" s="368" t="n"/>
    </row>
    <row r="950">
      <c r="A950" s="368" t="n"/>
      <c r="B950" s="368" t="n"/>
      <c r="C950" s="368" t="n"/>
      <c r="D950" s="368" t="n"/>
      <c r="E950" s="368" t="n"/>
      <c r="F950" s="368" t="n"/>
      <c r="G950" s="318" t="n"/>
      <c r="H950" s="368" t="n"/>
      <c r="I950" s="368" t="n"/>
      <c r="J950" s="368" t="n"/>
      <c r="K950" s="368" t="n"/>
      <c r="L950" s="368" t="n"/>
      <c r="M950" s="368" t="n"/>
      <c r="N950" s="368" t="n"/>
      <c r="O950" s="368" t="n"/>
      <c r="P950" s="368" t="n"/>
      <c r="Q950" s="368" t="n"/>
      <c r="R950" s="368" t="n"/>
      <c r="S950" s="368" t="n"/>
      <c r="T950" s="368" t="n"/>
      <c r="U950" s="368" t="n"/>
      <c r="V950" s="368" t="n"/>
      <c r="W950" s="368" t="n"/>
      <c r="X950" s="368" t="n"/>
      <c r="Y950" s="368" t="n"/>
      <c r="Z950" s="368" t="n"/>
      <c r="AA950" s="368" t="n"/>
      <c r="AB950" s="368" t="n"/>
      <c r="AC950" s="368" t="n"/>
      <c r="AD950" s="368" t="n"/>
      <c r="AE950" s="368" t="n"/>
      <c r="AF950" s="368" t="n"/>
      <c r="AG950" s="368" t="n"/>
      <c r="AH950" s="368" t="n"/>
      <c r="AI950" s="368" t="n"/>
      <c r="AJ950" s="368" t="n"/>
      <c r="AK950" s="368" t="n"/>
      <c r="AL950" s="368" t="n"/>
      <c r="AM950" s="368" t="n"/>
      <c r="AN950" s="368" t="n"/>
      <c r="AO950" s="368" t="n"/>
      <c r="AP950" s="319" t="n"/>
      <c r="AQ950" s="368" t="n"/>
      <c r="AR950" s="368" t="n"/>
      <c r="AS950" s="368" t="n"/>
      <c r="AT950" s="368" t="n"/>
      <c r="AU950" s="368" t="n"/>
      <c r="AV950" s="368" t="n"/>
      <c r="AW950" s="368" t="n"/>
      <c r="AX950" s="368" t="n"/>
      <c r="AY950" s="368" t="n"/>
      <c r="AZ950" s="368" t="n"/>
      <c r="BA950" s="368" t="n"/>
      <c r="BB950" s="368" t="n"/>
      <c r="BC950" s="368" t="n"/>
      <c r="BD950" s="368" t="n"/>
      <c r="BE950" s="368" t="n"/>
      <c r="BF950" s="368" t="n"/>
      <c r="BG950" s="368" t="n"/>
      <c r="BH950" s="368" t="n"/>
      <c r="BI950" s="368" t="n"/>
      <c r="BJ950" s="368" t="n"/>
      <c r="BK950" s="368" t="n"/>
      <c r="BL950" s="368" t="n"/>
      <c r="BM950" s="368" t="n"/>
      <c r="BN950" s="368" t="n"/>
      <c r="BO950" s="368" t="n"/>
      <c r="BP950" s="368" t="n"/>
      <c r="BQ950" s="320" t="n"/>
      <c r="BR950" s="368" t="n"/>
      <c r="BS950" s="368" t="n"/>
      <c r="BT950" s="368" t="n"/>
      <c r="BU950" s="368" t="n"/>
      <c r="BV950" s="368" t="n"/>
      <c r="BW950" s="368" t="n"/>
      <c r="BX950" s="368" t="n"/>
      <c r="BY950" s="368" t="n"/>
      <c r="BZ950" s="368" t="n"/>
      <c r="CA950" s="368" t="n"/>
      <c r="CB950" s="368" t="n"/>
      <c r="CC950" s="368" t="n"/>
      <c r="CD950" s="368" t="n"/>
      <c r="CE950" s="368" t="n"/>
      <c r="CF950" s="368" t="n"/>
      <c r="CG950" s="368" t="n"/>
      <c r="CH950" s="368" t="n"/>
      <c r="CI950" s="368" t="n"/>
      <c r="CJ950" s="368" t="n"/>
      <c r="CK950" s="368" t="n"/>
      <c r="CL950" s="368" t="n"/>
      <c r="CM950" s="368" t="n"/>
      <c r="CN950" s="368" t="n"/>
      <c r="CO950" s="368" t="n"/>
      <c r="CP950" s="368" t="n"/>
      <c r="CQ950" s="368" t="n"/>
      <c r="CR950" s="368" t="n"/>
      <c r="CS950" s="368" t="n"/>
      <c r="CT950" s="368" t="n"/>
      <c r="CU950" s="368" t="n"/>
      <c r="CV950" s="368" t="n"/>
      <c r="CW950" s="368" t="n"/>
      <c r="CX950" s="368" t="n"/>
      <c r="CY950" s="368" t="n"/>
      <c r="CZ950" s="368" t="n"/>
      <c r="DA950" s="368" t="n"/>
      <c r="DB950" s="368" t="n"/>
      <c r="DC950" s="368" t="n"/>
      <c r="DD950" s="368" t="n"/>
    </row>
    <row r="951">
      <c r="A951" s="368" t="n"/>
      <c r="B951" s="368" t="n"/>
      <c r="C951" s="368" t="n"/>
      <c r="D951" s="368" t="n"/>
      <c r="E951" s="368" t="n"/>
      <c r="F951" s="368" t="n"/>
      <c r="G951" s="318" t="n"/>
      <c r="H951" s="368" t="n"/>
      <c r="I951" s="368" t="n"/>
      <c r="J951" s="368" t="n"/>
      <c r="K951" s="368" t="n"/>
      <c r="L951" s="368" t="n"/>
      <c r="M951" s="368" t="n"/>
      <c r="N951" s="368" t="n"/>
      <c r="O951" s="368" t="n"/>
      <c r="P951" s="368" t="n"/>
      <c r="Q951" s="368" t="n"/>
      <c r="R951" s="368" t="n"/>
      <c r="S951" s="368" t="n"/>
      <c r="T951" s="368" t="n"/>
      <c r="U951" s="368" t="n"/>
      <c r="V951" s="368" t="n"/>
      <c r="W951" s="368" t="n"/>
      <c r="X951" s="368" t="n"/>
      <c r="Y951" s="368" t="n"/>
      <c r="Z951" s="368" t="n"/>
      <c r="AA951" s="368" t="n"/>
      <c r="AB951" s="368" t="n"/>
      <c r="AC951" s="368" t="n"/>
      <c r="AD951" s="368" t="n"/>
      <c r="AE951" s="368" t="n"/>
      <c r="AF951" s="368" t="n"/>
      <c r="AG951" s="368" t="n"/>
      <c r="AH951" s="368" t="n"/>
      <c r="AI951" s="368" t="n"/>
      <c r="AJ951" s="368" t="n"/>
      <c r="AK951" s="368" t="n"/>
      <c r="AL951" s="368" t="n"/>
      <c r="AM951" s="368" t="n"/>
      <c r="AN951" s="368" t="n"/>
      <c r="AO951" s="368" t="n"/>
      <c r="AP951" s="319" t="n"/>
      <c r="AQ951" s="368" t="n"/>
      <c r="AR951" s="368" t="n"/>
      <c r="AS951" s="368" t="n"/>
      <c r="AT951" s="368" t="n"/>
      <c r="AU951" s="368" t="n"/>
      <c r="AV951" s="368" t="n"/>
      <c r="AW951" s="368" t="n"/>
      <c r="AX951" s="368" t="n"/>
      <c r="AY951" s="368" t="n"/>
      <c r="AZ951" s="368" t="n"/>
      <c r="BA951" s="368" t="n"/>
      <c r="BB951" s="368" t="n"/>
      <c r="BC951" s="368" t="n"/>
      <c r="BD951" s="368" t="n"/>
      <c r="BE951" s="368" t="n"/>
      <c r="BF951" s="368" t="n"/>
      <c r="BG951" s="368" t="n"/>
      <c r="BH951" s="368" t="n"/>
      <c r="BI951" s="368" t="n"/>
      <c r="BJ951" s="368" t="n"/>
      <c r="BK951" s="368" t="n"/>
      <c r="BL951" s="368" t="n"/>
      <c r="BM951" s="368" t="n"/>
      <c r="BN951" s="368" t="n"/>
      <c r="BO951" s="368" t="n"/>
      <c r="BP951" s="368" t="n"/>
      <c r="BQ951" s="320" t="n"/>
      <c r="BR951" s="368" t="n"/>
      <c r="BS951" s="368" t="n"/>
      <c r="BT951" s="368" t="n"/>
      <c r="BU951" s="368" t="n"/>
      <c r="BV951" s="368" t="n"/>
      <c r="BW951" s="368" t="n"/>
      <c r="BX951" s="368" t="n"/>
      <c r="BY951" s="368" t="n"/>
      <c r="BZ951" s="368" t="n"/>
      <c r="CA951" s="368" t="n"/>
      <c r="CB951" s="368" t="n"/>
      <c r="CC951" s="368" t="n"/>
      <c r="CD951" s="368" t="n"/>
      <c r="CE951" s="368" t="n"/>
      <c r="CF951" s="368" t="n"/>
      <c r="CG951" s="368" t="n"/>
      <c r="CH951" s="368" t="n"/>
      <c r="CI951" s="368" t="n"/>
      <c r="CJ951" s="368" t="n"/>
      <c r="CK951" s="368" t="n"/>
      <c r="CL951" s="368" t="n"/>
      <c r="CM951" s="368" t="n"/>
      <c r="CN951" s="368" t="n"/>
      <c r="CO951" s="368" t="n"/>
      <c r="CP951" s="368" t="n"/>
      <c r="CQ951" s="368" t="n"/>
      <c r="CR951" s="368" t="n"/>
      <c r="CS951" s="368" t="n"/>
      <c r="CT951" s="368" t="n"/>
      <c r="CU951" s="368" t="n"/>
      <c r="CV951" s="368" t="n"/>
      <c r="CW951" s="368" t="n"/>
      <c r="CX951" s="368" t="n"/>
      <c r="CY951" s="368" t="n"/>
      <c r="CZ951" s="368" t="n"/>
      <c r="DA951" s="368" t="n"/>
      <c r="DB951" s="368" t="n"/>
      <c r="DC951" s="368" t="n"/>
      <c r="DD951" s="368" t="n"/>
    </row>
    <row r="952">
      <c r="A952" s="368" t="n"/>
      <c r="B952" s="368" t="n"/>
      <c r="C952" s="368" t="n"/>
      <c r="D952" s="368" t="n"/>
      <c r="E952" s="368" t="n"/>
      <c r="F952" s="368" t="n"/>
      <c r="G952" s="318" t="n"/>
      <c r="H952" s="368" t="n"/>
      <c r="I952" s="368" t="n"/>
      <c r="J952" s="368" t="n"/>
      <c r="K952" s="368" t="n"/>
      <c r="L952" s="368" t="n"/>
      <c r="M952" s="368" t="n"/>
      <c r="N952" s="368" t="n"/>
      <c r="O952" s="368" t="n"/>
      <c r="P952" s="368" t="n"/>
      <c r="Q952" s="368" t="n"/>
      <c r="R952" s="368" t="n"/>
      <c r="S952" s="368" t="n"/>
      <c r="T952" s="368" t="n"/>
      <c r="U952" s="368" t="n"/>
      <c r="V952" s="368" t="n"/>
      <c r="W952" s="368" t="n"/>
      <c r="X952" s="368" t="n"/>
      <c r="Y952" s="368" t="n"/>
      <c r="Z952" s="368" t="n"/>
      <c r="AA952" s="368" t="n"/>
      <c r="AB952" s="368" t="n"/>
      <c r="AC952" s="368" t="n"/>
      <c r="AD952" s="368" t="n"/>
      <c r="AE952" s="368" t="n"/>
      <c r="AF952" s="368" t="n"/>
      <c r="AG952" s="368" t="n"/>
      <c r="AH952" s="368" t="n"/>
      <c r="AI952" s="368" t="n"/>
      <c r="AJ952" s="368" t="n"/>
      <c r="AK952" s="368" t="n"/>
      <c r="AL952" s="368" t="n"/>
      <c r="AM952" s="368" t="n"/>
      <c r="AN952" s="368" t="n"/>
      <c r="AO952" s="368" t="n"/>
      <c r="AP952" s="319" t="n"/>
      <c r="AQ952" s="368" t="n"/>
      <c r="AR952" s="368" t="n"/>
      <c r="AS952" s="368" t="n"/>
      <c r="AT952" s="368" t="n"/>
      <c r="AU952" s="368" t="n"/>
      <c r="AV952" s="368" t="n"/>
      <c r="AW952" s="368" t="n"/>
      <c r="AX952" s="368" t="n"/>
      <c r="AY952" s="368" t="n"/>
      <c r="AZ952" s="368" t="n"/>
      <c r="BA952" s="368" t="n"/>
      <c r="BB952" s="368" t="n"/>
      <c r="BC952" s="368" t="n"/>
      <c r="BD952" s="368" t="n"/>
      <c r="BE952" s="368" t="n"/>
      <c r="BF952" s="368" t="n"/>
      <c r="BG952" s="368" t="n"/>
      <c r="BH952" s="368" t="n"/>
      <c r="BI952" s="368" t="n"/>
      <c r="BJ952" s="368" t="n"/>
      <c r="BK952" s="368" t="n"/>
      <c r="BL952" s="368" t="n"/>
      <c r="BM952" s="368" t="n"/>
      <c r="BN952" s="368" t="n"/>
      <c r="BO952" s="368" t="n"/>
      <c r="BP952" s="368" t="n"/>
      <c r="BQ952" s="320" t="n"/>
      <c r="BR952" s="368" t="n"/>
      <c r="BS952" s="368" t="n"/>
      <c r="BT952" s="368" t="n"/>
      <c r="BU952" s="368" t="n"/>
      <c r="BV952" s="368" t="n"/>
      <c r="BW952" s="368" t="n"/>
      <c r="BX952" s="368" t="n"/>
      <c r="BY952" s="368" t="n"/>
      <c r="BZ952" s="368" t="n"/>
      <c r="CA952" s="368" t="n"/>
      <c r="CB952" s="368" t="n"/>
      <c r="CC952" s="368" t="n"/>
      <c r="CD952" s="368" t="n"/>
      <c r="CE952" s="368" t="n"/>
      <c r="CF952" s="368" t="n"/>
      <c r="CG952" s="368" t="n"/>
      <c r="CH952" s="368" t="n"/>
      <c r="CI952" s="368" t="n"/>
      <c r="CJ952" s="368" t="n"/>
      <c r="CK952" s="368" t="n"/>
      <c r="CL952" s="368" t="n"/>
      <c r="CM952" s="368" t="n"/>
      <c r="CN952" s="368" t="n"/>
      <c r="CO952" s="368" t="n"/>
      <c r="CP952" s="368" t="n"/>
      <c r="CQ952" s="368" t="n"/>
      <c r="CR952" s="368" t="n"/>
      <c r="CS952" s="368" t="n"/>
      <c r="CT952" s="368" t="n"/>
      <c r="CU952" s="368" t="n"/>
      <c r="CV952" s="368" t="n"/>
      <c r="CW952" s="368" t="n"/>
      <c r="CX952" s="368" t="n"/>
      <c r="CY952" s="368" t="n"/>
      <c r="CZ952" s="368" t="n"/>
      <c r="DA952" s="368" t="n"/>
      <c r="DB952" s="368" t="n"/>
      <c r="DC952" s="368" t="n"/>
      <c r="DD952" s="368" t="n"/>
    </row>
    <row r="953">
      <c r="A953" s="368" t="n"/>
      <c r="B953" s="368" t="n"/>
      <c r="C953" s="368" t="n"/>
      <c r="D953" s="368" t="n"/>
      <c r="E953" s="368" t="n"/>
      <c r="F953" s="368" t="n"/>
      <c r="G953" s="318" t="n"/>
      <c r="H953" s="368" t="n"/>
      <c r="I953" s="368" t="n"/>
      <c r="J953" s="368" t="n"/>
      <c r="K953" s="368" t="n"/>
      <c r="L953" s="368" t="n"/>
      <c r="M953" s="368" t="n"/>
      <c r="N953" s="368" t="n"/>
      <c r="O953" s="368" t="n"/>
      <c r="P953" s="368" t="n"/>
      <c r="Q953" s="368" t="n"/>
      <c r="R953" s="368" t="n"/>
      <c r="S953" s="368" t="n"/>
      <c r="T953" s="368" t="n"/>
      <c r="U953" s="368" t="n"/>
      <c r="V953" s="368" t="n"/>
      <c r="W953" s="368" t="n"/>
      <c r="X953" s="368" t="n"/>
      <c r="Y953" s="368" t="n"/>
      <c r="Z953" s="368" t="n"/>
      <c r="AA953" s="368" t="n"/>
      <c r="AB953" s="368" t="n"/>
      <c r="AC953" s="368" t="n"/>
      <c r="AD953" s="368" t="n"/>
      <c r="AE953" s="368" t="n"/>
      <c r="AF953" s="368" t="n"/>
      <c r="AG953" s="368" t="n"/>
      <c r="AH953" s="368" t="n"/>
      <c r="AI953" s="368" t="n"/>
      <c r="AJ953" s="368" t="n"/>
      <c r="AK953" s="368" t="n"/>
      <c r="AL953" s="368" t="n"/>
      <c r="AM953" s="368" t="n"/>
      <c r="AN953" s="368" t="n"/>
      <c r="AO953" s="368" t="n"/>
      <c r="AP953" s="319" t="n"/>
      <c r="AQ953" s="368" t="n"/>
      <c r="AR953" s="368" t="n"/>
      <c r="AS953" s="368" t="n"/>
      <c r="AT953" s="368" t="n"/>
      <c r="AU953" s="368" t="n"/>
      <c r="AV953" s="368" t="n"/>
      <c r="AW953" s="368" t="n"/>
      <c r="AX953" s="368" t="n"/>
      <c r="AY953" s="368" t="n"/>
      <c r="AZ953" s="368" t="n"/>
      <c r="BA953" s="368" t="n"/>
      <c r="BB953" s="368" t="n"/>
      <c r="BC953" s="368" t="n"/>
      <c r="BD953" s="368" t="n"/>
      <c r="BE953" s="368" t="n"/>
      <c r="BF953" s="368" t="n"/>
      <c r="BG953" s="368" t="n"/>
      <c r="BH953" s="368" t="n"/>
      <c r="BI953" s="368" t="n"/>
      <c r="BJ953" s="368" t="n"/>
      <c r="BK953" s="368" t="n"/>
      <c r="BL953" s="368" t="n"/>
      <c r="BM953" s="368" t="n"/>
      <c r="BN953" s="368" t="n"/>
      <c r="BO953" s="368" t="n"/>
      <c r="BP953" s="368" t="n"/>
      <c r="BQ953" s="320" t="n"/>
      <c r="BR953" s="368" t="n"/>
      <c r="BS953" s="368" t="n"/>
      <c r="BT953" s="368" t="n"/>
      <c r="BU953" s="368" t="n"/>
      <c r="BV953" s="368" t="n"/>
      <c r="BW953" s="368" t="n"/>
      <c r="BX953" s="368" t="n"/>
      <c r="BY953" s="368" t="n"/>
      <c r="BZ953" s="368" t="n"/>
      <c r="CA953" s="368" t="n"/>
      <c r="CB953" s="368" t="n"/>
      <c r="CC953" s="368" t="n"/>
      <c r="CD953" s="368" t="n"/>
      <c r="CE953" s="368" t="n"/>
      <c r="CF953" s="368" t="n"/>
      <c r="CG953" s="368" t="n"/>
      <c r="CH953" s="368" t="n"/>
      <c r="CI953" s="368" t="n"/>
      <c r="CJ953" s="368" t="n"/>
      <c r="CK953" s="368" t="n"/>
      <c r="CL953" s="368" t="n"/>
      <c r="CM953" s="368" t="n"/>
      <c r="CN953" s="368" t="n"/>
      <c r="CO953" s="368" t="n"/>
      <c r="CP953" s="368" t="n"/>
      <c r="CQ953" s="368" t="n"/>
      <c r="CR953" s="368" t="n"/>
      <c r="CS953" s="368" t="n"/>
      <c r="CT953" s="368" t="n"/>
      <c r="CU953" s="368" t="n"/>
      <c r="CV953" s="368" t="n"/>
      <c r="CW953" s="368" t="n"/>
      <c r="CX953" s="368" t="n"/>
      <c r="CY953" s="368" t="n"/>
      <c r="CZ953" s="368" t="n"/>
      <c r="DA953" s="368" t="n"/>
      <c r="DB953" s="368" t="n"/>
      <c r="DC953" s="368" t="n"/>
      <c r="DD953" s="368" t="n"/>
    </row>
    <row r="954">
      <c r="A954" s="368" t="n"/>
      <c r="B954" s="368" t="n"/>
      <c r="C954" s="368" t="n"/>
      <c r="D954" s="368" t="n"/>
      <c r="E954" s="368" t="n"/>
      <c r="F954" s="368" t="n"/>
      <c r="G954" s="318" t="n"/>
      <c r="H954" s="368" t="n"/>
      <c r="I954" s="368" t="n"/>
      <c r="J954" s="368" t="n"/>
      <c r="K954" s="368" t="n"/>
      <c r="L954" s="368" t="n"/>
      <c r="M954" s="368" t="n"/>
      <c r="N954" s="368" t="n"/>
      <c r="O954" s="368" t="n"/>
      <c r="P954" s="368" t="n"/>
      <c r="Q954" s="368" t="n"/>
      <c r="R954" s="368" t="n"/>
      <c r="S954" s="368" t="n"/>
      <c r="T954" s="368" t="n"/>
      <c r="U954" s="368" t="n"/>
      <c r="V954" s="368" t="n"/>
      <c r="W954" s="368" t="n"/>
      <c r="X954" s="368" t="n"/>
      <c r="Y954" s="368" t="n"/>
      <c r="Z954" s="368" t="n"/>
      <c r="AA954" s="368" t="n"/>
      <c r="AB954" s="368" t="n"/>
      <c r="AC954" s="368" t="n"/>
      <c r="AD954" s="368" t="n"/>
      <c r="AE954" s="368" t="n"/>
      <c r="AF954" s="368" t="n"/>
      <c r="AG954" s="368" t="n"/>
      <c r="AH954" s="368" t="n"/>
      <c r="AI954" s="368" t="n"/>
      <c r="AJ954" s="368" t="n"/>
      <c r="AK954" s="368" t="n"/>
      <c r="AL954" s="368" t="n"/>
      <c r="AM954" s="368" t="n"/>
      <c r="AN954" s="368" t="n"/>
      <c r="AO954" s="368" t="n"/>
      <c r="AP954" s="319" t="n"/>
      <c r="AQ954" s="368" t="n"/>
      <c r="AR954" s="368" t="n"/>
      <c r="AS954" s="368" t="n"/>
      <c r="AT954" s="368" t="n"/>
      <c r="AU954" s="368" t="n"/>
      <c r="AV954" s="368" t="n"/>
      <c r="AW954" s="368" t="n"/>
      <c r="AX954" s="368" t="n"/>
      <c r="AY954" s="368" t="n"/>
      <c r="AZ954" s="368" t="n"/>
      <c r="BA954" s="368" t="n"/>
      <c r="BB954" s="368" t="n"/>
      <c r="BC954" s="368" t="n"/>
      <c r="BD954" s="368" t="n"/>
      <c r="BE954" s="368" t="n"/>
      <c r="BF954" s="368" t="n"/>
      <c r="BG954" s="368" t="n"/>
      <c r="BH954" s="368" t="n"/>
      <c r="BI954" s="368" t="n"/>
      <c r="BJ954" s="368" t="n"/>
      <c r="BK954" s="368" t="n"/>
      <c r="BL954" s="368" t="n"/>
      <c r="BM954" s="368" t="n"/>
      <c r="BN954" s="368" t="n"/>
      <c r="BO954" s="368" t="n"/>
      <c r="BP954" s="368" t="n"/>
      <c r="BQ954" s="320" t="n"/>
      <c r="BR954" s="368" t="n"/>
      <c r="BS954" s="368" t="n"/>
      <c r="BT954" s="368" t="n"/>
      <c r="BU954" s="368" t="n"/>
      <c r="BV954" s="368" t="n"/>
      <c r="BW954" s="368" t="n"/>
      <c r="BX954" s="368" t="n"/>
      <c r="BY954" s="368" t="n"/>
      <c r="BZ954" s="368" t="n"/>
      <c r="CA954" s="368" t="n"/>
      <c r="CB954" s="368" t="n"/>
      <c r="CC954" s="368" t="n"/>
      <c r="CD954" s="368" t="n"/>
      <c r="CE954" s="368" t="n"/>
      <c r="CF954" s="368" t="n"/>
      <c r="CG954" s="368" t="n"/>
      <c r="CH954" s="368" t="n"/>
      <c r="CI954" s="368" t="n"/>
      <c r="CJ954" s="368" t="n"/>
      <c r="CK954" s="368" t="n"/>
      <c r="CL954" s="368" t="n"/>
      <c r="CM954" s="368" t="n"/>
      <c r="CN954" s="368" t="n"/>
      <c r="CO954" s="368" t="n"/>
      <c r="CP954" s="368" t="n"/>
      <c r="CQ954" s="368" t="n"/>
      <c r="CR954" s="368" t="n"/>
      <c r="CS954" s="368" t="n"/>
      <c r="CT954" s="368" t="n"/>
      <c r="CU954" s="368" t="n"/>
      <c r="CV954" s="368" t="n"/>
      <c r="CW954" s="368" t="n"/>
      <c r="CX954" s="368" t="n"/>
      <c r="CY954" s="368" t="n"/>
      <c r="CZ954" s="368" t="n"/>
      <c r="DA954" s="368" t="n"/>
      <c r="DB954" s="368" t="n"/>
      <c r="DC954" s="368" t="n"/>
      <c r="DD954" s="368" t="n"/>
    </row>
    <row r="955">
      <c r="A955" s="368" t="n"/>
      <c r="B955" s="368" t="n"/>
      <c r="C955" s="368" t="n"/>
      <c r="D955" s="368" t="n"/>
      <c r="E955" s="368" t="n"/>
      <c r="F955" s="368" t="n"/>
      <c r="G955" s="318" t="n"/>
      <c r="H955" s="368" t="n"/>
      <c r="I955" s="368" t="n"/>
      <c r="J955" s="368" t="n"/>
      <c r="K955" s="368" t="n"/>
      <c r="L955" s="368" t="n"/>
      <c r="M955" s="368" t="n"/>
      <c r="N955" s="368" t="n"/>
      <c r="O955" s="368" t="n"/>
      <c r="P955" s="368" t="n"/>
      <c r="Q955" s="368" t="n"/>
      <c r="R955" s="368" t="n"/>
      <c r="S955" s="368" t="n"/>
      <c r="T955" s="368" t="n"/>
      <c r="U955" s="368" t="n"/>
      <c r="V955" s="368" t="n"/>
      <c r="W955" s="368" t="n"/>
      <c r="X955" s="368" t="n"/>
      <c r="Y955" s="368" t="n"/>
      <c r="Z955" s="368" t="n"/>
      <c r="AA955" s="368" t="n"/>
      <c r="AB955" s="368" t="n"/>
      <c r="AC955" s="368" t="n"/>
      <c r="AD955" s="368" t="n"/>
      <c r="AE955" s="368" t="n"/>
      <c r="AF955" s="368" t="n"/>
      <c r="AG955" s="368" t="n"/>
      <c r="AH955" s="368" t="n"/>
      <c r="AI955" s="368" t="n"/>
      <c r="AJ955" s="368" t="n"/>
      <c r="AK955" s="368" t="n"/>
      <c r="AL955" s="368" t="n"/>
      <c r="AM955" s="368" t="n"/>
      <c r="AN955" s="368" t="n"/>
      <c r="AO955" s="368" t="n"/>
      <c r="AP955" s="319" t="n"/>
      <c r="AQ955" s="368" t="n"/>
      <c r="AR955" s="368" t="n"/>
      <c r="AS955" s="368" t="n"/>
      <c r="AT955" s="368" t="n"/>
      <c r="AU955" s="368" t="n"/>
      <c r="AV955" s="368" t="n"/>
      <c r="AW955" s="368" t="n"/>
      <c r="AX955" s="368" t="n"/>
      <c r="AY955" s="368" t="n"/>
      <c r="AZ955" s="368" t="n"/>
      <c r="BA955" s="368" t="n"/>
      <c r="BB955" s="368" t="n"/>
      <c r="BC955" s="368" t="n"/>
      <c r="BD955" s="368" t="n"/>
      <c r="BE955" s="368" t="n"/>
      <c r="BF955" s="368" t="n"/>
      <c r="BG955" s="368" t="n"/>
      <c r="BH955" s="368" t="n"/>
      <c r="BI955" s="368" t="n"/>
      <c r="BJ955" s="368" t="n"/>
      <c r="BK955" s="368" t="n"/>
      <c r="BL955" s="368" t="n"/>
      <c r="BM955" s="368" t="n"/>
      <c r="BN955" s="368" t="n"/>
      <c r="BO955" s="368" t="n"/>
      <c r="BP955" s="368" t="n"/>
      <c r="BQ955" s="320" t="n"/>
      <c r="BR955" s="368" t="n"/>
      <c r="BS955" s="368" t="n"/>
      <c r="BT955" s="368" t="n"/>
      <c r="BU955" s="368" t="n"/>
      <c r="BV955" s="368" t="n"/>
      <c r="BW955" s="368" t="n"/>
      <c r="BX955" s="368" t="n"/>
      <c r="BY955" s="368" t="n"/>
      <c r="BZ955" s="368" t="n"/>
      <c r="CA955" s="368" t="n"/>
      <c r="CB955" s="368" t="n"/>
      <c r="CC955" s="368" t="n"/>
      <c r="CD955" s="368" t="n"/>
      <c r="CE955" s="368" t="n"/>
      <c r="CF955" s="368" t="n"/>
      <c r="CG955" s="368" t="n"/>
      <c r="CH955" s="368" t="n"/>
      <c r="CI955" s="368" t="n"/>
      <c r="CJ955" s="368" t="n"/>
      <c r="CK955" s="368" t="n"/>
      <c r="CL955" s="368" t="n"/>
      <c r="CM955" s="368" t="n"/>
      <c r="CN955" s="368" t="n"/>
      <c r="CO955" s="368" t="n"/>
      <c r="CP955" s="368" t="n"/>
      <c r="CQ955" s="368" t="n"/>
      <c r="CR955" s="368" t="n"/>
      <c r="CS955" s="368" t="n"/>
      <c r="CT955" s="368" t="n"/>
      <c r="CU955" s="368" t="n"/>
      <c r="CV955" s="368" t="n"/>
      <c r="CW955" s="368" t="n"/>
      <c r="CX955" s="368" t="n"/>
      <c r="CY955" s="368" t="n"/>
      <c r="CZ955" s="368" t="n"/>
      <c r="DA955" s="368" t="n"/>
      <c r="DB955" s="368" t="n"/>
      <c r="DC955" s="368" t="n"/>
      <c r="DD955" s="368" t="n"/>
    </row>
    <row r="956">
      <c r="A956" s="368" t="n"/>
      <c r="B956" s="368" t="n"/>
      <c r="C956" s="368" t="n"/>
      <c r="D956" s="368" t="n"/>
      <c r="E956" s="368" t="n"/>
      <c r="F956" s="368" t="n"/>
      <c r="G956" s="318" t="n"/>
      <c r="H956" s="368" t="n"/>
      <c r="I956" s="368" t="n"/>
      <c r="J956" s="368" t="n"/>
      <c r="K956" s="368" t="n"/>
      <c r="L956" s="368" t="n"/>
      <c r="M956" s="368" t="n"/>
      <c r="N956" s="368" t="n"/>
      <c r="O956" s="368" t="n"/>
      <c r="P956" s="368" t="n"/>
      <c r="Q956" s="368" t="n"/>
      <c r="R956" s="368" t="n"/>
      <c r="S956" s="368" t="n"/>
      <c r="T956" s="368" t="n"/>
      <c r="U956" s="368" t="n"/>
      <c r="V956" s="368" t="n"/>
      <c r="W956" s="368" t="n"/>
      <c r="X956" s="368" t="n"/>
      <c r="Y956" s="368" t="n"/>
      <c r="Z956" s="368" t="n"/>
      <c r="AA956" s="368" t="n"/>
      <c r="AB956" s="368" t="n"/>
      <c r="AC956" s="368" t="n"/>
      <c r="AD956" s="368" t="n"/>
      <c r="AE956" s="368" t="n"/>
      <c r="AF956" s="368" t="n"/>
      <c r="AG956" s="368" t="n"/>
      <c r="AH956" s="368" t="n"/>
      <c r="AI956" s="368" t="n"/>
      <c r="AJ956" s="368" t="n"/>
      <c r="AK956" s="368" t="n"/>
      <c r="AL956" s="368" t="n"/>
      <c r="AM956" s="368" t="n"/>
      <c r="AN956" s="368" t="n"/>
      <c r="AO956" s="368" t="n"/>
      <c r="AP956" s="319" t="n"/>
      <c r="AQ956" s="368" t="n"/>
      <c r="AR956" s="368" t="n"/>
      <c r="AS956" s="368" t="n"/>
      <c r="AT956" s="368" t="n"/>
      <c r="AU956" s="368" t="n"/>
      <c r="AV956" s="368" t="n"/>
      <c r="AW956" s="368" t="n"/>
      <c r="AX956" s="368" t="n"/>
      <c r="AY956" s="368" t="n"/>
      <c r="AZ956" s="368" t="n"/>
      <c r="BA956" s="368" t="n"/>
      <c r="BB956" s="368" t="n"/>
      <c r="BC956" s="368" t="n"/>
      <c r="BD956" s="368" t="n"/>
      <c r="BE956" s="368" t="n"/>
      <c r="BF956" s="368" t="n"/>
      <c r="BG956" s="368" t="n"/>
      <c r="BH956" s="368" t="n"/>
      <c r="BI956" s="368" t="n"/>
      <c r="BJ956" s="368" t="n"/>
      <c r="BK956" s="368" t="n"/>
      <c r="BL956" s="368" t="n"/>
      <c r="BM956" s="368" t="n"/>
      <c r="BN956" s="368" t="n"/>
      <c r="BO956" s="368" t="n"/>
      <c r="BP956" s="368" t="n"/>
      <c r="BQ956" s="320" t="n"/>
      <c r="BR956" s="368" t="n"/>
      <c r="BS956" s="368" t="n"/>
      <c r="BT956" s="368" t="n"/>
      <c r="BU956" s="368" t="n"/>
      <c r="BV956" s="368" t="n"/>
      <c r="BW956" s="368" t="n"/>
      <c r="BX956" s="368" t="n"/>
      <c r="BY956" s="368" t="n"/>
      <c r="BZ956" s="368" t="n"/>
      <c r="CA956" s="368" t="n"/>
      <c r="CB956" s="368" t="n"/>
      <c r="CC956" s="368" t="n"/>
      <c r="CD956" s="368" t="n"/>
      <c r="CE956" s="368" t="n"/>
      <c r="CF956" s="368" t="n"/>
      <c r="CG956" s="368" t="n"/>
      <c r="CH956" s="368" t="n"/>
      <c r="CI956" s="368" t="n"/>
      <c r="CJ956" s="368" t="n"/>
      <c r="CK956" s="368" t="n"/>
      <c r="CL956" s="368" t="n"/>
      <c r="CM956" s="368" t="n"/>
      <c r="CN956" s="368" t="n"/>
      <c r="CO956" s="368" t="n"/>
      <c r="CP956" s="368" t="n"/>
      <c r="CQ956" s="368" t="n"/>
      <c r="CR956" s="368" t="n"/>
      <c r="CS956" s="368" t="n"/>
      <c r="CT956" s="368" t="n"/>
      <c r="CU956" s="368" t="n"/>
      <c r="CV956" s="368" t="n"/>
      <c r="CW956" s="368" t="n"/>
      <c r="CX956" s="368" t="n"/>
      <c r="CY956" s="368" t="n"/>
      <c r="CZ956" s="368" t="n"/>
      <c r="DA956" s="368" t="n"/>
      <c r="DB956" s="368" t="n"/>
      <c r="DC956" s="368" t="n"/>
      <c r="DD956" s="368" t="n"/>
    </row>
    <row r="957">
      <c r="A957" s="368" t="n"/>
      <c r="B957" s="368" t="n"/>
      <c r="C957" s="368" t="n"/>
      <c r="D957" s="368" t="n"/>
      <c r="E957" s="368" t="n"/>
      <c r="F957" s="368" t="n"/>
      <c r="G957" s="318" t="n"/>
      <c r="H957" s="368" t="n"/>
      <c r="I957" s="368" t="n"/>
      <c r="J957" s="368" t="n"/>
      <c r="K957" s="368" t="n"/>
      <c r="L957" s="368" t="n"/>
      <c r="M957" s="368" t="n"/>
      <c r="N957" s="368" t="n"/>
      <c r="O957" s="368" t="n"/>
      <c r="P957" s="368" t="n"/>
      <c r="Q957" s="368" t="n"/>
      <c r="R957" s="368" t="n"/>
      <c r="S957" s="368" t="n"/>
      <c r="T957" s="368" t="n"/>
      <c r="U957" s="368" t="n"/>
      <c r="V957" s="368" t="n"/>
      <c r="W957" s="368" t="n"/>
      <c r="X957" s="368" t="n"/>
      <c r="Y957" s="368" t="n"/>
      <c r="Z957" s="368" t="n"/>
      <c r="AA957" s="368" t="n"/>
      <c r="AB957" s="368" t="n"/>
      <c r="AC957" s="368" t="n"/>
      <c r="AD957" s="368" t="n"/>
      <c r="AE957" s="368" t="n"/>
      <c r="AF957" s="368" t="n"/>
      <c r="AG957" s="368" t="n"/>
      <c r="AH957" s="368" t="n"/>
      <c r="AI957" s="368" t="n"/>
      <c r="AJ957" s="368" t="n"/>
      <c r="AK957" s="368" t="n"/>
      <c r="AL957" s="368" t="n"/>
      <c r="AM957" s="368" t="n"/>
      <c r="AN957" s="368" t="n"/>
      <c r="AO957" s="368" t="n"/>
      <c r="AP957" s="319" t="n"/>
      <c r="AQ957" s="368" t="n"/>
      <c r="AR957" s="368" t="n"/>
      <c r="AS957" s="368" t="n"/>
      <c r="AT957" s="368" t="n"/>
      <c r="AU957" s="368" t="n"/>
      <c r="AV957" s="368" t="n"/>
      <c r="AW957" s="368" t="n"/>
      <c r="AX957" s="368" t="n"/>
      <c r="AY957" s="368" t="n"/>
      <c r="AZ957" s="368" t="n"/>
      <c r="BA957" s="368" t="n"/>
      <c r="BB957" s="368" t="n"/>
      <c r="BC957" s="368" t="n"/>
      <c r="BD957" s="368" t="n"/>
      <c r="BE957" s="368" t="n"/>
      <c r="BF957" s="368" t="n"/>
      <c r="BG957" s="368" t="n"/>
      <c r="BH957" s="368" t="n"/>
      <c r="BI957" s="368" t="n"/>
      <c r="BJ957" s="368" t="n"/>
      <c r="BK957" s="368" t="n"/>
      <c r="BL957" s="368" t="n"/>
      <c r="BM957" s="368" t="n"/>
      <c r="BN957" s="368" t="n"/>
      <c r="BO957" s="368" t="n"/>
      <c r="BP957" s="368" t="n"/>
      <c r="BQ957" s="320" t="n"/>
      <c r="BR957" s="368" t="n"/>
      <c r="BS957" s="368" t="n"/>
      <c r="BT957" s="368" t="n"/>
      <c r="BU957" s="368" t="n"/>
      <c r="BV957" s="368" t="n"/>
      <c r="BW957" s="368" t="n"/>
      <c r="BX957" s="368" t="n"/>
      <c r="BY957" s="368" t="n"/>
      <c r="BZ957" s="368" t="n"/>
      <c r="CA957" s="368" t="n"/>
      <c r="CB957" s="368" t="n"/>
      <c r="CC957" s="368" t="n"/>
      <c r="CD957" s="368" t="n"/>
      <c r="CE957" s="368" t="n"/>
      <c r="CF957" s="368" t="n"/>
      <c r="CG957" s="368" t="n"/>
      <c r="CH957" s="368" t="n"/>
      <c r="CI957" s="368" t="n"/>
      <c r="CJ957" s="368" t="n"/>
      <c r="CK957" s="368" t="n"/>
      <c r="CL957" s="368" t="n"/>
      <c r="CM957" s="368" t="n"/>
      <c r="CN957" s="368" t="n"/>
      <c r="CO957" s="368" t="n"/>
      <c r="CP957" s="368" t="n"/>
      <c r="CQ957" s="368" t="n"/>
      <c r="CR957" s="368" t="n"/>
      <c r="CS957" s="368" t="n"/>
      <c r="CT957" s="368" t="n"/>
      <c r="CU957" s="368" t="n"/>
      <c r="CV957" s="368" t="n"/>
      <c r="CW957" s="368" t="n"/>
      <c r="CX957" s="368" t="n"/>
      <c r="CY957" s="368" t="n"/>
      <c r="CZ957" s="368" t="n"/>
      <c r="DA957" s="368" t="n"/>
      <c r="DB957" s="368" t="n"/>
      <c r="DC957" s="368" t="n"/>
      <c r="DD957" s="368" t="n"/>
    </row>
    <row r="958">
      <c r="A958" s="368" t="n"/>
      <c r="B958" s="368" t="n"/>
      <c r="C958" s="368" t="n"/>
      <c r="D958" s="368" t="n"/>
      <c r="E958" s="368" t="n"/>
      <c r="F958" s="368" t="n"/>
      <c r="G958" s="318" t="n"/>
      <c r="H958" s="368" t="n"/>
      <c r="I958" s="368" t="n"/>
      <c r="J958" s="368" t="n"/>
      <c r="K958" s="368" t="n"/>
      <c r="L958" s="368" t="n"/>
      <c r="M958" s="368" t="n"/>
      <c r="N958" s="368" t="n"/>
      <c r="O958" s="368" t="n"/>
      <c r="P958" s="368" t="n"/>
      <c r="Q958" s="368" t="n"/>
      <c r="R958" s="368" t="n"/>
      <c r="S958" s="368" t="n"/>
      <c r="T958" s="368" t="n"/>
      <c r="U958" s="368" t="n"/>
      <c r="V958" s="368" t="n"/>
      <c r="W958" s="368" t="n"/>
      <c r="X958" s="368" t="n"/>
      <c r="Y958" s="368" t="n"/>
      <c r="Z958" s="368" t="n"/>
      <c r="AA958" s="368" t="n"/>
      <c r="AB958" s="368" t="n"/>
      <c r="AC958" s="368" t="n"/>
      <c r="AD958" s="368" t="n"/>
      <c r="AE958" s="368" t="n"/>
      <c r="AF958" s="368" t="n"/>
      <c r="AG958" s="368" t="n"/>
      <c r="AH958" s="368" t="n"/>
      <c r="AI958" s="368" t="n"/>
      <c r="AJ958" s="368" t="n"/>
      <c r="AK958" s="368" t="n"/>
      <c r="AL958" s="368" t="n"/>
      <c r="AM958" s="368" t="n"/>
      <c r="AN958" s="368" t="n"/>
      <c r="AO958" s="368" t="n"/>
      <c r="AP958" s="319" t="n"/>
      <c r="AQ958" s="368" t="n"/>
      <c r="AR958" s="368" t="n"/>
      <c r="AS958" s="368" t="n"/>
      <c r="AT958" s="368" t="n"/>
      <c r="AU958" s="368" t="n"/>
      <c r="AV958" s="368" t="n"/>
      <c r="AW958" s="368" t="n"/>
      <c r="AX958" s="368" t="n"/>
      <c r="AY958" s="368" t="n"/>
      <c r="AZ958" s="368" t="n"/>
      <c r="BA958" s="368" t="n"/>
      <c r="BB958" s="368" t="n"/>
      <c r="BC958" s="368" t="n"/>
      <c r="BD958" s="368" t="n"/>
      <c r="BE958" s="368" t="n"/>
      <c r="BF958" s="368" t="n"/>
      <c r="BG958" s="368" t="n"/>
      <c r="BH958" s="368" t="n"/>
      <c r="BI958" s="368" t="n"/>
      <c r="BJ958" s="368" t="n"/>
      <c r="BK958" s="368" t="n"/>
      <c r="BL958" s="368" t="n"/>
      <c r="BM958" s="368" t="n"/>
      <c r="BN958" s="368" t="n"/>
      <c r="BO958" s="368" t="n"/>
      <c r="BP958" s="368" t="n"/>
      <c r="BQ958" s="320" t="n"/>
      <c r="BR958" s="368" t="n"/>
      <c r="BS958" s="368" t="n"/>
      <c r="BT958" s="368" t="n"/>
      <c r="BU958" s="368" t="n"/>
      <c r="BV958" s="368" t="n"/>
      <c r="BW958" s="368" t="n"/>
      <c r="BX958" s="368" t="n"/>
      <c r="BY958" s="368" t="n"/>
      <c r="BZ958" s="368" t="n"/>
      <c r="CA958" s="368" t="n"/>
      <c r="CB958" s="368" t="n"/>
      <c r="CC958" s="368" t="n"/>
      <c r="CD958" s="368" t="n"/>
      <c r="CE958" s="368" t="n"/>
      <c r="CF958" s="368" t="n"/>
      <c r="CG958" s="368" t="n"/>
      <c r="CH958" s="368" t="n"/>
      <c r="CI958" s="368" t="n"/>
      <c r="CJ958" s="368" t="n"/>
      <c r="CK958" s="368" t="n"/>
      <c r="CL958" s="368" t="n"/>
      <c r="CM958" s="368" t="n"/>
      <c r="CN958" s="368" t="n"/>
      <c r="CO958" s="368" t="n"/>
      <c r="CP958" s="368" t="n"/>
      <c r="CQ958" s="368" t="n"/>
      <c r="CR958" s="368" t="n"/>
      <c r="CS958" s="368" t="n"/>
      <c r="CT958" s="368" t="n"/>
      <c r="CU958" s="368" t="n"/>
      <c r="CV958" s="368" t="n"/>
      <c r="CW958" s="368" t="n"/>
      <c r="CX958" s="368" t="n"/>
      <c r="CY958" s="368" t="n"/>
      <c r="CZ958" s="368" t="n"/>
      <c r="DA958" s="368" t="n"/>
      <c r="DB958" s="368" t="n"/>
      <c r="DC958" s="368" t="n"/>
      <c r="DD958" s="368" t="n"/>
    </row>
    <row r="959">
      <c r="A959" s="368" t="n"/>
      <c r="B959" s="368" t="n"/>
      <c r="C959" s="368" t="n"/>
      <c r="D959" s="368" t="n"/>
      <c r="E959" s="368" t="n"/>
      <c r="F959" s="368" t="n"/>
      <c r="G959" s="318" t="n"/>
      <c r="H959" s="368" t="n"/>
      <c r="I959" s="368" t="n"/>
      <c r="J959" s="368" t="n"/>
      <c r="K959" s="368" t="n"/>
      <c r="L959" s="368" t="n"/>
      <c r="M959" s="368" t="n"/>
      <c r="N959" s="368" t="n"/>
      <c r="O959" s="368" t="n"/>
      <c r="P959" s="368" t="n"/>
      <c r="Q959" s="368" t="n"/>
      <c r="R959" s="368" t="n"/>
      <c r="S959" s="368" t="n"/>
      <c r="T959" s="368" t="n"/>
      <c r="U959" s="368" t="n"/>
      <c r="V959" s="368" t="n"/>
      <c r="W959" s="368" t="n"/>
      <c r="X959" s="368" t="n"/>
      <c r="Y959" s="368" t="n"/>
      <c r="Z959" s="368" t="n"/>
      <c r="AA959" s="368" t="n"/>
      <c r="AB959" s="368" t="n"/>
      <c r="AC959" s="368" t="n"/>
      <c r="AD959" s="368" t="n"/>
      <c r="AE959" s="368" t="n"/>
      <c r="AF959" s="368" t="n"/>
      <c r="AG959" s="368" t="n"/>
      <c r="AH959" s="368" t="n"/>
      <c r="AI959" s="368" t="n"/>
      <c r="AJ959" s="368" t="n"/>
      <c r="AK959" s="368" t="n"/>
      <c r="AL959" s="368" t="n"/>
      <c r="AM959" s="368" t="n"/>
      <c r="AN959" s="368" t="n"/>
      <c r="AO959" s="368" t="n"/>
      <c r="AP959" s="319" t="n"/>
      <c r="AQ959" s="368" t="n"/>
      <c r="AR959" s="368" t="n"/>
      <c r="AS959" s="368" t="n"/>
      <c r="AT959" s="368" t="n"/>
      <c r="AU959" s="368" t="n"/>
      <c r="AV959" s="368" t="n"/>
      <c r="AW959" s="368" t="n"/>
      <c r="AX959" s="368" t="n"/>
      <c r="AY959" s="368" t="n"/>
      <c r="AZ959" s="368" t="n"/>
      <c r="BA959" s="368" t="n"/>
      <c r="BB959" s="368" t="n"/>
      <c r="BC959" s="368" t="n"/>
      <c r="BD959" s="368" t="n"/>
      <c r="BE959" s="368" t="n"/>
      <c r="BF959" s="368" t="n"/>
      <c r="BG959" s="368" t="n"/>
      <c r="BH959" s="368" t="n"/>
      <c r="BI959" s="368" t="n"/>
      <c r="BJ959" s="368" t="n"/>
      <c r="BK959" s="368" t="n"/>
      <c r="BL959" s="368" t="n"/>
      <c r="BM959" s="368" t="n"/>
      <c r="BN959" s="368" t="n"/>
      <c r="BO959" s="368" t="n"/>
      <c r="BP959" s="368" t="n"/>
      <c r="BQ959" s="320" t="n"/>
      <c r="BR959" s="368" t="n"/>
      <c r="BS959" s="368" t="n"/>
      <c r="BT959" s="368" t="n"/>
      <c r="BU959" s="368" t="n"/>
      <c r="BV959" s="368" t="n"/>
      <c r="BW959" s="368" t="n"/>
      <c r="BX959" s="368" t="n"/>
      <c r="BY959" s="368" t="n"/>
      <c r="BZ959" s="368" t="n"/>
      <c r="CA959" s="368" t="n"/>
      <c r="CB959" s="368" t="n"/>
      <c r="CC959" s="368" t="n"/>
      <c r="CD959" s="368" t="n"/>
      <c r="CE959" s="368" t="n"/>
      <c r="CF959" s="368" t="n"/>
      <c r="CG959" s="368" t="n"/>
      <c r="CH959" s="368" t="n"/>
      <c r="CI959" s="368" t="n"/>
      <c r="CJ959" s="368" t="n"/>
      <c r="CK959" s="368" t="n"/>
      <c r="CL959" s="368" t="n"/>
      <c r="CM959" s="368" t="n"/>
      <c r="CN959" s="368" t="n"/>
      <c r="CO959" s="368" t="n"/>
      <c r="CP959" s="368" t="n"/>
      <c r="CQ959" s="368" t="n"/>
      <c r="CR959" s="368" t="n"/>
      <c r="CS959" s="368" t="n"/>
      <c r="CT959" s="368" t="n"/>
      <c r="CU959" s="368" t="n"/>
      <c r="CV959" s="368" t="n"/>
      <c r="CW959" s="368" t="n"/>
      <c r="CX959" s="368" t="n"/>
      <c r="CY959" s="368" t="n"/>
      <c r="CZ959" s="368" t="n"/>
      <c r="DA959" s="368" t="n"/>
      <c r="DB959" s="368" t="n"/>
      <c r="DC959" s="368" t="n"/>
      <c r="DD959" s="368" t="n"/>
    </row>
    <row r="960">
      <c r="A960" s="368" t="n"/>
      <c r="B960" s="368" t="n"/>
      <c r="C960" s="368" t="n"/>
      <c r="D960" s="368" t="n"/>
      <c r="E960" s="368" t="n"/>
      <c r="F960" s="368" t="n"/>
      <c r="G960" s="318" t="n"/>
      <c r="H960" s="368" t="n"/>
      <c r="I960" s="368" t="n"/>
      <c r="J960" s="368" t="n"/>
      <c r="K960" s="368" t="n"/>
      <c r="L960" s="368" t="n"/>
      <c r="M960" s="368" t="n"/>
      <c r="N960" s="368" t="n"/>
      <c r="O960" s="368" t="n"/>
      <c r="P960" s="368" t="n"/>
      <c r="Q960" s="368" t="n"/>
      <c r="R960" s="368" t="n"/>
      <c r="S960" s="368" t="n"/>
      <c r="T960" s="368" t="n"/>
      <c r="U960" s="368" t="n"/>
      <c r="V960" s="368" t="n"/>
      <c r="W960" s="368" t="n"/>
      <c r="X960" s="368" t="n"/>
      <c r="Y960" s="368" t="n"/>
      <c r="Z960" s="368" t="n"/>
      <c r="AA960" s="368" t="n"/>
      <c r="AB960" s="368" t="n"/>
      <c r="AC960" s="368" t="n"/>
      <c r="AD960" s="368" t="n"/>
      <c r="AE960" s="368" t="n"/>
      <c r="AF960" s="368" t="n"/>
      <c r="AG960" s="368" t="n"/>
      <c r="AH960" s="368" t="n"/>
      <c r="AI960" s="368" t="n"/>
      <c r="AJ960" s="368" t="n"/>
      <c r="AK960" s="368" t="n"/>
      <c r="AL960" s="368" t="n"/>
      <c r="AM960" s="368" t="n"/>
      <c r="AN960" s="368" t="n"/>
      <c r="AO960" s="368" t="n"/>
      <c r="AP960" s="319" t="n"/>
      <c r="AQ960" s="368" t="n"/>
      <c r="AR960" s="368" t="n"/>
      <c r="AS960" s="368" t="n"/>
      <c r="AT960" s="368" t="n"/>
      <c r="AU960" s="368" t="n"/>
      <c r="AV960" s="368" t="n"/>
      <c r="AW960" s="368" t="n"/>
      <c r="AX960" s="368" t="n"/>
      <c r="AY960" s="368" t="n"/>
      <c r="AZ960" s="368" t="n"/>
      <c r="BA960" s="368" t="n"/>
      <c r="BB960" s="368" t="n"/>
      <c r="BC960" s="368" t="n"/>
      <c r="BD960" s="368" t="n"/>
      <c r="BE960" s="368" t="n"/>
      <c r="BF960" s="368" t="n"/>
      <c r="BG960" s="368" t="n"/>
      <c r="BH960" s="368" t="n"/>
      <c r="BI960" s="368" t="n"/>
      <c r="BJ960" s="368" t="n"/>
      <c r="BK960" s="368" t="n"/>
      <c r="BL960" s="368" t="n"/>
      <c r="BM960" s="368" t="n"/>
      <c r="BN960" s="368" t="n"/>
      <c r="BO960" s="368" t="n"/>
      <c r="BP960" s="368" t="n"/>
      <c r="BQ960" s="320" t="n"/>
      <c r="BR960" s="368" t="n"/>
      <c r="BS960" s="368" t="n"/>
      <c r="BT960" s="368" t="n"/>
      <c r="BU960" s="368" t="n"/>
      <c r="BV960" s="368" t="n"/>
      <c r="BW960" s="368" t="n"/>
      <c r="BX960" s="368" t="n"/>
      <c r="BY960" s="368" t="n"/>
      <c r="BZ960" s="368" t="n"/>
      <c r="CA960" s="368" t="n"/>
      <c r="CB960" s="368" t="n"/>
      <c r="CC960" s="368" t="n"/>
      <c r="CD960" s="368" t="n"/>
      <c r="CE960" s="368" t="n"/>
      <c r="CF960" s="368" t="n"/>
      <c r="CG960" s="368" t="n"/>
      <c r="CH960" s="368" t="n"/>
      <c r="CI960" s="368" t="n"/>
      <c r="CJ960" s="368" t="n"/>
      <c r="CK960" s="368" t="n"/>
      <c r="CL960" s="368" t="n"/>
      <c r="CM960" s="368" t="n"/>
      <c r="CN960" s="368" t="n"/>
      <c r="CO960" s="368" t="n"/>
      <c r="CP960" s="368" t="n"/>
      <c r="CQ960" s="368" t="n"/>
      <c r="CR960" s="368" t="n"/>
      <c r="CS960" s="368" t="n"/>
      <c r="CT960" s="368" t="n"/>
      <c r="CU960" s="368" t="n"/>
      <c r="CV960" s="368" t="n"/>
      <c r="CW960" s="368" t="n"/>
      <c r="CX960" s="368" t="n"/>
      <c r="CY960" s="368" t="n"/>
      <c r="CZ960" s="368" t="n"/>
      <c r="DA960" s="368" t="n"/>
      <c r="DB960" s="368" t="n"/>
      <c r="DC960" s="368" t="n"/>
      <c r="DD960" s="368" t="n"/>
    </row>
    <row r="961">
      <c r="A961" s="368" t="n"/>
      <c r="B961" s="368" t="n"/>
      <c r="C961" s="368" t="n"/>
      <c r="D961" s="368" t="n"/>
      <c r="E961" s="368" t="n"/>
      <c r="F961" s="368" t="n"/>
      <c r="G961" s="318" t="n"/>
      <c r="H961" s="368" t="n"/>
      <c r="I961" s="368" t="n"/>
      <c r="J961" s="368" t="n"/>
      <c r="K961" s="368" t="n"/>
      <c r="L961" s="368" t="n"/>
      <c r="M961" s="368" t="n"/>
      <c r="N961" s="368" t="n"/>
      <c r="O961" s="368" t="n"/>
      <c r="P961" s="368" t="n"/>
      <c r="Q961" s="368" t="n"/>
      <c r="R961" s="368" t="n"/>
      <c r="S961" s="368" t="n"/>
      <c r="T961" s="368" t="n"/>
      <c r="U961" s="368" t="n"/>
      <c r="V961" s="368" t="n"/>
      <c r="W961" s="368" t="n"/>
      <c r="X961" s="368" t="n"/>
      <c r="Y961" s="368" t="n"/>
      <c r="Z961" s="368" t="n"/>
      <c r="AA961" s="368" t="n"/>
      <c r="AB961" s="368" t="n"/>
      <c r="AC961" s="368" t="n"/>
      <c r="AD961" s="368" t="n"/>
      <c r="AE961" s="368" t="n"/>
      <c r="AF961" s="368" t="n"/>
      <c r="AG961" s="368" t="n"/>
      <c r="AH961" s="368" t="n"/>
      <c r="AI961" s="368" t="n"/>
      <c r="AJ961" s="368" t="n"/>
      <c r="AK961" s="368" t="n"/>
      <c r="AL961" s="368" t="n"/>
      <c r="AM961" s="368" t="n"/>
      <c r="AN961" s="368" t="n"/>
      <c r="AO961" s="368" t="n"/>
      <c r="AP961" s="319" t="n"/>
      <c r="AQ961" s="368" t="n"/>
      <c r="AR961" s="368" t="n"/>
      <c r="AS961" s="368" t="n"/>
      <c r="AT961" s="368" t="n"/>
      <c r="AU961" s="368" t="n"/>
      <c r="AV961" s="368" t="n"/>
      <c r="AW961" s="368" t="n"/>
      <c r="AX961" s="368" t="n"/>
      <c r="AY961" s="368" t="n"/>
      <c r="AZ961" s="368" t="n"/>
      <c r="BA961" s="368" t="n"/>
      <c r="BB961" s="368" t="n"/>
      <c r="BC961" s="368" t="n"/>
      <c r="BD961" s="368" t="n"/>
      <c r="BE961" s="368" t="n"/>
      <c r="BF961" s="368" t="n"/>
      <c r="BG961" s="368" t="n"/>
      <c r="BH961" s="368" t="n"/>
      <c r="BI961" s="368" t="n"/>
      <c r="BJ961" s="368" t="n"/>
      <c r="BK961" s="368" t="n"/>
      <c r="BL961" s="368" t="n"/>
      <c r="BM961" s="368" t="n"/>
      <c r="BN961" s="368" t="n"/>
      <c r="BO961" s="368" t="n"/>
      <c r="BP961" s="368" t="n"/>
      <c r="BQ961" s="320" t="n"/>
      <c r="BR961" s="368" t="n"/>
      <c r="BS961" s="368" t="n"/>
      <c r="BT961" s="368" t="n"/>
      <c r="BU961" s="368" t="n"/>
      <c r="BV961" s="368" t="n"/>
      <c r="BW961" s="368" t="n"/>
      <c r="BX961" s="368" t="n"/>
      <c r="BY961" s="368" t="n"/>
      <c r="BZ961" s="368" t="n"/>
      <c r="CA961" s="368" t="n"/>
      <c r="CB961" s="368" t="n"/>
      <c r="CC961" s="368" t="n"/>
      <c r="CD961" s="368" t="n"/>
      <c r="CE961" s="368" t="n"/>
      <c r="CF961" s="368" t="n"/>
      <c r="CG961" s="368" t="n"/>
      <c r="CH961" s="368" t="n"/>
      <c r="CI961" s="368" t="n"/>
      <c r="CJ961" s="368" t="n"/>
      <c r="CK961" s="368" t="n"/>
      <c r="CL961" s="368" t="n"/>
      <c r="CM961" s="368" t="n"/>
      <c r="CN961" s="368" t="n"/>
      <c r="CO961" s="368" t="n"/>
      <c r="CP961" s="368" t="n"/>
      <c r="CQ961" s="368" t="n"/>
      <c r="CR961" s="368" t="n"/>
      <c r="CS961" s="368" t="n"/>
      <c r="CT961" s="368" t="n"/>
      <c r="CU961" s="368" t="n"/>
      <c r="CV961" s="368" t="n"/>
      <c r="CW961" s="368" t="n"/>
      <c r="CX961" s="368" t="n"/>
      <c r="CY961" s="368" t="n"/>
      <c r="CZ961" s="368" t="n"/>
      <c r="DA961" s="368" t="n"/>
      <c r="DB961" s="368" t="n"/>
      <c r="DC961" s="368" t="n"/>
      <c r="DD961" s="368" t="n"/>
    </row>
    <row r="962">
      <c r="A962" s="368" t="n"/>
      <c r="B962" s="368" t="n"/>
      <c r="C962" s="368" t="n"/>
      <c r="D962" s="368" t="n"/>
      <c r="E962" s="368" t="n"/>
      <c r="F962" s="368" t="n"/>
      <c r="G962" s="318" t="n"/>
      <c r="H962" s="368" t="n"/>
      <c r="I962" s="368" t="n"/>
      <c r="J962" s="368" t="n"/>
      <c r="K962" s="368" t="n"/>
      <c r="L962" s="368" t="n"/>
      <c r="M962" s="368" t="n"/>
      <c r="N962" s="368" t="n"/>
      <c r="O962" s="368" t="n"/>
      <c r="P962" s="368" t="n"/>
      <c r="Q962" s="368" t="n"/>
      <c r="R962" s="368" t="n"/>
      <c r="S962" s="368" t="n"/>
      <c r="T962" s="368" t="n"/>
      <c r="U962" s="368" t="n"/>
      <c r="V962" s="368" t="n"/>
      <c r="W962" s="368" t="n"/>
      <c r="X962" s="368" t="n"/>
      <c r="Y962" s="368" t="n"/>
      <c r="Z962" s="368" t="n"/>
      <c r="AA962" s="368" t="n"/>
      <c r="AB962" s="368" t="n"/>
      <c r="AC962" s="368" t="n"/>
      <c r="AD962" s="368" t="n"/>
      <c r="AE962" s="368" t="n"/>
      <c r="AF962" s="368" t="n"/>
      <c r="AG962" s="368" t="n"/>
      <c r="AH962" s="368" t="n"/>
      <c r="AI962" s="368" t="n"/>
      <c r="AJ962" s="368" t="n"/>
      <c r="AK962" s="368" t="n"/>
      <c r="AL962" s="368" t="n"/>
      <c r="AM962" s="368" t="n"/>
      <c r="AN962" s="368" t="n"/>
      <c r="AO962" s="368" t="n"/>
      <c r="AP962" s="319" t="n"/>
      <c r="AQ962" s="368" t="n"/>
      <c r="AR962" s="368" t="n"/>
      <c r="AS962" s="368" t="n"/>
      <c r="AT962" s="368" t="n"/>
      <c r="AU962" s="368" t="n"/>
      <c r="AV962" s="368" t="n"/>
      <c r="AW962" s="368" t="n"/>
      <c r="AX962" s="368" t="n"/>
      <c r="AY962" s="368" t="n"/>
      <c r="AZ962" s="368" t="n"/>
      <c r="BA962" s="368" t="n"/>
      <c r="BB962" s="368" t="n"/>
      <c r="BC962" s="368" t="n"/>
      <c r="BD962" s="368" t="n"/>
      <c r="BE962" s="368" t="n"/>
      <c r="BF962" s="368" t="n"/>
      <c r="BG962" s="368" t="n"/>
      <c r="BH962" s="368" t="n"/>
      <c r="BI962" s="368" t="n"/>
      <c r="BJ962" s="368" t="n"/>
      <c r="BK962" s="368" t="n"/>
      <c r="BL962" s="368" t="n"/>
      <c r="BM962" s="368" t="n"/>
      <c r="BN962" s="368" t="n"/>
      <c r="BO962" s="368" t="n"/>
      <c r="BP962" s="368" t="n"/>
      <c r="BQ962" s="320" t="n"/>
      <c r="BR962" s="368" t="n"/>
      <c r="BS962" s="368" t="n"/>
      <c r="BT962" s="368" t="n"/>
      <c r="BU962" s="368" t="n"/>
      <c r="BV962" s="368" t="n"/>
      <c r="BW962" s="368" t="n"/>
      <c r="BX962" s="368" t="n"/>
      <c r="BY962" s="368" t="n"/>
      <c r="BZ962" s="368" t="n"/>
      <c r="CA962" s="368" t="n"/>
      <c r="CB962" s="368" t="n"/>
      <c r="CC962" s="368" t="n"/>
      <c r="CD962" s="368" t="n"/>
      <c r="CE962" s="368" t="n"/>
      <c r="CF962" s="368" t="n"/>
      <c r="CG962" s="368" t="n"/>
      <c r="CH962" s="368" t="n"/>
      <c r="CI962" s="368" t="n"/>
      <c r="CJ962" s="368" t="n"/>
      <c r="CK962" s="368" t="n"/>
      <c r="CL962" s="368" t="n"/>
      <c r="CM962" s="368" t="n"/>
      <c r="CN962" s="368" t="n"/>
      <c r="CO962" s="368" t="n"/>
      <c r="CP962" s="368" t="n"/>
      <c r="CQ962" s="368" t="n"/>
      <c r="CR962" s="368" t="n"/>
      <c r="CS962" s="368" t="n"/>
      <c r="CT962" s="368" t="n"/>
      <c r="CU962" s="368" t="n"/>
      <c r="CV962" s="368" t="n"/>
      <c r="CW962" s="368" t="n"/>
      <c r="CX962" s="368" t="n"/>
      <c r="CY962" s="368" t="n"/>
      <c r="CZ962" s="368" t="n"/>
      <c r="DA962" s="368" t="n"/>
      <c r="DB962" s="368" t="n"/>
      <c r="DC962" s="368" t="n"/>
      <c r="DD962" s="368" t="n"/>
    </row>
    <row r="963">
      <c r="A963" s="368" t="n"/>
      <c r="B963" s="368" t="n"/>
      <c r="C963" s="368" t="n"/>
      <c r="D963" s="368" t="n"/>
      <c r="E963" s="368" t="n"/>
      <c r="F963" s="368" t="n"/>
      <c r="G963" s="318" t="n"/>
      <c r="H963" s="368" t="n"/>
      <c r="I963" s="368" t="n"/>
      <c r="J963" s="368" t="n"/>
      <c r="K963" s="368" t="n"/>
      <c r="L963" s="368" t="n"/>
      <c r="M963" s="368" t="n"/>
      <c r="N963" s="368" t="n"/>
      <c r="O963" s="368" t="n"/>
      <c r="P963" s="368" t="n"/>
      <c r="Q963" s="368" t="n"/>
      <c r="R963" s="368" t="n"/>
      <c r="S963" s="368" t="n"/>
      <c r="T963" s="368" t="n"/>
      <c r="U963" s="368" t="n"/>
      <c r="V963" s="368" t="n"/>
      <c r="W963" s="368" t="n"/>
      <c r="X963" s="368" t="n"/>
      <c r="Y963" s="368" t="n"/>
      <c r="Z963" s="368" t="n"/>
      <c r="AA963" s="368" t="n"/>
      <c r="AB963" s="368" t="n"/>
      <c r="AC963" s="368" t="n"/>
      <c r="AD963" s="368" t="n"/>
      <c r="AE963" s="368" t="n"/>
      <c r="AF963" s="368" t="n"/>
      <c r="AG963" s="368" t="n"/>
      <c r="AH963" s="368" t="n"/>
      <c r="AI963" s="368" t="n"/>
      <c r="AJ963" s="368" t="n"/>
      <c r="AK963" s="368" t="n"/>
      <c r="AL963" s="368" t="n"/>
      <c r="AM963" s="368" t="n"/>
      <c r="AN963" s="368" t="n"/>
      <c r="AO963" s="368" t="n"/>
      <c r="AP963" s="319" t="n"/>
      <c r="AQ963" s="368" t="n"/>
      <c r="AR963" s="368" t="n"/>
      <c r="AS963" s="368" t="n"/>
      <c r="AT963" s="368" t="n"/>
      <c r="AU963" s="368" t="n"/>
      <c r="AV963" s="368" t="n"/>
      <c r="AW963" s="368" t="n"/>
      <c r="AX963" s="368" t="n"/>
      <c r="AY963" s="368" t="n"/>
      <c r="AZ963" s="368" t="n"/>
      <c r="BA963" s="368" t="n"/>
      <c r="BB963" s="368" t="n"/>
      <c r="BC963" s="368" t="n"/>
      <c r="BD963" s="368" t="n"/>
      <c r="BE963" s="368" t="n"/>
      <c r="BF963" s="368" t="n"/>
      <c r="BG963" s="368" t="n"/>
      <c r="BH963" s="368" t="n"/>
      <c r="BI963" s="368" t="n"/>
      <c r="BJ963" s="368" t="n"/>
      <c r="BK963" s="368" t="n"/>
      <c r="BL963" s="368" t="n"/>
      <c r="BM963" s="368" t="n"/>
      <c r="BN963" s="368" t="n"/>
      <c r="BO963" s="368" t="n"/>
      <c r="BP963" s="368" t="n"/>
      <c r="BQ963" s="320" t="n"/>
      <c r="BR963" s="368" t="n"/>
      <c r="BS963" s="368" t="n"/>
      <c r="BT963" s="368" t="n"/>
      <c r="BU963" s="368" t="n"/>
      <c r="BV963" s="368" t="n"/>
      <c r="BW963" s="368" t="n"/>
      <c r="BX963" s="368" t="n"/>
      <c r="BY963" s="368" t="n"/>
      <c r="BZ963" s="368" t="n"/>
      <c r="CA963" s="368" t="n"/>
      <c r="CB963" s="368" t="n"/>
      <c r="CC963" s="368" t="n"/>
      <c r="CD963" s="368" t="n"/>
      <c r="CE963" s="368" t="n"/>
      <c r="CF963" s="368" t="n"/>
      <c r="CG963" s="368" t="n"/>
      <c r="CH963" s="368" t="n"/>
      <c r="CI963" s="368" t="n"/>
      <c r="CJ963" s="368" t="n"/>
      <c r="CK963" s="368" t="n"/>
      <c r="CL963" s="368" t="n"/>
      <c r="CM963" s="368" t="n"/>
      <c r="CN963" s="368" t="n"/>
      <c r="CO963" s="368" t="n"/>
      <c r="CP963" s="368" t="n"/>
      <c r="CQ963" s="368" t="n"/>
      <c r="CR963" s="368" t="n"/>
      <c r="CS963" s="368" t="n"/>
      <c r="CT963" s="368" t="n"/>
      <c r="CU963" s="368" t="n"/>
      <c r="CV963" s="368" t="n"/>
      <c r="CW963" s="368" t="n"/>
      <c r="CX963" s="368" t="n"/>
      <c r="CY963" s="368" t="n"/>
      <c r="CZ963" s="368" t="n"/>
      <c r="DA963" s="368" t="n"/>
      <c r="DB963" s="368" t="n"/>
      <c r="DC963" s="368" t="n"/>
      <c r="DD963" s="368" t="n"/>
    </row>
    <row r="964">
      <c r="A964" s="368" t="n"/>
      <c r="B964" s="368" t="n"/>
      <c r="C964" s="368" t="n"/>
      <c r="D964" s="368" t="n"/>
      <c r="E964" s="368" t="n"/>
      <c r="F964" s="368" t="n"/>
      <c r="G964" s="318" t="n"/>
      <c r="H964" s="368" t="n"/>
      <c r="I964" s="368" t="n"/>
      <c r="J964" s="368" t="n"/>
      <c r="K964" s="368" t="n"/>
      <c r="L964" s="368" t="n"/>
      <c r="M964" s="368" t="n"/>
      <c r="N964" s="368" t="n"/>
      <c r="O964" s="368" t="n"/>
      <c r="P964" s="368" t="n"/>
      <c r="Q964" s="368" t="n"/>
      <c r="R964" s="368" t="n"/>
      <c r="S964" s="368" t="n"/>
      <c r="T964" s="368" t="n"/>
      <c r="U964" s="368" t="n"/>
      <c r="V964" s="368" t="n"/>
      <c r="W964" s="368" t="n"/>
      <c r="X964" s="368" t="n"/>
      <c r="Y964" s="368" t="n"/>
      <c r="Z964" s="368" t="n"/>
      <c r="AA964" s="368" t="n"/>
      <c r="AB964" s="368" t="n"/>
      <c r="AC964" s="368" t="n"/>
      <c r="AD964" s="368" t="n"/>
      <c r="AE964" s="368" t="n"/>
      <c r="AF964" s="368" t="n"/>
      <c r="AG964" s="368" t="n"/>
      <c r="AH964" s="368" t="n"/>
      <c r="AI964" s="368" t="n"/>
      <c r="AJ964" s="368" t="n"/>
      <c r="AK964" s="368" t="n"/>
      <c r="AL964" s="368" t="n"/>
      <c r="AM964" s="368" t="n"/>
      <c r="AN964" s="368" t="n"/>
      <c r="AO964" s="368" t="n"/>
      <c r="AP964" s="319" t="n"/>
      <c r="AQ964" s="368" t="n"/>
      <c r="AR964" s="368" t="n"/>
      <c r="AS964" s="368" t="n"/>
      <c r="AT964" s="368" t="n"/>
      <c r="AU964" s="368" t="n"/>
      <c r="AV964" s="368" t="n"/>
      <c r="AW964" s="368" t="n"/>
      <c r="AX964" s="368" t="n"/>
      <c r="AY964" s="368" t="n"/>
      <c r="AZ964" s="368" t="n"/>
      <c r="BA964" s="368" t="n"/>
      <c r="BB964" s="368" t="n"/>
      <c r="BC964" s="368" t="n"/>
      <c r="BD964" s="368" t="n"/>
      <c r="BE964" s="368" t="n"/>
      <c r="BF964" s="368" t="n"/>
      <c r="BG964" s="368" t="n"/>
      <c r="BH964" s="368" t="n"/>
      <c r="BI964" s="368" t="n"/>
      <c r="BJ964" s="368" t="n"/>
      <c r="BK964" s="368" t="n"/>
      <c r="BL964" s="368" t="n"/>
      <c r="BM964" s="368" t="n"/>
      <c r="BN964" s="368" t="n"/>
      <c r="BO964" s="368" t="n"/>
      <c r="BP964" s="368" t="n"/>
      <c r="BQ964" s="320" t="n"/>
      <c r="BR964" s="368" t="n"/>
      <c r="BS964" s="368" t="n"/>
      <c r="BT964" s="368" t="n"/>
      <c r="BU964" s="368" t="n"/>
      <c r="BV964" s="368" t="n"/>
      <c r="BW964" s="368" t="n"/>
      <c r="BX964" s="368" t="n"/>
      <c r="BY964" s="368" t="n"/>
      <c r="BZ964" s="368" t="n"/>
      <c r="CA964" s="368" t="n"/>
      <c r="CB964" s="368" t="n"/>
      <c r="CC964" s="368" t="n"/>
      <c r="CD964" s="368" t="n"/>
      <c r="CE964" s="368" t="n"/>
      <c r="CF964" s="368" t="n"/>
      <c r="CG964" s="368" t="n"/>
      <c r="CH964" s="368" t="n"/>
      <c r="CI964" s="368" t="n"/>
      <c r="CJ964" s="368" t="n"/>
      <c r="CK964" s="368" t="n"/>
      <c r="CL964" s="368" t="n"/>
      <c r="CM964" s="368" t="n"/>
      <c r="CN964" s="368" t="n"/>
      <c r="CO964" s="368" t="n"/>
      <c r="CP964" s="368" t="n"/>
      <c r="CQ964" s="368" t="n"/>
      <c r="CR964" s="368" t="n"/>
      <c r="CS964" s="368" t="n"/>
      <c r="CT964" s="368" t="n"/>
      <c r="CU964" s="368" t="n"/>
      <c r="CV964" s="368" t="n"/>
      <c r="CW964" s="368" t="n"/>
      <c r="CX964" s="368" t="n"/>
      <c r="CY964" s="368" t="n"/>
      <c r="CZ964" s="368" t="n"/>
      <c r="DA964" s="368" t="n"/>
      <c r="DB964" s="368" t="n"/>
      <c r="DC964" s="368" t="n"/>
      <c r="DD964" s="368" t="n"/>
    </row>
    <row r="965">
      <c r="A965" s="368" t="n"/>
      <c r="B965" s="368" t="n"/>
      <c r="C965" s="368" t="n"/>
      <c r="D965" s="368" t="n"/>
      <c r="E965" s="368" t="n"/>
      <c r="F965" s="368" t="n"/>
      <c r="G965" s="318" t="n"/>
      <c r="H965" s="368" t="n"/>
      <c r="I965" s="368" t="n"/>
      <c r="J965" s="368" t="n"/>
      <c r="K965" s="368" t="n"/>
      <c r="L965" s="368" t="n"/>
      <c r="M965" s="368" t="n"/>
      <c r="N965" s="368" t="n"/>
      <c r="O965" s="368" t="n"/>
      <c r="P965" s="368" t="n"/>
      <c r="Q965" s="368" t="n"/>
      <c r="R965" s="368" t="n"/>
      <c r="S965" s="368" t="n"/>
      <c r="T965" s="368" t="n"/>
      <c r="U965" s="368" t="n"/>
      <c r="V965" s="368" t="n"/>
      <c r="W965" s="368" t="n"/>
      <c r="X965" s="368" t="n"/>
      <c r="Y965" s="368" t="n"/>
      <c r="Z965" s="368" t="n"/>
      <c r="AA965" s="368" t="n"/>
      <c r="AB965" s="368" t="n"/>
      <c r="AC965" s="368" t="n"/>
      <c r="AD965" s="368" t="n"/>
      <c r="AE965" s="368" t="n"/>
      <c r="AF965" s="368" t="n"/>
      <c r="AG965" s="368" t="n"/>
      <c r="AH965" s="368" t="n"/>
      <c r="AI965" s="368" t="n"/>
      <c r="AJ965" s="368" t="n"/>
      <c r="AK965" s="368" t="n"/>
      <c r="AL965" s="368" t="n"/>
      <c r="AM965" s="368" t="n"/>
      <c r="AN965" s="368" t="n"/>
      <c r="AO965" s="368" t="n"/>
      <c r="AP965" s="319" t="n"/>
      <c r="AQ965" s="368" t="n"/>
      <c r="AR965" s="368" t="n"/>
      <c r="AS965" s="368" t="n"/>
      <c r="AT965" s="368" t="n"/>
      <c r="AU965" s="368" t="n"/>
      <c r="AV965" s="368" t="n"/>
      <c r="AW965" s="368" t="n"/>
      <c r="AX965" s="368" t="n"/>
      <c r="AY965" s="368" t="n"/>
      <c r="AZ965" s="368" t="n"/>
      <c r="BA965" s="368" t="n"/>
      <c r="BB965" s="368" t="n"/>
      <c r="BC965" s="368" t="n"/>
      <c r="BD965" s="368" t="n"/>
      <c r="BE965" s="368" t="n"/>
      <c r="BF965" s="368" t="n"/>
      <c r="BG965" s="368" t="n"/>
      <c r="BH965" s="368" t="n"/>
      <c r="BI965" s="368" t="n"/>
      <c r="BJ965" s="368" t="n"/>
      <c r="BK965" s="368" t="n"/>
      <c r="BL965" s="368" t="n"/>
      <c r="BM965" s="368" t="n"/>
      <c r="BN965" s="368" t="n"/>
      <c r="BO965" s="368" t="n"/>
      <c r="BP965" s="368" t="n"/>
      <c r="BQ965" s="320" t="n"/>
      <c r="BR965" s="368" t="n"/>
      <c r="BS965" s="368" t="n"/>
      <c r="BT965" s="368" t="n"/>
      <c r="BU965" s="368" t="n"/>
      <c r="BV965" s="368" t="n"/>
      <c r="BW965" s="368" t="n"/>
      <c r="BX965" s="368" t="n"/>
      <c r="BY965" s="368" t="n"/>
      <c r="BZ965" s="368" t="n"/>
      <c r="CA965" s="368" t="n"/>
      <c r="CB965" s="368" t="n"/>
      <c r="CC965" s="368" t="n"/>
      <c r="CD965" s="368" t="n"/>
      <c r="CE965" s="368" t="n"/>
      <c r="CF965" s="368" t="n"/>
      <c r="CG965" s="368" t="n"/>
      <c r="CH965" s="368" t="n"/>
      <c r="CI965" s="368" t="n"/>
      <c r="CJ965" s="368" t="n"/>
      <c r="CK965" s="368" t="n"/>
      <c r="CL965" s="368" t="n"/>
      <c r="CM965" s="368" t="n"/>
      <c r="CN965" s="368" t="n"/>
      <c r="CO965" s="368" t="n"/>
      <c r="CP965" s="368" t="n"/>
      <c r="CQ965" s="368" t="n"/>
      <c r="CR965" s="368" t="n"/>
      <c r="CS965" s="368" t="n"/>
      <c r="CT965" s="368" t="n"/>
      <c r="CU965" s="368" t="n"/>
      <c r="CV965" s="368" t="n"/>
      <c r="CW965" s="368" t="n"/>
      <c r="CX965" s="368" t="n"/>
      <c r="CY965" s="368" t="n"/>
      <c r="CZ965" s="368" t="n"/>
      <c r="DA965" s="368" t="n"/>
      <c r="DB965" s="368" t="n"/>
      <c r="DC965" s="368" t="n"/>
      <c r="DD965" s="368" t="n"/>
    </row>
    <row r="966">
      <c r="A966" s="368" t="n"/>
      <c r="B966" s="368" t="n"/>
      <c r="C966" s="368" t="n"/>
      <c r="D966" s="368" t="n"/>
      <c r="E966" s="368" t="n"/>
      <c r="F966" s="368" t="n"/>
      <c r="G966" s="318" t="n"/>
      <c r="H966" s="368" t="n"/>
      <c r="I966" s="368" t="n"/>
      <c r="J966" s="368" t="n"/>
      <c r="K966" s="368" t="n"/>
      <c r="L966" s="368" t="n"/>
      <c r="M966" s="368" t="n"/>
      <c r="N966" s="368" t="n"/>
      <c r="O966" s="368" t="n"/>
      <c r="P966" s="368" t="n"/>
      <c r="Q966" s="368" t="n"/>
      <c r="R966" s="368" t="n"/>
      <c r="S966" s="368" t="n"/>
      <c r="T966" s="368" t="n"/>
      <c r="U966" s="368" t="n"/>
      <c r="V966" s="368" t="n"/>
      <c r="W966" s="368" t="n"/>
      <c r="X966" s="368" t="n"/>
      <c r="Y966" s="368" t="n"/>
      <c r="Z966" s="368" t="n"/>
      <c r="AA966" s="368" t="n"/>
      <c r="AB966" s="368" t="n"/>
      <c r="AC966" s="368" t="n"/>
      <c r="AD966" s="368" t="n"/>
      <c r="AE966" s="368" t="n"/>
      <c r="AF966" s="368" t="n"/>
      <c r="AG966" s="368" t="n"/>
      <c r="AH966" s="368" t="n"/>
      <c r="AI966" s="368" t="n"/>
      <c r="AJ966" s="368" t="n"/>
      <c r="AK966" s="368" t="n"/>
      <c r="AL966" s="368" t="n"/>
      <c r="AM966" s="368" t="n"/>
      <c r="AN966" s="368" t="n"/>
      <c r="AO966" s="368" t="n"/>
      <c r="AP966" s="319" t="n"/>
      <c r="AQ966" s="368" t="n"/>
      <c r="AR966" s="368" t="n"/>
      <c r="AS966" s="368" t="n"/>
      <c r="AT966" s="368" t="n"/>
      <c r="AU966" s="368" t="n"/>
      <c r="AV966" s="368" t="n"/>
      <c r="AW966" s="368" t="n"/>
      <c r="AX966" s="368" t="n"/>
      <c r="AY966" s="368" t="n"/>
      <c r="AZ966" s="368" t="n"/>
      <c r="BA966" s="368" t="n"/>
      <c r="BB966" s="368" t="n"/>
      <c r="BC966" s="368" t="n"/>
      <c r="BD966" s="368" t="n"/>
      <c r="BE966" s="368" t="n"/>
      <c r="BF966" s="368" t="n"/>
      <c r="BG966" s="368" t="n"/>
      <c r="BH966" s="368" t="n"/>
      <c r="BI966" s="368" t="n"/>
      <c r="BJ966" s="368" t="n"/>
      <c r="BK966" s="368" t="n"/>
      <c r="BL966" s="368" t="n"/>
      <c r="BM966" s="368" t="n"/>
      <c r="BN966" s="368" t="n"/>
      <c r="BO966" s="368" t="n"/>
      <c r="BP966" s="368" t="n"/>
      <c r="BQ966" s="320" t="n"/>
      <c r="BR966" s="368" t="n"/>
      <c r="BS966" s="368" t="n"/>
      <c r="BT966" s="368" t="n"/>
      <c r="BU966" s="368" t="n"/>
      <c r="BV966" s="368" t="n"/>
      <c r="BW966" s="368" t="n"/>
      <c r="BX966" s="368" t="n"/>
      <c r="BY966" s="368" t="n"/>
      <c r="BZ966" s="368" t="n"/>
      <c r="CA966" s="368" t="n"/>
      <c r="CB966" s="368" t="n"/>
      <c r="CC966" s="368" t="n"/>
      <c r="CD966" s="368" t="n"/>
      <c r="CE966" s="368" t="n"/>
      <c r="CF966" s="368" t="n"/>
      <c r="CG966" s="368" t="n"/>
      <c r="CH966" s="368" t="n"/>
      <c r="CI966" s="368" t="n"/>
      <c r="CJ966" s="368" t="n"/>
      <c r="CK966" s="368" t="n"/>
      <c r="CL966" s="368" t="n"/>
      <c r="CM966" s="368" t="n"/>
      <c r="CN966" s="368" t="n"/>
      <c r="CO966" s="368" t="n"/>
      <c r="CP966" s="368" t="n"/>
      <c r="CQ966" s="368" t="n"/>
      <c r="CR966" s="368" t="n"/>
      <c r="CS966" s="368" t="n"/>
      <c r="CT966" s="368" t="n"/>
      <c r="CU966" s="368" t="n"/>
      <c r="CV966" s="368" t="n"/>
      <c r="CW966" s="368" t="n"/>
      <c r="CX966" s="368" t="n"/>
      <c r="CY966" s="368" t="n"/>
      <c r="CZ966" s="368" t="n"/>
      <c r="DA966" s="368" t="n"/>
      <c r="DB966" s="368" t="n"/>
      <c r="DC966" s="368" t="n"/>
      <c r="DD966" s="368" t="n"/>
    </row>
    <row r="967">
      <c r="A967" s="368" t="n"/>
      <c r="B967" s="368" t="n"/>
      <c r="C967" s="368" t="n"/>
      <c r="D967" s="368" t="n"/>
      <c r="E967" s="368" t="n"/>
      <c r="F967" s="368" t="n"/>
      <c r="G967" s="318" t="n"/>
      <c r="H967" s="368" t="n"/>
      <c r="I967" s="368" t="n"/>
      <c r="J967" s="368" t="n"/>
      <c r="K967" s="368" t="n"/>
      <c r="L967" s="368" t="n"/>
      <c r="M967" s="368" t="n"/>
      <c r="N967" s="368" t="n"/>
      <c r="O967" s="368" t="n"/>
      <c r="P967" s="368" t="n"/>
      <c r="Q967" s="368" t="n"/>
      <c r="R967" s="368" t="n"/>
      <c r="S967" s="368" t="n"/>
      <c r="T967" s="368" t="n"/>
      <c r="U967" s="368" t="n"/>
      <c r="V967" s="368" t="n"/>
      <c r="W967" s="368" t="n"/>
      <c r="X967" s="368" t="n"/>
      <c r="Y967" s="368" t="n"/>
      <c r="Z967" s="368" t="n"/>
      <c r="AA967" s="368" t="n"/>
      <c r="AB967" s="368" t="n"/>
      <c r="AC967" s="368" t="n"/>
      <c r="AD967" s="368" t="n"/>
      <c r="AE967" s="368" t="n"/>
      <c r="AF967" s="368" t="n"/>
      <c r="AG967" s="368" t="n"/>
      <c r="AH967" s="368" t="n"/>
      <c r="AI967" s="368" t="n"/>
      <c r="AJ967" s="368" t="n"/>
      <c r="AK967" s="368" t="n"/>
      <c r="AL967" s="368" t="n"/>
      <c r="AM967" s="368" t="n"/>
      <c r="AN967" s="368" t="n"/>
      <c r="AO967" s="368" t="n"/>
      <c r="AP967" s="319" t="n"/>
      <c r="AQ967" s="368" t="n"/>
      <c r="AR967" s="368" t="n"/>
      <c r="AS967" s="368" t="n"/>
      <c r="AT967" s="368" t="n"/>
      <c r="AU967" s="368" t="n"/>
      <c r="AV967" s="368" t="n"/>
      <c r="AW967" s="368" t="n"/>
      <c r="AX967" s="368" t="n"/>
      <c r="AY967" s="368" t="n"/>
      <c r="AZ967" s="368" t="n"/>
      <c r="BA967" s="368" t="n"/>
      <c r="BB967" s="368" t="n"/>
      <c r="BC967" s="368" t="n"/>
      <c r="BD967" s="368" t="n"/>
      <c r="BE967" s="368" t="n"/>
      <c r="BF967" s="368" t="n"/>
      <c r="BG967" s="368" t="n"/>
      <c r="BH967" s="368" t="n"/>
      <c r="BI967" s="368" t="n"/>
      <c r="BJ967" s="368" t="n"/>
      <c r="BK967" s="368" t="n"/>
      <c r="BL967" s="368" t="n"/>
      <c r="BM967" s="368" t="n"/>
      <c r="BN967" s="368" t="n"/>
      <c r="BO967" s="368" t="n"/>
      <c r="BP967" s="368" t="n"/>
      <c r="BQ967" s="320" t="n"/>
      <c r="BR967" s="368" t="n"/>
      <c r="BS967" s="368" t="n"/>
      <c r="BT967" s="368" t="n"/>
      <c r="BU967" s="368" t="n"/>
      <c r="BV967" s="368" t="n"/>
      <c r="BW967" s="368" t="n"/>
      <c r="BX967" s="368" t="n"/>
      <c r="BY967" s="368" t="n"/>
      <c r="BZ967" s="368" t="n"/>
      <c r="CA967" s="368" t="n"/>
      <c r="CB967" s="368" t="n"/>
      <c r="CC967" s="368" t="n"/>
      <c r="CD967" s="368" t="n"/>
      <c r="CE967" s="368" t="n"/>
      <c r="CF967" s="368" t="n"/>
      <c r="CG967" s="368" t="n"/>
      <c r="CH967" s="368" t="n"/>
      <c r="CI967" s="368" t="n"/>
      <c r="CJ967" s="368" t="n"/>
      <c r="CK967" s="368" t="n"/>
      <c r="CL967" s="368" t="n"/>
      <c r="CM967" s="368" t="n"/>
      <c r="CN967" s="368" t="n"/>
      <c r="CO967" s="368" t="n"/>
      <c r="CP967" s="368" t="n"/>
      <c r="CQ967" s="368" t="n"/>
      <c r="CR967" s="368" t="n"/>
      <c r="CS967" s="368" t="n"/>
      <c r="CT967" s="368" t="n"/>
      <c r="CU967" s="368" t="n"/>
      <c r="CV967" s="368" t="n"/>
      <c r="CW967" s="368" t="n"/>
      <c r="CX967" s="368" t="n"/>
      <c r="CY967" s="368" t="n"/>
      <c r="CZ967" s="368" t="n"/>
      <c r="DA967" s="368" t="n"/>
      <c r="DB967" s="368" t="n"/>
      <c r="DC967" s="368" t="n"/>
      <c r="DD967" s="368" t="n"/>
    </row>
    <row r="968">
      <c r="A968" s="368" t="n"/>
      <c r="B968" s="368" t="n"/>
      <c r="C968" s="368" t="n"/>
      <c r="D968" s="368" t="n"/>
      <c r="E968" s="368" t="n"/>
      <c r="F968" s="368" t="n"/>
      <c r="G968" s="318" t="n"/>
      <c r="H968" s="368" t="n"/>
      <c r="I968" s="368" t="n"/>
      <c r="J968" s="368" t="n"/>
      <c r="K968" s="368" t="n"/>
      <c r="L968" s="368" t="n"/>
      <c r="M968" s="368" t="n"/>
      <c r="N968" s="368" t="n"/>
      <c r="O968" s="368" t="n"/>
      <c r="P968" s="368" t="n"/>
      <c r="Q968" s="368" t="n"/>
      <c r="R968" s="368" t="n"/>
      <c r="S968" s="368" t="n"/>
      <c r="T968" s="368" t="n"/>
      <c r="U968" s="368" t="n"/>
      <c r="V968" s="368" t="n"/>
      <c r="W968" s="368" t="n"/>
      <c r="X968" s="368" t="n"/>
      <c r="Y968" s="368" t="n"/>
      <c r="Z968" s="368" t="n"/>
      <c r="AA968" s="368" t="n"/>
      <c r="AB968" s="368" t="n"/>
      <c r="AC968" s="368" t="n"/>
      <c r="AD968" s="368" t="n"/>
      <c r="AE968" s="368" t="n"/>
      <c r="AF968" s="368" t="n"/>
      <c r="AG968" s="368" t="n"/>
      <c r="AH968" s="368" t="n"/>
      <c r="AI968" s="368" t="n"/>
      <c r="AJ968" s="368" t="n"/>
      <c r="AK968" s="368" t="n"/>
      <c r="AL968" s="368" t="n"/>
      <c r="AM968" s="368" t="n"/>
      <c r="AN968" s="368" t="n"/>
      <c r="AO968" s="368" t="n"/>
      <c r="AP968" s="319" t="n"/>
      <c r="AQ968" s="368" t="n"/>
      <c r="AR968" s="368" t="n"/>
      <c r="AS968" s="368" t="n"/>
      <c r="AT968" s="368" t="n"/>
      <c r="AU968" s="368" t="n"/>
      <c r="AV968" s="368" t="n"/>
      <c r="AW968" s="368" t="n"/>
      <c r="AX968" s="368" t="n"/>
      <c r="AY968" s="368" t="n"/>
      <c r="AZ968" s="368" t="n"/>
      <c r="BA968" s="368" t="n"/>
      <c r="BB968" s="368" t="n"/>
      <c r="BC968" s="368" t="n"/>
      <c r="BD968" s="368" t="n"/>
      <c r="BE968" s="368" t="n"/>
      <c r="BF968" s="368" t="n"/>
      <c r="BG968" s="368" t="n"/>
      <c r="BH968" s="368" t="n"/>
      <c r="BI968" s="368" t="n"/>
      <c r="BJ968" s="368" t="n"/>
      <c r="BK968" s="368" t="n"/>
      <c r="BL968" s="368" t="n"/>
      <c r="BM968" s="368" t="n"/>
      <c r="BN968" s="368" t="n"/>
      <c r="BO968" s="368" t="n"/>
      <c r="BP968" s="368" t="n"/>
      <c r="BQ968" s="320" t="n"/>
      <c r="BR968" s="368" t="n"/>
      <c r="BS968" s="368" t="n"/>
      <c r="BT968" s="368" t="n"/>
      <c r="BU968" s="368" t="n"/>
      <c r="BV968" s="368" t="n"/>
      <c r="BW968" s="368" t="n"/>
      <c r="BX968" s="368" t="n"/>
      <c r="BY968" s="368" t="n"/>
      <c r="BZ968" s="368" t="n"/>
      <c r="CA968" s="368" t="n"/>
      <c r="CB968" s="368" t="n"/>
      <c r="CC968" s="368" t="n"/>
      <c r="CD968" s="368" t="n"/>
      <c r="CE968" s="368" t="n"/>
      <c r="CF968" s="368" t="n"/>
      <c r="CG968" s="368" t="n"/>
      <c r="CH968" s="368" t="n"/>
      <c r="CI968" s="368" t="n"/>
      <c r="CJ968" s="368" t="n"/>
      <c r="CK968" s="368" t="n"/>
      <c r="CL968" s="368" t="n"/>
      <c r="CM968" s="368" t="n"/>
      <c r="CN968" s="368" t="n"/>
      <c r="CO968" s="368" t="n"/>
      <c r="CP968" s="368" t="n"/>
      <c r="CQ968" s="368" t="n"/>
      <c r="CR968" s="368" t="n"/>
      <c r="CS968" s="368" t="n"/>
      <c r="CT968" s="368" t="n"/>
      <c r="CU968" s="368" t="n"/>
      <c r="CV968" s="368" t="n"/>
      <c r="CW968" s="368" t="n"/>
      <c r="CX968" s="368" t="n"/>
      <c r="CY968" s="368" t="n"/>
      <c r="CZ968" s="368" t="n"/>
      <c r="DA968" s="368" t="n"/>
      <c r="DB968" s="368" t="n"/>
      <c r="DC968" s="368" t="n"/>
      <c r="DD968" s="368" t="n"/>
    </row>
    <row r="969">
      <c r="A969" s="368" t="n"/>
      <c r="B969" s="368" t="n"/>
      <c r="C969" s="368" t="n"/>
      <c r="D969" s="368" t="n"/>
      <c r="E969" s="368" t="n"/>
      <c r="F969" s="368" t="n"/>
      <c r="G969" s="318" t="n"/>
      <c r="H969" s="368" t="n"/>
      <c r="I969" s="368" t="n"/>
      <c r="J969" s="368" t="n"/>
      <c r="K969" s="368" t="n"/>
      <c r="L969" s="368" t="n"/>
      <c r="M969" s="368" t="n"/>
      <c r="N969" s="368" t="n"/>
      <c r="O969" s="368" t="n"/>
      <c r="P969" s="368" t="n"/>
      <c r="Q969" s="368" t="n"/>
      <c r="R969" s="368" t="n"/>
      <c r="S969" s="368" t="n"/>
      <c r="T969" s="368" t="n"/>
      <c r="U969" s="368" t="n"/>
      <c r="V969" s="368" t="n"/>
      <c r="W969" s="368" t="n"/>
      <c r="X969" s="368" t="n"/>
      <c r="Y969" s="368" t="n"/>
      <c r="Z969" s="368" t="n"/>
      <c r="AA969" s="368" t="n"/>
      <c r="AB969" s="368" t="n"/>
      <c r="AC969" s="368" t="n"/>
      <c r="AD969" s="368" t="n"/>
      <c r="AE969" s="368" t="n"/>
      <c r="AF969" s="368" t="n"/>
      <c r="AG969" s="368" t="n"/>
      <c r="AH969" s="368" t="n"/>
      <c r="AI969" s="368" t="n"/>
      <c r="AJ969" s="368" t="n"/>
      <c r="AK969" s="368" t="n"/>
      <c r="AL969" s="368" t="n"/>
      <c r="AM969" s="368" t="n"/>
      <c r="AN969" s="368" t="n"/>
      <c r="AO969" s="368" t="n"/>
      <c r="AP969" s="319" t="n"/>
      <c r="AQ969" s="368" t="n"/>
      <c r="AR969" s="368" t="n"/>
      <c r="AS969" s="368" t="n"/>
      <c r="AT969" s="368" t="n"/>
      <c r="AU969" s="368" t="n"/>
      <c r="AV969" s="368" t="n"/>
      <c r="AW969" s="368" t="n"/>
      <c r="AX969" s="368" t="n"/>
      <c r="AY969" s="368" t="n"/>
      <c r="AZ969" s="368" t="n"/>
      <c r="BA969" s="368" t="n"/>
      <c r="BB969" s="368" t="n"/>
      <c r="BC969" s="368" t="n"/>
      <c r="BD969" s="368" t="n"/>
      <c r="BE969" s="368" t="n"/>
      <c r="BF969" s="368" t="n"/>
      <c r="BG969" s="368" t="n"/>
      <c r="BH969" s="368" t="n"/>
      <c r="BI969" s="368" t="n"/>
      <c r="BJ969" s="368" t="n"/>
      <c r="BK969" s="368" t="n"/>
      <c r="BL969" s="368" t="n"/>
      <c r="BM969" s="368" t="n"/>
      <c r="BN969" s="368" t="n"/>
      <c r="BO969" s="368" t="n"/>
      <c r="BP969" s="368" t="n"/>
      <c r="BQ969" s="320" t="n"/>
      <c r="BR969" s="368" t="n"/>
      <c r="BS969" s="368" t="n"/>
      <c r="BT969" s="368" t="n"/>
      <c r="BU969" s="368" t="n"/>
      <c r="BV969" s="368" t="n"/>
      <c r="BW969" s="368" t="n"/>
      <c r="BX969" s="368" t="n"/>
      <c r="BY969" s="368" t="n"/>
      <c r="BZ969" s="368" t="n"/>
      <c r="CA969" s="368" t="n"/>
      <c r="CB969" s="368" t="n"/>
      <c r="CC969" s="368" t="n"/>
      <c r="CD969" s="368" t="n"/>
      <c r="CE969" s="368" t="n"/>
      <c r="CF969" s="368" t="n"/>
      <c r="CG969" s="368" t="n"/>
      <c r="CH969" s="368" t="n"/>
      <c r="CI969" s="368" t="n"/>
      <c r="CJ969" s="368" t="n"/>
      <c r="CK969" s="368" t="n"/>
      <c r="CL969" s="368" t="n"/>
      <c r="CM969" s="368" t="n"/>
      <c r="CN969" s="368" t="n"/>
      <c r="CO969" s="368" t="n"/>
      <c r="CP969" s="368" t="n"/>
      <c r="CQ969" s="368" t="n"/>
      <c r="CR969" s="368" t="n"/>
      <c r="CS969" s="368" t="n"/>
      <c r="CT969" s="368" t="n"/>
      <c r="CU969" s="368" t="n"/>
      <c r="CV969" s="368" t="n"/>
      <c r="CW969" s="368" t="n"/>
      <c r="CX969" s="368" t="n"/>
      <c r="CY969" s="368" t="n"/>
      <c r="CZ969" s="368" t="n"/>
      <c r="DA969" s="368" t="n"/>
      <c r="DB969" s="368" t="n"/>
      <c r="DC969" s="368" t="n"/>
      <c r="DD969" s="368" t="n"/>
    </row>
    <row r="970">
      <c r="A970" s="368" t="n"/>
      <c r="B970" s="368" t="n"/>
      <c r="C970" s="368" t="n"/>
      <c r="D970" s="368" t="n"/>
      <c r="E970" s="368" t="n"/>
      <c r="F970" s="368" t="n"/>
      <c r="G970" s="318" t="n"/>
      <c r="H970" s="368" t="n"/>
      <c r="I970" s="368" t="n"/>
      <c r="J970" s="368" t="n"/>
      <c r="K970" s="368" t="n"/>
      <c r="L970" s="368" t="n"/>
      <c r="M970" s="368" t="n"/>
      <c r="N970" s="368" t="n"/>
      <c r="O970" s="368" t="n"/>
      <c r="P970" s="368" t="n"/>
      <c r="Q970" s="368" t="n"/>
      <c r="R970" s="368" t="n"/>
      <c r="S970" s="368" t="n"/>
      <c r="T970" s="368" t="n"/>
      <c r="U970" s="368" t="n"/>
      <c r="V970" s="368" t="n"/>
      <c r="W970" s="368" t="n"/>
      <c r="X970" s="368" t="n"/>
      <c r="Y970" s="368" t="n"/>
      <c r="Z970" s="368" t="n"/>
      <c r="AA970" s="368" t="n"/>
      <c r="AB970" s="368" t="n"/>
      <c r="AC970" s="368" t="n"/>
      <c r="AD970" s="368" t="n"/>
      <c r="AE970" s="368" t="n"/>
      <c r="AF970" s="368" t="n"/>
      <c r="AG970" s="368" t="n"/>
      <c r="AH970" s="368" t="n"/>
      <c r="AI970" s="368" t="n"/>
      <c r="AJ970" s="368" t="n"/>
      <c r="AK970" s="368" t="n"/>
      <c r="AL970" s="368" t="n"/>
      <c r="AM970" s="368" t="n"/>
      <c r="AN970" s="368" t="n"/>
      <c r="AO970" s="368" t="n"/>
      <c r="AP970" s="319" t="n"/>
      <c r="AQ970" s="368" t="n"/>
      <c r="AR970" s="368" t="n"/>
      <c r="AS970" s="368" t="n"/>
      <c r="AT970" s="368" t="n"/>
      <c r="AU970" s="368" t="n"/>
      <c r="AV970" s="368" t="n"/>
      <c r="AW970" s="368" t="n"/>
      <c r="AX970" s="368" t="n"/>
      <c r="AY970" s="368" t="n"/>
      <c r="AZ970" s="368" t="n"/>
      <c r="BA970" s="368" t="n"/>
      <c r="BB970" s="368" t="n"/>
      <c r="BC970" s="368" t="n"/>
      <c r="BD970" s="368" t="n"/>
      <c r="BE970" s="368" t="n"/>
      <c r="BF970" s="368" t="n"/>
      <c r="BG970" s="368" t="n"/>
      <c r="BH970" s="368" t="n"/>
      <c r="BI970" s="368" t="n"/>
      <c r="BJ970" s="368" t="n"/>
      <c r="BK970" s="368" t="n"/>
      <c r="BL970" s="368" t="n"/>
      <c r="BM970" s="368" t="n"/>
      <c r="BN970" s="368" t="n"/>
      <c r="BO970" s="368" t="n"/>
      <c r="BP970" s="368" t="n"/>
      <c r="BQ970" s="320" t="n"/>
      <c r="BR970" s="368" t="n"/>
      <c r="BS970" s="368" t="n"/>
      <c r="BT970" s="368" t="n"/>
      <c r="BU970" s="368" t="n"/>
      <c r="BV970" s="368" t="n"/>
      <c r="BW970" s="368" t="n"/>
      <c r="BX970" s="368" t="n"/>
      <c r="BY970" s="368" t="n"/>
      <c r="BZ970" s="368" t="n"/>
      <c r="CA970" s="368" t="n"/>
      <c r="CB970" s="368" t="n"/>
      <c r="CC970" s="368" t="n"/>
      <c r="CD970" s="368" t="n"/>
      <c r="CE970" s="368" t="n"/>
      <c r="CF970" s="368" t="n"/>
      <c r="CG970" s="368" t="n"/>
      <c r="CH970" s="368" t="n"/>
      <c r="CI970" s="368" t="n"/>
      <c r="CJ970" s="368" t="n"/>
      <c r="CK970" s="368" t="n"/>
      <c r="CL970" s="368" t="n"/>
      <c r="CM970" s="368" t="n"/>
      <c r="CN970" s="368" t="n"/>
      <c r="CO970" s="368" t="n"/>
      <c r="CP970" s="368" t="n"/>
      <c r="CQ970" s="368" t="n"/>
      <c r="CR970" s="368" t="n"/>
      <c r="CS970" s="368" t="n"/>
      <c r="CT970" s="368" t="n"/>
      <c r="CU970" s="368" t="n"/>
      <c r="CV970" s="368" t="n"/>
      <c r="CW970" s="368" t="n"/>
      <c r="CX970" s="368" t="n"/>
      <c r="CY970" s="368" t="n"/>
      <c r="CZ970" s="368" t="n"/>
      <c r="DA970" s="368" t="n"/>
      <c r="DB970" s="368" t="n"/>
      <c r="DC970" s="368" t="n"/>
      <c r="DD970" s="368" t="n"/>
    </row>
    <row r="971">
      <c r="A971" s="368" t="n"/>
      <c r="B971" s="368" t="n"/>
      <c r="C971" s="368" t="n"/>
      <c r="D971" s="368" t="n"/>
      <c r="E971" s="368" t="n"/>
      <c r="F971" s="368" t="n"/>
      <c r="G971" s="318" t="n"/>
      <c r="H971" s="368" t="n"/>
      <c r="I971" s="368" t="n"/>
      <c r="J971" s="368" t="n"/>
      <c r="K971" s="368" t="n"/>
      <c r="L971" s="368" t="n"/>
      <c r="M971" s="368" t="n"/>
      <c r="N971" s="368" t="n"/>
      <c r="O971" s="368" t="n"/>
      <c r="P971" s="368" t="n"/>
      <c r="Q971" s="368" t="n"/>
      <c r="R971" s="368" t="n"/>
      <c r="S971" s="368" t="n"/>
      <c r="T971" s="368" t="n"/>
      <c r="U971" s="368" t="n"/>
      <c r="V971" s="368" t="n"/>
      <c r="W971" s="368" t="n"/>
      <c r="X971" s="368" t="n"/>
      <c r="Y971" s="368" t="n"/>
      <c r="Z971" s="368" t="n"/>
      <c r="AA971" s="368" t="n"/>
      <c r="AB971" s="368" t="n"/>
      <c r="AC971" s="368" t="n"/>
      <c r="AD971" s="368" t="n"/>
      <c r="AE971" s="368" t="n"/>
      <c r="AF971" s="368" t="n"/>
      <c r="AG971" s="368" t="n"/>
      <c r="AH971" s="368" t="n"/>
      <c r="AI971" s="368" t="n"/>
      <c r="AJ971" s="368" t="n"/>
      <c r="AK971" s="368" t="n"/>
      <c r="AL971" s="368" t="n"/>
      <c r="AM971" s="368" t="n"/>
      <c r="AN971" s="368" t="n"/>
      <c r="AO971" s="368" t="n"/>
      <c r="AP971" s="319" t="n"/>
      <c r="AQ971" s="368" t="n"/>
      <c r="AR971" s="368" t="n"/>
      <c r="AS971" s="368" t="n"/>
      <c r="AT971" s="368" t="n"/>
      <c r="AU971" s="368" t="n"/>
      <c r="AV971" s="368" t="n"/>
      <c r="AW971" s="368" t="n"/>
      <c r="AX971" s="368" t="n"/>
      <c r="AY971" s="368" t="n"/>
      <c r="AZ971" s="368" t="n"/>
      <c r="BA971" s="368" t="n"/>
      <c r="BB971" s="368" t="n"/>
      <c r="BC971" s="368" t="n"/>
      <c r="BD971" s="368" t="n"/>
      <c r="BE971" s="368" t="n"/>
      <c r="BF971" s="368" t="n"/>
      <c r="BG971" s="368" t="n"/>
      <c r="BH971" s="368" t="n"/>
      <c r="BI971" s="368" t="n"/>
      <c r="BJ971" s="368" t="n"/>
      <c r="BK971" s="368" t="n"/>
      <c r="BL971" s="368" t="n"/>
      <c r="BM971" s="368" t="n"/>
      <c r="BN971" s="368" t="n"/>
      <c r="BO971" s="368" t="n"/>
      <c r="BP971" s="368" t="n"/>
      <c r="BQ971" s="320" t="n"/>
      <c r="BR971" s="368" t="n"/>
      <c r="BS971" s="368" t="n"/>
      <c r="BT971" s="368" t="n"/>
      <c r="BU971" s="368" t="n"/>
      <c r="BV971" s="368" t="n"/>
      <c r="BW971" s="368" t="n"/>
      <c r="BX971" s="368" t="n"/>
      <c r="BY971" s="368" t="n"/>
      <c r="BZ971" s="368" t="n"/>
      <c r="CA971" s="368" t="n"/>
      <c r="CB971" s="368" t="n"/>
      <c r="CC971" s="368" t="n"/>
      <c r="CD971" s="368" t="n"/>
      <c r="CE971" s="368" t="n"/>
      <c r="CF971" s="368" t="n"/>
      <c r="CG971" s="368" t="n"/>
      <c r="CH971" s="368" t="n"/>
      <c r="CI971" s="368" t="n"/>
      <c r="CJ971" s="368" t="n"/>
      <c r="CK971" s="368" t="n"/>
      <c r="CL971" s="368" t="n"/>
      <c r="CM971" s="368" t="n"/>
      <c r="CN971" s="368" t="n"/>
      <c r="CO971" s="368" t="n"/>
      <c r="CP971" s="368" t="n"/>
      <c r="CQ971" s="368" t="n"/>
      <c r="CR971" s="368" t="n"/>
      <c r="CS971" s="368" t="n"/>
      <c r="CT971" s="368" t="n"/>
      <c r="CU971" s="368" t="n"/>
      <c r="CV971" s="368" t="n"/>
      <c r="CW971" s="368" t="n"/>
      <c r="CX971" s="368" t="n"/>
      <c r="CY971" s="368" t="n"/>
      <c r="CZ971" s="368" t="n"/>
      <c r="DA971" s="368" t="n"/>
      <c r="DB971" s="368" t="n"/>
      <c r="DC971" s="368" t="n"/>
      <c r="DD971" s="368" t="n"/>
    </row>
    <row r="972">
      <c r="A972" s="368" t="n"/>
      <c r="B972" s="368" t="n"/>
      <c r="C972" s="368" t="n"/>
      <c r="D972" s="368" t="n"/>
      <c r="E972" s="368" t="n"/>
      <c r="F972" s="368" t="n"/>
      <c r="G972" s="318" t="n"/>
      <c r="H972" s="368" t="n"/>
      <c r="I972" s="368" t="n"/>
      <c r="J972" s="368" t="n"/>
      <c r="K972" s="368" t="n"/>
      <c r="L972" s="368" t="n"/>
      <c r="M972" s="368" t="n"/>
      <c r="N972" s="368" t="n"/>
      <c r="O972" s="368" t="n"/>
      <c r="P972" s="368" t="n"/>
      <c r="Q972" s="368" t="n"/>
      <c r="R972" s="368" t="n"/>
      <c r="S972" s="368" t="n"/>
      <c r="T972" s="368" t="n"/>
      <c r="U972" s="368" t="n"/>
      <c r="V972" s="368" t="n"/>
      <c r="W972" s="368" t="n"/>
      <c r="X972" s="368" t="n"/>
      <c r="Y972" s="368" t="n"/>
      <c r="Z972" s="368" t="n"/>
      <c r="AA972" s="368" t="n"/>
      <c r="AB972" s="368" t="n"/>
      <c r="AC972" s="368" t="n"/>
      <c r="AD972" s="368" t="n"/>
      <c r="AE972" s="368" t="n"/>
      <c r="AF972" s="368" t="n"/>
      <c r="AG972" s="368" t="n"/>
      <c r="AH972" s="368" t="n"/>
      <c r="AI972" s="368" t="n"/>
      <c r="AJ972" s="368" t="n"/>
      <c r="AK972" s="368" t="n"/>
      <c r="AL972" s="368" t="n"/>
      <c r="AM972" s="368" t="n"/>
      <c r="AN972" s="368" t="n"/>
      <c r="AO972" s="368" t="n"/>
      <c r="AP972" s="319" t="n"/>
      <c r="AQ972" s="368" t="n"/>
      <c r="AR972" s="368" t="n"/>
      <c r="AS972" s="368" t="n"/>
      <c r="AT972" s="368" t="n"/>
      <c r="AU972" s="368" t="n"/>
      <c r="AV972" s="368" t="n"/>
      <c r="AW972" s="368" t="n"/>
      <c r="AX972" s="368" t="n"/>
      <c r="AY972" s="368" t="n"/>
      <c r="AZ972" s="368" t="n"/>
      <c r="BA972" s="368" t="n"/>
      <c r="BB972" s="368" t="n"/>
      <c r="BC972" s="368" t="n"/>
      <c r="BD972" s="368" t="n"/>
      <c r="BE972" s="368" t="n"/>
      <c r="BF972" s="368" t="n"/>
      <c r="BG972" s="368" t="n"/>
      <c r="BH972" s="368" t="n"/>
      <c r="BI972" s="368" t="n"/>
      <c r="BJ972" s="368" t="n"/>
      <c r="BK972" s="368" t="n"/>
      <c r="BL972" s="368" t="n"/>
      <c r="BM972" s="368" t="n"/>
      <c r="BN972" s="368" t="n"/>
      <c r="BO972" s="368" t="n"/>
      <c r="BP972" s="368" t="n"/>
      <c r="BQ972" s="320" t="n"/>
      <c r="BR972" s="368" t="n"/>
      <c r="BS972" s="368" t="n"/>
      <c r="BT972" s="368" t="n"/>
      <c r="BU972" s="368" t="n"/>
      <c r="BV972" s="368" t="n"/>
      <c r="BW972" s="368" t="n"/>
      <c r="BX972" s="368" t="n"/>
      <c r="BY972" s="368" t="n"/>
      <c r="BZ972" s="368" t="n"/>
      <c r="CA972" s="368" t="n"/>
      <c r="CB972" s="368" t="n"/>
      <c r="CC972" s="368" t="n"/>
      <c r="CD972" s="368" t="n"/>
      <c r="CE972" s="368" t="n"/>
      <c r="CF972" s="368" t="n"/>
      <c r="CG972" s="368" t="n"/>
      <c r="CH972" s="368" t="n"/>
      <c r="CI972" s="368" t="n"/>
      <c r="CJ972" s="368" t="n"/>
      <c r="CK972" s="368" t="n"/>
      <c r="CL972" s="368" t="n"/>
      <c r="CM972" s="368" t="n"/>
      <c r="CN972" s="368" t="n"/>
      <c r="CO972" s="368" t="n"/>
      <c r="CP972" s="368" t="n"/>
      <c r="CQ972" s="368" t="n"/>
      <c r="CR972" s="368" t="n"/>
      <c r="CS972" s="368" t="n"/>
      <c r="CT972" s="368" t="n"/>
      <c r="CU972" s="368" t="n"/>
      <c r="CV972" s="368" t="n"/>
      <c r="CW972" s="368" t="n"/>
      <c r="CX972" s="368" t="n"/>
      <c r="CY972" s="368" t="n"/>
      <c r="CZ972" s="368" t="n"/>
      <c r="DA972" s="368" t="n"/>
      <c r="DB972" s="368" t="n"/>
      <c r="DC972" s="368" t="n"/>
      <c r="DD972" s="368" t="n"/>
    </row>
    <row r="973">
      <c r="A973" s="368" t="n"/>
      <c r="B973" s="368" t="n"/>
      <c r="C973" s="368" t="n"/>
      <c r="D973" s="368" t="n"/>
      <c r="E973" s="368" t="n"/>
      <c r="F973" s="368" t="n"/>
      <c r="G973" s="318" t="n"/>
      <c r="H973" s="368" t="n"/>
      <c r="I973" s="368" t="n"/>
      <c r="J973" s="368" t="n"/>
      <c r="K973" s="368" t="n"/>
      <c r="L973" s="368" t="n"/>
      <c r="M973" s="368" t="n"/>
      <c r="N973" s="368" t="n"/>
      <c r="O973" s="368" t="n"/>
      <c r="P973" s="368" t="n"/>
      <c r="Q973" s="368" t="n"/>
      <c r="R973" s="368" t="n"/>
      <c r="S973" s="368" t="n"/>
      <c r="T973" s="368" t="n"/>
      <c r="U973" s="368" t="n"/>
      <c r="V973" s="368" t="n"/>
      <c r="W973" s="368" t="n"/>
      <c r="X973" s="368" t="n"/>
      <c r="Y973" s="368" t="n"/>
      <c r="Z973" s="368" t="n"/>
      <c r="AA973" s="368" t="n"/>
      <c r="AB973" s="368" t="n"/>
      <c r="AC973" s="368" t="n"/>
      <c r="AD973" s="368" t="n"/>
      <c r="AE973" s="368" t="n"/>
      <c r="AF973" s="368" t="n"/>
      <c r="AG973" s="368" t="n"/>
      <c r="AH973" s="368" t="n"/>
      <c r="AI973" s="368" t="n"/>
      <c r="AJ973" s="368" t="n"/>
      <c r="AK973" s="368" t="n"/>
      <c r="AL973" s="368" t="n"/>
      <c r="AM973" s="368" t="n"/>
      <c r="AN973" s="368" t="n"/>
      <c r="AO973" s="368" t="n"/>
      <c r="AP973" s="319" t="n"/>
      <c r="AQ973" s="368" t="n"/>
      <c r="AR973" s="368" t="n"/>
      <c r="AS973" s="368" t="n"/>
      <c r="AT973" s="368" t="n"/>
      <c r="AU973" s="368" t="n"/>
      <c r="AV973" s="368" t="n"/>
      <c r="AW973" s="368" t="n"/>
      <c r="AX973" s="368" t="n"/>
      <c r="AY973" s="368" t="n"/>
      <c r="AZ973" s="368" t="n"/>
      <c r="BA973" s="368" t="n"/>
      <c r="BB973" s="368" t="n"/>
      <c r="BC973" s="368" t="n"/>
      <c r="BD973" s="368" t="n"/>
      <c r="BE973" s="368" t="n"/>
      <c r="BF973" s="368" t="n"/>
      <c r="BG973" s="368" t="n"/>
      <c r="BH973" s="368" t="n"/>
      <c r="BI973" s="368" t="n"/>
      <c r="BJ973" s="368" t="n"/>
      <c r="BK973" s="368" t="n"/>
      <c r="BL973" s="368" t="n"/>
      <c r="BM973" s="368" t="n"/>
      <c r="BN973" s="368" t="n"/>
      <c r="BO973" s="368" t="n"/>
      <c r="BP973" s="368" t="n"/>
      <c r="BQ973" s="320" t="n"/>
      <c r="BR973" s="368" t="n"/>
      <c r="BS973" s="368" t="n"/>
      <c r="BT973" s="368" t="n"/>
      <c r="BU973" s="368" t="n"/>
      <c r="BV973" s="368" t="n"/>
      <c r="BW973" s="368" t="n"/>
      <c r="BX973" s="368" t="n"/>
      <c r="BY973" s="368" t="n"/>
      <c r="BZ973" s="368" t="n"/>
      <c r="CA973" s="368" t="n"/>
      <c r="CB973" s="368" t="n"/>
      <c r="CC973" s="368" t="n"/>
      <c r="CD973" s="368" t="n"/>
      <c r="CE973" s="368" t="n"/>
      <c r="CF973" s="368" t="n"/>
      <c r="CG973" s="368" t="n"/>
      <c r="CH973" s="368" t="n"/>
      <c r="CI973" s="368" t="n"/>
      <c r="CJ973" s="368" t="n"/>
      <c r="CK973" s="368" t="n"/>
      <c r="CL973" s="368" t="n"/>
      <c r="CM973" s="368" t="n"/>
      <c r="CN973" s="368" t="n"/>
      <c r="CO973" s="368" t="n"/>
      <c r="CP973" s="368" t="n"/>
      <c r="CQ973" s="368" t="n"/>
      <c r="CR973" s="368" t="n"/>
      <c r="CS973" s="368" t="n"/>
      <c r="CT973" s="368" t="n"/>
      <c r="CU973" s="368" t="n"/>
      <c r="CV973" s="368" t="n"/>
      <c r="CW973" s="368" t="n"/>
      <c r="CX973" s="368" t="n"/>
      <c r="CY973" s="368" t="n"/>
      <c r="CZ973" s="368" t="n"/>
      <c r="DA973" s="368" t="n"/>
      <c r="DB973" s="368" t="n"/>
      <c r="DC973" s="368" t="n"/>
      <c r="DD973" s="368" t="n"/>
    </row>
    <row r="974">
      <c r="A974" s="368" t="n"/>
      <c r="B974" s="368" t="n"/>
      <c r="C974" s="368" t="n"/>
      <c r="D974" s="368" t="n"/>
      <c r="E974" s="368" t="n"/>
      <c r="F974" s="368" t="n"/>
      <c r="G974" s="318" t="n"/>
      <c r="H974" s="368" t="n"/>
      <c r="I974" s="368" t="n"/>
      <c r="J974" s="368" t="n"/>
      <c r="K974" s="368" t="n"/>
      <c r="L974" s="368" t="n"/>
      <c r="M974" s="368" t="n"/>
      <c r="N974" s="368" t="n"/>
      <c r="O974" s="368" t="n"/>
      <c r="P974" s="368" t="n"/>
      <c r="Q974" s="368" t="n"/>
      <c r="R974" s="368" t="n"/>
      <c r="S974" s="368" t="n"/>
      <c r="T974" s="368" t="n"/>
      <c r="U974" s="368" t="n"/>
      <c r="V974" s="368" t="n"/>
      <c r="W974" s="368" t="n"/>
      <c r="X974" s="368" t="n"/>
      <c r="Y974" s="368" t="n"/>
      <c r="Z974" s="368" t="n"/>
      <c r="AA974" s="368" t="n"/>
      <c r="AB974" s="368" t="n"/>
      <c r="AC974" s="368" t="n"/>
      <c r="AD974" s="368" t="n"/>
      <c r="AE974" s="368" t="n"/>
      <c r="AF974" s="368" t="n"/>
      <c r="AG974" s="368" t="n"/>
      <c r="AH974" s="368" t="n"/>
      <c r="AI974" s="368" t="n"/>
      <c r="AJ974" s="368" t="n"/>
      <c r="AK974" s="368" t="n"/>
      <c r="AL974" s="368" t="n"/>
      <c r="AM974" s="368" t="n"/>
      <c r="AN974" s="368" t="n"/>
      <c r="AO974" s="368" t="n"/>
      <c r="AP974" s="319" t="n"/>
      <c r="AQ974" s="368" t="n"/>
      <c r="AR974" s="368" t="n"/>
      <c r="AS974" s="368" t="n"/>
      <c r="AT974" s="368" t="n"/>
      <c r="AU974" s="368" t="n"/>
      <c r="AV974" s="368" t="n"/>
      <c r="AW974" s="368" t="n"/>
      <c r="AX974" s="368" t="n"/>
      <c r="AY974" s="368" t="n"/>
      <c r="AZ974" s="368" t="n"/>
      <c r="BA974" s="368" t="n"/>
      <c r="BB974" s="368" t="n"/>
      <c r="BC974" s="368" t="n"/>
      <c r="BD974" s="368" t="n"/>
      <c r="BE974" s="368" t="n"/>
      <c r="BF974" s="368" t="n"/>
      <c r="BG974" s="368" t="n"/>
      <c r="BH974" s="368" t="n"/>
      <c r="BI974" s="368" t="n"/>
      <c r="BJ974" s="368" t="n"/>
      <c r="BK974" s="368" t="n"/>
      <c r="BL974" s="368" t="n"/>
      <c r="BM974" s="368" t="n"/>
      <c r="BN974" s="368" t="n"/>
      <c r="BO974" s="368" t="n"/>
      <c r="BP974" s="368" t="n"/>
      <c r="BQ974" s="320" t="n"/>
      <c r="BR974" s="368" t="n"/>
      <c r="BS974" s="368" t="n"/>
      <c r="BT974" s="368" t="n"/>
      <c r="BU974" s="368" t="n"/>
      <c r="BV974" s="368" t="n"/>
      <c r="BW974" s="368" t="n"/>
      <c r="BX974" s="368" t="n"/>
      <c r="BY974" s="368" t="n"/>
      <c r="BZ974" s="368" t="n"/>
      <c r="CA974" s="368" t="n"/>
      <c r="CB974" s="368" t="n"/>
      <c r="CC974" s="368" t="n"/>
      <c r="CD974" s="368" t="n"/>
      <c r="CE974" s="368" t="n"/>
      <c r="CF974" s="368" t="n"/>
      <c r="CG974" s="368" t="n"/>
      <c r="CH974" s="368" t="n"/>
      <c r="CI974" s="368" t="n"/>
      <c r="CJ974" s="368" t="n"/>
      <c r="CK974" s="368" t="n"/>
      <c r="CL974" s="368" t="n"/>
      <c r="CM974" s="368" t="n"/>
      <c r="CN974" s="368" t="n"/>
      <c r="CO974" s="368" t="n"/>
      <c r="CP974" s="368" t="n"/>
      <c r="CQ974" s="368" t="n"/>
      <c r="CR974" s="368" t="n"/>
      <c r="CS974" s="368" t="n"/>
      <c r="CT974" s="368" t="n"/>
      <c r="CU974" s="368" t="n"/>
      <c r="CV974" s="368" t="n"/>
      <c r="CW974" s="368" t="n"/>
      <c r="CX974" s="368" t="n"/>
      <c r="CY974" s="368" t="n"/>
      <c r="CZ974" s="368" t="n"/>
      <c r="DA974" s="368" t="n"/>
      <c r="DB974" s="368" t="n"/>
      <c r="DC974" s="368" t="n"/>
      <c r="DD974" s="368" t="n"/>
    </row>
    <row r="975">
      <c r="A975" s="368" t="n"/>
      <c r="B975" s="368" t="n"/>
      <c r="C975" s="368" t="n"/>
      <c r="D975" s="368" t="n"/>
      <c r="E975" s="368" t="n"/>
      <c r="F975" s="368" t="n"/>
      <c r="G975" s="318" t="n"/>
      <c r="H975" s="368" t="n"/>
      <c r="I975" s="368" t="n"/>
      <c r="J975" s="368" t="n"/>
      <c r="K975" s="368" t="n"/>
      <c r="L975" s="368" t="n"/>
      <c r="M975" s="368" t="n"/>
      <c r="N975" s="368" t="n"/>
      <c r="O975" s="368" t="n"/>
      <c r="P975" s="368" t="n"/>
      <c r="Q975" s="368" t="n"/>
      <c r="R975" s="368" t="n"/>
      <c r="S975" s="368" t="n"/>
      <c r="T975" s="368" t="n"/>
      <c r="U975" s="368" t="n"/>
      <c r="V975" s="368" t="n"/>
      <c r="W975" s="368" t="n"/>
      <c r="X975" s="368" t="n"/>
      <c r="Y975" s="368" t="n"/>
      <c r="Z975" s="368" t="n"/>
      <c r="AA975" s="368" t="n"/>
      <c r="AB975" s="368" t="n"/>
      <c r="AC975" s="368" t="n"/>
      <c r="AD975" s="368" t="n"/>
      <c r="AE975" s="368" t="n"/>
      <c r="AF975" s="368" t="n"/>
      <c r="AG975" s="368" t="n"/>
      <c r="AH975" s="368" t="n"/>
      <c r="AI975" s="368" t="n"/>
      <c r="AJ975" s="368" t="n"/>
      <c r="AK975" s="368" t="n"/>
      <c r="AL975" s="368" t="n"/>
      <c r="AM975" s="368" t="n"/>
      <c r="AN975" s="368" t="n"/>
      <c r="AO975" s="368" t="n"/>
      <c r="AP975" s="319" t="n"/>
      <c r="AQ975" s="368" t="n"/>
      <c r="AR975" s="368" t="n"/>
      <c r="AS975" s="368" t="n"/>
      <c r="AT975" s="368" t="n"/>
      <c r="AU975" s="368" t="n"/>
      <c r="AV975" s="368" t="n"/>
      <c r="AW975" s="368" t="n"/>
      <c r="AX975" s="368" t="n"/>
      <c r="AY975" s="368" t="n"/>
      <c r="AZ975" s="368" t="n"/>
      <c r="BA975" s="368" t="n"/>
      <c r="BB975" s="368" t="n"/>
      <c r="BC975" s="368" t="n"/>
      <c r="BD975" s="368" t="n"/>
      <c r="BE975" s="368" t="n"/>
      <c r="BF975" s="368" t="n"/>
      <c r="BG975" s="368" t="n"/>
      <c r="BH975" s="368" t="n"/>
      <c r="BI975" s="368" t="n"/>
      <c r="BJ975" s="368" t="n"/>
      <c r="BK975" s="368" t="n"/>
      <c r="BL975" s="368" t="n"/>
      <c r="BM975" s="368" t="n"/>
      <c r="BN975" s="368" t="n"/>
      <c r="BO975" s="368" t="n"/>
      <c r="BP975" s="368" t="n"/>
      <c r="BQ975" s="320" t="n"/>
      <c r="BR975" s="368" t="n"/>
      <c r="BS975" s="368" t="n"/>
      <c r="BT975" s="368" t="n"/>
      <c r="BU975" s="368" t="n"/>
      <c r="BV975" s="368" t="n"/>
      <c r="BW975" s="368" t="n"/>
      <c r="BX975" s="368" t="n"/>
      <c r="BY975" s="368" t="n"/>
      <c r="BZ975" s="368" t="n"/>
      <c r="CA975" s="368" t="n"/>
      <c r="CB975" s="368" t="n"/>
      <c r="CC975" s="368" t="n"/>
      <c r="CD975" s="368" t="n"/>
      <c r="CE975" s="368" t="n"/>
      <c r="CF975" s="368" t="n"/>
      <c r="CG975" s="368" t="n"/>
      <c r="CH975" s="368" t="n"/>
      <c r="CI975" s="368" t="n"/>
      <c r="CJ975" s="368" t="n"/>
      <c r="CK975" s="368" t="n"/>
      <c r="CL975" s="368" t="n"/>
      <c r="CM975" s="368" t="n"/>
      <c r="CN975" s="368" t="n"/>
      <c r="CO975" s="368" t="n"/>
      <c r="CP975" s="368" t="n"/>
      <c r="CQ975" s="368" t="n"/>
      <c r="CR975" s="368" t="n"/>
      <c r="CS975" s="368" t="n"/>
      <c r="CT975" s="368" t="n"/>
      <c r="CU975" s="368" t="n"/>
      <c r="CV975" s="368" t="n"/>
      <c r="CW975" s="368" t="n"/>
      <c r="CX975" s="368" t="n"/>
      <c r="CY975" s="368" t="n"/>
      <c r="CZ975" s="368" t="n"/>
      <c r="DA975" s="368" t="n"/>
      <c r="DB975" s="368" t="n"/>
      <c r="DC975" s="368" t="n"/>
      <c r="DD975" s="368" t="n"/>
    </row>
    <row r="976">
      <c r="A976" s="368" t="n"/>
      <c r="B976" s="368" t="n"/>
      <c r="C976" s="368" t="n"/>
      <c r="D976" s="368" t="n"/>
      <c r="E976" s="368" t="n"/>
      <c r="F976" s="368" t="n"/>
      <c r="G976" s="318" t="n"/>
      <c r="H976" s="368" t="n"/>
      <c r="I976" s="368" t="n"/>
      <c r="J976" s="368" t="n"/>
      <c r="K976" s="368" t="n"/>
      <c r="L976" s="368" t="n"/>
      <c r="M976" s="368" t="n"/>
      <c r="N976" s="368" t="n"/>
      <c r="O976" s="368" t="n"/>
      <c r="P976" s="368" t="n"/>
      <c r="Q976" s="368" t="n"/>
      <c r="R976" s="368" t="n"/>
      <c r="S976" s="368" t="n"/>
      <c r="T976" s="368" t="n"/>
      <c r="U976" s="368" t="n"/>
      <c r="V976" s="368" t="n"/>
      <c r="W976" s="368" t="n"/>
      <c r="X976" s="368" t="n"/>
      <c r="Y976" s="368" t="n"/>
      <c r="Z976" s="368" t="n"/>
      <c r="AA976" s="368" t="n"/>
      <c r="AB976" s="368" t="n"/>
      <c r="AC976" s="368" t="n"/>
      <c r="AD976" s="368" t="n"/>
      <c r="AE976" s="368" t="n"/>
      <c r="AF976" s="368" t="n"/>
      <c r="AG976" s="368" t="n"/>
      <c r="AH976" s="368" t="n"/>
      <c r="AI976" s="368" t="n"/>
      <c r="AJ976" s="368" t="n"/>
      <c r="AK976" s="368" t="n"/>
      <c r="AL976" s="368" t="n"/>
      <c r="AM976" s="368" t="n"/>
      <c r="AN976" s="368" t="n"/>
      <c r="AO976" s="368" t="n"/>
      <c r="AP976" s="319" t="n"/>
      <c r="AQ976" s="368" t="n"/>
      <c r="AR976" s="368" t="n"/>
      <c r="AS976" s="368" t="n"/>
      <c r="AT976" s="368" t="n"/>
      <c r="AU976" s="368" t="n"/>
      <c r="AV976" s="368" t="n"/>
      <c r="AW976" s="368" t="n"/>
      <c r="AX976" s="368" t="n"/>
      <c r="AY976" s="368" t="n"/>
      <c r="AZ976" s="368" t="n"/>
      <c r="BA976" s="368" t="n"/>
      <c r="BB976" s="368" t="n"/>
      <c r="BC976" s="368" t="n"/>
      <c r="BD976" s="368" t="n"/>
      <c r="BE976" s="368" t="n"/>
      <c r="BF976" s="368" t="n"/>
      <c r="BG976" s="368" t="n"/>
      <c r="BH976" s="368" t="n"/>
      <c r="BI976" s="368" t="n"/>
      <c r="BJ976" s="368" t="n"/>
      <c r="BK976" s="368" t="n"/>
      <c r="BL976" s="368" t="n"/>
      <c r="BM976" s="368" t="n"/>
      <c r="BN976" s="368" t="n"/>
      <c r="BO976" s="368" t="n"/>
      <c r="BP976" s="368" t="n"/>
      <c r="BQ976" s="320" t="n"/>
      <c r="BR976" s="368" t="n"/>
      <c r="BS976" s="368" t="n"/>
      <c r="BT976" s="368" t="n"/>
      <c r="BU976" s="368" t="n"/>
      <c r="BV976" s="368" t="n"/>
      <c r="BW976" s="368" t="n"/>
      <c r="BX976" s="368" t="n"/>
      <c r="BY976" s="368" t="n"/>
      <c r="BZ976" s="368" t="n"/>
      <c r="CA976" s="368" t="n"/>
      <c r="CB976" s="368" t="n"/>
      <c r="CC976" s="368" t="n"/>
      <c r="CD976" s="368" t="n"/>
      <c r="CE976" s="368" t="n"/>
      <c r="CF976" s="368" t="n"/>
      <c r="CG976" s="368" t="n"/>
      <c r="CH976" s="368" t="n"/>
      <c r="CI976" s="368" t="n"/>
      <c r="CJ976" s="368" t="n"/>
      <c r="CK976" s="368" t="n"/>
      <c r="CL976" s="368" t="n"/>
      <c r="CM976" s="368" t="n"/>
      <c r="CN976" s="368" t="n"/>
      <c r="CO976" s="368" t="n"/>
      <c r="CP976" s="368" t="n"/>
      <c r="CQ976" s="368" t="n"/>
      <c r="CR976" s="368" t="n"/>
      <c r="CS976" s="368" t="n"/>
      <c r="CT976" s="368" t="n"/>
      <c r="CU976" s="368" t="n"/>
      <c r="CV976" s="368" t="n"/>
      <c r="CW976" s="368" t="n"/>
      <c r="CX976" s="368" t="n"/>
      <c r="CY976" s="368" t="n"/>
      <c r="CZ976" s="368" t="n"/>
      <c r="DA976" s="368" t="n"/>
      <c r="DB976" s="368" t="n"/>
      <c r="DC976" s="368" t="n"/>
      <c r="DD976" s="368" t="n"/>
    </row>
    <row r="977">
      <c r="A977" s="368" t="n"/>
      <c r="B977" s="368" t="n"/>
      <c r="C977" s="368" t="n"/>
      <c r="D977" s="368" t="n"/>
      <c r="E977" s="368" t="n"/>
      <c r="F977" s="368" t="n"/>
      <c r="G977" s="318" t="n"/>
      <c r="H977" s="368" t="n"/>
      <c r="I977" s="368" t="n"/>
      <c r="J977" s="368" t="n"/>
      <c r="K977" s="368" t="n"/>
      <c r="L977" s="368" t="n"/>
      <c r="M977" s="368" t="n"/>
      <c r="N977" s="368" t="n"/>
      <c r="O977" s="368" t="n"/>
      <c r="P977" s="368" t="n"/>
      <c r="Q977" s="368" t="n"/>
      <c r="R977" s="368" t="n"/>
      <c r="S977" s="368" t="n"/>
      <c r="T977" s="368" t="n"/>
      <c r="U977" s="368" t="n"/>
      <c r="V977" s="368" t="n"/>
      <c r="W977" s="368" t="n"/>
      <c r="X977" s="368" t="n"/>
      <c r="Y977" s="368" t="n"/>
      <c r="Z977" s="368" t="n"/>
      <c r="AA977" s="368" t="n"/>
      <c r="AB977" s="368" t="n"/>
      <c r="AC977" s="368" t="n"/>
      <c r="AD977" s="368" t="n"/>
      <c r="AE977" s="368" t="n"/>
      <c r="AF977" s="368" t="n"/>
      <c r="AG977" s="368" t="n"/>
      <c r="AH977" s="368" t="n"/>
      <c r="AI977" s="368" t="n"/>
      <c r="AJ977" s="368" t="n"/>
      <c r="AK977" s="368" t="n"/>
      <c r="AL977" s="368" t="n"/>
      <c r="AM977" s="368" t="n"/>
      <c r="AN977" s="368" t="n"/>
      <c r="AO977" s="368" t="n"/>
      <c r="AP977" s="319" t="n"/>
      <c r="AQ977" s="368" t="n"/>
      <c r="AR977" s="368" t="n"/>
      <c r="AS977" s="368" t="n"/>
      <c r="AT977" s="368" t="n"/>
      <c r="AU977" s="368" t="n"/>
      <c r="AV977" s="368" t="n"/>
      <c r="AW977" s="368" t="n"/>
      <c r="AX977" s="368" t="n"/>
      <c r="AY977" s="368" t="n"/>
      <c r="AZ977" s="368" t="n"/>
      <c r="BA977" s="368" t="n"/>
      <c r="BB977" s="368" t="n"/>
      <c r="BC977" s="368" t="n"/>
      <c r="BD977" s="368" t="n"/>
      <c r="BE977" s="368" t="n"/>
      <c r="BF977" s="368" t="n"/>
      <c r="BG977" s="368" t="n"/>
      <c r="BH977" s="368" t="n"/>
      <c r="BI977" s="368" t="n"/>
      <c r="BJ977" s="368" t="n"/>
      <c r="BK977" s="368" t="n"/>
      <c r="BL977" s="368" t="n"/>
      <c r="BM977" s="368" t="n"/>
      <c r="BN977" s="368" t="n"/>
      <c r="BO977" s="368" t="n"/>
      <c r="BP977" s="368" t="n"/>
      <c r="BQ977" s="320" t="n"/>
      <c r="BR977" s="368" t="n"/>
      <c r="BS977" s="368" t="n"/>
      <c r="BT977" s="368" t="n"/>
      <c r="BU977" s="368" t="n"/>
      <c r="BV977" s="368" t="n"/>
      <c r="BW977" s="368" t="n"/>
      <c r="BX977" s="368" t="n"/>
      <c r="BY977" s="368" t="n"/>
      <c r="BZ977" s="368" t="n"/>
      <c r="CA977" s="368" t="n"/>
      <c r="CB977" s="368" t="n"/>
      <c r="CC977" s="368" t="n"/>
      <c r="CD977" s="368" t="n"/>
      <c r="CE977" s="368" t="n"/>
      <c r="CF977" s="368" t="n"/>
      <c r="CG977" s="368" t="n"/>
      <c r="CH977" s="368" t="n"/>
      <c r="CI977" s="368" t="n"/>
      <c r="CJ977" s="368" t="n"/>
      <c r="CK977" s="368" t="n"/>
      <c r="CL977" s="368" t="n"/>
      <c r="CM977" s="368" t="n"/>
      <c r="CN977" s="368" t="n"/>
      <c r="CO977" s="368" t="n"/>
      <c r="CP977" s="368" t="n"/>
      <c r="CQ977" s="368" t="n"/>
      <c r="CR977" s="368" t="n"/>
      <c r="CS977" s="368" t="n"/>
      <c r="CT977" s="368" t="n"/>
      <c r="CU977" s="368" t="n"/>
      <c r="CV977" s="368" t="n"/>
      <c r="CW977" s="368" t="n"/>
      <c r="CX977" s="368" t="n"/>
      <c r="CY977" s="368" t="n"/>
      <c r="CZ977" s="368" t="n"/>
      <c r="DA977" s="368" t="n"/>
      <c r="DB977" s="368" t="n"/>
      <c r="DC977" s="368" t="n"/>
      <c r="DD977" s="368" t="n"/>
    </row>
    <row r="978">
      <c r="A978" s="368" t="n"/>
      <c r="B978" s="368" t="n"/>
      <c r="C978" s="368" t="n"/>
      <c r="D978" s="368" t="n"/>
      <c r="E978" s="368" t="n"/>
      <c r="F978" s="368" t="n"/>
      <c r="G978" s="318" t="n"/>
      <c r="H978" s="368" t="n"/>
      <c r="I978" s="368" t="n"/>
      <c r="J978" s="368" t="n"/>
      <c r="K978" s="368" t="n"/>
      <c r="L978" s="368" t="n"/>
      <c r="M978" s="368" t="n"/>
      <c r="N978" s="368" t="n"/>
      <c r="O978" s="368" t="n"/>
      <c r="P978" s="368" t="n"/>
      <c r="Q978" s="368" t="n"/>
      <c r="R978" s="368" t="n"/>
      <c r="S978" s="368" t="n"/>
      <c r="T978" s="368" t="n"/>
      <c r="U978" s="368" t="n"/>
      <c r="V978" s="368" t="n"/>
      <c r="W978" s="368" t="n"/>
      <c r="X978" s="368" t="n"/>
      <c r="Y978" s="368" t="n"/>
      <c r="Z978" s="368" t="n"/>
      <c r="AA978" s="368" t="n"/>
      <c r="AB978" s="368" t="n"/>
      <c r="AC978" s="368" t="n"/>
      <c r="AD978" s="368" t="n"/>
      <c r="AE978" s="368" t="n"/>
      <c r="AF978" s="368" t="n"/>
      <c r="AG978" s="368" t="n"/>
      <c r="AH978" s="368" t="n"/>
      <c r="AI978" s="368" t="n"/>
      <c r="AJ978" s="368" t="n"/>
      <c r="AK978" s="368" t="n"/>
      <c r="AL978" s="368" t="n"/>
      <c r="AM978" s="368" t="n"/>
      <c r="AN978" s="368" t="n"/>
      <c r="AO978" s="368" t="n"/>
      <c r="AP978" s="319" t="n"/>
      <c r="AQ978" s="368" t="n"/>
      <c r="AR978" s="368" t="n"/>
      <c r="AS978" s="368" t="n"/>
      <c r="AT978" s="368" t="n"/>
      <c r="AU978" s="368" t="n"/>
      <c r="AV978" s="368" t="n"/>
      <c r="AW978" s="368" t="n"/>
      <c r="AX978" s="368" t="n"/>
      <c r="AY978" s="368" t="n"/>
      <c r="AZ978" s="368" t="n"/>
      <c r="BA978" s="368" t="n"/>
      <c r="BB978" s="368" t="n"/>
      <c r="BC978" s="368" t="n"/>
      <c r="BD978" s="368" t="n"/>
      <c r="BE978" s="368" t="n"/>
      <c r="BF978" s="368" t="n"/>
      <c r="BG978" s="368" t="n"/>
      <c r="BH978" s="368" t="n"/>
      <c r="BI978" s="368" t="n"/>
      <c r="BJ978" s="368" t="n"/>
      <c r="BK978" s="368" t="n"/>
      <c r="BL978" s="368" t="n"/>
      <c r="BM978" s="368" t="n"/>
      <c r="BN978" s="368" t="n"/>
      <c r="BO978" s="368" t="n"/>
      <c r="BP978" s="368" t="n"/>
      <c r="BQ978" s="320" t="n"/>
      <c r="BR978" s="368" t="n"/>
      <c r="BS978" s="368" t="n"/>
      <c r="BT978" s="368" t="n"/>
      <c r="BU978" s="368" t="n"/>
      <c r="BV978" s="368" t="n"/>
      <c r="BW978" s="368" t="n"/>
      <c r="BX978" s="368" t="n"/>
      <c r="BY978" s="368" t="n"/>
      <c r="BZ978" s="368" t="n"/>
      <c r="CA978" s="368" t="n"/>
      <c r="CB978" s="368" t="n"/>
      <c r="CC978" s="368" t="n"/>
      <c r="CD978" s="368" t="n"/>
      <c r="CE978" s="368" t="n"/>
      <c r="CF978" s="368" t="n"/>
      <c r="CG978" s="368" t="n"/>
      <c r="CH978" s="368" t="n"/>
      <c r="CI978" s="368" t="n"/>
      <c r="CJ978" s="368" t="n"/>
      <c r="CK978" s="368" t="n"/>
      <c r="CL978" s="368" t="n"/>
      <c r="CM978" s="368" t="n"/>
      <c r="CN978" s="368" t="n"/>
      <c r="CO978" s="368" t="n"/>
      <c r="CP978" s="368" t="n"/>
      <c r="CQ978" s="368" t="n"/>
      <c r="CR978" s="368" t="n"/>
      <c r="CS978" s="368" t="n"/>
      <c r="CT978" s="368" t="n"/>
      <c r="CU978" s="368" t="n"/>
      <c r="CV978" s="368" t="n"/>
      <c r="CW978" s="368" t="n"/>
      <c r="CX978" s="368" t="n"/>
      <c r="CY978" s="368" t="n"/>
      <c r="CZ978" s="368" t="n"/>
      <c r="DA978" s="368" t="n"/>
      <c r="DB978" s="368" t="n"/>
      <c r="DC978" s="368" t="n"/>
      <c r="DD978" s="368" t="n"/>
    </row>
    <row r="979">
      <c r="A979" s="368" t="n"/>
      <c r="B979" s="368" t="n"/>
      <c r="C979" s="368" t="n"/>
      <c r="D979" s="368" t="n"/>
      <c r="E979" s="368" t="n"/>
      <c r="F979" s="368" t="n"/>
      <c r="G979" s="318" t="n"/>
      <c r="H979" s="368" t="n"/>
      <c r="I979" s="368" t="n"/>
      <c r="J979" s="368" t="n"/>
      <c r="K979" s="368" t="n"/>
      <c r="L979" s="368" t="n"/>
      <c r="M979" s="368" t="n"/>
      <c r="N979" s="368" t="n"/>
      <c r="O979" s="368" t="n"/>
      <c r="P979" s="368" t="n"/>
      <c r="Q979" s="368" t="n"/>
      <c r="R979" s="368" t="n"/>
      <c r="S979" s="368" t="n"/>
      <c r="T979" s="368" t="n"/>
      <c r="U979" s="368" t="n"/>
      <c r="V979" s="368" t="n"/>
      <c r="W979" s="368" t="n"/>
      <c r="X979" s="368" t="n"/>
      <c r="Y979" s="368" t="n"/>
      <c r="Z979" s="368" t="n"/>
      <c r="AA979" s="368" t="n"/>
      <c r="AB979" s="368" t="n"/>
      <c r="AC979" s="368" t="n"/>
      <c r="AD979" s="368" t="n"/>
      <c r="AE979" s="368" t="n"/>
      <c r="AF979" s="368" t="n"/>
      <c r="AG979" s="368" t="n"/>
      <c r="AH979" s="368" t="n"/>
      <c r="AI979" s="368" t="n"/>
      <c r="AJ979" s="368" t="n"/>
      <c r="AK979" s="368" t="n"/>
      <c r="AL979" s="368" t="n"/>
      <c r="AM979" s="368" t="n"/>
      <c r="AN979" s="368" t="n"/>
      <c r="AO979" s="368" t="n"/>
      <c r="AP979" s="319" t="n"/>
      <c r="AQ979" s="368" t="n"/>
      <c r="AR979" s="368" t="n"/>
      <c r="AS979" s="368" t="n"/>
      <c r="AT979" s="368" t="n"/>
      <c r="AU979" s="368" t="n"/>
      <c r="AV979" s="368" t="n"/>
      <c r="AW979" s="368" t="n"/>
      <c r="AX979" s="368" t="n"/>
      <c r="AY979" s="368" t="n"/>
      <c r="AZ979" s="368" t="n"/>
      <c r="BA979" s="368" t="n"/>
      <c r="BB979" s="368" t="n"/>
      <c r="BC979" s="368" t="n"/>
      <c r="BD979" s="368" t="n"/>
      <c r="BE979" s="368" t="n"/>
      <c r="BF979" s="368" t="n"/>
      <c r="BG979" s="368" t="n"/>
      <c r="BH979" s="368" t="n"/>
      <c r="BI979" s="368" t="n"/>
      <c r="BJ979" s="368" t="n"/>
      <c r="BK979" s="368" t="n"/>
      <c r="BL979" s="368" t="n"/>
      <c r="BM979" s="368" t="n"/>
      <c r="BN979" s="368" t="n"/>
      <c r="BO979" s="368" t="n"/>
      <c r="BP979" s="368" t="n"/>
      <c r="BQ979" s="320" t="n"/>
      <c r="BR979" s="368" t="n"/>
      <c r="BS979" s="368" t="n"/>
      <c r="BT979" s="368" t="n"/>
      <c r="BU979" s="368" t="n"/>
      <c r="BV979" s="368" t="n"/>
      <c r="BW979" s="368" t="n"/>
      <c r="BX979" s="368" t="n"/>
      <c r="BY979" s="368" t="n"/>
      <c r="BZ979" s="368" t="n"/>
      <c r="CA979" s="368" t="n"/>
      <c r="CB979" s="368" t="n"/>
      <c r="CC979" s="368" t="n"/>
      <c r="CD979" s="368" t="n"/>
      <c r="CE979" s="368" t="n"/>
      <c r="CF979" s="368" t="n"/>
      <c r="CG979" s="368" t="n"/>
      <c r="CH979" s="368" t="n"/>
      <c r="CI979" s="368" t="n"/>
      <c r="CJ979" s="368" t="n"/>
      <c r="CK979" s="368" t="n"/>
      <c r="CL979" s="368" t="n"/>
      <c r="CM979" s="368" t="n"/>
      <c r="CN979" s="368" t="n"/>
      <c r="CO979" s="368" t="n"/>
      <c r="CP979" s="368" t="n"/>
      <c r="CQ979" s="368" t="n"/>
      <c r="CR979" s="368" t="n"/>
      <c r="CS979" s="368" t="n"/>
      <c r="CT979" s="368" t="n"/>
      <c r="CU979" s="368" t="n"/>
      <c r="CV979" s="368" t="n"/>
      <c r="CW979" s="368" t="n"/>
      <c r="CX979" s="368" t="n"/>
      <c r="CY979" s="368" t="n"/>
      <c r="CZ979" s="368" t="n"/>
      <c r="DA979" s="368" t="n"/>
      <c r="DB979" s="368" t="n"/>
      <c r="DC979" s="368" t="n"/>
      <c r="DD979" s="368" t="n"/>
    </row>
    <row r="980">
      <c r="A980" s="368" t="n"/>
      <c r="B980" s="368" t="n"/>
      <c r="C980" s="368" t="n"/>
      <c r="D980" s="368" t="n"/>
      <c r="E980" s="368" t="n"/>
      <c r="F980" s="368" t="n"/>
      <c r="G980" s="318" t="n"/>
      <c r="H980" s="368" t="n"/>
      <c r="I980" s="368" t="n"/>
      <c r="J980" s="368" t="n"/>
      <c r="K980" s="368" t="n"/>
      <c r="L980" s="368" t="n"/>
      <c r="M980" s="368" t="n"/>
      <c r="N980" s="368" t="n"/>
      <c r="O980" s="368" t="n"/>
      <c r="P980" s="368" t="n"/>
      <c r="Q980" s="368" t="n"/>
      <c r="R980" s="368" t="n"/>
      <c r="S980" s="368" t="n"/>
      <c r="T980" s="368" t="n"/>
      <c r="U980" s="368" t="n"/>
      <c r="V980" s="368" t="n"/>
      <c r="W980" s="368" t="n"/>
      <c r="X980" s="368" t="n"/>
      <c r="Y980" s="368" t="n"/>
      <c r="Z980" s="368" t="n"/>
      <c r="AA980" s="368" t="n"/>
      <c r="AB980" s="368" t="n"/>
      <c r="AC980" s="368" t="n"/>
      <c r="AD980" s="368" t="n"/>
      <c r="AE980" s="368" t="n"/>
      <c r="AF980" s="368" t="n"/>
      <c r="AG980" s="368" t="n"/>
      <c r="AH980" s="368" t="n"/>
      <c r="AI980" s="368" t="n"/>
      <c r="AJ980" s="368" t="n"/>
      <c r="AK980" s="368" t="n"/>
      <c r="AL980" s="368" t="n"/>
      <c r="AM980" s="368" t="n"/>
      <c r="AN980" s="368" t="n"/>
      <c r="AO980" s="368" t="n"/>
      <c r="AP980" s="319" t="n"/>
      <c r="AQ980" s="368" t="n"/>
      <c r="AR980" s="368" t="n"/>
      <c r="AS980" s="368" t="n"/>
      <c r="AT980" s="368" t="n"/>
      <c r="AU980" s="368" t="n"/>
      <c r="AV980" s="368" t="n"/>
      <c r="AW980" s="368" t="n"/>
      <c r="AX980" s="368" t="n"/>
      <c r="AY980" s="368" t="n"/>
      <c r="AZ980" s="368" t="n"/>
      <c r="BA980" s="368" t="n"/>
      <c r="BB980" s="368" t="n"/>
      <c r="BC980" s="368" t="n"/>
      <c r="BD980" s="368" t="n"/>
      <c r="BE980" s="368" t="n"/>
      <c r="BF980" s="368" t="n"/>
      <c r="BG980" s="368" t="n"/>
      <c r="BH980" s="368" t="n"/>
      <c r="BI980" s="368" t="n"/>
      <c r="BJ980" s="368" t="n"/>
      <c r="BK980" s="368" t="n"/>
      <c r="BL980" s="368" t="n"/>
      <c r="BM980" s="368" t="n"/>
      <c r="BN980" s="368" t="n"/>
      <c r="BO980" s="368" t="n"/>
      <c r="BP980" s="368" t="n"/>
      <c r="BQ980" s="320" t="n"/>
      <c r="BR980" s="368" t="n"/>
      <c r="BS980" s="368" t="n"/>
      <c r="BT980" s="368" t="n"/>
      <c r="BU980" s="368" t="n"/>
      <c r="BV980" s="368" t="n"/>
      <c r="BW980" s="368" t="n"/>
      <c r="BX980" s="368" t="n"/>
      <c r="BY980" s="368" t="n"/>
      <c r="BZ980" s="368" t="n"/>
      <c r="CA980" s="368" t="n"/>
      <c r="CB980" s="368" t="n"/>
      <c r="CC980" s="368" t="n"/>
      <c r="CD980" s="368" t="n"/>
      <c r="CE980" s="368" t="n"/>
      <c r="CF980" s="368" t="n"/>
      <c r="CG980" s="368" t="n"/>
      <c r="CH980" s="368" t="n"/>
      <c r="CI980" s="368" t="n"/>
      <c r="CJ980" s="368" t="n"/>
      <c r="CK980" s="368" t="n"/>
      <c r="CL980" s="368" t="n"/>
      <c r="CM980" s="368" t="n"/>
      <c r="CN980" s="368" t="n"/>
      <c r="CO980" s="368" t="n"/>
      <c r="CP980" s="368" t="n"/>
      <c r="CQ980" s="368" t="n"/>
      <c r="CR980" s="368" t="n"/>
      <c r="CS980" s="368" t="n"/>
      <c r="CT980" s="368" t="n"/>
      <c r="CU980" s="368" t="n"/>
      <c r="CV980" s="368" t="n"/>
      <c r="CW980" s="368" t="n"/>
      <c r="CX980" s="368" t="n"/>
      <c r="CY980" s="368" t="n"/>
      <c r="CZ980" s="368" t="n"/>
      <c r="DA980" s="368" t="n"/>
      <c r="DB980" s="368" t="n"/>
      <c r="DC980" s="368" t="n"/>
      <c r="DD980" s="368" t="n"/>
    </row>
    <row r="981">
      <c r="A981" s="368" t="n"/>
      <c r="B981" s="368" t="n"/>
      <c r="C981" s="368" t="n"/>
      <c r="D981" s="368" t="n"/>
      <c r="E981" s="368" t="n"/>
      <c r="F981" s="368" t="n"/>
      <c r="G981" s="318" t="n"/>
      <c r="H981" s="368" t="n"/>
      <c r="I981" s="368" t="n"/>
      <c r="J981" s="368" t="n"/>
      <c r="K981" s="368" t="n"/>
      <c r="L981" s="368" t="n"/>
      <c r="M981" s="368" t="n"/>
      <c r="N981" s="368" t="n"/>
      <c r="O981" s="368" t="n"/>
      <c r="P981" s="368" t="n"/>
      <c r="Q981" s="368" t="n"/>
      <c r="R981" s="368" t="n"/>
      <c r="S981" s="368" t="n"/>
      <c r="T981" s="368" t="n"/>
      <c r="U981" s="368" t="n"/>
      <c r="V981" s="368" t="n"/>
      <c r="W981" s="368" t="n"/>
      <c r="X981" s="368" t="n"/>
      <c r="Y981" s="368" t="n"/>
      <c r="Z981" s="368" t="n"/>
      <c r="AA981" s="368" t="n"/>
      <c r="AB981" s="368" t="n"/>
      <c r="AC981" s="368" t="n"/>
      <c r="AD981" s="368" t="n"/>
      <c r="AE981" s="368" t="n"/>
      <c r="AF981" s="368" t="n"/>
      <c r="AG981" s="368" t="n"/>
      <c r="AH981" s="368" t="n"/>
      <c r="AI981" s="368" t="n"/>
      <c r="AJ981" s="368" t="n"/>
      <c r="AK981" s="368" t="n"/>
      <c r="AL981" s="368" t="n"/>
      <c r="AM981" s="368" t="n"/>
      <c r="AN981" s="368" t="n"/>
      <c r="AO981" s="368" t="n"/>
      <c r="AP981" s="319" t="n"/>
      <c r="AQ981" s="368" t="n"/>
      <c r="AR981" s="368" t="n"/>
      <c r="AS981" s="368" t="n"/>
      <c r="AT981" s="368" t="n"/>
      <c r="AU981" s="368" t="n"/>
      <c r="AV981" s="368" t="n"/>
      <c r="AW981" s="368" t="n"/>
      <c r="AX981" s="368" t="n"/>
      <c r="AY981" s="368" t="n"/>
      <c r="AZ981" s="368" t="n"/>
      <c r="BA981" s="368" t="n"/>
      <c r="BB981" s="368" t="n"/>
      <c r="BC981" s="368" t="n"/>
      <c r="BD981" s="368" t="n"/>
      <c r="BE981" s="368" t="n"/>
      <c r="BF981" s="368" t="n"/>
      <c r="BG981" s="368" t="n"/>
      <c r="BH981" s="368" t="n"/>
      <c r="BI981" s="368" t="n"/>
      <c r="BJ981" s="368" t="n"/>
      <c r="BK981" s="368" t="n"/>
      <c r="BL981" s="368" t="n"/>
      <c r="BM981" s="368" t="n"/>
      <c r="BN981" s="368" t="n"/>
      <c r="BO981" s="368" t="n"/>
      <c r="BP981" s="368" t="n"/>
      <c r="BQ981" s="320" t="n"/>
      <c r="BR981" s="368" t="n"/>
      <c r="BS981" s="368" t="n"/>
      <c r="BT981" s="368" t="n"/>
      <c r="BU981" s="368" t="n"/>
      <c r="BV981" s="368" t="n"/>
      <c r="BW981" s="368" t="n"/>
      <c r="BX981" s="368" t="n"/>
      <c r="BY981" s="368" t="n"/>
      <c r="BZ981" s="368" t="n"/>
      <c r="CA981" s="368" t="n"/>
      <c r="CB981" s="368" t="n"/>
      <c r="CC981" s="368" t="n"/>
      <c r="CD981" s="368" t="n"/>
      <c r="CE981" s="368" t="n"/>
      <c r="CF981" s="368" t="n"/>
      <c r="CG981" s="368" t="n"/>
      <c r="CH981" s="368" t="n"/>
      <c r="CI981" s="368" t="n"/>
      <c r="CJ981" s="368" t="n"/>
      <c r="CK981" s="368" t="n"/>
      <c r="CL981" s="368" t="n"/>
      <c r="CM981" s="368" t="n"/>
      <c r="CN981" s="368" t="n"/>
      <c r="CO981" s="368" t="n"/>
      <c r="CP981" s="368" t="n"/>
      <c r="CQ981" s="368" t="n"/>
      <c r="CR981" s="368" t="n"/>
      <c r="CS981" s="368" t="n"/>
      <c r="CT981" s="368" t="n"/>
      <c r="CU981" s="368" t="n"/>
      <c r="CV981" s="368" t="n"/>
      <c r="CW981" s="368" t="n"/>
      <c r="CX981" s="368" t="n"/>
      <c r="CY981" s="368" t="n"/>
      <c r="CZ981" s="368" t="n"/>
      <c r="DA981" s="368" t="n"/>
      <c r="DB981" s="368" t="n"/>
      <c r="DC981" s="368" t="n"/>
      <c r="DD981" s="368" t="n"/>
    </row>
    <row r="982">
      <c r="A982" s="368" t="n"/>
      <c r="B982" s="368" t="n"/>
      <c r="C982" s="368" t="n"/>
      <c r="D982" s="368" t="n"/>
      <c r="E982" s="368" t="n"/>
      <c r="F982" s="368" t="n"/>
      <c r="G982" s="318" t="n"/>
      <c r="H982" s="368" t="n"/>
      <c r="I982" s="368" t="n"/>
      <c r="J982" s="368" t="n"/>
      <c r="K982" s="368" t="n"/>
      <c r="L982" s="368" t="n"/>
      <c r="M982" s="368" t="n"/>
      <c r="N982" s="368" t="n"/>
      <c r="O982" s="368" t="n"/>
      <c r="P982" s="368" t="n"/>
      <c r="Q982" s="368" t="n"/>
      <c r="R982" s="368" t="n"/>
      <c r="S982" s="368" t="n"/>
      <c r="T982" s="368" t="n"/>
      <c r="U982" s="368" t="n"/>
      <c r="V982" s="368" t="n"/>
      <c r="W982" s="368" t="n"/>
      <c r="X982" s="368" t="n"/>
      <c r="Y982" s="368" t="n"/>
      <c r="Z982" s="368" t="n"/>
      <c r="AA982" s="368" t="n"/>
      <c r="AB982" s="368" t="n"/>
      <c r="AC982" s="368" t="n"/>
      <c r="AD982" s="368" t="n"/>
      <c r="AE982" s="368" t="n"/>
      <c r="AF982" s="368" t="n"/>
      <c r="AG982" s="368" t="n"/>
      <c r="AH982" s="368" t="n"/>
      <c r="AI982" s="368" t="n"/>
      <c r="AJ982" s="368" t="n"/>
      <c r="AK982" s="368" t="n"/>
      <c r="AL982" s="368" t="n"/>
      <c r="AM982" s="368" t="n"/>
      <c r="AN982" s="368" t="n"/>
      <c r="AO982" s="368" t="n"/>
      <c r="AP982" s="319" t="n"/>
      <c r="AQ982" s="368" t="n"/>
      <c r="AR982" s="368" t="n"/>
      <c r="AS982" s="368" t="n"/>
      <c r="AT982" s="368" t="n"/>
      <c r="AU982" s="368" t="n"/>
      <c r="AV982" s="368" t="n"/>
      <c r="AW982" s="368" t="n"/>
      <c r="AX982" s="368" t="n"/>
      <c r="AY982" s="368" t="n"/>
      <c r="AZ982" s="368" t="n"/>
      <c r="BA982" s="368" t="n"/>
      <c r="BB982" s="368" t="n"/>
      <c r="BC982" s="368" t="n"/>
      <c r="BD982" s="368" t="n"/>
      <c r="BE982" s="368" t="n"/>
      <c r="BF982" s="368" t="n"/>
      <c r="BG982" s="368" t="n"/>
      <c r="BH982" s="368" t="n"/>
      <c r="BI982" s="368" t="n"/>
      <c r="BJ982" s="368" t="n"/>
      <c r="BK982" s="368" t="n"/>
      <c r="BL982" s="368" t="n"/>
      <c r="BM982" s="368" t="n"/>
      <c r="BN982" s="368" t="n"/>
      <c r="BO982" s="368" t="n"/>
      <c r="BP982" s="368" t="n"/>
      <c r="BQ982" s="320" t="n"/>
      <c r="BR982" s="368" t="n"/>
      <c r="BS982" s="368" t="n"/>
      <c r="BT982" s="368" t="n"/>
      <c r="BU982" s="368" t="n"/>
      <c r="BV982" s="368" t="n"/>
      <c r="BW982" s="368" t="n"/>
      <c r="BX982" s="368" t="n"/>
      <c r="BY982" s="368" t="n"/>
      <c r="BZ982" s="368" t="n"/>
      <c r="CA982" s="368" t="n"/>
      <c r="CB982" s="368" t="n"/>
      <c r="CC982" s="368" t="n"/>
      <c r="CD982" s="368" t="n"/>
      <c r="CE982" s="368" t="n"/>
      <c r="CF982" s="368" t="n"/>
      <c r="CG982" s="368" t="n"/>
      <c r="CH982" s="368" t="n"/>
      <c r="CI982" s="368" t="n"/>
      <c r="CJ982" s="368" t="n"/>
      <c r="CK982" s="368" t="n"/>
      <c r="CL982" s="368" t="n"/>
      <c r="CM982" s="368" t="n"/>
      <c r="CN982" s="368" t="n"/>
      <c r="CO982" s="368" t="n"/>
      <c r="CP982" s="368" t="n"/>
      <c r="CQ982" s="368" t="n"/>
      <c r="CR982" s="368" t="n"/>
      <c r="CS982" s="368" t="n"/>
      <c r="CT982" s="368" t="n"/>
      <c r="CU982" s="368" t="n"/>
      <c r="CV982" s="368" t="n"/>
      <c r="CW982" s="368" t="n"/>
      <c r="CX982" s="368" t="n"/>
      <c r="CY982" s="368" t="n"/>
      <c r="CZ982" s="368" t="n"/>
      <c r="DA982" s="368" t="n"/>
      <c r="DB982" s="368" t="n"/>
      <c r="DC982" s="368" t="n"/>
      <c r="DD982" s="368" t="n"/>
    </row>
    <row r="983">
      <c r="A983" s="368" t="n"/>
      <c r="B983" s="368" t="n"/>
      <c r="C983" s="368" t="n"/>
      <c r="D983" s="368" t="n"/>
      <c r="E983" s="368" t="n"/>
      <c r="F983" s="368" t="n"/>
      <c r="G983" s="318" t="n"/>
      <c r="H983" s="368" t="n"/>
      <c r="I983" s="368" t="n"/>
      <c r="J983" s="368" t="n"/>
      <c r="K983" s="368" t="n"/>
      <c r="L983" s="368" t="n"/>
      <c r="M983" s="368" t="n"/>
      <c r="N983" s="368" t="n"/>
      <c r="O983" s="368" t="n"/>
      <c r="P983" s="368" t="n"/>
      <c r="Q983" s="368" t="n"/>
      <c r="R983" s="368" t="n"/>
      <c r="S983" s="368" t="n"/>
      <c r="T983" s="368" t="n"/>
      <c r="U983" s="368" t="n"/>
      <c r="V983" s="368" t="n"/>
      <c r="W983" s="368" t="n"/>
      <c r="X983" s="368" t="n"/>
      <c r="Y983" s="368" t="n"/>
      <c r="Z983" s="368" t="n"/>
      <c r="AA983" s="368" t="n"/>
      <c r="AB983" s="368" t="n"/>
      <c r="AC983" s="368" t="n"/>
      <c r="AD983" s="368" t="n"/>
      <c r="AE983" s="368" t="n"/>
      <c r="AF983" s="368" t="n"/>
      <c r="AG983" s="368" t="n"/>
      <c r="AH983" s="368" t="n"/>
      <c r="AI983" s="368" t="n"/>
      <c r="AJ983" s="368" t="n"/>
      <c r="AK983" s="368" t="n"/>
      <c r="AL983" s="368" t="n"/>
      <c r="AM983" s="368" t="n"/>
      <c r="AN983" s="368" t="n"/>
      <c r="AO983" s="368" t="n"/>
      <c r="AP983" s="319" t="n"/>
      <c r="AQ983" s="368" t="n"/>
      <c r="AR983" s="368" t="n"/>
      <c r="AS983" s="368" t="n"/>
      <c r="AT983" s="368" t="n"/>
      <c r="AU983" s="368" t="n"/>
      <c r="AV983" s="368" t="n"/>
      <c r="AW983" s="368" t="n"/>
      <c r="AX983" s="368" t="n"/>
      <c r="AY983" s="368" t="n"/>
      <c r="AZ983" s="368" t="n"/>
      <c r="BA983" s="368" t="n"/>
      <c r="BB983" s="368" t="n"/>
      <c r="BC983" s="368" t="n"/>
      <c r="BD983" s="368" t="n"/>
      <c r="BE983" s="368" t="n"/>
      <c r="BF983" s="368" t="n"/>
      <c r="BG983" s="368" t="n"/>
      <c r="BH983" s="368" t="n"/>
      <c r="BI983" s="368" t="n"/>
      <c r="BJ983" s="368" t="n"/>
      <c r="BK983" s="368" t="n"/>
      <c r="BL983" s="368" t="n"/>
      <c r="BM983" s="368" t="n"/>
      <c r="BN983" s="368" t="n"/>
      <c r="BO983" s="368" t="n"/>
      <c r="BP983" s="368" t="n"/>
      <c r="BQ983" s="320" t="n"/>
      <c r="BR983" s="368" t="n"/>
      <c r="BS983" s="368" t="n"/>
      <c r="BT983" s="368" t="n"/>
      <c r="BU983" s="368" t="n"/>
      <c r="BV983" s="368" t="n"/>
      <c r="BW983" s="368" t="n"/>
      <c r="BX983" s="368" t="n"/>
      <c r="BY983" s="368" t="n"/>
      <c r="BZ983" s="368" t="n"/>
      <c r="CA983" s="368" t="n"/>
      <c r="CB983" s="368" t="n"/>
      <c r="CC983" s="368" t="n"/>
      <c r="CD983" s="368" t="n"/>
      <c r="CE983" s="368" t="n"/>
      <c r="CF983" s="368" t="n"/>
      <c r="CG983" s="368" t="n"/>
      <c r="CH983" s="368" t="n"/>
      <c r="CI983" s="368" t="n"/>
      <c r="CJ983" s="368" t="n"/>
      <c r="CK983" s="368" t="n"/>
      <c r="CL983" s="368" t="n"/>
      <c r="CM983" s="368" t="n"/>
      <c r="CN983" s="368" t="n"/>
      <c r="CO983" s="368" t="n"/>
      <c r="CP983" s="368" t="n"/>
      <c r="CQ983" s="368" t="n"/>
      <c r="CR983" s="368" t="n"/>
      <c r="CS983" s="368" t="n"/>
      <c r="CT983" s="368" t="n"/>
      <c r="CU983" s="368" t="n"/>
      <c r="CV983" s="368" t="n"/>
      <c r="CW983" s="368" t="n"/>
      <c r="CX983" s="368" t="n"/>
      <c r="CY983" s="368" t="n"/>
      <c r="CZ983" s="368" t="n"/>
      <c r="DA983" s="368" t="n"/>
      <c r="DB983" s="368" t="n"/>
      <c r="DC983" s="368" t="n"/>
      <c r="DD983" s="368" t="n"/>
    </row>
    <row r="984">
      <c r="A984" s="368" t="n"/>
      <c r="B984" s="368" t="n"/>
      <c r="C984" s="368" t="n"/>
      <c r="D984" s="368" t="n"/>
      <c r="E984" s="368" t="n"/>
      <c r="F984" s="368" t="n"/>
      <c r="G984" s="318" t="n"/>
      <c r="H984" s="368" t="n"/>
      <c r="I984" s="368" t="n"/>
      <c r="J984" s="368" t="n"/>
      <c r="K984" s="368" t="n"/>
      <c r="L984" s="368" t="n"/>
      <c r="M984" s="368" t="n"/>
      <c r="N984" s="368" t="n"/>
      <c r="O984" s="368" t="n"/>
      <c r="P984" s="368" t="n"/>
      <c r="Q984" s="368" t="n"/>
      <c r="R984" s="368" t="n"/>
      <c r="S984" s="368" t="n"/>
      <c r="T984" s="368" t="n"/>
      <c r="U984" s="368" t="n"/>
      <c r="V984" s="368" t="n"/>
      <c r="W984" s="368" t="n"/>
      <c r="X984" s="368" t="n"/>
      <c r="Y984" s="368" t="n"/>
      <c r="Z984" s="368" t="n"/>
      <c r="AA984" s="368" t="n"/>
      <c r="AB984" s="368" t="n"/>
      <c r="AC984" s="368" t="n"/>
      <c r="AD984" s="368" t="n"/>
      <c r="AE984" s="368" t="n"/>
      <c r="AF984" s="368" t="n"/>
      <c r="AG984" s="368" t="n"/>
      <c r="AH984" s="368" t="n"/>
      <c r="AI984" s="368" t="n"/>
      <c r="AJ984" s="368" t="n"/>
      <c r="AK984" s="368" t="n"/>
      <c r="AL984" s="368" t="n"/>
      <c r="AM984" s="368" t="n"/>
      <c r="AN984" s="368" t="n"/>
      <c r="AO984" s="368" t="n"/>
      <c r="AP984" s="319" t="n"/>
      <c r="AQ984" s="368" t="n"/>
      <c r="AR984" s="368" t="n"/>
      <c r="AS984" s="368" t="n"/>
      <c r="AT984" s="368" t="n"/>
      <c r="AU984" s="368" t="n"/>
      <c r="AV984" s="368" t="n"/>
      <c r="AW984" s="368" t="n"/>
      <c r="AX984" s="368" t="n"/>
      <c r="AY984" s="368" t="n"/>
      <c r="AZ984" s="368" t="n"/>
      <c r="BA984" s="368" t="n"/>
      <c r="BB984" s="368" t="n"/>
      <c r="BC984" s="368" t="n"/>
      <c r="BD984" s="368" t="n"/>
      <c r="BE984" s="368" t="n"/>
      <c r="BF984" s="368" t="n"/>
      <c r="BG984" s="368" t="n"/>
      <c r="BH984" s="368" t="n"/>
      <c r="BI984" s="368" t="n"/>
      <c r="BJ984" s="368" t="n"/>
      <c r="BK984" s="368" t="n"/>
      <c r="BL984" s="368" t="n"/>
      <c r="BM984" s="368" t="n"/>
      <c r="BN984" s="368" t="n"/>
      <c r="BO984" s="368" t="n"/>
      <c r="BP984" s="368" t="n"/>
      <c r="BQ984" s="320" t="n"/>
      <c r="BR984" s="368" t="n"/>
      <c r="BS984" s="368" t="n"/>
      <c r="BT984" s="368" t="n"/>
      <c r="BU984" s="368" t="n"/>
      <c r="BV984" s="368" t="n"/>
      <c r="BW984" s="368" t="n"/>
      <c r="BX984" s="368" t="n"/>
      <c r="BY984" s="368" t="n"/>
      <c r="BZ984" s="368" t="n"/>
      <c r="CA984" s="368" t="n"/>
      <c r="CB984" s="368" t="n"/>
      <c r="CC984" s="368" t="n"/>
      <c r="CD984" s="368" t="n"/>
      <c r="CE984" s="368" t="n"/>
      <c r="CF984" s="368" t="n"/>
      <c r="CG984" s="368" t="n"/>
      <c r="CH984" s="368" t="n"/>
      <c r="CI984" s="368" t="n"/>
      <c r="CJ984" s="368" t="n"/>
      <c r="CK984" s="368" t="n"/>
      <c r="CL984" s="368" t="n"/>
      <c r="CM984" s="368" t="n"/>
      <c r="CN984" s="368" t="n"/>
      <c r="CO984" s="368" t="n"/>
      <c r="CP984" s="368" t="n"/>
      <c r="CQ984" s="368" t="n"/>
      <c r="CR984" s="368" t="n"/>
      <c r="CS984" s="368" t="n"/>
      <c r="CT984" s="368" t="n"/>
      <c r="CU984" s="368" t="n"/>
      <c r="CV984" s="368" t="n"/>
      <c r="CW984" s="368" t="n"/>
      <c r="CX984" s="368" t="n"/>
      <c r="CY984" s="368" t="n"/>
      <c r="CZ984" s="368" t="n"/>
      <c r="DA984" s="368" t="n"/>
      <c r="DB984" s="368" t="n"/>
      <c r="DC984" s="368" t="n"/>
      <c r="DD984" s="368" t="n"/>
    </row>
    <row r="985">
      <c r="A985" s="368" t="n"/>
      <c r="B985" s="368" t="n"/>
      <c r="C985" s="368" t="n"/>
      <c r="D985" s="368" t="n"/>
      <c r="E985" s="368" t="n"/>
      <c r="F985" s="368" t="n"/>
      <c r="G985" s="318" t="n"/>
      <c r="H985" s="368" t="n"/>
      <c r="I985" s="368" t="n"/>
      <c r="J985" s="368" t="n"/>
      <c r="K985" s="368" t="n"/>
      <c r="L985" s="368" t="n"/>
      <c r="M985" s="368" t="n"/>
      <c r="N985" s="368" t="n"/>
      <c r="O985" s="368" t="n"/>
      <c r="P985" s="368" t="n"/>
      <c r="Q985" s="368" t="n"/>
      <c r="R985" s="368" t="n"/>
      <c r="S985" s="368" t="n"/>
      <c r="T985" s="368" t="n"/>
      <c r="U985" s="368" t="n"/>
      <c r="V985" s="368" t="n"/>
      <c r="W985" s="368" t="n"/>
      <c r="X985" s="368" t="n"/>
      <c r="Y985" s="368" t="n"/>
      <c r="Z985" s="368" t="n"/>
      <c r="AA985" s="368" t="n"/>
      <c r="AB985" s="368" t="n"/>
      <c r="AC985" s="368" t="n"/>
      <c r="AD985" s="368" t="n"/>
      <c r="AE985" s="368" t="n"/>
      <c r="AF985" s="368" t="n"/>
      <c r="AG985" s="368" t="n"/>
      <c r="AH985" s="368" t="n"/>
      <c r="AI985" s="368" t="n"/>
      <c r="AJ985" s="368" t="n"/>
      <c r="AK985" s="368" t="n"/>
      <c r="AL985" s="368" t="n"/>
      <c r="AM985" s="368" t="n"/>
      <c r="AN985" s="368" t="n"/>
      <c r="AO985" s="368" t="n"/>
      <c r="AP985" s="319" t="n"/>
      <c r="AQ985" s="368" t="n"/>
      <c r="AR985" s="368" t="n"/>
      <c r="AS985" s="368" t="n"/>
      <c r="AT985" s="368" t="n"/>
      <c r="AU985" s="368" t="n"/>
      <c r="AV985" s="368" t="n"/>
      <c r="AW985" s="368" t="n"/>
      <c r="AX985" s="368" t="n"/>
      <c r="AY985" s="368" t="n"/>
      <c r="AZ985" s="368" t="n"/>
      <c r="BA985" s="368" t="n"/>
      <c r="BB985" s="368" t="n"/>
      <c r="BC985" s="368" t="n"/>
      <c r="BD985" s="368" t="n"/>
      <c r="BE985" s="368" t="n"/>
      <c r="BF985" s="368" t="n"/>
      <c r="BG985" s="368" t="n"/>
      <c r="BH985" s="368" t="n"/>
      <c r="BI985" s="368" t="n"/>
      <c r="BJ985" s="368" t="n"/>
      <c r="BK985" s="368" t="n"/>
      <c r="BL985" s="368" t="n"/>
      <c r="BM985" s="368" t="n"/>
      <c r="BN985" s="368" t="n"/>
      <c r="BO985" s="368" t="n"/>
      <c r="BP985" s="368" t="n"/>
      <c r="BQ985" s="320" t="n"/>
      <c r="BR985" s="368" t="n"/>
      <c r="BS985" s="368" t="n"/>
      <c r="BT985" s="368" t="n"/>
      <c r="BU985" s="368" t="n"/>
      <c r="BV985" s="368" t="n"/>
      <c r="BW985" s="368" t="n"/>
      <c r="BX985" s="368" t="n"/>
      <c r="BY985" s="368" t="n"/>
      <c r="BZ985" s="368" t="n"/>
      <c r="CA985" s="368" t="n"/>
      <c r="CB985" s="368" t="n"/>
      <c r="CC985" s="368" t="n"/>
      <c r="CD985" s="368" t="n"/>
      <c r="CE985" s="368" t="n"/>
      <c r="CF985" s="368" t="n"/>
      <c r="CG985" s="368" t="n"/>
      <c r="CH985" s="368" t="n"/>
      <c r="CI985" s="368" t="n"/>
      <c r="CJ985" s="368" t="n"/>
      <c r="CK985" s="368" t="n"/>
      <c r="CL985" s="368" t="n"/>
      <c r="CM985" s="368" t="n"/>
      <c r="CN985" s="368" t="n"/>
      <c r="CO985" s="368" t="n"/>
      <c r="CP985" s="368" t="n"/>
      <c r="CQ985" s="368" t="n"/>
      <c r="CR985" s="368" t="n"/>
      <c r="CS985" s="368" t="n"/>
      <c r="CT985" s="368" t="n"/>
      <c r="CU985" s="368" t="n"/>
      <c r="CV985" s="368" t="n"/>
      <c r="CW985" s="368" t="n"/>
      <c r="CX985" s="368" t="n"/>
      <c r="CY985" s="368" t="n"/>
      <c r="CZ985" s="368" t="n"/>
      <c r="DA985" s="368" t="n"/>
      <c r="DB985" s="368" t="n"/>
      <c r="DC985" s="368" t="n"/>
      <c r="DD985" s="368" t="n"/>
    </row>
    <row r="986">
      <c r="A986" s="368" t="n"/>
      <c r="B986" s="368" t="n"/>
      <c r="C986" s="368" t="n"/>
      <c r="D986" s="368" t="n"/>
      <c r="E986" s="368" t="n"/>
      <c r="F986" s="368" t="n"/>
      <c r="G986" s="318" t="n"/>
      <c r="H986" s="368" t="n"/>
      <c r="I986" s="368" t="n"/>
      <c r="J986" s="368" t="n"/>
      <c r="K986" s="368" t="n"/>
      <c r="L986" s="368" t="n"/>
      <c r="M986" s="368" t="n"/>
      <c r="N986" s="368" t="n"/>
      <c r="O986" s="368" t="n"/>
      <c r="P986" s="368" t="n"/>
      <c r="Q986" s="368" t="n"/>
      <c r="R986" s="368" t="n"/>
      <c r="S986" s="368" t="n"/>
      <c r="T986" s="368" t="n"/>
      <c r="U986" s="368" t="n"/>
      <c r="V986" s="368" t="n"/>
      <c r="W986" s="368" t="n"/>
      <c r="X986" s="368" t="n"/>
      <c r="Y986" s="368" t="n"/>
      <c r="Z986" s="368" t="n"/>
      <c r="AA986" s="368" t="n"/>
      <c r="AB986" s="368" t="n"/>
      <c r="AC986" s="368" t="n"/>
      <c r="AD986" s="368" t="n"/>
      <c r="AE986" s="368" t="n"/>
      <c r="AF986" s="368" t="n"/>
      <c r="AG986" s="368" t="n"/>
      <c r="AH986" s="368" t="n"/>
      <c r="AI986" s="368" t="n"/>
      <c r="AJ986" s="368" t="n"/>
      <c r="AK986" s="368" t="n"/>
      <c r="AL986" s="368" t="n"/>
      <c r="AM986" s="368" t="n"/>
      <c r="AN986" s="368" t="n"/>
      <c r="AO986" s="368" t="n"/>
      <c r="AP986" s="319" t="n"/>
      <c r="AQ986" s="368" t="n"/>
      <c r="AR986" s="368" t="n"/>
      <c r="AS986" s="368" t="n"/>
      <c r="AT986" s="368" t="n"/>
      <c r="AU986" s="368" t="n"/>
      <c r="AV986" s="368" t="n"/>
      <c r="AW986" s="368" t="n"/>
      <c r="AX986" s="368" t="n"/>
      <c r="AY986" s="368" t="n"/>
      <c r="AZ986" s="368" t="n"/>
      <c r="BA986" s="368" t="n"/>
      <c r="BB986" s="368" t="n"/>
      <c r="BC986" s="368" t="n"/>
      <c r="BD986" s="368" t="n"/>
      <c r="BE986" s="368" t="n"/>
      <c r="BF986" s="368" t="n"/>
      <c r="BG986" s="368" t="n"/>
      <c r="BH986" s="368" t="n"/>
      <c r="BI986" s="368" t="n"/>
      <c r="BJ986" s="368" t="n"/>
      <c r="BK986" s="368" t="n"/>
      <c r="BL986" s="368" t="n"/>
      <c r="BM986" s="368" t="n"/>
      <c r="BN986" s="368" t="n"/>
      <c r="BO986" s="368" t="n"/>
      <c r="BP986" s="368" t="n"/>
      <c r="BQ986" s="320" t="n"/>
      <c r="BR986" s="368" t="n"/>
      <c r="BS986" s="368" t="n"/>
      <c r="BT986" s="368" t="n"/>
      <c r="BU986" s="368" t="n"/>
      <c r="BV986" s="368" t="n"/>
      <c r="BW986" s="368" t="n"/>
      <c r="BX986" s="368" t="n"/>
      <c r="BY986" s="368" t="n"/>
      <c r="BZ986" s="368" t="n"/>
      <c r="CA986" s="368" t="n"/>
      <c r="CB986" s="368" t="n"/>
      <c r="CC986" s="368" t="n"/>
      <c r="CD986" s="368" t="n"/>
      <c r="CE986" s="368" t="n"/>
      <c r="CF986" s="368" t="n"/>
      <c r="CG986" s="368" t="n"/>
      <c r="CH986" s="368" t="n"/>
      <c r="CI986" s="368" t="n"/>
      <c r="CJ986" s="368" t="n"/>
      <c r="CK986" s="368" t="n"/>
      <c r="CL986" s="368" t="n"/>
      <c r="CM986" s="368" t="n"/>
      <c r="CN986" s="368" t="n"/>
      <c r="CO986" s="368" t="n"/>
      <c r="CP986" s="368" t="n"/>
      <c r="CQ986" s="368" t="n"/>
      <c r="CR986" s="368" t="n"/>
      <c r="CS986" s="368" t="n"/>
      <c r="CT986" s="368" t="n"/>
      <c r="CU986" s="368" t="n"/>
      <c r="CV986" s="368" t="n"/>
      <c r="CW986" s="368" t="n"/>
      <c r="CX986" s="368" t="n"/>
      <c r="CY986" s="368" t="n"/>
      <c r="CZ986" s="368" t="n"/>
      <c r="DA986" s="368" t="n"/>
      <c r="DB986" s="368" t="n"/>
      <c r="DC986" s="368" t="n"/>
      <c r="DD986" s="368" t="n"/>
    </row>
    <row r="987">
      <c r="A987" s="368" t="n"/>
      <c r="B987" s="368" t="n"/>
      <c r="C987" s="368" t="n"/>
      <c r="D987" s="368" t="n"/>
      <c r="E987" s="368" t="n"/>
      <c r="F987" s="368" t="n"/>
      <c r="G987" s="318" t="n"/>
      <c r="H987" s="368" t="n"/>
      <c r="I987" s="368" t="n"/>
      <c r="J987" s="368" t="n"/>
      <c r="K987" s="368" t="n"/>
      <c r="L987" s="368" t="n"/>
      <c r="M987" s="368" t="n"/>
      <c r="N987" s="368" t="n"/>
      <c r="O987" s="368" t="n"/>
      <c r="P987" s="368" t="n"/>
      <c r="Q987" s="368" t="n"/>
      <c r="R987" s="368" t="n"/>
      <c r="S987" s="368" t="n"/>
      <c r="T987" s="368" t="n"/>
      <c r="U987" s="368" t="n"/>
      <c r="V987" s="368" t="n"/>
      <c r="W987" s="368" t="n"/>
      <c r="X987" s="368" t="n"/>
      <c r="Y987" s="368" t="n"/>
      <c r="Z987" s="368" t="n"/>
      <c r="AA987" s="368" t="n"/>
      <c r="AB987" s="368" t="n"/>
      <c r="AC987" s="368" t="n"/>
      <c r="AD987" s="368" t="n"/>
      <c r="AE987" s="368" t="n"/>
      <c r="AF987" s="368" t="n"/>
      <c r="AG987" s="368" t="n"/>
      <c r="AH987" s="368" t="n"/>
      <c r="AI987" s="368" t="n"/>
      <c r="AJ987" s="368" t="n"/>
      <c r="AK987" s="368" t="n"/>
      <c r="AL987" s="368" t="n"/>
      <c r="AM987" s="368" t="n"/>
      <c r="AN987" s="368" t="n"/>
      <c r="AO987" s="368" t="n"/>
      <c r="AP987" s="319" t="n"/>
      <c r="AQ987" s="368" t="n"/>
      <c r="AR987" s="368" t="n"/>
      <c r="AS987" s="368" t="n"/>
      <c r="AT987" s="368" t="n"/>
      <c r="AU987" s="368" t="n"/>
      <c r="AV987" s="368" t="n"/>
      <c r="AW987" s="368" t="n"/>
      <c r="AX987" s="368" t="n"/>
      <c r="AY987" s="368" t="n"/>
      <c r="AZ987" s="368" t="n"/>
      <c r="BA987" s="368" t="n"/>
      <c r="BB987" s="368" t="n"/>
      <c r="BC987" s="368" t="n"/>
      <c r="BD987" s="368" t="n"/>
      <c r="BE987" s="368" t="n"/>
      <c r="BF987" s="368" t="n"/>
      <c r="BG987" s="368" t="n"/>
      <c r="BH987" s="368" t="n"/>
      <c r="BI987" s="368" t="n"/>
      <c r="BJ987" s="368" t="n"/>
      <c r="BK987" s="368" t="n"/>
      <c r="BL987" s="368" t="n"/>
      <c r="BM987" s="368" t="n"/>
      <c r="BN987" s="368" t="n"/>
      <c r="BO987" s="368" t="n"/>
      <c r="BP987" s="368" t="n"/>
      <c r="BQ987" s="320" t="n"/>
      <c r="BR987" s="368" t="n"/>
      <c r="BS987" s="368" t="n"/>
      <c r="BT987" s="368" t="n"/>
      <c r="BU987" s="368" t="n"/>
      <c r="BV987" s="368" t="n"/>
      <c r="BW987" s="368" t="n"/>
      <c r="BX987" s="368" t="n"/>
      <c r="BY987" s="368" t="n"/>
      <c r="BZ987" s="368" t="n"/>
      <c r="CA987" s="368" t="n"/>
      <c r="CB987" s="368" t="n"/>
      <c r="CC987" s="368" t="n"/>
      <c r="CD987" s="368" t="n"/>
      <c r="CE987" s="368" t="n"/>
      <c r="CF987" s="368" t="n"/>
      <c r="CG987" s="368" t="n"/>
      <c r="CH987" s="368" t="n"/>
      <c r="CI987" s="368" t="n"/>
      <c r="CJ987" s="368" t="n"/>
      <c r="CK987" s="368" t="n"/>
      <c r="CL987" s="368" t="n"/>
      <c r="CM987" s="368" t="n"/>
      <c r="CN987" s="368" t="n"/>
      <c r="CO987" s="368" t="n"/>
      <c r="CP987" s="368" t="n"/>
      <c r="CQ987" s="368" t="n"/>
      <c r="CR987" s="368" t="n"/>
      <c r="CS987" s="368" t="n"/>
      <c r="CT987" s="368" t="n"/>
      <c r="CU987" s="368" t="n"/>
      <c r="CV987" s="368" t="n"/>
      <c r="CW987" s="368" t="n"/>
      <c r="CX987" s="368" t="n"/>
      <c r="CY987" s="368" t="n"/>
      <c r="CZ987" s="368" t="n"/>
      <c r="DA987" s="368" t="n"/>
      <c r="DB987" s="368" t="n"/>
      <c r="DC987" s="368" t="n"/>
      <c r="DD987" s="368" t="n"/>
    </row>
    <row r="988">
      <c r="A988" s="368" t="n"/>
      <c r="B988" s="368" t="n"/>
      <c r="C988" s="368" t="n"/>
      <c r="D988" s="368" t="n"/>
      <c r="E988" s="368" t="n"/>
      <c r="F988" s="368" t="n"/>
      <c r="G988" s="318" t="n"/>
      <c r="H988" s="368" t="n"/>
      <c r="I988" s="368" t="n"/>
      <c r="J988" s="368" t="n"/>
      <c r="K988" s="368" t="n"/>
      <c r="L988" s="368" t="n"/>
      <c r="M988" s="368" t="n"/>
      <c r="N988" s="368" t="n"/>
      <c r="O988" s="368" t="n"/>
      <c r="P988" s="368" t="n"/>
      <c r="Q988" s="368" t="n"/>
      <c r="R988" s="368" t="n"/>
      <c r="S988" s="368" t="n"/>
      <c r="T988" s="368" t="n"/>
      <c r="U988" s="368" t="n"/>
      <c r="V988" s="368" t="n"/>
      <c r="W988" s="368" t="n"/>
      <c r="X988" s="368" t="n"/>
      <c r="Y988" s="368" t="n"/>
      <c r="Z988" s="368" t="n"/>
      <c r="AA988" s="368" t="n"/>
      <c r="AB988" s="368" t="n"/>
      <c r="AC988" s="368" t="n"/>
      <c r="AD988" s="368" t="n"/>
      <c r="AE988" s="368" t="n"/>
      <c r="AF988" s="368" t="n"/>
      <c r="AG988" s="368" t="n"/>
      <c r="AH988" s="368" t="n"/>
      <c r="AI988" s="368" t="n"/>
      <c r="AJ988" s="368" t="n"/>
      <c r="AK988" s="368" t="n"/>
      <c r="AL988" s="368" t="n"/>
      <c r="AM988" s="368" t="n"/>
      <c r="AN988" s="368" t="n"/>
      <c r="AO988" s="368" t="n"/>
      <c r="AP988" s="319" t="n"/>
      <c r="AQ988" s="368" t="n"/>
      <c r="AR988" s="368" t="n"/>
      <c r="AS988" s="368" t="n"/>
      <c r="AT988" s="368" t="n"/>
      <c r="AU988" s="368" t="n"/>
      <c r="AV988" s="368" t="n"/>
      <c r="AW988" s="368" t="n"/>
      <c r="AX988" s="368" t="n"/>
      <c r="AY988" s="368" t="n"/>
      <c r="AZ988" s="368" t="n"/>
      <c r="BA988" s="368" t="n"/>
      <c r="BB988" s="368" t="n"/>
      <c r="BC988" s="368" t="n"/>
      <c r="BD988" s="368" t="n"/>
      <c r="BE988" s="368" t="n"/>
      <c r="BF988" s="368" t="n"/>
      <c r="BG988" s="368" t="n"/>
      <c r="BH988" s="368" t="n"/>
      <c r="BI988" s="368" t="n"/>
      <c r="BJ988" s="368" t="n"/>
      <c r="BK988" s="368" t="n"/>
      <c r="BL988" s="368" t="n"/>
      <c r="BM988" s="368" t="n"/>
      <c r="BN988" s="368" t="n"/>
      <c r="BO988" s="368" t="n"/>
      <c r="BP988" s="368" t="n"/>
      <c r="BQ988" s="320" t="n"/>
      <c r="BR988" s="368" t="n"/>
      <c r="BS988" s="368" t="n"/>
      <c r="BT988" s="368" t="n"/>
      <c r="BU988" s="368" t="n"/>
      <c r="BV988" s="368" t="n"/>
      <c r="BW988" s="368" t="n"/>
      <c r="BX988" s="368" t="n"/>
      <c r="BY988" s="368" t="n"/>
      <c r="BZ988" s="368" t="n"/>
      <c r="CA988" s="368" t="n"/>
      <c r="CB988" s="368" t="n"/>
      <c r="CC988" s="368" t="n"/>
      <c r="CD988" s="368" t="n"/>
      <c r="CE988" s="368" t="n"/>
      <c r="CF988" s="368" t="n"/>
      <c r="CG988" s="368" t="n"/>
      <c r="CH988" s="368" t="n"/>
      <c r="CI988" s="368" t="n"/>
      <c r="CJ988" s="368" t="n"/>
      <c r="CK988" s="368" t="n"/>
      <c r="CL988" s="368" t="n"/>
      <c r="CM988" s="368" t="n"/>
      <c r="CN988" s="368" t="n"/>
      <c r="CO988" s="368" t="n"/>
      <c r="CP988" s="368" t="n"/>
      <c r="CQ988" s="368" t="n"/>
      <c r="CR988" s="368" t="n"/>
      <c r="CS988" s="368" t="n"/>
      <c r="CT988" s="368" t="n"/>
      <c r="CU988" s="368" t="n"/>
      <c r="CV988" s="368" t="n"/>
      <c r="CW988" s="368" t="n"/>
      <c r="CX988" s="368" t="n"/>
      <c r="CY988" s="368" t="n"/>
      <c r="CZ988" s="368" t="n"/>
      <c r="DA988" s="368" t="n"/>
      <c r="DB988" s="368" t="n"/>
      <c r="DC988" s="368" t="n"/>
      <c r="DD988" s="368" t="n"/>
    </row>
    <row r="989">
      <c r="A989" s="368" t="n"/>
      <c r="B989" s="368" t="n"/>
      <c r="C989" s="368" t="n"/>
      <c r="D989" s="368" t="n"/>
      <c r="E989" s="368" t="n"/>
      <c r="F989" s="368" t="n"/>
      <c r="G989" s="318" t="n"/>
      <c r="H989" s="368" t="n"/>
      <c r="I989" s="368" t="n"/>
      <c r="J989" s="368" t="n"/>
      <c r="K989" s="368" t="n"/>
      <c r="L989" s="368" t="n"/>
      <c r="M989" s="368" t="n"/>
      <c r="N989" s="368" t="n"/>
      <c r="O989" s="368" t="n"/>
      <c r="P989" s="368" t="n"/>
      <c r="Q989" s="368" t="n"/>
      <c r="R989" s="368" t="n"/>
      <c r="S989" s="368" t="n"/>
      <c r="T989" s="368" t="n"/>
      <c r="U989" s="368" t="n"/>
      <c r="V989" s="368" t="n"/>
      <c r="W989" s="368" t="n"/>
      <c r="X989" s="368" t="n"/>
      <c r="Y989" s="368" t="n"/>
      <c r="Z989" s="368" t="n"/>
      <c r="AA989" s="368" t="n"/>
      <c r="AB989" s="368" t="n"/>
      <c r="AC989" s="368" t="n"/>
      <c r="AD989" s="368" t="n"/>
      <c r="AE989" s="368" t="n"/>
      <c r="AF989" s="368" t="n"/>
      <c r="AG989" s="368" t="n"/>
      <c r="AH989" s="368" t="n"/>
      <c r="AI989" s="368" t="n"/>
      <c r="AJ989" s="368" t="n"/>
      <c r="AK989" s="368" t="n"/>
      <c r="AL989" s="368" t="n"/>
      <c r="AM989" s="368" t="n"/>
      <c r="AN989" s="368" t="n"/>
      <c r="AO989" s="368" t="n"/>
      <c r="AP989" s="319" t="n"/>
      <c r="AQ989" s="368" t="n"/>
      <c r="AR989" s="368" t="n"/>
      <c r="AS989" s="368" t="n"/>
      <c r="AT989" s="368" t="n"/>
      <c r="AU989" s="368" t="n"/>
      <c r="AV989" s="368" t="n"/>
      <c r="AW989" s="368" t="n"/>
      <c r="AX989" s="368" t="n"/>
      <c r="AY989" s="368" t="n"/>
      <c r="AZ989" s="368" t="n"/>
      <c r="BA989" s="368" t="n"/>
      <c r="BB989" s="368" t="n"/>
      <c r="BC989" s="368" t="n"/>
      <c r="BD989" s="368" t="n"/>
      <c r="BE989" s="368" t="n"/>
      <c r="BF989" s="368" t="n"/>
      <c r="BG989" s="368" t="n"/>
      <c r="BH989" s="368" t="n"/>
      <c r="BI989" s="368" t="n"/>
      <c r="BJ989" s="368" t="n"/>
      <c r="BK989" s="368" t="n"/>
      <c r="BL989" s="368" t="n"/>
      <c r="BM989" s="368" t="n"/>
      <c r="BN989" s="368" t="n"/>
      <c r="BO989" s="368" t="n"/>
      <c r="BP989" s="368" t="n"/>
      <c r="BQ989" s="320" t="n"/>
      <c r="BR989" s="368" t="n"/>
      <c r="BS989" s="368" t="n"/>
      <c r="BT989" s="368" t="n"/>
      <c r="BU989" s="368" t="n"/>
      <c r="BV989" s="368" t="n"/>
      <c r="BW989" s="368" t="n"/>
      <c r="BX989" s="368" t="n"/>
      <c r="BY989" s="368" t="n"/>
      <c r="BZ989" s="368" t="n"/>
      <c r="CA989" s="368" t="n"/>
      <c r="CB989" s="368" t="n"/>
      <c r="CC989" s="368" t="n"/>
      <c r="CD989" s="368" t="n"/>
      <c r="CE989" s="368" t="n"/>
      <c r="CF989" s="368" t="n"/>
      <c r="CG989" s="368" t="n"/>
      <c r="CH989" s="368" t="n"/>
      <c r="CI989" s="368" t="n"/>
      <c r="CJ989" s="368" t="n"/>
      <c r="CK989" s="368" t="n"/>
      <c r="CL989" s="368" t="n"/>
      <c r="CM989" s="368" t="n"/>
      <c r="CN989" s="368" t="n"/>
      <c r="CO989" s="368" t="n"/>
      <c r="CP989" s="368" t="n"/>
      <c r="CQ989" s="368" t="n"/>
      <c r="CR989" s="368" t="n"/>
      <c r="CS989" s="368" t="n"/>
      <c r="CT989" s="368" t="n"/>
      <c r="CU989" s="368" t="n"/>
      <c r="CV989" s="368" t="n"/>
      <c r="CW989" s="368" t="n"/>
      <c r="CX989" s="368" t="n"/>
      <c r="CY989" s="368" t="n"/>
      <c r="CZ989" s="368" t="n"/>
      <c r="DA989" s="368" t="n"/>
      <c r="DB989" s="368" t="n"/>
      <c r="DC989" s="368" t="n"/>
      <c r="DD989" s="368" t="n"/>
    </row>
    <row r="990">
      <c r="A990" s="368" t="n"/>
      <c r="B990" s="368" t="n"/>
      <c r="C990" s="368" t="n"/>
      <c r="D990" s="368" t="n"/>
      <c r="E990" s="368" t="n"/>
      <c r="F990" s="368" t="n"/>
      <c r="G990" s="318" t="n"/>
      <c r="H990" s="368" t="n"/>
      <c r="I990" s="368" t="n"/>
      <c r="J990" s="368" t="n"/>
      <c r="K990" s="368" t="n"/>
      <c r="L990" s="368" t="n"/>
      <c r="M990" s="368" t="n"/>
      <c r="N990" s="368" t="n"/>
      <c r="O990" s="368" t="n"/>
      <c r="P990" s="368" t="n"/>
      <c r="Q990" s="368" t="n"/>
      <c r="R990" s="368" t="n"/>
      <c r="S990" s="368" t="n"/>
      <c r="T990" s="368" t="n"/>
      <c r="U990" s="368" t="n"/>
      <c r="V990" s="368" t="n"/>
      <c r="W990" s="368" t="n"/>
      <c r="X990" s="368" t="n"/>
      <c r="Y990" s="368" t="n"/>
      <c r="Z990" s="368" t="n"/>
      <c r="AA990" s="368" t="n"/>
      <c r="AB990" s="368" t="n"/>
      <c r="AC990" s="368" t="n"/>
      <c r="AD990" s="368" t="n"/>
      <c r="AE990" s="368" t="n"/>
      <c r="AF990" s="368" t="n"/>
      <c r="AG990" s="368" t="n"/>
      <c r="AH990" s="368" t="n"/>
      <c r="AI990" s="368" t="n"/>
      <c r="AJ990" s="368" t="n"/>
      <c r="AK990" s="368" t="n"/>
      <c r="AL990" s="368" t="n"/>
      <c r="AM990" s="368" t="n"/>
      <c r="AN990" s="368" t="n"/>
      <c r="AO990" s="368" t="n"/>
      <c r="AP990" s="319" t="n"/>
      <c r="AQ990" s="368" t="n"/>
      <c r="AR990" s="368" t="n"/>
      <c r="AS990" s="368" t="n"/>
      <c r="AT990" s="368" t="n"/>
      <c r="AU990" s="368" t="n"/>
      <c r="AV990" s="368" t="n"/>
      <c r="AW990" s="368" t="n"/>
      <c r="AX990" s="368" t="n"/>
      <c r="AY990" s="368" t="n"/>
      <c r="AZ990" s="368" t="n"/>
      <c r="BA990" s="368" t="n"/>
      <c r="BB990" s="368" t="n"/>
      <c r="BC990" s="368" t="n"/>
      <c r="BD990" s="368" t="n"/>
      <c r="BE990" s="368" t="n"/>
      <c r="BF990" s="368" t="n"/>
      <c r="BG990" s="368" t="n"/>
      <c r="BH990" s="368" t="n"/>
      <c r="BI990" s="368" t="n"/>
      <c r="BJ990" s="368" t="n"/>
      <c r="BK990" s="368" t="n"/>
      <c r="BL990" s="368" t="n"/>
      <c r="BM990" s="368" t="n"/>
      <c r="BN990" s="368" t="n"/>
      <c r="BO990" s="368" t="n"/>
      <c r="BP990" s="368" t="n"/>
      <c r="BQ990" s="320" t="n"/>
      <c r="BR990" s="368" t="n"/>
      <c r="BS990" s="368" t="n"/>
      <c r="BT990" s="368" t="n"/>
      <c r="BU990" s="368" t="n"/>
      <c r="BV990" s="368" t="n"/>
      <c r="BW990" s="368" t="n"/>
      <c r="BX990" s="368" t="n"/>
      <c r="BY990" s="368" t="n"/>
      <c r="BZ990" s="368" t="n"/>
      <c r="CA990" s="368" t="n"/>
      <c r="CB990" s="368" t="n"/>
      <c r="CC990" s="368" t="n"/>
      <c r="CD990" s="368" t="n"/>
      <c r="CE990" s="368" t="n"/>
      <c r="CF990" s="368" t="n"/>
      <c r="CG990" s="368" t="n"/>
      <c r="CH990" s="368" t="n"/>
      <c r="CI990" s="368" t="n"/>
      <c r="CJ990" s="368" t="n"/>
      <c r="CK990" s="368" t="n"/>
      <c r="CL990" s="368" t="n"/>
      <c r="CM990" s="368" t="n"/>
      <c r="CN990" s="368" t="n"/>
      <c r="CO990" s="368" t="n"/>
      <c r="CP990" s="368" t="n"/>
      <c r="CQ990" s="368" t="n"/>
      <c r="CR990" s="368" t="n"/>
      <c r="CS990" s="368" t="n"/>
      <c r="CT990" s="368" t="n"/>
      <c r="CU990" s="368" t="n"/>
      <c r="CV990" s="368" t="n"/>
      <c r="CW990" s="368" t="n"/>
      <c r="CX990" s="368" t="n"/>
      <c r="CY990" s="368" t="n"/>
      <c r="CZ990" s="368" t="n"/>
      <c r="DA990" s="368" t="n"/>
      <c r="DB990" s="368" t="n"/>
      <c r="DC990" s="368" t="n"/>
      <c r="DD990" s="368" t="n"/>
    </row>
    <row r="991">
      <c r="A991" s="368" t="n"/>
      <c r="B991" s="368" t="n"/>
      <c r="C991" s="368" t="n"/>
      <c r="D991" s="368" t="n"/>
      <c r="E991" s="368" t="n"/>
      <c r="F991" s="368" t="n"/>
      <c r="G991" s="318" t="n"/>
      <c r="H991" s="368" t="n"/>
      <c r="I991" s="368" t="n"/>
      <c r="J991" s="368" t="n"/>
      <c r="K991" s="368" t="n"/>
      <c r="L991" s="368" t="n"/>
      <c r="M991" s="368" t="n"/>
      <c r="N991" s="368" t="n"/>
      <c r="O991" s="368" t="n"/>
      <c r="P991" s="368" t="n"/>
      <c r="Q991" s="368" t="n"/>
      <c r="R991" s="368" t="n"/>
      <c r="S991" s="368" t="n"/>
      <c r="T991" s="368" t="n"/>
      <c r="U991" s="368" t="n"/>
      <c r="V991" s="368" t="n"/>
      <c r="W991" s="368" t="n"/>
      <c r="X991" s="368" t="n"/>
      <c r="Y991" s="368" t="n"/>
      <c r="Z991" s="368" t="n"/>
      <c r="AA991" s="368" t="n"/>
      <c r="AB991" s="368" t="n"/>
      <c r="AC991" s="368" t="n"/>
      <c r="AD991" s="368" t="n"/>
      <c r="AE991" s="368" t="n"/>
      <c r="AF991" s="368" t="n"/>
      <c r="AG991" s="368" t="n"/>
      <c r="AH991" s="368" t="n"/>
      <c r="AI991" s="368" t="n"/>
      <c r="AJ991" s="368" t="n"/>
      <c r="AK991" s="368" t="n"/>
      <c r="AL991" s="368" t="n"/>
      <c r="AM991" s="368" t="n"/>
      <c r="AN991" s="368" t="n"/>
      <c r="AO991" s="368" t="n"/>
      <c r="AP991" s="319" t="n"/>
      <c r="AQ991" s="368" t="n"/>
      <c r="AR991" s="368" t="n"/>
      <c r="AS991" s="368" t="n"/>
      <c r="AT991" s="368" t="n"/>
      <c r="AU991" s="368" t="n"/>
      <c r="AV991" s="368" t="n"/>
      <c r="AW991" s="368" t="n"/>
      <c r="AX991" s="368" t="n"/>
      <c r="AY991" s="368" t="n"/>
      <c r="AZ991" s="368" t="n"/>
      <c r="BA991" s="368" t="n"/>
      <c r="BB991" s="368" t="n"/>
      <c r="BC991" s="368" t="n"/>
      <c r="BD991" s="368" t="n"/>
      <c r="BE991" s="368" t="n"/>
      <c r="BF991" s="368" t="n"/>
      <c r="BG991" s="368" t="n"/>
      <c r="BH991" s="368" t="n"/>
      <c r="BI991" s="368" t="n"/>
      <c r="BJ991" s="368" t="n"/>
      <c r="BK991" s="368" t="n"/>
      <c r="BL991" s="368" t="n"/>
      <c r="BM991" s="368" t="n"/>
      <c r="BN991" s="368" t="n"/>
      <c r="BO991" s="368" t="n"/>
      <c r="BP991" s="368" t="n"/>
      <c r="BQ991" s="320" t="n"/>
      <c r="BR991" s="368" t="n"/>
      <c r="BS991" s="368" t="n"/>
      <c r="BT991" s="368" t="n"/>
      <c r="BU991" s="368" t="n"/>
      <c r="BV991" s="368" t="n"/>
      <c r="BW991" s="368" t="n"/>
      <c r="BX991" s="368" t="n"/>
      <c r="BY991" s="368" t="n"/>
      <c r="BZ991" s="368" t="n"/>
      <c r="CA991" s="368" t="n"/>
      <c r="CB991" s="368" t="n"/>
      <c r="CC991" s="368" t="n"/>
      <c r="CD991" s="368" t="n"/>
      <c r="CE991" s="368" t="n"/>
      <c r="CF991" s="368" t="n"/>
      <c r="CG991" s="368" t="n"/>
      <c r="CH991" s="368" t="n"/>
      <c r="CI991" s="368" t="n"/>
      <c r="CJ991" s="368" t="n"/>
      <c r="CK991" s="368" t="n"/>
      <c r="CL991" s="368" t="n"/>
      <c r="CM991" s="368" t="n"/>
      <c r="CN991" s="368" t="n"/>
      <c r="CO991" s="368" t="n"/>
      <c r="CP991" s="368" t="n"/>
      <c r="CQ991" s="368" t="n"/>
      <c r="CR991" s="368" t="n"/>
      <c r="CS991" s="368" t="n"/>
      <c r="CT991" s="368" t="n"/>
      <c r="CU991" s="368" t="n"/>
      <c r="CV991" s="368" t="n"/>
      <c r="CW991" s="368" t="n"/>
      <c r="CX991" s="368" t="n"/>
      <c r="CY991" s="368" t="n"/>
      <c r="CZ991" s="368" t="n"/>
      <c r="DA991" s="368" t="n"/>
      <c r="DB991" s="368" t="n"/>
      <c r="DC991" s="368" t="n"/>
      <c r="DD991" s="368" t="n"/>
    </row>
    <row r="992">
      <c r="A992" s="368" t="n"/>
      <c r="B992" s="368" t="n"/>
      <c r="C992" s="368" t="n"/>
      <c r="D992" s="368" t="n"/>
      <c r="E992" s="368" t="n"/>
      <c r="F992" s="368" t="n"/>
      <c r="G992" s="318" t="n"/>
      <c r="H992" s="368" t="n"/>
      <c r="I992" s="368" t="n"/>
      <c r="J992" s="368" t="n"/>
      <c r="K992" s="368" t="n"/>
      <c r="L992" s="368" t="n"/>
      <c r="M992" s="368" t="n"/>
      <c r="N992" s="368" t="n"/>
      <c r="O992" s="368" t="n"/>
      <c r="P992" s="368" t="n"/>
      <c r="Q992" s="368" t="n"/>
      <c r="R992" s="368" t="n"/>
      <c r="S992" s="368" t="n"/>
      <c r="T992" s="368" t="n"/>
      <c r="U992" s="368" t="n"/>
      <c r="V992" s="368" t="n"/>
      <c r="W992" s="368" t="n"/>
      <c r="X992" s="368" t="n"/>
      <c r="Y992" s="368" t="n"/>
      <c r="Z992" s="368" t="n"/>
      <c r="AA992" s="368" t="n"/>
      <c r="AB992" s="368" t="n"/>
      <c r="AC992" s="368" t="n"/>
      <c r="AD992" s="368" t="n"/>
      <c r="AE992" s="368" t="n"/>
      <c r="AF992" s="368" t="n"/>
      <c r="AG992" s="368" t="n"/>
      <c r="AH992" s="368" t="n"/>
      <c r="AI992" s="368" t="n"/>
      <c r="AJ992" s="368" t="n"/>
      <c r="AK992" s="368" t="n"/>
      <c r="AL992" s="368" t="n"/>
      <c r="AM992" s="368" t="n"/>
      <c r="AN992" s="368" t="n"/>
      <c r="AO992" s="368" t="n"/>
      <c r="AP992" s="319" t="n"/>
      <c r="AQ992" s="368" t="n"/>
      <c r="AR992" s="368" t="n"/>
      <c r="AS992" s="368" t="n"/>
      <c r="AT992" s="368" t="n"/>
      <c r="AU992" s="368" t="n"/>
      <c r="AV992" s="368" t="n"/>
      <c r="AW992" s="368" t="n"/>
      <c r="AX992" s="368" t="n"/>
      <c r="AY992" s="368" t="n"/>
      <c r="AZ992" s="368" t="n"/>
      <c r="BA992" s="368" t="n"/>
      <c r="BB992" s="368" t="n"/>
      <c r="BC992" s="368" t="n"/>
      <c r="BD992" s="368" t="n"/>
      <c r="BE992" s="368" t="n"/>
      <c r="BF992" s="368" t="n"/>
      <c r="BG992" s="368" t="n"/>
      <c r="BH992" s="368" t="n"/>
      <c r="BI992" s="368" t="n"/>
      <c r="BJ992" s="368" t="n"/>
      <c r="BK992" s="368" t="n"/>
      <c r="BL992" s="368" t="n"/>
      <c r="BM992" s="368" t="n"/>
      <c r="BN992" s="368" t="n"/>
      <c r="BO992" s="368" t="n"/>
      <c r="BP992" s="368" t="n"/>
      <c r="BQ992" s="320" t="n"/>
      <c r="BR992" s="368" t="n"/>
      <c r="BS992" s="368" t="n"/>
      <c r="BT992" s="368" t="n"/>
      <c r="BU992" s="368" t="n"/>
      <c r="BV992" s="368" t="n"/>
      <c r="BW992" s="368" t="n"/>
      <c r="BX992" s="368" t="n"/>
      <c r="BY992" s="368" t="n"/>
      <c r="BZ992" s="368" t="n"/>
      <c r="CA992" s="368" t="n"/>
      <c r="CB992" s="368" t="n"/>
      <c r="CC992" s="368" t="n"/>
      <c r="CD992" s="368" t="n"/>
      <c r="CE992" s="368" t="n"/>
      <c r="CF992" s="368" t="n"/>
      <c r="CG992" s="368" t="n"/>
      <c r="CH992" s="368" t="n"/>
      <c r="CI992" s="368" t="n"/>
      <c r="CJ992" s="368" t="n"/>
      <c r="CK992" s="368" t="n"/>
      <c r="CL992" s="368" t="n"/>
      <c r="CM992" s="368" t="n"/>
      <c r="CN992" s="368" t="n"/>
      <c r="CO992" s="368" t="n"/>
      <c r="CP992" s="368" t="n"/>
      <c r="CQ992" s="368" t="n"/>
      <c r="CR992" s="368" t="n"/>
      <c r="CS992" s="368" t="n"/>
      <c r="CT992" s="368" t="n"/>
      <c r="CU992" s="368" t="n"/>
      <c r="CV992" s="368" t="n"/>
      <c r="CW992" s="368" t="n"/>
      <c r="CX992" s="368" t="n"/>
      <c r="CY992" s="368" t="n"/>
      <c r="CZ992" s="368" t="n"/>
      <c r="DA992" s="368" t="n"/>
      <c r="DB992" s="368" t="n"/>
      <c r="DC992" s="368" t="n"/>
      <c r="DD992" s="368" t="n"/>
    </row>
    <row r="993">
      <c r="A993" s="368" t="n"/>
      <c r="B993" s="368" t="n"/>
      <c r="C993" s="368" t="n"/>
      <c r="D993" s="368" t="n"/>
      <c r="E993" s="368" t="n"/>
      <c r="F993" s="368" t="n"/>
      <c r="G993" s="318" t="n"/>
      <c r="H993" s="368" t="n"/>
      <c r="I993" s="368" t="n"/>
      <c r="J993" s="368" t="n"/>
      <c r="K993" s="368" t="n"/>
      <c r="L993" s="368" t="n"/>
      <c r="M993" s="368" t="n"/>
      <c r="N993" s="368" t="n"/>
      <c r="O993" s="368" t="n"/>
      <c r="P993" s="368" t="n"/>
      <c r="Q993" s="368" t="n"/>
      <c r="R993" s="368" t="n"/>
      <c r="S993" s="368" t="n"/>
      <c r="T993" s="368" t="n"/>
      <c r="U993" s="368" t="n"/>
      <c r="V993" s="368" t="n"/>
      <c r="W993" s="368" t="n"/>
      <c r="X993" s="368" t="n"/>
      <c r="Y993" s="368" t="n"/>
      <c r="Z993" s="368" t="n"/>
      <c r="AA993" s="368" t="n"/>
      <c r="AB993" s="368" t="n"/>
      <c r="AC993" s="368" t="n"/>
      <c r="AD993" s="368" t="n"/>
      <c r="AE993" s="368" t="n"/>
      <c r="AF993" s="368" t="n"/>
      <c r="AG993" s="368" t="n"/>
      <c r="AH993" s="368" t="n"/>
      <c r="AI993" s="368" t="n"/>
      <c r="AJ993" s="368" t="n"/>
      <c r="AK993" s="368" t="n"/>
      <c r="AL993" s="368" t="n"/>
      <c r="AM993" s="368" t="n"/>
      <c r="AN993" s="368" t="n"/>
      <c r="AO993" s="368" t="n"/>
      <c r="AP993" s="319" t="n"/>
      <c r="AQ993" s="368" t="n"/>
      <c r="AR993" s="368" t="n"/>
      <c r="AS993" s="368" t="n"/>
      <c r="AT993" s="368" t="n"/>
      <c r="AU993" s="368" t="n"/>
      <c r="AV993" s="368" t="n"/>
      <c r="AW993" s="368" t="n"/>
      <c r="AX993" s="368" t="n"/>
      <c r="AY993" s="368" t="n"/>
      <c r="AZ993" s="368" t="n"/>
      <c r="BA993" s="368" t="n"/>
      <c r="BB993" s="368" t="n"/>
      <c r="BC993" s="368" t="n"/>
      <c r="BD993" s="368" t="n"/>
      <c r="BE993" s="368" t="n"/>
      <c r="BF993" s="368" t="n"/>
      <c r="BG993" s="368" t="n"/>
      <c r="BH993" s="368" t="n"/>
      <c r="BI993" s="368" t="n"/>
      <c r="BJ993" s="368" t="n"/>
      <c r="BK993" s="368" t="n"/>
      <c r="BL993" s="368" t="n"/>
      <c r="BM993" s="368" t="n"/>
      <c r="BN993" s="368" t="n"/>
      <c r="BO993" s="368" t="n"/>
      <c r="BP993" s="368" t="n"/>
      <c r="BQ993" s="320" t="n"/>
      <c r="BR993" s="368" t="n"/>
      <c r="BS993" s="368" t="n"/>
      <c r="BT993" s="368" t="n"/>
      <c r="BU993" s="368" t="n"/>
      <c r="BV993" s="368" t="n"/>
      <c r="BW993" s="368" t="n"/>
      <c r="BX993" s="368" t="n"/>
      <c r="BY993" s="368" t="n"/>
      <c r="BZ993" s="368" t="n"/>
      <c r="CA993" s="368" t="n"/>
      <c r="CB993" s="368" t="n"/>
      <c r="CC993" s="368" t="n"/>
      <c r="CD993" s="368" t="n"/>
      <c r="CE993" s="368" t="n"/>
      <c r="CF993" s="368" t="n"/>
      <c r="CG993" s="368" t="n"/>
      <c r="CH993" s="368" t="n"/>
      <c r="CI993" s="368" t="n"/>
      <c r="CJ993" s="368" t="n"/>
      <c r="CK993" s="368" t="n"/>
      <c r="CL993" s="368" t="n"/>
      <c r="CM993" s="368" t="n"/>
      <c r="CN993" s="368" t="n"/>
      <c r="CO993" s="368" t="n"/>
      <c r="CP993" s="368" t="n"/>
      <c r="CQ993" s="368" t="n"/>
      <c r="CR993" s="368" t="n"/>
      <c r="CS993" s="368" t="n"/>
      <c r="CT993" s="368" t="n"/>
      <c r="CU993" s="368" t="n"/>
      <c r="CV993" s="368" t="n"/>
      <c r="CW993" s="368" t="n"/>
      <c r="CX993" s="368" t="n"/>
      <c r="CY993" s="368" t="n"/>
      <c r="CZ993" s="368" t="n"/>
      <c r="DA993" s="368" t="n"/>
      <c r="DB993" s="368" t="n"/>
      <c r="DC993" s="368" t="n"/>
      <c r="DD993" s="368" t="n"/>
    </row>
    <row r="994">
      <c r="A994" s="368" t="n"/>
      <c r="B994" s="368" t="n"/>
      <c r="C994" s="368" t="n"/>
      <c r="D994" s="368" t="n"/>
      <c r="E994" s="368" t="n"/>
      <c r="F994" s="368" t="n"/>
      <c r="G994" s="318" t="n"/>
      <c r="H994" s="368" t="n"/>
      <c r="I994" s="368" t="n"/>
      <c r="J994" s="368" t="n"/>
      <c r="K994" s="368" t="n"/>
      <c r="L994" s="368" t="n"/>
      <c r="M994" s="368" t="n"/>
      <c r="N994" s="368" t="n"/>
      <c r="O994" s="368" t="n"/>
      <c r="P994" s="368" t="n"/>
      <c r="Q994" s="368" t="n"/>
      <c r="R994" s="368" t="n"/>
      <c r="S994" s="368" t="n"/>
      <c r="T994" s="368" t="n"/>
      <c r="U994" s="368" t="n"/>
      <c r="V994" s="368" t="n"/>
      <c r="W994" s="368" t="n"/>
      <c r="X994" s="368" t="n"/>
      <c r="Y994" s="368" t="n"/>
      <c r="Z994" s="368" t="n"/>
      <c r="AA994" s="368" t="n"/>
      <c r="AB994" s="368" t="n"/>
      <c r="AC994" s="368" t="n"/>
      <c r="AD994" s="368" t="n"/>
      <c r="AE994" s="368" t="n"/>
      <c r="AF994" s="368" t="n"/>
      <c r="AG994" s="368" t="n"/>
      <c r="AH994" s="368" t="n"/>
      <c r="AI994" s="368" t="n"/>
      <c r="AJ994" s="368" t="n"/>
      <c r="AK994" s="368" t="n"/>
      <c r="AL994" s="368" t="n"/>
      <c r="AM994" s="368" t="n"/>
      <c r="AN994" s="368" t="n"/>
      <c r="AO994" s="368" t="n"/>
      <c r="AP994" s="319" t="n"/>
      <c r="AQ994" s="368" t="n"/>
      <c r="AR994" s="368" t="n"/>
      <c r="AS994" s="368" t="n"/>
      <c r="AT994" s="368" t="n"/>
      <c r="AU994" s="368" t="n"/>
      <c r="AV994" s="368" t="n"/>
      <c r="AW994" s="368" t="n"/>
      <c r="AX994" s="368" t="n"/>
      <c r="AY994" s="368" t="n"/>
      <c r="AZ994" s="368" t="n"/>
      <c r="BA994" s="368" t="n"/>
      <c r="BB994" s="368" t="n"/>
      <c r="BC994" s="368" t="n"/>
      <c r="BD994" s="368" t="n"/>
      <c r="BE994" s="368" t="n"/>
      <c r="BF994" s="368" t="n"/>
      <c r="BG994" s="368" t="n"/>
      <c r="BH994" s="368" t="n"/>
      <c r="BI994" s="368" t="n"/>
      <c r="BJ994" s="368" t="n"/>
      <c r="BK994" s="368" t="n"/>
      <c r="BL994" s="368" t="n"/>
      <c r="BM994" s="368" t="n"/>
      <c r="BN994" s="368" t="n"/>
      <c r="BO994" s="368" t="n"/>
      <c r="BP994" s="368" t="n"/>
      <c r="BQ994" s="320" t="n"/>
      <c r="BR994" s="368" t="n"/>
      <c r="BS994" s="368" t="n"/>
      <c r="BT994" s="368" t="n"/>
      <c r="BU994" s="368" t="n"/>
      <c r="BV994" s="368" t="n"/>
      <c r="BW994" s="368" t="n"/>
      <c r="BX994" s="368" t="n"/>
      <c r="BY994" s="368" t="n"/>
      <c r="BZ994" s="368" t="n"/>
      <c r="CA994" s="368" t="n"/>
      <c r="CB994" s="368" t="n"/>
      <c r="CC994" s="368" t="n"/>
      <c r="CD994" s="368" t="n"/>
      <c r="CE994" s="368" t="n"/>
      <c r="CF994" s="368" t="n"/>
      <c r="CG994" s="368" t="n"/>
      <c r="CH994" s="368" t="n"/>
      <c r="CI994" s="368" t="n"/>
      <c r="CJ994" s="368" t="n"/>
      <c r="CK994" s="368" t="n"/>
      <c r="CL994" s="368" t="n"/>
      <c r="CM994" s="368" t="n"/>
      <c r="CN994" s="368" t="n"/>
      <c r="CO994" s="368" t="n"/>
      <c r="CP994" s="368" t="n"/>
      <c r="CQ994" s="368" t="n"/>
      <c r="CR994" s="368" t="n"/>
      <c r="CS994" s="368" t="n"/>
      <c r="CT994" s="368" t="n"/>
      <c r="CU994" s="368" t="n"/>
      <c r="CV994" s="368" t="n"/>
      <c r="CW994" s="368" t="n"/>
      <c r="CX994" s="368" t="n"/>
      <c r="CY994" s="368" t="n"/>
      <c r="CZ994" s="368" t="n"/>
      <c r="DA994" s="368" t="n"/>
      <c r="DB994" s="368" t="n"/>
      <c r="DC994" s="368" t="n"/>
      <c r="DD994" s="368" t="n"/>
    </row>
    <row r="995">
      <c r="A995" s="368" t="n"/>
      <c r="B995" s="368" t="n"/>
      <c r="C995" s="368" t="n"/>
      <c r="D995" s="368" t="n"/>
      <c r="E995" s="368" t="n"/>
      <c r="F995" s="368" t="n"/>
      <c r="G995" s="318" t="n"/>
      <c r="H995" s="368" t="n"/>
      <c r="I995" s="368" t="n"/>
      <c r="J995" s="368" t="n"/>
      <c r="K995" s="368" t="n"/>
      <c r="L995" s="368" t="n"/>
      <c r="M995" s="368" t="n"/>
      <c r="N995" s="368" t="n"/>
      <c r="O995" s="368" t="n"/>
      <c r="P995" s="368" t="n"/>
      <c r="Q995" s="368" t="n"/>
      <c r="R995" s="368" t="n"/>
      <c r="S995" s="368" t="n"/>
      <c r="T995" s="368" t="n"/>
      <c r="U995" s="368" t="n"/>
      <c r="V995" s="368" t="n"/>
      <c r="W995" s="368" t="n"/>
      <c r="X995" s="368" t="n"/>
      <c r="Y995" s="368" t="n"/>
      <c r="Z995" s="368" t="n"/>
      <c r="AA995" s="368" t="n"/>
      <c r="AB995" s="368" t="n"/>
      <c r="AC995" s="368" t="n"/>
      <c r="AD995" s="368" t="n"/>
      <c r="AE995" s="368" t="n"/>
      <c r="AF995" s="368" t="n"/>
      <c r="AG995" s="368" t="n"/>
      <c r="AH995" s="368" t="n"/>
      <c r="AI995" s="368" t="n"/>
      <c r="AJ995" s="368" t="n"/>
      <c r="AK995" s="368" t="n"/>
      <c r="AL995" s="368" t="n"/>
      <c r="AM995" s="368" t="n"/>
      <c r="AN995" s="368" t="n"/>
      <c r="AO995" s="368" t="n"/>
      <c r="AP995" s="319" t="n"/>
      <c r="AQ995" s="368" t="n"/>
      <c r="AR995" s="368" t="n"/>
      <c r="AS995" s="368" t="n"/>
      <c r="AT995" s="368" t="n"/>
      <c r="AU995" s="368" t="n"/>
      <c r="AV995" s="368" t="n"/>
      <c r="AW995" s="368" t="n"/>
      <c r="AX995" s="368" t="n"/>
      <c r="AY995" s="368" t="n"/>
      <c r="AZ995" s="368" t="n"/>
      <c r="BA995" s="368" t="n"/>
      <c r="BB995" s="368" t="n"/>
      <c r="BC995" s="368" t="n"/>
      <c r="BD995" s="368" t="n"/>
      <c r="BE995" s="368" t="n"/>
      <c r="BF995" s="368" t="n"/>
      <c r="BG995" s="368" t="n"/>
      <c r="BH995" s="368" t="n"/>
      <c r="BI995" s="368" t="n"/>
      <c r="BJ995" s="368" t="n"/>
      <c r="BK995" s="368" t="n"/>
      <c r="BL995" s="368" t="n"/>
      <c r="BM995" s="368" t="n"/>
      <c r="BN995" s="368" t="n"/>
      <c r="BO995" s="368" t="n"/>
      <c r="BP995" s="368" t="n"/>
      <c r="BQ995" s="320" t="n"/>
      <c r="BR995" s="368" t="n"/>
      <c r="BS995" s="368" t="n"/>
      <c r="BT995" s="368" t="n"/>
      <c r="BU995" s="368" t="n"/>
      <c r="BV995" s="368" t="n"/>
      <c r="BW995" s="368" t="n"/>
      <c r="BX995" s="368" t="n"/>
      <c r="BY995" s="368" t="n"/>
      <c r="BZ995" s="368" t="n"/>
      <c r="CA995" s="368" t="n"/>
      <c r="CB995" s="368" t="n"/>
      <c r="CC995" s="368" t="n"/>
      <c r="CD995" s="368" t="n"/>
      <c r="CE995" s="368" t="n"/>
      <c r="CF995" s="368" t="n"/>
      <c r="CG995" s="368" t="n"/>
      <c r="CH995" s="368" t="n"/>
      <c r="CI995" s="368" t="n"/>
      <c r="CJ995" s="368" t="n"/>
      <c r="CK995" s="368" t="n"/>
      <c r="CL995" s="368" t="n"/>
      <c r="CM995" s="368" t="n"/>
      <c r="CN995" s="368" t="n"/>
      <c r="CO995" s="368" t="n"/>
      <c r="CP995" s="368" t="n"/>
      <c r="CQ995" s="368" t="n"/>
      <c r="CR995" s="368" t="n"/>
      <c r="CS995" s="368" t="n"/>
      <c r="CT995" s="368" t="n"/>
      <c r="CU995" s="368" t="n"/>
      <c r="CV995" s="368" t="n"/>
      <c r="CW995" s="368" t="n"/>
      <c r="CX995" s="368" t="n"/>
      <c r="CY995" s="368" t="n"/>
      <c r="CZ995" s="368" t="n"/>
      <c r="DA995" s="368" t="n"/>
      <c r="DB995" s="368" t="n"/>
      <c r="DC995" s="368" t="n"/>
      <c r="DD995" s="368" t="n"/>
    </row>
    <row r="996">
      <c r="A996" s="368" t="n"/>
      <c r="B996" s="368" t="n"/>
      <c r="C996" s="368" t="n"/>
      <c r="D996" s="368" t="n"/>
      <c r="E996" s="368" t="n"/>
      <c r="F996" s="368" t="n"/>
      <c r="G996" s="318" t="n"/>
      <c r="H996" s="368" t="n"/>
      <c r="I996" s="368" t="n"/>
      <c r="J996" s="368" t="n"/>
      <c r="K996" s="368" t="n"/>
      <c r="L996" s="368" t="n"/>
      <c r="M996" s="368" t="n"/>
      <c r="N996" s="368" t="n"/>
      <c r="O996" s="368" t="n"/>
      <c r="P996" s="368" t="n"/>
      <c r="Q996" s="368" t="n"/>
      <c r="R996" s="368" t="n"/>
      <c r="S996" s="368" t="n"/>
      <c r="T996" s="368" t="n"/>
      <c r="U996" s="368" t="n"/>
      <c r="V996" s="368" t="n"/>
      <c r="W996" s="368" t="n"/>
      <c r="X996" s="368" t="n"/>
      <c r="Y996" s="368" t="n"/>
      <c r="Z996" s="368" t="n"/>
      <c r="AA996" s="368" t="n"/>
      <c r="AB996" s="368" t="n"/>
      <c r="AC996" s="368" t="n"/>
      <c r="AD996" s="368" t="n"/>
      <c r="AE996" s="368" t="n"/>
      <c r="AF996" s="368" t="n"/>
      <c r="AG996" s="368" t="n"/>
      <c r="AH996" s="368" t="n"/>
      <c r="AI996" s="368" t="n"/>
      <c r="AJ996" s="368" t="n"/>
      <c r="AK996" s="368" t="n"/>
      <c r="AL996" s="368" t="n"/>
      <c r="AM996" s="368" t="n"/>
      <c r="AN996" s="368" t="n"/>
      <c r="AO996" s="368" t="n"/>
      <c r="AP996" s="319" t="n"/>
      <c r="AQ996" s="368" t="n"/>
      <c r="AR996" s="368" t="n"/>
      <c r="AS996" s="368" t="n"/>
      <c r="AT996" s="368" t="n"/>
      <c r="AU996" s="368" t="n"/>
      <c r="AV996" s="368" t="n"/>
      <c r="AW996" s="368" t="n"/>
      <c r="AX996" s="368" t="n"/>
      <c r="AY996" s="368" t="n"/>
      <c r="AZ996" s="368" t="n"/>
      <c r="BA996" s="368" t="n"/>
      <c r="BB996" s="368" t="n"/>
      <c r="BC996" s="368" t="n"/>
      <c r="BD996" s="368" t="n"/>
      <c r="BE996" s="368" t="n"/>
      <c r="BF996" s="368" t="n"/>
      <c r="BG996" s="368" t="n"/>
      <c r="BH996" s="368" t="n"/>
      <c r="BI996" s="368" t="n"/>
      <c r="BJ996" s="368" t="n"/>
      <c r="BK996" s="368" t="n"/>
      <c r="BL996" s="368" t="n"/>
      <c r="BM996" s="368" t="n"/>
      <c r="BN996" s="368" t="n"/>
      <c r="BO996" s="368" t="n"/>
      <c r="BP996" s="368" t="n"/>
      <c r="BQ996" s="320" t="n"/>
      <c r="BR996" s="368" t="n"/>
      <c r="BS996" s="368" t="n"/>
      <c r="BT996" s="368" t="n"/>
      <c r="BU996" s="368" t="n"/>
      <c r="BV996" s="368" t="n"/>
      <c r="BW996" s="368" t="n"/>
      <c r="BX996" s="368" t="n"/>
      <c r="BY996" s="368" t="n"/>
      <c r="BZ996" s="368" t="n"/>
      <c r="CA996" s="368" t="n"/>
      <c r="CB996" s="368" t="n"/>
      <c r="CC996" s="368" t="n"/>
      <c r="CD996" s="368" t="n"/>
      <c r="CE996" s="368" t="n"/>
      <c r="CF996" s="368" t="n"/>
      <c r="CG996" s="368" t="n"/>
      <c r="CH996" s="368" t="n"/>
      <c r="CI996" s="368" t="n"/>
      <c r="CJ996" s="368" t="n"/>
      <c r="CK996" s="368" t="n"/>
      <c r="CL996" s="368" t="n"/>
      <c r="CM996" s="368" t="n"/>
      <c r="CN996" s="368" t="n"/>
      <c r="CO996" s="368" t="n"/>
      <c r="CP996" s="368" t="n"/>
      <c r="CQ996" s="368" t="n"/>
      <c r="CR996" s="368" t="n"/>
      <c r="CS996" s="368" t="n"/>
      <c r="CT996" s="368" t="n"/>
      <c r="CU996" s="368" t="n"/>
      <c r="CV996" s="368" t="n"/>
      <c r="CW996" s="368" t="n"/>
      <c r="CX996" s="368" t="n"/>
      <c r="CY996" s="368" t="n"/>
      <c r="CZ996" s="368" t="n"/>
      <c r="DA996" s="368" t="n"/>
      <c r="DB996" s="368" t="n"/>
      <c r="DC996" s="368" t="n"/>
      <c r="DD996" s="368" t="n"/>
    </row>
    <row r="997">
      <c r="A997" s="368" t="n"/>
      <c r="B997" s="368" t="n"/>
      <c r="C997" s="368" t="n"/>
      <c r="D997" s="368" t="n"/>
      <c r="E997" s="368" t="n"/>
      <c r="F997" s="368" t="n"/>
      <c r="G997" s="318" t="n"/>
      <c r="H997" s="368" t="n"/>
      <c r="I997" s="368" t="n"/>
      <c r="J997" s="368" t="n"/>
      <c r="K997" s="368" t="n"/>
      <c r="L997" s="368" t="n"/>
      <c r="M997" s="368" t="n"/>
      <c r="N997" s="368" t="n"/>
      <c r="O997" s="368" t="n"/>
      <c r="P997" s="368" t="n"/>
      <c r="Q997" s="368" t="n"/>
      <c r="R997" s="368" t="n"/>
      <c r="S997" s="368" t="n"/>
      <c r="T997" s="368" t="n"/>
      <c r="U997" s="368" t="n"/>
      <c r="V997" s="368" t="n"/>
      <c r="W997" s="368" t="n"/>
      <c r="X997" s="368" t="n"/>
      <c r="Y997" s="368" t="n"/>
      <c r="Z997" s="368" t="n"/>
      <c r="AA997" s="368" t="n"/>
      <c r="AB997" s="368" t="n"/>
      <c r="AC997" s="368" t="n"/>
      <c r="AD997" s="368" t="n"/>
      <c r="AE997" s="368" t="n"/>
      <c r="AF997" s="368" t="n"/>
      <c r="AG997" s="368" t="n"/>
      <c r="AH997" s="368" t="n"/>
      <c r="AI997" s="368" t="n"/>
      <c r="AJ997" s="368" t="n"/>
      <c r="AK997" s="368" t="n"/>
      <c r="AL997" s="368" t="n"/>
      <c r="AM997" s="368" t="n"/>
      <c r="AN997" s="368" t="n"/>
      <c r="AO997" s="368" t="n"/>
      <c r="AP997" s="319" t="n"/>
      <c r="AQ997" s="368" t="n"/>
      <c r="AR997" s="368" t="n"/>
      <c r="AS997" s="368" t="n"/>
      <c r="AT997" s="368" t="n"/>
      <c r="AU997" s="368" t="n"/>
      <c r="AV997" s="368" t="n"/>
      <c r="AW997" s="368" t="n"/>
      <c r="AX997" s="368" t="n"/>
      <c r="AY997" s="368" t="n"/>
      <c r="AZ997" s="368" t="n"/>
      <c r="BA997" s="368" t="n"/>
      <c r="BB997" s="368" t="n"/>
      <c r="BC997" s="368" t="n"/>
      <c r="BD997" s="368" t="n"/>
      <c r="BE997" s="368" t="n"/>
      <c r="BF997" s="368" t="n"/>
      <c r="BG997" s="368" t="n"/>
      <c r="BH997" s="368" t="n"/>
      <c r="BI997" s="368" t="n"/>
      <c r="BJ997" s="368" t="n"/>
      <c r="BK997" s="368" t="n"/>
      <c r="BL997" s="368" t="n"/>
      <c r="BM997" s="368" t="n"/>
      <c r="BN997" s="368" t="n"/>
      <c r="BO997" s="368" t="n"/>
      <c r="BP997" s="368" t="n"/>
      <c r="BQ997" s="320" t="n"/>
      <c r="BR997" s="368" t="n"/>
      <c r="BS997" s="368" t="n"/>
      <c r="BT997" s="368" t="n"/>
      <c r="BU997" s="368" t="n"/>
      <c r="BV997" s="368" t="n"/>
      <c r="BW997" s="368" t="n"/>
      <c r="BX997" s="368" t="n"/>
      <c r="BY997" s="368" t="n"/>
      <c r="BZ997" s="368" t="n"/>
      <c r="CA997" s="368" t="n"/>
      <c r="CB997" s="368" t="n"/>
      <c r="CC997" s="368" t="n"/>
      <c r="CD997" s="368" t="n"/>
      <c r="CE997" s="368" t="n"/>
      <c r="CF997" s="368" t="n"/>
      <c r="CG997" s="368" t="n"/>
      <c r="CH997" s="368" t="n"/>
      <c r="CI997" s="368" t="n"/>
      <c r="CJ997" s="368" t="n"/>
      <c r="CK997" s="368" t="n"/>
      <c r="CL997" s="368" t="n"/>
      <c r="CM997" s="368" t="n"/>
      <c r="CN997" s="368" t="n"/>
      <c r="CO997" s="368" t="n"/>
      <c r="CP997" s="368" t="n"/>
      <c r="CQ997" s="368" t="n"/>
      <c r="CR997" s="368" t="n"/>
      <c r="CS997" s="368" t="n"/>
      <c r="CT997" s="368" t="n"/>
      <c r="CU997" s="368" t="n"/>
      <c r="CV997" s="368" t="n"/>
      <c r="CW997" s="368" t="n"/>
      <c r="CX997" s="368" t="n"/>
      <c r="CY997" s="368" t="n"/>
      <c r="CZ997" s="368" t="n"/>
      <c r="DA997" s="368" t="n"/>
      <c r="DB997" s="368" t="n"/>
      <c r="DC997" s="368" t="n"/>
      <c r="DD997" s="368" t="n"/>
    </row>
    <row r="998">
      <c r="A998" s="368" t="n"/>
      <c r="B998" s="368" t="n"/>
      <c r="C998" s="368" t="n"/>
      <c r="D998" s="368" t="n"/>
      <c r="E998" s="368" t="n"/>
      <c r="F998" s="368" t="n"/>
      <c r="G998" s="318" t="n"/>
      <c r="H998" s="368" t="n"/>
      <c r="I998" s="368" t="n"/>
      <c r="J998" s="368" t="n"/>
      <c r="K998" s="368" t="n"/>
      <c r="L998" s="368" t="n"/>
      <c r="M998" s="368" t="n"/>
      <c r="N998" s="368" t="n"/>
      <c r="O998" s="368" t="n"/>
      <c r="P998" s="368" t="n"/>
      <c r="Q998" s="368" t="n"/>
      <c r="R998" s="368" t="n"/>
      <c r="S998" s="368" t="n"/>
      <c r="T998" s="368" t="n"/>
      <c r="U998" s="368" t="n"/>
      <c r="V998" s="368" t="n"/>
      <c r="W998" s="368" t="n"/>
      <c r="X998" s="368" t="n"/>
      <c r="Y998" s="368" t="n"/>
      <c r="Z998" s="368" t="n"/>
      <c r="AA998" s="368" t="n"/>
      <c r="AB998" s="368" t="n"/>
      <c r="AC998" s="368" t="n"/>
      <c r="AD998" s="368" t="n"/>
      <c r="AE998" s="368" t="n"/>
      <c r="AF998" s="368" t="n"/>
      <c r="AG998" s="368" t="n"/>
      <c r="AH998" s="368" t="n"/>
      <c r="AI998" s="368" t="n"/>
      <c r="AJ998" s="368" t="n"/>
      <c r="AK998" s="368" t="n"/>
      <c r="AL998" s="368" t="n"/>
      <c r="AM998" s="368" t="n"/>
      <c r="AN998" s="368" t="n"/>
      <c r="AO998" s="368" t="n"/>
      <c r="AP998" s="319" t="n"/>
      <c r="AQ998" s="368" t="n"/>
      <c r="AR998" s="368" t="n"/>
      <c r="AS998" s="368" t="n"/>
      <c r="AT998" s="368" t="n"/>
      <c r="AU998" s="368" t="n"/>
      <c r="AV998" s="368" t="n"/>
      <c r="AW998" s="368" t="n"/>
      <c r="AX998" s="368" t="n"/>
      <c r="AY998" s="368" t="n"/>
      <c r="AZ998" s="368" t="n"/>
      <c r="BA998" s="368" t="n"/>
      <c r="BB998" s="368" t="n"/>
      <c r="BC998" s="368" t="n"/>
      <c r="BD998" s="368" t="n"/>
      <c r="BE998" s="368" t="n"/>
      <c r="BF998" s="368" t="n"/>
      <c r="BG998" s="368" t="n"/>
      <c r="BH998" s="368" t="n"/>
      <c r="BI998" s="368" t="n"/>
      <c r="BJ998" s="368" t="n"/>
      <c r="BK998" s="368" t="n"/>
      <c r="BL998" s="368" t="n"/>
      <c r="BM998" s="368" t="n"/>
      <c r="BN998" s="368" t="n"/>
      <c r="BO998" s="368" t="n"/>
      <c r="BP998" s="368" t="n"/>
      <c r="BQ998" s="320" t="n"/>
      <c r="BR998" s="368" t="n"/>
      <c r="BS998" s="368" t="n"/>
      <c r="BT998" s="368" t="n"/>
      <c r="BU998" s="368" t="n"/>
      <c r="BV998" s="368" t="n"/>
      <c r="BW998" s="368" t="n"/>
      <c r="BX998" s="368" t="n"/>
      <c r="BY998" s="368" t="n"/>
      <c r="BZ998" s="368" t="n"/>
      <c r="CA998" s="368" t="n"/>
      <c r="CB998" s="368" t="n"/>
      <c r="CC998" s="368" t="n"/>
      <c r="CD998" s="368" t="n"/>
      <c r="CE998" s="368" t="n"/>
      <c r="CF998" s="368" t="n"/>
      <c r="CG998" s="368" t="n"/>
      <c r="CH998" s="368" t="n"/>
      <c r="CI998" s="368" t="n"/>
      <c r="CJ998" s="368" t="n"/>
      <c r="CK998" s="368" t="n"/>
      <c r="CL998" s="368" t="n"/>
      <c r="CM998" s="368" t="n"/>
      <c r="CN998" s="368" t="n"/>
      <c r="CO998" s="368" t="n"/>
      <c r="CP998" s="368" t="n"/>
      <c r="CQ998" s="368" t="n"/>
      <c r="CR998" s="368" t="n"/>
      <c r="CS998" s="368" t="n"/>
      <c r="CT998" s="368" t="n"/>
      <c r="CU998" s="368" t="n"/>
      <c r="CV998" s="368" t="n"/>
      <c r="CW998" s="368" t="n"/>
      <c r="CX998" s="368" t="n"/>
      <c r="CY998" s="368" t="n"/>
      <c r="CZ998" s="368" t="n"/>
      <c r="DA998" s="368" t="n"/>
      <c r="DB998" s="368" t="n"/>
      <c r="DC998" s="368" t="n"/>
      <c r="DD998" s="368" t="n"/>
    </row>
    <row r="999">
      <c r="A999" s="368" t="n"/>
      <c r="B999" s="368" t="n"/>
      <c r="C999" s="368" t="n"/>
      <c r="D999" s="368" t="n"/>
      <c r="E999" s="368" t="n"/>
      <c r="F999" s="368" t="n"/>
      <c r="G999" s="318" t="n"/>
      <c r="H999" s="368" t="n"/>
      <c r="I999" s="368" t="n"/>
      <c r="J999" s="368" t="n"/>
      <c r="K999" s="368" t="n"/>
      <c r="L999" s="368" t="n"/>
      <c r="M999" s="368" t="n"/>
      <c r="N999" s="368" t="n"/>
      <c r="O999" s="368" t="n"/>
      <c r="P999" s="368" t="n"/>
      <c r="Q999" s="368" t="n"/>
      <c r="R999" s="368" t="n"/>
      <c r="S999" s="368" t="n"/>
      <c r="T999" s="368" t="n"/>
      <c r="U999" s="368" t="n"/>
      <c r="V999" s="368" t="n"/>
      <c r="W999" s="368" t="n"/>
      <c r="X999" s="368" t="n"/>
      <c r="Y999" s="368" t="n"/>
      <c r="Z999" s="368" t="n"/>
      <c r="AA999" s="368" t="n"/>
      <c r="AB999" s="368" t="n"/>
      <c r="AC999" s="368" t="n"/>
      <c r="AD999" s="368" t="n"/>
      <c r="AE999" s="368" t="n"/>
      <c r="AF999" s="368" t="n"/>
      <c r="AG999" s="368" t="n"/>
      <c r="AH999" s="368" t="n"/>
      <c r="AI999" s="368" t="n"/>
      <c r="AJ999" s="368" t="n"/>
      <c r="AK999" s="368" t="n"/>
      <c r="AL999" s="368" t="n"/>
      <c r="AM999" s="368" t="n"/>
      <c r="AN999" s="368" t="n"/>
      <c r="AO999" s="368" t="n"/>
      <c r="AP999" s="319" t="n"/>
      <c r="AQ999" s="368" t="n"/>
      <c r="AR999" s="368" t="n"/>
      <c r="AS999" s="368" t="n"/>
      <c r="AT999" s="368" t="n"/>
      <c r="AU999" s="368" t="n"/>
      <c r="AV999" s="368" t="n"/>
      <c r="AW999" s="368" t="n"/>
      <c r="AX999" s="368" t="n"/>
      <c r="AY999" s="368" t="n"/>
      <c r="AZ999" s="368" t="n"/>
      <c r="BA999" s="368" t="n"/>
      <c r="BB999" s="368" t="n"/>
      <c r="BC999" s="368" t="n"/>
      <c r="BD999" s="368" t="n"/>
      <c r="BE999" s="368" t="n"/>
      <c r="BF999" s="368" t="n"/>
      <c r="BG999" s="368" t="n"/>
      <c r="BH999" s="368" t="n"/>
      <c r="BI999" s="368" t="n"/>
      <c r="BJ999" s="368" t="n"/>
      <c r="BK999" s="368" t="n"/>
      <c r="BL999" s="368" t="n"/>
      <c r="BM999" s="368" t="n"/>
      <c r="BN999" s="368" t="n"/>
      <c r="BO999" s="368" t="n"/>
      <c r="BP999" s="368" t="n"/>
      <c r="BQ999" s="320" t="n"/>
      <c r="BR999" s="368" t="n"/>
      <c r="BS999" s="368" t="n"/>
      <c r="BT999" s="368" t="n"/>
      <c r="BU999" s="368" t="n"/>
      <c r="BV999" s="368" t="n"/>
      <c r="BW999" s="368" t="n"/>
      <c r="BX999" s="368" t="n"/>
      <c r="BY999" s="368" t="n"/>
      <c r="BZ999" s="368" t="n"/>
      <c r="CA999" s="368" t="n"/>
      <c r="CB999" s="368" t="n"/>
      <c r="CC999" s="368" t="n"/>
      <c r="CD999" s="368" t="n"/>
      <c r="CE999" s="368" t="n"/>
      <c r="CF999" s="368" t="n"/>
      <c r="CG999" s="368" t="n"/>
      <c r="CH999" s="368" t="n"/>
      <c r="CI999" s="368" t="n"/>
      <c r="CJ999" s="368" t="n"/>
      <c r="CK999" s="368" t="n"/>
      <c r="CL999" s="368" t="n"/>
      <c r="CM999" s="368" t="n"/>
      <c r="CN999" s="368" t="n"/>
      <c r="CO999" s="368" t="n"/>
      <c r="CP999" s="368" t="n"/>
      <c r="CQ999" s="368" t="n"/>
      <c r="CR999" s="368" t="n"/>
      <c r="CS999" s="368" t="n"/>
      <c r="CT999" s="368" t="n"/>
      <c r="CU999" s="368" t="n"/>
      <c r="CV999" s="368" t="n"/>
      <c r="CW999" s="368" t="n"/>
      <c r="CX999" s="368" t="n"/>
      <c r="CY999" s="368" t="n"/>
      <c r="CZ999" s="368" t="n"/>
      <c r="DA999" s="368" t="n"/>
      <c r="DB999" s="368" t="n"/>
      <c r="DC999" s="368" t="n"/>
      <c r="DD999" s="368" t="n"/>
    </row>
    <row r="1000">
      <c r="A1000" s="368" t="n"/>
      <c r="B1000" s="368" t="n"/>
      <c r="C1000" s="368" t="n"/>
      <c r="D1000" s="368" t="n"/>
      <c r="E1000" s="368" t="n"/>
      <c r="F1000" s="368" t="n"/>
      <c r="G1000" s="318" t="n"/>
      <c r="H1000" s="368" t="n"/>
      <c r="I1000" s="368" t="n"/>
      <c r="J1000" s="368" t="n"/>
      <c r="K1000" s="368" t="n"/>
      <c r="L1000" s="368" t="n"/>
      <c r="M1000" s="368" t="n"/>
      <c r="N1000" s="368" t="n"/>
      <c r="O1000" s="368" t="n"/>
      <c r="P1000" s="368" t="n"/>
      <c r="Q1000" s="368" t="n"/>
      <c r="R1000" s="368" t="n"/>
      <c r="S1000" s="368" t="n"/>
      <c r="T1000" s="368" t="n"/>
      <c r="U1000" s="368" t="n"/>
      <c r="V1000" s="368" t="n"/>
      <c r="W1000" s="368" t="n"/>
      <c r="X1000" s="368" t="n"/>
      <c r="Y1000" s="368" t="n"/>
      <c r="Z1000" s="368" t="n"/>
      <c r="AA1000" s="368" t="n"/>
      <c r="AB1000" s="368" t="n"/>
      <c r="AC1000" s="368" t="n"/>
      <c r="AD1000" s="368" t="n"/>
      <c r="AE1000" s="368" t="n"/>
      <c r="AF1000" s="368" t="n"/>
      <c r="AG1000" s="368" t="n"/>
      <c r="AH1000" s="368" t="n"/>
      <c r="AI1000" s="368" t="n"/>
      <c r="AJ1000" s="368" t="n"/>
      <c r="AK1000" s="368" t="n"/>
      <c r="AL1000" s="368" t="n"/>
      <c r="AM1000" s="368" t="n"/>
      <c r="AN1000" s="368" t="n"/>
      <c r="AO1000" s="368" t="n"/>
      <c r="AP1000" s="319" t="n"/>
      <c r="AQ1000" s="368" t="n"/>
      <c r="AR1000" s="368" t="n"/>
      <c r="AS1000" s="368" t="n"/>
      <c r="AT1000" s="368" t="n"/>
      <c r="AU1000" s="368" t="n"/>
      <c r="AV1000" s="368" t="n"/>
      <c r="AW1000" s="368" t="n"/>
      <c r="AX1000" s="368" t="n"/>
      <c r="AY1000" s="368" t="n"/>
      <c r="AZ1000" s="368" t="n"/>
      <c r="BA1000" s="368" t="n"/>
      <c r="BB1000" s="368" t="n"/>
      <c r="BC1000" s="368" t="n"/>
      <c r="BD1000" s="368" t="n"/>
      <c r="BE1000" s="368" t="n"/>
      <c r="BF1000" s="368" t="n"/>
      <c r="BG1000" s="368" t="n"/>
      <c r="BH1000" s="368" t="n"/>
      <c r="BI1000" s="368" t="n"/>
      <c r="BJ1000" s="368" t="n"/>
      <c r="BK1000" s="368" t="n"/>
      <c r="BL1000" s="368" t="n"/>
      <c r="BM1000" s="368" t="n"/>
      <c r="BN1000" s="368" t="n"/>
      <c r="BO1000" s="368" t="n"/>
      <c r="BP1000" s="368" t="n"/>
      <c r="BQ1000" s="320" t="n"/>
      <c r="BR1000" s="368" t="n"/>
      <c r="BS1000" s="368" t="n"/>
      <c r="BT1000" s="368" t="n"/>
      <c r="BU1000" s="368" t="n"/>
      <c r="BV1000" s="368" t="n"/>
      <c r="BW1000" s="368" t="n"/>
      <c r="BX1000" s="368" t="n"/>
      <c r="BY1000" s="368" t="n"/>
      <c r="BZ1000" s="368" t="n"/>
      <c r="CA1000" s="368" t="n"/>
      <c r="CB1000" s="368" t="n"/>
      <c r="CC1000" s="368" t="n"/>
      <c r="CD1000" s="368" t="n"/>
      <c r="CE1000" s="368" t="n"/>
      <c r="CF1000" s="368" t="n"/>
      <c r="CG1000" s="368" t="n"/>
      <c r="CH1000" s="368" t="n"/>
      <c r="CI1000" s="368" t="n"/>
      <c r="CJ1000" s="368" t="n"/>
      <c r="CK1000" s="368" t="n"/>
      <c r="CL1000" s="368" t="n"/>
      <c r="CM1000" s="368" t="n"/>
      <c r="CN1000" s="368" t="n"/>
      <c r="CO1000" s="368" t="n"/>
      <c r="CP1000" s="368" t="n"/>
      <c r="CQ1000" s="368" t="n"/>
      <c r="CR1000" s="368" t="n"/>
      <c r="CS1000" s="368" t="n"/>
      <c r="CT1000" s="368" t="n"/>
      <c r="CU1000" s="368" t="n"/>
      <c r="CV1000" s="368" t="n"/>
      <c r="CW1000" s="368" t="n"/>
      <c r="CX1000" s="368" t="n"/>
      <c r="CY1000" s="368" t="n"/>
      <c r="CZ1000" s="368" t="n"/>
      <c r="DA1000" s="368" t="n"/>
      <c r="DB1000" s="368" t="n"/>
      <c r="DC1000" s="368" t="n"/>
      <c r="DD1000" s="368" t="n"/>
    </row>
  </sheetData>
  <autoFilter ref="$A$1"/>
  <conditionalFormatting sqref="AV17:BO40">
    <cfRule type="notContainsBlanks" priority="1" dxfId="11">
      <formula>LEN(TRIM(AV17))&gt;0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0" summaryRight="0"/>
    <pageSetUpPr/>
  </sheetPr>
  <dimension ref="A1:AQ1032"/>
  <sheetViews>
    <sheetView workbookViewId="0">
      <selection activeCell="A1" sqref="A1"/>
    </sheetView>
  </sheetViews>
  <sheetFormatPr baseColWidth="8" defaultColWidth="12.63" defaultRowHeight="15.75" customHeight="1"/>
  <cols>
    <col width="13.75" customWidth="1" style="590" min="9" max="10"/>
    <col width="28.25" customWidth="1" style="590" min="19" max="19"/>
    <col width="21.38" customWidth="1" style="590" min="20" max="20"/>
    <col width="13.63" customWidth="1" style="590" min="35" max="43"/>
  </cols>
  <sheetData>
    <row r="1">
      <c r="S1" s="398" t="n"/>
    </row>
    <row r="2">
      <c r="B2" s="394" t="inlineStr">
        <is>
          <t>Charts per Segment:</t>
        </is>
      </c>
      <c r="S2" s="398" t="n"/>
    </row>
    <row r="3">
      <c r="D3" s="551" t="inlineStr">
        <is>
          <t>Jump to:</t>
        </is>
      </c>
      <c r="S3" s="398" t="n"/>
    </row>
    <row r="4">
      <c r="B4" s="394" t="inlineStr">
        <is>
          <t>AECO</t>
        </is>
      </c>
      <c r="D4" s="396" t="inlineStr">
        <is>
          <t>Field Systems</t>
        </is>
      </c>
      <c r="E4" s="396" t="inlineStr">
        <is>
          <t>Transportation &amp; Logistics</t>
        </is>
      </c>
      <c r="S4" s="398" t="n"/>
    </row>
    <row r="5">
      <c r="S5" s="398" t="n"/>
      <c r="U5" s="397" t="n"/>
      <c r="V5" s="397" t="n"/>
    </row>
    <row r="6">
      <c r="S6" s="398" t="n"/>
    </row>
    <row r="7">
      <c r="S7" s="398" t="n"/>
    </row>
    <row r="8">
      <c r="S8" s="398" t="n"/>
    </row>
    <row r="9">
      <c r="S9" s="398" t="n"/>
      <c r="V9" s="551" t="inlineStr">
        <is>
          <t>i</t>
        </is>
      </c>
      <c r="W9" s="551" t="inlineStr">
        <is>
          <t>j</t>
        </is>
      </c>
      <c r="X9" s="551" t="inlineStr">
        <is>
          <t>k</t>
        </is>
      </c>
      <c r="Y9" s="551" t="inlineStr">
        <is>
          <t>n</t>
        </is>
      </c>
      <c r="Z9" s="551" t="inlineStr">
        <is>
          <t>o</t>
        </is>
      </c>
      <c r="AA9" s="551" t="inlineStr">
        <is>
          <t>p</t>
        </is>
      </c>
      <c r="AB9" s="551" t="inlineStr">
        <is>
          <t>q</t>
        </is>
      </c>
      <c r="AC9" s="551" t="inlineStr">
        <is>
          <t>r</t>
        </is>
      </c>
      <c r="AD9" s="551" t="inlineStr">
        <is>
          <t>s</t>
        </is>
      </c>
    </row>
    <row r="10">
      <c r="S10" s="398" t="inlineStr">
        <is>
          <t>AECO</t>
        </is>
      </c>
      <c r="U10" s="399">
        <f>MediaScorecard!H2</f>
        <v/>
      </c>
      <c r="V10" s="399">
        <f>MediaScorecard!I2</f>
        <v/>
      </c>
      <c r="W10" s="399">
        <f>MediaScorecard!J2</f>
        <v/>
      </c>
      <c r="X10" s="399">
        <f>MediaScorecard!K2</f>
        <v/>
      </c>
      <c r="Y10" s="399">
        <f>MediaScorecard!N2</f>
        <v/>
      </c>
      <c r="Z10" s="399">
        <f>MediaScorecard!O2</f>
        <v/>
      </c>
      <c r="AA10" s="399">
        <f>MediaScorecard!P2</f>
        <v/>
      </c>
      <c r="AB10" s="399">
        <f>MediaScorecard!Q2</f>
        <v/>
      </c>
      <c r="AC10" s="399">
        <f>MediaScorecard!R2</f>
        <v/>
      </c>
      <c r="AD10" s="399">
        <f>MediaScorecard!S2</f>
        <v/>
      </c>
    </row>
    <row r="11">
      <c r="S11" s="398" t="n"/>
      <c r="T11" s="402" t="inlineStr">
        <is>
          <t>Q1</t>
        </is>
      </c>
      <c r="V11" s="401">
        <f>countIFS(MediaScorecard!$D5:$D3101,"Q1", MediaScorecard!I5:I3101, "x")</f>
        <v/>
      </c>
      <c r="W11" s="401">
        <f>countIFS(MediaScorecard!$D5:$D3101,"Q1", MediaScorecard!J5:J3101, "x")</f>
        <v/>
      </c>
      <c r="X11" s="401">
        <f>countIFS(MediaScorecard!$D5:$D4491,"Q1", MediaScorecard!K5:K4491, "x")</f>
        <v/>
      </c>
      <c r="Y11" s="401">
        <f>countIFS(MediaScorecard!$D5:$D4491,"Q1", MediaScorecard!N5:N4491, "x")</f>
        <v/>
      </c>
      <c r="Z11" s="401">
        <f>countIFS(MediaScorecard!$D5:$D4491,"Q1", MediaScorecard!O5:O4491, "x")</f>
        <v/>
      </c>
      <c r="AA11" s="401">
        <f>countIFS(MediaScorecard!$D5:$D4491,"Q1", MediaScorecard!P5:P4491, "x")</f>
        <v/>
      </c>
      <c r="AB11" s="401">
        <f>countIFS(MediaScorecard!$D5:$D4491,"Q1", MediaScorecard!Q5:Q4491, "x")</f>
        <v/>
      </c>
      <c r="AC11" s="401">
        <f>countIFS(MediaScorecard!$D5:$D4491,"Q1", MediaScorecard!R5:R4491, "x")</f>
        <v/>
      </c>
      <c r="AD11" s="401">
        <f>countIFS(MediaScorecard!$D5:$D4491,"Q1", MediaScorecard!S5:S4491, "x")</f>
        <v/>
      </c>
      <c r="AE11" s="551">
        <f>SUM(V11:AD11)</f>
        <v/>
      </c>
    </row>
    <row r="12">
      <c r="S12" s="398" t="n"/>
      <c r="T12" s="402" t="inlineStr">
        <is>
          <t>Q2</t>
        </is>
      </c>
      <c r="V12" s="401">
        <f>countIFS(MediaScorecard!$D5:$D3491,"Q2", MediaScorecard!I5:I3491, "x")</f>
        <v/>
      </c>
      <c r="W12" s="401">
        <f>countIFS(MediaScorecard!$D5:$D4491,"Q2", MediaScorecard!J5:J4491, "x")</f>
        <v/>
      </c>
      <c r="X12" s="401">
        <f>countIFS(MediaScorecard!$D5:$D4491,"Q2", MediaScorecard!K5:K4491, "x")</f>
        <v/>
      </c>
      <c r="Y12" s="401">
        <f>countIFS(MediaScorecard!$D5:$D4491,"Q2", MediaScorecard!N5:N4491, "x")</f>
        <v/>
      </c>
      <c r="Z12" s="401">
        <f>countIFS(MediaScorecard!$D5:$D4491,"Q2", MediaScorecard!O5:O4491, "x")</f>
        <v/>
      </c>
      <c r="AA12" s="401">
        <f>countIFS(MediaScorecard!$D5:$D4492,"Q2", MediaScorecard!P5:P4492, "x")</f>
        <v/>
      </c>
      <c r="AB12" s="401">
        <f>countIFS(MediaScorecard!$D5:$D4491,"Q2", MediaScorecard!Q5:Q4491, "x")</f>
        <v/>
      </c>
      <c r="AC12" s="401">
        <f>countIFS(MediaScorecard!$D5:$D4491,"Q2", MediaScorecard!R5:R4491, "x")</f>
        <v/>
      </c>
      <c r="AD12" s="401">
        <f>countIFS(MediaScorecard!$D5:$D4492,"Q2", MediaScorecard!S5:S4492, "x")</f>
        <v/>
      </c>
      <c r="AE12" s="551">
        <f>SUM(V12:AD12)</f>
        <v/>
      </c>
    </row>
    <row r="13">
      <c r="S13" s="398" t="n"/>
      <c r="T13" s="402" t="inlineStr">
        <is>
          <t>Q3</t>
        </is>
      </c>
      <c r="V13" s="401">
        <f>countIFS(MediaScorecard!$D5:$D3491,"Q3", MediaScorecard!I5:I3491, "x")</f>
        <v/>
      </c>
      <c r="W13" s="401">
        <f>countIFS(MediaScorecard!$D5:$D4491,"Q3", MediaScorecard!J5:J4491, "x")</f>
        <v/>
      </c>
      <c r="X13" s="401">
        <f>countIFS(MediaScorecard!$D5:$D4491,"Q3", MediaScorecard!K5:K4491, "x")</f>
        <v/>
      </c>
      <c r="Y13" s="401">
        <f>countIFS(MediaScorecard!$D5:$D4491,"Q3", MediaScorecard!N5:N4491, "x")</f>
        <v/>
      </c>
      <c r="Z13" s="401">
        <f>countIFS(MediaScorecard!$D5:$D4491,"Q3", MediaScorecard!O5:O4491, "x")</f>
        <v/>
      </c>
      <c r="AA13" s="401">
        <f>countIFS(MediaScorecard!$D7:$D4493,"Q3", MediaScorecard!P7:P4493, "x")</f>
        <v/>
      </c>
      <c r="AB13" s="401">
        <f>countIFS(MediaScorecard!$D5:$D4491,"Q3", MediaScorecard!Q5:Q4491, "x")</f>
        <v/>
      </c>
      <c r="AC13" s="401">
        <f>countIFS(MediaScorecard!$D5:$D4491,"Q3", MediaScorecard!R5:R4491, "x")</f>
        <v/>
      </c>
      <c r="AD13" s="401">
        <f>countIFS(MediaScorecard!$D5:$D4491,"Q3", MediaScorecard!S5:S4491, "x")</f>
        <v/>
      </c>
      <c r="AE13" s="551">
        <f>SUM(V13:AD13)</f>
        <v/>
      </c>
    </row>
    <row r="14">
      <c r="S14" s="398" t="n"/>
      <c r="T14" s="402" t="inlineStr">
        <is>
          <t>Q4</t>
        </is>
      </c>
      <c r="V14" s="401">
        <f>countIFS(MediaScorecard!$D5:$D4491,"Q4", MediaScorecard!I5:I4491, "x")</f>
        <v/>
      </c>
      <c r="W14" s="401">
        <f>countIFS(MediaScorecard!$D5:$D3491,"Q4", MediaScorecard!J5:J3491, "x")</f>
        <v/>
      </c>
      <c r="X14" s="401">
        <f>countIFS(MediaScorecard!$D5:$D4491,"Q4", MediaScorecard!K5:K4491, "x")</f>
        <v/>
      </c>
      <c r="Y14" s="401">
        <f>countIFS(MediaScorecard!$D5:$D4491,"Q4", MediaScorecard!N5:N4491, "x")</f>
        <v/>
      </c>
      <c r="Z14" s="401">
        <f>countIFS(MediaScorecard!$D5:$D4491,"Q4", MediaScorecard!O5:O4491, "x")</f>
        <v/>
      </c>
      <c r="AA14" s="401">
        <f>countIFS(MediaScorecard!$D8:$D4494,"Q4", MediaScorecard!P8:P4494, "x")</f>
        <v/>
      </c>
      <c r="AB14" s="401">
        <f>countIFS(MediaScorecard!$D5:$D4491,"Q4", MediaScorecard!Q5:Q4491, "x")</f>
        <v/>
      </c>
      <c r="AC14" s="401">
        <f>countIFS(MediaScorecard!$D5:$D4491,"Q4", MediaScorecard!R5:R4491, "x")</f>
        <v/>
      </c>
      <c r="AD14" s="401">
        <f>countIFS(MediaScorecard!$D5:$D4494,"Q4", MediaScorecard!S5:S4494, "x")</f>
        <v/>
      </c>
      <c r="AE14" s="551">
        <f>SUM(V14:AD14)</f>
        <v/>
      </c>
    </row>
    <row r="15">
      <c r="S15" s="398" t="n"/>
      <c r="T15" s="402" t="n"/>
    </row>
    <row r="16">
      <c r="S16" s="398" t="n"/>
      <c r="T16" s="402" t="n"/>
    </row>
    <row r="17">
      <c r="S17" s="403" t="inlineStr">
        <is>
          <t>FIELD SYSTEMS</t>
        </is>
      </c>
      <c r="T17" s="402" t="n"/>
      <c r="U17" s="404">
        <f>MediaScorecard!T2</f>
        <v/>
      </c>
      <c r="V17" s="404">
        <f>MediaScorecard!U2</f>
        <v/>
      </c>
      <c r="W17" s="404">
        <f>MediaScorecard!V2</f>
        <v/>
      </c>
      <c r="X17" s="404">
        <f>MediaScorecard!W2</f>
        <v/>
      </c>
      <c r="Y17" s="404">
        <f>MediaScorecard!X2</f>
        <v/>
      </c>
      <c r="Z17" s="404">
        <f>MediaScorecard!Y2</f>
        <v/>
      </c>
      <c r="AA17" s="404">
        <f>MediaScorecard!Z2</f>
        <v/>
      </c>
      <c r="AB17" s="404">
        <f>MediaScorecard!AA2</f>
        <v/>
      </c>
      <c r="AC17" s="404">
        <f>MediaScorecard!AB2</f>
        <v/>
      </c>
      <c r="AD17" s="404">
        <f>MediaScorecard!AC2</f>
        <v/>
      </c>
      <c r="AE17" s="404">
        <f>MediaScorecard!AD2</f>
        <v/>
      </c>
      <c r="AF17" s="404">
        <f>MediaScorecard!AE2</f>
        <v/>
      </c>
      <c r="AG17" s="404">
        <f>MediaScorecard!AF2</f>
        <v/>
      </c>
      <c r="AH17" s="404">
        <f>MediaScorecard!AG2</f>
        <v/>
      </c>
      <c r="AI17" s="404">
        <f>MediaScorecard!AH2</f>
        <v/>
      </c>
      <c r="AJ17" s="404">
        <f>MediaScorecard!AI2</f>
        <v/>
      </c>
      <c r="AK17" s="404">
        <f>MediaScorecard!AJ2</f>
        <v/>
      </c>
      <c r="AL17" s="404">
        <f>MediaScorecard!AK2</f>
        <v/>
      </c>
      <c r="AM17" s="404">
        <f>MediaScorecard!AL2</f>
        <v/>
      </c>
      <c r="AN17" s="405">
        <f>MediaScorecard!AM2</f>
        <v/>
      </c>
      <c r="AO17" s="406" t="n"/>
      <c r="AP17" s="407" t="n"/>
      <c r="AQ17" s="407" t="n"/>
    </row>
    <row r="18">
      <c r="S18" s="398" t="n"/>
      <c r="T18" s="402" t="inlineStr">
        <is>
          <t>Q1</t>
        </is>
      </c>
      <c r="U18" s="407" t="n"/>
      <c r="V18" s="408">
        <f>countIFS(MediaScorecard!$D5:$D4491,"Q1", MediaScorecard!U5:U4491, "x")</f>
        <v/>
      </c>
      <c r="W18" s="408">
        <f>countIFS(MediaScorecard!$D5:$D4491,"Q1", MediaScorecard!V5:V4491, "x")</f>
        <v/>
      </c>
      <c r="X18" s="408">
        <f>countIFS(MediaScorecard!$D5:$D4491,"Q1", MediaScorecard!W5:W4491, "x")</f>
        <v/>
      </c>
      <c r="Y18" s="408">
        <f>countIFS(MediaScorecard!$D5:$D4491,"Q1", MediaScorecard!X5:X4491, "x")</f>
        <v/>
      </c>
      <c r="Z18" s="408">
        <f>countIFS(MediaScorecard!$D5:$D4491,"Q1", MediaScorecard!Y5:Y4491, "x")</f>
        <v/>
      </c>
      <c r="AA18" s="409">
        <f>countIFS(MediaScorecard!$D5:$D4491,"Q1", MediaScorecard!Z5:Z4491, "x")</f>
        <v/>
      </c>
      <c r="AB18" s="409">
        <f>countIFS(MediaScorecard!$D5:$D4491,"Q1", MediaScorecard!AA5:AA4491, "x")</f>
        <v/>
      </c>
      <c r="AC18" s="409">
        <f>countIFS(MediaScorecard!$D5:$D4491,"Q1", MediaScorecard!AB5:AB4491, "x")</f>
        <v/>
      </c>
      <c r="AD18" s="409">
        <f>countIFS(MediaScorecard!$D5:$D4491,"Q1", MediaScorecard!AC5:AC4491, "x")</f>
        <v/>
      </c>
      <c r="AE18" s="409">
        <f>countIFS(MediaScorecard!$D5:$D4491,"Q1", MediaScorecard!AD5:AD4491, "x")</f>
        <v/>
      </c>
      <c r="AF18" s="409">
        <f>countIFS(MediaScorecard!$D5:$D4491,"Q1", MediaScorecard!AE5:AE4491, "x")</f>
        <v/>
      </c>
      <c r="AG18" s="409">
        <f>countIFS(MediaScorecard!$D5:$D4491,"Q1", MediaScorecard!AF5:AF4491, "x")</f>
        <v/>
      </c>
      <c r="AH18" s="409">
        <f>countIFS(MediaScorecard!$D5:$D4491,"Q1", MediaScorecard!AG5:AG4491, "x")</f>
        <v/>
      </c>
      <c r="AI18" s="409">
        <f>countIFS(MediaScorecard!$D5:$D4491,"Q1", MediaScorecard!AH5:AH4491, "x")</f>
        <v/>
      </c>
      <c r="AJ18" s="409">
        <f>countIFS(MediaScorecard!$D5:$D4491,"Q1", MediaScorecard!AI5:AI4491, "x")</f>
        <v/>
      </c>
      <c r="AK18" s="409">
        <f>countIFS(MediaScorecard!$D5:$D4491,"Q1", MediaScorecard!AJ5:AJ4491, "x")</f>
        <v/>
      </c>
      <c r="AL18" s="409">
        <f>countIFS(MediaScorecard!$D5:$D4491,"Q1", MediaScorecard!AK5:AK4491, "x")</f>
        <v/>
      </c>
      <c r="AM18" s="409">
        <f>countIFS(MediaScorecard!$D5:$D4491,"Q1", MediaScorecard!AL5:AL4491, "x")</f>
        <v/>
      </c>
      <c r="AN18" s="410">
        <f>countIFS(MediaScorecard!$D5:$D4491,"Q1", MediaScorecard!AM5:AM4491, "x")</f>
        <v/>
      </c>
      <c r="AO18" s="406" t="n"/>
      <c r="AP18" s="411" t="n"/>
      <c r="AQ18" s="411" t="n"/>
    </row>
    <row r="19">
      <c r="S19" s="398" t="n"/>
      <c r="T19" s="402" t="inlineStr">
        <is>
          <t>Q2</t>
        </is>
      </c>
      <c r="U19" s="407" t="n"/>
      <c r="V19" s="408">
        <f>countIFS(MediaScorecard!$D5:$D4491,"Q2", MediaScorecard!U5:U4491, "x")</f>
        <v/>
      </c>
      <c r="W19" s="408">
        <f>countIFS(MediaScorecard!$D5:$D4491,"Q2", MediaScorecard!V5:V4491, "x")</f>
        <v/>
      </c>
      <c r="X19" s="408">
        <f>countIFS(MediaScorecard!$D5:$D4491,"Q2", MediaScorecard!W5:W4491, "x")</f>
        <v/>
      </c>
      <c r="Y19" s="408">
        <f>countIFS(MediaScorecard!$D5:$D4491,"Q2", MediaScorecard!X5:X4491, "x")</f>
        <v/>
      </c>
      <c r="Z19" s="408">
        <f>countIFS(MediaScorecard!$D5:$D4491,"Q2", MediaScorecard!Y5:Y4491, "x")</f>
        <v/>
      </c>
      <c r="AA19" s="409">
        <f>countIFS(MediaScorecard!$D5:$D4491,"Q2", MediaScorecard!Z5:Z4491, "x")</f>
        <v/>
      </c>
      <c r="AB19" s="409">
        <f>countIFS(MediaScorecard!$D5:$D4491,"Q2", MediaScorecard!AA5:AA4491, "x")</f>
        <v/>
      </c>
      <c r="AC19" s="409">
        <f>countIFS(MediaScorecard!$D5:$D4491,"Q2", MediaScorecard!AB5:AB4491, "x")</f>
        <v/>
      </c>
      <c r="AD19" s="409">
        <f>countIFS(MediaScorecard!$D5:$D4491,"Q2", MediaScorecard!AC5:AC4491, "x")</f>
        <v/>
      </c>
      <c r="AE19" s="409">
        <f>countIFS(MediaScorecard!$D5:$D4491,"Q2", MediaScorecard!AD5:AD4491, "x")</f>
        <v/>
      </c>
      <c r="AF19" s="409">
        <f>countIFS(MediaScorecard!$D5:$D4491,"Q2", MediaScorecard!AE5:AE4491, "x")</f>
        <v/>
      </c>
      <c r="AG19" s="409">
        <f>countIFS(MediaScorecard!$D5:$D4491,"Q2", MediaScorecard!AF5:AF4491, "x")</f>
        <v/>
      </c>
      <c r="AH19" s="409">
        <f>countIFS(MediaScorecard!$D5:$D4491,"Q2", MediaScorecard!AG5:AG4491, "x")</f>
        <v/>
      </c>
      <c r="AI19" s="409">
        <f>countIFS(MediaScorecard!$D5:$D4491,"Q2", MediaScorecard!AH5:AH4491, "x")</f>
        <v/>
      </c>
      <c r="AJ19" s="409">
        <f>countIFS(MediaScorecard!$D5:$D4491,"Q2", MediaScorecard!AI5:AI4491, "x")</f>
        <v/>
      </c>
      <c r="AK19" s="409">
        <f>countIFS(MediaScorecard!$D5:$D4491,"Q2", MediaScorecard!AJ5:AJ4491, "x")</f>
        <v/>
      </c>
      <c r="AL19" s="409">
        <f>countIFS(MediaScorecard!$D5:$D4491,"Q2", MediaScorecard!AK5:AK4491, "x")</f>
        <v/>
      </c>
      <c r="AM19" s="409">
        <f>countIFS(MediaScorecard!$D5:$D4491,"Q2", MediaScorecard!AL5:AL4491, "x")</f>
        <v/>
      </c>
      <c r="AN19" s="410">
        <f>countIFS(MediaScorecard!$D5:$D4491,"Q2", MediaScorecard!AM5:AM4491, "x")</f>
        <v/>
      </c>
      <c r="AO19" s="406" t="n"/>
      <c r="AP19" s="411" t="n"/>
      <c r="AQ19" s="411" t="n"/>
    </row>
    <row r="20">
      <c r="S20" s="398" t="n"/>
      <c r="T20" s="402" t="inlineStr">
        <is>
          <t>Q3</t>
        </is>
      </c>
      <c r="U20" s="407" t="n"/>
      <c r="V20" s="408">
        <f>countIFS(MediaScorecard!$D5:$D4491,"Q3", MediaScorecard!U5:U4491, "x")</f>
        <v/>
      </c>
      <c r="W20" s="408">
        <f>countIFS(MediaScorecard!$D5:$D4491,"Q3", MediaScorecard!V5:V4491, "x")</f>
        <v/>
      </c>
      <c r="X20" s="408">
        <f>countIFS(MediaScorecard!$D5:$D4491,"Q3", MediaScorecard!W5:W4491, "x")</f>
        <v/>
      </c>
      <c r="Y20" s="408">
        <f>countIFS(MediaScorecard!$D5:$D4491,"Q3", MediaScorecard!X5:X4491, "x")</f>
        <v/>
      </c>
      <c r="Z20" s="408">
        <f>countIFS(MediaScorecard!$D5:$D4491,"Q3", MediaScorecard!Y5:Y4491, "x")</f>
        <v/>
      </c>
      <c r="AA20" s="409">
        <f>countIFS(MediaScorecard!$D5:$D4491,"Q3", MediaScorecard!Z5:Z4491, "x")</f>
        <v/>
      </c>
      <c r="AB20" s="409">
        <f>countIFS(MediaScorecard!$D5:$D4491,"Q3", MediaScorecard!AA5:AA4491, "x")</f>
        <v/>
      </c>
      <c r="AC20" s="409">
        <f>countIFS(MediaScorecard!$D5:$D4491,"Q3", MediaScorecard!AB5:AB4491, "x")</f>
        <v/>
      </c>
      <c r="AD20" s="409">
        <f>countIFS(MediaScorecard!$D5:$D4491,"Q3", MediaScorecard!AC5:AC4491, "x")</f>
        <v/>
      </c>
      <c r="AE20" s="409">
        <f>countIFS(MediaScorecard!$D5:$D4491,"Q3", MediaScorecard!AD5:AD4491, "x")</f>
        <v/>
      </c>
      <c r="AF20" s="409">
        <f>countIFS(MediaScorecard!$D5:$D4491,"Q3", MediaScorecard!AE5:AE4491, "x")</f>
        <v/>
      </c>
      <c r="AG20" s="409">
        <f>countIFS(MediaScorecard!$D5:$D4491,"Q3", MediaScorecard!AF5:AF4491, "x")</f>
        <v/>
      </c>
      <c r="AH20" s="409">
        <f>countIFS(MediaScorecard!$D5:$D4491,"Q3", MediaScorecard!AG5:AG4491, "x")</f>
        <v/>
      </c>
      <c r="AI20" s="409">
        <f>countIFS(MediaScorecard!$D5:$D4491,"Q3", MediaScorecard!AH5:AH4491, "x")</f>
        <v/>
      </c>
      <c r="AJ20" s="409">
        <f>countIFS(MediaScorecard!$D5:$D4491,"Q3", MediaScorecard!AI5:AI4491, "x")</f>
        <v/>
      </c>
      <c r="AK20" s="409">
        <f>countIFS(MediaScorecard!$D5:$D4491,"Q3", MediaScorecard!AJ5:AJ4491, "x")</f>
        <v/>
      </c>
      <c r="AL20" s="409">
        <f>countIFS(MediaScorecard!$D5:$D4491,"Q3", MediaScorecard!AK5:AK4491, "x")</f>
        <v/>
      </c>
      <c r="AM20" s="409">
        <f>countIFS(MediaScorecard!$D5:$D4491,"Q3", MediaScorecard!AL5:AL4491, "x")</f>
        <v/>
      </c>
      <c r="AN20" s="410">
        <f>countIFS(MediaScorecard!$D5:$D4491,"Q3", MediaScorecard!AM5:AM4491, "x")</f>
        <v/>
      </c>
      <c r="AO20" s="406" t="n"/>
      <c r="AP20" s="411" t="n"/>
      <c r="AQ20" s="411" t="n"/>
    </row>
    <row r="21">
      <c r="S21" s="398" t="n"/>
      <c r="T21" s="402" t="inlineStr">
        <is>
          <t>Q4</t>
        </is>
      </c>
      <c r="U21" s="412" t="n"/>
      <c r="V21" s="408">
        <f>countIFS(MediaScorecard!$D5:$D4491,"Q4", MediaScorecard!U5:U4491, "x")</f>
        <v/>
      </c>
      <c r="W21" s="408">
        <f>countIFS(MediaScorecard!$D5:$D4491,"Q4", MediaScorecard!V5:V4491, "x")</f>
        <v/>
      </c>
      <c r="X21" s="408">
        <f>countIFS(MediaScorecard!$D5:$D4491,"Q4", MediaScorecard!W5:W4491, "x")</f>
        <v/>
      </c>
      <c r="Y21" s="408">
        <f>countIFS(MediaScorecard!$D5:$D4491,"Q4", MediaScorecard!X5:X4491, "x")</f>
        <v/>
      </c>
      <c r="Z21" s="408">
        <f>countIFS(MediaScorecard!$D5:$D4491,"Q4", MediaScorecard!Y5:Y4491, "x")</f>
        <v/>
      </c>
      <c r="AA21" s="409">
        <f>countIFS(MediaScorecard!$D5:$D4491,"Q4", MediaScorecard!Z5:Z4491, "x")</f>
        <v/>
      </c>
      <c r="AB21" s="409">
        <f>countIFS(MediaScorecard!$D5:$D4491,"Q4", MediaScorecard!AA5:AA4491, "x")</f>
        <v/>
      </c>
      <c r="AC21" s="409">
        <f>countIFS(MediaScorecard!$D5:$D4491,"Q4", MediaScorecard!AB5:AB4491, "x")</f>
        <v/>
      </c>
      <c r="AD21" s="409">
        <f>countIFS(MediaScorecard!$D5:$D4491,"Q4", MediaScorecard!AC5:AC4491, "x")</f>
        <v/>
      </c>
      <c r="AE21" s="409">
        <f>countIFS(MediaScorecard!$D5:$D4491,"Q4", MediaScorecard!AD5:AD4491, "x")</f>
        <v/>
      </c>
      <c r="AF21" s="409">
        <f>countIFS(MediaScorecard!$D5:$D4491,"Q4", MediaScorecard!AE5:AE4491, "x")</f>
        <v/>
      </c>
      <c r="AG21" s="409">
        <f>countIFS(MediaScorecard!$D5:$D4491,"Q4", MediaScorecard!AF5:AF4491, "x")</f>
        <v/>
      </c>
      <c r="AH21" s="409">
        <f>countIFS(MediaScorecard!$D5:$D4491,"Q4", MediaScorecard!AG5:AG4491, "x")</f>
        <v/>
      </c>
      <c r="AI21" s="409">
        <f>countIFS(MediaScorecard!$D5:$D4491,"Q4", MediaScorecard!AH5:AH4491, "x")</f>
        <v/>
      </c>
      <c r="AJ21" s="409">
        <f>countIFS(MediaScorecard!$D5:$D4491,"Q4", MediaScorecard!AI5:AI4491, "x")</f>
        <v/>
      </c>
      <c r="AK21" s="409">
        <f>countIFS(MediaScorecard!$D5:$D4491,"Q4", MediaScorecard!AJ5:AJ4491, "x")</f>
        <v/>
      </c>
      <c r="AL21" s="409">
        <f>countIFS(MediaScorecard!$D5:$D4491,"Q4", MediaScorecard!AK5:AK4491, "x")</f>
        <v/>
      </c>
      <c r="AM21" s="409">
        <f>countIFS(MediaScorecard!$D5:$D4491,"Q4", MediaScorecard!AL5:AL4491, "x")</f>
        <v/>
      </c>
      <c r="AN21" s="410">
        <f>countIFS(MediaScorecard!$D5:$D4491,"Q4", MediaScorecard!AM5:AM4491, "x")</f>
        <v/>
      </c>
      <c r="AO21" s="406" t="n"/>
      <c r="AP21" s="411" t="n"/>
      <c r="AQ21" s="411" t="n"/>
    </row>
    <row r="22">
      <c r="S22" s="398" t="n"/>
      <c r="T22" s="402" t="inlineStr">
        <is>
          <t>YTD</t>
        </is>
      </c>
    </row>
    <row r="23">
      <c r="S23" s="398" t="n"/>
      <c r="T23" s="402" t="n"/>
      <c r="Z23" s="413" t="n"/>
      <c r="AA23" s="413" t="n"/>
      <c r="AF23" s="414" t="inlineStr">
        <is>
          <t>GEOSPATIAL</t>
        </is>
      </c>
    </row>
    <row r="24">
      <c r="S24" s="398" t="inlineStr">
        <is>
          <t>T&amp;L</t>
        </is>
      </c>
      <c r="T24" s="402" t="n"/>
      <c r="U24" s="415">
        <f>MediaScorecard!AO2</f>
        <v/>
      </c>
      <c r="V24" s="415">
        <f>MediaScorecard!AP2</f>
        <v/>
      </c>
      <c r="W24" s="415">
        <f>MediaScorecard!AQ2</f>
        <v/>
      </c>
      <c r="X24" s="415">
        <f>MediaScorecard!AR2</f>
        <v/>
      </c>
      <c r="Y24" s="415">
        <f>MediaScorecard!AS2</f>
        <v/>
      </c>
      <c r="Z24" s="415">
        <f>MediaScorecard!AT2</f>
        <v/>
      </c>
      <c r="AA24" s="411" t="n"/>
      <c r="AE24" s="551" t="inlineStr">
        <is>
          <t>Q1</t>
        </is>
      </c>
      <c r="AF24" s="416">
        <f>W18</f>
        <v/>
      </c>
    </row>
    <row r="25">
      <c r="S25" s="398" t="n"/>
      <c r="T25" s="402" t="inlineStr">
        <is>
          <t>Q1</t>
        </is>
      </c>
      <c r="V25" s="417">
        <f>countIFS(MediaScorecard!$D5:$D4491,"Q1", MediaScorecard!AP5:AP4491, "x")</f>
        <v/>
      </c>
      <c r="W25" s="417">
        <f>countIFS(MediaScorecard!$D5:$D4491,"Q1", MediaScorecard!AQ5:AQ4491, "x")</f>
        <v/>
      </c>
      <c r="X25" s="417">
        <f>countIFS(MediaScorecard!$D5:$D4491,"Q1", MediaScorecard!AR5:AR4491, "x")</f>
        <v/>
      </c>
      <c r="Y25" s="417">
        <f>countIFS(MediaScorecard!$D5:$D4491,"Q1", MediaScorecard!AS5:AS4491, "x")</f>
        <v/>
      </c>
      <c r="Z25" s="417">
        <f>countIFS(MediaScorecard!$D5:$D4491,"Q1", MediaScorecard!AT5:AT4491, "x")</f>
        <v/>
      </c>
      <c r="AA25" s="411" t="n"/>
      <c r="AE25" s="551" t="inlineStr">
        <is>
          <t>Q2</t>
        </is>
      </c>
      <c r="AF25" s="416">
        <f>W19</f>
        <v/>
      </c>
    </row>
    <row r="26">
      <c r="S26" s="398" t="n"/>
      <c r="T26" s="402" t="inlineStr">
        <is>
          <t>Q2</t>
        </is>
      </c>
      <c r="V26" s="417">
        <f>countIFS(MediaScorecard!$D5:$D4491,"Q2", MediaScorecard!AP5:AP4491, "x")</f>
        <v/>
      </c>
      <c r="W26" s="417">
        <f>countIFS(MediaScorecard!$D5:$D4491,"Q2", MediaScorecard!AQ5:AQ4491, "x")</f>
        <v/>
      </c>
      <c r="X26" s="417">
        <f>countIFS(MediaScorecard!$D5:$D4491,"Q2", MediaScorecard!AR5:AR4491, "x")</f>
        <v/>
      </c>
      <c r="Y26" s="417">
        <f>countIFS(MediaScorecard!$D5:$D4491,"Q2", MediaScorecard!AS5:AS4491, "x")</f>
        <v/>
      </c>
      <c r="Z26" s="417">
        <f>countIFS(MediaScorecard!$D5:$D4491,"Q2", MediaScorecard!AT5:AT4491, "x")</f>
        <v/>
      </c>
      <c r="AA26" s="411" t="n"/>
      <c r="AE26" s="551" t="inlineStr">
        <is>
          <t>Q3</t>
        </is>
      </c>
      <c r="AF26" s="416">
        <f>W20</f>
        <v/>
      </c>
    </row>
    <row r="27">
      <c r="S27" s="398" t="n"/>
      <c r="T27" s="402" t="inlineStr">
        <is>
          <t>Q3</t>
        </is>
      </c>
      <c r="V27" s="417">
        <f>countIFS(MediaScorecard!$D5:$D4491,"Q3", MediaScorecard!AP5:AP4491, "x")</f>
        <v/>
      </c>
      <c r="W27" s="417">
        <f>countIFS(MediaScorecard!$D5:$D4491,"Q3", MediaScorecard!AQ5:AQ4491, "x")</f>
        <v/>
      </c>
      <c r="X27" s="417">
        <f>countIFS(MediaScorecard!$D5:$D4491,"Q3", MediaScorecard!AR5:AR4491, "x")</f>
        <v/>
      </c>
      <c r="Y27" s="417">
        <f>countIFS(MediaScorecard!$D5:$D4491,"Q3", MediaScorecard!AS5:AS4491, "x")</f>
        <v/>
      </c>
      <c r="Z27" s="417">
        <f>countIFS(MediaScorecard!$D5:$D4491,"Q3", MediaScorecard!AT5:AT4491, "x")</f>
        <v/>
      </c>
      <c r="AA27" s="411" t="n"/>
      <c r="AE27" s="551" t="inlineStr">
        <is>
          <t>Q4</t>
        </is>
      </c>
      <c r="AF27" s="416">
        <f>W21</f>
        <v/>
      </c>
    </row>
    <row r="28">
      <c r="S28" s="398" t="n"/>
      <c r="T28" s="402" t="inlineStr">
        <is>
          <t>Q4</t>
        </is>
      </c>
      <c r="V28" s="417">
        <f>countIFS(MediaScorecard!$D5:$D4491,"Q4", MediaScorecard!AP5:AP4491, "x")</f>
        <v/>
      </c>
      <c r="W28" s="417">
        <f>countIFS(MediaScorecard!$D5:$D4491,"Q4", MediaScorecard!AQ5:AQ4491, "x")</f>
        <v/>
      </c>
      <c r="X28" s="417">
        <f>countIFS(MediaScorecard!$D5:$D4491,"Q4", MediaScorecard!AR5:AR4491, "x")</f>
        <v/>
      </c>
      <c r="Y28" s="417">
        <f>countIFS(MediaScorecard!$D5:$D4491,"Q4", MediaScorecard!AS5:AS4491, "x")</f>
        <v/>
      </c>
      <c r="Z28" s="417">
        <f>countIFS(MediaScorecard!$D5:$D4491,"Q4", MediaScorecard!AT5:AT4491, "x")</f>
        <v/>
      </c>
      <c r="AE28" s="551" t="inlineStr">
        <is>
          <t>total</t>
        </is>
      </c>
      <c r="AF28" s="418">
        <f>SUM(AF24:AF27)</f>
        <v/>
      </c>
    </row>
    <row r="29">
      <c r="S29" s="398" t="n"/>
    </row>
    <row r="30" ht="27.75" customHeight="1" s="590">
      <c r="S30" s="398" t="n"/>
      <c r="U30" s="420" t="inlineStr">
        <is>
          <t>bn</t>
        </is>
      </c>
      <c r="V30" s="420" t="inlineStr">
        <is>
          <t>bo</t>
        </is>
      </c>
      <c r="W30" s="420" t="inlineStr">
        <is>
          <t>bp</t>
        </is>
      </c>
      <c r="X30" s="420" t="inlineStr">
        <is>
          <t>bq</t>
        </is>
      </c>
      <c r="Y30" s="420" t="inlineStr">
        <is>
          <t>br</t>
        </is>
      </c>
      <c r="Z30" s="420" t="inlineStr">
        <is>
          <t>bs</t>
        </is>
      </c>
      <c r="AA30" s="420" t="inlineStr">
        <is>
          <t>bt</t>
        </is>
      </c>
      <c r="AB30" s="420" t="inlineStr">
        <is>
          <t>bu</t>
        </is>
      </c>
      <c r="AC30" s="420" t="inlineStr">
        <is>
          <t>bv</t>
        </is>
      </c>
      <c r="AD30" s="420" t="n"/>
      <c r="AE30" s="420" t="n"/>
      <c r="AF30" s="420" t="n"/>
      <c r="AG30" s="420" t="n"/>
      <c r="AH30" s="420" t="n"/>
    </row>
    <row r="31" ht="66" customHeight="1" s="590">
      <c r="J31" s="421" t="n"/>
      <c r="S31" s="422" t="n"/>
      <c r="T31" s="423" t="n"/>
      <c r="U31" s="424">
        <f>MediaScorecard!BP2</f>
        <v/>
      </c>
      <c r="V31" s="424">
        <f>MediaScorecard!BQ2</f>
        <v/>
      </c>
      <c r="W31" s="424">
        <f>MediaScorecard!BR2</f>
        <v/>
      </c>
      <c r="X31" s="424">
        <f>MediaScorecard!BS2</f>
        <v/>
      </c>
      <c r="Y31" s="424">
        <f>MediaScorecard!BT2</f>
        <v/>
      </c>
      <c r="Z31" s="424">
        <f>MediaScorecard!BU2</f>
        <v/>
      </c>
      <c r="AA31" s="424">
        <f>MediaScorecard!BV2</f>
        <v/>
      </c>
      <c r="AB31" s="424">
        <f>MediaScorecard!BW2</f>
        <v/>
      </c>
      <c r="AC31" s="424">
        <f>MediaScorecard!BX2</f>
        <v/>
      </c>
    </row>
    <row r="32">
      <c r="S32" s="427" t="inlineStr">
        <is>
          <t>Segment Q1</t>
        </is>
      </c>
      <c r="T32" s="426" t="inlineStr">
        <is>
          <t>Corp</t>
        </is>
      </c>
      <c r="U32" s="392">
        <f>countIFS(MediaScorecard!$D5:$D3101,"Q1", MediaScorecard!$G5:$G3101, "x", MediaScorecard!BP5:BP3101, "x")</f>
        <v/>
      </c>
      <c r="V32" s="392">
        <f>countIFS(MediaScorecard!$D5:$D3101,"Q1", MediaScorecard!$G5:$G3101, "x", MediaScorecard!BQ5:BQ3101, "x")</f>
        <v/>
      </c>
      <c r="W32" s="392">
        <f>countIFS(MediaScorecard!$D5:$D3101,"Q1", MediaScorecard!$G5:$G3101, "x", MediaScorecard!BR5:BR3101, "x")</f>
        <v/>
      </c>
      <c r="X32" s="392">
        <f>countIFS(MediaScorecard!$D5:$D3101,"Q1", MediaScorecard!$G5:$G3101, "x", MediaScorecard!BS5:BS3101, "x")</f>
        <v/>
      </c>
      <c r="Y32" s="392">
        <f>countIFS(MediaScorecard!$D5:$D3101,"Q1", MediaScorecard!$G5:$G3101, "x", MediaScorecard!BT5:BT3101, "x")</f>
        <v/>
      </c>
      <c r="Z32" s="392">
        <f>countIFS(MediaScorecard!$D5:$D3101,"Q1", MediaScorecard!$G5:$G3101, "x", MediaScorecard!BU5:BU3101, "x")</f>
        <v/>
      </c>
      <c r="AA32" s="392">
        <f>countIFS(MediaScorecard!$D5:$D3101,"Q1", MediaScorecard!$G5:$G3101, "x", MediaScorecard!BV5:BV3101, "x")</f>
        <v/>
      </c>
      <c r="AB32" s="392">
        <f>countIFS(MediaScorecard!$D5:$D3101,"Q1", MediaScorecard!$G5:$G3101, "x", MediaScorecard!BW5:BW3101, "x")</f>
        <v/>
      </c>
      <c r="AC32" s="392">
        <f>countIFS(MediaScorecard!$D5:$D3101,"Q1", MediaScorecard!$G5:$G3101, "x", MediaScorecard!BX5:BX3101, "x")</f>
        <v/>
      </c>
      <c r="AD32" s="551" t="inlineStr">
        <is>
          <t>Corp = G</t>
        </is>
      </c>
    </row>
    <row r="33">
      <c r="S33" s="427" t="n"/>
      <c r="T33" s="428" t="inlineStr">
        <is>
          <t>AECO</t>
        </is>
      </c>
      <c r="U33" s="392">
        <f>countIFS(MediaScorecard!$D5:$D3102,"Q1", MediaScorecard!$H5:$H3102, "x", MediaScorecard!BP5:BP3102, "x")</f>
        <v/>
      </c>
      <c r="V33" s="392">
        <f>countIFS(MediaScorecard!$D5:$D3102,"Q1", MediaScorecard!$H5:$H3102, "x", MediaScorecard!BQ5:BQ3102, "x")</f>
        <v/>
      </c>
      <c r="W33" s="392">
        <f>countIFS(MediaScorecard!$D5:$D3102,"Q1", MediaScorecard!$H5:$H3102, "x", MediaScorecard!BR5:BR3102, "x")</f>
        <v/>
      </c>
      <c r="X33" s="392">
        <f>countIFS(MediaScorecard!$D5:$D3102,"Q1", MediaScorecard!$H5:$H3102, "x", MediaScorecard!BS5:BS3102, "x")</f>
        <v/>
      </c>
      <c r="Y33" s="392">
        <f>countIFS(MediaScorecard!$D5:$D3102,"Q1", MediaScorecard!$H5:$H3102, "x", MediaScorecard!BT5:BT3102, "x")</f>
        <v/>
      </c>
      <c r="Z33" s="392">
        <f>countIFS(MediaScorecard!$D5:$D3102,"Q1", MediaScorecard!$H5:$H3102, "x", MediaScorecard!BU5:BU3102, "x")</f>
        <v/>
      </c>
      <c r="AA33" s="392">
        <f>countIFS(MediaScorecard!$D5:$D3102,"Q1", MediaScorecard!$H5:$H3102, "x", MediaScorecard!BV5:BV3102, "x")</f>
        <v/>
      </c>
      <c r="AB33" s="392">
        <f>countIFS(MediaScorecard!$D5:$D3102,"Q1", MediaScorecard!$H5:$H3102, "x", MediaScorecard!BW5:BW3102, "x")</f>
        <v/>
      </c>
      <c r="AC33" s="392">
        <f>countIFS(MediaScorecard!$D5:$D3102,"Q1", MediaScorecard!$H5:$H3102, "x", MediaScorecard!BX5:BX3102, "x")</f>
        <v/>
      </c>
      <c r="AD33" s="551" t="inlineStr">
        <is>
          <t>AECO = H</t>
        </is>
      </c>
    </row>
    <row r="34">
      <c r="S34" s="427" t="n"/>
      <c r="T34" s="429" t="inlineStr">
        <is>
          <t>FS</t>
        </is>
      </c>
      <c r="U34" s="392">
        <f>countIFS(MediaScorecard!$D5:$D3103,"Q1", MediaScorecard!$T5:$T3103, "x", MediaScorecard!BP5:BP3103, "x")</f>
        <v/>
      </c>
      <c r="V34" s="392">
        <f>countIFS(MediaScorecard!$D5:$D3103,"Q1", MediaScorecard!$T5:$T3103, "x", MediaScorecard!BQ5:BQ3103, "x")</f>
        <v/>
      </c>
      <c r="W34" s="392">
        <f>countIFS(MediaScorecard!$D5:$D3103,"Q1", MediaScorecard!$T5:$T3103, "x", MediaScorecard!BR5:BR3103, "x")</f>
        <v/>
      </c>
      <c r="X34" s="392">
        <f>countIFS(MediaScorecard!$D5:$D3103,"Q1", MediaScorecard!$T5:$T3103, "x", MediaScorecard!BS5:BS3103, "x")</f>
        <v/>
      </c>
      <c r="Y34" s="392">
        <f>countIFS(MediaScorecard!$D5:$D3103,"Q1", MediaScorecard!$T5:$T3103, "x", MediaScorecard!BT5:BT3103, "x")</f>
        <v/>
      </c>
      <c r="Z34" s="392">
        <f>countIFS(MediaScorecard!$D5:$D3103,"Q1", MediaScorecard!$T5:$T3103, "x", MediaScorecard!BU5:BU3103, "x")</f>
        <v/>
      </c>
      <c r="AA34" s="392">
        <f>countIFS(MediaScorecard!$D5:$D3103,"Q1", MediaScorecard!$T5:$T3103, "x", MediaScorecard!BV5:BV3103, "x")</f>
        <v/>
      </c>
      <c r="AB34" s="392">
        <f>countIFS(MediaScorecard!$D5:$D3103,"Q1", MediaScorecard!$T5:$T3103, "x", MediaScorecard!BW5:BW3103, "x")</f>
        <v/>
      </c>
      <c r="AC34" s="392">
        <f>countIFS(MediaScorecard!$D5:$D3103,"Q1", MediaScorecard!$T5:$T3103, "x", MediaScorecard!BX5:BX3103, "x")</f>
        <v/>
      </c>
      <c r="AD34" s="551" t="inlineStr">
        <is>
          <t>FS = R</t>
        </is>
      </c>
    </row>
    <row r="35">
      <c r="S35" s="430" t="n"/>
      <c r="T35" s="431" t="inlineStr">
        <is>
          <t>T&amp;L</t>
        </is>
      </c>
      <c r="U35" s="432">
        <f>countIFS(MediaScorecard!$D5:$D3104,"Q1", MediaScorecard!$AO5:$AO3104, "x", MediaScorecard!BP5:BP3104, "x")</f>
        <v/>
      </c>
      <c r="V35" s="432">
        <f>countIFS(MediaScorecard!$D5:$D3104,"Q1", MediaScorecard!$AO5:$AO3104, "x", MediaScorecard!BQ5:BQ3104, "x")</f>
        <v/>
      </c>
      <c r="W35" s="432">
        <f>countIFS(MediaScorecard!$D5:$D3104,"Q1", MediaScorecard!$AO5:$AO3104, "x", MediaScorecard!BR5:BR3104, "x")</f>
        <v/>
      </c>
      <c r="X35" s="432">
        <f>countIFS(MediaScorecard!$D5:$D3104,"Q1", MediaScorecard!$AO5:$AO3104, "x", MediaScorecard!BS5:BS3104, "x")</f>
        <v/>
      </c>
      <c r="Y35" s="432">
        <f>countIFS(MediaScorecard!$D5:$D3104,"Q1", MediaScorecard!$AO5:$AO3104, "x", MediaScorecard!BT5:BT3104, "x")</f>
        <v/>
      </c>
      <c r="Z35" s="432">
        <f>countIFS(MediaScorecard!$D5:$D3104,"Q1", MediaScorecard!$AO5:$AO3104, "x", MediaScorecard!BU5:BU3104, "x")</f>
        <v/>
      </c>
      <c r="AA35" s="432">
        <f>countIFS(MediaScorecard!$D5:$D3104,"Q1", MediaScorecard!$AO5:$AO3104, "x", MediaScorecard!BV5:BV3104, "x")</f>
        <v/>
      </c>
      <c r="AB35" s="432">
        <f>countIFS(MediaScorecard!$D5:$D3104,"Q1", MediaScorecard!$AO5:$AO3104, "x", MediaScorecard!BW5:BW3104, "x")</f>
        <v/>
      </c>
      <c r="AC35" s="432">
        <f>countIFS(MediaScorecard!$D5:$D3104,"Q1", MediaScorecard!$AO5:$AO3104, "x", MediaScorecard!BX5:BX3104, "x")</f>
        <v/>
      </c>
      <c r="AD35" s="551" t="inlineStr">
        <is>
          <t>T&amp;L = AM</t>
        </is>
      </c>
    </row>
    <row r="36">
      <c r="S36" s="433" t="n"/>
      <c r="T36" s="434" t="n"/>
      <c r="U36" s="435" t="n"/>
      <c r="V36" s="435" t="n"/>
      <c r="W36" s="435" t="n"/>
      <c r="X36" s="435" t="n"/>
      <c r="Y36" s="435" t="n"/>
      <c r="Z36" s="435" t="n"/>
      <c r="AA36" s="435" t="n"/>
      <c r="AB36" s="435" t="n"/>
      <c r="AC36" s="435" t="n"/>
    </row>
    <row r="37">
      <c r="S37" s="436" t="inlineStr">
        <is>
          <t>Segments Q2</t>
        </is>
      </c>
      <c r="T37" s="426" t="inlineStr">
        <is>
          <t>Corp</t>
        </is>
      </c>
      <c r="U37" s="437">
        <f>countIFS(MediaScorecard!$D5:$D3106,"Q2", MediaScorecard!$G5:$G3106, "x", MediaScorecard!BP5:BP3106, "x")</f>
        <v/>
      </c>
      <c r="V37" s="437">
        <f>countIFS(MediaScorecard!$D5:$D3106,"Q2", MediaScorecard!$G5:$G3106, "x", MediaScorecard!BQ5:BQ3106, "x")</f>
        <v/>
      </c>
      <c r="W37" s="437">
        <f>countIFS(MediaScorecard!$D5:$D3106,"Q2", MediaScorecard!$G5:$G3106, "x", MediaScorecard!BR5:BR3106, "x")</f>
        <v/>
      </c>
      <c r="X37" s="437">
        <f>countIFS(MediaScorecard!$D5:$D3106,"Q2", MediaScorecard!$G5:$G3106, "x", MediaScorecard!BS5:BS3106, "x")</f>
        <v/>
      </c>
      <c r="Y37" s="437">
        <f>countIFS(MediaScorecard!$D5:$D3106,"Q2", MediaScorecard!$G5:$G3106, "x", MediaScorecard!BT5:BT3106, "x")</f>
        <v/>
      </c>
      <c r="Z37" s="437">
        <f>countIFS(MediaScorecard!$D5:$D3106,"Q2", MediaScorecard!$G5:$G3106, "x", MediaScorecard!BU5:BU3106, "x")</f>
        <v/>
      </c>
      <c r="AA37" s="437">
        <f>countIFS(MediaScorecard!$D5:$D3106,"Q2", MediaScorecard!$G5:$G3106, "x", MediaScorecard!BV5:BV3106, "x")</f>
        <v/>
      </c>
      <c r="AB37" s="437">
        <f>countIFS(MediaScorecard!$D5:$D3106,"Q2", MediaScorecard!$G5:$G3106, "x", MediaScorecard!BW5:BW3106, "x")</f>
        <v/>
      </c>
      <c r="AC37" s="437">
        <f>countIFS(MediaScorecard!$D5:$D3106,"Q2", MediaScorecard!$G5:$G3106, "x", MediaScorecard!BX5:BX3106, "x")</f>
        <v/>
      </c>
    </row>
    <row r="38">
      <c r="S38" s="427" t="n"/>
      <c r="T38" s="428" t="inlineStr">
        <is>
          <t>AECO</t>
        </is>
      </c>
      <c r="U38" s="392">
        <f>countIFS(MediaScorecard!$D5:$D3107,"Q2", MediaScorecard!$H5:$H3107, "x", MediaScorecard!BP5:BP3107, "x")</f>
        <v/>
      </c>
      <c r="V38" s="392">
        <f>countIFS(MediaScorecard!$D5:$D3107,"Q2", MediaScorecard!$H5:$H3107, "x", MediaScorecard!BQ5:BQ3107, "x")</f>
        <v/>
      </c>
      <c r="W38" s="392">
        <f>countIFS(MediaScorecard!$D5:$D3107,"Q2", MediaScorecard!$H5:$H3107, "x", MediaScorecard!BR5:BR3107, "x")</f>
        <v/>
      </c>
      <c r="X38" s="392">
        <f>countIFS(MediaScorecard!$D5:$D3107,"Q2", MediaScorecard!$H5:$H3107, "x", MediaScorecard!BS5:BS3107, "x")</f>
        <v/>
      </c>
      <c r="Y38" s="392">
        <f>countIFS(MediaScorecard!$D5:$D3107,"Q2", MediaScorecard!$H5:$H3107, "x", MediaScorecard!BT5:BT3107, "x")</f>
        <v/>
      </c>
      <c r="Z38" s="392">
        <f>countIFS(MediaScorecard!$D5:$D3107,"Q2", MediaScorecard!$H5:$H3107, "x", MediaScorecard!BU5:BU3107, "x")</f>
        <v/>
      </c>
      <c r="AA38" s="392">
        <f>countIFS(MediaScorecard!$D5:$D3107,"Q2", MediaScorecard!$H5:$H3107, "x", MediaScorecard!BV5:BV3107, "x")</f>
        <v/>
      </c>
      <c r="AB38" s="392">
        <f>countIFS(MediaScorecard!$D5:$D3107,"Q2", MediaScorecard!$H5:$H3107, "x", MediaScorecard!BW5:BW3107, "x")</f>
        <v/>
      </c>
      <c r="AC38" s="392">
        <f>countIFS(MediaScorecard!$D5:$D3107,"Q2", MediaScorecard!$H5:$H3107, "x", MediaScorecard!BX5:BX3107, "x")</f>
        <v/>
      </c>
    </row>
    <row r="39">
      <c r="S39" s="427" t="n"/>
      <c r="T39" s="429" t="inlineStr">
        <is>
          <t>FS</t>
        </is>
      </c>
      <c r="U39" s="392">
        <f>countIFS(MediaScorecard!$D5:$D3108,"Q2", MediaScorecard!$T5:$T3108, "x", MediaScorecard!BP5:BP3108, "x")</f>
        <v/>
      </c>
      <c r="V39" s="392">
        <f>countIFS(MediaScorecard!$D5:$D3108,"Q2", MediaScorecard!$T5:$T3108, "x", MediaScorecard!BQ5:BQ3108, "x")</f>
        <v/>
      </c>
      <c r="W39" s="392">
        <f>countIFS(MediaScorecard!$D5:$D3108,"Q2", MediaScorecard!$T5:$T3108, "x", MediaScorecard!BR5:BR3108, "x")</f>
        <v/>
      </c>
      <c r="X39" s="392">
        <f>countIFS(MediaScorecard!$D5:$D3108,"Q2", MediaScorecard!$T5:$T3108, "x", MediaScorecard!BS5:BS3108, "x")</f>
        <v/>
      </c>
      <c r="Y39" s="392">
        <f>countIFS(MediaScorecard!$D5:$D3108,"Q2", MediaScorecard!$T5:$T3108, "x", MediaScorecard!BT5:BT3108, "x")</f>
        <v/>
      </c>
      <c r="Z39" s="392">
        <f>countIFS(MediaScorecard!$D5:$D3108,"Q2", MediaScorecard!$T5:$T3108, "x", MediaScorecard!BU5:BU3108, "x")</f>
        <v/>
      </c>
      <c r="AA39" s="392">
        <f>countIFS(MediaScorecard!$D5:$D3108,"Q2", MediaScorecard!$T5:$T3108, "x", MediaScorecard!BV5:BV3108, "x")</f>
        <v/>
      </c>
      <c r="AB39" s="392">
        <f>countIFS(MediaScorecard!$D5:$D3108,"Q2", MediaScorecard!$T5:$T3108, "x", MediaScorecard!BW5:BW3108, "x")</f>
        <v/>
      </c>
      <c r="AC39" s="392">
        <f>countIFS(MediaScorecard!$D5:$D3108,"Q2", MediaScorecard!$T5:$T3108, "x", MediaScorecard!BX5:BX3108, "x")</f>
        <v/>
      </c>
    </row>
    <row r="40">
      <c r="S40" s="430" t="n"/>
      <c r="T40" s="431" t="inlineStr">
        <is>
          <t>T&amp;L</t>
        </is>
      </c>
      <c r="U40" s="432">
        <f>countIFS(MediaScorecard!$D5:$D3109,"Q2", MediaScorecard!$AO5:$AO3109, "x", MediaScorecard!BP5:BP3109, "x")</f>
        <v/>
      </c>
      <c r="V40" s="432">
        <f>countIFS(MediaScorecard!$D5:$D3109,"Q2", MediaScorecard!$AO5:$AO3109, "x", MediaScorecard!BQ5:BQ3109, "x")</f>
        <v/>
      </c>
      <c r="W40" s="432">
        <f>countIFS(MediaScorecard!$D5:$D3109,"Q2", MediaScorecard!$AO5:$AO3109, "x", MediaScorecard!BR5:BR3109, "x")</f>
        <v/>
      </c>
      <c r="X40" s="432">
        <f>countIFS(MediaScorecard!$D5:$D3109,"Q2", MediaScorecard!$AO5:$AO3109, "x", MediaScorecard!BS5:BS3109, "x")</f>
        <v/>
      </c>
      <c r="Y40" s="432">
        <f>countIFS(MediaScorecard!$D5:$D3109,"Q2", MediaScorecard!$AO5:$AO3109, "x", MediaScorecard!BT5:BT3109, "x")</f>
        <v/>
      </c>
      <c r="Z40" s="432">
        <f>countIFS(MediaScorecard!$D5:$D3109,"Q2", MediaScorecard!$AO5:$AO3109, "x", MediaScorecard!BU5:BU3109, "x")</f>
        <v/>
      </c>
      <c r="AA40" s="432">
        <f>countIFS(MediaScorecard!$D5:$D3109,"Q2", MediaScorecard!$AO5:$AO3109, "x", MediaScorecard!BV5:BV3109, "x")</f>
        <v/>
      </c>
      <c r="AB40" s="432">
        <f>countIFS(MediaScorecard!$D5:$D3109,"Q2", MediaScorecard!$AO5:$AO3109, "x", MediaScorecard!BW5:BW3109, "x")</f>
        <v/>
      </c>
      <c r="AC40" s="432">
        <f>countIFS(MediaScorecard!$D5:$D3109,"Q2", MediaScorecard!$AO5:$AO3109, "x", MediaScorecard!BX5:BX3109, "x")</f>
        <v/>
      </c>
    </row>
    <row r="41">
      <c r="S41" s="433" t="n"/>
      <c r="T41" s="434" t="n"/>
      <c r="U41" s="435" t="n"/>
      <c r="V41" s="435" t="n"/>
      <c r="W41" s="435" t="n"/>
      <c r="X41" s="435" t="n"/>
      <c r="Y41" s="435" t="n"/>
      <c r="Z41" s="435" t="n"/>
      <c r="AA41" s="435" t="n"/>
      <c r="AB41" s="435" t="n"/>
      <c r="AC41" s="435" t="n"/>
    </row>
    <row r="42">
      <c r="S42" s="436" t="inlineStr">
        <is>
          <t>Segments Q3</t>
        </is>
      </c>
      <c r="T42" s="426" t="inlineStr">
        <is>
          <t>Corp</t>
        </is>
      </c>
      <c r="U42" s="437">
        <f>countIFS(MediaScorecard!$D5:$D3111,"Q3", MediaScorecard!$G5:$G3111, "x", MediaScorecard!BP5:BP3111, "x")</f>
        <v/>
      </c>
      <c r="V42" s="437">
        <f>countIFS(MediaScorecard!$D5:$D3111,"Q3", MediaScorecard!$G5:$G3111, "x", MediaScorecard!BQ5:BQ3111, "x")</f>
        <v/>
      </c>
      <c r="W42" s="437">
        <f>countIFS(MediaScorecard!$D5:$D3111,"Q3", MediaScorecard!$G5:$G3111, "x", MediaScorecard!BR5:BR3111, "x")</f>
        <v/>
      </c>
      <c r="X42" s="437">
        <f>countIFS(MediaScorecard!$D5:$D3111,"Q3", MediaScorecard!$G5:$G3111, "x", MediaScorecard!BS5:BS3111, "x")</f>
        <v/>
      </c>
      <c r="Y42" s="437">
        <f>countIFS(MediaScorecard!$D5:$D3111,"Q3", MediaScorecard!$G5:$G3111, "x", MediaScorecard!BT5:BT3111, "x")</f>
        <v/>
      </c>
      <c r="Z42" s="437">
        <f>countIFS(MediaScorecard!$D5:$D3111,"Q3", MediaScorecard!$G5:$G3111, "x", MediaScorecard!BU5:BU3111, "x")</f>
        <v/>
      </c>
      <c r="AA42" s="437">
        <f>countIFS(MediaScorecard!$D5:$D3111,"Q3", MediaScorecard!$G5:$G3111, "x", MediaScorecard!BV5:BV3111, "x")</f>
        <v/>
      </c>
      <c r="AB42" s="437">
        <f>countIFS(MediaScorecard!$D5:$D3111,"Q3", MediaScorecard!$G5:$G3111, "x", MediaScorecard!BW5:BW3111, "x")</f>
        <v/>
      </c>
      <c r="AC42" s="437">
        <f>countIFS(MediaScorecard!$D5:$D3111,"Q3", MediaScorecard!$G5:$G3111, "x", MediaScorecard!BX5:BX3111, "x")</f>
        <v/>
      </c>
    </row>
    <row r="43">
      <c r="S43" s="427" t="n"/>
      <c r="T43" s="428" t="inlineStr">
        <is>
          <t>AECO</t>
        </is>
      </c>
      <c r="U43" s="392">
        <f>countIFS(MediaScorecard!$D5:$D3112,"Q3", MediaScorecard!$H5:$H3112, "x", MediaScorecard!BP5:BP3112, "x")</f>
        <v/>
      </c>
      <c r="V43" s="392">
        <f>countIFS(MediaScorecard!$D5:$D3112,"Q3", MediaScorecard!$H5:$H3112, "x", MediaScorecard!BQ5:BQ3112, "x")</f>
        <v/>
      </c>
      <c r="W43" s="392">
        <f>countIFS(MediaScorecard!$D5:$D3112,"Q3", MediaScorecard!$H5:$H3112, "x", MediaScorecard!BR5:BR3112, "x")</f>
        <v/>
      </c>
      <c r="X43" s="392">
        <f>countIFS(MediaScorecard!$D5:$D3112,"Q3", MediaScorecard!$H5:$H3112, "x", MediaScorecard!BS5:BS3112, "x")</f>
        <v/>
      </c>
      <c r="Y43" s="392">
        <f>countIFS(MediaScorecard!$D5:$D3112,"Q3", MediaScorecard!$H5:$H3112, "x", MediaScorecard!BT5:BT3112, "x")</f>
        <v/>
      </c>
      <c r="Z43" s="392">
        <f>countIFS(MediaScorecard!$D5:$D3112,"Q3", MediaScorecard!$H5:$H3112, "x", MediaScorecard!BU5:BU3112, "x")</f>
        <v/>
      </c>
      <c r="AA43" s="392">
        <f>countIFS(MediaScorecard!$D5:$D3112,"Q3", MediaScorecard!$H5:$H3112, "x", MediaScorecard!BV5:BV3112, "x")</f>
        <v/>
      </c>
      <c r="AB43" s="392">
        <f>countIFS(MediaScorecard!$D5:$D3112,"Q3", MediaScorecard!$H5:$H3112, "x", MediaScorecard!BW5:BW3112, "x")</f>
        <v/>
      </c>
      <c r="AC43" s="392">
        <f>countIFS(MediaScorecard!$D5:$D3112,"Q3", MediaScorecard!$H5:$H3112, "x", MediaScorecard!BX5:BX3112, "x")</f>
        <v/>
      </c>
    </row>
    <row r="44">
      <c r="S44" s="427" t="n"/>
      <c r="T44" s="429" t="inlineStr">
        <is>
          <t>FS</t>
        </is>
      </c>
      <c r="U44" s="392">
        <f>countIFS(MediaScorecard!$D5:$D3113,"Q3", MediaScorecard!$T5:$T3113, "x", MediaScorecard!BP5:BP3113, "x")</f>
        <v/>
      </c>
      <c r="V44" s="392">
        <f>countIFS(MediaScorecard!$D5:$D3113,"Q3", MediaScorecard!$T5:$T3113, "x", MediaScorecard!BQ5:BQ3113, "x")</f>
        <v/>
      </c>
      <c r="W44" s="392">
        <f>countIFS(MediaScorecard!$D5:$D3113,"Q3", MediaScorecard!$T5:$T3113, "x", MediaScorecard!BR5:BR3113, "x")</f>
        <v/>
      </c>
      <c r="X44" s="392">
        <f>countIFS(MediaScorecard!$D5:$D3113,"Q3", MediaScorecard!$T5:$T3113, "x", MediaScorecard!BS5:BS3113, "x")</f>
        <v/>
      </c>
      <c r="Y44" s="392">
        <f>countIFS(MediaScorecard!$D5:$D3113,"Q3", MediaScorecard!$T5:$T3113, "x", MediaScorecard!BT5:BT3113, "x")</f>
        <v/>
      </c>
      <c r="Z44" s="392">
        <f>countIFS(MediaScorecard!$D5:$D3113,"Q3", MediaScorecard!$T5:$T3113, "x", MediaScorecard!BU5:BU3113, "x")</f>
        <v/>
      </c>
      <c r="AA44" s="392">
        <f>countIFS(MediaScorecard!$D5:$D3113,"Q3", MediaScorecard!$T5:$T3113, "x", MediaScorecard!BV5:BV3113, "x")</f>
        <v/>
      </c>
      <c r="AB44" s="392">
        <f>countIFS(MediaScorecard!$D5:$D3113,"Q3", MediaScorecard!$T5:$T3113, "x", MediaScorecard!BW5:BW3113, "x")</f>
        <v/>
      </c>
      <c r="AC44" s="392">
        <f>countIFS(MediaScorecard!$D5:$D3113,"Q3", MediaScorecard!$T5:$T3113, "x", MediaScorecard!BX5:BX3113, "x")</f>
        <v/>
      </c>
    </row>
    <row r="45">
      <c r="S45" s="430" t="n"/>
      <c r="T45" s="431" t="inlineStr">
        <is>
          <t>T&amp;L</t>
        </is>
      </c>
      <c r="U45" s="432">
        <f>countIFS(MediaScorecard!$D5:$D3114,"Q3", MediaScorecard!$AO5:$AO3114, "x", MediaScorecard!BP5:BP3114, "x")</f>
        <v/>
      </c>
      <c r="V45" s="432">
        <f>countIFS(MediaScorecard!$D5:$D3114,"Q3", MediaScorecard!$AO5:$AO3114, "x", MediaScorecard!BQ5:BQ3114, "x")</f>
        <v/>
      </c>
      <c r="W45" s="432">
        <f>countIFS(MediaScorecard!$D5:$D3114,"Q3", MediaScorecard!$AO5:$AO3114, "x", MediaScorecard!BR5:BR3114, "x")</f>
        <v/>
      </c>
      <c r="X45" s="432">
        <f>countIFS(MediaScorecard!$D5:$D3114,"Q3", MediaScorecard!$AO5:$AO3114, "x", MediaScorecard!BS5:BS3114, "x")</f>
        <v/>
      </c>
      <c r="Y45" s="432">
        <f>countIFS(MediaScorecard!$D5:$D3114,"Q3", MediaScorecard!$AO5:$AO3114, "x", MediaScorecard!BT5:BT3114, "x")</f>
        <v/>
      </c>
      <c r="Z45" s="432">
        <f>countIFS(MediaScorecard!$D5:$D3114,"Q3", MediaScorecard!$AO5:$AO3114, "x", MediaScorecard!BU5:BU3114, "x")</f>
        <v/>
      </c>
      <c r="AA45" s="432">
        <f>countIFS(MediaScorecard!$D5:$D3114,"Q3", MediaScorecard!$AO5:$AO3114, "x", MediaScorecard!BV5:BV3114, "x")</f>
        <v/>
      </c>
      <c r="AB45" s="432">
        <f>countIFS(MediaScorecard!$D5:$D3114,"Q3", MediaScorecard!$AO5:$AO3114, "x", MediaScorecard!BW5:BW3114, "x")</f>
        <v/>
      </c>
      <c r="AC45" s="432">
        <f>countIFS(MediaScorecard!$D5:$D3114,"Q3", MediaScorecard!$AO5:$AO3114, "x", MediaScorecard!BX5:BX3114, "x")</f>
        <v/>
      </c>
    </row>
    <row r="46">
      <c r="S46" s="433" t="n"/>
      <c r="T46" s="434" t="n"/>
      <c r="U46" s="435" t="n"/>
      <c r="V46" s="435" t="n"/>
      <c r="W46" s="435" t="n"/>
      <c r="X46" s="435" t="n"/>
      <c r="Y46" s="435" t="n"/>
      <c r="Z46" s="435" t="n"/>
      <c r="AA46" s="435" t="n"/>
      <c r="AB46" s="435" t="n"/>
      <c r="AC46" s="435" t="n"/>
    </row>
    <row r="47">
      <c r="S47" s="436" t="inlineStr">
        <is>
          <t>Segments Q4</t>
        </is>
      </c>
      <c r="T47" s="426" t="inlineStr">
        <is>
          <t>Corp</t>
        </is>
      </c>
      <c r="U47" s="437">
        <f>countIFS(MediaScorecard!$D5:$D3116,"Q4", MediaScorecard!$G5:$G3116, "x", MediaScorecard!BP5:BP3116, "x")</f>
        <v/>
      </c>
      <c r="V47" s="437">
        <f>countIFS(MediaScorecard!$D5:$D3116,"Q4", MediaScorecard!$G5:$G3116, "x", MediaScorecard!BQ5:BQ3116, "x")</f>
        <v/>
      </c>
      <c r="W47" s="437">
        <f>countIFS(MediaScorecard!$D5:$D3116,"Q4", MediaScorecard!$G5:$G3116, "x", MediaScorecard!BR5:BR3116, "x")</f>
        <v/>
      </c>
      <c r="X47" s="437">
        <f>countIFS(MediaScorecard!$D5:$D3116,"Q4", MediaScorecard!$G5:$G3116, "x", MediaScorecard!BS5:BS3116, "x")</f>
        <v/>
      </c>
      <c r="Y47" s="437">
        <f>countIFS(MediaScorecard!$D5:$D3116,"Q4", MediaScorecard!$G5:$G3116, "x", MediaScorecard!BT5:BT3116, "x")</f>
        <v/>
      </c>
      <c r="Z47" s="437">
        <f>countIFS(MediaScorecard!$D5:$D3116,"Q4", MediaScorecard!$G5:$G3116, "x", MediaScorecard!BU5:BU3116, "x")</f>
        <v/>
      </c>
      <c r="AA47" s="437">
        <f>countIFS(MediaScorecard!$D5:$D3116,"Q4", MediaScorecard!$G5:$G3116, "x", MediaScorecard!BV5:BV3116, "x")</f>
        <v/>
      </c>
      <c r="AB47" s="437">
        <f>countIFS(MediaScorecard!$D5:$D3116,"Q4", MediaScorecard!$G5:$G3116, "x", MediaScorecard!BW5:BW3116, "x")</f>
        <v/>
      </c>
      <c r="AC47" s="437">
        <f>countIFS(MediaScorecard!$D5:$D3116,"Q4", MediaScorecard!$G5:$G3116, "x", MediaScorecard!BX5:BX3116, "x")</f>
        <v/>
      </c>
    </row>
    <row r="48">
      <c r="S48" s="427" t="n"/>
      <c r="T48" s="428" t="inlineStr">
        <is>
          <t>AECO</t>
        </is>
      </c>
      <c r="U48" s="392">
        <f>countIFS(MediaScorecard!$D6:$D3117,"Q4", MediaScorecard!$H6:$H3117, "x", MediaScorecard!BP6:BP3117, "x")</f>
        <v/>
      </c>
      <c r="V48" s="392">
        <f>countIFS(MediaScorecard!$D6:$D3117,"Q4", MediaScorecard!$H6:$H3117, "x", MediaScorecard!BQ6:BQ3117, "x")</f>
        <v/>
      </c>
      <c r="W48" s="392">
        <f>countIFS(MediaScorecard!$D6:$D3117,"Q4", MediaScorecard!$H6:$H3117, "x", MediaScorecard!BR6:BR3117, "x")</f>
        <v/>
      </c>
      <c r="X48" s="392">
        <f>countIFS(MediaScorecard!$D6:$D3117,"Q4", MediaScorecard!$H6:$H3117, "x", MediaScorecard!BS6:BS3117, "x")</f>
        <v/>
      </c>
      <c r="Y48" s="392">
        <f>countIFS(MediaScorecard!$D6:$D3117,"Q4", MediaScorecard!$H6:$H3117, "x", MediaScorecard!BT6:BT3117, "x")</f>
        <v/>
      </c>
      <c r="Z48" s="392">
        <f>countIFS(MediaScorecard!$D6:$D3117,"Q4", MediaScorecard!$H6:$H3117, "x", MediaScorecard!BU6:BU3117, "x")</f>
        <v/>
      </c>
      <c r="AA48" s="392">
        <f>countIFS(MediaScorecard!$D6:$D3117,"Q4", MediaScorecard!$H6:$H3117, "x", MediaScorecard!BV6:BV3117, "x")</f>
        <v/>
      </c>
      <c r="AB48" s="392">
        <f>countIFS(MediaScorecard!$D6:$D3117,"Q4", MediaScorecard!$H6:$H3117, "x", MediaScorecard!BW6:BW3117, "x")</f>
        <v/>
      </c>
      <c r="AC48" s="392">
        <f>countIFS(MediaScorecard!$D6:$D3117,"Q4", MediaScorecard!$H6:$H3117, "x", MediaScorecard!BX6:BX3117, "x")</f>
        <v/>
      </c>
    </row>
    <row r="49">
      <c r="S49" s="427" t="n"/>
      <c r="T49" s="429" t="inlineStr">
        <is>
          <t>FS</t>
        </is>
      </c>
      <c r="U49" s="392">
        <f>countIFS(MediaScorecard!$D5:$D3118,"Q4", MediaScorecard!$T5:$T3118, "x", MediaScorecard!BP5:BP3118, "x")</f>
        <v/>
      </c>
      <c r="V49" s="392">
        <f>countIFS(MediaScorecard!$D5:$D3118,"Q4", MediaScorecard!$T5:$T3118, "x", MediaScorecard!BQ5:BQ3118, "x")</f>
        <v/>
      </c>
      <c r="W49" s="392">
        <f>countIFS(MediaScorecard!$D5:$D3118,"Q4", MediaScorecard!$T5:$T3118, "x", MediaScorecard!BR5:BR3118, "x")</f>
        <v/>
      </c>
      <c r="X49" s="392">
        <f>countIFS(MediaScorecard!$D5:$D3118,"Q4", MediaScorecard!$T5:$T3118, "x", MediaScorecard!BS5:BS3118, "x")</f>
        <v/>
      </c>
      <c r="Y49" s="392">
        <f>countIFS(MediaScorecard!$D5:$D3118,"Q4", MediaScorecard!$T5:$T3118, "x", MediaScorecard!BT5:BT3118, "x")</f>
        <v/>
      </c>
      <c r="Z49" s="392">
        <f>countIFS(MediaScorecard!$D5:$D3118,"Q4", MediaScorecard!$T5:$T3118, "x", MediaScorecard!BU5:BU3118, "x")</f>
        <v/>
      </c>
      <c r="AA49" s="392">
        <f>countIFS(MediaScorecard!$D5:$D3118,"Q4", MediaScorecard!$T5:$T3118, "x", MediaScorecard!BV5:BV3118, "x")</f>
        <v/>
      </c>
      <c r="AB49" s="392">
        <f>countIFS(MediaScorecard!$D5:$D3118,"Q4", MediaScorecard!$T5:$T3118, "x", MediaScorecard!BW5:BW3118, "x")</f>
        <v/>
      </c>
      <c r="AC49" s="392">
        <f>countIFS(MediaScorecard!$D5:$D3118,"Q4", MediaScorecard!$T5:$T3118, "x", MediaScorecard!BX5:BX3118, "x")</f>
        <v/>
      </c>
    </row>
    <row r="50">
      <c r="S50" s="430" t="n"/>
      <c r="T50" s="431" t="inlineStr">
        <is>
          <t>T&amp;L</t>
        </is>
      </c>
      <c r="U50" s="432">
        <f>countIFS(MediaScorecard!$D5:$D3119,"Q4", MediaScorecard!$AO5:$AO3119, "x", MediaScorecard!BP5:BP3119, "x")</f>
        <v/>
      </c>
      <c r="V50" s="432">
        <f>countIFS(MediaScorecard!$D5:$D3119,"Q4", MediaScorecard!$AO5:$AO3119, "x", MediaScorecard!BQ5:BQ3119, "x")</f>
        <v/>
      </c>
      <c r="W50" s="432">
        <f>countIFS(MediaScorecard!$D5:$D3119,"Q4", MediaScorecard!$AO5:$AO3119, "x", MediaScorecard!BR5:BR3119, "x")</f>
        <v/>
      </c>
      <c r="X50" s="432">
        <f>countIFS(MediaScorecard!$D5:$D3119,"Q4", MediaScorecard!$AO5:$AO3119, "x", MediaScorecard!BS5:BS3119, "x")</f>
        <v/>
      </c>
      <c r="Y50" s="432">
        <f>countIFS(MediaScorecard!$D5:$D3119,"Q4", MediaScorecard!$AO5:$AO3119, "x", MediaScorecard!BT5:BT3119, "x")</f>
        <v/>
      </c>
      <c r="Z50" s="432">
        <f>countIFS(MediaScorecard!$D5:$D3119,"Q4", MediaScorecard!$AO5:$AO3119, "x", MediaScorecard!BU5:BU3119, "x")</f>
        <v/>
      </c>
      <c r="AA50" s="432">
        <f>countIFS(MediaScorecard!$D5:$D3119,"Q4", MediaScorecard!$AO5:$AO3119, "x", MediaScorecard!BV5:BV3119, "x")</f>
        <v/>
      </c>
      <c r="AB50" s="432">
        <f>countIFS(MediaScorecard!$D5:$D3119,"Q4", MediaScorecard!$AO5:$AO3119, "x", MediaScorecard!BW5:BW3119, "x")</f>
        <v/>
      </c>
      <c r="AC50" s="432">
        <f>countIFS(MediaScorecard!$D5:$D3119,"Q4", MediaScorecard!$AO5:$AO3119, "x", MediaScorecard!BX5:BX3119, "x")</f>
        <v/>
      </c>
    </row>
    <row r="51">
      <c r="S51" s="438" t="n"/>
      <c r="T51" s="439" t="n"/>
      <c r="U51" s="440" t="n"/>
      <c r="V51" s="440" t="n"/>
      <c r="W51" s="440" t="n"/>
      <c r="X51" s="440" t="n"/>
      <c r="Y51" s="440" t="n"/>
      <c r="Z51" s="440" t="n"/>
      <c r="AA51" s="440" t="n"/>
      <c r="AB51" s="440" t="n"/>
      <c r="AC51" s="440" t="n"/>
    </row>
    <row r="52">
      <c r="S52" s="441" t="n"/>
      <c r="T52" s="442" t="n"/>
      <c r="U52" s="420" t="inlineStr">
        <is>
          <t>bn</t>
        </is>
      </c>
      <c r="V52" s="420" t="inlineStr">
        <is>
          <t>bo</t>
        </is>
      </c>
      <c r="W52" s="420" t="inlineStr">
        <is>
          <t>bp</t>
        </is>
      </c>
      <c r="X52" s="420" t="inlineStr">
        <is>
          <t>bq</t>
        </is>
      </c>
      <c r="Y52" s="420" t="inlineStr">
        <is>
          <t>br</t>
        </is>
      </c>
      <c r="Z52" s="420" t="inlineStr">
        <is>
          <t>bs</t>
        </is>
      </c>
      <c r="AA52" s="420" t="inlineStr">
        <is>
          <t>bt</t>
        </is>
      </c>
      <c r="AB52" s="420" t="inlineStr">
        <is>
          <t>bu</t>
        </is>
      </c>
      <c r="AC52" s="420" t="inlineStr">
        <is>
          <t>bv</t>
        </is>
      </c>
    </row>
    <row r="53">
      <c r="S53" s="436" t="inlineStr">
        <is>
          <t>Segments YTD</t>
        </is>
      </c>
      <c r="T53" s="426" t="inlineStr">
        <is>
          <t>Corp</t>
        </is>
      </c>
      <c r="U53" s="392">
        <f>countIFS(MediaScorecard!$G5:$G3122, "x", MediaScorecard!BP5:BP3122, "x")</f>
        <v/>
      </c>
      <c r="V53" s="392">
        <f>countIFS(MediaScorecard!$G5:$G3122, "x", MediaScorecard!BQ5:BQ3122, "x")</f>
        <v/>
      </c>
      <c r="W53" s="392">
        <f>countIFS(MediaScorecard!$G5:$G3122, "x", MediaScorecard!BR5:BR3122, "x")</f>
        <v/>
      </c>
      <c r="X53" s="392">
        <f>countIFS(MediaScorecard!$G5:$G3122, "x", MediaScorecard!BS5:BS3122, "x")</f>
        <v/>
      </c>
      <c r="Y53" s="392">
        <f>countIFS(MediaScorecard!$G5:$G3122, "x", MediaScorecard!BT5:BT3122, "x")</f>
        <v/>
      </c>
      <c r="Z53" s="392">
        <f>countIFS(MediaScorecard!$G5:$G3122, "x", MediaScorecard!BU5:BU3122, "x")</f>
        <v/>
      </c>
      <c r="AA53" s="392">
        <f>countIFS(MediaScorecard!$G5:$G3122, "x", MediaScorecard!BV5:BV3122, "x")</f>
        <v/>
      </c>
      <c r="AB53" s="392">
        <f>countIFS(MediaScorecard!$G5:$G3122, "x", MediaScorecard!BW5:BW3122, "x")</f>
        <v/>
      </c>
      <c r="AC53" s="392">
        <f>countIFS(MediaScorecard!$G5:$G3122, "x", MediaScorecard!BX5:BX3122, "x")</f>
        <v/>
      </c>
    </row>
    <row r="54">
      <c r="S54" s="427" t="n"/>
      <c r="T54" s="428" t="inlineStr">
        <is>
          <t>AECO</t>
        </is>
      </c>
      <c r="U54" s="392">
        <f>countIFS(MediaScorecard!$H5:$H3123, "x", MediaScorecard!BP5:BP3123, "x")</f>
        <v/>
      </c>
      <c r="V54" s="392">
        <f>countIFS(MediaScorecard!$H5:$H3123, "x", MediaScorecard!BQ5:BQ3123, "x")</f>
        <v/>
      </c>
      <c r="W54" s="392">
        <f>countIFS(MediaScorecard!$H5:$H3123, "x", MediaScorecard!BR5:BR3123, "x")</f>
        <v/>
      </c>
      <c r="X54" s="392">
        <f>countIFS(MediaScorecard!$H5:$H3123, "x", MediaScorecard!BS5:BS3123, "x")</f>
        <v/>
      </c>
      <c r="Y54" s="392">
        <f>countIFS(MediaScorecard!$H5:$H3123, "x", MediaScorecard!BT5:BT3123, "x")</f>
        <v/>
      </c>
      <c r="Z54" s="392">
        <f>countIFS(MediaScorecard!$H5:$H3123, "x", MediaScorecard!BU5:BU3123, "x")</f>
        <v/>
      </c>
      <c r="AA54" s="392">
        <f>countIFS(MediaScorecard!$H5:$H3123, "x", MediaScorecard!BV5:BV3123, "x")</f>
        <v/>
      </c>
      <c r="AB54" s="392">
        <f>countIFS(MediaScorecard!$H5:$H3123, "x", MediaScorecard!BW5:BW3123, "x")</f>
        <v/>
      </c>
      <c r="AC54" s="392">
        <f>countIFS(MediaScorecard!$H5:$H3123, "x", MediaScorecard!BX5:BX3123, "x")</f>
        <v/>
      </c>
    </row>
    <row r="55">
      <c r="S55" s="427" t="n"/>
      <c r="T55" s="429" t="inlineStr">
        <is>
          <t>FS</t>
        </is>
      </c>
      <c r="U55" s="392">
        <f>countIFS(MediaScorecard!$T5:$T3124, "x", MediaScorecard!BP5:BP3124, "x")</f>
        <v/>
      </c>
      <c r="V55" s="392">
        <f>countIFS(MediaScorecard!$T5:$T3124, "x", MediaScorecard!BQ5:BQ3124, "x")</f>
        <v/>
      </c>
      <c r="W55" s="392">
        <f>countIFS(MediaScorecard!$T5:$T3124, "x", MediaScorecard!BR5:BR3124, "x")</f>
        <v/>
      </c>
      <c r="X55" s="392">
        <f>countIFS(MediaScorecard!$T5:$T3124, "x", MediaScorecard!BS5:BS3124, "x")</f>
        <v/>
      </c>
      <c r="Y55" s="392">
        <f>countIFS(MediaScorecard!$T5:$T3124, "x", MediaScorecard!BT5:BT3124, "x")</f>
        <v/>
      </c>
      <c r="Z55" s="392">
        <f>countIFS(MediaScorecard!$T5:$T3124, "x", MediaScorecard!BU5:BU3124, "x")</f>
        <v/>
      </c>
      <c r="AA55" s="392">
        <f>countIFS(MediaScorecard!$T5:$T3124, "x", MediaScorecard!BV5:BV3124, "x")</f>
        <v/>
      </c>
      <c r="AB55" s="392">
        <f>countIFS(MediaScorecard!$T5:$T3124, "x", MediaScorecard!BW5:BW3124, "x")</f>
        <v/>
      </c>
      <c r="AC55" s="392">
        <f>countIFS(MediaScorecard!$T5:$T3124, "x", MediaScorecard!BX5:BX3124, "x")</f>
        <v/>
      </c>
    </row>
    <row r="56">
      <c r="S56" s="427" t="n"/>
      <c r="T56" s="431" t="inlineStr">
        <is>
          <t>T&amp;L</t>
        </is>
      </c>
      <c r="U56" s="392">
        <f>countIFS(MediaScorecard!$AO5:$AO3125, "x", MediaScorecard!BP5:BP3125, "x")</f>
        <v/>
      </c>
      <c r="V56" s="392">
        <f>countIFS(MediaScorecard!$AO5:$AO3125, "x", MediaScorecard!BQ5:BQ3125, "x")</f>
        <v/>
      </c>
      <c r="W56" s="392">
        <f>countIFS(MediaScorecard!$AO5:$AO3125, "x", MediaScorecard!BR5:BR3125, "x")</f>
        <v/>
      </c>
      <c r="X56" s="392">
        <f>countIFS(MediaScorecard!$AO5:$AO3125, "x", MediaScorecard!BS5:BS3125, "x")</f>
        <v/>
      </c>
      <c r="Y56" s="392">
        <f>countIFS(MediaScorecard!$AO5:$AO3125, "x", MediaScorecard!BT5:BT3125, "x")</f>
        <v/>
      </c>
      <c r="Z56" s="392">
        <f>countIFS(MediaScorecard!$AO5:$AO3125, "x", MediaScorecard!BU5:BU3125, "x")</f>
        <v/>
      </c>
      <c r="AA56" s="392">
        <f>countIFS(MediaScorecard!$AO5:$AO3125, "x", MediaScorecard!BV5:BV3125, "x")</f>
        <v/>
      </c>
      <c r="AB56" s="392">
        <f>countIFS(MediaScorecard!$AO5:$AO3125, "x", MediaScorecard!BW5:BW3125, "x")</f>
        <v/>
      </c>
      <c r="AC56" s="392">
        <f>countIFS(MediaScorecard!$AO5:$AO3125, "x", MediaScorecard!BX5:BX3125, "x")</f>
        <v/>
      </c>
    </row>
    <row r="57">
      <c r="A57" s="344" t="n"/>
      <c r="B57" s="344" t="n"/>
      <c r="C57" s="344" t="n"/>
      <c r="D57" s="344" t="n"/>
      <c r="E57" s="344" t="n"/>
      <c r="F57" s="344" t="n"/>
      <c r="G57" s="344" t="n"/>
      <c r="H57" s="344" t="n"/>
      <c r="I57" s="344" t="n"/>
      <c r="J57" s="344" t="n"/>
      <c r="K57" s="344" t="n"/>
      <c r="L57" s="344" t="n"/>
      <c r="M57" s="344" t="n"/>
      <c r="N57" s="344" t="n"/>
      <c r="O57" s="344" t="n"/>
      <c r="P57" s="344" t="n"/>
      <c r="Q57" s="344" t="n"/>
      <c r="R57" s="344" t="n"/>
      <c r="S57" s="457" t="n"/>
      <c r="T57" s="402" t="n"/>
    </row>
    <row r="58">
      <c r="S58" s="444" t="inlineStr">
        <is>
          <t>Regions YTD</t>
        </is>
      </c>
      <c r="T58" s="445" t="inlineStr">
        <is>
          <t>NAM</t>
        </is>
      </c>
      <c r="U58" s="446">
        <f>COUNTIFS(MediaScorecard!BP5:BP3127, "x", MediaScorecard!$E5:$E3127, "us") + COUNTIFS(MediaScorecard!BP5:BP3127, "x", MediaScorecard!$E5:$E3127, "ca")
</f>
        <v/>
      </c>
      <c r="V58" s="446">
        <f>SUMPRODUCT((MediaScorecard!BQ5:BQ3127="x")*((MediaScorecard!$E5:$E3127="us")+(MediaScorecard!$E5:$E3127="ca")))
</f>
        <v/>
      </c>
      <c r="W58" s="446">
        <f>SUMPRODUCT((MediaScorecard!BR5:BR3127="x")*((MediaScorecard!$E5:$E3127="us")+(MediaScorecard!$E5:$E3127="ca")))
</f>
        <v/>
      </c>
      <c r="X58" s="446">
        <f>SUMPRODUCT((MediaScorecard!BS5:BS3127="x")*((MediaScorecard!$E5:$E3127="us")+(MediaScorecard!$E5:$E3127="ca")))
</f>
        <v/>
      </c>
      <c r="Y58" s="446">
        <f>SUMPRODUCT((MediaScorecard!BT5:BT3127="x")*((MediaScorecard!$E5:$E3127="us")+(MediaScorecard!$E5:$E3127="ca")))
</f>
        <v/>
      </c>
      <c r="Z58" s="446">
        <f>SUMPRODUCT((MediaScorecard!BU5:BU3127="x")*((MediaScorecard!$E5:$E3127="us")+(MediaScorecard!$E5:$E3127="ca")))
</f>
        <v/>
      </c>
      <c r="AA58" s="446">
        <f>SUMPRODUCT((MediaScorecard!BV5:BV3127="x")*((MediaScorecard!$E5:$E3127="us")+(MediaScorecard!$E5:$E3127="ca")))
</f>
        <v/>
      </c>
      <c r="AB58" s="446">
        <f>SUMPRODUCT((MediaScorecard!BW5:BW3127="x")*((MediaScorecard!$E5:$E3127="us")+(MediaScorecard!$E5:$E3127="ca")))
</f>
        <v/>
      </c>
      <c r="AC58" s="446">
        <f>SUMPRODUCT((MediaScorecard!BX5:BX3127="x")*((MediaScorecard!$E5:$E3127="us")+(MediaScorecard!$E5:$E3127="ca")))
</f>
        <v/>
      </c>
      <c r="AE58" s="421" t="n"/>
    </row>
    <row r="59">
      <c r="B59" s="394" t="inlineStr">
        <is>
          <t>FIELD SYSTEMS</t>
        </is>
      </c>
      <c r="D59" s="551" t="inlineStr">
        <is>
          <t>Jump to:</t>
        </is>
      </c>
      <c r="S59" s="436" t="n"/>
      <c r="T59" s="447" t="inlineStr">
        <is>
          <t>%NAM</t>
        </is>
      </c>
      <c r="U59" s="448">
        <f>(SUMPRODUCT((MediaScorecard!BP5:BP3127="x")*((MediaScorecard!$E5:$E3127="US")+(MediaScorecard!$E5:$E3127="CA")))/SUMPRODUCT((MediaScorecard!$E5:$E3127="US")+(MediaScorecard!$E5:$E3127="CA")))</f>
        <v/>
      </c>
      <c r="V59" s="448">
        <f>(SUMPRODUCT((MediaScorecard!BQ5:BQ3127="x")*((MediaScorecard!$E5:$E3127="US")+(MediaScorecard!$E5:$E3127="CA")))/SUMPRODUCT((MediaScorecard!$E5:$E3127="US")+(MediaScorecard!$E5:$E3127="CA")))</f>
        <v/>
      </c>
      <c r="W59" s="448">
        <f>(SUMPRODUCT((MediaScorecard!BR5:BR3127="x")*((MediaScorecard!$E5:$E3127="US")+(MediaScorecard!$E5:$E3127="CA")))/SUMPRODUCT((MediaScorecard!$E5:$E3127="US")+(MediaScorecard!$E5:$E3127="CA")))</f>
        <v/>
      </c>
      <c r="X59" s="448">
        <f>(SUMPRODUCT((MediaScorecard!BS5:BS3127="x")*((MediaScorecard!$E5:$E3127="US")+(MediaScorecard!$E5:$E3127="CA")))/SUMPRODUCT((MediaScorecard!$E5:$E3127="US")+(MediaScorecard!$E5:$E3127="CA")))</f>
        <v/>
      </c>
      <c r="Y59" s="448">
        <f>(SUMPRODUCT((MediaScorecard!BT5:BT3127="x")*((MediaScorecard!$E5:$E3127="US")+(MediaScorecard!$E5:$E3127="CA")))/SUMPRODUCT((MediaScorecard!$E5:$E3127="US")+(MediaScorecard!$E5:$E3127="CA")))</f>
        <v/>
      </c>
      <c r="Z59" s="448">
        <f>(SUMPRODUCT((MediaScorecard!BU5:BU3127="x")*((MediaScorecard!$E5:$E3127="US")+(MediaScorecard!$E5:$E3127="CA")))/SUMPRODUCT((MediaScorecard!$E5:$E3127="US")+(MediaScorecard!$E5:$E3127="CA")))</f>
        <v/>
      </c>
      <c r="AA59" s="448">
        <f>(SUMPRODUCT((MediaScorecard!BV5:BV3127="x")*((MediaScorecard!$E5:$E3127="US")+(MediaScorecard!$E5:$E3127="CA")))/SUMPRODUCT((MediaScorecard!$E5:$E3127="US")+(MediaScorecard!$E5:$E3127="CA")))</f>
        <v/>
      </c>
      <c r="AB59" s="448">
        <f>(SUMPRODUCT((MediaScorecard!BW5:BW3127="x")*((MediaScorecard!$E5:$E3127="US")+(MediaScorecard!$E5:$E3127="CA")))/SUMPRODUCT((MediaScorecard!$E5:$E3127="US")+(MediaScorecard!$E5:$E3127="CA")))</f>
        <v/>
      </c>
      <c r="AC59" s="448">
        <f>(SUMPRODUCT((MediaScorecard!BX5:BX3127="x")*((MediaScorecard!$E5:$E3127="US")+(MediaScorecard!$E5:$E3127="CA")))/SUMPRODUCT((MediaScorecard!$E5:$E3127="US")+(MediaScorecard!$E5:$E3127="CA")))</f>
        <v/>
      </c>
      <c r="AE59" s="421" t="n"/>
    </row>
    <row r="60">
      <c r="D60" s="396" t="inlineStr">
        <is>
          <t>AECO</t>
        </is>
      </c>
      <c r="E60" s="396" t="inlineStr">
        <is>
          <t>Transportation &amp; Logistics</t>
        </is>
      </c>
      <c r="S60" s="422" t="n"/>
      <c r="T60" s="449" t="inlineStr">
        <is>
          <t>EMEA</t>
        </is>
      </c>
      <c r="U60" s="437">
        <f>SUMPRODUCT((MediaScorecard!BP5:BP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V60" s="437">
        <f>SUMPRODUCT((MediaScorecard!BQ5:BQ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W60" s="437">
        <f>SUMPRODUCT((MediaScorecard!BR5:BR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X60" s="437">
        <f>SUMPRODUCT((MediaScorecard!BS5:BS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Y60" s="437">
        <f>SUMPRODUCT((MediaScorecard!BT5:BT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Z60" s="437">
        <f>SUMPRODUCT((MediaScorecard!BU5:BU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A60" s="437">
        <f>SUMPRODUCT((MediaScorecard!BV5:BV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B60" s="437">
        <f>SUMPRODUCT((MediaScorecard!BW5:BW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c r="AC60" s="437">
        <f>SUMPRODUCT((MediaScorecard!BX5:BX3128="x")*((MediaScorecard!$E5:$E3128="UK")+(MediaScorecard!$E5:$E3128="DE")+(MediaScorecard!$E5:$E3128="CH")+(MediaScorecard!$E5:$E3128="CY")+(MediaScorecard!$E5:$E3128="AT")+(MediaScorecard!$E5:$E3128="FR")+(MediaScorecard!$E5:$E3128="IT")+(MediaScorecard!$E5:$E3128="NL")+(MediaScorecard!$E5:$E3128="BE")+(MediaScorecard!$E5:$E3128="LU")+(MediaScorecard!$E5:$E3128="SE")+(MediaScorecard!$E5:$E3128="FI")+(MediaScorecard!$E5:$E3128="NO")+(MediaScorecard!$E5:$E3128="HU")+(MediaScorecard!$E5:$E3128="CZ")+(MediaScorecard!$E5:$E3128="IE")+(MediaScorecard!$E5:$E3128="DK")+(MediaScorecard!$E5:$E3128="ES")+(MediaScorecard!$E5:$E3128="PT")+(MediaScorecard!$E5:$E3128="PL")))</f>
        <v/>
      </c>
    </row>
    <row r="61">
      <c r="S61" s="422" t="n"/>
      <c r="T61" s="449" t="inlineStr">
        <is>
          <t>%EMEA</t>
        </is>
      </c>
      <c r="U61" s="448">
        <f>(SUMPRODUCT((MediaScorecard!BP5:BP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V61" s="448">
        <f>(SUMPRODUCT((MediaScorecard!BQ5:BQ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W61" s="448">
        <f>(SUMPRODUCT((MediaScorecard!BR5:BR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X61" s="448">
        <f>(SUMPRODUCT((MediaScorecard!BS5:BS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Y61" s="448">
        <f>(SUMPRODUCT((MediaScorecard!BT5:BT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Z61" s="448">
        <f>(SUMPRODUCT((MediaScorecard!BU5:BU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A61" s="448">
        <f>(SUMPRODUCT((MediaScorecard!BV5:BV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B61" s="448">
        <f>(SUMPRODUCT((MediaScorecard!BW5:BW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c r="AC61" s="448">
        <f>(SUMPRODUCT((MediaScorecard!BX5:BX3127="x")*((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SUMPRODUCT((MediaScorecard!$E5:$E3127="UK")+(MediaScorecard!$E5:$E3127="DE")+(MediaScorecard!$E5:$E3127="CH")+(MediaScorecard!$E5:$E3127="CY")+(MediaScorecard!$E5:$E3127="AT")+(MediaScorecard!$E5:$E3127="FR")+(MediaScorecard!$E5:$E3127="IT")+(MediaScorecard!$E5:$E3127="NL")+(MediaScorecard!$E5:$E3127="BE")+(MediaScorecard!$E5:$E3127="LU")+(MediaScorecard!$E5:$E3127="SE")+(MediaScorecard!$E5:$E3127="FI")+(MediaScorecard!$E5:$E3127="NO")+(MediaScorecard!$E5:$E3127="HU")+(MediaScorecard!$E5:$E3127="CZ")+(MediaScorecard!$E5:$E3127="IE")+(MediaScorecard!$E5:$E3127="DK")+(MediaScorecard!$E5:$E3127="ES")+(MediaScorecard!$E5:$E3127="PT")+(MediaScorecard!$E5:$E3127="PL")))</f>
        <v/>
      </c>
    </row>
    <row r="62">
      <c r="S62" s="422" t="n"/>
      <c r="T62" s="450" t="inlineStr">
        <is>
          <t>APAC</t>
        </is>
      </c>
      <c r="U62" s="451">
        <f>SUMPRODUCT((MediaScorecard!BP5:BP3128="x")*((MediaScorecard!$E5:$E3128="AU")+(MediaScorecard!$E5:$E3128="NZ")+(MediaScorecard!$E5:$E3128="CN")+(MediaScorecard!$E5:$E3128="KS")+(MediaScorecard!$E5:$E3128="JP")+(MediaScorecard!$E5:$E3128="IN")))</f>
        <v/>
      </c>
      <c r="V62" s="451">
        <f>SUMPRODUCT((MediaScorecard!BQ5:BQ3128="x")*((MediaScorecard!$E5:$E3128="AU")+(MediaScorecard!$E5:$E3128="NZ")+(MediaScorecard!$E5:$E3128="CN")+(MediaScorecard!$E5:$E3128="KS")+(MediaScorecard!$E5:$E3128="JP")+(MediaScorecard!$E5:$E3128="IN")))</f>
        <v/>
      </c>
      <c r="W62" s="451">
        <f>SUMPRODUCT((MediaScorecard!BR5:BR3128="x")*((MediaScorecard!$E5:$E3128="AU")+(MediaScorecard!$E5:$E3128="NZ")+(MediaScorecard!$E5:$E3128="CN")+(MediaScorecard!$E5:$E3128="KS")+(MediaScorecard!$E5:$E3128="JP")+(MediaScorecard!$E5:$E3128="IN")))</f>
        <v/>
      </c>
      <c r="X62" s="451">
        <f>SUMPRODUCT((MediaScorecard!BS5:BS3128="x")*((MediaScorecard!$E5:$E3128="AU")+(MediaScorecard!$E5:$E3128="NZ")+(MediaScorecard!$E5:$E3128="CN")+(MediaScorecard!$E5:$E3128="KS")+(MediaScorecard!$E5:$E3128="JP")+(MediaScorecard!$E5:$E3128="IN")))</f>
        <v/>
      </c>
      <c r="Y62" s="451">
        <f>SUMPRODUCT((MediaScorecard!BT5:BT3128="x")*((MediaScorecard!$E5:$E3128="AU")+(MediaScorecard!$E5:$E3128="NZ")+(MediaScorecard!$E5:$E3128="CN")+(MediaScorecard!$E5:$E3128="KS")+(MediaScorecard!$E5:$E3128="JP")+(MediaScorecard!$E5:$E3128="IN")))</f>
        <v/>
      </c>
      <c r="Z62" s="451">
        <f>SUMPRODUCT((MediaScorecard!BU5:BU3128="x")*((MediaScorecard!$E5:$E3128="AU")+(MediaScorecard!$E5:$E3128="NZ")+(MediaScorecard!$E5:$E3128="CN")+(MediaScorecard!$E5:$E3128="KS")+(MediaScorecard!$E5:$E3128="JP")+(MediaScorecard!$E5:$E3128="IN")))</f>
        <v/>
      </c>
      <c r="AA62" s="451">
        <f>SUMPRODUCT((MediaScorecard!BV5:BV3128="x")*((MediaScorecard!$E5:$E3128="AU")+(MediaScorecard!$E5:$E3128="NZ")+(MediaScorecard!$E5:$E3128="CN")+(MediaScorecard!$E5:$E3128="KS")+(MediaScorecard!$E5:$E3128="JP")+(MediaScorecard!$E5:$E3128="IN")))</f>
        <v/>
      </c>
      <c r="AB62" s="451">
        <f>SUMPRODUCT((MediaScorecard!BW5:BW3128="x")*((MediaScorecard!$E5:$E3128="AU")+(MediaScorecard!$E5:$E3128="NZ")+(MediaScorecard!$E5:$E3128="CN")+(MediaScorecard!$E5:$E3128="KS")+(MediaScorecard!$E5:$E3128="JP")+(MediaScorecard!$E5:$E3128="IN")))</f>
        <v/>
      </c>
      <c r="AC62" s="451">
        <f>SUMPRODUCT((MediaScorecard!BX5:BX3128="x")*((MediaScorecard!$E5:$E3128="AU")+(MediaScorecard!$E5:$E3128="NZ")+(MediaScorecard!$E5:$E3128="CN")+(MediaScorecard!$E5:$E3128="KS")+(MediaScorecard!$E5:$E3128="JP")+(MediaScorecard!$E5:$E3128="IN")))</f>
        <v/>
      </c>
    </row>
    <row r="63">
      <c r="S63" s="422" t="n"/>
      <c r="T63" s="450" t="inlineStr">
        <is>
          <t>%APAC</t>
        </is>
      </c>
      <c r="U63" s="452">
        <f>(SUMPRODUCT((MediaScorecard!BP5:BP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V63" s="452">
        <f>(SUMPRODUCT((MediaScorecard!BQ5:BQ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W63" s="452">
        <f>(SUMPRODUCT((MediaScorecard!BR5:BR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X63" s="452">
        <f>(SUMPRODUCT((MediaScorecard!BS5:BS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Y63" s="452">
        <f>(SUMPRODUCT((MediaScorecard!BT5:BT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Z63" s="452">
        <f>(SUMPRODUCT((MediaScorecard!BU5:BU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A63" s="452">
        <f>(SUMPRODUCT((MediaScorecard!BV5:BV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B63" s="452">
        <f>(SUMPRODUCT((MediaScorecard!BW5:BW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c r="AC63" s="452">
        <f>(SUMPRODUCT((MediaScorecard!BX5:BX3127="x")*((MediaScorecard!$E5:$E3127="AU")+(MediaScorecard!$E5:$E3127="NZ")+(MediaScorecard!$E5:$E3127="CN")+(MediaScorecard!$E5:$E3127="KS")+(MediaScorecard!$E5:$E3127="JP")+(MediaScorecard!$E5:$E3128="IN")))/SUMPRODUCT((MediaScorecard!$E5:$E3127="AU")+(MediaScorecard!$E5:$E3127="NZ")+(MediaScorecard!$E5:$E3127="CN")+(MediaScorecard!$E5:$E3127="KS")+(MediaScorecard!$E5:$E3127="JP")+(MediaScorecard!$E5:$E3128="IN")))</f>
        <v/>
      </c>
    </row>
    <row r="64">
      <c r="S64" s="422" t="n"/>
      <c r="T64" s="453" t="inlineStr">
        <is>
          <t>LATAM</t>
        </is>
      </c>
      <c r="U64" s="454">
        <f>SUMPRODUCT((MediaScorecard!BP5:BP3128="x")*((MediaScorecard!$E5:$E3128="MX")+(MediaScorecard!$E5:$E3128="BR")+(MediaScorecard!$E5:$E3128="CL")+(MediaScorecard!$E5:$E3128="AR")))</f>
        <v/>
      </c>
      <c r="V64" s="454">
        <f>SUMPRODUCT((MediaScorecard!BQ5:BQ3128="x")*((MediaScorecard!$E5:$E3128="MX")+(MediaScorecard!$E5:$E3128="BR")+(MediaScorecard!$E5:$E3128="CL")+(MediaScorecard!$E5:$E3128="AR")))</f>
        <v/>
      </c>
      <c r="W64" s="454">
        <f>SUMPRODUCT((MediaScorecard!BR5:BR3128="x")*((MediaScorecard!$E5:$E3128="MX")+(MediaScorecard!$E5:$E3128="BR")+(MediaScorecard!$E5:$E3128="CL")+(MediaScorecard!$E5:$E3128="AR")))</f>
        <v/>
      </c>
      <c r="X64" s="454">
        <f>SUMPRODUCT((MediaScorecard!BS5:BS3128="x")*((MediaScorecard!$E5:$E3128="MX")+(MediaScorecard!$E5:$E3128="BR")+(MediaScorecard!$E5:$E3128="CL")+(MediaScorecard!$E5:$E3128="AR")))</f>
        <v/>
      </c>
      <c r="Y64" s="454">
        <f>SUMPRODUCT((MediaScorecard!BT5:BT3128="x")*((MediaScorecard!$E5:$E3128="MX")+(MediaScorecard!$E5:$E3128="BR")+(MediaScorecard!$E5:$E3128="CL")+(MediaScorecard!$E5:$E3128="AR")))</f>
        <v/>
      </c>
      <c r="Z64" s="454">
        <f>SUMPRODUCT((MediaScorecard!BU5:BU3128="x")*((MediaScorecard!$E5:$E3128="MX")+(MediaScorecard!$E5:$E3128="BR")+(MediaScorecard!$E5:$E3128="CL")+(MediaScorecard!$E5:$E3128="AR")))</f>
        <v/>
      </c>
      <c r="AA64" s="454">
        <f>SUMPRODUCT((MediaScorecard!BV5:BV3128="x")*((MediaScorecard!$E5:$E3128="MX")+(MediaScorecard!$E5:$E3128="BR")+(MediaScorecard!$E5:$E3128="CL")+(MediaScorecard!$E5:$E3128="AR")))</f>
        <v/>
      </c>
      <c r="AB64" s="454">
        <f>SUMPRODUCT((MediaScorecard!BW5:BW3128="x")*((MediaScorecard!$E5:$E3128="MX")+(MediaScorecard!$E5:$E3128="BR")+(MediaScorecard!$E5:$E3128="CL")+(MediaScorecard!$E5:$E3128="AR")))</f>
        <v/>
      </c>
      <c r="AC64" s="454">
        <f>SUMPRODUCT((MediaScorecard!BX5:BX3128="x")*((MediaScorecard!$E5:$E3128="MX")+(MediaScorecard!$E5:$E3128="BR")+(MediaScorecard!$E5:$E3128="CL")+(MediaScorecard!$E5:$E3128="AR")))</f>
        <v/>
      </c>
    </row>
    <row r="65">
      <c r="S65" s="398" t="n"/>
      <c r="T65" s="455" t="inlineStr">
        <is>
          <t>%LATAM</t>
        </is>
      </c>
      <c r="U65" s="456">
        <f>(SUMPRODUCT((MediaScorecard!BP5:BP3127="x")*((MediaScorecard!$E5:$E3127="MX")+(MediaScorecard!$E5:$E3127="BR")+(MediaScorecard!$E5:$E3127="CL")+(MediaScorecard!$E5:$E3127="AR")))/SUMPRODUCT((MediaScorecard!$E5:$E3127="MX")+(MediaScorecard!$E5:$E3127="BR")+(MediaScorecard!$E5:$E3127="CL")+(MediaScorecard!$E5:$E3127="AR")))</f>
        <v/>
      </c>
      <c r="V65" s="456">
        <f>(SUMPRODUCT((MediaScorecard!BQ5:BQ3127="x")*((MediaScorecard!$E5:$E3127="MX")+(MediaScorecard!$E5:$E3127="BR")+(MediaScorecard!$E5:$E3127="CL")+(MediaScorecard!$E5:$E3127="AR")))/SUMPRODUCT((MediaScorecard!$E5:$E3127="MX")+(MediaScorecard!$E5:$E3127="BR")+(MediaScorecard!$E5:$E3127="CL")+(MediaScorecard!$E5:$E3127="AR")))</f>
        <v/>
      </c>
      <c r="W65" s="456">
        <f>(SUMPRODUCT((MediaScorecard!BR5:BR3127="x")*((MediaScorecard!$E5:$E3127="MX")+(MediaScorecard!$E5:$E3127="BR")+(MediaScorecard!$E5:$E3127="CL")+(MediaScorecard!$E5:$E3127="AR")))/SUMPRODUCT((MediaScorecard!$E5:$E3127="MX")+(MediaScorecard!$E5:$E3127="BR")+(MediaScorecard!$E5:$E3127="CL")+(MediaScorecard!$E5:$E3127="AR")))</f>
        <v/>
      </c>
      <c r="X65" s="456">
        <f>(SUMPRODUCT((MediaScorecard!BS5:BS3127="x")*((MediaScorecard!$E5:$E3127="MX")+(MediaScorecard!$E5:$E3127="BR")+(MediaScorecard!$E5:$E3127="CL")+(MediaScorecard!$E5:$E3127="AR")))/SUMPRODUCT((MediaScorecard!$E5:$E3127="MX")+(MediaScorecard!$E5:$E3127="BR")+(MediaScorecard!$E5:$E3127="CL")+(MediaScorecard!$E5:$E3127="AR")))</f>
        <v/>
      </c>
      <c r="Y65" s="456">
        <f>(SUMPRODUCT((MediaScorecard!BT5:BT3127="x")*((MediaScorecard!$E5:$E3127="MX")+(MediaScorecard!$E5:$E3127="BR")+(MediaScorecard!$E5:$E3127="CL")+(MediaScorecard!$E5:$E3127="AR")))/SUMPRODUCT((MediaScorecard!$E5:$E3127="MX")+(MediaScorecard!$E5:$E3127="BR")+(MediaScorecard!$E5:$E3127="CL")+(MediaScorecard!$E5:$E3127="AR")))</f>
        <v/>
      </c>
      <c r="Z65" s="456">
        <f>(SUMPRODUCT((MediaScorecard!BU5:BU3127="x")*((MediaScorecard!$E5:$E3127="MX")+(MediaScorecard!$E5:$E3127="BR")+(MediaScorecard!$E5:$E3127="CL")+(MediaScorecard!$E5:$E3127="AR")))/SUMPRODUCT((MediaScorecard!$E5:$E3127="MX")+(MediaScorecard!$E5:$E3127="BR")+(MediaScorecard!$E5:$E3127="CL")+(MediaScorecard!$E5:$E3127="AR")))</f>
        <v/>
      </c>
      <c r="AA65" s="456">
        <f>(SUMPRODUCT((MediaScorecard!BV5:BV3127="x")*((MediaScorecard!$E5:$E3127="MX")+(MediaScorecard!$E5:$E3127="BR")+(MediaScorecard!$E5:$E3127="CL")+(MediaScorecard!$E5:$E3127="AR")))/SUMPRODUCT((MediaScorecard!$E5:$E3127="MX")+(MediaScorecard!$E5:$E3127="BR")+(MediaScorecard!$E5:$E3127="CL")+(MediaScorecard!$E5:$E3127="AR")))</f>
        <v/>
      </c>
      <c r="AB65" s="456">
        <f>(SUMPRODUCT((MediaScorecard!BW5:BW3127="x")*((MediaScorecard!$E5:$E3127="MX")+(MediaScorecard!$E5:$E3127="BR")+(MediaScorecard!$E5:$E3127="CL")+(MediaScorecard!$E5:$E3127="AR")))/SUMPRODUCT((MediaScorecard!$E5:$E3127="MX")+(MediaScorecard!$E5:$E3127="BR")+(MediaScorecard!$E5:$E3127="CL")+(MediaScorecard!$E5:$E3127="AR")))</f>
        <v/>
      </c>
      <c r="AC65" s="456">
        <f>(SUMPRODUCT((MediaScorecard!BX5:BX3127="x")*((MediaScorecard!$E5:$E3127="MX")+(MediaScorecard!$E5:$E3127="BR")+(MediaScorecard!$E5:$E3127="CL")+(MediaScorecard!$E5:$E3127="AR")))/SUMPRODUCT((MediaScorecard!$E5:$E3127="MX")+(MediaScorecard!$E5:$E3127="BR")+(MediaScorecard!$E5:$E3127="CL")+(MediaScorecard!$E5:$E3127="AR")))</f>
        <v/>
      </c>
    </row>
    <row r="66">
      <c r="S66" s="398" t="n"/>
    </row>
    <row r="67">
      <c r="S67" s="457" t="n"/>
      <c r="T67" s="458" t="n"/>
      <c r="U67" s="424">
        <f>MediaScorecard!BP2</f>
        <v/>
      </c>
      <c r="V67" s="424">
        <f>MediaScorecard!BQ2</f>
        <v/>
      </c>
      <c r="W67" s="424">
        <f>MediaScorecard!BR2</f>
        <v/>
      </c>
      <c r="X67" s="424">
        <f>MediaScorecard!BS2</f>
        <v/>
      </c>
      <c r="Y67" s="424">
        <f>MediaScorecard!BT2</f>
        <v/>
      </c>
      <c r="Z67" s="424">
        <f>MediaScorecard!BU2</f>
        <v/>
      </c>
      <c r="AA67" s="424">
        <f>MediaScorecard!BV2</f>
        <v/>
      </c>
      <c r="AB67" s="424">
        <f>MediaScorecard!BW2</f>
        <v/>
      </c>
      <c r="AC67" s="424">
        <f>MediaScorecard!BX2</f>
        <v/>
      </c>
    </row>
    <row r="68">
      <c r="S68" s="457" t="inlineStr">
        <is>
          <t>Type Result YTD</t>
        </is>
      </c>
      <c r="T68" s="458">
        <f>MediaScorecard!AU2</f>
        <v/>
      </c>
      <c r="U68" s="446">
        <f>SUM(countIFS(MediaScorecard!BP5:BP3132, "x", MediaScorecard!$AU5:$AU3132, "x"))</f>
        <v/>
      </c>
      <c r="V68" s="446">
        <f>SUM(countIFS(MediaScorecard!BQ5:BQ3132, "x", MediaScorecard!$AU5:$AU3132, "x"))</f>
        <v/>
      </c>
      <c r="W68" s="446">
        <f>SUM(countIFS(MediaScorecard!BR5:BR3132, "x", MediaScorecard!$AU5:$AU3132, "x"))</f>
        <v/>
      </c>
      <c r="X68" s="446">
        <f>SUM(countIFS(MediaScorecard!BS5:BS3132, "x", MediaScorecard!$AU5:$AU3132, "x"))</f>
        <v/>
      </c>
      <c r="Y68" s="446">
        <f>SUM(countIFS(MediaScorecard!BT5:BT3132, "x", MediaScorecard!$AU5:$AU3132, "x"))</f>
        <v/>
      </c>
      <c r="Z68" s="446">
        <f>SUM(countIFS(MediaScorecard!BU5:BU3132, "x", MediaScorecard!$AU5:$AU3132, "x"))</f>
        <v/>
      </c>
      <c r="AA68" s="446">
        <f>SUM(countIFS(MediaScorecard!BV5:BV3132, "x", MediaScorecard!$AU5:$AU3132, "x"))</f>
        <v/>
      </c>
      <c r="AB68" s="446">
        <f>SUM(countIFS(MediaScorecard!BW5:BW3132, "x", MediaScorecard!$AU5:$AU3132, "x"))</f>
        <v/>
      </c>
      <c r="AC68" s="446">
        <f>SUM(countIFS(MediaScorecard!BX5:BX3132, "x", MediaScorecard!$AU5:$AU3132, "x"))</f>
        <v/>
      </c>
    </row>
    <row r="69">
      <c r="S69" s="398" t="n"/>
      <c r="T69" s="459">
        <f>MediaScorecard!AV2</f>
        <v/>
      </c>
      <c r="U69" s="446">
        <f>SUM(countIFS(MediaScorecard!BP5:BP3133, "x", MediaScorecard!$AV5:$AV3133, "x"))</f>
        <v/>
      </c>
      <c r="V69" s="446">
        <f>SUM(countIFS(MediaScorecard!BQ5:BQ3133, "x", MediaScorecard!$AV5:$AV3133, "x"))</f>
        <v/>
      </c>
      <c r="W69" s="446">
        <f>SUM(countIFS(MediaScorecard!BR5:BR3133, "x", MediaScorecard!$AV5:$AV3133, "x"))</f>
        <v/>
      </c>
      <c r="X69" s="446">
        <f>SUM(countIFS(MediaScorecard!BS5:BS3133, "x", MediaScorecard!$AV5:$AV3133, "x"))</f>
        <v/>
      </c>
      <c r="Y69" s="446">
        <f>SUM(countIFS(MediaScorecard!BT5:BT3133, "x", MediaScorecard!$AV5:$AV3133, "x"))</f>
        <v/>
      </c>
      <c r="Z69" s="446">
        <f>SUM(countIFS(MediaScorecard!BU5:BU3133, "x", MediaScorecard!$AV5:$AV3133, "x"))</f>
        <v/>
      </c>
      <c r="AA69" s="446">
        <f>SUM(countIFS(MediaScorecard!BV5:BV3133, "x", MediaScorecard!$AV5:$AV3133, "x"))</f>
        <v/>
      </c>
      <c r="AB69" s="446">
        <f>SUM(countIFS(MediaScorecard!BW5:BW3133, "x", MediaScorecard!$AV5:$AV3133, "x"))</f>
        <v/>
      </c>
      <c r="AC69" s="446">
        <f>SUM(countIFS(MediaScorecard!BX5:BX3133, "x", MediaScorecard!$AV5:$AV3133, "x"))</f>
        <v/>
      </c>
    </row>
    <row r="70">
      <c r="S70" s="398" t="n"/>
      <c r="T70" s="459">
        <f>MediaScorecard!AW2</f>
        <v/>
      </c>
      <c r="U70" s="446">
        <f>SUM(countIFS(MediaScorecard!BP5:BP3134, "x", MediaScorecard!$AW5:$AW3134, "x"))</f>
        <v/>
      </c>
      <c r="V70" s="446">
        <f>SUM(countIFS(MediaScorecard!BQ5:BQ3134, "x", MediaScorecard!$AW5:$AW3134, "x"))</f>
        <v/>
      </c>
      <c r="W70" s="446">
        <f>SUM(countIFS(MediaScorecard!BR5:BR3134, "x", MediaScorecard!$AW5:$AW3134, "x"))</f>
        <v/>
      </c>
      <c r="X70" s="446">
        <f>SUM(countIFS(MediaScorecard!BS5:BS3134, "x", MediaScorecard!$AW5:$AW3134, "x"))</f>
        <v/>
      </c>
      <c r="Y70" s="446">
        <f>SUM(countIFS(MediaScorecard!BT5:BT3134, "x", MediaScorecard!$AW5:$AW3134, "x"))</f>
        <v/>
      </c>
      <c r="Z70" s="446">
        <f>SUM(countIFS(MediaScorecard!BU5:BU3134, "x", MediaScorecard!$AW5:$AW3134, "x"))</f>
        <v/>
      </c>
      <c r="AA70" s="446">
        <f>SUM(countIFS(MediaScorecard!BV5:BV3134, "x", MediaScorecard!$AW5:$AW3134, "x"))</f>
        <v/>
      </c>
      <c r="AB70" s="446">
        <f>SUM(countIFS(MediaScorecard!BW5:BW3134, "x", MediaScorecard!$AW5:$AW3134, "x"))</f>
        <v/>
      </c>
      <c r="AC70" s="446">
        <f>SUM(countIFS(MediaScorecard!BX5:BX3134, "x", MediaScorecard!$AW5:$AW3134, "x"))</f>
        <v/>
      </c>
    </row>
    <row r="71">
      <c r="S71" s="398" t="n"/>
      <c r="T71" s="459">
        <f>MediaScorecard!AX2</f>
        <v/>
      </c>
      <c r="U71" s="446">
        <f>SUM(countIFS(MediaScorecard!BP5:BP3135, "x", MediaScorecard!$AX5:$AX3135, "x"))</f>
        <v/>
      </c>
      <c r="V71" s="446">
        <f>SUM(countIFS(MediaScorecard!BQ5:BQ3135, "x", MediaScorecard!$AX5:$AX3135, "x"))</f>
        <v/>
      </c>
      <c r="W71" s="446">
        <f>SUM(countIFS(MediaScorecard!BR5:BR3135, "x", MediaScorecard!$AX5:$AX3135, "x"))</f>
        <v/>
      </c>
      <c r="X71" s="446">
        <f>SUM(countIFS(MediaScorecard!BS5:BS3135, "x", MediaScorecard!$AX5:$AX3135, "x"))</f>
        <v/>
      </c>
      <c r="Y71" s="446">
        <f>SUM(countIFS(MediaScorecard!BT5:BT3135, "x", MediaScorecard!$AX5:$AX3135, "x"))</f>
        <v/>
      </c>
      <c r="Z71" s="446">
        <f>SUM(countIFS(MediaScorecard!BU5:BU3135, "x", MediaScorecard!$AX5:$AX3135, "x"))</f>
        <v/>
      </c>
      <c r="AA71" s="446">
        <f>SUM(countIFS(MediaScorecard!BV5:BV3135, "x", MediaScorecard!$AX5:$AX3135, "x"))</f>
        <v/>
      </c>
      <c r="AB71" s="446">
        <f>SUM(countIFS(MediaScorecard!BW5:BW3135, "x", MediaScorecard!$AX5:$AX3135, "x"))</f>
        <v/>
      </c>
      <c r="AC71" s="446">
        <f>SUM(countIFS(MediaScorecard!BX5:BX3135, "x", MediaScorecard!$AX5:$AX3135, "x"))</f>
        <v/>
      </c>
    </row>
    <row r="72">
      <c r="S72" s="398" t="n"/>
      <c r="T72" s="459">
        <f>MediaScorecard!AY2</f>
        <v/>
      </c>
      <c r="U72" s="446">
        <f>SUM(countIFS(MediaScorecard!BP5:BP3136, "x", MediaScorecard!$AY5:$AY3136, "x"))</f>
        <v/>
      </c>
      <c r="V72" s="446">
        <f>SUM(countIFS(MediaScorecard!BQ5:BQ3136, "x", MediaScorecard!$AY5:$AY3136, "x"))</f>
        <v/>
      </c>
      <c r="W72" s="446">
        <f>SUM(countIFS(MediaScorecard!BR5:BR3136, "x", MediaScorecard!$AY5:$AY3136, "x"))</f>
        <v/>
      </c>
      <c r="X72" s="446">
        <f>SUM(countIFS(MediaScorecard!BS5:BS3136, "x", MediaScorecard!$AY5:$AY3136, "x"))</f>
        <v/>
      </c>
      <c r="Y72" s="446">
        <f>SUM(countIFS(MediaScorecard!BT5:BT3136, "x", MediaScorecard!$AY5:$AY3136, "x"))</f>
        <v/>
      </c>
      <c r="Z72" s="446">
        <f>SUM(countIFS(MediaScorecard!BU5:BU3136, "x", MediaScorecard!$AY5:$AY3136, "x"))</f>
        <v/>
      </c>
      <c r="AA72" s="446">
        <f>SUM(countIFS(MediaScorecard!BV5:BV3136, "x", MediaScorecard!$AY5:$AY3136, "x"))</f>
        <v/>
      </c>
      <c r="AB72" s="446">
        <f>SUM(countIFS(MediaScorecard!BW5:BW3136, "x", MediaScorecard!$AY5:$AY3136, "x"))</f>
        <v/>
      </c>
      <c r="AC72" s="446">
        <f>SUM(countIFS(MediaScorecard!BX5:BX3136, "x", MediaScorecard!$AY5:$AY3136, "x"))</f>
        <v/>
      </c>
    </row>
    <row r="73">
      <c r="S73" s="398" t="n"/>
      <c r="T73" s="458">
        <f>MediaScorecard!AZ2</f>
        <v/>
      </c>
      <c r="U73" s="446">
        <f>SUM(countIFS(MediaScorecard!BP5:BP3137, "x", MediaScorecard!$AZ5:$AZ3137, "x"))</f>
        <v/>
      </c>
      <c r="V73" s="446">
        <f>SUM(countIFS(MediaScorecard!BQ5:BQ3137, "x", MediaScorecard!$AZ5:$AZ3137, "x"))</f>
        <v/>
      </c>
      <c r="W73" s="446">
        <f>SUM(countIFS(MediaScorecard!BR5:BR3137, "x", MediaScorecard!$AZ5:$AZ3137, "x"))</f>
        <v/>
      </c>
      <c r="X73" s="446">
        <f>SUM(countIFS(MediaScorecard!BS5:BS3137, "x", MediaScorecard!$AZ5:$AZ3137, "x"))</f>
        <v/>
      </c>
      <c r="Y73" s="446">
        <f>SUM(countIFS(MediaScorecard!BT5:BT3137, "x", MediaScorecard!$AZ5:$AZ3137, "x"))</f>
        <v/>
      </c>
      <c r="Z73" s="446">
        <f>SUM(countIFS(MediaScorecard!BU5:BU3137, "x", MediaScorecard!$AZ5:$AZ3137, "x"))</f>
        <v/>
      </c>
      <c r="AA73" s="446">
        <f>SUM(countIFS(MediaScorecard!BV5:BV3137, "x", MediaScorecard!$AZ5:$AZ3137, "x"))</f>
        <v/>
      </c>
      <c r="AB73" s="446">
        <f>SUM(countIFS(MediaScorecard!BW5:BW3137, "x", MediaScorecard!$AZ5:$AZ3137, "x"))</f>
        <v/>
      </c>
      <c r="AC73" s="446">
        <f>SUM(countIFS(MediaScorecard!BX5:BX3137, "x", MediaScorecard!$AZ5:$AZ3137, "x"))</f>
        <v/>
      </c>
    </row>
    <row r="74">
      <c r="S74" s="398" t="n"/>
      <c r="T74" s="459">
        <f>MediaScorecard!BA2</f>
        <v/>
      </c>
      <c r="U74" s="446">
        <f>SUM(countIFS(MediaScorecard!BP5:BP3138, "x", MediaScorecard!$BA5:$BA3138, "x"))</f>
        <v/>
      </c>
      <c r="V74" s="446">
        <f>SUM(countIFS(MediaScorecard!BQ5:BQ3138, "x", MediaScorecard!$BA5:$BA3138, "x"))</f>
        <v/>
      </c>
      <c r="W74" s="446">
        <f>SUM(countIFS(MediaScorecard!BR5:BR3138, "x", MediaScorecard!$BA5:$BA3138, "x"))</f>
        <v/>
      </c>
      <c r="X74" s="446">
        <f>SUM(countIFS(MediaScorecard!BS5:BS3138, "x", MediaScorecard!$BA5:$BA3138, "x"))</f>
        <v/>
      </c>
      <c r="Y74" s="446">
        <f>SUM(countIFS(MediaScorecard!BT5:BT3138, "x", MediaScorecard!$BA5:$BA3138, "x"))</f>
        <v/>
      </c>
      <c r="Z74" s="446">
        <f>SUM(countIFS(MediaScorecard!BU5:BU3138, "x", MediaScorecard!$BA5:$BA3138, "x"))</f>
        <v/>
      </c>
      <c r="AA74" s="446">
        <f>SUM(countIFS(MediaScorecard!BV5:BV3138, "x", MediaScorecard!$BA5:$BA3138, "x"))</f>
        <v/>
      </c>
      <c r="AB74" s="446">
        <f>SUM(countIFS(MediaScorecard!BW5:BW3138, "x", MediaScorecard!$BA5:$BA3138, "x"))</f>
        <v/>
      </c>
      <c r="AC74" s="446">
        <f>SUM(countIFS(MediaScorecard!BX5:BX3138, "x", MediaScorecard!$BA5:$BA3138, "x"))</f>
        <v/>
      </c>
    </row>
    <row r="75">
      <c r="S75" s="398" t="n"/>
      <c r="U75" s="420" t="inlineStr">
        <is>
          <t>bn</t>
        </is>
      </c>
      <c r="V75" s="420" t="inlineStr">
        <is>
          <t>bo</t>
        </is>
      </c>
      <c r="W75" s="420" t="inlineStr">
        <is>
          <t>bp</t>
        </is>
      </c>
      <c r="X75" s="420" t="inlineStr">
        <is>
          <t>bq</t>
        </is>
      </c>
      <c r="Y75" s="420" t="inlineStr">
        <is>
          <t>br</t>
        </is>
      </c>
      <c r="Z75" s="420" t="inlineStr">
        <is>
          <t>bs</t>
        </is>
      </c>
      <c r="AA75" s="420" t="inlineStr">
        <is>
          <t>bt</t>
        </is>
      </c>
      <c r="AB75" s="420" t="inlineStr">
        <is>
          <t>bu</t>
        </is>
      </c>
      <c r="AC75" s="420" t="inlineStr">
        <is>
          <t>bv</t>
        </is>
      </c>
    </row>
    <row r="76">
      <c r="S76" s="398" t="n"/>
    </row>
    <row r="77">
      <c r="S77" s="398" t="n"/>
    </row>
    <row r="78">
      <c r="S78" s="398" t="n"/>
    </row>
    <row r="79">
      <c r="S79" s="398" t="n"/>
      <c r="T79" s="551" t="inlineStr">
        <is>
          <t>THEMES AND ISSUES FS</t>
        </is>
      </c>
      <c r="W79" s="551" t="inlineStr">
        <is>
          <t>THEMES SKETCHUP</t>
        </is>
      </c>
    </row>
    <row r="80">
      <c r="S80" s="398" t="n"/>
      <c r="T80" s="551" t="inlineStr">
        <is>
          <t>Percentage of total coverage FS</t>
        </is>
      </c>
      <c r="W80" s="551" t="inlineStr">
        <is>
          <t>Percentage of total coverage Sketchup</t>
        </is>
      </c>
    </row>
    <row r="81">
      <c r="S81" s="398" t="n"/>
      <c r="T81" s="460">
        <f>COUNTIF(MediaScorecard!AN:AN, "Data centers") / MediaScorecard!T3 * 100</f>
        <v/>
      </c>
      <c r="U81" s="551" t="inlineStr">
        <is>
          <t>Small site contractor</t>
        </is>
      </c>
      <c r="W81" s="461">
        <f>COUNTIF(MediaScorecard!L3:L1032, "X") / MediaScorecard!K3 * 100</f>
        <v/>
      </c>
      <c r="X81" s="551" t="inlineStr">
        <is>
          <t>Visualization</t>
        </is>
      </c>
    </row>
    <row r="82">
      <c r="S82" s="398" t="n"/>
      <c r="T82" s="460">
        <f>COUNTIF(MediaScorecard!AN:AN, "Small site contractor") / MediaScorecard!T3 * 100</f>
        <v/>
      </c>
      <c r="U82" s="551" t="inlineStr">
        <is>
          <t>Data centers</t>
        </is>
      </c>
      <c r="W82" s="461">
        <f>COUNTIF(MediaScorecard!M3:M1032, "X") / MediaScorecard!K3 * 100</f>
        <v/>
      </c>
      <c r="X82" s="551" t="inlineStr">
        <is>
          <t>Collaboration</t>
        </is>
      </c>
    </row>
    <row r="83">
      <c r="S83" s="398" t="n"/>
      <c r="T83" s="460">
        <f>COUNTIF(MediaScorecard!AN:AN, "Solar farms") / MediaScorecard!T3 * 100</f>
        <v/>
      </c>
      <c r="U83" s="551" t="inlineStr">
        <is>
          <t>Solar farms</t>
        </is>
      </c>
    </row>
    <row r="84">
      <c r="S84" s="398" t="n"/>
      <c r="T84" s="460">
        <f>COUNTIF(MediaScorecard!AN:AN, "Energy/Utilities") / MediaScorecard!T3 * 100</f>
        <v/>
      </c>
      <c r="U84" s="551" t="inlineStr">
        <is>
          <t>Energy/Utilities</t>
        </is>
      </c>
    </row>
    <row r="85">
      <c r="S85" s="398" t="n"/>
      <c r="T85" s="460">
        <f>COUNTIF(MediaScorecard!AN:AN, "Telecom") / MediaScorecard!T3 * 100</f>
        <v/>
      </c>
      <c r="U85" s="551" t="inlineStr">
        <is>
          <t>Telecom</t>
        </is>
      </c>
    </row>
    <row r="86">
      <c r="S86" s="398" t="n"/>
      <c r="T86" s="460">
        <f>COUNTIF(MediaScorecard!AN:AN, "Field robotics") / MediaScorecard!T3 * 100</f>
        <v/>
      </c>
      <c r="U86" s="551" t="inlineStr">
        <is>
          <t>Field robotics</t>
        </is>
      </c>
    </row>
    <row r="87">
      <c r="S87" s="398" t="n"/>
      <c r="T87" s="462" t="n"/>
    </row>
    <row r="88">
      <c r="S88" s="398" t="n"/>
      <c r="T88" s="460">
        <f>COUNTIF(MediaScorecard!AN:AN, "Solar cycle 25") / MediaScorecard!T3 * 100</f>
        <v/>
      </c>
      <c r="U88" s="551" t="inlineStr">
        <is>
          <t>Solar Cycle 25</t>
        </is>
      </c>
    </row>
    <row r="89">
      <c r="S89" s="398" t="n"/>
      <c r="T89" s="460">
        <f>COUNTIF(MediaScorecard!AN:AN, "Jamming/spoofing") / MediaScorecard!T3 * 100</f>
        <v/>
      </c>
      <c r="U89" s="551" t="inlineStr">
        <is>
          <t>Jamming / spoofing</t>
        </is>
      </c>
    </row>
    <row r="90">
      <c r="R90" s="463" t="n"/>
      <c r="S90" s="465" t="n"/>
    </row>
    <row r="91">
      <c r="S91" s="398" t="n"/>
    </row>
    <row r="92">
      <c r="B92" s="394" t="n"/>
      <c r="S92" s="398" t="n"/>
    </row>
    <row r="93">
      <c r="S93" s="398" t="n"/>
    </row>
    <row r="94">
      <c r="R94" s="463" t="n"/>
      <c r="S94" s="465" t="n"/>
    </row>
    <row r="95">
      <c r="N95" s="465" t="n"/>
      <c r="O95" s="466" t="n"/>
      <c r="P95" s="467" t="n"/>
      <c r="Q95" s="368" t="n"/>
      <c r="R95" s="463" t="n"/>
      <c r="S95" s="465" t="n"/>
    </row>
    <row r="96">
      <c r="R96" s="463" t="n"/>
      <c r="S96" s="465" t="n"/>
    </row>
    <row r="97">
      <c r="S97" s="398" t="n"/>
    </row>
    <row r="98">
      <c r="S98" s="398" t="n"/>
    </row>
    <row r="99">
      <c r="S99" s="398" t="n"/>
    </row>
    <row r="100">
      <c r="S100" s="398" t="n"/>
    </row>
    <row r="101">
      <c r="S101" s="398" t="n"/>
    </row>
    <row r="102">
      <c r="S102" s="398" t="n"/>
    </row>
    <row r="103">
      <c r="S103" s="398" t="n"/>
    </row>
    <row r="104">
      <c r="S104" s="398" t="n"/>
    </row>
    <row r="105">
      <c r="S105" s="398" t="n"/>
    </row>
    <row r="106">
      <c r="S106" s="398" t="n"/>
    </row>
    <row r="107">
      <c r="S107" s="398" t="n"/>
    </row>
    <row r="108">
      <c r="S108" s="398" t="n"/>
    </row>
    <row r="109">
      <c r="S109" s="398" t="n"/>
    </row>
    <row r="110">
      <c r="S110" s="398" t="n"/>
    </row>
    <row r="111">
      <c r="S111" s="398" t="n"/>
    </row>
    <row r="112">
      <c r="S112" s="398" t="n"/>
    </row>
    <row r="113">
      <c r="S113" s="398" t="n"/>
    </row>
    <row r="114">
      <c r="S114" s="398" t="n"/>
    </row>
    <row r="115">
      <c r="S115" s="398" t="n"/>
    </row>
    <row r="116">
      <c r="S116" s="398" t="n"/>
    </row>
    <row r="117">
      <c r="S117" s="398" t="n"/>
    </row>
    <row r="118">
      <c r="S118" s="398" t="n"/>
    </row>
    <row r="119">
      <c r="S119" s="398" t="n"/>
    </row>
    <row r="120">
      <c r="S120" s="398" t="n"/>
    </row>
    <row r="121">
      <c r="S121" s="398" t="n"/>
    </row>
    <row r="122">
      <c r="S122" s="398" t="n"/>
    </row>
    <row r="123">
      <c r="S123" s="398" t="n"/>
    </row>
    <row r="124">
      <c r="S124" s="398" t="n"/>
    </row>
    <row r="125">
      <c r="S125" s="398" t="n"/>
    </row>
    <row r="126">
      <c r="S126" s="398" t="n"/>
    </row>
    <row r="127">
      <c r="S127" s="398" t="n"/>
    </row>
    <row r="128">
      <c r="S128" s="398" t="n"/>
    </row>
    <row r="129">
      <c r="S129" s="398" t="n"/>
    </row>
    <row r="130">
      <c r="S130" s="398" t="n"/>
    </row>
    <row r="131">
      <c r="S131" s="398" t="n"/>
    </row>
    <row r="132">
      <c r="S132" s="398" t="n"/>
    </row>
    <row r="133">
      <c r="S133" s="398" t="n"/>
    </row>
    <row r="134">
      <c r="S134" s="398" t="n"/>
    </row>
    <row r="135">
      <c r="S135" s="398" t="n"/>
    </row>
    <row r="136">
      <c r="A136" s="328" t="n"/>
      <c r="B136" s="328" t="n"/>
      <c r="C136" s="328" t="n"/>
      <c r="D136" s="328" t="n"/>
      <c r="E136" s="328" t="n"/>
      <c r="F136" s="328" t="n"/>
      <c r="G136" s="328" t="n"/>
      <c r="H136" s="328" t="n"/>
      <c r="I136" s="328" t="n"/>
      <c r="J136" s="328" t="n"/>
      <c r="K136" s="328" t="n"/>
      <c r="L136" s="328" t="n"/>
      <c r="M136" s="328" t="n"/>
      <c r="N136" s="328" t="n"/>
      <c r="O136" s="328" t="n"/>
      <c r="P136" s="328" t="n"/>
      <c r="Q136" s="328" t="n"/>
      <c r="R136" s="328" t="n"/>
      <c r="S136" s="398" t="n"/>
    </row>
    <row r="137">
      <c r="B137" s="394" t="inlineStr">
        <is>
          <t>TRANSPORTATION &amp; LOGISTICS</t>
        </is>
      </c>
      <c r="F137" s="551" t="inlineStr">
        <is>
          <t xml:space="preserve">Jump to: </t>
        </is>
      </c>
      <c r="S137" s="398" t="n"/>
    </row>
    <row r="138">
      <c r="F138" s="396" t="inlineStr">
        <is>
          <t>AECO</t>
        </is>
      </c>
      <c r="G138" s="396" t="inlineStr">
        <is>
          <t>Field Systems</t>
        </is>
      </c>
      <c r="S138" s="398" t="n"/>
    </row>
    <row r="139">
      <c r="S139" s="398" t="n"/>
    </row>
    <row r="140">
      <c r="S140" s="398" t="n"/>
    </row>
    <row r="141">
      <c r="S141" s="398" t="n"/>
    </row>
    <row r="142">
      <c r="S142" s="398" t="n"/>
    </row>
    <row r="143">
      <c r="S143" s="398" t="n"/>
    </row>
    <row r="144">
      <c r="S144" s="398" t="n"/>
    </row>
    <row r="145">
      <c r="S145" s="398" t="n"/>
    </row>
    <row r="146">
      <c r="S146" s="398" t="n"/>
    </row>
    <row r="147">
      <c r="S147" s="398" t="n"/>
    </row>
    <row r="148">
      <c r="S148" s="398" t="n"/>
    </row>
    <row r="149">
      <c r="S149" s="398" t="n"/>
    </row>
    <row r="150">
      <c r="S150" s="398" t="n"/>
    </row>
    <row r="151">
      <c r="S151" s="398" t="n"/>
    </row>
    <row r="152">
      <c r="S152" s="398" t="n"/>
    </row>
    <row r="153">
      <c r="S153" s="398" t="n"/>
    </row>
    <row r="154">
      <c r="S154" s="398" t="n"/>
    </row>
    <row r="155">
      <c r="S155" s="398" t="n"/>
    </row>
    <row r="156">
      <c r="S156" s="398" t="n"/>
    </row>
    <row r="157">
      <c r="S157" s="398" t="n"/>
    </row>
    <row r="158">
      <c r="S158" s="398" t="n"/>
    </row>
    <row r="159">
      <c r="S159" s="398" t="n"/>
    </row>
    <row r="160">
      <c r="S160" s="398" t="n"/>
    </row>
    <row r="161">
      <c r="S161" s="398" t="n"/>
    </row>
    <row r="162">
      <c r="S162" s="398" t="n"/>
    </row>
    <row r="163">
      <c r="S163" s="398" t="n"/>
    </row>
    <row r="164">
      <c r="S164" s="398" t="n"/>
    </row>
    <row r="165">
      <c r="S165" s="398" t="n"/>
    </row>
    <row r="166">
      <c r="S166" s="398" t="n"/>
    </row>
    <row r="167">
      <c r="S167" s="398" t="n"/>
    </row>
    <row r="168">
      <c r="S168" s="398" t="n"/>
    </row>
    <row r="169">
      <c r="S169" s="398" t="n"/>
    </row>
    <row r="170">
      <c r="S170" s="398" t="n"/>
    </row>
    <row r="171">
      <c r="S171" s="398" t="n"/>
    </row>
    <row r="172">
      <c r="S172" s="398" t="n"/>
    </row>
    <row r="173">
      <c r="S173" s="398" t="n"/>
    </row>
    <row r="174">
      <c r="S174" s="398" t="n"/>
    </row>
    <row r="175">
      <c r="S175" s="398" t="n"/>
    </row>
    <row r="176">
      <c r="S176" s="398" t="n"/>
    </row>
    <row r="177">
      <c r="S177" s="398" t="n"/>
    </row>
    <row r="178">
      <c r="S178" s="398" t="n"/>
    </row>
    <row r="179">
      <c r="S179" s="398" t="n"/>
    </row>
    <row r="180">
      <c r="S180" s="398" t="n"/>
    </row>
    <row r="181">
      <c r="S181" s="398" t="n"/>
    </row>
    <row r="182">
      <c r="S182" s="398" t="n"/>
    </row>
    <row r="183">
      <c r="S183" s="398" t="n"/>
    </row>
    <row r="184">
      <c r="S184" s="398" t="n"/>
    </row>
    <row r="185">
      <c r="S185" s="398" t="n"/>
    </row>
    <row r="186">
      <c r="S186" s="398" t="n"/>
    </row>
    <row r="187">
      <c r="S187" s="398" t="n"/>
    </row>
    <row r="188">
      <c r="S188" s="398" t="n"/>
    </row>
    <row r="189">
      <c r="S189" s="398" t="n"/>
    </row>
    <row r="190">
      <c r="S190" s="398" t="n"/>
    </row>
    <row r="191">
      <c r="S191" s="398" t="n"/>
    </row>
    <row r="192">
      <c r="S192" s="398" t="n"/>
    </row>
    <row r="193">
      <c r="S193" s="398" t="n"/>
    </row>
    <row r="194">
      <c r="S194" s="398" t="n"/>
    </row>
    <row r="195">
      <c r="S195" s="398" t="n"/>
    </row>
    <row r="196">
      <c r="S196" s="398" t="n"/>
    </row>
    <row r="197">
      <c r="S197" s="398" t="n"/>
    </row>
    <row r="198">
      <c r="S198" s="398" t="n"/>
    </row>
    <row r="199">
      <c r="S199" s="398" t="n"/>
    </row>
    <row r="200">
      <c r="S200" s="398" t="n"/>
    </row>
    <row r="201">
      <c r="S201" s="398" t="n"/>
    </row>
    <row r="202">
      <c r="S202" s="398" t="n"/>
    </row>
    <row r="203">
      <c r="S203" s="398" t="n"/>
    </row>
    <row r="204">
      <c r="S204" s="398" t="n"/>
    </row>
    <row r="205">
      <c r="S205" s="398" t="n"/>
    </row>
    <row r="206">
      <c r="S206" s="398" t="n"/>
    </row>
    <row r="207">
      <c r="S207" s="398" t="n"/>
    </row>
    <row r="208">
      <c r="S208" s="398" t="n"/>
    </row>
    <row r="209">
      <c r="S209" s="398" t="n"/>
    </row>
    <row r="210">
      <c r="S210" s="398" t="n"/>
    </row>
    <row r="211">
      <c r="S211" s="398" t="n"/>
    </row>
    <row r="212">
      <c r="S212" s="398" t="n"/>
    </row>
    <row r="213">
      <c r="S213" s="398" t="n"/>
    </row>
    <row r="214">
      <c r="S214" s="398" t="n"/>
    </row>
    <row r="215">
      <c r="S215" s="398" t="n"/>
    </row>
    <row r="216">
      <c r="S216" s="398" t="n"/>
    </row>
    <row r="217">
      <c r="S217" s="398" t="n"/>
    </row>
    <row r="218">
      <c r="S218" s="398" t="n"/>
    </row>
    <row r="219">
      <c r="S219" s="398" t="n"/>
    </row>
    <row r="220">
      <c r="S220" s="398" t="n"/>
    </row>
    <row r="221">
      <c r="S221" s="398" t="n"/>
    </row>
    <row r="222">
      <c r="S222" s="398" t="n"/>
    </row>
    <row r="223">
      <c r="S223" s="398" t="n"/>
    </row>
    <row r="224">
      <c r="S224" s="398" t="n"/>
    </row>
    <row r="225">
      <c r="S225" s="398" t="n"/>
    </row>
    <row r="226">
      <c r="S226" s="398" t="n"/>
    </row>
    <row r="227">
      <c r="S227" s="398" t="n"/>
    </row>
    <row r="228">
      <c r="S228" s="398" t="n"/>
    </row>
    <row r="229">
      <c r="S229" s="398" t="n"/>
    </row>
    <row r="230">
      <c r="S230" s="398" t="n"/>
    </row>
    <row r="231">
      <c r="S231" s="398" t="n"/>
    </row>
    <row r="232">
      <c r="S232" s="398" t="n"/>
    </row>
    <row r="233">
      <c r="S233" s="398" t="n"/>
    </row>
    <row r="234">
      <c r="S234" s="398" t="n"/>
    </row>
    <row r="235">
      <c r="S235" s="398" t="n"/>
    </row>
    <row r="236">
      <c r="S236" s="398" t="n"/>
    </row>
    <row r="237">
      <c r="S237" s="398" t="n"/>
    </row>
    <row r="238">
      <c r="S238" s="398" t="n"/>
    </row>
    <row r="239">
      <c r="S239" s="398" t="n"/>
    </row>
    <row r="240">
      <c r="S240" s="398" t="n"/>
    </row>
    <row r="241">
      <c r="S241" s="398" t="n"/>
    </row>
    <row r="242">
      <c r="S242" s="398" t="n"/>
    </row>
    <row r="243">
      <c r="S243" s="398" t="n"/>
    </row>
    <row r="244">
      <c r="S244" s="398" t="n"/>
    </row>
    <row r="245">
      <c r="S245" s="398" t="n"/>
    </row>
    <row r="246">
      <c r="S246" s="398" t="n"/>
    </row>
    <row r="247">
      <c r="S247" s="398" t="n"/>
    </row>
    <row r="248">
      <c r="S248" s="398" t="n"/>
    </row>
    <row r="249">
      <c r="S249" s="398" t="n"/>
    </row>
    <row r="250">
      <c r="S250" s="398" t="n"/>
    </row>
    <row r="251">
      <c r="S251" s="398" t="n"/>
    </row>
    <row r="252">
      <c r="S252" s="398" t="n"/>
    </row>
    <row r="253">
      <c r="S253" s="398" t="n"/>
    </row>
    <row r="254">
      <c r="S254" s="398" t="n"/>
    </row>
    <row r="255">
      <c r="S255" s="398" t="n"/>
    </row>
    <row r="256">
      <c r="S256" s="398" t="n"/>
    </row>
    <row r="257">
      <c r="S257" s="398" t="n"/>
    </row>
    <row r="258">
      <c r="S258" s="398" t="n"/>
    </row>
    <row r="259">
      <c r="S259" s="398" t="n"/>
    </row>
    <row r="260">
      <c r="S260" s="398" t="n"/>
    </row>
    <row r="261">
      <c r="S261" s="398" t="n"/>
    </row>
    <row r="262">
      <c r="S262" s="398" t="n"/>
    </row>
    <row r="263">
      <c r="S263" s="398" t="n"/>
    </row>
    <row r="264">
      <c r="S264" s="398" t="n"/>
    </row>
    <row r="265">
      <c r="S265" s="398" t="n"/>
    </row>
    <row r="266">
      <c r="S266" s="398" t="n"/>
    </row>
    <row r="267">
      <c r="S267" s="398" t="n"/>
    </row>
    <row r="268">
      <c r="S268" s="398" t="n"/>
    </row>
    <row r="269">
      <c r="S269" s="398" t="n"/>
    </row>
    <row r="270">
      <c r="S270" s="398" t="n"/>
    </row>
    <row r="271">
      <c r="S271" s="398" t="n"/>
    </row>
    <row r="272">
      <c r="S272" s="398" t="n"/>
    </row>
    <row r="273">
      <c r="S273" s="398" t="n"/>
    </row>
    <row r="274">
      <c r="S274" s="398" t="n"/>
    </row>
    <row r="275">
      <c r="S275" s="398" t="n"/>
    </row>
    <row r="276">
      <c r="S276" s="398" t="n"/>
    </row>
    <row r="277">
      <c r="S277" s="398" t="n"/>
    </row>
    <row r="278">
      <c r="S278" s="398" t="n"/>
    </row>
    <row r="279">
      <c r="S279" s="398" t="n"/>
    </row>
    <row r="280">
      <c r="S280" s="398" t="n"/>
    </row>
    <row r="281">
      <c r="S281" s="398" t="n"/>
    </row>
    <row r="282">
      <c r="S282" s="398" t="n"/>
    </row>
    <row r="283">
      <c r="S283" s="398" t="n"/>
    </row>
    <row r="284">
      <c r="S284" s="398" t="n"/>
    </row>
    <row r="285">
      <c r="S285" s="398" t="n"/>
    </row>
    <row r="286">
      <c r="S286" s="398" t="n"/>
    </row>
    <row r="287">
      <c r="S287" s="398" t="n"/>
    </row>
    <row r="288">
      <c r="S288" s="398" t="n"/>
    </row>
    <row r="289">
      <c r="S289" s="398" t="n"/>
    </row>
    <row r="290">
      <c r="S290" s="398" t="n"/>
    </row>
    <row r="291">
      <c r="S291" s="398" t="n"/>
    </row>
    <row r="292">
      <c r="S292" s="398" t="n"/>
    </row>
    <row r="293">
      <c r="S293" s="398" t="n"/>
    </row>
    <row r="294">
      <c r="S294" s="398" t="n"/>
    </row>
    <row r="295">
      <c r="S295" s="398" t="n"/>
    </row>
    <row r="296">
      <c r="S296" s="398" t="n"/>
    </row>
    <row r="297">
      <c r="S297" s="398" t="n"/>
    </row>
    <row r="298">
      <c r="S298" s="398" t="n"/>
    </row>
    <row r="299">
      <c r="S299" s="398" t="n"/>
    </row>
    <row r="300">
      <c r="S300" s="398" t="n"/>
    </row>
    <row r="301">
      <c r="S301" s="398" t="n"/>
    </row>
    <row r="302">
      <c r="S302" s="398" t="n"/>
    </row>
    <row r="303">
      <c r="S303" s="398" t="n"/>
    </row>
    <row r="304">
      <c r="S304" s="398" t="n"/>
    </row>
    <row r="305">
      <c r="S305" s="398" t="n"/>
    </row>
    <row r="306">
      <c r="S306" s="398" t="n"/>
    </row>
    <row r="307">
      <c r="S307" s="398" t="n"/>
    </row>
    <row r="308">
      <c r="S308" s="398" t="n"/>
    </row>
    <row r="309">
      <c r="S309" s="398" t="n"/>
    </row>
    <row r="310">
      <c r="S310" s="398" t="n"/>
    </row>
    <row r="311">
      <c r="S311" s="398" t="n"/>
    </row>
    <row r="312">
      <c r="S312" s="398" t="n"/>
    </row>
    <row r="313">
      <c r="S313" s="398" t="n"/>
    </row>
    <row r="314">
      <c r="S314" s="398" t="n"/>
    </row>
    <row r="315">
      <c r="S315" s="398" t="n"/>
    </row>
    <row r="316">
      <c r="S316" s="398" t="n"/>
    </row>
    <row r="317">
      <c r="S317" s="398" t="n"/>
    </row>
    <row r="318">
      <c r="S318" s="398" t="n"/>
    </row>
    <row r="319">
      <c r="S319" s="398" t="n"/>
    </row>
    <row r="320">
      <c r="S320" s="398" t="n"/>
    </row>
    <row r="321">
      <c r="S321" s="398" t="n"/>
    </row>
    <row r="322">
      <c r="S322" s="398" t="n"/>
    </row>
    <row r="323">
      <c r="S323" s="398" t="n"/>
    </row>
    <row r="324">
      <c r="S324" s="398" t="n"/>
    </row>
    <row r="325">
      <c r="S325" s="398" t="n"/>
    </row>
    <row r="326">
      <c r="S326" s="398" t="n"/>
    </row>
    <row r="327">
      <c r="S327" s="398" t="n"/>
    </row>
    <row r="328">
      <c r="S328" s="398" t="n"/>
    </row>
    <row r="329">
      <c r="S329" s="398" t="n"/>
    </row>
    <row r="330">
      <c r="S330" s="398" t="n"/>
    </row>
    <row r="331">
      <c r="S331" s="398" t="n"/>
    </row>
    <row r="332">
      <c r="S332" s="398" t="n"/>
    </row>
    <row r="333">
      <c r="S333" s="398" t="n"/>
    </row>
    <row r="334">
      <c r="S334" s="398" t="n"/>
    </row>
    <row r="335">
      <c r="S335" s="398" t="n"/>
    </row>
    <row r="336">
      <c r="S336" s="398" t="n"/>
    </row>
    <row r="337">
      <c r="S337" s="398" t="n"/>
    </row>
    <row r="338">
      <c r="S338" s="398" t="n"/>
    </row>
    <row r="339">
      <c r="S339" s="398" t="n"/>
    </row>
    <row r="340">
      <c r="S340" s="398" t="n"/>
    </row>
    <row r="341">
      <c r="S341" s="398" t="n"/>
    </row>
    <row r="342">
      <c r="S342" s="398" t="n"/>
    </row>
    <row r="343">
      <c r="S343" s="398" t="n"/>
    </row>
    <row r="344">
      <c r="S344" s="398" t="n"/>
    </row>
    <row r="345">
      <c r="S345" s="398" t="n"/>
    </row>
    <row r="346">
      <c r="S346" s="398" t="n"/>
    </row>
    <row r="347">
      <c r="S347" s="398" t="n"/>
    </row>
    <row r="348">
      <c r="S348" s="398" t="n"/>
    </row>
    <row r="349">
      <c r="S349" s="398" t="n"/>
    </row>
    <row r="350">
      <c r="S350" s="398" t="n"/>
    </row>
    <row r="351">
      <c r="S351" s="398" t="n"/>
    </row>
    <row r="352">
      <c r="S352" s="398" t="n"/>
    </row>
    <row r="353">
      <c r="S353" s="398" t="n"/>
    </row>
    <row r="354">
      <c r="S354" s="398" t="n"/>
    </row>
    <row r="355">
      <c r="S355" s="398" t="n"/>
    </row>
    <row r="356">
      <c r="S356" s="398" t="n"/>
    </row>
    <row r="357">
      <c r="S357" s="398" t="n"/>
    </row>
    <row r="358">
      <c r="S358" s="398" t="n"/>
    </row>
    <row r="359">
      <c r="S359" s="398" t="n"/>
    </row>
    <row r="360">
      <c r="S360" s="398" t="n"/>
    </row>
    <row r="361">
      <c r="S361" s="398" t="n"/>
    </row>
    <row r="362">
      <c r="S362" s="398" t="n"/>
    </row>
    <row r="363">
      <c r="S363" s="398" t="n"/>
    </row>
    <row r="364">
      <c r="S364" s="398" t="n"/>
    </row>
    <row r="365">
      <c r="S365" s="398" t="n"/>
    </row>
    <row r="366">
      <c r="S366" s="398" t="n"/>
    </row>
    <row r="367">
      <c r="S367" s="398" t="n"/>
    </row>
    <row r="368">
      <c r="S368" s="398" t="n"/>
    </row>
    <row r="369">
      <c r="S369" s="398" t="n"/>
    </row>
    <row r="370">
      <c r="S370" s="398" t="n"/>
    </row>
    <row r="371">
      <c r="S371" s="398" t="n"/>
    </row>
    <row r="372">
      <c r="S372" s="398" t="n"/>
    </row>
    <row r="373">
      <c r="S373" s="398" t="n"/>
    </row>
    <row r="374">
      <c r="S374" s="398" t="n"/>
    </row>
    <row r="375">
      <c r="S375" s="398" t="n"/>
    </row>
    <row r="376">
      <c r="S376" s="398" t="n"/>
    </row>
    <row r="377">
      <c r="S377" s="398" t="n"/>
    </row>
    <row r="378">
      <c r="S378" s="398" t="n"/>
    </row>
    <row r="379">
      <c r="S379" s="398" t="n"/>
    </row>
    <row r="380">
      <c r="S380" s="398" t="n"/>
    </row>
    <row r="381">
      <c r="S381" s="398" t="n"/>
    </row>
    <row r="382">
      <c r="S382" s="398" t="n"/>
    </row>
    <row r="383">
      <c r="S383" s="398" t="n"/>
    </row>
    <row r="384">
      <c r="S384" s="398" t="n"/>
    </row>
    <row r="385">
      <c r="S385" s="398" t="n"/>
    </row>
    <row r="386">
      <c r="S386" s="398" t="n"/>
    </row>
    <row r="387">
      <c r="S387" s="398" t="n"/>
    </row>
    <row r="388">
      <c r="S388" s="398" t="n"/>
    </row>
    <row r="389">
      <c r="S389" s="398" t="n"/>
    </row>
    <row r="390">
      <c r="S390" s="398" t="n"/>
    </row>
    <row r="391">
      <c r="S391" s="398" t="n"/>
    </row>
    <row r="392">
      <c r="S392" s="398" t="n"/>
    </row>
    <row r="393">
      <c r="S393" s="398" t="n"/>
    </row>
    <row r="394">
      <c r="S394" s="398" t="n"/>
    </row>
    <row r="395">
      <c r="S395" s="398" t="n"/>
    </row>
    <row r="396">
      <c r="S396" s="398" t="n"/>
    </row>
    <row r="397">
      <c r="S397" s="398" t="n"/>
    </row>
    <row r="398">
      <c r="S398" s="398" t="n"/>
    </row>
    <row r="399">
      <c r="S399" s="398" t="n"/>
    </row>
    <row r="400">
      <c r="S400" s="398" t="n"/>
    </row>
    <row r="401">
      <c r="S401" s="398" t="n"/>
    </row>
    <row r="402">
      <c r="S402" s="398" t="n"/>
    </row>
    <row r="403">
      <c r="S403" s="398" t="n"/>
    </row>
    <row r="404">
      <c r="S404" s="398" t="n"/>
    </row>
    <row r="405">
      <c r="S405" s="398" t="n"/>
    </row>
    <row r="406">
      <c r="S406" s="398" t="n"/>
    </row>
    <row r="407">
      <c r="S407" s="398" t="n"/>
    </row>
    <row r="408">
      <c r="S408" s="398" t="n"/>
    </row>
    <row r="409">
      <c r="S409" s="398" t="n"/>
    </row>
    <row r="410">
      <c r="S410" s="398" t="n"/>
    </row>
    <row r="411">
      <c r="S411" s="398" t="n"/>
    </row>
    <row r="412">
      <c r="S412" s="398" t="n"/>
    </row>
    <row r="413">
      <c r="S413" s="398" t="n"/>
    </row>
    <row r="414">
      <c r="S414" s="398" t="n"/>
    </row>
    <row r="415">
      <c r="S415" s="398" t="n"/>
    </row>
    <row r="416">
      <c r="S416" s="398" t="n"/>
    </row>
    <row r="417">
      <c r="S417" s="398" t="n"/>
    </row>
    <row r="418">
      <c r="S418" s="398" t="n"/>
    </row>
    <row r="419">
      <c r="S419" s="398" t="n"/>
    </row>
    <row r="420">
      <c r="S420" s="398" t="n"/>
    </row>
    <row r="421">
      <c r="S421" s="398" t="n"/>
    </row>
    <row r="422">
      <c r="S422" s="398" t="n"/>
    </row>
    <row r="423">
      <c r="S423" s="398" t="n"/>
    </row>
    <row r="424">
      <c r="S424" s="398" t="n"/>
    </row>
    <row r="425">
      <c r="S425" s="398" t="n"/>
    </row>
    <row r="426">
      <c r="S426" s="398" t="n"/>
    </row>
    <row r="427">
      <c r="S427" s="398" t="n"/>
    </row>
    <row r="428">
      <c r="S428" s="398" t="n"/>
    </row>
    <row r="429">
      <c r="S429" s="398" t="n"/>
    </row>
    <row r="430">
      <c r="S430" s="398" t="n"/>
    </row>
    <row r="431">
      <c r="S431" s="398" t="n"/>
    </row>
    <row r="432">
      <c r="S432" s="398" t="n"/>
    </row>
    <row r="433">
      <c r="S433" s="398" t="n"/>
    </row>
    <row r="434">
      <c r="S434" s="398" t="n"/>
    </row>
    <row r="435">
      <c r="S435" s="398" t="n"/>
    </row>
    <row r="436">
      <c r="S436" s="398" t="n"/>
    </row>
    <row r="437">
      <c r="S437" s="398" t="n"/>
    </row>
    <row r="438">
      <c r="S438" s="398" t="n"/>
    </row>
    <row r="439">
      <c r="S439" s="398" t="n"/>
    </row>
    <row r="440">
      <c r="S440" s="398" t="n"/>
    </row>
    <row r="441">
      <c r="S441" s="398" t="n"/>
    </row>
    <row r="442">
      <c r="S442" s="398" t="n"/>
    </row>
    <row r="443">
      <c r="S443" s="398" t="n"/>
    </row>
    <row r="444">
      <c r="S444" s="398" t="n"/>
    </row>
    <row r="445">
      <c r="S445" s="398" t="n"/>
    </row>
    <row r="446">
      <c r="S446" s="398" t="n"/>
    </row>
    <row r="447">
      <c r="S447" s="398" t="n"/>
    </row>
    <row r="448">
      <c r="S448" s="398" t="n"/>
    </row>
    <row r="449">
      <c r="S449" s="398" t="n"/>
    </row>
    <row r="450">
      <c r="S450" s="398" t="n"/>
    </row>
    <row r="451">
      <c r="S451" s="398" t="n"/>
    </row>
    <row r="452">
      <c r="S452" s="398" t="n"/>
    </row>
    <row r="453">
      <c r="S453" s="398" t="n"/>
    </row>
    <row r="454">
      <c r="S454" s="398" t="n"/>
    </row>
    <row r="455">
      <c r="S455" s="398" t="n"/>
    </row>
    <row r="456">
      <c r="S456" s="398" t="n"/>
    </row>
    <row r="457">
      <c r="S457" s="398" t="n"/>
    </row>
    <row r="458">
      <c r="S458" s="398" t="n"/>
    </row>
    <row r="459">
      <c r="S459" s="398" t="n"/>
    </row>
    <row r="460">
      <c r="S460" s="398" t="n"/>
    </row>
    <row r="461">
      <c r="S461" s="398" t="n"/>
    </row>
    <row r="462">
      <c r="S462" s="398" t="n"/>
    </row>
    <row r="463">
      <c r="S463" s="398" t="n"/>
    </row>
    <row r="464">
      <c r="S464" s="398" t="n"/>
    </row>
    <row r="465">
      <c r="S465" s="398" t="n"/>
    </row>
    <row r="466">
      <c r="S466" s="398" t="n"/>
    </row>
    <row r="467">
      <c r="S467" s="398" t="n"/>
    </row>
    <row r="468">
      <c r="S468" s="398" t="n"/>
    </row>
    <row r="469">
      <c r="S469" s="398" t="n"/>
    </row>
    <row r="470">
      <c r="S470" s="398" t="n"/>
    </row>
    <row r="471">
      <c r="S471" s="398" t="n"/>
    </row>
    <row r="472">
      <c r="S472" s="398" t="n"/>
    </row>
    <row r="473">
      <c r="S473" s="398" t="n"/>
    </row>
    <row r="474">
      <c r="S474" s="398" t="n"/>
    </row>
    <row r="475">
      <c r="S475" s="398" t="n"/>
    </row>
    <row r="476">
      <c r="S476" s="398" t="n"/>
    </row>
    <row r="477">
      <c r="S477" s="398" t="n"/>
    </row>
    <row r="478">
      <c r="S478" s="398" t="n"/>
    </row>
    <row r="479">
      <c r="S479" s="398" t="n"/>
    </row>
    <row r="480">
      <c r="S480" s="398" t="n"/>
    </row>
    <row r="481">
      <c r="S481" s="398" t="n"/>
    </row>
    <row r="482">
      <c r="S482" s="398" t="n"/>
    </row>
    <row r="483">
      <c r="S483" s="398" t="n"/>
    </row>
    <row r="484">
      <c r="S484" s="398" t="n"/>
    </row>
    <row r="485">
      <c r="S485" s="398" t="n"/>
    </row>
    <row r="486">
      <c r="S486" s="398" t="n"/>
    </row>
    <row r="487">
      <c r="S487" s="398" t="n"/>
    </row>
    <row r="488">
      <c r="S488" s="398" t="n"/>
    </row>
    <row r="489">
      <c r="S489" s="398" t="n"/>
    </row>
    <row r="490">
      <c r="S490" s="398" t="n"/>
    </row>
    <row r="491">
      <c r="S491" s="398" t="n"/>
    </row>
    <row r="492">
      <c r="S492" s="398" t="n"/>
    </row>
    <row r="493">
      <c r="S493" s="398" t="n"/>
    </row>
    <row r="494">
      <c r="S494" s="398" t="n"/>
    </row>
    <row r="495">
      <c r="S495" s="398" t="n"/>
    </row>
    <row r="496">
      <c r="S496" s="398" t="n"/>
    </row>
    <row r="497">
      <c r="S497" s="398" t="n"/>
    </row>
    <row r="498">
      <c r="S498" s="398" t="n"/>
    </row>
    <row r="499">
      <c r="S499" s="398" t="n"/>
    </row>
    <row r="500">
      <c r="S500" s="398" t="n"/>
    </row>
    <row r="501">
      <c r="S501" s="398" t="n"/>
    </row>
    <row r="502">
      <c r="S502" s="398" t="n"/>
    </row>
    <row r="503">
      <c r="S503" s="398" t="n"/>
    </row>
    <row r="504">
      <c r="S504" s="398" t="n"/>
    </row>
    <row r="505">
      <c r="S505" s="398" t="n"/>
    </row>
    <row r="506">
      <c r="S506" s="398" t="n"/>
    </row>
    <row r="507">
      <c r="S507" s="398" t="n"/>
    </row>
    <row r="508">
      <c r="S508" s="398" t="n"/>
    </row>
    <row r="509">
      <c r="S509" s="398" t="n"/>
    </row>
    <row r="510">
      <c r="S510" s="398" t="n"/>
    </row>
    <row r="511">
      <c r="S511" s="398" t="n"/>
    </row>
    <row r="512">
      <c r="S512" s="398" t="n"/>
    </row>
    <row r="513">
      <c r="S513" s="398" t="n"/>
    </row>
    <row r="514">
      <c r="S514" s="398" t="n"/>
    </row>
    <row r="515">
      <c r="S515" s="398" t="n"/>
    </row>
    <row r="516">
      <c r="S516" s="398" t="n"/>
    </row>
    <row r="517">
      <c r="S517" s="398" t="n"/>
    </row>
    <row r="518">
      <c r="S518" s="398" t="n"/>
    </row>
    <row r="519">
      <c r="S519" s="398" t="n"/>
    </row>
    <row r="520">
      <c r="S520" s="398" t="n"/>
    </row>
    <row r="521">
      <c r="S521" s="398" t="n"/>
    </row>
    <row r="522">
      <c r="S522" s="398" t="n"/>
    </row>
    <row r="523">
      <c r="S523" s="398" t="n"/>
    </row>
    <row r="524">
      <c r="S524" s="398" t="n"/>
    </row>
    <row r="525">
      <c r="S525" s="398" t="n"/>
    </row>
    <row r="526">
      <c r="S526" s="398" t="n"/>
    </row>
    <row r="527">
      <c r="S527" s="398" t="n"/>
    </row>
    <row r="528">
      <c r="S528" s="398" t="n"/>
    </row>
    <row r="529">
      <c r="S529" s="398" t="n"/>
    </row>
    <row r="530">
      <c r="S530" s="398" t="n"/>
    </row>
    <row r="531">
      <c r="S531" s="398" t="n"/>
    </row>
    <row r="532">
      <c r="S532" s="398" t="n"/>
    </row>
    <row r="533">
      <c r="S533" s="398" t="n"/>
    </row>
    <row r="534">
      <c r="S534" s="398" t="n"/>
    </row>
    <row r="535">
      <c r="S535" s="398" t="n"/>
    </row>
    <row r="536">
      <c r="S536" s="398" t="n"/>
    </row>
    <row r="537">
      <c r="S537" s="398" t="n"/>
    </row>
    <row r="538">
      <c r="S538" s="398" t="n"/>
    </row>
    <row r="539">
      <c r="S539" s="398" t="n"/>
    </row>
    <row r="540">
      <c r="S540" s="398" t="n"/>
    </row>
    <row r="541">
      <c r="S541" s="398" t="n"/>
    </row>
    <row r="542">
      <c r="S542" s="398" t="n"/>
    </row>
    <row r="543">
      <c r="S543" s="398" t="n"/>
    </row>
    <row r="544">
      <c r="S544" s="398" t="n"/>
    </row>
    <row r="545">
      <c r="S545" s="398" t="n"/>
    </row>
    <row r="546">
      <c r="S546" s="398" t="n"/>
    </row>
    <row r="547">
      <c r="S547" s="398" t="n"/>
    </row>
    <row r="548">
      <c r="S548" s="398" t="n"/>
    </row>
    <row r="549">
      <c r="S549" s="398" t="n"/>
    </row>
    <row r="550">
      <c r="S550" s="398" t="n"/>
    </row>
    <row r="551">
      <c r="S551" s="398" t="n"/>
    </row>
    <row r="552">
      <c r="S552" s="398" t="n"/>
    </row>
    <row r="553">
      <c r="S553" s="398" t="n"/>
    </row>
    <row r="554">
      <c r="S554" s="398" t="n"/>
    </row>
    <row r="555">
      <c r="S555" s="398" t="n"/>
    </row>
    <row r="556">
      <c r="S556" s="398" t="n"/>
    </row>
    <row r="557">
      <c r="S557" s="398" t="n"/>
    </row>
    <row r="558">
      <c r="S558" s="398" t="n"/>
    </row>
    <row r="559">
      <c r="S559" s="398" t="n"/>
    </row>
    <row r="560">
      <c r="S560" s="398" t="n"/>
    </row>
    <row r="561">
      <c r="S561" s="398" t="n"/>
    </row>
    <row r="562">
      <c r="S562" s="398" t="n"/>
    </row>
    <row r="563">
      <c r="S563" s="398" t="n"/>
    </row>
    <row r="564">
      <c r="S564" s="398" t="n"/>
    </row>
    <row r="565">
      <c r="S565" s="398" t="n"/>
    </row>
    <row r="566">
      <c r="S566" s="398" t="n"/>
    </row>
    <row r="567">
      <c r="S567" s="398" t="n"/>
    </row>
    <row r="568">
      <c r="S568" s="398" t="n"/>
    </row>
    <row r="569">
      <c r="S569" s="398" t="n"/>
    </row>
    <row r="570">
      <c r="S570" s="398" t="n"/>
    </row>
    <row r="571">
      <c r="S571" s="398" t="n"/>
    </row>
    <row r="572">
      <c r="S572" s="398" t="n"/>
    </row>
    <row r="573">
      <c r="S573" s="398" t="n"/>
    </row>
    <row r="574">
      <c r="S574" s="398" t="n"/>
    </row>
    <row r="575">
      <c r="S575" s="398" t="n"/>
    </row>
    <row r="576">
      <c r="S576" s="398" t="n"/>
    </row>
    <row r="577">
      <c r="S577" s="398" t="n"/>
    </row>
    <row r="578">
      <c r="S578" s="398" t="n"/>
    </row>
    <row r="579">
      <c r="S579" s="398" t="n"/>
    </row>
    <row r="580">
      <c r="S580" s="398" t="n"/>
    </row>
    <row r="581">
      <c r="S581" s="398" t="n"/>
    </row>
    <row r="582">
      <c r="S582" s="398" t="n"/>
    </row>
    <row r="583">
      <c r="S583" s="398" t="n"/>
    </row>
    <row r="584">
      <c r="S584" s="398" t="n"/>
    </row>
    <row r="585">
      <c r="S585" s="398" t="n"/>
    </row>
    <row r="586">
      <c r="S586" s="398" t="n"/>
    </row>
    <row r="587">
      <c r="S587" s="398" t="n"/>
    </row>
    <row r="588">
      <c r="S588" s="398" t="n"/>
    </row>
    <row r="589">
      <c r="S589" s="398" t="n"/>
    </row>
    <row r="590">
      <c r="S590" s="398" t="n"/>
    </row>
    <row r="591">
      <c r="S591" s="398" t="n"/>
    </row>
    <row r="592">
      <c r="S592" s="398" t="n"/>
    </row>
    <row r="593">
      <c r="S593" s="398" t="n"/>
    </row>
    <row r="594">
      <c r="S594" s="398" t="n"/>
    </row>
    <row r="595">
      <c r="S595" s="398" t="n"/>
    </row>
    <row r="596">
      <c r="S596" s="398" t="n"/>
    </row>
    <row r="597">
      <c r="S597" s="398" t="n"/>
    </row>
    <row r="598">
      <c r="S598" s="398" t="n"/>
    </row>
    <row r="599">
      <c r="S599" s="398" t="n"/>
    </row>
    <row r="600">
      <c r="S600" s="398" t="n"/>
    </row>
    <row r="601">
      <c r="S601" s="398" t="n"/>
    </row>
    <row r="602">
      <c r="S602" s="398" t="n"/>
    </row>
    <row r="603">
      <c r="S603" s="398" t="n"/>
    </row>
    <row r="604">
      <c r="S604" s="398" t="n"/>
    </row>
    <row r="605">
      <c r="S605" s="398" t="n"/>
    </row>
    <row r="606">
      <c r="S606" s="398" t="n"/>
    </row>
    <row r="607">
      <c r="S607" s="398" t="n"/>
    </row>
    <row r="608">
      <c r="S608" s="398" t="n"/>
    </row>
    <row r="609">
      <c r="S609" s="398" t="n"/>
    </row>
    <row r="610">
      <c r="S610" s="398" t="n"/>
    </row>
    <row r="611">
      <c r="S611" s="398" t="n"/>
    </row>
    <row r="612">
      <c r="S612" s="398" t="n"/>
    </row>
    <row r="613">
      <c r="S613" s="398" t="n"/>
    </row>
    <row r="614">
      <c r="S614" s="398" t="n"/>
    </row>
    <row r="615">
      <c r="S615" s="398" t="n"/>
    </row>
    <row r="616">
      <c r="S616" s="398" t="n"/>
    </row>
    <row r="617">
      <c r="S617" s="398" t="n"/>
    </row>
    <row r="618">
      <c r="S618" s="398" t="n"/>
    </row>
    <row r="619">
      <c r="S619" s="398" t="n"/>
    </row>
    <row r="620">
      <c r="S620" s="398" t="n"/>
    </row>
    <row r="621">
      <c r="S621" s="398" t="n"/>
    </row>
    <row r="622">
      <c r="S622" s="398" t="n"/>
    </row>
    <row r="623">
      <c r="S623" s="398" t="n"/>
    </row>
    <row r="624">
      <c r="S624" s="398" t="n"/>
    </row>
    <row r="625">
      <c r="S625" s="398" t="n"/>
    </row>
    <row r="626">
      <c r="S626" s="398" t="n"/>
    </row>
    <row r="627">
      <c r="S627" s="398" t="n"/>
    </row>
    <row r="628">
      <c r="S628" s="398" t="n"/>
    </row>
    <row r="629">
      <c r="S629" s="398" t="n"/>
    </row>
    <row r="630">
      <c r="S630" s="398" t="n"/>
    </row>
    <row r="631">
      <c r="S631" s="398" t="n"/>
    </row>
    <row r="632">
      <c r="S632" s="398" t="n"/>
    </row>
    <row r="633">
      <c r="S633" s="398" t="n"/>
    </row>
    <row r="634">
      <c r="S634" s="398" t="n"/>
    </row>
    <row r="635">
      <c r="S635" s="398" t="n"/>
    </row>
    <row r="636">
      <c r="S636" s="398" t="n"/>
    </row>
    <row r="637">
      <c r="S637" s="398" t="n"/>
    </row>
    <row r="638">
      <c r="S638" s="398" t="n"/>
    </row>
    <row r="639">
      <c r="S639" s="398" t="n"/>
    </row>
    <row r="640">
      <c r="S640" s="398" t="n"/>
    </row>
    <row r="641">
      <c r="S641" s="398" t="n"/>
    </row>
    <row r="642">
      <c r="S642" s="398" t="n"/>
    </row>
    <row r="643">
      <c r="S643" s="398" t="n"/>
    </row>
    <row r="644">
      <c r="S644" s="398" t="n"/>
    </row>
    <row r="645">
      <c r="S645" s="398" t="n"/>
    </row>
    <row r="646">
      <c r="S646" s="398" t="n"/>
    </row>
    <row r="647">
      <c r="S647" s="398" t="n"/>
    </row>
    <row r="648">
      <c r="S648" s="398" t="n"/>
    </row>
    <row r="649">
      <c r="S649" s="398" t="n"/>
    </row>
    <row r="650">
      <c r="S650" s="398" t="n"/>
    </row>
    <row r="651">
      <c r="S651" s="398" t="n"/>
    </row>
    <row r="652">
      <c r="S652" s="398" t="n"/>
    </row>
    <row r="653">
      <c r="S653" s="398" t="n"/>
    </row>
    <row r="654">
      <c r="S654" s="398" t="n"/>
    </row>
    <row r="655">
      <c r="S655" s="398" t="n"/>
    </row>
    <row r="656">
      <c r="S656" s="398" t="n"/>
    </row>
    <row r="657">
      <c r="S657" s="398" t="n"/>
    </row>
    <row r="658">
      <c r="S658" s="398" t="n"/>
    </row>
    <row r="659">
      <c r="S659" s="398" t="n"/>
    </row>
    <row r="660">
      <c r="S660" s="398" t="n"/>
    </row>
    <row r="661">
      <c r="S661" s="398" t="n"/>
    </row>
    <row r="662">
      <c r="S662" s="398" t="n"/>
    </row>
    <row r="663">
      <c r="S663" s="398" t="n"/>
    </row>
    <row r="664">
      <c r="S664" s="398" t="n"/>
    </row>
    <row r="665">
      <c r="S665" s="398" t="n"/>
    </row>
    <row r="666">
      <c r="S666" s="398" t="n"/>
    </row>
    <row r="667">
      <c r="S667" s="398" t="n"/>
    </row>
    <row r="668">
      <c r="S668" s="398" t="n"/>
    </row>
    <row r="669">
      <c r="S669" s="398" t="n"/>
    </row>
    <row r="670">
      <c r="S670" s="398" t="n"/>
    </row>
    <row r="671">
      <c r="S671" s="398" t="n"/>
    </row>
    <row r="672">
      <c r="S672" s="398" t="n"/>
    </row>
    <row r="673">
      <c r="S673" s="398" t="n"/>
    </row>
    <row r="674">
      <c r="S674" s="398" t="n"/>
    </row>
    <row r="675">
      <c r="S675" s="398" t="n"/>
    </row>
    <row r="676">
      <c r="S676" s="398" t="n"/>
    </row>
    <row r="677">
      <c r="S677" s="398" t="n"/>
    </row>
    <row r="678">
      <c r="S678" s="398" t="n"/>
    </row>
    <row r="679">
      <c r="S679" s="398" t="n"/>
    </row>
    <row r="680">
      <c r="S680" s="398" t="n"/>
    </row>
    <row r="681">
      <c r="S681" s="398" t="n"/>
    </row>
    <row r="682">
      <c r="S682" s="398" t="n"/>
    </row>
    <row r="683">
      <c r="S683" s="398" t="n"/>
    </row>
    <row r="684">
      <c r="S684" s="398" t="n"/>
    </row>
    <row r="685">
      <c r="S685" s="398" t="n"/>
    </row>
    <row r="686">
      <c r="S686" s="398" t="n"/>
    </row>
    <row r="687">
      <c r="S687" s="398" t="n"/>
    </row>
    <row r="688">
      <c r="S688" s="398" t="n"/>
    </row>
    <row r="689">
      <c r="S689" s="398" t="n"/>
    </row>
    <row r="690">
      <c r="S690" s="398" t="n"/>
    </row>
    <row r="691">
      <c r="S691" s="398" t="n"/>
    </row>
    <row r="692">
      <c r="S692" s="398" t="n"/>
    </row>
    <row r="693">
      <c r="S693" s="398" t="n"/>
    </row>
    <row r="694">
      <c r="S694" s="398" t="n"/>
    </row>
    <row r="695">
      <c r="S695" s="398" t="n"/>
    </row>
    <row r="696">
      <c r="S696" s="398" t="n"/>
    </row>
    <row r="697">
      <c r="S697" s="398" t="n"/>
    </row>
    <row r="698">
      <c r="S698" s="398" t="n"/>
    </row>
    <row r="699">
      <c r="S699" s="398" t="n"/>
    </row>
    <row r="700">
      <c r="S700" s="398" t="n"/>
    </row>
    <row r="701">
      <c r="S701" s="398" t="n"/>
    </row>
    <row r="702">
      <c r="S702" s="398" t="n"/>
    </row>
    <row r="703">
      <c r="S703" s="398" t="n"/>
    </row>
    <row r="704">
      <c r="S704" s="398" t="n"/>
    </row>
    <row r="705">
      <c r="S705" s="398" t="n"/>
    </row>
    <row r="706">
      <c r="S706" s="398" t="n"/>
    </row>
    <row r="707">
      <c r="S707" s="398" t="n"/>
    </row>
    <row r="708">
      <c r="S708" s="398" t="n"/>
    </row>
    <row r="709">
      <c r="S709" s="398" t="n"/>
    </row>
    <row r="710">
      <c r="S710" s="398" t="n"/>
    </row>
    <row r="711">
      <c r="S711" s="398" t="n"/>
    </row>
    <row r="712">
      <c r="S712" s="398" t="n"/>
    </row>
    <row r="713">
      <c r="S713" s="398" t="n"/>
    </row>
    <row r="714">
      <c r="S714" s="398" t="n"/>
    </row>
    <row r="715">
      <c r="S715" s="398" t="n"/>
    </row>
    <row r="716">
      <c r="S716" s="398" t="n"/>
    </row>
    <row r="717">
      <c r="S717" s="398" t="n"/>
    </row>
    <row r="718">
      <c r="S718" s="398" t="n"/>
    </row>
    <row r="719">
      <c r="S719" s="398" t="n"/>
    </row>
    <row r="720">
      <c r="S720" s="398" t="n"/>
    </row>
    <row r="721">
      <c r="S721" s="398" t="n"/>
    </row>
    <row r="722">
      <c r="S722" s="398" t="n"/>
    </row>
    <row r="723">
      <c r="S723" s="398" t="n"/>
    </row>
    <row r="724">
      <c r="S724" s="398" t="n"/>
    </row>
    <row r="725">
      <c r="S725" s="398" t="n"/>
    </row>
    <row r="726">
      <c r="S726" s="398" t="n"/>
    </row>
    <row r="727">
      <c r="S727" s="398" t="n"/>
    </row>
    <row r="728">
      <c r="S728" s="398" t="n"/>
    </row>
    <row r="729">
      <c r="S729" s="398" t="n"/>
    </row>
    <row r="730">
      <c r="S730" s="398" t="n"/>
    </row>
    <row r="731">
      <c r="S731" s="398" t="n"/>
    </row>
    <row r="732">
      <c r="S732" s="398" t="n"/>
    </row>
    <row r="733">
      <c r="S733" s="398" t="n"/>
    </row>
    <row r="734">
      <c r="S734" s="398" t="n"/>
    </row>
    <row r="735">
      <c r="S735" s="398" t="n"/>
    </row>
    <row r="736">
      <c r="S736" s="398" t="n"/>
    </row>
    <row r="737">
      <c r="S737" s="398" t="n"/>
    </row>
    <row r="738">
      <c r="S738" s="398" t="n"/>
    </row>
    <row r="739">
      <c r="S739" s="398" t="n"/>
    </row>
    <row r="740">
      <c r="S740" s="398" t="n"/>
    </row>
    <row r="741">
      <c r="S741" s="398" t="n"/>
    </row>
    <row r="742">
      <c r="S742" s="398" t="n"/>
    </row>
    <row r="743">
      <c r="S743" s="398" t="n"/>
    </row>
    <row r="744">
      <c r="S744" s="398" t="n"/>
    </row>
    <row r="745">
      <c r="S745" s="398" t="n"/>
    </row>
    <row r="746">
      <c r="S746" s="398" t="n"/>
    </row>
    <row r="747">
      <c r="S747" s="398" t="n"/>
    </row>
    <row r="748">
      <c r="S748" s="398" t="n"/>
    </row>
    <row r="749">
      <c r="S749" s="398" t="n"/>
    </row>
    <row r="750">
      <c r="S750" s="398" t="n"/>
    </row>
    <row r="751">
      <c r="S751" s="398" t="n"/>
    </row>
    <row r="752">
      <c r="S752" s="398" t="n"/>
    </row>
    <row r="753">
      <c r="S753" s="398" t="n"/>
    </row>
    <row r="754">
      <c r="S754" s="398" t="n"/>
    </row>
    <row r="755">
      <c r="S755" s="398" t="n"/>
    </row>
    <row r="756">
      <c r="S756" s="398" t="n"/>
    </row>
    <row r="757">
      <c r="S757" s="398" t="n"/>
    </row>
    <row r="758">
      <c r="S758" s="398" t="n"/>
    </row>
    <row r="759">
      <c r="S759" s="398" t="n"/>
    </row>
    <row r="760">
      <c r="S760" s="398" t="n"/>
    </row>
    <row r="761">
      <c r="S761" s="398" t="n"/>
    </row>
    <row r="762">
      <c r="S762" s="398" t="n"/>
    </row>
    <row r="763">
      <c r="S763" s="398" t="n"/>
    </row>
    <row r="764">
      <c r="S764" s="398" t="n"/>
    </row>
    <row r="765">
      <c r="S765" s="398" t="n"/>
    </row>
    <row r="766">
      <c r="S766" s="398" t="n"/>
    </row>
    <row r="767">
      <c r="S767" s="398" t="n"/>
    </row>
    <row r="768">
      <c r="S768" s="398" t="n"/>
    </row>
    <row r="769">
      <c r="S769" s="398" t="n"/>
    </row>
    <row r="770">
      <c r="S770" s="398" t="n"/>
    </row>
    <row r="771">
      <c r="S771" s="398" t="n"/>
    </row>
    <row r="772">
      <c r="S772" s="398" t="n"/>
    </row>
    <row r="773">
      <c r="S773" s="398" t="n"/>
    </row>
    <row r="774">
      <c r="S774" s="398" t="n"/>
    </row>
    <row r="775">
      <c r="S775" s="398" t="n"/>
    </row>
    <row r="776">
      <c r="S776" s="398" t="n"/>
    </row>
    <row r="777">
      <c r="S777" s="398" t="n"/>
    </row>
    <row r="778">
      <c r="S778" s="398" t="n"/>
    </row>
    <row r="779">
      <c r="S779" s="398" t="n"/>
    </row>
    <row r="780">
      <c r="S780" s="398" t="n"/>
    </row>
    <row r="781">
      <c r="S781" s="398" t="n"/>
    </row>
    <row r="782">
      <c r="S782" s="398" t="n"/>
    </row>
    <row r="783">
      <c r="S783" s="398" t="n"/>
    </row>
    <row r="784">
      <c r="S784" s="398" t="n"/>
    </row>
    <row r="785">
      <c r="S785" s="398" t="n"/>
    </row>
    <row r="786">
      <c r="S786" s="398" t="n"/>
    </row>
    <row r="787">
      <c r="S787" s="398" t="n"/>
    </row>
    <row r="788">
      <c r="S788" s="398" t="n"/>
    </row>
    <row r="789">
      <c r="S789" s="398" t="n"/>
    </row>
    <row r="790">
      <c r="S790" s="398" t="n"/>
    </row>
    <row r="791">
      <c r="S791" s="398" t="n"/>
    </row>
    <row r="792">
      <c r="S792" s="398" t="n"/>
    </row>
    <row r="793">
      <c r="S793" s="398" t="n"/>
    </row>
    <row r="794">
      <c r="S794" s="398" t="n"/>
    </row>
    <row r="795">
      <c r="S795" s="398" t="n"/>
    </row>
    <row r="796">
      <c r="S796" s="398" t="n"/>
    </row>
    <row r="797">
      <c r="S797" s="398" t="n"/>
    </row>
    <row r="798">
      <c r="S798" s="398" t="n"/>
    </row>
    <row r="799">
      <c r="S799" s="398" t="n"/>
    </row>
    <row r="800">
      <c r="S800" s="398" t="n"/>
    </row>
    <row r="801">
      <c r="S801" s="398" t="n"/>
    </row>
    <row r="802">
      <c r="S802" s="398" t="n"/>
    </row>
    <row r="803">
      <c r="S803" s="398" t="n"/>
    </row>
    <row r="804">
      <c r="S804" s="398" t="n"/>
    </row>
    <row r="805">
      <c r="S805" s="398" t="n"/>
    </row>
    <row r="806">
      <c r="S806" s="398" t="n"/>
    </row>
    <row r="807">
      <c r="S807" s="398" t="n"/>
    </row>
    <row r="808">
      <c r="S808" s="398" t="n"/>
    </row>
    <row r="809">
      <c r="S809" s="398" t="n"/>
    </row>
    <row r="810">
      <c r="S810" s="398" t="n"/>
    </row>
    <row r="811">
      <c r="S811" s="398" t="n"/>
    </row>
    <row r="812">
      <c r="S812" s="398" t="n"/>
    </row>
    <row r="813">
      <c r="S813" s="398" t="n"/>
    </row>
    <row r="814">
      <c r="S814" s="398" t="n"/>
    </row>
    <row r="815">
      <c r="S815" s="398" t="n"/>
    </row>
    <row r="816">
      <c r="S816" s="398" t="n"/>
    </row>
    <row r="817">
      <c r="S817" s="398" t="n"/>
    </row>
    <row r="818">
      <c r="S818" s="398" t="n"/>
    </row>
    <row r="819">
      <c r="S819" s="398" t="n"/>
    </row>
    <row r="820">
      <c r="S820" s="398" t="n"/>
    </row>
    <row r="821">
      <c r="S821" s="398" t="n"/>
    </row>
    <row r="822">
      <c r="S822" s="398" t="n"/>
    </row>
    <row r="823">
      <c r="S823" s="398" t="n"/>
    </row>
    <row r="824">
      <c r="S824" s="398" t="n"/>
    </row>
    <row r="825">
      <c r="S825" s="398" t="n"/>
    </row>
    <row r="826">
      <c r="S826" s="398" t="n"/>
    </row>
    <row r="827">
      <c r="S827" s="398" t="n"/>
    </row>
    <row r="828">
      <c r="S828" s="398" t="n"/>
    </row>
    <row r="829">
      <c r="S829" s="398" t="n"/>
    </row>
    <row r="830">
      <c r="S830" s="398" t="n"/>
    </row>
    <row r="831">
      <c r="S831" s="398" t="n"/>
    </row>
    <row r="832">
      <c r="S832" s="398" t="n"/>
    </row>
    <row r="833">
      <c r="S833" s="398" t="n"/>
    </row>
    <row r="834">
      <c r="S834" s="398" t="n"/>
    </row>
    <row r="835">
      <c r="S835" s="398" t="n"/>
    </row>
    <row r="836">
      <c r="S836" s="398" t="n"/>
    </row>
    <row r="837">
      <c r="S837" s="398" t="n"/>
    </row>
    <row r="838">
      <c r="S838" s="398" t="n"/>
    </row>
    <row r="839">
      <c r="S839" s="398" t="n"/>
    </row>
    <row r="840">
      <c r="S840" s="398" t="n"/>
    </row>
    <row r="841">
      <c r="S841" s="398" t="n"/>
    </row>
    <row r="842">
      <c r="S842" s="398" t="n"/>
    </row>
    <row r="843">
      <c r="S843" s="398" t="n"/>
    </row>
    <row r="844">
      <c r="S844" s="398" t="n"/>
    </row>
    <row r="845">
      <c r="S845" s="398" t="n"/>
    </row>
    <row r="846">
      <c r="S846" s="398" t="n"/>
    </row>
    <row r="847">
      <c r="S847" s="398" t="n"/>
    </row>
    <row r="848">
      <c r="S848" s="398" t="n"/>
    </row>
    <row r="849">
      <c r="S849" s="398" t="n"/>
    </row>
    <row r="850">
      <c r="S850" s="398" t="n"/>
    </row>
    <row r="851">
      <c r="S851" s="398" t="n"/>
    </row>
    <row r="852">
      <c r="S852" s="398" t="n"/>
    </row>
    <row r="853">
      <c r="S853" s="398" t="n"/>
    </row>
    <row r="854">
      <c r="S854" s="398" t="n"/>
    </row>
    <row r="855">
      <c r="S855" s="398" t="n"/>
    </row>
    <row r="856">
      <c r="S856" s="398" t="n"/>
    </row>
    <row r="857">
      <c r="S857" s="398" t="n"/>
    </row>
    <row r="858">
      <c r="S858" s="398" t="n"/>
    </row>
    <row r="859">
      <c r="S859" s="398" t="n"/>
    </row>
    <row r="860">
      <c r="S860" s="398" t="n"/>
    </row>
    <row r="861">
      <c r="S861" s="398" t="n"/>
    </row>
    <row r="862">
      <c r="S862" s="398" t="n"/>
    </row>
    <row r="863">
      <c r="S863" s="398" t="n"/>
    </row>
    <row r="864">
      <c r="S864" s="398" t="n"/>
    </row>
    <row r="865">
      <c r="S865" s="398" t="n"/>
    </row>
    <row r="866">
      <c r="S866" s="398" t="n"/>
    </row>
    <row r="867">
      <c r="S867" s="398" t="n"/>
    </row>
    <row r="868">
      <c r="S868" s="398" t="n"/>
    </row>
    <row r="869">
      <c r="S869" s="398" t="n"/>
    </row>
    <row r="870">
      <c r="S870" s="398" t="n"/>
    </row>
    <row r="871">
      <c r="S871" s="398" t="n"/>
    </row>
    <row r="872">
      <c r="S872" s="398" t="n"/>
    </row>
    <row r="873">
      <c r="S873" s="398" t="n"/>
    </row>
    <row r="874">
      <c r="S874" s="398" t="n"/>
    </row>
    <row r="875">
      <c r="S875" s="398" t="n"/>
    </row>
    <row r="876">
      <c r="S876" s="398" t="n"/>
    </row>
    <row r="877">
      <c r="S877" s="398" t="n"/>
    </row>
    <row r="878">
      <c r="S878" s="398" t="n"/>
    </row>
    <row r="879">
      <c r="S879" s="398" t="n"/>
    </row>
    <row r="880">
      <c r="S880" s="398" t="n"/>
    </row>
    <row r="881">
      <c r="S881" s="398" t="n"/>
    </row>
    <row r="882">
      <c r="S882" s="398" t="n"/>
    </row>
    <row r="883">
      <c r="S883" s="398" t="n"/>
    </row>
    <row r="884">
      <c r="S884" s="398" t="n"/>
    </row>
    <row r="885">
      <c r="S885" s="398" t="n"/>
    </row>
    <row r="886">
      <c r="S886" s="398" t="n"/>
    </row>
    <row r="887">
      <c r="S887" s="398" t="n"/>
    </row>
    <row r="888">
      <c r="S888" s="398" t="n"/>
    </row>
    <row r="889">
      <c r="S889" s="398" t="n"/>
    </row>
    <row r="890">
      <c r="S890" s="398" t="n"/>
    </row>
    <row r="891">
      <c r="S891" s="398" t="n"/>
    </row>
    <row r="892">
      <c r="S892" s="398" t="n"/>
    </row>
    <row r="893">
      <c r="S893" s="398" t="n"/>
    </row>
    <row r="894">
      <c r="S894" s="398" t="n"/>
    </row>
    <row r="895">
      <c r="S895" s="398" t="n"/>
    </row>
    <row r="896">
      <c r="S896" s="398" t="n"/>
    </row>
    <row r="897">
      <c r="S897" s="398" t="n"/>
    </row>
    <row r="898">
      <c r="S898" s="398" t="n"/>
    </row>
    <row r="899">
      <c r="S899" s="398" t="n"/>
    </row>
    <row r="900">
      <c r="S900" s="398" t="n"/>
    </row>
    <row r="901">
      <c r="S901" s="398" t="n"/>
    </row>
    <row r="902">
      <c r="S902" s="398" t="n"/>
    </row>
    <row r="903">
      <c r="S903" s="398" t="n"/>
    </row>
    <row r="904">
      <c r="S904" s="398" t="n"/>
    </row>
    <row r="905">
      <c r="S905" s="398" t="n"/>
    </row>
    <row r="906">
      <c r="S906" s="398" t="n"/>
    </row>
    <row r="907">
      <c r="S907" s="398" t="n"/>
    </row>
    <row r="908">
      <c r="S908" s="398" t="n"/>
    </row>
    <row r="909">
      <c r="S909" s="398" t="n"/>
    </row>
    <row r="910">
      <c r="S910" s="398" t="n"/>
    </row>
    <row r="911">
      <c r="S911" s="398" t="n"/>
    </row>
    <row r="912">
      <c r="S912" s="398" t="n"/>
    </row>
    <row r="913">
      <c r="S913" s="398" t="n"/>
    </row>
    <row r="914">
      <c r="S914" s="398" t="n"/>
    </row>
    <row r="915">
      <c r="S915" s="398" t="n"/>
    </row>
    <row r="916">
      <c r="S916" s="398" t="n"/>
    </row>
    <row r="917">
      <c r="S917" s="398" t="n"/>
    </row>
    <row r="918">
      <c r="S918" s="398" t="n"/>
    </row>
    <row r="919">
      <c r="S919" s="398" t="n"/>
    </row>
    <row r="920">
      <c r="S920" s="398" t="n"/>
    </row>
    <row r="921">
      <c r="S921" s="398" t="n"/>
    </row>
    <row r="922">
      <c r="S922" s="398" t="n"/>
    </row>
    <row r="923">
      <c r="S923" s="398" t="n"/>
    </row>
    <row r="924">
      <c r="S924" s="398" t="n"/>
    </row>
    <row r="925">
      <c r="S925" s="398" t="n"/>
    </row>
    <row r="926">
      <c r="S926" s="398" t="n"/>
    </row>
    <row r="927">
      <c r="S927" s="398" t="n"/>
    </row>
    <row r="928">
      <c r="S928" s="398" t="n"/>
    </row>
    <row r="929">
      <c r="S929" s="398" t="n"/>
    </row>
    <row r="930">
      <c r="S930" s="398" t="n"/>
    </row>
    <row r="931">
      <c r="S931" s="398" t="n"/>
    </row>
    <row r="932">
      <c r="S932" s="398" t="n"/>
    </row>
    <row r="933">
      <c r="S933" s="398" t="n"/>
    </row>
    <row r="934">
      <c r="S934" s="398" t="n"/>
    </row>
    <row r="935">
      <c r="S935" s="398" t="n"/>
    </row>
    <row r="936">
      <c r="S936" s="398" t="n"/>
    </row>
    <row r="937">
      <c r="S937" s="398" t="n"/>
    </row>
    <row r="938">
      <c r="S938" s="398" t="n"/>
    </row>
    <row r="939">
      <c r="S939" s="398" t="n"/>
    </row>
    <row r="940">
      <c r="S940" s="398" t="n"/>
    </row>
    <row r="941">
      <c r="S941" s="398" t="n"/>
    </row>
    <row r="942">
      <c r="S942" s="398" t="n"/>
    </row>
    <row r="943">
      <c r="S943" s="398" t="n"/>
    </row>
    <row r="944">
      <c r="S944" s="398" t="n"/>
    </row>
    <row r="945">
      <c r="S945" s="398" t="n"/>
    </row>
    <row r="946">
      <c r="S946" s="398" t="n"/>
    </row>
    <row r="947">
      <c r="S947" s="398" t="n"/>
    </row>
    <row r="948">
      <c r="S948" s="398" t="n"/>
    </row>
    <row r="949">
      <c r="S949" s="398" t="n"/>
    </row>
    <row r="950">
      <c r="S950" s="398" t="n"/>
    </row>
    <row r="951">
      <c r="S951" s="398" t="n"/>
    </row>
    <row r="952">
      <c r="S952" s="398" t="n"/>
    </row>
    <row r="953">
      <c r="S953" s="398" t="n"/>
    </row>
    <row r="954">
      <c r="S954" s="398" t="n"/>
    </row>
    <row r="955">
      <c r="S955" s="398" t="n"/>
    </row>
    <row r="956">
      <c r="S956" s="398" t="n"/>
    </row>
    <row r="957">
      <c r="S957" s="398" t="n"/>
    </row>
    <row r="958">
      <c r="S958" s="398" t="n"/>
    </row>
    <row r="959">
      <c r="S959" s="398" t="n"/>
    </row>
    <row r="960">
      <c r="S960" s="398" t="n"/>
    </row>
    <row r="961">
      <c r="S961" s="398" t="n"/>
    </row>
    <row r="962">
      <c r="S962" s="398" t="n"/>
    </row>
    <row r="963">
      <c r="S963" s="398" t="n"/>
    </row>
    <row r="964">
      <c r="S964" s="398" t="n"/>
    </row>
    <row r="965">
      <c r="S965" s="398" t="n"/>
    </row>
    <row r="966">
      <c r="S966" s="398" t="n"/>
    </row>
    <row r="967">
      <c r="S967" s="398" t="n"/>
    </row>
    <row r="968">
      <c r="S968" s="398" t="n"/>
    </row>
    <row r="969">
      <c r="S969" s="398" t="n"/>
    </row>
    <row r="970">
      <c r="S970" s="398" t="n"/>
    </row>
    <row r="971">
      <c r="S971" s="398" t="n"/>
    </row>
    <row r="972">
      <c r="S972" s="398" t="n"/>
    </row>
    <row r="973">
      <c r="S973" s="398" t="n"/>
    </row>
    <row r="974">
      <c r="S974" s="398" t="n"/>
    </row>
    <row r="975">
      <c r="S975" s="398" t="n"/>
    </row>
    <row r="976">
      <c r="S976" s="398" t="n"/>
    </row>
    <row r="977">
      <c r="S977" s="398" t="n"/>
    </row>
    <row r="978">
      <c r="S978" s="398" t="n"/>
    </row>
    <row r="979">
      <c r="S979" s="398" t="n"/>
    </row>
    <row r="980">
      <c r="S980" s="398" t="n"/>
    </row>
    <row r="981">
      <c r="S981" s="398" t="n"/>
    </row>
    <row r="982">
      <c r="S982" s="398" t="n"/>
    </row>
    <row r="983">
      <c r="S983" s="398" t="n"/>
    </row>
    <row r="984">
      <c r="S984" s="398" t="n"/>
    </row>
    <row r="985">
      <c r="S985" s="398" t="n"/>
    </row>
    <row r="986">
      <c r="S986" s="398" t="n"/>
    </row>
    <row r="987">
      <c r="S987" s="398" t="n"/>
    </row>
    <row r="988">
      <c r="S988" s="398" t="n"/>
    </row>
    <row r="989">
      <c r="S989" s="398" t="n"/>
    </row>
    <row r="990">
      <c r="S990" s="398" t="n"/>
    </row>
    <row r="991">
      <c r="S991" s="398" t="n"/>
    </row>
    <row r="992">
      <c r="S992" s="398" t="n"/>
    </row>
    <row r="993">
      <c r="S993" s="398" t="n"/>
    </row>
    <row r="994">
      <c r="S994" s="398" t="n"/>
    </row>
    <row r="995">
      <c r="S995" s="398" t="n"/>
    </row>
    <row r="996">
      <c r="S996" s="398" t="n"/>
    </row>
    <row r="997">
      <c r="S997" s="398" t="n"/>
    </row>
    <row r="998">
      <c r="S998" s="398" t="n"/>
    </row>
    <row r="999">
      <c r="S999" s="398" t="n"/>
    </row>
    <row r="1000">
      <c r="S1000" s="398" t="n"/>
    </row>
    <row r="1001">
      <c r="S1001" s="398" t="n"/>
    </row>
    <row r="1002">
      <c r="S1002" s="398" t="n"/>
    </row>
    <row r="1003">
      <c r="S1003" s="398" t="n"/>
    </row>
    <row r="1004">
      <c r="S1004" s="398" t="n"/>
    </row>
    <row r="1005">
      <c r="S1005" s="398" t="n"/>
    </row>
    <row r="1006">
      <c r="S1006" s="398" t="n"/>
    </row>
    <row r="1007">
      <c r="S1007" s="398" t="n"/>
    </row>
    <row r="1008">
      <c r="S1008" s="398" t="n"/>
    </row>
    <row r="1009">
      <c r="S1009" s="398" t="n"/>
    </row>
    <row r="1010">
      <c r="S1010" s="398" t="n"/>
    </row>
    <row r="1011">
      <c r="S1011" s="398" t="n"/>
    </row>
    <row r="1012">
      <c r="S1012" s="398" t="n"/>
    </row>
    <row r="1013">
      <c r="S1013" s="398" t="n"/>
    </row>
    <row r="1014">
      <c r="S1014" s="398" t="n"/>
    </row>
    <row r="1015">
      <c r="S1015" s="398" t="n"/>
    </row>
    <row r="1016">
      <c r="S1016" s="398" t="n"/>
    </row>
    <row r="1017">
      <c r="S1017" s="398" t="n"/>
    </row>
    <row r="1018">
      <c r="S1018" s="398" t="n"/>
    </row>
    <row r="1019">
      <c r="S1019" s="398" t="n"/>
    </row>
    <row r="1020">
      <c r="S1020" s="398" t="n"/>
    </row>
    <row r="1021">
      <c r="S1021" s="398" t="n"/>
    </row>
    <row r="1022">
      <c r="S1022" s="398" t="n"/>
    </row>
    <row r="1023">
      <c r="S1023" s="398" t="n"/>
    </row>
    <row r="1024">
      <c r="S1024" s="398" t="n"/>
    </row>
    <row r="1025">
      <c r="S1025" s="398" t="n"/>
    </row>
    <row r="1026">
      <c r="S1026" s="398" t="n"/>
    </row>
    <row r="1027">
      <c r="S1027" s="398" t="n"/>
    </row>
    <row r="1028">
      <c r="S1028" s="398" t="n"/>
    </row>
    <row r="1029">
      <c r="S1029" s="398" t="n"/>
    </row>
    <row r="1030">
      <c r="S1030" s="398" t="n"/>
    </row>
    <row r="1031">
      <c r="S1031" s="398" t="n"/>
    </row>
    <row r="1032">
      <c r="S1032" s="398" t="n"/>
    </row>
  </sheetData>
  <hyperlinks>
    <hyperlink ref="D4" location="'Segment Charts'!A59" display="Field Systems"/>
    <hyperlink ref="E4" location="'Segment Charts'!A137" display="Transportation &amp; Logistics"/>
    <hyperlink ref="D60" location="'Segment Charts'!A4" display="AECO"/>
    <hyperlink ref="E60" location="'Segment Charts'!A137" display="Transportation &amp; Logistics"/>
    <hyperlink ref="F138" location="'Segment Charts'!A4" display="AECO"/>
    <hyperlink ref="G138" location="'Segment Charts'!A59" display="Field Systems"/>
  </hyperlink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0" summaryRight="0"/>
    <pageSetUpPr/>
  </sheetPr>
  <dimension ref="A1:DI2373"/>
  <sheetViews>
    <sheetView workbookViewId="0">
      <pane ySplit="1" topLeftCell="A2" activePane="bottomLeft" state="frozen"/>
      <selection pane="bottomLeft" activeCell="B3" sqref="B3"/>
    </sheetView>
  </sheetViews>
  <sheetFormatPr baseColWidth="8" defaultColWidth="12.63" defaultRowHeight="15.75" customHeight="1"/>
  <cols>
    <col width="22.5" customWidth="1" style="590" min="1" max="1"/>
    <col width="17.25" customWidth="1" style="590" min="2" max="2"/>
    <col width="15.88" customWidth="1" style="590" min="3" max="3"/>
    <col width="16.63" customWidth="1" style="590" min="4" max="4"/>
    <col width="16" customWidth="1" style="590" min="7" max="7"/>
    <col width="35.38" customWidth="1" style="590" min="11" max="11"/>
  </cols>
  <sheetData>
    <row r="1">
      <c r="A1" s="468" t="inlineStr">
        <is>
          <t>Target</t>
        </is>
      </c>
      <c r="B1" s="469" t="inlineStr">
        <is>
          <t>Authority Score</t>
        </is>
      </c>
      <c r="C1" s="470" t="inlineStr">
        <is>
          <t>Backlinks</t>
        </is>
      </c>
      <c r="D1" s="470" t="inlineStr">
        <is>
          <t>Domains</t>
        </is>
      </c>
      <c r="E1" s="471" t="inlineStr">
        <is>
          <t>Visits</t>
        </is>
      </c>
      <c r="F1" s="470" t="inlineStr">
        <is>
          <t>Follow links</t>
        </is>
      </c>
      <c r="G1" s="470" t="inlineStr">
        <is>
          <t>Nofollow links</t>
        </is>
      </c>
      <c r="H1" s="470" t="inlineStr">
        <is>
          <t>Text links</t>
        </is>
      </c>
      <c r="I1" s="470" t="inlineStr">
        <is>
          <t>Image links</t>
        </is>
      </c>
    </row>
    <row r="2">
      <c r="A2" s="503" t="inlineStr">
        <is>
          <t>3dsourced.com</t>
        </is>
      </c>
      <c r="B2" s="512" t="n">
        <v>26</v>
      </c>
      <c r="C2" s="497" t="n">
        <v>129886</v>
      </c>
      <c r="D2" s="497" t="n">
        <v>9941</v>
      </c>
      <c r="E2" s="485" t="n">
        <v>694743</v>
      </c>
      <c r="F2" s="497" t="n">
        <v>120505</v>
      </c>
      <c r="G2" s="497" t="n">
        <v>9368</v>
      </c>
      <c r="H2" s="497" t="n">
        <v>26207</v>
      </c>
      <c r="I2" s="497" t="n">
        <v>102464</v>
      </c>
    </row>
    <row r="3">
      <c r="A3" s="503" t="inlineStr">
        <is>
          <t>aannemervak.nl</t>
        </is>
      </c>
      <c r="B3" s="512" t="n">
        <v>21</v>
      </c>
      <c r="C3" s="497" t="n">
        <v>19779</v>
      </c>
      <c r="D3" s="497" t="n">
        <v>982</v>
      </c>
      <c r="E3" s="485" t="n">
        <v>1542</v>
      </c>
      <c r="F3" s="497" t="n">
        <v>19472</v>
      </c>
      <c r="G3" s="497" t="n">
        <v>307</v>
      </c>
      <c r="H3" s="497" t="n">
        <v>1240</v>
      </c>
      <c r="I3" s="497" t="n">
        <v>4113</v>
      </c>
      <c r="K3" s="482" t="inlineStr">
        <is>
          <t>DO NOT INCLUDE HTTP:// OR HTTPS://</t>
        </is>
      </c>
    </row>
    <row r="4">
      <c r="A4" s="477" t="inlineStr">
        <is>
          <t>abc.org</t>
        </is>
      </c>
      <c r="B4" s="522" t="n">
        <v>42</v>
      </c>
      <c r="C4" s="479" t="n"/>
      <c r="D4" s="517" t="n"/>
      <c r="E4" s="494" t="n">
        <v>114753</v>
      </c>
      <c r="F4" s="517" t="n"/>
      <c r="G4" s="517" t="n"/>
      <c r="H4" s="517" t="n"/>
      <c r="I4" s="517" t="n"/>
    </row>
    <row r="5">
      <c r="A5" s="503" t="inlineStr">
        <is>
          <t>accesslifthandlers.com</t>
        </is>
      </c>
      <c r="B5" s="512" t="n">
        <v>15</v>
      </c>
      <c r="C5" s="497" t="n">
        <v>177793</v>
      </c>
      <c r="D5" s="497" t="n">
        <v>535</v>
      </c>
      <c r="E5" s="485" t="n">
        <v>0</v>
      </c>
      <c r="F5" s="497" t="n">
        <v>177609</v>
      </c>
      <c r="G5" s="497" t="n">
        <v>183</v>
      </c>
      <c r="H5" s="497" t="n">
        <v>5247</v>
      </c>
      <c r="I5" s="497" t="n">
        <v>4549</v>
      </c>
      <c r="K5" s="482" t="inlineStr">
        <is>
          <t>Place requests below red line</t>
        </is>
      </c>
    </row>
    <row r="6">
      <c r="A6" s="503" t="inlineStr">
        <is>
          <t>achrnews.com</t>
        </is>
      </c>
      <c r="B6" s="512" t="n">
        <v>40</v>
      </c>
      <c r="C6" s="497" t="n">
        <v>574617</v>
      </c>
      <c r="D6" s="497" t="n">
        <v>26772</v>
      </c>
      <c r="E6" s="485" t="n">
        <v>166749</v>
      </c>
      <c r="F6" s="497" t="n">
        <v>513731</v>
      </c>
      <c r="G6" s="497" t="n">
        <v>61030</v>
      </c>
      <c r="H6" s="497" t="n">
        <v>393546</v>
      </c>
      <c r="I6" s="497" t="n">
        <v>161741</v>
      </c>
    </row>
    <row r="7">
      <c r="A7" s="503" t="inlineStr">
        <is>
          <t>acppubs.com</t>
        </is>
      </c>
      <c r="B7" s="512" t="n">
        <v>24</v>
      </c>
      <c r="C7" s="497" t="n">
        <v>234092</v>
      </c>
      <c r="D7" s="497" t="n">
        <v>2242</v>
      </c>
      <c r="E7" s="485" t="n">
        <v>6006</v>
      </c>
      <c r="F7" s="497" t="n">
        <v>208324</v>
      </c>
      <c r="G7" s="497" t="n">
        <v>5659</v>
      </c>
      <c r="H7" s="497" t="n">
        <v>19302</v>
      </c>
      <c r="I7" s="497" t="n">
        <v>22072</v>
      </c>
    </row>
    <row r="8">
      <c r="A8" s="503" t="inlineStr">
        <is>
          <t>acpresse.fr</t>
        </is>
      </c>
      <c r="B8" s="512" t="n">
        <v>22</v>
      </c>
      <c r="C8" s="497" t="n">
        <v>66455</v>
      </c>
      <c r="D8" s="497" t="n">
        <v>4852</v>
      </c>
      <c r="E8" s="485" t="n">
        <v>8567</v>
      </c>
      <c r="F8" s="497" t="n">
        <v>62786</v>
      </c>
      <c r="G8" s="497" t="n">
        <v>3818</v>
      </c>
      <c r="H8" s="497" t="n">
        <v>11242</v>
      </c>
      <c r="I8" s="497" t="n">
        <v>55698</v>
      </c>
    </row>
    <row r="9">
      <c r="A9" s="516" t="inlineStr">
        <is>
          <t>aec-business.com</t>
        </is>
      </c>
      <c r="B9" s="512" t="n">
        <v>19</v>
      </c>
      <c r="C9" s="497" t="n"/>
      <c r="D9" s="497" t="n"/>
      <c r="E9" s="485" t="n">
        <v>670</v>
      </c>
      <c r="F9" s="497" t="n"/>
      <c r="G9" s="497" t="n"/>
      <c r="H9" s="497" t="n"/>
      <c r="I9" s="497" t="n"/>
    </row>
    <row r="10">
      <c r="A10" s="503" t="inlineStr">
        <is>
          <t>aecbytes.com</t>
        </is>
      </c>
      <c r="B10" s="512" t="n">
        <v>24</v>
      </c>
      <c r="C10" s="497" t="n">
        <v>28718</v>
      </c>
      <c r="D10" s="497" t="n">
        <v>2759</v>
      </c>
      <c r="E10" s="485" t="n">
        <v>9957</v>
      </c>
      <c r="F10" s="497" t="n">
        <v>24796</v>
      </c>
      <c r="G10" s="497" t="n">
        <v>3979</v>
      </c>
      <c r="H10" s="497" t="n">
        <v>21384</v>
      </c>
      <c r="I10" s="497" t="n">
        <v>7776</v>
      </c>
    </row>
    <row r="11">
      <c r="A11" s="503" t="inlineStr">
        <is>
          <t>aeccafe.com</t>
        </is>
      </c>
      <c r="B11" s="512" t="n">
        <v>23</v>
      </c>
      <c r="C11" s="497" t="n">
        <v>46488</v>
      </c>
      <c r="D11" s="497" t="n">
        <v>7684</v>
      </c>
      <c r="E11" s="485" t="n">
        <v>11618</v>
      </c>
      <c r="F11" s="497" t="n">
        <v>39370</v>
      </c>
      <c r="G11" s="497" t="n">
        <v>7217</v>
      </c>
      <c r="H11" s="497" t="n">
        <v>29728</v>
      </c>
      <c r="I11" s="497" t="n">
        <v>17173</v>
      </c>
    </row>
    <row r="12">
      <c r="A12" s="503" t="inlineStr">
        <is>
          <t>aecmag.com</t>
        </is>
      </c>
      <c r="B12" s="512" t="n">
        <v>26</v>
      </c>
      <c r="C12" s="497" t="n">
        <v>175627</v>
      </c>
      <c r="D12" s="497" t="n">
        <v>10843</v>
      </c>
      <c r="E12" s="485" t="n">
        <v>24083</v>
      </c>
      <c r="F12" s="497" t="n">
        <v>163780</v>
      </c>
      <c r="G12" s="497" t="n">
        <v>12131</v>
      </c>
      <c r="H12" s="497" t="n">
        <v>45729</v>
      </c>
      <c r="I12" s="497" t="n">
        <v>126403</v>
      </c>
    </row>
    <row r="13">
      <c r="A13" s="477" t="inlineStr">
        <is>
          <t>aecmag.com</t>
        </is>
      </c>
      <c r="B13" s="522" t="n">
        <v>30</v>
      </c>
      <c r="C13" s="479" t="n"/>
      <c r="D13" s="517" t="n"/>
      <c r="E13" s="494" t="n">
        <v>7004</v>
      </c>
      <c r="F13" s="517" t="n"/>
      <c r="G13" s="517" t="n"/>
      <c r="H13" s="517" t="n"/>
      <c r="I13" s="517" t="n"/>
    </row>
    <row r="14">
      <c r="A14" s="503" t="inlineStr">
        <is>
          <t>aem.org</t>
        </is>
      </c>
      <c r="B14" s="512" t="n">
        <v>33</v>
      </c>
      <c r="C14" s="497" t="n">
        <v>1553903</v>
      </c>
      <c r="D14" s="497" t="n">
        <v>4214</v>
      </c>
      <c r="E14" s="485" t="n">
        <v>17588</v>
      </c>
      <c r="F14" s="497" t="n">
        <v>1546765</v>
      </c>
      <c r="G14" s="497" t="n">
        <v>7684</v>
      </c>
      <c r="H14" s="497" t="n">
        <v>1401182</v>
      </c>
      <c r="I14" s="497" t="n">
        <v>13003</v>
      </c>
    </row>
    <row r="15">
      <c r="A15" s="503" t="inlineStr">
        <is>
          <t>africanfarming.net</t>
        </is>
      </c>
      <c r="B15" s="512" t="n">
        <v>19</v>
      </c>
      <c r="C15" s="497" t="n">
        <v>4416</v>
      </c>
      <c r="D15" s="497" t="n">
        <v>775</v>
      </c>
      <c r="E15" s="485" t="n">
        <v>1808</v>
      </c>
      <c r="F15" s="497" t="n">
        <v>3890</v>
      </c>
      <c r="G15" s="497" t="n">
        <v>544</v>
      </c>
      <c r="H15" s="497" t="n">
        <v>3516</v>
      </c>
      <c r="I15" s="497" t="n">
        <v>866</v>
      </c>
    </row>
    <row r="16">
      <c r="A16" s="487" t="inlineStr">
        <is>
          <t>agc.org</t>
        </is>
      </c>
      <c r="B16" s="522" t="n">
        <v>41</v>
      </c>
      <c r="C16" s="479" t="n"/>
      <c r="D16" s="517" t="n"/>
      <c r="E16" s="494" t="n">
        <v>53260</v>
      </c>
      <c r="F16" s="517" t="n"/>
      <c r="G16" s="517" t="n"/>
      <c r="H16" s="517" t="n"/>
      <c r="I16" s="517" t="n"/>
    </row>
    <row r="17">
      <c r="A17" s="503" t="inlineStr">
        <is>
          <t>agca.informz.net</t>
        </is>
      </c>
      <c r="B17" s="512" t="n">
        <v>7</v>
      </c>
      <c r="C17" s="497" t="n">
        <v>9137</v>
      </c>
      <c r="D17" s="497" t="n">
        <v>115</v>
      </c>
      <c r="E17" s="485" t="n">
        <v>1262168</v>
      </c>
      <c r="F17" s="497" t="n">
        <v>9047</v>
      </c>
      <c r="G17" s="497" t="n">
        <v>92</v>
      </c>
      <c r="H17" s="497" t="n">
        <v>9096</v>
      </c>
      <c r="I17" s="497" t="n">
        <v>180</v>
      </c>
    </row>
    <row r="18">
      <c r="A18" s="503" t="inlineStr">
        <is>
          <t>agcanada.com</t>
        </is>
      </c>
      <c r="B18" s="512" t="n">
        <v>26</v>
      </c>
      <c r="C18" s="497" t="n">
        <v>20336</v>
      </c>
      <c r="D18" s="497" t="n">
        <v>3746</v>
      </c>
      <c r="E18" s="485" t="n">
        <v>11531</v>
      </c>
      <c r="F18" s="497" t="n">
        <v>14722</v>
      </c>
      <c r="G18" s="497" t="n">
        <v>5688</v>
      </c>
      <c r="H18" s="497" t="n">
        <v>15056</v>
      </c>
      <c r="I18" s="497" t="n">
        <v>5429</v>
      </c>
    </row>
    <row r="19">
      <c r="A19" s="503" t="inlineStr">
        <is>
          <t>agdaily.com</t>
        </is>
      </c>
      <c r="B19" s="512" t="n">
        <v>40</v>
      </c>
      <c r="C19" s="497" t="n">
        <v>1048638</v>
      </c>
      <c r="D19" s="497" t="n">
        <v>10120</v>
      </c>
      <c r="E19" s="485" t="n">
        <v>43808</v>
      </c>
      <c r="F19" s="497" t="n">
        <v>956212</v>
      </c>
      <c r="G19" s="497" t="n">
        <v>94920</v>
      </c>
      <c r="H19" s="497" t="n">
        <v>1030774</v>
      </c>
      <c r="I19" s="497" t="n">
        <v>30466</v>
      </c>
    </row>
    <row r="20">
      <c r="A20" s="503" t="inlineStr">
        <is>
          <t>agequipmentintelligence.com</t>
        </is>
      </c>
      <c r="B20" s="512" t="n">
        <v>21</v>
      </c>
      <c r="C20" s="497" t="n">
        <v>19823</v>
      </c>
      <c r="D20" s="497" t="n">
        <v>1083</v>
      </c>
      <c r="E20" s="485" t="n">
        <v>1002</v>
      </c>
      <c r="F20" s="497" t="n">
        <v>18749</v>
      </c>
      <c r="G20" s="497" t="n">
        <v>1092</v>
      </c>
      <c r="H20" s="497" t="n">
        <v>16377</v>
      </c>
      <c r="I20" s="497" t="n">
        <v>1441</v>
      </c>
    </row>
    <row r="21">
      <c r="A21" s="503" t="inlineStr">
        <is>
          <t>agendaconstructiilor.ro</t>
        </is>
      </c>
      <c r="B21" s="512" t="n">
        <v>27</v>
      </c>
      <c r="C21" s="497" t="n"/>
      <c r="D21" s="497" t="n"/>
      <c r="E21" s="485" t="n">
        <v>2713</v>
      </c>
      <c r="F21" s="497" t="n"/>
      <c r="G21" s="497" t="n"/>
      <c r="H21" s="497" t="n"/>
      <c r="I21" s="497" t="n"/>
    </row>
    <row r="22">
      <c r="A22" s="503" t="inlineStr">
        <is>
          <t>agfundernews.com</t>
        </is>
      </c>
      <c r="B22" s="512" t="n">
        <v>36</v>
      </c>
      <c r="C22" s="497" t="n">
        <v>234350</v>
      </c>
      <c r="D22" s="497" t="n">
        <v>13665</v>
      </c>
      <c r="E22" s="485" t="n">
        <v>43777</v>
      </c>
      <c r="F22" s="497" t="n">
        <v>212673</v>
      </c>
      <c r="G22" s="497" t="n">
        <v>21439</v>
      </c>
      <c r="H22" s="497" t="n">
        <v>162103</v>
      </c>
      <c r="I22" s="497" t="n">
        <v>53829</v>
      </c>
    </row>
    <row r="23">
      <c r="A23" s="503" t="inlineStr">
        <is>
          <t>aggbusiness.com</t>
        </is>
      </c>
      <c r="B23" s="512" t="n">
        <v>23</v>
      </c>
      <c r="C23" s="497" t="n">
        <v>30955</v>
      </c>
      <c r="D23" s="497" t="n">
        <v>4770</v>
      </c>
      <c r="E23" s="485" t="n">
        <v>6500</v>
      </c>
      <c r="F23" s="497" t="n">
        <v>24236</v>
      </c>
      <c r="G23" s="497" t="n">
        <v>6770</v>
      </c>
      <c r="H23" s="497" t="n">
        <v>15259</v>
      </c>
      <c r="I23" s="497" t="n">
        <v>13087</v>
      </c>
    </row>
    <row r="24">
      <c r="A24" s="503" t="inlineStr">
        <is>
          <t>aggregatesandminingtoday.com</t>
        </is>
      </c>
      <c r="B24" s="512" t="n">
        <v>12</v>
      </c>
      <c r="C24" s="497" t="n">
        <v>723</v>
      </c>
      <c r="D24" s="497" t="n">
        <v>247</v>
      </c>
      <c r="E24" s="485" t="n">
        <v>0</v>
      </c>
      <c r="F24" s="497" t="n">
        <v>627</v>
      </c>
      <c r="G24" s="497" t="n">
        <v>96</v>
      </c>
      <c r="H24" s="497" t="n">
        <v>488</v>
      </c>
      <c r="I24" s="497" t="n">
        <v>239</v>
      </c>
    </row>
    <row r="25">
      <c r="A25" s="503" t="inlineStr">
        <is>
          <t>agrarheute.com</t>
        </is>
      </c>
      <c r="B25" s="512" t="n">
        <v>57</v>
      </c>
      <c r="C25" s="497" t="n">
        <v>5603392</v>
      </c>
      <c r="D25" s="497" t="n">
        <v>20439</v>
      </c>
      <c r="E25" s="485" t="n">
        <v>2764398</v>
      </c>
      <c r="F25" s="497" t="n">
        <v>5435313</v>
      </c>
      <c r="G25" s="497" t="n">
        <v>175040</v>
      </c>
      <c r="H25" s="497" t="n">
        <v>5771744</v>
      </c>
      <c r="I25" s="497" t="n">
        <v>646004</v>
      </c>
    </row>
    <row r="26">
      <c r="A26" s="503" t="inlineStr">
        <is>
          <t>agrartechnik.ch</t>
        </is>
      </c>
      <c r="B26" s="512" t="n">
        <v>25</v>
      </c>
      <c r="C26" s="497" t="n"/>
      <c r="D26" s="497" t="n"/>
      <c r="E26" s="485" t="n"/>
      <c r="F26" s="497" t="n"/>
      <c r="G26" s="497" t="n"/>
      <c r="H26" s="497" t="n"/>
      <c r="I26" s="497" t="n"/>
    </row>
    <row r="27">
      <c r="A27" s="503" t="inlineStr">
        <is>
          <t>agrartechnikonline.de</t>
        </is>
      </c>
      <c r="B27" s="512" t="n">
        <v>26</v>
      </c>
      <c r="C27" s="497" t="n">
        <v>9231</v>
      </c>
      <c r="D27" s="497" t="n">
        <v>1640</v>
      </c>
      <c r="E27" s="485" t="n">
        <v>20162</v>
      </c>
      <c r="F27" s="497" t="n">
        <v>8711</v>
      </c>
      <c r="G27" s="497" t="n">
        <v>529</v>
      </c>
      <c r="H27" s="497" t="n">
        <v>2278</v>
      </c>
      <c r="I27" s="497" t="n">
        <v>6371</v>
      </c>
    </row>
    <row r="28">
      <c r="A28" s="503" t="inlineStr">
        <is>
          <t>agribusinessglobal.com</t>
        </is>
      </c>
      <c r="B28" s="512" t="n">
        <v>32</v>
      </c>
      <c r="C28" s="497" t="n">
        <v>11472</v>
      </c>
      <c r="D28" s="497" t="n">
        <v>1756</v>
      </c>
      <c r="E28" s="485" t="n">
        <v>66119</v>
      </c>
      <c r="F28" s="497" t="n">
        <v>6985</v>
      </c>
      <c r="G28" s="497" t="n">
        <v>4522</v>
      </c>
      <c r="H28" s="497" t="n">
        <v>10091</v>
      </c>
      <c r="I28" s="497" t="n">
        <v>1151</v>
      </c>
    </row>
    <row r="29">
      <c r="A29" s="503" t="inlineStr">
        <is>
          <t>agriculturalequipmentguide.com</t>
        </is>
      </c>
      <c r="B29" s="512" t="n">
        <v>9</v>
      </c>
      <c r="C29" s="497" t="n">
        <v>2974</v>
      </c>
      <c r="D29" s="497" t="n">
        <v>71</v>
      </c>
      <c r="E29" s="485" t="n">
        <v>334</v>
      </c>
      <c r="F29" s="497" t="n">
        <v>2716</v>
      </c>
      <c r="G29" s="497" t="n">
        <v>263</v>
      </c>
      <c r="H29" s="497" t="n">
        <v>556</v>
      </c>
      <c r="I29" s="497" t="n">
        <v>2401</v>
      </c>
    </row>
    <row r="30">
      <c r="A30" s="503" t="inlineStr">
        <is>
          <t>agriculture.com</t>
        </is>
      </c>
      <c r="B30" s="512" t="n">
        <v>49</v>
      </c>
      <c r="C30" s="497" t="n">
        <v>4227818</v>
      </c>
      <c r="D30" s="497" t="n">
        <v>24185</v>
      </c>
      <c r="E30" s="485" t="n">
        <v>475452</v>
      </c>
      <c r="F30" s="497" t="n">
        <v>4148510</v>
      </c>
      <c r="G30" s="497" t="n">
        <v>82238</v>
      </c>
      <c r="H30" s="497" t="n">
        <v>4055911</v>
      </c>
      <c r="I30" s="497" t="n">
        <v>76953</v>
      </c>
    </row>
    <row r="31">
      <c r="A31" s="503" t="inlineStr">
        <is>
          <t>agriculturedive.com</t>
        </is>
      </c>
      <c r="B31" s="512" t="n">
        <v>30</v>
      </c>
      <c r="C31" s="497" t="n">
        <v>106309</v>
      </c>
      <c r="D31" s="497" t="n">
        <v>1020</v>
      </c>
      <c r="E31" s="485" t="n">
        <v>4954</v>
      </c>
      <c r="F31" s="497" t="n">
        <v>103894</v>
      </c>
      <c r="G31" s="497" t="n">
        <v>2434</v>
      </c>
      <c r="H31" s="497" t="n">
        <v>12552</v>
      </c>
      <c r="I31" s="497" t="n">
        <v>94064</v>
      </c>
    </row>
    <row r="32">
      <c r="A32" s="503" t="inlineStr">
        <is>
          <t>agriholland.nl</t>
        </is>
      </c>
      <c r="B32" s="512" t="n">
        <v>42</v>
      </c>
      <c r="C32" s="497" t="n">
        <v>57128</v>
      </c>
      <c r="D32" s="497" t="n">
        <v>1579</v>
      </c>
      <c r="E32" s="485" t="n">
        <v>85801</v>
      </c>
      <c r="F32" s="497" t="n">
        <v>24287</v>
      </c>
      <c r="G32" s="497" t="n">
        <v>32869</v>
      </c>
      <c r="H32" s="497" t="n">
        <v>56480</v>
      </c>
      <c r="I32" s="497" t="n">
        <v>965</v>
      </c>
    </row>
    <row r="33">
      <c r="A33" s="503" t="inlineStr">
        <is>
          <t>agriland.ie</t>
        </is>
      </c>
      <c r="B33" s="512" t="n">
        <v>40</v>
      </c>
      <c r="C33" s="497" t="n">
        <v>374707</v>
      </c>
      <c r="D33" s="497" t="n">
        <v>13932</v>
      </c>
      <c r="E33" s="485" t="n">
        <v>162825</v>
      </c>
      <c r="F33" s="497" t="n">
        <v>276527</v>
      </c>
      <c r="G33" s="497" t="n">
        <v>99228</v>
      </c>
      <c r="H33" s="497" t="n">
        <v>259339</v>
      </c>
      <c r="I33" s="497" t="n">
        <v>116836</v>
      </c>
    </row>
    <row r="34">
      <c r="A34" s="503" t="inlineStr">
        <is>
          <t>agrimarketing.com</t>
        </is>
      </c>
      <c r="B34" s="512" t="n">
        <v>27</v>
      </c>
      <c r="C34" s="497" t="n">
        <v>746679</v>
      </c>
      <c r="D34" s="497" t="n">
        <v>1724</v>
      </c>
      <c r="E34" s="485" t="n">
        <v>15195</v>
      </c>
      <c r="F34" s="497" t="n">
        <v>743305</v>
      </c>
      <c r="G34" s="497" t="n">
        <v>3519</v>
      </c>
      <c r="H34" s="497" t="n">
        <v>752784</v>
      </c>
      <c r="I34" s="497" t="n">
        <v>2169</v>
      </c>
    </row>
    <row r="35">
      <c r="A35" s="503" t="inlineStr">
        <is>
          <t>agritechtomorrow.com</t>
        </is>
      </c>
      <c r="B35" s="512" t="n">
        <v>25</v>
      </c>
      <c r="C35" s="497" t="n">
        <v>64538</v>
      </c>
      <c r="D35" s="497" t="n">
        <v>2530</v>
      </c>
      <c r="E35" s="485" t="n">
        <v>6833</v>
      </c>
      <c r="F35" s="497" t="n">
        <v>62920</v>
      </c>
      <c r="G35" s="497" t="n">
        <v>1635</v>
      </c>
      <c r="H35" s="497" t="n">
        <v>43730</v>
      </c>
      <c r="I35" s="497" t="n">
        <v>9110</v>
      </c>
    </row>
    <row r="36">
      <c r="A36" s="503" t="inlineStr">
        <is>
          <t>agupdate.com</t>
        </is>
      </c>
      <c r="B36" s="512" t="n">
        <v>41</v>
      </c>
      <c r="C36" s="497" t="n">
        <v>236398</v>
      </c>
      <c r="D36" s="497" t="n">
        <v>6814</v>
      </c>
      <c r="E36" s="485" t="n">
        <v>67632</v>
      </c>
      <c r="F36" s="497" t="n">
        <v>189180</v>
      </c>
      <c r="G36" s="497" t="n">
        <v>47610</v>
      </c>
      <c r="H36" s="497" t="n">
        <v>222648</v>
      </c>
      <c r="I36" s="497" t="n">
        <v>7265</v>
      </c>
    </row>
    <row r="37">
      <c r="A37" s="503" t="inlineStr">
        <is>
          <t>agweb.com</t>
        </is>
      </c>
      <c r="B37" s="512" t="n">
        <v>46</v>
      </c>
      <c r="C37" s="497" t="n">
        <v>5967369</v>
      </c>
      <c r="D37" s="497" t="n">
        <v>14680</v>
      </c>
      <c r="E37" s="485" t="n">
        <v>807863</v>
      </c>
      <c r="F37" s="497" t="n">
        <v>5898245</v>
      </c>
      <c r="G37" s="497" t="n">
        <v>68901</v>
      </c>
      <c r="H37" s="497" t="n">
        <v>5651474</v>
      </c>
      <c r="I37" s="497" t="n">
        <v>10610</v>
      </c>
    </row>
    <row r="38">
      <c r="A38" s="503" t="inlineStr">
        <is>
          <t>agweek.com</t>
        </is>
      </c>
      <c r="B38" s="512" t="n">
        <v>38</v>
      </c>
      <c r="C38" s="497" t="n">
        <v>469411</v>
      </c>
      <c r="D38" s="497" t="n">
        <v>6292</v>
      </c>
      <c r="E38" s="485" t="n">
        <v>76312</v>
      </c>
      <c r="F38" s="497" t="n">
        <v>439021</v>
      </c>
      <c r="G38" s="497" t="n">
        <v>30320</v>
      </c>
      <c r="H38" s="497" t="n">
        <v>458557</v>
      </c>
      <c r="I38" s="497" t="n">
        <v>6728</v>
      </c>
    </row>
    <row r="39">
      <c r="A39" s="503" t="inlineStr">
        <is>
          <t>agwired.com</t>
        </is>
      </c>
      <c r="B39" s="512" t="n">
        <v>23</v>
      </c>
      <c r="C39" s="497" t="n">
        <v>298324</v>
      </c>
      <c r="D39" s="497" t="n">
        <v>3440</v>
      </c>
      <c r="E39" s="485" t="n">
        <v>93522</v>
      </c>
      <c r="F39" s="497" t="n">
        <v>287344</v>
      </c>
      <c r="G39" s="497" t="n">
        <v>11242</v>
      </c>
      <c r="H39" s="497" t="n">
        <v>295702</v>
      </c>
      <c r="I39" s="497" t="n">
        <v>4594</v>
      </c>
    </row>
    <row r="40">
      <c r="A40" s="503" t="inlineStr">
        <is>
          <t>aithority.com</t>
        </is>
      </c>
      <c r="B40" s="512" t="n">
        <v>39</v>
      </c>
      <c r="C40" s="497" t="n">
        <v>7687982</v>
      </c>
      <c r="D40" s="497" t="n">
        <v>17127</v>
      </c>
      <c r="E40" s="485" t="n">
        <v>73746</v>
      </c>
      <c r="F40" s="497" t="n">
        <v>571756</v>
      </c>
      <c r="G40" s="497" t="n">
        <v>7105985</v>
      </c>
      <c r="H40" s="497" t="n">
        <v>601224</v>
      </c>
      <c r="I40" s="497" t="n">
        <v>7064286</v>
      </c>
    </row>
    <row r="41">
      <c r="A41" s="503" t="inlineStr">
        <is>
          <t>ajc.com</t>
        </is>
      </c>
      <c r="B41" s="512" t="n">
        <v>67</v>
      </c>
      <c r="C41" s="497" t="n">
        <v>17282767</v>
      </c>
      <c r="D41" s="497" t="n">
        <v>151602</v>
      </c>
      <c r="E41" s="485" t="n">
        <v>9546091</v>
      </c>
      <c r="F41" s="497" t="n">
        <v>13055074</v>
      </c>
      <c r="G41" s="497" t="n">
        <v>4430432</v>
      </c>
      <c r="H41" s="497" t="n">
        <v>16293502</v>
      </c>
      <c r="I41" s="497" t="n">
        <v>563505</v>
      </c>
    </row>
    <row r="42">
      <c r="A42" s="503" t="inlineStr">
        <is>
          <t>ajot.com</t>
        </is>
      </c>
      <c r="B42" s="512" t="n">
        <v>32</v>
      </c>
      <c r="C42" s="497" t="n">
        <v>1076126</v>
      </c>
      <c r="D42" s="497" t="n">
        <v>16949</v>
      </c>
      <c r="E42" s="485" t="n">
        <v>79583</v>
      </c>
      <c r="F42" s="497" t="n">
        <v>1049246</v>
      </c>
      <c r="G42" s="497" t="n">
        <v>28041</v>
      </c>
      <c r="H42" s="497" t="n">
        <v>1020189</v>
      </c>
      <c r="I42" s="497" t="n">
        <v>54317</v>
      </c>
    </row>
    <row r="43">
      <c r="A43" s="503" t="inlineStr">
        <is>
          <t>aktualnosci.news</t>
        </is>
      </c>
      <c r="B43" s="512" t="n">
        <v>23</v>
      </c>
      <c r="C43" s="497" t="n"/>
      <c r="D43" s="497" t="n"/>
      <c r="E43" s="485" t="n"/>
      <c r="F43" s="497" t="n"/>
      <c r="G43" s="497" t="n"/>
      <c r="H43" s="497" t="n"/>
      <c r="I43" s="497" t="n"/>
    </row>
    <row r="44">
      <c r="A44" s="503" t="inlineStr">
        <is>
          <t>albertafarmexpress.ca</t>
        </is>
      </c>
      <c r="B44" s="512" t="n">
        <v>27</v>
      </c>
      <c r="C44" s="497" t="n">
        <v>49324</v>
      </c>
      <c r="D44" s="497" t="n">
        <v>3694</v>
      </c>
      <c r="E44" s="485" t="n">
        <v>6961</v>
      </c>
      <c r="F44" s="497" t="n">
        <v>44409</v>
      </c>
      <c r="G44" s="497" t="n">
        <v>4982</v>
      </c>
      <c r="H44" s="497" t="n">
        <v>44171</v>
      </c>
      <c r="I44" s="497" t="n">
        <v>5792</v>
      </c>
    </row>
    <row r="45">
      <c r="A45" s="503" t="inlineStr">
        <is>
          <t>all3dp.com</t>
        </is>
      </c>
      <c r="B45" s="512" t="n">
        <v>56</v>
      </c>
      <c r="C45" s="497" t="n">
        <v>3901032</v>
      </c>
      <c r="D45" s="497" t="n">
        <v>43141</v>
      </c>
      <c r="E45" s="485" t="n">
        <v>5997202</v>
      </c>
      <c r="F45" s="497" t="n">
        <v>3813629</v>
      </c>
      <c r="G45" s="497" t="n">
        <v>91401</v>
      </c>
      <c r="H45" s="497" t="n">
        <v>1541746</v>
      </c>
      <c r="I45" s="497" t="n">
        <v>2320154</v>
      </c>
    </row>
    <row r="46">
      <c r="A46" s="503" t="inlineStr">
        <is>
          <t>allgemeinebauzeitung.de</t>
        </is>
      </c>
      <c r="B46" s="512" t="n">
        <v>27</v>
      </c>
      <c r="C46" s="497" t="n">
        <v>283928</v>
      </c>
      <c r="D46" s="497" t="n">
        <v>5362</v>
      </c>
      <c r="E46" s="485" t="n">
        <v>15331</v>
      </c>
      <c r="F46" s="497" t="n">
        <v>227466</v>
      </c>
      <c r="G46" s="497" t="n">
        <v>59636</v>
      </c>
      <c r="H46" s="497" t="n">
        <v>235015</v>
      </c>
      <c r="I46" s="497" t="n">
        <v>64422</v>
      </c>
    </row>
    <row r="47">
      <c r="A47" s="503" t="inlineStr">
        <is>
          <t>americancityandcounty.com</t>
        </is>
      </c>
      <c r="B47" s="512" t="n">
        <v>31</v>
      </c>
      <c r="C47" s="497" t="n">
        <v>71951</v>
      </c>
      <c r="D47" s="497" t="n">
        <v>6362</v>
      </c>
      <c r="E47" s="485" t="n">
        <v>11101</v>
      </c>
      <c r="F47" s="497" t="n">
        <v>61699</v>
      </c>
      <c r="G47" s="497" t="n">
        <v>10510</v>
      </c>
      <c r="H47" s="497" t="n">
        <v>59291</v>
      </c>
      <c r="I47" s="497" t="n">
        <v>7947</v>
      </c>
    </row>
    <row r="48">
      <c r="A48" s="503" t="inlineStr">
        <is>
          <t>amerisurv.com</t>
        </is>
      </c>
      <c r="B48" s="512" t="n">
        <v>24</v>
      </c>
      <c r="C48" s="497" t="n">
        <v>38154</v>
      </c>
      <c r="D48" s="497" t="n">
        <v>4134</v>
      </c>
      <c r="E48" s="485" t="n">
        <v>2184</v>
      </c>
      <c r="F48" s="497" t="n">
        <v>32941</v>
      </c>
      <c r="G48" s="497" t="n">
        <v>5228</v>
      </c>
      <c r="H48" s="497" t="n">
        <v>27234</v>
      </c>
      <c r="I48" s="497" t="n">
        <v>11032</v>
      </c>
    </row>
    <row r="49">
      <c r="A49" s="503" t="inlineStr">
        <is>
          <t>ancr.com.au</t>
        </is>
      </c>
      <c r="B49" s="512" t="n">
        <v>22</v>
      </c>
      <c r="C49" s="497" t="n">
        <v>14962</v>
      </c>
      <c r="D49" s="497" t="n">
        <v>370</v>
      </c>
      <c r="E49" s="485" t="n">
        <v>522</v>
      </c>
      <c r="F49" s="497" t="n">
        <v>14199</v>
      </c>
      <c r="G49" s="497" t="n">
        <v>764</v>
      </c>
      <c r="H49" s="497" t="n">
        <v>13923</v>
      </c>
      <c r="I49" s="497" t="n">
        <v>948</v>
      </c>
    </row>
    <row r="50">
      <c r="A50" s="503" t="inlineStr">
        <is>
          <t>animationmagazine.net</t>
        </is>
      </c>
      <c r="B50" s="512" t="n">
        <v>49</v>
      </c>
      <c r="C50" s="497" t="n">
        <v>444370</v>
      </c>
      <c r="D50" s="497" t="n">
        <v>30172</v>
      </c>
      <c r="E50" s="485" t="n">
        <v>1085252</v>
      </c>
      <c r="F50" s="497" t="n">
        <v>342927</v>
      </c>
      <c r="G50" s="497" t="n">
        <v>103301</v>
      </c>
      <c r="H50" s="497" t="n">
        <v>254311</v>
      </c>
      <c r="I50" s="497" t="n">
        <v>179961</v>
      </c>
    </row>
    <row r="51">
      <c r="A51" s="489" t="inlineStr">
        <is>
          <t>anleggsmaskinen.no</t>
        </is>
      </c>
      <c r="B51" s="490" t="n">
        <v>26</v>
      </c>
      <c r="C51" s="491" t="n">
        <v>5707</v>
      </c>
      <c r="D51" s="491" t="n">
        <v>996</v>
      </c>
      <c r="E51" s="491" t="n">
        <v>10100</v>
      </c>
      <c r="F51" s="491" t="n">
        <v>5447</v>
      </c>
      <c r="G51" s="491" t="n">
        <v>266</v>
      </c>
      <c r="H51" s="491" t="n">
        <v>1261</v>
      </c>
      <c r="I51" s="491" t="n">
        <v>4600</v>
      </c>
    </row>
    <row r="52">
      <c r="A52" s="503" t="inlineStr">
        <is>
          <t>apartmenttherapy.com</t>
        </is>
      </c>
      <c r="B52" s="512" t="n">
        <v>69</v>
      </c>
      <c r="C52" s="497" t="n">
        <v>14559385</v>
      </c>
      <c r="D52" s="497" t="n">
        <v>115781</v>
      </c>
      <c r="E52" s="485" t="n">
        <v>10593951</v>
      </c>
      <c r="F52" s="497" t="n">
        <v>10242619</v>
      </c>
      <c r="G52" s="497" t="n">
        <v>4604711</v>
      </c>
      <c r="H52" s="497" t="n">
        <v>13688228</v>
      </c>
      <c r="I52" s="497" t="n">
        <v>821903</v>
      </c>
    </row>
    <row r="53">
      <c r="A53" s="503" t="inlineStr">
        <is>
          <t>api.visicom.ua</t>
        </is>
      </c>
      <c r="B53" s="512" t="n">
        <v>44</v>
      </c>
      <c r="C53" s="497" t="n">
        <v>2171</v>
      </c>
      <c r="D53" s="497" t="n">
        <v>170</v>
      </c>
      <c r="E53" s="485" t="n">
        <v>395995</v>
      </c>
      <c r="F53" s="497" t="n">
        <v>472</v>
      </c>
      <c r="G53" s="497" t="n">
        <v>1699</v>
      </c>
      <c r="H53" s="497" t="n">
        <v>1992</v>
      </c>
      <c r="I53" s="497" t="n">
        <v>174</v>
      </c>
    </row>
    <row r="54">
      <c r="A54" s="489" t="inlineStr">
        <is>
          <t>arch-products.com</t>
        </is>
      </c>
      <c r="B54" s="490" t="n">
        <v>28</v>
      </c>
      <c r="C54" s="491" t="n">
        <v>68368</v>
      </c>
      <c r="D54" s="491" t="n">
        <v>759</v>
      </c>
      <c r="E54" s="491" t="n">
        <v>5226</v>
      </c>
      <c r="F54" s="491" t="n">
        <v>67952</v>
      </c>
      <c r="G54" s="491" t="n">
        <v>440</v>
      </c>
      <c r="H54" s="491" t="n">
        <v>30414</v>
      </c>
      <c r="I54" s="491" t="n">
        <v>382</v>
      </c>
    </row>
    <row r="55">
      <c r="A55" s="503" t="inlineStr">
        <is>
          <t>arch2o.com</t>
        </is>
      </c>
      <c r="B55" s="512" t="n">
        <v>36</v>
      </c>
      <c r="C55" s="497" t="n">
        <v>282709</v>
      </c>
      <c r="D55" s="497" t="n">
        <v>23637</v>
      </c>
      <c r="E55" s="485" t="n">
        <v>251999</v>
      </c>
      <c r="F55" s="497" t="n">
        <v>257267</v>
      </c>
      <c r="G55" s="497" t="n">
        <v>25095</v>
      </c>
      <c r="H55" s="497" t="n">
        <v>97147</v>
      </c>
      <c r="I55" s="497" t="n">
        <v>185621</v>
      </c>
    </row>
    <row r="56">
      <c r="A56" s="503" t="inlineStr">
        <is>
          <t>archdaily.com</t>
        </is>
      </c>
      <c r="B56" s="512" t="n">
        <v>67</v>
      </c>
      <c r="C56" s="497" t="n">
        <v>49273486</v>
      </c>
      <c r="D56" s="497" t="n">
        <v>118969</v>
      </c>
      <c r="E56" s="485" t="n">
        <v>10180516</v>
      </c>
      <c r="F56" s="497" t="n">
        <v>38257640</v>
      </c>
      <c r="G56" s="497" t="n">
        <v>11316507</v>
      </c>
      <c r="H56" s="497" t="n">
        <v>46389067</v>
      </c>
      <c r="I56" s="497" t="n">
        <v>2813088</v>
      </c>
    </row>
    <row r="57">
      <c r="A57" s="503" t="inlineStr">
        <is>
          <t>archello.com</t>
        </is>
      </c>
      <c r="B57" s="512" t="n">
        <v>46</v>
      </c>
      <c r="C57" s="497" t="n">
        <v>1387896</v>
      </c>
      <c r="D57" s="497" t="n">
        <v>38957</v>
      </c>
      <c r="E57" s="485" t="n">
        <v>674538</v>
      </c>
      <c r="F57" s="497" t="n">
        <v>1156210</v>
      </c>
      <c r="G57" s="497" t="n">
        <v>234893</v>
      </c>
      <c r="H57" s="497" t="n">
        <v>754935</v>
      </c>
      <c r="I57" s="497" t="n">
        <v>633614</v>
      </c>
    </row>
    <row r="58">
      <c r="A58" s="503" t="inlineStr">
        <is>
          <t>archetech.org.uk</t>
        </is>
      </c>
      <c r="B58" s="512" t="n">
        <v>18</v>
      </c>
      <c r="C58" s="497" t="n">
        <v>883</v>
      </c>
      <c r="D58" s="497" t="n">
        <v>226</v>
      </c>
      <c r="E58" s="485" t="n">
        <v>166</v>
      </c>
      <c r="F58" s="497" t="n">
        <v>749</v>
      </c>
      <c r="G58" s="497" t="n">
        <v>136</v>
      </c>
      <c r="H58" s="497" t="n">
        <v>343</v>
      </c>
      <c r="I58" s="497" t="n">
        <v>299</v>
      </c>
    </row>
    <row r="59">
      <c r="A59" s="503" t="inlineStr">
        <is>
          <t>archinect.com</t>
        </is>
      </c>
      <c r="B59" s="512" t="n">
        <v>40</v>
      </c>
      <c r="C59" s="497" t="n">
        <v>8241977</v>
      </c>
      <c r="D59" s="497" t="n">
        <v>20434</v>
      </c>
      <c r="E59" s="485" t="n">
        <v>550540</v>
      </c>
      <c r="F59" s="497" t="n">
        <v>8036343</v>
      </c>
      <c r="G59" s="497" t="n">
        <v>194454</v>
      </c>
      <c r="H59" s="497" t="n">
        <v>3841729</v>
      </c>
      <c r="I59" s="497" t="n">
        <v>4267116</v>
      </c>
    </row>
    <row r="60">
      <c r="A60" s="503" t="inlineStr">
        <is>
          <t>architectsjournal.co.uk</t>
        </is>
      </c>
      <c r="B60" s="512" t="n">
        <v>44</v>
      </c>
      <c r="C60" s="497" t="n">
        <v>2330379</v>
      </c>
      <c r="D60" s="497" t="n">
        <v>12384</v>
      </c>
      <c r="E60" s="485" t="n">
        <v>448956</v>
      </c>
      <c r="F60" s="497" t="n">
        <v>2028845</v>
      </c>
      <c r="G60" s="497" t="n">
        <v>296192</v>
      </c>
      <c r="H60" s="497" t="n">
        <v>2086152</v>
      </c>
      <c r="I60" s="497" t="n">
        <v>60446</v>
      </c>
    </row>
    <row r="61">
      <c r="A61" s="503" t="inlineStr">
        <is>
          <t>architectureanddesign.com.au</t>
        </is>
      </c>
      <c r="B61" s="512" t="n">
        <v>33</v>
      </c>
      <c r="C61" s="497" t="n">
        <v>651724</v>
      </c>
      <c r="D61" s="497" t="n">
        <v>27799</v>
      </c>
      <c r="E61" s="485" t="n">
        <v>126178</v>
      </c>
      <c r="F61" s="497" t="n">
        <v>496811</v>
      </c>
      <c r="G61" s="497" t="n">
        <v>155797</v>
      </c>
      <c r="H61" s="497" t="n">
        <v>491482</v>
      </c>
      <c r="I61" s="497" t="n">
        <v>156407</v>
      </c>
    </row>
    <row r="62">
      <c r="A62" s="503" t="inlineStr">
        <is>
          <t>architektur-online.com</t>
        </is>
      </c>
      <c r="B62" s="512" t="n">
        <v>25</v>
      </c>
      <c r="C62" s="497" t="n">
        <v>16860</v>
      </c>
      <c r="D62" s="497" t="n">
        <v>2654</v>
      </c>
      <c r="E62" s="485" t="n">
        <v>4659</v>
      </c>
      <c r="F62" s="497" t="n">
        <v>15921</v>
      </c>
      <c r="G62" s="497" t="n">
        <v>942</v>
      </c>
      <c r="H62" s="497" t="n">
        <v>3383</v>
      </c>
      <c r="I62" s="497" t="n">
        <v>13466</v>
      </c>
    </row>
    <row r="63">
      <c r="A63" s="503" t="inlineStr">
        <is>
          <t>architekturblatt.de</t>
        </is>
      </c>
      <c r="B63" s="512" t="n">
        <v>20</v>
      </c>
      <c r="C63" s="497" t="n">
        <v>8359</v>
      </c>
      <c r="D63" s="497" t="n">
        <v>1579</v>
      </c>
      <c r="E63" s="485" t="n">
        <v>171</v>
      </c>
      <c r="F63" s="497" t="n">
        <v>7950</v>
      </c>
      <c r="G63" s="497" t="n">
        <v>412</v>
      </c>
      <c r="H63" s="497" t="n">
        <v>4504</v>
      </c>
      <c r="I63" s="497" t="n">
        <v>3870</v>
      </c>
    </row>
    <row r="64">
      <c r="A64" s="503" t="inlineStr">
        <is>
          <t>architizer.com</t>
        </is>
      </c>
      <c r="B64" s="512" t="n">
        <v>49</v>
      </c>
      <c r="C64" s="497" t="n">
        <v>6197334</v>
      </c>
      <c r="D64" s="497" t="n">
        <v>51262</v>
      </c>
      <c r="E64" s="485" t="n">
        <v>593556</v>
      </c>
      <c r="F64" s="497" t="n">
        <v>5703263</v>
      </c>
      <c r="G64" s="497" t="n">
        <v>521014</v>
      </c>
      <c r="H64" s="497" t="n">
        <v>5327144</v>
      </c>
      <c r="I64" s="497" t="n">
        <v>176981</v>
      </c>
    </row>
    <row r="65">
      <c r="A65" s="503" t="inlineStr">
        <is>
          <t>architosh.com</t>
        </is>
      </c>
      <c r="B65" s="512" t="n">
        <v>20</v>
      </c>
      <c r="C65" s="497" t="n">
        <v>427450</v>
      </c>
      <c r="D65" s="497" t="n">
        <v>10209</v>
      </c>
      <c r="E65" s="485" t="n">
        <v>4343</v>
      </c>
      <c r="F65" s="497" t="n">
        <v>419764</v>
      </c>
      <c r="G65" s="497" t="n">
        <v>7559</v>
      </c>
      <c r="H65" s="497" t="n">
        <v>354134</v>
      </c>
      <c r="I65" s="497" t="n">
        <v>76623</v>
      </c>
    </row>
    <row r="66">
      <c r="A66" s="503" t="inlineStr">
        <is>
          <t>archpaper.com</t>
        </is>
      </c>
      <c r="B66" s="512" t="n">
        <v>37</v>
      </c>
      <c r="C66" s="497" t="n">
        <v>1889215</v>
      </c>
      <c r="D66" s="497" t="n">
        <v>33869</v>
      </c>
      <c r="E66" s="485" t="n">
        <v>141627</v>
      </c>
      <c r="F66" s="497" t="n">
        <v>1819542</v>
      </c>
      <c r="G66" s="497" t="n">
        <v>71780</v>
      </c>
      <c r="H66" s="497" t="n">
        <v>1723001</v>
      </c>
      <c r="I66" s="497" t="n">
        <v>139112</v>
      </c>
    </row>
    <row r="67">
      <c r="A67" s="503" t="inlineStr">
        <is>
          <t>archute.com</t>
        </is>
      </c>
      <c r="B67" s="512" t="n">
        <v>30</v>
      </c>
      <c r="C67" s="497" t="n">
        <v>132924</v>
      </c>
      <c r="D67" s="497" t="n">
        <v>8990</v>
      </c>
      <c r="E67" s="485" t="n">
        <v>40450</v>
      </c>
      <c r="F67" s="497" t="n">
        <v>122892</v>
      </c>
      <c r="G67" s="497" t="n">
        <v>10136</v>
      </c>
      <c r="H67" s="497" t="n">
        <v>107143</v>
      </c>
      <c r="I67" s="497" t="n">
        <v>26763</v>
      </c>
    </row>
    <row r="68">
      <c r="A68" s="503" t="inlineStr">
        <is>
          <t>archyde.com</t>
        </is>
      </c>
      <c r="B68" s="512" t="n">
        <v>33</v>
      </c>
      <c r="C68" s="497" t="n">
        <v>9633976</v>
      </c>
      <c r="D68" s="497" t="n">
        <v>10940</v>
      </c>
      <c r="E68" s="485" t="n">
        <v>195942</v>
      </c>
      <c r="F68" s="497" t="n">
        <v>9591425</v>
      </c>
      <c r="G68" s="497" t="n">
        <v>44989</v>
      </c>
      <c r="H68" s="497" t="n">
        <v>9024041</v>
      </c>
      <c r="I68" s="497" t="n">
        <v>15912</v>
      </c>
    </row>
    <row r="69">
      <c r="A69" s="503" t="inlineStr">
        <is>
          <t>arketipomagazine.it</t>
        </is>
      </c>
      <c r="B69" s="512" t="n">
        <v>24</v>
      </c>
      <c r="C69" s="497" t="n">
        <v>138176</v>
      </c>
      <c r="D69" s="497" t="n">
        <v>5453</v>
      </c>
      <c r="E69" s="485" t="n">
        <v>27538</v>
      </c>
      <c r="F69" s="497" t="n">
        <v>137315</v>
      </c>
      <c r="G69" s="497" t="n">
        <v>938</v>
      </c>
      <c r="H69" s="497" t="n">
        <v>5897</v>
      </c>
      <c r="I69" s="497" t="n">
        <v>133158</v>
      </c>
    </row>
    <row r="70">
      <c r="A70" s="503" t="inlineStr">
        <is>
          <t>artba.org</t>
        </is>
      </c>
      <c r="B70" s="512" t="n">
        <v>30</v>
      </c>
      <c r="C70" s="497" t="n">
        <v>191019</v>
      </c>
      <c r="D70" s="497" t="n">
        <v>3464</v>
      </c>
      <c r="E70" s="485" t="n">
        <v>5325</v>
      </c>
      <c r="F70" s="497" t="n">
        <v>144933</v>
      </c>
      <c r="G70" s="497" t="n">
        <v>32870</v>
      </c>
      <c r="H70" s="497" t="n">
        <v>187187</v>
      </c>
      <c r="I70" s="497" t="n">
        <v>13969</v>
      </c>
    </row>
    <row r="71">
      <c r="A71" s="503" t="inlineStr">
        <is>
          <t>asmmag.com</t>
        </is>
      </c>
      <c r="B71" s="512" t="n">
        <v>13</v>
      </c>
      <c r="C71" s="497" t="n">
        <v>8247</v>
      </c>
      <c r="D71" s="497" t="n">
        <v>816</v>
      </c>
      <c r="E71" s="485" t="n">
        <v>223</v>
      </c>
      <c r="F71" s="497" t="n">
        <v>4548</v>
      </c>
      <c r="G71" s="497" t="n">
        <v>3708</v>
      </c>
      <c r="H71" s="497" t="n">
        <v>7351</v>
      </c>
      <c r="I71" s="497" t="n">
        <v>882</v>
      </c>
    </row>
    <row r="72">
      <c r="A72" s="503" t="inlineStr">
        <is>
          <t>at.no</t>
        </is>
      </c>
      <c r="B72" s="512" t="n">
        <v>30</v>
      </c>
      <c r="C72" s="497" t="n">
        <v>60757</v>
      </c>
      <c r="D72" s="497" t="n">
        <v>3347</v>
      </c>
      <c r="E72" s="485" t="n">
        <v>118281</v>
      </c>
      <c r="F72" s="497" t="n">
        <v>58820</v>
      </c>
      <c r="G72" s="497" t="n">
        <v>1953</v>
      </c>
      <c r="H72" s="497" t="n">
        <v>8225</v>
      </c>
      <c r="I72" s="497" t="n">
        <v>51708</v>
      </c>
    </row>
    <row r="73">
      <c r="A73" s="503" t="inlineStr">
        <is>
          <t>auganix.org</t>
        </is>
      </c>
      <c r="B73" s="512" t="n">
        <v>24</v>
      </c>
      <c r="C73" s="497" t="n">
        <v>117163</v>
      </c>
      <c r="D73" s="497" t="n">
        <v>5417</v>
      </c>
      <c r="E73" s="485" t="n">
        <v>5139</v>
      </c>
      <c r="F73" s="497" t="n">
        <v>111486</v>
      </c>
      <c r="G73" s="497" t="n">
        <v>5751</v>
      </c>
      <c r="H73" s="497" t="n">
        <v>92121</v>
      </c>
      <c r="I73" s="497" t="n">
        <v>20090</v>
      </c>
    </row>
    <row r="74">
      <c r="A74" s="503" t="inlineStr">
        <is>
          <t>australianearthmoving.com.au</t>
        </is>
      </c>
      <c r="B74" s="512" t="n">
        <v>10</v>
      </c>
      <c r="C74" s="497" t="n">
        <v>646</v>
      </c>
      <c r="D74" s="497" t="n">
        <v>261</v>
      </c>
      <c r="E74" s="485" t="n">
        <v>328</v>
      </c>
      <c r="F74" s="497" t="n">
        <v>614</v>
      </c>
      <c r="G74" s="497" t="n">
        <v>32</v>
      </c>
      <c r="H74" s="497" t="n">
        <v>318</v>
      </c>
      <c r="I74" s="497" t="n">
        <v>326</v>
      </c>
    </row>
    <row r="75">
      <c r="A75" s="503" t="inlineStr">
        <is>
          <t>auto.economictimes.indiatimes.com</t>
        </is>
      </c>
      <c r="B75" s="512" t="n">
        <v>99</v>
      </c>
      <c r="C75" s="497" t="n">
        <v>823498</v>
      </c>
      <c r="D75" s="497" t="n">
        <v>11579</v>
      </c>
      <c r="E75" s="485" t="n">
        <v>221035237</v>
      </c>
      <c r="F75" s="497" t="n">
        <v>750791</v>
      </c>
      <c r="G75" s="497" t="n">
        <v>68031</v>
      </c>
      <c r="H75" s="497" t="n">
        <v>741871</v>
      </c>
      <c r="I75" s="497" t="n">
        <v>85214</v>
      </c>
    </row>
    <row r="76">
      <c r="A76" s="503" t="inlineStr">
        <is>
          <t>autoconnectedcar.com</t>
        </is>
      </c>
      <c r="B76" s="512" t="n">
        <v>16</v>
      </c>
      <c r="C76" s="497" t="n">
        <v>3265034</v>
      </c>
      <c r="D76" s="497" t="n">
        <v>6937</v>
      </c>
      <c r="E76" s="485" t="n">
        <v>547</v>
      </c>
      <c r="F76" s="497" t="n">
        <v>3259165</v>
      </c>
      <c r="G76" s="497" t="n">
        <v>6179</v>
      </c>
      <c r="H76" s="497" t="n">
        <v>3367298</v>
      </c>
      <c r="I76" s="497" t="n">
        <v>19289</v>
      </c>
    </row>
    <row r="77">
      <c r="A77" s="503" t="inlineStr">
        <is>
          <t>automotiveworld.com</t>
        </is>
      </c>
      <c r="B77" s="512" t="n">
        <v>38</v>
      </c>
      <c r="C77" s="497" t="n"/>
      <c r="D77" s="497" t="n"/>
      <c r="E77" s="485" t="n">
        <v>15800</v>
      </c>
      <c r="F77" s="497" t="n"/>
      <c r="G77" s="497" t="n"/>
      <c r="H77" s="497" t="n"/>
      <c r="I77" s="497" t="n"/>
    </row>
    <row r="78">
      <c r="A78" s="503" t="inlineStr">
        <is>
          <t>autonomousvehicleinternational.com</t>
        </is>
      </c>
      <c r="B78" s="512" t="n">
        <v>23</v>
      </c>
      <c r="C78" s="497" t="n">
        <v>1671889</v>
      </c>
      <c r="D78" s="497" t="n">
        <v>2925</v>
      </c>
      <c r="E78" s="485" t="n">
        <v>7078</v>
      </c>
      <c r="F78" s="497" t="n">
        <v>1667410</v>
      </c>
      <c r="G78" s="497" t="n">
        <v>5552</v>
      </c>
      <c r="H78" s="497" t="n">
        <v>1688401</v>
      </c>
      <c r="I78" s="497" t="n">
        <v>7902</v>
      </c>
    </row>
    <row r="79">
      <c r="A79" s="503" t="inlineStr">
        <is>
          <t>autotechinsight.ihsmarkit.com</t>
        </is>
      </c>
      <c r="B79" s="512" t="n">
        <v>39</v>
      </c>
      <c r="C79" s="497" t="n">
        <v>24257</v>
      </c>
      <c r="D79" s="497" t="n">
        <v>1336</v>
      </c>
      <c r="E79" s="485" t="n">
        <v>263316</v>
      </c>
      <c r="F79" s="497" t="n">
        <v>22598</v>
      </c>
      <c r="G79" s="497" t="n">
        <v>1683</v>
      </c>
      <c r="H79" s="497" t="n">
        <v>11838</v>
      </c>
      <c r="I79" s="497" t="n">
        <v>1255</v>
      </c>
    </row>
    <row r="80">
      <c r="A80" s="503" t="inlineStr">
        <is>
          <t>aviationpros.com</t>
        </is>
      </c>
      <c r="B80" s="512" t="n">
        <v>40</v>
      </c>
      <c r="C80" s="497" t="n">
        <v>276666</v>
      </c>
      <c r="D80" s="497" t="n">
        <v>21006</v>
      </c>
      <c r="E80" s="485" t="n">
        <v>293833</v>
      </c>
      <c r="F80" s="497" t="n">
        <v>230296</v>
      </c>
      <c r="G80" s="497" t="n">
        <v>46535</v>
      </c>
      <c r="H80" s="497" t="n">
        <v>210547</v>
      </c>
      <c r="I80" s="497" t="n">
        <v>67757</v>
      </c>
    </row>
    <row r="81">
      <c r="A81" s="489" t="inlineStr">
        <is>
          <t>avionicsvendordirectory.com</t>
        </is>
      </c>
      <c r="B81" s="490" t="n">
        <v>12</v>
      </c>
      <c r="C81" s="491" t="n">
        <v>975</v>
      </c>
      <c r="D81" s="491" t="n">
        <v>33</v>
      </c>
      <c r="E81" s="491" t="n">
        <v>293</v>
      </c>
      <c r="F81" s="491" t="n">
        <v>880</v>
      </c>
      <c r="G81" s="491" t="n">
        <v>112</v>
      </c>
      <c r="H81" s="491" t="n">
        <v>941</v>
      </c>
      <c r="I81" s="491" t="n">
        <v>15</v>
      </c>
    </row>
    <row r="82">
      <c r="A82" s="503" t="inlineStr">
        <is>
          <t>awesomeearthmovers.com</t>
        </is>
      </c>
      <c r="B82" s="512" t="n">
        <v>15</v>
      </c>
      <c r="C82" s="497" t="n">
        <v>941</v>
      </c>
      <c r="D82" s="497" t="n">
        <v>479</v>
      </c>
      <c r="E82" s="485" t="n">
        <v>16653</v>
      </c>
      <c r="F82" s="497" t="n">
        <v>852</v>
      </c>
      <c r="G82" s="497" t="n">
        <v>89</v>
      </c>
      <c r="H82" s="497" t="n">
        <v>355</v>
      </c>
      <c r="I82" s="497" t="n">
        <v>589</v>
      </c>
    </row>
    <row r="83">
      <c r="A83" s="477" t="inlineStr">
        <is>
          <t>baaz.nl</t>
        </is>
      </c>
      <c r="B83" s="522" t="n">
        <v>26</v>
      </c>
      <c r="C83" s="479" t="n"/>
      <c r="D83" s="517" t="n"/>
      <c r="E83" s="494" t="n">
        <v>2659</v>
      </c>
      <c r="F83" s="517" t="n"/>
      <c r="G83" s="517" t="n"/>
      <c r="H83" s="517" t="n"/>
      <c r="I83" s="517" t="n"/>
    </row>
    <row r="84">
      <c r="A84" s="503" t="inlineStr">
        <is>
          <t>bakercityherald.com</t>
        </is>
      </c>
      <c r="B84" s="512" t="n">
        <v>33</v>
      </c>
      <c r="C84" s="497" t="n">
        <v>35650</v>
      </c>
      <c r="D84" s="497" t="n">
        <v>2541</v>
      </c>
      <c r="E84" s="485" t="n">
        <v>42502</v>
      </c>
      <c r="F84" s="497" t="n">
        <v>27625</v>
      </c>
      <c r="G84" s="497" t="n">
        <v>8123</v>
      </c>
      <c r="H84" s="497" t="n">
        <v>32978</v>
      </c>
      <c r="I84" s="497" t="n">
        <v>1099</v>
      </c>
    </row>
    <row r="85">
      <c r="A85" s="516" t="inlineStr">
        <is>
          <t>bagry.cz</t>
        </is>
      </c>
      <c r="B85" s="512" t="n">
        <v>17</v>
      </c>
      <c r="C85" s="497" t="n"/>
      <c r="D85" s="497" t="n"/>
      <c r="E85" s="485" t="n">
        <v>19700</v>
      </c>
      <c r="F85" s="497" t="n"/>
      <c r="G85" s="497" t="n"/>
      <c r="H85" s="497" t="n"/>
      <c r="I85" s="497" t="n"/>
    </row>
    <row r="86">
      <c r="A86" s="503" t="inlineStr">
        <is>
          <t>barrons.com</t>
        </is>
      </c>
      <c r="B86" s="512" t="n">
        <v>76</v>
      </c>
      <c r="C86" s="497" t="n">
        <v>39220196</v>
      </c>
      <c r="D86" s="497" t="n">
        <v>144300</v>
      </c>
      <c r="E86" s="485" t="n">
        <v>13807451</v>
      </c>
      <c r="F86" s="497" t="n">
        <v>31905627</v>
      </c>
      <c r="G86" s="497" t="n">
        <v>7401113</v>
      </c>
      <c r="H86" s="497" t="n">
        <v>34606819</v>
      </c>
      <c r="I86" s="497" t="n">
        <v>4458190</v>
      </c>
    </row>
    <row r="87">
      <c r="A87" s="503" t="inlineStr">
        <is>
          <t>batirama.com</t>
        </is>
      </c>
      <c r="B87" s="512" t="n">
        <v>32</v>
      </c>
      <c r="C87" s="497" t="n">
        <v>886036</v>
      </c>
      <c r="D87" s="497" t="n">
        <v>11581</v>
      </c>
      <c r="E87" s="485" t="n">
        <v>52404</v>
      </c>
      <c r="F87" s="497" t="n">
        <v>605462</v>
      </c>
      <c r="G87" s="497" t="n">
        <v>281268</v>
      </c>
      <c r="H87" s="497" t="n">
        <v>334185</v>
      </c>
      <c r="I87" s="497" t="n">
        <v>554586</v>
      </c>
    </row>
    <row r="88">
      <c r="A88" s="503" t="inlineStr">
        <is>
          <t>baublatt.ch</t>
        </is>
      </c>
      <c r="B88" s="512" t="n">
        <v>32</v>
      </c>
      <c r="C88" s="497" t="n">
        <v>37862</v>
      </c>
      <c r="D88" s="497" t="n">
        <v>4615</v>
      </c>
      <c r="E88" s="485" t="n">
        <v>72761</v>
      </c>
      <c r="F88" s="497" t="n">
        <v>31402</v>
      </c>
      <c r="G88" s="497" t="n">
        <v>6537</v>
      </c>
      <c r="H88" s="497" t="n">
        <v>14443</v>
      </c>
      <c r="I88" s="497" t="n">
        <v>23358</v>
      </c>
    </row>
    <row r="89">
      <c r="A89" s="503" t="inlineStr">
        <is>
          <t>baublatt.de</t>
        </is>
      </c>
      <c r="B89" s="512" t="n">
        <v>20</v>
      </c>
      <c r="C89" s="497" t="n">
        <v>2908</v>
      </c>
      <c r="D89" s="497" t="n">
        <v>843</v>
      </c>
      <c r="E89" s="485" t="n">
        <v>1553</v>
      </c>
      <c r="F89" s="497" t="n">
        <v>2564</v>
      </c>
      <c r="G89" s="497" t="n">
        <v>350</v>
      </c>
      <c r="H89" s="497" t="n">
        <v>1157</v>
      </c>
      <c r="I89" s="497" t="n">
        <v>2078</v>
      </c>
    </row>
    <row r="90">
      <c r="A90" s="503" t="inlineStr">
        <is>
          <t>bauen-aktuell.eu</t>
        </is>
      </c>
      <c r="B90" s="512" t="n">
        <v>20</v>
      </c>
      <c r="C90" s="497" t="n">
        <v>9044</v>
      </c>
      <c r="D90" s="497" t="n">
        <v>1553</v>
      </c>
      <c r="E90" s="485" t="n">
        <v>6349</v>
      </c>
      <c r="F90" s="497" t="n">
        <v>8242</v>
      </c>
      <c r="G90" s="497" t="n">
        <v>799</v>
      </c>
      <c r="H90" s="497" t="n">
        <v>2051</v>
      </c>
      <c r="I90" s="497" t="n">
        <v>6791</v>
      </c>
    </row>
    <row r="91">
      <c r="A91" s="503" t="inlineStr">
        <is>
          <t>baugewerbe-magazin.de</t>
        </is>
      </c>
      <c r="B91" s="512" t="n">
        <v>23</v>
      </c>
      <c r="C91" s="497" t="n">
        <v>12660</v>
      </c>
      <c r="D91" s="497" t="n">
        <v>1255</v>
      </c>
      <c r="E91" s="485" t="n">
        <v>10330</v>
      </c>
      <c r="F91" s="497" t="n">
        <v>12129</v>
      </c>
      <c r="G91" s="497" t="n">
        <v>527</v>
      </c>
      <c r="H91" s="497" t="n">
        <v>2381</v>
      </c>
      <c r="I91" s="497" t="n">
        <v>5378</v>
      </c>
    </row>
    <row r="92">
      <c r="A92" s="503" t="inlineStr">
        <is>
          <t>baulinks.de</t>
        </is>
      </c>
      <c r="B92" s="512" t="n">
        <v>35</v>
      </c>
      <c r="C92" s="497" t="n"/>
      <c r="D92" s="497" t="n"/>
      <c r="E92" s="485" t="n"/>
      <c r="F92" s="497" t="n"/>
      <c r="G92" s="497" t="n"/>
      <c r="H92" s="497" t="n"/>
      <c r="I92" s="497" t="n"/>
    </row>
    <row r="93">
      <c r="A93" s="503" t="inlineStr">
        <is>
          <t>baumaschinendienst.de</t>
        </is>
      </c>
      <c r="B93" s="512" t="n">
        <v>17</v>
      </c>
      <c r="C93" s="497" t="n">
        <v>14962</v>
      </c>
      <c r="D93" s="497" t="n">
        <v>1782</v>
      </c>
      <c r="E93" s="485" t="n">
        <v>5165</v>
      </c>
      <c r="F93" s="497" t="n">
        <v>14826</v>
      </c>
      <c r="G93" s="497" t="n">
        <v>135</v>
      </c>
      <c r="H93" s="497" t="n">
        <v>543</v>
      </c>
      <c r="I93" s="497" t="n">
        <v>10446</v>
      </c>
    </row>
    <row r="94">
      <c r="A94" s="477" t="inlineStr">
        <is>
          <t>baumagazin-online.de</t>
        </is>
      </c>
      <c r="B94" s="522" t="n">
        <v>21</v>
      </c>
      <c r="C94" s="493" t="n"/>
      <c r="D94" s="517" t="n"/>
      <c r="E94" s="494" t="n">
        <v>2479</v>
      </c>
      <c r="F94" s="517" t="n"/>
      <c r="G94" s="517" t="n"/>
      <c r="H94" s="517" t="n"/>
      <c r="I94" s="517" t="n"/>
    </row>
    <row r="95">
      <c r="A95" s="477" t="inlineStr">
        <is>
          <t>baunetzwerk.biz</t>
        </is>
      </c>
      <c r="B95" s="522" t="n">
        <v>21</v>
      </c>
      <c r="C95" s="493" t="n"/>
      <c r="D95" s="517" t="n"/>
      <c r="E95" s="494" t="n"/>
      <c r="F95" s="517" t="n"/>
      <c r="G95" s="517" t="n"/>
      <c r="H95" s="517" t="n"/>
      <c r="I95" s="517" t="n"/>
    </row>
    <row r="96">
      <c r="A96" s="503" t="inlineStr">
        <is>
          <t>bauschweiz.ch</t>
        </is>
      </c>
      <c r="B96" s="512" t="n">
        <v>27</v>
      </c>
      <c r="C96" s="497" t="n">
        <v>13514</v>
      </c>
      <c r="D96" s="497" t="n">
        <v>1873</v>
      </c>
      <c r="E96" s="485" t="n">
        <v>805</v>
      </c>
      <c r="F96" s="497" t="n">
        <v>12314</v>
      </c>
      <c r="G96" s="497" t="n">
        <v>1195</v>
      </c>
      <c r="H96" s="497" t="n">
        <v>2032</v>
      </c>
      <c r="I96" s="497" t="n">
        <v>11176</v>
      </c>
    </row>
    <row r="97">
      <c r="A97" s="495" t="inlineStr">
        <is>
          <t>BBC.co.uk</t>
        </is>
      </c>
      <c r="B97" s="522" t="n">
        <v>100</v>
      </c>
      <c r="C97" s="493" t="n">
        <v>2888306079</v>
      </c>
      <c r="D97" s="517" t="n"/>
      <c r="E97" s="494" t="n">
        <v>734000000</v>
      </c>
      <c r="F97" s="517" t="n"/>
      <c r="G97" s="517" t="n"/>
      <c r="H97" s="517" t="n"/>
      <c r="I97" s="517" t="n"/>
    </row>
    <row r="98">
      <c r="A98" s="503" t="inlineStr">
        <is>
          <t>bbc.com</t>
        </is>
      </c>
      <c r="B98" s="512" t="n">
        <v>100</v>
      </c>
      <c r="C98" s="497" t="n">
        <v>385348159</v>
      </c>
      <c r="D98" s="497" t="n">
        <v>800307</v>
      </c>
      <c r="E98" s="485" t="n">
        <v>791043561</v>
      </c>
      <c r="F98" s="497" t="n">
        <v>357238527</v>
      </c>
      <c r="G98" s="497" t="n">
        <v>30048240</v>
      </c>
      <c r="H98" s="497" t="n">
        <v>386940462</v>
      </c>
      <c r="I98" s="497" t="n">
        <v>97296066</v>
      </c>
    </row>
    <row r="99">
      <c r="A99" s="516" t="inlineStr">
        <is>
          <t>bdcmagazine.com</t>
        </is>
      </c>
      <c r="B99" s="512" t="n">
        <v>31</v>
      </c>
      <c r="C99" s="497" t="n"/>
      <c r="D99" s="497" t="n"/>
      <c r="E99" s="485" t="n">
        <v>8296</v>
      </c>
      <c r="F99" s="497" t="n"/>
      <c r="G99" s="497" t="n"/>
      <c r="H99" s="497" t="n"/>
      <c r="I99" s="497" t="n"/>
    </row>
    <row r="100">
      <c r="A100" s="503" t="inlineStr">
        <is>
          <t>bdcnetwork.com</t>
        </is>
      </c>
      <c r="B100" s="512" t="n">
        <v>37</v>
      </c>
      <c r="C100" s="497" t="n">
        <v>1746667</v>
      </c>
      <c r="D100" s="497" t="n">
        <v>19322</v>
      </c>
      <c r="E100" s="485" t="n">
        <v>82651</v>
      </c>
      <c r="F100" s="497" t="n">
        <v>1715347</v>
      </c>
      <c r="G100" s="497" t="n">
        <v>32527</v>
      </c>
      <c r="H100" s="497" t="n">
        <v>1650667</v>
      </c>
      <c r="I100" s="497" t="n">
        <v>64120</v>
      </c>
    </row>
    <row r="101">
      <c r="A101" s="503" t="inlineStr">
        <is>
          <t>bdonline.co.uk</t>
        </is>
      </c>
      <c r="B101" s="512" t="n">
        <v>40</v>
      </c>
      <c r="C101" s="497" t="n">
        <v>187309</v>
      </c>
      <c r="D101" s="497" t="n">
        <v>7454</v>
      </c>
      <c r="E101" s="485" t="n">
        <v>101528</v>
      </c>
      <c r="F101" s="497" t="n">
        <v>163599</v>
      </c>
      <c r="G101" s="497" t="n">
        <v>23843</v>
      </c>
      <c r="H101" s="497" t="n">
        <v>180590</v>
      </c>
      <c r="I101" s="497" t="n">
        <v>8140</v>
      </c>
    </row>
    <row r="102">
      <c r="A102" s="503" t="inlineStr">
        <is>
          <t>beefmagazine.com</t>
        </is>
      </c>
      <c r="B102" s="512" t="n">
        <v>38</v>
      </c>
      <c r="C102" s="497" t="n">
        <v>93012</v>
      </c>
      <c r="D102" s="497" t="n">
        <v>9312</v>
      </c>
      <c r="E102" s="485" t="n">
        <v>29465</v>
      </c>
      <c r="F102" s="497" t="n">
        <v>67793</v>
      </c>
      <c r="G102" s="497" t="n">
        <v>25783</v>
      </c>
      <c r="H102" s="497" t="n">
        <v>80244</v>
      </c>
      <c r="I102" s="497" t="n">
        <v>8996</v>
      </c>
    </row>
    <row r="103">
      <c r="A103" s="521" t="inlineStr">
        <is>
          <t>benzinga.com</t>
        </is>
      </c>
      <c r="B103" s="522" t="n">
        <v>71</v>
      </c>
      <c r="C103" s="479" t="n"/>
      <c r="D103" s="517" t="n"/>
      <c r="E103" s="494" t="n">
        <v>3614961</v>
      </c>
      <c r="F103" s="517" t="n"/>
      <c r="G103" s="517" t="n"/>
      <c r="H103" s="517" t="n"/>
      <c r="I103" s="517" t="n"/>
    </row>
    <row r="104">
      <c r="A104" s="489" t="inlineStr">
        <is>
          <t>betonenstaalbouw.nl</t>
        </is>
      </c>
      <c r="B104" s="490" t="n">
        <v>18</v>
      </c>
      <c r="C104" s="491" t="n">
        <v>3197</v>
      </c>
      <c r="D104" s="491" t="n">
        <v>761</v>
      </c>
      <c r="E104" s="491" t="n">
        <v>3487</v>
      </c>
      <c r="F104" s="491" t="n">
        <v>2993</v>
      </c>
      <c r="G104" s="491" t="n">
        <v>205</v>
      </c>
      <c r="H104" s="491" t="n">
        <v>718</v>
      </c>
      <c r="I104" s="491" t="n">
        <v>2525</v>
      </c>
    </row>
    <row r="105">
      <c r="A105" s="503" t="inlineStr">
        <is>
          <t>bft-international.com</t>
        </is>
      </c>
      <c r="B105" s="512" t="n">
        <v>22</v>
      </c>
      <c r="C105" s="497" t="n">
        <v>94853</v>
      </c>
      <c r="D105" s="497" t="n">
        <v>7513</v>
      </c>
      <c r="E105" s="485" t="n">
        <v>15092</v>
      </c>
      <c r="F105" s="497" t="n">
        <v>92157</v>
      </c>
      <c r="G105" s="497" t="n">
        <v>2680</v>
      </c>
      <c r="H105" s="497" t="n">
        <v>31470</v>
      </c>
      <c r="I105" s="497" t="n">
        <v>55785</v>
      </c>
    </row>
    <row r="106">
      <c r="A106" s="503" t="inlineStr">
        <is>
          <t>bi-medien.de</t>
        </is>
      </c>
      <c r="B106" s="512" t="n">
        <v>34</v>
      </c>
      <c r="C106" s="497" t="n">
        <v>156489</v>
      </c>
      <c r="D106" s="497" t="n">
        <v>4108</v>
      </c>
      <c r="E106" s="485" t="n">
        <v>86308</v>
      </c>
      <c r="F106" s="497" t="n">
        <v>152511</v>
      </c>
      <c r="G106" s="497" t="n">
        <v>4040</v>
      </c>
      <c r="H106" s="497" t="n">
        <v>117571</v>
      </c>
      <c r="I106" s="497" t="n">
        <v>38756</v>
      </c>
    </row>
    <row r="107">
      <c r="A107" s="503" t="inlineStr">
        <is>
          <t>bignieuws.nl</t>
        </is>
      </c>
      <c r="B107" s="512" t="n">
        <v>16</v>
      </c>
      <c r="C107" s="497" t="n">
        <v>2359</v>
      </c>
      <c r="D107" s="497" t="n">
        <v>640</v>
      </c>
      <c r="E107" s="485" t="n">
        <v>5464</v>
      </c>
      <c r="F107" s="497" t="n">
        <v>2114</v>
      </c>
      <c r="G107" s="497" t="n">
        <v>257</v>
      </c>
      <c r="H107" s="497" t="n">
        <v>1090</v>
      </c>
      <c r="I107" s="497" t="n">
        <v>1281</v>
      </c>
    </row>
    <row r="108">
      <c r="A108" s="503" t="inlineStr">
        <is>
          <t>bimplus.co.uk</t>
        </is>
      </c>
      <c r="B108" s="512" t="n">
        <v>25</v>
      </c>
      <c r="C108" s="497" t="n">
        <v>29396</v>
      </c>
      <c r="D108" s="497" t="n">
        <v>2688</v>
      </c>
      <c r="E108" s="485" t="n">
        <v>5270</v>
      </c>
      <c r="F108" s="497" t="n">
        <v>26194</v>
      </c>
      <c r="G108" s="497" t="n">
        <v>3209</v>
      </c>
      <c r="H108" s="497" t="n">
        <v>25075</v>
      </c>
      <c r="I108" s="497" t="n">
        <v>4180</v>
      </c>
    </row>
    <row r="109">
      <c r="A109" s="503" t="inlineStr">
        <is>
          <t>bimregister.nl</t>
        </is>
      </c>
      <c r="B109" s="512" t="n">
        <v>17</v>
      </c>
      <c r="C109" s="497" t="n">
        <v>1584</v>
      </c>
      <c r="D109" s="497" t="n">
        <v>343</v>
      </c>
      <c r="E109" s="485" t="n">
        <v>264</v>
      </c>
      <c r="F109" s="497" t="n">
        <v>1230</v>
      </c>
      <c r="G109" s="497" t="n">
        <v>358</v>
      </c>
      <c r="H109" s="497" t="n">
        <v>890</v>
      </c>
      <c r="I109" s="497" t="n">
        <v>694</v>
      </c>
    </row>
    <row r="110">
      <c r="A110" s="516" t="inlineStr">
        <is>
          <t>bizjournals.com</t>
        </is>
      </c>
      <c r="B110" s="512" t="n">
        <v>65</v>
      </c>
      <c r="C110" s="497" t="n"/>
      <c r="D110" s="497" t="n"/>
      <c r="E110" s="485" t="n">
        <v>962909</v>
      </c>
      <c r="F110" s="497" t="n"/>
      <c r="G110" s="497" t="n"/>
      <c r="H110" s="497" t="n"/>
      <c r="I110" s="497" t="n"/>
    </row>
    <row r="111">
      <c r="A111" s="503" t="inlineStr">
        <is>
          <t>bizjournals.com/denver</t>
        </is>
      </c>
      <c r="B111" s="512" t="n">
        <v>65</v>
      </c>
      <c r="C111" s="497" t="n"/>
      <c r="D111" s="497" t="n"/>
      <c r="E111" s="485" t="n">
        <v>12600</v>
      </c>
      <c r="F111" s="497" t="n"/>
      <c r="G111" s="497" t="n"/>
      <c r="H111" s="497" t="n"/>
      <c r="I111" s="497" t="n"/>
    </row>
    <row r="112">
      <c r="A112" s="503" t="inlineStr">
        <is>
          <t>bizjournals.com/portland</t>
        </is>
      </c>
      <c r="B112" s="512" t="n">
        <v>64</v>
      </c>
      <c r="C112" s="497" t="n"/>
      <c r="D112" s="497" t="n"/>
      <c r="E112" s="485" t="n">
        <v>34629</v>
      </c>
      <c r="F112" s="497" t="n"/>
      <c r="G112" s="497" t="n"/>
      <c r="H112" s="497" t="n"/>
      <c r="I112" s="497" t="n"/>
    </row>
    <row r="113">
      <c r="A113" s="503" t="inlineStr">
        <is>
          <t>bizwest.com</t>
        </is>
      </c>
      <c r="B113" s="512" t="n">
        <v>33</v>
      </c>
      <c r="C113" s="497" t="n">
        <v>264602</v>
      </c>
      <c r="D113" s="497" t="n">
        <v>5297</v>
      </c>
      <c r="E113" s="485" t="n">
        <v>11643</v>
      </c>
      <c r="F113" s="497" t="n">
        <v>225962</v>
      </c>
      <c r="G113" s="497" t="n">
        <v>38670</v>
      </c>
      <c r="H113" s="497" t="n">
        <v>200307</v>
      </c>
      <c r="I113" s="497" t="n">
        <v>45526</v>
      </c>
    </row>
    <row r="114">
      <c r="A114" s="503" t="inlineStr">
        <is>
          <t>blickinsland.at</t>
        </is>
      </c>
      <c r="B114" s="512" t="n">
        <v>19</v>
      </c>
      <c r="C114" s="497" t="n"/>
      <c r="D114" s="497" t="n"/>
      <c r="E114" s="485" t="n"/>
      <c r="F114" s="497" t="n"/>
      <c r="G114" s="497" t="n"/>
      <c r="H114" s="497" t="n"/>
      <c r="I114" s="497" t="n"/>
    </row>
    <row r="115">
      <c r="A115" s="503" t="inlineStr">
        <is>
          <t>blog.cadalyst.com</t>
        </is>
      </c>
      <c r="B115" s="512" t="n">
        <v>22</v>
      </c>
      <c r="C115" s="497" t="n">
        <v>1548</v>
      </c>
      <c r="D115" s="497" t="n">
        <v>578</v>
      </c>
      <c r="E115" s="485" t="n">
        <v>130231</v>
      </c>
      <c r="F115" s="497" t="n">
        <v>1497</v>
      </c>
      <c r="G115" s="497" t="n">
        <v>51</v>
      </c>
      <c r="H115" s="497" t="n">
        <v>467</v>
      </c>
      <c r="I115" s="497" t="n">
        <v>1081</v>
      </c>
    </row>
    <row r="116">
      <c r="A116" s="489" t="inlineStr">
        <is>
          <t>blog.geogarage.com</t>
        </is>
      </c>
      <c r="B116" s="490" t="n">
        <v>32</v>
      </c>
      <c r="C116" s="491" t="n">
        <v>11330</v>
      </c>
      <c r="D116" s="491" t="n">
        <v>682</v>
      </c>
      <c r="E116" s="491" t="n">
        <v>7273</v>
      </c>
      <c r="F116" s="491" t="n">
        <v>9826</v>
      </c>
      <c r="G116" s="491" t="n">
        <v>1578</v>
      </c>
      <c r="H116" s="491" t="n">
        <v>11429</v>
      </c>
      <c r="I116" s="491" t="n">
        <v>24</v>
      </c>
    </row>
    <row r="117">
      <c r="A117" s="503" t="inlineStr">
        <is>
          <t>bloomberg.com</t>
        </is>
      </c>
      <c r="B117" s="512" t="n">
        <v>89</v>
      </c>
      <c r="C117" s="497" t="n">
        <v>290248091</v>
      </c>
      <c r="D117" s="497" t="n">
        <v>703419</v>
      </c>
      <c r="E117" s="485" t="n">
        <v>69487765</v>
      </c>
      <c r="F117" s="497" t="n">
        <v>240869498</v>
      </c>
      <c r="G117" s="497" t="n">
        <v>53023251</v>
      </c>
      <c r="H117" s="497" t="n">
        <v>258194887</v>
      </c>
      <c r="I117" s="497" t="n">
        <v>47347431</v>
      </c>
    </row>
    <row r="118">
      <c r="A118" s="503" t="inlineStr">
        <is>
          <t>bnnbreaking.com</t>
        </is>
      </c>
      <c r="B118" s="512" t="n">
        <v>51</v>
      </c>
      <c r="C118" s="497" t="n">
        <v>2168836</v>
      </c>
      <c r="D118" s="497" t="n">
        <v>15449</v>
      </c>
      <c r="E118" s="485" t="n">
        <v>6016561</v>
      </c>
      <c r="F118" s="497" t="n">
        <v>2070446</v>
      </c>
      <c r="G118" s="497" t="n">
        <v>98210</v>
      </c>
      <c r="H118" s="497" t="n">
        <v>1343080</v>
      </c>
      <c r="I118" s="497" t="n">
        <v>132667</v>
      </c>
    </row>
    <row r="119">
      <c r="A119" s="503" t="inlineStr">
        <is>
          <t>booster-magazine.ch</t>
        </is>
      </c>
      <c r="B119" s="512" t="n">
        <v>10</v>
      </c>
      <c r="C119" s="497" t="n">
        <v>5740</v>
      </c>
      <c r="D119" s="497" t="n">
        <v>777</v>
      </c>
      <c r="E119" s="485" t="n">
        <v>0</v>
      </c>
      <c r="F119" s="497" t="n">
        <v>5373</v>
      </c>
      <c r="G119" s="497" t="n">
        <v>366</v>
      </c>
      <c r="H119" s="497" t="n">
        <v>3917</v>
      </c>
      <c r="I119" s="497" t="n">
        <v>1856</v>
      </c>
    </row>
    <row r="120">
      <c r="A120" s="503" t="inlineStr">
        <is>
          <t>boursorama.com</t>
        </is>
      </c>
      <c r="B120" s="512" t="n">
        <v>74</v>
      </c>
      <c r="C120" s="497" t="n">
        <v>10162663</v>
      </c>
      <c r="D120" s="497" t="n">
        <v>18693</v>
      </c>
      <c r="E120" s="485" t="n">
        <v>35480096</v>
      </c>
      <c r="F120" s="497" t="n">
        <v>7663852</v>
      </c>
      <c r="G120" s="497" t="n">
        <v>186687</v>
      </c>
      <c r="H120" s="497" t="n">
        <v>9785285</v>
      </c>
      <c r="I120" s="497" t="n">
        <v>212839</v>
      </c>
    </row>
    <row r="121">
      <c r="A121" s="503" t="inlineStr">
        <is>
          <t>bouwenaanvlaanderen.be</t>
        </is>
      </c>
      <c r="B121" s="512" t="n">
        <v>21</v>
      </c>
      <c r="C121" s="497" t="n">
        <v>15530</v>
      </c>
      <c r="D121" s="497" t="n">
        <v>1957</v>
      </c>
      <c r="E121" s="485" t="n">
        <v>4642</v>
      </c>
      <c r="F121" s="497" t="n">
        <v>15439</v>
      </c>
      <c r="G121" s="497" t="n">
        <v>93</v>
      </c>
      <c r="H121" s="497" t="n">
        <v>1117</v>
      </c>
      <c r="I121" s="497" t="n">
        <v>14375</v>
      </c>
    </row>
    <row r="122">
      <c r="A122" s="503" t="inlineStr">
        <is>
          <t>bouwenmetstaal.nl</t>
        </is>
      </c>
      <c r="B122" s="512" t="n">
        <v>28</v>
      </c>
      <c r="C122" s="497" t="n">
        <v>9415</v>
      </c>
      <c r="D122" s="497" t="n">
        <v>1399</v>
      </c>
      <c r="E122" s="485" t="n">
        <v>10471</v>
      </c>
      <c r="F122" s="497" t="n">
        <v>8304</v>
      </c>
      <c r="G122" s="497" t="n">
        <v>1109</v>
      </c>
      <c r="H122" s="497" t="n">
        <v>3784</v>
      </c>
      <c r="I122" s="497" t="n">
        <v>5585</v>
      </c>
    </row>
    <row r="123">
      <c r="A123" s="503" t="inlineStr">
        <is>
          <t>bouwmachines.nl</t>
        </is>
      </c>
      <c r="B123" s="512" t="n">
        <v>26</v>
      </c>
      <c r="C123" s="497" t="n">
        <v>6423</v>
      </c>
      <c r="D123" s="497" t="n">
        <v>585</v>
      </c>
      <c r="E123" s="485" t="n">
        <v>73405</v>
      </c>
      <c r="F123" s="497" t="n">
        <v>5632</v>
      </c>
      <c r="G123" s="497" t="n">
        <v>801</v>
      </c>
      <c r="H123" s="497" t="n">
        <v>4385</v>
      </c>
      <c r="I123" s="497" t="n">
        <v>2042</v>
      </c>
    </row>
    <row r="124">
      <c r="A124" s="503" t="inlineStr">
        <is>
          <t>bouwmachineweb.com</t>
        </is>
      </c>
      <c r="B124" s="490" t="n">
        <v>16</v>
      </c>
      <c r="C124" s="491" t="n">
        <v>5315</v>
      </c>
      <c r="D124" s="491" t="n">
        <v>734</v>
      </c>
      <c r="E124" s="491" t="n">
        <v>612</v>
      </c>
      <c r="F124" s="491" t="n">
        <v>4966</v>
      </c>
      <c r="G124" s="491" t="n">
        <v>351</v>
      </c>
      <c r="H124" s="491" t="n">
        <v>2626</v>
      </c>
      <c r="I124" s="491" t="n">
        <v>2655</v>
      </c>
    </row>
    <row r="125">
      <c r="A125" s="503" t="inlineStr">
        <is>
          <t>bouwtotaal.nl</t>
        </is>
      </c>
      <c r="B125" s="512" t="n">
        <v>26</v>
      </c>
      <c r="C125" s="497" t="n">
        <v>97475</v>
      </c>
      <c r="D125" s="497" t="n">
        <v>3098</v>
      </c>
      <c r="E125" s="485" t="n">
        <v>26089</v>
      </c>
      <c r="F125" s="497" t="n">
        <v>96787</v>
      </c>
      <c r="G125" s="497" t="n">
        <v>693</v>
      </c>
      <c r="H125" s="497" t="n">
        <v>53562</v>
      </c>
      <c r="I125" s="497" t="n">
        <v>41474</v>
      </c>
    </row>
    <row r="126">
      <c r="A126" s="516" t="inlineStr">
        <is>
          <t>bpz-online.de</t>
        </is>
      </c>
      <c r="B126" s="512" t="n">
        <v>17</v>
      </c>
      <c r="C126" s="497" t="n"/>
      <c r="D126" s="497" t="n"/>
      <c r="E126" s="485" t="n">
        <v>729</v>
      </c>
      <c r="F126" s="497" t="n"/>
      <c r="G126" s="497" t="n"/>
      <c r="H126" s="497" t="n"/>
      <c r="I126" s="497" t="n"/>
    </row>
    <row r="127">
      <c r="A127" s="503" t="inlineStr">
        <is>
          <t>brandaktuell.at</t>
        </is>
      </c>
      <c r="B127" s="512" t="n">
        <v>16</v>
      </c>
      <c r="C127" s="497" t="n">
        <v>10941</v>
      </c>
      <c r="D127" s="497" t="n">
        <v>1264</v>
      </c>
      <c r="E127" s="485" t="n">
        <v>2463</v>
      </c>
      <c r="F127" s="497" t="n">
        <v>9784</v>
      </c>
      <c r="G127" s="497" t="n">
        <v>1157</v>
      </c>
      <c r="H127" s="497" t="n">
        <v>9504</v>
      </c>
      <c r="I127" s="497" t="n">
        <v>1071</v>
      </c>
    </row>
    <row r="128">
      <c r="A128" s="503" t="inlineStr">
        <is>
          <t>breakbulk.news</t>
        </is>
      </c>
      <c r="B128" s="512" t="n">
        <v>16</v>
      </c>
      <c r="C128" s="497" t="n">
        <v>7092</v>
      </c>
      <c r="D128" s="497" t="n">
        <v>2595</v>
      </c>
      <c r="E128" s="485" t="n">
        <v>1045</v>
      </c>
      <c r="F128" s="497" t="n">
        <v>6892</v>
      </c>
      <c r="G128" s="497" t="n">
        <v>200</v>
      </c>
      <c r="H128" s="497" t="n">
        <v>636</v>
      </c>
      <c r="I128" s="497" t="n">
        <v>6547</v>
      </c>
    </row>
    <row r="129">
      <c r="A129" s="503" t="inlineStr">
        <is>
          <t>bricks-bytes.com</t>
        </is>
      </c>
      <c r="B129" s="512" t="n">
        <v>10</v>
      </c>
      <c r="C129" s="497" t="n"/>
      <c r="D129" s="497" t="n"/>
      <c r="E129" s="485" t="n"/>
      <c r="F129" s="497" t="n"/>
      <c r="G129" s="497" t="n"/>
      <c r="H129" s="497" t="n"/>
      <c r="I129" s="497" t="n"/>
    </row>
    <row r="130">
      <c r="A130" s="503" t="inlineStr">
        <is>
          <t>broadcastnewsrelease.com</t>
        </is>
      </c>
      <c r="B130" s="512" t="n">
        <v>2</v>
      </c>
      <c r="C130" s="497" t="n">
        <v>6804</v>
      </c>
      <c r="D130" s="497" t="n">
        <v>38</v>
      </c>
      <c r="E130" s="485" t="n">
        <v>0</v>
      </c>
      <c r="F130" s="497" t="n">
        <v>6506</v>
      </c>
      <c r="G130" s="497" t="n">
        <v>303</v>
      </c>
      <c r="H130" s="497" t="n">
        <v>6883</v>
      </c>
      <c r="I130" s="497" t="n">
        <v>0</v>
      </c>
    </row>
    <row r="131">
      <c r="A131" s="503" t="inlineStr">
        <is>
          <t>bt.e-ditionsbyfry.com</t>
        </is>
      </c>
      <c r="B131" s="512" t="n">
        <v>26</v>
      </c>
      <c r="C131" s="497" t="n">
        <v>5428772</v>
      </c>
      <c r="D131" s="497" t="n">
        <v>1442</v>
      </c>
      <c r="E131" s="485" t="n">
        <v>13904</v>
      </c>
      <c r="F131" s="497" t="n">
        <v>5425401</v>
      </c>
      <c r="G131" s="497" t="n">
        <v>4667</v>
      </c>
      <c r="H131" s="497" t="n">
        <v>1259531</v>
      </c>
      <c r="I131" s="497" t="n">
        <v>3810526</v>
      </c>
    </row>
    <row r="132">
      <c r="A132" s="503" t="inlineStr">
        <is>
          <t>build-ing.de</t>
        </is>
      </c>
      <c r="B132" s="512" t="n">
        <v>20</v>
      </c>
      <c r="C132" s="497" t="n">
        <v>5240</v>
      </c>
      <c r="D132" s="497" t="n">
        <v>1125</v>
      </c>
      <c r="E132" s="485" t="n">
        <v>1787</v>
      </c>
      <c r="F132" s="497" t="n">
        <v>4355</v>
      </c>
      <c r="G132" s="497" t="n">
        <v>895</v>
      </c>
      <c r="H132" s="497" t="n">
        <v>2911</v>
      </c>
      <c r="I132" s="497" t="n">
        <v>2356</v>
      </c>
    </row>
    <row r="133">
      <c r="A133" s="503" t="inlineStr">
        <is>
          <t>build.com.au</t>
        </is>
      </c>
      <c r="B133" s="512" t="n">
        <v>33</v>
      </c>
      <c r="C133" s="497" t="n">
        <v>52483</v>
      </c>
      <c r="D133" s="497" t="n">
        <v>13893</v>
      </c>
      <c r="E133" s="485" t="n">
        <v>67859</v>
      </c>
      <c r="F133" s="497" t="n">
        <v>39691</v>
      </c>
      <c r="G133" s="497" t="n">
        <v>13031</v>
      </c>
      <c r="H133" s="497" t="n">
        <v>28173</v>
      </c>
      <c r="I133" s="497" t="n">
        <v>24889</v>
      </c>
    </row>
    <row r="134">
      <c r="A134" s="503" t="inlineStr">
        <is>
          <t>buildaustralia.com.au</t>
        </is>
      </c>
      <c r="B134" s="512" t="n">
        <v>26</v>
      </c>
      <c r="C134" s="497" t="n">
        <v>4453</v>
      </c>
      <c r="D134" s="497" t="n">
        <v>1575</v>
      </c>
      <c r="E134" s="485" t="n">
        <v>5143</v>
      </c>
      <c r="F134" s="497" t="n">
        <v>3326</v>
      </c>
      <c r="G134" s="497" t="n">
        <v>1130</v>
      </c>
      <c r="H134" s="497" t="n">
        <v>2249</v>
      </c>
      <c r="I134" s="497" t="n">
        <v>2133</v>
      </c>
    </row>
    <row r="135">
      <c r="A135" s="503" t="inlineStr">
        <is>
          <t>buildindigital.com</t>
        </is>
      </c>
      <c r="B135" s="512" t="n">
        <v>17</v>
      </c>
      <c r="C135" s="497" t="n">
        <v>4061</v>
      </c>
      <c r="D135" s="497" t="n">
        <v>1269</v>
      </c>
      <c r="E135" s="485" t="n">
        <v>9371</v>
      </c>
      <c r="F135" s="497" t="n">
        <v>2804</v>
      </c>
      <c r="G135" s="497" t="n">
        <v>1251</v>
      </c>
      <c r="H135" s="497" t="n">
        <v>2411</v>
      </c>
      <c r="I135" s="497" t="n">
        <v>1609</v>
      </c>
    </row>
    <row r="136">
      <c r="A136" s="503" t="inlineStr">
        <is>
          <t>building-supply.dk</t>
        </is>
      </c>
      <c r="B136" s="512" t="n">
        <v>35</v>
      </c>
      <c r="C136" s="497" t="n">
        <v>23418030</v>
      </c>
      <c r="D136" s="497" t="n">
        <v>1292</v>
      </c>
      <c r="E136" s="485" t="n">
        <v>37616</v>
      </c>
      <c r="F136" s="497" t="n">
        <v>209473</v>
      </c>
      <c r="G136" s="497" t="n">
        <v>24562679</v>
      </c>
      <c r="H136" s="497" t="n">
        <v>24506593</v>
      </c>
      <c r="I136" s="497" t="n">
        <v>150905</v>
      </c>
    </row>
    <row r="137">
      <c r="A137" s="503" t="inlineStr">
        <is>
          <t>buildingenclosureonline.com</t>
        </is>
      </c>
      <c r="B137" s="512" t="n">
        <v>24</v>
      </c>
      <c r="C137" s="497" t="n"/>
      <c r="D137" s="497" t="n"/>
      <c r="E137" s="485" t="n"/>
      <c r="F137" s="497" t="n"/>
      <c r="G137" s="497" t="n"/>
      <c r="H137" s="497" t="n"/>
      <c r="I137" s="497" t="n"/>
    </row>
    <row r="138">
      <c r="A138" s="503" t="inlineStr">
        <is>
          <t>buildingex.com</t>
        </is>
      </c>
      <c r="B138" s="512" t="n">
        <v>2</v>
      </c>
      <c r="C138" s="497" t="n">
        <v>41</v>
      </c>
      <c r="D138" s="497" t="n">
        <v>22</v>
      </c>
      <c r="E138" s="485" t="n">
        <v>0</v>
      </c>
      <c r="F138" s="497" t="n">
        <v>31</v>
      </c>
      <c r="G138" s="497" t="n">
        <v>10</v>
      </c>
      <c r="H138" s="497" t="n">
        <v>39</v>
      </c>
      <c r="I138" s="497" t="n">
        <v>2</v>
      </c>
    </row>
    <row r="139">
      <c r="A139" s="503" t="inlineStr">
        <is>
          <t>buildingspecifier.com</t>
        </is>
      </c>
      <c r="B139" s="512" t="n">
        <v>17</v>
      </c>
      <c r="C139" s="497" t="n">
        <v>4268</v>
      </c>
      <c r="D139" s="497" t="n">
        <v>990</v>
      </c>
      <c r="E139" s="485" t="n">
        <v>0</v>
      </c>
      <c r="F139" s="497" t="n">
        <v>4176</v>
      </c>
      <c r="G139" s="497" t="n">
        <v>89</v>
      </c>
      <c r="H139" s="497" t="n">
        <v>2812</v>
      </c>
      <c r="I139" s="497" t="n">
        <v>1467</v>
      </c>
    </row>
    <row r="140">
      <c r="A140" s="503" t="inlineStr">
        <is>
          <t>buildscotland.co.uk</t>
        </is>
      </c>
      <c r="B140" s="512" t="n">
        <v>20</v>
      </c>
      <c r="C140" s="497" t="n"/>
      <c r="D140" s="497" t="n"/>
      <c r="E140" s="485" t="n"/>
      <c r="F140" s="497" t="n"/>
      <c r="G140" s="497" t="n"/>
      <c r="H140" s="497" t="n"/>
      <c r="I140" s="497" t="n"/>
    </row>
    <row r="141">
      <c r="A141" s="503" t="inlineStr">
        <is>
          <t>builtworlds.com</t>
        </is>
      </c>
      <c r="B141" s="512" t="n">
        <v>25</v>
      </c>
      <c r="C141" s="497" t="n">
        <v>10322</v>
      </c>
      <c r="D141" s="497" t="n">
        <v>2842</v>
      </c>
      <c r="E141" s="485" t="n">
        <v>8119</v>
      </c>
      <c r="F141" s="497" t="n">
        <v>8533</v>
      </c>
      <c r="G141" s="497" t="n">
        <v>1829</v>
      </c>
      <c r="H141" s="497" t="n">
        <v>6251</v>
      </c>
      <c r="I141" s="497" t="n">
        <v>4102</v>
      </c>
    </row>
    <row r="142">
      <c r="A142" s="503" t="inlineStr">
        <is>
          <t>business-geomatics.com</t>
        </is>
      </c>
      <c r="B142" s="512" t="n">
        <v>19</v>
      </c>
      <c r="C142" s="497" t="n">
        <v>7251</v>
      </c>
      <c r="D142" s="497" t="n">
        <v>717</v>
      </c>
      <c r="E142" s="485" t="n">
        <v>2099</v>
      </c>
      <c r="F142" s="497" t="n">
        <v>6691</v>
      </c>
      <c r="G142" s="497" t="n">
        <v>560</v>
      </c>
      <c r="H142" s="497" t="n">
        <v>6664</v>
      </c>
      <c r="I142" s="497" t="n">
        <v>1128</v>
      </c>
    </row>
    <row r="143">
      <c r="A143" s="516" t="inlineStr">
        <is>
          <t>businessinsider.de</t>
        </is>
      </c>
      <c r="B143" s="512" t="n">
        <v>66</v>
      </c>
      <c r="C143" s="497" t="n"/>
      <c r="D143" s="497" t="n"/>
      <c r="E143" s="485" t="n">
        <v>7300000</v>
      </c>
      <c r="F143" s="497" t="n"/>
      <c r="G143" s="497" t="n"/>
      <c r="H143" s="497" t="n"/>
      <c r="I143" s="497" t="n"/>
    </row>
    <row r="144">
      <c r="A144" s="503" t="inlineStr">
        <is>
          <t>businesskorea.co.kr</t>
        </is>
      </c>
      <c r="B144" s="512" t="n">
        <v>36</v>
      </c>
      <c r="C144" s="497" t="n"/>
      <c r="D144" s="497" t="n"/>
      <c r="E144" s="485" t="n">
        <v>24400</v>
      </c>
      <c r="F144" s="497" t="n"/>
      <c r="G144" s="497" t="n"/>
      <c r="H144" s="497" t="n"/>
      <c r="I144" s="497" t="n"/>
    </row>
    <row r="145">
      <c r="A145" s="503" t="inlineStr">
        <is>
          <t>businessofhome.com</t>
        </is>
      </c>
      <c r="B145" s="512" t="n">
        <v>41</v>
      </c>
      <c r="C145" s="497" t="n">
        <v>166990</v>
      </c>
      <c r="D145" s="497" t="n">
        <v>10459</v>
      </c>
      <c r="E145" s="485" t="n">
        <v>39141</v>
      </c>
      <c r="F145" s="497" t="n">
        <v>141515</v>
      </c>
      <c r="G145" s="497" t="n">
        <v>25624</v>
      </c>
      <c r="H145" s="497" t="n">
        <v>131622</v>
      </c>
      <c r="I145" s="497" t="n">
        <v>32253</v>
      </c>
    </row>
    <row r="146">
      <c r="A146" s="503" t="inlineStr">
        <is>
          <t>businesswire.com</t>
        </is>
      </c>
      <c r="B146" s="512" t="n">
        <v>60</v>
      </c>
      <c r="C146" s="497" t="n">
        <v>298956512</v>
      </c>
      <c r="D146" s="497" t="n">
        <v>362105</v>
      </c>
      <c r="E146" s="485" t="n">
        <v>4749792</v>
      </c>
      <c r="F146" s="497" t="n">
        <v>249327556</v>
      </c>
      <c r="G146" s="497" t="n">
        <v>49196199</v>
      </c>
      <c r="H146" s="497" t="n">
        <v>285871382</v>
      </c>
      <c r="I146" s="497" t="n">
        <v>11305648</v>
      </c>
      <c r="K146" s="500" t="n"/>
    </row>
    <row r="147">
      <c r="A147" s="477" t="inlineStr">
        <is>
          <t>bvbs.de</t>
        </is>
      </c>
      <c r="B147" s="522" t="n">
        <v>25</v>
      </c>
      <c r="C147" s="479" t="n"/>
      <c r="D147" s="517" t="n"/>
      <c r="E147" s="494" t="n">
        <v>1535</v>
      </c>
      <c r="F147" s="517" t="n"/>
      <c r="G147" s="517" t="n"/>
      <c r="H147" s="517" t="n"/>
      <c r="I147" s="517" t="n"/>
      <c r="K147" s="500" t="n"/>
    </row>
    <row r="148">
      <c r="A148" s="495" t="inlineStr">
        <is>
          <t>bygg.no</t>
        </is>
      </c>
      <c r="B148" s="501" t="n">
        <v>41</v>
      </c>
      <c r="C148" s="479" t="n"/>
      <c r="D148" s="517" t="n"/>
      <c r="E148" s="494" t="n">
        <v>44057</v>
      </c>
      <c r="F148" s="517" t="n"/>
      <c r="G148" s="517" t="n"/>
      <c r="H148" s="517" t="n"/>
      <c r="I148" s="517" t="n"/>
    </row>
    <row r="149">
      <c r="A149" s="521" t="inlineStr">
        <is>
          <t>byggnyheter.se</t>
        </is>
      </c>
      <c r="B149" s="522" t="n">
        <v>25</v>
      </c>
      <c r="C149" s="479" t="n"/>
      <c r="D149" s="517" t="n"/>
      <c r="E149" s="494" t="n">
        <v>2631</v>
      </c>
      <c r="F149" s="517" t="n"/>
      <c r="G149" s="517" t="n"/>
      <c r="H149" s="517" t="n"/>
      <c r="I149" s="517" t="n"/>
    </row>
    <row r="150">
      <c r="A150" s="495" t="inlineStr">
        <is>
          <t>byggvarlden.se</t>
        </is>
      </c>
      <c r="B150" s="522" t="n">
        <v>32</v>
      </c>
      <c r="C150" s="479" t="n"/>
      <c r="D150" s="517" t="n"/>
      <c r="E150" s="494" t="n">
        <v>6898</v>
      </c>
      <c r="F150" s="517" t="n"/>
      <c r="G150" s="517" t="n"/>
      <c r="H150" s="517" t="n"/>
      <c r="I150" s="517" t="n"/>
    </row>
    <row r="151">
      <c r="A151" s="477" t="inlineStr">
        <is>
          <t>byggnorden.se</t>
        </is>
      </c>
      <c r="B151" s="522" t="n">
        <v>14</v>
      </c>
      <c r="C151" s="479" t="n"/>
      <c r="D151" s="517" t="n"/>
      <c r="E151" s="494" t="n">
        <v>106</v>
      </c>
      <c r="F151" s="517" t="n"/>
      <c r="G151" s="517" t="n"/>
      <c r="H151" s="517" t="n"/>
      <c r="I151" s="517" t="n"/>
    </row>
    <row r="152">
      <c r="A152" s="503" t="inlineStr">
        <is>
          <t>ca.finance.yahoo.com</t>
        </is>
      </c>
      <c r="B152" s="512" t="n">
        <v>100</v>
      </c>
      <c r="C152" s="497" t="n"/>
      <c r="D152" s="497" t="n"/>
      <c r="E152" s="485" t="n">
        <v>4000000</v>
      </c>
      <c r="F152" s="497" t="n"/>
      <c r="G152" s="497" t="n"/>
      <c r="H152" s="497" t="n"/>
      <c r="I152" s="497" t="n"/>
    </row>
    <row r="153">
      <c r="A153" s="503" t="inlineStr">
        <is>
          <t>cablevision-europe.de</t>
        </is>
      </c>
      <c r="B153" s="512" t="n">
        <v>22</v>
      </c>
      <c r="C153" s="497" t="n">
        <v>2770</v>
      </c>
      <c r="D153" s="497" t="n">
        <v>695</v>
      </c>
      <c r="E153" s="485" t="n">
        <v>0</v>
      </c>
      <c r="F153" s="497" t="n">
        <v>2545</v>
      </c>
      <c r="G153" s="497" t="n">
        <v>228</v>
      </c>
      <c r="H153" s="497" t="n">
        <v>1018</v>
      </c>
      <c r="I153" s="497" t="n">
        <v>1758</v>
      </c>
    </row>
    <row r="154">
      <c r="A154" s="503" t="inlineStr">
        <is>
          <t>cad-news.de</t>
        </is>
      </c>
      <c r="B154" s="512" t="n">
        <v>14</v>
      </c>
      <c r="C154" s="497" t="n">
        <v>1794</v>
      </c>
      <c r="D154" s="497" t="n">
        <v>621</v>
      </c>
      <c r="E154" s="485" t="n">
        <v>0</v>
      </c>
      <c r="F154" s="497" t="n">
        <v>1723</v>
      </c>
      <c r="G154" s="497" t="n">
        <v>72</v>
      </c>
      <c r="H154" s="497" t="n">
        <v>230</v>
      </c>
      <c r="I154" s="497" t="n">
        <v>1584</v>
      </c>
    </row>
    <row r="155">
      <c r="A155" s="503" t="inlineStr">
        <is>
          <t>cad.cz</t>
        </is>
      </c>
      <c r="B155" s="512" t="n">
        <v>18</v>
      </c>
      <c r="C155" s="497" t="n">
        <v>8508030</v>
      </c>
      <c r="D155" s="497" t="n">
        <v>6424</v>
      </c>
      <c r="E155" s="485" t="n">
        <v>22623</v>
      </c>
      <c r="F155" s="497" t="n">
        <v>8506278</v>
      </c>
      <c r="G155" s="497" t="n">
        <v>2030</v>
      </c>
      <c r="H155" s="497" t="n">
        <v>4406507</v>
      </c>
      <c r="I155" s="497" t="n">
        <v>3843305</v>
      </c>
    </row>
    <row r="156">
      <c r="A156" s="503" t="inlineStr">
        <is>
          <t>cadalyst.com</t>
        </is>
      </c>
      <c r="B156" s="512" t="n">
        <v>22</v>
      </c>
      <c r="C156" s="497" t="n">
        <v>200938</v>
      </c>
      <c r="D156" s="497" t="n">
        <v>10079</v>
      </c>
      <c r="E156" s="485" t="n">
        <v>130231</v>
      </c>
      <c r="F156" s="497" t="n">
        <v>170696</v>
      </c>
      <c r="G156" s="497" t="n">
        <v>30284</v>
      </c>
      <c r="H156" s="497" t="n">
        <v>63024</v>
      </c>
      <c r="I156" s="497" t="n">
        <v>137350</v>
      </c>
    </row>
    <row r="157">
      <c r="A157" s="503" t="inlineStr">
        <is>
          <t>cafm-news.de</t>
        </is>
      </c>
      <c r="B157" s="512" t="n">
        <v>15</v>
      </c>
      <c r="C157" s="497" t="n"/>
      <c r="D157" s="497" t="n"/>
      <c r="E157" s="485" t="n"/>
      <c r="F157" s="497" t="n"/>
      <c r="G157" s="497" t="n"/>
      <c r="H157" s="497" t="n"/>
      <c r="I157" s="497" t="n"/>
    </row>
    <row r="158">
      <c r="A158" s="503" t="inlineStr">
        <is>
          <t>californiabuilder.news</t>
        </is>
      </c>
      <c r="B158" s="512" t="n">
        <v>11</v>
      </c>
      <c r="C158" s="497" t="n">
        <v>205</v>
      </c>
      <c r="D158" s="497" t="n">
        <v>27</v>
      </c>
      <c r="E158" s="485" t="n">
        <v>0</v>
      </c>
      <c r="F158" s="497" t="n">
        <v>196</v>
      </c>
      <c r="G158" s="497" t="n">
        <v>9</v>
      </c>
      <c r="H158" s="497" t="n">
        <v>194</v>
      </c>
      <c r="I158" s="497" t="n">
        <v>11</v>
      </c>
    </row>
    <row r="159">
      <c r="A159" s="503" t="inlineStr">
        <is>
          <t>callape.com</t>
        </is>
      </c>
      <c r="B159" s="512" t="n">
        <v>13</v>
      </c>
      <c r="C159" s="497" t="n"/>
      <c r="D159" s="497" t="n"/>
      <c r="E159" s="485" t="n">
        <v>97</v>
      </c>
      <c r="F159" s="497" t="n"/>
      <c r="G159" s="497" t="n"/>
      <c r="H159" s="497" t="n"/>
      <c r="I159" s="497" t="n"/>
    </row>
    <row r="160">
      <c r="A160" s="503" t="inlineStr">
        <is>
          <t>canadiancattlemen.ca</t>
        </is>
      </c>
      <c r="B160" s="512" t="n">
        <v>32</v>
      </c>
      <c r="C160" s="497" t="n">
        <v>24876</v>
      </c>
      <c r="D160" s="497" t="n">
        <v>3353</v>
      </c>
      <c r="E160" s="485" t="n">
        <v>4531</v>
      </c>
      <c r="F160" s="497" t="n">
        <v>18207</v>
      </c>
      <c r="G160" s="497" t="n">
        <v>6709</v>
      </c>
      <c r="H160" s="497" t="n">
        <v>19759</v>
      </c>
      <c r="I160" s="497" t="n">
        <v>4815</v>
      </c>
    </row>
    <row r="161">
      <c r="A161" s="503" t="inlineStr">
        <is>
          <t>canadiancontractor.ca</t>
        </is>
      </c>
      <c r="B161" s="512" t="n">
        <v>28</v>
      </c>
      <c r="C161" s="497" t="n">
        <v>27171</v>
      </c>
      <c r="D161" s="497" t="n">
        <v>2315</v>
      </c>
      <c r="E161" s="485" t="n">
        <v>3217</v>
      </c>
      <c r="F161" s="497" t="n">
        <v>19101</v>
      </c>
      <c r="G161" s="497" t="n">
        <v>8118</v>
      </c>
      <c r="H161" s="497" t="n">
        <v>19783</v>
      </c>
      <c r="I161" s="497" t="n">
        <v>6991</v>
      </c>
    </row>
    <row r="162">
      <c r="A162" s="503" t="inlineStr">
        <is>
          <t>canadianminingjournal.com</t>
        </is>
      </c>
      <c r="B162" s="512" t="n">
        <v>31</v>
      </c>
      <c r="C162" s="497" t="n"/>
      <c r="D162" s="497" t="n"/>
      <c r="E162" s="485" t="n">
        <v>27800</v>
      </c>
      <c r="F162" s="497" t="n"/>
      <c r="G162" s="497" t="n"/>
      <c r="H162" s="497" t="n"/>
      <c r="I162" s="497" t="n"/>
    </row>
    <row r="163">
      <c r="A163" s="503" t="inlineStr">
        <is>
          <t>canadianrentalservice.com</t>
        </is>
      </c>
      <c r="B163" s="490" t="n">
        <v>20</v>
      </c>
      <c r="C163" s="491" t="n">
        <v>13700</v>
      </c>
      <c r="D163" s="491" t="n">
        <v>823</v>
      </c>
      <c r="E163" s="491" t="n">
        <v>3142</v>
      </c>
      <c r="F163" s="491" t="n">
        <v>13459</v>
      </c>
      <c r="G163" s="491" t="n">
        <v>283</v>
      </c>
      <c r="H163" s="491" t="n">
        <v>8612</v>
      </c>
      <c r="I163" s="491" t="n">
        <v>5130</v>
      </c>
    </row>
    <row r="164">
      <c r="A164" s="503" t="inlineStr">
        <is>
          <t>cao.fr</t>
        </is>
      </c>
      <c r="B164" s="512" t="n">
        <v>19</v>
      </c>
      <c r="C164" s="497" t="n">
        <v>52847</v>
      </c>
      <c r="D164" s="497" t="n">
        <v>1156</v>
      </c>
      <c r="E164" s="485" t="n">
        <v>0</v>
      </c>
      <c r="F164" s="497" t="n">
        <v>51361</v>
      </c>
      <c r="G164" s="497" t="n">
        <v>1483</v>
      </c>
      <c r="H164" s="497" t="n">
        <v>18567</v>
      </c>
      <c r="I164" s="497" t="n">
        <v>2455</v>
      </c>
    </row>
    <row r="165">
      <c r="A165" s="503" t="inlineStr">
        <is>
          <t>carbon-pulse.com</t>
        </is>
      </c>
      <c r="B165" s="512" t="n">
        <v>32</v>
      </c>
      <c r="C165" s="497" t="n">
        <v>9111530</v>
      </c>
      <c r="D165" s="497" t="n">
        <v>2741</v>
      </c>
      <c r="E165" s="485" t="n">
        <v>81653</v>
      </c>
      <c r="F165" s="497" t="n">
        <v>9065026</v>
      </c>
      <c r="G165" s="497" t="n">
        <v>47590</v>
      </c>
      <c r="H165" s="497" t="n">
        <v>9086746</v>
      </c>
      <c r="I165" s="497" t="n">
        <v>2335</v>
      </c>
    </row>
    <row r="166">
      <c r="A166" s="503" t="inlineStr">
        <is>
          <t>cbc.ca</t>
        </is>
      </c>
      <c r="B166" s="512" t="n">
        <v>86</v>
      </c>
      <c r="C166" s="497" t="n"/>
      <c r="D166" s="497" t="n"/>
      <c r="E166" s="485" t="n">
        <v>77800000</v>
      </c>
      <c r="F166" s="497" t="n"/>
      <c r="G166" s="497" t="n"/>
      <c r="H166" s="497" t="n"/>
      <c r="I166" s="497" t="n"/>
    </row>
    <row r="167">
      <c r="A167" s="503" t="inlineStr">
        <is>
          <t>ccdmag.com</t>
        </is>
      </c>
      <c r="B167" s="512" t="n">
        <v>17</v>
      </c>
      <c r="C167" s="497" t="n">
        <v>1659</v>
      </c>
      <c r="D167" s="497" t="n">
        <v>558</v>
      </c>
      <c r="E167" s="485" t="n">
        <v>0</v>
      </c>
      <c r="F167" s="497" t="n">
        <v>1244</v>
      </c>
      <c r="G167" s="497" t="n">
        <v>421</v>
      </c>
      <c r="H167" s="497" t="n">
        <v>978</v>
      </c>
      <c r="I167" s="497" t="n">
        <v>667</v>
      </c>
    </row>
    <row r="168">
      <c r="A168" s="503" t="inlineStr">
        <is>
          <t>ccjdigital.com</t>
        </is>
      </c>
      <c r="B168" s="512" t="n">
        <v>48</v>
      </c>
      <c r="C168" s="497" t="n">
        <v>364212</v>
      </c>
      <c r="D168" s="497" t="n">
        <v>16650</v>
      </c>
      <c r="E168" s="485" t="n">
        <v>90245</v>
      </c>
      <c r="F168" s="497" t="n">
        <v>336078</v>
      </c>
      <c r="G168" s="497" t="n">
        <v>28712</v>
      </c>
      <c r="H168" s="497" t="n">
        <v>210891</v>
      </c>
      <c r="I168" s="497" t="n">
        <v>76280</v>
      </c>
    </row>
    <row r="169">
      <c r="A169" s="503" t="inlineStr">
        <is>
          <t>ccr-mag.com</t>
        </is>
      </c>
      <c r="B169" s="512" t="n">
        <v>29</v>
      </c>
      <c r="C169" s="497" t="n">
        <v>56150</v>
      </c>
      <c r="D169" s="497" t="n">
        <v>4367</v>
      </c>
      <c r="E169" s="485" t="n">
        <v>1840</v>
      </c>
      <c r="F169" s="497" t="n">
        <v>47303</v>
      </c>
      <c r="G169" s="497" t="n">
        <v>8872</v>
      </c>
      <c r="H169" s="497" t="n">
        <v>28790</v>
      </c>
      <c r="I169" s="497" t="n">
        <v>9803</v>
      </c>
    </row>
    <row r="170">
      <c r="A170" s="503" t="inlineStr">
        <is>
          <t>cdomagazine.tech</t>
        </is>
      </c>
      <c r="B170" s="512" t="n">
        <v>31</v>
      </c>
      <c r="C170" s="497" t="n">
        <v>18143</v>
      </c>
      <c r="D170" s="497" t="n">
        <v>1132</v>
      </c>
      <c r="E170" s="485" t="n">
        <v>22761</v>
      </c>
      <c r="F170" s="497" t="n">
        <v>15525</v>
      </c>
      <c r="G170" s="497" t="n">
        <v>2628</v>
      </c>
      <c r="H170" s="497" t="n">
        <v>16959</v>
      </c>
      <c r="I170" s="497" t="n">
        <v>1109</v>
      </c>
    </row>
    <row r="171">
      <c r="A171" s="503" t="inlineStr">
        <is>
          <t>cdrecycler.com</t>
        </is>
      </c>
      <c r="B171" s="512" t="n">
        <v>29</v>
      </c>
      <c r="C171" s="497" t="n"/>
      <c r="D171" s="497" t="n"/>
      <c r="E171" s="485" t="n"/>
      <c r="F171" s="497" t="n"/>
      <c r="G171" s="497" t="n"/>
      <c r="H171" s="497" t="n"/>
      <c r="I171" s="497" t="n"/>
    </row>
    <row r="172">
      <c r="A172" s="503" t="inlineStr">
        <is>
          <t>cfotech.co.uk</t>
        </is>
      </c>
      <c r="B172" s="512" t="n">
        <v>17</v>
      </c>
      <c r="C172" s="497" t="n">
        <v>132435</v>
      </c>
      <c r="D172" s="497" t="n">
        <v>232</v>
      </c>
      <c r="E172" s="485" t="n">
        <v>184</v>
      </c>
      <c r="F172" s="497" t="n">
        <v>132350</v>
      </c>
      <c r="G172" s="497" t="n">
        <v>103</v>
      </c>
      <c r="H172" s="497" t="n">
        <v>1500</v>
      </c>
      <c r="I172" s="497" t="n">
        <v>126881</v>
      </c>
    </row>
    <row r="173">
      <c r="A173" s="503" t="inlineStr">
        <is>
          <t>channelbiz.co.uk</t>
        </is>
      </c>
      <c r="B173" s="512" t="n">
        <v>17</v>
      </c>
      <c r="C173" s="497" t="n">
        <v>835279</v>
      </c>
      <c r="D173" s="497" t="n">
        <v>4744</v>
      </c>
      <c r="E173" s="485" t="n">
        <v>0</v>
      </c>
      <c r="F173" s="497" t="n">
        <v>110493</v>
      </c>
      <c r="G173" s="497" t="n">
        <v>730008</v>
      </c>
      <c r="H173" s="497" t="n">
        <v>833888</v>
      </c>
      <c r="I173" s="497" t="n">
        <v>1982</v>
      </c>
    </row>
    <row r="174">
      <c r="A174" s="503" t="inlineStr">
        <is>
          <t>channellife.co.uk</t>
        </is>
      </c>
      <c r="B174" s="512" t="n">
        <v>19</v>
      </c>
      <c r="C174" s="497" t="n">
        <v>193228</v>
      </c>
      <c r="D174" s="497" t="n">
        <v>237</v>
      </c>
      <c r="E174" s="485" t="n">
        <v>184</v>
      </c>
      <c r="F174" s="497" t="n">
        <v>193173</v>
      </c>
      <c r="G174" s="497" t="n">
        <v>56</v>
      </c>
      <c r="H174" s="497" t="n">
        <v>1043</v>
      </c>
      <c r="I174" s="497" t="n">
        <v>187558</v>
      </c>
    </row>
    <row r="175">
      <c r="A175" s="503" t="inlineStr">
        <is>
          <t>channelobserver.de</t>
        </is>
      </c>
      <c r="B175" s="512" t="n">
        <v>23</v>
      </c>
      <c r="C175" s="497" t="n">
        <v>119429</v>
      </c>
      <c r="D175" s="497" t="n">
        <v>2668</v>
      </c>
      <c r="E175" s="485" t="n">
        <v>6163</v>
      </c>
      <c r="F175" s="497" t="n">
        <v>117077</v>
      </c>
      <c r="G175" s="497" t="n">
        <v>2438</v>
      </c>
      <c r="H175" s="497" t="n">
        <v>113301</v>
      </c>
      <c r="I175" s="497" t="n">
        <v>6152</v>
      </c>
    </row>
    <row r="176">
      <c r="A176" s="503" t="inlineStr">
        <is>
          <t>channeltech.it</t>
        </is>
      </c>
      <c r="B176" s="512" t="n">
        <v>19</v>
      </c>
      <c r="C176" s="497" t="n">
        <v>43001</v>
      </c>
      <c r="D176" s="497" t="n">
        <v>480</v>
      </c>
      <c r="E176" s="485" t="n">
        <v>0</v>
      </c>
      <c r="F176" s="497" t="n">
        <v>42824</v>
      </c>
      <c r="G176" s="497" t="n">
        <v>185</v>
      </c>
      <c r="H176" s="497" t="n">
        <v>2517</v>
      </c>
      <c r="I176" s="497" t="n">
        <v>2482</v>
      </c>
    </row>
    <row r="177">
      <c r="A177" s="503" t="inlineStr">
        <is>
          <t>channelweb.nl</t>
        </is>
      </c>
      <c r="B177" s="512" t="n">
        <v>15</v>
      </c>
      <c r="C177" s="497" t="n">
        <v>1216436</v>
      </c>
      <c r="D177" s="497" t="n">
        <v>9603</v>
      </c>
      <c r="E177" s="485" t="n">
        <v>0</v>
      </c>
      <c r="F177" s="497" t="n">
        <v>1199613</v>
      </c>
      <c r="G177" s="497" t="n">
        <v>16467</v>
      </c>
      <c r="H177" s="497" t="n">
        <v>757985</v>
      </c>
      <c r="I177" s="497" t="n">
        <v>3560</v>
      </c>
    </row>
    <row r="178">
      <c r="A178" s="503" t="inlineStr">
        <is>
          <t>chantiersdefrance.fr</t>
        </is>
      </c>
      <c r="B178" s="512" t="n">
        <v>19</v>
      </c>
      <c r="C178" s="497" t="n">
        <v>7526</v>
      </c>
      <c r="D178" s="497" t="n">
        <v>1673</v>
      </c>
      <c r="E178" s="485" t="n">
        <v>4943</v>
      </c>
      <c r="F178" s="497" t="n">
        <v>6722</v>
      </c>
      <c r="G178" s="497" t="n">
        <v>801</v>
      </c>
      <c r="H178" s="497" t="n">
        <v>2250</v>
      </c>
      <c r="I178" s="497" t="n">
        <v>5294</v>
      </c>
    </row>
    <row r="179">
      <c r="A179" s="477" t="inlineStr">
        <is>
          <t>chocale.cl</t>
        </is>
      </c>
      <c r="B179" s="522" t="n">
        <v>55</v>
      </c>
      <c r="C179" s="479" t="n"/>
      <c r="D179" s="517" t="n"/>
      <c r="E179" s="494" t="n">
        <v>55805</v>
      </c>
      <c r="F179" s="517" t="n"/>
      <c r="G179" s="517" t="n"/>
      <c r="H179" s="517" t="n"/>
      <c r="I179" s="517" t="n"/>
    </row>
    <row r="180">
      <c r="A180" s="503" t="inlineStr">
        <is>
          <t>cimdata.com</t>
        </is>
      </c>
      <c r="B180" s="512" t="n">
        <v>24</v>
      </c>
      <c r="C180" s="497" t="n"/>
      <c r="D180" s="497" t="n"/>
      <c r="E180" s="485" t="n"/>
      <c r="F180" s="497" t="n"/>
      <c r="G180" s="497" t="n"/>
      <c r="H180" s="497" t="n"/>
      <c r="I180" s="497" t="n"/>
    </row>
    <row r="181">
      <c r="A181" s="503" t="inlineStr">
        <is>
          <t>cioinfluence.com</t>
        </is>
      </c>
      <c r="B181" s="512" t="n">
        <v>23</v>
      </c>
      <c r="C181" s="497" t="n">
        <v>75139</v>
      </c>
      <c r="D181" s="497" t="n">
        <v>1012</v>
      </c>
      <c r="E181" s="485" t="n">
        <v>4838</v>
      </c>
      <c r="F181" s="497" t="n">
        <v>73894</v>
      </c>
      <c r="G181" s="497" t="n">
        <v>1275</v>
      </c>
      <c r="H181" s="497" t="n">
        <v>31402</v>
      </c>
      <c r="I181" s="497" t="n">
        <v>27869</v>
      </c>
    </row>
    <row r="182">
      <c r="A182" s="503" t="inlineStr">
        <is>
          <t>citybiz.co</t>
        </is>
      </c>
      <c r="B182" s="512" t="n">
        <v>26</v>
      </c>
      <c r="C182" s="497" t="n"/>
      <c r="D182" s="497" t="n"/>
      <c r="E182" s="485" t="n"/>
      <c r="F182" s="497" t="n"/>
      <c r="G182" s="497" t="n"/>
      <c r="H182" s="497" t="n"/>
      <c r="I182" s="497" t="n"/>
    </row>
    <row r="183">
      <c r="A183" s="503" t="inlineStr">
        <is>
          <t>cmcarbonmanagement.com</t>
        </is>
      </c>
      <c r="B183" s="512" t="n">
        <v>4</v>
      </c>
      <c r="C183" s="497" t="n">
        <v>153</v>
      </c>
      <c r="D183" s="497" t="n">
        <v>31</v>
      </c>
      <c r="E183" s="485" t="n">
        <v>0</v>
      </c>
      <c r="F183" s="497" t="n">
        <v>145</v>
      </c>
      <c r="G183" s="497" t="n">
        <v>8</v>
      </c>
      <c r="H183" s="497" t="n">
        <v>120</v>
      </c>
      <c r="I183" s="497" t="n">
        <v>32</v>
      </c>
    </row>
    <row r="184">
      <c r="A184" s="503" t="inlineStr">
        <is>
          <t>cnbc.com</t>
        </is>
      </c>
      <c r="B184" s="512" t="n">
        <v>93</v>
      </c>
      <c r="C184" s="497" t="n">
        <v>221334604</v>
      </c>
      <c r="D184" s="497" t="n">
        <v>576922</v>
      </c>
      <c r="E184" s="485" t="n">
        <v>159072400</v>
      </c>
      <c r="F184" s="497" t="n">
        <v>159175516</v>
      </c>
      <c r="G184" s="497" t="n">
        <v>63034229</v>
      </c>
      <c r="H184" s="497" t="n">
        <v>204092290</v>
      </c>
      <c r="I184" s="497" t="n">
        <v>17992495</v>
      </c>
    </row>
    <row r="185">
      <c r="A185" s="503" t="inlineStr">
        <is>
          <t>cnnchile.com</t>
        </is>
      </c>
      <c r="B185" s="512" t="n">
        <v>50</v>
      </c>
      <c r="C185" s="497" t="n"/>
      <c r="D185" s="497" t="n"/>
      <c r="E185" s="485" t="n">
        <v>671700</v>
      </c>
      <c r="F185" s="497" t="n"/>
      <c r="G185" s="497" t="n"/>
      <c r="H185" s="497" t="n"/>
      <c r="I185" s="497" t="n"/>
    </row>
    <row r="186">
      <c r="A186" s="503" t="inlineStr">
        <is>
          <t>cobizmag.com</t>
        </is>
      </c>
      <c r="B186" s="512" t="n">
        <v>31</v>
      </c>
      <c r="C186" s="497" t="n">
        <v>100210</v>
      </c>
      <c r="D186" s="497" t="n">
        <v>7547</v>
      </c>
      <c r="E186" s="485" t="n">
        <v>4982</v>
      </c>
      <c r="F186" s="497" t="n">
        <v>61214</v>
      </c>
      <c r="G186" s="497" t="n">
        <v>39111</v>
      </c>
      <c r="H186" s="497" t="n">
        <v>92679</v>
      </c>
      <c r="I186" s="497" t="n">
        <v>7007</v>
      </c>
    </row>
    <row r="187">
      <c r="A187" s="503" t="inlineStr">
        <is>
          <t>coffeesketchpodcast.com</t>
        </is>
      </c>
      <c r="B187" s="512" t="n">
        <v>8</v>
      </c>
      <c r="C187" s="497" t="n">
        <v>225</v>
      </c>
      <c r="D187" s="497" t="n">
        <v>52</v>
      </c>
      <c r="E187" s="485" t="n">
        <v>0</v>
      </c>
      <c r="F187" s="497" t="n">
        <v>122</v>
      </c>
      <c r="G187" s="497" t="n">
        <v>105</v>
      </c>
      <c r="H187" s="497" t="n">
        <v>218</v>
      </c>
      <c r="I187" s="497" t="n">
        <v>3</v>
      </c>
    </row>
    <row r="188">
      <c r="A188" s="503" t="inlineStr">
        <is>
          <t>coloradopublicworksjournal.com</t>
        </is>
      </c>
      <c r="B188" s="512" t="n">
        <v>5</v>
      </c>
      <c r="C188" s="497" t="n">
        <v>364</v>
      </c>
      <c r="D188" s="497" t="n">
        <v>59</v>
      </c>
      <c r="E188" s="485" t="n">
        <v>0</v>
      </c>
      <c r="F188" s="497" t="n">
        <v>282</v>
      </c>
      <c r="G188" s="497" t="n">
        <v>84</v>
      </c>
      <c r="H188" s="497" t="n">
        <v>325</v>
      </c>
      <c r="I188" s="497" t="n">
        <v>40</v>
      </c>
    </row>
    <row r="189">
      <c r="A189" s="503" t="inlineStr">
        <is>
          <t>coloradosun.com</t>
        </is>
      </c>
      <c r="B189" s="512" t="n">
        <v>49</v>
      </c>
      <c r="C189" s="497" t="n">
        <v>2473169</v>
      </c>
      <c r="D189" s="497" t="n">
        <v>24309</v>
      </c>
      <c r="E189" s="485" t="n">
        <v>2717344</v>
      </c>
      <c r="F189" s="497" t="n">
        <v>2150644</v>
      </c>
      <c r="G189" s="497" t="n">
        <v>324525</v>
      </c>
      <c r="H189" s="497" t="n">
        <v>2364086</v>
      </c>
      <c r="I189" s="497" t="n">
        <v>85187</v>
      </c>
    </row>
    <row r="190">
      <c r="A190" s="503" t="inlineStr">
        <is>
          <t>commercialuavnews.com</t>
        </is>
      </c>
      <c r="B190" s="512" t="n">
        <v>29</v>
      </c>
      <c r="C190" s="497" t="n">
        <v>41868</v>
      </c>
      <c r="D190" s="497" t="n">
        <v>1521</v>
      </c>
      <c r="E190" s="485" t="n">
        <v>10730</v>
      </c>
      <c r="F190" s="497" t="n">
        <v>38452</v>
      </c>
      <c r="G190" s="497" t="n">
        <v>3423</v>
      </c>
      <c r="H190" s="497" t="n">
        <v>38817</v>
      </c>
      <c r="I190" s="497" t="n">
        <v>2417</v>
      </c>
    </row>
    <row r="191">
      <c r="A191" s="503" t="inlineStr">
        <is>
          <t>communicationstoday.co.in</t>
        </is>
      </c>
      <c r="B191" s="512" t="n">
        <v>31</v>
      </c>
      <c r="C191" s="497" t="n">
        <v>1319602</v>
      </c>
      <c r="D191" s="497" t="n">
        <v>10326</v>
      </c>
      <c r="E191" s="485" t="n">
        <v>7987</v>
      </c>
      <c r="F191" s="497" t="n">
        <v>1295525</v>
      </c>
      <c r="G191" s="497" t="n">
        <v>25452</v>
      </c>
      <c r="H191" s="497" t="n">
        <v>1044598</v>
      </c>
      <c r="I191" s="497" t="n">
        <v>5965</v>
      </c>
    </row>
    <row r="192">
      <c r="A192" s="503" t="inlineStr">
        <is>
          <t>compactequip.com</t>
        </is>
      </c>
      <c r="B192" s="512" t="n">
        <v>25</v>
      </c>
      <c r="C192" s="497" t="n">
        <v>66910</v>
      </c>
      <c r="D192" s="497" t="n">
        <v>8995</v>
      </c>
      <c r="E192" s="485" t="n">
        <v>8623</v>
      </c>
      <c r="F192" s="497" t="n">
        <v>60909</v>
      </c>
      <c r="G192" s="497" t="n">
        <v>6098</v>
      </c>
      <c r="H192" s="497" t="n">
        <v>14308</v>
      </c>
      <c r="I192" s="497" t="n">
        <v>52048</v>
      </c>
    </row>
    <row r="193">
      <c r="A193" s="503" t="inlineStr">
        <is>
          <t>computingsecurity.co.uk</t>
        </is>
      </c>
      <c r="B193" s="512" t="n">
        <v>24</v>
      </c>
      <c r="C193" s="497" t="n">
        <v>6377</v>
      </c>
      <c r="D193" s="497" t="n">
        <v>115</v>
      </c>
      <c r="E193" s="485" t="n">
        <v>0</v>
      </c>
      <c r="F193" s="497" t="n">
        <v>6305</v>
      </c>
      <c r="G193" s="497" t="n">
        <v>74</v>
      </c>
      <c r="H193" s="497" t="n">
        <v>592</v>
      </c>
      <c r="I193" s="497" t="n">
        <v>3130</v>
      </c>
    </row>
    <row r="194">
      <c r="A194" s="477" t="inlineStr">
        <is>
          <t>concrete.org</t>
        </is>
      </c>
      <c r="B194" s="522" t="n">
        <v>44</v>
      </c>
      <c r="C194" s="479" t="n"/>
      <c r="D194" s="517" t="n"/>
      <c r="E194" s="494" t="n">
        <v>150400</v>
      </c>
      <c r="F194" s="517" t="n"/>
      <c r="G194" s="517" t="n"/>
      <c r="H194" s="517" t="n"/>
      <c r="I194" s="517" t="n"/>
    </row>
    <row r="195">
      <c r="A195" s="503" t="inlineStr">
        <is>
          <t>concrete.org.uk</t>
        </is>
      </c>
      <c r="B195" s="512" t="n">
        <v>36</v>
      </c>
      <c r="C195" s="497" t="n">
        <v>11801</v>
      </c>
      <c r="D195" s="497" t="n">
        <v>1804</v>
      </c>
      <c r="E195" s="485" t="n">
        <v>5734</v>
      </c>
      <c r="F195" s="497" t="n">
        <v>5782</v>
      </c>
      <c r="G195" s="497" t="n">
        <v>6024</v>
      </c>
      <c r="H195" s="497" t="n">
        <v>9623</v>
      </c>
      <c r="I195" s="497" t="n">
        <v>2172</v>
      </c>
    </row>
    <row r="196">
      <c r="A196" s="489" t="inlineStr">
        <is>
          <t>concreteproducts.com</t>
        </is>
      </c>
      <c r="B196" s="490" t="n">
        <v>30</v>
      </c>
      <c r="C196" s="491" t="n">
        <v>14707</v>
      </c>
      <c r="D196" s="491" t="n">
        <v>2179</v>
      </c>
      <c r="E196" s="491" t="n">
        <v>11831</v>
      </c>
      <c r="F196" s="491" t="n">
        <v>11464</v>
      </c>
      <c r="G196" s="491" t="n">
        <v>3437</v>
      </c>
      <c r="H196" s="491" t="n">
        <v>12407</v>
      </c>
      <c r="I196" s="491" t="n">
        <v>2711</v>
      </c>
    </row>
    <row r="197">
      <c r="A197" s="503" t="inlineStr">
        <is>
          <t>conexpoconagg.com</t>
        </is>
      </c>
      <c r="B197" s="512" t="n">
        <v>39</v>
      </c>
      <c r="C197" s="497" t="n">
        <v>116249</v>
      </c>
      <c r="D197" s="497" t="n">
        <v>7023</v>
      </c>
      <c r="E197" s="485" t="n">
        <v>14410</v>
      </c>
      <c r="F197" s="497" t="n">
        <v>107750</v>
      </c>
      <c r="G197" s="497" t="n">
        <v>8611</v>
      </c>
      <c r="H197" s="497" t="n">
        <v>73559</v>
      </c>
      <c r="I197" s="497" t="n">
        <v>26645</v>
      </c>
    </row>
    <row r="198">
      <c r="A198" s="503" t="inlineStr">
        <is>
          <t>connectedenergysolutions.co.uk</t>
        </is>
      </c>
      <c r="B198" s="512" t="n">
        <v>5</v>
      </c>
      <c r="C198" s="497" t="n">
        <v>4585</v>
      </c>
      <c r="D198" s="497" t="n">
        <v>167</v>
      </c>
      <c r="E198" s="485" t="n">
        <v>0</v>
      </c>
      <c r="F198" s="497" t="n">
        <v>319</v>
      </c>
      <c r="G198" s="497" t="n">
        <v>4272</v>
      </c>
      <c r="H198" s="497" t="n">
        <v>4452</v>
      </c>
      <c r="I198" s="497" t="n">
        <v>149</v>
      </c>
    </row>
    <row r="199">
      <c r="A199" s="503" t="inlineStr">
        <is>
          <t>connectedtechnologysolutions.co.uk</t>
        </is>
      </c>
      <c r="B199" s="512" t="n">
        <v>17</v>
      </c>
      <c r="C199" s="497" t="n">
        <v>969</v>
      </c>
      <c r="D199" s="497" t="n">
        <v>336</v>
      </c>
      <c r="E199" s="485" t="n">
        <v>0</v>
      </c>
      <c r="F199" s="497" t="n">
        <v>894</v>
      </c>
      <c r="G199" s="497" t="n">
        <v>75</v>
      </c>
      <c r="H199" s="497" t="n">
        <v>572</v>
      </c>
      <c r="I199" s="497" t="n">
        <v>406</v>
      </c>
    </row>
    <row r="200">
      <c r="A200" s="503" t="inlineStr">
        <is>
          <t>connectedworld.com</t>
        </is>
      </c>
      <c r="B200" s="512" t="n">
        <v>28</v>
      </c>
      <c r="C200" s="497" t="n">
        <v>904706</v>
      </c>
      <c r="D200" s="497" t="n">
        <v>1920</v>
      </c>
      <c r="E200" s="485" t="n">
        <v>2420</v>
      </c>
      <c r="F200" s="497" t="n">
        <v>460735</v>
      </c>
      <c r="G200" s="497" t="n">
        <v>450109</v>
      </c>
      <c r="H200" s="497" t="n">
        <v>791113</v>
      </c>
      <c r="I200" s="497" t="n">
        <v>123264</v>
      </c>
    </row>
    <row r="201">
      <c r="A201" s="503" t="inlineStr">
        <is>
          <t>construccionlatinoamericana.com</t>
        </is>
      </c>
      <c r="B201" s="512" t="n">
        <v>23</v>
      </c>
      <c r="C201" s="497" t="n">
        <v>416730</v>
      </c>
      <c r="D201" s="497" t="n">
        <v>2229</v>
      </c>
      <c r="E201" s="485" t="n">
        <v>14367</v>
      </c>
      <c r="F201" s="497" t="n">
        <v>415710</v>
      </c>
      <c r="G201" s="497" t="n">
        <v>930</v>
      </c>
      <c r="H201" s="497" t="n">
        <v>26561</v>
      </c>
      <c r="I201" s="497" t="n">
        <v>21394</v>
      </c>
    </row>
    <row r="202">
      <c r="A202" s="503" t="inlineStr">
        <is>
          <t>construction-europe.com</t>
        </is>
      </c>
      <c r="B202" s="512" t="n">
        <v>6</v>
      </c>
      <c r="C202" s="497" t="n">
        <v>368519</v>
      </c>
      <c r="D202" s="497" t="n">
        <v>2496</v>
      </c>
      <c r="E202" s="485" t="n">
        <v>0</v>
      </c>
      <c r="F202" s="497" t="n">
        <v>365476</v>
      </c>
      <c r="G202" s="497" t="n">
        <v>2720</v>
      </c>
      <c r="H202" s="497" t="n">
        <v>54609</v>
      </c>
      <c r="I202" s="497" t="n">
        <v>52015</v>
      </c>
    </row>
    <row r="203">
      <c r="A203" s="503" t="inlineStr">
        <is>
          <t>construction-today.com</t>
        </is>
      </c>
      <c r="B203" s="512" t="n">
        <v>30</v>
      </c>
      <c r="C203" s="497" t="n">
        <v>46552</v>
      </c>
      <c r="D203" s="497" t="n">
        <v>1329</v>
      </c>
      <c r="E203" s="485" t="n">
        <v>12982</v>
      </c>
      <c r="F203" s="497" t="n">
        <v>42110</v>
      </c>
      <c r="G203" s="497" t="n">
        <v>4436</v>
      </c>
      <c r="H203" s="497" t="n">
        <v>32911</v>
      </c>
      <c r="I203" s="497" t="n">
        <v>12793</v>
      </c>
    </row>
    <row r="204">
      <c r="A204" s="503" t="inlineStr">
        <is>
          <t>construction-update.co.uk</t>
        </is>
      </c>
      <c r="B204" s="512" t="n">
        <v>18</v>
      </c>
      <c r="C204" s="497" t="n">
        <v>5448</v>
      </c>
      <c r="D204" s="497" t="n">
        <v>1884</v>
      </c>
      <c r="E204" s="485" t="n">
        <v>84</v>
      </c>
      <c r="F204" s="497" t="n">
        <v>5074</v>
      </c>
      <c r="G204" s="497" t="n">
        <v>371</v>
      </c>
      <c r="H204" s="497" t="n">
        <v>1082</v>
      </c>
      <c r="I204" s="497" t="n">
        <v>4384</v>
      </c>
    </row>
    <row r="205">
      <c r="A205" s="503" t="inlineStr">
        <is>
          <t>construction21.org</t>
        </is>
      </c>
      <c r="B205" s="512" t="n">
        <v>37</v>
      </c>
      <c r="C205" s="497" t="n">
        <v>276587</v>
      </c>
      <c r="D205" s="497" t="n">
        <v>9932</v>
      </c>
      <c r="E205" s="485" t="n">
        <v>37683</v>
      </c>
      <c r="F205" s="497" t="n">
        <v>136372</v>
      </c>
      <c r="G205" s="497" t="n">
        <v>139808</v>
      </c>
      <c r="H205" s="497" t="n">
        <v>69271</v>
      </c>
      <c r="I205" s="497" t="n">
        <v>203563</v>
      </c>
    </row>
    <row r="206">
      <c r="A206" s="503" t="inlineStr">
        <is>
          <t>constructionbriefing.com</t>
        </is>
      </c>
      <c r="B206" s="512" t="n">
        <v>38</v>
      </c>
      <c r="C206" s="497" t="n">
        <v>246349</v>
      </c>
      <c r="D206" s="497" t="n">
        <v>1895</v>
      </c>
      <c r="E206" s="485" t="n">
        <v>24168</v>
      </c>
      <c r="F206" s="497" t="n">
        <v>244066</v>
      </c>
      <c r="G206" s="497" t="n">
        <v>2301</v>
      </c>
      <c r="H206" s="497" t="n">
        <v>85071</v>
      </c>
      <c r="I206" s="497" t="n">
        <v>27191</v>
      </c>
    </row>
    <row r="207">
      <c r="A207" s="503" t="inlineStr">
        <is>
          <t>constructionbusinessowner.com</t>
        </is>
      </c>
      <c r="B207" s="512" t="n">
        <v>33</v>
      </c>
      <c r="C207" s="497" t="n">
        <v>19789</v>
      </c>
      <c r="D207" s="497" t="n">
        <v>4422</v>
      </c>
      <c r="E207" s="485" t="n">
        <v>13334</v>
      </c>
      <c r="F207" s="497" t="n">
        <v>14415</v>
      </c>
      <c r="G207" s="497" t="n">
        <v>5391</v>
      </c>
      <c r="H207" s="497" t="n">
        <v>15189</v>
      </c>
      <c r="I207" s="497" t="n">
        <v>3740</v>
      </c>
    </row>
    <row r="208">
      <c r="A208" s="503" t="inlineStr">
        <is>
          <t>constructioncayola.com</t>
        </is>
      </c>
      <c r="B208" s="512" t="n">
        <v>29</v>
      </c>
      <c r="C208" s="497" t="n">
        <v>6813381</v>
      </c>
      <c r="D208" s="497" t="n">
        <v>6810</v>
      </c>
      <c r="E208" s="485" t="n">
        <v>30517</v>
      </c>
      <c r="F208" s="497" t="n">
        <v>6741515</v>
      </c>
      <c r="G208" s="497" t="n">
        <v>76800</v>
      </c>
      <c r="H208" s="497" t="n">
        <v>319326</v>
      </c>
      <c r="I208" s="497" t="n">
        <v>6499422</v>
      </c>
    </row>
    <row r="209">
      <c r="A209" s="503" t="inlineStr">
        <is>
          <t>constructioncomputing.co.uk</t>
        </is>
      </c>
      <c r="B209" s="512" t="n">
        <v>15</v>
      </c>
      <c r="C209" s="497" t="n">
        <v>3058</v>
      </c>
      <c r="D209" s="497" t="n">
        <v>125</v>
      </c>
      <c r="E209" s="485" t="n">
        <v>0</v>
      </c>
      <c r="F209" s="497" t="n">
        <v>2603</v>
      </c>
      <c r="G209" s="497" t="n">
        <v>456</v>
      </c>
      <c r="H209" s="497" t="n">
        <v>1166</v>
      </c>
      <c r="I209" s="497" t="n">
        <v>1769</v>
      </c>
    </row>
    <row r="210">
      <c r="A210" s="503" t="inlineStr">
        <is>
          <t>constructiondigest.news</t>
        </is>
      </c>
      <c r="B210" s="512" t="n">
        <v>5</v>
      </c>
      <c r="C210" s="497" t="n">
        <v>180</v>
      </c>
      <c r="D210" s="497" t="n">
        <v>20</v>
      </c>
      <c r="E210" s="485" t="n">
        <v>0</v>
      </c>
      <c r="F210" s="497" t="n">
        <v>177</v>
      </c>
      <c r="G210" s="497" t="n">
        <v>3</v>
      </c>
      <c r="H210" s="497" t="n">
        <v>180</v>
      </c>
      <c r="I210" s="497" t="n">
        <v>0</v>
      </c>
    </row>
    <row r="211">
      <c r="A211" s="503" t="inlineStr">
        <is>
          <t>constructiondive.com</t>
        </is>
      </c>
      <c r="B211" s="512" t="n">
        <v>40</v>
      </c>
      <c r="C211" s="497" t="n">
        <v>2266661</v>
      </c>
      <c r="D211" s="497" t="n">
        <v>12480</v>
      </c>
      <c r="E211" s="485" t="n">
        <v>114929</v>
      </c>
      <c r="F211" s="497" t="n">
        <v>2204787</v>
      </c>
      <c r="G211" s="497" t="n">
        <v>64024</v>
      </c>
      <c r="H211" s="497" t="n">
        <v>2109268</v>
      </c>
      <c r="I211" s="497" t="n">
        <v>80828</v>
      </c>
    </row>
    <row r="212">
      <c r="A212" s="503" t="inlineStr">
        <is>
          <t>constructionequipment.com</t>
        </is>
      </c>
      <c r="B212" s="512" t="n">
        <v>39</v>
      </c>
      <c r="C212" s="497" t="n">
        <v>76911</v>
      </c>
      <c r="D212" s="497" t="n">
        <v>10252</v>
      </c>
      <c r="E212" s="485" t="n">
        <v>45296</v>
      </c>
      <c r="F212" s="497" t="n">
        <v>59456</v>
      </c>
      <c r="G212" s="497" t="n">
        <v>17550</v>
      </c>
      <c r="H212" s="497" t="n">
        <v>42900</v>
      </c>
      <c r="I212" s="497" t="n">
        <v>34383</v>
      </c>
    </row>
    <row r="213">
      <c r="A213" s="503" t="inlineStr">
        <is>
          <t>constructionequipmentguide.com</t>
        </is>
      </c>
      <c r="B213" s="512" t="n">
        <v>44</v>
      </c>
      <c r="C213" s="497" t="n">
        <v>272918</v>
      </c>
      <c r="D213" s="497" t="n">
        <v>6176</v>
      </c>
      <c r="E213" s="485" t="n">
        <v>136034</v>
      </c>
      <c r="F213" s="497" t="n">
        <v>247623</v>
      </c>
      <c r="G213" s="497" t="n">
        <v>25369</v>
      </c>
      <c r="H213" s="497" t="n">
        <v>211413</v>
      </c>
      <c r="I213" s="497" t="n">
        <v>6826</v>
      </c>
    </row>
    <row r="214">
      <c r="A214" s="489" t="inlineStr">
        <is>
          <t>constructionequipmentmag.com</t>
        </is>
      </c>
      <c r="B214" s="490" t="n">
        <v>15</v>
      </c>
      <c r="C214" s="491" t="n">
        <v>1831</v>
      </c>
      <c r="D214" s="491" t="n">
        <v>577</v>
      </c>
      <c r="E214" s="491" t="n">
        <v>257</v>
      </c>
      <c r="F214" s="491" t="n">
        <v>1250</v>
      </c>
      <c r="G214" s="491" t="n">
        <v>616</v>
      </c>
      <c r="H214" s="491" t="n">
        <v>1169</v>
      </c>
      <c r="I214" s="491" t="n">
        <v>667</v>
      </c>
    </row>
    <row r="215">
      <c r="A215" s="489" t="inlineStr">
        <is>
          <t>constructionexec-pageviewer.com</t>
        </is>
      </c>
      <c r="B215" s="490" t="n">
        <v>13</v>
      </c>
      <c r="C215" s="491" t="n">
        <v>727</v>
      </c>
      <c r="D215" s="491" t="n">
        <v>310</v>
      </c>
      <c r="E215" s="491" t="n">
        <v>0</v>
      </c>
      <c r="F215" s="491" t="n">
        <v>522</v>
      </c>
      <c r="G215" s="491" t="n">
        <v>207</v>
      </c>
      <c r="H215" s="491" t="n">
        <v>630</v>
      </c>
      <c r="I215" s="491" t="n">
        <v>96</v>
      </c>
    </row>
    <row r="216">
      <c r="A216" s="503" t="inlineStr">
        <is>
          <t>constructioneer.news</t>
        </is>
      </c>
      <c r="B216" s="512" t="n">
        <v>5</v>
      </c>
      <c r="C216" s="497" t="n"/>
      <c r="D216" s="497" t="n"/>
      <c r="E216" s="485" t="n">
        <v>0</v>
      </c>
      <c r="F216" s="497" t="n"/>
      <c r="G216" s="497" t="n"/>
      <c r="H216" s="497" t="n"/>
      <c r="I216" s="497" t="n"/>
    </row>
    <row r="217">
      <c r="A217" s="503" t="inlineStr">
        <is>
          <t>constructionexec.com</t>
        </is>
      </c>
      <c r="B217" s="512" t="n">
        <v>27</v>
      </c>
      <c r="C217" s="497" t="n">
        <v>1646477</v>
      </c>
      <c r="D217" s="497" t="n">
        <v>6914</v>
      </c>
      <c r="E217" s="485" t="n">
        <v>1787</v>
      </c>
      <c r="F217" s="497" t="n">
        <v>1637350</v>
      </c>
      <c r="G217" s="497" t="n">
        <v>9084</v>
      </c>
      <c r="H217" s="497" t="n">
        <v>1624528</v>
      </c>
      <c r="I217" s="497" t="n">
        <v>13977</v>
      </c>
    </row>
    <row r="218">
      <c r="A218" s="503" t="inlineStr">
        <is>
          <t>constructionhq.world</t>
        </is>
      </c>
      <c r="B218" s="490" t="n">
        <v>16</v>
      </c>
      <c r="C218" s="491" t="n">
        <v>13174</v>
      </c>
      <c r="D218" s="491" t="n">
        <v>104</v>
      </c>
      <c r="E218" s="491" t="n">
        <v>3314</v>
      </c>
      <c r="F218" s="491" t="n">
        <v>13136</v>
      </c>
      <c r="G218" s="491" t="n">
        <v>41</v>
      </c>
      <c r="H218" s="491" t="n">
        <v>12925</v>
      </c>
      <c r="I218" s="491" t="n">
        <v>244</v>
      </c>
    </row>
    <row r="219">
      <c r="A219" s="503" t="inlineStr">
        <is>
          <t>constructionlinks.ca</t>
        </is>
      </c>
      <c r="B219" s="512" t="n">
        <v>22</v>
      </c>
      <c r="C219" s="497" t="n">
        <v>14295</v>
      </c>
      <c r="D219" s="497" t="n">
        <v>1121</v>
      </c>
      <c r="E219" s="485" t="n">
        <v>1058</v>
      </c>
      <c r="F219" s="497" t="n">
        <v>10934</v>
      </c>
      <c r="G219" s="497" t="n">
        <v>3368</v>
      </c>
      <c r="H219" s="497" t="n">
        <v>10760</v>
      </c>
      <c r="I219" s="497" t="n">
        <v>2856</v>
      </c>
    </row>
    <row r="220">
      <c r="A220" s="503" t="inlineStr">
        <is>
          <t>constructionmagazine.ie</t>
        </is>
      </c>
      <c r="B220" s="512" t="n">
        <v>16</v>
      </c>
      <c r="C220" s="497" t="n">
        <v>865</v>
      </c>
      <c r="D220" s="497" t="n">
        <v>154</v>
      </c>
      <c r="E220" s="485" t="n">
        <v>0</v>
      </c>
      <c r="F220" s="497" t="n">
        <v>782</v>
      </c>
      <c r="G220" s="497" t="n">
        <v>83</v>
      </c>
      <c r="H220" s="497" t="n">
        <v>243</v>
      </c>
      <c r="I220" s="497" t="n">
        <v>158</v>
      </c>
    </row>
    <row r="221">
      <c r="A221" s="503" t="inlineStr">
        <is>
          <t>constructionmagazine.news</t>
        </is>
      </c>
      <c r="B221" s="512" t="n">
        <v>5</v>
      </c>
      <c r="C221" s="497" t="n">
        <v>197</v>
      </c>
      <c r="D221" s="497" t="n">
        <v>26</v>
      </c>
      <c r="E221" s="485" t="n">
        <v>0</v>
      </c>
      <c r="F221" s="497" t="n">
        <v>188</v>
      </c>
      <c r="G221" s="497" t="n">
        <v>9</v>
      </c>
      <c r="H221" s="497" t="n">
        <v>190</v>
      </c>
      <c r="I221" s="497" t="n">
        <v>7</v>
      </c>
    </row>
    <row r="222">
      <c r="A222" s="503" t="inlineStr">
        <is>
          <t>constructionmanagement.co.uk</t>
        </is>
      </c>
      <c r="B222" s="512" t="n">
        <v>34</v>
      </c>
      <c r="C222" s="497" t="n">
        <v>77202</v>
      </c>
      <c r="D222" s="497" t="n">
        <v>3966</v>
      </c>
      <c r="E222" s="485" t="n">
        <v>34070</v>
      </c>
      <c r="F222" s="497" t="n">
        <v>67182</v>
      </c>
      <c r="G222" s="497" t="n">
        <v>10076</v>
      </c>
      <c r="H222" s="497" t="n">
        <v>46644</v>
      </c>
      <c r="I222" s="497" t="n">
        <v>10840</v>
      </c>
    </row>
    <row r="223">
      <c r="A223" s="503" t="inlineStr">
        <is>
          <t>constructionnews.co.uk</t>
        </is>
      </c>
      <c r="B223" s="512" t="n">
        <v>43</v>
      </c>
      <c r="C223" s="497" t="n">
        <v>173713</v>
      </c>
      <c r="D223" s="497" t="n">
        <v>6277</v>
      </c>
      <c r="E223" s="485" t="n">
        <v>109609</v>
      </c>
      <c r="F223" s="497" t="n">
        <v>137686</v>
      </c>
      <c r="G223" s="497" t="n">
        <v>36110</v>
      </c>
      <c r="H223" s="497" t="n">
        <v>157048</v>
      </c>
      <c r="I223" s="497" t="n">
        <v>13831</v>
      </c>
    </row>
    <row r="224">
      <c r="A224" s="503" t="inlineStr">
        <is>
          <t>constructionnews.ie</t>
        </is>
      </c>
      <c r="B224" s="512" t="n">
        <v>27</v>
      </c>
      <c r="C224" s="497" t="n">
        <v>2356</v>
      </c>
      <c r="D224" s="497" t="n">
        <v>569</v>
      </c>
      <c r="E224" s="485" t="n">
        <v>14113</v>
      </c>
      <c r="F224" s="497" t="n">
        <v>1571</v>
      </c>
      <c r="G224" s="497" t="n">
        <v>788</v>
      </c>
      <c r="H224" s="497" t="n">
        <v>1678</v>
      </c>
      <c r="I224" s="497" t="n">
        <v>425</v>
      </c>
    </row>
    <row r="225">
      <c r="A225" s="503" t="inlineStr">
        <is>
          <t>constructionnews.us</t>
        </is>
      </c>
      <c r="B225" s="512" t="n">
        <v>5</v>
      </c>
      <c r="C225" s="497" t="n">
        <v>215</v>
      </c>
      <c r="D225" s="497" t="n">
        <v>26</v>
      </c>
      <c r="E225" s="485" t="n">
        <v>0</v>
      </c>
      <c r="F225" s="497" t="n">
        <v>200</v>
      </c>
      <c r="G225" s="497" t="n">
        <v>15</v>
      </c>
      <c r="H225" s="497" t="n">
        <v>210</v>
      </c>
      <c r="I225" s="497" t="n">
        <v>5</v>
      </c>
    </row>
    <row r="226">
      <c r="A226" s="503" t="inlineStr">
        <is>
          <t>constructionreviewonline.com</t>
        </is>
      </c>
      <c r="B226" s="512" t="n">
        <v>25</v>
      </c>
      <c r="C226" s="497" t="n">
        <v>185067</v>
      </c>
      <c r="D226" s="497" t="n">
        <v>12730</v>
      </c>
      <c r="E226" s="485" t="n">
        <v>155503</v>
      </c>
      <c r="F226" s="497" t="n">
        <v>170200</v>
      </c>
      <c r="G226" s="497" t="n">
        <v>15415</v>
      </c>
      <c r="H226" s="497" t="n">
        <v>137370</v>
      </c>
      <c r="I226" s="497" t="n">
        <v>47492</v>
      </c>
    </row>
    <row r="227">
      <c r="A227" s="503" t="inlineStr">
        <is>
          <t>constructiontechnology.media</t>
        </is>
      </c>
      <c r="B227" s="512" t="n">
        <v>5</v>
      </c>
      <c r="C227" s="497" t="n">
        <v>16299</v>
      </c>
      <c r="D227" s="497" t="n">
        <v>891</v>
      </c>
      <c r="E227" s="485" t="n">
        <v>0</v>
      </c>
      <c r="F227" s="497" t="n">
        <v>16133</v>
      </c>
      <c r="G227" s="497" t="n">
        <v>160</v>
      </c>
      <c r="H227" s="497" t="n">
        <v>9717</v>
      </c>
      <c r="I227" s="497" t="n">
        <v>2687</v>
      </c>
    </row>
    <row r="228">
      <c r="A228" s="503" t="inlineStr">
        <is>
          <t>constructiontechreview.com</t>
        </is>
      </c>
      <c r="B228" s="512" t="n">
        <v>23</v>
      </c>
      <c r="C228" s="497" t="n">
        <v>3268</v>
      </c>
      <c r="D228" s="497" t="n">
        <v>505</v>
      </c>
      <c r="E228" s="485" t="n">
        <v>32</v>
      </c>
      <c r="F228" s="497" t="n">
        <v>2089</v>
      </c>
      <c r="G228" s="497" t="n">
        <v>1179</v>
      </c>
      <c r="H228" s="497" t="n">
        <v>2127</v>
      </c>
      <c r="I228" s="497" t="n">
        <v>1126</v>
      </c>
    </row>
    <row r="229">
      <c r="A229" s="489" t="inlineStr">
        <is>
          <t>constructionviewonline.co.uk</t>
        </is>
      </c>
      <c r="B229" s="490" t="n">
        <v>14</v>
      </c>
      <c r="C229" s="491" t="n">
        <v>698</v>
      </c>
      <c r="D229" s="491" t="n">
        <v>377</v>
      </c>
      <c r="E229" s="491" t="n">
        <v>283</v>
      </c>
      <c r="F229" s="491" t="n">
        <v>639</v>
      </c>
      <c r="G229" s="491" t="n">
        <v>62</v>
      </c>
      <c r="H229" s="491" t="n">
        <v>389</v>
      </c>
      <c r="I229" s="491" t="n">
        <v>318</v>
      </c>
    </row>
    <row r="230">
      <c r="A230" s="495" t="inlineStr">
        <is>
          <t>constructionworld.in</t>
        </is>
      </c>
      <c r="B230" s="522" t="n">
        <v>41</v>
      </c>
      <c r="C230" s="493" t="n"/>
      <c r="D230" s="517" t="n"/>
      <c r="E230" s="494" t="n">
        <v>193776</v>
      </c>
      <c r="F230" s="517" t="n"/>
      <c r="G230" s="517" t="n"/>
      <c r="H230" s="517" t="n"/>
      <c r="I230" s="517" t="n"/>
    </row>
    <row r="231">
      <c r="A231" s="503" t="inlineStr">
        <is>
          <t>constructormagazine.com</t>
        </is>
      </c>
      <c r="B231" s="512" t="n">
        <v>22</v>
      </c>
      <c r="C231" s="497" t="n"/>
      <c r="D231" s="497" t="n"/>
      <c r="E231" s="485" t="n">
        <v>160</v>
      </c>
      <c r="F231" s="497" t="n"/>
      <c r="G231" s="497" t="n"/>
      <c r="H231" s="497" t="n"/>
      <c r="I231" s="497" t="n"/>
    </row>
    <row r="232">
      <c r="A232" s="503" t="inlineStr">
        <is>
          <t>constructormayjune2024.mydigitalpublication.com</t>
        </is>
      </c>
      <c r="B232" s="512" t="n">
        <v>0</v>
      </c>
      <c r="C232" s="497" t="n"/>
      <c r="D232" s="497" t="n"/>
      <c r="E232" s="485" t="n"/>
      <c r="F232" s="497" t="n"/>
      <c r="G232" s="497" t="n"/>
      <c r="H232" s="497" t="n"/>
      <c r="I232" s="497" t="n"/>
    </row>
    <row r="233">
      <c r="A233" s="503" t="inlineStr">
        <is>
          <t>constructorseptoct23.mydigitalpublication.com</t>
        </is>
      </c>
      <c r="B233" s="512" t="n">
        <v>35</v>
      </c>
      <c r="C233" s="497" t="n">
        <v>371</v>
      </c>
      <c r="D233" s="497" t="n">
        <v>2</v>
      </c>
      <c r="E233" s="485" t="n">
        <v>780137</v>
      </c>
      <c r="F233" s="497" t="n">
        <v>371</v>
      </c>
      <c r="G233" s="497" t="n">
        <v>0</v>
      </c>
      <c r="H233" s="497" t="n">
        <v>123</v>
      </c>
      <c r="I233" s="497" t="n">
        <v>127</v>
      </c>
    </row>
    <row r="234">
      <c r="A234" s="503" t="inlineStr">
        <is>
          <t>consupt.com</t>
        </is>
      </c>
      <c r="B234" s="512" t="n">
        <v>19</v>
      </c>
      <c r="C234" s="497" t="n">
        <v>8343</v>
      </c>
      <c r="D234" s="497" t="n">
        <v>1050</v>
      </c>
      <c r="E234" s="485" t="n">
        <v>185</v>
      </c>
      <c r="F234" s="497" t="n">
        <v>6930</v>
      </c>
      <c r="G234" s="497" t="n">
        <v>1441</v>
      </c>
      <c r="H234" s="497" t="n">
        <v>7132</v>
      </c>
      <c r="I234" s="497" t="n">
        <v>1308</v>
      </c>
    </row>
    <row r="235">
      <c r="A235" s="503" t="inlineStr">
        <is>
          <t>content.yudu.com</t>
        </is>
      </c>
      <c r="B235" s="512" t="n">
        <v>33</v>
      </c>
      <c r="C235" s="497" t="n">
        <v>14072548</v>
      </c>
      <c r="D235" s="497" t="n">
        <v>18051</v>
      </c>
      <c r="E235" s="485" t="n">
        <v>371816</v>
      </c>
      <c r="F235" s="497" t="n">
        <v>13188577</v>
      </c>
      <c r="G235" s="497" t="n">
        <v>861542</v>
      </c>
      <c r="H235" s="497" t="n">
        <v>6969410</v>
      </c>
      <c r="I235" s="497" t="n">
        <v>4400582</v>
      </c>
    </row>
    <row r="236">
      <c r="A236" s="503" t="inlineStr">
        <is>
          <t>contoterzista.edagricole.it</t>
        </is>
      </c>
      <c r="B236" s="512" t="n">
        <v>36</v>
      </c>
      <c r="C236" s="497" t="n">
        <v>28705</v>
      </c>
      <c r="D236" s="497" t="n">
        <v>2400</v>
      </c>
      <c r="E236" s="485" t="n">
        <v>375271</v>
      </c>
      <c r="F236" s="497" t="n">
        <v>28614</v>
      </c>
      <c r="G236" s="497" t="n">
        <v>87</v>
      </c>
      <c r="H236" s="497" t="n">
        <v>352</v>
      </c>
      <c r="I236" s="497" t="n">
        <v>27125</v>
      </c>
    </row>
    <row r="237">
      <c r="A237" s="503" t="inlineStr">
        <is>
          <t>contractormag.com</t>
        </is>
      </c>
      <c r="B237" s="512" t="n">
        <v>33</v>
      </c>
      <c r="C237" s="497" t="n">
        <v>123624</v>
      </c>
      <c r="D237" s="497" t="n">
        <v>5963</v>
      </c>
      <c r="E237" s="485" t="n">
        <v>7584</v>
      </c>
      <c r="F237" s="497" t="n">
        <v>109049</v>
      </c>
      <c r="G237" s="497" t="n">
        <v>14728</v>
      </c>
      <c r="H237" s="497" t="n">
        <v>91261</v>
      </c>
      <c r="I237" s="497" t="n">
        <v>31629</v>
      </c>
    </row>
    <row r="238">
      <c r="A238" s="503" t="inlineStr">
        <is>
          <t>countryman.com.au</t>
        </is>
      </c>
      <c r="B238" s="512" t="n">
        <v>28</v>
      </c>
      <c r="C238" s="497" t="n">
        <v>82099</v>
      </c>
      <c r="D238" s="497" t="n">
        <v>883</v>
      </c>
      <c r="E238" s="485" t="n">
        <v>3393</v>
      </c>
      <c r="F238" s="497" t="n">
        <v>77527</v>
      </c>
      <c r="G238" s="497" t="n">
        <v>4627</v>
      </c>
      <c r="H238" s="497" t="n">
        <v>12158</v>
      </c>
      <c r="I238" s="497" t="n">
        <v>844</v>
      </c>
    </row>
    <row r="239">
      <c r="A239" s="503" t="inlineStr">
        <is>
          <t>cpnonline.co.uk</t>
        </is>
      </c>
      <c r="B239" s="512" t="n">
        <v>15</v>
      </c>
      <c r="C239" s="497" t="n">
        <v>6056</v>
      </c>
      <c r="D239" s="497" t="n">
        <v>2003</v>
      </c>
      <c r="E239" s="485" t="n">
        <v>11094</v>
      </c>
      <c r="F239" s="497" t="n">
        <v>5302</v>
      </c>
      <c r="G239" s="497" t="n">
        <v>768</v>
      </c>
      <c r="H239" s="497" t="n">
        <v>1578</v>
      </c>
      <c r="I239" s="497" t="n">
        <v>4530</v>
      </c>
    </row>
    <row r="240">
      <c r="A240" s="503" t="inlineStr">
        <is>
          <t>creativebloq.com</t>
        </is>
      </c>
      <c r="B240" s="512" t="n">
        <v>65</v>
      </c>
      <c r="C240" s="497" t="n"/>
      <c r="D240" s="497" t="n"/>
      <c r="E240" s="485" t="n">
        <v>3400000</v>
      </c>
      <c r="F240" s="497" t="n"/>
      <c r="G240" s="497" t="n"/>
      <c r="H240" s="497" t="n"/>
      <c r="I240" s="497" t="n"/>
    </row>
    <row r="241">
      <c r="A241" s="516" t="inlineStr">
        <is>
          <t>creativepool.com</t>
        </is>
      </c>
      <c r="B241" s="512" t="n">
        <v>39</v>
      </c>
      <c r="C241" s="497" t="n"/>
      <c r="D241" s="497" t="n"/>
      <c r="E241" s="485" t="n">
        <v>16750</v>
      </c>
      <c r="F241" s="497" t="n"/>
      <c r="G241" s="497" t="n"/>
      <c r="H241" s="497" t="n"/>
      <c r="I241" s="497" t="n"/>
    </row>
    <row r="242">
      <c r="A242" s="503" t="inlineStr">
        <is>
          <t>crn.de</t>
        </is>
      </c>
      <c r="B242" s="512" t="n">
        <v>31</v>
      </c>
      <c r="C242" s="497" t="n">
        <v>386085</v>
      </c>
      <c r="D242" s="497" t="n">
        <v>1839</v>
      </c>
      <c r="E242" s="485" t="n">
        <v>171</v>
      </c>
      <c r="F242" s="497" t="n">
        <v>378022</v>
      </c>
      <c r="G242" s="497" t="n">
        <v>8127</v>
      </c>
      <c r="H242" s="497" t="n">
        <v>347470</v>
      </c>
      <c r="I242" s="497" t="n">
        <v>1025</v>
      </c>
    </row>
    <row r="243">
      <c r="A243" s="503" t="inlineStr">
        <is>
          <t>croplife.com</t>
        </is>
      </c>
      <c r="B243" s="512" t="n">
        <v>32</v>
      </c>
      <c r="C243" s="497" t="n">
        <v>75742</v>
      </c>
      <c r="D243" s="497" t="n">
        <v>5002</v>
      </c>
      <c r="E243" s="485" t="n">
        <v>24145</v>
      </c>
      <c r="F243" s="497" t="n">
        <v>69037</v>
      </c>
      <c r="G243" s="497" t="n">
        <v>6711</v>
      </c>
      <c r="H243" s="497" t="n">
        <v>55715</v>
      </c>
      <c r="I243" s="497" t="n">
        <v>15586</v>
      </c>
    </row>
    <row r="244">
      <c r="A244" s="503" t="inlineStr">
        <is>
          <t>cropproducer.com</t>
        </is>
      </c>
      <c r="B244" s="512" t="n">
        <v>10</v>
      </c>
      <c r="C244" s="497" t="n">
        <v>4821</v>
      </c>
      <c r="D244" s="497" t="n">
        <v>826</v>
      </c>
      <c r="E244" s="485" t="n">
        <v>0</v>
      </c>
      <c r="F244" s="497" t="n">
        <v>4651</v>
      </c>
      <c r="G244" s="497" t="n">
        <v>168</v>
      </c>
      <c r="H244" s="497" t="n">
        <v>491</v>
      </c>
      <c r="I244" s="497" t="n">
        <v>4336</v>
      </c>
    </row>
    <row r="245">
      <c r="A245" s="503" t="inlineStr">
        <is>
          <t>csemag.com</t>
        </is>
      </c>
      <c r="B245" s="512" t="n">
        <v>37</v>
      </c>
      <c r="C245" s="497" t="n">
        <v>57472</v>
      </c>
      <c r="D245" s="497" t="n">
        <v>8888</v>
      </c>
      <c r="E245" s="485" t="n">
        <v>54387</v>
      </c>
      <c r="F245" s="497" t="n">
        <v>42328</v>
      </c>
      <c r="G245" s="497" t="n">
        <v>15137</v>
      </c>
      <c r="H245" s="497" t="n">
        <v>31961</v>
      </c>
      <c r="I245" s="497" t="n">
        <v>14216</v>
      </c>
    </row>
    <row r="246">
      <c r="A246" s="503" t="inlineStr">
        <is>
          <t>csengineermag.com</t>
        </is>
      </c>
      <c r="B246" s="512" t="n">
        <v>27</v>
      </c>
      <c r="C246" s="497" t="n">
        <v>40928</v>
      </c>
      <c r="D246" s="497" t="n">
        <v>5730</v>
      </c>
      <c r="E246" s="485" t="n">
        <v>3959</v>
      </c>
      <c r="F246" s="497" t="n">
        <v>33241</v>
      </c>
      <c r="G246" s="497" t="n">
        <v>7864</v>
      </c>
      <c r="H246" s="497" t="n">
        <v>23565</v>
      </c>
      <c r="I246" s="497" t="n">
        <v>10126</v>
      </c>
    </row>
    <row r="247">
      <c r="A247" s="503" t="inlineStr">
        <is>
          <t>cumela.nl</t>
        </is>
      </c>
      <c r="B247" s="512" t="n">
        <v>33</v>
      </c>
      <c r="C247" s="497" t="n">
        <v>10518</v>
      </c>
      <c r="D247" s="497" t="n">
        <v>1688</v>
      </c>
      <c r="E247" s="485" t="n">
        <v>2908</v>
      </c>
      <c r="F247" s="497" t="n">
        <v>9944</v>
      </c>
      <c r="G247" s="497" t="n">
        <v>592</v>
      </c>
      <c r="H247" s="497" t="n">
        <v>4138</v>
      </c>
      <c r="I247" s="497" t="n">
        <v>5490</v>
      </c>
    </row>
    <row r="248">
      <c r="A248" s="503" t="inlineStr">
        <is>
          <t>curt.org</t>
        </is>
      </c>
      <c r="B248" s="512" t="n">
        <v>24</v>
      </c>
      <c r="C248" s="497" t="n">
        <v>3776</v>
      </c>
      <c r="D248" s="497" t="n">
        <v>1030</v>
      </c>
      <c r="E248" s="485" t="n">
        <v>5602</v>
      </c>
      <c r="F248" s="497" t="n">
        <v>2794</v>
      </c>
      <c r="G248" s="497" t="n">
        <v>987</v>
      </c>
      <c r="H248" s="497" t="n">
        <v>3106</v>
      </c>
      <c r="I248" s="497" t="n">
        <v>539</v>
      </c>
    </row>
    <row r="249">
      <c r="A249" s="503" t="inlineStr">
        <is>
          <t>customer.education</t>
        </is>
      </c>
      <c r="B249" s="490" t="n">
        <v>20</v>
      </c>
      <c r="C249" s="491" t="n">
        <v>704</v>
      </c>
      <c r="D249" s="491" t="n">
        <v>124</v>
      </c>
      <c r="E249" s="491" t="n">
        <v>294</v>
      </c>
      <c r="F249" s="491" t="n">
        <v>407</v>
      </c>
      <c r="G249" s="491" t="n">
        <v>302</v>
      </c>
      <c r="H249" s="491" t="n">
        <v>664</v>
      </c>
      <c r="I249" s="491" t="n">
        <v>32</v>
      </c>
    </row>
    <row r="250">
      <c r="A250" s="495" t="inlineStr">
        <is>
          <t>cxotoday.com</t>
        </is>
      </c>
      <c r="B250" s="522" t="n">
        <v>41</v>
      </c>
      <c r="C250" s="479" t="n"/>
      <c r="D250" s="517" t="n"/>
      <c r="E250" s="494" t="n">
        <v>51178</v>
      </c>
      <c r="F250" s="517" t="n"/>
      <c r="G250" s="517" t="n"/>
      <c r="H250" s="517" t="n"/>
      <c r="I250" s="517" t="n"/>
    </row>
    <row r="251">
      <c r="A251" s="503" t="inlineStr">
        <is>
          <t>d1tp9je03a4iqr.cloudfront.net</t>
        </is>
      </c>
      <c r="B251" s="512" t="n">
        <v>0</v>
      </c>
      <c r="C251" s="497" t="n">
        <v>614</v>
      </c>
      <c r="D251" s="497" t="n">
        <v>120</v>
      </c>
      <c r="E251" s="485" t="n">
        <v>0</v>
      </c>
      <c r="F251" s="497" t="n">
        <v>601</v>
      </c>
      <c r="G251" s="497" t="n">
        <v>13</v>
      </c>
      <c r="H251" s="497" t="n">
        <v>465</v>
      </c>
      <c r="I251" s="497" t="n">
        <v>148</v>
      </c>
    </row>
    <row r="252">
      <c r="A252" s="503" t="inlineStr">
        <is>
          <t>dabonline.de</t>
        </is>
      </c>
      <c r="B252" s="512" t="n">
        <v>33</v>
      </c>
      <c r="C252" s="497" t="n">
        <v>66017</v>
      </c>
      <c r="D252" s="497" t="n">
        <v>4098</v>
      </c>
      <c r="E252" s="485" t="n">
        <v>41654</v>
      </c>
      <c r="F252" s="497" t="n">
        <v>63031</v>
      </c>
      <c r="G252" s="497" t="n">
        <v>2918</v>
      </c>
      <c r="H252" s="497" t="n">
        <v>33235</v>
      </c>
      <c r="I252" s="497" t="n">
        <v>32723</v>
      </c>
    </row>
    <row r="253">
      <c r="A253" s="503" t="inlineStr">
        <is>
          <t>dailycadcam.com</t>
        </is>
      </c>
      <c r="B253" s="512" t="n">
        <v>13</v>
      </c>
      <c r="C253" s="497" t="n">
        <v>7063</v>
      </c>
      <c r="D253" s="497" t="n">
        <v>1126</v>
      </c>
      <c r="E253" s="485" t="n">
        <v>1972</v>
      </c>
      <c r="F253" s="497" t="n">
        <v>3621</v>
      </c>
      <c r="G253" s="497" t="n">
        <v>3494</v>
      </c>
      <c r="H253" s="497" t="n">
        <v>5783</v>
      </c>
      <c r="I253" s="497" t="n">
        <v>1312</v>
      </c>
    </row>
    <row r="254">
      <c r="A254" s="503" t="inlineStr">
        <is>
          <t>dailycamera.com</t>
        </is>
      </c>
      <c r="B254" s="512" t="n">
        <v>48</v>
      </c>
      <c r="C254" s="497" t="n">
        <v>3326353</v>
      </c>
      <c r="D254" s="497" t="n">
        <v>40389</v>
      </c>
      <c r="E254" s="485" t="n">
        <v>824875</v>
      </c>
      <c r="F254" s="497" t="n">
        <v>3035489</v>
      </c>
      <c r="G254" s="497" t="n">
        <v>288063</v>
      </c>
      <c r="H254" s="497" t="n">
        <v>2992099</v>
      </c>
      <c r="I254" s="497" t="n">
        <v>108515</v>
      </c>
    </row>
    <row r="255">
      <c r="A255" s="516" t="inlineStr">
        <is>
          <t>dailymail.co.uk</t>
        </is>
      </c>
      <c r="B255" s="512" t="n">
        <v>98</v>
      </c>
      <c r="C255" s="497" t="n"/>
      <c r="D255" s="497" t="n"/>
      <c r="E255" s="485" t="n">
        <v>82800000</v>
      </c>
      <c r="F255" s="497" t="n"/>
      <c r="G255" s="497" t="n"/>
      <c r="H255" s="497" t="n"/>
      <c r="I255" s="497" t="n"/>
    </row>
    <row r="256">
      <c r="A256" s="489" t="inlineStr">
        <is>
          <t>dallasinnovates.com</t>
        </is>
      </c>
      <c r="B256" s="490" t="n">
        <v>39</v>
      </c>
      <c r="C256" s="491" t="n">
        <v>144182</v>
      </c>
      <c r="D256" s="491" t="n">
        <v>7948</v>
      </c>
      <c r="E256" s="491" t="n">
        <v>58958</v>
      </c>
      <c r="F256" s="491" t="n">
        <v>119387</v>
      </c>
      <c r="G256" s="491" t="n">
        <v>26270</v>
      </c>
      <c r="H256" s="491" t="n">
        <v>132098</v>
      </c>
      <c r="I256" s="491" t="n">
        <v>10560</v>
      </c>
    </row>
    <row r="257">
      <c r="A257" s="503" t="inlineStr">
        <is>
          <t>dagensnaringsliv.se</t>
        </is>
      </c>
      <c r="B257" s="512" t="n">
        <v>24</v>
      </c>
      <c r="C257" s="497" t="n"/>
      <c r="D257" s="497" t="n"/>
      <c r="E257" s="485" t="n">
        <v>7800</v>
      </c>
      <c r="F257" s="497" t="n"/>
      <c r="G257" s="497" t="n"/>
      <c r="H257" s="497" t="n"/>
      <c r="I257" s="497" t="n"/>
    </row>
    <row r="258">
      <c r="A258" s="503" t="inlineStr">
        <is>
          <t>datacenterknowledge.com</t>
        </is>
      </c>
      <c r="B258" s="512" t="n">
        <v>53</v>
      </c>
      <c r="C258" s="497" t="n">
        <v>598000</v>
      </c>
      <c r="D258" s="497" t="n">
        <v>7600</v>
      </c>
      <c r="E258" s="485" t="n">
        <v>222000</v>
      </c>
      <c r="F258" s="497" t="n">
        <v>554000</v>
      </c>
      <c r="G258" s="497" t="n">
        <v>40800</v>
      </c>
      <c r="H258" s="497" t="n">
        <v>479000</v>
      </c>
      <c r="I258" s="497" t="n">
        <v>49300</v>
      </c>
    </row>
    <row r="259">
      <c r="A259" s="503" t="inlineStr">
        <is>
          <t>daten.der-bau-unternehmer.de</t>
        </is>
      </c>
      <c r="B259" s="512" t="n">
        <v>20</v>
      </c>
      <c r="C259" s="497" t="n">
        <v>87</v>
      </c>
      <c r="D259" s="497" t="n">
        <v>8</v>
      </c>
      <c r="E259" s="485" t="n">
        <v>3196</v>
      </c>
      <c r="F259" s="497" t="n">
        <v>76</v>
      </c>
      <c r="G259" s="497" t="n">
        <v>11</v>
      </c>
      <c r="H259" s="497" t="n">
        <v>90</v>
      </c>
      <c r="I259" s="497" t="n">
        <v>0</v>
      </c>
    </row>
    <row r="260">
      <c r="A260" s="495" t="inlineStr">
        <is>
          <t>daytondailynews.com</t>
        </is>
      </c>
      <c r="B260" s="522" t="n">
        <v>51</v>
      </c>
      <c r="C260" s="479" t="n"/>
      <c r="D260" s="517" t="n"/>
      <c r="E260" s="494" t="n">
        <v>766310</v>
      </c>
      <c r="F260" s="517" t="n"/>
      <c r="G260" s="517" t="n"/>
      <c r="H260" s="517" t="n"/>
      <c r="I260" s="517" t="n"/>
    </row>
    <row r="261">
      <c r="A261" s="503" t="inlineStr">
        <is>
          <t>dcd.com</t>
        </is>
      </c>
      <c r="B261" s="512" t="n">
        <v>10</v>
      </c>
      <c r="C261" s="497" t="n"/>
      <c r="D261" s="497" t="n"/>
      <c r="E261" s="485" t="n"/>
      <c r="F261" s="497" t="n"/>
      <c r="G261" s="497" t="n"/>
      <c r="H261" s="497" t="n"/>
      <c r="I261" s="497" t="n"/>
    </row>
    <row r="262">
      <c r="A262" s="504" t="inlineStr">
        <is>
          <t>dcvelocity.com</t>
        </is>
      </c>
      <c r="B262" s="522" t="n">
        <v>35</v>
      </c>
      <c r="C262" s="479" t="n"/>
      <c r="D262" s="517" t="n"/>
      <c r="E262" s="494" t="n">
        <v>7537</v>
      </c>
      <c r="F262" s="517" t="n"/>
      <c r="G262" s="517" t="n"/>
      <c r="H262" s="517" t="n"/>
      <c r="I262" s="517" t="n"/>
    </row>
    <row r="263">
      <c r="A263" s="503" t="inlineStr">
        <is>
          <t>dealerworld.es</t>
        </is>
      </c>
      <c r="B263" s="512" t="n">
        <v>26</v>
      </c>
      <c r="C263" s="497" t="n">
        <v>191704</v>
      </c>
      <c r="D263" s="497" t="n">
        <v>4519</v>
      </c>
      <c r="E263" s="485" t="n">
        <v>2571</v>
      </c>
      <c r="F263" s="497" t="n">
        <v>187991</v>
      </c>
      <c r="G263" s="497" t="n">
        <v>3684</v>
      </c>
      <c r="H263" s="497" t="n">
        <v>96841</v>
      </c>
      <c r="I263" s="497" t="n">
        <v>48926</v>
      </c>
    </row>
    <row r="264">
      <c r="A264" s="503" t="inlineStr">
        <is>
          <t>decryptageo.fr</t>
        </is>
      </c>
      <c r="B264" s="512" t="n">
        <v>27</v>
      </c>
      <c r="C264" s="497" t="n">
        <v>329252</v>
      </c>
      <c r="D264" s="497" t="n">
        <v>3572</v>
      </c>
      <c r="E264" s="485" t="n">
        <v>3082</v>
      </c>
      <c r="F264" s="497" t="n">
        <v>306146</v>
      </c>
      <c r="G264" s="497" t="n">
        <v>23579</v>
      </c>
      <c r="H264" s="497" t="n">
        <v>254937</v>
      </c>
      <c r="I264" s="497" t="n">
        <v>14682</v>
      </c>
    </row>
    <row r="265">
      <c r="A265" s="503" t="inlineStr">
        <is>
          <t>defence-industry.eu</t>
        </is>
      </c>
      <c r="B265" s="512" t="n">
        <v>23</v>
      </c>
      <c r="C265" s="497" t="n">
        <v>31935</v>
      </c>
      <c r="D265" s="497" t="n">
        <v>4085</v>
      </c>
      <c r="E265" s="485" t="n">
        <v>72312</v>
      </c>
      <c r="F265" s="497" t="n">
        <v>29792</v>
      </c>
      <c r="G265" s="497" t="n">
        <v>2146</v>
      </c>
      <c r="H265" s="497" t="n">
        <v>19472</v>
      </c>
      <c r="I265" s="497" t="n">
        <v>12569</v>
      </c>
    </row>
    <row r="266">
      <c r="A266" s="503" t="inlineStr">
        <is>
          <t>dehoutkrant.nl</t>
        </is>
      </c>
      <c r="B266" s="512" t="n">
        <v>12</v>
      </c>
      <c r="C266" s="497" t="n">
        <v>2069</v>
      </c>
      <c r="D266" s="497" t="n">
        <v>598</v>
      </c>
      <c r="E266" s="485" t="n">
        <v>0</v>
      </c>
      <c r="F266" s="497" t="n">
        <v>1897</v>
      </c>
      <c r="G266" s="497" t="n">
        <v>174</v>
      </c>
      <c r="H266" s="497" t="n">
        <v>518</v>
      </c>
      <c r="I266" s="497" t="n">
        <v>1557</v>
      </c>
    </row>
    <row r="267">
      <c r="A267" s="516" t="inlineStr">
        <is>
          <t>deloonwerker.nl</t>
        </is>
      </c>
      <c r="B267" s="512" t="n">
        <v>23</v>
      </c>
      <c r="C267" s="497" t="n"/>
      <c r="D267" s="497" t="n"/>
      <c r="E267" s="485" t="n"/>
      <c r="F267" s="497" t="n"/>
      <c r="G267" s="497" t="n"/>
      <c r="H267" s="497" t="n"/>
      <c r="I267" s="497" t="n"/>
    </row>
    <row r="268">
      <c r="A268" s="503" t="inlineStr">
        <is>
          <t>demolitionandrecycling.media</t>
        </is>
      </c>
      <c r="B268" s="512" t="n">
        <v>19</v>
      </c>
      <c r="C268" s="497" t="n">
        <v>418224</v>
      </c>
      <c r="D268" s="497" t="n">
        <v>864</v>
      </c>
      <c r="E268" s="485" t="n">
        <v>0</v>
      </c>
      <c r="F268" s="497" t="n">
        <v>417989</v>
      </c>
      <c r="G268" s="497" t="n">
        <v>303</v>
      </c>
      <c r="H268" s="497" t="n">
        <v>22424</v>
      </c>
      <c r="I268" s="497" t="n">
        <v>22941</v>
      </c>
    </row>
    <row r="269">
      <c r="A269" s="503" t="inlineStr">
        <is>
          <t>demolitionnews.com</t>
        </is>
      </c>
      <c r="B269" s="512" t="n">
        <v>19</v>
      </c>
      <c r="C269" s="497" t="n">
        <v>15870</v>
      </c>
      <c r="D269" s="497" t="n">
        <v>298</v>
      </c>
      <c r="E269" s="485" t="n">
        <v>0</v>
      </c>
      <c r="F269" s="497" t="n">
        <v>15345</v>
      </c>
      <c r="G269" s="497" t="n">
        <v>411</v>
      </c>
      <c r="H269" s="497" t="n">
        <v>15777</v>
      </c>
      <c r="I269" s="497" t="n">
        <v>70</v>
      </c>
    </row>
    <row r="270">
      <c r="A270" s="503" t="inlineStr">
        <is>
          <t>design-milk.com</t>
        </is>
      </c>
      <c r="B270" s="512" t="n">
        <v>44</v>
      </c>
      <c r="C270" s="497" t="n">
        <v>5740142</v>
      </c>
      <c r="D270" s="497" t="n">
        <v>52171</v>
      </c>
      <c r="E270" s="485" t="n">
        <v>313454</v>
      </c>
      <c r="F270" s="497" t="n">
        <v>5633000</v>
      </c>
      <c r="G270" s="497" t="n">
        <v>105333</v>
      </c>
      <c r="H270" s="497" t="n">
        <v>2484031</v>
      </c>
      <c r="I270" s="497" t="n">
        <v>3268938</v>
      </c>
    </row>
    <row r="271">
      <c r="A271" s="503" t="inlineStr">
        <is>
          <t>designandbuilduk.net</t>
        </is>
      </c>
      <c r="B271" s="512" t="n">
        <v>22</v>
      </c>
      <c r="C271" s="497" t="n">
        <v>1251</v>
      </c>
      <c r="D271" s="497" t="n">
        <v>421</v>
      </c>
      <c r="E271" s="485" t="n">
        <v>0</v>
      </c>
      <c r="F271" s="497" t="n">
        <v>996</v>
      </c>
      <c r="G271" s="497" t="n">
        <v>259</v>
      </c>
      <c r="H271" s="497" t="n">
        <v>754</v>
      </c>
      <c r="I271" s="497" t="n">
        <v>506</v>
      </c>
    </row>
    <row r="272">
      <c r="A272" s="503" t="inlineStr">
        <is>
          <t>designboom.com</t>
        </is>
      </c>
      <c r="B272" s="512" t="n">
        <v>44</v>
      </c>
      <c r="C272" s="497" t="n">
        <v>17456527</v>
      </c>
      <c r="D272" s="497" t="n">
        <v>120445</v>
      </c>
      <c r="E272" s="485" t="n">
        <v>2388256</v>
      </c>
      <c r="F272" s="497" t="n">
        <v>12360442</v>
      </c>
      <c r="G272" s="497" t="n">
        <v>5323140</v>
      </c>
      <c r="H272" s="497" t="n">
        <v>12279871</v>
      </c>
      <c r="I272" s="497" t="n">
        <v>5044336</v>
      </c>
    </row>
    <row r="273">
      <c r="A273" s="503" t="inlineStr">
        <is>
          <t>designweek.co.uk</t>
        </is>
      </c>
      <c r="B273" s="512" t="n">
        <v>43</v>
      </c>
      <c r="C273" s="497" t="n">
        <v>2081498</v>
      </c>
      <c r="D273" s="497" t="n">
        <v>10013</v>
      </c>
      <c r="E273" s="485" t="n">
        <v>143953</v>
      </c>
      <c r="F273" s="497" t="n">
        <v>2048006</v>
      </c>
      <c r="G273" s="497" t="n">
        <v>32947</v>
      </c>
      <c r="H273" s="497" t="n">
        <v>1746367</v>
      </c>
      <c r="I273" s="497" t="n">
        <v>318290</v>
      </c>
    </row>
    <row r="274">
      <c r="A274" s="503" t="inlineStr">
        <is>
          <t>devdiscourse.com</t>
        </is>
      </c>
      <c r="B274" s="512" t="n">
        <v>46</v>
      </c>
      <c r="C274" s="497" t="n">
        <v>4416890</v>
      </c>
      <c r="D274" s="497" t="n">
        <v>37667</v>
      </c>
      <c r="E274" s="485" t="n">
        <v>413590</v>
      </c>
      <c r="F274" s="497" t="n">
        <v>4017422</v>
      </c>
      <c r="G274" s="497" t="n">
        <v>393811</v>
      </c>
      <c r="H274" s="497" t="n">
        <v>4016470</v>
      </c>
      <c r="I274" s="497" t="n">
        <v>313503</v>
      </c>
    </row>
    <row r="275">
      <c r="A275" s="503" t="inlineStr">
        <is>
          <t>dezeen.com</t>
        </is>
      </c>
      <c r="B275" s="512" t="n">
        <v>54</v>
      </c>
      <c r="C275" s="497" t="n">
        <v>102405316</v>
      </c>
      <c r="D275" s="497" t="n">
        <v>137437</v>
      </c>
      <c r="E275" s="485" t="n">
        <v>3763197</v>
      </c>
      <c r="F275" s="497" t="n">
        <v>92402823</v>
      </c>
      <c r="G275" s="497" t="n">
        <v>11423683</v>
      </c>
      <c r="H275" s="497" t="n">
        <v>87396540</v>
      </c>
      <c r="I275" s="497" t="n">
        <v>9370234</v>
      </c>
    </row>
    <row r="276">
      <c r="A276" s="503" t="inlineStr">
        <is>
          <t>diariodetransporte.com</t>
        </is>
      </c>
      <c r="B276" s="512" t="n">
        <v>30</v>
      </c>
      <c r="C276" s="497" t="n">
        <v>46938</v>
      </c>
      <c r="D276" s="497" t="n">
        <v>3652</v>
      </c>
      <c r="E276" s="485" t="n">
        <v>201565</v>
      </c>
      <c r="F276" s="497" t="n">
        <v>45248</v>
      </c>
      <c r="G276" s="497" t="n">
        <v>1712</v>
      </c>
      <c r="H276" s="497" t="n">
        <v>4989</v>
      </c>
      <c r="I276" s="497" t="n">
        <v>42250</v>
      </c>
    </row>
    <row r="277">
      <c r="A277" s="503" t="inlineStr">
        <is>
          <t>die-gebaeudetechnik.de</t>
        </is>
      </c>
      <c r="B277" s="512" t="n">
        <v>13</v>
      </c>
      <c r="C277" s="497" t="n">
        <v>1485</v>
      </c>
      <c r="D277" s="497" t="n">
        <v>541</v>
      </c>
      <c r="E277" s="485" t="n">
        <v>0</v>
      </c>
      <c r="F277" s="497" t="n">
        <v>1441</v>
      </c>
      <c r="G277" s="497" t="n">
        <v>44</v>
      </c>
      <c r="H277" s="497" t="n">
        <v>122</v>
      </c>
      <c r="I277" s="497" t="n">
        <v>1362</v>
      </c>
    </row>
    <row r="278">
      <c r="A278" s="503" t="inlineStr">
        <is>
          <t>dieselprogress.com</t>
        </is>
      </c>
      <c r="B278" s="512" t="n">
        <v>14</v>
      </c>
      <c r="C278" s="497" t="n">
        <v>296307</v>
      </c>
      <c r="D278" s="497" t="n">
        <v>5667</v>
      </c>
      <c r="E278" s="485" t="n">
        <v>0</v>
      </c>
      <c r="F278" s="497" t="n">
        <v>292121</v>
      </c>
      <c r="G278" s="497" t="n">
        <v>4012</v>
      </c>
      <c r="H278" s="497" t="n">
        <v>25436</v>
      </c>
      <c r="I278" s="497" t="n">
        <v>27264</v>
      </c>
    </row>
    <row r="279">
      <c r="A279" s="503" t="inlineStr">
        <is>
          <t>digimag.construction-europe.com</t>
        </is>
      </c>
      <c r="B279" s="512" t="n">
        <v>0</v>
      </c>
      <c r="C279" s="497" t="n"/>
      <c r="D279" s="497" t="n"/>
      <c r="E279" s="485" t="n"/>
      <c r="F279" s="497" t="n"/>
      <c r="G279" s="497" t="n"/>
      <c r="H279" s="497" t="n"/>
      <c r="I279" s="497" t="n"/>
    </row>
    <row r="280">
      <c r="A280" s="477" t="inlineStr">
        <is>
          <t>digital.bnpmedia.com</t>
        </is>
      </c>
      <c r="B280" s="522" t="n">
        <v>35</v>
      </c>
      <c r="C280" s="479" t="n"/>
      <c r="D280" s="517" t="n"/>
      <c r="E280" s="494" t="n">
        <v>555</v>
      </c>
      <c r="F280" s="517" t="n"/>
      <c r="G280" s="517" t="n"/>
      <c r="H280" s="517" t="n"/>
      <c r="I280" s="517" t="n"/>
    </row>
    <row r="281">
      <c r="A281" s="495" t="inlineStr">
        <is>
          <t>digital.emagazines.com</t>
        </is>
      </c>
      <c r="B281" s="522" t="n">
        <v>0</v>
      </c>
      <c r="C281" s="493" t="n"/>
      <c r="D281" s="517" t="n"/>
      <c r="E281" s="494" t="n"/>
      <c r="F281" s="517" t="n"/>
      <c r="G281" s="517" t="n"/>
      <c r="H281" s="517" t="n"/>
      <c r="I281" s="517" t="n"/>
    </row>
    <row r="282">
      <c r="A282" s="503" t="inlineStr">
        <is>
          <t>digital.fabricatingandmetalworking.com</t>
        </is>
      </c>
      <c r="B282" s="490" t="n">
        <v>14</v>
      </c>
      <c r="C282" s="491" t="n">
        <v>650</v>
      </c>
      <c r="D282" s="491" t="n">
        <v>19</v>
      </c>
      <c r="E282" s="491" t="n">
        <v>1054</v>
      </c>
      <c r="F282" s="491" t="n">
        <v>646</v>
      </c>
      <c r="G282" s="491" t="n">
        <v>4</v>
      </c>
      <c r="H282" s="491" t="n">
        <v>378</v>
      </c>
      <c r="I282" s="491" t="n">
        <v>272</v>
      </c>
    </row>
    <row r="283">
      <c r="A283" s="503" t="inlineStr">
        <is>
          <t>digital.tunnelingonline.com</t>
        </is>
      </c>
      <c r="B283" s="512" t="n">
        <v>29</v>
      </c>
      <c r="C283" s="497" t="n">
        <v>14</v>
      </c>
      <c r="D283" s="497" t="n">
        <v>5</v>
      </c>
      <c r="E283" s="485" t="n">
        <v>7323</v>
      </c>
      <c r="F283" s="497" t="n">
        <v>13</v>
      </c>
      <c r="G283" s="497" t="n">
        <v>1</v>
      </c>
      <c r="H283" s="497" t="n">
        <v>11</v>
      </c>
      <c r="I283" s="497" t="n">
        <v>3</v>
      </c>
    </row>
    <row r="284">
      <c r="A284" s="503" t="inlineStr">
        <is>
          <t>digital.worldhighways.com</t>
        </is>
      </c>
      <c r="B284" s="512" t="n">
        <v>25</v>
      </c>
      <c r="C284" s="497" t="n">
        <v>213</v>
      </c>
      <c r="D284" s="497" t="n">
        <v>63</v>
      </c>
      <c r="E284" s="485" t="n">
        <v>7725</v>
      </c>
      <c r="F284" s="497" t="n">
        <v>208</v>
      </c>
      <c r="G284" s="497" t="n">
        <v>5</v>
      </c>
      <c r="H284" s="497" t="n">
        <v>180</v>
      </c>
      <c r="I284" s="497" t="n">
        <v>33</v>
      </c>
    </row>
    <row r="285">
      <c r="A285" s="503" t="inlineStr">
        <is>
          <t>digital.ropl.com</t>
        </is>
      </c>
      <c r="B285" s="490" t="n">
        <v>0</v>
      </c>
      <c r="C285" s="491" t="n"/>
      <c r="D285" s="491" t="n"/>
      <c r="E285" s="491" t="n"/>
      <c r="F285" s="491" t="n"/>
      <c r="G285" s="491" t="n"/>
      <c r="H285" s="491" t="n"/>
      <c r="I285" s="491" t="n"/>
    </row>
    <row r="286">
      <c r="A286" s="503" t="inlineStr">
        <is>
          <t>digitalconstructiontoday.com</t>
        </is>
      </c>
      <c r="B286" s="490" t="n">
        <v>13</v>
      </c>
      <c r="C286" s="491" t="n">
        <v>186</v>
      </c>
      <c r="D286" s="491" t="n">
        <v>47</v>
      </c>
      <c r="E286" s="491" t="n">
        <v>1365</v>
      </c>
      <c r="F286" s="491" t="n">
        <v>145</v>
      </c>
      <c r="G286" s="491" t="n">
        <v>42</v>
      </c>
      <c r="H286" s="491" t="n">
        <v>181</v>
      </c>
      <c r="I286" s="491" t="n">
        <v>2</v>
      </c>
    </row>
    <row r="287">
      <c r="A287" s="503" t="inlineStr">
        <is>
          <t>digitalengineering247.com</t>
        </is>
      </c>
      <c r="B287" s="512" t="n">
        <v>24</v>
      </c>
      <c r="C287" s="497" t="n">
        <v>493140</v>
      </c>
      <c r="D287" s="497" t="n">
        <v>11766</v>
      </c>
      <c r="E287" s="485" t="n">
        <v>30300</v>
      </c>
      <c r="F287" s="497" t="n">
        <v>486587</v>
      </c>
      <c r="G287" s="497" t="n">
        <v>6787</v>
      </c>
      <c r="H287" s="497" t="n">
        <v>400743</v>
      </c>
      <c r="I287" s="497" t="n">
        <v>101210</v>
      </c>
    </row>
    <row r="288">
      <c r="A288" s="503" t="inlineStr">
        <is>
          <t>directionsmag.com</t>
        </is>
      </c>
      <c r="B288" s="512" t="n">
        <v>43</v>
      </c>
      <c r="C288" s="497" t="n">
        <v>12648067</v>
      </c>
      <c r="D288" s="497" t="n">
        <v>8424</v>
      </c>
      <c r="E288" s="485" t="n">
        <v>12484</v>
      </c>
      <c r="F288" s="497" t="n">
        <v>7445302</v>
      </c>
      <c r="G288" s="497" t="n">
        <v>5246169</v>
      </c>
      <c r="H288" s="497" t="n">
        <v>12661342</v>
      </c>
      <c r="I288" s="497" t="n">
        <v>64370</v>
      </c>
    </row>
    <row r="289">
      <c r="A289" s="503" t="inlineStr">
        <is>
          <t>dispo.cc</t>
        </is>
      </c>
      <c r="B289" s="512" t="n">
        <v>21</v>
      </c>
      <c r="C289" s="497" t="n">
        <v>8291</v>
      </c>
      <c r="D289" s="497" t="n">
        <v>1853</v>
      </c>
      <c r="E289" s="485" t="n">
        <v>16631</v>
      </c>
      <c r="F289" s="497" t="n">
        <v>7850</v>
      </c>
      <c r="G289" s="497" t="n">
        <v>444</v>
      </c>
      <c r="H289" s="497" t="n">
        <v>1041</v>
      </c>
      <c r="I289" s="497" t="n">
        <v>7302</v>
      </c>
    </row>
    <row r="290">
      <c r="A290" s="516" t="inlineStr">
        <is>
          <t>distribuzionemoderna.info</t>
        </is>
      </c>
      <c r="B290" s="512" t="n">
        <v>37</v>
      </c>
      <c r="C290" s="497" t="n"/>
      <c r="D290" s="497" t="n"/>
      <c r="E290" s="485" t="n">
        <v>50600</v>
      </c>
      <c r="F290" s="497" t="n"/>
      <c r="G290" s="497" t="n"/>
      <c r="H290" s="497" t="n"/>
      <c r="I290" s="497" t="n"/>
    </row>
    <row r="291">
      <c r="A291" s="503" t="inlineStr">
        <is>
          <t>domino.com</t>
        </is>
      </c>
      <c r="B291" s="512" t="n">
        <v>40</v>
      </c>
      <c r="C291" s="497" t="n">
        <v>2673295</v>
      </c>
      <c r="D291" s="497" t="n">
        <v>46538</v>
      </c>
      <c r="E291" s="485" t="n">
        <v>475300</v>
      </c>
      <c r="F291" s="497" t="n">
        <v>2546355</v>
      </c>
      <c r="G291" s="497" t="n">
        <v>130418</v>
      </c>
      <c r="H291" s="497" t="n">
        <v>1696461</v>
      </c>
      <c r="I291" s="497" t="n">
        <v>954394</v>
      </c>
    </row>
    <row r="292">
      <c r="A292" s="503" t="inlineStr">
        <is>
          <t>domusweb.it</t>
        </is>
      </c>
      <c r="B292" s="512" t="n">
        <v>42</v>
      </c>
      <c r="C292" s="497" t="n">
        <v>4011030</v>
      </c>
      <c r="D292" s="497" t="n">
        <v>29151</v>
      </c>
      <c r="E292" s="485" t="n">
        <v>300019</v>
      </c>
      <c r="F292" s="497" t="n">
        <v>2184150</v>
      </c>
      <c r="G292" s="497" t="n">
        <v>1813799</v>
      </c>
      <c r="H292" s="497" t="n">
        <v>3233539</v>
      </c>
      <c r="I292" s="497" t="n">
        <v>727860</v>
      </c>
    </row>
    <row r="293">
      <c r="A293" s="503" t="inlineStr">
        <is>
          <t>dredgewire.com</t>
        </is>
      </c>
      <c r="B293" s="512" t="n">
        <v>18</v>
      </c>
      <c r="C293" s="497" t="n">
        <v>28737</v>
      </c>
      <c r="D293" s="497" t="n">
        <v>941</v>
      </c>
      <c r="E293" s="485" t="n">
        <v>2729</v>
      </c>
      <c r="F293" s="497" t="n">
        <v>28358</v>
      </c>
      <c r="G293" s="497" t="n">
        <v>404</v>
      </c>
      <c r="H293" s="497" t="n">
        <v>27801</v>
      </c>
      <c r="I293" s="497" t="n">
        <v>1277</v>
      </c>
    </row>
    <row r="294">
      <c r="A294" s="503" t="inlineStr">
        <is>
          <t>dronedj.com</t>
        </is>
      </c>
      <c r="B294" s="512" t="n">
        <v>37</v>
      </c>
      <c r="C294" s="497" t="n">
        <v>1123260</v>
      </c>
      <c r="D294" s="497" t="n">
        <v>24046</v>
      </c>
      <c r="E294" s="485" t="n">
        <v>420525</v>
      </c>
      <c r="F294" s="497" t="n">
        <v>1088778</v>
      </c>
      <c r="G294" s="497" t="n">
        <v>36307</v>
      </c>
      <c r="H294" s="497" t="n">
        <v>282570</v>
      </c>
      <c r="I294" s="497" t="n">
        <v>839845</v>
      </c>
    </row>
    <row r="295">
      <c r="A295" s="503" t="inlineStr">
        <is>
          <t>dronelife.com</t>
        </is>
      </c>
      <c r="B295" s="512" t="n">
        <v>30</v>
      </c>
      <c r="C295" s="497" t="n">
        <v>5080065</v>
      </c>
      <c r="D295" s="497" t="n">
        <v>14792</v>
      </c>
      <c r="E295" s="485" t="n">
        <v>15855</v>
      </c>
      <c r="F295" s="497" t="n">
        <v>4970158</v>
      </c>
      <c r="G295" s="497" t="n">
        <v>107632</v>
      </c>
      <c r="H295" s="497" t="n">
        <v>4771863</v>
      </c>
      <c r="I295" s="497" t="n">
        <v>341442</v>
      </c>
    </row>
    <row r="296">
      <c r="A296" s="503" t="inlineStr">
        <is>
          <t>dronesworldmag.com</t>
        </is>
      </c>
      <c r="B296" s="512" t="n">
        <v>11</v>
      </c>
      <c r="C296" s="497" t="n">
        <v>1959</v>
      </c>
      <c r="D296" s="497" t="n">
        <v>224</v>
      </c>
      <c r="E296" s="485" t="n">
        <v>0</v>
      </c>
      <c r="F296" s="497" t="n">
        <v>990</v>
      </c>
      <c r="G296" s="497" t="n">
        <v>969</v>
      </c>
      <c r="H296" s="497" t="n">
        <v>1047</v>
      </c>
      <c r="I296" s="497" t="n">
        <v>904</v>
      </c>
    </row>
    <row r="297">
      <c r="A297" s="503" t="inlineStr">
        <is>
          <t>dtnpf.com</t>
        </is>
      </c>
      <c r="B297" s="512" t="n">
        <v>43</v>
      </c>
      <c r="C297" s="497" t="n">
        <v>305589108</v>
      </c>
      <c r="D297" s="497" t="n">
        <v>21967</v>
      </c>
      <c r="E297" s="485" t="n">
        <v>252773</v>
      </c>
      <c r="F297" s="497" t="n">
        <v>131278575</v>
      </c>
      <c r="G297" s="497" t="n">
        <v>175577822</v>
      </c>
      <c r="H297" s="497" t="n">
        <v>131785658</v>
      </c>
      <c r="I297" s="497" t="n">
        <v>174922673</v>
      </c>
    </row>
    <row r="298">
      <c r="A298" s="503" t="inlineStr">
        <is>
          <t>digital.utilitycontractormagazine.com</t>
        </is>
      </c>
      <c r="B298" s="512" t="n">
        <v>0</v>
      </c>
      <c r="C298" s="497" t="n"/>
      <c r="D298" s="497" t="n"/>
      <c r="E298" s="485" t="n"/>
      <c r="F298" s="497" t="n"/>
      <c r="G298" s="497" t="n"/>
      <c r="H298" s="497" t="n"/>
      <c r="I298" s="497" t="n"/>
    </row>
    <row r="299">
      <c r="A299" s="503" t="inlineStr">
        <is>
          <t>dvo.be</t>
        </is>
      </c>
      <c r="B299" s="512" t="n">
        <v>29</v>
      </c>
      <c r="C299" s="497" t="n">
        <v>5363</v>
      </c>
      <c r="D299" s="497" t="n">
        <v>702</v>
      </c>
      <c r="E299" s="485" t="n">
        <v>5967</v>
      </c>
      <c r="F299" s="497" t="n">
        <v>4088</v>
      </c>
      <c r="G299" s="497" t="n">
        <v>1290</v>
      </c>
      <c r="H299" s="497" t="n">
        <v>4830</v>
      </c>
      <c r="I299" s="497" t="n">
        <v>527</v>
      </c>
    </row>
    <row r="300">
      <c r="A300" s="503" t="inlineStr">
        <is>
          <t>dvz.de</t>
        </is>
      </c>
      <c r="B300" s="512" t="n">
        <v>40</v>
      </c>
      <c r="C300" s="497" t="n">
        <v>212342</v>
      </c>
      <c r="D300" s="497" t="n">
        <v>9507</v>
      </c>
      <c r="E300" s="485" t="n">
        <v>87164</v>
      </c>
      <c r="F300" s="497" t="n">
        <v>180714</v>
      </c>
      <c r="G300" s="497" t="n">
        <v>32820</v>
      </c>
      <c r="H300" s="497" t="n">
        <v>119944</v>
      </c>
      <c r="I300" s="497" t="n">
        <v>94592</v>
      </c>
    </row>
    <row r="301">
      <c r="A301" s="516" t="inlineStr">
        <is>
          <t>dwell.com</t>
        </is>
      </c>
      <c r="B301" s="512" t="n">
        <v>44</v>
      </c>
      <c r="C301" s="497" t="n"/>
      <c r="D301" s="497" t="n"/>
      <c r="E301" s="485" t="n">
        <v>291000</v>
      </c>
      <c r="F301" s="497" t="n"/>
      <c r="G301" s="497" t="n"/>
      <c r="H301" s="497" t="n"/>
      <c r="I301" s="497" t="n"/>
    </row>
    <row r="302">
      <c r="A302" s="503" t="inlineStr">
        <is>
          <t>dxc.news</t>
        </is>
      </c>
      <c r="B302" s="512" t="n">
        <v>5</v>
      </c>
      <c r="C302" s="497" t="n">
        <v>651</v>
      </c>
      <c r="D302" s="497" t="n">
        <v>73</v>
      </c>
      <c r="E302" s="485" t="n">
        <v>0</v>
      </c>
      <c r="F302" s="497" t="n">
        <v>613</v>
      </c>
      <c r="G302" s="497" t="n">
        <v>38</v>
      </c>
      <c r="H302" s="497" t="n">
        <v>277</v>
      </c>
      <c r="I302" s="497" t="n">
        <v>22</v>
      </c>
    </row>
    <row r="303">
      <c r="A303" s="489" t="inlineStr">
        <is>
          <t>e-architect.com</t>
        </is>
      </c>
      <c r="B303" s="490" t="n">
        <v>37</v>
      </c>
      <c r="C303" s="491" t="n">
        <v>841328</v>
      </c>
      <c r="D303" s="491" t="n">
        <v>19807</v>
      </c>
      <c r="E303" s="491" t="n">
        <v>94081</v>
      </c>
      <c r="F303" s="491" t="n">
        <v>807550</v>
      </c>
      <c r="G303" s="491" t="n">
        <v>34179</v>
      </c>
      <c r="H303" s="491" t="n">
        <v>729749</v>
      </c>
      <c r="I303" s="491" t="n">
        <v>90835</v>
      </c>
    </row>
    <row r="304">
      <c r="A304" s="503" t="inlineStr">
        <is>
          <t>e-mj.com</t>
        </is>
      </c>
      <c r="B304" s="512" t="n">
        <v>25</v>
      </c>
      <c r="C304" s="497" t="n">
        <v>174033</v>
      </c>
      <c r="D304" s="497" t="n">
        <v>3976</v>
      </c>
      <c r="E304" s="485" t="n">
        <v>12659</v>
      </c>
      <c r="F304" s="497" t="n">
        <v>169364</v>
      </c>
      <c r="G304" s="497" t="n">
        <v>4684</v>
      </c>
      <c r="H304" s="497" t="n">
        <v>158148</v>
      </c>
      <c r="I304" s="497" t="n">
        <v>7126</v>
      </c>
    </row>
    <row r="305">
      <c r="A305" s="503" t="inlineStr">
        <is>
          <t>eandt.theiet.org</t>
        </is>
      </c>
      <c r="B305" s="512" t="n">
        <v>53</v>
      </c>
      <c r="C305" s="497" t="n"/>
      <c r="D305" s="497" t="n"/>
      <c r="E305" s="485" t="n">
        <v>1500</v>
      </c>
      <c r="F305" s="497" t="n"/>
      <c r="G305" s="497" t="n"/>
      <c r="H305" s="497" t="n"/>
      <c r="I305" s="497" t="n"/>
    </row>
    <row r="306">
      <c r="A306" s="477" t="inlineStr">
        <is>
          <t>earthmovers-magazine.com.au</t>
        </is>
      </c>
      <c r="B306" s="522" t="n">
        <v>19</v>
      </c>
      <c r="C306" s="479" t="n"/>
      <c r="D306" s="517" t="n"/>
      <c r="E306" s="494" t="n">
        <v>1095</v>
      </c>
      <c r="F306" s="517" t="n"/>
      <c r="G306" s="517" t="n"/>
      <c r="H306" s="517" t="n"/>
      <c r="I306" s="517" t="n"/>
    </row>
    <row r="307">
      <c r="A307" s="503" t="inlineStr">
        <is>
          <t>earthmoversmagazine.co.uk</t>
        </is>
      </c>
      <c r="B307" s="512" t="n">
        <v>25</v>
      </c>
      <c r="C307" s="497" t="n">
        <v>39430</v>
      </c>
      <c r="D307" s="497" t="n">
        <v>2981</v>
      </c>
      <c r="E307" s="485" t="n">
        <v>128034</v>
      </c>
      <c r="F307" s="497" t="n">
        <v>38357</v>
      </c>
      <c r="G307" s="497" t="n">
        <v>1109</v>
      </c>
      <c r="H307" s="497" t="n">
        <v>30248</v>
      </c>
      <c r="I307" s="497" t="n">
        <v>9473</v>
      </c>
    </row>
    <row r="308">
      <c r="A308" s="503" t="inlineStr">
        <is>
          <t>easyengineering.eu</t>
        </is>
      </c>
      <c r="B308" s="512" t="n">
        <v>22</v>
      </c>
      <c r="C308" s="497" t="n">
        <v>52198</v>
      </c>
      <c r="D308" s="497" t="n">
        <v>6647</v>
      </c>
      <c r="E308" s="485" t="n">
        <v>6868</v>
      </c>
      <c r="F308" s="497" t="n">
        <v>51263</v>
      </c>
      <c r="G308" s="497" t="n">
        <v>928</v>
      </c>
      <c r="H308" s="497" t="n">
        <v>26153</v>
      </c>
      <c r="I308" s="497" t="n">
        <v>26367</v>
      </c>
    </row>
    <row r="309">
      <c r="A309" s="503" t="inlineStr">
        <is>
          <t>ebmag.com</t>
        </is>
      </c>
      <c r="B309" s="512" t="n">
        <v>23</v>
      </c>
      <c r="C309" s="497" t="n">
        <v>82457</v>
      </c>
      <c r="D309" s="497" t="n">
        <v>7864</v>
      </c>
      <c r="E309" s="485" t="n">
        <v>561</v>
      </c>
      <c r="F309" s="497" t="n">
        <v>79392</v>
      </c>
      <c r="G309" s="497" t="n">
        <v>3116</v>
      </c>
      <c r="H309" s="497" t="n">
        <v>40336</v>
      </c>
      <c r="I309" s="497" t="n">
        <v>41124</v>
      </c>
    </row>
    <row r="310">
      <c r="A310" s="509" t="inlineStr">
        <is>
          <t>ebs.publicnow.com</t>
        </is>
      </c>
      <c r="B310" s="512" t="n">
        <v>38</v>
      </c>
      <c r="C310" s="497" t="n"/>
      <c r="D310" s="497" t="n"/>
      <c r="E310" s="485" t="n">
        <v>18500</v>
      </c>
      <c r="F310" s="497" t="n"/>
      <c r="G310" s="497" t="n"/>
      <c r="H310" s="497" t="n"/>
      <c r="I310" s="497" t="n"/>
    </row>
    <row r="311">
      <c r="A311" s="503" t="inlineStr">
        <is>
          <t>ecmag.com</t>
        </is>
      </c>
      <c r="B311" s="512" t="n">
        <v>31</v>
      </c>
      <c r="C311" s="497" t="n">
        <v>73508</v>
      </c>
      <c r="D311" s="497" t="n">
        <v>12262</v>
      </c>
      <c r="E311" s="485" t="n">
        <v>34831</v>
      </c>
      <c r="F311" s="497" t="n">
        <v>58705</v>
      </c>
      <c r="G311" s="497" t="n">
        <v>14936</v>
      </c>
      <c r="H311" s="497" t="n">
        <v>39278</v>
      </c>
      <c r="I311" s="497" t="n">
        <v>34534</v>
      </c>
    </row>
    <row r="312">
      <c r="A312" s="503" t="inlineStr">
        <is>
          <t>ecmweb.com</t>
        </is>
      </c>
      <c r="B312" s="512" t="n">
        <v>40</v>
      </c>
      <c r="C312" s="497" t="n">
        <v>136731</v>
      </c>
      <c r="D312" s="497" t="n">
        <v>11881</v>
      </c>
      <c r="E312" s="485" t="n">
        <v>90727</v>
      </c>
      <c r="F312" s="497" t="n">
        <v>99124</v>
      </c>
      <c r="G312" s="497" t="n">
        <v>37566</v>
      </c>
      <c r="H312" s="497" t="n">
        <v>65418</v>
      </c>
      <c r="I312" s="497" t="n">
        <v>70644</v>
      </c>
    </row>
    <row r="313">
      <c r="A313" s="503" t="inlineStr">
        <is>
          <t>ecommercemag.fr</t>
        </is>
      </c>
      <c r="B313" s="512" t="n">
        <v>36</v>
      </c>
      <c r="C313" s="497" t="n">
        <v>323329</v>
      </c>
      <c r="D313" s="497" t="n">
        <v>8651</v>
      </c>
      <c r="E313" s="485" t="n">
        <v>37766</v>
      </c>
      <c r="F313" s="497" t="n">
        <v>309572</v>
      </c>
      <c r="G313" s="497" t="n">
        <v>13694</v>
      </c>
      <c r="H313" s="497" t="n">
        <v>118307</v>
      </c>
      <c r="I313" s="497" t="n">
        <v>96457</v>
      </c>
    </row>
    <row r="314">
      <c r="A314" s="503" t="inlineStr">
        <is>
          <t>ecoroads.com</t>
        </is>
      </c>
      <c r="B314" s="490" t="n">
        <v>14</v>
      </c>
      <c r="C314" s="491" t="n">
        <v>2824</v>
      </c>
      <c r="D314" s="491" t="n">
        <v>214</v>
      </c>
      <c r="E314" s="491" t="n">
        <v>294</v>
      </c>
      <c r="F314" s="491" t="n">
        <v>2690</v>
      </c>
      <c r="G314" s="491" t="n">
        <v>138</v>
      </c>
      <c r="H314" s="491" t="n">
        <v>2745</v>
      </c>
      <c r="I314" s="491" t="n">
        <v>31</v>
      </c>
    </row>
    <row r="315">
      <c r="A315" s="516" t="inlineStr">
        <is>
          <t>edacafe.com</t>
        </is>
      </c>
      <c r="B315" s="512" t="n">
        <v>28</v>
      </c>
      <c r="C315" s="497" t="n"/>
      <c r="D315" s="497" t="n"/>
      <c r="E315" s="485" t="n">
        <v>825</v>
      </c>
      <c r="F315" s="497" t="n"/>
      <c r="G315" s="497" t="n"/>
      <c r="H315" s="497" t="n"/>
      <c r="I315" s="497" t="n"/>
    </row>
    <row r="316">
      <c r="A316" s="503" t="inlineStr">
        <is>
          <t>edi-mag.fr</t>
        </is>
      </c>
      <c r="B316" s="512" t="n">
        <v>22</v>
      </c>
      <c r="C316" s="497" t="n">
        <v>14992</v>
      </c>
      <c r="D316" s="497" t="n">
        <v>1918</v>
      </c>
      <c r="E316" s="485" t="n">
        <v>1119</v>
      </c>
      <c r="F316" s="497" t="n">
        <v>11689</v>
      </c>
      <c r="G316" s="497" t="n">
        <v>3333</v>
      </c>
      <c r="H316" s="497" t="n">
        <v>3696</v>
      </c>
      <c r="I316" s="497" t="n">
        <v>7549</v>
      </c>
    </row>
    <row r="317">
      <c r="A317" s="487" t="inlineStr">
        <is>
          <t>edilportale.com</t>
        </is>
      </c>
      <c r="B317" s="522" t="n">
        <v>37</v>
      </c>
      <c r="C317" s="479" t="n"/>
      <c r="D317" s="517" t="n"/>
      <c r="E317" s="494" t="n">
        <v>176692</v>
      </c>
      <c r="F317" s="517" t="n"/>
      <c r="G317" s="517" t="n"/>
      <c r="H317" s="517" t="n"/>
      <c r="I317" s="517" t="n"/>
    </row>
    <row r="318">
      <c r="A318" s="503" t="inlineStr">
        <is>
          <t>edition.pagesuite.com</t>
        </is>
      </c>
      <c r="B318" s="512" t="n">
        <v>0</v>
      </c>
      <c r="C318" s="497" t="n">
        <v>26462058</v>
      </c>
      <c r="D318" s="497" t="n">
        <v>6785</v>
      </c>
      <c r="E318" s="485" t="n">
        <v>0</v>
      </c>
      <c r="F318" s="497" t="n">
        <v>26427508</v>
      </c>
      <c r="G318" s="497" t="n">
        <v>40841</v>
      </c>
      <c r="H318" s="497" t="n">
        <v>10680110</v>
      </c>
      <c r="I318" s="497" t="n">
        <v>9778292</v>
      </c>
    </row>
    <row r="319">
      <c r="A319" s="503" t="inlineStr">
        <is>
          <t>editions.mydigitalpublication.com</t>
        </is>
      </c>
      <c r="B319" s="512" t="n">
        <v>0</v>
      </c>
      <c r="C319" s="497" t="n">
        <v>328503</v>
      </c>
      <c r="D319" s="497" t="n">
        <v>2582</v>
      </c>
      <c r="E319" s="485" t="n">
        <v>0</v>
      </c>
      <c r="F319" s="497" t="n">
        <v>323170</v>
      </c>
      <c r="G319" s="497" t="n">
        <v>5433</v>
      </c>
      <c r="H319" s="497" t="n">
        <v>83234</v>
      </c>
      <c r="I319" s="497" t="n">
        <v>191227</v>
      </c>
    </row>
    <row r="320">
      <c r="A320" s="503" t="inlineStr">
        <is>
          <t>edutopia.org</t>
        </is>
      </c>
      <c r="B320" s="512" t="n">
        <v>56</v>
      </c>
      <c r="C320" s="497" t="n">
        <v>3265285</v>
      </c>
      <c r="D320" s="497" t="n">
        <v>67234</v>
      </c>
      <c r="E320" s="485" t="n">
        <v>1771989</v>
      </c>
      <c r="F320" s="497" t="n">
        <v>2942682</v>
      </c>
      <c r="G320" s="497" t="n">
        <v>321581</v>
      </c>
      <c r="H320" s="497" t="n">
        <v>3116426</v>
      </c>
      <c r="I320" s="497" t="n">
        <v>99510</v>
      </c>
    </row>
    <row r="321">
      <c r="A321" s="503" t="inlineStr">
        <is>
          <t>egospodarka.pl</t>
        </is>
      </c>
      <c r="B321" s="512" t="n">
        <v>40</v>
      </c>
      <c r="C321" s="497" t="n"/>
      <c r="D321" s="497" t="n"/>
      <c r="E321" s="485" t="n">
        <v>36000</v>
      </c>
      <c r="F321" s="497" t="n"/>
      <c r="G321" s="497" t="n"/>
      <c r="H321" s="497" t="n"/>
      <c r="I321" s="497" t="n"/>
    </row>
    <row r="322">
      <c r="A322" s="503" t="inlineStr">
        <is>
          <t>eijournal.com</t>
        </is>
      </c>
      <c r="B322" s="512" t="n">
        <v>16</v>
      </c>
      <c r="C322" s="497" t="n">
        <v>10511</v>
      </c>
      <c r="D322" s="497" t="n">
        <v>1457</v>
      </c>
      <c r="E322" s="485" t="n">
        <v>2398</v>
      </c>
      <c r="F322" s="497" t="n">
        <v>6773</v>
      </c>
      <c r="G322" s="497" t="n">
        <v>3723</v>
      </c>
      <c r="H322" s="497" t="n">
        <v>9051</v>
      </c>
      <c r="I322" s="497" t="n">
        <v>1371</v>
      </c>
    </row>
    <row r="323">
      <c r="A323" s="503" t="inlineStr">
        <is>
          <t>eilbote-online.com</t>
        </is>
      </c>
      <c r="B323" s="512" t="n">
        <v>24</v>
      </c>
      <c r="C323" s="497" t="n">
        <v>95832</v>
      </c>
      <c r="D323" s="497" t="n">
        <v>4113</v>
      </c>
      <c r="E323" s="485" t="n">
        <v>17219</v>
      </c>
      <c r="F323" s="497" t="n">
        <v>94809</v>
      </c>
      <c r="G323" s="497" t="n">
        <v>1052</v>
      </c>
      <c r="H323" s="497" t="n">
        <v>41375</v>
      </c>
      <c r="I323" s="497" t="n">
        <v>54916</v>
      </c>
    </row>
    <row r="324">
      <c r="A324" s="503" t="inlineStr">
        <is>
          <t>ein.iconnect007.com</t>
        </is>
      </c>
      <c r="B324" s="512" t="n">
        <v>0</v>
      </c>
      <c r="C324" s="497" t="n">
        <v>189571</v>
      </c>
      <c r="D324" s="497" t="n">
        <v>532</v>
      </c>
      <c r="E324" s="485" t="n">
        <v>0</v>
      </c>
      <c r="F324" s="497" t="n">
        <v>188700</v>
      </c>
      <c r="G324" s="497" t="n">
        <v>887</v>
      </c>
      <c r="H324" s="497" t="n">
        <v>78975</v>
      </c>
      <c r="I324" s="497" t="n">
        <v>18537</v>
      </c>
    </row>
    <row r="325">
      <c r="A325" s="503" t="inlineStr">
        <is>
          <t>einnews.com</t>
        </is>
      </c>
      <c r="B325" s="512" t="n">
        <v>40</v>
      </c>
      <c r="C325" s="497" t="n">
        <v>27959526</v>
      </c>
      <c r="D325" s="497" t="n">
        <v>57894</v>
      </c>
      <c r="E325" s="485" t="n">
        <v>470528</v>
      </c>
      <c r="F325" s="497" t="n">
        <v>16287242</v>
      </c>
      <c r="G325" s="497" t="n">
        <v>13724352</v>
      </c>
      <c r="H325" s="497" t="n">
        <v>24504473</v>
      </c>
      <c r="I325" s="497" t="n">
        <v>8059544</v>
      </c>
    </row>
    <row r="326">
      <c r="A326" s="503" t="inlineStr">
        <is>
          <t>electronicsera.in</t>
        </is>
      </c>
      <c r="B326" s="512" t="n">
        <v>21</v>
      </c>
      <c r="C326" s="497" t="n">
        <v>3165</v>
      </c>
      <c r="D326" s="497" t="n">
        <v>1436</v>
      </c>
      <c r="E326" s="485" t="n">
        <v>25747</v>
      </c>
      <c r="F326" s="497" t="n">
        <v>2966</v>
      </c>
      <c r="G326" s="497" t="n">
        <v>202</v>
      </c>
      <c r="H326" s="497" t="n">
        <v>722</v>
      </c>
      <c r="I326" s="497" t="n">
        <v>2404</v>
      </c>
    </row>
    <row r="327">
      <c r="A327" s="503" t="inlineStr">
        <is>
          <t>electronicspecifier.com</t>
        </is>
      </c>
      <c r="B327" s="512" t="n">
        <v>31</v>
      </c>
      <c r="C327" s="497" t="n"/>
      <c r="D327" s="497" t="n"/>
      <c r="E327" s="485" t="n"/>
      <c r="F327" s="497" t="n"/>
      <c r="G327" s="497" t="n"/>
      <c r="H327" s="497" t="n"/>
      <c r="I327" s="497" t="n"/>
    </row>
    <row r="328">
      <c r="A328" s="503" t="inlineStr">
        <is>
          <t>electronicsweekly.com</t>
        </is>
      </c>
      <c r="B328" s="512" t="n">
        <v>36</v>
      </c>
      <c r="C328" s="497" t="n">
        <v>11317865</v>
      </c>
      <c r="D328" s="497" t="n">
        <v>21912</v>
      </c>
      <c r="E328" s="485" t="n">
        <v>51196</v>
      </c>
      <c r="F328" s="497" t="n">
        <v>11174717</v>
      </c>
      <c r="G328" s="497" t="n">
        <v>156885</v>
      </c>
      <c r="H328" s="497" t="n">
        <v>11056775</v>
      </c>
      <c r="I328" s="497" t="n">
        <v>240843</v>
      </c>
    </row>
    <row r="329">
      <c r="A329" s="503" t="inlineStr">
        <is>
          <t>elpais.com</t>
        </is>
      </c>
      <c r="B329" s="512" t="n">
        <v>95</v>
      </c>
      <c r="C329" s="497" t="n">
        <v>220768217</v>
      </c>
      <c r="D329" s="497" t="n">
        <v>424957</v>
      </c>
      <c r="E329" s="485" t="n">
        <v>168489318</v>
      </c>
      <c r="F329" s="497" t="n">
        <v>185428624</v>
      </c>
      <c r="G329" s="497" t="n">
        <v>36219866</v>
      </c>
      <c r="H329" s="497" t="n">
        <v>163527751</v>
      </c>
      <c r="I329" s="497" t="n">
        <v>49964937</v>
      </c>
    </row>
    <row r="330">
      <c r="A330" s="477" t="inlineStr">
        <is>
          <t>energycentral.com</t>
        </is>
      </c>
      <c r="B330" s="522" t="n">
        <v>41</v>
      </c>
      <c r="C330" s="479" t="n"/>
      <c r="D330" s="517" t="n"/>
      <c r="E330" s="494" t="n">
        <v>12752</v>
      </c>
      <c r="F330" s="517" t="n"/>
      <c r="G330" s="517" t="n"/>
      <c r="H330" s="517" t="n"/>
      <c r="I330" s="517" t="n"/>
    </row>
    <row r="331">
      <c r="A331" s="503" t="inlineStr">
        <is>
          <t>engineering.com</t>
        </is>
      </c>
      <c r="B331" s="512" t="n">
        <v>47</v>
      </c>
      <c r="C331" s="497" t="n">
        <v>6194482</v>
      </c>
      <c r="D331" s="497" t="n">
        <v>27907</v>
      </c>
      <c r="E331" s="485" t="n">
        <v>607966</v>
      </c>
      <c r="F331" s="497" t="n">
        <v>5889831</v>
      </c>
      <c r="G331" s="497" t="n">
        <v>301445</v>
      </c>
      <c r="H331" s="497" t="n">
        <v>5238170</v>
      </c>
      <c r="I331" s="497" t="n">
        <v>936004</v>
      </c>
    </row>
    <row r="332">
      <c r="A332" s="503" t="inlineStr">
        <is>
          <t>engineerlive.com</t>
        </is>
      </c>
      <c r="B332" s="512" t="n">
        <v>26</v>
      </c>
      <c r="C332" s="497" t="n">
        <v>63051</v>
      </c>
      <c r="D332" s="497" t="n">
        <v>9572</v>
      </c>
      <c r="E332" s="485" t="n">
        <v>16528</v>
      </c>
      <c r="F332" s="497" t="n">
        <v>57481</v>
      </c>
      <c r="G332" s="497" t="n">
        <v>5667</v>
      </c>
      <c r="H332" s="497" t="n">
        <v>28125</v>
      </c>
      <c r="I332" s="497" t="n">
        <v>35436</v>
      </c>
    </row>
    <row r="333">
      <c r="A333" s="487" t="inlineStr">
        <is>
          <t>engtechnica.com</t>
        </is>
      </c>
      <c r="B333" s="522" t="n">
        <v>2</v>
      </c>
      <c r="C333" s="479" t="n"/>
      <c r="D333" s="517" t="n"/>
      <c r="E333" s="494" t="n">
        <v>0</v>
      </c>
      <c r="F333" s="517" t="n"/>
      <c r="G333" s="517" t="n"/>
      <c r="H333" s="517" t="n"/>
      <c r="I333" s="517" t="n"/>
    </row>
    <row r="334">
      <c r="A334" s="503" t="inlineStr">
        <is>
          <t>enr.com</t>
        </is>
      </c>
      <c r="B334" s="512" t="n">
        <v>47</v>
      </c>
      <c r="C334" s="497" t="n">
        <v>31785429</v>
      </c>
      <c r="D334" s="497" t="n">
        <v>31896</v>
      </c>
      <c r="E334" s="485" t="n">
        <v>1047246</v>
      </c>
      <c r="F334" s="497" t="n">
        <v>31621807</v>
      </c>
      <c r="G334" s="497" t="n">
        <v>161032</v>
      </c>
      <c r="H334" s="497" t="n">
        <v>31470015</v>
      </c>
      <c r="I334" s="497" t="n">
        <v>116035</v>
      </c>
    </row>
    <row r="335">
      <c r="A335" s="489" t="inlineStr">
        <is>
          <t>entrearchitect.com</t>
        </is>
      </c>
      <c r="B335" s="490" t="n">
        <v>23</v>
      </c>
      <c r="C335" s="491" t="n">
        <v>13354</v>
      </c>
      <c r="D335" s="491" t="n">
        <v>772</v>
      </c>
      <c r="E335" s="491" t="n">
        <v>4406</v>
      </c>
      <c r="F335" s="491" t="n">
        <v>9949</v>
      </c>
      <c r="G335" s="491" t="n">
        <v>3392</v>
      </c>
      <c r="H335" s="491" t="n">
        <v>10899</v>
      </c>
      <c r="I335" s="491" t="n">
        <v>2430</v>
      </c>
    </row>
    <row r="336">
      <c r="A336" s="503" t="inlineStr">
        <is>
          <t>environmentjournal.online</t>
        </is>
      </c>
      <c r="B336" s="512" t="n">
        <v>26</v>
      </c>
      <c r="C336" s="497" t="n">
        <v>97300</v>
      </c>
      <c r="D336" s="497" t="n">
        <v>2905</v>
      </c>
      <c r="E336" s="485" t="n">
        <v>0</v>
      </c>
      <c r="F336" s="497" t="n">
        <v>90279</v>
      </c>
      <c r="G336" s="497" t="n">
        <v>6970</v>
      </c>
      <c r="H336" s="497" t="n">
        <v>33885</v>
      </c>
      <c r="I336" s="497" t="n">
        <v>46115</v>
      </c>
    </row>
    <row r="337">
      <c r="A337" s="503" t="inlineStr">
        <is>
          <t>epaper.asphaltundbitumen.biz</t>
        </is>
      </c>
      <c r="B337" s="512" t="n">
        <v>0</v>
      </c>
      <c r="C337" s="497" t="n"/>
      <c r="D337" s="497" t="n"/>
      <c r="E337" s="485" t="n"/>
      <c r="F337" s="497" t="n"/>
      <c r="G337" s="497" t="n"/>
      <c r="H337" s="497" t="n"/>
      <c r="I337" s="497" t="n"/>
    </row>
    <row r="338">
      <c r="A338" s="503" t="inlineStr">
        <is>
          <t>epublishing.theconstructionindex.co.uk</t>
        </is>
      </c>
      <c r="B338" s="512" t="n">
        <v>40</v>
      </c>
      <c r="C338" s="497" t="n">
        <v>230</v>
      </c>
      <c r="D338" s="497" t="n">
        <v>51</v>
      </c>
      <c r="E338" s="485" t="n">
        <v>169942</v>
      </c>
      <c r="F338" s="497" t="n">
        <v>207</v>
      </c>
      <c r="G338" s="497" t="n">
        <v>23</v>
      </c>
      <c r="H338" s="497" t="n">
        <v>211</v>
      </c>
      <c r="I338" s="497" t="n">
        <v>19</v>
      </c>
    </row>
    <row r="339">
      <c r="A339" s="503" t="inlineStr">
        <is>
          <t>equipmentjournal.com</t>
        </is>
      </c>
      <c r="B339" s="512" t="n">
        <v>24</v>
      </c>
      <c r="C339" s="497" t="n"/>
      <c r="D339" s="497" t="n"/>
      <c r="E339" s="485" t="n"/>
      <c r="F339" s="497" t="n"/>
      <c r="G339" s="497" t="n"/>
      <c r="H339" s="497" t="n"/>
      <c r="I339" s="497" t="n"/>
    </row>
    <row r="340">
      <c r="A340" s="503" t="inlineStr">
        <is>
          <t>equipmentworld.com</t>
        </is>
      </c>
      <c r="B340" s="512" t="n">
        <v>37</v>
      </c>
      <c r="C340" s="497" t="n">
        <v>1106909</v>
      </c>
      <c r="D340" s="497" t="n">
        <v>19669</v>
      </c>
      <c r="E340" s="485" t="n">
        <v>44237</v>
      </c>
      <c r="F340" s="497" t="n">
        <v>1079089</v>
      </c>
      <c r="G340" s="497" t="n">
        <v>28337</v>
      </c>
      <c r="H340" s="497" t="n">
        <v>970964</v>
      </c>
      <c r="I340" s="497" t="n">
        <v>137396</v>
      </c>
    </row>
    <row r="341">
      <c r="A341" s="503" t="inlineStr">
        <is>
          <t>esgnews.com</t>
        </is>
      </c>
      <c r="B341" s="512" t="n">
        <v>26</v>
      </c>
      <c r="C341" s="497" t="n">
        <v>55432</v>
      </c>
      <c r="D341" s="497" t="n">
        <v>4925</v>
      </c>
      <c r="E341" s="485" t="n">
        <v>13303</v>
      </c>
      <c r="F341" s="497" t="n">
        <v>38001</v>
      </c>
      <c r="G341" s="497" t="n">
        <v>17618</v>
      </c>
      <c r="H341" s="497" t="n">
        <v>38943</v>
      </c>
      <c r="I341" s="497" t="n">
        <v>16225</v>
      </c>
    </row>
    <row r="342">
      <c r="A342" s="503" t="inlineStr">
        <is>
          <t>esmagazine.com</t>
        </is>
      </c>
      <c r="B342" s="512" t="n">
        <v>25</v>
      </c>
      <c r="C342" s="497" t="n">
        <v>65021</v>
      </c>
      <c r="D342" s="497" t="n">
        <v>9640</v>
      </c>
      <c r="E342" s="485" t="n">
        <v>13680</v>
      </c>
      <c r="F342" s="497" t="n">
        <v>58820</v>
      </c>
      <c r="G342" s="497" t="n">
        <v>6293</v>
      </c>
      <c r="H342" s="497" t="n">
        <v>15071</v>
      </c>
      <c r="I342" s="497" t="n">
        <v>47047</v>
      </c>
    </row>
    <row r="343">
      <c r="A343" s="503" t="inlineStr">
        <is>
          <t>esri.com</t>
        </is>
      </c>
      <c r="B343" s="512" t="n">
        <v>59</v>
      </c>
      <c r="C343" s="497" t="n"/>
      <c r="D343" s="497" t="n"/>
      <c r="E343" s="485" t="n">
        <v>3900000</v>
      </c>
      <c r="F343" s="497" t="n"/>
      <c r="G343" s="497" t="n"/>
      <c r="H343" s="497" t="n"/>
      <c r="I343" s="497" t="n"/>
    </row>
    <row r="344">
      <c r="A344" s="489" t="inlineStr">
        <is>
          <t>etransport.pl</t>
        </is>
      </c>
      <c r="B344" s="490" t="n">
        <v>39</v>
      </c>
      <c r="C344" s="491" t="n">
        <v>30772</v>
      </c>
      <c r="D344" s="491" t="n">
        <v>1703</v>
      </c>
      <c r="E344" s="491" t="n">
        <v>915135</v>
      </c>
      <c r="F344" s="491" t="n">
        <v>27296</v>
      </c>
      <c r="G344" s="491" t="n">
        <v>3451</v>
      </c>
      <c r="H344" s="491" t="n">
        <v>22444</v>
      </c>
      <c r="I344" s="491" t="n">
        <v>4872</v>
      </c>
    </row>
    <row r="345">
      <c r="A345" s="503" t="inlineStr">
        <is>
          <t>eubusinessnews.com</t>
        </is>
      </c>
      <c r="B345" s="512" t="n">
        <v>30</v>
      </c>
      <c r="C345" s="497" t="n"/>
      <c r="D345" s="497" t="n"/>
      <c r="E345" s="485" t="n">
        <v>2574</v>
      </c>
      <c r="F345" s="497" t="n"/>
      <c r="G345" s="497" t="n"/>
      <c r="H345" s="497" t="n"/>
      <c r="I345" s="497" t="n"/>
    </row>
    <row r="346">
      <c r="A346" s="503" t="inlineStr">
        <is>
          <t>europeanbusinessmagazine.com</t>
        </is>
      </c>
      <c r="B346" s="512" t="n">
        <v>28</v>
      </c>
      <c r="C346" s="497" t="n"/>
      <c r="D346" s="497" t="n"/>
      <c r="E346" s="485" t="n"/>
      <c r="F346" s="497" t="n"/>
      <c r="G346" s="497" t="n"/>
      <c r="H346" s="497" t="n"/>
      <c r="I346" s="497" t="n"/>
    </row>
    <row r="347">
      <c r="A347" s="503" t="inlineStr">
        <is>
          <t>everythingrf.com</t>
        </is>
      </c>
      <c r="B347" s="512" t="n">
        <v>38</v>
      </c>
      <c r="C347" s="497" t="n">
        <v>300775</v>
      </c>
      <c r="D347" s="497" t="n">
        <v>14484</v>
      </c>
      <c r="E347" s="485" t="n">
        <v>260438</v>
      </c>
      <c r="F347" s="497" t="n">
        <v>249165</v>
      </c>
      <c r="G347" s="497" t="n">
        <v>51634</v>
      </c>
      <c r="H347" s="497" t="n">
        <v>132152</v>
      </c>
      <c r="I347" s="497" t="n">
        <v>139702</v>
      </c>
    </row>
    <row r="348">
      <c r="A348" s="516" t="inlineStr">
        <is>
          <t>exbulletin.com</t>
        </is>
      </c>
      <c r="B348" s="512" t="n">
        <v>27</v>
      </c>
      <c r="C348" s="497" t="n"/>
      <c r="D348" s="497" t="n"/>
      <c r="E348" s="485" t="n">
        <v>0</v>
      </c>
      <c r="F348" s="497" t="n"/>
      <c r="G348" s="497" t="n"/>
      <c r="H348" s="497" t="n"/>
      <c r="I348" s="497" t="n"/>
    </row>
    <row r="349">
      <c r="A349" s="516" t="inlineStr">
        <is>
          <t>executive-bulletin.com</t>
        </is>
      </c>
      <c r="B349" s="512" t="n">
        <v>21</v>
      </c>
      <c r="C349" s="497" t="n"/>
      <c r="D349" s="497" t="n"/>
      <c r="E349" s="485" t="n"/>
      <c r="F349" s="497" t="n"/>
      <c r="G349" s="497" t="n"/>
      <c r="H349" s="497" t="n"/>
      <c r="I349" s="497" t="n"/>
    </row>
    <row r="350">
      <c r="A350" s="503" t="inlineStr">
        <is>
          <t>explortal-logistics.net</t>
        </is>
      </c>
      <c r="B350" s="512" t="n">
        <v>19</v>
      </c>
      <c r="C350" s="497" t="n">
        <v>9639</v>
      </c>
      <c r="D350" s="497" t="n">
        <v>74</v>
      </c>
      <c r="E350" s="485" t="n">
        <v>3106</v>
      </c>
      <c r="F350" s="497" t="n">
        <v>9441</v>
      </c>
      <c r="G350" s="497" t="n">
        <v>197</v>
      </c>
      <c r="H350" s="497" t="n">
        <v>9639</v>
      </c>
      <c r="I350" s="497" t="n">
        <v>3</v>
      </c>
    </row>
    <row r="351">
      <c r="A351" s="503" t="inlineStr">
        <is>
          <t>exportandfreight.com</t>
        </is>
      </c>
      <c r="B351" s="512" t="n">
        <v>10</v>
      </c>
      <c r="C351" s="497" t="n">
        <v>3165</v>
      </c>
      <c r="D351" s="497" t="n">
        <v>1408</v>
      </c>
      <c r="E351" s="485" t="n">
        <v>0</v>
      </c>
      <c r="F351" s="497" t="n">
        <v>2905</v>
      </c>
      <c r="G351" s="497" t="n">
        <v>264</v>
      </c>
      <c r="H351" s="497" t="n">
        <v>950</v>
      </c>
      <c r="I351" s="497" t="n">
        <v>2244</v>
      </c>
    </row>
    <row r="352">
      <c r="A352" s="503" t="inlineStr">
        <is>
          <t>exterieur.architectenpunt.nl</t>
        </is>
      </c>
      <c r="B352" s="512" t="n">
        <v>18</v>
      </c>
      <c r="C352" s="497" t="n"/>
      <c r="D352" s="497" t="n"/>
      <c r="E352" s="485" t="n"/>
      <c r="F352" s="497" t="n"/>
      <c r="G352" s="497" t="n"/>
      <c r="H352" s="497" t="n"/>
      <c r="I352" s="497" t="n"/>
    </row>
    <row r="353">
      <c r="A353" s="503" t="inlineStr">
        <is>
          <t>fachbau.ch</t>
        </is>
      </c>
      <c r="B353" s="512" t="n">
        <v>7</v>
      </c>
      <c r="C353" s="497" t="n">
        <v>529</v>
      </c>
      <c r="D353" s="497" t="n">
        <v>288</v>
      </c>
      <c r="E353" s="485" t="n">
        <v>0</v>
      </c>
      <c r="F353" s="497" t="n">
        <v>504</v>
      </c>
      <c r="G353" s="497" t="n">
        <v>25</v>
      </c>
      <c r="H353" s="497" t="n">
        <v>97</v>
      </c>
      <c r="I353" s="497" t="n">
        <v>432</v>
      </c>
    </row>
    <row r="354">
      <c r="A354" s="503" t="inlineStr">
        <is>
          <t>factoryandhandlingsolutions.co.uk</t>
        </is>
      </c>
      <c r="B354" s="512" t="n">
        <v>17</v>
      </c>
      <c r="C354" s="497" t="n">
        <v>5197</v>
      </c>
      <c r="D354" s="497" t="n">
        <v>1999</v>
      </c>
      <c r="E354" s="485" t="n">
        <v>546</v>
      </c>
      <c r="F354" s="497" t="n">
        <v>4823</v>
      </c>
      <c r="G354" s="497" t="n">
        <v>376</v>
      </c>
      <c r="H354" s="497" t="n">
        <v>1005</v>
      </c>
      <c r="I354" s="497" t="n">
        <v>4011</v>
      </c>
    </row>
    <row r="355">
      <c r="A355" s="503" t="inlineStr">
        <is>
          <t>fahrer-app.de</t>
        </is>
      </c>
      <c r="B355" s="512" t="n">
        <v>11</v>
      </c>
      <c r="C355" s="497" t="n">
        <v>469</v>
      </c>
      <c r="D355" s="497" t="n">
        <v>212</v>
      </c>
      <c r="E355" s="485" t="n">
        <v>0</v>
      </c>
      <c r="F355" s="497" t="n">
        <v>387</v>
      </c>
      <c r="G355" s="497" t="n">
        <v>83</v>
      </c>
      <c r="H355" s="497" t="n">
        <v>190</v>
      </c>
      <c r="I355" s="497" t="n">
        <v>280</v>
      </c>
    </row>
    <row r="356">
      <c r="A356" s="503" t="inlineStr">
        <is>
          <t>faq-logistique.com</t>
        </is>
      </c>
      <c r="B356" s="512" t="n">
        <v>31</v>
      </c>
      <c r="C356" s="497" t="n">
        <v>39276</v>
      </c>
      <c r="D356" s="497" t="n">
        <v>3876</v>
      </c>
      <c r="E356" s="485" t="n">
        <v>16326</v>
      </c>
      <c r="F356" s="497" t="n">
        <v>35748</v>
      </c>
      <c r="G356" s="497" t="n">
        <v>3559</v>
      </c>
      <c r="H356" s="497" t="n">
        <v>7553</v>
      </c>
      <c r="I356" s="497" t="n">
        <v>31925</v>
      </c>
    </row>
    <row r="357">
      <c r="A357" s="503" t="inlineStr">
        <is>
          <t>fareasternagriculture.com</t>
        </is>
      </c>
      <c r="B357" s="512" t="n">
        <v>21</v>
      </c>
      <c r="C357" s="497" t="n">
        <v>9380</v>
      </c>
      <c r="D357" s="497" t="n">
        <v>1519</v>
      </c>
      <c r="E357" s="485" t="n">
        <v>586</v>
      </c>
      <c r="F357" s="497" t="n">
        <v>5090</v>
      </c>
      <c r="G357" s="497" t="n">
        <v>4299</v>
      </c>
      <c r="H357" s="497" t="n">
        <v>7672</v>
      </c>
      <c r="I357" s="497" t="n">
        <v>1650</v>
      </c>
    </row>
    <row r="358">
      <c r="A358" s="503" t="inlineStr">
        <is>
          <t>farm-connexion.com</t>
        </is>
      </c>
      <c r="B358" s="512" t="n">
        <v>23</v>
      </c>
      <c r="C358" s="497" t="n">
        <v>9335565</v>
      </c>
      <c r="D358" s="497" t="n">
        <v>4844</v>
      </c>
      <c r="E358" s="485" t="n">
        <v>34247</v>
      </c>
      <c r="F358" s="497" t="n">
        <v>9330881</v>
      </c>
      <c r="G358" s="497" t="n">
        <v>3878</v>
      </c>
      <c r="H358" s="497" t="n">
        <v>9763582</v>
      </c>
      <c r="I358" s="497" t="n">
        <v>76448</v>
      </c>
    </row>
    <row r="359">
      <c r="A359" s="503" t="inlineStr">
        <is>
          <t>farm-equipment.com</t>
        </is>
      </c>
      <c r="B359" s="512" t="n">
        <v>34</v>
      </c>
      <c r="C359" s="497" t="n">
        <v>269402</v>
      </c>
      <c r="D359" s="497" t="n">
        <v>7921</v>
      </c>
      <c r="E359" s="485" t="n">
        <v>7282</v>
      </c>
      <c r="F359" s="497" t="n">
        <v>257696</v>
      </c>
      <c r="G359" s="497" t="n">
        <v>11794</v>
      </c>
      <c r="H359" s="497" t="n">
        <v>203617</v>
      </c>
      <c r="I359" s="497" t="n">
        <v>22826</v>
      </c>
    </row>
    <row r="360">
      <c r="A360" s="503" t="inlineStr">
        <is>
          <t>farmersforum.com</t>
        </is>
      </c>
      <c r="B360" s="512" t="n">
        <v>26</v>
      </c>
      <c r="C360" s="497" t="n"/>
      <c r="D360" s="497" t="n"/>
      <c r="E360" s="485" t="n">
        <v>1240</v>
      </c>
      <c r="F360" s="497" t="n"/>
      <c r="G360" s="497" t="n"/>
      <c r="H360" s="497" t="n"/>
      <c r="I360" s="497" t="n"/>
    </row>
    <row r="361">
      <c r="A361" s="503" t="inlineStr">
        <is>
          <t>farmersguardian.com</t>
        </is>
      </c>
      <c r="B361" s="512" t="n">
        <v>39</v>
      </c>
      <c r="C361" s="497" t="n">
        <v>79317</v>
      </c>
      <c r="D361" s="497" t="n">
        <v>4263</v>
      </c>
      <c r="E361" s="485" t="n">
        <v>42583</v>
      </c>
      <c r="F361" s="497" t="n">
        <v>64993</v>
      </c>
      <c r="G361" s="497" t="n">
        <v>14715</v>
      </c>
      <c r="H361" s="497" t="n">
        <v>62917</v>
      </c>
      <c r="I361" s="497" t="n">
        <v>1985</v>
      </c>
    </row>
    <row r="362">
      <c r="A362" s="503" t="inlineStr">
        <is>
          <t>farmersweekly.co.nz</t>
        </is>
      </c>
      <c r="B362" s="512" t="n">
        <v>33</v>
      </c>
      <c r="C362" s="497" t="n">
        <v>261284</v>
      </c>
      <c r="D362" s="497" t="n">
        <v>2502</v>
      </c>
      <c r="E362" s="485" t="n">
        <v>260656</v>
      </c>
      <c r="F362" s="497" t="n">
        <v>250521</v>
      </c>
      <c r="G362" s="497" t="n">
        <v>10918</v>
      </c>
      <c r="H362" s="497" t="n">
        <v>260322</v>
      </c>
      <c r="I362" s="497" t="n">
        <v>6126</v>
      </c>
    </row>
    <row r="363">
      <c r="A363" s="503" t="inlineStr">
        <is>
          <t>farmingtechnologytoday.com</t>
        </is>
      </c>
      <c r="B363" s="512" t="n">
        <v>4</v>
      </c>
      <c r="C363" s="497" t="n">
        <v>2069</v>
      </c>
      <c r="D363" s="497" t="n">
        <v>498</v>
      </c>
      <c r="E363" s="485" t="n">
        <v>0</v>
      </c>
      <c r="F363" s="497" t="n">
        <v>1871</v>
      </c>
      <c r="G363" s="497" t="n">
        <v>212</v>
      </c>
      <c r="H363" s="497" t="n">
        <v>1465</v>
      </c>
      <c r="I363" s="497" t="n">
        <v>442</v>
      </c>
    </row>
    <row r="364">
      <c r="A364" s="503" t="inlineStr">
        <is>
          <t>farmonline.com.au</t>
        </is>
      </c>
      <c r="B364" s="512" t="n">
        <v>32</v>
      </c>
      <c r="C364" s="497" t="n">
        <v>843388</v>
      </c>
      <c r="D364" s="497" t="n">
        <v>10443</v>
      </c>
      <c r="E364" s="485" t="n">
        <v>4943</v>
      </c>
      <c r="F364" s="497" t="n">
        <v>804142</v>
      </c>
      <c r="G364" s="497" t="n">
        <v>38643</v>
      </c>
      <c r="H364" s="497" t="n">
        <v>574494</v>
      </c>
      <c r="I364" s="497" t="n">
        <v>89803</v>
      </c>
    </row>
    <row r="365">
      <c r="A365" s="503" t="inlineStr">
        <is>
          <t>farmprogress.com</t>
        </is>
      </c>
      <c r="B365" s="512" t="n">
        <v>45</v>
      </c>
      <c r="C365" s="497" t="n">
        <v>3484283</v>
      </c>
      <c r="D365" s="497" t="n">
        <v>18814</v>
      </c>
      <c r="E365" s="485" t="n">
        <v>388300</v>
      </c>
      <c r="F365" s="497" t="n">
        <v>3367146</v>
      </c>
      <c r="G365" s="497" t="n">
        <v>118296</v>
      </c>
      <c r="H365" s="497" t="n">
        <v>2972987</v>
      </c>
      <c r="I365" s="497" t="n">
        <v>65708</v>
      </c>
    </row>
    <row r="366">
      <c r="A366" s="503" t="inlineStr">
        <is>
          <t>farms.com</t>
        </is>
      </c>
      <c r="B366" s="512" t="n">
        <v>37</v>
      </c>
      <c r="C366" s="497" t="n">
        <v>61527420</v>
      </c>
      <c r="D366" s="497" t="n">
        <v>10883</v>
      </c>
      <c r="E366" s="485" t="n">
        <v>130694</v>
      </c>
      <c r="F366" s="497" t="n">
        <v>41848241</v>
      </c>
      <c r="G366" s="497" t="n">
        <v>20528532</v>
      </c>
      <c r="H366" s="497" t="n">
        <v>52466892</v>
      </c>
      <c r="I366" s="497" t="n">
        <v>2464761</v>
      </c>
    </row>
    <row r="367">
      <c r="A367" s="503" t="inlineStr">
        <is>
          <t>farmtario.com</t>
        </is>
      </c>
      <c r="B367" s="512" t="n">
        <v>24</v>
      </c>
      <c r="C367" s="497" t="n">
        <v>18760</v>
      </c>
      <c r="D367" s="497" t="n">
        <v>3736</v>
      </c>
      <c r="E367" s="485" t="n">
        <v>3022</v>
      </c>
      <c r="F367" s="497" t="n">
        <v>15796</v>
      </c>
      <c r="G367" s="497" t="n">
        <v>2976</v>
      </c>
      <c r="H367" s="497" t="n">
        <v>9495</v>
      </c>
      <c r="I367" s="497" t="n">
        <v>8708</v>
      </c>
    </row>
    <row r="368">
      <c r="A368" s="503" t="inlineStr">
        <is>
          <t>fastcompany.com</t>
        </is>
      </c>
      <c r="B368" s="512" t="n">
        <v>68</v>
      </c>
      <c r="C368" s="497" t="n">
        <v>42294824</v>
      </c>
      <c r="D368" s="497" t="n">
        <v>296184</v>
      </c>
      <c r="E368" s="485" t="n">
        <v>8703245</v>
      </c>
      <c r="F368" s="497" t="n">
        <v>33720395</v>
      </c>
      <c r="G368" s="497" t="n">
        <v>8853763</v>
      </c>
      <c r="H368" s="497" t="n">
        <v>40951119</v>
      </c>
      <c r="I368" s="497" t="n">
        <v>1081027</v>
      </c>
    </row>
    <row r="369">
      <c r="A369" s="503" t="inlineStr">
        <is>
          <t>fastenerandfixing.com</t>
        </is>
      </c>
      <c r="B369" s="512" t="n">
        <v>25</v>
      </c>
      <c r="C369" s="497" t="n">
        <v>38382</v>
      </c>
      <c r="D369" s="497" t="n">
        <v>4742</v>
      </c>
      <c r="E369" s="485" t="n">
        <v>8525</v>
      </c>
      <c r="F369" s="497" t="n">
        <v>37106</v>
      </c>
      <c r="G369" s="497" t="n">
        <v>1241</v>
      </c>
      <c r="H369" s="497" t="n">
        <v>6502</v>
      </c>
      <c r="I369" s="497" t="n">
        <v>22808</v>
      </c>
    </row>
    <row r="370">
      <c r="A370" s="495" t="inlineStr">
        <is>
          <t>faz.net</t>
        </is>
      </c>
      <c r="B370" s="501" t="n">
        <v>79</v>
      </c>
      <c r="C370" s="479" t="n"/>
      <c r="D370" s="517" t="n"/>
      <c r="E370" s="494" t="n">
        <v>29000000</v>
      </c>
      <c r="F370" s="517" t="n"/>
      <c r="G370" s="517" t="n"/>
      <c r="H370" s="517" t="n"/>
      <c r="I370" s="517" t="n"/>
    </row>
    <row r="371">
      <c r="A371" s="504" t="inlineStr">
        <is>
          <t>fbj-online.com</t>
        </is>
      </c>
      <c r="B371" s="522" t="n">
        <v>18</v>
      </c>
      <c r="C371" s="479" t="n"/>
      <c r="D371" s="517" t="n"/>
      <c r="E371" s="494" t="n">
        <v>17</v>
      </c>
      <c r="F371" s="517" t="n"/>
      <c r="G371" s="517" t="n"/>
      <c r="H371" s="517" t="n"/>
      <c r="I371" s="517" t="n"/>
    </row>
    <row r="372">
      <c r="A372" s="503" t="inlineStr">
        <is>
          <t>fieldtechnologiesonline.com</t>
        </is>
      </c>
      <c r="B372" s="512" t="n">
        <v>29</v>
      </c>
      <c r="C372" s="497" t="n">
        <v>19879</v>
      </c>
      <c r="D372" s="497" t="n">
        <v>1522</v>
      </c>
      <c r="E372" s="485" t="n">
        <v>11553</v>
      </c>
      <c r="F372" s="497" t="n">
        <v>14629</v>
      </c>
      <c r="G372" s="497" t="n">
        <v>5364</v>
      </c>
      <c r="H372" s="497" t="n">
        <v>15823</v>
      </c>
      <c r="I372" s="497" t="n">
        <v>2024</v>
      </c>
    </row>
    <row r="373">
      <c r="A373" s="503" t="inlineStr">
        <is>
          <t>filmmakermagazine.com</t>
        </is>
      </c>
      <c r="B373" s="512" t="n">
        <v>37</v>
      </c>
      <c r="C373" s="497" t="n">
        <v>1802471</v>
      </c>
      <c r="D373" s="497" t="n">
        <v>21368</v>
      </c>
      <c r="E373" s="485" t="n">
        <v>133571</v>
      </c>
      <c r="F373" s="497" t="n">
        <v>1753107</v>
      </c>
      <c r="G373" s="497" t="n">
        <v>50831</v>
      </c>
      <c r="H373" s="497" t="n">
        <v>1734283</v>
      </c>
      <c r="I373" s="497" t="n">
        <v>57316</v>
      </c>
    </row>
    <row r="374">
      <c r="A374" s="503" t="inlineStr">
        <is>
          <t>finance.yahoo.com</t>
        </is>
      </c>
      <c r="B374" s="512" t="n">
        <v>95</v>
      </c>
      <c r="C374" s="497" t="n">
        <v>387478214</v>
      </c>
      <c r="D374" s="497" t="n">
        <v>364088</v>
      </c>
      <c r="E374" s="485" t="n">
        <v>4180152874</v>
      </c>
      <c r="F374" s="497" t="n">
        <v>320846771</v>
      </c>
      <c r="G374" s="497" t="n">
        <v>68897009</v>
      </c>
      <c r="H374" s="497" t="n">
        <v>381271104</v>
      </c>
      <c r="I374" s="497" t="n">
        <v>49684272</v>
      </c>
    </row>
    <row r="375">
      <c r="A375" s="503" t="inlineStr">
        <is>
          <t>finanza.lastampa.it</t>
        </is>
      </c>
      <c r="B375" s="512" t="n">
        <v>78</v>
      </c>
      <c r="C375" s="497" t="n">
        <v>622624</v>
      </c>
      <c r="D375" s="497" t="n">
        <v>3008</v>
      </c>
      <c r="E375" s="485" t="n">
        <v>47942531</v>
      </c>
      <c r="F375" s="497" t="n">
        <v>608111</v>
      </c>
      <c r="G375" s="497" t="n">
        <v>14074</v>
      </c>
      <c r="H375" s="497" t="n">
        <v>610925</v>
      </c>
      <c r="I375" s="497" t="n">
        <v>11420</v>
      </c>
    </row>
    <row r="376">
      <c r="A376" s="503" t="inlineStr">
        <is>
          <t>finanzen.net</t>
        </is>
      </c>
      <c r="B376" s="512" t="n">
        <v>74</v>
      </c>
      <c r="C376" s="497" t="n">
        <v>166820025</v>
      </c>
      <c r="D376" s="497" t="n">
        <v>54487</v>
      </c>
      <c r="E376" s="485" t="n">
        <v>27127155</v>
      </c>
      <c r="F376" s="497" t="n">
        <v>69946212</v>
      </c>
      <c r="G376" s="497" t="n">
        <v>94370958</v>
      </c>
      <c r="H376" s="497" t="n">
        <v>153667860</v>
      </c>
      <c r="I376" s="497" t="n">
        <v>8717192</v>
      </c>
    </row>
    <row r="377">
      <c r="A377" s="489" t="inlineStr">
        <is>
          <t>finanznachrichten.de</t>
        </is>
      </c>
      <c r="B377" s="490" t="n">
        <v>60</v>
      </c>
      <c r="C377" s="491" t="n">
        <v>11181490</v>
      </c>
      <c r="D377" s="491" t="n">
        <v>26352</v>
      </c>
      <c r="E377" s="491" t="n">
        <v>3778248</v>
      </c>
      <c r="F377" s="491" t="n">
        <v>4725050</v>
      </c>
      <c r="G377" s="491" t="n">
        <v>6508341</v>
      </c>
      <c r="H377" s="491" t="n">
        <v>9015880</v>
      </c>
      <c r="I377" s="491" t="n">
        <v>2233366</v>
      </c>
    </row>
    <row r="378">
      <c r="A378" s="503" t="inlineStr">
        <is>
          <t>finehomebuilding.com</t>
        </is>
      </c>
      <c r="B378" s="512" t="n">
        <v>54</v>
      </c>
      <c r="C378" s="497" t="n">
        <v>899065</v>
      </c>
      <c r="D378" s="497" t="n">
        <v>23170</v>
      </c>
      <c r="E378" s="485" t="n">
        <v>2298361</v>
      </c>
      <c r="F378" s="497" t="n">
        <v>617142</v>
      </c>
      <c r="G378" s="497" t="n">
        <v>282342</v>
      </c>
      <c r="H378" s="497" t="n">
        <v>565873</v>
      </c>
      <c r="I378" s="497" t="n">
        <v>287474</v>
      </c>
    </row>
    <row r="379">
      <c r="A379" s="503" t="inlineStr">
        <is>
          <t>finewoodworking.com</t>
        </is>
      </c>
      <c r="B379" s="512" t="n">
        <v>46</v>
      </c>
      <c r="C379" s="497" t="n">
        <v>708260</v>
      </c>
      <c r="D379" s="497" t="n">
        <v>17228</v>
      </c>
      <c r="E379" s="485" t="n">
        <v>1561314</v>
      </c>
      <c r="F379" s="497" t="n">
        <v>452630</v>
      </c>
      <c r="G379" s="497" t="n">
        <v>258391</v>
      </c>
      <c r="H379" s="497" t="n">
        <v>417549</v>
      </c>
      <c r="I379" s="497" t="n">
        <v>282457</v>
      </c>
    </row>
    <row r="380">
      <c r="A380" s="503" t="inlineStr">
        <is>
          <t>finsmes.com</t>
        </is>
      </c>
      <c r="B380" s="512" t="n">
        <v>36</v>
      </c>
      <c r="C380" s="497" t="n">
        <v>2003203</v>
      </c>
      <c r="D380" s="497" t="n">
        <v>23268</v>
      </c>
      <c r="E380" s="485" t="n">
        <v>83033</v>
      </c>
      <c r="F380" s="497" t="n">
        <v>1912783</v>
      </c>
      <c r="G380" s="497" t="n">
        <v>92268</v>
      </c>
      <c r="H380" s="497" t="n">
        <v>1924929</v>
      </c>
      <c r="I380" s="497" t="n">
        <v>64411</v>
      </c>
    </row>
    <row r="381">
      <c r="A381" s="503" t="inlineStr">
        <is>
          <t>firstinarchitecture.co.uk</t>
        </is>
      </c>
      <c r="B381" s="512" t="n">
        <v>34</v>
      </c>
      <c r="C381" s="497" t="n">
        <v>89945</v>
      </c>
      <c r="D381" s="497" t="n">
        <v>8998</v>
      </c>
      <c r="E381" s="485" t="n">
        <v>177055</v>
      </c>
      <c r="F381" s="497" t="n">
        <v>84462</v>
      </c>
      <c r="G381" s="497" t="n">
        <v>5611</v>
      </c>
      <c r="H381" s="497" t="n">
        <v>9950</v>
      </c>
      <c r="I381" s="497" t="n">
        <v>80968</v>
      </c>
    </row>
    <row r="382">
      <c r="A382" s="504" t="inlineStr">
        <is>
          <t>fleetmaintenance.com</t>
        </is>
      </c>
      <c r="B382" s="522" t="n">
        <v>31</v>
      </c>
      <c r="C382" s="479" t="n"/>
      <c r="D382" s="517" t="n"/>
      <c r="E382" s="494" t="n">
        <v>13137</v>
      </c>
      <c r="F382" s="517" t="n"/>
      <c r="G382" s="517" t="n"/>
      <c r="H382" s="517" t="n"/>
      <c r="I382" s="517" t="n"/>
    </row>
    <row r="383">
      <c r="A383" s="506" t="inlineStr">
        <is>
          <t>fleet.ie</t>
        </is>
      </c>
      <c r="B383" s="522" t="n">
        <v>23</v>
      </c>
      <c r="C383" s="507" t="n"/>
      <c r="D383" s="507" t="n"/>
      <c r="E383" s="485" t="n">
        <v>5130</v>
      </c>
      <c r="F383" s="507" t="n"/>
      <c r="G383" s="507" t="n"/>
      <c r="H383" s="507" t="n"/>
      <c r="I383" s="507" t="n"/>
    </row>
    <row r="384">
      <c r="A384" s="495" t="inlineStr">
        <is>
          <t>fleetnews.co.uk</t>
        </is>
      </c>
      <c r="B384" s="522" t="n">
        <v>54</v>
      </c>
      <c r="C384" s="507" t="n">
        <v>493699</v>
      </c>
      <c r="D384" s="507" t="n">
        <v>19085</v>
      </c>
      <c r="E384" s="485" t="n">
        <v>978023</v>
      </c>
      <c r="F384" s="507" t="n">
        <v>467981</v>
      </c>
      <c r="G384" s="507" t="n">
        <v>25718</v>
      </c>
      <c r="H384" s="507" t="n">
        <v>272157</v>
      </c>
      <c r="I384" s="507" t="n">
        <v>205845</v>
      </c>
    </row>
    <row r="385">
      <c r="A385" s="508" t="inlineStr">
        <is>
          <t>fleetnewsdaily.com</t>
        </is>
      </c>
      <c r="B385" s="512" t="n">
        <v>26</v>
      </c>
      <c r="C385" s="497" t="n"/>
      <c r="D385" s="497" t="n"/>
      <c r="E385" s="485" t="n">
        <v>5500</v>
      </c>
      <c r="F385" s="497" t="n"/>
      <c r="G385" s="497" t="n"/>
      <c r="H385" s="497" t="n"/>
      <c r="I385" s="497" t="n"/>
    </row>
    <row r="386">
      <c r="A386" s="503" t="inlineStr">
        <is>
          <t>fleetowner.com</t>
        </is>
      </c>
      <c r="B386" s="512" t="n">
        <v>40</v>
      </c>
      <c r="C386" s="497" t="n">
        <v>906814</v>
      </c>
      <c r="D386" s="497" t="n">
        <v>16382</v>
      </c>
      <c r="E386" s="485" t="n">
        <v>132232</v>
      </c>
      <c r="F386" s="497" t="n">
        <v>528746</v>
      </c>
      <c r="G386" s="497" t="n">
        <v>244654</v>
      </c>
      <c r="H386" s="497" t="n">
        <v>662933</v>
      </c>
      <c r="I386" s="497" t="n">
        <v>183776</v>
      </c>
    </row>
    <row r="387">
      <c r="A387" s="516" t="inlineStr">
        <is>
          <t>Fleetpoint.org</t>
        </is>
      </c>
      <c r="B387" s="512" t="n">
        <v>27</v>
      </c>
      <c r="C387" s="497" t="n"/>
      <c r="D387" s="497" t="n"/>
      <c r="E387" s="485" t="n">
        <v>3024</v>
      </c>
      <c r="F387" s="497" t="n"/>
      <c r="G387" s="497" t="n"/>
      <c r="H387" s="497" t="n"/>
      <c r="I387" s="497" t="n"/>
    </row>
    <row r="388">
      <c r="A388" s="503" t="inlineStr">
        <is>
          <t>flows.be</t>
        </is>
      </c>
      <c r="B388" s="512" t="n">
        <v>31</v>
      </c>
      <c r="C388" s="497" t="n"/>
      <c r="D388" s="497" t="n"/>
      <c r="E388" s="485" t="n">
        <v>13198</v>
      </c>
      <c r="F388" s="497" t="n"/>
      <c r="G388" s="497" t="n"/>
      <c r="H388" s="497" t="n"/>
      <c r="I388" s="497" t="n"/>
    </row>
    <row r="389">
      <c r="A389" s="489" t="inlineStr">
        <is>
          <t>fmdrc-zambia.com</t>
        </is>
      </c>
      <c r="B389" s="490" t="n">
        <v>16</v>
      </c>
      <c r="C389" s="491" t="n">
        <v>1537</v>
      </c>
      <c r="D389" s="491" t="n">
        <v>191</v>
      </c>
      <c r="E389" s="491" t="n">
        <v>1789</v>
      </c>
      <c r="F389" s="491" t="n">
        <v>1405</v>
      </c>
      <c r="G389" s="491" t="n">
        <v>134</v>
      </c>
      <c r="H389" s="491" t="n">
        <v>1079</v>
      </c>
      <c r="I389" s="491" t="n">
        <v>415</v>
      </c>
    </row>
    <row r="390">
      <c r="A390" s="516" t="inlineStr">
        <is>
          <t>focus.de</t>
        </is>
      </c>
      <c r="B390" s="512" t="n">
        <v>81</v>
      </c>
      <c r="C390" s="497" t="n"/>
      <c r="D390" s="497" t="n"/>
      <c r="E390" s="485" t="n">
        <v>15781665</v>
      </c>
      <c r="F390" s="497" t="n"/>
      <c r="G390" s="497" t="n"/>
      <c r="H390" s="497" t="n"/>
      <c r="I390" s="497" t="n"/>
    </row>
    <row r="391">
      <c r="A391" s="503" t="inlineStr">
        <is>
          <t>focusonaggregates.com</t>
        </is>
      </c>
      <c r="B391" s="512" t="n">
        <v>9</v>
      </c>
      <c r="C391" s="497" t="n">
        <v>3468</v>
      </c>
      <c r="D391" s="497" t="n">
        <v>478</v>
      </c>
      <c r="E391" s="485" t="n">
        <v>18866</v>
      </c>
      <c r="F391" s="497" t="n">
        <v>3104</v>
      </c>
      <c r="G391" s="497" t="n">
        <v>364</v>
      </c>
      <c r="H391" s="497" t="n">
        <v>2508</v>
      </c>
      <c r="I391" s="497" t="n">
        <v>669</v>
      </c>
    </row>
    <row r="392">
      <c r="A392" s="503" t="inlineStr">
        <is>
          <t>focusonequipmentrentals.com</t>
        </is>
      </c>
      <c r="B392" s="512" t="n">
        <v>7</v>
      </c>
      <c r="C392" s="497" t="n">
        <v>3826</v>
      </c>
      <c r="D392" s="497" t="n">
        <v>940</v>
      </c>
      <c r="E392" s="485" t="n">
        <v>0</v>
      </c>
      <c r="F392" s="497" t="n">
        <v>3728</v>
      </c>
      <c r="G392" s="497" t="n">
        <v>102</v>
      </c>
      <c r="H392" s="497" t="n">
        <v>1509</v>
      </c>
      <c r="I392" s="497" t="n">
        <v>2035</v>
      </c>
    </row>
    <row r="393">
      <c r="A393" s="503" t="inlineStr">
        <is>
          <t>foodengineeringmag.com</t>
        </is>
      </c>
      <c r="B393" s="512" t="n">
        <v>35</v>
      </c>
      <c r="C393" s="497" t="n">
        <v>1668215</v>
      </c>
      <c r="D393" s="497" t="n">
        <v>15506</v>
      </c>
      <c r="E393" s="485" t="n">
        <v>122957</v>
      </c>
      <c r="F393" s="497" t="n">
        <v>1516941</v>
      </c>
      <c r="G393" s="497" t="n">
        <v>151400</v>
      </c>
      <c r="H393" s="497" t="n">
        <v>1532622</v>
      </c>
      <c r="I393" s="497" t="n">
        <v>49922</v>
      </c>
    </row>
    <row r="394">
      <c r="A394" s="489" t="inlineStr">
        <is>
          <t>foodlogistics.com</t>
        </is>
      </c>
      <c r="B394" s="490" t="n">
        <v>38</v>
      </c>
      <c r="C394" s="491" t="n">
        <v>4413842</v>
      </c>
      <c r="D394" s="491" t="n">
        <v>7828</v>
      </c>
      <c r="E394" s="491" t="n">
        <v>44880</v>
      </c>
      <c r="F394" s="491" t="n">
        <v>4402129</v>
      </c>
      <c r="G394" s="491" t="n">
        <v>11454</v>
      </c>
      <c r="H394" s="491" t="n">
        <v>4479608</v>
      </c>
      <c r="I394" s="491" t="n">
        <v>16627</v>
      </c>
    </row>
    <row r="395">
      <c r="A395" s="503" t="inlineStr">
        <is>
          <t>forbes.com</t>
        </is>
      </c>
      <c r="B395" s="512" t="n">
        <v>100</v>
      </c>
      <c r="C395" s="497" t="n">
        <v>409017872</v>
      </c>
      <c r="D395" s="497" t="n">
        <v>1468178</v>
      </c>
      <c r="E395" s="485" t="n">
        <v>183186779</v>
      </c>
      <c r="F395" s="497" t="n">
        <v>362627965</v>
      </c>
      <c r="G395" s="497" t="n">
        <v>47029291</v>
      </c>
      <c r="H395" s="497" t="n">
        <v>366959667</v>
      </c>
      <c r="I395" s="497" t="n">
        <v>39829689</v>
      </c>
    </row>
    <row r="396">
      <c r="A396" s="503" t="inlineStr">
        <is>
          <t>forconstructionpros.com</t>
        </is>
      </c>
      <c r="B396" s="512" t="n">
        <v>36</v>
      </c>
      <c r="C396" s="497" t="n">
        <v>571163</v>
      </c>
      <c r="D396" s="497" t="n">
        <v>29261</v>
      </c>
      <c r="E396" s="485" t="n">
        <v>163788</v>
      </c>
      <c r="F396" s="497" t="n">
        <v>504414</v>
      </c>
      <c r="G396" s="497" t="n">
        <v>67426</v>
      </c>
      <c r="H396" s="497" t="n">
        <v>225150</v>
      </c>
      <c r="I396" s="497" t="n">
        <v>349396</v>
      </c>
    </row>
    <row r="397">
      <c r="A397" s="489" t="inlineStr">
        <is>
          <t>formendergisi.com</t>
        </is>
      </c>
      <c r="B397" s="490" t="n">
        <v>8</v>
      </c>
      <c r="C397" s="491" t="n">
        <v>2358</v>
      </c>
      <c r="D397" s="491" t="n">
        <v>548</v>
      </c>
      <c r="E397" s="491" t="n">
        <v>832</v>
      </c>
      <c r="F397" s="491" t="n">
        <v>2321</v>
      </c>
      <c r="G397" s="491" t="n">
        <v>37</v>
      </c>
      <c r="H397" s="491" t="n">
        <v>80</v>
      </c>
      <c r="I397" s="491" t="n">
        <v>2333</v>
      </c>
    </row>
    <row r="398">
      <c r="A398" s="503" t="inlineStr">
        <is>
          <t>fortune.com</t>
        </is>
      </c>
      <c r="B398" s="512" t="n">
        <v>77</v>
      </c>
      <c r="C398" s="497" t="n">
        <v>54925911</v>
      </c>
      <c r="D398" s="497" t="n">
        <v>334064</v>
      </c>
      <c r="E398" s="485" t="n">
        <v>39407057</v>
      </c>
      <c r="F398" s="497" t="n">
        <v>47833010</v>
      </c>
      <c r="G398" s="497" t="n">
        <v>7873519</v>
      </c>
      <c r="H398" s="497" t="n">
        <v>52260420</v>
      </c>
      <c r="I398" s="497" t="n">
        <v>3761687</v>
      </c>
    </row>
    <row r="399">
      <c r="A399" s="503" t="inlineStr">
        <is>
          <t>forwardermagazine.com</t>
        </is>
      </c>
      <c r="B399" s="512" t="n">
        <v>19</v>
      </c>
      <c r="C399" s="497" t="n">
        <v>26443</v>
      </c>
      <c r="D399" s="497" t="n">
        <v>2361</v>
      </c>
      <c r="E399" s="485" t="n">
        <v>1092</v>
      </c>
      <c r="F399" s="497" t="n">
        <v>24586</v>
      </c>
      <c r="G399" s="497" t="n">
        <v>1843</v>
      </c>
      <c r="H399" s="497" t="n">
        <v>21674</v>
      </c>
      <c r="I399" s="497" t="n">
        <v>4676</v>
      </c>
    </row>
    <row r="400">
      <c r="A400" s="516" t="inlineStr">
        <is>
          <t>frameweb.com</t>
        </is>
      </c>
      <c r="B400" s="512" t="n">
        <v>37</v>
      </c>
      <c r="C400" s="497" t="n"/>
      <c r="D400" s="497" t="n"/>
      <c r="E400" s="485" t="n">
        <v>24719</v>
      </c>
      <c r="F400" s="497" t="n"/>
      <c r="G400" s="497" t="n"/>
      <c r="H400" s="497" t="n"/>
      <c r="I400" s="497" t="n"/>
    </row>
    <row r="401">
      <c r="A401" s="503" t="inlineStr">
        <is>
          <t>framtidensbygg.se</t>
        </is>
      </c>
      <c r="B401" s="512" t="n">
        <v>23</v>
      </c>
      <c r="C401" s="497" t="n">
        <v>19430945</v>
      </c>
      <c r="D401" s="497" t="n">
        <v>284</v>
      </c>
      <c r="E401" s="485" t="n">
        <v>9080</v>
      </c>
      <c r="F401" s="497" t="n">
        <v>201385</v>
      </c>
      <c r="G401" s="497" t="n">
        <v>19177274</v>
      </c>
      <c r="H401" s="497" t="n">
        <v>19136836</v>
      </c>
      <c r="I401" s="497" t="n">
        <v>44023</v>
      </c>
    </row>
    <row r="402">
      <c r="A402" s="503" t="inlineStr">
        <is>
          <t>freightwaves.com</t>
        </is>
      </c>
      <c r="B402" s="512" t="n">
        <v>52</v>
      </c>
      <c r="C402" s="497" t="n">
        <v>4907819</v>
      </c>
      <c r="D402" s="497" t="n">
        <v>39001</v>
      </c>
      <c r="E402" s="485" t="n">
        <v>1892613</v>
      </c>
      <c r="F402" s="497" t="n">
        <v>4347879</v>
      </c>
      <c r="G402" s="497" t="n">
        <v>564796</v>
      </c>
      <c r="H402" s="497" t="n">
        <v>4561899</v>
      </c>
      <c r="I402" s="497" t="n">
        <v>324754</v>
      </c>
    </row>
    <row r="403">
      <c r="A403" s="495" t="inlineStr">
        <is>
          <t>ft.com</t>
        </is>
      </c>
      <c r="B403" s="501" t="n">
        <v>81</v>
      </c>
      <c r="C403" s="479" t="n"/>
      <c r="D403" s="517" t="n"/>
      <c r="E403" s="494" t="n">
        <v>36800000</v>
      </c>
      <c r="F403" s="517" t="n"/>
      <c r="G403" s="517" t="n"/>
      <c r="H403" s="517" t="n"/>
      <c r="I403" s="517" t="n"/>
    </row>
    <row r="404">
      <c r="A404" s="503" t="inlineStr">
        <is>
          <t>futurefarming.com</t>
        </is>
      </c>
      <c r="B404" s="512" t="n">
        <v>25</v>
      </c>
      <c r="C404" s="497" t="n">
        <v>67927</v>
      </c>
      <c r="D404" s="497" t="n">
        <v>6300</v>
      </c>
      <c r="E404" s="485" t="n">
        <v>36624</v>
      </c>
      <c r="F404" s="497" t="n">
        <v>65140</v>
      </c>
      <c r="G404" s="497" t="n">
        <v>2816</v>
      </c>
      <c r="H404" s="497" t="n">
        <v>47870</v>
      </c>
      <c r="I404" s="497" t="n">
        <v>17962</v>
      </c>
    </row>
    <row r="405">
      <c r="A405" s="503" t="inlineStr">
        <is>
          <t>fwi.co.uk</t>
        </is>
      </c>
      <c r="B405" s="512" t="n">
        <v>45</v>
      </c>
      <c r="C405" s="497" t="n">
        <v>1736198</v>
      </c>
      <c r="D405" s="497" t="n">
        <v>14643</v>
      </c>
      <c r="E405" s="485" t="n">
        <v>780847</v>
      </c>
      <c r="F405" s="497" t="n">
        <v>1622149</v>
      </c>
      <c r="G405" s="497" t="n">
        <v>119197</v>
      </c>
      <c r="H405" s="497" t="n">
        <v>1680724</v>
      </c>
      <c r="I405" s="497" t="n">
        <v>20937</v>
      </c>
    </row>
    <row r="406">
      <c r="A406" s="503" t="inlineStr">
        <is>
          <t>gbdmagazine.com</t>
        </is>
      </c>
      <c r="B406" s="512" t="n">
        <v>29</v>
      </c>
      <c r="C406" s="497" t="n">
        <v>39306</v>
      </c>
      <c r="D406" s="497" t="n">
        <v>7663</v>
      </c>
      <c r="E406" s="485" t="n">
        <v>6119</v>
      </c>
      <c r="F406" s="497" t="n">
        <v>34066</v>
      </c>
      <c r="G406" s="497" t="n">
        <v>5336</v>
      </c>
      <c r="H406" s="497" t="n">
        <v>15813</v>
      </c>
      <c r="I406" s="497" t="n">
        <v>22029</v>
      </c>
    </row>
    <row r="407">
      <c r="A407" s="503" t="inlineStr">
        <is>
          <t>geo-matching.com</t>
        </is>
      </c>
      <c r="B407" s="512" t="n">
        <v>27</v>
      </c>
      <c r="C407" s="497" t="n">
        <v>85447</v>
      </c>
      <c r="D407" s="497" t="n">
        <v>8366</v>
      </c>
      <c r="E407" s="485" t="n">
        <v>14399</v>
      </c>
      <c r="F407" s="497" t="n">
        <v>83423</v>
      </c>
      <c r="G407" s="497" t="n">
        <v>2006</v>
      </c>
      <c r="H407" s="497" t="n">
        <v>18327</v>
      </c>
      <c r="I407" s="497" t="n">
        <v>67501</v>
      </c>
    </row>
    <row r="408">
      <c r="A408" s="503" t="inlineStr">
        <is>
          <t>geobranchen.de</t>
        </is>
      </c>
      <c r="B408" s="512" t="n">
        <v>23</v>
      </c>
      <c r="C408" s="497" t="n">
        <v>7652</v>
      </c>
      <c r="D408" s="497" t="n">
        <v>562</v>
      </c>
      <c r="E408" s="485" t="n">
        <v>1029</v>
      </c>
      <c r="F408" s="497" t="n">
        <v>6863</v>
      </c>
      <c r="G408" s="497" t="n">
        <v>796</v>
      </c>
      <c r="H408" s="497" t="n">
        <v>6789</v>
      </c>
      <c r="I408" s="497" t="n">
        <v>1055</v>
      </c>
    </row>
    <row r="409">
      <c r="A409" s="503" t="inlineStr">
        <is>
          <t>geoconnexion.com</t>
        </is>
      </c>
      <c r="B409" s="512" t="n">
        <v>24</v>
      </c>
      <c r="C409" s="497" t="n">
        <v>80144</v>
      </c>
      <c r="D409" s="497" t="n">
        <v>2862</v>
      </c>
      <c r="E409" s="485" t="n">
        <v>1242</v>
      </c>
      <c r="F409" s="497" t="n">
        <v>75077</v>
      </c>
      <c r="G409" s="497" t="n">
        <v>5168</v>
      </c>
      <c r="H409" s="497" t="n">
        <v>39995</v>
      </c>
      <c r="I409" s="497" t="n">
        <v>18770</v>
      </c>
    </row>
    <row r="410">
      <c r="A410" s="509" t="inlineStr">
        <is>
          <t>geodaesie.info</t>
        </is>
      </c>
      <c r="B410" s="490" t="n">
        <v>25</v>
      </c>
      <c r="C410" s="491" t="n">
        <v>35809</v>
      </c>
      <c r="D410" s="491" t="n">
        <v>349</v>
      </c>
      <c r="E410" s="491" t="n">
        <v>9173</v>
      </c>
      <c r="F410" s="491" t="n">
        <v>35257</v>
      </c>
      <c r="G410" s="491" t="n">
        <v>541</v>
      </c>
      <c r="H410" s="491" t="n">
        <v>35495</v>
      </c>
      <c r="I410" s="491" t="n">
        <v>819</v>
      </c>
    </row>
    <row r="411">
      <c r="A411" s="503" t="inlineStr">
        <is>
          <t>geodrillinginternational.com</t>
        </is>
      </c>
      <c r="B411" s="512" t="n">
        <v>17</v>
      </c>
      <c r="C411" s="497" t="n">
        <v>19659</v>
      </c>
      <c r="D411" s="497" t="n">
        <v>3877</v>
      </c>
      <c r="E411" s="485" t="n">
        <v>8327</v>
      </c>
      <c r="F411" s="497" t="n">
        <v>18838</v>
      </c>
      <c r="G411" s="497" t="n">
        <v>840</v>
      </c>
      <c r="H411" s="497" t="n">
        <v>6648</v>
      </c>
      <c r="I411" s="497" t="n">
        <v>13197</v>
      </c>
    </row>
    <row r="412">
      <c r="A412" s="503" t="inlineStr">
        <is>
          <t>geoforum.pl</t>
        </is>
      </c>
      <c r="B412" s="512" t="n">
        <v>36</v>
      </c>
      <c r="C412" s="497" t="n">
        <v>30443</v>
      </c>
      <c r="D412" s="497" t="n">
        <v>2521</v>
      </c>
      <c r="E412" s="485" t="n">
        <v>588616</v>
      </c>
      <c r="F412" s="497" t="n">
        <v>26308</v>
      </c>
      <c r="G412" s="497" t="n">
        <v>4200</v>
      </c>
      <c r="H412" s="497" t="n">
        <v>20764</v>
      </c>
      <c r="I412" s="497" t="n">
        <v>9628</v>
      </c>
    </row>
    <row r="413">
      <c r="A413" s="503" t="inlineStr">
        <is>
          <t>geoinformatics.com</t>
        </is>
      </c>
      <c r="B413" s="512" t="n">
        <v>19</v>
      </c>
      <c r="C413" s="497" t="n">
        <v>39370</v>
      </c>
      <c r="D413" s="497" t="n">
        <v>1419</v>
      </c>
      <c r="E413" s="485" t="n">
        <v>2382</v>
      </c>
      <c r="F413" s="497" t="n">
        <v>38343</v>
      </c>
      <c r="G413" s="497" t="n">
        <v>1017</v>
      </c>
      <c r="H413" s="497" t="n">
        <v>37374</v>
      </c>
      <c r="I413" s="497" t="n">
        <v>2160</v>
      </c>
    </row>
    <row r="414">
      <c r="A414" s="503" t="inlineStr">
        <is>
          <t>geospatialworld.net</t>
        </is>
      </c>
      <c r="B414" s="512" t="n">
        <v>42</v>
      </c>
      <c r="C414" s="497" t="n">
        <v>1323062</v>
      </c>
      <c r="D414" s="497" t="n">
        <v>15044</v>
      </c>
      <c r="E414" s="485" t="n">
        <v>61447</v>
      </c>
      <c r="F414" s="497" t="n">
        <v>1175763</v>
      </c>
      <c r="G414" s="497" t="n">
        <v>149323</v>
      </c>
      <c r="H414" s="497" t="n">
        <v>1308278</v>
      </c>
      <c r="I414" s="497" t="n">
        <v>32102</v>
      </c>
    </row>
    <row r="415">
      <c r="A415" s="503" t="inlineStr">
        <is>
          <t>geoweeknews.com</t>
        </is>
      </c>
      <c r="B415" s="512" t="n">
        <v>27</v>
      </c>
      <c r="C415" s="497" t="n">
        <v>1978127</v>
      </c>
      <c r="D415" s="497" t="n">
        <v>2066</v>
      </c>
      <c r="E415" s="485" t="n">
        <v>18189</v>
      </c>
      <c r="F415" s="497" t="n">
        <v>1223557</v>
      </c>
      <c r="G415" s="497" t="n">
        <v>760549</v>
      </c>
      <c r="H415" s="497" t="n">
        <v>1593693</v>
      </c>
      <c r="I415" s="497" t="n">
        <v>379244</v>
      </c>
    </row>
    <row r="416">
      <c r="A416" s="503" t="inlineStr">
        <is>
          <t>gfxspeak.com</t>
        </is>
      </c>
      <c r="B416" s="512" t="n">
        <v>22</v>
      </c>
      <c r="C416" s="497" t="n"/>
      <c r="D416" s="497" t="n"/>
      <c r="E416" s="485" t="n"/>
      <c r="F416" s="497" t="n"/>
      <c r="G416" s="497" t="n"/>
      <c r="H416" s="497" t="n"/>
      <c r="I416" s="497" t="n"/>
    </row>
    <row r="417">
      <c r="A417" s="503" t="inlineStr">
        <is>
          <t>gillettnews.com</t>
        </is>
      </c>
      <c r="B417" s="512" t="n">
        <v>6</v>
      </c>
      <c r="C417" s="497" t="n">
        <v>9539</v>
      </c>
      <c r="D417" s="497" t="n">
        <v>520</v>
      </c>
      <c r="E417" s="485" t="n">
        <v>46059</v>
      </c>
      <c r="F417" s="497" t="n">
        <v>8699</v>
      </c>
      <c r="G417" s="497" t="n">
        <v>847</v>
      </c>
      <c r="H417" s="497" t="n">
        <v>8696</v>
      </c>
      <c r="I417" s="497" t="n">
        <v>871</v>
      </c>
    </row>
    <row r="418">
      <c r="A418" s="503" t="inlineStr">
        <is>
          <t>gim-international.com</t>
        </is>
      </c>
      <c r="B418" s="512" t="n">
        <v>31</v>
      </c>
      <c r="C418" s="497" t="n">
        <v>643918</v>
      </c>
      <c r="D418" s="497" t="n">
        <v>8995</v>
      </c>
      <c r="E418" s="485" t="n">
        <v>14514</v>
      </c>
      <c r="F418" s="497" t="n">
        <v>636391</v>
      </c>
      <c r="G418" s="497" t="n">
        <v>7383</v>
      </c>
      <c r="H418" s="497" t="n">
        <v>474443</v>
      </c>
      <c r="I418" s="497" t="n">
        <v>170419</v>
      </c>
    </row>
    <row r="419">
      <c r="A419" s="503" t="inlineStr">
        <is>
          <t>giscafe.com</t>
        </is>
      </c>
      <c r="B419" s="512" t="n">
        <v>24</v>
      </c>
      <c r="C419" s="497" t="n">
        <v>321753</v>
      </c>
      <c r="D419" s="497" t="n">
        <v>2328</v>
      </c>
      <c r="E419" s="485" t="n">
        <v>3192</v>
      </c>
      <c r="F419" s="497" t="n">
        <v>304094</v>
      </c>
      <c r="G419" s="497" t="n">
        <v>17524</v>
      </c>
      <c r="H419" s="497" t="n">
        <v>320124</v>
      </c>
      <c r="I419" s="497" t="n">
        <v>4142</v>
      </c>
    </row>
    <row r="420">
      <c r="A420" s="503" t="inlineStr">
        <is>
          <t>gisplay.pl</t>
        </is>
      </c>
      <c r="B420" s="512" t="n">
        <v>31</v>
      </c>
      <c r="C420" s="497" t="n">
        <v>17848</v>
      </c>
      <c r="D420" s="497" t="n">
        <v>1483</v>
      </c>
      <c r="E420" s="485" t="n">
        <v>48266</v>
      </c>
      <c r="F420" s="497" t="n">
        <v>17110</v>
      </c>
      <c r="G420" s="497" t="n">
        <v>745</v>
      </c>
      <c r="H420" s="497" t="n">
        <v>13168</v>
      </c>
      <c r="I420" s="497" t="n">
        <v>4827</v>
      </c>
    </row>
    <row r="421">
      <c r="A421" s="503" t="inlineStr">
        <is>
          <t>gispoint.de</t>
        </is>
      </c>
      <c r="B421" s="512" t="n">
        <v>25</v>
      </c>
      <c r="C421" s="497" t="n">
        <v>156796</v>
      </c>
      <c r="D421" s="497" t="n">
        <v>1198</v>
      </c>
      <c r="E421" s="485" t="n">
        <v>9213</v>
      </c>
      <c r="F421" s="497" t="n">
        <v>154420</v>
      </c>
      <c r="G421" s="497" t="n">
        <v>2419</v>
      </c>
      <c r="H421" s="497" t="n">
        <v>155410</v>
      </c>
      <c r="I421" s="497" t="n">
        <v>1892</v>
      </c>
    </row>
    <row r="422">
      <c r="A422" s="503" t="inlineStr">
        <is>
          <t>gisresources.com</t>
        </is>
      </c>
      <c r="B422" s="512" t="n">
        <v>22</v>
      </c>
      <c r="C422" s="497" t="n">
        <v>11812</v>
      </c>
      <c r="D422" s="497" t="n">
        <v>3311</v>
      </c>
      <c r="E422" s="485" t="n">
        <v>1656</v>
      </c>
      <c r="F422" s="497" t="n">
        <v>9627</v>
      </c>
      <c r="G422" s="497" t="n">
        <v>2208</v>
      </c>
      <c r="H422" s="497" t="n">
        <v>3622</v>
      </c>
      <c r="I422" s="497" t="n">
        <v>8250</v>
      </c>
    </row>
    <row r="423">
      <c r="A423" s="516" t="inlineStr">
        <is>
          <t>gisuser.com</t>
        </is>
      </c>
      <c r="B423" s="512" t="n">
        <v>35</v>
      </c>
      <c r="C423" s="497" t="n"/>
      <c r="D423" s="497" t="n"/>
      <c r="E423" s="485" t="n">
        <v>4100</v>
      </c>
      <c r="F423" s="497" t="n"/>
      <c r="G423" s="497" t="n"/>
      <c r="H423" s="497" t="n"/>
      <c r="I423" s="497" t="n"/>
    </row>
    <row r="424">
      <c r="A424" s="503" t="inlineStr">
        <is>
          <t>gizmochina.com</t>
        </is>
      </c>
      <c r="B424" s="512" t="n">
        <v>59</v>
      </c>
      <c r="C424" s="497" t="n">
        <v>7492847</v>
      </c>
      <c r="D424" s="497" t="n">
        <v>62313</v>
      </c>
      <c r="E424" s="485" t="n">
        <v>3533169</v>
      </c>
      <c r="F424" s="497" t="n">
        <v>6967613</v>
      </c>
      <c r="G424" s="497" t="n">
        <v>532622</v>
      </c>
      <c r="H424" s="497" t="n">
        <v>3248346</v>
      </c>
      <c r="I424" s="497" t="n">
        <v>4102435</v>
      </c>
    </row>
    <row r="425">
      <c r="A425" s="503" t="inlineStr">
        <is>
          <t>globalagtechinitiative.com</t>
        </is>
      </c>
      <c r="B425" s="512" t="n">
        <v>30</v>
      </c>
      <c r="C425" s="497" t="n">
        <v>38465</v>
      </c>
      <c r="D425" s="497" t="n">
        <v>1769</v>
      </c>
      <c r="E425" s="485" t="n">
        <v>10875</v>
      </c>
      <c r="F425" s="497" t="n">
        <v>31913</v>
      </c>
      <c r="G425" s="497" t="n">
        <v>6607</v>
      </c>
      <c r="H425" s="497" t="n">
        <v>35407</v>
      </c>
      <c r="I425" s="497" t="n">
        <v>865</v>
      </c>
    </row>
    <row r="426">
      <c r="A426" s="503" t="inlineStr">
        <is>
          <t>globalconstructionreview.com</t>
        </is>
      </c>
      <c r="B426" s="512" t="n">
        <v>33</v>
      </c>
      <c r="C426" s="497" t="n">
        <v>129542</v>
      </c>
      <c r="D426" s="497" t="n">
        <v>12945</v>
      </c>
      <c r="E426" s="485" t="n">
        <v>55789</v>
      </c>
      <c r="F426" s="497" t="n">
        <v>113513</v>
      </c>
      <c r="G426" s="497" t="n">
        <v>15796</v>
      </c>
      <c r="H426" s="497" t="n">
        <v>100990</v>
      </c>
      <c r="I426" s="497" t="n">
        <v>26932</v>
      </c>
    </row>
    <row r="427">
      <c r="A427" s="516" t="inlineStr">
        <is>
          <t>globaldata.com</t>
        </is>
      </c>
      <c r="B427" s="512" t="n">
        <v>56</v>
      </c>
      <c r="C427" s="497" t="n"/>
      <c r="D427" s="497" t="n"/>
      <c r="E427" s="485" t="n">
        <v>977448</v>
      </c>
      <c r="F427" s="497" t="n"/>
      <c r="G427" s="497" t="n"/>
      <c r="H427" s="497" t="n"/>
      <c r="I427" s="497" t="n"/>
    </row>
    <row r="428">
      <c r="A428" s="503" t="inlineStr">
        <is>
          <t>globalfleet.com</t>
        </is>
      </c>
      <c r="B428" s="512" t="n">
        <v>30</v>
      </c>
      <c r="C428" s="497" t="n">
        <v>26504</v>
      </c>
      <c r="D428" s="497" t="n">
        <v>6499</v>
      </c>
      <c r="E428" s="485" t="n">
        <v>21365</v>
      </c>
      <c r="F428" s="497" t="n">
        <v>22984</v>
      </c>
      <c r="G428" s="497" t="n">
        <v>3557</v>
      </c>
      <c r="H428" s="497" t="n">
        <v>10586</v>
      </c>
      <c r="I428" s="497" t="n">
        <v>15920</v>
      </c>
    </row>
    <row r="429">
      <c r="A429" s="503" t="inlineStr">
        <is>
          <t>globalminingreview.com</t>
        </is>
      </c>
      <c r="B429" s="512" t="n">
        <v>28</v>
      </c>
      <c r="C429" s="497" t="n">
        <v>58142</v>
      </c>
      <c r="D429" s="497" t="n">
        <v>1580</v>
      </c>
      <c r="E429" s="485" t="n">
        <v>5310</v>
      </c>
      <c r="F429" s="497" t="n">
        <v>53251</v>
      </c>
      <c r="G429" s="497" t="n">
        <v>4897</v>
      </c>
      <c r="H429" s="497" t="n">
        <v>53056</v>
      </c>
      <c r="I429" s="497" t="n">
        <v>6377</v>
      </c>
    </row>
    <row r="430">
      <c r="A430" s="503" t="inlineStr">
        <is>
          <t>globaltechreporter.com</t>
        </is>
      </c>
      <c r="B430" s="512" t="n">
        <v>4</v>
      </c>
      <c r="C430" s="497" t="n">
        <v>7031392</v>
      </c>
      <c r="D430" s="497" t="n">
        <v>1066</v>
      </c>
      <c r="E430" s="485" t="n">
        <v>0</v>
      </c>
      <c r="F430" s="497" t="n">
        <v>1709</v>
      </c>
      <c r="G430" s="497" t="n">
        <v>7015367</v>
      </c>
      <c r="H430" s="497" t="n">
        <v>5201</v>
      </c>
      <c r="I430" s="497" t="n">
        <v>7011883</v>
      </c>
    </row>
    <row r="431">
      <c r="A431" s="503" t="inlineStr">
        <is>
          <t>globaltechtimes.com</t>
        </is>
      </c>
      <c r="B431" s="512" t="n">
        <v>4</v>
      </c>
      <c r="C431" s="497" t="n">
        <v>6971739</v>
      </c>
      <c r="D431" s="497" t="n">
        <v>1048</v>
      </c>
      <c r="E431" s="485" t="n">
        <v>185</v>
      </c>
      <c r="F431" s="497" t="n">
        <v>1046</v>
      </c>
      <c r="G431" s="497" t="n">
        <v>7014433</v>
      </c>
      <c r="H431" s="497" t="n">
        <v>3816</v>
      </c>
      <c r="I431" s="497" t="n">
        <v>7011650</v>
      </c>
    </row>
    <row r="432">
      <c r="A432" s="503" t="inlineStr">
        <is>
          <t>globalwaterintel.com</t>
        </is>
      </c>
      <c r="B432" s="512" t="n">
        <v>32</v>
      </c>
      <c r="C432" s="497" t="n">
        <v>1061022</v>
      </c>
      <c r="D432" s="497" t="n">
        <v>2010</v>
      </c>
      <c r="E432" s="485" t="n">
        <v>10426</v>
      </c>
      <c r="F432" s="497" t="n">
        <v>1054985</v>
      </c>
      <c r="G432" s="497" t="n">
        <v>6541</v>
      </c>
      <c r="H432" s="497" t="n">
        <v>31521</v>
      </c>
      <c r="I432" s="497" t="n">
        <v>1009396</v>
      </c>
    </row>
    <row r="433">
      <c r="A433" s="503" t="inlineStr">
        <is>
          <t>globest.com</t>
        </is>
      </c>
      <c r="B433" s="512" t="n">
        <v>38</v>
      </c>
      <c r="C433" s="497" t="n">
        <v>3094099</v>
      </c>
      <c r="D433" s="497" t="n">
        <v>22435</v>
      </c>
      <c r="E433" s="485" t="n">
        <v>145406</v>
      </c>
      <c r="F433" s="497" t="n">
        <v>2720491</v>
      </c>
      <c r="G433" s="497" t="n">
        <v>368956</v>
      </c>
      <c r="H433" s="497" t="n">
        <v>2959023</v>
      </c>
      <c r="I433" s="497" t="n">
        <v>101737</v>
      </c>
    </row>
    <row r="434">
      <c r="A434" s="503" t="inlineStr">
        <is>
          <t>gltkppwg.r.eu-central-1.awstrack.me</t>
        </is>
      </c>
      <c r="B434" s="512" t="n">
        <v>23</v>
      </c>
      <c r="C434" s="497" t="n">
        <v>7</v>
      </c>
      <c r="D434" s="497" t="n">
        <v>5</v>
      </c>
      <c r="E434" s="485" t="n">
        <v>143664259</v>
      </c>
      <c r="F434" s="497" t="n">
        <v>7</v>
      </c>
      <c r="G434" s="497" t="n">
        <v>0</v>
      </c>
      <c r="H434" s="497" t="n">
        <v>6</v>
      </c>
      <c r="I434" s="497" t="n">
        <v>1</v>
      </c>
    </row>
    <row r="435">
      <c r="A435" s="503" t="inlineStr">
        <is>
          <t>gnssafrica.com</t>
        </is>
      </c>
      <c r="B435" s="512" t="n">
        <v>2</v>
      </c>
      <c r="C435" s="497" t="n">
        <v>13</v>
      </c>
      <c r="D435" s="497" t="n">
        <v>6</v>
      </c>
      <c r="E435" s="485" t="n">
        <v>0</v>
      </c>
      <c r="F435" s="497" t="n">
        <v>11</v>
      </c>
      <c r="G435" s="497" t="n">
        <v>2</v>
      </c>
      <c r="H435" s="497" t="n">
        <v>8</v>
      </c>
      <c r="I435" s="497" t="n">
        <v>5</v>
      </c>
    </row>
    <row r="436">
      <c r="A436" s="503" t="inlineStr">
        <is>
          <t>goodfruit.com</t>
        </is>
      </c>
      <c r="B436" s="512" t="n">
        <v>32</v>
      </c>
      <c r="C436" s="497" t="n">
        <v>82838</v>
      </c>
      <c r="D436" s="497" t="n">
        <v>9014</v>
      </c>
      <c r="E436" s="485" t="n">
        <v>95228</v>
      </c>
      <c r="F436" s="497" t="n">
        <v>67516</v>
      </c>
      <c r="G436" s="497" t="n">
        <v>15255</v>
      </c>
      <c r="H436" s="497" t="n">
        <v>55155</v>
      </c>
      <c r="I436" s="497" t="n">
        <v>27795</v>
      </c>
    </row>
    <row r="437">
      <c r="A437" s="489" t="inlineStr">
        <is>
          <t>gowem.it</t>
        </is>
      </c>
      <c r="B437" s="490" t="n">
        <v>18</v>
      </c>
      <c r="C437" s="491" t="n">
        <v>30431</v>
      </c>
      <c r="D437" s="491" t="n">
        <v>2084</v>
      </c>
      <c r="E437" s="491" t="n">
        <v>1317</v>
      </c>
      <c r="F437" s="491" t="n">
        <v>29687</v>
      </c>
      <c r="G437" s="491" t="n">
        <v>771</v>
      </c>
      <c r="H437" s="491" t="n">
        <v>3344</v>
      </c>
      <c r="I437" s="491" t="n">
        <v>27723</v>
      </c>
    </row>
    <row r="438">
      <c r="A438" s="503" t="inlineStr">
        <is>
          <t>gpsdaily.com</t>
        </is>
      </c>
      <c r="B438" s="512" t="n">
        <v>12</v>
      </c>
      <c r="C438" s="497" t="n">
        <v>301536</v>
      </c>
      <c r="D438" s="497" t="n">
        <v>823</v>
      </c>
      <c r="E438" s="485" t="n">
        <v>0</v>
      </c>
      <c r="F438" s="497" t="n">
        <v>297235</v>
      </c>
      <c r="G438" s="497" t="n">
        <v>4456</v>
      </c>
      <c r="H438" s="497" t="n">
        <v>143869</v>
      </c>
      <c r="I438" s="497" t="n">
        <v>159874</v>
      </c>
    </row>
    <row r="439">
      <c r="A439" s="503" t="inlineStr">
        <is>
          <t>gpsworld.com</t>
        </is>
      </c>
      <c r="B439" s="512" t="n">
        <v>37</v>
      </c>
      <c r="C439" s="497" t="n">
        <v>894187</v>
      </c>
      <c r="D439" s="497" t="n">
        <v>14044</v>
      </c>
      <c r="E439" s="485" t="n">
        <v>66505</v>
      </c>
      <c r="F439" s="497" t="n">
        <v>674440</v>
      </c>
      <c r="G439" s="497" t="n">
        <v>219163</v>
      </c>
      <c r="H439" s="497" t="n">
        <v>616252</v>
      </c>
      <c r="I439" s="497" t="n">
        <v>277475</v>
      </c>
    </row>
    <row r="440">
      <c r="A440" s="503" t="inlineStr">
        <is>
          <t>grainews.ca</t>
        </is>
      </c>
      <c r="B440" s="512" t="n">
        <v>31</v>
      </c>
      <c r="C440" s="497" t="n"/>
      <c r="D440" s="497" t="n"/>
      <c r="E440" s="485" t="n">
        <v>12150</v>
      </c>
      <c r="F440" s="497" t="n"/>
      <c r="G440" s="497" t="n"/>
      <c r="H440" s="497" t="n"/>
      <c r="I440" s="497" t="n"/>
    </row>
    <row r="441">
      <c r="A441" s="503" t="inlineStr">
        <is>
          <t>granddesignsmagazine.com</t>
        </is>
      </c>
      <c r="B441" s="512" t="n">
        <v>33</v>
      </c>
      <c r="C441" s="497" t="n">
        <v>59574</v>
      </c>
      <c r="D441" s="497" t="n">
        <v>8758</v>
      </c>
      <c r="E441" s="485" t="n">
        <v>119558</v>
      </c>
      <c r="F441" s="497" t="n">
        <v>55519</v>
      </c>
      <c r="G441" s="497" t="n">
        <v>4148</v>
      </c>
      <c r="H441" s="497" t="n">
        <v>7327</v>
      </c>
      <c r="I441" s="497" t="n">
        <v>52761</v>
      </c>
    </row>
    <row r="442">
      <c r="A442" s="503" t="inlineStr">
        <is>
          <t>greenbiz.com</t>
        </is>
      </c>
      <c r="B442" s="512" t="n">
        <v>45</v>
      </c>
      <c r="C442" s="497" t="n">
        <v>5938859</v>
      </c>
      <c r="D442" s="497" t="n">
        <v>46323</v>
      </c>
      <c r="E442" s="485" t="n">
        <v>181580</v>
      </c>
      <c r="F442" s="497" t="n">
        <v>4357388</v>
      </c>
      <c r="G442" s="497" t="n">
        <v>1588922</v>
      </c>
      <c r="H442" s="497" t="n">
        <v>5722078</v>
      </c>
      <c r="I442" s="497" t="n">
        <v>191440</v>
      </c>
    </row>
    <row r="443">
      <c r="A443" s="503" t="inlineStr">
        <is>
          <t>grontsamhallsbyggande.se</t>
        </is>
      </c>
      <c r="B443" s="512" t="n">
        <v>17</v>
      </c>
      <c r="C443" s="497" t="n">
        <v>1806</v>
      </c>
      <c r="D443" s="497" t="n">
        <v>318</v>
      </c>
      <c r="E443" s="485" t="n">
        <v>1816</v>
      </c>
      <c r="F443" s="497" t="n">
        <v>1639</v>
      </c>
      <c r="G443" s="497" t="n">
        <v>149</v>
      </c>
      <c r="H443" s="497" t="n">
        <v>1238</v>
      </c>
      <c r="I443" s="497" t="n">
        <v>551</v>
      </c>
    </row>
    <row r="444">
      <c r="A444" s="503" t="inlineStr">
        <is>
          <t>growingproduce.com</t>
        </is>
      </c>
      <c r="B444" s="512" t="n">
        <v>32</v>
      </c>
      <c r="C444" s="497" t="n">
        <v>154420</v>
      </c>
      <c r="D444" s="497" t="n">
        <v>8189</v>
      </c>
      <c r="E444" s="485" t="n">
        <v>23667</v>
      </c>
      <c r="F444" s="497" t="n">
        <v>140045</v>
      </c>
      <c r="G444" s="497" t="n">
        <v>14553</v>
      </c>
      <c r="H444" s="497" t="n">
        <v>135935</v>
      </c>
      <c r="I444" s="497" t="n">
        <v>19332</v>
      </c>
    </row>
    <row r="445">
      <c r="A445" s="489" t="inlineStr">
        <is>
          <t>gulfconstructiononline.com</t>
        </is>
      </c>
      <c r="B445" s="490" t="n">
        <v>26</v>
      </c>
      <c r="C445" s="491" t="n">
        <v>184603</v>
      </c>
      <c r="D445" s="491" t="n">
        <v>983</v>
      </c>
      <c r="E445" s="491" t="n">
        <v>11962</v>
      </c>
      <c r="F445" s="491" t="n">
        <v>182932</v>
      </c>
      <c r="G445" s="491" t="n">
        <v>1868</v>
      </c>
      <c r="H445" s="491" t="n">
        <v>133662</v>
      </c>
      <c r="I445" s="491" t="n">
        <v>52677</v>
      </c>
    </row>
    <row r="446">
      <c r="A446" s="506" t="inlineStr">
        <is>
          <t>gurufocus.com</t>
        </is>
      </c>
      <c r="B446" s="501" t="n">
        <v>58</v>
      </c>
      <c r="C446" s="479" t="n"/>
      <c r="D446" s="517" t="n"/>
      <c r="E446" s="494" t="n">
        <v>1766579</v>
      </c>
      <c r="F446" s="517" t="n"/>
      <c r="G446" s="517" t="n"/>
      <c r="H446" s="517" t="n"/>
      <c r="I446" s="517" t="n"/>
    </row>
    <row r="447">
      <c r="A447" s="495" t="inlineStr">
        <is>
          <t>hallbartbyggande.com</t>
        </is>
      </c>
      <c r="B447" s="501" t="n">
        <v>23</v>
      </c>
      <c r="C447" s="479" t="n"/>
      <c r="D447" s="517" t="n"/>
      <c r="E447" s="494" t="n">
        <v>485</v>
      </c>
      <c r="F447" s="517" t="n"/>
      <c r="G447" s="517" t="n"/>
      <c r="H447" s="517" t="n"/>
      <c r="I447" s="517" t="n"/>
    </row>
    <row r="448">
      <c r="A448" s="495" t="inlineStr">
        <is>
          <t>handelsblatt.com</t>
        </is>
      </c>
      <c r="B448" s="501" t="n">
        <v>73</v>
      </c>
      <c r="C448" s="479" t="n"/>
      <c r="D448" s="517" t="n"/>
      <c r="E448" s="494" t="n">
        <v>13200000</v>
      </c>
      <c r="F448" s="517" t="n"/>
      <c r="G448" s="517" t="n"/>
      <c r="H448" s="517" t="n"/>
      <c r="I448" s="517" t="n"/>
    </row>
    <row r="449">
      <c r="A449" s="495" t="inlineStr">
        <is>
          <t>handelsblatt.de</t>
        </is>
      </c>
      <c r="B449" s="501" t="n">
        <v>23</v>
      </c>
      <c r="C449" s="479" t="n"/>
      <c r="D449" s="517" t="n"/>
      <c r="E449" s="494" t="n"/>
      <c r="F449" s="517" t="n"/>
      <c r="G449" s="517" t="n"/>
      <c r="H449" s="517" t="n"/>
      <c r="I449" s="517" t="n"/>
    </row>
    <row r="450">
      <c r="A450" s="503" t="inlineStr">
        <is>
          <t>handling-network.com</t>
        </is>
      </c>
      <c r="B450" s="512" t="n">
        <v>14</v>
      </c>
      <c r="C450" s="497" t="n">
        <v>2240</v>
      </c>
      <c r="D450" s="497" t="n">
        <v>1236</v>
      </c>
      <c r="E450" s="485" t="n">
        <v>261</v>
      </c>
      <c r="F450" s="497" t="n">
        <v>2061</v>
      </c>
      <c r="G450" s="497" t="n">
        <v>180</v>
      </c>
      <c r="H450" s="497" t="n">
        <v>360</v>
      </c>
      <c r="I450" s="497" t="n">
        <v>1888</v>
      </c>
    </row>
    <row r="451">
      <c r="A451" s="510" t="inlineStr">
        <is>
          <t>handwerkundbau..at</t>
        </is>
      </c>
      <c r="B451" s="522" t="n">
        <v>31</v>
      </c>
      <c r="C451" s="479" t="n"/>
      <c r="D451" s="517" t="n"/>
      <c r="E451" s="494" t="n">
        <v>4379</v>
      </c>
      <c r="F451" s="517" t="n"/>
      <c r="G451" s="517" t="n"/>
      <c r="H451" s="517" t="n"/>
      <c r="I451" s="517" t="n"/>
    </row>
    <row r="452">
      <c r="A452" s="489" t="inlineStr">
        <is>
          <t>handwerkundbau.at</t>
        </is>
      </c>
      <c r="B452" s="490" t="n">
        <v>31</v>
      </c>
      <c r="C452" s="491" t="n">
        <v>171522</v>
      </c>
      <c r="D452" s="491" t="n">
        <v>1074</v>
      </c>
      <c r="E452" s="491" t="n">
        <v>22865</v>
      </c>
      <c r="F452" s="491" t="n">
        <v>163979</v>
      </c>
      <c r="G452" s="491" t="n">
        <v>7719</v>
      </c>
      <c r="H452" s="491" t="n">
        <v>66897</v>
      </c>
      <c r="I452" s="491" t="n">
        <v>2882</v>
      </c>
    </row>
    <row r="453">
      <c r="A453" s="503" t="inlineStr">
        <is>
          <t>hansa-online.de</t>
        </is>
      </c>
      <c r="B453" s="512" t="n">
        <v>31</v>
      </c>
      <c r="C453" s="497" t="n">
        <v>35994</v>
      </c>
      <c r="D453" s="497" t="n">
        <v>2091</v>
      </c>
      <c r="E453" s="485" t="n">
        <v>8150</v>
      </c>
      <c r="F453" s="497" t="n">
        <v>29005</v>
      </c>
      <c r="G453" s="497" t="n">
        <v>7518</v>
      </c>
      <c r="H453" s="497" t="n">
        <v>27550</v>
      </c>
      <c r="I453" s="497" t="n">
        <v>8018</v>
      </c>
    </row>
    <row r="454">
      <c r="A454" s="489" t="inlineStr">
        <is>
          <t>hbdonline.co.uk</t>
        </is>
      </c>
      <c r="B454" s="490" t="n">
        <v>18</v>
      </c>
      <c r="C454" s="491" t="n">
        <v>3947</v>
      </c>
      <c r="D454" s="491" t="n">
        <v>338</v>
      </c>
      <c r="E454" s="491" t="n">
        <v>2959</v>
      </c>
      <c r="F454" s="491" t="n">
        <v>3747</v>
      </c>
      <c r="G454" s="491" t="n">
        <v>211</v>
      </c>
      <c r="H454" s="491" t="n">
        <v>3544</v>
      </c>
      <c r="I454" s="491" t="n">
        <v>302</v>
      </c>
    </row>
    <row r="455">
      <c r="A455" s="503" t="inlineStr">
        <is>
          <t>heavyequipmentguide.ca</t>
        </is>
      </c>
      <c r="B455" s="512" t="n">
        <v>32</v>
      </c>
      <c r="C455" s="497" t="n">
        <v>22278</v>
      </c>
      <c r="D455" s="497" t="n">
        <v>1217</v>
      </c>
      <c r="E455" s="485" t="n">
        <v>51343</v>
      </c>
      <c r="F455" s="497" t="n">
        <v>17238</v>
      </c>
      <c r="G455" s="497" t="n">
        <v>5178</v>
      </c>
      <c r="H455" s="497" t="n">
        <v>19253</v>
      </c>
      <c r="I455" s="497" t="n">
        <v>732</v>
      </c>
    </row>
    <row r="456">
      <c r="A456" s="503" t="inlineStr">
        <is>
          <t>heavyinsights.substack.com</t>
        </is>
      </c>
      <c r="B456" s="512" t="n">
        <v>72</v>
      </c>
      <c r="C456" s="497" t="n">
        <v>4</v>
      </c>
      <c r="D456" s="497" t="n">
        <v>1</v>
      </c>
      <c r="E456" s="485" t="n">
        <v>119633750</v>
      </c>
      <c r="F456" s="497" t="n">
        <v>4</v>
      </c>
      <c r="G456" s="497" t="n">
        <v>0</v>
      </c>
      <c r="H456" s="497" t="n">
        <v>4</v>
      </c>
      <c r="I456" s="497" t="n">
        <v>0</v>
      </c>
    </row>
    <row r="457">
      <c r="A457" s="503" t="inlineStr">
        <is>
          <t>heavyquipmag.com</t>
        </is>
      </c>
      <c r="B457" s="512" t="n">
        <v>15</v>
      </c>
      <c r="C457" s="497" t="n">
        <v>18964</v>
      </c>
      <c r="D457" s="497" t="n">
        <v>5209</v>
      </c>
      <c r="E457" s="485" t="n">
        <v>1093</v>
      </c>
      <c r="F457" s="497" t="n">
        <v>18001</v>
      </c>
      <c r="G457" s="497" t="n">
        <v>968</v>
      </c>
      <c r="H457" s="497" t="n">
        <v>2211</v>
      </c>
      <c r="I457" s="497" t="n">
        <v>16708</v>
      </c>
    </row>
    <row r="458">
      <c r="A458" s="503" t="inlineStr">
        <is>
          <t>hellovidek.hu</t>
        </is>
      </c>
      <c r="B458" s="512" t="n">
        <v>36</v>
      </c>
      <c r="C458" s="497" t="n">
        <v>10331621</v>
      </c>
      <c r="D458" s="497" t="n">
        <v>6748</v>
      </c>
      <c r="E458" s="485" t="n">
        <v>901121</v>
      </c>
      <c r="F458" s="497" t="n">
        <v>10328293</v>
      </c>
      <c r="G458" s="497" t="n">
        <v>4498</v>
      </c>
      <c r="H458" s="497" t="n">
        <v>6788038</v>
      </c>
      <c r="I458" s="497" t="n">
        <v>3607872</v>
      </c>
    </row>
    <row r="459">
      <c r="A459" s="503" t="inlineStr">
        <is>
          <t>hetnationaalbimplatform.nl</t>
        </is>
      </c>
      <c r="B459" s="512" t="n">
        <v>17</v>
      </c>
      <c r="C459" s="497" t="n">
        <v>1087</v>
      </c>
      <c r="D459" s="497" t="n">
        <v>230</v>
      </c>
      <c r="E459" s="485" t="n">
        <v>6985</v>
      </c>
      <c r="F459" s="497" t="n">
        <v>728</v>
      </c>
      <c r="G459" s="497" t="n">
        <v>358</v>
      </c>
      <c r="H459" s="497" t="n">
        <v>957</v>
      </c>
      <c r="I459" s="497" t="n">
        <v>124</v>
      </c>
    </row>
    <row r="460">
      <c r="A460" s="503" t="inlineStr">
        <is>
          <t>hexabim.com</t>
        </is>
      </c>
      <c r="B460" s="512" t="n">
        <v>17</v>
      </c>
      <c r="C460" s="497" t="n">
        <v>996114</v>
      </c>
      <c r="D460" s="497" t="n">
        <v>1734</v>
      </c>
      <c r="E460" s="485" t="n">
        <v>10925</v>
      </c>
      <c r="F460" s="497" t="n">
        <v>255705</v>
      </c>
      <c r="G460" s="497" t="n">
        <v>738404</v>
      </c>
      <c r="H460" s="497" t="n">
        <v>212440</v>
      </c>
      <c r="I460" s="497" t="n">
        <v>746656</v>
      </c>
    </row>
    <row r="461">
      <c r="A461" s="503" t="inlineStr">
        <is>
          <t>heyzine.com</t>
        </is>
      </c>
      <c r="B461" s="512" t="n">
        <v>43</v>
      </c>
      <c r="C461" s="497" t="n">
        <v>24949846</v>
      </c>
      <c r="D461" s="497" t="n">
        <v>32708</v>
      </c>
      <c r="E461" s="485" t="n">
        <v>7060774</v>
      </c>
      <c r="F461" s="497" t="n">
        <v>21932813</v>
      </c>
      <c r="G461" s="497" t="n">
        <v>2950008</v>
      </c>
      <c r="H461" s="497" t="n">
        <v>13516972</v>
      </c>
      <c r="I461" s="497" t="n">
        <v>5052135</v>
      </c>
    </row>
    <row r="462">
      <c r="A462" s="503" t="inlineStr">
        <is>
          <t>highways.today</t>
        </is>
      </c>
      <c r="B462" s="512" t="n">
        <v>23</v>
      </c>
      <c r="C462" s="497" t="n">
        <v>37293</v>
      </c>
      <c r="D462" s="497" t="n">
        <v>7479</v>
      </c>
      <c r="E462" s="485" t="n">
        <v>3630</v>
      </c>
      <c r="F462" s="497" t="n">
        <v>32331</v>
      </c>
      <c r="G462" s="497" t="n">
        <v>4940</v>
      </c>
      <c r="H462" s="497" t="n">
        <v>10357</v>
      </c>
      <c r="I462" s="497" t="n">
        <v>27292</v>
      </c>
    </row>
    <row r="463">
      <c r="A463" s="503" t="inlineStr">
        <is>
          <t>highwaysmagazine.co.uk</t>
        </is>
      </c>
      <c r="B463" s="512" t="n">
        <v>30</v>
      </c>
      <c r="C463" s="497" t="n">
        <v>5023788</v>
      </c>
      <c r="D463" s="497" t="n">
        <v>1755</v>
      </c>
      <c r="E463" s="485" t="n">
        <v>5912</v>
      </c>
      <c r="F463" s="497" t="n">
        <v>5019468</v>
      </c>
      <c r="G463" s="497" t="n">
        <v>4131</v>
      </c>
      <c r="H463" s="497" t="n">
        <v>4999983</v>
      </c>
      <c r="I463" s="497" t="n">
        <v>7266</v>
      </c>
    </row>
    <row r="464">
      <c r="A464" s="503" t="inlineStr">
        <is>
          <t>hitechexpert.top</t>
        </is>
      </c>
      <c r="B464" s="512" t="n">
        <v>3</v>
      </c>
      <c r="C464" s="497" t="n">
        <v>1726</v>
      </c>
      <c r="D464" s="497" t="n">
        <v>497</v>
      </c>
      <c r="E464" s="485" t="n">
        <v>175</v>
      </c>
      <c r="F464" s="497" t="n">
        <v>1699</v>
      </c>
      <c r="G464" s="497" t="n">
        <v>27</v>
      </c>
      <c r="H464" s="497" t="n">
        <v>114</v>
      </c>
      <c r="I464" s="497" t="n">
        <v>1614</v>
      </c>
    </row>
    <row r="465">
      <c r="A465" s="503" t="inlineStr">
        <is>
          <t>homebuilding.co.uk</t>
        </is>
      </c>
      <c r="B465" s="512" t="n">
        <v>50</v>
      </c>
      <c r="C465" s="497" t="n">
        <v>162209</v>
      </c>
      <c r="D465" s="497" t="n">
        <v>10942</v>
      </c>
      <c r="E465" s="485" t="n">
        <v>679810</v>
      </c>
      <c r="F465" s="497" t="n">
        <v>122087</v>
      </c>
      <c r="G465" s="497" t="n">
        <v>40509</v>
      </c>
      <c r="H465" s="497" t="n">
        <v>151246</v>
      </c>
      <c r="I465" s="497" t="n">
        <v>10526</v>
      </c>
    </row>
    <row r="466">
      <c r="A466" s="503" t="inlineStr">
        <is>
          <t>houseandgarden.co.uk</t>
        </is>
      </c>
      <c r="B466" s="512" t="n">
        <v>56</v>
      </c>
      <c r="C466" s="497" t="n">
        <v>919309</v>
      </c>
      <c r="D466" s="497" t="n">
        <v>26248</v>
      </c>
      <c r="E466" s="485" t="n">
        <v>1758344</v>
      </c>
      <c r="F466" s="497" t="n">
        <v>836112</v>
      </c>
      <c r="G466" s="497" t="n">
        <v>84593</v>
      </c>
      <c r="H466" s="497" t="n">
        <v>226790</v>
      </c>
      <c r="I466" s="497" t="n">
        <v>576155</v>
      </c>
    </row>
    <row r="467">
      <c r="A467" s="503" t="inlineStr">
        <is>
          <t>housebeautiful.com</t>
        </is>
      </c>
      <c r="B467" s="512" t="n">
        <v>75</v>
      </c>
      <c r="C467" s="497" t="n">
        <v>2728952</v>
      </c>
      <c r="D467" s="497" t="n">
        <v>65673</v>
      </c>
      <c r="E467" s="485" t="n">
        <v>5569683</v>
      </c>
      <c r="F467" s="497" t="n">
        <v>2317979</v>
      </c>
      <c r="G467" s="497" t="n">
        <v>413679</v>
      </c>
      <c r="H467" s="497" t="n">
        <v>2595081</v>
      </c>
      <c r="I467" s="497" t="n">
        <v>94156</v>
      </c>
    </row>
    <row r="468">
      <c r="A468" s="503" t="inlineStr">
        <is>
          <t>hpac.com</t>
        </is>
      </c>
      <c r="B468" s="512" t="n">
        <v>30</v>
      </c>
      <c r="C468" s="497" t="n">
        <v>36858</v>
      </c>
      <c r="D468" s="497" t="n">
        <v>3383</v>
      </c>
      <c r="E468" s="485" t="n">
        <v>53216</v>
      </c>
      <c r="F468" s="497" t="n">
        <v>33661</v>
      </c>
      <c r="G468" s="497" t="n">
        <v>3254</v>
      </c>
      <c r="H468" s="497" t="n">
        <v>7276</v>
      </c>
      <c r="I468" s="497" t="n">
        <v>28653</v>
      </c>
    </row>
    <row r="469">
      <c r="A469" s="504" t="inlineStr">
        <is>
          <t>s3.divcom.com</t>
        </is>
      </c>
      <c r="B469" s="522" t="n">
        <v>29</v>
      </c>
      <c r="C469" s="479" t="n"/>
      <c r="D469" s="517" t="n"/>
      <c r="E469" s="494" t="n">
        <v>100</v>
      </c>
      <c r="F469" s="517" t="n"/>
      <c r="G469" s="517" t="n"/>
      <c r="H469" s="517" t="n"/>
      <c r="I469" s="517" t="n"/>
    </row>
    <row r="470">
      <c r="A470" s="503" t="inlineStr">
        <is>
          <t>mydigitalpublication.com</t>
        </is>
      </c>
      <c r="B470" s="512" t="n">
        <v>0</v>
      </c>
      <c r="C470" s="497" t="n"/>
      <c r="D470" s="497" t="n"/>
      <c r="E470" s="485" t="n"/>
      <c r="F470" s="497" t="n"/>
      <c r="G470" s="497" t="n"/>
      <c r="H470" s="497" t="n"/>
      <c r="I470" s="497" t="n"/>
    </row>
    <row r="471">
      <c r="A471" s="503" t="inlineStr">
        <is>
          <t>hub-4.com</t>
        </is>
      </c>
      <c r="B471" s="512" t="n">
        <v>24</v>
      </c>
      <c r="C471" s="497" t="n">
        <v>21213</v>
      </c>
      <c r="D471" s="497" t="n">
        <v>4330</v>
      </c>
      <c r="E471" s="485" t="n">
        <v>4617</v>
      </c>
      <c r="F471" s="497" t="n">
        <v>19094</v>
      </c>
      <c r="G471" s="497" t="n">
        <v>2151</v>
      </c>
      <c r="H471" s="497" t="n">
        <v>6648</v>
      </c>
      <c r="I471" s="497" t="n">
        <v>14746</v>
      </c>
    </row>
    <row r="472">
      <c r="A472" s="503" t="inlineStr">
        <is>
          <t>hydro-international.com</t>
        </is>
      </c>
      <c r="B472" s="512" t="n">
        <v>31</v>
      </c>
      <c r="C472" s="497" t="n"/>
      <c r="D472" s="497" t="n"/>
      <c r="E472" s="485" t="n"/>
      <c r="F472" s="497" t="n"/>
      <c r="G472" s="497" t="n"/>
      <c r="H472" s="497" t="n"/>
      <c r="I472" s="497" t="n"/>
    </row>
    <row r="473">
      <c r="A473" s="503" t="inlineStr">
        <is>
          <t>i-buildmagazine.com</t>
        </is>
      </c>
      <c r="B473" s="512" t="n">
        <v>15</v>
      </c>
      <c r="C473" s="497" t="n">
        <v>7878</v>
      </c>
      <c r="D473" s="497" t="n">
        <v>648</v>
      </c>
      <c r="E473" s="485" t="n">
        <v>0</v>
      </c>
      <c r="F473" s="497" t="n">
        <v>7711</v>
      </c>
      <c r="G473" s="497" t="n">
        <v>167</v>
      </c>
      <c r="H473" s="497" t="n">
        <v>376</v>
      </c>
      <c r="I473" s="497" t="n">
        <v>7505</v>
      </c>
    </row>
    <row r="474">
      <c r="A474" s="503" t="inlineStr">
        <is>
          <t>i40today.com</t>
        </is>
      </c>
      <c r="B474" s="512" t="n">
        <v>14</v>
      </c>
      <c r="C474" s="497" t="n">
        <v>2273</v>
      </c>
      <c r="D474" s="497" t="n">
        <v>914</v>
      </c>
      <c r="E474" s="485" t="n">
        <v>0</v>
      </c>
      <c r="F474" s="497" t="n">
        <v>1813</v>
      </c>
      <c r="G474" s="497" t="n">
        <v>461</v>
      </c>
      <c r="H474" s="497" t="n">
        <v>788</v>
      </c>
      <c r="I474" s="497" t="n">
        <v>1291</v>
      </c>
    </row>
    <row r="475">
      <c r="A475" s="503" t="inlineStr">
        <is>
          <t>igrownews.com</t>
        </is>
      </c>
      <c r="B475" s="512" t="n">
        <v>29</v>
      </c>
      <c r="C475" s="497" t="n">
        <v>9062</v>
      </c>
      <c r="D475" s="497" t="n">
        <v>631</v>
      </c>
      <c r="E475" s="485" t="n">
        <v>50208</v>
      </c>
      <c r="F475" s="497" t="n">
        <v>7758</v>
      </c>
      <c r="G475" s="497" t="n">
        <v>1303</v>
      </c>
      <c r="H475" s="497" t="n">
        <v>8070</v>
      </c>
      <c r="I475" s="497" t="n">
        <v>923</v>
      </c>
    </row>
    <row r="476">
      <c r="A476" s="504" t="inlineStr">
        <is>
          <t>im-mining.com</t>
        </is>
      </c>
      <c r="B476" s="522" t="n">
        <v>34</v>
      </c>
      <c r="C476" s="479" t="n"/>
      <c r="D476" s="517" t="n"/>
      <c r="E476" s="494" t="n">
        <v>6911</v>
      </c>
      <c r="F476" s="517" t="n"/>
      <c r="G476" s="517" t="n"/>
      <c r="H476" s="517" t="n"/>
      <c r="I476" s="517" t="n"/>
    </row>
    <row r="477">
      <c r="A477" s="503" t="inlineStr">
        <is>
          <t>imeche.org</t>
        </is>
      </c>
      <c r="B477" s="512" t="n">
        <v>45</v>
      </c>
      <c r="C477" s="497" t="n"/>
      <c r="D477" s="497" t="n"/>
      <c r="E477" s="485" t="n">
        <v>215800</v>
      </c>
      <c r="F477" s="497" t="n"/>
      <c r="G477" s="497" t="n"/>
      <c r="H477" s="497" t="n"/>
      <c r="I477" s="497" t="n"/>
    </row>
    <row r="478">
      <c r="A478" s="503" t="inlineStr">
        <is>
          <t>immo-invest.ch</t>
        </is>
      </c>
      <c r="B478" s="512" t="n">
        <v>17</v>
      </c>
      <c r="C478" s="497" t="n">
        <v>4499</v>
      </c>
      <c r="D478" s="497" t="n">
        <v>1288</v>
      </c>
      <c r="E478" s="485" t="n">
        <v>15550</v>
      </c>
      <c r="F478" s="497" t="n">
        <v>4076</v>
      </c>
      <c r="G478" s="497" t="n">
        <v>426</v>
      </c>
      <c r="H478" s="497" t="n">
        <v>798</v>
      </c>
      <c r="I478" s="497" t="n">
        <v>3302</v>
      </c>
    </row>
    <row r="479">
      <c r="A479" s="503" t="inlineStr">
        <is>
          <t>inddist.com</t>
        </is>
      </c>
      <c r="B479" s="512" t="n">
        <v>32</v>
      </c>
      <c r="C479" s="497" t="n">
        <v>99775</v>
      </c>
      <c r="D479" s="497" t="n">
        <v>9433</v>
      </c>
      <c r="E479" s="485" t="n">
        <v>16429</v>
      </c>
      <c r="F479" s="497" t="n">
        <v>87554</v>
      </c>
      <c r="G479" s="497" t="n">
        <v>12388</v>
      </c>
      <c r="H479" s="497" t="n">
        <v>66460</v>
      </c>
      <c r="I479" s="497" t="n">
        <v>28338</v>
      </c>
    </row>
    <row r="480">
      <c r="A480" s="503" t="inlineStr">
        <is>
          <t>industrialnews.co.uk</t>
        </is>
      </c>
      <c r="B480" s="512" t="n">
        <v>20</v>
      </c>
      <c r="C480" s="497" t="n"/>
      <c r="D480" s="497" t="n"/>
      <c r="E480" s="485" t="n"/>
      <c r="F480" s="497" t="n"/>
      <c r="G480" s="497" t="n"/>
      <c r="H480" s="497" t="n"/>
      <c r="I480" s="497" t="n"/>
    </row>
    <row r="481">
      <c r="A481" s="503" t="inlineStr">
        <is>
          <t>industritorget.se</t>
        </is>
      </c>
      <c r="B481" s="512" t="n">
        <v>31</v>
      </c>
      <c r="C481" s="497" t="n"/>
      <c r="D481" s="497" t="n"/>
      <c r="E481" s="485" t="n"/>
      <c r="F481" s="497" t="n"/>
      <c r="G481" s="497" t="n"/>
      <c r="H481" s="497" t="n"/>
      <c r="I481" s="497" t="n"/>
    </row>
    <row r="482">
      <c r="A482" s="503" t="inlineStr">
        <is>
          <t>industryweek.com</t>
        </is>
      </c>
      <c r="B482" s="512" t="n">
        <v>38</v>
      </c>
      <c r="C482" s="497" t="n">
        <v>4018831</v>
      </c>
      <c r="D482" s="497" t="n">
        <v>29814</v>
      </c>
      <c r="E482" s="485" t="n">
        <v>72747</v>
      </c>
      <c r="F482" s="497" t="n">
        <v>3967771</v>
      </c>
      <c r="G482" s="497" t="n">
        <v>50883</v>
      </c>
      <c r="H482" s="497" t="n">
        <v>3399135</v>
      </c>
      <c r="I482" s="497" t="n">
        <v>410517</v>
      </c>
    </row>
    <row r="483">
      <c r="A483" s="503" t="inlineStr">
        <is>
          <t>infoagro.com</t>
        </is>
      </c>
      <c r="B483" s="512" t="n">
        <v>36</v>
      </c>
      <c r="C483" s="497" t="n"/>
      <c r="D483" s="497" t="n"/>
      <c r="E483" s="485" t="n"/>
      <c r="F483" s="497" t="n"/>
      <c r="G483" s="497" t="n"/>
      <c r="H483" s="497" t="n"/>
      <c r="I483" s="497" t="n"/>
    </row>
    <row r="484">
      <c r="A484" s="503" t="inlineStr">
        <is>
          <t>information-age.com</t>
        </is>
      </c>
      <c r="B484" s="512" t="n">
        <v>35</v>
      </c>
      <c r="C484" s="497" t="n">
        <v>1858683</v>
      </c>
      <c r="D484" s="497" t="n">
        <v>15131</v>
      </c>
      <c r="E484" s="485" t="n">
        <v>7145</v>
      </c>
      <c r="F484" s="497" t="n">
        <v>1786853</v>
      </c>
      <c r="G484" s="497" t="n">
        <v>72266</v>
      </c>
      <c r="H484" s="497" t="n">
        <v>1819915</v>
      </c>
      <c r="I484" s="497" t="n">
        <v>13105</v>
      </c>
    </row>
    <row r="485">
      <c r="A485" s="495" t="inlineStr">
        <is>
          <t>informatoreagrario.it</t>
        </is>
      </c>
      <c r="B485" s="522" t="n">
        <v>32</v>
      </c>
      <c r="C485" s="493" t="n"/>
      <c r="D485" s="517" t="n"/>
      <c r="E485" s="494" t="n"/>
      <c r="F485" s="517" t="n"/>
      <c r="G485" s="517" t="n"/>
      <c r="H485" s="517" t="n"/>
      <c r="I485" s="517" t="n"/>
    </row>
    <row r="486">
      <c r="A486" s="503" t="inlineStr">
        <is>
          <t>informedinfrastructure.com</t>
        </is>
      </c>
      <c r="B486" s="512" t="n">
        <v>21</v>
      </c>
      <c r="C486" s="497" t="n">
        <v>33210</v>
      </c>
      <c r="D486" s="497" t="n">
        <v>6946</v>
      </c>
      <c r="E486" s="485" t="n">
        <v>9004</v>
      </c>
      <c r="F486" s="497" t="n">
        <v>28255</v>
      </c>
      <c r="G486" s="497" t="n">
        <v>5028</v>
      </c>
      <c r="H486" s="497" t="n">
        <v>13827</v>
      </c>
      <c r="I486" s="497" t="n">
        <v>17766</v>
      </c>
    </row>
    <row r="487">
      <c r="A487" s="503" t="inlineStr">
        <is>
          <t>infrastructure-intelligence.com</t>
        </is>
      </c>
      <c r="B487" s="512" t="n">
        <v>32</v>
      </c>
      <c r="C487" s="497" t="n">
        <v>41603</v>
      </c>
      <c r="D487" s="497" t="n">
        <v>5115</v>
      </c>
      <c r="E487" s="485" t="n">
        <v>21013</v>
      </c>
      <c r="F487" s="497" t="n">
        <v>36060</v>
      </c>
      <c r="G487" s="497" t="n">
        <v>5596</v>
      </c>
      <c r="H487" s="497" t="n">
        <v>28592</v>
      </c>
      <c r="I487" s="497" t="n">
        <v>12963</v>
      </c>
    </row>
    <row r="488">
      <c r="A488" s="487" t="inlineStr">
        <is>
          <t>infrasverige.se</t>
        </is>
      </c>
      <c r="B488" s="522" t="n">
        <v>17</v>
      </c>
      <c r="C488" s="479" t="n"/>
      <c r="D488" s="517" t="n"/>
      <c r="E488" s="494" t="n">
        <v>254</v>
      </c>
      <c r="F488" s="517" t="n"/>
      <c r="G488" s="517" t="n"/>
      <c r="H488" s="517" t="n"/>
      <c r="I488" s="517" t="n"/>
    </row>
    <row r="489">
      <c r="A489" s="503" t="inlineStr">
        <is>
          <t>infratalkamerica.com</t>
        </is>
      </c>
      <c r="B489" s="512" t="n">
        <v>11</v>
      </c>
      <c r="C489" s="497" t="n">
        <v>183</v>
      </c>
      <c r="D489" s="497" t="n">
        <v>47</v>
      </c>
      <c r="E489" s="485" t="n">
        <v>0</v>
      </c>
      <c r="F489" s="497" t="n">
        <v>61</v>
      </c>
      <c r="G489" s="497" t="n">
        <v>129</v>
      </c>
      <c r="H489" s="497" t="n">
        <v>164</v>
      </c>
      <c r="I489" s="497" t="n">
        <v>15</v>
      </c>
    </row>
    <row r="490">
      <c r="A490" s="503" t="inlineStr">
        <is>
          <t>ingenieur.de</t>
        </is>
      </c>
      <c r="B490" s="512" t="n">
        <v>50</v>
      </c>
      <c r="C490" s="497" t="n">
        <v>891505</v>
      </c>
      <c r="D490" s="497" t="n">
        <v>23525</v>
      </c>
      <c r="E490" s="485" t="n">
        <v>677754</v>
      </c>
      <c r="F490" s="497" t="n">
        <v>814199</v>
      </c>
      <c r="G490" s="497" t="n">
        <v>78584</v>
      </c>
      <c r="H490" s="497" t="n">
        <v>461436</v>
      </c>
      <c r="I490" s="497" t="n">
        <v>423325</v>
      </c>
    </row>
    <row r="491">
      <c r="A491" s="521" t="inlineStr">
        <is>
          <t>innotechtoday</t>
        </is>
      </c>
      <c r="B491" s="522" t="n">
        <v>41</v>
      </c>
      <c r="C491" s="479" t="n"/>
      <c r="D491" s="517" t="n"/>
      <c r="E491" s="494" t="n">
        <v>5322</v>
      </c>
      <c r="F491" s="517" t="n"/>
      <c r="G491" s="517" t="n"/>
      <c r="H491" s="517" t="n"/>
      <c r="I491" s="517" t="n"/>
    </row>
    <row r="492">
      <c r="A492" s="489" t="inlineStr">
        <is>
          <t>innotechtoday.com</t>
        </is>
      </c>
      <c r="B492" s="490" t="n">
        <v>40</v>
      </c>
      <c r="C492" s="491" t="n">
        <v>77325</v>
      </c>
      <c r="D492" s="491" t="n">
        <v>6776</v>
      </c>
      <c r="E492" s="491" t="n">
        <v>26539</v>
      </c>
      <c r="F492" s="491" t="n">
        <v>70848</v>
      </c>
      <c r="G492" s="491" t="n">
        <v>6594</v>
      </c>
      <c r="H492" s="491" t="n">
        <v>64428</v>
      </c>
      <c r="I492" s="491" t="n">
        <v>11786</v>
      </c>
    </row>
    <row r="493">
      <c r="A493" s="503" t="inlineStr">
        <is>
          <t>insideautonomousvehicles.com</t>
        </is>
      </c>
      <c r="B493" s="512" t="n">
        <v>17</v>
      </c>
      <c r="C493" s="497" t="n">
        <v>909</v>
      </c>
      <c r="D493" s="497" t="n">
        <v>414</v>
      </c>
      <c r="E493" s="485" t="n">
        <v>546</v>
      </c>
      <c r="F493" s="497" t="n">
        <v>754</v>
      </c>
      <c r="G493" s="497" t="n">
        <v>157</v>
      </c>
      <c r="H493" s="497" t="n">
        <v>440</v>
      </c>
      <c r="I493" s="497" t="n">
        <v>467</v>
      </c>
    </row>
    <row r="494">
      <c r="A494" s="503" t="inlineStr">
        <is>
          <t>insideconstruction.com.au</t>
        </is>
      </c>
      <c r="B494" s="512" t="n">
        <v>21</v>
      </c>
      <c r="C494" s="497" t="n">
        <v>1208795</v>
      </c>
      <c r="D494" s="497" t="n">
        <v>1540</v>
      </c>
      <c r="E494" s="485" t="n">
        <v>5312</v>
      </c>
      <c r="F494" s="497" t="n">
        <v>1207395</v>
      </c>
      <c r="G494" s="497" t="n">
        <v>1296</v>
      </c>
      <c r="H494" s="497" t="n">
        <v>1085446</v>
      </c>
      <c r="I494" s="497" t="n">
        <v>2191</v>
      </c>
      <c r="J494" s="511" t="n"/>
      <c r="K494" s="511" t="n"/>
      <c r="L494" s="511" t="n"/>
      <c r="M494" s="511" t="n"/>
      <c r="N494" s="511" t="n"/>
      <c r="O494" s="511" t="n"/>
      <c r="P494" s="511" t="n"/>
      <c r="Q494" s="511" t="n"/>
      <c r="R494" s="511" t="n"/>
      <c r="S494" s="511" t="n"/>
      <c r="T494" s="511" t="n"/>
      <c r="U494" s="511" t="n"/>
      <c r="V494" s="511" t="n"/>
      <c r="W494" s="511" t="n"/>
      <c r="X494" s="511" t="n"/>
      <c r="Y494" s="511" t="n"/>
      <c r="Z494" s="511" t="n"/>
      <c r="AA494" s="511" t="n"/>
      <c r="AB494" s="511" t="n"/>
      <c r="AC494" s="511" t="n"/>
      <c r="AD494" s="511" t="n"/>
      <c r="AE494" s="511" t="n"/>
      <c r="AF494" s="511" t="n"/>
      <c r="AG494" s="511" t="n"/>
      <c r="AH494" s="511" t="n"/>
      <c r="AI494" s="511" t="n"/>
      <c r="AJ494" s="511" t="n"/>
      <c r="AK494" s="511" t="n"/>
      <c r="AL494" s="511" t="n"/>
      <c r="AM494" s="511" t="n"/>
      <c r="AN494" s="511" t="n"/>
      <c r="AO494" s="511" t="n"/>
      <c r="AP494" s="511" t="n"/>
      <c r="AQ494" s="511" t="n"/>
      <c r="AR494" s="511" t="n"/>
      <c r="AS494" s="511" t="n"/>
      <c r="AT494" s="511" t="n"/>
      <c r="AU494" s="511" t="n"/>
      <c r="AV494" s="511" t="n"/>
      <c r="AW494" s="511" t="n"/>
      <c r="AX494" s="511" t="n"/>
      <c r="AY494" s="511" t="n"/>
      <c r="AZ494" s="511" t="n"/>
      <c r="BA494" s="511" t="n"/>
      <c r="BB494" s="511" t="n"/>
      <c r="BC494" s="511" t="n"/>
      <c r="BD494" s="511" t="n"/>
      <c r="BE494" s="511" t="n"/>
      <c r="BF494" s="511" t="n"/>
      <c r="BG494" s="511" t="n"/>
      <c r="BH494" s="511" t="n"/>
      <c r="BI494" s="511" t="n"/>
      <c r="BJ494" s="511" t="n"/>
      <c r="BK494" s="511" t="n"/>
      <c r="BL494" s="511" t="n"/>
      <c r="BM494" s="511" t="n"/>
      <c r="BN494" s="511" t="n"/>
      <c r="BO494" s="511" t="n"/>
      <c r="BP494" s="511" t="n"/>
      <c r="BQ494" s="511" t="n"/>
      <c r="BR494" s="511" t="n"/>
      <c r="BS494" s="511" t="n"/>
      <c r="BT494" s="511" t="n"/>
      <c r="BU494" s="511" t="n"/>
      <c r="BV494" s="511" t="n"/>
      <c r="BW494" s="511" t="n"/>
      <c r="BX494" s="511" t="n"/>
      <c r="BY494" s="511" t="n"/>
      <c r="BZ494" s="511" t="n"/>
      <c r="CA494" s="511" t="n"/>
      <c r="CB494" s="511" t="n"/>
      <c r="CC494" s="511" t="n"/>
      <c r="CD494" s="511" t="n"/>
      <c r="CE494" s="511" t="n"/>
      <c r="CF494" s="511" t="n"/>
      <c r="CG494" s="511" t="n"/>
      <c r="CH494" s="511" t="n"/>
      <c r="CI494" s="511" t="n"/>
      <c r="CJ494" s="511" t="n"/>
      <c r="CK494" s="511" t="n"/>
      <c r="CL494" s="511" t="n"/>
      <c r="CM494" s="511" t="n"/>
      <c r="CN494" s="511" t="n"/>
      <c r="CO494" s="511" t="n"/>
      <c r="CP494" s="511" t="n"/>
      <c r="CQ494" s="511" t="n"/>
      <c r="CR494" s="511" t="n"/>
      <c r="CS494" s="511" t="n"/>
      <c r="CT494" s="511" t="n"/>
      <c r="CU494" s="511" t="n"/>
      <c r="CV494" s="511" t="n"/>
      <c r="CW494" s="511" t="n"/>
      <c r="CX494" s="511" t="n"/>
      <c r="CY494" s="511" t="n"/>
      <c r="CZ494" s="511" t="n"/>
      <c r="DA494" s="511" t="n"/>
      <c r="DB494" s="511" t="n"/>
      <c r="DC494" s="511" t="n"/>
      <c r="DD494" s="511" t="n"/>
      <c r="DE494" s="511" t="n"/>
      <c r="DF494" s="511" t="n"/>
      <c r="DG494" s="511" t="n"/>
      <c r="DH494" s="511" t="n"/>
      <c r="DI494" s="511" t="n"/>
    </row>
    <row r="495">
      <c r="A495" s="503" t="inlineStr">
        <is>
          <t>insidegnss.com</t>
        </is>
      </c>
      <c r="B495" s="512" t="n">
        <v>28</v>
      </c>
      <c r="C495" s="497" t="n">
        <v>80240</v>
      </c>
      <c r="D495" s="497" t="n">
        <v>6232</v>
      </c>
      <c r="E495" s="485" t="n">
        <v>39989</v>
      </c>
      <c r="F495" s="497" t="n">
        <v>67389</v>
      </c>
      <c r="G495" s="497" t="n">
        <v>12880</v>
      </c>
      <c r="H495" s="497" t="n">
        <v>54908</v>
      </c>
      <c r="I495" s="497" t="n">
        <v>24616</v>
      </c>
    </row>
    <row r="496">
      <c r="A496" s="503" t="inlineStr">
        <is>
          <t>insideunmannedsystems.com</t>
        </is>
      </c>
      <c r="B496" s="512" t="n">
        <v>24</v>
      </c>
      <c r="C496" s="497" t="n">
        <v>84777</v>
      </c>
      <c r="D496" s="497" t="n">
        <v>7532</v>
      </c>
      <c r="E496" s="485" t="n">
        <v>9520</v>
      </c>
      <c r="F496" s="497" t="n">
        <v>79886</v>
      </c>
      <c r="G496" s="497" t="n">
        <v>4920</v>
      </c>
      <c r="H496" s="497" t="n">
        <v>36466</v>
      </c>
      <c r="I496" s="497" t="n">
        <v>47461</v>
      </c>
    </row>
    <row r="497">
      <c r="A497" s="503" t="inlineStr">
        <is>
          <t>int.corresponsables.com</t>
        </is>
      </c>
      <c r="B497" s="512" t="n">
        <v>36</v>
      </c>
      <c r="C497" s="497" t="n">
        <v>1939</v>
      </c>
      <c r="D497" s="497" t="n">
        <v>535</v>
      </c>
      <c r="E497" s="485" t="n">
        <v>114447</v>
      </c>
      <c r="F497" s="497" t="n">
        <v>1439</v>
      </c>
      <c r="G497" s="497" t="n">
        <v>502</v>
      </c>
      <c r="H497" s="497" t="n">
        <v>599</v>
      </c>
      <c r="I497" s="497" t="n">
        <v>1353</v>
      </c>
    </row>
    <row r="498">
      <c r="A498" s="503" t="inlineStr">
        <is>
          <t>integrale-planung.net</t>
        </is>
      </c>
      <c r="B498" s="512" t="n">
        <v>16</v>
      </c>
      <c r="C498" s="497" t="n">
        <v>31738</v>
      </c>
      <c r="D498" s="497" t="n">
        <v>76</v>
      </c>
      <c r="E498" s="485" t="n">
        <v>0</v>
      </c>
      <c r="F498" s="497" t="n">
        <v>31681</v>
      </c>
      <c r="G498" s="497" t="n">
        <v>56</v>
      </c>
      <c r="H498" s="497" t="n">
        <v>28418</v>
      </c>
      <c r="I498" s="497" t="n">
        <v>3045</v>
      </c>
    </row>
    <row r="499">
      <c r="A499" s="521" t="inlineStr">
        <is>
          <t>intelligentbuild.tech</t>
        </is>
      </c>
      <c r="B499" s="522" t="n">
        <v>18</v>
      </c>
      <c r="C499" s="493" t="n"/>
      <c r="D499" s="517" t="n"/>
      <c r="E499" s="494" t="n">
        <v>1500</v>
      </c>
      <c r="F499" s="517" t="n"/>
      <c r="G499" s="517" t="n"/>
      <c r="H499" s="517" t="n"/>
      <c r="I499" s="517" t="n"/>
    </row>
    <row r="500">
      <c r="A500" s="503" t="inlineStr">
        <is>
          <t>interempresas.net</t>
        </is>
      </c>
      <c r="B500" s="512" t="n">
        <v>45</v>
      </c>
      <c r="C500" s="497" t="n">
        <v>141993144</v>
      </c>
      <c r="D500" s="497" t="n">
        <v>43927</v>
      </c>
      <c r="E500" s="485" t="n">
        <v>685133</v>
      </c>
      <c r="F500" s="497" t="n">
        <v>136088201</v>
      </c>
      <c r="G500" s="497" t="n">
        <v>6483059</v>
      </c>
      <c r="H500" s="497" t="n">
        <v>79021130</v>
      </c>
      <c r="I500" s="497" t="n">
        <v>70328986</v>
      </c>
    </row>
    <row r="501">
      <c r="A501" s="503" t="inlineStr">
        <is>
          <t>interiordesign.net</t>
        </is>
      </c>
      <c r="B501" s="512" t="n">
        <v>42</v>
      </c>
      <c r="C501" s="497" t="n">
        <v>1564277</v>
      </c>
      <c r="D501" s="497" t="n">
        <v>22845</v>
      </c>
      <c r="E501" s="485" t="n">
        <v>132556</v>
      </c>
      <c r="F501" s="497" t="n">
        <v>1533100</v>
      </c>
      <c r="G501" s="497" t="n">
        <v>29954</v>
      </c>
      <c r="H501" s="497" t="n">
        <v>1450190</v>
      </c>
      <c r="I501" s="497" t="n">
        <v>89727</v>
      </c>
    </row>
    <row r="502">
      <c r="A502" s="503" t="inlineStr">
        <is>
          <t>international-construction.com</t>
        </is>
      </c>
      <c r="B502" s="512" t="n">
        <v>16</v>
      </c>
      <c r="C502" s="497" t="n">
        <v>219990</v>
      </c>
      <c r="D502" s="497" t="n">
        <v>2783</v>
      </c>
      <c r="E502" s="485" t="n">
        <v>803</v>
      </c>
      <c r="F502" s="497" t="n">
        <v>218251</v>
      </c>
      <c r="G502" s="497" t="n">
        <v>1717</v>
      </c>
      <c r="H502" s="497" t="n">
        <v>31686</v>
      </c>
      <c r="I502" s="497" t="n">
        <v>15650</v>
      </c>
    </row>
    <row r="503">
      <c r="A503" s="503" t="inlineStr">
        <is>
          <t>internationalforestindustries.com</t>
        </is>
      </c>
      <c r="B503" s="512" t="n">
        <v>14</v>
      </c>
      <c r="C503" s="497" t="n">
        <v>710073</v>
      </c>
      <c r="D503" s="497" t="n">
        <v>1818</v>
      </c>
      <c r="E503" s="485" t="n">
        <v>0</v>
      </c>
      <c r="F503" s="497" t="n">
        <v>658380</v>
      </c>
      <c r="G503" s="497" t="n">
        <v>58873</v>
      </c>
      <c r="H503" s="497" t="n">
        <v>708623</v>
      </c>
      <c r="I503" s="497" t="n">
        <v>3745</v>
      </c>
    </row>
    <row r="504">
      <c r="A504" s="503" t="inlineStr">
        <is>
          <t>internationalrentalnews.com</t>
        </is>
      </c>
      <c r="B504" s="512" t="n">
        <v>24</v>
      </c>
      <c r="C504" s="497" t="n">
        <v>278465</v>
      </c>
      <c r="D504" s="497" t="n">
        <v>3194</v>
      </c>
      <c r="E504" s="485" t="n">
        <v>19699</v>
      </c>
      <c r="F504" s="497" t="n">
        <v>277583</v>
      </c>
      <c r="G504" s="497" t="n">
        <v>879</v>
      </c>
      <c r="H504" s="497" t="n">
        <v>49217</v>
      </c>
      <c r="I504" s="497" t="n">
        <v>38667</v>
      </c>
    </row>
    <row r="505">
      <c r="A505" s="503" t="inlineStr">
        <is>
          <t>internetretailing.net</t>
        </is>
      </c>
      <c r="B505" s="512" t="n">
        <v>42</v>
      </c>
      <c r="C505" s="513" t="n"/>
      <c r="D505" s="513" t="n"/>
      <c r="E505" s="514" t="n">
        <v>38600</v>
      </c>
      <c r="F505" s="513" t="n"/>
      <c r="G505" s="513" t="n"/>
      <c r="H505" s="513" t="n"/>
      <c r="I505" s="513" t="n"/>
    </row>
    <row r="506">
      <c r="A506" s="495" t="inlineStr">
        <is>
          <t>investing.com</t>
        </is>
      </c>
      <c r="B506" s="522" t="n">
        <v>97</v>
      </c>
      <c r="C506" s="493" t="n"/>
      <c r="D506" s="517" t="n"/>
      <c r="E506" s="494" t="n">
        <v>192400000</v>
      </c>
      <c r="F506" s="517" t="n"/>
      <c r="G506" s="517" t="n"/>
      <c r="H506" s="517" t="n"/>
      <c r="I506" s="517" t="n"/>
    </row>
    <row r="507">
      <c r="A507" s="503" t="inlineStr">
        <is>
          <t>iotbusinessnews.com</t>
        </is>
      </c>
      <c r="B507" s="512" t="n">
        <v>31</v>
      </c>
      <c r="C507" s="497" t="n">
        <v>127111</v>
      </c>
      <c r="D507" s="497" t="n">
        <v>5770</v>
      </c>
      <c r="E507" s="485" t="n">
        <v>8950</v>
      </c>
      <c r="F507" s="497" t="n">
        <v>89268</v>
      </c>
      <c r="G507" s="497" t="n">
        <v>38243</v>
      </c>
      <c r="H507" s="497" t="n">
        <v>106573</v>
      </c>
      <c r="I507" s="497" t="n">
        <v>14953</v>
      </c>
    </row>
    <row r="508">
      <c r="A508" s="503" t="inlineStr">
        <is>
          <t>iotevolutionworld.com</t>
        </is>
      </c>
      <c r="B508" s="512" t="n">
        <v>23</v>
      </c>
      <c r="C508" s="497" t="n">
        <v>396464</v>
      </c>
      <c r="D508" s="497" t="n">
        <v>2410</v>
      </c>
      <c r="E508" s="485" t="n">
        <v>1643</v>
      </c>
      <c r="F508" s="497" t="n">
        <v>380627</v>
      </c>
      <c r="G508" s="497" t="n">
        <v>16184</v>
      </c>
      <c r="H508" s="497" t="n">
        <v>298017</v>
      </c>
      <c r="I508" s="497" t="n">
        <v>23250</v>
      </c>
    </row>
    <row r="509">
      <c r="A509" s="503" t="inlineStr">
        <is>
          <t>iotworldtoday.com</t>
        </is>
      </c>
      <c r="B509" s="512" t="n">
        <v>39</v>
      </c>
      <c r="C509" s="497" t="n">
        <v>264627</v>
      </c>
      <c r="D509" s="497" t="n">
        <v>7038</v>
      </c>
      <c r="E509" s="485" t="n">
        <v>135710</v>
      </c>
      <c r="F509" s="497" t="n">
        <v>231207</v>
      </c>
      <c r="G509" s="497" t="n">
        <v>33705</v>
      </c>
      <c r="H509" s="497" t="n">
        <v>179769</v>
      </c>
      <c r="I509" s="497" t="n">
        <v>79138</v>
      </c>
    </row>
    <row r="510">
      <c r="A510" s="503" t="inlineStr">
        <is>
          <t>irishexaminer.com</t>
        </is>
      </c>
      <c r="B510" s="512" t="n">
        <v>66</v>
      </c>
      <c r="C510" s="497" t="n">
        <v>5271705</v>
      </c>
      <c r="D510" s="497" t="n">
        <v>72893</v>
      </c>
      <c r="E510" s="485" t="n">
        <v>4172515</v>
      </c>
      <c r="F510" s="497" t="n">
        <v>4746500</v>
      </c>
      <c r="G510" s="497" t="n">
        <v>531885</v>
      </c>
      <c r="H510" s="497" t="n">
        <v>4455087</v>
      </c>
      <c r="I510" s="497" t="n">
        <v>703574</v>
      </c>
    </row>
    <row r="511">
      <c r="A511" s="503" t="inlineStr">
        <is>
          <t>ironpros.com</t>
        </is>
      </c>
      <c r="B511" s="512" t="n">
        <v>29</v>
      </c>
      <c r="C511" s="497" t="n">
        <v>1540273</v>
      </c>
      <c r="D511" s="497" t="n">
        <v>446</v>
      </c>
      <c r="E511" s="485" t="n">
        <v>56930</v>
      </c>
      <c r="F511" s="497" t="n">
        <v>92480</v>
      </c>
      <c r="G511" s="497" t="n">
        <v>1448170</v>
      </c>
      <c r="H511" s="497" t="n">
        <v>755681</v>
      </c>
      <c r="I511" s="497" t="n">
        <v>742525</v>
      </c>
    </row>
    <row r="512">
      <c r="A512" s="495" t="inlineStr">
        <is>
          <t>issuu.com</t>
        </is>
      </c>
      <c r="B512" s="522" t="n">
        <v>0</v>
      </c>
      <c r="C512" s="493" t="n"/>
      <c r="D512" s="517" t="n"/>
      <c r="E512" s="494" t="n"/>
      <c r="F512" s="517" t="n"/>
      <c r="G512" s="517" t="n"/>
      <c r="H512" s="517" t="n"/>
      <c r="I512" s="517" t="n"/>
    </row>
    <row r="513">
      <c r="A513" s="503" t="inlineStr">
        <is>
          <t>it-daily.net</t>
        </is>
      </c>
      <c r="B513" s="512" t="n">
        <v>38</v>
      </c>
      <c r="C513" s="497" t="n">
        <v>832463</v>
      </c>
      <c r="D513" s="497" t="n">
        <v>8138</v>
      </c>
      <c r="E513" s="485" t="n">
        <v>26100</v>
      </c>
      <c r="F513" s="497" t="n">
        <v>803810</v>
      </c>
      <c r="G513" s="497" t="n">
        <v>28653</v>
      </c>
      <c r="H513" s="497" t="n">
        <v>763214</v>
      </c>
      <c r="I513" s="497" t="n">
        <v>47358</v>
      </c>
    </row>
    <row r="514">
      <c r="A514" s="503" t="inlineStr">
        <is>
          <t>it-zoom.de</t>
        </is>
      </c>
      <c r="B514" s="512" t="n">
        <v>30</v>
      </c>
      <c r="C514" s="497" t="n">
        <v>1660488</v>
      </c>
      <c r="D514" s="497" t="n">
        <v>9187</v>
      </c>
      <c r="E514" s="485" t="n">
        <v>27254</v>
      </c>
      <c r="F514" s="497" t="n">
        <v>854445</v>
      </c>
      <c r="G514" s="497" t="n">
        <v>823072</v>
      </c>
      <c r="H514" s="497" t="n">
        <v>1610324</v>
      </c>
      <c r="I514" s="497" t="n">
        <v>83054</v>
      </c>
    </row>
    <row r="515">
      <c r="A515" s="503" t="inlineStr">
        <is>
          <t>it.tradingview.com</t>
        </is>
      </c>
      <c r="B515" s="512" t="n">
        <v>86</v>
      </c>
      <c r="C515" s="497" t="n">
        <v>232411</v>
      </c>
      <c r="D515" s="497" t="n">
        <v>1497</v>
      </c>
      <c r="E515" s="485" t="n">
        <v>232721966</v>
      </c>
      <c r="F515" s="497" t="n">
        <v>158873</v>
      </c>
      <c r="G515" s="497" t="n">
        <v>55102</v>
      </c>
      <c r="H515" s="497" t="n">
        <v>225042</v>
      </c>
      <c r="I515" s="497" t="n">
        <v>2822</v>
      </c>
    </row>
    <row r="516">
      <c r="A516" s="516" t="inlineStr">
        <is>
          <t>ITbrief.co.uk</t>
        </is>
      </c>
      <c r="B516" s="512" t="n">
        <v>22</v>
      </c>
      <c r="C516" s="497" t="n"/>
      <c r="D516" s="497" t="n"/>
      <c r="E516" s="485" t="n"/>
      <c r="F516" s="497" t="n"/>
      <c r="G516" s="497" t="n"/>
      <c r="H516" s="497" t="n"/>
      <c r="I516" s="497" t="n"/>
    </row>
    <row r="517">
      <c r="A517" s="503" t="inlineStr">
        <is>
          <t>itchannel.pt</t>
        </is>
      </c>
      <c r="B517" s="512" t="n">
        <v>25</v>
      </c>
      <c r="C517" s="497" t="n">
        <v>19085</v>
      </c>
      <c r="D517" s="497" t="n">
        <v>1051</v>
      </c>
      <c r="E517" s="485" t="n">
        <v>8223</v>
      </c>
      <c r="F517" s="497" t="n">
        <v>18589</v>
      </c>
      <c r="G517" s="497" t="n">
        <v>502</v>
      </c>
      <c r="H517" s="497" t="n">
        <v>7967</v>
      </c>
      <c r="I517" s="497" t="n">
        <v>11135</v>
      </c>
    </row>
    <row r="518">
      <c r="A518" s="489" t="inlineStr">
        <is>
          <t>itdigest.com</t>
        </is>
      </c>
      <c r="B518" s="490" t="n">
        <v>6</v>
      </c>
      <c r="C518" s="491" t="n">
        <v>4439</v>
      </c>
      <c r="D518" s="491" t="n">
        <v>552</v>
      </c>
      <c r="E518" s="491" t="n">
        <v>667</v>
      </c>
      <c r="F518" s="491" t="n">
        <v>3999</v>
      </c>
      <c r="G518" s="491" t="n">
        <v>463</v>
      </c>
      <c r="H518" s="491" t="n">
        <v>3301</v>
      </c>
      <c r="I518" s="491" t="n">
        <v>1214</v>
      </c>
    </row>
    <row r="519">
      <c r="A519" s="503" t="inlineStr">
        <is>
          <t>itnewsonline.com</t>
        </is>
      </c>
      <c r="B519" s="512" t="n">
        <v>26</v>
      </c>
      <c r="C519" s="497" t="n">
        <v>169608</v>
      </c>
      <c r="D519" s="497" t="n">
        <v>4589</v>
      </c>
      <c r="E519" s="485" t="n">
        <v>3837</v>
      </c>
      <c r="F519" s="497" t="n">
        <v>149014</v>
      </c>
      <c r="G519" s="497" t="n">
        <v>21131</v>
      </c>
      <c r="H519" s="497" t="n">
        <v>151035</v>
      </c>
      <c r="I519" s="497" t="n">
        <v>14538</v>
      </c>
    </row>
    <row r="520">
      <c r="A520" s="495" t="inlineStr">
        <is>
          <t>itpro.com</t>
        </is>
      </c>
      <c r="B520" s="522" t="n">
        <v>52</v>
      </c>
      <c r="C520" s="493" t="n"/>
      <c r="D520" s="517" t="n"/>
      <c r="E520" s="494" t="n">
        <v>295033</v>
      </c>
      <c r="F520" s="517" t="n"/>
      <c r="G520" s="517" t="n"/>
      <c r="H520" s="517" t="n"/>
      <c r="I520" s="517" t="n"/>
    </row>
    <row r="521">
      <c r="A521" s="503" t="inlineStr">
        <is>
          <t>itreseller.ch</t>
        </is>
      </c>
      <c r="B521" s="512" t="n">
        <v>27</v>
      </c>
      <c r="C521" s="497" t="n">
        <v>147126</v>
      </c>
      <c r="D521" s="497" t="n">
        <v>5263</v>
      </c>
      <c r="E521" s="485" t="n">
        <v>25133</v>
      </c>
      <c r="F521" s="497" t="n">
        <v>141854</v>
      </c>
      <c r="G521" s="497" t="n">
        <v>5249</v>
      </c>
      <c r="H521" s="497" t="n">
        <v>115425</v>
      </c>
      <c r="I521" s="497" t="n">
        <v>32255</v>
      </c>
    </row>
    <row r="522">
      <c r="A522" s="503" t="inlineStr">
        <is>
          <t>itsocial.fr</t>
        </is>
      </c>
      <c r="B522" s="490" t="n">
        <v>30</v>
      </c>
      <c r="C522" s="491" t="n">
        <v>10767591</v>
      </c>
      <c r="D522" s="491" t="n">
        <v>3592</v>
      </c>
      <c r="E522" s="491" t="n">
        <v>22370</v>
      </c>
      <c r="F522" s="491" t="n">
        <v>10604566</v>
      </c>
      <c r="G522" s="491" t="n">
        <v>171488</v>
      </c>
      <c r="H522" s="491" t="n">
        <v>10363247</v>
      </c>
      <c r="I522" s="491" t="n">
        <v>85353</v>
      </c>
    </row>
    <row r="523">
      <c r="A523" s="503" t="inlineStr">
        <is>
          <t>itsubwaymap.com</t>
        </is>
      </c>
      <c r="B523" s="512" t="n">
        <v>15</v>
      </c>
      <c r="C523" s="497" t="n">
        <v>15436</v>
      </c>
      <c r="D523" s="497" t="n">
        <v>555</v>
      </c>
      <c r="E523" s="485" t="n">
        <v>171</v>
      </c>
      <c r="F523" s="497" t="n">
        <v>15150</v>
      </c>
      <c r="G523" s="497" t="n">
        <v>297</v>
      </c>
      <c r="H523" s="497" t="n">
        <v>721</v>
      </c>
      <c r="I523" s="497" t="n">
        <v>1061</v>
      </c>
    </row>
    <row r="524">
      <c r="A524" s="503" t="inlineStr">
        <is>
          <t>itsupplychain.com</t>
        </is>
      </c>
      <c r="B524" s="512" t="n">
        <v>31</v>
      </c>
      <c r="C524" s="497" t="n">
        <v>48415</v>
      </c>
      <c r="D524" s="497" t="n">
        <v>9315</v>
      </c>
      <c r="E524" s="485" t="n">
        <v>5710</v>
      </c>
      <c r="F524" s="497" t="n">
        <v>38543</v>
      </c>
      <c r="G524" s="497" t="n">
        <v>9883</v>
      </c>
      <c r="H524" s="497" t="n">
        <v>15102</v>
      </c>
      <c r="I524" s="497" t="n">
        <v>33348</v>
      </c>
    </row>
    <row r="525">
      <c r="A525" s="503" t="inlineStr">
        <is>
          <t>ivtinternational.com</t>
        </is>
      </c>
      <c r="B525" s="512" t="n">
        <v>23</v>
      </c>
      <c r="C525" s="497" t="n">
        <v>1459703</v>
      </c>
      <c r="D525" s="497" t="n">
        <v>5603</v>
      </c>
      <c r="E525" s="485" t="n">
        <v>50655</v>
      </c>
      <c r="F525" s="497" t="n">
        <v>1457530</v>
      </c>
      <c r="G525" s="497" t="n">
        <v>1807</v>
      </c>
      <c r="H525" s="497" t="n">
        <v>1443692</v>
      </c>
      <c r="I525" s="497" t="n">
        <v>17530</v>
      </c>
    </row>
    <row r="526">
      <c r="A526" s="503" t="inlineStr">
        <is>
          <t>jaimelesstartups.fr</t>
        </is>
      </c>
      <c r="B526" s="512" t="n">
        <v>29</v>
      </c>
      <c r="C526" s="497" t="n">
        <v>28461</v>
      </c>
      <c r="D526" s="497" t="n">
        <v>3643</v>
      </c>
      <c r="E526" s="485" t="n">
        <v>15606</v>
      </c>
      <c r="F526" s="497" t="n">
        <v>24731</v>
      </c>
      <c r="G526" s="497" t="n">
        <v>3765</v>
      </c>
      <c r="H526" s="497" t="n">
        <v>14534</v>
      </c>
      <c r="I526" s="497" t="n">
        <v>14010</v>
      </c>
    </row>
    <row r="527">
      <c r="A527" s="503" t="inlineStr">
        <is>
          <t>journaldunet.com</t>
        </is>
      </c>
      <c r="B527" s="512" t="n">
        <v>55</v>
      </c>
      <c r="C527" s="497" t="n">
        <v>34561104</v>
      </c>
      <c r="D527" s="497" t="n">
        <v>74368</v>
      </c>
      <c r="E527" s="485" t="n">
        <v>3945524</v>
      </c>
      <c r="F527" s="497" t="n">
        <v>32389072</v>
      </c>
      <c r="G527" s="497" t="n">
        <v>2204896</v>
      </c>
      <c r="H527" s="497" t="n">
        <v>23008775</v>
      </c>
      <c r="I527" s="497" t="n">
        <v>9627884</v>
      </c>
    </row>
    <row r="528">
      <c r="A528" s="516" t="inlineStr">
        <is>
          <t>Just-auto.com</t>
        </is>
      </c>
      <c r="B528" s="512" t="n">
        <v>36</v>
      </c>
      <c r="C528" s="497" t="n"/>
      <c r="D528" s="497" t="n"/>
      <c r="E528" s="485" t="n">
        <v>7513</v>
      </c>
      <c r="F528" s="497" t="n"/>
      <c r="G528" s="497" t="n"/>
      <c r="H528" s="497" t="n"/>
      <c r="I528" s="497" t="n"/>
    </row>
    <row r="529">
      <c r="A529" s="503" t="inlineStr">
        <is>
          <t>kamloopsinnovation.ca</t>
        </is>
      </c>
      <c r="B529" s="512" t="n">
        <v>17</v>
      </c>
      <c r="C529" s="497" t="n">
        <v>1101</v>
      </c>
      <c r="D529" s="497" t="n">
        <v>152</v>
      </c>
      <c r="E529" s="485" t="n">
        <v>0</v>
      </c>
      <c r="F529" s="497" t="n">
        <v>519</v>
      </c>
      <c r="G529" s="497" t="n">
        <v>584</v>
      </c>
      <c r="H529" s="497" t="n">
        <v>945</v>
      </c>
      <c r="I529" s="497" t="n">
        <v>115</v>
      </c>
    </row>
    <row r="530">
      <c r="A530" s="503" t="inlineStr">
        <is>
          <t>karmactive.com</t>
        </is>
      </c>
      <c r="B530" s="512" t="n">
        <v>22</v>
      </c>
      <c r="C530" s="497" t="n">
        <v>2857</v>
      </c>
      <c r="D530" s="497" t="n">
        <v>436</v>
      </c>
      <c r="E530" s="485" t="n">
        <v>807</v>
      </c>
      <c r="F530" s="497" t="n">
        <v>2475</v>
      </c>
      <c r="G530" s="497" t="n">
        <v>388</v>
      </c>
      <c r="H530" s="497" t="n">
        <v>1655</v>
      </c>
      <c r="I530" s="497" t="n">
        <v>301</v>
      </c>
    </row>
    <row r="531">
      <c r="A531" s="503" t="inlineStr">
        <is>
          <t>kbbfocus.com</t>
        </is>
      </c>
      <c r="B531" s="512" t="n">
        <v>20</v>
      </c>
      <c r="C531" s="497" t="n">
        <v>22714</v>
      </c>
      <c r="D531" s="497" t="n">
        <v>3727</v>
      </c>
      <c r="E531" s="485" t="n">
        <v>12386</v>
      </c>
      <c r="F531" s="497" t="n">
        <v>22245</v>
      </c>
      <c r="G531" s="497" t="n">
        <v>406</v>
      </c>
      <c r="H531" s="497" t="n">
        <v>894</v>
      </c>
      <c r="I531" s="497" t="n">
        <v>21956</v>
      </c>
    </row>
    <row r="532">
      <c r="A532" s="503" t="inlineStr">
        <is>
          <t>kbbonline.com</t>
        </is>
      </c>
      <c r="B532" s="512" t="n">
        <v>33</v>
      </c>
      <c r="C532" s="497" t="n">
        <v>73492</v>
      </c>
      <c r="D532" s="497" t="n">
        <v>9227</v>
      </c>
      <c r="E532" s="485" t="n">
        <v>11927</v>
      </c>
      <c r="F532" s="497" t="n">
        <v>69808</v>
      </c>
      <c r="G532" s="497" t="n">
        <v>3782</v>
      </c>
      <c r="H532" s="497" t="n">
        <v>33735</v>
      </c>
      <c r="I532" s="497" t="n">
        <v>35732</v>
      </c>
    </row>
    <row r="533">
      <c r="A533" s="503" t="inlineStr">
        <is>
          <t>kedglobal.com</t>
        </is>
      </c>
      <c r="B533" s="512" t="n">
        <v>40</v>
      </c>
      <c r="C533" s="497" t="n"/>
      <c r="D533" s="497" t="n"/>
      <c r="E533" s="485" t="n">
        <v>40305</v>
      </c>
      <c r="F533" s="497" t="n"/>
      <c r="G533" s="497" t="n"/>
      <c r="H533" s="497" t="n"/>
      <c r="I533" s="497" t="n"/>
    </row>
    <row r="534">
      <c r="A534" s="503" t="inlineStr">
        <is>
          <t>khl.com</t>
        </is>
      </c>
      <c r="B534" s="512" t="n">
        <v>30</v>
      </c>
      <c r="C534" s="497" t="n">
        <v>3133022</v>
      </c>
      <c r="D534" s="497" t="n">
        <v>7934</v>
      </c>
      <c r="E534" s="485" t="n">
        <v>2358</v>
      </c>
      <c r="F534" s="497" t="n">
        <v>3121717</v>
      </c>
      <c r="G534" s="497" t="n">
        <v>10367</v>
      </c>
      <c r="H534" s="497" t="n">
        <v>655962</v>
      </c>
      <c r="I534" s="497" t="n">
        <v>242897</v>
      </c>
    </row>
    <row r="535">
      <c r="A535" s="489" t="inlineStr">
        <is>
          <t>kijkopnoord-holland.nl</t>
        </is>
      </c>
      <c r="B535" s="490" t="n">
        <v>20</v>
      </c>
      <c r="C535" s="491" t="n">
        <v>3692</v>
      </c>
      <c r="D535" s="491" t="n">
        <v>811</v>
      </c>
      <c r="E535" s="491" t="n">
        <v>5319</v>
      </c>
      <c r="F535" s="491" t="n">
        <v>3512</v>
      </c>
      <c r="G535" s="491" t="n">
        <v>189</v>
      </c>
      <c r="H535" s="491" t="n">
        <v>774</v>
      </c>
      <c r="I535" s="491" t="n">
        <v>3002</v>
      </c>
    </row>
    <row r="536">
      <c r="A536" s="503" t="inlineStr">
        <is>
          <t>kitchenbathdesign.com</t>
        </is>
      </c>
      <c r="B536" s="512" t="n">
        <v>32</v>
      </c>
      <c r="C536" s="497" t="n">
        <v>82710</v>
      </c>
      <c r="D536" s="497" t="n">
        <v>2596</v>
      </c>
      <c r="E536" s="485" t="n">
        <v>14824</v>
      </c>
      <c r="F536" s="497" t="n">
        <v>70856</v>
      </c>
      <c r="G536" s="497" t="n">
        <v>11863</v>
      </c>
      <c r="H536" s="497" t="n">
        <v>78843</v>
      </c>
      <c r="I536" s="497" t="n">
        <v>1439</v>
      </c>
    </row>
    <row r="537">
      <c r="A537" s="503" t="inlineStr">
        <is>
          <t>knowesg.com</t>
        </is>
      </c>
      <c r="B537" s="512" t="n">
        <v>31</v>
      </c>
      <c r="C537" s="497" t="n">
        <v>3699</v>
      </c>
      <c r="D537" s="497" t="n">
        <v>629</v>
      </c>
      <c r="E537" s="485" t="n">
        <v>21155</v>
      </c>
      <c r="F537" s="497" t="n">
        <v>1202</v>
      </c>
      <c r="G537" s="497" t="n">
        <v>2505</v>
      </c>
      <c r="H537" s="497" t="n">
        <v>3564</v>
      </c>
      <c r="I537" s="497" t="n">
        <v>134</v>
      </c>
    </row>
    <row r="538">
      <c r="A538" s="477" t="inlineStr">
        <is>
          <t>kommunikasjon.ntb.no</t>
        </is>
      </c>
      <c r="B538" s="522" t="n">
        <v>43</v>
      </c>
      <c r="C538" s="479" t="n"/>
      <c r="D538" s="517" t="n"/>
      <c r="E538" s="494" t="n">
        <v>162500</v>
      </c>
      <c r="F538" s="517" t="n"/>
      <c r="G538" s="517" t="n"/>
      <c r="H538" s="517" t="n"/>
      <c r="I538" s="517" t="n"/>
    </row>
    <row r="539">
      <c r="A539" s="503" t="inlineStr">
        <is>
          <t>koneviesti.fi</t>
        </is>
      </c>
      <c r="B539" s="512" t="n">
        <v>33</v>
      </c>
      <c r="C539" s="497" t="n">
        <v>237267</v>
      </c>
      <c r="D539" s="497" t="n">
        <v>1827</v>
      </c>
      <c r="E539" s="485" t="n">
        <v>176459</v>
      </c>
      <c r="F539" s="497" t="n">
        <v>234035</v>
      </c>
      <c r="G539" s="497" t="n">
        <v>3209</v>
      </c>
      <c r="H539" s="497" t="n">
        <v>117167</v>
      </c>
      <c r="I539" s="497" t="n">
        <v>120438</v>
      </c>
    </row>
    <row r="540">
      <c r="A540" s="503" t="inlineStr">
        <is>
          <t>lafranceagricole.fr</t>
        </is>
      </c>
      <c r="B540" s="512" t="n">
        <v>44</v>
      </c>
      <c r="C540" s="497" t="n">
        <v>3276676</v>
      </c>
      <c r="D540" s="497" t="n">
        <v>5209</v>
      </c>
      <c r="E540" s="485" t="n">
        <v>247016</v>
      </c>
      <c r="F540" s="497" t="n">
        <v>2980438</v>
      </c>
      <c r="G540" s="497" t="n">
        <v>326332</v>
      </c>
      <c r="H540" s="497" t="n">
        <v>3224941</v>
      </c>
      <c r="I540" s="497" t="n">
        <v>159257</v>
      </c>
    </row>
    <row r="541">
      <c r="A541" s="503" t="inlineStr">
        <is>
          <t>landbrugsavisen.dk</t>
        </is>
      </c>
      <c r="B541" s="512" t="n">
        <v>41</v>
      </c>
      <c r="C541" s="497" t="n"/>
      <c r="D541" s="497" t="n"/>
      <c r="E541" s="485" t="n">
        <v>84850</v>
      </c>
      <c r="F541" s="497" t="n"/>
      <c r="G541" s="497" t="n"/>
      <c r="H541" s="497" t="n"/>
      <c r="I541" s="497" t="n"/>
    </row>
    <row r="542">
      <c r="A542" s="503" t="inlineStr">
        <is>
          <t>landscapearchitecturemagazine.org</t>
        </is>
      </c>
      <c r="B542" s="512" t="n">
        <v>31</v>
      </c>
      <c r="C542" s="497" t="n">
        <v>45518</v>
      </c>
      <c r="D542" s="497" t="n">
        <v>2306</v>
      </c>
      <c r="E542" s="485" t="n">
        <v>6829</v>
      </c>
      <c r="F542" s="497" t="n">
        <v>40424</v>
      </c>
      <c r="G542" s="497" t="n">
        <v>5179</v>
      </c>
      <c r="H542" s="497" t="n">
        <v>42133</v>
      </c>
      <c r="I542" s="497" t="n">
        <v>3356</v>
      </c>
    </row>
    <row r="543">
      <c r="A543" s="495" t="inlineStr">
        <is>
          <t>lantbruksnytt.se</t>
        </is>
      </c>
      <c r="B543" s="522" t="n">
        <v>28</v>
      </c>
      <c r="C543" s="493" t="n"/>
      <c r="D543" s="517" t="n"/>
      <c r="E543" s="494" t="n"/>
      <c r="F543" s="517" t="n"/>
      <c r="G543" s="517" t="n"/>
      <c r="H543" s="517" t="n"/>
      <c r="I543" s="517" t="n"/>
    </row>
    <row r="544">
      <c r="A544" s="477" t="inlineStr">
        <is>
          <t>latercera.com</t>
        </is>
      </c>
      <c r="B544" s="522" t="n">
        <v>78</v>
      </c>
      <c r="C544" s="479" t="n"/>
      <c r="D544" s="517" t="n"/>
      <c r="E544" s="494" t="n">
        <v>9339014</v>
      </c>
      <c r="F544" s="517" t="n"/>
      <c r="G544" s="517" t="n"/>
      <c r="H544" s="517" t="n"/>
      <c r="I544" s="517" t="n"/>
    </row>
    <row r="545">
      <c r="A545" s="503" t="inlineStr">
        <is>
          <t>latribune.fr</t>
        </is>
      </c>
      <c r="B545" s="512" t="n">
        <v>64</v>
      </c>
      <c r="C545" s="497" t="n">
        <v>8718338</v>
      </c>
      <c r="D545" s="497" t="n">
        <v>55822</v>
      </c>
      <c r="E545" s="485" t="n">
        <v>4236968</v>
      </c>
      <c r="F545" s="497" t="n">
        <v>8126270</v>
      </c>
      <c r="G545" s="497" t="n">
        <v>575538</v>
      </c>
      <c r="H545" s="497" t="n">
        <v>6410744</v>
      </c>
      <c r="I545" s="497" t="n">
        <v>2253624</v>
      </c>
    </row>
    <row r="546">
      <c r="A546" s="503" t="inlineStr">
        <is>
          <t>leading.business.columbia.edu</t>
        </is>
      </c>
      <c r="B546" s="490" t="n">
        <v>78</v>
      </c>
      <c r="C546" s="491" t="n">
        <v>1012</v>
      </c>
      <c r="D546" s="491" t="n">
        <v>549</v>
      </c>
      <c r="E546" s="491" t="n">
        <v>13860725</v>
      </c>
      <c r="F546" s="491" t="n">
        <v>688</v>
      </c>
      <c r="G546" s="491" t="n">
        <v>325</v>
      </c>
      <c r="H546" s="491" t="n">
        <v>768</v>
      </c>
      <c r="I546" s="491" t="n">
        <v>225</v>
      </c>
    </row>
    <row r="547">
      <c r="A547" s="503" t="inlineStr">
        <is>
          <t>lebatimentperformant.fr</t>
        </is>
      </c>
      <c r="B547" s="512" t="n">
        <v>25</v>
      </c>
      <c r="C547" s="497" t="n">
        <v>36023</v>
      </c>
      <c r="D547" s="497" t="n">
        <v>3152</v>
      </c>
      <c r="E547" s="485" t="n">
        <v>6419</v>
      </c>
      <c r="F547" s="497" t="n">
        <v>32015</v>
      </c>
      <c r="G547" s="497" t="n">
        <v>4122</v>
      </c>
      <c r="H547" s="497" t="n">
        <v>5506</v>
      </c>
      <c r="I547" s="497" t="n">
        <v>30125</v>
      </c>
    </row>
    <row r="548">
      <c r="A548" s="503" t="inlineStr">
        <is>
          <t>lectura.press</t>
        </is>
      </c>
      <c r="B548" s="512" t="n">
        <v>21</v>
      </c>
      <c r="C548" s="497" t="n">
        <v>839347</v>
      </c>
      <c r="D548" s="497" t="n">
        <v>7071</v>
      </c>
      <c r="E548" s="485" t="n">
        <v>803</v>
      </c>
      <c r="F548" s="497" t="n">
        <v>838196</v>
      </c>
      <c r="G548" s="497" t="n">
        <v>1210</v>
      </c>
      <c r="H548" s="497" t="n">
        <v>796901</v>
      </c>
      <c r="I548" s="497" t="n">
        <v>49409</v>
      </c>
    </row>
    <row r="549">
      <c r="A549" s="503" t="inlineStr">
        <is>
          <t>lemoci.com</t>
        </is>
      </c>
      <c r="B549" s="512" t="n">
        <v>31</v>
      </c>
      <c r="C549" s="497" t="n">
        <v>56107</v>
      </c>
      <c r="D549" s="497" t="n">
        <v>4030</v>
      </c>
      <c r="E549" s="485" t="n">
        <v>28999</v>
      </c>
      <c r="F549" s="497" t="n">
        <v>49648</v>
      </c>
      <c r="G549" s="497" t="n">
        <v>6442</v>
      </c>
      <c r="H549" s="497" t="n">
        <v>31690</v>
      </c>
      <c r="I549" s="497" t="n">
        <v>23432</v>
      </c>
    </row>
    <row r="550">
      <c r="A550" s="503" t="inlineStr">
        <is>
          <t>Byggnorden</t>
        </is>
      </c>
      <c r="B550" s="512" t="n">
        <v>14</v>
      </c>
      <c r="C550" s="497" t="n"/>
      <c r="D550" s="497" t="n"/>
      <c r="E550" s="485" t="n">
        <v>106</v>
      </c>
      <c r="F550" s="497" t="n"/>
      <c r="G550" s="497" t="n"/>
      <c r="H550" s="497" t="n"/>
      <c r="I550" s="497" t="n"/>
    </row>
    <row r="551">
      <c r="A551" s="503" t="inlineStr">
        <is>
          <t>lentrepreneur.co</t>
        </is>
      </c>
      <c r="B551" s="512" t="n">
        <v>21</v>
      </c>
      <c r="C551" s="497" t="n">
        <v>8405</v>
      </c>
      <c r="D551" s="497" t="n">
        <v>874</v>
      </c>
      <c r="E551" s="485" t="n">
        <v>628</v>
      </c>
      <c r="F551" s="497" t="n">
        <v>7580</v>
      </c>
      <c r="G551" s="497" t="n">
        <v>866</v>
      </c>
      <c r="H551" s="497" t="n">
        <v>7439</v>
      </c>
      <c r="I551" s="497" t="n">
        <v>996</v>
      </c>
    </row>
    <row r="552">
      <c r="A552" s="503" t="inlineStr">
        <is>
          <t>lidarmag.com</t>
        </is>
      </c>
      <c r="B552" s="512" t="n">
        <v>23</v>
      </c>
      <c r="C552" s="497" t="n">
        <v>19463</v>
      </c>
      <c r="D552" s="497" t="n">
        <v>3211</v>
      </c>
      <c r="E552" s="485" t="n">
        <v>37304</v>
      </c>
      <c r="F552" s="497" t="n">
        <v>18006</v>
      </c>
      <c r="G552" s="497" t="n">
        <v>1470</v>
      </c>
      <c r="H552" s="497" t="n">
        <v>8222</v>
      </c>
      <c r="I552" s="497" t="n">
        <v>11260</v>
      </c>
    </row>
    <row r="553">
      <c r="A553" s="503" t="inlineStr">
        <is>
          <t>trasportale.it</t>
        </is>
      </c>
      <c r="B553" s="512" t="n">
        <v>23</v>
      </c>
      <c r="C553" s="497" t="n"/>
      <c r="D553" s="497" t="n"/>
      <c r="E553" s="485" t="n">
        <v>656</v>
      </c>
      <c r="F553" s="497" t="n"/>
      <c r="G553" s="497" t="n"/>
      <c r="H553" s="497" t="n"/>
      <c r="I553" s="497" t="n"/>
    </row>
    <row r="554">
      <c r="A554" s="503" t="inlineStr">
        <is>
          <t>euromerci.it</t>
        </is>
      </c>
      <c r="B554" s="512" t="n">
        <v>25</v>
      </c>
      <c r="C554" s="497" t="n"/>
      <c r="D554" s="497" t="n"/>
      <c r="E554" s="485" t="n">
        <v>1600</v>
      </c>
      <c r="F554" s="497" t="n"/>
      <c r="G554" s="497" t="n"/>
      <c r="H554" s="497" t="n"/>
      <c r="I554" s="497" t="n"/>
    </row>
    <row r="555">
      <c r="A555" s="503" t="inlineStr">
        <is>
          <t>lidarnews.com</t>
        </is>
      </c>
      <c r="B555" s="512" t="n">
        <v>23</v>
      </c>
      <c r="C555" s="497" t="n">
        <v>43699</v>
      </c>
      <c r="D555" s="497" t="n">
        <v>3242</v>
      </c>
      <c r="E555" s="485" t="n">
        <v>5256</v>
      </c>
      <c r="F555" s="497" t="n">
        <v>35856</v>
      </c>
      <c r="G555" s="497" t="n">
        <v>7880</v>
      </c>
      <c r="H555" s="497" t="n">
        <v>31850</v>
      </c>
      <c r="I555" s="497" t="n">
        <v>7900</v>
      </c>
    </row>
    <row r="556">
      <c r="A556" s="503" t="inlineStr">
        <is>
          <t>lifeofanarchitect.com</t>
        </is>
      </c>
      <c r="B556" s="512" t="n">
        <v>35</v>
      </c>
      <c r="C556" s="497" t="n">
        <v>196275</v>
      </c>
      <c r="D556" s="497" t="n">
        <v>4854</v>
      </c>
      <c r="E556" s="485" t="n">
        <v>38141</v>
      </c>
      <c r="F556" s="497" t="n">
        <v>188511</v>
      </c>
      <c r="G556" s="497" t="n">
        <v>7617</v>
      </c>
      <c r="H556" s="497" t="n">
        <v>189039</v>
      </c>
      <c r="I556" s="497" t="n">
        <v>7671</v>
      </c>
    </row>
    <row r="557">
      <c r="A557" s="515" t="inlineStr">
        <is>
          <t>links.constructionbriefing.com</t>
        </is>
      </c>
      <c r="B557" s="512" t="n">
        <v>38</v>
      </c>
      <c r="C557" s="497" t="n"/>
      <c r="D557" s="497" t="n"/>
      <c r="E557" s="485" t="n">
        <v>16676</v>
      </c>
      <c r="F557" s="497" t="n"/>
      <c r="G557" s="497" t="n"/>
      <c r="H557" s="497" t="n"/>
      <c r="I557" s="497" t="n"/>
    </row>
    <row r="558">
      <c r="A558" s="503" t="inlineStr">
        <is>
          <t>locationbusinessnews.com</t>
        </is>
      </c>
      <c r="B558" s="512" t="n">
        <v>14</v>
      </c>
      <c r="C558" s="497" t="n">
        <v>2027</v>
      </c>
      <c r="D558" s="497" t="n">
        <v>845</v>
      </c>
      <c r="E558" s="485" t="n">
        <v>0</v>
      </c>
      <c r="F558" s="497" t="n">
        <v>1639</v>
      </c>
      <c r="G558" s="497" t="n">
        <v>394</v>
      </c>
      <c r="H558" s="497" t="n">
        <v>897</v>
      </c>
      <c r="I558" s="497" t="n">
        <v>1127</v>
      </c>
    </row>
    <row r="559">
      <c r="A559" s="503" t="inlineStr">
        <is>
          <t>locationbusinessnews.substack.com</t>
        </is>
      </c>
      <c r="B559" s="512" t="n">
        <v>72</v>
      </c>
      <c r="C559" s="497" t="n">
        <v>2928</v>
      </c>
      <c r="D559" s="497" t="n">
        <v>39</v>
      </c>
      <c r="E559" s="485" t="n">
        <v>119633750</v>
      </c>
      <c r="F559" s="497" t="n">
        <v>2900</v>
      </c>
      <c r="G559" s="497" t="n">
        <v>28</v>
      </c>
      <c r="H559" s="497" t="n">
        <v>1186</v>
      </c>
      <c r="I559" s="497" t="n">
        <v>357</v>
      </c>
    </row>
    <row r="560">
      <c r="A560" s="516" t="inlineStr">
        <is>
          <t>loginfo24.com</t>
        </is>
      </c>
      <c r="B560" s="490" t="n">
        <v>17</v>
      </c>
      <c r="C560" s="491" t="n"/>
      <c r="D560" s="491" t="n"/>
      <c r="E560" s="491" t="n">
        <v>91</v>
      </c>
      <c r="F560" s="491" t="n"/>
      <c r="G560" s="491" t="n"/>
      <c r="H560" s="491" t="n"/>
      <c r="I560" s="491" t="n"/>
    </row>
    <row r="561">
      <c r="A561" s="503" t="inlineStr">
        <is>
          <t>vietrasportiweb.it</t>
        </is>
      </c>
      <c r="B561" s="490" t="n">
        <v>17</v>
      </c>
      <c r="C561" s="491" t="n"/>
      <c r="D561" s="491" t="n"/>
      <c r="E561" s="491" t="inlineStr">
        <is>
          <t>n/a</t>
        </is>
      </c>
      <c r="F561" s="491" t="n"/>
      <c r="G561" s="491" t="n"/>
      <c r="H561" s="491" t="n"/>
      <c r="I561" s="491" t="n"/>
    </row>
    <row r="562">
      <c r="A562" s="503" t="inlineStr">
        <is>
          <t>log24.pl</t>
        </is>
      </c>
      <c r="B562" s="490" t="n">
        <v>30</v>
      </c>
      <c r="C562" s="491" t="n">
        <v>2672132</v>
      </c>
      <c r="D562" s="491" t="n">
        <v>11488</v>
      </c>
      <c r="E562" s="491" t="n">
        <v>7790</v>
      </c>
      <c r="F562" s="491" t="n">
        <v>2648804</v>
      </c>
      <c r="G562" s="491" t="n">
        <v>25494</v>
      </c>
      <c r="H562" s="491" t="n">
        <v>2927553</v>
      </c>
      <c r="I562" s="491" t="n">
        <v>7837</v>
      </c>
    </row>
    <row r="563">
      <c r="A563" s="504" t="inlineStr">
        <is>
          <t>logisticanews.it</t>
        </is>
      </c>
      <c r="B563" s="522" t="n">
        <v>23</v>
      </c>
      <c r="C563" s="479" t="n"/>
      <c r="D563" s="517" t="n"/>
      <c r="E563" s="494" t="n">
        <v>5394</v>
      </c>
      <c r="F563" s="517" t="n"/>
      <c r="G563" s="517" t="n"/>
      <c r="H563" s="517" t="n"/>
      <c r="I563" s="517" t="n"/>
    </row>
    <row r="564">
      <c r="A564" s="503" t="inlineStr">
        <is>
          <t>logisticsbusiness.com</t>
        </is>
      </c>
      <c r="B564" s="512" t="n">
        <v>21</v>
      </c>
      <c r="C564" s="497" t="n">
        <v>47986</v>
      </c>
      <c r="D564" s="497" t="n">
        <v>4494</v>
      </c>
      <c r="E564" s="485" t="n">
        <v>738</v>
      </c>
      <c r="F564" s="497" t="n">
        <v>36887</v>
      </c>
      <c r="G564" s="497" t="n">
        <v>11107</v>
      </c>
      <c r="H564" s="497" t="n">
        <v>35126</v>
      </c>
      <c r="I564" s="497" t="n">
        <v>12977</v>
      </c>
    </row>
    <row r="565">
      <c r="A565" s="503" t="inlineStr">
        <is>
          <t>logisticshandling.com</t>
        </is>
      </c>
      <c r="B565" s="512" t="n">
        <v>16</v>
      </c>
      <c r="C565" s="497" t="n">
        <v>1862</v>
      </c>
      <c r="D565" s="497" t="n">
        <v>295</v>
      </c>
      <c r="E565" s="485" t="n">
        <v>0</v>
      </c>
      <c r="F565" s="497" t="n">
        <v>1162</v>
      </c>
      <c r="G565" s="497" t="n">
        <v>704</v>
      </c>
      <c r="H565" s="497" t="n">
        <v>1617</v>
      </c>
      <c r="I565" s="497" t="n">
        <v>76</v>
      </c>
    </row>
    <row r="566">
      <c r="A566" s="503" t="inlineStr">
        <is>
          <t>logisticsit.com</t>
        </is>
      </c>
      <c r="B566" s="512" t="n">
        <v>21</v>
      </c>
      <c r="C566" s="497" t="n">
        <v>45580</v>
      </c>
      <c r="D566" s="497" t="n">
        <v>4483</v>
      </c>
      <c r="E566" s="485" t="n">
        <v>369</v>
      </c>
      <c r="F566" s="497" t="n">
        <v>38471</v>
      </c>
      <c r="G566" s="497" t="n">
        <v>7216</v>
      </c>
      <c r="H566" s="497" t="n">
        <v>35794</v>
      </c>
      <c r="I566" s="497" t="n">
        <v>9335</v>
      </c>
    </row>
    <row r="567">
      <c r="A567" s="503" t="inlineStr">
        <is>
          <t>logisticsviewpoints.com</t>
        </is>
      </c>
      <c r="B567" s="512" t="n">
        <v>26</v>
      </c>
      <c r="C567" s="497" t="n">
        <v>52822</v>
      </c>
      <c r="D567" s="497" t="n">
        <v>3250</v>
      </c>
      <c r="E567" s="485" t="n">
        <v>3492</v>
      </c>
      <c r="F567" s="497" t="n">
        <v>46694</v>
      </c>
      <c r="G567" s="497" t="n">
        <v>6425</v>
      </c>
      <c r="H567" s="497" t="n">
        <v>42160</v>
      </c>
      <c r="I567" s="497" t="n">
        <v>10448</v>
      </c>
    </row>
    <row r="568">
      <c r="A568" s="503" t="inlineStr">
        <is>
          <t>logisticsvoices.co.uk</t>
        </is>
      </c>
      <c r="B568" s="512" t="n">
        <v>19</v>
      </c>
      <c r="C568" s="497" t="n">
        <v>2485</v>
      </c>
      <c r="D568" s="497" t="n">
        <v>499</v>
      </c>
      <c r="E568" s="485" t="n">
        <v>2746</v>
      </c>
      <c r="F568" s="497" t="n">
        <v>2143</v>
      </c>
      <c r="G568" s="497" t="n">
        <v>348</v>
      </c>
      <c r="H568" s="497" t="n">
        <v>1264</v>
      </c>
      <c r="I568" s="497" t="n">
        <v>1189</v>
      </c>
    </row>
    <row r="569">
      <c r="A569" s="477" t="inlineStr">
        <is>
          <t>logistiek.be</t>
        </is>
      </c>
      <c r="B569" s="522" t="n">
        <v>16</v>
      </c>
      <c r="C569" s="479" t="n"/>
      <c r="D569" s="517" t="n"/>
      <c r="E569" s="494" t="n">
        <v>76</v>
      </c>
      <c r="F569" s="517" t="n"/>
      <c r="G569" s="517" t="n"/>
      <c r="H569" s="517" t="n"/>
      <c r="I569" s="517" t="n"/>
    </row>
    <row r="570">
      <c r="A570" s="489" t="inlineStr">
        <is>
          <t>logistiek.nl</t>
        </is>
      </c>
      <c r="B570" s="490" t="n">
        <v>33</v>
      </c>
      <c r="C570" s="491" t="n">
        <v>19835</v>
      </c>
      <c r="D570" s="491" t="n">
        <v>2022</v>
      </c>
      <c r="E570" s="491" t="n">
        <v>30386</v>
      </c>
      <c r="F570" s="491" t="n">
        <v>16373</v>
      </c>
      <c r="G570" s="491" t="n">
        <v>3558</v>
      </c>
      <c r="H570" s="491" t="n">
        <v>18425</v>
      </c>
      <c r="I570" s="491" t="n">
        <v>1284</v>
      </c>
    </row>
    <row r="571">
      <c r="A571" s="503" t="inlineStr">
        <is>
          <t>logistiekprofs.nl</t>
        </is>
      </c>
      <c r="B571" s="512" t="n">
        <v>22</v>
      </c>
      <c r="C571" s="497" t="n">
        <v>2953</v>
      </c>
      <c r="D571" s="497" t="n">
        <v>473</v>
      </c>
      <c r="E571" s="485" t="n">
        <v>254</v>
      </c>
      <c r="F571" s="497" t="n">
        <v>1399</v>
      </c>
      <c r="G571" s="497" t="n">
        <v>1562</v>
      </c>
      <c r="H571" s="497" t="n">
        <v>2721</v>
      </c>
      <c r="I571" s="497" t="n">
        <v>271</v>
      </c>
    </row>
    <row r="572">
      <c r="A572" s="503" t="inlineStr">
        <is>
          <t>logistik-express.com</t>
        </is>
      </c>
      <c r="B572" s="512" t="n">
        <v>34</v>
      </c>
      <c r="C572" s="497" t="n">
        <v>703463</v>
      </c>
      <c r="D572" s="497" t="n">
        <v>2032</v>
      </c>
      <c r="E572" s="485" t="n">
        <v>7623</v>
      </c>
      <c r="F572" s="497" t="n">
        <v>696103</v>
      </c>
      <c r="G572" s="497" t="n">
        <v>6687</v>
      </c>
      <c r="H572" s="497" t="n">
        <v>437559</v>
      </c>
      <c r="I572" s="497" t="n">
        <v>54324</v>
      </c>
    </row>
    <row r="573">
      <c r="A573" s="503" t="inlineStr">
        <is>
          <t>logistik-heute.de</t>
        </is>
      </c>
      <c r="B573" s="512" t="n">
        <v>37</v>
      </c>
      <c r="C573" s="497" t="n">
        <v>543778</v>
      </c>
      <c r="D573" s="497" t="n">
        <v>8474</v>
      </c>
      <c r="E573" s="485" t="n">
        <v>37076</v>
      </c>
      <c r="F573" s="497" t="n">
        <v>530874</v>
      </c>
      <c r="G573" s="497" t="n">
        <v>13107</v>
      </c>
      <c r="H573" s="497" t="n">
        <v>440517</v>
      </c>
      <c r="I573" s="497" t="n">
        <v>105037</v>
      </c>
    </row>
    <row r="574">
      <c r="A574" s="503" t="inlineStr">
        <is>
          <t>logistra.de</t>
        </is>
      </c>
      <c r="B574" s="512" t="n">
        <v>24</v>
      </c>
      <c r="C574" s="497" t="n">
        <v>277847</v>
      </c>
      <c r="D574" s="497" t="n">
        <v>6415</v>
      </c>
      <c r="E574" s="485" t="n">
        <v>19482</v>
      </c>
      <c r="F574" s="497" t="n">
        <v>274476</v>
      </c>
      <c r="G574" s="497" t="n">
        <v>3398</v>
      </c>
      <c r="H574" s="497" t="n">
        <v>133680</v>
      </c>
      <c r="I574" s="497" t="n">
        <v>144849</v>
      </c>
    </row>
    <row r="575">
      <c r="A575" s="503" t="inlineStr">
        <is>
          <t>logrealnews.de</t>
        </is>
      </c>
      <c r="B575" s="512" t="n">
        <v>10</v>
      </c>
      <c r="C575" s="497" t="n">
        <v>1470</v>
      </c>
      <c r="D575" s="497" t="n">
        <v>305</v>
      </c>
      <c r="E575" s="485" t="n">
        <v>0</v>
      </c>
      <c r="F575" s="497" t="n">
        <v>1390</v>
      </c>
      <c r="G575" s="497" t="n">
        <v>80</v>
      </c>
      <c r="H575" s="497" t="n">
        <v>816</v>
      </c>
      <c r="I575" s="497" t="n">
        <v>644</v>
      </c>
    </row>
    <row r="576">
      <c r="A576" s="503" t="inlineStr">
        <is>
          <t>lok-report.de</t>
        </is>
      </c>
      <c r="B576" s="512" t="n">
        <v>34</v>
      </c>
      <c r="C576" s="497" t="n">
        <v>296105</v>
      </c>
      <c r="D576" s="497" t="n">
        <v>4013</v>
      </c>
      <c r="E576" s="485" t="n">
        <v>295421</v>
      </c>
      <c r="F576" s="497" t="n">
        <v>288401</v>
      </c>
      <c r="G576" s="497" t="n">
        <v>8017</v>
      </c>
      <c r="H576" s="497" t="n">
        <v>133428</v>
      </c>
      <c r="I576" s="497" t="n">
        <v>166745</v>
      </c>
    </row>
    <row r="577">
      <c r="A577" s="503" t="inlineStr">
        <is>
          <t>londondaily.news</t>
        </is>
      </c>
      <c r="B577" s="512" t="n">
        <v>38</v>
      </c>
      <c r="C577" s="497" t="n"/>
      <c r="D577" s="497" t="n"/>
      <c r="E577" s="485" t="n"/>
      <c r="F577" s="497" t="n"/>
      <c r="G577" s="497" t="n"/>
      <c r="H577" s="497" t="n"/>
      <c r="I577" s="497" t="n"/>
    </row>
    <row r="578">
      <c r="A578" s="503" t="inlineStr">
        <is>
          <t>lsc-pagepro.mydigitalpublication.com</t>
        </is>
      </c>
      <c r="B578" s="512" t="n">
        <v>0</v>
      </c>
      <c r="C578" s="497" t="n">
        <v>3378518</v>
      </c>
      <c r="D578" s="497" t="n">
        <v>3489</v>
      </c>
      <c r="E578" s="485" t="n">
        <v>0</v>
      </c>
      <c r="F578" s="497" t="n">
        <v>3371718</v>
      </c>
      <c r="G578" s="497" t="n">
        <v>6372</v>
      </c>
      <c r="H578" s="497" t="n">
        <v>2107973</v>
      </c>
      <c r="I578" s="497" t="n">
        <v>758126</v>
      </c>
    </row>
    <row r="579">
      <c r="A579" s="503" t="inlineStr">
        <is>
          <t>lsnglobal.com</t>
        </is>
      </c>
      <c r="B579" s="512" t="n">
        <v>33</v>
      </c>
      <c r="C579" s="497" t="n">
        <v>16404</v>
      </c>
      <c r="D579" s="497" t="n">
        <v>3001</v>
      </c>
      <c r="E579" s="485" t="n">
        <v>110860</v>
      </c>
      <c r="F579" s="497" t="n">
        <v>13055</v>
      </c>
      <c r="G579" s="497" t="n">
        <v>3347</v>
      </c>
      <c r="H579" s="497" t="n">
        <v>12061</v>
      </c>
      <c r="I579" s="497" t="n">
        <v>4163</v>
      </c>
    </row>
    <row r="580">
      <c r="A580" s="503" t="inlineStr">
        <is>
          <t>m.farms.com</t>
        </is>
      </c>
      <c r="B580" s="512" t="n">
        <v>37</v>
      </c>
      <c r="C580" s="497" t="n">
        <v>33390674</v>
      </c>
      <c r="D580" s="497" t="n">
        <v>1653</v>
      </c>
      <c r="E580" s="485" t="n">
        <v>130694</v>
      </c>
      <c r="F580" s="497" t="n">
        <v>18119441</v>
      </c>
      <c r="G580" s="497" t="n">
        <v>14760031</v>
      </c>
      <c r="H580" s="497" t="n">
        <v>26275433</v>
      </c>
      <c r="I580" s="497" t="n">
        <v>1504545</v>
      </c>
    </row>
    <row r="581">
      <c r="A581" s="503" t="inlineStr">
        <is>
          <t>m.youtube.com</t>
        </is>
      </c>
      <c r="B581" s="512" t="n">
        <v>100</v>
      </c>
      <c r="C581" s="497" t="n">
        <v>126771643</v>
      </c>
      <c r="D581" s="497" t="n">
        <v>297605</v>
      </c>
      <c r="E581" s="485" t="n">
        <v>106465517585</v>
      </c>
      <c r="F581" s="497" t="n">
        <v>96016104</v>
      </c>
      <c r="G581" s="497" t="n">
        <v>30880739</v>
      </c>
      <c r="H581" s="497" t="n">
        <v>114765698</v>
      </c>
      <c r="I581" s="497" t="n">
        <v>8084494</v>
      </c>
    </row>
    <row r="582">
      <c r="A582" s="503" t="inlineStr">
        <is>
          <t>macchinedilinews.it</t>
        </is>
      </c>
      <c r="B582" s="512" t="n">
        <v>19</v>
      </c>
      <c r="C582" s="497" t="n">
        <v>74585</v>
      </c>
      <c r="D582" s="497" t="n">
        <v>3650</v>
      </c>
      <c r="E582" s="485" t="n">
        <v>8658</v>
      </c>
      <c r="F582" s="497" t="n">
        <v>73987</v>
      </c>
      <c r="G582" s="497" t="n">
        <v>771</v>
      </c>
      <c r="H582" s="497" t="n">
        <v>3222</v>
      </c>
      <c r="I582" s="497" t="n">
        <v>72024</v>
      </c>
    </row>
    <row r="583">
      <c r="A583" s="489" t="inlineStr">
        <is>
          <t>machinefinder.com</t>
        </is>
      </c>
      <c r="B583" s="490" t="n">
        <v>36</v>
      </c>
      <c r="C583" s="491" t="n">
        <v>722783</v>
      </c>
      <c r="D583" s="491" t="n">
        <v>11016</v>
      </c>
      <c r="E583" s="491" t="n">
        <v>141176</v>
      </c>
      <c r="F583" s="491" t="n">
        <v>713760</v>
      </c>
      <c r="G583" s="491" t="n">
        <v>9947</v>
      </c>
      <c r="H583" s="491" t="n">
        <v>410281</v>
      </c>
      <c r="I583" s="491" t="n">
        <v>207976</v>
      </c>
    </row>
    <row r="584">
      <c r="A584" s="503" t="inlineStr">
        <is>
          <t>machinerymovers.ie</t>
        </is>
      </c>
      <c r="B584" s="512" t="n">
        <v>20</v>
      </c>
      <c r="C584" s="497" t="n">
        <v>2275</v>
      </c>
      <c r="D584" s="497" t="n"/>
      <c r="E584" s="485" t="n">
        <v>878</v>
      </c>
      <c r="F584" s="497" t="n">
        <v>2139</v>
      </c>
      <c r="G584" s="497" t="n">
        <v>139</v>
      </c>
      <c r="H584" s="497" t="n">
        <v>626</v>
      </c>
      <c r="I584" s="497" t="n">
        <v>1654</v>
      </c>
    </row>
    <row r="585">
      <c r="A585" s="503" t="inlineStr">
        <is>
          <t>magazine.construction-today.com</t>
        </is>
      </c>
      <c r="B585" s="512" t="n">
        <v>30</v>
      </c>
      <c r="C585" s="497" t="n">
        <v>86</v>
      </c>
      <c r="D585" s="497" t="n">
        <v>12</v>
      </c>
      <c r="E585" s="485" t="n">
        <v>12982</v>
      </c>
      <c r="F585" s="497" t="n">
        <v>74</v>
      </c>
      <c r="G585" s="497" t="n">
        <v>14</v>
      </c>
      <c r="H585" s="497" t="n">
        <v>62</v>
      </c>
      <c r="I585" s="497" t="n">
        <v>1</v>
      </c>
    </row>
    <row r="586">
      <c r="A586" s="503" t="inlineStr">
        <is>
          <t>magazine.intelligentbuild.tech</t>
        </is>
      </c>
      <c r="B586" s="512" t="n">
        <v>23</v>
      </c>
      <c r="C586" s="497" t="n"/>
      <c r="D586" s="497" t="n"/>
      <c r="E586" s="485" t="n"/>
      <c r="F586" s="497" t="n"/>
      <c r="G586" s="497" t="n"/>
      <c r="H586" s="497" t="n"/>
      <c r="I586" s="497" t="n"/>
    </row>
    <row r="587">
      <c r="A587" s="503" t="inlineStr">
        <is>
          <t>malerblatt.de</t>
        </is>
      </c>
      <c r="B587" s="512" t="n">
        <v>26</v>
      </c>
      <c r="C587" s="497" t="n">
        <v>142951</v>
      </c>
      <c r="D587" s="497" t="n">
        <v>5070</v>
      </c>
      <c r="E587" s="485" t="n">
        <v>48056</v>
      </c>
      <c r="F587" s="497" t="n">
        <v>139476</v>
      </c>
      <c r="G587" s="497" t="n">
        <v>3420</v>
      </c>
      <c r="H587" s="497" t="n">
        <v>10217</v>
      </c>
      <c r="I587" s="497" t="n">
        <v>133765</v>
      </c>
    </row>
    <row r="588">
      <c r="A588" s="503" t="inlineStr">
        <is>
          <t>maquinac.com</t>
        </is>
      </c>
      <c r="B588" s="512" t="n">
        <v>29</v>
      </c>
      <c r="C588" s="497" t="n">
        <v>60403</v>
      </c>
      <c r="D588" s="497" t="n">
        <v>5065</v>
      </c>
      <c r="E588" s="485" t="n">
        <v>61149</v>
      </c>
      <c r="F588" s="497" t="n">
        <v>59009</v>
      </c>
      <c r="G588" s="497" t="n">
        <v>1417</v>
      </c>
      <c r="H588" s="497" t="n">
        <v>18041</v>
      </c>
      <c r="I588" s="497" t="n">
        <v>42596</v>
      </c>
    </row>
    <row r="589">
      <c r="A589" s="477" t="inlineStr">
        <is>
          <t>marineconstructionmagazine.com</t>
        </is>
      </c>
      <c r="B589" s="522" t="n">
        <v>21</v>
      </c>
      <c r="C589" s="479" t="n"/>
      <c r="D589" s="517" t="n"/>
      <c r="E589" s="494" t="n">
        <v>478</v>
      </c>
      <c r="F589" s="517" t="n"/>
      <c r="G589" s="517" t="n"/>
      <c r="H589" s="517" t="n"/>
      <c r="I589" s="517" t="n"/>
    </row>
    <row r="590">
      <c r="A590" s="503" t="inlineStr">
        <is>
          <t>markets.ft.com</t>
        </is>
      </c>
      <c r="B590" s="512" t="n">
        <v>81</v>
      </c>
      <c r="C590" s="497" t="n">
        <v>102445546</v>
      </c>
      <c r="D590" s="497" t="n">
        <v>14832</v>
      </c>
      <c r="E590" s="485" t="n">
        <v>40277603</v>
      </c>
      <c r="F590" s="497" t="n">
        <v>102353457</v>
      </c>
      <c r="G590" s="497" t="n">
        <v>85983</v>
      </c>
      <c r="H590" s="497" t="n">
        <v>102074151</v>
      </c>
      <c r="I590" s="497" t="n">
        <v>4224</v>
      </c>
    </row>
    <row r="591">
      <c r="A591" s="503" t="inlineStr">
        <is>
          <t>marketscreener.com</t>
        </is>
      </c>
      <c r="B591" s="512" t="n">
        <v>68</v>
      </c>
      <c r="C591" s="497" t="n">
        <v>5508256</v>
      </c>
      <c r="D591" s="497" t="n">
        <v>55351</v>
      </c>
      <c r="E591" s="485" t="n">
        <v>8361246</v>
      </c>
      <c r="F591" s="497" t="n">
        <v>4570571</v>
      </c>
      <c r="G591" s="497" t="n">
        <v>937128</v>
      </c>
      <c r="H591" s="497" t="n">
        <v>4969706</v>
      </c>
      <c r="I591" s="497" t="n">
        <v>543945</v>
      </c>
    </row>
    <row r="592">
      <c r="A592" s="503" t="inlineStr">
        <is>
          <t>marketwatch.com</t>
        </is>
      </c>
      <c r="B592" s="512" t="n">
        <v>90</v>
      </c>
      <c r="C592" s="497" t="n">
        <v>232741086</v>
      </c>
      <c r="D592" s="497" t="n">
        <v>359455</v>
      </c>
      <c r="E592" s="485" t="n">
        <v>98781546</v>
      </c>
      <c r="F592" s="497" t="n">
        <v>202044103</v>
      </c>
      <c r="G592" s="497" t="n">
        <v>31060799</v>
      </c>
      <c r="H592" s="497" t="n">
        <v>219295391</v>
      </c>
      <c r="I592" s="497" t="n">
        <v>15735820</v>
      </c>
    </row>
    <row r="593">
      <c r="A593" s="503" t="inlineStr">
        <is>
          <t>mascience.com</t>
        </is>
      </c>
      <c r="B593" s="512" t="n">
        <v>29</v>
      </c>
      <c r="C593" s="497" t="n">
        <v>4607</v>
      </c>
      <c r="D593" s="497" t="n">
        <v>470</v>
      </c>
      <c r="E593" s="485" t="n">
        <v>12602</v>
      </c>
      <c r="F593" s="497" t="n">
        <v>3588</v>
      </c>
      <c r="G593" s="497" t="n">
        <v>1006</v>
      </c>
      <c r="H593" s="497" t="n">
        <v>3018</v>
      </c>
      <c r="I593" s="497" t="n">
        <v>565</v>
      </c>
    </row>
    <row r="594">
      <c r="A594" s="503" t="inlineStr">
        <is>
          <t>maskinkanalen.se</t>
        </is>
      </c>
      <c r="B594" s="512" t="n">
        <v>8</v>
      </c>
      <c r="C594" s="497" t="n">
        <v>1463</v>
      </c>
      <c r="D594" s="497" t="n">
        <v>320</v>
      </c>
      <c r="E594" s="485" t="n">
        <v>908</v>
      </c>
      <c r="F594" s="497" t="n">
        <v>1446</v>
      </c>
      <c r="G594" s="497" t="n">
        <v>17</v>
      </c>
      <c r="H594" s="497" t="n">
        <v>33</v>
      </c>
      <c r="I594" s="497" t="n">
        <v>1427</v>
      </c>
    </row>
    <row r="595">
      <c r="A595" s="503" t="inlineStr">
        <is>
          <t>maskinteknik.dk</t>
        </is>
      </c>
      <c r="B595" s="512" t="n">
        <v>22</v>
      </c>
      <c r="C595" s="497" t="n">
        <v>47441</v>
      </c>
      <c r="D595" s="497" t="n">
        <v>2286</v>
      </c>
      <c r="E595" s="485" t="n">
        <v>4822</v>
      </c>
      <c r="F595" s="497" t="n">
        <v>46765</v>
      </c>
      <c r="G595" s="497" t="n">
        <v>708</v>
      </c>
      <c r="H595" s="497" t="n">
        <v>3824</v>
      </c>
      <c r="I595" s="497" t="n">
        <v>43559</v>
      </c>
    </row>
    <row r="596">
      <c r="A596" s="503" t="inlineStr">
        <is>
          <t>masonrydesignmagazine.com</t>
        </is>
      </c>
      <c r="B596" s="512" t="n">
        <v>15</v>
      </c>
      <c r="C596" s="497" t="n">
        <v>828</v>
      </c>
      <c r="D596" s="497" t="n">
        <v>325</v>
      </c>
      <c r="E596" s="485" t="n">
        <v>0</v>
      </c>
      <c r="F596" s="497" t="n">
        <v>632</v>
      </c>
      <c r="G596" s="497" t="n">
        <v>200</v>
      </c>
      <c r="H596" s="497" t="n">
        <v>623</v>
      </c>
      <c r="I596" s="497" t="n">
        <v>212</v>
      </c>
    </row>
    <row r="597">
      <c r="A597" s="503" t="inlineStr">
        <is>
          <t>masonrymagazine.com</t>
        </is>
      </c>
      <c r="B597" s="512" t="n">
        <v>24</v>
      </c>
      <c r="C597" s="497" t="n">
        <v>919031</v>
      </c>
      <c r="D597" s="497" t="n">
        <v>4369</v>
      </c>
      <c r="E597" s="485" t="n">
        <v>3135</v>
      </c>
      <c r="F597" s="497" t="n">
        <v>914021</v>
      </c>
      <c r="G597" s="497" t="n">
        <v>5383</v>
      </c>
      <c r="H597" s="497" t="n">
        <v>921030</v>
      </c>
      <c r="I597" s="497" t="n">
        <v>12417</v>
      </c>
    </row>
    <row r="598">
      <c r="A598" s="503" t="inlineStr">
        <is>
          <t>mcaa.org</t>
        </is>
      </c>
      <c r="B598" s="512" t="n">
        <v>35</v>
      </c>
      <c r="C598" s="497" t="n">
        <v>95632</v>
      </c>
      <c r="D598" s="497" t="n">
        <v>4947</v>
      </c>
      <c r="E598" s="485" t="n">
        <v>10791</v>
      </c>
      <c r="F598" s="497" t="n">
        <v>90742</v>
      </c>
      <c r="G598" s="497" t="n">
        <v>5006</v>
      </c>
      <c r="H598" s="497" t="n">
        <v>83331</v>
      </c>
      <c r="I598" s="497" t="n">
        <v>8508</v>
      </c>
    </row>
    <row r="599">
      <c r="A599" s="503" t="inlineStr">
        <is>
          <t>mcadcafe.com</t>
        </is>
      </c>
      <c r="B599" s="512" t="n">
        <v>23</v>
      </c>
      <c r="C599" s="497" t="n">
        <v>26701</v>
      </c>
      <c r="D599" s="497" t="n">
        <v>2916</v>
      </c>
      <c r="E599" s="485" t="n">
        <v>4178</v>
      </c>
      <c r="F599" s="497" t="n">
        <v>21214</v>
      </c>
      <c r="G599" s="497" t="n">
        <v>5586</v>
      </c>
      <c r="H599" s="497" t="n">
        <v>23058</v>
      </c>
      <c r="I599" s="497" t="n">
        <v>3543</v>
      </c>
    </row>
    <row r="600">
      <c r="A600" s="503" t="inlineStr">
        <is>
          <t>mcsmag.com</t>
        </is>
      </c>
      <c r="B600" s="512" t="n">
        <v>21</v>
      </c>
      <c r="C600" s="497" t="n">
        <v>6011</v>
      </c>
      <c r="D600" s="497" t="n">
        <v>2533</v>
      </c>
      <c r="E600" s="485" t="n">
        <v>1046</v>
      </c>
      <c r="F600" s="497" t="n">
        <v>5080</v>
      </c>
      <c r="G600" s="497" t="n">
        <v>958</v>
      </c>
      <c r="H600" s="497" t="n">
        <v>2289</v>
      </c>
      <c r="I600" s="497" t="n">
        <v>3762</v>
      </c>
    </row>
    <row r="601">
      <c r="A601" s="503" t="inlineStr">
        <is>
          <t>mechaman.nl</t>
        </is>
      </c>
      <c r="B601" s="512" t="n">
        <v>23</v>
      </c>
      <c r="C601" s="497" t="n">
        <v>44929</v>
      </c>
      <c r="D601" s="497" t="n">
        <v>4302</v>
      </c>
      <c r="E601" s="485" t="n">
        <v>28310</v>
      </c>
      <c r="F601" s="497" t="n">
        <v>43202</v>
      </c>
      <c r="G601" s="497" t="n">
        <v>1714</v>
      </c>
      <c r="H601" s="497" t="n">
        <v>15691</v>
      </c>
      <c r="I601" s="497" t="n">
        <v>29343</v>
      </c>
    </row>
    <row r="602">
      <c r="A602" s="503" t="inlineStr">
        <is>
          <t>mechanical-hub.com</t>
        </is>
      </c>
      <c r="B602" s="512" t="n">
        <v>24</v>
      </c>
      <c r="C602" s="497" t="n">
        <v>144691</v>
      </c>
      <c r="D602" s="497" t="n">
        <v>5483</v>
      </c>
      <c r="E602" s="485" t="n">
        <v>10201</v>
      </c>
      <c r="F602" s="497" t="n">
        <v>143374</v>
      </c>
      <c r="G602" s="497" t="n">
        <v>1252</v>
      </c>
      <c r="H602" s="497" t="n">
        <v>10209</v>
      </c>
      <c r="I602" s="497" t="n">
        <v>133546</v>
      </c>
    </row>
    <row r="603">
      <c r="A603" s="503" t="inlineStr">
        <is>
          <t>mechanicalbusiness.com</t>
        </is>
      </c>
      <c r="B603" s="512" t="n">
        <v>23</v>
      </c>
      <c r="C603" s="497" t="n">
        <v>9828</v>
      </c>
      <c r="D603" s="497" t="n">
        <v>308</v>
      </c>
      <c r="E603" s="485" t="n">
        <v>731</v>
      </c>
      <c r="F603" s="497" t="n">
        <v>8578</v>
      </c>
      <c r="G603" s="497" t="n">
        <v>1291</v>
      </c>
      <c r="H603" s="497" t="n">
        <v>3343</v>
      </c>
      <c r="I603" s="497" t="n">
        <v>323</v>
      </c>
    </row>
    <row r="604">
      <c r="A604" s="503" t="inlineStr">
        <is>
          <t>mechanizaceweb.cz</t>
        </is>
      </c>
      <c r="B604" s="490" t="n">
        <v>15</v>
      </c>
      <c r="C604" s="491" t="n">
        <v>5868</v>
      </c>
      <c r="D604" s="491" t="n">
        <v>1118</v>
      </c>
      <c r="E604" s="491" t="n">
        <v>3310</v>
      </c>
      <c r="F604" s="491" t="n">
        <v>5741</v>
      </c>
      <c r="G604" s="491" t="n">
        <v>130</v>
      </c>
      <c r="H604" s="491" t="n">
        <v>3220</v>
      </c>
      <c r="I604" s="491" t="n">
        <v>2672</v>
      </c>
    </row>
    <row r="605">
      <c r="A605" s="503" t="inlineStr">
        <is>
          <t>meistermedia.turtl.co</t>
        </is>
      </c>
      <c r="B605" s="512" t="n">
        <v>35</v>
      </c>
      <c r="C605" s="497" t="n">
        <v>11119</v>
      </c>
      <c r="D605" s="497" t="n">
        <v>77</v>
      </c>
      <c r="E605" s="485" t="n">
        <v>84489</v>
      </c>
      <c r="F605" s="497" t="n">
        <v>11091</v>
      </c>
      <c r="G605" s="497" t="n">
        <v>25</v>
      </c>
      <c r="H605" s="497" t="n">
        <v>11138</v>
      </c>
      <c r="I605" s="497" t="n">
        <v>63</v>
      </c>
    </row>
    <row r="606">
      <c r="A606" s="503" t="inlineStr">
        <is>
          <t>memuk.org</t>
        </is>
      </c>
      <c r="B606" s="512" t="n">
        <v>5</v>
      </c>
      <c r="C606" s="497" t="n">
        <v>14199</v>
      </c>
      <c r="D606" s="497" t="n">
        <v>2920</v>
      </c>
      <c r="E606" s="485" t="n">
        <v>0</v>
      </c>
      <c r="F606" s="497" t="n">
        <v>13292</v>
      </c>
      <c r="G606" s="497" t="n">
        <v>933</v>
      </c>
      <c r="H606" s="497" t="n">
        <v>7058</v>
      </c>
      <c r="I606" s="497" t="n">
        <v>6995</v>
      </c>
    </row>
    <row r="607">
      <c r="A607" s="503" t="inlineStr">
        <is>
          <t>memuknews.com</t>
        </is>
      </c>
      <c r="B607" s="512" t="n">
        <v>21</v>
      </c>
      <c r="C607" s="497" t="n">
        <v>3320</v>
      </c>
      <c r="D607" s="497" t="n">
        <v>375</v>
      </c>
      <c r="E607" s="485" t="n">
        <v>1606</v>
      </c>
      <c r="F607" s="497" t="n">
        <v>2949</v>
      </c>
      <c r="G607" s="497" t="n">
        <v>371</v>
      </c>
      <c r="H607" s="497" t="n">
        <v>1211</v>
      </c>
      <c r="I607" s="497" t="n">
        <v>276</v>
      </c>
    </row>
    <row r="608">
      <c r="A608" s="508" t="inlineStr">
        <is>
          <t>metaalnieuws.nl</t>
        </is>
      </c>
      <c r="B608" s="512" t="n">
        <v>26</v>
      </c>
      <c r="C608" s="497" t="n"/>
      <c r="D608" s="497" t="n"/>
      <c r="E608" s="485" t="n">
        <v>8281</v>
      </c>
      <c r="F608" s="497" t="n"/>
      <c r="G608" s="497" t="n"/>
      <c r="H608" s="497" t="n"/>
      <c r="I608" s="497" t="n"/>
    </row>
    <row r="609">
      <c r="A609" s="503" t="inlineStr">
        <is>
          <t>metal-supply.se</t>
        </is>
      </c>
      <c r="B609" s="512" t="n">
        <v>27</v>
      </c>
      <c r="C609" s="497" t="n">
        <v>19986821</v>
      </c>
      <c r="D609" s="497" t="n">
        <v>609</v>
      </c>
      <c r="E609" s="485" t="n">
        <v>13179</v>
      </c>
      <c r="F609" s="497" t="n">
        <v>463373</v>
      </c>
      <c r="G609" s="497" t="n">
        <v>19429269</v>
      </c>
      <c r="H609" s="497" t="n">
        <v>19799927</v>
      </c>
      <c r="I609" s="497" t="n">
        <v>45010</v>
      </c>
    </row>
    <row r="610">
      <c r="A610" s="489" t="inlineStr">
        <is>
          <t>metalarchitecture.com</t>
        </is>
      </c>
      <c r="B610" s="490" t="n">
        <v>22</v>
      </c>
      <c r="C610" s="491" t="n">
        <v>30948</v>
      </c>
      <c r="D610" s="491" t="n">
        <v>3676</v>
      </c>
      <c r="E610" s="491" t="n">
        <v>4351</v>
      </c>
      <c r="F610" s="491" t="n">
        <v>29276</v>
      </c>
      <c r="G610" s="491" t="n">
        <v>1838</v>
      </c>
      <c r="H610" s="491" t="n">
        <v>25585</v>
      </c>
      <c r="I610" s="491" t="n">
        <v>5679</v>
      </c>
    </row>
    <row r="611">
      <c r="A611" s="503" t="inlineStr">
        <is>
          <t>metropolismag.com</t>
        </is>
      </c>
      <c r="B611" s="512" t="n">
        <v>35</v>
      </c>
      <c r="C611" s="497" t="n"/>
      <c r="D611" s="497" t="n"/>
      <c r="E611" s="485" t="n"/>
      <c r="F611" s="497" t="n"/>
      <c r="G611" s="497" t="n"/>
      <c r="H611" s="497" t="n"/>
      <c r="I611" s="497" t="n"/>
    </row>
    <row r="612">
      <c r="A612" s="503" t="inlineStr">
        <is>
          <t>michigancontractor.news</t>
        </is>
      </c>
      <c r="B612" s="512" t="n">
        <v>5</v>
      </c>
      <c r="C612" s="497" t="n">
        <v>192</v>
      </c>
      <c r="D612" s="497" t="n">
        <v>23</v>
      </c>
      <c r="E612" s="485" t="n">
        <v>0</v>
      </c>
      <c r="F612" s="497" t="n">
        <v>185</v>
      </c>
      <c r="G612" s="497" t="n">
        <v>7</v>
      </c>
      <c r="H612" s="497" t="n">
        <v>185</v>
      </c>
      <c r="I612" s="497" t="n">
        <v>7</v>
      </c>
    </row>
    <row r="613">
      <c r="A613" s="503" t="inlineStr">
        <is>
          <t>midwestcontractor.news</t>
        </is>
      </c>
      <c r="B613" s="512" t="n">
        <v>5</v>
      </c>
      <c r="C613" s="497" t="n">
        <v>200</v>
      </c>
      <c r="D613" s="497" t="n">
        <v>25</v>
      </c>
      <c r="E613" s="485" t="n">
        <v>0</v>
      </c>
      <c r="F613" s="497" t="n">
        <v>191</v>
      </c>
      <c r="G613" s="497" t="n">
        <v>9</v>
      </c>
      <c r="H613" s="497" t="n">
        <v>192</v>
      </c>
      <c r="I613" s="497" t="n">
        <v>8</v>
      </c>
    </row>
    <row r="614">
      <c r="A614" s="503" t="inlineStr">
        <is>
          <t>milehighcre.com</t>
        </is>
      </c>
      <c r="B614" s="512" t="n">
        <v>29</v>
      </c>
      <c r="C614" s="497" t="n">
        <v>201714</v>
      </c>
      <c r="D614" s="497" t="n">
        <v>5405</v>
      </c>
      <c r="E614" s="485" t="n">
        <v>14796</v>
      </c>
      <c r="F614" s="497" t="n">
        <v>136340</v>
      </c>
      <c r="G614" s="497" t="n">
        <v>61672</v>
      </c>
      <c r="H614" s="497" t="n">
        <v>133532</v>
      </c>
      <c r="I614" s="497" t="n">
        <v>31008</v>
      </c>
    </row>
    <row r="615">
      <c r="A615" s="503" t="inlineStr">
        <is>
          <t>miningmagazine.com</t>
        </is>
      </c>
      <c r="B615" s="512" t="n">
        <v>27</v>
      </c>
      <c r="C615" s="497" t="n">
        <v>928887</v>
      </c>
      <c r="D615" s="497" t="n">
        <v>6763</v>
      </c>
      <c r="E615" s="485" t="n">
        <v>20202</v>
      </c>
      <c r="F615" s="497" t="n">
        <v>923598</v>
      </c>
      <c r="G615" s="497" t="n">
        <v>5263</v>
      </c>
      <c r="H615" s="497" t="n">
        <v>650668</v>
      </c>
      <c r="I615" s="497" t="n">
        <v>318333</v>
      </c>
    </row>
    <row r="616">
      <c r="A616" s="503" t="inlineStr">
        <is>
          <t>mitti.se</t>
        </is>
      </c>
      <c r="B616" s="512" t="n">
        <v>45</v>
      </c>
      <c r="C616" s="497" t="n">
        <v>717137</v>
      </c>
      <c r="D616" s="497" t="n">
        <v>12288</v>
      </c>
      <c r="E616" s="485" t="n">
        <v>385988</v>
      </c>
      <c r="F616" s="497" t="n">
        <v>678331</v>
      </c>
      <c r="G616" s="497" t="n">
        <v>39425</v>
      </c>
      <c r="H616" s="497" t="n">
        <v>548471</v>
      </c>
      <c r="I616" s="497" t="n">
        <v>151190</v>
      </c>
    </row>
    <row r="617">
      <c r="A617" s="503" t="inlineStr">
        <is>
          <t>mms.tveyes.com</t>
        </is>
      </c>
      <c r="B617" s="512" t="n">
        <v>38</v>
      </c>
      <c r="C617" s="497" t="n">
        <v>523761</v>
      </c>
      <c r="D617" s="497" t="n">
        <v>5346</v>
      </c>
      <c r="E617" s="485" t="n">
        <v>400323</v>
      </c>
      <c r="F617" s="497" t="n">
        <v>520075</v>
      </c>
      <c r="G617" s="497" t="n">
        <v>3784</v>
      </c>
      <c r="H617" s="497" t="n">
        <v>513295</v>
      </c>
      <c r="I617" s="497" t="n">
        <v>3997</v>
      </c>
    </row>
    <row r="618">
      <c r="A618" s="503" t="inlineStr">
        <is>
          <t>mninoticias.com</t>
        </is>
      </c>
      <c r="B618" s="512" t="n">
        <v>24</v>
      </c>
      <c r="C618" s="497" t="n">
        <v>5505</v>
      </c>
      <c r="D618" s="497" t="n">
        <v>1276</v>
      </c>
      <c r="E618" s="485" t="n">
        <v>1082</v>
      </c>
      <c r="F618" s="497" t="n">
        <v>4447</v>
      </c>
      <c r="G618" s="497" t="n">
        <v>1061</v>
      </c>
      <c r="H618" s="497" t="n">
        <v>3069</v>
      </c>
      <c r="I618" s="497" t="n">
        <v>2499</v>
      </c>
    </row>
    <row r="619">
      <c r="A619" s="503" t="inlineStr">
        <is>
          <t>mobilerobotguide.com</t>
        </is>
      </c>
      <c r="B619" s="512" t="n">
        <v>22</v>
      </c>
      <c r="C619" s="497" t="n">
        <v>85024</v>
      </c>
      <c r="D619" s="497" t="n">
        <v>5798</v>
      </c>
      <c r="E619" s="485" t="n">
        <v>47884</v>
      </c>
      <c r="F619" s="497" t="n">
        <v>83993</v>
      </c>
      <c r="G619" s="497" t="n">
        <v>1061</v>
      </c>
      <c r="H619" s="497" t="n">
        <v>42636</v>
      </c>
      <c r="I619" s="497" t="n">
        <v>42189</v>
      </c>
    </row>
    <row r="620">
      <c r="A620" s="503" t="inlineStr">
        <is>
          <t>money.usnews.com</t>
        </is>
      </c>
      <c r="B620" s="512" t="n">
        <v>80</v>
      </c>
      <c r="C620" s="497" t="n">
        <v>5198914</v>
      </c>
      <c r="D620" s="497" t="n">
        <v>92610</v>
      </c>
      <c r="E620" s="485" t="n">
        <v>63489525</v>
      </c>
      <c r="F620" s="497" t="n">
        <v>3392195</v>
      </c>
      <c r="G620" s="497" t="n">
        <v>1807529</v>
      </c>
      <c r="H620" s="497" t="n">
        <v>4954665</v>
      </c>
      <c r="I620" s="497" t="n">
        <v>268708</v>
      </c>
    </row>
    <row r="621">
      <c r="A621" s="503" t="inlineStr">
        <is>
          <t>morningagclips.com</t>
        </is>
      </c>
      <c r="B621" s="512" t="n">
        <v>29</v>
      </c>
      <c r="C621" s="497" t="n">
        <v>557711</v>
      </c>
      <c r="D621" s="497" t="n">
        <v>13425</v>
      </c>
      <c r="E621" s="485" t="n">
        <v>307606</v>
      </c>
      <c r="F621" s="497" t="n">
        <v>531190</v>
      </c>
      <c r="G621" s="497" t="n">
        <v>27281</v>
      </c>
      <c r="H621" s="497" t="n">
        <v>515132</v>
      </c>
      <c r="I621" s="497" t="n">
        <v>44781</v>
      </c>
    </row>
    <row r="622">
      <c r="A622" s="503" t="inlineStr">
        <is>
          <t>morningstar.com</t>
        </is>
      </c>
      <c r="B622" s="512" t="n">
        <v>66</v>
      </c>
      <c r="C622" s="497" t="n">
        <v>20027013</v>
      </c>
      <c r="D622" s="497" t="n">
        <v>78085</v>
      </c>
      <c r="E622" s="485" t="n">
        <v>11352293</v>
      </c>
      <c r="F622" s="497" t="n">
        <v>15040099</v>
      </c>
      <c r="G622" s="497" t="n">
        <v>5243103</v>
      </c>
      <c r="H622" s="497" t="n">
        <v>15850180</v>
      </c>
      <c r="I622" s="497" t="n">
        <v>1812811</v>
      </c>
    </row>
    <row r="623">
      <c r="A623" s="504" t="inlineStr">
        <is>
          <t>motortransport.co.uk</t>
        </is>
      </c>
      <c r="B623" s="522" t="n">
        <v>35</v>
      </c>
      <c r="C623" s="479" t="n"/>
      <c r="D623" s="517" t="n"/>
      <c r="E623" s="494" t="n">
        <v>12496</v>
      </c>
      <c r="F623" s="517" t="n"/>
      <c r="G623" s="517" t="n"/>
      <c r="H623" s="517" t="n"/>
      <c r="I623" s="517" t="n"/>
    </row>
    <row r="624">
      <c r="A624" s="503" t="inlineStr">
        <is>
          <t>msn.com</t>
        </is>
      </c>
      <c r="B624" s="512" t="n">
        <v>94</v>
      </c>
      <c r="C624" s="497" t="n">
        <v>456144246</v>
      </c>
      <c r="D624" s="497" t="n">
        <v>806997</v>
      </c>
      <c r="E624" s="485" t="n">
        <v>803129904</v>
      </c>
      <c r="F624" s="497" t="n">
        <v>378156162</v>
      </c>
      <c r="G624" s="497" t="n">
        <v>81686761</v>
      </c>
      <c r="H624" s="497" t="n">
        <v>443750577</v>
      </c>
      <c r="I624" s="497" t="n">
        <v>55733937</v>
      </c>
    </row>
    <row r="625">
      <c r="A625" s="503" t="inlineStr">
        <is>
          <t>mundogeo.com</t>
        </is>
      </c>
      <c r="B625" s="512" t="n">
        <v>29</v>
      </c>
      <c r="C625" s="497" t="n">
        <v>95639</v>
      </c>
      <c r="D625" s="497" t="n">
        <v>7588</v>
      </c>
      <c r="E625" s="485" t="n">
        <v>156722</v>
      </c>
      <c r="F625" s="497" t="n">
        <v>88785</v>
      </c>
      <c r="G625" s="497" t="n">
        <v>7141</v>
      </c>
      <c r="H625" s="497" t="n">
        <v>38001</v>
      </c>
      <c r="I625" s="497" t="n">
        <v>47022</v>
      </c>
    </row>
    <row r="626">
      <c r="A626" s="503" t="inlineStr">
        <is>
          <t>mycoordinates.org</t>
        </is>
      </c>
      <c r="B626" s="512" t="n">
        <v>27</v>
      </c>
      <c r="C626" s="497" t="n">
        <v>26874</v>
      </c>
      <c r="D626" s="497" t="n">
        <v>2366</v>
      </c>
      <c r="E626" s="485" t="n">
        <v>16208</v>
      </c>
      <c r="F626" s="497" t="n">
        <v>24546</v>
      </c>
      <c r="G626" s="497" t="n">
        <v>2367</v>
      </c>
      <c r="H626" s="497" t="n">
        <v>18583</v>
      </c>
      <c r="I626" s="497" t="n">
        <v>8411</v>
      </c>
    </row>
    <row r="627">
      <c r="A627" s="503" t="inlineStr">
        <is>
          <t>napaquarterly-digital.com</t>
        </is>
      </c>
      <c r="B627" s="512" t="n">
        <v>4</v>
      </c>
      <c r="C627" s="497" t="n"/>
      <c r="D627" s="497" t="n"/>
      <c r="E627" s="485" t="n"/>
      <c r="F627" s="497" t="n"/>
      <c r="G627" s="497" t="n"/>
      <c r="H627" s="497" t="n"/>
      <c r="I627" s="497" t="n"/>
    </row>
    <row r="628">
      <c r="A628" s="477" t="inlineStr">
        <is>
          <t>nasdaq.com</t>
        </is>
      </c>
      <c r="B628" s="522" t="n">
        <v>81</v>
      </c>
      <c r="C628" s="479" t="n"/>
      <c r="D628" s="517" t="n"/>
      <c r="E628" s="494" t="n">
        <v>14707173</v>
      </c>
      <c r="F628" s="517" t="n"/>
      <c r="G628" s="517" t="n"/>
      <c r="H628" s="517" t="n"/>
      <c r="I628" s="517" t="n"/>
    </row>
    <row r="629">
      <c r="A629" s="503" t="inlineStr">
        <is>
          <t>nationalnutgrower.com</t>
        </is>
      </c>
      <c r="B629" s="512" t="n">
        <v>17</v>
      </c>
      <c r="C629" s="497" t="n">
        <v>887</v>
      </c>
      <c r="D629" s="497" t="n">
        <v>363</v>
      </c>
      <c r="E629" s="485" t="n">
        <v>0</v>
      </c>
      <c r="F629" s="497" t="n">
        <v>677</v>
      </c>
      <c r="G629" s="497" t="n">
        <v>214</v>
      </c>
      <c r="H629" s="497" t="n">
        <v>485</v>
      </c>
      <c r="I629" s="497" t="n">
        <v>392</v>
      </c>
    </row>
    <row r="630">
      <c r="A630" s="503" t="inlineStr">
        <is>
          <t>newcivilengineer.com</t>
        </is>
      </c>
      <c r="B630" s="512" t="n">
        <v>42</v>
      </c>
      <c r="C630" s="497" t="n">
        <v>268371</v>
      </c>
      <c r="D630" s="497" t="n">
        <v>6060</v>
      </c>
      <c r="E630" s="485" t="n">
        <v>387182</v>
      </c>
      <c r="F630" s="497" t="n">
        <v>238207</v>
      </c>
      <c r="G630" s="497" t="n">
        <v>30636</v>
      </c>
      <c r="H630" s="497" t="n">
        <v>250893</v>
      </c>
      <c r="I630" s="497" t="n">
        <v>9091</v>
      </c>
    </row>
    <row r="631">
      <c r="A631" s="503" t="inlineStr">
        <is>
          <t>newenglandconstruction.news</t>
        </is>
      </c>
      <c r="B631" s="512" t="n">
        <v>5</v>
      </c>
      <c r="C631" s="497" t="n">
        <v>193</v>
      </c>
      <c r="D631" s="497" t="n">
        <v>22</v>
      </c>
      <c r="E631" s="485" t="n">
        <v>0</v>
      </c>
      <c r="F631" s="497" t="n">
        <v>184</v>
      </c>
      <c r="G631" s="497" t="n">
        <v>9</v>
      </c>
      <c r="H631" s="497" t="n">
        <v>188</v>
      </c>
      <c r="I631" s="497" t="n">
        <v>5</v>
      </c>
    </row>
    <row r="632">
      <c r="A632" s="503" t="inlineStr">
        <is>
          <t>news-24.fr</t>
        </is>
      </c>
      <c r="B632" s="512" t="n">
        <v>28</v>
      </c>
      <c r="C632" s="497" t="n">
        <v>453442</v>
      </c>
      <c r="D632" s="497" t="n">
        <v>10103</v>
      </c>
      <c r="E632" s="485" t="n">
        <v>95223</v>
      </c>
      <c r="F632" s="497" t="n">
        <v>430552</v>
      </c>
      <c r="G632" s="497" t="n">
        <v>22818</v>
      </c>
      <c r="H632" s="497" t="n">
        <v>433943</v>
      </c>
      <c r="I632" s="497" t="n">
        <v>24931</v>
      </c>
    </row>
    <row r="633">
      <c r="A633" s="489" t="inlineStr">
        <is>
          <t>news.agc.org</t>
        </is>
      </c>
      <c r="B633" s="490" t="n">
        <v>41</v>
      </c>
      <c r="C633" s="491" t="n">
        <v>2163</v>
      </c>
      <c r="D633" s="491" t="n">
        <v>201</v>
      </c>
      <c r="E633" s="491" t="n">
        <v>41312</v>
      </c>
      <c r="F633" s="491" t="n">
        <v>1905</v>
      </c>
      <c r="G633" s="491" t="n">
        <v>263</v>
      </c>
      <c r="H633" s="491" t="n">
        <v>1534</v>
      </c>
      <c r="I633" s="491" t="n">
        <v>15</v>
      </c>
    </row>
    <row r="634">
      <c r="A634" s="503" t="inlineStr">
        <is>
          <t>news.agropages.com</t>
        </is>
      </c>
      <c r="B634" s="512" t="n">
        <v>35</v>
      </c>
      <c r="C634" s="497" t="n">
        <v>949621</v>
      </c>
      <c r="D634" s="497" t="n">
        <v>4082</v>
      </c>
      <c r="E634" s="485" t="n">
        <v>45777</v>
      </c>
      <c r="F634" s="497" t="n">
        <v>938498</v>
      </c>
      <c r="G634" s="497" t="n">
        <v>10821</v>
      </c>
      <c r="H634" s="497" t="n">
        <v>907980</v>
      </c>
      <c r="I634" s="497" t="n">
        <v>950</v>
      </c>
    </row>
    <row r="635">
      <c r="A635" s="503" t="inlineStr">
        <is>
          <t>news.conexpoconagg.com</t>
        </is>
      </c>
      <c r="B635" s="512" t="n">
        <v>39</v>
      </c>
      <c r="C635" s="497" t="n">
        <v>4853</v>
      </c>
      <c r="D635" s="497" t="n">
        <v>964</v>
      </c>
      <c r="E635" s="485" t="n">
        <v>14410</v>
      </c>
      <c r="F635" s="497" t="n">
        <v>4319</v>
      </c>
      <c r="G635" s="497" t="n">
        <v>547</v>
      </c>
      <c r="H635" s="497" t="n">
        <v>1414</v>
      </c>
      <c r="I635" s="497" t="n">
        <v>1161</v>
      </c>
    </row>
    <row r="636">
      <c r="A636" s="503" t="inlineStr">
        <is>
          <t>news.eseuro.com</t>
        </is>
      </c>
      <c r="B636" s="512" t="n">
        <v>34</v>
      </c>
      <c r="C636" s="497" t="n">
        <v>84810</v>
      </c>
      <c r="D636" s="497" t="n">
        <v>3863</v>
      </c>
      <c r="E636" s="485" t="n">
        <v>364482</v>
      </c>
      <c r="F636" s="497" t="n">
        <v>76596</v>
      </c>
      <c r="G636" s="497" t="n">
        <v>8398</v>
      </c>
      <c r="H636" s="497" t="n">
        <v>64891</v>
      </c>
      <c r="I636" s="497" t="n">
        <v>20229</v>
      </c>
    </row>
    <row r="637">
      <c r="A637" s="503" t="inlineStr">
        <is>
          <t>news.yahoo.com</t>
        </is>
      </c>
      <c r="B637" s="512" t="n">
        <v>80</v>
      </c>
      <c r="C637" s="497" t="n">
        <v>483938843</v>
      </c>
      <c r="D637" s="497" t="n">
        <v>364963</v>
      </c>
      <c r="E637" s="485" t="n">
        <v>4180152874</v>
      </c>
      <c r="F637" s="497" t="n">
        <v>434554826</v>
      </c>
      <c r="G637" s="497" t="n">
        <v>50395957</v>
      </c>
      <c r="H637" s="497" t="n">
        <v>461514116</v>
      </c>
      <c r="I637" s="497" t="n">
        <v>25322212</v>
      </c>
    </row>
    <row r="638">
      <c r="A638" s="503" t="inlineStr">
        <is>
          <t>newsletter.smartbrief.com</t>
        </is>
      </c>
      <c r="B638" s="512" t="n">
        <v>44</v>
      </c>
      <c r="C638" s="497" t="n"/>
      <c r="D638" s="497" t="n"/>
      <c r="E638" s="485" t="n">
        <v>391</v>
      </c>
      <c r="F638" s="497" t="n"/>
      <c r="G638" s="497" t="n"/>
      <c r="H638" s="497" t="n"/>
      <c r="I638" s="497" t="n"/>
    </row>
    <row r="639">
      <c r="A639" s="503" t="inlineStr">
        <is>
          <t>newsteelconstruction.com</t>
        </is>
      </c>
      <c r="B639" s="512" t="n">
        <v>21</v>
      </c>
      <c r="C639" s="497" t="n">
        <v>18481</v>
      </c>
      <c r="D639" s="497" t="n">
        <v>2882</v>
      </c>
      <c r="E639" s="485" t="n">
        <v>5433</v>
      </c>
      <c r="F639" s="497" t="n">
        <v>6995</v>
      </c>
      <c r="G639" s="497" t="n">
        <v>11555</v>
      </c>
      <c r="H639" s="497" t="n">
        <v>13217</v>
      </c>
      <c r="I639" s="497" t="n">
        <v>5358</v>
      </c>
    </row>
    <row r="640">
      <c r="A640" s="503" t="inlineStr">
        <is>
          <t>newstrail.com</t>
        </is>
      </c>
      <c r="B640" s="512" t="n">
        <v>25</v>
      </c>
      <c r="C640" s="497" t="n">
        <v>78876</v>
      </c>
      <c r="D640" s="497" t="n">
        <v>4706</v>
      </c>
      <c r="E640" s="485" t="n">
        <v>30749</v>
      </c>
      <c r="F640" s="497" t="n">
        <v>63093</v>
      </c>
      <c r="G640" s="497" t="n">
        <v>15893</v>
      </c>
      <c r="H640" s="497" t="n">
        <v>70899</v>
      </c>
      <c r="I640" s="497" t="n">
        <v>8458</v>
      </c>
    </row>
    <row r="641">
      <c r="A641" s="503" t="inlineStr">
        <is>
          <t>newsweek.com</t>
        </is>
      </c>
      <c r="B641" s="512" t="n">
        <v>83</v>
      </c>
      <c r="C641" s="497" t="n">
        <v>48346189</v>
      </c>
      <c r="D641" s="497" t="n">
        <v>466719</v>
      </c>
      <c r="E641" s="485" t="n">
        <v>125341017</v>
      </c>
      <c r="F641" s="497" t="n">
        <v>39965922</v>
      </c>
      <c r="G641" s="497" t="n">
        <v>9215712</v>
      </c>
      <c r="H641" s="497" t="n">
        <v>41941755</v>
      </c>
      <c r="I641" s="497" t="n">
        <v>8442653</v>
      </c>
    </row>
    <row r="642">
      <c r="A642" s="503" t="inlineStr">
        <is>
          <t>nieuweoogst.nl</t>
        </is>
      </c>
      <c r="B642" s="512" t="n">
        <v>43</v>
      </c>
      <c r="C642" s="497" t="n">
        <v>8544295</v>
      </c>
      <c r="D642" s="497" t="n">
        <v>3449</v>
      </c>
      <c r="E642" s="485" t="n">
        <v>221357</v>
      </c>
      <c r="F642" s="497" t="n">
        <v>8496579</v>
      </c>
      <c r="G642" s="497" t="n">
        <v>43501</v>
      </c>
      <c r="H642" s="497" t="n">
        <v>7989085</v>
      </c>
      <c r="I642" s="497" t="n">
        <v>314311</v>
      </c>
    </row>
    <row r="643">
      <c r="A643" s="503" t="inlineStr">
        <is>
          <t>nl.investing.com</t>
        </is>
      </c>
      <c r="B643" s="512" t="n">
        <v>97</v>
      </c>
      <c r="C643" s="497" t="n"/>
      <c r="D643" s="497" t="n"/>
      <c r="E643" s="485" t="n">
        <v>307058</v>
      </c>
      <c r="F643" s="497" t="n"/>
      <c r="G643" s="497" t="n"/>
      <c r="H643" s="497" t="n"/>
      <c r="I643" s="497" t="n"/>
    </row>
    <row r="644">
      <c r="A644" s="503" t="inlineStr">
        <is>
          <t>no-tillfarmer.com</t>
        </is>
      </c>
      <c r="B644" s="512" t="n">
        <v>28</v>
      </c>
      <c r="C644" s="497" t="n"/>
      <c r="D644" s="497" t="n"/>
      <c r="E644" s="485" t="n"/>
      <c r="F644" s="497" t="n"/>
      <c r="G644" s="497" t="n"/>
      <c r="H644" s="497" t="n"/>
      <c r="I644" s="497" t="n"/>
    </row>
    <row r="645">
      <c r="A645" s="503" t="inlineStr">
        <is>
          <t>nordiskaprojekt.se</t>
        </is>
      </c>
      <c r="B645" s="512" t="n">
        <v>22</v>
      </c>
      <c r="C645" s="497" t="n">
        <v>6591</v>
      </c>
      <c r="D645" s="497" t="n">
        <v>919</v>
      </c>
      <c r="E645" s="485" t="n">
        <v>155</v>
      </c>
      <c r="F645" s="497" t="n">
        <v>5821</v>
      </c>
      <c r="G645" s="497" t="n">
        <v>736</v>
      </c>
      <c r="H645" s="497" t="n">
        <v>2760</v>
      </c>
      <c r="I645" s="497" t="n">
        <v>3719</v>
      </c>
    </row>
    <row r="646">
      <c r="A646" s="503" t="inlineStr">
        <is>
          <t>northamericanmining.com</t>
        </is>
      </c>
      <c r="B646" s="512" t="n">
        <v>21</v>
      </c>
      <c r="C646" s="497" t="n">
        <v>3248</v>
      </c>
      <c r="D646" s="497" t="n">
        <v>499</v>
      </c>
      <c r="E646" s="485" t="n">
        <v>546</v>
      </c>
      <c r="F646" s="497" t="n">
        <v>3073</v>
      </c>
      <c r="G646" s="497" t="n">
        <v>177</v>
      </c>
      <c r="H646" s="497" t="n">
        <v>2413</v>
      </c>
      <c r="I646" s="497" t="n">
        <v>504</v>
      </c>
    </row>
    <row r="647">
      <c r="A647" s="503" t="inlineStr">
        <is>
          <t>noticiasmaquinaria.com</t>
        </is>
      </c>
      <c r="B647" s="512" t="n">
        <v>16</v>
      </c>
      <c r="C647" s="497" t="n">
        <v>31456</v>
      </c>
      <c r="D647" s="497" t="n">
        <v>2404</v>
      </c>
      <c r="E647" s="485" t="n">
        <v>535</v>
      </c>
      <c r="F647" s="497" t="n">
        <v>28252</v>
      </c>
      <c r="G647" s="497" t="n">
        <v>3199</v>
      </c>
      <c r="H647" s="497" t="n">
        <v>3996</v>
      </c>
      <c r="I647" s="497" t="n">
        <v>27711</v>
      </c>
    </row>
    <row r="648">
      <c r="A648" s="487" t="inlineStr">
        <is>
          <t>nt.nl</t>
        </is>
      </c>
      <c r="B648" s="522" t="n">
        <v>29</v>
      </c>
      <c r="C648" s="479" t="n"/>
      <c r="D648" s="517" t="n"/>
      <c r="E648" s="494" t="n">
        <v>24929</v>
      </c>
      <c r="F648" s="517" t="n"/>
      <c r="G648" s="517" t="n"/>
      <c r="H648" s="517" t="n"/>
      <c r="I648" s="517" t="n"/>
    </row>
    <row r="649">
      <c r="A649" s="516" t="inlineStr">
        <is>
          <t>nytimes.com</t>
        </is>
      </c>
      <c r="B649" s="512" t="n">
        <v>100</v>
      </c>
      <c r="C649" s="497" t="n"/>
      <c r="D649" s="497" t="n"/>
      <c r="E649" s="485" t="n">
        <v>254901229</v>
      </c>
      <c r="F649" s="497" t="n"/>
      <c r="G649" s="497" t="n"/>
      <c r="H649" s="497" t="n"/>
      <c r="I649" s="497" t="n"/>
    </row>
    <row r="650">
      <c r="A650" s="503" t="inlineStr">
        <is>
          <t>oaba.net</t>
        </is>
      </c>
      <c r="B650" s="512" t="n">
        <v>21</v>
      </c>
      <c r="C650" s="497" t="n">
        <v>34877</v>
      </c>
      <c r="D650" s="497" t="n">
        <v>238</v>
      </c>
      <c r="E650" s="485" t="n">
        <v>0</v>
      </c>
      <c r="F650" s="497" t="n">
        <v>34195</v>
      </c>
      <c r="G650" s="497" t="n">
        <v>686</v>
      </c>
      <c r="H650" s="497" t="n">
        <v>2810</v>
      </c>
      <c r="I650" s="497" t="n">
        <v>4312</v>
      </c>
    </row>
    <row r="651">
      <c r="A651" s="503" t="inlineStr">
        <is>
          <t>ocj.com</t>
        </is>
      </c>
      <c r="B651" s="512" t="n">
        <v>33</v>
      </c>
      <c r="C651" s="497" t="n">
        <v>376512</v>
      </c>
      <c r="D651" s="497" t="n">
        <v>7628</v>
      </c>
      <c r="E651" s="485" t="n">
        <v>5464</v>
      </c>
      <c r="F651" s="497" t="n">
        <v>325725</v>
      </c>
      <c r="G651" s="497" t="n">
        <v>52150</v>
      </c>
      <c r="H651" s="497" t="n">
        <v>367879</v>
      </c>
      <c r="I651" s="497" t="n">
        <v>12327</v>
      </c>
    </row>
    <row r="652">
      <c r="A652" s="503" t="inlineStr">
        <is>
          <t>oemoffhighway.com</t>
        </is>
      </c>
      <c r="B652" s="512" t="n">
        <v>30</v>
      </c>
      <c r="C652" s="497" t="n">
        <v>151233</v>
      </c>
      <c r="D652" s="497" t="n">
        <v>13115</v>
      </c>
      <c r="E652" s="485" t="n">
        <v>41024</v>
      </c>
      <c r="F652" s="497" t="n">
        <v>143234</v>
      </c>
      <c r="G652" s="497" t="n">
        <v>8157</v>
      </c>
      <c r="H652" s="497" t="n">
        <v>29393</v>
      </c>
      <c r="I652" s="497" t="n">
        <v>123022</v>
      </c>
    </row>
    <row r="653">
      <c r="A653" s="503" t="inlineStr">
        <is>
          <t>oevz.com</t>
        </is>
      </c>
      <c r="B653" s="512" t="n">
        <v>22</v>
      </c>
      <c r="C653" s="497" t="n">
        <v>135998</v>
      </c>
      <c r="D653" s="497" t="n">
        <v>6014</v>
      </c>
      <c r="E653" s="485" t="n">
        <v>1044</v>
      </c>
      <c r="F653" s="497" t="n">
        <v>133231</v>
      </c>
      <c r="G653" s="497" t="n">
        <v>2712</v>
      </c>
      <c r="H653" s="497" t="n">
        <v>94467</v>
      </c>
      <c r="I653" s="497" t="n">
        <v>42593</v>
      </c>
    </row>
    <row r="654">
      <c r="A654" s="503" t="inlineStr">
        <is>
          <t>oilandgaspress.com</t>
        </is>
      </c>
      <c r="B654" s="512" t="n">
        <v>5</v>
      </c>
      <c r="C654" s="497" t="n">
        <v>1577</v>
      </c>
      <c r="D654" s="497" t="n">
        <v>426</v>
      </c>
      <c r="E654" s="485" t="n">
        <v>0</v>
      </c>
      <c r="F654" s="497" t="n">
        <v>1187</v>
      </c>
      <c r="G654" s="497" t="n">
        <v>397</v>
      </c>
      <c r="H654" s="497" t="n">
        <v>1296</v>
      </c>
      <c r="I654" s="497" t="n">
        <v>286</v>
      </c>
    </row>
    <row r="655">
      <c r="A655" s="489" t="inlineStr">
        <is>
          <t>omdia.tech.informa.com</t>
        </is>
      </c>
      <c r="B655" s="490" t="n">
        <v>44</v>
      </c>
      <c r="C655" s="491" t="n">
        <v>2183127</v>
      </c>
      <c r="D655" s="491" t="n">
        <v>20453</v>
      </c>
      <c r="E655" s="491" t="n">
        <v>226249</v>
      </c>
      <c r="F655" s="491" t="n">
        <v>2087959</v>
      </c>
      <c r="G655" s="491" t="n">
        <v>97743</v>
      </c>
      <c r="H655" s="491" t="n">
        <v>1958839</v>
      </c>
      <c r="I655" s="491" t="n">
        <v>66883</v>
      </c>
    </row>
    <row r="656">
      <c r="A656" s="489" t="inlineStr">
        <is>
          <t>ominho.pt</t>
        </is>
      </c>
      <c r="B656" s="490" t="n">
        <v>41</v>
      </c>
      <c r="C656" s="491" t="n">
        <v>151649</v>
      </c>
      <c r="D656" s="491" t="n">
        <v>6675</v>
      </c>
      <c r="E656" s="491" t="n">
        <v>1426477</v>
      </c>
      <c r="F656" s="491" t="n">
        <v>143936</v>
      </c>
      <c r="G656" s="491" t="n">
        <v>8095</v>
      </c>
      <c r="H656" s="491" t="n">
        <v>67618</v>
      </c>
      <c r="I656" s="491" t="n">
        <v>90742</v>
      </c>
    </row>
    <row r="657">
      <c r="A657" s="503" t="inlineStr">
        <is>
          <t>on-sitemag.com</t>
        </is>
      </c>
      <c r="B657" s="512" t="n">
        <v>26</v>
      </c>
      <c r="C657" s="497" t="n">
        <v>41980</v>
      </c>
      <c r="D657" s="497" t="n">
        <v>3275</v>
      </c>
      <c r="E657" s="485" t="n">
        <v>48981</v>
      </c>
      <c r="F657" s="497" t="n">
        <v>35869</v>
      </c>
      <c r="G657" s="497" t="n">
        <v>6190</v>
      </c>
      <c r="H657" s="497" t="n">
        <v>32027</v>
      </c>
      <c r="I657" s="497" t="n">
        <v>10083</v>
      </c>
    </row>
    <row r="658">
      <c r="A658" s="503" t="inlineStr">
        <is>
          <t>online.flippingbook.com</t>
        </is>
      </c>
      <c r="B658" s="512" t="n">
        <v>0</v>
      </c>
      <c r="C658" s="497" t="n"/>
      <c r="D658" s="497" t="n"/>
      <c r="E658" s="485" t="n"/>
      <c r="F658" s="497" t="n"/>
      <c r="G658" s="497" t="n"/>
      <c r="H658" s="497" t="n"/>
      <c r="I658" s="497" t="n"/>
    </row>
    <row r="659">
      <c r="A659" s="503" t="inlineStr">
        <is>
          <t>onsitenews.it</t>
        </is>
      </c>
      <c r="B659" s="512" t="n">
        <v>17</v>
      </c>
      <c r="C659" s="497" t="n">
        <v>34149</v>
      </c>
      <c r="D659" s="497" t="n">
        <v>2621</v>
      </c>
      <c r="E659" s="485" t="n">
        <v>695</v>
      </c>
      <c r="F659" s="497" t="n">
        <v>33560</v>
      </c>
      <c r="G659" s="497" t="n">
        <v>582</v>
      </c>
      <c r="H659" s="497" t="n">
        <v>1287</v>
      </c>
      <c r="I659" s="497" t="n">
        <v>30499</v>
      </c>
    </row>
    <row r="660">
      <c r="A660" s="503" t="inlineStr">
        <is>
          <t>open.spotify.com</t>
        </is>
      </c>
      <c r="B660" s="512" t="n">
        <v>78</v>
      </c>
      <c r="C660" s="497" t="n">
        <v>1363804751</v>
      </c>
      <c r="D660" s="497" t="n">
        <v>1537005</v>
      </c>
      <c r="E660" s="485" t="n">
        <v>292143399</v>
      </c>
      <c r="F660" s="497" t="n"/>
      <c r="G660" s="497" t="n"/>
      <c r="H660" s="497" t="n"/>
      <c r="I660" s="497" t="n"/>
    </row>
    <row r="661">
      <c r="A661" s="503" t="inlineStr">
        <is>
          <t>oregonlive.com</t>
        </is>
      </c>
      <c r="B661" s="512" t="n">
        <v>68</v>
      </c>
      <c r="C661" s="497" t="n">
        <v>14538967</v>
      </c>
      <c r="D661" s="497" t="n">
        <v>179304</v>
      </c>
      <c r="E661" s="485" t="n">
        <v>15961933</v>
      </c>
      <c r="F661" s="497" t="n">
        <v>9804033</v>
      </c>
      <c r="G661" s="497" t="n">
        <v>5073125</v>
      </c>
      <c r="H661" s="497" t="n">
        <v>13027451</v>
      </c>
      <c r="I661" s="497" t="n">
        <v>1394014</v>
      </c>
    </row>
    <row r="662">
      <c r="A662" s="477" t="inlineStr">
        <is>
          <t>ots.at</t>
        </is>
      </c>
      <c r="B662" s="522" t="n">
        <v>52</v>
      </c>
      <c r="C662" s="479" t="n"/>
      <c r="D662" s="517" t="n"/>
      <c r="E662" s="517" t="n">
        <v>233371</v>
      </c>
      <c r="F662" s="517" t="n"/>
      <c r="G662" s="517" t="n"/>
      <c r="H662" s="517" t="n"/>
      <c r="I662" s="517" t="n"/>
    </row>
    <row r="663">
      <c r="A663" s="503" t="inlineStr">
        <is>
          <t>outdoordesign.com.au</t>
        </is>
      </c>
      <c r="B663" s="512" t="n">
        <v>22</v>
      </c>
      <c r="C663" s="497" t="n">
        <v>6552</v>
      </c>
      <c r="D663" s="497" t="n">
        <v>1108</v>
      </c>
      <c r="E663" s="485" t="n">
        <v>6663</v>
      </c>
      <c r="F663" s="497" t="n">
        <v>5275</v>
      </c>
      <c r="G663" s="497" t="n">
        <v>1295</v>
      </c>
      <c r="H663" s="497" t="n">
        <v>3518</v>
      </c>
      <c r="I663" s="497" t="n">
        <v>2370</v>
      </c>
    </row>
    <row r="664">
      <c r="A664" s="503" t="inlineStr">
        <is>
          <t>p7f.vogel.de</t>
        </is>
      </c>
      <c r="B664" s="490" t="n">
        <v>45</v>
      </c>
      <c r="C664" s="491" t="n">
        <v>35129</v>
      </c>
      <c r="D664" s="491" t="n">
        <v>117</v>
      </c>
      <c r="E664" s="491" t="n">
        <v>480214</v>
      </c>
      <c r="F664" s="491" t="n">
        <v>35087</v>
      </c>
      <c r="G664" s="491" t="n">
        <v>25</v>
      </c>
      <c r="H664" s="491" t="n">
        <v>2245</v>
      </c>
      <c r="I664" s="491" t="n">
        <v>32722</v>
      </c>
    </row>
    <row r="665">
      <c r="A665" s="503" t="inlineStr">
        <is>
          <t>papperochmassa.se</t>
        </is>
      </c>
      <c r="B665" s="512" t="n">
        <v>19</v>
      </c>
      <c r="C665" s="497" t="n"/>
      <c r="D665" s="497" t="n"/>
      <c r="E665" s="485" t="n"/>
      <c r="F665" s="497" t="n"/>
      <c r="G665" s="497" t="n"/>
      <c r="H665" s="497" t="n"/>
      <c r="I665" s="497" t="n"/>
    </row>
    <row r="666">
      <c r="A666" s="503" t="inlineStr">
        <is>
          <t>parametric-architecture.com</t>
        </is>
      </c>
      <c r="B666" s="512" t="n">
        <v>34</v>
      </c>
      <c r="C666" s="497" t="n">
        <v>95419</v>
      </c>
      <c r="D666" s="497" t="n">
        <v>10125</v>
      </c>
      <c r="E666" s="485" t="n">
        <v>227082</v>
      </c>
      <c r="F666" s="497" t="n">
        <v>91094</v>
      </c>
      <c r="G666" s="497" t="n">
        <v>3570</v>
      </c>
      <c r="H666" s="497" t="n">
        <v>23031</v>
      </c>
      <c r="I666" s="497" t="n">
        <v>72390</v>
      </c>
    </row>
    <row r="667">
      <c r="A667" s="503" t="inlineStr">
        <is>
          <t>pbctoday.co.uk</t>
        </is>
      </c>
      <c r="B667" s="512" t="n">
        <v>31</v>
      </c>
      <c r="C667" s="497" t="n">
        <v>101636</v>
      </c>
      <c r="D667" s="497" t="n">
        <v>10124</v>
      </c>
      <c r="E667" s="485" t="n">
        <v>49029</v>
      </c>
      <c r="F667" s="497" t="n">
        <v>91735</v>
      </c>
      <c r="G667" s="497" t="n">
        <v>9892</v>
      </c>
      <c r="H667" s="497" t="n">
        <v>65594</v>
      </c>
      <c r="I667" s="497" t="n">
        <v>24942</v>
      </c>
    </row>
    <row r="668">
      <c r="A668" s="503" t="inlineStr">
        <is>
          <t>pbe.news</t>
        </is>
      </c>
      <c r="B668" s="512" t="n">
        <v>5</v>
      </c>
      <c r="C668" s="497" t="n">
        <v>189</v>
      </c>
      <c r="D668" s="497" t="n">
        <v>23</v>
      </c>
      <c r="E668" s="485" t="n">
        <v>0</v>
      </c>
      <c r="F668" s="497" t="n">
        <v>185</v>
      </c>
      <c r="G668" s="497" t="n">
        <v>4</v>
      </c>
      <c r="H668" s="497" t="n">
        <v>186</v>
      </c>
      <c r="I668" s="497" t="n">
        <v>3</v>
      </c>
    </row>
    <row r="669">
      <c r="A669" s="503" t="inlineStr">
        <is>
          <t>penzcentrum.hu</t>
        </is>
      </c>
      <c r="B669" s="512" t="n">
        <v>54</v>
      </c>
      <c r="C669" s="497" t="n"/>
      <c r="D669" s="497" t="n"/>
      <c r="E669" s="485" t="n">
        <v>905405</v>
      </c>
      <c r="F669" s="497" t="n"/>
      <c r="G669" s="497" t="n"/>
      <c r="H669" s="497" t="n"/>
      <c r="I669" s="497" t="n"/>
    </row>
    <row r="670">
      <c r="A670" s="503" t="inlineStr">
        <is>
          <t>pgjonline.com</t>
        </is>
      </c>
      <c r="B670" s="512" t="n">
        <v>31</v>
      </c>
      <c r="C670" s="497" t="n">
        <v>4540709</v>
      </c>
      <c r="D670" s="497" t="n">
        <v>3743</v>
      </c>
      <c r="E670" s="485" t="n">
        <v>39074</v>
      </c>
      <c r="F670" s="497" t="n">
        <v>3553271</v>
      </c>
      <c r="G670" s="497" t="n">
        <v>983473</v>
      </c>
      <c r="H670" s="497" t="n">
        <v>4022521</v>
      </c>
      <c r="I670" s="497" t="n">
        <v>581762</v>
      </c>
    </row>
    <row r="671">
      <c r="A671" s="503" t="inlineStr">
        <is>
          <t>phcppros.com</t>
        </is>
      </c>
      <c r="B671" s="512" t="n">
        <v>30</v>
      </c>
      <c r="C671" s="497" t="n">
        <v>81132</v>
      </c>
      <c r="D671" s="497" t="n">
        <v>11890</v>
      </c>
      <c r="E671" s="485" t="n">
        <v>15188</v>
      </c>
      <c r="F671" s="497" t="n">
        <v>62939</v>
      </c>
      <c r="G671" s="497" t="n">
        <v>18423</v>
      </c>
      <c r="H671" s="497" t="n">
        <v>30726</v>
      </c>
      <c r="I671" s="497" t="n">
        <v>50229</v>
      </c>
    </row>
    <row r="672">
      <c r="A672" s="503" t="inlineStr">
        <is>
          <t>pitandquarry.com</t>
        </is>
      </c>
      <c r="B672" s="512" t="n">
        <v>28</v>
      </c>
      <c r="C672" s="497" t="n">
        <v>37973</v>
      </c>
      <c r="D672" s="497" t="n">
        <v>3813</v>
      </c>
      <c r="E672" s="485" t="n">
        <v>12365</v>
      </c>
      <c r="F672" s="497" t="n">
        <v>33430</v>
      </c>
      <c r="G672" s="497" t="n">
        <v>4547</v>
      </c>
      <c r="H672" s="497" t="n">
        <v>24838</v>
      </c>
      <c r="I672" s="497" t="n">
        <v>9164</v>
      </c>
    </row>
    <row r="673">
      <c r="A673" s="503" t="inlineStr">
        <is>
          <t>pitchbook.com</t>
        </is>
      </c>
      <c r="B673" s="512" t="n">
        <v>60</v>
      </c>
      <c r="C673" s="497" t="n">
        <v>8912384</v>
      </c>
      <c r="D673" s="497" t="n">
        <v>58585</v>
      </c>
      <c r="E673" s="485" t="n">
        <v>2586815</v>
      </c>
      <c r="F673" s="497" t="n">
        <v>8587266</v>
      </c>
      <c r="G673" s="497" t="n">
        <v>340421</v>
      </c>
      <c r="H673" s="497" t="n">
        <v>8266500</v>
      </c>
      <c r="I673" s="497" t="n">
        <v>504967</v>
      </c>
    </row>
    <row r="674">
      <c r="A674" s="503" t="inlineStr">
        <is>
          <t>plant-planet.co.uk</t>
        </is>
      </c>
      <c r="B674" s="512" t="n">
        <v>15</v>
      </c>
      <c r="C674" s="497" t="n">
        <v>1520</v>
      </c>
      <c r="D674" s="497" t="n">
        <v>626</v>
      </c>
      <c r="E674" s="485" t="n">
        <v>767</v>
      </c>
      <c r="F674" s="497" t="n">
        <v>1466</v>
      </c>
      <c r="G674" s="497" t="n">
        <v>54</v>
      </c>
      <c r="H674" s="497" t="n">
        <v>646</v>
      </c>
      <c r="I674" s="497" t="n">
        <v>882</v>
      </c>
    </row>
    <row r="675">
      <c r="A675" s="503" t="inlineStr">
        <is>
          <t>plantandcivilengineer.com</t>
        </is>
      </c>
      <c r="B675" s="512" t="n">
        <v>15</v>
      </c>
      <c r="C675" s="497" t="n">
        <v>1077</v>
      </c>
      <c r="D675" s="497" t="n">
        <v>551</v>
      </c>
      <c r="E675" s="485" t="n">
        <v>1210</v>
      </c>
      <c r="F675" s="497" t="n">
        <v>950</v>
      </c>
      <c r="G675" s="497" t="n">
        <v>129</v>
      </c>
      <c r="H675" s="497" t="n">
        <v>356</v>
      </c>
      <c r="I675" s="497" t="n">
        <v>726</v>
      </c>
    </row>
    <row r="676">
      <c r="A676" s="503" t="inlineStr">
        <is>
          <t>pleinchamp.com</t>
        </is>
      </c>
      <c r="B676" s="512" t="n">
        <v>46</v>
      </c>
      <c r="C676" s="497" t="n"/>
      <c r="D676" s="497" t="n"/>
      <c r="E676" s="485" t="n">
        <v>717860</v>
      </c>
      <c r="F676" s="497" t="n"/>
      <c r="G676" s="497" t="n"/>
      <c r="H676" s="497" t="n"/>
      <c r="I676" s="497" t="n"/>
    </row>
    <row r="677">
      <c r="A677" s="503" t="inlineStr">
        <is>
          <t>plm-erpnews.se</t>
        </is>
      </c>
      <c r="B677" s="512" t="n">
        <v>15</v>
      </c>
      <c r="C677" s="497" t="n">
        <v>1679</v>
      </c>
      <c r="D677" s="497" t="n">
        <v>580</v>
      </c>
      <c r="E677" s="485" t="n">
        <v>908</v>
      </c>
      <c r="F677" s="497" t="n">
        <v>1639</v>
      </c>
      <c r="G677" s="497" t="n">
        <v>40</v>
      </c>
      <c r="H677" s="497" t="n">
        <v>418</v>
      </c>
      <c r="I677" s="497" t="n">
        <v>1262</v>
      </c>
    </row>
    <row r="678">
      <c r="A678" s="503" t="inlineStr">
        <is>
          <t>pmmag.com</t>
        </is>
      </c>
      <c r="B678" s="512" t="n">
        <v>26</v>
      </c>
      <c r="C678" s="497" t="n">
        <v>124273</v>
      </c>
      <c r="D678" s="497" t="n">
        <v>12328</v>
      </c>
      <c r="E678" s="485" t="n">
        <v>29432</v>
      </c>
      <c r="F678" s="497" t="n">
        <v>112768</v>
      </c>
      <c r="G678" s="497" t="n">
        <v>11695</v>
      </c>
      <c r="H678" s="497" t="n">
        <v>40299</v>
      </c>
      <c r="I678" s="497" t="n">
        <v>79752</v>
      </c>
    </row>
    <row r="679">
      <c r="A679" s="508" t="inlineStr">
        <is>
          <t>pneusnews.it</t>
        </is>
      </c>
      <c r="B679" s="512" t="n">
        <v>34</v>
      </c>
      <c r="C679" s="497" t="n"/>
      <c r="D679" s="497" t="n"/>
      <c r="E679" s="485" t="n">
        <v>23225</v>
      </c>
      <c r="F679" s="497" t="n"/>
      <c r="G679" s="497" t="n"/>
      <c r="H679" s="497" t="n"/>
      <c r="I679" s="497" t="n"/>
    </row>
    <row r="680">
      <c r="A680" s="503" t="inlineStr">
        <is>
          <t>podbean.com</t>
        </is>
      </c>
      <c r="B680" s="512" t="n">
        <v>55</v>
      </c>
      <c r="C680" s="497" t="n">
        <v>106438592</v>
      </c>
      <c r="D680" s="497" t="n">
        <v>229654</v>
      </c>
      <c r="E680" s="485" t="n">
        <v>6874013</v>
      </c>
      <c r="F680" s="497" t="n">
        <v>96813209</v>
      </c>
      <c r="G680" s="497" t="n">
        <v>10306347</v>
      </c>
      <c r="H680" s="497" t="n">
        <v>52483218</v>
      </c>
      <c r="I680" s="497" t="n">
        <v>6321289</v>
      </c>
    </row>
    <row r="681">
      <c r="A681" s="503" t="inlineStr">
        <is>
          <t>podcasters.spotify.com</t>
        </is>
      </c>
      <c r="B681" s="512" t="n">
        <v>76</v>
      </c>
      <c r="C681" s="497" t="n">
        <v>6734956141</v>
      </c>
      <c r="D681" s="497" t="n">
        <v>224753</v>
      </c>
      <c r="E681" s="485" t="n">
        <v>835706822</v>
      </c>
      <c r="F681" s="497" t="n">
        <v>6727803038</v>
      </c>
      <c r="G681" s="497" t="n">
        <v>7522139</v>
      </c>
      <c r="H681" s="497" t="n">
        <v>5412808206</v>
      </c>
      <c r="I681" s="497" t="n">
        <v>10123346</v>
      </c>
    </row>
    <row r="682">
      <c r="A682" s="503" t="inlineStr">
        <is>
          <t>podcasts.apple.com</t>
        </is>
      </c>
      <c r="B682" s="512" t="n">
        <v>76</v>
      </c>
      <c r="C682" s="497" t="n">
        <v>256660668</v>
      </c>
      <c r="D682" s="497" t="n">
        <v>543276</v>
      </c>
      <c r="E682" s="485" t="n">
        <v>855480375</v>
      </c>
      <c r="F682" s="497" t="n">
        <v>239711857</v>
      </c>
      <c r="G682" s="497" t="n">
        <v>17732081</v>
      </c>
      <c r="H682" s="497" t="n">
        <v>259645696</v>
      </c>
      <c r="I682" s="497" t="n">
        <v>38915696</v>
      </c>
    </row>
    <row r="683">
      <c r="A683" s="503" t="inlineStr">
        <is>
          <t>polymerspaintcolourjournal.com</t>
        </is>
      </c>
      <c r="B683" s="512" t="n">
        <v>21</v>
      </c>
      <c r="C683" s="497" t="n">
        <v>1645461</v>
      </c>
      <c r="D683" s="497" t="n">
        <v>891</v>
      </c>
      <c r="E683" s="485" t="n">
        <v>611</v>
      </c>
      <c r="F683" s="497" t="n">
        <v>1644567</v>
      </c>
      <c r="G683" s="497" t="n">
        <v>884</v>
      </c>
      <c r="H683" s="497" t="n">
        <v>1557013</v>
      </c>
      <c r="I683" s="497" t="n">
        <v>2366</v>
      </c>
    </row>
    <row r="684">
      <c r="A684" s="489" t="inlineStr">
        <is>
          <t>portableplants.com</t>
        </is>
      </c>
      <c r="B684" s="490" t="n">
        <v>16</v>
      </c>
      <c r="C684" s="491" t="n">
        <v>7375</v>
      </c>
      <c r="D684" s="491" t="n">
        <v>573</v>
      </c>
      <c r="E684" s="491" t="n">
        <v>176</v>
      </c>
      <c r="F684" s="491" t="n">
        <v>7180</v>
      </c>
      <c r="G684" s="491" t="n">
        <v>207</v>
      </c>
      <c r="H684" s="491" t="n">
        <v>1041</v>
      </c>
      <c r="I684" s="491" t="n">
        <v>1273</v>
      </c>
    </row>
    <row r="685">
      <c r="A685" s="503" t="inlineStr">
        <is>
          <t>portaltsl.pl</t>
        </is>
      </c>
      <c r="B685" s="512" t="n">
        <v>13</v>
      </c>
      <c r="C685" s="497" t="n">
        <v>2195</v>
      </c>
      <c r="D685" s="497" t="n">
        <v>677</v>
      </c>
      <c r="E685" s="485" t="n">
        <v>13344</v>
      </c>
      <c r="F685" s="497" t="n">
        <v>2115</v>
      </c>
      <c r="G685" s="497" t="n">
        <v>82</v>
      </c>
      <c r="H685" s="497" t="n">
        <v>357</v>
      </c>
      <c r="I685" s="497" t="n">
        <v>1854</v>
      </c>
    </row>
    <row r="686">
      <c r="A686" s="503" t="inlineStr">
        <is>
          <t>porttechnology.org</t>
        </is>
      </c>
      <c r="B686" s="512" t="n">
        <v>32</v>
      </c>
      <c r="C686" s="497" t="n">
        <v>291455</v>
      </c>
      <c r="D686" s="497" t="n">
        <v>10902</v>
      </c>
      <c r="E686" s="485" t="n">
        <v>12727</v>
      </c>
      <c r="F686" s="497" t="n">
        <v>243440</v>
      </c>
      <c r="G686" s="497" t="n">
        <v>47968</v>
      </c>
      <c r="H686" s="497" t="n">
        <v>219257</v>
      </c>
      <c r="I686" s="497" t="n">
        <v>72055</v>
      </c>
    </row>
    <row r="687">
      <c r="A687" s="518" t="inlineStr">
        <is>
          <t>posbud.com.pl</t>
        </is>
      </c>
      <c r="B687" s="522" t="n">
        <v>16</v>
      </c>
      <c r="C687" s="479" t="n"/>
      <c r="D687" s="517" t="n"/>
      <c r="E687" s="494" t="n">
        <v>128</v>
      </c>
      <c r="F687" s="517" t="n"/>
      <c r="G687" s="517" t="n"/>
      <c r="H687" s="517" t="n"/>
      <c r="I687" s="517" t="n"/>
    </row>
    <row r="688">
      <c r="A688" s="503" t="inlineStr">
        <is>
          <t>post-gazette.com</t>
        </is>
      </c>
      <c r="B688" s="512" t="n">
        <v>58</v>
      </c>
      <c r="C688" s="497" t="n"/>
      <c r="D688" s="497" t="n"/>
      <c r="E688" s="485" t="n">
        <v>1093541</v>
      </c>
      <c r="F688" s="497" t="n"/>
      <c r="G688" s="497" t="n"/>
      <c r="H688" s="497" t="n"/>
      <c r="I688" s="497" t="n"/>
    </row>
    <row r="689">
      <c r="A689" s="503" t="inlineStr">
        <is>
          <t>postbranche.de</t>
        </is>
      </c>
      <c r="B689" s="512" t="n">
        <v>21</v>
      </c>
      <c r="C689" s="497" t="n"/>
      <c r="D689" s="497" t="n"/>
      <c r="E689" s="485" t="n"/>
      <c r="F689" s="497" t="n"/>
      <c r="G689" s="497" t="n"/>
      <c r="H689" s="497" t="n"/>
      <c r="I689" s="497" t="n"/>
    </row>
    <row r="690">
      <c r="A690" s="503" t="inlineStr">
        <is>
          <t>potatogrower.com</t>
        </is>
      </c>
      <c r="B690" s="512" t="n">
        <v>23</v>
      </c>
      <c r="C690" s="497" t="n">
        <v>67587</v>
      </c>
      <c r="D690" s="497" t="n">
        <v>2621</v>
      </c>
      <c r="E690" s="485" t="n">
        <v>5904</v>
      </c>
      <c r="F690" s="497" t="n">
        <v>65840</v>
      </c>
      <c r="G690" s="497" t="n">
        <v>1763</v>
      </c>
      <c r="H690" s="497" t="n">
        <v>48908</v>
      </c>
      <c r="I690" s="497" t="n">
        <v>16052</v>
      </c>
    </row>
    <row r="691">
      <c r="A691" s="503" t="inlineStr">
        <is>
          <t>potatopro.com</t>
        </is>
      </c>
      <c r="B691" s="512" t="n">
        <v>32</v>
      </c>
      <c r="C691" s="497" t="n">
        <v>597573</v>
      </c>
      <c r="D691" s="497" t="n">
        <v>9532</v>
      </c>
      <c r="E691" s="485" t="n">
        <v>205975</v>
      </c>
      <c r="F691" s="497" t="n">
        <v>587028</v>
      </c>
      <c r="G691" s="497" t="n">
        <v>10361</v>
      </c>
      <c r="H691" s="497" t="n">
        <v>554374</v>
      </c>
      <c r="I691" s="497" t="n">
        <v>42038</v>
      </c>
    </row>
    <row r="692">
      <c r="A692" s="503" t="inlineStr">
        <is>
          <t>potatoreview.com</t>
        </is>
      </c>
      <c r="B692" s="512" t="n">
        <v>18</v>
      </c>
      <c r="C692" s="497" t="n">
        <v>1430</v>
      </c>
      <c r="D692" s="497" t="n">
        <v>159</v>
      </c>
      <c r="E692" s="485" t="n">
        <v>0</v>
      </c>
      <c r="F692" s="497" t="n">
        <v>961</v>
      </c>
      <c r="G692" s="497" t="n">
        <v>470</v>
      </c>
      <c r="H692" s="497" t="n">
        <v>1285</v>
      </c>
      <c r="I692" s="497" t="n">
        <v>42</v>
      </c>
    </row>
    <row r="693">
      <c r="A693" s="503" t="inlineStr">
        <is>
          <t>powerprogress.com</t>
        </is>
      </c>
      <c r="B693" s="512" t="n">
        <v>31</v>
      </c>
      <c r="C693" s="497" t="n"/>
      <c r="D693" s="497" t="n"/>
      <c r="E693" s="485" t="n">
        <v>2968</v>
      </c>
      <c r="F693" s="497" t="n"/>
      <c r="G693" s="497" t="n"/>
      <c r="H693" s="497" t="n"/>
      <c r="I693" s="497" t="n"/>
    </row>
    <row r="694">
      <c r="A694" s="503" t="inlineStr">
        <is>
          <t>precisionfarmingdealer.com</t>
        </is>
      </c>
      <c r="B694" s="512" t="n">
        <v>22</v>
      </c>
      <c r="C694" s="497" t="n">
        <v>17075</v>
      </c>
      <c r="D694" s="497" t="n">
        <v>3888</v>
      </c>
      <c r="E694" s="485" t="n">
        <v>50180</v>
      </c>
      <c r="F694" s="497" t="n">
        <v>15727</v>
      </c>
      <c r="G694" s="497" t="n">
        <v>1345</v>
      </c>
      <c r="H694" s="497" t="n">
        <v>7246</v>
      </c>
      <c r="I694" s="497" t="n">
        <v>8791</v>
      </c>
    </row>
    <row r="695">
      <c r="A695" s="503" t="inlineStr">
        <is>
          <t>premierconstructionnews.com</t>
        </is>
      </c>
      <c r="B695" s="512" t="n">
        <v>24</v>
      </c>
      <c r="C695" s="497" t="n">
        <v>47582</v>
      </c>
      <c r="D695" s="497" t="n">
        <v>8040</v>
      </c>
      <c r="E695" s="485" t="n">
        <v>4122</v>
      </c>
      <c r="F695" s="497" t="n">
        <v>44190</v>
      </c>
      <c r="G695" s="497" t="n">
        <v>3435</v>
      </c>
      <c r="H695" s="497" t="n">
        <v>12051</v>
      </c>
      <c r="I695" s="497" t="n">
        <v>35911</v>
      </c>
    </row>
    <row r="696">
      <c r="A696" s="503" t="inlineStr">
        <is>
          <t>press.lectura.de</t>
        </is>
      </c>
      <c r="B696" s="512" t="n">
        <v>33</v>
      </c>
      <c r="C696" s="497" t="n"/>
      <c r="D696" s="497" t="n"/>
      <c r="E696" s="485" t="n">
        <v>36270</v>
      </c>
      <c r="F696" s="497" t="n"/>
      <c r="G696" s="497" t="n"/>
      <c r="H696" s="497" t="n"/>
      <c r="I696" s="497" t="n"/>
    </row>
    <row r="697">
      <c r="A697" s="503" t="inlineStr">
        <is>
          <t>presseradar.de</t>
        </is>
      </c>
      <c r="B697" s="512" t="n">
        <v>8</v>
      </c>
      <c r="C697" s="497" t="n">
        <v>4388739</v>
      </c>
      <c r="D697" s="497" t="n">
        <v>724</v>
      </c>
      <c r="E697" s="485" t="n">
        <v>1606</v>
      </c>
      <c r="F697" s="497" t="n">
        <v>2027</v>
      </c>
      <c r="G697" s="497" t="n">
        <v>4322002</v>
      </c>
      <c r="H697" s="497" t="n">
        <v>4191655</v>
      </c>
      <c r="I697" s="497" t="n">
        <v>132333</v>
      </c>
    </row>
    <row r="698">
      <c r="A698" s="477" t="inlineStr">
        <is>
          <t>probuilder.com</t>
        </is>
      </c>
      <c r="B698" s="522" t="n">
        <v>39</v>
      </c>
      <c r="C698" s="479" t="n"/>
      <c r="D698" s="517" t="n"/>
      <c r="E698" s="494" t="n">
        <v>10327</v>
      </c>
      <c r="F698" s="517" t="n"/>
      <c r="G698" s="517" t="n"/>
      <c r="H698" s="517" t="n"/>
      <c r="I698" s="517" t="n"/>
    </row>
    <row r="699">
      <c r="A699" s="503" t="inlineStr">
        <is>
          <t>producer.com</t>
        </is>
      </c>
      <c r="B699" s="512" t="n">
        <v>36</v>
      </c>
      <c r="C699" s="497" t="n">
        <v>219272</v>
      </c>
      <c r="D699" s="497" t="n">
        <v>15048</v>
      </c>
      <c r="E699" s="485" t="n">
        <v>108539</v>
      </c>
      <c r="F699" s="497" t="n">
        <v>196898</v>
      </c>
      <c r="G699" s="497" t="n">
        <v>22232</v>
      </c>
      <c r="H699" s="497" t="n">
        <v>169151</v>
      </c>
      <c r="I699" s="497" t="n">
        <v>42584</v>
      </c>
    </row>
    <row r="700">
      <c r="A700" s="503" t="inlineStr">
        <is>
          <t>profesionalagro.com</t>
        </is>
      </c>
      <c r="B700" s="512" t="n">
        <v>23</v>
      </c>
      <c r="C700" s="497" t="n"/>
      <c r="D700" s="497" t="n"/>
      <c r="E700" s="485" t="n">
        <v>2618</v>
      </c>
      <c r="F700" s="497" t="n"/>
      <c r="G700" s="497" t="n"/>
      <c r="H700" s="497" t="n"/>
      <c r="I700" s="497" t="n"/>
    </row>
    <row r="701">
      <c r="A701" s="503" t="inlineStr">
        <is>
          <t>phpdonline.co.uk</t>
        </is>
      </c>
      <c r="B701" s="512" t="n">
        <v>15</v>
      </c>
      <c r="C701" s="497" t="n"/>
      <c r="D701" s="497" t="n"/>
      <c r="E701" s="485" t="n">
        <v>65</v>
      </c>
      <c r="F701" s="497" t="n"/>
      <c r="G701" s="497" t="n"/>
      <c r="H701" s="497" t="n"/>
      <c r="I701" s="497" t="n"/>
    </row>
    <row r="702">
      <c r="A702" s="503" t="inlineStr">
        <is>
          <t>profi.co.uk</t>
        </is>
      </c>
      <c r="B702" s="512" t="n">
        <v>25</v>
      </c>
      <c r="C702" s="497" t="n">
        <v>32458</v>
      </c>
      <c r="D702" s="497" t="n">
        <v>6201</v>
      </c>
      <c r="E702" s="485" t="n">
        <v>4088</v>
      </c>
      <c r="F702" s="497" t="n">
        <v>30761</v>
      </c>
      <c r="G702" s="497" t="n">
        <v>1697</v>
      </c>
      <c r="H702" s="497" t="n">
        <v>6281</v>
      </c>
      <c r="I702" s="497" t="n">
        <v>25342</v>
      </c>
    </row>
    <row r="703">
      <c r="A703" s="503" t="inlineStr">
        <is>
          <t>projectplant.co.uk</t>
        </is>
      </c>
      <c r="B703" s="512" t="n">
        <v>20</v>
      </c>
      <c r="C703" s="497" t="n">
        <v>1513</v>
      </c>
      <c r="D703" s="497" t="n">
        <v>467</v>
      </c>
      <c r="E703" s="485" t="n">
        <v>908</v>
      </c>
      <c r="F703" s="497" t="n">
        <v>1449</v>
      </c>
      <c r="G703" s="497" t="n">
        <v>64</v>
      </c>
      <c r="H703" s="497" t="n">
        <v>583</v>
      </c>
      <c r="I703" s="497" t="n">
        <v>939</v>
      </c>
    </row>
    <row r="704">
      <c r="A704" s="503" t="inlineStr">
        <is>
          <t>projectscot.com</t>
        </is>
      </c>
      <c r="B704" s="512" t="n">
        <v>24</v>
      </c>
      <c r="C704" s="497" t="n">
        <v>9356</v>
      </c>
      <c r="D704" s="497" t="n">
        <v>1503</v>
      </c>
      <c r="E704" s="485" t="n">
        <v>54331</v>
      </c>
      <c r="F704" s="497" t="n">
        <v>8170</v>
      </c>
      <c r="G704" s="497" t="n">
        <v>1191</v>
      </c>
      <c r="H704" s="497" t="n">
        <v>7887</v>
      </c>
      <c r="I704" s="497" t="n">
        <v>1503</v>
      </c>
    </row>
    <row r="705">
      <c r="A705" s="503" t="inlineStr">
        <is>
          <t>projektiuutiset.fi</t>
        </is>
      </c>
      <c r="B705" s="512" t="n">
        <v>25</v>
      </c>
      <c r="C705" s="497" t="n">
        <v>13252</v>
      </c>
      <c r="D705" s="497" t="n">
        <v>1546</v>
      </c>
      <c r="E705" s="485" t="n">
        <v>2088</v>
      </c>
      <c r="F705" s="497" t="n">
        <v>11425</v>
      </c>
      <c r="G705" s="497" t="n">
        <v>1859</v>
      </c>
      <c r="H705" s="497" t="n">
        <v>4059</v>
      </c>
      <c r="I705" s="497" t="n">
        <v>9362</v>
      </c>
    </row>
    <row r="706">
      <c r="A706" s="503" t="inlineStr">
        <is>
          <t>property-today.net</t>
        </is>
      </c>
      <c r="B706" s="512" t="n">
        <v>4</v>
      </c>
      <c r="C706" s="497" t="n">
        <v>3913</v>
      </c>
      <c r="D706" s="497" t="n">
        <v>26</v>
      </c>
      <c r="E706" s="485" t="n">
        <v>0</v>
      </c>
      <c r="F706" s="497" t="n">
        <v>3911</v>
      </c>
      <c r="G706" s="497" t="n">
        <v>2</v>
      </c>
      <c r="H706" s="497" t="n">
        <v>1898</v>
      </c>
      <c r="I706" s="497" t="n">
        <v>11</v>
      </c>
    </row>
    <row r="707">
      <c r="A707" s="516" t="inlineStr">
        <is>
          <t>pymnts.com</t>
        </is>
      </c>
      <c r="B707" s="512" t="n">
        <v>56</v>
      </c>
      <c r="C707" s="497" t="n"/>
      <c r="D707" s="497" t="n"/>
      <c r="E707" s="485" t="n">
        <v>234853</v>
      </c>
      <c r="F707" s="497" t="n"/>
      <c r="G707" s="497" t="n"/>
      <c r="H707" s="497" t="n"/>
      <c r="I707" s="497" t="n"/>
    </row>
    <row r="708">
      <c r="A708" s="503" t="inlineStr">
        <is>
          <t>qcintel.com</t>
        </is>
      </c>
      <c r="B708" s="512" t="n">
        <v>29</v>
      </c>
      <c r="C708" s="497" t="n">
        <v>7831</v>
      </c>
      <c r="D708" s="497" t="n">
        <v>791</v>
      </c>
      <c r="E708" s="485" t="n">
        <v>120080</v>
      </c>
      <c r="F708" s="497" t="n">
        <v>6902</v>
      </c>
      <c r="G708" s="497" t="n">
        <v>930</v>
      </c>
      <c r="H708" s="497" t="n">
        <v>7456</v>
      </c>
      <c r="I708" s="497" t="n">
        <v>396</v>
      </c>
    </row>
    <row r="709">
      <c r="A709" s="503" t="inlineStr">
        <is>
          <t>qgdigitalpublishing.com</t>
        </is>
      </c>
      <c r="B709" s="512" t="n">
        <v>0</v>
      </c>
      <c r="C709" s="497" t="n">
        <v>2924384</v>
      </c>
      <c r="D709" s="497" t="n">
        <v>1466</v>
      </c>
      <c r="E709" s="485" t="n">
        <v>0</v>
      </c>
      <c r="F709" s="497" t="n">
        <v>2875451</v>
      </c>
      <c r="G709" s="497" t="n">
        <v>50011</v>
      </c>
      <c r="H709" s="497" t="n">
        <v>1190118</v>
      </c>
      <c r="I709" s="497" t="n">
        <v>979024</v>
      </c>
    </row>
    <row r="710">
      <c r="A710" s="503" t="inlineStr">
        <is>
          <t>quarryandconstructionweb.it</t>
        </is>
      </c>
      <c r="B710" s="512" t="n">
        <v>18</v>
      </c>
      <c r="C710" s="497" t="n">
        <v>24190</v>
      </c>
      <c r="D710" s="497" t="n">
        <v>1926</v>
      </c>
      <c r="E710" s="485" t="n">
        <v>0</v>
      </c>
      <c r="F710" s="497" t="n">
        <v>24124</v>
      </c>
      <c r="G710" s="497" t="n">
        <v>67</v>
      </c>
      <c r="H710" s="497" t="n">
        <v>3609</v>
      </c>
      <c r="I710" s="497" t="n">
        <v>18226</v>
      </c>
    </row>
    <row r="711">
      <c r="A711" s="503" t="inlineStr">
        <is>
          <t>quarrymagazine.com</t>
        </is>
      </c>
      <c r="B711" s="512" t="n">
        <v>24</v>
      </c>
      <c r="C711" s="497" t="n">
        <v>1227857</v>
      </c>
      <c r="D711" s="497" t="n">
        <v>3050</v>
      </c>
      <c r="E711" s="485" t="n">
        <v>7040</v>
      </c>
      <c r="F711" s="497" t="n">
        <v>1226854</v>
      </c>
      <c r="G711" s="497" t="n">
        <v>879</v>
      </c>
      <c r="H711" s="497" t="n">
        <v>1139372</v>
      </c>
      <c r="I711" s="497" t="n">
        <v>5310</v>
      </c>
    </row>
    <row r="712">
      <c r="A712" s="503" t="inlineStr">
        <is>
          <t>queenslandcountrylife.com.au</t>
        </is>
      </c>
      <c r="B712" s="512" t="n">
        <v>29</v>
      </c>
      <c r="C712" s="497" t="n">
        <v>546580</v>
      </c>
      <c r="D712" s="497" t="n">
        <v>6913</v>
      </c>
      <c r="E712" s="485" t="n">
        <v>14355</v>
      </c>
      <c r="F712" s="497" t="n">
        <v>330385</v>
      </c>
      <c r="G712" s="497" t="n">
        <v>221863</v>
      </c>
      <c r="H712" s="497" t="n">
        <v>459056</v>
      </c>
      <c r="I712" s="497" t="n">
        <v>62093</v>
      </c>
    </row>
    <row r="713">
      <c r="A713" s="503" t="inlineStr">
        <is>
          <t>quellidelmovimentoterra.it</t>
        </is>
      </c>
      <c r="B713" s="512" t="n">
        <v>10</v>
      </c>
      <c r="C713" s="497" t="n">
        <v>484834</v>
      </c>
      <c r="D713" s="497" t="n">
        <v>2563</v>
      </c>
      <c r="E713" s="485" t="n">
        <v>2984</v>
      </c>
      <c r="F713" s="497" t="n">
        <v>484624</v>
      </c>
      <c r="G713" s="497" t="n">
        <v>232</v>
      </c>
      <c r="H713" s="497" t="n">
        <v>305991</v>
      </c>
      <c r="I713" s="497" t="n">
        <v>187379</v>
      </c>
    </row>
    <row r="714">
      <c r="A714" s="503" t="inlineStr">
        <is>
          <t>radiosupplychain.fr</t>
        </is>
      </c>
      <c r="B714" s="512" t="n">
        <v>20</v>
      </c>
      <c r="C714" s="497" t="n">
        <v>4272</v>
      </c>
      <c r="D714" s="497" t="n">
        <v>1005</v>
      </c>
      <c r="E714" s="485" t="n">
        <v>0</v>
      </c>
      <c r="F714" s="497" t="n">
        <v>4239</v>
      </c>
      <c r="G714" s="497" t="n">
        <v>34</v>
      </c>
      <c r="H714" s="497" t="n">
        <v>389</v>
      </c>
      <c r="I714" s="497" t="n">
        <v>3919</v>
      </c>
    </row>
    <row r="715">
      <c r="A715" s="519" t="inlineStr">
        <is>
          <t>railway-international.com</t>
        </is>
      </c>
      <c r="B715" s="402" t="n">
        <v>16</v>
      </c>
      <c r="C715" s="493" t="n"/>
      <c r="D715" s="517" t="n"/>
      <c r="E715" s="494" t="n">
        <v>76</v>
      </c>
      <c r="F715" s="517" t="n"/>
      <c r="G715" s="517" t="n"/>
      <c r="H715" s="517" t="n"/>
      <c r="I715" s="517" t="n"/>
    </row>
    <row r="716">
      <c r="A716" s="503" t="inlineStr">
        <is>
          <t>railwayage.com</t>
        </is>
      </c>
      <c r="B716" s="512" t="n">
        <v>39</v>
      </c>
      <c r="C716" s="497" t="n">
        <v>568738</v>
      </c>
      <c r="D716" s="497" t="n">
        <v>13020</v>
      </c>
      <c r="E716" s="485" t="n">
        <v>259565</v>
      </c>
      <c r="F716" s="497" t="n">
        <v>226429</v>
      </c>
      <c r="G716" s="497" t="n">
        <v>340004</v>
      </c>
      <c r="H716" s="497" t="n">
        <v>522336</v>
      </c>
      <c r="I716" s="497" t="n">
        <v>45853</v>
      </c>
    </row>
    <row r="717">
      <c r="A717" s="503" t="inlineStr">
        <is>
          <t>railwaygazette.com</t>
        </is>
      </c>
      <c r="B717" s="512" t="n">
        <v>36</v>
      </c>
      <c r="C717" s="497" t="n">
        <v>395204</v>
      </c>
      <c r="D717" s="497" t="n">
        <v>6826</v>
      </c>
      <c r="E717" s="485" t="n">
        <v>175589</v>
      </c>
      <c r="F717" s="497" t="n">
        <v>225034</v>
      </c>
      <c r="G717" s="497" t="n">
        <v>171258</v>
      </c>
      <c r="H717" s="497" t="n">
        <v>368993</v>
      </c>
      <c r="I717" s="497" t="n">
        <v>27673</v>
      </c>
    </row>
    <row r="718">
      <c r="A718" s="516" t="inlineStr">
        <is>
          <t>rcrwireless.com</t>
        </is>
      </c>
      <c r="B718" s="512" t="n">
        <v>42</v>
      </c>
      <c r="C718" s="497" t="n"/>
      <c r="D718" s="497" t="n"/>
      <c r="E718" s="485" t="n">
        <v>75500</v>
      </c>
      <c r="F718" s="497" t="n"/>
      <c r="G718" s="497" t="n"/>
      <c r="H718" s="497" t="n"/>
      <c r="I718" s="497" t="n"/>
    </row>
    <row r="719">
      <c r="A719" s="503" t="inlineStr">
        <is>
          <t>read.informedinfrastructure.com</t>
        </is>
      </c>
      <c r="B719" s="512" t="n">
        <v>21</v>
      </c>
      <c r="C719" s="497" t="n">
        <v>674</v>
      </c>
      <c r="D719" s="497" t="n">
        <v>70</v>
      </c>
      <c r="E719" s="485" t="n">
        <v>9004</v>
      </c>
      <c r="F719" s="497" t="n">
        <v>661</v>
      </c>
      <c r="G719" s="497" t="n">
        <v>13</v>
      </c>
      <c r="H719" s="497" t="n">
        <v>546</v>
      </c>
      <c r="I719" s="497" t="n">
        <v>123</v>
      </c>
    </row>
    <row r="720">
      <c r="A720" s="503" t="inlineStr">
        <is>
          <t>read.uberflip.com</t>
        </is>
      </c>
      <c r="B720" s="512" t="n">
        <v>0</v>
      </c>
      <c r="C720" s="497" t="n">
        <v>641173</v>
      </c>
      <c r="D720" s="497" t="n">
        <v>1952</v>
      </c>
      <c r="E720" s="485" t="n">
        <v>0</v>
      </c>
      <c r="F720" s="497" t="n">
        <v>637931</v>
      </c>
      <c r="G720" s="497" t="n">
        <v>3283</v>
      </c>
      <c r="H720" s="497" t="n">
        <v>249676</v>
      </c>
      <c r="I720" s="497" t="n">
        <v>273709</v>
      </c>
    </row>
    <row r="721">
      <c r="A721" s="503" t="inlineStr">
        <is>
          <t>realagriculture.com</t>
        </is>
      </c>
      <c r="B721" s="512" t="n">
        <v>31</v>
      </c>
      <c r="C721" s="497" t="n">
        <v>2366320</v>
      </c>
      <c r="D721" s="497" t="n">
        <v>5712</v>
      </c>
      <c r="E721" s="485" t="n">
        <v>63074</v>
      </c>
      <c r="F721" s="497" t="n">
        <v>2357688</v>
      </c>
      <c r="G721" s="497" t="n">
        <v>9134</v>
      </c>
      <c r="H721" s="497" t="n">
        <v>2381346</v>
      </c>
      <c r="I721" s="497" t="n">
        <v>8115</v>
      </c>
    </row>
    <row r="722">
      <c r="A722" s="503" t="inlineStr">
        <is>
          <t>reddit.com</t>
        </is>
      </c>
      <c r="B722" s="512" t="n">
        <v>100</v>
      </c>
      <c r="C722" s="497" t="n">
        <v>7337628869</v>
      </c>
      <c r="D722" s="497" t="n">
        <v>2055481</v>
      </c>
      <c r="E722" s="485" t="n">
        <v>7428172140</v>
      </c>
      <c r="F722" s="497" t="n">
        <v>3843096999</v>
      </c>
      <c r="G722" s="497" t="n">
        <v>3729399275</v>
      </c>
      <c r="H722" s="497" t="n">
        <v>6571132024</v>
      </c>
      <c r="I722" s="497" t="n">
        <v>1243602131</v>
      </c>
    </row>
    <row r="723">
      <c r="A723" s="503" t="inlineStr">
        <is>
          <t>rermag.com</t>
        </is>
      </c>
      <c r="B723" s="512" t="n">
        <v>30</v>
      </c>
      <c r="C723" s="497" t="n">
        <v>64700</v>
      </c>
      <c r="D723" s="497" t="n">
        <v>5260</v>
      </c>
      <c r="E723" s="485" t="n">
        <v>6962</v>
      </c>
      <c r="F723" s="497" t="n">
        <v>56075</v>
      </c>
      <c r="G723" s="497" t="n">
        <v>8810</v>
      </c>
      <c r="H723" s="497" t="n">
        <v>54341</v>
      </c>
      <c r="I723" s="497" t="n">
        <v>10579</v>
      </c>
    </row>
    <row r="724">
      <c r="A724" s="503" t="inlineStr">
        <is>
          <t>residentialdesignmagazine.com</t>
        </is>
      </c>
      <c r="B724" s="512" t="n">
        <v>27</v>
      </c>
      <c r="C724" s="497" t="n">
        <v>3582</v>
      </c>
      <c r="D724" s="497" t="n">
        <v>585</v>
      </c>
      <c r="E724" s="485" t="n">
        <v>7921</v>
      </c>
      <c r="F724" s="497" t="n">
        <v>2385</v>
      </c>
      <c r="G724" s="497" t="n">
        <v>1217</v>
      </c>
      <c r="H724" s="497" t="n">
        <v>2579</v>
      </c>
      <c r="I724" s="497" t="n">
        <v>247</v>
      </c>
    </row>
    <row r="725">
      <c r="A725" s="503" t="inlineStr">
        <is>
          <t>retailtechnologyreview.com</t>
        </is>
      </c>
      <c r="B725" s="512" t="n">
        <v>30</v>
      </c>
      <c r="C725" s="497" t="n"/>
      <c r="D725" s="497" t="n"/>
      <c r="E725" s="485" t="n">
        <v>679</v>
      </c>
      <c r="F725" s="497" t="n"/>
      <c r="G725" s="497" t="n"/>
      <c r="H725" s="497" t="n"/>
      <c r="I725" s="497" t="n"/>
    </row>
    <row r="726">
      <c r="A726" s="503" t="inlineStr">
        <is>
          <t>reussir.fr</t>
        </is>
      </c>
      <c r="B726" s="490" t="n">
        <v>39</v>
      </c>
      <c r="C726" s="491" t="n">
        <v>7919525</v>
      </c>
      <c r="D726" s="491" t="n">
        <v>10046</v>
      </c>
      <c r="E726" s="491" t="n">
        <v>445485</v>
      </c>
      <c r="F726" s="491" t="n">
        <v>7727346</v>
      </c>
      <c r="G726" s="491" t="n">
        <v>194182</v>
      </c>
      <c r="H726" s="491" t="n">
        <v>5543066</v>
      </c>
      <c r="I726" s="491" t="n">
        <v>690634</v>
      </c>
    </row>
    <row r="727">
      <c r="A727" s="503" t="inlineStr">
        <is>
          <t>reuters.com</t>
        </is>
      </c>
      <c r="B727" s="512" t="n">
        <v>90</v>
      </c>
      <c r="C727" s="497" t="n">
        <v>591688685</v>
      </c>
      <c r="D727" s="497" t="n">
        <v>825860</v>
      </c>
      <c r="E727" s="485" t="n">
        <v>140061266</v>
      </c>
      <c r="F727" s="497" t="n">
        <v>556656221</v>
      </c>
      <c r="G727" s="497" t="n">
        <v>38371793</v>
      </c>
      <c r="H727" s="497" t="n">
        <v>556098072</v>
      </c>
      <c r="I727" s="497" t="n">
        <v>76105475</v>
      </c>
    </row>
    <row r="728">
      <c r="A728" s="477" t="inlineStr">
        <is>
          <t>revistacultivar.com</t>
        </is>
      </c>
      <c r="B728" s="522" t="n">
        <v>18</v>
      </c>
      <c r="C728" s="479" t="n"/>
      <c r="D728" s="517" t="n"/>
      <c r="E728" s="494" t="n">
        <v>2185</v>
      </c>
      <c r="F728" s="517" t="n"/>
      <c r="G728" s="517" t="n"/>
      <c r="H728" s="517" t="n"/>
      <c r="I728" s="517" t="n"/>
    </row>
    <row r="729">
      <c r="A729" s="503" t="inlineStr">
        <is>
          <t>revistacultivar.com.br</t>
        </is>
      </c>
      <c r="B729" s="512" t="n">
        <v>40</v>
      </c>
      <c r="C729" s="497" t="n">
        <v>45521</v>
      </c>
      <c r="D729" s="497" t="n">
        <v>2394</v>
      </c>
      <c r="E729" s="485" t="n">
        <v>284712</v>
      </c>
      <c r="F729" s="497" t="n">
        <v>43909</v>
      </c>
      <c r="G729" s="497" t="n">
        <v>1616</v>
      </c>
      <c r="H729" s="497" t="n">
        <v>6914</v>
      </c>
      <c r="I729" s="497" t="n">
        <v>37649</v>
      </c>
    </row>
    <row r="730">
      <c r="A730" s="477" t="inlineStr">
        <is>
          <t>revistause.com.br</t>
        </is>
      </c>
      <c r="B730" s="522" t="n">
        <v>19</v>
      </c>
      <c r="C730" s="493" t="n"/>
      <c r="D730" s="517" t="n"/>
      <c r="E730" s="494" t="n"/>
      <c r="F730" s="517" t="n"/>
      <c r="G730" s="517" t="n"/>
      <c r="H730" s="517" t="n"/>
      <c r="I730" s="517" t="n"/>
    </row>
    <row r="731">
      <c r="A731" s="503" t="inlineStr">
        <is>
          <t>rfdtv.com</t>
        </is>
      </c>
      <c r="B731" s="512" t="n">
        <v>41</v>
      </c>
      <c r="C731" s="497" t="n">
        <v>528309</v>
      </c>
      <c r="D731" s="497" t="n">
        <v>10802</v>
      </c>
      <c r="E731" s="485" t="n">
        <v>49735</v>
      </c>
      <c r="F731" s="497" t="n">
        <v>477014</v>
      </c>
      <c r="G731" s="497" t="n">
        <v>51823</v>
      </c>
      <c r="H731" s="497" t="n">
        <v>515575</v>
      </c>
      <c r="I731" s="497" t="n">
        <v>15134</v>
      </c>
    </row>
    <row r="732">
      <c r="A732" s="503" t="inlineStr">
        <is>
          <t>rivistageomedia.it</t>
        </is>
      </c>
      <c r="B732" s="512" t="n">
        <v>21</v>
      </c>
      <c r="C732" s="497" t="n">
        <v>77264</v>
      </c>
      <c r="D732" s="497" t="n">
        <v>2777</v>
      </c>
      <c r="E732" s="485" t="n">
        <v>1413</v>
      </c>
      <c r="F732" s="497" t="n">
        <v>41145</v>
      </c>
      <c r="G732" s="497" t="n">
        <v>38149</v>
      </c>
      <c r="H732" s="497" t="n">
        <v>58337</v>
      </c>
      <c r="I732" s="497" t="n">
        <v>21219</v>
      </c>
    </row>
    <row r="733">
      <c r="A733" s="503" t="inlineStr">
        <is>
          <t>roadsbridges.com</t>
        </is>
      </c>
      <c r="B733" s="512" t="n">
        <v>35</v>
      </c>
      <c r="C733" s="497" t="n">
        <v>38266</v>
      </c>
      <c r="D733" s="497" t="n">
        <v>4968</v>
      </c>
      <c r="E733" s="485" t="n">
        <v>25843</v>
      </c>
      <c r="F733" s="497" t="n">
        <v>29627</v>
      </c>
      <c r="G733" s="497" t="n">
        <v>8783</v>
      </c>
      <c r="H733" s="497" t="n">
        <v>23517</v>
      </c>
      <c r="I733" s="497" t="n">
        <v>7188</v>
      </c>
    </row>
    <row r="734">
      <c r="A734" s="503" t="inlineStr">
        <is>
          <t>roadsonline.com.au</t>
        </is>
      </c>
      <c r="B734" s="512" t="n">
        <v>23</v>
      </c>
      <c r="C734" s="497" t="n">
        <v>1258130</v>
      </c>
      <c r="D734" s="497" t="n">
        <v>2266</v>
      </c>
      <c r="E734" s="485" t="n">
        <v>23227</v>
      </c>
      <c r="F734" s="497" t="n">
        <v>1256936</v>
      </c>
      <c r="G734" s="497" t="n">
        <v>1062</v>
      </c>
      <c r="H734" s="497" t="n">
        <v>1103785</v>
      </c>
      <c r="I734" s="497" t="n">
        <v>4439</v>
      </c>
    </row>
    <row r="735">
      <c r="A735" s="503" t="inlineStr">
        <is>
          <t>robodaily.com</t>
        </is>
      </c>
      <c r="B735" s="512" t="n">
        <v>5</v>
      </c>
      <c r="C735" s="497" t="n">
        <v>216787</v>
      </c>
      <c r="D735" s="497" t="n">
        <v>262</v>
      </c>
      <c r="E735" s="485" t="n">
        <v>0</v>
      </c>
      <c r="F735" s="497" t="n">
        <v>216037</v>
      </c>
      <c r="G735" s="497" t="n">
        <v>728</v>
      </c>
      <c r="H735" s="497" t="n">
        <v>50206</v>
      </c>
      <c r="I735" s="497" t="n">
        <v>167881</v>
      </c>
    </row>
    <row r="736">
      <c r="A736" s="503" t="inlineStr">
        <is>
          <t>robot-magazine.nl</t>
        </is>
      </c>
      <c r="B736" s="512" t="n">
        <v>14</v>
      </c>
      <c r="C736" s="497" t="n">
        <v>1469</v>
      </c>
      <c r="D736" s="497" t="n">
        <v>409</v>
      </c>
      <c r="E736" s="485" t="n">
        <v>4144</v>
      </c>
      <c r="F736" s="497" t="n">
        <v>1382</v>
      </c>
      <c r="G736" s="497" t="n">
        <v>87</v>
      </c>
      <c r="H736" s="497" t="n">
        <v>480</v>
      </c>
      <c r="I736" s="497" t="n">
        <v>1012</v>
      </c>
    </row>
    <row r="737">
      <c r="A737" s="503" t="inlineStr">
        <is>
          <t>robotics247.com</t>
        </is>
      </c>
      <c r="B737" s="512" t="n">
        <v>26</v>
      </c>
      <c r="C737" s="497" t="n">
        <v>92462</v>
      </c>
      <c r="D737" s="497" t="n">
        <v>8346</v>
      </c>
      <c r="E737" s="485" t="n">
        <v>11142</v>
      </c>
      <c r="F737" s="497" t="n">
        <v>90774</v>
      </c>
      <c r="G737" s="497" t="n">
        <v>1756</v>
      </c>
      <c r="H737" s="497" t="n">
        <v>9875</v>
      </c>
      <c r="I737" s="497" t="n">
        <v>82329</v>
      </c>
    </row>
    <row r="738">
      <c r="A738" s="503" t="inlineStr">
        <is>
          <t>roboticsandautomationmagazine.co.uk</t>
        </is>
      </c>
      <c r="B738" s="512" t="n">
        <v>20</v>
      </c>
      <c r="C738" s="497" t="n">
        <v>8289</v>
      </c>
      <c r="D738" s="497" t="n">
        <v>1245</v>
      </c>
      <c r="E738" s="485" t="n">
        <v>0</v>
      </c>
      <c r="F738" s="497" t="n">
        <v>8148</v>
      </c>
      <c r="G738" s="497" t="n">
        <v>133</v>
      </c>
      <c r="H738" s="497" t="n">
        <v>1927</v>
      </c>
      <c r="I738" s="497" t="n">
        <v>2372</v>
      </c>
    </row>
    <row r="739">
      <c r="A739" s="503" t="inlineStr">
        <is>
          <t>roboticsandautomationnews.com</t>
        </is>
      </c>
      <c r="B739" s="512" t="n">
        <v>39</v>
      </c>
      <c r="C739" s="497" t="n">
        <v>820677</v>
      </c>
      <c r="D739" s="497" t="n">
        <v>20343</v>
      </c>
      <c r="E739" s="485" t="n">
        <v>27241</v>
      </c>
      <c r="F739" s="497" t="n">
        <v>758432</v>
      </c>
      <c r="G739" s="497" t="n">
        <v>62762</v>
      </c>
      <c r="H739" s="497" t="n">
        <v>591038</v>
      </c>
      <c r="I739" s="497" t="n">
        <v>231155</v>
      </c>
    </row>
    <row r="740">
      <c r="A740" s="503" t="inlineStr">
        <is>
          <t>roboticstomorrow.com</t>
        </is>
      </c>
      <c r="B740" s="512" t="n">
        <v>28</v>
      </c>
      <c r="C740" s="497" t="n">
        <v>923757</v>
      </c>
      <c r="D740" s="497" t="n">
        <v>8552</v>
      </c>
      <c r="E740" s="485" t="n">
        <v>50007</v>
      </c>
      <c r="F740" s="497" t="n">
        <v>904808</v>
      </c>
      <c r="G740" s="497" t="n">
        <v>18745</v>
      </c>
      <c r="H740" s="497" t="n">
        <v>837762</v>
      </c>
      <c r="I740" s="497" t="n">
        <v>54994</v>
      </c>
    </row>
    <row r="741">
      <c r="A741" s="503" t="inlineStr">
        <is>
          <t>rockproducts.com</t>
        </is>
      </c>
      <c r="B741" s="512" t="n">
        <v>24</v>
      </c>
      <c r="C741" s="497" t="n">
        <v>11534</v>
      </c>
      <c r="D741" s="497" t="n">
        <v>2701</v>
      </c>
      <c r="E741" s="485" t="n">
        <v>1937</v>
      </c>
      <c r="F741" s="497" t="n">
        <v>10456</v>
      </c>
      <c r="G741" s="497" t="n">
        <v>1107</v>
      </c>
      <c r="H741" s="497" t="n">
        <v>4766</v>
      </c>
      <c r="I741" s="497" t="n">
        <v>4163</v>
      </c>
    </row>
    <row r="742">
      <c r="A742" s="503" t="inlineStr">
        <is>
          <t>rocktoroad.com</t>
        </is>
      </c>
      <c r="B742" s="512" t="n">
        <v>18</v>
      </c>
      <c r="C742" s="497" t="n">
        <v>32359</v>
      </c>
      <c r="D742" s="497" t="n">
        <v>1753</v>
      </c>
      <c r="E742" s="485" t="n">
        <v>0</v>
      </c>
      <c r="F742" s="497" t="n">
        <v>30994</v>
      </c>
      <c r="G742" s="497" t="n">
        <v>1366</v>
      </c>
      <c r="H742" s="497" t="n">
        <v>24091</v>
      </c>
      <c r="I742" s="497" t="n">
        <v>8218</v>
      </c>
    </row>
    <row r="743">
      <c r="A743" s="503" t="inlineStr">
        <is>
          <t>rocky.news</t>
        </is>
      </c>
      <c r="B743" s="512" t="n">
        <v>5</v>
      </c>
      <c r="C743" s="497" t="n">
        <v>188</v>
      </c>
      <c r="D743" s="497" t="n">
        <v>21</v>
      </c>
      <c r="E743" s="485" t="n">
        <v>3276</v>
      </c>
      <c r="F743" s="497" t="n">
        <v>177</v>
      </c>
      <c r="G743" s="497" t="n">
        <v>11</v>
      </c>
      <c r="H743" s="497" t="n">
        <v>183</v>
      </c>
      <c r="I743" s="497" t="n">
        <v>5</v>
      </c>
    </row>
    <row r="744">
      <c r="A744" s="503" t="inlineStr">
        <is>
          <t>rprealtyplus.com</t>
        </is>
      </c>
      <c r="B744" s="512" t="n">
        <v>34</v>
      </c>
      <c r="C744" s="497" t="n">
        <v>520584</v>
      </c>
      <c r="D744" s="497" t="n">
        <v>1598</v>
      </c>
      <c r="E744" s="485" t="n">
        <v>56663</v>
      </c>
      <c r="F744" s="497" t="n">
        <v>516989</v>
      </c>
      <c r="G744" s="497" t="n">
        <v>3406</v>
      </c>
      <c r="H744" s="497" t="n">
        <v>45839</v>
      </c>
      <c r="I744" s="497" t="n">
        <v>417018</v>
      </c>
    </row>
    <row r="745">
      <c r="A745" s="503" t="inlineStr">
        <is>
          <t>rrfn.com</t>
        </is>
      </c>
      <c r="B745" s="512" t="n">
        <v>26</v>
      </c>
      <c r="C745" s="497" t="n">
        <v>21789</v>
      </c>
      <c r="D745" s="497" t="n">
        <v>1056</v>
      </c>
      <c r="E745" s="485" t="n">
        <v>3772</v>
      </c>
      <c r="F745" s="497" t="n">
        <v>20479</v>
      </c>
      <c r="G745" s="497" t="n">
        <v>1318</v>
      </c>
      <c r="H745" s="497" t="n">
        <v>20364</v>
      </c>
      <c r="I745" s="497" t="n">
        <v>1700</v>
      </c>
    </row>
    <row r="746">
      <c r="A746" s="516" t="inlineStr">
        <is>
          <t>rttnews.com</t>
        </is>
      </c>
      <c r="B746" s="512" t="n">
        <v>46</v>
      </c>
      <c r="C746" s="497" t="n"/>
      <c r="D746" s="497" t="n"/>
      <c r="E746" s="485" t="n">
        <v>94674</v>
      </c>
      <c r="F746" s="497" t="n">
        <v>182000</v>
      </c>
      <c r="G746" s="497" t="n"/>
      <c r="H746" s="497" t="n"/>
      <c r="I746" s="497" t="n"/>
    </row>
    <row r="747">
      <c r="A747" s="503" t="inlineStr">
        <is>
          <t>ruggedpcreview.com</t>
        </is>
      </c>
      <c r="B747" s="512" t="n">
        <v>24</v>
      </c>
      <c r="C747" s="497" t="n">
        <v>110665</v>
      </c>
      <c r="D747" s="497" t="n">
        <v>9430</v>
      </c>
      <c r="E747" s="485" t="n">
        <v>5862</v>
      </c>
      <c r="F747" s="497" t="n">
        <v>97886</v>
      </c>
      <c r="G747" s="497" t="n">
        <v>13165</v>
      </c>
      <c r="H747" s="497" t="n">
        <v>34370</v>
      </c>
      <c r="I747" s="497" t="n">
        <v>77588</v>
      </c>
    </row>
    <row r="748">
      <c r="A748" s="503" t="inlineStr">
        <is>
          <t>ruralnewsgroup.co.nz</t>
        </is>
      </c>
      <c r="B748" s="512" t="n">
        <v>27</v>
      </c>
      <c r="C748" s="497" t="n">
        <v>63722</v>
      </c>
      <c r="D748" s="497" t="n">
        <v>4858</v>
      </c>
      <c r="E748" s="485" t="n">
        <v>173984</v>
      </c>
      <c r="F748" s="497" t="n">
        <v>53620</v>
      </c>
      <c r="G748" s="497" t="n">
        <v>10139</v>
      </c>
      <c r="H748" s="497" t="n">
        <v>53415</v>
      </c>
      <c r="I748" s="497" t="n">
        <v>10490</v>
      </c>
    </row>
    <row r="749">
      <c r="A749" s="503" t="inlineStr">
        <is>
          <t>rutadeltransporte.com</t>
        </is>
      </c>
      <c r="B749" s="512" t="n">
        <v>24</v>
      </c>
      <c r="C749" s="497" t="n">
        <v>49342</v>
      </c>
      <c r="D749" s="497" t="n">
        <v>2114</v>
      </c>
      <c r="E749" s="485" t="n">
        <v>37368</v>
      </c>
      <c r="F749" s="497" t="n">
        <v>48768</v>
      </c>
      <c r="G749" s="497" t="n">
        <v>579</v>
      </c>
      <c r="H749" s="497" t="n">
        <v>33860</v>
      </c>
      <c r="I749" s="497" t="n">
        <v>15524</v>
      </c>
    </row>
    <row r="750">
      <c r="A750" s="503" t="inlineStr">
        <is>
          <t>s3.divcom.com</t>
        </is>
      </c>
      <c r="B750" s="490" t="n">
        <v>29</v>
      </c>
      <c r="C750" s="491" t="n">
        <v>27367</v>
      </c>
      <c r="D750" s="491" t="n">
        <v>3499</v>
      </c>
      <c r="E750" s="491" t="n">
        <v>7287</v>
      </c>
      <c r="F750" s="491" t="n">
        <v>27344</v>
      </c>
      <c r="G750" s="491" t="n">
        <v>25</v>
      </c>
      <c r="H750" s="491" t="n">
        <v>783</v>
      </c>
      <c r="I750" s="491" t="n">
        <v>27135</v>
      </c>
    </row>
    <row r="751">
      <c r="A751" s="503" t="inlineStr">
        <is>
          <t>safecarnews.com</t>
        </is>
      </c>
      <c r="B751" s="512" t="n">
        <v>12</v>
      </c>
      <c r="C751" s="497" t="n">
        <v>386478</v>
      </c>
      <c r="D751" s="497" t="n">
        <v>1189</v>
      </c>
      <c r="E751" s="485" t="n">
        <v>0</v>
      </c>
      <c r="F751" s="497" t="n">
        <v>385209</v>
      </c>
      <c r="G751" s="497" t="n">
        <v>1185</v>
      </c>
      <c r="H751" s="497" t="n">
        <v>286469</v>
      </c>
      <c r="I751" s="497" t="n">
        <v>88952</v>
      </c>
    </row>
    <row r="752">
      <c r="A752" s="503" t="inlineStr">
        <is>
          <t>salestechstar.com</t>
        </is>
      </c>
      <c r="B752" s="512" t="n">
        <v>27</v>
      </c>
      <c r="C752" s="497" t="n">
        <v>100611</v>
      </c>
      <c r="D752" s="497" t="n">
        <v>3706</v>
      </c>
      <c r="E752" s="485" t="n">
        <v>5434</v>
      </c>
      <c r="F752" s="497" t="n">
        <v>83468</v>
      </c>
      <c r="G752" s="497" t="n">
        <v>17027</v>
      </c>
      <c r="H752" s="497" t="n">
        <v>51808</v>
      </c>
      <c r="I752" s="497" t="n">
        <v>31766</v>
      </c>
    </row>
    <row r="753">
      <c r="A753" s="503" t="inlineStr">
        <is>
          <t>saminfo.com</t>
        </is>
      </c>
      <c r="B753" s="512" t="n">
        <v>31</v>
      </c>
      <c r="C753" s="497" t="n">
        <v>14582</v>
      </c>
      <c r="D753" s="497" t="n">
        <v>3004</v>
      </c>
      <c r="E753" s="485" t="n">
        <v>30922</v>
      </c>
      <c r="F753" s="497" t="n">
        <v>10024</v>
      </c>
      <c r="G753" s="497" t="n">
        <v>4589</v>
      </c>
      <c r="H753" s="497" t="n">
        <v>10017</v>
      </c>
      <c r="I753" s="497" t="n">
        <v>4580</v>
      </c>
    </row>
    <row r="754">
      <c r="A754" s="503" t="inlineStr">
        <is>
          <t>sasktoday.ca</t>
        </is>
      </c>
      <c r="B754" s="512" t="n">
        <v>36</v>
      </c>
      <c r="C754" s="497" t="n">
        <v>247542</v>
      </c>
      <c r="D754" s="497" t="n">
        <v>5461</v>
      </c>
      <c r="E754" s="485" t="n">
        <v>145107</v>
      </c>
      <c r="F754" s="497" t="n">
        <v>202948</v>
      </c>
      <c r="G754" s="497" t="n">
        <v>44604</v>
      </c>
      <c r="H754" s="497" t="n">
        <v>162189</v>
      </c>
      <c r="I754" s="497" t="n">
        <v>33800</v>
      </c>
    </row>
    <row r="755">
      <c r="A755" s="504" t="inlineStr">
        <is>
          <t>sdcexec.com</t>
        </is>
      </c>
      <c r="B755" s="522" t="n">
        <v>40</v>
      </c>
      <c r="C755" s="479" t="n"/>
      <c r="D755" s="517" t="n"/>
      <c r="E755" s="494" t="n">
        <v>67000</v>
      </c>
      <c r="F755" s="517" t="n"/>
      <c r="G755" s="517" t="n"/>
      <c r="H755" s="517" t="n"/>
      <c r="I755" s="517" t="n"/>
    </row>
    <row r="756">
      <c r="A756" s="495" t="inlineStr">
        <is>
          <t>seareporter.it</t>
        </is>
      </c>
      <c r="B756" s="522" t="n">
        <v>28</v>
      </c>
      <c r="C756" s="479" t="n"/>
      <c r="D756" s="517" t="n"/>
      <c r="E756" s="494" t="n">
        <v>1298</v>
      </c>
      <c r="F756" s="517" t="n"/>
      <c r="G756" s="517" t="n"/>
      <c r="H756" s="517" t="n"/>
      <c r="I756" s="517" t="n"/>
    </row>
    <row r="757">
      <c r="A757" s="495" t="inlineStr">
        <is>
          <t>sea-technology.com</t>
        </is>
      </c>
      <c r="B757" s="522" t="n">
        <v>25</v>
      </c>
      <c r="C757" s="479" t="n"/>
      <c r="D757" s="517" t="n"/>
      <c r="E757" s="494" t="n">
        <v>347</v>
      </c>
      <c r="F757" s="517" t="n"/>
      <c r="G757" s="517" t="n"/>
      <c r="H757" s="517" t="n"/>
      <c r="I757" s="517" t="n"/>
    </row>
    <row r="758">
      <c r="A758" s="503" t="inlineStr">
        <is>
          <t>seac.tradelinkmedia.biz</t>
        </is>
      </c>
      <c r="B758" s="512" t="n">
        <v>24</v>
      </c>
      <c r="C758" s="497" t="n">
        <v>4514</v>
      </c>
      <c r="D758" s="497" t="n">
        <v>88</v>
      </c>
      <c r="E758" s="485" t="n">
        <v>1133</v>
      </c>
      <c r="F758" s="497" t="n">
        <v>4466</v>
      </c>
      <c r="G758" s="497" t="n">
        <v>49</v>
      </c>
      <c r="H758" s="497" t="n">
        <v>1018</v>
      </c>
      <c r="I758" s="497" t="n">
        <v>3487</v>
      </c>
    </row>
    <row r="759">
      <c r="A759" s="503" t="inlineStr">
        <is>
          <t>seekingalpha.com</t>
        </is>
      </c>
      <c r="B759" s="512" t="n">
        <v>66</v>
      </c>
      <c r="C759" s="497" t="n">
        <v>79920440</v>
      </c>
      <c r="D759" s="497" t="n">
        <v>228094</v>
      </c>
      <c r="E759" s="485" t="n">
        <v>31599233</v>
      </c>
      <c r="F759" s="497" t="n">
        <v>54084139</v>
      </c>
      <c r="G759" s="497" t="n">
        <v>26884635</v>
      </c>
      <c r="H759" s="497" t="n">
        <v>70586411</v>
      </c>
      <c r="I759" s="497" t="n">
        <v>16356971</v>
      </c>
    </row>
    <row r="760">
      <c r="A760" s="503" t="inlineStr">
        <is>
          <t>selfdrivenews.com</t>
        </is>
      </c>
      <c r="B760" s="512" t="n">
        <v>11</v>
      </c>
      <c r="C760" s="497" t="n">
        <v>861</v>
      </c>
      <c r="D760" s="497" t="n">
        <v>196</v>
      </c>
      <c r="E760" s="485" t="n">
        <v>0</v>
      </c>
      <c r="F760" s="497" t="n">
        <v>666</v>
      </c>
      <c r="G760" s="497" t="n">
        <v>199</v>
      </c>
      <c r="H760" s="497" t="n">
        <v>694</v>
      </c>
      <c r="I760" s="497" t="n">
        <v>167</v>
      </c>
    </row>
    <row r="761">
      <c r="A761" s="503" t="inlineStr">
        <is>
          <t>sensorsandsystems.com</t>
        </is>
      </c>
      <c r="B761" s="512" t="n">
        <v>19</v>
      </c>
      <c r="C761" s="497" t="n">
        <v>6892</v>
      </c>
      <c r="D761" s="497" t="n">
        <v>1112</v>
      </c>
      <c r="E761" s="485" t="n">
        <v>237</v>
      </c>
      <c r="F761" s="497" t="n">
        <v>5338</v>
      </c>
      <c r="G761" s="497" t="n">
        <v>1552</v>
      </c>
      <c r="H761" s="497" t="n">
        <v>4735</v>
      </c>
      <c r="I761" s="497" t="n">
        <v>2049</v>
      </c>
    </row>
    <row r="762">
      <c r="A762" s="516" t="inlineStr">
        <is>
          <t>sharecg.com</t>
        </is>
      </c>
      <c r="B762" s="512" t="n">
        <v>31</v>
      </c>
      <c r="C762" s="497" t="n"/>
      <c r="D762" s="497" t="n"/>
      <c r="E762" s="485" t="n">
        <v>3725</v>
      </c>
      <c r="F762" s="497" t="n"/>
      <c r="G762" s="497" t="n"/>
      <c r="H762" s="497" t="n"/>
      <c r="I762" s="497" t="n"/>
    </row>
    <row r="763">
      <c r="A763" s="503" t="inlineStr">
        <is>
          <t>ship-technology.com</t>
        </is>
      </c>
      <c r="B763" s="512" t="n">
        <v>42</v>
      </c>
      <c r="C763" s="497" t="n">
        <v>706513</v>
      </c>
      <c r="D763" s="497" t="n">
        <v>15630</v>
      </c>
      <c r="E763" s="485" t="n">
        <v>38424</v>
      </c>
      <c r="F763" s="497" t="n">
        <v>664117</v>
      </c>
      <c r="G763" s="497" t="n">
        <v>43290</v>
      </c>
      <c r="H763" s="497" t="n">
        <v>597274</v>
      </c>
      <c r="I763" s="497" t="n">
        <v>77236</v>
      </c>
    </row>
    <row r="764">
      <c r="A764" s="519" t="inlineStr">
        <is>
          <t>shows.acast.com/complete-tech-heads-with-tom-edwards/</t>
        </is>
      </c>
      <c r="B764" s="402" t="n">
        <v>57</v>
      </c>
      <c r="C764" s="493" t="n"/>
      <c r="D764" s="517" t="n"/>
      <c r="E764" s="494" t="n">
        <v>0</v>
      </c>
      <c r="F764" s="517" t="n"/>
      <c r="G764" s="517" t="n"/>
      <c r="H764" s="517" t="n"/>
      <c r="I764" s="517" t="n"/>
    </row>
    <row r="765">
      <c r="A765" s="503" t="inlineStr">
        <is>
          <t>simplebooklet.com</t>
        </is>
      </c>
      <c r="B765" s="512" t="n">
        <v>0</v>
      </c>
      <c r="C765" s="497" t="n">
        <v>865296</v>
      </c>
      <c r="D765" s="497" t="n">
        <v>24350</v>
      </c>
      <c r="E765" s="485" t="n">
        <v>0</v>
      </c>
      <c r="F765" s="497" t="n">
        <v>846403</v>
      </c>
      <c r="G765" s="497" t="n">
        <v>18805</v>
      </c>
      <c r="H765" s="497" t="n">
        <v>711993</v>
      </c>
      <c r="I765" s="497" t="n">
        <v>71931</v>
      </c>
    </row>
    <row r="766">
      <c r="A766" s="503" t="inlineStr">
        <is>
          <t>smart-energy.com</t>
        </is>
      </c>
      <c r="B766" s="512" t="n">
        <v>34</v>
      </c>
      <c r="C766" s="497" t="n">
        <v>159835</v>
      </c>
      <c r="D766" s="497" t="n">
        <v>8072</v>
      </c>
      <c r="E766" s="485" t="n">
        <v>63951</v>
      </c>
      <c r="F766" s="497" t="n">
        <v>136066</v>
      </c>
      <c r="G766" s="497" t="n">
        <v>23907</v>
      </c>
      <c r="H766" s="497" t="n">
        <v>132537</v>
      </c>
      <c r="I766" s="497" t="n">
        <v>16020</v>
      </c>
    </row>
    <row r="767">
      <c r="A767" s="503" t="inlineStr">
        <is>
          <t>smartmanufacturingtoday.com</t>
        </is>
      </c>
      <c r="B767" s="490" t="n">
        <v>3</v>
      </c>
      <c r="C767" s="491" t="n">
        <v>58998</v>
      </c>
      <c r="D767" s="491" t="n">
        <v>162</v>
      </c>
      <c r="E767" s="491" t="n">
        <v>0</v>
      </c>
      <c r="F767" s="491" t="n">
        <v>58961</v>
      </c>
      <c r="G767" s="491" t="n">
        <v>36</v>
      </c>
      <c r="H767" s="491" t="n">
        <v>56678</v>
      </c>
      <c r="I767" s="491" t="n">
        <v>3447</v>
      </c>
    </row>
    <row r="768">
      <c r="A768" s="503" t="inlineStr">
        <is>
          <t>smartmaritimenetwork.com</t>
        </is>
      </c>
      <c r="B768" s="512" t="n">
        <v>22</v>
      </c>
      <c r="C768" s="497" t="n"/>
      <c r="D768" s="497" t="n"/>
      <c r="E768" s="485" t="n"/>
      <c r="F768" s="497" t="n"/>
      <c r="G768" s="497" t="n"/>
      <c r="H768" s="497" t="n"/>
      <c r="I768" s="497" t="n"/>
    </row>
    <row r="769">
      <c r="A769" s="477" t="inlineStr">
        <is>
          <t>solarbuildermag.com</t>
        </is>
      </c>
      <c r="B769" s="522" t="n">
        <v>27</v>
      </c>
      <c r="C769" s="479" t="n"/>
      <c r="D769" s="517" t="n"/>
      <c r="E769" s="494" t="n">
        <v>1934</v>
      </c>
      <c r="F769" s="517" t="n"/>
      <c r="G769" s="517" t="n"/>
      <c r="H769" s="517" t="n"/>
      <c r="I769" s="517" t="n"/>
    </row>
    <row r="770">
      <c r="A770" s="503" t="inlineStr">
        <is>
          <t>solarpowerworldonline.com</t>
        </is>
      </c>
      <c r="B770" s="512" t="n">
        <v>41</v>
      </c>
      <c r="C770" s="497" t="n">
        <v>592504</v>
      </c>
      <c r="D770" s="497" t="n">
        <v>18630</v>
      </c>
      <c r="E770" s="485" t="n">
        <v>89973</v>
      </c>
      <c r="F770" s="497" t="n">
        <v>539460</v>
      </c>
      <c r="G770" s="497" t="n">
        <v>52944</v>
      </c>
      <c r="H770" s="497" t="n">
        <v>444283</v>
      </c>
      <c r="I770" s="497" t="n">
        <v>129436</v>
      </c>
    </row>
    <row r="771">
      <c r="A771" s="503" t="inlineStr">
        <is>
          <t>solidbau.at</t>
        </is>
      </c>
      <c r="B771" s="512" t="n">
        <v>25</v>
      </c>
      <c r="C771" s="497" t="n"/>
      <c r="D771" s="497" t="n"/>
      <c r="E771" s="485" t="n"/>
      <c r="F771" s="497" t="n"/>
      <c r="G771" s="497" t="n"/>
      <c r="H771" s="497" t="n"/>
      <c r="I771" s="497" t="n"/>
    </row>
    <row r="772">
      <c r="A772" s="503" t="inlineStr">
        <is>
          <t>sourceable.net</t>
        </is>
      </c>
      <c r="B772" s="512" t="n">
        <v>24</v>
      </c>
      <c r="C772" s="497" t="n">
        <v>106753</v>
      </c>
      <c r="D772" s="497" t="n">
        <v>2921</v>
      </c>
      <c r="E772" s="485" t="n">
        <v>389</v>
      </c>
      <c r="F772" s="497" t="n">
        <v>101423</v>
      </c>
      <c r="G772" s="497" t="n">
        <v>5429</v>
      </c>
      <c r="H772" s="497" t="n">
        <v>75722</v>
      </c>
      <c r="I772" s="497" t="n">
        <v>31407</v>
      </c>
    </row>
    <row r="773">
      <c r="A773" s="503" t="inlineStr">
        <is>
          <t>spacedaily.com</t>
        </is>
      </c>
      <c r="B773" s="512" t="n">
        <v>36</v>
      </c>
      <c r="C773" s="497" t="n">
        <v>2304107</v>
      </c>
      <c r="D773" s="497" t="n">
        <v>16721</v>
      </c>
      <c r="E773" s="485" t="n">
        <v>1346592</v>
      </c>
      <c r="F773" s="497" t="n">
        <v>2189900</v>
      </c>
      <c r="G773" s="497" t="n">
        <v>113212</v>
      </c>
      <c r="H773" s="497" t="n">
        <v>2226035</v>
      </c>
      <c r="I773" s="497" t="n">
        <v>66313</v>
      </c>
    </row>
    <row r="774">
      <c r="A774" s="503" t="inlineStr">
        <is>
          <t>spacewatch.global</t>
        </is>
      </c>
      <c r="B774" s="512" t="n">
        <v>31</v>
      </c>
      <c r="C774" s="497" t="n">
        <v>157973</v>
      </c>
      <c r="D774" s="497" t="n">
        <v>5980</v>
      </c>
      <c r="E774" s="485" t="n">
        <v>1399</v>
      </c>
      <c r="F774" s="497" t="n">
        <v>131237</v>
      </c>
      <c r="G774" s="497" t="n">
        <v>26951</v>
      </c>
      <c r="H774" s="497" t="n">
        <v>149339</v>
      </c>
      <c r="I774" s="497" t="n">
        <v>9010</v>
      </c>
    </row>
    <row r="775">
      <c r="A775" s="503" t="inlineStr">
        <is>
          <t>spatialsource.com.au</t>
        </is>
      </c>
      <c r="B775" s="512" t="n">
        <v>23</v>
      </c>
      <c r="C775" s="497" t="n">
        <v>1446101</v>
      </c>
      <c r="D775" s="497" t="n">
        <v>3120</v>
      </c>
      <c r="E775" s="485" t="n">
        <v>1121</v>
      </c>
      <c r="F775" s="497" t="n">
        <v>1442363</v>
      </c>
      <c r="G775" s="497" t="n">
        <v>4032</v>
      </c>
      <c r="H775" s="497" t="n">
        <v>1077696</v>
      </c>
      <c r="I775" s="497" t="n">
        <v>5432</v>
      </c>
    </row>
    <row r="776">
      <c r="A776" s="503" t="inlineStr">
        <is>
          <t>sprayers101.com</t>
        </is>
      </c>
      <c r="B776" s="512" t="n">
        <v>24</v>
      </c>
      <c r="C776" s="497" t="n">
        <v>18066</v>
      </c>
      <c r="D776" s="497" t="n">
        <v>1835</v>
      </c>
      <c r="E776" s="485" t="n">
        <v>3263</v>
      </c>
      <c r="F776" s="497" t="n">
        <v>16738</v>
      </c>
      <c r="G776" s="497" t="n">
        <v>1264</v>
      </c>
      <c r="H776" s="497" t="n">
        <v>13749</v>
      </c>
      <c r="I776" s="497" t="n">
        <v>4456</v>
      </c>
    </row>
    <row r="777">
      <c r="A777" s="477" t="inlineStr">
        <is>
          <t>stocktitan.net</t>
        </is>
      </c>
      <c r="B777" s="522" t="n">
        <v>48</v>
      </c>
      <c r="C777" s="479" t="n"/>
      <c r="D777" s="517" t="n"/>
      <c r="E777" s="494" t="n">
        <v>840074</v>
      </c>
      <c r="F777" s="517" t="n"/>
      <c r="G777" s="517" t="n"/>
      <c r="H777" s="517" t="n"/>
      <c r="I777" s="517" t="n"/>
    </row>
    <row r="778">
      <c r="A778" s="503" t="inlineStr">
        <is>
          <t>stormwater.com</t>
        </is>
      </c>
      <c r="B778" s="512" t="n">
        <v>34</v>
      </c>
      <c r="C778" s="497" t="n"/>
      <c r="D778" s="497" t="n"/>
      <c r="E778" s="485" t="n">
        <v>15203</v>
      </c>
      <c r="F778" s="497" t="n"/>
      <c r="G778" s="497" t="n"/>
      <c r="H778" s="497" t="n"/>
      <c r="I778" s="497" t="n"/>
    </row>
    <row r="779">
      <c r="A779" s="503" t="inlineStr">
        <is>
          <t>stradeeautostrade.it</t>
        </is>
      </c>
      <c r="B779" s="512" t="n">
        <v>27</v>
      </c>
      <c r="C779" s="497" t="n">
        <v>87755</v>
      </c>
      <c r="D779" s="497" t="n">
        <v>3667</v>
      </c>
      <c r="E779" s="485" t="n">
        <v>23107</v>
      </c>
      <c r="F779" s="497" t="n">
        <v>82236</v>
      </c>
      <c r="G779" s="497" t="n">
        <v>5456</v>
      </c>
      <c r="H779" s="497" t="n">
        <v>48737</v>
      </c>
      <c r="I779" s="497" t="n">
        <v>38591</v>
      </c>
    </row>
    <row r="780">
      <c r="A780" s="503" t="inlineStr">
        <is>
          <t>streetinsider.com</t>
        </is>
      </c>
      <c r="B780" s="512" t="n">
        <v>57</v>
      </c>
      <c r="C780" s="497" t="n"/>
      <c r="D780" s="497" t="n"/>
      <c r="E780" s="485" t="n">
        <v>171913</v>
      </c>
      <c r="F780" s="497" t="n"/>
      <c r="G780" s="497" t="n"/>
      <c r="H780" s="497" t="n"/>
      <c r="I780" s="497" t="n"/>
    </row>
    <row r="781">
      <c r="A781" s="503" t="inlineStr">
        <is>
          <t>striptillfarmer.com</t>
        </is>
      </c>
      <c r="B781" s="512" t="n">
        <v>20</v>
      </c>
      <c r="C781" s="497" t="n">
        <v>6357</v>
      </c>
      <c r="D781" s="497" t="n">
        <v>1626</v>
      </c>
      <c r="E781" s="485" t="n">
        <v>853</v>
      </c>
      <c r="F781" s="497" t="n">
        <v>5266</v>
      </c>
      <c r="G781" s="497" t="n">
        <v>1094</v>
      </c>
      <c r="H781" s="497" t="n">
        <v>3456</v>
      </c>
      <c r="I781" s="497" t="n">
        <v>2780</v>
      </c>
    </row>
    <row r="782">
      <c r="A782" s="503" t="inlineStr">
        <is>
          <t>structuremag.org</t>
        </is>
      </c>
      <c r="B782" s="512" t="n">
        <v>35</v>
      </c>
      <c r="C782" s="497" t="n">
        <v>52832</v>
      </c>
      <c r="D782" s="497" t="n">
        <v>10031</v>
      </c>
      <c r="E782" s="485" t="n">
        <v>86144</v>
      </c>
      <c r="F782" s="497" t="n">
        <v>37740</v>
      </c>
      <c r="G782" s="497" t="n">
        <v>15150</v>
      </c>
      <c r="H782" s="497" t="n">
        <v>29807</v>
      </c>
      <c r="I782" s="497" t="n">
        <v>23228</v>
      </c>
    </row>
    <row r="783">
      <c r="A783" s="503" t="inlineStr">
        <is>
          <t>suasnews.com</t>
        </is>
      </c>
      <c r="B783" s="512" t="n">
        <v>34</v>
      </c>
      <c r="C783" s="497" t="n">
        <v>3269262</v>
      </c>
      <c r="D783" s="497" t="n">
        <v>12403</v>
      </c>
      <c r="E783" s="485" t="n">
        <v>100081</v>
      </c>
      <c r="F783" s="497" t="n">
        <v>3204950</v>
      </c>
      <c r="G783" s="497" t="n">
        <v>63283</v>
      </c>
      <c r="H783" s="497" t="n">
        <v>3169329</v>
      </c>
      <c r="I783" s="497" t="n">
        <v>94020</v>
      </c>
    </row>
    <row r="784">
      <c r="A784" s="503" t="inlineStr">
        <is>
          <t>sugarproducer.com</t>
        </is>
      </c>
      <c r="B784" s="512" t="n">
        <v>15</v>
      </c>
      <c r="C784" s="497" t="n">
        <v>3411</v>
      </c>
      <c r="D784" s="497" t="n">
        <v>549</v>
      </c>
      <c r="E784" s="485" t="n">
        <v>474</v>
      </c>
      <c r="F784" s="497" t="n">
        <v>2726</v>
      </c>
      <c r="G784" s="497" t="n">
        <v>692</v>
      </c>
      <c r="H784" s="497" t="n">
        <v>3016</v>
      </c>
      <c r="I784" s="497" t="n">
        <v>407</v>
      </c>
    </row>
    <row r="785">
      <c r="A785" s="503" t="inlineStr">
        <is>
          <t>supplychain-village.com</t>
        </is>
      </c>
      <c r="B785" s="512" t="n">
        <v>21</v>
      </c>
      <c r="C785" s="497" t="n">
        <v>4801</v>
      </c>
      <c r="D785" s="497" t="n">
        <v>756</v>
      </c>
      <c r="E785" s="485" t="n">
        <v>811</v>
      </c>
      <c r="F785" s="497" t="n">
        <v>4208</v>
      </c>
      <c r="G785" s="497" t="n">
        <v>594</v>
      </c>
      <c r="H785" s="497" t="n">
        <v>1856</v>
      </c>
      <c r="I785" s="497" t="n">
        <v>1567</v>
      </c>
    </row>
    <row r="786">
      <c r="A786" s="516" t="inlineStr">
        <is>
          <t>supplychaindigital.com</t>
        </is>
      </c>
      <c r="B786" s="512" t="n">
        <v>44</v>
      </c>
      <c r="C786" s="497" t="n">
        <v>126000</v>
      </c>
      <c r="D786" s="497" t="n">
        <v>8000</v>
      </c>
      <c r="E786" s="485" t="n">
        <v>84100</v>
      </c>
      <c r="F786" s="497" t="n">
        <v>78300</v>
      </c>
      <c r="G786" s="497" t="n">
        <v>48900</v>
      </c>
      <c r="H786" s="497" t="n">
        <v>111000</v>
      </c>
      <c r="I786" s="497" t="n">
        <v>15100</v>
      </c>
    </row>
    <row r="787">
      <c r="A787" s="503" t="inlineStr">
        <is>
          <t>supplychainit.com</t>
        </is>
      </c>
      <c r="B787" s="512" t="n">
        <v>18</v>
      </c>
      <c r="C787" s="497" t="n"/>
      <c r="D787" s="497" t="n"/>
      <c r="E787" s="485" t="n">
        <v>181</v>
      </c>
      <c r="F787" s="497" t="n"/>
      <c r="G787" s="497" t="n"/>
      <c r="H787" s="497" t="n"/>
      <c r="I787" s="497" t="n"/>
    </row>
    <row r="788">
      <c r="A788" s="503" t="inlineStr">
        <is>
          <t>supplychainmagazine.fr</t>
        </is>
      </c>
      <c r="B788" s="512" t="n">
        <v>29</v>
      </c>
      <c r="C788" s="497" t="n">
        <v>650529</v>
      </c>
      <c r="D788" s="497" t="n">
        <v>955</v>
      </c>
      <c r="E788" s="485" t="n">
        <v>5699</v>
      </c>
      <c r="F788" s="497" t="n">
        <v>648732</v>
      </c>
      <c r="G788" s="497" t="n">
        <v>2087</v>
      </c>
      <c r="H788" s="497" t="n">
        <v>203214</v>
      </c>
      <c r="I788" s="497" t="n">
        <v>989</v>
      </c>
    </row>
    <row r="789">
      <c r="A789" s="503" t="inlineStr">
        <is>
          <t>supplychainmagazine.nl</t>
        </is>
      </c>
      <c r="B789" s="512" t="n">
        <v>21</v>
      </c>
      <c r="C789" s="497" t="n">
        <v>10150</v>
      </c>
      <c r="D789" s="497" t="n">
        <v>1637</v>
      </c>
      <c r="E789" s="485" t="n">
        <v>546</v>
      </c>
      <c r="F789" s="497" t="n">
        <v>9444</v>
      </c>
      <c r="G789" s="497" t="n">
        <v>721</v>
      </c>
      <c r="H789" s="497" t="n">
        <v>4028</v>
      </c>
      <c r="I789" s="497" t="n">
        <v>6195</v>
      </c>
    </row>
    <row r="790">
      <c r="A790" s="503" t="inlineStr">
        <is>
          <t>supplychainstrategy.media</t>
        </is>
      </c>
      <c r="B790" s="512" t="n">
        <v>10</v>
      </c>
      <c r="C790" s="497" t="n"/>
      <c r="D790" s="497" t="n"/>
      <c r="E790" s="485" t="n"/>
      <c r="F790" s="497" t="n"/>
      <c r="G790" s="497" t="n"/>
      <c r="H790" s="497" t="n"/>
      <c r="I790" s="497" t="n"/>
    </row>
    <row r="791">
      <c r="A791" s="503" t="inlineStr">
        <is>
          <t>surveyinggroup.com</t>
        </is>
      </c>
      <c r="B791" s="512" t="n">
        <v>19</v>
      </c>
      <c r="C791" s="497" t="n">
        <v>10001</v>
      </c>
      <c r="D791" s="497" t="n">
        <v>2965</v>
      </c>
      <c r="E791" s="485" t="n">
        <v>3638</v>
      </c>
      <c r="F791" s="497" t="n">
        <v>9389</v>
      </c>
      <c r="G791" s="497" t="n">
        <v>640</v>
      </c>
      <c r="H791" s="497" t="n">
        <v>1131</v>
      </c>
      <c r="I791" s="497" t="n">
        <v>8970</v>
      </c>
    </row>
    <row r="792">
      <c r="A792" s="503" t="inlineStr">
        <is>
          <t>sussexexpress.co.uk</t>
        </is>
      </c>
      <c r="B792" s="512" t="n">
        <v>49</v>
      </c>
      <c r="C792" s="497" t="n"/>
      <c r="D792" s="497" t="n"/>
      <c r="E792" s="485" t="n">
        <v>972000</v>
      </c>
      <c r="F792" s="497" t="n"/>
      <c r="G792" s="497" t="n"/>
      <c r="H792" s="497" t="n"/>
      <c r="I792" s="497" t="n"/>
    </row>
    <row r="793">
      <c r="A793" s="503" t="inlineStr">
        <is>
          <t>sustainablebrands.com</t>
        </is>
      </c>
      <c r="B793" s="512" t="n">
        <v>39</v>
      </c>
      <c r="C793" s="497" t="n">
        <v>3205632</v>
      </c>
      <c r="D793" s="497" t="n">
        <v>17878</v>
      </c>
      <c r="E793" s="485" t="n">
        <v>19867</v>
      </c>
      <c r="F793" s="497" t="n">
        <v>3173564</v>
      </c>
      <c r="G793" s="497" t="n">
        <v>31446</v>
      </c>
      <c r="H793" s="497" t="n">
        <v>2956302</v>
      </c>
      <c r="I793" s="497" t="n">
        <v>70880</v>
      </c>
    </row>
    <row r="794">
      <c r="A794" s="503" t="inlineStr">
        <is>
          <t>sustainablefuturenews.com</t>
        </is>
      </c>
      <c r="B794" s="512" t="n">
        <v>29</v>
      </c>
      <c r="C794" s="497" t="n">
        <v>24331</v>
      </c>
      <c r="D794" s="497" t="n">
        <v>2782</v>
      </c>
      <c r="E794" s="485" t="n">
        <v>4214</v>
      </c>
      <c r="F794" s="497" t="n">
        <v>15013</v>
      </c>
      <c r="G794" s="497" t="n">
        <v>9349</v>
      </c>
      <c r="H794" s="497" t="n">
        <v>21715</v>
      </c>
      <c r="I794" s="497" t="n">
        <v>2655</v>
      </c>
    </row>
    <row r="795">
      <c r="A795" s="503" t="inlineStr">
        <is>
          <t>svenskbyggtidning.se</t>
        </is>
      </c>
      <c r="B795" s="512" t="n">
        <v>24</v>
      </c>
      <c r="C795" s="497" t="n">
        <v>24695</v>
      </c>
      <c r="D795" s="497" t="n">
        <v>1784</v>
      </c>
      <c r="E795" s="485" t="n">
        <v>2724</v>
      </c>
      <c r="F795" s="497" t="n">
        <v>23896</v>
      </c>
      <c r="G795" s="497" t="n">
        <v>721</v>
      </c>
      <c r="H795" s="497" t="n">
        <v>5125</v>
      </c>
      <c r="I795" s="497" t="n">
        <v>11075</v>
      </c>
    </row>
    <row r="796">
      <c r="A796" s="516" t="inlineStr">
        <is>
          <t>swp.de</t>
        </is>
      </c>
      <c r="B796" s="512" t="n">
        <v>73</v>
      </c>
      <c r="C796" s="497" t="n"/>
      <c r="D796" s="497" t="n"/>
      <c r="E796" s="485" t="n">
        <v>3935692</v>
      </c>
      <c r="F796" s="497" t="n"/>
      <c r="G796" s="497" t="n"/>
      <c r="H796" s="497" t="n"/>
      <c r="I796" s="497" t="n"/>
    </row>
    <row r="797">
      <c r="A797" s="503" t="inlineStr">
        <is>
          <t>tam-america.com</t>
        </is>
      </c>
      <c r="B797" s="512" t="n">
        <v>17</v>
      </c>
      <c r="C797" s="497" t="n"/>
      <c r="D797" s="497" t="n"/>
      <c r="E797" s="485" t="n">
        <v>188</v>
      </c>
      <c r="F797" s="497" t="n"/>
      <c r="G797" s="497" t="n"/>
      <c r="H797" s="497" t="n"/>
      <c r="I797" s="497" t="n"/>
    </row>
    <row r="798">
      <c r="A798" s="503" t="inlineStr">
        <is>
          <t>tech-user.co.uk</t>
        </is>
      </c>
      <c r="B798" s="512" t="n">
        <v>5</v>
      </c>
      <c r="C798" s="497" t="n"/>
      <c r="D798" s="497" t="n"/>
      <c r="E798" s="485" t="n"/>
      <c r="F798" s="497" t="n"/>
      <c r="G798" s="497" t="n"/>
      <c r="H798" s="497" t="n"/>
      <c r="I798" s="497" t="n"/>
    </row>
    <row r="799">
      <c r="A799" s="503" t="inlineStr">
        <is>
          <t>techblogwriter.co.uk</t>
        </is>
      </c>
      <c r="B799" s="512" t="n">
        <v>27</v>
      </c>
      <c r="C799" s="497" t="n">
        <v>67728</v>
      </c>
      <c r="D799" s="497" t="n">
        <v>2161</v>
      </c>
      <c r="E799" s="485" t="n">
        <v>1853</v>
      </c>
      <c r="F799" s="497" t="n">
        <v>65629</v>
      </c>
      <c r="G799" s="497" t="n">
        <v>2078</v>
      </c>
      <c r="H799" s="497" t="n">
        <v>26563</v>
      </c>
      <c r="I799" s="497" t="n">
        <v>40823</v>
      </c>
    </row>
    <row r="800">
      <c r="A800" s="503" t="inlineStr">
        <is>
          <t>techcrunch.com</t>
        </is>
      </c>
      <c r="B800" s="512" t="n">
        <v>71</v>
      </c>
      <c r="C800" s="497" t="n">
        <v>126220831</v>
      </c>
      <c r="D800" s="497" t="n">
        <v>504975</v>
      </c>
      <c r="E800" s="485" t="n">
        <v>14460495</v>
      </c>
      <c r="F800" s="497" t="n">
        <v>103149406</v>
      </c>
      <c r="G800" s="497" t="n">
        <v>23475024</v>
      </c>
      <c r="H800" s="497" t="n">
        <v>103300093</v>
      </c>
      <c r="I800" s="497" t="n">
        <v>21224547</v>
      </c>
    </row>
    <row r="801">
      <c r="A801" s="503" t="inlineStr">
        <is>
          <t>techdash.in</t>
        </is>
      </c>
      <c r="B801" s="512" t="n">
        <v>17</v>
      </c>
      <c r="C801" s="497" t="n">
        <v>6990697</v>
      </c>
      <c r="D801" s="497" t="n">
        <v>934</v>
      </c>
      <c r="E801" s="485" t="n">
        <v>368</v>
      </c>
      <c r="F801" s="497" t="n">
        <v>1847</v>
      </c>
      <c r="G801" s="497" t="n">
        <v>7011526</v>
      </c>
      <c r="H801" s="497" t="n">
        <v>611</v>
      </c>
      <c r="I801" s="497" t="n">
        <v>7012733</v>
      </c>
    </row>
    <row r="802">
      <c r="A802" s="516" t="inlineStr">
        <is>
          <t>techiemag.co.uk</t>
        </is>
      </c>
      <c r="B802" s="490" t="n">
        <v>2</v>
      </c>
      <c r="C802" s="491" t="n"/>
      <c r="D802" s="491" t="n"/>
      <c r="E802" s="491" t="n"/>
      <c r="F802" s="491" t="n"/>
      <c r="G802" s="491" t="n"/>
      <c r="H802" s="491" t="n"/>
      <c r="I802" s="491" t="n"/>
    </row>
    <row r="803">
      <c r="A803" s="503" t="inlineStr">
        <is>
          <t>technicalreviewmiddleeast.com</t>
        </is>
      </c>
      <c r="B803" s="490" t="n">
        <v>16</v>
      </c>
      <c r="C803" s="491" t="n">
        <v>19373</v>
      </c>
      <c r="D803" s="491" t="n">
        <v>1456</v>
      </c>
      <c r="E803" s="491" t="n">
        <v>1466</v>
      </c>
      <c r="F803" s="491" t="n">
        <v>18714</v>
      </c>
      <c r="G803" s="491" t="n">
        <v>696</v>
      </c>
      <c r="H803" s="491" t="n">
        <v>17976</v>
      </c>
      <c r="I803" s="491" t="n">
        <v>1680</v>
      </c>
    </row>
    <row r="804">
      <c r="A804" s="503" t="inlineStr">
        <is>
          <t>technologyreseller.uk</t>
        </is>
      </c>
      <c r="B804" s="490" t="n">
        <v>23</v>
      </c>
      <c r="C804" s="491" t="n">
        <v>8692</v>
      </c>
      <c r="D804" s="491" t="n">
        <v>2215</v>
      </c>
      <c r="E804" s="491" t="n">
        <v>3960</v>
      </c>
      <c r="F804" s="491" t="n">
        <v>7901</v>
      </c>
      <c r="G804" s="491" t="n">
        <v>851</v>
      </c>
      <c r="H804" s="491" t="n">
        <v>4032</v>
      </c>
      <c r="I804" s="491" t="n">
        <v>4854</v>
      </c>
    </row>
    <row r="805">
      <c r="A805" s="503" t="inlineStr">
        <is>
          <t>techopedia.com</t>
        </is>
      </c>
      <c r="B805" s="512" t="n">
        <v>71</v>
      </c>
      <c r="C805" s="497" t="n">
        <v>3046836</v>
      </c>
      <c r="D805" s="497" t="n">
        <v>77769</v>
      </c>
      <c r="E805" s="485" t="n">
        <v>6232525</v>
      </c>
      <c r="F805" s="497" t="n">
        <v>2420934</v>
      </c>
      <c r="G805" s="497" t="n">
        <v>611119</v>
      </c>
      <c r="H805" s="497" t="n">
        <v>2704486</v>
      </c>
      <c r="I805" s="497" t="n">
        <v>289300</v>
      </c>
    </row>
    <row r="806">
      <c r="A806" s="503" t="inlineStr">
        <is>
          <t>Technative.io</t>
        </is>
      </c>
      <c r="B806" s="512" t="n">
        <v>24</v>
      </c>
      <c r="C806" s="497" t="n"/>
      <c r="D806" s="497" t="n"/>
      <c r="E806" s="485" t="n">
        <v>407</v>
      </c>
      <c r="F806" s="497" t="n"/>
      <c r="G806" s="497" t="n"/>
      <c r="H806" s="497" t="n"/>
      <c r="I806" s="497" t="n"/>
    </row>
    <row r="807">
      <c r="A807" s="503" t="inlineStr">
        <is>
          <t>technoretail.it</t>
        </is>
      </c>
      <c r="B807" s="512" t="n">
        <v>27</v>
      </c>
      <c r="C807" s="497" t="n"/>
      <c r="D807" s="497" t="n"/>
      <c r="E807" s="485" t="n">
        <v>613</v>
      </c>
      <c r="F807" s="497" t="n"/>
      <c r="G807" s="497" t="n"/>
      <c r="H807" s="497" t="n"/>
      <c r="I807" s="497" t="n"/>
    </row>
    <row r="808">
      <c r="A808" s="503" t="inlineStr">
        <is>
          <t>techround.co.uk</t>
        </is>
      </c>
      <c r="B808" s="512" t="n">
        <v>42</v>
      </c>
      <c r="C808" s="497" t="n">
        <v>168273</v>
      </c>
      <c r="D808" s="497" t="n">
        <v>10644</v>
      </c>
      <c r="E808" s="485" t="n">
        <v>78233</v>
      </c>
      <c r="F808" s="497" t="n">
        <v>113344</v>
      </c>
      <c r="G808" s="497" t="n">
        <v>54934</v>
      </c>
      <c r="H808" s="497" t="n">
        <v>126393</v>
      </c>
      <c r="I808" s="497" t="n">
        <v>40115</v>
      </c>
    </row>
    <row r="809">
      <c r="A809" s="503" t="inlineStr">
        <is>
          <t>techtimes.com</t>
        </is>
      </c>
      <c r="B809" s="512" t="n">
        <v>42</v>
      </c>
      <c r="C809" s="497" t="n">
        <v>2946128</v>
      </c>
      <c r="D809" s="497" t="n">
        <v>52516</v>
      </c>
      <c r="E809" s="485" t="n">
        <v>233895</v>
      </c>
      <c r="F809" s="497" t="n">
        <v>2763780</v>
      </c>
      <c r="G809" s="497" t="n">
        <v>183956</v>
      </c>
      <c r="H809" s="497" t="n">
        <v>2905095</v>
      </c>
      <c r="I809" s="497" t="n">
        <v>42306</v>
      </c>
    </row>
    <row r="810">
      <c r="A810" s="503" t="inlineStr">
        <is>
          <t>teknoholic.news</t>
        </is>
      </c>
      <c r="B810" s="512" t="n">
        <v>5</v>
      </c>
      <c r="C810" s="497" t="n">
        <v>388</v>
      </c>
      <c r="D810" s="497" t="n">
        <v>118</v>
      </c>
      <c r="E810" s="485" t="n">
        <v>0</v>
      </c>
      <c r="F810" s="497" t="n">
        <v>277</v>
      </c>
      <c r="G810" s="497" t="n">
        <v>112</v>
      </c>
      <c r="H810" s="497" t="n">
        <v>369</v>
      </c>
      <c r="I810" s="497" t="n">
        <v>7</v>
      </c>
    </row>
    <row r="811">
      <c r="A811" s="503" t="inlineStr">
        <is>
          <t>telecomdrive.com</t>
        </is>
      </c>
      <c r="B811" s="512" t="n">
        <v>27</v>
      </c>
      <c r="C811" s="497" t="n">
        <v>669197</v>
      </c>
      <c r="D811" s="497" t="n">
        <v>10727</v>
      </c>
      <c r="E811" s="485" t="n">
        <v>2161</v>
      </c>
      <c r="F811" s="497" t="n">
        <v>613055</v>
      </c>
      <c r="G811" s="497" t="n">
        <v>57082</v>
      </c>
      <c r="H811" s="497" t="n">
        <v>653284</v>
      </c>
      <c r="I811" s="497" t="n">
        <v>33357</v>
      </c>
    </row>
    <row r="812">
      <c r="A812" s="503" t="inlineStr">
        <is>
          <t>telecompaper.com</t>
        </is>
      </c>
      <c r="B812" s="512" t="n">
        <v>34</v>
      </c>
      <c r="C812" s="497" t="n">
        <v>33710656</v>
      </c>
      <c r="D812" s="497" t="n">
        <v>10623</v>
      </c>
      <c r="E812" s="485" t="n">
        <v>68396</v>
      </c>
      <c r="F812" s="497" t="n">
        <v>33631708</v>
      </c>
      <c r="G812" s="497" t="n">
        <v>86977</v>
      </c>
      <c r="H812" s="497" t="n">
        <v>32846206</v>
      </c>
      <c r="I812" s="497" t="n">
        <v>6778</v>
      </c>
    </row>
    <row r="813">
      <c r="A813" s="503" t="inlineStr">
        <is>
          <t>telematicswire.net</t>
        </is>
      </c>
      <c r="B813" s="512" t="n">
        <v>30</v>
      </c>
      <c r="C813" s="497" t="n">
        <v>44447</v>
      </c>
      <c r="D813" s="497" t="n">
        <v>4251</v>
      </c>
      <c r="E813" s="485" t="n">
        <v>5248</v>
      </c>
      <c r="F813" s="497" t="n">
        <v>42370</v>
      </c>
      <c r="G813" s="497" t="n">
        <v>2072</v>
      </c>
      <c r="H813" s="497" t="n">
        <v>30417</v>
      </c>
      <c r="I813" s="497" t="n">
        <v>13958</v>
      </c>
    </row>
    <row r="814">
      <c r="A814" s="503" t="inlineStr">
        <is>
          <t>tenlinks.com</t>
        </is>
      </c>
      <c r="B814" s="512" t="n">
        <v>23</v>
      </c>
      <c r="C814" s="497" t="n">
        <v>201034</v>
      </c>
      <c r="D814" s="497" t="n">
        <v>2304</v>
      </c>
      <c r="E814" s="485" t="n">
        <v>13899</v>
      </c>
      <c r="F814" s="497" t="n">
        <v>60085</v>
      </c>
      <c r="G814" s="497" t="n">
        <v>141351</v>
      </c>
      <c r="H814" s="497" t="n">
        <v>60840</v>
      </c>
      <c r="I814" s="497" t="n">
        <v>140708</v>
      </c>
    </row>
    <row r="815">
      <c r="A815" s="503" t="inlineStr">
        <is>
          <t>terradaily.com</t>
        </is>
      </c>
      <c r="B815" s="512" t="n">
        <v>22</v>
      </c>
      <c r="C815" s="497" t="n">
        <v>724636</v>
      </c>
      <c r="D815" s="497" t="n">
        <v>5458</v>
      </c>
      <c r="E815" s="485" t="n">
        <v>7475</v>
      </c>
      <c r="F815" s="497" t="n">
        <v>702326</v>
      </c>
      <c r="G815" s="497" t="n">
        <v>22371</v>
      </c>
      <c r="H815" s="497" t="n">
        <v>420083</v>
      </c>
      <c r="I815" s="497" t="n">
        <v>305943</v>
      </c>
    </row>
    <row r="816">
      <c r="A816" s="495" t="inlineStr">
        <is>
          <t>terre-net.fr</t>
        </is>
      </c>
      <c r="B816" s="522" t="n">
        <v>48</v>
      </c>
      <c r="C816" s="493" t="n"/>
      <c r="D816" s="517" t="n"/>
      <c r="E816" s="494" t="n">
        <v>431462</v>
      </c>
      <c r="F816" s="517" t="n"/>
      <c r="G816" s="517" t="n"/>
      <c r="H816" s="517" t="n"/>
      <c r="I816" s="517" t="n"/>
    </row>
    <row r="817">
      <c r="A817" s="503" t="inlineStr">
        <is>
          <t>texascontractor.news</t>
        </is>
      </c>
      <c r="B817" s="512" t="n">
        <v>17</v>
      </c>
      <c r="C817" s="497" t="n">
        <v>233</v>
      </c>
      <c r="D817" s="497" t="n">
        <v>41</v>
      </c>
      <c r="E817" s="485" t="n">
        <v>3276</v>
      </c>
      <c r="F817" s="497" t="n">
        <v>216</v>
      </c>
      <c r="G817" s="497" t="n">
        <v>17</v>
      </c>
      <c r="H817" s="497" t="n">
        <v>226</v>
      </c>
      <c r="I817" s="497" t="n">
        <v>7</v>
      </c>
    </row>
    <row r="818">
      <c r="A818" s="503" t="inlineStr">
        <is>
          <t>tga-fachplaner.de</t>
        </is>
      </c>
      <c r="B818" s="512" t="n">
        <v>27</v>
      </c>
      <c r="C818" s="497" t="n">
        <v>65840</v>
      </c>
      <c r="D818" s="497" t="n">
        <v>4387</v>
      </c>
      <c r="E818" s="485" t="n">
        <v>33342</v>
      </c>
      <c r="F818" s="497" t="n">
        <v>59396</v>
      </c>
      <c r="G818" s="497" t="n">
        <v>6456</v>
      </c>
      <c r="H818" s="497" t="n">
        <v>9767</v>
      </c>
      <c r="I818" s="497" t="n">
        <v>56511</v>
      </c>
    </row>
    <row r="819">
      <c r="A819" s="503" t="inlineStr">
        <is>
          <t>tga-praxis.de</t>
        </is>
      </c>
      <c r="B819" s="512" t="n">
        <v>19</v>
      </c>
      <c r="C819" s="497" t="n">
        <v>30208</v>
      </c>
      <c r="D819" s="497" t="n">
        <v>2754</v>
      </c>
      <c r="E819" s="485" t="n">
        <v>1212</v>
      </c>
      <c r="F819" s="497" t="n">
        <v>29829</v>
      </c>
      <c r="G819" s="497" t="n">
        <v>394</v>
      </c>
      <c r="H819" s="497" t="n">
        <v>1210</v>
      </c>
      <c r="I819" s="497" t="n">
        <v>29185</v>
      </c>
    </row>
    <row r="820">
      <c r="A820" s="503" t="inlineStr">
        <is>
          <t>the-daily-record.com</t>
        </is>
      </c>
      <c r="B820" s="512" t="n">
        <v>46</v>
      </c>
      <c r="C820" s="497" t="n">
        <v>162054</v>
      </c>
      <c r="D820" s="497" t="n">
        <v>8653</v>
      </c>
      <c r="E820" s="485" t="n">
        <v>158089</v>
      </c>
      <c r="F820" s="497" t="n">
        <v>139334</v>
      </c>
      <c r="G820" s="497" t="n">
        <v>22846</v>
      </c>
      <c r="H820" s="497" t="n">
        <v>148280</v>
      </c>
      <c r="I820" s="497" t="n">
        <v>13693</v>
      </c>
    </row>
    <row r="821">
      <c r="A821" s="503" t="inlineStr">
        <is>
          <t>theasphaltpro.com</t>
        </is>
      </c>
      <c r="B821" s="512" t="n">
        <v>25</v>
      </c>
      <c r="C821" s="497" t="n">
        <v>12693</v>
      </c>
      <c r="D821" s="497" t="n">
        <v>3732</v>
      </c>
      <c r="E821" s="485" t="n">
        <v>9215</v>
      </c>
      <c r="F821" s="497" t="n">
        <v>11235</v>
      </c>
      <c r="G821" s="497" t="n">
        <v>1474</v>
      </c>
      <c r="H821" s="497" t="n">
        <v>3873</v>
      </c>
      <c r="I821" s="497" t="n">
        <v>8836</v>
      </c>
    </row>
    <row r="822">
      <c r="A822" s="503" t="inlineStr">
        <is>
          <t>theb1m.com</t>
        </is>
      </c>
      <c r="B822" s="512" t="n">
        <v>36</v>
      </c>
      <c r="C822" s="497" t="n">
        <v>60231</v>
      </c>
      <c r="D822" s="497" t="n">
        <v>5249</v>
      </c>
      <c r="E822" s="485" t="n">
        <v>116130</v>
      </c>
      <c r="F822" s="497" t="n">
        <v>46929</v>
      </c>
      <c r="G822" s="497" t="n">
        <v>13225</v>
      </c>
      <c r="H822" s="497" t="n">
        <v>52582</v>
      </c>
      <c r="I822" s="497" t="n">
        <v>7839</v>
      </c>
    </row>
    <row r="823">
      <c r="A823" s="503" t="inlineStr">
        <is>
          <t>thebusinessconcept.com</t>
        </is>
      </c>
      <c r="B823" s="512" t="n">
        <v>21</v>
      </c>
      <c r="C823" s="497" t="n"/>
      <c r="D823" s="497" t="n"/>
      <c r="E823" s="485" t="n">
        <v>95</v>
      </c>
      <c r="F823" s="497" t="n"/>
      <c r="G823" s="497" t="n"/>
      <c r="H823" s="497" t="n"/>
      <c r="I823" s="497" t="n"/>
    </row>
    <row r="824">
      <c r="A824" s="503" t="inlineStr">
        <is>
          <t>theconstructionindex.co.uk</t>
        </is>
      </c>
      <c r="B824" s="512" t="n">
        <v>40</v>
      </c>
      <c r="C824" s="497" t="n">
        <v>464439</v>
      </c>
      <c r="D824" s="497" t="n">
        <v>15609</v>
      </c>
      <c r="E824" s="485" t="n">
        <v>169942</v>
      </c>
      <c r="F824" s="497" t="n">
        <v>396996</v>
      </c>
      <c r="G824" s="497" t="n">
        <v>68352</v>
      </c>
      <c r="H824" s="497" t="n">
        <v>357270</v>
      </c>
      <c r="I824" s="497" t="n">
        <v>87592</v>
      </c>
    </row>
    <row r="825">
      <c r="A825" s="503" t="inlineStr">
        <is>
          <t>theengineer.co.uk</t>
        </is>
      </c>
      <c r="B825" s="512" t="n">
        <v>39</v>
      </c>
      <c r="C825" s="497" t="n">
        <v>1601062</v>
      </c>
      <c r="D825" s="497" t="n">
        <v>20190</v>
      </c>
      <c r="E825" s="485" t="n">
        <v>38356</v>
      </c>
      <c r="F825" s="497" t="n">
        <v>1550315</v>
      </c>
      <c r="G825" s="497" t="n">
        <v>48657</v>
      </c>
      <c r="H825" s="497" t="n">
        <v>1527558</v>
      </c>
      <c r="I825" s="497" t="n">
        <v>53299</v>
      </c>
    </row>
    <row r="826">
      <c r="A826" s="503" t="inlineStr">
        <is>
          <t>theevreport.com</t>
        </is>
      </c>
      <c r="B826" s="512" t="n">
        <v>27</v>
      </c>
      <c r="C826" s="497" t="n">
        <v>15642</v>
      </c>
      <c r="D826" s="497" t="n">
        <v>3062</v>
      </c>
      <c r="E826" s="485" t="n">
        <v>58183</v>
      </c>
      <c r="F826" s="497" t="n">
        <v>13130</v>
      </c>
      <c r="G826" s="497" t="n">
        <v>2538</v>
      </c>
      <c r="H826" s="497" t="n">
        <v>8179</v>
      </c>
      <c r="I826" s="497" t="n">
        <v>5908</v>
      </c>
    </row>
    <row r="827">
      <c r="A827" s="503" t="inlineStr">
        <is>
          <t>thefabricator.com</t>
        </is>
      </c>
      <c r="B827" s="512" t="n">
        <v>36</v>
      </c>
      <c r="C827" s="497" t="n">
        <v>549199</v>
      </c>
      <c r="D827" s="497" t="n">
        <v>22372</v>
      </c>
      <c r="E827" s="485" t="n">
        <v>296617</v>
      </c>
      <c r="F827" s="497" t="n">
        <v>512023</v>
      </c>
      <c r="G827" s="497" t="n">
        <v>37675</v>
      </c>
      <c r="H827" s="497" t="n">
        <v>202117</v>
      </c>
      <c r="I827" s="497" t="n">
        <v>343405</v>
      </c>
    </row>
    <row r="828">
      <c r="A828" s="503" t="inlineStr">
        <is>
          <t>thegpstime.com</t>
        </is>
      </c>
      <c r="B828" s="512" t="n">
        <v>15</v>
      </c>
      <c r="C828" s="497" t="n">
        <v>2573</v>
      </c>
      <c r="D828" s="497" t="n">
        <v>1261</v>
      </c>
      <c r="E828" s="485" t="n">
        <v>1659</v>
      </c>
      <c r="F828" s="497" t="n">
        <v>2341</v>
      </c>
      <c r="G828" s="497" t="n">
        <v>239</v>
      </c>
      <c r="H828" s="497" t="n">
        <v>529</v>
      </c>
      <c r="I828" s="497" t="n">
        <v>2048</v>
      </c>
    </row>
    <row r="829">
      <c r="A829" s="503" t="inlineStr">
        <is>
          <t>theguardian.com</t>
        </is>
      </c>
      <c r="B829" s="512" t="n">
        <v>100</v>
      </c>
      <c r="C829" s="497" t="n">
        <v>1056215759</v>
      </c>
      <c r="D829" s="497" t="n">
        <v>1262892</v>
      </c>
      <c r="E829" s="485" t="n">
        <v>558936955</v>
      </c>
      <c r="F829" s="497" t="n">
        <v>995004729</v>
      </c>
      <c r="G829" s="497" t="n">
        <v>66387400</v>
      </c>
      <c r="H829" s="497" t="n">
        <v>1106731457</v>
      </c>
      <c r="I829" s="497" t="n">
        <v>41333869</v>
      </c>
    </row>
    <row r="830">
      <c r="A830" s="503" t="inlineStr">
        <is>
          <t>theland.com.au</t>
        </is>
      </c>
      <c r="B830" s="512" t="n">
        <v>29</v>
      </c>
      <c r="C830" s="497" t="n">
        <v>507853</v>
      </c>
      <c r="D830" s="497" t="n">
        <v>7735</v>
      </c>
      <c r="E830" s="485" t="n">
        <v>9367</v>
      </c>
      <c r="F830" s="497" t="n">
        <v>406004</v>
      </c>
      <c r="G830" s="497" t="n">
        <v>104225</v>
      </c>
      <c r="H830" s="497" t="n">
        <v>426305</v>
      </c>
      <c r="I830" s="497" t="n">
        <v>51241</v>
      </c>
    </row>
    <row r="831">
      <c r="A831" s="503" t="inlineStr">
        <is>
          <t>thelogisticspoint.com</t>
        </is>
      </c>
      <c r="B831" s="512" t="n">
        <v>18</v>
      </c>
      <c r="C831" s="497" t="n">
        <v>917</v>
      </c>
      <c r="D831" s="497" t="n">
        <v>334</v>
      </c>
      <c r="E831" s="485" t="n">
        <v>0</v>
      </c>
      <c r="F831" s="497" t="n">
        <v>873</v>
      </c>
      <c r="G831" s="497" t="n">
        <v>48</v>
      </c>
      <c r="H831" s="497" t="n">
        <v>365</v>
      </c>
      <c r="I831" s="497" t="n">
        <v>551</v>
      </c>
    </row>
    <row r="832">
      <c r="A832" s="503" t="inlineStr">
        <is>
          <t>therobotreport.com</t>
        </is>
      </c>
      <c r="B832" s="512" t="n">
        <v>37</v>
      </c>
      <c r="C832" s="497" t="n">
        <v>692505</v>
      </c>
      <c r="D832" s="497" t="n">
        <v>21120</v>
      </c>
      <c r="E832" s="485" t="n">
        <v>366230</v>
      </c>
      <c r="F832" s="497" t="n">
        <v>638759</v>
      </c>
      <c r="G832" s="497" t="n">
        <v>53861</v>
      </c>
      <c r="H832" s="497" t="n">
        <v>346966</v>
      </c>
      <c r="I832" s="497" t="n">
        <v>315755</v>
      </c>
    </row>
    <row r="833">
      <c r="A833" s="503" t="inlineStr">
        <is>
          <t>thesethreerooms.com</t>
        </is>
      </c>
      <c r="B833" s="512" t="n">
        <v>22</v>
      </c>
      <c r="C833" s="497" t="n">
        <v>60618</v>
      </c>
      <c r="D833" s="497" t="n">
        <v>7510</v>
      </c>
      <c r="E833" s="485" t="n">
        <v>6406</v>
      </c>
      <c r="F833" s="497" t="n">
        <v>58782</v>
      </c>
      <c r="G833" s="497" t="n">
        <v>1860</v>
      </c>
      <c r="H833" s="497" t="n">
        <v>3799</v>
      </c>
      <c r="I833" s="497" t="n">
        <v>56889</v>
      </c>
    </row>
    <row r="834">
      <c r="A834" s="503" t="inlineStr">
        <is>
          <t>thesoftwarereport.com</t>
        </is>
      </c>
      <c r="B834" s="512" t="n">
        <v>43</v>
      </c>
      <c r="C834" s="497" t="n"/>
      <c r="D834" s="497" t="n"/>
      <c r="E834" s="485" t="n">
        <v>23500</v>
      </c>
      <c r="F834" s="497" t="n"/>
      <c r="G834" s="497" t="n"/>
      <c r="H834" s="497" t="n"/>
      <c r="I834" s="497" t="n"/>
    </row>
    <row r="835">
      <c r="A835" s="503" t="inlineStr">
        <is>
          <t>thetelegraphandargus.co.uk</t>
        </is>
      </c>
      <c r="B835" s="512" t="n">
        <v>56</v>
      </c>
      <c r="C835" s="497" t="n">
        <v>2272309</v>
      </c>
      <c r="D835" s="497" t="n">
        <v>20879</v>
      </c>
      <c r="E835" s="485" t="n">
        <v>2873943</v>
      </c>
      <c r="F835" s="497" t="n">
        <v>2108875</v>
      </c>
      <c r="G835" s="497" t="n">
        <v>165666</v>
      </c>
      <c r="H835" s="497" t="n">
        <v>2064938</v>
      </c>
      <c r="I835" s="497" t="n">
        <v>95156</v>
      </c>
    </row>
    <row r="836">
      <c r="A836" s="489" t="inlineStr">
        <is>
          <t>thetimes.com</t>
        </is>
      </c>
      <c r="B836" s="490" t="n">
        <v>75</v>
      </c>
      <c r="C836" s="491" t="n">
        <v>17642664</v>
      </c>
      <c r="D836" s="491" t="n">
        <v>187057</v>
      </c>
      <c r="E836" s="491" t="n">
        <v>21066540</v>
      </c>
      <c r="F836" s="491" t="n">
        <v>15234358</v>
      </c>
      <c r="G836" s="491" t="n">
        <v>2423323</v>
      </c>
      <c r="H836" s="491" t="n">
        <v>15766173</v>
      </c>
      <c r="I836" s="491" t="n">
        <v>367515</v>
      </c>
    </row>
    <row r="837">
      <c r="A837" s="503" t="inlineStr">
        <is>
          <t>this-magazin.de</t>
        </is>
      </c>
      <c r="B837" s="512" t="n">
        <v>22</v>
      </c>
      <c r="C837" s="497" t="n"/>
      <c r="D837" s="497" t="n"/>
      <c r="E837" s="485" t="n"/>
      <c r="F837" s="497" t="n"/>
      <c r="G837" s="497" t="n"/>
      <c r="H837" s="497" t="n"/>
      <c r="I837" s="497" t="n"/>
    </row>
    <row r="838">
      <c r="A838" s="503" t="inlineStr">
        <is>
          <t>thisismoney.co.uk</t>
        </is>
      </c>
      <c r="B838" s="512" t="n">
        <v>57</v>
      </c>
      <c r="C838" s="497" t="n"/>
      <c r="D838" s="497" t="n"/>
      <c r="E838" s="485" t="n">
        <v>535307</v>
      </c>
      <c r="F838" s="497" t="n"/>
      <c r="G838" s="497" t="n"/>
      <c r="H838" s="497" t="n"/>
      <c r="I838" s="497" t="n"/>
    </row>
    <row r="839">
      <c r="A839" s="503" t="inlineStr">
        <is>
          <t>tiinside.com.br</t>
        </is>
      </c>
      <c r="B839" s="512" t="n">
        <v>40</v>
      </c>
      <c r="C839" s="497" t="n">
        <v>138081</v>
      </c>
      <c r="D839" s="497" t="n">
        <v>6154</v>
      </c>
      <c r="E839" s="485" t="n">
        <v>222589</v>
      </c>
      <c r="F839" s="497" t="n">
        <v>63167</v>
      </c>
      <c r="G839" s="497" t="n">
        <v>84773</v>
      </c>
      <c r="H839" s="497" t="n">
        <v>52334</v>
      </c>
      <c r="I839" s="497" t="n">
        <v>86051</v>
      </c>
    </row>
    <row r="840">
      <c r="A840" s="503" t="inlineStr">
        <is>
          <t>tijd.be</t>
        </is>
      </c>
      <c r="B840" s="512" t="n">
        <v>59</v>
      </c>
      <c r="C840" s="497" t="n">
        <v>4618554</v>
      </c>
      <c r="D840" s="497" t="n">
        <v>23373</v>
      </c>
      <c r="E840" s="485" t="n">
        <v>3185543</v>
      </c>
      <c r="F840" s="497" t="n">
        <v>4415830</v>
      </c>
      <c r="G840" s="497" t="n">
        <v>199557</v>
      </c>
      <c r="H840" s="497" t="n">
        <v>4069491</v>
      </c>
      <c r="I840" s="497" t="n">
        <v>472758</v>
      </c>
    </row>
    <row r="841">
      <c r="A841" s="503" t="inlineStr">
        <is>
          <t>tmcnet.com</t>
        </is>
      </c>
      <c r="B841" s="512" t="n">
        <v>37</v>
      </c>
      <c r="C841" s="497" t="n"/>
      <c r="D841" s="497" t="n"/>
      <c r="E841" s="485" t="n">
        <v>4045</v>
      </c>
      <c r="F841" s="497" t="n"/>
      <c r="G841" s="497" t="n"/>
      <c r="H841" s="497" t="n"/>
      <c r="I841" s="497" t="n"/>
    </row>
    <row r="842">
      <c r="A842" s="503" t="inlineStr">
        <is>
          <t>topcarnews.net</t>
        </is>
      </c>
      <c r="B842" s="512" t="n">
        <v>5</v>
      </c>
      <c r="C842" s="497" t="n">
        <v>7895563</v>
      </c>
      <c r="D842" s="497" t="n">
        <v>6173</v>
      </c>
      <c r="E842" s="485" t="n">
        <v>8379</v>
      </c>
      <c r="F842" s="497" t="n">
        <v>7888372</v>
      </c>
      <c r="G842" s="497" t="n">
        <v>7895</v>
      </c>
      <c r="H842" s="497" t="n">
        <v>6216229</v>
      </c>
      <c r="I842" s="497" t="n">
        <v>98048</v>
      </c>
    </row>
    <row r="843">
      <c r="A843" s="503" t="inlineStr">
        <is>
          <t>toptrade.it</t>
        </is>
      </c>
      <c r="B843" s="512" t="n">
        <v>24</v>
      </c>
      <c r="C843" s="497" t="n">
        <v>92199</v>
      </c>
      <c r="D843" s="497" t="n">
        <v>4874</v>
      </c>
      <c r="E843" s="485" t="n">
        <v>9254</v>
      </c>
      <c r="F843" s="497" t="n">
        <v>89068</v>
      </c>
      <c r="G843" s="497" t="n">
        <v>3066</v>
      </c>
      <c r="H843" s="497" t="n">
        <v>11812</v>
      </c>
      <c r="I843" s="497" t="n">
        <v>75543</v>
      </c>
    </row>
    <row r="844">
      <c r="A844" s="503" t="inlineStr">
        <is>
          <t>totaltele.com</t>
        </is>
      </c>
      <c r="B844" s="512" t="n">
        <v>32</v>
      </c>
      <c r="C844" s="497" t="n">
        <v>901584</v>
      </c>
      <c r="D844" s="497" t="n">
        <v>8782</v>
      </c>
      <c r="E844" s="485" t="n">
        <v>11476</v>
      </c>
      <c r="F844" s="497" t="n">
        <v>885282</v>
      </c>
      <c r="G844" s="497" t="n">
        <v>16983</v>
      </c>
      <c r="H844" s="497" t="n">
        <v>882522</v>
      </c>
      <c r="I844" s="497" t="n">
        <v>20347</v>
      </c>
    </row>
    <row r="845">
      <c r="A845" s="503" t="inlineStr">
        <is>
          <t>toutlebim.fr</t>
        </is>
      </c>
      <c r="B845" s="512" t="n">
        <v>6</v>
      </c>
      <c r="C845" s="497" t="n">
        <v>50</v>
      </c>
      <c r="D845" s="497" t="n">
        <v>18</v>
      </c>
      <c r="E845" s="485" t="n">
        <v>0</v>
      </c>
      <c r="F845" s="497" t="n">
        <v>43</v>
      </c>
      <c r="G845" s="497" t="n">
        <v>7</v>
      </c>
      <c r="H845" s="497" t="n">
        <v>32</v>
      </c>
      <c r="I845" s="497" t="n">
        <v>17</v>
      </c>
    </row>
    <row r="846">
      <c r="A846" s="489" t="inlineStr">
        <is>
          <t>tp-amenagements.fr</t>
        </is>
      </c>
      <c r="B846" s="490" t="n">
        <v>21</v>
      </c>
      <c r="C846" s="491" t="n">
        <v>19810</v>
      </c>
      <c r="D846" s="491" t="n">
        <v>1822</v>
      </c>
      <c r="E846" s="491" t="n">
        <v>13223</v>
      </c>
      <c r="F846" s="491" t="n">
        <v>19224</v>
      </c>
      <c r="G846" s="491" t="n">
        <v>574</v>
      </c>
      <c r="H846" s="491" t="n">
        <v>1170</v>
      </c>
      <c r="I846" s="491" t="n">
        <v>18962</v>
      </c>
    </row>
    <row r="847">
      <c r="A847" s="489" t="inlineStr">
        <is>
          <t>tradearabia.com</t>
        </is>
      </c>
      <c r="B847" s="490" t="n">
        <v>27</v>
      </c>
      <c r="C847" s="491" t="n">
        <v>1590275</v>
      </c>
      <c r="D847" s="491" t="n">
        <v>11721</v>
      </c>
      <c r="E847" s="491" t="n">
        <v>11212</v>
      </c>
      <c r="F847" s="491" t="n">
        <v>1568159</v>
      </c>
      <c r="G847" s="491" t="n">
        <v>24715</v>
      </c>
      <c r="H847" s="491" t="n">
        <v>1558627</v>
      </c>
      <c r="I847" s="491" t="n">
        <v>27496</v>
      </c>
    </row>
    <row r="848">
      <c r="A848" s="503" t="inlineStr">
        <is>
          <t>tradeearthmovers.com.au</t>
        </is>
      </c>
      <c r="B848" s="512" t="n">
        <v>25</v>
      </c>
      <c r="C848" s="497" t="n">
        <v>2124047</v>
      </c>
      <c r="D848" s="497" t="n">
        <v>1254</v>
      </c>
      <c r="E848" s="485" t="n">
        <v>38026</v>
      </c>
      <c r="F848" s="497" t="n">
        <v>2120866</v>
      </c>
      <c r="G848" s="497" t="n">
        <v>2693</v>
      </c>
      <c r="H848" s="497" t="n">
        <v>1436387</v>
      </c>
      <c r="I848" s="497" t="n">
        <v>1292</v>
      </c>
    </row>
    <row r="849">
      <c r="A849" s="503" t="inlineStr">
        <is>
          <t>traficmedia.ro</t>
        </is>
      </c>
      <c r="B849" s="512" t="n">
        <v>24</v>
      </c>
      <c r="C849" s="497" t="n">
        <v>15637298</v>
      </c>
      <c r="D849" s="497" t="n">
        <v>2453</v>
      </c>
      <c r="E849" s="485" t="n">
        <v>4017</v>
      </c>
      <c r="F849" s="497" t="n">
        <v>15637182</v>
      </c>
      <c r="G849" s="497" t="n">
        <v>714</v>
      </c>
      <c r="H849" s="497" t="n">
        <v>16338802</v>
      </c>
      <c r="I849" s="497" t="n">
        <v>25033</v>
      </c>
    </row>
    <row r="850">
      <c r="A850" s="516" t="inlineStr">
        <is>
          <t>traktor.no</t>
        </is>
      </c>
      <c r="B850" s="512" t="n">
        <v>28</v>
      </c>
      <c r="C850" s="497" t="n"/>
      <c r="D850" s="497" t="n"/>
      <c r="E850" s="485" t="n">
        <v>15649</v>
      </c>
      <c r="F850" s="497" t="n"/>
      <c r="G850" s="497" t="n"/>
      <c r="H850" s="497" t="n"/>
      <c r="I850" s="497" t="n"/>
    </row>
    <row r="851">
      <c r="A851" s="503" t="inlineStr">
        <is>
          <t>transport-online.de</t>
        </is>
      </c>
      <c r="B851" s="512" t="n">
        <v>30</v>
      </c>
      <c r="C851" s="497" t="n">
        <v>303695</v>
      </c>
      <c r="D851" s="497" t="n">
        <v>6604</v>
      </c>
      <c r="E851" s="485" t="n">
        <v>33078</v>
      </c>
      <c r="F851" s="497" t="n">
        <v>279235</v>
      </c>
      <c r="G851" s="497" t="n">
        <v>25425</v>
      </c>
      <c r="H851" s="497" t="n">
        <v>209817</v>
      </c>
      <c r="I851" s="497" t="n">
        <v>95954</v>
      </c>
    </row>
    <row r="852">
      <c r="A852" s="516" t="inlineStr">
        <is>
          <t>transport.pl</t>
        </is>
      </c>
      <c r="B852" s="512" t="n">
        <v>2</v>
      </c>
      <c r="C852" s="497" t="n"/>
      <c r="D852" s="497" t="n"/>
      <c r="E852" s="485" t="n"/>
      <c r="F852" s="497" t="n"/>
      <c r="G852" s="497" t="n"/>
      <c r="H852" s="497" t="n"/>
      <c r="I852" s="497" t="n"/>
    </row>
    <row r="853">
      <c r="A853" s="503" t="inlineStr">
        <is>
          <t>transportdistributioneurope.com</t>
        </is>
      </c>
      <c r="B853" s="512" t="n">
        <v>8</v>
      </c>
      <c r="C853" s="497" t="n">
        <v>532</v>
      </c>
      <c r="D853" s="497" t="n">
        <v>260</v>
      </c>
      <c r="E853" s="485" t="n">
        <v>0</v>
      </c>
      <c r="F853" s="497" t="n">
        <v>395</v>
      </c>
      <c r="G853" s="497" t="n">
        <v>137</v>
      </c>
      <c r="H853" s="497" t="n">
        <v>228</v>
      </c>
      <c r="I853" s="497" t="n">
        <v>296</v>
      </c>
    </row>
    <row r="854">
      <c r="A854" s="503" t="inlineStr">
        <is>
          <t>transporteprofesional.es</t>
        </is>
      </c>
      <c r="B854" s="512" t="n">
        <v>27</v>
      </c>
      <c r="C854" s="497" t="n"/>
      <c r="D854" s="497" t="n"/>
      <c r="E854" s="485" t="n">
        <v>8500</v>
      </c>
      <c r="F854" s="497" t="n"/>
      <c r="G854" s="497" t="n"/>
      <c r="H854" s="497" t="n"/>
      <c r="I854" s="497" t="n"/>
    </row>
    <row r="855">
      <c r="A855" s="503" t="inlineStr">
        <is>
          <t>transportesenegocios.pt</t>
        </is>
      </c>
      <c r="B855" s="512" t="n">
        <v>24</v>
      </c>
      <c r="C855" s="497" t="n"/>
      <c r="D855" s="497" t="n"/>
      <c r="E855" s="485" t="n">
        <v>2930</v>
      </c>
      <c r="F855" s="497" t="n"/>
      <c r="G855" s="497" t="n"/>
      <c r="H855" s="497" t="n"/>
      <c r="I855" s="497" t="n"/>
    </row>
    <row r="856">
      <c r="A856" s="503" t="inlineStr">
        <is>
          <t>trasportoeuropa.it</t>
        </is>
      </c>
      <c r="B856" s="512" t="n">
        <v>28</v>
      </c>
      <c r="C856" s="497" t="n"/>
      <c r="D856" s="497" t="n"/>
      <c r="E856" s="485" t="n">
        <v>31828</v>
      </c>
      <c r="F856" s="497" t="n"/>
      <c r="G856" s="497" t="n"/>
      <c r="H856" s="497" t="n"/>
      <c r="I856" s="497" t="n"/>
    </row>
    <row r="857">
      <c r="A857" s="503" t="inlineStr">
        <is>
          <t>transportinfo.fr</t>
        </is>
      </c>
      <c r="B857" s="512" t="n">
        <v>30</v>
      </c>
      <c r="C857" s="497" t="n">
        <v>43790</v>
      </c>
      <c r="D857" s="497" t="n">
        <v>4090</v>
      </c>
      <c r="E857" s="485" t="n">
        <v>59746</v>
      </c>
      <c r="F857" s="497" t="n">
        <v>41709</v>
      </c>
      <c r="G857" s="497" t="n">
        <v>2093</v>
      </c>
      <c r="H857" s="497" t="n">
        <v>6679</v>
      </c>
      <c r="I857" s="497" t="n">
        <v>37427</v>
      </c>
    </row>
    <row r="858">
      <c r="A858" s="503" t="inlineStr">
        <is>
          <t>transportjournal.com</t>
        </is>
      </c>
      <c r="B858" s="512" t="n">
        <v>18</v>
      </c>
      <c r="C858" s="497" t="n">
        <v>34931</v>
      </c>
      <c r="D858" s="497" t="n">
        <v>3389</v>
      </c>
      <c r="E858" s="485" t="n">
        <v>0</v>
      </c>
      <c r="F858" s="497" t="n">
        <v>32787</v>
      </c>
      <c r="G858" s="497" t="n">
        <v>2139</v>
      </c>
      <c r="H858" s="497" t="n">
        <v>16831</v>
      </c>
      <c r="I858" s="497" t="n">
        <v>18123</v>
      </c>
    </row>
    <row r="859">
      <c r="A859" s="503" t="inlineStr">
        <is>
          <t>transportmedia.be</t>
        </is>
      </c>
      <c r="B859" s="512" t="n">
        <v>24</v>
      </c>
      <c r="C859" s="497" t="n">
        <v>37771</v>
      </c>
      <c r="D859" s="497" t="n">
        <v>3457</v>
      </c>
      <c r="E859" s="485" t="n">
        <v>7964</v>
      </c>
      <c r="F859" s="497" t="n">
        <v>36965</v>
      </c>
      <c r="G859" s="497" t="n">
        <v>825</v>
      </c>
      <c r="H859" s="497" t="n">
        <v>20513</v>
      </c>
      <c r="I859" s="497" t="n">
        <v>17394</v>
      </c>
    </row>
    <row r="860">
      <c r="A860" s="495" t="inlineStr">
        <is>
          <t>trattoriweb.com</t>
        </is>
      </c>
      <c r="B860" s="522" t="n">
        <v>26</v>
      </c>
      <c r="C860" s="493" t="n"/>
      <c r="D860" s="517" t="n"/>
      <c r="E860" s="494" t="n"/>
      <c r="F860" s="517" t="n"/>
      <c r="G860" s="517" t="n"/>
      <c r="H860" s="517" t="n"/>
      <c r="I860" s="517" t="n"/>
    </row>
    <row r="861">
      <c r="A861" s="503" t="inlineStr">
        <is>
          <t>trekkeronline.nl</t>
        </is>
      </c>
      <c r="B861" s="512" t="n">
        <v>27</v>
      </c>
      <c r="C861" s="497" t="n">
        <v>255214</v>
      </c>
      <c r="D861" s="497" t="n">
        <v>991</v>
      </c>
      <c r="E861" s="485" t="n">
        <v>22854</v>
      </c>
      <c r="F861" s="497" t="n">
        <v>254882</v>
      </c>
      <c r="G861" s="497" t="n">
        <v>296</v>
      </c>
      <c r="H861" s="497" t="n">
        <v>250390</v>
      </c>
      <c r="I861" s="497" t="n">
        <v>3615</v>
      </c>
    </row>
    <row r="862">
      <c r="A862" s="519" t="inlineStr">
        <is>
          <t>trekkerweb.nl</t>
        </is>
      </c>
      <c r="B862" s="402" t="n">
        <v>24</v>
      </c>
      <c r="C862" s="493" t="n"/>
      <c r="D862" s="517" t="n"/>
      <c r="E862" s="494" t="n">
        <v>11111</v>
      </c>
      <c r="F862" s="517" t="n"/>
      <c r="G862" s="517" t="n"/>
      <c r="H862" s="517" t="n"/>
      <c r="I862" s="517" t="n"/>
    </row>
    <row r="863">
      <c r="A863" s="503" t="inlineStr">
        <is>
          <t>trm24.fr</t>
        </is>
      </c>
      <c r="B863" s="512" t="n">
        <v>31</v>
      </c>
      <c r="C863" s="497" t="n">
        <v>8231</v>
      </c>
      <c r="D863" s="497" t="n">
        <v>962</v>
      </c>
      <c r="E863" s="485" t="n">
        <v>40830</v>
      </c>
      <c r="F863" s="497" t="n">
        <v>5733</v>
      </c>
      <c r="G863" s="497" t="n">
        <v>2544</v>
      </c>
      <c r="H863" s="497" t="n">
        <v>3725</v>
      </c>
      <c r="I863" s="497" t="n">
        <v>4508</v>
      </c>
    </row>
    <row r="864">
      <c r="A864" s="504" t="inlineStr">
        <is>
          <t>truckinginfo.com</t>
        </is>
      </c>
      <c r="B864" s="522" t="n">
        <v>38</v>
      </c>
      <c r="C864" s="479" t="n"/>
      <c r="D864" s="517" t="n"/>
      <c r="E864" s="494" t="n">
        <v>14930</v>
      </c>
      <c r="F864" s="517" t="n"/>
      <c r="G864" s="517" t="n"/>
      <c r="H864" s="517" t="n"/>
      <c r="I864" s="517" t="n"/>
    </row>
    <row r="865">
      <c r="A865" s="503" t="inlineStr">
        <is>
          <t>minersnews.net</t>
        </is>
      </c>
      <c r="B865" s="512" t="n">
        <v>11</v>
      </c>
      <c r="C865" s="497" t="n"/>
      <c r="D865" s="497" t="n"/>
      <c r="E865" s="485" t="n">
        <v>42</v>
      </c>
      <c r="F865" s="497" t="n"/>
      <c r="G865" s="497" t="n"/>
      <c r="H865" s="497" t="n"/>
      <c r="I865" s="497" t="n"/>
    </row>
    <row r="866">
      <c r="A866" s="503" t="inlineStr">
        <is>
          <t>trucknews.com</t>
        </is>
      </c>
      <c r="B866" s="512" t="n">
        <v>37</v>
      </c>
      <c r="C866" s="497" t="n">
        <v>287108</v>
      </c>
      <c r="D866" s="497" t="n">
        <v>12409</v>
      </c>
      <c r="E866" s="485" t="n">
        <v>120026</v>
      </c>
      <c r="F866" s="497" t="n">
        <v>247158</v>
      </c>
      <c r="G866" s="497" t="n">
        <v>39990</v>
      </c>
      <c r="H866" s="497" t="n">
        <v>179164</v>
      </c>
      <c r="I866" s="497" t="n">
        <v>45062</v>
      </c>
    </row>
    <row r="867">
      <c r="A867" s="503" t="inlineStr">
        <is>
          <t>ttjonline.com</t>
        </is>
      </c>
      <c r="B867" s="512" t="n">
        <v>25</v>
      </c>
      <c r="C867" s="497" t="n">
        <v>21732</v>
      </c>
      <c r="D867" s="497" t="n">
        <v>1071</v>
      </c>
      <c r="E867" s="485" t="n">
        <v>1756</v>
      </c>
      <c r="F867" s="497" t="n">
        <v>19116</v>
      </c>
      <c r="G867" s="497" t="n">
        <v>2628</v>
      </c>
      <c r="H867" s="497" t="n">
        <v>19891</v>
      </c>
      <c r="I867" s="497" t="n">
        <v>1839</v>
      </c>
    </row>
    <row r="868">
      <c r="A868" s="503" t="inlineStr">
        <is>
          <t>ttm.nl</t>
        </is>
      </c>
      <c r="B868" s="512" t="n">
        <v>28</v>
      </c>
      <c r="C868" s="497" t="n">
        <v>45679</v>
      </c>
      <c r="D868" s="497" t="n">
        <v>4553</v>
      </c>
      <c r="E868" s="485" t="n">
        <v>76331</v>
      </c>
      <c r="F868" s="497" t="n">
        <v>38910</v>
      </c>
      <c r="G868" s="497" t="n">
        <v>6982</v>
      </c>
      <c r="H868" s="497" t="n">
        <v>19586</v>
      </c>
      <c r="I868" s="497" t="n">
        <v>26680</v>
      </c>
    </row>
    <row r="869">
      <c r="A869" s="503" t="inlineStr">
        <is>
          <t>ttnews.com</t>
        </is>
      </c>
      <c r="B869" s="512" t="n">
        <v>45</v>
      </c>
      <c r="C869" s="497" t="n">
        <v>3543849</v>
      </c>
      <c r="D869" s="497" t="n">
        <v>27415</v>
      </c>
      <c r="E869" s="485" t="n">
        <v>410231</v>
      </c>
      <c r="F869" s="497" t="n">
        <v>3243959</v>
      </c>
      <c r="G869" s="497" t="n">
        <v>301913</v>
      </c>
      <c r="H869" s="497" t="n">
        <v>3367640</v>
      </c>
      <c r="I869" s="497" t="n">
        <v>155310</v>
      </c>
    </row>
    <row r="870">
      <c r="A870" s="503" t="inlineStr">
        <is>
          <t>tungt.no</t>
        </is>
      </c>
      <c r="B870" s="512" t="n">
        <v>32</v>
      </c>
      <c r="C870" s="497" t="n">
        <v>19267404</v>
      </c>
      <c r="D870" s="497" t="n">
        <v>1008</v>
      </c>
      <c r="E870" s="485" t="n">
        <v>218094</v>
      </c>
      <c r="F870" s="497" t="n">
        <v>427296</v>
      </c>
      <c r="G870" s="497" t="n">
        <v>18809625</v>
      </c>
      <c r="H870" s="497" t="n">
        <v>18880363</v>
      </c>
      <c r="I870" s="497" t="n">
        <v>72406</v>
      </c>
    </row>
    <row r="871">
      <c r="A871" s="503" t="inlineStr">
        <is>
          <t>tunnelingonline.com</t>
        </is>
      </c>
      <c r="B871" s="512" t="n">
        <v>29</v>
      </c>
      <c r="C871" s="497" t="n">
        <v>16854</v>
      </c>
      <c r="D871" s="497" t="n">
        <v>3231</v>
      </c>
      <c r="E871" s="485" t="n">
        <v>7323</v>
      </c>
      <c r="F871" s="497" t="n">
        <v>12287</v>
      </c>
      <c r="G871" s="497" t="n">
        <v>4585</v>
      </c>
      <c r="H871" s="497" t="n">
        <v>10695</v>
      </c>
      <c r="I871" s="497" t="n">
        <v>5190</v>
      </c>
    </row>
    <row r="872">
      <c r="A872" s="503" t="inlineStr">
        <is>
          <t>tunnellingjournal.com</t>
        </is>
      </c>
      <c r="B872" s="512" t="n">
        <v>24</v>
      </c>
      <c r="C872" s="497" t="n">
        <v>11870</v>
      </c>
      <c r="D872" s="497" t="n">
        <v>1161</v>
      </c>
      <c r="E872" s="485" t="n">
        <v>5268</v>
      </c>
      <c r="F872" s="497" t="n">
        <v>9489</v>
      </c>
      <c r="G872" s="497" t="n">
        <v>2370</v>
      </c>
      <c r="H872" s="497" t="n">
        <v>3929</v>
      </c>
      <c r="I872" s="497" t="n">
        <v>3407</v>
      </c>
    </row>
    <row r="873">
      <c r="A873" s="503" t="inlineStr">
        <is>
          <t>uasmagazine.com</t>
        </is>
      </c>
      <c r="B873" s="512" t="n">
        <v>21</v>
      </c>
      <c r="C873" s="497" t="n">
        <v>38879</v>
      </c>
      <c r="D873" s="497" t="n">
        <v>1857</v>
      </c>
      <c r="E873" s="485" t="n">
        <v>17645</v>
      </c>
      <c r="F873" s="497" t="n">
        <v>37544</v>
      </c>
      <c r="G873" s="497" t="n">
        <v>1369</v>
      </c>
      <c r="H873" s="497" t="n">
        <v>23297</v>
      </c>
      <c r="I873" s="497" t="n">
        <v>12836</v>
      </c>
    </row>
    <row r="874">
      <c r="A874" s="503" t="inlineStr">
        <is>
          <t>uasweekly.com</t>
        </is>
      </c>
      <c r="B874" s="512" t="n">
        <v>25</v>
      </c>
      <c r="C874" s="497" t="n">
        <v>61414</v>
      </c>
      <c r="D874" s="497" t="n">
        <v>6536</v>
      </c>
      <c r="E874" s="485" t="n">
        <v>1665</v>
      </c>
      <c r="F874" s="497" t="n">
        <v>57356</v>
      </c>
      <c r="G874" s="497" t="n">
        <v>4109</v>
      </c>
      <c r="H874" s="497" t="n">
        <v>23426</v>
      </c>
      <c r="I874" s="497" t="n">
        <v>38368</v>
      </c>
    </row>
    <row r="875">
      <c r="A875" s="503" t="inlineStr">
        <is>
          <t>uav.org</t>
        </is>
      </c>
      <c r="B875" s="512" t="n">
        <v>10</v>
      </c>
      <c r="C875" s="497" t="n">
        <v>8065</v>
      </c>
      <c r="D875" s="497" t="n">
        <v>1884</v>
      </c>
      <c r="E875" s="485" t="n">
        <v>0</v>
      </c>
      <c r="F875" s="497" t="n">
        <v>7455</v>
      </c>
      <c r="G875" s="497" t="n">
        <v>616</v>
      </c>
      <c r="H875" s="497" t="n">
        <v>3722</v>
      </c>
      <c r="I875" s="497" t="n">
        <v>4492</v>
      </c>
    </row>
    <row r="876">
      <c r="A876" s="503" t="inlineStr">
        <is>
          <t>uk.investing.com</t>
        </is>
      </c>
      <c r="B876" s="512" t="n">
        <v>63</v>
      </c>
      <c r="C876" s="497" t="n">
        <v>2661338</v>
      </c>
      <c r="D876" s="497" t="n">
        <v>5875</v>
      </c>
      <c r="E876" s="485" t="n">
        <v>211410047</v>
      </c>
      <c r="F876" s="497" t="n">
        <v>2544097</v>
      </c>
      <c r="G876" s="497" t="n">
        <v>111394</v>
      </c>
      <c r="H876" s="497" t="n">
        <v>2595685</v>
      </c>
      <c r="I876" s="497" t="n">
        <v>19174</v>
      </c>
    </row>
    <row r="877">
      <c r="A877" s="503" t="inlineStr">
        <is>
          <t>uk.style.yahoo.com</t>
        </is>
      </c>
      <c r="B877" s="512" t="n">
        <v>64</v>
      </c>
      <c r="C877" s="497" t="n">
        <v>445920</v>
      </c>
      <c r="D877" s="497" t="n">
        <v>15306</v>
      </c>
      <c r="E877" s="485" t="n">
        <v>4180152874</v>
      </c>
      <c r="F877" s="497" t="n">
        <v>358179</v>
      </c>
      <c r="G877" s="497" t="n">
        <v>88274</v>
      </c>
      <c r="H877" s="497" t="n">
        <v>436272</v>
      </c>
      <c r="I877" s="497" t="n">
        <v>13689</v>
      </c>
    </row>
    <row r="878">
      <c r="A878" s="503" t="inlineStr">
        <is>
          <t>ukconstructionblog.co.uk</t>
        </is>
      </c>
      <c r="B878" s="512" t="n">
        <v>26</v>
      </c>
      <c r="C878" s="497" t="n"/>
      <c r="D878" s="497" t="n"/>
      <c r="E878" s="485" t="n">
        <v>6197</v>
      </c>
      <c r="F878" s="497" t="n"/>
      <c r="G878" s="497" t="n"/>
      <c r="H878" s="497" t="n"/>
      <c r="I878" s="497" t="n"/>
    </row>
    <row r="879">
      <c r="A879" s="503" t="inlineStr">
        <is>
          <t>ukconstructionmedia.co.uk</t>
        </is>
      </c>
      <c r="B879" s="512" t="n">
        <v>22</v>
      </c>
      <c r="C879" s="497" t="n">
        <v>30320</v>
      </c>
      <c r="D879" s="497" t="n">
        <v>3719</v>
      </c>
      <c r="E879" s="485" t="n">
        <v>19242</v>
      </c>
      <c r="F879" s="497" t="n">
        <v>20903</v>
      </c>
      <c r="G879" s="497" t="n">
        <v>9435</v>
      </c>
      <c r="H879" s="497" t="n">
        <v>19165</v>
      </c>
      <c r="I879" s="497" t="n">
        <v>10914</v>
      </c>
    </row>
    <row r="880">
      <c r="A880" s="503" t="inlineStr">
        <is>
          <t>ukplantoperators.com</t>
        </is>
      </c>
      <c r="B880" s="512" t="n">
        <v>16</v>
      </c>
      <c r="C880" s="497" t="n">
        <v>2590</v>
      </c>
      <c r="D880" s="497" t="n">
        <v>866</v>
      </c>
      <c r="E880" s="485" t="n">
        <v>0</v>
      </c>
      <c r="F880" s="497" t="n">
        <v>2427</v>
      </c>
      <c r="G880" s="497" t="n">
        <v>163</v>
      </c>
      <c r="H880" s="497" t="n">
        <v>1237</v>
      </c>
      <c r="I880" s="497" t="n">
        <v>1374</v>
      </c>
    </row>
    <row r="881">
      <c r="A881" s="503" t="inlineStr">
        <is>
          <t>undergroundinfrastructure.com</t>
        </is>
      </c>
      <c r="B881" s="512" t="n">
        <v>27</v>
      </c>
      <c r="C881" s="497" t="n">
        <v>1047926</v>
      </c>
      <c r="D881" s="497" t="n">
        <v>706</v>
      </c>
      <c r="E881" s="485" t="n">
        <v>8676</v>
      </c>
      <c r="F881" s="497" t="n">
        <v>29061</v>
      </c>
      <c r="G881" s="497" t="n">
        <v>1022696</v>
      </c>
      <c r="H881" s="497" t="n">
        <v>1027006</v>
      </c>
      <c r="I881" s="497" t="n">
        <v>262</v>
      </c>
    </row>
    <row r="882">
      <c r="A882" s="503" t="inlineStr">
        <is>
          <t>unmannedsystemstechnology.com</t>
        </is>
      </c>
      <c r="B882" s="512" t="n">
        <v>32</v>
      </c>
      <c r="C882" s="497" t="n">
        <v>269599</v>
      </c>
      <c r="D882" s="497" t="n">
        <v>11999</v>
      </c>
      <c r="E882" s="485" t="n">
        <v>256767</v>
      </c>
      <c r="F882" s="497" t="n">
        <v>260292</v>
      </c>
      <c r="G882" s="497" t="n">
        <v>9516</v>
      </c>
      <c r="H882" s="497" t="n">
        <v>64661</v>
      </c>
      <c r="I882" s="497" t="n">
        <v>200373</v>
      </c>
    </row>
    <row r="883">
      <c r="A883" s="477" t="inlineStr">
        <is>
          <t>usine-digitale.fr</t>
        </is>
      </c>
      <c r="B883" s="522" t="n">
        <v>54</v>
      </c>
      <c r="C883" s="479" t="n"/>
      <c r="D883" s="517" t="n"/>
      <c r="E883" s="494" t="n">
        <v>252927</v>
      </c>
      <c r="F883" s="517" t="n"/>
      <c r="G883" s="517" t="n"/>
      <c r="H883" s="517" t="n"/>
      <c r="I883" s="517" t="n"/>
    </row>
    <row r="884">
      <c r="A884" s="503" t="inlineStr">
        <is>
          <t>usnews.com</t>
        </is>
      </c>
      <c r="B884" s="512" t="n">
        <v>92</v>
      </c>
      <c r="C884" s="497" t="n">
        <v>53101073</v>
      </c>
      <c r="D884" s="497" t="n">
        <v>506065</v>
      </c>
      <c r="E884" s="485" t="n">
        <v>63489525</v>
      </c>
      <c r="F884" s="497" t="n">
        <v>37299506</v>
      </c>
      <c r="G884" s="497" t="n">
        <v>16018312</v>
      </c>
      <c r="H884" s="497" t="n">
        <v>44313725</v>
      </c>
      <c r="I884" s="497" t="n">
        <v>8775662</v>
      </c>
    </row>
    <row r="885">
      <c r="A885" s="503" t="inlineStr">
        <is>
          <t>ust-media.com</t>
        </is>
      </c>
      <c r="B885" s="512" t="n">
        <v>19</v>
      </c>
      <c r="C885" s="497" t="n">
        <v>7111</v>
      </c>
      <c r="D885" s="497" t="n">
        <v>387</v>
      </c>
      <c r="E885" s="485" t="n">
        <v>3740</v>
      </c>
      <c r="F885" s="497" t="n">
        <v>6953</v>
      </c>
      <c r="G885" s="497" t="n">
        <v>155</v>
      </c>
      <c r="H885" s="497" t="n">
        <v>1544</v>
      </c>
      <c r="I885" s="497" t="n">
        <v>2047</v>
      </c>
    </row>
    <row r="886">
      <c r="A886" s="487" t="inlineStr">
        <is>
          <t>utilitycontractormagazine.com</t>
        </is>
      </c>
      <c r="B886" s="522" t="n">
        <v>22</v>
      </c>
      <c r="C886" s="479" t="n"/>
      <c r="D886" s="517" t="n"/>
      <c r="E886" s="494" t="n">
        <v>903</v>
      </c>
      <c r="F886" s="517" t="n"/>
      <c r="G886" s="517" t="n"/>
      <c r="H886" s="517" t="n"/>
      <c r="I886" s="517" t="n"/>
    </row>
    <row r="887">
      <c r="A887" s="503" t="inlineStr">
        <is>
          <t>valuechain.be</t>
        </is>
      </c>
      <c r="B887" s="512" t="n">
        <v>21</v>
      </c>
      <c r="C887" s="497" t="n">
        <v>9607</v>
      </c>
      <c r="D887" s="497" t="n">
        <v>1699</v>
      </c>
      <c r="E887" s="485" t="n">
        <v>611</v>
      </c>
      <c r="F887" s="497" t="n">
        <v>8890</v>
      </c>
      <c r="G887" s="497" t="n">
        <v>716</v>
      </c>
      <c r="H887" s="497" t="n">
        <v>2466</v>
      </c>
      <c r="I887" s="497" t="n">
        <v>7111</v>
      </c>
    </row>
    <row r="888">
      <c r="A888" s="516" t="inlineStr">
        <is>
          <t>Vanfleetworld.co.uk</t>
        </is>
      </c>
      <c r="B888" s="512" t="n">
        <v>22</v>
      </c>
      <c r="C888" s="497" t="n"/>
      <c r="D888" s="497" t="n"/>
      <c r="E888" s="485" t="n">
        <v>2100</v>
      </c>
      <c r="F888" s="497" t="n"/>
      <c r="G888" s="497" t="n"/>
      <c r="H888" s="497" t="n"/>
      <c r="I888" s="497" t="n"/>
    </row>
    <row r="889">
      <c r="A889" s="503" t="inlineStr">
        <is>
          <t>vbi.de</t>
        </is>
      </c>
      <c r="B889" s="512" t="n">
        <v>30</v>
      </c>
      <c r="C889" s="497" t="n">
        <v>995001</v>
      </c>
      <c r="D889" s="497" t="n">
        <v>1402</v>
      </c>
      <c r="E889" s="485" t="n">
        <v>211</v>
      </c>
      <c r="F889" s="497" t="n">
        <v>993584</v>
      </c>
      <c r="G889" s="497" t="n">
        <v>1493</v>
      </c>
      <c r="H889" s="497" t="n">
        <v>16369</v>
      </c>
      <c r="I889" s="497" t="n">
        <v>948791</v>
      </c>
    </row>
    <row r="890">
      <c r="A890" s="503" t="inlineStr">
        <is>
          <t>vdbum-info.de</t>
        </is>
      </c>
      <c r="B890" s="512" t="n">
        <v>7</v>
      </c>
      <c r="C890" s="497" t="n">
        <v>65</v>
      </c>
      <c r="D890" s="497" t="n">
        <v>28</v>
      </c>
      <c r="E890" s="485" t="n">
        <v>0</v>
      </c>
      <c r="F890" s="497" t="n">
        <v>31</v>
      </c>
      <c r="G890" s="497" t="n">
        <v>34</v>
      </c>
      <c r="H890" s="497" t="n">
        <v>59</v>
      </c>
      <c r="I890" s="497" t="n">
        <v>6</v>
      </c>
    </row>
    <row r="891">
      <c r="A891" s="487" t="inlineStr">
        <is>
          <t>vdi-nachrichten.com</t>
        </is>
      </c>
      <c r="B891" s="522" t="n">
        <v>39</v>
      </c>
      <c r="C891" s="479" t="n"/>
      <c r="D891" s="517" t="n"/>
      <c r="E891" s="494" t="n">
        <v>33266</v>
      </c>
      <c r="F891" s="517" t="n"/>
      <c r="G891" s="517" t="n"/>
      <c r="H891" s="517" t="n"/>
      <c r="I891" s="517" t="n"/>
    </row>
    <row r="892">
      <c r="A892" s="503" t="inlineStr">
        <is>
          <t>vdv-online.de</t>
        </is>
      </c>
      <c r="B892" s="512" t="n">
        <v>23</v>
      </c>
      <c r="C892" s="497" t="n">
        <v>19474</v>
      </c>
      <c r="D892" s="497" t="n">
        <v>928</v>
      </c>
      <c r="E892" s="485" t="n">
        <v>1553</v>
      </c>
      <c r="F892" s="497" t="n">
        <v>15077</v>
      </c>
      <c r="G892" s="497" t="n">
        <v>4391</v>
      </c>
      <c r="H892" s="497" t="n">
        <v>17764</v>
      </c>
      <c r="I892" s="497" t="n">
        <v>1431</v>
      </c>
    </row>
    <row r="893">
      <c r="A893" s="503" t="inlineStr">
        <is>
          <t>vehicle-electronics.biz</t>
        </is>
      </c>
      <c r="B893" s="512" t="n">
        <v>19</v>
      </c>
      <c r="C893" s="497" t="n"/>
      <c r="D893" s="497" t="n"/>
      <c r="E893" s="485" t="n"/>
      <c r="F893" s="497" t="n"/>
      <c r="G893" s="497" t="n"/>
      <c r="H893" s="497" t="n"/>
      <c r="I893" s="497" t="n"/>
    </row>
    <row r="894">
      <c r="A894" s="503" t="inlineStr">
        <is>
          <t>veier24.no</t>
        </is>
      </c>
      <c r="B894" s="512" t="n">
        <v>27</v>
      </c>
      <c r="C894" s="497" t="n">
        <v>96872</v>
      </c>
      <c r="D894" s="497" t="n">
        <v>567</v>
      </c>
      <c r="E894" s="485" t="n">
        <v>2976</v>
      </c>
      <c r="F894" s="497" t="n">
        <v>94690</v>
      </c>
      <c r="G894" s="497" t="n">
        <v>2205</v>
      </c>
      <c r="H894" s="497" t="n">
        <v>81540</v>
      </c>
      <c r="I894" s="497" t="n">
        <v>14348</v>
      </c>
    </row>
    <row r="895">
      <c r="A895" s="503" t="inlineStr">
        <is>
          <t>venturebeat.com</t>
        </is>
      </c>
      <c r="B895" s="512" t="n">
        <v>52</v>
      </c>
      <c r="C895" s="497" t="n">
        <v>40381268</v>
      </c>
      <c r="D895" s="497" t="n">
        <v>252341</v>
      </c>
      <c r="E895" s="485" t="n">
        <v>2636660</v>
      </c>
      <c r="F895" s="497" t="n">
        <v>33276823</v>
      </c>
      <c r="G895" s="497" t="n">
        <v>7353606</v>
      </c>
      <c r="H895" s="497" t="n">
        <v>33947759</v>
      </c>
      <c r="I895" s="497" t="n">
        <v>4288424</v>
      </c>
    </row>
    <row r="896">
      <c r="A896" s="503" t="inlineStr">
        <is>
          <t>verdict.co.uk</t>
        </is>
      </c>
      <c r="B896" s="512" t="n">
        <v>43</v>
      </c>
      <c r="C896" s="507" t="n">
        <v>2000000</v>
      </c>
      <c r="D896" s="497" t="n"/>
      <c r="E896" s="485" t="n">
        <v>25000</v>
      </c>
      <c r="F896" s="497" t="n"/>
      <c r="G896" s="497" t="n"/>
      <c r="H896" s="497" t="n"/>
      <c r="I896" s="497" t="n"/>
    </row>
    <row r="897">
      <c r="A897" s="503" t="inlineStr">
        <is>
          <t>verkehr.co.at</t>
        </is>
      </c>
      <c r="B897" s="512" t="n">
        <v>20</v>
      </c>
      <c r="C897" s="497" t="n">
        <v>16113</v>
      </c>
      <c r="D897" s="497" t="n">
        <v>1798</v>
      </c>
      <c r="E897" s="485" t="n">
        <v>0</v>
      </c>
      <c r="F897" s="497" t="n">
        <v>10755</v>
      </c>
      <c r="G897" s="497" t="n">
        <v>5578</v>
      </c>
      <c r="H897" s="497" t="n">
        <v>8079</v>
      </c>
      <c r="I897" s="497" t="n">
        <v>8301</v>
      </c>
    </row>
    <row r="898">
      <c r="A898" s="503" t="inlineStr">
        <is>
          <t>verkehrsrundschau.de</t>
        </is>
      </c>
      <c r="B898" s="512" t="n">
        <v>33</v>
      </c>
      <c r="C898" s="497" t="n">
        <v>7885941</v>
      </c>
      <c r="D898" s="497" t="n">
        <v>6839</v>
      </c>
      <c r="E898" s="485" t="n">
        <v>16913</v>
      </c>
      <c r="F898" s="497" t="n">
        <v>7786537</v>
      </c>
      <c r="G898" s="497" t="n">
        <v>95159</v>
      </c>
      <c r="H898" s="497" t="n">
        <v>7829714</v>
      </c>
      <c r="I898" s="497" t="n">
        <v>12726</v>
      </c>
    </row>
    <row r="899">
      <c r="A899" s="503" t="inlineStr">
        <is>
          <t>verlagsgruppewiederspahn.eu</t>
        </is>
      </c>
      <c r="B899" s="512" t="n">
        <v>13</v>
      </c>
      <c r="C899" s="497" t="n">
        <v>223</v>
      </c>
      <c r="D899" s="497" t="n">
        <v>54</v>
      </c>
      <c r="E899" s="485" t="n">
        <v>0</v>
      </c>
      <c r="F899" s="497" t="n">
        <v>190</v>
      </c>
      <c r="G899" s="497" t="n">
        <v>35</v>
      </c>
      <c r="H899" s="497" t="n">
        <v>197</v>
      </c>
      <c r="I899" s="497" t="n">
        <v>11</v>
      </c>
    </row>
    <row r="900">
      <c r="A900" s="503" t="inlineStr">
        <is>
          <t>virtual-reality-magazin.de</t>
        </is>
      </c>
      <c r="B900" s="512" t="n">
        <v>16</v>
      </c>
      <c r="C900" s="497" t="n">
        <v>28626</v>
      </c>
      <c r="D900" s="497" t="n">
        <v>1513</v>
      </c>
      <c r="E900" s="485" t="n">
        <v>663</v>
      </c>
      <c r="F900" s="497" t="n">
        <v>27684</v>
      </c>
      <c r="G900" s="497" t="n">
        <v>952</v>
      </c>
      <c r="H900" s="497" t="n">
        <v>13193</v>
      </c>
      <c r="I900" s="497" t="n">
        <v>7140</v>
      </c>
    </row>
    <row r="901">
      <c r="A901" s="503" t="inlineStr">
        <is>
          <t>voonze.com</t>
        </is>
      </c>
      <c r="B901" s="512" t="n">
        <v>20</v>
      </c>
      <c r="C901" s="497" t="n">
        <v>451839</v>
      </c>
      <c r="D901" s="497" t="n">
        <v>11766</v>
      </c>
      <c r="E901" s="485" t="n">
        <v>7256</v>
      </c>
      <c r="F901" s="497" t="n">
        <v>438566</v>
      </c>
      <c r="G901" s="497" t="n">
        <v>13573</v>
      </c>
      <c r="H901" s="497" t="n">
        <v>325055</v>
      </c>
      <c r="I901" s="497" t="n">
        <v>120254</v>
      </c>
    </row>
    <row r="902">
      <c r="A902" s="503" t="inlineStr">
        <is>
          <t>voxlog.fr</t>
        </is>
      </c>
      <c r="B902" s="512" t="n">
        <v>31</v>
      </c>
      <c r="C902" s="497" t="n">
        <v>214645</v>
      </c>
      <c r="D902" s="497" t="n">
        <v>5350</v>
      </c>
      <c r="E902" s="485" t="n">
        <v>12644</v>
      </c>
      <c r="F902" s="497" t="n">
        <v>209019</v>
      </c>
      <c r="G902" s="497" t="n">
        <v>5657</v>
      </c>
      <c r="H902" s="497" t="n">
        <v>146853</v>
      </c>
      <c r="I902" s="497" t="n">
        <v>67972</v>
      </c>
    </row>
    <row r="903">
      <c r="A903" s="503" t="inlineStr">
        <is>
          <t>vvsaktuelt.no</t>
        </is>
      </c>
      <c r="B903" s="512" t="n">
        <v>21</v>
      </c>
      <c r="C903" s="497" t="n">
        <v>91747</v>
      </c>
      <c r="D903" s="497" t="n">
        <v>1822</v>
      </c>
      <c r="E903" s="485" t="n">
        <v>1656</v>
      </c>
      <c r="F903" s="497" t="n">
        <v>91225</v>
      </c>
      <c r="G903" s="497" t="n">
        <v>527</v>
      </c>
      <c r="H903" s="497" t="n">
        <v>57342</v>
      </c>
      <c r="I903" s="497" t="n">
        <v>34637</v>
      </c>
    </row>
    <row r="904">
      <c r="A904" s="503" t="inlineStr">
        <is>
          <t>wallpaper.com</t>
        </is>
      </c>
      <c r="B904" s="512" t="n">
        <v>47</v>
      </c>
      <c r="C904" s="497" t="n">
        <v>2799385</v>
      </c>
      <c r="D904" s="497" t="n">
        <v>46054</v>
      </c>
      <c r="E904" s="485" t="n">
        <v>580124</v>
      </c>
      <c r="F904" s="497" t="n">
        <v>2701892</v>
      </c>
      <c r="G904" s="497" t="n">
        <v>95780</v>
      </c>
      <c r="H904" s="497" t="n">
        <v>2398891</v>
      </c>
      <c r="I904" s="497" t="n">
        <v>364653</v>
      </c>
    </row>
    <row r="905">
      <c r="A905" s="503" t="inlineStr">
        <is>
          <t>wardsauto.com</t>
        </is>
      </c>
      <c r="B905" s="512" t="n">
        <v>43</v>
      </c>
      <c r="C905" s="497" t="n">
        <v>2540276</v>
      </c>
      <c r="D905" s="497" t="n">
        <v>31269</v>
      </c>
      <c r="E905" s="485" t="n">
        <v>96394</v>
      </c>
      <c r="F905" s="497" t="n">
        <v>2466806</v>
      </c>
      <c r="G905" s="497" t="n">
        <v>73331</v>
      </c>
      <c r="H905" s="497" t="n">
        <v>2248026</v>
      </c>
      <c r="I905" s="497" t="n">
        <v>253133</v>
      </c>
    </row>
    <row r="906">
      <c r="A906" s="503" t="inlineStr">
        <is>
          <t>warehousenews.co.uk</t>
        </is>
      </c>
      <c r="B906" s="512" t="n">
        <v>24</v>
      </c>
      <c r="C906" s="497" t="n">
        <v>1246442</v>
      </c>
      <c r="D906" s="497" t="n">
        <v>4625</v>
      </c>
      <c r="E906" s="485" t="n">
        <v>1558</v>
      </c>
      <c r="F906" s="497" t="n">
        <v>258293</v>
      </c>
      <c r="G906" s="497" t="n">
        <v>994822</v>
      </c>
      <c r="H906" s="497" t="n">
        <v>1257031</v>
      </c>
      <c r="I906" s="497" t="n">
        <v>7853</v>
      </c>
    </row>
    <row r="907">
      <c r="A907" s="503" t="inlineStr">
        <is>
          <t>warehousetotaal.nl</t>
        </is>
      </c>
      <c r="B907" s="512" t="n">
        <v>27</v>
      </c>
      <c r="C907" s="497" t="n">
        <v>13589</v>
      </c>
      <c r="D907" s="497" t="n">
        <v>2061</v>
      </c>
      <c r="E907" s="485" t="n">
        <v>19706</v>
      </c>
      <c r="F907" s="497" t="n">
        <v>12740</v>
      </c>
      <c r="G907" s="497" t="n">
        <v>791</v>
      </c>
      <c r="H907" s="497" t="n">
        <v>5644</v>
      </c>
      <c r="I907" s="497" t="n">
        <v>7578</v>
      </c>
    </row>
    <row r="908">
      <c r="A908" s="503" t="inlineStr">
        <is>
          <t>watermagazine.co.uk</t>
        </is>
      </c>
      <c r="B908" s="512" t="n">
        <v>22</v>
      </c>
      <c r="C908" s="497" t="n">
        <v>4475</v>
      </c>
      <c r="D908" s="497" t="n">
        <v>1416</v>
      </c>
      <c r="E908" s="485" t="n">
        <v>2330</v>
      </c>
      <c r="F908" s="497" t="n">
        <v>4037</v>
      </c>
      <c r="G908" s="497" t="n">
        <v>440</v>
      </c>
      <c r="H908" s="497" t="n">
        <v>1866</v>
      </c>
      <c r="I908" s="497" t="n">
        <v>2618</v>
      </c>
    </row>
    <row r="909">
      <c r="A909" s="489" t="inlineStr">
        <is>
          <t>wconline.com</t>
        </is>
      </c>
      <c r="B909" s="490" t="n">
        <v>27</v>
      </c>
      <c r="C909" s="491" t="n">
        <v>105600</v>
      </c>
      <c r="D909" s="491" t="n">
        <v>6862</v>
      </c>
      <c r="E909" s="491" t="n">
        <v>85897</v>
      </c>
      <c r="F909" s="491" t="n">
        <v>97391</v>
      </c>
      <c r="G909" s="491" t="n">
        <v>8564</v>
      </c>
      <c r="H909" s="491" t="n">
        <v>78658</v>
      </c>
      <c r="I909" s="491" t="n">
        <v>21953</v>
      </c>
    </row>
    <row r="910">
      <c r="A910" s="503" t="inlineStr">
        <is>
          <t>westernartandarchitecture.com</t>
        </is>
      </c>
      <c r="B910" s="512" t="n">
        <v>24</v>
      </c>
      <c r="C910" s="497" t="n">
        <v>7320</v>
      </c>
      <c r="D910" s="497" t="n">
        <v>2160</v>
      </c>
      <c r="E910" s="485" t="n">
        <v>8393</v>
      </c>
      <c r="F910" s="497" t="n">
        <v>5581</v>
      </c>
      <c r="G910" s="497" t="n">
        <v>1763</v>
      </c>
      <c r="H910" s="497" t="n">
        <v>3950</v>
      </c>
      <c r="I910" s="497" t="n">
        <v>3388</v>
      </c>
    </row>
    <row r="911">
      <c r="A911" s="503" t="inlineStr">
        <is>
          <t>westernbuilder.news</t>
        </is>
      </c>
      <c r="B911" s="512" t="n">
        <v>5</v>
      </c>
      <c r="C911" s="497" t="n">
        <v>237</v>
      </c>
      <c r="D911" s="497" t="n">
        <v>28</v>
      </c>
      <c r="E911" s="485" t="n">
        <v>0</v>
      </c>
      <c r="F911" s="497" t="n">
        <v>230</v>
      </c>
      <c r="G911" s="497" t="n">
        <v>7</v>
      </c>
      <c r="H911" s="497" t="n">
        <v>200</v>
      </c>
      <c r="I911" s="497" t="n">
        <v>37</v>
      </c>
    </row>
    <row r="912">
      <c r="A912" s="503" t="inlineStr">
        <is>
          <t>whatson.guide</t>
        </is>
      </c>
      <c r="B912" s="490" t="n">
        <v>23</v>
      </c>
      <c r="C912" s="491" t="n">
        <v>13605</v>
      </c>
      <c r="D912" s="491" t="n">
        <v>1749</v>
      </c>
      <c r="E912" s="491" t="n">
        <v>7593</v>
      </c>
      <c r="F912" s="491" t="n">
        <v>12187</v>
      </c>
      <c r="G912" s="491" t="n">
        <v>1441</v>
      </c>
      <c r="H912" s="491" t="n">
        <v>11636</v>
      </c>
      <c r="I912" s="491" t="n">
        <v>2033</v>
      </c>
    </row>
    <row r="913">
      <c r="A913" s="519" t="inlineStr">
        <is>
          <t>whatson.guide/</t>
        </is>
      </c>
      <c r="B913" s="402" t="n">
        <v>23</v>
      </c>
      <c r="C913" s="493" t="n"/>
      <c r="D913" s="517" t="n"/>
      <c r="E913" s="494" t="n">
        <v>8693</v>
      </c>
      <c r="F913" s="517" t="n"/>
      <c r="G913" s="517" t="n"/>
      <c r="H913" s="517" t="n"/>
      <c r="I913" s="517" t="n"/>
    </row>
    <row r="914">
      <c r="A914" s="489" t="inlineStr">
        <is>
          <t>winmagpro.nl</t>
        </is>
      </c>
      <c r="B914" s="490" t="n">
        <v>30</v>
      </c>
      <c r="C914" s="491" t="n">
        <v>23112</v>
      </c>
      <c r="D914" s="491" t="n">
        <v>1342</v>
      </c>
      <c r="E914" s="491" t="n">
        <v>5869</v>
      </c>
      <c r="F914" s="491" t="n">
        <v>17930</v>
      </c>
      <c r="G914" s="491" t="n">
        <v>5255</v>
      </c>
      <c r="H914" s="491" t="n">
        <v>18680</v>
      </c>
      <c r="I914" s="491" t="n">
        <v>4484</v>
      </c>
    </row>
    <row r="915">
      <c r="A915" s="503" t="inlineStr">
        <is>
          <t>winners.architizer.com</t>
        </is>
      </c>
      <c r="B915" s="512" t="n">
        <v>52</v>
      </c>
      <c r="C915" s="497" t="n"/>
      <c r="D915" s="497" t="n"/>
      <c r="E915" s="485" t="n">
        <v>267773</v>
      </c>
      <c r="F915" s="497" t="n"/>
      <c r="G915" s="497" t="n"/>
      <c r="H915" s="497" t="n"/>
      <c r="I915" s="497" t="n"/>
    </row>
    <row r="916">
      <c r="A916" s="503" t="inlineStr">
        <is>
          <t>wired.co.uk</t>
        </is>
      </c>
      <c r="B916" s="512" t="n">
        <v>61</v>
      </c>
      <c r="C916" s="497" t="n">
        <v>14494906</v>
      </c>
      <c r="D916" s="497" t="n">
        <v>128317</v>
      </c>
      <c r="E916" s="485" t="n">
        <v>1954647</v>
      </c>
      <c r="F916" s="497" t="n">
        <v>10386352</v>
      </c>
      <c r="G916" s="497" t="n">
        <v>4436408</v>
      </c>
      <c r="H916" s="497" t="n">
        <v>10954155</v>
      </c>
      <c r="I916" s="497" t="n">
        <v>4265937</v>
      </c>
    </row>
    <row r="917">
      <c r="A917" s="503" t="inlineStr">
        <is>
          <t>wiredfocus.com</t>
        </is>
      </c>
      <c r="B917" s="512" t="n">
        <v>5</v>
      </c>
      <c r="C917" s="497" t="n">
        <v>9310</v>
      </c>
      <c r="D917" s="497" t="n">
        <v>536</v>
      </c>
      <c r="E917" s="485" t="n">
        <v>0</v>
      </c>
      <c r="F917" s="497" t="n">
        <v>6371</v>
      </c>
      <c r="G917" s="497" t="n">
        <v>2930</v>
      </c>
      <c r="H917" s="497" t="n">
        <v>9143</v>
      </c>
      <c r="I917" s="497" t="n">
        <v>169</v>
      </c>
    </row>
    <row r="918">
      <c r="A918" s="495" t="inlineStr">
        <is>
          <t>wirtschaftszeit.at</t>
        </is>
      </c>
      <c r="B918" s="522" t="n">
        <v>28</v>
      </c>
      <c r="C918" s="493" t="n"/>
      <c r="D918" s="517" t="n"/>
      <c r="E918" s="494" t="n">
        <v>3938</v>
      </c>
      <c r="F918" s="517" t="n"/>
      <c r="G918" s="517" t="n"/>
      <c r="H918" s="517" t="n"/>
      <c r="I918" s="517" t="n"/>
    </row>
    <row r="919">
      <c r="A919" s="516" t="inlineStr">
        <is>
          <t>wiwo.de</t>
        </is>
      </c>
      <c r="B919" s="512" t="n">
        <v>68</v>
      </c>
      <c r="C919" s="497" t="n"/>
      <c r="D919" s="497" t="n"/>
      <c r="E919" s="485" t="n">
        <v>2100000</v>
      </c>
      <c r="F919" s="497" t="n"/>
      <c r="G919" s="497" t="n"/>
      <c r="H919" s="497" t="n"/>
      <c r="I919" s="497" t="n"/>
    </row>
    <row r="920">
      <c r="A920" s="503" t="inlineStr">
        <is>
          <t>wlky.com</t>
        </is>
      </c>
      <c r="B920" s="512" t="n">
        <v>49</v>
      </c>
      <c r="C920" s="497" t="n">
        <v>1760297</v>
      </c>
      <c r="D920" s="497" t="n">
        <v>14891</v>
      </c>
      <c r="E920" s="485" t="n">
        <v>1903839</v>
      </c>
      <c r="F920" s="497" t="n">
        <v>1696250</v>
      </c>
      <c r="G920" s="497" t="n">
        <v>65802</v>
      </c>
      <c r="H920" s="497" t="n">
        <v>1733147</v>
      </c>
      <c r="I920" s="497" t="n">
        <v>12307</v>
      </c>
    </row>
    <row r="921">
      <c r="A921" s="503" t="inlineStr">
        <is>
          <t>worktruckonline.com</t>
        </is>
      </c>
      <c r="B921" s="512" t="n">
        <v>35</v>
      </c>
      <c r="C921" s="497" t="n">
        <v>210792</v>
      </c>
      <c r="D921" s="497" t="n">
        <v>3342</v>
      </c>
      <c r="E921" s="485" t="n">
        <v>26684</v>
      </c>
      <c r="F921" s="497" t="n">
        <v>198102</v>
      </c>
      <c r="G921" s="497" t="n">
        <v>12826</v>
      </c>
      <c r="H921" s="497" t="n">
        <v>112842</v>
      </c>
      <c r="I921" s="497" t="n">
        <v>71259</v>
      </c>
    </row>
    <row r="922">
      <c r="A922" s="503" t="inlineStr">
        <is>
          <t>world-agritech.com</t>
        </is>
      </c>
      <c r="B922" s="512" t="n">
        <v>11</v>
      </c>
      <c r="C922" s="497" t="n">
        <v>9440</v>
      </c>
      <c r="D922" s="497" t="n">
        <v>1429</v>
      </c>
      <c r="E922" s="485" t="n">
        <v>1090</v>
      </c>
      <c r="F922" s="497" t="n">
        <v>9232</v>
      </c>
      <c r="G922" s="497" t="n">
        <v>222</v>
      </c>
      <c r="H922" s="497" t="n">
        <v>7187</v>
      </c>
      <c r="I922" s="497" t="n">
        <v>2319</v>
      </c>
    </row>
    <row r="923">
      <c r="A923" s="503" t="inlineStr">
        <is>
          <t>world-grain.com</t>
        </is>
      </c>
      <c r="B923" s="512" t="n">
        <v>38</v>
      </c>
      <c r="C923" s="497" t="n">
        <v>1981575</v>
      </c>
      <c r="D923" s="497" t="n">
        <v>10212</v>
      </c>
      <c r="E923" s="485" t="n">
        <v>26763</v>
      </c>
      <c r="F923" s="497" t="n">
        <v>1960639</v>
      </c>
      <c r="G923" s="497" t="n">
        <v>21513</v>
      </c>
      <c r="H923" s="497" t="n">
        <v>1904228</v>
      </c>
      <c r="I923" s="497" t="n">
        <v>24406</v>
      </c>
    </row>
    <row r="924">
      <c r="A924" s="503" t="inlineStr">
        <is>
          <t>worldbiomarketinsights.com</t>
        </is>
      </c>
      <c r="B924" s="512" t="n">
        <v>30</v>
      </c>
      <c r="C924" s="497" t="n">
        <v>16230</v>
      </c>
      <c r="D924" s="497" t="n">
        <v>2498</v>
      </c>
      <c r="E924" s="485" t="n">
        <v>24324</v>
      </c>
      <c r="F924" s="497" t="n">
        <v>12751</v>
      </c>
      <c r="G924" s="497" t="n">
        <v>3514</v>
      </c>
      <c r="H924" s="497" t="n">
        <v>12352</v>
      </c>
      <c r="I924" s="497" t="n">
        <v>2570</v>
      </c>
    </row>
    <row r="925">
      <c r="A925" s="495" t="inlineStr">
        <is>
          <t>worldconstructionnetwork.com</t>
        </is>
      </c>
      <c r="B925" s="522" t="n">
        <v>33</v>
      </c>
      <c r="C925" s="493" t="n"/>
      <c r="D925" s="517" t="n"/>
      <c r="E925" s="494" t="n">
        <v>6100</v>
      </c>
      <c r="F925" s="517" t="n"/>
      <c r="G925" s="517" t="n"/>
      <c r="H925" s="517" t="n"/>
      <c r="I925" s="517" t="n"/>
    </row>
    <row r="926">
      <c r="A926" s="503" t="inlineStr">
        <is>
          <t>worldconstructiontoday.com</t>
        </is>
      </c>
      <c r="B926" s="512" t="n">
        <v>23</v>
      </c>
      <c r="C926" s="497" t="n">
        <v>14641</v>
      </c>
      <c r="D926" s="497" t="n">
        <v>3828</v>
      </c>
      <c r="E926" s="485" t="n">
        <v>10718</v>
      </c>
      <c r="F926" s="497" t="n">
        <v>10273</v>
      </c>
      <c r="G926" s="497" t="n">
        <v>4426</v>
      </c>
      <c r="H926" s="497" t="n">
        <v>7437</v>
      </c>
      <c r="I926" s="497" t="n">
        <v>7305</v>
      </c>
    </row>
    <row r="927">
      <c r="A927" s="503" t="inlineStr">
        <is>
          <t>worldhighways.com</t>
        </is>
      </c>
      <c r="B927" s="512" t="n">
        <v>25</v>
      </c>
      <c r="C927" s="497" t="n">
        <v>538297</v>
      </c>
      <c r="D927" s="497" t="n">
        <v>7575</v>
      </c>
      <c r="E927" s="485" t="n">
        <v>7725</v>
      </c>
      <c r="F927" s="497" t="n">
        <v>531497</v>
      </c>
      <c r="G927" s="497" t="n">
        <v>6994</v>
      </c>
      <c r="H927" s="497" t="n">
        <v>393533</v>
      </c>
      <c r="I927" s="497" t="n">
        <v>143497</v>
      </c>
    </row>
    <row r="928">
      <c r="A928" s="516" t="inlineStr">
        <is>
          <t>globalhighways.com</t>
        </is>
      </c>
      <c r="B928" s="512" t="n">
        <v>25</v>
      </c>
      <c r="C928" s="497" t="n">
        <v>538297</v>
      </c>
      <c r="D928" s="497" t="n">
        <v>7575</v>
      </c>
      <c r="E928" s="485" t="n">
        <v>7725</v>
      </c>
      <c r="F928" s="497" t="n">
        <v>531497</v>
      </c>
      <c r="G928" s="497" t="n">
        <v>6994</v>
      </c>
      <c r="H928" s="497" t="n">
        <v>393533</v>
      </c>
      <c r="I928" s="497" t="n">
        <v>143497</v>
      </c>
    </row>
    <row r="929">
      <c r="A929" s="503" t="inlineStr">
        <is>
          <t>worldpipelines.com</t>
        </is>
      </c>
      <c r="B929" s="512" t="n">
        <v>31</v>
      </c>
      <c r="C929" s="497" t="n">
        <v>29949</v>
      </c>
      <c r="D929" s="497" t="n">
        <v>1441</v>
      </c>
      <c r="E929" s="485" t="n">
        <v>3928</v>
      </c>
      <c r="F929" s="497" t="n">
        <v>24875</v>
      </c>
      <c r="G929" s="497" t="n">
        <v>5090</v>
      </c>
      <c r="H929" s="497" t="n">
        <v>20863</v>
      </c>
      <c r="I929" s="497" t="n">
        <v>7793</v>
      </c>
    </row>
    <row r="930">
      <c r="A930" s="503" t="inlineStr">
        <is>
          <t>wsj.com</t>
        </is>
      </c>
      <c r="B930" s="512" t="n">
        <v>85</v>
      </c>
      <c r="C930" s="497" t="n">
        <v>369766957</v>
      </c>
      <c r="D930" s="497" t="n">
        <v>768089</v>
      </c>
      <c r="E930" s="485" t="n">
        <v>124490228</v>
      </c>
      <c r="F930" s="497" t="n">
        <v>342105833</v>
      </c>
      <c r="G930" s="497" t="n">
        <v>27890727</v>
      </c>
      <c r="H930" s="497" t="n">
        <v>343050808</v>
      </c>
      <c r="I930" s="497" t="n">
        <v>23290344</v>
      </c>
    </row>
    <row r="931">
      <c r="A931" s="503" t="inlineStr">
        <is>
          <t>wvnews.com</t>
        </is>
      </c>
      <c r="B931" s="512" t="n">
        <v>46</v>
      </c>
      <c r="C931" s="497" t="n">
        <v>2177317</v>
      </c>
      <c r="D931" s="497" t="n">
        <v>12730</v>
      </c>
      <c r="E931" s="485" t="n">
        <v>487462</v>
      </c>
      <c r="F931" s="497" t="n">
        <v>2102495</v>
      </c>
      <c r="G931" s="497" t="n">
        <v>74341</v>
      </c>
      <c r="H931" s="497" t="n">
        <v>1934079</v>
      </c>
      <c r="I931" s="497" t="n">
        <v>197401</v>
      </c>
    </row>
    <row r="932">
      <c r="A932" s="503" t="inlineStr">
        <is>
          <t>www-forbes-com.cdn.ampproject.org</t>
        </is>
      </c>
      <c r="B932" s="512" t="n">
        <v>37</v>
      </c>
      <c r="C932" s="497" t="n">
        <v>382148</v>
      </c>
      <c r="D932" s="497" t="n">
        <v>3826</v>
      </c>
      <c r="E932" s="485" t="n">
        <v>417310675</v>
      </c>
      <c r="F932" s="497" t="n">
        <v>357788</v>
      </c>
      <c r="G932" s="497" t="n">
        <v>25076</v>
      </c>
      <c r="H932" s="497" t="n">
        <v>358368</v>
      </c>
      <c r="I932" s="497" t="n">
        <v>24906</v>
      </c>
    </row>
    <row r="933">
      <c r="A933" s="495" t="inlineStr">
        <is>
          <t>www.bvbs.de</t>
        </is>
      </c>
      <c r="B933" s="501" t="n">
        <v>25</v>
      </c>
      <c r="C933" s="479" t="n"/>
      <c r="D933" s="517" t="n"/>
      <c r="E933" s="494" t="n"/>
      <c r="F933" s="517" t="n"/>
      <c r="G933" s="517" t="n"/>
      <c r="H933" s="517" t="n"/>
      <c r="I933" s="517" t="n"/>
    </row>
    <row r="934">
      <c r="A934" s="520" t="inlineStr">
        <is>
          <t>www.youtube.com/@tomedwardstechnews</t>
        </is>
      </c>
      <c r="B934" s="402" t="n">
        <v>38</v>
      </c>
      <c r="C934" s="493" t="n"/>
      <c r="D934" s="517" t="n"/>
      <c r="E934" s="494" t="n"/>
      <c r="F934" s="517" t="n"/>
      <c r="G934" s="517" t="n"/>
      <c r="H934" s="517" t="n"/>
      <c r="I934" s="517" t="n"/>
    </row>
    <row r="935">
      <c r="A935" s="503" t="inlineStr">
        <is>
          <t>www10.aeccafe.com</t>
        </is>
      </c>
      <c r="B935" s="512" t="n">
        <v>23</v>
      </c>
      <c r="C935" s="497" t="n">
        <v>40283</v>
      </c>
      <c r="D935" s="497" t="n">
        <v>6968</v>
      </c>
      <c r="E935" s="485" t="n">
        <v>11618</v>
      </c>
      <c r="F935" s="497" t="n">
        <v>35270</v>
      </c>
      <c r="G935" s="497" t="n">
        <v>5075</v>
      </c>
      <c r="H935" s="497" t="n">
        <v>25181</v>
      </c>
      <c r="I935" s="497" t="n">
        <v>15442</v>
      </c>
    </row>
    <row r="936">
      <c r="A936" s="503" t="inlineStr">
        <is>
          <t>www10.giscafe.com</t>
        </is>
      </c>
      <c r="B936" s="512" t="n">
        <v>24</v>
      </c>
      <c r="C936" s="497" t="n">
        <v>305193</v>
      </c>
      <c r="D936" s="497" t="n">
        <v>991</v>
      </c>
      <c r="E936" s="485" t="n">
        <v>3192</v>
      </c>
      <c r="F936" s="497" t="n">
        <v>290953</v>
      </c>
      <c r="G936" s="497" t="n">
        <v>14039</v>
      </c>
      <c r="H936" s="497" t="n">
        <v>305421</v>
      </c>
      <c r="I936" s="497" t="n">
        <v>2192</v>
      </c>
    </row>
    <row r="937">
      <c r="A937" s="503" t="inlineStr">
        <is>
          <t>xyht.com</t>
        </is>
      </c>
      <c r="B937" s="512" t="n">
        <v>22</v>
      </c>
      <c r="C937" s="497" t="n">
        <v>34629</v>
      </c>
      <c r="D937" s="497" t="n">
        <v>5074</v>
      </c>
      <c r="E937" s="485" t="n">
        <v>2896</v>
      </c>
      <c r="F937" s="497" t="n">
        <v>29463</v>
      </c>
      <c r="G937" s="497" t="n">
        <v>5203</v>
      </c>
      <c r="H937" s="497" t="n">
        <v>16029</v>
      </c>
      <c r="I937" s="497" t="n">
        <v>18732</v>
      </c>
    </row>
    <row r="938">
      <c r="A938" s="489" t="inlineStr">
        <is>
          <t>youtu.be/9C3i_tlGxwI</t>
        </is>
      </c>
      <c r="B938" s="490" t="n">
        <v>0</v>
      </c>
      <c r="C938" s="491" t="n">
        <v>0</v>
      </c>
      <c r="D938" s="491" t="n">
        <v>0</v>
      </c>
      <c r="E938" s="491" t="n">
        <v>0</v>
      </c>
      <c r="F938" s="491" t="n">
        <v>0</v>
      </c>
      <c r="G938" s="491" t="n">
        <v>0</v>
      </c>
      <c r="H938" s="491" t="n">
        <v>0</v>
      </c>
      <c r="I938" s="491" t="n">
        <v>0</v>
      </c>
    </row>
    <row r="939">
      <c r="A939" s="503" t="inlineStr">
        <is>
          <t>youtube.com</t>
        </is>
      </c>
      <c r="B939" s="512" t="n">
        <v>100</v>
      </c>
      <c r="C939" s="497" t="n">
        <v>38926404824</v>
      </c>
      <c r="D939" s="497" t="n">
        <v>20382283</v>
      </c>
      <c r="E939" s="485" t="n">
        <v>106465517585</v>
      </c>
      <c r="F939" s="497" t="n">
        <v>28897312960</v>
      </c>
      <c r="G939" s="497" t="n">
        <v>10098898186</v>
      </c>
      <c r="H939" s="497" t="n">
        <v>28787653813</v>
      </c>
      <c r="I939" s="497" t="n">
        <v>8860974473</v>
      </c>
    </row>
    <row r="940">
      <c r="A940" s="495" t="inlineStr">
        <is>
          <t>yumpu.com</t>
        </is>
      </c>
      <c r="B940" s="522" t="n">
        <v>0</v>
      </c>
      <c r="C940" s="493" t="n"/>
      <c r="D940" s="517" t="n"/>
      <c r="E940" s="494" t="n"/>
      <c r="F940" s="517" t="n"/>
      <c r="G940" s="517" t="n"/>
      <c r="H940" s="517" t="n"/>
      <c r="I940" s="517" t="n"/>
    </row>
    <row r="941">
      <c r="A941" s="503" t="inlineStr">
        <is>
          <t>zawya.com</t>
        </is>
      </c>
      <c r="B941" s="512" t="n">
        <v>44</v>
      </c>
      <c r="C941" s="497" t="n">
        <v>7522551</v>
      </c>
      <c r="D941" s="497" t="n">
        <v>52015</v>
      </c>
      <c r="E941" s="485" t="n">
        <v>602138</v>
      </c>
      <c r="F941" s="497" t="n">
        <v>7375217</v>
      </c>
      <c r="G941" s="497" t="n">
        <v>152330</v>
      </c>
      <c r="H941" s="497" t="n">
        <v>6798150</v>
      </c>
      <c r="I941" s="497" t="n">
        <v>651320</v>
      </c>
    </row>
    <row r="942">
      <c r="A942" s="477" t="inlineStr">
        <is>
          <t>zdnet.com</t>
        </is>
      </c>
      <c r="B942" s="522" t="n">
        <v>77</v>
      </c>
      <c r="C942" s="479" t="n"/>
      <c r="D942" s="517" t="n"/>
      <c r="E942" s="494" t="n">
        <v>7189932</v>
      </c>
      <c r="F942" s="517" t="n"/>
      <c r="G942" s="517" t="n"/>
      <c r="H942" s="517" t="n"/>
      <c r="I942" s="517" t="n"/>
    </row>
    <row r="943">
      <c r="A943" s="503" t="inlineStr">
        <is>
          <t>zememeric.cz</t>
        </is>
      </c>
      <c r="B943" s="512" t="n">
        <v>26</v>
      </c>
      <c r="C943" s="497" t="n">
        <v>128110084</v>
      </c>
      <c r="D943" s="497" t="n">
        <v>930</v>
      </c>
      <c r="E943" s="485" t="n">
        <v>1023</v>
      </c>
      <c r="F943" s="497" t="n">
        <v>105671061</v>
      </c>
      <c r="G943" s="497" t="n">
        <v>24271368</v>
      </c>
      <c r="H943" s="497" t="n">
        <v>127481490</v>
      </c>
      <c r="I943" s="497" t="n">
        <v>1326994</v>
      </c>
    </row>
    <row r="944">
      <c r="A944" s="495" t="inlineStr">
        <is>
          <t>zonebourse.com</t>
        </is>
      </c>
      <c r="B944" s="522" t="n">
        <v>60</v>
      </c>
      <c r="C944" s="493" t="n"/>
      <c r="D944" s="517" t="n"/>
      <c r="E944" s="494" t="n">
        <v>1486842</v>
      </c>
      <c r="F944" s="517" t="n"/>
      <c r="G944" s="517" t="n"/>
      <c r="H944" s="517" t="n"/>
      <c r="I944" s="517" t="n"/>
    </row>
    <row r="945">
      <c r="A945" s="503" t="n"/>
      <c r="B945" s="512" t="n"/>
      <c r="C945" s="497" t="n"/>
      <c r="D945" s="497" t="n"/>
      <c r="E945" s="485" t="n"/>
      <c r="F945" s="497" t="n"/>
      <c r="G945" s="497" t="n"/>
      <c r="H945" s="497" t="n"/>
      <c r="I945" s="497" t="n"/>
    </row>
    <row r="946">
      <c r="A946" s="521" t="n"/>
      <c r="B946" s="522" t="n"/>
      <c r="C946" s="523" t="n"/>
      <c r="D946" s="517" t="n"/>
      <c r="E946" s="494" t="n"/>
      <c r="F946" s="517" t="n"/>
      <c r="G946" s="517" t="n"/>
      <c r="H946" s="517" t="n"/>
      <c r="I946" s="517" t="n"/>
    </row>
    <row r="947">
      <c r="A947" s="521" t="n"/>
      <c r="B947" s="522" t="n"/>
      <c r="C947" s="523" t="n"/>
      <c r="D947" s="517" t="n"/>
      <c r="E947" s="494" t="n"/>
      <c r="F947" s="517" t="n"/>
      <c r="G947" s="517" t="n"/>
      <c r="H947" s="517" t="n"/>
      <c r="I947" s="517" t="n"/>
    </row>
    <row r="948">
      <c r="A948" s="524" t="n"/>
      <c r="B948" s="525" t="n"/>
      <c r="C948" s="526" t="n"/>
      <c r="D948" s="527" t="n"/>
      <c r="E948" s="528" t="n"/>
      <c r="F948" s="527" t="n"/>
      <c r="G948" s="527" t="n"/>
      <c r="H948" s="527" t="n"/>
      <c r="I948" s="527" t="n"/>
      <c r="J948" s="529" t="n"/>
      <c r="K948" s="529" t="n"/>
      <c r="L948" s="529" t="n"/>
      <c r="M948" s="529" t="n"/>
      <c r="N948" s="529" t="n"/>
      <c r="O948" s="529" t="n"/>
      <c r="P948" s="529" t="n"/>
      <c r="Q948" s="529" t="n"/>
      <c r="R948" s="529" t="n"/>
      <c r="S948" s="529" t="n"/>
      <c r="T948" s="529" t="n"/>
      <c r="U948" s="529" t="n"/>
      <c r="V948" s="529" t="n"/>
      <c r="W948" s="529" t="n"/>
      <c r="X948" s="529" t="n"/>
      <c r="Y948" s="529" t="n"/>
      <c r="Z948" s="529" t="n"/>
      <c r="AA948" s="529" t="n"/>
      <c r="AB948" s="529" t="n"/>
      <c r="AC948" s="529" t="n"/>
      <c r="AD948" s="529" t="n"/>
      <c r="AE948" s="529" t="n"/>
      <c r="AF948" s="529" t="n"/>
      <c r="AG948" s="529" t="n"/>
      <c r="AH948" s="529" t="n"/>
      <c r="AI948" s="529" t="n"/>
      <c r="AJ948" s="529" t="n"/>
      <c r="AK948" s="529" t="n"/>
      <c r="AL948" s="529" t="n"/>
      <c r="AM948" s="529" t="n"/>
      <c r="AN948" s="529" t="n"/>
      <c r="AO948" s="529" t="n"/>
      <c r="AP948" s="529" t="n"/>
      <c r="AQ948" s="529" t="n"/>
      <c r="AR948" s="529" t="n"/>
      <c r="AS948" s="529" t="n"/>
      <c r="AT948" s="529" t="n"/>
      <c r="AU948" s="529" t="n"/>
      <c r="AV948" s="529" t="n"/>
      <c r="AW948" s="529" t="n"/>
      <c r="AX948" s="529" t="n"/>
      <c r="AY948" s="529" t="n"/>
      <c r="AZ948" s="529" t="n"/>
      <c r="BA948" s="529" t="n"/>
      <c r="BB948" s="529" t="n"/>
      <c r="BC948" s="529" t="n"/>
      <c r="BD948" s="529" t="n"/>
      <c r="BE948" s="529" t="n"/>
      <c r="BF948" s="529" t="n"/>
      <c r="BG948" s="529" t="n"/>
      <c r="BH948" s="529" t="n"/>
      <c r="BI948" s="529" t="n"/>
      <c r="BJ948" s="529" t="n"/>
      <c r="BK948" s="529" t="n"/>
      <c r="BL948" s="529" t="n"/>
      <c r="BM948" s="529" t="n"/>
      <c r="BN948" s="529" t="n"/>
      <c r="BO948" s="529" t="n"/>
      <c r="BP948" s="529" t="n"/>
      <c r="BQ948" s="529" t="n"/>
      <c r="BR948" s="529" t="n"/>
      <c r="BS948" s="529" t="n"/>
      <c r="BT948" s="529" t="n"/>
      <c r="BU948" s="529" t="n"/>
      <c r="BV948" s="529" t="n"/>
      <c r="BW948" s="529" t="n"/>
      <c r="BX948" s="529" t="n"/>
      <c r="BY948" s="529" t="n"/>
      <c r="BZ948" s="529" t="n"/>
      <c r="CA948" s="529" t="n"/>
      <c r="CB948" s="529" t="n"/>
      <c r="CC948" s="529" t="n"/>
      <c r="CD948" s="529" t="n"/>
      <c r="CE948" s="529" t="n"/>
      <c r="CF948" s="529" t="n"/>
      <c r="CG948" s="529" t="n"/>
      <c r="CH948" s="529" t="n"/>
      <c r="CI948" s="529" t="n"/>
      <c r="CJ948" s="529" t="n"/>
      <c r="CK948" s="529" t="n"/>
      <c r="CL948" s="529" t="n"/>
      <c r="CM948" s="529" t="n"/>
      <c r="CN948" s="529" t="n"/>
      <c r="CO948" s="529" t="n"/>
      <c r="CP948" s="529" t="n"/>
      <c r="CQ948" s="529" t="n"/>
      <c r="CR948" s="529" t="n"/>
      <c r="CS948" s="529" t="n"/>
      <c r="CT948" s="529" t="n"/>
      <c r="CU948" s="529" t="n"/>
      <c r="CV948" s="529" t="n"/>
      <c r="CW948" s="529" t="n"/>
      <c r="CX948" s="529" t="n"/>
      <c r="CY948" s="529" t="n"/>
      <c r="CZ948" s="529" t="n"/>
      <c r="DA948" s="529" t="n"/>
      <c r="DB948" s="529" t="n"/>
      <c r="DC948" s="529" t="n"/>
      <c r="DD948" s="529" t="n"/>
      <c r="DE948" s="529" t="n"/>
      <c r="DF948" s="529" t="n"/>
      <c r="DG948" s="529" t="n"/>
      <c r="DH948" s="529" t="n"/>
      <c r="DI948" s="529" t="n"/>
    </row>
    <row r="949">
      <c r="A949" s="521" t="n"/>
      <c r="B949" s="522" t="n"/>
      <c r="C949" s="530" t="n"/>
      <c r="D949" s="517" t="n"/>
      <c r="E949" s="494" t="n"/>
      <c r="F949" s="517" t="n"/>
      <c r="G949" s="517" t="n"/>
      <c r="H949" s="517" t="n"/>
      <c r="I949" s="517" t="n"/>
    </row>
    <row r="950">
      <c r="A950" s="521" t="n"/>
      <c r="B950" s="522" t="n"/>
      <c r="C950" s="523" t="n"/>
      <c r="D950" s="517" t="n"/>
      <c r="E950" s="494" t="n"/>
      <c r="F950" s="517" t="n"/>
      <c r="G950" s="517" t="n"/>
      <c r="H950" s="517" t="n"/>
      <c r="I950" s="517" t="n"/>
    </row>
    <row r="951">
      <c r="A951" s="521" t="n"/>
      <c r="B951" s="522" t="n"/>
      <c r="C951" s="531" t="n"/>
      <c r="D951" s="517" t="n"/>
      <c r="E951" s="494" t="n"/>
      <c r="F951" s="517" t="n"/>
      <c r="G951" s="517" t="n"/>
      <c r="H951" s="517" t="n"/>
      <c r="I951" s="517" t="n"/>
    </row>
    <row r="952">
      <c r="A952" s="521" t="n"/>
      <c r="B952" s="522" t="n"/>
      <c r="C952" s="479" t="n"/>
      <c r="D952" s="517" t="n"/>
      <c r="E952" s="494" t="n"/>
      <c r="F952" s="517" t="n"/>
      <c r="G952" s="517" t="n"/>
      <c r="H952" s="517" t="n"/>
      <c r="I952" s="517" t="n"/>
    </row>
    <row r="953">
      <c r="A953" s="521" t="n"/>
      <c r="B953" s="522" t="n"/>
      <c r="C953" s="532" t="n"/>
      <c r="D953" s="517" t="n"/>
      <c r="E953" s="494" t="n"/>
      <c r="F953" s="517" t="n"/>
      <c r="G953" s="517" t="n"/>
      <c r="H953" s="517" t="n"/>
      <c r="I953" s="517" t="n"/>
    </row>
    <row r="954">
      <c r="A954" s="521" t="n"/>
      <c r="B954" s="522" t="n"/>
      <c r="C954" s="533" t="n"/>
      <c r="D954" s="517" t="n"/>
      <c r="E954" s="494" t="n"/>
      <c r="F954" s="517" t="n"/>
      <c r="G954" s="517" t="n"/>
      <c r="H954" s="517" t="n"/>
      <c r="I954" s="517" t="n"/>
    </row>
    <row r="955">
      <c r="A955" s="521" t="n"/>
      <c r="B955" s="522" t="n"/>
      <c r="C955" s="533" t="n"/>
      <c r="D955" s="517" t="n"/>
      <c r="E955" s="494" t="n"/>
      <c r="F955" s="517" t="n"/>
      <c r="G955" s="517" t="n"/>
      <c r="H955" s="517" t="n"/>
      <c r="I955" s="517" t="n"/>
    </row>
    <row r="956">
      <c r="A956" s="521" t="n"/>
      <c r="B956" s="522" t="n"/>
      <c r="C956" s="533" t="n"/>
      <c r="D956" s="517" t="n"/>
      <c r="E956" s="494" t="n"/>
      <c r="F956" s="517" t="n"/>
      <c r="G956" s="517" t="n"/>
      <c r="H956" s="517" t="n"/>
      <c r="I956" s="517" t="n"/>
    </row>
    <row r="957">
      <c r="A957" s="521" t="n"/>
      <c r="B957" s="522" t="n"/>
      <c r="C957" s="479" t="n"/>
      <c r="D957" s="517" t="n"/>
      <c r="E957" s="494" t="n"/>
      <c r="F957" s="517" t="n"/>
      <c r="G957" s="517" t="n"/>
      <c r="H957" s="517" t="n"/>
      <c r="I957" s="517" t="n"/>
    </row>
    <row r="958">
      <c r="A958" s="521" t="n"/>
      <c r="B958" s="522" t="n"/>
      <c r="C958" s="479" t="n"/>
      <c r="D958" s="517" t="n"/>
      <c r="E958" s="494" t="n"/>
      <c r="F958" s="517" t="n"/>
      <c r="G958" s="517" t="n"/>
      <c r="H958" s="517" t="n"/>
      <c r="I958" s="517" t="n"/>
    </row>
    <row r="959">
      <c r="A959" s="521" t="n"/>
      <c r="B959" s="522" t="n"/>
      <c r="C959" s="523" t="n"/>
      <c r="D959" s="517" t="n"/>
      <c r="E959" s="494" t="n"/>
      <c r="F959" s="517" t="n"/>
      <c r="G959" s="517" t="n"/>
      <c r="H959" s="517" t="n"/>
      <c r="I959" s="517" t="n"/>
    </row>
    <row r="960">
      <c r="A960" s="521" t="n"/>
      <c r="B960" s="522" t="n"/>
      <c r="C960" s="523" t="n"/>
      <c r="D960" s="517" t="n"/>
      <c r="E960" s="494" t="n"/>
      <c r="F960" s="517" t="n"/>
      <c r="G960" s="517" t="n"/>
      <c r="H960" s="517" t="n"/>
      <c r="I960" s="517" t="n"/>
    </row>
    <row r="961">
      <c r="A961" s="521" t="n"/>
      <c r="B961" s="522" t="n"/>
      <c r="C961" s="530" t="n"/>
      <c r="D961" s="517" t="n"/>
      <c r="E961" s="494" t="n"/>
      <c r="F961" s="517" t="n"/>
      <c r="G961" s="517" t="n"/>
      <c r="H961" s="517" t="n"/>
      <c r="I961" s="517" t="n"/>
    </row>
    <row r="962">
      <c r="A962" s="521" t="n"/>
      <c r="B962" s="522" t="n"/>
      <c r="C962" s="523" t="n"/>
      <c r="D962" s="517" t="n"/>
      <c r="E962" s="494" t="n"/>
      <c r="F962" s="517" t="n"/>
      <c r="G962" s="517" t="n"/>
      <c r="H962" s="517" t="n"/>
      <c r="I962" s="517" t="n"/>
    </row>
    <row r="963">
      <c r="A963" s="521" t="n"/>
      <c r="B963" s="522" t="n"/>
      <c r="C963" s="523" t="n"/>
      <c r="D963" s="517" t="n"/>
      <c r="E963" s="494" t="n"/>
      <c r="F963" s="517" t="n"/>
      <c r="G963" s="517" t="n"/>
      <c r="H963" s="517" t="n"/>
      <c r="I963" s="517" t="n"/>
    </row>
    <row r="964">
      <c r="A964" s="521" t="n"/>
      <c r="B964" s="522" t="n"/>
      <c r="C964" s="523" t="n"/>
      <c r="D964" s="517" t="n"/>
      <c r="E964" s="494" t="n"/>
      <c r="F964" s="517" t="n"/>
      <c r="G964" s="517" t="n"/>
      <c r="H964" s="517" t="n"/>
      <c r="I964" s="517" t="n"/>
    </row>
    <row r="965">
      <c r="A965" s="521" t="n"/>
      <c r="B965" s="522" t="n"/>
      <c r="C965" s="523" t="n"/>
      <c r="D965" s="517" t="n"/>
      <c r="E965" s="494" t="n"/>
      <c r="F965" s="517" t="n"/>
      <c r="G965" s="517" t="n"/>
      <c r="H965" s="517" t="n"/>
      <c r="I965" s="517" t="n"/>
    </row>
    <row r="966">
      <c r="A966" s="521" t="n"/>
      <c r="B966" s="522" t="n"/>
      <c r="C966" s="534" t="n"/>
      <c r="D966" s="517" t="n"/>
      <c r="E966" s="494" t="n"/>
      <c r="F966" s="517" t="n"/>
      <c r="G966" s="517" t="n"/>
      <c r="H966" s="517" t="n"/>
      <c r="I966" s="517" t="n"/>
    </row>
    <row r="967">
      <c r="A967" s="521" t="n"/>
      <c r="B967" s="522" t="n"/>
      <c r="C967" s="523" t="n"/>
      <c r="D967" s="517" t="n"/>
      <c r="E967" s="494" t="n"/>
      <c r="F967" s="517" t="n"/>
      <c r="G967" s="517" t="n"/>
      <c r="H967" s="517" t="n"/>
      <c r="I967" s="517" t="n"/>
    </row>
    <row r="968">
      <c r="A968" s="521" t="n"/>
      <c r="B968" s="522" t="n"/>
      <c r="C968" s="523" t="n"/>
      <c r="D968" s="517" t="n"/>
      <c r="E968" s="494" t="n"/>
      <c r="F968" s="517" t="n"/>
      <c r="G968" s="517" t="n"/>
      <c r="H968" s="517" t="n"/>
      <c r="I968" s="517" t="n"/>
    </row>
    <row r="969">
      <c r="A969" s="521" t="n"/>
      <c r="B969" s="522" t="n"/>
      <c r="C969" s="523" t="n"/>
      <c r="D969" s="517" t="n"/>
      <c r="E969" s="494" t="n"/>
      <c r="F969" s="517" t="n"/>
      <c r="G969" s="517" t="n"/>
      <c r="H969" s="517" t="n"/>
      <c r="I969" s="517" t="n"/>
    </row>
    <row r="970">
      <c r="A970" s="521" t="n"/>
      <c r="B970" s="522" t="n"/>
      <c r="C970" s="523" t="n"/>
      <c r="D970" s="517" t="n"/>
      <c r="E970" s="494" t="n"/>
      <c r="F970" s="517" t="n"/>
      <c r="G970" s="517" t="n"/>
      <c r="H970" s="517" t="n"/>
      <c r="I970" s="517" t="n"/>
    </row>
    <row r="971">
      <c r="A971" s="521" t="n"/>
      <c r="B971" s="522" t="n"/>
      <c r="C971" s="479" t="n"/>
      <c r="D971" s="517" t="n"/>
      <c r="E971" s="494" t="n"/>
      <c r="F971" s="517" t="n"/>
      <c r="G971" s="517" t="n"/>
      <c r="H971" s="517" t="n"/>
      <c r="I971" s="517" t="n"/>
    </row>
    <row r="972">
      <c r="A972" s="521" t="n"/>
      <c r="B972" s="522" t="n"/>
      <c r="C972" s="523" t="n"/>
      <c r="D972" s="517" t="n"/>
      <c r="E972" s="494" t="n"/>
      <c r="F972" s="517" t="n"/>
      <c r="G972" s="517" t="n"/>
      <c r="H972" s="517" t="n"/>
      <c r="I972" s="517" t="n"/>
    </row>
    <row r="973">
      <c r="A973" s="521" t="n"/>
      <c r="B973" s="522" t="n"/>
      <c r="C973" s="523" t="n"/>
      <c r="D973" s="517" t="n"/>
      <c r="E973" s="494" t="n"/>
      <c r="F973" s="517" t="n"/>
      <c r="G973" s="517" t="n"/>
      <c r="H973" s="517" t="n"/>
      <c r="I973" s="517" t="n"/>
    </row>
    <row r="974">
      <c r="A974" s="521" t="n"/>
      <c r="B974" s="522" t="n"/>
      <c r="C974" s="535" t="n"/>
      <c r="D974" s="517" t="n"/>
      <c r="E974" s="494" t="n"/>
      <c r="F974" s="517" t="n"/>
      <c r="G974" s="517" t="n"/>
      <c r="H974" s="517" t="n"/>
      <c r="I974" s="517" t="n"/>
    </row>
    <row r="975">
      <c r="A975" s="521" t="n"/>
      <c r="B975" s="522" t="n"/>
      <c r="C975" s="523" t="n"/>
      <c r="D975" s="517" t="n"/>
      <c r="E975" s="494" t="n"/>
      <c r="F975" s="517" t="n"/>
      <c r="G975" s="517" t="n"/>
      <c r="H975" s="517" t="n"/>
      <c r="I975" s="517" t="n"/>
    </row>
    <row r="976">
      <c r="A976" s="521" t="n"/>
      <c r="B976" s="522" t="n"/>
      <c r="C976" s="523" t="n"/>
      <c r="D976" s="517" t="n"/>
      <c r="E976" s="494" t="n"/>
      <c r="F976" s="517" t="n"/>
      <c r="G976" s="517" t="n"/>
      <c r="H976" s="517" t="n"/>
      <c r="I976" s="517" t="n"/>
    </row>
    <row r="977">
      <c r="A977" s="521" t="n"/>
      <c r="B977" s="522" t="n"/>
      <c r="C977" s="523" t="n"/>
      <c r="D977" s="517" t="n"/>
      <c r="E977" s="494" t="n"/>
      <c r="F977" s="517" t="n"/>
      <c r="G977" s="517" t="n"/>
      <c r="H977" s="517" t="n"/>
      <c r="I977" s="517" t="n"/>
    </row>
    <row r="978">
      <c r="A978" s="521" t="n"/>
      <c r="B978" s="522" t="n"/>
      <c r="C978" s="536" t="n"/>
      <c r="D978" s="517" t="n"/>
      <c r="E978" s="494" t="n"/>
      <c r="F978" s="517" t="n"/>
      <c r="G978" s="517" t="n"/>
      <c r="H978" s="517" t="n"/>
      <c r="I978" s="517" t="n"/>
    </row>
    <row r="979">
      <c r="A979" s="521" t="n"/>
      <c r="B979" s="522" t="n"/>
      <c r="C979" s="537" t="n"/>
      <c r="D979" s="517" t="n"/>
      <c r="E979" s="494" t="n"/>
      <c r="F979" s="517" t="n"/>
      <c r="G979" s="517" t="n"/>
      <c r="H979" s="517" t="n"/>
      <c r="I979" s="517" t="n"/>
    </row>
    <row r="980">
      <c r="A980" s="521" t="n"/>
      <c r="B980" s="522" t="n"/>
      <c r="C980" s="537" t="n"/>
      <c r="D980" s="517" t="n"/>
      <c r="E980" s="494" t="n"/>
      <c r="F980" s="517" t="n"/>
      <c r="G980" s="517" t="n"/>
      <c r="H980" s="517" t="n"/>
      <c r="I980" s="517" t="n"/>
    </row>
    <row r="981">
      <c r="A981" s="521" t="n"/>
      <c r="B981" s="522" t="n"/>
      <c r="C981" s="532" t="n"/>
      <c r="D981" s="517" t="n"/>
      <c r="E981" s="494" t="n"/>
      <c r="F981" s="517" t="n"/>
      <c r="G981" s="517" t="n"/>
      <c r="H981" s="517" t="n"/>
      <c r="I981" s="517" t="n"/>
    </row>
    <row r="982">
      <c r="A982" s="521" t="n"/>
      <c r="B982" s="522" t="n"/>
      <c r="C982" s="532" t="n"/>
      <c r="D982" s="517" t="n"/>
      <c r="E982" s="494" t="n"/>
      <c r="F982" s="517" t="n"/>
      <c r="G982" s="517" t="n"/>
      <c r="H982" s="517" t="n"/>
      <c r="I982" s="517" t="n"/>
    </row>
    <row r="983">
      <c r="A983" s="521" t="n"/>
      <c r="B983" s="522" t="n"/>
      <c r="C983" s="479" t="n"/>
      <c r="D983" s="517" t="n"/>
      <c r="E983" s="494" t="n"/>
      <c r="F983" s="517" t="n"/>
      <c r="G983" s="517" t="n"/>
      <c r="H983" s="517" t="n"/>
      <c r="I983" s="517" t="n"/>
    </row>
    <row r="984">
      <c r="A984" s="521" t="n"/>
      <c r="B984" s="522" t="n"/>
      <c r="C984" s="479" t="n"/>
      <c r="D984" s="517" t="n"/>
      <c r="E984" s="494" t="n"/>
      <c r="F984" s="517" t="n"/>
      <c r="G984" s="517" t="n"/>
      <c r="H984" s="517" t="n"/>
      <c r="I984" s="517" t="n"/>
    </row>
    <row r="985">
      <c r="A985" s="521" t="n"/>
      <c r="B985" s="522" t="n"/>
      <c r="C985" s="479" t="n"/>
      <c r="D985" s="517" t="n"/>
      <c r="E985" s="494" t="n"/>
      <c r="F985" s="517" t="n"/>
      <c r="G985" s="517" t="n"/>
      <c r="H985" s="517" t="n"/>
      <c r="I985" s="517" t="n"/>
    </row>
    <row r="986">
      <c r="A986" s="521" t="n"/>
      <c r="B986" s="522" t="n"/>
      <c r="C986" s="538" t="n"/>
      <c r="D986" s="517" t="n"/>
      <c r="E986" s="494" t="n"/>
      <c r="F986" s="517" t="n"/>
      <c r="G986" s="517" t="n"/>
      <c r="H986" s="517" t="n"/>
      <c r="I986" s="517" t="n"/>
    </row>
    <row r="987">
      <c r="A987" s="521" t="n"/>
      <c r="B987" s="522" t="n"/>
      <c r="C987" s="523" t="n"/>
      <c r="D987" s="517" t="n"/>
      <c r="E987" s="494" t="n"/>
      <c r="F987" s="517" t="n"/>
      <c r="G987" s="517" t="n"/>
      <c r="H987" s="517" t="n"/>
      <c r="I987" s="517" t="n"/>
    </row>
    <row r="988">
      <c r="A988" s="521" t="n"/>
      <c r="B988" s="522" t="n"/>
      <c r="C988" s="539" t="n"/>
      <c r="D988" s="517" t="n"/>
      <c r="E988" s="494" t="n"/>
      <c r="F988" s="517" t="n"/>
      <c r="G988" s="517" t="n"/>
      <c r="H988" s="517" t="n"/>
      <c r="I988" s="517" t="n"/>
    </row>
    <row r="989">
      <c r="A989" s="521" t="n"/>
      <c r="B989" s="522" t="n"/>
      <c r="C989" s="523" t="n"/>
      <c r="D989" s="517" t="n"/>
      <c r="E989" s="494" t="n"/>
      <c r="F989" s="517" t="n"/>
      <c r="G989" s="517" t="n"/>
      <c r="H989" s="517" t="n"/>
      <c r="I989" s="517" t="n"/>
    </row>
    <row r="990">
      <c r="A990" s="521" t="n"/>
      <c r="B990" s="522" t="n"/>
      <c r="C990" s="534" t="n"/>
      <c r="D990" s="517" t="n"/>
      <c r="E990" s="494" t="n"/>
      <c r="F990" s="517" t="n"/>
      <c r="G990" s="517" t="n"/>
      <c r="H990" s="517" t="n"/>
      <c r="I990" s="517" t="n"/>
    </row>
    <row r="991">
      <c r="A991" s="521" t="n"/>
      <c r="B991" s="522" t="n"/>
      <c r="C991" s="523" t="n"/>
      <c r="D991" s="517" t="n"/>
      <c r="E991" s="494" t="n"/>
      <c r="F991" s="517" t="n"/>
      <c r="G991" s="517" t="n"/>
      <c r="H991" s="517" t="n"/>
      <c r="I991" s="517" t="n"/>
    </row>
    <row r="992">
      <c r="A992" s="521" t="n"/>
      <c r="B992" s="522" t="n"/>
      <c r="C992" s="540" t="n"/>
      <c r="D992" s="517" t="n"/>
      <c r="E992" s="494" t="n"/>
      <c r="F992" s="517" t="n"/>
      <c r="G992" s="517" t="n"/>
      <c r="H992" s="517" t="n"/>
      <c r="I992" s="517" t="n"/>
    </row>
    <row r="993">
      <c r="A993" s="521" t="n"/>
      <c r="B993" s="522" t="n"/>
      <c r="C993" s="523" t="n"/>
      <c r="D993" s="517" t="n"/>
      <c r="E993" s="494" t="n"/>
      <c r="F993" s="517" t="n"/>
      <c r="G993" s="517" t="n"/>
      <c r="H993" s="517" t="n"/>
      <c r="I993" s="517" t="n"/>
    </row>
    <row r="994">
      <c r="A994" s="521" t="n"/>
      <c r="B994" s="522" t="n"/>
      <c r="C994" s="523" t="n"/>
      <c r="D994" s="517" t="n"/>
      <c r="E994" s="494" t="n"/>
      <c r="F994" s="517" t="n"/>
      <c r="G994" s="517" t="n"/>
      <c r="H994" s="517" t="n"/>
      <c r="I994" s="517" t="n"/>
    </row>
    <row r="995">
      <c r="A995" s="521" t="n"/>
      <c r="B995" s="522" t="n"/>
      <c r="C995" s="534" t="n"/>
      <c r="D995" s="517" t="n"/>
      <c r="E995" s="494" t="n"/>
      <c r="F995" s="517" t="n"/>
      <c r="G995" s="517" t="n"/>
      <c r="H995" s="517" t="n"/>
      <c r="I995" s="517" t="n"/>
    </row>
    <row r="996">
      <c r="A996" s="521" t="n"/>
      <c r="B996" s="522" t="n"/>
      <c r="C996" s="523" t="n"/>
      <c r="D996" s="517" t="n"/>
      <c r="E996" s="494" t="n"/>
      <c r="F996" s="517" t="n"/>
      <c r="G996" s="517" t="n"/>
      <c r="H996" s="517" t="n"/>
      <c r="I996" s="517" t="n"/>
    </row>
    <row r="997">
      <c r="A997" s="521" t="n"/>
      <c r="B997" s="522" t="n"/>
      <c r="C997" s="541" t="n"/>
      <c r="D997" s="517" t="n"/>
      <c r="E997" s="494" t="n"/>
      <c r="F997" s="517" t="n"/>
      <c r="G997" s="517" t="n"/>
      <c r="H997" s="517" t="n"/>
      <c r="I997" s="517" t="n"/>
    </row>
    <row r="998">
      <c r="A998" s="521" t="n"/>
      <c r="B998" s="522" t="n"/>
      <c r="C998" s="541" t="n"/>
      <c r="D998" s="517" t="n"/>
      <c r="E998" s="494" t="n"/>
      <c r="F998" s="517" t="n"/>
      <c r="G998" s="517" t="n"/>
      <c r="H998" s="517" t="n"/>
      <c r="I998" s="517" t="n"/>
    </row>
    <row r="999">
      <c r="A999" s="521" t="n"/>
      <c r="B999" s="522" t="n"/>
      <c r="C999" s="523" t="n"/>
      <c r="D999" s="517" t="n"/>
      <c r="E999" s="494" t="n"/>
      <c r="F999" s="517" t="n"/>
      <c r="G999" s="517" t="n"/>
      <c r="H999" s="517" t="n"/>
      <c r="I999" s="517" t="n"/>
    </row>
    <row r="1000">
      <c r="A1000" s="521" t="n"/>
      <c r="B1000" s="522" t="n"/>
      <c r="C1000" s="523" t="n"/>
      <c r="D1000" s="517" t="n"/>
      <c r="E1000" s="494" t="n"/>
      <c r="F1000" s="517" t="n"/>
      <c r="G1000" s="517" t="n"/>
      <c r="H1000" s="517" t="n"/>
      <c r="I1000" s="517" t="n"/>
    </row>
    <row r="1001">
      <c r="A1001" s="521" t="n"/>
      <c r="B1001" s="522" t="n"/>
      <c r="C1001" s="536" t="n"/>
      <c r="D1001" s="517" t="n"/>
      <c r="E1001" s="494" t="n"/>
      <c r="F1001" s="517" t="n"/>
      <c r="G1001" s="517" t="n"/>
      <c r="H1001" s="517" t="n"/>
      <c r="I1001" s="517" t="n"/>
    </row>
    <row r="1002">
      <c r="A1002" s="521" t="n"/>
      <c r="B1002" s="522" t="n"/>
      <c r="C1002" s="536" t="n"/>
      <c r="D1002" s="517" t="n"/>
      <c r="E1002" s="494" t="n"/>
      <c r="F1002" s="517" t="n"/>
      <c r="G1002" s="517" t="n"/>
      <c r="H1002" s="517" t="n"/>
      <c r="I1002" s="517" t="n"/>
    </row>
    <row r="1003">
      <c r="A1003" s="521" t="n"/>
      <c r="B1003" s="522" t="n"/>
      <c r="C1003" s="523" t="n"/>
      <c r="D1003" s="517" t="n"/>
      <c r="E1003" s="494" t="n"/>
      <c r="F1003" s="517" t="n"/>
      <c r="G1003" s="517" t="n"/>
      <c r="H1003" s="517" t="n"/>
      <c r="I1003" s="517" t="n"/>
    </row>
    <row r="1004">
      <c r="A1004" s="521" t="n"/>
      <c r="B1004" s="522" t="n"/>
      <c r="C1004" s="536" t="n"/>
      <c r="D1004" s="517" t="n"/>
      <c r="E1004" s="494" t="n"/>
      <c r="F1004" s="517" t="n"/>
      <c r="G1004" s="517" t="n"/>
      <c r="H1004" s="517" t="n"/>
      <c r="I1004" s="517" t="n"/>
    </row>
    <row r="1005">
      <c r="A1005" s="521" t="n"/>
      <c r="B1005" s="522" t="n"/>
      <c r="C1005" s="533" t="n"/>
      <c r="D1005" s="517" t="n"/>
      <c r="E1005" s="494" t="n"/>
      <c r="F1005" s="517" t="n"/>
      <c r="G1005" s="517" t="n"/>
      <c r="H1005" s="517" t="n"/>
      <c r="I1005" s="517" t="n"/>
    </row>
    <row r="1006">
      <c r="A1006" s="521" t="n"/>
      <c r="B1006" s="522" t="n"/>
      <c r="C1006" s="535" t="n"/>
      <c r="D1006" s="517" t="n"/>
      <c r="E1006" s="494" t="n"/>
      <c r="F1006" s="517" t="n"/>
      <c r="G1006" s="517" t="n"/>
      <c r="H1006" s="517" t="n"/>
      <c r="I1006" s="517" t="n"/>
    </row>
    <row r="1007">
      <c r="A1007" s="521" t="n"/>
      <c r="B1007" s="522" t="n"/>
      <c r="C1007" s="532" t="n"/>
      <c r="D1007" s="517" t="n"/>
      <c r="E1007" s="494" t="n"/>
      <c r="F1007" s="517" t="n"/>
      <c r="G1007" s="517" t="n"/>
      <c r="H1007" s="517" t="n"/>
      <c r="I1007" s="517" t="n"/>
    </row>
    <row r="1008">
      <c r="A1008" s="521" t="n"/>
      <c r="B1008" s="522" t="n"/>
      <c r="C1008" s="479" t="n"/>
      <c r="D1008" s="517" t="n"/>
      <c r="E1008" s="494" t="n"/>
      <c r="F1008" s="517" t="n"/>
      <c r="G1008" s="517" t="n"/>
      <c r="H1008" s="517" t="n"/>
      <c r="I1008" s="517" t="n"/>
    </row>
    <row r="1009">
      <c r="A1009" s="521" t="n"/>
      <c r="B1009" s="522" t="n"/>
      <c r="C1009" s="479" t="n"/>
      <c r="D1009" s="517" t="n"/>
      <c r="E1009" s="494" t="n"/>
      <c r="F1009" s="517" t="n"/>
      <c r="G1009" s="517" t="n"/>
      <c r="H1009" s="517" t="n"/>
      <c r="I1009" s="517" t="n"/>
    </row>
    <row r="1010">
      <c r="A1010" s="521" t="n"/>
      <c r="B1010" s="522" t="n"/>
      <c r="C1010" s="479" t="n"/>
      <c r="D1010" s="517" t="n"/>
      <c r="E1010" s="494" t="n"/>
      <c r="F1010" s="517" t="n"/>
      <c r="G1010" s="517" t="n"/>
      <c r="H1010" s="517" t="n"/>
      <c r="I1010" s="517" t="n"/>
    </row>
    <row r="1011">
      <c r="A1011" s="521" t="n"/>
      <c r="B1011" s="522" t="n"/>
      <c r="C1011" s="479" t="n"/>
      <c r="D1011" s="517" t="n"/>
      <c r="E1011" s="494" t="n"/>
      <c r="F1011" s="517" t="n"/>
      <c r="G1011" s="517" t="n"/>
      <c r="H1011" s="517" t="n"/>
      <c r="I1011" s="517" t="n"/>
    </row>
    <row r="1012">
      <c r="A1012" s="521" t="n"/>
      <c r="B1012" s="522" t="n"/>
      <c r="C1012" s="532" t="n"/>
      <c r="D1012" s="517" t="n"/>
      <c r="E1012" s="494" t="n"/>
      <c r="F1012" s="517" t="n"/>
      <c r="G1012" s="517" t="n"/>
      <c r="H1012" s="517" t="n"/>
      <c r="I1012" s="517" t="n"/>
    </row>
    <row r="1013">
      <c r="A1013" s="521" t="n"/>
      <c r="B1013" s="522" t="n"/>
      <c r="C1013" s="523" t="n"/>
      <c r="D1013" s="517" t="n"/>
      <c r="E1013" s="494" t="n"/>
      <c r="F1013" s="517" t="n"/>
      <c r="G1013" s="517" t="n"/>
      <c r="H1013" s="517" t="n"/>
      <c r="I1013" s="517" t="n"/>
    </row>
    <row r="1014">
      <c r="A1014" s="521" t="n"/>
      <c r="B1014" s="522" t="n"/>
      <c r="C1014" s="523" t="n"/>
      <c r="D1014" s="517" t="n"/>
      <c r="E1014" s="494" t="n"/>
      <c r="F1014" s="517" t="n"/>
      <c r="G1014" s="517" t="n"/>
      <c r="H1014" s="517" t="n"/>
      <c r="I1014" s="517" t="n"/>
    </row>
    <row r="1015">
      <c r="A1015" s="521" t="n"/>
      <c r="B1015" s="522" t="n"/>
      <c r="C1015" s="540" t="n"/>
      <c r="D1015" s="517" t="n"/>
      <c r="E1015" s="494" t="n"/>
      <c r="F1015" s="517" t="n"/>
      <c r="G1015" s="517" t="n"/>
      <c r="H1015" s="517" t="n"/>
      <c r="I1015" s="517" t="n"/>
    </row>
    <row r="1016">
      <c r="A1016" s="521" t="n"/>
      <c r="B1016" s="522" t="n"/>
      <c r="C1016" s="542" t="n"/>
      <c r="D1016" s="517" t="n"/>
      <c r="E1016" s="494" t="n"/>
      <c r="F1016" s="517" t="n"/>
      <c r="G1016" s="517" t="n"/>
      <c r="H1016" s="517" t="n"/>
      <c r="I1016" s="517" t="n"/>
    </row>
    <row r="1017">
      <c r="A1017" s="521" t="n"/>
      <c r="B1017" s="522" t="n"/>
      <c r="C1017" s="535" t="n"/>
      <c r="D1017" s="517" t="n"/>
      <c r="E1017" s="494" t="n"/>
      <c r="F1017" s="517" t="n"/>
      <c r="G1017" s="517" t="n"/>
      <c r="H1017" s="517" t="n"/>
      <c r="I1017" s="517" t="n"/>
    </row>
    <row r="1018">
      <c r="A1018" s="521" t="n"/>
      <c r="B1018" s="522" t="n"/>
      <c r="C1018" s="534" t="n"/>
      <c r="D1018" s="517" t="n"/>
      <c r="E1018" s="494" t="n"/>
      <c r="F1018" s="517" t="n"/>
      <c r="G1018" s="517" t="n"/>
      <c r="H1018" s="517" t="n"/>
      <c r="I1018" s="517" t="n"/>
    </row>
    <row r="1019">
      <c r="A1019" s="521" t="n"/>
      <c r="B1019" s="522" t="n"/>
      <c r="C1019" s="479" t="n"/>
      <c r="D1019" s="517" t="n"/>
      <c r="E1019" s="494" t="n"/>
      <c r="F1019" s="517" t="n"/>
      <c r="G1019" s="517" t="n"/>
      <c r="H1019" s="517" t="n"/>
      <c r="I1019" s="517" t="n"/>
    </row>
    <row r="1020">
      <c r="A1020" s="521" t="n"/>
      <c r="B1020" s="522" t="n"/>
      <c r="C1020" s="523" t="n"/>
      <c r="D1020" s="517" t="n"/>
      <c r="E1020" s="494" t="n"/>
      <c r="F1020" s="517" t="n"/>
      <c r="G1020" s="517" t="n"/>
      <c r="H1020" s="517" t="n"/>
      <c r="I1020" s="517" t="n"/>
    </row>
    <row r="1021">
      <c r="A1021" s="521" t="n"/>
      <c r="B1021" s="522" t="n"/>
      <c r="C1021" s="532" t="n"/>
      <c r="D1021" s="517" t="n"/>
      <c r="E1021" s="494" t="n"/>
      <c r="F1021" s="517" t="n"/>
      <c r="G1021" s="517" t="n"/>
      <c r="H1021" s="517" t="n"/>
      <c r="I1021" s="517" t="n"/>
    </row>
    <row r="1022">
      <c r="A1022" s="521" t="n"/>
      <c r="B1022" s="522" t="n"/>
      <c r="C1022" s="533" t="n"/>
      <c r="D1022" s="517" t="n"/>
      <c r="E1022" s="494" t="n"/>
      <c r="F1022" s="517" t="n"/>
      <c r="G1022" s="517" t="n"/>
      <c r="H1022" s="517" t="n"/>
      <c r="I1022" s="517" t="n"/>
    </row>
    <row r="1023">
      <c r="A1023" s="521" t="n"/>
      <c r="B1023" s="522" t="n"/>
      <c r="C1023" s="479" t="n"/>
      <c r="D1023" s="517" t="n"/>
      <c r="E1023" s="494" t="n"/>
      <c r="F1023" s="517" t="n"/>
      <c r="G1023" s="517" t="n"/>
      <c r="H1023" s="517" t="n"/>
      <c r="I1023" s="517" t="n"/>
    </row>
    <row r="1024">
      <c r="A1024" s="521" t="n"/>
      <c r="B1024" s="522" t="n"/>
      <c r="C1024" s="479" t="n"/>
      <c r="D1024" s="517" t="n"/>
      <c r="E1024" s="494" t="n"/>
      <c r="F1024" s="517" t="n"/>
      <c r="G1024" s="517" t="n"/>
      <c r="H1024" s="517" t="n"/>
      <c r="I1024" s="517" t="n"/>
    </row>
    <row r="1025">
      <c r="A1025" s="521" t="n"/>
      <c r="B1025" s="522" t="n"/>
      <c r="C1025" s="479" t="n"/>
      <c r="D1025" s="517" t="n"/>
      <c r="E1025" s="494" t="n"/>
      <c r="F1025" s="517" t="n"/>
      <c r="G1025" s="517" t="n"/>
      <c r="H1025" s="517" t="n"/>
      <c r="I1025" s="517" t="n"/>
    </row>
    <row r="1026">
      <c r="A1026" s="521" t="n"/>
      <c r="B1026" s="522" t="n"/>
      <c r="C1026" s="479" t="n"/>
      <c r="D1026" s="517" t="n"/>
      <c r="E1026" s="494" t="n"/>
      <c r="F1026" s="517" t="n"/>
      <c r="G1026" s="517" t="n"/>
      <c r="H1026" s="517" t="n"/>
      <c r="I1026" s="517" t="n"/>
    </row>
    <row r="1027">
      <c r="A1027" s="521" t="n"/>
      <c r="B1027" s="522" t="n"/>
      <c r="C1027" s="479" t="n"/>
      <c r="D1027" s="517" t="n"/>
      <c r="E1027" s="494" t="n"/>
      <c r="F1027" s="517" t="n"/>
      <c r="G1027" s="517" t="n"/>
      <c r="H1027" s="517" t="n"/>
      <c r="I1027" s="517" t="n"/>
    </row>
    <row r="1028">
      <c r="A1028" s="521" t="n"/>
      <c r="B1028" s="522" t="n"/>
      <c r="C1028" s="479" t="n"/>
      <c r="D1028" s="517" t="n"/>
      <c r="E1028" s="494" t="n"/>
      <c r="F1028" s="517" t="n"/>
      <c r="G1028" s="517" t="n"/>
      <c r="H1028" s="517" t="n"/>
      <c r="I1028" s="517" t="n"/>
    </row>
    <row r="1029">
      <c r="A1029" s="521" t="n"/>
      <c r="B1029" s="522" t="n"/>
      <c r="C1029" s="530" t="n"/>
      <c r="D1029" s="517" t="n"/>
      <c r="E1029" s="494" t="n"/>
      <c r="F1029" s="517" t="n"/>
      <c r="G1029" s="517" t="n"/>
      <c r="H1029" s="517" t="n"/>
      <c r="I1029" s="517" t="n"/>
    </row>
    <row r="1030">
      <c r="A1030" s="521" t="n"/>
      <c r="B1030" s="522" t="n"/>
      <c r="C1030" s="540" t="n"/>
      <c r="D1030" s="517" t="n"/>
      <c r="E1030" s="494" t="n"/>
      <c r="F1030" s="517" t="n"/>
      <c r="G1030" s="517" t="n"/>
      <c r="H1030" s="517" t="n"/>
      <c r="I1030" s="517" t="n"/>
    </row>
    <row r="1031">
      <c r="A1031" s="521" t="n"/>
      <c r="B1031" s="522" t="n"/>
      <c r="C1031" s="534" t="n"/>
      <c r="D1031" s="517" t="n"/>
      <c r="E1031" s="494" t="n"/>
      <c r="F1031" s="517" t="n"/>
      <c r="G1031" s="517" t="n"/>
      <c r="H1031" s="517" t="n"/>
      <c r="I1031" s="517" t="n"/>
    </row>
    <row r="1032">
      <c r="A1032" s="521" t="n"/>
      <c r="B1032" s="522" t="n"/>
      <c r="C1032" s="536" t="n"/>
      <c r="D1032" s="517" t="n"/>
      <c r="E1032" s="494" t="n"/>
      <c r="F1032" s="517" t="n"/>
      <c r="G1032" s="517" t="n"/>
      <c r="H1032" s="517" t="n"/>
      <c r="I1032" s="517" t="n"/>
    </row>
    <row r="1033">
      <c r="A1033" s="521" t="n"/>
      <c r="B1033" s="522" t="n"/>
      <c r="C1033" s="532" t="n"/>
      <c r="D1033" s="517" t="n"/>
      <c r="E1033" s="494" t="n"/>
      <c r="F1033" s="517" t="n"/>
      <c r="G1033" s="517" t="n"/>
      <c r="H1033" s="517" t="n"/>
      <c r="I1033" s="517" t="n"/>
    </row>
    <row r="1034">
      <c r="A1034" s="521" t="n"/>
      <c r="B1034" s="522" t="n"/>
      <c r="C1034" s="479" t="n"/>
      <c r="D1034" s="517" t="n"/>
      <c r="E1034" s="494" t="n"/>
      <c r="F1034" s="517" t="n"/>
      <c r="G1034" s="517" t="n"/>
      <c r="H1034" s="517" t="n"/>
      <c r="I1034" s="517" t="n"/>
    </row>
    <row r="1035">
      <c r="A1035" s="521" t="n"/>
      <c r="B1035" s="522" t="n"/>
      <c r="C1035" s="523" t="n"/>
      <c r="D1035" s="517" t="n"/>
      <c r="E1035" s="494" t="n"/>
      <c r="F1035" s="517" t="n"/>
      <c r="G1035" s="517" t="n"/>
      <c r="H1035" s="517" t="n"/>
      <c r="I1035" s="517" t="n"/>
    </row>
    <row r="1036">
      <c r="A1036" s="521" t="n"/>
      <c r="B1036" s="522" t="n"/>
      <c r="C1036" s="479" t="n"/>
      <c r="D1036" s="517" t="n"/>
      <c r="E1036" s="494" t="n"/>
      <c r="F1036" s="517" t="n"/>
      <c r="G1036" s="517" t="n"/>
      <c r="H1036" s="517" t="n"/>
      <c r="I1036" s="517" t="n"/>
    </row>
    <row r="1037">
      <c r="A1037" s="521" t="n"/>
      <c r="B1037" s="522" t="n"/>
      <c r="C1037" s="479" t="n"/>
      <c r="D1037" s="517" t="n"/>
      <c r="E1037" s="494" t="n"/>
      <c r="F1037" s="517" t="n"/>
      <c r="G1037" s="517" t="n"/>
      <c r="H1037" s="517" t="n"/>
      <c r="I1037" s="517" t="n"/>
    </row>
    <row r="1038">
      <c r="A1038" s="521" t="n"/>
      <c r="B1038" s="522" t="n"/>
      <c r="C1038" s="479" t="n"/>
      <c r="D1038" s="517" t="n"/>
      <c r="E1038" s="494" t="n"/>
      <c r="F1038" s="517" t="n"/>
      <c r="G1038" s="517" t="n"/>
      <c r="H1038" s="517" t="n"/>
      <c r="I1038" s="517" t="n"/>
    </row>
    <row r="1039">
      <c r="A1039" s="521" t="n"/>
      <c r="B1039" s="522" t="n"/>
      <c r="C1039" s="523" t="n"/>
      <c r="D1039" s="517" t="n"/>
      <c r="E1039" s="494" t="n"/>
      <c r="F1039" s="517" t="n"/>
      <c r="G1039" s="517" t="n"/>
      <c r="H1039" s="517" t="n"/>
      <c r="I1039" s="517" t="n"/>
    </row>
    <row r="1040">
      <c r="A1040" s="521" t="n"/>
      <c r="B1040" s="522" t="n"/>
      <c r="C1040" s="523" t="n"/>
      <c r="D1040" s="517" t="n"/>
      <c r="E1040" s="494" t="n"/>
      <c r="F1040" s="517" t="n"/>
      <c r="G1040" s="517" t="n"/>
      <c r="H1040" s="517" t="n"/>
      <c r="I1040" s="517" t="n"/>
    </row>
    <row r="1041">
      <c r="A1041" s="521" t="n"/>
      <c r="B1041" s="522" t="n"/>
      <c r="C1041" s="536" t="n"/>
      <c r="D1041" s="517" t="n"/>
      <c r="E1041" s="494" t="n"/>
      <c r="F1041" s="517" t="n"/>
      <c r="G1041" s="517" t="n"/>
      <c r="H1041" s="517" t="n"/>
      <c r="I1041" s="517" t="n"/>
    </row>
    <row r="1042">
      <c r="A1042" s="521" t="n"/>
      <c r="B1042" s="522" t="n"/>
      <c r="C1042" s="532" t="n"/>
      <c r="D1042" s="517" t="n"/>
      <c r="E1042" s="494" t="n"/>
      <c r="F1042" s="517" t="n"/>
      <c r="G1042" s="517" t="n"/>
      <c r="H1042" s="517" t="n"/>
      <c r="I1042" s="517" t="n"/>
    </row>
    <row r="1043">
      <c r="A1043" s="521" t="n"/>
      <c r="B1043" s="522" t="n"/>
      <c r="C1043" s="532" t="n"/>
      <c r="D1043" s="517" t="n"/>
      <c r="E1043" s="494" t="n"/>
      <c r="F1043" s="517" t="n"/>
      <c r="G1043" s="517" t="n"/>
      <c r="H1043" s="517" t="n"/>
      <c r="I1043" s="517" t="n"/>
    </row>
    <row r="1044">
      <c r="A1044" s="521" t="n"/>
      <c r="B1044" s="522" t="n"/>
      <c r="C1044" s="479" t="n"/>
      <c r="D1044" s="517" t="n"/>
      <c r="E1044" s="494" t="n"/>
      <c r="F1044" s="517" t="n"/>
      <c r="G1044" s="517" t="n"/>
      <c r="H1044" s="517" t="n"/>
      <c r="I1044" s="517" t="n"/>
    </row>
    <row r="1045">
      <c r="A1045" s="521" t="n"/>
      <c r="B1045" s="522" t="n"/>
      <c r="C1045" s="532" t="n"/>
      <c r="D1045" s="517" t="n"/>
      <c r="E1045" s="494" t="n"/>
      <c r="F1045" s="517" t="n"/>
      <c r="G1045" s="517" t="n"/>
      <c r="H1045" s="517" t="n"/>
      <c r="I1045" s="517" t="n"/>
    </row>
    <row r="1046">
      <c r="A1046" s="521" t="n"/>
      <c r="B1046" s="522" t="n"/>
      <c r="C1046" s="479" t="n"/>
      <c r="D1046" s="517" t="n"/>
      <c r="E1046" s="494" t="n"/>
      <c r="F1046" s="517" t="n"/>
      <c r="G1046" s="517" t="n"/>
      <c r="H1046" s="517" t="n"/>
      <c r="I1046" s="517" t="n"/>
    </row>
    <row r="1047">
      <c r="A1047" s="521" t="n"/>
      <c r="B1047" s="522" t="n"/>
      <c r="C1047" s="479" t="n"/>
      <c r="D1047" s="517" t="n"/>
      <c r="E1047" s="494" t="n"/>
      <c r="F1047" s="517" t="n"/>
      <c r="G1047" s="517" t="n"/>
      <c r="H1047" s="517" t="n"/>
      <c r="I1047" s="517" t="n"/>
    </row>
    <row r="1048">
      <c r="A1048" s="521" t="n"/>
      <c r="B1048" s="522" t="n"/>
      <c r="C1048" s="479" t="n"/>
      <c r="D1048" s="517" t="n"/>
      <c r="E1048" s="494" t="n"/>
      <c r="F1048" s="517" t="n"/>
      <c r="G1048" s="517" t="n"/>
      <c r="H1048" s="517" t="n"/>
      <c r="I1048" s="517" t="n"/>
    </row>
    <row r="1049">
      <c r="A1049" s="521" t="n"/>
      <c r="B1049" s="522" t="n"/>
      <c r="C1049" s="479" t="n"/>
      <c r="D1049" s="517" t="n"/>
      <c r="E1049" s="494" t="n"/>
      <c r="F1049" s="517" t="n"/>
      <c r="G1049" s="517" t="n"/>
      <c r="H1049" s="517" t="n"/>
      <c r="I1049" s="517" t="n"/>
    </row>
    <row r="1050">
      <c r="A1050" s="521" t="n"/>
      <c r="B1050" s="522" t="n"/>
      <c r="C1050" s="479" t="n"/>
      <c r="D1050" s="517" t="n"/>
      <c r="E1050" s="494" t="n"/>
      <c r="F1050" s="517" t="n"/>
      <c r="G1050" s="517" t="n"/>
      <c r="H1050" s="517" t="n"/>
      <c r="I1050" s="517" t="n"/>
    </row>
    <row r="1051">
      <c r="A1051" s="521" t="n"/>
      <c r="B1051" s="522" t="n"/>
      <c r="C1051" s="479" t="n"/>
      <c r="D1051" s="517" t="n"/>
      <c r="E1051" s="494" t="n"/>
      <c r="F1051" s="517" t="n"/>
      <c r="G1051" s="517" t="n"/>
      <c r="H1051" s="517" t="n"/>
      <c r="I1051" s="517" t="n"/>
    </row>
    <row r="1052">
      <c r="A1052" s="521" t="n"/>
      <c r="B1052" s="522" t="n"/>
      <c r="C1052" s="523" t="n"/>
      <c r="D1052" s="517" t="n"/>
      <c r="E1052" s="494" t="n"/>
      <c r="F1052" s="517" t="n"/>
      <c r="G1052" s="517" t="n"/>
      <c r="H1052" s="517" t="n"/>
      <c r="I1052" s="517" t="n"/>
    </row>
    <row r="1053">
      <c r="A1053" s="521" t="n"/>
      <c r="B1053" s="522" t="n"/>
      <c r="C1053" s="523" t="n"/>
      <c r="D1053" s="517" t="n"/>
      <c r="E1053" s="494" t="n"/>
      <c r="F1053" s="517" t="n"/>
      <c r="G1053" s="517" t="n"/>
      <c r="H1053" s="517" t="n"/>
      <c r="I1053" s="517" t="n"/>
    </row>
    <row r="1054">
      <c r="A1054" s="521" t="n"/>
      <c r="B1054" s="522" t="n"/>
      <c r="C1054" s="523" t="n"/>
      <c r="D1054" s="517" t="n"/>
      <c r="E1054" s="494" t="n"/>
      <c r="F1054" s="517" t="n"/>
      <c r="G1054" s="517" t="n"/>
      <c r="H1054" s="517" t="n"/>
      <c r="I1054" s="517" t="n"/>
    </row>
    <row r="1055">
      <c r="A1055" s="521" t="n"/>
      <c r="B1055" s="522" t="n"/>
      <c r="C1055" s="479" t="n"/>
      <c r="D1055" s="517" t="n"/>
      <c r="E1055" s="494" t="n"/>
      <c r="F1055" s="517" t="n"/>
      <c r="G1055" s="517" t="n"/>
      <c r="H1055" s="517" t="n"/>
      <c r="I1055" s="517" t="n"/>
    </row>
    <row r="1056">
      <c r="A1056" s="521" t="n"/>
      <c r="B1056" s="522" t="n"/>
      <c r="C1056" s="532" t="n"/>
      <c r="D1056" s="517" t="n"/>
      <c r="E1056" s="494" t="n"/>
      <c r="F1056" s="517" t="n"/>
      <c r="G1056" s="517" t="n"/>
      <c r="H1056" s="517" t="n"/>
      <c r="I1056" s="517" t="n"/>
    </row>
    <row r="1057">
      <c r="A1057" s="521" t="n"/>
      <c r="B1057" s="522" t="n"/>
      <c r="C1057" s="479" t="n"/>
      <c r="D1057" s="517" t="n"/>
      <c r="E1057" s="494" t="n"/>
      <c r="F1057" s="517" t="n"/>
      <c r="G1057" s="517" t="n"/>
      <c r="H1057" s="517" t="n"/>
      <c r="I1057" s="517" t="n"/>
    </row>
    <row r="1058">
      <c r="A1058" s="521" t="n"/>
      <c r="B1058" s="522" t="n"/>
      <c r="C1058" s="479" t="n"/>
      <c r="D1058" s="517" t="n"/>
      <c r="E1058" s="494" t="n"/>
      <c r="F1058" s="517" t="n"/>
      <c r="G1058" s="517" t="n"/>
      <c r="H1058" s="517" t="n"/>
      <c r="I1058" s="517" t="n"/>
    </row>
    <row r="1059">
      <c r="A1059" s="521" t="n"/>
      <c r="B1059" s="522" t="n"/>
      <c r="C1059" s="479" t="n"/>
      <c r="D1059" s="517" t="n"/>
      <c r="E1059" s="494" t="n"/>
      <c r="F1059" s="517" t="n"/>
      <c r="G1059" s="517" t="n"/>
      <c r="H1059" s="517" t="n"/>
      <c r="I1059" s="517" t="n"/>
    </row>
    <row r="1060">
      <c r="A1060" s="521" t="n"/>
      <c r="B1060" s="522" t="n"/>
      <c r="C1060" s="479" t="n"/>
      <c r="D1060" s="517" t="n"/>
      <c r="E1060" s="494" t="n"/>
      <c r="F1060" s="517" t="n"/>
      <c r="G1060" s="517" t="n"/>
      <c r="H1060" s="517" t="n"/>
      <c r="I1060" s="517" t="n"/>
    </row>
    <row r="1061">
      <c r="A1061" s="521" t="n"/>
      <c r="B1061" s="522" t="n"/>
      <c r="C1061" s="479" t="n"/>
      <c r="D1061" s="517" t="n"/>
      <c r="E1061" s="494" t="n"/>
      <c r="F1061" s="517" t="n"/>
      <c r="G1061" s="517" t="n"/>
      <c r="H1061" s="517" t="n"/>
      <c r="I1061" s="517" t="n"/>
    </row>
    <row r="1062">
      <c r="A1062" s="521" t="n"/>
      <c r="B1062" s="522" t="n"/>
      <c r="C1062" s="536" t="n"/>
      <c r="D1062" s="517" t="n"/>
      <c r="E1062" s="494" t="n"/>
      <c r="F1062" s="517" t="n"/>
      <c r="G1062" s="517" t="n"/>
      <c r="H1062" s="517" t="n"/>
      <c r="I1062" s="517" t="n"/>
    </row>
    <row r="1063">
      <c r="A1063" s="521" t="n"/>
      <c r="B1063" s="522" t="n"/>
      <c r="C1063" s="523" t="n"/>
      <c r="D1063" s="517" t="n"/>
      <c r="E1063" s="494" t="n"/>
      <c r="F1063" s="517" t="n"/>
      <c r="G1063" s="517" t="n"/>
      <c r="H1063" s="517" t="n"/>
      <c r="I1063" s="517" t="n"/>
    </row>
    <row r="1064">
      <c r="A1064" s="521" t="n"/>
      <c r="B1064" s="522" t="n"/>
      <c r="C1064" s="538" t="n"/>
      <c r="D1064" s="517" t="n"/>
      <c r="E1064" s="494" t="n"/>
      <c r="F1064" s="517" t="n"/>
      <c r="G1064" s="517" t="n"/>
      <c r="H1064" s="517" t="n"/>
      <c r="I1064" s="517" t="n"/>
    </row>
    <row r="1065">
      <c r="A1065" s="521" t="n"/>
      <c r="B1065" s="522" t="n"/>
      <c r="C1065" s="523" t="n"/>
      <c r="D1065" s="517" t="n"/>
      <c r="E1065" s="494" t="n"/>
      <c r="F1065" s="517" t="n"/>
      <c r="G1065" s="517" t="n"/>
      <c r="H1065" s="517" t="n"/>
      <c r="I1065" s="517" t="n"/>
    </row>
    <row r="1066">
      <c r="A1066" s="521" t="n"/>
      <c r="B1066" s="522" t="n"/>
      <c r="C1066" s="479" t="n"/>
      <c r="D1066" s="517" t="n"/>
      <c r="E1066" s="494" t="n"/>
      <c r="F1066" s="517" t="n"/>
      <c r="G1066" s="517" t="n"/>
      <c r="H1066" s="517" t="n"/>
      <c r="I1066" s="517" t="n"/>
    </row>
    <row r="1067">
      <c r="A1067" s="521" t="n"/>
      <c r="B1067" s="522" t="n"/>
      <c r="C1067" s="479" t="n"/>
      <c r="D1067" s="517" t="n"/>
      <c r="E1067" s="494" t="n"/>
      <c r="F1067" s="517" t="n"/>
      <c r="G1067" s="517" t="n"/>
      <c r="H1067" s="517" t="n"/>
      <c r="I1067" s="517" t="n"/>
    </row>
    <row r="1068">
      <c r="A1068" s="521" t="n"/>
      <c r="B1068" s="522" t="n"/>
      <c r="C1068" s="539" t="n"/>
      <c r="D1068" s="517" t="n"/>
      <c r="E1068" s="494" t="n"/>
      <c r="F1068" s="517" t="n"/>
      <c r="G1068" s="517" t="n"/>
      <c r="H1068" s="517" t="n"/>
      <c r="I1068" s="517" t="n"/>
    </row>
    <row r="1069">
      <c r="A1069" s="521" t="n"/>
      <c r="B1069" s="522" t="n"/>
      <c r="C1069" s="536" t="n"/>
      <c r="D1069" s="517" t="n"/>
      <c r="E1069" s="494" t="n"/>
      <c r="F1069" s="517" t="n"/>
      <c r="G1069" s="517" t="n"/>
      <c r="H1069" s="517" t="n"/>
      <c r="I1069" s="517" t="n"/>
    </row>
    <row r="1070">
      <c r="A1070" s="521" t="n"/>
      <c r="B1070" s="522" t="n"/>
      <c r="C1070" s="479" t="n"/>
      <c r="D1070" s="517" t="n"/>
      <c r="E1070" s="494" t="n"/>
      <c r="F1070" s="517" t="n"/>
      <c r="G1070" s="517" t="n"/>
      <c r="H1070" s="517" t="n"/>
      <c r="I1070" s="517" t="n"/>
    </row>
    <row r="1071">
      <c r="A1071" s="521" t="n"/>
      <c r="B1071" s="522" t="n"/>
      <c r="C1071" s="532" t="n"/>
      <c r="D1071" s="517" t="n"/>
      <c r="E1071" s="494" t="n"/>
      <c r="F1071" s="517" t="n"/>
      <c r="G1071" s="517" t="n"/>
      <c r="H1071" s="517" t="n"/>
      <c r="I1071" s="517" t="n"/>
    </row>
    <row r="1072">
      <c r="A1072" s="521" t="n"/>
      <c r="B1072" s="522" t="n"/>
      <c r="C1072" s="479" t="n"/>
      <c r="D1072" s="517" t="n"/>
      <c r="E1072" s="494" t="n"/>
      <c r="F1072" s="517" t="n"/>
      <c r="G1072" s="517" t="n"/>
      <c r="H1072" s="517" t="n"/>
      <c r="I1072" s="517" t="n"/>
    </row>
    <row r="1073">
      <c r="A1073" s="521" t="n"/>
      <c r="B1073" s="522" t="n"/>
      <c r="C1073" s="523" t="n"/>
      <c r="D1073" s="517" t="n"/>
      <c r="E1073" s="494" t="n"/>
      <c r="F1073" s="517" t="n"/>
      <c r="G1073" s="517" t="n"/>
      <c r="H1073" s="517" t="n"/>
      <c r="I1073" s="517" t="n"/>
    </row>
    <row r="1074">
      <c r="A1074" s="521" t="n"/>
      <c r="B1074" s="522" t="n"/>
      <c r="C1074" s="479" t="n"/>
      <c r="D1074" s="517" t="n"/>
      <c r="E1074" s="494" t="n"/>
      <c r="F1074" s="517" t="n"/>
      <c r="G1074" s="517" t="n"/>
      <c r="H1074" s="517" t="n"/>
      <c r="I1074" s="517" t="n"/>
    </row>
    <row r="1075">
      <c r="A1075" s="521" t="n"/>
      <c r="B1075" s="522" t="n"/>
      <c r="C1075" s="479" t="n"/>
      <c r="D1075" s="517" t="n"/>
      <c r="E1075" s="494" t="n"/>
      <c r="F1075" s="517" t="n"/>
      <c r="G1075" s="517" t="n"/>
      <c r="H1075" s="517" t="n"/>
      <c r="I1075" s="517" t="n"/>
    </row>
    <row r="1076">
      <c r="A1076" s="521" t="n"/>
      <c r="B1076" s="522" t="n"/>
      <c r="C1076" s="530" t="n"/>
      <c r="D1076" s="517" t="n"/>
      <c r="E1076" s="494" t="n"/>
      <c r="F1076" s="517" t="n"/>
      <c r="G1076" s="517" t="n"/>
      <c r="H1076" s="517" t="n"/>
      <c r="I1076" s="517" t="n"/>
    </row>
    <row r="1077">
      <c r="A1077" s="521" t="n"/>
      <c r="B1077" s="522" t="n"/>
      <c r="C1077" s="540" t="n"/>
      <c r="D1077" s="517" t="n"/>
      <c r="E1077" s="494" t="n"/>
      <c r="F1077" s="517" t="n"/>
      <c r="G1077" s="517" t="n"/>
      <c r="H1077" s="517" t="n"/>
      <c r="I1077" s="517" t="n"/>
    </row>
    <row r="1078">
      <c r="A1078" s="521" t="n"/>
      <c r="B1078" s="522" t="n"/>
      <c r="C1078" s="535" t="n"/>
      <c r="D1078" s="517" t="n"/>
      <c r="E1078" s="494" t="n"/>
      <c r="F1078" s="517" t="n"/>
      <c r="G1078" s="517" t="n"/>
      <c r="H1078" s="517" t="n"/>
      <c r="I1078" s="517" t="n"/>
    </row>
    <row r="1079">
      <c r="A1079" s="521" t="n"/>
      <c r="B1079" s="522" t="n"/>
      <c r="C1079" s="530" t="n"/>
      <c r="D1079" s="517" t="n"/>
      <c r="E1079" s="494" t="n"/>
      <c r="F1079" s="517" t="n"/>
      <c r="G1079" s="517" t="n"/>
      <c r="H1079" s="517" t="n"/>
      <c r="I1079" s="517" t="n"/>
    </row>
    <row r="1080">
      <c r="A1080" s="521" t="n"/>
      <c r="B1080" s="522" t="n"/>
      <c r="C1080" s="523" t="n"/>
      <c r="D1080" s="517" t="n"/>
      <c r="E1080" s="494" t="n"/>
      <c r="F1080" s="517" t="n"/>
      <c r="G1080" s="517" t="n"/>
      <c r="H1080" s="517" t="n"/>
      <c r="I1080" s="517" t="n"/>
    </row>
    <row r="1081">
      <c r="A1081" s="521" t="n"/>
      <c r="B1081" s="522" t="n"/>
      <c r="C1081" s="523" t="n"/>
      <c r="D1081" s="517" t="n"/>
      <c r="E1081" s="494" t="n"/>
      <c r="F1081" s="517" t="n"/>
      <c r="G1081" s="517" t="n"/>
      <c r="H1081" s="517" t="n"/>
      <c r="I1081" s="517" t="n"/>
    </row>
    <row r="1082">
      <c r="A1082" s="521" t="n"/>
      <c r="B1082" s="522" t="n"/>
      <c r="C1082" s="523" t="n"/>
      <c r="D1082" s="517" t="n"/>
      <c r="E1082" s="494" t="n"/>
      <c r="F1082" s="517" t="n"/>
      <c r="G1082" s="517" t="n"/>
      <c r="H1082" s="517" t="n"/>
      <c r="I1082" s="517" t="n"/>
    </row>
    <row r="1083">
      <c r="A1083" s="521" t="n"/>
      <c r="B1083" s="522" t="n"/>
      <c r="C1083" s="523" t="n"/>
      <c r="D1083" s="517" t="n"/>
      <c r="E1083" s="494" t="n"/>
      <c r="F1083" s="517" t="n"/>
      <c r="G1083" s="517" t="n"/>
      <c r="H1083" s="517" t="n"/>
      <c r="I1083" s="517" t="n"/>
    </row>
    <row r="1084">
      <c r="A1084" s="521" t="n"/>
      <c r="B1084" s="522" t="n"/>
      <c r="C1084" s="523" t="n"/>
      <c r="D1084" s="517" t="n"/>
      <c r="E1084" s="494" t="n"/>
      <c r="F1084" s="517" t="n"/>
      <c r="G1084" s="517" t="n"/>
      <c r="H1084" s="517" t="n"/>
      <c r="I1084" s="517" t="n"/>
    </row>
    <row r="1085">
      <c r="A1085" s="521" t="n"/>
      <c r="B1085" s="522" t="n"/>
      <c r="C1085" s="534" t="n"/>
      <c r="D1085" s="517" t="n"/>
      <c r="E1085" s="494" t="n"/>
      <c r="F1085" s="517" t="n"/>
      <c r="G1085" s="517" t="n"/>
      <c r="H1085" s="517" t="n"/>
      <c r="I1085" s="517" t="n"/>
    </row>
    <row r="1086">
      <c r="A1086" s="521" t="n"/>
      <c r="B1086" s="522" t="n"/>
      <c r="C1086" s="539" t="n"/>
      <c r="D1086" s="517" t="n"/>
      <c r="E1086" s="494" t="n"/>
      <c r="F1086" s="517" t="n"/>
      <c r="G1086" s="517" t="n"/>
      <c r="H1086" s="517" t="n"/>
      <c r="I1086" s="517" t="n"/>
    </row>
    <row r="1087">
      <c r="A1087" s="521" t="n"/>
      <c r="B1087" s="522" t="n"/>
      <c r="C1087" s="523" t="n"/>
      <c r="D1087" s="517" t="n"/>
      <c r="E1087" s="494" t="n"/>
      <c r="F1087" s="517" t="n"/>
      <c r="G1087" s="517" t="n"/>
      <c r="H1087" s="517" t="n"/>
      <c r="I1087" s="517" t="n"/>
    </row>
    <row r="1088">
      <c r="A1088" s="521" t="n"/>
      <c r="B1088" s="522" t="n"/>
      <c r="C1088" s="523" t="n"/>
      <c r="D1088" s="517" t="n"/>
      <c r="E1088" s="494" t="n"/>
      <c r="F1088" s="517" t="n"/>
      <c r="G1088" s="517" t="n"/>
      <c r="H1088" s="517" t="n"/>
      <c r="I1088" s="517" t="n"/>
    </row>
    <row r="1089">
      <c r="A1089" s="521" t="n"/>
      <c r="B1089" s="522" t="n"/>
      <c r="C1089" s="536" t="n"/>
      <c r="D1089" s="517" t="n"/>
      <c r="E1089" s="494" t="n"/>
      <c r="F1089" s="517" t="n"/>
      <c r="G1089" s="517" t="n"/>
      <c r="H1089" s="517" t="n"/>
      <c r="I1089" s="517" t="n"/>
    </row>
    <row r="1090">
      <c r="A1090" s="521" t="n"/>
      <c r="B1090" s="522" t="n"/>
      <c r="C1090" s="523" t="n"/>
      <c r="D1090" s="517" t="n"/>
      <c r="E1090" s="494" t="n"/>
      <c r="F1090" s="517" t="n"/>
      <c r="G1090" s="517" t="n"/>
      <c r="H1090" s="517" t="n"/>
      <c r="I1090" s="517" t="n"/>
    </row>
    <row r="1091">
      <c r="A1091" s="521" t="n"/>
      <c r="B1091" s="522" t="n"/>
      <c r="C1091" s="523" t="n"/>
      <c r="D1091" s="517" t="n"/>
      <c r="E1091" s="494" t="n"/>
      <c r="F1091" s="517" t="n"/>
      <c r="G1091" s="517" t="n"/>
      <c r="H1091" s="517" t="n"/>
      <c r="I1091" s="517" t="n"/>
    </row>
    <row r="1092">
      <c r="A1092" s="521" t="n"/>
      <c r="B1092" s="522" t="n"/>
      <c r="C1092" s="535" t="n"/>
      <c r="D1092" s="517" t="n"/>
      <c r="E1092" s="494" t="n"/>
      <c r="F1092" s="517" t="n"/>
      <c r="G1092" s="517" t="n"/>
      <c r="H1092" s="517" t="n"/>
      <c r="I1092" s="517" t="n"/>
    </row>
    <row r="1093">
      <c r="A1093" s="521" t="n"/>
      <c r="B1093" s="522" t="n"/>
      <c r="C1093" s="523" t="n"/>
      <c r="D1093" s="517" t="n"/>
      <c r="E1093" s="494" t="n"/>
      <c r="F1093" s="517" t="n"/>
      <c r="G1093" s="517" t="n"/>
      <c r="H1093" s="517" t="n"/>
      <c r="I1093" s="517" t="n"/>
    </row>
    <row r="1094">
      <c r="A1094" s="521" t="n"/>
      <c r="B1094" s="522" t="n"/>
      <c r="C1094" s="523" t="n"/>
      <c r="D1094" s="517" t="n"/>
      <c r="E1094" s="494" t="n"/>
      <c r="F1094" s="517" t="n"/>
      <c r="G1094" s="517" t="n"/>
      <c r="H1094" s="517" t="n"/>
      <c r="I1094" s="517" t="n"/>
    </row>
    <row r="1095">
      <c r="A1095" s="521" t="n"/>
      <c r="B1095" s="522" t="n"/>
      <c r="C1095" s="533" t="n"/>
      <c r="D1095" s="517" t="n"/>
      <c r="E1095" s="494" t="n"/>
      <c r="F1095" s="517" t="n"/>
      <c r="G1095" s="517" t="n"/>
      <c r="H1095" s="517" t="n"/>
      <c r="I1095" s="517" t="n"/>
    </row>
    <row r="1096">
      <c r="A1096" s="521" t="n"/>
      <c r="B1096" s="522" t="n"/>
      <c r="C1096" s="533" t="n"/>
      <c r="D1096" s="517" t="n"/>
      <c r="E1096" s="494" t="n"/>
      <c r="F1096" s="517" t="n"/>
      <c r="G1096" s="517" t="n"/>
      <c r="H1096" s="517" t="n"/>
      <c r="I1096" s="517" t="n"/>
    </row>
    <row r="1097">
      <c r="A1097" s="521" t="n"/>
      <c r="B1097" s="522" t="n"/>
      <c r="C1097" s="479" t="n"/>
      <c r="D1097" s="517" t="n"/>
      <c r="E1097" s="494" t="n"/>
      <c r="F1097" s="517" t="n"/>
      <c r="G1097" s="517" t="n"/>
      <c r="H1097" s="517" t="n"/>
      <c r="I1097" s="517" t="n"/>
    </row>
    <row r="1098">
      <c r="A1098" s="521" t="n"/>
      <c r="B1098" s="522" t="n"/>
      <c r="C1098" s="479" t="n"/>
      <c r="D1098" s="517" t="n"/>
      <c r="E1098" s="494" t="n"/>
      <c r="F1098" s="517" t="n"/>
      <c r="G1098" s="517" t="n"/>
      <c r="H1098" s="517" t="n"/>
      <c r="I1098" s="517" t="n"/>
    </row>
    <row r="1099">
      <c r="A1099" s="521" t="n"/>
      <c r="B1099" s="522" t="n"/>
      <c r="C1099" s="523" t="n"/>
      <c r="D1099" s="517" t="n"/>
      <c r="E1099" s="494" t="n"/>
      <c r="F1099" s="517" t="n"/>
      <c r="G1099" s="517" t="n"/>
      <c r="H1099" s="517" t="n"/>
      <c r="I1099" s="517" t="n"/>
    </row>
    <row r="1100">
      <c r="A1100" s="521" t="n"/>
      <c r="B1100" s="522" t="n"/>
      <c r="C1100" s="523" t="n"/>
      <c r="D1100" s="517" t="n"/>
      <c r="E1100" s="494" t="n"/>
      <c r="F1100" s="517" t="n"/>
      <c r="G1100" s="517" t="n"/>
      <c r="H1100" s="517" t="n"/>
      <c r="I1100" s="517" t="n"/>
    </row>
    <row r="1101">
      <c r="A1101" s="521" t="n"/>
      <c r="B1101" s="522" t="n"/>
      <c r="C1101" s="536" t="n"/>
      <c r="D1101" s="517" t="n"/>
      <c r="E1101" s="494" t="n"/>
      <c r="F1101" s="517" t="n"/>
      <c r="G1101" s="517" t="n"/>
      <c r="H1101" s="517" t="n"/>
      <c r="I1101" s="517" t="n"/>
    </row>
    <row r="1102">
      <c r="A1102" s="521" t="n"/>
      <c r="B1102" s="522" t="n"/>
      <c r="C1102" s="532" t="n"/>
      <c r="D1102" s="517" t="n"/>
      <c r="E1102" s="494" t="n"/>
      <c r="F1102" s="517" t="n"/>
      <c r="G1102" s="517" t="n"/>
      <c r="H1102" s="517" t="n"/>
      <c r="I1102" s="517" t="n"/>
    </row>
    <row r="1103">
      <c r="A1103" s="521" t="n"/>
      <c r="B1103" s="522" t="n"/>
      <c r="C1103" s="479" t="n"/>
      <c r="D1103" s="517" t="n"/>
      <c r="E1103" s="494" t="n"/>
      <c r="F1103" s="517" t="n"/>
      <c r="G1103" s="517" t="n"/>
      <c r="H1103" s="517" t="n"/>
      <c r="I1103" s="517" t="n"/>
    </row>
    <row r="1104">
      <c r="A1104" s="521" t="n"/>
      <c r="B1104" s="522" t="n"/>
      <c r="C1104" s="479" t="n"/>
      <c r="D1104" s="517" t="n"/>
      <c r="E1104" s="494" t="n"/>
      <c r="F1104" s="517" t="n"/>
      <c r="G1104" s="517" t="n"/>
      <c r="H1104" s="517" t="n"/>
      <c r="I1104" s="517" t="n"/>
    </row>
    <row r="1105">
      <c r="A1105" s="521" t="n"/>
      <c r="B1105" s="522" t="n"/>
      <c r="C1105" s="479" t="n"/>
      <c r="D1105" s="517" t="n"/>
      <c r="E1105" s="494" t="n"/>
      <c r="F1105" s="517" t="n"/>
      <c r="G1105" s="517" t="n"/>
      <c r="H1105" s="517" t="n"/>
      <c r="I1105" s="517" t="n"/>
    </row>
    <row r="1106">
      <c r="A1106" s="521" t="n"/>
      <c r="B1106" s="522" t="n"/>
      <c r="C1106" s="479" t="n"/>
      <c r="D1106" s="517" t="n"/>
      <c r="E1106" s="494" t="n"/>
      <c r="F1106" s="517" t="n"/>
      <c r="G1106" s="517" t="n"/>
      <c r="H1106" s="517" t="n"/>
      <c r="I1106" s="517" t="n"/>
    </row>
    <row r="1107">
      <c r="A1107" s="521" t="n"/>
      <c r="B1107" s="522" t="n"/>
      <c r="C1107" s="479" t="n"/>
      <c r="D1107" s="517" t="n"/>
      <c r="E1107" s="494" t="n"/>
      <c r="F1107" s="517" t="n"/>
      <c r="G1107" s="517" t="n"/>
      <c r="H1107" s="517" t="n"/>
      <c r="I1107" s="517" t="n"/>
    </row>
    <row r="1108">
      <c r="A1108" s="521" t="n"/>
      <c r="B1108" s="522" t="n"/>
      <c r="C1108" s="523" t="n"/>
      <c r="D1108" s="517" t="n"/>
      <c r="E1108" s="494" t="n"/>
      <c r="F1108" s="517" t="n"/>
      <c r="G1108" s="517" t="n"/>
      <c r="H1108" s="517" t="n"/>
      <c r="I1108" s="517" t="n"/>
    </row>
    <row r="1109">
      <c r="A1109" s="521" t="n"/>
      <c r="B1109" s="522" t="n"/>
      <c r="C1109" s="479" t="n"/>
      <c r="D1109" s="517" t="n"/>
      <c r="E1109" s="494" t="n"/>
      <c r="F1109" s="517" t="n"/>
      <c r="G1109" s="517" t="n"/>
      <c r="H1109" s="517" t="n"/>
      <c r="I1109" s="517" t="n"/>
    </row>
    <row r="1110">
      <c r="A1110" s="521" t="n"/>
      <c r="B1110" s="522" t="n"/>
      <c r="C1110" s="540" t="n"/>
      <c r="D1110" s="517" t="n"/>
      <c r="E1110" s="494" t="n"/>
      <c r="F1110" s="517" t="n"/>
      <c r="G1110" s="517" t="n"/>
      <c r="H1110" s="517" t="n"/>
      <c r="I1110" s="517" t="n"/>
    </row>
    <row r="1111">
      <c r="A1111" s="521" t="n"/>
      <c r="B1111" s="522" t="n"/>
      <c r="C1111" s="523" t="n"/>
      <c r="D1111" s="517" t="n"/>
      <c r="E1111" s="494" t="n"/>
      <c r="F1111" s="517" t="n"/>
      <c r="G1111" s="517" t="n"/>
      <c r="H1111" s="517" t="n"/>
      <c r="I1111" s="517" t="n"/>
    </row>
    <row r="1112">
      <c r="A1112" s="521" t="n"/>
      <c r="B1112" s="522" t="n"/>
      <c r="C1112" s="543" t="n"/>
      <c r="D1112" s="517" t="n"/>
      <c r="E1112" s="494" t="n"/>
      <c r="F1112" s="517" t="n"/>
      <c r="G1112" s="517" t="n"/>
      <c r="H1112" s="517" t="n"/>
      <c r="I1112" s="517" t="n"/>
    </row>
    <row r="1113">
      <c r="A1113" s="521" t="n"/>
      <c r="B1113" s="522" t="n"/>
      <c r="C1113" s="539" t="n"/>
      <c r="D1113" s="517" t="n"/>
      <c r="E1113" s="494" t="n"/>
      <c r="F1113" s="517" t="n"/>
      <c r="G1113" s="517" t="n"/>
      <c r="H1113" s="517" t="n"/>
      <c r="I1113" s="517" t="n"/>
    </row>
    <row r="1114">
      <c r="A1114" s="521" t="n"/>
      <c r="B1114" s="522" t="n"/>
      <c r="C1114" s="479" t="n"/>
      <c r="D1114" s="517" t="n"/>
      <c r="E1114" s="494" t="n"/>
      <c r="F1114" s="517" t="n"/>
      <c r="G1114" s="517" t="n"/>
      <c r="H1114" s="517" t="n"/>
      <c r="I1114" s="517" t="n"/>
    </row>
    <row r="1115">
      <c r="A1115" s="521" t="n"/>
      <c r="B1115" s="522" t="n"/>
      <c r="C1115" s="539" t="n"/>
      <c r="D1115" s="517" t="n"/>
      <c r="E1115" s="494" t="n"/>
      <c r="F1115" s="517" t="n"/>
      <c r="G1115" s="517" t="n"/>
      <c r="H1115" s="517" t="n"/>
      <c r="I1115" s="517" t="n"/>
    </row>
    <row r="1116">
      <c r="A1116" s="521" t="n"/>
      <c r="B1116" s="522" t="n"/>
      <c r="C1116" s="540" t="n"/>
      <c r="D1116" s="517" t="n"/>
      <c r="E1116" s="494" t="n"/>
      <c r="F1116" s="517" t="n"/>
      <c r="G1116" s="517" t="n"/>
      <c r="H1116" s="517" t="n"/>
      <c r="I1116" s="517" t="n"/>
    </row>
    <row r="1117">
      <c r="A1117" s="521" t="n"/>
      <c r="B1117" s="522" t="n"/>
      <c r="C1117" s="540" t="n"/>
      <c r="D1117" s="517" t="n"/>
      <c r="E1117" s="494" t="n"/>
      <c r="F1117" s="517" t="n"/>
      <c r="G1117" s="517" t="n"/>
      <c r="H1117" s="517" t="n"/>
      <c r="I1117" s="517" t="n"/>
    </row>
    <row r="1118">
      <c r="A1118" s="521" t="n"/>
      <c r="B1118" s="522" t="n"/>
      <c r="C1118" s="530" t="n"/>
      <c r="D1118" s="517" t="n"/>
      <c r="E1118" s="494" t="n"/>
      <c r="F1118" s="517" t="n"/>
      <c r="G1118" s="517" t="n"/>
      <c r="H1118" s="517" t="n"/>
      <c r="I1118" s="517" t="n"/>
    </row>
    <row r="1119">
      <c r="A1119" s="521" t="n"/>
      <c r="B1119" s="522" t="n"/>
      <c r="C1119" s="523" t="n"/>
      <c r="D1119" s="517" t="n"/>
      <c r="E1119" s="494" t="n"/>
      <c r="F1119" s="517" t="n"/>
      <c r="G1119" s="517" t="n"/>
      <c r="H1119" s="517" t="n"/>
      <c r="I1119" s="517" t="n"/>
    </row>
    <row r="1120">
      <c r="A1120" s="521" t="n"/>
      <c r="B1120" s="522" t="n"/>
      <c r="C1120" s="523" t="n"/>
      <c r="D1120" s="517" t="n"/>
      <c r="E1120" s="494" t="n"/>
      <c r="F1120" s="517" t="n"/>
      <c r="G1120" s="517" t="n"/>
      <c r="H1120" s="517" t="n"/>
      <c r="I1120" s="517" t="n"/>
    </row>
    <row r="1121">
      <c r="A1121" s="521" t="n"/>
      <c r="B1121" s="522" t="n"/>
      <c r="C1121" s="523" t="n"/>
      <c r="D1121" s="517" t="n"/>
      <c r="E1121" s="494" t="n"/>
      <c r="F1121" s="517" t="n"/>
      <c r="G1121" s="517" t="n"/>
      <c r="H1121" s="517" t="n"/>
      <c r="I1121" s="517" t="n"/>
    </row>
    <row r="1122">
      <c r="A1122" s="521" t="n"/>
      <c r="B1122" s="522" t="n"/>
      <c r="C1122" s="523" t="n"/>
      <c r="D1122" s="517" t="n"/>
      <c r="E1122" s="494" t="n"/>
      <c r="F1122" s="517" t="n"/>
      <c r="G1122" s="517" t="n"/>
      <c r="H1122" s="517" t="n"/>
      <c r="I1122" s="517" t="n"/>
    </row>
    <row r="1123">
      <c r="A1123" s="521" t="n"/>
      <c r="B1123" s="522" t="n"/>
      <c r="C1123" s="530" t="n"/>
      <c r="D1123" s="517" t="n"/>
      <c r="E1123" s="494" t="n"/>
      <c r="F1123" s="517" t="n"/>
      <c r="G1123" s="517" t="n"/>
      <c r="H1123" s="517" t="n"/>
      <c r="I1123" s="517" t="n"/>
    </row>
    <row r="1124">
      <c r="A1124" s="521" t="n"/>
      <c r="B1124" s="522" t="n"/>
      <c r="C1124" s="523" t="n"/>
      <c r="D1124" s="517" t="n"/>
      <c r="E1124" s="494" t="n"/>
      <c r="F1124" s="517" t="n"/>
      <c r="G1124" s="517" t="n"/>
      <c r="H1124" s="517" t="n"/>
      <c r="I1124" s="517" t="n"/>
    </row>
    <row r="1125">
      <c r="A1125" s="521" t="n"/>
      <c r="B1125" s="522" t="n"/>
      <c r="C1125" s="523" t="n"/>
      <c r="D1125" s="517" t="n"/>
      <c r="E1125" s="494" t="n"/>
      <c r="F1125" s="517" t="n"/>
      <c r="G1125" s="517" t="n"/>
      <c r="H1125" s="517" t="n"/>
      <c r="I1125" s="517" t="n"/>
    </row>
    <row r="1126">
      <c r="A1126" s="521" t="n"/>
      <c r="B1126" s="522" t="n"/>
      <c r="C1126" s="523" t="n"/>
      <c r="D1126" s="517" t="n"/>
      <c r="E1126" s="494" t="n"/>
      <c r="F1126" s="517" t="n"/>
      <c r="G1126" s="517" t="n"/>
      <c r="H1126" s="517" t="n"/>
      <c r="I1126" s="517" t="n"/>
    </row>
    <row r="1127">
      <c r="A1127" s="521" t="n"/>
      <c r="B1127" s="522" t="n"/>
      <c r="C1127" s="536" t="n"/>
      <c r="D1127" s="517" t="n"/>
      <c r="E1127" s="494" t="n"/>
      <c r="F1127" s="517" t="n"/>
      <c r="G1127" s="517" t="n"/>
      <c r="H1127" s="517" t="n"/>
      <c r="I1127" s="517" t="n"/>
    </row>
    <row r="1128">
      <c r="A1128" s="521" t="n"/>
      <c r="B1128" s="522" t="n"/>
      <c r="C1128" s="534" t="n"/>
      <c r="D1128" s="517" t="n"/>
      <c r="E1128" s="494" t="n"/>
      <c r="F1128" s="517" t="n"/>
      <c r="G1128" s="517" t="n"/>
      <c r="H1128" s="517" t="n"/>
      <c r="I1128" s="517" t="n"/>
    </row>
    <row r="1129">
      <c r="A1129" s="521" t="n"/>
      <c r="B1129" s="522" t="n"/>
      <c r="C1129" s="523" t="n"/>
      <c r="D1129" s="517" t="n"/>
      <c r="E1129" s="494" t="n"/>
      <c r="F1129" s="517" t="n"/>
      <c r="G1129" s="517" t="n"/>
      <c r="H1129" s="517" t="n"/>
      <c r="I1129" s="517" t="n"/>
    </row>
    <row r="1130">
      <c r="A1130" s="521" t="n"/>
      <c r="B1130" s="522" t="n"/>
      <c r="C1130" s="523" t="n"/>
      <c r="D1130" s="517" t="n"/>
      <c r="E1130" s="494" t="n"/>
      <c r="F1130" s="517" t="n"/>
      <c r="G1130" s="517" t="n"/>
      <c r="H1130" s="517" t="n"/>
      <c r="I1130" s="517" t="n"/>
    </row>
    <row r="1131">
      <c r="A1131" s="521" t="n"/>
      <c r="B1131" s="522" t="n"/>
      <c r="C1131" s="532" t="n"/>
      <c r="D1131" s="517" t="n"/>
      <c r="E1131" s="494" t="n"/>
      <c r="F1131" s="517" t="n"/>
      <c r="G1131" s="517" t="n"/>
      <c r="H1131" s="517" t="n"/>
      <c r="I1131" s="517" t="n"/>
    </row>
    <row r="1132">
      <c r="A1132" s="521" t="n"/>
      <c r="B1132" s="522" t="n"/>
      <c r="C1132" s="532" t="n"/>
      <c r="D1132" s="517" t="n"/>
      <c r="E1132" s="494" t="n"/>
      <c r="F1132" s="517" t="n"/>
      <c r="G1132" s="517" t="n"/>
      <c r="H1132" s="517" t="n"/>
      <c r="I1132" s="517" t="n"/>
    </row>
    <row r="1133">
      <c r="A1133" s="521" t="n"/>
      <c r="B1133" s="522" t="n"/>
      <c r="C1133" s="479" t="n"/>
      <c r="D1133" s="517" t="n"/>
      <c r="E1133" s="494" t="n"/>
      <c r="F1133" s="517" t="n"/>
      <c r="G1133" s="517" t="n"/>
      <c r="H1133" s="517" t="n"/>
      <c r="I1133" s="517" t="n"/>
    </row>
    <row r="1134">
      <c r="A1134" s="521" t="n"/>
      <c r="B1134" s="522" t="n"/>
      <c r="C1134" s="479" t="n"/>
      <c r="D1134" s="517" t="n"/>
      <c r="E1134" s="494" t="n"/>
      <c r="F1134" s="517" t="n"/>
      <c r="G1134" s="517" t="n"/>
      <c r="H1134" s="517" t="n"/>
      <c r="I1134" s="517" t="n"/>
    </row>
    <row r="1135">
      <c r="A1135" s="521" t="n"/>
      <c r="B1135" s="522" t="n"/>
      <c r="C1135" s="535" t="n"/>
      <c r="D1135" s="517" t="n"/>
      <c r="E1135" s="494" t="n"/>
      <c r="F1135" s="517" t="n"/>
      <c r="G1135" s="517" t="n"/>
      <c r="H1135" s="517" t="n"/>
      <c r="I1135" s="517" t="n"/>
    </row>
    <row r="1136">
      <c r="A1136" s="521" t="n"/>
      <c r="B1136" s="522" t="n"/>
      <c r="C1136" s="530" t="n"/>
      <c r="D1136" s="517" t="n"/>
      <c r="E1136" s="494" t="n"/>
      <c r="F1136" s="517" t="n"/>
      <c r="G1136" s="517" t="n"/>
      <c r="H1136" s="517" t="n"/>
      <c r="I1136" s="517" t="n"/>
    </row>
    <row r="1137">
      <c r="A1137" s="521" t="n"/>
      <c r="B1137" s="522" t="n"/>
      <c r="C1137" s="479" t="n"/>
      <c r="D1137" s="517" t="n"/>
      <c r="E1137" s="494" t="n"/>
      <c r="F1137" s="517" t="n"/>
      <c r="G1137" s="517" t="n"/>
      <c r="H1137" s="517" t="n"/>
      <c r="I1137" s="517" t="n"/>
    </row>
    <row r="1138">
      <c r="A1138" s="521" t="n"/>
      <c r="B1138" s="522" t="n"/>
      <c r="C1138" s="523" t="n"/>
      <c r="D1138" s="517" t="n"/>
      <c r="E1138" s="494" t="n"/>
      <c r="F1138" s="517" t="n"/>
      <c r="G1138" s="517" t="n"/>
      <c r="H1138" s="517" t="n"/>
      <c r="I1138" s="517" t="n"/>
    </row>
    <row r="1139">
      <c r="A1139" s="521" t="n"/>
      <c r="B1139" s="522" t="n"/>
      <c r="C1139" s="523" t="n"/>
      <c r="D1139" s="517" t="n"/>
      <c r="E1139" s="494" t="n"/>
      <c r="F1139" s="517" t="n"/>
      <c r="G1139" s="517" t="n"/>
      <c r="H1139" s="517" t="n"/>
      <c r="I1139" s="517" t="n"/>
    </row>
    <row r="1140">
      <c r="A1140" s="521" t="n"/>
      <c r="B1140" s="522" t="n"/>
      <c r="C1140" s="534" t="n"/>
      <c r="D1140" s="517" t="n"/>
      <c r="E1140" s="494" t="n"/>
      <c r="F1140" s="517" t="n"/>
      <c r="G1140" s="517" t="n"/>
      <c r="H1140" s="517" t="n"/>
      <c r="I1140" s="517" t="n"/>
    </row>
    <row r="1141">
      <c r="A1141" s="521" t="n"/>
      <c r="B1141" s="522" t="n"/>
      <c r="C1141" s="533" t="n"/>
      <c r="D1141" s="517" t="n"/>
      <c r="E1141" s="494" t="n"/>
      <c r="F1141" s="517" t="n"/>
      <c r="G1141" s="517" t="n"/>
      <c r="H1141" s="517" t="n"/>
      <c r="I1141" s="517" t="n"/>
    </row>
    <row r="1142">
      <c r="A1142" s="521" t="n"/>
      <c r="B1142" s="522" t="n"/>
      <c r="C1142" s="533" t="n"/>
      <c r="D1142" s="517" t="n"/>
      <c r="E1142" s="494" t="n"/>
      <c r="F1142" s="517" t="n"/>
      <c r="G1142" s="517" t="n"/>
      <c r="H1142" s="517" t="n"/>
      <c r="I1142" s="517" t="n"/>
    </row>
    <row r="1143">
      <c r="A1143" s="521" t="n"/>
      <c r="B1143" s="522" t="n"/>
      <c r="C1143" s="479" t="n"/>
      <c r="D1143" s="517" t="n"/>
      <c r="E1143" s="494" t="n"/>
      <c r="F1143" s="517" t="n"/>
      <c r="G1143" s="517" t="n"/>
      <c r="H1143" s="517" t="n"/>
      <c r="I1143" s="517" t="n"/>
    </row>
    <row r="1144">
      <c r="A1144" s="521" t="n"/>
      <c r="B1144" s="522" t="n"/>
      <c r="C1144" s="479" t="n"/>
      <c r="D1144" s="517" t="n"/>
      <c r="E1144" s="494" t="n"/>
      <c r="F1144" s="517" t="n"/>
      <c r="G1144" s="517" t="n"/>
      <c r="H1144" s="517" t="n"/>
      <c r="I1144" s="517" t="n"/>
    </row>
    <row r="1145">
      <c r="A1145" s="521" t="n"/>
      <c r="B1145" s="522" t="n"/>
      <c r="C1145" s="523" t="n"/>
      <c r="D1145" s="517" t="n"/>
      <c r="E1145" s="494" t="n"/>
      <c r="F1145" s="517" t="n"/>
      <c r="G1145" s="517" t="n"/>
      <c r="H1145" s="517" t="n"/>
      <c r="I1145" s="517" t="n"/>
    </row>
    <row r="1146">
      <c r="A1146" s="521" t="n"/>
      <c r="B1146" s="522" t="n"/>
      <c r="C1146" s="523" t="n"/>
      <c r="D1146" s="517" t="n"/>
      <c r="E1146" s="494" t="n"/>
      <c r="F1146" s="517" t="n"/>
      <c r="G1146" s="517" t="n"/>
      <c r="H1146" s="517" t="n"/>
      <c r="I1146" s="517" t="n"/>
    </row>
    <row r="1147">
      <c r="A1147" s="521" t="n"/>
      <c r="B1147" s="522" t="n"/>
      <c r="C1147" s="523" t="n"/>
      <c r="D1147" s="517" t="n"/>
      <c r="E1147" s="494" t="n"/>
      <c r="F1147" s="517" t="n"/>
      <c r="G1147" s="517" t="n"/>
      <c r="H1147" s="517" t="n"/>
      <c r="I1147" s="517" t="n"/>
    </row>
    <row r="1148">
      <c r="A1148" s="521" t="n"/>
      <c r="B1148" s="522" t="n"/>
      <c r="C1148" s="523" t="n"/>
      <c r="D1148" s="517" t="n"/>
      <c r="E1148" s="494" t="n"/>
      <c r="F1148" s="517" t="n"/>
      <c r="G1148" s="517" t="n"/>
      <c r="H1148" s="517" t="n"/>
      <c r="I1148" s="517" t="n"/>
    </row>
    <row r="1149">
      <c r="A1149" s="521" t="n"/>
      <c r="B1149" s="522" t="n"/>
      <c r="C1149" s="523" t="n"/>
      <c r="D1149" s="517" t="n"/>
      <c r="E1149" s="494" t="n"/>
      <c r="F1149" s="517" t="n"/>
      <c r="G1149" s="517" t="n"/>
      <c r="H1149" s="517" t="n"/>
      <c r="I1149" s="517" t="n"/>
    </row>
    <row r="1150">
      <c r="A1150" s="521" t="n"/>
      <c r="B1150" s="522" t="n"/>
      <c r="C1150" s="523" t="n"/>
      <c r="D1150" s="517" t="n"/>
      <c r="E1150" s="494" t="n"/>
      <c r="F1150" s="517" t="n"/>
      <c r="G1150" s="517" t="n"/>
      <c r="H1150" s="517" t="n"/>
      <c r="I1150" s="517" t="n"/>
    </row>
    <row r="1151">
      <c r="A1151" s="521" t="n"/>
      <c r="B1151" s="522" t="n"/>
      <c r="C1151" s="523" t="n"/>
      <c r="D1151" s="517" t="n"/>
      <c r="E1151" s="494" t="n"/>
      <c r="F1151" s="517" t="n"/>
      <c r="G1151" s="517" t="n"/>
      <c r="H1151" s="517" t="n"/>
      <c r="I1151" s="517" t="n"/>
    </row>
    <row r="1152">
      <c r="A1152" s="521" t="n"/>
      <c r="B1152" s="522" t="n"/>
      <c r="C1152" s="523" t="n"/>
      <c r="D1152" s="517" t="n"/>
      <c r="E1152" s="494" t="n"/>
      <c r="F1152" s="517" t="n"/>
      <c r="G1152" s="517" t="n"/>
      <c r="H1152" s="517" t="n"/>
      <c r="I1152" s="517" t="n"/>
    </row>
    <row r="1153">
      <c r="A1153" s="521" t="n"/>
      <c r="B1153" s="522" t="n"/>
      <c r="C1153" s="523" t="n"/>
      <c r="D1153" s="517" t="n"/>
      <c r="E1153" s="494" t="n"/>
      <c r="F1153" s="517" t="n"/>
      <c r="G1153" s="517" t="n"/>
      <c r="H1153" s="517" t="n"/>
      <c r="I1153" s="517" t="n"/>
    </row>
    <row r="1154">
      <c r="A1154" s="521" t="n"/>
      <c r="B1154" s="522" t="n"/>
      <c r="C1154" s="523" t="n"/>
      <c r="D1154" s="517" t="n"/>
      <c r="E1154" s="494" t="n"/>
      <c r="F1154" s="517" t="n"/>
      <c r="G1154" s="517" t="n"/>
      <c r="H1154" s="517" t="n"/>
      <c r="I1154" s="517" t="n"/>
    </row>
    <row r="1155">
      <c r="A1155" s="521" t="n"/>
      <c r="B1155" s="522" t="n"/>
      <c r="C1155" s="479" t="n"/>
      <c r="D1155" s="517" t="n"/>
      <c r="E1155" s="494" t="n"/>
      <c r="F1155" s="517" t="n"/>
      <c r="G1155" s="517" t="n"/>
      <c r="H1155" s="517" t="n"/>
      <c r="I1155" s="517" t="n"/>
    </row>
    <row r="1156">
      <c r="A1156" s="521" t="n"/>
      <c r="B1156" s="522" t="n"/>
      <c r="C1156" s="479" t="n"/>
      <c r="D1156" s="517" t="n"/>
      <c r="E1156" s="494" t="n"/>
      <c r="F1156" s="517" t="n"/>
      <c r="G1156" s="517" t="n"/>
      <c r="H1156" s="517" t="n"/>
      <c r="I1156" s="517" t="n"/>
    </row>
    <row r="1157">
      <c r="A1157" s="521" t="n"/>
      <c r="B1157" s="522" t="n"/>
      <c r="C1157" s="479" t="n"/>
      <c r="D1157" s="517" t="n"/>
      <c r="E1157" s="494" t="n"/>
      <c r="F1157" s="517" t="n"/>
      <c r="G1157" s="517" t="n"/>
      <c r="H1157" s="517" t="n"/>
      <c r="I1157" s="517" t="n"/>
    </row>
    <row r="1158">
      <c r="A1158" s="521" t="n"/>
      <c r="B1158" s="522" t="n"/>
      <c r="C1158" s="479" t="n"/>
      <c r="D1158" s="517" t="n"/>
      <c r="E1158" s="494" t="n"/>
      <c r="F1158" s="517" t="n"/>
      <c r="G1158" s="517" t="n"/>
      <c r="H1158" s="517" t="n"/>
      <c r="I1158" s="517" t="n"/>
    </row>
    <row r="1159">
      <c r="A1159" s="521" t="n"/>
      <c r="B1159" s="522" t="n"/>
      <c r="C1159" s="479" t="n"/>
      <c r="D1159" s="517" t="n"/>
      <c r="E1159" s="494" t="n"/>
      <c r="F1159" s="517" t="n"/>
      <c r="G1159" s="517" t="n"/>
      <c r="H1159" s="517" t="n"/>
      <c r="I1159" s="517" t="n"/>
    </row>
    <row r="1160">
      <c r="A1160" s="521" t="n"/>
      <c r="B1160" s="522" t="n"/>
      <c r="C1160" s="523" t="n"/>
      <c r="D1160" s="517" t="n"/>
      <c r="E1160" s="494" t="n"/>
      <c r="F1160" s="517" t="n"/>
      <c r="G1160" s="517" t="n"/>
      <c r="H1160" s="517" t="n"/>
      <c r="I1160" s="517" t="n"/>
    </row>
    <row r="1161">
      <c r="A1161" s="521" t="n"/>
      <c r="B1161" s="522" t="n"/>
      <c r="C1161" s="532" t="n"/>
      <c r="D1161" s="517" t="n"/>
      <c r="E1161" s="494" t="n"/>
      <c r="F1161" s="517" t="n"/>
      <c r="G1161" s="517" t="n"/>
      <c r="H1161" s="517" t="n"/>
      <c r="I1161" s="517" t="n"/>
    </row>
    <row r="1162">
      <c r="A1162" s="521" t="n"/>
      <c r="B1162" s="522" t="n"/>
      <c r="C1162" s="533" t="n"/>
      <c r="D1162" s="517" t="n"/>
      <c r="E1162" s="494" t="n"/>
      <c r="F1162" s="517" t="n"/>
      <c r="G1162" s="517" t="n"/>
      <c r="H1162" s="517" t="n"/>
      <c r="I1162" s="517" t="n"/>
    </row>
    <row r="1163">
      <c r="A1163" s="521" t="n"/>
      <c r="B1163" s="522" t="n"/>
      <c r="C1163" s="534" t="n"/>
      <c r="D1163" s="517" t="n"/>
      <c r="E1163" s="494" t="n"/>
      <c r="F1163" s="517" t="n"/>
      <c r="G1163" s="517" t="n"/>
      <c r="H1163" s="517" t="n"/>
      <c r="I1163" s="517" t="n"/>
    </row>
    <row r="1164">
      <c r="A1164" s="521" t="n"/>
      <c r="B1164" s="522" t="n"/>
      <c r="C1164" s="532" t="n"/>
      <c r="D1164" s="517" t="n"/>
      <c r="E1164" s="494" t="n"/>
      <c r="F1164" s="517" t="n"/>
      <c r="G1164" s="517" t="n"/>
      <c r="H1164" s="517" t="n"/>
      <c r="I1164" s="517" t="n"/>
    </row>
    <row r="1165">
      <c r="A1165" s="521" t="n"/>
      <c r="B1165" s="522" t="n"/>
      <c r="C1165" s="532" t="n"/>
      <c r="D1165" s="517" t="n"/>
      <c r="E1165" s="494" t="n"/>
      <c r="F1165" s="517" t="n"/>
      <c r="G1165" s="517" t="n"/>
      <c r="H1165" s="517" t="n"/>
      <c r="I1165" s="517" t="n"/>
    </row>
    <row r="1166">
      <c r="A1166" s="521" t="n"/>
      <c r="B1166" s="522" t="n"/>
      <c r="C1166" s="532" t="n"/>
      <c r="D1166" s="517" t="n"/>
      <c r="E1166" s="494" t="n"/>
      <c r="F1166" s="517" t="n"/>
      <c r="G1166" s="517" t="n"/>
      <c r="H1166" s="517" t="n"/>
      <c r="I1166" s="517" t="n"/>
    </row>
    <row r="1167">
      <c r="A1167" s="521" t="n"/>
      <c r="B1167" s="522" t="n"/>
      <c r="C1167" s="523" t="n"/>
      <c r="D1167" s="517" t="n"/>
      <c r="E1167" s="494" t="n"/>
      <c r="F1167" s="517" t="n"/>
      <c r="G1167" s="517" t="n"/>
      <c r="H1167" s="517" t="n"/>
      <c r="I1167" s="517" t="n"/>
    </row>
    <row r="1168">
      <c r="A1168" s="521" t="n"/>
      <c r="B1168" s="522" t="n"/>
      <c r="C1168" s="523" t="n"/>
      <c r="D1168" s="517" t="n"/>
      <c r="E1168" s="494" t="n"/>
      <c r="F1168" s="517" t="n"/>
      <c r="G1168" s="517" t="n"/>
      <c r="H1168" s="517" t="n"/>
      <c r="I1168" s="517" t="n"/>
    </row>
    <row r="1169">
      <c r="A1169" s="521" t="n"/>
      <c r="B1169" s="522" t="n"/>
      <c r="C1169" s="479" t="n"/>
      <c r="D1169" s="517" t="n"/>
      <c r="E1169" s="494" t="n"/>
      <c r="F1169" s="517" t="n"/>
      <c r="G1169" s="517" t="n"/>
      <c r="H1169" s="517" t="n"/>
      <c r="I1169" s="517" t="n"/>
    </row>
    <row r="1170">
      <c r="A1170" s="521" t="n"/>
      <c r="B1170" s="522" t="n"/>
      <c r="C1170" s="538" t="n"/>
      <c r="D1170" s="517" t="n"/>
      <c r="E1170" s="494" t="n"/>
      <c r="F1170" s="517" t="n"/>
      <c r="G1170" s="517" t="n"/>
      <c r="H1170" s="517" t="n"/>
      <c r="I1170" s="517" t="n"/>
    </row>
    <row r="1171">
      <c r="A1171" s="521" t="n"/>
      <c r="B1171" s="522" t="n"/>
      <c r="C1171" s="479" t="n"/>
      <c r="D1171" s="517" t="n"/>
      <c r="E1171" s="494" t="n"/>
      <c r="F1171" s="517" t="n"/>
      <c r="G1171" s="517" t="n"/>
      <c r="H1171" s="517" t="n"/>
      <c r="I1171" s="517" t="n"/>
    </row>
    <row r="1172">
      <c r="A1172" s="521" t="n"/>
      <c r="B1172" s="522" t="n"/>
      <c r="C1172" s="479" t="n"/>
      <c r="D1172" s="517" t="n"/>
      <c r="E1172" s="494" t="n"/>
      <c r="F1172" s="517" t="n"/>
      <c r="G1172" s="517" t="n"/>
      <c r="H1172" s="517" t="n"/>
      <c r="I1172" s="517" t="n"/>
    </row>
    <row r="1173">
      <c r="A1173" s="521" t="n"/>
      <c r="B1173" s="522" t="n"/>
      <c r="C1173" s="479" t="n"/>
      <c r="D1173" s="517" t="n"/>
      <c r="E1173" s="494" t="n"/>
      <c r="F1173" s="517" t="n"/>
      <c r="G1173" s="517" t="n"/>
      <c r="H1173" s="517" t="n"/>
      <c r="I1173" s="517" t="n"/>
    </row>
    <row r="1174">
      <c r="A1174" s="521" t="n"/>
      <c r="B1174" s="522" t="n"/>
      <c r="C1174" s="523" t="n"/>
      <c r="D1174" s="517" t="n"/>
      <c r="E1174" s="494" t="n"/>
      <c r="F1174" s="517" t="n"/>
      <c r="G1174" s="517" t="n"/>
      <c r="H1174" s="517" t="n"/>
      <c r="I1174" s="517" t="n"/>
    </row>
    <row r="1175">
      <c r="A1175" s="521" t="n"/>
      <c r="B1175" s="522" t="n"/>
      <c r="C1175" s="479" t="n"/>
      <c r="D1175" s="517" t="n"/>
      <c r="E1175" s="494" t="n"/>
      <c r="F1175" s="517" t="n"/>
      <c r="G1175" s="517" t="n"/>
      <c r="H1175" s="517" t="n"/>
      <c r="I1175" s="517" t="n"/>
    </row>
    <row r="1176">
      <c r="A1176" s="521" t="n"/>
      <c r="B1176" s="522" t="n"/>
      <c r="C1176" s="533" t="n"/>
      <c r="D1176" s="517" t="n"/>
      <c r="E1176" s="494" t="n"/>
      <c r="F1176" s="517" t="n"/>
      <c r="G1176" s="517" t="n"/>
      <c r="H1176" s="517" t="n"/>
      <c r="I1176" s="517" t="n"/>
    </row>
    <row r="1177">
      <c r="A1177" s="521" t="n"/>
      <c r="B1177" s="522" t="n"/>
      <c r="C1177" s="523" t="n"/>
      <c r="D1177" s="517" t="n"/>
      <c r="E1177" s="494" t="n"/>
      <c r="F1177" s="517" t="n"/>
      <c r="G1177" s="517" t="n"/>
      <c r="H1177" s="517" t="n"/>
      <c r="I1177" s="517" t="n"/>
    </row>
    <row r="1178">
      <c r="A1178" s="521" t="n"/>
      <c r="B1178" s="522" t="n"/>
      <c r="C1178" s="523" t="n"/>
      <c r="D1178" s="517" t="n"/>
      <c r="E1178" s="494" t="n"/>
      <c r="F1178" s="517" t="n"/>
      <c r="G1178" s="517" t="n"/>
      <c r="H1178" s="517" t="n"/>
      <c r="I1178" s="517" t="n"/>
    </row>
    <row r="1179">
      <c r="A1179" s="521" t="n"/>
      <c r="B1179" s="522" t="n"/>
      <c r="C1179" s="523" t="n"/>
      <c r="D1179" s="517" t="n"/>
      <c r="E1179" s="494" t="n"/>
      <c r="F1179" s="517" t="n"/>
      <c r="G1179" s="517" t="n"/>
      <c r="H1179" s="517" t="n"/>
      <c r="I1179" s="517" t="n"/>
    </row>
    <row r="1180">
      <c r="A1180" s="521" t="n"/>
      <c r="B1180" s="522" t="n"/>
      <c r="C1180" s="523" t="n"/>
      <c r="D1180" s="517" t="n"/>
      <c r="E1180" s="494" t="n"/>
      <c r="F1180" s="517" t="n"/>
      <c r="G1180" s="517" t="n"/>
      <c r="H1180" s="517" t="n"/>
      <c r="I1180" s="517" t="n"/>
    </row>
    <row r="1181">
      <c r="A1181" s="521" t="n"/>
      <c r="B1181" s="522" t="n"/>
      <c r="C1181" s="523" t="n"/>
      <c r="D1181" s="517" t="n"/>
      <c r="E1181" s="494" t="n"/>
      <c r="F1181" s="517" t="n"/>
      <c r="G1181" s="517" t="n"/>
      <c r="H1181" s="517" t="n"/>
      <c r="I1181" s="517" t="n"/>
    </row>
    <row r="1182">
      <c r="A1182" s="521" t="n"/>
      <c r="B1182" s="522" t="n"/>
      <c r="C1182" s="523" t="n"/>
      <c r="D1182" s="517" t="n"/>
      <c r="E1182" s="494" t="n"/>
      <c r="F1182" s="517" t="n"/>
      <c r="G1182" s="517" t="n"/>
      <c r="H1182" s="517" t="n"/>
      <c r="I1182" s="517" t="n"/>
    </row>
    <row r="1183">
      <c r="A1183" s="521" t="n"/>
      <c r="B1183" s="522" t="n"/>
      <c r="C1183" s="523" t="n"/>
      <c r="D1183" s="517" t="n"/>
      <c r="E1183" s="494" t="n"/>
      <c r="F1183" s="517" t="n"/>
      <c r="G1183" s="517" t="n"/>
      <c r="H1183" s="517" t="n"/>
      <c r="I1183" s="517" t="n"/>
    </row>
    <row r="1184">
      <c r="A1184" s="521" t="n"/>
      <c r="B1184" s="522" t="n"/>
      <c r="C1184" s="523" t="n"/>
      <c r="D1184" s="517" t="n"/>
      <c r="E1184" s="494" t="n"/>
      <c r="F1184" s="517" t="n"/>
      <c r="G1184" s="517" t="n"/>
      <c r="H1184" s="517" t="n"/>
      <c r="I1184" s="517" t="n"/>
    </row>
    <row r="1185">
      <c r="A1185" s="521" t="n"/>
      <c r="B1185" s="522" t="n"/>
      <c r="C1185" s="530" t="n"/>
      <c r="D1185" s="517" t="n"/>
      <c r="E1185" s="494" t="n"/>
      <c r="F1185" s="517" t="n"/>
      <c r="G1185" s="517" t="n"/>
      <c r="H1185" s="517" t="n"/>
      <c r="I1185" s="517" t="n"/>
    </row>
    <row r="1186">
      <c r="A1186" s="521" t="n"/>
      <c r="B1186" s="522" t="n"/>
      <c r="C1186" s="534" t="n"/>
      <c r="D1186" s="517" t="n"/>
      <c r="E1186" s="494" t="n"/>
      <c r="F1186" s="517" t="n"/>
      <c r="G1186" s="517" t="n"/>
      <c r="H1186" s="517" t="n"/>
      <c r="I1186" s="517" t="n"/>
    </row>
    <row r="1187">
      <c r="A1187" s="521" t="n"/>
      <c r="B1187" s="522" t="n"/>
      <c r="C1187" s="540" t="n"/>
      <c r="D1187" s="517" t="n"/>
      <c r="E1187" s="494" t="n"/>
      <c r="F1187" s="517" t="n"/>
      <c r="G1187" s="517" t="n"/>
      <c r="H1187" s="517" t="n"/>
      <c r="I1187" s="517" t="n"/>
    </row>
    <row r="1188">
      <c r="A1188" s="521" t="n"/>
      <c r="B1188" s="522" t="n"/>
      <c r="C1188" s="523" t="n"/>
      <c r="D1188" s="517" t="n"/>
      <c r="E1188" s="494" t="n"/>
      <c r="F1188" s="517" t="n"/>
      <c r="G1188" s="517" t="n"/>
      <c r="H1188" s="517" t="n"/>
      <c r="I1188" s="517" t="n"/>
    </row>
    <row r="1189">
      <c r="A1189" s="521" t="n"/>
      <c r="B1189" s="522" t="n"/>
      <c r="C1189" s="523" t="n"/>
      <c r="D1189" s="517" t="n"/>
      <c r="E1189" s="494" t="n"/>
      <c r="F1189" s="517" t="n"/>
      <c r="G1189" s="517" t="n"/>
      <c r="H1189" s="517" t="n"/>
      <c r="I1189" s="517" t="n"/>
    </row>
    <row r="1190">
      <c r="A1190" s="521" t="n"/>
      <c r="B1190" s="522" t="n"/>
      <c r="C1190" s="523" t="n"/>
      <c r="D1190" s="517" t="n"/>
      <c r="E1190" s="494" t="n"/>
      <c r="F1190" s="517" t="n"/>
      <c r="G1190" s="517" t="n"/>
      <c r="H1190" s="517" t="n"/>
      <c r="I1190" s="517" t="n"/>
    </row>
    <row r="1191">
      <c r="A1191" s="521" t="n"/>
      <c r="B1191" s="522" t="n"/>
      <c r="C1191" s="523" t="n"/>
      <c r="D1191" s="517" t="n"/>
      <c r="E1191" s="494" t="n"/>
      <c r="F1191" s="517" t="n"/>
      <c r="G1191" s="517" t="n"/>
      <c r="H1191" s="517" t="n"/>
      <c r="I1191" s="517" t="n"/>
    </row>
    <row r="1192">
      <c r="A1192" s="521" t="n"/>
      <c r="B1192" s="522" t="n"/>
      <c r="C1192" s="534" t="n"/>
      <c r="D1192" s="517" t="n"/>
      <c r="E1192" s="494" t="n"/>
      <c r="F1192" s="517" t="n"/>
      <c r="G1192" s="517" t="n"/>
      <c r="H1192" s="517" t="n"/>
      <c r="I1192" s="517" t="n"/>
    </row>
    <row r="1193">
      <c r="A1193" s="521" t="n"/>
      <c r="B1193" s="522" t="n"/>
      <c r="C1193" s="523" t="n"/>
      <c r="D1193" s="517" t="n"/>
      <c r="E1193" s="494" t="n"/>
      <c r="F1193" s="517" t="n"/>
      <c r="G1193" s="517" t="n"/>
      <c r="H1193" s="517" t="n"/>
      <c r="I1193" s="517" t="n"/>
    </row>
    <row r="1194">
      <c r="A1194" s="521" t="n"/>
      <c r="B1194" s="522" t="n"/>
      <c r="C1194" s="523" t="n"/>
      <c r="D1194" s="517" t="n"/>
      <c r="E1194" s="494" t="n"/>
      <c r="F1194" s="517" t="n"/>
      <c r="G1194" s="517" t="n"/>
      <c r="H1194" s="517" t="n"/>
      <c r="I1194" s="517" t="n"/>
    </row>
    <row r="1195">
      <c r="A1195" s="521" t="n"/>
      <c r="B1195" s="522" t="n"/>
      <c r="C1195" s="523" t="n"/>
      <c r="D1195" s="517" t="n"/>
      <c r="E1195" s="494" t="n"/>
      <c r="F1195" s="517" t="n"/>
      <c r="G1195" s="517" t="n"/>
      <c r="H1195" s="517" t="n"/>
      <c r="I1195" s="517" t="n"/>
    </row>
    <row r="1196">
      <c r="A1196" s="521" t="n"/>
      <c r="B1196" s="522" t="n"/>
      <c r="C1196" s="523" t="n"/>
      <c r="D1196" s="517" t="n"/>
      <c r="E1196" s="494" t="n"/>
      <c r="F1196" s="517" t="n"/>
      <c r="G1196" s="517" t="n"/>
      <c r="H1196" s="517" t="n"/>
      <c r="I1196" s="517" t="n"/>
    </row>
    <row r="1197">
      <c r="A1197" s="521" t="n"/>
      <c r="B1197" s="522" t="n"/>
      <c r="C1197" s="523" t="n"/>
      <c r="D1197" s="517" t="n"/>
      <c r="E1197" s="494" t="n"/>
      <c r="F1197" s="517" t="n"/>
      <c r="G1197" s="517" t="n"/>
      <c r="H1197" s="517" t="n"/>
      <c r="I1197" s="517" t="n"/>
    </row>
    <row r="1198">
      <c r="A1198" s="521" t="n"/>
      <c r="B1198" s="522" t="n"/>
      <c r="C1198" s="533" t="n"/>
      <c r="D1198" s="517" t="n"/>
      <c r="E1198" s="494" t="n"/>
      <c r="F1198" s="517" t="n"/>
      <c r="G1198" s="517" t="n"/>
      <c r="H1198" s="517" t="n"/>
      <c r="I1198" s="517" t="n"/>
    </row>
    <row r="1199">
      <c r="A1199" s="521" t="n"/>
      <c r="B1199" s="522" t="n"/>
      <c r="C1199" s="523" t="n"/>
      <c r="D1199" s="517" t="n"/>
      <c r="E1199" s="494" t="n"/>
      <c r="F1199" s="517" t="n"/>
      <c r="G1199" s="517" t="n"/>
      <c r="H1199" s="517" t="n"/>
      <c r="I1199" s="517" t="n"/>
    </row>
    <row r="1200">
      <c r="A1200" s="521" t="n"/>
      <c r="B1200" s="522" t="n"/>
      <c r="C1200" s="479" t="n"/>
      <c r="D1200" s="517" t="n"/>
      <c r="E1200" s="494" t="n"/>
      <c r="F1200" s="517" t="n"/>
      <c r="G1200" s="517" t="n"/>
      <c r="H1200" s="517" t="n"/>
      <c r="I1200" s="517" t="n"/>
    </row>
    <row r="1201">
      <c r="A1201" s="521" t="n"/>
      <c r="B1201" s="522" t="n"/>
      <c r="C1201" s="523" t="n"/>
      <c r="D1201" s="517" t="n"/>
      <c r="E1201" s="494" t="n"/>
      <c r="F1201" s="517" t="n"/>
      <c r="G1201" s="517" t="n"/>
      <c r="H1201" s="517" t="n"/>
      <c r="I1201" s="517" t="n"/>
    </row>
    <row r="1202">
      <c r="A1202" s="521" t="n"/>
      <c r="B1202" s="522" t="n"/>
      <c r="C1202" s="523" t="n"/>
      <c r="D1202" s="517" t="n"/>
      <c r="E1202" s="494" t="n"/>
      <c r="F1202" s="517" t="n"/>
      <c r="G1202" s="517" t="n"/>
      <c r="H1202" s="517" t="n"/>
      <c r="I1202" s="517" t="n"/>
    </row>
    <row r="1203">
      <c r="A1203" s="521" t="n"/>
      <c r="B1203" s="522" t="n"/>
      <c r="C1203" s="532" t="n"/>
      <c r="D1203" s="517" t="n"/>
      <c r="E1203" s="494" t="n"/>
      <c r="F1203" s="517" t="n"/>
      <c r="G1203" s="517" t="n"/>
      <c r="H1203" s="517" t="n"/>
      <c r="I1203" s="517" t="n"/>
    </row>
    <row r="1204">
      <c r="A1204" s="521" t="n"/>
      <c r="B1204" s="522" t="n"/>
      <c r="C1204" s="532" t="n"/>
      <c r="D1204" s="517" t="n"/>
      <c r="E1204" s="494" t="n"/>
      <c r="F1204" s="517" t="n"/>
      <c r="G1204" s="517" t="n"/>
      <c r="H1204" s="517" t="n"/>
      <c r="I1204" s="517" t="n"/>
    </row>
    <row r="1205">
      <c r="A1205" s="521" t="n"/>
      <c r="B1205" s="522" t="n"/>
      <c r="C1205" s="533" t="n"/>
      <c r="D1205" s="517" t="n"/>
      <c r="E1205" s="494" t="n"/>
      <c r="F1205" s="517" t="n"/>
      <c r="G1205" s="517" t="n"/>
      <c r="H1205" s="517" t="n"/>
      <c r="I1205" s="517" t="n"/>
    </row>
    <row r="1206">
      <c r="A1206" s="521" t="n"/>
      <c r="B1206" s="522" t="n"/>
      <c r="C1206" s="537" t="n"/>
      <c r="D1206" s="517" t="n"/>
      <c r="E1206" s="494" t="n"/>
      <c r="F1206" s="517" t="n"/>
      <c r="G1206" s="517" t="n"/>
      <c r="H1206" s="517" t="n"/>
      <c r="I1206" s="517" t="n"/>
    </row>
    <row r="1207">
      <c r="A1207" s="521" t="n"/>
      <c r="B1207" s="522" t="n"/>
      <c r="C1207" s="533" t="n"/>
      <c r="D1207" s="517" t="n"/>
      <c r="E1207" s="494" t="n"/>
      <c r="F1207" s="517" t="n"/>
      <c r="G1207" s="517" t="n"/>
      <c r="H1207" s="517" t="n"/>
      <c r="I1207" s="517" t="n"/>
    </row>
    <row r="1208">
      <c r="A1208" s="521" t="n"/>
      <c r="B1208" s="522" t="n"/>
      <c r="C1208" s="533" t="n"/>
      <c r="D1208" s="517" t="n"/>
      <c r="E1208" s="494" t="n"/>
      <c r="F1208" s="517" t="n"/>
      <c r="G1208" s="517" t="n"/>
      <c r="H1208" s="517" t="n"/>
      <c r="I1208" s="517" t="n"/>
    </row>
    <row r="1209">
      <c r="A1209" s="521" t="n"/>
      <c r="B1209" s="522" t="n"/>
      <c r="C1209" s="479" t="n"/>
      <c r="D1209" s="517" t="n"/>
      <c r="E1209" s="494" t="n"/>
      <c r="F1209" s="517" t="n"/>
      <c r="G1209" s="517" t="n"/>
      <c r="H1209" s="517" t="n"/>
      <c r="I1209" s="517" t="n"/>
    </row>
    <row r="1210">
      <c r="A1210" s="521" t="n"/>
      <c r="B1210" s="522" t="n"/>
      <c r="C1210" s="479" t="n"/>
      <c r="D1210" s="517" t="n"/>
      <c r="E1210" s="494" t="n"/>
      <c r="F1210" s="517" t="n"/>
      <c r="G1210" s="517" t="n"/>
      <c r="H1210" s="517" t="n"/>
      <c r="I1210" s="517" t="n"/>
    </row>
    <row r="1211">
      <c r="A1211" s="521" t="n"/>
      <c r="B1211" s="522" t="n"/>
      <c r="C1211" s="479" t="n"/>
      <c r="D1211" s="517" t="n"/>
      <c r="E1211" s="494" t="n"/>
      <c r="F1211" s="517" t="n"/>
      <c r="G1211" s="517" t="n"/>
      <c r="H1211" s="517" t="n"/>
      <c r="I1211" s="517" t="n"/>
    </row>
    <row r="1212">
      <c r="A1212" s="521" t="n"/>
      <c r="B1212" s="522" t="n"/>
      <c r="C1212" s="479" t="n"/>
      <c r="D1212" s="517" t="n"/>
      <c r="E1212" s="494" t="n"/>
      <c r="F1212" s="517" t="n"/>
      <c r="G1212" s="517" t="n"/>
      <c r="H1212" s="517" t="n"/>
      <c r="I1212" s="517" t="n"/>
    </row>
    <row r="1213">
      <c r="A1213" s="521" t="n"/>
      <c r="B1213" s="522" t="n"/>
      <c r="C1213" s="479" t="n"/>
      <c r="D1213" s="517" t="n"/>
      <c r="E1213" s="494" t="n"/>
      <c r="F1213" s="517" t="n"/>
      <c r="G1213" s="517" t="n"/>
      <c r="H1213" s="517" t="n"/>
      <c r="I1213" s="517" t="n"/>
    </row>
    <row r="1214">
      <c r="A1214" s="521" t="n"/>
      <c r="B1214" s="522" t="n"/>
      <c r="C1214" s="479" t="n"/>
      <c r="D1214" s="517" t="n"/>
      <c r="E1214" s="494" t="n"/>
      <c r="F1214" s="517" t="n"/>
      <c r="G1214" s="517" t="n"/>
      <c r="H1214" s="517" t="n"/>
      <c r="I1214" s="517" t="n"/>
    </row>
    <row r="1215">
      <c r="A1215" s="521" t="n"/>
      <c r="B1215" s="522" t="n"/>
      <c r="C1215" s="479" t="n"/>
      <c r="D1215" s="517" t="n"/>
      <c r="E1215" s="494" t="n"/>
      <c r="F1215" s="517" t="n"/>
      <c r="G1215" s="517" t="n"/>
      <c r="H1215" s="517" t="n"/>
      <c r="I1215" s="517" t="n"/>
    </row>
    <row r="1216">
      <c r="A1216" s="521" t="n"/>
      <c r="B1216" s="522" t="n"/>
      <c r="C1216" s="479" t="n"/>
      <c r="D1216" s="517" t="n"/>
      <c r="E1216" s="494" t="n"/>
      <c r="F1216" s="517" t="n"/>
      <c r="G1216" s="517" t="n"/>
      <c r="H1216" s="517" t="n"/>
      <c r="I1216" s="517" t="n"/>
    </row>
    <row r="1217">
      <c r="A1217" s="521" t="n"/>
      <c r="B1217" s="522" t="n"/>
      <c r="C1217" s="479" t="n"/>
      <c r="D1217" s="517" t="n"/>
      <c r="E1217" s="494" t="n"/>
      <c r="F1217" s="517" t="n"/>
      <c r="G1217" s="517" t="n"/>
      <c r="H1217" s="517" t="n"/>
      <c r="I1217" s="517" t="n"/>
    </row>
    <row r="1218">
      <c r="A1218" s="521" t="n"/>
      <c r="B1218" s="522" t="n"/>
      <c r="C1218" s="479" t="n"/>
      <c r="D1218" s="517" t="n"/>
      <c r="E1218" s="494" t="n"/>
      <c r="F1218" s="517" t="n"/>
      <c r="G1218" s="517" t="n"/>
      <c r="H1218" s="517" t="n"/>
      <c r="I1218" s="517" t="n"/>
    </row>
    <row r="1219">
      <c r="A1219" s="521" t="n"/>
      <c r="B1219" s="522" t="n"/>
      <c r="C1219" s="479" t="n"/>
      <c r="D1219" s="517" t="n"/>
      <c r="E1219" s="494" t="n"/>
      <c r="F1219" s="517" t="n"/>
      <c r="G1219" s="517" t="n"/>
      <c r="H1219" s="517" t="n"/>
      <c r="I1219" s="517" t="n"/>
    </row>
    <row r="1220">
      <c r="A1220" s="521" t="n"/>
      <c r="B1220" s="522" t="n"/>
      <c r="C1220" s="523" t="n"/>
      <c r="D1220" s="517" t="n"/>
      <c r="E1220" s="494" t="n"/>
      <c r="F1220" s="517" t="n"/>
      <c r="G1220" s="517" t="n"/>
      <c r="H1220" s="517" t="n"/>
      <c r="I1220" s="517" t="n"/>
    </row>
    <row r="1221">
      <c r="A1221" s="521" t="n"/>
      <c r="B1221" s="522" t="n"/>
      <c r="C1221" s="543" t="n"/>
      <c r="D1221" s="517" t="n"/>
      <c r="E1221" s="494" t="n"/>
      <c r="F1221" s="517" t="n"/>
      <c r="G1221" s="517" t="n"/>
      <c r="H1221" s="517" t="n"/>
      <c r="I1221" s="517" t="n"/>
    </row>
    <row r="1222">
      <c r="A1222" s="521" t="n"/>
      <c r="B1222" s="522" t="n"/>
      <c r="C1222" s="479" t="n"/>
      <c r="D1222" s="517" t="n"/>
      <c r="E1222" s="494" t="n"/>
      <c r="F1222" s="517" t="n"/>
      <c r="G1222" s="517" t="n"/>
      <c r="H1222" s="517" t="n"/>
      <c r="I1222" s="517" t="n"/>
    </row>
    <row r="1223">
      <c r="A1223" s="521" t="n"/>
      <c r="B1223" s="522" t="n"/>
      <c r="C1223" s="523" t="n"/>
      <c r="D1223" s="517" t="n"/>
      <c r="E1223" s="494" t="n"/>
      <c r="F1223" s="517" t="n"/>
      <c r="G1223" s="517" t="n"/>
      <c r="H1223" s="517" t="n"/>
      <c r="I1223" s="517" t="n"/>
    </row>
    <row r="1224">
      <c r="A1224" s="521" t="n"/>
      <c r="B1224" s="522" t="n"/>
      <c r="C1224" s="479" t="n"/>
      <c r="D1224" s="517" t="n"/>
      <c r="E1224" s="494" t="n"/>
      <c r="F1224" s="517" t="n"/>
      <c r="G1224" s="517" t="n"/>
      <c r="H1224" s="517" t="n"/>
      <c r="I1224" s="517" t="n"/>
    </row>
    <row r="1225">
      <c r="A1225" s="521" t="n"/>
      <c r="B1225" s="522" t="n"/>
      <c r="C1225" s="523" t="n"/>
      <c r="D1225" s="517" t="n"/>
      <c r="E1225" s="494" t="n"/>
      <c r="F1225" s="517" t="n"/>
      <c r="G1225" s="517" t="n"/>
      <c r="H1225" s="517" t="n"/>
      <c r="I1225" s="517" t="n"/>
    </row>
    <row r="1226">
      <c r="A1226" s="521" t="n"/>
      <c r="B1226" s="522" t="n"/>
      <c r="C1226" s="523" t="n"/>
      <c r="D1226" s="517" t="n"/>
      <c r="E1226" s="494" t="n"/>
      <c r="F1226" s="517" t="n"/>
      <c r="G1226" s="517" t="n"/>
      <c r="H1226" s="517" t="n"/>
      <c r="I1226" s="517" t="n"/>
    </row>
    <row r="1227">
      <c r="A1227" s="521" t="n"/>
      <c r="B1227" s="522" t="n"/>
      <c r="C1227" s="523" t="n"/>
      <c r="D1227" s="517" t="n"/>
      <c r="E1227" s="494" t="n"/>
      <c r="F1227" s="517" t="n"/>
      <c r="G1227" s="517" t="n"/>
      <c r="H1227" s="517" t="n"/>
      <c r="I1227" s="517" t="n"/>
    </row>
    <row r="1228">
      <c r="A1228" s="521" t="n"/>
      <c r="B1228" s="522" t="n"/>
      <c r="C1228" s="535" t="n"/>
      <c r="D1228" s="517" t="n"/>
      <c r="E1228" s="494" t="n"/>
      <c r="F1228" s="517" t="n"/>
      <c r="G1228" s="517" t="n"/>
      <c r="H1228" s="517" t="n"/>
      <c r="I1228" s="517" t="n"/>
    </row>
    <row r="1229">
      <c r="A1229" s="521" t="n"/>
      <c r="B1229" s="522" t="n"/>
      <c r="C1229" s="523" t="n"/>
      <c r="D1229" s="517" t="n"/>
      <c r="E1229" s="494" t="n"/>
      <c r="F1229" s="517" t="n"/>
      <c r="G1229" s="517" t="n"/>
      <c r="H1229" s="517" t="n"/>
      <c r="I1229" s="517" t="n"/>
    </row>
    <row r="1230">
      <c r="A1230" s="521" t="n"/>
      <c r="B1230" s="522" t="n"/>
      <c r="C1230" s="479" t="n"/>
      <c r="D1230" s="517" t="n"/>
      <c r="E1230" s="494" t="n"/>
      <c r="F1230" s="517" t="n"/>
      <c r="G1230" s="517" t="n"/>
      <c r="H1230" s="517" t="n"/>
      <c r="I1230" s="517" t="n"/>
    </row>
    <row r="1231">
      <c r="A1231" s="521" t="n"/>
      <c r="B1231" s="522" t="n"/>
      <c r="C1231" s="479" t="n"/>
      <c r="D1231" s="517" t="n"/>
      <c r="E1231" s="494" t="n"/>
      <c r="F1231" s="517" t="n"/>
      <c r="G1231" s="517" t="n"/>
      <c r="H1231" s="517" t="n"/>
      <c r="I1231" s="517" t="n"/>
    </row>
    <row r="1232">
      <c r="A1232" s="521" t="n"/>
      <c r="B1232" s="522" t="n"/>
      <c r="C1232" s="523" t="n"/>
      <c r="D1232" s="517" t="n"/>
      <c r="E1232" s="494" t="n"/>
      <c r="F1232" s="517" t="n"/>
      <c r="G1232" s="517" t="n"/>
      <c r="H1232" s="517" t="n"/>
      <c r="I1232" s="517" t="n"/>
    </row>
    <row r="1233">
      <c r="A1233" s="521" t="n"/>
      <c r="B1233" s="522" t="n"/>
      <c r="C1233" s="538" t="n"/>
      <c r="D1233" s="517" t="n"/>
      <c r="E1233" s="494" t="n"/>
      <c r="F1233" s="517" t="n"/>
      <c r="G1233" s="517" t="n"/>
      <c r="H1233" s="517" t="n"/>
      <c r="I1233" s="517" t="n"/>
    </row>
    <row r="1234">
      <c r="A1234" s="521" t="n"/>
      <c r="B1234" s="522" t="n"/>
      <c r="C1234" s="523" t="n"/>
      <c r="D1234" s="517" t="n"/>
      <c r="E1234" s="494" t="n"/>
      <c r="F1234" s="517" t="n"/>
      <c r="G1234" s="517" t="n"/>
      <c r="H1234" s="517" t="n"/>
      <c r="I1234" s="517" t="n"/>
    </row>
    <row r="1235">
      <c r="A1235" s="521" t="n"/>
      <c r="B1235" s="522" t="n"/>
      <c r="C1235" s="523" t="n"/>
      <c r="D1235" s="517" t="n"/>
      <c r="E1235" s="494" t="n"/>
      <c r="F1235" s="517" t="n"/>
      <c r="G1235" s="517" t="n"/>
      <c r="H1235" s="517" t="n"/>
      <c r="I1235" s="517" t="n"/>
    </row>
    <row r="1236">
      <c r="A1236" s="521" t="n"/>
      <c r="B1236" s="522" t="n"/>
      <c r="C1236" s="523" t="n"/>
      <c r="D1236" s="517" t="n"/>
      <c r="E1236" s="494" t="n"/>
      <c r="F1236" s="517" t="n"/>
      <c r="G1236" s="517" t="n"/>
      <c r="H1236" s="517" t="n"/>
      <c r="I1236" s="517" t="n"/>
    </row>
    <row r="1237">
      <c r="A1237" s="521" t="n"/>
      <c r="B1237" s="522" t="n"/>
      <c r="C1237" s="523" t="n"/>
      <c r="D1237" s="517" t="n"/>
      <c r="E1237" s="494" t="n"/>
      <c r="F1237" s="517" t="n"/>
      <c r="G1237" s="517" t="n"/>
      <c r="H1237" s="517" t="n"/>
      <c r="I1237" s="517" t="n"/>
    </row>
    <row r="1238">
      <c r="A1238" s="521" t="n"/>
      <c r="B1238" s="522" t="n"/>
      <c r="C1238" s="532" t="n"/>
      <c r="D1238" s="517" t="n"/>
      <c r="E1238" s="494" t="n"/>
      <c r="F1238" s="517" t="n"/>
      <c r="G1238" s="517" t="n"/>
      <c r="H1238" s="517" t="n"/>
      <c r="I1238" s="517" t="n"/>
    </row>
    <row r="1239">
      <c r="A1239" s="521" t="n"/>
      <c r="B1239" s="522" t="n"/>
      <c r="C1239" s="543" t="n"/>
      <c r="D1239" s="517" t="n"/>
      <c r="E1239" s="494" t="n"/>
      <c r="F1239" s="517" t="n"/>
      <c r="G1239" s="517" t="n"/>
      <c r="H1239" s="517" t="n"/>
      <c r="I1239" s="517" t="n"/>
    </row>
    <row r="1240">
      <c r="A1240" s="521" t="n"/>
      <c r="B1240" s="522" t="n"/>
      <c r="C1240" s="533" t="n"/>
      <c r="D1240" s="517" t="n"/>
      <c r="E1240" s="494" t="n"/>
      <c r="F1240" s="517" t="n"/>
      <c r="G1240" s="517" t="n"/>
      <c r="H1240" s="517" t="n"/>
      <c r="I1240" s="517" t="n"/>
    </row>
    <row r="1241">
      <c r="A1241" s="521" t="n"/>
      <c r="B1241" s="522" t="n"/>
      <c r="C1241" s="479" t="n"/>
      <c r="D1241" s="517" t="n"/>
      <c r="E1241" s="494" t="n"/>
      <c r="F1241" s="517" t="n"/>
      <c r="G1241" s="517" t="n"/>
      <c r="H1241" s="517" t="n"/>
      <c r="I1241" s="517" t="n"/>
    </row>
    <row r="1242">
      <c r="A1242" s="521" t="n"/>
      <c r="B1242" s="522" t="n"/>
      <c r="C1242" s="479" t="n"/>
      <c r="D1242" s="517" t="n"/>
      <c r="E1242" s="494" t="n"/>
      <c r="F1242" s="517" t="n"/>
      <c r="G1242" s="517" t="n"/>
      <c r="H1242" s="517" t="n"/>
      <c r="I1242" s="517" t="n"/>
    </row>
    <row r="1243">
      <c r="A1243" s="521" t="n"/>
      <c r="B1243" s="522" t="n"/>
      <c r="C1243" s="479" t="n"/>
      <c r="D1243" s="517" t="n"/>
      <c r="E1243" s="494" t="n"/>
      <c r="F1243" s="517" t="n"/>
      <c r="G1243" s="517" t="n"/>
      <c r="H1243" s="517" t="n"/>
      <c r="I1243" s="517" t="n"/>
    </row>
    <row r="1244">
      <c r="A1244" s="521" t="n"/>
      <c r="B1244" s="522" t="n"/>
      <c r="C1244" s="523" t="n"/>
      <c r="D1244" s="517" t="n"/>
      <c r="E1244" s="494" t="n"/>
      <c r="F1244" s="517" t="n"/>
      <c r="G1244" s="517" t="n"/>
      <c r="H1244" s="517" t="n"/>
      <c r="I1244" s="517" t="n"/>
    </row>
    <row r="1245">
      <c r="A1245" s="521" t="n"/>
      <c r="B1245" s="522" t="n"/>
      <c r="C1245" s="523" t="n"/>
      <c r="D1245" s="517" t="n"/>
      <c r="E1245" s="494" t="n"/>
      <c r="F1245" s="517" t="n"/>
      <c r="G1245" s="517" t="n"/>
      <c r="H1245" s="517" t="n"/>
      <c r="I1245" s="517" t="n"/>
    </row>
    <row r="1246">
      <c r="A1246" s="521" t="n"/>
      <c r="B1246" s="522" t="n"/>
      <c r="C1246" s="523" t="n"/>
      <c r="D1246" s="517" t="n"/>
      <c r="E1246" s="494" t="n"/>
      <c r="F1246" s="517" t="n"/>
      <c r="G1246" s="517" t="n"/>
      <c r="H1246" s="517" t="n"/>
      <c r="I1246" s="517" t="n"/>
    </row>
    <row r="1247">
      <c r="A1247" s="521" t="n"/>
      <c r="B1247" s="522" t="n"/>
      <c r="C1247" s="523" t="n"/>
      <c r="D1247" s="517" t="n"/>
      <c r="E1247" s="494" t="n"/>
      <c r="F1247" s="517" t="n"/>
      <c r="G1247" s="517" t="n"/>
      <c r="H1247" s="517" t="n"/>
      <c r="I1247" s="517" t="n"/>
    </row>
    <row r="1248">
      <c r="A1248" s="521" t="n"/>
      <c r="B1248" s="522" t="n"/>
      <c r="C1248" s="523" t="n"/>
      <c r="D1248" s="517" t="n"/>
      <c r="E1248" s="494" t="n"/>
      <c r="F1248" s="517" t="n"/>
      <c r="G1248" s="517" t="n"/>
      <c r="H1248" s="517" t="n"/>
      <c r="I1248" s="517" t="n"/>
    </row>
    <row r="1249">
      <c r="A1249" s="521" t="n"/>
      <c r="B1249" s="522" t="n"/>
      <c r="C1249" s="523" t="n"/>
      <c r="D1249" s="517" t="n"/>
      <c r="E1249" s="494" t="n"/>
      <c r="F1249" s="517" t="n"/>
      <c r="G1249" s="517" t="n"/>
      <c r="H1249" s="517" t="n"/>
      <c r="I1249" s="517" t="n"/>
    </row>
    <row r="1250">
      <c r="A1250" s="521" t="n"/>
      <c r="B1250" s="522" t="n"/>
      <c r="C1250" s="523" t="n"/>
      <c r="D1250" s="517" t="n"/>
      <c r="E1250" s="494" t="n"/>
      <c r="F1250" s="517" t="n"/>
      <c r="G1250" s="517" t="n"/>
      <c r="H1250" s="517" t="n"/>
      <c r="I1250" s="517" t="n"/>
    </row>
    <row r="1251">
      <c r="A1251" s="521" t="n"/>
      <c r="B1251" s="522" t="n"/>
      <c r="C1251" s="523" t="n"/>
      <c r="D1251" s="517" t="n"/>
      <c r="E1251" s="494" t="n"/>
      <c r="F1251" s="517" t="n"/>
      <c r="G1251" s="517" t="n"/>
      <c r="H1251" s="517" t="n"/>
      <c r="I1251" s="517" t="n"/>
    </row>
    <row r="1252">
      <c r="A1252" s="521" t="n"/>
      <c r="B1252" s="522" t="n"/>
      <c r="C1252" s="479" t="n"/>
      <c r="D1252" s="517" t="n"/>
      <c r="E1252" s="494" t="n"/>
      <c r="F1252" s="517" t="n"/>
      <c r="G1252" s="517" t="n"/>
      <c r="H1252" s="517" t="n"/>
      <c r="I1252" s="517" t="n"/>
    </row>
    <row r="1253">
      <c r="A1253" s="521" t="n"/>
      <c r="B1253" s="522" t="n"/>
      <c r="C1253" s="523" t="n"/>
      <c r="D1253" s="517" t="n"/>
      <c r="E1253" s="494" t="n"/>
      <c r="F1253" s="517" t="n"/>
      <c r="G1253" s="517" t="n"/>
      <c r="H1253" s="517" t="n"/>
      <c r="I1253" s="517" t="n"/>
    </row>
    <row r="1254">
      <c r="A1254" s="521" t="n"/>
      <c r="B1254" s="522" t="n"/>
      <c r="C1254" s="523" t="n"/>
      <c r="D1254" s="517" t="n"/>
      <c r="E1254" s="494" t="n"/>
      <c r="F1254" s="517" t="n"/>
      <c r="G1254" s="517" t="n"/>
      <c r="H1254" s="517" t="n"/>
      <c r="I1254" s="517" t="n"/>
    </row>
    <row r="1255">
      <c r="A1255" s="521" t="n"/>
      <c r="B1255" s="522" t="n"/>
      <c r="C1255" s="479" t="n"/>
      <c r="D1255" s="517" t="n"/>
      <c r="E1255" s="494" t="n"/>
      <c r="F1255" s="517" t="n"/>
      <c r="G1255" s="517" t="n"/>
      <c r="H1255" s="517" t="n"/>
      <c r="I1255" s="517" t="n"/>
    </row>
    <row r="1256">
      <c r="A1256" s="521" t="n"/>
      <c r="B1256" s="522" t="n"/>
      <c r="C1256" s="536" t="n"/>
      <c r="D1256" s="517" t="n"/>
      <c r="E1256" s="494" t="n"/>
      <c r="F1256" s="517" t="n"/>
      <c r="G1256" s="517" t="n"/>
      <c r="H1256" s="517" t="n"/>
      <c r="I1256" s="517" t="n"/>
    </row>
    <row r="1257">
      <c r="A1257" s="521" t="n"/>
      <c r="B1257" s="522" t="n"/>
      <c r="C1257" s="523" t="n"/>
      <c r="D1257" s="517" t="n"/>
      <c r="E1257" s="494" t="n"/>
      <c r="F1257" s="517" t="n"/>
      <c r="G1257" s="517" t="n"/>
      <c r="H1257" s="517" t="n"/>
      <c r="I1257" s="517" t="n"/>
    </row>
    <row r="1258">
      <c r="A1258" s="521" t="n"/>
      <c r="B1258" s="522" t="n"/>
      <c r="C1258" s="523" t="n"/>
      <c r="D1258" s="517" t="n"/>
      <c r="E1258" s="494" t="n"/>
      <c r="F1258" s="517" t="n"/>
      <c r="G1258" s="517" t="n"/>
      <c r="H1258" s="517" t="n"/>
      <c r="I1258" s="517" t="n"/>
    </row>
    <row r="1259">
      <c r="A1259" s="521" t="n"/>
      <c r="B1259" s="522" t="n"/>
      <c r="C1259" s="534" t="n"/>
      <c r="D1259" s="517" t="n"/>
      <c r="E1259" s="494" t="n"/>
      <c r="F1259" s="517" t="n"/>
      <c r="G1259" s="517" t="n"/>
      <c r="H1259" s="517" t="n"/>
      <c r="I1259" s="517" t="n"/>
    </row>
    <row r="1260">
      <c r="A1260" s="521" t="n"/>
      <c r="B1260" s="522" t="n"/>
      <c r="C1260" s="523" t="n"/>
      <c r="D1260" s="517" t="n"/>
      <c r="E1260" s="494" t="n"/>
      <c r="F1260" s="517" t="n"/>
      <c r="G1260" s="517" t="n"/>
      <c r="H1260" s="517" t="n"/>
      <c r="I1260" s="517" t="n"/>
    </row>
    <row r="1261">
      <c r="A1261" s="521" t="n"/>
      <c r="B1261" s="522" t="n"/>
      <c r="C1261" s="523" t="n"/>
      <c r="D1261" s="517" t="n"/>
      <c r="E1261" s="494" t="n"/>
      <c r="F1261" s="517" t="n"/>
      <c r="G1261" s="517" t="n"/>
      <c r="H1261" s="517" t="n"/>
      <c r="I1261" s="517" t="n"/>
    </row>
    <row r="1262">
      <c r="A1262" s="521" t="n"/>
      <c r="B1262" s="522" t="n"/>
      <c r="C1262" s="523" t="n"/>
      <c r="D1262" s="517" t="n"/>
      <c r="E1262" s="494" t="n"/>
      <c r="F1262" s="517" t="n"/>
      <c r="G1262" s="517" t="n"/>
      <c r="H1262" s="517" t="n"/>
      <c r="I1262" s="517" t="n"/>
    </row>
    <row r="1263">
      <c r="A1263" s="521" t="n"/>
      <c r="B1263" s="522" t="n"/>
      <c r="C1263" s="530" t="n"/>
      <c r="D1263" s="517" t="n"/>
      <c r="E1263" s="494" t="n"/>
      <c r="F1263" s="517" t="n"/>
      <c r="G1263" s="517" t="n"/>
      <c r="H1263" s="517" t="n"/>
      <c r="I1263" s="517" t="n"/>
    </row>
    <row r="1264">
      <c r="A1264" s="521" t="n"/>
      <c r="B1264" s="522" t="n"/>
      <c r="C1264" s="523" t="n"/>
      <c r="D1264" s="517" t="n"/>
      <c r="E1264" s="494" t="n"/>
      <c r="F1264" s="517" t="n"/>
      <c r="G1264" s="517" t="n"/>
      <c r="H1264" s="517" t="n"/>
      <c r="I1264" s="517" t="n"/>
    </row>
    <row r="1265">
      <c r="A1265" s="521" t="n"/>
      <c r="B1265" s="522" t="n"/>
      <c r="C1265" s="535" t="n"/>
      <c r="D1265" s="517" t="n"/>
      <c r="E1265" s="494" t="n"/>
      <c r="F1265" s="517" t="n"/>
      <c r="G1265" s="517" t="n"/>
      <c r="H1265" s="517" t="n"/>
      <c r="I1265" s="517" t="n"/>
    </row>
    <row r="1266">
      <c r="A1266" s="521" t="n"/>
      <c r="B1266" s="522" t="n"/>
      <c r="C1266" s="523" t="n"/>
      <c r="D1266" s="517" t="n"/>
      <c r="E1266" s="494" t="n"/>
      <c r="F1266" s="517" t="n"/>
      <c r="G1266" s="517" t="n"/>
      <c r="H1266" s="517" t="n"/>
      <c r="I1266" s="517" t="n"/>
    </row>
    <row r="1267">
      <c r="A1267" s="521" t="n"/>
      <c r="B1267" s="522" t="n"/>
      <c r="C1267" s="523" t="n"/>
      <c r="D1267" s="517" t="n"/>
      <c r="E1267" s="494" t="n"/>
      <c r="F1267" s="517" t="n"/>
      <c r="G1267" s="517" t="n"/>
      <c r="H1267" s="517" t="n"/>
      <c r="I1267" s="517" t="n"/>
    </row>
    <row r="1268">
      <c r="A1268" s="521" t="n"/>
      <c r="B1268" s="522" t="n"/>
      <c r="C1268" s="523" t="n"/>
      <c r="D1268" s="517" t="n"/>
      <c r="E1268" s="494" t="n"/>
      <c r="F1268" s="517" t="n"/>
      <c r="G1268" s="517" t="n"/>
      <c r="H1268" s="517" t="n"/>
      <c r="I1268" s="517" t="n"/>
    </row>
    <row r="1269">
      <c r="A1269" s="521" t="n"/>
      <c r="B1269" s="522" t="n"/>
      <c r="C1269" s="523" t="n"/>
      <c r="D1269" s="517" t="n"/>
      <c r="E1269" s="494" t="n"/>
      <c r="F1269" s="517" t="n"/>
      <c r="G1269" s="517" t="n"/>
      <c r="H1269" s="517" t="n"/>
      <c r="I1269" s="517" t="n"/>
    </row>
    <row r="1270">
      <c r="A1270" s="521" t="n"/>
      <c r="B1270" s="522" t="n"/>
      <c r="C1270" s="523" t="n"/>
      <c r="D1270" s="517" t="n"/>
      <c r="E1270" s="494" t="n"/>
      <c r="F1270" s="517" t="n"/>
      <c r="G1270" s="517" t="n"/>
      <c r="H1270" s="517" t="n"/>
      <c r="I1270" s="517" t="n"/>
    </row>
    <row r="1271">
      <c r="A1271" s="521" t="n"/>
      <c r="B1271" s="522" t="n"/>
      <c r="C1271" s="523" t="n"/>
      <c r="D1271" s="517" t="n"/>
      <c r="E1271" s="494" t="n"/>
      <c r="F1271" s="517" t="n"/>
      <c r="G1271" s="517" t="n"/>
      <c r="H1271" s="517" t="n"/>
      <c r="I1271" s="517" t="n"/>
    </row>
    <row r="1272">
      <c r="A1272" s="521" t="n"/>
      <c r="B1272" s="522" t="n"/>
      <c r="C1272" s="532" t="n"/>
      <c r="D1272" s="517" t="n"/>
      <c r="E1272" s="494" t="n"/>
      <c r="F1272" s="517" t="n"/>
      <c r="G1272" s="517" t="n"/>
      <c r="H1272" s="517" t="n"/>
      <c r="I1272" s="517" t="n"/>
    </row>
    <row r="1273">
      <c r="A1273" s="521" t="n"/>
      <c r="B1273" s="522" t="n"/>
      <c r="C1273" s="523" t="n"/>
      <c r="D1273" s="517" t="n"/>
      <c r="E1273" s="494" t="n"/>
      <c r="F1273" s="517" t="n"/>
      <c r="G1273" s="517" t="n"/>
      <c r="H1273" s="517" t="n"/>
      <c r="I1273" s="517" t="n"/>
    </row>
    <row r="1274">
      <c r="A1274" s="521" t="n"/>
      <c r="B1274" s="522" t="n"/>
      <c r="C1274" s="532" t="n"/>
      <c r="D1274" s="517" t="n"/>
      <c r="E1274" s="494" t="n"/>
      <c r="F1274" s="517" t="n"/>
      <c r="G1274" s="517" t="n"/>
      <c r="H1274" s="517" t="n"/>
      <c r="I1274" s="517" t="n"/>
    </row>
    <row r="1275">
      <c r="A1275" s="521" t="n"/>
      <c r="B1275" s="522" t="n"/>
      <c r="C1275" s="479" t="n"/>
      <c r="D1275" s="517" t="n"/>
      <c r="E1275" s="494" t="n"/>
      <c r="F1275" s="517" t="n"/>
      <c r="G1275" s="517" t="n"/>
      <c r="H1275" s="517" t="n"/>
      <c r="I1275" s="517" t="n"/>
    </row>
    <row r="1276">
      <c r="A1276" s="521" t="n"/>
      <c r="B1276" s="522" t="n"/>
      <c r="C1276" s="523" t="n"/>
      <c r="D1276" s="517" t="n"/>
      <c r="E1276" s="494" t="n"/>
      <c r="F1276" s="517" t="n"/>
      <c r="G1276" s="517" t="n"/>
      <c r="H1276" s="517" t="n"/>
      <c r="I1276" s="517" t="n"/>
    </row>
    <row r="1277">
      <c r="A1277" s="521" t="n"/>
      <c r="B1277" s="522" t="n"/>
      <c r="C1277" s="523" t="n"/>
      <c r="D1277" s="517" t="n"/>
      <c r="E1277" s="494" t="n"/>
      <c r="F1277" s="517" t="n"/>
      <c r="G1277" s="517" t="n"/>
      <c r="H1277" s="517" t="n"/>
      <c r="I1277" s="517" t="n"/>
    </row>
    <row r="1278">
      <c r="A1278" s="521" t="n"/>
      <c r="B1278" s="522" t="n"/>
      <c r="C1278" s="523" t="n"/>
      <c r="D1278" s="517" t="n"/>
      <c r="E1278" s="494" t="n"/>
      <c r="F1278" s="517" t="n"/>
      <c r="G1278" s="517" t="n"/>
      <c r="H1278" s="517" t="n"/>
      <c r="I1278" s="517" t="n"/>
    </row>
    <row r="1279">
      <c r="A1279" s="521" t="n"/>
      <c r="B1279" s="522" t="n"/>
      <c r="C1279" s="523" t="n"/>
      <c r="D1279" s="517" t="n"/>
      <c r="E1279" s="494" t="n"/>
      <c r="F1279" s="517" t="n"/>
      <c r="G1279" s="517" t="n"/>
      <c r="H1279" s="517" t="n"/>
      <c r="I1279" s="517" t="n"/>
    </row>
    <row r="1280">
      <c r="A1280" s="521" t="n"/>
      <c r="B1280" s="522" t="n"/>
      <c r="C1280" s="523" t="n"/>
      <c r="D1280" s="517" t="n"/>
      <c r="E1280" s="494" t="n"/>
      <c r="F1280" s="517" t="n"/>
      <c r="G1280" s="517" t="n"/>
      <c r="H1280" s="517" t="n"/>
      <c r="I1280" s="517" t="n"/>
    </row>
    <row r="1281">
      <c r="A1281" s="521" t="n"/>
      <c r="B1281" s="522" t="n"/>
      <c r="C1281" s="530" t="n"/>
      <c r="D1281" s="517" t="n"/>
      <c r="E1281" s="494" t="n"/>
      <c r="F1281" s="517" t="n"/>
      <c r="G1281" s="517" t="n"/>
      <c r="H1281" s="517" t="n"/>
      <c r="I1281" s="517" t="n"/>
    </row>
    <row r="1282">
      <c r="A1282" s="521" t="n"/>
      <c r="B1282" s="522" t="n"/>
      <c r="C1282" s="523" t="n"/>
      <c r="D1282" s="517" t="n"/>
      <c r="E1282" s="494" t="n"/>
      <c r="F1282" s="517" t="n"/>
      <c r="G1282" s="517" t="n"/>
      <c r="H1282" s="517" t="n"/>
      <c r="I1282" s="517" t="n"/>
    </row>
    <row r="1283">
      <c r="A1283" s="521" t="n"/>
      <c r="B1283" s="522" t="n"/>
      <c r="C1283" s="523" t="n"/>
      <c r="D1283" s="517" t="n"/>
      <c r="E1283" s="494" t="n"/>
      <c r="F1283" s="517" t="n"/>
      <c r="G1283" s="517" t="n"/>
      <c r="H1283" s="517" t="n"/>
      <c r="I1283" s="517" t="n"/>
    </row>
    <row r="1284">
      <c r="A1284" s="521" t="n"/>
      <c r="B1284" s="522" t="n"/>
      <c r="C1284" s="479" t="n"/>
      <c r="D1284" s="517" t="n"/>
      <c r="E1284" s="494" t="n"/>
      <c r="F1284" s="517" t="n"/>
      <c r="G1284" s="517" t="n"/>
      <c r="H1284" s="517" t="n"/>
      <c r="I1284" s="517" t="n"/>
    </row>
    <row r="1285">
      <c r="A1285" s="521" t="n"/>
      <c r="B1285" s="522" t="n"/>
      <c r="C1285" s="479" t="n"/>
      <c r="D1285" s="517" t="n"/>
      <c r="E1285" s="494" t="n"/>
      <c r="F1285" s="517" t="n"/>
      <c r="G1285" s="517" t="n"/>
      <c r="H1285" s="517" t="n"/>
      <c r="I1285" s="517" t="n"/>
    </row>
    <row r="1286">
      <c r="A1286" s="521" t="n"/>
      <c r="B1286" s="522" t="n"/>
      <c r="C1286" s="523" t="n"/>
      <c r="D1286" s="517" t="n"/>
      <c r="E1286" s="494" t="n"/>
      <c r="F1286" s="517" t="n"/>
      <c r="G1286" s="517" t="n"/>
      <c r="H1286" s="517" t="n"/>
      <c r="I1286" s="517" t="n"/>
    </row>
    <row r="1287">
      <c r="A1287" s="521" t="n"/>
      <c r="B1287" s="522" t="n"/>
      <c r="C1287" s="479" t="n"/>
      <c r="D1287" s="517" t="n"/>
      <c r="E1287" s="494" t="n"/>
      <c r="F1287" s="517" t="n"/>
      <c r="G1287" s="517" t="n"/>
      <c r="H1287" s="517" t="n"/>
      <c r="I1287" s="517" t="n"/>
    </row>
    <row r="1288">
      <c r="A1288" s="521" t="n"/>
      <c r="B1288" s="522" t="n"/>
      <c r="C1288" s="523" t="n"/>
      <c r="D1288" s="517" t="n"/>
      <c r="E1288" s="494" t="n"/>
      <c r="F1288" s="517" t="n"/>
      <c r="G1288" s="517" t="n"/>
      <c r="H1288" s="517" t="n"/>
      <c r="I1288" s="517" t="n"/>
    </row>
    <row r="1289">
      <c r="A1289" s="521" t="n"/>
      <c r="B1289" s="522" t="n"/>
      <c r="C1289" s="523" t="n"/>
      <c r="D1289" s="517" t="n"/>
      <c r="E1289" s="494" t="n"/>
      <c r="F1289" s="517" t="n"/>
      <c r="G1289" s="517" t="n"/>
      <c r="H1289" s="517" t="n"/>
      <c r="I1289" s="517" t="n"/>
    </row>
    <row r="1290">
      <c r="A1290" s="521" t="n"/>
      <c r="B1290" s="522" t="n"/>
      <c r="C1290" s="523" t="n"/>
      <c r="D1290" s="517" t="n"/>
      <c r="E1290" s="494" t="n"/>
      <c r="F1290" s="517" t="n"/>
      <c r="G1290" s="517" t="n"/>
      <c r="H1290" s="517" t="n"/>
      <c r="I1290" s="517" t="n"/>
    </row>
    <row r="1291">
      <c r="A1291" s="521" t="n"/>
      <c r="B1291" s="522" t="n"/>
      <c r="C1291" s="530" t="n"/>
      <c r="D1291" s="517" t="n"/>
      <c r="E1291" s="494" t="n"/>
      <c r="F1291" s="517" t="n"/>
      <c r="G1291" s="517" t="n"/>
      <c r="H1291" s="517" t="n"/>
      <c r="I1291" s="517" t="n"/>
    </row>
    <row r="1292">
      <c r="A1292" s="521" t="n"/>
      <c r="B1292" s="522" t="n"/>
      <c r="C1292" s="523" t="n"/>
      <c r="D1292" s="517" t="n"/>
      <c r="E1292" s="494" t="n"/>
      <c r="F1292" s="517" t="n"/>
      <c r="G1292" s="517" t="n"/>
      <c r="H1292" s="517" t="n"/>
      <c r="I1292" s="517" t="n"/>
    </row>
    <row r="1293">
      <c r="A1293" s="521" t="n"/>
      <c r="B1293" s="522" t="n"/>
      <c r="C1293" s="542" t="n"/>
      <c r="D1293" s="517" t="n"/>
      <c r="E1293" s="494" t="n"/>
      <c r="F1293" s="517" t="n"/>
      <c r="G1293" s="517" t="n"/>
      <c r="H1293" s="517" t="n"/>
      <c r="I1293" s="517" t="n"/>
    </row>
    <row r="1294">
      <c r="A1294" s="521" t="n"/>
      <c r="B1294" s="522" t="n"/>
      <c r="C1294" s="530" t="n"/>
      <c r="D1294" s="517" t="n"/>
      <c r="E1294" s="494" t="n"/>
      <c r="F1294" s="517" t="n"/>
      <c r="G1294" s="517" t="n"/>
      <c r="H1294" s="517" t="n"/>
      <c r="I1294" s="517" t="n"/>
    </row>
    <row r="1295">
      <c r="A1295" s="521" t="n"/>
      <c r="B1295" s="522" t="n"/>
      <c r="C1295" s="544" t="n"/>
      <c r="D1295" s="517" t="n"/>
      <c r="E1295" s="494" t="n"/>
      <c r="F1295" s="517" t="n"/>
      <c r="G1295" s="517" t="n"/>
      <c r="H1295" s="517" t="n"/>
      <c r="I1295" s="517" t="n"/>
    </row>
    <row r="1296">
      <c r="A1296" s="521" t="n"/>
      <c r="B1296" s="522" t="n"/>
      <c r="C1296" s="523" t="n"/>
      <c r="D1296" s="517" t="n"/>
      <c r="E1296" s="494" t="n"/>
      <c r="F1296" s="517" t="n"/>
      <c r="G1296" s="517" t="n"/>
      <c r="H1296" s="517" t="n"/>
      <c r="I1296" s="517" t="n"/>
    </row>
    <row r="1297">
      <c r="A1297" s="521" t="n"/>
      <c r="B1297" s="522" t="n"/>
      <c r="C1297" s="534" t="n"/>
      <c r="D1297" s="517" t="n"/>
      <c r="E1297" s="494" t="n"/>
      <c r="F1297" s="517" t="n"/>
      <c r="G1297" s="517" t="n"/>
      <c r="H1297" s="517" t="n"/>
      <c r="I1297" s="517" t="n"/>
    </row>
    <row r="1298">
      <c r="A1298" s="521" t="n"/>
      <c r="B1298" s="522" t="n"/>
      <c r="C1298" s="523" t="n"/>
      <c r="D1298" s="517" t="n"/>
      <c r="E1298" s="494" t="n"/>
      <c r="F1298" s="517" t="n"/>
      <c r="G1298" s="517" t="n"/>
      <c r="H1298" s="517" t="n"/>
      <c r="I1298" s="517" t="n"/>
    </row>
    <row r="1299">
      <c r="A1299" s="521" t="n"/>
      <c r="B1299" s="522" t="n"/>
      <c r="C1299" s="523" t="n"/>
      <c r="D1299" s="517" t="n"/>
      <c r="E1299" s="494" t="n"/>
      <c r="F1299" s="517" t="n"/>
      <c r="G1299" s="517" t="n"/>
      <c r="H1299" s="517" t="n"/>
      <c r="I1299" s="517" t="n"/>
    </row>
    <row r="1300">
      <c r="A1300" s="521" t="n"/>
      <c r="B1300" s="522" t="n"/>
      <c r="C1300" s="523" t="n"/>
      <c r="D1300" s="517" t="n"/>
      <c r="E1300" s="494" t="n"/>
      <c r="F1300" s="517" t="n"/>
      <c r="G1300" s="517" t="n"/>
      <c r="H1300" s="517" t="n"/>
      <c r="I1300" s="517" t="n"/>
    </row>
    <row r="1301">
      <c r="A1301" s="521" t="n"/>
      <c r="B1301" s="522" t="n"/>
      <c r="C1301" s="523" t="n"/>
      <c r="D1301" s="517" t="n"/>
      <c r="E1301" s="494" t="n"/>
      <c r="F1301" s="517" t="n"/>
      <c r="G1301" s="517" t="n"/>
      <c r="H1301" s="517" t="n"/>
      <c r="I1301" s="517" t="n"/>
    </row>
    <row r="1302">
      <c r="A1302" s="521" t="n"/>
      <c r="B1302" s="522" t="n"/>
      <c r="C1302" s="523" t="n"/>
      <c r="D1302" s="517" t="n"/>
      <c r="E1302" s="494" t="n"/>
      <c r="F1302" s="517" t="n"/>
      <c r="G1302" s="517" t="n"/>
      <c r="H1302" s="517" t="n"/>
      <c r="I1302" s="517" t="n"/>
    </row>
    <row r="1303">
      <c r="A1303" s="521" t="n"/>
      <c r="B1303" s="522" t="n"/>
      <c r="C1303" s="479" t="n"/>
      <c r="D1303" s="517" t="n"/>
      <c r="E1303" s="494" t="n"/>
      <c r="F1303" s="517" t="n"/>
      <c r="G1303" s="517" t="n"/>
      <c r="H1303" s="517" t="n"/>
      <c r="I1303" s="517" t="n"/>
    </row>
    <row r="1304">
      <c r="A1304" s="521" t="n"/>
      <c r="B1304" s="522" t="n"/>
      <c r="C1304" s="479" t="n"/>
      <c r="D1304" s="517" t="n"/>
      <c r="E1304" s="494" t="n"/>
      <c r="F1304" s="517" t="n"/>
      <c r="G1304" s="517" t="n"/>
      <c r="H1304" s="517" t="n"/>
      <c r="I1304" s="517" t="n"/>
    </row>
    <row r="1305">
      <c r="A1305" s="521" t="n"/>
      <c r="B1305" s="522" t="n"/>
      <c r="C1305" s="479" t="n"/>
      <c r="D1305" s="517" t="n"/>
      <c r="E1305" s="494" t="n"/>
      <c r="F1305" s="517" t="n"/>
      <c r="G1305" s="517" t="n"/>
      <c r="H1305" s="517" t="n"/>
      <c r="I1305" s="517" t="n"/>
    </row>
    <row r="1306">
      <c r="A1306" s="521" t="n"/>
      <c r="B1306" s="522" t="n"/>
      <c r="C1306" s="537" t="n"/>
      <c r="D1306" s="517" t="n"/>
      <c r="E1306" s="494" t="n"/>
      <c r="F1306" s="517" t="n"/>
      <c r="G1306" s="517" t="n"/>
      <c r="H1306" s="517" t="n"/>
      <c r="I1306" s="517" t="n"/>
    </row>
    <row r="1307">
      <c r="A1307" s="521" t="n"/>
      <c r="B1307" s="522" t="n"/>
      <c r="C1307" s="479" t="n"/>
      <c r="D1307" s="517" t="n"/>
      <c r="E1307" s="494" t="n"/>
      <c r="F1307" s="517" t="n"/>
      <c r="G1307" s="517" t="n"/>
      <c r="H1307" s="517" t="n"/>
      <c r="I1307" s="517" t="n"/>
    </row>
    <row r="1308">
      <c r="A1308" s="521" t="n"/>
      <c r="B1308" s="522" t="n"/>
      <c r="C1308" s="479" t="n"/>
      <c r="D1308" s="517" t="n"/>
      <c r="E1308" s="494" t="n"/>
      <c r="F1308" s="517" t="n"/>
      <c r="G1308" s="517" t="n"/>
      <c r="H1308" s="517" t="n"/>
      <c r="I1308" s="517" t="n"/>
    </row>
    <row r="1309">
      <c r="A1309" s="521" t="n"/>
      <c r="B1309" s="522" t="n"/>
      <c r="C1309" s="479" t="n"/>
      <c r="D1309" s="517" t="n"/>
      <c r="E1309" s="494" t="n"/>
      <c r="F1309" s="517" t="n"/>
      <c r="G1309" s="517" t="n"/>
      <c r="H1309" s="517" t="n"/>
      <c r="I1309" s="517" t="n"/>
    </row>
    <row r="1310">
      <c r="A1310" s="521" t="n"/>
      <c r="B1310" s="522" t="n"/>
      <c r="C1310" s="479" t="n"/>
      <c r="D1310" s="517" t="n"/>
      <c r="E1310" s="494" t="n"/>
      <c r="F1310" s="517" t="n"/>
      <c r="G1310" s="517" t="n"/>
      <c r="H1310" s="517" t="n"/>
      <c r="I1310" s="517" t="n"/>
    </row>
    <row r="1311">
      <c r="A1311" s="521" t="n"/>
      <c r="B1311" s="522" t="n"/>
      <c r="C1311" s="479" t="n"/>
      <c r="D1311" s="517" t="n"/>
      <c r="E1311" s="494" t="n"/>
      <c r="F1311" s="517" t="n"/>
      <c r="G1311" s="517" t="n"/>
      <c r="H1311" s="517" t="n"/>
      <c r="I1311" s="517" t="n"/>
    </row>
    <row r="1312">
      <c r="A1312" s="521" t="n"/>
      <c r="B1312" s="522" t="n"/>
      <c r="C1312" s="479" t="n"/>
      <c r="D1312" s="517" t="n"/>
      <c r="E1312" s="494" t="n"/>
      <c r="F1312" s="517" t="n"/>
      <c r="G1312" s="517" t="n"/>
      <c r="H1312" s="517" t="n"/>
      <c r="I1312" s="517" t="n"/>
    </row>
    <row r="1313">
      <c r="A1313" s="521" t="n"/>
      <c r="B1313" s="522" t="n"/>
      <c r="C1313" s="540" t="n"/>
      <c r="D1313" s="517" t="n"/>
      <c r="E1313" s="494" t="n"/>
      <c r="F1313" s="517" t="n"/>
      <c r="G1313" s="517" t="n"/>
      <c r="H1313" s="517" t="n"/>
      <c r="I1313" s="517" t="n"/>
    </row>
    <row r="1314">
      <c r="A1314" s="521" t="n"/>
      <c r="B1314" s="522" t="n"/>
      <c r="C1314" s="540" t="n"/>
      <c r="D1314" s="517" t="n"/>
      <c r="E1314" s="494" t="n"/>
      <c r="F1314" s="517" t="n"/>
      <c r="G1314" s="517" t="n"/>
      <c r="H1314" s="517" t="n"/>
      <c r="I1314" s="517" t="n"/>
    </row>
    <row r="1315">
      <c r="A1315" s="521" t="n"/>
      <c r="B1315" s="522" t="n"/>
      <c r="C1315" s="523" t="n"/>
      <c r="D1315" s="517" t="n"/>
      <c r="E1315" s="494" t="n"/>
      <c r="F1315" s="517" t="n"/>
      <c r="G1315" s="517" t="n"/>
      <c r="H1315" s="517" t="n"/>
      <c r="I1315" s="517" t="n"/>
    </row>
    <row r="1316">
      <c r="A1316" s="521" t="n"/>
      <c r="B1316" s="522" t="n"/>
      <c r="C1316" s="523" t="n"/>
      <c r="D1316" s="517" t="n"/>
      <c r="E1316" s="494" t="n"/>
      <c r="F1316" s="517" t="n"/>
      <c r="G1316" s="517" t="n"/>
      <c r="H1316" s="517" t="n"/>
      <c r="I1316" s="517" t="n"/>
    </row>
    <row r="1317">
      <c r="A1317" s="521" t="n"/>
      <c r="B1317" s="522" t="n"/>
      <c r="C1317" s="523" t="n"/>
      <c r="D1317" s="517" t="n"/>
      <c r="E1317" s="494" t="n"/>
      <c r="F1317" s="517" t="n"/>
      <c r="G1317" s="517" t="n"/>
      <c r="H1317" s="517" t="n"/>
      <c r="I1317" s="517" t="n"/>
    </row>
    <row r="1318">
      <c r="A1318" s="521" t="n"/>
      <c r="B1318" s="522" t="n"/>
      <c r="C1318" s="534" t="n"/>
      <c r="D1318" s="517" t="n"/>
      <c r="E1318" s="494" t="n"/>
      <c r="F1318" s="517" t="n"/>
      <c r="G1318" s="517" t="n"/>
      <c r="H1318" s="517" t="n"/>
      <c r="I1318" s="517" t="n"/>
    </row>
    <row r="1319">
      <c r="A1319" s="521" t="n"/>
      <c r="B1319" s="522" t="n"/>
      <c r="C1319" s="479" t="n"/>
      <c r="D1319" s="517" t="n"/>
      <c r="E1319" s="494" t="n"/>
      <c r="F1319" s="517" t="n"/>
      <c r="G1319" s="517" t="n"/>
      <c r="H1319" s="517" t="n"/>
      <c r="I1319" s="517" t="n"/>
    </row>
    <row r="1320">
      <c r="A1320" s="521" t="n"/>
      <c r="B1320" s="522" t="n"/>
      <c r="C1320" s="523" t="n"/>
      <c r="D1320" s="517" t="n"/>
      <c r="E1320" s="494" t="n"/>
      <c r="F1320" s="517" t="n"/>
      <c r="G1320" s="517" t="n"/>
      <c r="H1320" s="517" t="n"/>
      <c r="I1320" s="517" t="n"/>
    </row>
    <row r="1321">
      <c r="A1321" s="521" t="n"/>
      <c r="B1321" s="522" t="n"/>
      <c r="C1321" s="532" t="n"/>
      <c r="D1321" s="517" t="n"/>
      <c r="E1321" s="494" t="n"/>
      <c r="F1321" s="517" t="n"/>
      <c r="G1321" s="517" t="n"/>
      <c r="H1321" s="517" t="n"/>
      <c r="I1321" s="517" t="n"/>
    </row>
    <row r="1322">
      <c r="A1322" s="521" t="n"/>
      <c r="B1322" s="522" t="n"/>
      <c r="C1322" s="532" t="n"/>
      <c r="D1322" s="517" t="n"/>
      <c r="E1322" s="494" t="n"/>
      <c r="F1322" s="517" t="n"/>
      <c r="G1322" s="517" t="n"/>
      <c r="H1322" s="517" t="n"/>
      <c r="I1322" s="517" t="n"/>
    </row>
    <row r="1323">
      <c r="A1323" s="521" t="n"/>
      <c r="B1323" s="522" t="n"/>
      <c r="C1323" s="532" t="n"/>
      <c r="D1323" s="517" t="n"/>
      <c r="E1323" s="494" t="n"/>
      <c r="F1323" s="517" t="n"/>
      <c r="G1323" s="517" t="n"/>
      <c r="H1323" s="517" t="n"/>
      <c r="I1323" s="517" t="n"/>
    </row>
    <row r="1324">
      <c r="A1324" s="521" t="n"/>
      <c r="B1324" s="522" t="n"/>
      <c r="C1324" s="479" t="n"/>
      <c r="D1324" s="517" t="n"/>
      <c r="E1324" s="494" t="n"/>
      <c r="F1324" s="517" t="n"/>
      <c r="G1324" s="517" t="n"/>
      <c r="H1324" s="517" t="n"/>
      <c r="I1324" s="517" t="n"/>
    </row>
    <row r="1325">
      <c r="A1325" s="521" t="n"/>
      <c r="B1325" s="522" t="n"/>
      <c r="C1325" s="479" t="n"/>
      <c r="D1325" s="517" t="n"/>
      <c r="E1325" s="494" t="n"/>
      <c r="F1325" s="517" t="n"/>
      <c r="G1325" s="517" t="n"/>
      <c r="H1325" s="517" t="n"/>
      <c r="I1325" s="517" t="n"/>
    </row>
    <row r="1326">
      <c r="A1326" s="521" t="n"/>
      <c r="B1326" s="522" t="n"/>
      <c r="C1326" s="479" t="n"/>
      <c r="D1326" s="517" t="n"/>
      <c r="E1326" s="494" t="n"/>
      <c r="F1326" s="517" t="n"/>
      <c r="G1326" s="517" t="n"/>
      <c r="H1326" s="517" t="n"/>
      <c r="I1326" s="517" t="n"/>
    </row>
    <row r="1327">
      <c r="A1327" s="521" t="n"/>
      <c r="B1327" s="522" t="n"/>
      <c r="C1327" s="479" t="n"/>
      <c r="D1327" s="517" t="n"/>
      <c r="E1327" s="494" t="n"/>
      <c r="F1327" s="517" t="n"/>
      <c r="G1327" s="517" t="n"/>
      <c r="H1327" s="517" t="n"/>
      <c r="I1327" s="517" t="n"/>
    </row>
    <row r="1328">
      <c r="A1328" s="521" t="n"/>
      <c r="B1328" s="522" t="n"/>
      <c r="C1328" s="479" t="n"/>
      <c r="D1328" s="517" t="n"/>
      <c r="E1328" s="494" t="n"/>
      <c r="F1328" s="517" t="n"/>
      <c r="G1328" s="517" t="n"/>
      <c r="H1328" s="517" t="n"/>
      <c r="I1328" s="517" t="n"/>
    </row>
    <row r="1329">
      <c r="A1329" s="521" t="n"/>
      <c r="B1329" s="522" t="n"/>
      <c r="C1329" s="479" t="n"/>
      <c r="D1329" s="517" t="n"/>
      <c r="E1329" s="494" t="n"/>
      <c r="F1329" s="517" t="n"/>
      <c r="G1329" s="517" t="n"/>
      <c r="H1329" s="517" t="n"/>
      <c r="I1329" s="517" t="n"/>
    </row>
    <row r="1330">
      <c r="A1330" s="521" t="n"/>
      <c r="B1330" s="522" t="n"/>
      <c r="C1330" s="523" t="n"/>
      <c r="D1330" s="517" t="n"/>
      <c r="E1330" s="494" t="n"/>
      <c r="F1330" s="517" t="n"/>
      <c r="G1330" s="517" t="n"/>
      <c r="H1330" s="517" t="n"/>
      <c r="I1330" s="517" t="n"/>
    </row>
    <row r="1331">
      <c r="A1331" s="521" t="n"/>
      <c r="B1331" s="522" t="n"/>
      <c r="C1331" s="479" t="n"/>
      <c r="D1331" s="517" t="n"/>
      <c r="E1331" s="494" t="n"/>
      <c r="F1331" s="517" t="n"/>
      <c r="G1331" s="517" t="n"/>
      <c r="H1331" s="517" t="n"/>
      <c r="I1331" s="517" t="n"/>
    </row>
    <row r="1332">
      <c r="A1332" s="521" t="n"/>
      <c r="B1332" s="522" t="n"/>
      <c r="C1332" s="523" t="n"/>
      <c r="D1332" s="517" t="n"/>
      <c r="E1332" s="494" t="n"/>
      <c r="F1332" s="517" t="n"/>
      <c r="G1332" s="517" t="n"/>
      <c r="H1332" s="517" t="n"/>
      <c r="I1332" s="517" t="n"/>
    </row>
    <row r="1333">
      <c r="A1333" s="521" t="n"/>
      <c r="B1333" s="522" t="n"/>
      <c r="C1333" s="540" t="n"/>
      <c r="D1333" s="517" t="n"/>
      <c r="E1333" s="494" t="n"/>
      <c r="F1333" s="517" t="n"/>
      <c r="G1333" s="517" t="n"/>
      <c r="H1333" s="517" t="n"/>
      <c r="I1333" s="517" t="n"/>
    </row>
    <row r="1334">
      <c r="A1334" s="521" t="n"/>
      <c r="B1334" s="522" t="n"/>
      <c r="C1334" s="523" t="n"/>
      <c r="D1334" s="517" t="n"/>
      <c r="E1334" s="494" t="n"/>
      <c r="F1334" s="517" t="n"/>
      <c r="G1334" s="517" t="n"/>
      <c r="H1334" s="517" t="n"/>
      <c r="I1334" s="517" t="n"/>
    </row>
    <row r="1335">
      <c r="A1335" s="521" t="n"/>
      <c r="B1335" s="522" t="n"/>
      <c r="C1335" s="523" t="n"/>
      <c r="D1335" s="517" t="n"/>
      <c r="E1335" s="494" t="n"/>
      <c r="F1335" s="517" t="n"/>
      <c r="G1335" s="517" t="n"/>
      <c r="H1335" s="517" t="n"/>
      <c r="I1335" s="517" t="n"/>
    </row>
    <row r="1336">
      <c r="A1336" s="521" t="n"/>
      <c r="B1336" s="522" t="n"/>
      <c r="C1336" s="538" t="n"/>
      <c r="D1336" s="517" t="n"/>
      <c r="E1336" s="494" t="n"/>
      <c r="F1336" s="517" t="n"/>
      <c r="G1336" s="517" t="n"/>
      <c r="H1336" s="517" t="n"/>
      <c r="I1336" s="517" t="n"/>
    </row>
    <row r="1337">
      <c r="A1337" s="521" t="n"/>
      <c r="B1337" s="522" t="n"/>
      <c r="C1337" s="523" t="n"/>
      <c r="D1337" s="517" t="n"/>
      <c r="E1337" s="494" t="n"/>
      <c r="F1337" s="517" t="n"/>
      <c r="G1337" s="517" t="n"/>
      <c r="H1337" s="517" t="n"/>
      <c r="I1337" s="517" t="n"/>
    </row>
    <row r="1338">
      <c r="A1338" s="521" t="n"/>
      <c r="B1338" s="522" t="n"/>
      <c r="C1338" s="543" t="n"/>
      <c r="D1338" s="517" t="n"/>
      <c r="E1338" s="494" t="n"/>
      <c r="F1338" s="517" t="n"/>
      <c r="G1338" s="517" t="n"/>
      <c r="H1338" s="517" t="n"/>
      <c r="I1338" s="517" t="n"/>
    </row>
    <row r="1339">
      <c r="A1339" s="521" t="n"/>
      <c r="B1339" s="522" t="n"/>
      <c r="C1339" s="523" t="n"/>
      <c r="D1339" s="517" t="n"/>
      <c r="E1339" s="494" t="n"/>
      <c r="F1339" s="517" t="n"/>
      <c r="G1339" s="517" t="n"/>
      <c r="H1339" s="517" t="n"/>
      <c r="I1339" s="517" t="n"/>
    </row>
    <row r="1340">
      <c r="A1340" s="521" t="n"/>
      <c r="B1340" s="522" t="n"/>
      <c r="C1340" s="532" t="n"/>
      <c r="D1340" s="517" t="n"/>
      <c r="E1340" s="494" t="n"/>
      <c r="F1340" s="517" t="n"/>
      <c r="G1340" s="517" t="n"/>
      <c r="H1340" s="517" t="n"/>
      <c r="I1340" s="517" t="n"/>
    </row>
    <row r="1341">
      <c r="A1341" s="521" t="n"/>
      <c r="B1341" s="522" t="n"/>
      <c r="C1341" s="479" t="n"/>
      <c r="D1341" s="517" t="n"/>
      <c r="E1341" s="494" t="n"/>
      <c r="F1341" s="517" t="n"/>
      <c r="G1341" s="517" t="n"/>
      <c r="H1341" s="517" t="n"/>
      <c r="I1341" s="517" t="n"/>
    </row>
    <row r="1342">
      <c r="A1342" s="521" t="n"/>
      <c r="B1342" s="522" t="n"/>
      <c r="C1342" s="479" t="n"/>
      <c r="D1342" s="517" t="n"/>
      <c r="E1342" s="494" t="n"/>
      <c r="F1342" s="517" t="n"/>
      <c r="G1342" s="517" t="n"/>
      <c r="H1342" s="517" t="n"/>
      <c r="I1342" s="517" t="n"/>
    </row>
    <row r="1343">
      <c r="A1343" s="521" t="n"/>
      <c r="B1343" s="522" t="n"/>
      <c r="C1343" s="479" t="n"/>
      <c r="D1343" s="517" t="n"/>
      <c r="E1343" s="494" t="n"/>
      <c r="F1343" s="517" t="n"/>
      <c r="G1343" s="517" t="n"/>
      <c r="H1343" s="517" t="n"/>
      <c r="I1343" s="517" t="n"/>
    </row>
    <row r="1344">
      <c r="A1344" s="521" t="n"/>
      <c r="B1344" s="522" t="n"/>
      <c r="C1344" s="530" t="n"/>
      <c r="D1344" s="517" t="n"/>
      <c r="E1344" s="494" t="n"/>
      <c r="F1344" s="517" t="n"/>
      <c r="G1344" s="517" t="n"/>
      <c r="H1344" s="517" t="n"/>
      <c r="I1344" s="517" t="n"/>
    </row>
    <row r="1345">
      <c r="A1345" s="521" t="n"/>
      <c r="B1345" s="522" t="n"/>
      <c r="C1345" s="530" t="n"/>
      <c r="D1345" s="517" t="n"/>
      <c r="E1345" s="494" t="n"/>
      <c r="F1345" s="517" t="n"/>
      <c r="G1345" s="517" t="n"/>
      <c r="H1345" s="517" t="n"/>
      <c r="I1345" s="517" t="n"/>
    </row>
    <row r="1346">
      <c r="A1346" s="521" t="n"/>
      <c r="B1346" s="522" t="n"/>
      <c r="C1346" s="479" t="n"/>
      <c r="D1346" s="517" t="n"/>
      <c r="E1346" s="494" t="n"/>
      <c r="F1346" s="517" t="n"/>
      <c r="G1346" s="517" t="n"/>
      <c r="H1346" s="517" t="n"/>
      <c r="I1346" s="517" t="n"/>
    </row>
    <row r="1347">
      <c r="A1347" s="521" t="n"/>
      <c r="B1347" s="522" t="n"/>
      <c r="C1347" s="530" t="n"/>
      <c r="D1347" s="517" t="n"/>
      <c r="E1347" s="494" t="n"/>
      <c r="F1347" s="517" t="n"/>
      <c r="G1347" s="517" t="n"/>
      <c r="H1347" s="517" t="n"/>
      <c r="I1347" s="517" t="n"/>
    </row>
    <row r="1348">
      <c r="A1348" s="521" t="n"/>
      <c r="B1348" s="522" t="n"/>
      <c r="C1348" s="523" t="n"/>
      <c r="D1348" s="517" t="n"/>
      <c r="E1348" s="494" t="n"/>
      <c r="F1348" s="517" t="n"/>
      <c r="G1348" s="517" t="n"/>
      <c r="H1348" s="517" t="n"/>
      <c r="I1348" s="517" t="n"/>
    </row>
    <row r="1349">
      <c r="A1349" s="521" t="n"/>
      <c r="B1349" s="522" t="n"/>
      <c r="C1349" s="538" t="n"/>
      <c r="D1349" s="517" t="n"/>
      <c r="E1349" s="494" t="n"/>
      <c r="F1349" s="517" t="n"/>
      <c r="G1349" s="517" t="n"/>
      <c r="H1349" s="517" t="n"/>
      <c r="I1349" s="517" t="n"/>
    </row>
    <row r="1350">
      <c r="A1350" s="521" t="n"/>
      <c r="B1350" s="522" t="n"/>
      <c r="C1350" s="479" t="n"/>
      <c r="D1350" s="517" t="n"/>
      <c r="E1350" s="494" t="n"/>
      <c r="F1350" s="517" t="n"/>
      <c r="G1350" s="517" t="n"/>
      <c r="H1350" s="517" t="n"/>
      <c r="I1350" s="517" t="n"/>
    </row>
    <row r="1351">
      <c r="A1351" s="521" t="n"/>
      <c r="B1351" s="522" t="n"/>
      <c r="C1351" s="533" t="n"/>
      <c r="D1351" s="517" t="n"/>
      <c r="E1351" s="494" t="n"/>
      <c r="F1351" s="517" t="n"/>
      <c r="G1351" s="517" t="n"/>
      <c r="H1351" s="517" t="n"/>
      <c r="I1351" s="517" t="n"/>
    </row>
    <row r="1352">
      <c r="A1352" s="521" t="n"/>
      <c r="B1352" s="522" t="n"/>
      <c r="C1352" s="479" t="n"/>
      <c r="D1352" s="517" t="n"/>
      <c r="E1352" s="494" t="n"/>
      <c r="F1352" s="517" t="n"/>
      <c r="G1352" s="517" t="n"/>
      <c r="H1352" s="517" t="n"/>
      <c r="I1352" s="517" t="n"/>
    </row>
    <row r="1353">
      <c r="A1353" s="521" t="n"/>
      <c r="B1353" s="522" t="n"/>
      <c r="C1353" s="523" t="n"/>
      <c r="D1353" s="517" t="n"/>
      <c r="E1353" s="494" t="n"/>
      <c r="F1353" s="517" t="n"/>
      <c r="G1353" s="517" t="n"/>
      <c r="H1353" s="517" t="n"/>
      <c r="I1353" s="517" t="n"/>
    </row>
    <row r="1354">
      <c r="A1354" s="521" t="n"/>
      <c r="B1354" s="522" t="n"/>
      <c r="C1354" s="543" t="n"/>
      <c r="D1354" s="517" t="n"/>
      <c r="E1354" s="494" t="n"/>
      <c r="F1354" s="517" t="n"/>
      <c r="G1354" s="517" t="n"/>
      <c r="H1354" s="517" t="n"/>
      <c r="I1354" s="517" t="n"/>
    </row>
    <row r="1355">
      <c r="A1355" s="521" t="n"/>
      <c r="B1355" s="522" t="n"/>
      <c r="C1355" s="532" t="n"/>
      <c r="D1355" s="517" t="n"/>
      <c r="E1355" s="494" t="n"/>
      <c r="F1355" s="517" t="n"/>
      <c r="G1355" s="517" t="n"/>
      <c r="H1355" s="517" t="n"/>
      <c r="I1355" s="517" t="n"/>
    </row>
    <row r="1356">
      <c r="A1356" s="521" t="n"/>
      <c r="B1356" s="522" t="n"/>
      <c r="C1356" s="479" t="n"/>
      <c r="D1356" s="517" t="n"/>
      <c r="E1356" s="494" t="n"/>
      <c r="F1356" s="517" t="n"/>
      <c r="G1356" s="517" t="n"/>
      <c r="H1356" s="517" t="n"/>
      <c r="I1356" s="517" t="n"/>
    </row>
    <row r="1357">
      <c r="A1357" s="521" t="n"/>
      <c r="B1357" s="522" t="n"/>
      <c r="C1357" s="523" t="n"/>
      <c r="D1357" s="517" t="n"/>
      <c r="E1357" s="494" t="n"/>
      <c r="F1357" s="517" t="n"/>
      <c r="G1357" s="517" t="n"/>
      <c r="H1357" s="517" t="n"/>
      <c r="I1357" s="517" t="n"/>
    </row>
    <row r="1358">
      <c r="A1358" s="521" t="n"/>
      <c r="B1358" s="522" t="n"/>
      <c r="C1358" s="523" t="n"/>
      <c r="D1358" s="517" t="n"/>
      <c r="E1358" s="494" t="n"/>
      <c r="F1358" s="517" t="n"/>
      <c r="G1358" s="517" t="n"/>
      <c r="H1358" s="517" t="n"/>
      <c r="I1358" s="517" t="n"/>
    </row>
    <row r="1359">
      <c r="A1359" s="521" t="n"/>
      <c r="B1359" s="522" t="n"/>
      <c r="C1359" s="523" t="n"/>
      <c r="D1359" s="517" t="n"/>
      <c r="E1359" s="494" t="n"/>
      <c r="F1359" s="517" t="n"/>
      <c r="G1359" s="517" t="n"/>
      <c r="H1359" s="517" t="n"/>
      <c r="I1359" s="517" t="n"/>
    </row>
    <row r="1360">
      <c r="A1360" s="521" t="n"/>
      <c r="B1360" s="522" t="n"/>
      <c r="C1360" s="536" t="n"/>
      <c r="D1360" s="517" t="n"/>
      <c r="E1360" s="494" t="n"/>
      <c r="F1360" s="517" t="n"/>
      <c r="G1360" s="517" t="n"/>
      <c r="H1360" s="517" t="n"/>
      <c r="I1360" s="517" t="n"/>
    </row>
    <row r="1361">
      <c r="A1361" s="521" t="n"/>
      <c r="B1361" s="522" t="n"/>
      <c r="C1361" s="523" t="n"/>
      <c r="D1361" s="517" t="n"/>
      <c r="E1361" s="494" t="n"/>
      <c r="F1361" s="517" t="n"/>
      <c r="G1361" s="517" t="n"/>
      <c r="H1361" s="517" t="n"/>
      <c r="I1361" s="517" t="n"/>
    </row>
    <row r="1362">
      <c r="A1362" s="521" t="n"/>
      <c r="B1362" s="522" t="n"/>
      <c r="C1362" s="534" t="n"/>
      <c r="D1362" s="517" t="n"/>
      <c r="E1362" s="494" t="n"/>
      <c r="F1362" s="517" t="n"/>
      <c r="G1362" s="517" t="n"/>
      <c r="H1362" s="517" t="n"/>
      <c r="I1362" s="517" t="n"/>
    </row>
    <row r="1363">
      <c r="A1363" s="521" t="n"/>
      <c r="B1363" s="522" t="n"/>
      <c r="C1363" s="539" t="n"/>
      <c r="D1363" s="517" t="n"/>
      <c r="E1363" s="494" t="n"/>
      <c r="F1363" s="517" t="n"/>
      <c r="G1363" s="517" t="n"/>
      <c r="H1363" s="517" t="n"/>
      <c r="I1363" s="517" t="n"/>
    </row>
    <row r="1364">
      <c r="A1364" s="521" t="n"/>
      <c r="B1364" s="522" t="n"/>
      <c r="C1364" s="532" t="n"/>
      <c r="D1364" s="517" t="n"/>
      <c r="E1364" s="494" t="n"/>
      <c r="F1364" s="517" t="n"/>
      <c r="G1364" s="517" t="n"/>
      <c r="H1364" s="517" t="n"/>
      <c r="I1364" s="517" t="n"/>
    </row>
    <row r="1365">
      <c r="A1365" s="521" t="n"/>
      <c r="B1365" s="522" t="n"/>
      <c r="C1365" s="523" t="n"/>
      <c r="D1365" s="517" t="n"/>
      <c r="E1365" s="494" t="n"/>
      <c r="F1365" s="517" t="n"/>
      <c r="G1365" s="517" t="n"/>
      <c r="H1365" s="517" t="n"/>
      <c r="I1365" s="517" t="n"/>
    </row>
    <row r="1366">
      <c r="A1366" s="521" t="n"/>
      <c r="B1366" s="522" t="n"/>
      <c r="C1366" s="523" t="n"/>
      <c r="D1366" s="517" t="n"/>
      <c r="E1366" s="494" t="n"/>
      <c r="F1366" s="517" t="n"/>
      <c r="G1366" s="517" t="n"/>
      <c r="H1366" s="517" t="n"/>
      <c r="I1366" s="517" t="n"/>
    </row>
    <row r="1367">
      <c r="A1367" s="521" t="n"/>
      <c r="B1367" s="522" t="n"/>
      <c r="C1367" s="523" t="n"/>
      <c r="D1367" s="517" t="n"/>
      <c r="E1367" s="494" t="n"/>
      <c r="F1367" s="517" t="n"/>
      <c r="G1367" s="517" t="n"/>
      <c r="H1367" s="517" t="n"/>
      <c r="I1367" s="517" t="n"/>
    </row>
    <row r="1368">
      <c r="A1368" s="521" t="n"/>
      <c r="B1368" s="522" t="n"/>
      <c r="C1368" s="536" t="n"/>
      <c r="D1368" s="517" t="n"/>
      <c r="E1368" s="494" t="n"/>
      <c r="F1368" s="517" t="n"/>
      <c r="G1368" s="517" t="n"/>
      <c r="H1368" s="517" t="n"/>
      <c r="I1368" s="517" t="n"/>
    </row>
    <row r="1369">
      <c r="A1369" s="521" t="n"/>
      <c r="B1369" s="522" t="n"/>
      <c r="C1369" s="532" t="n"/>
      <c r="D1369" s="517" t="n"/>
      <c r="E1369" s="494" t="n"/>
      <c r="F1369" s="517" t="n"/>
      <c r="G1369" s="517" t="n"/>
      <c r="H1369" s="517" t="n"/>
      <c r="I1369" s="517" t="n"/>
    </row>
    <row r="1370">
      <c r="A1370" s="521" t="n"/>
      <c r="B1370" s="522" t="n"/>
      <c r="C1370" s="523" t="n"/>
      <c r="D1370" s="517" t="n"/>
      <c r="E1370" s="494" t="n"/>
      <c r="F1370" s="517" t="n"/>
      <c r="G1370" s="517" t="n"/>
      <c r="H1370" s="517" t="n"/>
      <c r="I1370" s="517" t="n"/>
    </row>
    <row r="1371">
      <c r="A1371" s="521" t="n"/>
      <c r="B1371" s="522" t="n"/>
      <c r="C1371" s="523" t="n"/>
      <c r="D1371" s="517" t="n"/>
      <c r="E1371" s="494" t="n"/>
      <c r="F1371" s="517" t="n"/>
      <c r="G1371" s="517" t="n"/>
      <c r="H1371" s="517" t="n"/>
      <c r="I1371" s="517" t="n"/>
    </row>
    <row r="1372">
      <c r="A1372" s="521" t="n"/>
      <c r="B1372" s="522" t="n"/>
      <c r="C1372" s="534" t="n"/>
      <c r="D1372" s="517" t="n"/>
      <c r="E1372" s="494" t="n"/>
      <c r="F1372" s="517" t="n"/>
      <c r="G1372" s="517" t="n"/>
      <c r="H1372" s="517" t="n"/>
      <c r="I1372" s="517" t="n"/>
    </row>
    <row r="1373">
      <c r="A1373" s="521" t="n"/>
      <c r="B1373" s="522" t="n"/>
      <c r="C1373" s="534" t="n"/>
      <c r="D1373" s="517" t="n"/>
      <c r="E1373" s="494" t="n"/>
      <c r="F1373" s="517" t="n"/>
      <c r="G1373" s="517" t="n"/>
      <c r="H1373" s="517" t="n"/>
      <c r="I1373" s="517" t="n"/>
    </row>
    <row r="1374">
      <c r="A1374" s="521" t="n"/>
      <c r="B1374" s="522" t="n"/>
      <c r="C1374" s="523" t="n"/>
      <c r="D1374" s="517" t="n"/>
      <c r="E1374" s="494" t="n"/>
      <c r="F1374" s="517" t="n"/>
      <c r="G1374" s="517" t="n"/>
      <c r="H1374" s="517" t="n"/>
      <c r="I1374" s="517" t="n"/>
    </row>
    <row r="1375">
      <c r="A1375" s="521" t="n"/>
      <c r="B1375" s="522" t="n"/>
      <c r="C1375" s="523" t="n"/>
      <c r="D1375" s="517" t="n"/>
      <c r="E1375" s="494" t="n"/>
      <c r="F1375" s="517" t="n"/>
      <c r="G1375" s="517" t="n"/>
      <c r="H1375" s="517" t="n"/>
      <c r="I1375" s="517" t="n"/>
    </row>
    <row r="1376">
      <c r="A1376" s="521" t="n"/>
      <c r="B1376" s="522" t="n"/>
      <c r="C1376" s="479" t="n"/>
      <c r="D1376" s="517" t="n"/>
      <c r="E1376" s="494" t="n"/>
      <c r="F1376" s="517" t="n"/>
      <c r="G1376" s="517" t="n"/>
      <c r="H1376" s="517" t="n"/>
      <c r="I1376" s="517" t="n"/>
    </row>
    <row r="1377">
      <c r="A1377" s="521" t="n"/>
      <c r="B1377" s="522" t="n"/>
      <c r="C1377" s="540" t="n"/>
      <c r="D1377" s="517" t="n"/>
      <c r="E1377" s="494" t="n"/>
      <c r="F1377" s="517" t="n"/>
      <c r="G1377" s="517" t="n"/>
      <c r="H1377" s="517" t="n"/>
      <c r="I1377" s="517" t="n"/>
    </row>
    <row r="1378">
      <c r="A1378" s="521" t="n"/>
      <c r="B1378" s="522" t="n"/>
      <c r="C1378" s="536" t="n"/>
      <c r="D1378" s="517" t="n"/>
      <c r="E1378" s="494" t="n"/>
      <c r="F1378" s="517" t="n"/>
      <c r="G1378" s="517" t="n"/>
      <c r="H1378" s="517" t="n"/>
      <c r="I1378" s="517" t="n"/>
    </row>
    <row r="1379">
      <c r="A1379" s="521" t="n"/>
      <c r="B1379" s="522" t="n"/>
      <c r="C1379" s="523" t="n"/>
      <c r="D1379" s="517" t="n"/>
      <c r="E1379" s="494" t="n"/>
      <c r="F1379" s="517" t="n"/>
      <c r="G1379" s="517" t="n"/>
      <c r="H1379" s="517" t="n"/>
      <c r="I1379" s="517" t="n"/>
    </row>
    <row r="1380">
      <c r="A1380" s="521" t="n"/>
      <c r="B1380" s="522" t="n"/>
      <c r="C1380" s="532" t="n"/>
      <c r="D1380" s="517" t="n"/>
      <c r="E1380" s="494" t="n"/>
      <c r="F1380" s="517" t="n"/>
      <c r="G1380" s="517" t="n"/>
      <c r="H1380" s="517" t="n"/>
      <c r="I1380" s="517" t="n"/>
    </row>
    <row r="1381">
      <c r="A1381" s="521" t="n"/>
      <c r="B1381" s="522" t="n"/>
      <c r="C1381" s="534" t="n"/>
      <c r="D1381" s="517" t="n"/>
      <c r="E1381" s="494" t="n"/>
      <c r="F1381" s="517" t="n"/>
      <c r="G1381" s="517" t="n"/>
      <c r="H1381" s="517" t="n"/>
      <c r="I1381" s="517" t="n"/>
    </row>
    <row r="1382">
      <c r="A1382" s="521" t="n"/>
      <c r="B1382" s="522" t="n"/>
      <c r="C1382" s="532" t="n"/>
      <c r="D1382" s="517" t="n"/>
      <c r="E1382" s="494" t="n"/>
      <c r="F1382" s="517" t="n"/>
      <c r="G1382" s="517" t="n"/>
      <c r="H1382" s="517" t="n"/>
      <c r="I1382" s="517" t="n"/>
    </row>
    <row r="1383">
      <c r="A1383" s="521" t="n"/>
      <c r="B1383" s="522" t="n"/>
      <c r="C1383" s="479" t="n"/>
      <c r="D1383" s="517" t="n"/>
      <c r="E1383" s="494" t="n"/>
      <c r="F1383" s="517" t="n"/>
      <c r="G1383" s="517" t="n"/>
      <c r="H1383" s="517" t="n"/>
      <c r="I1383" s="517" t="n"/>
    </row>
    <row r="1384">
      <c r="A1384" s="521" t="n"/>
      <c r="B1384" s="522" t="n"/>
      <c r="C1384" s="523" t="n"/>
      <c r="D1384" s="517" t="n"/>
      <c r="E1384" s="494" t="n"/>
      <c r="F1384" s="517" t="n"/>
      <c r="G1384" s="517" t="n"/>
      <c r="H1384" s="517" t="n"/>
      <c r="I1384" s="517" t="n"/>
    </row>
    <row r="1385">
      <c r="A1385" s="521" t="n"/>
      <c r="B1385" s="522" t="n"/>
      <c r="C1385" s="523" t="n"/>
      <c r="D1385" s="517" t="n"/>
      <c r="E1385" s="494" t="n"/>
      <c r="F1385" s="517" t="n"/>
      <c r="G1385" s="517" t="n"/>
      <c r="H1385" s="517" t="n"/>
      <c r="I1385" s="517" t="n"/>
    </row>
    <row r="1386">
      <c r="A1386" s="521" t="n"/>
      <c r="B1386" s="522" t="n"/>
      <c r="C1386" s="540" t="n"/>
      <c r="D1386" s="517" t="n"/>
      <c r="E1386" s="494" t="n"/>
      <c r="F1386" s="517" t="n"/>
      <c r="G1386" s="517" t="n"/>
      <c r="H1386" s="517" t="n"/>
      <c r="I1386" s="517" t="n"/>
    </row>
    <row r="1387">
      <c r="A1387" s="521" t="n"/>
      <c r="B1387" s="522" t="n"/>
      <c r="C1387" s="523" t="n"/>
      <c r="D1387" s="517" t="n"/>
      <c r="E1387" s="494" t="n"/>
      <c r="F1387" s="517" t="n"/>
      <c r="G1387" s="517" t="n"/>
      <c r="H1387" s="517" t="n"/>
      <c r="I1387" s="517" t="n"/>
    </row>
    <row r="1388">
      <c r="A1388" s="521" t="n"/>
      <c r="B1388" s="522" t="n"/>
      <c r="C1388" s="523" t="n"/>
      <c r="D1388" s="517" t="n"/>
      <c r="E1388" s="494" t="n"/>
      <c r="F1388" s="517" t="n"/>
      <c r="G1388" s="517" t="n"/>
      <c r="H1388" s="517" t="n"/>
      <c r="I1388" s="517" t="n"/>
    </row>
    <row r="1389">
      <c r="A1389" s="521" t="n"/>
      <c r="B1389" s="522" t="n"/>
      <c r="C1389" s="523" t="n"/>
      <c r="D1389" s="517" t="n"/>
      <c r="E1389" s="494" t="n"/>
      <c r="F1389" s="517" t="n"/>
      <c r="G1389" s="517" t="n"/>
      <c r="H1389" s="517" t="n"/>
      <c r="I1389" s="517" t="n"/>
    </row>
    <row r="1390">
      <c r="A1390" s="521" t="n"/>
      <c r="B1390" s="522" t="n"/>
      <c r="C1390" s="533" t="n"/>
      <c r="D1390" s="517" t="n"/>
      <c r="E1390" s="494" t="n"/>
      <c r="F1390" s="517" t="n"/>
      <c r="G1390" s="517" t="n"/>
      <c r="H1390" s="517" t="n"/>
      <c r="I1390" s="517" t="n"/>
    </row>
    <row r="1391">
      <c r="A1391" s="521" t="n"/>
      <c r="B1391" s="522" t="n"/>
      <c r="C1391" s="523" t="n"/>
      <c r="D1391" s="517" t="n"/>
      <c r="E1391" s="494" t="n"/>
      <c r="F1391" s="517" t="n"/>
      <c r="G1391" s="517" t="n"/>
      <c r="H1391" s="517" t="n"/>
      <c r="I1391" s="517" t="n"/>
    </row>
    <row r="1392">
      <c r="A1392" s="521" t="n"/>
      <c r="B1392" s="522" t="n"/>
      <c r="C1392" s="479" t="n"/>
      <c r="D1392" s="517" t="n"/>
      <c r="E1392" s="494" t="n"/>
      <c r="F1392" s="517" t="n"/>
      <c r="G1392" s="517" t="n"/>
      <c r="H1392" s="517" t="n"/>
      <c r="I1392" s="517" t="n"/>
    </row>
    <row r="1393">
      <c r="A1393" s="521" t="n"/>
      <c r="B1393" s="522" t="n"/>
      <c r="C1393" s="523" t="n"/>
      <c r="D1393" s="517" t="n"/>
      <c r="E1393" s="494" t="n"/>
      <c r="F1393" s="517" t="n"/>
      <c r="G1393" s="517" t="n"/>
      <c r="H1393" s="517" t="n"/>
      <c r="I1393" s="517" t="n"/>
    </row>
    <row r="1394">
      <c r="A1394" s="521" t="n"/>
      <c r="B1394" s="522" t="n"/>
      <c r="C1394" s="479" t="n"/>
      <c r="D1394" s="517" t="n"/>
      <c r="E1394" s="494" t="n"/>
      <c r="F1394" s="517" t="n"/>
      <c r="G1394" s="517" t="n"/>
      <c r="H1394" s="517" t="n"/>
      <c r="I1394" s="517" t="n"/>
    </row>
    <row r="1395">
      <c r="A1395" s="521" t="n"/>
      <c r="B1395" s="522" t="n"/>
      <c r="C1395" s="523" t="n"/>
      <c r="D1395" s="517" t="n"/>
      <c r="E1395" s="494" t="n"/>
      <c r="F1395" s="517" t="n"/>
      <c r="G1395" s="517" t="n"/>
      <c r="H1395" s="517" t="n"/>
      <c r="I1395" s="517" t="n"/>
    </row>
    <row r="1396">
      <c r="A1396" s="521" t="n"/>
      <c r="B1396" s="522" t="n"/>
      <c r="C1396" s="523" t="n"/>
      <c r="D1396" s="517" t="n"/>
      <c r="E1396" s="494" t="n"/>
      <c r="F1396" s="517" t="n"/>
      <c r="G1396" s="517" t="n"/>
      <c r="H1396" s="517" t="n"/>
      <c r="I1396" s="517" t="n"/>
    </row>
    <row r="1397">
      <c r="A1397" s="521" t="n"/>
      <c r="B1397" s="522" t="n"/>
      <c r="C1397" s="523" t="n"/>
      <c r="D1397" s="517" t="n"/>
      <c r="E1397" s="494" t="n"/>
      <c r="F1397" s="517" t="n"/>
      <c r="G1397" s="517" t="n"/>
      <c r="H1397" s="517" t="n"/>
      <c r="I1397" s="517" t="n"/>
    </row>
    <row r="1398">
      <c r="A1398" s="521" t="n"/>
      <c r="B1398" s="522" t="n"/>
      <c r="C1398" s="523" t="n"/>
      <c r="D1398" s="517" t="n"/>
      <c r="E1398" s="494" t="n"/>
      <c r="F1398" s="517" t="n"/>
      <c r="G1398" s="517" t="n"/>
      <c r="H1398" s="517" t="n"/>
      <c r="I1398" s="517" t="n"/>
    </row>
    <row r="1399">
      <c r="A1399" s="521" t="n"/>
      <c r="B1399" s="522" t="n"/>
      <c r="C1399" s="479" t="n"/>
      <c r="D1399" s="517" t="n"/>
      <c r="E1399" s="494" t="n"/>
      <c r="F1399" s="517" t="n"/>
      <c r="G1399" s="517" t="n"/>
      <c r="H1399" s="517" t="n"/>
      <c r="I1399" s="517" t="n"/>
    </row>
    <row r="1400">
      <c r="A1400" s="521" t="n"/>
      <c r="B1400" s="522" t="n"/>
      <c r="C1400" s="523" t="n"/>
      <c r="D1400" s="517" t="n"/>
      <c r="E1400" s="494" t="n"/>
      <c r="F1400" s="517" t="n"/>
      <c r="G1400" s="517" t="n"/>
      <c r="H1400" s="517" t="n"/>
      <c r="I1400" s="517" t="n"/>
    </row>
    <row r="1401">
      <c r="A1401" s="521" t="n"/>
      <c r="B1401" s="522" t="n"/>
      <c r="C1401" s="533" t="n"/>
      <c r="D1401" s="517" t="n"/>
      <c r="E1401" s="494" t="n"/>
      <c r="F1401" s="517" t="n"/>
      <c r="G1401" s="517" t="n"/>
      <c r="H1401" s="517" t="n"/>
      <c r="I1401" s="517" t="n"/>
    </row>
    <row r="1402">
      <c r="A1402" s="521" t="n"/>
      <c r="B1402" s="522" t="n"/>
      <c r="C1402" s="540" t="n"/>
      <c r="D1402" s="517" t="n"/>
      <c r="E1402" s="494" t="n"/>
      <c r="F1402" s="517" t="n"/>
      <c r="G1402" s="517" t="n"/>
      <c r="H1402" s="517" t="n"/>
      <c r="I1402" s="517" t="n"/>
    </row>
    <row r="1403">
      <c r="A1403" s="521" t="n"/>
      <c r="B1403" s="522" t="n"/>
      <c r="C1403" s="523" t="n"/>
      <c r="D1403" s="517" t="n"/>
      <c r="E1403" s="494" t="n"/>
      <c r="F1403" s="517" t="n"/>
      <c r="G1403" s="517" t="n"/>
      <c r="H1403" s="517" t="n"/>
      <c r="I1403" s="517" t="n"/>
    </row>
    <row r="1404">
      <c r="A1404" s="521" t="n"/>
      <c r="B1404" s="522" t="n"/>
      <c r="C1404" s="479" t="n"/>
      <c r="D1404" s="517" t="n"/>
      <c r="E1404" s="494" t="n"/>
      <c r="F1404" s="517" t="n"/>
      <c r="G1404" s="517" t="n"/>
      <c r="H1404" s="517" t="n"/>
      <c r="I1404" s="517" t="n"/>
    </row>
    <row r="1405">
      <c r="A1405" s="521" t="n"/>
      <c r="B1405" s="522" t="n"/>
      <c r="C1405" s="523" t="n"/>
      <c r="D1405" s="517" t="n"/>
      <c r="E1405" s="494" t="n"/>
      <c r="F1405" s="517" t="n"/>
      <c r="G1405" s="517" t="n"/>
      <c r="H1405" s="517" t="n"/>
      <c r="I1405" s="517" t="n"/>
    </row>
    <row r="1406">
      <c r="A1406" s="521" t="n"/>
      <c r="B1406" s="522" t="n"/>
      <c r="C1406" s="530" t="n"/>
      <c r="D1406" s="517" t="n"/>
      <c r="E1406" s="494" t="n"/>
      <c r="F1406" s="517" t="n"/>
      <c r="G1406" s="517" t="n"/>
      <c r="H1406" s="517" t="n"/>
      <c r="I1406" s="517" t="n"/>
    </row>
    <row r="1407">
      <c r="A1407" s="521" t="n"/>
      <c r="B1407" s="522" t="n"/>
      <c r="C1407" s="523" t="n"/>
      <c r="D1407" s="517" t="n"/>
      <c r="E1407" s="494" t="n"/>
      <c r="F1407" s="517" t="n"/>
      <c r="G1407" s="517" t="n"/>
      <c r="H1407" s="517" t="n"/>
      <c r="I1407" s="517" t="n"/>
    </row>
    <row r="1408">
      <c r="A1408" s="521" t="n"/>
      <c r="B1408" s="522" t="n"/>
      <c r="C1408" s="536" t="n"/>
      <c r="D1408" s="517" t="n"/>
      <c r="E1408" s="494" t="n"/>
      <c r="F1408" s="517" t="n"/>
      <c r="G1408" s="517" t="n"/>
      <c r="H1408" s="517" t="n"/>
      <c r="I1408" s="517" t="n"/>
    </row>
    <row r="1409">
      <c r="A1409" s="521" t="n"/>
      <c r="B1409" s="522" t="n"/>
      <c r="C1409" s="523" t="n"/>
      <c r="D1409" s="517" t="n"/>
      <c r="E1409" s="494" t="n"/>
      <c r="F1409" s="517" t="n"/>
      <c r="G1409" s="517" t="n"/>
      <c r="H1409" s="517" t="n"/>
      <c r="I1409" s="517" t="n"/>
    </row>
    <row r="1410">
      <c r="A1410" s="521" t="n"/>
      <c r="B1410" s="522" t="n"/>
      <c r="C1410" s="536" t="n"/>
      <c r="D1410" s="517" t="n"/>
      <c r="E1410" s="494" t="n"/>
      <c r="F1410" s="517" t="n"/>
      <c r="G1410" s="517" t="n"/>
      <c r="H1410" s="517" t="n"/>
      <c r="I1410" s="517" t="n"/>
    </row>
    <row r="1411">
      <c r="A1411" s="521" t="n"/>
      <c r="B1411" s="522" t="n"/>
      <c r="C1411" s="479" t="n"/>
      <c r="D1411" s="517" t="n"/>
      <c r="E1411" s="494" t="n"/>
      <c r="F1411" s="517" t="n"/>
      <c r="G1411" s="517" t="n"/>
      <c r="H1411" s="517" t="n"/>
      <c r="I1411" s="517" t="n"/>
    </row>
    <row r="1412">
      <c r="A1412" s="521" t="n"/>
      <c r="B1412" s="522" t="n"/>
      <c r="C1412" s="532" t="n"/>
      <c r="D1412" s="517" t="n"/>
      <c r="E1412" s="494" t="n"/>
      <c r="F1412" s="517" t="n"/>
      <c r="G1412" s="517" t="n"/>
      <c r="H1412" s="517" t="n"/>
      <c r="I1412" s="517" t="n"/>
    </row>
    <row r="1413">
      <c r="A1413" s="521" t="n"/>
      <c r="B1413" s="522" t="n"/>
      <c r="C1413" s="523" t="n"/>
      <c r="D1413" s="517" t="n"/>
      <c r="E1413" s="494" t="n"/>
      <c r="F1413" s="517" t="n"/>
      <c r="G1413" s="517" t="n"/>
      <c r="H1413" s="517" t="n"/>
      <c r="I1413" s="517" t="n"/>
    </row>
    <row r="1414">
      <c r="A1414" s="521" t="n"/>
      <c r="B1414" s="522" t="n"/>
      <c r="C1414" s="523" t="n"/>
      <c r="D1414" s="517" t="n"/>
      <c r="E1414" s="494" t="n"/>
      <c r="F1414" s="517" t="n"/>
      <c r="G1414" s="517" t="n"/>
      <c r="H1414" s="517" t="n"/>
      <c r="I1414" s="517" t="n"/>
    </row>
    <row r="1415">
      <c r="A1415" s="521" t="n"/>
      <c r="B1415" s="522" t="n"/>
      <c r="C1415" s="523" t="n"/>
      <c r="D1415" s="517" t="n"/>
      <c r="E1415" s="494" t="n"/>
      <c r="F1415" s="517" t="n"/>
      <c r="G1415" s="517" t="n"/>
      <c r="H1415" s="517" t="n"/>
      <c r="I1415" s="517" t="n"/>
    </row>
    <row r="1416">
      <c r="A1416" s="521" t="n"/>
      <c r="B1416" s="522" t="n"/>
      <c r="C1416" s="479" t="n"/>
      <c r="D1416" s="517" t="n"/>
      <c r="E1416" s="494" t="n"/>
      <c r="F1416" s="517" t="n"/>
      <c r="G1416" s="517" t="n"/>
      <c r="H1416" s="517" t="n"/>
      <c r="I1416" s="517" t="n"/>
    </row>
    <row r="1417">
      <c r="A1417" s="521" t="n"/>
      <c r="B1417" s="522" t="n"/>
      <c r="C1417" s="479" t="n"/>
      <c r="D1417" s="517" t="n"/>
      <c r="E1417" s="494" t="n"/>
      <c r="F1417" s="517" t="n"/>
      <c r="G1417" s="517" t="n"/>
      <c r="H1417" s="517" t="n"/>
      <c r="I1417" s="517" t="n"/>
    </row>
    <row r="1418">
      <c r="A1418" s="521" t="n"/>
      <c r="B1418" s="522" t="n"/>
      <c r="C1418" s="523" t="n"/>
      <c r="D1418" s="517" t="n"/>
      <c r="E1418" s="494" t="n"/>
      <c r="F1418" s="517" t="n"/>
      <c r="G1418" s="517" t="n"/>
      <c r="H1418" s="517" t="n"/>
      <c r="I1418" s="517" t="n"/>
    </row>
    <row r="1419">
      <c r="A1419" s="521" t="n"/>
      <c r="B1419" s="522" t="n"/>
      <c r="C1419" s="523" t="n"/>
      <c r="D1419" s="517" t="n"/>
      <c r="E1419" s="494" t="n"/>
      <c r="F1419" s="517" t="n"/>
      <c r="G1419" s="517" t="n"/>
      <c r="H1419" s="517" t="n"/>
      <c r="I1419" s="517" t="n"/>
    </row>
    <row r="1420">
      <c r="A1420" s="521" t="n"/>
      <c r="B1420" s="522" t="n"/>
      <c r="C1420" s="523" t="n"/>
      <c r="D1420" s="517" t="n"/>
      <c r="E1420" s="494" t="n"/>
      <c r="F1420" s="517" t="n"/>
      <c r="G1420" s="517" t="n"/>
      <c r="H1420" s="517" t="n"/>
      <c r="I1420" s="517" t="n"/>
    </row>
    <row r="1421">
      <c r="A1421" s="521" t="n"/>
      <c r="B1421" s="522" t="n"/>
      <c r="C1421" s="523" t="n"/>
      <c r="D1421" s="517" t="n"/>
      <c r="E1421" s="494" t="n"/>
      <c r="F1421" s="517" t="n"/>
      <c r="G1421" s="517" t="n"/>
      <c r="H1421" s="517" t="n"/>
      <c r="I1421" s="517" t="n"/>
    </row>
    <row r="1422">
      <c r="A1422" s="521" t="n"/>
      <c r="B1422" s="522" t="n"/>
      <c r="C1422" s="533" t="n"/>
      <c r="D1422" s="517" t="n"/>
      <c r="E1422" s="494" t="n"/>
      <c r="F1422" s="517" t="n"/>
      <c r="G1422" s="517" t="n"/>
      <c r="H1422" s="517" t="n"/>
      <c r="I1422" s="517" t="n"/>
    </row>
    <row r="1423">
      <c r="A1423" s="521" t="n"/>
      <c r="B1423" s="522" t="n"/>
      <c r="C1423" s="479" t="n"/>
      <c r="D1423" s="517" t="n"/>
      <c r="E1423" s="494" t="n"/>
      <c r="F1423" s="517" t="n"/>
      <c r="G1423" s="517" t="n"/>
      <c r="H1423" s="517" t="n"/>
      <c r="I1423" s="517" t="n"/>
    </row>
    <row r="1424">
      <c r="A1424" s="521" t="n"/>
      <c r="B1424" s="522" t="n"/>
      <c r="C1424" s="523" t="n"/>
      <c r="D1424" s="517" t="n"/>
      <c r="E1424" s="494" t="n"/>
      <c r="F1424" s="517" t="n"/>
      <c r="G1424" s="517" t="n"/>
      <c r="H1424" s="517" t="n"/>
      <c r="I1424" s="517" t="n"/>
    </row>
    <row r="1425">
      <c r="A1425" s="521" t="n"/>
      <c r="B1425" s="522" t="n"/>
      <c r="C1425" s="540" t="n"/>
      <c r="D1425" s="517" t="n"/>
      <c r="E1425" s="494" t="n"/>
      <c r="F1425" s="517" t="n"/>
      <c r="G1425" s="517" t="n"/>
      <c r="H1425" s="517" t="n"/>
      <c r="I1425" s="517" t="n"/>
    </row>
    <row r="1426">
      <c r="A1426" s="521" t="n"/>
      <c r="B1426" s="522" t="n"/>
      <c r="C1426" s="523" t="n"/>
      <c r="D1426" s="517" t="n"/>
      <c r="E1426" s="494" t="n"/>
      <c r="F1426" s="517" t="n"/>
      <c r="G1426" s="517" t="n"/>
      <c r="H1426" s="517" t="n"/>
      <c r="I1426" s="517" t="n"/>
    </row>
    <row r="1427">
      <c r="A1427" s="521" t="n"/>
      <c r="B1427" s="522" t="n"/>
      <c r="C1427" s="523" t="n"/>
      <c r="D1427" s="517" t="n"/>
      <c r="E1427" s="494" t="n"/>
      <c r="F1427" s="517" t="n"/>
      <c r="G1427" s="517" t="n"/>
      <c r="H1427" s="517" t="n"/>
      <c r="I1427" s="517" t="n"/>
    </row>
    <row r="1428">
      <c r="A1428" s="521" t="n"/>
      <c r="B1428" s="522" t="n"/>
      <c r="C1428" s="479" t="n"/>
      <c r="D1428" s="517" t="n"/>
      <c r="E1428" s="494" t="n"/>
      <c r="F1428" s="517" t="n"/>
      <c r="G1428" s="517" t="n"/>
      <c r="H1428" s="517" t="n"/>
      <c r="I1428" s="517" t="n"/>
    </row>
    <row r="1429">
      <c r="A1429" s="521" t="n"/>
      <c r="B1429" s="522" t="n"/>
      <c r="C1429" s="479" t="n"/>
      <c r="D1429" s="517" t="n"/>
      <c r="E1429" s="494" t="n"/>
      <c r="F1429" s="517" t="n"/>
      <c r="G1429" s="517" t="n"/>
      <c r="H1429" s="517" t="n"/>
      <c r="I1429" s="517" t="n"/>
    </row>
    <row r="1430">
      <c r="A1430" s="521" t="n"/>
      <c r="B1430" s="522" t="n"/>
      <c r="C1430" s="523" t="n"/>
      <c r="D1430" s="517" t="n"/>
      <c r="E1430" s="494" t="n"/>
      <c r="F1430" s="517" t="n"/>
      <c r="G1430" s="517" t="n"/>
      <c r="H1430" s="517" t="n"/>
      <c r="I1430" s="517" t="n"/>
    </row>
    <row r="1431">
      <c r="A1431" s="521" t="n"/>
      <c r="B1431" s="522" t="n"/>
      <c r="C1431" s="479" t="n"/>
      <c r="D1431" s="517" t="n"/>
      <c r="E1431" s="494" t="n"/>
      <c r="F1431" s="517" t="n"/>
      <c r="G1431" s="517" t="n"/>
      <c r="H1431" s="517" t="n"/>
      <c r="I1431" s="517" t="n"/>
    </row>
    <row r="1432">
      <c r="A1432" s="521" t="n"/>
      <c r="B1432" s="522" t="n"/>
      <c r="C1432" s="479" t="n"/>
      <c r="D1432" s="517" t="n"/>
      <c r="E1432" s="494" t="n"/>
      <c r="F1432" s="517" t="n"/>
      <c r="G1432" s="517" t="n"/>
      <c r="H1432" s="517" t="n"/>
      <c r="I1432" s="517" t="n"/>
    </row>
    <row r="1433">
      <c r="A1433" s="521" t="n"/>
      <c r="B1433" s="522" t="n"/>
      <c r="C1433" s="532" t="n"/>
      <c r="D1433" s="517" t="n"/>
      <c r="E1433" s="494" t="n"/>
      <c r="F1433" s="517" t="n"/>
      <c r="G1433" s="517" t="n"/>
      <c r="H1433" s="517" t="n"/>
      <c r="I1433" s="517" t="n"/>
    </row>
    <row r="1434">
      <c r="A1434" s="521" t="n"/>
      <c r="B1434" s="522" t="n"/>
      <c r="C1434" s="479" t="n"/>
      <c r="D1434" s="517" t="n"/>
      <c r="E1434" s="494" t="n"/>
      <c r="F1434" s="517" t="n"/>
      <c r="G1434" s="517" t="n"/>
      <c r="H1434" s="517" t="n"/>
      <c r="I1434" s="517" t="n"/>
    </row>
    <row r="1435">
      <c r="A1435" s="521" t="n"/>
      <c r="B1435" s="522" t="n"/>
      <c r="C1435" s="479" t="n"/>
      <c r="D1435" s="517" t="n"/>
      <c r="E1435" s="494" t="n"/>
      <c r="F1435" s="517" t="n"/>
      <c r="G1435" s="517" t="n"/>
      <c r="H1435" s="517" t="n"/>
      <c r="I1435" s="517" t="n"/>
    </row>
    <row r="1436">
      <c r="A1436" s="521" t="n"/>
      <c r="B1436" s="522" t="n"/>
      <c r="C1436" s="536" t="n"/>
      <c r="D1436" s="517" t="n"/>
      <c r="E1436" s="494" t="n"/>
      <c r="F1436" s="517" t="n"/>
      <c r="G1436" s="517" t="n"/>
      <c r="H1436" s="517" t="n"/>
      <c r="I1436" s="517" t="n"/>
    </row>
    <row r="1437">
      <c r="A1437" s="521" t="n"/>
      <c r="B1437" s="522" t="n"/>
      <c r="C1437" s="536" t="n"/>
      <c r="D1437" s="517" t="n"/>
      <c r="E1437" s="494" t="n"/>
      <c r="F1437" s="517" t="n"/>
      <c r="G1437" s="517" t="n"/>
      <c r="H1437" s="517" t="n"/>
      <c r="I1437" s="517" t="n"/>
    </row>
    <row r="1438">
      <c r="A1438" s="521" t="n"/>
      <c r="B1438" s="522" t="n"/>
      <c r="C1438" s="523" t="n"/>
      <c r="D1438" s="517" t="n"/>
      <c r="E1438" s="494" t="n"/>
      <c r="F1438" s="517" t="n"/>
      <c r="G1438" s="517" t="n"/>
      <c r="H1438" s="517" t="n"/>
      <c r="I1438" s="517" t="n"/>
    </row>
    <row r="1439">
      <c r="A1439" s="521" t="n"/>
      <c r="B1439" s="522" t="n"/>
      <c r="C1439" s="479" t="n"/>
      <c r="D1439" s="517" t="n"/>
      <c r="E1439" s="494" t="n"/>
      <c r="F1439" s="517" t="n"/>
      <c r="G1439" s="517" t="n"/>
      <c r="H1439" s="517" t="n"/>
      <c r="I1439" s="517" t="n"/>
    </row>
    <row r="1440">
      <c r="A1440" s="521" t="n"/>
      <c r="B1440" s="522" t="n"/>
      <c r="C1440" s="523" t="n"/>
      <c r="D1440" s="517" t="n"/>
      <c r="E1440" s="494" t="n"/>
      <c r="F1440" s="517" t="n"/>
      <c r="G1440" s="517" t="n"/>
      <c r="H1440" s="517" t="n"/>
      <c r="I1440" s="517" t="n"/>
    </row>
    <row r="1441">
      <c r="A1441" s="521" t="n"/>
      <c r="B1441" s="522" t="n"/>
      <c r="C1441" s="523" t="n"/>
      <c r="D1441" s="517" t="n"/>
      <c r="E1441" s="494" t="n"/>
      <c r="F1441" s="517" t="n"/>
      <c r="G1441" s="517" t="n"/>
      <c r="H1441" s="517" t="n"/>
      <c r="I1441" s="517" t="n"/>
    </row>
    <row r="1442">
      <c r="A1442" s="521" t="n"/>
      <c r="B1442" s="522" t="n"/>
      <c r="C1442" s="523" t="n"/>
      <c r="D1442" s="517" t="n"/>
      <c r="E1442" s="494" t="n"/>
      <c r="F1442" s="517" t="n"/>
      <c r="G1442" s="517" t="n"/>
      <c r="H1442" s="517" t="n"/>
      <c r="I1442" s="517" t="n"/>
    </row>
    <row r="1443">
      <c r="A1443" s="521" t="n"/>
      <c r="B1443" s="522" t="n"/>
      <c r="C1443" s="523" t="n"/>
      <c r="D1443" s="517" t="n"/>
      <c r="E1443" s="494" t="n"/>
      <c r="F1443" s="517" t="n"/>
      <c r="G1443" s="517" t="n"/>
      <c r="H1443" s="517" t="n"/>
      <c r="I1443" s="517" t="n"/>
    </row>
    <row r="1444">
      <c r="A1444" s="521" t="n"/>
      <c r="B1444" s="522" t="n"/>
      <c r="C1444" s="530" t="n"/>
      <c r="D1444" s="517" t="n"/>
      <c r="E1444" s="494" t="n"/>
      <c r="F1444" s="517" t="n"/>
      <c r="G1444" s="517" t="n"/>
      <c r="H1444" s="517" t="n"/>
      <c r="I1444" s="517" t="n"/>
    </row>
    <row r="1445">
      <c r="A1445" s="521" t="n"/>
      <c r="B1445" s="522" t="n"/>
      <c r="C1445" s="523" t="n"/>
      <c r="D1445" s="517" t="n"/>
      <c r="E1445" s="494" t="n"/>
      <c r="F1445" s="517" t="n"/>
      <c r="G1445" s="517" t="n"/>
      <c r="H1445" s="517" t="n"/>
      <c r="I1445" s="517" t="n"/>
    </row>
    <row r="1446">
      <c r="A1446" s="521" t="n"/>
      <c r="B1446" s="522" t="n"/>
      <c r="C1446" s="523" t="n"/>
      <c r="D1446" s="517" t="n"/>
      <c r="E1446" s="494" t="n"/>
      <c r="F1446" s="517" t="n"/>
      <c r="G1446" s="517" t="n"/>
      <c r="H1446" s="517" t="n"/>
      <c r="I1446" s="517" t="n"/>
    </row>
    <row r="1447">
      <c r="A1447" s="521" t="n"/>
      <c r="B1447" s="522" t="n"/>
      <c r="C1447" s="534" t="n"/>
      <c r="D1447" s="517" t="n"/>
      <c r="E1447" s="494" t="n"/>
      <c r="F1447" s="517" t="n"/>
      <c r="G1447" s="517" t="n"/>
      <c r="H1447" s="517" t="n"/>
      <c r="I1447" s="517" t="n"/>
    </row>
    <row r="1448">
      <c r="A1448" s="521" t="n"/>
      <c r="B1448" s="522" t="n"/>
      <c r="C1448" s="523" t="n"/>
      <c r="D1448" s="517" t="n"/>
      <c r="E1448" s="494" t="n"/>
      <c r="F1448" s="517" t="n"/>
      <c r="G1448" s="517" t="n"/>
      <c r="H1448" s="517" t="n"/>
      <c r="I1448" s="517" t="n"/>
    </row>
    <row r="1449">
      <c r="A1449" s="521" t="n"/>
      <c r="B1449" s="522" t="n"/>
      <c r="C1449" s="523" t="n"/>
      <c r="D1449" s="517" t="n"/>
      <c r="E1449" s="494" t="n"/>
      <c r="F1449" s="517" t="n"/>
      <c r="G1449" s="517" t="n"/>
      <c r="H1449" s="517" t="n"/>
      <c r="I1449" s="517" t="n"/>
    </row>
    <row r="1450">
      <c r="A1450" s="521" t="n"/>
      <c r="B1450" s="522" t="n"/>
      <c r="C1450" s="479" t="n"/>
      <c r="D1450" s="517" t="n"/>
      <c r="E1450" s="494" t="n"/>
      <c r="F1450" s="517" t="n"/>
      <c r="G1450" s="517" t="n"/>
      <c r="H1450" s="517" t="n"/>
      <c r="I1450" s="517" t="n"/>
    </row>
    <row r="1451">
      <c r="A1451" s="521" t="n"/>
      <c r="B1451" s="522" t="n"/>
      <c r="C1451" s="536" t="n"/>
      <c r="D1451" s="517" t="n"/>
      <c r="E1451" s="494" t="n"/>
      <c r="F1451" s="517" t="n"/>
      <c r="G1451" s="517" t="n"/>
      <c r="H1451" s="517" t="n"/>
      <c r="I1451" s="517" t="n"/>
    </row>
    <row r="1452">
      <c r="A1452" s="521" t="n"/>
      <c r="B1452" s="522" t="n"/>
      <c r="C1452" s="523" t="n"/>
      <c r="D1452" s="517" t="n"/>
      <c r="E1452" s="494" t="n"/>
      <c r="F1452" s="517" t="n"/>
      <c r="G1452" s="517" t="n"/>
      <c r="H1452" s="517" t="n"/>
      <c r="I1452" s="517" t="n"/>
    </row>
    <row r="1453">
      <c r="A1453" s="521" t="n"/>
      <c r="B1453" s="522" t="n"/>
      <c r="C1453" s="479" t="n"/>
      <c r="D1453" s="517" t="n"/>
      <c r="E1453" s="494" t="n"/>
      <c r="F1453" s="517" t="n"/>
      <c r="G1453" s="517" t="n"/>
      <c r="H1453" s="517" t="n"/>
      <c r="I1453" s="517" t="n"/>
    </row>
    <row r="1454">
      <c r="A1454" s="521" t="n"/>
      <c r="B1454" s="522" t="n"/>
      <c r="C1454" s="523" t="n"/>
      <c r="D1454" s="517" t="n"/>
      <c r="E1454" s="494" t="n"/>
      <c r="F1454" s="517" t="n"/>
      <c r="G1454" s="517" t="n"/>
      <c r="H1454" s="517" t="n"/>
      <c r="I1454" s="517" t="n"/>
    </row>
    <row r="1455">
      <c r="A1455" s="521" t="n"/>
      <c r="B1455" s="522" t="n"/>
      <c r="C1455" s="530" t="n"/>
      <c r="D1455" s="517" t="n"/>
      <c r="E1455" s="494" t="n"/>
      <c r="F1455" s="517" t="n"/>
      <c r="G1455" s="517" t="n"/>
      <c r="H1455" s="517" t="n"/>
      <c r="I1455" s="517" t="n"/>
    </row>
    <row r="1456">
      <c r="A1456" s="521" t="n"/>
      <c r="B1456" s="522" t="n"/>
      <c r="C1456" s="536" t="n"/>
      <c r="D1456" s="517" t="n"/>
      <c r="E1456" s="494" t="n"/>
      <c r="F1456" s="517" t="n"/>
      <c r="G1456" s="517" t="n"/>
      <c r="H1456" s="517" t="n"/>
      <c r="I1456" s="517" t="n"/>
    </row>
    <row r="1457">
      <c r="A1457" s="521" t="n"/>
      <c r="B1457" s="522" t="n"/>
      <c r="C1457" s="523" t="n"/>
      <c r="D1457" s="517" t="n"/>
      <c r="E1457" s="494" t="n"/>
      <c r="F1457" s="517" t="n"/>
      <c r="G1457" s="517" t="n"/>
      <c r="H1457" s="517" t="n"/>
      <c r="I1457" s="517" t="n"/>
    </row>
    <row r="1458">
      <c r="A1458" s="521" t="n"/>
      <c r="B1458" s="522" t="n"/>
      <c r="C1458" s="523" t="n"/>
      <c r="D1458" s="517" t="n"/>
      <c r="E1458" s="494" t="n"/>
      <c r="F1458" s="517" t="n"/>
      <c r="G1458" s="517" t="n"/>
      <c r="H1458" s="517" t="n"/>
      <c r="I1458" s="517" t="n"/>
    </row>
    <row r="1459">
      <c r="A1459" s="521" t="n"/>
      <c r="B1459" s="522" t="n"/>
      <c r="C1459" s="532" t="n"/>
      <c r="D1459" s="517" t="n"/>
      <c r="E1459" s="494" t="n"/>
      <c r="F1459" s="517" t="n"/>
      <c r="G1459" s="517" t="n"/>
      <c r="H1459" s="517" t="n"/>
      <c r="I1459" s="517" t="n"/>
    </row>
    <row r="1460">
      <c r="A1460" s="521" t="n"/>
      <c r="B1460" s="522" t="n"/>
      <c r="C1460" s="523" t="n"/>
      <c r="D1460" s="517" t="n"/>
      <c r="E1460" s="494" t="n"/>
      <c r="F1460" s="517" t="n"/>
      <c r="G1460" s="517" t="n"/>
      <c r="H1460" s="517" t="n"/>
      <c r="I1460" s="517" t="n"/>
    </row>
    <row r="1461">
      <c r="A1461" s="521" t="n"/>
      <c r="B1461" s="522" t="n"/>
      <c r="C1461" s="479" t="n"/>
      <c r="D1461" s="517" t="n"/>
      <c r="E1461" s="494" t="n"/>
      <c r="F1461" s="517" t="n"/>
      <c r="G1461" s="517" t="n"/>
      <c r="H1461" s="517" t="n"/>
      <c r="I1461" s="517" t="n"/>
    </row>
    <row r="1462">
      <c r="A1462" s="521" t="n"/>
      <c r="B1462" s="522" t="n"/>
      <c r="C1462" s="479" t="n"/>
      <c r="D1462" s="517" t="n"/>
      <c r="E1462" s="494" t="n"/>
      <c r="F1462" s="517" t="n"/>
      <c r="G1462" s="517" t="n"/>
      <c r="H1462" s="517" t="n"/>
      <c r="I1462" s="517" t="n"/>
    </row>
    <row r="1463">
      <c r="A1463" s="521" t="n"/>
      <c r="B1463" s="522" t="n"/>
      <c r="C1463" s="532" t="n"/>
      <c r="D1463" s="517" t="n"/>
      <c r="E1463" s="494" t="n"/>
      <c r="F1463" s="517" t="n"/>
      <c r="G1463" s="517" t="n"/>
      <c r="H1463" s="517" t="n"/>
      <c r="I1463" s="517" t="n"/>
    </row>
    <row r="1464">
      <c r="A1464" s="521" t="n"/>
      <c r="B1464" s="522" t="n"/>
      <c r="C1464" s="523" t="n"/>
      <c r="D1464" s="517" t="n"/>
      <c r="E1464" s="494" t="n"/>
      <c r="F1464" s="517" t="n"/>
      <c r="G1464" s="517" t="n"/>
      <c r="H1464" s="517" t="n"/>
      <c r="I1464" s="517" t="n"/>
    </row>
    <row r="1465">
      <c r="A1465" s="521" t="n"/>
      <c r="B1465" s="522" t="n"/>
      <c r="C1465" s="479" t="n"/>
      <c r="D1465" s="517" t="n"/>
      <c r="E1465" s="494" t="n"/>
      <c r="F1465" s="517" t="n"/>
      <c r="G1465" s="517" t="n"/>
      <c r="H1465" s="517" t="n"/>
      <c r="I1465" s="517" t="n"/>
    </row>
    <row r="1466">
      <c r="A1466" s="521" t="n"/>
      <c r="B1466" s="522" t="n"/>
      <c r="C1466" s="532" t="n"/>
      <c r="D1466" s="517" t="n"/>
      <c r="E1466" s="494" t="n"/>
      <c r="F1466" s="517" t="n"/>
      <c r="G1466" s="517" t="n"/>
      <c r="H1466" s="517" t="n"/>
      <c r="I1466" s="517" t="n"/>
    </row>
    <row r="1467">
      <c r="A1467" s="521" t="n"/>
      <c r="B1467" s="522" t="n"/>
      <c r="C1467" s="479" t="n"/>
      <c r="D1467" s="517" t="n"/>
      <c r="E1467" s="494" t="n"/>
      <c r="F1467" s="517" t="n"/>
      <c r="G1467" s="517" t="n"/>
      <c r="H1467" s="517" t="n"/>
      <c r="I1467" s="517" t="n"/>
    </row>
    <row r="1468">
      <c r="A1468" s="521" t="n"/>
      <c r="B1468" s="522" t="n"/>
      <c r="C1468" s="523" t="n"/>
      <c r="D1468" s="517" t="n"/>
      <c r="E1468" s="494" t="n"/>
      <c r="F1468" s="517" t="n"/>
      <c r="G1468" s="517" t="n"/>
      <c r="H1468" s="517" t="n"/>
      <c r="I1468" s="517" t="n"/>
    </row>
    <row r="1469">
      <c r="A1469" s="521" t="n"/>
      <c r="B1469" s="522" t="n"/>
      <c r="C1469" s="479" t="n"/>
      <c r="D1469" s="517" t="n"/>
      <c r="E1469" s="494" t="n"/>
      <c r="F1469" s="517" t="n"/>
      <c r="G1469" s="517" t="n"/>
      <c r="H1469" s="517" t="n"/>
      <c r="I1469" s="517" t="n"/>
    </row>
    <row r="1470">
      <c r="A1470" s="521" t="n"/>
      <c r="B1470" s="522" t="n"/>
      <c r="C1470" s="479" t="n"/>
      <c r="D1470" s="517" t="n"/>
      <c r="E1470" s="494" t="n"/>
      <c r="F1470" s="517" t="n"/>
      <c r="G1470" s="517" t="n"/>
      <c r="H1470" s="517" t="n"/>
      <c r="I1470" s="517" t="n"/>
    </row>
    <row r="1471">
      <c r="A1471" s="521" t="n"/>
      <c r="B1471" s="522" t="n"/>
      <c r="C1471" s="540" t="n"/>
      <c r="D1471" s="517" t="n"/>
      <c r="E1471" s="494" t="n"/>
      <c r="F1471" s="517" t="n"/>
      <c r="G1471" s="517" t="n"/>
      <c r="H1471" s="517" t="n"/>
      <c r="I1471" s="517" t="n"/>
    </row>
    <row r="1472">
      <c r="A1472" s="521" t="n"/>
      <c r="B1472" s="522" t="n"/>
      <c r="C1472" s="523" t="n"/>
      <c r="D1472" s="517" t="n"/>
      <c r="E1472" s="494" t="n"/>
      <c r="F1472" s="517" t="n"/>
      <c r="G1472" s="517" t="n"/>
      <c r="H1472" s="517" t="n"/>
      <c r="I1472" s="517" t="n"/>
    </row>
    <row r="1473">
      <c r="A1473" s="521" t="n"/>
      <c r="B1473" s="522" t="n"/>
      <c r="C1473" s="523" t="n"/>
      <c r="D1473" s="517" t="n"/>
      <c r="E1473" s="494" t="n"/>
      <c r="F1473" s="517" t="n"/>
      <c r="G1473" s="517" t="n"/>
      <c r="H1473" s="517" t="n"/>
      <c r="I1473" s="517" t="n"/>
    </row>
    <row r="1474">
      <c r="A1474" s="521" t="n"/>
      <c r="B1474" s="522" t="n"/>
      <c r="C1474" s="533" t="n"/>
      <c r="D1474" s="517" t="n"/>
      <c r="E1474" s="494" t="n"/>
      <c r="F1474" s="517" t="n"/>
      <c r="G1474" s="517" t="n"/>
      <c r="H1474" s="517" t="n"/>
      <c r="I1474" s="517" t="n"/>
    </row>
    <row r="1475">
      <c r="A1475" s="521" t="n"/>
      <c r="B1475" s="522" t="n"/>
      <c r="C1475" s="523" t="n"/>
      <c r="D1475" s="517" t="n"/>
      <c r="E1475" s="494" t="n"/>
      <c r="F1475" s="517" t="n"/>
      <c r="G1475" s="517" t="n"/>
      <c r="H1475" s="517" t="n"/>
      <c r="I1475" s="517" t="n"/>
    </row>
    <row r="1476">
      <c r="A1476" s="521" t="n"/>
      <c r="B1476" s="522" t="n"/>
      <c r="C1476" s="532" t="n"/>
      <c r="D1476" s="517" t="n"/>
      <c r="E1476" s="494" t="n"/>
      <c r="F1476" s="517" t="n"/>
      <c r="G1476" s="517" t="n"/>
      <c r="H1476" s="517" t="n"/>
      <c r="I1476" s="517" t="n"/>
    </row>
    <row r="1477">
      <c r="A1477" s="521" t="n"/>
      <c r="B1477" s="522" t="n"/>
      <c r="C1477" s="479" t="n"/>
      <c r="D1477" s="517" t="n"/>
      <c r="E1477" s="494" t="n"/>
      <c r="F1477" s="517" t="n"/>
      <c r="G1477" s="517" t="n"/>
      <c r="H1477" s="517" t="n"/>
      <c r="I1477" s="517" t="n"/>
    </row>
    <row r="1478">
      <c r="A1478" s="521" t="n"/>
      <c r="B1478" s="522" t="n"/>
      <c r="C1478" s="479" t="n"/>
      <c r="D1478" s="517" t="n"/>
      <c r="E1478" s="494" t="n"/>
      <c r="F1478" s="517" t="n"/>
      <c r="G1478" s="517" t="n"/>
      <c r="H1478" s="517" t="n"/>
      <c r="I1478" s="517" t="n"/>
    </row>
    <row r="1479">
      <c r="A1479" s="521" t="n"/>
      <c r="B1479" s="522" t="n"/>
      <c r="C1479" s="479" t="n"/>
      <c r="D1479" s="517" t="n"/>
      <c r="E1479" s="494" t="n"/>
      <c r="F1479" s="517" t="n"/>
      <c r="G1479" s="517" t="n"/>
      <c r="H1479" s="517" t="n"/>
      <c r="I1479" s="517" t="n"/>
    </row>
    <row r="1480">
      <c r="A1480" s="521" t="n"/>
      <c r="B1480" s="522" t="n"/>
      <c r="C1480" s="523" t="n"/>
      <c r="D1480" s="517" t="n"/>
      <c r="E1480" s="494" t="n"/>
      <c r="F1480" s="517" t="n"/>
      <c r="G1480" s="517" t="n"/>
      <c r="H1480" s="517" t="n"/>
      <c r="I1480" s="517" t="n"/>
    </row>
    <row r="1481">
      <c r="A1481" s="521" t="n"/>
      <c r="B1481" s="522" t="n"/>
      <c r="C1481" s="543" t="n"/>
      <c r="D1481" s="517" t="n"/>
      <c r="E1481" s="494" t="n"/>
      <c r="F1481" s="517" t="n"/>
      <c r="G1481" s="517" t="n"/>
      <c r="H1481" s="517" t="n"/>
      <c r="I1481" s="517" t="n"/>
    </row>
    <row r="1482">
      <c r="A1482" s="521" t="n"/>
      <c r="B1482" s="522" t="n"/>
      <c r="C1482" s="523" t="n"/>
      <c r="D1482" s="517" t="n"/>
      <c r="E1482" s="494" t="n"/>
      <c r="F1482" s="517" t="n"/>
      <c r="G1482" s="517" t="n"/>
      <c r="H1482" s="517" t="n"/>
      <c r="I1482" s="517" t="n"/>
    </row>
    <row r="1483">
      <c r="A1483" s="521" t="n"/>
      <c r="B1483" s="522" t="n"/>
      <c r="C1483" s="523" t="n"/>
      <c r="D1483" s="517" t="n"/>
      <c r="E1483" s="494" t="n"/>
      <c r="F1483" s="517" t="n"/>
      <c r="G1483" s="517" t="n"/>
      <c r="H1483" s="517" t="n"/>
      <c r="I1483" s="517" t="n"/>
    </row>
    <row r="1484">
      <c r="A1484" s="521" t="n"/>
      <c r="B1484" s="522" t="n"/>
      <c r="C1484" s="523" t="n"/>
      <c r="D1484" s="517" t="n"/>
      <c r="E1484" s="494" t="n"/>
      <c r="F1484" s="517" t="n"/>
      <c r="G1484" s="517" t="n"/>
      <c r="H1484" s="517" t="n"/>
      <c r="I1484" s="517" t="n"/>
    </row>
    <row r="1485">
      <c r="A1485" s="521" t="n"/>
      <c r="B1485" s="522" t="n"/>
      <c r="C1485" s="523" t="n"/>
      <c r="D1485" s="517" t="n"/>
      <c r="E1485" s="494" t="n"/>
      <c r="F1485" s="517" t="n"/>
      <c r="G1485" s="517" t="n"/>
      <c r="H1485" s="517" t="n"/>
      <c r="I1485" s="517" t="n"/>
    </row>
    <row r="1486">
      <c r="A1486" s="521" t="n"/>
      <c r="B1486" s="522" t="n"/>
      <c r="C1486" s="534" t="n"/>
      <c r="D1486" s="517" t="n"/>
      <c r="E1486" s="494" t="n"/>
      <c r="F1486" s="517" t="n"/>
      <c r="G1486" s="517" t="n"/>
      <c r="H1486" s="517" t="n"/>
      <c r="I1486" s="517" t="n"/>
    </row>
    <row r="1487">
      <c r="A1487" s="521" t="n"/>
      <c r="B1487" s="522" t="n"/>
      <c r="C1487" s="534" t="n"/>
      <c r="D1487" s="517" t="n"/>
      <c r="E1487" s="494" t="n"/>
      <c r="F1487" s="517" t="n"/>
      <c r="G1487" s="517" t="n"/>
      <c r="H1487" s="517" t="n"/>
      <c r="I1487" s="517" t="n"/>
    </row>
    <row r="1488">
      <c r="A1488" s="521" t="n"/>
      <c r="B1488" s="522" t="n"/>
      <c r="C1488" s="523" t="n"/>
      <c r="D1488" s="517" t="n"/>
      <c r="E1488" s="494" t="n"/>
      <c r="F1488" s="517" t="n"/>
      <c r="G1488" s="517" t="n"/>
      <c r="H1488" s="517" t="n"/>
      <c r="I1488" s="517" t="n"/>
    </row>
    <row r="1489">
      <c r="A1489" s="521" t="n"/>
      <c r="B1489" s="522" t="n"/>
      <c r="C1489" s="536" t="n"/>
      <c r="D1489" s="517" t="n"/>
      <c r="E1489" s="494" t="n"/>
      <c r="F1489" s="517" t="n"/>
      <c r="G1489" s="517" t="n"/>
      <c r="H1489" s="517" t="n"/>
      <c r="I1489" s="517" t="n"/>
    </row>
    <row r="1490">
      <c r="A1490" s="521" t="n"/>
      <c r="B1490" s="522" t="n"/>
      <c r="C1490" s="523" t="n"/>
      <c r="D1490" s="517" t="n"/>
      <c r="E1490" s="494" t="n"/>
      <c r="F1490" s="517" t="n"/>
      <c r="G1490" s="517" t="n"/>
      <c r="H1490" s="517" t="n"/>
      <c r="I1490" s="517" t="n"/>
    </row>
    <row r="1491">
      <c r="A1491" s="521" t="n"/>
      <c r="B1491" s="522" t="n"/>
      <c r="C1491" s="479" t="n"/>
      <c r="D1491" s="517" t="n"/>
      <c r="E1491" s="494" t="n"/>
      <c r="F1491" s="517" t="n"/>
      <c r="G1491" s="517" t="n"/>
      <c r="H1491" s="517" t="n"/>
      <c r="I1491" s="517" t="n"/>
    </row>
    <row r="1492">
      <c r="A1492" s="521" t="n"/>
      <c r="B1492" s="522" t="n"/>
      <c r="C1492" s="479" t="n"/>
      <c r="D1492" s="517" t="n"/>
      <c r="E1492" s="494" t="n"/>
      <c r="F1492" s="517" t="n"/>
      <c r="G1492" s="517" t="n"/>
      <c r="H1492" s="517" t="n"/>
      <c r="I1492" s="517" t="n"/>
    </row>
    <row r="1493">
      <c r="A1493" s="521" t="n"/>
      <c r="B1493" s="522" t="n"/>
      <c r="C1493" s="539" t="n"/>
      <c r="D1493" s="517" t="n"/>
      <c r="E1493" s="494" t="n"/>
      <c r="F1493" s="517" t="n"/>
      <c r="G1493" s="517" t="n"/>
      <c r="H1493" s="517" t="n"/>
      <c r="I1493" s="517" t="n"/>
    </row>
    <row r="1494">
      <c r="A1494" s="521" t="n"/>
      <c r="B1494" s="522" t="n"/>
      <c r="C1494" s="538" t="n"/>
      <c r="D1494" s="517" t="n"/>
      <c r="E1494" s="494" t="n"/>
      <c r="F1494" s="517" t="n"/>
      <c r="G1494" s="517" t="n"/>
      <c r="H1494" s="517" t="n"/>
      <c r="I1494" s="517" t="n"/>
    </row>
    <row r="1495">
      <c r="A1495" s="521" t="n"/>
      <c r="B1495" s="522" t="n"/>
      <c r="C1495" s="523" t="n"/>
      <c r="D1495" s="517" t="n"/>
      <c r="E1495" s="494" t="n"/>
      <c r="F1495" s="517" t="n"/>
      <c r="G1495" s="517" t="n"/>
      <c r="H1495" s="517" t="n"/>
      <c r="I1495" s="517" t="n"/>
    </row>
    <row r="1496">
      <c r="A1496" s="521" t="n"/>
      <c r="B1496" s="522" t="n"/>
      <c r="C1496" s="523" t="n"/>
      <c r="D1496" s="517" t="n"/>
      <c r="E1496" s="494" t="n"/>
      <c r="F1496" s="517" t="n"/>
      <c r="G1496" s="517" t="n"/>
      <c r="H1496" s="517" t="n"/>
      <c r="I1496" s="517" t="n"/>
    </row>
    <row r="1497">
      <c r="A1497" s="521" t="n"/>
      <c r="B1497" s="522" t="n"/>
      <c r="C1497" s="523" t="n"/>
      <c r="D1497" s="517" t="n"/>
      <c r="E1497" s="494" t="n"/>
      <c r="F1497" s="517" t="n"/>
      <c r="G1497" s="517" t="n"/>
      <c r="H1497" s="517" t="n"/>
      <c r="I1497" s="517" t="n"/>
    </row>
    <row r="1498">
      <c r="A1498" s="521" t="n"/>
      <c r="B1498" s="522" t="n"/>
      <c r="C1498" s="479" t="n"/>
      <c r="D1498" s="517" t="n"/>
      <c r="E1498" s="494" t="n"/>
      <c r="F1498" s="517" t="n"/>
      <c r="G1498" s="517" t="n"/>
      <c r="H1498" s="517" t="n"/>
      <c r="I1498" s="517" t="n"/>
    </row>
    <row r="1499">
      <c r="A1499" s="521" t="n"/>
      <c r="B1499" s="522" t="n"/>
      <c r="C1499" s="530" t="n"/>
      <c r="D1499" s="517" t="n"/>
      <c r="E1499" s="494" t="n"/>
      <c r="F1499" s="517" t="n"/>
      <c r="G1499" s="517" t="n"/>
      <c r="H1499" s="517" t="n"/>
      <c r="I1499" s="517" t="n"/>
    </row>
    <row r="1500">
      <c r="A1500" s="521" t="n"/>
      <c r="B1500" s="522" t="n"/>
      <c r="C1500" s="536" t="n"/>
      <c r="D1500" s="517" t="n"/>
      <c r="E1500" s="494" t="n"/>
      <c r="F1500" s="517" t="n"/>
      <c r="G1500" s="517" t="n"/>
      <c r="H1500" s="517" t="n"/>
      <c r="I1500" s="517" t="n"/>
    </row>
    <row r="1501">
      <c r="A1501" s="521" t="n"/>
      <c r="B1501" s="522" t="n"/>
      <c r="C1501" s="533" t="n"/>
      <c r="D1501" s="517" t="n"/>
      <c r="E1501" s="494" t="n"/>
      <c r="F1501" s="517" t="n"/>
      <c r="G1501" s="517" t="n"/>
      <c r="H1501" s="517" t="n"/>
      <c r="I1501" s="517" t="n"/>
    </row>
    <row r="1502">
      <c r="A1502" s="521" t="n"/>
      <c r="B1502" s="522" t="n"/>
      <c r="C1502" s="523" t="n"/>
      <c r="D1502" s="517" t="n"/>
      <c r="E1502" s="494" t="n"/>
      <c r="F1502" s="517" t="n"/>
      <c r="G1502" s="517" t="n"/>
      <c r="H1502" s="517" t="n"/>
      <c r="I1502" s="517" t="n"/>
    </row>
    <row r="1503">
      <c r="A1503" s="521" t="n"/>
      <c r="B1503" s="522" t="n"/>
      <c r="C1503" s="479" t="n"/>
      <c r="D1503" s="517" t="n"/>
      <c r="E1503" s="494" t="n"/>
      <c r="F1503" s="517" t="n"/>
      <c r="G1503" s="517" t="n"/>
      <c r="H1503" s="517" t="n"/>
      <c r="I1503" s="517" t="n"/>
    </row>
    <row r="1504">
      <c r="A1504" s="521" t="n"/>
      <c r="B1504" s="522" t="n"/>
      <c r="C1504" s="523" t="n"/>
      <c r="D1504" s="517" t="n"/>
      <c r="E1504" s="494" t="n"/>
      <c r="F1504" s="517" t="n"/>
      <c r="G1504" s="517" t="n"/>
      <c r="H1504" s="517" t="n"/>
      <c r="I1504" s="517" t="n"/>
    </row>
    <row r="1505">
      <c r="A1505" s="521" t="n"/>
      <c r="B1505" s="522" t="n"/>
      <c r="C1505" s="523" t="n"/>
      <c r="D1505" s="517" t="n"/>
      <c r="E1505" s="494" t="n"/>
      <c r="F1505" s="517" t="n"/>
      <c r="G1505" s="517" t="n"/>
      <c r="H1505" s="517" t="n"/>
      <c r="I1505" s="517" t="n"/>
    </row>
    <row r="1506">
      <c r="A1506" s="521" t="n"/>
      <c r="B1506" s="522" t="n"/>
      <c r="C1506" s="479" t="n"/>
      <c r="D1506" s="517" t="n"/>
      <c r="E1506" s="494" t="n"/>
      <c r="F1506" s="517" t="n"/>
      <c r="G1506" s="517" t="n"/>
      <c r="H1506" s="517" t="n"/>
      <c r="I1506" s="517" t="n"/>
    </row>
    <row r="1507">
      <c r="A1507" s="521" t="n"/>
      <c r="B1507" s="522" t="n"/>
      <c r="C1507" s="523" t="n"/>
      <c r="D1507" s="517" t="n"/>
      <c r="E1507" s="494" t="n"/>
      <c r="F1507" s="517" t="n"/>
      <c r="G1507" s="517" t="n"/>
      <c r="H1507" s="517" t="n"/>
      <c r="I1507" s="517" t="n"/>
    </row>
    <row r="1508">
      <c r="A1508" s="521" t="n"/>
      <c r="B1508" s="522" t="n"/>
      <c r="C1508" s="523" t="n"/>
      <c r="D1508" s="517" t="n"/>
      <c r="E1508" s="494" t="n"/>
      <c r="F1508" s="517" t="n"/>
      <c r="G1508" s="517" t="n"/>
      <c r="H1508" s="517" t="n"/>
      <c r="I1508" s="517" t="n"/>
    </row>
    <row r="1509">
      <c r="A1509" s="521" t="n"/>
      <c r="B1509" s="522" t="n"/>
      <c r="C1509" s="523" t="n"/>
      <c r="D1509" s="517" t="n"/>
      <c r="E1509" s="494" t="n"/>
      <c r="F1509" s="517" t="n"/>
      <c r="G1509" s="517" t="n"/>
      <c r="H1509" s="517" t="n"/>
      <c r="I1509" s="517" t="n"/>
    </row>
    <row r="1510">
      <c r="A1510" s="521" t="n"/>
      <c r="B1510" s="522" t="n"/>
      <c r="C1510" s="523" t="n"/>
      <c r="D1510" s="517" t="n"/>
      <c r="E1510" s="494" t="n"/>
      <c r="F1510" s="517" t="n"/>
      <c r="G1510" s="517" t="n"/>
      <c r="H1510" s="517" t="n"/>
      <c r="I1510" s="517" t="n"/>
    </row>
    <row r="1511">
      <c r="A1511" s="521" t="n"/>
      <c r="B1511" s="522" t="n"/>
      <c r="C1511" s="523" t="n"/>
      <c r="D1511" s="517" t="n"/>
      <c r="E1511" s="494" t="n"/>
      <c r="F1511" s="517" t="n"/>
      <c r="G1511" s="517" t="n"/>
      <c r="H1511" s="517" t="n"/>
      <c r="I1511" s="517" t="n"/>
    </row>
    <row r="1512">
      <c r="A1512" s="521" t="n"/>
      <c r="B1512" s="522" t="n"/>
      <c r="C1512" s="531" t="n"/>
      <c r="D1512" s="517" t="n"/>
      <c r="E1512" s="494" t="n"/>
      <c r="F1512" s="517" t="n"/>
      <c r="G1512" s="517" t="n"/>
      <c r="H1512" s="517" t="n"/>
      <c r="I1512" s="517" t="n"/>
    </row>
    <row r="1513">
      <c r="A1513" s="521" t="n"/>
      <c r="B1513" s="522" t="n"/>
      <c r="C1513" s="479" t="n"/>
      <c r="D1513" s="517" t="n"/>
      <c r="E1513" s="494" t="n"/>
      <c r="F1513" s="517" t="n"/>
      <c r="G1513" s="517" t="n"/>
      <c r="H1513" s="517" t="n"/>
      <c r="I1513" s="517" t="n"/>
    </row>
    <row r="1514">
      <c r="A1514" s="521" t="n"/>
      <c r="B1514" s="522" t="n"/>
      <c r="C1514" s="479" t="n"/>
      <c r="D1514" s="517" t="n"/>
      <c r="E1514" s="494" t="n"/>
      <c r="F1514" s="517" t="n"/>
      <c r="G1514" s="517" t="n"/>
      <c r="H1514" s="517" t="n"/>
      <c r="I1514" s="517" t="n"/>
    </row>
    <row r="1515">
      <c r="A1515" s="521" t="n"/>
      <c r="B1515" s="522" t="n"/>
      <c r="C1515" s="523" t="n"/>
      <c r="D1515" s="517" t="n"/>
      <c r="E1515" s="494" t="n"/>
      <c r="F1515" s="517" t="n"/>
      <c r="G1515" s="517" t="n"/>
      <c r="H1515" s="517" t="n"/>
      <c r="I1515" s="517" t="n"/>
    </row>
    <row r="1516">
      <c r="A1516" s="521" t="n"/>
      <c r="B1516" s="522" t="n"/>
      <c r="C1516" s="523" t="n"/>
      <c r="D1516" s="517" t="n"/>
      <c r="E1516" s="494" t="n"/>
      <c r="F1516" s="517" t="n"/>
      <c r="G1516" s="517" t="n"/>
      <c r="H1516" s="517" t="n"/>
      <c r="I1516" s="517" t="n"/>
    </row>
    <row r="1517">
      <c r="A1517" s="521" t="n"/>
      <c r="B1517" s="522" t="n"/>
      <c r="C1517" s="479" t="n"/>
      <c r="D1517" s="517" t="n"/>
      <c r="E1517" s="494" t="n"/>
      <c r="F1517" s="517" t="n"/>
      <c r="G1517" s="517" t="n"/>
      <c r="H1517" s="517" t="n"/>
      <c r="I1517" s="517" t="n"/>
    </row>
    <row r="1518">
      <c r="A1518" s="521" t="n"/>
      <c r="B1518" s="522" t="n"/>
      <c r="C1518" s="534" t="n"/>
      <c r="D1518" s="517" t="n"/>
      <c r="E1518" s="494" t="n"/>
      <c r="F1518" s="517" t="n"/>
      <c r="G1518" s="517" t="n"/>
      <c r="H1518" s="517" t="n"/>
      <c r="I1518" s="517" t="n"/>
    </row>
    <row r="1519">
      <c r="A1519" s="521" t="n"/>
      <c r="B1519" s="522" t="n"/>
      <c r="C1519" s="534" t="n"/>
      <c r="D1519" s="517" t="n"/>
      <c r="E1519" s="494" t="n"/>
      <c r="F1519" s="517" t="n"/>
      <c r="G1519" s="517" t="n"/>
      <c r="H1519" s="517" t="n"/>
      <c r="I1519" s="517" t="n"/>
    </row>
    <row r="1520">
      <c r="A1520" s="521" t="n"/>
      <c r="B1520" s="522" t="n"/>
      <c r="C1520" s="523" t="n"/>
      <c r="D1520" s="517" t="n"/>
      <c r="E1520" s="494" t="n"/>
      <c r="F1520" s="517" t="n"/>
      <c r="G1520" s="517" t="n"/>
      <c r="H1520" s="517" t="n"/>
      <c r="I1520" s="517" t="n"/>
    </row>
    <row r="1521">
      <c r="A1521" s="521" t="n"/>
      <c r="B1521" s="522" t="n"/>
      <c r="C1521" s="532" t="n"/>
      <c r="D1521" s="517" t="n"/>
      <c r="E1521" s="494" t="n"/>
      <c r="F1521" s="517" t="n"/>
      <c r="G1521" s="517" t="n"/>
      <c r="H1521" s="517" t="n"/>
      <c r="I1521" s="517" t="n"/>
    </row>
    <row r="1522">
      <c r="A1522" s="521" t="n"/>
      <c r="B1522" s="522" t="n"/>
      <c r="C1522" s="523" t="n"/>
      <c r="D1522" s="517" t="n"/>
      <c r="E1522" s="494" t="n"/>
      <c r="F1522" s="517" t="n"/>
      <c r="G1522" s="517" t="n"/>
      <c r="H1522" s="517" t="n"/>
      <c r="I1522" s="517" t="n"/>
    </row>
    <row r="1523">
      <c r="A1523" s="521" t="n"/>
      <c r="B1523" s="522" t="n"/>
      <c r="C1523" s="479" t="n"/>
      <c r="D1523" s="517" t="n"/>
      <c r="E1523" s="494" t="n"/>
      <c r="F1523" s="517" t="n"/>
      <c r="G1523" s="517" t="n"/>
      <c r="H1523" s="517" t="n"/>
      <c r="I1523" s="517" t="n"/>
    </row>
    <row r="1524">
      <c r="A1524" s="521" t="n"/>
      <c r="B1524" s="522" t="n"/>
      <c r="C1524" s="538" t="n"/>
      <c r="D1524" s="517" t="n"/>
      <c r="E1524" s="494" t="n"/>
      <c r="F1524" s="517" t="n"/>
      <c r="G1524" s="517" t="n"/>
      <c r="H1524" s="517" t="n"/>
      <c r="I1524" s="517" t="n"/>
    </row>
    <row r="1525">
      <c r="A1525" s="521" t="n"/>
      <c r="B1525" s="522" t="n"/>
      <c r="C1525" s="523" t="n"/>
      <c r="D1525" s="517" t="n"/>
      <c r="E1525" s="494" t="n"/>
      <c r="F1525" s="517" t="n"/>
      <c r="G1525" s="517" t="n"/>
      <c r="H1525" s="517" t="n"/>
      <c r="I1525" s="517" t="n"/>
    </row>
    <row r="1526">
      <c r="A1526" s="521" t="n"/>
      <c r="B1526" s="522" t="n"/>
      <c r="C1526" s="523" t="n"/>
      <c r="D1526" s="517" t="n"/>
      <c r="E1526" s="494" t="n"/>
      <c r="F1526" s="517" t="n"/>
      <c r="G1526" s="517" t="n"/>
      <c r="H1526" s="517" t="n"/>
      <c r="I1526" s="517" t="n"/>
    </row>
    <row r="1527">
      <c r="A1527" s="521" t="n"/>
      <c r="B1527" s="522" t="n"/>
      <c r="C1527" s="523" t="n"/>
      <c r="D1527" s="517" t="n"/>
      <c r="E1527" s="494" t="n"/>
      <c r="F1527" s="517" t="n"/>
      <c r="G1527" s="517" t="n"/>
      <c r="H1527" s="517" t="n"/>
      <c r="I1527" s="517" t="n"/>
    </row>
    <row r="1528">
      <c r="A1528" s="521" t="n"/>
      <c r="B1528" s="522" t="n"/>
      <c r="C1528" s="523" t="n"/>
      <c r="D1528" s="517" t="n"/>
      <c r="E1528" s="494" t="n"/>
      <c r="F1528" s="517" t="n"/>
      <c r="G1528" s="517" t="n"/>
      <c r="H1528" s="517" t="n"/>
      <c r="I1528" s="517" t="n"/>
    </row>
    <row r="1529">
      <c r="A1529" s="521" t="n"/>
      <c r="B1529" s="522" t="n"/>
      <c r="C1529" s="479" t="n"/>
      <c r="D1529" s="517" t="n"/>
      <c r="E1529" s="494" t="n"/>
      <c r="F1529" s="517" t="n"/>
      <c r="G1529" s="517" t="n"/>
      <c r="H1529" s="517" t="n"/>
      <c r="I1529" s="517" t="n"/>
    </row>
    <row r="1530">
      <c r="A1530" s="521" t="n"/>
      <c r="B1530" s="522" t="n"/>
      <c r="C1530" s="523" t="n"/>
      <c r="D1530" s="517" t="n"/>
      <c r="E1530" s="494" t="n"/>
      <c r="F1530" s="517" t="n"/>
      <c r="G1530" s="517" t="n"/>
      <c r="H1530" s="517" t="n"/>
      <c r="I1530" s="517" t="n"/>
    </row>
    <row r="1531">
      <c r="A1531" s="521" t="n"/>
      <c r="B1531" s="522" t="n"/>
      <c r="C1531" s="523" t="n"/>
      <c r="D1531" s="517" t="n"/>
      <c r="E1531" s="494" t="n"/>
      <c r="F1531" s="517" t="n"/>
      <c r="G1531" s="517" t="n"/>
      <c r="H1531" s="517" t="n"/>
      <c r="I1531" s="517" t="n"/>
    </row>
    <row r="1532">
      <c r="A1532" s="521" t="n"/>
      <c r="B1532" s="522" t="n"/>
      <c r="C1532" s="523" t="n"/>
      <c r="D1532" s="517" t="n"/>
      <c r="E1532" s="494" t="n"/>
      <c r="F1532" s="517" t="n"/>
      <c r="G1532" s="517" t="n"/>
      <c r="H1532" s="517" t="n"/>
      <c r="I1532" s="517" t="n"/>
    </row>
    <row r="1533">
      <c r="A1533" s="521" t="n"/>
      <c r="B1533" s="522" t="n"/>
      <c r="C1533" s="539" t="n"/>
      <c r="D1533" s="517" t="n"/>
      <c r="E1533" s="494" t="n"/>
      <c r="F1533" s="517" t="n"/>
      <c r="G1533" s="517" t="n"/>
      <c r="H1533" s="517" t="n"/>
      <c r="I1533" s="517" t="n"/>
    </row>
    <row r="1534">
      <c r="A1534" s="521" t="n"/>
      <c r="B1534" s="522" t="n"/>
      <c r="C1534" s="537" t="n"/>
      <c r="D1534" s="517" t="n"/>
      <c r="E1534" s="494" t="n"/>
      <c r="F1534" s="517" t="n"/>
      <c r="G1534" s="517" t="n"/>
      <c r="H1534" s="517" t="n"/>
      <c r="I1534" s="517" t="n"/>
    </row>
    <row r="1535">
      <c r="A1535" s="521" t="n"/>
      <c r="B1535" s="522" t="n"/>
      <c r="C1535" s="523" t="n"/>
      <c r="D1535" s="517" t="n"/>
      <c r="E1535" s="494" t="n"/>
      <c r="F1535" s="517" t="n"/>
      <c r="G1535" s="517" t="n"/>
      <c r="H1535" s="517" t="n"/>
      <c r="I1535" s="517" t="n"/>
    </row>
    <row r="1536">
      <c r="A1536" s="521" t="n"/>
      <c r="B1536" s="522" t="n"/>
      <c r="C1536" s="530" t="n"/>
      <c r="D1536" s="517" t="n"/>
      <c r="E1536" s="494" t="n"/>
      <c r="F1536" s="517" t="n"/>
      <c r="G1536" s="517" t="n"/>
      <c r="H1536" s="517" t="n"/>
      <c r="I1536" s="517" t="n"/>
    </row>
    <row r="1537">
      <c r="A1537" s="521" t="n"/>
      <c r="B1537" s="522" t="n"/>
      <c r="C1537" s="523" t="n"/>
      <c r="D1537" s="517" t="n"/>
      <c r="E1537" s="494" t="n"/>
      <c r="F1537" s="517" t="n"/>
      <c r="G1537" s="517" t="n"/>
      <c r="H1537" s="517" t="n"/>
      <c r="I1537" s="517" t="n"/>
    </row>
    <row r="1538">
      <c r="A1538" s="521" t="n"/>
      <c r="B1538" s="522" t="n"/>
      <c r="C1538" s="479" t="n"/>
      <c r="D1538" s="517" t="n"/>
      <c r="E1538" s="494" t="n"/>
      <c r="F1538" s="517" t="n"/>
      <c r="G1538" s="517" t="n"/>
      <c r="H1538" s="517" t="n"/>
      <c r="I1538" s="517" t="n"/>
    </row>
    <row r="1539">
      <c r="A1539" s="521" t="n"/>
      <c r="B1539" s="522" t="n"/>
      <c r="C1539" s="479" t="n"/>
      <c r="D1539" s="517" t="n"/>
      <c r="E1539" s="494" t="n"/>
      <c r="F1539" s="517" t="n"/>
      <c r="G1539" s="517" t="n"/>
      <c r="H1539" s="517" t="n"/>
      <c r="I1539" s="517" t="n"/>
    </row>
    <row r="1540">
      <c r="A1540" s="521" t="n"/>
      <c r="B1540" s="522" t="n"/>
      <c r="C1540" s="479" t="n"/>
      <c r="D1540" s="517" t="n"/>
      <c r="E1540" s="494" t="n"/>
      <c r="F1540" s="517" t="n"/>
      <c r="G1540" s="517" t="n"/>
      <c r="H1540" s="517" t="n"/>
      <c r="I1540" s="517" t="n"/>
    </row>
    <row r="1541">
      <c r="A1541" s="521" t="n"/>
      <c r="B1541" s="522" t="n"/>
      <c r="C1541" s="532" t="n"/>
      <c r="D1541" s="517" t="n"/>
      <c r="E1541" s="494" t="n"/>
      <c r="F1541" s="517" t="n"/>
      <c r="G1541" s="517" t="n"/>
      <c r="H1541" s="517" t="n"/>
      <c r="I1541" s="517" t="n"/>
    </row>
    <row r="1542">
      <c r="A1542" s="521" t="n"/>
      <c r="B1542" s="522" t="n"/>
      <c r="C1542" s="523" t="n"/>
      <c r="D1542" s="517" t="n"/>
      <c r="E1542" s="494" t="n"/>
      <c r="F1542" s="517" t="n"/>
      <c r="G1542" s="517" t="n"/>
      <c r="H1542" s="517" t="n"/>
      <c r="I1542" s="517" t="n"/>
    </row>
    <row r="1543">
      <c r="A1543" s="521" t="n"/>
      <c r="B1543" s="522" t="n"/>
      <c r="C1543" s="523" t="n"/>
      <c r="D1543" s="517" t="n"/>
      <c r="E1543" s="494" t="n"/>
      <c r="F1543" s="517" t="n"/>
      <c r="G1543" s="517" t="n"/>
      <c r="H1543" s="517" t="n"/>
      <c r="I1543" s="517" t="n"/>
    </row>
    <row r="1544">
      <c r="A1544" s="521" t="n"/>
      <c r="B1544" s="522" t="n"/>
      <c r="C1544" s="523" t="n"/>
      <c r="D1544" s="517" t="n"/>
      <c r="E1544" s="494" t="n"/>
      <c r="F1544" s="517" t="n"/>
      <c r="G1544" s="517" t="n"/>
      <c r="H1544" s="517" t="n"/>
      <c r="I1544" s="517" t="n"/>
    </row>
    <row r="1545">
      <c r="A1545" s="521" t="n"/>
      <c r="B1545" s="522" t="n"/>
      <c r="C1545" s="523" t="n"/>
      <c r="D1545" s="517" t="n"/>
      <c r="E1545" s="494" t="n"/>
      <c r="F1545" s="517" t="n"/>
      <c r="G1545" s="517" t="n"/>
      <c r="H1545" s="517" t="n"/>
      <c r="I1545" s="517" t="n"/>
    </row>
    <row r="1546">
      <c r="A1546" s="521" t="n"/>
      <c r="B1546" s="522" t="n"/>
      <c r="C1546" s="523" t="n"/>
      <c r="D1546" s="517" t="n"/>
      <c r="E1546" s="494" t="n"/>
      <c r="F1546" s="517" t="n"/>
      <c r="G1546" s="517" t="n"/>
      <c r="H1546" s="517" t="n"/>
      <c r="I1546" s="517" t="n"/>
    </row>
    <row r="1547">
      <c r="A1547" s="521" t="n"/>
      <c r="B1547" s="522" t="n"/>
      <c r="C1547" s="534" t="n"/>
      <c r="D1547" s="517" t="n"/>
      <c r="E1547" s="494" t="n"/>
      <c r="F1547" s="517" t="n"/>
      <c r="G1547" s="517" t="n"/>
      <c r="H1547" s="517" t="n"/>
      <c r="I1547" s="517" t="n"/>
    </row>
    <row r="1548">
      <c r="A1548" s="521" t="n"/>
      <c r="B1548" s="522" t="n"/>
      <c r="C1548" s="545" t="n"/>
      <c r="D1548" s="517" t="n"/>
      <c r="E1548" s="494" t="n"/>
      <c r="F1548" s="517" t="n"/>
      <c r="G1548" s="517" t="n"/>
      <c r="H1548" s="517" t="n"/>
      <c r="I1548" s="517" t="n"/>
    </row>
    <row r="1549">
      <c r="A1549" s="521" t="n"/>
      <c r="B1549" s="522" t="n"/>
      <c r="C1549" s="523" t="n"/>
      <c r="D1549" s="517" t="n"/>
      <c r="E1549" s="494" t="n"/>
      <c r="F1549" s="517" t="n"/>
      <c r="G1549" s="517" t="n"/>
      <c r="H1549" s="517" t="n"/>
      <c r="I1549" s="517" t="n"/>
    </row>
    <row r="1550">
      <c r="A1550" s="521" t="n"/>
      <c r="B1550" s="522" t="n"/>
      <c r="C1550" s="523" t="n"/>
      <c r="D1550" s="517" t="n"/>
      <c r="E1550" s="494" t="n"/>
      <c r="F1550" s="517" t="n"/>
      <c r="G1550" s="517" t="n"/>
      <c r="H1550" s="517" t="n"/>
      <c r="I1550" s="517" t="n"/>
    </row>
    <row r="1551">
      <c r="A1551" s="521" t="n"/>
      <c r="B1551" s="522" t="n"/>
      <c r="C1551" s="479" t="n"/>
      <c r="D1551" s="517" t="n"/>
      <c r="E1551" s="494" t="n"/>
      <c r="F1551" s="517" t="n"/>
      <c r="G1551" s="517" t="n"/>
      <c r="H1551" s="517" t="n"/>
      <c r="I1551" s="517" t="n"/>
    </row>
    <row r="1552">
      <c r="A1552" s="521" t="n"/>
      <c r="B1552" s="522" t="n"/>
      <c r="C1552" s="523" t="n"/>
      <c r="D1552" s="517" t="n"/>
      <c r="E1552" s="494" t="n"/>
      <c r="F1552" s="517" t="n"/>
      <c r="G1552" s="517" t="n"/>
      <c r="H1552" s="517" t="n"/>
      <c r="I1552" s="517" t="n"/>
    </row>
    <row r="1553">
      <c r="A1553" s="521" t="n"/>
      <c r="B1553" s="522" t="n"/>
      <c r="C1553" s="523" t="n"/>
      <c r="D1553" s="517" t="n"/>
      <c r="E1553" s="494" t="n"/>
      <c r="F1553" s="517" t="n"/>
      <c r="G1553" s="517" t="n"/>
      <c r="H1553" s="517" t="n"/>
      <c r="I1553" s="517" t="n"/>
    </row>
    <row r="1554">
      <c r="A1554" s="521" t="n"/>
      <c r="B1554" s="522" t="n"/>
      <c r="C1554" s="533" t="n"/>
      <c r="D1554" s="517" t="n"/>
      <c r="E1554" s="494" t="n"/>
      <c r="F1554" s="517" t="n"/>
      <c r="G1554" s="517" t="n"/>
      <c r="H1554" s="517" t="n"/>
      <c r="I1554" s="517" t="n"/>
    </row>
    <row r="1555">
      <c r="A1555" s="521" t="n"/>
      <c r="B1555" s="522" t="n"/>
      <c r="C1555" s="523" t="n"/>
      <c r="D1555" s="517" t="n"/>
      <c r="E1555" s="494" t="n"/>
      <c r="F1555" s="517" t="n"/>
      <c r="G1555" s="517" t="n"/>
      <c r="H1555" s="517" t="n"/>
      <c r="I1555" s="517" t="n"/>
    </row>
    <row r="1556">
      <c r="A1556" s="521" t="n"/>
      <c r="B1556" s="522" t="n"/>
      <c r="C1556" s="533" t="n"/>
      <c r="D1556" s="517" t="n"/>
      <c r="E1556" s="494" t="n"/>
      <c r="F1556" s="517" t="n"/>
      <c r="G1556" s="517" t="n"/>
      <c r="H1556" s="517" t="n"/>
      <c r="I1556" s="517" t="n"/>
    </row>
    <row r="1557">
      <c r="A1557" s="521" t="n"/>
      <c r="B1557" s="522" t="n"/>
      <c r="C1557" s="479" t="n"/>
      <c r="D1557" s="517" t="n"/>
      <c r="E1557" s="494" t="n"/>
      <c r="F1557" s="517" t="n"/>
      <c r="G1557" s="517" t="n"/>
      <c r="H1557" s="517" t="n"/>
      <c r="I1557" s="517" t="n"/>
    </row>
    <row r="1558">
      <c r="A1558" s="521" t="n"/>
      <c r="B1558" s="522" t="n"/>
      <c r="C1558" s="479" t="n"/>
      <c r="D1558" s="517" t="n"/>
      <c r="E1558" s="494" t="n"/>
      <c r="F1558" s="517" t="n"/>
      <c r="G1558" s="517" t="n"/>
      <c r="H1558" s="517" t="n"/>
      <c r="I1558" s="517" t="n"/>
    </row>
    <row r="1559">
      <c r="A1559" s="521" t="n"/>
      <c r="B1559" s="522" t="n"/>
      <c r="C1559" s="523" t="n"/>
      <c r="D1559" s="517" t="n"/>
      <c r="E1559" s="494" t="n"/>
      <c r="F1559" s="517" t="n"/>
      <c r="G1559" s="517" t="n"/>
      <c r="H1559" s="517" t="n"/>
      <c r="I1559" s="517" t="n"/>
    </row>
    <row r="1560">
      <c r="A1560" s="521" t="n"/>
      <c r="B1560" s="522" t="n"/>
      <c r="C1560" s="523" t="n"/>
      <c r="D1560" s="517" t="n"/>
      <c r="E1560" s="494" t="n"/>
      <c r="F1560" s="517" t="n"/>
      <c r="G1560" s="517" t="n"/>
      <c r="H1560" s="517" t="n"/>
      <c r="I1560" s="517" t="n"/>
    </row>
    <row r="1561">
      <c r="A1561" s="521" t="n"/>
      <c r="B1561" s="522" t="n"/>
      <c r="C1561" s="539" t="n"/>
      <c r="D1561" s="517" t="n"/>
      <c r="E1561" s="494" t="n"/>
      <c r="F1561" s="517" t="n"/>
      <c r="G1561" s="517" t="n"/>
      <c r="H1561" s="517" t="n"/>
      <c r="I1561" s="517" t="n"/>
    </row>
    <row r="1562">
      <c r="A1562" s="521" t="n"/>
      <c r="B1562" s="522" t="n"/>
      <c r="C1562" s="532" t="n"/>
      <c r="D1562" s="517" t="n"/>
      <c r="E1562" s="494" t="n"/>
      <c r="F1562" s="517" t="n"/>
      <c r="G1562" s="517" t="n"/>
      <c r="H1562" s="517" t="n"/>
      <c r="I1562" s="517" t="n"/>
    </row>
    <row r="1563">
      <c r="A1563" s="521" t="n"/>
      <c r="B1563" s="522" t="n"/>
      <c r="C1563" s="479" t="n"/>
      <c r="D1563" s="517" t="n"/>
      <c r="E1563" s="494" t="n"/>
      <c r="F1563" s="517" t="n"/>
      <c r="G1563" s="517" t="n"/>
      <c r="H1563" s="517" t="n"/>
      <c r="I1563" s="517" t="n"/>
    </row>
    <row r="1564">
      <c r="A1564" s="521" t="n"/>
      <c r="B1564" s="522" t="n"/>
      <c r="C1564" s="479" t="n"/>
      <c r="D1564" s="517" t="n"/>
      <c r="E1564" s="494" t="n"/>
      <c r="F1564" s="517" t="n"/>
      <c r="G1564" s="517" t="n"/>
      <c r="H1564" s="517" t="n"/>
      <c r="I1564" s="517" t="n"/>
    </row>
    <row r="1565">
      <c r="A1565" s="521" t="n"/>
      <c r="B1565" s="522" t="n"/>
      <c r="C1565" s="523" t="n"/>
      <c r="D1565" s="517" t="n"/>
      <c r="E1565" s="494" t="n"/>
      <c r="F1565" s="517" t="n"/>
      <c r="G1565" s="517" t="n"/>
      <c r="H1565" s="517" t="n"/>
      <c r="I1565" s="517" t="n"/>
    </row>
    <row r="1566">
      <c r="A1566" s="521" t="n"/>
      <c r="B1566" s="522" t="n"/>
      <c r="C1566" s="534" t="n"/>
      <c r="D1566" s="517" t="n"/>
      <c r="E1566" s="494" t="n"/>
      <c r="F1566" s="517" t="n"/>
      <c r="G1566" s="517" t="n"/>
      <c r="H1566" s="517" t="n"/>
      <c r="I1566" s="517" t="n"/>
    </row>
    <row r="1567">
      <c r="A1567" s="521" t="n"/>
      <c r="B1567" s="522" t="n"/>
      <c r="C1567" s="540" t="n"/>
      <c r="D1567" s="517" t="n"/>
      <c r="E1567" s="494" t="n"/>
      <c r="F1567" s="517" t="n"/>
      <c r="G1567" s="517" t="n"/>
      <c r="H1567" s="517" t="n"/>
      <c r="I1567" s="517" t="n"/>
    </row>
    <row r="1568">
      <c r="A1568" s="521" t="n"/>
      <c r="B1568" s="522" t="n"/>
      <c r="C1568" s="523" t="n"/>
      <c r="D1568" s="517" t="n"/>
      <c r="E1568" s="494" t="n"/>
      <c r="F1568" s="517" t="n"/>
      <c r="G1568" s="517" t="n"/>
      <c r="H1568" s="517" t="n"/>
      <c r="I1568" s="517" t="n"/>
    </row>
    <row r="1569">
      <c r="A1569" s="521" t="n"/>
      <c r="B1569" s="522" t="n"/>
      <c r="C1569" s="532" t="n"/>
      <c r="D1569" s="517" t="n"/>
      <c r="E1569" s="494" t="n"/>
      <c r="F1569" s="517" t="n"/>
      <c r="G1569" s="517" t="n"/>
      <c r="H1569" s="517" t="n"/>
      <c r="I1569" s="517" t="n"/>
    </row>
    <row r="1570">
      <c r="A1570" s="521" t="n"/>
      <c r="B1570" s="522" t="n"/>
      <c r="C1570" s="523" t="n"/>
      <c r="D1570" s="517" t="n"/>
      <c r="E1570" s="494" t="n"/>
      <c r="F1570" s="517" t="n"/>
      <c r="G1570" s="517" t="n"/>
      <c r="H1570" s="517" t="n"/>
      <c r="I1570" s="517" t="n"/>
    </row>
    <row r="1571">
      <c r="A1571" s="521" t="n"/>
      <c r="B1571" s="522" t="n"/>
      <c r="C1571" s="523" t="n"/>
      <c r="D1571" s="517" t="n"/>
      <c r="E1571" s="494" t="n"/>
      <c r="F1571" s="517" t="n"/>
      <c r="G1571" s="517" t="n"/>
      <c r="H1571" s="517" t="n"/>
      <c r="I1571" s="517" t="n"/>
    </row>
    <row r="1572">
      <c r="A1572" s="521" t="n"/>
      <c r="B1572" s="522" t="n"/>
      <c r="C1572" s="523" t="n"/>
      <c r="D1572" s="517" t="n"/>
      <c r="E1572" s="494" t="n"/>
      <c r="F1572" s="517" t="n"/>
      <c r="G1572" s="517" t="n"/>
      <c r="H1572" s="517" t="n"/>
      <c r="I1572" s="517" t="n"/>
    </row>
    <row r="1573">
      <c r="A1573" s="521" t="n"/>
      <c r="B1573" s="522" t="n"/>
      <c r="C1573" s="540" t="n"/>
      <c r="D1573" s="517" t="n"/>
      <c r="E1573" s="494" t="n"/>
      <c r="F1573" s="517" t="n"/>
      <c r="G1573" s="517" t="n"/>
      <c r="H1573" s="517" t="n"/>
      <c r="I1573" s="517" t="n"/>
    </row>
    <row r="1574">
      <c r="A1574" s="521" t="n"/>
      <c r="B1574" s="522" t="n"/>
      <c r="C1574" s="523" t="n"/>
      <c r="D1574" s="517" t="n"/>
      <c r="E1574" s="494" t="n"/>
      <c r="F1574" s="517" t="n"/>
      <c r="G1574" s="517" t="n"/>
      <c r="H1574" s="517" t="n"/>
      <c r="I1574" s="517" t="n"/>
    </row>
    <row r="1575">
      <c r="A1575" s="521" t="n"/>
      <c r="B1575" s="522" t="n"/>
      <c r="C1575" s="523" t="n"/>
      <c r="D1575" s="517" t="n"/>
      <c r="E1575" s="494" t="n"/>
      <c r="F1575" s="517" t="n"/>
      <c r="G1575" s="517" t="n"/>
      <c r="H1575" s="517" t="n"/>
      <c r="I1575" s="517" t="n"/>
    </row>
    <row r="1576">
      <c r="A1576" s="521" t="n"/>
      <c r="B1576" s="522" t="n"/>
      <c r="C1576" s="479" t="n"/>
      <c r="D1576" s="517" t="n"/>
      <c r="E1576" s="494" t="n"/>
      <c r="F1576" s="517" t="n"/>
      <c r="G1576" s="517" t="n"/>
      <c r="H1576" s="517" t="n"/>
      <c r="I1576" s="517" t="n"/>
    </row>
    <row r="1577">
      <c r="A1577" s="521" t="n"/>
      <c r="B1577" s="522" t="n"/>
      <c r="C1577" s="523" t="n"/>
      <c r="D1577" s="517" t="n"/>
      <c r="E1577" s="494" t="n"/>
      <c r="F1577" s="517" t="n"/>
      <c r="G1577" s="517" t="n"/>
      <c r="H1577" s="517" t="n"/>
      <c r="I1577" s="517" t="n"/>
    </row>
    <row r="1578">
      <c r="A1578" s="521" t="n"/>
      <c r="B1578" s="522" t="n"/>
      <c r="C1578" s="523" t="n"/>
      <c r="D1578" s="517" t="n"/>
      <c r="E1578" s="494" t="n"/>
      <c r="F1578" s="517" t="n"/>
      <c r="G1578" s="517" t="n"/>
      <c r="H1578" s="517" t="n"/>
      <c r="I1578" s="517" t="n"/>
    </row>
    <row r="1579">
      <c r="A1579" s="521" t="n"/>
      <c r="B1579" s="522" t="n"/>
      <c r="C1579" s="536" t="n"/>
      <c r="D1579" s="517" t="n"/>
      <c r="E1579" s="494" t="n"/>
      <c r="F1579" s="517" t="n"/>
      <c r="G1579" s="517" t="n"/>
      <c r="H1579" s="517" t="n"/>
      <c r="I1579" s="517" t="n"/>
    </row>
    <row r="1580">
      <c r="A1580" s="521" t="n"/>
      <c r="B1580" s="522" t="n"/>
      <c r="C1580" s="523" t="n"/>
      <c r="D1580" s="517" t="n"/>
      <c r="E1580" s="494" t="n"/>
      <c r="F1580" s="517" t="n"/>
      <c r="G1580" s="517" t="n"/>
      <c r="H1580" s="517" t="n"/>
      <c r="I1580" s="517" t="n"/>
    </row>
    <row r="1581">
      <c r="A1581" s="521" t="n"/>
      <c r="B1581" s="522" t="n"/>
      <c r="C1581" s="533" t="n"/>
      <c r="D1581" s="517" t="n"/>
      <c r="E1581" s="494" t="n"/>
      <c r="F1581" s="517" t="n"/>
      <c r="G1581" s="517" t="n"/>
      <c r="H1581" s="517" t="n"/>
      <c r="I1581" s="517" t="n"/>
    </row>
    <row r="1582">
      <c r="A1582" s="521" t="n"/>
      <c r="B1582" s="522" t="n"/>
      <c r="C1582" s="543" t="n"/>
      <c r="D1582" s="517" t="n"/>
      <c r="E1582" s="494" t="n"/>
      <c r="F1582" s="517" t="n"/>
      <c r="G1582" s="517" t="n"/>
      <c r="H1582" s="517" t="n"/>
      <c r="I1582" s="517" t="n"/>
    </row>
    <row r="1583">
      <c r="A1583" s="521" t="n"/>
      <c r="B1583" s="522" t="n"/>
      <c r="C1583" s="479" t="n"/>
      <c r="D1583" s="517" t="n"/>
      <c r="E1583" s="494" t="n"/>
      <c r="F1583" s="517" t="n"/>
      <c r="G1583" s="517" t="n"/>
      <c r="H1583" s="517" t="n"/>
      <c r="I1583" s="517" t="n"/>
    </row>
    <row r="1584">
      <c r="A1584" s="521" t="n"/>
      <c r="B1584" s="522" t="n"/>
      <c r="C1584" s="479" t="n"/>
      <c r="D1584" s="517" t="n"/>
      <c r="E1584" s="494" t="n"/>
      <c r="F1584" s="517" t="n"/>
      <c r="G1584" s="517" t="n"/>
      <c r="H1584" s="517" t="n"/>
      <c r="I1584" s="517" t="n"/>
    </row>
    <row r="1585">
      <c r="A1585" s="521" t="n"/>
      <c r="B1585" s="522" t="n"/>
      <c r="C1585" s="479" t="n"/>
      <c r="D1585" s="517" t="n"/>
      <c r="E1585" s="494" t="n"/>
      <c r="F1585" s="517" t="n"/>
      <c r="G1585" s="517" t="n"/>
      <c r="H1585" s="517" t="n"/>
      <c r="I1585" s="517" t="n"/>
    </row>
    <row r="1586">
      <c r="A1586" s="521" t="n"/>
      <c r="B1586" s="522" t="n"/>
      <c r="C1586" s="479" t="n"/>
      <c r="D1586" s="517" t="n"/>
      <c r="E1586" s="494" t="n"/>
      <c r="F1586" s="517" t="n"/>
      <c r="G1586" s="517" t="n"/>
      <c r="H1586" s="517" t="n"/>
      <c r="I1586" s="517" t="n"/>
    </row>
    <row r="1587">
      <c r="A1587" s="521" t="n"/>
      <c r="B1587" s="522" t="n"/>
      <c r="C1587" s="479" t="n"/>
      <c r="D1587" s="517" t="n"/>
      <c r="E1587" s="494" t="n"/>
      <c r="F1587" s="517" t="n"/>
      <c r="G1587" s="517" t="n"/>
      <c r="H1587" s="517" t="n"/>
      <c r="I1587" s="517" t="n"/>
    </row>
    <row r="1588">
      <c r="A1588" s="521" t="n"/>
      <c r="B1588" s="522" t="n"/>
      <c r="C1588" s="536" t="n"/>
      <c r="D1588" s="517" t="n"/>
      <c r="E1588" s="494" t="n"/>
      <c r="F1588" s="517" t="n"/>
      <c r="G1588" s="517" t="n"/>
      <c r="H1588" s="517" t="n"/>
      <c r="I1588" s="517" t="n"/>
    </row>
    <row r="1589">
      <c r="A1589" s="521" t="n"/>
      <c r="B1589" s="522" t="n"/>
      <c r="C1589" s="533" t="n"/>
      <c r="D1589" s="517" t="n"/>
      <c r="E1589" s="494" t="n"/>
      <c r="F1589" s="517" t="n"/>
      <c r="G1589" s="517" t="n"/>
      <c r="H1589" s="517" t="n"/>
      <c r="I1589" s="517" t="n"/>
    </row>
    <row r="1590">
      <c r="A1590" s="521" t="n"/>
      <c r="B1590" s="522" t="n"/>
      <c r="C1590" s="523" t="n"/>
      <c r="D1590" s="517" t="n"/>
      <c r="E1590" s="494" t="n"/>
      <c r="F1590" s="517" t="n"/>
      <c r="G1590" s="517" t="n"/>
      <c r="H1590" s="517" t="n"/>
      <c r="I1590" s="517" t="n"/>
    </row>
    <row r="1591">
      <c r="A1591" s="521" t="n"/>
      <c r="B1591" s="522" t="n"/>
      <c r="C1591" s="523" t="n"/>
      <c r="D1591" s="517" t="n"/>
      <c r="E1591" s="494" t="n"/>
      <c r="F1591" s="517" t="n"/>
      <c r="G1591" s="517" t="n"/>
      <c r="H1591" s="517" t="n"/>
      <c r="I1591" s="517" t="n"/>
    </row>
    <row r="1592">
      <c r="A1592" s="521" t="n"/>
      <c r="B1592" s="522" t="n"/>
      <c r="C1592" s="523" t="n"/>
      <c r="D1592" s="517" t="n"/>
      <c r="E1592" s="494" t="n"/>
      <c r="F1592" s="517" t="n"/>
      <c r="G1592" s="517" t="n"/>
      <c r="H1592" s="517" t="n"/>
      <c r="I1592" s="517" t="n"/>
    </row>
    <row r="1593">
      <c r="A1593" s="521" t="n"/>
      <c r="B1593" s="522" t="n"/>
      <c r="C1593" s="530" t="n"/>
      <c r="D1593" s="517" t="n"/>
      <c r="E1593" s="494" t="n"/>
      <c r="F1593" s="517" t="n"/>
      <c r="G1593" s="517" t="n"/>
      <c r="H1593" s="517" t="n"/>
      <c r="I1593" s="517" t="n"/>
    </row>
    <row r="1594">
      <c r="A1594" s="521" t="n"/>
      <c r="B1594" s="522" t="n"/>
      <c r="C1594" s="540" t="n"/>
      <c r="D1594" s="517" t="n"/>
      <c r="E1594" s="494" t="n"/>
      <c r="F1594" s="517" t="n"/>
      <c r="G1594" s="517" t="n"/>
      <c r="H1594" s="517" t="n"/>
      <c r="I1594" s="517" t="n"/>
    </row>
    <row r="1595">
      <c r="A1595" s="521" t="n"/>
      <c r="B1595" s="522" t="n"/>
      <c r="C1595" s="523" t="n"/>
      <c r="D1595" s="517" t="n"/>
      <c r="E1595" s="494" t="n"/>
      <c r="F1595" s="517" t="n"/>
      <c r="G1595" s="517" t="n"/>
      <c r="H1595" s="517" t="n"/>
      <c r="I1595" s="517" t="n"/>
    </row>
    <row r="1596">
      <c r="A1596" s="521" t="n"/>
      <c r="B1596" s="522" t="n"/>
      <c r="C1596" s="536" t="n"/>
      <c r="D1596" s="517" t="n"/>
      <c r="E1596" s="494" t="n"/>
      <c r="F1596" s="517" t="n"/>
      <c r="G1596" s="517" t="n"/>
      <c r="H1596" s="517" t="n"/>
      <c r="I1596" s="517" t="n"/>
    </row>
    <row r="1597">
      <c r="A1597" s="521" t="n"/>
      <c r="B1597" s="522" t="n"/>
      <c r="C1597" s="534" t="n"/>
      <c r="D1597" s="517" t="n"/>
      <c r="E1597" s="494" t="n"/>
      <c r="F1597" s="517" t="n"/>
      <c r="G1597" s="517" t="n"/>
      <c r="H1597" s="517" t="n"/>
      <c r="I1597" s="517" t="n"/>
    </row>
    <row r="1598">
      <c r="A1598" s="521" t="n"/>
      <c r="B1598" s="522" t="n"/>
      <c r="C1598" s="533" t="n"/>
      <c r="D1598" s="517" t="n"/>
      <c r="E1598" s="494" t="n"/>
      <c r="F1598" s="517" t="n"/>
      <c r="G1598" s="517" t="n"/>
      <c r="H1598" s="517" t="n"/>
      <c r="I1598" s="517" t="n"/>
    </row>
    <row r="1599">
      <c r="A1599" s="521" t="n"/>
      <c r="B1599" s="522" t="n"/>
      <c r="C1599" s="533" t="n"/>
      <c r="D1599" s="517" t="n"/>
      <c r="E1599" s="494" t="n"/>
      <c r="F1599" s="517" t="n"/>
      <c r="G1599" s="517" t="n"/>
      <c r="H1599" s="517" t="n"/>
      <c r="I1599" s="517" t="n"/>
    </row>
    <row r="1600">
      <c r="A1600" s="521" t="n"/>
      <c r="B1600" s="522" t="n"/>
      <c r="C1600" s="532" t="n"/>
      <c r="D1600" s="517" t="n"/>
      <c r="E1600" s="494" t="n"/>
      <c r="F1600" s="517" t="n"/>
      <c r="G1600" s="517" t="n"/>
      <c r="H1600" s="517" t="n"/>
      <c r="I1600" s="517" t="n"/>
    </row>
    <row r="1601">
      <c r="A1601" s="521" t="n"/>
      <c r="B1601" s="522" t="n"/>
      <c r="C1601" s="532" t="n"/>
      <c r="D1601" s="517" t="n"/>
      <c r="E1601" s="494" t="n"/>
      <c r="F1601" s="517" t="n"/>
      <c r="G1601" s="517" t="n"/>
      <c r="H1601" s="517" t="n"/>
      <c r="I1601" s="517" t="n"/>
    </row>
    <row r="1602">
      <c r="A1602" s="521" t="n"/>
      <c r="B1602" s="522" t="n"/>
      <c r="C1602" s="545" t="n"/>
      <c r="D1602" s="517" t="n"/>
      <c r="E1602" s="494" t="n"/>
      <c r="F1602" s="517" t="n"/>
      <c r="G1602" s="517" t="n"/>
      <c r="H1602" s="517" t="n"/>
      <c r="I1602" s="517" t="n"/>
    </row>
    <row r="1603">
      <c r="A1603" s="521" t="n"/>
      <c r="B1603" s="522" t="n"/>
      <c r="C1603" s="479" t="n"/>
      <c r="D1603" s="517" t="n"/>
      <c r="E1603" s="494" t="n"/>
      <c r="F1603" s="517" t="n"/>
      <c r="G1603" s="517" t="n"/>
      <c r="H1603" s="517" t="n"/>
      <c r="I1603" s="517" t="n"/>
    </row>
    <row r="1604">
      <c r="A1604" s="521" t="n"/>
      <c r="B1604" s="522" t="n"/>
      <c r="C1604" s="479" t="n"/>
      <c r="D1604" s="517" t="n"/>
      <c r="E1604" s="494" t="n"/>
      <c r="F1604" s="517" t="n"/>
      <c r="G1604" s="517" t="n"/>
      <c r="H1604" s="517" t="n"/>
      <c r="I1604" s="517" t="n"/>
    </row>
    <row r="1605">
      <c r="A1605" s="521" t="n"/>
      <c r="B1605" s="522" t="n"/>
      <c r="C1605" s="479" t="n"/>
      <c r="D1605" s="517" t="n"/>
      <c r="E1605" s="494" t="n"/>
      <c r="F1605" s="517" t="n"/>
      <c r="G1605" s="517" t="n"/>
      <c r="H1605" s="517" t="n"/>
      <c r="I1605" s="517" t="n"/>
    </row>
    <row r="1606">
      <c r="A1606" s="521" t="n"/>
      <c r="B1606" s="522" t="n"/>
      <c r="C1606" s="479" t="n"/>
      <c r="D1606" s="517" t="n"/>
      <c r="E1606" s="494" t="n"/>
      <c r="F1606" s="517" t="n"/>
      <c r="G1606" s="517" t="n"/>
      <c r="H1606" s="517" t="n"/>
      <c r="I1606" s="517" t="n"/>
    </row>
    <row r="1607">
      <c r="A1607" s="521" t="n"/>
      <c r="B1607" s="522" t="n"/>
      <c r="C1607" s="479" t="n"/>
      <c r="D1607" s="517" t="n"/>
      <c r="E1607" s="494" t="n"/>
      <c r="F1607" s="517" t="n"/>
      <c r="G1607" s="517" t="n"/>
      <c r="H1607" s="517" t="n"/>
      <c r="I1607" s="517" t="n"/>
    </row>
    <row r="1608">
      <c r="A1608" s="521" t="n"/>
      <c r="B1608" s="522" t="n"/>
      <c r="C1608" s="479" t="n"/>
      <c r="D1608" s="517" t="n"/>
      <c r="E1608" s="494" t="n"/>
      <c r="F1608" s="517" t="n"/>
      <c r="G1608" s="517" t="n"/>
      <c r="H1608" s="517" t="n"/>
      <c r="I1608" s="517" t="n"/>
    </row>
    <row r="1609">
      <c r="A1609" s="521" t="n"/>
      <c r="B1609" s="522" t="n"/>
      <c r="C1609" s="479" t="n"/>
      <c r="D1609" s="517" t="n"/>
      <c r="E1609" s="494" t="n"/>
      <c r="F1609" s="517" t="n"/>
      <c r="G1609" s="517" t="n"/>
      <c r="H1609" s="517" t="n"/>
      <c r="I1609" s="517" t="n"/>
    </row>
    <row r="1610">
      <c r="A1610" s="521" t="n"/>
      <c r="B1610" s="522" t="n"/>
      <c r="C1610" s="533" t="n"/>
      <c r="D1610" s="517" t="n"/>
      <c r="E1610" s="494" t="n"/>
      <c r="F1610" s="517" t="n"/>
      <c r="G1610" s="517" t="n"/>
      <c r="H1610" s="517" t="n"/>
      <c r="I1610" s="517" t="n"/>
    </row>
    <row r="1611">
      <c r="A1611" s="521" t="n"/>
      <c r="B1611" s="522" t="n"/>
      <c r="C1611" s="523" t="n"/>
      <c r="D1611" s="517" t="n"/>
      <c r="E1611" s="494" t="n"/>
      <c r="F1611" s="517" t="n"/>
      <c r="G1611" s="517" t="n"/>
      <c r="H1611" s="517" t="n"/>
      <c r="I1611" s="517" t="n"/>
    </row>
    <row r="1612">
      <c r="A1612" s="521" t="n"/>
      <c r="B1612" s="522" t="n"/>
      <c r="C1612" s="523" t="n"/>
      <c r="D1612" s="517" t="n"/>
      <c r="E1612" s="494" t="n"/>
      <c r="F1612" s="517" t="n"/>
      <c r="G1612" s="517" t="n"/>
      <c r="H1612" s="517" t="n"/>
      <c r="I1612" s="517" t="n"/>
    </row>
    <row r="1613">
      <c r="A1613" s="521" t="n"/>
      <c r="B1613" s="522" t="n"/>
      <c r="C1613" s="479" t="n"/>
      <c r="D1613" s="517" t="n"/>
      <c r="E1613" s="494" t="n"/>
      <c r="F1613" s="517" t="n"/>
      <c r="G1613" s="517" t="n"/>
      <c r="H1613" s="517" t="n"/>
      <c r="I1613" s="517" t="n"/>
    </row>
    <row r="1614">
      <c r="A1614" s="521" t="n"/>
      <c r="B1614" s="522" t="n"/>
      <c r="C1614" s="533" t="n"/>
      <c r="D1614" s="517" t="n"/>
      <c r="E1614" s="494" t="n"/>
      <c r="F1614" s="517" t="n"/>
      <c r="G1614" s="517" t="n"/>
      <c r="H1614" s="517" t="n"/>
      <c r="I1614" s="517" t="n"/>
    </row>
    <row r="1615">
      <c r="A1615" s="521" t="n"/>
      <c r="B1615" s="522" t="n"/>
      <c r="C1615" s="530" t="n"/>
      <c r="D1615" s="517" t="n"/>
      <c r="E1615" s="494" t="n"/>
      <c r="F1615" s="517" t="n"/>
      <c r="G1615" s="517" t="n"/>
      <c r="H1615" s="517" t="n"/>
      <c r="I1615" s="517" t="n"/>
    </row>
    <row r="1616">
      <c r="A1616" s="521" t="n"/>
      <c r="B1616" s="522" t="n"/>
      <c r="C1616" s="523" t="n"/>
      <c r="D1616" s="517" t="n"/>
      <c r="E1616" s="494" t="n"/>
      <c r="F1616" s="517" t="n"/>
      <c r="G1616" s="517" t="n"/>
      <c r="H1616" s="517" t="n"/>
      <c r="I1616" s="517" t="n"/>
    </row>
    <row r="1617">
      <c r="A1617" s="521" t="n"/>
      <c r="B1617" s="522" t="n"/>
      <c r="C1617" s="523" t="n"/>
      <c r="D1617" s="517" t="n"/>
      <c r="E1617" s="494" t="n"/>
      <c r="F1617" s="517" t="n"/>
      <c r="G1617" s="517" t="n"/>
      <c r="H1617" s="517" t="n"/>
      <c r="I1617" s="517" t="n"/>
    </row>
    <row r="1618">
      <c r="A1618" s="521" t="n"/>
      <c r="B1618" s="522" t="n"/>
      <c r="C1618" s="479" t="n"/>
      <c r="D1618" s="517" t="n"/>
      <c r="E1618" s="494" t="n"/>
      <c r="F1618" s="517" t="n"/>
      <c r="G1618" s="517" t="n"/>
      <c r="H1618" s="517" t="n"/>
      <c r="I1618" s="517" t="n"/>
    </row>
    <row r="1619">
      <c r="A1619" s="521" t="n"/>
      <c r="B1619" s="522" t="n"/>
      <c r="C1619" s="533" t="n"/>
      <c r="D1619" s="517" t="n"/>
      <c r="E1619" s="494" t="n"/>
      <c r="F1619" s="517" t="n"/>
      <c r="G1619" s="517" t="n"/>
      <c r="H1619" s="517" t="n"/>
      <c r="I1619" s="517" t="n"/>
    </row>
    <row r="1620">
      <c r="A1620" s="521" t="n"/>
      <c r="B1620" s="522" t="n"/>
      <c r="C1620" s="523" t="n"/>
      <c r="D1620" s="517" t="n"/>
      <c r="E1620" s="494" t="n"/>
      <c r="F1620" s="517" t="n"/>
      <c r="G1620" s="517" t="n"/>
      <c r="H1620" s="517" t="n"/>
      <c r="I1620" s="517" t="n"/>
    </row>
    <row r="1621">
      <c r="A1621" s="521" t="n"/>
      <c r="B1621" s="522" t="n"/>
      <c r="C1621" s="523" t="n"/>
      <c r="D1621" s="517" t="n"/>
      <c r="E1621" s="494" t="n"/>
      <c r="F1621" s="517" t="n"/>
      <c r="G1621" s="517" t="n"/>
      <c r="H1621" s="517" t="n"/>
      <c r="I1621" s="517" t="n"/>
    </row>
    <row r="1622">
      <c r="A1622" s="521" t="n"/>
      <c r="B1622" s="522" t="n"/>
      <c r="C1622" s="523" t="n"/>
      <c r="D1622" s="517" t="n"/>
      <c r="E1622" s="494" t="n"/>
      <c r="F1622" s="517" t="n"/>
      <c r="G1622" s="517" t="n"/>
      <c r="H1622" s="517" t="n"/>
      <c r="I1622" s="517" t="n"/>
    </row>
    <row r="1623">
      <c r="A1623" s="521" t="n"/>
      <c r="B1623" s="522" t="n"/>
      <c r="C1623" s="540" t="n"/>
      <c r="D1623" s="517" t="n"/>
      <c r="E1623" s="494" t="n"/>
      <c r="F1623" s="517" t="n"/>
      <c r="G1623" s="517" t="n"/>
      <c r="H1623" s="517" t="n"/>
      <c r="I1623" s="517" t="n"/>
    </row>
    <row r="1624">
      <c r="A1624" s="521" t="n"/>
      <c r="B1624" s="522" t="n"/>
      <c r="C1624" s="533" t="n"/>
      <c r="D1624" s="517" t="n"/>
      <c r="E1624" s="494" t="n"/>
      <c r="F1624" s="517" t="n"/>
      <c r="G1624" s="517" t="n"/>
      <c r="H1624" s="517" t="n"/>
      <c r="I1624" s="517" t="n"/>
    </row>
    <row r="1625">
      <c r="A1625" s="521" t="n"/>
      <c r="B1625" s="522" t="n"/>
      <c r="C1625" s="532" t="n"/>
      <c r="D1625" s="517" t="n"/>
      <c r="E1625" s="494" t="n"/>
      <c r="F1625" s="517" t="n"/>
      <c r="G1625" s="517" t="n"/>
      <c r="H1625" s="517" t="n"/>
      <c r="I1625" s="517" t="n"/>
    </row>
    <row r="1626">
      <c r="A1626" s="521" t="n"/>
      <c r="B1626" s="522" t="n"/>
      <c r="C1626" s="523" t="n"/>
      <c r="D1626" s="517" t="n"/>
      <c r="E1626" s="494" t="n"/>
      <c r="F1626" s="517" t="n"/>
      <c r="G1626" s="517" t="n"/>
      <c r="H1626" s="517" t="n"/>
      <c r="I1626" s="517" t="n"/>
    </row>
    <row r="1627">
      <c r="A1627" s="521" t="n"/>
      <c r="B1627" s="522" t="n"/>
      <c r="C1627" s="523" t="n"/>
      <c r="D1627" s="517" t="n"/>
      <c r="E1627" s="494" t="n"/>
      <c r="F1627" s="517" t="n"/>
      <c r="G1627" s="517" t="n"/>
      <c r="H1627" s="517" t="n"/>
      <c r="I1627" s="517" t="n"/>
    </row>
    <row r="1628">
      <c r="A1628" s="521" t="n"/>
      <c r="B1628" s="522" t="n"/>
      <c r="C1628" s="523" t="n"/>
      <c r="D1628" s="517" t="n"/>
      <c r="E1628" s="494" t="n"/>
      <c r="F1628" s="517" t="n"/>
      <c r="G1628" s="517" t="n"/>
      <c r="H1628" s="517" t="n"/>
      <c r="I1628" s="517" t="n"/>
    </row>
    <row r="1629">
      <c r="A1629" s="521" t="n"/>
      <c r="B1629" s="522" t="n"/>
      <c r="C1629" s="523" t="n"/>
      <c r="D1629" s="517" t="n"/>
      <c r="E1629" s="494" t="n"/>
      <c r="F1629" s="517" t="n"/>
      <c r="G1629" s="517" t="n"/>
      <c r="H1629" s="517" t="n"/>
      <c r="I1629" s="517" t="n"/>
    </row>
    <row r="1630">
      <c r="A1630" s="521" t="n"/>
      <c r="B1630" s="522" t="n"/>
      <c r="C1630" s="537" t="n"/>
      <c r="D1630" s="517" t="n"/>
      <c r="E1630" s="494" t="n"/>
      <c r="F1630" s="517" t="n"/>
      <c r="G1630" s="517" t="n"/>
      <c r="H1630" s="517" t="n"/>
      <c r="I1630" s="517" t="n"/>
    </row>
    <row r="1631">
      <c r="A1631" s="521" t="n"/>
      <c r="B1631" s="522" t="n"/>
      <c r="C1631" s="479" t="n"/>
      <c r="D1631" s="517" t="n"/>
      <c r="E1631" s="494" t="n"/>
      <c r="F1631" s="517" t="n"/>
      <c r="G1631" s="517" t="n"/>
      <c r="H1631" s="517" t="n"/>
      <c r="I1631" s="517" t="n"/>
    </row>
    <row r="1632">
      <c r="A1632" s="521" t="n"/>
      <c r="B1632" s="522" t="n"/>
      <c r="C1632" s="479" t="n"/>
      <c r="D1632" s="517" t="n"/>
      <c r="E1632" s="494" t="n"/>
      <c r="F1632" s="517" t="n"/>
      <c r="G1632" s="517" t="n"/>
      <c r="H1632" s="517" t="n"/>
      <c r="I1632" s="517" t="n"/>
    </row>
    <row r="1633">
      <c r="A1633" s="521" t="n"/>
      <c r="B1633" s="522" t="n"/>
      <c r="C1633" s="523" t="n"/>
      <c r="D1633" s="517" t="n"/>
      <c r="E1633" s="494" t="n"/>
      <c r="F1633" s="517" t="n"/>
      <c r="G1633" s="517" t="n"/>
      <c r="H1633" s="517" t="n"/>
      <c r="I1633" s="517" t="n"/>
    </row>
    <row r="1634">
      <c r="A1634" s="521" t="n"/>
      <c r="B1634" s="522" t="n"/>
      <c r="C1634" s="532" t="n"/>
      <c r="D1634" s="517" t="n"/>
      <c r="E1634" s="494" t="n"/>
      <c r="F1634" s="517" t="n"/>
      <c r="G1634" s="517" t="n"/>
      <c r="H1634" s="517" t="n"/>
      <c r="I1634" s="517" t="n"/>
    </row>
    <row r="1635">
      <c r="A1635" s="521" t="n"/>
      <c r="B1635" s="522" t="n"/>
      <c r="C1635" s="536" t="n"/>
      <c r="D1635" s="517" t="n"/>
      <c r="E1635" s="494" t="n"/>
      <c r="F1635" s="517" t="n"/>
      <c r="G1635" s="517" t="n"/>
      <c r="H1635" s="517" t="n"/>
      <c r="I1635" s="517" t="n"/>
    </row>
    <row r="1636">
      <c r="A1636" s="521" t="n"/>
      <c r="B1636" s="522" t="n"/>
      <c r="C1636" s="523" t="n"/>
      <c r="D1636" s="517" t="n"/>
      <c r="E1636" s="494" t="n"/>
      <c r="F1636" s="517" t="n"/>
      <c r="G1636" s="517" t="n"/>
      <c r="H1636" s="517" t="n"/>
      <c r="I1636" s="517" t="n"/>
    </row>
    <row r="1637">
      <c r="A1637" s="521" t="n"/>
      <c r="B1637" s="522" t="n"/>
      <c r="C1637" s="523" t="n"/>
      <c r="D1637" s="517" t="n"/>
      <c r="E1637" s="494" t="n"/>
      <c r="F1637" s="517" t="n"/>
      <c r="G1637" s="517" t="n"/>
      <c r="H1637" s="517" t="n"/>
      <c r="I1637" s="517" t="n"/>
    </row>
    <row r="1638">
      <c r="A1638" s="521" t="n"/>
      <c r="B1638" s="522" t="n"/>
      <c r="C1638" s="532" t="n"/>
      <c r="D1638" s="517" t="n"/>
      <c r="E1638" s="494" t="n"/>
      <c r="F1638" s="517" t="n"/>
      <c r="G1638" s="517" t="n"/>
      <c r="H1638" s="517" t="n"/>
      <c r="I1638" s="517" t="n"/>
    </row>
    <row r="1639">
      <c r="A1639" s="521" t="n"/>
      <c r="B1639" s="522" t="n"/>
      <c r="C1639" s="532" t="n"/>
      <c r="D1639" s="517" t="n"/>
      <c r="E1639" s="494" t="n"/>
      <c r="F1639" s="517" t="n"/>
      <c r="G1639" s="517" t="n"/>
      <c r="H1639" s="517" t="n"/>
      <c r="I1639" s="517" t="n"/>
    </row>
    <row r="1640">
      <c r="A1640" s="521" t="n"/>
      <c r="B1640" s="522" t="n"/>
      <c r="C1640" s="523" t="n"/>
      <c r="D1640" s="517" t="n"/>
      <c r="E1640" s="494" t="n"/>
      <c r="F1640" s="517" t="n"/>
      <c r="G1640" s="517" t="n"/>
      <c r="H1640" s="517" t="n"/>
      <c r="I1640" s="517" t="n"/>
    </row>
    <row r="1641">
      <c r="A1641" s="521" t="n"/>
      <c r="B1641" s="522" t="n"/>
      <c r="C1641" s="523" t="n"/>
      <c r="D1641" s="517" t="n"/>
      <c r="E1641" s="494" t="n"/>
      <c r="F1641" s="517" t="n"/>
      <c r="G1641" s="517" t="n"/>
      <c r="H1641" s="517" t="n"/>
      <c r="I1641" s="517" t="n"/>
    </row>
    <row r="1642">
      <c r="A1642" s="521" t="n"/>
      <c r="B1642" s="522" t="n"/>
      <c r="C1642" s="533" t="n"/>
      <c r="D1642" s="517" t="n"/>
      <c r="E1642" s="494" t="n"/>
      <c r="F1642" s="517" t="n"/>
      <c r="G1642" s="517" t="n"/>
      <c r="H1642" s="517" t="n"/>
      <c r="I1642" s="517" t="n"/>
    </row>
    <row r="1643">
      <c r="A1643" s="521" t="n"/>
      <c r="B1643" s="522" t="n"/>
      <c r="C1643" s="479" t="n"/>
      <c r="D1643" s="517" t="n"/>
      <c r="E1643" s="494" t="n"/>
      <c r="F1643" s="517" t="n"/>
      <c r="G1643" s="517" t="n"/>
      <c r="H1643" s="517" t="n"/>
      <c r="I1643" s="517" t="n"/>
    </row>
    <row r="1644">
      <c r="A1644" s="521" t="n"/>
      <c r="B1644" s="522" t="n"/>
      <c r="C1644" s="479" t="n"/>
      <c r="D1644" s="517" t="n"/>
      <c r="E1644" s="494" t="n"/>
      <c r="F1644" s="517" t="n"/>
      <c r="G1644" s="517" t="n"/>
      <c r="H1644" s="517" t="n"/>
      <c r="I1644" s="517" t="n"/>
    </row>
    <row r="1645">
      <c r="A1645" s="521" t="n"/>
      <c r="B1645" s="522" t="n"/>
      <c r="C1645" s="532" t="n"/>
      <c r="D1645" s="517" t="n"/>
      <c r="E1645" s="494" t="n"/>
      <c r="F1645" s="517" t="n"/>
      <c r="G1645" s="517" t="n"/>
      <c r="H1645" s="517" t="n"/>
      <c r="I1645" s="517" t="n"/>
    </row>
    <row r="1646">
      <c r="A1646" s="521" t="n"/>
      <c r="B1646" s="522" t="n"/>
      <c r="C1646" s="523" t="n"/>
      <c r="D1646" s="517" t="n"/>
      <c r="E1646" s="494" t="n"/>
      <c r="F1646" s="517" t="n"/>
      <c r="G1646" s="517" t="n"/>
      <c r="H1646" s="517" t="n"/>
      <c r="I1646" s="517" t="n"/>
    </row>
    <row r="1647">
      <c r="A1647" s="521" t="n"/>
      <c r="B1647" s="522" t="n"/>
      <c r="C1647" s="523" t="n"/>
      <c r="D1647" s="517" t="n"/>
      <c r="E1647" s="494" t="n"/>
      <c r="F1647" s="517" t="n"/>
      <c r="G1647" s="517" t="n"/>
      <c r="H1647" s="517" t="n"/>
      <c r="I1647" s="517" t="n"/>
    </row>
    <row r="1648">
      <c r="A1648" s="521" t="n"/>
      <c r="B1648" s="522" t="n"/>
      <c r="C1648" s="523" t="n"/>
      <c r="D1648" s="517" t="n"/>
      <c r="E1648" s="494" t="n"/>
      <c r="F1648" s="517" t="n"/>
      <c r="G1648" s="517" t="n"/>
      <c r="H1648" s="517" t="n"/>
      <c r="I1648" s="517" t="n"/>
    </row>
    <row r="1649">
      <c r="A1649" s="521" t="n"/>
      <c r="B1649" s="522" t="n"/>
      <c r="C1649" s="523" t="n"/>
      <c r="D1649" s="517" t="n"/>
      <c r="E1649" s="494" t="n"/>
      <c r="F1649" s="517" t="n"/>
      <c r="G1649" s="517" t="n"/>
      <c r="H1649" s="517" t="n"/>
      <c r="I1649" s="517" t="n"/>
    </row>
    <row r="1650">
      <c r="A1650" s="521" t="n"/>
      <c r="B1650" s="522" t="n"/>
      <c r="C1650" s="479" t="n"/>
      <c r="D1650" s="517" t="n"/>
      <c r="E1650" s="494" t="n"/>
      <c r="F1650" s="517" t="n"/>
      <c r="G1650" s="517" t="n"/>
      <c r="H1650" s="517" t="n"/>
      <c r="I1650" s="517" t="n"/>
    </row>
    <row r="1651">
      <c r="A1651" s="521" t="n"/>
      <c r="B1651" s="522" t="n"/>
      <c r="C1651" s="546" t="n"/>
      <c r="D1651" s="517" t="n"/>
      <c r="E1651" s="494" t="n"/>
      <c r="F1651" s="517" t="n"/>
      <c r="G1651" s="517" t="n"/>
      <c r="H1651" s="517" t="n"/>
      <c r="I1651" s="517" t="n"/>
    </row>
    <row r="1652">
      <c r="A1652" s="521" t="n"/>
      <c r="B1652" s="522" t="n"/>
      <c r="C1652" s="479" t="n"/>
      <c r="D1652" s="517" t="n"/>
      <c r="E1652" s="494" t="n"/>
      <c r="F1652" s="517" t="n"/>
      <c r="G1652" s="517" t="n"/>
      <c r="H1652" s="517" t="n"/>
      <c r="I1652" s="517" t="n"/>
    </row>
    <row r="1653">
      <c r="A1653" s="521" t="n"/>
      <c r="B1653" s="522" t="n"/>
      <c r="C1653" s="533" t="n"/>
      <c r="D1653" s="517" t="n"/>
      <c r="E1653" s="494" t="n"/>
      <c r="F1653" s="517" t="n"/>
      <c r="G1653" s="517" t="n"/>
      <c r="H1653" s="517" t="n"/>
      <c r="I1653" s="517" t="n"/>
    </row>
    <row r="1654">
      <c r="A1654" s="521" t="n"/>
      <c r="B1654" s="522" t="n"/>
      <c r="C1654" s="533" t="n"/>
      <c r="D1654" s="517" t="n"/>
      <c r="E1654" s="494" t="n"/>
      <c r="F1654" s="517" t="n"/>
      <c r="G1654" s="517" t="n"/>
      <c r="H1654" s="517" t="n"/>
      <c r="I1654" s="517" t="n"/>
    </row>
    <row r="1655">
      <c r="A1655" s="521" t="n"/>
      <c r="B1655" s="522" t="n"/>
      <c r="C1655" s="540" t="n"/>
      <c r="D1655" s="517" t="n"/>
      <c r="E1655" s="494" t="n"/>
      <c r="F1655" s="517" t="n"/>
      <c r="G1655" s="517" t="n"/>
      <c r="H1655" s="517" t="n"/>
      <c r="I1655" s="517" t="n"/>
    </row>
    <row r="1656">
      <c r="A1656" s="521" t="n"/>
      <c r="B1656" s="522" t="n"/>
      <c r="C1656" s="523" t="n"/>
      <c r="D1656" s="517" t="n"/>
      <c r="E1656" s="494" t="n"/>
      <c r="F1656" s="517" t="n"/>
      <c r="G1656" s="517" t="n"/>
      <c r="H1656" s="517" t="n"/>
      <c r="I1656" s="517" t="n"/>
    </row>
    <row r="1657">
      <c r="A1657" s="521" t="n"/>
      <c r="B1657" s="522" t="n"/>
      <c r="C1657" s="523" t="n"/>
      <c r="D1657" s="517" t="n"/>
      <c r="E1657" s="494" t="n"/>
      <c r="F1657" s="517" t="n"/>
      <c r="G1657" s="517" t="n"/>
      <c r="H1657" s="517" t="n"/>
      <c r="I1657" s="517" t="n"/>
    </row>
    <row r="1658">
      <c r="A1658" s="521" t="n"/>
      <c r="B1658" s="522" t="n"/>
      <c r="C1658" s="534" t="n"/>
      <c r="D1658" s="517" t="n"/>
      <c r="E1658" s="494" t="n"/>
      <c r="F1658" s="517" t="n"/>
      <c r="G1658" s="517" t="n"/>
      <c r="H1658" s="517" t="n"/>
      <c r="I1658" s="517" t="n"/>
    </row>
    <row r="1659">
      <c r="A1659" s="521" t="n"/>
      <c r="B1659" s="522" t="n"/>
      <c r="C1659" s="536" t="n"/>
      <c r="D1659" s="517" t="n"/>
      <c r="E1659" s="494" t="n"/>
      <c r="F1659" s="517" t="n"/>
      <c r="G1659" s="517" t="n"/>
      <c r="H1659" s="517" t="n"/>
      <c r="I1659" s="517" t="n"/>
    </row>
    <row r="1660">
      <c r="A1660" s="521" t="n"/>
      <c r="B1660" s="522" t="n"/>
      <c r="C1660" s="533" t="n"/>
      <c r="D1660" s="517" t="n"/>
      <c r="E1660" s="494" t="n"/>
      <c r="F1660" s="517" t="n"/>
      <c r="G1660" s="517" t="n"/>
      <c r="H1660" s="517" t="n"/>
      <c r="I1660" s="517" t="n"/>
    </row>
    <row r="1661">
      <c r="A1661" s="521" t="n"/>
      <c r="B1661" s="522" t="n"/>
      <c r="C1661" s="479" t="n"/>
      <c r="D1661" s="517" t="n"/>
      <c r="E1661" s="494" t="n"/>
      <c r="F1661" s="517" t="n"/>
      <c r="G1661" s="517" t="n"/>
      <c r="H1661" s="517" t="n"/>
      <c r="I1661" s="517" t="n"/>
    </row>
    <row r="1662">
      <c r="A1662" s="521" t="n"/>
      <c r="B1662" s="522" t="n"/>
      <c r="C1662" s="523" t="n"/>
      <c r="D1662" s="517" t="n"/>
      <c r="E1662" s="494" t="n"/>
      <c r="F1662" s="517" t="n"/>
      <c r="G1662" s="517" t="n"/>
      <c r="H1662" s="517" t="n"/>
      <c r="I1662" s="517" t="n"/>
    </row>
    <row r="1663">
      <c r="A1663" s="521" t="n"/>
      <c r="B1663" s="522" t="n"/>
      <c r="C1663" s="533" t="n"/>
      <c r="D1663" s="517" t="n"/>
      <c r="E1663" s="494" t="n"/>
      <c r="F1663" s="517" t="n"/>
      <c r="G1663" s="517" t="n"/>
      <c r="H1663" s="517" t="n"/>
      <c r="I1663" s="517" t="n"/>
    </row>
    <row r="1664">
      <c r="A1664" s="521" t="n"/>
      <c r="B1664" s="522" t="n"/>
      <c r="C1664" s="479" t="n"/>
      <c r="D1664" s="517" t="n"/>
      <c r="E1664" s="494" t="n"/>
      <c r="F1664" s="517" t="n"/>
      <c r="G1664" s="517" t="n"/>
      <c r="H1664" s="517" t="n"/>
      <c r="I1664" s="517" t="n"/>
    </row>
    <row r="1665">
      <c r="A1665" s="521" t="n"/>
      <c r="B1665" s="522" t="n"/>
      <c r="C1665" s="523" t="n"/>
      <c r="D1665" s="517" t="n"/>
      <c r="E1665" s="494" t="n"/>
      <c r="F1665" s="517" t="n"/>
      <c r="G1665" s="517" t="n"/>
      <c r="H1665" s="517" t="n"/>
      <c r="I1665" s="517" t="n"/>
    </row>
    <row r="1666">
      <c r="A1666" s="521" t="n"/>
      <c r="B1666" s="522" t="n"/>
      <c r="C1666" s="523" t="n"/>
      <c r="D1666" s="517" t="n"/>
      <c r="E1666" s="494" t="n"/>
      <c r="F1666" s="517" t="n"/>
      <c r="G1666" s="517" t="n"/>
      <c r="H1666" s="517" t="n"/>
      <c r="I1666" s="517" t="n"/>
    </row>
    <row r="1667">
      <c r="A1667" s="521" t="n"/>
      <c r="B1667" s="522" t="n"/>
      <c r="C1667" s="533" t="n"/>
      <c r="D1667" s="517" t="n"/>
      <c r="E1667" s="494" t="n"/>
      <c r="F1667" s="517" t="n"/>
      <c r="G1667" s="517" t="n"/>
      <c r="H1667" s="517" t="n"/>
      <c r="I1667" s="517" t="n"/>
    </row>
    <row r="1668">
      <c r="A1668" s="521" t="n"/>
      <c r="B1668" s="522" t="n"/>
      <c r="C1668" s="479" t="n"/>
      <c r="D1668" s="517" t="n"/>
      <c r="E1668" s="494" t="n"/>
      <c r="F1668" s="517" t="n"/>
      <c r="G1668" s="517" t="n"/>
      <c r="H1668" s="517" t="n"/>
      <c r="I1668" s="517" t="n"/>
    </row>
    <row r="1669">
      <c r="A1669" s="521" t="n"/>
      <c r="B1669" s="522" t="n"/>
      <c r="C1669" s="479" t="n"/>
      <c r="D1669" s="517" t="n"/>
      <c r="E1669" s="494" t="n"/>
      <c r="F1669" s="517" t="n"/>
      <c r="G1669" s="517" t="n"/>
      <c r="H1669" s="517" t="n"/>
      <c r="I1669" s="517" t="n"/>
    </row>
    <row r="1670">
      <c r="A1670" s="521" t="n"/>
      <c r="B1670" s="522" t="n"/>
      <c r="C1670" s="523" t="n"/>
      <c r="D1670" s="517" t="n"/>
      <c r="E1670" s="494" t="n"/>
      <c r="F1670" s="517" t="n"/>
      <c r="G1670" s="517" t="n"/>
      <c r="H1670" s="517" t="n"/>
      <c r="I1670" s="517" t="n"/>
    </row>
    <row r="1671">
      <c r="A1671" s="521" t="n"/>
      <c r="B1671" s="522" t="n"/>
      <c r="C1671" s="523" t="n"/>
      <c r="D1671" s="517" t="n"/>
      <c r="E1671" s="494" t="n"/>
      <c r="F1671" s="517" t="n"/>
      <c r="G1671" s="517" t="n"/>
      <c r="H1671" s="517" t="n"/>
      <c r="I1671" s="517" t="n"/>
    </row>
    <row r="1672">
      <c r="A1672" s="521" t="n"/>
      <c r="B1672" s="522" t="n"/>
      <c r="C1672" s="523" t="n"/>
      <c r="D1672" s="517" t="n"/>
      <c r="E1672" s="494" t="n"/>
      <c r="F1672" s="517" t="n"/>
      <c r="G1672" s="517" t="n"/>
      <c r="H1672" s="517" t="n"/>
      <c r="I1672" s="517" t="n"/>
    </row>
    <row r="1673">
      <c r="A1673" s="521" t="n"/>
      <c r="B1673" s="522" t="n"/>
      <c r="C1673" s="523" t="n"/>
      <c r="D1673" s="517" t="n"/>
      <c r="E1673" s="494" t="n"/>
      <c r="F1673" s="517" t="n"/>
      <c r="G1673" s="517" t="n"/>
      <c r="H1673" s="517" t="n"/>
      <c r="I1673" s="517" t="n"/>
    </row>
    <row r="1674">
      <c r="A1674" s="521" t="n"/>
      <c r="B1674" s="522" t="n"/>
      <c r="C1674" s="533" t="n"/>
      <c r="D1674" s="517" t="n"/>
      <c r="E1674" s="494" t="n"/>
      <c r="F1674" s="517" t="n"/>
      <c r="G1674" s="517" t="n"/>
      <c r="H1674" s="517" t="n"/>
      <c r="I1674" s="517" t="n"/>
    </row>
    <row r="1675">
      <c r="A1675" s="521" t="n"/>
      <c r="B1675" s="522" t="n"/>
      <c r="C1675" s="523" t="n"/>
      <c r="D1675" s="517" t="n"/>
      <c r="E1675" s="494" t="n"/>
      <c r="F1675" s="517" t="n"/>
      <c r="G1675" s="517" t="n"/>
      <c r="H1675" s="517" t="n"/>
      <c r="I1675" s="517" t="n"/>
    </row>
    <row r="1676">
      <c r="A1676" s="521" t="n"/>
      <c r="B1676" s="522" t="n"/>
      <c r="C1676" s="539" t="n"/>
      <c r="D1676" s="517" t="n"/>
      <c r="E1676" s="494" t="n"/>
      <c r="F1676" s="517" t="n"/>
      <c r="G1676" s="517" t="n"/>
      <c r="H1676" s="517" t="n"/>
      <c r="I1676" s="517" t="n"/>
    </row>
    <row r="1677">
      <c r="A1677" s="521" t="n"/>
      <c r="B1677" s="522" t="n"/>
      <c r="C1677" s="532" t="n"/>
      <c r="D1677" s="517" t="n"/>
      <c r="E1677" s="494" t="n"/>
      <c r="F1677" s="517" t="n"/>
      <c r="G1677" s="517" t="n"/>
      <c r="H1677" s="517" t="n"/>
      <c r="I1677" s="517" t="n"/>
    </row>
    <row r="1678">
      <c r="A1678" s="521" t="n"/>
      <c r="B1678" s="522" t="n"/>
      <c r="C1678" s="523" t="n"/>
      <c r="D1678" s="517" t="n"/>
      <c r="E1678" s="494" t="n"/>
      <c r="F1678" s="517" t="n"/>
      <c r="G1678" s="517" t="n"/>
      <c r="H1678" s="517" t="n"/>
      <c r="I1678" s="517" t="n"/>
    </row>
    <row r="1679">
      <c r="A1679" s="521" t="n"/>
      <c r="B1679" s="522" t="n"/>
      <c r="C1679" s="536" t="n"/>
      <c r="D1679" s="517" t="n"/>
      <c r="E1679" s="494" t="n"/>
      <c r="F1679" s="517" t="n"/>
      <c r="G1679" s="517" t="n"/>
      <c r="H1679" s="517" t="n"/>
      <c r="I1679" s="517" t="n"/>
    </row>
    <row r="1680">
      <c r="A1680" s="521" t="n"/>
      <c r="B1680" s="522" t="n"/>
      <c r="C1680" s="479" t="n"/>
      <c r="D1680" s="517" t="n"/>
      <c r="E1680" s="494" t="n"/>
      <c r="F1680" s="517" t="n"/>
      <c r="G1680" s="517" t="n"/>
      <c r="H1680" s="517" t="n"/>
      <c r="I1680" s="517" t="n"/>
    </row>
    <row r="1681">
      <c r="A1681" s="521" t="n"/>
      <c r="B1681" s="522" t="n"/>
      <c r="C1681" s="523" t="n"/>
      <c r="D1681" s="517" t="n"/>
      <c r="E1681" s="494" t="n"/>
      <c r="F1681" s="517" t="n"/>
      <c r="G1681" s="517" t="n"/>
      <c r="H1681" s="517" t="n"/>
      <c r="I1681" s="517" t="n"/>
    </row>
    <row r="1682">
      <c r="A1682" s="521" t="n"/>
      <c r="B1682" s="522" t="n"/>
      <c r="C1682" s="479" t="n"/>
      <c r="D1682" s="517" t="n"/>
      <c r="E1682" s="494" t="n"/>
      <c r="F1682" s="517" t="n"/>
      <c r="G1682" s="517" t="n"/>
      <c r="H1682" s="517" t="n"/>
      <c r="I1682" s="517" t="n"/>
    </row>
    <row r="1683">
      <c r="A1683" s="521" t="n"/>
      <c r="B1683" s="522" t="n"/>
      <c r="C1683" s="479" t="n"/>
      <c r="D1683" s="517" t="n"/>
      <c r="E1683" s="494" t="n"/>
      <c r="F1683" s="517" t="n"/>
      <c r="G1683" s="517" t="n"/>
      <c r="H1683" s="517" t="n"/>
      <c r="I1683" s="517" t="n"/>
    </row>
    <row r="1684">
      <c r="A1684" s="521" t="n"/>
      <c r="B1684" s="522" t="n"/>
      <c r="C1684" s="523" t="n"/>
      <c r="D1684" s="517" t="n"/>
      <c r="E1684" s="494" t="n"/>
      <c r="F1684" s="517" t="n"/>
      <c r="G1684" s="517" t="n"/>
      <c r="H1684" s="517" t="n"/>
      <c r="I1684" s="517" t="n"/>
    </row>
    <row r="1685">
      <c r="A1685" s="521" t="n"/>
      <c r="B1685" s="522" t="n"/>
      <c r="C1685" s="523" t="n"/>
      <c r="D1685" s="517" t="n"/>
      <c r="E1685" s="494" t="n"/>
      <c r="F1685" s="517" t="n"/>
      <c r="G1685" s="517" t="n"/>
      <c r="H1685" s="517" t="n"/>
      <c r="I1685" s="517" t="n"/>
    </row>
    <row r="1686">
      <c r="A1686" s="521" t="n"/>
      <c r="B1686" s="522" t="n"/>
      <c r="C1686" s="539" t="n"/>
      <c r="D1686" s="517" t="n"/>
      <c r="E1686" s="494" t="n"/>
      <c r="F1686" s="517" t="n"/>
      <c r="G1686" s="517" t="n"/>
      <c r="H1686" s="517" t="n"/>
      <c r="I1686" s="517" t="n"/>
    </row>
    <row r="1687">
      <c r="A1687" s="521" t="n"/>
      <c r="B1687" s="522" t="n"/>
      <c r="C1687" s="532" t="n"/>
      <c r="D1687" s="517" t="n"/>
      <c r="E1687" s="494" t="n"/>
      <c r="F1687" s="517" t="n"/>
      <c r="G1687" s="517" t="n"/>
      <c r="H1687" s="517" t="n"/>
      <c r="I1687" s="517" t="n"/>
    </row>
    <row r="1688">
      <c r="A1688" s="521" t="n"/>
      <c r="B1688" s="522" t="n"/>
      <c r="C1688" s="534" t="n"/>
      <c r="D1688" s="517" t="n"/>
      <c r="E1688" s="494" t="n"/>
      <c r="F1688" s="517" t="n"/>
      <c r="G1688" s="517" t="n"/>
      <c r="H1688" s="517" t="n"/>
      <c r="I1688" s="517" t="n"/>
    </row>
    <row r="1689">
      <c r="A1689" s="521" t="n"/>
      <c r="B1689" s="522" t="n"/>
      <c r="C1689" s="479" t="n"/>
      <c r="D1689" s="517" t="n"/>
      <c r="E1689" s="494" t="n"/>
      <c r="F1689" s="517" t="n"/>
      <c r="G1689" s="517" t="n"/>
      <c r="H1689" s="517" t="n"/>
      <c r="I1689" s="517" t="n"/>
    </row>
    <row r="1690">
      <c r="A1690" s="521" t="n"/>
      <c r="B1690" s="522" t="n"/>
      <c r="C1690" s="540" t="n"/>
      <c r="D1690" s="517" t="n"/>
      <c r="E1690" s="494" t="n"/>
      <c r="F1690" s="517" t="n"/>
      <c r="G1690" s="517" t="n"/>
      <c r="H1690" s="517" t="n"/>
      <c r="I1690" s="517" t="n"/>
    </row>
    <row r="1691">
      <c r="A1691" s="521" t="n"/>
      <c r="B1691" s="522" t="n"/>
      <c r="C1691" s="523" t="n"/>
      <c r="D1691" s="517" t="n"/>
      <c r="E1691" s="494" t="n"/>
      <c r="F1691" s="517" t="n"/>
      <c r="G1691" s="517" t="n"/>
      <c r="H1691" s="517" t="n"/>
      <c r="I1691" s="517" t="n"/>
    </row>
    <row r="1692">
      <c r="A1692" s="521" t="n"/>
      <c r="B1692" s="522" t="n"/>
      <c r="C1692" s="530" t="n"/>
      <c r="D1692" s="517" t="n"/>
      <c r="E1692" s="494" t="n"/>
      <c r="F1692" s="517" t="n"/>
      <c r="G1692" s="517" t="n"/>
      <c r="H1692" s="517" t="n"/>
      <c r="I1692" s="517" t="n"/>
    </row>
    <row r="1693">
      <c r="A1693" s="521" t="n"/>
      <c r="B1693" s="522" t="n"/>
      <c r="C1693" s="523" t="n"/>
      <c r="D1693" s="517" t="n"/>
      <c r="E1693" s="494" t="n"/>
      <c r="F1693" s="517" t="n"/>
      <c r="G1693" s="517" t="n"/>
      <c r="H1693" s="517" t="n"/>
      <c r="I1693" s="517" t="n"/>
    </row>
    <row r="1694">
      <c r="A1694" s="521" t="n"/>
      <c r="B1694" s="522" t="n"/>
      <c r="C1694" s="523" t="n"/>
      <c r="D1694" s="517" t="n"/>
      <c r="E1694" s="494" t="n"/>
      <c r="F1694" s="517" t="n"/>
      <c r="G1694" s="517" t="n"/>
      <c r="H1694" s="517" t="n"/>
      <c r="I1694" s="517" t="n"/>
    </row>
    <row r="1695">
      <c r="A1695" s="521" t="n"/>
      <c r="B1695" s="522" t="n"/>
      <c r="C1695" s="523" t="n"/>
      <c r="D1695" s="517" t="n"/>
      <c r="E1695" s="494" t="n"/>
      <c r="F1695" s="517" t="n"/>
      <c r="G1695" s="517" t="n"/>
      <c r="H1695" s="517" t="n"/>
      <c r="I1695" s="517" t="n"/>
    </row>
    <row r="1696">
      <c r="A1696" s="521" t="n"/>
      <c r="B1696" s="522" t="n"/>
      <c r="C1696" s="523" t="n"/>
      <c r="D1696" s="517" t="n"/>
      <c r="E1696" s="494" t="n"/>
      <c r="F1696" s="517" t="n"/>
      <c r="G1696" s="517" t="n"/>
      <c r="H1696" s="517" t="n"/>
      <c r="I1696" s="517" t="n"/>
    </row>
    <row r="1697">
      <c r="A1697" s="521" t="n"/>
      <c r="B1697" s="522" t="n"/>
      <c r="C1697" s="523" t="n"/>
      <c r="D1697" s="517" t="n"/>
      <c r="E1697" s="494" t="n"/>
      <c r="F1697" s="517" t="n"/>
      <c r="G1697" s="517" t="n"/>
      <c r="H1697" s="517" t="n"/>
      <c r="I1697" s="517" t="n"/>
    </row>
    <row r="1698">
      <c r="A1698" s="521" t="n"/>
      <c r="B1698" s="522" t="n"/>
      <c r="C1698" s="523" t="n"/>
      <c r="D1698" s="517" t="n"/>
      <c r="E1698" s="494" t="n"/>
      <c r="F1698" s="517" t="n"/>
      <c r="G1698" s="517" t="n"/>
      <c r="H1698" s="517" t="n"/>
      <c r="I1698" s="517" t="n"/>
    </row>
    <row r="1699">
      <c r="A1699" s="521" t="n"/>
      <c r="B1699" s="522" t="n"/>
      <c r="C1699" s="479" t="n"/>
      <c r="D1699" s="517" t="n"/>
      <c r="E1699" s="494" t="n"/>
      <c r="F1699" s="517" t="n"/>
      <c r="G1699" s="517" t="n"/>
      <c r="H1699" s="517" t="n"/>
      <c r="I1699" s="517" t="n"/>
    </row>
    <row r="1700">
      <c r="A1700" s="521" t="n"/>
      <c r="B1700" s="522" t="n"/>
      <c r="C1700" s="523" t="n"/>
      <c r="D1700" s="517" t="n"/>
      <c r="E1700" s="494" t="n"/>
      <c r="F1700" s="517" t="n"/>
      <c r="G1700" s="517" t="n"/>
      <c r="H1700" s="517" t="n"/>
      <c r="I1700" s="517" t="n"/>
    </row>
    <row r="1701">
      <c r="A1701" s="521" t="n"/>
      <c r="B1701" s="522" t="n"/>
      <c r="C1701" s="523" t="n"/>
      <c r="D1701" s="517" t="n"/>
      <c r="E1701" s="494" t="n"/>
      <c r="F1701" s="517" t="n"/>
      <c r="G1701" s="517" t="n"/>
      <c r="H1701" s="517" t="n"/>
      <c r="I1701" s="517" t="n"/>
    </row>
    <row r="1702">
      <c r="A1702" s="521" t="n"/>
      <c r="B1702" s="522" t="n"/>
      <c r="C1702" s="532" t="n"/>
      <c r="D1702" s="517" t="n"/>
      <c r="E1702" s="494" t="n"/>
      <c r="F1702" s="517" t="n"/>
      <c r="G1702" s="517" t="n"/>
      <c r="H1702" s="517" t="n"/>
      <c r="I1702" s="517" t="n"/>
    </row>
    <row r="1703">
      <c r="A1703" s="521" t="n"/>
      <c r="B1703" s="522" t="n"/>
      <c r="C1703" s="533" t="n"/>
      <c r="D1703" s="517" t="n"/>
      <c r="E1703" s="494" t="n"/>
      <c r="F1703" s="517" t="n"/>
      <c r="G1703" s="517" t="n"/>
      <c r="H1703" s="517" t="n"/>
      <c r="I1703" s="517" t="n"/>
    </row>
    <row r="1704">
      <c r="A1704" s="521" t="n"/>
      <c r="B1704" s="522" t="n"/>
      <c r="C1704" s="545" t="n"/>
      <c r="D1704" s="517" t="n"/>
      <c r="E1704" s="494" t="n"/>
      <c r="F1704" s="517" t="n"/>
      <c r="G1704" s="517" t="n"/>
      <c r="H1704" s="517" t="n"/>
      <c r="I1704" s="517" t="n"/>
    </row>
    <row r="1705">
      <c r="A1705" s="521" t="n"/>
      <c r="B1705" s="522" t="n"/>
      <c r="C1705" s="532" t="n"/>
      <c r="D1705" s="517" t="n"/>
      <c r="E1705" s="494" t="n"/>
      <c r="F1705" s="517" t="n"/>
      <c r="G1705" s="517" t="n"/>
      <c r="H1705" s="517" t="n"/>
      <c r="I1705" s="517" t="n"/>
    </row>
    <row r="1706">
      <c r="A1706" s="521" t="n"/>
      <c r="B1706" s="522" t="n"/>
      <c r="C1706" s="479" t="n"/>
      <c r="D1706" s="517" t="n"/>
      <c r="E1706" s="494" t="n"/>
      <c r="F1706" s="517" t="n"/>
      <c r="G1706" s="517" t="n"/>
      <c r="H1706" s="517" t="n"/>
      <c r="I1706" s="517" t="n"/>
    </row>
    <row r="1707">
      <c r="A1707" s="521" t="n"/>
      <c r="B1707" s="522" t="n"/>
      <c r="C1707" s="479" t="n"/>
      <c r="D1707" s="517" t="n"/>
      <c r="E1707" s="494" t="n"/>
      <c r="F1707" s="517" t="n"/>
      <c r="G1707" s="517" t="n"/>
      <c r="H1707" s="517" t="n"/>
      <c r="I1707" s="517" t="n"/>
    </row>
    <row r="1708">
      <c r="A1708" s="521" t="n"/>
      <c r="B1708" s="522" t="n"/>
      <c r="C1708" s="479" t="n"/>
      <c r="D1708" s="517" t="n"/>
      <c r="E1708" s="494" t="n"/>
      <c r="F1708" s="517" t="n"/>
      <c r="G1708" s="517" t="n"/>
      <c r="H1708" s="517" t="n"/>
      <c r="I1708" s="517" t="n"/>
    </row>
    <row r="1709">
      <c r="A1709" s="521" t="n"/>
      <c r="B1709" s="522" t="n"/>
      <c r="C1709" s="479" t="n"/>
      <c r="D1709" s="517" t="n"/>
      <c r="E1709" s="494" t="n"/>
      <c r="F1709" s="517" t="n"/>
      <c r="G1709" s="517" t="n"/>
      <c r="H1709" s="517" t="n"/>
      <c r="I1709" s="517" t="n"/>
    </row>
    <row r="1710">
      <c r="A1710" s="521" t="n"/>
      <c r="B1710" s="522" t="n"/>
      <c r="C1710" s="479" t="n"/>
      <c r="D1710" s="517" t="n"/>
      <c r="E1710" s="494" t="n"/>
      <c r="F1710" s="517" t="n"/>
      <c r="G1710" s="517" t="n"/>
      <c r="H1710" s="517" t="n"/>
      <c r="I1710" s="517" t="n"/>
    </row>
    <row r="1711">
      <c r="A1711" s="521" t="n"/>
      <c r="B1711" s="522" t="n"/>
      <c r="C1711" s="479" t="n"/>
      <c r="D1711" s="517" t="n"/>
      <c r="E1711" s="494" t="n"/>
      <c r="F1711" s="517" t="n"/>
      <c r="G1711" s="517" t="n"/>
      <c r="H1711" s="517" t="n"/>
      <c r="I1711" s="517" t="n"/>
    </row>
    <row r="1712">
      <c r="A1712" s="521" t="n"/>
      <c r="B1712" s="522" t="n"/>
      <c r="C1712" s="479" t="n"/>
      <c r="D1712" s="517" t="n"/>
      <c r="E1712" s="494" t="n"/>
      <c r="F1712" s="517" t="n"/>
      <c r="G1712" s="517" t="n"/>
      <c r="H1712" s="517" t="n"/>
      <c r="I1712" s="517" t="n"/>
    </row>
    <row r="1713">
      <c r="A1713" s="521" t="n"/>
      <c r="B1713" s="522" t="n"/>
      <c r="C1713" s="479" t="n"/>
      <c r="D1713" s="517" t="n"/>
      <c r="E1713" s="494" t="n"/>
      <c r="F1713" s="517" t="n"/>
      <c r="G1713" s="517" t="n"/>
      <c r="H1713" s="517" t="n"/>
      <c r="I1713" s="517" t="n"/>
    </row>
    <row r="1714">
      <c r="A1714" s="521" t="n"/>
      <c r="B1714" s="522" t="n"/>
      <c r="C1714" s="479" t="n"/>
      <c r="D1714" s="517" t="n"/>
      <c r="E1714" s="494" t="n"/>
      <c r="F1714" s="517" t="n"/>
      <c r="G1714" s="517" t="n"/>
      <c r="H1714" s="517" t="n"/>
      <c r="I1714" s="517" t="n"/>
    </row>
    <row r="1715">
      <c r="A1715" s="521" t="n"/>
      <c r="B1715" s="522" t="n"/>
      <c r="C1715" s="540" t="n"/>
      <c r="D1715" s="517" t="n"/>
      <c r="E1715" s="494" t="n"/>
      <c r="F1715" s="517" t="n"/>
      <c r="G1715" s="517" t="n"/>
      <c r="H1715" s="517" t="n"/>
      <c r="I1715" s="517" t="n"/>
    </row>
    <row r="1716">
      <c r="A1716" s="521" t="n"/>
      <c r="B1716" s="522" t="n"/>
      <c r="C1716" s="523" t="n"/>
      <c r="D1716" s="517" t="n"/>
      <c r="E1716" s="494" t="n"/>
      <c r="F1716" s="517" t="n"/>
      <c r="G1716" s="517" t="n"/>
      <c r="H1716" s="517" t="n"/>
      <c r="I1716" s="517" t="n"/>
    </row>
    <row r="1717">
      <c r="A1717" s="521" t="n"/>
      <c r="B1717" s="522" t="n"/>
      <c r="C1717" s="523" t="n"/>
      <c r="D1717" s="517" t="n"/>
      <c r="E1717" s="494" t="n"/>
      <c r="F1717" s="517" t="n"/>
      <c r="G1717" s="517" t="n"/>
      <c r="H1717" s="517" t="n"/>
      <c r="I1717" s="517" t="n"/>
    </row>
    <row r="1718">
      <c r="A1718" s="521" t="n"/>
      <c r="B1718" s="522" t="n"/>
      <c r="C1718" s="532" t="n"/>
      <c r="D1718" s="517" t="n"/>
      <c r="E1718" s="494" t="n"/>
      <c r="F1718" s="517" t="n"/>
      <c r="G1718" s="517" t="n"/>
      <c r="H1718" s="517" t="n"/>
      <c r="I1718" s="517" t="n"/>
    </row>
    <row r="1719">
      <c r="A1719" s="521" t="n"/>
      <c r="B1719" s="522" t="n"/>
      <c r="C1719" s="523" t="n"/>
      <c r="D1719" s="517" t="n"/>
      <c r="E1719" s="494" t="n"/>
      <c r="F1719" s="517" t="n"/>
      <c r="G1719" s="517" t="n"/>
      <c r="H1719" s="517" t="n"/>
      <c r="I1719" s="517" t="n"/>
    </row>
    <row r="1720">
      <c r="A1720" s="521" t="n"/>
      <c r="B1720" s="522" t="n"/>
      <c r="C1720" s="523" t="n"/>
      <c r="D1720" s="517" t="n"/>
      <c r="E1720" s="494" t="n"/>
      <c r="F1720" s="517" t="n"/>
      <c r="G1720" s="517" t="n"/>
      <c r="H1720" s="517" t="n"/>
      <c r="I1720" s="517" t="n"/>
    </row>
    <row r="1721">
      <c r="A1721" s="521" t="n"/>
      <c r="B1721" s="522" t="n"/>
      <c r="C1721" s="479" t="n"/>
      <c r="D1721" s="517" t="n"/>
      <c r="E1721" s="494" t="n"/>
      <c r="F1721" s="517" t="n"/>
      <c r="G1721" s="517" t="n"/>
      <c r="H1721" s="517" t="n"/>
      <c r="I1721" s="517" t="n"/>
    </row>
    <row r="1722">
      <c r="A1722" s="521" t="n"/>
      <c r="B1722" s="522" t="n"/>
      <c r="C1722" s="532" t="n"/>
      <c r="D1722" s="517" t="n"/>
      <c r="E1722" s="494" t="n"/>
      <c r="F1722" s="517" t="n"/>
      <c r="G1722" s="517" t="n"/>
      <c r="H1722" s="517" t="n"/>
      <c r="I1722" s="517" t="n"/>
    </row>
    <row r="1723">
      <c r="A1723" s="521" t="n"/>
      <c r="B1723" s="522" t="n"/>
      <c r="C1723" s="479" t="n"/>
      <c r="D1723" s="517" t="n"/>
      <c r="E1723" s="494" t="n"/>
      <c r="F1723" s="517" t="n"/>
      <c r="G1723" s="517" t="n"/>
      <c r="H1723" s="517" t="n"/>
      <c r="I1723" s="517" t="n"/>
    </row>
    <row r="1724">
      <c r="A1724" s="521" t="n"/>
      <c r="B1724" s="522" t="n"/>
      <c r="C1724" s="532" t="n"/>
      <c r="D1724" s="517" t="n"/>
      <c r="E1724" s="494" t="n"/>
      <c r="F1724" s="517" t="n"/>
      <c r="G1724" s="517" t="n"/>
      <c r="H1724" s="517" t="n"/>
      <c r="I1724" s="517" t="n"/>
    </row>
    <row r="1725">
      <c r="A1725" s="521" t="n"/>
      <c r="B1725" s="522" t="n"/>
      <c r="C1725" s="523" t="n"/>
      <c r="D1725" s="517" t="n"/>
      <c r="E1725" s="494" t="n"/>
      <c r="F1725" s="517" t="n"/>
      <c r="G1725" s="517" t="n"/>
      <c r="H1725" s="517" t="n"/>
      <c r="I1725" s="517" t="n"/>
    </row>
    <row r="1726">
      <c r="A1726" s="521" t="n"/>
      <c r="B1726" s="522" t="n"/>
      <c r="C1726" s="479" t="n"/>
      <c r="D1726" s="517" t="n"/>
      <c r="E1726" s="494" t="n"/>
      <c r="F1726" s="517" t="n"/>
      <c r="G1726" s="517" t="n"/>
      <c r="H1726" s="517" t="n"/>
      <c r="I1726" s="517" t="n"/>
    </row>
    <row r="1727">
      <c r="A1727" s="521" t="n"/>
      <c r="B1727" s="522" t="n"/>
      <c r="C1727" s="523" t="n"/>
      <c r="D1727" s="517" t="n"/>
      <c r="E1727" s="494" t="n"/>
      <c r="F1727" s="517" t="n"/>
      <c r="G1727" s="517" t="n"/>
      <c r="H1727" s="517" t="n"/>
      <c r="I1727" s="517" t="n"/>
    </row>
    <row r="1728">
      <c r="A1728" s="521" t="n"/>
      <c r="B1728" s="522" t="n"/>
      <c r="C1728" s="523" t="n"/>
      <c r="D1728" s="517" t="n"/>
      <c r="E1728" s="494" t="n"/>
      <c r="F1728" s="517" t="n"/>
      <c r="G1728" s="517" t="n"/>
      <c r="H1728" s="517" t="n"/>
      <c r="I1728" s="517" t="n"/>
    </row>
    <row r="1729">
      <c r="A1729" s="521" t="n"/>
      <c r="B1729" s="522" t="n"/>
      <c r="C1729" s="523" t="n"/>
      <c r="D1729" s="517" t="n"/>
      <c r="E1729" s="494" t="n"/>
      <c r="F1729" s="517" t="n"/>
      <c r="G1729" s="517" t="n"/>
      <c r="H1729" s="517" t="n"/>
      <c r="I1729" s="517" t="n"/>
    </row>
    <row r="1730">
      <c r="A1730" s="521" t="n"/>
      <c r="B1730" s="522" t="n"/>
      <c r="C1730" s="534" t="n"/>
      <c r="D1730" s="517" t="n"/>
      <c r="E1730" s="494" t="n"/>
      <c r="F1730" s="517" t="n"/>
      <c r="G1730" s="517" t="n"/>
      <c r="H1730" s="517" t="n"/>
      <c r="I1730" s="517" t="n"/>
    </row>
    <row r="1731">
      <c r="A1731" s="521" t="n"/>
      <c r="B1731" s="522" t="n"/>
      <c r="C1731" s="479" t="n"/>
      <c r="D1731" s="517" t="n"/>
      <c r="E1731" s="494" t="n"/>
      <c r="F1731" s="517" t="n"/>
      <c r="G1731" s="517" t="n"/>
      <c r="H1731" s="517" t="n"/>
      <c r="I1731" s="517" t="n"/>
    </row>
    <row r="1732">
      <c r="A1732" s="521" t="n"/>
      <c r="B1732" s="522" t="n"/>
      <c r="C1732" s="523" t="n"/>
      <c r="D1732" s="517" t="n"/>
      <c r="E1732" s="494" t="n"/>
      <c r="F1732" s="517" t="n"/>
      <c r="G1732" s="517" t="n"/>
      <c r="H1732" s="517" t="n"/>
      <c r="I1732" s="517" t="n"/>
    </row>
    <row r="1733">
      <c r="A1733" s="521" t="n"/>
      <c r="B1733" s="522" t="n"/>
      <c r="C1733" s="523" t="n"/>
      <c r="D1733" s="517" t="n"/>
      <c r="E1733" s="494" t="n"/>
      <c r="F1733" s="517" t="n"/>
      <c r="G1733" s="517" t="n"/>
      <c r="H1733" s="517" t="n"/>
      <c r="I1733" s="517" t="n"/>
    </row>
    <row r="1734">
      <c r="A1734" s="521" t="n"/>
      <c r="B1734" s="522" t="n"/>
      <c r="C1734" s="532" t="n"/>
      <c r="D1734" s="517" t="n"/>
      <c r="E1734" s="494" t="n"/>
      <c r="F1734" s="517" t="n"/>
      <c r="G1734" s="517" t="n"/>
      <c r="H1734" s="517" t="n"/>
      <c r="I1734" s="517" t="n"/>
    </row>
    <row r="1735">
      <c r="A1735" s="521" t="n"/>
      <c r="B1735" s="522" t="n"/>
      <c r="C1735" s="523" t="n"/>
      <c r="D1735" s="517" t="n"/>
      <c r="E1735" s="494" t="n"/>
      <c r="F1735" s="517" t="n"/>
      <c r="G1735" s="517" t="n"/>
      <c r="H1735" s="517" t="n"/>
      <c r="I1735" s="517" t="n"/>
    </row>
    <row r="1736">
      <c r="A1736" s="521" t="n"/>
      <c r="B1736" s="522" t="n"/>
      <c r="C1736" s="523" t="n"/>
      <c r="D1736" s="517" t="n"/>
      <c r="E1736" s="494" t="n"/>
      <c r="F1736" s="517" t="n"/>
      <c r="G1736" s="517" t="n"/>
      <c r="H1736" s="517" t="n"/>
      <c r="I1736" s="517" t="n"/>
    </row>
    <row r="1737">
      <c r="A1737" s="521" t="n"/>
      <c r="B1737" s="522" t="n"/>
      <c r="C1737" s="479" t="n"/>
      <c r="D1737" s="517" t="n"/>
      <c r="E1737" s="494" t="n"/>
      <c r="F1737" s="517" t="n"/>
      <c r="G1737" s="517" t="n"/>
      <c r="H1737" s="517" t="n"/>
      <c r="I1737" s="517" t="n"/>
    </row>
    <row r="1738">
      <c r="A1738" s="521" t="n"/>
      <c r="B1738" s="522" t="n"/>
      <c r="C1738" s="479" t="n"/>
      <c r="D1738" s="517" t="n"/>
      <c r="E1738" s="494" t="n"/>
      <c r="F1738" s="517" t="n"/>
      <c r="G1738" s="517" t="n"/>
      <c r="H1738" s="517" t="n"/>
      <c r="I1738" s="517" t="n"/>
    </row>
    <row r="1739">
      <c r="A1739" s="521" t="n"/>
      <c r="B1739" s="522" t="n"/>
      <c r="C1739" s="523" t="n"/>
      <c r="D1739" s="517" t="n"/>
      <c r="E1739" s="494" t="n"/>
      <c r="F1739" s="517" t="n"/>
      <c r="G1739" s="517" t="n"/>
      <c r="H1739" s="517" t="n"/>
      <c r="I1739" s="517" t="n"/>
    </row>
    <row r="1740">
      <c r="A1740" s="521" t="n"/>
      <c r="B1740" s="522" t="n"/>
      <c r="C1740" s="523" t="n"/>
      <c r="D1740" s="517" t="n"/>
      <c r="E1740" s="494" t="n"/>
      <c r="F1740" s="517" t="n"/>
      <c r="G1740" s="517" t="n"/>
      <c r="H1740" s="517" t="n"/>
      <c r="I1740" s="517" t="n"/>
    </row>
    <row r="1741">
      <c r="A1741" s="521" t="n"/>
      <c r="B1741" s="522" t="n"/>
      <c r="C1741" s="523" t="n"/>
      <c r="D1741" s="517" t="n"/>
      <c r="E1741" s="494" t="n"/>
      <c r="F1741" s="517" t="n"/>
      <c r="G1741" s="517" t="n"/>
      <c r="H1741" s="517" t="n"/>
      <c r="I1741" s="517" t="n"/>
    </row>
    <row r="1742">
      <c r="A1742" s="521" t="n"/>
      <c r="B1742" s="522" t="n"/>
      <c r="C1742" s="523" t="n"/>
      <c r="D1742" s="517" t="n"/>
      <c r="E1742" s="494" t="n"/>
      <c r="F1742" s="517" t="n"/>
      <c r="G1742" s="517" t="n"/>
      <c r="H1742" s="517" t="n"/>
      <c r="I1742" s="517" t="n"/>
    </row>
    <row r="1743">
      <c r="A1743" s="521" t="n"/>
      <c r="B1743" s="522" t="n"/>
      <c r="C1743" s="479" t="n"/>
      <c r="D1743" s="517" t="n"/>
      <c r="E1743" s="494" t="n"/>
      <c r="F1743" s="517" t="n"/>
      <c r="G1743" s="517" t="n"/>
      <c r="H1743" s="517" t="n"/>
      <c r="I1743" s="517" t="n"/>
    </row>
    <row r="1744">
      <c r="A1744" s="521" t="n"/>
      <c r="B1744" s="522" t="n"/>
      <c r="C1744" s="523" t="n"/>
      <c r="D1744" s="517" t="n"/>
      <c r="E1744" s="494" t="n"/>
      <c r="F1744" s="517" t="n"/>
      <c r="G1744" s="517" t="n"/>
      <c r="H1744" s="517" t="n"/>
      <c r="I1744" s="517" t="n"/>
    </row>
    <row r="1745">
      <c r="A1745" s="521" t="n"/>
      <c r="B1745" s="522" t="n"/>
      <c r="C1745" s="479" t="n"/>
      <c r="D1745" s="517" t="n"/>
      <c r="E1745" s="494" t="n"/>
      <c r="F1745" s="517" t="n"/>
      <c r="G1745" s="517" t="n"/>
      <c r="H1745" s="517" t="n"/>
      <c r="I1745" s="517" t="n"/>
    </row>
    <row r="1746">
      <c r="A1746" s="521" t="n"/>
      <c r="B1746" s="522" t="n"/>
      <c r="C1746" s="537" t="n"/>
      <c r="D1746" s="517" t="n"/>
      <c r="E1746" s="494" t="n"/>
      <c r="F1746" s="517" t="n"/>
      <c r="G1746" s="517" t="n"/>
      <c r="H1746" s="517" t="n"/>
      <c r="I1746" s="517" t="n"/>
    </row>
    <row r="1747">
      <c r="A1747" s="521" t="n"/>
      <c r="B1747" s="522" t="n"/>
      <c r="C1747" s="479" t="n"/>
      <c r="D1747" s="517" t="n"/>
      <c r="E1747" s="494" t="n"/>
      <c r="F1747" s="517" t="n"/>
      <c r="G1747" s="517" t="n"/>
      <c r="H1747" s="517" t="n"/>
      <c r="I1747" s="517" t="n"/>
    </row>
    <row r="1748">
      <c r="A1748" s="521" t="n"/>
      <c r="B1748" s="522" t="n"/>
      <c r="C1748" s="523" t="n"/>
      <c r="D1748" s="517" t="n"/>
      <c r="E1748" s="494" t="n"/>
      <c r="F1748" s="517" t="n"/>
      <c r="G1748" s="517" t="n"/>
      <c r="H1748" s="517" t="n"/>
      <c r="I1748" s="517" t="n"/>
    </row>
    <row r="1749">
      <c r="A1749" s="521" t="n"/>
      <c r="B1749" s="522" t="n"/>
      <c r="C1749" s="523" t="n"/>
      <c r="D1749" s="517" t="n"/>
      <c r="E1749" s="494" t="n"/>
      <c r="F1749" s="517" t="n"/>
      <c r="G1749" s="517" t="n"/>
      <c r="H1749" s="517" t="n"/>
      <c r="I1749" s="517" t="n"/>
    </row>
    <row r="1750">
      <c r="A1750" s="521" t="n"/>
      <c r="B1750" s="522" t="n"/>
      <c r="C1750" s="536" t="n"/>
      <c r="D1750" s="517" t="n"/>
      <c r="E1750" s="494" t="n"/>
      <c r="F1750" s="517" t="n"/>
      <c r="G1750" s="517" t="n"/>
      <c r="H1750" s="517" t="n"/>
      <c r="I1750" s="517" t="n"/>
    </row>
    <row r="1751">
      <c r="A1751" s="521" t="n"/>
      <c r="B1751" s="522" t="n"/>
      <c r="C1751" s="523" t="n"/>
      <c r="D1751" s="517" t="n"/>
      <c r="E1751" s="494" t="n"/>
      <c r="F1751" s="517" t="n"/>
      <c r="G1751" s="517" t="n"/>
      <c r="H1751" s="517" t="n"/>
      <c r="I1751" s="517" t="n"/>
    </row>
    <row r="1752">
      <c r="A1752" s="521" t="n"/>
      <c r="B1752" s="522" t="n"/>
      <c r="C1752" s="532" t="n"/>
      <c r="D1752" s="517" t="n"/>
      <c r="E1752" s="494" t="n"/>
      <c r="F1752" s="517" t="n"/>
      <c r="G1752" s="517" t="n"/>
      <c r="H1752" s="517" t="n"/>
      <c r="I1752" s="517" t="n"/>
    </row>
    <row r="1753">
      <c r="A1753" s="521" t="n"/>
      <c r="B1753" s="522" t="n"/>
      <c r="C1753" s="540" t="n"/>
      <c r="D1753" s="517" t="n"/>
      <c r="E1753" s="494" t="n"/>
      <c r="F1753" s="517" t="n"/>
      <c r="G1753" s="517" t="n"/>
      <c r="H1753" s="517" t="n"/>
      <c r="I1753" s="517" t="n"/>
    </row>
    <row r="1754">
      <c r="A1754" s="521" t="n"/>
      <c r="B1754" s="522" t="n"/>
      <c r="C1754" s="523" t="n"/>
      <c r="D1754" s="517" t="n"/>
      <c r="E1754" s="494" t="n"/>
      <c r="F1754" s="517" t="n"/>
      <c r="G1754" s="517" t="n"/>
      <c r="H1754" s="517" t="n"/>
      <c r="I1754" s="517" t="n"/>
    </row>
    <row r="1755">
      <c r="A1755" s="521" t="n"/>
      <c r="B1755" s="522" t="n"/>
      <c r="C1755" s="523" t="n"/>
      <c r="D1755" s="517" t="n"/>
      <c r="E1755" s="494" t="n"/>
      <c r="F1755" s="517" t="n"/>
      <c r="G1755" s="517" t="n"/>
      <c r="H1755" s="517" t="n"/>
      <c r="I1755" s="517" t="n"/>
    </row>
    <row r="1756">
      <c r="A1756" s="521" t="n"/>
      <c r="B1756" s="522" t="n"/>
      <c r="C1756" s="540" t="n"/>
      <c r="D1756" s="517" t="n"/>
      <c r="E1756" s="494" t="n"/>
      <c r="F1756" s="517" t="n"/>
      <c r="G1756" s="517" t="n"/>
      <c r="H1756" s="517" t="n"/>
      <c r="I1756" s="517" t="n"/>
    </row>
    <row r="1757">
      <c r="A1757" s="521" t="n"/>
      <c r="B1757" s="522" t="n"/>
      <c r="C1757" s="523" t="n"/>
      <c r="D1757" s="517" t="n"/>
      <c r="E1757" s="494" t="n"/>
      <c r="F1757" s="517" t="n"/>
      <c r="G1757" s="517" t="n"/>
      <c r="H1757" s="517" t="n"/>
      <c r="I1757" s="517" t="n"/>
    </row>
    <row r="1758">
      <c r="A1758" s="521" t="n"/>
      <c r="B1758" s="522" t="n"/>
      <c r="C1758" s="479" t="n"/>
      <c r="D1758" s="517" t="n"/>
      <c r="E1758" s="494" t="n"/>
      <c r="F1758" s="517" t="n"/>
      <c r="G1758" s="517" t="n"/>
      <c r="H1758" s="517" t="n"/>
      <c r="I1758" s="517" t="n"/>
    </row>
    <row r="1759">
      <c r="A1759" s="521" t="n"/>
      <c r="B1759" s="522" t="n"/>
      <c r="C1759" s="479" t="n"/>
      <c r="D1759" s="517" t="n"/>
      <c r="E1759" s="494" t="n"/>
      <c r="F1759" s="517" t="n"/>
      <c r="G1759" s="517" t="n"/>
      <c r="H1759" s="517" t="n"/>
      <c r="I1759" s="517" t="n"/>
    </row>
    <row r="1760">
      <c r="A1760" s="521" t="n"/>
      <c r="B1760" s="522" t="n"/>
      <c r="C1760" s="479" t="n"/>
      <c r="D1760" s="517" t="n"/>
      <c r="E1760" s="494" t="n"/>
      <c r="F1760" s="517" t="n"/>
      <c r="G1760" s="517" t="n"/>
      <c r="H1760" s="517" t="n"/>
      <c r="I1760" s="517" t="n"/>
    </row>
    <row r="1761">
      <c r="A1761" s="521" t="n"/>
      <c r="B1761" s="522" t="n"/>
      <c r="C1761" s="479" t="n"/>
      <c r="D1761" s="517" t="n"/>
      <c r="E1761" s="494" t="n"/>
      <c r="F1761" s="517" t="n"/>
      <c r="G1761" s="517" t="n"/>
      <c r="H1761" s="517" t="n"/>
      <c r="I1761" s="517" t="n"/>
    </row>
    <row r="1762">
      <c r="A1762" s="521" t="n"/>
      <c r="B1762" s="522" t="n"/>
      <c r="C1762" s="523" t="n"/>
      <c r="D1762" s="517" t="n"/>
      <c r="E1762" s="494" t="n"/>
      <c r="F1762" s="517" t="n"/>
      <c r="G1762" s="517" t="n"/>
      <c r="H1762" s="517" t="n"/>
      <c r="I1762" s="517" t="n"/>
    </row>
    <row r="1763">
      <c r="A1763" s="521" t="n"/>
      <c r="B1763" s="522" t="n"/>
      <c r="C1763" s="523" t="n"/>
      <c r="D1763" s="517" t="n"/>
      <c r="E1763" s="494" t="n"/>
      <c r="F1763" s="517" t="n"/>
      <c r="G1763" s="517" t="n"/>
      <c r="H1763" s="517" t="n"/>
      <c r="I1763" s="517" t="n"/>
    </row>
    <row r="1764">
      <c r="A1764" s="521" t="n"/>
      <c r="B1764" s="522" t="n"/>
      <c r="C1764" s="523" t="n"/>
      <c r="D1764" s="517" t="n"/>
      <c r="E1764" s="494" t="n"/>
      <c r="F1764" s="517" t="n"/>
      <c r="G1764" s="517" t="n"/>
      <c r="H1764" s="517" t="n"/>
      <c r="I1764" s="517" t="n"/>
    </row>
    <row r="1765">
      <c r="A1765" s="521" t="n"/>
      <c r="B1765" s="522" t="n"/>
      <c r="C1765" s="523" t="n"/>
      <c r="D1765" s="517" t="n"/>
      <c r="E1765" s="494" t="n"/>
      <c r="F1765" s="517" t="n"/>
      <c r="G1765" s="517" t="n"/>
      <c r="H1765" s="517" t="n"/>
      <c r="I1765" s="517" t="n"/>
    </row>
    <row r="1766">
      <c r="A1766" s="521" t="n"/>
      <c r="B1766" s="522" t="n"/>
      <c r="C1766" s="523" t="n"/>
      <c r="D1766" s="517" t="n"/>
      <c r="E1766" s="494" t="n"/>
      <c r="F1766" s="517" t="n"/>
      <c r="G1766" s="517" t="n"/>
      <c r="H1766" s="517" t="n"/>
      <c r="I1766" s="517" t="n"/>
    </row>
    <row r="1767">
      <c r="A1767" s="521" t="n"/>
      <c r="B1767" s="522" t="n"/>
      <c r="C1767" s="532" t="n"/>
      <c r="D1767" s="517" t="n"/>
      <c r="E1767" s="494" t="n"/>
      <c r="F1767" s="517" t="n"/>
      <c r="G1767" s="517" t="n"/>
      <c r="H1767" s="517" t="n"/>
      <c r="I1767" s="517" t="n"/>
    </row>
    <row r="1768">
      <c r="A1768" s="521" t="n"/>
      <c r="B1768" s="522" t="n"/>
      <c r="C1768" s="536" t="n"/>
      <c r="D1768" s="517" t="n"/>
      <c r="E1768" s="494" t="n"/>
      <c r="F1768" s="517" t="n"/>
      <c r="G1768" s="517" t="n"/>
      <c r="H1768" s="517" t="n"/>
      <c r="I1768" s="517" t="n"/>
    </row>
    <row r="1769">
      <c r="A1769" s="521" t="n"/>
      <c r="B1769" s="522" t="n"/>
      <c r="C1769" s="523" t="n"/>
      <c r="D1769" s="517" t="n"/>
      <c r="E1769" s="494" t="n"/>
      <c r="F1769" s="517" t="n"/>
      <c r="G1769" s="517" t="n"/>
      <c r="H1769" s="517" t="n"/>
      <c r="I1769" s="517" t="n"/>
    </row>
    <row r="1770">
      <c r="A1770" s="521" t="n"/>
      <c r="B1770" s="522" t="n"/>
      <c r="C1770" s="523" t="n"/>
      <c r="D1770" s="517" t="n"/>
      <c r="E1770" s="494" t="n"/>
      <c r="F1770" s="517" t="n"/>
      <c r="G1770" s="517" t="n"/>
      <c r="H1770" s="517" t="n"/>
      <c r="I1770" s="517" t="n"/>
    </row>
    <row r="1771">
      <c r="A1771" s="521" t="n"/>
      <c r="B1771" s="522" t="n"/>
      <c r="C1771" s="523" t="n"/>
      <c r="D1771" s="517" t="n"/>
      <c r="E1771" s="494" t="n"/>
      <c r="F1771" s="517" t="n"/>
      <c r="G1771" s="517" t="n"/>
      <c r="H1771" s="517" t="n"/>
      <c r="I1771" s="517" t="n"/>
    </row>
    <row r="1772">
      <c r="A1772" s="521" t="n"/>
      <c r="B1772" s="522" t="n"/>
      <c r="C1772" s="523" t="n"/>
      <c r="D1772" s="517" t="n"/>
      <c r="E1772" s="494" t="n"/>
      <c r="F1772" s="517" t="n"/>
      <c r="G1772" s="517" t="n"/>
      <c r="H1772" s="517" t="n"/>
      <c r="I1772" s="517" t="n"/>
    </row>
    <row r="1773">
      <c r="A1773" s="521" t="n"/>
      <c r="B1773" s="522" t="n"/>
      <c r="C1773" s="536" t="n"/>
      <c r="D1773" s="517" t="n"/>
      <c r="E1773" s="494" t="n"/>
      <c r="F1773" s="517" t="n"/>
      <c r="G1773" s="517" t="n"/>
      <c r="H1773" s="517" t="n"/>
      <c r="I1773" s="517" t="n"/>
    </row>
    <row r="1774">
      <c r="A1774" s="521" t="n"/>
      <c r="B1774" s="522" t="n"/>
      <c r="C1774" s="523" t="n"/>
      <c r="D1774" s="517" t="n"/>
      <c r="E1774" s="494" t="n"/>
      <c r="F1774" s="517" t="n"/>
      <c r="G1774" s="517" t="n"/>
      <c r="H1774" s="517" t="n"/>
      <c r="I1774" s="517" t="n"/>
    </row>
    <row r="1775">
      <c r="A1775" s="521" t="n"/>
      <c r="B1775" s="522" t="n"/>
      <c r="C1775" s="523" t="n"/>
      <c r="D1775" s="517" t="n"/>
      <c r="E1775" s="494" t="n"/>
      <c r="F1775" s="517" t="n"/>
      <c r="G1775" s="517" t="n"/>
      <c r="H1775" s="517" t="n"/>
      <c r="I1775" s="517" t="n"/>
    </row>
    <row r="1776">
      <c r="A1776" s="521" t="n"/>
      <c r="B1776" s="522" t="n"/>
      <c r="C1776" s="532" t="n"/>
      <c r="D1776" s="517" t="n"/>
      <c r="E1776" s="494" t="n"/>
      <c r="F1776" s="517" t="n"/>
      <c r="G1776" s="517" t="n"/>
      <c r="H1776" s="517" t="n"/>
      <c r="I1776" s="517" t="n"/>
    </row>
    <row r="1777">
      <c r="A1777" s="521" t="n"/>
      <c r="B1777" s="522" t="n"/>
      <c r="C1777" s="479" t="n"/>
      <c r="D1777" s="517" t="n"/>
      <c r="E1777" s="494" t="n"/>
      <c r="F1777" s="517" t="n"/>
      <c r="G1777" s="517" t="n"/>
      <c r="H1777" s="517" t="n"/>
      <c r="I1777" s="517" t="n"/>
    </row>
    <row r="1778">
      <c r="A1778" s="521" t="n"/>
      <c r="B1778" s="522" t="n"/>
      <c r="C1778" s="479" t="n"/>
      <c r="D1778" s="517" t="n"/>
      <c r="E1778" s="494" t="n"/>
      <c r="F1778" s="517" t="n"/>
      <c r="G1778" s="517" t="n"/>
      <c r="H1778" s="517" t="n"/>
      <c r="I1778" s="517" t="n"/>
    </row>
    <row r="1779">
      <c r="A1779" s="521" t="n"/>
      <c r="B1779" s="522" t="n"/>
      <c r="C1779" s="532" t="n"/>
      <c r="D1779" s="517" t="n"/>
      <c r="E1779" s="494" t="n"/>
      <c r="F1779" s="517" t="n"/>
      <c r="G1779" s="517" t="n"/>
      <c r="H1779" s="517" t="n"/>
      <c r="I1779" s="517" t="n"/>
    </row>
    <row r="1780">
      <c r="A1780" s="521" t="n"/>
      <c r="B1780" s="522" t="n"/>
      <c r="C1780" s="523" t="n"/>
      <c r="D1780" s="517" t="n"/>
      <c r="E1780" s="494" t="n"/>
      <c r="F1780" s="517" t="n"/>
      <c r="G1780" s="517" t="n"/>
      <c r="H1780" s="517" t="n"/>
      <c r="I1780" s="517" t="n"/>
    </row>
    <row r="1781">
      <c r="A1781" s="521" t="n"/>
      <c r="B1781" s="522" t="n"/>
      <c r="C1781" s="523" t="n"/>
      <c r="D1781" s="517" t="n"/>
      <c r="E1781" s="494" t="n"/>
      <c r="F1781" s="517" t="n"/>
      <c r="G1781" s="517" t="n"/>
      <c r="H1781" s="517" t="n"/>
      <c r="I1781" s="517" t="n"/>
    </row>
    <row r="1782">
      <c r="A1782" s="521" t="n"/>
      <c r="B1782" s="522" t="n"/>
      <c r="C1782" s="523" t="n"/>
      <c r="D1782" s="517" t="n"/>
      <c r="E1782" s="494" t="n"/>
      <c r="F1782" s="517" t="n"/>
      <c r="G1782" s="517" t="n"/>
      <c r="H1782" s="517" t="n"/>
      <c r="I1782" s="517" t="n"/>
    </row>
    <row r="1783">
      <c r="A1783" s="521" t="n"/>
      <c r="B1783" s="522" t="n"/>
      <c r="C1783" s="523" t="n"/>
      <c r="D1783" s="517" t="n"/>
      <c r="E1783" s="494" t="n"/>
      <c r="F1783" s="517" t="n"/>
      <c r="G1783" s="517" t="n"/>
      <c r="H1783" s="517" t="n"/>
      <c r="I1783" s="517" t="n"/>
    </row>
    <row r="1784">
      <c r="A1784" s="521" t="n"/>
      <c r="B1784" s="522" t="n"/>
      <c r="C1784" s="542" t="n"/>
      <c r="D1784" s="517" t="n"/>
      <c r="E1784" s="494" t="n"/>
      <c r="F1784" s="517" t="n"/>
      <c r="G1784" s="517" t="n"/>
      <c r="H1784" s="517" t="n"/>
      <c r="I1784" s="517" t="n"/>
    </row>
    <row r="1785">
      <c r="A1785" s="521" t="n"/>
      <c r="B1785" s="522" t="n"/>
      <c r="C1785" s="523" t="n"/>
      <c r="D1785" s="517" t="n"/>
      <c r="E1785" s="494" t="n"/>
      <c r="F1785" s="517" t="n"/>
      <c r="G1785" s="517" t="n"/>
      <c r="H1785" s="517" t="n"/>
      <c r="I1785" s="517" t="n"/>
    </row>
    <row r="1786">
      <c r="A1786" s="521" t="n"/>
      <c r="B1786" s="522" t="n"/>
      <c r="C1786" s="479" t="n"/>
      <c r="D1786" s="517" t="n"/>
      <c r="E1786" s="494" t="n"/>
      <c r="F1786" s="517" t="n"/>
      <c r="G1786" s="517" t="n"/>
      <c r="H1786" s="517" t="n"/>
      <c r="I1786" s="517" t="n"/>
    </row>
    <row r="1787">
      <c r="A1787" s="521" t="n"/>
      <c r="B1787" s="522" t="n"/>
      <c r="C1787" s="479" t="n"/>
      <c r="D1787" s="517" t="n"/>
      <c r="E1787" s="494" t="n"/>
      <c r="F1787" s="517" t="n"/>
      <c r="G1787" s="517" t="n"/>
      <c r="H1787" s="517" t="n"/>
      <c r="I1787" s="517" t="n"/>
    </row>
    <row r="1788">
      <c r="A1788" s="521" t="n"/>
      <c r="B1788" s="522" t="n"/>
      <c r="C1788" s="479" t="n"/>
      <c r="D1788" s="517" t="n"/>
      <c r="E1788" s="494" t="n"/>
      <c r="F1788" s="517" t="n"/>
      <c r="G1788" s="517" t="n"/>
      <c r="H1788" s="517" t="n"/>
      <c r="I1788" s="517" t="n"/>
    </row>
    <row r="1789">
      <c r="A1789" s="521" t="n"/>
      <c r="B1789" s="522" t="n"/>
      <c r="C1789" s="523" t="n"/>
      <c r="D1789" s="517" t="n"/>
      <c r="E1789" s="494" t="n"/>
      <c r="F1789" s="517" t="n"/>
      <c r="G1789" s="517" t="n"/>
      <c r="H1789" s="517" t="n"/>
      <c r="I1789" s="517" t="n"/>
    </row>
    <row r="1790">
      <c r="A1790" s="521" t="n"/>
      <c r="B1790" s="522" t="n"/>
      <c r="C1790" s="530" t="n"/>
      <c r="D1790" s="517" t="n"/>
      <c r="E1790" s="494" t="n"/>
      <c r="F1790" s="517" t="n"/>
      <c r="G1790" s="517" t="n"/>
      <c r="H1790" s="517" t="n"/>
      <c r="I1790" s="517" t="n"/>
    </row>
    <row r="1791">
      <c r="A1791" s="521" t="n"/>
      <c r="B1791" s="522" t="n"/>
      <c r="C1791" s="523" t="n"/>
      <c r="D1791" s="517" t="n"/>
      <c r="E1791" s="494" t="n"/>
      <c r="F1791" s="517" t="n"/>
      <c r="G1791" s="517" t="n"/>
      <c r="H1791" s="517" t="n"/>
      <c r="I1791" s="517" t="n"/>
    </row>
    <row r="1792">
      <c r="A1792" s="521" t="n"/>
      <c r="B1792" s="522" t="n"/>
      <c r="C1792" s="523" t="n"/>
      <c r="D1792" s="517" t="n"/>
      <c r="E1792" s="494" t="n"/>
      <c r="F1792" s="517" t="n"/>
      <c r="G1792" s="517" t="n"/>
      <c r="H1792" s="517" t="n"/>
      <c r="I1792" s="517" t="n"/>
    </row>
    <row r="1793">
      <c r="A1793" s="521" t="n"/>
      <c r="B1793" s="522" t="n"/>
      <c r="C1793" s="538" t="n"/>
      <c r="D1793" s="517" t="n"/>
      <c r="E1793" s="494" t="n"/>
      <c r="F1793" s="517" t="n"/>
      <c r="G1793" s="517" t="n"/>
      <c r="H1793" s="517" t="n"/>
      <c r="I1793" s="517" t="n"/>
    </row>
    <row r="1794">
      <c r="A1794" s="521" t="n"/>
      <c r="B1794" s="522" t="n"/>
      <c r="C1794" s="523" t="n"/>
      <c r="D1794" s="517" t="n"/>
      <c r="E1794" s="494" t="n"/>
      <c r="F1794" s="517" t="n"/>
      <c r="G1794" s="517" t="n"/>
      <c r="H1794" s="517" t="n"/>
      <c r="I1794" s="517" t="n"/>
    </row>
    <row r="1795">
      <c r="A1795" s="521" t="n"/>
      <c r="B1795" s="522" t="n"/>
      <c r="C1795" s="523" t="n"/>
      <c r="D1795" s="517" t="n"/>
      <c r="E1795" s="494" t="n"/>
      <c r="F1795" s="517" t="n"/>
      <c r="G1795" s="517" t="n"/>
      <c r="H1795" s="517" t="n"/>
      <c r="I1795" s="517" t="n"/>
    </row>
    <row r="1796">
      <c r="A1796" s="521" t="n"/>
      <c r="B1796" s="522" t="n"/>
      <c r="C1796" s="479" t="n"/>
      <c r="D1796" s="517" t="n"/>
      <c r="E1796" s="494" t="n"/>
      <c r="F1796" s="517" t="n"/>
      <c r="G1796" s="517" t="n"/>
      <c r="H1796" s="517" t="n"/>
      <c r="I1796" s="517" t="n"/>
    </row>
    <row r="1797">
      <c r="A1797" s="521" t="n"/>
      <c r="B1797" s="522" t="n"/>
      <c r="C1797" s="523" t="n"/>
      <c r="D1797" s="517" t="n"/>
      <c r="E1797" s="494" t="n"/>
      <c r="F1797" s="517" t="n"/>
      <c r="G1797" s="517" t="n"/>
      <c r="H1797" s="517" t="n"/>
      <c r="I1797" s="517" t="n"/>
    </row>
    <row r="1798">
      <c r="A1798" s="521" t="n"/>
      <c r="B1798" s="522" t="n"/>
      <c r="C1798" s="535" t="n"/>
      <c r="D1798" s="517" t="n"/>
      <c r="E1798" s="494" t="n"/>
      <c r="F1798" s="517" t="n"/>
      <c r="G1798" s="517" t="n"/>
      <c r="H1798" s="517" t="n"/>
      <c r="I1798" s="517" t="n"/>
    </row>
    <row r="1799">
      <c r="A1799" s="521" t="n"/>
      <c r="B1799" s="522" t="n"/>
      <c r="C1799" s="479" t="n"/>
      <c r="D1799" s="517" t="n"/>
      <c r="E1799" s="494" t="n"/>
      <c r="F1799" s="517" t="n"/>
      <c r="G1799" s="517" t="n"/>
      <c r="H1799" s="517" t="n"/>
      <c r="I1799" s="517" t="n"/>
    </row>
    <row r="1800">
      <c r="A1800" s="521" t="n"/>
      <c r="B1800" s="522" t="n"/>
      <c r="C1800" s="479" t="n"/>
      <c r="D1800" s="517" t="n"/>
      <c r="E1800" s="494" t="n"/>
      <c r="F1800" s="517" t="n"/>
      <c r="G1800" s="517" t="n"/>
      <c r="H1800" s="517" t="n"/>
      <c r="I1800" s="517" t="n"/>
    </row>
    <row r="1801">
      <c r="A1801" s="521" t="n"/>
      <c r="B1801" s="522" t="n"/>
      <c r="C1801" s="479" t="n"/>
      <c r="D1801" s="517" t="n"/>
      <c r="E1801" s="494" t="n"/>
      <c r="F1801" s="517" t="n"/>
      <c r="G1801" s="517" t="n"/>
      <c r="H1801" s="517" t="n"/>
      <c r="I1801" s="517" t="n"/>
    </row>
    <row r="1802">
      <c r="A1802" s="521" t="n"/>
      <c r="B1802" s="522" t="n"/>
      <c r="C1802" s="479" t="n"/>
      <c r="D1802" s="517" t="n"/>
      <c r="E1802" s="494" t="n"/>
      <c r="F1802" s="517" t="n"/>
      <c r="G1802" s="517" t="n"/>
      <c r="H1802" s="517" t="n"/>
      <c r="I1802" s="517" t="n"/>
    </row>
    <row r="1803">
      <c r="A1803" s="521" t="n"/>
      <c r="B1803" s="522" t="n"/>
      <c r="C1803" s="523" t="n"/>
      <c r="D1803" s="517" t="n"/>
      <c r="E1803" s="494" t="n"/>
      <c r="F1803" s="517" t="n"/>
      <c r="G1803" s="517" t="n"/>
      <c r="H1803" s="517" t="n"/>
      <c r="I1803" s="517" t="n"/>
    </row>
    <row r="1804">
      <c r="A1804" s="521" t="n"/>
      <c r="B1804" s="522" t="n"/>
      <c r="C1804" s="523" t="n"/>
      <c r="D1804" s="517" t="n"/>
      <c r="E1804" s="494" t="n"/>
      <c r="F1804" s="517" t="n"/>
      <c r="G1804" s="517" t="n"/>
      <c r="H1804" s="517" t="n"/>
      <c r="I1804" s="517" t="n"/>
    </row>
    <row r="1805">
      <c r="A1805" s="521" t="n"/>
      <c r="B1805" s="522" t="n"/>
      <c r="C1805" s="530" t="n"/>
      <c r="D1805" s="517" t="n"/>
      <c r="E1805" s="494" t="n"/>
      <c r="F1805" s="517" t="n"/>
      <c r="G1805" s="517" t="n"/>
      <c r="H1805" s="517" t="n"/>
      <c r="I1805" s="517" t="n"/>
    </row>
    <row r="1806">
      <c r="A1806" s="521" t="n"/>
      <c r="B1806" s="522" t="n"/>
      <c r="C1806" s="535" t="n"/>
      <c r="D1806" s="517" t="n"/>
      <c r="E1806" s="494" t="n"/>
      <c r="F1806" s="517" t="n"/>
      <c r="G1806" s="517" t="n"/>
      <c r="H1806" s="517" t="n"/>
      <c r="I1806" s="517" t="n"/>
    </row>
    <row r="1807">
      <c r="A1807" s="521" t="n"/>
      <c r="B1807" s="522" t="n"/>
      <c r="C1807" s="523" t="n"/>
      <c r="D1807" s="517" t="n"/>
      <c r="E1807" s="494" t="n"/>
      <c r="F1807" s="517" t="n"/>
      <c r="G1807" s="517" t="n"/>
      <c r="H1807" s="517" t="n"/>
      <c r="I1807" s="517" t="n"/>
    </row>
    <row r="1808">
      <c r="A1808" s="521" t="n"/>
      <c r="B1808" s="522" t="n"/>
      <c r="C1808" s="523" t="n"/>
      <c r="D1808" s="517" t="n"/>
      <c r="E1808" s="494" t="n"/>
      <c r="F1808" s="517" t="n"/>
      <c r="G1808" s="517" t="n"/>
      <c r="H1808" s="517" t="n"/>
      <c r="I1808" s="517" t="n"/>
    </row>
    <row r="1809">
      <c r="A1809" s="521" t="n"/>
      <c r="B1809" s="522" t="n"/>
      <c r="C1809" s="523" t="n"/>
      <c r="D1809" s="517" t="n"/>
      <c r="E1809" s="494" t="n"/>
      <c r="F1809" s="517" t="n"/>
      <c r="G1809" s="517" t="n"/>
      <c r="H1809" s="517" t="n"/>
      <c r="I1809" s="517" t="n"/>
    </row>
    <row r="1810">
      <c r="A1810" s="521" t="n"/>
      <c r="B1810" s="522" t="n"/>
      <c r="C1810" s="479" t="n"/>
      <c r="D1810" s="517" t="n"/>
      <c r="E1810" s="494" t="n"/>
      <c r="F1810" s="517" t="n"/>
      <c r="G1810" s="517" t="n"/>
      <c r="H1810" s="517" t="n"/>
      <c r="I1810" s="517" t="n"/>
    </row>
    <row r="1811">
      <c r="A1811" s="521" t="n"/>
      <c r="B1811" s="522" t="n"/>
      <c r="C1811" s="523" t="n"/>
      <c r="D1811" s="517" t="n"/>
      <c r="E1811" s="494" t="n"/>
      <c r="F1811" s="517" t="n"/>
      <c r="G1811" s="517" t="n"/>
      <c r="H1811" s="517" t="n"/>
      <c r="I1811" s="517" t="n"/>
    </row>
    <row r="1812">
      <c r="A1812" s="521" t="n"/>
      <c r="B1812" s="522" t="n"/>
      <c r="C1812" s="532" t="n"/>
      <c r="D1812" s="517" t="n"/>
      <c r="E1812" s="494" t="n"/>
      <c r="F1812" s="517" t="n"/>
      <c r="G1812" s="517" t="n"/>
      <c r="H1812" s="517" t="n"/>
      <c r="I1812" s="517" t="n"/>
    </row>
    <row r="1813">
      <c r="A1813" s="521" t="n"/>
      <c r="B1813" s="522" t="n"/>
      <c r="C1813" s="523" t="n"/>
      <c r="D1813" s="517" t="n"/>
      <c r="E1813" s="494" t="n"/>
      <c r="F1813" s="517" t="n"/>
      <c r="G1813" s="517" t="n"/>
      <c r="H1813" s="517" t="n"/>
      <c r="I1813" s="517" t="n"/>
    </row>
    <row r="1814">
      <c r="A1814" s="521" t="n"/>
      <c r="B1814" s="522" t="n"/>
      <c r="C1814" s="479" t="n"/>
      <c r="D1814" s="517" t="n"/>
      <c r="E1814" s="494" t="n"/>
      <c r="F1814" s="517" t="n"/>
      <c r="G1814" s="517" t="n"/>
      <c r="H1814" s="517" t="n"/>
      <c r="I1814" s="517" t="n"/>
    </row>
    <row r="1815">
      <c r="A1815" s="521" t="n"/>
      <c r="B1815" s="522" t="n"/>
      <c r="C1815" s="523" t="n"/>
      <c r="D1815" s="517" t="n"/>
      <c r="E1815" s="494" t="n"/>
      <c r="F1815" s="517" t="n"/>
      <c r="G1815" s="517" t="n"/>
      <c r="H1815" s="517" t="n"/>
      <c r="I1815" s="517" t="n"/>
    </row>
    <row r="1816">
      <c r="A1816" s="521" t="n"/>
      <c r="B1816" s="522" t="n"/>
      <c r="C1816" s="479" t="n"/>
      <c r="D1816" s="517" t="n"/>
      <c r="E1816" s="494" t="n"/>
      <c r="F1816" s="517" t="n"/>
      <c r="G1816" s="517" t="n"/>
      <c r="H1816" s="517" t="n"/>
      <c r="I1816" s="517" t="n"/>
    </row>
    <row r="1817">
      <c r="A1817" s="521" t="n"/>
      <c r="B1817" s="522" t="n"/>
      <c r="C1817" s="523" t="n"/>
      <c r="D1817" s="517" t="n"/>
      <c r="E1817" s="494" t="n"/>
      <c r="F1817" s="517" t="n"/>
      <c r="G1817" s="517" t="n"/>
      <c r="H1817" s="517" t="n"/>
      <c r="I1817" s="517" t="n"/>
    </row>
    <row r="1818">
      <c r="A1818" s="521" t="n"/>
      <c r="B1818" s="522" t="n"/>
      <c r="C1818" s="479" t="n"/>
      <c r="D1818" s="517" t="n"/>
      <c r="E1818" s="494" t="n"/>
      <c r="F1818" s="517" t="n"/>
      <c r="G1818" s="517" t="n"/>
      <c r="H1818" s="517" t="n"/>
      <c r="I1818" s="517" t="n"/>
    </row>
    <row r="1819">
      <c r="A1819" s="521" t="n"/>
      <c r="B1819" s="522" t="n"/>
      <c r="C1819" s="523" t="n"/>
      <c r="D1819" s="517" t="n"/>
      <c r="E1819" s="494" t="n"/>
      <c r="F1819" s="517" t="n"/>
      <c r="G1819" s="517" t="n"/>
      <c r="H1819" s="517" t="n"/>
      <c r="I1819" s="517" t="n"/>
    </row>
    <row r="1820">
      <c r="A1820" s="521" t="n"/>
      <c r="B1820" s="522" t="n"/>
      <c r="C1820" s="538" t="n"/>
      <c r="D1820" s="517" t="n"/>
      <c r="E1820" s="494" t="n"/>
      <c r="F1820" s="517" t="n"/>
      <c r="G1820" s="517" t="n"/>
      <c r="H1820" s="517" t="n"/>
      <c r="I1820" s="517" t="n"/>
    </row>
    <row r="1821">
      <c r="A1821" s="521" t="n"/>
      <c r="B1821" s="522" t="n"/>
      <c r="C1821" s="479" t="n"/>
      <c r="D1821" s="517" t="n"/>
      <c r="E1821" s="494" t="n"/>
      <c r="F1821" s="517" t="n"/>
      <c r="G1821" s="517" t="n"/>
      <c r="H1821" s="517" t="n"/>
      <c r="I1821" s="517" t="n"/>
    </row>
    <row r="1822">
      <c r="A1822" s="521" t="n"/>
      <c r="B1822" s="522" t="n"/>
      <c r="C1822" s="479" t="n"/>
      <c r="D1822" s="517" t="n"/>
      <c r="E1822" s="494" t="n"/>
      <c r="F1822" s="517" t="n"/>
      <c r="G1822" s="517" t="n"/>
      <c r="H1822" s="517" t="n"/>
      <c r="I1822" s="517" t="n"/>
    </row>
    <row r="1823">
      <c r="A1823" s="521" t="n"/>
      <c r="B1823" s="522" t="n"/>
      <c r="C1823" s="523" t="n"/>
      <c r="D1823" s="517" t="n"/>
      <c r="E1823" s="494" t="n"/>
      <c r="F1823" s="517" t="n"/>
      <c r="G1823" s="517" t="n"/>
      <c r="H1823" s="517" t="n"/>
      <c r="I1823" s="517" t="n"/>
    </row>
    <row r="1824">
      <c r="A1824" s="521" t="n"/>
      <c r="B1824" s="522" t="n"/>
      <c r="C1824" s="523" t="n"/>
      <c r="D1824" s="517" t="n"/>
      <c r="E1824" s="494" t="n"/>
      <c r="F1824" s="517" t="n"/>
      <c r="G1824" s="517" t="n"/>
      <c r="H1824" s="517" t="n"/>
      <c r="I1824" s="517" t="n"/>
    </row>
    <row r="1825">
      <c r="A1825" s="521" t="n"/>
      <c r="B1825" s="522" t="n"/>
      <c r="C1825" s="479" t="n"/>
      <c r="D1825" s="517" t="n"/>
      <c r="E1825" s="494" t="n"/>
      <c r="F1825" s="517" t="n"/>
      <c r="G1825" s="517" t="n"/>
      <c r="H1825" s="517" t="n"/>
      <c r="I1825" s="517" t="n"/>
    </row>
    <row r="1826">
      <c r="A1826" s="521" t="n"/>
      <c r="B1826" s="522" t="n"/>
      <c r="C1826" s="535" t="n"/>
      <c r="D1826" s="517" t="n"/>
      <c r="E1826" s="494" t="n"/>
      <c r="F1826" s="517" t="n"/>
      <c r="G1826" s="517" t="n"/>
      <c r="H1826" s="517" t="n"/>
      <c r="I1826" s="517" t="n"/>
    </row>
    <row r="1827">
      <c r="A1827" s="521" t="n"/>
      <c r="B1827" s="522" t="n"/>
      <c r="C1827" s="523" t="n"/>
      <c r="D1827" s="517" t="n"/>
      <c r="E1827" s="494" t="n"/>
      <c r="F1827" s="517" t="n"/>
      <c r="G1827" s="517" t="n"/>
      <c r="H1827" s="517" t="n"/>
      <c r="I1827" s="517" t="n"/>
    </row>
    <row r="1828">
      <c r="A1828" s="521" t="n"/>
      <c r="B1828" s="522" t="n"/>
      <c r="C1828" s="479" t="n"/>
      <c r="D1828" s="517" t="n"/>
      <c r="E1828" s="494" t="n"/>
      <c r="F1828" s="517" t="n"/>
      <c r="G1828" s="517" t="n"/>
      <c r="H1828" s="517" t="n"/>
      <c r="I1828" s="517" t="n"/>
    </row>
    <row r="1829">
      <c r="A1829" s="521" t="n"/>
      <c r="B1829" s="522" t="n"/>
      <c r="C1829" s="532" t="n"/>
      <c r="D1829" s="517" t="n"/>
      <c r="E1829" s="494" t="n"/>
      <c r="F1829" s="517" t="n"/>
      <c r="G1829" s="517" t="n"/>
      <c r="H1829" s="517" t="n"/>
      <c r="I1829" s="517" t="n"/>
    </row>
    <row r="1830">
      <c r="A1830" s="521" t="n"/>
      <c r="B1830" s="522" t="n"/>
      <c r="C1830" s="479" t="n"/>
      <c r="D1830" s="517" t="n"/>
      <c r="E1830" s="494" t="n"/>
      <c r="F1830" s="517" t="n"/>
      <c r="G1830" s="517" t="n"/>
      <c r="H1830" s="517" t="n"/>
      <c r="I1830" s="517" t="n"/>
    </row>
    <row r="1831">
      <c r="A1831" s="521" t="n"/>
      <c r="B1831" s="522" t="n"/>
      <c r="C1831" s="523" t="n"/>
      <c r="D1831" s="517" t="n"/>
      <c r="E1831" s="494" t="n"/>
      <c r="F1831" s="517" t="n"/>
      <c r="G1831" s="517" t="n"/>
      <c r="H1831" s="517" t="n"/>
      <c r="I1831" s="517" t="n"/>
    </row>
    <row r="1832">
      <c r="A1832" s="521" t="n"/>
      <c r="B1832" s="522" t="n"/>
      <c r="C1832" s="479" t="n"/>
      <c r="D1832" s="517" t="n"/>
      <c r="E1832" s="494" t="n"/>
      <c r="F1832" s="517" t="n"/>
      <c r="G1832" s="517" t="n"/>
      <c r="H1832" s="517" t="n"/>
      <c r="I1832" s="517" t="n"/>
    </row>
    <row r="1833">
      <c r="A1833" s="521" t="n"/>
      <c r="B1833" s="522" t="n"/>
      <c r="C1833" s="479" t="n"/>
      <c r="D1833" s="517" t="n"/>
      <c r="E1833" s="494" t="n"/>
      <c r="F1833" s="517" t="n"/>
      <c r="G1833" s="517" t="n"/>
      <c r="H1833" s="517" t="n"/>
      <c r="I1833" s="517" t="n"/>
    </row>
    <row r="1834">
      <c r="A1834" s="521" t="n"/>
      <c r="B1834" s="522" t="n"/>
      <c r="C1834" s="523" t="n"/>
      <c r="D1834" s="517" t="n"/>
      <c r="E1834" s="494" t="n"/>
      <c r="F1834" s="517" t="n"/>
      <c r="G1834" s="517" t="n"/>
      <c r="H1834" s="517" t="n"/>
      <c r="I1834" s="517" t="n"/>
    </row>
    <row r="1835">
      <c r="A1835" s="521" t="n"/>
      <c r="B1835" s="522" t="n"/>
      <c r="C1835" s="532" t="n"/>
      <c r="D1835" s="517" t="n"/>
      <c r="E1835" s="494" t="n"/>
      <c r="F1835" s="517" t="n"/>
      <c r="G1835" s="517" t="n"/>
      <c r="H1835" s="517" t="n"/>
      <c r="I1835" s="517" t="n"/>
    </row>
    <row r="1836">
      <c r="A1836" s="521" t="n"/>
      <c r="B1836" s="522" t="n"/>
      <c r="C1836" s="479" t="n"/>
      <c r="D1836" s="517" t="n"/>
      <c r="E1836" s="494" t="n"/>
      <c r="F1836" s="517" t="n"/>
      <c r="G1836" s="517" t="n"/>
      <c r="H1836" s="517" t="n"/>
      <c r="I1836" s="517" t="n"/>
    </row>
    <row r="1837">
      <c r="A1837" s="521" t="n"/>
      <c r="B1837" s="522" t="n"/>
      <c r="C1837" s="532" t="n"/>
      <c r="D1837" s="517" t="n"/>
      <c r="E1837" s="494" t="n"/>
      <c r="F1837" s="517" t="n"/>
      <c r="G1837" s="517" t="n"/>
      <c r="H1837" s="517" t="n"/>
      <c r="I1837" s="517" t="n"/>
    </row>
    <row r="1838">
      <c r="A1838" s="521" t="n"/>
      <c r="B1838" s="522" t="n"/>
      <c r="C1838" s="523" t="n"/>
      <c r="D1838" s="517" t="n"/>
      <c r="E1838" s="494" t="n"/>
      <c r="F1838" s="517" t="n"/>
      <c r="G1838" s="517" t="n"/>
      <c r="H1838" s="517" t="n"/>
      <c r="I1838" s="517" t="n"/>
    </row>
    <row r="1839">
      <c r="A1839" s="521" t="n"/>
      <c r="B1839" s="522" t="n"/>
      <c r="C1839" s="533" t="n"/>
      <c r="D1839" s="517" t="n"/>
      <c r="E1839" s="494" t="n"/>
      <c r="F1839" s="517" t="n"/>
      <c r="G1839" s="517" t="n"/>
      <c r="H1839" s="517" t="n"/>
      <c r="I1839" s="517" t="n"/>
    </row>
    <row r="1840">
      <c r="A1840" s="521" t="n"/>
      <c r="B1840" s="522" t="n"/>
      <c r="C1840" s="479" t="n"/>
      <c r="D1840" s="517" t="n"/>
      <c r="E1840" s="494" t="n"/>
      <c r="F1840" s="517" t="n"/>
      <c r="G1840" s="517" t="n"/>
      <c r="H1840" s="517" t="n"/>
      <c r="I1840" s="517" t="n"/>
    </row>
    <row r="1841">
      <c r="A1841" s="521" t="n"/>
      <c r="B1841" s="522" t="n"/>
      <c r="C1841" s="532" t="n"/>
      <c r="D1841" s="517" t="n"/>
      <c r="E1841" s="494" t="n"/>
      <c r="F1841" s="517" t="n"/>
      <c r="G1841" s="517" t="n"/>
      <c r="H1841" s="517" t="n"/>
      <c r="I1841" s="517" t="n"/>
    </row>
    <row r="1842">
      <c r="A1842" s="521" t="n"/>
      <c r="B1842" s="522" t="n"/>
      <c r="C1842" s="479" t="n"/>
      <c r="D1842" s="517" t="n"/>
      <c r="E1842" s="494" t="n"/>
      <c r="F1842" s="517" t="n"/>
      <c r="G1842" s="517" t="n"/>
      <c r="H1842" s="517" t="n"/>
      <c r="I1842" s="517" t="n"/>
    </row>
    <row r="1843">
      <c r="A1843" s="521" t="n"/>
      <c r="B1843" s="522" t="n"/>
      <c r="C1843" s="523" t="n"/>
      <c r="D1843" s="517" t="n"/>
      <c r="E1843" s="494" t="n"/>
      <c r="F1843" s="517" t="n"/>
      <c r="G1843" s="517" t="n"/>
      <c r="H1843" s="517" t="n"/>
      <c r="I1843" s="517" t="n"/>
    </row>
    <row r="1844">
      <c r="A1844" s="521" t="n"/>
      <c r="B1844" s="522" t="n"/>
      <c r="C1844" s="523" t="n"/>
      <c r="D1844" s="517" t="n"/>
      <c r="E1844" s="494" t="n"/>
      <c r="F1844" s="517" t="n"/>
      <c r="G1844" s="517" t="n"/>
      <c r="H1844" s="517" t="n"/>
      <c r="I1844" s="517" t="n"/>
    </row>
    <row r="1845">
      <c r="A1845" s="521" t="n"/>
      <c r="B1845" s="522" t="n"/>
      <c r="C1845" s="542" t="n"/>
      <c r="D1845" s="517" t="n"/>
      <c r="E1845" s="494" t="n"/>
      <c r="F1845" s="517" t="n"/>
      <c r="G1845" s="517" t="n"/>
      <c r="H1845" s="517" t="n"/>
      <c r="I1845" s="517" t="n"/>
    </row>
    <row r="1846">
      <c r="A1846" s="521" t="n"/>
      <c r="B1846" s="522" t="n"/>
      <c r="C1846" s="534" t="n"/>
      <c r="D1846" s="517" t="n"/>
      <c r="E1846" s="494" t="n"/>
      <c r="F1846" s="517" t="n"/>
      <c r="G1846" s="517" t="n"/>
      <c r="H1846" s="517" t="n"/>
      <c r="I1846" s="517" t="n"/>
    </row>
    <row r="1847">
      <c r="A1847" s="521" t="n"/>
      <c r="B1847" s="522" t="n"/>
      <c r="C1847" s="479" t="n"/>
      <c r="D1847" s="517" t="n"/>
      <c r="E1847" s="494" t="n"/>
      <c r="F1847" s="517" t="n"/>
      <c r="G1847" s="517" t="n"/>
      <c r="H1847" s="517" t="n"/>
      <c r="I1847" s="517" t="n"/>
    </row>
    <row r="1848">
      <c r="A1848" s="521" t="n"/>
      <c r="B1848" s="522" t="n"/>
      <c r="C1848" s="545" t="n"/>
      <c r="D1848" s="517" t="n"/>
      <c r="E1848" s="494" t="n"/>
      <c r="F1848" s="517" t="n"/>
      <c r="G1848" s="517" t="n"/>
      <c r="H1848" s="517" t="n"/>
      <c r="I1848" s="517" t="n"/>
    </row>
    <row r="1849">
      <c r="A1849" s="521" t="n"/>
      <c r="B1849" s="522" t="n"/>
      <c r="C1849" s="523" t="n"/>
      <c r="D1849" s="517" t="n"/>
      <c r="E1849" s="494" t="n"/>
      <c r="F1849" s="517" t="n"/>
      <c r="G1849" s="517" t="n"/>
      <c r="H1849" s="517" t="n"/>
      <c r="I1849" s="517" t="n"/>
    </row>
    <row r="1850">
      <c r="A1850" s="521" t="n"/>
      <c r="B1850" s="522" t="n"/>
      <c r="C1850" s="479" t="n"/>
      <c r="D1850" s="517" t="n"/>
      <c r="E1850" s="494" t="n"/>
      <c r="F1850" s="517" t="n"/>
      <c r="G1850" s="517" t="n"/>
      <c r="H1850" s="517" t="n"/>
      <c r="I1850" s="517" t="n"/>
    </row>
    <row r="1851">
      <c r="A1851" s="521" t="n"/>
      <c r="B1851" s="522" t="n"/>
      <c r="C1851" s="523" t="n"/>
      <c r="D1851" s="517" t="n"/>
      <c r="E1851" s="494" t="n"/>
      <c r="F1851" s="517" t="n"/>
      <c r="G1851" s="517" t="n"/>
      <c r="H1851" s="517" t="n"/>
      <c r="I1851" s="517" t="n"/>
    </row>
    <row r="1852">
      <c r="A1852" s="521" t="n"/>
      <c r="B1852" s="522" t="n"/>
      <c r="C1852" s="532" t="n"/>
      <c r="D1852" s="517" t="n"/>
      <c r="E1852" s="494" t="n"/>
      <c r="F1852" s="517" t="n"/>
      <c r="G1852" s="517" t="n"/>
      <c r="H1852" s="517" t="n"/>
      <c r="I1852" s="517" t="n"/>
    </row>
    <row r="1853">
      <c r="A1853" s="521" t="n"/>
      <c r="B1853" s="522" t="n"/>
      <c r="C1853" s="479" t="n"/>
      <c r="D1853" s="517" t="n"/>
      <c r="E1853" s="494" t="n"/>
      <c r="F1853" s="517" t="n"/>
      <c r="G1853" s="517" t="n"/>
      <c r="H1853" s="517" t="n"/>
      <c r="I1853" s="517" t="n"/>
    </row>
    <row r="1854">
      <c r="A1854" s="521" t="n"/>
      <c r="B1854" s="522" t="n"/>
      <c r="C1854" s="523" t="n"/>
      <c r="D1854" s="517" t="n"/>
      <c r="E1854" s="494" t="n"/>
      <c r="F1854" s="517" t="n"/>
      <c r="G1854" s="517" t="n"/>
      <c r="H1854" s="517" t="n"/>
      <c r="I1854" s="517" t="n"/>
    </row>
    <row r="1855">
      <c r="A1855" s="521" t="n"/>
      <c r="B1855" s="522" t="n"/>
      <c r="C1855" s="530" t="n"/>
      <c r="D1855" s="517" t="n"/>
      <c r="E1855" s="494" t="n"/>
      <c r="F1855" s="517" t="n"/>
      <c r="G1855" s="517" t="n"/>
      <c r="H1855" s="517" t="n"/>
      <c r="I1855" s="517" t="n"/>
    </row>
    <row r="1856">
      <c r="A1856" s="521" t="n"/>
      <c r="B1856" s="522" t="n"/>
      <c r="C1856" s="523" t="n"/>
      <c r="D1856" s="517" t="n"/>
      <c r="E1856" s="494" t="n"/>
      <c r="F1856" s="517" t="n"/>
      <c r="G1856" s="517" t="n"/>
      <c r="H1856" s="517" t="n"/>
      <c r="I1856" s="517" t="n"/>
    </row>
    <row r="1857">
      <c r="A1857" s="521" t="n"/>
      <c r="B1857" s="522" t="n"/>
      <c r="C1857" s="545" t="n"/>
      <c r="D1857" s="517" t="n"/>
      <c r="E1857" s="494" t="n"/>
      <c r="F1857" s="517" t="n"/>
      <c r="G1857" s="517" t="n"/>
      <c r="H1857" s="517" t="n"/>
      <c r="I1857" s="517" t="n"/>
    </row>
    <row r="1858">
      <c r="A1858" s="521" t="n"/>
      <c r="B1858" s="522" t="n"/>
      <c r="C1858" s="533" t="n"/>
      <c r="D1858" s="517" t="n"/>
      <c r="E1858" s="494" t="n"/>
      <c r="F1858" s="517" t="n"/>
      <c r="G1858" s="517" t="n"/>
      <c r="H1858" s="517" t="n"/>
      <c r="I1858" s="517" t="n"/>
    </row>
    <row r="1859">
      <c r="A1859" s="521" t="n"/>
      <c r="B1859" s="522" t="n"/>
      <c r="C1859" s="479" t="n"/>
      <c r="D1859" s="517" t="n"/>
      <c r="E1859" s="494" t="n"/>
      <c r="F1859" s="517" t="n"/>
      <c r="G1859" s="517" t="n"/>
      <c r="H1859" s="517" t="n"/>
      <c r="I1859" s="517" t="n"/>
    </row>
    <row r="1860">
      <c r="A1860" s="521" t="n"/>
      <c r="B1860" s="522" t="n"/>
      <c r="C1860" s="537" t="n"/>
      <c r="D1860" s="517" t="n"/>
      <c r="E1860" s="494" t="n"/>
      <c r="F1860" s="517" t="n"/>
      <c r="G1860" s="517" t="n"/>
      <c r="H1860" s="517" t="n"/>
      <c r="I1860" s="517" t="n"/>
    </row>
    <row r="1861">
      <c r="A1861" s="521" t="n"/>
      <c r="B1861" s="522" t="n"/>
      <c r="C1861" s="540" t="n"/>
      <c r="D1861" s="517" t="n"/>
      <c r="E1861" s="494" t="n"/>
      <c r="F1861" s="517" t="n"/>
      <c r="G1861" s="517" t="n"/>
      <c r="H1861" s="517" t="n"/>
      <c r="I1861" s="517" t="n"/>
    </row>
    <row r="1862">
      <c r="A1862" s="521" t="n"/>
      <c r="B1862" s="522" t="n"/>
      <c r="C1862" s="523" t="n"/>
      <c r="D1862" s="517" t="n"/>
      <c r="E1862" s="494" t="n"/>
      <c r="F1862" s="517" t="n"/>
      <c r="G1862" s="517" t="n"/>
      <c r="H1862" s="517" t="n"/>
      <c r="I1862" s="517" t="n"/>
    </row>
    <row r="1863">
      <c r="A1863" s="521" t="n"/>
      <c r="B1863" s="522" t="n"/>
      <c r="C1863" s="536" t="n"/>
      <c r="D1863" s="517" t="n"/>
      <c r="E1863" s="494" t="n"/>
      <c r="F1863" s="517" t="n"/>
      <c r="G1863" s="517" t="n"/>
      <c r="H1863" s="517" t="n"/>
      <c r="I1863" s="517" t="n"/>
    </row>
    <row r="1864">
      <c r="A1864" s="521" t="n"/>
      <c r="B1864" s="522" t="n"/>
      <c r="C1864" s="547" t="n"/>
      <c r="D1864" s="517" t="n"/>
      <c r="E1864" s="494" t="n"/>
      <c r="F1864" s="517" t="n"/>
      <c r="G1864" s="517" t="n"/>
      <c r="H1864" s="517" t="n"/>
      <c r="I1864" s="517" t="n"/>
    </row>
    <row r="1865">
      <c r="A1865" s="521" t="n"/>
      <c r="B1865" s="522" t="n"/>
      <c r="C1865" s="479" t="n"/>
      <c r="D1865" s="517" t="n"/>
      <c r="E1865" s="494" t="n"/>
      <c r="F1865" s="517" t="n"/>
      <c r="G1865" s="517" t="n"/>
      <c r="H1865" s="517" t="n"/>
      <c r="I1865" s="517" t="n"/>
    </row>
    <row r="1866">
      <c r="A1866" s="521" t="n"/>
      <c r="B1866" s="522" t="n"/>
      <c r="C1866" s="536" t="n"/>
      <c r="D1866" s="517" t="n"/>
      <c r="E1866" s="494" t="n"/>
      <c r="F1866" s="517" t="n"/>
      <c r="G1866" s="517" t="n"/>
      <c r="H1866" s="517" t="n"/>
      <c r="I1866" s="517" t="n"/>
    </row>
    <row r="1867">
      <c r="A1867" s="521" t="n"/>
      <c r="B1867" s="522" t="n"/>
      <c r="C1867" s="523" t="n"/>
      <c r="D1867" s="517" t="n"/>
      <c r="E1867" s="494" t="n"/>
      <c r="F1867" s="517" t="n"/>
      <c r="G1867" s="517" t="n"/>
      <c r="H1867" s="517" t="n"/>
      <c r="I1867" s="517" t="n"/>
    </row>
    <row r="1868">
      <c r="A1868" s="521" t="n"/>
      <c r="B1868" s="522" t="n"/>
      <c r="C1868" s="523" t="n"/>
      <c r="D1868" s="517" t="n"/>
      <c r="E1868" s="494" t="n"/>
      <c r="F1868" s="517" t="n"/>
      <c r="G1868" s="517" t="n"/>
      <c r="H1868" s="517" t="n"/>
      <c r="I1868" s="517" t="n"/>
    </row>
    <row r="1869">
      <c r="A1869" s="521" t="n"/>
      <c r="B1869" s="522" t="n"/>
      <c r="C1869" s="546" t="n"/>
      <c r="D1869" s="517" t="n"/>
      <c r="E1869" s="494" t="n"/>
      <c r="F1869" s="517" t="n"/>
      <c r="G1869" s="517" t="n"/>
      <c r="H1869" s="517" t="n"/>
      <c r="I1869" s="517" t="n"/>
    </row>
    <row r="1870">
      <c r="A1870" s="521" t="n"/>
      <c r="B1870" s="522" t="n"/>
      <c r="C1870" s="539" t="n"/>
      <c r="D1870" s="517" t="n"/>
      <c r="E1870" s="494" t="n"/>
      <c r="F1870" s="517" t="n"/>
      <c r="G1870" s="517" t="n"/>
      <c r="H1870" s="517" t="n"/>
      <c r="I1870" s="517" t="n"/>
    </row>
    <row r="1871">
      <c r="A1871" s="521" t="n"/>
      <c r="B1871" s="522" t="n"/>
      <c r="C1871" s="530" t="n"/>
      <c r="D1871" s="517" t="n"/>
      <c r="E1871" s="494" t="n"/>
      <c r="F1871" s="517" t="n"/>
      <c r="G1871" s="517" t="n"/>
      <c r="H1871" s="517" t="n"/>
      <c r="I1871" s="517" t="n"/>
    </row>
    <row r="1872">
      <c r="A1872" s="521" t="n"/>
      <c r="B1872" s="522" t="n"/>
      <c r="C1872" s="523" t="n"/>
      <c r="D1872" s="517" t="n"/>
      <c r="E1872" s="494" t="n"/>
      <c r="F1872" s="517" t="n"/>
      <c r="G1872" s="517" t="n"/>
      <c r="H1872" s="517" t="n"/>
      <c r="I1872" s="517" t="n"/>
    </row>
    <row r="1873">
      <c r="A1873" s="521" t="n"/>
      <c r="B1873" s="522" t="n"/>
      <c r="C1873" s="523" t="n"/>
      <c r="D1873" s="517" t="n"/>
      <c r="E1873" s="494" t="n"/>
      <c r="F1873" s="517" t="n"/>
      <c r="G1873" s="517" t="n"/>
      <c r="H1873" s="517" t="n"/>
      <c r="I1873" s="517" t="n"/>
    </row>
    <row r="1874">
      <c r="A1874" s="521" t="n"/>
      <c r="B1874" s="522" t="n"/>
      <c r="C1874" s="540" t="n"/>
      <c r="D1874" s="517" t="n"/>
      <c r="E1874" s="494" t="n"/>
      <c r="F1874" s="517" t="n"/>
      <c r="G1874" s="517" t="n"/>
      <c r="H1874" s="517" t="n"/>
      <c r="I1874" s="517" t="n"/>
    </row>
    <row r="1875">
      <c r="A1875" s="521" t="n"/>
      <c r="B1875" s="522" t="n"/>
      <c r="C1875" s="542" t="n"/>
      <c r="D1875" s="517" t="n"/>
      <c r="E1875" s="494" t="n"/>
      <c r="F1875" s="517" t="n"/>
      <c r="G1875" s="517" t="n"/>
      <c r="H1875" s="517" t="n"/>
      <c r="I1875" s="517" t="n"/>
    </row>
    <row r="1876">
      <c r="A1876" s="521" t="n"/>
      <c r="B1876" s="522" t="n"/>
      <c r="C1876" s="532" t="n"/>
      <c r="D1876" s="517" t="n"/>
      <c r="E1876" s="494" t="n"/>
      <c r="F1876" s="517" t="n"/>
      <c r="G1876" s="517" t="n"/>
      <c r="H1876" s="517" t="n"/>
      <c r="I1876" s="517" t="n"/>
    </row>
    <row r="1877">
      <c r="A1877" s="521" t="n"/>
      <c r="B1877" s="522" t="n"/>
      <c r="C1877" s="532" t="n"/>
      <c r="D1877" s="517" t="n"/>
      <c r="E1877" s="494" t="n"/>
      <c r="F1877" s="517" t="n"/>
      <c r="G1877" s="517" t="n"/>
      <c r="H1877" s="517" t="n"/>
      <c r="I1877" s="517" t="n"/>
    </row>
    <row r="1878">
      <c r="A1878" s="521" t="n"/>
      <c r="B1878" s="522" t="n"/>
      <c r="C1878" s="523" t="n"/>
      <c r="D1878" s="517" t="n"/>
      <c r="E1878" s="494" t="n"/>
      <c r="F1878" s="517" t="n"/>
      <c r="G1878" s="517" t="n"/>
      <c r="H1878" s="517" t="n"/>
      <c r="I1878" s="517" t="n"/>
    </row>
    <row r="1879">
      <c r="A1879" s="521" t="n"/>
      <c r="B1879" s="522" t="n"/>
      <c r="C1879" s="523" t="n"/>
      <c r="D1879" s="517" t="n"/>
      <c r="E1879" s="494" t="n"/>
      <c r="F1879" s="517" t="n"/>
      <c r="G1879" s="517" t="n"/>
      <c r="H1879" s="517" t="n"/>
      <c r="I1879" s="517" t="n"/>
    </row>
    <row r="1880">
      <c r="A1880" s="521" t="n"/>
      <c r="B1880" s="522" t="n"/>
      <c r="C1880" s="523" t="n"/>
      <c r="D1880" s="517" t="n"/>
      <c r="E1880" s="494" t="n"/>
      <c r="F1880" s="517" t="n"/>
      <c r="G1880" s="517" t="n"/>
      <c r="H1880" s="517" t="n"/>
      <c r="I1880" s="517" t="n"/>
    </row>
    <row r="1881">
      <c r="A1881" s="521" t="n"/>
      <c r="B1881" s="522" t="n"/>
      <c r="C1881" s="534" t="n"/>
      <c r="D1881" s="517" t="n"/>
      <c r="E1881" s="494" t="n"/>
      <c r="F1881" s="517" t="n"/>
      <c r="G1881" s="517" t="n"/>
      <c r="H1881" s="517" t="n"/>
      <c r="I1881" s="517" t="n"/>
    </row>
    <row r="1882">
      <c r="A1882" s="521" t="n"/>
      <c r="B1882" s="522" t="n"/>
      <c r="C1882" s="532" t="n"/>
      <c r="D1882" s="517" t="n"/>
      <c r="E1882" s="494" t="n"/>
      <c r="F1882" s="517" t="n"/>
      <c r="G1882" s="517" t="n"/>
      <c r="H1882" s="517" t="n"/>
      <c r="I1882" s="517" t="n"/>
    </row>
    <row r="1883">
      <c r="A1883" s="521" t="n"/>
      <c r="B1883" s="522" t="n"/>
      <c r="C1883" s="523" t="n"/>
      <c r="D1883" s="517" t="n"/>
      <c r="E1883" s="494" t="n"/>
      <c r="F1883" s="517" t="n"/>
      <c r="G1883" s="517" t="n"/>
      <c r="H1883" s="517" t="n"/>
      <c r="I1883" s="517" t="n"/>
    </row>
    <row r="1884">
      <c r="A1884" s="521" t="n"/>
      <c r="B1884" s="522" t="n"/>
      <c r="C1884" s="542" t="n"/>
      <c r="D1884" s="517" t="n"/>
      <c r="E1884" s="494" t="n"/>
      <c r="F1884" s="517" t="n"/>
      <c r="G1884" s="517" t="n"/>
      <c r="H1884" s="517" t="n"/>
      <c r="I1884" s="517" t="n"/>
    </row>
    <row r="1885">
      <c r="A1885" s="521" t="n"/>
      <c r="B1885" s="522" t="n"/>
      <c r="C1885" s="523" t="n"/>
      <c r="D1885" s="517" t="n"/>
      <c r="E1885" s="494" t="n"/>
      <c r="F1885" s="517" t="n"/>
      <c r="G1885" s="517" t="n"/>
      <c r="H1885" s="517" t="n"/>
      <c r="I1885" s="517" t="n"/>
    </row>
    <row r="1886">
      <c r="A1886" s="521" t="n"/>
      <c r="B1886" s="522" t="n"/>
      <c r="C1886" s="523" t="n"/>
      <c r="D1886" s="517" t="n"/>
      <c r="E1886" s="494" t="n"/>
      <c r="F1886" s="517" t="n"/>
      <c r="G1886" s="517" t="n"/>
      <c r="H1886" s="517" t="n"/>
      <c r="I1886" s="517" t="n"/>
    </row>
    <row r="1887">
      <c r="A1887" s="521" t="n"/>
      <c r="B1887" s="522" t="n"/>
      <c r="C1887" s="523" t="n"/>
      <c r="D1887" s="517" t="n"/>
      <c r="E1887" s="494" t="n"/>
      <c r="F1887" s="517" t="n"/>
      <c r="G1887" s="517" t="n"/>
      <c r="H1887" s="517" t="n"/>
      <c r="I1887" s="517" t="n"/>
    </row>
    <row r="1888">
      <c r="A1888" s="521" t="n"/>
      <c r="B1888" s="522" t="n"/>
      <c r="C1888" s="479" t="n"/>
      <c r="D1888" s="517" t="n"/>
      <c r="E1888" s="494" t="n"/>
      <c r="F1888" s="517" t="n"/>
      <c r="G1888" s="517" t="n"/>
      <c r="H1888" s="517" t="n"/>
      <c r="I1888" s="517" t="n"/>
    </row>
    <row r="1889">
      <c r="A1889" s="521" t="n"/>
      <c r="B1889" s="522" t="n"/>
      <c r="C1889" s="523" t="n"/>
      <c r="D1889" s="517" t="n"/>
      <c r="E1889" s="494" t="n"/>
      <c r="F1889" s="517" t="n"/>
      <c r="G1889" s="517" t="n"/>
      <c r="H1889" s="517" t="n"/>
      <c r="I1889" s="517" t="n"/>
    </row>
    <row r="1890">
      <c r="A1890" s="521" t="n"/>
      <c r="B1890" s="522" t="n"/>
      <c r="C1890" s="523" t="n"/>
      <c r="D1890" s="517" t="n"/>
      <c r="E1890" s="494" t="n"/>
      <c r="F1890" s="517" t="n"/>
      <c r="G1890" s="517" t="n"/>
      <c r="H1890" s="517" t="n"/>
      <c r="I1890" s="517" t="n"/>
    </row>
    <row r="1891">
      <c r="A1891" s="521" t="n"/>
      <c r="B1891" s="522" t="n"/>
      <c r="C1891" s="523" t="n"/>
      <c r="D1891" s="517" t="n"/>
      <c r="E1891" s="494" t="n"/>
      <c r="F1891" s="517" t="n"/>
      <c r="G1891" s="517" t="n"/>
      <c r="H1891" s="517" t="n"/>
      <c r="I1891" s="517" t="n"/>
    </row>
    <row r="1892">
      <c r="A1892" s="521" t="n"/>
      <c r="B1892" s="522" t="n"/>
      <c r="C1892" s="523" t="n"/>
      <c r="D1892" s="517" t="n"/>
      <c r="E1892" s="494" t="n"/>
      <c r="F1892" s="517" t="n"/>
      <c r="G1892" s="517" t="n"/>
      <c r="H1892" s="517" t="n"/>
      <c r="I1892" s="517" t="n"/>
    </row>
    <row r="1893">
      <c r="A1893" s="521" t="n"/>
      <c r="B1893" s="522" t="n"/>
      <c r="C1893" s="523" t="n"/>
      <c r="D1893" s="517" t="n"/>
      <c r="E1893" s="494" t="n"/>
      <c r="F1893" s="517" t="n"/>
      <c r="G1893" s="517" t="n"/>
      <c r="H1893" s="517" t="n"/>
      <c r="I1893" s="517" t="n"/>
    </row>
    <row r="1894">
      <c r="A1894" s="521" t="n"/>
      <c r="B1894" s="522" t="n"/>
      <c r="C1894" s="523" t="n"/>
      <c r="D1894" s="517" t="n"/>
      <c r="E1894" s="494" t="n"/>
      <c r="F1894" s="517" t="n"/>
      <c r="G1894" s="517" t="n"/>
      <c r="H1894" s="517" t="n"/>
      <c r="I1894" s="517" t="n"/>
    </row>
    <row r="1895">
      <c r="A1895" s="521" t="n"/>
      <c r="B1895" s="522" t="n"/>
      <c r="C1895" s="479" t="n"/>
      <c r="D1895" s="517" t="n"/>
      <c r="E1895" s="494" t="n"/>
      <c r="F1895" s="517" t="n"/>
      <c r="G1895" s="517" t="n"/>
      <c r="H1895" s="517" t="n"/>
      <c r="I1895" s="517" t="n"/>
    </row>
    <row r="1896">
      <c r="A1896" s="521" t="n"/>
      <c r="B1896" s="522" t="n"/>
      <c r="C1896" s="479" t="n"/>
      <c r="D1896" s="517" t="n"/>
      <c r="E1896" s="494" t="n"/>
      <c r="F1896" s="517" t="n"/>
      <c r="G1896" s="517" t="n"/>
      <c r="H1896" s="517" t="n"/>
      <c r="I1896" s="517" t="n"/>
    </row>
    <row r="1897">
      <c r="A1897" s="521" t="n"/>
      <c r="B1897" s="522" t="n"/>
      <c r="C1897" s="523" t="n"/>
      <c r="D1897" s="517" t="n"/>
      <c r="E1897" s="494" t="n"/>
      <c r="F1897" s="517" t="n"/>
      <c r="G1897" s="517" t="n"/>
      <c r="H1897" s="517" t="n"/>
      <c r="I1897" s="517" t="n"/>
    </row>
    <row r="1898">
      <c r="A1898" s="521" t="n"/>
      <c r="B1898" s="522" t="n"/>
      <c r="C1898" s="533" t="n"/>
      <c r="D1898" s="517" t="n"/>
      <c r="E1898" s="494" t="n"/>
      <c r="F1898" s="517" t="n"/>
      <c r="G1898" s="517" t="n"/>
      <c r="H1898" s="517" t="n"/>
      <c r="I1898" s="517" t="n"/>
    </row>
    <row r="1899">
      <c r="A1899" s="521" t="n"/>
      <c r="B1899" s="522" t="n"/>
      <c r="C1899" s="530" t="n"/>
      <c r="D1899" s="517" t="n"/>
      <c r="E1899" s="494" t="n"/>
      <c r="F1899" s="517" t="n"/>
      <c r="G1899" s="517" t="n"/>
      <c r="H1899" s="517" t="n"/>
      <c r="I1899" s="517" t="n"/>
    </row>
    <row r="1900">
      <c r="A1900" s="521" t="n"/>
      <c r="B1900" s="522" t="n"/>
      <c r="C1900" s="523" t="n"/>
      <c r="D1900" s="517" t="n"/>
      <c r="E1900" s="494" t="n"/>
      <c r="F1900" s="517" t="n"/>
      <c r="G1900" s="517" t="n"/>
      <c r="H1900" s="517" t="n"/>
      <c r="I1900" s="517" t="n"/>
    </row>
    <row r="1901">
      <c r="A1901" s="521" t="n"/>
      <c r="B1901" s="522" t="n"/>
      <c r="C1901" s="523" t="n"/>
      <c r="D1901" s="517" t="n"/>
      <c r="E1901" s="494" t="n"/>
      <c r="F1901" s="517" t="n"/>
      <c r="G1901" s="517" t="n"/>
      <c r="H1901" s="517" t="n"/>
      <c r="I1901" s="517" t="n"/>
    </row>
    <row r="1902">
      <c r="A1902" s="521" t="n"/>
      <c r="B1902" s="522" t="n"/>
      <c r="C1902" s="535" t="n"/>
      <c r="D1902" s="517" t="n"/>
      <c r="E1902" s="494" t="n"/>
      <c r="F1902" s="517" t="n"/>
      <c r="G1902" s="517" t="n"/>
      <c r="H1902" s="517" t="n"/>
      <c r="I1902" s="517" t="n"/>
    </row>
    <row r="1903">
      <c r="A1903" s="521" t="n"/>
      <c r="B1903" s="522" t="n"/>
      <c r="C1903" s="523" t="n"/>
      <c r="D1903" s="517" t="n"/>
      <c r="E1903" s="494" t="n"/>
      <c r="F1903" s="517" t="n"/>
      <c r="G1903" s="517" t="n"/>
      <c r="H1903" s="517" t="n"/>
      <c r="I1903" s="517" t="n"/>
    </row>
    <row r="1904">
      <c r="A1904" s="521" t="n"/>
      <c r="B1904" s="522" t="n"/>
      <c r="C1904" s="545" t="n"/>
      <c r="D1904" s="517" t="n"/>
      <c r="E1904" s="494" t="n"/>
      <c r="F1904" s="517" t="n"/>
      <c r="G1904" s="517" t="n"/>
      <c r="H1904" s="517" t="n"/>
      <c r="I1904" s="517" t="n"/>
    </row>
    <row r="1905">
      <c r="A1905" s="521" t="n"/>
      <c r="B1905" s="522" t="n"/>
      <c r="C1905" s="532" t="n"/>
      <c r="D1905" s="517" t="n"/>
      <c r="E1905" s="494" t="n"/>
      <c r="F1905" s="517" t="n"/>
      <c r="G1905" s="517" t="n"/>
      <c r="H1905" s="517" t="n"/>
      <c r="I1905" s="517" t="n"/>
    </row>
    <row r="1906">
      <c r="A1906" s="521" t="n"/>
      <c r="B1906" s="522" t="n"/>
      <c r="C1906" s="523" t="n"/>
      <c r="D1906" s="517" t="n"/>
      <c r="E1906" s="494" t="n"/>
      <c r="F1906" s="517" t="n"/>
      <c r="G1906" s="517" t="n"/>
      <c r="H1906" s="517" t="n"/>
      <c r="I1906" s="517" t="n"/>
    </row>
    <row r="1907">
      <c r="A1907" s="521" t="n"/>
      <c r="B1907" s="522" t="n"/>
      <c r="C1907" s="523" t="n"/>
      <c r="D1907" s="517" t="n"/>
      <c r="E1907" s="494" t="n"/>
      <c r="F1907" s="517" t="n"/>
      <c r="G1907" s="517" t="n"/>
      <c r="H1907" s="517" t="n"/>
      <c r="I1907" s="517" t="n"/>
    </row>
    <row r="1908">
      <c r="A1908" s="521" t="n"/>
      <c r="B1908" s="522" t="n"/>
      <c r="C1908" s="523" t="n"/>
      <c r="D1908" s="517" t="n"/>
      <c r="E1908" s="494" t="n"/>
      <c r="F1908" s="517" t="n"/>
      <c r="G1908" s="517" t="n"/>
      <c r="H1908" s="517" t="n"/>
      <c r="I1908" s="517" t="n"/>
    </row>
    <row r="1909">
      <c r="A1909" s="521" t="n"/>
      <c r="B1909" s="522" t="n"/>
      <c r="C1909" s="523" t="n"/>
      <c r="D1909" s="517" t="n"/>
      <c r="E1909" s="494" t="n"/>
      <c r="F1909" s="517" t="n"/>
      <c r="G1909" s="517" t="n"/>
      <c r="H1909" s="517" t="n"/>
      <c r="I1909" s="517" t="n"/>
    </row>
    <row r="1910">
      <c r="A1910" s="521" t="n"/>
      <c r="B1910" s="522" t="n"/>
      <c r="C1910" s="523" t="n"/>
      <c r="D1910" s="517" t="n"/>
      <c r="E1910" s="494" t="n"/>
      <c r="F1910" s="517" t="n"/>
      <c r="G1910" s="517" t="n"/>
      <c r="H1910" s="517" t="n"/>
      <c r="I1910" s="517" t="n"/>
    </row>
    <row r="1911">
      <c r="A1911" s="521" t="n"/>
      <c r="B1911" s="522" t="n"/>
      <c r="C1911" s="523" t="n"/>
      <c r="D1911" s="517" t="n"/>
      <c r="E1911" s="494" t="n"/>
      <c r="F1911" s="517" t="n"/>
      <c r="G1911" s="517" t="n"/>
      <c r="H1911" s="517" t="n"/>
      <c r="I1911" s="517" t="n"/>
    </row>
    <row r="1912">
      <c r="A1912" s="521" t="n"/>
      <c r="B1912" s="522" t="n"/>
      <c r="C1912" s="523" t="n"/>
      <c r="D1912" s="517" t="n"/>
      <c r="E1912" s="494" t="n"/>
      <c r="F1912" s="517" t="n"/>
      <c r="G1912" s="517" t="n"/>
      <c r="H1912" s="517" t="n"/>
      <c r="I1912" s="517" t="n"/>
    </row>
    <row r="1913">
      <c r="A1913" s="521" t="n"/>
      <c r="B1913" s="522" t="n"/>
      <c r="C1913" s="534" t="n"/>
      <c r="D1913" s="517" t="n"/>
      <c r="E1913" s="494" t="n"/>
      <c r="F1913" s="517" t="n"/>
      <c r="G1913" s="517" t="n"/>
      <c r="H1913" s="517" t="n"/>
      <c r="I1913" s="517" t="n"/>
    </row>
    <row r="1914">
      <c r="A1914" s="521" t="n"/>
      <c r="B1914" s="522" t="n"/>
      <c r="C1914" s="523" t="n"/>
      <c r="D1914" s="517" t="n"/>
      <c r="E1914" s="494" t="n"/>
      <c r="F1914" s="517" t="n"/>
      <c r="G1914" s="517" t="n"/>
      <c r="H1914" s="517" t="n"/>
      <c r="I1914" s="517" t="n"/>
    </row>
    <row r="1915">
      <c r="A1915" s="521" t="n"/>
      <c r="B1915" s="522" t="n"/>
      <c r="C1915" s="523" t="n"/>
      <c r="D1915" s="517" t="n"/>
      <c r="E1915" s="494" t="n"/>
      <c r="F1915" s="517" t="n"/>
      <c r="G1915" s="517" t="n"/>
      <c r="H1915" s="517" t="n"/>
      <c r="I1915" s="517" t="n"/>
    </row>
    <row r="1916">
      <c r="A1916" s="521" t="n"/>
      <c r="B1916" s="522" t="n"/>
      <c r="C1916" s="523" t="n"/>
      <c r="D1916" s="517" t="n"/>
      <c r="E1916" s="494" t="n"/>
      <c r="F1916" s="517" t="n"/>
      <c r="G1916" s="517" t="n"/>
      <c r="H1916" s="517" t="n"/>
      <c r="I1916" s="517" t="n"/>
    </row>
    <row r="1917">
      <c r="A1917" s="521" t="n"/>
      <c r="B1917" s="522" t="n"/>
      <c r="C1917" s="523" t="n"/>
      <c r="D1917" s="517" t="n"/>
      <c r="E1917" s="494" t="n"/>
      <c r="F1917" s="517" t="n"/>
      <c r="G1917" s="517" t="n"/>
      <c r="H1917" s="517" t="n"/>
      <c r="I1917" s="517" t="n"/>
    </row>
    <row r="1918">
      <c r="A1918" s="521" t="n"/>
      <c r="B1918" s="522" t="n"/>
      <c r="C1918" s="523" t="n"/>
      <c r="D1918" s="517" t="n"/>
      <c r="E1918" s="494" t="n"/>
      <c r="F1918" s="517" t="n"/>
      <c r="G1918" s="517" t="n"/>
      <c r="H1918" s="517" t="n"/>
      <c r="I1918" s="517" t="n"/>
    </row>
    <row r="1919">
      <c r="A1919" s="521" t="n"/>
      <c r="B1919" s="522" t="n"/>
      <c r="C1919" s="535" t="n"/>
      <c r="D1919" s="517" t="n"/>
      <c r="E1919" s="494" t="n"/>
      <c r="F1919" s="517" t="n"/>
      <c r="G1919" s="517" t="n"/>
      <c r="H1919" s="517" t="n"/>
      <c r="I1919" s="517" t="n"/>
    </row>
    <row r="1920">
      <c r="A1920" s="521" t="n"/>
      <c r="B1920" s="522" t="n"/>
      <c r="C1920" s="532" t="n"/>
      <c r="D1920" s="517" t="n"/>
      <c r="E1920" s="494" t="n"/>
      <c r="F1920" s="517" t="n"/>
      <c r="G1920" s="517" t="n"/>
      <c r="H1920" s="517" t="n"/>
      <c r="I1920" s="517" t="n"/>
    </row>
    <row r="1921">
      <c r="A1921" s="521" t="n"/>
      <c r="B1921" s="522" t="n"/>
      <c r="C1921" s="532" t="n"/>
      <c r="D1921" s="517" t="n"/>
      <c r="E1921" s="494" t="n"/>
      <c r="F1921" s="517" t="n"/>
      <c r="G1921" s="517" t="n"/>
      <c r="H1921" s="517" t="n"/>
      <c r="I1921" s="517" t="n"/>
    </row>
    <row r="1922">
      <c r="A1922" s="521" t="n"/>
      <c r="B1922" s="522" t="n"/>
      <c r="C1922" s="532" t="n"/>
      <c r="D1922" s="517" t="n"/>
      <c r="E1922" s="494" t="n"/>
      <c r="F1922" s="517" t="n"/>
      <c r="G1922" s="517" t="n"/>
      <c r="H1922" s="517" t="n"/>
      <c r="I1922" s="517" t="n"/>
    </row>
    <row r="1923">
      <c r="A1923" s="521" t="n"/>
      <c r="B1923" s="522" t="n"/>
      <c r="C1923" s="479" t="n"/>
      <c r="D1923" s="517" t="n"/>
      <c r="E1923" s="494" t="n"/>
      <c r="F1923" s="517" t="n"/>
      <c r="G1923" s="517" t="n"/>
      <c r="H1923" s="517" t="n"/>
      <c r="I1923" s="517" t="n"/>
    </row>
    <row r="1924">
      <c r="A1924" s="521" t="n"/>
      <c r="B1924" s="522" t="n"/>
      <c r="C1924" s="479" t="n"/>
      <c r="D1924" s="517" t="n"/>
      <c r="E1924" s="494" t="n"/>
      <c r="F1924" s="517" t="n"/>
      <c r="G1924" s="517" t="n"/>
      <c r="H1924" s="517" t="n"/>
      <c r="I1924" s="517" t="n"/>
    </row>
    <row r="1925">
      <c r="A1925" s="521" t="n"/>
      <c r="B1925" s="522" t="n"/>
      <c r="C1925" s="536" t="n"/>
      <c r="D1925" s="517" t="n"/>
      <c r="E1925" s="494" t="n"/>
      <c r="F1925" s="517" t="n"/>
      <c r="G1925" s="517" t="n"/>
      <c r="H1925" s="517" t="n"/>
      <c r="I1925" s="517" t="n"/>
    </row>
    <row r="1926">
      <c r="A1926" s="521" t="n"/>
      <c r="B1926" s="522" t="n"/>
      <c r="C1926" s="542" t="n"/>
      <c r="D1926" s="517" t="n"/>
      <c r="E1926" s="494" t="n"/>
      <c r="F1926" s="517" t="n"/>
      <c r="G1926" s="517" t="n"/>
      <c r="H1926" s="517" t="n"/>
      <c r="I1926" s="517" t="n"/>
    </row>
    <row r="1927">
      <c r="A1927" s="521" t="n"/>
      <c r="B1927" s="522" t="n"/>
      <c r="C1927" s="523" t="n"/>
      <c r="D1927" s="517" t="n"/>
      <c r="E1927" s="494" t="n"/>
      <c r="F1927" s="517" t="n"/>
      <c r="G1927" s="517" t="n"/>
      <c r="H1927" s="517" t="n"/>
      <c r="I1927" s="517" t="n"/>
    </row>
    <row r="1928">
      <c r="A1928" s="521" t="n"/>
      <c r="B1928" s="522" t="n"/>
      <c r="C1928" s="479" t="n"/>
      <c r="D1928" s="517" t="n"/>
      <c r="E1928" s="494" t="n"/>
      <c r="F1928" s="517" t="n"/>
      <c r="G1928" s="517" t="n"/>
      <c r="H1928" s="517" t="n"/>
      <c r="I1928" s="517" t="n"/>
    </row>
    <row r="1929">
      <c r="A1929" s="521" t="n"/>
      <c r="B1929" s="522" t="n"/>
      <c r="C1929" s="539" t="n"/>
      <c r="D1929" s="517" t="n"/>
      <c r="E1929" s="494" t="n"/>
      <c r="F1929" s="517" t="n"/>
      <c r="G1929" s="517" t="n"/>
      <c r="H1929" s="517" t="n"/>
      <c r="I1929" s="517" t="n"/>
    </row>
    <row r="1930">
      <c r="A1930" s="521" t="n"/>
      <c r="B1930" s="522" t="n"/>
      <c r="C1930" s="523" t="n"/>
      <c r="D1930" s="517" t="n"/>
      <c r="E1930" s="494" t="n"/>
      <c r="F1930" s="517" t="n"/>
      <c r="G1930" s="517" t="n"/>
      <c r="H1930" s="517" t="n"/>
      <c r="I1930" s="517" t="n"/>
    </row>
    <row r="1931">
      <c r="A1931" s="521" t="n"/>
      <c r="B1931" s="522" t="n"/>
      <c r="C1931" s="523" t="n"/>
      <c r="D1931" s="517" t="n"/>
      <c r="E1931" s="494" t="n"/>
      <c r="F1931" s="517" t="n"/>
      <c r="G1931" s="517" t="n"/>
      <c r="H1931" s="517" t="n"/>
      <c r="I1931" s="517" t="n"/>
    </row>
    <row r="1932">
      <c r="A1932" s="521" t="n"/>
      <c r="B1932" s="522" t="n"/>
      <c r="C1932" s="530" t="n"/>
      <c r="D1932" s="517" t="n"/>
      <c r="E1932" s="494" t="n"/>
      <c r="F1932" s="517" t="n"/>
      <c r="G1932" s="517" t="n"/>
      <c r="H1932" s="517" t="n"/>
      <c r="I1932" s="517" t="n"/>
    </row>
    <row r="1933">
      <c r="A1933" s="521" t="n"/>
      <c r="B1933" s="522" t="n"/>
      <c r="C1933" s="523" t="n"/>
      <c r="D1933" s="517" t="n"/>
      <c r="E1933" s="494" t="n"/>
      <c r="F1933" s="517" t="n"/>
      <c r="G1933" s="517" t="n"/>
      <c r="H1933" s="517" t="n"/>
      <c r="I1933" s="517" t="n"/>
    </row>
    <row r="1934">
      <c r="A1934" s="521" t="n"/>
      <c r="B1934" s="522" t="n"/>
      <c r="C1934" s="479" t="n"/>
      <c r="D1934" s="517" t="n"/>
      <c r="E1934" s="494" t="n"/>
      <c r="F1934" s="517" t="n"/>
      <c r="G1934" s="517" t="n"/>
      <c r="H1934" s="517" t="n"/>
      <c r="I1934" s="517" t="n"/>
    </row>
    <row r="1935">
      <c r="A1935" s="521" t="n"/>
      <c r="B1935" s="522" t="n"/>
      <c r="C1935" s="479" t="n"/>
      <c r="D1935" s="517" t="n"/>
      <c r="E1935" s="494" t="n"/>
      <c r="F1935" s="517" t="n"/>
      <c r="G1935" s="517" t="n"/>
      <c r="H1935" s="517" t="n"/>
      <c r="I1935" s="517" t="n"/>
    </row>
    <row r="1936">
      <c r="A1936" s="521" t="n"/>
      <c r="B1936" s="522" t="n"/>
      <c r="C1936" s="538" t="n"/>
      <c r="D1936" s="517" t="n"/>
      <c r="E1936" s="494" t="n"/>
      <c r="F1936" s="517" t="n"/>
      <c r="G1936" s="517" t="n"/>
      <c r="H1936" s="517" t="n"/>
      <c r="I1936" s="517" t="n"/>
    </row>
    <row r="1937">
      <c r="A1937" s="521" t="n"/>
      <c r="B1937" s="522" t="n"/>
      <c r="C1937" s="523" t="n"/>
      <c r="D1937" s="517" t="n"/>
      <c r="E1937" s="494" t="n"/>
      <c r="F1937" s="517" t="n"/>
      <c r="G1937" s="517" t="n"/>
      <c r="H1937" s="517" t="n"/>
      <c r="I1937" s="517" t="n"/>
    </row>
    <row r="1938">
      <c r="A1938" s="521" t="n"/>
      <c r="B1938" s="522" t="n"/>
      <c r="C1938" s="523" t="n"/>
      <c r="D1938" s="517" t="n"/>
      <c r="E1938" s="494" t="n"/>
      <c r="F1938" s="517" t="n"/>
      <c r="G1938" s="517" t="n"/>
      <c r="H1938" s="517" t="n"/>
      <c r="I1938" s="517" t="n"/>
    </row>
    <row r="1939">
      <c r="A1939" s="521" t="n"/>
      <c r="B1939" s="522" t="n"/>
      <c r="C1939" s="523" t="n"/>
      <c r="D1939" s="517" t="n"/>
      <c r="E1939" s="494" t="n"/>
      <c r="F1939" s="517" t="n"/>
      <c r="G1939" s="517" t="n"/>
      <c r="H1939" s="517" t="n"/>
      <c r="I1939" s="517" t="n"/>
    </row>
    <row r="1940">
      <c r="A1940" s="521" t="n"/>
      <c r="B1940" s="522" t="n"/>
      <c r="C1940" s="523" t="n"/>
      <c r="D1940" s="517" t="n"/>
      <c r="E1940" s="494" t="n"/>
      <c r="F1940" s="517" t="n"/>
      <c r="G1940" s="517" t="n"/>
      <c r="H1940" s="517" t="n"/>
      <c r="I1940" s="517" t="n"/>
    </row>
    <row r="1941">
      <c r="A1941" s="521" t="n"/>
      <c r="B1941" s="522" t="n"/>
      <c r="C1941" s="523" t="n"/>
      <c r="D1941" s="517" t="n"/>
      <c r="E1941" s="494" t="n"/>
      <c r="F1941" s="517" t="n"/>
      <c r="G1941" s="517" t="n"/>
      <c r="H1941" s="517" t="n"/>
      <c r="I1941" s="517" t="n"/>
    </row>
    <row r="1942">
      <c r="A1942" s="521" t="n"/>
      <c r="B1942" s="522" t="n"/>
      <c r="C1942" s="523" t="n"/>
      <c r="D1942" s="517" t="n"/>
      <c r="E1942" s="494" t="n"/>
      <c r="F1942" s="517" t="n"/>
      <c r="G1942" s="517" t="n"/>
      <c r="H1942" s="517" t="n"/>
      <c r="I1942" s="517" t="n"/>
    </row>
    <row r="1943">
      <c r="A1943" s="521" t="n"/>
      <c r="B1943" s="522" t="n"/>
      <c r="C1943" s="536" t="n"/>
      <c r="D1943" s="517" t="n"/>
      <c r="E1943" s="494" t="n"/>
      <c r="F1943" s="517" t="n"/>
      <c r="G1943" s="517" t="n"/>
      <c r="H1943" s="517" t="n"/>
      <c r="I1943" s="517" t="n"/>
    </row>
    <row r="1944">
      <c r="A1944" s="521" t="n"/>
      <c r="B1944" s="522" t="n"/>
      <c r="C1944" s="533" t="n"/>
      <c r="D1944" s="517" t="n"/>
      <c r="E1944" s="494" t="n"/>
      <c r="F1944" s="517" t="n"/>
      <c r="G1944" s="517" t="n"/>
      <c r="H1944" s="517" t="n"/>
      <c r="I1944" s="517" t="n"/>
    </row>
    <row r="1945">
      <c r="A1945" s="521" t="n"/>
      <c r="B1945" s="522" t="n"/>
      <c r="C1945" s="479" t="n"/>
      <c r="D1945" s="517" t="n"/>
      <c r="E1945" s="494" t="n"/>
      <c r="F1945" s="517" t="n"/>
      <c r="G1945" s="517" t="n"/>
      <c r="H1945" s="517" t="n"/>
      <c r="I1945" s="517" t="n"/>
    </row>
    <row r="1946">
      <c r="A1946" s="521" t="n"/>
      <c r="B1946" s="522" t="n"/>
      <c r="C1946" s="479" t="n"/>
      <c r="D1946" s="517" t="n"/>
      <c r="E1946" s="494" t="n"/>
      <c r="F1946" s="517" t="n"/>
      <c r="G1946" s="517" t="n"/>
      <c r="H1946" s="517" t="n"/>
      <c r="I1946" s="517" t="n"/>
    </row>
    <row r="1947">
      <c r="A1947" s="521" t="n"/>
      <c r="B1947" s="522" t="n"/>
      <c r="C1947" s="532" t="n"/>
      <c r="D1947" s="517" t="n"/>
      <c r="E1947" s="494" t="n"/>
      <c r="F1947" s="517" t="n"/>
      <c r="G1947" s="517" t="n"/>
      <c r="H1947" s="517" t="n"/>
      <c r="I1947" s="517" t="n"/>
    </row>
    <row r="1948">
      <c r="A1948" s="521" t="n"/>
      <c r="B1948" s="522" t="n"/>
      <c r="C1948" s="532" t="n"/>
      <c r="D1948" s="517" t="n"/>
      <c r="E1948" s="494" t="n"/>
      <c r="F1948" s="517" t="n"/>
      <c r="G1948" s="517" t="n"/>
      <c r="H1948" s="517" t="n"/>
      <c r="I1948" s="517" t="n"/>
    </row>
    <row r="1949">
      <c r="A1949" s="521" t="n"/>
      <c r="B1949" s="522" t="n"/>
      <c r="C1949" s="479" t="n"/>
      <c r="D1949" s="517" t="n"/>
      <c r="E1949" s="494" t="n"/>
      <c r="F1949" s="517" t="n"/>
      <c r="G1949" s="517" t="n"/>
      <c r="H1949" s="517" t="n"/>
      <c r="I1949" s="517" t="n"/>
    </row>
    <row r="1950">
      <c r="A1950" s="521" t="n"/>
      <c r="B1950" s="522" t="n"/>
      <c r="C1950" s="479" t="n"/>
      <c r="D1950" s="517" t="n"/>
      <c r="E1950" s="494" t="n"/>
      <c r="F1950" s="517" t="n"/>
      <c r="G1950" s="517" t="n"/>
      <c r="H1950" s="517" t="n"/>
      <c r="I1950" s="517" t="n"/>
    </row>
    <row r="1951">
      <c r="A1951" s="521" t="n"/>
      <c r="B1951" s="522" t="n"/>
      <c r="C1951" s="540" t="n"/>
      <c r="D1951" s="517" t="n"/>
      <c r="E1951" s="494" t="n"/>
      <c r="F1951" s="517" t="n"/>
      <c r="G1951" s="517" t="n"/>
      <c r="H1951" s="517" t="n"/>
      <c r="I1951" s="517" t="n"/>
    </row>
    <row r="1952">
      <c r="A1952" s="521" t="n"/>
      <c r="B1952" s="522" t="n"/>
      <c r="C1952" s="523" t="n"/>
      <c r="D1952" s="517" t="n"/>
      <c r="E1952" s="494" t="n"/>
      <c r="F1952" s="517" t="n"/>
      <c r="G1952" s="517" t="n"/>
      <c r="H1952" s="517" t="n"/>
      <c r="I1952" s="517" t="n"/>
    </row>
    <row r="1953">
      <c r="A1953" s="521" t="n"/>
      <c r="B1953" s="522" t="n"/>
      <c r="C1953" s="523" t="n"/>
      <c r="D1953" s="517" t="n"/>
      <c r="E1953" s="494" t="n"/>
      <c r="F1953" s="517" t="n"/>
      <c r="G1953" s="517" t="n"/>
      <c r="H1953" s="517" t="n"/>
      <c r="I1953" s="517" t="n"/>
    </row>
    <row r="1954">
      <c r="A1954" s="521" t="n"/>
      <c r="B1954" s="522" t="n"/>
      <c r="C1954" s="536" t="n"/>
      <c r="D1954" s="517" t="n"/>
      <c r="E1954" s="494" t="n"/>
      <c r="F1954" s="517" t="n"/>
      <c r="G1954" s="517" t="n"/>
      <c r="H1954" s="517" t="n"/>
      <c r="I1954" s="517" t="n"/>
    </row>
    <row r="1955">
      <c r="A1955" s="521" t="n"/>
      <c r="B1955" s="522" t="n"/>
      <c r="C1955" s="479" t="n"/>
      <c r="D1955" s="517" t="n"/>
      <c r="E1955" s="494" t="n"/>
      <c r="F1955" s="517" t="n"/>
      <c r="G1955" s="517" t="n"/>
      <c r="H1955" s="517" t="n"/>
      <c r="I1955" s="517" t="n"/>
    </row>
    <row r="1956">
      <c r="A1956" s="521" t="n"/>
      <c r="B1956" s="522" t="n"/>
      <c r="C1956" s="523" t="n"/>
      <c r="D1956" s="517" t="n"/>
      <c r="E1956" s="494" t="n"/>
      <c r="F1956" s="517" t="n"/>
      <c r="G1956" s="517" t="n"/>
      <c r="H1956" s="517" t="n"/>
      <c r="I1956" s="517" t="n"/>
    </row>
    <row r="1957">
      <c r="A1957" s="521" t="n"/>
      <c r="B1957" s="522" t="n"/>
      <c r="C1957" s="536" t="n"/>
      <c r="D1957" s="517" t="n"/>
      <c r="E1957" s="494" t="n"/>
      <c r="F1957" s="517" t="n"/>
      <c r="G1957" s="517" t="n"/>
      <c r="H1957" s="517" t="n"/>
      <c r="I1957" s="517" t="n"/>
    </row>
    <row r="1958">
      <c r="A1958" s="521" t="n"/>
      <c r="B1958" s="522" t="n"/>
      <c r="C1958" s="543" t="n"/>
      <c r="D1958" s="517" t="n"/>
      <c r="E1958" s="494" t="n"/>
      <c r="F1958" s="517" t="n"/>
      <c r="G1958" s="517" t="n"/>
      <c r="H1958" s="517" t="n"/>
      <c r="I1958" s="517" t="n"/>
    </row>
    <row r="1959">
      <c r="A1959" s="521" t="n"/>
      <c r="B1959" s="522" t="n"/>
      <c r="C1959" s="479" t="n"/>
      <c r="D1959" s="517" t="n"/>
      <c r="E1959" s="494" t="n"/>
      <c r="F1959" s="517" t="n"/>
      <c r="G1959" s="517" t="n"/>
      <c r="H1959" s="517" t="n"/>
      <c r="I1959" s="517" t="n"/>
    </row>
    <row r="1960">
      <c r="A1960" s="521" t="n"/>
      <c r="B1960" s="522" t="n"/>
      <c r="C1960" s="523" t="n"/>
      <c r="D1960" s="517" t="n"/>
      <c r="E1960" s="494" t="n"/>
      <c r="F1960" s="517" t="n"/>
      <c r="G1960" s="517" t="n"/>
      <c r="H1960" s="517" t="n"/>
      <c r="I1960" s="517" t="n"/>
    </row>
    <row r="1961">
      <c r="A1961" s="521" t="n"/>
      <c r="B1961" s="522" t="n"/>
      <c r="C1961" s="523" t="n"/>
      <c r="D1961" s="517" t="n"/>
      <c r="E1961" s="494" t="n"/>
      <c r="F1961" s="517" t="n"/>
      <c r="G1961" s="517" t="n"/>
      <c r="H1961" s="517" t="n"/>
      <c r="I1961" s="517" t="n"/>
    </row>
    <row r="1962">
      <c r="A1962" s="521" t="n"/>
      <c r="B1962" s="522" t="n"/>
      <c r="C1962" s="523" t="n"/>
      <c r="D1962" s="517" t="n"/>
      <c r="E1962" s="494" t="n"/>
      <c r="F1962" s="517" t="n"/>
      <c r="G1962" s="517" t="n"/>
      <c r="H1962" s="517" t="n"/>
      <c r="I1962" s="517" t="n"/>
    </row>
    <row r="1963">
      <c r="A1963" s="521" t="n"/>
      <c r="B1963" s="522" t="n"/>
      <c r="C1963" s="534" t="n"/>
      <c r="D1963" s="517" t="n"/>
      <c r="E1963" s="494" t="n"/>
      <c r="F1963" s="517" t="n"/>
      <c r="G1963" s="517" t="n"/>
      <c r="H1963" s="517" t="n"/>
      <c r="I1963" s="517" t="n"/>
    </row>
    <row r="1964">
      <c r="A1964" s="521" t="n"/>
      <c r="B1964" s="522" t="n"/>
      <c r="C1964" s="523" t="n"/>
      <c r="D1964" s="517" t="n"/>
      <c r="E1964" s="494" t="n"/>
      <c r="F1964" s="517" t="n"/>
      <c r="G1964" s="517" t="n"/>
      <c r="H1964" s="517" t="n"/>
      <c r="I1964" s="517" t="n"/>
    </row>
    <row r="1965">
      <c r="A1965" s="521" t="n"/>
      <c r="B1965" s="522" t="n"/>
      <c r="C1965" s="523" t="n"/>
      <c r="D1965" s="517" t="n"/>
      <c r="E1965" s="494" t="n"/>
      <c r="F1965" s="517" t="n"/>
      <c r="G1965" s="517" t="n"/>
      <c r="H1965" s="517" t="n"/>
      <c r="I1965" s="517" t="n"/>
    </row>
    <row r="1966">
      <c r="A1966" s="521" t="n"/>
      <c r="B1966" s="522" t="n"/>
      <c r="C1966" s="540" t="n"/>
      <c r="D1966" s="517" t="n"/>
      <c r="E1966" s="494" t="n"/>
      <c r="F1966" s="517" t="n"/>
      <c r="G1966" s="517" t="n"/>
      <c r="H1966" s="517" t="n"/>
      <c r="I1966" s="517" t="n"/>
    </row>
    <row r="1967">
      <c r="A1967" s="521" t="n"/>
      <c r="B1967" s="522" t="n"/>
      <c r="C1967" s="523" t="n"/>
      <c r="D1967" s="517" t="n"/>
      <c r="E1967" s="494" t="n"/>
      <c r="F1967" s="517" t="n"/>
      <c r="G1967" s="517" t="n"/>
      <c r="H1967" s="517" t="n"/>
      <c r="I1967" s="517" t="n"/>
    </row>
    <row r="1968">
      <c r="A1968" s="521" t="n"/>
      <c r="B1968" s="522" t="n"/>
      <c r="C1968" s="523" t="n"/>
      <c r="D1968" s="517" t="n"/>
      <c r="E1968" s="494" t="n"/>
      <c r="F1968" s="517" t="n"/>
      <c r="G1968" s="517" t="n"/>
      <c r="H1968" s="517" t="n"/>
      <c r="I1968" s="517" t="n"/>
    </row>
    <row r="1969">
      <c r="A1969" s="521" t="n"/>
      <c r="B1969" s="522" t="n"/>
      <c r="C1969" s="523" t="n"/>
      <c r="D1969" s="517" t="n"/>
      <c r="E1969" s="494" t="n"/>
      <c r="F1969" s="517" t="n"/>
      <c r="G1969" s="517" t="n"/>
      <c r="H1969" s="517" t="n"/>
      <c r="I1969" s="517" t="n"/>
    </row>
    <row r="1970">
      <c r="A1970" s="521" t="n"/>
      <c r="B1970" s="522" t="n"/>
      <c r="C1970" s="523" t="n"/>
      <c r="D1970" s="517" t="n"/>
      <c r="E1970" s="494" t="n"/>
      <c r="F1970" s="517" t="n"/>
      <c r="G1970" s="517" t="n"/>
      <c r="H1970" s="517" t="n"/>
      <c r="I1970" s="517" t="n"/>
    </row>
    <row r="1971">
      <c r="A1971" s="521" t="n"/>
      <c r="B1971" s="522" t="n"/>
      <c r="C1971" s="523" t="n"/>
      <c r="D1971" s="517" t="n"/>
      <c r="E1971" s="494" t="n"/>
      <c r="F1971" s="517" t="n"/>
      <c r="G1971" s="517" t="n"/>
      <c r="H1971" s="517" t="n"/>
      <c r="I1971" s="517" t="n"/>
    </row>
    <row r="1972">
      <c r="A1972" s="521" t="n"/>
      <c r="B1972" s="522" t="n"/>
      <c r="C1972" s="523" t="n"/>
      <c r="D1972" s="517" t="n"/>
      <c r="E1972" s="494" t="n"/>
      <c r="F1972" s="517" t="n"/>
      <c r="G1972" s="517" t="n"/>
      <c r="H1972" s="517" t="n"/>
      <c r="I1972" s="517" t="n"/>
    </row>
    <row r="1973">
      <c r="A1973" s="521" t="n"/>
      <c r="B1973" s="522" t="n"/>
      <c r="C1973" s="523" t="n"/>
      <c r="D1973" s="517" t="n"/>
      <c r="E1973" s="494" t="n"/>
      <c r="F1973" s="517" t="n"/>
      <c r="G1973" s="517" t="n"/>
      <c r="H1973" s="517" t="n"/>
      <c r="I1973" s="517" t="n"/>
    </row>
    <row r="1974">
      <c r="A1974" s="521" t="n"/>
      <c r="B1974" s="522" t="n"/>
      <c r="C1974" s="523" t="n"/>
      <c r="D1974" s="517" t="n"/>
      <c r="E1974" s="494" t="n"/>
      <c r="F1974" s="517" t="n"/>
      <c r="G1974" s="517" t="n"/>
      <c r="H1974" s="517" t="n"/>
      <c r="I1974" s="517" t="n"/>
    </row>
    <row r="1975">
      <c r="A1975" s="521" t="n"/>
      <c r="B1975" s="522" t="n"/>
      <c r="C1975" s="536" t="n"/>
      <c r="D1975" s="517" t="n"/>
      <c r="E1975" s="494" t="n"/>
      <c r="F1975" s="517" t="n"/>
      <c r="G1975" s="517" t="n"/>
      <c r="H1975" s="517" t="n"/>
      <c r="I1975" s="517" t="n"/>
    </row>
    <row r="1976">
      <c r="A1976" s="521" t="n"/>
      <c r="B1976" s="522" t="n"/>
      <c r="C1976" s="523" t="n"/>
      <c r="D1976" s="517" t="n"/>
      <c r="E1976" s="494" t="n"/>
      <c r="F1976" s="517" t="n"/>
      <c r="G1976" s="517" t="n"/>
      <c r="H1976" s="517" t="n"/>
      <c r="I1976" s="517" t="n"/>
    </row>
    <row r="1977">
      <c r="A1977" s="521" t="n"/>
      <c r="B1977" s="522" t="n"/>
      <c r="C1977" s="536" t="n"/>
      <c r="D1977" s="517" t="n"/>
      <c r="E1977" s="494" t="n"/>
      <c r="F1977" s="517" t="n"/>
      <c r="G1977" s="517" t="n"/>
      <c r="H1977" s="517" t="n"/>
      <c r="I1977" s="517" t="n"/>
    </row>
    <row r="1978">
      <c r="A1978" s="521" t="n"/>
      <c r="B1978" s="522" t="n"/>
      <c r="C1978" s="536" t="n"/>
      <c r="D1978" s="517" t="n"/>
      <c r="E1978" s="494" t="n"/>
      <c r="F1978" s="517" t="n"/>
      <c r="G1978" s="517" t="n"/>
      <c r="H1978" s="517" t="n"/>
      <c r="I1978" s="517" t="n"/>
    </row>
    <row r="1979">
      <c r="A1979" s="521" t="n"/>
      <c r="B1979" s="522" t="n"/>
      <c r="C1979" s="536" t="n"/>
      <c r="D1979" s="517" t="n"/>
      <c r="E1979" s="494" t="n"/>
      <c r="F1979" s="517" t="n"/>
      <c r="G1979" s="517" t="n"/>
      <c r="H1979" s="517" t="n"/>
      <c r="I1979" s="517" t="n"/>
    </row>
    <row r="1980">
      <c r="A1980" s="521" t="n"/>
      <c r="B1980" s="522" t="n"/>
      <c r="C1980" s="523" t="n"/>
      <c r="D1980" s="517" t="n"/>
      <c r="E1980" s="494" t="n"/>
      <c r="F1980" s="517" t="n"/>
      <c r="G1980" s="517" t="n"/>
      <c r="H1980" s="517" t="n"/>
      <c r="I1980" s="517" t="n"/>
    </row>
    <row r="1981">
      <c r="A1981" s="521" t="n"/>
      <c r="B1981" s="522" t="n"/>
      <c r="C1981" s="523" t="n"/>
      <c r="D1981" s="517" t="n"/>
      <c r="E1981" s="494" t="n"/>
      <c r="F1981" s="517" t="n"/>
      <c r="G1981" s="517" t="n"/>
      <c r="H1981" s="517" t="n"/>
      <c r="I1981" s="517" t="n"/>
    </row>
    <row r="1982">
      <c r="A1982" s="521" t="n"/>
      <c r="B1982" s="522" t="n"/>
      <c r="C1982" s="523" t="n"/>
      <c r="D1982" s="517" t="n"/>
      <c r="E1982" s="494" t="n"/>
      <c r="F1982" s="517" t="n"/>
      <c r="G1982" s="517" t="n"/>
      <c r="H1982" s="517" t="n"/>
      <c r="I1982" s="517" t="n"/>
    </row>
    <row r="1983">
      <c r="A1983" s="521" t="n"/>
      <c r="B1983" s="522" t="n"/>
      <c r="C1983" s="523" t="n"/>
      <c r="D1983" s="517" t="n"/>
      <c r="E1983" s="494" t="n"/>
      <c r="F1983" s="517" t="n"/>
      <c r="G1983" s="517" t="n"/>
      <c r="H1983" s="517" t="n"/>
      <c r="I1983" s="517" t="n"/>
    </row>
    <row r="1984">
      <c r="A1984" s="521" t="n"/>
      <c r="B1984" s="522" t="n"/>
      <c r="C1984" s="523" t="n"/>
      <c r="D1984" s="517" t="n"/>
      <c r="E1984" s="494" t="n"/>
      <c r="F1984" s="517" t="n"/>
      <c r="G1984" s="517" t="n"/>
      <c r="H1984" s="517" t="n"/>
      <c r="I1984" s="517" t="n"/>
    </row>
    <row r="1985">
      <c r="A1985" s="521" t="n"/>
      <c r="B1985" s="522" t="n"/>
      <c r="C1985" s="523" t="n"/>
      <c r="D1985" s="517" t="n"/>
      <c r="E1985" s="494" t="n"/>
      <c r="F1985" s="517" t="n"/>
      <c r="G1985" s="517" t="n"/>
      <c r="H1985" s="517" t="n"/>
      <c r="I1985" s="517" t="n"/>
    </row>
    <row r="1986">
      <c r="A1986" s="521" t="n"/>
      <c r="B1986" s="522" t="n"/>
      <c r="C1986" s="523" t="n"/>
      <c r="D1986" s="517" t="n"/>
      <c r="E1986" s="494" t="n"/>
      <c r="F1986" s="517" t="n"/>
      <c r="G1986" s="517" t="n"/>
      <c r="H1986" s="517" t="n"/>
      <c r="I1986" s="517" t="n"/>
    </row>
    <row r="1987">
      <c r="A1987" s="521" t="n"/>
      <c r="B1987" s="522" t="n"/>
      <c r="C1987" s="523" t="n"/>
      <c r="D1987" s="517" t="n"/>
      <c r="E1987" s="494" t="n"/>
      <c r="F1987" s="517" t="n"/>
      <c r="G1987" s="517" t="n"/>
      <c r="H1987" s="517" t="n"/>
      <c r="I1987" s="517" t="n"/>
    </row>
    <row r="1988">
      <c r="A1988" s="521" t="n"/>
      <c r="B1988" s="522" t="n"/>
      <c r="C1988" s="523" t="n"/>
      <c r="D1988" s="517" t="n"/>
      <c r="E1988" s="494" t="n"/>
      <c r="F1988" s="517" t="n"/>
      <c r="G1988" s="517" t="n"/>
      <c r="H1988" s="517" t="n"/>
      <c r="I1988" s="517" t="n"/>
    </row>
    <row r="1989">
      <c r="A1989" s="521" t="n"/>
      <c r="B1989" s="522" t="n"/>
      <c r="C1989" s="523" t="n"/>
      <c r="D1989" s="517" t="n"/>
      <c r="E1989" s="494" t="n"/>
      <c r="F1989" s="517" t="n"/>
      <c r="G1989" s="517" t="n"/>
      <c r="H1989" s="517" t="n"/>
      <c r="I1989" s="517" t="n"/>
    </row>
    <row r="1990">
      <c r="A1990" s="521" t="n"/>
      <c r="B1990" s="522" t="n"/>
      <c r="C1990" s="479" t="n"/>
      <c r="D1990" s="517" t="n"/>
      <c r="E1990" s="494" t="n"/>
      <c r="F1990" s="517" t="n"/>
      <c r="G1990" s="517" t="n"/>
      <c r="H1990" s="517" t="n"/>
      <c r="I1990" s="517" t="n"/>
    </row>
    <row r="1991">
      <c r="A1991" s="521" t="n"/>
      <c r="B1991" s="522" t="n"/>
      <c r="C1991" s="533" t="n"/>
      <c r="D1991" s="517" t="n"/>
      <c r="E1991" s="494" t="n"/>
      <c r="F1991" s="517" t="n"/>
      <c r="G1991" s="517" t="n"/>
      <c r="H1991" s="517" t="n"/>
      <c r="I1991" s="517" t="n"/>
    </row>
    <row r="1992">
      <c r="A1992" s="521" t="n"/>
      <c r="B1992" s="522" t="n"/>
      <c r="C1992" s="523" t="n"/>
      <c r="D1992" s="517" t="n"/>
      <c r="E1992" s="494" t="n"/>
      <c r="F1992" s="517" t="n"/>
      <c r="G1992" s="517" t="n"/>
      <c r="H1992" s="517" t="n"/>
      <c r="I1992" s="517" t="n"/>
    </row>
    <row r="1993">
      <c r="A1993" s="521" t="n"/>
      <c r="B1993" s="522" t="n"/>
      <c r="C1993" s="533" t="n"/>
      <c r="D1993" s="517" t="n"/>
      <c r="E1993" s="494" t="n"/>
      <c r="F1993" s="517" t="n"/>
      <c r="G1993" s="517" t="n"/>
      <c r="H1993" s="517" t="n"/>
      <c r="I1993" s="517" t="n"/>
    </row>
    <row r="1994">
      <c r="A1994" s="521" t="n"/>
      <c r="B1994" s="522" t="n"/>
      <c r="C1994" s="531" t="n"/>
      <c r="D1994" s="517" t="n"/>
      <c r="E1994" s="494" t="n"/>
      <c r="F1994" s="517" t="n"/>
      <c r="G1994" s="517" t="n"/>
      <c r="H1994" s="517" t="n"/>
      <c r="I1994" s="517" t="n"/>
    </row>
    <row r="1995">
      <c r="A1995" s="521" t="n"/>
      <c r="B1995" s="522" t="n"/>
      <c r="C1995" s="479" t="n"/>
      <c r="D1995" s="517" t="n"/>
      <c r="E1995" s="494" t="n"/>
      <c r="F1995" s="517" t="n"/>
      <c r="G1995" s="517" t="n"/>
      <c r="H1995" s="517" t="n"/>
      <c r="I1995" s="517" t="n"/>
    </row>
    <row r="1996">
      <c r="A1996" s="521" t="n"/>
      <c r="B1996" s="522" t="n"/>
      <c r="C1996" s="479" t="n"/>
      <c r="D1996" s="517" t="n"/>
      <c r="E1996" s="494" t="n"/>
      <c r="F1996" s="517" t="n"/>
      <c r="G1996" s="517" t="n"/>
      <c r="H1996" s="517" t="n"/>
      <c r="I1996" s="517" t="n"/>
    </row>
    <row r="1997">
      <c r="A1997" s="521" t="n"/>
      <c r="B1997" s="522" t="n"/>
      <c r="C1997" s="479" t="n"/>
      <c r="D1997" s="517" t="n"/>
      <c r="E1997" s="494" t="n"/>
      <c r="F1997" s="517" t="n"/>
      <c r="G1997" s="517" t="n"/>
      <c r="H1997" s="517" t="n"/>
      <c r="I1997" s="517" t="n"/>
    </row>
    <row r="1998">
      <c r="A1998" s="521" t="n"/>
      <c r="B1998" s="522" t="n"/>
      <c r="C1998" s="523" t="n"/>
      <c r="D1998" s="517" t="n"/>
      <c r="E1998" s="494" t="n"/>
      <c r="F1998" s="517" t="n"/>
      <c r="G1998" s="517" t="n"/>
      <c r="H1998" s="517" t="n"/>
      <c r="I1998" s="517" t="n"/>
    </row>
    <row r="1999">
      <c r="A1999" s="521" t="n"/>
      <c r="B1999" s="522" t="n"/>
      <c r="C1999" s="479" t="n"/>
      <c r="D1999" s="517" t="n"/>
      <c r="E1999" s="494" t="n"/>
      <c r="F1999" s="517" t="n"/>
      <c r="G1999" s="517" t="n"/>
      <c r="H1999" s="517" t="n"/>
      <c r="I1999" s="517" t="n"/>
    </row>
    <row r="2000">
      <c r="A2000" s="521" t="n"/>
      <c r="B2000" s="522" t="n"/>
      <c r="C2000" s="479" t="n"/>
      <c r="D2000" s="517" t="n"/>
      <c r="E2000" s="494" t="n"/>
      <c r="F2000" s="517" t="n"/>
      <c r="G2000" s="517" t="n"/>
      <c r="H2000" s="517" t="n"/>
      <c r="I2000" s="517" t="n"/>
    </row>
    <row r="2001">
      <c r="A2001" s="521" t="n"/>
      <c r="B2001" s="522" t="n"/>
      <c r="C2001" s="532" t="n"/>
      <c r="D2001" s="517" t="n"/>
      <c r="E2001" s="494" t="n"/>
      <c r="F2001" s="517" t="n"/>
      <c r="G2001" s="517" t="n"/>
      <c r="H2001" s="517" t="n"/>
      <c r="I2001" s="517" t="n"/>
    </row>
    <row r="2002">
      <c r="A2002" s="521" t="n"/>
      <c r="B2002" s="522" t="n"/>
      <c r="C2002" s="479" t="n"/>
      <c r="D2002" s="517" t="n"/>
      <c r="E2002" s="494" t="n"/>
      <c r="F2002" s="517" t="n"/>
      <c r="G2002" s="517" t="n"/>
      <c r="H2002" s="517" t="n"/>
      <c r="I2002" s="517" t="n"/>
    </row>
    <row r="2003">
      <c r="A2003" s="521" t="n"/>
      <c r="B2003" s="522" t="n"/>
      <c r="C2003" s="479" t="n"/>
      <c r="D2003" s="517" t="n"/>
      <c r="E2003" s="494" t="n"/>
      <c r="F2003" s="517" t="n"/>
      <c r="G2003" s="517" t="n"/>
      <c r="H2003" s="517" t="n"/>
      <c r="I2003" s="517" t="n"/>
    </row>
    <row r="2004">
      <c r="A2004" s="521" t="n"/>
      <c r="B2004" s="522" t="n"/>
      <c r="C2004" s="479" t="n"/>
      <c r="D2004" s="517" t="n"/>
      <c r="E2004" s="494" t="n"/>
      <c r="F2004" s="517" t="n"/>
      <c r="G2004" s="517" t="n"/>
      <c r="H2004" s="517" t="n"/>
      <c r="I2004" s="517" t="n"/>
    </row>
    <row r="2005">
      <c r="A2005" s="521" t="n"/>
      <c r="B2005" s="522" t="n"/>
      <c r="C2005" s="545" t="n"/>
      <c r="D2005" s="517" t="n"/>
      <c r="E2005" s="494" t="n"/>
      <c r="F2005" s="517" t="n"/>
      <c r="G2005" s="517" t="n"/>
      <c r="H2005" s="517" t="n"/>
      <c r="I2005" s="517" t="n"/>
    </row>
    <row r="2006">
      <c r="A2006" s="521" t="n"/>
      <c r="B2006" s="522" t="n"/>
      <c r="C2006" s="523" t="n"/>
      <c r="D2006" s="517" t="n"/>
      <c r="E2006" s="494" t="n"/>
      <c r="F2006" s="517" t="n"/>
      <c r="G2006" s="517" t="n"/>
      <c r="H2006" s="517" t="n"/>
      <c r="I2006" s="517" t="n"/>
    </row>
    <row r="2007">
      <c r="A2007" s="521" t="n"/>
      <c r="B2007" s="522" t="n"/>
      <c r="C2007" s="479" t="n"/>
      <c r="D2007" s="517" t="n"/>
      <c r="E2007" s="494" t="n"/>
      <c r="F2007" s="517" t="n"/>
      <c r="G2007" s="517" t="n"/>
      <c r="H2007" s="517" t="n"/>
      <c r="I2007" s="517" t="n"/>
    </row>
    <row r="2008">
      <c r="A2008" s="521" t="n"/>
      <c r="B2008" s="522" t="n"/>
      <c r="C2008" s="479" t="n"/>
      <c r="D2008" s="517" t="n"/>
      <c r="E2008" s="494" t="n"/>
      <c r="F2008" s="517" t="n"/>
      <c r="G2008" s="517" t="n"/>
      <c r="H2008" s="517" t="n"/>
      <c r="I2008" s="517" t="n"/>
    </row>
    <row r="2009">
      <c r="A2009" s="521" t="n"/>
      <c r="B2009" s="522" t="n"/>
      <c r="C2009" s="523" t="n"/>
      <c r="D2009" s="517" t="n"/>
      <c r="E2009" s="494" t="n"/>
      <c r="F2009" s="517" t="n"/>
      <c r="G2009" s="517" t="n"/>
      <c r="H2009" s="517" t="n"/>
      <c r="I2009" s="517" t="n"/>
    </row>
    <row r="2010">
      <c r="A2010" s="521" t="n"/>
      <c r="B2010" s="522" t="n"/>
      <c r="C2010" s="523" t="n"/>
      <c r="D2010" s="517" t="n"/>
      <c r="E2010" s="494" t="n"/>
      <c r="F2010" s="517" t="n"/>
      <c r="G2010" s="517" t="n"/>
      <c r="H2010" s="517" t="n"/>
      <c r="I2010" s="517" t="n"/>
    </row>
    <row r="2011">
      <c r="A2011" s="521" t="n"/>
      <c r="B2011" s="522" t="n"/>
      <c r="C2011" s="523" t="n"/>
      <c r="D2011" s="517" t="n"/>
      <c r="E2011" s="494" t="n"/>
      <c r="F2011" s="517" t="n"/>
      <c r="G2011" s="517" t="n"/>
      <c r="H2011" s="517" t="n"/>
      <c r="I2011" s="517" t="n"/>
    </row>
    <row r="2012">
      <c r="A2012" s="521" t="n"/>
      <c r="B2012" s="522" t="n"/>
      <c r="C2012" s="479" t="n"/>
      <c r="D2012" s="517" t="n"/>
      <c r="E2012" s="494" t="n"/>
      <c r="F2012" s="517" t="n"/>
      <c r="G2012" s="517" t="n"/>
      <c r="H2012" s="517" t="n"/>
      <c r="I2012" s="517" t="n"/>
    </row>
    <row r="2013">
      <c r="A2013" s="521" t="n"/>
      <c r="B2013" s="522" t="n"/>
      <c r="C2013" s="543" t="n"/>
      <c r="D2013" s="517" t="n"/>
      <c r="E2013" s="494" t="n"/>
      <c r="F2013" s="517" t="n"/>
      <c r="G2013" s="517" t="n"/>
      <c r="H2013" s="517" t="n"/>
      <c r="I2013" s="517" t="n"/>
    </row>
    <row r="2014">
      <c r="A2014" s="521" t="n"/>
      <c r="B2014" s="522" t="n"/>
      <c r="C2014" s="523" t="n"/>
      <c r="D2014" s="517" t="n"/>
      <c r="E2014" s="494" t="n"/>
      <c r="F2014" s="517" t="n"/>
      <c r="G2014" s="517" t="n"/>
      <c r="H2014" s="517" t="n"/>
      <c r="I2014" s="517" t="n"/>
    </row>
    <row r="2015">
      <c r="A2015" s="521" t="n"/>
      <c r="B2015" s="522" t="n"/>
      <c r="C2015" s="523" t="n"/>
      <c r="D2015" s="517" t="n"/>
      <c r="E2015" s="494" t="n"/>
      <c r="F2015" s="517" t="n"/>
      <c r="G2015" s="517" t="n"/>
      <c r="H2015" s="517" t="n"/>
      <c r="I2015" s="517" t="n"/>
    </row>
    <row r="2016">
      <c r="A2016" s="521" t="n"/>
      <c r="B2016" s="522" t="n"/>
      <c r="C2016" s="532" t="n"/>
      <c r="D2016" s="517" t="n"/>
      <c r="E2016" s="494" t="n"/>
      <c r="F2016" s="517" t="n"/>
      <c r="G2016" s="517" t="n"/>
      <c r="H2016" s="517" t="n"/>
      <c r="I2016" s="517" t="n"/>
    </row>
    <row r="2017">
      <c r="A2017" s="521" t="n"/>
      <c r="B2017" s="522" t="n"/>
      <c r="C2017" s="543" t="n"/>
      <c r="D2017" s="517" t="n"/>
      <c r="E2017" s="494" t="n"/>
      <c r="F2017" s="517" t="n"/>
      <c r="G2017" s="517" t="n"/>
      <c r="H2017" s="517" t="n"/>
      <c r="I2017" s="517" t="n"/>
    </row>
    <row r="2018">
      <c r="A2018" s="521" t="n"/>
      <c r="B2018" s="522" t="n"/>
      <c r="C2018" s="532" t="n"/>
      <c r="D2018" s="517" t="n"/>
      <c r="E2018" s="494" t="n"/>
      <c r="F2018" s="517" t="n"/>
      <c r="G2018" s="517" t="n"/>
      <c r="H2018" s="517" t="n"/>
      <c r="I2018" s="517" t="n"/>
    </row>
    <row r="2019">
      <c r="A2019" s="521" t="n"/>
      <c r="B2019" s="522" t="n"/>
      <c r="C2019" s="532" t="n"/>
      <c r="D2019" s="517" t="n"/>
      <c r="E2019" s="494" t="n"/>
      <c r="F2019" s="517" t="n"/>
      <c r="G2019" s="517" t="n"/>
      <c r="H2019" s="517" t="n"/>
      <c r="I2019" s="517" t="n"/>
    </row>
    <row r="2020">
      <c r="A2020" s="521" t="n"/>
      <c r="B2020" s="522" t="n"/>
      <c r="C2020" s="532" t="n"/>
      <c r="D2020" s="517" t="n"/>
      <c r="E2020" s="494" t="n"/>
      <c r="F2020" s="517" t="n"/>
      <c r="G2020" s="517" t="n"/>
      <c r="H2020" s="517" t="n"/>
      <c r="I2020" s="517" t="n"/>
    </row>
    <row r="2021">
      <c r="A2021" s="521" t="n"/>
      <c r="B2021" s="522" t="n"/>
      <c r="C2021" s="537" t="n"/>
      <c r="D2021" s="517" t="n"/>
      <c r="E2021" s="494" t="n"/>
      <c r="F2021" s="517" t="n"/>
      <c r="G2021" s="517" t="n"/>
      <c r="H2021" s="517" t="n"/>
      <c r="I2021" s="517" t="n"/>
    </row>
    <row r="2022">
      <c r="A2022" s="521" t="n"/>
      <c r="B2022" s="522" t="n"/>
      <c r="C2022" s="533" t="n"/>
      <c r="D2022" s="517" t="n"/>
      <c r="E2022" s="494" t="n"/>
      <c r="F2022" s="517" t="n"/>
      <c r="G2022" s="517" t="n"/>
      <c r="H2022" s="517" t="n"/>
      <c r="I2022" s="517" t="n"/>
    </row>
    <row r="2023">
      <c r="A2023" s="521" t="n"/>
      <c r="B2023" s="522" t="n"/>
      <c r="C2023" s="533" t="n"/>
      <c r="D2023" s="517" t="n"/>
      <c r="E2023" s="494" t="n"/>
      <c r="F2023" s="517" t="n"/>
      <c r="G2023" s="517" t="n"/>
      <c r="H2023" s="517" t="n"/>
      <c r="I2023" s="517" t="n"/>
    </row>
    <row r="2024">
      <c r="A2024" s="521" t="n"/>
      <c r="B2024" s="522" t="n"/>
      <c r="C2024" s="479" t="n"/>
      <c r="D2024" s="517" t="n"/>
      <c r="E2024" s="494" t="n"/>
      <c r="F2024" s="517" t="n"/>
      <c r="G2024" s="517" t="n"/>
      <c r="H2024" s="517" t="n"/>
      <c r="I2024" s="517" t="n"/>
    </row>
    <row r="2025">
      <c r="A2025" s="521" t="n"/>
      <c r="B2025" s="522" t="n"/>
      <c r="C2025" s="479" t="n"/>
      <c r="D2025" s="517" t="n"/>
      <c r="E2025" s="494" t="n"/>
      <c r="F2025" s="517" t="n"/>
      <c r="G2025" s="517" t="n"/>
      <c r="H2025" s="517" t="n"/>
      <c r="I2025" s="517" t="n"/>
    </row>
    <row r="2026">
      <c r="A2026" s="521" t="n"/>
      <c r="B2026" s="522" t="n"/>
      <c r="C2026" s="479" t="n"/>
      <c r="D2026" s="517" t="n"/>
      <c r="E2026" s="494" t="n"/>
      <c r="F2026" s="517" t="n"/>
      <c r="G2026" s="517" t="n"/>
      <c r="H2026" s="517" t="n"/>
      <c r="I2026" s="517" t="n"/>
    </row>
    <row r="2027">
      <c r="A2027" s="521" t="n"/>
      <c r="B2027" s="522" t="n"/>
      <c r="C2027" s="479" t="n"/>
      <c r="D2027" s="517" t="n"/>
      <c r="E2027" s="494" t="n"/>
      <c r="F2027" s="517" t="n"/>
      <c r="G2027" s="517" t="n"/>
      <c r="H2027" s="517" t="n"/>
      <c r="I2027" s="517" t="n"/>
    </row>
    <row r="2028">
      <c r="A2028" s="521" t="n"/>
      <c r="B2028" s="522" t="n"/>
      <c r="C2028" s="479" t="n"/>
      <c r="D2028" s="517" t="n"/>
      <c r="E2028" s="494" t="n"/>
      <c r="F2028" s="517" t="n"/>
      <c r="G2028" s="517" t="n"/>
      <c r="H2028" s="517" t="n"/>
      <c r="I2028" s="517" t="n"/>
    </row>
    <row r="2029">
      <c r="A2029" s="521" t="n"/>
      <c r="B2029" s="522" t="n"/>
      <c r="C2029" s="479" t="n"/>
      <c r="D2029" s="517" t="n"/>
      <c r="E2029" s="494" t="n"/>
      <c r="F2029" s="517" t="n"/>
      <c r="G2029" s="517" t="n"/>
      <c r="H2029" s="517" t="n"/>
      <c r="I2029" s="517" t="n"/>
    </row>
    <row r="2030">
      <c r="A2030" s="521" t="n"/>
      <c r="B2030" s="522" t="n"/>
      <c r="C2030" s="479" t="n"/>
      <c r="D2030" s="517" t="n"/>
      <c r="E2030" s="494" t="n"/>
      <c r="F2030" s="517" t="n"/>
      <c r="G2030" s="517" t="n"/>
      <c r="H2030" s="517" t="n"/>
      <c r="I2030" s="517" t="n"/>
    </row>
    <row r="2031">
      <c r="A2031" s="521" t="n"/>
      <c r="B2031" s="522" t="n"/>
      <c r="C2031" s="479" t="n"/>
      <c r="D2031" s="517" t="n"/>
      <c r="E2031" s="494" t="n"/>
      <c r="F2031" s="517" t="n"/>
      <c r="G2031" s="517" t="n"/>
      <c r="H2031" s="517" t="n"/>
      <c r="I2031" s="517" t="n"/>
    </row>
    <row r="2032">
      <c r="A2032" s="521" t="n"/>
      <c r="B2032" s="522" t="n"/>
      <c r="C2032" s="479" t="n"/>
      <c r="D2032" s="517" t="n"/>
      <c r="E2032" s="494" t="n"/>
      <c r="F2032" s="517" t="n"/>
      <c r="G2032" s="517" t="n"/>
      <c r="H2032" s="517" t="n"/>
      <c r="I2032" s="517" t="n"/>
    </row>
    <row r="2033">
      <c r="A2033" s="521" t="n"/>
      <c r="B2033" s="522" t="n"/>
      <c r="C2033" s="479" t="n"/>
      <c r="D2033" s="517" t="n"/>
      <c r="E2033" s="494" t="n"/>
      <c r="F2033" s="517" t="n"/>
      <c r="G2033" s="517" t="n"/>
      <c r="H2033" s="517" t="n"/>
      <c r="I2033" s="517" t="n"/>
    </row>
    <row r="2034">
      <c r="A2034" s="521" t="n"/>
      <c r="B2034" s="522" t="n"/>
      <c r="C2034" s="479" t="n"/>
      <c r="D2034" s="517" t="n"/>
      <c r="E2034" s="494" t="n"/>
      <c r="F2034" s="517" t="n"/>
      <c r="G2034" s="517" t="n"/>
      <c r="H2034" s="517" t="n"/>
      <c r="I2034" s="517" t="n"/>
    </row>
    <row r="2035">
      <c r="A2035" s="521" t="n"/>
      <c r="B2035" s="522" t="n"/>
      <c r="C2035" s="479" t="n"/>
      <c r="D2035" s="517" t="n"/>
      <c r="E2035" s="494" t="n"/>
      <c r="F2035" s="517" t="n"/>
      <c r="G2035" s="517" t="n"/>
      <c r="H2035" s="517" t="n"/>
      <c r="I2035" s="517" t="n"/>
    </row>
    <row r="2036">
      <c r="A2036" s="521" t="n"/>
      <c r="B2036" s="522" t="n"/>
      <c r="C2036" s="479" t="n"/>
      <c r="D2036" s="517" t="n"/>
      <c r="E2036" s="494" t="n"/>
      <c r="F2036" s="517" t="n"/>
      <c r="G2036" s="517" t="n"/>
      <c r="H2036" s="517" t="n"/>
      <c r="I2036" s="517" t="n"/>
    </row>
    <row r="2037">
      <c r="A2037" s="521" t="n"/>
      <c r="B2037" s="522" t="n"/>
      <c r="C2037" s="479" t="n"/>
      <c r="D2037" s="517" t="n"/>
      <c r="E2037" s="494" t="n"/>
      <c r="F2037" s="517" t="n"/>
      <c r="G2037" s="517" t="n"/>
      <c r="H2037" s="517" t="n"/>
      <c r="I2037" s="517" t="n"/>
    </row>
    <row r="2038">
      <c r="A2038" s="521" t="n"/>
      <c r="B2038" s="522" t="n"/>
      <c r="C2038" s="479" t="n"/>
      <c r="D2038" s="517" t="n"/>
      <c r="E2038" s="494" t="n"/>
      <c r="F2038" s="517" t="n"/>
      <c r="G2038" s="517" t="n"/>
      <c r="H2038" s="517" t="n"/>
      <c r="I2038" s="517" t="n"/>
    </row>
    <row r="2039">
      <c r="A2039" s="521" t="n"/>
      <c r="B2039" s="522" t="n"/>
      <c r="C2039" s="479" t="n"/>
      <c r="D2039" s="517" t="n"/>
      <c r="E2039" s="494" t="n"/>
      <c r="F2039" s="517" t="n"/>
      <c r="G2039" s="517" t="n"/>
      <c r="H2039" s="517" t="n"/>
      <c r="I2039" s="517" t="n"/>
    </row>
    <row r="2040">
      <c r="A2040" s="521" t="n"/>
      <c r="B2040" s="522" t="n"/>
      <c r="C2040" s="479" t="n"/>
      <c r="D2040" s="517" t="n"/>
      <c r="E2040" s="494" t="n"/>
      <c r="F2040" s="517" t="n"/>
      <c r="G2040" s="517" t="n"/>
      <c r="H2040" s="517" t="n"/>
      <c r="I2040" s="517" t="n"/>
    </row>
    <row r="2041">
      <c r="A2041" s="521" t="n"/>
      <c r="B2041" s="522" t="n"/>
      <c r="C2041" s="479" t="n"/>
      <c r="D2041" s="517" t="n"/>
      <c r="E2041" s="494" t="n"/>
      <c r="F2041" s="517" t="n"/>
      <c r="G2041" s="517" t="n"/>
      <c r="H2041" s="517" t="n"/>
      <c r="I2041" s="517" t="n"/>
    </row>
    <row r="2042">
      <c r="A2042" s="521" t="n"/>
      <c r="B2042" s="522" t="n"/>
      <c r="C2042" s="479" t="n"/>
      <c r="D2042" s="517" t="n"/>
      <c r="E2042" s="494" t="n"/>
      <c r="F2042" s="517" t="n"/>
      <c r="G2042" s="517" t="n"/>
      <c r="H2042" s="517" t="n"/>
      <c r="I2042" s="517" t="n"/>
    </row>
    <row r="2043">
      <c r="A2043" s="521" t="n"/>
      <c r="B2043" s="522" t="n"/>
      <c r="C2043" s="479" t="n"/>
      <c r="D2043" s="517" t="n"/>
      <c r="E2043" s="494" t="n"/>
      <c r="F2043" s="517" t="n"/>
      <c r="G2043" s="517" t="n"/>
      <c r="H2043" s="517" t="n"/>
      <c r="I2043" s="517" t="n"/>
    </row>
    <row r="2044">
      <c r="A2044" s="521" t="n"/>
      <c r="B2044" s="522" t="n"/>
      <c r="C2044" s="479" t="n"/>
      <c r="D2044" s="517" t="n"/>
      <c r="E2044" s="494" t="n"/>
      <c r="F2044" s="517" t="n"/>
      <c r="G2044" s="517" t="n"/>
      <c r="H2044" s="517" t="n"/>
      <c r="I2044" s="517" t="n"/>
    </row>
    <row r="2045">
      <c r="A2045" s="521" t="n"/>
      <c r="B2045" s="522" t="n"/>
      <c r="C2045" s="479" t="n"/>
      <c r="D2045" s="517" t="n"/>
      <c r="E2045" s="494" t="n"/>
      <c r="F2045" s="517" t="n"/>
      <c r="G2045" s="517" t="n"/>
      <c r="H2045" s="517" t="n"/>
      <c r="I2045" s="517" t="n"/>
    </row>
    <row r="2046">
      <c r="A2046" s="521" t="n"/>
      <c r="B2046" s="522" t="n"/>
      <c r="C2046" s="479" t="n"/>
      <c r="D2046" s="517" t="n"/>
      <c r="E2046" s="494" t="n"/>
      <c r="F2046" s="517" t="n"/>
      <c r="G2046" s="517" t="n"/>
      <c r="H2046" s="517" t="n"/>
      <c r="I2046" s="517" t="n"/>
    </row>
    <row r="2047">
      <c r="A2047" s="521" t="n"/>
      <c r="B2047" s="522" t="n"/>
      <c r="C2047" s="479" t="n"/>
      <c r="D2047" s="517" t="n"/>
      <c r="E2047" s="494" t="n"/>
      <c r="F2047" s="517" t="n"/>
      <c r="G2047" s="517" t="n"/>
      <c r="H2047" s="517" t="n"/>
      <c r="I2047" s="517" t="n"/>
    </row>
    <row r="2048">
      <c r="A2048" s="521" t="n"/>
      <c r="B2048" s="522" t="n"/>
      <c r="C2048" s="479" t="n"/>
      <c r="D2048" s="517" t="n"/>
      <c r="E2048" s="494" t="n"/>
      <c r="F2048" s="517" t="n"/>
      <c r="G2048" s="517" t="n"/>
      <c r="H2048" s="517" t="n"/>
      <c r="I2048" s="517" t="n"/>
    </row>
    <row r="2049">
      <c r="A2049" s="521" t="n"/>
      <c r="B2049" s="522" t="n"/>
      <c r="C2049" s="479" t="n"/>
      <c r="D2049" s="517" t="n"/>
      <c r="E2049" s="494" t="n"/>
      <c r="F2049" s="517" t="n"/>
      <c r="G2049" s="517" t="n"/>
      <c r="H2049" s="517" t="n"/>
      <c r="I2049" s="517" t="n"/>
    </row>
    <row r="2050">
      <c r="A2050" s="521" t="n"/>
      <c r="B2050" s="522" t="n"/>
      <c r="C2050" s="479" t="n"/>
      <c r="D2050" s="517" t="n"/>
      <c r="E2050" s="494" t="n"/>
      <c r="F2050" s="517" t="n"/>
      <c r="G2050" s="517" t="n"/>
      <c r="H2050" s="517" t="n"/>
      <c r="I2050" s="517" t="n"/>
    </row>
    <row r="2051">
      <c r="A2051" s="521" t="n"/>
      <c r="B2051" s="522" t="n"/>
      <c r="C2051" s="479" t="n"/>
      <c r="D2051" s="517" t="n"/>
      <c r="E2051" s="494" t="n"/>
      <c r="F2051" s="517" t="n"/>
      <c r="G2051" s="517" t="n"/>
      <c r="H2051" s="517" t="n"/>
      <c r="I2051" s="517" t="n"/>
    </row>
    <row r="2052">
      <c r="A2052" s="521" t="n"/>
      <c r="B2052" s="522" t="n"/>
      <c r="C2052" s="479" t="n"/>
      <c r="D2052" s="517" t="n"/>
      <c r="E2052" s="494" t="n"/>
      <c r="F2052" s="517" t="n"/>
      <c r="G2052" s="517" t="n"/>
      <c r="H2052" s="517" t="n"/>
      <c r="I2052" s="517" t="n"/>
    </row>
    <row r="2053">
      <c r="A2053" s="521" t="n"/>
      <c r="B2053" s="522" t="n"/>
      <c r="C2053" s="479" t="n"/>
      <c r="D2053" s="517" t="n"/>
      <c r="E2053" s="494" t="n"/>
      <c r="F2053" s="517" t="n"/>
      <c r="G2053" s="517" t="n"/>
      <c r="H2053" s="517" t="n"/>
      <c r="I2053" s="517" t="n"/>
    </row>
    <row r="2054">
      <c r="A2054" s="521" t="n"/>
      <c r="B2054" s="522" t="n"/>
      <c r="C2054" s="479" t="n"/>
      <c r="D2054" s="517" t="n"/>
      <c r="E2054" s="494" t="n"/>
      <c r="F2054" s="517" t="n"/>
      <c r="G2054" s="517" t="n"/>
      <c r="H2054" s="517" t="n"/>
      <c r="I2054" s="517" t="n"/>
    </row>
    <row r="2055">
      <c r="A2055" s="521" t="n"/>
      <c r="B2055" s="522" t="n"/>
      <c r="C2055" s="479" t="n"/>
      <c r="D2055" s="517" t="n"/>
      <c r="E2055" s="494" t="n"/>
      <c r="F2055" s="517" t="n"/>
      <c r="G2055" s="517" t="n"/>
      <c r="H2055" s="517" t="n"/>
      <c r="I2055" s="517" t="n"/>
    </row>
    <row r="2056">
      <c r="A2056" s="521" t="n"/>
      <c r="B2056" s="522" t="n"/>
      <c r="C2056" s="479" t="n"/>
      <c r="D2056" s="517" t="n"/>
      <c r="E2056" s="494" t="n"/>
      <c r="F2056" s="517" t="n"/>
      <c r="G2056" s="517" t="n"/>
      <c r="H2056" s="517" t="n"/>
      <c r="I2056" s="517" t="n"/>
    </row>
    <row r="2057">
      <c r="A2057" s="521" t="n"/>
      <c r="B2057" s="522" t="n"/>
      <c r="C2057" s="479" t="n"/>
      <c r="D2057" s="517" t="n"/>
      <c r="E2057" s="494" t="n"/>
      <c r="F2057" s="517" t="n"/>
      <c r="G2057" s="517" t="n"/>
      <c r="H2057" s="517" t="n"/>
      <c r="I2057" s="517" t="n"/>
    </row>
    <row r="2058">
      <c r="A2058" s="521" t="n"/>
      <c r="B2058" s="522" t="n"/>
      <c r="C2058" s="479" t="n"/>
      <c r="D2058" s="517" t="n"/>
      <c r="E2058" s="494" t="n"/>
      <c r="F2058" s="517" t="n"/>
      <c r="G2058" s="517" t="n"/>
      <c r="H2058" s="517" t="n"/>
      <c r="I2058" s="517" t="n"/>
    </row>
    <row r="2059">
      <c r="A2059" s="521" t="n"/>
      <c r="B2059" s="522" t="n"/>
      <c r="C2059" s="479" t="n"/>
      <c r="D2059" s="517" t="n"/>
      <c r="E2059" s="494" t="n"/>
      <c r="F2059" s="517" t="n"/>
      <c r="G2059" s="517" t="n"/>
      <c r="H2059" s="517" t="n"/>
      <c r="I2059" s="517" t="n"/>
    </row>
    <row r="2060">
      <c r="A2060" s="521" t="n"/>
      <c r="B2060" s="522" t="n"/>
      <c r="C2060" s="479" t="n"/>
      <c r="D2060" s="517" t="n"/>
      <c r="E2060" s="494" t="n"/>
      <c r="F2060" s="517" t="n"/>
      <c r="G2060" s="517" t="n"/>
      <c r="H2060" s="517" t="n"/>
      <c r="I2060" s="517" t="n"/>
    </row>
    <row r="2061">
      <c r="A2061" s="521" t="n"/>
      <c r="B2061" s="522" t="n"/>
      <c r="C2061" s="542" t="n"/>
      <c r="D2061" s="517" t="n"/>
      <c r="E2061" s="494" t="n"/>
      <c r="F2061" s="517" t="n"/>
      <c r="G2061" s="517" t="n"/>
      <c r="H2061" s="517" t="n"/>
      <c r="I2061" s="517" t="n"/>
    </row>
    <row r="2062">
      <c r="A2062" s="521" t="n"/>
      <c r="B2062" s="522" t="n"/>
      <c r="C2062" s="532" t="n"/>
      <c r="D2062" s="517" t="n"/>
      <c r="E2062" s="494" t="n"/>
      <c r="F2062" s="517" t="n"/>
      <c r="G2062" s="517" t="n"/>
      <c r="H2062" s="517" t="n"/>
      <c r="I2062" s="517" t="n"/>
    </row>
    <row r="2063">
      <c r="A2063" s="521" t="n"/>
      <c r="B2063" s="522" t="n"/>
      <c r="C2063" s="523" t="n"/>
      <c r="D2063" s="517" t="n"/>
      <c r="E2063" s="494" t="n"/>
      <c r="F2063" s="517" t="n"/>
      <c r="G2063" s="517" t="n"/>
      <c r="H2063" s="517" t="n"/>
      <c r="I2063" s="517" t="n"/>
    </row>
    <row r="2064">
      <c r="A2064" s="521" t="n"/>
      <c r="B2064" s="522" t="n"/>
      <c r="C2064" s="523" t="n"/>
      <c r="D2064" s="517" t="n"/>
      <c r="E2064" s="494" t="n"/>
      <c r="F2064" s="517" t="n"/>
      <c r="G2064" s="517" t="n"/>
      <c r="H2064" s="517" t="n"/>
      <c r="I2064" s="517" t="n"/>
    </row>
    <row r="2065">
      <c r="A2065" s="521" t="n"/>
      <c r="B2065" s="522" t="n"/>
      <c r="C2065" s="523" t="n"/>
      <c r="D2065" s="517" t="n"/>
      <c r="E2065" s="494" t="n"/>
      <c r="F2065" s="517" t="n"/>
      <c r="G2065" s="517" t="n"/>
      <c r="H2065" s="517" t="n"/>
      <c r="I2065" s="517" t="n"/>
    </row>
    <row r="2066">
      <c r="A2066" s="521" t="n"/>
      <c r="B2066" s="522" t="n"/>
      <c r="C2066" s="536" t="n"/>
      <c r="D2066" s="517" t="n"/>
      <c r="E2066" s="494" t="n"/>
      <c r="F2066" s="517" t="n"/>
      <c r="G2066" s="517" t="n"/>
      <c r="H2066" s="517" t="n"/>
      <c r="I2066" s="517" t="n"/>
    </row>
    <row r="2067">
      <c r="A2067" s="521" t="n"/>
      <c r="B2067" s="522" t="n"/>
      <c r="C2067" s="523" t="n"/>
      <c r="D2067" s="517" t="n"/>
      <c r="E2067" s="494" t="n"/>
      <c r="F2067" s="517" t="n"/>
      <c r="G2067" s="517" t="n"/>
      <c r="H2067" s="517" t="n"/>
      <c r="I2067" s="517" t="n"/>
    </row>
    <row r="2068">
      <c r="A2068" s="521" t="n"/>
      <c r="B2068" s="522" t="n"/>
      <c r="C2068" s="523" t="n"/>
      <c r="D2068" s="517" t="n"/>
      <c r="E2068" s="494" t="n"/>
      <c r="F2068" s="517" t="n"/>
      <c r="G2068" s="517" t="n"/>
      <c r="H2068" s="517" t="n"/>
      <c r="I2068" s="517" t="n"/>
    </row>
    <row r="2069">
      <c r="A2069" s="521" t="n"/>
      <c r="B2069" s="522" t="n"/>
      <c r="C2069" s="523" t="n"/>
      <c r="D2069" s="517" t="n"/>
      <c r="E2069" s="494" t="n"/>
      <c r="F2069" s="517" t="n"/>
      <c r="G2069" s="517" t="n"/>
      <c r="H2069" s="517" t="n"/>
      <c r="I2069" s="517" t="n"/>
    </row>
    <row r="2070">
      <c r="A2070" s="521" t="n"/>
      <c r="B2070" s="522" t="n"/>
      <c r="C2070" s="523" t="n"/>
      <c r="D2070" s="517" t="n"/>
      <c r="E2070" s="494" t="n"/>
      <c r="F2070" s="517" t="n"/>
      <c r="G2070" s="517" t="n"/>
      <c r="H2070" s="517" t="n"/>
      <c r="I2070" s="517" t="n"/>
    </row>
    <row r="2071">
      <c r="A2071" s="521" t="n"/>
      <c r="B2071" s="522" t="n"/>
      <c r="C2071" s="533" t="n"/>
      <c r="D2071" s="517" t="n"/>
      <c r="E2071" s="494" t="n"/>
      <c r="F2071" s="517" t="n"/>
      <c r="G2071" s="517" t="n"/>
      <c r="H2071" s="517" t="n"/>
      <c r="I2071" s="517" t="n"/>
    </row>
    <row r="2072">
      <c r="A2072" s="521" t="n"/>
      <c r="B2072" s="522" t="n"/>
      <c r="C2072" s="523" t="n"/>
      <c r="D2072" s="517" t="n"/>
      <c r="E2072" s="494" t="n"/>
      <c r="F2072" s="517" t="n"/>
      <c r="G2072" s="517" t="n"/>
      <c r="H2072" s="517" t="n"/>
      <c r="I2072" s="517" t="n"/>
    </row>
    <row r="2073">
      <c r="A2073" s="521" t="n"/>
      <c r="B2073" s="522" t="n"/>
      <c r="C2073" s="479" t="n"/>
      <c r="D2073" s="517" t="n"/>
      <c r="E2073" s="494" t="n"/>
      <c r="F2073" s="517" t="n"/>
      <c r="G2073" s="517" t="n"/>
      <c r="H2073" s="517" t="n"/>
      <c r="I2073" s="517" t="n"/>
    </row>
    <row r="2074">
      <c r="A2074" s="521" t="n"/>
      <c r="B2074" s="522" t="n"/>
      <c r="C2074" s="523" t="n"/>
      <c r="D2074" s="517" t="n"/>
      <c r="E2074" s="494" t="n"/>
      <c r="F2074" s="517" t="n"/>
      <c r="G2074" s="517" t="n"/>
      <c r="H2074" s="517" t="n"/>
      <c r="I2074" s="517" t="n"/>
    </row>
    <row r="2075">
      <c r="A2075" s="521" t="n"/>
      <c r="B2075" s="522" t="n"/>
      <c r="C2075" s="523" t="n"/>
      <c r="D2075" s="517" t="n"/>
      <c r="E2075" s="494" t="n"/>
      <c r="F2075" s="517" t="n"/>
      <c r="G2075" s="517" t="n"/>
      <c r="H2075" s="517" t="n"/>
      <c r="I2075" s="517" t="n"/>
    </row>
    <row r="2076">
      <c r="A2076" s="521" t="n"/>
      <c r="B2076" s="522" t="n"/>
      <c r="C2076" s="479" t="n"/>
      <c r="D2076" s="517" t="n"/>
      <c r="E2076" s="494" t="n"/>
      <c r="F2076" s="517" t="n"/>
      <c r="G2076" s="517" t="n"/>
      <c r="H2076" s="517" t="n"/>
      <c r="I2076" s="517" t="n"/>
    </row>
    <row r="2077">
      <c r="A2077" s="521" t="n"/>
      <c r="B2077" s="522" t="n"/>
      <c r="C2077" s="523" t="n"/>
      <c r="D2077" s="517" t="n"/>
      <c r="E2077" s="494" t="n"/>
      <c r="F2077" s="517" t="n"/>
      <c r="G2077" s="517" t="n"/>
      <c r="H2077" s="517" t="n"/>
      <c r="I2077" s="517" t="n"/>
    </row>
    <row r="2078">
      <c r="A2078" s="521" t="n"/>
      <c r="B2078" s="522" t="n"/>
      <c r="C2078" s="523" t="n"/>
      <c r="D2078" s="517" t="n"/>
      <c r="E2078" s="494" t="n"/>
      <c r="F2078" s="517" t="n"/>
      <c r="G2078" s="517" t="n"/>
      <c r="H2078" s="517" t="n"/>
      <c r="I2078" s="517" t="n"/>
    </row>
    <row r="2079">
      <c r="A2079" s="521" t="n"/>
      <c r="B2079" s="522" t="n"/>
      <c r="C2079" s="540" t="n"/>
      <c r="D2079" s="517" t="n"/>
      <c r="E2079" s="494" t="n"/>
      <c r="F2079" s="517" t="n"/>
      <c r="G2079" s="517" t="n"/>
      <c r="H2079" s="517" t="n"/>
      <c r="I2079" s="517" t="n"/>
    </row>
    <row r="2080">
      <c r="A2080" s="521" t="n"/>
      <c r="B2080" s="522" t="n"/>
      <c r="C2080" s="542" t="n"/>
      <c r="D2080" s="517" t="n"/>
      <c r="E2080" s="494" t="n"/>
      <c r="F2080" s="517" t="n"/>
      <c r="G2080" s="517" t="n"/>
      <c r="H2080" s="517" t="n"/>
      <c r="I2080" s="517" t="n"/>
    </row>
    <row r="2081">
      <c r="A2081" s="521" t="n"/>
      <c r="B2081" s="522" t="n"/>
      <c r="C2081" s="523" t="n"/>
      <c r="D2081" s="517" t="n"/>
      <c r="E2081" s="494" t="n"/>
      <c r="F2081" s="517" t="n"/>
      <c r="G2081" s="517" t="n"/>
      <c r="H2081" s="517" t="n"/>
      <c r="I2081" s="517" t="n"/>
    </row>
    <row r="2082">
      <c r="A2082" s="521" t="n"/>
      <c r="B2082" s="522" t="n"/>
      <c r="C2082" s="536" t="n"/>
      <c r="D2082" s="517" t="n"/>
      <c r="E2082" s="494" t="n"/>
      <c r="F2082" s="517" t="n"/>
      <c r="G2082" s="517" t="n"/>
      <c r="H2082" s="517" t="n"/>
      <c r="I2082" s="517" t="n"/>
    </row>
    <row r="2083">
      <c r="A2083" s="521" t="n"/>
      <c r="B2083" s="522" t="n"/>
      <c r="C2083" s="535" t="n"/>
      <c r="D2083" s="517" t="n"/>
      <c r="E2083" s="494" t="n"/>
      <c r="F2083" s="517" t="n"/>
      <c r="G2083" s="517" t="n"/>
      <c r="H2083" s="517" t="n"/>
      <c r="I2083" s="517" t="n"/>
    </row>
    <row r="2084">
      <c r="A2084" s="521" t="n"/>
      <c r="B2084" s="522" t="n"/>
      <c r="C2084" s="523" t="n"/>
      <c r="D2084" s="517" t="n"/>
      <c r="E2084" s="494" t="n"/>
      <c r="F2084" s="517" t="n"/>
      <c r="G2084" s="517" t="n"/>
      <c r="H2084" s="517" t="n"/>
      <c r="I2084" s="517" t="n"/>
    </row>
    <row r="2085">
      <c r="A2085" s="521" t="n"/>
      <c r="B2085" s="522" t="n"/>
      <c r="C2085" s="479" t="n"/>
      <c r="D2085" s="517" t="n"/>
      <c r="E2085" s="494" t="n"/>
      <c r="F2085" s="517" t="n"/>
      <c r="G2085" s="517" t="n"/>
      <c r="H2085" s="517" t="n"/>
      <c r="I2085" s="517" t="n"/>
    </row>
    <row r="2086">
      <c r="A2086" s="521" t="n"/>
      <c r="B2086" s="522" t="n"/>
      <c r="C2086" s="479" t="n"/>
      <c r="D2086" s="517" t="n"/>
      <c r="E2086" s="494" t="n"/>
      <c r="F2086" s="517" t="n"/>
      <c r="G2086" s="517" t="n"/>
      <c r="H2086" s="517" t="n"/>
      <c r="I2086" s="517" t="n"/>
    </row>
    <row r="2087">
      <c r="A2087" s="521" t="n"/>
      <c r="B2087" s="522" t="n"/>
      <c r="C2087" s="523" t="n"/>
      <c r="D2087" s="517" t="n"/>
      <c r="E2087" s="494" t="n"/>
      <c r="F2087" s="517" t="n"/>
      <c r="G2087" s="517" t="n"/>
      <c r="H2087" s="517" t="n"/>
      <c r="I2087" s="517" t="n"/>
    </row>
    <row r="2088">
      <c r="A2088" s="521" t="n"/>
      <c r="B2088" s="522" t="n"/>
      <c r="C2088" s="532" t="n"/>
      <c r="D2088" s="517" t="n"/>
      <c r="E2088" s="494" t="n"/>
      <c r="F2088" s="517" t="n"/>
      <c r="G2088" s="517" t="n"/>
      <c r="H2088" s="517" t="n"/>
      <c r="I2088" s="517" t="n"/>
    </row>
    <row r="2089">
      <c r="A2089" s="521" t="n"/>
      <c r="B2089" s="522" t="n"/>
      <c r="C2089" s="532" t="n"/>
      <c r="D2089" s="517" t="n"/>
      <c r="E2089" s="494" t="n"/>
      <c r="F2089" s="517" t="n"/>
      <c r="G2089" s="517" t="n"/>
      <c r="H2089" s="517" t="n"/>
      <c r="I2089" s="517" t="n"/>
    </row>
    <row r="2090">
      <c r="A2090" s="521" t="n"/>
      <c r="B2090" s="522" t="n"/>
      <c r="C2090" s="479" t="n"/>
      <c r="D2090" s="517" t="n"/>
      <c r="E2090" s="494" t="n"/>
      <c r="F2090" s="517" t="n"/>
      <c r="G2090" s="517" t="n"/>
      <c r="H2090" s="517" t="n"/>
      <c r="I2090" s="517" t="n"/>
    </row>
    <row r="2091">
      <c r="A2091" s="521" t="n"/>
      <c r="B2091" s="522" t="n"/>
      <c r="C2091" s="532" t="n"/>
      <c r="D2091" s="517" t="n"/>
      <c r="E2091" s="494" t="n"/>
      <c r="F2091" s="517" t="n"/>
      <c r="G2091" s="517" t="n"/>
      <c r="H2091" s="517" t="n"/>
      <c r="I2091" s="517" t="n"/>
    </row>
    <row r="2092">
      <c r="A2092" s="521" t="n"/>
      <c r="B2092" s="522" t="n"/>
      <c r="C2092" s="479" t="n"/>
      <c r="D2092" s="517" t="n"/>
      <c r="E2092" s="494" t="n"/>
      <c r="F2092" s="517" t="n"/>
      <c r="G2092" s="517" t="n"/>
      <c r="H2092" s="517" t="n"/>
      <c r="I2092" s="517" t="n"/>
    </row>
    <row r="2093">
      <c r="A2093" s="521" t="n"/>
      <c r="B2093" s="522" t="n"/>
      <c r="C2093" s="479" t="n"/>
      <c r="D2093" s="517" t="n"/>
      <c r="E2093" s="494" t="n"/>
      <c r="F2093" s="517" t="n"/>
      <c r="G2093" s="517" t="n"/>
      <c r="H2093" s="517" t="n"/>
      <c r="I2093" s="517" t="n"/>
    </row>
    <row r="2094">
      <c r="A2094" s="521" t="n"/>
      <c r="B2094" s="522" t="n"/>
      <c r="C2094" s="479" t="n"/>
      <c r="D2094" s="517" t="n"/>
      <c r="E2094" s="494" t="n"/>
      <c r="F2094" s="517" t="n"/>
      <c r="G2094" s="517" t="n"/>
      <c r="H2094" s="517" t="n"/>
      <c r="I2094" s="517" t="n"/>
    </row>
    <row r="2095">
      <c r="A2095" s="521" t="n"/>
      <c r="B2095" s="522" t="n"/>
      <c r="C2095" s="523" t="n"/>
      <c r="D2095" s="517" t="n"/>
      <c r="E2095" s="494" t="n"/>
      <c r="F2095" s="517" t="n"/>
      <c r="G2095" s="517" t="n"/>
      <c r="H2095" s="517" t="n"/>
      <c r="I2095" s="517" t="n"/>
    </row>
    <row r="2096">
      <c r="A2096" s="521" t="n"/>
      <c r="B2096" s="522" t="n"/>
      <c r="C2096" s="540" t="n"/>
      <c r="D2096" s="517" t="n"/>
      <c r="E2096" s="494" t="n"/>
      <c r="F2096" s="517" t="n"/>
      <c r="G2096" s="517" t="n"/>
      <c r="H2096" s="517" t="n"/>
      <c r="I2096" s="517" t="n"/>
    </row>
    <row r="2097">
      <c r="A2097" s="521" t="n"/>
      <c r="B2097" s="522" t="n"/>
      <c r="C2097" s="523" t="n"/>
      <c r="D2097" s="517" t="n"/>
      <c r="E2097" s="494" t="n"/>
      <c r="F2097" s="517" t="n"/>
      <c r="G2097" s="517" t="n"/>
      <c r="H2097" s="517" t="n"/>
      <c r="I2097" s="517" t="n"/>
    </row>
    <row r="2098">
      <c r="A2098" s="521" t="n"/>
      <c r="B2098" s="522" t="n"/>
      <c r="C2098" s="523" t="n"/>
      <c r="D2098" s="517" t="n"/>
      <c r="E2098" s="494" t="n"/>
      <c r="F2098" s="517" t="n"/>
      <c r="G2098" s="517" t="n"/>
      <c r="H2098" s="517" t="n"/>
      <c r="I2098" s="517" t="n"/>
    </row>
    <row r="2099">
      <c r="A2099" s="521" t="n"/>
      <c r="B2099" s="522" t="n"/>
      <c r="C2099" s="523" t="n"/>
      <c r="D2099" s="517" t="n"/>
      <c r="E2099" s="494" t="n"/>
      <c r="F2099" s="517" t="n"/>
      <c r="G2099" s="517" t="n"/>
      <c r="H2099" s="517" t="n"/>
      <c r="I2099" s="517" t="n"/>
    </row>
    <row r="2100">
      <c r="A2100" s="521" t="n"/>
      <c r="B2100" s="522" t="n"/>
      <c r="C2100" s="523" t="n"/>
      <c r="D2100" s="517" t="n"/>
      <c r="E2100" s="494" t="n"/>
      <c r="F2100" s="517" t="n"/>
      <c r="G2100" s="517" t="n"/>
      <c r="H2100" s="517" t="n"/>
      <c r="I2100" s="517" t="n"/>
    </row>
    <row r="2101">
      <c r="A2101" s="521" t="n"/>
      <c r="B2101" s="522" t="n"/>
      <c r="C2101" s="536" t="n"/>
      <c r="D2101" s="517" t="n"/>
      <c r="E2101" s="494" t="n"/>
      <c r="F2101" s="517" t="n"/>
      <c r="G2101" s="517" t="n"/>
      <c r="H2101" s="517" t="n"/>
      <c r="I2101" s="517" t="n"/>
    </row>
    <row r="2102">
      <c r="A2102" s="521" t="n"/>
      <c r="B2102" s="522" t="n"/>
      <c r="C2102" s="523" t="n"/>
      <c r="D2102" s="517" t="n"/>
      <c r="E2102" s="494" t="n"/>
      <c r="F2102" s="517" t="n"/>
      <c r="G2102" s="517" t="n"/>
      <c r="H2102" s="517" t="n"/>
      <c r="I2102" s="517" t="n"/>
    </row>
    <row r="2103">
      <c r="A2103" s="521" t="n"/>
      <c r="B2103" s="522" t="n"/>
      <c r="C2103" s="523" t="n"/>
      <c r="D2103" s="517" t="n"/>
      <c r="E2103" s="494" t="n"/>
      <c r="F2103" s="517" t="n"/>
      <c r="G2103" s="517" t="n"/>
      <c r="H2103" s="517" t="n"/>
      <c r="I2103" s="517" t="n"/>
    </row>
    <row r="2104">
      <c r="A2104" s="521" t="n"/>
      <c r="B2104" s="522" t="n"/>
      <c r="C2104" s="536" t="n"/>
      <c r="D2104" s="517" t="n"/>
      <c r="E2104" s="494" t="n"/>
      <c r="F2104" s="517" t="n"/>
      <c r="G2104" s="517" t="n"/>
      <c r="H2104" s="517" t="n"/>
      <c r="I2104" s="517" t="n"/>
    </row>
    <row r="2105">
      <c r="A2105" s="521" t="n"/>
      <c r="B2105" s="522" t="n"/>
      <c r="C2105" s="523" t="n"/>
      <c r="D2105" s="517" t="n"/>
      <c r="E2105" s="494" t="n"/>
      <c r="F2105" s="517" t="n"/>
      <c r="G2105" s="517" t="n"/>
      <c r="H2105" s="517" t="n"/>
      <c r="I2105" s="517" t="n"/>
    </row>
    <row r="2106">
      <c r="A2106" s="521" t="n"/>
      <c r="B2106" s="522" t="n"/>
      <c r="C2106" s="523" t="n"/>
      <c r="D2106" s="517" t="n"/>
      <c r="E2106" s="494" t="n"/>
      <c r="F2106" s="517" t="n"/>
      <c r="G2106" s="517" t="n"/>
      <c r="H2106" s="517" t="n"/>
      <c r="I2106" s="517" t="n"/>
    </row>
    <row r="2107">
      <c r="A2107" s="521" t="n"/>
      <c r="B2107" s="522" t="n"/>
      <c r="C2107" s="523" t="n"/>
      <c r="D2107" s="517" t="n"/>
      <c r="E2107" s="494" t="n"/>
      <c r="F2107" s="517" t="n"/>
      <c r="G2107" s="517" t="n"/>
      <c r="H2107" s="517" t="n"/>
      <c r="I2107" s="517" t="n"/>
    </row>
    <row r="2108">
      <c r="A2108" s="521" t="n"/>
      <c r="B2108" s="522" t="n"/>
      <c r="C2108" s="536" t="n"/>
      <c r="D2108" s="517" t="n"/>
      <c r="E2108" s="494" t="n"/>
      <c r="F2108" s="517" t="n"/>
      <c r="G2108" s="517" t="n"/>
      <c r="H2108" s="517" t="n"/>
      <c r="I2108" s="517" t="n"/>
    </row>
    <row r="2109">
      <c r="A2109" s="521" t="n"/>
      <c r="B2109" s="522" t="n"/>
      <c r="C2109" s="531" t="n"/>
      <c r="D2109" s="517" t="n"/>
      <c r="E2109" s="494" t="n"/>
      <c r="F2109" s="517" t="n"/>
      <c r="G2109" s="517" t="n"/>
      <c r="H2109" s="517" t="n"/>
      <c r="I2109" s="517" t="n"/>
    </row>
    <row r="2110">
      <c r="A2110" s="521" t="n"/>
      <c r="B2110" s="522" t="n"/>
      <c r="C2110" s="533" t="n"/>
      <c r="D2110" s="517" t="n"/>
      <c r="E2110" s="494" t="n"/>
      <c r="F2110" s="517" t="n"/>
      <c r="G2110" s="517" t="n"/>
      <c r="H2110" s="517" t="n"/>
      <c r="I2110" s="517" t="n"/>
    </row>
    <row r="2111">
      <c r="A2111" s="521" t="n"/>
      <c r="B2111" s="522" t="n"/>
      <c r="C2111" s="479" t="n"/>
      <c r="D2111" s="517" t="n"/>
      <c r="E2111" s="494" t="n"/>
      <c r="F2111" s="517" t="n"/>
      <c r="G2111" s="517" t="n"/>
      <c r="H2111" s="517" t="n"/>
      <c r="I2111" s="517" t="n"/>
    </row>
    <row r="2112">
      <c r="A2112" s="521" t="n"/>
      <c r="B2112" s="522" t="n"/>
      <c r="C2112" s="532" t="n"/>
      <c r="D2112" s="517" t="n"/>
      <c r="E2112" s="494" t="n"/>
      <c r="F2112" s="517" t="n"/>
      <c r="G2112" s="517" t="n"/>
      <c r="H2112" s="517" t="n"/>
      <c r="I2112" s="517" t="n"/>
    </row>
    <row r="2113">
      <c r="A2113" s="521" t="n"/>
      <c r="B2113" s="522" t="n"/>
      <c r="C2113" s="532" t="n"/>
      <c r="D2113" s="517" t="n"/>
      <c r="E2113" s="494" t="n"/>
      <c r="F2113" s="517" t="n"/>
      <c r="G2113" s="517" t="n"/>
      <c r="H2113" s="517" t="n"/>
      <c r="I2113" s="517" t="n"/>
    </row>
    <row r="2114">
      <c r="A2114" s="521" t="n"/>
      <c r="B2114" s="522" t="n"/>
      <c r="C2114" s="545" t="n"/>
      <c r="D2114" s="517" t="n"/>
      <c r="E2114" s="494" t="n"/>
      <c r="F2114" s="517" t="n"/>
      <c r="G2114" s="517" t="n"/>
      <c r="H2114" s="517" t="n"/>
      <c r="I2114" s="517" t="n"/>
    </row>
    <row r="2115">
      <c r="A2115" s="521" t="n"/>
      <c r="B2115" s="522" t="n"/>
      <c r="C2115" s="479" t="n"/>
      <c r="D2115" s="517" t="n"/>
      <c r="E2115" s="494" t="n"/>
      <c r="F2115" s="517" t="n"/>
      <c r="G2115" s="517" t="n"/>
      <c r="H2115" s="517" t="n"/>
      <c r="I2115" s="517" t="n"/>
    </row>
    <row r="2116">
      <c r="A2116" s="521" t="n"/>
      <c r="B2116" s="522" t="n"/>
      <c r="C2116" s="523" t="n"/>
      <c r="D2116" s="517" t="n"/>
      <c r="E2116" s="494" t="n"/>
      <c r="F2116" s="517" t="n"/>
      <c r="G2116" s="517" t="n"/>
      <c r="H2116" s="517" t="n"/>
      <c r="I2116" s="517" t="n"/>
    </row>
    <row r="2117">
      <c r="A2117" s="521" t="n"/>
      <c r="B2117" s="522" t="n"/>
      <c r="C2117" s="532" t="n"/>
      <c r="D2117" s="517" t="n"/>
      <c r="E2117" s="494" t="n"/>
      <c r="F2117" s="517" t="n"/>
      <c r="G2117" s="517" t="n"/>
      <c r="H2117" s="517" t="n"/>
      <c r="I2117" s="517" t="n"/>
    </row>
    <row r="2118">
      <c r="A2118" s="521" t="n"/>
      <c r="B2118" s="522" t="n"/>
      <c r="C2118" s="532" t="n"/>
      <c r="D2118" s="517" t="n"/>
      <c r="E2118" s="494" t="n"/>
      <c r="F2118" s="517" t="n"/>
      <c r="G2118" s="517" t="n"/>
      <c r="H2118" s="517" t="n"/>
      <c r="I2118" s="517" t="n"/>
    </row>
    <row r="2119">
      <c r="A2119" s="521" t="n"/>
      <c r="B2119" s="522" t="n"/>
      <c r="C2119" s="479" t="n"/>
      <c r="D2119" s="517" t="n"/>
      <c r="E2119" s="494" t="n"/>
      <c r="F2119" s="517" t="n"/>
      <c r="G2119" s="517" t="n"/>
      <c r="H2119" s="517" t="n"/>
      <c r="I2119" s="517" t="n"/>
    </row>
    <row r="2120">
      <c r="A2120" s="521" t="n"/>
      <c r="B2120" s="522" t="n"/>
      <c r="C2120" s="523" t="n"/>
      <c r="D2120" s="517" t="n"/>
      <c r="E2120" s="494" t="n"/>
      <c r="F2120" s="517" t="n"/>
      <c r="G2120" s="517" t="n"/>
      <c r="H2120" s="517" t="n"/>
      <c r="I2120" s="517" t="n"/>
    </row>
    <row r="2121">
      <c r="A2121" s="521" t="n"/>
      <c r="B2121" s="522" t="n"/>
      <c r="C2121" s="532" t="n"/>
      <c r="D2121" s="517" t="n"/>
      <c r="E2121" s="494" t="n"/>
      <c r="F2121" s="517" t="n"/>
      <c r="G2121" s="517" t="n"/>
      <c r="H2121" s="517" t="n"/>
      <c r="I2121" s="517" t="n"/>
    </row>
    <row r="2122">
      <c r="A2122" s="521" t="n"/>
      <c r="B2122" s="522" t="n"/>
      <c r="C2122" s="532" t="n"/>
      <c r="D2122" s="517" t="n"/>
      <c r="E2122" s="494" t="n"/>
      <c r="F2122" s="517" t="n"/>
      <c r="G2122" s="517" t="n"/>
      <c r="H2122" s="517" t="n"/>
      <c r="I2122" s="517" t="n"/>
    </row>
    <row r="2123">
      <c r="A2123" s="521" t="n"/>
      <c r="B2123" s="522" t="n"/>
      <c r="C2123" s="479" t="n"/>
      <c r="D2123" s="517" t="n"/>
      <c r="E2123" s="494" t="n"/>
      <c r="F2123" s="517" t="n"/>
      <c r="G2123" s="517" t="n"/>
      <c r="H2123" s="517" t="n"/>
      <c r="I2123" s="517" t="n"/>
    </row>
    <row r="2124">
      <c r="A2124" s="521" t="n"/>
      <c r="B2124" s="522" t="n"/>
      <c r="C2124" s="533" t="n"/>
      <c r="D2124" s="517" t="n"/>
      <c r="E2124" s="494" t="n"/>
      <c r="F2124" s="517" t="n"/>
      <c r="G2124" s="517" t="n"/>
      <c r="H2124" s="517" t="n"/>
      <c r="I2124" s="517" t="n"/>
    </row>
    <row r="2125">
      <c r="A2125" s="521" t="n"/>
      <c r="B2125" s="522" t="n"/>
      <c r="C2125" s="523" t="n"/>
      <c r="D2125" s="517" t="n"/>
      <c r="E2125" s="494" t="n"/>
      <c r="F2125" s="517" t="n"/>
      <c r="G2125" s="517" t="n"/>
      <c r="H2125" s="517" t="n"/>
      <c r="I2125" s="517" t="n"/>
    </row>
    <row r="2126">
      <c r="A2126" s="521" t="n"/>
      <c r="B2126" s="522" t="n"/>
      <c r="C2126" s="533" t="n"/>
      <c r="D2126" s="517" t="n"/>
      <c r="E2126" s="494" t="n"/>
      <c r="F2126" s="517" t="n"/>
      <c r="G2126" s="517" t="n"/>
      <c r="H2126" s="517" t="n"/>
      <c r="I2126" s="517" t="n"/>
    </row>
    <row r="2127">
      <c r="A2127" s="521" t="n"/>
      <c r="B2127" s="522" t="n"/>
      <c r="C2127" s="532" t="n"/>
      <c r="D2127" s="517" t="n"/>
      <c r="E2127" s="494" t="n"/>
      <c r="F2127" s="517" t="n"/>
      <c r="G2127" s="517" t="n"/>
      <c r="H2127" s="517" t="n"/>
      <c r="I2127" s="517" t="n"/>
    </row>
    <row r="2128">
      <c r="A2128" s="521" t="n"/>
      <c r="B2128" s="522" t="n"/>
      <c r="C2128" s="479" t="n"/>
      <c r="D2128" s="517" t="n"/>
      <c r="E2128" s="494" t="n"/>
      <c r="F2128" s="517" t="n"/>
      <c r="G2128" s="517" t="n"/>
      <c r="H2128" s="517" t="n"/>
      <c r="I2128" s="517" t="n"/>
    </row>
    <row r="2129">
      <c r="A2129" s="521" t="n"/>
      <c r="B2129" s="522" t="n"/>
      <c r="C2129" s="479" t="n"/>
      <c r="D2129" s="517" t="n"/>
      <c r="E2129" s="494" t="n"/>
      <c r="F2129" s="517" t="n"/>
      <c r="G2129" s="517" t="n"/>
      <c r="H2129" s="517" t="n"/>
      <c r="I2129" s="517" t="n"/>
    </row>
    <row r="2130">
      <c r="A2130" s="521" t="n"/>
      <c r="B2130" s="522" t="n"/>
      <c r="C2130" s="479" t="n"/>
      <c r="D2130" s="517" t="n"/>
      <c r="E2130" s="494" t="n"/>
      <c r="F2130" s="517" t="n"/>
      <c r="G2130" s="517" t="n"/>
      <c r="H2130" s="517" t="n"/>
      <c r="I2130" s="517" t="n"/>
    </row>
    <row r="2131">
      <c r="A2131" s="521" t="n"/>
      <c r="B2131" s="522" t="n"/>
      <c r="C2131" s="479" t="n"/>
      <c r="D2131" s="517" t="n"/>
      <c r="E2131" s="494" t="n"/>
      <c r="F2131" s="517" t="n"/>
      <c r="G2131" s="517" t="n"/>
      <c r="H2131" s="517" t="n"/>
      <c r="I2131" s="517" t="n"/>
    </row>
    <row r="2132">
      <c r="A2132" s="521" t="n"/>
      <c r="B2132" s="522" t="n"/>
      <c r="C2132" s="532" t="n"/>
      <c r="D2132" s="517" t="n"/>
      <c r="E2132" s="494" t="n"/>
      <c r="F2132" s="517" t="n"/>
      <c r="G2132" s="517" t="n"/>
      <c r="H2132" s="517" t="n"/>
      <c r="I2132" s="517" t="n"/>
    </row>
    <row r="2133">
      <c r="A2133" s="521" t="n"/>
      <c r="B2133" s="522" t="n"/>
      <c r="C2133" s="479" t="n"/>
      <c r="D2133" s="517" t="n"/>
      <c r="E2133" s="494" t="n"/>
      <c r="F2133" s="517" t="n"/>
      <c r="G2133" s="517" t="n"/>
      <c r="H2133" s="517" t="n"/>
      <c r="I2133" s="517" t="n"/>
    </row>
    <row r="2134">
      <c r="A2134" s="521" t="n"/>
      <c r="B2134" s="522" t="n"/>
      <c r="C2134" s="523" t="n"/>
      <c r="D2134" s="517" t="n"/>
      <c r="E2134" s="494" t="n"/>
      <c r="F2134" s="517" t="n"/>
      <c r="G2134" s="517" t="n"/>
      <c r="H2134" s="517" t="n"/>
      <c r="I2134" s="517" t="n"/>
    </row>
    <row r="2135">
      <c r="A2135" s="521" t="n"/>
      <c r="B2135" s="522" t="n"/>
      <c r="C2135" s="533" t="n"/>
      <c r="D2135" s="517" t="n"/>
      <c r="E2135" s="494" t="n"/>
      <c r="F2135" s="517" t="n"/>
      <c r="G2135" s="517" t="n"/>
      <c r="H2135" s="517" t="n"/>
      <c r="I2135" s="517" t="n"/>
    </row>
    <row r="2136">
      <c r="A2136" s="521" t="n"/>
      <c r="B2136" s="522" t="n"/>
      <c r="C2136" s="523" t="n"/>
      <c r="D2136" s="517" t="n"/>
      <c r="E2136" s="494" t="n"/>
      <c r="F2136" s="517" t="n"/>
      <c r="G2136" s="517" t="n"/>
      <c r="H2136" s="517" t="n"/>
      <c r="I2136" s="517" t="n"/>
    </row>
    <row r="2137">
      <c r="A2137" s="521" t="n"/>
      <c r="B2137" s="522" t="n"/>
      <c r="C2137" s="532" t="n"/>
      <c r="D2137" s="517" t="n"/>
      <c r="E2137" s="494" t="n"/>
      <c r="F2137" s="517" t="n"/>
      <c r="G2137" s="517" t="n"/>
      <c r="H2137" s="517" t="n"/>
      <c r="I2137" s="517" t="n"/>
    </row>
    <row r="2138">
      <c r="A2138" s="521" t="n"/>
      <c r="B2138" s="522" t="n"/>
      <c r="C2138" s="532" t="n"/>
      <c r="D2138" s="517" t="n"/>
      <c r="E2138" s="494" t="n"/>
      <c r="F2138" s="517" t="n"/>
      <c r="G2138" s="517" t="n"/>
      <c r="H2138" s="517" t="n"/>
      <c r="I2138" s="517" t="n"/>
    </row>
    <row r="2139">
      <c r="A2139" s="521" t="n"/>
      <c r="B2139" s="522" t="n"/>
      <c r="C2139" s="479" t="n"/>
      <c r="D2139" s="517" t="n"/>
      <c r="E2139" s="494" t="n"/>
      <c r="F2139" s="517" t="n"/>
      <c r="G2139" s="517" t="n"/>
      <c r="H2139" s="517" t="n"/>
      <c r="I2139" s="517" t="n"/>
    </row>
    <row r="2140">
      <c r="A2140" s="521" t="n"/>
      <c r="B2140" s="522" t="n"/>
      <c r="C2140" s="479" t="n"/>
      <c r="D2140" s="517" t="n"/>
      <c r="E2140" s="494" t="n"/>
      <c r="F2140" s="517" t="n"/>
      <c r="G2140" s="517" t="n"/>
      <c r="H2140" s="517" t="n"/>
      <c r="I2140" s="517" t="n"/>
    </row>
    <row r="2141">
      <c r="A2141" s="521" t="n"/>
      <c r="B2141" s="522" t="n"/>
      <c r="C2141" s="479" t="n"/>
      <c r="D2141" s="517" t="n"/>
      <c r="E2141" s="494" t="n"/>
      <c r="F2141" s="517" t="n"/>
      <c r="G2141" s="517" t="n"/>
      <c r="H2141" s="517" t="n"/>
      <c r="I2141" s="517" t="n"/>
    </row>
    <row r="2142">
      <c r="A2142" s="521" t="n"/>
      <c r="B2142" s="522" t="n"/>
      <c r="C2142" s="523" t="n"/>
      <c r="D2142" s="517" t="n"/>
      <c r="E2142" s="494" t="n"/>
      <c r="F2142" s="517" t="n"/>
      <c r="G2142" s="517" t="n"/>
      <c r="H2142" s="517" t="n"/>
      <c r="I2142" s="517" t="n"/>
    </row>
    <row r="2143">
      <c r="A2143" s="521" t="n"/>
      <c r="B2143" s="522" t="n"/>
      <c r="C2143" s="523" t="n"/>
      <c r="D2143" s="517" t="n"/>
      <c r="E2143" s="494" t="n"/>
      <c r="F2143" s="517" t="n"/>
      <c r="G2143" s="517" t="n"/>
      <c r="H2143" s="517" t="n"/>
      <c r="I2143" s="517" t="n"/>
    </row>
    <row r="2144">
      <c r="A2144" s="521" t="n"/>
      <c r="B2144" s="522" t="n"/>
      <c r="C2144" s="523" t="n"/>
      <c r="D2144" s="517" t="n"/>
      <c r="E2144" s="494" t="n"/>
      <c r="F2144" s="517" t="n"/>
      <c r="G2144" s="517" t="n"/>
      <c r="H2144" s="517" t="n"/>
      <c r="I2144" s="517" t="n"/>
    </row>
    <row r="2145">
      <c r="A2145" s="521" t="n"/>
      <c r="B2145" s="522" t="n"/>
      <c r="C2145" s="523" t="n"/>
      <c r="D2145" s="517" t="n"/>
      <c r="E2145" s="494" t="n"/>
      <c r="F2145" s="517" t="n"/>
      <c r="G2145" s="517" t="n"/>
      <c r="H2145" s="517" t="n"/>
      <c r="I2145" s="517" t="n"/>
    </row>
    <row r="2146">
      <c r="A2146" s="521" t="n"/>
      <c r="B2146" s="522" t="n"/>
      <c r="C2146" s="540" t="n"/>
      <c r="D2146" s="517" t="n"/>
      <c r="E2146" s="494" t="n"/>
      <c r="F2146" s="517" t="n"/>
      <c r="G2146" s="517" t="n"/>
      <c r="H2146" s="517" t="n"/>
      <c r="I2146" s="517" t="n"/>
    </row>
    <row r="2147">
      <c r="A2147" s="521" t="n"/>
      <c r="B2147" s="522" t="n"/>
      <c r="C2147" s="523" t="n"/>
      <c r="D2147" s="517" t="n"/>
      <c r="E2147" s="494" t="n"/>
      <c r="F2147" s="517" t="n"/>
      <c r="G2147" s="517" t="n"/>
      <c r="H2147" s="517" t="n"/>
      <c r="I2147" s="517" t="n"/>
    </row>
    <row r="2148">
      <c r="A2148" s="521" t="n"/>
      <c r="B2148" s="522" t="n"/>
      <c r="C2148" s="536" t="n"/>
      <c r="D2148" s="517" t="n"/>
      <c r="E2148" s="494" t="n"/>
      <c r="F2148" s="517" t="n"/>
      <c r="G2148" s="517" t="n"/>
      <c r="H2148" s="517" t="n"/>
      <c r="I2148" s="517" t="n"/>
    </row>
    <row r="2149">
      <c r="A2149" s="521" t="n"/>
      <c r="B2149" s="522" t="n"/>
      <c r="C2149" s="523" t="n"/>
      <c r="D2149" s="517" t="n"/>
      <c r="E2149" s="494" t="n"/>
      <c r="F2149" s="517" t="n"/>
      <c r="G2149" s="517" t="n"/>
      <c r="H2149" s="517" t="n"/>
      <c r="I2149" s="517" t="n"/>
    </row>
    <row r="2150">
      <c r="A2150" s="521" t="n"/>
      <c r="B2150" s="522" t="n"/>
      <c r="C2150" s="523" t="n"/>
      <c r="D2150" s="517" t="n"/>
      <c r="E2150" s="494" t="n"/>
      <c r="F2150" s="517" t="n"/>
      <c r="G2150" s="517" t="n"/>
      <c r="H2150" s="517" t="n"/>
      <c r="I2150" s="517" t="n"/>
    </row>
    <row r="2151">
      <c r="A2151" s="521" t="n"/>
      <c r="B2151" s="522" t="n"/>
      <c r="C2151" s="533" t="n"/>
      <c r="D2151" s="517" t="n"/>
      <c r="E2151" s="494" t="n"/>
      <c r="F2151" s="517" t="n"/>
      <c r="G2151" s="517" t="n"/>
      <c r="H2151" s="517" t="n"/>
      <c r="I2151" s="517" t="n"/>
    </row>
    <row r="2152">
      <c r="A2152" s="521" t="n"/>
      <c r="B2152" s="522" t="n"/>
      <c r="C2152" s="479" t="n"/>
      <c r="D2152" s="517" t="n"/>
      <c r="E2152" s="494" t="n"/>
      <c r="F2152" s="517" t="n"/>
      <c r="G2152" s="517" t="n"/>
      <c r="H2152" s="517" t="n"/>
      <c r="I2152" s="517" t="n"/>
    </row>
    <row r="2153">
      <c r="A2153" s="521" t="n"/>
      <c r="B2153" s="522" t="n"/>
      <c r="C2153" s="523" t="n"/>
      <c r="D2153" s="517" t="n"/>
      <c r="E2153" s="494" t="n"/>
      <c r="F2153" s="517" t="n"/>
      <c r="G2153" s="517" t="n"/>
      <c r="H2153" s="517" t="n"/>
      <c r="I2153" s="517" t="n"/>
    </row>
    <row r="2154">
      <c r="A2154" s="521" t="n"/>
      <c r="B2154" s="522" t="n"/>
      <c r="C2154" s="534" t="n"/>
      <c r="D2154" s="517" t="n"/>
      <c r="E2154" s="494" t="n"/>
      <c r="F2154" s="517" t="n"/>
      <c r="G2154" s="517" t="n"/>
      <c r="H2154" s="517" t="n"/>
      <c r="I2154" s="517" t="n"/>
    </row>
    <row r="2155">
      <c r="A2155" s="521" t="n"/>
      <c r="B2155" s="522" t="n"/>
      <c r="C2155" s="535" t="n"/>
      <c r="D2155" s="517" t="n"/>
      <c r="E2155" s="494" t="n"/>
      <c r="F2155" s="517" t="n"/>
      <c r="G2155" s="517" t="n"/>
      <c r="H2155" s="517" t="n"/>
      <c r="I2155" s="517" t="n"/>
    </row>
    <row r="2156">
      <c r="A2156" s="521" t="n"/>
      <c r="B2156" s="522" t="n"/>
      <c r="C2156" s="533" t="n"/>
      <c r="D2156" s="517" t="n"/>
      <c r="E2156" s="494" t="n"/>
      <c r="F2156" s="517" t="n"/>
      <c r="G2156" s="517" t="n"/>
      <c r="H2156" s="517" t="n"/>
      <c r="I2156" s="517" t="n"/>
    </row>
    <row r="2157">
      <c r="A2157" s="521" t="n"/>
      <c r="B2157" s="522" t="n"/>
      <c r="C2157" s="536" t="n"/>
      <c r="D2157" s="517" t="n"/>
      <c r="E2157" s="494" t="n"/>
      <c r="F2157" s="517" t="n"/>
      <c r="G2157" s="517" t="n"/>
      <c r="H2157" s="517" t="n"/>
      <c r="I2157" s="517" t="n"/>
    </row>
    <row r="2158">
      <c r="A2158" s="521" t="n"/>
      <c r="B2158" s="522" t="n"/>
      <c r="C2158" s="523" t="n"/>
      <c r="D2158" s="517" t="n"/>
      <c r="E2158" s="494" t="n"/>
      <c r="F2158" s="517" t="n"/>
      <c r="G2158" s="517" t="n"/>
      <c r="H2158" s="517" t="n"/>
      <c r="I2158" s="517" t="n"/>
    </row>
    <row r="2159">
      <c r="A2159" s="521" t="n"/>
      <c r="B2159" s="522" t="n"/>
      <c r="C2159" s="523" t="n"/>
      <c r="D2159" s="517" t="n"/>
      <c r="E2159" s="494" t="n"/>
      <c r="F2159" s="517" t="n"/>
      <c r="G2159" s="517" t="n"/>
      <c r="H2159" s="517" t="n"/>
      <c r="I2159" s="517" t="n"/>
    </row>
    <row r="2160">
      <c r="A2160" s="521" t="n"/>
      <c r="B2160" s="522" t="n"/>
      <c r="C2160" s="479" t="n"/>
      <c r="D2160" s="517" t="n"/>
      <c r="E2160" s="494" t="n"/>
      <c r="F2160" s="517" t="n"/>
      <c r="G2160" s="517" t="n"/>
      <c r="H2160" s="517" t="n"/>
      <c r="I2160" s="517" t="n"/>
    </row>
    <row r="2161">
      <c r="A2161" s="521" t="n"/>
      <c r="B2161" s="522" t="n"/>
      <c r="C2161" s="523" t="n"/>
      <c r="D2161" s="517" t="n"/>
      <c r="E2161" s="494" t="n"/>
      <c r="F2161" s="517" t="n"/>
      <c r="G2161" s="517" t="n"/>
      <c r="H2161" s="517" t="n"/>
      <c r="I2161" s="517" t="n"/>
    </row>
    <row r="2162">
      <c r="A2162" s="521" t="n"/>
      <c r="B2162" s="522" t="n"/>
      <c r="C2162" s="523" t="n"/>
      <c r="D2162" s="517" t="n"/>
      <c r="E2162" s="494" t="n"/>
      <c r="F2162" s="517" t="n"/>
      <c r="G2162" s="517" t="n"/>
      <c r="H2162" s="517" t="n"/>
      <c r="I2162" s="517" t="n"/>
    </row>
    <row r="2163">
      <c r="A2163" s="521" t="n"/>
      <c r="B2163" s="522" t="n"/>
      <c r="C2163" s="523" t="n"/>
      <c r="D2163" s="517" t="n"/>
      <c r="E2163" s="494" t="n"/>
      <c r="F2163" s="517" t="n"/>
      <c r="G2163" s="517" t="n"/>
      <c r="H2163" s="517" t="n"/>
      <c r="I2163" s="517" t="n"/>
    </row>
    <row r="2164">
      <c r="A2164" s="521" t="n"/>
      <c r="B2164" s="522" t="n"/>
      <c r="C2164" s="523" t="n"/>
      <c r="D2164" s="517" t="n"/>
      <c r="E2164" s="494" t="n"/>
      <c r="F2164" s="517" t="n"/>
      <c r="G2164" s="517" t="n"/>
      <c r="H2164" s="517" t="n"/>
      <c r="I2164" s="517" t="n"/>
    </row>
    <row r="2165">
      <c r="A2165" s="521" t="n"/>
      <c r="B2165" s="522" t="n"/>
      <c r="C2165" s="523" t="n"/>
      <c r="D2165" s="517" t="n"/>
      <c r="E2165" s="494" t="n"/>
      <c r="F2165" s="517" t="n"/>
      <c r="G2165" s="517" t="n"/>
      <c r="H2165" s="517" t="n"/>
      <c r="I2165" s="517" t="n"/>
    </row>
    <row r="2166">
      <c r="A2166" s="521" t="n"/>
      <c r="B2166" s="522" t="n"/>
      <c r="C2166" s="523" t="n"/>
      <c r="D2166" s="517" t="n"/>
      <c r="E2166" s="494" t="n"/>
      <c r="F2166" s="517" t="n"/>
      <c r="G2166" s="517" t="n"/>
      <c r="H2166" s="517" t="n"/>
      <c r="I2166" s="517" t="n"/>
    </row>
    <row r="2167">
      <c r="A2167" s="521" t="n"/>
      <c r="B2167" s="522" t="n"/>
      <c r="C2167" s="532" t="n"/>
      <c r="D2167" s="517" t="n"/>
      <c r="E2167" s="494" t="n"/>
      <c r="F2167" s="517" t="n"/>
      <c r="G2167" s="517" t="n"/>
      <c r="H2167" s="517" t="n"/>
      <c r="I2167" s="517" t="n"/>
    </row>
    <row r="2168">
      <c r="A2168" s="521" t="n"/>
      <c r="B2168" s="522" t="n"/>
      <c r="C2168" s="532" t="n"/>
      <c r="D2168" s="517" t="n"/>
      <c r="E2168" s="494" t="n"/>
      <c r="F2168" s="517" t="n"/>
      <c r="G2168" s="517" t="n"/>
      <c r="H2168" s="517" t="n"/>
      <c r="I2168" s="517" t="n"/>
    </row>
    <row r="2169">
      <c r="A2169" s="521" t="n"/>
      <c r="B2169" s="522" t="n"/>
      <c r="C2169" s="532" t="n"/>
      <c r="D2169" s="517" t="n"/>
      <c r="E2169" s="494" t="n"/>
      <c r="F2169" s="517" t="n"/>
      <c r="G2169" s="517" t="n"/>
      <c r="H2169" s="517" t="n"/>
      <c r="I2169" s="517" t="n"/>
    </row>
    <row r="2170">
      <c r="A2170" s="521" t="n"/>
      <c r="B2170" s="522" t="n"/>
      <c r="C2170" s="479" t="n"/>
      <c r="D2170" s="517" t="n"/>
      <c r="E2170" s="494" t="n"/>
      <c r="F2170" s="517" t="n"/>
      <c r="G2170" s="517" t="n"/>
      <c r="H2170" s="517" t="n"/>
      <c r="I2170" s="517" t="n"/>
    </row>
    <row r="2171">
      <c r="A2171" s="521" t="n"/>
      <c r="B2171" s="522" t="n"/>
      <c r="C2171" s="479" t="n"/>
      <c r="D2171" s="517" t="n"/>
      <c r="E2171" s="494" t="n"/>
      <c r="F2171" s="517" t="n"/>
      <c r="G2171" s="517" t="n"/>
      <c r="H2171" s="517" t="n"/>
      <c r="I2171" s="517" t="n"/>
    </row>
    <row r="2172">
      <c r="A2172" s="521" t="n"/>
      <c r="B2172" s="522" t="n"/>
      <c r="C2172" s="479" t="n"/>
      <c r="D2172" s="517" t="n"/>
      <c r="E2172" s="494" t="n"/>
      <c r="F2172" s="517" t="n"/>
      <c r="G2172" s="517" t="n"/>
      <c r="H2172" s="517" t="n"/>
      <c r="I2172" s="517" t="n"/>
    </row>
    <row r="2173">
      <c r="A2173" s="521" t="n"/>
      <c r="B2173" s="522" t="n"/>
      <c r="C2173" s="530" t="n"/>
      <c r="D2173" s="517" t="n"/>
      <c r="E2173" s="494" t="n"/>
      <c r="F2173" s="517" t="n"/>
      <c r="G2173" s="517" t="n"/>
      <c r="H2173" s="517" t="n"/>
      <c r="I2173" s="517" t="n"/>
    </row>
    <row r="2174">
      <c r="A2174" s="521" t="n"/>
      <c r="B2174" s="522" t="n"/>
      <c r="C2174" s="523" t="n"/>
      <c r="D2174" s="517" t="n"/>
      <c r="E2174" s="494" t="n"/>
      <c r="F2174" s="517" t="n"/>
      <c r="G2174" s="517" t="n"/>
      <c r="H2174" s="517" t="n"/>
      <c r="I2174" s="517" t="n"/>
    </row>
    <row r="2175">
      <c r="A2175" s="521" t="n"/>
      <c r="B2175" s="522" t="n"/>
      <c r="C2175" s="523" t="n"/>
      <c r="D2175" s="517" t="n"/>
      <c r="E2175" s="494" t="n"/>
      <c r="F2175" s="517" t="n"/>
      <c r="G2175" s="517" t="n"/>
      <c r="H2175" s="517" t="n"/>
      <c r="I2175" s="517" t="n"/>
    </row>
    <row r="2176">
      <c r="A2176" s="521" t="n"/>
      <c r="B2176" s="522" t="n"/>
      <c r="C2176" s="523" t="n"/>
      <c r="D2176" s="517" t="n"/>
      <c r="E2176" s="494" t="n"/>
      <c r="F2176" s="517" t="n"/>
      <c r="G2176" s="517" t="n"/>
      <c r="H2176" s="517" t="n"/>
      <c r="I2176" s="517" t="n"/>
    </row>
    <row r="2177">
      <c r="A2177" s="521" t="n"/>
      <c r="B2177" s="522" t="n"/>
      <c r="C2177" s="523" t="n"/>
      <c r="D2177" s="517" t="n"/>
      <c r="E2177" s="494" t="n"/>
      <c r="F2177" s="517" t="n"/>
      <c r="G2177" s="517" t="n"/>
      <c r="H2177" s="517" t="n"/>
      <c r="I2177" s="517" t="n"/>
    </row>
    <row r="2178">
      <c r="A2178" s="521" t="n"/>
      <c r="B2178" s="522" t="n"/>
      <c r="C2178" s="523" t="n"/>
      <c r="D2178" s="517" t="n"/>
      <c r="E2178" s="494" t="n"/>
      <c r="F2178" s="517" t="n"/>
      <c r="G2178" s="517" t="n"/>
      <c r="H2178" s="517" t="n"/>
      <c r="I2178" s="517" t="n"/>
    </row>
    <row r="2179">
      <c r="A2179" s="521" t="n"/>
      <c r="B2179" s="522" t="n"/>
      <c r="C2179" s="523" t="n"/>
      <c r="D2179" s="517" t="n"/>
      <c r="E2179" s="494" t="n"/>
      <c r="F2179" s="517" t="n"/>
      <c r="G2179" s="517" t="n"/>
      <c r="H2179" s="517" t="n"/>
      <c r="I2179" s="517" t="n"/>
    </row>
    <row r="2180">
      <c r="A2180" s="521" t="n"/>
      <c r="B2180" s="522" t="n"/>
      <c r="C2180" s="523" t="n"/>
      <c r="D2180" s="517" t="n"/>
      <c r="E2180" s="494" t="n"/>
      <c r="F2180" s="517" t="n"/>
      <c r="G2180" s="517" t="n"/>
      <c r="H2180" s="517" t="n"/>
      <c r="I2180" s="517" t="n"/>
    </row>
    <row r="2181">
      <c r="A2181" s="521" t="n"/>
      <c r="B2181" s="522" t="n"/>
      <c r="C2181" s="523" t="n"/>
      <c r="D2181" s="517" t="n"/>
      <c r="E2181" s="494" t="n"/>
      <c r="F2181" s="517" t="n"/>
      <c r="G2181" s="517" t="n"/>
      <c r="H2181" s="517" t="n"/>
      <c r="I2181" s="517" t="n"/>
    </row>
    <row r="2182">
      <c r="A2182" s="521" t="n"/>
      <c r="B2182" s="522" t="n"/>
      <c r="C2182" s="523" t="n"/>
      <c r="D2182" s="517" t="n"/>
      <c r="E2182" s="494" t="n"/>
      <c r="F2182" s="517" t="n"/>
      <c r="G2182" s="517" t="n"/>
      <c r="H2182" s="517" t="n"/>
      <c r="I2182" s="517" t="n"/>
    </row>
    <row r="2183">
      <c r="A2183" s="521" t="n"/>
      <c r="B2183" s="522" t="n"/>
      <c r="C2183" s="523" t="n"/>
      <c r="D2183" s="517" t="n"/>
      <c r="E2183" s="494" t="n"/>
      <c r="F2183" s="517" t="n"/>
      <c r="G2183" s="517" t="n"/>
      <c r="H2183" s="517" t="n"/>
      <c r="I2183" s="517" t="n"/>
    </row>
    <row r="2184">
      <c r="A2184" s="521" t="n"/>
      <c r="B2184" s="522" t="n"/>
      <c r="C2184" s="523" t="n"/>
      <c r="D2184" s="517" t="n"/>
      <c r="E2184" s="494" t="n"/>
      <c r="F2184" s="517" t="n"/>
      <c r="G2184" s="517" t="n"/>
      <c r="H2184" s="517" t="n"/>
      <c r="I2184" s="517" t="n"/>
    </row>
    <row r="2185">
      <c r="A2185" s="521" t="n"/>
      <c r="B2185" s="522" t="n"/>
      <c r="C2185" s="479" t="n"/>
      <c r="D2185" s="517" t="n"/>
      <c r="E2185" s="494" t="n"/>
      <c r="F2185" s="517" t="n"/>
      <c r="G2185" s="517" t="n"/>
      <c r="H2185" s="517" t="n"/>
      <c r="I2185" s="517" t="n"/>
    </row>
    <row r="2186">
      <c r="A2186" s="521" t="n"/>
      <c r="B2186" s="522" t="n"/>
      <c r="C2186" s="533" t="n"/>
      <c r="D2186" s="517" t="n"/>
      <c r="E2186" s="494" t="n"/>
      <c r="F2186" s="517" t="n"/>
      <c r="G2186" s="517" t="n"/>
      <c r="H2186" s="517" t="n"/>
      <c r="I2186" s="517" t="n"/>
    </row>
    <row r="2187">
      <c r="A2187" s="521" t="n"/>
      <c r="B2187" s="522" t="n"/>
      <c r="C2187" s="533" t="n"/>
      <c r="D2187" s="517" t="n"/>
      <c r="E2187" s="494" t="n"/>
      <c r="F2187" s="517" t="n"/>
      <c r="G2187" s="517" t="n"/>
      <c r="H2187" s="517" t="n"/>
      <c r="I2187" s="517" t="n"/>
    </row>
    <row r="2188">
      <c r="A2188" s="521" t="n"/>
      <c r="B2188" s="522" t="n"/>
      <c r="C2188" s="479" t="n"/>
      <c r="D2188" s="517" t="n"/>
      <c r="E2188" s="494" t="n"/>
      <c r="F2188" s="517" t="n"/>
      <c r="G2188" s="517" t="n"/>
      <c r="H2188" s="517" t="n"/>
      <c r="I2188" s="517" t="n"/>
    </row>
    <row r="2189">
      <c r="A2189" s="521" t="n"/>
      <c r="B2189" s="522" t="n"/>
      <c r="C2189" s="523" t="n"/>
      <c r="D2189" s="517" t="n"/>
      <c r="E2189" s="494" t="n"/>
      <c r="F2189" s="517" t="n"/>
      <c r="G2189" s="517" t="n"/>
      <c r="H2189" s="517" t="n"/>
      <c r="I2189" s="517" t="n"/>
    </row>
    <row r="2190">
      <c r="A2190" s="521" t="n"/>
      <c r="B2190" s="522" t="n"/>
      <c r="C2190" s="523" t="n"/>
      <c r="D2190" s="517" t="n"/>
      <c r="E2190" s="494" t="n"/>
      <c r="F2190" s="517" t="n"/>
      <c r="G2190" s="517" t="n"/>
      <c r="H2190" s="517" t="n"/>
      <c r="I2190" s="517" t="n"/>
    </row>
    <row r="2191">
      <c r="A2191" s="521" t="n"/>
      <c r="B2191" s="522" t="n"/>
      <c r="C2191" s="479" t="n"/>
      <c r="D2191" s="517" t="n"/>
      <c r="E2191" s="494" t="n"/>
      <c r="F2191" s="517" t="n"/>
      <c r="G2191" s="517" t="n"/>
      <c r="H2191" s="517" t="n"/>
      <c r="I2191" s="517" t="n"/>
    </row>
    <row r="2192">
      <c r="A2192" s="521" t="n"/>
      <c r="B2192" s="522" t="n"/>
      <c r="C2192" s="479" t="n"/>
      <c r="D2192" s="517" t="n"/>
      <c r="E2192" s="494" t="n"/>
      <c r="F2192" s="517" t="n"/>
      <c r="G2192" s="517" t="n"/>
      <c r="H2192" s="517" t="n"/>
      <c r="I2192" s="517" t="n"/>
    </row>
    <row r="2193">
      <c r="A2193" s="521" t="n"/>
      <c r="B2193" s="522" t="n"/>
      <c r="C2193" s="479" t="n"/>
      <c r="D2193" s="517" t="n"/>
      <c r="E2193" s="494" t="n"/>
      <c r="F2193" s="517" t="n"/>
      <c r="G2193" s="517" t="n"/>
      <c r="H2193" s="517" t="n"/>
      <c r="I2193" s="517" t="n"/>
    </row>
    <row r="2194">
      <c r="A2194" s="521" t="n"/>
      <c r="B2194" s="522" t="n"/>
      <c r="C2194" s="535" t="n"/>
      <c r="D2194" s="517" t="n"/>
      <c r="E2194" s="494" t="n"/>
      <c r="F2194" s="517" t="n"/>
      <c r="G2194" s="517" t="n"/>
      <c r="H2194" s="517" t="n"/>
      <c r="I2194" s="517" t="n"/>
    </row>
    <row r="2195">
      <c r="A2195" s="521" t="n"/>
      <c r="B2195" s="522" t="n"/>
      <c r="C2195" s="536" t="n"/>
      <c r="D2195" s="517" t="n"/>
      <c r="E2195" s="494" t="n"/>
      <c r="F2195" s="517" t="n"/>
      <c r="G2195" s="517" t="n"/>
      <c r="H2195" s="517" t="n"/>
      <c r="I2195" s="517" t="n"/>
    </row>
    <row r="2196">
      <c r="A2196" s="521" t="n"/>
      <c r="B2196" s="522" t="n"/>
      <c r="C2196" s="479" t="n"/>
      <c r="D2196" s="517" t="n"/>
      <c r="E2196" s="494" t="n"/>
      <c r="F2196" s="517" t="n"/>
      <c r="G2196" s="517" t="n"/>
      <c r="H2196" s="517" t="n"/>
      <c r="I2196" s="517" t="n"/>
    </row>
    <row r="2197">
      <c r="A2197" s="521" t="n"/>
      <c r="B2197" s="522" t="n"/>
      <c r="C2197" s="479" t="n"/>
      <c r="D2197" s="517" t="n"/>
      <c r="E2197" s="494" t="n"/>
      <c r="F2197" s="517" t="n"/>
      <c r="G2197" s="517" t="n"/>
      <c r="H2197" s="517" t="n"/>
      <c r="I2197" s="517" t="n"/>
    </row>
    <row r="2198">
      <c r="A2198" s="521" t="n"/>
      <c r="B2198" s="522" t="n"/>
      <c r="C2198" s="523" t="n"/>
      <c r="D2198" s="517" t="n"/>
      <c r="E2198" s="494" t="n"/>
      <c r="F2198" s="517" t="n"/>
      <c r="G2198" s="517" t="n"/>
      <c r="H2198" s="517" t="n"/>
      <c r="I2198" s="517" t="n"/>
    </row>
    <row r="2199">
      <c r="A2199" s="521" t="n"/>
      <c r="B2199" s="522" t="n"/>
      <c r="C2199" s="523" t="n"/>
      <c r="D2199" s="517" t="n"/>
      <c r="E2199" s="494" t="n"/>
      <c r="F2199" s="517" t="n"/>
      <c r="G2199" s="517" t="n"/>
      <c r="H2199" s="517" t="n"/>
      <c r="I2199" s="517" t="n"/>
    </row>
    <row r="2200">
      <c r="A2200" s="521" t="n"/>
      <c r="B2200" s="522" t="n"/>
      <c r="C2200" s="523" t="n"/>
      <c r="D2200" s="517" t="n"/>
      <c r="E2200" s="494" t="n"/>
      <c r="F2200" s="517" t="n"/>
      <c r="G2200" s="517" t="n"/>
      <c r="H2200" s="517" t="n"/>
      <c r="I2200" s="517" t="n"/>
    </row>
    <row r="2201">
      <c r="A2201" s="521" t="n"/>
      <c r="B2201" s="522" t="n"/>
      <c r="C2201" s="532" t="n"/>
      <c r="D2201" s="517" t="n"/>
      <c r="E2201" s="494" t="n"/>
      <c r="F2201" s="517" t="n"/>
      <c r="G2201" s="517" t="n"/>
      <c r="H2201" s="517" t="n"/>
      <c r="I2201" s="517" t="n"/>
    </row>
    <row r="2202">
      <c r="A2202" s="521" t="n"/>
      <c r="B2202" s="522" t="n"/>
      <c r="C2202" s="533" t="n"/>
      <c r="D2202" s="517" t="n"/>
      <c r="E2202" s="494" t="n"/>
      <c r="F2202" s="517" t="n"/>
      <c r="G2202" s="517" t="n"/>
      <c r="H2202" s="517" t="n"/>
      <c r="I2202" s="517" t="n"/>
    </row>
    <row r="2203">
      <c r="A2203" s="521" t="n"/>
      <c r="B2203" s="522" t="n"/>
      <c r="C2203" s="523" t="n"/>
      <c r="D2203" s="517" t="n"/>
      <c r="E2203" s="494" t="n"/>
      <c r="F2203" s="517" t="n"/>
      <c r="G2203" s="517" t="n"/>
      <c r="H2203" s="517" t="n"/>
      <c r="I2203" s="517" t="n"/>
    </row>
    <row r="2204">
      <c r="A2204" s="521" t="n"/>
      <c r="B2204" s="522" t="n"/>
      <c r="C2204" s="523" t="n"/>
      <c r="D2204" s="517" t="n"/>
      <c r="E2204" s="494" t="n"/>
      <c r="F2204" s="517" t="n"/>
      <c r="G2204" s="517" t="n"/>
      <c r="H2204" s="517" t="n"/>
      <c r="I2204" s="517" t="n"/>
    </row>
    <row r="2205">
      <c r="A2205" s="521" t="n"/>
      <c r="B2205" s="522" t="n"/>
      <c r="C2205" s="523" t="n"/>
      <c r="D2205" s="517" t="n"/>
      <c r="E2205" s="494" t="n"/>
      <c r="F2205" s="517" t="n"/>
      <c r="G2205" s="517" t="n"/>
      <c r="H2205" s="517" t="n"/>
      <c r="I2205" s="517" t="n"/>
    </row>
    <row r="2206">
      <c r="A2206" s="521" t="n"/>
      <c r="B2206" s="522" t="n"/>
      <c r="C2206" s="523" t="n"/>
      <c r="D2206" s="517" t="n"/>
      <c r="E2206" s="494" t="n"/>
      <c r="F2206" s="517" t="n"/>
      <c r="G2206" s="517" t="n"/>
      <c r="H2206" s="517" t="n"/>
      <c r="I2206" s="517" t="n"/>
    </row>
    <row r="2207">
      <c r="A2207" s="521" t="n"/>
      <c r="B2207" s="522" t="n"/>
      <c r="C2207" s="523" t="n"/>
      <c r="D2207" s="517" t="n"/>
      <c r="E2207" s="494" t="n"/>
      <c r="F2207" s="517" t="n"/>
      <c r="G2207" s="517" t="n"/>
      <c r="H2207" s="517" t="n"/>
      <c r="I2207" s="517" t="n"/>
    </row>
    <row r="2208">
      <c r="A2208" s="521" t="n"/>
      <c r="B2208" s="522" t="n"/>
      <c r="C2208" s="523" t="n"/>
      <c r="D2208" s="517" t="n"/>
      <c r="E2208" s="494" t="n"/>
      <c r="F2208" s="517" t="n"/>
      <c r="G2208" s="517" t="n"/>
      <c r="H2208" s="517" t="n"/>
      <c r="I2208" s="517" t="n"/>
    </row>
    <row r="2209">
      <c r="A2209" s="521" t="n"/>
      <c r="B2209" s="522" t="n"/>
      <c r="C2209" s="533" t="n"/>
      <c r="D2209" s="517" t="n"/>
      <c r="E2209" s="494" t="n"/>
      <c r="F2209" s="517" t="n"/>
      <c r="G2209" s="517" t="n"/>
      <c r="H2209" s="517" t="n"/>
      <c r="I2209" s="517" t="n"/>
    </row>
    <row r="2210">
      <c r="A2210" s="521" t="n"/>
      <c r="B2210" s="522" t="n"/>
      <c r="C2210" s="479" t="n"/>
      <c r="D2210" s="517" t="n"/>
      <c r="E2210" s="494" t="n"/>
      <c r="F2210" s="517" t="n"/>
      <c r="G2210" s="517" t="n"/>
      <c r="H2210" s="517" t="n"/>
      <c r="I2210" s="517" t="n"/>
    </row>
    <row r="2211">
      <c r="A2211" s="521" t="n"/>
      <c r="B2211" s="522" t="n"/>
      <c r="C2211" s="523" t="n"/>
      <c r="D2211" s="517" t="n"/>
      <c r="E2211" s="494" t="n"/>
      <c r="F2211" s="517" t="n"/>
      <c r="G2211" s="517" t="n"/>
      <c r="H2211" s="517" t="n"/>
      <c r="I2211" s="517" t="n"/>
    </row>
    <row r="2212">
      <c r="A2212" s="521" t="n"/>
      <c r="B2212" s="522" t="n"/>
      <c r="C2212" s="540" t="n"/>
      <c r="D2212" s="517" t="n"/>
      <c r="E2212" s="494" t="n"/>
      <c r="F2212" s="517" t="n"/>
      <c r="G2212" s="517" t="n"/>
      <c r="H2212" s="517" t="n"/>
      <c r="I2212" s="517" t="n"/>
    </row>
    <row r="2213">
      <c r="A2213" s="521" t="n"/>
      <c r="B2213" s="522" t="n"/>
      <c r="C2213" s="534" t="n"/>
      <c r="D2213" s="517" t="n"/>
      <c r="E2213" s="494" t="n"/>
      <c r="F2213" s="517" t="n"/>
      <c r="G2213" s="517" t="n"/>
      <c r="H2213" s="517" t="n"/>
      <c r="I2213" s="517" t="n"/>
    </row>
    <row r="2214">
      <c r="A2214" s="521" t="n"/>
      <c r="B2214" s="522" t="n"/>
      <c r="C2214" s="523" t="n"/>
      <c r="D2214" s="517" t="n"/>
      <c r="E2214" s="494" t="n"/>
      <c r="F2214" s="517" t="n"/>
      <c r="G2214" s="517" t="n"/>
      <c r="H2214" s="517" t="n"/>
      <c r="I2214" s="517" t="n"/>
    </row>
    <row r="2215">
      <c r="A2215" s="521" t="n"/>
      <c r="B2215" s="522" t="n"/>
      <c r="C2215" s="523" t="n"/>
      <c r="D2215" s="517" t="n"/>
      <c r="E2215" s="494" t="n"/>
      <c r="F2215" s="517" t="n"/>
      <c r="G2215" s="517" t="n"/>
      <c r="H2215" s="517" t="n"/>
      <c r="I2215" s="517" t="n"/>
    </row>
    <row r="2216">
      <c r="A2216" s="521" t="n"/>
      <c r="B2216" s="522" t="n"/>
      <c r="C2216" s="523" t="n"/>
      <c r="D2216" s="517" t="n"/>
      <c r="E2216" s="494" t="n"/>
      <c r="F2216" s="517" t="n"/>
      <c r="G2216" s="517" t="n"/>
      <c r="H2216" s="517" t="n"/>
      <c r="I2216" s="517" t="n"/>
    </row>
    <row r="2217">
      <c r="A2217" s="521" t="n"/>
      <c r="B2217" s="522" t="n"/>
      <c r="C2217" s="479" t="n"/>
      <c r="D2217" s="517" t="n"/>
      <c r="E2217" s="494" t="n"/>
      <c r="F2217" s="517" t="n"/>
      <c r="G2217" s="517" t="n"/>
      <c r="H2217" s="517" t="n"/>
      <c r="I2217" s="517" t="n"/>
    </row>
    <row r="2218">
      <c r="A2218" s="521" t="n"/>
      <c r="B2218" s="522" t="n"/>
      <c r="C2218" s="533" t="n"/>
      <c r="D2218" s="517" t="n"/>
      <c r="E2218" s="494" t="n"/>
      <c r="F2218" s="517" t="n"/>
      <c r="G2218" s="517" t="n"/>
      <c r="H2218" s="517" t="n"/>
      <c r="I2218" s="517" t="n"/>
    </row>
    <row r="2219">
      <c r="A2219" s="521" t="n"/>
      <c r="B2219" s="522" t="n"/>
      <c r="C2219" s="479" t="n"/>
      <c r="D2219" s="517" t="n"/>
      <c r="E2219" s="494" t="n"/>
      <c r="F2219" s="517" t="n"/>
      <c r="G2219" s="517" t="n"/>
      <c r="H2219" s="517" t="n"/>
      <c r="I2219" s="517" t="n"/>
    </row>
    <row r="2220">
      <c r="A2220" s="521" t="n"/>
      <c r="B2220" s="522" t="n"/>
      <c r="C2220" s="479" t="n"/>
      <c r="D2220" s="517" t="n"/>
      <c r="E2220" s="494" t="n"/>
      <c r="F2220" s="517" t="n"/>
      <c r="G2220" s="517" t="n"/>
      <c r="H2220" s="517" t="n"/>
      <c r="I2220" s="517" t="n"/>
    </row>
    <row r="2221">
      <c r="A2221" s="521" t="n"/>
      <c r="B2221" s="522" t="n"/>
      <c r="C2221" s="479" t="n"/>
      <c r="D2221" s="517" t="n"/>
      <c r="E2221" s="494" t="n"/>
      <c r="F2221" s="517" t="n"/>
      <c r="G2221" s="517" t="n"/>
      <c r="H2221" s="517" t="n"/>
      <c r="I2221" s="517" t="n"/>
    </row>
    <row r="2222">
      <c r="A2222" s="521" t="n"/>
      <c r="B2222" s="522" t="n"/>
      <c r="C2222" s="523" t="n"/>
      <c r="D2222" s="517" t="n"/>
      <c r="E2222" s="494" t="n"/>
      <c r="F2222" s="517" t="n"/>
      <c r="G2222" s="517" t="n"/>
      <c r="H2222" s="517" t="n"/>
      <c r="I2222" s="517" t="n"/>
    </row>
    <row r="2223">
      <c r="A2223" s="521" t="n"/>
      <c r="B2223" s="522" t="n"/>
      <c r="C2223" s="530" t="n"/>
      <c r="D2223" s="517" t="n"/>
      <c r="E2223" s="494" t="n"/>
      <c r="F2223" s="517" t="n"/>
      <c r="G2223" s="517" t="n"/>
      <c r="H2223" s="517" t="n"/>
      <c r="I2223" s="517" t="n"/>
    </row>
    <row r="2224">
      <c r="A2224" s="521" t="n"/>
      <c r="B2224" s="522" t="n"/>
      <c r="C2224" s="523" t="n"/>
      <c r="D2224" s="517" t="n"/>
      <c r="E2224" s="494" t="n"/>
      <c r="F2224" s="517" t="n"/>
      <c r="G2224" s="517" t="n"/>
      <c r="H2224" s="517" t="n"/>
      <c r="I2224" s="517" t="n"/>
    </row>
    <row r="2225">
      <c r="A2225" s="521" t="n"/>
      <c r="B2225" s="522" t="n"/>
      <c r="C2225" s="531" t="n"/>
      <c r="D2225" s="517" t="n"/>
      <c r="E2225" s="494" t="n"/>
      <c r="F2225" s="517" t="n"/>
      <c r="G2225" s="517" t="n"/>
      <c r="H2225" s="517" t="n"/>
      <c r="I2225" s="517" t="n"/>
    </row>
    <row r="2226">
      <c r="A2226" s="521" t="n"/>
      <c r="B2226" s="522" t="n"/>
      <c r="C2226" s="523" t="n"/>
      <c r="D2226" s="517" t="n"/>
      <c r="E2226" s="494" t="n"/>
      <c r="F2226" s="517" t="n"/>
      <c r="G2226" s="517" t="n"/>
      <c r="H2226" s="517" t="n"/>
      <c r="I2226" s="517" t="n"/>
    </row>
    <row r="2227">
      <c r="A2227" s="521" t="n"/>
      <c r="B2227" s="522" t="n"/>
      <c r="C2227" s="532" t="n"/>
      <c r="D2227" s="517" t="n"/>
      <c r="E2227" s="494" t="n"/>
      <c r="F2227" s="517" t="n"/>
      <c r="G2227" s="517" t="n"/>
      <c r="H2227" s="517" t="n"/>
      <c r="I2227" s="517" t="n"/>
    </row>
    <row r="2228">
      <c r="A2228" s="521" t="n"/>
      <c r="B2228" s="522" t="n"/>
      <c r="C2228" s="532" t="n"/>
      <c r="D2228" s="517" t="n"/>
      <c r="E2228" s="494" t="n"/>
      <c r="F2228" s="517" t="n"/>
      <c r="G2228" s="517" t="n"/>
      <c r="H2228" s="517" t="n"/>
      <c r="I2228" s="517" t="n"/>
    </row>
    <row r="2229">
      <c r="A2229" s="521" t="n"/>
      <c r="B2229" s="522" t="n"/>
      <c r="C2229" s="533" t="n"/>
      <c r="D2229" s="517" t="n"/>
      <c r="E2229" s="494" t="n"/>
      <c r="F2229" s="517" t="n"/>
      <c r="G2229" s="517" t="n"/>
      <c r="H2229" s="517" t="n"/>
      <c r="I2229" s="517" t="n"/>
    </row>
    <row r="2230">
      <c r="A2230" s="521" t="n"/>
      <c r="B2230" s="522" t="n"/>
      <c r="C2230" s="532" t="n"/>
      <c r="D2230" s="517" t="n"/>
      <c r="E2230" s="494" t="n"/>
      <c r="F2230" s="517" t="n"/>
      <c r="G2230" s="517" t="n"/>
      <c r="H2230" s="517" t="n"/>
      <c r="I2230" s="517" t="n"/>
    </row>
    <row r="2231">
      <c r="A2231" s="521" t="n"/>
      <c r="B2231" s="522" t="n"/>
      <c r="C2231" s="479" t="n"/>
      <c r="D2231" s="517" t="n"/>
      <c r="E2231" s="494" t="n"/>
      <c r="F2231" s="517" t="n"/>
      <c r="G2231" s="517" t="n"/>
      <c r="H2231" s="517" t="n"/>
      <c r="I2231" s="517" t="n"/>
    </row>
    <row r="2232">
      <c r="A2232" s="521" t="n"/>
      <c r="B2232" s="522" t="n"/>
      <c r="C2232" s="479" t="n"/>
      <c r="D2232" s="517" t="n"/>
      <c r="E2232" s="494" t="n"/>
      <c r="F2232" s="517" t="n"/>
      <c r="G2232" s="517" t="n"/>
      <c r="H2232" s="517" t="n"/>
      <c r="I2232" s="517" t="n"/>
    </row>
    <row r="2233">
      <c r="A2233" s="521" t="n"/>
      <c r="B2233" s="522" t="n"/>
      <c r="C2233" s="479" t="n"/>
      <c r="D2233" s="517" t="n"/>
      <c r="E2233" s="494" t="n"/>
      <c r="F2233" s="517" t="n"/>
      <c r="G2233" s="517" t="n"/>
      <c r="H2233" s="517" t="n"/>
      <c r="I2233" s="517" t="n"/>
    </row>
    <row r="2234">
      <c r="A2234" s="521" t="n"/>
      <c r="B2234" s="522" t="n"/>
      <c r="C2234" s="523" t="n"/>
      <c r="D2234" s="517" t="n"/>
      <c r="E2234" s="494" t="n"/>
      <c r="F2234" s="517" t="n"/>
      <c r="G2234" s="517" t="n"/>
      <c r="H2234" s="517" t="n"/>
      <c r="I2234" s="517" t="n"/>
    </row>
    <row r="2235">
      <c r="A2235" s="521" t="n"/>
      <c r="B2235" s="522" t="n"/>
      <c r="C2235" s="532" t="n"/>
      <c r="D2235" s="517" t="n"/>
      <c r="E2235" s="494" t="n"/>
      <c r="F2235" s="517" t="n"/>
      <c r="G2235" s="517" t="n"/>
      <c r="H2235" s="517" t="n"/>
      <c r="I2235" s="517" t="n"/>
    </row>
    <row r="2236">
      <c r="A2236" s="521" t="n"/>
      <c r="B2236" s="522" t="n"/>
      <c r="C2236" s="523" t="n"/>
      <c r="D2236" s="517" t="n"/>
      <c r="E2236" s="494" t="n"/>
      <c r="F2236" s="517" t="n"/>
      <c r="G2236" s="517" t="n"/>
      <c r="H2236" s="517" t="n"/>
      <c r="I2236" s="517" t="n"/>
    </row>
    <row r="2237">
      <c r="A2237" s="521" t="n"/>
      <c r="B2237" s="522" t="n"/>
      <c r="C2237" s="540" t="n"/>
      <c r="D2237" s="517" t="n"/>
      <c r="E2237" s="494" t="n"/>
      <c r="F2237" s="517" t="n"/>
      <c r="G2237" s="517" t="n"/>
      <c r="H2237" s="517" t="n"/>
      <c r="I2237" s="517" t="n"/>
    </row>
    <row r="2238">
      <c r="A2238" s="521" t="n"/>
      <c r="B2238" s="522" t="n"/>
      <c r="C2238" s="479" t="n"/>
      <c r="D2238" s="517" t="n"/>
      <c r="E2238" s="494" t="n"/>
      <c r="F2238" s="517" t="n"/>
      <c r="G2238" s="517" t="n"/>
      <c r="H2238" s="517" t="n"/>
      <c r="I2238" s="517" t="n"/>
    </row>
    <row r="2239">
      <c r="A2239" s="521" t="n"/>
      <c r="B2239" s="522" t="n"/>
      <c r="C2239" s="523" t="n"/>
      <c r="D2239" s="517" t="n"/>
      <c r="E2239" s="494" t="n"/>
      <c r="F2239" s="517" t="n"/>
      <c r="G2239" s="517" t="n"/>
      <c r="H2239" s="517" t="n"/>
      <c r="I2239" s="517" t="n"/>
    </row>
    <row r="2240">
      <c r="A2240" s="521" t="n"/>
      <c r="B2240" s="522" t="n"/>
      <c r="C2240" s="523" t="n"/>
      <c r="D2240" s="517" t="n"/>
      <c r="E2240" s="494" t="n"/>
      <c r="F2240" s="517" t="n"/>
      <c r="G2240" s="517" t="n"/>
      <c r="H2240" s="517" t="n"/>
      <c r="I2240" s="517" t="n"/>
    </row>
    <row r="2241">
      <c r="A2241" s="521" t="n"/>
      <c r="B2241" s="522" t="n"/>
      <c r="C2241" s="523" t="n"/>
      <c r="D2241" s="517" t="n"/>
      <c r="E2241" s="494" t="n"/>
      <c r="F2241" s="517" t="n"/>
      <c r="G2241" s="517" t="n"/>
      <c r="H2241" s="517" t="n"/>
      <c r="I2241" s="517" t="n"/>
    </row>
    <row r="2242">
      <c r="A2242" s="521" t="n"/>
      <c r="B2242" s="522" t="n"/>
      <c r="C2242" s="523" t="n"/>
      <c r="D2242" s="517" t="n"/>
      <c r="E2242" s="494" t="n"/>
      <c r="F2242" s="517" t="n"/>
      <c r="G2242" s="517" t="n"/>
      <c r="H2242" s="517" t="n"/>
      <c r="I2242" s="517" t="n"/>
    </row>
    <row r="2243">
      <c r="A2243" s="521" t="n"/>
      <c r="B2243" s="522" t="n"/>
      <c r="C2243" s="523" t="n"/>
      <c r="D2243" s="517" t="n"/>
      <c r="E2243" s="494" t="n"/>
      <c r="F2243" s="517" t="n"/>
      <c r="G2243" s="517" t="n"/>
      <c r="H2243" s="517" t="n"/>
      <c r="I2243" s="517" t="n"/>
    </row>
    <row r="2244">
      <c r="A2244" s="521" t="n"/>
      <c r="B2244" s="522" t="n"/>
      <c r="C2244" s="523" t="n"/>
      <c r="D2244" s="517" t="n"/>
      <c r="E2244" s="494" t="n"/>
      <c r="F2244" s="517" t="n"/>
      <c r="G2244" s="517" t="n"/>
      <c r="H2244" s="517" t="n"/>
      <c r="I2244" s="517" t="n"/>
    </row>
    <row r="2245">
      <c r="A2245" s="521" t="n"/>
      <c r="B2245" s="522" t="n"/>
      <c r="C2245" s="479" t="n"/>
      <c r="D2245" s="517" t="n"/>
      <c r="E2245" s="494" t="n"/>
      <c r="F2245" s="517" t="n"/>
      <c r="G2245" s="517" t="n"/>
      <c r="H2245" s="517" t="n"/>
      <c r="I2245" s="517" t="n"/>
    </row>
    <row r="2246">
      <c r="A2246" s="521" t="n"/>
      <c r="B2246" s="522" t="n"/>
      <c r="C2246" s="479" t="n"/>
      <c r="D2246" s="517" t="n"/>
      <c r="E2246" s="494" t="n"/>
      <c r="F2246" s="517" t="n"/>
      <c r="G2246" s="517" t="n"/>
      <c r="H2246" s="517" t="n"/>
      <c r="I2246" s="517" t="n"/>
    </row>
    <row r="2247">
      <c r="A2247" s="521" t="n"/>
      <c r="B2247" s="522" t="n"/>
      <c r="C2247" s="523" t="n"/>
      <c r="D2247" s="517" t="n"/>
      <c r="E2247" s="494" t="n"/>
      <c r="F2247" s="517" t="n"/>
      <c r="G2247" s="517" t="n"/>
      <c r="H2247" s="517" t="n"/>
      <c r="I2247" s="517" t="n"/>
    </row>
    <row r="2248">
      <c r="A2248" s="521" t="n"/>
      <c r="B2248" s="522" t="n"/>
      <c r="C2248" s="523" t="n"/>
      <c r="D2248" s="517" t="n"/>
      <c r="E2248" s="494" t="n"/>
      <c r="F2248" s="517" t="n"/>
      <c r="G2248" s="517" t="n"/>
      <c r="H2248" s="517" t="n"/>
      <c r="I2248" s="517" t="n"/>
    </row>
    <row r="2249">
      <c r="A2249" s="521" t="n"/>
      <c r="B2249" s="522" t="n"/>
      <c r="C2249" s="532" t="n"/>
      <c r="D2249" s="517" t="n"/>
      <c r="E2249" s="494" t="n"/>
      <c r="F2249" s="517" t="n"/>
      <c r="G2249" s="517" t="n"/>
      <c r="H2249" s="517" t="n"/>
      <c r="I2249" s="517" t="n"/>
    </row>
    <row r="2250">
      <c r="A2250" s="521" t="n"/>
      <c r="B2250" s="522" t="n"/>
      <c r="C2250" s="479" t="n"/>
      <c r="D2250" s="517" t="n"/>
      <c r="E2250" s="494" t="n"/>
      <c r="F2250" s="517" t="n"/>
      <c r="G2250" s="517" t="n"/>
      <c r="H2250" s="517" t="n"/>
      <c r="I2250" s="517" t="n"/>
    </row>
    <row r="2251">
      <c r="A2251" s="521" t="n"/>
      <c r="B2251" s="522" t="n"/>
      <c r="C2251" s="523" t="n"/>
      <c r="D2251" s="517" t="n"/>
      <c r="E2251" s="494" t="n"/>
      <c r="F2251" s="517" t="n"/>
      <c r="G2251" s="517" t="n"/>
      <c r="H2251" s="517" t="n"/>
      <c r="I2251" s="517" t="n"/>
    </row>
    <row r="2252">
      <c r="A2252" s="521" t="n"/>
      <c r="B2252" s="522" t="n"/>
      <c r="C2252" s="540" t="n"/>
      <c r="D2252" s="517" t="n"/>
      <c r="E2252" s="494" t="n"/>
      <c r="F2252" s="517" t="n"/>
      <c r="G2252" s="517" t="n"/>
      <c r="H2252" s="517" t="n"/>
      <c r="I2252" s="517" t="n"/>
    </row>
    <row r="2253">
      <c r="A2253" s="521" t="n"/>
      <c r="B2253" s="522" t="n"/>
      <c r="C2253" s="523" t="n"/>
      <c r="D2253" s="517" t="n"/>
      <c r="E2253" s="494" t="n"/>
      <c r="F2253" s="517" t="n"/>
      <c r="G2253" s="517" t="n"/>
      <c r="H2253" s="517" t="n"/>
      <c r="I2253" s="517" t="n"/>
    </row>
    <row r="2254">
      <c r="A2254" s="521" t="n"/>
      <c r="B2254" s="522" t="n"/>
      <c r="C2254" s="523" t="n"/>
      <c r="D2254" s="517" t="n"/>
      <c r="E2254" s="494" t="n"/>
      <c r="F2254" s="517" t="n"/>
      <c r="G2254" s="517" t="n"/>
      <c r="H2254" s="517" t="n"/>
      <c r="I2254" s="517" t="n"/>
    </row>
    <row r="2255">
      <c r="A2255" s="521" t="n"/>
      <c r="B2255" s="522" t="n"/>
      <c r="C2255" s="523" t="n"/>
      <c r="D2255" s="517" t="n"/>
      <c r="E2255" s="494" t="n"/>
      <c r="F2255" s="517" t="n"/>
      <c r="G2255" s="517" t="n"/>
      <c r="H2255" s="517" t="n"/>
      <c r="I2255" s="517" t="n"/>
    </row>
    <row r="2256">
      <c r="A2256" s="521" t="n"/>
      <c r="B2256" s="522" t="n"/>
      <c r="C2256" s="523" t="n"/>
      <c r="D2256" s="517" t="n"/>
      <c r="E2256" s="494" t="n"/>
      <c r="F2256" s="517" t="n"/>
      <c r="G2256" s="517" t="n"/>
      <c r="H2256" s="517" t="n"/>
      <c r="I2256" s="517" t="n"/>
    </row>
    <row r="2257">
      <c r="A2257" s="521" t="n"/>
      <c r="B2257" s="522" t="n"/>
      <c r="C2257" s="523" t="n"/>
      <c r="D2257" s="517" t="n"/>
      <c r="E2257" s="494" t="n"/>
      <c r="F2257" s="517" t="n"/>
      <c r="G2257" s="517" t="n"/>
      <c r="H2257" s="517" t="n"/>
      <c r="I2257" s="517" t="n"/>
    </row>
    <row r="2258">
      <c r="A2258" s="521" t="n"/>
      <c r="B2258" s="522" t="n"/>
      <c r="C2258" s="536" t="n"/>
      <c r="D2258" s="517" t="n"/>
      <c r="E2258" s="494" t="n"/>
      <c r="F2258" s="517" t="n"/>
      <c r="G2258" s="517" t="n"/>
      <c r="H2258" s="517" t="n"/>
      <c r="I2258" s="517" t="n"/>
    </row>
    <row r="2259">
      <c r="A2259" s="521" t="n"/>
      <c r="B2259" s="522" t="n"/>
      <c r="C2259" s="523" t="n"/>
      <c r="D2259" s="517" t="n"/>
      <c r="E2259" s="494" t="n"/>
      <c r="F2259" s="517" t="n"/>
      <c r="G2259" s="517" t="n"/>
      <c r="H2259" s="517" t="n"/>
      <c r="I2259" s="517" t="n"/>
    </row>
    <row r="2260">
      <c r="A2260" s="521" t="n"/>
      <c r="B2260" s="522" t="n"/>
      <c r="C2260" s="523" t="n"/>
      <c r="D2260" s="517" t="n"/>
      <c r="E2260" s="494" t="n"/>
      <c r="F2260" s="517" t="n"/>
      <c r="G2260" s="517" t="n"/>
      <c r="H2260" s="517" t="n"/>
      <c r="I2260" s="517" t="n"/>
    </row>
    <row r="2261">
      <c r="A2261" s="521" t="n"/>
      <c r="B2261" s="522" t="n"/>
      <c r="C2261" s="479" t="n"/>
      <c r="D2261" s="517" t="n"/>
      <c r="E2261" s="494" t="n"/>
      <c r="F2261" s="517" t="n"/>
      <c r="G2261" s="517" t="n"/>
      <c r="H2261" s="517" t="n"/>
      <c r="I2261" s="517" t="n"/>
    </row>
    <row r="2262">
      <c r="A2262" s="521" t="n"/>
      <c r="B2262" s="522" t="n"/>
      <c r="C2262" s="537" t="n"/>
      <c r="D2262" s="517" t="n"/>
      <c r="E2262" s="494" t="n"/>
      <c r="F2262" s="517" t="n"/>
      <c r="G2262" s="517" t="n"/>
      <c r="H2262" s="517" t="n"/>
      <c r="I2262" s="517" t="n"/>
    </row>
    <row r="2263">
      <c r="A2263" s="521" t="n"/>
      <c r="B2263" s="522" t="n"/>
      <c r="C2263" s="479" t="n"/>
      <c r="D2263" s="517" t="n"/>
      <c r="E2263" s="494" t="n"/>
      <c r="F2263" s="517" t="n"/>
      <c r="G2263" s="517" t="n"/>
      <c r="H2263" s="517" t="n"/>
      <c r="I2263" s="517" t="n"/>
    </row>
    <row r="2264">
      <c r="A2264" s="521" t="n"/>
      <c r="B2264" s="522" t="n"/>
      <c r="C2264" s="479" t="n"/>
      <c r="D2264" s="517" t="n"/>
      <c r="E2264" s="494" t="n"/>
      <c r="F2264" s="517" t="n"/>
      <c r="G2264" s="517" t="n"/>
      <c r="H2264" s="517" t="n"/>
      <c r="I2264" s="517" t="n"/>
    </row>
    <row r="2265">
      <c r="A2265" s="521" t="n"/>
      <c r="B2265" s="522" t="n"/>
      <c r="C2265" s="479" t="n"/>
      <c r="D2265" s="517" t="n"/>
      <c r="E2265" s="494" t="n"/>
      <c r="F2265" s="517" t="n"/>
      <c r="G2265" s="517" t="n"/>
      <c r="H2265" s="517" t="n"/>
      <c r="I2265" s="517" t="n"/>
    </row>
    <row r="2266">
      <c r="A2266" s="521" t="n"/>
      <c r="B2266" s="522" t="n"/>
      <c r="C2266" s="479" t="n"/>
      <c r="D2266" s="517" t="n"/>
      <c r="E2266" s="494" t="n"/>
      <c r="F2266" s="517" t="n"/>
      <c r="G2266" s="517" t="n"/>
      <c r="H2266" s="517" t="n"/>
      <c r="I2266" s="517" t="n"/>
    </row>
    <row r="2267">
      <c r="A2267" s="521" t="n"/>
      <c r="B2267" s="522" t="n"/>
      <c r="C2267" s="479" t="n"/>
      <c r="D2267" s="517" t="n"/>
      <c r="E2267" s="494" t="n"/>
      <c r="F2267" s="517" t="n"/>
      <c r="G2267" s="517" t="n"/>
      <c r="H2267" s="517" t="n"/>
      <c r="I2267" s="517" t="n"/>
    </row>
    <row r="2268">
      <c r="A2268" s="521" t="n"/>
      <c r="B2268" s="522" t="n"/>
      <c r="C2268" s="479" t="n"/>
      <c r="D2268" s="517" t="n"/>
      <c r="E2268" s="494" t="n"/>
      <c r="F2268" s="517" t="n"/>
      <c r="G2268" s="517" t="n"/>
      <c r="H2268" s="517" t="n"/>
      <c r="I2268" s="517" t="n"/>
    </row>
    <row r="2269">
      <c r="A2269" s="521" t="n"/>
      <c r="B2269" s="522" t="n"/>
      <c r="C2269" s="523" t="n"/>
      <c r="D2269" s="517" t="n"/>
      <c r="E2269" s="494" t="n"/>
      <c r="F2269" s="517" t="n"/>
      <c r="G2269" s="517" t="n"/>
      <c r="H2269" s="517" t="n"/>
      <c r="I2269" s="517" t="n"/>
    </row>
    <row r="2270">
      <c r="A2270" s="521" t="n"/>
      <c r="B2270" s="522" t="n"/>
      <c r="C2270" s="534" t="n"/>
      <c r="D2270" s="517" t="n"/>
      <c r="E2270" s="494" t="n"/>
      <c r="F2270" s="517" t="n"/>
      <c r="G2270" s="517" t="n"/>
      <c r="H2270" s="517" t="n"/>
      <c r="I2270" s="517" t="n"/>
    </row>
    <row r="2271">
      <c r="A2271" s="521" t="n"/>
      <c r="B2271" s="522" t="n"/>
      <c r="C2271" s="534" t="n"/>
      <c r="D2271" s="517" t="n"/>
      <c r="E2271" s="494" t="n"/>
      <c r="F2271" s="517" t="n"/>
      <c r="G2271" s="517" t="n"/>
      <c r="H2271" s="517" t="n"/>
      <c r="I2271" s="517" t="n"/>
    </row>
    <row r="2272">
      <c r="A2272" s="521" t="n"/>
      <c r="B2272" s="522" t="n"/>
      <c r="C2272" s="523" t="n"/>
      <c r="D2272" s="517" t="n"/>
      <c r="E2272" s="494" t="n"/>
      <c r="F2272" s="517" t="n"/>
      <c r="G2272" s="517" t="n"/>
      <c r="H2272" s="517" t="n"/>
      <c r="I2272" s="517" t="n"/>
    </row>
    <row r="2273">
      <c r="A2273" s="521" t="n"/>
      <c r="B2273" s="522" t="n"/>
      <c r="C2273" s="523" t="n"/>
      <c r="D2273" s="517" t="n"/>
      <c r="E2273" s="494" t="n"/>
      <c r="F2273" s="517" t="n"/>
      <c r="G2273" s="517" t="n"/>
      <c r="H2273" s="517" t="n"/>
      <c r="I2273" s="517" t="n"/>
    </row>
    <row r="2274">
      <c r="A2274" s="521" t="n"/>
      <c r="B2274" s="522" t="n"/>
      <c r="C2274" s="479" t="n"/>
      <c r="D2274" s="517" t="n"/>
      <c r="E2274" s="494" t="n"/>
      <c r="F2274" s="517" t="n"/>
      <c r="G2274" s="517" t="n"/>
      <c r="H2274" s="517" t="n"/>
      <c r="I2274" s="517" t="n"/>
    </row>
    <row r="2275">
      <c r="A2275" s="521" t="n"/>
      <c r="B2275" s="522" t="n"/>
      <c r="C2275" s="537" t="n"/>
      <c r="D2275" s="517" t="n"/>
      <c r="E2275" s="494" t="n"/>
      <c r="F2275" s="517" t="n"/>
      <c r="G2275" s="517" t="n"/>
      <c r="H2275" s="517" t="n"/>
      <c r="I2275" s="517" t="n"/>
    </row>
    <row r="2276">
      <c r="A2276" s="521" t="n"/>
      <c r="B2276" s="522" t="n"/>
      <c r="C2276" s="543" t="n"/>
      <c r="D2276" s="517" t="n"/>
      <c r="E2276" s="494" t="n"/>
      <c r="F2276" s="517" t="n"/>
      <c r="G2276" s="517" t="n"/>
      <c r="H2276" s="517" t="n"/>
      <c r="I2276" s="517" t="n"/>
    </row>
    <row r="2277">
      <c r="A2277" s="521" t="n"/>
      <c r="B2277" s="522" t="n"/>
      <c r="C2277" s="523" t="n"/>
      <c r="D2277" s="517" t="n"/>
      <c r="E2277" s="494" t="n"/>
      <c r="F2277" s="517" t="n"/>
      <c r="G2277" s="517" t="n"/>
      <c r="H2277" s="517" t="n"/>
      <c r="I2277" s="517" t="n"/>
    </row>
    <row r="2278">
      <c r="A2278" s="521" t="n"/>
      <c r="B2278" s="522" t="n"/>
      <c r="C2278" s="479" t="n"/>
      <c r="D2278" s="517" t="n"/>
      <c r="E2278" s="494" t="n"/>
      <c r="F2278" s="517" t="n"/>
      <c r="G2278" s="517" t="n"/>
      <c r="H2278" s="517" t="n"/>
      <c r="I2278" s="517" t="n"/>
    </row>
    <row r="2279">
      <c r="A2279" s="521" t="n"/>
      <c r="B2279" s="522" t="n"/>
      <c r="C2279" s="479" t="n"/>
      <c r="D2279" s="517" t="n"/>
      <c r="E2279" s="494" t="n"/>
      <c r="F2279" s="517" t="n"/>
      <c r="G2279" s="517" t="n"/>
      <c r="H2279" s="517" t="n"/>
      <c r="I2279" s="517" t="n"/>
    </row>
    <row r="2280">
      <c r="A2280" s="521" t="n"/>
      <c r="B2280" s="522" t="n"/>
      <c r="C2280" s="523" t="n"/>
      <c r="D2280" s="517" t="n"/>
      <c r="E2280" s="494" t="n"/>
      <c r="F2280" s="517" t="n"/>
      <c r="G2280" s="517" t="n"/>
      <c r="H2280" s="517" t="n"/>
      <c r="I2280" s="517" t="n"/>
    </row>
    <row r="2281">
      <c r="A2281" s="521" t="n"/>
      <c r="B2281" s="522" t="n"/>
      <c r="C2281" s="523" t="n"/>
      <c r="D2281" s="517" t="n"/>
      <c r="E2281" s="494" t="n"/>
      <c r="F2281" s="517" t="n"/>
      <c r="G2281" s="517" t="n"/>
      <c r="H2281" s="517" t="n"/>
      <c r="I2281" s="517" t="n"/>
    </row>
    <row r="2282">
      <c r="A2282" s="521" t="n"/>
      <c r="B2282" s="522" t="n"/>
      <c r="C2282" s="523" t="n"/>
      <c r="D2282" s="517" t="n"/>
      <c r="E2282" s="494" t="n"/>
      <c r="F2282" s="517" t="n"/>
      <c r="G2282" s="517" t="n"/>
      <c r="H2282" s="517" t="n"/>
      <c r="I2282" s="517" t="n"/>
    </row>
    <row r="2283">
      <c r="A2283" s="521" t="n"/>
      <c r="B2283" s="522" t="n"/>
      <c r="C2283" s="523" t="n"/>
      <c r="D2283" s="517" t="n"/>
      <c r="E2283" s="494" t="n"/>
      <c r="F2283" s="517" t="n"/>
      <c r="G2283" s="517" t="n"/>
      <c r="H2283" s="517" t="n"/>
      <c r="I2283" s="517" t="n"/>
    </row>
    <row r="2284">
      <c r="A2284" s="521" t="n"/>
      <c r="B2284" s="522" t="n"/>
      <c r="C2284" s="523" t="n"/>
      <c r="D2284" s="517" t="n"/>
      <c r="E2284" s="494" t="n"/>
      <c r="F2284" s="517" t="n"/>
      <c r="G2284" s="517" t="n"/>
      <c r="H2284" s="517" t="n"/>
      <c r="I2284" s="517" t="n"/>
    </row>
    <row r="2285">
      <c r="A2285" s="521" t="n"/>
      <c r="B2285" s="522" t="n"/>
      <c r="C2285" s="523" t="n"/>
      <c r="D2285" s="517" t="n"/>
      <c r="E2285" s="494" t="n"/>
      <c r="F2285" s="517" t="n"/>
      <c r="G2285" s="517" t="n"/>
      <c r="H2285" s="517" t="n"/>
      <c r="I2285" s="517" t="n"/>
    </row>
    <row r="2286">
      <c r="A2286" s="521" t="n"/>
      <c r="B2286" s="522" t="n"/>
      <c r="C2286" s="535" t="n"/>
      <c r="D2286" s="517" t="n"/>
      <c r="E2286" s="494" t="n"/>
      <c r="F2286" s="517" t="n"/>
      <c r="G2286" s="517" t="n"/>
      <c r="H2286" s="517" t="n"/>
      <c r="I2286" s="517" t="n"/>
    </row>
    <row r="2287">
      <c r="A2287" s="521" t="n"/>
      <c r="B2287" s="522" t="n"/>
      <c r="C2287" s="523" t="n"/>
      <c r="D2287" s="517" t="n"/>
      <c r="E2287" s="494" t="n"/>
      <c r="F2287" s="517" t="n"/>
      <c r="G2287" s="517" t="n"/>
      <c r="H2287" s="517" t="n"/>
      <c r="I2287" s="517" t="n"/>
    </row>
    <row r="2288">
      <c r="A2288" s="521" t="n"/>
      <c r="B2288" s="522" t="n"/>
      <c r="C2288" s="523" t="n"/>
      <c r="D2288" s="517" t="n"/>
      <c r="E2288" s="494" t="n"/>
      <c r="F2288" s="517" t="n"/>
      <c r="G2288" s="517" t="n"/>
      <c r="H2288" s="517" t="n"/>
      <c r="I2288" s="517" t="n"/>
    </row>
    <row r="2289">
      <c r="A2289" s="521" t="n"/>
      <c r="B2289" s="522" t="n"/>
      <c r="C2289" s="523" t="n"/>
      <c r="D2289" s="517" t="n"/>
      <c r="E2289" s="494" t="n"/>
      <c r="F2289" s="517" t="n"/>
      <c r="G2289" s="517" t="n"/>
      <c r="H2289" s="517" t="n"/>
      <c r="I2289" s="517" t="n"/>
    </row>
    <row r="2290">
      <c r="A2290" s="521" t="n"/>
      <c r="B2290" s="522" t="n"/>
      <c r="C2290" s="523" t="n"/>
      <c r="D2290" s="517" t="n"/>
      <c r="E2290" s="494" t="n"/>
      <c r="F2290" s="517" t="n"/>
      <c r="G2290" s="517" t="n"/>
      <c r="H2290" s="517" t="n"/>
      <c r="I2290" s="517" t="n"/>
    </row>
    <row r="2291">
      <c r="A2291" s="521" t="n"/>
      <c r="B2291" s="522" t="n"/>
      <c r="C2291" s="523" t="n"/>
      <c r="D2291" s="517" t="n"/>
      <c r="E2291" s="494" t="n"/>
      <c r="F2291" s="517" t="n"/>
      <c r="G2291" s="517" t="n"/>
      <c r="H2291" s="517" t="n"/>
      <c r="I2291" s="517" t="n"/>
    </row>
    <row r="2292">
      <c r="A2292" s="521" t="n"/>
      <c r="B2292" s="522" t="n"/>
      <c r="C2292" s="523" t="n"/>
      <c r="D2292" s="517" t="n"/>
      <c r="E2292" s="494" t="n"/>
      <c r="F2292" s="517" t="n"/>
      <c r="G2292" s="517" t="n"/>
      <c r="H2292" s="517" t="n"/>
      <c r="I2292" s="517" t="n"/>
    </row>
    <row r="2293">
      <c r="A2293" s="521" t="n"/>
      <c r="B2293" s="522" t="n"/>
      <c r="C2293" s="536" t="n"/>
      <c r="D2293" s="517" t="n"/>
      <c r="E2293" s="494" t="n"/>
      <c r="F2293" s="517" t="n"/>
      <c r="G2293" s="517" t="n"/>
      <c r="H2293" s="517" t="n"/>
      <c r="I2293" s="517" t="n"/>
    </row>
    <row r="2294">
      <c r="A2294" s="521" t="n"/>
      <c r="B2294" s="522" t="n"/>
      <c r="C2294" s="523" t="n"/>
      <c r="D2294" s="517" t="n"/>
      <c r="E2294" s="494" t="n"/>
      <c r="F2294" s="517" t="n"/>
      <c r="G2294" s="517" t="n"/>
      <c r="H2294" s="517" t="n"/>
      <c r="I2294" s="517" t="n"/>
    </row>
    <row r="2295">
      <c r="A2295" s="521" t="n"/>
      <c r="B2295" s="522" t="n"/>
      <c r="C2295" s="523" t="n"/>
      <c r="D2295" s="517" t="n"/>
      <c r="E2295" s="494" t="n"/>
      <c r="F2295" s="517" t="n"/>
      <c r="G2295" s="517" t="n"/>
      <c r="H2295" s="517" t="n"/>
      <c r="I2295" s="517" t="n"/>
    </row>
    <row r="2296">
      <c r="A2296" s="521" t="n"/>
      <c r="B2296" s="522" t="n"/>
      <c r="C2296" s="479" t="n"/>
      <c r="D2296" s="517" t="n"/>
      <c r="E2296" s="494" t="n"/>
      <c r="F2296" s="517" t="n"/>
      <c r="G2296" s="517" t="n"/>
      <c r="H2296" s="517" t="n"/>
      <c r="I2296" s="517" t="n"/>
    </row>
    <row r="2297">
      <c r="A2297" s="521" t="n"/>
      <c r="B2297" s="522" t="n"/>
      <c r="C2297" s="479" t="n"/>
      <c r="D2297" s="517" t="n"/>
      <c r="E2297" s="494" t="n"/>
      <c r="F2297" s="517" t="n"/>
      <c r="G2297" s="517" t="n"/>
      <c r="H2297" s="517" t="n"/>
      <c r="I2297" s="517" t="n"/>
    </row>
    <row r="2298">
      <c r="A2298" s="521" t="n"/>
      <c r="B2298" s="522" t="n"/>
      <c r="C2298" s="479" t="n"/>
      <c r="D2298" s="517" t="n"/>
      <c r="E2298" s="494" t="n"/>
      <c r="F2298" s="517" t="n"/>
      <c r="G2298" s="517" t="n"/>
      <c r="H2298" s="517" t="n"/>
      <c r="I2298" s="517" t="n"/>
    </row>
    <row r="2299">
      <c r="A2299" s="521" t="n"/>
      <c r="B2299" s="522" t="n"/>
      <c r="C2299" s="479" t="n"/>
      <c r="D2299" s="517" t="n"/>
      <c r="E2299" s="494" t="n"/>
      <c r="F2299" s="517" t="n"/>
      <c r="G2299" s="517" t="n"/>
      <c r="H2299" s="517" t="n"/>
      <c r="I2299" s="517" t="n"/>
    </row>
    <row r="2300">
      <c r="A2300" s="521" t="n"/>
      <c r="B2300" s="522" t="n"/>
      <c r="C2300" s="541" t="n"/>
      <c r="D2300" s="517" t="n"/>
      <c r="E2300" s="494" t="n"/>
      <c r="F2300" s="517" t="n"/>
      <c r="G2300" s="517" t="n"/>
      <c r="H2300" s="517" t="n"/>
      <c r="I2300" s="517" t="n"/>
    </row>
    <row r="2301">
      <c r="A2301" s="521" t="n"/>
      <c r="B2301" s="522" t="n"/>
      <c r="C2301" s="523" t="n"/>
      <c r="D2301" s="517" t="n"/>
      <c r="E2301" s="494" t="n"/>
      <c r="F2301" s="517" t="n"/>
      <c r="G2301" s="517" t="n"/>
      <c r="H2301" s="517" t="n"/>
      <c r="I2301" s="517" t="n"/>
    </row>
    <row r="2302">
      <c r="A2302" s="521" t="n"/>
      <c r="B2302" s="522" t="n"/>
      <c r="C2302" s="523" t="n"/>
      <c r="D2302" s="517" t="n"/>
      <c r="E2302" s="494" t="n"/>
      <c r="F2302" s="517" t="n"/>
      <c r="G2302" s="517" t="n"/>
      <c r="H2302" s="517" t="n"/>
      <c r="I2302" s="517" t="n"/>
    </row>
    <row r="2303">
      <c r="A2303" s="521" t="n"/>
      <c r="B2303" s="522" t="n"/>
      <c r="C2303" s="523" t="n"/>
      <c r="D2303" s="517" t="n"/>
      <c r="E2303" s="494" t="n"/>
      <c r="F2303" s="517" t="n"/>
      <c r="G2303" s="517" t="n"/>
      <c r="H2303" s="517" t="n"/>
      <c r="I2303" s="517" t="n"/>
    </row>
    <row r="2304">
      <c r="A2304" s="521" t="n"/>
      <c r="B2304" s="522" t="n"/>
      <c r="C2304" s="479" t="n"/>
      <c r="D2304" s="517" t="n"/>
      <c r="E2304" s="494" t="n"/>
      <c r="F2304" s="517" t="n"/>
      <c r="G2304" s="517" t="n"/>
      <c r="H2304" s="517" t="n"/>
      <c r="I2304" s="517" t="n"/>
    </row>
    <row r="2305">
      <c r="A2305" s="521" t="n"/>
      <c r="B2305" s="522" t="n"/>
      <c r="C2305" s="544" t="n"/>
      <c r="D2305" s="517" t="n"/>
      <c r="E2305" s="494" t="n"/>
      <c r="F2305" s="517" t="n"/>
      <c r="G2305" s="517" t="n"/>
      <c r="H2305" s="517" t="n"/>
      <c r="I2305" s="517" t="n"/>
    </row>
    <row r="2306">
      <c r="A2306" s="521" t="n"/>
      <c r="B2306" s="522" t="n"/>
      <c r="C2306" s="532" t="n"/>
      <c r="D2306" s="517" t="n"/>
      <c r="E2306" s="494" t="n"/>
      <c r="F2306" s="517" t="n"/>
      <c r="G2306" s="517" t="n"/>
      <c r="H2306" s="517" t="n"/>
      <c r="I2306" s="517" t="n"/>
    </row>
    <row r="2307">
      <c r="A2307" s="521" t="n"/>
      <c r="B2307" s="522" t="n"/>
      <c r="C2307" s="532" t="n"/>
      <c r="D2307" s="517" t="n"/>
      <c r="E2307" s="494" t="n"/>
      <c r="F2307" s="517" t="n"/>
      <c r="G2307" s="517" t="n"/>
      <c r="H2307" s="517" t="n"/>
      <c r="I2307" s="517" t="n"/>
    </row>
    <row r="2308">
      <c r="A2308" s="521" t="n"/>
      <c r="B2308" s="522" t="n"/>
      <c r="C2308" s="533" t="n"/>
      <c r="D2308" s="517" t="n"/>
      <c r="E2308" s="494" t="n"/>
      <c r="F2308" s="517" t="n"/>
      <c r="G2308" s="517" t="n"/>
      <c r="H2308" s="517" t="n"/>
      <c r="I2308" s="517" t="n"/>
    </row>
    <row r="2309">
      <c r="A2309" s="521" t="n"/>
      <c r="B2309" s="522" t="n"/>
      <c r="C2309" s="532" t="n"/>
      <c r="D2309" s="517" t="n"/>
      <c r="E2309" s="494" t="n"/>
      <c r="F2309" s="517" t="n"/>
      <c r="G2309" s="517" t="n"/>
      <c r="H2309" s="517" t="n"/>
      <c r="I2309" s="517" t="n"/>
    </row>
    <row r="2310">
      <c r="A2310" s="521" t="n"/>
      <c r="B2310" s="522" t="n"/>
      <c r="C2310" s="530" t="n"/>
      <c r="D2310" s="517" t="n"/>
      <c r="E2310" s="494" t="n"/>
      <c r="F2310" s="517" t="n"/>
      <c r="G2310" s="517" t="n"/>
      <c r="H2310" s="517" t="n"/>
      <c r="I2310" s="517" t="n"/>
    </row>
    <row r="2311">
      <c r="A2311" s="521" t="n"/>
      <c r="B2311" s="522" t="n"/>
      <c r="C2311" s="536" t="n"/>
      <c r="D2311" s="517" t="n"/>
      <c r="E2311" s="494" t="n"/>
      <c r="F2311" s="517" t="n"/>
      <c r="G2311" s="517" t="n"/>
      <c r="H2311" s="517" t="n"/>
      <c r="I2311" s="517" t="n"/>
    </row>
    <row r="2312">
      <c r="A2312" s="521" t="n"/>
      <c r="B2312" s="522" t="n"/>
      <c r="C2312" s="523" t="n"/>
      <c r="D2312" s="517" t="n"/>
      <c r="E2312" s="494" t="n"/>
      <c r="F2312" s="517" t="n"/>
      <c r="G2312" s="517" t="n"/>
      <c r="H2312" s="517" t="n"/>
      <c r="I2312" s="517" t="n"/>
    </row>
    <row r="2313">
      <c r="A2313" s="521" t="n"/>
      <c r="B2313" s="522" t="n"/>
      <c r="C2313" s="523" t="n"/>
      <c r="D2313" s="517" t="n"/>
      <c r="E2313" s="494" t="n"/>
      <c r="F2313" s="517" t="n"/>
      <c r="G2313" s="517" t="n"/>
      <c r="H2313" s="517" t="n"/>
      <c r="I2313" s="517" t="n"/>
    </row>
    <row r="2314">
      <c r="A2314" s="521" t="n"/>
      <c r="B2314" s="522" t="n"/>
      <c r="C2314" s="523" t="n"/>
      <c r="D2314" s="517" t="n"/>
      <c r="E2314" s="494" t="n"/>
      <c r="F2314" s="517" t="n"/>
      <c r="G2314" s="517" t="n"/>
      <c r="H2314" s="517" t="n"/>
      <c r="I2314" s="517" t="n"/>
    </row>
    <row r="2315">
      <c r="A2315" s="521" t="n"/>
      <c r="B2315" s="522" t="n"/>
      <c r="C2315" s="523" t="n"/>
      <c r="D2315" s="517" t="n"/>
      <c r="E2315" s="494" t="n"/>
      <c r="F2315" s="517" t="n"/>
      <c r="G2315" s="517" t="n"/>
      <c r="H2315" s="517" t="n"/>
      <c r="I2315" s="517" t="n"/>
    </row>
    <row r="2316">
      <c r="A2316" s="521" t="n"/>
      <c r="B2316" s="522" t="n"/>
      <c r="C2316" s="479" t="n"/>
      <c r="D2316" s="517" t="n"/>
      <c r="E2316" s="494" t="n"/>
      <c r="F2316" s="517" t="n"/>
      <c r="G2316" s="517" t="n"/>
      <c r="H2316" s="517" t="n"/>
      <c r="I2316" s="517" t="n"/>
    </row>
    <row r="2317">
      <c r="A2317" s="521" t="n"/>
      <c r="B2317" s="522" t="n"/>
      <c r="C2317" s="541" t="n"/>
      <c r="D2317" s="517" t="n"/>
      <c r="E2317" s="494" t="n"/>
      <c r="F2317" s="517" t="n"/>
      <c r="G2317" s="517" t="n"/>
      <c r="H2317" s="517" t="n"/>
      <c r="I2317" s="517" t="n"/>
    </row>
    <row r="2318">
      <c r="A2318" s="521" t="n"/>
      <c r="B2318" s="522" t="n"/>
      <c r="C2318" s="541" t="n"/>
      <c r="D2318" s="517" t="n"/>
      <c r="E2318" s="494" t="n"/>
      <c r="F2318" s="517" t="n"/>
      <c r="G2318" s="517" t="n"/>
      <c r="H2318" s="517" t="n"/>
      <c r="I2318" s="517" t="n"/>
    </row>
    <row r="2319">
      <c r="A2319" s="521" t="n"/>
      <c r="B2319" s="522" t="n"/>
      <c r="C2319" s="523" t="n"/>
      <c r="D2319" s="517" t="n"/>
      <c r="E2319" s="494" t="n"/>
      <c r="F2319" s="517" t="n"/>
      <c r="G2319" s="517" t="n"/>
      <c r="H2319" s="517" t="n"/>
      <c r="I2319" s="517" t="n"/>
    </row>
    <row r="2320">
      <c r="A2320" s="521" t="n"/>
      <c r="B2320" s="522" t="n"/>
      <c r="C2320" s="479" t="n"/>
      <c r="D2320" s="517" t="n"/>
      <c r="E2320" s="494" t="n"/>
      <c r="F2320" s="517" t="n"/>
      <c r="G2320" s="517" t="n"/>
      <c r="H2320" s="517" t="n"/>
      <c r="I2320" s="517" t="n"/>
    </row>
    <row r="2321">
      <c r="A2321" s="521" t="n"/>
      <c r="B2321" s="522" t="n"/>
      <c r="C2321" s="523" t="n"/>
      <c r="D2321" s="517" t="n"/>
      <c r="E2321" s="494" t="n"/>
      <c r="F2321" s="517" t="n"/>
      <c r="G2321" s="517" t="n"/>
      <c r="H2321" s="517" t="n"/>
      <c r="I2321" s="517" t="n"/>
    </row>
    <row r="2322">
      <c r="A2322" s="521" t="n"/>
      <c r="B2322" s="522" t="n"/>
      <c r="C2322" s="523" t="n"/>
      <c r="D2322" s="517" t="n"/>
      <c r="E2322" s="494" t="n"/>
      <c r="F2322" s="517" t="n"/>
      <c r="G2322" s="517" t="n"/>
      <c r="H2322" s="517" t="n"/>
      <c r="I2322" s="517" t="n"/>
    </row>
    <row r="2323">
      <c r="A2323" s="521" t="n"/>
      <c r="B2323" s="522" t="n"/>
      <c r="C2323" s="523" t="n"/>
      <c r="D2323" s="517" t="n"/>
      <c r="E2323" s="494" t="n"/>
      <c r="F2323" s="517" t="n"/>
      <c r="G2323" s="517" t="n"/>
      <c r="H2323" s="517" t="n"/>
      <c r="I2323" s="517" t="n"/>
    </row>
    <row r="2324">
      <c r="A2324" s="521" t="n"/>
      <c r="B2324" s="522" t="n"/>
      <c r="C2324" s="523" t="n"/>
      <c r="D2324" s="517" t="n"/>
      <c r="E2324" s="494" t="n"/>
      <c r="F2324" s="517" t="n"/>
      <c r="G2324" s="517" t="n"/>
      <c r="H2324" s="517" t="n"/>
      <c r="I2324" s="517" t="n"/>
    </row>
    <row r="2325">
      <c r="A2325" s="521" t="n"/>
      <c r="B2325" s="522" t="n"/>
      <c r="C2325" s="523" t="n"/>
      <c r="D2325" s="517" t="n"/>
      <c r="E2325" s="494" t="n"/>
      <c r="F2325" s="517" t="n"/>
      <c r="G2325" s="517" t="n"/>
      <c r="H2325" s="517" t="n"/>
      <c r="I2325" s="517" t="n"/>
    </row>
    <row r="2326">
      <c r="A2326" s="521" t="n"/>
      <c r="B2326" s="522" t="n"/>
      <c r="C2326" s="523" t="n"/>
      <c r="D2326" s="517" t="n"/>
      <c r="E2326" s="494" t="n"/>
      <c r="F2326" s="517" t="n"/>
      <c r="G2326" s="517" t="n"/>
      <c r="H2326" s="517" t="n"/>
      <c r="I2326" s="517" t="n"/>
    </row>
    <row r="2327">
      <c r="A2327" s="521" t="n"/>
      <c r="B2327" s="522" t="n"/>
      <c r="C2327" s="523" t="n"/>
      <c r="D2327" s="517" t="n"/>
      <c r="E2327" s="494" t="n"/>
      <c r="F2327" s="517" t="n"/>
      <c r="G2327" s="517" t="n"/>
      <c r="H2327" s="517" t="n"/>
      <c r="I2327" s="517" t="n"/>
    </row>
    <row r="2328">
      <c r="A2328" s="521" t="n"/>
      <c r="B2328" s="522" t="n"/>
      <c r="C2328" s="537" t="n"/>
      <c r="D2328" s="517" t="n"/>
      <c r="E2328" s="494" t="n"/>
      <c r="F2328" s="517" t="n"/>
      <c r="G2328" s="517" t="n"/>
      <c r="H2328" s="517" t="n"/>
      <c r="I2328" s="517" t="n"/>
    </row>
    <row r="2329">
      <c r="A2329" s="521" t="n"/>
      <c r="B2329" s="522" t="n"/>
      <c r="C2329" s="479" t="n"/>
      <c r="D2329" s="517" t="n"/>
      <c r="E2329" s="494" t="n"/>
      <c r="F2329" s="517" t="n"/>
      <c r="G2329" s="517" t="n"/>
      <c r="H2329" s="517" t="n"/>
      <c r="I2329" s="517" t="n"/>
    </row>
    <row r="2330">
      <c r="A2330" s="521" t="n"/>
      <c r="B2330" s="522" t="n"/>
      <c r="C2330" s="535" t="n"/>
      <c r="D2330" s="517" t="n"/>
      <c r="E2330" s="494" t="n"/>
      <c r="F2330" s="517" t="n"/>
      <c r="G2330" s="517" t="n"/>
      <c r="H2330" s="517" t="n"/>
      <c r="I2330" s="517" t="n"/>
    </row>
    <row r="2331">
      <c r="A2331" s="521" t="n"/>
      <c r="B2331" s="522" t="n"/>
      <c r="C2331" s="523" t="n"/>
      <c r="D2331" s="517" t="n"/>
      <c r="E2331" s="494" t="n"/>
      <c r="F2331" s="517" t="n"/>
      <c r="G2331" s="517" t="n"/>
      <c r="H2331" s="517" t="n"/>
      <c r="I2331" s="517" t="n"/>
    </row>
    <row r="2332">
      <c r="A2332" s="521" t="n"/>
      <c r="B2332" s="522" t="n"/>
      <c r="C2332" s="532" t="n"/>
      <c r="D2332" s="517" t="n"/>
      <c r="E2332" s="494" t="n"/>
      <c r="F2332" s="517" t="n"/>
      <c r="G2332" s="517" t="n"/>
      <c r="H2332" s="517" t="n"/>
      <c r="I2332" s="517" t="n"/>
    </row>
    <row r="2333">
      <c r="A2333" s="521" t="n"/>
      <c r="B2333" s="522" t="n"/>
      <c r="C2333" s="523" t="n"/>
      <c r="D2333" s="517" t="n"/>
      <c r="E2333" s="494" t="n"/>
      <c r="F2333" s="517" t="n"/>
      <c r="G2333" s="517" t="n"/>
      <c r="H2333" s="517" t="n"/>
      <c r="I2333" s="517" t="n"/>
    </row>
    <row r="2334">
      <c r="A2334" s="521" t="n"/>
      <c r="B2334" s="522" t="n"/>
      <c r="C2334" s="546" t="n"/>
      <c r="D2334" s="517" t="n"/>
      <c r="E2334" s="494" t="n"/>
      <c r="F2334" s="517" t="n"/>
      <c r="G2334" s="517" t="n"/>
      <c r="H2334" s="517" t="n"/>
      <c r="I2334" s="517" t="n"/>
    </row>
    <row r="2335">
      <c r="A2335" s="521" t="n"/>
      <c r="B2335" s="522" t="n"/>
      <c r="C2335" s="479" t="n"/>
      <c r="D2335" s="517" t="n"/>
      <c r="E2335" s="494" t="n"/>
      <c r="F2335" s="517" t="n"/>
      <c r="G2335" s="517" t="n"/>
      <c r="H2335" s="517" t="n"/>
      <c r="I2335" s="517" t="n"/>
    </row>
    <row r="2336">
      <c r="A2336" s="521" t="n"/>
      <c r="B2336" s="522" t="n"/>
      <c r="C2336" s="479" t="n"/>
      <c r="D2336" s="517" t="n"/>
      <c r="E2336" s="494" t="n"/>
      <c r="F2336" s="517" t="n"/>
      <c r="G2336" s="517" t="n"/>
      <c r="H2336" s="517" t="n"/>
      <c r="I2336" s="517" t="n"/>
    </row>
    <row r="2337">
      <c r="A2337" s="521" t="n"/>
      <c r="B2337" s="522" t="n"/>
      <c r="C2337" s="523" t="n"/>
      <c r="D2337" s="517" t="n"/>
      <c r="E2337" s="494" t="n"/>
      <c r="F2337" s="517" t="n"/>
      <c r="G2337" s="517" t="n"/>
      <c r="H2337" s="517" t="n"/>
      <c r="I2337" s="517" t="n"/>
    </row>
    <row r="2338">
      <c r="A2338" s="521" t="n"/>
      <c r="B2338" s="522" t="n"/>
      <c r="C2338" s="530" t="n"/>
      <c r="D2338" s="517" t="n"/>
      <c r="E2338" s="494" t="n"/>
      <c r="F2338" s="517" t="n"/>
      <c r="G2338" s="517" t="n"/>
      <c r="H2338" s="517" t="n"/>
      <c r="I2338" s="517" t="n"/>
    </row>
    <row r="2339">
      <c r="A2339" s="521" t="n"/>
      <c r="B2339" s="522" t="n"/>
      <c r="C2339" s="523" t="n"/>
      <c r="D2339" s="517" t="n"/>
      <c r="E2339" s="494" t="n"/>
      <c r="F2339" s="517" t="n"/>
      <c r="G2339" s="517" t="n"/>
      <c r="H2339" s="517" t="n"/>
      <c r="I2339" s="517" t="n"/>
    </row>
    <row r="2340">
      <c r="A2340" s="521" t="n"/>
      <c r="B2340" s="522" t="n"/>
      <c r="C2340" s="523" t="n"/>
      <c r="D2340" s="517" t="n"/>
      <c r="E2340" s="494" t="n"/>
      <c r="F2340" s="517" t="n"/>
      <c r="G2340" s="517" t="n"/>
      <c r="H2340" s="517" t="n"/>
      <c r="I2340" s="517" t="n"/>
    </row>
    <row r="2341">
      <c r="A2341" s="521" t="n"/>
      <c r="B2341" s="522" t="n"/>
      <c r="C2341" s="534" t="n"/>
      <c r="D2341" s="517" t="n"/>
      <c r="E2341" s="494" t="n"/>
      <c r="F2341" s="517" t="n"/>
      <c r="G2341" s="517" t="n"/>
      <c r="H2341" s="517" t="n"/>
      <c r="I2341" s="517" t="n"/>
    </row>
    <row r="2342">
      <c r="A2342" s="521" t="n"/>
      <c r="B2342" s="522" t="n"/>
      <c r="C2342" s="530" t="n"/>
      <c r="D2342" s="517" t="n"/>
      <c r="E2342" s="494" t="n"/>
      <c r="F2342" s="517" t="n"/>
      <c r="G2342" s="517" t="n"/>
      <c r="H2342" s="517" t="n"/>
      <c r="I2342" s="517" t="n"/>
    </row>
    <row r="2343">
      <c r="A2343" s="521" t="n"/>
      <c r="B2343" s="522" t="n"/>
      <c r="C2343" s="534" t="n"/>
      <c r="D2343" s="517" t="n"/>
      <c r="E2343" s="494" t="n"/>
      <c r="F2343" s="517" t="n"/>
      <c r="G2343" s="517" t="n"/>
      <c r="H2343" s="517" t="n"/>
      <c r="I2343" s="517" t="n"/>
    </row>
    <row r="2344">
      <c r="A2344" s="521" t="n"/>
      <c r="B2344" s="522" t="n"/>
      <c r="C2344" s="523" t="n"/>
      <c r="D2344" s="517" t="n"/>
      <c r="E2344" s="494" t="n"/>
      <c r="F2344" s="517" t="n"/>
      <c r="G2344" s="517" t="n"/>
      <c r="H2344" s="517" t="n"/>
      <c r="I2344" s="517" t="n"/>
    </row>
    <row r="2345">
      <c r="A2345" s="521" t="n"/>
      <c r="B2345" s="522" t="n"/>
      <c r="C2345" s="535" t="n"/>
      <c r="D2345" s="517" t="n"/>
      <c r="E2345" s="494" t="n"/>
      <c r="F2345" s="517" t="n"/>
      <c r="G2345" s="517" t="n"/>
      <c r="H2345" s="517" t="n"/>
      <c r="I2345" s="517" t="n"/>
    </row>
    <row r="2346">
      <c r="A2346" s="521" t="n"/>
      <c r="B2346" s="522" t="n"/>
      <c r="C2346" s="523" t="n"/>
      <c r="D2346" s="517" t="n"/>
      <c r="E2346" s="494" t="n"/>
      <c r="F2346" s="517" t="n"/>
      <c r="G2346" s="517" t="n"/>
      <c r="H2346" s="517" t="n"/>
      <c r="I2346" s="517" t="n"/>
    </row>
    <row r="2347">
      <c r="A2347" s="521" t="n"/>
      <c r="B2347" s="522" t="n"/>
      <c r="C2347" s="523" t="n"/>
      <c r="D2347" s="517" t="n"/>
      <c r="E2347" s="494" t="n"/>
      <c r="F2347" s="517" t="n"/>
      <c r="G2347" s="517" t="n"/>
      <c r="H2347" s="517" t="n"/>
      <c r="I2347" s="517" t="n"/>
    </row>
    <row r="2348">
      <c r="A2348" s="521" t="n"/>
      <c r="B2348" s="522" t="n"/>
      <c r="C2348" s="479" t="n"/>
      <c r="D2348" s="517" t="n"/>
      <c r="E2348" s="494" t="n"/>
      <c r="F2348" s="517" t="n"/>
      <c r="G2348" s="517" t="n"/>
      <c r="H2348" s="517" t="n"/>
      <c r="I2348" s="517" t="n"/>
    </row>
    <row r="2349">
      <c r="A2349" s="521" t="n"/>
      <c r="B2349" s="522" t="n"/>
      <c r="C2349" s="479" t="n"/>
      <c r="D2349" s="517" t="n"/>
      <c r="E2349" s="494" t="n"/>
      <c r="F2349" s="517" t="n"/>
      <c r="G2349" s="517" t="n"/>
      <c r="H2349" s="517" t="n"/>
      <c r="I2349" s="517" t="n"/>
    </row>
    <row r="2350">
      <c r="A2350" s="521" t="n"/>
      <c r="B2350" s="522" t="n"/>
      <c r="C2350" s="523" t="n"/>
      <c r="D2350" s="517" t="n"/>
      <c r="E2350" s="494" t="n"/>
      <c r="F2350" s="517" t="n"/>
      <c r="G2350" s="517" t="n"/>
      <c r="H2350" s="517" t="n"/>
      <c r="I2350" s="517" t="n"/>
    </row>
    <row r="2351">
      <c r="A2351" s="521" t="n"/>
      <c r="B2351" s="522" t="n"/>
      <c r="C2351" s="532" t="n"/>
      <c r="D2351" s="517" t="n"/>
      <c r="E2351" s="494" t="n"/>
      <c r="F2351" s="517" t="n"/>
      <c r="G2351" s="517" t="n"/>
      <c r="H2351" s="517" t="n"/>
      <c r="I2351" s="517" t="n"/>
    </row>
    <row r="2352">
      <c r="A2352" s="521" t="n"/>
      <c r="B2352" s="522" t="n"/>
      <c r="C2352" s="479" t="n"/>
      <c r="D2352" s="517" t="n"/>
      <c r="E2352" s="494" t="n"/>
      <c r="F2352" s="517" t="n"/>
      <c r="G2352" s="517" t="n"/>
      <c r="H2352" s="517" t="n"/>
      <c r="I2352" s="517" t="n"/>
    </row>
    <row r="2353">
      <c r="A2353" s="521" t="n"/>
      <c r="B2353" s="522" t="n"/>
      <c r="C2353" s="479" t="n"/>
      <c r="D2353" s="517" t="n"/>
      <c r="E2353" s="494" t="n"/>
      <c r="F2353" s="517" t="n"/>
      <c r="G2353" s="517" t="n"/>
      <c r="H2353" s="517" t="n"/>
      <c r="I2353" s="517" t="n"/>
    </row>
    <row r="2354">
      <c r="A2354" s="521" t="n"/>
      <c r="B2354" s="522" t="n"/>
      <c r="C2354" s="479" t="n"/>
      <c r="D2354" s="517" t="n"/>
      <c r="E2354" s="494" t="n"/>
      <c r="F2354" s="517" t="n"/>
      <c r="G2354" s="517" t="n"/>
      <c r="H2354" s="517" t="n"/>
      <c r="I2354" s="517" t="n"/>
    </row>
    <row r="2355">
      <c r="A2355" s="521" t="n"/>
      <c r="B2355" s="522" t="n"/>
      <c r="C2355" s="479" t="n"/>
      <c r="D2355" s="517" t="n"/>
      <c r="E2355" s="494" t="n"/>
      <c r="F2355" s="517" t="n"/>
      <c r="G2355" s="517" t="n"/>
      <c r="H2355" s="517" t="n"/>
      <c r="I2355" s="517" t="n"/>
    </row>
    <row r="2356">
      <c r="A2356" s="521" t="n"/>
      <c r="B2356" s="522" t="n"/>
      <c r="C2356" s="536" t="n"/>
      <c r="D2356" s="517" t="n"/>
      <c r="E2356" s="494" t="n"/>
      <c r="F2356" s="517" t="n"/>
      <c r="G2356" s="517" t="n"/>
      <c r="H2356" s="517" t="n"/>
      <c r="I2356" s="517" t="n"/>
    </row>
    <row r="2357">
      <c r="A2357" s="521" t="n"/>
      <c r="B2357" s="522" t="n"/>
      <c r="C2357" s="535" t="n"/>
      <c r="D2357" s="517" t="n"/>
      <c r="E2357" s="494" t="n"/>
      <c r="F2357" s="517" t="n"/>
      <c r="G2357" s="517" t="n"/>
      <c r="H2357" s="517" t="n"/>
      <c r="I2357" s="517" t="n"/>
    </row>
    <row r="2358">
      <c r="A2358" s="521" t="n"/>
      <c r="B2358" s="522" t="n"/>
      <c r="C2358" s="523" t="n"/>
      <c r="D2358" s="517" t="n"/>
      <c r="E2358" s="494" t="n"/>
      <c r="F2358" s="517" t="n"/>
      <c r="G2358" s="517" t="n"/>
      <c r="H2358" s="517" t="n"/>
      <c r="I2358" s="517" t="n"/>
    </row>
    <row r="2359">
      <c r="A2359" s="521" t="n"/>
      <c r="B2359" s="522" t="n"/>
      <c r="C2359" s="523" t="n"/>
      <c r="D2359" s="517" t="n"/>
      <c r="E2359" s="494" t="n"/>
      <c r="F2359" s="517" t="n"/>
      <c r="G2359" s="517" t="n"/>
      <c r="H2359" s="517" t="n"/>
      <c r="I2359" s="517" t="n"/>
    </row>
    <row r="2360">
      <c r="A2360" s="521" t="n"/>
      <c r="B2360" s="522" t="n"/>
      <c r="C2360" s="523" t="n"/>
      <c r="D2360" s="517" t="n"/>
      <c r="E2360" s="494" t="n"/>
      <c r="F2360" s="517" t="n"/>
      <c r="G2360" s="517" t="n"/>
      <c r="H2360" s="517" t="n"/>
      <c r="I2360" s="517" t="n"/>
    </row>
    <row r="2361">
      <c r="A2361" s="521" t="n"/>
      <c r="B2361" s="522" t="n"/>
      <c r="C2361" s="523" t="n"/>
      <c r="D2361" s="517" t="n"/>
      <c r="E2361" s="494" t="n"/>
      <c r="F2361" s="517" t="n"/>
      <c r="G2361" s="517" t="n"/>
      <c r="H2361" s="517" t="n"/>
      <c r="I2361" s="517" t="n"/>
    </row>
    <row r="2362">
      <c r="A2362" s="521" t="n"/>
      <c r="B2362" s="522" t="n"/>
      <c r="C2362" s="523" t="n"/>
      <c r="D2362" s="517" t="n"/>
      <c r="E2362" s="494" t="n"/>
      <c r="F2362" s="517" t="n"/>
      <c r="G2362" s="517" t="n"/>
      <c r="H2362" s="517" t="n"/>
      <c r="I2362" s="517" t="n"/>
    </row>
    <row r="2363">
      <c r="A2363" s="521" t="n"/>
      <c r="B2363" s="522" t="n"/>
      <c r="C2363" s="523" t="n"/>
      <c r="D2363" s="517" t="n"/>
      <c r="E2363" s="494" t="n"/>
      <c r="F2363" s="517" t="n"/>
      <c r="G2363" s="517" t="n"/>
      <c r="H2363" s="517" t="n"/>
      <c r="I2363" s="517" t="n"/>
    </row>
    <row r="2364">
      <c r="A2364" s="521" t="n"/>
      <c r="B2364" s="522" t="n"/>
      <c r="C2364" s="523" t="n"/>
      <c r="D2364" s="517" t="n"/>
      <c r="E2364" s="494" t="n"/>
      <c r="F2364" s="517" t="n"/>
      <c r="G2364" s="517" t="n"/>
      <c r="H2364" s="517" t="n"/>
      <c r="I2364" s="517" t="n"/>
    </row>
    <row r="2365">
      <c r="A2365" s="521" t="n"/>
      <c r="B2365" s="522" t="n"/>
      <c r="C2365" s="530" t="n"/>
      <c r="D2365" s="517" t="n"/>
      <c r="E2365" s="494" t="n"/>
      <c r="F2365" s="517" t="n"/>
      <c r="G2365" s="517" t="n"/>
      <c r="H2365" s="517" t="n"/>
      <c r="I2365" s="517" t="n"/>
    </row>
    <row r="2366">
      <c r="A2366" s="521" t="n"/>
      <c r="B2366" s="522" t="n"/>
      <c r="C2366" s="523" t="n"/>
      <c r="D2366" s="517" t="n"/>
      <c r="E2366" s="494" t="n"/>
      <c r="F2366" s="517" t="n"/>
      <c r="G2366" s="517" t="n"/>
      <c r="H2366" s="517" t="n"/>
      <c r="I2366" s="517" t="n"/>
    </row>
    <row r="2367">
      <c r="A2367" s="521" t="n"/>
      <c r="B2367" s="522" t="n"/>
      <c r="C2367" s="533" t="n"/>
      <c r="D2367" s="517" t="n"/>
      <c r="E2367" s="494" t="n"/>
      <c r="F2367" s="517" t="n"/>
      <c r="G2367" s="517" t="n"/>
      <c r="H2367" s="517" t="n"/>
      <c r="I2367" s="517" t="n"/>
    </row>
    <row r="2368">
      <c r="A2368" s="521" t="n"/>
      <c r="B2368" s="522" t="n"/>
      <c r="C2368" s="540" t="n"/>
      <c r="D2368" s="517" t="n"/>
      <c r="E2368" s="494" t="n"/>
      <c r="F2368" s="517" t="n"/>
      <c r="G2368" s="517" t="n"/>
      <c r="H2368" s="517" t="n"/>
      <c r="I2368" s="517" t="n"/>
    </row>
    <row r="2369">
      <c r="A2369" s="521" t="n"/>
      <c r="B2369" s="522" t="n"/>
      <c r="C2369" s="523" t="n"/>
      <c r="D2369" s="517" t="n"/>
      <c r="E2369" s="494" t="n"/>
      <c r="F2369" s="517" t="n"/>
      <c r="G2369" s="517" t="n"/>
      <c r="H2369" s="517" t="n"/>
      <c r="I2369" s="517" t="n"/>
    </row>
    <row r="2370">
      <c r="A2370" s="521" t="n"/>
      <c r="B2370" s="522" t="n"/>
      <c r="C2370" s="523" t="n"/>
      <c r="D2370" s="517" t="n"/>
      <c r="E2370" s="494" t="n"/>
      <c r="F2370" s="517" t="n"/>
      <c r="G2370" s="517" t="n"/>
      <c r="H2370" s="517" t="n"/>
      <c r="I2370" s="517" t="n"/>
    </row>
    <row r="2371">
      <c r="A2371" s="521" t="n"/>
      <c r="B2371" s="522" t="n"/>
      <c r="C2371" s="479" t="n"/>
      <c r="D2371" s="517" t="n"/>
      <c r="E2371" s="494" t="n"/>
      <c r="F2371" s="517" t="n"/>
      <c r="G2371" s="517" t="n"/>
      <c r="H2371" s="517" t="n"/>
      <c r="I2371" s="517" t="n"/>
    </row>
    <row r="2372">
      <c r="A2372" s="521" t="n"/>
      <c r="B2372" s="522" t="n"/>
      <c r="C2372" s="523" t="n"/>
      <c r="D2372" s="517" t="n"/>
      <c r="E2372" s="494" t="n"/>
      <c r="F2372" s="517" t="n"/>
      <c r="G2372" s="517" t="n"/>
      <c r="H2372" s="517" t="n"/>
      <c r="I2372" s="517" t="n"/>
    </row>
    <row r="2373">
      <c r="A2373" s="521" t="n"/>
      <c r="B2373" s="522" t="n"/>
      <c r="C2373" s="540" t="n"/>
      <c r="D2373" s="517" t="n"/>
      <c r="E2373" s="494" t="n"/>
      <c r="F2373" s="517" t="n"/>
      <c r="G2373" s="517" t="n"/>
      <c r="H2373" s="517" t="n"/>
      <c r="I2373" s="517" t="n"/>
    </row>
  </sheetData>
  <autoFilter ref="$A$1:$DI$944"/>
  <conditionalFormatting sqref="G19:G24">
    <cfRule type="beginsWith" priority="1" operator="beginsWith" dxfId="11" text="http">
      <formula>LEFT((G19),LEN("http"))=("http")</formula>
    </cfRule>
  </conditionalFormatting>
  <conditionalFormatting sqref="A837:A842 B1:B836 B843:B2373">
    <cfRule type="cellIs" priority="2" operator="equal" dxfId="12">
      <formula>0</formula>
    </cfRule>
    <cfRule type="cellIs" priority="6" operator="greaterThan" dxfId="2">
      <formula>70</formula>
    </cfRule>
  </conditionalFormatting>
  <conditionalFormatting sqref="A837:A842 B2:B836 B843:B1210">
    <cfRule type="cellIs" priority="3" operator="between" dxfId="11">
      <formula>40</formula>
      <formula>50</formula>
    </cfRule>
  </conditionalFormatting>
  <conditionalFormatting sqref="B1:B2373">
    <cfRule type="cellIs" priority="4" operator="between" dxfId="13">
      <formula>50</formula>
      <formula>60</formula>
    </cfRule>
    <cfRule type="cellIs" priority="5" operator="between" dxfId="3">
      <formula>60</formula>
      <formula>70</formula>
    </cfRule>
  </conditionalFormatting>
  <hyperlinks>
    <hyperlink xmlns:r="http://schemas.openxmlformats.org/officeDocument/2006/relationships" ref="A21" r:id="rId1"/>
    <hyperlink xmlns:r="http://schemas.openxmlformats.org/officeDocument/2006/relationships" ref="A26" r:id="rId2"/>
    <hyperlink xmlns:r="http://schemas.openxmlformats.org/officeDocument/2006/relationships" ref="A51" r:id="rId3"/>
    <hyperlink xmlns:r="http://schemas.openxmlformats.org/officeDocument/2006/relationships" ref="A54" r:id="rId4"/>
    <hyperlink xmlns:r="http://schemas.openxmlformats.org/officeDocument/2006/relationships" ref="A77" r:id="rId5"/>
    <hyperlink xmlns:r="http://schemas.openxmlformats.org/officeDocument/2006/relationships" ref="A81" r:id="rId6"/>
    <hyperlink xmlns:r="http://schemas.openxmlformats.org/officeDocument/2006/relationships" ref="A92" r:id="rId7"/>
    <hyperlink xmlns:r="http://schemas.openxmlformats.org/officeDocument/2006/relationships" ref="A97" r:id="rId8"/>
    <hyperlink xmlns:r="http://schemas.openxmlformats.org/officeDocument/2006/relationships" ref="A104" r:id="rId9"/>
    <hyperlink xmlns:r="http://schemas.openxmlformats.org/officeDocument/2006/relationships" ref="A111" r:id="rId10"/>
    <hyperlink xmlns:r="http://schemas.openxmlformats.org/officeDocument/2006/relationships" ref="A112" r:id="rId11"/>
    <hyperlink xmlns:r="http://schemas.openxmlformats.org/officeDocument/2006/relationships" ref="A114" r:id="rId12"/>
    <hyperlink xmlns:r="http://schemas.openxmlformats.org/officeDocument/2006/relationships" ref="A116" r:id="rId13"/>
    <hyperlink xmlns:r="http://schemas.openxmlformats.org/officeDocument/2006/relationships" ref="A129" r:id="rId14"/>
    <hyperlink xmlns:r="http://schemas.openxmlformats.org/officeDocument/2006/relationships" ref="A137" r:id="rId15"/>
    <hyperlink xmlns:r="http://schemas.openxmlformats.org/officeDocument/2006/relationships" ref="A140" r:id="rId16"/>
    <hyperlink xmlns:r="http://schemas.openxmlformats.org/officeDocument/2006/relationships" ref="A144" r:id="rId17"/>
    <hyperlink xmlns:r="http://schemas.openxmlformats.org/officeDocument/2006/relationships" ref="A148" r:id="rId18"/>
    <hyperlink xmlns:r="http://schemas.openxmlformats.org/officeDocument/2006/relationships" ref="A150" r:id="rId19"/>
    <hyperlink xmlns:r="http://schemas.openxmlformats.org/officeDocument/2006/relationships" ref="A152" r:id="rId20"/>
    <hyperlink xmlns:r="http://schemas.openxmlformats.org/officeDocument/2006/relationships" ref="A157" r:id="rId21"/>
    <hyperlink xmlns:r="http://schemas.openxmlformats.org/officeDocument/2006/relationships" ref="A159" r:id="rId22"/>
    <hyperlink xmlns:r="http://schemas.openxmlformats.org/officeDocument/2006/relationships" ref="A162" r:id="rId23"/>
    <hyperlink xmlns:r="http://schemas.openxmlformats.org/officeDocument/2006/relationships" ref="A166" r:id="rId24"/>
    <hyperlink xmlns:r="http://schemas.openxmlformats.org/officeDocument/2006/relationships" ref="A171" r:id="rId25"/>
    <hyperlink xmlns:r="http://schemas.openxmlformats.org/officeDocument/2006/relationships" ref="A180" r:id="rId26"/>
    <hyperlink xmlns:r="http://schemas.openxmlformats.org/officeDocument/2006/relationships" ref="A182" r:id="rId27"/>
    <hyperlink xmlns:r="http://schemas.openxmlformats.org/officeDocument/2006/relationships" ref="A185" location="google_vignette" r:id="rId28"/>
    <hyperlink xmlns:r="http://schemas.openxmlformats.org/officeDocument/2006/relationships" ref="A196" r:id="rId29"/>
    <hyperlink xmlns:r="http://schemas.openxmlformats.org/officeDocument/2006/relationships" ref="A214" r:id="rId30"/>
    <hyperlink xmlns:r="http://schemas.openxmlformats.org/officeDocument/2006/relationships" ref="A215" r:id="rId31"/>
    <hyperlink xmlns:r="http://schemas.openxmlformats.org/officeDocument/2006/relationships" ref="A216" r:id="rId32"/>
    <hyperlink xmlns:r="http://schemas.openxmlformats.org/officeDocument/2006/relationships" ref="A229" r:id="rId33"/>
    <hyperlink xmlns:r="http://schemas.openxmlformats.org/officeDocument/2006/relationships" ref="A230" r:id="rId34"/>
    <hyperlink xmlns:r="http://schemas.openxmlformats.org/officeDocument/2006/relationships" ref="A231" r:id="rId35"/>
    <hyperlink xmlns:r="http://schemas.openxmlformats.org/officeDocument/2006/relationships" ref="A232" r:id="rId36"/>
    <hyperlink xmlns:r="http://schemas.openxmlformats.org/officeDocument/2006/relationships" ref="A240" r:id="rId37"/>
    <hyperlink xmlns:r="http://schemas.openxmlformats.org/officeDocument/2006/relationships" ref="A250" r:id="rId38"/>
    <hyperlink xmlns:r="http://schemas.openxmlformats.org/officeDocument/2006/relationships" ref="A256" r:id="rId39"/>
    <hyperlink xmlns:r="http://schemas.openxmlformats.org/officeDocument/2006/relationships" ref="A257" r:id="rId40"/>
    <hyperlink xmlns:r="http://schemas.openxmlformats.org/officeDocument/2006/relationships" ref="A258" r:id="rId41"/>
    <hyperlink xmlns:r="http://schemas.openxmlformats.org/officeDocument/2006/relationships" ref="A260" r:id="rId42"/>
    <hyperlink xmlns:r="http://schemas.openxmlformats.org/officeDocument/2006/relationships" ref="A261" r:id="rId43"/>
    <hyperlink xmlns:r="http://schemas.openxmlformats.org/officeDocument/2006/relationships" ref="A262" r:id="rId44"/>
    <hyperlink xmlns:r="http://schemas.openxmlformats.org/officeDocument/2006/relationships" ref="A279" r:id="rId45"/>
    <hyperlink xmlns:r="http://schemas.openxmlformats.org/officeDocument/2006/relationships" ref="A281" location="p24" r:id="rId46"/>
    <hyperlink xmlns:r="http://schemas.openxmlformats.org/officeDocument/2006/relationships" ref="A298" r:id="rId47"/>
    <hyperlink xmlns:r="http://schemas.openxmlformats.org/officeDocument/2006/relationships" ref="A303" r:id="rId48"/>
    <hyperlink xmlns:r="http://schemas.openxmlformats.org/officeDocument/2006/relationships" ref="A305" r:id="rId49"/>
    <hyperlink xmlns:r="http://schemas.openxmlformats.org/officeDocument/2006/relationships" ref="A310" r:id="rId50"/>
    <hyperlink xmlns:r="http://schemas.openxmlformats.org/officeDocument/2006/relationships" ref="A321" r:id="rId51"/>
    <hyperlink xmlns:r="http://schemas.openxmlformats.org/officeDocument/2006/relationships" ref="A327" r:id="rId52"/>
    <hyperlink xmlns:r="http://schemas.openxmlformats.org/officeDocument/2006/relationships" ref="A335" r:id="rId53"/>
    <hyperlink xmlns:r="http://schemas.openxmlformats.org/officeDocument/2006/relationships" ref="A337" r:id="rId54"/>
    <hyperlink xmlns:r="http://schemas.openxmlformats.org/officeDocument/2006/relationships" ref="A339" r:id="rId55"/>
    <hyperlink xmlns:r="http://schemas.openxmlformats.org/officeDocument/2006/relationships" ref="A343" r:id="rId56"/>
    <hyperlink xmlns:r="http://schemas.openxmlformats.org/officeDocument/2006/relationships" ref="A344" r:id="rId57"/>
    <hyperlink xmlns:r="http://schemas.openxmlformats.org/officeDocument/2006/relationships" ref="A345" r:id="rId58"/>
    <hyperlink xmlns:r="http://schemas.openxmlformats.org/officeDocument/2006/relationships" ref="A346" r:id="rId59"/>
    <hyperlink xmlns:r="http://schemas.openxmlformats.org/officeDocument/2006/relationships" ref="A352" r:id="rId60"/>
    <hyperlink xmlns:r="http://schemas.openxmlformats.org/officeDocument/2006/relationships" ref="A360" r:id="rId61"/>
    <hyperlink xmlns:r="http://schemas.openxmlformats.org/officeDocument/2006/relationships" ref="A370" r:id="rId62"/>
    <hyperlink xmlns:r="http://schemas.openxmlformats.org/officeDocument/2006/relationships" ref="A371" r:id="rId63"/>
    <hyperlink xmlns:r="http://schemas.openxmlformats.org/officeDocument/2006/relationships" ref="A377" r:id="rId64"/>
    <hyperlink xmlns:r="http://schemas.openxmlformats.org/officeDocument/2006/relationships" ref="A382" r:id="rId65"/>
    <hyperlink xmlns:r="http://schemas.openxmlformats.org/officeDocument/2006/relationships" ref="A383" r:id="rId66"/>
    <hyperlink xmlns:r="http://schemas.openxmlformats.org/officeDocument/2006/relationships" ref="A384" r:id="rId67"/>
    <hyperlink xmlns:r="http://schemas.openxmlformats.org/officeDocument/2006/relationships" ref="A385" r:id="rId68"/>
    <hyperlink xmlns:r="http://schemas.openxmlformats.org/officeDocument/2006/relationships" ref="A388" r:id="rId69"/>
    <hyperlink xmlns:r="http://schemas.openxmlformats.org/officeDocument/2006/relationships" ref="A389" r:id="rId70"/>
    <hyperlink xmlns:r="http://schemas.openxmlformats.org/officeDocument/2006/relationships" ref="A394" r:id="rId71"/>
    <hyperlink xmlns:r="http://schemas.openxmlformats.org/officeDocument/2006/relationships" ref="A397" r:id="rId72"/>
    <hyperlink xmlns:r="http://schemas.openxmlformats.org/officeDocument/2006/relationships" ref="A403" r:id="rId73"/>
    <hyperlink xmlns:r="http://schemas.openxmlformats.org/officeDocument/2006/relationships" ref="A416" r:id="rId74"/>
    <hyperlink xmlns:r="http://schemas.openxmlformats.org/officeDocument/2006/relationships" ref="A437" r:id="rId75"/>
    <hyperlink xmlns:r="http://schemas.openxmlformats.org/officeDocument/2006/relationships" ref="A440" r:id="rId76"/>
    <hyperlink xmlns:r="http://schemas.openxmlformats.org/officeDocument/2006/relationships" ref="A445" r:id="rId77"/>
    <hyperlink xmlns:r="http://schemas.openxmlformats.org/officeDocument/2006/relationships" ref="A446" r:id="rId78"/>
    <hyperlink xmlns:r="http://schemas.openxmlformats.org/officeDocument/2006/relationships" ref="A447" r:id="rId79"/>
    <hyperlink xmlns:r="http://schemas.openxmlformats.org/officeDocument/2006/relationships" ref="A448" r:id="rId80"/>
    <hyperlink xmlns:r="http://schemas.openxmlformats.org/officeDocument/2006/relationships" ref="A449" r:id="rId81"/>
    <hyperlink xmlns:r="http://schemas.openxmlformats.org/officeDocument/2006/relationships" ref="A452" r:id="rId82"/>
    <hyperlink xmlns:r="http://schemas.openxmlformats.org/officeDocument/2006/relationships" ref="A454" r:id="rId83"/>
    <hyperlink xmlns:r="http://schemas.openxmlformats.org/officeDocument/2006/relationships" ref="A469" r:id="rId84"/>
    <hyperlink xmlns:r="http://schemas.openxmlformats.org/officeDocument/2006/relationships" ref="A470" r:id="rId85"/>
    <hyperlink xmlns:r="http://schemas.openxmlformats.org/officeDocument/2006/relationships" ref="A472" r:id="rId86"/>
    <hyperlink xmlns:r="http://schemas.openxmlformats.org/officeDocument/2006/relationships" ref="A476" r:id="rId87"/>
    <hyperlink xmlns:r="http://schemas.openxmlformats.org/officeDocument/2006/relationships" ref="A477" r:id="rId88"/>
    <hyperlink xmlns:r="http://schemas.openxmlformats.org/officeDocument/2006/relationships" ref="A480" r:id="rId89"/>
    <hyperlink xmlns:r="http://schemas.openxmlformats.org/officeDocument/2006/relationships" ref="A481" r:id="rId90"/>
    <hyperlink xmlns:r="http://schemas.openxmlformats.org/officeDocument/2006/relationships" ref="A483" r:id="rId91"/>
    <hyperlink xmlns:r="http://schemas.openxmlformats.org/officeDocument/2006/relationships" ref="A485" r:id="rId92"/>
    <hyperlink xmlns:r="http://schemas.openxmlformats.org/officeDocument/2006/relationships" ref="A492" r:id="rId93"/>
    <hyperlink xmlns:r="http://schemas.openxmlformats.org/officeDocument/2006/relationships" ref="A495" r:id="rId94"/>
    <hyperlink xmlns:r="http://schemas.openxmlformats.org/officeDocument/2006/relationships" ref="A505" r:id="rId95"/>
    <hyperlink xmlns:r="http://schemas.openxmlformats.org/officeDocument/2006/relationships" ref="A506" r:id="rId96"/>
    <hyperlink xmlns:r="http://schemas.openxmlformats.org/officeDocument/2006/relationships" ref="A512" r:id="rId97"/>
    <hyperlink xmlns:r="http://schemas.openxmlformats.org/officeDocument/2006/relationships" ref="A518" r:id="rId98"/>
    <hyperlink xmlns:r="http://schemas.openxmlformats.org/officeDocument/2006/relationships" ref="A520" r:id="rId99"/>
    <hyperlink xmlns:r="http://schemas.openxmlformats.org/officeDocument/2006/relationships" ref="A533" r:id="rId100"/>
    <hyperlink xmlns:r="http://schemas.openxmlformats.org/officeDocument/2006/relationships" ref="A535" r:id="rId101"/>
    <hyperlink xmlns:r="http://schemas.openxmlformats.org/officeDocument/2006/relationships" ref="A541" r:id="rId102"/>
    <hyperlink xmlns:r="http://schemas.openxmlformats.org/officeDocument/2006/relationships" ref="A543" r:id="rId103"/>
    <hyperlink xmlns:r="http://schemas.openxmlformats.org/officeDocument/2006/relationships" ref="A553" r:id="rId104"/>
    <hyperlink xmlns:r="http://schemas.openxmlformats.org/officeDocument/2006/relationships" ref="A554" r:id="rId105"/>
    <hyperlink xmlns:r="http://schemas.openxmlformats.org/officeDocument/2006/relationships" ref="A563" r:id="rId106"/>
    <hyperlink xmlns:r="http://schemas.openxmlformats.org/officeDocument/2006/relationships" ref="A570" r:id="rId107"/>
    <hyperlink xmlns:r="http://schemas.openxmlformats.org/officeDocument/2006/relationships" ref="A583" r:id="rId108"/>
    <hyperlink xmlns:r="http://schemas.openxmlformats.org/officeDocument/2006/relationships" ref="A586" r:id="rId109"/>
    <hyperlink xmlns:r="http://schemas.openxmlformats.org/officeDocument/2006/relationships" ref="A608" r:id="rId110"/>
    <hyperlink xmlns:r="http://schemas.openxmlformats.org/officeDocument/2006/relationships" ref="A610" r:id="rId111"/>
    <hyperlink xmlns:r="http://schemas.openxmlformats.org/officeDocument/2006/relationships" ref="A611" r:id="rId112"/>
    <hyperlink xmlns:r="http://schemas.openxmlformats.org/officeDocument/2006/relationships" ref="A623" r:id="rId113"/>
    <hyperlink xmlns:r="http://schemas.openxmlformats.org/officeDocument/2006/relationships" ref="A633" r:id="rId114"/>
    <hyperlink xmlns:r="http://schemas.openxmlformats.org/officeDocument/2006/relationships" ref="A638" r:id="rId115"/>
    <hyperlink xmlns:r="http://schemas.openxmlformats.org/officeDocument/2006/relationships" ref="A643" r:id="rId116"/>
    <hyperlink xmlns:r="http://schemas.openxmlformats.org/officeDocument/2006/relationships" ref="A644" r:id="rId117"/>
    <hyperlink xmlns:r="http://schemas.openxmlformats.org/officeDocument/2006/relationships" ref="A655" r:id="rId118"/>
    <hyperlink xmlns:r="http://schemas.openxmlformats.org/officeDocument/2006/relationships" ref="A656" r:id="rId119"/>
    <hyperlink xmlns:r="http://schemas.openxmlformats.org/officeDocument/2006/relationships" ref="A658" r:id="rId120"/>
    <hyperlink xmlns:r="http://schemas.openxmlformats.org/officeDocument/2006/relationships" ref="A665" r:id="rId121"/>
    <hyperlink xmlns:r="http://schemas.openxmlformats.org/officeDocument/2006/relationships" ref="A669" r:id="rId122"/>
    <hyperlink xmlns:r="http://schemas.openxmlformats.org/officeDocument/2006/relationships" ref="A676" r:id="rId123"/>
    <hyperlink xmlns:r="http://schemas.openxmlformats.org/officeDocument/2006/relationships" ref="A679" r:id="rId124"/>
    <hyperlink xmlns:r="http://schemas.openxmlformats.org/officeDocument/2006/relationships" ref="A684" r:id="rId125"/>
    <hyperlink xmlns:r="http://schemas.openxmlformats.org/officeDocument/2006/relationships" ref="A687" r:id="rId126"/>
    <hyperlink xmlns:r="http://schemas.openxmlformats.org/officeDocument/2006/relationships" ref="A688" r:id="rId127"/>
    <hyperlink xmlns:r="http://schemas.openxmlformats.org/officeDocument/2006/relationships" ref="A689" r:id="rId128"/>
    <hyperlink xmlns:r="http://schemas.openxmlformats.org/officeDocument/2006/relationships" ref="A693" r:id="rId129"/>
    <hyperlink xmlns:r="http://schemas.openxmlformats.org/officeDocument/2006/relationships" ref="A696" r:id="rId130"/>
    <hyperlink xmlns:r="http://schemas.openxmlformats.org/officeDocument/2006/relationships" ref="A700" r:id="rId131"/>
    <hyperlink xmlns:r="http://schemas.openxmlformats.org/officeDocument/2006/relationships" ref="A701" r:id="rId132"/>
    <hyperlink xmlns:r="http://schemas.openxmlformats.org/officeDocument/2006/relationships" ref="A725" r:id="rId133"/>
    <hyperlink xmlns:r="http://schemas.openxmlformats.org/officeDocument/2006/relationships" ref="A755" r:id="rId134"/>
    <hyperlink xmlns:r="http://schemas.openxmlformats.org/officeDocument/2006/relationships" ref="A756" r:id="rId135"/>
    <hyperlink xmlns:r="http://schemas.openxmlformats.org/officeDocument/2006/relationships" ref="A757" r:id="rId136"/>
    <hyperlink xmlns:r="http://schemas.openxmlformats.org/officeDocument/2006/relationships" ref="A768" r:id="rId137"/>
    <hyperlink xmlns:r="http://schemas.openxmlformats.org/officeDocument/2006/relationships" ref="A771" r:id="rId138"/>
    <hyperlink xmlns:r="http://schemas.openxmlformats.org/officeDocument/2006/relationships" ref="A778" r:id="rId139"/>
    <hyperlink xmlns:r="http://schemas.openxmlformats.org/officeDocument/2006/relationships" ref="A780" r:id="rId140"/>
    <hyperlink xmlns:r="http://schemas.openxmlformats.org/officeDocument/2006/relationships" ref="A787" r:id="rId141"/>
    <hyperlink xmlns:r="http://schemas.openxmlformats.org/officeDocument/2006/relationships" ref="A792" r:id="rId142"/>
    <hyperlink xmlns:r="http://schemas.openxmlformats.org/officeDocument/2006/relationships" ref="A797" r:id="rId143"/>
    <hyperlink xmlns:r="http://schemas.openxmlformats.org/officeDocument/2006/relationships" ref="A798" r:id="rId144"/>
    <hyperlink xmlns:r="http://schemas.openxmlformats.org/officeDocument/2006/relationships" ref="A806" r:id="rId145"/>
    <hyperlink xmlns:r="http://schemas.openxmlformats.org/officeDocument/2006/relationships" ref="A807" r:id="rId146"/>
    <hyperlink xmlns:r="http://schemas.openxmlformats.org/officeDocument/2006/relationships" ref="A816" r:id="rId147"/>
    <hyperlink xmlns:r="http://schemas.openxmlformats.org/officeDocument/2006/relationships" ref="A823" r:id="rId148"/>
    <hyperlink xmlns:r="http://schemas.openxmlformats.org/officeDocument/2006/relationships" ref="A836" r:id="rId149"/>
    <hyperlink xmlns:r="http://schemas.openxmlformats.org/officeDocument/2006/relationships" ref="A837" r:id="rId150"/>
    <hyperlink xmlns:r="http://schemas.openxmlformats.org/officeDocument/2006/relationships" ref="A838" r:id="rId151"/>
    <hyperlink xmlns:r="http://schemas.openxmlformats.org/officeDocument/2006/relationships" ref="A841" r:id="rId152"/>
    <hyperlink xmlns:r="http://schemas.openxmlformats.org/officeDocument/2006/relationships" ref="A846" r:id="rId153"/>
    <hyperlink xmlns:r="http://schemas.openxmlformats.org/officeDocument/2006/relationships" ref="A847" r:id="rId154"/>
    <hyperlink xmlns:r="http://schemas.openxmlformats.org/officeDocument/2006/relationships" ref="A854" r:id="rId155"/>
    <hyperlink xmlns:r="http://schemas.openxmlformats.org/officeDocument/2006/relationships" ref="A855" r:id="rId156"/>
    <hyperlink xmlns:r="http://schemas.openxmlformats.org/officeDocument/2006/relationships" ref="A856" r:id="rId157"/>
    <hyperlink xmlns:r="http://schemas.openxmlformats.org/officeDocument/2006/relationships" ref="A860" r:id="rId158"/>
    <hyperlink xmlns:r="http://schemas.openxmlformats.org/officeDocument/2006/relationships" ref="A864" r:id="rId159"/>
    <hyperlink xmlns:r="http://schemas.openxmlformats.org/officeDocument/2006/relationships" ref="A865" r:id="rId160"/>
    <hyperlink xmlns:r="http://schemas.openxmlformats.org/officeDocument/2006/relationships" ref="A878" r:id="rId161"/>
    <hyperlink xmlns:r="http://schemas.openxmlformats.org/officeDocument/2006/relationships" ref="A893" r:id="rId162"/>
    <hyperlink xmlns:r="http://schemas.openxmlformats.org/officeDocument/2006/relationships" ref="A896" r:id="rId163"/>
    <hyperlink xmlns:r="http://schemas.openxmlformats.org/officeDocument/2006/relationships" ref="A909" r:id="rId164"/>
    <hyperlink xmlns:r="http://schemas.openxmlformats.org/officeDocument/2006/relationships" ref="A914" r:id="rId165"/>
    <hyperlink xmlns:r="http://schemas.openxmlformats.org/officeDocument/2006/relationships" ref="A915" r:id="rId166"/>
    <hyperlink xmlns:r="http://schemas.openxmlformats.org/officeDocument/2006/relationships" ref="A918" r:id="rId167"/>
    <hyperlink xmlns:r="http://schemas.openxmlformats.org/officeDocument/2006/relationships" ref="A925" r:id="rId168"/>
    <hyperlink xmlns:r="http://schemas.openxmlformats.org/officeDocument/2006/relationships" ref="A933" r:id="rId169"/>
    <hyperlink xmlns:r="http://schemas.openxmlformats.org/officeDocument/2006/relationships" ref="A934" r:id="rId170"/>
    <hyperlink xmlns:r="http://schemas.openxmlformats.org/officeDocument/2006/relationships" ref="A938" r:id="rId171"/>
    <hyperlink xmlns:r="http://schemas.openxmlformats.org/officeDocument/2006/relationships" ref="A940" r:id="rId172"/>
    <hyperlink xmlns:r="http://schemas.openxmlformats.org/officeDocument/2006/relationships" ref="A944" r:id="rId173"/>
  </hyperlinks>
  <pageMargins left="0.75" right="0.75" top="1" bottom="1" header="0.5" footer="0.5"/>
</worksheet>
</file>

<file path=xl/worksheets/sheet6.xml><?xml version="1.0" encoding="utf-8"?>
<worksheet xmlns="http://schemas.openxmlformats.org/spreadsheetml/2006/main">
  <sheetPr>
    <outlinePr summaryBelow="0" summaryRight="0"/>
    <pageSetUpPr/>
  </sheetPr>
  <dimension ref="A1:E1006"/>
  <sheetViews>
    <sheetView workbookViewId="0">
      <pane ySplit="2" topLeftCell="A3" activePane="bottomLeft" state="frozen"/>
      <selection pane="bottomLeft" activeCell="B4" sqref="B4"/>
    </sheetView>
  </sheetViews>
  <sheetFormatPr baseColWidth="8" defaultColWidth="12.63" defaultRowHeight="15.75" customHeight="1"/>
  <cols>
    <col width="26.25" customWidth="1" style="590" min="1" max="1"/>
    <col width="27.88" customWidth="1" style="590" min="5" max="5"/>
    <col width="16" customWidth="1" style="590" min="6" max="6"/>
  </cols>
  <sheetData>
    <row r="1">
      <c r="A1" s="551" t="inlineStr">
        <is>
          <t>TITLE</t>
        </is>
      </c>
      <c r="B1" s="551" t="inlineStr">
        <is>
          <t xml:space="preserve">Country </t>
        </is>
      </c>
      <c r="C1" s="551" t="inlineStr">
        <is>
          <t>Region</t>
        </is>
      </c>
      <c r="E1" s="517" t="n"/>
    </row>
    <row r="2">
      <c r="A2" s="549" t="n"/>
      <c r="B2" s="549" t="n"/>
      <c r="C2" s="549" t="n"/>
      <c r="D2" s="549" t="n"/>
      <c r="E2" s="517" t="n"/>
    </row>
    <row r="3">
      <c r="A3" s="551" t="inlineStr">
        <is>
          <t>Aannemer BE</t>
        </is>
      </c>
      <c r="B3" s="551" t="inlineStr">
        <is>
          <t>BE</t>
        </is>
      </c>
      <c r="C3" s="551" t="inlineStr">
        <is>
          <t>EMEA</t>
        </is>
      </c>
      <c r="E3" s="517" t="n"/>
    </row>
    <row r="4">
      <c r="A4" s="551" t="inlineStr">
        <is>
          <t>Aannemer NL</t>
        </is>
      </c>
      <c r="B4" s="551" t="inlineStr">
        <is>
          <t>NL</t>
        </is>
      </c>
      <c r="C4" s="551" t="inlineStr">
        <is>
          <t>EMEA</t>
        </is>
      </c>
      <c r="E4" s="517" t="n"/>
    </row>
    <row r="5">
      <c r="A5" s="551" t="inlineStr">
        <is>
          <t>ABC.org (Asso. Builders &amp; Contractors)</t>
        </is>
      </c>
      <c r="B5" s="551" t="inlineStr">
        <is>
          <t>US</t>
        </is>
      </c>
      <c r="C5" s="551" t="inlineStr">
        <is>
          <t>NAM</t>
        </is>
      </c>
      <c r="E5" s="517" t="n"/>
    </row>
    <row r="6">
      <c r="A6" s="551" t="inlineStr">
        <is>
          <t>Access Lift &amp; Handlers</t>
        </is>
      </c>
      <c r="B6" s="551" t="inlineStr">
        <is>
          <t>UK</t>
        </is>
      </c>
      <c r="C6" s="551" t="inlineStr">
        <is>
          <t>Global</t>
        </is>
      </c>
      <c r="E6" s="517" t="n"/>
    </row>
    <row r="7">
      <c r="A7" s="551" t="inlineStr">
        <is>
          <t>ACHR News</t>
        </is>
      </c>
      <c r="B7" s="551" t="inlineStr">
        <is>
          <t>US</t>
        </is>
      </c>
      <c r="C7" s="551" t="inlineStr">
        <is>
          <t>NAM</t>
        </is>
      </c>
      <c r="E7" s="517" t="n"/>
    </row>
    <row r="8">
      <c r="A8" s="551" t="inlineStr">
        <is>
          <t>ACP Publications</t>
        </is>
      </c>
      <c r="B8" s="551" t="inlineStr">
        <is>
          <t>US</t>
        </is>
      </c>
      <c r="C8" s="551" t="inlineStr">
        <is>
          <t>NAM</t>
        </is>
      </c>
      <c r="E8" s="517" t="n"/>
    </row>
    <row r="9">
      <c r="A9" s="551" t="inlineStr">
        <is>
          <t>ACpresse</t>
        </is>
      </c>
      <c r="B9" s="551" t="inlineStr">
        <is>
          <t>FR</t>
        </is>
      </c>
      <c r="C9" s="551" t="inlineStr">
        <is>
          <t>EMEA</t>
        </is>
      </c>
      <c r="E9" s="517" t="n"/>
    </row>
    <row r="10">
      <c r="A10" s="551" t="inlineStr">
        <is>
          <t>AEC Business</t>
        </is>
      </c>
      <c r="B10" s="551" t="inlineStr">
        <is>
          <t>FI</t>
        </is>
      </c>
      <c r="C10" s="551" t="inlineStr">
        <is>
          <t>EMEA</t>
        </is>
      </c>
      <c r="E10" s="517" t="n"/>
    </row>
    <row r="11">
      <c r="A11" s="551" t="inlineStr">
        <is>
          <t>AEC Cafe</t>
        </is>
      </c>
      <c r="B11" s="517" t="inlineStr">
        <is>
          <t>US</t>
        </is>
      </c>
      <c r="C11" s="551" t="inlineStr">
        <is>
          <t>NAM</t>
        </is>
      </c>
      <c r="E11" s="517" t="n"/>
    </row>
    <row r="12">
      <c r="A12" s="551" t="inlineStr">
        <is>
          <t>AEC Magazine</t>
        </is>
      </c>
      <c r="B12" s="517" t="inlineStr">
        <is>
          <t>UK</t>
        </is>
      </c>
      <c r="C12" s="551" t="inlineStr">
        <is>
          <t>Global</t>
        </is>
      </c>
      <c r="E12" s="517" t="n"/>
    </row>
    <row r="13">
      <c r="A13" s="551" t="inlineStr">
        <is>
          <t>AECbytes</t>
        </is>
      </c>
      <c r="B13" s="517" t="inlineStr">
        <is>
          <t>US</t>
        </is>
      </c>
      <c r="C13" s="551" t="inlineStr">
        <is>
          <t>NAM</t>
        </is>
      </c>
      <c r="E13" s="517" t="n"/>
    </row>
    <row r="14">
      <c r="A14" s="551" t="inlineStr">
        <is>
          <t>AEM</t>
        </is>
      </c>
      <c r="B14" s="551" t="inlineStr">
        <is>
          <t>US</t>
        </is>
      </c>
      <c r="C14" s="551" t="inlineStr">
        <is>
          <t>NAM</t>
        </is>
      </c>
      <c r="E14" s="517" t="n"/>
    </row>
    <row r="15">
      <c r="A15" s="551" t="inlineStr">
        <is>
          <t>African Farming</t>
        </is>
      </c>
      <c r="B15" s="551" t="inlineStr">
        <is>
          <t>UK</t>
        </is>
      </c>
      <c r="C15" s="551" t="inlineStr">
        <is>
          <t>EMEA</t>
        </is>
      </c>
      <c r="E15" s="517" t="n"/>
    </row>
    <row r="16">
      <c r="A16" s="551" t="inlineStr">
        <is>
          <t>Ag Canada</t>
        </is>
      </c>
      <c r="B16" s="551" t="inlineStr">
        <is>
          <t>CA</t>
        </is>
      </c>
      <c r="C16" s="551" t="inlineStr">
        <is>
          <t>NAM</t>
        </is>
      </c>
      <c r="E16" s="517" t="n"/>
    </row>
    <row r="17">
      <c r="A17" s="551" t="inlineStr">
        <is>
          <t>Ag Daily</t>
        </is>
      </c>
      <c r="B17" s="551" t="inlineStr">
        <is>
          <t>US</t>
        </is>
      </c>
      <c r="C17" s="551" t="inlineStr">
        <is>
          <t>NAM</t>
        </is>
      </c>
      <c r="E17" s="517" t="n"/>
    </row>
    <row r="18">
      <c r="A18" s="551" t="inlineStr">
        <is>
          <t>Ag Equipment Intelligence</t>
        </is>
      </c>
      <c r="B18" s="551" t="inlineStr">
        <is>
          <t>US</t>
        </is>
      </c>
      <c r="C18" s="551" t="inlineStr">
        <is>
          <t>NAM</t>
        </is>
      </c>
      <c r="E18" s="517" t="n"/>
    </row>
    <row r="19">
      <c r="A19" s="551" t="inlineStr">
        <is>
          <t>AGC BIM SmartBrief</t>
        </is>
      </c>
      <c r="B19" s="551" t="inlineStr">
        <is>
          <t>US</t>
        </is>
      </c>
      <c r="C19" s="551" t="inlineStr">
        <is>
          <t>NAM</t>
        </is>
      </c>
      <c r="E19" s="517" t="n"/>
    </row>
    <row r="20">
      <c r="A20" s="551" t="inlineStr">
        <is>
          <t>AGC Constructor</t>
        </is>
      </c>
      <c r="B20" s="551" t="inlineStr">
        <is>
          <t>US</t>
        </is>
      </c>
      <c r="C20" s="551" t="inlineStr">
        <is>
          <t>NAM</t>
        </is>
      </c>
      <c r="E20" s="517" t="n"/>
    </row>
    <row r="21">
      <c r="A21" s="551" t="inlineStr">
        <is>
          <t>AGC SmartBrief</t>
        </is>
      </c>
      <c r="B21" s="551" t="inlineStr">
        <is>
          <t>US</t>
        </is>
      </c>
      <c r="C21" s="551" t="inlineStr">
        <is>
          <t>NAM</t>
        </is>
      </c>
      <c r="E21" s="517" t="n"/>
    </row>
    <row r="22">
      <c r="A22" s="551" t="inlineStr">
        <is>
          <t>AGC TechBrief</t>
        </is>
      </c>
      <c r="B22" s="551" t="inlineStr">
        <is>
          <t>US</t>
        </is>
      </c>
      <c r="C22" s="551" t="inlineStr">
        <is>
          <t>NAM</t>
        </is>
      </c>
      <c r="E22" s="517" t="n"/>
    </row>
    <row r="23">
      <c r="A23" s="551" t="inlineStr">
        <is>
          <t>AgDaily</t>
        </is>
      </c>
      <c r="B23" s="551" t="inlineStr">
        <is>
          <t>US</t>
        </is>
      </c>
      <c r="C23" s="551" t="inlineStr">
        <is>
          <t>NAM</t>
        </is>
      </c>
    </row>
    <row r="24">
      <c r="A24" s="551" t="inlineStr">
        <is>
          <t>Agenda Constructiilor</t>
        </is>
      </c>
      <c r="B24" s="551" t="inlineStr">
        <is>
          <t>RO</t>
        </is>
      </c>
      <c r="C24" s="551" t="inlineStr">
        <is>
          <t>EMEA</t>
        </is>
      </c>
      <c r="E24" s="517" t="n"/>
    </row>
    <row r="25">
      <c r="A25" s="551" t="inlineStr">
        <is>
          <t>Agenda Digitale</t>
        </is>
      </c>
      <c r="B25" s="551" t="inlineStr">
        <is>
          <t>IT</t>
        </is>
      </c>
      <c r="C25" s="551" t="inlineStr">
        <is>
          <t>EMEA</t>
        </is>
      </c>
      <c r="E25" s="517" t="n"/>
    </row>
    <row r="26">
      <c r="A26" s="551" t="inlineStr">
        <is>
          <t>AgFunder News</t>
        </is>
      </c>
      <c r="B26" s="551" t="inlineStr">
        <is>
          <t>US</t>
        </is>
      </c>
      <c r="C26" s="551" t="inlineStr">
        <is>
          <t>NAM</t>
        </is>
      </c>
      <c r="E26" s="517" t="n"/>
    </row>
    <row r="27">
      <c r="A27" s="551" t="inlineStr">
        <is>
          <t>Aggregates &amp; Mining Today</t>
        </is>
      </c>
      <c r="B27" s="551" t="inlineStr">
        <is>
          <t>US</t>
        </is>
      </c>
      <c r="C27" s="551" t="inlineStr">
        <is>
          <t>NAM</t>
        </is>
      </c>
      <c r="E27" s="517" t="n"/>
    </row>
    <row r="28">
      <c r="A28" s="551" t="inlineStr">
        <is>
          <t xml:space="preserve">Aggregates Business </t>
        </is>
      </c>
      <c r="B28" s="551" t="inlineStr">
        <is>
          <t>UK</t>
        </is>
      </c>
      <c r="C28" s="551" t="inlineStr">
        <is>
          <t>Global</t>
        </is>
      </c>
      <c r="E28" s="517" t="n"/>
    </row>
    <row r="29">
      <c r="A29" s="551" t="inlineStr">
        <is>
          <t>Agrag Technik</t>
        </is>
      </c>
      <c r="B29" s="517" t="inlineStr">
        <is>
          <t>DE</t>
        </is>
      </c>
      <c r="C29" s="551" t="inlineStr">
        <is>
          <t>EMEA</t>
        </is>
      </c>
      <c r="E29" s="517" t="n"/>
    </row>
    <row r="30">
      <c r="A30" s="551" t="inlineStr">
        <is>
          <t>Agrar Heute</t>
        </is>
      </c>
      <c r="B30" s="517" t="inlineStr">
        <is>
          <t>DE</t>
        </is>
      </c>
      <c r="C30" s="551" t="inlineStr">
        <is>
          <t>EMEA</t>
        </is>
      </c>
      <c r="E30" s="517" t="n"/>
    </row>
    <row r="31">
      <c r="A31" s="551" t="inlineStr">
        <is>
          <t>Agrartechnik Online</t>
        </is>
      </c>
      <c r="B31" s="551" t="inlineStr">
        <is>
          <t>DE</t>
        </is>
      </c>
      <c r="C31" s="551" t="inlineStr">
        <is>
          <t>EMEA</t>
        </is>
      </c>
      <c r="E31" s="517" t="n"/>
    </row>
    <row r="32">
      <c r="A32" s="551" t="inlineStr">
        <is>
          <t>Agri Marketing</t>
        </is>
      </c>
      <c r="B32" s="551" t="inlineStr">
        <is>
          <t>US</t>
        </is>
      </c>
      <c r="C32" s="551" t="inlineStr">
        <is>
          <t>NAM</t>
        </is>
      </c>
      <c r="E32" s="517" t="n"/>
    </row>
    <row r="33">
      <c r="A33" s="551" t="inlineStr">
        <is>
          <t>AgriBusiness Global</t>
        </is>
      </c>
      <c r="B33" s="551" t="inlineStr">
        <is>
          <t>US</t>
        </is>
      </c>
      <c r="C33" s="551" t="inlineStr">
        <is>
          <t>Global</t>
        </is>
      </c>
      <c r="E33" s="517" t="n"/>
    </row>
    <row r="34">
      <c r="A34" s="551" t="inlineStr">
        <is>
          <t>Agriculture Dive</t>
        </is>
      </c>
      <c r="B34" s="551" t="inlineStr">
        <is>
          <t>US</t>
        </is>
      </c>
      <c r="C34" s="551" t="inlineStr">
        <is>
          <t>NAM</t>
        </is>
      </c>
      <c r="E34" s="517" t="n"/>
    </row>
    <row r="35">
      <c r="A35" s="551" t="inlineStr">
        <is>
          <t>Agriculture Equipment Guide</t>
        </is>
      </c>
      <c r="B35" s="551" t="inlineStr">
        <is>
          <t>US</t>
        </is>
      </c>
      <c r="C35" s="551" t="inlineStr">
        <is>
          <t>NAM</t>
        </is>
      </c>
      <c r="E35" s="517" t="n"/>
    </row>
    <row r="36">
      <c r="A36" s="551" t="inlineStr">
        <is>
          <t>AgriHolland</t>
        </is>
      </c>
      <c r="B36" s="551" t="inlineStr">
        <is>
          <t>NL</t>
        </is>
      </c>
      <c r="C36" s="551" t="inlineStr">
        <is>
          <t>EMEA</t>
        </is>
      </c>
      <c r="E36" s="517" t="n"/>
    </row>
    <row r="37">
      <c r="A37" s="551" t="inlineStr">
        <is>
          <t>Agriland</t>
        </is>
      </c>
      <c r="B37" s="551" t="inlineStr">
        <is>
          <t>EI</t>
        </is>
      </c>
      <c r="C37" s="551" t="inlineStr">
        <is>
          <t>EMEA</t>
        </is>
      </c>
      <c r="E37" s="517" t="n"/>
    </row>
    <row r="38">
      <c r="A38" s="551" t="inlineStr">
        <is>
          <t>AgriMarketing</t>
        </is>
      </c>
      <c r="B38" s="551" t="inlineStr">
        <is>
          <t>US</t>
        </is>
      </c>
      <c r="C38" s="551" t="inlineStr">
        <is>
          <t>NAM</t>
        </is>
      </c>
      <c r="E38" s="517" t="n"/>
    </row>
    <row r="39">
      <c r="A39" s="551" t="inlineStr">
        <is>
          <t>AgriTech Tomorrow</t>
        </is>
      </c>
      <c r="B39" s="517" t="inlineStr">
        <is>
          <t>US</t>
        </is>
      </c>
      <c r="C39" s="551" t="inlineStr">
        <is>
          <t>NAM</t>
        </is>
      </c>
      <c r="E39" s="517" t="n"/>
    </row>
    <row r="40">
      <c r="A40" s="551" t="inlineStr">
        <is>
          <t>AgroPages</t>
        </is>
      </c>
      <c r="B40" s="517" t="inlineStr">
        <is>
          <t>CN</t>
        </is>
      </c>
      <c r="C40" s="551" t="inlineStr">
        <is>
          <t>Global</t>
        </is>
      </c>
      <c r="E40" s="517" t="n"/>
    </row>
    <row r="41">
      <c r="A41" s="551" t="inlineStr">
        <is>
          <t>AgUpdate</t>
        </is>
      </c>
      <c r="B41" s="551" t="inlineStr">
        <is>
          <t>US</t>
        </is>
      </c>
      <c r="C41" s="551" t="inlineStr">
        <is>
          <t>NAM</t>
        </is>
      </c>
      <c r="E41" s="517" t="n"/>
    </row>
    <row r="42">
      <c r="A42" s="551" t="inlineStr">
        <is>
          <t>AgWeek</t>
        </is>
      </c>
      <c r="B42" s="551" t="inlineStr">
        <is>
          <t>US</t>
        </is>
      </c>
      <c r="C42" s="551" t="inlineStr">
        <is>
          <t>NAM</t>
        </is>
      </c>
      <c r="E42" s="517" t="n"/>
    </row>
    <row r="43">
      <c r="A43" s="551" t="inlineStr">
        <is>
          <t>AgWire</t>
        </is>
      </c>
      <c r="B43" s="551" t="inlineStr">
        <is>
          <t>US</t>
        </is>
      </c>
      <c r="C43" s="551" t="inlineStr">
        <is>
          <t>NAM</t>
        </is>
      </c>
      <c r="E43" s="517" t="n"/>
    </row>
    <row r="44">
      <c r="A44" s="551" t="inlineStr">
        <is>
          <t>Airport Business</t>
        </is>
      </c>
      <c r="B44" s="551" t="inlineStr">
        <is>
          <t>US</t>
        </is>
      </c>
      <c r="C44" s="551" t="inlineStr">
        <is>
          <t>NAM</t>
        </is>
      </c>
      <c r="E44" s="517" t="n"/>
    </row>
    <row r="45">
      <c r="A45" s="551" t="inlineStr">
        <is>
          <t>AIThority</t>
        </is>
      </c>
      <c r="B45" s="551" t="inlineStr">
        <is>
          <t>US</t>
        </is>
      </c>
      <c r="C45" s="551" t="inlineStr">
        <is>
          <t>Global</t>
        </is>
      </c>
      <c r="E45" s="517" t="n"/>
    </row>
    <row r="46">
      <c r="A46" s="551" t="inlineStr">
        <is>
          <t>Aktualnosci</t>
        </is>
      </c>
      <c r="B46" s="517" t="inlineStr">
        <is>
          <t>PL</t>
        </is>
      </c>
      <c r="C46" s="551" t="inlineStr">
        <is>
          <t>EMEA</t>
        </is>
      </c>
      <c r="E46" s="517" t="n"/>
    </row>
    <row r="47">
      <c r="A47" s="551" t="inlineStr">
        <is>
          <t>Alberta Farmer Express</t>
        </is>
      </c>
      <c r="B47" s="551" t="inlineStr">
        <is>
          <t>CA</t>
        </is>
      </c>
      <c r="C47" s="551" t="inlineStr">
        <is>
          <t>NAM</t>
        </is>
      </c>
      <c r="E47" s="517" t="n"/>
    </row>
    <row r="48">
      <c r="A48" s="551" t="inlineStr">
        <is>
          <t>All 3DP</t>
        </is>
      </c>
      <c r="B48" s="551" t="inlineStr">
        <is>
          <t>DE</t>
        </is>
      </c>
      <c r="C48" s="551" t="inlineStr">
        <is>
          <t>EMEA</t>
        </is>
      </c>
    </row>
    <row r="49">
      <c r="A49" s="551" t="inlineStr">
        <is>
          <t>Allgemeine Bau Zeitung</t>
        </is>
      </c>
      <c r="B49" s="517" t="inlineStr">
        <is>
          <t>DE</t>
        </is>
      </c>
      <c r="C49" s="551" t="inlineStr">
        <is>
          <t>EMEA</t>
        </is>
      </c>
      <c r="E49" s="517" t="n"/>
    </row>
    <row r="50">
      <c r="A50" s="551" t="inlineStr">
        <is>
          <t>Allied Paving Equipment</t>
        </is>
      </c>
      <c r="B50" s="551" t="inlineStr">
        <is>
          <t>US</t>
        </is>
      </c>
      <c r="C50" s="551" t="inlineStr">
        <is>
          <t>NAM</t>
        </is>
      </c>
      <c r="E50" s="517" t="n"/>
    </row>
    <row r="51">
      <c r="A51" s="551" t="inlineStr">
        <is>
          <t>American Ag Network - American Ag Today program (podcast + SiriusXM Rural Radio 147)</t>
        </is>
      </c>
      <c r="B51" s="517" t="inlineStr">
        <is>
          <t>US</t>
        </is>
      </c>
      <c r="C51" s="551" t="inlineStr">
        <is>
          <t>NAM</t>
        </is>
      </c>
      <c r="E51" s="517" t="n"/>
    </row>
    <row r="52">
      <c r="A52" s="551" t="inlineStr">
        <is>
          <t>American City &amp; County</t>
        </is>
      </c>
      <c r="B52" s="551" t="inlineStr">
        <is>
          <t>US</t>
        </is>
      </c>
      <c r="C52" s="551" t="inlineStr">
        <is>
          <t>NAM</t>
        </is>
      </c>
      <c r="E52" s="517" t="n"/>
    </row>
    <row r="53">
      <c r="A53" s="551" t="inlineStr">
        <is>
          <t>American Journal of Transportation</t>
        </is>
      </c>
      <c r="B53" s="551" t="inlineStr">
        <is>
          <t>US</t>
        </is>
      </c>
      <c r="C53" s="551" t="inlineStr">
        <is>
          <t>NAM</t>
        </is>
      </c>
      <c r="E53" s="517" t="n"/>
    </row>
    <row r="54">
      <c r="A54" s="551" t="inlineStr">
        <is>
          <t>American Surveyor</t>
        </is>
      </c>
      <c r="B54" s="551" t="inlineStr">
        <is>
          <t>US</t>
        </is>
      </c>
      <c r="C54" s="551" t="inlineStr">
        <is>
          <t>NAM</t>
        </is>
      </c>
      <c r="E54" s="517" t="n"/>
    </row>
    <row r="55">
      <c r="A55" s="551" t="inlineStr">
        <is>
          <t>Animation Magazine</t>
        </is>
      </c>
      <c r="B55" s="517" t="inlineStr">
        <is>
          <t>US</t>
        </is>
      </c>
      <c r="C55" s="551" t="inlineStr">
        <is>
          <t>NAM</t>
        </is>
      </c>
      <c r="E55" s="517" t="n"/>
    </row>
    <row r="56">
      <c r="A56" s="551" t="inlineStr">
        <is>
          <t>Anleggmaskinen</t>
        </is>
      </c>
      <c r="B56" s="551" t="inlineStr">
        <is>
          <t>NO</t>
        </is>
      </c>
      <c r="C56" s="551" t="inlineStr">
        <is>
          <t>EMEA</t>
        </is>
      </c>
      <c r="E56" s="517" t="n"/>
    </row>
    <row r="57">
      <c r="A57" s="551" t="inlineStr">
        <is>
          <t>Apartment Therapy</t>
        </is>
      </c>
      <c r="B57" s="551" t="inlineStr">
        <is>
          <t>US</t>
        </is>
      </c>
      <c r="C57" s="551" t="inlineStr">
        <is>
          <t>NAM</t>
        </is>
      </c>
      <c r="E57" s="517" t="n"/>
    </row>
    <row r="58">
      <c r="A58" s="551" t="inlineStr">
        <is>
          <t>Arch 2.0</t>
        </is>
      </c>
      <c r="B58" s="517" t="inlineStr">
        <is>
          <t>US</t>
        </is>
      </c>
      <c r="C58" s="551" t="inlineStr">
        <is>
          <t>NAM</t>
        </is>
      </c>
      <c r="E58" s="517" t="n"/>
    </row>
    <row r="59">
      <c r="A59" s="551" t="inlineStr">
        <is>
          <t>Arch20</t>
        </is>
      </c>
      <c r="B59" s="517" t="inlineStr">
        <is>
          <t>US</t>
        </is>
      </c>
      <c r="C59" s="551" t="inlineStr">
        <is>
          <t>NAM</t>
        </is>
      </c>
      <c r="E59" s="517" t="n"/>
    </row>
    <row r="60">
      <c r="A60" s="551" t="inlineStr">
        <is>
          <t>ArchDaily</t>
        </is>
      </c>
      <c r="B60" s="551" t="inlineStr">
        <is>
          <t>CH</t>
        </is>
      </c>
      <c r="C60" s="551" t="inlineStr">
        <is>
          <t>Global</t>
        </is>
      </c>
      <c r="E60" s="517" t="n"/>
    </row>
    <row r="61">
      <c r="A61" s="551" t="inlineStr">
        <is>
          <t>Archello</t>
        </is>
      </c>
      <c r="B61" s="551" t="inlineStr">
        <is>
          <t>US</t>
        </is>
      </c>
      <c r="C61" s="551" t="inlineStr">
        <is>
          <t>NAM</t>
        </is>
      </c>
      <c r="E61" s="517" t="n"/>
    </row>
    <row r="62">
      <c r="A62" s="551" t="inlineStr">
        <is>
          <t>Archetech</t>
        </is>
      </c>
      <c r="B62" s="551" t="inlineStr">
        <is>
          <t>UK</t>
        </is>
      </c>
      <c r="C62" s="551" t="inlineStr">
        <is>
          <t>EMEA</t>
        </is>
      </c>
      <c r="E62" s="517" t="n"/>
    </row>
    <row r="63">
      <c r="A63" s="551" t="inlineStr">
        <is>
          <t>Archinct</t>
        </is>
      </c>
      <c r="B63" s="551" t="inlineStr">
        <is>
          <t>US</t>
        </is>
      </c>
      <c r="C63" s="551" t="inlineStr">
        <is>
          <t>NAM</t>
        </is>
      </c>
      <c r="E63" s="517" t="n"/>
    </row>
    <row r="64">
      <c r="A64" s="551" t="inlineStr">
        <is>
          <t>Archinect</t>
        </is>
      </c>
      <c r="B64" s="551" t="inlineStr">
        <is>
          <t>US</t>
        </is>
      </c>
      <c r="C64" s="551" t="inlineStr">
        <is>
          <t>NAM</t>
        </is>
      </c>
      <c r="E64" s="517" t="n"/>
    </row>
    <row r="65">
      <c r="A65" s="551" t="inlineStr">
        <is>
          <t>Architect's Newspaper</t>
        </is>
      </c>
      <c r="B65" s="517" t="inlineStr">
        <is>
          <t>UK</t>
        </is>
      </c>
      <c r="C65" s="551" t="inlineStr">
        <is>
          <t>Global</t>
        </is>
      </c>
      <c r="E65" s="517" t="n"/>
    </row>
    <row r="66">
      <c r="A66" s="551" t="inlineStr">
        <is>
          <t>ArchitectenPunt</t>
        </is>
      </c>
      <c r="B66" s="517" t="inlineStr">
        <is>
          <t>NL</t>
        </is>
      </c>
      <c r="C66" s="551" t="inlineStr">
        <is>
          <t>EMEA</t>
        </is>
      </c>
      <c r="E66" s="517" t="n"/>
    </row>
    <row r="67">
      <c r="A67" s="551" t="inlineStr">
        <is>
          <t>Architects' Journal</t>
        </is>
      </c>
      <c r="B67" s="551" t="inlineStr">
        <is>
          <t>UK</t>
        </is>
      </c>
      <c r="C67" s="551" t="inlineStr">
        <is>
          <t>Global</t>
        </is>
      </c>
      <c r="E67" s="517" t="n"/>
    </row>
    <row r="68">
      <c r="A68" s="551" t="inlineStr">
        <is>
          <t>Architectur Online</t>
        </is>
      </c>
      <c r="B68" s="551" t="inlineStr">
        <is>
          <t>DE</t>
        </is>
      </c>
      <c r="C68" s="551" t="inlineStr">
        <is>
          <t>EMEA</t>
        </is>
      </c>
      <c r="E68" s="517" t="n"/>
    </row>
    <row r="69">
      <c r="A69" s="551" t="inlineStr">
        <is>
          <t>Architectura</t>
        </is>
      </c>
      <c r="B69" s="551" t="inlineStr">
        <is>
          <t>BE</t>
        </is>
      </c>
      <c r="C69" s="551" t="inlineStr">
        <is>
          <t>EMEA</t>
        </is>
      </c>
      <c r="E69" s="517" t="n"/>
    </row>
    <row r="70">
      <c r="A70" s="551" t="inlineStr">
        <is>
          <t>Architectural Products</t>
        </is>
      </c>
      <c r="B70" s="551" t="inlineStr">
        <is>
          <t>US</t>
        </is>
      </c>
      <c r="C70" s="551" t="inlineStr">
        <is>
          <t>NAM</t>
        </is>
      </c>
      <c r="E70" s="517" t="n"/>
    </row>
    <row r="71">
      <c r="A71" s="551" t="inlineStr">
        <is>
          <t>Architecture &amp; Design</t>
        </is>
      </c>
      <c r="B71" s="551" t="inlineStr">
        <is>
          <t>AU</t>
        </is>
      </c>
      <c r="C71" s="551" t="inlineStr">
        <is>
          <t>APAC</t>
        </is>
      </c>
      <c r="E71" s="517" t="n"/>
    </row>
    <row r="72">
      <c r="A72" s="551" t="inlineStr">
        <is>
          <t>Architekturblatt</t>
        </is>
      </c>
      <c r="B72" s="551" t="inlineStr">
        <is>
          <t>DE</t>
        </is>
      </c>
      <c r="C72" s="551" t="inlineStr">
        <is>
          <t>EMEA</t>
        </is>
      </c>
      <c r="E72" s="517" t="n"/>
    </row>
    <row r="73">
      <c r="A73" s="551" t="inlineStr">
        <is>
          <t>Architizer</t>
        </is>
      </c>
      <c r="B73" s="517" t="inlineStr">
        <is>
          <t>US</t>
        </is>
      </c>
      <c r="C73" s="551" t="inlineStr">
        <is>
          <t>Global</t>
        </is>
      </c>
      <c r="E73" s="517" t="n"/>
    </row>
    <row r="74">
      <c r="A74" s="551" t="inlineStr">
        <is>
          <t>Architosh</t>
        </is>
      </c>
      <c r="B74" s="517" t="inlineStr">
        <is>
          <t>US</t>
        </is>
      </c>
      <c r="C74" s="551" t="inlineStr">
        <is>
          <t>NAM</t>
        </is>
      </c>
      <c r="E74" s="517" t="n"/>
    </row>
    <row r="75">
      <c r="A75" s="551" t="inlineStr">
        <is>
          <t>Archute</t>
        </is>
      </c>
      <c r="B75" s="551" t="inlineStr">
        <is>
          <t>US</t>
        </is>
      </c>
      <c r="C75" s="551" t="inlineStr">
        <is>
          <t>NAM</t>
        </is>
      </c>
      <c r="E75" s="517" t="n"/>
    </row>
    <row r="76">
      <c r="A76" s="551" t="inlineStr">
        <is>
          <t>Archyde</t>
        </is>
      </c>
      <c r="B76" s="551" t="inlineStr">
        <is>
          <t>US</t>
        </is>
      </c>
      <c r="C76" s="551" t="inlineStr">
        <is>
          <t>NAM</t>
        </is>
      </c>
      <c r="E76" s="517" t="n"/>
    </row>
    <row r="77">
      <c r="A77" s="551" t="inlineStr">
        <is>
          <t>ArcUser</t>
        </is>
      </c>
      <c r="B77" s="551" t="inlineStr">
        <is>
          <t>US</t>
        </is>
      </c>
      <c r="C77" s="551" t="inlineStr">
        <is>
          <t>Global</t>
        </is>
      </c>
      <c r="E77" s="517" t="n"/>
    </row>
    <row r="78">
      <c r="A78" s="551" t="inlineStr">
        <is>
          <t>Arketipo Magagzine</t>
        </is>
      </c>
      <c r="B78" s="551" t="inlineStr">
        <is>
          <t>IT</t>
        </is>
      </c>
      <c r="C78" s="551" t="inlineStr">
        <is>
          <t>EMEA</t>
        </is>
      </c>
      <c r="E78" s="517" t="n"/>
    </row>
    <row r="79">
      <c r="A79" s="551" t="inlineStr">
        <is>
          <t>ARTBA Transportation Builder</t>
        </is>
      </c>
      <c r="B79" s="551" t="inlineStr">
        <is>
          <t>US</t>
        </is>
      </c>
      <c r="C79" s="551" t="inlineStr">
        <is>
          <t>NAM</t>
        </is>
      </c>
      <c r="E79" s="517" t="n"/>
    </row>
    <row r="80">
      <c r="A80" s="551" t="inlineStr">
        <is>
          <t>ASCE</t>
        </is>
      </c>
      <c r="B80" s="551" t="inlineStr">
        <is>
          <t>US</t>
        </is>
      </c>
      <c r="C80" s="551" t="inlineStr">
        <is>
          <t>NAM</t>
        </is>
      </c>
      <c r="E80" s="517" t="n"/>
    </row>
    <row r="81">
      <c r="A81" s="551" t="inlineStr">
        <is>
          <t>Asian Surveying &amp; Mapping</t>
        </is>
      </c>
      <c r="B81" s="551" t="inlineStr">
        <is>
          <t>US</t>
        </is>
      </c>
      <c r="C81" s="551" t="inlineStr">
        <is>
          <t>APAC</t>
        </is>
      </c>
      <c r="E81" s="517" t="n"/>
    </row>
    <row r="82">
      <c r="A82" s="551" t="inlineStr">
        <is>
          <t xml:space="preserve">ASM: Asian Surveying &amp; Mapping </t>
        </is>
      </c>
      <c r="B82" s="551" t="inlineStr">
        <is>
          <t>US</t>
        </is>
      </c>
      <c r="C82" s="551" t="inlineStr">
        <is>
          <t>APAC</t>
        </is>
      </c>
      <c r="E82" s="517" t="n"/>
    </row>
    <row r="83">
      <c r="A83" s="551" t="inlineStr">
        <is>
          <t>Asphalt Contractor</t>
        </is>
      </c>
      <c r="B83" s="517" t="inlineStr">
        <is>
          <t>US</t>
        </is>
      </c>
      <c r="C83" s="551" t="inlineStr">
        <is>
          <t>NAM</t>
        </is>
      </c>
      <c r="E83" s="517" t="n"/>
    </row>
    <row r="84">
      <c r="A84" s="551" t="inlineStr">
        <is>
          <t>Asphalt Pro Magazine</t>
        </is>
      </c>
      <c r="B84" s="551" t="inlineStr">
        <is>
          <t>US</t>
        </is>
      </c>
      <c r="C84" s="551" t="inlineStr">
        <is>
          <t>NAM</t>
        </is>
      </c>
      <c r="E84" s="517" t="n"/>
    </row>
    <row r="85">
      <c r="A85" s="551" t="inlineStr">
        <is>
          <t>Asphalt u Bitumen</t>
        </is>
      </c>
      <c r="B85" s="551" t="inlineStr">
        <is>
          <t>DE</t>
        </is>
      </c>
      <c r="C85" s="551" t="inlineStr">
        <is>
          <t>EMEA</t>
        </is>
      </c>
      <c r="E85" s="517" t="n"/>
    </row>
    <row r="86">
      <c r="A86" s="551" t="inlineStr">
        <is>
          <t>Association of Equipment Manufacturers</t>
        </is>
      </c>
      <c r="B86" s="551" t="inlineStr">
        <is>
          <t>US</t>
        </is>
      </c>
      <c r="C86" s="551" t="inlineStr">
        <is>
          <t>NAM</t>
        </is>
      </c>
      <c r="E86" s="517" t="n"/>
    </row>
    <row r="87">
      <c r="A87" s="551" t="inlineStr">
        <is>
          <t>AT.no</t>
        </is>
      </c>
      <c r="B87" s="517" t="inlineStr">
        <is>
          <t>NO</t>
        </is>
      </c>
      <c r="C87" s="551" t="inlineStr">
        <is>
          <t>EMEA</t>
        </is>
      </c>
      <c r="E87" s="517" t="n"/>
    </row>
    <row r="88">
      <c r="A88" s="551" t="inlineStr">
        <is>
          <t>Atlanta Business Chronicle</t>
        </is>
      </c>
      <c r="B88" s="551" t="inlineStr">
        <is>
          <t>US</t>
        </is>
      </c>
      <c r="C88" s="551" t="inlineStr">
        <is>
          <t>NAM</t>
        </is>
      </c>
      <c r="E88" s="517" t="n"/>
    </row>
    <row r="89">
      <c r="A89" s="551" t="inlineStr">
        <is>
          <t>Atlanta Journal-Constitution</t>
        </is>
      </c>
      <c r="B89" s="551" t="inlineStr">
        <is>
          <t>US</t>
        </is>
      </c>
      <c r="C89" s="551" t="inlineStr">
        <is>
          <t>NAM</t>
        </is>
      </c>
      <c r="E89" s="517" t="n"/>
    </row>
    <row r="90">
      <c r="A90" s="551" t="inlineStr">
        <is>
          <t>Auganix</t>
        </is>
      </c>
      <c r="B90" s="551" t="inlineStr">
        <is>
          <t>UK</t>
        </is>
      </c>
      <c r="C90" s="551" t="inlineStr">
        <is>
          <t>Global</t>
        </is>
      </c>
      <c r="E90" s="517" t="n"/>
    </row>
    <row r="91">
      <c r="A91" s="551" t="inlineStr">
        <is>
          <t>Australian Earthmoving</t>
        </is>
      </c>
      <c r="B91" s="517" t="inlineStr">
        <is>
          <t>AU</t>
        </is>
      </c>
      <c r="C91" s="551" t="inlineStr">
        <is>
          <t>APAC</t>
        </is>
      </c>
      <c r="E91" s="517" t="n"/>
    </row>
    <row r="92">
      <c r="A92" s="551" t="inlineStr">
        <is>
          <t>Australian Forest &amp; Timber - print</t>
        </is>
      </c>
      <c r="B92" s="551" t="inlineStr">
        <is>
          <t>AU</t>
        </is>
      </c>
      <c r="C92" s="551" t="inlineStr">
        <is>
          <t>APAC</t>
        </is>
      </c>
    </row>
    <row r="93">
      <c r="A93" s="551" t="inlineStr">
        <is>
          <t>Australian National Construction Review</t>
        </is>
      </c>
      <c r="B93" s="517" t="inlineStr">
        <is>
          <t>AU</t>
        </is>
      </c>
      <c r="C93" s="551" t="inlineStr">
        <is>
          <t>APAC</t>
        </is>
      </c>
      <c r="E93" s="517" t="n"/>
    </row>
    <row r="94">
      <c r="A94" s="551" t="inlineStr">
        <is>
          <t>Auto Connected Car</t>
        </is>
      </c>
      <c r="B94" s="551" t="inlineStr">
        <is>
          <t>US</t>
        </is>
      </c>
      <c r="C94" s="551" t="inlineStr">
        <is>
          <t>Global</t>
        </is>
      </c>
      <c r="E94" s="517" t="n"/>
    </row>
    <row r="95">
      <c r="A95" s="551" t="inlineStr">
        <is>
          <t>AutoConnectedCar</t>
        </is>
      </c>
      <c r="B95" s="551" t="inlineStr">
        <is>
          <t>US</t>
        </is>
      </c>
      <c r="C95" s="551" t="inlineStr">
        <is>
          <t>Global</t>
        </is>
      </c>
      <c r="E95" s="517" t="n"/>
    </row>
    <row r="96">
      <c r="A96" s="551" t="inlineStr">
        <is>
          <t>Automotive World</t>
        </is>
      </c>
      <c r="B96" s="551" t="inlineStr">
        <is>
          <t>UK</t>
        </is>
      </c>
      <c r="C96" s="551" t="inlineStr">
        <is>
          <t>Global</t>
        </is>
      </c>
      <c r="E96" s="517" t="n"/>
    </row>
    <row r="97">
      <c r="A97" s="551" t="inlineStr">
        <is>
          <t>Autonomous Vehicle International</t>
        </is>
      </c>
      <c r="B97" s="551" t="inlineStr">
        <is>
          <t>UK</t>
        </is>
      </c>
      <c r="C97" s="551" t="inlineStr">
        <is>
          <t>Global</t>
        </is>
      </c>
      <c r="E97" s="517" t="n"/>
    </row>
    <row r="98">
      <c r="A98" s="551" t="inlineStr">
        <is>
          <t>AutoTech Insights</t>
        </is>
      </c>
      <c r="B98" s="551" t="inlineStr">
        <is>
          <t>US</t>
        </is>
      </c>
      <c r="C98" s="551" t="inlineStr">
        <is>
          <t>NAM</t>
        </is>
      </c>
      <c r="E98" s="517" t="n"/>
    </row>
    <row r="99">
      <c r="A99" s="551" t="inlineStr">
        <is>
          <t>Avionics International</t>
        </is>
      </c>
      <c r="B99" s="551" t="inlineStr">
        <is>
          <t>US</t>
        </is>
      </c>
      <c r="C99" s="551" t="inlineStr">
        <is>
          <t>Global</t>
        </is>
      </c>
      <c r="E99" s="517" t="n"/>
    </row>
    <row r="100">
      <c r="A100" s="551" t="inlineStr">
        <is>
          <t>Awesome Earthmovers</t>
        </is>
      </c>
      <c r="B100" s="517" t="inlineStr">
        <is>
          <t>UK</t>
        </is>
      </c>
      <c r="C100" s="551" t="inlineStr">
        <is>
          <t>EMEA</t>
        </is>
      </c>
      <c r="E100" s="517" t="n"/>
    </row>
    <row r="101">
      <c r="A101" s="551" t="inlineStr">
        <is>
          <t>Baaz</t>
        </is>
      </c>
      <c r="B101" s="551" t="inlineStr">
        <is>
          <t>NL</t>
        </is>
      </c>
      <c r="C101" s="551" t="inlineStr">
        <is>
          <t>EMEA</t>
        </is>
      </c>
      <c r="E101" s="517" t="n"/>
    </row>
    <row r="102">
      <c r="A102" s="551" t="inlineStr">
        <is>
          <t>Bagry</t>
        </is>
      </c>
      <c r="B102" s="551" t="inlineStr">
        <is>
          <t>HU</t>
        </is>
      </c>
      <c r="C102" s="551" t="inlineStr">
        <is>
          <t>EMEA</t>
        </is>
      </c>
      <c r="E102" s="517" t="n"/>
    </row>
    <row r="103">
      <c r="A103" s="551" t="inlineStr">
        <is>
          <t>Baker City Herald</t>
        </is>
      </c>
      <c r="B103" s="551" t="inlineStr">
        <is>
          <t>US</t>
        </is>
      </c>
      <c r="C103" s="551" t="inlineStr">
        <is>
          <t>NAM</t>
        </is>
      </c>
      <c r="E103" s="517" t="n"/>
    </row>
    <row r="104">
      <c r="A104" s="551" t="inlineStr">
        <is>
          <t>Barron's</t>
        </is>
      </c>
      <c r="B104" s="551" t="inlineStr">
        <is>
          <t>US</t>
        </is>
      </c>
      <c r="C104" s="551" t="inlineStr">
        <is>
          <t>NAM</t>
        </is>
      </c>
    </row>
    <row r="105">
      <c r="A105" s="551" t="inlineStr">
        <is>
          <t>BatInfo</t>
        </is>
      </c>
      <c r="B105" s="551" t="inlineStr">
        <is>
          <t>FR</t>
        </is>
      </c>
      <c r="C105" s="551" t="inlineStr">
        <is>
          <t>EMEA</t>
        </is>
      </c>
      <c r="E105" s="517" t="n"/>
    </row>
    <row r="106">
      <c r="A106" s="551" t="inlineStr">
        <is>
          <t>Batirama</t>
        </is>
      </c>
      <c r="B106" s="551" t="inlineStr">
        <is>
          <t>FR</t>
        </is>
      </c>
      <c r="C106" s="551" t="inlineStr">
        <is>
          <t>EMEA</t>
        </is>
      </c>
      <c r="E106" s="517" t="n"/>
    </row>
    <row r="107">
      <c r="A107" s="551" t="inlineStr">
        <is>
          <t>Bau Magazin</t>
        </is>
      </c>
      <c r="B107" s="517" t="inlineStr">
        <is>
          <t>DE</t>
        </is>
      </c>
      <c r="C107" s="551" t="inlineStr">
        <is>
          <t>EMEA</t>
        </is>
      </c>
      <c r="E107" s="517" t="n"/>
    </row>
    <row r="108">
      <c r="A108" s="551" t="inlineStr">
        <is>
          <t>Baublatt DE</t>
        </is>
      </c>
      <c r="B108" s="551" t="inlineStr">
        <is>
          <t>DE</t>
        </is>
      </c>
      <c r="C108" s="551" t="inlineStr">
        <is>
          <t>EMEA</t>
        </is>
      </c>
      <c r="E108" s="517" t="n"/>
    </row>
    <row r="109">
      <c r="A109" s="551" t="inlineStr">
        <is>
          <t>Baublatt Österreich</t>
        </is>
      </c>
      <c r="B109" s="551" t="inlineStr">
        <is>
          <t>AT</t>
        </is>
      </c>
      <c r="C109" s="551" t="inlineStr">
        <is>
          <t>EMEA</t>
        </is>
      </c>
      <c r="E109" s="517" t="n"/>
    </row>
    <row r="110">
      <c r="A110" s="551" t="inlineStr">
        <is>
          <t>Baublatt Schweiz</t>
        </is>
      </c>
      <c r="B110" s="517" t="inlineStr">
        <is>
          <t>CH</t>
        </is>
      </c>
      <c r="C110" s="551" t="inlineStr">
        <is>
          <t>EMEA</t>
        </is>
      </c>
      <c r="E110" s="517" t="n"/>
    </row>
    <row r="111">
      <c r="A111" s="551" t="inlineStr">
        <is>
          <t>Bauen Aktuell</t>
        </is>
      </c>
      <c r="B111" s="517" t="inlineStr">
        <is>
          <t>DE</t>
        </is>
      </c>
      <c r="C111" s="551" t="inlineStr">
        <is>
          <t>EMEA</t>
        </is>
      </c>
      <c r="E111" s="517" t="n"/>
    </row>
    <row r="112">
      <c r="A112" s="551" t="inlineStr">
        <is>
          <t>BauGewerbe</t>
        </is>
      </c>
      <c r="B112" s="551" t="inlineStr">
        <is>
          <t>DE</t>
        </is>
      </c>
      <c r="C112" s="551" t="inlineStr">
        <is>
          <t>EMEA</t>
        </is>
      </c>
      <c r="E112" s="517" t="n"/>
    </row>
    <row r="113">
      <c r="A113" s="551" t="inlineStr">
        <is>
          <t>Baulinks</t>
        </is>
      </c>
      <c r="B113" s="551" t="inlineStr">
        <is>
          <t>DE</t>
        </is>
      </c>
      <c r="C113" s="551" t="inlineStr">
        <is>
          <t>EMEA</t>
        </is>
      </c>
      <c r="E113" s="517" t="n"/>
    </row>
    <row r="114">
      <c r="A114" s="551" t="inlineStr">
        <is>
          <t>BauMagazin</t>
        </is>
      </c>
      <c r="B114" s="551" t="inlineStr">
        <is>
          <t>DE</t>
        </is>
      </c>
      <c r="C114" s="551" t="inlineStr">
        <is>
          <t>EMEA</t>
        </is>
      </c>
      <c r="E114" s="517" t="n"/>
    </row>
    <row r="115">
      <c r="A115" s="551" t="inlineStr">
        <is>
          <t>Baumaschinendienst</t>
        </is>
      </c>
      <c r="B115" s="551" t="inlineStr">
        <is>
          <t>DE</t>
        </is>
      </c>
      <c r="C115" s="551" t="inlineStr">
        <is>
          <t>EMEA</t>
        </is>
      </c>
      <c r="E115" s="517" t="n"/>
    </row>
    <row r="116">
      <c r="A116" s="551" t="inlineStr">
        <is>
          <t>Baunetzwerk</t>
        </is>
      </c>
      <c r="B116" s="517" t="inlineStr">
        <is>
          <t>DE</t>
        </is>
      </c>
      <c r="C116" s="551" t="inlineStr">
        <is>
          <t>EMEA</t>
        </is>
      </c>
      <c r="E116" s="517" t="n"/>
    </row>
    <row r="117">
      <c r="A117" s="551" t="inlineStr">
        <is>
          <t>Bauschweiz</t>
        </is>
      </c>
      <c r="B117" s="551" t="inlineStr">
        <is>
          <t>CH</t>
        </is>
      </c>
      <c r="C117" s="551" t="inlineStr">
        <is>
          <t>EMEA</t>
        </is>
      </c>
    </row>
    <row r="118">
      <c r="A118" s="551" t="inlineStr">
        <is>
          <t>BBC</t>
        </is>
      </c>
      <c r="B118" s="551" t="inlineStr">
        <is>
          <t>UK</t>
        </is>
      </c>
      <c r="C118" s="551" t="inlineStr">
        <is>
          <t>EMEA</t>
        </is>
      </c>
      <c r="E118" s="517" t="n"/>
    </row>
    <row r="119">
      <c r="A119" s="551" t="inlineStr">
        <is>
          <t>BCNR</t>
        </is>
      </c>
      <c r="B119" s="551" t="inlineStr">
        <is>
          <t>IN</t>
        </is>
      </c>
      <c r="C119" s="551" t="inlineStr">
        <is>
          <t>Global</t>
        </is>
      </c>
    </row>
    <row r="120">
      <c r="A120" s="551" t="inlineStr">
        <is>
          <t>BD Baumaschinendienst</t>
        </is>
      </c>
      <c r="B120" s="551" t="inlineStr">
        <is>
          <t>DE</t>
        </is>
      </c>
      <c r="C120" s="551" t="inlineStr">
        <is>
          <t>EMEA</t>
        </is>
      </c>
      <c r="E120" s="517" t="n"/>
    </row>
    <row r="121">
      <c r="A121" s="551" t="inlineStr">
        <is>
          <t>BD+C</t>
        </is>
      </c>
      <c r="B121" s="551" t="inlineStr">
        <is>
          <t>UK</t>
        </is>
      </c>
      <c r="C121" s="551" t="inlineStr">
        <is>
          <t>EMEA</t>
        </is>
      </c>
      <c r="E121" s="517" t="n"/>
    </row>
    <row r="122">
      <c r="A122" s="551" t="inlineStr">
        <is>
          <t>Beef Magazine</t>
        </is>
      </c>
      <c r="B122" s="551" t="inlineStr">
        <is>
          <t>US</t>
        </is>
      </c>
      <c r="C122" s="551" t="inlineStr">
        <is>
          <t>NAM</t>
        </is>
      </c>
      <c r="E122" s="517" t="n"/>
    </row>
    <row r="123">
      <c r="A123" s="551" t="inlineStr">
        <is>
          <t>Benzinga</t>
        </is>
      </c>
      <c r="B123" s="551" t="inlineStr">
        <is>
          <t>US</t>
        </is>
      </c>
      <c r="C123" s="551" t="inlineStr">
        <is>
          <t xml:space="preserve">Global </t>
        </is>
      </c>
      <c r="E123" s="517" t="n"/>
    </row>
    <row r="124">
      <c r="A124" s="551" t="inlineStr">
        <is>
          <t>Beschaffung Aktuell</t>
        </is>
      </c>
      <c r="B124" s="551" t="inlineStr">
        <is>
          <t>DE</t>
        </is>
      </c>
      <c r="C124" s="551" t="inlineStr">
        <is>
          <t>EMEA</t>
        </is>
      </c>
      <c r="E124" s="517" t="n"/>
    </row>
    <row r="125">
      <c r="A125" s="551" t="inlineStr">
        <is>
          <t>Beton &amp; Staalbouw</t>
        </is>
      </c>
      <c r="B125" s="551" t="inlineStr">
        <is>
          <t>NL</t>
        </is>
      </c>
      <c r="C125" s="551" t="inlineStr">
        <is>
          <t>EMEA</t>
        </is>
      </c>
      <c r="E125" s="517" t="n"/>
    </row>
    <row r="126">
      <c r="A126" s="551" t="inlineStr">
        <is>
          <t>BFT Int'l</t>
        </is>
      </c>
      <c r="B126" s="551" t="inlineStr">
        <is>
          <t>DE</t>
        </is>
      </c>
      <c r="C126" s="551" t="inlineStr">
        <is>
          <t>EMEA</t>
        </is>
      </c>
      <c r="E126" s="517" t="n"/>
    </row>
    <row r="127">
      <c r="A127" s="551" t="inlineStr">
        <is>
          <t>BI-Medien</t>
        </is>
      </c>
      <c r="B127" s="517" t="inlineStr">
        <is>
          <t>DE</t>
        </is>
      </c>
      <c r="C127" s="551" t="inlineStr">
        <is>
          <t>EMEA</t>
        </is>
      </c>
      <c r="E127" s="517" t="n"/>
    </row>
    <row r="128">
      <c r="A128" s="551" t="inlineStr">
        <is>
          <t>BIGnieuws</t>
        </is>
      </c>
      <c r="B128" s="551" t="inlineStr">
        <is>
          <t>NL</t>
        </is>
      </c>
      <c r="C128" s="551" t="inlineStr">
        <is>
          <t>EMEA</t>
        </is>
      </c>
      <c r="E128" s="517" t="n"/>
    </row>
    <row r="129">
      <c r="A129" s="551" t="inlineStr">
        <is>
          <t>BIM+</t>
        </is>
      </c>
      <c r="B129" s="517" t="inlineStr">
        <is>
          <t>UK</t>
        </is>
      </c>
      <c r="C129" s="551" t="inlineStr">
        <is>
          <t>EMEA</t>
        </is>
      </c>
      <c r="E129" s="517" t="n"/>
    </row>
    <row r="130">
      <c r="A130" s="551" t="inlineStr">
        <is>
          <t>Bimregister</t>
        </is>
      </c>
      <c r="B130" s="517" t="inlineStr">
        <is>
          <t>NL</t>
        </is>
      </c>
      <c r="C130" s="551" t="inlineStr">
        <is>
          <t>EMEA</t>
        </is>
      </c>
      <c r="E130" s="517" t="n"/>
    </row>
    <row r="131">
      <c r="A131" s="551" t="inlineStr">
        <is>
          <t>BizWest</t>
        </is>
      </c>
      <c r="B131" s="517" t="inlineStr">
        <is>
          <t>US</t>
        </is>
      </c>
      <c r="C131" s="551" t="inlineStr">
        <is>
          <t>NAM</t>
        </is>
      </c>
      <c r="E131" s="517" t="n"/>
    </row>
    <row r="132">
      <c r="A132" s="551" t="inlineStr">
        <is>
          <t>Blick ins Land</t>
        </is>
      </c>
      <c r="B132" s="517" t="inlineStr">
        <is>
          <t>AT</t>
        </is>
      </c>
      <c r="C132" s="551" t="inlineStr">
        <is>
          <t>EMEA</t>
        </is>
      </c>
      <c r="E132" s="517" t="n"/>
    </row>
    <row r="133">
      <c r="A133" s="551" t="inlineStr">
        <is>
          <t>Bloomberg</t>
        </is>
      </c>
      <c r="B133" s="551" t="inlineStr">
        <is>
          <t>US</t>
        </is>
      </c>
      <c r="C133" s="551" t="inlineStr">
        <is>
          <t>NAM</t>
        </is>
      </c>
      <c r="E133" s="517" t="n"/>
    </row>
    <row r="134">
      <c r="A134" s="551" t="inlineStr">
        <is>
          <t>BNNBreaking.com</t>
        </is>
      </c>
      <c r="B134" s="517" t="inlineStr">
        <is>
          <t>US</t>
        </is>
      </c>
      <c r="C134" s="551" t="inlineStr">
        <is>
          <t>NAM</t>
        </is>
      </c>
      <c r="E134" s="517" t="n"/>
    </row>
    <row r="135">
      <c r="A135" s="551" t="inlineStr">
        <is>
          <t>Booster</t>
        </is>
      </c>
      <c r="B135" s="551" t="inlineStr">
        <is>
          <t>CH</t>
        </is>
      </c>
      <c r="C135" s="551" t="inlineStr">
        <is>
          <t>EMEA</t>
        </is>
      </c>
      <c r="E135" s="517" t="n"/>
    </row>
    <row r="136">
      <c r="A136" s="551" t="inlineStr">
        <is>
          <t>Boulder Daily Camera</t>
        </is>
      </c>
      <c r="B136" s="551" t="inlineStr">
        <is>
          <t>US</t>
        </is>
      </c>
      <c r="C136" s="551" t="inlineStr">
        <is>
          <t>NAM</t>
        </is>
      </c>
      <c r="E136" s="517" t="n"/>
    </row>
    <row r="137">
      <c r="A137" s="551" t="inlineStr">
        <is>
          <t>Boursorama</t>
        </is>
      </c>
      <c r="B137" s="551" t="inlineStr">
        <is>
          <t>FR</t>
        </is>
      </c>
      <c r="C137" s="551" t="inlineStr">
        <is>
          <t>EMEA</t>
        </is>
      </c>
      <c r="E137" s="517" t="n"/>
    </row>
    <row r="138">
      <c r="A138" s="551" t="inlineStr">
        <is>
          <t>Bouwen aan Vlaanderen</t>
        </is>
      </c>
      <c r="B138" s="551" t="inlineStr">
        <is>
          <t>BE</t>
        </is>
      </c>
      <c r="C138" s="551" t="inlineStr">
        <is>
          <t>EMEA</t>
        </is>
      </c>
      <c r="E138" s="517" t="n"/>
    </row>
    <row r="139">
      <c r="A139" s="551" t="inlineStr">
        <is>
          <t>Bouwen met Staal</t>
        </is>
      </c>
      <c r="B139" s="517" t="inlineStr">
        <is>
          <t>NL</t>
        </is>
      </c>
      <c r="C139" s="551" t="inlineStr">
        <is>
          <t>EMEA</t>
        </is>
      </c>
      <c r="E139" s="517" t="n"/>
    </row>
    <row r="140">
      <c r="A140" s="551" t="inlineStr">
        <is>
          <t>Bouwmachines</t>
        </is>
      </c>
      <c r="B140" s="551" t="inlineStr">
        <is>
          <t>NL</t>
        </is>
      </c>
      <c r="C140" s="551" t="inlineStr">
        <is>
          <t>EMEA</t>
        </is>
      </c>
      <c r="E140" s="517" t="n"/>
    </row>
    <row r="141">
      <c r="A141" s="551" t="inlineStr">
        <is>
          <t>Bouwmachineweb</t>
        </is>
      </c>
      <c r="B141" s="551" t="inlineStr">
        <is>
          <t>NL</t>
        </is>
      </c>
      <c r="C141" s="551" t="inlineStr">
        <is>
          <t>EMEA</t>
        </is>
      </c>
      <c r="E141" s="517" t="n"/>
    </row>
    <row r="142">
      <c r="A142" s="551" t="inlineStr">
        <is>
          <t>BouwTotaal</t>
        </is>
      </c>
      <c r="B142" s="551" t="inlineStr">
        <is>
          <t>NL</t>
        </is>
      </c>
      <c r="C142" s="551" t="inlineStr">
        <is>
          <t>EMEA</t>
        </is>
      </c>
      <c r="E142" s="517" t="n"/>
    </row>
    <row r="143">
      <c r="A143" s="551" t="inlineStr">
        <is>
          <t>bpz-online</t>
        </is>
      </c>
      <c r="B143" s="551" t="inlineStr">
        <is>
          <t>DE</t>
        </is>
      </c>
      <c r="C143" s="551" t="inlineStr">
        <is>
          <t>EMEA</t>
        </is>
      </c>
      <c r="E143" s="517" t="n"/>
    </row>
    <row r="144">
      <c r="A144" s="551" t="inlineStr">
        <is>
          <t>Brandaktuell</t>
        </is>
      </c>
      <c r="B144" s="551" t="inlineStr">
        <is>
          <t>AT</t>
        </is>
      </c>
      <c r="C144" s="551" t="inlineStr">
        <is>
          <t>EMEA</t>
        </is>
      </c>
      <c r="E144" s="517" t="n"/>
    </row>
    <row r="145">
      <c r="A145" s="551" t="inlineStr">
        <is>
          <t>Breakbulk News</t>
        </is>
      </c>
      <c r="B145" s="551" t="inlineStr">
        <is>
          <t>NL</t>
        </is>
      </c>
      <c r="C145" s="551" t="inlineStr">
        <is>
          <t>Global</t>
        </is>
      </c>
      <c r="E145" s="517" t="n"/>
    </row>
    <row r="146">
      <c r="A146" s="551" t="inlineStr">
        <is>
          <t>Bricks &amp; Bytes</t>
        </is>
      </c>
      <c r="B146" s="551" t="inlineStr">
        <is>
          <t>UK</t>
        </is>
      </c>
      <c r="C146" s="551" t="inlineStr">
        <is>
          <t>Global</t>
        </is>
      </c>
      <c r="E146" s="517" t="n"/>
    </row>
    <row r="147">
      <c r="A147" s="551" t="inlineStr">
        <is>
          <t>Bridge Design &amp; Engineering</t>
        </is>
      </c>
      <c r="B147" s="551" t="inlineStr">
        <is>
          <t>UK</t>
        </is>
      </c>
      <c r="C147" s="551" t="inlineStr">
        <is>
          <t>Global</t>
        </is>
      </c>
      <c r="E147" s="517" t="n"/>
    </row>
    <row r="148">
      <c r="A148" s="551" t="inlineStr">
        <is>
          <t>Brückenbau</t>
        </is>
      </c>
      <c r="B148" s="551" t="inlineStr">
        <is>
          <t>DE</t>
        </is>
      </c>
      <c r="C148" s="551" t="inlineStr">
        <is>
          <t>EMEA</t>
        </is>
      </c>
      <c r="E148" s="517" t="n"/>
    </row>
    <row r="149">
      <c r="A149" s="551" t="inlineStr">
        <is>
          <t>Build</t>
        </is>
      </c>
      <c r="B149" s="551" t="inlineStr">
        <is>
          <t>US</t>
        </is>
      </c>
      <c r="C149" s="551" t="inlineStr">
        <is>
          <t>NAM</t>
        </is>
      </c>
      <c r="E149" s="517" t="n"/>
    </row>
    <row r="150">
      <c r="A150" s="551" t="inlineStr">
        <is>
          <t>Build Australia</t>
        </is>
      </c>
      <c r="B150" s="551" t="inlineStr">
        <is>
          <t>AU</t>
        </is>
      </c>
      <c r="C150" s="551" t="inlineStr">
        <is>
          <t>APAC</t>
        </is>
      </c>
      <c r="E150" s="517" t="n"/>
    </row>
    <row r="151">
      <c r="A151" s="551" t="inlineStr">
        <is>
          <t>Build in Digital</t>
        </is>
      </c>
      <c r="B151" s="551" t="inlineStr">
        <is>
          <t>UK</t>
        </is>
      </c>
      <c r="C151" s="551" t="inlineStr">
        <is>
          <t>EMEA</t>
        </is>
      </c>
      <c r="E151" s="517" t="n"/>
    </row>
    <row r="152">
      <c r="A152" s="551" t="inlineStr">
        <is>
          <t>Build Scotland</t>
        </is>
      </c>
      <c r="B152" s="517" t="inlineStr">
        <is>
          <t>UK</t>
        </is>
      </c>
      <c r="C152" s="551" t="inlineStr">
        <is>
          <t>EMEA</t>
        </is>
      </c>
      <c r="E152" s="517" t="n"/>
    </row>
    <row r="153">
      <c r="A153" s="551" t="inlineStr">
        <is>
          <t>Build-ing</t>
        </is>
      </c>
      <c r="B153" s="551" t="inlineStr">
        <is>
          <t>DE</t>
        </is>
      </c>
      <c r="C153" s="551" t="inlineStr">
        <is>
          <t>EMEA</t>
        </is>
      </c>
      <c r="E153" s="517" t="n"/>
    </row>
    <row r="154">
      <c r="A154" s="551" t="inlineStr">
        <is>
          <t>Builder and Constructioneer.</t>
        </is>
      </c>
      <c r="B154" s="551" t="inlineStr">
        <is>
          <t>US</t>
        </is>
      </c>
      <c r="C154" s="551" t="inlineStr">
        <is>
          <t>NAM</t>
        </is>
      </c>
      <c r="E154" s="517" t="n"/>
    </row>
    <row r="155">
      <c r="A155" s="551" t="inlineStr">
        <is>
          <t>Builder Australia</t>
        </is>
      </c>
      <c r="B155" s="551" t="inlineStr">
        <is>
          <t>AU</t>
        </is>
      </c>
      <c r="C155" s="551" t="inlineStr">
        <is>
          <t>APAC</t>
        </is>
      </c>
    </row>
    <row r="156">
      <c r="A156" s="551" t="inlineStr">
        <is>
          <t>Building Design</t>
        </is>
      </c>
      <c r="B156" s="551" t="inlineStr">
        <is>
          <t>UK</t>
        </is>
      </c>
      <c r="C156" s="551" t="inlineStr">
        <is>
          <t>EMEA</t>
        </is>
      </c>
    </row>
    <row r="157">
      <c r="A157" s="551" t="inlineStr">
        <is>
          <t>Building Design &amp; Construction</t>
        </is>
      </c>
      <c r="B157" s="551" t="inlineStr">
        <is>
          <t>UK</t>
        </is>
      </c>
      <c r="C157" s="551" t="inlineStr">
        <is>
          <t>EMEA</t>
        </is>
      </c>
    </row>
    <row r="158">
      <c r="A158" s="551" t="inlineStr">
        <is>
          <t>Building Enclosure</t>
        </is>
      </c>
      <c r="B158" s="517" t="inlineStr">
        <is>
          <t>US</t>
        </is>
      </c>
      <c r="C158" s="551" t="inlineStr">
        <is>
          <t>NAM</t>
        </is>
      </c>
      <c r="E158" s="517" t="n"/>
    </row>
    <row r="159">
      <c r="A159" s="551" t="inlineStr">
        <is>
          <t>Building Excellence</t>
        </is>
      </c>
      <c r="B159" s="517" t="inlineStr">
        <is>
          <t>US</t>
        </is>
      </c>
      <c r="C159" s="551" t="inlineStr">
        <is>
          <t>NAM</t>
        </is>
      </c>
    </row>
    <row r="160">
      <c r="A160" s="551" t="inlineStr">
        <is>
          <t>Building Specifier</t>
        </is>
      </c>
      <c r="B160" s="517" t="inlineStr">
        <is>
          <t>UK</t>
        </is>
      </c>
      <c r="C160" s="551" t="inlineStr">
        <is>
          <t>EMEA</t>
        </is>
      </c>
      <c r="E160" s="517" t="n"/>
    </row>
    <row r="161">
      <c r="A161" s="551" t="inlineStr">
        <is>
          <t>Building Supply</t>
        </is>
      </c>
      <c r="B161" s="551" t="inlineStr">
        <is>
          <t>DK</t>
        </is>
      </c>
      <c r="C161" s="551" t="inlineStr">
        <is>
          <t>EMEA</t>
        </is>
      </c>
      <c r="E161" s="517" t="n"/>
    </row>
    <row r="162">
      <c r="A162" s="551" t="inlineStr">
        <is>
          <t>Builtworlds</t>
        </is>
      </c>
      <c r="B162" s="517" t="inlineStr">
        <is>
          <t>UK</t>
        </is>
      </c>
      <c r="C162" s="551" t="inlineStr">
        <is>
          <t>Global</t>
        </is>
      </c>
      <c r="E162" s="517" t="n"/>
    </row>
    <row r="163">
      <c r="A163" s="551" t="inlineStr">
        <is>
          <t>Business Geomatics</t>
        </is>
      </c>
      <c r="B163" s="517" t="inlineStr">
        <is>
          <t>DE</t>
        </is>
      </c>
      <c r="C163" s="551" t="inlineStr">
        <is>
          <t>EMEA</t>
        </is>
      </c>
      <c r="E163" s="517" t="n"/>
    </row>
    <row r="164">
      <c r="A164" s="551" t="inlineStr">
        <is>
          <t>Business Insider</t>
        </is>
      </c>
      <c r="B164" s="551" t="inlineStr">
        <is>
          <t>US</t>
        </is>
      </c>
      <c r="C164" s="551" t="inlineStr">
        <is>
          <t>Global</t>
        </is>
      </c>
    </row>
    <row r="165">
      <c r="A165" s="551" t="inlineStr">
        <is>
          <t>Business Insider Deutschland</t>
        </is>
      </c>
      <c r="B165" s="551" t="inlineStr">
        <is>
          <t>DE</t>
        </is>
      </c>
      <c r="C165" s="551" t="inlineStr">
        <is>
          <t>EMEA</t>
        </is>
      </c>
      <c r="E165" s="517" t="n"/>
    </row>
    <row r="166">
      <c r="A166" s="551" t="inlineStr">
        <is>
          <t>Business Korea</t>
        </is>
      </c>
      <c r="B166" s="517" t="inlineStr">
        <is>
          <t>KS</t>
        </is>
      </c>
      <c r="C166" s="551" t="inlineStr">
        <is>
          <t>APAC</t>
        </is>
      </c>
      <c r="E166" s="517" t="n"/>
    </row>
    <row r="167">
      <c r="A167" s="551" t="inlineStr">
        <is>
          <t>Business of Home</t>
        </is>
      </c>
      <c r="B167" s="517" t="inlineStr">
        <is>
          <t>US</t>
        </is>
      </c>
      <c r="C167" s="551" t="inlineStr">
        <is>
          <t>NAM</t>
        </is>
      </c>
      <c r="E167" s="517" t="n"/>
    </row>
    <row r="168">
      <c r="A168" s="551" t="inlineStr">
        <is>
          <t>Business Transformation</t>
        </is>
      </c>
      <c r="B168" s="551" t="inlineStr">
        <is>
          <t>US</t>
        </is>
      </c>
      <c r="C168" s="551" t="inlineStr">
        <is>
          <t>NAM</t>
        </is>
      </c>
      <c r="E168" s="517" t="n"/>
    </row>
    <row r="169">
      <c r="A169" s="551" t="inlineStr">
        <is>
          <t>Business Wire</t>
        </is>
      </c>
      <c r="B169" s="551" t="inlineStr">
        <is>
          <t>NL</t>
        </is>
      </c>
      <c r="C169" s="551" t="inlineStr">
        <is>
          <t>EMEA</t>
        </is>
      </c>
      <c r="E169" s="517" t="n"/>
    </row>
    <row r="170">
      <c r="A170" s="551" t="inlineStr">
        <is>
          <t>BVBS</t>
        </is>
      </c>
      <c r="B170" s="551" t="inlineStr">
        <is>
          <t>DE</t>
        </is>
      </c>
      <c r="C170" s="551" t="inlineStr">
        <is>
          <t>EMEA</t>
        </is>
      </c>
      <c r="E170" s="517" t="n"/>
    </row>
    <row r="171">
      <c r="A171" s="551" t="inlineStr">
        <is>
          <t>Byggindustrien</t>
        </is>
      </c>
      <c r="B171" s="517" t="inlineStr">
        <is>
          <t>SE</t>
        </is>
      </c>
      <c r="C171" s="551" t="inlineStr">
        <is>
          <t>EMEA</t>
        </is>
      </c>
      <c r="E171" s="517" t="n"/>
    </row>
    <row r="172">
      <c r="A172" s="551" t="inlineStr">
        <is>
          <t>Byggnorden</t>
        </is>
      </c>
      <c r="B172" s="551" t="inlineStr">
        <is>
          <t>SE</t>
        </is>
      </c>
      <c r="C172" s="551" t="inlineStr">
        <is>
          <t>EMEA</t>
        </is>
      </c>
      <c r="E172" s="517" t="n"/>
    </row>
    <row r="173">
      <c r="A173" s="551" t="inlineStr">
        <is>
          <t>Byggnyheter</t>
        </is>
      </c>
      <c r="B173" s="551" t="inlineStr">
        <is>
          <t>SE</t>
        </is>
      </c>
      <c r="C173" s="551" t="inlineStr">
        <is>
          <t>EMEA</t>
        </is>
      </c>
      <c r="E173" s="517" t="n"/>
    </row>
    <row r="174">
      <c r="A174" s="551" t="inlineStr">
        <is>
          <t>Byggvarlden</t>
        </is>
      </c>
      <c r="B174" s="551" t="inlineStr">
        <is>
          <t>SE</t>
        </is>
      </c>
      <c r="C174" s="551" t="inlineStr">
        <is>
          <t>EMEA</t>
        </is>
      </c>
      <c r="E174" s="517" t="n"/>
    </row>
    <row r="175">
      <c r="A175" s="551" t="inlineStr">
        <is>
          <t>Cablevision</t>
        </is>
      </c>
      <c r="B175" s="517" t="inlineStr">
        <is>
          <t>DE</t>
        </is>
      </c>
      <c r="C175" s="551" t="inlineStr">
        <is>
          <t>EMEA</t>
        </is>
      </c>
      <c r="E175" s="517" t="n"/>
    </row>
    <row r="176">
      <c r="A176" s="551" t="inlineStr">
        <is>
          <t>CAD Magazine DE</t>
        </is>
      </c>
      <c r="B176" s="551" t="inlineStr">
        <is>
          <t>DE</t>
        </is>
      </c>
      <c r="C176" s="551" t="inlineStr">
        <is>
          <t>EMEA</t>
        </is>
      </c>
      <c r="E176" s="517" t="n"/>
    </row>
    <row r="177">
      <c r="A177" s="551" t="inlineStr">
        <is>
          <t>CAD Magazine US</t>
        </is>
      </c>
      <c r="B177" s="551" t="inlineStr">
        <is>
          <t>US</t>
        </is>
      </c>
      <c r="C177" s="551" t="inlineStr">
        <is>
          <t>NAM</t>
        </is>
      </c>
      <c r="E177" s="517" t="n"/>
    </row>
    <row r="178">
      <c r="A178" s="551" t="inlineStr">
        <is>
          <t>CAD news</t>
        </is>
      </c>
      <c r="B178" s="551" t="inlineStr">
        <is>
          <t>DE</t>
        </is>
      </c>
      <c r="C178" s="551" t="inlineStr">
        <is>
          <t>EMEA</t>
        </is>
      </c>
      <c r="E178" s="517" t="n"/>
    </row>
    <row r="179">
      <c r="A179" s="551" t="inlineStr">
        <is>
          <t>CAD.cz</t>
        </is>
      </c>
      <c r="B179" s="517" t="inlineStr">
        <is>
          <t>CZ</t>
        </is>
      </c>
      <c r="C179" s="551" t="inlineStr">
        <is>
          <t>EMEA</t>
        </is>
      </c>
      <c r="E179" s="517" t="n"/>
    </row>
    <row r="180">
      <c r="A180" s="551" t="inlineStr">
        <is>
          <t>Cadalyst</t>
        </is>
      </c>
      <c r="B180" s="551" t="inlineStr">
        <is>
          <t>US</t>
        </is>
      </c>
      <c r="C180" s="551" t="inlineStr">
        <is>
          <t>NAM</t>
        </is>
      </c>
      <c r="E180" s="517" t="n"/>
    </row>
    <row r="181">
      <c r="A181" s="551" t="inlineStr">
        <is>
          <t>CAFM News</t>
        </is>
      </c>
      <c r="B181" s="551" t="inlineStr">
        <is>
          <t>DE</t>
        </is>
      </c>
      <c r="C181" s="551" t="inlineStr">
        <is>
          <t>EMEA</t>
        </is>
      </c>
      <c r="E181" s="517" t="n"/>
    </row>
    <row r="182">
      <c r="A182" s="551" t="inlineStr">
        <is>
          <t>California Builder &amp; Engineer</t>
        </is>
      </c>
      <c r="B182" s="517" t="inlineStr">
        <is>
          <t>US</t>
        </is>
      </c>
      <c r="C182" s="551" t="inlineStr">
        <is>
          <t>NAM</t>
        </is>
      </c>
      <c r="E182" s="517" t="n"/>
    </row>
    <row r="183">
      <c r="A183" s="551" t="inlineStr">
        <is>
          <t>Canadian Cattleman</t>
        </is>
      </c>
      <c r="B183" s="551" t="inlineStr">
        <is>
          <t>CA</t>
        </is>
      </c>
      <c r="C183" s="551" t="inlineStr">
        <is>
          <t>NAM</t>
        </is>
      </c>
      <c r="E183" s="517" t="n"/>
    </row>
    <row r="184">
      <c r="A184" s="551" t="inlineStr">
        <is>
          <t>Canadian Contractor</t>
        </is>
      </c>
      <c r="B184" s="551" t="inlineStr">
        <is>
          <t>CA</t>
        </is>
      </c>
      <c r="C184" s="551" t="inlineStr">
        <is>
          <t>NAM</t>
        </is>
      </c>
      <c r="E184" s="517" t="n"/>
    </row>
    <row r="185">
      <c r="A185" s="551" t="inlineStr">
        <is>
          <t>Canadian Mining Journal</t>
        </is>
      </c>
      <c r="B185" s="551" t="inlineStr">
        <is>
          <t>CA</t>
        </is>
      </c>
      <c r="C185" s="551" t="inlineStr">
        <is>
          <t>NAM</t>
        </is>
      </c>
      <c r="E185" s="517" t="n"/>
    </row>
    <row r="186">
      <c r="A186" s="551" t="inlineStr">
        <is>
          <t>Canadian Rental Service</t>
        </is>
      </c>
      <c r="B186" s="551" t="inlineStr">
        <is>
          <t>CA</t>
        </is>
      </c>
      <c r="C186" s="551" t="inlineStr">
        <is>
          <t>NAM</t>
        </is>
      </c>
      <c r="E186" s="517" t="n"/>
    </row>
    <row r="187">
      <c r="A187" s="551" t="inlineStr">
        <is>
          <t>CAO.fr</t>
        </is>
      </c>
      <c r="B187" s="551" t="inlineStr">
        <is>
          <t>FR</t>
        </is>
      </c>
      <c r="C187" s="551" t="inlineStr">
        <is>
          <t>EMEA</t>
        </is>
      </c>
      <c r="E187" s="517" t="n"/>
    </row>
    <row r="188">
      <c r="A188" s="551" t="inlineStr">
        <is>
          <t>Carbon Pulse</t>
        </is>
      </c>
      <c r="B188" s="517" t="inlineStr">
        <is>
          <t>UK</t>
        </is>
      </c>
      <c r="C188" s="551" t="inlineStr">
        <is>
          <t>Global</t>
        </is>
      </c>
    </row>
    <row r="189">
      <c r="A189" s="551" t="inlineStr">
        <is>
          <t>Cartography News from Visacom</t>
        </is>
      </c>
      <c r="B189" s="551" t="inlineStr">
        <is>
          <t>UA</t>
        </is>
      </c>
      <c r="C189" s="551" t="inlineStr">
        <is>
          <t>EMEA</t>
        </is>
      </c>
    </row>
    <row r="190">
      <c r="A190" s="551" t="inlineStr">
        <is>
          <t>CBC News</t>
        </is>
      </c>
      <c r="B190" s="551" t="inlineStr">
        <is>
          <t>CA</t>
        </is>
      </c>
      <c r="C190" s="551" t="inlineStr">
        <is>
          <t>NAM</t>
        </is>
      </c>
    </row>
    <row r="191">
      <c r="A191" s="551" t="inlineStr">
        <is>
          <t>CE Labs</t>
        </is>
      </c>
      <c r="B191" s="551" t="inlineStr">
        <is>
          <t>US</t>
        </is>
      </c>
      <c r="C191" s="551" t="inlineStr">
        <is>
          <t>Global</t>
        </is>
      </c>
    </row>
    <row r="192">
      <c r="A192" s="551" t="inlineStr">
        <is>
          <t>CEO.com</t>
        </is>
      </c>
      <c r="B192" s="517" t="inlineStr">
        <is>
          <t>US</t>
        </is>
      </c>
      <c r="C192" s="551" t="inlineStr">
        <is>
          <t>NAM</t>
        </is>
      </c>
    </row>
    <row r="193">
      <c r="A193" s="551" t="inlineStr">
        <is>
          <t>CFO Tech</t>
        </is>
      </c>
      <c r="B193" s="517" t="inlineStr">
        <is>
          <t>UK</t>
        </is>
      </c>
      <c r="C193" s="551" t="inlineStr">
        <is>
          <t>Global</t>
        </is>
      </c>
    </row>
    <row r="194">
      <c r="A194" s="551" t="inlineStr">
        <is>
          <t>Channel Biz</t>
        </is>
      </c>
      <c r="B194" s="551" t="inlineStr">
        <is>
          <t>US</t>
        </is>
      </c>
      <c r="C194" s="551" t="inlineStr">
        <is>
          <t>NAM</t>
        </is>
      </c>
    </row>
    <row r="195">
      <c r="A195" s="551" t="inlineStr">
        <is>
          <t>Channel Observer</t>
        </is>
      </c>
      <c r="B195" s="517" t="inlineStr">
        <is>
          <t>DE</t>
        </is>
      </c>
      <c r="C195" s="551" t="inlineStr">
        <is>
          <t>EMEA</t>
        </is>
      </c>
    </row>
    <row r="196">
      <c r="A196" s="551" t="inlineStr">
        <is>
          <t>Channel Tech</t>
        </is>
      </c>
      <c r="B196" s="517" t="inlineStr">
        <is>
          <t>IT</t>
        </is>
      </c>
      <c r="C196" s="551" t="inlineStr">
        <is>
          <t>EMEA</t>
        </is>
      </c>
    </row>
    <row r="197">
      <c r="A197" s="551" t="inlineStr">
        <is>
          <t>Channellife</t>
        </is>
      </c>
      <c r="B197" s="551" t="inlineStr">
        <is>
          <t>UK</t>
        </is>
      </c>
      <c r="C197" s="551" t="inlineStr">
        <is>
          <t>EMEA</t>
        </is>
      </c>
    </row>
    <row r="198">
      <c r="A198" s="551" t="inlineStr">
        <is>
          <t>ChannelWeb</t>
        </is>
      </c>
      <c r="B198" s="551" t="inlineStr">
        <is>
          <t>NL</t>
        </is>
      </c>
      <c r="C198" s="551" t="inlineStr">
        <is>
          <t>EMEA</t>
        </is>
      </c>
    </row>
    <row r="199">
      <c r="A199" s="551" t="inlineStr">
        <is>
          <t>Chantiers de France</t>
        </is>
      </c>
      <c r="B199" s="517" t="inlineStr">
        <is>
          <t>FR</t>
        </is>
      </c>
      <c r="C199" s="551" t="inlineStr">
        <is>
          <t>EMEA</t>
        </is>
      </c>
    </row>
    <row r="200">
      <c r="A200" s="551" t="inlineStr">
        <is>
          <t>Chief Data Officer Magazine</t>
        </is>
      </c>
      <c r="B200" s="551" t="inlineStr">
        <is>
          <t>US</t>
        </is>
      </c>
      <c r="C200" s="551" t="inlineStr">
        <is>
          <t>NAM</t>
        </is>
      </c>
    </row>
    <row r="201">
      <c r="A201" s="551" t="inlineStr">
        <is>
          <t xml:space="preserve">Chócale </t>
        </is>
      </c>
      <c r="B201" s="551" t="inlineStr">
        <is>
          <t>CL</t>
        </is>
      </c>
      <c r="C201" s="551" t="inlineStr">
        <is>
          <t>LATAM</t>
        </is>
      </c>
    </row>
    <row r="202">
      <c r="A202" s="551" t="inlineStr">
        <is>
          <t>CIM Magazine (Canadian Inst.
Mining, Metallurgy, Petroleum)</t>
        </is>
      </c>
      <c r="B202" s="551" t="inlineStr">
        <is>
          <t>CA</t>
        </is>
      </c>
      <c r="C202" s="551" t="inlineStr">
        <is>
          <t>NAM</t>
        </is>
      </c>
    </row>
    <row r="203">
      <c r="A203" s="551" t="inlineStr">
        <is>
          <t>CIMdata</t>
        </is>
      </c>
      <c r="B203" s="551" t="inlineStr">
        <is>
          <t>US</t>
        </is>
      </c>
      <c r="C203" s="551" t="inlineStr">
        <is>
          <t>NAM</t>
        </is>
      </c>
    </row>
    <row r="204">
      <c r="A204" s="551" t="inlineStr">
        <is>
          <t>CIO Influence</t>
        </is>
      </c>
      <c r="B204" s="551" t="inlineStr">
        <is>
          <t>US</t>
        </is>
      </c>
      <c r="C204" s="551" t="inlineStr">
        <is>
          <t>NAM</t>
        </is>
      </c>
    </row>
    <row r="205">
      <c r="A205" s="551" t="inlineStr">
        <is>
          <t>CityBiz</t>
        </is>
      </c>
      <c r="B205" s="551" t="inlineStr">
        <is>
          <t>US</t>
        </is>
      </c>
      <c r="C205" s="551" t="inlineStr">
        <is>
          <t>NAM</t>
        </is>
      </c>
    </row>
    <row r="206">
      <c r="A206" s="551" t="inlineStr">
        <is>
          <t>Civil &amp; Structural Engineer</t>
        </is>
      </c>
      <c r="B206" s="517" t="inlineStr">
        <is>
          <t>US</t>
        </is>
      </c>
      <c r="C206" s="551" t="inlineStr">
        <is>
          <t>NAM</t>
        </is>
      </c>
    </row>
    <row r="207">
      <c r="A207" s="551" t="inlineStr">
        <is>
          <t>CM Carbon Management</t>
        </is>
      </c>
      <c r="B207" s="551" t="inlineStr">
        <is>
          <t>US</t>
        </is>
      </c>
      <c r="C207" s="551" t="inlineStr">
        <is>
          <t>NAM</t>
        </is>
      </c>
    </row>
    <row r="208">
      <c r="A208" s="551" t="inlineStr">
        <is>
          <t>CNBC Closing Bell Overtime</t>
        </is>
      </c>
      <c r="B208" s="517" t="inlineStr">
        <is>
          <t>US</t>
        </is>
      </c>
      <c r="C208" s="551" t="inlineStr">
        <is>
          <t>NAM</t>
        </is>
      </c>
    </row>
    <row r="209">
      <c r="A209" s="551" t="inlineStr">
        <is>
          <t>CNBC Manifest Space Podcast</t>
        </is>
      </c>
      <c r="B209" s="517" t="inlineStr">
        <is>
          <t>US</t>
        </is>
      </c>
      <c r="C209" s="551" t="inlineStr">
        <is>
          <t>NAM</t>
        </is>
      </c>
    </row>
    <row r="210">
      <c r="A210" s="551" t="inlineStr">
        <is>
          <t>CNN</t>
        </is>
      </c>
      <c r="B210" s="517" t="inlineStr">
        <is>
          <t>US</t>
        </is>
      </c>
      <c r="C210" s="551" t="inlineStr">
        <is>
          <t>Global</t>
        </is>
      </c>
    </row>
    <row r="211">
      <c r="A211" s="551" t="inlineStr">
        <is>
          <t>CNN Chile</t>
        </is>
      </c>
      <c r="B211" s="517" t="inlineStr">
        <is>
          <t>CL</t>
        </is>
      </c>
      <c r="C211" s="551" t="inlineStr">
        <is>
          <t>LATAM</t>
        </is>
      </c>
    </row>
    <row r="212">
      <c r="A212" s="551" t="inlineStr">
        <is>
          <t>Coffee Sketch Podcast</t>
        </is>
      </c>
      <c r="B212" s="551" t="inlineStr">
        <is>
          <t>US</t>
        </is>
      </c>
      <c r="C212" s="551" t="inlineStr">
        <is>
          <t>NAM</t>
        </is>
      </c>
    </row>
    <row r="213">
      <c r="A213" s="551" t="inlineStr">
        <is>
          <t>Colorado Construction &amp; Design</t>
        </is>
      </c>
      <c r="B213" s="551" t="inlineStr">
        <is>
          <t>US</t>
        </is>
      </c>
      <c r="C213" s="551" t="inlineStr">
        <is>
          <t>NAM</t>
        </is>
      </c>
    </row>
    <row r="214">
      <c r="A214" s="551" t="inlineStr">
        <is>
          <t>Colorado Public Works Journal</t>
        </is>
      </c>
      <c r="B214" s="551" t="inlineStr">
        <is>
          <t>US</t>
        </is>
      </c>
      <c r="C214" s="551" t="inlineStr">
        <is>
          <t>NAM</t>
        </is>
      </c>
    </row>
    <row r="215">
      <c r="A215" s="551" t="inlineStr">
        <is>
          <t>Colorado Sun</t>
        </is>
      </c>
      <c r="B215" s="551" t="inlineStr">
        <is>
          <t>US</t>
        </is>
      </c>
      <c r="C215" s="551" t="inlineStr">
        <is>
          <t>NAM</t>
        </is>
      </c>
    </row>
    <row r="216">
      <c r="A216" s="551" t="inlineStr">
        <is>
          <t>Colorado Tech Association</t>
        </is>
      </c>
      <c r="B216" s="551" t="inlineStr">
        <is>
          <t>US</t>
        </is>
      </c>
      <c r="C216" s="551" t="inlineStr">
        <is>
          <t>NAM</t>
        </is>
      </c>
    </row>
    <row r="217">
      <c r="A217" s="551" t="inlineStr">
        <is>
          <t>ColoradoBiz</t>
        </is>
      </c>
      <c r="B217" s="551" t="inlineStr">
        <is>
          <t>US</t>
        </is>
      </c>
      <c r="C217" s="551" t="inlineStr">
        <is>
          <t>NAM</t>
        </is>
      </c>
    </row>
    <row r="218">
      <c r="A218" s="551" t="inlineStr">
        <is>
          <t>Columbia Business School</t>
        </is>
      </c>
      <c r="B218" s="551" t="inlineStr">
        <is>
          <t>US</t>
        </is>
      </c>
      <c r="C218" s="551" t="inlineStr">
        <is>
          <t>NAM</t>
        </is>
      </c>
    </row>
    <row r="219">
      <c r="A219" s="551" t="inlineStr">
        <is>
          <t>Commercial Carrier Journal</t>
        </is>
      </c>
      <c r="B219" s="551" t="inlineStr">
        <is>
          <t>US</t>
        </is>
      </c>
      <c r="C219" s="551" t="inlineStr">
        <is>
          <t>NAM</t>
        </is>
      </c>
    </row>
    <row r="220">
      <c r="A220" s="551" t="inlineStr">
        <is>
          <t>Commercial Construction &amp; Renovation</t>
        </is>
      </c>
      <c r="B220" s="551" t="inlineStr">
        <is>
          <t>US</t>
        </is>
      </c>
      <c r="C220" s="551" t="inlineStr">
        <is>
          <t>NAM</t>
        </is>
      </c>
    </row>
    <row r="221">
      <c r="A221" s="551" t="inlineStr">
        <is>
          <t>Commercial UAV News</t>
        </is>
      </c>
      <c r="B221" s="517" t="inlineStr">
        <is>
          <t>US</t>
        </is>
      </c>
      <c r="C221" s="551" t="inlineStr">
        <is>
          <t>NAM</t>
        </is>
      </c>
    </row>
    <row r="222">
      <c r="A222" s="551" t="inlineStr">
        <is>
          <t>Communications Today</t>
        </is>
      </c>
      <c r="B222" s="551" t="inlineStr">
        <is>
          <t>IN</t>
        </is>
      </c>
      <c r="C222" s="551" t="inlineStr">
        <is>
          <t>APAC</t>
        </is>
      </c>
    </row>
    <row r="223">
      <c r="A223" s="551" t="inlineStr">
        <is>
          <t>Compact Equipment</t>
        </is>
      </c>
      <c r="B223" s="551" t="inlineStr">
        <is>
          <t>US</t>
        </is>
      </c>
      <c r="C223" s="551" t="inlineStr">
        <is>
          <t>NAM</t>
        </is>
      </c>
    </row>
    <row r="224">
      <c r="A224" s="551" t="inlineStr">
        <is>
          <t>Complete Tech Heads</t>
        </is>
      </c>
      <c r="B224" s="517" t="inlineStr">
        <is>
          <t>UK</t>
        </is>
      </c>
      <c r="C224" s="551" t="inlineStr">
        <is>
          <t>Global</t>
        </is>
      </c>
    </row>
    <row r="225">
      <c r="A225" s="551" t="inlineStr">
        <is>
          <t>Computing Security</t>
        </is>
      </c>
      <c r="B225" s="551" t="inlineStr">
        <is>
          <t>UK</t>
        </is>
      </c>
      <c r="C225" s="551" t="inlineStr">
        <is>
          <t>EMEA</t>
        </is>
      </c>
    </row>
    <row r="226">
      <c r="A226" s="551" t="inlineStr">
        <is>
          <t>Concrete Contractor</t>
        </is>
      </c>
      <c r="B226" s="551" t="inlineStr">
        <is>
          <t>US</t>
        </is>
      </c>
      <c r="C226" s="551" t="inlineStr">
        <is>
          <t>NAM</t>
        </is>
      </c>
    </row>
    <row r="227">
      <c r="A227" s="551" t="inlineStr">
        <is>
          <t>Concrete International</t>
        </is>
      </c>
      <c r="B227" s="551" t="inlineStr">
        <is>
          <t>US</t>
        </is>
      </c>
      <c r="C227" s="551" t="inlineStr">
        <is>
          <t>NAM</t>
        </is>
      </c>
    </row>
    <row r="228">
      <c r="A228" s="551" t="inlineStr">
        <is>
          <t>Concrete Magazine</t>
        </is>
      </c>
      <c r="B228" s="551" t="inlineStr">
        <is>
          <t>UK</t>
        </is>
      </c>
      <c r="C228" s="551" t="inlineStr">
        <is>
          <t>EMEA</t>
        </is>
      </c>
    </row>
    <row r="229">
      <c r="A229" s="551" t="inlineStr">
        <is>
          <t>Concrete Products</t>
        </is>
      </c>
      <c r="B229" s="551" t="inlineStr">
        <is>
          <t>US</t>
        </is>
      </c>
      <c r="C229" s="551" t="inlineStr">
        <is>
          <t>NAM</t>
        </is>
      </c>
    </row>
    <row r="230">
      <c r="A230" s="551" t="inlineStr">
        <is>
          <t>ConExpo</t>
        </is>
      </c>
      <c r="B230" s="551" t="inlineStr">
        <is>
          <t>US</t>
        </is>
      </c>
      <c r="C230" s="551" t="inlineStr">
        <is>
          <t>NAM</t>
        </is>
      </c>
    </row>
    <row r="231">
      <c r="A231" s="551" t="inlineStr">
        <is>
          <t>ConExpo-Con/Agg</t>
        </is>
      </c>
      <c r="B231" s="551" t="inlineStr">
        <is>
          <t>US</t>
        </is>
      </c>
      <c r="C231" s="551" t="inlineStr">
        <is>
          <t>NAM</t>
        </is>
      </c>
    </row>
    <row r="232">
      <c r="A232" s="551" t="inlineStr">
        <is>
          <t>Connected Construction</t>
        </is>
      </c>
      <c r="B232" s="551" t="inlineStr">
        <is>
          <t>US</t>
        </is>
      </c>
      <c r="C232" s="551" t="inlineStr">
        <is>
          <t>NAM</t>
        </is>
      </c>
    </row>
    <row r="233">
      <c r="A233" s="551" t="inlineStr">
        <is>
          <t>Connected Energy Solutions</t>
        </is>
      </c>
      <c r="B233" s="517" t="inlineStr">
        <is>
          <t>UK</t>
        </is>
      </c>
      <c r="C233" s="551" t="inlineStr">
        <is>
          <t>Global</t>
        </is>
      </c>
    </row>
    <row r="234">
      <c r="A234" s="551" t="inlineStr">
        <is>
          <t>Connected Technology Solutions</t>
        </is>
      </c>
      <c r="B234" s="551" t="inlineStr">
        <is>
          <t>UK</t>
        </is>
      </c>
      <c r="C234" s="551" t="inlineStr">
        <is>
          <t>EMEA</t>
        </is>
      </c>
    </row>
    <row r="235">
      <c r="A235" s="551" t="inlineStr">
        <is>
          <t>Connected World</t>
        </is>
      </c>
      <c r="B235" s="517" t="inlineStr">
        <is>
          <t>US</t>
        </is>
      </c>
      <c r="C235" s="551" t="inlineStr">
        <is>
          <t>NAM</t>
        </is>
      </c>
    </row>
    <row r="236">
      <c r="A236" s="551" t="inlineStr">
        <is>
          <t>Construccion Latino Americana</t>
        </is>
      </c>
      <c r="B236" s="551" t="inlineStr">
        <is>
          <t>CL</t>
        </is>
      </c>
      <c r="C236" s="551" t="inlineStr">
        <is>
          <t>LATAM</t>
        </is>
      </c>
    </row>
    <row r="237">
      <c r="A237" s="551" t="inlineStr">
        <is>
          <t>Constructech</t>
        </is>
      </c>
      <c r="B237" s="551" t="inlineStr">
        <is>
          <t>US</t>
        </is>
      </c>
      <c r="C237" s="551" t="inlineStr">
        <is>
          <t>NAM</t>
        </is>
      </c>
    </row>
    <row r="238">
      <c r="A238" s="551" t="inlineStr">
        <is>
          <t>Construction Briefing</t>
        </is>
      </c>
      <c r="B238" s="517" t="inlineStr">
        <is>
          <t>UK</t>
        </is>
      </c>
      <c r="C238" s="551" t="inlineStr">
        <is>
          <t>Global</t>
        </is>
      </c>
    </row>
    <row r="239">
      <c r="A239" s="551" t="inlineStr">
        <is>
          <t>Construction Business Owner</t>
        </is>
      </c>
      <c r="B239" s="517" t="inlineStr">
        <is>
          <t>US</t>
        </is>
      </c>
      <c r="C239" s="551" t="inlineStr">
        <is>
          <t>NAM</t>
        </is>
      </c>
    </row>
    <row r="240">
      <c r="A240" s="551" t="inlineStr">
        <is>
          <t>Construction Cayola</t>
        </is>
      </c>
      <c r="B240" s="551" t="inlineStr">
        <is>
          <t>FR</t>
        </is>
      </c>
      <c r="C240" s="551" t="inlineStr">
        <is>
          <t>EMEA</t>
        </is>
      </c>
    </row>
    <row r="241">
      <c r="A241" s="551" t="inlineStr">
        <is>
          <t>Construction Computing</t>
        </is>
      </c>
      <c r="B241" s="551" t="inlineStr">
        <is>
          <t>UK</t>
        </is>
      </c>
      <c r="C241" s="551" t="inlineStr">
        <is>
          <t>EMEA</t>
        </is>
      </c>
    </row>
    <row r="242">
      <c r="A242" s="551" t="inlineStr">
        <is>
          <t xml:space="preserve">Construction Demolition &amp; Recycling </t>
        </is>
      </c>
      <c r="B242" s="517" t="inlineStr">
        <is>
          <t>US</t>
        </is>
      </c>
      <c r="C242" s="551" t="inlineStr">
        <is>
          <t>NAM</t>
        </is>
      </c>
    </row>
    <row r="243">
      <c r="A243" s="551" t="inlineStr">
        <is>
          <t>Construction Digest</t>
        </is>
      </c>
      <c r="B243" s="517" t="inlineStr">
        <is>
          <t>US</t>
        </is>
      </c>
      <c r="C243" s="551" t="inlineStr">
        <is>
          <t>NAM</t>
        </is>
      </c>
    </row>
    <row r="244">
      <c r="A244" s="551" t="inlineStr">
        <is>
          <t>Construction Dive</t>
        </is>
      </c>
      <c r="B244" s="551" t="inlineStr">
        <is>
          <t>US</t>
        </is>
      </c>
      <c r="C244" s="551" t="inlineStr">
        <is>
          <t>NAM</t>
        </is>
      </c>
    </row>
    <row r="245">
      <c r="A245" s="551" t="inlineStr">
        <is>
          <t>Construction Equipment</t>
        </is>
      </c>
      <c r="B245" s="551" t="inlineStr">
        <is>
          <t>US</t>
        </is>
      </c>
      <c r="C245" s="551" t="inlineStr">
        <is>
          <t>NAM</t>
        </is>
      </c>
    </row>
    <row r="246">
      <c r="A246" s="551" t="inlineStr">
        <is>
          <t>Construction Equipment Guide</t>
        </is>
      </c>
      <c r="B246" s="551" t="inlineStr">
        <is>
          <t>US</t>
        </is>
      </c>
      <c r="C246" s="551" t="inlineStr">
        <is>
          <t>NAM</t>
        </is>
      </c>
    </row>
    <row r="247">
      <c r="A247" s="551" t="inlineStr">
        <is>
          <t>Construction Europe</t>
        </is>
      </c>
      <c r="B247" s="551" t="inlineStr">
        <is>
          <t>UK</t>
        </is>
      </c>
      <c r="C247" s="551" t="inlineStr">
        <is>
          <t>EMEA</t>
        </is>
      </c>
    </row>
    <row r="248">
      <c r="A248" s="551" t="inlineStr">
        <is>
          <t>Construction Executive</t>
        </is>
      </c>
      <c r="B248" s="551" t="inlineStr">
        <is>
          <t>US</t>
        </is>
      </c>
      <c r="C248" s="551" t="inlineStr">
        <is>
          <t>NAM</t>
        </is>
      </c>
    </row>
    <row r="249">
      <c r="A249" s="551" t="inlineStr">
        <is>
          <t>Construction Index</t>
        </is>
      </c>
      <c r="B249" s="551" t="inlineStr">
        <is>
          <t>UK</t>
        </is>
      </c>
      <c r="C249" s="551" t="inlineStr">
        <is>
          <t>Global</t>
        </is>
      </c>
    </row>
    <row r="250">
      <c r="A250" s="551" t="inlineStr">
        <is>
          <t>Construction Latin America</t>
        </is>
      </c>
      <c r="B250" s="517" t="inlineStr">
        <is>
          <t>CL</t>
        </is>
      </c>
      <c r="C250" s="551" t="inlineStr">
        <is>
          <t>LATAM</t>
        </is>
      </c>
    </row>
    <row r="251">
      <c r="A251" s="551" t="inlineStr">
        <is>
          <t>Construction Links Network</t>
        </is>
      </c>
      <c r="B251" s="517" t="inlineStr">
        <is>
          <t>US</t>
        </is>
      </c>
      <c r="C251" s="551" t="inlineStr">
        <is>
          <t>NAM</t>
        </is>
      </c>
    </row>
    <row r="252">
      <c r="A252" s="551" t="inlineStr">
        <is>
          <t>Construction magazine US</t>
        </is>
      </c>
      <c r="B252" s="551" t="inlineStr">
        <is>
          <t>US</t>
        </is>
      </c>
      <c r="C252" s="551" t="inlineStr">
        <is>
          <t>NAM</t>
        </is>
      </c>
    </row>
    <row r="253">
      <c r="A253" s="551" t="inlineStr">
        <is>
          <t>Construction Management</t>
        </is>
      </c>
      <c r="B253" s="551" t="inlineStr">
        <is>
          <t>UK</t>
        </is>
      </c>
      <c r="C253" s="551" t="inlineStr">
        <is>
          <t>EMEA</t>
        </is>
      </c>
    </row>
    <row r="254">
      <c r="A254" s="551" t="inlineStr">
        <is>
          <t>Construction News UK</t>
        </is>
      </c>
      <c r="B254" s="551" t="inlineStr">
        <is>
          <t>UK</t>
        </is>
      </c>
      <c r="C254" s="551" t="inlineStr">
        <is>
          <t>EMEA</t>
        </is>
      </c>
    </row>
    <row r="255">
      <c r="A255" s="551" t="inlineStr">
        <is>
          <t>Construction News US</t>
        </is>
      </c>
      <c r="B255" s="517" t="inlineStr">
        <is>
          <t>US</t>
        </is>
      </c>
      <c r="C255" s="551" t="inlineStr">
        <is>
          <t>NAM</t>
        </is>
      </c>
    </row>
    <row r="256">
      <c r="A256" s="551" t="inlineStr">
        <is>
          <t>Construction Outlook</t>
        </is>
      </c>
      <c r="B256" s="551" t="inlineStr">
        <is>
          <t>US</t>
        </is>
      </c>
      <c r="C256" s="551" t="inlineStr">
        <is>
          <t>NAM</t>
        </is>
      </c>
    </row>
    <row r="257">
      <c r="A257" s="551" t="inlineStr">
        <is>
          <t>Construction Plant News</t>
        </is>
      </c>
      <c r="B257" s="551" t="inlineStr">
        <is>
          <t>UK</t>
        </is>
      </c>
      <c r="C257" s="551" t="inlineStr">
        <is>
          <t>EMEA</t>
        </is>
      </c>
    </row>
    <row r="258">
      <c r="A258" s="551" t="inlineStr">
        <is>
          <t>Construction Review</t>
        </is>
      </c>
      <c r="B258" s="551" t="inlineStr">
        <is>
          <t>KE</t>
        </is>
      </c>
      <c r="C258" s="551" t="inlineStr">
        <is>
          <t>EMEA</t>
        </is>
      </c>
    </row>
    <row r="259">
      <c r="A259" s="551" t="inlineStr">
        <is>
          <t>Construction Superintendent</t>
        </is>
      </c>
      <c r="B259" s="551" t="inlineStr">
        <is>
          <t>US</t>
        </is>
      </c>
      <c r="C259" s="551" t="inlineStr">
        <is>
          <t>NAM</t>
        </is>
      </c>
    </row>
    <row r="260">
      <c r="A260" s="551" t="inlineStr">
        <is>
          <t>Construction Tech Review</t>
        </is>
      </c>
      <c r="B260" s="551" t="inlineStr">
        <is>
          <t>US</t>
        </is>
      </c>
      <c r="C260" s="551" t="inlineStr">
        <is>
          <t>NAM</t>
        </is>
      </c>
    </row>
    <row r="261">
      <c r="A261" s="551" t="inlineStr">
        <is>
          <t>Construction Technology</t>
        </is>
      </c>
      <c r="B261" s="551" t="inlineStr">
        <is>
          <t>UK</t>
        </is>
      </c>
      <c r="C261" s="551" t="inlineStr">
        <is>
          <t>Global</t>
        </is>
      </c>
    </row>
    <row r="262">
      <c r="A262" s="551" t="inlineStr">
        <is>
          <t>Construction Today</t>
        </is>
      </c>
      <c r="B262" s="551" t="inlineStr">
        <is>
          <t>US</t>
        </is>
      </c>
      <c r="C262" s="551" t="inlineStr">
        <is>
          <t>NAM</t>
        </is>
      </c>
    </row>
    <row r="263">
      <c r="A263" s="551" t="inlineStr">
        <is>
          <t>Construction Update</t>
        </is>
      </c>
      <c r="B263" s="551" t="inlineStr">
        <is>
          <t>UK</t>
        </is>
      </c>
      <c r="C263" s="551" t="inlineStr">
        <is>
          <t>EMEA</t>
        </is>
      </c>
    </row>
    <row r="264">
      <c r="A264" s="551" t="inlineStr">
        <is>
          <t>Construction Users Round Table, The Voice</t>
        </is>
      </c>
      <c r="B264" s="551" t="inlineStr">
        <is>
          <t>US</t>
        </is>
      </c>
      <c r="C264" s="551" t="inlineStr">
        <is>
          <t>NAM</t>
        </is>
      </c>
    </row>
    <row r="265">
      <c r="A265" s="551" t="inlineStr">
        <is>
          <t>Construction View Online</t>
        </is>
      </c>
      <c r="B265" s="551" t="inlineStr">
        <is>
          <t>UK</t>
        </is>
      </c>
      <c r="C265" s="551" t="inlineStr">
        <is>
          <t>EMEA</t>
        </is>
      </c>
    </row>
    <row r="266">
      <c r="A266" s="551" t="inlineStr">
        <is>
          <t xml:space="preserve">Construction World India </t>
        </is>
      </c>
      <c r="B266" s="517" t="inlineStr">
        <is>
          <t>IN</t>
        </is>
      </c>
      <c r="C266" s="551" t="inlineStr">
        <is>
          <t>Global</t>
        </is>
      </c>
    </row>
    <row r="267">
      <c r="A267" s="551" t="inlineStr">
        <is>
          <t>Constructioneer</t>
        </is>
      </c>
      <c r="B267" s="517" t="inlineStr">
        <is>
          <t>US</t>
        </is>
      </c>
      <c r="C267" s="551" t="inlineStr">
        <is>
          <t>NAM</t>
        </is>
      </c>
    </row>
    <row r="268">
      <c r="A268" s="551" t="inlineStr">
        <is>
          <t>ConstructionHQ</t>
        </is>
      </c>
      <c r="B268" s="551" t="inlineStr">
        <is>
          <t>UAE</t>
        </is>
      </c>
      <c r="C268" s="551" t="inlineStr">
        <is>
          <t>APAC</t>
        </is>
      </c>
    </row>
    <row r="269">
      <c r="A269" s="551" t="inlineStr">
        <is>
          <t>Constructionlinks.ca</t>
        </is>
      </c>
      <c r="B269" s="551" t="inlineStr">
        <is>
          <t>CA</t>
        </is>
      </c>
      <c r="C269" s="551" t="inlineStr">
        <is>
          <t>NAM</t>
        </is>
      </c>
    </row>
    <row r="270">
      <c r="A270" s="551" t="inlineStr">
        <is>
          <t>Constructor</t>
        </is>
      </c>
      <c r="B270" s="551" t="inlineStr">
        <is>
          <t>US</t>
        </is>
      </c>
      <c r="C270" s="551" t="inlineStr">
        <is>
          <t>NAM</t>
        </is>
      </c>
    </row>
    <row r="271">
      <c r="A271" s="551" t="inlineStr">
        <is>
          <t>Constructor's "Constructor Monthly" newsletter</t>
        </is>
      </c>
      <c r="B271" s="551" t="inlineStr">
        <is>
          <t>US</t>
        </is>
      </c>
      <c r="C271" s="551" t="inlineStr">
        <is>
          <t>NAM</t>
        </is>
      </c>
    </row>
    <row r="272">
      <c r="A272" s="551" t="inlineStr">
        <is>
          <t>Contractor Magazine US</t>
        </is>
      </c>
      <c r="B272" s="517" t="inlineStr">
        <is>
          <t>US</t>
        </is>
      </c>
      <c r="C272" s="551" t="inlineStr">
        <is>
          <t>NAM</t>
        </is>
      </c>
    </row>
    <row r="273">
      <c r="A273" s="551" t="inlineStr">
        <is>
          <t>Contractor New Zealand</t>
        </is>
      </c>
      <c r="B273" s="551" t="inlineStr">
        <is>
          <t>NZ</t>
        </is>
      </c>
      <c r="C273" s="551" t="inlineStr">
        <is>
          <t>APAC</t>
        </is>
      </c>
    </row>
    <row r="274">
      <c r="A274" s="551" t="inlineStr">
        <is>
          <t>Coordinates</t>
        </is>
      </c>
      <c r="B274" s="517" t="inlineStr">
        <is>
          <t>IN</t>
        </is>
      </c>
      <c r="C274" s="551" t="inlineStr">
        <is>
          <t>Global</t>
        </is>
      </c>
    </row>
    <row r="275">
      <c r="A275" s="551" t="inlineStr">
        <is>
          <t>Corresponsables</t>
        </is>
      </c>
      <c r="B275" s="517" t="inlineStr">
        <is>
          <t>ES</t>
        </is>
      </c>
      <c r="C275" s="551" t="inlineStr">
        <is>
          <t>LATAM</t>
        </is>
      </c>
    </row>
    <row r="276">
      <c r="A276" s="551" t="inlineStr">
        <is>
          <t>Countryman</t>
        </is>
      </c>
      <c r="B276" s="551" t="inlineStr">
        <is>
          <t>AU</t>
        </is>
      </c>
      <c r="C276" s="551" t="inlineStr">
        <is>
          <t>APAC</t>
        </is>
      </c>
    </row>
    <row r="277">
      <c r="A277" s="551" t="inlineStr">
        <is>
          <t>Creative Bloq</t>
        </is>
      </c>
      <c r="B277" s="551" t="inlineStr">
        <is>
          <t>UK</t>
        </is>
      </c>
      <c r="C277" s="551" t="inlineStr">
        <is>
          <t>EMEA</t>
        </is>
      </c>
    </row>
    <row r="278">
      <c r="A278" s="551" t="inlineStr">
        <is>
          <t>Creative Pool</t>
        </is>
      </c>
      <c r="B278" s="551" t="inlineStr">
        <is>
          <t>US</t>
        </is>
      </c>
      <c r="C278" s="551" t="inlineStr">
        <is>
          <t>NAM</t>
        </is>
      </c>
    </row>
    <row r="279">
      <c r="A279" s="551" t="inlineStr">
        <is>
          <t>CRN Germany</t>
        </is>
      </c>
      <c r="B279" s="517" t="inlineStr">
        <is>
          <t>DE</t>
        </is>
      </c>
      <c r="C279" s="551" t="inlineStr">
        <is>
          <t>EMEA</t>
        </is>
      </c>
    </row>
    <row r="280">
      <c r="A280" s="551" t="inlineStr">
        <is>
          <t>Crop Producer</t>
        </is>
      </c>
      <c r="B280" s="551" t="inlineStr">
        <is>
          <t>US</t>
        </is>
      </c>
      <c r="C280" s="551" t="inlineStr">
        <is>
          <t>NAM</t>
        </is>
      </c>
    </row>
    <row r="281">
      <c r="A281" s="551" t="inlineStr">
        <is>
          <t>CropLife</t>
        </is>
      </c>
      <c r="B281" s="551" t="inlineStr">
        <is>
          <t>US</t>
        </is>
      </c>
      <c r="C281" s="551" t="inlineStr">
        <is>
          <t>NAM</t>
        </is>
      </c>
    </row>
    <row r="282">
      <c r="A282" s="551" t="inlineStr">
        <is>
          <t>CropLife IRON - print</t>
        </is>
      </c>
      <c r="B282" s="551" t="inlineStr">
        <is>
          <t>US</t>
        </is>
      </c>
      <c r="C282" s="551" t="inlineStr">
        <is>
          <t>NAM</t>
        </is>
      </c>
    </row>
    <row r="283">
      <c r="A283" s="551" t="inlineStr">
        <is>
          <t>CS Engineer</t>
        </is>
      </c>
      <c r="B283" s="551" t="inlineStr">
        <is>
          <t>UK</t>
        </is>
      </c>
      <c r="C283" s="551" t="inlineStr">
        <is>
          <t>Global</t>
        </is>
      </c>
    </row>
    <row r="284">
      <c r="A284" s="551" t="inlineStr">
        <is>
          <t>Cumela</t>
        </is>
      </c>
      <c r="B284" s="551" t="inlineStr">
        <is>
          <t>NL</t>
        </is>
      </c>
      <c r="C284" s="551" t="inlineStr">
        <is>
          <t>EMEA</t>
        </is>
      </c>
    </row>
    <row r="285">
      <c r="A285" s="551" t="inlineStr">
        <is>
          <t>CXO Today</t>
        </is>
      </c>
      <c r="B285" s="551" t="inlineStr">
        <is>
          <t>IN</t>
        </is>
      </c>
      <c r="C285" s="551" t="inlineStr">
        <is>
          <t>APAC</t>
        </is>
      </c>
    </row>
    <row r="286">
      <c r="A286" s="551" t="inlineStr">
        <is>
          <t>Dagens Naringsliv</t>
        </is>
      </c>
      <c r="B286" s="551" t="inlineStr">
        <is>
          <t>SE</t>
        </is>
      </c>
      <c r="C286" s="551" t="inlineStr">
        <is>
          <t>EMEA</t>
        </is>
      </c>
    </row>
    <row r="287">
      <c r="A287" s="551" t="inlineStr">
        <is>
          <t>Daily CAD CAM</t>
        </is>
      </c>
      <c r="B287" s="551" t="inlineStr">
        <is>
          <t>IN</t>
        </is>
      </c>
      <c r="C287" s="551" t="inlineStr">
        <is>
          <t>APAC</t>
        </is>
      </c>
    </row>
    <row r="288">
      <c r="A288" s="551" t="inlineStr">
        <is>
          <t>Daily Mail</t>
        </is>
      </c>
      <c r="B288" s="551" t="inlineStr">
        <is>
          <t>UK</t>
        </is>
      </c>
      <c r="C288" s="551" t="inlineStr">
        <is>
          <t>EMEA</t>
        </is>
      </c>
    </row>
    <row r="289">
      <c r="A289" s="551" t="inlineStr">
        <is>
          <t>Dallas Innovates</t>
        </is>
      </c>
      <c r="B289" s="551" t="inlineStr">
        <is>
          <t>US</t>
        </is>
      </c>
      <c r="C289" s="551" t="inlineStr">
        <is>
          <t>NAM</t>
        </is>
      </c>
    </row>
    <row r="290">
      <c r="A290" s="551" t="inlineStr">
        <is>
          <t>Data Center Knowledge</t>
        </is>
      </c>
      <c r="B290" s="551" t="inlineStr">
        <is>
          <t>UK</t>
        </is>
      </c>
      <c r="C290" s="551" t="inlineStr">
        <is>
          <t>Global</t>
        </is>
      </c>
    </row>
    <row r="291">
      <c r="A291" s="551" t="inlineStr">
        <is>
          <t>Dayton Daily News</t>
        </is>
      </c>
      <c r="B291" s="551" t="inlineStr">
        <is>
          <t>US</t>
        </is>
      </c>
      <c r="C291" s="551" t="inlineStr">
        <is>
          <t>NAM</t>
        </is>
      </c>
    </row>
    <row r="292">
      <c r="A292" s="551" t="inlineStr">
        <is>
          <t>DC Velocity</t>
        </is>
      </c>
      <c r="B292" s="551" t="inlineStr">
        <is>
          <t>US</t>
        </is>
      </c>
      <c r="C292" s="551" t="inlineStr">
        <is>
          <t>NAM</t>
        </is>
      </c>
    </row>
    <row r="293">
      <c r="A293" s="551" t="inlineStr">
        <is>
          <t>De Loonwerker</t>
        </is>
      </c>
      <c r="B293" s="517" t="inlineStr">
        <is>
          <t>NL</t>
        </is>
      </c>
      <c r="C293" s="551" t="inlineStr">
        <is>
          <t>EMEA</t>
        </is>
      </c>
    </row>
    <row r="294">
      <c r="A294" s="551" t="inlineStr">
        <is>
          <t>De Tijd</t>
        </is>
      </c>
      <c r="B294" s="551" t="inlineStr">
        <is>
          <t>BE</t>
        </is>
      </c>
      <c r="C294" s="551" t="inlineStr">
        <is>
          <t>EMEA</t>
        </is>
      </c>
    </row>
    <row r="295">
      <c r="A295" s="551" t="inlineStr">
        <is>
          <t>De Vlaamse Ondernemer</t>
        </is>
      </c>
      <c r="B295" s="551" t="inlineStr">
        <is>
          <t>BE</t>
        </is>
      </c>
      <c r="C295" s="551" t="inlineStr">
        <is>
          <t>EMEA</t>
        </is>
      </c>
    </row>
    <row r="296">
      <c r="A296" s="551" t="inlineStr">
        <is>
          <t>Dealer World</t>
        </is>
      </c>
      <c r="B296" s="517" t="inlineStr">
        <is>
          <t>ES</t>
        </is>
      </c>
      <c r="C296" s="551" t="inlineStr">
        <is>
          <t>EMEA</t>
        </is>
      </c>
    </row>
    <row r="297">
      <c r="A297" s="551" t="inlineStr">
        <is>
          <t>Decryptageo</t>
        </is>
      </c>
      <c r="B297" s="551" t="inlineStr">
        <is>
          <t>FR</t>
        </is>
      </c>
      <c r="C297" s="551" t="inlineStr">
        <is>
          <t>EMEA</t>
        </is>
      </c>
    </row>
    <row r="298">
      <c r="A298" s="551" t="inlineStr">
        <is>
          <t>Defence industry Europe</t>
        </is>
      </c>
      <c r="B298" s="551" t="inlineStr">
        <is>
          <t>PL</t>
        </is>
      </c>
      <c r="C298" s="551" t="inlineStr">
        <is>
          <t>EMEA</t>
        </is>
      </c>
    </row>
    <row r="299">
      <c r="A299" s="551" t="inlineStr">
        <is>
          <t>Demolition &amp; Recycling</t>
        </is>
      </c>
      <c r="B299" s="551" t="inlineStr">
        <is>
          <t>UK</t>
        </is>
      </c>
      <c r="C299" s="551" t="inlineStr">
        <is>
          <t>Global</t>
        </is>
      </c>
    </row>
    <row r="300">
      <c r="A300" s="551" t="inlineStr">
        <is>
          <t>Demolition News</t>
        </is>
      </c>
      <c r="B300" s="551" t="inlineStr">
        <is>
          <t>UK</t>
        </is>
      </c>
      <c r="C300" s="551" t="inlineStr">
        <is>
          <t>EMEA</t>
        </is>
      </c>
    </row>
    <row r="301">
      <c r="A301" s="551" t="inlineStr">
        <is>
          <t>Denver Business Journal</t>
        </is>
      </c>
      <c r="B301" s="551" t="inlineStr">
        <is>
          <t>US</t>
        </is>
      </c>
      <c r="C301" s="551" t="inlineStr">
        <is>
          <t>NAM</t>
        </is>
      </c>
    </row>
    <row r="302">
      <c r="A302" s="551" t="inlineStr">
        <is>
          <t>Der Bau Unternehmer</t>
        </is>
      </c>
      <c r="B302" s="551" t="inlineStr">
        <is>
          <t>DE</t>
        </is>
      </c>
      <c r="C302" s="551" t="inlineStr">
        <is>
          <t>EMEA</t>
        </is>
      </c>
    </row>
    <row r="303">
      <c r="A303" s="551" t="inlineStr">
        <is>
          <t>Design &amp; Build UK</t>
        </is>
      </c>
      <c r="B303" s="551" t="inlineStr">
        <is>
          <t>UK</t>
        </is>
      </c>
      <c r="C303" s="551" t="inlineStr">
        <is>
          <t>EMEA</t>
        </is>
      </c>
    </row>
    <row r="304">
      <c r="A304" s="551" t="inlineStr">
        <is>
          <t>Design Cost Data</t>
        </is>
      </c>
      <c r="B304" s="517" t="inlineStr">
        <is>
          <t>US</t>
        </is>
      </c>
      <c r="C304" s="551" t="inlineStr">
        <is>
          <t>NAM</t>
        </is>
      </c>
    </row>
    <row r="305">
      <c r="A305" s="551" t="inlineStr">
        <is>
          <t>Design Milk</t>
        </is>
      </c>
      <c r="B305" s="551" t="inlineStr">
        <is>
          <t>US</t>
        </is>
      </c>
      <c r="C305" s="551" t="inlineStr">
        <is>
          <t>NAM</t>
        </is>
      </c>
    </row>
    <row r="306">
      <c r="A306" s="551" t="inlineStr">
        <is>
          <t>Design Week</t>
        </is>
      </c>
      <c r="B306" s="551" t="inlineStr">
        <is>
          <t>UK</t>
        </is>
      </c>
      <c r="C306" s="551" t="inlineStr">
        <is>
          <t>EMEA</t>
        </is>
      </c>
    </row>
    <row r="307">
      <c r="A307" s="551" t="inlineStr">
        <is>
          <t>DesignBoom</t>
        </is>
      </c>
      <c r="B307" s="551" t="inlineStr">
        <is>
          <t>IT</t>
        </is>
      </c>
      <c r="C307" s="551" t="inlineStr">
        <is>
          <t>EMEA</t>
        </is>
      </c>
    </row>
    <row r="308">
      <c r="A308" s="551" t="inlineStr">
        <is>
          <t>Deutsche Verkerhs Zeitung</t>
        </is>
      </c>
      <c r="B308" s="551" t="inlineStr">
        <is>
          <t>DE</t>
        </is>
      </c>
      <c r="C308" s="551" t="inlineStr">
        <is>
          <t>EMEA</t>
        </is>
      </c>
    </row>
    <row r="309">
      <c r="A309" s="551" t="inlineStr">
        <is>
          <t>Deutsches Architektenblatt</t>
        </is>
      </c>
      <c r="B309" s="551" t="inlineStr">
        <is>
          <t>DE</t>
        </is>
      </c>
      <c r="C309" s="551" t="inlineStr">
        <is>
          <t>EMEA</t>
        </is>
      </c>
    </row>
    <row r="310">
      <c r="A310" s="551" t="inlineStr">
        <is>
          <t>Devdiscourse</t>
        </is>
      </c>
      <c r="B310" s="551" t="inlineStr">
        <is>
          <t>IN</t>
        </is>
      </c>
      <c r="C310" s="551" t="inlineStr">
        <is>
          <t>APAC</t>
        </is>
      </c>
    </row>
    <row r="311">
      <c r="A311" s="551" t="inlineStr">
        <is>
          <t>Dezeen</t>
        </is>
      </c>
      <c r="B311" s="517" t="inlineStr">
        <is>
          <t>UK</t>
        </is>
      </c>
      <c r="C311" s="551" t="inlineStr">
        <is>
          <t>Global</t>
        </is>
      </c>
    </row>
    <row r="312">
      <c r="A312" s="551" t="inlineStr">
        <is>
          <t>Diario de Transporte</t>
        </is>
      </c>
      <c r="B312" s="551" t="inlineStr">
        <is>
          <t>ES</t>
        </is>
      </c>
      <c r="C312" s="551" t="inlineStr">
        <is>
          <t>EMEA</t>
        </is>
      </c>
    </row>
    <row r="313">
      <c r="A313" s="551" t="inlineStr">
        <is>
          <t>Die Gebäudetechnik</t>
        </is>
      </c>
      <c r="B313" s="551" t="inlineStr">
        <is>
          <t>DE</t>
        </is>
      </c>
      <c r="C313" s="551" t="inlineStr">
        <is>
          <t>EMEA</t>
        </is>
      </c>
    </row>
    <row r="314">
      <c r="A314" s="551" t="inlineStr">
        <is>
          <t>Diesel Progress International</t>
        </is>
      </c>
      <c r="B314" s="551" t="inlineStr">
        <is>
          <t>UK</t>
        </is>
      </c>
      <c r="C314" s="551" t="inlineStr">
        <is>
          <t>Global</t>
        </is>
      </c>
    </row>
    <row r="315">
      <c r="A315" s="551" t="inlineStr">
        <is>
          <t>Digital Construction Today</t>
        </is>
      </c>
      <c r="B315" s="551" t="inlineStr">
        <is>
          <t>UK</t>
        </is>
      </c>
      <c r="C315" s="551" t="inlineStr">
        <is>
          <t>Global</t>
        </is>
      </c>
    </row>
    <row r="316">
      <c r="A316" s="551" t="inlineStr">
        <is>
          <t>DigitalEngineering247</t>
        </is>
      </c>
      <c r="B316" s="551" t="inlineStr">
        <is>
          <t>US</t>
        </is>
      </c>
      <c r="C316" s="551" t="inlineStr">
        <is>
          <t>NAM</t>
        </is>
      </c>
    </row>
    <row r="317">
      <c r="A317" s="551" t="inlineStr">
        <is>
          <t>Directions Magazine</t>
        </is>
      </c>
      <c r="B317" s="517" t="inlineStr">
        <is>
          <t>US</t>
        </is>
      </c>
      <c r="C317" s="551" t="inlineStr">
        <is>
          <t>NAM</t>
        </is>
      </c>
    </row>
    <row r="318">
      <c r="A318" s="551" t="inlineStr">
        <is>
          <t>Dispo</t>
        </is>
      </c>
      <c r="B318" s="551" t="inlineStr">
        <is>
          <t>AT</t>
        </is>
      </c>
      <c r="C318" s="551" t="inlineStr">
        <is>
          <t>EMEA</t>
        </is>
      </c>
    </row>
    <row r="319">
      <c r="A319" s="551" t="inlineStr">
        <is>
          <t>Distribuzione Moderna</t>
        </is>
      </c>
      <c r="B319" s="551" t="inlineStr">
        <is>
          <t>IT</t>
        </is>
      </c>
      <c r="C319" s="551" t="inlineStr">
        <is>
          <t>EMEA</t>
        </is>
      </c>
    </row>
    <row r="320">
      <c r="A320" s="551" t="inlineStr">
        <is>
          <t>Dixie Contractor</t>
        </is>
      </c>
      <c r="B320" s="517" t="inlineStr">
        <is>
          <t>US</t>
        </is>
      </c>
      <c r="C320" s="551" t="inlineStr">
        <is>
          <t>NAM</t>
        </is>
      </c>
    </row>
    <row r="321">
      <c r="A321" s="551" t="inlineStr">
        <is>
          <t>Do You Know Drones?</t>
        </is>
      </c>
      <c r="B321" s="517" t="inlineStr">
        <is>
          <t>US</t>
        </is>
      </c>
      <c r="C321" s="551" t="inlineStr">
        <is>
          <t>NAM</t>
        </is>
      </c>
    </row>
    <row r="322">
      <c r="A322" s="551" t="inlineStr">
        <is>
          <t>Domino</t>
        </is>
      </c>
      <c r="B322" s="551" t="inlineStr">
        <is>
          <t>US</t>
        </is>
      </c>
      <c r="C322" s="551" t="inlineStr">
        <is>
          <t>NAM</t>
        </is>
      </c>
    </row>
    <row r="323">
      <c r="A323" s="551" t="inlineStr">
        <is>
          <t>Domus</t>
        </is>
      </c>
      <c r="B323" s="551" t="inlineStr">
        <is>
          <t>IT</t>
        </is>
      </c>
      <c r="C323" s="551" t="inlineStr">
        <is>
          <t>EMEA</t>
        </is>
      </c>
    </row>
    <row r="324">
      <c r="A324" s="551" t="inlineStr">
        <is>
          <t>Dredgewire</t>
        </is>
      </c>
      <c r="B324" s="551" t="inlineStr">
        <is>
          <t>US</t>
        </is>
      </c>
      <c r="C324" s="551" t="inlineStr">
        <is>
          <t>NAM</t>
        </is>
      </c>
    </row>
    <row r="325">
      <c r="A325" s="551" t="inlineStr">
        <is>
          <t>Drill Down</t>
        </is>
      </c>
      <c r="B325" s="551" t="inlineStr">
        <is>
          <t>US</t>
        </is>
      </c>
      <c r="C325" s="551" t="inlineStr">
        <is>
          <t>NAM</t>
        </is>
      </c>
    </row>
    <row r="326">
      <c r="A326" s="551" t="inlineStr">
        <is>
          <t>DroneDJ</t>
        </is>
      </c>
      <c r="B326" s="551" t="inlineStr">
        <is>
          <t>US</t>
        </is>
      </c>
      <c r="C326" s="551" t="inlineStr">
        <is>
          <t>NAM</t>
        </is>
      </c>
    </row>
    <row r="327">
      <c r="A327" s="551" t="inlineStr">
        <is>
          <t>DroneLife</t>
        </is>
      </c>
      <c r="B327" s="517" t="inlineStr">
        <is>
          <t>US</t>
        </is>
      </c>
      <c r="C327" s="551" t="inlineStr">
        <is>
          <t>NAM</t>
        </is>
      </c>
    </row>
    <row r="328">
      <c r="A328" s="551" t="inlineStr">
        <is>
          <t>Drones World</t>
        </is>
      </c>
      <c r="B328" s="551" t="inlineStr">
        <is>
          <t>US</t>
        </is>
      </c>
      <c r="C328" s="551" t="inlineStr">
        <is>
          <t>NAM</t>
        </is>
      </c>
    </row>
    <row r="329">
      <c r="A329" s="551" t="inlineStr">
        <is>
          <t>DVW/zfv</t>
        </is>
      </c>
      <c r="B329" s="551" t="inlineStr">
        <is>
          <t>DE</t>
        </is>
      </c>
      <c r="C329" s="551" t="inlineStr">
        <is>
          <t>EMEA</t>
        </is>
      </c>
    </row>
    <row r="330">
      <c r="A330" s="551" t="inlineStr">
        <is>
          <t>Dwell</t>
        </is>
      </c>
      <c r="B330" s="551" t="inlineStr">
        <is>
          <t>US</t>
        </is>
      </c>
      <c r="C330" s="551" t="inlineStr">
        <is>
          <t>NAM</t>
        </is>
      </c>
    </row>
    <row r="331">
      <c r="A331" s="551" t="inlineStr">
        <is>
          <t>e-architect</t>
        </is>
      </c>
      <c r="B331" s="551" t="inlineStr">
        <is>
          <t>UK</t>
        </is>
      </c>
      <c r="C331" s="551" t="inlineStr">
        <is>
          <t>EMEA</t>
        </is>
      </c>
    </row>
    <row r="332">
      <c r="A332" s="551" t="inlineStr">
        <is>
          <t>E-Commerce Mag</t>
        </is>
      </c>
      <c r="B332" s="517" t="inlineStr">
        <is>
          <t>FR</t>
        </is>
      </c>
      <c r="C332" s="551" t="inlineStr">
        <is>
          <t>EMEA</t>
        </is>
      </c>
    </row>
    <row r="333">
      <c r="A333" s="551" t="inlineStr">
        <is>
          <t>Earth Imaging Journal</t>
        </is>
      </c>
      <c r="B333" s="517" t="inlineStr">
        <is>
          <t>US</t>
        </is>
      </c>
      <c r="C333" s="551" t="inlineStr">
        <is>
          <t>NAM</t>
        </is>
      </c>
    </row>
    <row r="334">
      <c r="A334" s="551" t="inlineStr">
        <is>
          <t>Earthmoving Equipment Magazine</t>
        </is>
      </c>
      <c r="B334" s="551" t="inlineStr">
        <is>
          <t>AU</t>
        </is>
      </c>
      <c r="C334" s="551" t="inlineStr">
        <is>
          <t>APAC</t>
        </is>
      </c>
    </row>
    <row r="335">
      <c r="A335" s="551" t="inlineStr">
        <is>
          <t>Easy Engineering</t>
        </is>
      </c>
      <c r="B335" s="551" t="inlineStr">
        <is>
          <t>IT</t>
        </is>
      </c>
      <c r="C335" s="551" t="inlineStr">
        <is>
          <t>EMEA</t>
        </is>
      </c>
    </row>
    <row r="336">
      <c r="A336" s="551" t="inlineStr">
        <is>
          <t>EC&amp;M</t>
        </is>
      </c>
      <c r="B336" s="551" t="inlineStr">
        <is>
          <t>US</t>
        </is>
      </c>
      <c r="C336" s="551" t="inlineStr">
        <is>
          <t>NAM</t>
        </is>
      </c>
    </row>
    <row r="337">
      <c r="A337" s="551" t="inlineStr">
        <is>
          <t>Economy Chosun</t>
        </is>
      </c>
      <c r="B337" s="551" t="inlineStr">
        <is>
          <t>KS</t>
        </is>
      </c>
      <c r="C337" s="551" t="inlineStr">
        <is>
          <t>APAC</t>
        </is>
      </c>
    </row>
    <row r="338">
      <c r="A338" s="551" t="inlineStr">
        <is>
          <t>EcoRoads</t>
        </is>
      </c>
      <c r="B338" s="551" t="inlineStr">
        <is>
          <t>US</t>
        </is>
      </c>
      <c r="C338" s="551" t="inlineStr">
        <is>
          <t>NAM</t>
        </is>
      </c>
    </row>
    <row r="339">
      <c r="A339" s="551" t="inlineStr">
        <is>
          <t>EDA Cafe</t>
        </is>
      </c>
      <c r="B339" s="551" t="inlineStr">
        <is>
          <t>US</t>
        </is>
      </c>
      <c r="C339" s="551" t="inlineStr">
        <is>
          <t>NAM</t>
        </is>
      </c>
    </row>
    <row r="340">
      <c r="A340" s="551" t="inlineStr">
        <is>
          <t>Edagricole</t>
        </is>
      </c>
      <c r="B340" s="551" t="inlineStr">
        <is>
          <t>IT</t>
        </is>
      </c>
      <c r="C340" s="551" t="inlineStr">
        <is>
          <t>EMEA</t>
        </is>
      </c>
    </row>
    <row r="341">
      <c r="A341" s="551" t="inlineStr">
        <is>
          <t>EDI-mag</t>
        </is>
      </c>
      <c r="B341" s="517" t="inlineStr">
        <is>
          <t>FR</t>
        </is>
      </c>
      <c r="C341" s="551" t="inlineStr">
        <is>
          <t>EMEA</t>
        </is>
      </c>
    </row>
    <row r="342">
      <c r="A342" s="551" t="inlineStr">
        <is>
          <t>Edilportale</t>
        </is>
      </c>
      <c r="B342" s="551" t="inlineStr">
        <is>
          <t>IT</t>
        </is>
      </c>
      <c r="C342" s="551" t="inlineStr">
        <is>
          <t>EMEA</t>
        </is>
      </c>
    </row>
    <row r="343">
      <c r="A343" s="551" t="inlineStr">
        <is>
          <t>Edutopia</t>
        </is>
      </c>
      <c r="B343" s="551" t="inlineStr">
        <is>
          <t>US</t>
        </is>
      </c>
      <c r="C343" s="551" t="inlineStr">
        <is>
          <t>NAM</t>
        </is>
      </c>
    </row>
    <row r="344">
      <c r="A344" s="551" t="inlineStr">
        <is>
          <t>Egospodarka</t>
        </is>
      </c>
      <c r="B344" s="551" t="inlineStr">
        <is>
          <t>PL</t>
        </is>
      </c>
      <c r="C344" s="551" t="inlineStr">
        <is>
          <t>EMEA</t>
        </is>
      </c>
    </row>
    <row r="345">
      <c r="A345" s="551" t="inlineStr">
        <is>
          <t>Eilbote</t>
        </is>
      </c>
      <c r="B345" s="551" t="inlineStr">
        <is>
          <t>DE</t>
        </is>
      </c>
      <c r="C345" s="551" t="inlineStr">
        <is>
          <t>EMEA</t>
        </is>
      </c>
    </row>
    <row r="346">
      <c r="A346" s="551" t="inlineStr">
        <is>
          <t>EIN News</t>
        </is>
      </c>
      <c r="B346" s="551" t="inlineStr">
        <is>
          <t>US</t>
        </is>
      </c>
      <c r="C346" s="551" t="inlineStr">
        <is>
          <t>NAM</t>
        </is>
      </c>
    </row>
    <row r="347">
      <c r="A347" s="551" t="inlineStr">
        <is>
          <t>El Pais</t>
        </is>
      </c>
      <c r="B347" s="551" t="inlineStr">
        <is>
          <t>ES</t>
        </is>
      </c>
      <c r="C347" s="551" t="inlineStr">
        <is>
          <t>EMEA</t>
        </is>
      </c>
    </row>
    <row r="348">
      <c r="A348" s="551" t="inlineStr">
        <is>
          <t>Electrical Business</t>
        </is>
      </c>
      <c r="B348" s="551" t="inlineStr">
        <is>
          <t>US</t>
        </is>
      </c>
      <c r="C348" s="551" t="inlineStr">
        <is>
          <t>NAM</t>
        </is>
      </c>
    </row>
    <row r="349">
      <c r="A349" s="551" t="inlineStr">
        <is>
          <t>Electrical Contractor</t>
        </is>
      </c>
      <c r="B349" s="551" t="inlineStr">
        <is>
          <t>US</t>
        </is>
      </c>
      <c r="C349" s="551" t="inlineStr">
        <is>
          <t>NAM</t>
        </is>
      </c>
    </row>
    <row r="350">
      <c r="A350" s="551" t="inlineStr">
        <is>
          <t>Electronic Specifier</t>
        </is>
      </c>
      <c r="B350" s="551" t="inlineStr">
        <is>
          <t>UK</t>
        </is>
      </c>
      <c r="C350" s="551" t="inlineStr">
        <is>
          <t>EMEA</t>
        </is>
      </c>
    </row>
    <row r="351">
      <c r="A351" s="551" t="inlineStr">
        <is>
          <t>Electrical Wholesales Magazine</t>
        </is>
      </c>
      <c r="B351" s="551" t="inlineStr">
        <is>
          <t>UK</t>
        </is>
      </c>
      <c r="C351" s="551" t="inlineStr">
        <is>
          <t>EMEA</t>
        </is>
      </c>
    </row>
    <row r="352">
      <c r="A352" s="551" t="inlineStr">
        <is>
          <t>Electronics Era</t>
        </is>
      </c>
      <c r="B352" s="551" t="inlineStr">
        <is>
          <t>US</t>
        </is>
      </c>
      <c r="C352" s="551" t="inlineStr">
        <is>
          <t>Global</t>
        </is>
      </c>
    </row>
    <row r="353">
      <c r="A353" s="551" t="inlineStr">
        <is>
          <t>Electronics Weekly</t>
        </is>
      </c>
      <c r="B353" s="517" t="inlineStr">
        <is>
          <t>UK</t>
        </is>
      </c>
      <c r="C353" s="551" t="inlineStr">
        <is>
          <t>Global</t>
        </is>
      </c>
    </row>
    <row r="354">
      <c r="A354" s="551" t="inlineStr">
        <is>
          <t>Emerce</t>
        </is>
      </c>
      <c r="B354" s="551" t="inlineStr">
        <is>
          <t>NL</t>
        </is>
      </c>
      <c r="C354" s="551" t="inlineStr">
        <is>
          <t>EMEA</t>
        </is>
      </c>
    </row>
    <row r="355">
      <c r="A355" s="551" t="inlineStr">
        <is>
          <t>Energy Central</t>
        </is>
      </c>
      <c r="B355" s="551" t="inlineStr">
        <is>
          <t>US</t>
        </is>
      </c>
      <c r="C355" s="551" t="inlineStr">
        <is>
          <t>NAM</t>
        </is>
      </c>
    </row>
    <row r="356">
      <c r="A356" s="551" t="inlineStr">
        <is>
          <t>Engineered Systems Magazine</t>
        </is>
      </c>
      <c r="B356" s="551" t="inlineStr">
        <is>
          <t>US</t>
        </is>
      </c>
      <c r="C356" s="551" t="inlineStr">
        <is>
          <t>NAM</t>
        </is>
      </c>
    </row>
    <row r="357">
      <c r="A357" s="551" t="inlineStr">
        <is>
          <t>Engineering &amp; Mining Journal</t>
        </is>
      </c>
      <c r="B357" s="551" t="inlineStr">
        <is>
          <t>US</t>
        </is>
      </c>
      <c r="C357" s="551" t="inlineStr">
        <is>
          <t>NAM</t>
        </is>
      </c>
    </row>
    <row r="358">
      <c r="A358" s="551" t="inlineStr">
        <is>
          <t>Engineering &amp; Technology</t>
        </is>
      </c>
      <c r="B358" s="551" t="inlineStr">
        <is>
          <t>UK</t>
        </is>
      </c>
      <c r="C358" s="551" t="inlineStr">
        <is>
          <t>EMEA</t>
        </is>
      </c>
    </row>
    <row r="359">
      <c r="A359" s="551" t="inlineStr">
        <is>
          <t>Engineering.com</t>
        </is>
      </c>
      <c r="B359" s="517" t="inlineStr">
        <is>
          <t>CA</t>
        </is>
      </c>
      <c r="C359" s="551" t="inlineStr">
        <is>
          <t>NAM</t>
        </is>
      </c>
    </row>
    <row r="360">
      <c r="A360" s="551" t="inlineStr">
        <is>
          <t>EngineerLive.com</t>
        </is>
      </c>
      <c r="B360" s="551" t="inlineStr">
        <is>
          <t>US</t>
        </is>
      </c>
      <c r="C360" s="551" t="inlineStr">
        <is>
          <t>NAM</t>
        </is>
      </c>
    </row>
    <row r="361">
      <c r="A361" s="551" t="inlineStr">
        <is>
          <t>ENGTechnica</t>
        </is>
      </c>
      <c r="B361" s="551" t="inlineStr">
        <is>
          <t>US</t>
        </is>
      </c>
      <c r="C361" s="551" t="inlineStr">
        <is>
          <t>NAM</t>
        </is>
      </c>
    </row>
    <row r="362">
      <c r="A362" s="551" t="inlineStr">
        <is>
          <t>ENR</t>
        </is>
      </c>
      <c r="B362" s="551" t="inlineStr">
        <is>
          <t>US</t>
        </is>
      </c>
      <c r="C362" s="551" t="inlineStr">
        <is>
          <t>NAM</t>
        </is>
      </c>
    </row>
    <row r="363">
      <c r="A363" s="551" t="inlineStr">
        <is>
          <t>ENR: Mountain States Industry News</t>
        </is>
      </c>
      <c r="B363" s="551" t="inlineStr">
        <is>
          <t>US</t>
        </is>
      </c>
      <c r="C363" s="551" t="inlineStr">
        <is>
          <t>NAM</t>
        </is>
      </c>
    </row>
    <row r="364">
      <c r="A364" s="551" t="inlineStr">
        <is>
          <t>EntreArchitect Podcast</t>
        </is>
      </c>
      <c r="B364" s="551" t="inlineStr">
        <is>
          <t>US</t>
        </is>
      </c>
      <c r="C364" s="551" t="inlineStr">
        <is>
          <t>NAM</t>
        </is>
      </c>
    </row>
    <row r="365">
      <c r="A365" s="551" t="inlineStr">
        <is>
          <t>Environment Journal</t>
        </is>
      </c>
      <c r="B365" s="551" t="inlineStr">
        <is>
          <t>UK</t>
        </is>
      </c>
      <c r="C365" s="551" t="inlineStr">
        <is>
          <t>EMEA</t>
        </is>
      </c>
    </row>
    <row r="366">
      <c r="A366" s="551" t="inlineStr">
        <is>
          <t>Equipment Journal</t>
        </is>
      </c>
      <c r="B366" s="517" t="inlineStr">
        <is>
          <t>CA</t>
        </is>
      </c>
      <c r="C366" s="551" t="inlineStr">
        <is>
          <t>NAM</t>
        </is>
      </c>
    </row>
    <row r="367">
      <c r="A367" s="551" t="inlineStr">
        <is>
          <t>Equipment World</t>
        </is>
      </c>
      <c r="B367" s="517" t="inlineStr">
        <is>
          <t>US</t>
        </is>
      </c>
      <c r="C367" s="551" t="inlineStr">
        <is>
          <t>NAM</t>
        </is>
      </c>
    </row>
    <row r="368">
      <c r="A368" s="551" t="inlineStr">
        <is>
          <t>ESG News</t>
        </is>
      </c>
      <c r="B368" s="517" t="inlineStr">
        <is>
          <t>UK</t>
        </is>
      </c>
      <c r="C368" s="551" t="inlineStr">
        <is>
          <t>Global</t>
        </is>
      </c>
    </row>
    <row r="369">
      <c r="A369" s="551" t="inlineStr">
        <is>
          <t>EU Business News</t>
        </is>
      </c>
      <c r="B369" s="551" t="inlineStr">
        <is>
          <t>UK</t>
        </is>
      </c>
      <c r="C369" s="551" t="inlineStr">
        <is>
          <t>EMEA</t>
        </is>
      </c>
    </row>
    <row r="370">
      <c r="A370" s="551" t="inlineStr">
        <is>
          <t>Euro am Sonntag</t>
        </is>
      </c>
      <c r="B370" s="551" t="inlineStr">
        <is>
          <t>DE</t>
        </is>
      </c>
      <c r="C370" s="551" t="inlineStr">
        <is>
          <t>EMEA</t>
        </is>
      </c>
    </row>
    <row r="371">
      <c r="A371" s="551" t="inlineStr">
        <is>
          <t>Euromerci</t>
        </is>
      </c>
      <c r="B371" s="551" t="inlineStr">
        <is>
          <t>IT</t>
        </is>
      </c>
      <c r="C371" s="551" t="inlineStr">
        <is>
          <t>EMEA</t>
        </is>
      </c>
    </row>
    <row r="372">
      <c r="A372" s="551" t="inlineStr">
        <is>
          <t>European Business Magazine</t>
        </is>
      </c>
      <c r="B372" s="551" t="inlineStr">
        <is>
          <t>UK</t>
        </is>
      </c>
      <c r="C372" s="551" t="inlineStr">
        <is>
          <t>EMEA</t>
        </is>
      </c>
    </row>
    <row r="373">
      <c r="A373" s="551" t="inlineStr">
        <is>
          <t>Everything RF</t>
        </is>
      </c>
      <c r="B373" s="551" t="inlineStr">
        <is>
          <t>US</t>
        </is>
      </c>
      <c r="C373" s="551" t="inlineStr">
        <is>
          <t>NAM</t>
        </is>
      </c>
    </row>
    <row r="374">
      <c r="A374" s="551" t="inlineStr">
        <is>
          <t xml:space="preserve">EX Bulletin </t>
        </is>
      </c>
      <c r="B374" s="551" t="inlineStr">
        <is>
          <t>US</t>
        </is>
      </c>
      <c r="C374" s="551" t="inlineStr">
        <is>
          <t>NAM</t>
        </is>
      </c>
    </row>
    <row r="375">
      <c r="A375" s="551" t="inlineStr">
        <is>
          <t>Executive Bulletin</t>
        </is>
      </c>
      <c r="B375" s="551" t="inlineStr">
        <is>
          <t>UAE</t>
        </is>
      </c>
      <c r="C375" s="551" t="inlineStr">
        <is>
          <t>EMEA</t>
        </is>
      </c>
    </row>
    <row r="376">
      <c r="A376" s="551" t="inlineStr">
        <is>
          <t>Explortal-Logistics</t>
        </is>
      </c>
      <c r="B376" s="517" t="inlineStr">
        <is>
          <t>DE</t>
        </is>
      </c>
      <c r="C376" s="551" t="inlineStr">
        <is>
          <t>EMEA</t>
        </is>
      </c>
    </row>
    <row r="377">
      <c r="A377" s="551" t="inlineStr">
        <is>
          <t>Export &amp; Freight</t>
        </is>
      </c>
      <c r="B377" s="551" t="inlineStr">
        <is>
          <t>EI</t>
        </is>
      </c>
      <c r="C377" s="551" t="inlineStr">
        <is>
          <t>EMEA</t>
        </is>
      </c>
    </row>
    <row r="378">
      <c r="A378" s="551" t="inlineStr">
        <is>
          <t>Fabrication &amp; Metalworking</t>
        </is>
      </c>
      <c r="B378" s="551" t="inlineStr">
        <is>
          <t>US</t>
        </is>
      </c>
      <c r="C378" s="551" t="inlineStr">
        <is>
          <t>NAM</t>
        </is>
      </c>
    </row>
    <row r="379">
      <c r="A379" s="551" t="inlineStr">
        <is>
          <t>Fachbau</t>
        </is>
      </c>
      <c r="B379" s="517" t="inlineStr">
        <is>
          <t>CH</t>
        </is>
      </c>
      <c r="C379" s="551" t="inlineStr">
        <is>
          <t>EMEA</t>
        </is>
      </c>
    </row>
    <row r="380">
      <c r="A380" s="551" t="inlineStr">
        <is>
          <t>Factory &amp; handling solutions</t>
        </is>
      </c>
      <c r="B380" s="551" t="inlineStr">
        <is>
          <t>UK</t>
        </is>
      </c>
      <c r="C380" s="551" t="inlineStr">
        <is>
          <t>EMEA</t>
        </is>
      </c>
    </row>
    <row r="381">
      <c r="A381" s="551" t="inlineStr">
        <is>
          <t>Fahrer-App</t>
        </is>
      </c>
      <c r="B381" s="551" t="inlineStr">
        <is>
          <t>DE</t>
        </is>
      </c>
      <c r="C381" s="551" t="inlineStr">
        <is>
          <t>EMEA</t>
        </is>
      </c>
    </row>
    <row r="382">
      <c r="A382" s="551" t="inlineStr">
        <is>
          <t>FAQ Logistique</t>
        </is>
      </c>
      <c r="B382" s="551" t="inlineStr">
        <is>
          <t>FR</t>
        </is>
      </c>
      <c r="C382" s="551" t="inlineStr">
        <is>
          <t>EMEA</t>
        </is>
      </c>
    </row>
    <row r="383">
      <c r="A383" s="551" t="inlineStr">
        <is>
          <t>Far Eastern Agriculture</t>
        </is>
      </c>
      <c r="B383" s="551" t="inlineStr">
        <is>
          <t>UK</t>
        </is>
      </c>
      <c r="C383" s="551" t="inlineStr">
        <is>
          <t>APAC</t>
        </is>
      </c>
    </row>
    <row r="384">
      <c r="A384" s="551" t="inlineStr">
        <is>
          <t>Farm Connexion</t>
        </is>
      </c>
      <c r="B384" s="517" t="inlineStr">
        <is>
          <t>FR</t>
        </is>
      </c>
      <c r="C384" s="551" t="inlineStr">
        <is>
          <t>EMEA</t>
        </is>
      </c>
    </row>
    <row r="385">
      <c r="A385" s="551" t="inlineStr">
        <is>
          <t>Farm Equipment</t>
        </is>
      </c>
      <c r="B385" s="551" t="inlineStr">
        <is>
          <t>US</t>
        </is>
      </c>
      <c r="C385" s="551" t="inlineStr">
        <is>
          <t>NAM</t>
        </is>
      </c>
    </row>
    <row r="386">
      <c r="A386" s="551" t="inlineStr">
        <is>
          <t>Farm Futures / Farm Progress</t>
        </is>
      </c>
      <c r="B386" s="551" t="inlineStr">
        <is>
          <t>US</t>
        </is>
      </c>
      <c r="C386" s="551" t="inlineStr">
        <is>
          <t>NAM</t>
        </is>
      </c>
    </row>
    <row r="387">
      <c r="A387" s="551" t="inlineStr">
        <is>
          <t>Farm Journal</t>
        </is>
      </c>
      <c r="B387" s="517" t="inlineStr">
        <is>
          <t>US</t>
        </is>
      </c>
      <c r="C387" s="551" t="inlineStr">
        <is>
          <t>NAM</t>
        </is>
      </c>
    </row>
    <row r="388">
      <c r="A388" s="551" t="inlineStr">
        <is>
          <t>Farm Journal/AgWeb</t>
        </is>
      </c>
      <c r="B388" s="551" t="inlineStr">
        <is>
          <t>US</t>
        </is>
      </c>
      <c r="C388" s="551" t="inlineStr">
        <is>
          <t>NAM</t>
        </is>
      </c>
    </row>
    <row r="389">
      <c r="A389" s="551" t="inlineStr">
        <is>
          <t>Farm Online</t>
        </is>
      </c>
      <c r="B389" s="551" t="inlineStr">
        <is>
          <t>AU</t>
        </is>
      </c>
      <c r="C389" s="551" t="inlineStr">
        <is>
          <t>APAC</t>
        </is>
      </c>
    </row>
    <row r="390">
      <c r="A390" s="551" t="inlineStr">
        <is>
          <t>Farm Progress</t>
        </is>
      </c>
      <c r="B390" s="551" t="inlineStr">
        <is>
          <t>US</t>
        </is>
      </c>
      <c r="C390" s="551" t="inlineStr">
        <is>
          <t>NAM</t>
        </is>
      </c>
    </row>
    <row r="391">
      <c r="A391" s="551" t="inlineStr">
        <is>
          <t>Farm Progress - Ohio Farmer</t>
        </is>
      </c>
      <c r="B391" s="551" t="inlineStr">
        <is>
          <t>US</t>
        </is>
      </c>
      <c r="C391" s="551" t="inlineStr">
        <is>
          <t>NAM</t>
        </is>
      </c>
    </row>
    <row r="392">
      <c r="A392" s="551" t="inlineStr">
        <is>
          <t>Farm Progress / Indiana Prairie Farmer</t>
        </is>
      </c>
      <c r="B392" s="517" t="inlineStr">
        <is>
          <t>US</t>
        </is>
      </c>
      <c r="C392" s="551" t="inlineStr">
        <is>
          <t>NAM</t>
        </is>
      </c>
    </row>
    <row r="393">
      <c r="A393" s="551" t="inlineStr">
        <is>
          <t>Farm Technologies Today</t>
        </is>
      </c>
      <c r="B393" s="551" t="inlineStr">
        <is>
          <t>US</t>
        </is>
      </c>
      <c r="C393" s="551" t="inlineStr">
        <is>
          <t>NAM</t>
        </is>
      </c>
    </row>
    <row r="394">
      <c r="A394" s="551" t="inlineStr">
        <is>
          <t>Farm-Connexion</t>
        </is>
      </c>
      <c r="B394" s="551" t="inlineStr">
        <is>
          <t>FR</t>
        </is>
      </c>
      <c r="C394" s="551" t="inlineStr">
        <is>
          <t>EMEA</t>
        </is>
      </c>
    </row>
    <row r="395">
      <c r="A395" s="551" t="inlineStr">
        <is>
          <t>Farmers Forum</t>
        </is>
      </c>
      <c r="B395" s="551" t="inlineStr">
        <is>
          <t>CA</t>
        </is>
      </c>
      <c r="C395" s="551" t="inlineStr">
        <is>
          <t>NAM</t>
        </is>
      </c>
    </row>
    <row r="396">
      <c r="A396" s="551" t="inlineStr">
        <is>
          <t>Farmers Guardian</t>
        </is>
      </c>
      <c r="B396" s="551" t="inlineStr">
        <is>
          <t>UK</t>
        </is>
      </c>
      <c r="C396" s="551" t="inlineStr">
        <is>
          <t>EMEA</t>
        </is>
      </c>
    </row>
    <row r="397">
      <c r="A397" s="551" t="inlineStr">
        <is>
          <t>Farmers Weekly</t>
        </is>
      </c>
      <c r="B397" s="551" t="inlineStr">
        <is>
          <t>UK</t>
        </is>
      </c>
      <c r="C397" s="551" t="inlineStr">
        <is>
          <t>EMEA</t>
        </is>
      </c>
    </row>
    <row r="398">
      <c r="A398" s="551" t="inlineStr">
        <is>
          <t>Farms.com</t>
        </is>
      </c>
      <c r="B398" s="551" t="inlineStr">
        <is>
          <t>US</t>
        </is>
      </c>
      <c r="C398" s="551" t="inlineStr">
        <is>
          <t>NAM</t>
        </is>
      </c>
    </row>
    <row r="399">
      <c r="A399" s="551" t="inlineStr">
        <is>
          <t>Farmtario</t>
        </is>
      </c>
      <c r="B399" s="551" t="inlineStr">
        <is>
          <t>CA</t>
        </is>
      </c>
      <c r="C399" s="551" t="inlineStr">
        <is>
          <t>NAM</t>
        </is>
      </c>
    </row>
    <row r="400">
      <c r="A400" s="551" t="inlineStr">
        <is>
          <t>Fast Company</t>
        </is>
      </c>
      <c r="B400" s="551" t="inlineStr">
        <is>
          <t>US</t>
        </is>
      </c>
      <c r="C400" s="551" t="inlineStr">
        <is>
          <t>NAM</t>
        </is>
      </c>
    </row>
    <row r="401">
      <c r="A401" s="551" t="inlineStr">
        <is>
          <t>Fastener &amp;Fixer</t>
        </is>
      </c>
      <c r="B401" s="551" t="inlineStr">
        <is>
          <t>UK</t>
        </is>
      </c>
      <c r="C401" s="551" t="inlineStr">
        <is>
          <t>EMEA</t>
        </is>
      </c>
    </row>
    <row r="402">
      <c r="A402" s="551" t="inlineStr">
        <is>
          <t>Field Technologies</t>
        </is>
      </c>
      <c r="B402" s="551" t="inlineStr">
        <is>
          <t>US</t>
        </is>
      </c>
      <c r="C402" s="551" t="inlineStr">
        <is>
          <t>NAM</t>
        </is>
      </c>
    </row>
    <row r="403">
      <c r="A403" s="551" t="inlineStr">
        <is>
          <t>Financial Times</t>
        </is>
      </c>
      <c r="B403" s="551" t="inlineStr">
        <is>
          <t>UK</t>
        </is>
      </c>
      <c r="C403" s="551" t="inlineStr">
        <is>
          <t>EMEA</t>
        </is>
      </c>
    </row>
    <row r="404">
      <c r="A404" s="551" t="inlineStr">
        <is>
          <t>Finanzen.de</t>
        </is>
      </c>
      <c r="B404" s="551" t="inlineStr">
        <is>
          <t>DE</t>
        </is>
      </c>
      <c r="C404" s="551" t="inlineStr">
        <is>
          <t>EMEA</t>
        </is>
      </c>
    </row>
    <row r="405">
      <c r="A405" s="551" t="inlineStr">
        <is>
          <t>Finanznachrichten</t>
        </is>
      </c>
      <c r="B405" s="551" t="inlineStr">
        <is>
          <t>DE</t>
        </is>
      </c>
      <c r="C405" s="551" t="inlineStr">
        <is>
          <t>EMEA</t>
        </is>
      </c>
    </row>
    <row r="406">
      <c r="A406" s="551" t="inlineStr">
        <is>
          <t>Fine Woodworking</t>
        </is>
      </c>
      <c r="B406" s="551" t="inlineStr">
        <is>
          <t>US</t>
        </is>
      </c>
      <c r="C406" s="551" t="inlineStr">
        <is>
          <t>NAM</t>
        </is>
      </c>
    </row>
    <row r="407">
      <c r="A407" s="551" t="inlineStr">
        <is>
          <t>Finsmes</t>
        </is>
      </c>
      <c r="B407" s="551" t="inlineStr">
        <is>
          <t>UK</t>
        </is>
      </c>
      <c r="C407" s="551" t="inlineStr">
        <is>
          <t>EMEA</t>
        </is>
      </c>
    </row>
    <row r="408">
      <c r="A408" s="551" t="inlineStr">
        <is>
          <t>First In Architecture</t>
        </is>
      </c>
      <c r="B408" s="551" t="inlineStr">
        <is>
          <t>US</t>
        </is>
      </c>
      <c r="C408" s="551" t="inlineStr">
        <is>
          <t>NAM</t>
        </is>
      </c>
    </row>
    <row r="409">
      <c r="A409" s="551" t="inlineStr">
        <is>
          <t>First Mining DRC-Zambia</t>
        </is>
      </c>
      <c r="B409" s="551" t="inlineStr">
        <is>
          <t>ZA</t>
        </is>
      </c>
      <c r="C409" s="551" t="inlineStr">
        <is>
          <t>EMEA</t>
        </is>
      </c>
    </row>
    <row r="410">
      <c r="A410" s="551" t="inlineStr">
        <is>
          <t>Fleet Maintenance</t>
        </is>
      </c>
      <c r="B410" s="551" t="inlineStr">
        <is>
          <t>US</t>
        </is>
      </c>
      <c r="C410" s="551" t="inlineStr">
        <is>
          <t>NAM</t>
        </is>
      </c>
    </row>
    <row r="411">
      <c r="A411" s="551" t="inlineStr">
        <is>
          <t>Fleet News</t>
        </is>
      </c>
      <c r="B411" s="551" t="inlineStr">
        <is>
          <t>UK</t>
        </is>
      </c>
      <c r="C411" s="551" t="inlineStr">
        <is>
          <t>EMEA</t>
        </is>
      </c>
    </row>
    <row r="412">
      <c r="A412" s="551" t="inlineStr">
        <is>
          <t>Fleet Point</t>
        </is>
      </c>
      <c r="B412" s="551" t="inlineStr">
        <is>
          <t>UK</t>
        </is>
      </c>
      <c r="C412" s="551" t="inlineStr">
        <is>
          <t>EMEA</t>
        </is>
      </c>
    </row>
    <row r="413">
      <c r="A413" s="551" t="inlineStr">
        <is>
          <t>Fleet.ie</t>
        </is>
      </c>
      <c r="B413" s="551" t="inlineStr">
        <is>
          <t>EI</t>
        </is>
      </c>
      <c r="C413" s="551" t="inlineStr">
        <is>
          <t>EMEA</t>
        </is>
      </c>
    </row>
    <row r="414">
      <c r="A414" s="551" t="inlineStr">
        <is>
          <t>FleetOwner</t>
        </is>
      </c>
      <c r="B414" s="551" t="inlineStr">
        <is>
          <t>US</t>
        </is>
      </c>
      <c r="C414" s="551" t="inlineStr">
        <is>
          <t>NAM</t>
        </is>
      </c>
    </row>
    <row r="415">
      <c r="A415" s="551" t="inlineStr">
        <is>
          <t>Flows</t>
        </is>
      </c>
      <c r="B415" s="551" t="inlineStr">
        <is>
          <t>BE</t>
        </is>
      </c>
      <c r="C415" s="551" t="inlineStr">
        <is>
          <t>EMEA</t>
        </is>
      </c>
    </row>
    <row r="416">
      <c r="A416" s="551" t="inlineStr">
        <is>
          <t>Focus</t>
        </is>
      </c>
      <c r="B416" s="517" t="inlineStr">
        <is>
          <t>DE</t>
        </is>
      </c>
      <c r="C416" s="551" t="inlineStr">
        <is>
          <t>EMEA</t>
        </is>
      </c>
    </row>
    <row r="417">
      <c r="A417" s="551" t="inlineStr">
        <is>
          <t>Focus On Aggregates</t>
        </is>
      </c>
      <c r="B417" s="551" t="inlineStr">
        <is>
          <t>US</t>
        </is>
      </c>
      <c r="C417" s="551" t="inlineStr">
        <is>
          <t>NAM</t>
        </is>
      </c>
    </row>
    <row r="418">
      <c r="A418" s="551" t="inlineStr">
        <is>
          <t>Focus on Aggregates &amp; Road Construction</t>
        </is>
      </c>
      <c r="B418" s="551" t="inlineStr">
        <is>
          <t>US</t>
        </is>
      </c>
      <c r="C418" s="551" t="inlineStr">
        <is>
          <t>NAM</t>
        </is>
      </c>
    </row>
    <row r="419">
      <c r="A419" s="551" t="inlineStr">
        <is>
          <t>Focus On Equipment Rentals</t>
        </is>
      </c>
      <c r="B419" s="551" t="inlineStr">
        <is>
          <t>US</t>
        </is>
      </c>
      <c r="C419" s="551" t="inlineStr">
        <is>
          <t>NAM</t>
        </is>
      </c>
    </row>
    <row r="420">
      <c r="A420" s="551" t="inlineStr">
        <is>
          <t>Food Engineering</t>
        </is>
      </c>
      <c r="B420" s="551" t="inlineStr">
        <is>
          <t>US</t>
        </is>
      </c>
      <c r="C420" s="551" t="inlineStr">
        <is>
          <t>NAM</t>
        </is>
      </c>
    </row>
    <row r="421">
      <c r="A421" s="551" t="inlineStr">
        <is>
          <t>Food Logistics</t>
        </is>
      </c>
      <c r="B421" s="551" t="inlineStr">
        <is>
          <t>US</t>
        </is>
      </c>
      <c r="C421" s="551" t="inlineStr">
        <is>
          <t>NAM</t>
        </is>
      </c>
    </row>
    <row r="422">
      <c r="A422" s="551" t="inlineStr">
        <is>
          <t>Forbes</t>
        </is>
      </c>
      <c r="B422" s="551" t="inlineStr">
        <is>
          <t>US</t>
        </is>
      </c>
      <c r="C422" s="551" t="inlineStr">
        <is>
          <t>NAM</t>
        </is>
      </c>
    </row>
    <row r="423">
      <c r="A423" s="551" t="inlineStr">
        <is>
          <t>ForConstructionPros</t>
        </is>
      </c>
      <c r="B423" s="551" t="inlineStr">
        <is>
          <t>US</t>
        </is>
      </c>
      <c r="C423" s="551" t="inlineStr">
        <is>
          <t>NAM</t>
        </is>
      </c>
    </row>
    <row r="424">
      <c r="A424" s="551" t="inlineStr">
        <is>
          <t>Formen</t>
        </is>
      </c>
      <c r="B424" s="551" t="inlineStr">
        <is>
          <t>TR</t>
        </is>
      </c>
      <c r="C424" s="551" t="inlineStr">
        <is>
          <t>EMEA</t>
        </is>
      </c>
    </row>
    <row r="425">
      <c r="A425" s="551" t="inlineStr">
        <is>
          <t>Fortune</t>
        </is>
      </c>
      <c r="B425" s="551" t="inlineStr">
        <is>
          <t>US</t>
        </is>
      </c>
      <c r="C425" s="551" t="inlineStr">
        <is>
          <t>NAM</t>
        </is>
      </c>
    </row>
    <row r="426">
      <c r="A426" s="551" t="inlineStr">
        <is>
          <t>Forwarder Magazine</t>
        </is>
      </c>
      <c r="B426" s="517" t="inlineStr">
        <is>
          <t>UK</t>
        </is>
      </c>
      <c r="C426" s="551" t="inlineStr">
        <is>
          <t>EMEA</t>
        </is>
      </c>
    </row>
    <row r="427">
      <c r="A427" s="551" t="inlineStr">
        <is>
          <t>Frame</t>
        </is>
      </c>
      <c r="B427" s="517" t="inlineStr">
        <is>
          <t>NL</t>
        </is>
      </c>
      <c r="C427" s="551" t="inlineStr">
        <is>
          <t>EMEA</t>
        </is>
      </c>
    </row>
    <row r="428">
      <c r="A428" s="551" t="inlineStr">
        <is>
          <t>Framtidensbygg</t>
        </is>
      </c>
      <c r="B428" s="517" t="inlineStr">
        <is>
          <t>SE</t>
        </is>
      </c>
      <c r="C428" s="551" t="inlineStr">
        <is>
          <t>EMEA</t>
        </is>
      </c>
    </row>
    <row r="429">
      <c r="A429" s="551" t="inlineStr">
        <is>
          <t>Frankfuter Allgemeine Zeitung</t>
        </is>
      </c>
      <c r="B429" s="517" t="inlineStr">
        <is>
          <t>DE</t>
        </is>
      </c>
      <c r="C429" s="551" t="inlineStr">
        <is>
          <t>EMEA</t>
        </is>
      </c>
    </row>
    <row r="430">
      <c r="A430" s="551" t="inlineStr">
        <is>
          <t>Freight Business Journal</t>
        </is>
      </c>
      <c r="B430" s="551" t="inlineStr">
        <is>
          <t>UK</t>
        </is>
      </c>
      <c r="C430" s="551" t="inlineStr">
        <is>
          <t>EMEA</t>
        </is>
      </c>
    </row>
    <row r="431">
      <c r="A431" s="551" t="inlineStr">
        <is>
          <t>Freightwaves</t>
        </is>
      </c>
      <c r="B431" s="551" t="inlineStr">
        <is>
          <t>UK</t>
        </is>
      </c>
      <c r="C431" s="551" t="inlineStr">
        <is>
          <t>EMEA</t>
        </is>
      </c>
    </row>
    <row r="432">
      <c r="A432" s="551" t="inlineStr">
        <is>
          <t>Future Farming NL</t>
        </is>
      </c>
      <c r="B432" s="551" t="inlineStr">
        <is>
          <t>NL</t>
        </is>
      </c>
      <c r="C432" s="551" t="inlineStr">
        <is>
          <t>Global</t>
        </is>
      </c>
    </row>
    <row r="433">
      <c r="A433" s="551" t="inlineStr">
        <is>
          <t>Future Farming US</t>
        </is>
      </c>
      <c r="B433" s="551" t="inlineStr">
        <is>
          <t>US</t>
        </is>
      </c>
      <c r="C433" s="551" t="inlineStr">
        <is>
          <t>NAM</t>
        </is>
      </c>
    </row>
    <row r="434">
      <c r="A434" s="551" t="inlineStr">
        <is>
          <t>GB+D</t>
        </is>
      </c>
      <c r="B434" s="551" t="inlineStr">
        <is>
          <t>US</t>
        </is>
      </c>
      <c r="C434" s="551" t="inlineStr">
        <is>
          <t>NAM</t>
        </is>
      </c>
    </row>
    <row r="435">
      <c r="A435" s="551" t="inlineStr">
        <is>
          <t>GBD</t>
        </is>
      </c>
      <c r="B435" s="551" t="inlineStr">
        <is>
          <t>US</t>
        </is>
      </c>
      <c r="C435" s="551" t="inlineStr">
        <is>
          <t>NAM</t>
        </is>
      </c>
    </row>
    <row r="436">
      <c r="A436" s="551" t="inlineStr">
        <is>
          <t>GEO for ALL (GEOMedia)</t>
        </is>
      </c>
      <c r="B436" s="551" t="inlineStr">
        <is>
          <t>IT</t>
        </is>
      </c>
      <c r="C436" s="551" t="inlineStr">
        <is>
          <t>EMEA</t>
        </is>
      </c>
    </row>
    <row r="437">
      <c r="A437" s="551" t="inlineStr">
        <is>
          <t>Geo Informatics</t>
        </is>
      </c>
      <c r="B437" s="551" t="inlineStr">
        <is>
          <t>NL</t>
        </is>
      </c>
      <c r="C437" s="551" t="inlineStr">
        <is>
          <t>EMEA</t>
        </is>
      </c>
    </row>
    <row r="438">
      <c r="A438" s="551" t="inlineStr">
        <is>
          <t>Geo Week News</t>
        </is>
      </c>
      <c r="B438" s="551" t="inlineStr">
        <is>
          <t>US</t>
        </is>
      </c>
      <c r="C438" s="551" t="inlineStr">
        <is>
          <t>Global</t>
        </is>
      </c>
    </row>
    <row r="439">
      <c r="A439" s="551" t="inlineStr">
        <is>
          <t>Geo-matching</t>
        </is>
      </c>
      <c r="B439" s="551" t="inlineStr">
        <is>
          <t>NL</t>
        </is>
      </c>
      <c r="C439" s="551" t="inlineStr">
        <is>
          <t>Global</t>
        </is>
      </c>
    </row>
    <row r="440">
      <c r="A440" s="551" t="inlineStr">
        <is>
          <t>Geobranchen.de</t>
        </is>
      </c>
      <c r="B440" s="551" t="inlineStr">
        <is>
          <t>DE</t>
        </is>
      </c>
      <c r="C440" s="551" t="inlineStr">
        <is>
          <t>EMEA</t>
        </is>
      </c>
    </row>
    <row r="441">
      <c r="A441" s="551" t="inlineStr">
        <is>
          <t>GeoConnexion</t>
        </is>
      </c>
      <c r="B441" s="517" t="inlineStr">
        <is>
          <t>UK</t>
        </is>
      </c>
      <c r="C441" s="551" t="inlineStr">
        <is>
          <t>Global</t>
        </is>
      </c>
    </row>
    <row r="442">
      <c r="A442" s="551" t="inlineStr">
        <is>
          <t>GeoConnexion UK</t>
        </is>
      </c>
      <c r="B442" s="517" t="inlineStr">
        <is>
          <t>UK</t>
        </is>
      </c>
      <c r="C442" s="551" t="inlineStr">
        <is>
          <t>EMEA</t>
        </is>
      </c>
    </row>
    <row r="443">
      <c r="A443" s="551" t="inlineStr">
        <is>
          <t>GeoDrilling International</t>
        </is>
      </c>
      <c r="B443" s="551" t="inlineStr">
        <is>
          <t>UK</t>
        </is>
      </c>
      <c r="C443" s="551" t="inlineStr">
        <is>
          <t>Global</t>
        </is>
      </c>
    </row>
    <row r="444">
      <c r="A444" s="551" t="inlineStr">
        <is>
          <t>GeoForum</t>
        </is>
      </c>
      <c r="B444" s="551" t="inlineStr">
        <is>
          <t>PL</t>
        </is>
      </c>
      <c r="C444" s="551" t="inlineStr">
        <is>
          <t>EMEA</t>
        </is>
      </c>
    </row>
    <row r="445">
      <c r="A445" s="551" t="inlineStr">
        <is>
          <t>GeoGarage</t>
        </is>
      </c>
      <c r="B445" s="551" t="inlineStr">
        <is>
          <t>US</t>
        </is>
      </c>
      <c r="C445" s="551" t="inlineStr">
        <is>
          <t>NAM</t>
        </is>
      </c>
    </row>
    <row r="446">
      <c r="A446" s="551" t="inlineStr">
        <is>
          <t>Geoholics</t>
        </is>
      </c>
      <c r="B446" s="551" t="inlineStr">
        <is>
          <t>US</t>
        </is>
      </c>
      <c r="C446" s="551" t="inlineStr">
        <is>
          <t>NAM</t>
        </is>
      </c>
    </row>
    <row r="447">
      <c r="A447" s="551" t="inlineStr">
        <is>
          <t>GeoInformatics</t>
        </is>
      </c>
      <c r="B447" s="517" t="inlineStr">
        <is>
          <t>NL</t>
        </is>
      </c>
      <c r="C447" s="551" t="inlineStr">
        <is>
          <t>EMEA</t>
        </is>
      </c>
    </row>
    <row r="448">
      <c r="A448" s="551" t="inlineStr">
        <is>
          <t xml:space="preserve">Geospatial World </t>
        </is>
      </c>
      <c r="B448" s="551" t="inlineStr">
        <is>
          <t>IN</t>
        </is>
      </c>
      <c r="C448" s="551" t="inlineStr">
        <is>
          <t>Global</t>
        </is>
      </c>
    </row>
    <row r="449">
      <c r="A449" s="551" t="inlineStr">
        <is>
          <t>Gillett News</t>
        </is>
      </c>
      <c r="B449" s="551" t="inlineStr">
        <is>
          <t>US</t>
        </is>
      </c>
      <c r="C449" s="551" t="inlineStr">
        <is>
          <t>NAM</t>
        </is>
      </c>
    </row>
    <row r="450">
      <c r="A450" s="551" t="inlineStr">
        <is>
          <t>GIM International</t>
        </is>
      </c>
      <c r="B450" s="551" t="inlineStr">
        <is>
          <t>NL</t>
        </is>
      </c>
      <c r="C450" s="551" t="inlineStr">
        <is>
          <t>Global</t>
        </is>
      </c>
    </row>
    <row r="451">
      <c r="A451" s="551" t="inlineStr">
        <is>
          <t>GIS Cafe</t>
        </is>
      </c>
      <c r="B451" s="551" t="inlineStr">
        <is>
          <t>US</t>
        </is>
      </c>
      <c r="C451" s="551" t="inlineStr">
        <is>
          <t>Global</t>
        </is>
      </c>
    </row>
    <row r="452">
      <c r="A452" s="551" t="inlineStr">
        <is>
          <t>GIS Play</t>
        </is>
      </c>
      <c r="B452" s="551" t="inlineStr">
        <is>
          <t>PL</t>
        </is>
      </c>
      <c r="C452" s="551" t="inlineStr">
        <is>
          <t>EMEA</t>
        </is>
      </c>
    </row>
    <row r="453">
      <c r="A453" s="551" t="inlineStr">
        <is>
          <t>GIS Resources</t>
        </is>
      </c>
      <c r="B453" s="551" t="inlineStr">
        <is>
          <t>IN</t>
        </is>
      </c>
      <c r="C453" s="551" t="inlineStr">
        <is>
          <t>Global</t>
        </is>
      </c>
    </row>
    <row r="454">
      <c r="A454" s="551" t="inlineStr">
        <is>
          <t xml:space="preserve">GIS User </t>
        </is>
      </c>
      <c r="B454" s="551" t="inlineStr">
        <is>
          <t>US</t>
        </is>
      </c>
      <c r="C454" s="551" t="inlineStr">
        <is>
          <t>NAM</t>
        </is>
      </c>
    </row>
    <row r="455">
      <c r="A455" s="551" t="inlineStr">
        <is>
          <t>gis.Point</t>
        </is>
      </c>
      <c r="B455" s="551" t="inlineStr">
        <is>
          <t>DE</t>
        </is>
      </c>
      <c r="C455" s="551" t="inlineStr">
        <is>
          <t>EMEA</t>
        </is>
      </c>
    </row>
    <row r="456">
      <c r="A456" s="551" t="inlineStr">
        <is>
          <t>Gizmochina</t>
        </is>
      </c>
      <c r="B456" s="551" t="inlineStr">
        <is>
          <t>CN</t>
        </is>
      </c>
      <c r="C456" s="551" t="inlineStr">
        <is>
          <t>APAC</t>
        </is>
      </c>
    </row>
    <row r="457">
      <c r="A457" s="551" t="inlineStr">
        <is>
          <t>Global AgTech Initiative</t>
        </is>
      </c>
      <c r="B457" s="551" t="inlineStr">
        <is>
          <t>US</t>
        </is>
      </c>
      <c r="C457" s="551" t="inlineStr">
        <is>
          <t>Global</t>
        </is>
      </c>
    </row>
    <row r="458">
      <c r="A458" s="551" t="inlineStr">
        <is>
          <t>Global Construction Review</t>
        </is>
      </c>
      <c r="B458" s="551" t="inlineStr">
        <is>
          <t>UK</t>
        </is>
      </c>
      <c r="C458" s="551" t="inlineStr">
        <is>
          <t>EMEA</t>
        </is>
      </c>
    </row>
    <row r="459">
      <c r="A459" s="551" t="inlineStr">
        <is>
          <t>Global Fleet</t>
        </is>
      </c>
      <c r="B459" s="551" t="inlineStr">
        <is>
          <t>BE</t>
        </is>
      </c>
      <c r="C459" s="551" t="inlineStr">
        <is>
          <t>Global</t>
        </is>
      </c>
    </row>
    <row r="460">
      <c r="A460" s="551" t="inlineStr">
        <is>
          <t>Global Highways</t>
        </is>
      </c>
      <c r="B460" s="551" t="inlineStr">
        <is>
          <t>UK</t>
        </is>
      </c>
      <c r="C460" s="551" t="inlineStr">
        <is>
          <t>Global</t>
        </is>
      </c>
    </row>
    <row r="461">
      <c r="A461" s="551" t="inlineStr">
        <is>
          <t>Global Mining Review</t>
        </is>
      </c>
      <c r="B461" s="551" t="inlineStr">
        <is>
          <t>UK</t>
        </is>
      </c>
      <c r="C461" s="551" t="inlineStr">
        <is>
          <t>EMEA</t>
        </is>
      </c>
    </row>
    <row r="462">
      <c r="A462" s="551" t="inlineStr">
        <is>
          <t>Global Outlook: Constr. Eq. &amp; Tech</t>
        </is>
      </c>
      <c r="B462" s="551" t="inlineStr">
        <is>
          <t>UK</t>
        </is>
      </c>
      <c r="C462" s="551" t="inlineStr">
        <is>
          <t>Global</t>
        </is>
      </c>
    </row>
    <row r="463">
      <c r="A463" s="551" t="inlineStr">
        <is>
          <t>Global Tech Reporter</t>
        </is>
      </c>
      <c r="B463" s="551" t="inlineStr">
        <is>
          <t>US</t>
        </is>
      </c>
      <c r="C463" s="551" t="inlineStr">
        <is>
          <t>Global</t>
        </is>
      </c>
    </row>
    <row r="464">
      <c r="A464" s="551" t="inlineStr">
        <is>
          <t>Global Tech Times</t>
        </is>
      </c>
      <c r="B464" s="551" t="inlineStr">
        <is>
          <t>US</t>
        </is>
      </c>
      <c r="C464" s="551" t="inlineStr">
        <is>
          <t>Global</t>
        </is>
      </c>
    </row>
    <row r="465">
      <c r="A465" s="551" t="inlineStr">
        <is>
          <t>Global Water Intelligence</t>
        </is>
      </c>
      <c r="B465" s="517" t="inlineStr">
        <is>
          <t>US</t>
        </is>
      </c>
      <c r="C465" s="551" t="inlineStr">
        <is>
          <t>NAM</t>
        </is>
      </c>
    </row>
    <row r="466">
      <c r="A466" s="551" t="inlineStr">
        <is>
          <t>GlobalData</t>
        </is>
      </c>
      <c r="B466" s="551" t="inlineStr">
        <is>
          <t>US</t>
        </is>
      </c>
      <c r="C466" s="551" t="inlineStr">
        <is>
          <t>Global</t>
        </is>
      </c>
    </row>
    <row r="467">
      <c r="A467" s="551" t="inlineStr">
        <is>
          <t>Globe St.</t>
        </is>
      </c>
      <c r="B467" s="551" t="inlineStr">
        <is>
          <t>US</t>
        </is>
      </c>
      <c r="C467" s="551" t="inlineStr">
        <is>
          <t>NAM</t>
        </is>
      </c>
    </row>
    <row r="468">
      <c r="A468" s="551" t="inlineStr">
        <is>
          <t>GNSS Africa</t>
        </is>
      </c>
      <c r="B468" s="551" t="inlineStr">
        <is>
          <t>TZ</t>
        </is>
      </c>
      <c r="C468" s="551" t="inlineStr">
        <is>
          <t>EMEA</t>
        </is>
      </c>
    </row>
    <row r="469">
      <c r="A469" s="551" t="inlineStr">
        <is>
          <t>Good Fruit Grower</t>
        </is>
      </c>
      <c r="B469" s="551" t="inlineStr">
        <is>
          <t>US</t>
        </is>
      </c>
      <c r="C469" s="551" t="inlineStr">
        <is>
          <t>NAM</t>
        </is>
      </c>
    </row>
    <row r="470">
      <c r="A470" s="551" t="inlineStr">
        <is>
          <t>GovInsider</t>
        </is>
      </c>
      <c r="B470" s="551" t="inlineStr">
        <is>
          <t>SN</t>
        </is>
      </c>
      <c r="C470" s="551" t="inlineStr">
        <is>
          <t>APAC</t>
        </is>
      </c>
    </row>
    <row r="471">
      <c r="A471" s="551" t="inlineStr">
        <is>
          <t>GoWem</t>
        </is>
      </c>
      <c r="B471" s="551" t="inlineStr">
        <is>
          <t>IT</t>
        </is>
      </c>
      <c r="C471" s="551" t="inlineStr">
        <is>
          <t>EMEA</t>
        </is>
      </c>
    </row>
    <row r="472">
      <c r="A472" s="551" t="inlineStr">
        <is>
          <t>GPS Daily</t>
        </is>
      </c>
      <c r="B472" s="551" t="inlineStr">
        <is>
          <t>US</t>
        </is>
      </c>
      <c r="C472" s="551" t="inlineStr">
        <is>
          <t>NAM</t>
        </is>
      </c>
    </row>
    <row r="473">
      <c r="A473" s="551" t="inlineStr">
        <is>
          <t>GPS World</t>
        </is>
      </c>
      <c r="B473" s="551" t="inlineStr">
        <is>
          <t>US</t>
        </is>
      </c>
      <c r="C473" s="551" t="inlineStr">
        <is>
          <t>NAM</t>
        </is>
      </c>
    </row>
    <row r="474">
      <c r="A474" s="551" t="inlineStr">
        <is>
          <t>Grainews</t>
        </is>
      </c>
      <c r="B474" s="551" t="inlineStr">
        <is>
          <t>CA</t>
        </is>
      </c>
      <c r="C474" s="551" t="inlineStr">
        <is>
          <t>NAM</t>
        </is>
      </c>
    </row>
    <row r="475">
      <c r="A475" s="551" t="inlineStr">
        <is>
          <t>Grand Designs</t>
        </is>
      </c>
      <c r="B475" s="551" t="inlineStr">
        <is>
          <t>UK</t>
        </is>
      </c>
      <c r="C475" s="551" t="inlineStr">
        <is>
          <t>EMEA</t>
        </is>
      </c>
    </row>
    <row r="476">
      <c r="A476" s="551" t="inlineStr">
        <is>
          <t>Grand Designs Magazine</t>
        </is>
      </c>
      <c r="B476" s="517" t="inlineStr">
        <is>
          <t>UK</t>
        </is>
      </c>
      <c r="C476" s="551" t="inlineStr">
        <is>
          <t>EMEA</t>
        </is>
      </c>
    </row>
    <row r="477">
      <c r="A477" s="551" t="inlineStr">
        <is>
          <t>GraphicSpeak</t>
        </is>
      </c>
      <c r="B477" s="517" t="inlineStr">
        <is>
          <t>US</t>
        </is>
      </c>
      <c r="C477" s="551" t="inlineStr">
        <is>
          <t>NAM</t>
        </is>
      </c>
    </row>
    <row r="478">
      <c r="A478" s="551" t="inlineStr">
        <is>
          <t>Green Building &amp; Design</t>
        </is>
      </c>
      <c r="B478" s="551" t="inlineStr">
        <is>
          <t>US</t>
        </is>
      </c>
      <c r="C478" s="551" t="inlineStr">
        <is>
          <t>NAM</t>
        </is>
      </c>
    </row>
    <row r="479">
      <c r="A479" s="551" t="inlineStr">
        <is>
          <t>GreenBiz</t>
        </is>
      </c>
      <c r="B479" s="517" t="inlineStr">
        <is>
          <t>US</t>
        </is>
      </c>
      <c r="C479" s="551" t="inlineStr">
        <is>
          <t>NAM</t>
        </is>
      </c>
    </row>
    <row r="480">
      <c r="A480" s="551" t="inlineStr">
        <is>
          <t>Gront Samhallsbyggande</t>
        </is>
      </c>
      <c r="B480" s="551" t="inlineStr">
        <is>
          <t>SE</t>
        </is>
      </c>
      <c r="C480" s="551" t="inlineStr">
        <is>
          <t>EMEA</t>
        </is>
      </c>
    </row>
    <row r="481">
      <c r="A481" s="551" t="inlineStr">
        <is>
          <t>Growing Produce</t>
        </is>
      </c>
      <c r="B481" s="551" t="inlineStr">
        <is>
          <t>US</t>
        </is>
      </c>
      <c r="C481" s="551" t="inlineStr">
        <is>
          <t>NAM</t>
        </is>
      </c>
    </row>
    <row r="482">
      <c r="A482" s="551" t="inlineStr">
        <is>
          <t>Gulf Construction</t>
        </is>
      </c>
      <c r="B482" s="551" t="inlineStr">
        <is>
          <t>UAE</t>
        </is>
      </c>
      <c r="C482" s="551" t="inlineStr">
        <is>
          <t>EMEA</t>
        </is>
      </c>
    </row>
    <row r="483">
      <c r="A483" s="551" t="inlineStr">
        <is>
          <t>Guru Focus</t>
        </is>
      </c>
      <c r="B483" s="551" t="inlineStr">
        <is>
          <t>US</t>
        </is>
      </c>
      <c r="C483" s="551" t="inlineStr">
        <is>
          <t>NAM</t>
        </is>
      </c>
    </row>
    <row r="484">
      <c r="A484" s="551" t="inlineStr">
        <is>
          <t>GuruFocus</t>
        </is>
      </c>
      <c r="B484" s="551" t="inlineStr">
        <is>
          <t>US</t>
        </is>
      </c>
      <c r="C484" s="551" t="inlineStr">
        <is>
          <t>NAM</t>
        </is>
      </c>
    </row>
    <row r="485">
      <c r="A485" s="551" t="inlineStr">
        <is>
          <t>Hallbart Byggande</t>
        </is>
      </c>
      <c r="B485" s="517" t="inlineStr">
        <is>
          <t>SE</t>
        </is>
      </c>
      <c r="C485" s="551" t="inlineStr">
        <is>
          <t>EMEA</t>
        </is>
      </c>
    </row>
    <row r="486">
      <c r="A486" s="551" t="inlineStr">
        <is>
          <t>Handelsblatt</t>
        </is>
      </c>
      <c r="B486" s="517" t="inlineStr">
        <is>
          <t>DE</t>
        </is>
      </c>
      <c r="C486" s="551" t="inlineStr">
        <is>
          <t>EMEA</t>
        </is>
      </c>
    </row>
    <row r="487">
      <c r="A487" s="551" t="inlineStr">
        <is>
          <t>Handling Network</t>
        </is>
      </c>
      <c r="B487" s="517" t="inlineStr">
        <is>
          <t>UK</t>
        </is>
      </c>
      <c r="C487" s="551" t="inlineStr">
        <is>
          <t>EMEA</t>
        </is>
      </c>
    </row>
    <row r="488">
      <c r="A488" s="551" t="inlineStr">
        <is>
          <t>Handwerk u Bau</t>
        </is>
      </c>
      <c r="B488" s="551" t="inlineStr">
        <is>
          <t>DE</t>
        </is>
      </c>
      <c r="C488" s="551" t="inlineStr">
        <is>
          <t>EMEA</t>
        </is>
      </c>
    </row>
    <row r="489">
      <c r="A489" s="551" t="inlineStr">
        <is>
          <t>Hansa-online</t>
        </is>
      </c>
      <c r="B489" s="551" t="inlineStr">
        <is>
          <t>DE</t>
        </is>
      </c>
      <c r="C489" s="551" t="inlineStr">
        <is>
          <t>EMEA</t>
        </is>
      </c>
    </row>
    <row r="490">
      <c r="A490" s="551" t="inlineStr">
        <is>
          <t>Heavy Duty Trucking</t>
        </is>
      </c>
      <c r="B490" s="551" t="inlineStr">
        <is>
          <t>US</t>
        </is>
      </c>
      <c r="C490" s="551" t="inlineStr">
        <is>
          <t>NAM</t>
        </is>
      </c>
    </row>
    <row r="491">
      <c r="A491" s="551" t="inlineStr">
        <is>
          <t>Heavy Equipment Guide</t>
        </is>
      </c>
      <c r="B491" s="551" t="inlineStr">
        <is>
          <t>CA</t>
        </is>
      </c>
      <c r="C491" s="551" t="inlineStr">
        <is>
          <t>NAM</t>
        </is>
      </c>
    </row>
    <row r="492">
      <c r="A492" s="551" t="inlineStr">
        <is>
          <t>HeavyQuip Magazine</t>
        </is>
      </c>
      <c r="B492" s="551" t="inlineStr">
        <is>
          <t>IT</t>
        </is>
      </c>
      <c r="C492" s="551" t="inlineStr">
        <is>
          <t>EMEA</t>
        </is>
      </c>
    </row>
    <row r="493">
      <c r="A493" s="551" t="inlineStr">
        <is>
          <t>HelioVidek</t>
        </is>
      </c>
      <c r="B493" s="551" t="inlineStr">
        <is>
          <t>HU</t>
        </is>
      </c>
      <c r="C493" s="551" t="inlineStr">
        <is>
          <t>EMEA</t>
        </is>
      </c>
    </row>
    <row r="494">
      <c r="A494" s="551" t="inlineStr">
        <is>
          <t>Het Belang van Limburg</t>
        </is>
      </c>
      <c r="B494" s="551" t="inlineStr">
        <is>
          <t>BE</t>
        </is>
      </c>
      <c r="C494" s="551" t="inlineStr">
        <is>
          <t>EMEA</t>
        </is>
      </c>
    </row>
    <row r="495">
      <c r="A495" s="551" t="inlineStr">
        <is>
          <t>Het Nationaal BIM Platform</t>
        </is>
      </c>
      <c r="B495" s="551" t="inlineStr">
        <is>
          <t>NL</t>
        </is>
      </c>
      <c r="C495" s="551" t="inlineStr">
        <is>
          <t>EMEA</t>
        </is>
      </c>
    </row>
    <row r="496">
      <c r="A496" s="551" t="inlineStr">
        <is>
          <t>Hexabim</t>
        </is>
      </c>
      <c r="B496" s="551" t="inlineStr">
        <is>
          <t>FR</t>
        </is>
      </c>
      <c r="C496" s="551" t="inlineStr">
        <is>
          <t>EMEA</t>
        </is>
      </c>
    </row>
    <row r="497">
      <c r="A497" s="551" t="inlineStr">
        <is>
          <t>Highways Today</t>
        </is>
      </c>
      <c r="B497" s="551" t="inlineStr">
        <is>
          <t>UK</t>
        </is>
      </c>
      <c r="C497" s="551" t="inlineStr">
        <is>
          <t>Global</t>
        </is>
      </c>
    </row>
    <row r="498">
      <c r="A498" s="551" t="inlineStr">
        <is>
          <t>HiTechExpert</t>
        </is>
      </c>
      <c r="B498" s="551" t="inlineStr">
        <is>
          <t>US</t>
        </is>
      </c>
      <c r="C498" s="551" t="inlineStr">
        <is>
          <t>NAM</t>
        </is>
      </c>
    </row>
    <row r="499">
      <c r="A499" s="551" t="inlineStr">
        <is>
          <t>Homebuilding &amp; Renovating</t>
        </is>
      </c>
      <c r="B499" s="551" t="inlineStr">
        <is>
          <t>US</t>
        </is>
      </c>
      <c r="C499" s="551" t="inlineStr">
        <is>
          <t>NAM</t>
        </is>
      </c>
    </row>
    <row r="500">
      <c r="A500" s="551" t="inlineStr">
        <is>
          <t>House &amp; Garden</t>
        </is>
      </c>
      <c r="B500" s="551" t="inlineStr">
        <is>
          <t>UK</t>
        </is>
      </c>
      <c r="C500" s="551" t="inlineStr">
        <is>
          <t>EMEA</t>
        </is>
      </c>
    </row>
    <row r="501">
      <c r="A501" s="551" t="inlineStr">
        <is>
          <t>House Beautiful</t>
        </is>
      </c>
      <c r="B501" s="551" t="inlineStr">
        <is>
          <t>UK</t>
        </is>
      </c>
      <c r="C501" s="551" t="inlineStr">
        <is>
          <t>EMEA</t>
        </is>
      </c>
    </row>
    <row r="502">
      <c r="A502" s="551" t="inlineStr">
        <is>
          <t>Housebuilder &amp; Developer</t>
        </is>
      </c>
      <c r="B502" s="551" t="inlineStr">
        <is>
          <t>UK</t>
        </is>
      </c>
      <c r="C502" s="551" t="inlineStr">
        <is>
          <t>EMEA</t>
        </is>
      </c>
    </row>
    <row r="503">
      <c r="A503" s="551" t="inlineStr">
        <is>
          <t>Houtkrant</t>
        </is>
      </c>
      <c r="B503" s="551" t="inlineStr">
        <is>
          <t>NL</t>
        </is>
      </c>
      <c r="C503" s="551" t="inlineStr">
        <is>
          <t>EMEA</t>
        </is>
      </c>
    </row>
    <row r="504">
      <c r="A504" s="551" t="inlineStr">
        <is>
          <t>HPAC Engineering</t>
        </is>
      </c>
      <c r="B504" s="551" t="inlineStr">
        <is>
          <t>US</t>
        </is>
      </c>
      <c r="C504" s="551" t="inlineStr">
        <is>
          <t>NAM</t>
        </is>
      </c>
    </row>
    <row r="505">
      <c r="A505" s="551" t="inlineStr">
        <is>
          <t>Hub-4</t>
        </is>
      </c>
      <c r="B505" s="551" t="inlineStr">
        <is>
          <t>UK</t>
        </is>
      </c>
      <c r="C505" s="551" t="inlineStr">
        <is>
          <t>EMEA</t>
        </is>
      </c>
    </row>
    <row r="506">
      <c r="A506" s="552" t="inlineStr">
        <is>
          <t>HUB4.com</t>
        </is>
      </c>
      <c r="B506" s="551" t="inlineStr">
        <is>
          <t>UK</t>
        </is>
      </c>
      <c r="C506" s="551" t="inlineStr">
        <is>
          <t>EMEA</t>
        </is>
      </c>
    </row>
    <row r="507">
      <c r="A507" s="551" t="inlineStr">
        <is>
          <t>Hydro International</t>
        </is>
      </c>
      <c r="B507" s="551" t="inlineStr">
        <is>
          <t>NL</t>
        </is>
      </c>
      <c r="C507" s="551" t="inlineStr">
        <is>
          <t>EMEA</t>
        </is>
      </c>
    </row>
    <row r="508">
      <c r="A508" s="551" t="inlineStr">
        <is>
          <t>i-Build</t>
        </is>
      </c>
      <c r="B508" s="551" t="inlineStr">
        <is>
          <t>UK</t>
        </is>
      </c>
      <c r="C508" s="551" t="inlineStr">
        <is>
          <t>EMEA</t>
        </is>
      </c>
    </row>
    <row r="509">
      <c r="A509" s="551" t="inlineStr">
        <is>
          <t>I-Connect007</t>
        </is>
      </c>
      <c r="B509" s="551" t="inlineStr">
        <is>
          <t>US</t>
        </is>
      </c>
      <c r="C509" s="551" t="inlineStr">
        <is>
          <t>NAM</t>
        </is>
      </c>
    </row>
    <row r="510">
      <c r="A510" s="551" t="inlineStr">
        <is>
          <t>iGrowNews</t>
        </is>
      </c>
      <c r="B510" s="517" t="inlineStr">
        <is>
          <t>US</t>
        </is>
      </c>
      <c r="C510" s="551" t="inlineStr">
        <is>
          <t>NAM</t>
        </is>
      </c>
    </row>
    <row r="511">
      <c r="A511" s="551" t="inlineStr">
        <is>
          <t>iGrowNews</t>
        </is>
      </c>
      <c r="B511" s="551" t="inlineStr">
        <is>
          <t>US</t>
        </is>
      </c>
      <c r="C511" s="551" t="inlineStr">
        <is>
          <t>NAM</t>
        </is>
      </c>
    </row>
    <row r="512">
      <c r="A512" s="551" t="inlineStr">
        <is>
          <t>Illinois Farmer Today</t>
        </is>
      </c>
      <c r="B512" s="551" t="inlineStr">
        <is>
          <t>US</t>
        </is>
      </c>
      <c r="C512" s="551" t="inlineStr">
        <is>
          <t>NAM</t>
        </is>
      </c>
    </row>
    <row r="513">
      <c r="A513" s="551" t="inlineStr">
        <is>
          <t>Immo-Invest</t>
        </is>
      </c>
      <c r="B513" s="517" t="inlineStr">
        <is>
          <t>CH</t>
        </is>
      </c>
      <c r="C513" s="551" t="inlineStr">
        <is>
          <t>EMEA</t>
        </is>
      </c>
    </row>
    <row r="514">
      <c r="A514" s="551" t="inlineStr">
        <is>
          <t>India Times</t>
        </is>
      </c>
      <c r="B514" s="551" t="inlineStr">
        <is>
          <t>IN</t>
        </is>
      </c>
      <c r="C514" s="551" t="inlineStr">
        <is>
          <t>APAC</t>
        </is>
      </c>
    </row>
    <row r="515">
      <c r="A515" s="551" t="inlineStr">
        <is>
          <t>Industrial Distribution</t>
        </is>
      </c>
      <c r="B515" s="551" t="inlineStr">
        <is>
          <t>US</t>
        </is>
      </c>
      <c r="C515" s="551" t="inlineStr">
        <is>
          <t>NAM</t>
        </is>
      </c>
    </row>
    <row r="516">
      <c r="A516" s="551" t="inlineStr">
        <is>
          <t>Industrial News</t>
        </is>
      </c>
      <c r="B516" s="551" t="inlineStr">
        <is>
          <t>UK</t>
        </is>
      </c>
      <c r="C516" s="551" t="inlineStr">
        <is>
          <t>EMEA</t>
        </is>
      </c>
    </row>
    <row r="517">
      <c r="A517" s="551" t="inlineStr">
        <is>
          <t>Industrial Vehicle Technology</t>
        </is>
      </c>
      <c r="B517" s="551" t="inlineStr">
        <is>
          <t>UK</t>
        </is>
      </c>
      <c r="C517" s="551" t="inlineStr">
        <is>
          <t>EMEA</t>
        </is>
      </c>
    </row>
    <row r="518">
      <c r="A518" s="551" t="inlineStr">
        <is>
          <t>Industritorget</t>
        </is>
      </c>
      <c r="B518" s="517" t="inlineStr">
        <is>
          <t>SE</t>
        </is>
      </c>
      <c r="C518" s="551" t="inlineStr">
        <is>
          <t>EMEA</t>
        </is>
      </c>
    </row>
    <row r="519">
      <c r="A519" s="551" t="inlineStr">
        <is>
          <t>Industry Week</t>
        </is>
      </c>
      <c r="B519" s="551" t="inlineStr">
        <is>
          <t>US</t>
        </is>
      </c>
      <c r="C519" s="551" t="inlineStr">
        <is>
          <t>NAM</t>
        </is>
      </c>
    </row>
    <row r="520">
      <c r="A520" s="551" t="inlineStr">
        <is>
          <t>InfoAgro</t>
        </is>
      </c>
      <c r="B520" s="517" t="inlineStr">
        <is>
          <t>ES</t>
        </is>
      </c>
      <c r="C520" s="551" t="inlineStr">
        <is>
          <t>EMEA</t>
        </is>
      </c>
    </row>
    <row r="521">
      <c r="A521" s="551" t="inlineStr">
        <is>
          <t>Information Age</t>
        </is>
      </c>
      <c r="B521" s="551" t="inlineStr">
        <is>
          <t>UK</t>
        </is>
      </c>
      <c r="C521" s="551" t="inlineStr">
        <is>
          <t>EMEA</t>
        </is>
      </c>
    </row>
    <row r="522">
      <c r="A522" s="551" t="inlineStr">
        <is>
          <t>Informatore Agrario</t>
        </is>
      </c>
      <c r="B522" s="517" t="inlineStr">
        <is>
          <t>IT</t>
        </is>
      </c>
      <c r="C522" s="551" t="inlineStr">
        <is>
          <t>EMEA</t>
        </is>
      </c>
    </row>
    <row r="523">
      <c r="A523" s="551" t="inlineStr">
        <is>
          <t>Informed Infrastructure</t>
        </is>
      </c>
      <c r="B523" s="551" t="inlineStr">
        <is>
          <t>US</t>
        </is>
      </c>
      <c r="C523" s="551" t="inlineStr">
        <is>
          <t>NAM</t>
        </is>
      </c>
    </row>
    <row r="524">
      <c r="A524" s="551" t="inlineStr">
        <is>
          <t>Infra Sverige</t>
        </is>
      </c>
      <c r="B524" s="551" t="inlineStr">
        <is>
          <t>SE</t>
        </is>
      </c>
      <c r="C524" s="551" t="inlineStr">
        <is>
          <t>EMEA</t>
        </is>
      </c>
    </row>
    <row r="525">
      <c r="A525" s="551" t="inlineStr">
        <is>
          <t>Infrastructure Intelligence</t>
        </is>
      </c>
      <c r="B525" s="551" t="inlineStr">
        <is>
          <t>UK</t>
        </is>
      </c>
      <c r="C525" s="551" t="inlineStr">
        <is>
          <t>EMEA</t>
        </is>
      </c>
    </row>
    <row r="526">
      <c r="A526" s="551" t="inlineStr">
        <is>
          <t>InfraTalk America</t>
        </is>
      </c>
      <c r="B526" s="551" t="inlineStr">
        <is>
          <t>US</t>
        </is>
      </c>
      <c r="C526" s="551" t="inlineStr">
        <is>
          <t>NAM</t>
        </is>
      </c>
    </row>
    <row r="527">
      <c r="A527" s="551" t="inlineStr">
        <is>
          <t>Ingenieur</t>
        </is>
      </c>
      <c r="B527" s="551" t="inlineStr">
        <is>
          <t>DE</t>
        </is>
      </c>
      <c r="C527" s="551" t="inlineStr">
        <is>
          <t>EMEA</t>
        </is>
      </c>
    </row>
    <row r="528">
      <c r="A528" s="551" t="inlineStr">
        <is>
          <t>Innovation &amp; Tech Today</t>
        </is>
      </c>
      <c r="B528" s="551" t="inlineStr">
        <is>
          <t>US</t>
        </is>
      </c>
      <c r="C528" s="551" t="inlineStr">
        <is>
          <t>NAM</t>
        </is>
      </c>
    </row>
    <row r="529">
      <c r="A529" s="551" t="inlineStr">
        <is>
          <t>Innovation News Network</t>
        </is>
      </c>
      <c r="B529" s="551" t="inlineStr">
        <is>
          <t>UK</t>
        </is>
      </c>
      <c r="C529" s="551" t="inlineStr">
        <is>
          <t>EMEA</t>
        </is>
      </c>
    </row>
    <row r="530">
      <c r="A530" s="551" t="inlineStr">
        <is>
          <t>Inside Autonomous Vehicles</t>
        </is>
      </c>
      <c r="B530" s="551" t="inlineStr">
        <is>
          <t>US</t>
        </is>
      </c>
      <c r="C530" s="551" t="inlineStr">
        <is>
          <t>Global</t>
        </is>
      </c>
    </row>
    <row r="531">
      <c r="A531" s="551" t="inlineStr">
        <is>
          <t>Inside GNSS</t>
        </is>
      </c>
      <c r="B531" s="551" t="inlineStr">
        <is>
          <t>US</t>
        </is>
      </c>
      <c r="C531" s="551" t="inlineStr">
        <is>
          <t>NAM</t>
        </is>
      </c>
    </row>
    <row r="532">
      <c r="A532" s="551" t="inlineStr">
        <is>
          <t>Inst. of Mech Engineers</t>
        </is>
      </c>
      <c r="B532" s="551" t="inlineStr">
        <is>
          <t>UK</t>
        </is>
      </c>
      <c r="C532" s="551" t="inlineStr">
        <is>
          <t>EMEA</t>
        </is>
      </c>
    </row>
    <row r="533">
      <c r="A533" s="551" t="inlineStr">
        <is>
          <t>Int'l Power Engineer</t>
        </is>
      </c>
      <c r="B533" s="551" t="inlineStr">
        <is>
          <t>UK</t>
        </is>
      </c>
      <c r="C533" s="551" t="inlineStr">
        <is>
          <t>Global</t>
        </is>
      </c>
    </row>
    <row r="534">
      <c r="A534" s="551" t="inlineStr">
        <is>
          <t>Int'l Transport Journal</t>
        </is>
      </c>
      <c r="B534" s="551" t="inlineStr">
        <is>
          <t>CH</t>
        </is>
      </c>
      <c r="C534" s="551" t="inlineStr">
        <is>
          <t>EMEA</t>
        </is>
      </c>
    </row>
    <row r="535">
      <c r="A535" s="551" t="inlineStr">
        <is>
          <t>Integrale Planung</t>
        </is>
      </c>
      <c r="B535" s="551" t="inlineStr">
        <is>
          <t>DE</t>
        </is>
      </c>
      <c r="C535" s="551" t="inlineStr">
        <is>
          <t>EMEA</t>
        </is>
      </c>
    </row>
    <row r="536">
      <c r="A536" s="551" t="inlineStr">
        <is>
          <t>Integrale Planung</t>
        </is>
      </c>
      <c r="B536" s="551" t="inlineStr">
        <is>
          <t>DE</t>
        </is>
      </c>
      <c r="C536" s="551" t="inlineStr">
        <is>
          <t>EMEA</t>
        </is>
      </c>
    </row>
    <row r="537">
      <c r="A537" s="551" t="inlineStr">
        <is>
          <t>Intelligent Build.tech</t>
        </is>
      </c>
      <c r="B537" s="551" t="inlineStr">
        <is>
          <t>UK</t>
        </is>
      </c>
      <c r="C537" s="551" t="inlineStr">
        <is>
          <t>EMEA</t>
        </is>
      </c>
    </row>
    <row r="538">
      <c r="A538" s="551" t="inlineStr">
        <is>
          <t>Intergeo TV</t>
        </is>
      </c>
      <c r="B538" s="551" t="inlineStr">
        <is>
          <t>DE</t>
        </is>
      </c>
      <c r="C538" s="551" t="inlineStr">
        <is>
          <t>Global</t>
        </is>
      </c>
    </row>
    <row r="539">
      <c r="A539" s="551" t="inlineStr">
        <is>
          <t>Interimpresas</t>
        </is>
      </c>
      <c r="B539" s="551" t="inlineStr">
        <is>
          <t>ES</t>
        </is>
      </c>
      <c r="C539" s="551" t="inlineStr">
        <is>
          <t>EMEA</t>
        </is>
      </c>
    </row>
    <row r="540">
      <c r="A540" s="551" t="inlineStr">
        <is>
          <t>Interior Design</t>
        </is>
      </c>
      <c r="B540" s="517" t="inlineStr">
        <is>
          <t>US</t>
        </is>
      </c>
      <c r="C540" s="551" t="inlineStr">
        <is>
          <t>NAM</t>
        </is>
      </c>
    </row>
    <row r="541">
      <c r="A541" s="551" t="inlineStr">
        <is>
          <t>Interior Design</t>
        </is>
      </c>
      <c r="B541" s="551" t="inlineStr">
        <is>
          <t>US</t>
        </is>
      </c>
      <c r="C541" s="551" t="inlineStr">
        <is>
          <t>NAM</t>
        </is>
      </c>
    </row>
    <row r="542">
      <c r="A542" s="551" t="inlineStr">
        <is>
          <t xml:space="preserve">International Construction  </t>
        </is>
      </c>
      <c r="B542" s="551" t="inlineStr">
        <is>
          <t>UK</t>
        </is>
      </c>
      <c r="C542" s="551" t="inlineStr">
        <is>
          <t>Global</t>
        </is>
      </c>
    </row>
    <row r="543">
      <c r="A543" s="551" t="inlineStr">
        <is>
          <t>International Forest Industries</t>
        </is>
      </c>
      <c r="B543" s="551" t="inlineStr">
        <is>
          <t>US</t>
        </is>
      </c>
      <c r="C543" s="551" t="inlineStr">
        <is>
          <t>Global</t>
        </is>
      </c>
    </row>
    <row r="544">
      <c r="A544" s="551" t="inlineStr">
        <is>
          <t>International Mining</t>
        </is>
      </c>
      <c r="B544" s="551" t="inlineStr">
        <is>
          <t>UK</t>
        </is>
      </c>
      <c r="C544" s="551" t="inlineStr">
        <is>
          <t>Global</t>
        </is>
      </c>
    </row>
    <row r="545">
      <c r="A545" s="551" t="inlineStr">
        <is>
          <t>International Transport Journal</t>
        </is>
      </c>
      <c r="B545" s="551" t="inlineStr">
        <is>
          <t>DE</t>
        </is>
      </c>
      <c r="C545" s="551" t="inlineStr">
        <is>
          <t>EMEA</t>
        </is>
      </c>
    </row>
    <row r="546">
      <c r="A546" s="551" t="inlineStr">
        <is>
          <t>International Vehicle Technology</t>
        </is>
      </c>
      <c r="B546" s="551" t="inlineStr">
        <is>
          <t>UK</t>
        </is>
      </c>
      <c r="C546" s="551" t="inlineStr">
        <is>
          <t>Global</t>
        </is>
      </c>
    </row>
    <row r="547">
      <c r="A547" s="551" t="inlineStr">
        <is>
          <t>Internet Retailing</t>
        </is>
      </c>
      <c r="B547" s="551" t="inlineStr">
        <is>
          <t>UK</t>
        </is>
      </c>
      <c r="C547" s="551" t="inlineStr">
        <is>
          <t>EMEA</t>
        </is>
      </c>
    </row>
    <row r="548">
      <c r="A548" s="551" t="inlineStr">
        <is>
          <t>Investing.com CY</t>
        </is>
      </c>
      <c r="B548" s="517" t="inlineStr">
        <is>
          <t>CY</t>
        </is>
      </c>
      <c r="C548" s="551" t="inlineStr">
        <is>
          <t>Global</t>
        </is>
      </c>
    </row>
    <row r="549">
      <c r="A549" s="551" t="inlineStr">
        <is>
          <t>Investing.com IT</t>
        </is>
      </c>
      <c r="B549" s="551" t="inlineStr">
        <is>
          <t>IT</t>
        </is>
      </c>
      <c r="C549" s="551" t="inlineStr">
        <is>
          <t>EMEA</t>
        </is>
      </c>
    </row>
    <row r="550">
      <c r="A550" s="551" t="inlineStr">
        <is>
          <t>Investing.com NL</t>
        </is>
      </c>
      <c r="B550" s="551" t="inlineStr">
        <is>
          <t>NL</t>
        </is>
      </c>
      <c r="C550" s="551" t="inlineStr">
        <is>
          <t>Global</t>
        </is>
      </c>
    </row>
    <row r="551">
      <c r="A551" s="551" t="inlineStr">
        <is>
          <t>Investing.com UK</t>
        </is>
      </c>
      <c r="B551" s="551" t="inlineStr">
        <is>
          <t>UK</t>
        </is>
      </c>
      <c r="C551" s="551" t="inlineStr">
        <is>
          <t>EMEA</t>
        </is>
      </c>
    </row>
    <row r="552">
      <c r="A552" s="551" t="inlineStr">
        <is>
          <t>Investing.com US</t>
        </is>
      </c>
      <c r="B552" s="517" t="inlineStr">
        <is>
          <t>US</t>
        </is>
      </c>
      <c r="C552" s="551" t="inlineStr">
        <is>
          <t>Global</t>
        </is>
      </c>
    </row>
    <row r="553">
      <c r="A553" s="551" t="inlineStr">
        <is>
          <t>IOT Business News</t>
        </is>
      </c>
      <c r="B553" s="551" t="inlineStr">
        <is>
          <t>US</t>
        </is>
      </c>
      <c r="C553" s="551" t="inlineStr">
        <is>
          <t>Global</t>
        </is>
      </c>
    </row>
    <row r="554">
      <c r="A554" s="551" t="inlineStr">
        <is>
          <t>IOT Evolution</t>
        </is>
      </c>
      <c r="B554" s="551" t="inlineStr">
        <is>
          <t>US</t>
        </is>
      </c>
      <c r="C554" s="551" t="inlineStr">
        <is>
          <t>NAM</t>
        </is>
      </c>
    </row>
    <row r="555">
      <c r="A555" s="551" t="inlineStr">
        <is>
          <t>IoT World Today</t>
        </is>
      </c>
      <c r="B555" s="517" t="inlineStr">
        <is>
          <t>UK</t>
        </is>
      </c>
      <c r="C555" s="551" t="inlineStr">
        <is>
          <t>Global</t>
        </is>
      </c>
    </row>
    <row r="556">
      <c r="A556" s="551" t="inlineStr">
        <is>
          <t>Iowa Farmer Today</t>
        </is>
      </c>
      <c r="B556" s="551" t="inlineStr">
        <is>
          <t>US</t>
        </is>
      </c>
      <c r="C556" s="551" t="inlineStr">
        <is>
          <t>NAM</t>
        </is>
      </c>
    </row>
    <row r="557">
      <c r="A557" s="551" t="inlineStr">
        <is>
          <t>Irish Constructon News</t>
        </is>
      </c>
      <c r="B557" s="551" t="inlineStr">
        <is>
          <t>UK</t>
        </is>
      </c>
      <c r="C557" s="551" t="inlineStr">
        <is>
          <t>EMEA</t>
        </is>
      </c>
    </row>
    <row r="558">
      <c r="A558" s="551" t="inlineStr">
        <is>
          <t>Irish Examiner</t>
        </is>
      </c>
      <c r="B558" s="551" t="inlineStr">
        <is>
          <t>EI</t>
        </is>
      </c>
      <c r="C558" s="551" t="inlineStr">
        <is>
          <t>EMEA</t>
        </is>
      </c>
    </row>
    <row r="559">
      <c r="A559" s="551" t="inlineStr">
        <is>
          <t>Iron Pros</t>
        </is>
      </c>
      <c r="B559" s="517" t="inlineStr">
        <is>
          <t>US</t>
        </is>
      </c>
      <c r="C559" s="551" t="inlineStr">
        <is>
          <t>NAM</t>
        </is>
      </c>
    </row>
    <row r="560">
      <c r="A560" s="551" t="inlineStr">
        <is>
          <t>IronPros</t>
        </is>
      </c>
      <c r="B560" s="551" t="inlineStr">
        <is>
          <t>US</t>
        </is>
      </c>
      <c r="C560" s="551" t="inlineStr">
        <is>
          <t>NAM</t>
        </is>
      </c>
    </row>
    <row r="561">
      <c r="A561" s="551" t="inlineStr">
        <is>
          <t>IRONPROS</t>
        </is>
      </c>
      <c r="B561" s="551" t="inlineStr">
        <is>
          <t>US</t>
        </is>
      </c>
      <c r="C561" s="551" t="inlineStr">
        <is>
          <t>NAM</t>
        </is>
      </c>
    </row>
    <row r="562">
      <c r="A562" s="551" t="inlineStr">
        <is>
          <t>IT Brief</t>
        </is>
      </c>
      <c r="B562" s="551" t="inlineStr">
        <is>
          <t>UK</t>
        </is>
      </c>
      <c r="C562" s="551" t="inlineStr">
        <is>
          <t>EMEA</t>
        </is>
      </c>
    </row>
    <row r="563">
      <c r="A563" s="551" t="inlineStr">
        <is>
          <t>IT Channel</t>
        </is>
      </c>
      <c r="B563" s="517" t="inlineStr">
        <is>
          <t>PT</t>
        </is>
      </c>
      <c r="C563" s="551" t="inlineStr">
        <is>
          <t>EMEA</t>
        </is>
      </c>
    </row>
    <row r="564">
      <c r="A564" s="551" t="inlineStr">
        <is>
          <t>IT Daily</t>
        </is>
      </c>
      <c r="B564" s="551" t="inlineStr">
        <is>
          <t>DE</t>
        </is>
      </c>
      <c r="C564" s="551" t="inlineStr">
        <is>
          <t>EMEA</t>
        </is>
      </c>
    </row>
    <row r="565">
      <c r="A565" s="551" t="inlineStr">
        <is>
          <t>IT Digest</t>
        </is>
      </c>
      <c r="B565" s="551" t="inlineStr">
        <is>
          <t>US</t>
        </is>
      </c>
      <c r="C565" s="551" t="inlineStr">
        <is>
          <t>NAM</t>
        </is>
      </c>
    </row>
    <row r="566">
      <c r="A566" s="551" t="inlineStr">
        <is>
          <t xml:space="preserve">IT in the Supply Chain </t>
        </is>
      </c>
      <c r="B566" s="551" t="inlineStr">
        <is>
          <t>UK</t>
        </is>
      </c>
      <c r="C566" s="551" t="inlineStr">
        <is>
          <t>EMEA</t>
        </is>
      </c>
    </row>
    <row r="567">
      <c r="A567" s="551" t="inlineStr">
        <is>
          <t>IT News Online</t>
        </is>
      </c>
      <c r="B567" s="517" t="inlineStr">
        <is>
          <t>US</t>
        </is>
      </c>
      <c r="C567" s="551" t="inlineStr">
        <is>
          <t>NAM</t>
        </is>
      </c>
    </row>
    <row r="568">
      <c r="A568" s="551" t="inlineStr">
        <is>
          <t>IT Reseller</t>
        </is>
      </c>
      <c r="B568" s="517" t="inlineStr">
        <is>
          <t>CH</t>
        </is>
      </c>
      <c r="C568" s="551" t="inlineStr">
        <is>
          <t>EMEA</t>
        </is>
      </c>
    </row>
    <row r="569">
      <c r="A569" s="551" t="inlineStr">
        <is>
          <t>IT Social</t>
        </is>
      </c>
      <c r="B569" s="551" t="inlineStr">
        <is>
          <t>FR</t>
        </is>
      </c>
      <c r="C569" s="551" t="inlineStr">
        <is>
          <t>EMEA</t>
        </is>
      </c>
    </row>
    <row r="570">
      <c r="A570" s="551" t="inlineStr">
        <is>
          <t>IT Supply Chain</t>
        </is>
      </c>
      <c r="B570" s="551" t="inlineStr">
        <is>
          <t>UK</t>
        </is>
      </c>
      <c r="C570" s="551" t="inlineStr">
        <is>
          <t>EMEA</t>
        </is>
      </c>
    </row>
    <row r="571">
      <c r="A571" s="551" t="inlineStr">
        <is>
          <t>IT-Zoom</t>
        </is>
      </c>
      <c r="B571" s="551" t="inlineStr">
        <is>
          <t>DE</t>
        </is>
      </c>
      <c r="C571" s="551" t="inlineStr">
        <is>
          <t>EMEA</t>
        </is>
      </c>
    </row>
    <row r="572">
      <c r="A572" s="551" t="inlineStr">
        <is>
          <t>ITPro</t>
        </is>
      </c>
      <c r="B572" s="517" t="inlineStr">
        <is>
          <t>US</t>
        </is>
      </c>
      <c r="C572" s="551" t="inlineStr">
        <is>
          <t>NAM</t>
        </is>
      </c>
    </row>
    <row r="573">
      <c r="A573" s="551" t="inlineStr">
        <is>
          <t>IV International</t>
        </is>
      </c>
      <c r="B573" s="551" t="inlineStr">
        <is>
          <t>US</t>
        </is>
      </c>
      <c r="C573" s="551" t="inlineStr">
        <is>
          <t>Global</t>
        </is>
      </c>
    </row>
    <row r="574">
      <c r="A574" s="551" t="inlineStr">
        <is>
          <t>iVT International</t>
        </is>
      </c>
      <c r="B574" s="551" t="inlineStr">
        <is>
          <t>US</t>
        </is>
      </c>
      <c r="C574" s="551" t="inlineStr">
        <is>
          <t>Global</t>
        </is>
      </c>
    </row>
    <row r="575">
      <c r="A575" s="551" t="inlineStr">
        <is>
          <t>J'aime les startups</t>
        </is>
      </c>
      <c r="B575" s="551" t="inlineStr">
        <is>
          <t>FR</t>
        </is>
      </c>
      <c r="C575" s="551" t="inlineStr">
        <is>
          <t>EMEA</t>
        </is>
      </c>
    </row>
    <row r="576">
      <c r="A576" s="551" t="inlineStr">
        <is>
          <t>Journal du Net</t>
        </is>
      </c>
      <c r="B576" s="517" t="inlineStr">
        <is>
          <t>FR</t>
        </is>
      </c>
      <c r="C576" s="551" t="inlineStr">
        <is>
          <t>EMEA</t>
        </is>
      </c>
    </row>
    <row r="577">
      <c r="A577" s="551" t="inlineStr">
        <is>
          <t>Just Auto</t>
        </is>
      </c>
      <c r="B577" s="517" t="inlineStr">
        <is>
          <t>UK</t>
        </is>
      </c>
      <c r="C577" s="551" t="inlineStr">
        <is>
          <t>Global</t>
        </is>
      </c>
    </row>
    <row r="578">
      <c r="A578" s="551" t="inlineStr">
        <is>
          <t>Kamloops Innovation Center</t>
        </is>
      </c>
      <c r="B578" s="517" t="inlineStr">
        <is>
          <t>US</t>
        </is>
      </c>
      <c r="C578" s="551" t="inlineStr">
        <is>
          <t>NAM</t>
        </is>
      </c>
    </row>
    <row r="579">
      <c r="A579" s="551" t="inlineStr">
        <is>
          <t>Karmactive</t>
        </is>
      </c>
      <c r="B579" s="551" t="inlineStr">
        <is>
          <t>US</t>
        </is>
      </c>
      <c r="C579" s="551" t="inlineStr">
        <is>
          <t>NAM</t>
        </is>
      </c>
    </row>
    <row r="580">
      <c r="A580" s="551" t="inlineStr">
        <is>
          <t>KBB Focus</t>
        </is>
      </c>
      <c r="B580" s="551" t="inlineStr">
        <is>
          <t>UK</t>
        </is>
      </c>
      <c r="C580" s="551" t="inlineStr">
        <is>
          <t>EMEA</t>
        </is>
      </c>
    </row>
    <row r="581">
      <c r="A581" s="551" t="inlineStr">
        <is>
          <t>Kijk op Noord-Holland</t>
        </is>
      </c>
      <c r="B581" s="551" t="inlineStr">
        <is>
          <t>NL</t>
        </is>
      </c>
      <c r="C581" s="551" t="inlineStr">
        <is>
          <t>EMEA</t>
        </is>
      </c>
    </row>
    <row r="582">
      <c r="A582" s="551" t="inlineStr">
        <is>
          <t>Kitchen &amp; Bath Business</t>
        </is>
      </c>
      <c r="B582" s="551" t="inlineStr">
        <is>
          <t>US</t>
        </is>
      </c>
      <c r="C582" s="551" t="inlineStr">
        <is>
          <t>NAM</t>
        </is>
      </c>
    </row>
    <row r="583">
      <c r="A583" s="551" t="inlineStr">
        <is>
          <t>KnowESG</t>
        </is>
      </c>
      <c r="B583" s="551" t="inlineStr">
        <is>
          <t>US</t>
        </is>
      </c>
      <c r="C583" s="551" t="inlineStr">
        <is>
          <t>NAM</t>
        </is>
      </c>
    </row>
    <row r="584">
      <c r="A584" s="551" t="inlineStr">
        <is>
          <t>Koneviesti</t>
        </is>
      </c>
      <c r="B584" s="517" t="inlineStr">
        <is>
          <t>FI</t>
        </is>
      </c>
      <c r="C584" s="551" t="inlineStr">
        <is>
          <t>EMEA</t>
        </is>
      </c>
    </row>
    <row r="585">
      <c r="A585" s="551" t="inlineStr">
        <is>
          <t>L'Entrepreneur</t>
        </is>
      </c>
      <c r="B585" s="517" t="inlineStr">
        <is>
          <t>FR</t>
        </is>
      </c>
      <c r="C585" s="551" t="inlineStr">
        <is>
          <t>EMEA</t>
        </is>
      </c>
    </row>
    <row r="586">
      <c r="A586" s="551" t="inlineStr">
        <is>
          <t>l'Entrepreneur</t>
        </is>
      </c>
      <c r="B586" s="551" t="inlineStr">
        <is>
          <t>FR</t>
        </is>
      </c>
      <c r="C586" s="551" t="inlineStr">
        <is>
          <t>EMEA</t>
        </is>
      </c>
    </row>
    <row r="587">
      <c r="A587" s="551" t="inlineStr">
        <is>
          <t>l'Usine Digitale</t>
        </is>
      </c>
      <c r="B587" s="551" t="inlineStr">
        <is>
          <t>FR</t>
        </is>
      </c>
      <c r="C587" s="551" t="inlineStr">
        <is>
          <t>EMEA</t>
        </is>
      </c>
    </row>
    <row r="588">
      <c r="A588" s="551" t="inlineStr">
        <is>
          <t>La France Agricole</t>
        </is>
      </c>
      <c r="B588" s="551" t="inlineStr">
        <is>
          <t>FR</t>
        </is>
      </c>
      <c r="C588" s="551" t="inlineStr">
        <is>
          <t>EMEA</t>
        </is>
      </c>
    </row>
    <row r="589">
      <c r="A589" s="551" t="inlineStr">
        <is>
          <t>La Stampa</t>
        </is>
      </c>
      <c r="B589" s="551" t="inlineStr">
        <is>
          <t>IT</t>
        </is>
      </c>
      <c r="C589" s="551" t="inlineStr">
        <is>
          <t>EMEA</t>
        </is>
      </c>
    </row>
    <row r="590">
      <c r="A590" s="551" t="inlineStr">
        <is>
          <t>La Tercera</t>
        </is>
      </c>
      <c r="B590" s="551" t="inlineStr">
        <is>
          <t>CL</t>
        </is>
      </c>
      <c r="C590" s="551" t="inlineStr">
        <is>
          <t>LATAM</t>
        </is>
      </c>
    </row>
    <row r="591">
      <c r="A591" s="551" t="inlineStr">
        <is>
          <t>La Tribune</t>
        </is>
      </c>
      <c r="B591" s="551" t="inlineStr">
        <is>
          <t>FR</t>
        </is>
      </c>
      <c r="C591" s="551" t="inlineStr">
        <is>
          <t>EMEA</t>
        </is>
      </c>
    </row>
    <row r="592">
      <c r="A592" s="551" t="inlineStr">
        <is>
          <t>LandbrugsAnvisen</t>
        </is>
      </c>
      <c r="B592" s="517" t="inlineStr">
        <is>
          <t>DK</t>
        </is>
      </c>
      <c r="C592" s="551" t="inlineStr">
        <is>
          <t>EMEA</t>
        </is>
      </c>
    </row>
    <row r="593">
      <c r="A593" s="551" t="inlineStr">
        <is>
          <t>Landbruksnytt</t>
        </is>
      </c>
      <c r="B593" s="517" t="inlineStr">
        <is>
          <t>SE</t>
        </is>
      </c>
      <c r="C593" s="551" t="inlineStr">
        <is>
          <t>EMEA</t>
        </is>
      </c>
    </row>
    <row r="594">
      <c r="A594" s="551" t="inlineStr">
        <is>
          <t>Le Batiment Performant</t>
        </is>
      </c>
      <c r="B594" s="517" t="inlineStr">
        <is>
          <t>FR</t>
        </is>
      </c>
      <c r="C594" s="551" t="inlineStr">
        <is>
          <t>EMEA</t>
        </is>
      </c>
    </row>
    <row r="595">
      <c r="A595" s="551" t="inlineStr">
        <is>
          <t>Le Moci</t>
        </is>
      </c>
      <c r="B595" s="517" t="inlineStr">
        <is>
          <t>FR</t>
        </is>
      </c>
      <c r="C595" s="551" t="inlineStr">
        <is>
          <t>EMEA</t>
        </is>
      </c>
    </row>
    <row r="596">
      <c r="A596" s="551" t="inlineStr">
        <is>
          <t>Lectura Press</t>
        </is>
      </c>
      <c r="B596" s="551" t="inlineStr">
        <is>
          <t>DE</t>
        </is>
      </c>
      <c r="C596" s="551" t="inlineStr">
        <is>
          <t>EMEA</t>
        </is>
      </c>
    </row>
    <row r="597">
      <c r="A597" s="551" t="inlineStr">
        <is>
          <t>Lidar Magazine</t>
        </is>
      </c>
      <c r="B597" s="517" t="inlineStr">
        <is>
          <t>US</t>
        </is>
      </c>
      <c r="C597" s="551" t="inlineStr">
        <is>
          <t>NAM</t>
        </is>
      </c>
    </row>
    <row r="598">
      <c r="A598" s="551" t="inlineStr">
        <is>
          <t>LIDAR Magazine</t>
        </is>
      </c>
      <c r="B598" s="517" t="inlineStr">
        <is>
          <t>US</t>
        </is>
      </c>
      <c r="C598" s="551" t="inlineStr">
        <is>
          <t>NAM</t>
        </is>
      </c>
    </row>
    <row r="599">
      <c r="A599" s="551" t="inlineStr">
        <is>
          <t>LiDAR News</t>
        </is>
      </c>
      <c r="B599" s="517" t="inlineStr">
        <is>
          <t>US</t>
        </is>
      </c>
      <c r="C599" s="551" t="inlineStr">
        <is>
          <t>NAM</t>
        </is>
      </c>
    </row>
    <row r="600">
      <c r="A600" s="551" t="inlineStr">
        <is>
          <t>Life of an Architect</t>
        </is>
      </c>
      <c r="B600" s="551" t="inlineStr">
        <is>
          <t>US</t>
        </is>
      </c>
      <c r="C600" s="551" t="inlineStr">
        <is>
          <t>NAM</t>
        </is>
      </c>
    </row>
    <row r="601">
      <c r="A601" s="551" t="inlineStr">
        <is>
          <t>Location Business News</t>
        </is>
      </c>
      <c r="B601" s="551" t="inlineStr">
        <is>
          <t>US</t>
        </is>
      </c>
      <c r="C601" s="551" t="inlineStr">
        <is>
          <t>NAM</t>
        </is>
      </c>
    </row>
    <row r="602">
      <c r="A602" s="551" t="inlineStr">
        <is>
          <t>Log Info</t>
        </is>
      </c>
      <c r="B602" s="551" t="inlineStr">
        <is>
          <t>CH</t>
        </is>
      </c>
      <c r="C602" s="551" t="inlineStr">
        <is>
          <t>EMEA</t>
        </is>
      </c>
    </row>
    <row r="603">
      <c r="A603" s="551" t="inlineStr">
        <is>
          <t>Log.Real News</t>
        </is>
      </c>
      <c r="B603" s="517" t="inlineStr">
        <is>
          <t>DE</t>
        </is>
      </c>
      <c r="C603" s="551" t="inlineStr">
        <is>
          <t>EMEA</t>
        </is>
      </c>
    </row>
    <row r="604">
      <c r="A604" s="551" t="inlineStr">
        <is>
          <t>Log24</t>
        </is>
      </c>
      <c r="B604" s="551" t="inlineStr">
        <is>
          <t>PL</t>
        </is>
      </c>
      <c r="C604" s="551" t="inlineStr">
        <is>
          <t>EMEA</t>
        </is>
      </c>
    </row>
    <row r="605">
      <c r="A605" s="551" t="inlineStr">
        <is>
          <t>Logistic Voices</t>
        </is>
      </c>
      <c r="B605" s="517" t="inlineStr">
        <is>
          <t>UK</t>
        </is>
      </c>
      <c r="C605" s="551" t="inlineStr">
        <is>
          <t>EMEA</t>
        </is>
      </c>
    </row>
    <row r="606">
      <c r="A606" s="551" t="inlineStr">
        <is>
          <t>Logistica News</t>
        </is>
      </c>
      <c r="B606" s="551" t="inlineStr">
        <is>
          <t>IT</t>
        </is>
      </c>
      <c r="C606" s="551" t="inlineStr">
        <is>
          <t>EMEA</t>
        </is>
      </c>
    </row>
    <row r="607">
      <c r="A607" s="551" t="inlineStr">
        <is>
          <t>Logistics Business</t>
        </is>
      </c>
      <c r="B607" s="551" t="inlineStr">
        <is>
          <t>UK</t>
        </is>
      </c>
      <c r="C607" s="551" t="inlineStr">
        <is>
          <t>EMEA</t>
        </is>
      </c>
    </row>
    <row r="608">
      <c r="A608" s="551" t="inlineStr">
        <is>
          <t>Logistics Handling</t>
        </is>
      </c>
      <c r="B608" s="551" t="inlineStr">
        <is>
          <t>UK</t>
        </is>
      </c>
      <c r="C608" s="551" t="inlineStr">
        <is>
          <t>EMEA</t>
        </is>
      </c>
    </row>
    <row r="609">
      <c r="A609" s="551" t="inlineStr">
        <is>
          <t>Logistics Point</t>
        </is>
      </c>
      <c r="B609" s="517" t="inlineStr">
        <is>
          <t>UK</t>
        </is>
      </c>
      <c r="C609" s="551" t="inlineStr">
        <is>
          <t>EMEA</t>
        </is>
      </c>
    </row>
    <row r="610">
      <c r="A610" s="551" t="inlineStr">
        <is>
          <t>Logistics Viewpoint</t>
        </is>
      </c>
      <c r="B610" s="551" t="inlineStr">
        <is>
          <t>US</t>
        </is>
      </c>
      <c r="C610" s="551" t="inlineStr">
        <is>
          <t>NAM</t>
        </is>
      </c>
    </row>
    <row r="611">
      <c r="A611" s="551" t="inlineStr">
        <is>
          <t>Logistiek.be</t>
        </is>
      </c>
      <c r="B611" s="551" t="inlineStr">
        <is>
          <t>BE</t>
        </is>
      </c>
      <c r="C611" s="551" t="inlineStr">
        <is>
          <t>EMEA</t>
        </is>
      </c>
    </row>
    <row r="612">
      <c r="A612" s="551" t="inlineStr">
        <is>
          <t>Logistiek.nl</t>
        </is>
      </c>
      <c r="B612" s="551" t="inlineStr">
        <is>
          <t>NL</t>
        </is>
      </c>
      <c r="C612" s="551" t="inlineStr">
        <is>
          <t>EMEA</t>
        </is>
      </c>
    </row>
    <row r="613">
      <c r="A613" s="551" t="inlineStr">
        <is>
          <t>LogistiekProfs</t>
        </is>
      </c>
      <c r="B613" s="551" t="inlineStr">
        <is>
          <t>NL</t>
        </is>
      </c>
      <c r="C613" s="551" t="inlineStr">
        <is>
          <t>EMEA</t>
        </is>
      </c>
    </row>
    <row r="614">
      <c r="A614" s="551" t="inlineStr">
        <is>
          <t>Logistik Express</t>
        </is>
      </c>
      <c r="B614" s="551" t="inlineStr">
        <is>
          <t>AT</t>
        </is>
      </c>
      <c r="C614" s="551" t="inlineStr">
        <is>
          <t>EMEA</t>
        </is>
      </c>
    </row>
    <row r="615">
      <c r="A615" s="551" t="inlineStr">
        <is>
          <t>Logistik Express Journal</t>
        </is>
      </c>
      <c r="B615" s="551" t="inlineStr">
        <is>
          <t>AT</t>
        </is>
      </c>
      <c r="C615" s="551" t="inlineStr">
        <is>
          <t>EMEA</t>
        </is>
      </c>
    </row>
    <row r="616">
      <c r="A616" s="551" t="inlineStr">
        <is>
          <t>Logistik Heute</t>
        </is>
      </c>
      <c r="B616" s="551" t="inlineStr">
        <is>
          <t>DE</t>
        </is>
      </c>
      <c r="C616" s="551" t="inlineStr">
        <is>
          <t>EMEA</t>
        </is>
      </c>
    </row>
    <row r="617">
      <c r="A617" s="551" t="inlineStr">
        <is>
          <t>Logistra</t>
        </is>
      </c>
      <c r="B617" s="551" t="inlineStr">
        <is>
          <t>DE</t>
        </is>
      </c>
      <c r="C617" s="551" t="inlineStr">
        <is>
          <t>EMEA</t>
        </is>
      </c>
    </row>
    <row r="618">
      <c r="A618" s="551" t="inlineStr">
        <is>
          <t>LOK report</t>
        </is>
      </c>
      <c r="B618" s="551" t="inlineStr">
        <is>
          <t>DE</t>
        </is>
      </c>
      <c r="C618" s="551" t="inlineStr">
        <is>
          <t>EMEA</t>
        </is>
      </c>
    </row>
    <row r="619">
      <c r="A619" s="551" t="inlineStr">
        <is>
          <t>London Daily News</t>
        </is>
      </c>
      <c r="B619" s="551" t="inlineStr">
        <is>
          <t>UK</t>
        </is>
      </c>
      <c r="C619" s="551" t="inlineStr">
        <is>
          <t>EMEA</t>
        </is>
      </c>
    </row>
    <row r="620">
      <c r="A620" s="551" t="inlineStr">
        <is>
          <t>LS:N Global</t>
        </is>
      </c>
      <c r="B620" s="551" t="inlineStr">
        <is>
          <t>UK</t>
        </is>
      </c>
      <c r="C620" s="551" t="inlineStr">
        <is>
          <t>EMEA</t>
        </is>
      </c>
    </row>
    <row r="621">
      <c r="A621" s="551" t="inlineStr">
        <is>
          <t>M&amp;A Science Podcast</t>
        </is>
      </c>
      <c r="B621" s="551" t="inlineStr">
        <is>
          <t>US</t>
        </is>
      </c>
      <c r="C621" s="551" t="inlineStr">
        <is>
          <t>NAM</t>
        </is>
      </c>
    </row>
    <row r="622">
      <c r="A622" s="551" t="inlineStr">
        <is>
          <t>Macchine Edili News</t>
        </is>
      </c>
      <c r="B622" s="551" t="inlineStr">
        <is>
          <t>IT</t>
        </is>
      </c>
      <c r="C622" s="551" t="inlineStr">
        <is>
          <t>EMEA</t>
        </is>
      </c>
    </row>
    <row r="623">
      <c r="A623" s="551" t="inlineStr">
        <is>
          <t>MachineFinder</t>
        </is>
      </c>
      <c r="B623" s="551" t="inlineStr">
        <is>
          <t>US</t>
        </is>
      </c>
      <c r="C623" s="551" t="inlineStr">
        <is>
          <t>NAM</t>
        </is>
      </c>
    </row>
    <row r="624">
      <c r="A624" s="551" t="inlineStr">
        <is>
          <t>Machinery Movers</t>
        </is>
      </c>
      <c r="B624" s="551" t="inlineStr">
        <is>
          <t>EI</t>
        </is>
      </c>
      <c r="C624" s="551" t="inlineStr">
        <is>
          <t>EMEA</t>
        </is>
      </c>
    </row>
    <row r="625">
      <c r="A625" s="551" t="inlineStr">
        <is>
          <t>Manifest Space</t>
        </is>
      </c>
      <c r="B625" s="517" t="inlineStr">
        <is>
          <t>US</t>
        </is>
      </c>
      <c r="C625" s="551" t="inlineStr">
        <is>
          <t>NAM</t>
        </is>
      </c>
    </row>
    <row r="626">
      <c r="A626" s="551" t="inlineStr">
        <is>
          <t>Manufactuiring &amp; Logistics IT</t>
        </is>
      </c>
      <c r="B626" s="551" t="inlineStr">
        <is>
          <t>UK</t>
        </is>
      </c>
      <c r="C626" s="551" t="inlineStr">
        <is>
          <t>EMEA</t>
        </is>
      </c>
    </row>
    <row r="627">
      <c r="A627" s="551" t="inlineStr">
        <is>
          <t>Manufacturing &amp; Engineering Mag.</t>
        </is>
      </c>
      <c r="B627" s="551" t="inlineStr">
        <is>
          <t>UK</t>
        </is>
      </c>
      <c r="C627" s="551" t="inlineStr">
        <is>
          <t>Global</t>
        </is>
      </c>
    </row>
    <row r="628">
      <c r="A628" s="551" t="inlineStr">
        <is>
          <t>Maquinac</t>
        </is>
      </c>
      <c r="B628" s="551" t="inlineStr">
        <is>
          <t>AR</t>
        </is>
      </c>
      <c r="C628" s="551" t="inlineStr">
        <is>
          <t>LATAM</t>
        </is>
      </c>
    </row>
    <row r="629">
      <c r="A629" s="551" t="inlineStr">
        <is>
          <t>Marine Construction Magazine</t>
        </is>
      </c>
      <c r="B629" s="551" t="inlineStr">
        <is>
          <t>US</t>
        </is>
      </c>
      <c r="C629" s="551" t="inlineStr">
        <is>
          <t>NAM</t>
        </is>
      </c>
    </row>
    <row r="630">
      <c r="A630" s="551" t="inlineStr">
        <is>
          <t>Market Talk Radio (this was broadcast on the podcast, as well as the show’s five affiliates)</t>
        </is>
      </c>
      <c r="B630" s="517" t="inlineStr">
        <is>
          <t>US</t>
        </is>
      </c>
      <c r="C630" s="551" t="inlineStr">
        <is>
          <t>NAM</t>
        </is>
      </c>
    </row>
    <row r="631">
      <c r="A631" s="551" t="inlineStr">
        <is>
          <t>MarketScreener.com</t>
        </is>
      </c>
      <c r="B631" s="551" t="inlineStr">
        <is>
          <t>US</t>
        </is>
      </c>
      <c r="C631" s="551" t="inlineStr">
        <is>
          <t>Global</t>
        </is>
      </c>
    </row>
    <row r="632">
      <c r="A632" s="551" t="inlineStr">
        <is>
          <t>MarketWatch</t>
        </is>
      </c>
      <c r="B632" s="551" t="inlineStr">
        <is>
          <t>US</t>
        </is>
      </c>
      <c r="C632" s="551" t="inlineStr">
        <is>
          <t>NAM</t>
        </is>
      </c>
    </row>
    <row r="633">
      <c r="A633" s="551" t="inlineStr">
        <is>
          <t>Maskin kanalen</t>
        </is>
      </c>
      <c r="B633" s="551" t="inlineStr">
        <is>
          <t>SE</t>
        </is>
      </c>
      <c r="C633" s="551" t="inlineStr">
        <is>
          <t>EMEA</t>
        </is>
      </c>
    </row>
    <row r="634">
      <c r="A634" s="551" t="inlineStr">
        <is>
          <t>MaskinTechnik</t>
        </is>
      </c>
      <c r="B634" s="517" t="inlineStr">
        <is>
          <t>DK</t>
        </is>
      </c>
      <c r="C634" s="551" t="inlineStr">
        <is>
          <t>EMEA</t>
        </is>
      </c>
    </row>
    <row r="635">
      <c r="A635" s="551" t="inlineStr">
        <is>
          <t>Masonry Design</t>
        </is>
      </c>
      <c r="B635" s="551" t="inlineStr">
        <is>
          <t>US</t>
        </is>
      </c>
      <c r="C635" s="551" t="inlineStr">
        <is>
          <t>NAM</t>
        </is>
      </c>
    </row>
    <row r="636">
      <c r="A636" s="551" t="inlineStr">
        <is>
          <t>Masonry Magazine</t>
        </is>
      </c>
      <c r="B636" s="551" t="inlineStr">
        <is>
          <t>US</t>
        </is>
      </c>
      <c r="C636" s="551" t="inlineStr">
        <is>
          <t>NAM</t>
        </is>
      </c>
    </row>
    <row r="637">
      <c r="A637" s="551" t="inlineStr">
        <is>
          <t>MCAA News</t>
        </is>
      </c>
      <c r="B637" s="551" t="inlineStr">
        <is>
          <t>US</t>
        </is>
      </c>
      <c r="C637" s="551" t="inlineStr">
        <is>
          <t>NAM</t>
        </is>
      </c>
    </row>
    <row r="638">
      <c r="A638" s="551" t="inlineStr">
        <is>
          <t>MCAA Smart Solutions</t>
        </is>
      </c>
      <c r="B638" s="551" t="inlineStr">
        <is>
          <t>US</t>
        </is>
      </c>
      <c r="C638" s="551" t="inlineStr">
        <is>
          <t>NAM</t>
        </is>
      </c>
    </row>
    <row r="639">
      <c r="A639" s="551" t="inlineStr">
        <is>
          <t>MCAA Virtual Trade Show</t>
        </is>
      </c>
      <c r="B639" s="517" t="inlineStr">
        <is>
          <t>US</t>
        </is>
      </c>
      <c r="C639" s="551" t="inlineStr">
        <is>
          <t>NAM</t>
        </is>
      </c>
    </row>
    <row r="640">
      <c r="A640" s="551" t="inlineStr">
        <is>
          <t>MCAD Cafe</t>
        </is>
      </c>
      <c r="B640" s="517" t="inlineStr">
        <is>
          <t>US</t>
        </is>
      </c>
      <c r="C640" s="551" t="inlineStr">
        <is>
          <t>NAM</t>
        </is>
      </c>
    </row>
    <row r="641">
      <c r="A641" s="551" t="inlineStr">
        <is>
          <t>MCS</t>
        </is>
      </c>
      <c r="B641" s="551" t="inlineStr">
        <is>
          <t>US</t>
        </is>
      </c>
      <c r="C641" s="551" t="inlineStr">
        <is>
          <t>NAM</t>
        </is>
      </c>
    </row>
    <row r="642">
      <c r="A642" s="551" t="inlineStr">
        <is>
          <t>Mechaman</t>
        </is>
      </c>
      <c r="B642" s="551" t="inlineStr">
        <is>
          <t>NL</t>
        </is>
      </c>
      <c r="C642" s="551" t="inlineStr">
        <is>
          <t>EMEA</t>
        </is>
      </c>
    </row>
    <row r="643">
      <c r="A643" s="551" t="inlineStr">
        <is>
          <t>Mechanical Business</t>
        </is>
      </c>
      <c r="B643" s="551" t="inlineStr">
        <is>
          <t>US</t>
        </is>
      </c>
      <c r="C643" s="551" t="inlineStr">
        <is>
          <t>NAM</t>
        </is>
      </c>
    </row>
    <row r="644">
      <c r="A644" s="551" t="inlineStr">
        <is>
          <t>Mechanical Hub</t>
        </is>
      </c>
      <c r="B644" s="551" t="inlineStr">
        <is>
          <t>US</t>
        </is>
      </c>
      <c r="C644" s="551" t="inlineStr">
        <is>
          <t>NAM</t>
        </is>
      </c>
    </row>
    <row r="645">
      <c r="A645" s="551" t="inlineStr">
        <is>
          <t>Mechanizace zemědělství</t>
        </is>
      </c>
      <c r="B645" s="551" t="inlineStr">
        <is>
          <t>CZ</t>
        </is>
      </c>
      <c r="C645" s="551" t="inlineStr">
        <is>
          <t>EMEA</t>
        </is>
      </c>
    </row>
    <row r="646">
      <c r="A646" s="551" t="inlineStr">
        <is>
          <t>Meister Media / Global Ag Tech Initiative</t>
        </is>
      </c>
      <c r="B646" s="551" t="inlineStr">
        <is>
          <t>US</t>
        </is>
      </c>
      <c r="C646" s="551" t="inlineStr">
        <is>
          <t>NAM</t>
        </is>
      </c>
    </row>
    <row r="647">
      <c r="A647" s="551" t="inlineStr">
        <is>
          <t>MEM Infrastructure</t>
        </is>
      </c>
      <c r="B647" s="551" t="inlineStr">
        <is>
          <t>UK</t>
        </is>
      </c>
      <c r="C647" s="551" t="inlineStr">
        <is>
          <t>EMEA</t>
        </is>
      </c>
    </row>
    <row r="648">
      <c r="A648" s="551" t="inlineStr">
        <is>
          <t>Metaal Nieuws</t>
        </is>
      </c>
      <c r="B648" s="551" t="inlineStr">
        <is>
          <t>NL</t>
        </is>
      </c>
      <c r="C648" s="551" t="inlineStr">
        <is>
          <t>EMEA</t>
        </is>
      </c>
    </row>
    <row r="649">
      <c r="A649" s="551" t="inlineStr">
        <is>
          <t>Metal Architecture</t>
        </is>
      </c>
      <c r="B649" s="551" t="inlineStr">
        <is>
          <t>US</t>
        </is>
      </c>
      <c r="C649" s="551" t="inlineStr">
        <is>
          <t>NAM</t>
        </is>
      </c>
    </row>
    <row r="650">
      <c r="A650" s="551" t="inlineStr">
        <is>
          <t>Metal-Supply</t>
        </is>
      </c>
      <c r="B650" s="551" t="inlineStr">
        <is>
          <t>SE</t>
        </is>
      </c>
      <c r="C650" s="551" t="inlineStr">
        <is>
          <t>EMEA</t>
        </is>
      </c>
    </row>
    <row r="651">
      <c r="A651" s="551" t="inlineStr">
        <is>
          <t>Metropolis</t>
        </is>
      </c>
      <c r="B651" s="517" t="inlineStr">
        <is>
          <t>US</t>
        </is>
      </c>
      <c r="C651" s="551" t="inlineStr">
        <is>
          <t>NAM</t>
        </is>
      </c>
    </row>
    <row r="652">
      <c r="A652" s="551" t="inlineStr">
        <is>
          <t>Michigan Contractor</t>
        </is>
      </c>
      <c r="B652" s="551" t="inlineStr">
        <is>
          <t>US</t>
        </is>
      </c>
      <c r="C652" s="551" t="inlineStr">
        <is>
          <t>NAM</t>
        </is>
      </c>
    </row>
    <row r="653">
      <c r="A653" s="551" t="inlineStr">
        <is>
          <t>Michigan Contractor &amp; Builder</t>
        </is>
      </c>
      <c r="B653" s="551" t="inlineStr">
        <is>
          <t>US</t>
        </is>
      </c>
      <c r="C653" s="551" t="inlineStr">
        <is>
          <t>NAM</t>
        </is>
      </c>
    </row>
    <row r="654">
      <c r="A654" s="551" t="inlineStr">
        <is>
          <t>Midwest Contractor</t>
        </is>
      </c>
      <c r="B654" s="517" t="inlineStr">
        <is>
          <t>US</t>
        </is>
      </c>
      <c r="C654" s="551" t="inlineStr">
        <is>
          <t>NAM</t>
        </is>
      </c>
    </row>
    <row r="655">
      <c r="A655" s="551" t="inlineStr">
        <is>
          <t>Mile High CRE</t>
        </is>
      </c>
      <c r="B655" s="551" t="inlineStr">
        <is>
          <t>US</t>
        </is>
      </c>
      <c r="C655" s="551" t="inlineStr">
        <is>
          <t>NAM</t>
        </is>
      </c>
    </row>
    <row r="656">
      <c r="A656" s="551" t="inlineStr">
        <is>
          <t>Miners News Global</t>
        </is>
      </c>
      <c r="B656" s="551" t="inlineStr">
        <is>
          <t>US</t>
        </is>
      </c>
      <c r="C656" s="551" t="inlineStr">
        <is>
          <t>Global</t>
        </is>
      </c>
    </row>
    <row r="657">
      <c r="A657" s="551" t="inlineStr">
        <is>
          <t>Mining Connection</t>
        </is>
      </c>
      <c r="B657" s="551" t="inlineStr">
        <is>
          <t>US</t>
        </is>
      </c>
      <c r="C657" s="551" t="inlineStr">
        <is>
          <t>NAM</t>
        </is>
      </c>
    </row>
    <row r="658">
      <c r="A658" s="551" t="inlineStr">
        <is>
          <t>Mining Magazine</t>
        </is>
      </c>
      <c r="B658" s="551" t="inlineStr">
        <is>
          <t>UK</t>
        </is>
      </c>
      <c r="C658" s="551" t="inlineStr">
        <is>
          <t>Global</t>
        </is>
      </c>
    </row>
    <row r="659">
      <c r="A659" s="551" t="inlineStr">
        <is>
          <t>Mining Metal News</t>
        </is>
      </c>
      <c r="B659" s="551" t="inlineStr">
        <is>
          <t>SE</t>
        </is>
      </c>
      <c r="C659" s="551" t="inlineStr">
        <is>
          <t>EMEA</t>
        </is>
      </c>
    </row>
    <row r="660">
      <c r="A660" s="551" t="inlineStr">
        <is>
          <t>Missouri Farmer Today</t>
        </is>
      </c>
      <c r="B660" s="551" t="inlineStr">
        <is>
          <t>US</t>
        </is>
      </c>
      <c r="C660" s="551" t="inlineStr">
        <is>
          <t>NAM</t>
        </is>
      </c>
    </row>
    <row r="661">
      <c r="A661" s="551" t="inlineStr">
        <is>
          <t>Mitt i Stockholm</t>
        </is>
      </c>
      <c r="B661" s="551" t="inlineStr">
        <is>
          <t>SE</t>
        </is>
      </c>
      <c r="C661" s="551" t="inlineStr">
        <is>
          <t>EMEA</t>
        </is>
      </c>
    </row>
    <row r="662">
      <c r="A662" s="551" t="inlineStr">
        <is>
          <t>MNI Noticias</t>
        </is>
      </c>
      <c r="B662" s="517" t="inlineStr">
        <is>
          <t>MX</t>
        </is>
      </c>
      <c r="C662" s="551" t="inlineStr">
        <is>
          <t>LATAM</t>
        </is>
      </c>
    </row>
    <row r="663">
      <c r="A663" s="551" t="inlineStr">
        <is>
          <t>Mobile Robot Guide</t>
        </is>
      </c>
      <c r="B663" s="517" t="inlineStr">
        <is>
          <t>US</t>
        </is>
      </c>
      <c r="C663" s="551" t="inlineStr">
        <is>
          <t>NAM</t>
        </is>
      </c>
    </row>
    <row r="664">
      <c r="A664" s="551" t="inlineStr">
        <is>
          <t xml:space="preserve">Modern Contractor Solutions </t>
        </is>
      </c>
      <c r="B664" s="551" t="inlineStr">
        <is>
          <t>US</t>
        </is>
      </c>
      <c r="C664" s="551" t="inlineStr">
        <is>
          <t>NAM</t>
        </is>
      </c>
    </row>
    <row r="665">
      <c r="A665" s="551" t="inlineStr">
        <is>
          <t>Morning Ag Clips</t>
        </is>
      </c>
      <c r="B665" s="551" t="inlineStr">
        <is>
          <t>US</t>
        </is>
      </c>
      <c r="C665" s="551" t="inlineStr">
        <is>
          <t>NAM</t>
        </is>
      </c>
    </row>
    <row r="666">
      <c r="A666" s="551" t="inlineStr">
        <is>
          <t>Morningstar</t>
        </is>
      </c>
      <c r="B666" s="551" t="inlineStr">
        <is>
          <t>US</t>
        </is>
      </c>
      <c r="C666" s="551" t="inlineStr">
        <is>
          <t>NAM</t>
        </is>
      </c>
    </row>
    <row r="667">
      <c r="A667" s="551" t="inlineStr">
        <is>
          <t>Motley Fool on Nasdaq</t>
        </is>
      </c>
      <c r="B667" s="551" t="inlineStr">
        <is>
          <t>US</t>
        </is>
      </c>
      <c r="C667" s="551" t="inlineStr">
        <is>
          <t>NAM</t>
        </is>
      </c>
    </row>
    <row r="668">
      <c r="A668" s="551" t="inlineStr">
        <is>
          <t>Motor Transport</t>
        </is>
      </c>
      <c r="B668" s="551" t="inlineStr">
        <is>
          <t>UK</t>
        </is>
      </c>
      <c r="C668" s="551" t="inlineStr">
        <is>
          <t>EMEA</t>
        </is>
      </c>
    </row>
    <row r="669">
      <c r="A669" s="551" t="inlineStr">
        <is>
          <t>MSN UK</t>
        </is>
      </c>
      <c r="B669" s="551" t="inlineStr">
        <is>
          <t>UK</t>
        </is>
      </c>
      <c r="C669" s="551" t="inlineStr">
        <is>
          <t>Global</t>
        </is>
      </c>
    </row>
    <row r="670">
      <c r="A670" s="551" t="inlineStr">
        <is>
          <t>MSN US</t>
        </is>
      </c>
      <c r="B670" s="551" t="inlineStr">
        <is>
          <t>US</t>
        </is>
      </c>
      <c r="C670" s="551" t="inlineStr">
        <is>
          <t>Global</t>
        </is>
      </c>
    </row>
    <row r="671">
      <c r="A671" s="551" t="inlineStr">
        <is>
          <t>MundoGEO</t>
        </is>
      </c>
      <c r="B671" s="551" t="inlineStr">
        <is>
          <t>PT</t>
        </is>
      </c>
      <c r="C671" s="551" t="inlineStr">
        <is>
          <t>EMEA</t>
        </is>
      </c>
    </row>
    <row r="672">
      <c r="A672" s="551" t="inlineStr">
        <is>
          <t>MundoGeo</t>
        </is>
      </c>
      <c r="B672" s="551" t="inlineStr">
        <is>
          <t>ES</t>
        </is>
      </c>
      <c r="C672" s="551" t="inlineStr">
        <is>
          <t>EMEA</t>
        </is>
      </c>
    </row>
    <row r="673">
      <c r="A673" s="551" t="inlineStr">
        <is>
          <t>NAPA Quarterly</t>
        </is>
      </c>
      <c r="B673" s="517" t="inlineStr">
        <is>
          <t>US</t>
        </is>
      </c>
      <c r="C673" s="551" t="inlineStr">
        <is>
          <t>NAM</t>
        </is>
      </c>
    </row>
    <row r="674">
      <c r="A674" s="551" t="inlineStr">
        <is>
          <t>Nationaal BIM Platform</t>
        </is>
      </c>
      <c r="B674" s="551" t="inlineStr">
        <is>
          <t>NL</t>
        </is>
      </c>
      <c r="C674" s="551" t="inlineStr">
        <is>
          <t>EMEA</t>
        </is>
      </c>
    </row>
    <row r="675">
      <c r="A675" s="551" t="inlineStr">
        <is>
          <t>National Tree Nut Grower</t>
        </is>
      </c>
      <c r="B675" s="551" t="inlineStr">
        <is>
          <t>US</t>
        </is>
      </c>
      <c r="C675" s="551" t="inlineStr">
        <is>
          <t>NAM</t>
        </is>
      </c>
    </row>
    <row r="676">
      <c r="A676" s="551" t="inlineStr">
        <is>
          <t>New Civil Engineer</t>
        </is>
      </c>
      <c r="B676" s="551" t="inlineStr">
        <is>
          <t>UK</t>
        </is>
      </c>
      <c r="C676" s="551" t="inlineStr">
        <is>
          <t>EMEA</t>
        </is>
      </c>
    </row>
    <row r="677">
      <c r="A677" s="551" t="inlineStr">
        <is>
          <t>New England Construction</t>
        </is>
      </c>
      <c r="B677" s="551" t="inlineStr">
        <is>
          <t>US</t>
        </is>
      </c>
      <c r="C677" s="551" t="inlineStr">
        <is>
          <t>NAM</t>
        </is>
      </c>
    </row>
    <row r="678">
      <c r="A678" s="551" t="inlineStr">
        <is>
          <t>New Steel Construction</t>
        </is>
      </c>
      <c r="B678" s="551" t="inlineStr">
        <is>
          <t>UK</t>
        </is>
      </c>
      <c r="C678" s="551" t="inlineStr">
        <is>
          <t>EMEA</t>
        </is>
      </c>
    </row>
    <row r="679">
      <c r="A679" s="551" t="inlineStr">
        <is>
          <t>New York Times</t>
        </is>
      </c>
      <c r="B679" s="551" t="inlineStr">
        <is>
          <t>US</t>
        </is>
      </c>
      <c r="C679" s="551" t="inlineStr">
        <is>
          <t>NAM</t>
        </is>
      </c>
    </row>
    <row r="680">
      <c r="A680" s="551" t="inlineStr">
        <is>
          <t>News-24.fr</t>
        </is>
      </c>
      <c r="B680" s="517" t="inlineStr">
        <is>
          <t>FR</t>
        </is>
      </c>
      <c r="C680" s="551" t="inlineStr">
        <is>
          <t>EMEA</t>
        </is>
      </c>
    </row>
    <row r="681">
      <c r="A681" s="551" t="inlineStr">
        <is>
          <t>News.ESeuro</t>
        </is>
      </c>
      <c r="B681" s="551" t="inlineStr">
        <is>
          <t>ES</t>
        </is>
      </c>
      <c r="C681" s="551" t="inlineStr">
        <is>
          <t>EMEA</t>
        </is>
      </c>
    </row>
    <row r="682">
      <c r="A682" s="551" t="inlineStr">
        <is>
          <t>Newstrail</t>
        </is>
      </c>
      <c r="B682" s="551" t="inlineStr">
        <is>
          <t>US</t>
        </is>
      </c>
      <c r="C682" s="551" t="inlineStr">
        <is>
          <t>NAM</t>
        </is>
      </c>
    </row>
    <row r="683">
      <c r="A683" s="551" t="inlineStr">
        <is>
          <t>Newsweek</t>
        </is>
      </c>
      <c r="B683" s="551" t="inlineStr">
        <is>
          <t>US</t>
        </is>
      </c>
      <c r="C683" s="551" t="inlineStr">
        <is>
          <t>NAM</t>
        </is>
      </c>
    </row>
    <row r="684">
      <c r="A684" s="551" t="inlineStr">
        <is>
          <t>Nieuwe Oogst</t>
        </is>
      </c>
      <c r="B684" s="551" t="inlineStr">
        <is>
          <t>NL</t>
        </is>
      </c>
      <c r="C684" s="551" t="inlineStr">
        <is>
          <t>EMEA</t>
        </is>
      </c>
    </row>
    <row r="685">
      <c r="A685" s="551" t="inlineStr">
        <is>
          <t>Nieuwsblad Transport</t>
        </is>
      </c>
      <c r="B685" s="551" t="inlineStr">
        <is>
          <t>NL</t>
        </is>
      </c>
      <c r="C685" s="551" t="inlineStr">
        <is>
          <t>EMEA</t>
        </is>
      </c>
    </row>
    <row r="686">
      <c r="A686" s="551" t="inlineStr">
        <is>
          <t>No Till Farmer</t>
        </is>
      </c>
      <c r="B686" s="517" t="inlineStr">
        <is>
          <t>US</t>
        </is>
      </c>
      <c r="C686" s="551" t="inlineStr">
        <is>
          <t>NAM</t>
        </is>
      </c>
    </row>
    <row r="687">
      <c r="A687" s="551" t="inlineStr">
        <is>
          <t>Nordiska Projekt</t>
        </is>
      </c>
      <c r="B687" s="551" t="inlineStr">
        <is>
          <t>SE</t>
        </is>
      </c>
      <c r="C687" s="551" t="inlineStr">
        <is>
          <t>EMEA</t>
        </is>
      </c>
    </row>
    <row r="688">
      <c r="A688" s="551" t="inlineStr">
        <is>
          <t>North American Mining Magazine</t>
        </is>
      </c>
      <c r="B688" s="551" t="inlineStr">
        <is>
          <t>US</t>
        </is>
      </c>
      <c r="C688" s="551" t="inlineStr">
        <is>
          <t>NAM</t>
        </is>
      </c>
    </row>
    <row r="689">
      <c r="A689" s="551" t="inlineStr">
        <is>
          <t>Noticias Macquinara</t>
        </is>
      </c>
      <c r="B689" s="551" t="inlineStr">
        <is>
          <t>ES</t>
        </is>
      </c>
      <c r="C689" s="551" t="inlineStr">
        <is>
          <t>EMEA</t>
        </is>
      </c>
    </row>
    <row r="690">
      <c r="A690" s="551" t="inlineStr">
        <is>
          <t>NTB</t>
        </is>
      </c>
      <c r="B690" s="551" t="inlineStr">
        <is>
          <t>NO</t>
        </is>
      </c>
      <c r="C690" s="551" t="inlineStr">
        <is>
          <t>EMEA</t>
        </is>
      </c>
    </row>
    <row r="691">
      <c r="A691" s="551" t="inlineStr">
        <is>
          <t>O Minho</t>
        </is>
      </c>
      <c r="B691" s="551" t="inlineStr">
        <is>
          <t>PT</t>
        </is>
      </c>
      <c r="C691" s="551" t="inlineStr">
        <is>
          <t>EMEA</t>
        </is>
      </c>
    </row>
    <row r="692">
      <c r="A692" s="551" t="inlineStr">
        <is>
          <t>OEM Off-Highway</t>
        </is>
      </c>
      <c r="B692" s="551" t="inlineStr">
        <is>
          <t>US</t>
        </is>
      </c>
      <c r="C692" s="551" t="inlineStr">
        <is>
          <t>NAM</t>
        </is>
      </c>
    </row>
    <row r="693">
      <c r="A693" s="551" t="inlineStr">
        <is>
          <t>Oesterreichische Verkehrszeitung</t>
        </is>
      </c>
      <c r="B693" s="551" t="inlineStr">
        <is>
          <t>AT</t>
        </is>
      </c>
      <c r="C693" s="551" t="inlineStr">
        <is>
          <t>EMEA</t>
        </is>
      </c>
    </row>
    <row r="694">
      <c r="A694" s="551" t="inlineStr">
        <is>
          <t>OEVZ</t>
        </is>
      </c>
      <c r="B694" s="551" t="inlineStr">
        <is>
          <t>AT</t>
        </is>
      </c>
      <c r="C694" s="551" t="inlineStr">
        <is>
          <t>EMEA</t>
        </is>
      </c>
    </row>
    <row r="695">
      <c r="A695" s="551" t="inlineStr">
        <is>
          <t>Ohio Agribusiness Assocation</t>
        </is>
      </c>
      <c r="B695" s="551" t="inlineStr">
        <is>
          <t>US</t>
        </is>
      </c>
      <c r="C695" s="551" t="inlineStr">
        <is>
          <t>NAM</t>
        </is>
      </c>
    </row>
    <row r="696">
      <c r="A696" s="551" t="inlineStr">
        <is>
          <t>Ohio Country Journal</t>
        </is>
      </c>
      <c r="B696" s="551" t="inlineStr">
        <is>
          <t>US</t>
        </is>
      </c>
      <c r="C696" s="551" t="inlineStr">
        <is>
          <t>NAM</t>
        </is>
      </c>
    </row>
    <row r="697">
      <c r="A697" s="551" t="inlineStr">
        <is>
          <t>Oil &amp; Gas Press</t>
        </is>
      </c>
      <c r="B697" s="517" t="inlineStr">
        <is>
          <t>UK</t>
        </is>
      </c>
      <c r="C697" s="551" t="inlineStr">
        <is>
          <t>EMEA</t>
        </is>
      </c>
    </row>
    <row r="698">
      <c r="A698" s="551" t="inlineStr">
        <is>
          <t>Omdia</t>
        </is>
      </c>
      <c r="B698" s="517" t="inlineStr">
        <is>
          <t>US</t>
        </is>
      </c>
      <c r="C698" s="551" t="inlineStr">
        <is>
          <t>NAM</t>
        </is>
      </c>
    </row>
    <row r="699">
      <c r="A699" s="551" t="inlineStr">
        <is>
          <t>On-Site Magazine</t>
        </is>
      </c>
      <c r="B699" s="551" t="inlineStr">
        <is>
          <t>CA</t>
        </is>
      </c>
      <c r="C699" s="551" t="inlineStr">
        <is>
          <t>NAM</t>
        </is>
      </c>
    </row>
    <row r="700">
      <c r="A700" s="551" t="inlineStr">
        <is>
          <t>On-Site News</t>
        </is>
      </c>
      <c r="B700" s="517" t="inlineStr">
        <is>
          <t>IT</t>
        </is>
      </c>
      <c r="C700" s="551" t="inlineStr">
        <is>
          <t>EMEA</t>
        </is>
      </c>
    </row>
    <row r="701">
      <c r="A701" s="551" t="inlineStr">
        <is>
          <t>Oregonian</t>
        </is>
      </c>
      <c r="B701" s="517" t="inlineStr">
        <is>
          <t>US</t>
        </is>
      </c>
      <c r="C701" s="551" t="inlineStr">
        <is>
          <t>NAM</t>
        </is>
      </c>
    </row>
    <row r="702">
      <c r="A702" s="551" t="inlineStr">
        <is>
          <t>OTS.at</t>
        </is>
      </c>
      <c r="B702" s="551" t="inlineStr">
        <is>
          <t>AT</t>
        </is>
      </c>
      <c r="C702" s="551" t="inlineStr">
        <is>
          <t>EMEA</t>
        </is>
      </c>
    </row>
    <row r="703">
      <c r="A703" s="551" t="inlineStr">
        <is>
          <t>Outdoor Design Source</t>
        </is>
      </c>
      <c r="B703" s="551" t="inlineStr">
        <is>
          <t>US</t>
        </is>
      </c>
      <c r="C703" s="551" t="inlineStr">
        <is>
          <t>NAM</t>
        </is>
      </c>
    </row>
    <row r="704">
      <c r="A704" s="551" t="inlineStr">
        <is>
          <t>Pacific Builder</t>
        </is>
      </c>
      <c r="B704" s="551" t="inlineStr">
        <is>
          <t>US</t>
        </is>
      </c>
      <c r="C704" s="551" t="inlineStr">
        <is>
          <t>NAM</t>
        </is>
      </c>
    </row>
    <row r="705">
      <c r="A705" s="551" t="inlineStr">
        <is>
          <t>Pacific Builder &amp; Engineer</t>
        </is>
      </c>
      <c r="B705" s="517" t="inlineStr">
        <is>
          <t>US</t>
        </is>
      </c>
      <c r="C705" s="551" t="inlineStr">
        <is>
          <t>NAM</t>
        </is>
      </c>
    </row>
    <row r="706">
      <c r="A706" s="551" t="inlineStr">
        <is>
          <t>Papper och Massa</t>
        </is>
      </c>
      <c r="B706" s="517" t="inlineStr">
        <is>
          <t>SE</t>
        </is>
      </c>
      <c r="C706" s="551" t="inlineStr">
        <is>
          <t>EMEA</t>
        </is>
      </c>
    </row>
    <row r="707">
      <c r="A707" s="551" t="inlineStr">
        <is>
          <t>Parametric Architecture</t>
        </is>
      </c>
      <c r="B707" s="551" t="inlineStr">
        <is>
          <t>UK</t>
        </is>
      </c>
      <c r="C707" s="551" t="inlineStr">
        <is>
          <t>Global</t>
        </is>
      </c>
    </row>
    <row r="708">
      <c r="A708" s="551" t="inlineStr">
        <is>
          <t>PBC Today</t>
        </is>
      </c>
      <c r="B708" s="551" t="inlineStr">
        <is>
          <t>UK</t>
        </is>
      </c>
      <c r="C708" s="551" t="inlineStr">
        <is>
          <t>EMEA</t>
        </is>
      </c>
    </row>
    <row r="709">
      <c r="A709" s="551" t="inlineStr">
        <is>
          <t>penzcentrum.hu</t>
        </is>
      </c>
      <c r="B709" s="551" t="inlineStr">
        <is>
          <t>HU</t>
        </is>
      </c>
      <c r="C709" s="551" t="inlineStr">
        <is>
          <t>EMEA</t>
        </is>
      </c>
    </row>
    <row r="710">
      <c r="A710" s="551" t="inlineStr">
        <is>
          <t>PHC Pros</t>
        </is>
      </c>
      <c r="B710" s="551" t="inlineStr">
        <is>
          <t>US</t>
        </is>
      </c>
      <c r="C710" s="551" t="inlineStr">
        <is>
          <t>NAM</t>
        </is>
      </c>
    </row>
    <row r="711">
      <c r="A711" s="551" t="inlineStr">
        <is>
          <t>PHCP Pros</t>
        </is>
      </c>
      <c r="B711" s="551" t="inlineStr">
        <is>
          <t>US</t>
        </is>
      </c>
      <c r="C711" s="551" t="inlineStr">
        <is>
          <t>NAM</t>
        </is>
      </c>
    </row>
    <row r="712">
      <c r="A712" s="551" t="inlineStr">
        <is>
          <t>Pipeline &amp; Gas Journal</t>
        </is>
      </c>
      <c r="B712" s="517" t="inlineStr">
        <is>
          <t>US</t>
        </is>
      </c>
      <c r="C712" s="551" t="inlineStr">
        <is>
          <t>NAM</t>
        </is>
      </c>
    </row>
    <row r="713">
      <c r="A713" s="551" t="inlineStr">
        <is>
          <t>Pit &amp; Quarry</t>
        </is>
      </c>
      <c r="B713" s="551" t="inlineStr">
        <is>
          <t>US</t>
        </is>
      </c>
      <c r="C713" s="551" t="inlineStr">
        <is>
          <t>NAM</t>
        </is>
      </c>
    </row>
    <row r="714">
      <c r="A714" s="551" t="inlineStr">
        <is>
          <t>PitchBook</t>
        </is>
      </c>
      <c r="B714" s="551" t="inlineStr">
        <is>
          <t>US</t>
        </is>
      </c>
      <c r="C714" s="551" t="inlineStr">
        <is>
          <t>NAM</t>
        </is>
      </c>
    </row>
    <row r="715">
      <c r="A715" s="551" t="inlineStr">
        <is>
          <t>Pittsburgh Post-Gazette</t>
        </is>
      </c>
      <c r="B715" s="517" t="inlineStr">
        <is>
          <t>US</t>
        </is>
      </c>
      <c r="C715" s="551" t="inlineStr">
        <is>
          <t>NAM</t>
        </is>
      </c>
    </row>
    <row r="716">
      <c r="A716" s="551" t="inlineStr">
        <is>
          <t>Planning BIM &amp; Construction Today</t>
        </is>
      </c>
      <c r="B716" s="551" t="inlineStr">
        <is>
          <t>UK</t>
        </is>
      </c>
      <c r="C716" s="551" t="inlineStr">
        <is>
          <t>EMEA</t>
        </is>
      </c>
    </row>
    <row r="717">
      <c r="A717" s="551" t="inlineStr">
        <is>
          <t>Plant &amp; Civil Engineer</t>
        </is>
      </c>
      <c r="B717" s="551" t="inlineStr">
        <is>
          <t>EI</t>
        </is>
      </c>
      <c r="C717" s="551" t="inlineStr">
        <is>
          <t>EMEA</t>
        </is>
      </c>
    </row>
    <row r="718">
      <c r="A718" s="551" t="inlineStr">
        <is>
          <t>Plant Planet</t>
        </is>
      </c>
      <c r="B718" s="551" t="inlineStr">
        <is>
          <t>UK</t>
        </is>
      </c>
      <c r="C718" s="551" t="inlineStr">
        <is>
          <t>EMEA</t>
        </is>
      </c>
    </row>
    <row r="719">
      <c r="A719" s="551" t="inlineStr">
        <is>
          <t>Plein Champ</t>
        </is>
      </c>
      <c r="B719" s="517" t="inlineStr">
        <is>
          <t>FR</t>
        </is>
      </c>
      <c r="C719" s="551" t="inlineStr">
        <is>
          <t>EMEA</t>
        </is>
      </c>
    </row>
    <row r="720">
      <c r="A720" s="551" t="inlineStr">
        <is>
          <t>PLM ERP News</t>
        </is>
      </c>
      <c r="B720" s="551" t="inlineStr">
        <is>
          <t>SE</t>
        </is>
      </c>
      <c r="C720" s="551" t="inlineStr">
        <is>
          <t>EMEA</t>
        </is>
      </c>
    </row>
    <row r="721">
      <c r="A721" s="551" t="inlineStr">
        <is>
          <t>Plumbing and Mechanical Magazine</t>
        </is>
      </c>
      <c r="B721" s="551" t="inlineStr">
        <is>
          <t>US</t>
        </is>
      </c>
      <c r="C721" s="551" t="inlineStr">
        <is>
          <t>NAM</t>
        </is>
      </c>
    </row>
    <row r="722">
      <c r="A722" s="551" t="inlineStr">
        <is>
          <t>PM Engineer</t>
        </is>
      </c>
      <c r="B722" s="551" t="inlineStr">
        <is>
          <t>US</t>
        </is>
      </c>
      <c r="C722" s="551" t="inlineStr">
        <is>
          <t>NAM</t>
        </is>
      </c>
    </row>
    <row r="723">
      <c r="A723" s="551" t="inlineStr">
        <is>
          <t>PneusNews</t>
        </is>
      </c>
      <c r="B723" s="551" t="inlineStr">
        <is>
          <t>IT</t>
        </is>
      </c>
      <c r="C723" s="551" t="inlineStr">
        <is>
          <t>EMEA</t>
        </is>
      </c>
    </row>
    <row r="724">
      <c r="A724" s="551" t="inlineStr">
        <is>
          <t>Polymers &amp; Paint Colour journal</t>
        </is>
      </c>
      <c r="B724" s="517" t="inlineStr">
        <is>
          <t>UK</t>
        </is>
      </c>
      <c r="C724" s="551" t="inlineStr">
        <is>
          <t>EMEA</t>
        </is>
      </c>
    </row>
    <row r="725">
      <c r="A725" s="551" t="inlineStr">
        <is>
          <t>Port Technology</t>
        </is>
      </c>
      <c r="B725" s="551" t="inlineStr">
        <is>
          <t>UK</t>
        </is>
      </c>
      <c r="C725" s="551" t="inlineStr">
        <is>
          <t>EMEA</t>
        </is>
      </c>
    </row>
    <row r="726">
      <c r="A726" s="551" t="inlineStr">
        <is>
          <t>Portable Plants</t>
        </is>
      </c>
      <c r="B726" s="551" t="inlineStr">
        <is>
          <t>US</t>
        </is>
      </c>
      <c r="C726" s="551" t="inlineStr">
        <is>
          <t>NAM</t>
        </is>
      </c>
    </row>
    <row r="727">
      <c r="A727" s="551" t="inlineStr">
        <is>
          <t>Portal TSL</t>
        </is>
      </c>
      <c r="B727" s="517" t="inlineStr">
        <is>
          <t>PL</t>
        </is>
      </c>
      <c r="C727" s="551" t="inlineStr">
        <is>
          <t>EMEA</t>
        </is>
      </c>
    </row>
    <row r="728">
      <c r="A728" s="551" t="inlineStr">
        <is>
          <t>Portland Business Journal</t>
        </is>
      </c>
      <c r="B728" s="517" t="inlineStr">
        <is>
          <t>US</t>
        </is>
      </c>
      <c r="C728" s="551" t="inlineStr">
        <is>
          <t>NAM</t>
        </is>
      </c>
    </row>
    <row r="729">
      <c r="A729" s="551" t="inlineStr">
        <is>
          <t>Posbud</t>
        </is>
      </c>
      <c r="B729" s="551" t="inlineStr">
        <is>
          <t>PL</t>
        </is>
      </c>
      <c r="C729" s="551" t="inlineStr">
        <is>
          <t>EMEA</t>
        </is>
      </c>
    </row>
    <row r="730">
      <c r="A730" s="551" t="inlineStr">
        <is>
          <t>Postbranche</t>
        </is>
      </c>
      <c r="B730" s="551" t="inlineStr">
        <is>
          <t>DE</t>
        </is>
      </c>
      <c r="C730" s="551" t="inlineStr">
        <is>
          <t>EMEA</t>
        </is>
      </c>
    </row>
    <row r="731">
      <c r="A731" s="551" t="inlineStr">
        <is>
          <t>Potato Country</t>
        </is>
      </c>
      <c r="B731" s="551" t="inlineStr">
        <is>
          <t>US</t>
        </is>
      </c>
      <c r="C731" s="551" t="inlineStr">
        <is>
          <t>NAM</t>
        </is>
      </c>
    </row>
    <row r="732">
      <c r="A732" s="551" t="inlineStr">
        <is>
          <t>Potato Grower</t>
        </is>
      </c>
      <c r="B732" s="551" t="inlineStr">
        <is>
          <t>US</t>
        </is>
      </c>
      <c r="C732" s="551" t="inlineStr">
        <is>
          <t>NAM</t>
        </is>
      </c>
    </row>
    <row r="733">
      <c r="A733" s="551" t="inlineStr">
        <is>
          <t>Potato Pro</t>
        </is>
      </c>
      <c r="B733" s="551" t="inlineStr">
        <is>
          <t>CA</t>
        </is>
      </c>
      <c r="C733" s="551" t="inlineStr">
        <is>
          <t>NAM</t>
        </is>
      </c>
    </row>
    <row r="734">
      <c r="A734" s="551" t="inlineStr">
        <is>
          <t>Potato Review</t>
        </is>
      </c>
      <c r="B734" s="517" t="inlineStr">
        <is>
          <t>UK</t>
        </is>
      </c>
      <c r="C734" s="551" t="inlineStr">
        <is>
          <t>EMEA</t>
        </is>
      </c>
    </row>
    <row r="735">
      <c r="A735" s="551" t="inlineStr">
        <is>
          <t>Power Progress</t>
        </is>
      </c>
      <c r="B735" s="551" t="inlineStr">
        <is>
          <t>UK</t>
        </is>
      </c>
      <c r="C735" s="551" t="inlineStr">
        <is>
          <t>Global</t>
        </is>
      </c>
    </row>
    <row r="736">
      <c r="A736" s="551" t="inlineStr">
        <is>
          <t>Precision Farming Dealer</t>
        </is>
      </c>
      <c r="B736" s="551" t="inlineStr">
        <is>
          <t>US</t>
        </is>
      </c>
      <c r="C736" s="551" t="inlineStr">
        <is>
          <t>NAM</t>
        </is>
      </c>
    </row>
    <row r="737">
      <c r="A737" s="551" t="inlineStr">
        <is>
          <t>Premier Construction News</t>
        </is>
      </c>
      <c r="B737" s="551" t="inlineStr">
        <is>
          <t>UK</t>
        </is>
      </c>
      <c r="C737" s="551" t="inlineStr">
        <is>
          <t>EMEA</t>
        </is>
      </c>
    </row>
    <row r="738">
      <c r="A738" s="551" t="inlineStr">
        <is>
          <t>Presseradar</t>
        </is>
      </c>
      <c r="B738" s="551" t="inlineStr">
        <is>
          <t>DE</t>
        </is>
      </c>
      <c r="C738" s="551" t="inlineStr">
        <is>
          <t>EMEA</t>
        </is>
      </c>
    </row>
    <row r="739">
      <c r="A739" s="551" t="inlineStr">
        <is>
          <t>Princeton Herald</t>
        </is>
      </c>
      <c r="B739" s="551" t="inlineStr">
        <is>
          <t>US</t>
        </is>
      </c>
      <c r="C739" s="551" t="inlineStr">
        <is>
          <t>NAM</t>
        </is>
      </c>
    </row>
    <row r="740">
      <c r="A740" s="551" t="inlineStr">
        <is>
          <t>Profesional Agro</t>
        </is>
      </c>
      <c r="B740" s="517" t="inlineStr">
        <is>
          <t>ES</t>
        </is>
      </c>
      <c r="C740" s="551" t="inlineStr">
        <is>
          <t>EMEA</t>
        </is>
      </c>
    </row>
    <row r="741">
      <c r="A741" s="551" t="inlineStr">
        <is>
          <t>Professional builder</t>
        </is>
      </c>
      <c r="B741" s="551" t="inlineStr">
        <is>
          <t>US</t>
        </is>
      </c>
      <c r="C741" s="551" t="inlineStr">
        <is>
          <t>NAM</t>
        </is>
      </c>
    </row>
    <row r="742">
      <c r="A742" s="551" t="inlineStr">
        <is>
          <t>Professional Homebuilder</t>
        </is>
      </c>
      <c r="B742" s="551" t="inlineStr">
        <is>
          <t>UK</t>
        </is>
      </c>
      <c r="C742" s="551" t="inlineStr">
        <is>
          <t>EMEA</t>
        </is>
      </c>
    </row>
    <row r="743">
      <c r="A743" s="551" t="inlineStr">
        <is>
          <t>Profi</t>
        </is>
      </c>
      <c r="B743" s="551" t="inlineStr">
        <is>
          <t>UK</t>
        </is>
      </c>
      <c r="C743" s="551" t="inlineStr">
        <is>
          <t>Global</t>
        </is>
      </c>
    </row>
    <row r="744">
      <c r="A744" s="551" t="inlineStr">
        <is>
          <t>Progressive Farmer</t>
        </is>
      </c>
      <c r="B744" s="551" t="inlineStr">
        <is>
          <t>US</t>
        </is>
      </c>
      <c r="C744" s="551" t="inlineStr">
        <is>
          <t>NAM</t>
        </is>
      </c>
    </row>
    <row r="745">
      <c r="A745" s="551" t="inlineStr">
        <is>
          <t>Project Plant Mag.</t>
        </is>
      </c>
      <c r="B745" s="551" t="inlineStr">
        <is>
          <t>UK</t>
        </is>
      </c>
      <c r="C745" s="551" t="inlineStr">
        <is>
          <t>EMEA</t>
        </is>
      </c>
    </row>
    <row r="746">
      <c r="A746" s="551" t="inlineStr">
        <is>
          <t>Project Scotland</t>
        </is>
      </c>
      <c r="B746" s="551" t="inlineStr">
        <is>
          <t>UK</t>
        </is>
      </c>
      <c r="C746" s="551" t="inlineStr">
        <is>
          <t>EMEA</t>
        </is>
      </c>
    </row>
    <row r="747">
      <c r="A747" s="551" t="inlineStr">
        <is>
          <t>Projektiuutiset</t>
        </is>
      </c>
      <c r="B747" s="551" t="inlineStr">
        <is>
          <t>FI</t>
        </is>
      </c>
      <c r="C747" s="551" t="inlineStr">
        <is>
          <t>EMEA</t>
        </is>
      </c>
    </row>
    <row r="748">
      <c r="A748" s="551" t="inlineStr">
        <is>
          <t>Property Today</t>
        </is>
      </c>
      <c r="B748" s="551" t="inlineStr">
        <is>
          <t>UK</t>
        </is>
      </c>
      <c r="C748" s="551" t="inlineStr">
        <is>
          <t>EMEA</t>
        </is>
      </c>
    </row>
    <row r="749">
      <c r="A749" s="551" t="inlineStr">
        <is>
          <t xml:space="preserve">PublicNow.com </t>
        </is>
      </c>
      <c r="B749" s="551" t="inlineStr">
        <is>
          <t>US</t>
        </is>
      </c>
      <c r="C749" s="551" t="inlineStr">
        <is>
          <t>NAM</t>
        </is>
      </c>
    </row>
    <row r="750">
      <c r="A750" s="551" t="inlineStr">
        <is>
          <t>PYMNTS</t>
        </is>
      </c>
      <c r="B750" s="551" t="inlineStr">
        <is>
          <t>US</t>
        </is>
      </c>
      <c r="C750" s="551" t="inlineStr">
        <is>
          <t>NAM</t>
        </is>
      </c>
    </row>
    <row r="751">
      <c r="A751" s="551" t="inlineStr">
        <is>
          <t>Quantum Commodity Intelligence</t>
        </is>
      </c>
      <c r="B751" s="517" t="inlineStr">
        <is>
          <t>UK</t>
        </is>
      </c>
      <c r="C751" s="551" t="inlineStr">
        <is>
          <t>Global</t>
        </is>
      </c>
    </row>
    <row r="752">
      <c r="A752" s="551" t="inlineStr">
        <is>
          <t>Quarry</t>
        </is>
      </c>
      <c r="B752" s="551" t="inlineStr">
        <is>
          <t>AU</t>
        </is>
      </c>
      <c r="C752" s="551" t="inlineStr">
        <is>
          <t>APAC</t>
        </is>
      </c>
    </row>
    <row r="753">
      <c r="A753" s="551" t="inlineStr">
        <is>
          <t>Quarry &amp; Construction</t>
        </is>
      </c>
      <c r="B753" s="517" t="inlineStr">
        <is>
          <t>IT</t>
        </is>
      </c>
      <c r="C753" s="551" t="inlineStr">
        <is>
          <t>EMEA</t>
        </is>
      </c>
    </row>
    <row r="754">
      <c r="A754" s="551" t="inlineStr">
        <is>
          <t>Quarry Magazine</t>
        </is>
      </c>
      <c r="B754" s="551" t="inlineStr">
        <is>
          <t>AU</t>
        </is>
      </c>
      <c r="C754" s="551" t="inlineStr">
        <is>
          <t>APAC</t>
        </is>
      </c>
    </row>
    <row r="755">
      <c r="A755" s="551" t="inlineStr">
        <is>
          <t>Queensland Country Life</t>
        </is>
      </c>
      <c r="B755" s="551" t="inlineStr">
        <is>
          <t>AU</t>
        </is>
      </c>
      <c r="C755" s="551" t="inlineStr">
        <is>
          <t>APAC</t>
        </is>
      </c>
    </row>
    <row r="756">
      <c r="A756" s="551" t="inlineStr">
        <is>
          <t>Quelli de Movimento Terra</t>
        </is>
      </c>
      <c r="B756" s="517" t="inlineStr">
        <is>
          <t>IT</t>
        </is>
      </c>
      <c r="C756" s="551" t="inlineStr">
        <is>
          <t>EMEA</t>
        </is>
      </c>
    </row>
    <row r="757">
      <c r="A757" s="551" t="inlineStr">
        <is>
          <t>Radio Supply Chain</t>
        </is>
      </c>
      <c r="B757" s="551" t="inlineStr">
        <is>
          <t>FR</t>
        </is>
      </c>
      <c r="C757" s="551" t="inlineStr">
        <is>
          <t>EMEA</t>
        </is>
      </c>
    </row>
    <row r="758">
      <c r="A758" s="551" t="inlineStr">
        <is>
          <t>Railway Age</t>
        </is>
      </c>
      <c r="B758" s="517" t="inlineStr">
        <is>
          <t>US</t>
        </is>
      </c>
      <c r="C758" s="551" t="inlineStr">
        <is>
          <t>Global</t>
        </is>
      </c>
    </row>
    <row r="759">
      <c r="A759" s="551" t="inlineStr">
        <is>
          <t>Railway Gazette</t>
        </is>
      </c>
      <c r="B759" s="551" t="inlineStr">
        <is>
          <t>UK</t>
        </is>
      </c>
      <c r="C759" s="551" t="inlineStr">
        <is>
          <t>EMEA</t>
        </is>
      </c>
    </row>
    <row r="760">
      <c r="A760" s="551" t="inlineStr">
        <is>
          <t>Railway Gazette Intl.</t>
        </is>
      </c>
      <c r="B760" s="551" t="inlineStr">
        <is>
          <t>UK</t>
        </is>
      </c>
      <c r="C760" s="551" t="inlineStr">
        <is>
          <t>Global</t>
        </is>
      </c>
    </row>
    <row r="761">
      <c r="A761" s="551" t="inlineStr">
        <is>
          <t>Railway International</t>
        </is>
      </c>
      <c r="B761" s="551" t="inlineStr">
        <is>
          <t>UK</t>
        </is>
      </c>
      <c r="C761" s="551" t="inlineStr">
        <is>
          <t>EMEA</t>
        </is>
      </c>
    </row>
    <row r="762">
      <c r="A762" s="551" t="inlineStr">
        <is>
          <t>RCR Wireless</t>
        </is>
      </c>
      <c r="B762" s="551" t="inlineStr">
        <is>
          <t>US</t>
        </is>
      </c>
      <c r="C762" s="551" t="inlineStr">
        <is>
          <t>NAM</t>
        </is>
      </c>
    </row>
    <row r="763">
      <c r="A763" s="551" t="inlineStr">
        <is>
          <t>RealAgriculture</t>
        </is>
      </c>
      <c r="B763" s="551" t="inlineStr">
        <is>
          <t>CA</t>
        </is>
      </c>
      <c r="C763" s="551" t="inlineStr">
        <is>
          <t>NAM</t>
        </is>
      </c>
    </row>
    <row r="764">
      <c r="A764" s="551" t="inlineStr">
        <is>
          <t>Reality Plus</t>
        </is>
      </c>
      <c r="B764" s="551" t="inlineStr">
        <is>
          <t>IN</t>
        </is>
      </c>
      <c r="C764" s="551" t="inlineStr">
        <is>
          <t>APAC</t>
        </is>
      </c>
    </row>
    <row r="765">
      <c r="A765" s="551" t="inlineStr">
        <is>
          <t>Red River Farm News</t>
        </is>
      </c>
      <c r="B765" s="551" t="inlineStr">
        <is>
          <t>US</t>
        </is>
      </c>
      <c r="C765" s="551" t="inlineStr">
        <is>
          <t>NAM</t>
        </is>
      </c>
    </row>
    <row r="766">
      <c r="A766" s="551" t="inlineStr">
        <is>
          <t>Rental Equipment Register</t>
        </is>
      </c>
      <c r="B766" s="551" t="inlineStr">
        <is>
          <t>US</t>
        </is>
      </c>
      <c r="C766" s="551" t="inlineStr">
        <is>
          <t>NAM</t>
        </is>
      </c>
    </row>
    <row r="767">
      <c r="A767" s="551" t="inlineStr">
        <is>
          <t>Residential Design</t>
        </is>
      </c>
      <c r="B767" s="551" t="inlineStr">
        <is>
          <t>US</t>
        </is>
      </c>
      <c r="C767" s="551" t="inlineStr">
        <is>
          <t>NAM</t>
        </is>
      </c>
    </row>
    <row r="768">
      <c r="A768" s="551" t="inlineStr">
        <is>
          <t>Retail Technology Review</t>
        </is>
      </c>
      <c r="B768" s="551" t="inlineStr">
        <is>
          <t>UK</t>
        </is>
      </c>
      <c r="C768" s="551" t="inlineStr">
        <is>
          <t>EMEA</t>
        </is>
      </c>
    </row>
    <row r="769">
      <c r="A769" s="551" t="inlineStr">
        <is>
          <t>Réussir Vigne</t>
        </is>
      </c>
      <c r="B769" s="551" t="inlineStr">
        <is>
          <t>FR</t>
        </is>
      </c>
      <c r="C769" s="551" t="inlineStr">
        <is>
          <t>EMEA</t>
        </is>
      </c>
    </row>
    <row r="770">
      <c r="A770" s="551" t="inlineStr">
        <is>
          <t>Reuters</t>
        </is>
      </c>
      <c r="B770" s="551" t="inlineStr">
        <is>
          <t>UK</t>
        </is>
      </c>
      <c r="C770" s="551" t="inlineStr">
        <is>
          <t>Global</t>
        </is>
      </c>
    </row>
    <row r="771">
      <c r="A771" s="551" t="inlineStr">
        <is>
          <t>Revista Cultivar</t>
        </is>
      </c>
      <c r="B771" s="551" t="inlineStr">
        <is>
          <t>BR</t>
        </is>
      </c>
      <c r="C771" s="551" t="inlineStr">
        <is>
          <t>LATAM</t>
        </is>
      </c>
    </row>
    <row r="772">
      <c r="A772" s="551" t="inlineStr">
        <is>
          <t>Revista Use</t>
        </is>
      </c>
      <c r="B772" s="517" t="inlineStr">
        <is>
          <t>BR</t>
        </is>
      </c>
      <c r="C772" s="551" t="inlineStr">
        <is>
          <t>LATAM</t>
        </is>
      </c>
    </row>
    <row r="773">
      <c r="A773" s="551" t="inlineStr">
        <is>
          <t>RFD-TV</t>
        </is>
      </c>
      <c r="B773" s="551" t="inlineStr">
        <is>
          <t>US</t>
        </is>
      </c>
      <c r="C773" s="551" t="inlineStr">
        <is>
          <t>NAM</t>
        </is>
      </c>
    </row>
    <row r="774">
      <c r="A774" s="551" t="inlineStr">
        <is>
          <t>Rivista Geo MEdia</t>
        </is>
      </c>
      <c r="B774" s="551" t="inlineStr">
        <is>
          <t>IT</t>
        </is>
      </c>
      <c r="C774" s="551" t="inlineStr">
        <is>
          <t>EMEA</t>
        </is>
      </c>
    </row>
    <row r="775">
      <c r="A775" s="551" t="inlineStr">
        <is>
          <t>Roads &amp; Bridges</t>
        </is>
      </c>
      <c r="B775" s="551" t="inlineStr">
        <is>
          <t>US</t>
        </is>
      </c>
      <c r="C775" s="551" t="inlineStr">
        <is>
          <t>NAM</t>
        </is>
      </c>
    </row>
    <row r="776">
      <c r="A776" s="551" t="inlineStr">
        <is>
          <t>Roads Online</t>
        </is>
      </c>
      <c r="B776" s="551" t="inlineStr">
        <is>
          <t>AU</t>
        </is>
      </c>
      <c r="C776" s="551" t="inlineStr">
        <is>
          <t>APAC</t>
        </is>
      </c>
    </row>
    <row r="777">
      <c r="A777" s="551" t="inlineStr">
        <is>
          <t>Robo Daily</t>
        </is>
      </c>
      <c r="B777" s="551" t="inlineStr">
        <is>
          <t>US</t>
        </is>
      </c>
      <c r="C777" s="551" t="inlineStr">
        <is>
          <t>NAM</t>
        </is>
      </c>
    </row>
    <row r="778">
      <c r="A778" s="551" t="inlineStr">
        <is>
          <t>Robot-magazine</t>
        </is>
      </c>
      <c r="B778" s="551" t="inlineStr">
        <is>
          <t>NL</t>
        </is>
      </c>
      <c r="C778" s="551" t="inlineStr">
        <is>
          <t>EMEA</t>
        </is>
      </c>
    </row>
    <row r="779">
      <c r="A779" s="551" t="inlineStr">
        <is>
          <t>Robotics &amp; Automation Magazine</t>
        </is>
      </c>
      <c r="B779" s="517" t="inlineStr">
        <is>
          <t>UK</t>
        </is>
      </c>
      <c r="C779" s="551" t="inlineStr">
        <is>
          <t>EMEA</t>
        </is>
      </c>
    </row>
    <row r="780">
      <c r="A780" s="551" t="inlineStr">
        <is>
          <t>Robotics Tomorrow</t>
        </is>
      </c>
      <c r="B780" s="551" t="inlineStr">
        <is>
          <t>US</t>
        </is>
      </c>
      <c r="C780" s="551" t="inlineStr">
        <is>
          <t>Global</t>
        </is>
      </c>
    </row>
    <row r="781">
      <c r="A781" s="551" t="inlineStr">
        <is>
          <t>Robotics247</t>
        </is>
      </c>
      <c r="B781" s="551" t="inlineStr">
        <is>
          <t>US</t>
        </is>
      </c>
      <c r="C781" s="551" t="inlineStr">
        <is>
          <t>NAM</t>
        </is>
      </c>
    </row>
    <row r="782">
      <c r="A782" s="551" t="inlineStr">
        <is>
          <t>Rock Products</t>
        </is>
      </c>
      <c r="B782" s="551" t="inlineStr">
        <is>
          <t>US</t>
        </is>
      </c>
      <c r="C782" s="551" t="inlineStr">
        <is>
          <t>NAM</t>
        </is>
      </c>
    </row>
    <row r="783">
      <c r="A783" s="551" t="inlineStr">
        <is>
          <t>Rock to Road</t>
        </is>
      </c>
      <c r="B783" s="551" t="inlineStr">
        <is>
          <t>US</t>
        </is>
      </c>
      <c r="C783" s="551" t="inlineStr">
        <is>
          <t>NAM</t>
        </is>
      </c>
    </row>
    <row r="784">
      <c r="A784" s="551" t="inlineStr">
        <is>
          <t xml:space="preserve">Rocky Mountain Construction </t>
        </is>
      </c>
      <c r="B784" s="517" t="inlineStr">
        <is>
          <t>US</t>
        </is>
      </c>
      <c r="C784" s="551" t="inlineStr">
        <is>
          <t>NAM</t>
        </is>
      </c>
    </row>
    <row r="785">
      <c r="A785" s="551" t="inlineStr">
        <is>
          <t>ROPL Global Construction Equipment Report</t>
        </is>
      </c>
      <c r="B785" s="551" t="inlineStr">
        <is>
          <t>UK</t>
        </is>
      </c>
      <c r="C785" s="551" t="inlineStr">
        <is>
          <t>Global</t>
        </is>
      </c>
    </row>
    <row r="786">
      <c r="A786" s="551" t="inlineStr">
        <is>
          <t>RTT News</t>
        </is>
      </c>
      <c r="B786" s="551" t="inlineStr">
        <is>
          <t>US</t>
        </is>
      </c>
      <c r="C786" s="551" t="inlineStr">
        <is>
          <t>NAM</t>
        </is>
      </c>
    </row>
    <row r="787">
      <c r="A787" s="551" t="inlineStr">
        <is>
          <t>Rugged PC Review</t>
        </is>
      </c>
      <c r="B787" s="551" t="inlineStr">
        <is>
          <t>US</t>
        </is>
      </c>
      <c r="C787" s="551" t="inlineStr">
        <is>
          <t>NAM</t>
        </is>
      </c>
    </row>
    <row r="788">
      <c r="A788" s="551" t="inlineStr">
        <is>
          <t>Rural News Group</t>
        </is>
      </c>
      <c r="B788" s="551" t="inlineStr">
        <is>
          <t>NZ</t>
        </is>
      </c>
      <c r="C788" s="551" t="inlineStr">
        <is>
          <t>APAC</t>
        </is>
      </c>
    </row>
    <row r="789">
      <c r="A789" s="551" t="inlineStr">
        <is>
          <t>Ruta del Transporte</t>
        </is>
      </c>
      <c r="B789" s="551" t="inlineStr">
        <is>
          <t>ES</t>
        </is>
      </c>
      <c r="C789" s="551" t="inlineStr">
        <is>
          <t>EMEA</t>
        </is>
      </c>
    </row>
    <row r="790">
      <c r="A790" s="551" t="inlineStr">
        <is>
          <t>SafeCarNews</t>
        </is>
      </c>
      <c r="B790" s="551" t="inlineStr">
        <is>
          <t>US</t>
        </is>
      </c>
      <c r="C790" s="551" t="inlineStr">
        <is>
          <t>NAM</t>
        </is>
      </c>
    </row>
    <row r="791">
      <c r="A791" s="551" t="inlineStr">
        <is>
          <t>SalesTechSeries</t>
        </is>
      </c>
      <c r="B791" s="551" t="inlineStr">
        <is>
          <t>US</t>
        </is>
      </c>
      <c r="C791" s="551" t="inlineStr">
        <is>
          <t>NAM</t>
        </is>
      </c>
    </row>
    <row r="792">
      <c r="A792" s="551" t="inlineStr">
        <is>
          <t>Sask Today</t>
        </is>
      </c>
      <c r="B792" s="551" t="inlineStr">
        <is>
          <t>CA</t>
        </is>
      </c>
      <c r="C792" s="551" t="inlineStr">
        <is>
          <t>NAM</t>
        </is>
      </c>
    </row>
    <row r="793">
      <c r="A793" s="551" t="inlineStr">
        <is>
          <t>Schweizer Land Technik</t>
        </is>
      </c>
      <c r="B793" s="517" t="inlineStr">
        <is>
          <t>CH</t>
        </is>
      </c>
      <c r="C793" s="551" t="inlineStr">
        <is>
          <t>EMEA</t>
        </is>
      </c>
    </row>
    <row r="794">
      <c r="A794" s="551" t="inlineStr">
        <is>
          <t>SCM IT Subway Map</t>
        </is>
      </c>
      <c r="B794" s="517" t="inlineStr">
        <is>
          <t>NL</t>
        </is>
      </c>
      <c r="C794" s="551" t="inlineStr">
        <is>
          <t>EMEA</t>
        </is>
      </c>
    </row>
    <row r="795">
      <c r="A795" s="551" t="inlineStr">
        <is>
          <t>Sea Technology</t>
        </is>
      </c>
      <c r="B795" s="517" t="inlineStr">
        <is>
          <t>US</t>
        </is>
      </c>
      <c r="C795" s="551" t="inlineStr">
        <is>
          <t>NAM</t>
        </is>
      </c>
    </row>
    <row r="796">
      <c r="A796" s="551" t="inlineStr">
        <is>
          <t>Seareporter</t>
        </is>
      </c>
      <c r="B796" s="551" t="inlineStr">
        <is>
          <t>IT</t>
        </is>
      </c>
      <c r="C796" s="551" t="inlineStr">
        <is>
          <t>EMEA</t>
        </is>
      </c>
    </row>
    <row r="797">
      <c r="A797" s="551" t="inlineStr">
        <is>
          <t>Seeking Alpha</t>
        </is>
      </c>
      <c r="B797" s="551" t="inlineStr">
        <is>
          <t>US</t>
        </is>
      </c>
      <c r="C797" s="551" t="inlineStr">
        <is>
          <t>NAM</t>
        </is>
      </c>
    </row>
    <row r="798">
      <c r="A798" s="551" t="inlineStr">
        <is>
          <t>SelfDriveNews</t>
        </is>
      </c>
      <c r="B798" s="551" t="inlineStr">
        <is>
          <t>US</t>
        </is>
      </c>
      <c r="C798" s="551" t="inlineStr">
        <is>
          <t>NAM</t>
        </is>
      </c>
    </row>
    <row r="799">
      <c r="A799" s="551" t="inlineStr">
        <is>
          <t>Sensors &amp; Systems</t>
        </is>
      </c>
      <c r="B799" s="551" t="inlineStr">
        <is>
          <t>US</t>
        </is>
      </c>
      <c r="C799" s="551" t="inlineStr">
        <is>
          <t>NAM</t>
        </is>
      </c>
    </row>
    <row r="800">
      <c r="A800" s="551" t="inlineStr">
        <is>
          <t>Sensors &amp; Systems</t>
        </is>
      </c>
      <c r="B800" s="551" t="inlineStr">
        <is>
          <t>US</t>
        </is>
      </c>
      <c r="C800" s="551" t="inlineStr">
        <is>
          <t>NAM</t>
        </is>
      </c>
    </row>
    <row r="801">
      <c r="A801" s="551" t="inlineStr">
        <is>
          <t>ShareCG</t>
        </is>
      </c>
      <c r="B801" s="551" t="inlineStr">
        <is>
          <t>US</t>
        </is>
      </c>
      <c r="C801" s="551" t="inlineStr">
        <is>
          <t>NAM</t>
        </is>
      </c>
    </row>
    <row r="802">
      <c r="A802" s="551" t="inlineStr">
        <is>
          <t>Ship Technology</t>
        </is>
      </c>
      <c r="B802" s="517" t="inlineStr">
        <is>
          <t>UK</t>
        </is>
      </c>
      <c r="C802" s="551" t="inlineStr">
        <is>
          <t>Global</t>
        </is>
      </c>
    </row>
    <row r="803">
      <c r="A803" s="551" t="inlineStr">
        <is>
          <t>Ski Area Management</t>
        </is>
      </c>
      <c r="B803" s="517" t="inlineStr">
        <is>
          <t>US</t>
        </is>
      </c>
      <c r="C803" s="551" t="inlineStr">
        <is>
          <t>NAM</t>
        </is>
      </c>
    </row>
    <row r="804">
      <c r="A804" s="551" t="inlineStr">
        <is>
          <t>Sky News</t>
        </is>
      </c>
      <c r="B804" s="551" t="inlineStr">
        <is>
          <t>UK</t>
        </is>
      </c>
      <c r="C804" s="551" t="inlineStr">
        <is>
          <t>Global</t>
        </is>
      </c>
    </row>
    <row r="805">
      <c r="A805" s="551" t="inlineStr">
        <is>
          <t>Smart Energy International</t>
        </is>
      </c>
      <c r="B805" s="551" t="inlineStr">
        <is>
          <t>US</t>
        </is>
      </c>
      <c r="C805" s="551" t="inlineStr">
        <is>
          <t>NAM</t>
        </is>
      </c>
    </row>
    <row r="806">
      <c r="A806" s="551" t="inlineStr">
        <is>
          <t>Smart Manufacturing Today</t>
        </is>
      </c>
      <c r="B806" s="551" t="inlineStr">
        <is>
          <t>NZ</t>
        </is>
      </c>
      <c r="C806" s="551" t="inlineStr">
        <is>
          <t>APAC</t>
        </is>
      </c>
    </row>
    <row r="807">
      <c r="A807" s="551" t="inlineStr">
        <is>
          <t>Smart Maritime Network</t>
        </is>
      </c>
      <c r="B807" s="517" t="inlineStr">
        <is>
          <t>UK</t>
        </is>
      </c>
      <c r="C807" s="551" t="inlineStr">
        <is>
          <t>EMEA</t>
        </is>
      </c>
    </row>
    <row r="808">
      <c r="A808" s="551" t="inlineStr">
        <is>
          <t>SNIPS</t>
        </is>
      </c>
      <c r="B808" s="551" t="inlineStr">
        <is>
          <t>US</t>
        </is>
      </c>
      <c r="C808" s="551" t="inlineStr">
        <is>
          <t>NAM</t>
        </is>
      </c>
    </row>
    <row r="809">
      <c r="A809" s="551" t="inlineStr">
        <is>
          <t>Solar Builder</t>
        </is>
      </c>
      <c r="B809" s="551" t="inlineStr">
        <is>
          <t>US</t>
        </is>
      </c>
      <c r="C809" s="551" t="inlineStr">
        <is>
          <t>NAM</t>
        </is>
      </c>
    </row>
    <row r="810">
      <c r="A810" s="551" t="inlineStr">
        <is>
          <t>Solar Power World</t>
        </is>
      </c>
      <c r="B810" s="551" t="inlineStr">
        <is>
          <t>US</t>
        </is>
      </c>
      <c r="C810" s="551" t="inlineStr">
        <is>
          <t>NAM</t>
        </is>
      </c>
    </row>
    <row r="811">
      <c r="A811" s="551" t="inlineStr">
        <is>
          <t>Solid</t>
        </is>
      </c>
      <c r="B811" s="517" t="inlineStr">
        <is>
          <t>AT</t>
        </is>
      </c>
      <c r="C811" s="551" t="inlineStr">
        <is>
          <t>EMEA</t>
        </is>
      </c>
    </row>
    <row r="812">
      <c r="A812" s="551" t="inlineStr">
        <is>
          <t>Sourceable</t>
        </is>
      </c>
      <c r="B812" s="517" t="inlineStr">
        <is>
          <t>AU</t>
        </is>
      </c>
      <c r="C812" s="551" t="inlineStr">
        <is>
          <t>APAC</t>
        </is>
      </c>
    </row>
    <row r="813">
      <c r="A813" s="551" t="inlineStr">
        <is>
          <t>Southeast Asia Construction</t>
        </is>
      </c>
      <c r="B813" s="551" t="inlineStr">
        <is>
          <t>US</t>
        </is>
      </c>
      <c r="C813" s="551" t="inlineStr">
        <is>
          <t>NAM</t>
        </is>
      </c>
    </row>
    <row r="814">
      <c r="A814" s="551" t="inlineStr">
        <is>
          <t>Space Daily</t>
        </is>
      </c>
      <c r="B814" s="551" t="inlineStr">
        <is>
          <t>US</t>
        </is>
      </c>
      <c r="C814" s="551" t="inlineStr">
        <is>
          <t>NAM</t>
        </is>
      </c>
    </row>
    <row r="815">
      <c r="A815" s="551" t="inlineStr">
        <is>
          <t>Spacewach Global</t>
        </is>
      </c>
      <c r="B815" s="551" t="inlineStr">
        <is>
          <t>DE</t>
        </is>
      </c>
      <c r="C815" s="551" t="inlineStr">
        <is>
          <t>Global</t>
        </is>
      </c>
    </row>
    <row r="816">
      <c r="A816" s="551" t="inlineStr">
        <is>
          <t>Spatial Source</t>
        </is>
      </c>
      <c r="B816" s="551" t="inlineStr">
        <is>
          <t>AU</t>
        </is>
      </c>
      <c r="C816" s="551" t="inlineStr">
        <is>
          <t>APAC</t>
        </is>
      </c>
    </row>
    <row r="817">
      <c r="A817" s="551" t="inlineStr">
        <is>
          <t>Stock Titan</t>
        </is>
      </c>
      <c r="B817" s="551" t="inlineStr">
        <is>
          <t>US</t>
        </is>
      </c>
      <c r="C817" s="551" t="inlineStr">
        <is>
          <t>NAM</t>
        </is>
      </c>
    </row>
    <row r="818">
      <c r="A818" s="551" t="inlineStr">
        <is>
          <t>Stormwater Solutions</t>
        </is>
      </c>
      <c r="B818" s="517" t="inlineStr">
        <is>
          <t>US</t>
        </is>
      </c>
      <c r="C818" s="551" t="inlineStr">
        <is>
          <t>NAM</t>
        </is>
      </c>
    </row>
    <row r="819">
      <c r="A819" s="551" t="inlineStr">
        <is>
          <t>Strade e Autostrade</t>
        </is>
      </c>
      <c r="B819" s="517" t="inlineStr">
        <is>
          <t>IT</t>
        </is>
      </c>
      <c r="C819" s="551" t="inlineStr">
        <is>
          <t>EMEA</t>
        </is>
      </c>
    </row>
    <row r="820">
      <c r="A820" s="551" t="inlineStr">
        <is>
          <t>Strategic CHRO</t>
        </is>
      </c>
      <c r="B820" s="551" t="inlineStr">
        <is>
          <t>US</t>
        </is>
      </c>
      <c r="C820" s="551" t="inlineStr">
        <is>
          <t>Global</t>
        </is>
      </c>
    </row>
    <row r="821">
      <c r="A821" s="551" t="inlineStr">
        <is>
          <t xml:space="preserve">StreetInsider.com </t>
        </is>
      </c>
      <c r="B821" s="551" t="inlineStr">
        <is>
          <t>US</t>
        </is>
      </c>
      <c r="C821" s="551" t="inlineStr">
        <is>
          <t>NAM</t>
        </is>
      </c>
    </row>
    <row r="822">
      <c r="A822" s="551" t="inlineStr">
        <is>
          <t>Strip-Till Farmer</t>
        </is>
      </c>
      <c r="B822" s="551" t="inlineStr">
        <is>
          <t>US</t>
        </is>
      </c>
      <c r="C822" s="551" t="inlineStr">
        <is>
          <t>NAM</t>
        </is>
      </c>
    </row>
    <row r="823">
      <c r="A823" s="551" t="inlineStr">
        <is>
          <t>Structure</t>
        </is>
      </c>
      <c r="B823" s="551" t="inlineStr">
        <is>
          <t>US</t>
        </is>
      </c>
      <c r="C823" s="551" t="inlineStr">
        <is>
          <t>NAM</t>
        </is>
      </c>
    </row>
    <row r="824">
      <c r="A824" s="551" t="inlineStr">
        <is>
          <t>sUAS News</t>
        </is>
      </c>
      <c r="B824" s="551" t="inlineStr">
        <is>
          <t>US</t>
        </is>
      </c>
      <c r="C824" s="551" t="inlineStr">
        <is>
          <t>NAM</t>
        </is>
      </c>
    </row>
    <row r="825">
      <c r="A825" s="551" t="inlineStr">
        <is>
          <t>Successful Farming</t>
        </is>
      </c>
      <c r="B825" s="551" t="inlineStr">
        <is>
          <t>US</t>
        </is>
      </c>
      <c r="C825" s="551" t="inlineStr">
        <is>
          <t>NAM</t>
        </is>
      </c>
    </row>
    <row r="826">
      <c r="A826" s="551" t="inlineStr">
        <is>
          <t>Südwest Presse</t>
        </is>
      </c>
      <c r="B826" s="517" t="inlineStr">
        <is>
          <t>DE</t>
        </is>
      </c>
      <c r="C826" s="551" t="inlineStr">
        <is>
          <t>EMEA</t>
        </is>
      </c>
    </row>
    <row r="827">
      <c r="A827" s="551" t="inlineStr">
        <is>
          <t>Sugar Producer</t>
        </is>
      </c>
      <c r="B827" s="551" t="inlineStr">
        <is>
          <t>US</t>
        </is>
      </c>
      <c r="C827" s="551" t="inlineStr">
        <is>
          <t>NAM</t>
        </is>
      </c>
    </row>
    <row r="828">
      <c r="A828" s="551" t="inlineStr">
        <is>
          <t>Supply &amp; Demand Chain Executive</t>
        </is>
      </c>
      <c r="B828" s="551" t="inlineStr">
        <is>
          <t>US</t>
        </is>
      </c>
      <c r="C828" s="551" t="inlineStr">
        <is>
          <t>NAM</t>
        </is>
      </c>
    </row>
    <row r="829">
      <c r="A829" s="551" t="inlineStr">
        <is>
          <t>Supply Chain &amp; Demand Exec.</t>
        </is>
      </c>
      <c r="B829" s="551" t="inlineStr">
        <is>
          <t>US</t>
        </is>
      </c>
      <c r="C829" s="551" t="inlineStr">
        <is>
          <t>NAM</t>
        </is>
      </c>
    </row>
    <row r="830">
      <c r="A830" s="551" t="inlineStr">
        <is>
          <t>Supply Chain Digital</t>
        </is>
      </c>
      <c r="B830" s="551" t="inlineStr">
        <is>
          <t>UK</t>
        </is>
      </c>
      <c r="C830" s="551" t="inlineStr">
        <is>
          <t>EMEA</t>
        </is>
      </c>
    </row>
    <row r="831">
      <c r="A831" s="551" t="inlineStr">
        <is>
          <t>Supply Chain IT (UK)</t>
        </is>
      </c>
      <c r="B831" s="551" t="inlineStr">
        <is>
          <t>UK</t>
        </is>
      </c>
      <c r="C831" s="551" t="inlineStr">
        <is>
          <t>EMEA</t>
        </is>
      </c>
    </row>
    <row r="832">
      <c r="A832" s="551" t="inlineStr">
        <is>
          <t>Supply Chain Magazine FR</t>
        </is>
      </c>
      <c r="B832" s="517" t="inlineStr">
        <is>
          <t>FR</t>
        </is>
      </c>
      <c r="C832" s="551" t="inlineStr">
        <is>
          <t>EMEA</t>
        </is>
      </c>
    </row>
    <row r="833">
      <c r="A833" s="551" t="inlineStr">
        <is>
          <t>Supply Chain Magazine NL</t>
        </is>
      </c>
      <c r="B833" s="517" t="inlineStr">
        <is>
          <t>NL</t>
        </is>
      </c>
      <c r="C833" s="551" t="inlineStr">
        <is>
          <t>EMEA</t>
        </is>
      </c>
    </row>
    <row r="834">
      <c r="A834" s="551" t="inlineStr">
        <is>
          <t>Supply Chain Strategy</t>
        </is>
      </c>
      <c r="B834" s="551" t="inlineStr">
        <is>
          <t>UK</t>
        </is>
      </c>
      <c r="C834" s="551" t="inlineStr">
        <is>
          <t>EMEA</t>
        </is>
      </c>
    </row>
    <row r="835">
      <c r="A835" s="551" t="inlineStr">
        <is>
          <t>Supply Chain Village</t>
        </is>
      </c>
      <c r="B835" s="517" t="inlineStr">
        <is>
          <t>FR</t>
        </is>
      </c>
      <c r="C835" s="551" t="inlineStr">
        <is>
          <t>EMEA</t>
        </is>
      </c>
    </row>
    <row r="836">
      <c r="A836" s="551" t="inlineStr">
        <is>
          <t>Sussex Express</t>
        </is>
      </c>
      <c r="B836" s="551" t="inlineStr">
        <is>
          <t>UK</t>
        </is>
      </c>
      <c r="C836" s="551" t="inlineStr">
        <is>
          <t>EMEA</t>
        </is>
      </c>
    </row>
    <row r="837">
      <c r="A837" s="551" t="inlineStr">
        <is>
          <t>Sustainable Brands</t>
        </is>
      </c>
      <c r="B837" s="551" t="inlineStr">
        <is>
          <t>US</t>
        </is>
      </c>
      <c r="C837" s="551" t="inlineStr">
        <is>
          <t>NAM</t>
        </is>
      </c>
    </row>
    <row r="838">
      <c r="A838" s="551" t="inlineStr">
        <is>
          <t>Sustainable Future News</t>
        </is>
      </c>
      <c r="B838" s="551" t="inlineStr">
        <is>
          <t>UK</t>
        </is>
      </c>
      <c r="C838" s="551" t="inlineStr">
        <is>
          <t>EMEA</t>
        </is>
      </c>
    </row>
    <row r="839">
      <c r="A839" s="551" t="inlineStr">
        <is>
          <t>Svensk Byggtidning</t>
        </is>
      </c>
      <c r="B839" s="551" t="inlineStr">
        <is>
          <t>SE</t>
        </is>
      </c>
      <c r="C839" s="551" t="inlineStr">
        <is>
          <t>EMEA</t>
        </is>
      </c>
    </row>
    <row r="840">
      <c r="A840" s="551" t="inlineStr">
        <is>
          <t>TAM America</t>
        </is>
      </c>
      <c r="B840" s="551" t="inlineStr">
        <is>
          <t>US</t>
        </is>
      </c>
      <c r="C840" s="551" t="inlineStr">
        <is>
          <t>NAM</t>
        </is>
      </c>
    </row>
    <row r="841">
      <c r="A841" s="551" t="inlineStr">
        <is>
          <t>Tech Talk Daily</t>
        </is>
      </c>
      <c r="B841" s="517" t="inlineStr">
        <is>
          <t>UK</t>
        </is>
      </c>
      <c r="C841" s="551" t="inlineStr">
        <is>
          <t>Global</t>
        </is>
      </c>
    </row>
    <row r="842">
      <c r="A842" s="551" t="inlineStr">
        <is>
          <t>Tech User Magazine</t>
        </is>
      </c>
      <c r="B842" s="551" t="inlineStr">
        <is>
          <t>UK</t>
        </is>
      </c>
      <c r="C842" s="551" t="inlineStr">
        <is>
          <t>EMEA</t>
        </is>
      </c>
    </row>
    <row r="843">
      <c r="A843" s="551" t="inlineStr">
        <is>
          <t>TechCrunch</t>
        </is>
      </c>
      <c r="B843" s="551" t="inlineStr">
        <is>
          <t>US</t>
        </is>
      </c>
      <c r="C843" s="551" t="inlineStr">
        <is>
          <t>NAM</t>
        </is>
      </c>
    </row>
    <row r="844">
      <c r="A844" s="551" t="inlineStr">
        <is>
          <t>Techdash</t>
        </is>
      </c>
      <c r="B844" s="551" t="inlineStr">
        <is>
          <t>US</t>
        </is>
      </c>
      <c r="C844" s="551" t="inlineStr">
        <is>
          <t>NAM</t>
        </is>
      </c>
    </row>
    <row r="845">
      <c r="A845" s="551" t="inlineStr">
        <is>
          <t>Techie Mag</t>
        </is>
      </c>
      <c r="B845" s="551" t="inlineStr">
        <is>
          <t>UK</t>
        </is>
      </c>
      <c r="C845" s="551" t="inlineStr">
        <is>
          <t>EMEA</t>
        </is>
      </c>
    </row>
    <row r="846">
      <c r="A846" s="551" t="inlineStr">
        <is>
          <t>Technative</t>
        </is>
      </c>
      <c r="B846" s="551" t="inlineStr">
        <is>
          <t>UK</t>
        </is>
      </c>
      <c r="C846" s="551" t="inlineStr">
        <is>
          <t>EMEA</t>
        </is>
      </c>
    </row>
    <row r="847">
      <c r="A847" s="551" t="inlineStr">
        <is>
          <t>Technical Review ME</t>
        </is>
      </c>
      <c r="B847" s="551" t="inlineStr">
        <is>
          <t>UK</t>
        </is>
      </c>
      <c r="C847" s="551" t="inlineStr">
        <is>
          <t>EMEA</t>
        </is>
      </c>
    </row>
    <row r="848">
      <c r="A848" s="551" t="inlineStr">
        <is>
          <t>Techno Retail</t>
        </is>
      </c>
      <c r="B848" s="551" t="inlineStr">
        <is>
          <t>IT</t>
        </is>
      </c>
      <c r="C848" s="551" t="inlineStr">
        <is>
          <t>EMEA</t>
        </is>
      </c>
    </row>
    <row r="849">
      <c r="A849" s="551" t="inlineStr">
        <is>
          <t>Technology Reseller</t>
        </is>
      </c>
      <c r="B849" s="551" t="inlineStr">
        <is>
          <t>UK</t>
        </is>
      </c>
      <c r="C849" s="551" t="inlineStr">
        <is>
          <t>EMEA</t>
        </is>
      </c>
    </row>
    <row r="850">
      <c r="A850" s="551" t="inlineStr">
        <is>
          <t>Techopedia</t>
        </is>
      </c>
      <c r="B850" s="551" t="inlineStr">
        <is>
          <t>US</t>
        </is>
      </c>
      <c r="C850" s="551" t="inlineStr">
        <is>
          <t>Global</t>
        </is>
      </c>
    </row>
    <row r="851">
      <c r="A851" s="551" t="inlineStr">
        <is>
          <t>TechRound</t>
        </is>
      </c>
      <c r="B851" s="551" t="inlineStr">
        <is>
          <t>UK</t>
        </is>
      </c>
      <c r="C851" s="551" t="inlineStr">
        <is>
          <t>EMEA</t>
        </is>
      </c>
    </row>
    <row r="852">
      <c r="A852" s="551" t="inlineStr">
        <is>
          <t>Techsmart</t>
        </is>
      </c>
      <c r="B852" s="551" t="inlineStr">
        <is>
          <t>US</t>
        </is>
      </c>
      <c r="C852" s="551" t="inlineStr">
        <is>
          <t>NAM</t>
        </is>
      </c>
    </row>
    <row r="853">
      <c r="A853" s="551" t="inlineStr">
        <is>
          <t>TechTimes</t>
        </is>
      </c>
      <c r="B853" s="551" t="inlineStr">
        <is>
          <t>US</t>
        </is>
      </c>
      <c r="C853" s="551" t="inlineStr">
        <is>
          <t>NAM</t>
        </is>
      </c>
    </row>
    <row r="854">
      <c r="A854" s="551" t="inlineStr">
        <is>
          <t>Tekno Holic News</t>
        </is>
      </c>
      <c r="B854" s="551" t="inlineStr">
        <is>
          <t>US</t>
        </is>
      </c>
      <c r="C854" s="551" t="inlineStr">
        <is>
          <t>NAM</t>
        </is>
      </c>
    </row>
    <row r="855">
      <c r="A855" s="551" t="inlineStr">
        <is>
          <t>TelecomDrive</t>
        </is>
      </c>
      <c r="B855" s="551" t="inlineStr">
        <is>
          <t>IN</t>
        </is>
      </c>
      <c r="C855" s="551" t="inlineStr">
        <is>
          <t>APAC</t>
        </is>
      </c>
    </row>
    <row r="856">
      <c r="A856" s="551" t="inlineStr">
        <is>
          <t>Telecompaper</t>
        </is>
      </c>
      <c r="B856" s="551" t="inlineStr">
        <is>
          <t>NL</t>
        </is>
      </c>
      <c r="C856" s="551" t="inlineStr">
        <is>
          <t>Global</t>
        </is>
      </c>
    </row>
    <row r="857">
      <c r="A857" s="551" t="inlineStr">
        <is>
          <t>Telegraph &amp; Argus</t>
        </is>
      </c>
      <c r="B857" s="551" t="inlineStr">
        <is>
          <t>UK</t>
        </is>
      </c>
      <c r="C857" s="551" t="inlineStr">
        <is>
          <t>EMEA</t>
        </is>
      </c>
    </row>
    <row r="858">
      <c r="A858" s="551" t="inlineStr">
        <is>
          <t>Telematics Wire</t>
        </is>
      </c>
      <c r="B858" s="551" t="inlineStr">
        <is>
          <t>US</t>
        </is>
      </c>
      <c r="C858" s="551" t="inlineStr">
        <is>
          <t>Global</t>
        </is>
      </c>
    </row>
    <row r="859">
      <c r="A859" s="551" t="inlineStr">
        <is>
          <t>TenLinks</t>
        </is>
      </c>
      <c r="B859" s="551" t="inlineStr">
        <is>
          <t>US</t>
        </is>
      </c>
      <c r="C859" s="551" t="inlineStr">
        <is>
          <t>NAM</t>
        </is>
      </c>
    </row>
    <row r="860">
      <c r="A860" s="551" t="inlineStr">
        <is>
          <t>TerraDaily</t>
        </is>
      </c>
      <c r="B860" s="551" t="inlineStr">
        <is>
          <t>US</t>
        </is>
      </c>
      <c r="C860" s="551" t="inlineStr">
        <is>
          <t>NAM</t>
        </is>
      </c>
    </row>
    <row r="861">
      <c r="A861" s="551" t="inlineStr">
        <is>
          <t>Terre-Net</t>
        </is>
      </c>
      <c r="B861" s="517" t="inlineStr">
        <is>
          <t>FR</t>
        </is>
      </c>
      <c r="C861" s="551" t="inlineStr">
        <is>
          <t>EMEA</t>
        </is>
      </c>
    </row>
    <row r="862">
      <c r="A862" s="551" t="inlineStr">
        <is>
          <t>Texas Contractor</t>
        </is>
      </c>
      <c r="B862" s="517" t="inlineStr">
        <is>
          <t>US</t>
        </is>
      </c>
      <c r="C862" s="551" t="inlineStr">
        <is>
          <t>NAM</t>
        </is>
      </c>
    </row>
    <row r="863">
      <c r="A863" s="551" t="inlineStr">
        <is>
          <t>TGA Fachplaner</t>
        </is>
      </c>
      <c r="B863" s="551" t="inlineStr">
        <is>
          <t>DE</t>
        </is>
      </c>
      <c r="C863" s="551" t="inlineStr">
        <is>
          <t>EMEA</t>
        </is>
      </c>
    </row>
    <row r="864">
      <c r="A864" s="551" t="inlineStr">
        <is>
          <t>TGA Praxis</t>
        </is>
      </c>
      <c r="B864" s="551" t="inlineStr">
        <is>
          <t>DE</t>
        </is>
      </c>
      <c r="C864" s="551" t="inlineStr">
        <is>
          <t>EMEA</t>
        </is>
      </c>
    </row>
    <row r="865">
      <c r="A865" s="551" t="inlineStr">
        <is>
          <t>The American Surveyor</t>
        </is>
      </c>
      <c r="B865" s="517" t="inlineStr">
        <is>
          <t>US</t>
        </is>
      </c>
      <c r="C865" s="551" t="inlineStr">
        <is>
          <t>NAM</t>
        </is>
      </c>
    </row>
    <row r="866">
      <c r="A866" s="551" t="inlineStr">
        <is>
          <t>The B1M</t>
        </is>
      </c>
      <c r="B866" s="517" t="inlineStr">
        <is>
          <t>UK</t>
        </is>
      </c>
      <c r="C866" s="551" t="inlineStr">
        <is>
          <t>Global</t>
        </is>
      </c>
    </row>
    <row r="867">
      <c r="A867" s="551" t="inlineStr">
        <is>
          <t>The Business Concept</t>
        </is>
      </c>
      <c r="B867" s="551" t="inlineStr">
        <is>
          <t>UK</t>
        </is>
      </c>
      <c r="C867" s="551" t="inlineStr">
        <is>
          <t>EMEA</t>
        </is>
      </c>
    </row>
    <row r="868">
      <c r="A868" s="551" t="inlineStr">
        <is>
          <t>The Construction Index</t>
        </is>
      </c>
      <c r="B868" s="517" t="inlineStr">
        <is>
          <t>UK</t>
        </is>
      </c>
      <c r="C868" s="551" t="inlineStr">
        <is>
          <t>EMEA</t>
        </is>
      </c>
    </row>
    <row r="869">
      <c r="A869" s="551" t="inlineStr">
        <is>
          <t>The Dirt</t>
        </is>
      </c>
      <c r="B869" s="517" t="inlineStr">
        <is>
          <t>US</t>
        </is>
      </c>
      <c r="C869" s="551" t="inlineStr">
        <is>
          <t>NAM</t>
        </is>
      </c>
    </row>
    <row r="870">
      <c r="A870" s="551" t="inlineStr">
        <is>
          <t>The Drill Down</t>
        </is>
      </c>
      <c r="B870" s="551" t="inlineStr">
        <is>
          <t>US</t>
        </is>
      </c>
      <c r="C870" s="551" t="inlineStr">
        <is>
          <t>NAM</t>
        </is>
      </c>
    </row>
    <row r="871">
      <c r="A871" s="551" t="inlineStr">
        <is>
          <t>The Engineer</t>
        </is>
      </c>
      <c r="B871" s="551" t="inlineStr">
        <is>
          <t>UK</t>
        </is>
      </c>
      <c r="C871" s="551" t="inlineStr">
        <is>
          <t>EMEA</t>
        </is>
      </c>
    </row>
    <row r="872">
      <c r="A872" s="551" t="inlineStr">
        <is>
          <t>The EV Report</t>
        </is>
      </c>
      <c r="B872" s="551" t="inlineStr">
        <is>
          <t>US</t>
        </is>
      </c>
      <c r="C872" s="551" t="inlineStr">
        <is>
          <t>NAM</t>
        </is>
      </c>
    </row>
    <row r="873">
      <c r="A873" s="551" t="inlineStr">
        <is>
          <t>The Fabricator</t>
        </is>
      </c>
      <c r="B873" s="551" t="inlineStr">
        <is>
          <t>US</t>
        </is>
      </c>
      <c r="C873" s="551" t="inlineStr">
        <is>
          <t>NAM</t>
        </is>
      </c>
    </row>
    <row r="874">
      <c r="A874" s="551" t="inlineStr">
        <is>
          <t>The Geoholics</t>
        </is>
      </c>
      <c r="B874" s="517" t="inlineStr">
        <is>
          <t>US</t>
        </is>
      </c>
      <c r="C874" s="551" t="inlineStr">
        <is>
          <t>NAM</t>
        </is>
      </c>
    </row>
    <row r="875">
      <c r="A875" s="551" t="inlineStr">
        <is>
          <t>The GPS Times</t>
        </is>
      </c>
      <c r="B875" s="551" t="inlineStr">
        <is>
          <t>IN</t>
        </is>
      </c>
      <c r="C875" s="551" t="inlineStr">
        <is>
          <t>APAC</t>
        </is>
      </c>
    </row>
    <row r="876">
      <c r="A876" s="551" t="inlineStr">
        <is>
          <t>The Guardian</t>
        </is>
      </c>
      <c r="B876" s="551" t="inlineStr">
        <is>
          <t>UK</t>
        </is>
      </c>
      <c r="C876" s="551" t="inlineStr">
        <is>
          <t>EMEA</t>
        </is>
      </c>
    </row>
    <row r="877">
      <c r="A877" s="551" t="inlineStr">
        <is>
          <t>The Korea Economic Daily</t>
        </is>
      </c>
      <c r="B877" s="517" t="inlineStr">
        <is>
          <t>KS</t>
        </is>
      </c>
      <c r="C877" s="551" t="inlineStr">
        <is>
          <t>APAC</t>
        </is>
      </c>
    </row>
    <row r="878">
      <c r="A878" s="551" t="inlineStr">
        <is>
          <t>The Land</t>
        </is>
      </c>
      <c r="B878" s="551" t="inlineStr">
        <is>
          <t>AU</t>
        </is>
      </c>
      <c r="C878" s="551" t="inlineStr">
        <is>
          <t>APAC</t>
        </is>
      </c>
    </row>
    <row r="879">
      <c r="A879" s="551" t="inlineStr">
        <is>
          <t>The Logistics Point</t>
        </is>
      </c>
      <c r="B879" s="551" t="inlineStr">
        <is>
          <t>UK</t>
        </is>
      </c>
      <c r="C879" s="551" t="inlineStr">
        <is>
          <t>EMEA</t>
        </is>
      </c>
    </row>
    <row r="880">
      <c r="A880" s="551" t="inlineStr">
        <is>
          <t>The Robot Report</t>
        </is>
      </c>
      <c r="B880" s="551" t="inlineStr">
        <is>
          <t>US</t>
        </is>
      </c>
      <c r="C880" s="551" t="inlineStr">
        <is>
          <t>NAM</t>
        </is>
      </c>
    </row>
    <row r="881">
      <c r="A881" s="551" t="inlineStr">
        <is>
          <t>The Software Report</t>
        </is>
      </c>
      <c r="B881" s="551" t="inlineStr">
        <is>
          <t>US</t>
        </is>
      </c>
      <c r="C881" s="551" t="inlineStr">
        <is>
          <t>NAM</t>
        </is>
      </c>
    </row>
    <row r="882">
      <c r="A882" s="551" t="inlineStr">
        <is>
          <t>The Times</t>
        </is>
      </c>
      <c r="B882" s="551" t="inlineStr">
        <is>
          <t>UK</t>
        </is>
      </c>
      <c r="C882" s="551" t="inlineStr">
        <is>
          <t>EMEA</t>
        </is>
      </c>
    </row>
    <row r="883">
      <c r="A883" s="551" t="inlineStr">
        <is>
          <t>The Wall Street Journal</t>
        </is>
      </c>
      <c r="B883" s="551" t="inlineStr">
        <is>
          <t>US</t>
        </is>
      </c>
      <c r="C883" s="551" t="inlineStr">
        <is>
          <t>NAM</t>
        </is>
      </c>
    </row>
    <row r="884">
      <c r="A884" s="551" t="inlineStr">
        <is>
          <t>The Western Producer</t>
        </is>
      </c>
      <c r="B884" s="551" t="inlineStr">
        <is>
          <t>CA</t>
        </is>
      </c>
      <c r="C884" s="551" t="inlineStr">
        <is>
          <t>NAM</t>
        </is>
      </c>
    </row>
    <row r="885">
      <c r="A885" s="551" t="inlineStr">
        <is>
          <t>The Wooster Daily Record</t>
        </is>
      </c>
      <c r="B885" s="551" t="inlineStr">
        <is>
          <t>US</t>
        </is>
      </c>
      <c r="C885" s="551" t="inlineStr">
        <is>
          <t>NAM</t>
        </is>
      </c>
    </row>
    <row r="886">
      <c r="A886" s="551" t="inlineStr">
        <is>
          <t>These Three Rooms</t>
        </is>
      </c>
      <c r="B886" s="551" t="inlineStr">
        <is>
          <t>UK</t>
        </is>
      </c>
      <c r="C886" s="551" t="inlineStr">
        <is>
          <t>EMEA</t>
        </is>
      </c>
    </row>
    <row r="887">
      <c r="A887" s="551" t="inlineStr">
        <is>
          <t>This is Money</t>
        </is>
      </c>
      <c r="B887" s="551" t="inlineStr">
        <is>
          <t>UK</t>
        </is>
      </c>
      <c r="C887" s="551" t="inlineStr">
        <is>
          <t>EMEA</t>
        </is>
      </c>
    </row>
    <row r="888">
      <c r="A888" s="551" t="inlineStr">
        <is>
          <t>THIS Magazine</t>
        </is>
      </c>
      <c r="B888" s="517" t="inlineStr">
        <is>
          <t>DE</t>
        </is>
      </c>
      <c r="C888" s="551" t="inlineStr">
        <is>
          <t>EMEA</t>
        </is>
      </c>
    </row>
    <row r="889">
      <c r="A889" s="551" t="inlineStr">
        <is>
          <t>TIinside</t>
        </is>
      </c>
      <c r="B889" s="551" t="inlineStr">
        <is>
          <t>BR</t>
        </is>
      </c>
      <c r="C889" s="551" t="inlineStr">
        <is>
          <t>LATAM</t>
        </is>
      </c>
    </row>
    <row r="890">
      <c r="A890" s="551" t="inlineStr">
        <is>
          <t>TMCNet</t>
        </is>
      </c>
      <c r="B890" s="551" t="inlineStr">
        <is>
          <t>US</t>
        </is>
      </c>
      <c r="C890" s="551" t="inlineStr">
        <is>
          <t>NAM</t>
        </is>
      </c>
    </row>
    <row r="891">
      <c r="A891" s="551" t="inlineStr">
        <is>
          <t>TMCnet.com</t>
        </is>
      </c>
      <c r="B891" s="551" t="inlineStr">
        <is>
          <t>US</t>
        </is>
      </c>
      <c r="C891" s="551" t="inlineStr">
        <is>
          <t>NAM</t>
        </is>
      </c>
    </row>
    <row r="892">
      <c r="A892" s="551" t="inlineStr">
        <is>
          <t>Top Car News</t>
        </is>
      </c>
      <c r="B892" s="551" t="inlineStr">
        <is>
          <t>US</t>
        </is>
      </c>
      <c r="C892" s="551" t="inlineStr">
        <is>
          <t>NAM</t>
        </is>
      </c>
    </row>
    <row r="893">
      <c r="A893" s="551" t="inlineStr">
        <is>
          <t>Top trade Informatica</t>
        </is>
      </c>
      <c r="B893" s="517" t="inlineStr">
        <is>
          <t>IT</t>
        </is>
      </c>
      <c r="C893" s="551" t="inlineStr">
        <is>
          <t>EMEA</t>
        </is>
      </c>
    </row>
    <row r="894">
      <c r="A894" s="551" t="inlineStr">
        <is>
          <t>Total Telecom</t>
        </is>
      </c>
      <c r="B894" s="551" t="inlineStr">
        <is>
          <t>UK</t>
        </is>
      </c>
      <c r="C894" s="551" t="inlineStr">
        <is>
          <t>EMEA</t>
        </is>
      </c>
    </row>
    <row r="895">
      <c r="A895" s="551" t="inlineStr">
        <is>
          <t>ToutleBIM</t>
        </is>
      </c>
      <c r="B895" s="551" t="inlineStr">
        <is>
          <t>FR</t>
        </is>
      </c>
      <c r="C895" s="551" t="inlineStr">
        <is>
          <t>EMEA</t>
        </is>
      </c>
    </row>
    <row r="896">
      <c r="A896" s="551" t="inlineStr">
        <is>
          <t>TP Amenagements</t>
        </is>
      </c>
      <c r="B896" s="551" t="inlineStr">
        <is>
          <t>FR</t>
        </is>
      </c>
      <c r="C896" s="551" t="inlineStr">
        <is>
          <t>EMEA</t>
        </is>
      </c>
    </row>
    <row r="897">
      <c r="A897" s="551" t="inlineStr">
        <is>
          <t>Trade Arabia</t>
        </is>
      </c>
      <c r="B897" s="551" t="inlineStr">
        <is>
          <t>UAE</t>
        </is>
      </c>
      <c r="C897" s="551" t="inlineStr">
        <is>
          <t>EMEA</t>
        </is>
      </c>
    </row>
    <row r="898">
      <c r="A898" s="551" t="inlineStr">
        <is>
          <t>Trade Earthmovers</t>
        </is>
      </c>
      <c r="B898" s="517" t="inlineStr">
        <is>
          <t>AU</t>
        </is>
      </c>
      <c r="C898" s="551" t="inlineStr">
        <is>
          <t>APAC</t>
        </is>
      </c>
    </row>
    <row r="899">
      <c r="A899" s="551" t="inlineStr">
        <is>
          <t>TRADE Earthmovers</t>
        </is>
      </c>
      <c r="B899" s="551" t="inlineStr">
        <is>
          <t>AU</t>
        </is>
      </c>
      <c r="C899" s="551" t="inlineStr">
        <is>
          <t>APAC</t>
        </is>
      </c>
    </row>
    <row r="900">
      <c r="A900" s="551" t="inlineStr">
        <is>
          <t>TradingView</t>
        </is>
      </c>
      <c r="B900" s="551" t="inlineStr">
        <is>
          <t>IT</t>
        </is>
      </c>
      <c r="C900" s="551" t="inlineStr">
        <is>
          <t>EMEA</t>
        </is>
      </c>
    </row>
    <row r="901">
      <c r="A901" s="551" t="inlineStr">
        <is>
          <t>Trafic Media</t>
        </is>
      </c>
      <c r="B901" s="551" t="inlineStr">
        <is>
          <t>RO</t>
        </is>
      </c>
      <c r="C901" s="551" t="inlineStr">
        <is>
          <t>EMEA</t>
        </is>
      </c>
    </row>
    <row r="902">
      <c r="A902" s="551" t="inlineStr">
        <is>
          <t>Traktor</t>
        </is>
      </c>
      <c r="B902" s="517" t="inlineStr">
        <is>
          <t>NO</t>
        </is>
      </c>
      <c r="C902" s="551" t="inlineStr">
        <is>
          <t>EMEA</t>
        </is>
      </c>
    </row>
    <row r="903">
      <c r="A903" s="551" t="inlineStr">
        <is>
          <t>Transport Distribution Europe</t>
        </is>
      </c>
      <c r="B903" s="551" t="inlineStr">
        <is>
          <t>UK</t>
        </is>
      </c>
      <c r="C903" s="551" t="inlineStr">
        <is>
          <t>EMEA</t>
        </is>
      </c>
    </row>
    <row r="904">
      <c r="A904" s="551" t="inlineStr">
        <is>
          <t>Transport Media</t>
        </is>
      </c>
      <c r="B904" s="551" t="inlineStr">
        <is>
          <t>BE</t>
        </is>
      </c>
      <c r="C904" s="551" t="inlineStr">
        <is>
          <t>EMEA</t>
        </is>
      </c>
    </row>
    <row r="905">
      <c r="A905" s="551" t="inlineStr">
        <is>
          <t>Transport Topics</t>
        </is>
      </c>
      <c r="B905" s="551" t="inlineStr">
        <is>
          <t>US</t>
        </is>
      </c>
      <c r="C905" s="551" t="inlineStr">
        <is>
          <t>NAM</t>
        </is>
      </c>
    </row>
    <row r="906">
      <c r="A906" s="551" t="inlineStr">
        <is>
          <t>Transport-Info FR</t>
        </is>
      </c>
      <c r="B906" s="517" t="inlineStr">
        <is>
          <t>FR</t>
        </is>
      </c>
      <c r="C906" s="551" t="inlineStr">
        <is>
          <t>EMEA</t>
        </is>
      </c>
    </row>
    <row r="907">
      <c r="A907" s="551" t="inlineStr">
        <is>
          <t>Transport-Online DE</t>
        </is>
      </c>
      <c r="B907" s="551" t="inlineStr">
        <is>
          <t>DE</t>
        </is>
      </c>
      <c r="C907" s="551" t="inlineStr">
        <is>
          <t>EMEA</t>
        </is>
      </c>
    </row>
    <row r="908">
      <c r="A908" s="551" t="inlineStr">
        <is>
          <t>Transport.pl</t>
        </is>
      </c>
      <c r="B908" s="551" t="inlineStr">
        <is>
          <t>PL</t>
        </is>
      </c>
      <c r="C908" s="551" t="inlineStr">
        <is>
          <t>EMEA</t>
        </is>
      </c>
    </row>
    <row r="909">
      <c r="A909" s="551" t="inlineStr">
        <is>
          <t>Transportation Builder</t>
        </is>
      </c>
      <c r="B909" s="551" t="inlineStr">
        <is>
          <t>US</t>
        </is>
      </c>
      <c r="C909" s="551" t="inlineStr">
        <is>
          <t>NAM</t>
        </is>
      </c>
    </row>
    <row r="910">
      <c r="A910" s="551" t="inlineStr">
        <is>
          <t>Transporte Europa</t>
        </is>
      </c>
      <c r="B910" s="551" t="inlineStr">
        <is>
          <t>IT</t>
        </is>
      </c>
      <c r="C910" s="551" t="inlineStr">
        <is>
          <t>EMEA</t>
        </is>
      </c>
    </row>
    <row r="911">
      <c r="A911" s="551" t="inlineStr">
        <is>
          <t>Transporte Professional</t>
        </is>
      </c>
      <c r="B911" s="551" t="inlineStr">
        <is>
          <t>ES</t>
        </is>
      </c>
      <c r="C911" s="551" t="inlineStr">
        <is>
          <t>EMEA</t>
        </is>
      </c>
    </row>
    <row r="912">
      <c r="A912" s="551" t="inlineStr">
        <is>
          <t>Transporte Senegosios</t>
        </is>
      </c>
      <c r="B912" s="551" t="inlineStr">
        <is>
          <t>PT</t>
        </is>
      </c>
      <c r="C912" s="551" t="inlineStr">
        <is>
          <t>EMEA</t>
        </is>
      </c>
    </row>
    <row r="913">
      <c r="A913" s="551" t="inlineStr">
        <is>
          <t>TransportInfo</t>
        </is>
      </c>
      <c r="B913" s="551" t="inlineStr">
        <is>
          <t>FR</t>
        </is>
      </c>
      <c r="C913" s="551" t="inlineStr">
        <is>
          <t>EMEA</t>
        </is>
      </c>
    </row>
    <row r="914">
      <c r="A914" s="551" t="inlineStr">
        <is>
          <t>Transportmedia</t>
        </is>
      </c>
      <c r="B914" s="551" t="inlineStr">
        <is>
          <t>BE</t>
        </is>
      </c>
      <c r="C914" s="551" t="inlineStr">
        <is>
          <t>EMEA</t>
        </is>
      </c>
    </row>
    <row r="915">
      <c r="A915" s="551" t="inlineStr">
        <is>
          <t>Trasportale</t>
        </is>
      </c>
      <c r="B915" s="551" t="inlineStr">
        <is>
          <t>IT</t>
        </is>
      </c>
      <c r="C915" s="551" t="inlineStr">
        <is>
          <t>EMEA</t>
        </is>
      </c>
    </row>
    <row r="916">
      <c r="A916" s="551" t="inlineStr">
        <is>
          <t>Trattori.web</t>
        </is>
      </c>
      <c r="B916" s="517" t="inlineStr">
        <is>
          <t>IT</t>
        </is>
      </c>
      <c r="C916" s="551" t="inlineStr">
        <is>
          <t>EMEA</t>
        </is>
      </c>
    </row>
    <row r="917">
      <c r="A917" s="551" t="inlineStr">
        <is>
          <t>Treffpunkt.Bau</t>
        </is>
      </c>
      <c r="B917" s="551" t="inlineStr">
        <is>
          <t>DE</t>
        </is>
      </c>
      <c r="C917" s="551" t="inlineStr">
        <is>
          <t>EMEA</t>
        </is>
      </c>
    </row>
    <row r="918">
      <c r="A918" s="551" t="inlineStr">
        <is>
          <t>Trekkeronline</t>
        </is>
      </c>
      <c r="B918" s="551" t="inlineStr">
        <is>
          <t>NL</t>
        </is>
      </c>
      <c r="C918" s="551" t="inlineStr">
        <is>
          <t>EMEA</t>
        </is>
      </c>
    </row>
    <row r="919">
      <c r="A919" s="551" t="inlineStr">
        <is>
          <t>Trekkerweb</t>
        </is>
      </c>
      <c r="B919" s="517" t="inlineStr">
        <is>
          <t>NL</t>
        </is>
      </c>
      <c r="C919" s="551" t="inlineStr">
        <is>
          <t>EMEA</t>
        </is>
      </c>
    </row>
    <row r="920">
      <c r="A920" s="551" t="inlineStr">
        <is>
          <t>TRM</t>
        </is>
      </c>
      <c r="B920" s="551" t="inlineStr">
        <is>
          <t>FR</t>
        </is>
      </c>
      <c r="C920" s="551" t="inlineStr">
        <is>
          <t>EMEA</t>
        </is>
      </c>
    </row>
    <row r="921">
      <c r="A921" s="551" t="inlineStr">
        <is>
          <t>TRM24</t>
        </is>
      </c>
      <c r="B921" s="551" t="inlineStr">
        <is>
          <t>FR</t>
        </is>
      </c>
      <c r="C921" s="551" t="inlineStr">
        <is>
          <t>EMEA</t>
        </is>
      </c>
    </row>
    <row r="922">
      <c r="A922" s="551" t="inlineStr">
        <is>
          <t>Truck &amp; Transport Management</t>
        </is>
      </c>
      <c r="B922" s="551" t="inlineStr">
        <is>
          <t>NL</t>
        </is>
      </c>
      <c r="C922" s="551" t="inlineStr">
        <is>
          <t>EMEA</t>
        </is>
      </c>
    </row>
    <row r="923">
      <c r="A923" s="551" t="inlineStr">
        <is>
          <t>Truck Editions</t>
        </is>
      </c>
      <c r="B923" s="551" t="inlineStr">
        <is>
          <t>FR</t>
        </is>
      </c>
      <c r="C923" s="551" t="inlineStr">
        <is>
          <t>EMEA</t>
        </is>
      </c>
    </row>
    <row r="924">
      <c r="A924" s="551" t="inlineStr">
        <is>
          <t>Truck News</t>
        </is>
      </c>
      <c r="B924" s="551" t="inlineStr">
        <is>
          <t>CA</t>
        </is>
      </c>
      <c r="C924" s="551" t="inlineStr">
        <is>
          <t>NAM</t>
        </is>
      </c>
    </row>
    <row r="925">
      <c r="A925" s="551" t="inlineStr">
        <is>
          <t>TTJOnline</t>
        </is>
      </c>
      <c r="B925" s="551" t="inlineStr">
        <is>
          <t>UK</t>
        </is>
      </c>
      <c r="C925" s="551" t="inlineStr">
        <is>
          <t>EMEA</t>
        </is>
      </c>
    </row>
    <row r="926">
      <c r="A926" s="551" t="inlineStr">
        <is>
          <t>TTM</t>
        </is>
      </c>
      <c r="B926" s="551" t="inlineStr">
        <is>
          <t>NL</t>
        </is>
      </c>
      <c r="C926" s="551" t="inlineStr">
        <is>
          <t>EMEA</t>
        </is>
      </c>
    </row>
    <row r="927">
      <c r="A927" s="551" t="inlineStr">
        <is>
          <t>Tungt</t>
        </is>
      </c>
      <c r="B927" s="551" t="inlineStr">
        <is>
          <t>NO</t>
        </is>
      </c>
      <c r="C927" s="551" t="inlineStr">
        <is>
          <t>EMEA</t>
        </is>
      </c>
    </row>
    <row r="928">
      <c r="A928" s="551" t="inlineStr">
        <is>
          <t>Tunnel Business Magazine</t>
        </is>
      </c>
      <c r="B928" s="517" t="inlineStr">
        <is>
          <t>US</t>
        </is>
      </c>
      <c r="C928" s="551" t="inlineStr">
        <is>
          <t>NAM</t>
        </is>
      </c>
    </row>
    <row r="929">
      <c r="A929" s="551" t="inlineStr">
        <is>
          <t>Tunnelling Journal</t>
        </is>
      </c>
      <c r="B929" s="551" t="inlineStr">
        <is>
          <t>UK</t>
        </is>
      </c>
      <c r="C929" s="551" t="inlineStr">
        <is>
          <t>EMEA</t>
        </is>
      </c>
    </row>
    <row r="930">
      <c r="A930" s="551" t="inlineStr">
        <is>
          <t>Tunnels &amp; Tunnelling International</t>
        </is>
      </c>
      <c r="B930" s="551" t="inlineStr">
        <is>
          <t>UK</t>
        </is>
      </c>
      <c r="C930" s="551" t="inlineStr">
        <is>
          <t>Global</t>
        </is>
      </c>
    </row>
    <row r="931">
      <c r="A931" s="551" t="inlineStr">
        <is>
          <t>U.S. News &amp; World Report</t>
        </is>
      </c>
      <c r="B931" s="551" t="inlineStr">
        <is>
          <t>US</t>
        </is>
      </c>
      <c r="C931" s="551" t="inlineStr">
        <is>
          <t>NAM</t>
        </is>
      </c>
    </row>
    <row r="932">
      <c r="A932" s="551" t="inlineStr">
        <is>
          <t>UAS Magazine</t>
        </is>
      </c>
      <c r="B932" s="551" t="inlineStr">
        <is>
          <t>US</t>
        </is>
      </c>
      <c r="C932" s="551" t="inlineStr">
        <is>
          <t>NAM</t>
        </is>
      </c>
    </row>
    <row r="933">
      <c r="A933" s="551" t="inlineStr">
        <is>
          <t>UAS Weekly</t>
        </is>
      </c>
      <c r="B933" s="517" t="inlineStr">
        <is>
          <t>US</t>
        </is>
      </c>
      <c r="C933" s="551" t="inlineStr">
        <is>
          <t>NAM</t>
        </is>
      </c>
    </row>
    <row r="934">
      <c r="A934" s="552" t="inlineStr">
        <is>
          <t>UAV.org</t>
        </is>
      </c>
      <c r="B934" s="551" t="inlineStr">
        <is>
          <t>US</t>
        </is>
      </c>
      <c r="C934" s="551" t="inlineStr">
        <is>
          <t>NAM</t>
        </is>
      </c>
    </row>
    <row r="935">
      <c r="A935" s="551" t="inlineStr">
        <is>
          <t>UK Construction Online</t>
        </is>
      </c>
      <c r="B935" s="551" t="inlineStr">
        <is>
          <t>UK</t>
        </is>
      </c>
      <c r="C935" s="551" t="inlineStr">
        <is>
          <t>EMEA</t>
        </is>
      </c>
    </row>
    <row r="936">
      <c r="A936" s="551" t="inlineStr">
        <is>
          <t>UK Plant Operators</t>
        </is>
      </c>
      <c r="B936" s="551" t="inlineStr">
        <is>
          <t>UK</t>
        </is>
      </c>
      <c r="C936" s="551" t="inlineStr">
        <is>
          <t>EMEA</t>
        </is>
      </c>
    </row>
    <row r="937">
      <c r="A937" s="551" t="inlineStr">
        <is>
          <t>UK Plant Operators</t>
        </is>
      </c>
      <c r="B937" s="551" t="inlineStr">
        <is>
          <t>UK</t>
        </is>
      </c>
      <c r="C937" s="551" t="inlineStr">
        <is>
          <t>EMEA</t>
        </is>
      </c>
    </row>
    <row r="938">
      <c r="A938" s="551" t="inlineStr">
        <is>
          <t>Uncrewed Systems Technology</t>
        </is>
      </c>
      <c r="B938" s="551" t="inlineStr">
        <is>
          <t>UK</t>
        </is>
      </c>
      <c r="C938" s="551" t="inlineStr">
        <is>
          <t>EMEA</t>
        </is>
      </c>
    </row>
    <row r="939">
      <c r="A939" s="551" t="inlineStr">
        <is>
          <t>Underground Infrastructure</t>
        </is>
      </c>
      <c r="B939" s="517" t="inlineStr">
        <is>
          <t>US</t>
        </is>
      </c>
      <c r="C939" s="551" t="inlineStr">
        <is>
          <t>NAM</t>
        </is>
      </c>
    </row>
    <row r="940">
      <c r="A940" s="551" t="inlineStr">
        <is>
          <t>Unmanned Systems Technology</t>
        </is>
      </c>
      <c r="B940" s="551" t="inlineStr">
        <is>
          <t>UK</t>
        </is>
      </c>
      <c r="C940" s="551" t="inlineStr">
        <is>
          <t>Global</t>
        </is>
      </c>
    </row>
    <row r="941">
      <c r="A941" s="551" t="inlineStr">
        <is>
          <t>US News</t>
        </is>
      </c>
      <c r="B941" s="551" t="inlineStr">
        <is>
          <t>US</t>
        </is>
      </c>
      <c r="C941" s="551" t="inlineStr">
        <is>
          <t>NAM</t>
        </is>
      </c>
    </row>
    <row r="942">
      <c r="A942" s="551" t="inlineStr">
        <is>
          <t>Utility Contractor</t>
        </is>
      </c>
      <c r="B942" s="517" t="inlineStr">
        <is>
          <t>US</t>
        </is>
      </c>
      <c r="C942" s="551" t="inlineStr">
        <is>
          <t>NAM</t>
        </is>
      </c>
    </row>
    <row r="943">
      <c r="A943" s="551" t="inlineStr">
        <is>
          <t>Value Chain</t>
        </is>
      </c>
      <c r="B943" s="551" t="inlineStr">
        <is>
          <t>BE</t>
        </is>
      </c>
      <c r="C943" s="551" t="inlineStr">
        <is>
          <t>EMEA</t>
        </is>
      </c>
    </row>
    <row r="944">
      <c r="A944" s="551" t="inlineStr">
        <is>
          <t>Van Fleet World</t>
        </is>
      </c>
      <c r="B944" s="551" t="inlineStr">
        <is>
          <t>UK</t>
        </is>
      </c>
      <c r="C944" s="551" t="inlineStr">
        <is>
          <t>EMEA</t>
        </is>
      </c>
    </row>
    <row r="945">
      <c r="A945" s="551" t="inlineStr">
        <is>
          <t>Vanfleet</t>
        </is>
      </c>
      <c r="B945" s="551" t="inlineStr">
        <is>
          <t>UK</t>
        </is>
      </c>
      <c r="C945" s="551" t="inlineStr">
        <is>
          <t>EMEA</t>
        </is>
      </c>
    </row>
    <row r="946">
      <c r="A946" s="551" t="inlineStr">
        <is>
          <t>VBI</t>
        </is>
      </c>
      <c r="B946" s="551" t="inlineStr">
        <is>
          <t>DE</t>
        </is>
      </c>
      <c r="C946" s="551" t="inlineStr">
        <is>
          <t>EMEA</t>
        </is>
      </c>
    </row>
    <row r="947">
      <c r="A947" s="551" t="inlineStr">
        <is>
          <t>VDBUM</t>
        </is>
      </c>
      <c r="B947" s="551" t="inlineStr">
        <is>
          <t>DE</t>
        </is>
      </c>
      <c r="C947" s="551" t="inlineStr">
        <is>
          <t>EMEA</t>
        </is>
      </c>
    </row>
    <row r="948">
      <c r="A948" s="551" t="inlineStr">
        <is>
          <t>VDI Magazin</t>
        </is>
      </c>
      <c r="B948" s="551" t="inlineStr">
        <is>
          <t>DE</t>
        </is>
      </c>
      <c r="C948" s="551" t="inlineStr">
        <is>
          <t>EMEA</t>
        </is>
      </c>
    </row>
    <row r="949">
      <c r="A949" s="551" t="inlineStr">
        <is>
          <t>VDV Online</t>
        </is>
      </c>
      <c r="B949" s="551" t="inlineStr">
        <is>
          <t>DE</t>
        </is>
      </c>
      <c r="C949" s="551" t="inlineStr">
        <is>
          <t>EMEA</t>
        </is>
      </c>
    </row>
    <row r="950">
      <c r="A950" s="551" t="inlineStr">
        <is>
          <t>Vehicle Electronics</t>
        </is>
      </c>
      <c r="B950" s="551" t="inlineStr">
        <is>
          <t>UK</t>
        </is>
      </c>
      <c r="C950" s="551" t="inlineStr">
        <is>
          <t>EMEA</t>
        </is>
      </c>
    </row>
    <row r="951">
      <c r="A951" s="551" t="inlineStr">
        <is>
          <t>Veier24</t>
        </is>
      </c>
      <c r="B951" s="551" t="inlineStr">
        <is>
          <t>NO</t>
        </is>
      </c>
      <c r="C951" s="551" t="inlineStr">
        <is>
          <t>EMEA</t>
        </is>
      </c>
    </row>
    <row r="952">
      <c r="A952" s="551" t="inlineStr">
        <is>
          <t>Venturebeat</t>
        </is>
      </c>
      <c r="B952" s="517" t="inlineStr">
        <is>
          <t>US</t>
        </is>
      </c>
      <c r="C952" s="551" t="inlineStr">
        <is>
          <t>Global</t>
        </is>
      </c>
    </row>
    <row r="953">
      <c r="A953" s="551" t="inlineStr">
        <is>
          <t>Verdict</t>
        </is>
      </c>
      <c r="B953" s="551" t="inlineStr">
        <is>
          <t>UK</t>
        </is>
      </c>
      <c r="C953" s="551" t="inlineStr">
        <is>
          <t>Global</t>
        </is>
      </c>
    </row>
    <row r="954">
      <c r="A954" s="551" t="inlineStr">
        <is>
          <t>Verkehr</t>
        </is>
      </c>
      <c r="B954" s="517" t="inlineStr">
        <is>
          <t>AT</t>
        </is>
      </c>
      <c r="C954" s="551" t="inlineStr">
        <is>
          <t>EMEA</t>
        </is>
      </c>
    </row>
    <row r="955">
      <c r="A955" s="551" t="inlineStr">
        <is>
          <t>Verkehr</t>
        </is>
      </c>
      <c r="B955" s="551" t="inlineStr">
        <is>
          <t>AT</t>
        </is>
      </c>
      <c r="C955" s="551" t="inlineStr">
        <is>
          <t>EMEA</t>
        </is>
      </c>
    </row>
    <row r="956">
      <c r="A956" s="551" t="inlineStr">
        <is>
          <t>Verkehrs Rundschau</t>
        </is>
      </c>
      <c r="B956" s="517" t="inlineStr">
        <is>
          <t>DE</t>
        </is>
      </c>
      <c r="C956" s="551" t="inlineStr">
        <is>
          <t>EMEA</t>
        </is>
      </c>
    </row>
    <row r="957">
      <c r="A957" s="551" t="inlineStr">
        <is>
          <t>Verkehrsrundschau</t>
        </is>
      </c>
      <c r="B957" s="551" t="inlineStr">
        <is>
          <t>DE</t>
        </is>
      </c>
      <c r="C957" s="551" t="inlineStr">
        <is>
          <t>EMEA</t>
        </is>
      </c>
    </row>
    <row r="958">
      <c r="A958" s="551" t="inlineStr">
        <is>
          <t>Vie Trasportiweb</t>
        </is>
      </c>
      <c r="B958" s="551" t="inlineStr">
        <is>
          <t>IT</t>
        </is>
      </c>
      <c r="C958" s="551" t="inlineStr">
        <is>
          <t>EMEA</t>
        </is>
      </c>
    </row>
    <row r="959">
      <c r="A959" s="551" t="inlineStr">
        <is>
          <t>Virtual Reality Magazine</t>
        </is>
      </c>
      <c r="B959" s="551" t="inlineStr">
        <is>
          <t>DE</t>
        </is>
      </c>
      <c r="C959" s="551" t="inlineStr">
        <is>
          <t>EMEA</t>
        </is>
      </c>
    </row>
    <row r="960">
      <c r="A960" s="551" t="inlineStr">
        <is>
          <t>Voxlog</t>
        </is>
      </c>
      <c r="B960" s="517" t="inlineStr">
        <is>
          <t>FR</t>
        </is>
      </c>
      <c r="C960" s="551" t="inlineStr">
        <is>
          <t>EMEA</t>
        </is>
      </c>
    </row>
    <row r="961">
      <c r="A961" s="551" t="inlineStr">
        <is>
          <t>Voxlog</t>
        </is>
      </c>
      <c r="B961" s="551" t="inlineStr">
        <is>
          <t>FR</t>
        </is>
      </c>
      <c r="C961" s="551" t="inlineStr">
        <is>
          <t>EMEA</t>
        </is>
      </c>
    </row>
    <row r="962">
      <c r="A962" s="551" t="inlineStr">
        <is>
          <t>VVS Aktuellt</t>
        </is>
      </c>
      <c r="B962" s="551" t="inlineStr">
        <is>
          <t>NO</t>
        </is>
      </c>
      <c r="C962" s="551" t="inlineStr">
        <is>
          <t>EMEA</t>
        </is>
      </c>
    </row>
    <row r="963">
      <c r="A963" s="551" t="inlineStr">
        <is>
          <t>Wall Street Journal</t>
        </is>
      </c>
      <c r="B963" s="551" t="inlineStr">
        <is>
          <t>US</t>
        </is>
      </c>
      <c r="C963" s="551" t="inlineStr">
        <is>
          <t>NAM</t>
        </is>
      </c>
    </row>
    <row r="964">
      <c r="A964" s="551" t="inlineStr">
        <is>
          <t>Wallpaper</t>
        </is>
      </c>
      <c r="B964" s="517" t="inlineStr">
        <is>
          <t>UK</t>
        </is>
      </c>
      <c r="C964" s="551" t="inlineStr">
        <is>
          <t>EMEA</t>
        </is>
      </c>
    </row>
    <row r="965">
      <c r="A965" s="551" t="inlineStr">
        <is>
          <t>Walls &amp; Ceilings</t>
        </is>
      </c>
      <c r="B965" s="551" t="inlineStr">
        <is>
          <t>US</t>
        </is>
      </c>
      <c r="C965" s="551" t="inlineStr">
        <is>
          <t>NAM</t>
        </is>
      </c>
    </row>
    <row r="966">
      <c r="A966" s="551" t="inlineStr">
        <is>
          <t>Wards Auto</t>
        </is>
      </c>
      <c r="B966" s="551" t="inlineStr">
        <is>
          <t>US</t>
        </is>
      </c>
      <c r="C966" s="551" t="inlineStr">
        <is>
          <t>NAM</t>
        </is>
      </c>
    </row>
    <row r="967">
      <c r="A967" s="551" t="inlineStr">
        <is>
          <t>Warehouse News</t>
        </is>
      </c>
      <c r="B967" s="551" t="inlineStr">
        <is>
          <t>UK</t>
        </is>
      </c>
      <c r="C967" s="551" t="inlineStr">
        <is>
          <t>EMEA</t>
        </is>
      </c>
    </row>
    <row r="968">
      <c r="A968" s="551" t="inlineStr">
        <is>
          <t>Warehouse Totaal</t>
        </is>
      </c>
      <c r="B968" s="551" t="inlineStr">
        <is>
          <t>NL</t>
        </is>
      </c>
      <c r="C968" s="551" t="inlineStr">
        <is>
          <t>EMEA</t>
        </is>
      </c>
    </row>
    <row r="969">
      <c r="A969" s="551" t="inlineStr">
        <is>
          <t>Water Digest</t>
        </is>
      </c>
      <c r="B969" s="551" t="inlineStr">
        <is>
          <t>US</t>
        </is>
      </c>
      <c r="C969" s="551" t="inlineStr">
        <is>
          <t>Global</t>
        </is>
      </c>
    </row>
    <row r="970">
      <c r="A970" s="551" t="inlineStr">
        <is>
          <t>Water Magazine</t>
        </is>
      </c>
      <c r="B970" s="551" t="inlineStr">
        <is>
          <t>UK</t>
        </is>
      </c>
      <c r="C970" s="551" t="inlineStr">
        <is>
          <t>EMEA</t>
        </is>
      </c>
    </row>
    <row r="971">
      <c r="A971" s="551" t="inlineStr">
        <is>
          <t>Western Art &amp; Architecture</t>
        </is>
      </c>
      <c r="B971" s="551" t="inlineStr">
        <is>
          <t>US</t>
        </is>
      </c>
      <c r="C971" s="551" t="inlineStr">
        <is>
          <t>NAM</t>
        </is>
      </c>
    </row>
    <row r="972">
      <c r="A972" s="551" t="inlineStr">
        <is>
          <t>Western Builder</t>
        </is>
      </c>
      <c r="B972" s="517" t="inlineStr">
        <is>
          <t>US</t>
        </is>
      </c>
      <c r="C972" s="551" t="inlineStr">
        <is>
          <t>NAM</t>
        </is>
      </c>
    </row>
    <row r="973">
      <c r="A973" s="551" t="inlineStr">
        <is>
          <t>Western Builder</t>
        </is>
      </c>
      <c r="B973" s="551" t="inlineStr">
        <is>
          <t>US</t>
        </is>
      </c>
      <c r="C973" s="551" t="inlineStr">
        <is>
          <t>NAM</t>
        </is>
      </c>
    </row>
    <row r="974">
      <c r="A974" s="551" t="inlineStr">
        <is>
          <t>Whatson</t>
        </is>
      </c>
      <c r="B974" s="551" t="inlineStr">
        <is>
          <t>UK</t>
        </is>
      </c>
      <c r="C974" s="551" t="inlineStr">
        <is>
          <t>EMEA</t>
        </is>
      </c>
    </row>
    <row r="975">
      <c r="A975" s="551" t="inlineStr">
        <is>
          <t>Wired</t>
        </is>
      </c>
      <c r="B975" s="551" t="inlineStr">
        <is>
          <t>UK</t>
        </is>
      </c>
      <c r="C975" s="551" t="inlineStr">
        <is>
          <t>EMEA</t>
        </is>
      </c>
    </row>
    <row r="976">
      <c r="A976" s="551" t="inlineStr">
        <is>
          <t>Wiredfocus</t>
        </is>
      </c>
      <c r="B976" s="551" t="inlineStr">
        <is>
          <t>US</t>
        </is>
      </c>
      <c r="C976" s="551" t="inlineStr">
        <is>
          <t>NAM</t>
        </is>
      </c>
    </row>
    <row r="977">
      <c r="A977" s="551" t="inlineStr">
        <is>
          <t>WirtschaftsWoche</t>
        </is>
      </c>
      <c r="B977" s="551" t="inlineStr">
        <is>
          <t>DE</t>
        </is>
      </c>
      <c r="C977" s="551" t="inlineStr">
        <is>
          <t>EMEA</t>
        </is>
      </c>
    </row>
    <row r="978">
      <c r="A978" s="551" t="inlineStr">
        <is>
          <t>Wirtschaftszeit</t>
        </is>
      </c>
      <c r="B978" s="551" t="inlineStr">
        <is>
          <t>AT</t>
        </is>
      </c>
      <c r="C978" s="551" t="inlineStr">
        <is>
          <t>EMEA</t>
        </is>
      </c>
    </row>
    <row r="979">
      <c r="A979" s="551" t="inlineStr">
        <is>
          <t>WLKY</t>
        </is>
      </c>
      <c r="B979" s="551" t="inlineStr">
        <is>
          <t>US</t>
        </is>
      </c>
      <c r="C979" s="551" t="inlineStr">
        <is>
          <t>NAM</t>
        </is>
      </c>
    </row>
    <row r="980">
      <c r="A980" s="551" t="inlineStr">
        <is>
          <t>WLKY-TV</t>
        </is>
      </c>
      <c r="B980" s="551" t="inlineStr">
        <is>
          <t>US</t>
        </is>
      </c>
      <c r="C980" s="551" t="inlineStr">
        <is>
          <t>NAM</t>
        </is>
      </c>
    </row>
    <row r="981">
      <c r="A981" s="551" t="inlineStr">
        <is>
          <t>WLKY-TV (CBS Louisville)</t>
        </is>
      </c>
      <c r="B981" s="551" t="inlineStr">
        <is>
          <t>US</t>
        </is>
      </c>
      <c r="C981" s="551" t="inlineStr">
        <is>
          <t>NAM</t>
        </is>
      </c>
    </row>
    <row r="982">
      <c r="A982" s="552" t="inlineStr">
        <is>
          <t>WLKY.com</t>
        </is>
      </c>
      <c r="B982" s="551" t="inlineStr">
        <is>
          <t>US</t>
        </is>
      </c>
      <c r="C982" s="551" t="inlineStr">
        <is>
          <t>NAM</t>
        </is>
      </c>
    </row>
    <row r="983">
      <c r="A983" s="551" t="inlineStr">
        <is>
          <t>Wooster Daily Record</t>
        </is>
      </c>
      <c r="B983" s="551" t="inlineStr">
        <is>
          <t>US</t>
        </is>
      </c>
      <c r="C983" s="551" t="inlineStr">
        <is>
          <t>NAM</t>
        </is>
      </c>
    </row>
    <row r="984">
      <c r="A984" s="551" t="inlineStr">
        <is>
          <t>Work Truck Magazine</t>
        </is>
      </c>
      <c r="B984" s="551" t="inlineStr">
        <is>
          <t>US</t>
        </is>
      </c>
      <c r="C984" s="551" t="inlineStr">
        <is>
          <t>NAM</t>
        </is>
      </c>
    </row>
    <row r="985">
      <c r="A985" s="551" t="inlineStr">
        <is>
          <t>World Agritech</t>
        </is>
      </c>
      <c r="B985" s="551" t="inlineStr">
        <is>
          <t>NL</t>
        </is>
      </c>
      <c r="C985" s="551" t="inlineStr">
        <is>
          <t>Global</t>
        </is>
      </c>
    </row>
    <row r="986">
      <c r="A986" s="551" t="inlineStr">
        <is>
          <t>World Construction Network</t>
        </is>
      </c>
      <c r="B986" s="551" t="inlineStr">
        <is>
          <t>UK</t>
        </is>
      </c>
      <c r="C986" s="551" t="inlineStr">
        <is>
          <t>Global</t>
        </is>
      </c>
    </row>
    <row r="987">
      <c r="A987" s="551" t="inlineStr">
        <is>
          <t>World Construction Today</t>
        </is>
      </c>
      <c r="B987" s="551" t="inlineStr">
        <is>
          <t>US</t>
        </is>
      </c>
      <c r="C987" s="551" t="inlineStr">
        <is>
          <t>NAM</t>
        </is>
      </c>
    </row>
    <row r="988">
      <c r="A988" s="551" t="inlineStr">
        <is>
          <t>World Dredging, Mining &amp; Construction</t>
        </is>
      </c>
      <c r="B988" s="551" t="inlineStr">
        <is>
          <t>US</t>
        </is>
      </c>
      <c r="C988" s="551" t="inlineStr">
        <is>
          <t>Global</t>
        </is>
      </c>
    </row>
    <row r="989">
      <c r="A989" s="551" t="inlineStr">
        <is>
          <t>World Grain</t>
        </is>
      </c>
      <c r="B989" s="551" t="inlineStr">
        <is>
          <t>US</t>
        </is>
      </c>
      <c r="C989" s="551" t="inlineStr">
        <is>
          <t>NAM</t>
        </is>
      </c>
    </row>
    <row r="990">
      <c r="A990" s="551" t="inlineStr">
        <is>
          <t>World Highways</t>
        </is>
      </c>
      <c r="B990" s="551" t="inlineStr">
        <is>
          <t>UK</t>
        </is>
      </c>
      <c r="C990" s="551" t="inlineStr">
        <is>
          <t>Global</t>
        </is>
      </c>
    </row>
    <row r="991">
      <c r="A991" s="551" t="inlineStr">
        <is>
          <t>World Pipelines</t>
        </is>
      </c>
      <c r="B991" s="551" t="inlineStr">
        <is>
          <t>UK</t>
        </is>
      </c>
      <c r="C991" s="551" t="inlineStr">
        <is>
          <t>Global</t>
        </is>
      </c>
    </row>
    <row r="992">
      <c r="A992" s="551" t="inlineStr">
        <is>
          <t>World-Agritech</t>
        </is>
      </c>
      <c r="B992" s="517" t="inlineStr">
        <is>
          <t>NL</t>
        </is>
      </c>
      <c r="C992" s="551" t="inlineStr">
        <is>
          <t>Global</t>
        </is>
      </c>
    </row>
    <row r="993">
      <c r="A993" s="551" t="inlineStr">
        <is>
          <t>WorldBioMarket Insights</t>
        </is>
      </c>
      <c r="B993" s="551" t="inlineStr">
        <is>
          <t>UK</t>
        </is>
      </c>
      <c r="C993" s="551" t="inlineStr">
        <is>
          <t>Global</t>
        </is>
      </c>
    </row>
    <row r="994">
      <c r="A994" s="551" t="inlineStr">
        <is>
          <t>WVNews</t>
        </is>
      </c>
      <c r="B994" s="551" t="inlineStr">
        <is>
          <t>US</t>
        </is>
      </c>
      <c r="C994" s="551" t="inlineStr">
        <is>
          <t>NAM</t>
        </is>
      </c>
    </row>
    <row r="995">
      <c r="A995" s="551" t="inlineStr">
        <is>
          <t>xyHt</t>
        </is>
      </c>
      <c r="B995" s="517" t="inlineStr">
        <is>
          <t>US</t>
        </is>
      </c>
      <c r="C995" s="551" t="inlineStr">
        <is>
          <t>NAM</t>
        </is>
      </c>
    </row>
    <row r="996">
      <c r="A996" s="551" t="inlineStr">
        <is>
          <t>Yahoo Finance Canada</t>
        </is>
      </c>
      <c r="B996" s="551" t="inlineStr">
        <is>
          <t>CA</t>
        </is>
      </c>
      <c r="C996" s="551" t="inlineStr">
        <is>
          <t>NAM</t>
        </is>
      </c>
    </row>
    <row r="997">
      <c r="A997" s="551" t="inlineStr">
        <is>
          <t>Yahoo Finance UK</t>
        </is>
      </c>
      <c r="B997" s="551" t="inlineStr">
        <is>
          <t>UK</t>
        </is>
      </c>
      <c r="C997" s="551" t="inlineStr">
        <is>
          <t>EMEA</t>
        </is>
      </c>
    </row>
    <row r="998">
      <c r="A998" s="551" t="inlineStr">
        <is>
          <t>Yahoo! Finance</t>
        </is>
      </c>
      <c r="B998" s="551" t="inlineStr">
        <is>
          <t>US</t>
        </is>
      </c>
      <c r="C998" s="551" t="inlineStr">
        <is>
          <t>Global</t>
        </is>
      </c>
    </row>
    <row r="999">
      <c r="A999" s="551" t="inlineStr">
        <is>
          <t>Yahoo! News</t>
        </is>
      </c>
      <c r="B999" s="517" t="inlineStr">
        <is>
          <t>US</t>
        </is>
      </c>
      <c r="C999" s="551" t="inlineStr">
        <is>
          <t>Global</t>
        </is>
      </c>
    </row>
    <row r="1000">
      <c r="A1000" s="551" t="inlineStr">
        <is>
          <t>Yorkshire Post (Yahoo)</t>
        </is>
      </c>
      <c r="B1000" s="551" t="inlineStr">
        <is>
          <t>UK</t>
        </is>
      </c>
      <c r="C1000" s="551" t="inlineStr">
        <is>
          <t>EMEA</t>
        </is>
      </c>
    </row>
    <row r="1001">
      <c r="A1001" s="551" t="inlineStr">
        <is>
          <t>Zawya</t>
        </is>
      </c>
      <c r="B1001" s="551" t="inlineStr">
        <is>
          <t>UAE</t>
        </is>
      </c>
      <c r="C1001" s="551" t="inlineStr">
        <is>
          <t>EMEA</t>
        </is>
      </c>
    </row>
    <row r="1002">
      <c r="A1002" s="551" t="inlineStr">
        <is>
          <t>ZDNet</t>
        </is>
      </c>
      <c r="B1002" s="551" t="inlineStr">
        <is>
          <t>US</t>
        </is>
      </c>
      <c r="C1002" s="551" t="inlineStr">
        <is>
          <t>Global</t>
        </is>
      </c>
    </row>
    <row r="1003">
      <c r="A1003" s="552" t="inlineStr">
        <is>
          <t>Zememeric.cz</t>
        </is>
      </c>
      <c r="B1003" s="551" t="inlineStr">
        <is>
          <t>CZ</t>
        </is>
      </c>
      <c r="C1003" s="551" t="inlineStr">
        <is>
          <t>EMEA</t>
        </is>
      </c>
    </row>
    <row r="1004">
      <c r="A1004" s="551" t="inlineStr">
        <is>
          <t>Zfv</t>
        </is>
      </c>
      <c r="B1004" s="517" t="inlineStr">
        <is>
          <t>DE</t>
        </is>
      </c>
      <c r="C1004" s="551" t="inlineStr">
        <is>
          <t>EMEA</t>
        </is>
      </c>
    </row>
    <row r="1005">
      <c r="A1005" s="551" t="inlineStr">
        <is>
          <t>Zonebourse</t>
        </is>
      </c>
      <c r="B1005" s="517" t="inlineStr">
        <is>
          <t>FR</t>
        </is>
      </c>
      <c r="C1005" s="551" t="inlineStr">
        <is>
          <t>EMEA</t>
        </is>
      </c>
    </row>
    <row r="1006">
      <c r="B1006" s="517" t="n"/>
    </row>
  </sheetData>
  <hyperlinks>
    <hyperlink xmlns:r="http://schemas.openxmlformats.org/officeDocument/2006/relationships" ref="A506" r:id="rId1"/>
    <hyperlink xmlns:r="http://schemas.openxmlformats.org/officeDocument/2006/relationships" ref="A934" r:id="rId2"/>
    <hyperlink xmlns:r="http://schemas.openxmlformats.org/officeDocument/2006/relationships" ref="A982" r:id="rId3"/>
    <hyperlink xmlns:r="http://schemas.openxmlformats.org/officeDocument/2006/relationships" ref="A1003" r:id="rId4"/>
  </hyperlinks>
  <pageMargins left="0.75" right="0.75" top="1" bottom="1" header="0.5" footer="0.5"/>
</worksheet>
</file>

<file path=xl/worksheets/sheet7.xml><?xml version="1.0" encoding="utf-8"?>
<worksheet xmlns="http://schemas.openxmlformats.org/spreadsheetml/2006/main">
  <sheetPr>
    <outlinePr summaryBelow="0" summaryRight="0"/>
    <pageSetUpPr/>
  </sheetPr>
  <dimension ref="A1:Z991"/>
  <sheetViews>
    <sheetView workbookViewId="0">
      <selection activeCell="A1" sqref="A1"/>
    </sheetView>
  </sheetViews>
  <sheetFormatPr baseColWidth="8" defaultColWidth="12.63" defaultRowHeight="15.75" customHeight="1"/>
  <cols>
    <col width="38.63" customWidth="1" style="590" min="1" max="1"/>
    <col width="49.63" customWidth="1" style="590" min="2" max="2"/>
    <col width="41.38" customWidth="1" style="590" min="3" max="3"/>
    <col width="35.38" customWidth="1" style="590" min="4" max="4"/>
    <col width="6.88" customWidth="1" style="590" min="5" max="6"/>
    <col width="54.38" customWidth="1" style="590" min="7" max="7"/>
  </cols>
  <sheetData>
    <row r="1">
      <c r="A1" s="553" t="inlineStr">
        <is>
          <t xml:space="preserve">Trimble Corporate Message Priorities </t>
        </is>
      </c>
      <c r="B1" s="554" t="inlineStr">
        <is>
          <t>Explanation</t>
        </is>
      </c>
      <c r="C1" s="553" t="inlineStr">
        <is>
          <t>Keywords</t>
        </is>
      </c>
      <c r="D1" s="555" t="inlineStr">
        <is>
          <t>Notes</t>
        </is>
      </c>
      <c r="E1" s="562" t="n"/>
      <c r="F1" s="562" t="n"/>
      <c r="G1" s="561" t="n"/>
      <c r="H1" s="562" t="n"/>
      <c r="I1" s="562" t="n"/>
      <c r="J1" s="562" t="n"/>
      <c r="K1" s="562" t="n"/>
      <c r="L1" s="562" t="n"/>
      <c r="M1" s="562" t="n"/>
      <c r="N1" s="562" t="n"/>
      <c r="O1" s="562" t="n"/>
      <c r="P1" s="562" t="n"/>
      <c r="Q1" s="562" t="n"/>
      <c r="R1" s="562" t="n"/>
      <c r="S1" s="562" t="n"/>
      <c r="T1" s="562" t="n"/>
      <c r="U1" s="562" t="n"/>
      <c r="V1" s="562" t="n"/>
      <c r="W1" s="562" t="n"/>
      <c r="X1" s="562" t="n"/>
      <c r="Y1" s="562" t="n"/>
      <c r="Z1" s="562" t="n"/>
    </row>
    <row r="2">
      <c r="A2" s="558" t="inlineStr">
        <is>
          <t>Trimble revenue / Business growth</t>
        </is>
      </c>
      <c r="B2" s="568" t="inlineStr">
        <is>
          <t>Relates to Trimble’s revenue and business growth.</t>
        </is>
      </c>
      <c r="C2" s="568" t="inlineStr">
        <is>
          <t>income
revenue
sales
earnings
profits/profitability
market expansion
market penetration
ARR
acquire / divest
distribution strategy
OEM strategy</t>
        </is>
      </c>
      <c r="D2" s="560" t="inlineStr">
        <is>
          <t>An article must address a topic to a significant degree. It is insufficient for an article to cite a particular topic only briefly to score the article for this topic. Messaging Priorities also involve larger concepts, e.g., not every article that addresses a topic such as machine control can automatically be earmarked for “Digital to Physical." Digital to Physical is more about the grander idea of connecting the digital and physical worlds.</t>
        </is>
      </c>
      <c r="E2" s="562" t="n"/>
      <c r="F2" s="562" t="n"/>
      <c r="G2" s="561"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58" t="inlineStr">
        <is>
          <t>Connected Ecosystems</t>
        </is>
      </c>
      <c r="B3" s="568" t="inlineStr">
        <is>
          <t>Both E&amp;C and T&amp;L are typified by disconnected stakeholders which has stifled innovation and business transformation. Creating connected ecosystems enables holistic business transformation.</t>
        </is>
      </c>
      <c r="C3" s="567" t="inlineStr">
        <is>
          <t>platform 
data interoperability
(inter)connected workflows
open standards</t>
        </is>
      </c>
      <c r="D3" s="564" t="n"/>
      <c r="E3" s="562" t="n"/>
      <c r="F3" s="562" t="n"/>
      <c r="G3" s="561"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58" t="inlineStr">
        <is>
          <t>Digital to Physical (P2D)</t>
        </is>
      </c>
      <c r="B4" s="568" t="inlineStr">
        <is>
          <t>The industries we serve demonstrate success through physical achievements (moving freight, building bridges, data capture and stakeout). Connecting the digital and physical worlds is a unique aspect of Trimble's business and one we want to continue embracing.</t>
        </is>
      </c>
      <c r="C4" s="567" t="inlineStr">
        <is>
          <t xml:space="preserve">digital twin
digital to physical
physical to digital
3D modeling from reality capture data
</t>
        </is>
      </c>
      <c r="D4" s="562" t="n"/>
      <c r="E4" s="562" t="n"/>
      <c r="F4" s="562" t="n"/>
      <c r="G4" s="561"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58" t="inlineStr">
        <is>
          <t>Sustainability</t>
        </is>
      </c>
      <c r="B5" s="568" t="inlineStr">
        <is>
          <t>With sustainability becoming a somewhat of a 'dirty word' we need to talk about smart business practices in a way that continually reminds the reader that the goals of sustainability are not purely altruistic. Saving time, money, resources makes good business sense.</t>
        </is>
      </c>
      <c r="C5" s="567" t="inlineStr">
        <is>
          <t xml:space="preserve">sustainability 
minimize waste
productivity
quality of life
ESG
</t>
        </is>
      </c>
      <c r="D5" s="562" t="n"/>
      <c r="E5" s="562" t="n"/>
      <c r="F5" s="562" t="n"/>
      <c r="G5" s="561"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58" t="inlineStr">
        <is>
          <t>Trust and Security</t>
        </is>
      </c>
      <c r="B6" s="568" t="inlineStr">
        <is>
          <t xml:space="preserve">Because our systems and solutions are mission-critical to our customers, Trimble is a reliable business partner by ensuring its solutions meet the most stringent security requirements. Trimble likewise partners with industry leaders like Microsoft, Amazon and Google to provide robust and secure cloud services. </t>
        </is>
      </c>
      <c r="C6" s="567" t="inlineStr">
        <is>
          <t>data security
privacy
system security
cloud
network
ISO certifications</t>
        </is>
      </c>
      <c r="D6" s="562" t="n"/>
      <c r="E6" s="562" t="n"/>
      <c r="F6" s="562" t="n"/>
      <c r="G6" s="561"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58" t="inlineStr">
        <is>
          <t>Workforce Optimization</t>
        </is>
      </c>
      <c r="B7" s="568" t="inlineStr">
        <is>
          <t>Using tech enables businesses to free up human resources for more interesting/challenging tasks. Reducing dull, dirty dangerous so top talent can focus on highest-value work. Reduce/eliminate unproductive time. Trimble tech is easy to learn, use, support, buy (subscription) to onboard new talent. Making trades cool with tech. Opportunities for specialized skills. Co-operate with educational institutions. Diverse - in all senses of the word - teams perform better.</t>
        </is>
      </c>
      <c r="C7" s="565" t="inlineStr">
        <is>
          <t>talent
skills shortage
DEI 
aging workforce
compensation
education, EDU
career</t>
        </is>
      </c>
      <c r="D7" s="562" t="n"/>
      <c r="E7" s="562" t="n"/>
      <c r="F7" s="562" t="n"/>
      <c r="G7" s="561"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58" t="inlineStr">
        <is>
          <t>Innovation</t>
        </is>
      </c>
      <c r="B8" s="568" t="inlineStr">
        <is>
          <t>Trimble has been breaking ground since 1978. Holding over 1,500 active patents, Trimble invests 13-15% of revenue in R&amp;D, &gt;4,600 employees in R&amp;D and &gt;$660M of 2023 R&amp;D spend (numbers; Aug. 2024). Understand customer requirements because staff comes from industry. Hackathon-Dreamer hack, First RTK, First machine control, First robo total station, robotics and autonomous vehicles (offroad and onroad). Space economy, history.</t>
        </is>
      </c>
      <c r="C8" s="567" t="inlineStr">
        <is>
          <t xml:space="preserve">venture capital
R&amp;D 
patents
Digital Transformation
industry firsts
partnerships (with recognized leaders)
</t>
        </is>
      </c>
      <c r="D8" s="562" t="n"/>
      <c r="E8" s="562" t="n"/>
      <c r="F8" s="562" t="n"/>
      <c r="G8" s="566"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67" t="n"/>
      <c r="B9" s="568" t="n"/>
      <c r="C9" s="567" t="n"/>
      <c r="D9" s="562" t="n"/>
      <c r="E9" s="562" t="n"/>
      <c r="F9" s="562" t="n"/>
      <c r="G9" s="561"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53" t="inlineStr">
        <is>
          <t>Growth Areas</t>
        </is>
      </c>
      <c r="B10" s="568" t="n"/>
      <c r="C10" s="567" t="n"/>
      <c r="D10" s="562" t="n"/>
      <c r="E10" s="562" t="n"/>
      <c r="F10" s="562" t="n"/>
      <c r="G10" s="561"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58" t="inlineStr">
        <is>
          <t xml:space="preserve">Infrastructure </t>
        </is>
      </c>
      <c r="B11" s="568" t="inlineStr">
        <is>
          <t>Transportation infrastructure: roads, highways, bridges, railways, airports, ports, mass transit; Energy: power plants, transmission lines, grids, renewable energy, solar farms, wind turbines, energy storage; Water: dams, reservoirs, water treatment, wastewater treatment, pipelines; Telecommunications: physical network infrastructure, datacenters.</t>
        </is>
      </c>
      <c r="C11" s="567" t="inlineStr">
        <is>
          <t>roads
bridges
rail
utilities
solar
datacenter</t>
        </is>
      </c>
      <c r="D11" s="562" t="n"/>
      <c r="E11" s="562" t="n"/>
      <c r="F11" s="562" t="n"/>
      <c r="G11" s="561"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58" t="inlineStr">
        <is>
          <t>Artificial Intelligence/Machine Learning</t>
        </is>
      </c>
      <c r="B12" s="568" t="inlineStr">
        <is>
          <t>Trimble invests heavily in AI and machine learning and implements AI innovations across its product portfolio and has been doing so for years. Trimble cooperates with the likes of Google, Microsoft and Nvidia, market leader in AI hardware.</t>
        </is>
      </c>
      <c r="C12" s="567" t="inlineStr">
        <is>
          <t>AI
machine learning
agentic AI, AI agents
deep learning
neural networks
predictive analytics
Large Language Models (LLMs)</t>
        </is>
      </c>
      <c r="D12" s="562" t="n"/>
      <c r="E12" s="562" t="n"/>
      <c r="F12" s="562" t="n"/>
      <c r="G12" s="561"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58" t="n"/>
      <c r="B13" s="568" t="n"/>
      <c r="C13" s="567" t="n"/>
      <c r="D13" s="562" t="n"/>
      <c r="E13" s="562" t="n"/>
      <c r="F13" s="562" t="n"/>
      <c r="G13" s="561"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58" t="n"/>
      <c r="B14" s="568" t="n"/>
      <c r="C14" s="567" t="n"/>
      <c r="D14" s="562" t="n"/>
      <c r="E14" s="562" t="n"/>
      <c r="F14" s="562" t="n"/>
      <c r="G14" s="561"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67" t="n"/>
      <c r="B15" s="568" t="n"/>
      <c r="C15" s="567" t="n"/>
      <c r="D15" s="562" t="n"/>
      <c r="E15" s="562" t="n"/>
      <c r="F15" s="562" t="n"/>
      <c r="G15" s="577"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67" t="n"/>
      <c r="B16" s="568" t="n"/>
      <c r="C16" s="567" t="n"/>
      <c r="D16" s="562" t="n"/>
      <c r="E16" s="562" t="n"/>
      <c r="F16" s="562" t="n"/>
      <c r="G16" s="577"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67" t="n"/>
      <c r="B17" s="568" t="n"/>
      <c r="C17" s="567" t="n"/>
      <c r="D17" s="562" t="n"/>
      <c r="E17" s="562" t="n"/>
      <c r="F17" s="562" t="n"/>
      <c r="G17" s="577"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67" t="n"/>
      <c r="B18" s="568" t="n"/>
      <c r="C18" s="567" t="n"/>
      <c r="D18" s="562" t="n"/>
      <c r="E18" s="562" t="n"/>
      <c r="F18" s="562" t="n"/>
      <c r="G18" s="577"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67" t="n"/>
      <c r="B19" s="568" t="n"/>
      <c r="C19" s="567" t="n"/>
      <c r="D19" s="562" t="n"/>
      <c r="E19" s="562" t="n"/>
      <c r="F19" s="562" t="n"/>
      <c r="G19" s="577"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67" t="n"/>
      <c r="B20" s="568" t="n"/>
      <c r="C20" s="567" t="n"/>
      <c r="D20" s="562" t="n"/>
      <c r="E20" s="562" t="n"/>
      <c r="F20" s="562" t="n"/>
      <c r="G20" s="577"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67" t="n"/>
      <c r="B21" s="568" t="n"/>
      <c r="C21" s="567" t="n"/>
      <c r="D21" s="562" t="n"/>
      <c r="E21" s="562" t="n"/>
      <c r="F21" s="562" t="n"/>
      <c r="G21" s="577"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67" t="n"/>
      <c r="B22" s="568" t="n"/>
      <c r="C22" s="567" t="n"/>
      <c r="D22" s="562" t="n"/>
      <c r="E22" s="562" t="n"/>
      <c r="F22" s="562" t="n"/>
      <c r="G22" s="577"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67" t="n"/>
      <c r="B23" s="568" t="n"/>
      <c r="C23" s="567" t="n"/>
      <c r="D23" s="562" t="n"/>
      <c r="E23" s="562" t="n"/>
      <c r="F23" s="562" t="n"/>
      <c r="G23" s="577"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67" t="n"/>
      <c r="B24" s="568" t="n"/>
      <c r="C24" s="567" t="n"/>
      <c r="D24" s="562" t="n"/>
      <c r="E24" s="562" t="n"/>
      <c r="F24" s="562" t="n"/>
      <c r="G24" s="577"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67" t="n"/>
      <c r="B25" s="568" t="n"/>
      <c r="C25" s="567" t="n"/>
      <c r="D25" s="562" t="n"/>
      <c r="E25" s="562" t="n"/>
      <c r="F25" s="562" t="n"/>
      <c r="G25" s="577"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67" t="n"/>
      <c r="B26" s="568" t="n"/>
      <c r="C26" s="567" t="n"/>
      <c r="D26" s="562" t="n"/>
      <c r="E26" s="562" t="n"/>
      <c r="F26" s="562" t="n"/>
      <c r="G26" s="577"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67" t="n"/>
      <c r="B27" s="568" t="n"/>
      <c r="C27" s="567" t="n"/>
      <c r="D27" s="562" t="n"/>
      <c r="E27" s="562" t="n"/>
      <c r="F27" s="562" t="n"/>
      <c r="G27" s="577"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67" t="n"/>
      <c r="B28" s="568" t="n"/>
      <c r="C28" s="567" t="n"/>
      <c r="D28" s="562" t="n"/>
      <c r="E28" s="562" t="n"/>
      <c r="F28" s="562" t="n"/>
      <c r="G28" s="577"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67" t="n"/>
      <c r="B29" s="568" t="n"/>
      <c r="C29" s="567" t="n"/>
      <c r="D29" s="562" t="n"/>
      <c r="E29" s="562" t="n"/>
      <c r="F29" s="562" t="n"/>
      <c r="G29" s="577"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67" t="n"/>
      <c r="B30" s="568" t="n"/>
      <c r="C30" s="567" t="n"/>
      <c r="D30" s="562" t="n"/>
      <c r="E30" s="562" t="n"/>
      <c r="F30" s="562" t="n"/>
      <c r="G30" s="577"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67" t="n"/>
      <c r="B31" s="568" t="n"/>
      <c r="C31" s="567" t="n"/>
      <c r="D31" s="562" t="n"/>
      <c r="E31" s="562" t="n"/>
      <c r="F31" s="562" t="n"/>
      <c r="G31" s="577"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67" t="n"/>
      <c r="B32" s="568" t="n"/>
      <c r="C32" s="567" t="n"/>
      <c r="D32" s="562" t="n"/>
      <c r="E32" s="562" t="n"/>
      <c r="F32" s="562" t="n"/>
      <c r="G32" s="577"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67" t="n"/>
      <c r="B33" s="568" t="n"/>
      <c r="C33" s="567" t="n"/>
      <c r="D33" s="562" t="n"/>
      <c r="E33" s="562" t="n"/>
      <c r="F33" s="562" t="n"/>
      <c r="G33" s="577"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67" t="n"/>
      <c r="B34" s="568" t="n"/>
      <c r="C34" s="567" t="n"/>
      <c r="D34" s="562" t="n"/>
      <c r="E34" s="562" t="n"/>
      <c r="F34" s="562" t="n"/>
      <c r="G34" s="577"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67" t="n"/>
      <c r="B35" s="568" t="n"/>
      <c r="C35" s="567" t="n"/>
      <c r="D35" s="562" t="n"/>
      <c r="E35" s="562" t="n"/>
      <c r="F35" s="562" t="n"/>
      <c r="G35" s="577"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67" t="n"/>
      <c r="B36" s="568" t="n"/>
      <c r="C36" s="567" t="n"/>
      <c r="D36" s="562" t="n"/>
      <c r="E36" s="562" t="n"/>
      <c r="F36" s="562" t="n"/>
      <c r="G36" s="577"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67" t="n"/>
      <c r="B37" s="568" t="n"/>
      <c r="C37" s="567" t="n"/>
      <c r="D37" s="562" t="n"/>
      <c r="E37" s="562" t="n"/>
      <c r="F37" s="562" t="n"/>
      <c r="G37" s="577"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67" t="n"/>
      <c r="B38" s="568" t="n"/>
      <c r="C38" s="567" t="n"/>
      <c r="D38" s="562" t="n"/>
      <c r="E38" s="562" t="n"/>
      <c r="F38" s="562" t="n"/>
      <c r="G38" s="577"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67" t="n"/>
      <c r="B39" s="568" t="n"/>
      <c r="C39" s="567" t="n"/>
      <c r="D39" s="562" t="n"/>
      <c r="E39" s="562" t="n"/>
      <c r="F39" s="562" t="n"/>
      <c r="G39" s="577"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67" t="n"/>
      <c r="B40" s="568" t="n"/>
      <c r="C40" s="567" t="n"/>
      <c r="D40" s="562" t="n"/>
      <c r="E40" s="562" t="n"/>
      <c r="F40" s="562" t="n"/>
      <c r="G40" s="577"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67" t="n"/>
      <c r="B41" s="568" t="n"/>
      <c r="C41" s="567" t="n"/>
      <c r="D41" s="562" t="n"/>
      <c r="E41" s="562" t="n"/>
      <c r="F41" s="562" t="n"/>
      <c r="G41" s="577"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7" t="n"/>
      <c r="B42" s="568" t="n"/>
      <c r="C42" s="567" t="n"/>
      <c r="D42" s="562" t="n"/>
      <c r="E42" s="562" t="n"/>
      <c r="F42" s="562" t="n"/>
      <c r="G42" s="577"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7" t="n"/>
      <c r="B43" s="568" t="n"/>
      <c r="C43" s="567" t="n"/>
      <c r="D43" s="562" t="n"/>
      <c r="E43" s="562" t="n"/>
      <c r="F43" s="562" t="n"/>
      <c r="G43" s="577"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67" t="n"/>
      <c r="B44" s="568" t="n"/>
      <c r="C44" s="567" t="n"/>
      <c r="D44" s="562" t="n"/>
      <c r="E44" s="562" t="n"/>
      <c r="F44" s="562" t="n"/>
      <c r="G44" s="577"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7" t="n"/>
      <c r="B45" s="568" t="n"/>
      <c r="C45" s="567" t="n"/>
      <c r="D45" s="562" t="n"/>
      <c r="E45" s="562" t="n"/>
      <c r="F45" s="562" t="n"/>
      <c r="G45" s="577"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7" t="n"/>
      <c r="B46" s="568" t="n"/>
      <c r="C46" s="567" t="n"/>
      <c r="D46" s="562" t="n"/>
      <c r="E46" s="562" t="n"/>
      <c r="F46" s="562" t="n"/>
      <c r="G46" s="577"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67" t="n"/>
      <c r="B47" s="568" t="n"/>
      <c r="C47" s="567" t="n"/>
      <c r="D47" s="562" t="n"/>
      <c r="E47" s="562" t="n"/>
      <c r="F47" s="562" t="n"/>
      <c r="G47" s="577"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7" t="n"/>
      <c r="B48" s="568" t="n"/>
      <c r="C48" s="567" t="n"/>
      <c r="D48" s="562" t="n"/>
      <c r="E48" s="562" t="n"/>
      <c r="F48" s="562" t="n"/>
      <c r="G48" s="577"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7" t="n"/>
      <c r="B49" s="568" t="n"/>
      <c r="C49" s="567" t="n"/>
      <c r="D49" s="562" t="n"/>
      <c r="E49" s="562" t="n"/>
      <c r="F49" s="562" t="n"/>
      <c r="G49" s="577"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7" t="n"/>
      <c r="B50" s="568" t="n"/>
      <c r="C50" s="567" t="n"/>
      <c r="D50" s="562" t="n"/>
      <c r="E50" s="562" t="n"/>
      <c r="F50" s="562" t="n"/>
      <c r="G50" s="577"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67" t="n"/>
      <c r="B51" s="568" t="n"/>
      <c r="C51" s="567" t="n"/>
      <c r="D51" s="562" t="n"/>
      <c r="E51" s="562" t="n"/>
      <c r="F51" s="562" t="n"/>
      <c r="G51" s="577"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7" t="n"/>
      <c r="B52" s="568" t="n"/>
      <c r="C52" s="567" t="n"/>
      <c r="D52" s="562" t="n"/>
      <c r="E52" s="562" t="n"/>
      <c r="F52" s="562" t="n"/>
      <c r="G52" s="577"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7" t="n"/>
      <c r="B53" s="568" t="n"/>
      <c r="C53" s="567" t="n"/>
      <c r="D53" s="562" t="n"/>
      <c r="E53" s="562" t="n"/>
      <c r="F53" s="562" t="n"/>
      <c r="G53" s="577"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7" t="n"/>
      <c r="B54" s="568" t="n"/>
      <c r="C54" s="567" t="n"/>
      <c r="D54" s="562" t="n"/>
      <c r="E54" s="562" t="n"/>
      <c r="F54" s="562" t="n"/>
      <c r="G54" s="577"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7" t="n"/>
      <c r="B55" s="568" t="n"/>
      <c r="C55" s="567" t="n"/>
      <c r="D55" s="562" t="n"/>
      <c r="E55" s="562" t="n"/>
      <c r="F55" s="562" t="n"/>
      <c r="G55" s="577"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7" t="n"/>
      <c r="B56" s="568" t="n"/>
      <c r="C56" s="567" t="n"/>
      <c r="D56" s="562" t="n"/>
      <c r="E56" s="562" t="n"/>
      <c r="F56" s="562" t="n"/>
      <c r="G56" s="577"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67" t="n"/>
      <c r="B57" s="568" t="n"/>
      <c r="C57" s="567" t="n"/>
      <c r="D57" s="562" t="n"/>
      <c r="E57" s="562" t="n"/>
      <c r="F57" s="562" t="n"/>
      <c r="G57" s="577"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7" t="n"/>
      <c r="B58" s="568" t="n"/>
      <c r="C58" s="567" t="n"/>
      <c r="D58" s="562" t="n"/>
      <c r="E58" s="562" t="n"/>
      <c r="F58" s="562" t="n"/>
      <c r="G58" s="577"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7" t="n"/>
      <c r="B59" s="568" t="n"/>
      <c r="C59" s="567" t="n"/>
      <c r="D59" s="562" t="n"/>
      <c r="E59" s="562" t="n"/>
      <c r="F59" s="562" t="n"/>
      <c r="G59" s="577"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7" t="n"/>
      <c r="B60" s="568" t="n"/>
      <c r="C60" s="567" t="n"/>
      <c r="D60" s="562" t="n"/>
      <c r="E60" s="562" t="n"/>
      <c r="F60" s="562" t="n"/>
      <c r="G60" s="577"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7" t="n"/>
      <c r="B61" s="568" t="n"/>
      <c r="C61" s="567" t="n"/>
      <c r="D61" s="562" t="n"/>
      <c r="E61" s="562" t="n"/>
      <c r="F61" s="562" t="n"/>
      <c r="G61" s="577"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7" t="n"/>
      <c r="B62" s="568" t="n"/>
      <c r="C62" s="567" t="n"/>
      <c r="D62" s="562" t="n"/>
      <c r="E62" s="562" t="n"/>
      <c r="F62" s="562" t="n"/>
      <c r="G62" s="577"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7" t="n"/>
      <c r="B63" s="568" t="n"/>
      <c r="C63" s="567" t="n"/>
      <c r="D63" s="562" t="n"/>
      <c r="E63" s="562" t="n"/>
      <c r="F63" s="562" t="n"/>
      <c r="G63" s="577"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7" t="n"/>
      <c r="B64" s="568" t="n"/>
      <c r="C64" s="567" t="n"/>
      <c r="D64" s="562" t="n"/>
      <c r="E64" s="562" t="n"/>
      <c r="F64" s="562" t="n"/>
      <c r="G64" s="577"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7" t="n"/>
      <c r="B65" s="568" t="n"/>
      <c r="C65" s="567" t="n"/>
      <c r="D65" s="562" t="n"/>
      <c r="E65" s="562" t="n"/>
      <c r="F65" s="562" t="n"/>
      <c r="G65" s="577"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7" t="n"/>
      <c r="B66" s="568" t="n"/>
      <c r="C66" s="567" t="n"/>
      <c r="D66" s="562" t="n"/>
      <c r="E66" s="562" t="n"/>
      <c r="F66" s="562" t="n"/>
      <c r="G66" s="577"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7" t="n"/>
      <c r="B67" s="568" t="n"/>
      <c r="C67" s="567" t="n"/>
      <c r="D67" s="562" t="n"/>
      <c r="E67" s="562" t="n"/>
      <c r="F67" s="562" t="n"/>
      <c r="G67" s="577"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7" t="n"/>
      <c r="B68" s="568" t="n"/>
      <c r="C68" s="567" t="n"/>
      <c r="D68" s="562" t="n"/>
      <c r="E68" s="562" t="n"/>
      <c r="F68" s="562" t="n"/>
      <c r="G68" s="577"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7" t="n"/>
      <c r="B69" s="568" t="n"/>
      <c r="C69" s="567" t="n"/>
      <c r="D69" s="562" t="n"/>
      <c r="E69" s="562" t="n"/>
      <c r="F69" s="562" t="n"/>
      <c r="G69" s="577"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7" t="n"/>
      <c r="B70" s="568" t="n"/>
      <c r="C70" s="567" t="n"/>
      <c r="D70" s="562" t="n"/>
      <c r="E70" s="562" t="n"/>
      <c r="F70" s="562" t="n"/>
      <c r="G70" s="577"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7" t="n"/>
      <c r="B71" s="568" t="n"/>
      <c r="C71" s="567" t="n"/>
      <c r="D71" s="562" t="n"/>
      <c r="E71" s="562" t="n"/>
      <c r="F71" s="562" t="n"/>
      <c r="G71" s="577"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7" t="n"/>
      <c r="B72" s="568" t="n"/>
      <c r="C72" s="567" t="n"/>
      <c r="D72" s="562" t="n"/>
      <c r="E72" s="562" t="n"/>
      <c r="F72" s="562" t="n"/>
      <c r="G72" s="577"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7" t="n"/>
      <c r="B73" s="568" t="n"/>
      <c r="C73" s="567" t="n"/>
      <c r="D73" s="562" t="n"/>
      <c r="E73" s="562" t="n"/>
      <c r="F73" s="562" t="n"/>
      <c r="G73" s="577"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7" t="n"/>
      <c r="B74" s="568" t="n"/>
      <c r="C74" s="567" t="n"/>
      <c r="D74" s="562" t="n"/>
      <c r="E74" s="562" t="n"/>
      <c r="F74" s="562" t="n"/>
      <c r="G74" s="577"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7" t="n"/>
      <c r="B75" s="568" t="n"/>
      <c r="C75" s="567" t="n"/>
      <c r="D75" s="562" t="n"/>
      <c r="E75" s="562" t="n"/>
      <c r="F75" s="562" t="n"/>
      <c r="G75" s="577"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7" t="n"/>
      <c r="B76" s="568" t="n"/>
      <c r="C76" s="567" t="n"/>
      <c r="D76" s="562" t="n"/>
      <c r="E76" s="562" t="n"/>
      <c r="F76" s="562" t="n"/>
      <c r="G76" s="577"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7" t="n"/>
      <c r="B77" s="568" t="n"/>
      <c r="C77" s="567" t="n"/>
      <c r="D77" s="562" t="n"/>
      <c r="E77" s="562" t="n"/>
      <c r="F77" s="562" t="n"/>
      <c r="G77" s="577"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7" t="n"/>
      <c r="B78" s="568" t="n"/>
      <c r="C78" s="567" t="n"/>
      <c r="D78" s="562" t="n"/>
      <c r="E78" s="562" t="n"/>
      <c r="F78" s="562" t="n"/>
      <c r="G78" s="577"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7" t="n"/>
      <c r="B79" s="568" t="n"/>
      <c r="C79" s="567" t="n"/>
      <c r="D79" s="562" t="n"/>
      <c r="E79" s="562" t="n"/>
      <c r="F79" s="562" t="n"/>
      <c r="G79" s="577"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7" t="n"/>
      <c r="B80" s="568" t="n"/>
      <c r="C80" s="567" t="n"/>
      <c r="D80" s="562" t="n"/>
      <c r="E80" s="562" t="n"/>
      <c r="F80" s="562" t="n"/>
      <c r="G80" s="577"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7" t="n"/>
      <c r="B81" s="568" t="n"/>
      <c r="C81" s="567" t="n"/>
      <c r="D81" s="562" t="n"/>
      <c r="E81" s="562" t="n"/>
      <c r="F81" s="562" t="n"/>
      <c r="G81" s="577"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7" t="n"/>
      <c r="B82" s="568" t="n"/>
      <c r="C82" s="567" t="n"/>
      <c r="D82" s="562" t="n"/>
      <c r="E82" s="562" t="n"/>
      <c r="F82" s="562" t="n"/>
      <c r="G82" s="577"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7" t="n"/>
      <c r="B83" s="568" t="n"/>
      <c r="C83" s="567" t="n"/>
      <c r="D83" s="562" t="n"/>
      <c r="E83" s="562" t="n"/>
      <c r="F83" s="562" t="n"/>
      <c r="G83" s="577"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7" t="n"/>
      <c r="B84" s="568" t="n"/>
      <c r="C84" s="567" t="n"/>
      <c r="D84" s="562" t="n"/>
      <c r="E84" s="562" t="n"/>
      <c r="F84" s="562" t="n"/>
      <c r="G84" s="577"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7" t="n"/>
      <c r="B85" s="568" t="n"/>
      <c r="C85" s="567" t="n"/>
      <c r="D85" s="562" t="n"/>
      <c r="E85" s="562" t="n"/>
      <c r="F85" s="562" t="n"/>
      <c r="G85" s="577"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7" t="n"/>
      <c r="B86" s="568" t="n"/>
      <c r="C86" s="567" t="n"/>
      <c r="D86" s="562" t="n"/>
      <c r="E86" s="562" t="n"/>
      <c r="F86" s="562" t="n"/>
      <c r="G86" s="577"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7" t="n"/>
      <c r="B87" s="568" t="n"/>
      <c r="C87" s="567" t="n"/>
      <c r="D87" s="562" t="n"/>
      <c r="E87" s="562" t="n"/>
      <c r="F87" s="562" t="n"/>
      <c r="G87" s="577"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7" t="n"/>
      <c r="B88" s="568" t="n"/>
      <c r="C88" s="567" t="n"/>
      <c r="D88" s="562" t="n"/>
      <c r="E88" s="562" t="n"/>
      <c r="F88" s="562" t="n"/>
      <c r="G88" s="577"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7" t="n"/>
      <c r="B89" s="568" t="n"/>
      <c r="C89" s="567" t="n"/>
      <c r="D89" s="562" t="n"/>
      <c r="E89" s="562" t="n"/>
      <c r="F89" s="562" t="n"/>
      <c r="G89" s="577"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7" t="n"/>
      <c r="B90" s="568" t="n"/>
      <c r="C90" s="567" t="n"/>
      <c r="D90" s="562" t="n"/>
      <c r="E90" s="562" t="n"/>
      <c r="F90" s="562" t="n"/>
      <c r="G90" s="577"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7" t="n"/>
      <c r="B91" s="568" t="n"/>
      <c r="C91" s="567" t="n"/>
      <c r="D91" s="562" t="n"/>
      <c r="E91" s="562" t="n"/>
      <c r="F91" s="562" t="n"/>
      <c r="G91" s="577"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7" t="n"/>
      <c r="B92" s="568" t="n"/>
      <c r="C92" s="567" t="n"/>
      <c r="D92" s="562" t="n"/>
      <c r="E92" s="562" t="n"/>
      <c r="F92" s="562" t="n"/>
      <c r="G92" s="577"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7" t="n"/>
      <c r="B93" s="568" t="n"/>
      <c r="C93" s="567" t="n"/>
      <c r="D93" s="562" t="n"/>
      <c r="E93" s="562" t="n"/>
      <c r="F93" s="562" t="n"/>
      <c r="G93" s="577"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7" t="n"/>
      <c r="B94" s="568" t="n"/>
      <c r="C94" s="567" t="n"/>
      <c r="D94" s="562" t="n"/>
      <c r="E94" s="562" t="n"/>
      <c r="F94" s="562" t="n"/>
      <c r="G94" s="577"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7" t="n"/>
      <c r="B95" s="568" t="n"/>
      <c r="C95" s="567" t="n"/>
      <c r="D95" s="562" t="n"/>
      <c r="E95" s="562" t="n"/>
      <c r="F95" s="562" t="n"/>
      <c r="G95" s="577"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7" t="n"/>
      <c r="B96" s="568" t="n"/>
      <c r="C96" s="567" t="n"/>
      <c r="D96" s="562" t="n"/>
      <c r="E96" s="562" t="n"/>
      <c r="F96" s="562" t="n"/>
      <c r="G96" s="577"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7" t="n"/>
      <c r="B97" s="568" t="n"/>
      <c r="C97" s="567" t="n"/>
      <c r="D97" s="562" t="n"/>
      <c r="E97" s="562" t="n"/>
      <c r="F97" s="562" t="n"/>
      <c r="G97" s="577"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7" t="n"/>
      <c r="B98" s="568" t="n"/>
      <c r="C98" s="567" t="n"/>
      <c r="D98" s="562" t="n"/>
      <c r="E98" s="562" t="n"/>
      <c r="F98" s="562" t="n"/>
      <c r="G98" s="577"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7" t="n"/>
      <c r="B99" s="568" t="n"/>
      <c r="C99" s="567" t="n"/>
      <c r="D99" s="562" t="n"/>
      <c r="E99" s="562" t="n"/>
      <c r="F99" s="562" t="n"/>
      <c r="G99" s="577"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7" t="n"/>
      <c r="B100" s="568" t="n"/>
      <c r="C100" s="567" t="n"/>
      <c r="D100" s="562" t="n"/>
      <c r="E100" s="562" t="n"/>
      <c r="F100" s="562" t="n"/>
      <c r="G100" s="577"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7" t="n"/>
      <c r="B101" s="568" t="n"/>
      <c r="C101" s="567" t="n"/>
      <c r="D101" s="562" t="n"/>
      <c r="E101" s="562" t="n"/>
      <c r="F101" s="562" t="n"/>
      <c r="G101" s="577"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7" t="n"/>
      <c r="B102" s="568" t="n"/>
      <c r="C102" s="567" t="n"/>
      <c r="D102" s="562" t="n"/>
      <c r="E102" s="562" t="n"/>
      <c r="F102" s="562" t="n"/>
      <c r="G102" s="577"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7" t="n"/>
      <c r="B103" s="568" t="n"/>
      <c r="C103" s="567" t="n"/>
      <c r="D103" s="562" t="n"/>
      <c r="E103" s="562" t="n"/>
      <c r="F103" s="562" t="n"/>
      <c r="G103" s="577"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7" t="n"/>
      <c r="B104" s="568" t="n"/>
      <c r="C104" s="567" t="n"/>
      <c r="D104" s="562" t="n"/>
      <c r="E104" s="562" t="n"/>
      <c r="F104" s="562" t="n"/>
      <c r="G104" s="577"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7" t="n"/>
      <c r="B105" s="568" t="n"/>
      <c r="C105" s="567" t="n"/>
      <c r="D105" s="562" t="n"/>
      <c r="E105" s="562" t="n"/>
      <c r="F105" s="562" t="n"/>
      <c r="G105" s="577"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7" t="n"/>
      <c r="B106" s="568" t="n"/>
      <c r="C106" s="567" t="n"/>
      <c r="D106" s="562" t="n"/>
      <c r="E106" s="562" t="n"/>
      <c r="F106" s="562" t="n"/>
      <c r="G106" s="577"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7" t="n"/>
      <c r="B107" s="568" t="n"/>
      <c r="C107" s="567" t="n"/>
      <c r="D107" s="562" t="n"/>
      <c r="E107" s="562" t="n"/>
      <c r="F107" s="562" t="n"/>
      <c r="G107" s="577"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7" t="n"/>
      <c r="B108" s="568" t="n"/>
      <c r="C108" s="567" t="n"/>
      <c r="D108" s="562" t="n"/>
      <c r="E108" s="562" t="n"/>
      <c r="F108" s="562" t="n"/>
      <c r="G108" s="577"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7" t="n"/>
      <c r="B109" s="568" t="n"/>
      <c r="C109" s="567" t="n"/>
      <c r="D109" s="562" t="n"/>
      <c r="E109" s="562" t="n"/>
      <c r="F109" s="562" t="n"/>
      <c r="G109" s="577"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7" t="n"/>
      <c r="B110" s="568" t="n"/>
      <c r="C110" s="567" t="n"/>
      <c r="D110" s="562" t="n"/>
      <c r="E110" s="562" t="n"/>
      <c r="F110" s="562" t="n"/>
      <c r="G110" s="577"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7" t="n"/>
      <c r="B111" s="568" t="n"/>
      <c r="C111" s="567" t="n"/>
      <c r="D111" s="562" t="n"/>
      <c r="E111" s="562" t="n"/>
      <c r="F111" s="562" t="n"/>
      <c r="G111" s="577"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7" t="n"/>
      <c r="B112" s="568" t="n"/>
      <c r="C112" s="567" t="n"/>
      <c r="D112" s="562" t="n"/>
      <c r="E112" s="562" t="n"/>
      <c r="F112" s="562" t="n"/>
      <c r="G112" s="577"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7" t="n"/>
      <c r="B113" s="568" t="n"/>
      <c r="C113" s="567" t="n"/>
      <c r="D113" s="562" t="n"/>
      <c r="E113" s="562" t="n"/>
      <c r="F113" s="562" t="n"/>
      <c r="G113" s="577"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7" t="n"/>
      <c r="B114" s="568" t="n"/>
      <c r="C114" s="567" t="n"/>
      <c r="D114" s="562" t="n"/>
      <c r="E114" s="562" t="n"/>
      <c r="F114" s="562" t="n"/>
      <c r="G114" s="577"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7" t="n"/>
      <c r="B115" s="568" t="n"/>
      <c r="C115" s="567" t="n"/>
      <c r="D115" s="562" t="n"/>
      <c r="E115" s="562" t="n"/>
      <c r="F115" s="562" t="n"/>
      <c r="G115" s="577"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7" t="n"/>
      <c r="B116" s="568" t="n"/>
      <c r="C116" s="567" t="n"/>
      <c r="D116" s="562" t="n"/>
      <c r="E116" s="562" t="n"/>
      <c r="F116" s="562" t="n"/>
      <c r="G116" s="577"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7" t="n"/>
      <c r="B117" s="568" t="n"/>
      <c r="C117" s="567" t="n"/>
      <c r="D117" s="562" t="n"/>
      <c r="E117" s="562" t="n"/>
      <c r="F117" s="562" t="n"/>
      <c r="G117" s="577"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7" t="n"/>
      <c r="B118" s="568" t="n"/>
      <c r="C118" s="567" t="n"/>
      <c r="D118" s="562" t="n"/>
      <c r="E118" s="562" t="n"/>
      <c r="F118" s="562" t="n"/>
      <c r="G118" s="577"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7" t="n"/>
      <c r="B119" s="568" t="n"/>
      <c r="C119" s="567" t="n"/>
      <c r="D119" s="562" t="n"/>
      <c r="E119" s="562" t="n"/>
      <c r="F119" s="562" t="n"/>
      <c r="G119" s="577"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7" t="n"/>
      <c r="B120" s="568" t="n"/>
      <c r="C120" s="567" t="n"/>
      <c r="D120" s="562" t="n"/>
      <c r="E120" s="562" t="n"/>
      <c r="F120" s="562" t="n"/>
      <c r="G120" s="577"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7" t="n"/>
      <c r="B121" s="568" t="n"/>
      <c r="C121" s="567" t="n"/>
      <c r="D121" s="562" t="n"/>
      <c r="E121" s="562" t="n"/>
      <c r="F121" s="562" t="n"/>
      <c r="G121" s="577"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7" t="n"/>
      <c r="B122" s="568" t="n"/>
      <c r="C122" s="567" t="n"/>
      <c r="D122" s="562" t="n"/>
      <c r="E122" s="562" t="n"/>
      <c r="F122" s="562" t="n"/>
      <c r="G122" s="577"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7" t="n"/>
      <c r="B123" s="568" t="n"/>
      <c r="C123" s="567" t="n"/>
      <c r="D123" s="562" t="n"/>
      <c r="E123" s="562" t="n"/>
      <c r="F123" s="562" t="n"/>
      <c r="G123" s="577"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7" t="n"/>
      <c r="B124" s="568" t="n"/>
      <c r="C124" s="567" t="n"/>
      <c r="D124" s="562" t="n"/>
      <c r="E124" s="562" t="n"/>
      <c r="F124" s="562" t="n"/>
      <c r="G124" s="577"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7" t="n"/>
      <c r="B125" s="568" t="n"/>
      <c r="C125" s="567" t="n"/>
      <c r="D125" s="562" t="n"/>
      <c r="E125" s="562" t="n"/>
      <c r="F125" s="562" t="n"/>
      <c r="G125" s="577"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7" t="n"/>
      <c r="B126" s="568" t="n"/>
      <c r="C126" s="567" t="n"/>
      <c r="D126" s="562" t="n"/>
      <c r="E126" s="562" t="n"/>
      <c r="F126" s="562" t="n"/>
      <c r="G126" s="577"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7" t="n"/>
      <c r="B127" s="568" t="n"/>
      <c r="C127" s="567" t="n"/>
      <c r="D127" s="562" t="n"/>
      <c r="E127" s="562" t="n"/>
      <c r="F127" s="562" t="n"/>
      <c r="G127" s="577"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7" t="n"/>
      <c r="B128" s="568" t="n"/>
      <c r="C128" s="567" t="n"/>
      <c r="D128" s="562" t="n"/>
      <c r="E128" s="562" t="n"/>
      <c r="F128" s="562" t="n"/>
      <c r="G128" s="577"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7" t="n"/>
      <c r="B129" s="568" t="n"/>
      <c r="C129" s="567" t="n"/>
      <c r="D129" s="562" t="n"/>
      <c r="E129" s="562" t="n"/>
      <c r="F129" s="562" t="n"/>
      <c r="G129" s="577"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7" t="n"/>
      <c r="B130" s="568" t="n"/>
      <c r="C130" s="567" t="n"/>
      <c r="D130" s="562" t="n"/>
      <c r="E130" s="562" t="n"/>
      <c r="F130" s="562" t="n"/>
      <c r="G130" s="577"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7" t="n"/>
      <c r="B131" s="568" t="n"/>
      <c r="C131" s="567" t="n"/>
      <c r="D131" s="562" t="n"/>
      <c r="E131" s="562" t="n"/>
      <c r="F131" s="562" t="n"/>
      <c r="G131" s="577"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7" t="n"/>
      <c r="B132" s="568" t="n"/>
      <c r="C132" s="567" t="n"/>
      <c r="D132" s="562" t="n"/>
      <c r="E132" s="562" t="n"/>
      <c r="F132" s="562" t="n"/>
      <c r="G132" s="577"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7" t="n"/>
      <c r="B133" s="568" t="n"/>
      <c r="C133" s="567" t="n"/>
      <c r="D133" s="562" t="n"/>
      <c r="E133" s="562" t="n"/>
      <c r="F133" s="562" t="n"/>
      <c r="G133" s="577"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7" t="n"/>
      <c r="B134" s="568" t="n"/>
      <c r="C134" s="567" t="n"/>
      <c r="D134" s="562" t="n"/>
      <c r="E134" s="562" t="n"/>
      <c r="F134" s="562" t="n"/>
      <c r="G134" s="577"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7" t="n"/>
      <c r="B135" s="568" t="n"/>
      <c r="C135" s="567" t="n"/>
      <c r="D135" s="562" t="n"/>
      <c r="E135" s="562" t="n"/>
      <c r="F135" s="562" t="n"/>
      <c r="G135" s="577"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7" t="n"/>
      <c r="B136" s="568" t="n"/>
      <c r="C136" s="567" t="n"/>
      <c r="D136" s="562" t="n"/>
      <c r="E136" s="562" t="n"/>
      <c r="F136" s="562" t="n"/>
      <c r="G136" s="577"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7" t="n"/>
      <c r="B137" s="568" t="n"/>
      <c r="C137" s="567" t="n"/>
      <c r="D137" s="562" t="n"/>
      <c r="E137" s="562" t="n"/>
      <c r="F137" s="562" t="n"/>
      <c r="G137" s="577"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7" t="n"/>
      <c r="B138" s="568" t="n"/>
      <c r="C138" s="567" t="n"/>
      <c r="D138" s="562" t="n"/>
      <c r="E138" s="562" t="n"/>
      <c r="F138" s="562" t="n"/>
      <c r="G138" s="577"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7" t="n"/>
      <c r="B139" s="568" t="n"/>
      <c r="C139" s="567" t="n"/>
      <c r="D139" s="562" t="n"/>
      <c r="E139" s="562" t="n"/>
      <c r="F139" s="562" t="n"/>
      <c r="G139" s="577"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7" t="n"/>
      <c r="B140" s="568" t="n"/>
      <c r="C140" s="567" t="n"/>
      <c r="D140" s="562" t="n"/>
      <c r="E140" s="562" t="n"/>
      <c r="F140" s="562" t="n"/>
      <c r="G140" s="577"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7" t="n"/>
      <c r="B141" s="568" t="n"/>
      <c r="C141" s="567" t="n"/>
      <c r="D141" s="562" t="n"/>
      <c r="E141" s="562" t="n"/>
      <c r="F141" s="562" t="n"/>
      <c r="G141" s="577"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7" t="n"/>
      <c r="B142" s="568" t="n"/>
      <c r="C142" s="567" t="n"/>
      <c r="D142" s="562" t="n"/>
      <c r="E142" s="562" t="n"/>
      <c r="F142" s="562" t="n"/>
      <c r="G142" s="577"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7" t="n"/>
      <c r="B143" s="568" t="n"/>
      <c r="C143" s="567" t="n"/>
      <c r="D143" s="562" t="n"/>
      <c r="E143" s="562" t="n"/>
      <c r="F143" s="562" t="n"/>
      <c r="G143" s="577"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7" t="n"/>
      <c r="B144" s="568" t="n"/>
      <c r="C144" s="567" t="n"/>
      <c r="D144" s="562" t="n"/>
      <c r="E144" s="562" t="n"/>
      <c r="F144" s="562" t="n"/>
      <c r="G144" s="577"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7" t="n"/>
      <c r="B145" s="568" t="n"/>
      <c r="C145" s="567" t="n"/>
      <c r="D145" s="562" t="n"/>
      <c r="E145" s="562" t="n"/>
      <c r="F145" s="562" t="n"/>
      <c r="G145" s="577"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7" t="n"/>
      <c r="B146" s="568" t="n"/>
      <c r="C146" s="567" t="n"/>
      <c r="D146" s="562" t="n"/>
      <c r="E146" s="562" t="n"/>
      <c r="F146" s="562" t="n"/>
      <c r="G146" s="577"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7" t="n"/>
      <c r="B147" s="568" t="n"/>
      <c r="C147" s="567" t="n"/>
      <c r="D147" s="562" t="n"/>
      <c r="E147" s="562" t="n"/>
      <c r="F147" s="562" t="n"/>
      <c r="G147" s="577"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7" t="n"/>
      <c r="B148" s="568" t="n"/>
      <c r="C148" s="567" t="n"/>
      <c r="D148" s="562" t="n"/>
      <c r="E148" s="562" t="n"/>
      <c r="F148" s="562" t="n"/>
      <c r="G148" s="577"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7" t="n"/>
      <c r="B149" s="568" t="n"/>
      <c r="C149" s="567" t="n"/>
      <c r="D149" s="562" t="n"/>
      <c r="E149" s="562" t="n"/>
      <c r="F149" s="562" t="n"/>
      <c r="G149" s="577"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7" t="n"/>
      <c r="B150" s="568" t="n"/>
      <c r="C150" s="567" t="n"/>
      <c r="D150" s="562" t="n"/>
      <c r="E150" s="562" t="n"/>
      <c r="F150" s="562" t="n"/>
      <c r="G150" s="577"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7" t="n"/>
      <c r="B151" s="568" t="n"/>
      <c r="C151" s="567" t="n"/>
      <c r="D151" s="562" t="n"/>
      <c r="E151" s="562" t="n"/>
      <c r="F151" s="562" t="n"/>
      <c r="G151" s="577"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7" t="n"/>
      <c r="B152" s="568" t="n"/>
      <c r="C152" s="567" t="n"/>
      <c r="D152" s="562" t="n"/>
      <c r="E152" s="562" t="n"/>
      <c r="F152" s="562" t="n"/>
      <c r="G152" s="577"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7" t="n"/>
      <c r="B153" s="568" t="n"/>
      <c r="C153" s="567" t="n"/>
      <c r="D153" s="562" t="n"/>
      <c r="E153" s="562" t="n"/>
      <c r="F153" s="562" t="n"/>
      <c r="G153" s="577"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7" t="n"/>
      <c r="B154" s="568" t="n"/>
      <c r="C154" s="567" t="n"/>
      <c r="D154" s="562" t="n"/>
      <c r="E154" s="562" t="n"/>
      <c r="F154" s="562" t="n"/>
      <c r="G154" s="577"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7" t="n"/>
      <c r="B155" s="568" t="n"/>
      <c r="C155" s="567" t="n"/>
      <c r="D155" s="562" t="n"/>
      <c r="E155" s="562" t="n"/>
      <c r="F155" s="562" t="n"/>
      <c r="G155" s="577"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7" t="n"/>
      <c r="B156" s="568" t="n"/>
      <c r="C156" s="567" t="n"/>
      <c r="D156" s="562" t="n"/>
      <c r="E156" s="562" t="n"/>
      <c r="F156" s="562" t="n"/>
      <c r="G156" s="577"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7" t="n"/>
      <c r="B157" s="568" t="n"/>
      <c r="C157" s="567" t="n"/>
      <c r="D157" s="562" t="n"/>
      <c r="E157" s="562" t="n"/>
      <c r="F157" s="562" t="n"/>
      <c r="G157" s="577"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7" t="n"/>
      <c r="B158" s="568" t="n"/>
      <c r="C158" s="567" t="n"/>
      <c r="D158" s="562" t="n"/>
      <c r="E158" s="562" t="n"/>
      <c r="F158" s="562" t="n"/>
      <c r="G158" s="577"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7" t="n"/>
      <c r="B159" s="568" t="n"/>
      <c r="C159" s="567" t="n"/>
      <c r="D159" s="562" t="n"/>
      <c r="E159" s="562" t="n"/>
      <c r="F159" s="562" t="n"/>
      <c r="G159" s="577"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7" t="n"/>
      <c r="B160" s="568" t="n"/>
      <c r="C160" s="567" t="n"/>
      <c r="D160" s="562" t="n"/>
      <c r="E160" s="562" t="n"/>
      <c r="F160" s="562" t="n"/>
      <c r="G160" s="577"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7" t="n"/>
      <c r="B161" s="568" t="n"/>
      <c r="C161" s="567" t="n"/>
      <c r="D161" s="562" t="n"/>
      <c r="E161" s="562" t="n"/>
      <c r="F161" s="562" t="n"/>
      <c r="G161" s="577"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7" t="n"/>
      <c r="B162" s="568" t="n"/>
      <c r="C162" s="567" t="n"/>
      <c r="D162" s="562" t="n"/>
      <c r="E162" s="562" t="n"/>
      <c r="F162" s="562" t="n"/>
      <c r="G162" s="577"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7" t="n"/>
      <c r="B163" s="568" t="n"/>
      <c r="C163" s="567" t="n"/>
      <c r="D163" s="562" t="n"/>
      <c r="E163" s="562" t="n"/>
      <c r="F163" s="562" t="n"/>
      <c r="G163" s="577"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7" t="n"/>
      <c r="B164" s="568" t="n"/>
      <c r="C164" s="567" t="n"/>
      <c r="D164" s="562" t="n"/>
      <c r="E164" s="562" t="n"/>
      <c r="F164" s="562" t="n"/>
      <c r="G164" s="577"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7" t="n"/>
      <c r="B165" s="568" t="n"/>
      <c r="C165" s="567" t="n"/>
      <c r="D165" s="562" t="n"/>
      <c r="E165" s="562" t="n"/>
      <c r="F165" s="562" t="n"/>
      <c r="G165" s="577"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7" t="n"/>
      <c r="B166" s="568" t="n"/>
      <c r="C166" s="567" t="n"/>
      <c r="D166" s="562" t="n"/>
      <c r="E166" s="562" t="n"/>
      <c r="F166" s="562" t="n"/>
      <c r="G166" s="577"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7" t="n"/>
      <c r="B167" s="568" t="n"/>
      <c r="C167" s="567" t="n"/>
      <c r="D167" s="562" t="n"/>
      <c r="E167" s="562" t="n"/>
      <c r="F167" s="562" t="n"/>
      <c r="G167" s="577"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7" t="n"/>
      <c r="B168" s="568" t="n"/>
      <c r="C168" s="567" t="n"/>
      <c r="D168" s="562" t="n"/>
      <c r="E168" s="562" t="n"/>
      <c r="F168" s="562" t="n"/>
      <c r="G168" s="577"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7" t="n"/>
      <c r="B169" s="568" t="n"/>
      <c r="C169" s="567" t="n"/>
      <c r="D169" s="562" t="n"/>
      <c r="E169" s="562" t="n"/>
      <c r="F169" s="562" t="n"/>
      <c r="G169" s="577"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7" t="n"/>
      <c r="B170" s="568" t="n"/>
      <c r="C170" s="567" t="n"/>
      <c r="D170" s="562" t="n"/>
      <c r="E170" s="562" t="n"/>
      <c r="F170" s="562" t="n"/>
      <c r="G170" s="577"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7" t="n"/>
      <c r="B171" s="568" t="n"/>
      <c r="C171" s="567" t="n"/>
      <c r="D171" s="562" t="n"/>
      <c r="E171" s="562" t="n"/>
      <c r="F171" s="562" t="n"/>
      <c r="G171" s="577"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7" t="n"/>
      <c r="B172" s="568" t="n"/>
      <c r="C172" s="567" t="n"/>
      <c r="D172" s="562" t="n"/>
      <c r="E172" s="562" t="n"/>
      <c r="F172" s="562" t="n"/>
      <c r="G172" s="577"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7" t="n"/>
      <c r="B173" s="568" t="n"/>
      <c r="C173" s="567" t="n"/>
      <c r="D173" s="562" t="n"/>
      <c r="E173" s="562" t="n"/>
      <c r="F173" s="562" t="n"/>
      <c r="G173" s="577"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7" t="n"/>
      <c r="B174" s="568" t="n"/>
      <c r="C174" s="567" t="n"/>
      <c r="D174" s="562" t="n"/>
      <c r="E174" s="562" t="n"/>
      <c r="F174" s="562" t="n"/>
      <c r="G174" s="577"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7" t="n"/>
      <c r="B175" s="568" t="n"/>
      <c r="C175" s="567" t="n"/>
      <c r="D175" s="562" t="n"/>
      <c r="E175" s="562" t="n"/>
      <c r="F175" s="562" t="n"/>
      <c r="G175" s="577"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7" t="n"/>
      <c r="B176" s="568" t="n"/>
      <c r="C176" s="567" t="n"/>
      <c r="D176" s="562" t="n"/>
      <c r="E176" s="562" t="n"/>
      <c r="F176" s="562" t="n"/>
      <c r="G176" s="577"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7" t="n"/>
      <c r="B177" s="568" t="n"/>
      <c r="C177" s="567" t="n"/>
      <c r="D177" s="562" t="n"/>
      <c r="E177" s="562" t="n"/>
      <c r="F177" s="562" t="n"/>
      <c r="G177" s="577"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7" t="n"/>
      <c r="B178" s="568" t="n"/>
      <c r="C178" s="567" t="n"/>
      <c r="D178" s="562" t="n"/>
      <c r="E178" s="562" t="n"/>
      <c r="F178" s="562" t="n"/>
      <c r="G178" s="577"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7" t="n"/>
      <c r="B179" s="568" t="n"/>
      <c r="C179" s="567" t="n"/>
      <c r="D179" s="562" t="n"/>
      <c r="E179" s="562" t="n"/>
      <c r="F179" s="562" t="n"/>
      <c r="G179" s="577"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7" t="n"/>
      <c r="B180" s="568" t="n"/>
      <c r="C180" s="567" t="n"/>
      <c r="D180" s="562" t="n"/>
      <c r="E180" s="562" t="n"/>
      <c r="F180" s="562" t="n"/>
      <c r="G180" s="577"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7" t="n"/>
      <c r="B181" s="568" t="n"/>
      <c r="C181" s="567" t="n"/>
      <c r="D181" s="562" t="n"/>
      <c r="E181" s="562" t="n"/>
      <c r="F181" s="562" t="n"/>
      <c r="G181" s="577"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7" t="n"/>
      <c r="B182" s="568" t="n"/>
      <c r="C182" s="567" t="n"/>
      <c r="D182" s="562" t="n"/>
      <c r="E182" s="562" t="n"/>
      <c r="F182" s="562" t="n"/>
      <c r="G182" s="577"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7" t="n"/>
      <c r="B183" s="568" t="n"/>
      <c r="C183" s="567" t="n"/>
      <c r="D183" s="562" t="n"/>
      <c r="E183" s="562" t="n"/>
      <c r="F183" s="562" t="n"/>
      <c r="G183" s="577"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7" t="n"/>
      <c r="B184" s="568" t="n"/>
      <c r="C184" s="567" t="n"/>
      <c r="D184" s="562" t="n"/>
      <c r="E184" s="562" t="n"/>
      <c r="F184" s="562" t="n"/>
      <c r="G184" s="577"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7" t="n"/>
      <c r="B185" s="568" t="n"/>
      <c r="C185" s="567" t="n"/>
      <c r="D185" s="562" t="n"/>
      <c r="E185" s="562" t="n"/>
      <c r="F185" s="562" t="n"/>
      <c r="G185" s="577"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7" t="n"/>
      <c r="B186" s="568" t="n"/>
      <c r="C186" s="567" t="n"/>
      <c r="D186" s="562" t="n"/>
      <c r="E186" s="562" t="n"/>
      <c r="F186" s="562" t="n"/>
      <c r="G186" s="577"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7" t="n"/>
      <c r="B187" s="568" t="n"/>
      <c r="C187" s="567" t="n"/>
      <c r="D187" s="562" t="n"/>
      <c r="E187" s="562" t="n"/>
      <c r="F187" s="562" t="n"/>
      <c r="G187" s="577"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7" t="n"/>
      <c r="B188" s="568" t="n"/>
      <c r="C188" s="567" t="n"/>
      <c r="D188" s="562" t="n"/>
      <c r="E188" s="562" t="n"/>
      <c r="F188" s="562" t="n"/>
      <c r="G188" s="577"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7" t="n"/>
      <c r="B189" s="568" t="n"/>
      <c r="C189" s="567" t="n"/>
      <c r="D189" s="562" t="n"/>
      <c r="E189" s="562" t="n"/>
      <c r="F189" s="562" t="n"/>
      <c r="G189" s="577"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7" t="n"/>
      <c r="B190" s="568" t="n"/>
      <c r="C190" s="567" t="n"/>
      <c r="D190" s="562" t="n"/>
      <c r="E190" s="562" t="n"/>
      <c r="F190" s="562" t="n"/>
      <c r="G190" s="577"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7" t="n"/>
      <c r="B191" s="568" t="n"/>
      <c r="C191" s="567" t="n"/>
      <c r="D191" s="562" t="n"/>
      <c r="E191" s="562" t="n"/>
      <c r="F191" s="562" t="n"/>
      <c r="G191" s="577"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7" t="n"/>
      <c r="B192" s="568" t="n"/>
      <c r="C192" s="567" t="n"/>
      <c r="D192" s="562" t="n"/>
      <c r="E192" s="562" t="n"/>
      <c r="F192" s="562" t="n"/>
      <c r="G192" s="577"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7" t="n"/>
      <c r="B193" s="568" t="n"/>
      <c r="C193" s="567" t="n"/>
      <c r="D193" s="562" t="n"/>
      <c r="E193" s="562" t="n"/>
      <c r="F193" s="562" t="n"/>
      <c r="G193" s="577"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7" t="n"/>
      <c r="B194" s="568" t="n"/>
      <c r="C194" s="567" t="n"/>
      <c r="D194" s="562" t="n"/>
      <c r="E194" s="562" t="n"/>
      <c r="F194" s="562" t="n"/>
      <c r="G194" s="577"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7" t="n"/>
      <c r="B195" s="568" t="n"/>
      <c r="C195" s="567" t="n"/>
      <c r="D195" s="562" t="n"/>
      <c r="E195" s="562" t="n"/>
      <c r="F195" s="562" t="n"/>
      <c r="G195" s="577"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7" t="n"/>
      <c r="B196" s="568" t="n"/>
      <c r="C196" s="567" t="n"/>
      <c r="D196" s="562" t="n"/>
      <c r="E196" s="562" t="n"/>
      <c r="F196" s="562" t="n"/>
      <c r="G196" s="577"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7" t="n"/>
      <c r="B197" s="568" t="n"/>
      <c r="C197" s="567" t="n"/>
      <c r="D197" s="562" t="n"/>
      <c r="E197" s="562" t="n"/>
      <c r="F197" s="562" t="n"/>
      <c r="G197" s="577"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7" t="n"/>
      <c r="B198" s="568" t="n"/>
      <c r="C198" s="567" t="n"/>
      <c r="D198" s="562" t="n"/>
      <c r="E198" s="562" t="n"/>
      <c r="F198" s="562" t="n"/>
      <c r="G198" s="577"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7" t="n"/>
      <c r="B199" s="568" t="n"/>
      <c r="C199" s="567" t="n"/>
      <c r="D199" s="562" t="n"/>
      <c r="E199" s="562" t="n"/>
      <c r="F199" s="562" t="n"/>
      <c r="G199" s="577"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7" t="n"/>
      <c r="B200" s="568" t="n"/>
      <c r="C200" s="567" t="n"/>
      <c r="D200" s="562" t="n"/>
      <c r="E200" s="562" t="n"/>
      <c r="F200" s="562" t="n"/>
      <c r="G200" s="577"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7" t="n"/>
      <c r="B201" s="568" t="n"/>
      <c r="C201" s="567" t="n"/>
      <c r="D201" s="562" t="n"/>
      <c r="E201" s="562" t="n"/>
      <c r="F201" s="562" t="n"/>
      <c r="G201" s="577"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7" t="n"/>
      <c r="B202" s="568" t="n"/>
      <c r="C202" s="567" t="n"/>
      <c r="D202" s="562" t="n"/>
      <c r="E202" s="562" t="n"/>
      <c r="F202" s="562" t="n"/>
      <c r="G202" s="577"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7" t="n"/>
      <c r="B203" s="568" t="n"/>
      <c r="C203" s="567" t="n"/>
      <c r="D203" s="562" t="n"/>
      <c r="E203" s="562" t="n"/>
      <c r="F203" s="562" t="n"/>
      <c r="G203" s="577"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7" t="n"/>
      <c r="B204" s="568" t="n"/>
      <c r="C204" s="567" t="n"/>
      <c r="D204" s="562" t="n"/>
      <c r="E204" s="562" t="n"/>
      <c r="F204" s="562" t="n"/>
      <c r="G204" s="577"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7" t="n"/>
      <c r="B205" s="568" t="n"/>
      <c r="C205" s="567" t="n"/>
      <c r="D205" s="562" t="n"/>
      <c r="E205" s="562" t="n"/>
      <c r="F205" s="562" t="n"/>
      <c r="G205" s="577"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7" t="n"/>
      <c r="B206" s="568" t="n"/>
      <c r="C206" s="567" t="n"/>
      <c r="D206" s="562" t="n"/>
      <c r="E206" s="562" t="n"/>
      <c r="F206" s="562" t="n"/>
      <c r="G206" s="577"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7" t="n"/>
      <c r="B207" s="568" t="n"/>
      <c r="C207" s="567" t="n"/>
      <c r="D207" s="562" t="n"/>
      <c r="E207" s="562" t="n"/>
      <c r="F207" s="562" t="n"/>
      <c r="G207" s="577"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7" t="n"/>
      <c r="B208" s="568" t="n"/>
      <c r="C208" s="567" t="n"/>
      <c r="D208" s="562" t="n"/>
      <c r="E208" s="562" t="n"/>
      <c r="F208" s="562" t="n"/>
      <c r="G208" s="577"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7" t="n"/>
      <c r="B209" s="568" t="n"/>
      <c r="C209" s="567" t="n"/>
      <c r="D209" s="562" t="n"/>
      <c r="E209" s="562" t="n"/>
      <c r="F209" s="562" t="n"/>
      <c r="G209" s="577"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7" t="n"/>
      <c r="B210" s="568" t="n"/>
      <c r="C210" s="567" t="n"/>
      <c r="D210" s="562" t="n"/>
      <c r="E210" s="562" t="n"/>
      <c r="F210" s="562" t="n"/>
      <c r="G210" s="577"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7" t="n"/>
      <c r="B211" s="568" t="n"/>
      <c r="C211" s="567" t="n"/>
      <c r="D211" s="562" t="n"/>
      <c r="E211" s="562" t="n"/>
      <c r="F211" s="562" t="n"/>
      <c r="G211" s="577"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7" t="n"/>
      <c r="B212" s="568" t="n"/>
      <c r="C212" s="567" t="n"/>
      <c r="D212" s="562" t="n"/>
      <c r="E212" s="562" t="n"/>
      <c r="F212" s="562" t="n"/>
      <c r="G212" s="577"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7" t="n"/>
      <c r="B213" s="568" t="n"/>
      <c r="C213" s="567" t="n"/>
      <c r="D213" s="562" t="n"/>
      <c r="E213" s="562" t="n"/>
      <c r="F213" s="562" t="n"/>
      <c r="G213" s="577"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7" t="n"/>
      <c r="B214" s="568" t="n"/>
      <c r="C214" s="567" t="n"/>
      <c r="D214" s="562" t="n"/>
      <c r="E214" s="562" t="n"/>
      <c r="F214" s="562" t="n"/>
      <c r="G214" s="577"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7" t="n"/>
      <c r="B215" s="568" t="n"/>
      <c r="C215" s="567" t="n"/>
      <c r="D215" s="562" t="n"/>
      <c r="E215" s="562" t="n"/>
      <c r="F215" s="562" t="n"/>
      <c r="G215" s="577"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7" t="n"/>
      <c r="B216" s="568" t="n"/>
      <c r="C216" s="567" t="n"/>
      <c r="D216" s="562" t="n"/>
      <c r="E216" s="562" t="n"/>
      <c r="F216" s="562" t="n"/>
      <c r="G216" s="577"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7" t="n"/>
      <c r="B217" s="568" t="n"/>
      <c r="C217" s="567" t="n"/>
      <c r="D217" s="562" t="n"/>
      <c r="E217" s="562" t="n"/>
      <c r="F217" s="562" t="n"/>
      <c r="G217" s="577"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7" t="n"/>
      <c r="B218" s="568" t="n"/>
      <c r="C218" s="567" t="n"/>
      <c r="D218" s="562" t="n"/>
      <c r="E218" s="562" t="n"/>
      <c r="F218" s="562" t="n"/>
      <c r="G218" s="577"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7" t="n"/>
      <c r="B219" s="568" t="n"/>
      <c r="C219" s="567" t="n"/>
      <c r="D219" s="562" t="n"/>
      <c r="E219" s="562" t="n"/>
      <c r="F219" s="562" t="n"/>
      <c r="G219" s="577"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7" t="n"/>
      <c r="B220" s="568" t="n"/>
      <c r="C220" s="567" t="n"/>
      <c r="D220" s="562" t="n"/>
      <c r="E220" s="562" t="n"/>
      <c r="F220" s="562" t="n"/>
      <c r="G220" s="577"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7" t="n"/>
      <c r="B221" s="568" t="n"/>
      <c r="C221" s="567" t="n"/>
      <c r="D221" s="562" t="n"/>
      <c r="E221" s="562" t="n"/>
      <c r="F221" s="562" t="n"/>
      <c r="G221" s="577"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7" t="n"/>
      <c r="B222" s="568" t="n"/>
      <c r="C222" s="567" t="n"/>
      <c r="D222" s="562" t="n"/>
      <c r="E222" s="562" t="n"/>
      <c r="F222" s="562" t="n"/>
      <c r="G222" s="577"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7" t="n"/>
      <c r="B223" s="568" t="n"/>
      <c r="C223" s="567" t="n"/>
      <c r="D223" s="562" t="n"/>
      <c r="E223" s="562" t="n"/>
      <c r="F223" s="562" t="n"/>
      <c r="G223" s="577"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7" t="n"/>
      <c r="B224" s="568" t="n"/>
      <c r="C224" s="567" t="n"/>
      <c r="D224" s="562" t="n"/>
      <c r="E224" s="562" t="n"/>
      <c r="F224" s="562" t="n"/>
      <c r="G224" s="577"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7" t="n"/>
      <c r="B225" s="568" t="n"/>
      <c r="C225" s="567" t="n"/>
      <c r="D225" s="562" t="n"/>
      <c r="E225" s="562" t="n"/>
      <c r="F225" s="562" t="n"/>
      <c r="G225" s="577"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7" t="n"/>
      <c r="B226" s="568" t="n"/>
      <c r="C226" s="567" t="n"/>
      <c r="D226" s="562" t="n"/>
      <c r="E226" s="562" t="n"/>
      <c r="F226" s="562" t="n"/>
      <c r="G226" s="577"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7" t="n"/>
      <c r="B227" s="568" t="n"/>
      <c r="C227" s="567" t="n"/>
      <c r="D227" s="562" t="n"/>
      <c r="E227" s="562" t="n"/>
      <c r="F227" s="562" t="n"/>
      <c r="G227" s="577"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7" t="n"/>
      <c r="B228" s="568" t="n"/>
      <c r="C228" s="567" t="n"/>
      <c r="D228" s="562" t="n"/>
      <c r="E228" s="562" t="n"/>
      <c r="F228" s="562" t="n"/>
      <c r="G228" s="577"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7" t="n"/>
      <c r="B229" s="568" t="n"/>
      <c r="C229" s="567" t="n"/>
      <c r="D229" s="562" t="n"/>
      <c r="E229" s="562" t="n"/>
      <c r="F229" s="562" t="n"/>
      <c r="G229" s="577"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7" t="n"/>
      <c r="B230" s="568" t="n"/>
      <c r="C230" s="567" t="n"/>
      <c r="D230" s="562" t="n"/>
      <c r="E230" s="562" t="n"/>
      <c r="F230" s="562" t="n"/>
      <c r="G230" s="577"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7" t="n"/>
      <c r="B231" s="568" t="n"/>
      <c r="C231" s="567" t="n"/>
      <c r="D231" s="562" t="n"/>
      <c r="E231" s="562" t="n"/>
      <c r="F231" s="562" t="n"/>
      <c r="G231" s="577"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7" t="n"/>
      <c r="B232" s="568" t="n"/>
      <c r="C232" s="567" t="n"/>
      <c r="D232" s="562" t="n"/>
      <c r="E232" s="562" t="n"/>
      <c r="F232" s="562" t="n"/>
      <c r="G232" s="577"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7" t="n"/>
      <c r="B233" s="568" t="n"/>
      <c r="C233" s="567" t="n"/>
      <c r="D233" s="562" t="n"/>
      <c r="E233" s="562" t="n"/>
      <c r="F233" s="562" t="n"/>
      <c r="G233" s="577"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7" t="n"/>
      <c r="B234" s="568" t="n"/>
      <c r="C234" s="567" t="n"/>
      <c r="D234" s="562" t="n"/>
      <c r="E234" s="562" t="n"/>
      <c r="F234" s="562" t="n"/>
      <c r="G234" s="577"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7" t="n"/>
      <c r="B235" s="568" t="n"/>
      <c r="C235" s="567" t="n"/>
      <c r="D235" s="562" t="n"/>
      <c r="E235" s="562" t="n"/>
      <c r="F235" s="562" t="n"/>
      <c r="G235" s="577"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7" t="n"/>
      <c r="B236" s="568" t="n"/>
      <c r="C236" s="567" t="n"/>
      <c r="D236" s="562" t="n"/>
      <c r="E236" s="562" t="n"/>
      <c r="F236" s="562" t="n"/>
      <c r="G236" s="577"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7" t="n"/>
      <c r="B237" s="568" t="n"/>
      <c r="C237" s="567" t="n"/>
      <c r="D237" s="562" t="n"/>
      <c r="E237" s="562" t="n"/>
      <c r="F237" s="562" t="n"/>
      <c r="G237" s="577"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7" t="n"/>
      <c r="B238" s="568" t="n"/>
      <c r="C238" s="567" t="n"/>
      <c r="D238" s="562" t="n"/>
      <c r="E238" s="562" t="n"/>
      <c r="F238" s="562" t="n"/>
      <c r="G238" s="577"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7" t="n"/>
      <c r="B239" s="568" t="n"/>
      <c r="C239" s="567" t="n"/>
      <c r="D239" s="562" t="n"/>
      <c r="E239" s="562" t="n"/>
      <c r="F239" s="562" t="n"/>
      <c r="G239" s="577"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7" t="n"/>
      <c r="B240" s="568" t="n"/>
      <c r="C240" s="567" t="n"/>
      <c r="D240" s="562" t="n"/>
      <c r="E240" s="562" t="n"/>
      <c r="F240" s="562" t="n"/>
      <c r="G240" s="577"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7" t="n"/>
      <c r="B241" s="568" t="n"/>
      <c r="C241" s="567" t="n"/>
      <c r="D241" s="562" t="n"/>
      <c r="E241" s="562" t="n"/>
      <c r="F241" s="562" t="n"/>
      <c r="G241" s="577"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7" t="n"/>
      <c r="B242" s="568" t="n"/>
      <c r="C242" s="567" t="n"/>
      <c r="D242" s="562" t="n"/>
      <c r="E242" s="562" t="n"/>
      <c r="F242" s="562" t="n"/>
      <c r="G242" s="577"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7" t="n"/>
      <c r="B243" s="568" t="n"/>
      <c r="C243" s="567" t="n"/>
      <c r="D243" s="562" t="n"/>
      <c r="E243" s="562" t="n"/>
      <c r="F243" s="562" t="n"/>
      <c r="G243" s="577"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7" t="n"/>
      <c r="B244" s="568" t="n"/>
      <c r="C244" s="567" t="n"/>
      <c r="D244" s="562" t="n"/>
      <c r="E244" s="562" t="n"/>
      <c r="F244" s="562" t="n"/>
      <c r="G244" s="577"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7" t="n"/>
      <c r="B245" s="568" t="n"/>
      <c r="C245" s="567" t="n"/>
      <c r="D245" s="562" t="n"/>
      <c r="E245" s="562" t="n"/>
      <c r="F245" s="562" t="n"/>
      <c r="G245" s="577"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7" t="n"/>
      <c r="B246" s="568" t="n"/>
      <c r="C246" s="567" t="n"/>
      <c r="D246" s="562" t="n"/>
      <c r="E246" s="562" t="n"/>
      <c r="F246" s="562" t="n"/>
      <c r="G246" s="577"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7" t="n"/>
      <c r="B247" s="568" t="n"/>
      <c r="C247" s="567" t="n"/>
      <c r="D247" s="562" t="n"/>
      <c r="E247" s="562" t="n"/>
      <c r="F247" s="562" t="n"/>
      <c r="G247" s="577"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7" t="n"/>
      <c r="B248" s="568" t="n"/>
      <c r="C248" s="567" t="n"/>
      <c r="D248" s="562" t="n"/>
      <c r="E248" s="562" t="n"/>
      <c r="F248" s="562" t="n"/>
      <c r="G248" s="577"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7" t="n"/>
      <c r="B249" s="568" t="n"/>
      <c r="C249" s="567" t="n"/>
      <c r="D249" s="562" t="n"/>
      <c r="E249" s="562" t="n"/>
      <c r="F249" s="562" t="n"/>
      <c r="G249" s="577"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7" t="n"/>
      <c r="B250" s="568" t="n"/>
      <c r="C250" s="567" t="n"/>
      <c r="D250" s="562" t="n"/>
      <c r="E250" s="562" t="n"/>
      <c r="F250" s="562" t="n"/>
      <c r="G250" s="577"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7" t="n"/>
      <c r="B251" s="568" t="n"/>
      <c r="C251" s="567" t="n"/>
      <c r="D251" s="562" t="n"/>
      <c r="E251" s="562" t="n"/>
      <c r="F251" s="562" t="n"/>
      <c r="G251" s="577"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7" t="n"/>
      <c r="B252" s="568" t="n"/>
      <c r="C252" s="567" t="n"/>
      <c r="D252" s="562" t="n"/>
      <c r="E252" s="562" t="n"/>
      <c r="F252" s="562" t="n"/>
      <c r="G252" s="577"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7" t="n"/>
      <c r="B253" s="568" t="n"/>
      <c r="C253" s="567" t="n"/>
      <c r="D253" s="562" t="n"/>
      <c r="E253" s="562" t="n"/>
      <c r="F253" s="562" t="n"/>
      <c r="G253" s="577"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7" t="n"/>
      <c r="B254" s="568" t="n"/>
      <c r="C254" s="567" t="n"/>
      <c r="D254" s="562" t="n"/>
      <c r="E254" s="562" t="n"/>
      <c r="F254" s="562" t="n"/>
      <c r="G254" s="577"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7" t="n"/>
      <c r="B255" s="568" t="n"/>
      <c r="C255" s="567" t="n"/>
      <c r="D255" s="562" t="n"/>
      <c r="E255" s="562" t="n"/>
      <c r="F255" s="562" t="n"/>
      <c r="G255" s="577"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7" t="n"/>
      <c r="B256" s="568" t="n"/>
      <c r="C256" s="567" t="n"/>
      <c r="D256" s="562" t="n"/>
      <c r="E256" s="562" t="n"/>
      <c r="F256" s="562" t="n"/>
      <c r="G256" s="577"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7" t="n"/>
      <c r="B257" s="568" t="n"/>
      <c r="C257" s="567" t="n"/>
      <c r="D257" s="562" t="n"/>
      <c r="E257" s="562" t="n"/>
      <c r="F257" s="562" t="n"/>
      <c r="G257" s="577"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7" t="n"/>
      <c r="B258" s="568" t="n"/>
      <c r="C258" s="567" t="n"/>
      <c r="D258" s="562" t="n"/>
      <c r="E258" s="562" t="n"/>
      <c r="F258" s="562" t="n"/>
      <c r="G258" s="577"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7" t="n"/>
      <c r="B259" s="568" t="n"/>
      <c r="C259" s="567" t="n"/>
      <c r="D259" s="562" t="n"/>
      <c r="E259" s="562" t="n"/>
      <c r="F259" s="562" t="n"/>
      <c r="G259" s="577"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7" t="n"/>
      <c r="B260" s="568" t="n"/>
      <c r="C260" s="567" t="n"/>
      <c r="D260" s="562" t="n"/>
      <c r="E260" s="562" t="n"/>
      <c r="F260" s="562" t="n"/>
      <c r="G260" s="577"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7" t="n"/>
      <c r="B261" s="568" t="n"/>
      <c r="C261" s="567" t="n"/>
      <c r="D261" s="562" t="n"/>
      <c r="E261" s="562" t="n"/>
      <c r="F261" s="562" t="n"/>
      <c r="G261" s="577"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7" t="n"/>
      <c r="B262" s="568" t="n"/>
      <c r="C262" s="567" t="n"/>
      <c r="D262" s="562" t="n"/>
      <c r="E262" s="562" t="n"/>
      <c r="F262" s="562" t="n"/>
      <c r="G262" s="577"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7" t="n"/>
      <c r="B263" s="568" t="n"/>
      <c r="C263" s="567" t="n"/>
      <c r="D263" s="562" t="n"/>
      <c r="E263" s="562" t="n"/>
      <c r="F263" s="562" t="n"/>
      <c r="G263" s="577"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7" t="n"/>
      <c r="B264" s="568" t="n"/>
      <c r="C264" s="567" t="n"/>
      <c r="D264" s="562" t="n"/>
      <c r="E264" s="562" t="n"/>
      <c r="F264" s="562" t="n"/>
      <c r="G264" s="577"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7" t="n"/>
      <c r="B265" s="568" t="n"/>
      <c r="C265" s="567" t="n"/>
      <c r="D265" s="562" t="n"/>
      <c r="E265" s="562" t="n"/>
      <c r="F265" s="562" t="n"/>
      <c r="G265" s="577"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7" t="n"/>
      <c r="B266" s="568" t="n"/>
      <c r="C266" s="567" t="n"/>
      <c r="D266" s="562" t="n"/>
      <c r="E266" s="562" t="n"/>
      <c r="F266" s="562" t="n"/>
      <c r="G266" s="577"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7" t="n"/>
      <c r="B267" s="568" t="n"/>
      <c r="C267" s="567" t="n"/>
      <c r="D267" s="562" t="n"/>
      <c r="E267" s="562" t="n"/>
      <c r="F267" s="562" t="n"/>
      <c r="G267" s="577"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7" t="n"/>
      <c r="B268" s="568" t="n"/>
      <c r="C268" s="567" t="n"/>
      <c r="D268" s="562" t="n"/>
      <c r="E268" s="562" t="n"/>
      <c r="F268" s="562" t="n"/>
      <c r="G268" s="577"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7" t="n"/>
      <c r="B269" s="568" t="n"/>
      <c r="C269" s="567" t="n"/>
      <c r="D269" s="562" t="n"/>
      <c r="E269" s="562" t="n"/>
      <c r="F269" s="562" t="n"/>
      <c r="G269" s="577"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7" t="n"/>
      <c r="B270" s="568" t="n"/>
      <c r="C270" s="567" t="n"/>
      <c r="D270" s="562" t="n"/>
      <c r="E270" s="562" t="n"/>
      <c r="F270" s="562" t="n"/>
      <c r="G270" s="577"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7" t="n"/>
      <c r="B271" s="568" t="n"/>
      <c r="C271" s="567" t="n"/>
      <c r="D271" s="562" t="n"/>
      <c r="E271" s="562" t="n"/>
      <c r="F271" s="562" t="n"/>
      <c r="G271" s="577"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7" t="n"/>
      <c r="B272" s="568" t="n"/>
      <c r="C272" s="567" t="n"/>
      <c r="D272" s="562" t="n"/>
      <c r="E272" s="562" t="n"/>
      <c r="F272" s="562" t="n"/>
      <c r="G272" s="577"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7" t="n"/>
      <c r="B273" s="568" t="n"/>
      <c r="C273" s="567" t="n"/>
      <c r="D273" s="562" t="n"/>
      <c r="E273" s="562" t="n"/>
      <c r="F273" s="562" t="n"/>
      <c r="G273" s="577"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7" t="n"/>
      <c r="B274" s="568" t="n"/>
      <c r="C274" s="567" t="n"/>
      <c r="D274" s="562" t="n"/>
      <c r="E274" s="562" t="n"/>
      <c r="F274" s="562" t="n"/>
      <c r="G274" s="577"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7" t="n"/>
      <c r="B275" s="568" t="n"/>
      <c r="C275" s="567" t="n"/>
      <c r="D275" s="562" t="n"/>
      <c r="E275" s="562" t="n"/>
      <c r="F275" s="562" t="n"/>
      <c r="G275" s="577"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7" t="n"/>
      <c r="B276" s="568" t="n"/>
      <c r="C276" s="567" t="n"/>
      <c r="D276" s="562" t="n"/>
      <c r="E276" s="562" t="n"/>
      <c r="F276" s="562" t="n"/>
      <c r="G276" s="577"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7" t="n"/>
      <c r="B277" s="568" t="n"/>
      <c r="C277" s="567" t="n"/>
      <c r="D277" s="562" t="n"/>
      <c r="E277" s="562" t="n"/>
      <c r="F277" s="562" t="n"/>
      <c r="G277" s="577"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7" t="n"/>
      <c r="B278" s="568" t="n"/>
      <c r="C278" s="567" t="n"/>
      <c r="D278" s="562" t="n"/>
      <c r="E278" s="562" t="n"/>
      <c r="F278" s="562" t="n"/>
      <c r="G278" s="577"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7" t="n"/>
      <c r="B279" s="568" t="n"/>
      <c r="C279" s="567" t="n"/>
      <c r="D279" s="562" t="n"/>
      <c r="E279" s="562" t="n"/>
      <c r="F279" s="562" t="n"/>
      <c r="G279" s="577"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7" t="n"/>
      <c r="B280" s="568" t="n"/>
      <c r="C280" s="567" t="n"/>
      <c r="D280" s="562" t="n"/>
      <c r="E280" s="562" t="n"/>
      <c r="F280" s="562" t="n"/>
      <c r="G280" s="577"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7" t="n"/>
      <c r="B281" s="568" t="n"/>
      <c r="C281" s="567" t="n"/>
      <c r="D281" s="562" t="n"/>
      <c r="E281" s="562" t="n"/>
      <c r="F281" s="562" t="n"/>
      <c r="G281" s="577"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7" t="n"/>
      <c r="B282" s="568" t="n"/>
      <c r="C282" s="567" t="n"/>
      <c r="D282" s="562" t="n"/>
      <c r="E282" s="562" t="n"/>
      <c r="F282" s="562" t="n"/>
      <c r="G282" s="577"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7" t="n"/>
      <c r="B283" s="568" t="n"/>
      <c r="C283" s="567" t="n"/>
      <c r="D283" s="562" t="n"/>
      <c r="E283" s="562" t="n"/>
      <c r="F283" s="562" t="n"/>
      <c r="G283" s="577"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7" t="n"/>
      <c r="B284" s="568" t="n"/>
      <c r="C284" s="567" t="n"/>
      <c r="D284" s="562" t="n"/>
      <c r="E284" s="562" t="n"/>
      <c r="F284" s="562" t="n"/>
      <c r="G284" s="577"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7" t="n"/>
      <c r="B285" s="568" t="n"/>
      <c r="C285" s="567" t="n"/>
      <c r="D285" s="562" t="n"/>
      <c r="E285" s="562" t="n"/>
      <c r="F285" s="562" t="n"/>
      <c r="G285" s="577"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7" t="n"/>
      <c r="B286" s="568" t="n"/>
      <c r="C286" s="567" t="n"/>
      <c r="D286" s="562" t="n"/>
      <c r="E286" s="562" t="n"/>
      <c r="F286" s="562" t="n"/>
      <c r="G286" s="577"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7" t="n"/>
      <c r="B287" s="568" t="n"/>
      <c r="C287" s="567" t="n"/>
      <c r="D287" s="562" t="n"/>
      <c r="E287" s="562" t="n"/>
      <c r="F287" s="562" t="n"/>
      <c r="G287" s="577"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7" t="n"/>
      <c r="B288" s="568" t="n"/>
      <c r="C288" s="567" t="n"/>
      <c r="D288" s="562" t="n"/>
      <c r="E288" s="562" t="n"/>
      <c r="F288" s="562" t="n"/>
      <c r="G288" s="577"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7" t="n"/>
      <c r="B289" s="568" t="n"/>
      <c r="C289" s="567" t="n"/>
      <c r="D289" s="562" t="n"/>
      <c r="E289" s="562" t="n"/>
      <c r="F289" s="562" t="n"/>
      <c r="G289" s="577"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7" t="n"/>
      <c r="B290" s="568" t="n"/>
      <c r="C290" s="567" t="n"/>
      <c r="D290" s="562" t="n"/>
      <c r="E290" s="562" t="n"/>
      <c r="F290" s="562" t="n"/>
      <c r="G290" s="577"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7" t="n"/>
      <c r="B291" s="568" t="n"/>
      <c r="C291" s="567" t="n"/>
      <c r="D291" s="562" t="n"/>
      <c r="E291" s="562" t="n"/>
      <c r="F291" s="562" t="n"/>
      <c r="G291" s="577"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7" t="n"/>
      <c r="B292" s="568" t="n"/>
      <c r="C292" s="567" t="n"/>
      <c r="D292" s="562" t="n"/>
      <c r="E292" s="562" t="n"/>
      <c r="F292" s="562" t="n"/>
      <c r="G292" s="577"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7" t="n"/>
      <c r="B293" s="568" t="n"/>
      <c r="C293" s="567" t="n"/>
      <c r="D293" s="562" t="n"/>
      <c r="E293" s="562" t="n"/>
      <c r="F293" s="562" t="n"/>
      <c r="G293" s="577"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7" t="n"/>
      <c r="B294" s="568" t="n"/>
      <c r="C294" s="567" t="n"/>
      <c r="D294" s="562" t="n"/>
      <c r="E294" s="562" t="n"/>
      <c r="F294" s="562" t="n"/>
      <c r="G294" s="577"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7" t="n"/>
      <c r="B295" s="568" t="n"/>
      <c r="C295" s="567" t="n"/>
      <c r="D295" s="562" t="n"/>
      <c r="E295" s="562" t="n"/>
      <c r="F295" s="562" t="n"/>
      <c r="G295" s="577"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7" t="n"/>
      <c r="B296" s="568" t="n"/>
      <c r="C296" s="567" t="n"/>
      <c r="D296" s="562" t="n"/>
      <c r="E296" s="562" t="n"/>
      <c r="F296" s="562" t="n"/>
      <c r="G296" s="577"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7" t="n"/>
      <c r="B297" s="568" t="n"/>
      <c r="C297" s="567" t="n"/>
      <c r="D297" s="562" t="n"/>
      <c r="E297" s="562" t="n"/>
      <c r="F297" s="562" t="n"/>
      <c r="G297" s="577"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7" t="n"/>
      <c r="B298" s="568" t="n"/>
      <c r="C298" s="567" t="n"/>
      <c r="D298" s="562" t="n"/>
      <c r="E298" s="562" t="n"/>
      <c r="F298" s="562" t="n"/>
      <c r="G298" s="577"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7" t="n"/>
      <c r="B299" s="568" t="n"/>
      <c r="C299" s="567" t="n"/>
      <c r="D299" s="562" t="n"/>
      <c r="E299" s="562" t="n"/>
      <c r="F299" s="562" t="n"/>
      <c r="G299" s="577"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7" t="n"/>
      <c r="B300" s="568" t="n"/>
      <c r="C300" s="567" t="n"/>
      <c r="D300" s="562" t="n"/>
      <c r="E300" s="562" t="n"/>
      <c r="F300" s="562" t="n"/>
      <c r="G300" s="577"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7" t="n"/>
      <c r="B301" s="568" t="n"/>
      <c r="C301" s="567" t="n"/>
      <c r="D301" s="562" t="n"/>
      <c r="E301" s="562" t="n"/>
      <c r="F301" s="562" t="n"/>
      <c r="G301" s="577"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7" t="n"/>
      <c r="B302" s="568" t="n"/>
      <c r="C302" s="567" t="n"/>
      <c r="D302" s="562" t="n"/>
      <c r="E302" s="562" t="n"/>
      <c r="F302" s="562" t="n"/>
      <c r="G302" s="577"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7" t="n"/>
      <c r="B303" s="568" t="n"/>
      <c r="C303" s="567" t="n"/>
      <c r="D303" s="562" t="n"/>
      <c r="E303" s="562" t="n"/>
      <c r="F303" s="562" t="n"/>
      <c r="G303" s="577"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7" t="n"/>
      <c r="B304" s="568" t="n"/>
      <c r="C304" s="567" t="n"/>
      <c r="D304" s="562" t="n"/>
      <c r="E304" s="562" t="n"/>
      <c r="F304" s="562" t="n"/>
      <c r="G304" s="577"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7" t="n"/>
      <c r="B305" s="568" t="n"/>
      <c r="C305" s="567" t="n"/>
      <c r="D305" s="562" t="n"/>
      <c r="E305" s="562" t="n"/>
      <c r="F305" s="562" t="n"/>
      <c r="G305" s="577"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7" t="n"/>
      <c r="B306" s="568" t="n"/>
      <c r="C306" s="567" t="n"/>
      <c r="D306" s="562" t="n"/>
      <c r="E306" s="562" t="n"/>
      <c r="F306" s="562" t="n"/>
      <c r="G306" s="577"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7" t="n"/>
      <c r="B307" s="568" t="n"/>
      <c r="C307" s="567" t="n"/>
      <c r="D307" s="562" t="n"/>
      <c r="E307" s="562" t="n"/>
      <c r="F307" s="562" t="n"/>
      <c r="G307" s="577"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7" t="n"/>
      <c r="B308" s="568" t="n"/>
      <c r="C308" s="567" t="n"/>
      <c r="D308" s="562" t="n"/>
      <c r="E308" s="562" t="n"/>
      <c r="F308" s="562" t="n"/>
      <c r="G308" s="577"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7" t="n"/>
      <c r="B309" s="568" t="n"/>
      <c r="C309" s="567" t="n"/>
      <c r="D309" s="562" t="n"/>
      <c r="E309" s="562" t="n"/>
      <c r="F309" s="562" t="n"/>
      <c r="G309" s="577"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7" t="n"/>
      <c r="B310" s="568" t="n"/>
      <c r="C310" s="567" t="n"/>
      <c r="D310" s="562" t="n"/>
      <c r="E310" s="562" t="n"/>
      <c r="F310" s="562" t="n"/>
      <c r="G310" s="577"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7" t="n"/>
      <c r="B311" s="568" t="n"/>
      <c r="C311" s="567" t="n"/>
      <c r="D311" s="562" t="n"/>
      <c r="E311" s="562" t="n"/>
      <c r="F311" s="562" t="n"/>
      <c r="G311" s="577"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7" t="n"/>
      <c r="B312" s="568" t="n"/>
      <c r="C312" s="567" t="n"/>
      <c r="D312" s="562" t="n"/>
      <c r="E312" s="562" t="n"/>
      <c r="F312" s="562" t="n"/>
      <c r="G312" s="577"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7" t="n"/>
      <c r="B313" s="568" t="n"/>
      <c r="C313" s="567" t="n"/>
      <c r="D313" s="562" t="n"/>
      <c r="E313" s="562" t="n"/>
      <c r="F313" s="562" t="n"/>
      <c r="G313" s="577"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7" t="n"/>
      <c r="B314" s="568" t="n"/>
      <c r="C314" s="567" t="n"/>
      <c r="D314" s="562" t="n"/>
      <c r="E314" s="562" t="n"/>
      <c r="F314" s="562" t="n"/>
      <c r="G314" s="577"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7" t="n"/>
      <c r="B315" s="568" t="n"/>
      <c r="C315" s="567" t="n"/>
      <c r="D315" s="562" t="n"/>
      <c r="E315" s="562" t="n"/>
      <c r="F315" s="562" t="n"/>
      <c r="G315" s="577"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7" t="n"/>
      <c r="B316" s="568" t="n"/>
      <c r="C316" s="567" t="n"/>
      <c r="D316" s="562" t="n"/>
      <c r="E316" s="562" t="n"/>
      <c r="F316" s="562" t="n"/>
      <c r="G316" s="577"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7" t="n"/>
      <c r="B317" s="568" t="n"/>
      <c r="C317" s="567" t="n"/>
      <c r="D317" s="562" t="n"/>
      <c r="E317" s="562" t="n"/>
      <c r="F317" s="562" t="n"/>
      <c r="G317" s="577"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7" t="n"/>
      <c r="B318" s="568" t="n"/>
      <c r="C318" s="567" t="n"/>
      <c r="D318" s="562" t="n"/>
      <c r="E318" s="562" t="n"/>
      <c r="F318" s="562" t="n"/>
      <c r="G318" s="577"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7" t="n"/>
      <c r="B319" s="568" t="n"/>
      <c r="C319" s="567" t="n"/>
      <c r="D319" s="562" t="n"/>
      <c r="E319" s="562" t="n"/>
      <c r="F319" s="562" t="n"/>
      <c r="G319" s="577"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7" t="n"/>
      <c r="B320" s="568" t="n"/>
      <c r="C320" s="567" t="n"/>
      <c r="D320" s="562" t="n"/>
      <c r="E320" s="562" t="n"/>
      <c r="F320" s="562" t="n"/>
      <c r="G320" s="577"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7" t="n"/>
      <c r="B321" s="568" t="n"/>
      <c r="C321" s="567" t="n"/>
      <c r="D321" s="562" t="n"/>
      <c r="E321" s="562" t="n"/>
      <c r="F321" s="562" t="n"/>
      <c r="G321" s="577"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7" t="n"/>
      <c r="B322" s="568" t="n"/>
      <c r="C322" s="567" t="n"/>
      <c r="D322" s="562" t="n"/>
      <c r="E322" s="562" t="n"/>
      <c r="F322" s="562" t="n"/>
      <c r="G322" s="577"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7" t="n"/>
      <c r="B323" s="568" t="n"/>
      <c r="C323" s="567" t="n"/>
      <c r="D323" s="562" t="n"/>
      <c r="E323" s="562" t="n"/>
      <c r="F323" s="562" t="n"/>
      <c r="G323" s="577"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7" t="n"/>
      <c r="B324" s="568" t="n"/>
      <c r="C324" s="567" t="n"/>
      <c r="D324" s="562" t="n"/>
      <c r="E324" s="562" t="n"/>
      <c r="F324" s="562" t="n"/>
      <c r="G324" s="577"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7" t="n"/>
      <c r="B325" s="568" t="n"/>
      <c r="C325" s="567" t="n"/>
      <c r="D325" s="562" t="n"/>
      <c r="E325" s="562" t="n"/>
      <c r="F325" s="562" t="n"/>
      <c r="G325" s="577"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7" t="n"/>
      <c r="B326" s="568" t="n"/>
      <c r="C326" s="567" t="n"/>
      <c r="D326" s="562" t="n"/>
      <c r="E326" s="562" t="n"/>
      <c r="F326" s="562" t="n"/>
      <c r="G326" s="577"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7" t="n"/>
      <c r="B327" s="568" t="n"/>
      <c r="C327" s="567" t="n"/>
      <c r="D327" s="562" t="n"/>
      <c r="E327" s="562" t="n"/>
      <c r="F327" s="562" t="n"/>
      <c r="G327" s="577"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7" t="n"/>
      <c r="B328" s="568" t="n"/>
      <c r="C328" s="567" t="n"/>
      <c r="D328" s="562" t="n"/>
      <c r="E328" s="562" t="n"/>
      <c r="F328" s="562" t="n"/>
      <c r="G328" s="577"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7" t="n"/>
      <c r="B329" s="568" t="n"/>
      <c r="C329" s="567" t="n"/>
      <c r="D329" s="562" t="n"/>
      <c r="E329" s="562" t="n"/>
      <c r="F329" s="562" t="n"/>
      <c r="G329" s="577"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7" t="n"/>
      <c r="B330" s="568" t="n"/>
      <c r="C330" s="567" t="n"/>
      <c r="D330" s="562" t="n"/>
      <c r="E330" s="562" t="n"/>
      <c r="F330" s="562" t="n"/>
      <c r="G330" s="577"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7" t="n"/>
      <c r="B331" s="568" t="n"/>
      <c r="C331" s="567" t="n"/>
      <c r="D331" s="562" t="n"/>
      <c r="E331" s="562" t="n"/>
      <c r="F331" s="562" t="n"/>
      <c r="G331" s="577"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7" t="n"/>
      <c r="B332" s="568" t="n"/>
      <c r="C332" s="567" t="n"/>
      <c r="D332" s="562" t="n"/>
      <c r="E332" s="562" t="n"/>
      <c r="F332" s="562" t="n"/>
      <c r="G332" s="577"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7" t="n"/>
      <c r="B333" s="568" t="n"/>
      <c r="C333" s="567" t="n"/>
      <c r="D333" s="562" t="n"/>
      <c r="E333" s="562" t="n"/>
      <c r="F333" s="562" t="n"/>
      <c r="G333" s="577"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7" t="n"/>
      <c r="B334" s="568" t="n"/>
      <c r="C334" s="567" t="n"/>
      <c r="D334" s="562" t="n"/>
      <c r="E334" s="562" t="n"/>
      <c r="F334" s="562" t="n"/>
      <c r="G334" s="577"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7" t="n"/>
      <c r="B335" s="568" t="n"/>
      <c r="C335" s="567" t="n"/>
      <c r="D335" s="562" t="n"/>
      <c r="E335" s="562" t="n"/>
      <c r="F335" s="562" t="n"/>
      <c r="G335" s="577"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7" t="n"/>
      <c r="B336" s="568" t="n"/>
      <c r="C336" s="567" t="n"/>
      <c r="D336" s="562" t="n"/>
      <c r="E336" s="562" t="n"/>
      <c r="F336" s="562" t="n"/>
      <c r="G336" s="577"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7" t="n"/>
      <c r="B337" s="568" t="n"/>
      <c r="C337" s="567" t="n"/>
      <c r="D337" s="562" t="n"/>
      <c r="E337" s="562" t="n"/>
      <c r="F337" s="562" t="n"/>
      <c r="G337" s="577"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7" t="n"/>
      <c r="B338" s="568" t="n"/>
      <c r="C338" s="567" t="n"/>
      <c r="D338" s="562" t="n"/>
      <c r="E338" s="562" t="n"/>
      <c r="F338" s="562" t="n"/>
      <c r="G338" s="577"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7" t="n"/>
      <c r="B339" s="568" t="n"/>
      <c r="C339" s="567" t="n"/>
      <c r="D339" s="562" t="n"/>
      <c r="E339" s="562" t="n"/>
      <c r="F339" s="562" t="n"/>
      <c r="G339" s="577"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7" t="n"/>
      <c r="B340" s="568" t="n"/>
      <c r="C340" s="567" t="n"/>
      <c r="D340" s="562" t="n"/>
      <c r="E340" s="562" t="n"/>
      <c r="F340" s="562" t="n"/>
      <c r="G340" s="577"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7" t="n"/>
      <c r="B341" s="568" t="n"/>
      <c r="C341" s="567" t="n"/>
      <c r="D341" s="562" t="n"/>
      <c r="E341" s="562" t="n"/>
      <c r="F341" s="562" t="n"/>
      <c r="G341" s="577"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7" t="n"/>
      <c r="B342" s="568" t="n"/>
      <c r="C342" s="567" t="n"/>
      <c r="D342" s="562" t="n"/>
      <c r="E342" s="562" t="n"/>
      <c r="F342" s="562" t="n"/>
      <c r="G342" s="577"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7" t="n"/>
      <c r="B343" s="568" t="n"/>
      <c r="C343" s="567" t="n"/>
      <c r="D343" s="562" t="n"/>
      <c r="E343" s="562" t="n"/>
      <c r="F343" s="562" t="n"/>
      <c r="G343" s="577"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7" t="n"/>
      <c r="B344" s="568" t="n"/>
      <c r="C344" s="567" t="n"/>
      <c r="D344" s="562" t="n"/>
      <c r="E344" s="562" t="n"/>
      <c r="F344" s="562" t="n"/>
      <c r="G344" s="577"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7" t="n"/>
      <c r="B345" s="568" t="n"/>
      <c r="C345" s="567" t="n"/>
      <c r="D345" s="562" t="n"/>
      <c r="E345" s="562" t="n"/>
      <c r="F345" s="562" t="n"/>
      <c r="G345" s="577"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7" t="n"/>
      <c r="B346" s="568" t="n"/>
      <c r="C346" s="567" t="n"/>
      <c r="D346" s="562" t="n"/>
      <c r="E346" s="562" t="n"/>
      <c r="F346" s="562" t="n"/>
      <c r="G346" s="577"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7" t="n"/>
      <c r="B347" s="568" t="n"/>
      <c r="C347" s="567" t="n"/>
      <c r="D347" s="562" t="n"/>
      <c r="E347" s="562" t="n"/>
      <c r="F347" s="562" t="n"/>
      <c r="G347" s="577"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7" t="n"/>
      <c r="B348" s="568" t="n"/>
      <c r="C348" s="567" t="n"/>
      <c r="D348" s="562" t="n"/>
      <c r="E348" s="562" t="n"/>
      <c r="F348" s="562" t="n"/>
      <c r="G348" s="577"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7" t="n"/>
      <c r="B349" s="568" t="n"/>
      <c r="C349" s="567" t="n"/>
      <c r="D349" s="562" t="n"/>
      <c r="E349" s="562" t="n"/>
      <c r="F349" s="562" t="n"/>
      <c r="G349" s="577"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7" t="n"/>
      <c r="B350" s="568" t="n"/>
      <c r="C350" s="567" t="n"/>
      <c r="D350" s="562" t="n"/>
      <c r="E350" s="562" t="n"/>
      <c r="F350" s="562" t="n"/>
      <c r="G350" s="577"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7" t="n"/>
      <c r="B351" s="568" t="n"/>
      <c r="C351" s="567" t="n"/>
      <c r="D351" s="562" t="n"/>
      <c r="E351" s="562" t="n"/>
      <c r="F351" s="562" t="n"/>
      <c r="G351" s="577"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7" t="n"/>
      <c r="B352" s="568" t="n"/>
      <c r="C352" s="567" t="n"/>
      <c r="D352" s="562" t="n"/>
      <c r="E352" s="562" t="n"/>
      <c r="F352" s="562" t="n"/>
      <c r="G352" s="577"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7" t="n"/>
      <c r="B353" s="568" t="n"/>
      <c r="C353" s="567" t="n"/>
      <c r="D353" s="562" t="n"/>
      <c r="E353" s="562" t="n"/>
      <c r="F353" s="562" t="n"/>
      <c r="G353" s="577"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7" t="n"/>
      <c r="B354" s="568" t="n"/>
      <c r="C354" s="567" t="n"/>
      <c r="D354" s="562" t="n"/>
      <c r="E354" s="562" t="n"/>
      <c r="F354" s="562" t="n"/>
      <c r="G354" s="577"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7" t="n"/>
      <c r="B355" s="568" t="n"/>
      <c r="C355" s="567" t="n"/>
      <c r="D355" s="562" t="n"/>
      <c r="E355" s="562" t="n"/>
      <c r="F355" s="562" t="n"/>
      <c r="G355" s="577"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7" t="n"/>
      <c r="B356" s="568" t="n"/>
      <c r="C356" s="567" t="n"/>
      <c r="D356" s="562" t="n"/>
      <c r="E356" s="562" t="n"/>
      <c r="F356" s="562" t="n"/>
      <c r="G356" s="577"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7" t="n"/>
      <c r="B357" s="568" t="n"/>
      <c r="C357" s="567" t="n"/>
      <c r="D357" s="562" t="n"/>
      <c r="E357" s="562" t="n"/>
      <c r="F357" s="562" t="n"/>
      <c r="G357" s="577"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7" t="n"/>
      <c r="B358" s="568" t="n"/>
      <c r="C358" s="567" t="n"/>
      <c r="D358" s="562" t="n"/>
      <c r="E358" s="562" t="n"/>
      <c r="F358" s="562" t="n"/>
      <c r="G358" s="577"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7" t="n"/>
      <c r="B359" s="568" t="n"/>
      <c r="C359" s="567" t="n"/>
      <c r="D359" s="562" t="n"/>
      <c r="E359" s="562" t="n"/>
      <c r="F359" s="562" t="n"/>
      <c r="G359" s="577"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7" t="n"/>
      <c r="B360" s="568" t="n"/>
      <c r="C360" s="567" t="n"/>
      <c r="D360" s="562" t="n"/>
      <c r="E360" s="562" t="n"/>
      <c r="F360" s="562" t="n"/>
      <c r="G360" s="577"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7" t="n"/>
      <c r="B361" s="568" t="n"/>
      <c r="C361" s="567" t="n"/>
      <c r="D361" s="562" t="n"/>
      <c r="E361" s="562" t="n"/>
      <c r="F361" s="562" t="n"/>
      <c r="G361" s="577"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7" t="n"/>
      <c r="B362" s="568" t="n"/>
      <c r="C362" s="567" t="n"/>
      <c r="D362" s="562" t="n"/>
      <c r="E362" s="562" t="n"/>
      <c r="F362" s="562" t="n"/>
      <c r="G362" s="577"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7" t="n"/>
      <c r="B363" s="568" t="n"/>
      <c r="C363" s="567" t="n"/>
      <c r="D363" s="562" t="n"/>
      <c r="E363" s="562" t="n"/>
      <c r="F363" s="562" t="n"/>
      <c r="G363" s="577"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7" t="n"/>
      <c r="B364" s="568" t="n"/>
      <c r="C364" s="567" t="n"/>
      <c r="D364" s="562" t="n"/>
      <c r="E364" s="562" t="n"/>
      <c r="F364" s="562" t="n"/>
      <c r="G364" s="577"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7" t="n"/>
      <c r="B365" s="568" t="n"/>
      <c r="C365" s="567" t="n"/>
      <c r="D365" s="562" t="n"/>
      <c r="E365" s="562" t="n"/>
      <c r="F365" s="562" t="n"/>
      <c r="G365" s="577"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7" t="n"/>
      <c r="B366" s="568" t="n"/>
      <c r="C366" s="567" t="n"/>
      <c r="D366" s="562" t="n"/>
      <c r="E366" s="562" t="n"/>
      <c r="F366" s="562" t="n"/>
      <c r="G366" s="577"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7" t="n"/>
      <c r="B367" s="568" t="n"/>
      <c r="C367" s="567" t="n"/>
      <c r="D367" s="562" t="n"/>
      <c r="E367" s="562" t="n"/>
      <c r="F367" s="562" t="n"/>
      <c r="G367" s="577"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7" t="n"/>
      <c r="B368" s="568" t="n"/>
      <c r="C368" s="567" t="n"/>
      <c r="D368" s="562" t="n"/>
      <c r="E368" s="562" t="n"/>
      <c r="F368" s="562" t="n"/>
      <c r="G368" s="577"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7" t="n"/>
      <c r="B369" s="568" t="n"/>
      <c r="C369" s="567" t="n"/>
      <c r="D369" s="562" t="n"/>
      <c r="E369" s="562" t="n"/>
      <c r="F369" s="562" t="n"/>
      <c r="G369" s="577"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7" t="n"/>
      <c r="B370" s="568" t="n"/>
      <c r="C370" s="567" t="n"/>
      <c r="D370" s="562" t="n"/>
      <c r="E370" s="562" t="n"/>
      <c r="F370" s="562" t="n"/>
      <c r="G370" s="577"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7" t="n"/>
      <c r="B371" s="568" t="n"/>
      <c r="C371" s="567" t="n"/>
      <c r="D371" s="562" t="n"/>
      <c r="E371" s="562" t="n"/>
      <c r="F371" s="562" t="n"/>
      <c r="G371" s="577"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7" t="n"/>
      <c r="B372" s="568" t="n"/>
      <c r="C372" s="567" t="n"/>
      <c r="D372" s="562" t="n"/>
      <c r="E372" s="562" t="n"/>
      <c r="F372" s="562" t="n"/>
      <c r="G372" s="577"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7" t="n"/>
      <c r="B373" s="568" t="n"/>
      <c r="C373" s="567" t="n"/>
      <c r="D373" s="562" t="n"/>
      <c r="E373" s="562" t="n"/>
      <c r="F373" s="562" t="n"/>
      <c r="G373" s="577"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7" t="n"/>
      <c r="B374" s="568" t="n"/>
      <c r="C374" s="567" t="n"/>
      <c r="D374" s="562" t="n"/>
      <c r="E374" s="562" t="n"/>
      <c r="F374" s="562" t="n"/>
      <c r="G374" s="577"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7" t="n"/>
      <c r="B375" s="568" t="n"/>
      <c r="C375" s="567" t="n"/>
      <c r="D375" s="562" t="n"/>
      <c r="E375" s="562" t="n"/>
      <c r="F375" s="562" t="n"/>
      <c r="G375" s="577"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7" t="n"/>
      <c r="B376" s="568" t="n"/>
      <c r="C376" s="567" t="n"/>
      <c r="D376" s="562" t="n"/>
      <c r="E376" s="562" t="n"/>
      <c r="F376" s="562" t="n"/>
      <c r="G376" s="577"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7" t="n"/>
      <c r="B377" s="568" t="n"/>
      <c r="C377" s="567" t="n"/>
      <c r="D377" s="562" t="n"/>
      <c r="E377" s="562" t="n"/>
      <c r="F377" s="562" t="n"/>
      <c r="G377" s="577"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7" t="n"/>
      <c r="B378" s="568" t="n"/>
      <c r="C378" s="567" t="n"/>
      <c r="D378" s="562" t="n"/>
      <c r="E378" s="562" t="n"/>
      <c r="F378" s="562" t="n"/>
      <c r="G378" s="577"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7" t="n"/>
      <c r="B379" s="568" t="n"/>
      <c r="C379" s="567" t="n"/>
      <c r="D379" s="562" t="n"/>
      <c r="E379" s="562" t="n"/>
      <c r="F379" s="562" t="n"/>
      <c r="G379" s="577"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7" t="n"/>
      <c r="B380" s="568" t="n"/>
      <c r="C380" s="567" t="n"/>
      <c r="D380" s="562" t="n"/>
      <c r="E380" s="562" t="n"/>
      <c r="F380" s="562" t="n"/>
      <c r="G380" s="577"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7" t="n"/>
      <c r="B381" s="568" t="n"/>
      <c r="C381" s="567" t="n"/>
      <c r="D381" s="562" t="n"/>
      <c r="E381" s="562" t="n"/>
      <c r="F381" s="562" t="n"/>
      <c r="G381" s="577"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7" t="n"/>
      <c r="B382" s="568" t="n"/>
      <c r="C382" s="567" t="n"/>
      <c r="D382" s="562" t="n"/>
      <c r="E382" s="562" t="n"/>
      <c r="F382" s="562" t="n"/>
      <c r="G382" s="577"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7" t="n"/>
      <c r="B383" s="568" t="n"/>
      <c r="C383" s="567" t="n"/>
      <c r="D383" s="562" t="n"/>
      <c r="E383" s="562" t="n"/>
      <c r="F383" s="562" t="n"/>
      <c r="G383" s="577"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7" t="n"/>
      <c r="B384" s="568" t="n"/>
      <c r="C384" s="567" t="n"/>
      <c r="D384" s="562" t="n"/>
      <c r="E384" s="562" t="n"/>
      <c r="F384" s="562" t="n"/>
      <c r="G384" s="577"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7" t="n"/>
      <c r="B385" s="568" t="n"/>
      <c r="C385" s="567" t="n"/>
      <c r="D385" s="562" t="n"/>
      <c r="E385" s="562" t="n"/>
      <c r="F385" s="562" t="n"/>
      <c r="G385" s="577"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7" t="n"/>
      <c r="B386" s="568" t="n"/>
      <c r="C386" s="567" t="n"/>
      <c r="D386" s="562" t="n"/>
      <c r="E386" s="562" t="n"/>
      <c r="F386" s="562" t="n"/>
      <c r="G386" s="577"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7" t="n"/>
      <c r="B387" s="568" t="n"/>
      <c r="C387" s="567" t="n"/>
      <c r="D387" s="562" t="n"/>
      <c r="E387" s="562" t="n"/>
      <c r="F387" s="562" t="n"/>
      <c r="G387" s="577"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7" t="n"/>
      <c r="B388" s="568" t="n"/>
      <c r="C388" s="567" t="n"/>
      <c r="D388" s="562" t="n"/>
      <c r="E388" s="562" t="n"/>
      <c r="F388" s="562" t="n"/>
      <c r="G388" s="577"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7" t="n"/>
      <c r="B389" s="568" t="n"/>
      <c r="C389" s="567" t="n"/>
      <c r="D389" s="562" t="n"/>
      <c r="E389" s="562" t="n"/>
      <c r="F389" s="562" t="n"/>
      <c r="G389" s="577"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7" t="n"/>
      <c r="B390" s="568" t="n"/>
      <c r="C390" s="567" t="n"/>
      <c r="D390" s="562" t="n"/>
      <c r="E390" s="562" t="n"/>
      <c r="F390" s="562" t="n"/>
      <c r="G390" s="577"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7" t="n"/>
      <c r="B391" s="568" t="n"/>
      <c r="C391" s="567" t="n"/>
      <c r="D391" s="562" t="n"/>
      <c r="E391" s="562" t="n"/>
      <c r="F391" s="562" t="n"/>
      <c r="G391" s="577"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7" t="n"/>
      <c r="B392" s="568" t="n"/>
      <c r="C392" s="567" t="n"/>
      <c r="D392" s="562" t="n"/>
      <c r="E392" s="562" t="n"/>
      <c r="F392" s="562" t="n"/>
      <c r="G392" s="577"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7" t="n"/>
      <c r="B393" s="568" t="n"/>
      <c r="C393" s="567" t="n"/>
      <c r="D393" s="562" t="n"/>
      <c r="E393" s="562" t="n"/>
      <c r="F393" s="562" t="n"/>
      <c r="G393" s="577"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7" t="n"/>
      <c r="B394" s="568" t="n"/>
      <c r="C394" s="567" t="n"/>
      <c r="D394" s="562" t="n"/>
      <c r="E394" s="562" t="n"/>
      <c r="F394" s="562" t="n"/>
      <c r="G394" s="577"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7" t="n"/>
      <c r="B395" s="568" t="n"/>
      <c r="C395" s="567" t="n"/>
      <c r="D395" s="562" t="n"/>
      <c r="E395" s="562" t="n"/>
      <c r="F395" s="562" t="n"/>
      <c r="G395" s="577"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7" t="n"/>
      <c r="B396" s="568" t="n"/>
      <c r="C396" s="567" t="n"/>
      <c r="D396" s="562" t="n"/>
      <c r="E396" s="562" t="n"/>
      <c r="F396" s="562" t="n"/>
      <c r="G396" s="577"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7" t="n"/>
      <c r="B397" s="568" t="n"/>
      <c r="C397" s="567" t="n"/>
      <c r="D397" s="562" t="n"/>
      <c r="E397" s="562" t="n"/>
      <c r="F397" s="562" t="n"/>
      <c r="G397" s="577"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7" t="n"/>
      <c r="B398" s="568" t="n"/>
      <c r="C398" s="567" t="n"/>
      <c r="D398" s="562" t="n"/>
      <c r="E398" s="562" t="n"/>
      <c r="F398" s="562" t="n"/>
      <c r="G398" s="577"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7" t="n"/>
      <c r="B399" s="568" t="n"/>
      <c r="C399" s="567" t="n"/>
      <c r="D399" s="562" t="n"/>
      <c r="E399" s="562" t="n"/>
      <c r="F399" s="562" t="n"/>
      <c r="G399" s="577"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7" t="n"/>
      <c r="B400" s="568" t="n"/>
      <c r="C400" s="567" t="n"/>
      <c r="D400" s="562" t="n"/>
      <c r="E400" s="562" t="n"/>
      <c r="F400" s="562" t="n"/>
      <c r="G400" s="577"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7" t="n"/>
      <c r="B401" s="568" t="n"/>
      <c r="C401" s="567" t="n"/>
      <c r="D401" s="562" t="n"/>
      <c r="E401" s="562" t="n"/>
      <c r="F401" s="562" t="n"/>
      <c r="G401" s="577"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7" t="n"/>
      <c r="B402" s="568" t="n"/>
      <c r="C402" s="567" t="n"/>
      <c r="D402" s="562" t="n"/>
      <c r="E402" s="562" t="n"/>
      <c r="F402" s="562" t="n"/>
      <c r="G402" s="577"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7" t="n"/>
      <c r="B403" s="568" t="n"/>
      <c r="C403" s="567" t="n"/>
      <c r="D403" s="562" t="n"/>
      <c r="E403" s="562" t="n"/>
      <c r="F403" s="562" t="n"/>
      <c r="G403" s="577"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7" t="n"/>
      <c r="B404" s="568" t="n"/>
      <c r="C404" s="567" t="n"/>
      <c r="D404" s="562" t="n"/>
      <c r="E404" s="562" t="n"/>
      <c r="F404" s="562" t="n"/>
      <c r="G404" s="577"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7" t="n"/>
      <c r="B405" s="568" t="n"/>
      <c r="C405" s="567" t="n"/>
      <c r="D405" s="562" t="n"/>
      <c r="E405" s="562" t="n"/>
      <c r="F405" s="562" t="n"/>
      <c r="G405" s="577"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7" t="n"/>
      <c r="B406" s="568" t="n"/>
      <c r="C406" s="567" t="n"/>
      <c r="D406" s="562" t="n"/>
      <c r="E406" s="562" t="n"/>
      <c r="F406" s="562" t="n"/>
      <c r="G406" s="577"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7" t="n"/>
      <c r="B407" s="568" t="n"/>
      <c r="C407" s="567" t="n"/>
      <c r="D407" s="562" t="n"/>
      <c r="E407" s="562" t="n"/>
      <c r="F407" s="562" t="n"/>
      <c r="G407" s="577"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7" t="n"/>
      <c r="B408" s="568" t="n"/>
      <c r="C408" s="567" t="n"/>
      <c r="D408" s="562" t="n"/>
      <c r="E408" s="562" t="n"/>
      <c r="F408" s="562" t="n"/>
      <c r="G408" s="577"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7" t="n"/>
      <c r="B409" s="568" t="n"/>
      <c r="C409" s="567" t="n"/>
      <c r="D409" s="562" t="n"/>
      <c r="E409" s="562" t="n"/>
      <c r="F409" s="562" t="n"/>
      <c r="G409" s="577"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7" t="n"/>
      <c r="B410" s="568" t="n"/>
      <c r="C410" s="567" t="n"/>
      <c r="D410" s="562" t="n"/>
      <c r="E410" s="562" t="n"/>
      <c r="F410" s="562" t="n"/>
      <c r="G410" s="577"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7" t="n"/>
      <c r="B411" s="568" t="n"/>
      <c r="C411" s="567" t="n"/>
      <c r="D411" s="562" t="n"/>
      <c r="E411" s="562" t="n"/>
      <c r="F411" s="562" t="n"/>
      <c r="G411" s="577"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7" t="n"/>
      <c r="B412" s="568" t="n"/>
      <c r="C412" s="567" t="n"/>
      <c r="D412" s="562" t="n"/>
      <c r="E412" s="562" t="n"/>
      <c r="F412" s="562" t="n"/>
      <c r="G412" s="577"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7" t="n"/>
      <c r="B413" s="568" t="n"/>
      <c r="C413" s="567" t="n"/>
      <c r="D413" s="562" t="n"/>
      <c r="E413" s="562" t="n"/>
      <c r="F413" s="562" t="n"/>
      <c r="G413" s="577"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7" t="n"/>
      <c r="B414" s="568" t="n"/>
      <c r="C414" s="567" t="n"/>
      <c r="D414" s="562" t="n"/>
      <c r="E414" s="562" t="n"/>
      <c r="F414" s="562" t="n"/>
      <c r="G414" s="577"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7" t="n"/>
      <c r="B415" s="568" t="n"/>
      <c r="C415" s="567" t="n"/>
      <c r="D415" s="562" t="n"/>
      <c r="E415" s="562" t="n"/>
      <c r="F415" s="562" t="n"/>
      <c r="G415" s="577"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7" t="n"/>
      <c r="B416" s="568" t="n"/>
      <c r="C416" s="567" t="n"/>
      <c r="D416" s="562" t="n"/>
      <c r="E416" s="562" t="n"/>
      <c r="F416" s="562" t="n"/>
      <c r="G416" s="577"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7" t="n"/>
      <c r="B417" s="568" t="n"/>
      <c r="C417" s="567" t="n"/>
      <c r="D417" s="562" t="n"/>
      <c r="E417" s="562" t="n"/>
      <c r="F417" s="562" t="n"/>
      <c r="G417" s="577"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7" t="n"/>
      <c r="B418" s="568" t="n"/>
      <c r="C418" s="567" t="n"/>
      <c r="D418" s="562" t="n"/>
      <c r="E418" s="562" t="n"/>
      <c r="F418" s="562" t="n"/>
      <c r="G418" s="577"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7" t="n"/>
      <c r="B419" s="568" t="n"/>
      <c r="C419" s="567" t="n"/>
      <c r="D419" s="562" t="n"/>
      <c r="E419" s="562" t="n"/>
      <c r="F419" s="562" t="n"/>
      <c r="G419" s="577"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7" t="n"/>
      <c r="B420" s="568" t="n"/>
      <c r="C420" s="567" t="n"/>
      <c r="D420" s="562" t="n"/>
      <c r="E420" s="562" t="n"/>
      <c r="F420" s="562" t="n"/>
      <c r="G420" s="577"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7" t="n"/>
      <c r="B421" s="568" t="n"/>
      <c r="C421" s="567" t="n"/>
      <c r="D421" s="562" t="n"/>
      <c r="E421" s="562" t="n"/>
      <c r="F421" s="562" t="n"/>
      <c r="G421" s="577"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7" t="n"/>
      <c r="B422" s="568" t="n"/>
      <c r="C422" s="567" t="n"/>
      <c r="D422" s="562" t="n"/>
      <c r="E422" s="562" t="n"/>
      <c r="F422" s="562" t="n"/>
      <c r="G422" s="577"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7" t="n"/>
      <c r="B423" s="568" t="n"/>
      <c r="C423" s="567" t="n"/>
      <c r="D423" s="562" t="n"/>
      <c r="E423" s="562" t="n"/>
      <c r="F423" s="562" t="n"/>
      <c r="G423" s="577"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7" t="n"/>
      <c r="B424" s="568" t="n"/>
      <c r="C424" s="567" t="n"/>
      <c r="D424" s="562" t="n"/>
      <c r="E424" s="562" t="n"/>
      <c r="F424" s="562" t="n"/>
      <c r="G424" s="577"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7" t="n"/>
      <c r="B425" s="568" t="n"/>
      <c r="C425" s="567" t="n"/>
      <c r="D425" s="562" t="n"/>
      <c r="E425" s="562" t="n"/>
      <c r="F425" s="562" t="n"/>
      <c r="G425" s="577"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7" t="n"/>
      <c r="B426" s="568" t="n"/>
      <c r="C426" s="567" t="n"/>
      <c r="D426" s="562" t="n"/>
      <c r="E426" s="562" t="n"/>
      <c r="F426" s="562" t="n"/>
      <c r="G426" s="577"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7" t="n"/>
      <c r="B427" s="568" t="n"/>
      <c r="C427" s="567" t="n"/>
      <c r="D427" s="562" t="n"/>
      <c r="E427" s="562" t="n"/>
      <c r="F427" s="562" t="n"/>
      <c r="G427" s="577"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7" t="n"/>
      <c r="B428" s="568" t="n"/>
      <c r="C428" s="567" t="n"/>
      <c r="D428" s="562" t="n"/>
      <c r="E428" s="562" t="n"/>
      <c r="F428" s="562" t="n"/>
      <c r="G428" s="577"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7" t="n"/>
      <c r="B429" s="568" t="n"/>
      <c r="C429" s="567" t="n"/>
      <c r="D429" s="562" t="n"/>
      <c r="E429" s="562" t="n"/>
      <c r="F429" s="562" t="n"/>
      <c r="G429" s="577"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7" t="n"/>
      <c r="B430" s="568" t="n"/>
      <c r="C430" s="567" t="n"/>
      <c r="D430" s="562" t="n"/>
      <c r="E430" s="562" t="n"/>
      <c r="F430" s="562" t="n"/>
      <c r="G430" s="577"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7" t="n"/>
      <c r="B431" s="568" t="n"/>
      <c r="C431" s="567" t="n"/>
      <c r="D431" s="562" t="n"/>
      <c r="E431" s="562" t="n"/>
      <c r="F431" s="562" t="n"/>
      <c r="G431" s="577"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7" t="n"/>
      <c r="B432" s="568" t="n"/>
      <c r="C432" s="567" t="n"/>
      <c r="D432" s="562" t="n"/>
      <c r="E432" s="562" t="n"/>
      <c r="F432" s="562" t="n"/>
      <c r="G432" s="577"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7" t="n"/>
      <c r="B433" s="568" t="n"/>
      <c r="C433" s="567" t="n"/>
      <c r="D433" s="562" t="n"/>
      <c r="E433" s="562" t="n"/>
      <c r="F433" s="562" t="n"/>
      <c r="G433" s="577"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7" t="n"/>
      <c r="B434" s="568" t="n"/>
      <c r="C434" s="567" t="n"/>
      <c r="D434" s="562" t="n"/>
      <c r="E434" s="562" t="n"/>
      <c r="F434" s="562" t="n"/>
      <c r="G434" s="577"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7" t="n"/>
      <c r="B435" s="568" t="n"/>
      <c r="C435" s="567" t="n"/>
      <c r="D435" s="562" t="n"/>
      <c r="E435" s="562" t="n"/>
      <c r="F435" s="562" t="n"/>
      <c r="G435" s="577"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7" t="n"/>
      <c r="B436" s="568" t="n"/>
      <c r="C436" s="567" t="n"/>
      <c r="D436" s="562" t="n"/>
      <c r="E436" s="562" t="n"/>
      <c r="F436" s="562" t="n"/>
      <c r="G436" s="577"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7" t="n"/>
      <c r="B437" s="568" t="n"/>
      <c r="C437" s="567" t="n"/>
      <c r="D437" s="562" t="n"/>
      <c r="E437" s="562" t="n"/>
      <c r="F437" s="562" t="n"/>
      <c r="G437" s="577"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7" t="n"/>
      <c r="B438" s="568" t="n"/>
      <c r="C438" s="567" t="n"/>
      <c r="D438" s="562" t="n"/>
      <c r="E438" s="562" t="n"/>
      <c r="F438" s="562" t="n"/>
      <c r="G438" s="577"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7" t="n"/>
      <c r="B439" s="568" t="n"/>
      <c r="C439" s="567" t="n"/>
      <c r="D439" s="562" t="n"/>
      <c r="E439" s="562" t="n"/>
      <c r="F439" s="562" t="n"/>
      <c r="G439" s="577"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7" t="n"/>
      <c r="B440" s="568" t="n"/>
      <c r="C440" s="567" t="n"/>
      <c r="D440" s="562" t="n"/>
      <c r="E440" s="562" t="n"/>
      <c r="F440" s="562" t="n"/>
      <c r="G440" s="577"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7" t="n"/>
      <c r="B441" s="568" t="n"/>
      <c r="C441" s="567" t="n"/>
      <c r="D441" s="562" t="n"/>
      <c r="E441" s="562" t="n"/>
      <c r="F441" s="562" t="n"/>
      <c r="G441" s="577"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7" t="n"/>
      <c r="B442" s="568" t="n"/>
      <c r="C442" s="567" t="n"/>
      <c r="D442" s="562" t="n"/>
      <c r="E442" s="562" t="n"/>
      <c r="F442" s="562" t="n"/>
      <c r="G442" s="577"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7" t="n"/>
      <c r="B443" s="568" t="n"/>
      <c r="C443" s="567" t="n"/>
      <c r="D443" s="562" t="n"/>
      <c r="E443" s="562" t="n"/>
      <c r="F443" s="562" t="n"/>
      <c r="G443" s="577"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7" t="n"/>
      <c r="B444" s="568" t="n"/>
      <c r="C444" s="567" t="n"/>
      <c r="D444" s="562" t="n"/>
      <c r="E444" s="562" t="n"/>
      <c r="F444" s="562" t="n"/>
      <c r="G444" s="577"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7" t="n"/>
      <c r="B445" s="568" t="n"/>
      <c r="C445" s="567" t="n"/>
      <c r="D445" s="562" t="n"/>
      <c r="E445" s="562" t="n"/>
      <c r="F445" s="562" t="n"/>
      <c r="G445" s="577"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7" t="n"/>
      <c r="B446" s="568" t="n"/>
      <c r="C446" s="567" t="n"/>
      <c r="D446" s="562" t="n"/>
      <c r="E446" s="562" t="n"/>
      <c r="F446" s="562" t="n"/>
      <c r="G446" s="577"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7" t="n"/>
      <c r="B447" s="568" t="n"/>
      <c r="C447" s="567" t="n"/>
      <c r="D447" s="562" t="n"/>
      <c r="E447" s="562" t="n"/>
      <c r="F447" s="562" t="n"/>
      <c r="G447" s="577"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7" t="n"/>
      <c r="B448" s="568" t="n"/>
      <c r="C448" s="567" t="n"/>
      <c r="D448" s="562" t="n"/>
      <c r="E448" s="562" t="n"/>
      <c r="F448" s="562" t="n"/>
      <c r="G448" s="577"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7" t="n"/>
      <c r="B449" s="568" t="n"/>
      <c r="C449" s="567" t="n"/>
      <c r="D449" s="562" t="n"/>
      <c r="E449" s="562" t="n"/>
      <c r="F449" s="562" t="n"/>
      <c r="G449" s="577"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7" t="n"/>
      <c r="B450" s="568" t="n"/>
      <c r="C450" s="567" t="n"/>
      <c r="D450" s="562" t="n"/>
      <c r="E450" s="562" t="n"/>
      <c r="F450" s="562" t="n"/>
      <c r="G450" s="577"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7" t="n"/>
      <c r="B451" s="568" t="n"/>
      <c r="C451" s="567" t="n"/>
      <c r="D451" s="562" t="n"/>
      <c r="E451" s="562" t="n"/>
      <c r="F451" s="562" t="n"/>
      <c r="G451" s="577"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7" t="n"/>
      <c r="B452" s="568" t="n"/>
      <c r="C452" s="567" t="n"/>
      <c r="D452" s="562" t="n"/>
      <c r="E452" s="562" t="n"/>
      <c r="F452" s="562" t="n"/>
      <c r="G452" s="577"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7" t="n"/>
      <c r="B453" s="568" t="n"/>
      <c r="C453" s="567" t="n"/>
      <c r="D453" s="562" t="n"/>
      <c r="E453" s="562" t="n"/>
      <c r="F453" s="562" t="n"/>
      <c r="G453" s="577"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7" t="n"/>
      <c r="B454" s="568" t="n"/>
      <c r="C454" s="567" t="n"/>
      <c r="D454" s="562" t="n"/>
      <c r="E454" s="562" t="n"/>
      <c r="F454" s="562" t="n"/>
      <c r="G454" s="577"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7" t="n"/>
      <c r="B455" s="568" t="n"/>
      <c r="C455" s="567" t="n"/>
      <c r="D455" s="562" t="n"/>
      <c r="E455" s="562" t="n"/>
      <c r="F455" s="562" t="n"/>
      <c r="G455" s="577"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7" t="n"/>
      <c r="B456" s="568" t="n"/>
      <c r="C456" s="567" t="n"/>
      <c r="D456" s="562" t="n"/>
      <c r="E456" s="562" t="n"/>
      <c r="F456" s="562" t="n"/>
      <c r="G456" s="577"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7" t="n"/>
      <c r="B457" s="568" t="n"/>
      <c r="C457" s="567" t="n"/>
      <c r="D457" s="562" t="n"/>
      <c r="E457" s="562" t="n"/>
      <c r="F457" s="562" t="n"/>
      <c r="G457" s="577"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7" t="n"/>
      <c r="B458" s="568" t="n"/>
      <c r="C458" s="567" t="n"/>
      <c r="D458" s="562" t="n"/>
      <c r="E458" s="562" t="n"/>
      <c r="F458" s="562" t="n"/>
      <c r="G458" s="577"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7" t="n"/>
      <c r="B459" s="568" t="n"/>
      <c r="C459" s="567" t="n"/>
      <c r="D459" s="562" t="n"/>
      <c r="E459" s="562" t="n"/>
      <c r="F459" s="562" t="n"/>
      <c r="G459" s="577"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7" t="n"/>
      <c r="B460" s="568" t="n"/>
      <c r="C460" s="567" t="n"/>
      <c r="D460" s="562" t="n"/>
      <c r="E460" s="562" t="n"/>
      <c r="F460" s="562" t="n"/>
      <c r="G460" s="577"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7" t="n"/>
      <c r="B461" s="568" t="n"/>
      <c r="C461" s="567" t="n"/>
      <c r="D461" s="562" t="n"/>
      <c r="E461" s="562" t="n"/>
      <c r="F461" s="562" t="n"/>
      <c r="G461" s="577"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7" t="n"/>
      <c r="B462" s="568" t="n"/>
      <c r="C462" s="567" t="n"/>
      <c r="D462" s="562" t="n"/>
      <c r="E462" s="562" t="n"/>
      <c r="F462" s="562" t="n"/>
      <c r="G462" s="577"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7" t="n"/>
      <c r="B463" s="568" t="n"/>
      <c r="C463" s="567" t="n"/>
      <c r="D463" s="562" t="n"/>
      <c r="E463" s="562" t="n"/>
      <c r="F463" s="562" t="n"/>
      <c r="G463" s="577"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7" t="n"/>
      <c r="B464" s="568" t="n"/>
      <c r="C464" s="567" t="n"/>
      <c r="D464" s="562" t="n"/>
      <c r="E464" s="562" t="n"/>
      <c r="F464" s="562" t="n"/>
      <c r="G464" s="577"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7" t="n"/>
      <c r="B465" s="568" t="n"/>
      <c r="C465" s="567" t="n"/>
      <c r="D465" s="562" t="n"/>
      <c r="E465" s="562" t="n"/>
      <c r="F465" s="562" t="n"/>
      <c r="G465" s="577"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7" t="n"/>
      <c r="B466" s="568" t="n"/>
      <c r="C466" s="567" t="n"/>
      <c r="D466" s="562" t="n"/>
      <c r="E466" s="562" t="n"/>
      <c r="F466" s="562" t="n"/>
      <c r="G466" s="577"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7" t="n"/>
      <c r="B467" s="568" t="n"/>
      <c r="C467" s="567" t="n"/>
      <c r="D467" s="562" t="n"/>
      <c r="E467" s="562" t="n"/>
      <c r="F467" s="562" t="n"/>
      <c r="G467" s="577"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7" t="n"/>
      <c r="B468" s="568" t="n"/>
      <c r="C468" s="567" t="n"/>
      <c r="D468" s="562" t="n"/>
      <c r="E468" s="562" t="n"/>
      <c r="F468" s="562" t="n"/>
      <c r="G468" s="577"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7" t="n"/>
      <c r="B469" s="568" t="n"/>
      <c r="C469" s="567" t="n"/>
      <c r="D469" s="562" t="n"/>
      <c r="E469" s="562" t="n"/>
      <c r="F469" s="562" t="n"/>
      <c r="G469" s="577"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7" t="n"/>
      <c r="B470" s="568" t="n"/>
      <c r="C470" s="567" t="n"/>
      <c r="D470" s="562" t="n"/>
      <c r="E470" s="562" t="n"/>
      <c r="F470" s="562" t="n"/>
      <c r="G470" s="577"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7" t="n"/>
      <c r="B471" s="568" t="n"/>
      <c r="C471" s="567" t="n"/>
      <c r="D471" s="562" t="n"/>
      <c r="E471" s="562" t="n"/>
      <c r="F471" s="562" t="n"/>
      <c r="G471" s="577"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7" t="n"/>
      <c r="B472" s="568" t="n"/>
      <c r="C472" s="567" t="n"/>
      <c r="D472" s="562" t="n"/>
      <c r="E472" s="562" t="n"/>
      <c r="F472" s="562" t="n"/>
      <c r="G472" s="577"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7" t="n"/>
      <c r="B473" s="568" t="n"/>
      <c r="C473" s="567" t="n"/>
      <c r="D473" s="562" t="n"/>
      <c r="E473" s="562" t="n"/>
      <c r="F473" s="562" t="n"/>
      <c r="G473" s="577"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7" t="n"/>
      <c r="B474" s="568" t="n"/>
      <c r="C474" s="567" t="n"/>
      <c r="D474" s="562" t="n"/>
      <c r="E474" s="562" t="n"/>
      <c r="F474" s="562" t="n"/>
      <c r="G474" s="577"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7" t="n"/>
      <c r="B475" s="568" t="n"/>
      <c r="C475" s="567" t="n"/>
      <c r="D475" s="562" t="n"/>
      <c r="E475" s="562" t="n"/>
      <c r="F475" s="562" t="n"/>
      <c r="G475" s="577"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7" t="n"/>
      <c r="B476" s="568" t="n"/>
      <c r="C476" s="567" t="n"/>
      <c r="D476" s="562" t="n"/>
      <c r="E476" s="562" t="n"/>
      <c r="F476" s="562" t="n"/>
      <c r="G476" s="577"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7" t="n"/>
      <c r="B477" s="568" t="n"/>
      <c r="C477" s="567" t="n"/>
      <c r="D477" s="562" t="n"/>
      <c r="E477" s="562" t="n"/>
      <c r="F477" s="562" t="n"/>
      <c r="G477" s="577"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7" t="n"/>
      <c r="B478" s="568" t="n"/>
      <c r="C478" s="567" t="n"/>
      <c r="D478" s="562" t="n"/>
      <c r="E478" s="562" t="n"/>
      <c r="F478" s="562" t="n"/>
      <c r="G478" s="577"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7" t="n"/>
      <c r="B479" s="568" t="n"/>
      <c r="C479" s="567" t="n"/>
      <c r="D479" s="562" t="n"/>
      <c r="E479" s="562" t="n"/>
      <c r="F479" s="562" t="n"/>
      <c r="G479" s="577"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7" t="n"/>
      <c r="B480" s="568" t="n"/>
      <c r="C480" s="567" t="n"/>
      <c r="D480" s="562" t="n"/>
      <c r="E480" s="562" t="n"/>
      <c r="F480" s="562" t="n"/>
      <c r="G480" s="577"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7" t="n"/>
      <c r="B481" s="568" t="n"/>
      <c r="C481" s="567" t="n"/>
      <c r="D481" s="562" t="n"/>
      <c r="E481" s="562" t="n"/>
      <c r="F481" s="562" t="n"/>
      <c r="G481" s="577"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7" t="n"/>
      <c r="B482" s="568" t="n"/>
      <c r="C482" s="567" t="n"/>
      <c r="D482" s="562" t="n"/>
      <c r="E482" s="562" t="n"/>
      <c r="F482" s="562" t="n"/>
      <c r="G482" s="577"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7" t="n"/>
      <c r="B483" s="568" t="n"/>
      <c r="C483" s="567" t="n"/>
      <c r="D483" s="562" t="n"/>
      <c r="E483" s="562" t="n"/>
      <c r="F483" s="562" t="n"/>
      <c r="G483" s="577"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7" t="n"/>
      <c r="B484" s="568" t="n"/>
      <c r="C484" s="567" t="n"/>
      <c r="D484" s="562" t="n"/>
      <c r="E484" s="562" t="n"/>
      <c r="F484" s="562" t="n"/>
      <c r="G484" s="577"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7" t="n"/>
      <c r="B485" s="568" t="n"/>
      <c r="C485" s="567" t="n"/>
      <c r="D485" s="562" t="n"/>
      <c r="E485" s="562" t="n"/>
      <c r="F485" s="562" t="n"/>
      <c r="G485" s="577"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7" t="n"/>
      <c r="B486" s="568" t="n"/>
      <c r="C486" s="567" t="n"/>
      <c r="D486" s="562" t="n"/>
      <c r="E486" s="562" t="n"/>
      <c r="F486" s="562" t="n"/>
      <c r="G486" s="577"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7" t="n"/>
      <c r="B487" s="568" t="n"/>
      <c r="C487" s="567" t="n"/>
      <c r="D487" s="562" t="n"/>
      <c r="E487" s="562" t="n"/>
      <c r="F487" s="562" t="n"/>
      <c r="G487" s="577"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7" t="n"/>
      <c r="B488" s="568" t="n"/>
      <c r="C488" s="567" t="n"/>
      <c r="D488" s="562" t="n"/>
      <c r="E488" s="562" t="n"/>
      <c r="F488" s="562" t="n"/>
      <c r="G488" s="577"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7" t="n"/>
      <c r="B489" s="568" t="n"/>
      <c r="C489" s="567" t="n"/>
      <c r="D489" s="562" t="n"/>
      <c r="E489" s="562" t="n"/>
      <c r="F489" s="562" t="n"/>
      <c r="G489" s="577"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7" t="n"/>
      <c r="B490" s="568" t="n"/>
      <c r="C490" s="567" t="n"/>
      <c r="D490" s="562" t="n"/>
      <c r="E490" s="562" t="n"/>
      <c r="F490" s="562" t="n"/>
      <c r="G490" s="577"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7" t="n"/>
      <c r="B491" s="568" t="n"/>
      <c r="C491" s="567" t="n"/>
      <c r="D491" s="562" t="n"/>
      <c r="E491" s="562" t="n"/>
      <c r="F491" s="562" t="n"/>
      <c r="G491" s="577"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7" t="n"/>
      <c r="B492" s="568" t="n"/>
      <c r="C492" s="567" t="n"/>
      <c r="D492" s="562" t="n"/>
      <c r="E492" s="562" t="n"/>
      <c r="F492" s="562" t="n"/>
      <c r="G492" s="577"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7" t="n"/>
      <c r="B493" s="568" t="n"/>
      <c r="C493" s="567" t="n"/>
      <c r="D493" s="562" t="n"/>
      <c r="E493" s="562" t="n"/>
      <c r="F493" s="562" t="n"/>
      <c r="G493" s="577"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7" t="n"/>
      <c r="B494" s="568" t="n"/>
      <c r="C494" s="567" t="n"/>
      <c r="D494" s="562" t="n"/>
      <c r="E494" s="562" t="n"/>
      <c r="F494" s="562" t="n"/>
      <c r="G494" s="577"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7" t="n"/>
      <c r="B495" s="568" t="n"/>
      <c r="C495" s="567" t="n"/>
      <c r="D495" s="562" t="n"/>
      <c r="E495" s="562" t="n"/>
      <c r="F495" s="562" t="n"/>
      <c r="G495" s="577"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7" t="n"/>
      <c r="B496" s="568" t="n"/>
      <c r="C496" s="567" t="n"/>
      <c r="D496" s="562" t="n"/>
      <c r="E496" s="562" t="n"/>
      <c r="F496" s="562" t="n"/>
      <c r="G496" s="577"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7" t="n"/>
      <c r="B497" s="568" t="n"/>
      <c r="C497" s="567" t="n"/>
      <c r="D497" s="562" t="n"/>
      <c r="E497" s="562" t="n"/>
      <c r="F497" s="562" t="n"/>
      <c r="G497" s="577"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7" t="n"/>
      <c r="B498" s="568" t="n"/>
      <c r="C498" s="567" t="n"/>
      <c r="D498" s="562" t="n"/>
      <c r="E498" s="562" t="n"/>
      <c r="F498" s="562" t="n"/>
      <c r="G498" s="577"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7" t="n"/>
      <c r="B499" s="568" t="n"/>
      <c r="C499" s="567" t="n"/>
      <c r="D499" s="562" t="n"/>
      <c r="E499" s="562" t="n"/>
      <c r="F499" s="562" t="n"/>
      <c r="G499" s="577"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7" t="n"/>
      <c r="B500" s="568" t="n"/>
      <c r="C500" s="567" t="n"/>
      <c r="D500" s="562" t="n"/>
      <c r="E500" s="562" t="n"/>
      <c r="F500" s="562" t="n"/>
      <c r="G500" s="577"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7" t="n"/>
      <c r="B501" s="568" t="n"/>
      <c r="C501" s="567" t="n"/>
      <c r="D501" s="562" t="n"/>
      <c r="E501" s="562" t="n"/>
      <c r="F501" s="562" t="n"/>
      <c r="G501" s="577"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7" t="n"/>
      <c r="B502" s="568" t="n"/>
      <c r="C502" s="567" t="n"/>
      <c r="D502" s="562" t="n"/>
      <c r="E502" s="562" t="n"/>
      <c r="F502" s="562" t="n"/>
      <c r="G502" s="577"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7" t="n"/>
      <c r="B503" s="568" t="n"/>
      <c r="C503" s="567" t="n"/>
      <c r="D503" s="562" t="n"/>
      <c r="E503" s="562" t="n"/>
      <c r="F503" s="562" t="n"/>
      <c r="G503" s="577"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7" t="n"/>
      <c r="B504" s="568" t="n"/>
      <c r="C504" s="567" t="n"/>
      <c r="D504" s="562" t="n"/>
      <c r="E504" s="562" t="n"/>
      <c r="F504" s="562" t="n"/>
      <c r="G504" s="577"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7" t="n"/>
      <c r="B505" s="568" t="n"/>
      <c r="C505" s="567" t="n"/>
      <c r="D505" s="562" t="n"/>
      <c r="E505" s="562" t="n"/>
      <c r="F505" s="562" t="n"/>
      <c r="G505" s="577"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7" t="n"/>
      <c r="B506" s="568" t="n"/>
      <c r="C506" s="567" t="n"/>
      <c r="D506" s="562" t="n"/>
      <c r="E506" s="562" t="n"/>
      <c r="F506" s="562" t="n"/>
      <c r="G506" s="577"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7" t="n"/>
      <c r="B507" s="568" t="n"/>
      <c r="C507" s="567" t="n"/>
      <c r="D507" s="562" t="n"/>
      <c r="E507" s="562" t="n"/>
      <c r="F507" s="562" t="n"/>
      <c r="G507" s="577"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7" t="n"/>
      <c r="B508" s="568" t="n"/>
      <c r="C508" s="567" t="n"/>
      <c r="D508" s="562" t="n"/>
      <c r="E508" s="562" t="n"/>
      <c r="F508" s="562" t="n"/>
      <c r="G508" s="577"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7" t="n"/>
      <c r="B509" s="568" t="n"/>
      <c r="C509" s="567" t="n"/>
      <c r="D509" s="562" t="n"/>
      <c r="E509" s="562" t="n"/>
      <c r="F509" s="562" t="n"/>
      <c r="G509" s="577"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7" t="n"/>
      <c r="B510" s="568" t="n"/>
      <c r="C510" s="567" t="n"/>
      <c r="D510" s="562" t="n"/>
      <c r="E510" s="562" t="n"/>
      <c r="F510" s="562" t="n"/>
      <c r="G510" s="577"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7" t="n"/>
      <c r="B511" s="568" t="n"/>
      <c r="C511" s="567" t="n"/>
      <c r="D511" s="562" t="n"/>
      <c r="E511" s="562" t="n"/>
      <c r="F511" s="562" t="n"/>
      <c r="G511" s="577"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7" t="n"/>
      <c r="B512" s="568" t="n"/>
      <c r="C512" s="567" t="n"/>
      <c r="D512" s="562" t="n"/>
      <c r="E512" s="562" t="n"/>
      <c r="F512" s="562" t="n"/>
      <c r="G512" s="577"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7" t="n"/>
      <c r="B513" s="568" t="n"/>
      <c r="C513" s="567" t="n"/>
      <c r="D513" s="562" t="n"/>
      <c r="E513" s="562" t="n"/>
      <c r="F513" s="562" t="n"/>
      <c r="G513" s="577"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7" t="n"/>
      <c r="B514" s="568" t="n"/>
      <c r="C514" s="567" t="n"/>
      <c r="D514" s="562" t="n"/>
      <c r="E514" s="562" t="n"/>
      <c r="F514" s="562" t="n"/>
      <c r="G514" s="577"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7" t="n"/>
      <c r="B515" s="568" t="n"/>
      <c r="C515" s="567" t="n"/>
      <c r="D515" s="562" t="n"/>
      <c r="E515" s="562" t="n"/>
      <c r="F515" s="562" t="n"/>
      <c r="G515" s="577"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7" t="n"/>
      <c r="B516" s="568" t="n"/>
      <c r="C516" s="567" t="n"/>
      <c r="D516" s="562" t="n"/>
      <c r="E516" s="562" t="n"/>
      <c r="F516" s="562" t="n"/>
      <c r="G516" s="577"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7" t="n"/>
      <c r="B517" s="568" t="n"/>
      <c r="C517" s="567" t="n"/>
      <c r="D517" s="562" t="n"/>
      <c r="E517" s="562" t="n"/>
      <c r="F517" s="562" t="n"/>
      <c r="G517" s="577"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7" t="n"/>
      <c r="B518" s="568" t="n"/>
      <c r="C518" s="567" t="n"/>
      <c r="D518" s="562" t="n"/>
      <c r="E518" s="562" t="n"/>
      <c r="F518" s="562" t="n"/>
      <c r="G518" s="577"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7" t="n"/>
      <c r="B519" s="568" t="n"/>
      <c r="C519" s="567" t="n"/>
      <c r="D519" s="562" t="n"/>
      <c r="E519" s="562" t="n"/>
      <c r="F519" s="562" t="n"/>
      <c r="G519" s="577"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7" t="n"/>
      <c r="B520" s="568" t="n"/>
      <c r="C520" s="567" t="n"/>
      <c r="D520" s="562" t="n"/>
      <c r="E520" s="562" t="n"/>
      <c r="F520" s="562" t="n"/>
      <c r="G520" s="577"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7" t="n"/>
      <c r="B521" s="568" t="n"/>
      <c r="C521" s="567" t="n"/>
      <c r="D521" s="562" t="n"/>
      <c r="E521" s="562" t="n"/>
      <c r="F521" s="562" t="n"/>
      <c r="G521" s="577"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7" t="n"/>
      <c r="B522" s="568" t="n"/>
      <c r="C522" s="567" t="n"/>
      <c r="D522" s="562" t="n"/>
      <c r="E522" s="562" t="n"/>
      <c r="F522" s="562" t="n"/>
      <c r="G522" s="577"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7" t="n"/>
      <c r="B523" s="568" t="n"/>
      <c r="C523" s="567" t="n"/>
      <c r="D523" s="562" t="n"/>
      <c r="E523" s="562" t="n"/>
      <c r="F523" s="562" t="n"/>
      <c r="G523" s="577"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7" t="n"/>
      <c r="B524" s="568" t="n"/>
      <c r="C524" s="567" t="n"/>
      <c r="D524" s="562" t="n"/>
      <c r="E524" s="562" t="n"/>
      <c r="F524" s="562" t="n"/>
      <c r="G524" s="577"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7" t="n"/>
      <c r="B525" s="568" t="n"/>
      <c r="C525" s="567" t="n"/>
      <c r="D525" s="562" t="n"/>
      <c r="E525" s="562" t="n"/>
      <c r="F525" s="562" t="n"/>
      <c r="G525" s="577"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7" t="n"/>
      <c r="B526" s="568" t="n"/>
      <c r="C526" s="567" t="n"/>
      <c r="D526" s="562" t="n"/>
      <c r="E526" s="562" t="n"/>
      <c r="F526" s="562" t="n"/>
      <c r="G526" s="577"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7" t="n"/>
      <c r="B527" s="568" t="n"/>
      <c r="C527" s="567" t="n"/>
      <c r="D527" s="562" t="n"/>
      <c r="E527" s="562" t="n"/>
      <c r="F527" s="562" t="n"/>
      <c r="G527" s="577"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7" t="n"/>
      <c r="B528" s="568" t="n"/>
      <c r="C528" s="567" t="n"/>
      <c r="D528" s="562" t="n"/>
      <c r="E528" s="562" t="n"/>
      <c r="F528" s="562" t="n"/>
      <c r="G528" s="577"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7" t="n"/>
      <c r="B529" s="568" t="n"/>
      <c r="C529" s="567" t="n"/>
      <c r="D529" s="562" t="n"/>
      <c r="E529" s="562" t="n"/>
      <c r="F529" s="562" t="n"/>
      <c r="G529" s="577"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7" t="n"/>
      <c r="B530" s="568" t="n"/>
      <c r="C530" s="567" t="n"/>
      <c r="D530" s="562" t="n"/>
      <c r="E530" s="562" t="n"/>
      <c r="F530" s="562" t="n"/>
      <c r="G530" s="577"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7" t="n"/>
      <c r="B531" s="568" t="n"/>
      <c r="C531" s="567" t="n"/>
      <c r="D531" s="562" t="n"/>
      <c r="E531" s="562" t="n"/>
      <c r="F531" s="562" t="n"/>
      <c r="G531" s="577"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7" t="n"/>
      <c r="B532" s="568" t="n"/>
      <c r="C532" s="567" t="n"/>
      <c r="D532" s="562" t="n"/>
      <c r="E532" s="562" t="n"/>
      <c r="F532" s="562" t="n"/>
      <c r="G532" s="577"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7" t="n"/>
      <c r="B533" s="568" t="n"/>
      <c r="C533" s="567" t="n"/>
      <c r="D533" s="562" t="n"/>
      <c r="E533" s="562" t="n"/>
      <c r="F533" s="562" t="n"/>
      <c r="G533" s="577"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7" t="n"/>
      <c r="B534" s="568" t="n"/>
      <c r="C534" s="567" t="n"/>
      <c r="D534" s="562" t="n"/>
      <c r="E534" s="562" t="n"/>
      <c r="F534" s="562" t="n"/>
      <c r="G534" s="577"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7" t="n"/>
      <c r="B535" s="568" t="n"/>
      <c r="C535" s="567" t="n"/>
      <c r="D535" s="562" t="n"/>
      <c r="E535" s="562" t="n"/>
      <c r="F535" s="562" t="n"/>
      <c r="G535" s="577"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7" t="n"/>
      <c r="B536" s="568" t="n"/>
      <c r="C536" s="567" t="n"/>
      <c r="D536" s="562" t="n"/>
      <c r="E536" s="562" t="n"/>
      <c r="F536" s="562" t="n"/>
      <c r="G536" s="577"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7" t="n"/>
      <c r="B537" s="568" t="n"/>
      <c r="C537" s="567" t="n"/>
      <c r="D537" s="562" t="n"/>
      <c r="E537" s="562" t="n"/>
      <c r="F537" s="562" t="n"/>
      <c r="G537" s="577"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7" t="n"/>
      <c r="B538" s="568" t="n"/>
      <c r="C538" s="567" t="n"/>
      <c r="D538" s="562" t="n"/>
      <c r="E538" s="562" t="n"/>
      <c r="F538" s="562" t="n"/>
      <c r="G538" s="577"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7" t="n"/>
      <c r="B539" s="568" t="n"/>
      <c r="C539" s="567" t="n"/>
      <c r="D539" s="562" t="n"/>
      <c r="E539" s="562" t="n"/>
      <c r="F539" s="562" t="n"/>
      <c r="G539" s="577"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7" t="n"/>
      <c r="B540" s="568" t="n"/>
      <c r="C540" s="567" t="n"/>
      <c r="D540" s="562" t="n"/>
      <c r="E540" s="562" t="n"/>
      <c r="F540" s="562" t="n"/>
      <c r="G540" s="577"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7" t="n"/>
      <c r="B541" s="568" t="n"/>
      <c r="C541" s="567" t="n"/>
      <c r="D541" s="562" t="n"/>
      <c r="E541" s="562" t="n"/>
      <c r="F541" s="562" t="n"/>
      <c r="G541" s="577"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7" t="n"/>
      <c r="B542" s="568" t="n"/>
      <c r="C542" s="567" t="n"/>
      <c r="D542" s="562" t="n"/>
      <c r="E542" s="562" t="n"/>
      <c r="F542" s="562" t="n"/>
      <c r="G542" s="577"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7" t="n"/>
      <c r="B543" s="568" t="n"/>
      <c r="C543" s="567" t="n"/>
      <c r="D543" s="562" t="n"/>
      <c r="E543" s="562" t="n"/>
      <c r="F543" s="562" t="n"/>
      <c r="G543" s="577"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7" t="n"/>
      <c r="B544" s="568" t="n"/>
      <c r="C544" s="567" t="n"/>
      <c r="D544" s="562" t="n"/>
      <c r="E544" s="562" t="n"/>
      <c r="F544" s="562" t="n"/>
      <c r="G544" s="577"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7" t="n"/>
      <c r="B545" s="568" t="n"/>
      <c r="C545" s="567" t="n"/>
      <c r="D545" s="562" t="n"/>
      <c r="E545" s="562" t="n"/>
      <c r="F545" s="562" t="n"/>
      <c r="G545" s="577"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7" t="n"/>
      <c r="B546" s="568" t="n"/>
      <c r="C546" s="567" t="n"/>
      <c r="D546" s="562" t="n"/>
      <c r="E546" s="562" t="n"/>
      <c r="F546" s="562" t="n"/>
      <c r="G546" s="577"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7" t="n"/>
      <c r="B547" s="568" t="n"/>
      <c r="C547" s="567" t="n"/>
      <c r="D547" s="562" t="n"/>
      <c r="E547" s="562" t="n"/>
      <c r="F547" s="562" t="n"/>
      <c r="G547" s="577"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7" t="n"/>
      <c r="B548" s="568" t="n"/>
      <c r="C548" s="567" t="n"/>
      <c r="D548" s="562" t="n"/>
      <c r="E548" s="562" t="n"/>
      <c r="F548" s="562" t="n"/>
      <c r="G548" s="577"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7" t="n"/>
      <c r="B549" s="568" t="n"/>
      <c r="C549" s="567" t="n"/>
      <c r="D549" s="562" t="n"/>
      <c r="E549" s="562" t="n"/>
      <c r="F549" s="562" t="n"/>
      <c r="G549" s="577"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7" t="n"/>
      <c r="B550" s="568" t="n"/>
      <c r="C550" s="567" t="n"/>
      <c r="D550" s="562" t="n"/>
      <c r="E550" s="562" t="n"/>
      <c r="F550" s="562" t="n"/>
      <c r="G550" s="577"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7" t="n"/>
      <c r="B551" s="568" t="n"/>
      <c r="C551" s="567" t="n"/>
      <c r="D551" s="562" t="n"/>
      <c r="E551" s="562" t="n"/>
      <c r="F551" s="562" t="n"/>
      <c r="G551" s="577"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7" t="n"/>
      <c r="B552" s="568" t="n"/>
      <c r="C552" s="567" t="n"/>
      <c r="D552" s="562" t="n"/>
      <c r="E552" s="562" t="n"/>
      <c r="F552" s="562" t="n"/>
      <c r="G552" s="577"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7" t="n"/>
      <c r="B553" s="568" t="n"/>
      <c r="C553" s="567" t="n"/>
      <c r="D553" s="562" t="n"/>
      <c r="E553" s="562" t="n"/>
      <c r="F553" s="562" t="n"/>
      <c r="G553" s="577"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7" t="n"/>
      <c r="B554" s="568" t="n"/>
      <c r="C554" s="567" t="n"/>
      <c r="D554" s="562" t="n"/>
      <c r="E554" s="562" t="n"/>
      <c r="F554" s="562" t="n"/>
      <c r="G554" s="577"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7" t="n"/>
      <c r="B555" s="568" t="n"/>
      <c r="C555" s="567" t="n"/>
      <c r="D555" s="562" t="n"/>
      <c r="E555" s="562" t="n"/>
      <c r="F555" s="562" t="n"/>
      <c r="G555" s="577"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7" t="n"/>
      <c r="B556" s="568" t="n"/>
      <c r="C556" s="567" t="n"/>
      <c r="D556" s="562" t="n"/>
      <c r="E556" s="562" t="n"/>
      <c r="F556" s="562" t="n"/>
      <c r="G556" s="577"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7" t="n"/>
      <c r="B557" s="568" t="n"/>
      <c r="C557" s="567" t="n"/>
      <c r="D557" s="562" t="n"/>
      <c r="E557" s="562" t="n"/>
      <c r="F557" s="562" t="n"/>
      <c r="G557" s="577"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7" t="n"/>
      <c r="B558" s="568" t="n"/>
      <c r="C558" s="567" t="n"/>
      <c r="D558" s="562" t="n"/>
      <c r="E558" s="562" t="n"/>
      <c r="F558" s="562" t="n"/>
      <c r="G558" s="577"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7" t="n"/>
      <c r="B559" s="568" t="n"/>
      <c r="C559" s="567" t="n"/>
      <c r="D559" s="562" t="n"/>
      <c r="E559" s="562" t="n"/>
      <c r="F559" s="562" t="n"/>
      <c r="G559" s="577"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7" t="n"/>
      <c r="B560" s="568" t="n"/>
      <c r="C560" s="567" t="n"/>
      <c r="D560" s="562" t="n"/>
      <c r="E560" s="562" t="n"/>
      <c r="F560" s="562" t="n"/>
      <c r="G560" s="577"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7" t="n"/>
      <c r="B561" s="568" t="n"/>
      <c r="C561" s="567" t="n"/>
      <c r="D561" s="562" t="n"/>
      <c r="E561" s="562" t="n"/>
      <c r="F561" s="562" t="n"/>
      <c r="G561" s="577"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7" t="n"/>
      <c r="B562" s="568" t="n"/>
      <c r="C562" s="567" t="n"/>
      <c r="D562" s="562" t="n"/>
      <c r="E562" s="562" t="n"/>
      <c r="F562" s="562" t="n"/>
      <c r="G562" s="577"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7" t="n"/>
      <c r="B563" s="568" t="n"/>
      <c r="C563" s="567" t="n"/>
      <c r="D563" s="562" t="n"/>
      <c r="E563" s="562" t="n"/>
      <c r="F563" s="562" t="n"/>
      <c r="G563" s="577"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7" t="n"/>
      <c r="B564" s="568" t="n"/>
      <c r="C564" s="567" t="n"/>
      <c r="D564" s="562" t="n"/>
      <c r="E564" s="562" t="n"/>
      <c r="F564" s="562" t="n"/>
      <c r="G564" s="577"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7" t="n"/>
      <c r="B565" s="568" t="n"/>
      <c r="C565" s="567" t="n"/>
      <c r="D565" s="562" t="n"/>
      <c r="E565" s="562" t="n"/>
      <c r="F565" s="562" t="n"/>
      <c r="G565" s="577"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7" t="n"/>
      <c r="B566" s="568" t="n"/>
      <c r="C566" s="567" t="n"/>
      <c r="D566" s="562" t="n"/>
      <c r="E566" s="562" t="n"/>
      <c r="F566" s="562" t="n"/>
      <c r="G566" s="577"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7" t="n"/>
      <c r="B567" s="568" t="n"/>
      <c r="C567" s="567" t="n"/>
      <c r="D567" s="562" t="n"/>
      <c r="E567" s="562" t="n"/>
      <c r="F567" s="562" t="n"/>
      <c r="G567" s="577"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7" t="n"/>
      <c r="B568" s="568" t="n"/>
      <c r="C568" s="567" t="n"/>
      <c r="D568" s="562" t="n"/>
      <c r="E568" s="562" t="n"/>
      <c r="F568" s="562" t="n"/>
      <c r="G568" s="577"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7" t="n"/>
      <c r="B569" s="568" t="n"/>
      <c r="C569" s="567" t="n"/>
      <c r="D569" s="562" t="n"/>
      <c r="E569" s="562" t="n"/>
      <c r="F569" s="562" t="n"/>
      <c r="G569" s="577"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7" t="n"/>
      <c r="B570" s="568" t="n"/>
      <c r="C570" s="567" t="n"/>
      <c r="D570" s="562" t="n"/>
      <c r="E570" s="562" t="n"/>
      <c r="F570" s="562" t="n"/>
      <c r="G570" s="577"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7" t="n"/>
      <c r="B571" s="568" t="n"/>
      <c r="C571" s="567" t="n"/>
      <c r="D571" s="562" t="n"/>
      <c r="E571" s="562" t="n"/>
      <c r="F571" s="562" t="n"/>
      <c r="G571" s="577"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7" t="n"/>
      <c r="B572" s="568" t="n"/>
      <c r="C572" s="567" t="n"/>
      <c r="D572" s="562" t="n"/>
      <c r="E572" s="562" t="n"/>
      <c r="F572" s="562" t="n"/>
      <c r="G572" s="577"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7" t="n"/>
      <c r="B573" s="568" t="n"/>
      <c r="C573" s="567" t="n"/>
      <c r="D573" s="562" t="n"/>
      <c r="E573" s="562" t="n"/>
      <c r="F573" s="562" t="n"/>
      <c r="G573" s="577"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7" t="n"/>
      <c r="B574" s="568" t="n"/>
      <c r="C574" s="567" t="n"/>
      <c r="D574" s="562" t="n"/>
      <c r="E574" s="562" t="n"/>
      <c r="F574" s="562" t="n"/>
      <c r="G574" s="577"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7" t="n"/>
      <c r="B575" s="568" t="n"/>
      <c r="C575" s="567" t="n"/>
      <c r="D575" s="562" t="n"/>
      <c r="E575" s="562" t="n"/>
      <c r="F575" s="562" t="n"/>
      <c r="G575" s="577"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7" t="n"/>
      <c r="B576" s="568" t="n"/>
      <c r="C576" s="567" t="n"/>
      <c r="D576" s="562" t="n"/>
      <c r="E576" s="562" t="n"/>
      <c r="F576" s="562" t="n"/>
      <c r="G576" s="577"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7" t="n"/>
      <c r="B577" s="568" t="n"/>
      <c r="C577" s="567" t="n"/>
      <c r="D577" s="562" t="n"/>
      <c r="E577" s="562" t="n"/>
      <c r="F577" s="562" t="n"/>
      <c r="G577" s="577"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7" t="n"/>
      <c r="B578" s="568" t="n"/>
      <c r="C578" s="567" t="n"/>
      <c r="D578" s="562" t="n"/>
      <c r="E578" s="562" t="n"/>
      <c r="F578" s="562" t="n"/>
      <c r="G578" s="577"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7" t="n"/>
      <c r="B579" s="568" t="n"/>
      <c r="C579" s="567" t="n"/>
      <c r="D579" s="562" t="n"/>
      <c r="E579" s="562" t="n"/>
      <c r="F579" s="562" t="n"/>
      <c r="G579" s="577"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7" t="n"/>
      <c r="B580" s="568" t="n"/>
      <c r="C580" s="567" t="n"/>
      <c r="D580" s="562" t="n"/>
      <c r="E580" s="562" t="n"/>
      <c r="F580" s="562" t="n"/>
      <c r="G580" s="577"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7" t="n"/>
      <c r="B581" s="568" t="n"/>
      <c r="C581" s="567" t="n"/>
      <c r="D581" s="562" t="n"/>
      <c r="E581" s="562" t="n"/>
      <c r="F581" s="562" t="n"/>
      <c r="G581" s="577"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7" t="n"/>
      <c r="B582" s="568" t="n"/>
      <c r="C582" s="567" t="n"/>
      <c r="D582" s="562" t="n"/>
      <c r="E582" s="562" t="n"/>
      <c r="F582" s="562" t="n"/>
      <c r="G582" s="577"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7" t="n"/>
      <c r="B583" s="568" t="n"/>
      <c r="C583" s="567" t="n"/>
      <c r="D583" s="562" t="n"/>
      <c r="E583" s="562" t="n"/>
      <c r="F583" s="562" t="n"/>
      <c r="G583" s="577"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7" t="n"/>
      <c r="B584" s="568" t="n"/>
      <c r="C584" s="567" t="n"/>
      <c r="D584" s="562" t="n"/>
      <c r="E584" s="562" t="n"/>
      <c r="F584" s="562" t="n"/>
      <c r="G584" s="577"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7" t="n"/>
      <c r="B585" s="568" t="n"/>
      <c r="C585" s="567" t="n"/>
      <c r="D585" s="562" t="n"/>
      <c r="E585" s="562" t="n"/>
      <c r="F585" s="562" t="n"/>
      <c r="G585" s="577"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7" t="n"/>
      <c r="B586" s="568" t="n"/>
      <c r="C586" s="567" t="n"/>
      <c r="D586" s="562" t="n"/>
      <c r="E586" s="562" t="n"/>
      <c r="F586" s="562" t="n"/>
      <c r="G586" s="577"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7" t="n"/>
      <c r="B587" s="568" t="n"/>
      <c r="C587" s="567" t="n"/>
      <c r="D587" s="562" t="n"/>
      <c r="E587" s="562" t="n"/>
      <c r="F587" s="562" t="n"/>
      <c r="G587" s="577"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7" t="n"/>
      <c r="B588" s="568" t="n"/>
      <c r="C588" s="567" t="n"/>
      <c r="D588" s="562" t="n"/>
      <c r="E588" s="562" t="n"/>
      <c r="F588" s="562" t="n"/>
      <c r="G588" s="577"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7" t="n"/>
      <c r="B589" s="568" t="n"/>
      <c r="C589" s="567" t="n"/>
      <c r="D589" s="562" t="n"/>
      <c r="E589" s="562" t="n"/>
      <c r="F589" s="562" t="n"/>
      <c r="G589" s="577"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7" t="n"/>
      <c r="B590" s="568" t="n"/>
      <c r="C590" s="567" t="n"/>
      <c r="D590" s="562" t="n"/>
      <c r="E590" s="562" t="n"/>
      <c r="F590" s="562" t="n"/>
      <c r="G590" s="577"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7" t="n"/>
      <c r="B591" s="568" t="n"/>
      <c r="C591" s="567" t="n"/>
      <c r="D591" s="562" t="n"/>
      <c r="E591" s="562" t="n"/>
      <c r="F591" s="562" t="n"/>
      <c r="G591" s="577"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7" t="n"/>
      <c r="B592" s="568" t="n"/>
      <c r="C592" s="567" t="n"/>
      <c r="D592" s="562" t="n"/>
      <c r="E592" s="562" t="n"/>
      <c r="F592" s="562" t="n"/>
      <c r="G592" s="577"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7" t="n"/>
      <c r="B593" s="568" t="n"/>
      <c r="C593" s="567" t="n"/>
      <c r="D593" s="562" t="n"/>
      <c r="E593" s="562" t="n"/>
      <c r="F593" s="562" t="n"/>
      <c r="G593" s="577"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7" t="n"/>
      <c r="B594" s="568" t="n"/>
      <c r="C594" s="567" t="n"/>
      <c r="D594" s="562" t="n"/>
      <c r="E594" s="562" t="n"/>
      <c r="F594" s="562" t="n"/>
      <c r="G594" s="577"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7" t="n"/>
      <c r="B595" s="568" t="n"/>
      <c r="C595" s="567" t="n"/>
      <c r="D595" s="562" t="n"/>
      <c r="E595" s="562" t="n"/>
      <c r="F595" s="562" t="n"/>
      <c r="G595" s="577"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7" t="n"/>
      <c r="B596" s="568" t="n"/>
      <c r="C596" s="567" t="n"/>
      <c r="D596" s="562" t="n"/>
      <c r="E596" s="562" t="n"/>
      <c r="F596" s="562" t="n"/>
      <c r="G596" s="577"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7" t="n"/>
      <c r="B597" s="568" t="n"/>
      <c r="C597" s="567" t="n"/>
      <c r="D597" s="562" t="n"/>
      <c r="E597" s="562" t="n"/>
      <c r="F597" s="562" t="n"/>
      <c r="G597" s="577"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7" t="n"/>
      <c r="B598" s="568" t="n"/>
      <c r="C598" s="567" t="n"/>
      <c r="D598" s="562" t="n"/>
      <c r="E598" s="562" t="n"/>
      <c r="F598" s="562" t="n"/>
      <c r="G598" s="577"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7" t="n"/>
      <c r="B599" s="568" t="n"/>
      <c r="C599" s="567" t="n"/>
      <c r="D599" s="562" t="n"/>
      <c r="E599" s="562" t="n"/>
      <c r="F599" s="562" t="n"/>
      <c r="G599" s="577"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7" t="n"/>
      <c r="B600" s="568" t="n"/>
      <c r="C600" s="567" t="n"/>
      <c r="D600" s="562" t="n"/>
      <c r="E600" s="562" t="n"/>
      <c r="F600" s="562" t="n"/>
      <c r="G600" s="577"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7" t="n"/>
      <c r="B601" s="568" t="n"/>
      <c r="C601" s="567" t="n"/>
      <c r="D601" s="562" t="n"/>
      <c r="E601" s="562" t="n"/>
      <c r="F601" s="562" t="n"/>
      <c r="G601" s="577"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7" t="n"/>
      <c r="B602" s="568" t="n"/>
      <c r="C602" s="567" t="n"/>
      <c r="D602" s="562" t="n"/>
      <c r="E602" s="562" t="n"/>
      <c r="F602" s="562" t="n"/>
      <c r="G602" s="577"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7" t="n"/>
      <c r="B603" s="568" t="n"/>
      <c r="C603" s="567" t="n"/>
      <c r="D603" s="562" t="n"/>
      <c r="E603" s="562" t="n"/>
      <c r="F603" s="562" t="n"/>
      <c r="G603" s="577"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7" t="n"/>
      <c r="B604" s="568" t="n"/>
      <c r="C604" s="567" t="n"/>
      <c r="D604" s="562" t="n"/>
      <c r="E604" s="562" t="n"/>
      <c r="F604" s="562" t="n"/>
      <c r="G604" s="577"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7" t="n"/>
      <c r="B605" s="568" t="n"/>
      <c r="C605" s="567" t="n"/>
      <c r="D605" s="562" t="n"/>
      <c r="E605" s="562" t="n"/>
      <c r="F605" s="562" t="n"/>
      <c r="G605" s="577"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7" t="n"/>
      <c r="B606" s="568" t="n"/>
      <c r="C606" s="567" t="n"/>
      <c r="D606" s="562" t="n"/>
      <c r="E606" s="562" t="n"/>
      <c r="F606" s="562" t="n"/>
      <c r="G606" s="577"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7" t="n"/>
      <c r="B607" s="568" t="n"/>
      <c r="C607" s="567" t="n"/>
      <c r="D607" s="562" t="n"/>
      <c r="E607" s="562" t="n"/>
      <c r="F607" s="562" t="n"/>
      <c r="G607" s="577"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7" t="n"/>
      <c r="B608" s="568" t="n"/>
      <c r="C608" s="567" t="n"/>
      <c r="D608" s="562" t="n"/>
      <c r="E608" s="562" t="n"/>
      <c r="F608" s="562" t="n"/>
      <c r="G608" s="577"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7" t="n"/>
      <c r="B609" s="568" t="n"/>
      <c r="C609" s="567" t="n"/>
      <c r="D609" s="562" t="n"/>
      <c r="E609" s="562" t="n"/>
      <c r="F609" s="562" t="n"/>
      <c r="G609" s="577"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7" t="n"/>
      <c r="B610" s="568" t="n"/>
      <c r="C610" s="567" t="n"/>
      <c r="D610" s="562" t="n"/>
      <c r="E610" s="562" t="n"/>
      <c r="F610" s="562" t="n"/>
      <c r="G610" s="577"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7" t="n"/>
      <c r="B611" s="568" t="n"/>
      <c r="C611" s="567" t="n"/>
      <c r="D611" s="562" t="n"/>
      <c r="E611" s="562" t="n"/>
      <c r="F611" s="562" t="n"/>
      <c r="G611" s="577"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7" t="n"/>
      <c r="B612" s="568" t="n"/>
      <c r="C612" s="567" t="n"/>
      <c r="D612" s="562" t="n"/>
      <c r="E612" s="562" t="n"/>
      <c r="F612" s="562" t="n"/>
      <c r="G612" s="577"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7" t="n"/>
      <c r="B613" s="568" t="n"/>
      <c r="C613" s="567" t="n"/>
      <c r="D613" s="562" t="n"/>
      <c r="E613" s="562" t="n"/>
      <c r="F613" s="562" t="n"/>
      <c r="G613" s="577"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7" t="n"/>
      <c r="B614" s="568" t="n"/>
      <c r="C614" s="567" t="n"/>
      <c r="D614" s="562" t="n"/>
      <c r="E614" s="562" t="n"/>
      <c r="F614" s="562" t="n"/>
      <c r="G614" s="577"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7" t="n"/>
      <c r="B615" s="568" t="n"/>
      <c r="C615" s="567" t="n"/>
      <c r="D615" s="562" t="n"/>
      <c r="E615" s="562" t="n"/>
      <c r="F615" s="562" t="n"/>
      <c r="G615" s="577"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7" t="n"/>
      <c r="B616" s="568" t="n"/>
      <c r="C616" s="567" t="n"/>
      <c r="D616" s="562" t="n"/>
      <c r="E616" s="562" t="n"/>
      <c r="F616" s="562" t="n"/>
      <c r="G616" s="577"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7" t="n"/>
      <c r="B617" s="568" t="n"/>
      <c r="C617" s="567" t="n"/>
      <c r="D617" s="562" t="n"/>
      <c r="E617" s="562" t="n"/>
      <c r="F617" s="562" t="n"/>
      <c r="G617" s="577"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7" t="n"/>
      <c r="B618" s="568" t="n"/>
      <c r="C618" s="567" t="n"/>
      <c r="D618" s="562" t="n"/>
      <c r="E618" s="562" t="n"/>
      <c r="F618" s="562" t="n"/>
      <c r="G618" s="577"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7" t="n"/>
      <c r="B619" s="568" t="n"/>
      <c r="C619" s="567" t="n"/>
      <c r="D619" s="562" t="n"/>
      <c r="E619" s="562" t="n"/>
      <c r="F619" s="562" t="n"/>
      <c r="G619" s="577"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7" t="n"/>
      <c r="B620" s="568" t="n"/>
      <c r="C620" s="567" t="n"/>
      <c r="D620" s="562" t="n"/>
      <c r="E620" s="562" t="n"/>
      <c r="F620" s="562" t="n"/>
      <c r="G620" s="577"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7" t="n"/>
      <c r="B621" s="568" t="n"/>
      <c r="C621" s="567" t="n"/>
      <c r="D621" s="562" t="n"/>
      <c r="E621" s="562" t="n"/>
      <c r="F621" s="562" t="n"/>
      <c r="G621" s="577"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7" t="n"/>
      <c r="B622" s="568" t="n"/>
      <c r="C622" s="567" t="n"/>
      <c r="D622" s="562" t="n"/>
      <c r="E622" s="562" t="n"/>
      <c r="F622" s="562" t="n"/>
      <c r="G622" s="577"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7" t="n"/>
      <c r="B623" s="568" t="n"/>
      <c r="C623" s="567" t="n"/>
      <c r="D623" s="562" t="n"/>
      <c r="E623" s="562" t="n"/>
      <c r="F623" s="562" t="n"/>
      <c r="G623" s="577"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7" t="n"/>
      <c r="B624" s="568" t="n"/>
      <c r="C624" s="567" t="n"/>
      <c r="D624" s="562" t="n"/>
      <c r="E624" s="562" t="n"/>
      <c r="F624" s="562" t="n"/>
      <c r="G624" s="577"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7" t="n"/>
      <c r="B625" s="568" t="n"/>
      <c r="C625" s="567" t="n"/>
      <c r="D625" s="562" t="n"/>
      <c r="E625" s="562" t="n"/>
      <c r="F625" s="562" t="n"/>
      <c r="G625" s="577"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7" t="n"/>
      <c r="B626" s="568" t="n"/>
      <c r="C626" s="567" t="n"/>
      <c r="D626" s="562" t="n"/>
      <c r="E626" s="562" t="n"/>
      <c r="F626" s="562" t="n"/>
      <c r="G626" s="577"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7" t="n"/>
      <c r="B627" s="568" t="n"/>
      <c r="C627" s="567" t="n"/>
      <c r="D627" s="562" t="n"/>
      <c r="E627" s="562" t="n"/>
      <c r="F627" s="562" t="n"/>
      <c r="G627" s="577"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7" t="n"/>
      <c r="B628" s="568" t="n"/>
      <c r="C628" s="567" t="n"/>
      <c r="D628" s="562" t="n"/>
      <c r="E628" s="562" t="n"/>
      <c r="F628" s="562" t="n"/>
      <c r="G628" s="577"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7" t="n"/>
      <c r="B629" s="568" t="n"/>
      <c r="C629" s="567" t="n"/>
      <c r="D629" s="562" t="n"/>
      <c r="E629" s="562" t="n"/>
      <c r="F629" s="562" t="n"/>
      <c r="G629" s="577"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7" t="n"/>
      <c r="B630" s="568" t="n"/>
      <c r="C630" s="567" t="n"/>
      <c r="D630" s="562" t="n"/>
      <c r="E630" s="562" t="n"/>
      <c r="F630" s="562" t="n"/>
      <c r="G630" s="577"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7" t="n"/>
      <c r="B631" s="568" t="n"/>
      <c r="C631" s="567" t="n"/>
      <c r="D631" s="562" t="n"/>
      <c r="E631" s="562" t="n"/>
      <c r="F631" s="562" t="n"/>
      <c r="G631" s="577"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7" t="n"/>
      <c r="B632" s="568" t="n"/>
      <c r="C632" s="567" t="n"/>
      <c r="D632" s="562" t="n"/>
      <c r="E632" s="562" t="n"/>
      <c r="F632" s="562" t="n"/>
      <c r="G632" s="577"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7" t="n"/>
      <c r="B633" s="568" t="n"/>
      <c r="C633" s="567" t="n"/>
      <c r="D633" s="562" t="n"/>
      <c r="E633" s="562" t="n"/>
      <c r="F633" s="562" t="n"/>
      <c r="G633" s="577"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7" t="n"/>
      <c r="B634" s="568" t="n"/>
      <c r="C634" s="567" t="n"/>
      <c r="D634" s="562" t="n"/>
      <c r="E634" s="562" t="n"/>
      <c r="F634" s="562" t="n"/>
      <c r="G634" s="577"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7" t="n"/>
      <c r="B635" s="568" t="n"/>
      <c r="C635" s="567" t="n"/>
      <c r="D635" s="562" t="n"/>
      <c r="E635" s="562" t="n"/>
      <c r="F635" s="562" t="n"/>
      <c r="G635" s="577"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7" t="n"/>
      <c r="B636" s="568" t="n"/>
      <c r="C636" s="567" t="n"/>
      <c r="D636" s="562" t="n"/>
      <c r="E636" s="562" t="n"/>
      <c r="F636" s="562" t="n"/>
      <c r="G636" s="577"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7" t="n"/>
      <c r="B637" s="568" t="n"/>
      <c r="C637" s="567" t="n"/>
      <c r="D637" s="562" t="n"/>
      <c r="E637" s="562" t="n"/>
      <c r="F637" s="562" t="n"/>
      <c r="G637" s="577"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7" t="n"/>
      <c r="B638" s="568" t="n"/>
      <c r="C638" s="567" t="n"/>
      <c r="D638" s="562" t="n"/>
      <c r="E638" s="562" t="n"/>
      <c r="F638" s="562" t="n"/>
      <c r="G638" s="577"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7" t="n"/>
      <c r="B639" s="568" t="n"/>
      <c r="C639" s="567" t="n"/>
      <c r="D639" s="562" t="n"/>
      <c r="E639" s="562" t="n"/>
      <c r="F639" s="562" t="n"/>
      <c r="G639" s="577"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7" t="n"/>
      <c r="B640" s="568" t="n"/>
      <c r="C640" s="567" t="n"/>
      <c r="D640" s="562" t="n"/>
      <c r="E640" s="562" t="n"/>
      <c r="F640" s="562" t="n"/>
      <c r="G640" s="577"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7" t="n"/>
      <c r="B641" s="568" t="n"/>
      <c r="C641" s="567" t="n"/>
      <c r="D641" s="562" t="n"/>
      <c r="E641" s="562" t="n"/>
      <c r="F641" s="562" t="n"/>
      <c r="G641" s="577"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7" t="n"/>
      <c r="B642" s="568" t="n"/>
      <c r="C642" s="567" t="n"/>
      <c r="D642" s="562" t="n"/>
      <c r="E642" s="562" t="n"/>
      <c r="F642" s="562" t="n"/>
      <c r="G642" s="577"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7" t="n"/>
      <c r="B643" s="568" t="n"/>
      <c r="C643" s="567" t="n"/>
      <c r="D643" s="562" t="n"/>
      <c r="E643" s="562" t="n"/>
      <c r="F643" s="562" t="n"/>
      <c r="G643" s="577"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7" t="n"/>
      <c r="B644" s="568" t="n"/>
      <c r="C644" s="567" t="n"/>
      <c r="D644" s="562" t="n"/>
      <c r="E644" s="562" t="n"/>
      <c r="F644" s="562" t="n"/>
      <c r="G644" s="577"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7" t="n"/>
      <c r="B645" s="568" t="n"/>
      <c r="C645" s="567" t="n"/>
      <c r="D645" s="562" t="n"/>
      <c r="E645" s="562" t="n"/>
      <c r="F645" s="562" t="n"/>
      <c r="G645" s="577"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7" t="n"/>
      <c r="B646" s="568" t="n"/>
      <c r="C646" s="567" t="n"/>
      <c r="D646" s="562" t="n"/>
      <c r="E646" s="562" t="n"/>
      <c r="F646" s="562" t="n"/>
      <c r="G646" s="577"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7" t="n"/>
      <c r="B647" s="568" t="n"/>
      <c r="C647" s="567" t="n"/>
      <c r="D647" s="562" t="n"/>
      <c r="E647" s="562" t="n"/>
      <c r="F647" s="562" t="n"/>
      <c r="G647" s="577"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7" t="n"/>
      <c r="B648" s="568" t="n"/>
      <c r="C648" s="567" t="n"/>
      <c r="D648" s="562" t="n"/>
      <c r="E648" s="562" t="n"/>
      <c r="F648" s="562" t="n"/>
      <c r="G648" s="577"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7" t="n"/>
      <c r="B649" s="568" t="n"/>
      <c r="C649" s="567" t="n"/>
      <c r="D649" s="562" t="n"/>
      <c r="E649" s="562" t="n"/>
      <c r="F649" s="562" t="n"/>
      <c r="G649" s="577"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7" t="n"/>
      <c r="B650" s="568" t="n"/>
      <c r="C650" s="567" t="n"/>
      <c r="D650" s="562" t="n"/>
      <c r="E650" s="562" t="n"/>
      <c r="F650" s="562" t="n"/>
      <c r="G650" s="577"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7" t="n"/>
      <c r="B651" s="568" t="n"/>
      <c r="C651" s="567" t="n"/>
      <c r="D651" s="562" t="n"/>
      <c r="E651" s="562" t="n"/>
      <c r="F651" s="562" t="n"/>
      <c r="G651" s="577"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7" t="n"/>
      <c r="B652" s="568" t="n"/>
      <c r="C652" s="567" t="n"/>
      <c r="D652" s="562" t="n"/>
      <c r="E652" s="562" t="n"/>
      <c r="F652" s="562" t="n"/>
      <c r="G652" s="577"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7" t="n"/>
      <c r="B653" s="568" t="n"/>
      <c r="C653" s="567" t="n"/>
      <c r="D653" s="562" t="n"/>
      <c r="E653" s="562" t="n"/>
      <c r="F653" s="562" t="n"/>
      <c r="G653" s="577"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7" t="n"/>
      <c r="B654" s="568" t="n"/>
      <c r="C654" s="567" t="n"/>
      <c r="D654" s="562" t="n"/>
      <c r="E654" s="562" t="n"/>
      <c r="F654" s="562" t="n"/>
      <c r="G654" s="577"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7" t="n"/>
      <c r="B655" s="568" t="n"/>
      <c r="C655" s="567" t="n"/>
      <c r="D655" s="562" t="n"/>
      <c r="E655" s="562" t="n"/>
      <c r="F655" s="562" t="n"/>
      <c r="G655" s="577"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7" t="n"/>
      <c r="B656" s="568" t="n"/>
      <c r="C656" s="567" t="n"/>
      <c r="D656" s="562" t="n"/>
      <c r="E656" s="562" t="n"/>
      <c r="F656" s="562" t="n"/>
      <c r="G656" s="577"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7" t="n"/>
      <c r="B657" s="568" t="n"/>
      <c r="C657" s="567" t="n"/>
      <c r="D657" s="562" t="n"/>
      <c r="E657" s="562" t="n"/>
      <c r="F657" s="562" t="n"/>
      <c r="G657" s="577"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7" t="n"/>
      <c r="B658" s="568" t="n"/>
      <c r="C658" s="567" t="n"/>
      <c r="D658" s="562" t="n"/>
      <c r="E658" s="562" t="n"/>
      <c r="F658" s="562" t="n"/>
      <c r="G658" s="577"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7" t="n"/>
      <c r="B659" s="568" t="n"/>
      <c r="C659" s="567" t="n"/>
      <c r="D659" s="562" t="n"/>
      <c r="E659" s="562" t="n"/>
      <c r="F659" s="562" t="n"/>
      <c r="G659" s="577"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7" t="n"/>
      <c r="B660" s="568" t="n"/>
      <c r="C660" s="567" t="n"/>
      <c r="D660" s="562" t="n"/>
      <c r="E660" s="562" t="n"/>
      <c r="F660" s="562" t="n"/>
      <c r="G660" s="577"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7" t="n"/>
      <c r="B661" s="568" t="n"/>
      <c r="C661" s="567" t="n"/>
      <c r="D661" s="562" t="n"/>
      <c r="E661" s="562" t="n"/>
      <c r="F661" s="562" t="n"/>
      <c r="G661" s="577"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7" t="n"/>
      <c r="B662" s="568" t="n"/>
      <c r="C662" s="567" t="n"/>
      <c r="D662" s="562" t="n"/>
      <c r="E662" s="562" t="n"/>
      <c r="F662" s="562" t="n"/>
      <c r="G662" s="577"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7" t="n"/>
      <c r="B663" s="568" t="n"/>
      <c r="C663" s="567" t="n"/>
      <c r="D663" s="562" t="n"/>
      <c r="E663" s="562" t="n"/>
      <c r="F663" s="562" t="n"/>
      <c r="G663" s="577"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7" t="n"/>
      <c r="B664" s="568" t="n"/>
      <c r="C664" s="567" t="n"/>
      <c r="D664" s="562" t="n"/>
      <c r="E664" s="562" t="n"/>
      <c r="F664" s="562" t="n"/>
      <c r="G664" s="577"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7" t="n"/>
      <c r="B665" s="568" t="n"/>
      <c r="C665" s="567" t="n"/>
      <c r="D665" s="562" t="n"/>
      <c r="E665" s="562" t="n"/>
      <c r="F665" s="562" t="n"/>
      <c r="G665" s="577"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7" t="n"/>
      <c r="B666" s="568" t="n"/>
      <c r="C666" s="567" t="n"/>
      <c r="D666" s="562" t="n"/>
      <c r="E666" s="562" t="n"/>
      <c r="F666" s="562" t="n"/>
      <c r="G666" s="577"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7" t="n"/>
      <c r="B667" s="568" t="n"/>
      <c r="C667" s="567" t="n"/>
      <c r="D667" s="562" t="n"/>
      <c r="E667" s="562" t="n"/>
      <c r="F667" s="562" t="n"/>
      <c r="G667" s="577"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7" t="n"/>
      <c r="B668" s="568" t="n"/>
      <c r="C668" s="567" t="n"/>
      <c r="D668" s="562" t="n"/>
      <c r="E668" s="562" t="n"/>
      <c r="F668" s="562" t="n"/>
      <c r="G668" s="577"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7" t="n"/>
      <c r="B669" s="568" t="n"/>
      <c r="C669" s="567" t="n"/>
      <c r="D669" s="562" t="n"/>
      <c r="E669" s="562" t="n"/>
      <c r="F669" s="562" t="n"/>
      <c r="G669" s="577"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7" t="n"/>
      <c r="B670" s="568" t="n"/>
      <c r="C670" s="567" t="n"/>
      <c r="D670" s="562" t="n"/>
      <c r="E670" s="562" t="n"/>
      <c r="F670" s="562" t="n"/>
      <c r="G670" s="577"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7" t="n"/>
      <c r="B671" s="568" t="n"/>
      <c r="C671" s="567" t="n"/>
      <c r="D671" s="562" t="n"/>
      <c r="E671" s="562" t="n"/>
      <c r="F671" s="562" t="n"/>
      <c r="G671" s="577"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7" t="n"/>
      <c r="B672" s="568" t="n"/>
      <c r="C672" s="567" t="n"/>
      <c r="D672" s="562" t="n"/>
      <c r="E672" s="562" t="n"/>
      <c r="F672" s="562" t="n"/>
      <c r="G672" s="577"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7" t="n"/>
      <c r="B673" s="568" t="n"/>
      <c r="C673" s="567" t="n"/>
      <c r="D673" s="562" t="n"/>
      <c r="E673" s="562" t="n"/>
      <c r="F673" s="562" t="n"/>
      <c r="G673" s="577"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7" t="n"/>
      <c r="B674" s="568" t="n"/>
      <c r="C674" s="567" t="n"/>
      <c r="D674" s="562" t="n"/>
      <c r="E674" s="562" t="n"/>
      <c r="F674" s="562" t="n"/>
      <c r="G674" s="577"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7" t="n"/>
      <c r="B675" s="568" t="n"/>
      <c r="C675" s="567" t="n"/>
      <c r="D675" s="562" t="n"/>
      <c r="E675" s="562" t="n"/>
      <c r="F675" s="562" t="n"/>
      <c r="G675" s="577"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7" t="n"/>
      <c r="B676" s="568" t="n"/>
      <c r="C676" s="567" t="n"/>
      <c r="D676" s="562" t="n"/>
      <c r="E676" s="562" t="n"/>
      <c r="F676" s="562" t="n"/>
      <c r="G676" s="577"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7" t="n"/>
      <c r="B677" s="568" t="n"/>
      <c r="C677" s="567" t="n"/>
      <c r="D677" s="562" t="n"/>
      <c r="E677" s="562" t="n"/>
      <c r="F677" s="562" t="n"/>
      <c r="G677" s="577"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7" t="n"/>
      <c r="B678" s="568" t="n"/>
      <c r="C678" s="567" t="n"/>
      <c r="D678" s="562" t="n"/>
      <c r="E678" s="562" t="n"/>
      <c r="F678" s="562" t="n"/>
      <c r="G678" s="577"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7" t="n"/>
      <c r="B679" s="568" t="n"/>
      <c r="C679" s="567" t="n"/>
      <c r="D679" s="562" t="n"/>
      <c r="E679" s="562" t="n"/>
      <c r="F679" s="562" t="n"/>
      <c r="G679" s="577"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7" t="n"/>
      <c r="B680" s="568" t="n"/>
      <c r="C680" s="567" t="n"/>
      <c r="D680" s="562" t="n"/>
      <c r="E680" s="562" t="n"/>
      <c r="F680" s="562" t="n"/>
      <c r="G680" s="577"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7" t="n"/>
      <c r="B681" s="568" t="n"/>
      <c r="C681" s="567" t="n"/>
      <c r="D681" s="562" t="n"/>
      <c r="E681" s="562" t="n"/>
      <c r="F681" s="562" t="n"/>
      <c r="G681" s="577"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7" t="n"/>
      <c r="B682" s="568" t="n"/>
      <c r="C682" s="567" t="n"/>
      <c r="D682" s="562" t="n"/>
      <c r="E682" s="562" t="n"/>
      <c r="F682" s="562" t="n"/>
      <c r="G682" s="577"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7" t="n"/>
      <c r="B683" s="568" t="n"/>
      <c r="C683" s="567" t="n"/>
      <c r="D683" s="562" t="n"/>
      <c r="E683" s="562" t="n"/>
      <c r="F683" s="562" t="n"/>
      <c r="G683" s="577"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7" t="n"/>
      <c r="B684" s="568" t="n"/>
      <c r="C684" s="567" t="n"/>
      <c r="D684" s="562" t="n"/>
      <c r="E684" s="562" t="n"/>
      <c r="F684" s="562" t="n"/>
      <c r="G684" s="577"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7" t="n"/>
      <c r="B685" s="568" t="n"/>
      <c r="C685" s="567" t="n"/>
      <c r="D685" s="562" t="n"/>
      <c r="E685" s="562" t="n"/>
      <c r="F685" s="562" t="n"/>
      <c r="G685" s="577"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7" t="n"/>
      <c r="B686" s="568" t="n"/>
      <c r="C686" s="567" t="n"/>
      <c r="D686" s="562" t="n"/>
      <c r="E686" s="562" t="n"/>
      <c r="F686" s="562" t="n"/>
      <c r="G686" s="577"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7" t="n"/>
      <c r="B687" s="568" t="n"/>
      <c r="C687" s="567" t="n"/>
      <c r="D687" s="562" t="n"/>
      <c r="E687" s="562" t="n"/>
      <c r="F687" s="562" t="n"/>
      <c r="G687" s="577"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7" t="n"/>
      <c r="B688" s="568" t="n"/>
      <c r="C688" s="567" t="n"/>
      <c r="D688" s="562" t="n"/>
      <c r="E688" s="562" t="n"/>
      <c r="F688" s="562" t="n"/>
      <c r="G688" s="577"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7" t="n"/>
      <c r="B689" s="568" t="n"/>
      <c r="C689" s="567" t="n"/>
      <c r="D689" s="562" t="n"/>
      <c r="E689" s="562" t="n"/>
      <c r="F689" s="562" t="n"/>
      <c r="G689" s="577"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7" t="n"/>
      <c r="B690" s="568" t="n"/>
      <c r="C690" s="567" t="n"/>
      <c r="D690" s="562" t="n"/>
      <c r="E690" s="562" t="n"/>
      <c r="F690" s="562" t="n"/>
      <c r="G690" s="577"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7" t="n"/>
      <c r="B691" s="568" t="n"/>
      <c r="C691" s="567" t="n"/>
      <c r="D691" s="562" t="n"/>
      <c r="E691" s="562" t="n"/>
      <c r="F691" s="562" t="n"/>
      <c r="G691" s="577"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7" t="n"/>
      <c r="B692" s="568" t="n"/>
      <c r="C692" s="567" t="n"/>
      <c r="D692" s="562" t="n"/>
      <c r="E692" s="562" t="n"/>
      <c r="F692" s="562" t="n"/>
      <c r="G692" s="577"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7" t="n"/>
      <c r="B693" s="568" t="n"/>
      <c r="C693" s="567" t="n"/>
      <c r="D693" s="562" t="n"/>
      <c r="E693" s="562" t="n"/>
      <c r="F693" s="562" t="n"/>
      <c r="G693" s="577"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7" t="n"/>
      <c r="B694" s="568" t="n"/>
      <c r="C694" s="567" t="n"/>
      <c r="D694" s="562" t="n"/>
      <c r="E694" s="562" t="n"/>
      <c r="F694" s="562" t="n"/>
      <c r="G694" s="577"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7" t="n"/>
      <c r="B695" s="568" t="n"/>
      <c r="C695" s="567" t="n"/>
      <c r="D695" s="562" t="n"/>
      <c r="E695" s="562" t="n"/>
      <c r="F695" s="562" t="n"/>
      <c r="G695" s="577"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7" t="n"/>
      <c r="B696" s="568" t="n"/>
      <c r="C696" s="567" t="n"/>
      <c r="D696" s="562" t="n"/>
      <c r="E696" s="562" t="n"/>
      <c r="F696" s="562" t="n"/>
      <c r="G696" s="577"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7" t="n"/>
      <c r="B697" s="568" t="n"/>
      <c r="C697" s="567" t="n"/>
      <c r="D697" s="562" t="n"/>
      <c r="E697" s="562" t="n"/>
      <c r="F697" s="562" t="n"/>
      <c r="G697" s="577"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7" t="n"/>
      <c r="B698" s="568" t="n"/>
      <c r="C698" s="567" t="n"/>
      <c r="D698" s="562" t="n"/>
      <c r="E698" s="562" t="n"/>
      <c r="F698" s="562" t="n"/>
      <c r="G698" s="577"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7" t="n"/>
      <c r="B699" s="568" t="n"/>
      <c r="C699" s="567" t="n"/>
      <c r="D699" s="562" t="n"/>
      <c r="E699" s="562" t="n"/>
      <c r="F699" s="562" t="n"/>
      <c r="G699" s="577"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7" t="n"/>
      <c r="B700" s="568" t="n"/>
      <c r="C700" s="567" t="n"/>
      <c r="D700" s="562" t="n"/>
      <c r="E700" s="562" t="n"/>
      <c r="F700" s="562" t="n"/>
      <c r="G700" s="577"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7" t="n"/>
      <c r="B701" s="568" t="n"/>
      <c r="C701" s="567" t="n"/>
      <c r="D701" s="562" t="n"/>
      <c r="E701" s="562" t="n"/>
      <c r="F701" s="562" t="n"/>
      <c r="G701" s="577"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7" t="n"/>
      <c r="B702" s="568" t="n"/>
      <c r="C702" s="567" t="n"/>
      <c r="D702" s="562" t="n"/>
      <c r="E702" s="562" t="n"/>
      <c r="F702" s="562" t="n"/>
      <c r="G702" s="577"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7" t="n"/>
      <c r="B703" s="568" t="n"/>
      <c r="C703" s="567" t="n"/>
      <c r="D703" s="562" t="n"/>
      <c r="E703" s="562" t="n"/>
      <c r="F703" s="562" t="n"/>
      <c r="G703" s="577"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7" t="n"/>
      <c r="B704" s="568" t="n"/>
      <c r="C704" s="567" t="n"/>
      <c r="D704" s="562" t="n"/>
      <c r="E704" s="562" t="n"/>
      <c r="F704" s="562" t="n"/>
      <c r="G704" s="577"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7" t="n"/>
      <c r="B705" s="568" t="n"/>
      <c r="C705" s="567" t="n"/>
      <c r="D705" s="562" t="n"/>
      <c r="E705" s="562" t="n"/>
      <c r="F705" s="562" t="n"/>
      <c r="G705" s="577"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7" t="n"/>
      <c r="B706" s="568" t="n"/>
      <c r="C706" s="567" t="n"/>
      <c r="D706" s="562" t="n"/>
      <c r="E706" s="562" t="n"/>
      <c r="F706" s="562" t="n"/>
      <c r="G706" s="577"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7" t="n"/>
      <c r="B707" s="568" t="n"/>
      <c r="C707" s="567" t="n"/>
      <c r="D707" s="562" t="n"/>
      <c r="E707" s="562" t="n"/>
      <c r="F707" s="562" t="n"/>
      <c r="G707" s="577"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7" t="n"/>
      <c r="B708" s="568" t="n"/>
      <c r="C708" s="567" t="n"/>
      <c r="D708" s="562" t="n"/>
      <c r="E708" s="562" t="n"/>
      <c r="F708" s="562" t="n"/>
      <c r="G708" s="577"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7" t="n"/>
      <c r="B709" s="568" t="n"/>
      <c r="C709" s="567" t="n"/>
      <c r="D709" s="562" t="n"/>
      <c r="E709" s="562" t="n"/>
      <c r="F709" s="562" t="n"/>
      <c r="G709" s="577"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7" t="n"/>
      <c r="B710" s="568" t="n"/>
      <c r="C710" s="567" t="n"/>
      <c r="D710" s="562" t="n"/>
      <c r="E710" s="562" t="n"/>
      <c r="F710" s="562" t="n"/>
      <c r="G710" s="577"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7" t="n"/>
      <c r="B711" s="568" t="n"/>
      <c r="C711" s="567" t="n"/>
      <c r="D711" s="562" t="n"/>
      <c r="E711" s="562" t="n"/>
      <c r="F711" s="562" t="n"/>
      <c r="G711" s="577"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7" t="n"/>
      <c r="B712" s="568" t="n"/>
      <c r="C712" s="567" t="n"/>
      <c r="D712" s="562" t="n"/>
      <c r="E712" s="562" t="n"/>
      <c r="F712" s="562" t="n"/>
      <c r="G712" s="577"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7" t="n"/>
      <c r="B713" s="568" t="n"/>
      <c r="C713" s="567" t="n"/>
      <c r="D713" s="562" t="n"/>
      <c r="E713" s="562" t="n"/>
      <c r="F713" s="562" t="n"/>
      <c r="G713" s="577"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7" t="n"/>
      <c r="B714" s="568" t="n"/>
      <c r="C714" s="567" t="n"/>
      <c r="D714" s="562" t="n"/>
      <c r="E714" s="562" t="n"/>
      <c r="F714" s="562" t="n"/>
      <c r="G714" s="577"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7" t="n"/>
      <c r="B715" s="568" t="n"/>
      <c r="C715" s="567" t="n"/>
      <c r="D715" s="562" t="n"/>
      <c r="E715" s="562" t="n"/>
      <c r="F715" s="562" t="n"/>
      <c r="G715" s="577"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7" t="n"/>
      <c r="B716" s="568" t="n"/>
      <c r="C716" s="567" t="n"/>
      <c r="D716" s="562" t="n"/>
      <c r="E716" s="562" t="n"/>
      <c r="F716" s="562" t="n"/>
      <c r="G716" s="577"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7" t="n"/>
      <c r="B717" s="568" t="n"/>
      <c r="C717" s="567" t="n"/>
      <c r="D717" s="562" t="n"/>
      <c r="E717" s="562" t="n"/>
      <c r="F717" s="562" t="n"/>
      <c r="G717" s="577"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7" t="n"/>
      <c r="B718" s="568" t="n"/>
      <c r="C718" s="567" t="n"/>
      <c r="D718" s="562" t="n"/>
      <c r="E718" s="562" t="n"/>
      <c r="F718" s="562" t="n"/>
      <c r="G718" s="577"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7" t="n"/>
      <c r="B719" s="568" t="n"/>
      <c r="C719" s="567" t="n"/>
      <c r="D719" s="562" t="n"/>
      <c r="E719" s="562" t="n"/>
      <c r="F719" s="562" t="n"/>
      <c r="G719" s="577"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7" t="n"/>
      <c r="B720" s="568" t="n"/>
      <c r="C720" s="567" t="n"/>
      <c r="D720" s="562" t="n"/>
      <c r="E720" s="562" t="n"/>
      <c r="F720" s="562" t="n"/>
      <c r="G720" s="577"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7" t="n"/>
      <c r="B721" s="568" t="n"/>
      <c r="C721" s="567" t="n"/>
      <c r="D721" s="562" t="n"/>
      <c r="E721" s="562" t="n"/>
      <c r="F721" s="562" t="n"/>
      <c r="G721" s="577"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7" t="n"/>
      <c r="B722" s="568" t="n"/>
      <c r="C722" s="567" t="n"/>
      <c r="D722" s="562" t="n"/>
      <c r="E722" s="562" t="n"/>
      <c r="F722" s="562" t="n"/>
      <c r="G722" s="577"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7" t="n"/>
      <c r="B723" s="568" t="n"/>
      <c r="C723" s="567" t="n"/>
      <c r="D723" s="562" t="n"/>
      <c r="E723" s="562" t="n"/>
      <c r="F723" s="562" t="n"/>
      <c r="G723" s="577"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7" t="n"/>
      <c r="B724" s="568" t="n"/>
      <c r="C724" s="567" t="n"/>
      <c r="D724" s="562" t="n"/>
      <c r="E724" s="562" t="n"/>
      <c r="F724" s="562" t="n"/>
      <c r="G724" s="577"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7" t="n"/>
      <c r="B725" s="568" t="n"/>
      <c r="C725" s="567" t="n"/>
      <c r="D725" s="562" t="n"/>
      <c r="E725" s="562" t="n"/>
      <c r="F725" s="562" t="n"/>
      <c r="G725" s="577"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7" t="n"/>
      <c r="B726" s="568" t="n"/>
      <c r="C726" s="567" t="n"/>
      <c r="D726" s="562" t="n"/>
      <c r="E726" s="562" t="n"/>
      <c r="F726" s="562" t="n"/>
      <c r="G726" s="577"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7" t="n"/>
      <c r="B727" s="568" t="n"/>
      <c r="C727" s="567" t="n"/>
      <c r="D727" s="562" t="n"/>
      <c r="E727" s="562" t="n"/>
      <c r="F727" s="562" t="n"/>
      <c r="G727" s="577"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7" t="n"/>
      <c r="B728" s="568" t="n"/>
      <c r="C728" s="567" t="n"/>
      <c r="D728" s="562" t="n"/>
      <c r="E728" s="562" t="n"/>
      <c r="F728" s="562" t="n"/>
      <c r="G728" s="577"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7" t="n"/>
      <c r="B729" s="568" t="n"/>
      <c r="C729" s="567" t="n"/>
      <c r="D729" s="562" t="n"/>
      <c r="E729" s="562" t="n"/>
      <c r="F729" s="562" t="n"/>
      <c r="G729" s="577"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7" t="n"/>
      <c r="B730" s="568" t="n"/>
      <c r="C730" s="567" t="n"/>
      <c r="D730" s="562" t="n"/>
      <c r="E730" s="562" t="n"/>
      <c r="F730" s="562" t="n"/>
      <c r="G730" s="577"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7" t="n"/>
      <c r="B731" s="568" t="n"/>
      <c r="C731" s="567" t="n"/>
      <c r="D731" s="562" t="n"/>
      <c r="E731" s="562" t="n"/>
      <c r="F731" s="562" t="n"/>
      <c r="G731" s="577"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7" t="n"/>
      <c r="B732" s="568" t="n"/>
      <c r="C732" s="567" t="n"/>
      <c r="D732" s="562" t="n"/>
      <c r="E732" s="562" t="n"/>
      <c r="F732" s="562" t="n"/>
      <c r="G732" s="577"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7" t="n"/>
      <c r="B733" s="568" t="n"/>
      <c r="C733" s="567" t="n"/>
      <c r="D733" s="562" t="n"/>
      <c r="E733" s="562" t="n"/>
      <c r="F733" s="562" t="n"/>
      <c r="G733" s="577"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7" t="n"/>
      <c r="B734" s="568" t="n"/>
      <c r="C734" s="567" t="n"/>
      <c r="D734" s="562" t="n"/>
      <c r="E734" s="562" t="n"/>
      <c r="F734" s="562" t="n"/>
      <c r="G734" s="577"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7" t="n"/>
      <c r="B735" s="568" t="n"/>
      <c r="C735" s="567" t="n"/>
      <c r="D735" s="562" t="n"/>
      <c r="E735" s="562" t="n"/>
      <c r="F735" s="562" t="n"/>
      <c r="G735" s="577"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7" t="n"/>
      <c r="B736" s="568" t="n"/>
      <c r="C736" s="567" t="n"/>
      <c r="D736" s="562" t="n"/>
      <c r="E736" s="562" t="n"/>
      <c r="F736" s="562" t="n"/>
      <c r="G736" s="577"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7" t="n"/>
      <c r="B737" s="568" t="n"/>
      <c r="C737" s="567" t="n"/>
      <c r="D737" s="562" t="n"/>
      <c r="E737" s="562" t="n"/>
      <c r="F737" s="562" t="n"/>
      <c r="G737" s="577"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7" t="n"/>
      <c r="B738" s="568" t="n"/>
      <c r="C738" s="567" t="n"/>
      <c r="D738" s="562" t="n"/>
      <c r="E738" s="562" t="n"/>
      <c r="F738" s="562" t="n"/>
      <c r="G738" s="577"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7" t="n"/>
      <c r="B739" s="568" t="n"/>
      <c r="C739" s="567" t="n"/>
      <c r="D739" s="562" t="n"/>
      <c r="E739" s="562" t="n"/>
      <c r="F739" s="562" t="n"/>
      <c r="G739" s="577"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7" t="n"/>
      <c r="B740" s="568" t="n"/>
      <c r="C740" s="567" t="n"/>
      <c r="D740" s="562" t="n"/>
      <c r="E740" s="562" t="n"/>
      <c r="F740" s="562" t="n"/>
      <c r="G740" s="577"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7" t="n"/>
      <c r="B741" s="568" t="n"/>
      <c r="C741" s="567" t="n"/>
      <c r="D741" s="562" t="n"/>
      <c r="E741" s="562" t="n"/>
      <c r="F741" s="562" t="n"/>
      <c r="G741" s="577"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7" t="n"/>
      <c r="B742" s="568" t="n"/>
      <c r="C742" s="567" t="n"/>
      <c r="D742" s="562" t="n"/>
      <c r="E742" s="562" t="n"/>
      <c r="F742" s="562" t="n"/>
      <c r="G742" s="577"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7" t="n"/>
      <c r="B743" s="568" t="n"/>
      <c r="C743" s="567" t="n"/>
      <c r="D743" s="562" t="n"/>
      <c r="E743" s="562" t="n"/>
      <c r="F743" s="562" t="n"/>
      <c r="G743" s="577"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7" t="n"/>
      <c r="B744" s="568" t="n"/>
      <c r="C744" s="567" t="n"/>
      <c r="D744" s="562" t="n"/>
      <c r="E744" s="562" t="n"/>
      <c r="F744" s="562" t="n"/>
      <c r="G744" s="577"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7" t="n"/>
      <c r="B745" s="568" t="n"/>
      <c r="C745" s="567" t="n"/>
      <c r="D745" s="562" t="n"/>
      <c r="E745" s="562" t="n"/>
      <c r="F745" s="562" t="n"/>
      <c r="G745" s="577"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7" t="n"/>
      <c r="B746" s="568" t="n"/>
      <c r="C746" s="567" t="n"/>
      <c r="D746" s="562" t="n"/>
      <c r="E746" s="562" t="n"/>
      <c r="F746" s="562" t="n"/>
      <c r="G746" s="577"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7" t="n"/>
      <c r="B747" s="568" t="n"/>
      <c r="C747" s="567" t="n"/>
      <c r="D747" s="562" t="n"/>
      <c r="E747" s="562" t="n"/>
      <c r="F747" s="562" t="n"/>
      <c r="G747" s="577"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7" t="n"/>
      <c r="B748" s="568" t="n"/>
      <c r="C748" s="567" t="n"/>
      <c r="D748" s="562" t="n"/>
      <c r="E748" s="562" t="n"/>
      <c r="F748" s="562" t="n"/>
      <c r="G748" s="577"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7" t="n"/>
      <c r="B749" s="568" t="n"/>
      <c r="C749" s="567" t="n"/>
      <c r="D749" s="562" t="n"/>
      <c r="E749" s="562" t="n"/>
      <c r="F749" s="562" t="n"/>
      <c r="G749" s="577"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7" t="n"/>
      <c r="B750" s="568" t="n"/>
      <c r="C750" s="567" t="n"/>
      <c r="D750" s="562" t="n"/>
      <c r="E750" s="562" t="n"/>
      <c r="F750" s="562" t="n"/>
      <c r="G750" s="577"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7" t="n"/>
      <c r="B751" s="568" t="n"/>
      <c r="C751" s="567" t="n"/>
      <c r="D751" s="562" t="n"/>
      <c r="E751" s="562" t="n"/>
      <c r="F751" s="562" t="n"/>
      <c r="G751" s="577"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7" t="n"/>
      <c r="B752" s="568" t="n"/>
      <c r="C752" s="567" t="n"/>
      <c r="D752" s="562" t="n"/>
      <c r="E752" s="562" t="n"/>
      <c r="F752" s="562" t="n"/>
      <c r="G752" s="577"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7" t="n"/>
      <c r="B753" s="568" t="n"/>
      <c r="C753" s="567" t="n"/>
      <c r="D753" s="562" t="n"/>
      <c r="E753" s="562" t="n"/>
      <c r="F753" s="562" t="n"/>
      <c r="G753" s="577"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7" t="n"/>
      <c r="B754" s="568" t="n"/>
      <c r="C754" s="567" t="n"/>
      <c r="D754" s="562" t="n"/>
      <c r="E754" s="562" t="n"/>
      <c r="F754" s="562" t="n"/>
      <c r="G754" s="577"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7" t="n"/>
      <c r="B755" s="568" t="n"/>
      <c r="C755" s="567" t="n"/>
      <c r="D755" s="562" t="n"/>
      <c r="E755" s="562" t="n"/>
      <c r="F755" s="562" t="n"/>
      <c r="G755" s="577"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7" t="n"/>
      <c r="B756" s="568" t="n"/>
      <c r="C756" s="567" t="n"/>
      <c r="D756" s="562" t="n"/>
      <c r="E756" s="562" t="n"/>
      <c r="F756" s="562" t="n"/>
      <c r="G756" s="577"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7" t="n"/>
      <c r="B757" s="568" t="n"/>
      <c r="C757" s="567" t="n"/>
      <c r="D757" s="562" t="n"/>
      <c r="E757" s="562" t="n"/>
      <c r="F757" s="562" t="n"/>
      <c r="G757" s="577"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7" t="n"/>
      <c r="B758" s="568" t="n"/>
      <c r="C758" s="567" t="n"/>
      <c r="D758" s="562" t="n"/>
      <c r="E758" s="562" t="n"/>
      <c r="F758" s="562" t="n"/>
      <c r="G758" s="577"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7" t="n"/>
      <c r="B759" s="568" t="n"/>
      <c r="C759" s="567" t="n"/>
      <c r="D759" s="562" t="n"/>
      <c r="E759" s="562" t="n"/>
      <c r="F759" s="562" t="n"/>
      <c r="G759" s="577"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7" t="n"/>
      <c r="B760" s="568" t="n"/>
      <c r="C760" s="567" t="n"/>
      <c r="D760" s="562" t="n"/>
      <c r="E760" s="562" t="n"/>
      <c r="F760" s="562" t="n"/>
      <c r="G760" s="577"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7" t="n"/>
      <c r="B761" s="568" t="n"/>
      <c r="C761" s="567" t="n"/>
      <c r="D761" s="562" t="n"/>
      <c r="E761" s="562" t="n"/>
      <c r="F761" s="562" t="n"/>
      <c r="G761" s="577"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7" t="n"/>
      <c r="B762" s="568" t="n"/>
      <c r="C762" s="567" t="n"/>
      <c r="D762" s="562" t="n"/>
      <c r="E762" s="562" t="n"/>
      <c r="F762" s="562" t="n"/>
      <c r="G762" s="577"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7" t="n"/>
      <c r="B763" s="568" t="n"/>
      <c r="C763" s="567" t="n"/>
      <c r="D763" s="562" t="n"/>
      <c r="E763" s="562" t="n"/>
      <c r="F763" s="562" t="n"/>
      <c r="G763" s="577"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7" t="n"/>
      <c r="B764" s="568" t="n"/>
      <c r="C764" s="567" t="n"/>
      <c r="D764" s="562" t="n"/>
      <c r="E764" s="562" t="n"/>
      <c r="F764" s="562" t="n"/>
      <c r="G764" s="577"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7" t="n"/>
      <c r="B765" s="568" t="n"/>
      <c r="C765" s="567" t="n"/>
      <c r="D765" s="562" t="n"/>
      <c r="E765" s="562" t="n"/>
      <c r="F765" s="562" t="n"/>
      <c r="G765" s="577"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7" t="n"/>
      <c r="B766" s="568" t="n"/>
      <c r="C766" s="567" t="n"/>
      <c r="D766" s="562" t="n"/>
      <c r="E766" s="562" t="n"/>
      <c r="F766" s="562" t="n"/>
      <c r="G766" s="577"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7" t="n"/>
      <c r="B767" s="568" t="n"/>
      <c r="C767" s="567" t="n"/>
      <c r="D767" s="562" t="n"/>
      <c r="E767" s="562" t="n"/>
      <c r="F767" s="562" t="n"/>
      <c r="G767" s="577"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7" t="n"/>
      <c r="B768" s="568" t="n"/>
      <c r="C768" s="567" t="n"/>
      <c r="D768" s="562" t="n"/>
      <c r="E768" s="562" t="n"/>
      <c r="F768" s="562" t="n"/>
      <c r="G768" s="577"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7" t="n"/>
      <c r="B769" s="568" t="n"/>
      <c r="C769" s="567" t="n"/>
      <c r="D769" s="562" t="n"/>
      <c r="E769" s="562" t="n"/>
      <c r="F769" s="562" t="n"/>
      <c r="G769" s="577"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7" t="n"/>
      <c r="B770" s="568" t="n"/>
      <c r="C770" s="567" t="n"/>
      <c r="D770" s="562" t="n"/>
      <c r="E770" s="562" t="n"/>
      <c r="F770" s="562" t="n"/>
      <c r="G770" s="577"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7" t="n"/>
      <c r="B771" s="568" t="n"/>
      <c r="C771" s="567" t="n"/>
      <c r="D771" s="562" t="n"/>
      <c r="E771" s="562" t="n"/>
      <c r="F771" s="562" t="n"/>
      <c r="G771" s="577"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7" t="n"/>
      <c r="B772" s="568" t="n"/>
      <c r="C772" s="567" t="n"/>
      <c r="D772" s="562" t="n"/>
      <c r="E772" s="562" t="n"/>
      <c r="F772" s="562" t="n"/>
      <c r="G772" s="577"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7" t="n"/>
      <c r="B773" s="568" t="n"/>
      <c r="C773" s="567" t="n"/>
      <c r="D773" s="562" t="n"/>
      <c r="E773" s="562" t="n"/>
      <c r="F773" s="562" t="n"/>
      <c r="G773" s="577"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7" t="n"/>
      <c r="B774" s="568" t="n"/>
      <c r="C774" s="567" t="n"/>
      <c r="D774" s="562" t="n"/>
      <c r="E774" s="562" t="n"/>
      <c r="F774" s="562" t="n"/>
      <c r="G774" s="577"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7" t="n"/>
      <c r="B775" s="568" t="n"/>
      <c r="C775" s="567" t="n"/>
      <c r="D775" s="562" t="n"/>
      <c r="E775" s="562" t="n"/>
      <c r="F775" s="562" t="n"/>
      <c r="G775" s="577"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7" t="n"/>
      <c r="B776" s="568" t="n"/>
      <c r="C776" s="567" t="n"/>
      <c r="D776" s="562" t="n"/>
      <c r="E776" s="562" t="n"/>
      <c r="F776" s="562" t="n"/>
      <c r="G776" s="577"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7" t="n"/>
      <c r="B777" s="568" t="n"/>
      <c r="C777" s="567" t="n"/>
      <c r="D777" s="562" t="n"/>
      <c r="E777" s="562" t="n"/>
      <c r="F777" s="562" t="n"/>
      <c r="G777" s="577"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7" t="n"/>
      <c r="B778" s="568" t="n"/>
      <c r="C778" s="567" t="n"/>
      <c r="D778" s="562" t="n"/>
      <c r="E778" s="562" t="n"/>
      <c r="F778" s="562" t="n"/>
      <c r="G778" s="577"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7" t="n"/>
      <c r="B779" s="568" t="n"/>
      <c r="C779" s="567" t="n"/>
      <c r="D779" s="562" t="n"/>
      <c r="E779" s="562" t="n"/>
      <c r="F779" s="562" t="n"/>
      <c r="G779" s="577"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7" t="n"/>
      <c r="B780" s="568" t="n"/>
      <c r="C780" s="567" t="n"/>
      <c r="D780" s="562" t="n"/>
      <c r="E780" s="562" t="n"/>
      <c r="F780" s="562" t="n"/>
      <c r="G780" s="577"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7" t="n"/>
      <c r="B781" s="568" t="n"/>
      <c r="C781" s="567" t="n"/>
      <c r="D781" s="562" t="n"/>
      <c r="E781" s="562" t="n"/>
      <c r="F781" s="562" t="n"/>
      <c r="G781" s="577"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7" t="n"/>
      <c r="B782" s="568" t="n"/>
      <c r="C782" s="567" t="n"/>
      <c r="D782" s="562" t="n"/>
      <c r="E782" s="562" t="n"/>
      <c r="F782" s="562" t="n"/>
      <c r="G782" s="577"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7" t="n"/>
      <c r="B783" s="568" t="n"/>
      <c r="C783" s="567" t="n"/>
      <c r="D783" s="562" t="n"/>
      <c r="E783" s="562" t="n"/>
      <c r="F783" s="562" t="n"/>
      <c r="G783" s="577"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7" t="n"/>
      <c r="B784" s="568" t="n"/>
      <c r="C784" s="567" t="n"/>
      <c r="D784" s="562" t="n"/>
      <c r="E784" s="562" t="n"/>
      <c r="F784" s="562" t="n"/>
      <c r="G784" s="577"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7" t="n"/>
      <c r="B785" s="568" t="n"/>
      <c r="C785" s="567" t="n"/>
      <c r="D785" s="562" t="n"/>
      <c r="E785" s="562" t="n"/>
      <c r="F785" s="562" t="n"/>
      <c r="G785" s="577"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7" t="n"/>
      <c r="B786" s="568" t="n"/>
      <c r="C786" s="567" t="n"/>
      <c r="D786" s="562" t="n"/>
      <c r="E786" s="562" t="n"/>
      <c r="F786" s="562" t="n"/>
      <c r="G786" s="577"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7" t="n"/>
      <c r="B787" s="568" t="n"/>
      <c r="C787" s="567" t="n"/>
      <c r="D787" s="562" t="n"/>
      <c r="E787" s="562" t="n"/>
      <c r="F787" s="562" t="n"/>
      <c r="G787" s="577"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7" t="n"/>
      <c r="B788" s="568" t="n"/>
      <c r="C788" s="567" t="n"/>
      <c r="D788" s="562" t="n"/>
      <c r="E788" s="562" t="n"/>
      <c r="F788" s="562" t="n"/>
      <c r="G788" s="577"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7" t="n"/>
      <c r="B789" s="568" t="n"/>
      <c r="C789" s="567" t="n"/>
      <c r="D789" s="562" t="n"/>
      <c r="E789" s="562" t="n"/>
      <c r="F789" s="562" t="n"/>
      <c r="G789" s="577"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7" t="n"/>
      <c r="B790" s="568" t="n"/>
      <c r="C790" s="567" t="n"/>
      <c r="D790" s="562" t="n"/>
      <c r="E790" s="562" t="n"/>
      <c r="F790" s="562" t="n"/>
      <c r="G790" s="577"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7" t="n"/>
      <c r="B791" s="568" t="n"/>
      <c r="C791" s="567" t="n"/>
      <c r="D791" s="562" t="n"/>
      <c r="E791" s="562" t="n"/>
      <c r="F791" s="562" t="n"/>
      <c r="G791" s="577"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7" t="n"/>
      <c r="B792" s="568" t="n"/>
      <c r="C792" s="567" t="n"/>
      <c r="D792" s="562" t="n"/>
      <c r="E792" s="562" t="n"/>
      <c r="F792" s="562" t="n"/>
      <c r="G792" s="577"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7" t="n"/>
      <c r="B793" s="568" t="n"/>
      <c r="C793" s="567" t="n"/>
      <c r="D793" s="562" t="n"/>
      <c r="E793" s="562" t="n"/>
      <c r="F793" s="562" t="n"/>
      <c r="G793" s="577"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7" t="n"/>
      <c r="B794" s="568" t="n"/>
      <c r="C794" s="567" t="n"/>
      <c r="D794" s="562" t="n"/>
      <c r="E794" s="562" t="n"/>
      <c r="F794" s="562" t="n"/>
      <c r="G794" s="577"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7" t="n"/>
      <c r="B795" s="568" t="n"/>
      <c r="C795" s="567" t="n"/>
      <c r="D795" s="562" t="n"/>
      <c r="E795" s="562" t="n"/>
      <c r="F795" s="562" t="n"/>
      <c r="G795" s="577"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7" t="n"/>
      <c r="B796" s="568" t="n"/>
      <c r="C796" s="567" t="n"/>
      <c r="D796" s="562" t="n"/>
      <c r="E796" s="562" t="n"/>
      <c r="F796" s="562" t="n"/>
      <c r="G796" s="577"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7" t="n"/>
      <c r="B797" s="568" t="n"/>
      <c r="C797" s="567" t="n"/>
      <c r="D797" s="562" t="n"/>
      <c r="E797" s="562" t="n"/>
      <c r="F797" s="562" t="n"/>
      <c r="G797" s="577"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7" t="n"/>
      <c r="B798" s="568" t="n"/>
      <c r="C798" s="567" t="n"/>
      <c r="D798" s="562" t="n"/>
      <c r="E798" s="562" t="n"/>
      <c r="F798" s="562" t="n"/>
      <c r="G798" s="577"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7" t="n"/>
      <c r="B799" s="568" t="n"/>
      <c r="C799" s="567" t="n"/>
      <c r="D799" s="562" t="n"/>
      <c r="E799" s="562" t="n"/>
      <c r="F799" s="562" t="n"/>
      <c r="G799" s="577"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7" t="n"/>
      <c r="B800" s="568" t="n"/>
      <c r="C800" s="567" t="n"/>
      <c r="D800" s="562" t="n"/>
      <c r="E800" s="562" t="n"/>
      <c r="F800" s="562" t="n"/>
      <c r="G800" s="577"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7" t="n"/>
      <c r="B801" s="568" t="n"/>
      <c r="C801" s="567" t="n"/>
      <c r="D801" s="562" t="n"/>
      <c r="E801" s="562" t="n"/>
      <c r="F801" s="562" t="n"/>
      <c r="G801" s="577"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7" t="n"/>
      <c r="B802" s="568" t="n"/>
      <c r="C802" s="567" t="n"/>
      <c r="D802" s="562" t="n"/>
      <c r="E802" s="562" t="n"/>
      <c r="F802" s="562" t="n"/>
      <c r="G802" s="577"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7" t="n"/>
      <c r="B803" s="568" t="n"/>
      <c r="C803" s="567" t="n"/>
      <c r="D803" s="562" t="n"/>
      <c r="E803" s="562" t="n"/>
      <c r="F803" s="562" t="n"/>
      <c r="G803" s="577"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7" t="n"/>
      <c r="B804" s="568" t="n"/>
      <c r="C804" s="567" t="n"/>
      <c r="D804" s="562" t="n"/>
      <c r="E804" s="562" t="n"/>
      <c r="F804" s="562" t="n"/>
      <c r="G804" s="577"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7" t="n"/>
      <c r="B805" s="568" t="n"/>
      <c r="C805" s="567" t="n"/>
      <c r="D805" s="562" t="n"/>
      <c r="E805" s="562" t="n"/>
      <c r="F805" s="562" t="n"/>
      <c r="G805" s="577"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7" t="n"/>
      <c r="B806" s="568" t="n"/>
      <c r="C806" s="567" t="n"/>
      <c r="D806" s="562" t="n"/>
      <c r="E806" s="562" t="n"/>
      <c r="F806" s="562" t="n"/>
      <c r="G806" s="577"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7" t="n"/>
      <c r="B807" s="568" t="n"/>
      <c r="C807" s="567" t="n"/>
      <c r="D807" s="562" t="n"/>
      <c r="E807" s="562" t="n"/>
      <c r="F807" s="562" t="n"/>
      <c r="G807" s="577"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7" t="n"/>
      <c r="B808" s="568" t="n"/>
      <c r="C808" s="567" t="n"/>
      <c r="D808" s="562" t="n"/>
      <c r="E808" s="562" t="n"/>
      <c r="F808" s="562" t="n"/>
      <c r="G808" s="577"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7" t="n"/>
      <c r="B809" s="568" t="n"/>
      <c r="C809" s="567" t="n"/>
      <c r="D809" s="562" t="n"/>
      <c r="E809" s="562" t="n"/>
      <c r="F809" s="562" t="n"/>
      <c r="G809" s="577"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7" t="n"/>
      <c r="B810" s="568" t="n"/>
      <c r="C810" s="567" t="n"/>
      <c r="D810" s="562" t="n"/>
      <c r="E810" s="562" t="n"/>
      <c r="F810" s="562" t="n"/>
      <c r="G810" s="577"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7" t="n"/>
      <c r="B811" s="568" t="n"/>
      <c r="C811" s="567" t="n"/>
      <c r="D811" s="562" t="n"/>
      <c r="E811" s="562" t="n"/>
      <c r="F811" s="562" t="n"/>
      <c r="G811" s="577"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7" t="n"/>
      <c r="B812" s="568" t="n"/>
      <c r="C812" s="567" t="n"/>
      <c r="D812" s="562" t="n"/>
      <c r="E812" s="562" t="n"/>
      <c r="F812" s="562" t="n"/>
      <c r="G812" s="577"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7" t="n"/>
      <c r="B813" s="568" t="n"/>
      <c r="C813" s="567" t="n"/>
      <c r="D813" s="562" t="n"/>
      <c r="E813" s="562" t="n"/>
      <c r="F813" s="562" t="n"/>
      <c r="G813" s="577"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7" t="n"/>
      <c r="B814" s="568" t="n"/>
      <c r="C814" s="567" t="n"/>
      <c r="D814" s="562" t="n"/>
      <c r="E814" s="562" t="n"/>
      <c r="F814" s="562" t="n"/>
      <c r="G814" s="577"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7" t="n"/>
      <c r="B815" s="568" t="n"/>
      <c r="C815" s="567" t="n"/>
      <c r="D815" s="562" t="n"/>
      <c r="E815" s="562" t="n"/>
      <c r="F815" s="562" t="n"/>
      <c r="G815" s="577"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7" t="n"/>
      <c r="B816" s="568" t="n"/>
      <c r="C816" s="567" t="n"/>
      <c r="D816" s="562" t="n"/>
      <c r="E816" s="562" t="n"/>
      <c r="F816" s="562" t="n"/>
      <c r="G816" s="577"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7" t="n"/>
      <c r="B817" s="568" t="n"/>
      <c r="C817" s="567" t="n"/>
      <c r="D817" s="562" t="n"/>
      <c r="E817" s="562" t="n"/>
      <c r="F817" s="562" t="n"/>
      <c r="G817" s="577"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7" t="n"/>
      <c r="B818" s="568" t="n"/>
      <c r="C818" s="567" t="n"/>
      <c r="D818" s="562" t="n"/>
      <c r="E818" s="562" t="n"/>
      <c r="F818" s="562" t="n"/>
      <c r="G818" s="577"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7" t="n"/>
      <c r="B819" s="568" t="n"/>
      <c r="C819" s="567" t="n"/>
      <c r="D819" s="562" t="n"/>
      <c r="E819" s="562" t="n"/>
      <c r="F819" s="562" t="n"/>
      <c r="G819" s="577"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7" t="n"/>
      <c r="B820" s="568" t="n"/>
      <c r="C820" s="567" t="n"/>
      <c r="D820" s="562" t="n"/>
      <c r="E820" s="562" t="n"/>
      <c r="F820" s="562" t="n"/>
      <c r="G820" s="577"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7" t="n"/>
      <c r="B821" s="568" t="n"/>
      <c r="C821" s="567" t="n"/>
      <c r="D821" s="562" t="n"/>
      <c r="E821" s="562" t="n"/>
      <c r="F821" s="562" t="n"/>
      <c r="G821" s="577"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7" t="n"/>
      <c r="B822" s="568" t="n"/>
      <c r="C822" s="567" t="n"/>
      <c r="D822" s="562" t="n"/>
      <c r="E822" s="562" t="n"/>
      <c r="F822" s="562" t="n"/>
      <c r="G822" s="577"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7" t="n"/>
      <c r="B823" s="568" t="n"/>
      <c r="C823" s="567" t="n"/>
      <c r="D823" s="562" t="n"/>
      <c r="E823" s="562" t="n"/>
      <c r="F823" s="562" t="n"/>
      <c r="G823" s="577"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7" t="n"/>
      <c r="B824" s="568" t="n"/>
      <c r="C824" s="567" t="n"/>
      <c r="D824" s="562" t="n"/>
      <c r="E824" s="562" t="n"/>
      <c r="F824" s="562" t="n"/>
      <c r="G824" s="577"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7" t="n"/>
      <c r="B825" s="568" t="n"/>
      <c r="C825" s="567" t="n"/>
      <c r="D825" s="562" t="n"/>
      <c r="E825" s="562" t="n"/>
      <c r="F825" s="562" t="n"/>
      <c r="G825" s="577"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7" t="n"/>
      <c r="B826" s="568" t="n"/>
      <c r="C826" s="567" t="n"/>
      <c r="D826" s="562" t="n"/>
      <c r="E826" s="562" t="n"/>
      <c r="F826" s="562" t="n"/>
      <c r="G826" s="577"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7" t="n"/>
      <c r="B827" s="568" t="n"/>
      <c r="C827" s="567" t="n"/>
      <c r="D827" s="562" t="n"/>
      <c r="E827" s="562" t="n"/>
      <c r="F827" s="562" t="n"/>
      <c r="G827" s="577"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7" t="n"/>
      <c r="B828" s="568" t="n"/>
      <c r="C828" s="567" t="n"/>
      <c r="D828" s="562" t="n"/>
      <c r="E828" s="562" t="n"/>
      <c r="F828" s="562" t="n"/>
      <c r="G828" s="577"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7" t="n"/>
      <c r="B829" s="568" t="n"/>
      <c r="C829" s="567" t="n"/>
      <c r="D829" s="562" t="n"/>
      <c r="E829" s="562" t="n"/>
      <c r="F829" s="562" t="n"/>
      <c r="G829" s="577"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7" t="n"/>
      <c r="B830" s="568" t="n"/>
      <c r="C830" s="567" t="n"/>
      <c r="D830" s="562" t="n"/>
      <c r="E830" s="562" t="n"/>
      <c r="F830" s="562" t="n"/>
      <c r="G830" s="577"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7" t="n"/>
      <c r="B831" s="568" t="n"/>
      <c r="C831" s="567" t="n"/>
      <c r="D831" s="562" t="n"/>
      <c r="E831" s="562" t="n"/>
      <c r="F831" s="562" t="n"/>
      <c r="G831" s="577"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7" t="n"/>
      <c r="B832" s="568" t="n"/>
      <c r="C832" s="567" t="n"/>
      <c r="D832" s="562" t="n"/>
      <c r="E832" s="562" t="n"/>
      <c r="F832" s="562" t="n"/>
      <c r="G832" s="577"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7" t="n"/>
      <c r="B833" s="568" t="n"/>
      <c r="C833" s="567" t="n"/>
      <c r="D833" s="562" t="n"/>
      <c r="E833" s="562" t="n"/>
      <c r="F833" s="562" t="n"/>
      <c r="G833" s="577"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7" t="n"/>
      <c r="B834" s="568" t="n"/>
      <c r="C834" s="567" t="n"/>
      <c r="D834" s="562" t="n"/>
      <c r="E834" s="562" t="n"/>
      <c r="F834" s="562" t="n"/>
      <c r="G834" s="577"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7" t="n"/>
      <c r="B835" s="568" t="n"/>
      <c r="C835" s="567" t="n"/>
      <c r="D835" s="562" t="n"/>
      <c r="E835" s="562" t="n"/>
      <c r="F835" s="562" t="n"/>
      <c r="G835" s="577"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7" t="n"/>
      <c r="B836" s="568" t="n"/>
      <c r="C836" s="567" t="n"/>
      <c r="D836" s="562" t="n"/>
      <c r="E836" s="562" t="n"/>
      <c r="F836" s="562" t="n"/>
      <c r="G836" s="577"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7" t="n"/>
      <c r="B837" s="568" t="n"/>
      <c r="C837" s="567" t="n"/>
      <c r="D837" s="562" t="n"/>
      <c r="E837" s="562" t="n"/>
      <c r="F837" s="562" t="n"/>
      <c r="G837" s="577"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7" t="n"/>
      <c r="B838" s="568" t="n"/>
      <c r="C838" s="567" t="n"/>
      <c r="D838" s="562" t="n"/>
      <c r="E838" s="562" t="n"/>
      <c r="F838" s="562" t="n"/>
      <c r="G838" s="577"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7" t="n"/>
      <c r="B839" s="568" t="n"/>
      <c r="C839" s="567" t="n"/>
      <c r="D839" s="562" t="n"/>
      <c r="E839" s="562" t="n"/>
      <c r="F839" s="562" t="n"/>
      <c r="G839" s="577"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7" t="n"/>
      <c r="B840" s="568" t="n"/>
      <c r="C840" s="567" t="n"/>
      <c r="D840" s="562" t="n"/>
      <c r="E840" s="562" t="n"/>
      <c r="F840" s="562" t="n"/>
      <c r="G840" s="577"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7" t="n"/>
      <c r="B841" s="568" t="n"/>
      <c r="C841" s="567" t="n"/>
      <c r="D841" s="562" t="n"/>
      <c r="E841" s="562" t="n"/>
      <c r="F841" s="562" t="n"/>
      <c r="G841" s="577"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7" t="n"/>
      <c r="B842" s="568" t="n"/>
      <c r="C842" s="567" t="n"/>
      <c r="D842" s="562" t="n"/>
      <c r="E842" s="562" t="n"/>
      <c r="F842" s="562" t="n"/>
      <c r="G842" s="577"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7" t="n"/>
      <c r="B843" s="568" t="n"/>
      <c r="C843" s="567" t="n"/>
      <c r="D843" s="562" t="n"/>
      <c r="E843" s="562" t="n"/>
      <c r="F843" s="562" t="n"/>
      <c r="G843" s="577"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7" t="n"/>
      <c r="B844" s="568" t="n"/>
      <c r="C844" s="567" t="n"/>
      <c r="D844" s="562" t="n"/>
      <c r="E844" s="562" t="n"/>
      <c r="F844" s="562" t="n"/>
      <c r="G844" s="577"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7" t="n"/>
      <c r="B845" s="568" t="n"/>
      <c r="C845" s="567" t="n"/>
      <c r="D845" s="562" t="n"/>
      <c r="E845" s="562" t="n"/>
      <c r="F845" s="562" t="n"/>
      <c r="G845" s="577"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7" t="n"/>
      <c r="B846" s="568" t="n"/>
      <c r="C846" s="567" t="n"/>
      <c r="D846" s="562" t="n"/>
      <c r="E846" s="562" t="n"/>
      <c r="F846" s="562" t="n"/>
      <c r="G846" s="577"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7" t="n"/>
      <c r="B847" s="568" t="n"/>
      <c r="C847" s="567" t="n"/>
      <c r="D847" s="562" t="n"/>
      <c r="E847" s="562" t="n"/>
      <c r="F847" s="562" t="n"/>
      <c r="G847" s="577"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7" t="n"/>
      <c r="B848" s="568" t="n"/>
      <c r="C848" s="567" t="n"/>
      <c r="D848" s="562" t="n"/>
      <c r="E848" s="562" t="n"/>
      <c r="F848" s="562" t="n"/>
      <c r="G848" s="577"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7" t="n"/>
      <c r="B849" s="568" t="n"/>
      <c r="C849" s="567" t="n"/>
      <c r="D849" s="562" t="n"/>
      <c r="E849" s="562" t="n"/>
      <c r="F849" s="562" t="n"/>
      <c r="G849" s="577"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7" t="n"/>
      <c r="B850" s="568" t="n"/>
      <c r="C850" s="567" t="n"/>
      <c r="D850" s="562" t="n"/>
      <c r="E850" s="562" t="n"/>
      <c r="F850" s="562" t="n"/>
      <c r="G850" s="577"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7" t="n"/>
      <c r="B851" s="568" t="n"/>
      <c r="C851" s="567" t="n"/>
      <c r="D851" s="562" t="n"/>
      <c r="E851" s="562" t="n"/>
      <c r="F851" s="562" t="n"/>
      <c r="G851" s="577"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7" t="n"/>
      <c r="B852" s="568" t="n"/>
      <c r="C852" s="567" t="n"/>
      <c r="D852" s="562" t="n"/>
      <c r="E852" s="562" t="n"/>
      <c r="F852" s="562" t="n"/>
      <c r="G852" s="577"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7" t="n"/>
      <c r="B853" s="568" t="n"/>
      <c r="C853" s="567" t="n"/>
      <c r="D853" s="562" t="n"/>
      <c r="E853" s="562" t="n"/>
      <c r="F853" s="562" t="n"/>
      <c r="G853" s="577"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7" t="n"/>
      <c r="B854" s="568" t="n"/>
      <c r="C854" s="567" t="n"/>
      <c r="D854" s="562" t="n"/>
      <c r="E854" s="562" t="n"/>
      <c r="F854" s="562" t="n"/>
      <c r="G854" s="577"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7" t="n"/>
      <c r="B855" s="568" t="n"/>
      <c r="C855" s="567" t="n"/>
      <c r="D855" s="562" t="n"/>
      <c r="E855" s="562" t="n"/>
      <c r="F855" s="562" t="n"/>
      <c r="G855" s="577"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7" t="n"/>
      <c r="B856" s="568" t="n"/>
      <c r="C856" s="567" t="n"/>
      <c r="D856" s="562" t="n"/>
      <c r="E856" s="562" t="n"/>
      <c r="F856" s="562" t="n"/>
      <c r="G856" s="577"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7" t="n"/>
      <c r="B857" s="568" t="n"/>
      <c r="C857" s="567" t="n"/>
      <c r="D857" s="562" t="n"/>
      <c r="E857" s="562" t="n"/>
      <c r="F857" s="562" t="n"/>
      <c r="G857" s="577"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7" t="n"/>
      <c r="B858" s="568" t="n"/>
      <c r="C858" s="567" t="n"/>
      <c r="D858" s="562" t="n"/>
      <c r="E858" s="562" t="n"/>
      <c r="F858" s="562" t="n"/>
      <c r="G858" s="577"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7" t="n"/>
      <c r="B859" s="568" t="n"/>
      <c r="C859" s="567" t="n"/>
      <c r="D859" s="562" t="n"/>
      <c r="E859" s="562" t="n"/>
      <c r="F859" s="562" t="n"/>
      <c r="G859" s="577"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7" t="n"/>
      <c r="B860" s="568" t="n"/>
      <c r="C860" s="567" t="n"/>
      <c r="D860" s="562" t="n"/>
      <c r="E860" s="562" t="n"/>
      <c r="F860" s="562" t="n"/>
      <c r="G860" s="577"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7" t="n"/>
      <c r="B861" s="568" t="n"/>
      <c r="C861" s="567" t="n"/>
      <c r="D861" s="562" t="n"/>
      <c r="E861" s="562" t="n"/>
      <c r="F861" s="562" t="n"/>
      <c r="G861" s="577"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7" t="n"/>
      <c r="B862" s="568" t="n"/>
      <c r="C862" s="567" t="n"/>
      <c r="D862" s="562" t="n"/>
      <c r="E862" s="562" t="n"/>
      <c r="F862" s="562" t="n"/>
      <c r="G862" s="577"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7" t="n"/>
      <c r="B863" s="568" t="n"/>
      <c r="C863" s="567" t="n"/>
      <c r="D863" s="562" t="n"/>
      <c r="E863" s="562" t="n"/>
      <c r="F863" s="562" t="n"/>
      <c r="G863" s="577"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7" t="n"/>
      <c r="B864" s="568" t="n"/>
      <c r="C864" s="567" t="n"/>
      <c r="D864" s="562" t="n"/>
      <c r="E864" s="562" t="n"/>
      <c r="F864" s="562" t="n"/>
      <c r="G864" s="577"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7" t="n"/>
      <c r="B865" s="568" t="n"/>
      <c r="C865" s="567" t="n"/>
      <c r="D865" s="562" t="n"/>
      <c r="E865" s="562" t="n"/>
      <c r="F865" s="562" t="n"/>
      <c r="G865" s="577"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7" t="n"/>
      <c r="B866" s="568" t="n"/>
      <c r="C866" s="567" t="n"/>
      <c r="D866" s="562" t="n"/>
      <c r="E866" s="562" t="n"/>
      <c r="F866" s="562" t="n"/>
      <c r="G866" s="577"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7" t="n"/>
      <c r="B867" s="568" t="n"/>
      <c r="C867" s="567" t="n"/>
      <c r="D867" s="562" t="n"/>
      <c r="E867" s="562" t="n"/>
      <c r="F867" s="562" t="n"/>
      <c r="G867" s="577"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7" t="n"/>
      <c r="B868" s="568" t="n"/>
      <c r="C868" s="567" t="n"/>
      <c r="D868" s="562" t="n"/>
      <c r="E868" s="562" t="n"/>
      <c r="F868" s="562" t="n"/>
      <c r="G868" s="577"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7" t="n"/>
      <c r="B869" s="568" t="n"/>
      <c r="C869" s="567" t="n"/>
      <c r="D869" s="562" t="n"/>
      <c r="E869" s="562" t="n"/>
      <c r="F869" s="562" t="n"/>
      <c r="G869" s="577"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7" t="n"/>
      <c r="B870" s="568" t="n"/>
      <c r="C870" s="567" t="n"/>
      <c r="D870" s="562" t="n"/>
      <c r="E870" s="562" t="n"/>
      <c r="F870" s="562" t="n"/>
      <c r="G870" s="577"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7" t="n"/>
      <c r="B871" s="568" t="n"/>
      <c r="C871" s="567" t="n"/>
      <c r="D871" s="562" t="n"/>
      <c r="E871" s="562" t="n"/>
      <c r="F871" s="562" t="n"/>
      <c r="G871" s="577"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7" t="n"/>
      <c r="B872" s="568" t="n"/>
      <c r="C872" s="567" t="n"/>
      <c r="D872" s="562" t="n"/>
      <c r="E872" s="562" t="n"/>
      <c r="F872" s="562" t="n"/>
      <c r="G872" s="577"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7" t="n"/>
      <c r="B873" s="568" t="n"/>
      <c r="C873" s="567" t="n"/>
      <c r="D873" s="562" t="n"/>
      <c r="E873" s="562" t="n"/>
      <c r="F873" s="562" t="n"/>
      <c r="G873" s="577"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7" t="n"/>
      <c r="B874" s="568" t="n"/>
      <c r="C874" s="567" t="n"/>
      <c r="D874" s="562" t="n"/>
      <c r="E874" s="562" t="n"/>
      <c r="F874" s="562" t="n"/>
      <c r="G874" s="577"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7" t="n"/>
      <c r="B875" s="568" t="n"/>
      <c r="C875" s="567" t="n"/>
      <c r="D875" s="562" t="n"/>
      <c r="E875" s="562" t="n"/>
      <c r="F875" s="562" t="n"/>
      <c r="G875" s="577"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7" t="n"/>
      <c r="B876" s="568" t="n"/>
      <c r="C876" s="567" t="n"/>
      <c r="D876" s="562" t="n"/>
      <c r="E876" s="562" t="n"/>
      <c r="F876" s="562" t="n"/>
      <c r="G876" s="577"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7" t="n"/>
      <c r="B877" s="568" t="n"/>
      <c r="C877" s="567" t="n"/>
      <c r="D877" s="562" t="n"/>
      <c r="E877" s="562" t="n"/>
      <c r="F877" s="562" t="n"/>
      <c r="G877" s="577"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7" t="n"/>
      <c r="B878" s="568" t="n"/>
      <c r="C878" s="567" t="n"/>
      <c r="D878" s="562" t="n"/>
      <c r="E878" s="562" t="n"/>
      <c r="F878" s="562" t="n"/>
      <c r="G878" s="577"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7" t="n"/>
      <c r="B879" s="568" t="n"/>
      <c r="C879" s="567" t="n"/>
      <c r="D879" s="562" t="n"/>
      <c r="E879" s="562" t="n"/>
      <c r="F879" s="562" t="n"/>
      <c r="G879" s="577"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7" t="n"/>
      <c r="B880" s="568" t="n"/>
      <c r="C880" s="567" t="n"/>
      <c r="D880" s="562" t="n"/>
      <c r="E880" s="562" t="n"/>
      <c r="F880" s="562" t="n"/>
      <c r="G880" s="577"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7" t="n"/>
      <c r="B881" s="568" t="n"/>
      <c r="C881" s="567" t="n"/>
      <c r="D881" s="562" t="n"/>
      <c r="E881" s="562" t="n"/>
      <c r="F881" s="562" t="n"/>
      <c r="G881" s="577"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7" t="n"/>
      <c r="B882" s="568" t="n"/>
      <c r="C882" s="567" t="n"/>
      <c r="D882" s="562" t="n"/>
      <c r="E882" s="562" t="n"/>
      <c r="F882" s="562" t="n"/>
      <c r="G882" s="577"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7" t="n"/>
      <c r="B883" s="568" t="n"/>
      <c r="C883" s="567" t="n"/>
      <c r="D883" s="562" t="n"/>
      <c r="E883" s="562" t="n"/>
      <c r="F883" s="562" t="n"/>
      <c r="G883" s="577"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7" t="n"/>
      <c r="B884" s="568" t="n"/>
      <c r="C884" s="567" t="n"/>
      <c r="D884" s="562" t="n"/>
      <c r="E884" s="562" t="n"/>
      <c r="F884" s="562" t="n"/>
      <c r="G884" s="577"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7" t="n"/>
      <c r="B885" s="568" t="n"/>
      <c r="C885" s="567" t="n"/>
      <c r="D885" s="562" t="n"/>
      <c r="E885" s="562" t="n"/>
      <c r="F885" s="562" t="n"/>
      <c r="G885" s="577"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7" t="n"/>
      <c r="B886" s="568" t="n"/>
      <c r="C886" s="567" t="n"/>
      <c r="D886" s="562" t="n"/>
      <c r="E886" s="562" t="n"/>
      <c r="F886" s="562" t="n"/>
      <c r="G886" s="577"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7" t="n"/>
      <c r="B887" s="568" t="n"/>
      <c r="C887" s="567" t="n"/>
      <c r="D887" s="562" t="n"/>
      <c r="E887" s="562" t="n"/>
      <c r="F887" s="562" t="n"/>
      <c r="G887" s="577"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7" t="n"/>
      <c r="B888" s="568" t="n"/>
      <c r="C888" s="567" t="n"/>
      <c r="D888" s="562" t="n"/>
      <c r="E888" s="562" t="n"/>
      <c r="F888" s="562" t="n"/>
      <c r="G888" s="577"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7" t="n"/>
      <c r="B889" s="568" t="n"/>
      <c r="C889" s="567" t="n"/>
      <c r="D889" s="562" t="n"/>
      <c r="E889" s="562" t="n"/>
      <c r="F889" s="562" t="n"/>
      <c r="G889" s="577"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7" t="n"/>
      <c r="B890" s="568" t="n"/>
      <c r="C890" s="567" t="n"/>
      <c r="D890" s="562" t="n"/>
      <c r="E890" s="562" t="n"/>
      <c r="F890" s="562" t="n"/>
      <c r="G890" s="577"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7" t="n"/>
      <c r="B891" s="568" t="n"/>
      <c r="C891" s="567" t="n"/>
      <c r="D891" s="562" t="n"/>
      <c r="E891" s="562" t="n"/>
      <c r="F891" s="562" t="n"/>
      <c r="G891" s="577"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7" t="n"/>
      <c r="B892" s="568" t="n"/>
      <c r="C892" s="567" t="n"/>
      <c r="D892" s="562" t="n"/>
      <c r="E892" s="562" t="n"/>
      <c r="F892" s="562" t="n"/>
      <c r="G892" s="577"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7" t="n"/>
      <c r="B893" s="568" t="n"/>
      <c r="C893" s="567" t="n"/>
      <c r="D893" s="562" t="n"/>
      <c r="E893" s="562" t="n"/>
      <c r="F893" s="562" t="n"/>
      <c r="G893" s="577"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7" t="n"/>
      <c r="B894" s="568" t="n"/>
      <c r="C894" s="567" t="n"/>
      <c r="D894" s="562" t="n"/>
      <c r="E894" s="562" t="n"/>
      <c r="F894" s="562" t="n"/>
      <c r="G894" s="577"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7" t="n"/>
      <c r="B895" s="568" t="n"/>
      <c r="C895" s="567" t="n"/>
      <c r="D895" s="562" t="n"/>
      <c r="E895" s="562" t="n"/>
      <c r="F895" s="562" t="n"/>
      <c r="G895" s="577"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7" t="n"/>
      <c r="B896" s="568" t="n"/>
      <c r="C896" s="567" t="n"/>
      <c r="D896" s="562" t="n"/>
      <c r="E896" s="562" t="n"/>
      <c r="F896" s="562" t="n"/>
      <c r="G896" s="577"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7" t="n"/>
      <c r="B897" s="568" t="n"/>
      <c r="C897" s="567" t="n"/>
      <c r="D897" s="562" t="n"/>
      <c r="E897" s="562" t="n"/>
      <c r="F897" s="562" t="n"/>
      <c r="G897" s="577"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7" t="n"/>
      <c r="B898" s="568" t="n"/>
      <c r="C898" s="567" t="n"/>
      <c r="D898" s="562" t="n"/>
      <c r="E898" s="562" t="n"/>
      <c r="F898" s="562" t="n"/>
      <c r="G898" s="577"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7" t="n"/>
      <c r="B899" s="568" t="n"/>
      <c r="C899" s="567" t="n"/>
      <c r="D899" s="562" t="n"/>
      <c r="E899" s="562" t="n"/>
      <c r="F899" s="562" t="n"/>
      <c r="G899" s="577"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7" t="n"/>
      <c r="B900" s="568" t="n"/>
      <c r="C900" s="567" t="n"/>
      <c r="D900" s="562" t="n"/>
      <c r="E900" s="562" t="n"/>
      <c r="F900" s="562" t="n"/>
      <c r="G900" s="577"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7" t="n"/>
      <c r="B901" s="568" t="n"/>
      <c r="C901" s="567" t="n"/>
      <c r="D901" s="562" t="n"/>
      <c r="E901" s="562" t="n"/>
      <c r="F901" s="562" t="n"/>
      <c r="G901" s="577"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7" t="n"/>
      <c r="B902" s="568" t="n"/>
      <c r="C902" s="567" t="n"/>
      <c r="D902" s="562" t="n"/>
      <c r="E902" s="562" t="n"/>
      <c r="F902" s="562" t="n"/>
      <c r="G902" s="577"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7" t="n"/>
      <c r="B903" s="568" t="n"/>
      <c r="C903" s="567" t="n"/>
      <c r="D903" s="562" t="n"/>
      <c r="E903" s="562" t="n"/>
      <c r="F903" s="562" t="n"/>
      <c r="G903" s="577"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7" t="n"/>
      <c r="B904" s="568" t="n"/>
      <c r="C904" s="567" t="n"/>
      <c r="D904" s="562" t="n"/>
      <c r="E904" s="562" t="n"/>
      <c r="F904" s="562" t="n"/>
      <c r="G904" s="577"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7" t="n"/>
      <c r="B905" s="568" t="n"/>
      <c r="C905" s="567" t="n"/>
      <c r="D905" s="562" t="n"/>
      <c r="E905" s="562" t="n"/>
      <c r="F905" s="562" t="n"/>
      <c r="G905" s="577"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7" t="n"/>
      <c r="B906" s="568" t="n"/>
      <c r="C906" s="567" t="n"/>
      <c r="D906" s="562" t="n"/>
      <c r="E906" s="562" t="n"/>
      <c r="F906" s="562" t="n"/>
      <c r="G906" s="577"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7" t="n"/>
      <c r="B907" s="568" t="n"/>
      <c r="C907" s="567" t="n"/>
      <c r="D907" s="562" t="n"/>
      <c r="E907" s="562" t="n"/>
      <c r="F907" s="562" t="n"/>
      <c r="G907" s="577"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7" t="n"/>
      <c r="B908" s="568" t="n"/>
      <c r="C908" s="567" t="n"/>
      <c r="D908" s="562" t="n"/>
      <c r="E908" s="562" t="n"/>
      <c r="F908" s="562" t="n"/>
      <c r="G908" s="577"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7" t="n"/>
      <c r="B909" s="568" t="n"/>
      <c r="C909" s="567" t="n"/>
      <c r="D909" s="562" t="n"/>
      <c r="E909" s="562" t="n"/>
      <c r="F909" s="562" t="n"/>
      <c r="G909" s="577"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7" t="n"/>
      <c r="B910" s="568" t="n"/>
      <c r="C910" s="567" t="n"/>
      <c r="D910" s="562" t="n"/>
      <c r="E910" s="562" t="n"/>
      <c r="F910" s="562" t="n"/>
      <c r="G910" s="577"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7" t="n"/>
      <c r="B911" s="568" t="n"/>
      <c r="C911" s="567" t="n"/>
      <c r="D911" s="562" t="n"/>
      <c r="E911" s="562" t="n"/>
      <c r="F911" s="562" t="n"/>
      <c r="G911" s="577"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7" t="n"/>
      <c r="B912" s="568" t="n"/>
      <c r="C912" s="567" t="n"/>
      <c r="D912" s="562" t="n"/>
      <c r="E912" s="562" t="n"/>
      <c r="F912" s="562" t="n"/>
      <c r="G912" s="577"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7" t="n"/>
      <c r="B913" s="568" t="n"/>
      <c r="C913" s="567" t="n"/>
      <c r="D913" s="562" t="n"/>
      <c r="E913" s="562" t="n"/>
      <c r="F913" s="562" t="n"/>
      <c r="G913" s="577"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7" t="n"/>
      <c r="B914" s="568" t="n"/>
      <c r="C914" s="567" t="n"/>
      <c r="D914" s="562" t="n"/>
      <c r="E914" s="562" t="n"/>
      <c r="F914" s="562" t="n"/>
      <c r="G914" s="577"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7" t="n"/>
      <c r="B915" s="568" t="n"/>
      <c r="C915" s="567" t="n"/>
      <c r="D915" s="562" t="n"/>
      <c r="E915" s="562" t="n"/>
      <c r="F915" s="562" t="n"/>
      <c r="G915" s="577"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7" t="n"/>
      <c r="B916" s="568" t="n"/>
      <c r="C916" s="567" t="n"/>
      <c r="D916" s="562" t="n"/>
      <c r="E916" s="562" t="n"/>
      <c r="F916" s="562" t="n"/>
      <c r="G916" s="577"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7" t="n"/>
      <c r="B917" s="568" t="n"/>
      <c r="C917" s="567" t="n"/>
      <c r="D917" s="562" t="n"/>
      <c r="E917" s="562" t="n"/>
      <c r="F917" s="562" t="n"/>
      <c r="G917" s="577"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7" t="n"/>
      <c r="B918" s="568" t="n"/>
      <c r="C918" s="567" t="n"/>
      <c r="D918" s="562" t="n"/>
      <c r="E918" s="562" t="n"/>
      <c r="F918" s="562" t="n"/>
      <c r="G918" s="577"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7" t="n"/>
      <c r="B919" s="568" t="n"/>
      <c r="C919" s="567" t="n"/>
      <c r="D919" s="562" t="n"/>
      <c r="E919" s="562" t="n"/>
      <c r="F919" s="562" t="n"/>
      <c r="G919" s="577"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7" t="n"/>
      <c r="B920" s="568" t="n"/>
      <c r="C920" s="567" t="n"/>
      <c r="D920" s="562" t="n"/>
      <c r="E920" s="562" t="n"/>
      <c r="F920" s="562" t="n"/>
      <c r="G920" s="577"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7" t="n"/>
      <c r="B921" s="568" t="n"/>
      <c r="C921" s="567" t="n"/>
      <c r="D921" s="562" t="n"/>
      <c r="E921" s="562" t="n"/>
      <c r="F921" s="562" t="n"/>
      <c r="G921" s="577"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7" t="n"/>
      <c r="B922" s="568" t="n"/>
      <c r="C922" s="567" t="n"/>
      <c r="D922" s="562" t="n"/>
      <c r="E922" s="562" t="n"/>
      <c r="F922" s="562" t="n"/>
      <c r="G922" s="577"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7" t="n"/>
      <c r="B923" s="568" t="n"/>
      <c r="C923" s="567" t="n"/>
      <c r="D923" s="562" t="n"/>
      <c r="E923" s="562" t="n"/>
      <c r="F923" s="562" t="n"/>
      <c r="G923" s="577"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7" t="n"/>
      <c r="B924" s="568" t="n"/>
      <c r="C924" s="567" t="n"/>
      <c r="D924" s="562" t="n"/>
      <c r="E924" s="562" t="n"/>
      <c r="F924" s="562" t="n"/>
      <c r="G924" s="577"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7" t="n"/>
      <c r="B925" s="568" t="n"/>
      <c r="C925" s="567" t="n"/>
      <c r="D925" s="562" t="n"/>
      <c r="E925" s="562" t="n"/>
      <c r="F925" s="562" t="n"/>
      <c r="G925" s="577"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7" t="n"/>
      <c r="B926" s="568" t="n"/>
      <c r="C926" s="567" t="n"/>
      <c r="D926" s="562" t="n"/>
      <c r="E926" s="562" t="n"/>
      <c r="F926" s="562" t="n"/>
      <c r="G926" s="577"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7" t="n"/>
      <c r="B927" s="568" t="n"/>
      <c r="C927" s="567" t="n"/>
      <c r="D927" s="562" t="n"/>
      <c r="E927" s="562" t="n"/>
      <c r="F927" s="562" t="n"/>
      <c r="G927" s="577"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7" t="n"/>
      <c r="B928" s="568" t="n"/>
      <c r="C928" s="567" t="n"/>
      <c r="D928" s="562" t="n"/>
      <c r="E928" s="562" t="n"/>
      <c r="F928" s="562" t="n"/>
      <c r="G928" s="577"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7" t="n"/>
      <c r="B929" s="568" t="n"/>
      <c r="C929" s="567" t="n"/>
      <c r="D929" s="562" t="n"/>
      <c r="E929" s="562" t="n"/>
      <c r="F929" s="562" t="n"/>
      <c r="G929" s="577"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7" t="n"/>
      <c r="B930" s="568" t="n"/>
      <c r="C930" s="567" t="n"/>
      <c r="D930" s="562" t="n"/>
      <c r="E930" s="562" t="n"/>
      <c r="F930" s="562" t="n"/>
      <c r="G930" s="577"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7" t="n"/>
      <c r="B931" s="568" t="n"/>
      <c r="C931" s="567" t="n"/>
      <c r="D931" s="562" t="n"/>
      <c r="E931" s="562" t="n"/>
      <c r="F931" s="562" t="n"/>
      <c r="G931" s="577"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7" t="n"/>
      <c r="B932" s="568" t="n"/>
      <c r="C932" s="567" t="n"/>
      <c r="D932" s="562" t="n"/>
      <c r="E932" s="562" t="n"/>
      <c r="F932" s="562" t="n"/>
      <c r="G932" s="577"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7" t="n"/>
      <c r="B933" s="568" t="n"/>
      <c r="C933" s="567" t="n"/>
      <c r="D933" s="562" t="n"/>
      <c r="E933" s="562" t="n"/>
      <c r="F933" s="562" t="n"/>
      <c r="G933" s="577"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7" t="n"/>
      <c r="B934" s="568" t="n"/>
      <c r="C934" s="567" t="n"/>
      <c r="D934" s="562" t="n"/>
      <c r="E934" s="562" t="n"/>
      <c r="F934" s="562" t="n"/>
      <c r="G934" s="577"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7" t="n"/>
      <c r="B935" s="568" t="n"/>
      <c r="C935" s="567" t="n"/>
      <c r="D935" s="562" t="n"/>
      <c r="E935" s="562" t="n"/>
      <c r="F935" s="562" t="n"/>
      <c r="G935" s="577"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7" t="n"/>
      <c r="B936" s="568" t="n"/>
      <c r="C936" s="567" t="n"/>
      <c r="D936" s="562" t="n"/>
      <c r="E936" s="562" t="n"/>
      <c r="F936" s="562" t="n"/>
      <c r="G936" s="577"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7" t="n"/>
      <c r="B937" s="568" t="n"/>
      <c r="C937" s="567" t="n"/>
      <c r="D937" s="562" t="n"/>
      <c r="E937" s="562" t="n"/>
      <c r="F937" s="562" t="n"/>
      <c r="G937" s="577"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7" t="n"/>
      <c r="B938" s="568" t="n"/>
      <c r="C938" s="567" t="n"/>
      <c r="D938" s="562" t="n"/>
      <c r="E938" s="562" t="n"/>
      <c r="F938" s="562" t="n"/>
      <c r="G938" s="577"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7" t="n"/>
      <c r="B939" s="568" t="n"/>
      <c r="C939" s="567" t="n"/>
      <c r="D939" s="562" t="n"/>
      <c r="E939" s="562" t="n"/>
      <c r="F939" s="562" t="n"/>
      <c r="G939" s="577"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7" t="n"/>
      <c r="B940" s="568" t="n"/>
      <c r="C940" s="567" t="n"/>
      <c r="D940" s="562" t="n"/>
      <c r="E940" s="562" t="n"/>
      <c r="F940" s="562" t="n"/>
      <c r="G940" s="577"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7" t="n"/>
      <c r="B941" s="568" t="n"/>
      <c r="C941" s="567" t="n"/>
      <c r="D941" s="562" t="n"/>
      <c r="E941" s="562" t="n"/>
      <c r="F941" s="562" t="n"/>
      <c r="G941" s="577"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7" t="n"/>
      <c r="B942" s="568" t="n"/>
      <c r="C942" s="567" t="n"/>
      <c r="D942" s="562" t="n"/>
      <c r="E942" s="562" t="n"/>
      <c r="F942" s="562" t="n"/>
      <c r="G942" s="577"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7" t="n"/>
      <c r="B943" s="568" t="n"/>
      <c r="C943" s="567" t="n"/>
      <c r="D943" s="562" t="n"/>
      <c r="E943" s="562" t="n"/>
      <c r="F943" s="562" t="n"/>
      <c r="G943" s="577"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7" t="n"/>
      <c r="B944" s="568" t="n"/>
      <c r="C944" s="567" t="n"/>
      <c r="D944" s="562" t="n"/>
      <c r="E944" s="562" t="n"/>
      <c r="F944" s="562" t="n"/>
      <c r="G944" s="577"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7" t="n"/>
      <c r="B945" s="568" t="n"/>
      <c r="C945" s="567" t="n"/>
      <c r="D945" s="562" t="n"/>
      <c r="E945" s="562" t="n"/>
      <c r="F945" s="562" t="n"/>
      <c r="G945" s="577"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7" t="n"/>
      <c r="B946" s="568" t="n"/>
      <c r="C946" s="567" t="n"/>
      <c r="D946" s="562" t="n"/>
      <c r="E946" s="562" t="n"/>
      <c r="F946" s="562" t="n"/>
      <c r="G946" s="577"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7" t="n"/>
      <c r="B947" s="568" t="n"/>
      <c r="C947" s="567" t="n"/>
      <c r="D947" s="562" t="n"/>
      <c r="E947" s="562" t="n"/>
      <c r="F947" s="562" t="n"/>
      <c r="G947" s="577"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7" t="n"/>
      <c r="B948" s="568" t="n"/>
      <c r="C948" s="567" t="n"/>
      <c r="D948" s="562" t="n"/>
      <c r="E948" s="562" t="n"/>
      <c r="F948" s="562" t="n"/>
      <c r="G948" s="577"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7" t="n"/>
      <c r="B949" s="568" t="n"/>
      <c r="C949" s="567" t="n"/>
      <c r="D949" s="562" t="n"/>
      <c r="E949" s="562" t="n"/>
      <c r="F949" s="562" t="n"/>
      <c r="G949" s="577"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7" t="n"/>
      <c r="B950" s="568" t="n"/>
      <c r="C950" s="567" t="n"/>
      <c r="D950" s="562" t="n"/>
      <c r="E950" s="562" t="n"/>
      <c r="F950" s="562" t="n"/>
      <c r="G950" s="577"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7" t="n"/>
      <c r="B951" s="568" t="n"/>
      <c r="C951" s="567" t="n"/>
      <c r="D951" s="562" t="n"/>
      <c r="E951" s="562" t="n"/>
      <c r="F951" s="562" t="n"/>
      <c r="G951" s="577"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7" t="n"/>
      <c r="B952" s="568" t="n"/>
      <c r="C952" s="567" t="n"/>
      <c r="D952" s="562" t="n"/>
      <c r="E952" s="562" t="n"/>
      <c r="F952" s="562" t="n"/>
      <c r="G952" s="577"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7" t="n"/>
      <c r="B953" s="568" t="n"/>
      <c r="C953" s="567" t="n"/>
      <c r="D953" s="562" t="n"/>
      <c r="E953" s="562" t="n"/>
      <c r="F953" s="562" t="n"/>
      <c r="G953" s="577"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7" t="n"/>
      <c r="B954" s="568" t="n"/>
      <c r="C954" s="567" t="n"/>
      <c r="D954" s="562" t="n"/>
      <c r="E954" s="562" t="n"/>
      <c r="F954" s="562" t="n"/>
      <c r="G954" s="577"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7" t="n"/>
      <c r="B955" s="568" t="n"/>
      <c r="C955" s="567" t="n"/>
      <c r="D955" s="562" t="n"/>
      <c r="E955" s="562" t="n"/>
      <c r="F955" s="562" t="n"/>
      <c r="G955" s="577"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7" t="n"/>
      <c r="B956" s="568" t="n"/>
      <c r="C956" s="567" t="n"/>
      <c r="D956" s="562" t="n"/>
      <c r="E956" s="562" t="n"/>
      <c r="F956" s="562" t="n"/>
      <c r="G956" s="577"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7" t="n"/>
      <c r="B957" s="568" t="n"/>
      <c r="C957" s="567" t="n"/>
      <c r="D957" s="562" t="n"/>
      <c r="E957" s="562" t="n"/>
      <c r="F957" s="562" t="n"/>
      <c r="G957" s="577"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7" t="n"/>
      <c r="B958" s="568" t="n"/>
      <c r="C958" s="567" t="n"/>
      <c r="D958" s="562" t="n"/>
      <c r="E958" s="562" t="n"/>
      <c r="F958" s="562" t="n"/>
      <c r="G958" s="577"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7" t="n"/>
      <c r="B959" s="568" t="n"/>
      <c r="C959" s="567" t="n"/>
      <c r="D959" s="562" t="n"/>
      <c r="E959" s="562" t="n"/>
      <c r="F959" s="562" t="n"/>
      <c r="G959" s="577"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7" t="n"/>
      <c r="B960" s="568" t="n"/>
      <c r="C960" s="567" t="n"/>
      <c r="D960" s="562" t="n"/>
      <c r="E960" s="562" t="n"/>
      <c r="F960" s="562" t="n"/>
      <c r="G960" s="577"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7" t="n"/>
      <c r="B961" s="568" t="n"/>
      <c r="C961" s="567" t="n"/>
      <c r="D961" s="562" t="n"/>
      <c r="E961" s="562" t="n"/>
      <c r="F961" s="562" t="n"/>
      <c r="G961" s="577"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7" t="n"/>
      <c r="B962" s="568" t="n"/>
      <c r="C962" s="567" t="n"/>
      <c r="D962" s="562" t="n"/>
      <c r="E962" s="562" t="n"/>
      <c r="F962" s="562" t="n"/>
      <c r="G962" s="577"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7" t="n"/>
      <c r="B963" s="568" t="n"/>
      <c r="C963" s="567" t="n"/>
      <c r="D963" s="562" t="n"/>
      <c r="E963" s="562" t="n"/>
      <c r="F963" s="562" t="n"/>
      <c r="G963" s="577"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7" t="n"/>
      <c r="B964" s="568" t="n"/>
      <c r="C964" s="567" t="n"/>
      <c r="D964" s="562" t="n"/>
      <c r="E964" s="562" t="n"/>
      <c r="F964" s="562" t="n"/>
      <c r="G964" s="577"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7" t="n"/>
      <c r="B965" s="568" t="n"/>
      <c r="C965" s="567" t="n"/>
      <c r="D965" s="562" t="n"/>
      <c r="E965" s="562" t="n"/>
      <c r="F965" s="562" t="n"/>
      <c r="G965" s="577"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7" t="n"/>
      <c r="B966" s="568" t="n"/>
      <c r="C966" s="567" t="n"/>
      <c r="D966" s="562" t="n"/>
      <c r="E966" s="562" t="n"/>
      <c r="F966" s="562" t="n"/>
      <c r="G966" s="577"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7" t="n"/>
      <c r="B967" s="568" t="n"/>
      <c r="C967" s="567" t="n"/>
      <c r="D967" s="562" t="n"/>
      <c r="E967" s="562" t="n"/>
      <c r="F967" s="562" t="n"/>
      <c r="G967" s="577"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7" t="n"/>
      <c r="B968" s="568" t="n"/>
      <c r="C968" s="567" t="n"/>
      <c r="D968" s="562" t="n"/>
      <c r="E968" s="562" t="n"/>
      <c r="F968" s="562" t="n"/>
      <c r="G968" s="577"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7" t="n"/>
      <c r="B969" s="568" t="n"/>
      <c r="C969" s="567" t="n"/>
      <c r="D969" s="562" t="n"/>
      <c r="E969" s="562" t="n"/>
      <c r="F969" s="562" t="n"/>
      <c r="G969" s="577"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7" t="n"/>
      <c r="B970" s="568" t="n"/>
      <c r="C970" s="567" t="n"/>
      <c r="D970" s="562" t="n"/>
      <c r="E970" s="562" t="n"/>
      <c r="F970" s="562" t="n"/>
      <c r="G970" s="577"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7" t="n"/>
      <c r="B971" s="568" t="n"/>
      <c r="C971" s="567" t="n"/>
      <c r="D971" s="562" t="n"/>
      <c r="E971" s="562" t="n"/>
      <c r="F971" s="562" t="n"/>
      <c r="G971" s="577"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7" t="n"/>
      <c r="B972" s="568" t="n"/>
      <c r="C972" s="567" t="n"/>
      <c r="D972" s="562" t="n"/>
      <c r="E972" s="562" t="n"/>
      <c r="F972" s="562" t="n"/>
      <c r="G972" s="577"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7" t="n"/>
      <c r="B973" s="568" t="n"/>
      <c r="C973" s="567" t="n"/>
      <c r="D973" s="562" t="n"/>
      <c r="E973" s="562" t="n"/>
      <c r="F973" s="562" t="n"/>
      <c r="G973" s="577"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7" t="n"/>
      <c r="B974" s="568" t="n"/>
      <c r="C974" s="567" t="n"/>
      <c r="D974" s="562" t="n"/>
      <c r="E974" s="562" t="n"/>
      <c r="F974" s="562" t="n"/>
      <c r="G974" s="577"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7" t="n"/>
      <c r="B975" s="568" t="n"/>
      <c r="C975" s="567" t="n"/>
      <c r="D975" s="562" t="n"/>
      <c r="E975" s="562" t="n"/>
      <c r="F975" s="562" t="n"/>
      <c r="G975" s="577"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7" t="n"/>
      <c r="B976" s="568" t="n"/>
      <c r="C976" s="567" t="n"/>
      <c r="D976" s="562" t="n"/>
      <c r="E976" s="562" t="n"/>
      <c r="F976" s="562" t="n"/>
      <c r="G976" s="577"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7" t="n"/>
      <c r="B977" s="568" t="n"/>
      <c r="C977" s="567" t="n"/>
      <c r="D977" s="562" t="n"/>
      <c r="E977" s="562" t="n"/>
      <c r="F977" s="562" t="n"/>
      <c r="G977" s="577"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7" t="n"/>
      <c r="B978" s="568" t="n"/>
      <c r="C978" s="567" t="n"/>
      <c r="D978" s="562" t="n"/>
      <c r="E978" s="562" t="n"/>
      <c r="F978" s="562" t="n"/>
      <c r="G978" s="577"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7" t="n"/>
      <c r="B979" s="568" t="n"/>
      <c r="C979" s="567" t="n"/>
      <c r="D979" s="562" t="n"/>
      <c r="E979" s="562" t="n"/>
      <c r="F979" s="562" t="n"/>
      <c r="G979" s="577"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7" t="n"/>
      <c r="B980" s="568" t="n"/>
      <c r="C980" s="567" t="n"/>
      <c r="D980" s="562" t="n"/>
      <c r="E980" s="562" t="n"/>
      <c r="F980" s="562" t="n"/>
      <c r="G980" s="577"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7" t="n"/>
      <c r="B981" s="568" t="n"/>
      <c r="C981" s="567" t="n"/>
      <c r="D981" s="562" t="n"/>
      <c r="E981" s="562" t="n"/>
      <c r="F981" s="562" t="n"/>
      <c r="G981" s="577"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7" t="n"/>
      <c r="B982" s="568" t="n"/>
      <c r="C982" s="567" t="n"/>
      <c r="D982" s="562" t="n"/>
      <c r="E982" s="562" t="n"/>
      <c r="F982" s="562" t="n"/>
      <c r="G982" s="577"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7" t="n"/>
      <c r="B983" s="568" t="n"/>
      <c r="C983" s="567" t="n"/>
      <c r="D983" s="562" t="n"/>
      <c r="E983" s="562" t="n"/>
      <c r="F983" s="562" t="n"/>
      <c r="G983" s="577"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7" t="n"/>
      <c r="B984" s="568" t="n"/>
      <c r="C984" s="567" t="n"/>
      <c r="D984" s="562" t="n"/>
      <c r="E984" s="562" t="n"/>
      <c r="F984" s="562" t="n"/>
      <c r="G984" s="577"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7" t="n"/>
      <c r="B985" s="568" t="n"/>
      <c r="C985" s="567" t="n"/>
      <c r="D985" s="562" t="n"/>
      <c r="E985" s="562" t="n"/>
      <c r="F985" s="562" t="n"/>
      <c r="G985" s="577"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7" t="n"/>
      <c r="B986" s="568" t="n"/>
      <c r="C986" s="567" t="n"/>
      <c r="D986" s="562" t="n"/>
      <c r="E986" s="562" t="n"/>
      <c r="F986" s="562" t="n"/>
      <c r="G986" s="577"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7" t="n"/>
      <c r="B987" s="568" t="n"/>
      <c r="C987" s="567" t="n"/>
      <c r="D987" s="562" t="n"/>
      <c r="E987" s="562" t="n"/>
      <c r="F987" s="562" t="n"/>
      <c r="G987" s="577"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7" t="n"/>
      <c r="B988" s="568" t="n"/>
      <c r="C988" s="567" t="n"/>
      <c r="D988" s="562" t="n"/>
      <c r="E988" s="562" t="n"/>
      <c r="F988" s="562" t="n"/>
      <c r="G988" s="577"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7" t="n"/>
      <c r="B989" s="568" t="n"/>
      <c r="C989" s="567" t="n"/>
      <c r="D989" s="562" t="n"/>
      <c r="E989" s="562" t="n"/>
      <c r="F989" s="562" t="n"/>
      <c r="G989" s="577"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7" t="n"/>
      <c r="B990" s="568" t="n"/>
      <c r="C990" s="567" t="n"/>
      <c r="D990" s="562" t="n"/>
      <c r="E990" s="562" t="n"/>
      <c r="F990" s="562" t="n"/>
      <c r="G990" s="577"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7" t="n"/>
      <c r="B991" s="568" t="n"/>
      <c r="C991" s="567" t="n"/>
      <c r="D991" s="562" t="n"/>
      <c r="E991" s="562" t="n"/>
      <c r="F991" s="562" t="n"/>
      <c r="G991" s="577"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sheetData>
  <pageMargins left="0.75" right="0.75" top="1" bottom="1" header="0.5" footer="0.5"/>
</worksheet>
</file>

<file path=xl/worksheets/sheet8.xml><?xml version="1.0" encoding="utf-8"?>
<worksheet xmlns="http://schemas.openxmlformats.org/spreadsheetml/2006/main">
  <sheetPr>
    <outlinePr summaryBelow="0" summaryRight="0"/>
    <pageSetUpPr/>
  </sheetPr>
  <dimension ref="A1:Z1005"/>
  <sheetViews>
    <sheetView workbookViewId="0">
      <selection activeCell="A1" sqref="A1"/>
    </sheetView>
  </sheetViews>
  <sheetFormatPr baseColWidth="8" defaultColWidth="12.63" defaultRowHeight="15.75" customHeight="1"/>
  <cols>
    <col width="31" customWidth="1" style="590" min="1" max="1"/>
    <col width="53.5" customWidth="1" style="590" min="2" max="2"/>
    <col width="84.88" customWidth="1" style="590" min="3" max="3"/>
  </cols>
  <sheetData>
    <row r="1">
      <c r="A1" s="572" t="inlineStr">
        <is>
          <t>Section</t>
        </is>
      </c>
      <c r="B1" s="572" t="inlineStr">
        <is>
          <t>Description</t>
        </is>
      </c>
      <c r="C1" s="571" t="inlineStr">
        <is>
          <t>Explanation</t>
        </is>
      </c>
      <c r="D1" s="572" t="n"/>
      <c r="E1" s="572" t="n"/>
      <c r="F1" s="572" t="n"/>
      <c r="G1" s="572" t="n"/>
      <c r="H1" s="572" t="n"/>
      <c r="I1" s="572" t="n"/>
      <c r="J1" s="572" t="n"/>
      <c r="K1" s="572" t="n"/>
      <c r="L1" s="572" t="n"/>
      <c r="M1" s="572" t="n"/>
      <c r="N1" s="572" t="n"/>
      <c r="O1" s="572" t="n"/>
      <c r="P1" s="572" t="n"/>
      <c r="Q1" s="572" t="n"/>
      <c r="R1" s="572" t="n"/>
      <c r="S1" s="572" t="n"/>
      <c r="T1" s="572" t="n"/>
      <c r="U1" s="572" t="n"/>
      <c r="V1" s="572" t="n"/>
      <c r="W1" s="572" t="n"/>
      <c r="X1" s="572" t="n"/>
      <c r="Y1" s="572" t="n"/>
      <c r="Z1" s="572" t="n"/>
    </row>
    <row r="2">
      <c r="A2" s="573" t="n"/>
      <c r="B2" s="579" t="n"/>
      <c r="C2" s="577" t="n"/>
      <c r="D2" s="562" t="n"/>
      <c r="E2" s="562" t="n"/>
      <c r="F2" s="562" t="n"/>
      <c r="G2" s="562" t="n"/>
      <c r="H2" s="562" t="n"/>
      <c r="I2" s="562" t="n"/>
      <c r="J2" s="562" t="n"/>
      <c r="K2" s="562" t="n"/>
      <c r="L2" s="562" t="n"/>
      <c r="M2" s="562" t="n"/>
      <c r="N2" s="562" t="n"/>
      <c r="O2" s="562" t="n"/>
      <c r="P2" s="562" t="n"/>
      <c r="Q2" s="562" t="n"/>
      <c r="R2" s="562" t="n"/>
      <c r="S2" s="562" t="n"/>
      <c r="T2" s="562" t="n"/>
      <c r="U2" s="562" t="n"/>
      <c r="V2" s="562" t="n"/>
      <c r="W2" s="562" t="n"/>
      <c r="X2" s="562" t="n"/>
      <c r="Y2" s="562" t="n"/>
      <c r="Z2" s="562" t="n"/>
    </row>
    <row r="3">
      <c r="A3" s="573" t="inlineStr">
        <is>
          <t>Introduction</t>
        </is>
      </c>
      <c r="B3" s="579" t="n"/>
      <c r="C3" s="577" t="n"/>
      <c r="D3" s="562" t="n"/>
      <c r="E3" s="562" t="n"/>
      <c r="F3" s="562" t="n"/>
      <c r="G3" s="562" t="n"/>
      <c r="H3" s="562" t="n"/>
      <c r="I3" s="562" t="n"/>
      <c r="J3" s="562" t="n"/>
      <c r="K3" s="562" t="n"/>
      <c r="L3" s="562" t="n"/>
      <c r="M3" s="562" t="n"/>
      <c r="N3" s="562" t="n"/>
      <c r="O3" s="562" t="n"/>
      <c r="P3" s="562" t="n"/>
      <c r="Q3" s="562" t="n"/>
      <c r="R3" s="562" t="n"/>
      <c r="S3" s="562" t="n"/>
      <c r="T3" s="562" t="n"/>
      <c r="U3" s="562" t="n"/>
      <c r="V3" s="562" t="n"/>
      <c r="W3" s="562" t="n"/>
      <c r="X3" s="562" t="n"/>
      <c r="Y3" s="562" t="n"/>
      <c r="Z3" s="562" t="n"/>
    </row>
    <row r="4">
      <c r="A4" s="578" t="n"/>
      <c r="B4" s="576" t="inlineStr">
        <is>
          <t>Purpose of the Trimble Media Coverage Tracker</t>
        </is>
      </c>
      <c r="C4" s="577" t="inlineStr">
        <is>
          <t>Provide an automated method to measure the result of Public Relations (PR) activities and media coverage across Trimble with a high level of objectivity.</t>
        </is>
      </c>
      <c r="D4" s="562" t="n"/>
      <c r="E4" s="562" t="n"/>
      <c r="F4" s="562" t="n"/>
      <c r="G4" s="562" t="n"/>
      <c r="H4" s="562" t="n"/>
      <c r="I4" s="562" t="n"/>
      <c r="J4" s="562" t="n"/>
      <c r="K4" s="562" t="n"/>
      <c r="L4" s="562" t="n"/>
      <c r="M4" s="562" t="n"/>
      <c r="N4" s="562" t="n"/>
      <c r="O4" s="562" t="n"/>
      <c r="P4" s="562" t="n"/>
      <c r="Q4" s="562" t="n"/>
      <c r="R4" s="562" t="n"/>
      <c r="S4" s="562" t="n"/>
      <c r="T4" s="562" t="n"/>
      <c r="U4" s="562" t="n"/>
      <c r="V4" s="562" t="n"/>
      <c r="W4" s="562" t="n"/>
      <c r="X4" s="562" t="n"/>
      <c r="Y4" s="562" t="n"/>
      <c r="Z4" s="562" t="n"/>
    </row>
    <row r="5">
      <c r="A5" s="578" t="n"/>
      <c r="B5" s="579" t="n"/>
      <c r="C5" s="577" t="n"/>
      <c r="D5" s="562" t="n"/>
      <c r="E5" s="562" t="n"/>
      <c r="F5" s="562" t="n"/>
      <c r="G5" s="562" t="n"/>
      <c r="H5" s="562" t="n"/>
      <c r="I5" s="562" t="n"/>
      <c r="J5" s="562" t="n"/>
      <c r="K5" s="562" t="n"/>
      <c r="L5" s="562" t="n"/>
      <c r="M5" s="562" t="n"/>
      <c r="N5" s="562" t="n"/>
      <c r="O5" s="562" t="n"/>
      <c r="P5" s="562" t="n"/>
      <c r="Q5" s="562" t="n"/>
      <c r="R5" s="562" t="n"/>
      <c r="S5" s="562" t="n"/>
      <c r="T5" s="562" t="n"/>
      <c r="U5" s="562" t="n"/>
      <c r="V5" s="562" t="n"/>
      <c r="W5" s="562" t="n"/>
      <c r="X5" s="562" t="n"/>
      <c r="Y5" s="562" t="n"/>
      <c r="Z5" s="562" t="n"/>
    </row>
    <row r="6">
      <c r="A6" s="578" t="n"/>
      <c r="B6" s="576" t="inlineStr">
        <is>
          <t>Overview of how the scoring system works</t>
        </is>
      </c>
      <c r="C6" s="577" t="inlineStr">
        <is>
          <t xml:space="preserve">1) Measure effectiveness of news releases and media coverage in delivering on Trimble thematic initiatives. 
2) Measure the domain authority of the publications where Trimble gets media coverage through an objective, third-party service.
3) Combine both scoring systems to create a composite score that averages both scoring systems
</t>
        </is>
      </c>
      <c r="D6" s="562" t="n"/>
      <c r="E6" s="562" t="n"/>
      <c r="F6" s="562" t="n"/>
      <c r="G6" s="562" t="n"/>
      <c r="H6" s="562" t="n"/>
      <c r="I6" s="562" t="n"/>
      <c r="J6" s="562" t="n"/>
      <c r="K6" s="562" t="n"/>
      <c r="L6" s="562" t="n"/>
      <c r="M6" s="562" t="n"/>
      <c r="N6" s="562" t="n"/>
      <c r="O6" s="562" t="n"/>
      <c r="P6" s="562" t="n"/>
      <c r="Q6" s="562" t="n"/>
      <c r="R6" s="562" t="n"/>
      <c r="S6" s="562" t="n"/>
      <c r="T6" s="562" t="n"/>
      <c r="U6" s="562" t="n"/>
      <c r="V6" s="562" t="n"/>
      <c r="W6" s="562" t="n"/>
      <c r="X6" s="562" t="n"/>
      <c r="Y6" s="562" t="n"/>
      <c r="Z6" s="562" t="n"/>
    </row>
    <row r="7">
      <c r="A7" s="578" t="n"/>
      <c r="B7" s="579" t="n"/>
      <c r="C7" s="577" t="n"/>
      <c r="D7" s="562" t="n"/>
      <c r="E7" s="562" t="n"/>
      <c r="F7" s="562" t="n"/>
      <c r="G7" s="562" t="n"/>
      <c r="H7" s="562" t="n"/>
      <c r="I7" s="562" t="n"/>
      <c r="J7" s="562" t="n"/>
      <c r="K7" s="562" t="n"/>
      <c r="L7" s="562" t="n"/>
      <c r="M7" s="562" t="n"/>
      <c r="N7" s="562" t="n"/>
      <c r="O7" s="562" t="n"/>
      <c r="P7" s="562" t="n"/>
      <c r="Q7" s="562" t="n"/>
      <c r="R7" s="562" t="n"/>
      <c r="S7" s="562" t="n"/>
      <c r="T7" s="562" t="n"/>
      <c r="U7" s="562" t="n"/>
      <c r="V7" s="562" t="n"/>
      <c r="W7" s="562" t="n"/>
      <c r="X7" s="562" t="n"/>
      <c r="Y7" s="562" t="n"/>
      <c r="Z7" s="562" t="n"/>
    </row>
    <row r="8">
      <c r="A8" s="578" t="inlineStr">
        <is>
          <t>Scoring Criteria</t>
        </is>
      </c>
      <c r="B8" s="579" t="n"/>
      <c r="C8" s="577" t="n"/>
      <c r="D8" s="562" t="n"/>
      <c r="E8" s="562" t="n"/>
      <c r="F8" s="562" t="n"/>
      <c r="G8" s="562" t="n"/>
      <c r="H8" s="562" t="n"/>
      <c r="I8" s="562" t="n"/>
      <c r="J8" s="562" t="n"/>
      <c r="K8" s="562" t="n"/>
      <c r="L8" s="562" t="n"/>
      <c r="M8" s="562" t="n"/>
      <c r="N8" s="562" t="n"/>
      <c r="O8" s="562" t="n"/>
      <c r="P8" s="562" t="n"/>
      <c r="Q8" s="562" t="n"/>
      <c r="R8" s="562" t="n"/>
      <c r="S8" s="562" t="n"/>
      <c r="T8" s="562" t="n"/>
      <c r="U8" s="562" t="n"/>
      <c r="V8" s="562" t="n"/>
      <c r="W8" s="562" t="n"/>
      <c r="X8" s="562" t="n"/>
      <c r="Y8" s="562" t="n"/>
      <c r="Z8" s="562" t="n"/>
    </row>
    <row r="9">
      <c r="A9" s="578" t="n"/>
      <c r="B9" s="579" t="inlineStr">
        <is>
          <t>Communication Objectives Measurement (COMs)</t>
        </is>
      </c>
      <c r="C9" s="580" t="inlineStr">
        <is>
          <t>Custom criteria provide us with an understanding of how marketing, communications and PR professionals can measure the subjective value of media coverage:</t>
        </is>
      </c>
      <c r="D9" s="562" t="n"/>
      <c r="E9" s="562" t="n"/>
      <c r="F9" s="562" t="n"/>
      <c r="G9" s="562" t="n"/>
      <c r="H9" s="562" t="n"/>
      <c r="I9" s="562" t="n"/>
      <c r="J9" s="562" t="n"/>
      <c r="K9" s="562" t="n"/>
      <c r="L9" s="562" t="n"/>
      <c r="M9" s="562" t="n"/>
      <c r="N9" s="562" t="n"/>
      <c r="O9" s="562" t="n"/>
      <c r="P9" s="562" t="n"/>
      <c r="Q9" s="562" t="n"/>
      <c r="R9" s="562" t="n"/>
      <c r="S9" s="562" t="n"/>
      <c r="T9" s="562" t="n"/>
      <c r="U9" s="562" t="n"/>
      <c r="V9" s="562" t="n"/>
      <c r="W9" s="562" t="n"/>
      <c r="X9" s="562" t="n"/>
      <c r="Y9" s="562" t="n"/>
      <c r="Z9" s="562" t="n"/>
    </row>
    <row r="10">
      <c r="A10" s="578" t="n"/>
      <c r="B10" s="581" t="n"/>
      <c r="C10" s="577" t="inlineStr">
        <is>
          <t>1) Content Type: this defines the format in which the media story is represented or delivered to the end audience.
2) Trimble Assets: this defines which types of assets or content are included within a media story.
3) Media Type: this defines the publisher’s audience type and/or by which kind of channel the media story is delivered.
4) Corporate Themes: this defines which Trimble corporate messaging themes are included within the content/context of the media story.
5) Backlinks: this reflects the number of referral links the media story includes to a Trimble.com domain.</t>
        </is>
      </c>
      <c r="D10" s="562" t="n"/>
      <c r="E10" s="562" t="n"/>
      <c r="F10" s="562" t="n"/>
      <c r="G10" s="562" t="n"/>
      <c r="H10" s="562" t="n"/>
      <c r="I10" s="562" t="n"/>
      <c r="J10" s="562" t="n"/>
      <c r="K10" s="562" t="n"/>
      <c r="L10" s="562" t="n"/>
      <c r="M10" s="562" t="n"/>
      <c r="N10" s="562" t="n"/>
      <c r="O10" s="562" t="n"/>
      <c r="P10" s="562" t="n"/>
      <c r="Q10" s="562" t="n"/>
      <c r="R10" s="562" t="n"/>
      <c r="S10" s="562" t="n"/>
      <c r="T10" s="562" t="n"/>
      <c r="U10" s="562" t="n"/>
      <c r="V10" s="562" t="n"/>
      <c r="W10" s="562" t="n"/>
      <c r="X10" s="562" t="n"/>
      <c r="Y10" s="562" t="n"/>
      <c r="Z10" s="562" t="n"/>
    </row>
    <row r="11">
      <c r="A11" s="578" t="n"/>
      <c r="B11" s="579" t="n"/>
      <c r="C11" s="577" t="n"/>
      <c r="D11" s="562" t="n"/>
      <c r="E11" s="562" t="n"/>
      <c r="F11" s="562" t="n"/>
      <c r="G11" s="562" t="n"/>
      <c r="H11" s="562" t="n"/>
      <c r="I11" s="562" t="n"/>
      <c r="J11" s="562" t="n"/>
      <c r="K11" s="562" t="n"/>
      <c r="L11" s="562" t="n"/>
      <c r="M11" s="562" t="n"/>
      <c r="N11" s="562" t="n"/>
      <c r="O11" s="562" t="n"/>
      <c r="P11" s="562" t="n"/>
      <c r="Q11" s="562" t="n"/>
      <c r="R11" s="562" t="n"/>
      <c r="S11" s="562" t="n"/>
      <c r="T11" s="562" t="n"/>
      <c r="U11" s="562" t="n"/>
      <c r="V11" s="562" t="n"/>
      <c r="W11" s="562" t="n"/>
      <c r="X11" s="562" t="n"/>
      <c r="Y11" s="562" t="n"/>
      <c r="Z11" s="562" t="n"/>
    </row>
    <row r="12">
      <c r="A12" s="578" t="n"/>
      <c r="B12" s="582" t="inlineStr">
        <is>
          <t>Accounting for corporate vs segment (or both)</t>
        </is>
      </c>
      <c r="C12" s="577" t="inlineStr">
        <is>
          <t xml:space="preserve">Corporate:
1) Related news from this segment primarily includes information related to corporate financial results, major business changes, acquisitions or divestitures, corporate philanthropy or groundbreaking technology.
2) Examples include: corporate earnings, AgCo JV, Trimble Foundation Fund, Trimble Ventures.
</t>
        </is>
      </c>
      <c r="D12" s="562" t="n"/>
      <c r="E12" s="562" t="n"/>
      <c r="F12" s="562" t="n"/>
      <c r="G12" s="562" t="n"/>
      <c r="H12" s="562" t="n"/>
      <c r="I12" s="562" t="n"/>
      <c r="J12" s="562" t="n"/>
      <c r="K12" s="562" t="n"/>
      <c r="L12" s="562" t="n"/>
      <c r="M12" s="562" t="n"/>
      <c r="N12" s="562" t="n"/>
      <c r="O12" s="562" t="n"/>
      <c r="P12" s="562" t="n"/>
      <c r="Q12" s="562" t="n"/>
      <c r="R12" s="562" t="n"/>
      <c r="S12" s="562" t="n"/>
      <c r="T12" s="562" t="n"/>
      <c r="U12" s="562" t="n"/>
      <c r="V12" s="562" t="n"/>
      <c r="W12" s="562" t="n"/>
      <c r="X12" s="562" t="n"/>
      <c r="Y12" s="562" t="n"/>
      <c r="Z12" s="562" t="n"/>
    </row>
    <row r="13">
      <c r="A13" s="578" t="n"/>
      <c r="B13" s="579" t="n"/>
      <c r="C13" s="577" t="inlineStr">
        <is>
          <t xml:space="preserve">AECO (Architects, Engineers, Contractors, Owners):
1) Related news from this segment primarily includes mentions of AECO software solutions.
</t>
        </is>
      </c>
      <c r="D13" s="562" t="n"/>
      <c r="E13" s="562" t="n"/>
      <c r="F13" s="562" t="n"/>
      <c r="G13" s="562" t="n"/>
      <c r="H13" s="562" t="n"/>
      <c r="I13" s="562" t="n"/>
      <c r="J13" s="562" t="n"/>
      <c r="K13" s="562" t="n"/>
      <c r="L13" s="562" t="n"/>
      <c r="M13" s="562" t="n"/>
      <c r="N13" s="562" t="n"/>
      <c r="O13" s="562" t="n"/>
      <c r="P13" s="562" t="n"/>
      <c r="Q13" s="562" t="n"/>
      <c r="R13" s="562" t="n"/>
      <c r="S13" s="562" t="n"/>
      <c r="T13" s="562" t="n"/>
      <c r="U13" s="562" t="n"/>
      <c r="V13" s="562" t="n"/>
      <c r="W13" s="562" t="n"/>
      <c r="X13" s="562" t="n"/>
      <c r="Y13" s="562" t="n"/>
      <c r="Z13" s="562" t="n"/>
    </row>
    <row r="14">
      <c r="A14" s="578" t="n"/>
      <c r="B14" s="579" t="n"/>
      <c r="C14" s="577" t="inlineStr">
        <is>
          <t>Field Systems:
1) Related news from this segment primarily includes hardware-centric businesses (geospatial, BCFS, CCFS,  Applanix, OEM GNSS, Auto IoT and TAP).
2) Additional "Field Systems Themes" added for dropdown menu selection in "MediaScorecard" tab. Themes include; Smallsite contractor, Data centers, Solar Farms, Energy/Utilities, Telecom, Field Robotics, Jamming/Spoofing, Solar Cycle 2025</t>
        </is>
      </c>
      <c r="D14" s="562" t="n"/>
      <c r="E14" s="562" t="n"/>
      <c r="F14" s="562" t="n"/>
      <c r="G14" s="562" t="n"/>
      <c r="H14" s="562" t="n"/>
      <c r="I14" s="562" t="n"/>
      <c r="J14" s="562" t="n"/>
      <c r="K14" s="562" t="n"/>
      <c r="L14" s="562" t="n"/>
      <c r="M14" s="562" t="n"/>
      <c r="N14" s="562" t="n"/>
      <c r="O14" s="562" t="n"/>
      <c r="P14" s="562" t="n"/>
      <c r="Q14" s="562" t="n"/>
      <c r="R14" s="562" t="n"/>
      <c r="S14" s="562" t="n"/>
      <c r="T14" s="562" t="n"/>
      <c r="U14" s="562" t="n"/>
      <c r="V14" s="562" t="n"/>
      <c r="W14" s="562" t="n"/>
      <c r="X14" s="562" t="n"/>
      <c r="Y14" s="562" t="n"/>
      <c r="Z14" s="562" t="n"/>
    </row>
    <row r="15">
      <c r="A15" s="578" t="n"/>
      <c r="B15" s="579" t="n"/>
      <c r="C15" s="577" t="inlineStr">
        <is>
          <t xml:space="preserve">T&amp;L (Transportation &amp; Logistics):
1) Related news from this segment primarily includes the  Transportation businesses including Transporeon, Forestry and Rail, reflecting customers working in long-haul trucking and freight shipper markets.
</t>
        </is>
      </c>
      <c r="D15" s="562" t="n"/>
      <c r="E15" s="562" t="n"/>
      <c r="F15" s="562" t="n"/>
      <c r="G15" s="562" t="n"/>
      <c r="H15" s="562" t="n"/>
      <c r="I15" s="562" t="n"/>
      <c r="J15" s="562" t="n"/>
      <c r="K15" s="562" t="n"/>
      <c r="L15" s="562" t="n"/>
      <c r="M15" s="562" t="n"/>
      <c r="N15" s="562" t="n"/>
      <c r="O15" s="562" t="n"/>
      <c r="P15" s="562" t="n"/>
      <c r="Q15" s="562" t="n"/>
      <c r="R15" s="562" t="n"/>
      <c r="S15" s="562" t="n"/>
      <c r="T15" s="562" t="n"/>
      <c r="U15" s="562" t="n"/>
      <c r="V15" s="562" t="n"/>
      <c r="W15" s="562" t="n"/>
      <c r="X15" s="562" t="n"/>
      <c r="Y15" s="562" t="n"/>
      <c r="Z15" s="562" t="n"/>
    </row>
    <row r="16">
      <c r="A16" s="578" t="n"/>
      <c r="B16" s="579" t="n"/>
      <c r="D16" s="562" t="n"/>
      <c r="E16" s="562" t="n"/>
      <c r="F16" s="562" t="n"/>
      <c r="G16" s="562" t="n"/>
      <c r="H16" s="562" t="n"/>
      <c r="I16" s="562" t="n"/>
      <c r="J16" s="562" t="n"/>
      <c r="K16" s="562" t="n"/>
      <c r="L16" s="562" t="n"/>
      <c r="M16" s="562" t="n"/>
      <c r="N16" s="562" t="n"/>
      <c r="O16" s="562" t="n"/>
      <c r="P16" s="562" t="n"/>
      <c r="Q16" s="562" t="n"/>
      <c r="R16" s="562" t="n"/>
      <c r="S16" s="562" t="n"/>
      <c r="T16" s="562" t="n"/>
      <c r="U16" s="562" t="n"/>
      <c r="V16" s="562" t="n"/>
      <c r="W16" s="562" t="n"/>
      <c r="X16" s="562" t="n"/>
      <c r="Y16" s="562" t="n"/>
      <c r="Z16" s="562" t="n"/>
    </row>
    <row r="17">
      <c r="A17" s="578" t="n"/>
      <c r="B17" s="585" t="inlineStr">
        <is>
          <t>Semrush Domain Authority Scoring System</t>
        </is>
      </c>
      <c r="C17" s="584" t="inlineStr">
        <is>
          <t xml:space="preserve">In Semrush, Authority Score is a compound metric that evaluates a webpage or domain’s quality with a score from zero to 100. </t>
        </is>
      </c>
      <c r="D17" s="562" t="n"/>
      <c r="E17" s="562" t="n"/>
      <c r="F17" s="562" t="n"/>
      <c r="G17" s="562" t="n"/>
      <c r="H17" s="562" t="n"/>
      <c r="I17" s="562" t="n"/>
      <c r="J17" s="562" t="n"/>
      <c r="K17" s="562" t="n"/>
      <c r="L17" s="562" t="n"/>
      <c r="M17" s="562" t="n"/>
      <c r="N17" s="562" t="n"/>
      <c r="O17" s="562" t="n"/>
      <c r="P17" s="562" t="n"/>
      <c r="Q17" s="562" t="n"/>
      <c r="R17" s="562" t="n"/>
      <c r="S17" s="562" t="n"/>
      <c r="T17" s="562" t="n"/>
      <c r="U17" s="562" t="n"/>
      <c r="V17" s="562" t="n"/>
      <c r="W17" s="562" t="n"/>
      <c r="X17" s="562" t="n"/>
      <c r="Y17" s="562" t="n"/>
      <c r="Z17" s="562" t="n"/>
    </row>
    <row r="18">
      <c r="A18" s="578" t="n"/>
      <c r="C18" s="577" t="n"/>
      <c r="D18" s="562" t="n"/>
      <c r="E18" s="562" t="n"/>
      <c r="F18" s="562" t="n"/>
      <c r="G18" s="562" t="n"/>
      <c r="H18" s="562" t="n"/>
      <c r="I18" s="562" t="n"/>
      <c r="J18" s="562" t="n"/>
      <c r="K18" s="562" t="n"/>
      <c r="L18" s="562" t="n"/>
      <c r="M18" s="562" t="n"/>
      <c r="N18" s="562" t="n"/>
      <c r="O18" s="562" t="n"/>
      <c r="P18" s="562" t="n"/>
      <c r="Q18" s="562" t="n"/>
      <c r="R18" s="562" t="n"/>
      <c r="S18" s="562" t="n"/>
      <c r="T18" s="562" t="n"/>
      <c r="U18" s="562" t="n"/>
      <c r="V18" s="562" t="n"/>
      <c r="W18" s="562" t="n"/>
      <c r="X18" s="562" t="n"/>
      <c r="Y18" s="562" t="n"/>
      <c r="Z18" s="562" t="n"/>
    </row>
    <row r="19">
      <c r="A19" s="578" t="n"/>
      <c r="B19" s="579" t="n"/>
      <c r="C19" s="577" t="inlineStr">
        <is>
          <t>Authority Score is the result of calculations that use AI and machine learning to measure a domain’s authority based on three main facets (composing of ~30 factors):
1) Link Power: quality and quantity of backlinks
2) Organic Traffic: estimated monthly average of organic search traffic 
3) Spam Factors: indicators of a spammy vs. natural link profile</t>
        </is>
      </c>
      <c r="D19" s="562" t="n"/>
      <c r="E19" s="585" t="n"/>
      <c r="F19" s="562" t="n"/>
      <c r="G19" s="562" t="n"/>
      <c r="H19" s="562" t="n"/>
      <c r="I19" s="562" t="n"/>
      <c r="J19" s="562" t="n"/>
      <c r="K19" s="562" t="n"/>
      <c r="L19" s="562" t="n"/>
      <c r="M19" s="562" t="n"/>
      <c r="N19" s="562" t="n"/>
      <c r="O19" s="562" t="n"/>
      <c r="P19" s="562" t="n"/>
      <c r="Q19" s="562" t="n"/>
      <c r="R19" s="562" t="n"/>
      <c r="S19" s="562" t="n"/>
      <c r="T19" s="562" t="n"/>
      <c r="U19" s="562" t="n"/>
      <c r="V19" s="562" t="n"/>
      <c r="W19" s="562" t="n"/>
      <c r="X19" s="562" t="n"/>
      <c r="Y19" s="562" t="n"/>
      <c r="Z19" s="562" t="n"/>
    </row>
    <row r="20">
      <c r="A20" s="578" t="n"/>
      <c r="B20" s="579" t="n"/>
      <c r="C20" s="577" t="n"/>
      <c r="D20" s="562" t="n"/>
      <c r="E20" s="562" t="n"/>
      <c r="F20" s="562" t="n"/>
      <c r="G20" s="562" t="n"/>
      <c r="H20" s="562" t="n"/>
      <c r="I20" s="562" t="n"/>
      <c r="J20" s="562" t="n"/>
      <c r="K20" s="562" t="n"/>
      <c r="L20" s="562" t="n"/>
      <c r="M20" s="562" t="n"/>
      <c r="N20" s="562" t="n"/>
      <c r="O20" s="562" t="n"/>
      <c r="P20" s="562" t="n"/>
      <c r="Q20" s="562" t="n"/>
      <c r="R20" s="562" t="n"/>
      <c r="S20" s="562" t="n"/>
      <c r="T20" s="562" t="n"/>
      <c r="U20" s="562" t="n"/>
      <c r="V20" s="562" t="n"/>
      <c r="W20" s="562" t="n"/>
      <c r="X20" s="562" t="n"/>
      <c r="Y20" s="562" t="n"/>
      <c r="Z20" s="562" t="n"/>
    </row>
    <row r="21">
      <c r="A21" s="578" t="n"/>
      <c r="B21" s="585" t="inlineStr">
        <is>
          <t>StratComs Composite Score</t>
        </is>
      </c>
      <c r="C21" s="577" t="inlineStr">
        <is>
          <t>Is the combination of both independent scoring systems into one single score that accounts for measurements relevant to Trimble and objective measurements relative to the publisher.</t>
        </is>
      </c>
      <c r="D21" s="562" t="n"/>
      <c r="E21" s="562" t="n"/>
      <c r="F21" s="562" t="n"/>
      <c r="G21" s="562" t="n"/>
      <c r="H21" s="562" t="n"/>
      <c r="I21" s="562" t="n"/>
      <c r="J21" s="562" t="n"/>
      <c r="K21" s="562" t="n"/>
      <c r="L21" s="562" t="n"/>
      <c r="M21" s="562" t="n"/>
      <c r="N21" s="562" t="n"/>
      <c r="O21" s="562" t="n"/>
      <c r="P21" s="562" t="n"/>
      <c r="Q21" s="562" t="n"/>
      <c r="R21" s="562" t="n"/>
      <c r="S21" s="562" t="n"/>
      <c r="T21" s="562" t="n"/>
      <c r="U21" s="562" t="n"/>
      <c r="V21" s="562" t="n"/>
      <c r="W21" s="562" t="n"/>
      <c r="X21" s="562" t="n"/>
      <c r="Y21" s="562" t="n"/>
      <c r="Z21" s="562" t="n"/>
    </row>
    <row r="22">
      <c r="A22" s="578" t="n"/>
      <c r="B22" s="579" t="n"/>
      <c r="C22" s="577" t="n"/>
      <c r="D22" s="562" t="n"/>
      <c r="E22" s="562" t="n"/>
      <c r="F22" s="562" t="n"/>
      <c r="G22" s="562" t="n"/>
      <c r="H22" s="562" t="n"/>
      <c r="I22" s="562" t="n"/>
      <c r="J22" s="562" t="n"/>
      <c r="K22" s="562" t="n"/>
      <c r="L22" s="562" t="n"/>
      <c r="M22" s="562" t="n"/>
      <c r="N22" s="562" t="n"/>
      <c r="O22" s="562" t="n"/>
      <c r="P22" s="562" t="n"/>
      <c r="Q22" s="562" t="n"/>
      <c r="R22" s="562" t="n"/>
      <c r="S22" s="562" t="n"/>
      <c r="T22" s="562" t="n"/>
      <c r="U22" s="562" t="n"/>
      <c r="V22" s="562" t="n"/>
      <c r="W22" s="562" t="n"/>
      <c r="X22" s="562" t="n"/>
      <c r="Y22" s="562" t="n"/>
      <c r="Z22" s="562" t="n"/>
    </row>
    <row r="23">
      <c r="A23" s="586" t="inlineStr">
        <is>
          <t>Scoring System</t>
        </is>
      </c>
      <c r="B23" s="579" t="n"/>
      <c r="C23" s="577" t="n"/>
      <c r="D23" s="562" t="n"/>
      <c r="E23" s="562" t="n"/>
      <c r="F23" s="562" t="n"/>
      <c r="G23" s="562" t="n"/>
      <c r="H23" s="562" t="n"/>
      <c r="I23" s="562" t="n"/>
      <c r="J23" s="562" t="n"/>
      <c r="K23" s="562" t="n"/>
      <c r="L23" s="562" t="n"/>
      <c r="M23" s="562" t="n"/>
      <c r="N23" s="562" t="n"/>
      <c r="O23" s="562" t="n"/>
      <c r="P23" s="562" t="n"/>
      <c r="Q23" s="562" t="n"/>
      <c r="R23" s="562" t="n"/>
      <c r="S23" s="562" t="n"/>
      <c r="T23" s="562" t="n"/>
      <c r="U23" s="562" t="n"/>
      <c r="V23" s="562" t="n"/>
      <c r="W23" s="562" t="n"/>
      <c r="X23" s="562" t="n"/>
      <c r="Y23" s="562" t="n"/>
      <c r="Z23" s="562" t="n"/>
    </row>
    <row r="24">
      <c r="A24" s="578" t="n"/>
      <c r="B24" s="579" t="inlineStr">
        <is>
          <t>A step-by-step process for calculating scores:</t>
        </is>
      </c>
      <c r="C24" s="580" t="inlineStr">
        <is>
          <t>For the COMs score, each piece of media coverage accrues cumulative points based on the following system:</t>
        </is>
      </c>
      <c r="D24" s="562" t="n"/>
      <c r="E24" s="562" t="n"/>
      <c r="F24" s="562" t="n"/>
      <c r="G24" s="562" t="n"/>
      <c r="H24" s="562" t="n"/>
      <c r="I24" s="562" t="n"/>
      <c r="J24" s="562" t="n"/>
      <c r="K24" s="562" t="n"/>
      <c r="L24" s="562" t="n"/>
      <c r="M24" s="562" t="n"/>
      <c r="N24" s="562" t="n"/>
      <c r="O24" s="562" t="n"/>
      <c r="P24" s="562" t="n"/>
      <c r="Q24" s="562" t="n"/>
      <c r="R24" s="562" t="n"/>
      <c r="S24" s="562" t="n"/>
      <c r="T24" s="562" t="n"/>
      <c r="U24" s="562" t="n"/>
      <c r="V24" s="562" t="n"/>
      <c r="W24" s="562" t="n"/>
      <c r="X24" s="562" t="n"/>
      <c r="Y24" s="562" t="n"/>
      <c r="Z24" s="562" t="n"/>
    </row>
    <row r="25">
      <c r="A25" s="578" t="n"/>
      <c r="B25" s="579" t="n"/>
      <c r="C25" s="580" t="n"/>
      <c r="D25" s="562" t="n"/>
      <c r="E25" s="562" t="n"/>
      <c r="F25" s="562" t="n"/>
      <c r="G25" s="562" t="n"/>
      <c r="H25" s="562" t="n"/>
      <c r="I25" s="562" t="n"/>
      <c r="J25" s="562" t="n"/>
      <c r="K25" s="562" t="n"/>
      <c r="L25" s="562" t="n"/>
      <c r="M25" s="562" t="n"/>
      <c r="N25" s="562" t="n"/>
      <c r="O25" s="562" t="n"/>
      <c r="P25" s="562" t="n"/>
      <c r="Q25" s="562" t="n"/>
      <c r="R25" s="562" t="n"/>
      <c r="S25" s="562" t="n"/>
      <c r="T25" s="562" t="n"/>
      <c r="U25" s="562" t="n"/>
      <c r="V25" s="562" t="n"/>
      <c r="W25" s="562" t="n"/>
      <c r="X25" s="562" t="n"/>
      <c r="Y25" s="562" t="n"/>
      <c r="Z25" s="562" t="n"/>
    </row>
    <row r="26">
      <c r="A26" s="578" t="n"/>
      <c r="B26" s="587" t="inlineStr">
        <is>
          <t>Content Type:</t>
        </is>
      </c>
      <c r="C26" s="577" t="inlineStr">
        <is>
          <t xml:space="preserve">
1) Thought leadership / Byline article = 10 points
2) Journalist Feature = 12 points
3) Customer Focus = 5 points
4) Award = 3 points
5) Podcast = 12 points
6) News release pickup = 2 points
7) Mention = 0 points
</t>
        </is>
      </c>
      <c r="D26" s="562" t="n"/>
      <c r="E26" s="562" t="n"/>
      <c r="F26" s="562" t="n"/>
      <c r="G26" s="562" t="n"/>
      <c r="H26" s="562" t="n"/>
      <c r="I26" s="562" t="n"/>
      <c r="J26" s="562" t="n"/>
      <c r="K26" s="562" t="n"/>
      <c r="L26" s="562" t="n"/>
      <c r="M26" s="562" t="n"/>
      <c r="N26" s="562" t="n"/>
      <c r="O26" s="562" t="n"/>
      <c r="P26" s="562" t="n"/>
      <c r="Q26" s="562" t="n"/>
      <c r="R26" s="562" t="n"/>
      <c r="S26" s="562" t="n"/>
      <c r="T26" s="562" t="n"/>
      <c r="U26" s="562" t="n"/>
      <c r="V26" s="562" t="n"/>
      <c r="W26" s="562" t="n"/>
      <c r="X26" s="562" t="n"/>
      <c r="Y26" s="562" t="n"/>
      <c r="Z26" s="562" t="n"/>
    </row>
    <row r="27">
      <c r="A27" s="578" t="n"/>
      <c r="B27" s="587" t="n"/>
      <c r="C27" s="577" t="n"/>
      <c r="D27" s="562" t="n"/>
      <c r="E27" s="562" t="n"/>
      <c r="F27" s="562" t="n"/>
      <c r="G27" s="562" t="n"/>
      <c r="H27" s="562" t="n"/>
      <c r="I27" s="562" t="n"/>
      <c r="J27" s="562" t="n"/>
      <c r="K27" s="562" t="n"/>
      <c r="L27" s="562" t="n"/>
      <c r="M27" s="562" t="n"/>
      <c r="N27" s="562" t="n"/>
      <c r="O27" s="562" t="n"/>
      <c r="P27" s="562" t="n"/>
      <c r="Q27" s="562" t="n"/>
      <c r="R27" s="562" t="n"/>
      <c r="S27" s="562" t="n"/>
      <c r="T27" s="562" t="n"/>
      <c r="U27" s="562" t="n"/>
      <c r="V27" s="562" t="n"/>
      <c r="W27" s="562" t="n"/>
      <c r="X27" s="562" t="n"/>
      <c r="Y27" s="562" t="n"/>
      <c r="Z27" s="562" t="n"/>
    </row>
    <row r="28">
      <c r="A28" s="578" t="n"/>
      <c r="B28" s="587" t="inlineStr">
        <is>
          <t>Trimble Assets Included:</t>
        </is>
      </c>
      <c r="C28" s="577" t="inlineStr">
        <is>
          <t xml:space="preserve">
1) Video feature = 5 points
2) Quote from Trimble spokesperson = 5 points
3) Trimble branded image = 3 points
4) Trimble title mention = 3 points
</t>
        </is>
      </c>
      <c r="D28" s="562" t="n"/>
      <c r="E28" s="562" t="n"/>
      <c r="F28" s="562" t="n"/>
      <c r="G28" s="562" t="n"/>
      <c r="H28" s="562" t="n"/>
      <c r="I28" s="562" t="n"/>
      <c r="J28" s="562" t="n"/>
      <c r="K28" s="562" t="n"/>
      <c r="L28" s="562" t="n"/>
      <c r="M28" s="562" t="n"/>
      <c r="N28" s="562" t="n"/>
      <c r="O28" s="562" t="n"/>
      <c r="P28" s="562" t="n"/>
      <c r="Q28" s="562" t="n"/>
      <c r="R28" s="562" t="n"/>
      <c r="S28" s="562" t="n"/>
      <c r="T28" s="562" t="n"/>
      <c r="U28" s="562" t="n"/>
      <c r="V28" s="562" t="n"/>
      <c r="W28" s="562" t="n"/>
      <c r="X28" s="562" t="n"/>
      <c r="Y28" s="562" t="n"/>
      <c r="Z28" s="562" t="n"/>
    </row>
    <row r="29">
      <c r="A29" s="578" t="n"/>
      <c r="B29" s="587" t="n"/>
      <c r="C29" s="577" t="n"/>
      <c r="D29" s="562" t="n"/>
      <c r="E29" s="562" t="n"/>
      <c r="F29" s="562" t="n"/>
      <c r="G29" s="562" t="n"/>
      <c r="H29" s="562" t="n"/>
      <c r="I29" s="562" t="n"/>
      <c r="J29" s="562" t="n"/>
      <c r="K29" s="562" t="n"/>
      <c r="L29" s="562" t="n"/>
      <c r="M29" s="562" t="n"/>
      <c r="N29" s="562" t="n"/>
      <c r="O29" s="562" t="n"/>
      <c r="P29" s="562" t="n"/>
      <c r="Q29" s="562" t="n"/>
      <c r="R29" s="562" t="n"/>
      <c r="S29" s="562" t="n"/>
      <c r="T29" s="562" t="n"/>
      <c r="U29" s="562" t="n"/>
      <c r="V29" s="562" t="n"/>
      <c r="W29" s="562" t="n"/>
      <c r="X29" s="562" t="n"/>
      <c r="Y29" s="562" t="n"/>
      <c r="Z29" s="562" t="n"/>
    </row>
    <row r="30">
      <c r="A30" s="578" t="n"/>
      <c r="B30" s="587" t="inlineStr">
        <is>
          <t>Media Type:</t>
        </is>
      </c>
      <c r="C30" s="577" t="inlineStr">
        <is>
          <t xml:space="preserve">
1) Tier 1: Business/Finance Publication = 12 points
2) Tier 1: Dailies = 12 points
3) Tier 1: TV/Radio = 12 points
4) Tier 1: Technology Publication = 8 points
5) Tier 1: Industry Publication = 8 points
6) Tier 2: Regional, Local Dailies, Business Publications = 5 points
7) Tier 2: Trade Publications = 5 points
8) Tier 2: Technology Publication = 3 points
9) Tier 2: Adjacent Industry Publication = 3 points</t>
        </is>
      </c>
      <c r="D30" s="562" t="n"/>
      <c r="E30" s="562" t="n"/>
      <c r="F30" s="562" t="n"/>
      <c r="G30" s="562" t="n"/>
      <c r="H30" s="562" t="n"/>
      <c r="I30" s="562" t="n"/>
      <c r="J30" s="562" t="n"/>
      <c r="K30" s="562" t="n"/>
      <c r="L30" s="562" t="n"/>
      <c r="M30" s="562" t="n"/>
      <c r="N30" s="562" t="n"/>
      <c r="O30" s="562" t="n"/>
      <c r="P30" s="562" t="n"/>
      <c r="Q30" s="562" t="n"/>
      <c r="R30" s="562" t="n"/>
      <c r="S30" s="562" t="n"/>
      <c r="T30" s="562" t="n"/>
      <c r="U30" s="562" t="n"/>
      <c r="V30" s="562" t="n"/>
      <c r="W30" s="562" t="n"/>
      <c r="X30" s="562" t="n"/>
      <c r="Y30" s="562" t="n"/>
      <c r="Z30" s="562" t="n"/>
    </row>
    <row r="31">
      <c r="A31" s="578" t="n"/>
      <c r="B31" s="587" t="n"/>
      <c r="C31" s="577" t="n"/>
      <c r="D31" s="562" t="n"/>
      <c r="E31" s="562" t="n"/>
      <c r="F31" s="562" t="n"/>
      <c r="G31" s="562" t="n"/>
      <c r="H31" s="562" t="n"/>
      <c r="I31" s="562" t="n"/>
      <c r="J31" s="562" t="n"/>
      <c r="K31" s="562" t="n"/>
      <c r="L31" s="562" t="n"/>
      <c r="M31" s="562" t="n"/>
      <c r="N31" s="562" t="n"/>
      <c r="O31" s="562" t="n"/>
      <c r="P31" s="562" t="n"/>
      <c r="Q31" s="562" t="n"/>
      <c r="R31" s="562" t="n"/>
      <c r="S31" s="562" t="n"/>
      <c r="T31" s="562" t="n"/>
      <c r="U31" s="562" t="n"/>
      <c r="V31" s="562" t="n"/>
      <c r="W31" s="562" t="n"/>
      <c r="X31" s="562" t="n"/>
      <c r="Y31" s="562" t="n"/>
      <c r="Z31" s="562" t="n"/>
    </row>
    <row r="32">
      <c r="A32" s="578" t="n"/>
      <c r="B32" s="587" t="inlineStr">
        <is>
          <t>Growth Areas</t>
        </is>
      </c>
      <c r="C32" s="580" t="inlineStr">
        <is>
          <t>A definition of the Growth Areas with their respective keywords can be found under the tab “Themes defined.”</t>
        </is>
      </c>
      <c r="D32" s="562" t="n"/>
      <c r="E32" s="562" t="n"/>
      <c r="F32" s="562" t="n"/>
      <c r="G32" s="562" t="n"/>
      <c r="H32" s="562" t="n"/>
      <c r="I32" s="562" t="n"/>
      <c r="J32" s="562" t="n"/>
      <c r="K32" s="562" t="n"/>
      <c r="L32" s="562" t="n"/>
      <c r="M32" s="562" t="n"/>
      <c r="N32" s="562" t="n"/>
      <c r="O32" s="562" t="n"/>
      <c r="P32" s="562" t="n"/>
      <c r="Q32" s="562" t="n"/>
      <c r="R32" s="562" t="n"/>
      <c r="S32" s="562" t="n"/>
      <c r="T32" s="562" t="n"/>
      <c r="U32" s="562" t="n"/>
      <c r="V32" s="562" t="n"/>
      <c r="W32" s="562" t="n"/>
      <c r="X32" s="562" t="n"/>
      <c r="Y32" s="562" t="n"/>
      <c r="Z32" s="562" t="n"/>
    </row>
    <row r="33">
      <c r="A33" s="578" t="n"/>
      <c r="B33" s="579" t="n"/>
      <c r="C33" s="577" t="inlineStr">
        <is>
          <t xml:space="preserve">
1) Artificial Intelligence = 5 points
2) Infrastructure = 5 points
</t>
        </is>
      </c>
      <c r="D33" s="562" t="n"/>
      <c r="E33" s="562" t="n"/>
      <c r="F33" s="562" t="n"/>
      <c r="G33" s="562" t="n"/>
      <c r="H33" s="562" t="n"/>
      <c r="I33" s="562" t="n"/>
      <c r="J33" s="562" t="n"/>
      <c r="K33" s="562" t="n"/>
      <c r="L33" s="562" t="n"/>
      <c r="M33" s="562" t="n"/>
      <c r="N33" s="562" t="n"/>
      <c r="O33" s="562" t="n"/>
      <c r="P33" s="562" t="n"/>
      <c r="Q33" s="562" t="n"/>
      <c r="R33" s="562" t="n"/>
      <c r="S33" s="562" t="n"/>
      <c r="T33" s="562" t="n"/>
      <c r="U33" s="562" t="n"/>
      <c r="V33" s="562" t="n"/>
      <c r="W33" s="562" t="n"/>
      <c r="X33" s="562" t="n"/>
      <c r="Y33" s="562" t="n"/>
      <c r="Z33" s="562" t="n"/>
    </row>
    <row r="34">
      <c r="A34" s="578" t="n"/>
      <c r="B34" s="579" t="n"/>
      <c r="C34" s="577" t="n"/>
      <c r="D34" s="562" t="n"/>
      <c r="E34" s="562" t="n"/>
      <c r="F34" s="562" t="n"/>
      <c r="G34" s="562" t="n"/>
      <c r="H34" s="562" t="n"/>
      <c r="I34" s="562" t="n"/>
      <c r="J34" s="562" t="n"/>
      <c r="K34" s="562" t="n"/>
      <c r="L34" s="562" t="n"/>
      <c r="M34" s="562" t="n"/>
      <c r="N34" s="562" t="n"/>
      <c r="O34" s="562" t="n"/>
      <c r="P34" s="562" t="n"/>
      <c r="Q34" s="562" t="n"/>
      <c r="R34" s="562" t="n"/>
      <c r="S34" s="562" t="n"/>
      <c r="T34" s="562" t="n"/>
      <c r="U34" s="562" t="n"/>
      <c r="V34" s="562" t="n"/>
      <c r="W34" s="562" t="n"/>
      <c r="X34" s="562" t="n"/>
      <c r="Y34" s="562" t="n"/>
      <c r="Z34" s="562" t="n"/>
    </row>
    <row r="35">
      <c r="A35" s="578" t="n"/>
      <c r="B35" s="587" t="inlineStr">
        <is>
          <t>Corporate Themes</t>
        </is>
      </c>
      <c r="C35" s="580" t="inlineStr">
        <is>
          <t>A definition of the Corporate Messages with their respective keywords can be found under the tab “Corporate Themes defined.”</t>
        </is>
      </c>
      <c r="D35" s="562" t="n"/>
      <c r="E35" s="562" t="n"/>
      <c r="F35" s="562" t="n"/>
      <c r="G35" s="562" t="n"/>
      <c r="H35" s="562" t="n"/>
      <c r="I35" s="562" t="n"/>
      <c r="J35" s="562" t="n"/>
      <c r="K35" s="562" t="n"/>
      <c r="L35" s="562" t="n"/>
      <c r="M35" s="562" t="n"/>
      <c r="N35" s="562" t="n"/>
      <c r="O35" s="562" t="n"/>
      <c r="P35" s="562" t="n"/>
      <c r="Q35" s="562" t="n"/>
      <c r="R35" s="562" t="n"/>
      <c r="S35" s="562" t="n"/>
      <c r="T35" s="562" t="n"/>
      <c r="U35" s="562" t="n"/>
      <c r="V35" s="562" t="n"/>
      <c r="W35" s="562" t="n"/>
      <c r="X35" s="562" t="n"/>
      <c r="Y35" s="562" t="n"/>
      <c r="Z35" s="562" t="n"/>
    </row>
    <row r="36">
      <c r="A36" s="578" t="n"/>
      <c r="B36" s="579" t="n"/>
      <c r="C36" s="577" t="inlineStr">
        <is>
          <t xml:space="preserve">
1) Trimble Revenue / Business growth = 12 points
2) Digital 2 Physical / Phys 2 Dig. = 12 points
3) Connected Ecosystems = 12 points
4) Environmental Sustainability = 12 points
5) Trust &amp; Security = 12 points
6) Workforce Optimization = 12 points	
7) Innovation = 12 points
</t>
        </is>
      </c>
      <c r="D36" s="562" t="n"/>
      <c r="E36" s="562" t="n"/>
      <c r="F36" s="562" t="n"/>
      <c r="G36" s="562" t="n"/>
      <c r="H36" s="562" t="n"/>
      <c r="I36" s="562" t="n"/>
      <c r="J36" s="562" t="n"/>
      <c r="K36" s="562" t="n"/>
      <c r="L36" s="562" t="n"/>
      <c r="M36" s="562" t="n"/>
      <c r="N36" s="562" t="n"/>
      <c r="O36" s="562" t="n"/>
      <c r="P36" s="562" t="n"/>
      <c r="Q36" s="562" t="n"/>
      <c r="R36" s="562" t="n"/>
      <c r="S36" s="562" t="n"/>
      <c r="T36" s="562" t="n"/>
      <c r="U36" s="562" t="n"/>
      <c r="V36" s="562" t="n"/>
      <c r="W36" s="562" t="n"/>
      <c r="X36" s="562" t="n"/>
      <c r="Y36" s="562" t="n"/>
      <c r="Z36" s="562" t="n"/>
    </row>
    <row r="37">
      <c r="A37" s="578" t="n"/>
      <c r="B37" s="579" t="n"/>
      <c r="C37" s="577" t="n"/>
      <c r="D37" s="562" t="n"/>
      <c r="E37" s="562" t="n"/>
      <c r="F37" s="562" t="n"/>
      <c r="G37" s="562" t="n"/>
      <c r="H37" s="562" t="n"/>
      <c r="I37" s="562" t="n"/>
      <c r="J37" s="562" t="n"/>
      <c r="K37" s="562" t="n"/>
      <c r="L37" s="562" t="n"/>
      <c r="M37" s="562" t="n"/>
      <c r="N37" s="562" t="n"/>
      <c r="O37" s="562" t="n"/>
      <c r="P37" s="562" t="n"/>
      <c r="Q37" s="562" t="n"/>
      <c r="R37" s="562" t="n"/>
      <c r="S37" s="562" t="n"/>
      <c r="T37" s="562" t="n"/>
      <c r="U37" s="562" t="n"/>
      <c r="V37" s="562" t="n"/>
      <c r="W37" s="562" t="n"/>
      <c r="X37" s="562" t="n"/>
      <c r="Y37" s="562" t="n"/>
      <c r="Z37" s="562" t="n"/>
    </row>
    <row r="38">
      <c r="A38" s="578" t="n"/>
      <c r="B38" s="587" t="inlineStr">
        <is>
          <t>Backlinks Included</t>
        </is>
      </c>
      <c r="C38" s="585" t="inlineStr">
        <is>
          <t>2 points per link back to a Trimble.com domain</t>
        </is>
      </c>
      <c r="D38" s="562" t="n"/>
      <c r="E38" s="562" t="n"/>
      <c r="F38" s="562" t="n"/>
      <c r="G38" s="562" t="n"/>
      <c r="H38" s="562" t="n"/>
      <c r="I38" s="562" t="n"/>
      <c r="J38" s="562" t="n"/>
      <c r="K38" s="562" t="n"/>
      <c r="L38" s="562" t="n"/>
      <c r="M38" s="562" t="n"/>
      <c r="N38" s="562" t="n"/>
      <c r="O38" s="562" t="n"/>
      <c r="P38" s="562" t="n"/>
      <c r="Q38" s="562" t="n"/>
      <c r="R38" s="562" t="n"/>
      <c r="S38" s="562" t="n"/>
      <c r="T38" s="562" t="n"/>
      <c r="U38" s="562" t="n"/>
      <c r="V38" s="562" t="n"/>
      <c r="W38" s="562" t="n"/>
      <c r="X38" s="562" t="n"/>
      <c r="Y38" s="562" t="n"/>
      <c r="Z38" s="562" t="n"/>
    </row>
    <row r="39">
      <c r="A39" s="578" t="n"/>
      <c r="B39" s="579" t="n"/>
      <c r="C39" s="577" t="n"/>
      <c r="D39" s="562" t="n"/>
      <c r="E39" s="562" t="n"/>
      <c r="F39" s="562" t="n"/>
      <c r="G39" s="562" t="n"/>
      <c r="H39" s="562" t="n"/>
      <c r="I39" s="562" t="n"/>
      <c r="J39" s="562" t="n"/>
      <c r="K39" s="562" t="n"/>
      <c r="L39" s="562" t="n"/>
      <c r="M39" s="562" t="n"/>
      <c r="N39" s="562" t="n"/>
      <c r="O39" s="562" t="n"/>
      <c r="P39" s="562" t="n"/>
      <c r="Q39" s="562" t="n"/>
      <c r="R39" s="562" t="n"/>
      <c r="S39" s="562" t="n"/>
      <c r="T39" s="562" t="n"/>
      <c r="U39" s="562" t="n"/>
      <c r="V39" s="562" t="n"/>
      <c r="W39" s="562" t="n"/>
      <c r="X39" s="562" t="n"/>
      <c r="Y39" s="562" t="n"/>
      <c r="Z39" s="562" t="n"/>
    </row>
    <row r="40">
      <c r="A40" s="578" t="n"/>
      <c r="B40" s="587" t="inlineStr">
        <is>
          <t xml:space="preserve">Formulas and Equations Used </t>
        </is>
      </c>
      <c r="C40" s="584" t="inlineStr">
        <is>
          <t xml:space="preserve">1) COMS Score = cumulative points from the defined measurements above.
2) Semrush Score = domain authority score as calculated by Semrush.com 
3) StratComs Composite Score = Total COMs Score + Semrush Authority Score divided by 2 in order to get an average score.
</t>
        </is>
      </c>
      <c r="D40" s="562" t="n"/>
      <c r="E40" s="562" t="n"/>
      <c r="F40" s="562" t="n"/>
      <c r="G40" s="562" t="n"/>
      <c r="H40" s="562" t="n"/>
      <c r="I40" s="562" t="n"/>
      <c r="J40" s="562" t="n"/>
      <c r="K40" s="562" t="n"/>
      <c r="L40" s="562" t="n"/>
      <c r="M40" s="562" t="n"/>
      <c r="N40" s="562" t="n"/>
      <c r="O40" s="562" t="n"/>
      <c r="P40" s="562" t="n"/>
      <c r="Q40" s="562" t="n"/>
      <c r="R40" s="562" t="n"/>
      <c r="S40" s="562" t="n"/>
      <c r="T40" s="562" t="n"/>
      <c r="U40" s="562" t="n"/>
      <c r="V40" s="562" t="n"/>
      <c r="W40" s="562" t="n"/>
      <c r="X40" s="562" t="n"/>
      <c r="Y40" s="562" t="n"/>
      <c r="Z40" s="562" t="n"/>
    </row>
    <row r="41">
      <c r="A41" s="578" t="n"/>
      <c r="B41" s="579" t="n"/>
      <c r="C41" s="577" t="n"/>
      <c r="D41" s="562" t="n"/>
      <c r="E41" s="562" t="n"/>
      <c r="F41" s="562" t="n"/>
      <c r="G41" s="562" t="n"/>
      <c r="H41" s="562" t="n"/>
      <c r="I41" s="562" t="n"/>
      <c r="J41" s="562" t="n"/>
      <c r="K41" s="562" t="n"/>
      <c r="L41" s="562" t="n"/>
      <c r="M41" s="562" t="n"/>
      <c r="N41" s="562" t="n"/>
      <c r="O41" s="562" t="n"/>
      <c r="P41" s="562" t="n"/>
      <c r="Q41" s="562" t="n"/>
      <c r="R41" s="562" t="n"/>
      <c r="S41" s="562" t="n"/>
      <c r="T41" s="562" t="n"/>
      <c r="U41" s="562" t="n"/>
      <c r="V41" s="562" t="n"/>
      <c r="W41" s="562" t="n"/>
      <c r="X41" s="562" t="n"/>
      <c r="Y41" s="562" t="n"/>
      <c r="Z41" s="562" t="n"/>
    </row>
    <row r="42">
      <c r="A42" s="562" t="n"/>
      <c r="B42" s="588" t="inlineStr">
        <is>
          <t>References Used to Inform Development 
of the Scoring System</t>
        </is>
      </c>
      <c r="C42" s="584" t="inlineStr">
        <is>
          <t>1) Custom values are based on third-party recommendations from media monitoring service providers such as Meltwater, Muck Rack and Cision. 
2) These custom values incorporate concepts from the Barcelona Principles, an industry-wide consensus on measurement and evaluation for communications.</t>
        </is>
      </c>
      <c r="D42" s="562" t="n"/>
      <c r="E42" s="562" t="n"/>
      <c r="F42" s="562" t="n"/>
      <c r="G42" s="562" t="n"/>
      <c r="H42" s="562" t="n"/>
      <c r="I42" s="562" t="n"/>
      <c r="J42" s="562" t="n"/>
      <c r="K42" s="562" t="n"/>
      <c r="L42" s="562" t="n"/>
      <c r="M42" s="562" t="n"/>
      <c r="N42" s="562" t="n"/>
      <c r="O42" s="562" t="n"/>
      <c r="P42" s="562" t="n"/>
      <c r="Q42" s="562" t="n"/>
      <c r="R42" s="562" t="n"/>
      <c r="S42" s="562" t="n"/>
      <c r="T42" s="562" t="n"/>
      <c r="U42" s="562" t="n"/>
      <c r="V42" s="562" t="n"/>
      <c r="W42" s="562" t="n"/>
      <c r="X42" s="562" t="n"/>
      <c r="Y42" s="562" t="n"/>
      <c r="Z42" s="562" t="n"/>
    </row>
    <row r="43">
      <c r="A43" s="562" t="n"/>
      <c r="B43" s="579" t="n"/>
      <c r="C43" s="577" t="n"/>
      <c r="D43" s="562" t="n"/>
      <c r="E43" s="562" t="n"/>
      <c r="F43" s="562" t="n"/>
      <c r="G43" s="562" t="n"/>
      <c r="H43" s="562" t="n"/>
      <c r="I43" s="562" t="n"/>
      <c r="J43" s="562" t="n"/>
      <c r="K43" s="562" t="n"/>
      <c r="L43" s="562" t="n"/>
      <c r="M43" s="562" t="n"/>
      <c r="N43" s="562" t="n"/>
      <c r="O43" s="562" t="n"/>
      <c r="P43" s="562" t="n"/>
      <c r="Q43" s="562" t="n"/>
      <c r="R43" s="562" t="n"/>
      <c r="S43" s="562" t="n"/>
      <c r="T43" s="562" t="n"/>
      <c r="U43" s="562" t="n"/>
      <c r="V43" s="562" t="n"/>
      <c r="W43" s="562" t="n"/>
      <c r="X43" s="562" t="n"/>
      <c r="Y43" s="562" t="n"/>
      <c r="Z43" s="562" t="n"/>
    </row>
    <row r="44">
      <c r="A44" s="578" t="inlineStr">
        <is>
          <t>Score Interpretation</t>
        </is>
      </c>
      <c r="B44" s="579" t="n"/>
      <c r="C44" s="577" t="n"/>
      <c r="D44" s="562" t="n"/>
      <c r="E44" s="562" t="n"/>
      <c r="F44" s="562" t="n"/>
      <c r="G44" s="562" t="n"/>
      <c r="H44" s="562" t="n"/>
      <c r="I44" s="562" t="n"/>
      <c r="J44" s="562" t="n"/>
      <c r="K44" s="562" t="n"/>
      <c r="L44" s="562" t="n"/>
      <c r="M44" s="562" t="n"/>
      <c r="N44" s="562" t="n"/>
      <c r="O44" s="562" t="n"/>
      <c r="P44" s="562" t="n"/>
      <c r="Q44" s="562" t="n"/>
      <c r="R44" s="562" t="n"/>
      <c r="S44" s="562" t="n"/>
      <c r="T44" s="562" t="n"/>
      <c r="U44" s="562" t="n"/>
      <c r="V44" s="562" t="n"/>
      <c r="W44" s="562" t="n"/>
      <c r="X44" s="562" t="n"/>
      <c r="Y44" s="562" t="n"/>
      <c r="Z44" s="562" t="n"/>
    </row>
    <row r="45">
      <c r="A45" s="562" t="n"/>
      <c r="B45" s="579" t="inlineStr">
        <is>
          <t>Explanation of score ranges and what they represent</t>
        </is>
      </c>
      <c r="C45" s="577" t="inlineStr">
        <is>
          <t xml:space="preserve">1) Domain Authority Score max is always 100.
2) The higher a score gets in the COMs Score column or the Domain Authority score column, the darker shade of green it gets. The darker the shade, the better the result.
3) A score greater than 70 in either column indicates a top result.
4) A score greater than 50 in either column indicates a great result.
5) A score greater than 30 in either column indicates a good result.
6) A score greater than 20 in either column indicates a fair result.
7) A score less than 20 in either column indicates a poor result.
</t>
        </is>
      </c>
      <c r="D45" s="562" t="n"/>
      <c r="E45" s="562" t="n"/>
      <c r="F45" s="562" t="n"/>
      <c r="G45" s="562" t="n"/>
      <c r="H45" s="562" t="n"/>
      <c r="I45" s="562" t="n"/>
      <c r="J45" s="562" t="n"/>
      <c r="K45" s="562" t="n"/>
      <c r="L45" s="562" t="n"/>
      <c r="M45" s="562" t="n"/>
      <c r="N45" s="562" t="n"/>
      <c r="O45" s="562" t="n"/>
      <c r="P45" s="562" t="n"/>
      <c r="Q45" s="562" t="n"/>
      <c r="R45" s="562" t="n"/>
      <c r="S45" s="562" t="n"/>
      <c r="T45" s="562" t="n"/>
      <c r="U45" s="562" t="n"/>
      <c r="V45" s="562" t="n"/>
      <c r="W45" s="562" t="n"/>
      <c r="X45" s="562" t="n"/>
      <c r="Y45" s="562" t="n"/>
      <c r="Z45" s="562" t="n"/>
    </row>
    <row r="46">
      <c r="A46" s="562" t="n"/>
      <c r="B46" s="579" t="n"/>
      <c r="C46" s="577" t="n"/>
      <c r="D46" s="562" t="n"/>
      <c r="E46" s="562" t="n"/>
      <c r="F46" s="562" t="n"/>
      <c r="G46" s="562" t="n"/>
      <c r="H46" s="562" t="n"/>
      <c r="I46" s="562" t="n"/>
      <c r="J46" s="562" t="n"/>
      <c r="K46" s="562" t="n"/>
      <c r="L46" s="562" t="n"/>
      <c r="M46" s="562" t="n"/>
      <c r="N46" s="562" t="n"/>
      <c r="O46" s="562" t="n"/>
      <c r="P46" s="562" t="n"/>
      <c r="Q46" s="562" t="n"/>
      <c r="R46" s="562" t="n"/>
      <c r="S46" s="562" t="n"/>
      <c r="T46" s="562" t="n"/>
      <c r="U46" s="562" t="n"/>
      <c r="V46" s="562" t="n"/>
      <c r="W46" s="562" t="n"/>
      <c r="X46" s="562" t="n"/>
      <c r="Y46" s="562" t="n"/>
      <c r="Z46" s="562" t="n"/>
    </row>
    <row r="47">
      <c r="A47" s="578" t="inlineStr">
        <is>
          <t>Scoring Tools</t>
        </is>
      </c>
      <c r="B47" s="579" t="n"/>
      <c r="C47" s="577" t="n"/>
      <c r="D47" s="562" t="n"/>
      <c r="E47" s="562" t="n"/>
      <c r="F47" s="562" t="n"/>
      <c r="G47" s="562" t="n"/>
      <c r="H47" s="562" t="n"/>
      <c r="I47" s="562" t="n"/>
      <c r="J47" s="562" t="n"/>
      <c r="K47" s="562" t="n"/>
      <c r="L47" s="562" t="n"/>
      <c r="M47" s="562" t="n"/>
      <c r="N47" s="562" t="n"/>
      <c r="O47" s="562" t="n"/>
      <c r="P47" s="562" t="n"/>
      <c r="Q47" s="562" t="n"/>
      <c r="R47" s="562" t="n"/>
      <c r="S47" s="562" t="n"/>
      <c r="T47" s="562" t="n"/>
      <c r="U47" s="562" t="n"/>
      <c r="V47" s="562" t="n"/>
      <c r="W47" s="562" t="n"/>
      <c r="X47" s="562" t="n"/>
      <c r="Y47" s="562" t="n"/>
      <c r="Z47" s="562" t="n"/>
    </row>
    <row r="48">
      <c r="A48" s="562" t="n"/>
      <c r="B48" s="588" t="inlineStr">
        <is>
          <t>Background Information on Any Tools or 
Software Used for Scoring</t>
        </is>
      </c>
      <c r="C48" s="580" t="inlineStr">
        <is>
          <t>Trimble built a custom media scorecard with Google Sheets functions and Apps Scripts to automatically calculate scores of a media placement once someone has manually logged the coverage.</t>
        </is>
      </c>
      <c r="D48" s="562" t="n"/>
      <c r="E48" s="562" t="n"/>
      <c r="F48" s="562" t="n"/>
      <c r="G48" s="562" t="n"/>
      <c r="H48" s="562" t="n"/>
      <c r="I48" s="562" t="n"/>
      <c r="J48" s="562" t="n"/>
      <c r="K48" s="562" t="n"/>
      <c r="L48" s="562" t="n"/>
      <c r="M48" s="562" t="n"/>
      <c r="N48" s="562" t="n"/>
      <c r="O48" s="562" t="n"/>
      <c r="P48" s="562" t="n"/>
      <c r="Q48" s="562" t="n"/>
      <c r="R48" s="562" t="n"/>
      <c r="S48" s="562" t="n"/>
      <c r="T48" s="562" t="n"/>
      <c r="U48" s="562" t="n"/>
      <c r="V48" s="562" t="n"/>
      <c r="W48" s="562" t="n"/>
      <c r="X48" s="562" t="n"/>
      <c r="Y48" s="562" t="n"/>
      <c r="Z48" s="562" t="n"/>
    </row>
    <row r="49">
      <c r="A49" s="562" t="n"/>
      <c r="B49" s="562" t="n"/>
      <c r="C49" s="577" t="inlineStr">
        <is>
          <t>1) Based on the scoring system outlined above, the scorecard assigns the custom values to each appropriate column in the spreadsheet, and automatically totals the scores to create the COMs Score.
2) Based on which columns get “selected” by the user in the "media scorecard" tab is how the score will be generated.
3) This spreadsheet includes an automatic backlink tracker. 
4)  The spreadsheet includes a database of Semrush domain authority scores under the "Authority Score" tab that automatically correlates with the corresponding URL of the media placement under the "Media Scorecard" tab.</t>
        </is>
      </c>
      <c r="D49" s="562" t="n"/>
      <c r="E49" s="562" t="n"/>
      <c r="F49" s="562" t="n"/>
      <c r="G49" s="562" t="n"/>
      <c r="H49" s="562" t="n"/>
      <c r="I49" s="562" t="n"/>
      <c r="J49" s="562" t="n"/>
      <c r="K49" s="562" t="n"/>
      <c r="L49" s="562" t="n"/>
      <c r="M49" s="562" t="n"/>
      <c r="N49" s="562" t="n"/>
      <c r="O49" s="562" t="n"/>
      <c r="P49" s="562" t="n"/>
      <c r="Q49" s="562" t="n"/>
      <c r="R49" s="562" t="n"/>
      <c r="S49" s="562" t="n"/>
      <c r="T49" s="562" t="n"/>
      <c r="U49" s="562" t="n"/>
      <c r="V49" s="562" t="n"/>
      <c r="W49" s="562" t="n"/>
      <c r="X49" s="562" t="n"/>
      <c r="Y49" s="562" t="n"/>
      <c r="Z49" s="562" t="n"/>
    </row>
    <row r="50">
      <c r="A50" s="562" t="n"/>
      <c r="B50" s="562" t="n"/>
      <c r="C50" s="577" t="n"/>
      <c r="D50" s="562" t="n"/>
      <c r="E50" s="562" t="n"/>
      <c r="F50" s="562" t="n"/>
      <c r="G50" s="562" t="n"/>
      <c r="H50" s="562" t="n"/>
      <c r="I50" s="562" t="n"/>
      <c r="J50" s="562" t="n"/>
      <c r="K50" s="562" t="n"/>
      <c r="L50" s="562" t="n"/>
      <c r="M50" s="562" t="n"/>
      <c r="N50" s="562" t="n"/>
      <c r="O50" s="562" t="n"/>
      <c r="P50" s="562" t="n"/>
      <c r="Q50" s="562" t="n"/>
      <c r="R50" s="562" t="n"/>
      <c r="S50" s="562" t="n"/>
      <c r="T50" s="562" t="n"/>
      <c r="U50" s="562" t="n"/>
      <c r="V50" s="562" t="n"/>
      <c r="W50" s="562" t="n"/>
      <c r="X50" s="562" t="n"/>
      <c r="Y50" s="562" t="n"/>
      <c r="Z50" s="562" t="n"/>
    </row>
    <row r="51">
      <c r="A51" s="578" t="inlineStr">
        <is>
          <t>Updates and Revisions</t>
        </is>
      </c>
      <c r="B51" s="562" t="n"/>
      <c r="C51" s="577" t="n"/>
      <c r="D51" s="562" t="n"/>
      <c r="E51" s="562" t="n"/>
      <c r="F51" s="562" t="n"/>
      <c r="G51" s="562" t="n"/>
      <c r="H51" s="562" t="n"/>
      <c r="I51" s="562" t="n"/>
      <c r="J51" s="562" t="n"/>
      <c r="K51" s="562" t="n"/>
      <c r="L51" s="562" t="n"/>
      <c r="M51" s="562" t="n"/>
      <c r="N51" s="562" t="n"/>
      <c r="O51" s="562" t="n"/>
      <c r="P51" s="562" t="n"/>
      <c r="Q51" s="562" t="n"/>
      <c r="R51" s="562" t="n"/>
      <c r="S51" s="562" t="n"/>
      <c r="T51" s="562" t="n"/>
      <c r="U51" s="562" t="n"/>
      <c r="V51" s="562" t="n"/>
      <c r="W51" s="562" t="n"/>
      <c r="X51" s="562" t="n"/>
      <c r="Y51" s="562" t="n"/>
      <c r="Z51" s="562" t="n"/>
    </row>
    <row r="52">
      <c r="A52" s="562" t="n"/>
      <c r="B52" s="587" t="inlineStr">
        <is>
          <t>How and when the scoring system will be updated</t>
        </is>
      </c>
      <c r="C52" s="577" t="inlineStr">
        <is>
          <t>Annually , based on OKRs, feedback from segments, Trimble Brand marketing, corporate marketing leaders and long-term editorial trends.</t>
        </is>
      </c>
      <c r="D52" s="562" t="n"/>
      <c r="E52" s="562" t="n"/>
      <c r="F52" s="562" t="n"/>
      <c r="G52" s="562" t="n"/>
      <c r="H52" s="562" t="n"/>
      <c r="I52" s="562" t="n"/>
      <c r="J52" s="562" t="n"/>
      <c r="K52" s="562" t="n"/>
      <c r="L52" s="562" t="n"/>
      <c r="M52" s="562" t="n"/>
      <c r="N52" s="562" t="n"/>
      <c r="O52" s="562" t="n"/>
      <c r="P52" s="562" t="n"/>
      <c r="Q52" s="562" t="n"/>
      <c r="R52" s="562" t="n"/>
      <c r="S52" s="562" t="n"/>
      <c r="T52" s="562" t="n"/>
      <c r="U52" s="562" t="n"/>
      <c r="V52" s="562" t="n"/>
      <c r="W52" s="562" t="n"/>
      <c r="X52" s="562" t="n"/>
      <c r="Y52" s="562" t="n"/>
      <c r="Z52" s="562" t="n"/>
    </row>
    <row r="53">
      <c r="A53" s="562" t="n"/>
      <c r="B53" s="562" t="n"/>
      <c r="C53" s="577" t="n"/>
      <c r="D53" s="562" t="n"/>
      <c r="E53" s="562" t="n"/>
      <c r="F53" s="562" t="n"/>
      <c r="G53" s="562" t="n"/>
      <c r="H53" s="562" t="n"/>
      <c r="I53" s="562" t="n"/>
      <c r="J53" s="562" t="n"/>
      <c r="K53" s="562" t="n"/>
      <c r="L53" s="562" t="n"/>
      <c r="M53" s="562" t="n"/>
      <c r="N53" s="562" t="n"/>
      <c r="O53" s="562" t="n"/>
      <c r="P53" s="562" t="n"/>
      <c r="Q53" s="562" t="n"/>
      <c r="R53" s="562" t="n"/>
      <c r="S53" s="562" t="n"/>
      <c r="T53" s="562" t="n"/>
      <c r="U53" s="562" t="n"/>
      <c r="V53" s="562" t="n"/>
      <c r="W53" s="562" t="n"/>
      <c r="X53" s="562" t="n"/>
      <c r="Y53" s="562" t="n"/>
      <c r="Z53" s="562" t="n"/>
    </row>
    <row r="54">
      <c r="A54" s="562" t="n"/>
      <c r="B54" s="587" t="inlineStr">
        <is>
          <t>Version history and change log</t>
        </is>
      </c>
      <c r="C54" s="584" t="inlineStr">
        <is>
          <t>2024 Media Coverage Summary</t>
        </is>
      </c>
      <c r="D54" s="562" t="n"/>
      <c r="E54" s="562" t="n"/>
      <c r="F54" s="562" t="n"/>
      <c r="G54" s="562" t="n"/>
      <c r="H54" s="562" t="n"/>
      <c r="I54" s="562" t="n"/>
      <c r="J54" s="562" t="n"/>
      <c r="K54" s="562" t="n"/>
      <c r="L54" s="562" t="n"/>
      <c r="M54" s="562" t="n"/>
      <c r="N54" s="562" t="n"/>
      <c r="O54" s="562" t="n"/>
      <c r="P54" s="562" t="n"/>
      <c r="Q54" s="562" t="n"/>
      <c r="R54" s="562" t="n"/>
      <c r="S54" s="562" t="n"/>
      <c r="T54" s="562" t="n"/>
      <c r="U54" s="562" t="n"/>
      <c r="V54" s="562" t="n"/>
      <c r="W54" s="562" t="n"/>
      <c r="X54" s="562" t="n"/>
      <c r="Y54" s="562" t="n"/>
      <c r="Z54" s="562" t="n"/>
    </row>
    <row r="55">
      <c r="A55" s="562" t="n"/>
      <c r="B55" s="562" t="n"/>
      <c r="C55" s="577" t="n"/>
      <c r="D55" s="562" t="n"/>
      <c r="E55" s="562" t="n"/>
      <c r="F55" s="562" t="n"/>
      <c r="G55" s="562" t="n"/>
      <c r="H55" s="562" t="n"/>
      <c r="I55" s="562" t="n"/>
      <c r="J55" s="562" t="n"/>
      <c r="K55" s="562" t="n"/>
      <c r="L55" s="562" t="n"/>
      <c r="M55" s="562" t="n"/>
      <c r="N55" s="562" t="n"/>
      <c r="O55" s="562" t="n"/>
      <c r="P55" s="562" t="n"/>
      <c r="Q55" s="562" t="n"/>
      <c r="R55" s="562" t="n"/>
      <c r="S55" s="562" t="n"/>
      <c r="T55" s="562" t="n"/>
      <c r="U55" s="562" t="n"/>
      <c r="V55" s="562" t="n"/>
      <c r="W55" s="562" t="n"/>
      <c r="X55" s="562" t="n"/>
      <c r="Y55" s="562" t="n"/>
      <c r="Z55" s="562" t="n"/>
    </row>
    <row r="56">
      <c r="A56" s="562" t="n"/>
      <c r="B56" s="562" t="n"/>
      <c r="C56" s="577" t="n"/>
      <c r="D56" s="562" t="n"/>
      <c r="E56" s="562" t="n"/>
      <c r="F56" s="562" t="n"/>
      <c r="G56" s="562" t="n"/>
      <c r="H56" s="562" t="n"/>
      <c r="I56" s="562" t="n"/>
      <c r="J56" s="562" t="n"/>
      <c r="K56" s="562" t="n"/>
      <c r="L56" s="562" t="n"/>
      <c r="M56" s="562" t="n"/>
      <c r="N56" s="562" t="n"/>
      <c r="O56" s="562" t="n"/>
      <c r="P56" s="562" t="n"/>
      <c r="Q56" s="562" t="n"/>
      <c r="R56" s="562" t="n"/>
      <c r="S56" s="562" t="n"/>
      <c r="T56" s="562" t="n"/>
      <c r="U56" s="562" t="n"/>
      <c r="V56" s="562" t="n"/>
      <c r="W56" s="562" t="n"/>
      <c r="X56" s="562" t="n"/>
      <c r="Y56" s="562" t="n"/>
      <c r="Z56" s="562" t="n"/>
    </row>
    <row r="57">
      <c r="A57" s="578" t="inlineStr">
        <is>
          <t>Contact Information</t>
        </is>
      </c>
      <c r="B57" s="562" t="n"/>
      <c r="C57" s="577" t="n"/>
      <c r="D57" s="562" t="n"/>
      <c r="E57" s="562" t="n"/>
      <c r="F57" s="562" t="n"/>
      <c r="G57" s="562" t="n"/>
      <c r="H57" s="562" t="n"/>
      <c r="I57" s="562" t="n"/>
      <c r="J57" s="562" t="n"/>
      <c r="K57" s="562" t="n"/>
      <c r="L57" s="562" t="n"/>
      <c r="M57" s="562" t="n"/>
      <c r="N57" s="562" t="n"/>
      <c r="O57" s="562" t="n"/>
      <c r="P57" s="562" t="n"/>
      <c r="Q57" s="562" t="n"/>
      <c r="R57" s="562" t="n"/>
      <c r="S57" s="562" t="n"/>
      <c r="T57" s="562" t="n"/>
      <c r="U57" s="562" t="n"/>
      <c r="V57" s="562" t="n"/>
      <c r="W57" s="562" t="n"/>
      <c r="X57" s="562" t="n"/>
      <c r="Y57" s="562" t="n"/>
      <c r="Z57" s="562" t="n"/>
    </row>
    <row r="58">
      <c r="A58" s="562" t="n"/>
      <c r="B58" s="587" t="inlineStr">
        <is>
          <t>Who to contact for questions or support</t>
        </is>
      </c>
      <c r="C58" s="589" t="inlineStr">
        <is>
          <t xml:space="preserve">
Cas Heuvelmans
Jeremy Douglas</t>
        </is>
      </c>
      <c r="D58" s="562" t="n"/>
      <c r="E58" s="562" t="n"/>
      <c r="F58" s="562" t="n"/>
      <c r="G58" s="562" t="n"/>
      <c r="H58" s="562" t="n"/>
      <c r="I58" s="562" t="n"/>
      <c r="J58" s="562" t="n"/>
      <c r="K58" s="562" t="n"/>
      <c r="L58" s="562" t="n"/>
      <c r="M58" s="562" t="n"/>
      <c r="N58" s="562" t="n"/>
      <c r="O58" s="562" t="n"/>
      <c r="P58" s="562" t="n"/>
      <c r="Q58" s="562" t="n"/>
      <c r="R58" s="562" t="n"/>
      <c r="S58" s="562" t="n"/>
      <c r="T58" s="562" t="n"/>
      <c r="U58" s="562" t="n"/>
      <c r="V58" s="562" t="n"/>
      <c r="W58" s="562" t="n"/>
      <c r="X58" s="562" t="n"/>
      <c r="Y58" s="562" t="n"/>
      <c r="Z58" s="562" t="n"/>
    </row>
    <row r="59">
      <c r="A59" s="562" t="n"/>
      <c r="B59" s="562" t="n"/>
      <c r="C59" s="577" t="n"/>
      <c r="D59" s="562" t="n"/>
      <c r="E59" s="562" t="n"/>
      <c r="F59" s="562" t="n"/>
      <c r="G59" s="562" t="n"/>
      <c r="H59" s="562" t="n"/>
      <c r="I59" s="562" t="n"/>
      <c r="J59" s="562" t="n"/>
      <c r="K59" s="562" t="n"/>
      <c r="L59" s="562" t="n"/>
      <c r="M59" s="562" t="n"/>
      <c r="N59" s="562" t="n"/>
      <c r="O59" s="562" t="n"/>
      <c r="P59" s="562" t="n"/>
      <c r="Q59" s="562" t="n"/>
      <c r="R59" s="562" t="n"/>
      <c r="S59" s="562" t="n"/>
      <c r="T59" s="562" t="n"/>
      <c r="U59" s="562" t="n"/>
      <c r="V59" s="562" t="n"/>
      <c r="W59" s="562" t="n"/>
      <c r="X59" s="562" t="n"/>
      <c r="Y59" s="562" t="n"/>
      <c r="Z59" s="562" t="n"/>
    </row>
    <row r="60">
      <c r="A60" s="562" t="n"/>
      <c r="B60" s="562" t="n"/>
      <c r="C60" s="577" t="n"/>
      <c r="D60" s="562" t="n"/>
      <c r="E60" s="562" t="n"/>
      <c r="F60" s="562" t="n"/>
      <c r="G60" s="562" t="n"/>
      <c r="H60" s="562" t="n"/>
      <c r="I60" s="562" t="n"/>
      <c r="J60" s="562" t="n"/>
      <c r="K60" s="562" t="n"/>
      <c r="L60" s="562" t="n"/>
      <c r="M60" s="562" t="n"/>
      <c r="N60" s="562" t="n"/>
      <c r="O60" s="562" t="n"/>
      <c r="P60" s="562" t="n"/>
      <c r="Q60" s="562" t="n"/>
      <c r="R60" s="562" t="n"/>
      <c r="S60" s="562" t="n"/>
      <c r="T60" s="562" t="n"/>
      <c r="U60" s="562" t="n"/>
      <c r="V60" s="562" t="n"/>
      <c r="W60" s="562" t="n"/>
      <c r="X60" s="562" t="n"/>
      <c r="Y60" s="562" t="n"/>
      <c r="Z60" s="562" t="n"/>
    </row>
    <row r="61">
      <c r="A61" s="562" t="n"/>
      <c r="B61" s="562" t="n"/>
      <c r="C61" s="577" t="n"/>
      <c r="D61" s="562" t="n"/>
      <c r="E61" s="562" t="n"/>
      <c r="F61" s="562" t="n"/>
      <c r="G61" s="562" t="n"/>
      <c r="H61" s="562" t="n"/>
      <c r="I61" s="562" t="n"/>
      <c r="J61" s="562" t="n"/>
      <c r="K61" s="562" t="n"/>
      <c r="L61" s="562" t="n"/>
      <c r="M61" s="562" t="n"/>
      <c r="N61" s="562" t="n"/>
      <c r="O61" s="562" t="n"/>
      <c r="P61" s="562" t="n"/>
      <c r="Q61" s="562" t="n"/>
      <c r="R61" s="562" t="n"/>
      <c r="S61" s="562" t="n"/>
      <c r="T61" s="562" t="n"/>
      <c r="U61" s="562" t="n"/>
      <c r="V61" s="562" t="n"/>
      <c r="W61" s="562" t="n"/>
      <c r="X61" s="562" t="n"/>
      <c r="Y61" s="562" t="n"/>
      <c r="Z61" s="562" t="n"/>
    </row>
    <row r="62">
      <c r="A62" s="562" t="n"/>
      <c r="B62" s="562" t="n"/>
      <c r="C62" s="577" t="n"/>
      <c r="D62" s="562" t="n"/>
      <c r="E62" s="562" t="n"/>
      <c r="F62" s="562" t="n"/>
      <c r="G62" s="562" t="n"/>
      <c r="H62" s="562" t="n"/>
      <c r="I62" s="562" t="n"/>
      <c r="J62" s="562" t="n"/>
      <c r="K62" s="562" t="n"/>
      <c r="L62" s="562" t="n"/>
      <c r="M62" s="562" t="n"/>
      <c r="N62" s="562" t="n"/>
      <c r="O62" s="562" t="n"/>
      <c r="P62" s="562" t="n"/>
      <c r="Q62" s="562" t="n"/>
      <c r="R62" s="562" t="n"/>
      <c r="S62" s="562" t="n"/>
      <c r="T62" s="562" t="n"/>
      <c r="U62" s="562" t="n"/>
      <c r="V62" s="562" t="n"/>
      <c r="W62" s="562" t="n"/>
      <c r="X62" s="562" t="n"/>
      <c r="Y62" s="562" t="n"/>
      <c r="Z62" s="562" t="n"/>
    </row>
    <row r="63">
      <c r="A63" s="562" t="n"/>
      <c r="B63" s="562" t="n"/>
      <c r="C63" s="577" t="n"/>
      <c r="D63" s="562" t="n"/>
      <c r="E63" s="562" t="n"/>
      <c r="F63" s="562" t="n"/>
      <c r="G63" s="562" t="n"/>
      <c r="H63" s="562" t="n"/>
      <c r="I63" s="562" t="n"/>
      <c r="J63" s="562" t="n"/>
      <c r="K63" s="562" t="n"/>
      <c r="L63" s="562" t="n"/>
      <c r="M63" s="562" t="n"/>
      <c r="N63" s="562" t="n"/>
      <c r="O63" s="562" t="n"/>
      <c r="P63" s="562" t="n"/>
      <c r="Q63" s="562" t="n"/>
      <c r="R63" s="562" t="n"/>
      <c r="S63" s="562" t="n"/>
      <c r="T63" s="562" t="n"/>
      <c r="U63" s="562" t="n"/>
      <c r="V63" s="562" t="n"/>
      <c r="W63" s="562" t="n"/>
      <c r="X63" s="562" t="n"/>
      <c r="Y63" s="562" t="n"/>
      <c r="Z63" s="562" t="n"/>
    </row>
    <row r="64">
      <c r="A64" s="562" t="n"/>
      <c r="B64" s="562" t="n"/>
      <c r="C64" s="577" t="n"/>
      <c r="D64" s="562" t="n"/>
      <c r="E64" s="562" t="n"/>
      <c r="F64" s="562" t="n"/>
      <c r="G64" s="562" t="n"/>
      <c r="H64" s="562" t="n"/>
      <c r="I64" s="562" t="n"/>
      <c r="J64" s="562" t="n"/>
      <c r="K64" s="562" t="n"/>
      <c r="L64" s="562" t="n"/>
      <c r="M64" s="562" t="n"/>
      <c r="N64" s="562" t="n"/>
      <c r="O64" s="562" t="n"/>
      <c r="P64" s="562" t="n"/>
      <c r="Q64" s="562" t="n"/>
      <c r="R64" s="562" t="n"/>
      <c r="S64" s="562" t="n"/>
      <c r="T64" s="562" t="n"/>
      <c r="U64" s="562" t="n"/>
      <c r="V64" s="562" t="n"/>
      <c r="W64" s="562" t="n"/>
      <c r="X64" s="562" t="n"/>
      <c r="Y64" s="562" t="n"/>
      <c r="Z64" s="562" t="n"/>
    </row>
    <row r="65">
      <c r="A65" s="562" t="n"/>
      <c r="B65" s="562" t="n"/>
      <c r="C65" s="577" t="n"/>
      <c r="D65" s="562" t="n"/>
      <c r="E65" s="562" t="n"/>
      <c r="F65" s="562" t="n"/>
      <c r="G65" s="562" t="n"/>
      <c r="H65" s="562" t="n"/>
      <c r="I65" s="562" t="n"/>
      <c r="J65" s="562" t="n"/>
      <c r="K65" s="562" t="n"/>
      <c r="L65" s="562" t="n"/>
      <c r="M65" s="562" t="n"/>
      <c r="N65" s="562" t="n"/>
      <c r="O65" s="562" t="n"/>
      <c r="P65" s="562" t="n"/>
      <c r="Q65" s="562" t="n"/>
      <c r="R65" s="562" t="n"/>
      <c r="S65" s="562" t="n"/>
      <c r="T65" s="562" t="n"/>
      <c r="U65" s="562" t="n"/>
      <c r="V65" s="562" t="n"/>
      <c r="W65" s="562" t="n"/>
      <c r="X65" s="562" t="n"/>
      <c r="Y65" s="562" t="n"/>
      <c r="Z65" s="562" t="n"/>
    </row>
    <row r="66">
      <c r="A66" s="562" t="n"/>
      <c r="B66" s="562" t="n"/>
      <c r="C66" s="577" t="n"/>
      <c r="D66" s="562" t="n"/>
      <c r="E66" s="562" t="n"/>
      <c r="F66" s="562" t="n"/>
      <c r="G66" s="562" t="n"/>
      <c r="H66" s="562" t="n"/>
      <c r="I66" s="562" t="n"/>
      <c r="J66" s="562" t="n"/>
      <c r="K66" s="562" t="n"/>
      <c r="L66" s="562" t="n"/>
      <c r="M66" s="562" t="n"/>
      <c r="N66" s="562" t="n"/>
      <c r="O66" s="562" t="n"/>
      <c r="P66" s="562" t="n"/>
      <c r="Q66" s="562" t="n"/>
      <c r="R66" s="562" t="n"/>
      <c r="S66" s="562" t="n"/>
      <c r="T66" s="562" t="n"/>
      <c r="U66" s="562" t="n"/>
      <c r="V66" s="562" t="n"/>
      <c r="W66" s="562" t="n"/>
      <c r="X66" s="562" t="n"/>
      <c r="Y66" s="562" t="n"/>
      <c r="Z66" s="562" t="n"/>
    </row>
    <row r="67">
      <c r="A67" s="562" t="n"/>
      <c r="B67" s="562" t="n"/>
      <c r="C67" s="577" t="n"/>
      <c r="D67" s="562" t="n"/>
      <c r="E67" s="562" t="n"/>
      <c r="F67" s="562" t="n"/>
      <c r="G67" s="562" t="n"/>
      <c r="H67" s="562" t="n"/>
      <c r="I67" s="562" t="n"/>
      <c r="J67" s="562" t="n"/>
      <c r="K67" s="562" t="n"/>
      <c r="L67" s="562" t="n"/>
      <c r="M67" s="562" t="n"/>
      <c r="N67" s="562" t="n"/>
      <c r="O67" s="562" t="n"/>
      <c r="P67" s="562" t="n"/>
      <c r="Q67" s="562" t="n"/>
      <c r="R67" s="562" t="n"/>
      <c r="S67" s="562" t="n"/>
      <c r="T67" s="562" t="n"/>
      <c r="U67" s="562" t="n"/>
      <c r="V67" s="562" t="n"/>
      <c r="W67" s="562" t="n"/>
      <c r="X67" s="562" t="n"/>
      <c r="Y67" s="562" t="n"/>
      <c r="Z67" s="562" t="n"/>
    </row>
    <row r="68">
      <c r="A68" s="562" t="n"/>
      <c r="B68" s="562" t="n"/>
      <c r="C68" s="577" t="n"/>
      <c r="D68" s="562" t="n"/>
      <c r="E68" s="562" t="n"/>
      <c r="F68" s="562" t="n"/>
      <c r="G68" s="562" t="n"/>
      <c r="H68" s="562" t="n"/>
      <c r="I68" s="562" t="n"/>
      <c r="J68" s="562" t="n"/>
      <c r="K68" s="562" t="n"/>
      <c r="L68" s="562" t="n"/>
      <c r="M68" s="562" t="n"/>
      <c r="N68" s="562" t="n"/>
      <c r="O68" s="562" t="n"/>
      <c r="P68" s="562" t="n"/>
      <c r="Q68" s="562" t="n"/>
      <c r="R68" s="562" t="n"/>
      <c r="S68" s="562" t="n"/>
      <c r="T68" s="562" t="n"/>
      <c r="U68" s="562" t="n"/>
      <c r="V68" s="562" t="n"/>
      <c r="W68" s="562" t="n"/>
      <c r="X68" s="562" t="n"/>
      <c r="Y68" s="562" t="n"/>
      <c r="Z68" s="562" t="n"/>
    </row>
    <row r="69">
      <c r="A69" s="562" t="n"/>
      <c r="B69" s="562" t="n"/>
      <c r="C69" s="577" t="n"/>
      <c r="D69" s="562" t="n"/>
      <c r="E69" s="562" t="n"/>
      <c r="F69" s="562" t="n"/>
      <c r="G69" s="562" t="n"/>
      <c r="H69" s="562" t="n"/>
      <c r="I69" s="562" t="n"/>
      <c r="J69" s="562" t="n"/>
      <c r="K69" s="562" t="n"/>
      <c r="L69" s="562" t="n"/>
      <c r="M69" s="562" t="n"/>
      <c r="N69" s="562" t="n"/>
      <c r="O69" s="562" t="n"/>
      <c r="P69" s="562" t="n"/>
      <c r="Q69" s="562" t="n"/>
      <c r="R69" s="562" t="n"/>
      <c r="S69" s="562" t="n"/>
      <c r="T69" s="562" t="n"/>
      <c r="U69" s="562" t="n"/>
      <c r="V69" s="562" t="n"/>
      <c r="W69" s="562" t="n"/>
      <c r="X69" s="562" t="n"/>
      <c r="Y69" s="562" t="n"/>
      <c r="Z69" s="562" t="n"/>
    </row>
    <row r="70">
      <c r="A70" s="562" t="n"/>
      <c r="B70" s="562" t="n"/>
      <c r="C70" s="577" t="n"/>
      <c r="D70" s="562" t="n"/>
      <c r="E70" s="562" t="n"/>
      <c r="F70" s="562" t="n"/>
      <c r="G70" s="562" t="n"/>
      <c r="H70" s="562" t="n"/>
      <c r="I70" s="562" t="n"/>
      <c r="J70" s="562" t="n"/>
      <c r="K70" s="562" t="n"/>
      <c r="L70" s="562" t="n"/>
      <c r="M70" s="562" t="n"/>
      <c r="N70" s="562" t="n"/>
      <c r="O70" s="562" t="n"/>
      <c r="P70" s="562" t="n"/>
      <c r="Q70" s="562" t="n"/>
      <c r="R70" s="562" t="n"/>
      <c r="S70" s="562" t="n"/>
      <c r="T70" s="562" t="n"/>
      <c r="U70" s="562" t="n"/>
      <c r="V70" s="562" t="n"/>
      <c r="W70" s="562" t="n"/>
      <c r="X70" s="562" t="n"/>
      <c r="Y70" s="562" t="n"/>
      <c r="Z70" s="562" t="n"/>
    </row>
    <row r="71">
      <c r="A71" s="562" t="n"/>
      <c r="B71" s="562" t="n"/>
      <c r="C71" s="577" t="n"/>
      <c r="D71" s="562" t="n"/>
      <c r="E71" s="562" t="n"/>
      <c r="F71" s="562" t="n"/>
      <c r="G71" s="562" t="n"/>
      <c r="H71" s="562" t="n"/>
      <c r="I71" s="562" t="n"/>
      <c r="J71" s="562" t="n"/>
      <c r="K71" s="562" t="n"/>
      <c r="L71" s="562" t="n"/>
      <c r="M71" s="562" t="n"/>
      <c r="N71" s="562" t="n"/>
      <c r="O71" s="562" t="n"/>
      <c r="P71" s="562" t="n"/>
      <c r="Q71" s="562" t="n"/>
      <c r="R71" s="562" t="n"/>
      <c r="S71" s="562" t="n"/>
      <c r="T71" s="562" t="n"/>
      <c r="U71" s="562" t="n"/>
      <c r="V71" s="562" t="n"/>
      <c r="W71" s="562" t="n"/>
      <c r="X71" s="562" t="n"/>
      <c r="Y71" s="562" t="n"/>
      <c r="Z71" s="562" t="n"/>
    </row>
    <row r="72">
      <c r="A72" s="562" t="n"/>
      <c r="B72" s="562" t="n"/>
      <c r="C72" s="577" t="n"/>
      <c r="D72" s="562" t="n"/>
      <c r="E72" s="562" t="n"/>
      <c r="F72" s="562" t="n"/>
      <c r="G72" s="562" t="n"/>
      <c r="H72" s="562" t="n"/>
      <c r="I72" s="562" t="n"/>
      <c r="J72" s="562" t="n"/>
      <c r="K72" s="562" t="n"/>
      <c r="L72" s="562" t="n"/>
      <c r="M72" s="562" t="n"/>
      <c r="N72" s="562" t="n"/>
      <c r="O72" s="562" t="n"/>
      <c r="P72" s="562" t="n"/>
      <c r="Q72" s="562" t="n"/>
      <c r="R72" s="562" t="n"/>
      <c r="S72" s="562" t="n"/>
      <c r="T72" s="562" t="n"/>
      <c r="U72" s="562" t="n"/>
      <c r="V72" s="562" t="n"/>
      <c r="W72" s="562" t="n"/>
      <c r="X72" s="562" t="n"/>
      <c r="Y72" s="562" t="n"/>
      <c r="Z72" s="562" t="n"/>
    </row>
    <row r="73">
      <c r="A73" s="562" t="n"/>
      <c r="B73" s="562" t="n"/>
      <c r="C73" s="577" t="n"/>
      <c r="D73" s="562" t="n"/>
      <c r="E73" s="562" t="n"/>
      <c r="F73" s="562" t="n"/>
      <c r="G73" s="562" t="n"/>
      <c r="H73" s="562" t="n"/>
      <c r="I73" s="562" t="n"/>
      <c r="J73" s="562" t="n"/>
      <c r="K73" s="562" t="n"/>
      <c r="L73" s="562" t="n"/>
      <c r="M73" s="562" t="n"/>
      <c r="N73" s="562" t="n"/>
      <c r="O73" s="562" t="n"/>
      <c r="P73" s="562" t="n"/>
      <c r="Q73" s="562" t="n"/>
      <c r="R73" s="562" t="n"/>
      <c r="S73" s="562" t="n"/>
      <c r="T73" s="562" t="n"/>
      <c r="U73" s="562" t="n"/>
      <c r="V73" s="562" t="n"/>
      <c r="W73" s="562" t="n"/>
      <c r="X73" s="562" t="n"/>
      <c r="Y73" s="562" t="n"/>
      <c r="Z73" s="562" t="n"/>
    </row>
    <row r="74">
      <c r="A74" s="562" t="n"/>
      <c r="B74" s="562" t="n"/>
      <c r="C74" s="577" t="n"/>
      <c r="D74" s="562" t="n"/>
      <c r="E74" s="562" t="n"/>
      <c r="F74" s="562" t="n"/>
      <c r="G74" s="562" t="n"/>
      <c r="H74" s="562" t="n"/>
      <c r="I74" s="562" t="n"/>
      <c r="J74" s="562" t="n"/>
      <c r="K74" s="562" t="n"/>
      <c r="L74" s="562" t="n"/>
      <c r="M74" s="562" t="n"/>
      <c r="N74" s="562" t="n"/>
      <c r="O74" s="562" t="n"/>
      <c r="P74" s="562" t="n"/>
      <c r="Q74" s="562" t="n"/>
      <c r="R74" s="562" t="n"/>
      <c r="S74" s="562" t="n"/>
      <c r="T74" s="562" t="n"/>
      <c r="U74" s="562" t="n"/>
      <c r="V74" s="562" t="n"/>
      <c r="W74" s="562" t="n"/>
      <c r="X74" s="562" t="n"/>
      <c r="Y74" s="562" t="n"/>
      <c r="Z74" s="562" t="n"/>
    </row>
    <row r="75">
      <c r="A75" s="562" t="n"/>
      <c r="B75" s="562" t="n"/>
      <c r="C75" s="577" t="n"/>
      <c r="D75" s="562" t="n"/>
      <c r="E75" s="562" t="n"/>
      <c r="F75" s="562" t="n"/>
      <c r="G75" s="562" t="n"/>
      <c r="H75" s="562" t="n"/>
      <c r="I75" s="562" t="n"/>
      <c r="J75" s="562" t="n"/>
      <c r="K75" s="562" t="n"/>
      <c r="L75" s="562" t="n"/>
      <c r="M75" s="562" t="n"/>
      <c r="N75" s="562" t="n"/>
      <c r="O75" s="562" t="n"/>
      <c r="P75" s="562" t="n"/>
      <c r="Q75" s="562" t="n"/>
      <c r="R75" s="562" t="n"/>
      <c r="S75" s="562" t="n"/>
      <c r="T75" s="562" t="n"/>
      <c r="U75" s="562" t="n"/>
      <c r="V75" s="562" t="n"/>
      <c r="W75" s="562" t="n"/>
      <c r="X75" s="562" t="n"/>
      <c r="Y75" s="562" t="n"/>
      <c r="Z75" s="562" t="n"/>
    </row>
    <row r="76">
      <c r="A76" s="562" t="n"/>
      <c r="B76" s="562" t="n"/>
      <c r="C76" s="577" t="n"/>
      <c r="D76" s="562" t="n"/>
      <c r="E76" s="562" t="n"/>
      <c r="F76" s="562" t="n"/>
      <c r="G76" s="562" t="n"/>
      <c r="H76" s="562" t="n"/>
      <c r="I76" s="562" t="n"/>
      <c r="J76" s="562" t="n"/>
      <c r="K76" s="562" t="n"/>
      <c r="L76" s="562" t="n"/>
      <c r="M76" s="562" t="n"/>
      <c r="N76" s="562" t="n"/>
      <c r="O76" s="562" t="n"/>
      <c r="P76" s="562" t="n"/>
      <c r="Q76" s="562" t="n"/>
      <c r="R76" s="562" t="n"/>
      <c r="S76" s="562" t="n"/>
      <c r="T76" s="562" t="n"/>
      <c r="U76" s="562" t="n"/>
      <c r="V76" s="562" t="n"/>
      <c r="W76" s="562" t="n"/>
      <c r="X76" s="562" t="n"/>
      <c r="Y76" s="562" t="n"/>
      <c r="Z76" s="562" t="n"/>
    </row>
    <row r="77">
      <c r="A77" s="562" t="n"/>
      <c r="B77" s="562" t="n"/>
      <c r="C77" s="577" t="n"/>
      <c r="D77" s="562" t="n"/>
      <c r="E77" s="562" t="n"/>
      <c r="F77" s="562" t="n"/>
      <c r="G77" s="562" t="n"/>
      <c r="H77" s="562" t="n"/>
      <c r="I77" s="562" t="n"/>
      <c r="J77" s="562" t="n"/>
      <c r="K77" s="562" t="n"/>
      <c r="L77" s="562" t="n"/>
      <c r="M77" s="562" t="n"/>
      <c r="N77" s="562" t="n"/>
      <c r="O77" s="562" t="n"/>
      <c r="P77" s="562" t="n"/>
      <c r="Q77" s="562" t="n"/>
      <c r="R77" s="562" t="n"/>
      <c r="S77" s="562" t="n"/>
      <c r="T77" s="562" t="n"/>
      <c r="U77" s="562" t="n"/>
      <c r="V77" s="562" t="n"/>
      <c r="W77" s="562" t="n"/>
      <c r="X77" s="562" t="n"/>
      <c r="Y77" s="562" t="n"/>
      <c r="Z77" s="562" t="n"/>
    </row>
    <row r="78">
      <c r="A78" s="562" t="n"/>
      <c r="B78" s="562" t="n"/>
      <c r="C78" s="577" t="n"/>
      <c r="D78" s="562" t="n"/>
      <c r="E78" s="562" t="n"/>
      <c r="F78" s="562" t="n"/>
      <c r="G78" s="562" t="n"/>
      <c r="H78" s="562" t="n"/>
      <c r="I78" s="562" t="n"/>
      <c r="J78" s="562" t="n"/>
      <c r="K78" s="562" t="n"/>
      <c r="L78" s="562" t="n"/>
      <c r="M78" s="562" t="n"/>
      <c r="N78" s="562" t="n"/>
      <c r="O78" s="562" t="n"/>
      <c r="P78" s="562" t="n"/>
      <c r="Q78" s="562" t="n"/>
      <c r="R78" s="562" t="n"/>
      <c r="S78" s="562" t="n"/>
      <c r="T78" s="562" t="n"/>
      <c r="U78" s="562" t="n"/>
      <c r="V78" s="562" t="n"/>
      <c r="W78" s="562" t="n"/>
      <c r="X78" s="562" t="n"/>
      <c r="Y78" s="562" t="n"/>
      <c r="Z78" s="562" t="n"/>
    </row>
    <row r="79">
      <c r="A79" s="562" t="n"/>
      <c r="B79" s="562" t="n"/>
      <c r="C79" s="577" t="n"/>
      <c r="D79" s="562" t="n"/>
      <c r="E79" s="562" t="n"/>
      <c r="F79" s="562" t="n"/>
      <c r="G79" s="562" t="n"/>
      <c r="H79" s="562" t="n"/>
      <c r="I79" s="562" t="n"/>
      <c r="J79" s="562" t="n"/>
      <c r="K79" s="562" t="n"/>
      <c r="L79" s="562" t="n"/>
      <c r="M79" s="562" t="n"/>
      <c r="N79" s="562" t="n"/>
      <c r="O79" s="562" t="n"/>
      <c r="P79" s="562" t="n"/>
      <c r="Q79" s="562" t="n"/>
      <c r="R79" s="562" t="n"/>
      <c r="S79" s="562" t="n"/>
      <c r="T79" s="562" t="n"/>
      <c r="U79" s="562" t="n"/>
      <c r="V79" s="562" t="n"/>
      <c r="W79" s="562" t="n"/>
      <c r="X79" s="562" t="n"/>
      <c r="Y79" s="562" t="n"/>
      <c r="Z79" s="562" t="n"/>
    </row>
    <row r="80">
      <c r="A80" s="562" t="n"/>
      <c r="B80" s="562" t="n"/>
      <c r="C80" s="577" t="n"/>
      <c r="D80" s="562" t="n"/>
      <c r="E80" s="562" t="n"/>
      <c r="F80" s="562" t="n"/>
      <c r="G80" s="562" t="n"/>
      <c r="H80" s="562" t="n"/>
      <c r="I80" s="562" t="n"/>
      <c r="J80" s="562" t="n"/>
      <c r="K80" s="562" t="n"/>
      <c r="L80" s="562" t="n"/>
      <c r="M80" s="562" t="n"/>
      <c r="N80" s="562" t="n"/>
      <c r="O80" s="562" t="n"/>
      <c r="P80" s="562" t="n"/>
      <c r="Q80" s="562" t="n"/>
      <c r="R80" s="562" t="n"/>
      <c r="S80" s="562" t="n"/>
      <c r="T80" s="562" t="n"/>
      <c r="U80" s="562" t="n"/>
      <c r="V80" s="562" t="n"/>
      <c r="W80" s="562" t="n"/>
      <c r="X80" s="562" t="n"/>
      <c r="Y80" s="562" t="n"/>
      <c r="Z80" s="562" t="n"/>
    </row>
    <row r="81">
      <c r="A81" s="562" t="n"/>
      <c r="B81" s="562" t="n"/>
      <c r="C81" s="577" t="n"/>
      <c r="D81" s="562" t="n"/>
      <c r="E81" s="562" t="n"/>
      <c r="F81" s="562" t="n"/>
      <c r="G81" s="562" t="n"/>
      <c r="H81" s="562" t="n"/>
      <c r="I81" s="562" t="n"/>
      <c r="J81" s="562" t="n"/>
      <c r="K81" s="562" t="n"/>
      <c r="L81" s="562" t="n"/>
      <c r="M81" s="562" t="n"/>
      <c r="N81" s="562" t="n"/>
      <c r="O81" s="562" t="n"/>
      <c r="P81" s="562" t="n"/>
      <c r="Q81" s="562" t="n"/>
      <c r="R81" s="562" t="n"/>
      <c r="S81" s="562" t="n"/>
      <c r="T81" s="562" t="n"/>
      <c r="U81" s="562" t="n"/>
      <c r="V81" s="562" t="n"/>
      <c r="W81" s="562" t="n"/>
      <c r="X81" s="562" t="n"/>
      <c r="Y81" s="562" t="n"/>
      <c r="Z81" s="562" t="n"/>
    </row>
    <row r="82">
      <c r="A82" s="562" t="n"/>
      <c r="B82" s="562" t="n"/>
      <c r="C82" s="577" t="n"/>
      <c r="D82" s="562" t="n"/>
      <c r="E82" s="562" t="n"/>
      <c r="F82" s="562" t="n"/>
      <c r="G82" s="562" t="n"/>
      <c r="H82" s="562" t="n"/>
      <c r="I82" s="562" t="n"/>
      <c r="J82" s="562" t="n"/>
      <c r="K82" s="562" t="n"/>
      <c r="L82" s="562" t="n"/>
      <c r="M82" s="562" t="n"/>
      <c r="N82" s="562" t="n"/>
      <c r="O82" s="562" t="n"/>
      <c r="P82" s="562" t="n"/>
      <c r="Q82" s="562" t="n"/>
      <c r="R82" s="562" t="n"/>
      <c r="S82" s="562" t="n"/>
      <c r="T82" s="562" t="n"/>
      <c r="U82" s="562" t="n"/>
      <c r="V82" s="562" t="n"/>
      <c r="W82" s="562" t="n"/>
      <c r="X82" s="562" t="n"/>
      <c r="Y82" s="562" t="n"/>
      <c r="Z82" s="562" t="n"/>
    </row>
    <row r="83">
      <c r="A83" s="562" t="n"/>
      <c r="B83" s="562" t="n"/>
      <c r="C83" s="577" t="n"/>
      <c r="D83" s="562" t="n"/>
      <c r="E83" s="562" t="n"/>
      <c r="F83" s="562" t="n"/>
      <c r="G83" s="562" t="n"/>
      <c r="H83" s="562" t="n"/>
      <c r="I83" s="562" t="n"/>
      <c r="J83" s="562" t="n"/>
      <c r="K83" s="562" t="n"/>
      <c r="L83" s="562" t="n"/>
      <c r="M83" s="562" t="n"/>
      <c r="N83" s="562" t="n"/>
      <c r="O83" s="562" t="n"/>
      <c r="P83" s="562" t="n"/>
      <c r="Q83" s="562" t="n"/>
      <c r="R83" s="562" t="n"/>
      <c r="S83" s="562" t="n"/>
      <c r="T83" s="562" t="n"/>
      <c r="U83" s="562" t="n"/>
      <c r="V83" s="562" t="n"/>
      <c r="W83" s="562" t="n"/>
      <c r="X83" s="562" t="n"/>
      <c r="Y83" s="562" t="n"/>
      <c r="Z83" s="562" t="n"/>
    </row>
    <row r="84">
      <c r="A84" s="562" t="n"/>
      <c r="B84" s="562" t="n"/>
      <c r="C84" s="577" t="n"/>
      <c r="D84" s="562" t="n"/>
      <c r="E84" s="562" t="n"/>
      <c r="F84" s="562" t="n"/>
      <c r="G84" s="562" t="n"/>
      <c r="H84" s="562" t="n"/>
      <c r="I84" s="562" t="n"/>
      <c r="J84" s="562" t="n"/>
      <c r="K84" s="562" t="n"/>
      <c r="L84" s="562" t="n"/>
      <c r="M84" s="562" t="n"/>
      <c r="N84" s="562" t="n"/>
      <c r="O84" s="562" t="n"/>
      <c r="P84" s="562" t="n"/>
      <c r="Q84" s="562" t="n"/>
      <c r="R84" s="562" t="n"/>
      <c r="S84" s="562" t="n"/>
      <c r="T84" s="562" t="n"/>
      <c r="U84" s="562" t="n"/>
      <c r="V84" s="562" t="n"/>
      <c r="W84" s="562" t="n"/>
      <c r="X84" s="562" t="n"/>
      <c r="Y84" s="562" t="n"/>
      <c r="Z84" s="562" t="n"/>
    </row>
    <row r="85">
      <c r="A85" s="562" t="n"/>
      <c r="B85" s="562" t="n"/>
      <c r="C85" s="577" t="n"/>
      <c r="D85" s="562" t="n"/>
      <c r="E85" s="562" t="n"/>
      <c r="F85" s="562" t="n"/>
      <c r="G85" s="562" t="n"/>
      <c r="H85" s="562" t="n"/>
      <c r="I85" s="562" t="n"/>
      <c r="J85" s="562" t="n"/>
      <c r="K85" s="562" t="n"/>
      <c r="L85" s="562" t="n"/>
      <c r="M85" s="562" t="n"/>
      <c r="N85" s="562" t="n"/>
      <c r="O85" s="562" t="n"/>
      <c r="P85" s="562" t="n"/>
      <c r="Q85" s="562" t="n"/>
      <c r="R85" s="562" t="n"/>
      <c r="S85" s="562" t="n"/>
      <c r="T85" s="562" t="n"/>
      <c r="U85" s="562" t="n"/>
      <c r="V85" s="562" t="n"/>
      <c r="W85" s="562" t="n"/>
      <c r="X85" s="562" t="n"/>
      <c r="Y85" s="562" t="n"/>
      <c r="Z85" s="562" t="n"/>
    </row>
    <row r="86">
      <c r="A86" s="562" t="n"/>
      <c r="B86" s="562" t="n"/>
      <c r="C86" s="577" t="n"/>
      <c r="D86" s="562" t="n"/>
      <c r="E86" s="562" t="n"/>
      <c r="F86" s="562" t="n"/>
      <c r="G86" s="562" t="n"/>
      <c r="H86" s="562" t="n"/>
      <c r="I86" s="562" t="n"/>
      <c r="J86" s="562" t="n"/>
      <c r="K86" s="562" t="n"/>
      <c r="L86" s="562" t="n"/>
      <c r="M86" s="562" t="n"/>
      <c r="N86" s="562" t="n"/>
      <c r="O86" s="562" t="n"/>
      <c r="P86" s="562" t="n"/>
      <c r="Q86" s="562" t="n"/>
      <c r="R86" s="562" t="n"/>
      <c r="S86" s="562" t="n"/>
      <c r="T86" s="562" t="n"/>
      <c r="U86" s="562" t="n"/>
      <c r="V86" s="562" t="n"/>
      <c r="W86" s="562" t="n"/>
      <c r="X86" s="562" t="n"/>
      <c r="Y86" s="562" t="n"/>
      <c r="Z86" s="562" t="n"/>
    </row>
    <row r="87">
      <c r="A87" s="562" t="n"/>
      <c r="B87" s="562" t="n"/>
      <c r="C87" s="577" t="n"/>
      <c r="D87" s="562" t="n"/>
      <c r="E87" s="562" t="n"/>
      <c r="F87" s="562" t="n"/>
      <c r="G87" s="562" t="n"/>
      <c r="H87" s="562" t="n"/>
      <c r="I87" s="562" t="n"/>
      <c r="J87" s="562" t="n"/>
      <c r="K87" s="562" t="n"/>
      <c r="L87" s="562" t="n"/>
      <c r="M87" s="562" t="n"/>
      <c r="N87" s="562" t="n"/>
      <c r="O87" s="562" t="n"/>
      <c r="P87" s="562" t="n"/>
      <c r="Q87" s="562" t="n"/>
      <c r="R87" s="562" t="n"/>
      <c r="S87" s="562" t="n"/>
      <c r="T87" s="562" t="n"/>
      <c r="U87" s="562" t="n"/>
      <c r="V87" s="562" t="n"/>
      <c r="W87" s="562" t="n"/>
      <c r="X87" s="562" t="n"/>
      <c r="Y87" s="562" t="n"/>
      <c r="Z87" s="562" t="n"/>
    </row>
    <row r="88">
      <c r="A88" s="562" t="n"/>
      <c r="B88" s="562" t="n"/>
      <c r="C88" s="577" t="n"/>
      <c r="D88" s="562" t="n"/>
      <c r="E88" s="562" t="n"/>
      <c r="F88" s="562" t="n"/>
      <c r="G88" s="562" t="n"/>
      <c r="H88" s="562" t="n"/>
      <c r="I88" s="562" t="n"/>
      <c r="J88" s="562" t="n"/>
      <c r="K88" s="562" t="n"/>
      <c r="L88" s="562" t="n"/>
      <c r="M88" s="562" t="n"/>
      <c r="N88" s="562" t="n"/>
      <c r="O88" s="562" t="n"/>
      <c r="P88" s="562" t="n"/>
      <c r="Q88" s="562" t="n"/>
      <c r="R88" s="562" t="n"/>
      <c r="S88" s="562" t="n"/>
      <c r="T88" s="562" t="n"/>
      <c r="U88" s="562" t="n"/>
      <c r="V88" s="562" t="n"/>
      <c r="W88" s="562" t="n"/>
      <c r="X88" s="562" t="n"/>
      <c r="Y88" s="562" t="n"/>
      <c r="Z88" s="562" t="n"/>
    </row>
    <row r="89">
      <c r="A89" s="562" t="n"/>
      <c r="B89" s="562" t="n"/>
      <c r="C89" s="577" t="n"/>
      <c r="D89" s="562" t="n"/>
      <c r="E89" s="562" t="n"/>
      <c r="F89" s="562" t="n"/>
      <c r="G89" s="562" t="n"/>
      <c r="H89" s="562" t="n"/>
      <c r="I89" s="562" t="n"/>
      <c r="J89" s="562" t="n"/>
      <c r="K89" s="562" t="n"/>
      <c r="L89" s="562" t="n"/>
      <c r="M89" s="562" t="n"/>
      <c r="N89" s="562" t="n"/>
      <c r="O89" s="562" t="n"/>
      <c r="P89" s="562" t="n"/>
      <c r="Q89" s="562" t="n"/>
      <c r="R89" s="562" t="n"/>
      <c r="S89" s="562" t="n"/>
      <c r="T89" s="562" t="n"/>
      <c r="U89" s="562" t="n"/>
      <c r="V89" s="562" t="n"/>
      <c r="W89" s="562" t="n"/>
      <c r="X89" s="562" t="n"/>
      <c r="Y89" s="562" t="n"/>
      <c r="Z89" s="562" t="n"/>
    </row>
    <row r="90">
      <c r="A90" s="562" t="n"/>
      <c r="B90" s="562" t="n"/>
      <c r="C90" s="577" t="n"/>
      <c r="D90" s="562" t="n"/>
      <c r="E90" s="562" t="n"/>
      <c r="F90" s="562" t="n"/>
      <c r="G90" s="562" t="n"/>
      <c r="H90" s="562" t="n"/>
      <c r="I90" s="562" t="n"/>
      <c r="J90" s="562" t="n"/>
      <c r="K90" s="562" t="n"/>
      <c r="L90" s="562" t="n"/>
      <c r="M90" s="562" t="n"/>
      <c r="N90" s="562" t="n"/>
      <c r="O90" s="562" t="n"/>
      <c r="P90" s="562" t="n"/>
      <c r="Q90" s="562" t="n"/>
      <c r="R90" s="562" t="n"/>
      <c r="S90" s="562" t="n"/>
      <c r="T90" s="562" t="n"/>
      <c r="U90" s="562" t="n"/>
      <c r="V90" s="562" t="n"/>
      <c r="W90" s="562" t="n"/>
      <c r="X90" s="562" t="n"/>
      <c r="Y90" s="562" t="n"/>
      <c r="Z90" s="562" t="n"/>
    </row>
    <row r="91">
      <c r="A91" s="562" t="n"/>
      <c r="B91" s="562" t="n"/>
      <c r="C91" s="577" t="n"/>
      <c r="D91" s="562" t="n"/>
      <c r="E91" s="562" t="n"/>
      <c r="F91" s="562" t="n"/>
      <c r="G91" s="562" t="n"/>
      <c r="H91" s="562" t="n"/>
      <c r="I91" s="562" t="n"/>
      <c r="J91" s="562" t="n"/>
      <c r="K91" s="562" t="n"/>
      <c r="L91" s="562" t="n"/>
      <c r="M91" s="562" t="n"/>
      <c r="N91" s="562" t="n"/>
      <c r="O91" s="562" t="n"/>
      <c r="P91" s="562" t="n"/>
      <c r="Q91" s="562" t="n"/>
      <c r="R91" s="562" t="n"/>
      <c r="S91" s="562" t="n"/>
      <c r="T91" s="562" t="n"/>
      <c r="U91" s="562" t="n"/>
      <c r="V91" s="562" t="n"/>
      <c r="W91" s="562" t="n"/>
      <c r="X91" s="562" t="n"/>
      <c r="Y91" s="562" t="n"/>
      <c r="Z91" s="562" t="n"/>
    </row>
    <row r="92">
      <c r="A92" s="562" t="n"/>
      <c r="B92" s="562" t="n"/>
      <c r="C92" s="577" t="n"/>
      <c r="D92" s="562" t="n"/>
      <c r="E92" s="562" t="n"/>
      <c r="F92" s="562" t="n"/>
      <c r="G92" s="562" t="n"/>
      <c r="H92" s="562" t="n"/>
      <c r="I92" s="562" t="n"/>
      <c r="J92" s="562" t="n"/>
      <c r="K92" s="562" t="n"/>
      <c r="L92" s="562" t="n"/>
      <c r="M92" s="562" t="n"/>
      <c r="N92" s="562" t="n"/>
      <c r="O92" s="562" t="n"/>
      <c r="P92" s="562" t="n"/>
      <c r="Q92" s="562" t="n"/>
      <c r="R92" s="562" t="n"/>
      <c r="S92" s="562" t="n"/>
      <c r="T92" s="562" t="n"/>
      <c r="U92" s="562" t="n"/>
      <c r="V92" s="562" t="n"/>
      <c r="W92" s="562" t="n"/>
      <c r="X92" s="562" t="n"/>
      <c r="Y92" s="562" t="n"/>
      <c r="Z92" s="562" t="n"/>
    </row>
    <row r="93">
      <c r="A93" s="562" t="n"/>
      <c r="B93" s="562" t="n"/>
      <c r="C93" s="577" t="n"/>
      <c r="D93" s="562" t="n"/>
      <c r="E93" s="562" t="n"/>
      <c r="F93" s="562" t="n"/>
      <c r="G93" s="562" t="n"/>
      <c r="H93" s="562" t="n"/>
      <c r="I93" s="562" t="n"/>
      <c r="J93" s="562" t="n"/>
      <c r="K93" s="562" t="n"/>
      <c r="L93" s="562" t="n"/>
      <c r="M93" s="562" t="n"/>
      <c r="N93" s="562" t="n"/>
      <c r="O93" s="562" t="n"/>
      <c r="P93" s="562" t="n"/>
      <c r="Q93" s="562" t="n"/>
      <c r="R93" s="562" t="n"/>
      <c r="S93" s="562" t="n"/>
      <c r="T93" s="562" t="n"/>
      <c r="U93" s="562" t="n"/>
      <c r="V93" s="562" t="n"/>
      <c r="W93" s="562" t="n"/>
      <c r="X93" s="562" t="n"/>
      <c r="Y93" s="562" t="n"/>
      <c r="Z93" s="562" t="n"/>
    </row>
    <row r="94">
      <c r="A94" s="562" t="n"/>
      <c r="B94" s="562" t="n"/>
      <c r="C94" s="577" t="n"/>
      <c r="D94" s="562" t="n"/>
      <c r="E94" s="562" t="n"/>
      <c r="F94" s="562" t="n"/>
      <c r="G94" s="562" t="n"/>
      <c r="H94" s="562" t="n"/>
      <c r="I94" s="562" t="n"/>
      <c r="J94" s="562" t="n"/>
      <c r="K94" s="562" t="n"/>
      <c r="L94" s="562" t="n"/>
      <c r="M94" s="562" t="n"/>
      <c r="N94" s="562" t="n"/>
      <c r="O94" s="562" t="n"/>
      <c r="P94" s="562" t="n"/>
      <c r="Q94" s="562" t="n"/>
      <c r="R94" s="562" t="n"/>
      <c r="S94" s="562" t="n"/>
      <c r="T94" s="562" t="n"/>
      <c r="U94" s="562" t="n"/>
      <c r="V94" s="562" t="n"/>
      <c r="W94" s="562" t="n"/>
      <c r="X94" s="562" t="n"/>
      <c r="Y94" s="562" t="n"/>
      <c r="Z94" s="562" t="n"/>
    </row>
    <row r="95">
      <c r="A95" s="562" t="n"/>
      <c r="B95" s="562" t="n"/>
      <c r="C95" s="577" t="n"/>
      <c r="D95" s="562" t="n"/>
      <c r="E95" s="562" t="n"/>
      <c r="F95" s="562" t="n"/>
      <c r="G95" s="562" t="n"/>
      <c r="H95" s="562" t="n"/>
      <c r="I95" s="562" t="n"/>
      <c r="J95" s="562" t="n"/>
      <c r="K95" s="562" t="n"/>
      <c r="L95" s="562" t="n"/>
      <c r="M95" s="562" t="n"/>
      <c r="N95" s="562" t="n"/>
      <c r="O95" s="562" t="n"/>
      <c r="P95" s="562" t="n"/>
      <c r="Q95" s="562" t="n"/>
      <c r="R95" s="562" t="n"/>
      <c r="S95" s="562" t="n"/>
      <c r="T95" s="562" t="n"/>
      <c r="U95" s="562" t="n"/>
      <c r="V95" s="562" t="n"/>
      <c r="W95" s="562" t="n"/>
      <c r="X95" s="562" t="n"/>
      <c r="Y95" s="562" t="n"/>
      <c r="Z95" s="562" t="n"/>
    </row>
    <row r="96">
      <c r="A96" s="562" t="n"/>
      <c r="B96" s="562" t="n"/>
      <c r="C96" s="577" t="n"/>
      <c r="D96" s="562" t="n"/>
      <c r="E96" s="562" t="n"/>
      <c r="F96" s="562" t="n"/>
      <c r="G96" s="562" t="n"/>
      <c r="H96" s="562" t="n"/>
      <c r="I96" s="562" t="n"/>
      <c r="J96" s="562" t="n"/>
      <c r="K96" s="562" t="n"/>
      <c r="L96" s="562" t="n"/>
      <c r="M96" s="562" t="n"/>
      <c r="N96" s="562" t="n"/>
      <c r="O96" s="562" t="n"/>
      <c r="P96" s="562" t="n"/>
      <c r="Q96" s="562" t="n"/>
      <c r="R96" s="562" t="n"/>
      <c r="S96" s="562" t="n"/>
      <c r="T96" s="562" t="n"/>
      <c r="U96" s="562" t="n"/>
      <c r="V96" s="562" t="n"/>
      <c r="W96" s="562" t="n"/>
      <c r="X96" s="562" t="n"/>
      <c r="Y96" s="562" t="n"/>
      <c r="Z96" s="562" t="n"/>
    </row>
    <row r="97">
      <c r="A97" s="562" t="n"/>
      <c r="B97" s="562" t="n"/>
      <c r="C97" s="577" t="n"/>
      <c r="D97" s="562" t="n"/>
      <c r="E97" s="562" t="n"/>
      <c r="F97" s="562" t="n"/>
      <c r="G97" s="562" t="n"/>
      <c r="H97" s="562" t="n"/>
      <c r="I97" s="562" t="n"/>
      <c r="J97" s="562" t="n"/>
      <c r="K97" s="562" t="n"/>
      <c r="L97" s="562" t="n"/>
      <c r="M97" s="562" t="n"/>
      <c r="N97" s="562" t="n"/>
      <c r="O97" s="562" t="n"/>
      <c r="P97" s="562" t="n"/>
      <c r="Q97" s="562" t="n"/>
      <c r="R97" s="562" t="n"/>
      <c r="S97" s="562" t="n"/>
      <c r="T97" s="562" t="n"/>
      <c r="U97" s="562" t="n"/>
      <c r="V97" s="562" t="n"/>
      <c r="W97" s="562" t="n"/>
      <c r="X97" s="562" t="n"/>
      <c r="Y97" s="562" t="n"/>
      <c r="Z97" s="562" t="n"/>
    </row>
    <row r="98">
      <c r="A98" s="562" t="n"/>
      <c r="B98" s="562" t="n"/>
      <c r="C98" s="577" t="n"/>
      <c r="D98" s="562" t="n"/>
      <c r="E98" s="562" t="n"/>
      <c r="F98" s="562" t="n"/>
      <c r="G98" s="562" t="n"/>
      <c r="H98" s="562" t="n"/>
      <c r="I98" s="562" t="n"/>
      <c r="J98" s="562" t="n"/>
      <c r="K98" s="562" t="n"/>
      <c r="L98" s="562" t="n"/>
      <c r="M98" s="562" t="n"/>
      <c r="N98" s="562" t="n"/>
      <c r="O98" s="562" t="n"/>
      <c r="P98" s="562" t="n"/>
      <c r="Q98" s="562" t="n"/>
      <c r="R98" s="562" t="n"/>
      <c r="S98" s="562" t="n"/>
      <c r="T98" s="562" t="n"/>
      <c r="U98" s="562" t="n"/>
      <c r="V98" s="562" t="n"/>
      <c r="W98" s="562" t="n"/>
      <c r="X98" s="562" t="n"/>
      <c r="Y98" s="562" t="n"/>
      <c r="Z98" s="562" t="n"/>
    </row>
    <row r="99">
      <c r="A99" s="562" t="n"/>
      <c r="B99" s="562" t="n"/>
      <c r="C99" s="577" t="n"/>
      <c r="D99" s="562" t="n"/>
      <c r="E99" s="562" t="n"/>
      <c r="F99" s="562" t="n"/>
      <c r="G99" s="562" t="n"/>
      <c r="H99" s="562" t="n"/>
      <c r="I99" s="562" t="n"/>
      <c r="J99" s="562" t="n"/>
      <c r="K99" s="562" t="n"/>
      <c r="L99" s="562" t="n"/>
      <c r="M99" s="562" t="n"/>
      <c r="N99" s="562" t="n"/>
      <c r="O99" s="562" t="n"/>
      <c r="P99" s="562" t="n"/>
      <c r="Q99" s="562" t="n"/>
      <c r="R99" s="562" t="n"/>
      <c r="S99" s="562" t="n"/>
      <c r="T99" s="562" t="n"/>
      <c r="U99" s="562" t="n"/>
      <c r="V99" s="562" t="n"/>
      <c r="W99" s="562" t="n"/>
      <c r="X99" s="562" t="n"/>
      <c r="Y99" s="562" t="n"/>
      <c r="Z99" s="562" t="n"/>
    </row>
    <row r="100">
      <c r="A100" s="562" t="n"/>
      <c r="B100" s="562" t="n"/>
      <c r="C100" s="577" t="n"/>
      <c r="D100" s="562" t="n"/>
      <c r="E100" s="562" t="n"/>
      <c r="F100" s="562" t="n"/>
      <c r="G100" s="562" t="n"/>
      <c r="H100" s="562" t="n"/>
      <c r="I100" s="562" t="n"/>
      <c r="J100" s="562" t="n"/>
      <c r="K100" s="562" t="n"/>
      <c r="L100" s="562" t="n"/>
      <c r="M100" s="562" t="n"/>
      <c r="N100" s="562" t="n"/>
      <c r="O100" s="562" t="n"/>
      <c r="P100" s="562" t="n"/>
      <c r="Q100" s="562" t="n"/>
      <c r="R100" s="562" t="n"/>
      <c r="S100" s="562" t="n"/>
      <c r="T100" s="562" t="n"/>
      <c r="U100" s="562" t="n"/>
      <c r="V100" s="562" t="n"/>
      <c r="W100" s="562" t="n"/>
      <c r="X100" s="562" t="n"/>
      <c r="Y100" s="562" t="n"/>
      <c r="Z100" s="562" t="n"/>
    </row>
    <row r="101">
      <c r="A101" s="562" t="n"/>
      <c r="B101" s="562" t="n"/>
      <c r="C101" s="577" t="n"/>
      <c r="D101" s="562" t="n"/>
      <c r="E101" s="562" t="n"/>
      <c r="F101" s="562" t="n"/>
      <c r="G101" s="562" t="n"/>
      <c r="H101" s="562" t="n"/>
      <c r="I101" s="562" t="n"/>
      <c r="J101" s="562" t="n"/>
      <c r="K101" s="562" t="n"/>
      <c r="L101" s="562" t="n"/>
      <c r="M101" s="562" t="n"/>
      <c r="N101" s="562" t="n"/>
      <c r="O101" s="562" t="n"/>
      <c r="P101" s="562" t="n"/>
      <c r="Q101" s="562" t="n"/>
      <c r="R101" s="562" t="n"/>
      <c r="S101" s="562" t="n"/>
      <c r="T101" s="562" t="n"/>
      <c r="U101" s="562" t="n"/>
      <c r="V101" s="562" t="n"/>
      <c r="W101" s="562" t="n"/>
      <c r="X101" s="562" t="n"/>
      <c r="Y101" s="562" t="n"/>
      <c r="Z101" s="562" t="n"/>
    </row>
    <row r="102">
      <c r="A102" s="562" t="n"/>
      <c r="B102" s="562" t="n"/>
      <c r="C102" s="577" t="n"/>
      <c r="D102" s="562" t="n"/>
      <c r="E102" s="562" t="n"/>
      <c r="F102" s="562" t="n"/>
      <c r="G102" s="562" t="n"/>
      <c r="H102" s="562" t="n"/>
      <c r="I102" s="562" t="n"/>
      <c r="J102" s="562" t="n"/>
      <c r="K102" s="562" t="n"/>
      <c r="L102" s="562" t="n"/>
      <c r="M102" s="562" t="n"/>
      <c r="N102" s="562" t="n"/>
      <c r="O102" s="562" t="n"/>
      <c r="P102" s="562" t="n"/>
      <c r="Q102" s="562" t="n"/>
      <c r="R102" s="562" t="n"/>
      <c r="S102" s="562" t="n"/>
      <c r="T102" s="562" t="n"/>
      <c r="U102" s="562" t="n"/>
      <c r="V102" s="562" t="n"/>
      <c r="W102" s="562" t="n"/>
      <c r="X102" s="562" t="n"/>
      <c r="Y102" s="562" t="n"/>
      <c r="Z102" s="562" t="n"/>
    </row>
    <row r="103">
      <c r="A103" s="562" t="n"/>
      <c r="B103" s="562" t="n"/>
      <c r="C103" s="577" t="n"/>
      <c r="D103" s="562" t="n"/>
      <c r="E103" s="562" t="n"/>
      <c r="F103" s="562" t="n"/>
      <c r="G103" s="562" t="n"/>
      <c r="H103" s="562" t="n"/>
      <c r="I103" s="562" t="n"/>
      <c r="J103" s="562" t="n"/>
      <c r="K103" s="562" t="n"/>
      <c r="L103" s="562" t="n"/>
      <c r="M103" s="562" t="n"/>
      <c r="N103" s="562" t="n"/>
      <c r="O103" s="562" t="n"/>
      <c r="P103" s="562" t="n"/>
      <c r="Q103" s="562" t="n"/>
      <c r="R103" s="562" t="n"/>
      <c r="S103" s="562" t="n"/>
      <c r="T103" s="562" t="n"/>
      <c r="U103" s="562" t="n"/>
      <c r="V103" s="562" t="n"/>
      <c r="W103" s="562" t="n"/>
      <c r="X103" s="562" t="n"/>
      <c r="Y103" s="562" t="n"/>
      <c r="Z103" s="562" t="n"/>
    </row>
    <row r="104">
      <c r="A104" s="562" t="n"/>
      <c r="B104" s="562" t="n"/>
      <c r="C104" s="577" t="n"/>
      <c r="D104" s="562" t="n"/>
      <c r="E104" s="562" t="n"/>
      <c r="F104" s="562" t="n"/>
      <c r="G104" s="562" t="n"/>
      <c r="H104" s="562" t="n"/>
      <c r="I104" s="562" t="n"/>
      <c r="J104" s="562" t="n"/>
      <c r="K104" s="562" t="n"/>
      <c r="L104" s="562" t="n"/>
      <c r="M104" s="562" t="n"/>
      <c r="N104" s="562" t="n"/>
      <c r="O104" s="562" t="n"/>
      <c r="P104" s="562" t="n"/>
      <c r="Q104" s="562" t="n"/>
      <c r="R104" s="562" t="n"/>
      <c r="S104" s="562" t="n"/>
      <c r="T104" s="562" t="n"/>
      <c r="U104" s="562" t="n"/>
      <c r="V104" s="562" t="n"/>
      <c r="W104" s="562" t="n"/>
      <c r="X104" s="562" t="n"/>
      <c r="Y104" s="562" t="n"/>
      <c r="Z104" s="562" t="n"/>
    </row>
    <row r="105">
      <c r="A105" s="562" t="n"/>
      <c r="B105" s="562" t="n"/>
      <c r="C105" s="577" t="n"/>
      <c r="D105" s="562" t="n"/>
      <c r="E105" s="562" t="n"/>
      <c r="F105" s="562" t="n"/>
      <c r="G105" s="562" t="n"/>
      <c r="H105" s="562" t="n"/>
      <c r="I105" s="562" t="n"/>
      <c r="J105" s="562" t="n"/>
      <c r="K105" s="562" t="n"/>
      <c r="L105" s="562" t="n"/>
      <c r="M105" s="562" t="n"/>
      <c r="N105" s="562" t="n"/>
      <c r="O105" s="562" t="n"/>
      <c r="P105" s="562" t="n"/>
      <c r="Q105" s="562" t="n"/>
      <c r="R105" s="562" t="n"/>
      <c r="S105" s="562" t="n"/>
      <c r="T105" s="562" t="n"/>
      <c r="U105" s="562" t="n"/>
      <c r="V105" s="562" t="n"/>
      <c r="W105" s="562" t="n"/>
      <c r="X105" s="562" t="n"/>
      <c r="Y105" s="562" t="n"/>
      <c r="Z105" s="562" t="n"/>
    </row>
    <row r="106">
      <c r="A106" s="562" t="n"/>
      <c r="B106" s="562" t="n"/>
      <c r="C106" s="577" t="n"/>
      <c r="D106" s="562" t="n"/>
      <c r="E106" s="562" t="n"/>
      <c r="F106" s="562" t="n"/>
      <c r="G106" s="562" t="n"/>
      <c r="H106" s="562" t="n"/>
      <c r="I106" s="562" t="n"/>
      <c r="J106" s="562" t="n"/>
      <c r="K106" s="562" t="n"/>
      <c r="L106" s="562" t="n"/>
      <c r="M106" s="562" t="n"/>
      <c r="N106" s="562" t="n"/>
      <c r="O106" s="562" t="n"/>
      <c r="P106" s="562" t="n"/>
      <c r="Q106" s="562" t="n"/>
      <c r="R106" s="562" t="n"/>
      <c r="S106" s="562" t="n"/>
      <c r="T106" s="562" t="n"/>
      <c r="U106" s="562" t="n"/>
      <c r="V106" s="562" t="n"/>
      <c r="W106" s="562" t="n"/>
      <c r="X106" s="562" t="n"/>
      <c r="Y106" s="562" t="n"/>
      <c r="Z106" s="562" t="n"/>
    </row>
    <row r="107">
      <c r="A107" s="562" t="n"/>
      <c r="B107" s="562" t="n"/>
      <c r="C107" s="577" t="n"/>
      <c r="D107" s="562" t="n"/>
      <c r="E107" s="562" t="n"/>
      <c r="F107" s="562" t="n"/>
      <c r="G107" s="562" t="n"/>
      <c r="H107" s="562" t="n"/>
      <c r="I107" s="562" t="n"/>
      <c r="J107" s="562" t="n"/>
      <c r="K107" s="562" t="n"/>
      <c r="L107" s="562" t="n"/>
      <c r="M107" s="562" t="n"/>
      <c r="N107" s="562" t="n"/>
      <c r="O107" s="562" t="n"/>
      <c r="P107" s="562" t="n"/>
      <c r="Q107" s="562" t="n"/>
      <c r="R107" s="562" t="n"/>
      <c r="S107" s="562" t="n"/>
      <c r="T107" s="562" t="n"/>
      <c r="U107" s="562" t="n"/>
      <c r="V107" s="562" t="n"/>
      <c r="W107" s="562" t="n"/>
      <c r="X107" s="562" t="n"/>
      <c r="Y107" s="562" t="n"/>
      <c r="Z107" s="562" t="n"/>
    </row>
    <row r="108">
      <c r="A108" s="562" t="n"/>
      <c r="B108" s="562" t="n"/>
      <c r="C108" s="577" t="n"/>
      <c r="D108" s="562" t="n"/>
      <c r="E108" s="562" t="n"/>
      <c r="F108" s="562" t="n"/>
      <c r="G108" s="562" t="n"/>
      <c r="H108" s="562" t="n"/>
      <c r="I108" s="562" t="n"/>
      <c r="J108" s="562" t="n"/>
      <c r="K108" s="562" t="n"/>
      <c r="L108" s="562" t="n"/>
      <c r="M108" s="562" t="n"/>
      <c r="N108" s="562" t="n"/>
      <c r="O108" s="562" t="n"/>
      <c r="P108" s="562" t="n"/>
      <c r="Q108" s="562" t="n"/>
      <c r="R108" s="562" t="n"/>
      <c r="S108" s="562" t="n"/>
      <c r="T108" s="562" t="n"/>
      <c r="U108" s="562" t="n"/>
      <c r="V108" s="562" t="n"/>
      <c r="W108" s="562" t="n"/>
      <c r="X108" s="562" t="n"/>
      <c r="Y108" s="562" t="n"/>
      <c r="Z108" s="562" t="n"/>
    </row>
    <row r="109">
      <c r="A109" s="562" t="n"/>
      <c r="B109" s="562" t="n"/>
      <c r="C109" s="577" t="n"/>
      <c r="D109" s="562" t="n"/>
      <c r="E109" s="562" t="n"/>
      <c r="F109" s="562" t="n"/>
      <c r="G109" s="562" t="n"/>
      <c r="H109" s="562" t="n"/>
      <c r="I109" s="562" t="n"/>
      <c r="J109" s="562" t="n"/>
      <c r="K109" s="562" t="n"/>
      <c r="L109" s="562" t="n"/>
      <c r="M109" s="562" t="n"/>
      <c r="N109" s="562" t="n"/>
      <c r="O109" s="562" t="n"/>
      <c r="P109" s="562" t="n"/>
      <c r="Q109" s="562" t="n"/>
      <c r="R109" s="562" t="n"/>
      <c r="S109" s="562" t="n"/>
      <c r="T109" s="562" t="n"/>
      <c r="U109" s="562" t="n"/>
      <c r="V109" s="562" t="n"/>
      <c r="W109" s="562" t="n"/>
      <c r="X109" s="562" t="n"/>
      <c r="Y109" s="562" t="n"/>
      <c r="Z109" s="562" t="n"/>
    </row>
    <row r="110">
      <c r="A110" s="562" t="n"/>
      <c r="B110" s="562" t="n"/>
      <c r="C110" s="577" t="n"/>
      <c r="D110" s="562" t="n"/>
      <c r="E110" s="562" t="n"/>
      <c r="F110" s="562" t="n"/>
      <c r="G110" s="562" t="n"/>
      <c r="H110" s="562" t="n"/>
      <c r="I110" s="562" t="n"/>
      <c r="J110" s="562" t="n"/>
      <c r="K110" s="562" t="n"/>
      <c r="L110" s="562" t="n"/>
      <c r="M110" s="562" t="n"/>
      <c r="N110" s="562" t="n"/>
      <c r="O110" s="562" t="n"/>
      <c r="P110" s="562" t="n"/>
      <c r="Q110" s="562" t="n"/>
      <c r="R110" s="562" t="n"/>
      <c r="S110" s="562" t="n"/>
      <c r="T110" s="562" t="n"/>
      <c r="U110" s="562" t="n"/>
      <c r="V110" s="562" t="n"/>
      <c r="W110" s="562" t="n"/>
      <c r="X110" s="562" t="n"/>
      <c r="Y110" s="562" t="n"/>
      <c r="Z110" s="562" t="n"/>
    </row>
    <row r="111">
      <c r="A111" s="562" t="n"/>
      <c r="B111" s="562" t="n"/>
      <c r="C111" s="577" t="n"/>
      <c r="D111" s="562" t="n"/>
      <c r="E111" s="562" t="n"/>
      <c r="F111" s="562" t="n"/>
      <c r="G111" s="562" t="n"/>
      <c r="H111" s="562" t="n"/>
      <c r="I111" s="562" t="n"/>
      <c r="J111" s="562" t="n"/>
      <c r="K111" s="562" t="n"/>
      <c r="L111" s="562" t="n"/>
      <c r="M111" s="562" t="n"/>
      <c r="N111" s="562" t="n"/>
      <c r="O111" s="562" t="n"/>
      <c r="P111" s="562" t="n"/>
      <c r="Q111" s="562" t="n"/>
      <c r="R111" s="562" t="n"/>
      <c r="S111" s="562" t="n"/>
      <c r="T111" s="562" t="n"/>
      <c r="U111" s="562" t="n"/>
      <c r="V111" s="562" t="n"/>
      <c r="W111" s="562" t="n"/>
      <c r="X111" s="562" t="n"/>
      <c r="Y111" s="562" t="n"/>
      <c r="Z111" s="562" t="n"/>
    </row>
    <row r="112">
      <c r="A112" s="562" t="n"/>
      <c r="B112" s="562" t="n"/>
      <c r="C112" s="577" t="n"/>
      <c r="D112" s="562" t="n"/>
      <c r="E112" s="562" t="n"/>
      <c r="F112" s="562" t="n"/>
      <c r="G112" s="562" t="n"/>
      <c r="H112" s="562" t="n"/>
      <c r="I112" s="562" t="n"/>
      <c r="J112" s="562" t="n"/>
      <c r="K112" s="562" t="n"/>
      <c r="L112" s="562" t="n"/>
      <c r="M112" s="562" t="n"/>
      <c r="N112" s="562" t="n"/>
      <c r="O112" s="562" t="n"/>
      <c r="P112" s="562" t="n"/>
      <c r="Q112" s="562" t="n"/>
      <c r="R112" s="562" t="n"/>
      <c r="S112" s="562" t="n"/>
      <c r="T112" s="562" t="n"/>
      <c r="U112" s="562" t="n"/>
      <c r="V112" s="562" t="n"/>
      <c r="W112" s="562" t="n"/>
      <c r="X112" s="562" t="n"/>
      <c r="Y112" s="562" t="n"/>
      <c r="Z112" s="562" t="n"/>
    </row>
    <row r="113">
      <c r="A113" s="562" t="n"/>
      <c r="B113" s="562" t="n"/>
      <c r="C113" s="577" t="n"/>
      <c r="D113" s="562" t="n"/>
      <c r="E113" s="562" t="n"/>
      <c r="F113" s="562" t="n"/>
      <c r="G113" s="562" t="n"/>
      <c r="H113" s="562" t="n"/>
      <c r="I113" s="562" t="n"/>
      <c r="J113" s="562" t="n"/>
      <c r="K113" s="562" t="n"/>
      <c r="L113" s="562" t="n"/>
      <c r="M113" s="562" t="n"/>
      <c r="N113" s="562" t="n"/>
      <c r="O113" s="562" t="n"/>
      <c r="P113" s="562" t="n"/>
      <c r="Q113" s="562" t="n"/>
      <c r="R113" s="562" t="n"/>
      <c r="S113" s="562" t="n"/>
      <c r="T113" s="562" t="n"/>
      <c r="U113" s="562" t="n"/>
      <c r="V113" s="562" t="n"/>
      <c r="W113" s="562" t="n"/>
      <c r="X113" s="562" t="n"/>
      <c r="Y113" s="562" t="n"/>
      <c r="Z113" s="562" t="n"/>
    </row>
    <row r="114">
      <c r="A114" s="562" t="n"/>
      <c r="B114" s="562" t="n"/>
      <c r="C114" s="577" t="n"/>
      <c r="D114" s="562" t="n"/>
      <c r="E114" s="562" t="n"/>
      <c r="F114" s="562" t="n"/>
      <c r="G114" s="562" t="n"/>
      <c r="H114" s="562" t="n"/>
      <c r="I114" s="562" t="n"/>
      <c r="J114" s="562" t="n"/>
      <c r="K114" s="562" t="n"/>
      <c r="L114" s="562" t="n"/>
      <c r="M114" s="562" t="n"/>
      <c r="N114" s="562" t="n"/>
      <c r="O114" s="562" t="n"/>
      <c r="P114" s="562" t="n"/>
      <c r="Q114" s="562" t="n"/>
      <c r="R114" s="562" t="n"/>
      <c r="S114" s="562" t="n"/>
      <c r="T114" s="562" t="n"/>
      <c r="U114" s="562" t="n"/>
      <c r="V114" s="562" t="n"/>
      <c r="W114" s="562" t="n"/>
      <c r="X114" s="562" t="n"/>
      <c r="Y114" s="562" t="n"/>
      <c r="Z114" s="562" t="n"/>
    </row>
    <row r="115">
      <c r="A115" s="562" t="n"/>
      <c r="B115" s="562" t="n"/>
      <c r="C115" s="577" t="n"/>
      <c r="D115" s="562" t="n"/>
      <c r="E115" s="562" t="n"/>
      <c r="F115" s="562" t="n"/>
      <c r="G115" s="562" t="n"/>
      <c r="H115" s="562" t="n"/>
      <c r="I115" s="562" t="n"/>
      <c r="J115" s="562" t="n"/>
      <c r="K115" s="562" t="n"/>
      <c r="L115" s="562" t="n"/>
      <c r="M115" s="562" t="n"/>
      <c r="N115" s="562" t="n"/>
      <c r="O115" s="562" t="n"/>
      <c r="P115" s="562" t="n"/>
      <c r="Q115" s="562" t="n"/>
      <c r="R115" s="562" t="n"/>
      <c r="S115" s="562" t="n"/>
      <c r="T115" s="562" t="n"/>
      <c r="U115" s="562" t="n"/>
      <c r="V115" s="562" t="n"/>
      <c r="W115" s="562" t="n"/>
      <c r="X115" s="562" t="n"/>
      <c r="Y115" s="562" t="n"/>
      <c r="Z115" s="562" t="n"/>
    </row>
    <row r="116">
      <c r="A116" s="562" t="n"/>
      <c r="B116" s="562" t="n"/>
      <c r="C116" s="577" t="n"/>
      <c r="D116" s="562" t="n"/>
      <c r="E116" s="562" t="n"/>
      <c r="F116" s="562" t="n"/>
      <c r="G116" s="562" t="n"/>
      <c r="H116" s="562" t="n"/>
      <c r="I116" s="562" t="n"/>
      <c r="J116" s="562" t="n"/>
      <c r="K116" s="562" t="n"/>
      <c r="L116" s="562" t="n"/>
      <c r="M116" s="562" t="n"/>
      <c r="N116" s="562" t="n"/>
      <c r="O116" s="562" t="n"/>
      <c r="P116" s="562" t="n"/>
      <c r="Q116" s="562" t="n"/>
      <c r="R116" s="562" t="n"/>
      <c r="S116" s="562" t="n"/>
      <c r="T116" s="562" t="n"/>
      <c r="U116" s="562" t="n"/>
      <c r="V116" s="562" t="n"/>
      <c r="W116" s="562" t="n"/>
      <c r="X116" s="562" t="n"/>
      <c r="Y116" s="562" t="n"/>
      <c r="Z116" s="562" t="n"/>
    </row>
    <row r="117">
      <c r="A117" s="562" t="n"/>
      <c r="B117" s="562" t="n"/>
      <c r="C117" s="577" t="n"/>
      <c r="D117" s="562" t="n"/>
      <c r="E117" s="562" t="n"/>
      <c r="F117" s="562" t="n"/>
      <c r="G117" s="562" t="n"/>
      <c r="H117" s="562" t="n"/>
      <c r="I117" s="562" t="n"/>
      <c r="J117" s="562" t="n"/>
      <c r="K117" s="562" t="n"/>
      <c r="L117" s="562" t="n"/>
      <c r="M117" s="562" t="n"/>
      <c r="N117" s="562" t="n"/>
      <c r="O117" s="562" t="n"/>
      <c r="P117" s="562" t="n"/>
      <c r="Q117" s="562" t="n"/>
      <c r="R117" s="562" t="n"/>
      <c r="S117" s="562" t="n"/>
      <c r="T117" s="562" t="n"/>
      <c r="U117" s="562" t="n"/>
      <c r="V117" s="562" t="n"/>
      <c r="W117" s="562" t="n"/>
      <c r="X117" s="562" t="n"/>
      <c r="Y117" s="562" t="n"/>
      <c r="Z117" s="562" t="n"/>
    </row>
    <row r="118">
      <c r="A118" s="562" t="n"/>
      <c r="B118" s="562" t="n"/>
      <c r="C118" s="577" t="n"/>
      <c r="D118" s="562" t="n"/>
      <c r="E118" s="562" t="n"/>
      <c r="F118" s="562" t="n"/>
      <c r="G118" s="562" t="n"/>
      <c r="H118" s="562" t="n"/>
      <c r="I118" s="562" t="n"/>
      <c r="J118" s="562" t="n"/>
      <c r="K118" s="562" t="n"/>
      <c r="L118" s="562" t="n"/>
      <c r="M118" s="562" t="n"/>
      <c r="N118" s="562" t="n"/>
      <c r="O118" s="562" t="n"/>
      <c r="P118" s="562" t="n"/>
      <c r="Q118" s="562" t="n"/>
      <c r="R118" s="562" t="n"/>
      <c r="S118" s="562" t="n"/>
      <c r="T118" s="562" t="n"/>
      <c r="U118" s="562" t="n"/>
      <c r="V118" s="562" t="n"/>
      <c r="W118" s="562" t="n"/>
      <c r="X118" s="562" t="n"/>
      <c r="Y118" s="562" t="n"/>
      <c r="Z118" s="562" t="n"/>
    </row>
    <row r="119">
      <c r="A119" s="562" t="n"/>
      <c r="B119" s="562" t="n"/>
      <c r="C119" s="577" t="n"/>
      <c r="D119" s="562" t="n"/>
      <c r="E119" s="562" t="n"/>
      <c r="F119" s="562" t="n"/>
      <c r="G119" s="562" t="n"/>
      <c r="H119" s="562" t="n"/>
      <c r="I119" s="562" t="n"/>
      <c r="J119" s="562" t="n"/>
      <c r="K119" s="562" t="n"/>
      <c r="L119" s="562" t="n"/>
      <c r="M119" s="562" t="n"/>
      <c r="N119" s="562" t="n"/>
      <c r="O119" s="562" t="n"/>
      <c r="P119" s="562" t="n"/>
      <c r="Q119" s="562" t="n"/>
      <c r="R119" s="562" t="n"/>
      <c r="S119" s="562" t="n"/>
      <c r="T119" s="562" t="n"/>
      <c r="U119" s="562" t="n"/>
      <c r="V119" s="562" t="n"/>
      <c r="W119" s="562" t="n"/>
      <c r="X119" s="562" t="n"/>
      <c r="Y119" s="562" t="n"/>
      <c r="Z119" s="562" t="n"/>
    </row>
    <row r="120">
      <c r="A120" s="562" t="n"/>
      <c r="B120" s="562" t="n"/>
      <c r="C120" s="577" t="n"/>
      <c r="D120" s="562" t="n"/>
      <c r="E120" s="562" t="n"/>
      <c r="F120" s="562" t="n"/>
      <c r="G120" s="562" t="n"/>
      <c r="H120" s="562" t="n"/>
      <c r="I120" s="562" t="n"/>
      <c r="J120" s="562" t="n"/>
      <c r="K120" s="562" t="n"/>
      <c r="L120" s="562" t="n"/>
      <c r="M120" s="562" t="n"/>
      <c r="N120" s="562" t="n"/>
      <c r="O120" s="562" t="n"/>
      <c r="P120" s="562" t="n"/>
      <c r="Q120" s="562" t="n"/>
      <c r="R120" s="562" t="n"/>
      <c r="S120" s="562" t="n"/>
      <c r="T120" s="562" t="n"/>
      <c r="U120" s="562" t="n"/>
      <c r="V120" s="562" t="n"/>
      <c r="W120" s="562" t="n"/>
      <c r="X120" s="562" t="n"/>
      <c r="Y120" s="562" t="n"/>
      <c r="Z120" s="562" t="n"/>
    </row>
    <row r="121">
      <c r="A121" s="562" t="n"/>
      <c r="B121" s="562" t="n"/>
      <c r="C121" s="577" t="n"/>
      <c r="D121" s="562" t="n"/>
      <c r="E121" s="562" t="n"/>
      <c r="F121" s="562" t="n"/>
      <c r="G121" s="562" t="n"/>
      <c r="H121" s="562" t="n"/>
      <c r="I121" s="562" t="n"/>
      <c r="J121" s="562" t="n"/>
      <c r="K121" s="562" t="n"/>
      <c r="L121" s="562" t="n"/>
      <c r="M121" s="562" t="n"/>
      <c r="N121" s="562" t="n"/>
      <c r="O121" s="562" t="n"/>
      <c r="P121" s="562" t="n"/>
      <c r="Q121" s="562" t="n"/>
      <c r="R121" s="562" t="n"/>
      <c r="S121" s="562" t="n"/>
      <c r="T121" s="562" t="n"/>
      <c r="U121" s="562" t="n"/>
      <c r="V121" s="562" t="n"/>
      <c r="W121" s="562" t="n"/>
      <c r="X121" s="562" t="n"/>
      <c r="Y121" s="562" t="n"/>
      <c r="Z121" s="562" t="n"/>
    </row>
    <row r="122">
      <c r="A122" s="562" t="n"/>
      <c r="B122" s="562" t="n"/>
      <c r="C122" s="577" t="n"/>
      <c r="D122" s="562" t="n"/>
      <c r="E122" s="562" t="n"/>
      <c r="F122" s="562" t="n"/>
      <c r="G122" s="562" t="n"/>
      <c r="H122" s="562" t="n"/>
      <c r="I122" s="562" t="n"/>
      <c r="J122" s="562" t="n"/>
      <c r="K122" s="562" t="n"/>
      <c r="L122" s="562" t="n"/>
      <c r="M122" s="562" t="n"/>
      <c r="N122" s="562" t="n"/>
      <c r="O122" s="562" t="n"/>
      <c r="P122" s="562" t="n"/>
      <c r="Q122" s="562" t="n"/>
      <c r="R122" s="562" t="n"/>
      <c r="S122" s="562" t="n"/>
      <c r="T122" s="562" t="n"/>
      <c r="U122" s="562" t="n"/>
      <c r="V122" s="562" t="n"/>
      <c r="W122" s="562" t="n"/>
      <c r="X122" s="562" t="n"/>
      <c r="Y122" s="562" t="n"/>
      <c r="Z122" s="562" t="n"/>
    </row>
    <row r="123">
      <c r="A123" s="562" t="n"/>
      <c r="B123" s="562" t="n"/>
      <c r="C123" s="577" t="n"/>
      <c r="D123" s="562" t="n"/>
      <c r="E123" s="562" t="n"/>
      <c r="F123" s="562" t="n"/>
      <c r="G123" s="562" t="n"/>
      <c r="H123" s="562" t="n"/>
      <c r="I123" s="562" t="n"/>
      <c r="J123" s="562" t="n"/>
      <c r="K123" s="562" t="n"/>
      <c r="L123" s="562" t="n"/>
      <c r="M123" s="562" t="n"/>
      <c r="N123" s="562" t="n"/>
      <c r="O123" s="562" t="n"/>
      <c r="P123" s="562" t="n"/>
      <c r="Q123" s="562" t="n"/>
      <c r="R123" s="562" t="n"/>
      <c r="S123" s="562" t="n"/>
      <c r="T123" s="562" t="n"/>
      <c r="U123" s="562" t="n"/>
      <c r="V123" s="562" t="n"/>
      <c r="W123" s="562" t="n"/>
      <c r="X123" s="562" t="n"/>
      <c r="Y123" s="562" t="n"/>
      <c r="Z123" s="562" t="n"/>
    </row>
    <row r="124">
      <c r="A124" s="562" t="n"/>
      <c r="B124" s="562" t="n"/>
      <c r="C124" s="577" t="n"/>
      <c r="D124" s="562" t="n"/>
      <c r="E124" s="562" t="n"/>
      <c r="F124" s="562" t="n"/>
      <c r="G124" s="562" t="n"/>
      <c r="H124" s="562" t="n"/>
      <c r="I124" s="562" t="n"/>
      <c r="J124" s="562" t="n"/>
      <c r="K124" s="562" t="n"/>
      <c r="L124" s="562" t="n"/>
      <c r="M124" s="562" t="n"/>
      <c r="N124" s="562" t="n"/>
      <c r="O124" s="562" t="n"/>
      <c r="P124" s="562" t="n"/>
      <c r="Q124" s="562" t="n"/>
      <c r="R124" s="562" t="n"/>
      <c r="S124" s="562" t="n"/>
      <c r="T124" s="562" t="n"/>
      <c r="U124" s="562" t="n"/>
      <c r="V124" s="562" t="n"/>
      <c r="W124" s="562" t="n"/>
      <c r="X124" s="562" t="n"/>
      <c r="Y124" s="562" t="n"/>
      <c r="Z124" s="562" t="n"/>
    </row>
    <row r="125">
      <c r="A125" s="562" t="n"/>
      <c r="B125" s="562" t="n"/>
      <c r="C125" s="577" t="n"/>
      <c r="D125" s="562" t="n"/>
      <c r="E125" s="562" t="n"/>
      <c r="F125" s="562" t="n"/>
      <c r="G125" s="562" t="n"/>
      <c r="H125" s="562" t="n"/>
      <c r="I125" s="562" t="n"/>
      <c r="J125" s="562" t="n"/>
      <c r="K125" s="562" t="n"/>
      <c r="L125" s="562" t="n"/>
      <c r="M125" s="562" t="n"/>
      <c r="N125" s="562" t="n"/>
      <c r="O125" s="562" t="n"/>
      <c r="P125" s="562" t="n"/>
      <c r="Q125" s="562" t="n"/>
      <c r="R125" s="562" t="n"/>
      <c r="S125" s="562" t="n"/>
      <c r="T125" s="562" t="n"/>
      <c r="U125" s="562" t="n"/>
      <c r="V125" s="562" t="n"/>
      <c r="W125" s="562" t="n"/>
      <c r="X125" s="562" t="n"/>
      <c r="Y125" s="562" t="n"/>
      <c r="Z125" s="562" t="n"/>
    </row>
    <row r="126">
      <c r="A126" s="562" t="n"/>
      <c r="B126" s="562" t="n"/>
      <c r="C126" s="577" t="n"/>
      <c r="D126" s="562" t="n"/>
      <c r="E126" s="562" t="n"/>
      <c r="F126" s="562" t="n"/>
      <c r="G126" s="562" t="n"/>
      <c r="H126" s="562" t="n"/>
      <c r="I126" s="562" t="n"/>
      <c r="J126" s="562" t="n"/>
      <c r="K126" s="562" t="n"/>
      <c r="L126" s="562" t="n"/>
      <c r="M126" s="562" t="n"/>
      <c r="N126" s="562" t="n"/>
      <c r="O126" s="562" t="n"/>
      <c r="P126" s="562" t="n"/>
      <c r="Q126" s="562" t="n"/>
      <c r="R126" s="562" t="n"/>
      <c r="S126" s="562" t="n"/>
      <c r="T126" s="562" t="n"/>
      <c r="U126" s="562" t="n"/>
      <c r="V126" s="562" t="n"/>
      <c r="W126" s="562" t="n"/>
      <c r="X126" s="562" t="n"/>
      <c r="Y126" s="562" t="n"/>
      <c r="Z126" s="562" t="n"/>
    </row>
    <row r="127">
      <c r="A127" s="562" t="n"/>
      <c r="B127" s="562" t="n"/>
      <c r="C127" s="577" t="n"/>
      <c r="D127" s="562" t="n"/>
      <c r="E127" s="562" t="n"/>
      <c r="F127" s="562" t="n"/>
      <c r="G127" s="562" t="n"/>
      <c r="H127" s="562" t="n"/>
      <c r="I127" s="562" t="n"/>
      <c r="J127" s="562" t="n"/>
      <c r="K127" s="562" t="n"/>
      <c r="L127" s="562" t="n"/>
      <c r="M127" s="562" t="n"/>
      <c r="N127" s="562" t="n"/>
      <c r="O127" s="562" t="n"/>
      <c r="P127" s="562" t="n"/>
      <c r="Q127" s="562" t="n"/>
      <c r="R127" s="562" t="n"/>
      <c r="S127" s="562" t="n"/>
      <c r="T127" s="562" t="n"/>
      <c r="U127" s="562" t="n"/>
      <c r="V127" s="562" t="n"/>
      <c r="W127" s="562" t="n"/>
      <c r="X127" s="562" t="n"/>
      <c r="Y127" s="562" t="n"/>
      <c r="Z127" s="562" t="n"/>
    </row>
    <row r="128">
      <c r="A128" s="562" t="n"/>
      <c r="B128" s="562" t="n"/>
      <c r="C128" s="577" t="n"/>
      <c r="D128" s="562" t="n"/>
      <c r="E128" s="562" t="n"/>
      <c r="F128" s="562" t="n"/>
      <c r="G128" s="562" t="n"/>
      <c r="H128" s="562" t="n"/>
      <c r="I128" s="562" t="n"/>
      <c r="J128" s="562" t="n"/>
      <c r="K128" s="562" t="n"/>
      <c r="L128" s="562" t="n"/>
      <c r="M128" s="562" t="n"/>
      <c r="N128" s="562" t="n"/>
      <c r="O128" s="562" t="n"/>
      <c r="P128" s="562" t="n"/>
      <c r="Q128" s="562" t="n"/>
      <c r="R128" s="562" t="n"/>
      <c r="S128" s="562" t="n"/>
      <c r="T128" s="562" t="n"/>
      <c r="U128" s="562" t="n"/>
      <c r="V128" s="562" t="n"/>
      <c r="W128" s="562" t="n"/>
      <c r="X128" s="562" t="n"/>
      <c r="Y128" s="562" t="n"/>
      <c r="Z128" s="562" t="n"/>
    </row>
    <row r="129">
      <c r="A129" s="562" t="n"/>
      <c r="B129" s="562" t="n"/>
      <c r="C129" s="577" t="n"/>
      <c r="D129" s="562" t="n"/>
      <c r="E129" s="562" t="n"/>
      <c r="F129" s="562" t="n"/>
      <c r="G129" s="562" t="n"/>
      <c r="H129" s="562" t="n"/>
      <c r="I129" s="562" t="n"/>
      <c r="J129" s="562" t="n"/>
      <c r="K129" s="562" t="n"/>
      <c r="L129" s="562" t="n"/>
      <c r="M129" s="562" t="n"/>
      <c r="N129" s="562" t="n"/>
      <c r="O129" s="562" t="n"/>
      <c r="P129" s="562" t="n"/>
      <c r="Q129" s="562" t="n"/>
      <c r="R129" s="562" t="n"/>
      <c r="S129" s="562" t="n"/>
      <c r="T129" s="562" t="n"/>
      <c r="U129" s="562" t="n"/>
      <c r="V129" s="562" t="n"/>
      <c r="W129" s="562" t="n"/>
      <c r="X129" s="562" t="n"/>
      <c r="Y129" s="562" t="n"/>
      <c r="Z129" s="562" t="n"/>
    </row>
    <row r="130">
      <c r="A130" s="562" t="n"/>
      <c r="B130" s="562" t="n"/>
      <c r="C130" s="577" t="n"/>
      <c r="D130" s="562" t="n"/>
      <c r="E130" s="562" t="n"/>
      <c r="F130" s="562" t="n"/>
      <c r="G130" s="562" t="n"/>
      <c r="H130" s="562" t="n"/>
      <c r="I130" s="562" t="n"/>
      <c r="J130" s="562" t="n"/>
      <c r="K130" s="562" t="n"/>
      <c r="L130" s="562" t="n"/>
      <c r="M130" s="562" t="n"/>
      <c r="N130" s="562" t="n"/>
      <c r="O130" s="562" t="n"/>
      <c r="P130" s="562" t="n"/>
      <c r="Q130" s="562" t="n"/>
      <c r="R130" s="562" t="n"/>
      <c r="S130" s="562" t="n"/>
      <c r="T130" s="562" t="n"/>
      <c r="U130" s="562" t="n"/>
      <c r="V130" s="562" t="n"/>
      <c r="W130" s="562" t="n"/>
      <c r="X130" s="562" t="n"/>
      <c r="Y130" s="562" t="n"/>
      <c r="Z130" s="562" t="n"/>
    </row>
    <row r="131">
      <c r="A131" s="562" t="n"/>
      <c r="B131" s="562" t="n"/>
      <c r="C131" s="577" t="n"/>
      <c r="D131" s="562" t="n"/>
      <c r="E131" s="562" t="n"/>
      <c r="F131" s="562" t="n"/>
      <c r="G131" s="562" t="n"/>
      <c r="H131" s="562" t="n"/>
      <c r="I131" s="562" t="n"/>
      <c r="J131" s="562" t="n"/>
      <c r="K131" s="562" t="n"/>
      <c r="L131" s="562" t="n"/>
      <c r="M131" s="562" t="n"/>
      <c r="N131" s="562" t="n"/>
      <c r="O131" s="562" t="n"/>
      <c r="P131" s="562" t="n"/>
      <c r="Q131" s="562" t="n"/>
      <c r="R131" s="562" t="n"/>
      <c r="S131" s="562" t="n"/>
      <c r="T131" s="562" t="n"/>
      <c r="U131" s="562" t="n"/>
      <c r="V131" s="562" t="n"/>
      <c r="W131" s="562" t="n"/>
      <c r="X131" s="562" t="n"/>
      <c r="Y131" s="562" t="n"/>
      <c r="Z131" s="562" t="n"/>
    </row>
    <row r="132">
      <c r="A132" s="562" t="n"/>
      <c r="B132" s="562" t="n"/>
      <c r="C132" s="577" t="n"/>
      <c r="D132" s="562" t="n"/>
      <c r="E132" s="562" t="n"/>
      <c r="F132" s="562" t="n"/>
      <c r="G132" s="562" t="n"/>
      <c r="H132" s="562" t="n"/>
      <c r="I132" s="562" t="n"/>
      <c r="J132" s="562" t="n"/>
      <c r="K132" s="562" t="n"/>
      <c r="L132" s="562" t="n"/>
      <c r="M132" s="562" t="n"/>
      <c r="N132" s="562" t="n"/>
      <c r="O132" s="562" t="n"/>
      <c r="P132" s="562" t="n"/>
      <c r="Q132" s="562" t="n"/>
      <c r="R132" s="562" t="n"/>
      <c r="S132" s="562" t="n"/>
      <c r="T132" s="562" t="n"/>
      <c r="U132" s="562" t="n"/>
      <c r="V132" s="562" t="n"/>
      <c r="W132" s="562" t="n"/>
      <c r="X132" s="562" t="n"/>
      <c r="Y132" s="562" t="n"/>
      <c r="Z132" s="562" t="n"/>
    </row>
    <row r="133">
      <c r="A133" s="562" t="n"/>
      <c r="B133" s="562" t="n"/>
      <c r="C133" s="577" t="n"/>
      <c r="D133" s="562" t="n"/>
      <c r="E133" s="562" t="n"/>
      <c r="F133" s="562" t="n"/>
      <c r="G133" s="562" t="n"/>
      <c r="H133" s="562" t="n"/>
      <c r="I133" s="562" t="n"/>
      <c r="J133" s="562" t="n"/>
      <c r="K133" s="562" t="n"/>
      <c r="L133" s="562" t="n"/>
      <c r="M133" s="562" t="n"/>
      <c r="N133" s="562" t="n"/>
      <c r="O133" s="562" t="n"/>
      <c r="P133" s="562" t="n"/>
      <c r="Q133" s="562" t="n"/>
      <c r="R133" s="562" t="n"/>
      <c r="S133" s="562" t="n"/>
      <c r="T133" s="562" t="n"/>
      <c r="U133" s="562" t="n"/>
      <c r="V133" s="562" t="n"/>
      <c r="W133" s="562" t="n"/>
      <c r="X133" s="562" t="n"/>
      <c r="Y133" s="562" t="n"/>
      <c r="Z133" s="562" t="n"/>
    </row>
    <row r="134">
      <c r="A134" s="562" t="n"/>
      <c r="B134" s="562" t="n"/>
      <c r="C134" s="577" t="n"/>
      <c r="D134" s="562" t="n"/>
      <c r="E134" s="562" t="n"/>
      <c r="F134" s="562" t="n"/>
      <c r="G134" s="562" t="n"/>
      <c r="H134" s="562" t="n"/>
      <c r="I134" s="562" t="n"/>
      <c r="J134" s="562" t="n"/>
      <c r="K134" s="562" t="n"/>
      <c r="L134" s="562" t="n"/>
      <c r="M134" s="562" t="n"/>
      <c r="N134" s="562" t="n"/>
      <c r="O134" s="562" t="n"/>
      <c r="P134" s="562" t="n"/>
      <c r="Q134" s="562" t="n"/>
      <c r="R134" s="562" t="n"/>
      <c r="S134" s="562" t="n"/>
      <c r="T134" s="562" t="n"/>
      <c r="U134" s="562" t="n"/>
      <c r="V134" s="562" t="n"/>
      <c r="W134" s="562" t="n"/>
      <c r="X134" s="562" t="n"/>
      <c r="Y134" s="562" t="n"/>
      <c r="Z134" s="562" t="n"/>
    </row>
    <row r="135">
      <c r="A135" s="562" t="n"/>
      <c r="B135" s="562" t="n"/>
      <c r="C135" s="577" t="n"/>
      <c r="D135" s="562" t="n"/>
      <c r="E135" s="562" t="n"/>
      <c r="F135" s="562" t="n"/>
      <c r="G135" s="562" t="n"/>
      <c r="H135" s="562" t="n"/>
      <c r="I135" s="562" t="n"/>
      <c r="J135" s="562" t="n"/>
      <c r="K135" s="562" t="n"/>
      <c r="L135" s="562" t="n"/>
      <c r="M135" s="562" t="n"/>
      <c r="N135" s="562" t="n"/>
      <c r="O135" s="562" t="n"/>
      <c r="P135" s="562" t="n"/>
      <c r="Q135" s="562" t="n"/>
      <c r="R135" s="562" t="n"/>
      <c r="S135" s="562" t="n"/>
      <c r="T135" s="562" t="n"/>
      <c r="U135" s="562" t="n"/>
      <c r="V135" s="562" t="n"/>
      <c r="W135" s="562" t="n"/>
      <c r="X135" s="562" t="n"/>
      <c r="Y135" s="562" t="n"/>
      <c r="Z135" s="562" t="n"/>
    </row>
    <row r="136">
      <c r="A136" s="562" t="n"/>
      <c r="B136" s="562" t="n"/>
      <c r="C136" s="577" t="n"/>
      <c r="D136" s="562" t="n"/>
      <c r="E136" s="562" t="n"/>
      <c r="F136" s="562" t="n"/>
      <c r="G136" s="562" t="n"/>
      <c r="H136" s="562" t="n"/>
      <c r="I136" s="562" t="n"/>
      <c r="J136" s="562" t="n"/>
      <c r="K136" s="562" t="n"/>
      <c r="L136" s="562" t="n"/>
      <c r="M136" s="562" t="n"/>
      <c r="N136" s="562" t="n"/>
      <c r="O136" s="562" t="n"/>
      <c r="P136" s="562" t="n"/>
      <c r="Q136" s="562" t="n"/>
      <c r="R136" s="562" t="n"/>
      <c r="S136" s="562" t="n"/>
      <c r="T136" s="562" t="n"/>
      <c r="U136" s="562" t="n"/>
      <c r="V136" s="562" t="n"/>
      <c r="W136" s="562" t="n"/>
      <c r="X136" s="562" t="n"/>
      <c r="Y136" s="562" t="n"/>
      <c r="Z136" s="562" t="n"/>
    </row>
    <row r="137">
      <c r="A137" s="562" t="n"/>
      <c r="B137" s="562" t="n"/>
      <c r="C137" s="577" t="n"/>
      <c r="D137" s="562" t="n"/>
      <c r="E137" s="562" t="n"/>
      <c r="F137" s="562" t="n"/>
      <c r="G137" s="562" t="n"/>
      <c r="H137" s="562" t="n"/>
      <c r="I137" s="562" t="n"/>
      <c r="J137" s="562" t="n"/>
      <c r="K137" s="562" t="n"/>
      <c r="L137" s="562" t="n"/>
      <c r="M137" s="562" t="n"/>
      <c r="N137" s="562" t="n"/>
      <c r="O137" s="562" t="n"/>
      <c r="P137" s="562" t="n"/>
      <c r="Q137" s="562" t="n"/>
      <c r="R137" s="562" t="n"/>
      <c r="S137" s="562" t="n"/>
      <c r="T137" s="562" t="n"/>
      <c r="U137" s="562" t="n"/>
      <c r="V137" s="562" t="n"/>
      <c r="W137" s="562" t="n"/>
      <c r="X137" s="562" t="n"/>
      <c r="Y137" s="562" t="n"/>
      <c r="Z137" s="562" t="n"/>
    </row>
    <row r="138">
      <c r="A138" s="562" t="n"/>
      <c r="B138" s="562" t="n"/>
      <c r="C138" s="577" t="n"/>
      <c r="D138" s="562" t="n"/>
      <c r="E138" s="562" t="n"/>
      <c r="F138" s="562" t="n"/>
      <c r="G138" s="562" t="n"/>
      <c r="H138" s="562" t="n"/>
      <c r="I138" s="562" t="n"/>
      <c r="J138" s="562" t="n"/>
      <c r="K138" s="562" t="n"/>
      <c r="L138" s="562" t="n"/>
      <c r="M138" s="562" t="n"/>
      <c r="N138" s="562" t="n"/>
      <c r="O138" s="562" t="n"/>
      <c r="P138" s="562" t="n"/>
      <c r="Q138" s="562" t="n"/>
      <c r="R138" s="562" t="n"/>
      <c r="S138" s="562" t="n"/>
      <c r="T138" s="562" t="n"/>
      <c r="U138" s="562" t="n"/>
      <c r="V138" s="562" t="n"/>
      <c r="W138" s="562" t="n"/>
      <c r="X138" s="562" t="n"/>
      <c r="Y138" s="562" t="n"/>
      <c r="Z138" s="562" t="n"/>
    </row>
    <row r="139">
      <c r="A139" s="562" t="n"/>
      <c r="B139" s="562" t="n"/>
      <c r="C139" s="577" t="n"/>
      <c r="D139" s="562" t="n"/>
      <c r="E139" s="562" t="n"/>
      <c r="F139" s="562" t="n"/>
      <c r="G139" s="562" t="n"/>
      <c r="H139" s="562" t="n"/>
      <c r="I139" s="562" t="n"/>
      <c r="J139" s="562" t="n"/>
      <c r="K139" s="562" t="n"/>
      <c r="L139" s="562" t="n"/>
      <c r="M139" s="562" t="n"/>
      <c r="N139" s="562" t="n"/>
      <c r="O139" s="562" t="n"/>
      <c r="P139" s="562" t="n"/>
      <c r="Q139" s="562" t="n"/>
      <c r="R139" s="562" t="n"/>
      <c r="S139" s="562" t="n"/>
      <c r="T139" s="562" t="n"/>
      <c r="U139" s="562" t="n"/>
      <c r="V139" s="562" t="n"/>
      <c r="W139" s="562" t="n"/>
      <c r="X139" s="562" t="n"/>
      <c r="Y139" s="562" t="n"/>
      <c r="Z139" s="562" t="n"/>
    </row>
    <row r="140">
      <c r="A140" s="562" t="n"/>
      <c r="B140" s="562" t="n"/>
      <c r="C140" s="577" t="n"/>
      <c r="D140" s="562" t="n"/>
      <c r="E140" s="562" t="n"/>
      <c r="F140" s="562" t="n"/>
      <c r="G140" s="562" t="n"/>
      <c r="H140" s="562" t="n"/>
      <c r="I140" s="562" t="n"/>
      <c r="J140" s="562" t="n"/>
      <c r="K140" s="562" t="n"/>
      <c r="L140" s="562" t="n"/>
      <c r="M140" s="562" t="n"/>
      <c r="N140" s="562" t="n"/>
      <c r="O140" s="562" t="n"/>
      <c r="P140" s="562" t="n"/>
      <c r="Q140" s="562" t="n"/>
      <c r="R140" s="562" t="n"/>
      <c r="S140" s="562" t="n"/>
      <c r="T140" s="562" t="n"/>
      <c r="U140" s="562" t="n"/>
      <c r="V140" s="562" t="n"/>
      <c r="W140" s="562" t="n"/>
      <c r="X140" s="562" t="n"/>
      <c r="Y140" s="562" t="n"/>
      <c r="Z140" s="562" t="n"/>
    </row>
    <row r="141">
      <c r="A141" s="562" t="n"/>
      <c r="B141" s="562" t="n"/>
      <c r="C141" s="577" t="n"/>
      <c r="D141" s="562" t="n"/>
      <c r="E141" s="562" t="n"/>
      <c r="F141" s="562" t="n"/>
      <c r="G141" s="562" t="n"/>
      <c r="H141" s="562" t="n"/>
      <c r="I141" s="562" t="n"/>
      <c r="J141" s="562" t="n"/>
      <c r="K141" s="562" t="n"/>
      <c r="L141" s="562" t="n"/>
      <c r="M141" s="562" t="n"/>
      <c r="N141" s="562" t="n"/>
      <c r="O141" s="562" t="n"/>
      <c r="P141" s="562" t="n"/>
      <c r="Q141" s="562" t="n"/>
      <c r="R141" s="562" t="n"/>
      <c r="S141" s="562" t="n"/>
      <c r="T141" s="562" t="n"/>
      <c r="U141" s="562" t="n"/>
      <c r="V141" s="562" t="n"/>
      <c r="W141" s="562" t="n"/>
      <c r="X141" s="562" t="n"/>
      <c r="Y141" s="562" t="n"/>
      <c r="Z141" s="562" t="n"/>
    </row>
    <row r="142">
      <c r="A142" s="562" t="n"/>
      <c r="B142" s="562" t="n"/>
      <c r="C142" s="577" t="n"/>
      <c r="D142" s="562" t="n"/>
      <c r="E142" s="562" t="n"/>
      <c r="F142" s="562" t="n"/>
      <c r="G142" s="562" t="n"/>
      <c r="H142" s="562" t="n"/>
      <c r="I142" s="562" t="n"/>
      <c r="J142" s="562" t="n"/>
      <c r="K142" s="562" t="n"/>
      <c r="L142" s="562" t="n"/>
      <c r="M142" s="562" t="n"/>
      <c r="N142" s="562" t="n"/>
      <c r="O142" s="562" t="n"/>
      <c r="P142" s="562" t="n"/>
      <c r="Q142" s="562" t="n"/>
      <c r="R142" s="562" t="n"/>
      <c r="S142" s="562" t="n"/>
      <c r="T142" s="562" t="n"/>
      <c r="U142" s="562" t="n"/>
      <c r="V142" s="562" t="n"/>
      <c r="W142" s="562" t="n"/>
      <c r="X142" s="562" t="n"/>
      <c r="Y142" s="562" t="n"/>
      <c r="Z142" s="562" t="n"/>
    </row>
    <row r="143">
      <c r="A143" s="562" t="n"/>
      <c r="B143" s="562" t="n"/>
      <c r="C143" s="577" t="n"/>
      <c r="D143" s="562" t="n"/>
      <c r="E143" s="562" t="n"/>
      <c r="F143" s="562" t="n"/>
      <c r="G143" s="562" t="n"/>
      <c r="H143" s="562" t="n"/>
      <c r="I143" s="562" t="n"/>
      <c r="J143" s="562" t="n"/>
      <c r="K143" s="562" t="n"/>
      <c r="L143" s="562" t="n"/>
      <c r="M143" s="562" t="n"/>
      <c r="N143" s="562" t="n"/>
      <c r="O143" s="562" t="n"/>
      <c r="P143" s="562" t="n"/>
      <c r="Q143" s="562" t="n"/>
      <c r="R143" s="562" t="n"/>
      <c r="S143" s="562" t="n"/>
      <c r="T143" s="562" t="n"/>
      <c r="U143" s="562" t="n"/>
      <c r="V143" s="562" t="n"/>
      <c r="W143" s="562" t="n"/>
      <c r="X143" s="562" t="n"/>
      <c r="Y143" s="562" t="n"/>
      <c r="Z143" s="562" t="n"/>
    </row>
    <row r="144">
      <c r="A144" s="562" t="n"/>
      <c r="B144" s="562" t="n"/>
      <c r="C144" s="577" t="n"/>
      <c r="D144" s="562" t="n"/>
      <c r="E144" s="562" t="n"/>
      <c r="F144" s="562" t="n"/>
      <c r="G144" s="562" t="n"/>
      <c r="H144" s="562" t="n"/>
      <c r="I144" s="562" t="n"/>
      <c r="J144" s="562" t="n"/>
      <c r="K144" s="562" t="n"/>
      <c r="L144" s="562" t="n"/>
      <c r="M144" s="562" t="n"/>
      <c r="N144" s="562" t="n"/>
      <c r="O144" s="562" t="n"/>
      <c r="P144" s="562" t="n"/>
      <c r="Q144" s="562" t="n"/>
      <c r="R144" s="562" t="n"/>
      <c r="S144" s="562" t="n"/>
      <c r="T144" s="562" t="n"/>
      <c r="U144" s="562" t="n"/>
      <c r="V144" s="562" t="n"/>
      <c r="W144" s="562" t="n"/>
      <c r="X144" s="562" t="n"/>
      <c r="Y144" s="562" t="n"/>
      <c r="Z144" s="562" t="n"/>
    </row>
    <row r="145">
      <c r="A145" s="562" t="n"/>
      <c r="B145" s="562" t="n"/>
      <c r="C145" s="577" t="n"/>
      <c r="D145" s="562" t="n"/>
      <c r="E145" s="562" t="n"/>
      <c r="F145" s="562" t="n"/>
      <c r="G145" s="562" t="n"/>
      <c r="H145" s="562" t="n"/>
      <c r="I145" s="562" t="n"/>
      <c r="J145" s="562" t="n"/>
      <c r="K145" s="562" t="n"/>
      <c r="L145" s="562" t="n"/>
      <c r="M145" s="562" t="n"/>
      <c r="N145" s="562" t="n"/>
      <c r="O145" s="562" t="n"/>
      <c r="P145" s="562" t="n"/>
      <c r="Q145" s="562" t="n"/>
      <c r="R145" s="562" t="n"/>
      <c r="S145" s="562" t="n"/>
      <c r="T145" s="562" t="n"/>
      <c r="U145" s="562" t="n"/>
      <c r="V145" s="562" t="n"/>
      <c r="W145" s="562" t="n"/>
      <c r="X145" s="562" t="n"/>
      <c r="Y145" s="562" t="n"/>
      <c r="Z145" s="562" t="n"/>
    </row>
    <row r="146">
      <c r="A146" s="562" t="n"/>
      <c r="B146" s="562" t="n"/>
      <c r="C146" s="577" t="n"/>
      <c r="D146" s="562" t="n"/>
      <c r="E146" s="562" t="n"/>
      <c r="F146" s="562" t="n"/>
      <c r="G146" s="562" t="n"/>
      <c r="H146" s="562" t="n"/>
      <c r="I146" s="562" t="n"/>
      <c r="J146" s="562" t="n"/>
      <c r="K146" s="562" t="n"/>
      <c r="L146" s="562" t="n"/>
      <c r="M146" s="562" t="n"/>
      <c r="N146" s="562" t="n"/>
      <c r="O146" s="562" t="n"/>
      <c r="P146" s="562" t="n"/>
      <c r="Q146" s="562" t="n"/>
      <c r="R146" s="562" t="n"/>
      <c r="S146" s="562" t="n"/>
      <c r="T146" s="562" t="n"/>
      <c r="U146" s="562" t="n"/>
      <c r="V146" s="562" t="n"/>
      <c r="W146" s="562" t="n"/>
      <c r="X146" s="562" t="n"/>
      <c r="Y146" s="562" t="n"/>
      <c r="Z146" s="562" t="n"/>
    </row>
    <row r="147">
      <c r="A147" s="562" t="n"/>
      <c r="B147" s="562" t="n"/>
      <c r="C147" s="577" t="n"/>
      <c r="D147" s="562" t="n"/>
      <c r="E147" s="562" t="n"/>
      <c r="F147" s="562" t="n"/>
      <c r="G147" s="562" t="n"/>
      <c r="H147" s="562" t="n"/>
      <c r="I147" s="562" t="n"/>
      <c r="J147" s="562" t="n"/>
      <c r="K147" s="562" t="n"/>
      <c r="L147" s="562" t="n"/>
      <c r="M147" s="562" t="n"/>
      <c r="N147" s="562" t="n"/>
      <c r="O147" s="562" t="n"/>
      <c r="P147" s="562" t="n"/>
      <c r="Q147" s="562" t="n"/>
      <c r="R147" s="562" t="n"/>
      <c r="S147" s="562" t="n"/>
      <c r="T147" s="562" t="n"/>
      <c r="U147" s="562" t="n"/>
      <c r="V147" s="562" t="n"/>
      <c r="W147" s="562" t="n"/>
      <c r="X147" s="562" t="n"/>
      <c r="Y147" s="562" t="n"/>
      <c r="Z147" s="562" t="n"/>
    </row>
    <row r="148">
      <c r="A148" s="562" t="n"/>
      <c r="B148" s="562" t="n"/>
      <c r="C148" s="577" t="n"/>
      <c r="D148" s="562" t="n"/>
      <c r="E148" s="562" t="n"/>
      <c r="F148" s="562" t="n"/>
      <c r="G148" s="562" t="n"/>
      <c r="H148" s="562" t="n"/>
      <c r="I148" s="562" t="n"/>
      <c r="J148" s="562" t="n"/>
      <c r="K148" s="562" t="n"/>
      <c r="L148" s="562" t="n"/>
      <c r="M148" s="562" t="n"/>
      <c r="N148" s="562" t="n"/>
      <c r="O148" s="562" t="n"/>
      <c r="P148" s="562" t="n"/>
      <c r="Q148" s="562" t="n"/>
      <c r="R148" s="562" t="n"/>
      <c r="S148" s="562" t="n"/>
      <c r="T148" s="562" t="n"/>
      <c r="U148" s="562" t="n"/>
      <c r="V148" s="562" t="n"/>
      <c r="W148" s="562" t="n"/>
      <c r="X148" s="562" t="n"/>
      <c r="Y148" s="562" t="n"/>
      <c r="Z148" s="562" t="n"/>
    </row>
    <row r="149">
      <c r="A149" s="562" t="n"/>
      <c r="B149" s="562" t="n"/>
      <c r="C149" s="577" t="n"/>
      <c r="D149" s="562" t="n"/>
      <c r="E149" s="562" t="n"/>
      <c r="F149" s="562" t="n"/>
      <c r="G149" s="562" t="n"/>
      <c r="H149" s="562" t="n"/>
      <c r="I149" s="562" t="n"/>
      <c r="J149" s="562" t="n"/>
      <c r="K149" s="562" t="n"/>
      <c r="L149" s="562" t="n"/>
      <c r="M149" s="562" t="n"/>
      <c r="N149" s="562" t="n"/>
      <c r="O149" s="562" t="n"/>
      <c r="P149" s="562" t="n"/>
      <c r="Q149" s="562" t="n"/>
      <c r="R149" s="562" t="n"/>
      <c r="S149" s="562" t="n"/>
      <c r="T149" s="562" t="n"/>
      <c r="U149" s="562" t="n"/>
      <c r="V149" s="562" t="n"/>
      <c r="W149" s="562" t="n"/>
      <c r="X149" s="562" t="n"/>
      <c r="Y149" s="562" t="n"/>
      <c r="Z149" s="562" t="n"/>
    </row>
    <row r="150">
      <c r="A150" s="562" t="n"/>
      <c r="B150" s="562" t="n"/>
      <c r="C150" s="577" t="n"/>
      <c r="D150" s="562" t="n"/>
      <c r="E150" s="562" t="n"/>
      <c r="F150" s="562" t="n"/>
      <c r="G150" s="562" t="n"/>
      <c r="H150" s="562" t="n"/>
      <c r="I150" s="562" t="n"/>
      <c r="J150" s="562" t="n"/>
      <c r="K150" s="562" t="n"/>
      <c r="L150" s="562" t="n"/>
      <c r="M150" s="562" t="n"/>
      <c r="N150" s="562" t="n"/>
      <c r="O150" s="562" t="n"/>
      <c r="P150" s="562" t="n"/>
      <c r="Q150" s="562" t="n"/>
      <c r="R150" s="562" t="n"/>
      <c r="S150" s="562" t="n"/>
      <c r="T150" s="562" t="n"/>
      <c r="U150" s="562" t="n"/>
      <c r="V150" s="562" t="n"/>
      <c r="W150" s="562" t="n"/>
      <c r="X150" s="562" t="n"/>
      <c r="Y150" s="562" t="n"/>
      <c r="Z150" s="562" t="n"/>
    </row>
    <row r="151">
      <c r="A151" s="562" t="n"/>
      <c r="B151" s="562" t="n"/>
      <c r="C151" s="577" t="n"/>
      <c r="D151" s="562" t="n"/>
      <c r="E151" s="562" t="n"/>
      <c r="F151" s="562" t="n"/>
      <c r="G151" s="562" t="n"/>
      <c r="H151" s="562" t="n"/>
      <c r="I151" s="562" t="n"/>
      <c r="J151" s="562" t="n"/>
      <c r="K151" s="562" t="n"/>
      <c r="L151" s="562" t="n"/>
      <c r="M151" s="562" t="n"/>
      <c r="N151" s="562" t="n"/>
      <c r="O151" s="562" t="n"/>
      <c r="P151" s="562" t="n"/>
      <c r="Q151" s="562" t="n"/>
      <c r="R151" s="562" t="n"/>
      <c r="S151" s="562" t="n"/>
      <c r="T151" s="562" t="n"/>
      <c r="U151" s="562" t="n"/>
      <c r="V151" s="562" t="n"/>
      <c r="W151" s="562" t="n"/>
      <c r="X151" s="562" t="n"/>
      <c r="Y151" s="562" t="n"/>
      <c r="Z151" s="562" t="n"/>
    </row>
    <row r="152">
      <c r="A152" s="562" t="n"/>
      <c r="B152" s="562" t="n"/>
      <c r="C152" s="577" t="n"/>
      <c r="D152" s="562" t="n"/>
      <c r="E152" s="562" t="n"/>
      <c r="F152" s="562" t="n"/>
      <c r="G152" s="562" t="n"/>
      <c r="H152" s="562" t="n"/>
      <c r="I152" s="562" t="n"/>
      <c r="J152" s="562" t="n"/>
      <c r="K152" s="562" t="n"/>
      <c r="L152" s="562" t="n"/>
      <c r="M152" s="562" t="n"/>
      <c r="N152" s="562" t="n"/>
      <c r="O152" s="562" t="n"/>
      <c r="P152" s="562" t="n"/>
      <c r="Q152" s="562" t="n"/>
      <c r="R152" s="562" t="n"/>
      <c r="S152" s="562" t="n"/>
      <c r="T152" s="562" t="n"/>
      <c r="U152" s="562" t="n"/>
      <c r="V152" s="562" t="n"/>
      <c r="W152" s="562" t="n"/>
      <c r="X152" s="562" t="n"/>
      <c r="Y152" s="562" t="n"/>
      <c r="Z152" s="562" t="n"/>
    </row>
    <row r="153">
      <c r="A153" s="562" t="n"/>
      <c r="B153" s="562" t="n"/>
      <c r="C153" s="577" t="n"/>
      <c r="D153" s="562" t="n"/>
      <c r="E153" s="562" t="n"/>
      <c r="F153" s="562" t="n"/>
      <c r="G153" s="562" t="n"/>
      <c r="H153" s="562" t="n"/>
      <c r="I153" s="562" t="n"/>
      <c r="J153" s="562" t="n"/>
      <c r="K153" s="562" t="n"/>
      <c r="L153" s="562" t="n"/>
      <c r="M153" s="562" t="n"/>
      <c r="N153" s="562" t="n"/>
      <c r="O153" s="562" t="n"/>
      <c r="P153" s="562" t="n"/>
      <c r="Q153" s="562" t="n"/>
      <c r="R153" s="562" t="n"/>
      <c r="S153" s="562" t="n"/>
      <c r="T153" s="562" t="n"/>
      <c r="U153" s="562" t="n"/>
      <c r="V153" s="562" t="n"/>
      <c r="W153" s="562" t="n"/>
      <c r="X153" s="562" t="n"/>
      <c r="Y153" s="562" t="n"/>
      <c r="Z153" s="562" t="n"/>
    </row>
    <row r="154">
      <c r="A154" s="562" t="n"/>
      <c r="B154" s="562" t="n"/>
      <c r="C154" s="577" t="n"/>
      <c r="D154" s="562" t="n"/>
      <c r="E154" s="562" t="n"/>
      <c r="F154" s="562" t="n"/>
      <c r="G154" s="562" t="n"/>
      <c r="H154" s="562" t="n"/>
      <c r="I154" s="562" t="n"/>
      <c r="J154" s="562" t="n"/>
      <c r="K154" s="562" t="n"/>
      <c r="L154" s="562" t="n"/>
      <c r="M154" s="562" t="n"/>
      <c r="N154" s="562" t="n"/>
      <c r="O154" s="562" t="n"/>
      <c r="P154" s="562" t="n"/>
      <c r="Q154" s="562" t="n"/>
      <c r="R154" s="562" t="n"/>
      <c r="S154" s="562" t="n"/>
      <c r="T154" s="562" t="n"/>
      <c r="U154" s="562" t="n"/>
      <c r="V154" s="562" t="n"/>
      <c r="W154" s="562" t="n"/>
      <c r="X154" s="562" t="n"/>
      <c r="Y154" s="562" t="n"/>
      <c r="Z154" s="562" t="n"/>
    </row>
    <row r="155">
      <c r="A155" s="562" t="n"/>
      <c r="B155" s="562" t="n"/>
      <c r="C155" s="577" t="n"/>
      <c r="D155" s="562" t="n"/>
      <c r="E155" s="562" t="n"/>
      <c r="F155" s="562" t="n"/>
      <c r="G155" s="562" t="n"/>
      <c r="H155" s="562" t="n"/>
      <c r="I155" s="562" t="n"/>
      <c r="J155" s="562" t="n"/>
      <c r="K155" s="562" t="n"/>
      <c r="L155" s="562" t="n"/>
      <c r="M155" s="562" t="n"/>
      <c r="N155" s="562" t="n"/>
      <c r="O155" s="562" t="n"/>
      <c r="P155" s="562" t="n"/>
      <c r="Q155" s="562" t="n"/>
      <c r="R155" s="562" t="n"/>
      <c r="S155" s="562" t="n"/>
      <c r="T155" s="562" t="n"/>
      <c r="U155" s="562" t="n"/>
      <c r="V155" s="562" t="n"/>
      <c r="W155" s="562" t="n"/>
      <c r="X155" s="562" t="n"/>
      <c r="Y155" s="562" t="n"/>
      <c r="Z155" s="562" t="n"/>
    </row>
    <row r="156">
      <c r="A156" s="562" t="n"/>
      <c r="B156" s="562" t="n"/>
      <c r="C156" s="577" t="n"/>
      <c r="D156" s="562" t="n"/>
      <c r="E156" s="562" t="n"/>
      <c r="F156" s="562" t="n"/>
      <c r="G156" s="562" t="n"/>
      <c r="H156" s="562" t="n"/>
      <c r="I156" s="562" t="n"/>
      <c r="J156" s="562" t="n"/>
      <c r="K156" s="562" t="n"/>
      <c r="L156" s="562" t="n"/>
      <c r="M156" s="562" t="n"/>
      <c r="N156" s="562" t="n"/>
      <c r="O156" s="562" t="n"/>
      <c r="P156" s="562" t="n"/>
      <c r="Q156" s="562" t="n"/>
      <c r="R156" s="562" t="n"/>
      <c r="S156" s="562" t="n"/>
      <c r="T156" s="562" t="n"/>
      <c r="U156" s="562" t="n"/>
      <c r="V156" s="562" t="n"/>
      <c r="W156" s="562" t="n"/>
      <c r="X156" s="562" t="n"/>
      <c r="Y156" s="562" t="n"/>
      <c r="Z156" s="562" t="n"/>
    </row>
    <row r="157">
      <c r="A157" s="562" t="n"/>
      <c r="B157" s="562" t="n"/>
      <c r="C157" s="577" t="n"/>
      <c r="D157" s="562" t="n"/>
      <c r="E157" s="562" t="n"/>
      <c r="F157" s="562" t="n"/>
      <c r="G157" s="562" t="n"/>
      <c r="H157" s="562" t="n"/>
      <c r="I157" s="562" t="n"/>
      <c r="J157" s="562" t="n"/>
      <c r="K157" s="562" t="n"/>
      <c r="L157" s="562" t="n"/>
      <c r="M157" s="562" t="n"/>
      <c r="N157" s="562" t="n"/>
      <c r="O157" s="562" t="n"/>
      <c r="P157" s="562" t="n"/>
      <c r="Q157" s="562" t="n"/>
      <c r="R157" s="562" t="n"/>
      <c r="S157" s="562" t="n"/>
      <c r="T157" s="562" t="n"/>
      <c r="U157" s="562" t="n"/>
      <c r="V157" s="562" t="n"/>
      <c r="W157" s="562" t="n"/>
      <c r="X157" s="562" t="n"/>
      <c r="Y157" s="562" t="n"/>
      <c r="Z157" s="562" t="n"/>
    </row>
    <row r="158">
      <c r="A158" s="562" t="n"/>
      <c r="B158" s="562" t="n"/>
      <c r="C158" s="577" t="n"/>
      <c r="D158" s="562" t="n"/>
      <c r="E158" s="562" t="n"/>
      <c r="F158" s="562" t="n"/>
      <c r="G158" s="562" t="n"/>
      <c r="H158" s="562" t="n"/>
      <c r="I158" s="562" t="n"/>
      <c r="J158" s="562" t="n"/>
      <c r="K158" s="562" t="n"/>
      <c r="L158" s="562" t="n"/>
      <c r="M158" s="562" t="n"/>
      <c r="N158" s="562" t="n"/>
      <c r="O158" s="562" t="n"/>
      <c r="P158" s="562" t="n"/>
      <c r="Q158" s="562" t="n"/>
      <c r="R158" s="562" t="n"/>
      <c r="S158" s="562" t="n"/>
      <c r="T158" s="562" t="n"/>
      <c r="U158" s="562" t="n"/>
      <c r="V158" s="562" t="n"/>
      <c r="W158" s="562" t="n"/>
      <c r="X158" s="562" t="n"/>
      <c r="Y158" s="562" t="n"/>
      <c r="Z158" s="562" t="n"/>
    </row>
    <row r="159">
      <c r="A159" s="562" t="n"/>
      <c r="B159" s="562" t="n"/>
      <c r="C159" s="577" t="n"/>
      <c r="D159" s="562" t="n"/>
      <c r="E159" s="562" t="n"/>
      <c r="F159" s="562" t="n"/>
      <c r="G159" s="562" t="n"/>
      <c r="H159" s="562" t="n"/>
      <c r="I159" s="562" t="n"/>
      <c r="J159" s="562" t="n"/>
      <c r="K159" s="562" t="n"/>
      <c r="L159" s="562" t="n"/>
      <c r="M159" s="562" t="n"/>
      <c r="N159" s="562" t="n"/>
      <c r="O159" s="562" t="n"/>
      <c r="P159" s="562" t="n"/>
      <c r="Q159" s="562" t="n"/>
      <c r="R159" s="562" t="n"/>
      <c r="S159" s="562" t="n"/>
      <c r="T159" s="562" t="n"/>
      <c r="U159" s="562" t="n"/>
      <c r="V159" s="562" t="n"/>
      <c r="W159" s="562" t="n"/>
      <c r="X159" s="562" t="n"/>
      <c r="Y159" s="562" t="n"/>
      <c r="Z159" s="562" t="n"/>
    </row>
    <row r="160">
      <c r="A160" s="562" t="n"/>
      <c r="B160" s="562" t="n"/>
      <c r="C160" s="577" t="n"/>
      <c r="D160" s="562" t="n"/>
      <c r="E160" s="562" t="n"/>
      <c r="F160" s="562" t="n"/>
      <c r="G160" s="562" t="n"/>
      <c r="H160" s="562" t="n"/>
      <c r="I160" s="562" t="n"/>
      <c r="J160" s="562" t="n"/>
      <c r="K160" s="562" t="n"/>
      <c r="L160" s="562" t="n"/>
      <c r="M160" s="562" t="n"/>
      <c r="N160" s="562" t="n"/>
      <c r="O160" s="562" t="n"/>
      <c r="P160" s="562" t="n"/>
      <c r="Q160" s="562" t="n"/>
      <c r="R160" s="562" t="n"/>
      <c r="S160" s="562" t="n"/>
      <c r="T160" s="562" t="n"/>
      <c r="U160" s="562" t="n"/>
      <c r="V160" s="562" t="n"/>
      <c r="W160" s="562" t="n"/>
      <c r="X160" s="562" t="n"/>
      <c r="Y160" s="562" t="n"/>
      <c r="Z160" s="562" t="n"/>
    </row>
    <row r="161">
      <c r="A161" s="562" t="n"/>
      <c r="B161" s="562" t="n"/>
      <c r="C161" s="577" t="n"/>
      <c r="D161" s="562" t="n"/>
      <c r="E161" s="562" t="n"/>
      <c r="F161" s="562" t="n"/>
      <c r="G161" s="562" t="n"/>
      <c r="H161" s="562" t="n"/>
      <c r="I161" s="562" t="n"/>
      <c r="J161" s="562" t="n"/>
      <c r="K161" s="562" t="n"/>
      <c r="L161" s="562" t="n"/>
      <c r="M161" s="562" t="n"/>
      <c r="N161" s="562" t="n"/>
      <c r="O161" s="562" t="n"/>
      <c r="P161" s="562" t="n"/>
      <c r="Q161" s="562" t="n"/>
      <c r="R161" s="562" t="n"/>
      <c r="S161" s="562" t="n"/>
      <c r="T161" s="562" t="n"/>
      <c r="U161" s="562" t="n"/>
      <c r="V161" s="562" t="n"/>
      <c r="W161" s="562" t="n"/>
      <c r="X161" s="562" t="n"/>
      <c r="Y161" s="562" t="n"/>
      <c r="Z161" s="562" t="n"/>
    </row>
    <row r="162">
      <c r="A162" s="562" t="n"/>
      <c r="B162" s="562" t="n"/>
      <c r="C162" s="577" t="n"/>
      <c r="D162" s="562" t="n"/>
      <c r="E162" s="562" t="n"/>
      <c r="F162" s="562" t="n"/>
      <c r="G162" s="562" t="n"/>
      <c r="H162" s="562" t="n"/>
      <c r="I162" s="562" t="n"/>
      <c r="J162" s="562" t="n"/>
      <c r="K162" s="562" t="n"/>
      <c r="L162" s="562" t="n"/>
      <c r="M162" s="562" t="n"/>
      <c r="N162" s="562" t="n"/>
      <c r="O162" s="562" t="n"/>
      <c r="P162" s="562" t="n"/>
      <c r="Q162" s="562" t="n"/>
      <c r="R162" s="562" t="n"/>
      <c r="S162" s="562" t="n"/>
      <c r="T162" s="562" t="n"/>
      <c r="U162" s="562" t="n"/>
      <c r="V162" s="562" t="n"/>
      <c r="W162" s="562" t="n"/>
      <c r="X162" s="562" t="n"/>
      <c r="Y162" s="562" t="n"/>
      <c r="Z162" s="562" t="n"/>
    </row>
    <row r="163">
      <c r="A163" s="562" t="n"/>
      <c r="B163" s="562" t="n"/>
      <c r="C163" s="577" t="n"/>
      <c r="D163" s="562" t="n"/>
      <c r="E163" s="562" t="n"/>
      <c r="F163" s="562" t="n"/>
      <c r="G163" s="562" t="n"/>
      <c r="H163" s="562" t="n"/>
      <c r="I163" s="562" t="n"/>
      <c r="J163" s="562" t="n"/>
      <c r="K163" s="562" t="n"/>
      <c r="L163" s="562" t="n"/>
      <c r="M163" s="562" t="n"/>
      <c r="N163" s="562" t="n"/>
      <c r="O163" s="562" t="n"/>
      <c r="P163" s="562" t="n"/>
      <c r="Q163" s="562" t="n"/>
      <c r="R163" s="562" t="n"/>
      <c r="S163" s="562" t="n"/>
      <c r="T163" s="562" t="n"/>
      <c r="U163" s="562" t="n"/>
      <c r="V163" s="562" t="n"/>
      <c r="W163" s="562" t="n"/>
      <c r="X163" s="562" t="n"/>
      <c r="Y163" s="562" t="n"/>
      <c r="Z163" s="562" t="n"/>
    </row>
    <row r="164">
      <c r="A164" s="562" t="n"/>
      <c r="B164" s="562" t="n"/>
      <c r="C164" s="577" t="n"/>
      <c r="D164" s="562" t="n"/>
      <c r="E164" s="562" t="n"/>
      <c r="F164" s="562" t="n"/>
      <c r="G164" s="562" t="n"/>
      <c r="H164" s="562" t="n"/>
      <c r="I164" s="562" t="n"/>
      <c r="J164" s="562" t="n"/>
      <c r="K164" s="562" t="n"/>
      <c r="L164" s="562" t="n"/>
      <c r="M164" s="562" t="n"/>
      <c r="N164" s="562" t="n"/>
      <c r="O164" s="562" t="n"/>
      <c r="P164" s="562" t="n"/>
      <c r="Q164" s="562" t="n"/>
      <c r="R164" s="562" t="n"/>
      <c r="S164" s="562" t="n"/>
      <c r="T164" s="562" t="n"/>
      <c r="U164" s="562" t="n"/>
      <c r="V164" s="562" t="n"/>
      <c r="W164" s="562" t="n"/>
      <c r="X164" s="562" t="n"/>
      <c r="Y164" s="562" t="n"/>
      <c r="Z164" s="562" t="n"/>
    </row>
    <row r="165">
      <c r="A165" s="562" t="n"/>
      <c r="B165" s="562" t="n"/>
      <c r="C165" s="577" t="n"/>
      <c r="D165" s="562" t="n"/>
      <c r="E165" s="562" t="n"/>
      <c r="F165" s="562" t="n"/>
      <c r="G165" s="562" t="n"/>
      <c r="H165" s="562" t="n"/>
      <c r="I165" s="562" t="n"/>
      <c r="J165" s="562" t="n"/>
      <c r="K165" s="562" t="n"/>
      <c r="L165" s="562" t="n"/>
      <c r="M165" s="562" t="n"/>
      <c r="N165" s="562" t="n"/>
      <c r="O165" s="562" t="n"/>
      <c r="P165" s="562" t="n"/>
      <c r="Q165" s="562" t="n"/>
      <c r="R165" s="562" t="n"/>
      <c r="S165" s="562" t="n"/>
      <c r="T165" s="562" t="n"/>
      <c r="U165" s="562" t="n"/>
      <c r="V165" s="562" t="n"/>
      <c r="W165" s="562" t="n"/>
      <c r="X165" s="562" t="n"/>
      <c r="Y165" s="562" t="n"/>
      <c r="Z165" s="562" t="n"/>
    </row>
    <row r="166">
      <c r="A166" s="562" t="n"/>
      <c r="B166" s="562" t="n"/>
      <c r="C166" s="577" t="n"/>
      <c r="D166" s="562" t="n"/>
      <c r="E166" s="562" t="n"/>
      <c r="F166" s="562" t="n"/>
      <c r="G166" s="562" t="n"/>
      <c r="H166" s="562" t="n"/>
      <c r="I166" s="562" t="n"/>
      <c r="J166" s="562" t="n"/>
      <c r="K166" s="562" t="n"/>
      <c r="L166" s="562" t="n"/>
      <c r="M166" s="562" t="n"/>
      <c r="N166" s="562" t="n"/>
      <c r="O166" s="562" t="n"/>
      <c r="P166" s="562" t="n"/>
      <c r="Q166" s="562" t="n"/>
      <c r="R166" s="562" t="n"/>
      <c r="S166" s="562" t="n"/>
      <c r="T166" s="562" t="n"/>
      <c r="U166" s="562" t="n"/>
      <c r="V166" s="562" t="n"/>
      <c r="W166" s="562" t="n"/>
      <c r="X166" s="562" t="n"/>
      <c r="Y166" s="562" t="n"/>
      <c r="Z166" s="562" t="n"/>
    </row>
    <row r="167">
      <c r="A167" s="562" t="n"/>
      <c r="B167" s="562" t="n"/>
      <c r="C167" s="577" t="n"/>
      <c r="D167" s="562" t="n"/>
      <c r="E167" s="562" t="n"/>
      <c r="F167" s="562" t="n"/>
      <c r="G167" s="562" t="n"/>
      <c r="H167" s="562" t="n"/>
      <c r="I167" s="562" t="n"/>
      <c r="J167" s="562" t="n"/>
      <c r="K167" s="562" t="n"/>
      <c r="L167" s="562" t="n"/>
      <c r="M167" s="562" t="n"/>
      <c r="N167" s="562" t="n"/>
      <c r="O167" s="562" t="n"/>
      <c r="P167" s="562" t="n"/>
      <c r="Q167" s="562" t="n"/>
      <c r="R167" s="562" t="n"/>
      <c r="S167" s="562" t="n"/>
      <c r="T167" s="562" t="n"/>
      <c r="U167" s="562" t="n"/>
      <c r="V167" s="562" t="n"/>
      <c r="W167" s="562" t="n"/>
      <c r="X167" s="562" t="n"/>
      <c r="Y167" s="562" t="n"/>
      <c r="Z167" s="562" t="n"/>
    </row>
    <row r="168">
      <c r="A168" s="562" t="n"/>
      <c r="B168" s="562" t="n"/>
      <c r="C168" s="577" t="n"/>
      <c r="D168" s="562" t="n"/>
      <c r="E168" s="562" t="n"/>
      <c r="F168" s="562" t="n"/>
      <c r="G168" s="562" t="n"/>
      <c r="H168" s="562" t="n"/>
      <c r="I168" s="562" t="n"/>
      <c r="J168" s="562" t="n"/>
      <c r="K168" s="562" t="n"/>
      <c r="L168" s="562" t="n"/>
      <c r="M168" s="562" t="n"/>
      <c r="N168" s="562" t="n"/>
      <c r="O168" s="562" t="n"/>
      <c r="P168" s="562" t="n"/>
      <c r="Q168" s="562" t="n"/>
      <c r="R168" s="562" t="n"/>
      <c r="S168" s="562" t="n"/>
      <c r="T168" s="562" t="n"/>
      <c r="U168" s="562" t="n"/>
      <c r="V168" s="562" t="n"/>
      <c r="W168" s="562" t="n"/>
      <c r="X168" s="562" t="n"/>
      <c r="Y168" s="562" t="n"/>
      <c r="Z168" s="562" t="n"/>
    </row>
    <row r="169">
      <c r="A169" s="562" t="n"/>
      <c r="B169" s="562" t="n"/>
      <c r="C169" s="577" t="n"/>
      <c r="D169" s="562" t="n"/>
      <c r="E169" s="562" t="n"/>
      <c r="F169" s="562" t="n"/>
      <c r="G169" s="562" t="n"/>
      <c r="H169" s="562" t="n"/>
      <c r="I169" s="562" t="n"/>
      <c r="J169" s="562" t="n"/>
      <c r="K169" s="562" t="n"/>
      <c r="L169" s="562" t="n"/>
      <c r="M169" s="562" t="n"/>
      <c r="N169" s="562" t="n"/>
      <c r="O169" s="562" t="n"/>
      <c r="P169" s="562" t="n"/>
      <c r="Q169" s="562" t="n"/>
      <c r="R169" s="562" t="n"/>
      <c r="S169" s="562" t="n"/>
      <c r="T169" s="562" t="n"/>
      <c r="U169" s="562" t="n"/>
      <c r="V169" s="562" t="n"/>
      <c r="W169" s="562" t="n"/>
      <c r="X169" s="562" t="n"/>
      <c r="Y169" s="562" t="n"/>
      <c r="Z169" s="562" t="n"/>
    </row>
    <row r="170">
      <c r="A170" s="562" t="n"/>
      <c r="B170" s="562" t="n"/>
      <c r="C170" s="577" t="n"/>
      <c r="D170" s="562" t="n"/>
      <c r="E170" s="562" t="n"/>
      <c r="F170" s="562" t="n"/>
      <c r="G170" s="562" t="n"/>
      <c r="H170" s="562" t="n"/>
      <c r="I170" s="562" t="n"/>
      <c r="J170" s="562" t="n"/>
      <c r="K170" s="562" t="n"/>
      <c r="L170" s="562" t="n"/>
      <c r="M170" s="562" t="n"/>
      <c r="N170" s="562" t="n"/>
      <c r="O170" s="562" t="n"/>
      <c r="P170" s="562" t="n"/>
      <c r="Q170" s="562" t="n"/>
      <c r="R170" s="562" t="n"/>
      <c r="S170" s="562" t="n"/>
      <c r="T170" s="562" t="n"/>
      <c r="U170" s="562" t="n"/>
      <c r="V170" s="562" t="n"/>
      <c r="W170" s="562" t="n"/>
      <c r="X170" s="562" t="n"/>
      <c r="Y170" s="562" t="n"/>
      <c r="Z170" s="562" t="n"/>
    </row>
    <row r="171">
      <c r="A171" s="562" t="n"/>
      <c r="B171" s="562" t="n"/>
      <c r="C171" s="577" t="n"/>
      <c r="D171" s="562" t="n"/>
      <c r="E171" s="562" t="n"/>
      <c r="F171" s="562" t="n"/>
      <c r="G171" s="562" t="n"/>
      <c r="H171" s="562" t="n"/>
      <c r="I171" s="562" t="n"/>
      <c r="J171" s="562" t="n"/>
      <c r="K171" s="562" t="n"/>
      <c r="L171" s="562" t="n"/>
      <c r="M171" s="562" t="n"/>
      <c r="N171" s="562" t="n"/>
      <c r="O171" s="562" t="n"/>
      <c r="P171" s="562" t="n"/>
      <c r="Q171" s="562" t="n"/>
      <c r="R171" s="562" t="n"/>
      <c r="S171" s="562" t="n"/>
      <c r="T171" s="562" t="n"/>
      <c r="U171" s="562" t="n"/>
      <c r="V171" s="562" t="n"/>
      <c r="W171" s="562" t="n"/>
      <c r="X171" s="562" t="n"/>
      <c r="Y171" s="562" t="n"/>
      <c r="Z171" s="562" t="n"/>
    </row>
    <row r="172">
      <c r="A172" s="562" t="n"/>
      <c r="B172" s="562" t="n"/>
      <c r="C172" s="577" t="n"/>
      <c r="D172" s="562" t="n"/>
      <c r="E172" s="562" t="n"/>
      <c r="F172" s="562" t="n"/>
      <c r="G172" s="562" t="n"/>
      <c r="H172" s="562" t="n"/>
      <c r="I172" s="562" t="n"/>
      <c r="J172" s="562" t="n"/>
      <c r="K172" s="562" t="n"/>
      <c r="L172" s="562" t="n"/>
      <c r="M172" s="562" t="n"/>
      <c r="N172" s="562" t="n"/>
      <c r="O172" s="562" t="n"/>
      <c r="P172" s="562" t="n"/>
      <c r="Q172" s="562" t="n"/>
      <c r="R172" s="562" t="n"/>
      <c r="S172" s="562" t="n"/>
      <c r="T172" s="562" t="n"/>
      <c r="U172" s="562" t="n"/>
      <c r="V172" s="562" t="n"/>
      <c r="W172" s="562" t="n"/>
      <c r="X172" s="562" t="n"/>
      <c r="Y172" s="562" t="n"/>
      <c r="Z172" s="562" t="n"/>
    </row>
    <row r="173">
      <c r="A173" s="562" t="n"/>
      <c r="B173" s="562" t="n"/>
      <c r="C173" s="577" t="n"/>
      <c r="D173" s="562" t="n"/>
      <c r="E173" s="562" t="n"/>
      <c r="F173" s="562" t="n"/>
      <c r="G173" s="562" t="n"/>
      <c r="H173" s="562" t="n"/>
      <c r="I173" s="562" t="n"/>
      <c r="J173" s="562" t="n"/>
      <c r="K173" s="562" t="n"/>
      <c r="L173" s="562" t="n"/>
      <c r="M173" s="562" t="n"/>
      <c r="N173" s="562" t="n"/>
      <c r="O173" s="562" t="n"/>
      <c r="P173" s="562" t="n"/>
      <c r="Q173" s="562" t="n"/>
      <c r="R173" s="562" t="n"/>
      <c r="S173" s="562" t="n"/>
      <c r="T173" s="562" t="n"/>
      <c r="U173" s="562" t="n"/>
      <c r="V173" s="562" t="n"/>
      <c r="W173" s="562" t="n"/>
      <c r="X173" s="562" t="n"/>
      <c r="Y173" s="562" t="n"/>
      <c r="Z173" s="562" t="n"/>
    </row>
    <row r="174">
      <c r="A174" s="562" t="n"/>
      <c r="B174" s="562" t="n"/>
      <c r="C174" s="577" t="n"/>
      <c r="D174" s="562" t="n"/>
      <c r="E174" s="562" t="n"/>
      <c r="F174" s="562" t="n"/>
      <c r="G174" s="562" t="n"/>
      <c r="H174" s="562" t="n"/>
      <c r="I174" s="562" t="n"/>
      <c r="J174" s="562" t="n"/>
      <c r="K174" s="562" t="n"/>
      <c r="L174" s="562" t="n"/>
      <c r="M174" s="562" t="n"/>
      <c r="N174" s="562" t="n"/>
      <c r="O174" s="562" t="n"/>
      <c r="P174" s="562" t="n"/>
      <c r="Q174" s="562" t="n"/>
      <c r="R174" s="562" t="n"/>
      <c r="S174" s="562" t="n"/>
      <c r="T174" s="562" t="n"/>
      <c r="U174" s="562" t="n"/>
      <c r="V174" s="562" t="n"/>
      <c r="W174" s="562" t="n"/>
      <c r="X174" s="562" t="n"/>
      <c r="Y174" s="562" t="n"/>
      <c r="Z174" s="562" t="n"/>
    </row>
    <row r="175">
      <c r="A175" s="562" t="n"/>
      <c r="B175" s="562" t="n"/>
      <c r="C175" s="577" t="n"/>
      <c r="D175" s="562" t="n"/>
      <c r="E175" s="562" t="n"/>
      <c r="F175" s="562" t="n"/>
      <c r="G175" s="562" t="n"/>
      <c r="H175" s="562" t="n"/>
      <c r="I175" s="562" t="n"/>
      <c r="J175" s="562" t="n"/>
      <c r="K175" s="562" t="n"/>
      <c r="L175" s="562" t="n"/>
      <c r="M175" s="562" t="n"/>
      <c r="N175" s="562" t="n"/>
      <c r="O175" s="562" t="n"/>
      <c r="P175" s="562" t="n"/>
      <c r="Q175" s="562" t="n"/>
      <c r="R175" s="562" t="n"/>
      <c r="S175" s="562" t="n"/>
      <c r="T175" s="562" t="n"/>
      <c r="U175" s="562" t="n"/>
      <c r="V175" s="562" t="n"/>
      <c r="W175" s="562" t="n"/>
      <c r="X175" s="562" t="n"/>
      <c r="Y175" s="562" t="n"/>
      <c r="Z175" s="562" t="n"/>
    </row>
    <row r="176">
      <c r="A176" s="562" t="n"/>
      <c r="B176" s="562" t="n"/>
      <c r="C176" s="577" t="n"/>
      <c r="D176" s="562" t="n"/>
      <c r="E176" s="562" t="n"/>
      <c r="F176" s="562" t="n"/>
      <c r="G176" s="562" t="n"/>
      <c r="H176" s="562" t="n"/>
      <c r="I176" s="562" t="n"/>
      <c r="J176" s="562" t="n"/>
      <c r="K176" s="562" t="n"/>
      <c r="L176" s="562" t="n"/>
      <c r="M176" s="562" t="n"/>
      <c r="N176" s="562" t="n"/>
      <c r="O176" s="562" t="n"/>
      <c r="P176" s="562" t="n"/>
      <c r="Q176" s="562" t="n"/>
      <c r="R176" s="562" t="n"/>
      <c r="S176" s="562" t="n"/>
      <c r="T176" s="562" t="n"/>
      <c r="U176" s="562" t="n"/>
      <c r="V176" s="562" t="n"/>
      <c r="W176" s="562" t="n"/>
      <c r="X176" s="562" t="n"/>
      <c r="Y176" s="562" t="n"/>
      <c r="Z176" s="562" t="n"/>
    </row>
    <row r="177">
      <c r="A177" s="562" t="n"/>
      <c r="B177" s="562" t="n"/>
      <c r="C177" s="577" t="n"/>
      <c r="D177" s="562" t="n"/>
      <c r="E177" s="562" t="n"/>
      <c r="F177" s="562" t="n"/>
      <c r="G177" s="562" t="n"/>
      <c r="H177" s="562" t="n"/>
      <c r="I177" s="562" t="n"/>
      <c r="J177" s="562" t="n"/>
      <c r="K177" s="562" t="n"/>
      <c r="L177" s="562" t="n"/>
      <c r="M177" s="562" t="n"/>
      <c r="N177" s="562" t="n"/>
      <c r="O177" s="562" t="n"/>
      <c r="P177" s="562" t="n"/>
      <c r="Q177" s="562" t="n"/>
      <c r="R177" s="562" t="n"/>
      <c r="S177" s="562" t="n"/>
      <c r="T177" s="562" t="n"/>
      <c r="U177" s="562" t="n"/>
      <c r="V177" s="562" t="n"/>
      <c r="W177" s="562" t="n"/>
      <c r="X177" s="562" t="n"/>
      <c r="Y177" s="562" t="n"/>
      <c r="Z177" s="562" t="n"/>
    </row>
    <row r="178">
      <c r="A178" s="562" t="n"/>
      <c r="B178" s="562" t="n"/>
      <c r="C178" s="577" t="n"/>
      <c r="D178" s="562" t="n"/>
      <c r="E178" s="562" t="n"/>
      <c r="F178" s="562" t="n"/>
      <c r="G178" s="562" t="n"/>
      <c r="H178" s="562" t="n"/>
      <c r="I178" s="562" t="n"/>
      <c r="J178" s="562" t="n"/>
      <c r="K178" s="562" t="n"/>
      <c r="L178" s="562" t="n"/>
      <c r="M178" s="562" t="n"/>
      <c r="N178" s="562" t="n"/>
      <c r="O178" s="562" t="n"/>
      <c r="P178" s="562" t="n"/>
      <c r="Q178" s="562" t="n"/>
      <c r="R178" s="562" t="n"/>
      <c r="S178" s="562" t="n"/>
      <c r="T178" s="562" t="n"/>
      <c r="U178" s="562" t="n"/>
      <c r="V178" s="562" t="n"/>
      <c r="W178" s="562" t="n"/>
      <c r="X178" s="562" t="n"/>
      <c r="Y178" s="562" t="n"/>
      <c r="Z178" s="562" t="n"/>
    </row>
    <row r="179">
      <c r="A179" s="562" t="n"/>
      <c r="B179" s="562" t="n"/>
      <c r="C179" s="577" t="n"/>
      <c r="D179" s="562" t="n"/>
      <c r="E179" s="562" t="n"/>
      <c r="F179" s="562" t="n"/>
      <c r="G179" s="562" t="n"/>
      <c r="H179" s="562" t="n"/>
      <c r="I179" s="562" t="n"/>
      <c r="J179" s="562" t="n"/>
      <c r="K179" s="562" t="n"/>
      <c r="L179" s="562" t="n"/>
      <c r="M179" s="562" t="n"/>
      <c r="N179" s="562" t="n"/>
      <c r="O179" s="562" t="n"/>
      <c r="P179" s="562" t="n"/>
      <c r="Q179" s="562" t="n"/>
      <c r="R179" s="562" t="n"/>
      <c r="S179" s="562" t="n"/>
      <c r="T179" s="562" t="n"/>
      <c r="U179" s="562" t="n"/>
      <c r="V179" s="562" t="n"/>
      <c r="W179" s="562" t="n"/>
      <c r="X179" s="562" t="n"/>
      <c r="Y179" s="562" t="n"/>
      <c r="Z179" s="562" t="n"/>
    </row>
    <row r="180">
      <c r="A180" s="562" t="n"/>
      <c r="B180" s="562" t="n"/>
      <c r="C180" s="577" t="n"/>
      <c r="D180" s="562" t="n"/>
      <c r="E180" s="562" t="n"/>
      <c r="F180" s="562" t="n"/>
      <c r="G180" s="562" t="n"/>
      <c r="H180" s="562" t="n"/>
      <c r="I180" s="562" t="n"/>
      <c r="J180" s="562" t="n"/>
      <c r="K180" s="562" t="n"/>
      <c r="L180" s="562" t="n"/>
      <c r="M180" s="562" t="n"/>
      <c r="N180" s="562" t="n"/>
      <c r="O180" s="562" t="n"/>
      <c r="P180" s="562" t="n"/>
      <c r="Q180" s="562" t="n"/>
      <c r="R180" s="562" t="n"/>
      <c r="S180" s="562" t="n"/>
      <c r="T180" s="562" t="n"/>
      <c r="U180" s="562" t="n"/>
      <c r="V180" s="562" t="n"/>
      <c r="W180" s="562" t="n"/>
      <c r="X180" s="562" t="n"/>
      <c r="Y180" s="562" t="n"/>
      <c r="Z180" s="562" t="n"/>
    </row>
    <row r="181">
      <c r="A181" s="562" t="n"/>
      <c r="B181" s="562" t="n"/>
      <c r="C181" s="577" t="n"/>
      <c r="D181" s="562" t="n"/>
      <c r="E181" s="562" t="n"/>
      <c r="F181" s="562" t="n"/>
      <c r="G181" s="562" t="n"/>
      <c r="H181" s="562" t="n"/>
      <c r="I181" s="562" t="n"/>
      <c r="J181" s="562" t="n"/>
      <c r="K181" s="562" t="n"/>
      <c r="L181" s="562" t="n"/>
      <c r="M181" s="562" t="n"/>
      <c r="N181" s="562" t="n"/>
      <c r="O181" s="562" t="n"/>
      <c r="P181" s="562" t="n"/>
      <c r="Q181" s="562" t="n"/>
      <c r="R181" s="562" t="n"/>
      <c r="S181" s="562" t="n"/>
      <c r="T181" s="562" t="n"/>
      <c r="U181" s="562" t="n"/>
      <c r="V181" s="562" t="n"/>
      <c r="W181" s="562" t="n"/>
      <c r="X181" s="562" t="n"/>
      <c r="Y181" s="562" t="n"/>
      <c r="Z181" s="562" t="n"/>
    </row>
    <row r="182">
      <c r="A182" s="562" t="n"/>
      <c r="B182" s="562" t="n"/>
      <c r="C182" s="577" t="n"/>
      <c r="D182" s="562" t="n"/>
      <c r="E182" s="562" t="n"/>
      <c r="F182" s="562" t="n"/>
      <c r="G182" s="562" t="n"/>
      <c r="H182" s="562" t="n"/>
      <c r="I182" s="562" t="n"/>
      <c r="J182" s="562" t="n"/>
      <c r="K182" s="562" t="n"/>
      <c r="L182" s="562" t="n"/>
      <c r="M182" s="562" t="n"/>
      <c r="N182" s="562" t="n"/>
      <c r="O182" s="562" t="n"/>
      <c r="P182" s="562" t="n"/>
      <c r="Q182" s="562" t="n"/>
      <c r="R182" s="562" t="n"/>
      <c r="S182" s="562" t="n"/>
      <c r="T182" s="562" t="n"/>
      <c r="U182" s="562" t="n"/>
      <c r="V182" s="562" t="n"/>
      <c r="W182" s="562" t="n"/>
      <c r="X182" s="562" t="n"/>
      <c r="Y182" s="562" t="n"/>
      <c r="Z182" s="562" t="n"/>
    </row>
    <row r="183">
      <c r="A183" s="562" t="n"/>
      <c r="B183" s="562" t="n"/>
      <c r="C183" s="577" t="n"/>
      <c r="D183" s="562" t="n"/>
      <c r="E183" s="562" t="n"/>
      <c r="F183" s="562" t="n"/>
      <c r="G183" s="562" t="n"/>
      <c r="H183" s="562" t="n"/>
      <c r="I183" s="562" t="n"/>
      <c r="J183" s="562" t="n"/>
      <c r="K183" s="562" t="n"/>
      <c r="L183" s="562" t="n"/>
      <c r="M183" s="562" t="n"/>
      <c r="N183" s="562" t="n"/>
      <c r="O183" s="562" t="n"/>
      <c r="P183" s="562" t="n"/>
      <c r="Q183" s="562" t="n"/>
      <c r="R183" s="562" t="n"/>
      <c r="S183" s="562" t="n"/>
      <c r="T183" s="562" t="n"/>
      <c r="U183" s="562" t="n"/>
      <c r="V183" s="562" t="n"/>
      <c r="W183" s="562" t="n"/>
      <c r="X183" s="562" t="n"/>
      <c r="Y183" s="562" t="n"/>
      <c r="Z183" s="562" t="n"/>
    </row>
    <row r="184">
      <c r="A184" s="562" t="n"/>
      <c r="B184" s="562" t="n"/>
      <c r="C184" s="577" t="n"/>
      <c r="D184" s="562" t="n"/>
      <c r="E184" s="562" t="n"/>
      <c r="F184" s="562" t="n"/>
      <c r="G184" s="562" t="n"/>
      <c r="H184" s="562" t="n"/>
      <c r="I184" s="562" t="n"/>
      <c r="J184" s="562" t="n"/>
      <c r="K184" s="562" t="n"/>
      <c r="L184" s="562" t="n"/>
      <c r="M184" s="562" t="n"/>
      <c r="N184" s="562" t="n"/>
      <c r="O184" s="562" t="n"/>
      <c r="P184" s="562" t="n"/>
      <c r="Q184" s="562" t="n"/>
      <c r="R184" s="562" t="n"/>
      <c r="S184" s="562" t="n"/>
      <c r="T184" s="562" t="n"/>
      <c r="U184" s="562" t="n"/>
      <c r="V184" s="562" t="n"/>
      <c r="W184" s="562" t="n"/>
      <c r="X184" s="562" t="n"/>
      <c r="Y184" s="562" t="n"/>
      <c r="Z184" s="562" t="n"/>
    </row>
    <row r="185">
      <c r="A185" s="562" t="n"/>
      <c r="B185" s="562" t="n"/>
      <c r="C185" s="577" t="n"/>
      <c r="D185" s="562" t="n"/>
      <c r="E185" s="562" t="n"/>
      <c r="F185" s="562" t="n"/>
      <c r="G185" s="562" t="n"/>
      <c r="H185" s="562" t="n"/>
      <c r="I185" s="562" t="n"/>
      <c r="J185" s="562" t="n"/>
      <c r="K185" s="562" t="n"/>
      <c r="L185" s="562" t="n"/>
      <c r="M185" s="562" t="n"/>
      <c r="N185" s="562" t="n"/>
      <c r="O185" s="562" t="n"/>
      <c r="P185" s="562" t="n"/>
      <c r="Q185" s="562" t="n"/>
      <c r="R185" s="562" t="n"/>
      <c r="S185" s="562" t="n"/>
      <c r="T185" s="562" t="n"/>
      <c r="U185" s="562" t="n"/>
      <c r="V185" s="562" t="n"/>
      <c r="W185" s="562" t="n"/>
      <c r="X185" s="562" t="n"/>
      <c r="Y185" s="562" t="n"/>
      <c r="Z185" s="562" t="n"/>
    </row>
    <row r="186">
      <c r="A186" s="562" t="n"/>
      <c r="B186" s="562" t="n"/>
      <c r="C186" s="577" t="n"/>
      <c r="D186" s="562" t="n"/>
      <c r="E186" s="562" t="n"/>
      <c r="F186" s="562" t="n"/>
      <c r="G186" s="562" t="n"/>
      <c r="H186" s="562" t="n"/>
      <c r="I186" s="562" t="n"/>
      <c r="J186" s="562" t="n"/>
      <c r="K186" s="562" t="n"/>
      <c r="L186" s="562" t="n"/>
      <c r="M186" s="562" t="n"/>
      <c r="N186" s="562" t="n"/>
      <c r="O186" s="562" t="n"/>
      <c r="P186" s="562" t="n"/>
      <c r="Q186" s="562" t="n"/>
      <c r="R186" s="562" t="n"/>
      <c r="S186" s="562" t="n"/>
      <c r="T186" s="562" t="n"/>
      <c r="U186" s="562" t="n"/>
      <c r="V186" s="562" t="n"/>
      <c r="W186" s="562" t="n"/>
      <c r="X186" s="562" t="n"/>
      <c r="Y186" s="562" t="n"/>
      <c r="Z186" s="562" t="n"/>
    </row>
    <row r="187">
      <c r="A187" s="562" t="n"/>
      <c r="B187" s="562" t="n"/>
      <c r="C187" s="577" t="n"/>
      <c r="D187" s="562" t="n"/>
      <c r="E187" s="562" t="n"/>
      <c r="F187" s="562" t="n"/>
      <c r="G187" s="562" t="n"/>
      <c r="H187" s="562" t="n"/>
      <c r="I187" s="562" t="n"/>
      <c r="J187" s="562" t="n"/>
      <c r="K187" s="562" t="n"/>
      <c r="L187" s="562" t="n"/>
      <c r="M187" s="562" t="n"/>
      <c r="N187" s="562" t="n"/>
      <c r="O187" s="562" t="n"/>
      <c r="P187" s="562" t="n"/>
      <c r="Q187" s="562" t="n"/>
      <c r="R187" s="562" t="n"/>
      <c r="S187" s="562" t="n"/>
      <c r="T187" s="562" t="n"/>
      <c r="U187" s="562" t="n"/>
      <c r="V187" s="562" t="n"/>
      <c r="W187" s="562" t="n"/>
      <c r="X187" s="562" t="n"/>
      <c r="Y187" s="562" t="n"/>
      <c r="Z187" s="562" t="n"/>
    </row>
    <row r="188">
      <c r="A188" s="562" t="n"/>
      <c r="B188" s="562" t="n"/>
      <c r="C188" s="577" t="n"/>
      <c r="D188" s="562" t="n"/>
      <c r="E188" s="562" t="n"/>
      <c r="F188" s="562" t="n"/>
      <c r="G188" s="562" t="n"/>
      <c r="H188" s="562" t="n"/>
      <c r="I188" s="562" t="n"/>
      <c r="J188" s="562" t="n"/>
      <c r="K188" s="562" t="n"/>
      <c r="L188" s="562" t="n"/>
      <c r="M188" s="562" t="n"/>
      <c r="N188" s="562" t="n"/>
      <c r="O188" s="562" t="n"/>
      <c r="P188" s="562" t="n"/>
      <c r="Q188" s="562" t="n"/>
      <c r="R188" s="562" t="n"/>
      <c r="S188" s="562" t="n"/>
      <c r="T188" s="562" t="n"/>
      <c r="U188" s="562" t="n"/>
      <c r="V188" s="562" t="n"/>
      <c r="W188" s="562" t="n"/>
      <c r="X188" s="562" t="n"/>
      <c r="Y188" s="562" t="n"/>
      <c r="Z188" s="562" t="n"/>
    </row>
    <row r="189">
      <c r="A189" s="562" t="n"/>
      <c r="B189" s="562" t="n"/>
      <c r="C189" s="577" t="n"/>
      <c r="D189" s="562" t="n"/>
      <c r="E189" s="562" t="n"/>
      <c r="F189" s="562" t="n"/>
      <c r="G189" s="562" t="n"/>
      <c r="H189" s="562" t="n"/>
      <c r="I189" s="562" t="n"/>
      <c r="J189" s="562" t="n"/>
      <c r="K189" s="562" t="n"/>
      <c r="L189" s="562" t="n"/>
      <c r="M189" s="562" t="n"/>
      <c r="N189" s="562" t="n"/>
      <c r="O189" s="562" t="n"/>
      <c r="P189" s="562" t="n"/>
      <c r="Q189" s="562" t="n"/>
      <c r="R189" s="562" t="n"/>
      <c r="S189" s="562" t="n"/>
      <c r="T189" s="562" t="n"/>
      <c r="U189" s="562" t="n"/>
      <c r="V189" s="562" t="n"/>
      <c r="W189" s="562" t="n"/>
      <c r="X189" s="562" t="n"/>
      <c r="Y189" s="562" t="n"/>
      <c r="Z189" s="562" t="n"/>
    </row>
    <row r="190">
      <c r="A190" s="562" t="n"/>
      <c r="B190" s="562" t="n"/>
      <c r="C190" s="577" t="n"/>
      <c r="D190" s="562" t="n"/>
      <c r="E190" s="562" t="n"/>
      <c r="F190" s="562" t="n"/>
      <c r="G190" s="562" t="n"/>
      <c r="H190" s="562" t="n"/>
      <c r="I190" s="562" t="n"/>
      <c r="J190" s="562" t="n"/>
      <c r="K190" s="562" t="n"/>
      <c r="L190" s="562" t="n"/>
      <c r="M190" s="562" t="n"/>
      <c r="N190" s="562" t="n"/>
      <c r="O190" s="562" t="n"/>
      <c r="P190" s="562" t="n"/>
      <c r="Q190" s="562" t="n"/>
      <c r="R190" s="562" t="n"/>
      <c r="S190" s="562" t="n"/>
      <c r="T190" s="562" t="n"/>
      <c r="U190" s="562" t="n"/>
      <c r="V190" s="562" t="n"/>
      <c r="W190" s="562" t="n"/>
      <c r="X190" s="562" t="n"/>
      <c r="Y190" s="562" t="n"/>
      <c r="Z190" s="562" t="n"/>
    </row>
    <row r="191">
      <c r="A191" s="562" t="n"/>
      <c r="B191" s="562" t="n"/>
      <c r="C191" s="577" t="n"/>
      <c r="D191" s="562" t="n"/>
      <c r="E191" s="562" t="n"/>
      <c r="F191" s="562" t="n"/>
      <c r="G191" s="562" t="n"/>
      <c r="H191" s="562" t="n"/>
      <c r="I191" s="562" t="n"/>
      <c r="J191" s="562" t="n"/>
      <c r="K191" s="562" t="n"/>
      <c r="L191" s="562" t="n"/>
      <c r="M191" s="562" t="n"/>
      <c r="N191" s="562" t="n"/>
      <c r="O191" s="562" t="n"/>
      <c r="P191" s="562" t="n"/>
      <c r="Q191" s="562" t="n"/>
      <c r="R191" s="562" t="n"/>
      <c r="S191" s="562" t="n"/>
      <c r="T191" s="562" t="n"/>
      <c r="U191" s="562" t="n"/>
      <c r="V191" s="562" t="n"/>
      <c r="W191" s="562" t="n"/>
      <c r="X191" s="562" t="n"/>
      <c r="Y191" s="562" t="n"/>
      <c r="Z191" s="562" t="n"/>
    </row>
    <row r="192">
      <c r="A192" s="562" t="n"/>
      <c r="B192" s="562" t="n"/>
      <c r="C192" s="577" t="n"/>
      <c r="D192" s="562" t="n"/>
      <c r="E192" s="562" t="n"/>
      <c r="F192" s="562" t="n"/>
      <c r="G192" s="562" t="n"/>
      <c r="H192" s="562" t="n"/>
      <c r="I192" s="562" t="n"/>
      <c r="J192" s="562" t="n"/>
      <c r="K192" s="562" t="n"/>
      <c r="L192" s="562" t="n"/>
      <c r="M192" s="562" t="n"/>
      <c r="N192" s="562" t="n"/>
      <c r="O192" s="562" t="n"/>
      <c r="P192" s="562" t="n"/>
      <c r="Q192" s="562" t="n"/>
      <c r="R192" s="562" t="n"/>
      <c r="S192" s="562" t="n"/>
      <c r="T192" s="562" t="n"/>
      <c r="U192" s="562" t="n"/>
      <c r="V192" s="562" t="n"/>
      <c r="W192" s="562" t="n"/>
      <c r="X192" s="562" t="n"/>
      <c r="Y192" s="562" t="n"/>
      <c r="Z192" s="562" t="n"/>
    </row>
    <row r="193">
      <c r="A193" s="562" t="n"/>
      <c r="B193" s="562" t="n"/>
      <c r="C193" s="577" t="n"/>
      <c r="D193" s="562" t="n"/>
      <c r="E193" s="562" t="n"/>
      <c r="F193" s="562" t="n"/>
      <c r="G193" s="562" t="n"/>
      <c r="H193" s="562" t="n"/>
      <c r="I193" s="562" t="n"/>
      <c r="J193" s="562" t="n"/>
      <c r="K193" s="562" t="n"/>
      <c r="L193" s="562" t="n"/>
      <c r="M193" s="562" t="n"/>
      <c r="N193" s="562" t="n"/>
      <c r="O193" s="562" t="n"/>
      <c r="P193" s="562" t="n"/>
      <c r="Q193" s="562" t="n"/>
      <c r="R193" s="562" t="n"/>
      <c r="S193" s="562" t="n"/>
      <c r="T193" s="562" t="n"/>
      <c r="U193" s="562" t="n"/>
      <c r="V193" s="562" t="n"/>
      <c r="W193" s="562" t="n"/>
      <c r="X193" s="562" t="n"/>
      <c r="Y193" s="562" t="n"/>
      <c r="Z193" s="562" t="n"/>
    </row>
    <row r="194">
      <c r="A194" s="562" t="n"/>
      <c r="B194" s="562" t="n"/>
      <c r="C194" s="577" t="n"/>
      <c r="D194" s="562" t="n"/>
      <c r="E194" s="562" t="n"/>
      <c r="F194" s="562" t="n"/>
      <c r="G194" s="562" t="n"/>
      <c r="H194" s="562" t="n"/>
      <c r="I194" s="562" t="n"/>
      <c r="J194" s="562" t="n"/>
      <c r="K194" s="562" t="n"/>
      <c r="L194" s="562" t="n"/>
      <c r="M194" s="562" t="n"/>
      <c r="N194" s="562" t="n"/>
      <c r="O194" s="562" t="n"/>
      <c r="P194" s="562" t="n"/>
      <c r="Q194" s="562" t="n"/>
      <c r="R194" s="562" t="n"/>
      <c r="S194" s="562" t="n"/>
      <c r="T194" s="562" t="n"/>
      <c r="U194" s="562" t="n"/>
      <c r="V194" s="562" t="n"/>
      <c r="W194" s="562" t="n"/>
      <c r="X194" s="562" t="n"/>
      <c r="Y194" s="562" t="n"/>
      <c r="Z194" s="562" t="n"/>
    </row>
    <row r="195">
      <c r="A195" s="562" t="n"/>
      <c r="B195" s="562" t="n"/>
      <c r="C195" s="577" t="n"/>
      <c r="D195" s="562" t="n"/>
      <c r="E195" s="562" t="n"/>
      <c r="F195" s="562" t="n"/>
      <c r="G195" s="562" t="n"/>
      <c r="H195" s="562" t="n"/>
      <c r="I195" s="562" t="n"/>
      <c r="J195" s="562" t="n"/>
      <c r="K195" s="562" t="n"/>
      <c r="L195" s="562" t="n"/>
      <c r="M195" s="562" t="n"/>
      <c r="N195" s="562" t="n"/>
      <c r="O195" s="562" t="n"/>
      <c r="P195" s="562" t="n"/>
      <c r="Q195" s="562" t="n"/>
      <c r="R195" s="562" t="n"/>
      <c r="S195" s="562" t="n"/>
      <c r="T195" s="562" t="n"/>
      <c r="U195" s="562" t="n"/>
      <c r="V195" s="562" t="n"/>
      <c r="W195" s="562" t="n"/>
      <c r="X195" s="562" t="n"/>
      <c r="Y195" s="562" t="n"/>
      <c r="Z195" s="562" t="n"/>
    </row>
    <row r="196">
      <c r="A196" s="562" t="n"/>
      <c r="B196" s="562" t="n"/>
      <c r="C196" s="577" t="n"/>
      <c r="D196" s="562" t="n"/>
      <c r="E196" s="562" t="n"/>
      <c r="F196" s="562" t="n"/>
      <c r="G196" s="562" t="n"/>
      <c r="H196" s="562" t="n"/>
      <c r="I196" s="562" t="n"/>
      <c r="J196" s="562" t="n"/>
      <c r="K196" s="562" t="n"/>
      <c r="L196" s="562" t="n"/>
      <c r="M196" s="562" t="n"/>
      <c r="N196" s="562" t="n"/>
      <c r="O196" s="562" t="n"/>
      <c r="P196" s="562" t="n"/>
      <c r="Q196" s="562" t="n"/>
      <c r="R196" s="562" t="n"/>
      <c r="S196" s="562" t="n"/>
      <c r="T196" s="562" t="n"/>
      <c r="U196" s="562" t="n"/>
      <c r="V196" s="562" t="n"/>
      <c r="W196" s="562" t="n"/>
      <c r="X196" s="562" t="n"/>
      <c r="Y196" s="562" t="n"/>
      <c r="Z196" s="562" t="n"/>
    </row>
    <row r="197">
      <c r="A197" s="562" t="n"/>
      <c r="B197" s="562" t="n"/>
      <c r="C197" s="577" t="n"/>
      <c r="D197" s="562" t="n"/>
      <c r="E197" s="562" t="n"/>
      <c r="F197" s="562" t="n"/>
      <c r="G197" s="562" t="n"/>
      <c r="H197" s="562" t="n"/>
      <c r="I197" s="562" t="n"/>
      <c r="J197" s="562" t="n"/>
      <c r="K197" s="562" t="n"/>
      <c r="L197" s="562" t="n"/>
      <c r="M197" s="562" t="n"/>
      <c r="N197" s="562" t="n"/>
      <c r="O197" s="562" t="n"/>
      <c r="P197" s="562" t="n"/>
      <c r="Q197" s="562" t="n"/>
      <c r="R197" s="562" t="n"/>
      <c r="S197" s="562" t="n"/>
      <c r="T197" s="562" t="n"/>
      <c r="U197" s="562" t="n"/>
      <c r="V197" s="562" t="n"/>
      <c r="W197" s="562" t="n"/>
      <c r="X197" s="562" t="n"/>
      <c r="Y197" s="562" t="n"/>
      <c r="Z197" s="562" t="n"/>
    </row>
    <row r="198">
      <c r="A198" s="562" t="n"/>
      <c r="B198" s="562" t="n"/>
      <c r="C198" s="577" t="n"/>
      <c r="D198" s="562" t="n"/>
      <c r="E198" s="562" t="n"/>
      <c r="F198" s="562" t="n"/>
      <c r="G198" s="562" t="n"/>
      <c r="H198" s="562" t="n"/>
      <c r="I198" s="562" t="n"/>
      <c r="J198" s="562" t="n"/>
      <c r="K198" s="562" t="n"/>
      <c r="L198" s="562" t="n"/>
      <c r="M198" s="562" t="n"/>
      <c r="N198" s="562" t="n"/>
      <c r="O198" s="562" t="n"/>
      <c r="P198" s="562" t="n"/>
      <c r="Q198" s="562" t="n"/>
      <c r="R198" s="562" t="n"/>
      <c r="S198" s="562" t="n"/>
      <c r="T198" s="562" t="n"/>
      <c r="U198" s="562" t="n"/>
      <c r="V198" s="562" t="n"/>
      <c r="W198" s="562" t="n"/>
      <c r="X198" s="562" t="n"/>
      <c r="Y198" s="562" t="n"/>
      <c r="Z198" s="562" t="n"/>
    </row>
    <row r="199">
      <c r="A199" s="562" t="n"/>
      <c r="B199" s="562" t="n"/>
      <c r="C199" s="577" t="n"/>
      <c r="D199" s="562" t="n"/>
      <c r="E199" s="562" t="n"/>
      <c r="F199" s="562" t="n"/>
      <c r="G199" s="562" t="n"/>
      <c r="H199" s="562" t="n"/>
      <c r="I199" s="562" t="n"/>
      <c r="J199" s="562" t="n"/>
      <c r="K199" s="562" t="n"/>
      <c r="L199" s="562" t="n"/>
      <c r="M199" s="562" t="n"/>
      <c r="N199" s="562" t="n"/>
      <c r="O199" s="562" t="n"/>
      <c r="P199" s="562" t="n"/>
      <c r="Q199" s="562" t="n"/>
      <c r="R199" s="562" t="n"/>
      <c r="S199" s="562" t="n"/>
      <c r="T199" s="562" t="n"/>
      <c r="U199" s="562" t="n"/>
      <c r="V199" s="562" t="n"/>
      <c r="W199" s="562" t="n"/>
      <c r="X199" s="562" t="n"/>
      <c r="Y199" s="562" t="n"/>
      <c r="Z199" s="562" t="n"/>
    </row>
    <row r="200">
      <c r="A200" s="562" t="n"/>
      <c r="B200" s="562" t="n"/>
      <c r="C200" s="577" t="n"/>
      <c r="D200" s="562" t="n"/>
      <c r="E200" s="562" t="n"/>
      <c r="F200" s="562" t="n"/>
      <c r="G200" s="562" t="n"/>
      <c r="H200" s="562" t="n"/>
      <c r="I200" s="562" t="n"/>
      <c r="J200" s="562" t="n"/>
      <c r="K200" s="562" t="n"/>
      <c r="L200" s="562" t="n"/>
      <c r="M200" s="562" t="n"/>
      <c r="N200" s="562" t="n"/>
      <c r="O200" s="562" t="n"/>
      <c r="P200" s="562" t="n"/>
      <c r="Q200" s="562" t="n"/>
      <c r="R200" s="562" t="n"/>
      <c r="S200" s="562" t="n"/>
      <c r="T200" s="562" t="n"/>
      <c r="U200" s="562" t="n"/>
      <c r="V200" s="562" t="n"/>
      <c r="W200" s="562" t="n"/>
      <c r="X200" s="562" t="n"/>
      <c r="Y200" s="562" t="n"/>
      <c r="Z200" s="562" t="n"/>
    </row>
    <row r="201">
      <c r="A201" s="562" t="n"/>
      <c r="B201" s="562" t="n"/>
      <c r="C201" s="577" t="n"/>
      <c r="D201" s="562" t="n"/>
      <c r="E201" s="562" t="n"/>
      <c r="F201" s="562" t="n"/>
      <c r="G201" s="562" t="n"/>
      <c r="H201" s="562" t="n"/>
      <c r="I201" s="562" t="n"/>
      <c r="J201" s="562" t="n"/>
      <c r="K201" s="562" t="n"/>
      <c r="L201" s="562" t="n"/>
      <c r="M201" s="562" t="n"/>
      <c r="N201" s="562" t="n"/>
      <c r="O201" s="562" t="n"/>
      <c r="P201" s="562" t="n"/>
      <c r="Q201" s="562" t="n"/>
      <c r="R201" s="562" t="n"/>
      <c r="S201" s="562" t="n"/>
      <c r="T201" s="562" t="n"/>
      <c r="U201" s="562" t="n"/>
      <c r="V201" s="562" t="n"/>
      <c r="W201" s="562" t="n"/>
      <c r="X201" s="562" t="n"/>
      <c r="Y201" s="562" t="n"/>
      <c r="Z201" s="562" t="n"/>
    </row>
    <row r="202">
      <c r="A202" s="562" t="n"/>
      <c r="B202" s="562" t="n"/>
      <c r="C202" s="577" t="n"/>
      <c r="D202" s="562" t="n"/>
      <c r="E202" s="562" t="n"/>
      <c r="F202" s="562" t="n"/>
      <c r="G202" s="562" t="n"/>
      <c r="H202" s="562" t="n"/>
      <c r="I202" s="562" t="n"/>
      <c r="J202" s="562" t="n"/>
      <c r="K202" s="562" t="n"/>
      <c r="L202" s="562" t="n"/>
      <c r="M202" s="562" t="n"/>
      <c r="N202" s="562" t="n"/>
      <c r="O202" s="562" t="n"/>
      <c r="P202" s="562" t="n"/>
      <c r="Q202" s="562" t="n"/>
      <c r="R202" s="562" t="n"/>
      <c r="S202" s="562" t="n"/>
      <c r="T202" s="562" t="n"/>
      <c r="U202" s="562" t="n"/>
      <c r="V202" s="562" t="n"/>
      <c r="W202" s="562" t="n"/>
      <c r="X202" s="562" t="n"/>
      <c r="Y202" s="562" t="n"/>
      <c r="Z202" s="562" t="n"/>
    </row>
    <row r="203">
      <c r="A203" s="562" t="n"/>
      <c r="B203" s="562" t="n"/>
      <c r="C203" s="577" t="n"/>
      <c r="D203" s="562" t="n"/>
      <c r="E203" s="562" t="n"/>
      <c r="F203" s="562" t="n"/>
      <c r="G203" s="562" t="n"/>
      <c r="H203" s="562" t="n"/>
      <c r="I203" s="562" t="n"/>
      <c r="J203" s="562" t="n"/>
      <c r="K203" s="562" t="n"/>
      <c r="L203" s="562" t="n"/>
      <c r="M203" s="562" t="n"/>
      <c r="N203" s="562" t="n"/>
      <c r="O203" s="562" t="n"/>
      <c r="P203" s="562" t="n"/>
      <c r="Q203" s="562" t="n"/>
      <c r="R203" s="562" t="n"/>
      <c r="S203" s="562" t="n"/>
      <c r="T203" s="562" t="n"/>
      <c r="U203" s="562" t="n"/>
      <c r="V203" s="562" t="n"/>
      <c r="W203" s="562" t="n"/>
      <c r="X203" s="562" t="n"/>
      <c r="Y203" s="562" t="n"/>
      <c r="Z203" s="562" t="n"/>
    </row>
    <row r="204">
      <c r="A204" s="562" t="n"/>
      <c r="B204" s="562" t="n"/>
      <c r="C204" s="577" t="n"/>
      <c r="D204" s="562" t="n"/>
      <c r="E204" s="562" t="n"/>
      <c r="F204" s="562" t="n"/>
      <c r="G204" s="562" t="n"/>
      <c r="H204" s="562" t="n"/>
      <c r="I204" s="562" t="n"/>
      <c r="J204" s="562" t="n"/>
      <c r="K204" s="562" t="n"/>
      <c r="L204" s="562" t="n"/>
      <c r="M204" s="562" t="n"/>
      <c r="N204" s="562" t="n"/>
      <c r="O204" s="562" t="n"/>
      <c r="P204" s="562" t="n"/>
      <c r="Q204" s="562" t="n"/>
      <c r="R204" s="562" t="n"/>
      <c r="S204" s="562" t="n"/>
      <c r="T204" s="562" t="n"/>
      <c r="U204" s="562" t="n"/>
      <c r="V204" s="562" t="n"/>
      <c r="W204" s="562" t="n"/>
      <c r="X204" s="562" t="n"/>
      <c r="Y204" s="562" t="n"/>
      <c r="Z204" s="562" t="n"/>
    </row>
    <row r="205">
      <c r="A205" s="562" t="n"/>
      <c r="B205" s="562" t="n"/>
      <c r="C205" s="577" t="n"/>
      <c r="D205" s="562" t="n"/>
      <c r="E205" s="562" t="n"/>
      <c r="F205" s="562" t="n"/>
      <c r="G205" s="562" t="n"/>
      <c r="H205" s="562" t="n"/>
      <c r="I205" s="562" t="n"/>
      <c r="J205" s="562" t="n"/>
      <c r="K205" s="562" t="n"/>
      <c r="L205" s="562" t="n"/>
      <c r="M205" s="562" t="n"/>
      <c r="N205" s="562" t="n"/>
      <c r="O205" s="562" t="n"/>
      <c r="P205" s="562" t="n"/>
      <c r="Q205" s="562" t="n"/>
      <c r="R205" s="562" t="n"/>
      <c r="S205" s="562" t="n"/>
      <c r="T205" s="562" t="n"/>
      <c r="U205" s="562" t="n"/>
      <c r="V205" s="562" t="n"/>
      <c r="W205" s="562" t="n"/>
      <c r="X205" s="562" t="n"/>
      <c r="Y205" s="562" t="n"/>
      <c r="Z205" s="562" t="n"/>
    </row>
    <row r="206">
      <c r="A206" s="562" t="n"/>
      <c r="B206" s="562" t="n"/>
      <c r="C206" s="577" t="n"/>
      <c r="D206" s="562" t="n"/>
      <c r="E206" s="562" t="n"/>
      <c r="F206" s="562" t="n"/>
      <c r="G206" s="562" t="n"/>
      <c r="H206" s="562" t="n"/>
      <c r="I206" s="562" t="n"/>
      <c r="J206" s="562" t="n"/>
      <c r="K206" s="562" t="n"/>
      <c r="L206" s="562" t="n"/>
      <c r="M206" s="562" t="n"/>
      <c r="N206" s="562" t="n"/>
      <c r="O206" s="562" t="n"/>
      <c r="P206" s="562" t="n"/>
      <c r="Q206" s="562" t="n"/>
      <c r="R206" s="562" t="n"/>
      <c r="S206" s="562" t="n"/>
      <c r="T206" s="562" t="n"/>
      <c r="U206" s="562" t="n"/>
      <c r="V206" s="562" t="n"/>
      <c r="W206" s="562" t="n"/>
      <c r="X206" s="562" t="n"/>
      <c r="Y206" s="562" t="n"/>
      <c r="Z206" s="562" t="n"/>
    </row>
    <row r="207">
      <c r="A207" s="562" t="n"/>
      <c r="B207" s="562" t="n"/>
      <c r="C207" s="577" t="n"/>
      <c r="D207" s="562" t="n"/>
      <c r="E207" s="562" t="n"/>
      <c r="F207" s="562" t="n"/>
      <c r="G207" s="562" t="n"/>
      <c r="H207" s="562" t="n"/>
      <c r="I207" s="562" t="n"/>
      <c r="J207" s="562" t="n"/>
      <c r="K207" s="562" t="n"/>
      <c r="L207" s="562" t="n"/>
      <c r="M207" s="562" t="n"/>
      <c r="N207" s="562" t="n"/>
      <c r="O207" s="562" t="n"/>
      <c r="P207" s="562" t="n"/>
      <c r="Q207" s="562" t="n"/>
      <c r="R207" s="562" t="n"/>
      <c r="S207" s="562" t="n"/>
      <c r="T207" s="562" t="n"/>
      <c r="U207" s="562" t="n"/>
      <c r="V207" s="562" t="n"/>
      <c r="W207" s="562" t="n"/>
      <c r="X207" s="562" t="n"/>
      <c r="Y207" s="562" t="n"/>
      <c r="Z207" s="562" t="n"/>
    </row>
    <row r="208">
      <c r="A208" s="562" t="n"/>
      <c r="B208" s="562" t="n"/>
      <c r="C208" s="577" t="n"/>
      <c r="D208" s="562" t="n"/>
      <c r="E208" s="562" t="n"/>
      <c r="F208" s="562" t="n"/>
      <c r="G208" s="562" t="n"/>
      <c r="H208" s="562" t="n"/>
      <c r="I208" s="562" t="n"/>
      <c r="J208" s="562" t="n"/>
      <c r="K208" s="562" t="n"/>
      <c r="L208" s="562" t="n"/>
      <c r="M208" s="562" t="n"/>
      <c r="N208" s="562" t="n"/>
      <c r="O208" s="562" t="n"/>
      <c r="P208" s="562" t="n"/>
      <c r="Q208" s="562" t="n"/>
      <c r="R208" s="562" t="n"/>
      <c r="S208" s="562" t="n"/>
      <c r="T208" s="562" t="n"/>
      <c r="U208" s="562" t="n"/>
      <c r="V208" s="562" t="n"/>
      <c r="W208" s="562" t="n"/>
      <c r="X208" s="562" t="n"/>
      <c r="Y208" s="562" t="n"/>
      <c r="Z208" s="562" t="n"/>
    </row>
    <row r="209">
      <c r="A209" s="562" t="n"/>
      <c r="B209" s="562" t="n"/>
      <c r="C209" s="577" t="n"/>
      <c r="D209" s="562" t="n"/>
      <c r="E209" s="562" t="n"/>
      <c r="F209" s="562" t="n"/>
      <c r="G209" s="562" t="n"/>
      <c r="H209" s="562" t="n"/>
      <c r="I209" s="562" t="n"/>
      <c r="J209" s="562" t="n"/>
      <c r="K209" s="562" t="n"/>
      <c r="L209" s="562" t="n"/>
      <c r="M209" s="562" t="n"/>
      <c r="N209" s="562" t="n"/>
      <c r="O209" s="562" t="n"/>
      <c r="P209" s="562" t="n"/>
      <c r="Q209" s="562" t="n"/>
      <c r="R209" s="562" t="n"/>
      <c r="S209" s="562" t="n"/>
      <c r="T209" s="562" t="n"/>
      <c r="U209" s="562" t="n"/>
      <c r="V209" s="562" t="n"/>
      <c r="W209" s="562" t="n"/>
      <c r="X209" s="562" t="n"/>
      <c r="Y209" s="562" t="n"/>
      <c r="Z209" s="562" t="n"/>
    </row>
    <row r="210">
      <c r="A210" s="562" t="n"/>
      <c r="B210" s="562" t="n"/>
      <c r="C210" s="577" t="n"/>
      <c r="D210" s="562" t="n"/>
      <c r="E210" s="562" t="n"/>
      <c r="F210" s="562" t="n"/>
      <c r="G210" s="562" t="n"/>
      <c r="H210" s="562" t="n"/>
      <c r="I210" s="562" t="n"/>
      <c r="J210" s="562" t="n"/>
      <c r="K210" s="562" t="n"/>
      <c r="L210" s="562" t="n"/>
      <c r="M210" s="562" t="n"/>
      <c r="N210" s="562" t="n"/>
      <c r="O210" s="562" t="n"/>
      <c r="P210" s="562" t="n"/>
      <c r="Q210" s="562" t="n"/>
      <c r="R210" s="562" t="n"/>
      <c r="S210" s="562" t="n"/>
      <c r="T210" s="562" t="n"/>
      <c r="U210" s="562" t="n"/>
      <c r="V210" s="562" t="n"/>
      <c r="W210" s="562" t="n"/>
      <c r="X210" s="562" t="n"/>
      <c r="Y210" s="562" t="n"/>
      <c r="Z210" s="562" t="n"/>
    </row>
    <row r="211">
      <c r="A211" s="562" t="n"/>
      <c r="B211" s="562" t="n"/>
      <c r="C211" s="577" t="n"/>
      <c r="D211" s="562" t="n"/>
      <c r="E211" s="562" t="n"/>
      <c r="F211" s="562" t="n"/>
      <c r="G211" s="562" t="n"/>
      <c r="H211" s="562" t="n"/>
      <c r="I211" s="562" t="n"/>
      <c r="J211" s="562" t="n"/>
      <c r="K211" s="562" t="n"/>
      <c r="L211" s="562" t="n"/>
      <c r="M211" s="562" t="n"/>
      <c r="N211" s="562" t="n"/>
      <c r="O211" s="562" t="n"/>
      <c r="P211" s="562" t="n"/>
      <c r="Q211" s="562" t="n"/>
      <c r="R211" s="562" t="n"/>
      <c r="S211" s="562" t="n"/>
      <c r="T211" s="562" t="n"/>
      <c r="U211" s="562" t="n"/>
      <c r="V211" s="562" t="n"/>
      <c r="W211" s="562" t="n"/>
      <c r="X211" s="562" t="n"/>
      <c r="Y211" s="562" t="n"/>
      <c r="Z211" s="562" t="n"/>
    </row>
    <row r="212">
      <c r="A212" s="562" t="n"/>
      <c r="B212" s="562" t="n"/>
      <c r="C212" s="577" t="n"/>
      <c r="D212" s="562" t="n"/>
      <c r="E212" s="562" t="n"/>
      <c r="F212" s="562" t="n"/>
      <c r="G212" s="562" t="n"/>
      <c r="H212" s="562" t="n"/>
      <c r="I212" s="562" t="n"/>
      <c r="J212" s="562" t="n"/>
      <c r="K212" s="562" t="n"/>
      <c r="L212" s="562" t="n"/>
      <c r="M212" s="562" t="n"/>
      <c r="N212" s="562" t="n"/>
      <c r="O212" s="562" t="n"/>
      <c r="P212" s="562" t="n"/>
      <c r="Q212" s="562" t="n"/>
      <c r="R212" s="562" t="n"/>
      <c r="S212" s="562" t="n"/>
      <c r="T212" s="562" t="n"/>
      <c r="U212" s="562" t="n"/>
      <c r="V212" s="562" t="n"/>
      <c r="W212" s="562" t="n"/>
      <c r="X212" s="562" t="n"/>
      <c r="Y212" s="562" t="n"/>
      <c r="Z212" s="562" t="n"/>
    </row>
    <row r="213">
      <c r="A213" s="562" t="n"/>
      <c r="B213" s="562" t="n"/>
      <c r="C213" s="577" t="n"/>
      <c r="D213" s="562" t="n"/>
      <c r="E213" s="562" t="n"/>
      <c r="F213" s="562" t="n"/>
      <c r="G213" s="562" t="n"/>
      <c r="H213" s="562" t="n"/>
      <c r="I213" s="562" t="n"/>
      <c r="J213" s="562" t="n"/>
      <c r="K213" s="562" t="n"/>
      <c r="L213" s="562" t="n"/>
      <c r="M213" s="562" t="n"/>
      <c r="N213" s="562" t="n"/>
      <c r="O213" s="562" t="n"/>
      <c r="P213" s="562" t="n"/>
      <c r="Q213" s="562" t="n"/>
      <c r="R213" s="562" t="n"/>
      <c r="S213" s="562" t="n"/>
      <c r="T213" s="562" t="n"/>
      <c r="U213" s="562" t="n"/>
      <c r="V213" s="562" t="n"/>
      <c r="W213" s="562" t="n"/>
      <c r="X213" s="562" t="n"/>
      <c r="Y213" s="562" t="n"/>
      <c r="Z213" s="562" t="n"/>
    </row>
    <row r="214">
      <c r="A214" s="562" t="n"/>
      <c r="B214" s="562" t="n"/>
      <c r="C214" s="577" t="n"/>
      <c r="D214" s="562" t="n"/>
      <c r="E214" s="562" t="n"/>
      <c r="F214" s="562" t="n"/>
      <c r="G214" s="562" t="n"/>
      <c r="H214" s="562" t="n"/>
      <c r="I214" s="562" t="n"/>
      <c r="J214" s="562" t="n"/>
      <c r="K214" s="562" t="n"/>
      <c r="L214" s="562" t="n"/>
      <c r="M214" s="562" t="n"/>
      <c r="N214" s="562" t="n"/>
      <c r="O214" s="562" t="n"/>
      <c r="P214" s="562" t="n"/>
      <c r="Q214" s="562" t="n"/>
      <c r="R214" s="562" t="n"/>
      <c r="S214" s="562" t="n"/>
      <c r="T214" s="562" t="n"/>
      <c r="U214" s="562" t="n"/>
      <c r="V214" s="562" t="n"/>
      <c r="W214" s="562" t="n"/>
      <c r="X214" s="562" t="n"/>
      <c r="Y214" s="562" t="n"/>
      <c r="Z214" s="562" t="n"/>
    </row>
    <row r="215">
      <c r="A215" s="562" t="n"/>
      <c r="B215" s="562" t="n"/>
      <c r="C215" s="577" t="n"/>
      <c r="D215" s="562" t="n"/>
      <c r="E215" s="562" t="n"/>
      <c r="F215" s="562" t="n"/>
      <c r="G215" s="562" t="n"/>
      <c r="H215" s="562" t="n"/>
      <c r="I215" s="562" t="n"/>
      <c r="J215" s="562" t="n"/>
      <c r="K215" s="562" t="n"/>
      <c r="L215" s="562" t="n"/>
      <c r="M215" s="562" t="n"/>
      <c r="N215" s="562" t="n"/>
      <c r="O215" s="562" t="n"/>
      <c r="P215" s="562" t="n"/>
      <c r="Q215" s="562" t="n"/>
      <c r="R215" s="562" t="n"/>
      <c r="S215" s="562" t="n"/>
      <c r="T215" s="562" t="n"/>
      <c r="U215" s="562" t="n"/>
      <c r="V215" s="562" t="n"/>
      <c r="W215" s="562" t="n"/>
      <c r="X215" s="562" t="n"/>
      <c r="Y215" s="562" t="n"/>
      <c r="Z215" s="562" t="n"/>
    </row>
    <row r="216">
      <c r="A216" s="562" t="n"/>
      <c r="B216" s="562" t="n"/>
      <c r="C216" s="577" t="n"/>
      <c r="D216" s="562" t="n"/>
      <c r="E216" s="562" t="n"/>
      <c r="F216" s="562" t="n"/>
      <c r="G216" s="562" t="n"/>
      <c r="H216" s="562" t="n"/>
      <c r="I216" s="562" t="n"/>
      <c r="J216" s="562" t="n"/>
      <c r="K216" s="562" t="n"/>
      <c r="L216" s="562" t="n"/>
      <c r="M216" s="562" t="n"/>
      <c r="N216" s="562" t="n"/>
      <c r="O216" s="562" t="n"/>
      <c r="P216" s="562" t="n"/>
      <c r="Q216" s="562" t="n"/>
      <c r="R216" s="562" t="n"/>
      <c r="S216" s="562" t="n"/>
      <c r="T216" s="562" t="n"/>
      <c r="U216" s="562" t="n"/>
      <c r="V216" s="562" t="n"/>
      <c r="W216" s="562" t="n"/>
      <c r="X216" s="562" t="n"/>
      <c r="Y216" s="562" t="n"/>
      <c r="Z216" s="562" t="n"/>
    </row>
    <row r="217">
      <c r="A217" s="562" t="n"/>
      <c r="B217" s="562" t="n"/>
      <c r="C217" s="577" t="n"/>
      <c r="D217" s="562" t="n"/>
      <c r="E217" s="562" t="n"/>
      <c r="F217" s="562" t="n"/>
      <c r="G217" s="562" t="n"/>
      <c r="H217" s="562" t="n"/>
      <c r="I217" s="562" t="n"/>
      <c r="J217" s="562" t="n"/>
      <c r="K217" s="562" t="n"/>
      <c r="L217" s="562" t="n"/>
      <c r="M217" s="562" t="n"/>
      <c r="N217" s="562" t="n"/>
      <c r="O217" s="562" t="n"/>
      <c r="P217" s="562" t="n"/>
      <c r="Q217" s="562" t="n"/>
      <c r="R217" s="562" t="n"/>
      <c r="S217" s="562" t="n"/>
      <c r="T217" s="562" t="n"/>
      <c r="U217" s="562" t="n"/>
      <c r="V217" s="562" t="n"/>
      <c r="W217" s="562" t="n"/>
      <c r="X217" s="562" t="n"/>
      <c r="Y217" s="562" t="n"/>
      <c r="Z217" s="562" t="n"/>
    </row>
    <row r="218">
      <c r="A218" s="562" t="n"/>
      <c r="B218" s="562" t="n"/>
      <c r="C218" s="577" t="n"/>
      <c r="D218" s="562" t="n"/>
      <c r="E218" s="562" t="n"/>
      <c r="F218" s="562" t="n"/>
      <c r="G218" s="562" t="n"/>
      <c r="H218" s="562" t="n"/>
      <c r="I218" s="562" t="n"/>
      <c r="J218" s="562" t="n"/>
      <c r="K218" s="562" t="n"/>
      <c r="L218" s="562" t="n"/>
      <c r="M218" s="562" t="n"/>
      <c r="N218" s="562" t="n"/>
      <c r="O218" s="562" t="n"/>
      <c r="P218" s="562" t="n"/>
      <c r="Q218" s="562" t="n"/>
      <c r="R218" s="562" t="n"/>
      <c r="S218" s="562" t="n"/>
      <c r="T218" s="562" t="n"/>
      <c r="U218" s="562" t="n"/>
      <c r="V218" s="562" t="n"/>
      <c r="W218" s="562" t="n"/>
      <c r="X218" s="562" t="n"/>
      <c r="Y218" s="562" t="n"/>
      <c r="Z218" s="562" t="n"/>
    </row>
    <row r="219">
      <c r="A219" s="562" t="n"/>
      <c r="B219" s="562" t="n"/>
      <c r="C219" s="577" t="n"/>
      <c r="D219" s="562" t="n"/>
      <c r="E219" s="562" t="n"/>
      <c r="F219" s="562" t="n"/>
      <c r="G219" s="562" t="n"/>
      <c r="H219" s="562" t="n"/>
      <c r="I219" s="562" t="n"/>
      <c r="J219" s="562" t="n"/>
      <c r="K219" s="562" t="n"/>
      <c r="L219" s="562" t="n"/>
      <c r="M219" s="562" t="n"/>
      <c r="N219" s="562" t="n"/>
      <c r="O219" s="562" t="n"/>
      <c r="P219" s="562" t="n"/>
      <c r="Q219" s="562" t="n"/>
      <c r="R219" s="562" t="n"/>
      <c r="S219" s="562" t="n"/>
      <c r="T219" s="562" t="n"/>
      <c r="U219" s="562" t="n"/>
      <c r="V219" s="562" t="n"/>
      <c r="W219" s="562" t="n"/>
      <c r="X219" s="562" t="n"/>
      <c r="Y219" s="562" t="n"/>
      <c r="Z219" s="562" t="n"/>
    </row>
    <row r="220">
      <c r="A220" s="562" t="n"/>
      <c r="B220" s="562" t="n"/>
      <c r="C220" s="577" t="n"/>
      <c r="D220" s="562" t="n"/>
      <c r="E220" s="562" t="n"/>
      <c r="F220" s="562" t="n"/>
      <c r="G220" s="562" t="n"/>
      <c r="H220" s="562" t="n"/>
      <c r="I220" s="562" t="n"/>
      <c r="J220" s="562" t="n"/>
      <c r="K220" s="562" t="n"/>
      <c r="L220" s="562" t="n"/>
      <c r="M220" s="562" t="n"/>
      <c r="N220" s="562" t="n"/>
      <c r="O220" s="562" t="n"/>
      <c r="P220" s="562" t="n"/>
      <c r="Q220" s="562" t="n"/>
      <c r="R220" s="562" t="n"/>
      <c r="S220" s="562" t="n"/>
      <c r="T220" s="562" t="n"/>
      <c r="U220" s="562" t="n"/>
      <c r="V220" s="562" t="n"/>
      <c r="W220" s="562" t="n"/>
      <c r="X220" s="562" t="n"/>
      <c r="Y220" s="562" t="n"/>
      <c r="Z220" s="562" t="n"/>
    </row>
    <row r="221">
      <c r="A221" s="562" t="n"/>
      <c r="B221" s="562" t="n"/>
      <c r="C221" s="577" t="n"/>
      <c r="D221" s="562" t="n"/>
      <c r="E221" s="562" t="n"/>
      <c r="F221" s="562" t="n"/>
      <c r="G221" s="562" t="n"/>
      <c r="H221" s="562" t="n"/>
      <c r="I221" s="562" t="n"/>
      <c r="J221" s="562" t="n"/>
      <c r="K221" s="562" t="n"/>
      <c r="L221" s="562" t="n"/>
      <c r="M221" s="562" t="n"/>
      <c r="N221" s="562" t="n"/>
      <c r="O221" s="562" t="n"/>
      <c r="P221" s="562" t="n"/>
      <c r="Q221" s="562" t="n"/>
      <c r="R221" s="562" t="n"/>
      <c r="S221" s="562" t="n"/>
      <c r="T221" s="562" t="n"/>
      <c r="U221" s="562" t="n"/>
      <c r="V221" s="562" t="n"/>
      <c r="W221" s="562" t="n"/>
      <c r="X221" s="562" t="n"/>
      <c r="Y221" s="562" t="n"/>
      <c r="Z221" s="562" t="n"/>
    </row>
    <row r="222">
      <c r="A222" s="562" t="n"/>
      <c r="B222" s="562" t="n"/>
      <c r="C222" s="577" t="n"/>
      <c r="D222" s="562" t="n"/>
      <c r="E222" s="562" t="n"/>
      <c r="F222" s="562" t="n"/>
      <c r="G222" s="562" t="n"/>
      <c r="H222" s="562" t="n"/>
      <c r="I222" s="562" t="n"/>
      <c r="J222" s="562" t="n"/>
      <c r="K222" s="562" t="n"/>
      <c r="L222" s="562" t="n"/>
      <c r="M222" s="562" t="n"/>
      <c r="N222" s="562" t="n"/>
      <c r="O222" s="562" t="n"/>
      <c r="P222" s="562" t="n"/>
      <c r="Q222" s="562" t="n"/>
      <c r="R222" s="562" t="n"/>
      <c r="S222" s="562" t="n"/>
      <c r="T222" s="562" t="n"/>
      <c r="U222" s="562" t="n"/>
      <c r="V222" s="562" t="n"/>
      <c r="W222" s="562" t="n"/>
      <c r="X222" s="562" t="n"/>
      <c r="Y222" s="562" t="n"/>
      <c r="Z222" s="562" t="n"/>
    </row>
    <row r="223">
      <c r="A223" s="562" t="n"/>
      <c r="B223" s="562" t="n"/>
      <c r="C223" s="577" t="n"/>
      <c r="D223" s="562" t="n"/>
      <c r="E223" s="562" t="n"/>
      <c r="F223" s="562" t="n"/>
      <c r="G223" s="562" t="n"/>
      <c r="H223" s="562" t="n"/>
      <c r="I223" s="562" t="n"/>
      <c r="J223" s="562" t="n"/>
      <c r="K223" s="562" t="n"/>
      <c r="L223" s="562" t="n"/>
      <c r="M223" s="562" t="n"/>
      <c r="N223" s="562" t="n"/>
      <c r="O223" s="562" t="n"/>
      <c r="P223" s="562" t="n"/>
      <c r="Q223" s="562" t="n"/>
      <c r="R223" s="562" t="n"/>
      <c r="S223" s="562" t="n"/>
      <c r="T223" s="562" t="n"/>
      <c r="U223" s="562" t="n"/>
      <c r="V223" s="562" t="n"/>
      <c r="W223" s="562" t="n"/>
      <c r="X223" s="562" t="n"/>
      <c r="Y223" s="562" t="n"/>
      <c r="Z223" s="562" t="n"/>
    </row>
    <row r="224">
      <c r="A224" s="562" t="n"/>
      <c r="B224" s="562" t="n"/>
      <c r="C224" s="577" t="n"/>
      <c r="D224" s="562" t="n"/>
      <c r="E224" s="562" t="n"/>
      <c r="F224" s="562" t="n"/>
      <c r="G224" s="562" t="n"/>
      <c r="H224" s="562" t="n"/>
      <c r="I224" s="562" t="n"/>
      <c r="J224" s="562" t="n"/>
      <c r="K224" s="562" t="n"/>
      <c r="L224" s="562" t="n"/>
      <c r="M224" s="562" t="n"/>
      <c r="N224" s="562" t="n"/>
      <c r="O224" s="562" t="n"/>
      <c r="P224" s="562" t="n"/>
      <c r="Q224" s="562" t="n"/>
      <c r="R224" s="562" t="n"/>
      <c r="S224" s="562" t="n"/>
      <c r="T224" s="562" t="n"/>
      <c r="U224" s="562" t="n"/>
      <c r="V224" s="562" t="n"/>
      <c r="W224" s="562" t="n"/>
      <c r="X224" s="562" t="n"/>
      <c r="Y224" s="562" t="n"/>
      <c r="Z224" s="562" t="n"/>
    </row>
    <row r="225">
      <c r="A225" s="562" t="n"/>
      <c r="B225" s="562" t="n"/>
      <c r="C225" s="577" t="n"/>
      <c r="D225" s="562" t="n"/>
      <c r="E225" s="562" t="n"/>
      <c r="F225" s="562" t="n"/>
      <c r="G225" s="562" t="n"/>
      <c r="H225" s="562" t="n"/>
      <c r="I225" s="562" t="n"/>
      <c r="J225" s="562" t="n"/>
      <c r="K225" s="562" t="n"/>
      <c r="L225" s="562" t="n"/>
      <c r="M225" s="562" t="n"/>
      <c r="N225" s="562" t="n"/>
      <c r="O225" s="562" t="n"/>
      <c r="P225" s="562" t="n"/>
      <c r="Q225" s="562" t="n"/>
      <c r="R225" s="562" t="n"/>
      <c r="S225" s="562" t="n"/>
      <c r="T225" s="562" t="n"/>
      <c r="U225" s="562" t="n"/>
      <c r="V225" s="562" t="n"/>
      <c r="W225" s="562" t="n"/>
      <c r="X225" s="562" t="n"/>
      <c r="Y225" s="562" t="n"/>
      <c r="Z225" s="562" t="n"/>
    </row>
    <row r="226">
      <c r="A226" s="562" t="n"/>
      <c r="B226" s="562" t="n"/>
      <c r="C226" s="577" t="n"/>
      <c r="D226" s="562" t="n"/>
      <c r="E226" s="562" t="n"/>
      <c r="F226" s="562" t="n"/>
      <c r="G226" s="562" t="n"/>
      <c r="H226" s="562" t="n"/>
      <c r="I226" s="562" t="n"/>
      <c r="J226" s="562" t="n"/>
      <c r="K226" s="562" t="n"/>
      <c r="L226" s="562" t="n"/>
      <c r="M226" s="562" t="n"/>
      <c r="N226" s="562" t="n"/>
      <c r="O226" s="562" t="n"/>
      <c r="P226" s="562" t="n"/>
      <c r="Q226" s="562" t="n"/>
      <c r="R226" s="562" t="n"/>
      <c r="S226" s="562" t="n"/>
      <c r="T226" s="562" t="n"/>
      <c r="U226" s="562" t="n"/>
      <c r="V226" s="562" t="n"/>
      <c r="W226" s="562" t="n"/>
      <c r="X226" s="562" t="n"/>
      <c r="Y226" s="562" t="n"/>
      <c r="Z226" s="562" t="n"/>
    </row>
    <row r="227">
      <c r="A227" s="562" t="n"/>
      <c r="B227" s="562" t="n"/>
      <c r="C227" s="577" t="n"/>
      <c r="D227" s="562" t="n"/>
      <c r="E227" s="562" t="n"/>
      <c r="F227" s="562" t="n"/>
      <c r="G227" s="562" t="n"/>
      <c r="H227" s="562" t="n"/>
      <c r="I227" s="562" t="n"/>
      <c r="J227" s="562" t="n"/>
      <c r="K227" s="562" t="n"/>
      <c r="L227" s="562" t="n"/>
      <c r="M227" s="562" t="n"/>
      <c r="N227" s="562" t="n"/>
      <c r="O227" s="562" t="n"/>
      <c r="P227" s="562" t="n"/>
      <c r="Q227" s="562" t="n"/>
      <c r="R227" s="562" t="n"/>
      <c r="S227" s="562" t="n"/>
      <c r="T227" s="562" t="n"/>
      <c r="U227" s="562" t="n"/>
      <c r="V227" s="562" t="n"/>
      <c r="W227" s="562" t="n"/>
      <c r="X227" s="562" t="n"/>
      <c r="Y227" s="562" t="n"/>
      <c r="Z227" s="562" t="n"/>
    </row>
    <row r="228">
      <c r="A228" s="562" t="n"/>
      <c r="B228" s="562" t="n"/>
      <c r="C228" s="577" t="n"/>
      <c r="D228" s="562" t="n"/>
      <c r="E228" s="562" t="n"/>
      <c r="F228" s="562" t="n"/>
      <c r="G228" s="562" t="n"/>
      <c r="H228" s="562" t="n"/>
      <c r="I228" s="562" t="n"/>
      <c r="J228" s="562" t="n"/>
      <c r="K228" s="562" t="n"/>
      <c r="L228" s="562" t="n"/>
      <c r="M228" s="562" t="n"/>
      <c r="N228" s="562" t="n"/>
      <c r="O228" s="562" t="n"/>
      <c r="P228" s="562" t="n"/>
      <c r="Q228" s="562" t="n"/>
      <c r="R228" s="562" t="n"/>
      <c r="S228" s="562" t="n"/>
      <c r="T228" s="562" t="n"/>
      <c r="U228" s="562" t="n"/>
      <c r="V228" s="562" t="n"/>
      <c r="W228" s="562" t="n"/>
      <c r="X228" s="562" t="n"/>
      <c r="Y228" s="562" t="n"/>
      <c r="Z228" s="562" t="n"/>
    </row>
    <row r="229">
      <c r="A229" s="562" t="n"/>
      <c r="B229" s="562" t="n"/>
      <c r="C229" s="577" t="n"/>
      <c r="D229" s="562" t="n"/>
      <c r="E229" s="562" t="n"/>
      <c r="F229" s="562" t="n"/>
      <c r="G229" s="562" t="n"/>
      <c r="H229" s="562" t="n"/>
      <c r="I229" s="562" t="n"/>
      <c r="J229" s="562" t="n"/>
      <c r="K229" s="562" t="n"/>
      <c r="L229" s="562" t="n"/>
      <c r="M229" s="562" t="n"/>
      <c r="N229" s="562" t="n"/>
      <c r="O229" s="562" t="n"/>
      <c r="P229" s="562" t="n"/>
      <c r="Q229" s="562" t="n"/>
      <c r="R229" s="562" t="n"/>
      <c r="S229" s="562" t="n"/>
      <c r="T229" s="562" t="n"/>
      <c r="U229" s="562" t="n"/>
      <c r="V229" s="562" t="n"/>
      <c r="W229" s="562" t="n"/>
      <c r="X229" s="562" t="n"/>
      <c r="Y229" s="562" t="n"/>
      <c r="Z229" s="562" t="n"/>
    </row>
    <row r="230">
      <c r="A230" s="562" t="n"/>
      <c r="B230" s="562" t="n"/>
      <c r="C230" s="577" t="n"/>
      <c r="D230" s="562" t="n"/>
      <c r="E230" s="562" t="n"/>
      <c r="F230" s="562" t="n"/>
      <c r="G230" s="562" t="n"/>
      <c r="H230" s="562" t="n"/>
      <c r="I230" s="562" t="n"/>
      <c r="J230" s="562" t="n"/>
      <c r="K230" s="562" t="n"/>
      <c r="L230" s="562" t="n"/>
      <c r="M230" s="562" t="n"/>
      <c r="N230" s="562" t="n"/>
      <c r="O230" s="562" t="n"/>
      <c r="P230" s="562" t="n"/>
      <c r="Q230" s="562" t="n"/>
      <c r="R230" s="562" t="n"/>
      <c r="S230" s="562" t="n"/>
      <c r="T230" s="562" t="n"/>
      <c r="U230" s="562" t="n"/>
      <c r="V230" s="562" t="n"/>
      <c r="W230" s="562" t="n"/>
      <c r="X230" s="562" t="n"/>
      <c r="Y230" s="562" t="n"/>
      <c r="Z230" s="562" t="n"/>
    </row>
    <row r="231">
      <c r="A231" s="562" t="n"/>
      <c r="B231" s="562" t="n"/>
      <c r="C231" s="577" t="n"/>
      <c r="D231" s="562" t="n"/>
      <c r="E231" s="562" t="n"/>
      <c r="F231" s="562" t="n"/>
      <c r="G231" s="562" t="n"/>
      <c r="H231" s="562" t="n"/>
      <c r="I231" s="562" t="n"/>
      <c r="J231" s="562" t="n"/>
      <c r="K231" s="562" t="n"/>
      <c r="L231" s="562" t="n"/>
      <c r="M231" s="562" t="n"/>
      <c r="N231" s="562" t="n"/>
      <c r="O231" s="562" t="n"/>
      <c r="P231" s="562" t="n"/>
      <c r="Q231" s="562" t="n"/>
      <c r="R231" s="562" t="n"/>
      <c r="S231" s="562" t="n"/>
      <c r="T231" s="562" t="n"/>
      <c r="U231" s="562" t="n"/>
      <c r="V231" s="562" t="n"/>
      <c r="W231" s="562" t="n"/>
      <c r="X231" s="562" t="n"/>
      <c r="Y231" s="562" t="n"/>
      <c r="Z231" s="562" t="n"/>
    </row>
    <row r="232">
      <c r="A232" s="562" t="n"/>
      <c r="B232" s="562" t="n"/>
      <c r="C232" s="577" t="n"/>
      <c r="D232" s="562" t="n"/>
      <c r="E232" s="562" t="n"/>
      <c r="F232" s="562" t="n"/>
      <c r="G232" s="562" t="n"/>
      <c r="H232" s="562" t="n"/>
      <c r="I232" s="562" t="n"/>
      <c r="J232" s="562" t="n"/>
      <c r="K232" s="562" t="n"/>
      <c r="L232" s="562" t="n"/>
      <c r="M232" s="562" t="n"/>
      <c r="N232" s="562" t="n"/>
      <c r="O232" s="562" t="n"/>
      <c r="P232" s="562" t="n"/>
      <c r="Q232" s="562" t="n"/>
      <c r="R232" s="562" t="n"/>
      <c r="S232" s="562" t="n"/>
      <c r="T232" s="562" t="n"/>
      <c r="U232" s="562" t="n"/>
      <c r="V232" s="562" t="n"/>
      <c r="W232" s="562" t="n"/>
      <c r="X232" s="562" t="n"/>
      <c r="Y232" s="562" t="n"/>
      <c r="Z232" s="562" t="n"/>
    </row>
    <row r="233">
      <c r="A233" s="562" t="n"/>
      <c r="B233" s="562" t="n"/>
      <c r="C233" s="577" t="n"/>
      <c r="D233" s="562" t="n"/>
      <c r="E233" s="562" t="n"/>
      <c r="F233" s="562" t="n"/>
      <c r="G233" s="562" t="n"/>
      <c r="H233" s="562" t="n"/>
      <c r="I233" s="562" t="n"/>
      <c r="J233" s="562" t="n"/>
      <c r="K233" s="562" t="n"/>
      <c r="L233" s="562" t="n"/>
      <c r="M233" s="562" t="n"/>
      <c r="N233" s="562" t="n"/>
      <c r="O233" s="562" t="n"/>
      <c r="P233" s="562" t="n"/>
      <c r="Q233" s="562" t="n"/>
      <c r="R233" s="562" t="n"/>
      <c r="S233" s="562" t="n"/>
      <c r="T233" s="562" t="n"/>
      <c r="U233" s="562" t="n"/>
      <c r="V233" s="562" t="n"/>
      <c r="W233" s="562" t="n"/>
      <c r="X233" s="562" t="n"/>
      <c r="Y233" s="562" t="n"/>
      <c r="Z233" s="562" t="n"/>
    </row>
    <row r="234">
      <c r="A234" s="562" t="n"/>
      <c r="B234" s="562" t="n"/>
      <c r="C234" s="577" t="n"/>
      <c r="D234" s="562" t="n"/>
      <c r="E234" s="562" t="n"/>
      <c r="F234" s="562" t="n"/>
      <c r="G234" s="562" t="n"/>
      <c r="H234" s="562" t="n"/>
      <c r="I234" s="562" t="n"/>
      <c r="J234" s="562" t="n"/>
      <c r="K234" s="562" t="n"/>
      <c r="L234" s="562" t="n"/>
      <c r="M234" s="562" t="n"/>
      <c r="N234" s="562" t="n"/>
      <c r="O234" s="562" t="n"/>
      <c r="P234" s="562" t="n"/>
      <c r="Q234" s="562" t="n"/>
      <c r="R234" s="562" t="n"/>
      <c r="S234" s="562" t="n"/>
      <c r="T234" s="562" t="n"/>
      <c r="U234" s="562" t="n"/>
      <c r="V234" s="562" t="n"/>
      <c r="W234" s="562" t="n"/>
      <c r="X234" s="562" t="n"/>
      <c r="Y234" s="562" t="n"/>
      <c r="Z234" s="562" t="n"/>
    </row>
    <row r="235">
      <c r="A235" s="562" t="n"/>
      <c r="B235" s="562" t="n"/>
      <c r="C235" s="577" t="n"/>
      <c r="D235" s="562" t="n"/>
      <c r="E235" s="562" t="n"/>
      <c r="F235" s="562" t="n"/>
      <c r="G235" s="562" t="n"/>
      <c r="H235" s="562" t="n"/>
      <c r="I235" s="562" t="n"/>
      <c r="J235" s="562" t="n"/>
      <c r="K235" s="562" t="n"/>
      <c r="L235" s="562" t="n"/>
      <c r="M235" s="562" t="n"/>
      <c r="N235" s="562" t="n"/>
      <c r="O235" s="562" t="n"/>
      <c r="P235" s="562" t="n"/>
      <c r="Q235" s="562" t="n"/>
      <c r="R235" s="562" t="n"/>
      <c r="S235" s="562" t="n"/>
      <c r="T235" s="562" t="n"/>
      <c r="U235" s="562" t="n"/>
      <c r="V235" s="562" t="n"/>
      <c r="W235" s="562" t="n"/>
      <c r="X235" s="562" t="n"/>
      <c r="Y235" s="562" t="n"/>
      <c r="Z235" s="562" t="n"/>
    </row>
    <row r="236">
      <c r="A236" s="562" t="n"/>
      <c r="B236" s="562" t="n"/>
      <c r="C236" s="577" t="n"/>
      <c r="D236" s="562" t="n"/>
      <c r="E236" s="562" t="n"/>
      <c r="F236" s="562" t="n"/>
      <c r="G236" s="562" t="n"/>
      <c r="H236" s="562" t="n"/>
      <c r="I236" s="562" t="n"/>
      <c r="J236" s="562" t="n"/>
      <c r="K236" s="562" t="n"/>
      <c r="L236" s="562" t="n"/>
      <c r="M236" s="562" t="n"/>
      <c r="N236" s="562" t="n"/>
      <c r="O236" s="562" t="n"/>
      <c r="P236" s="562" t="n"/>
      <c r="Q236" s="562" t="n"/>
      <c r="R236" s="562" t="n"/>
      <c r="S236" s="562" t="n"/>
      <c r="T236" s="562" t="n"/>
      <c r="U236" s="562" t="n"/>
      <c r="V236" s="562" t="n"/>
      <c r="W236" s="562" t="n"/>
      <c r="X236" s="562" t="n"/>
      <c r="Y236" s="562" t="n"/>
      <c r="Z236" s="562" t="n"/>
    </row>
    <row r="237">
      <c r="A237" s="562" t="n"/>
      <c r="B237" s="562" t="n"/>
      <c r="C237" s="577" t="n"/>
      <c r="D237" s="562" t="n"/>
      <c r="E237" s="562" t="n"/>
      <c r="F237" s="562" t="n"/>
      <c r="G237" s="562" t="n"/>
      <c r="H237" s="562" t="n"/>
      <c r="I237" s="562" t="n"/>
      <c r="J237" s="562" t="n"/>
      <c r="K237" s="562" t="n"/>
      <c r="L237" s="562" t="n"/>
      <c r="M237" s="562" t="n"/>
      <c r="N237" s="562" t="n"/>
      <c r="O237" s="562" t="n"/>
      <c r="P237" s="562" t="n"/>
      <c r="Q237" s="562" t="n"/>
      <c r="R237" s="562" t="n"/>
      <c r="S237" s="562" t="n"/>
      <c r="T237" s="562" t="n"/>
      <c r="U237" s="562" t="n"/>
      <c r="V237" s="562" t="n"/>
      <c r="W237" s="562" t="n"/>
      <c r="X237" s="562" t="n"/>
      <c r="Y237" s="562" t="n"/>
      <c r="Z237" s="562" t="n"/>
    </row>
    <row r="238">
      <c r="A238" s="562" t="n"/>
      <c r="B238" s="562" t="n"/>
      <c r="C238" s="577" t="n"/>
      <c r="D238" s="562" t="n"/>
      <c r="E238" s="562" t="n"/>
      <c r="F238" s="562" t="n"/>
      <c r="G238" s="562" t="n"/>
      <c r="H238" s="562" t="n"/>
      <c r="I238" s="562" t="n"/>
      <c r="J238" s="562" t="n"/>
      <c r="K238" s="562" t="n"/>
      <c r="L238" s="562" t="n"/>
      <c r="M238" s="562" t="n"/>
      <c r="N238" s="562" t="n"/>
      <c r="O238" s="562" t="n"/>
      <c r="P238" s="562" t="n"/>
      <c r="Q238" s="562" t="n"/>
      <c r="R238" s="562" t="n"/>
      <c r="S238" s="562" t="n"/>
      <c r="T238" s="562" t="n"/>
      <c r="U238" s="562" t="n"/>
      <c r="V238" s="562" t="n"/>
      <c r="W238" s="562" t="n"/>
      <c r="X238" s="562" t="n"/>
      <c r="Y238" s="562" t="n"/>
      <c r="Z238" s="562" t="n"/>
    </row>
    <row r="239">
      <c r="A239" s="562" t="n"/>
      <c r="B239" s="562" t="n"/>
      <c r="C239" s="577" t="n"/>
      <c r="D239" s="562" t="n"/>
      <c r="E239" s="562" t="n"/>
      <c r="F239" s="562" t="n"/>
      <c r="G239" s="562" t="n"/>
      <c r="H239" s="562" t="n"/>
      <c r="I239" s="562" t="n"/>
      <c r="J239" s="562" t="n"/>
      <c r="K239" s="562" t="n"/>
      <c r="L239" s="562" t="n"/>
      <c r="M239" s="562" t="n"/>
      <c r="N239" s="562" t="n"/>
      <c r="O239" s="562" t="n"/>
      <c r="P239" s="562" t="n"/>
      <c r="Q239" s="562" t="n"/>
      <c r="R239" s="562" t="n"/>
      <c r="S239" s="562" t="n"/>
      <c r="T239" s="562" t="n"/>
      <c r="U239" s="562" t="n"/>
      <c r="V239" s="562" t="n"/>
      <c r="W239" s="562" t="n"/>
      <c r="X239" s="562" t="n"/>
      <c r="Y239" s="562" t="n"/>
      <c r="Z239" s="562" t="n"/>
    </row>
    <row r="240">
      <c r="A240" s="562" t="n"/>
      <c r="B240" s="562" t="n"/>
      <c r="C240" s="577" t="n"/>
      <c r="D240" s="562" t="n"/>
      <c r="E240" s="562" t="n"/>
      <c r="F240" s="562" t="n"/>
      <c r="G240" s="562" t="n"/>
      <c r="H240" s="562" t="n"/>
      <c r="I240" s="562" t="n"/>
      <c r="J240" s="562" t="n"/>
      <c r="K240" s="562" t="n"/>
      <c r="L240" s="562" t="n"/>
      <c r="M240" s="562" t="n"/>
      <c r="N240" s="562" t="n"/>
      <c r="O240" s="562" t="n"/>
      <c r="P240" s="562" t="n"/>
      <c r="Q240" s="562" t="n"/>
      <c r="R240" s="562" t="n"/>
      <c r="S240" s="562" t="n"/>
      <c r="T240" s="562" t="n"/>
      <c r="U240" s="562" t="n"/>
      <c r="V240" s="562" t="n"/>
      <c r="W240" s="562" t="n"/>
      <c r="X240" s="562" t="n"/>
      <c r="Y240" s="562" t="n"/>
      <c r="Z240" s="562" t="n"/>
    </row>
    <row r="241">
      <c r="A241" s="562" t="n"/>
      <c r="B241" s="562" t="n"/>
      <c r="C241" s="577" t="n"/>
      <c r="D241" s="562" t="n"/>
      <c r="E241" s="562" t="n"/>
      <c r="F241" s="562" t="n"/>
      <c r="G241" s="562" t="n"/>
      <c r="H241" s="562" t="n"/>
      <c r="I241" s="562" t="n"/>
      <c r="J241" s="562" t="n"/>
      <c r="K241" s="562" t="n"/>
      <c r="L241" s="562" t="n"/>
      <c r="M241" s="562" t="n"/>
      <c r="N241" s="562" t="n"/>
      <c r="O241" s="562" t="n"/>
      <c r="P241" s="562" t="n"/>
      <c r="Q241" s="562" t="n"/>
      <c r="R241" s="562" t="n"/>
      <c r="S241" s="562" t="n"/>
      <c r="T241" s="562" t="n"/>
      <c r="U241" s="562" t="n"/>
      <c r="V241" s="562" t="n"/>
      <c r="W241" s="562" t="n"/>
      <c r="X241" s="562" t="n"/>
      <c r="Y241" s="562" t="n"/>
      <c r="Z241" s="562" t="n"/>
    </row>
    <row r="242">
      <c r="A242" s="562" t="n"/>
      <c r="B242" s="562" t="n"/>
      <c r="C242" s="577" t="n"/>
      <c r="D242" s="562" t="n"/>
      <c r="E242" s="562" t="n"/>
      <c r="F242" s="562" t="n"/>
      <c r="G242" s="562" t="n"/>
      <c r="H242" s="562" t="n"/>
      <c r="I242" s="562" t="n"/>
      <c r="J242" s="562" t="n"/>
      <c r="K242" s="562" t="n"/>
      <c r="L242" s="562" t="n"/>
      <c r="M242" s="562" t="n"/>
      <c r="N242" s="562" t="n"/>
      <c r="O242" s="562" t="n"/>
      <c r="P242" s="562" t="n"/>
      <c r="Q242" s="562" t="n"/>
      <c r="R242" s="562" t="n"/>
      <c r="S242" s="562" t="n"/>
      <c r="T242" s="562" t="n"/>
      <c r="U242" s="562" t="n"/>
      <c r="V242" s="562" t="n"/>
      <c r="W242" s="562" t="n"/>
      <c r="X242" s="562" t="n"/>
      <c r="Y242" s="562" t="n"/>
      <c r="Z242" s="562" t="n"/>
    </row>
    <row r="243">
      <c r="A243" s="562" t="n"/>
      <c r="B243" s="562" t="n"/>
      <c r="C243" s="577" t="n"/>
      <c r="D243" s="562" t="n"/>
      <c r="E243" s="562" t="n"/>
      <c r="F243" s="562" t="n"/>
      <c r="G243" s="562" t="n"/>
      <c r="H243" s="562" t="n"/>
      <c r="I243" s="562" t="n"/>
      <c r="J243" s="562" t="n"/>
      <c r="K243" s="562" t="n"/>
      <c r="L243" s="562" t="n"/>
      <c r="M243" s="562" t="n"/>
      <c r="N243" s="562" t="n"/>
      <c r="O243" s="562" t="n"/>
      <c r="P243" s="562" t="n"/>
      <c r="Q243" s="562" t="n"/>
      <c r="R243" s="562" t="n"/>
      <c r="S243" s="562" t="n"/>
      <c r="T243" s="562" t="n"/>
      <c r="U243" s="562" t="n"/>
      <c r="V243" s="562" t="n"/>
      <c r="W243" s="562" t="n"/>
      <c r="X243" s="562" t="n"/>
      <c r="Y243" s="562" t="n"/>
      <c r="Z243" s="562" t="n"/>
    </row>
    <row r="244">
      <c r="A244" s="562" t="n"/>
      <c r="B244" s="562" t="n"/>
      <c r="C244" s="577" t="n"/>
      <c r="D244" s="562" t="n"/>
      <c r="E244" s="562" t="n"/>
      <c r="F244" s="562" t="n"/>
      <c r="G244" s="562" t="n"/>
      <c r="H244" s="562" t="n"/>
      <c r="I244" s="562" t="n"/>
      <c r="J244" s="562" t="n"/>
      <c r="K244" s="562" t="n"/>
      <c r="L244" s="562" t="n"/>
      <c r="M244" s="562" t="n"/>
      <c r="N244" s="562" t="n"/>
      <c r="O244" s="562" t="n"/>
      <c r="P244" s="562" t="n"/>
      <c r="Q244" s="562" t="n"/>
      <c r="R244" s="562" t="n"/>
      <c r="S244" s="562" t="n"/>
      <c r="T244" s="562" t="n"/>
      <c r="U244" s="562" t="n"/>
      <c r="V244" s="562" t="n"/>
      <c r="W244" s="562" t="n"/>
      <c r="X244" s="562" t="n"/>
      <c r="Y244" s="562" t="n"/>
      <c r="Z244" s="562" t="n"/>
    </row>
    <row r="245">
      <c r="A245" s="562" t="n"/>
      <c r="B245" s="562" t="n"/>
      <c r="C245" s="577" t="n"/>
      <c r="D245" s="562" t="n"/>
      <c r="E245" s="562" t="n"/>
      <c r="F245" s="562" t="n"/>
      <c r="G245" s="562" t="n"/>
      <c r="H245" s="562" t="n"/>
      <c r="I245" s="562" t="n"/>
      <c r="J245" s="562" t="n"/>
      <c r="K245" s="562" t="n"/>
      <c r="L245" s="562" t="n"/>
      <c r="M245" s="562" t="n"/>
      <c r="N245" s="562" t="n"/>
      <c r="O245" s="562" t="n"/>
      <c r="P245" s="562" t="n"/>
      <c r="Q245" s="562" t="n"/>
      <c r="R245" s="562" t="n"/>
      <c r="S245" s="562" t="n"/>
      <c r="T245" s="562" t="n"/>
      <c r="U245" s="562" t="n"/>
      <c r="V245" s="562" t="n"/>
      <c r="W245" s="562" t="n"/>
      <c r="X245" s="562" t="n"/>
      <c r="Y245" s="562" t="n"/>
      <c r="Z245" s="562" t="n"/>
    </row>
    <row r="246">
      <c r="A246" s="562" t="n"/>
      <c r="B246" s="562" t="n"/>
      <c r="C246" s="577" t="n"/>
      <c r="D246" s="562" t="n"/>
      <c r="E246" s="562" t="n"/>
      <c r="F246" s="562" t="n"/>
      <c r="G246" s="562" t="n"/>
      <c r="H246" s="562" t="n"/>
      <c r="I246" s="562" t="n"/>
      <c r="J246" s="562" t="n"/>
      <c r="K246" s="562" t="n"/>
      <c r="L246" s="562" t="n"/>
      <c r="M246" s="562" t="n"/>
      <c r="N246" s="562" t="n"/>
      <c r="O246" s="562" t="n"/>
      <c r="P246" s="562" t="n"/>
      <c r="Q246" s="562" t="n"/>
      <c r="R246" s="562" t="n"/>
      <c r="S246" s="562" t="n"/>
      <c r="T246" s="562" t="n"/>
      <c r="U246" s="562" t="n"/>
      <c r="V246" s="562" t="n"/>
      <c r="W246" s="562" t="n"/>
      <c r="X246" s="562" t="n"/>
      <c r="Y246" s="562" t="n"/>
      <c r="Z246" s="562" t="n"/>
    </row>
    <row r="247">
      <c r="A247" s="562" t="n"/>
      <c r="B247" s="562" t="n"/>
      <c r="C247" s="577" t="n"/>
      <c r="D247" s="562" t="n"/>
      <c r="E247" s="562" t="n"/>
      <c r="F247" s="562" t="n"/>
      <c r="G247" s="562" t="n"/>
      <c r="H247" s="562" t="n"/>
      <c r="I247" s="562" t="n"/>
      <c r="J247" s="562" t="n"/>
      <c r="K247" s="562" t="n"/>
      <c r="L247" s="562" t="n"/>
      <c r="M247" s="562" t="n"/>
      <c r="N247" s="562" t="n"/>
      <c r="O247" s="562" t="n"/>
      <c r="P247" s="562" t="n"/>
      <c r="Q247" s="562" t="n"/>
      <c r="R247" s="562" t="n"/>
      <c r="S247" s="562" t="n"/>
      <c r="T247" s="562" t="n"/>
      <c r="U247" s="562" t="n"/>
      <c r="V247" s="562" t="n"/>
      <c r="W247" s="562" t="n"/>
      <c r="X247" s="562" t="n"/>
      <c r="Y247" s="562" t="n"/>
      <c r="Z247" s="562" t="n"/>
    </row>
    <row r="248">
      <c r="A248" s="562" t="n"/>
      <c r="B248" s="562" t="n"/>
      <c r="C248" s="577" t="n"/>
      <c r="D248" s="562" t="n"/>
      <c r="E248" s="562" t="n"/>
      <c r="F248" s="562" t="n"/>
      <c r="G248" s="562" t="n"/>
      <c r="H248" s="562" t="n"/>
      <c r="I248" s="562" t="n"/>
      <c r="J248" s="562" t="n"/>
      <c r="K248" s="562" t="n"/>
      <c r="L248" s="562" t="n"/>
      <c r="M248" s="562" t="n"/>
      <c r="N248" s="562" t="n"/>
      <c r="O248" s="562" t="n"/>
      <c r="P248" s="562" t="n"/>
      <c r="Q248" s="562" t="n"/>
      <c r="R248" s="562" t="n"/>
      <c r="S248" s="562" t="n"/>
      <c r="T248" s="562" t="n"/>
      <c r="U248" s="562" t="n"/>
      <c r="V248" s="562" t="n"/>
      <c r="W248" s="562" t="n"/>
      <c r="X248" s="562" t="n"/>
      <c r="Y248" s="562" t="n"/>
      <c r="Z248" s="562" t="n"/>
    </row>
    <row r="249">
      <c r="A249" s="562" t="n"/>
      <c r="B249" s="562" t="n"/>
      <c r="C249" s="577" t="n"/>
      <c r="D249" s="562" t="n"/>
      <c r="E249" s="562" t="n"/>
      <c r="F249" s="562" t="n"/>
      <c r="G249" s="562" t="n"/>
      <c r="H249" s="562" t="n"/>
      <c r="I249" s="562" t="n"/>
      <c r="J249" s="562" t="n"/>
      <c r="K249" s="562" t="n"/>
      <c r="L249" s="562" t="n"/>
      <c r="M249" s="562" t="n"/>
      <c r="N249" s="562" t="n"/>
      <c r="O249" s="562" t="n"/>
      <c r="P249" s="562" t="n"/>
      <c r="Q249" s="562" t="n"/>
      <c r="R249" s="562" t="n"/>
      <c r="S249" s="562" t="n"/>
      <c r="T249" s="562" t="n"/>
      <c r="U249" s="562" t="n"/>
      <c r="V249" s="562" t="n"/>
      <c r="W249" s="562" t="n"/>
      <c r="X249" s="562" t="n"/>
      <c r="Y249" s="562" t="n"/>
      <c r="Z249" s="562" t="n"/>
    </row>
    <row r="250">
      <c r="A250" s="562" t="n"/>
      <c r="B250" s="562" t="n"/>
      <c r="C250" s="577" t="n"/>
      <c r="D250" s="562" t="n"/>
      <c r="E250" s="562" t="n"/>
      <c r="F250" s="562" t="n"/>
      <c r="G250" s="562" t="n"/>
      <c r="H250" s="562" t="n"/>
      <c r="I250" s="562" t="n"/>
      <c r="J250" s="562" t="n"/>
      <c r="K250" s="562" t="n"/>
      <c r="L250" s="562" t="n"/>
      <c r="M250" s="562" t="n"/>
      <c r="N250" s="562" t="n"/>
      <c r="O250" s="562" t="n"/>
      <c r="P250" s="562" t="n"/>
      <c r="Q250" s="562" t="n"/>
      <c r="R250" s="562" t="n"/>
      <c r="S250" s="562" t="n"/>
      <c r="T250" s="562" t="n"/>
      <c r="U250" s="562" t="n"/>
      <c r="V250" s="562" t="n"/>
      <c r="W250" s="562" t="n"/>
      <c r="X250" s="562" t="n"/>
      <c r="Y250" s="562" t="n"/>
      <c r="Z250" s="562" t="n"/>
    </row>
    <row r="251">
      <c r="A251" s="562" t="n"/>
      <c r="B251" s="562" t="n"/>
      <c r="C251" s="577" t="n"/>
      <c r="D251" s="562" t="n"/>
      <c r="E251" s="562" t="n"/>
      <c r="F251" s="562" t="n"/>
      <c r="G251" s="562" t="n"/>
      <c r="H251" s="562" t="n"/>
      <c r="I251" s="562" t="n"/>
      <c r="J251" s="562" t="n"/>
      <c r="K251" s="562" t="n"/>
      <c r="L251" s="562" t="n"/>
      <c r="M251" s="562" t="n"/>
      <c r="N251" s="562" t="n"/>
      <c r="O251" s="562" t="n"/>
      <c r="P251" s="562" t="n"/>
      <c r="Q251" s="562" t="n"/>
      <c r="R251" s="562" t="n"/>
      <c r="S251" s="562" t="n"/>
      <c r="T251" s="562" t="n"/>
      <c r="U251" s="562" t="n"/>
      <c r="V251" s="562" t="n"/>
      <c r="W251" s="562" t="n"/>
      <c r="X251" s="562" t="n"/>
      <c r="Y251" s="562" t="n"/>
      <c r="Z251" s="562" t="n"/>
    </row>
    <row r="252">
      <c r="A252" s="562" t="n"/>
      <c r="B252" s="562" t="n"/>
      <c r="C252" s="577" t="n"/>
      <c r="D252" s="562" t="n"/>
      <c r="E252" s="562" t="n"/>
      <c r="F252" s="562" t="n"/>
      <c r="G252" s="562" t="n"/>
      <c r="H252" s="562" t="n"/>
      <c r="I252" s="562" t="n"/>
      <c r="J252" s="562" t="n"/>
      <c r="K252" s="562" t="n"/>
      <c r="L252" s="562" t="n"/>
      <c r="M252" s="562" t="n"/>
      <c r="N252" s="562" t="n"/>
      <c r="O252" s="562" t="n"/>
      <c r="P252" s="562" t="n"/>
      <c r="Q252" s="562" t="n"/>
      <c r="R252" s="562" t="n"/>
      <c r="S252" s="562" t="n"/>
      <c r="T252" s="562" t="n"/>
      <c r="U252" s="562" t="n"/>
      <c r="V252" s="562" t="n"/>
      <c r="W252" s="562" t="n"/>
      <c r="X252" s="562" t="n"/>
      <c r="Y252" s="562" t="n"/>
      <c r="Z252" s="562" t="n"/>
    </row>
    <row r="253">
      <c r="A253" s="562" t="n"/>
      <c r="B253" s="562" t="n"/>
      <c r="C253" s="577" t="n"/>
      <c r="D253" s="562" t="n"/>
      <c r="E253" s="562" t="n"/>
      <c r="F253" s="562" t="n"/>
      <c r="G253" s="562" t="n"/>
      <c r="H253" s="562" t="n"/>
      <c r="I253" s="562" t="n"/>
      <c r="J253" s="562" t="n"/>
      <c r="K253" s="562" t="n"/>
      <c r="L253" s="562" t="n"/>
      <c r="M253" s="562" t="n"/>
      <c r="N253" s="562" t="n"/>
      <c r="O253" s="562" t="n"/>
      <c r="P253" s="562" t="n"/>
      <c r="Q253" s="562" t="n"/>
      <c r="R253" s="562" t="n"/>
      <c r="S253" s="562" t="n"/>
      <c r="T253" s="562" t="n"/>
      <c r="U253" s="562" t="n"/>
      <c r="V253" s="562" t="n"/>
      <c r="W253" s="562" t="n"/>
      <c r="X253" s="562" t="n"/>
      <c r="Y253" s="562" t="n"/>
      <c r="Z253" s="562" t="n"/>
    </row>
    <row r="254">
      <c r="A254" s="562" t="n"/>
      <c r="B254" s="562" t="n"/>
      <c r="C254" s="577" t="n"/>
      <c r="D254" s="562" t="n"/>
      <c r="E254" s="562" t="n"/>
      <c r="F254" s="562" t="n"/>
      <c r="G254" s="562" t="n"/>
      <c r="H254" s="562" t="n"/>
      <c r="I254" s="562" t="n"/>
      <c r="J254" s="562" t="n"/>
      <c r="K254" s="562" t="n"/>
      <c r="L254" s="562" t="n"/>
      <c r="M254" s="562" t="n"/>
      <c r="N254" s="562" t="n"/>
      <c r="O254" s="562" t="n"/>
      <c r="P254" s="562" t="n"/>
      <c r="Q254" s="562" t="n"/>
      <c r="R254" s="562" t="n"/>
      <c r="S254" s="562" t="n"/>
      <c r="T254" s="562" t="n"/>
      <c r="U254" s="562" t="n"/>
      <c r="V254" s="562" t="n"/>
      <c r="W254" s="562" t="n"/>
      <c r="X254" s="562" t="n"/>
      <c r="Y254" s="562" t="n"/>
      <c r="Z254" s="562" t="n"/>
    </row>
    <row r="255">
      <c r="A255" s="562" t="n"/>
      <c r="B255" s="562" t="n"/>
      <c r="C255" s="577" t="n"/>
      <c r="D255" s="562" t="n"/>
      <c r="E255" s="562" t="n"/>
      <c r="F255" s="562" t="n"/>
      <c r="G255" s="562" t="n"/>
      <c r="H255" s="562" t="n"/>
      <c r="I255" s="562" t="n"/>
      <c r="J255" s="562" t="n"/>
      <c r="K255" s="562" t="n"/>
      <c r="L255" s="562" t="n"/>
      <c r="M255" s="562" t="n"/>
      <c r="N255" s="562" t="n"/>
      <c r="O255" s="562" t="n"/>
      <c r="P255" s="562" t="n"/>
      <c r="Q255" s="562" t="n"/>
      <c r="R255" s="562" t="n"/>
      <c r="S255" s="562" t="n"/>
      <c r="T255" s="562" t="n"/>
      <c r="U255" s="562" t="n"/>
      <c r="V255" s="562" t="n"/>
      <c r="W255" s="562" t="n"/>
      <c r="X255" s="562" t="n"/>
      <c r="Y255" s="562" t="n"/>
      <c r="Z255" s="562" t="n"/>
    </row>
    <row r="256">
      <c r="A256" s="562" t="n"/>
      <c r="B256" s="562" t="n"/>
      <c r="C256" s="577" t="n"/>
      <c r="D256" s="562" t="n"/>
      <c r="E256" s="562" t="n"/>
      <c r="F256" s="562" t="n"/>
      <c r="G256" s="562" t="n"/>
      <c r="H256" s="562" t="n"/>
      <c r="I256" s="562" t="n"/>
      <c r="J256" s="562" t="n"/>
      <c r="K256" s="562" t="n"/>
      <c r="L256" s="562" t="n"/>
      <c r="M256" s="562" t="n"/>
      <c r="N256" s="562" t="n"/>
      <c r="O256" s="562" t="n"/>
      <c r="P256" s="562" t="n"/>
      <c r="Q256" s="562" t="n"/>
      <c r="R256" s="562" t="n"/>
      <c r="S256" s="562" t="n"/>
      <c r="T256" s="562" t="n"/>
      <c r="U256" s="562" t="n"/>
      <c r="V256" s="562" t="n"/>
      <c r="W256" s="562" t="n"/>
      <c r="X256" s="562" t="n"/>
      <c r="Y256" s="562" t="n"/>
      <c r="Z256" s="562" t="n"/>
    </row>
    <row r="257">
      <c r="A257" s="562" t="n"/>
      <c r="B257" s="562" t="n"/>
      <c r="C257" s="577" t="n"/>
      <c r="D257" s="562" t="n"/>
      <c r="E257" s="562" t="n"/>
      <c r="F257" s="562" t="n"/>
      <c r="G257" s="562" t="n"/>
      <c r="H257" s="562" t="n"/>
      <c r="I257" s="562" t="n"/>
      <c r="J257" s="562" t="n"/>
      <c r="K257" s="562" t="n"/>
      <c r="L257" s="562" t="n"/>
      <c r="M257" s="562" t="n"/>
      <c r="N257" s="562" t="n"/>
      <c r="O257" s="562" t="n"/>
      <c r="P257" s="562" t="n"/>
      <c r="Q257" s="562" t="n"/>
      <c r="R257" s="562" t="n"/>
      <c r="S257" s="562" t="n"/>
      <c r="T257" s="562" t="n"/>
      <c r="U257" s="562" t="n"/>
      <c r="V257" s="562" t="n"/>
      <c r="W257" s="562" t="n"/>
      <c r="X257" s="562" t="n"/>
      <c r="Y257" s="562" t="n"/>
      <c r="Z257" s="562" t="n"/>
    </row>
    <row r="258">
      <c r="A258" s="562" t="n"/>
      <c r="B258" s="562" t="n"/>
      <c r="C258" s="577" t="n"/>
      <c r="D258" s="562" t="n"/>
      <c r="E258" s="562" t="n"/>
      <c r="F258" s="562" t="n"/>
      <c r="G258" s="562" t="n"/>
      <c r="H258" s="562" t="n"/>
      <c r="I258" s="562" t="n"/>
      <c r="J258" s="562" t="n"/>
      <c r="K258" s="562" t="n"/>
      <c r="L258" s="562" t="n"/>
      <c r="M258" s="562" t="n"/>
      <c r="N258" s="562" t="n"/>
      <c r="O258" s="562" t="n"/>
      <c r="P258" s="562" t="n"/>
      <c r="Q258" s="562" t="n"/>
      <c r="R258" s="562" t="n"/>
      <c r="S258" s="562" t="n"/>
      <c r="T258" s="562" t="n"/>
      <c r="U258" s="562" t="n"/>
      <c r="V258" s="562" t="n"/>
      <c r="W258" s="562" t="n"/>
      <c r="X258" s="562" t="n"/>
      <c r="Y258" s="562" t="n"/>
      <c r="Z258" s="562" t="n"/>
    </row>
    <row r="259">
      <c r="A259" s="562" t="n"/>
      <c r="B259" s="562" t="n"/>
      <c r="C259" s="577" t="n"/>
      <c r="D259" s="562" t="n"/>
      <c r="E259" s="562" t="n"/>
      <c r="F259" s="562" t="n"/>
      <c r="G259" s="562" t="n"/>
      <c r="H259" s="562" t="n"/>
      <c r="I259" s="562" t="n"/>
      <c r="J259" s="562" t="n"/>
      <c r="K259" s="562" t="n"/>
      <c r="L259" s="562" t="n"/>
      <c r="M259" s="562" t="n"/>
      <c r="N259" s="562" t="n"/>
      <c r="O259" s="562" t="n"/>
      <c r="P259" s="562" t="n"/>
      <c r="Q259" s="562" t="n"/>
      <c r="R259" s="562" t="n"/>
      <c r="S259" s="562" t="n"/>
      <c r="T259" s="562" t="n"/>
      <c r="U259" s="562" t="n"/>
      <c r="V259" s="562" t="n"/>
      <c r="W259" s="562" t="n"/>
      <c r="X259" s="562" t="n"/>
      <c r="Y259" s="562" t="n"/>
      <c r="Z259" s="562" t="n"/>
    </row>
    <row r="260">
      <c r="A260" s="562" t="n"/>
      <c r="B260" s="562" t="n"/>
      <c r="C260" s="577" t="n"/>
      <c r="D260" s="562" t="n"/>
      <c r="E260" s="562" t="n"/>
      <c r="F260" s="562" t="n"/>
      <c r="G260" s="562" t="n"/>
      <c r="H260" s="562" t="n"/>
      <c r="I260" s="562" t="n"/>
      <c r="J260" s="562" t="n"/>
      <c r="K260" s="562" t="n"/>
      <c r="L260" s="562" t="n"/>
      <c r="M260" s="562" t="n"/>
      <c r="N260" s="562" t="n"/>
      <c r="O260" s="562" t="n"/>
      <c r="P260" s="562" t="n"/>
      <c r="Q260" s="562" t="n"/>
      <c r="R260" s="562" t="n"/>
      <c r="S260" s="562" t="n"/>
      <c r="T260" s="562" t="n"/>
      <c r="U260" s="562" t="n"/>
      <c r="V260" s="562" t="n"/>
      <c r="W260" s="562" t="n"/>
      <c r="X260" s="562" t="n"/>
      <c r="Y260" s="562" t="n"/>
      <c r="Z260" s="562" t="n"/>
    </row>
    <row r="261">
      <c r="A261" s="562" t="n"/>
      <c r="B261" s="562" t="n"/>
      <c r="C261" s="577" t="n"/>
      <c r="D261" s="562" t="n"/>
      <c r="E261" s="562" t="n"/>
      <c r="F261" s="562" t="n"/>
      <c r="G261" s="562" t="n"/>
      <c r="H261" s="562" t="n"/>
      <c r="I261" s="562" t="n"/>
      <c r="J261" s="562" t="n"/>
      <c r="K261" s="562" t="n"/>
      <c r="L261" s="562" t="n"/>
      <c r="M261" s="562" t="n"/>
      <c r="N261" s="562" t="n"/>
      <c r="O261" s="562" t="n"/>
      <c r="P261" s="562" t="n"/>
      <c r="Q261" s="562" t="n"/>
      <c r="R261" s="562" t="n"/>
      <c r="S261" s="562" t="n"/>
      <c r="T261" s="562" t="n"/>
      <c r="U261" s="562" t="n"/>
      <c r="V261" s="562" t="n"/>
      <c r="W261" s="562" t="n"/>
      <c r="X261" s="562" t="n"/>
      <c r="Y261" s="562" t="n"/>
      <c r="Z261" s="562" t="n"/>
    </row>
    <row r="262">
      <c r="A262" s="562" t="n"/>
      <c r="B262" s="562" t="n"/>
      <c r="C262" s="577" t="n"/>
      <c r="D262" s="562" t="n"/>
      <c r="E262" s="562" t="n"/>
      <c r="F262" s="562" t="n"/>
      <c r="G262" s="562" t="n"/>
      <c r="H262" s="562" t="n"/>
      <c r="I262" s="562" t="n"/>
      <c r="J262" s="562" t="n"/>
      <c r="K262" s="562" t="n"/>
      <c r="L262" s="562" t="n"/>
      <c r="M262" s="562" t="n"/>
      <c r="N262" s="562" t="n"/>
      <c r="O262" s="562" t="n"/>
      <c r="P262" s="562" t="n"/>
      <c r="Q262" s="562" t="n"/>
      <c r="R262" s="562" t="n"/>
      <c r="S262" s="562" t="n"/>
      <c r="T262" s="562" t="n"/>
      <c r="U262" s="562" t="n"/>
      <c r="V262" s="562" t="n"/>
      <c r="W262" s="562" t="n"/>
      <c r="X262" s="562" t="n"/>
      <c r="Y262" s="562" t="n"/>
      <c r="Z262" s="562" t="n"/>
    </row>
    <row r="263">
      <c r="A263" s="562" t="n"/>
      <c r="B263" s="562" t="n"/>
      <c r="C263" s="577" t="n"/>
      <c r="D263" s="562" t="n"/>
      <c r="E263" s="562" t="n"/>
      <c r="F263" s="562" t="n"/>
      <c r="G263" s="562" t="n"/>
      <c r="H263" s="562" t="n"/>
      <c r="I263" s="562" t="n"/>
      <c r="J263" s="562" t="n"/>
      <c r="K263" s="562" t="n"/>
      <c r="L263" s="562" t="n"/>
      <c r="M263" s="562" t="n"/>
      <c r="N263" s="562" t="n"/>
      <c r="O263" s="562" t="n"/>
      <c r="P263" s="562" t="n"/>
      <c r="Q263" s="562" t="n"/>
      <c r="R263" s="562" t="n"/>
      <c r="S263" s="562" t="n"/>
      <c r="T263" s="562" t="n"/>
      <c r="U263" s="562" t="n"/>
      <c r="V263" s="562" t="n"/>
      <c r="W263" s="562" t="n"/>
      <c r="X263" s="562" t="n"/>
      <c r="Y263" s="562" t="n"/>
      <c r="Z263" s="562" t="n"/>
    </row>
    <row r="264">
      <c r="A264" s="562" t="n"/>
      <c r="B264" s="562" t="n"/>
      <c r="C264" s="577" t="n"/>
      <c r="D264" s="562" t="n"/>
      <c r="E264" s="562" t="n"/>
      <c r="F264" s="562" t="n"/>
      <c r="G264" s="562" t="n"/>
      <c r="H264" s="562" t="n"/>
      <c r="I264" s="562" t="n"/>
      <c r="J264" s="562" t="n"/>
      <c r="K264" s="562" t="n"/>
      <c r="L264" s="562" t="n"/>
      <c r="M264" s="562" t="n"/>
      <c r="N264" s="562" t="n"/>
      <c r="O264" s="562" t="n"/>
      <c r="P264" s="562" t="n"/>
      <c r="Q264" s="562" t="n"/>
      <c r="R264" s="562" t="n"/>
      <c r="S264" s="562" t="n"/>
      <c r="T264" s="562" t="n"/>
      <c r="U264" s="562" t="n"/>
      <c r="V264" s="562" t="n"/>
      <c r="W264" s="562" t="n"/>
      <c r="X264" s="562" t="n"/>
      <c r="Y264" s="562" t="n"/>
      <c r="Z264" s="562" t="n"/>
    </row>
    <row r="265">
      <c r="A265" s="562" t="n"/>
      <c r="B265" s="562" t="n"/>
      <c r="C265" s="577" t="n"/>
      <c r="D265" s="562" t="n"/>
      <c r="E265" s="562" t="n"/>
      <c r="F265" s="562" t="n"/>
      <c r="G265" s="562" t="n"/>
      <c r="H265" s="562" t="n"/>
      <c r="I265" s="562" t="n"/>
      <c r="J265" s="562" t="n"/>
      <c r="K265" s="562" t="n"/>
      <c r="L265" s="562" t="n"/>
      <c r="M265" s="562" t="n"/>
      <c r="N265" s="562" t="n"/>
      <c r="O265" s="562" t="n"/>
      <c r="P265" s="562" t="n"/>
      <c r="Q265" s="562" t="n"/>
      <c r="R265" s="562" t="n"/>
      <c r="S265" s="562" t="n"/>
      <c r="T265" s="562" t="n"/>
      <c r="U265" s="562" t="n"/>
      <c r="V265" s="562" t="n"/>
      <c r="W265" s="562" t="n"/>
      <c r="X265" s="562" t="n"/>
      <c r="Y265" s="562" t="n"/>
      <c r="Z265" s="562" t="n"/>
    </row>
    <row r="266">
      <c r="A266" s="562" t="n"/>
      <c r="B266" s="562" t="n"/>
      <c r="C266" s="577" t="n"/>
      <c r="D266" s="562" t="n"/>
      <c r="E266" s="562" t="n"/>
      <c r="F266" s="562" t="n"/>
      <c r="G266" s="562" t="n"/>
      <c r="H266" s="562" t="n"/>
      <c r="I266" s="562" t="n"/>
      <c r="J266" s="562" t="n"/>
      <c r="K266" s="562" t="n"/>
      <c r="L266" s="562" t="n"/>
      <c r="M266" s="562" t="n"/>
      <c r="N266" s="562" t="n"/>
      <c r="O266" s="562" t="n"/>
      <c r="P266" s="562" t="n"/>
      <c r="Q266" s="562" t="n"/>
      <c r="R266" s="562" t="n"/>
      <c r="S266" s="562" t="n"/>
      <c r="T266" s="562" t="n"/>
      <c r="U266" s="562" t="n"/>
      <c r="V266" s="562" t="n"/>
      <c r="W266" s="562" t="n"/>
      <c r="X266" s="562" t="n"/>
      <c r="Y266" s="562" t="n"/>
      <c r="Z266" s="562" t="n"/>
    </row>
    <row r="267">
      <c r="A267" s="562" t="n"/>
      <c r="B267" s="562" t="n"/>
      <c r="C267" s="577" t="n"/>
      <c r="D267" s="562" t="n"/>
      <c r="E267" s="562" t="n"/>
      <c r="F267" s="562" t="n"/>
      <c r="G267" s="562" t="n"/>
      <c r="H267" s="562" t="n"/>
      <c r="I267" s="562" t="n"/>
      <c r="J267" s="562" t="n"/>
      <c r="K267" s="562" t="n"/>
      <c r="L267" s="562" t="n"/>
      <c r="M267" s="562" t="n"/>
      <c r="N267" s="562" t="n"/>
      <c r="O267" s="562" t="n"/>
      <c r="P267" s="562" t="n"/>
      <c r="Q267" s="562" t="n"/>
      <c r="R267" s="562" t="n"/>
      <c r="S267" s="562" t="n"/>
      <c r="T267" s="562" t="n"/>
      <c r="U267" s="562" t="n"/>
      <c r="V267" s="562" t="n"/>
      <c r="W267" s="562" t="n"/>
      <c r="X267" s="562" t="n"/>
      <c r="Y267" s="562" t="n"/>
      <c r="Z267" s="562" t="n"/>
    </row>
    <row r="268">
      <c r="A268" s="562" t="n"/>
      <c r="B268" s="562" t="n"/>
      <c r="C268" s="577" t="n"/>
      <c r="D268" s="562" t="n"/>
      <c r="E268" s="562" t="n"/>
      <c r="F268" s="562" t="n"/>
      <c r="G268" s="562" t="n"/>
      <c r="H268" s="562" t="n"/>
      <c r="I268" s="562" t="n"/>
      <c r="J268" s="562" t="n"/>
      <c r="K268" s="562" t="n"/>
      <c r="L268" s="562" t="n"/>
      <c r="M268" s="562" t="n"/>
      <c r="N268" s="562" t="n"/>
      <c r="O268" s="562" t="n"/>
      <c r="P268" s="562" t="n"/>
      <c r="Q268" s="562" t="n"/>
      <c r="R268" s="562" t="n"/>
      <c r="S268" s="562" t="n"/>
      <c r="T268" s="562" t="n"/>
      <c r="U268" s="562" t="n"/>
      <c r="V268" s="562" t="n"/>
      <c r="W268" s="562" t="n"/>
      <c r="X268" s="562" t="n"/>
      <c r="Y268" s="562" t="n"/>
      <c r="Z268" s="562" t="n"/>
    </row>
    <row r="269">
      <c r="A269" s="562" t="n"/>
      <c r="B269" s="562" t="n"/>
      <c r="C269" s="577" t="n"/>
      <c r="D269" s="562" t="n"/>
      <c r="E269" s="562" t="n"/>
      <c r="F269" s="562" t="n"/>
      <c r="G269" s="562" t="n"/>
      <c r="H269" s="562" t="n"/>
      <c r="I269" s="562" t="n"/>
      <c r="J269" s="562" t="n"/>
      <c r="K269" s="562" t="n"/>
      <c r="L269" s="562" t="n"/>
      <c r="M269" s="562" t="n"/>
      <c r="N269" s="562" t="n"/>
      <c r="O269" s="562" t="n"/>
      <c r="P269" s="562" t="n"/>
      <c r="Q269" s="562" t="n"/>
      <c r="R269" s="562" t="n"/>
      <c r="S269" s="562" t="n"/>
      <c r="T269" s="562" t="n"/>
      <c r="U269" s="562" t="n"/>
      <c r="V269" s="562" t="n"/>
      <c r="W269" s="562" t="n"/>
      <c r="X269" s="562" t="n"/>
      <c r="Y269" s="562" t="n"/>
      <c r="Z269" s="562" t="n"/>
    </row>
    <row r="270">
      <c r="A270" s="562" t="n"/>
      <c r="B270" s="562" t="n"/>
      <c r="C270" s="577" t="n"/>
      <c r="D270" s="562" t="n"/>
      <c r="E270" s="562" t="n"/>
      <c r="F270" s="562" t="n"/>
      <c r="G270" s="562" t="n"/>
      <c r="H270" s="562" t="n"/>
      <c r="I270" s="562" t="n"/>
      <c r="J270" s="562" t="n"/>
      <c r="K270" s="562" t="n"/>
      <c r="L270" s="562" t="n"/>
      <c r="M270" s="562" t="n"/>
      <c r="N270" s="562" t="n"/>
      <c r="O270" s="562" t="n"/>
      <c r="P270" s="562" t="n"/>
      <c r="Q270" s="562" t="n"/>
      <c r="R270" s="562" t="n"/>
      <c r="S270" s="562" t="n"/>
      <c r="T270" s="562" t="n"/>
      <c r="U270" s="562" t="n"/>
      <c r="V270" s="562" t="n"/>
      <c r="W270" s="562" t="n"/>
      <c r="X270" s="562" t="n"/>
      <c r="Y270" s="562" t="n"/>
      <c r="Z270" s="562" t="n"/>
    </row>
    <row r="271">
      <c r="A271" s="562" t="n"/>
      <c r="B271" s="562" t="n"/>
      <c r="C271" s="577" t="n"/>
      <c r="D271" s="562" t="n"/>
      <c r="E271" s="562" t="n"/>
      <c r="F271" s="562" t="n"/>
      <c r="G271" s="562" t="n"/>
      <c r="H271" s="562" t="n"/>
      <c r="I271" s="562" t="n"/>
      <c r="J271" s="562" t="n"/>
      <c r="K271" s="562" t="n"/>
      <c r="L271" s="562" t="n"/>
      <c r="M271" s="562" t="n"/>
      <c r="N271" s="562" t="n"/>
      <c r="O271" s="562" t="n"/>
      <c r="P271" s="562" t="n"/>
      <c r="Q271" s="562" t="n"/>
      <c r="R271" s="562" t="n"/>
      <c r="S271" s="562" t="n"/>
      <c r="T271" s="562" t="n"/>
      <c r="U271" s="562" t="n"/>
      <c r="V271" s="562" t="n"/>
      <c r="W271" s="562" t="n"/>
      <c r="X271" s="562" t="n"/>
      <c r="Y271" s="562" t="n"/>
      <c r="Z271" s="562" t="n"/>
    </row>
    <row r="272">
      <c r="A272" s="562" t="n"/>
      <c r="B272" s="562" t="n"/>
      <c r="C272" s="577" t="n"/>
      <c r="D272" s="562" t="n"/>
      <c r="E272" s="562" t="n"/>
      <c r="F272" s="562" t="n"/>
      <c r="G272" s="562" t="n"/>
      <c r="H272" s="562" t="n"/>
      <c r="I272" s="562" t="n"/>
      <c r="J272" s="562" t="n"/>
      <c r="K272" s="562" t="n"/>
      <c r="L272" s="562" t="n"/>
      <c r="M272" s="562" t="n"/>
      <c r="N272" s="562" t="n"/>
      <c r="O272" s="562" t="n"/>
      <c r="P272" s="562" t="n"/>
      <c r="Q272" s="562" t="n"/>
      <c r="R272" s="562" t="n"/>
      <c r="S272" s="562" t="n"/>
      <c r="T272" s="562" t="n"/>
      <c r="U272" s="562" t="n"/>
      <c r="V272" s="562" t="n"/>
      <c r="W272" s="562" t="n"/>
      <c r="X272" s="562" t="n"/>
      <c r="Y272" s="562" t="n"/>
      <c r="Z272" s="562" t="n"/>
    </row>
    <row r="273">
      <c r="A273" s="562" t="n"/>
      <c r="B273" s="562" t="n"/>
      <c r="C273" s="577" t="n"/>
      <c r="D273" s="562" t="n"/>
      <c r="E273" s="562" t="n"/>
      <c r="F273" s="562" t="n"/>
      <c r="G273" s="562" t="n"/>
      <c r="H273" s="562" t="n"/>
      <c r="I273" s="562" t="n"/>
      <c r="J273" s="562" t="n"/>
      <c r="K273" s="562" t="n"/>
      <c r="L273" s="562" t="n"/>
      <c r="M273" s="562" t="n"/>
      <c r="N273" s="562" t="n"/>
      <c r="O273" s="562" t="n"/>
      <c r="P273" s="562" t="n"/>
      <c r="Q273" s="562" t="n"/>
      <c r="R273" s="562" t="n"/>
      <c r="S273" s="562" t="n"/>
      <c r="T273" s="562" t="n"/>
      <c r="U273" s="562" t="n"/>
      <c r="V273" s="562" t="n"/>
      <c r="W273" s="562" t="n"/>
      <c r="X273" s="562" t="n"/>
      <c r="Y273" s="562" t="n"/>
      <c r="Z273" s="562" t="n"/>
    </row>
    <row r="274">
      <c r="A274" s="562" t="n"/>
      <c r="B274" s="562" t="n"/>
      <c r="C274" s="577" t="n"/>
      <c r="D274" s="562" t="n"/>
      <c r="E274" s="562" t="n"/>
      <c r="F274" s="562" t="n"/>
      <c r="G274" s="562" t="n"/>
      <c r="H274" s="562" t="n"/>
      <c r="I274" s="562" t="n"/>
      <c r="J274" s="562" t="n"/>
      <c r="K274" s="562" t="n"/>
      <c r="L274" s="562" t="n"/>
      <c r="M274" s="562" t="n"/>
      <c r="N274" s="562" t="n"/>
      <c r="O274" s="562" t="n"/>
      <c r="P274" s="562" t="n"/>
      <c r="Q274" s="562" t="n"/>
      <c r="R274" s="562" t="n"/>
      <c r="S274" s="562" t="n"/>
      <c r="T274" s="562" t="n"/>
      <c r="U274" s="562" t="n"/>
      <c r="V274" s="562" t="n"/>
      <c r="W274" s="562" t="n"/>
      <c r="X274" s="562" t="n"/>
      <c r="Y274" s="562" t="n"/>
      <c r="Z274" s="562" t="n"/>
    </row>
    <row r="275">
      <c r="A275" s="562" t="n"/>
      <c r="B275" s="562" t="n"/>
      <c r="C275" s="577" t="n"/>
      <c r="D275" s="562" t="n"/>
      <c r="E275" s="562" t="n"/>
      <c r="F275" s="562" t="n"/>
      <c r="G275" s="562" t="n"/>
      <c r="H275" s="562" t="n"/>
      <c r="I275" s="562" t="n"/>
      <c r="J275" s="562" t="n"/>
      <c r="K275" s="562" t="n"/>
      <c r="L275" s="562" t="n"/>
      <c r="M275" s="562" t="n"/>
      <c r="N275" s="562" t="n"/>
      <c r="O275" s="562" t="n"/>
      <c r="P275" s="562" t="n"/>
      <c r="Q275" s="562" t="n"/>
      <c r="R275" s="562" t="n"/>
      <c r="S275" s="562" t="n"/>
      <c r="T275" s="562" t="n"/>
      <c r="U275" s="562" t="n"/>
      <c r="V275" s="562" t="n"/>
      <c r="W275" s="562" t="n"/>
      <c r="X275" s="562" t="n"/>
      <c r="Y275" s="562" t="n"/>
      <c r="Z275" s="562" t="n"/>
    </row>
    <row r="276">
      <c r="A276" s="562" t="n"/>
      <c r="B276" s="562" t="n"/>
      <c r="C276" s="577" t="n"/>
      <c r="D276" s="562" t="n"/>
      <c r="E276" s="562" t="n"/>
      <c r="F276" s="562" t="n"/>
      <c r="G276" s="562" t="n"/>
      <c r="H276" s="562" t="n"/>
      <c r="I276" s="562" t="n"/>
      <c r="J276" s="562" t="n"/>
      <c r="K276" s="562" t="n"/>
      <c r="L276" s="562" t="n"/>
      <c r="M276" s="562" t="n"/>
      <c r="N276" s="562" t="n"/>
      <c r="O276" s="562" t="n"/>
      <c r="P276" s="562" t="n"/>
      <c r="Q276" s="562" t="n"/>
      <c r="R276" s="562" t="n"/>
      <c r="S276" s="562" t="n"/>
      <c r="T276" s="562" t="n"/>
      <c r="U276" s="562" t="n"/>
      <c r="V276" s="562" t="n"/>
      <c r="W276" s="562" t="n"/>
      <c r="X276" s="562" t="n"/>
      <c r="Y276" s="562" t="n"/>
      <c r="Z276" s="562" t="n"/>
    </row>
    <row r="277">
      <c r="A277" s="562" t="n"/>
      <c r="B277" s="562" t="n"/>
      <c r="C277" s="577" t="n"/>
      <c r="D277" s="562" t="n"/>
      <c r="E277" s="562" t="n"/>
      <c r="F277" s="562" t="n"/>
      <c r="G277" s="562" t="n"/>
      <c r="H277" s="562" t="n"/>
      <c r="I277" s="562" t="n"/>
      <c r="J277" s="562" t="n"/>
      <c r="K277" s="562" t="n"/>
      <c r="L277" s="562" t="n"/>
      <c r="M277" s="562" t="n"/>
      <c r="N277" s="562" t="n"/>
      <c r="O277" s="562" t="n"/>
      <c r="P277" s="562" t="n"/>
      <c r="Q277" s="562" t="n"/>
      <c r="R277" s="562" t="n"/>
      <c r="S277" s="562" t="n"/>
      <c r="T277" s="562" t="n"/>
      <c r="U277" s="562" t="n"/>
      <c r="V277" s="562" t="n"/>
      <c r="W277" s="562" t="n"/>
      <c r="X277" s="562" t="n"/>
      <c r="Y277" s="562" t="n"/>
      <c r="Z277" s="562" t="n"/>
    </row>
    <row r="278">
      <c r="A278" s="562" t="n"/>
      <c r="B278" s="562" t="n"/>
      <c r="C278" s="577" t="n"/>
      <c r="D278" s="562" t="n"/>
      <c r="E278" s="562" t="n"/>
      <c r="F278" s="562" t="n"/>
      <c r="G278" s="562" t="n"/>
      <c r="H278" s="562" t="n"/>
      <c r="I278" s="562" t="n"/>
      <c r="J278" s="562" t="n"/>
      <c r="K278" s="562" t="n"/>
      <c r="L278" s="562" t="n"/>
      <c r="M278" s="562" t="n"/>
      <c r="N278" s="562" t="n"/>
      <c r="O278" s="562" t="n"/>
      <c r="P278" s="562" t="n"/>
      <c r="Q278" s="562" t="n"/>
      <c r="R278" s="562" t="n"/>
      <c r="S278" s="562" t="n"/>
      <c r="T278" s="562" t="n"/>
      <c r="U278" s="562" t="n"/>
      <c r="V278" s="562" t="n"/>
      <c r="W278" s="562" t="n"/>
      <c r="X278" s="562" t="n"/>
      <c r="Y278" s="562" t="n"/>
      <c r="Z278" s="562" t="n"/>
    </row>
    <row r="279">
      <c r="A279" s="562" t="n"/>
      <c r="B279" s="562" t="n"/>
      <c r="C279" s="577" t="n"/>
      <c r="D279" s="562" t="n"/>
      <c r="E279" s="562" t="n"/>
      <c r="F279" s="562" t="n"/>
      <c r="G279" s="562" t="n"/>
      <c r="H279" s="562" t="n"/>
      <c r="I279" s="562" t="n"/>
      <c r="J279" s="562" t="n"/>
      <c r="K279" s="562" t="n"/>
      <c r="L279" s="562" t="n"/>
      <c r="M279" s="562" t="n"/>
      <c r="N279" s="562" t="n"/>
      <c r="O279" s="562" t="n"/>
      <c r="P279" s="562" t="n"/>
      <c r="Q279" s="562" t="n"/>
      <c r="R279" s="562" t="n"/>
      <c r="S279" s="562" t="n"/>
      <c r="T279" s="562" t="n"/>
      <c r="U279" s="562" t="n"/>
      <c r="V279" s="562" t="n"/>
      <c r="W279" s="562" t="n"/>
      <c r="X279" s="562" t="n"/>
      <c r="Y279" s="562" t="n"/>
      <c r="Z279" s="562" t="n"/>
    </row>
    <row r="280">
      <c r="A280" s="562" t="n"/>
      <c r="B280" s="562" t="n"/>
      <c r="C280" s="577" t="n"/>
      <c r="D280" s="562" t="n"/>
      <c r="E280" s="562" t="n"/>
      <c r="F280" s="562" t="n"/>
      <c r="G280" s="562" t="n"/>
      <c r="H280" s="562" t="n"/>
      <c r="I280" s="562" t="n"/>
      <c r="J280" s="562" t="n"/>
      <c r="K280" s="562" t="n"/>
      <c r="L280" s="562" t="n"/>
      <c r="M280" s="562" t="n"/>
      <c r="N280" s="562" t="n"/>
      <c r="O280" s="562" t="n"/>
      <c r="P280" s="562" t="n"/>
      <c r="Q280" s="562" t="n"/>
      <c r="R280" s="562" t="n"/>
      <c r="S280" s="562" t="n"/>
      <c r="T280" s="562" t="n"/>
      <c r="U280" s="562" t="n"/>
      <c r="V280" s="562" t="n"/>
      <c r="W280" s="562" t="n"/>
      <c r="X280" s="562" t="n"/>
      <c r="Y280" s="562" t="n"/>
      <c r="Z280" s="562" t="n"/>
    </row>
    <row r="281">
      <c r="A281" s="562" t="n"/>
      <c r="B281" s="562" t="n"/>
      <c r="C281" s="577" t="n"/>
      <c r="D281" s="562" t="n"/>
      <c r="E281" s="562" t="n"/>
      <c r="F281" s="562" t="n"/>
      <c r="G281" s="562" t="n"/>
      <c r="H281" s="562" t="n"/>
      <c r="I281" s="562" t="n"/>
      <c r="J281" s="562" t="n"/>
      <c r="K281" s="562" t="n"/>
      <c r="L281" s="562" t="n"/>
      <c r="M281" s="562" t="n"/>
      <c r="N281" s="562" t="n"/>
      <c r="O281" s="562" t="n"/>
      <c r="P281" s="562" t="n"/>
      <c r="Q281" s="562" t="n"/>
      <c r="R281" s="562" t="n"/>
      <c r="S281" s="562" t="n"/>
      <c r="T281" s="562" t="n"/>
      <c r="U281" s="562" t="n"/>
      <c r="V281" s="562" t="n"/>
      <c r="W281" s="562" t="n"/>
      <c r="X281" s="562" t="n"/>
      <c r="Y281" s="562" t="n"/>
      <c r="Z281" s="562" t="n"/>
    </row>
    <row r="282">
      <c r="A282" s="562" t="n"/>
      <c r="B282" s="562" t="n"/>
      <c r="C282" s="577" t="n"/>
      <c r="D282" s="562" t="n"/>
      <c r="E282" s="562" t="n"/>
      <c r="F282" s="562" t="n"/>
      <c r="G282" s="562" t="n"/>
      <c r="H282" s="562" t="n"/>
      <c r="I282" s="562" t="n"/>
      <c r="J282" s="562" t="n"/>
      <c r="K282" s="562" t="n"/>
      <c r="L282" s="562" t="n"/>
      <c r="M282" s="562" t="n"/>
      <c r="N282" s="562" t="n"/>
      <c r="O282" s="562" t="n"/>
      <c r="P282" s="562" t="n"/>
      <c r="Q282" s="562" t="n"/>
      <c r="R282" s="562" t="n"/>
      <c r="S282" s="562" t="n"/>
      <c r="T282" s="562" t="n"/>
      <c r="U282" s="562" t="n"/>
      <c r="V282" s="562" t="n"/>
      <c r="W282" s="562" t="n"/>
      <c r="X282" s="562" t="n"/>
      <c r="Y282" s="562" t="n"/>
      <c r="Z282" s="562" t="n"/>
    </row>
    <row r="283">
      <c r="A283" s="562" t="n"/>
      <c r="B283" s="562" t="n"/>
      <c r="C283" s="577" t="n"/>
      <c r="D283" s="562" t="n"/>
      <c r="E283" s="562" t="n"/>
      <c r="F283" s="562" t="n"/>
      <c r="G283" s="562" t="n"/>
      <c r="H283" s="562" t="n"/>
      <c r="I283" s="562" t="n"/>
      <c r="J283" s="562" t="n"/>
      <c r="K283" s="562" t="n"/>
      <c r="L283" s="562" t="n"/>
      <c r="M283" s="562" t="n"/>
      <c r="N283" s="562" t="n"/>
      <c r="O283" s="562" t="n"/>
      <c r="P283" s="562" t="n"/>
      <c r="Q283" s="562" t="n"/>
      <c r="R283" s="562" t="n"/>
      <c r="S283" s="562" t="n"/>
      <c r="T283" s="562" t="n"/>
      <c r="U283" s="562" t="n"/>
      <c r="V283" s="562" t="n"/>
      <c r="W283" s="562" t="n"/>
      <c r="X283" s="562" t="n"/>
      <c r="Y283" s="562" t="n"/>
      <c r="Z283" s="562" t="n"/>
    </row>
    <row r="284">
      <c r="A284" s="562" t="n"/>
      <c r="B284" s="562" t="n"/>
      <c r="C284" s="577" t="n"/>
      <c r="D284" s="562" t="n"/>
      <c r="E284" s="562" t="n"/>
      <c r="F284" s="562" t="n"/>
      <c r="G284" s="562" t="n"/>
      <c r="H284" s="562" t="n"/>
      <c r="I284" s="562" t="n"/>
      <c r="J284" s="562" t="n"/>
      <c r="K284" s="562" t="n"/>
      <c r="L284" s="562" t="n"/>
      <c r="M284" s="562" t="n"/>
      <c r="N284" s="562" t="n"/>
      <c r="O284" s="562" t="n"/>
      <c r="P284" s="562" t="n"/>
      <c r="Q284" s="562" t="n"/>
      <c r="R284" s="562" t="n"/>
      <c r="S284" s="562" t="n"/>
      <c r="T284" s="562" t="n"/>
      <c r="U284" s="562" t="n"/>
      <c r="V284" s="562" t="n"/>
      <c r="W284" s="562" t="n"/>
      <c r="X284" s="562" t="n"/>
      <c r="Y284" s="562" t="n"/>
      <c r="Z284" s="562" t="n"/>
    </row>
    <row r="285">
      <c r="A285" s="562" t="n"/>
      <c r="B285" s="562" t="n"/>
      <c r="C285" s="577" t="n"/>
      <c r="D285" s="562" t="n"/>
      <c r="E285" s="562" t="n"/>
      <c r="F285" s="562" t="n"/>
      <c r="G285" s="562" t="n"/>
      <c r="H285" s="562" t="n"/>
      <c r="I285" s="562" t="n"/>
      <c r="J285" s="562" t="n"/>
      <c r="K285" s="562" t="n"/>
      <c r="L285" s="562" t="n"/>
      <c r="M285" s="562" t="n"/>
      <c r="N285" s="562" t="n"/>
      <c r="O285" s="562" t="n"/>
      <c r="P285" s="562" t="n"/>
      <c r="Q285" s="562" t="n"/>
      <c r="R285" s="562" t="n"/>
      <c r="S285" s="562" t="n"/>
      <c r="T285" s="562" t="n"/>
      <c r="U285" s="562" t="n"/>
      <c r="V285" s="562" t="n"/>
      <c r="W285" s="562" t="n"/>
      <c r="X285" s="562" t="n"/>
      <c r="Y285" s="562" t="n"/>
      <c r="Z285" s="562" t="n"/>
    </row>
    <row r="286">
      <c r="A286" s="562" t="n"/>
      <c r="B286" s="562" t="n"/>
      <c r="C286" s="577" t="n"/>
      <c r="D286" s="562" t="n"/>
      <c r="E286" s="562" t="n"/>
      <c r="F286" s="562" t="n"/>
      <c r="G286" s="562" t="n"/>
      <c r="H286" s="562" t="n"/>
      <c r="I286" s="562" t="n"/>
      <c r="J286" s="562" t="n"/>
      <c r="K286" s="562" t="n"/>
      <c r="L286" s="562" t="n"/>
      <c r="M286" s="562" t="n"/>
      <c r="N286" s="562" t="n"/>
      <c r="O286" s="562" t="n"/>
      <c r="P286" s="562" t="n"/>
      <c r="Q286" s="562" t="n"/>
      <c r="R286" s="562" t="n"/>
      <c r="S286" s="562" t="n"/>
      <c r="T286" s="562" t="n"/>
      <c r="U286" s="562" t="n"/>
      <c r="V286" s="562" t="n"/>
      <c r="W286" s="562" t="n"/>
      <c r="X286" s="562" t="n"/>
      <c r="Y286" s="562" t="n"/>
      <c r="Z286" s="562" t="n"/>
    </row>
    <row r="287">
      <c r="A287" s="562" t="n"/>
      <c r="B287" s="562" t="n"/>
      <c r="C287" s="577" t="n"/>
      <c r="D287" s="562" t="n"/>
      <c r="E287" s="562" t="n"/>
      <c r="F287" s="562" t="n"/>
      <c r="G287" s="562" t="n"/>
      <c r="H287" s="562" t="n"/>
      <c r="I287" s="562" t="n"/>
      <c r="J287" s="562" t="n"/>
      <c r="K287" s="562" t="n"/>
      <c r="L287" s="562" t="n"/>
      <c r="M287" s="562" t="n"/>
      <c r="N287" s="562" t="n"/>
      <c r="O287" s="562" t="n"/>
      <c r="P287" s="562" t="n"/>
      <c r="Q287" s="562" t="n"/>
      <c r="R287" s="562" t="n"/>
      <c r="S287" s="562" t="n"/>
      <c r="T287" s="562" t="n"/>
      <c r="U287" s="562" t="n"/>
      <c r="V287" s="562" t="n"/>
      <c r="W287" s="562" t="n"/>
      <c r="X287" s="562" t="n"/>
      <c r="Y287" s="562" t="n"/>
      <c r="Z287" s="562" t="n"/>
    </row>
    <row r="288">
      <c r="A288" s="562" t="n"/>
      <c r="B288" s="562" t="n"/>
      <c r="C288" s="577" t="n"/>
      <c r="D288" s="562" t="n"/>
      <c r="E288" s="562" t="n"/>
      <c r="F288" s="562" t="n"/>
      <c r="G288" s="562" t="n"/>
      <c r="H288" s="562" t="n"/>
      <c r="I288" s="562" t="n"/>
      <c r="J288" s="562" t="n"/>
      <c r="K288" s="562" t="n"/>
      <c r="L288" s="562" t="n"/>
      <c r="M288" s="562" t="n"/>
      <c r="N288" s="562" t="n"/>
      <c r="O288" s="562" t="n"/>
      <c r="P288" s="562" t="n"/>
      <c r="Q288" s="562" t="n"/>
      <c r="R288" s="562" t="n"/>
      <c r="S288" s="562" t="n"/>
      <c r="T288" s="562" t="n"/>
      <c r="U288" s="562" t="n"/>
      <c r="V288" s="562" t="n"/>
      <c r="W288" s="562" t="n"/>
      <c r="X288" s="562" t="n"/>
      <c r="Y288" s="562" t="n"/>
      <c r="Z288" s="562" t="n"/>
    </row>
    <row r="289">
      <c r="A289" s="562" t="n"/>
      <c r="B289" s="562" t="n"/>
      <c r="C289" s="577" t="n"/>
      <c r="D289" s="562" t="n"/>
      <c r="E289" s="562" t="n"/>
      <c r="F289" s="562" t="n"/>
      <c r="G289" s="562" t="n"/>
      <c r="H289" s="562" t="n"/>
      <c r="I289" s="562" t="n"/>
      <c r="J289" s="562" t="n"/>
      <c r="K289" s="562" t="n"/>
      <c r="L289" s="562" t="n"/>
      <c r="M289" s="562" t="n"/>
      <c r="N289" s="562" t="n"/>
      <c r="O289" s="562" t="n"/>
      <c r="P289" s="562" t="n"/>
      <c r="Q289" s="562" t="n"/>
      <c r="R289" s="562" t="n"/>
      <c r="S289" s="562" t="n"/>
      <c r="T289" s="562" t="n"/>
      <c r="U289" s="562" t="n"/>
      <c r="V289" s="562" t="n"/>
      <c r="W289" s="562" t="n"/>
      <c r="X289" s="562" t="n"/>
      <c r="Y289" s="562" t="n"/>
      <c r="Z289" s="562" t="n"/>
    </row>
    <row r="290">
      <c r="A290" s="562" t="n"/>
      <c r="B290" s="562" t="n"/>
      <c r="C290" s="577" t="n"/>
      <c r="D290" s="562" t="n"/>
      <c r="E290" s="562" t="n"/>
      <c r="F290" s="562" t="n"/>
      <c r="G290" s="562" t="n"/>
      <c r="H290" s="562" t="n"/>
      <c r="I290" s="562" t="n"/>
      <c r="J290" s="562" t="n"/>
      <c r="K290" s="562" t="n"/>
      <c r="L290" s="562" t="n"/>
      <c r="M290" s="562" t="n"/>
      <c r="N290" s="562" t="n"/>
      <c r="O290" s="562" t="n"/>
      <c r="P290" s="562" t="n"/>
      <c r="Q290" s="562" t="n"/>
      <c r="R290" s="562" t="n"/>
      <c r="S290" s="562" t="n"/>
      <c r="T290" s="562" t="n"/>
      <c r="U290" s="562" t="n"/>
      <c r="V290" s="562" t="n"/>
      <c r="W290" s="562" t="n"/>
      <c r="X290" s="562" t="n"/>
      <c r="Y290" s="562" t="n"/>
      <c r="Z290" s="562" t="n"/>
    </row>
    <row r="291">
      <c r="A291" s="562" t="n"/>
      <c r="B291" s="562" t="n"/>
      <c r="C291" s="577" t="n"/>
      <c r="D291" s="562" t="n"/>
      <c r="E291" s="562" t="n"/>
      <c r="F291" s="562" t="n"/>
      <c r="G291" s="562" t="n"/>
      <c r="H291" s="562" t="n"/>
      <c r="I291" s="562" t="n"/>
      <c r="J291" s="562" t="n"/>
      <c r="K291" s="562" t="n"/>
      <c r="L291" s="562" t="n"/>
      <c r="M291" s="562" t="n"/>
      <c r="N291" s="562" t="n"/>
      <c r="O291" s="562" t="n"/>
      <c r="P291" s="562" t="n"/>
      <c r="Q291" s="562" t="n"/>
      <c r="R291" s="562" t="n"/>
      <c r="S291" s="562" t="n"/>
      <c r="T291" s="562" t="n"/>
      <c r="U291" s="562" t="n"/>
      <c r="V291" s="562" t="n"/>
      <c r="W291" s="562" t="n"/>
      <c r="X291" s="562" t="n"/>
      <c r="Y291" s="562" t="n"/>
      <c r="Z291" s="562" t="n"/>
    </row>
    <row r="292">
      <c r="A292" s="562" t="n"/>
      <c r="B292" s="562" t="n"/>
      <c r="C292" s="577" t="n"/>
      <c r="D292" s="562" t="n"/>
      <c r="E292" s="562" t="n"/>
      <c r="F292" s="562" t="n"/>
      <c r="G292" s="562" t="n"/>
      <c r="H292" s="562" t="n"/>
      <c r="I292" s="562" t="n"/>
      <c r="J292" s="562" t="n"/>
      <c r="K292" s="562" t="n"/>
      <c r="L292" s="562" t="n"/>
      <c r="M292" s="562" t="n"/>
      <c r="N292" s="562" t="n"/>
      <c r="O292" s="562" t="n"/>
      <c r="P292" s="562" t="n"/>
      <c r="Q292" s="562" t="n"/>
      <c r="R292" s="562" t="n"/>
      <c r="S292" s="562" t="n"/>
      <c r="T292" s="562" t="n"/>
      <c r="U292" s="562" t="n"/>
      <c r="V292" s="562" t="n"/>
      <c r="W292" s="562" t="n"/>
      <c r="X292" s="562" t="n"/>
      <c r="Y292" s="562" t="n"/>
      <c r="Z292" s="562" t="n"/>
    </row>
    <row r="293">
      <c r="A293" s="562" t="n"/>
      <c r="B293" s="562" t="n"/>
      <c r="C293" s="577" t="n"/>
      <c r="D293" s="562" t="n"/>
      <c r="E293" s="562" t="n"/>
      <c r="F293" s="562" t="n"/>
      <c r="G293" s="562" t="n"/>
      <c r="H293" s="562" t="n"/>
      <c r="I293" s="562" t="n"/>
      <c r="J293" s="562" t="n"/>
      <c r="K293" s="562" t="n"/>
      <c r="L293" s="562" t="n"/>
      <c r="M293" s="562" t="n"/>
      <c r="N293" s="562" t="n"/>
      <c r="O293" s="562" t="n"/>
      <c r="P293" s="562" t="n"/>
      <c r="Q293" s="562" t="n"/>
      <c r="R293" s="562" t="n"/>
      <c r="S293" s="562" t="n"/>
      <c r="T293" s="562" t="n"/>
      <c r="U293" s="562" t="n"/>
      <c r="V293" s="562" t="n"/>
      <c r="W293" s="562" t="n"/>
      <c r="X293" s="562" t="n"/>
      <c r="Y293" s="562" t="n"/>
      <c r="Z293" s="562" t="n"/>
    </row>
    <row r="294">
      <c r="A294" s="562" t="n"/>
      <c r="B294" s="562" t="n"/>
      <c r="C294" s="577" t="n"/>
      <c r="D294" s="562" t="n"/>
      <c r="E294" s="562" t="n"/>
      <c r="F294" s="562" t="n"/>
      <c r="G294" s="562" t="n"/>
      <c r="H294" s="562" t="n"/>
      <c r="I294" s="562" t="n"/>
      <c r="J294" s="562" t="n"/>
      <c r="K294" s="562" t="n"/>
      <c r="L294" s="562" t="n"/>
      <c r="M294" s="562" t="n"/>
      <c r="N294" s="562" t="n"/>
      <c r="O294" s="562" t="n"/>
      <c r="P294" s="562" t="n"/>
      <c r="Q294" s="562" t="n"/>
      <c r="R294" s="562" t="n"/>
      <c r="S294" s="562" t="n"/>
      <c r="T294" s="562" t="n"/>
      <c r="U294" s="562" t="n"/>
      <c r="V294" s="562" t="n"/>
      <c r="W294" s="562" t="n"/>
      <c r="X294" s="562" t="n"/>
      <c r="Y294" s="562" t="n"/>
      <c r="Z294" s="562" t="n"/>
    </row>
    <row r="295">
      <c r="A295" s="562" t="n"/>
      <c r="B295" s="562" t="n"/>
      <c r="C295" s="577" t="n"/>
      <c r="D295" s="562" t="n"/>
      <c r="E295" s="562" t="n"/>
      <c r="F295" s="562" t="n"/>
      <c r="G295" s="562" t="n"/>
      <c r="H295" s="562" t="n"/>
      <c r="I295" s="562" t="n"/>
      <c r="J295" s="562" t="n"/>
      <c r="K295" s="562" t="n"/>
      <c r="L295" s="562" t="n"/>
      <c r="M295" s="562" t="n"/>
      <c r="N295" s="562" t="n"/>
      <c r="O295" s="562" t="n"/>
      <c r="P295" s="562" t="n"/>
      <c r="Q295" s="562" t="n"/>
      <c r="R295" s="562" t="n"/>
      <c r="S295" s="562" t="n"/>
      <c r="T295" s="562" t="n"/>
      <c r="U295" s="562" t="n"/>
      <c r="V295" s="562" t="n"/>
      <c r="W295" s="562" t="n"/>
      <c r="X295" s="562" t="n"/>
      <c r="Y295" s="562" t="n"/>
      <c r="Z295" s="562" t="n"/>
    </row>
    <row r="296">
      <c r="A296" s="562" t="n"/>
      <c r="B296" s="562" t="n"/>
      <c r="C296" s="577" t="n"/>
      <c r="D296" s="562" t="n"/>
      <c r="E296" s="562" t="n"/>
      <c r="F296" s="562" t="n"/>
      <c r="G296" s="562" t="n"/>
      <c r="H296" s="562" t="n"/>
      <c r="I296" s="562" t="n"/>
      <c r="J296" s="562" t="n"/>
      <c r="K296" s="562" t="n"/>
      <c r="L296" s="562" t="n"/>
      <c r="M296" s="562" t="n"/>
      <c r="N296" s="562" t="n"/>
      <c r="O296" s="562" t="n"/>
      <c r="P296" s="562" t="n"/>
      <c r="Q296" s="562" t="n"/>
      <c r="R296" s="562" t="n"/>
      <c r="S296" s="562" t="n"/>
      <c r="T296" s="562" t="n"/>
      <c r="U296" s="562" t="n"/>
      <c r="V296" s="562" t="n"/>
      <c r="W296" s="562" t="n"/>
      <c r="X296" s="562" t="n"/>
      <c r="Y296" s="562" t="n"/>
      <c r="Z296" s="562" t="n"/>
    </row>
    <row r="297">
      <c r="A297" s="562" t="n"/>
      <c r="B297" s="562" t="n"/>
      <c r="C297" s="577" t="n"/>
      <c r="D297" s="562" t="n"/>
      <c r="E297" s="562" t="n"/>
      <c r="F297" s="562" t="n"/>
      <c r="G297" s="562" t="n"/>
      <c r="H297" s="562" t="n"/>
      <c r="I297" s="562" t="n"/>
      <c r="J297" s="562" t="n"/>
      <c r="K297" s="562" t="n"/>
      <c r="L297" s="562" t="n"/>
      <c r="M297" s="562" t="n"/>
      <c r="N297" s="562" t="n"/>
      <c r="O297" s="562" t="n"/>
      <c r="P297" s="562" t="n"/>
      <c r="Q297" s="562" t="n"/>
      <c r="R297" s="562" t="n"/>
      <c r="S297" s="562" t="n"/>
      <c r="T297" s="562" t="n"/>
      <c r="U297" s="562" t="n"/>
      <c r="V297" s="562" t="n"/>
      <c r="W297" s="562" t="n"/>
      <c r="X297" s="562" t="n"/>
      <c r="Y297" s="562" t="n"/>
      <c r="Z297" s="562" t="n"/>
    </row>
    <row r="298">
      <c r="A298" s="562" t="n"/>
      <c r="B298" s="562" t="n"/>
      <c r="C298" s="577" t="n"/>
      <c r="D298" s="562" t="n"/>
      <c r="E298" s="562" t="n"/>
      <c r="F298" s="562" t="n"/>
      <c r="G298" s="562" t="n"/>
      <c r="H298" s="562" t="n"/>
      <c r="I298" s="562" t="n"/>
      <c r="J298" s="562" t="n"/>
      <c r="K298" s="562" t="n"/>
      <c r="L298" s="562" t="n"/>
      <c r="M298" s="562" t="n"/>
      <c r="N298" s="562" t="n"/>
      <c r="O298" s="562" t="n"/>
      <c r="P298" s="562" t="n"/>
      <c r="Q298" s="562" t="n"/>
      <c r="R298" s="562" t="n"/>
      <c r="S298" s="562" t="n"/>
      <c r="T298" s="562" t="n"/>
      <c r="U298" s="562" t="n"/>
      <c r="V298" s="562" t="n"/>
      <c r="W298" s="562" t="n"/>
      <c r="X298" s="562" t="n"/>
      <c r="Y298" s="562" t="n"/>
      <c r="Z298" s="562" t="n"/>
    </row>
    <row r="299">
      <c r="A299" s="562" t="n"/>
      <c r="B299" s="562" t="n"/>
      <c r="C299" s="577" t="n"/>
      <c r="D299" s="562" t="n"/>
      <c r="E299" s="562" t="n"/>
      <c r="F299" s="562" t="n"/>
      <c r="G299" s="562" t="n"/>
      <c r="H299" s="562" t="n"/>
      <c r="I299" s="562" t="n"/>
      <c r="J299" s="562" t="n"/>
      <c r="K299" s="562" t="n"/>
      <c r="L299" s="562" t="n"/>
      <c r="M299" s="562" t="n"/>
      <c r="N299" s="562" t="n"/>
      <c r="O299" s="562" t="n"/>
      <c r="P299" s="562" t="n"/>
      <c r="Q299" s="562" t="n"/>
      <c r="R299" s="562" t="n"/>
      <c r="S299" s="562" t="n"/>
      <c r="T299" s="562" t="n"/>
      <c r="U299" s="562" t="n"/>
      <c r="V299" s="562" t="n"/>
      <c r="W299" s="562" t="n"/>
      <c r="X299" s="562" t="n"/>
      <c r="Y299" s="562" t="n"/>
      <c r="Z299" s="562" t="n"/>
    </row>
    <row r="300">
      <c r="A300" s="562" t="n"/>
      <c r="B300" s="562" t="n"/>
      <c r="C300" s="577" t="n"/>
      <c r="D300" s="562" t="n"/>
      <c r="E300" s="562" t="n"/>
      <c r="F300" s="562" t="n"/>
      <c r="G300" s="562" t="n"/>
      <c r="H300" s="562" t="n"/>
      <c r="I300" s="562" t="n"/>
      <c r="J300" s="562" t="n"/>
      <c r="K300" s="562" t="n"/>
      <c r="L300" s="562" t="n"/>
      <c r="M300" s="562" t="n"/>
      <c r="N300" s="562" t="n"/>
      <c r="O300" s="562" t="n"/>
      <c r="P300" s="562" t="n"/>
      <c r="Q300" s="562" t="n"/>
      <c r="R300" s="562" t="n"/>
      <c r="S300" s="562" t="n"/>
      <c r="T300" s="562" t="n"/>
      <c r="U300" s="562" t="n"/>
      <c r="V300" s="562" t="n"/>
      <c r="W300" s="562" t="n"/>
      <c r="X300" s="562" t="n"/>
      <c r="Y300" s="562" t="n"/>
      <c r="Z300" s="562" t="n"/>
    </row>
    <row r="301">
      <c r="A301" s="562" t="n"/>
      <c r="B301" s="562" t="n"/>
      <c r="C301" s="577" t="n"/>
      <c r="D301" s="562" t="n"/>
      <c r="E301" s="562" t="n"/>
      <c r="F301" s="562" t="n"/>
      <c r="G301" s="562" t="n"/>
      <c r="H301" s="562" t="n"/>
      <c r="I301" s="562" t="n"/>
      <c r="J301" s="562" t="n"/>
      <c r="K301" s="562" t="n"/>
      <c r="L301" s="562" t="n"/>
      <c r="M301" s="562" t="n"/>
      <c r="N301" s="562" t="n"/>
      <c r="O301" s="562" t="n"/>
      <c r="P301" s="562" t="n"/>
      <c r="Q301" s="562" t="n"/>
      <c r="R301" s="562" t="n"/>
      <c r="S301" s="562" t="n"/>
      <c r="T301" s="562" t="n"/>
      <c r="U301" s="562" t="n"/>
      <c r="V301" s="562" t="n"/>
      <c r="W301" s="562" t="n"/>
      <c r="X301" s="562" t="n"/>
      <c r="Y301" s="562" t="n"/>
      <c r="Z301" s="562" t="n"/>
    </row>
    <row r="302">
      <c r="A302" s="562" t="n"/>
      <c r="B302" s="562" t="n"/>
      <c r="C302" s="577" t="n"/>
      <c r="D302" s="562" t="n"/>
      <c r="E302" s="562" t="n"/>
      <c r="F302" s="562" t="n"/>
      <c r="G302" s="562" t="n"/>
      <c r="H302" s="562" t="n"/>
      <c r="I302" s="562" t="n"/>
      <c r="J302" s="562" t="n"/>
      <c r="K302" s="562" t="n"/>
      <c r="L302" s="562" t="n"/>
      <c r="M302" s="562" t="n"/>
      <c r="N302" s="562" t="n"/>
      <c r="O302" s="562" t="n"/>
      <c r="P302" s="562" t="n"/>
      <c r="Q302" s="562" t="n"/>
      <c r="R302" s="562" t="n"/>
      <c r="S302" s="562" t="n"/>
      <c r="T302" s="562" t="n"/>
      <c r="U302" s="562" t="n"/>
      <c r="V302" s="562" t="n"/>
      <c r="W302" s="562" t="n"/>
      <c r="X302" s="562" t="n"/>
      <c r="Y302" s="562" t="n"/>
      <c r="Z302" s="562" t="n"/>
    </row>
    <row r="303">
      <c r="A303" s="562" t="n"/>
      <c r="B303" s="562" t="n"/>
      <c r="C303" s="577" t="n"/>
      <c r="D303" s="562" t="n"/>
      <c r="E303" s="562" t="n"/>
      <c r="F303" s="562" t="n"/>
      <c r="G303" s="562" t="n"/>
      <c r="H303" s="562" t="n"/>
      <c r="I303" s="562" t="n"/>
      <c r="J303" s="562" t="n"/>
      <c r="K303" s="562" t="n"/>
      <c r="L303" s="562" t="n"/>
      <c r="M303" s="562" t="n"/>
      <c r="N303" s="562" t="n"/>
      <c r="O303" s="562" t="n"/>
      <c r="P303" s="562" t="n"/>
      <c r="Q303" s="562" t="n"/>
      <c r="R303" s="562" t="n"/>
      <c r="S303" s="562" t="n"/>
      <c r="T303" s="562" t="n"/>
      <c r="U303" s="562" t="n"/>
      <c r="V303" s="562" t="n"/>
      <c r="W303" s="562" t="n"/>
      <c r="X303" s="562" t="n"/>
      <c r="Y303" s="562" t="n"/>
      <c r="Z303" s="562" t="n"/>
    </row>
    <row r="304">
      <c r="A304" s="562" t="n"/>
      <c r="B304" s="562" t="n"/>
      <c r="C304" s="577" t="n"/>
      <c r="D304" s="562" t="n"/>
      <c r="E304" s="562" t="n"/>
      <c r="F304" s="562" t="n"/>
      <c r="G304" s="562" t="n"/>
      <c r="H304" s="562" t="n"/>
      <c r="I304" s="562" t="n"/>
      <c r="J304" s="562" t="n"/>
      <c r="K304" s="562" t="n"/>
      <c r="L304" s="562" t="n"/>
      <c r="M304" s="562" t="n"/>
      <c r="N304" s="562" t="n"/>
      <c r="O304" s="562" t="n"/>
      <c r="P304" s="562" t="n"/>
      <c r="Q304" s="562" t="n"/>
      <c r="R304" s="562" t="n"/>
      <c r="S304" s="562" t="n"/>
      <c r="T304" s="562" t="n"/>
      <c r="U304" s="562" t="n"/>
      <c r="V304" s="562" t="n"/>
      <c r="W304" s="562" t="n"/>
      <c r="X304" s="562" t="n"/>
      <c r="Y304" s="562" t="n"/>
      <c r="Z304" s="562" t="n"/>
    </row>
    <row r="305">
      <c r="A305" s="562" t="n"/>
      <c r="B305" s="562" t="n"/>
      <c r="C305" s="577" t="n"/>
      <c r="D305" s="562" t="n"/>
      <c r="E305" s="562" t="n"/>
      <c r="F305" s="562" t="n"/>
      <c r="G305" s="562" t="n"/>
      <c r="H305" s="562" t="n"/>
      <c r="I305" s="562" t="n"/>
      <c r="J305" s="562" t="n"/>
      <c r="K305" s="562" t="n"/>
      <c r="L305" s="562" t="n"/>
      <c r="M305" s="562" t="n"/>
      <c r="N305" s="562" t="n"/>
      <c r="O305" s="562" t="n"/>
      <c r="P305" s="562" t="n"/>
      <c r="Q305" s="562" t="n"/>
      <c r="R305" s="562" t="n"/>
      <c r="S305" s="562" t="n"/>
      <c r="T305" s="562" t="n"/>
      <c r="U305" s="562" t="n"/>
      <c r="V305" s="562" t="n"/>
      <c r="W305" s="562" t="n"/>
      <c r="X305" s="562" t="n"/>
      <c r="Y305" s="562" t="n"/>
      <c r="Z305" s="562" t="n"/>
    </row>
    <row r="306">
      <c r="A306" s="562" t="n"/>
      <c r="B306" s="562" t="n"/>
      <c r="C306" s="577" t="n"/>
      <c r="D306" s="562" t="n"/>
      <c r="E306" s="562" t="n"/>
      <c r="F306" s="562" t="n"/>
      <c r="G306" s="562" t="n"/>
      <c r="H306" s="562" t="n"/>
      <c r="I306" s="562" t="n"/>
      <c r="J306" s="562" t="n"/>
      <c r="K306" s="562" t="n"/>
      <c r="L306" s="562" t="n"/>
      <c r="M306" s="562" t="n"/>
      <c r="N306" s="562" t="n"/>
      <c r="O306" s="562" t="n"/>
      <c r="P306" s="562" t="n"/>
      <c r="Q306" s="562" t="n"/>
      <c r="R306" s="562" t="n"/>
      <c r="S306" s="562" t="n"/>
      <c r="T306" s="562" t="n"/>
      <c r="U306" s="562" t="n"/>
      <c r="V306" s="562" t="n"/>
      <c r="W306" s="562" t="n"/>
      <c r="X306" s="562" t="n"/>
      <c r="Y306" s="562" t="n"/>
      <c r="Z306" s="562" t="n"/>
    </row>
    <row r="307">
      <c r="A307" s="562" t="n"/>
      <c r="B307" s="562" t="n"/>
      <c r="C307" s="577" t="n"/>
      <c r="D307" s="562" t="n"/>
      <c r="E307" s="562" t="n"/>
      <c r="F307" s="562" t="n"/>
      <c r="G307" s="562" t="n"/>
      <c r="H307" s="562" t="n"/>
      <c r="I307" s="562" t="n"/>
      <c r="J307" s="562" t="n"/>
      <c r="K307" s="562" t="n"/>
      <c r="L307" s="562" t="n"/>
      <c r="M307" s="562" t="n"/>
      <c r="N307" s="562" t="n"/>
      <c r="O307" s="562" t="n"/>
      <c r="P307" s="562" t="n"/>
      <c r="Q307" s="562" t="n"/>
      <c r="R307" s="562" t="n"/>
      <c r="S307" s="562" t="n"/>
      <c r="T307" s="562" t="n"/>
      <c r="U307" s="562" t="n"/>
      <c r="V307" s="562" t="n"/>
      <c r="W307" s="562" t="n"/>
      <c r="X307" s="562" t="n"/>
      <c r="Y307" s="562" t="n"/>
      <c r="Z307" s="562" t="n"/>
    </row>
    <row r="308">
      <c r="A308" s="562" t="n"/>
      <c r="B308" s="562" t="n"/>
      <c r="C308" s="577" t="n"/>
      <c r="D308" s="562" t="n"/>
      <c r="E308" s="562" t="n"/>
      <c r="F308" s="562" t="n"/>
      <c r="G308" s="562" t="n"/>
      <c r="H308" s="562" t="n"/>
      <c r="I308" s="562" t="n"/>
      <c r="J308" s="562" t="n"/>
      <c r="K308" s="562" t="n"/>
      <c r="L308" s="562" t="n"/>
      <c r="M308" s="562" t="n"/>
      <c r="N308" s="562" t="n"/>
      <c r="O308" s="562" t="n"/>
      <c r="P308" s="562" t="n"/>
      <c r="Q308" s="562" t="n"/>
      <c r="R308" s="562" t="n"/>
      <c r="S308" s="562" t="n"/>
      <c r="T308" s="562" t="n"/>
      <c r="U308" s="562" t="n"/>
      <c r="V308" s="562" t="n"/>
      <c r="W308" s="562" t="n"/>
      <c r="X308" s="562" t="n"/>
      <c r="Y308" s="562" t="n"/>
      <c r="Z308" s="562" t="n"/>
    </row>
    <row r="309">
      <c r="A309" s="562" t="n"/>
      <c r="B309" s="562" t="n"/>
      <c r="C309" s="577" t="n"/>
      <c r="D309" s="562" t="n"/>
      <c r="E309" s="562" t="n"/>
      <c r="F309" s="562" t="n"/>
      <c r="G309" s="562" t="n"/>
      <c r="H309" s="562" t="n"/>
      <c r="I309" s="562" t="n"/>
      <c r="J309" s="562" t="n"/>
      <c r="K309" s="562" t="n"/>
      <c r="L309" s="562" t="n"/>
      <c r="M309" s="562" t="n"/>
      <c r="N309" s="562" t="n"/>
      <c r="O309" s="562" t="n"/>
      <c r="P309" s="562" t="n"/>
      <c r="Q309" s="562" t="n"/>
      <c r="R309" s="562" t="n"/>
      <c r="S309" s="562" t="n"/>
      <c r="T309" s="562" t="n"/>
      <c r="U309" s="562" t="n"/>
      <c r="V309" s="562" t="n"/>
      <c r="W309" s="562" t="n"/>
      <c r="X309" s="562" t="n"/>
      <c r="Y309" s="562" t="n"/>
      <c r="Z309" s="562" t="n"/>
    </row>
    <row r="310">
      <c r="A310" s="562" t="n"/>
      <c r="B310" s="562" t="n"/>
      <c r="C310" s="577" t="n"/>
      <c r="D310" s="562" t="n"/>
      <c r="E310" s="562" t="n"/>
      <c r="F310" s="562" t="n"/>
      <c r="G310" s="562" t="n"/>
      <c r="H310" s="562" t="n"/>
      <c r="I310" s="562" t="n"/>
      <c r="J310" s="562" t="n"/>
      <c r="K310" s="562" t="n"/>
      <c r="L310" s="562" t="n"/>
      <c r="M310" s="562" t="n"/>
      <c r="N310" s="562" t="n"/>
      <c r="O310" s="562" t="n"/>
      <c r="P310" s="562" t="n"/>
      <c r="Q310" s="562" t="n"/>
      <c r="R310" s="562" t="n"/>
      <c r="S310" s="562" t="n"/>
      <c r="T310" s="562" t="n"/>
      <c r="U310" s="562" t="n"/>
      <c r="V310" s="562" t="n"/>
      <c r="W310" s="562" t="n"/>
      <c r="X310" s="562" t="n"/>
      <c r="Y310" s="562" t="n"/>
      <c r="Z310" s="562" t="n"/>
    </row>
    <row r="311">
      <c r="A311" s="562" t="n"/>
      <c r="B311" s="562" t="n"/>
      <c r="C311" s="577" t="n"/>
      <c r="D311" s="562" t="n"/>
      <c r="E311" s="562" t="n"/>
      <c r="F311" s="562" t="n"/>
      <c r="G311" s="562" t="n"/>
      <c r="H311" s="562" t="n"/>
      <c r="I311" s="562" t="n"/>
      <c r="J311" s="562" t="n"/>
      <c r="K311" s="562" t="n"/>
      <c r="L311" s="562" t="n"/>
      <c r="M311" s="562" t="n"/>
      <c r="N311" s="562" t="n"/>
      <c r="O311" s="562" t="n"/>
      <c r="P311" s="562" t="n"/>
      <c r="Q311" s="562" t="n"/>
      <c r="R311" s="562" t="n"/>
      <c r="S311" s="562" t="n"/>
      <c r="T311" s="562" t="n"/>
      <c r="U311" s="562" t="n"/>
      <c r="V311" s="562" t="n"/>
      <c r="W311" s="562" t="n"/>
      <c r="X311" s="562" t="n"/>
      <c r="Y311" s="562" t="n"/>
      <c r="Z311" s="562" t="n"/>
    </row>
    <row r="312">
      <c r="A312" s="562" t="n"/>
      <c r="B312" s="562" t="n"/>
      <c r="C312" s="577" t="n"/>
      <c r="D312" s="562" t="n"/>
      <c r="E312" s="562" t="n"/>
      <c r="F312" s="562" t="n"/>
      <c r="G312" s="562" t="n"/>
      <c r="H312" s="562" t="n"/>
      <c r="I312" s="562" t="n"/>
      <c r="J312" s="562" t="n"/>
      <c r="K312" s="562" t="n"/>
      <c r="L312" s="562" t="n"/>
      <c r="M312" s="562" t="n"/>
      <c r="N312" s="562" t="n"/>
      <c r="O312" s="562" t="n"/>
      <c r="P312" s="562" t="n"/>
      <c r="Q312" s="562" t="n"/>
      <c r="R312" s="562" t="n"/>
      <c r="S312" s="562" t="n"/>
      <c r="T312" s="562" t="n"/>
      <c r="U312" s="562" t="n"/>
      <c r="V312" s="562" t="n"/>
      <c r="W312" s="562" t="n"/>
      <c r="X312" s="562" t="n"/>
      <c r="Y312" s="562" t="n"/>
      <c r="Z312" s="562" t="n"/>
    </row>
    <row r="313">
      <c r="A313" s="562" t="n"/>
      <c r="B313" s="562" t="n"/>
      <c r="C313" s="577" t="n"/>
      <c r="D313" s="562" t="n"/>
      <c r="E313" s="562" t="n"/>
      <c r="F313" s="562" t="n"/>
      <c r="G313" s="562" t="n"/>
      <c r="H313" s="562" t="n"/>
      <c r="I313" s="562" t="n"/>
      <c r="J313" s="562" t="n"/>
      <c r="K313" s="562" t="n"/>
      <c r="L313" s="562" t="n"/>
      <c r="M313" s="562" t="n"/>
      <c r="N313" s="562" t="n"/>
      <c r="O313" s="562" t="n"/>
      <c r="P313" s="562" t="n"/>
      <c r="Q313" s="562" t="n"/>
      <c r="R313" s="562" t="n"/>
      <c r="S313" s="562" t="n"/>
      <c r="T313" s="562" t="n"/>
      <c r="U313" s="562" t="n"/>
      <c r="V313" s="562" t="n"/>
      <c r="W313" s="562" t="n"/>
      <c r="X313" s="562" t="n"/>
      <c r="Y313" s="562" t="n"/>
      <c r="Z313" s="562" t="n"/>
    </row>
    <row r="314">
      <c r="A314" s="562" t="n"/>
      <c r="B314" s="562" t="n"/>
      <c r="C314" s="577" t="n"/>
      <c r="D314" s="562" t="n"/>
      <c r="E314" s="562" t="n"/>
      <c r="F314" s="562" t="n"/>
      <c r="G314" s="562" t="n"/>
      <c r="H314" s="562" t="n"/>
      <c r="I314" s="562" t="n"/>
      <c r="J314" s="562" t="n"/>
      <c r="K314" s="562" t="n"/>
      <c r="L314" s="562" t="n"/>
      <c r="M314" s="562" t="n"/>
      <c r="N314" s="562" t="n"/>
      <c r="O314" s="562" t="n"/>
      <c r="P314" s="562" t="n"/>
      <c r="Q314" s="562" t="n"/>
      <c r="R314" s="562" t="n"/>
      <c r="S314" s="562" t="n"/>
      <c r="T314" s="562" t="n"/>
      <c r="U314" s="562" t="n"/>
      <c r="V314" s="562" t="n"/>
      <c r="W314" s="562" t="n"/>
      <c r="X314" s="562" t="n"/>
      <c r="Y314" s="562" t="n"/>
      <c r="Z314" s="562" t="n"/>
    </row>
    <row r="315">
      <c r="A315" s="562" t="n"/>
      <c r="B315" s="562" t="n"/>
      <c r="C315" s="577" t="n"/>
      <c r="D315" s="562" t="n"/>
      <c r="E315" s="562" t="n"/>
      <c r="F315" s="562" t="n"/>
      <c r="G315" s="562" t="n"/>
      <c r="H315" s="562" t="n"/>
      <c r="I315" s="562" t="n"/>
      <c r="J315" s="562" t="n"/>
      <c r="K315" s="562" t="n"/>
      <c r="L315" s="562" t="n"/>
      <c r="M315" s="562" t="n"/>
      <c r="N315" s="562" t="n"/>
      <c r="O315" s="562" t="n"/>
      <c r="P315" s="562" t="n"/>
      <c r="Q315" s="562" t="n"/>
      <c r="R315" s="562" t="n"/>
      <c r="S315" s="562" t="n"/>
      <c r="T315" s="562" t="n"/>
      <c r="U315" s="562" t="n"/>
      <c r="V315" s="562" t="n"/>
      <c r="W315" s="562" t="n"/>
      <c r="X315" s="562" t="n"/>
      <c r="Y315" s="562" t="n"/>
      <c r="Z315" s="562" t="n"/>
    </row>
    <row r="316">
      <c r="A316" s="562" t="n"/>
      <c r="B316" s="562" t="n"/>
      <c r="C316" s="577" t="n"/>
      <c r="D316" s="562" t="n"/>
      <c r="E316" s="562" t="n"/>
      <c r="F316" s="562" t="n"/>
      <c r="G316" s="562" t="n"/>
      <c r="H316" s="562" t="n"/>
      <c r="I316" s="562" t="n"/>
      <c r="J316" s="562" t="n"/>
      <c r="K316" s="562" t="n"/>
      <c r="L316" s="562" t="n"/>
      <c r="M316" s="562" t="n"/>
      <c r="N316" s="562" t="n"/>
      <c r="O316" s="562" t="n"/>
      <c r="P316" s="562" t="n"/>
      <c r="Q316" s="562" t="n"/>
      <c r="R316" s="562" t="n"/>
      <c r="S316" s="562" t="n"/>
      <c r="T316" s="562" t="n"/>
      <c r="U316" s="562" t="n"/>
      <c r="V316" s="562" t="n"/>
      <c r="W316" s="562" t="n"/>
      <c r="X316" s="562" t="n"/>
      <c r="Y316" s="562" t="n"/>
      <c r="Z316" s="562" t="n"/>
    </row>
    <row r="317">
      <c r="A317" s="562" t="n"/>
      <c r="B317" s="562" t="n"/>
      <c r="C317" s="577" t="n"/>
      <c r="D317" s="562" t="n"/>
      <c r="E317" s="562" t="n"/>
      <c r="F317" s="562" t="n"/>
      <c r="G317" s="562" t="n"/>
      <c r="H317" s="562" t="n"/>
      <c r="I317" s="562" t="n"/>
      <c r="J317" s="562" t="n"/>
      <c r="K317" s="562" t="n"/>
      <c r="L317" s="562" t="n"/>
      <c r="M317" s="562" t="n"/>
      <c r="N317" s="562" t="n"/>
      <c r="O317" s="562" t="n"/>
      <c r="P317" s="562" t="n"/>
      <c r="Q317" s="562" t="n"/>
      <c r="R317" s="562" t="n"/>
      <c r="S317" s="562" t="n"/>
      <c r="T317" s="562" t="n"/>
      <c r="U317" s="562" t="n"/>
      <c r="V317" s="562" t="n"/>
      <c r="W317" s="562" t="n"/>
      <c r="X317" s="562" t="n"/>
      <c r="Y317" s="562" t="n"/>
      <c r="Z317" s="562" t="n"/>
    </row>
    <row r="318">
      <c r="A318" s="562" t="n"/>
      <c r="B318" s="562" t="n"/>
      <c r="C318" s="577" t="n"/>
      <c r="D318" s="562" t="n"/>
      <c r="E318" s="562" t="n"/>
      <c r="F318" s="562" t="n"/>
      <c r="G318" s="562" t="n"/>
      <c r="H318" s="562" t="n"/>
      <c r="I318" s="562" t="n"/>
      <c r="J318" s="562" t="n"/>
      <c r="K318" s="562" t="n"/>
      <c r="L318" s="562" t="n"/>
      <c r="M318" s="562" t="n"/>
      <c r="N318" s="562" t="n"/>
      <c r="O318" s="562" t="n"/>
      <c r="P318" s="562" t="n"/>
      <c r="Q318" s="562" t="n"/>
      <c r="R318" s="562" t="n"/>
      <c r="S318" s="562" t="n"/>
      <c r="T318" s="562" t="n"/>
      <c r="U318" s="562" t="n"/>
      <c r="V318" s="562" t="n"/>
      <c r="W318" s="562" t="n"/>
      <c r="X318" s="562" t="n"/>
      <c r="Y318" s="562" t="n"/>
      <c r="Z318" s="562" t="n"/>
    </row>
    <row r="319">
      <c r="A319" s="562" t="n"/>
      <c r="B319" s="562" t="n"/>
      <c r="C319" s="577" t="n"/>
      <c r="D319" s="562" t="n"/>
      <c r="E319" s="562" t="n"/>
      <c r="F319" s="562" t="n"/>
      <c r="G319" s="562" t="n"/>
      <c r="H319" s="562" t="n"/>
      <c r="I319" s="562" t="n"/>
      <c r="J319" s="562" t="n"/>
      <c r="K319" s="562" t="n"/>
      <c r="L319" s="562" t="n"/>
      <c r="M319" s="562" t="n"/>
      <c r="N319" s="562" t="n"/>
      <c r="O319" s="562" t="n"/>
      <c r="P319" s="562" t="n"/>
      <c r="Q319" s="562" t="n"/>
      <c r="R319" s="562" t="n"/>
      <c r="S319" s="562" t="n"/>
      <c r="T319" s="562" t="n"/>
      <c r="U319" s="562" t="n"/>
      <c r="V319" s="562" t="n"/>
      <c r="W319" s="562" t="n"/>
      <c r="X319" s="562" t="n"/>
      <c r="Y319" s="562" t="n"/>
      <c r="Z319" s="562" t="n"/>
    </row>
    <row r="320">
      <c r="A320" s="562" t="n"/>
      <c r="B320" s="562" t="n"/>
      <c r="C320" s="577" t="n"/>
      <c r="D320" s="562" t="n"/>
      <c r="E320" s="562" t="n"/>
      <c r="F320" s="562" t="n"/>
      <c r="G320" s="562" t="n"/>
      <c r="H320" s="562" t="n"/>
      <c r="I320" s="562" t="n"/>
      <c r="J320" s="562" t="n"/>
      <c r="K320" s="562" t="n"/>
      <c r="L320" s="562" t="n"/>
      <c r="M320" s="562" t="n"/>
      <c r="N320" s="562" t="n"/>
      <c r="O320" s="562" t="n"/>
      <c r="P320" s="562" t="n"/>
      <c r="Q320" s="562" t="n"/>
      <c r="R320" s="562" t="n"/>
      <c r="S320" s="562" t="n"/>
      <c r="T320" s="562" t="n"/>
      <c r="U320" s="562" t="n"/>
      <c r="V320" s="562" t="n"/>
      <c r="W320" s="562" t="n"/>
      <c r="X320" s="562" t="n"/>
      <c r="Y320" s="562" t="n"/>
      <c r="Z320" s="562" t="n"/>
    </row>
    <row r="321">
      <c r="A321" s="562" t="n"/>
      <c r="B321" s="562" t="n"/>
      <c r="C321" s="577" t="n"/>
      <c r="D321" s="562" t="n"/>
      <c r="E321" s="562" t="n"/>
      <c r="F321" s="562" t="n"/>
      <c r="G321" s="562" t="n"/>
      <c r="H321" s="562" t="n"/>
      <c r="I321" s="562" t="n"/>
      <c r="J321" s="562" t="n"/>
      <c r="K321" s="562" t="n"/>
      <c r="L321" s="562" t="n"/>
      <c r="M321" s="562" t="n"/>
      <c r="N321" s="562" t="n"/>
      <c r="O321" s="562" t="n"/>
      <c r="P321" s="562" t="n"/>
      <c r="Q321" s="562" t="n"/>
      <c r="R321" s="562" t="n"/>
      <c r="S321" s="562" t="n"/>
      <c r="T321" s="562" t="n"/>
      <c r="U321" s="562" t="n"/>
      <c r="V321" s="562" t="n"/>
      <c r="W321" s="562" t="n"/>
      <c r="X321" s="562" t="n"/>
      <c r="Y321" s="562" t="n"/>
      <c r="Z321" s="562" t="n"/>
    </row>
    <row r="322">
      <c r="A322" s="562" t="n"/>
      <c r="B322" s="562" t="n"/>
      <c r="C322" s="577" t="n"/>
      <c r="D322" s="562" t="n"/>
      <c r="E322" s="562" t="n"/>
      <c r="F322" s="562" t="n"/>
      <c r="G322" s="562" t="n"/>
      <c r="H322" s="562" t="n"/>
      <c r="I322" s="562" t="n"/>
      <c r="J322" s="562" t="n"/>
      <c r="K322" s="562" t="n"/>
      <c r="L322" s="562" t="n"/>
      <c r="M322" s="562" t="n"/>
      <c r="N322" s="562" t="n"/>
      <c r="O322" s="562" t="n"/>
      <c r="P322" s="562" t="n"/>
      <c r="Q322" s="562" t="n"/>
      <c r="R322" s="562" t="n"/>
      <c r="S322" s="562" t="n"/>
      <c r="T322" s="562" t="n"/>
      <c r="U322" s="562" t="n"/>
      <c r="V322" s="562" t="n"/>
      <c r="W322" s="562" t="n"/>
      <c r="X322" s="562" t="n"/>
      <c r="Y322" s="562" t="n"/>
      <c r="Z322" s="562" t="n"/>
    </row>
    <row r="323">
      <c r="A323" s="562" t="n"/>
      <c r="B323" s="562" t="n"/>
      <c r="C323" s="577" t="n"/>
      <c r="D323" s="562" t="n"/>
      <c r="E323" s="562" t="n"/>
      <c r="F323" s="562" t="n"/>
      <c r="G323" s="562" t="n"/>
      <c r="H323" s="562" t="n"/>
      <c r="I323" s="562" t="n"/>
      <c r="J323" s="562" t="n"/>
      <c r="K323" s="562" t="n"/>
      <c r="L323" s="562" t="n"/>
      <c r="M323" s="562" t="n"/>
      <c r="N323" s="562" t="n"/>
      <c r="O323" s="562" t="n"/>
      <c r="P323" s="562" t="n"/>
      <c r="Q323" s="562" t="n"/>
      <c r="R323" s="562" t="n"/>
      <c r="S323" s="562" t="n"/>
      <c r="T323" s="562" t="n"/>
      <c r="U323" s="562" t="n"/>
      <c r="V323" s="562" t="n"/>
      <c r="W323" s="562" t="n"/>
      <c r="X323" s="562" t="n"/>
      <c r="Y323" s="562" t="n"/>
      <c r="Z323" s="562" t="n"/>
    </row>
    <row r="324">
      <c r="A324" s="562" t="n"/>
      <c r="B324" s="562" t="n"/>
      <c r="C324" s="577" t="n"/>
      <c r="D324" s="562" t="n"/>
      <c r="E324" s="562" t="n"/>
      <c r="F324" s="562" t="n"/>
      <c r="G324" s="562" t="n"/>
      <c r="H324" s="562" t="n"/>
      <c r="I324" s="562" t="n"/>
      <c r="J324" s="562" t="n"/>
      <c r="K324" s="562" t="n"/>
      <c r="L324" s="562" t="n"/>
      <c r="M324" s="562" t="n"/>
      <c r="N324" s="562" t="n"/>
      <c r="O324" s="562" t="n"/>
      <c r="P324" s="562" t="n"/>
      <c r="Q324" s="562" t="n"/>
      <c r="R324" s="562" t="n"/>
      <c r="S324" s="562" t="n"/>
      <c r="T324" s="562" t="n"/>
      <c r="U324" s="562" t="n"/>
      <c r="V324" s="562" t="n"/>
      <c r="W324" s="562" t="n"/>
      <c r="X324" s="562" t="n"/>
      <c r="Y324" s="562" t="n"/>
      <c r="Z324" s="562" t="n"/>
    </row>
    <row r="325">
      <c r="A325" s="562" t="n"/>
      <c r="B325" s="562" t="n"/>
      <c r="C325" s="577" t="n"/>
      <c r="D325" s="562" t="n"/>
      <c r="E325" s="562" t="n"/>
      <c r="F325" s="562" t="n"/>
      <c r="G325" s="562" t="n"/>
      <c r="H325" s="562" t="n"/>
      <c r="I325" s="562" t="n"/>
      <c r="J325" s="562" t="n"/>
      <c r="K325" s="562" t="n"/>
      <c r="L325" s="562" t="n"/>
      <c r="M325" s="562" t="n"/>
      <c r="N325" s="562" t="n"/>
      <c r="O325" s="562" t="n"/>
      <c r="P325" s="562" t="n"/>
      <c r="Q325" s="562" t="n"/>
      <c r="R325" s="562" t="n"/>
      <c r="S325" s="562" t="n"/>
      <c r="T325" s="562" t="n"/>
      <c r="U325" s="562" t="n"/>
      <c r="V325" s="562" t="n"/>
      <c r="W325" s="562" t="n"/>
      <c r="X325" s="562" t="n"/>
      <c r="Y325" s="562" t="n"/>
      <c r="Z325" s="562" t="n"/>
    </row>
    <row r="326">
      <c r="A326" s="562" t="n"/>
      <c r="B326" s="562" t="n"/>
      <c r="C326" s="577" t="n"/>
      <c r="D326" s="562" t="n"/>
      <c r="E326" s="562" t="n"/>
      <c r="F326" s="562" t="n"/>
      <c r="G326" s="562" t="n"/>
      <c r="H326" s="562" t="n"/>
      <c r="I326" s="562" t="n"/>
      <c r="J326" s="562" t="n"/>
      <c r="K326" s="562" t="n"/>
      <c r="L326" s="562" t="n"/>
      <c r="M326" s="562" t="n"/>
      <c r="N326" s="562" t="n"/>
      <c r="O326" s="562" t="n"/>
      <c r="P326" s="562" t="n"/>
      <c r="Q326" s="562" t="n"/>
      <c r="R326" s="562" t="n"/>
      <c r="S326" s="562" t="n"/>
      <c r="T326" s="562" t="n"/>
      <c r="U326" s="562" t="n"/>
      <c r="V326" s="562" t="n"/>
      <c r="W326" s="562" t="n"/>
      <c r="X326" s="562" t="n"/>
      <c r="Y326" s="562" t="n"/>
      <c r="Z326" s="562" t="n"/>
    </row>
    <row r="327">
      <c r="A327" s="562" t="n"/>
      <c r="B327" s="562" t="n"/>
      <c r="C327" s="577" t="n"/>
      <c r="D327" s="562" t="n"/>
      <c r="E327" s="562" t="n"/>
      <c r="F327" s="562" t="n"/>
      <c r="G327" s="562" t="n"/>
      <c r="H327" s="562" t="n"/>
      <c r="I327" s="562" t="n"/>
      <c r="J327" s="562" t="n"/>
      <c r="K327" s="562" t="n"/>
      <c r="L327" s="562" t="n"/>
      <c r="M327" s="562" t="n"/>
      <c r="N327" s="562" t="n"/>
      <c r="O327" s="562" t="n"/>
      <c r="P327" s="562" t="n"/>
      <c r="Q327" s="562" t="n"/>
      <c r="R327" s="562" t="n"/>
      <c r="S327" s="562" t="n"/>
      <c r="T327" s="562" t="n"/>
      <c r="U327" s="562" t="n"/>
      <c r="V327" s="562" t="n"/>
      <c r="W327" s="562" t="n"/>
      <c r="X327" s="562" t="n"/>
      <c r="Y327" s="562" t="n"/>
      <c r="Z327" s="562" t="n"/>
    </row>
    <row r="328">
      <c r="A328" s="562" t="n"/>
      <c r="B328" s="562" t="n"/>
      <c r="C328" s="577" t="n"/>
      <c r="D328" s="562" t="n"/>
      <c r="E328" s="562" t="n"/>
      <c r="F328" s="562" t="n"/>
      <c r="G328" s="562" t="n"/>
      <c r="H328" s="562" t="n"/>
      <c r="I328" s="562" t="n"/>
      <c r="J328" s="562" t="n"/>
      <c r="K328" s="562" t="n"/>
      <c r="L328" s="562" t="n"/>
      <c r="M328" s="562" t="n"/>
      <c r="N328" s="562" t="n"/>
      <c r="O328" s="562" t="n"/>
      <c r="P328" s="562" t="n"/>
      <c r="Q328" s="562" t="n"/>
      <c r="R328" s="562" t="n"/>
      <c r="S328" s="562" t="n"/>
      <c r="T328" s="562" t="n"/>
      <c r="U328" s="562" t="n"/>
      <c r="V328" s="562" t="n"/>
      <c r="W328" s="562" t="n"/>
      <c r="X328" s="562" t="n"/>
      <c r="Y328" s="562" t="n"/>
      <c r="Z328" s="562" t="n"/>
    </row>
    <row r="329">
      <c r="A329" s="562" t="n"/>
      <c r="B329" s="562" t="n"/>
      <c r="C329" s="577" t="n"/>
      <c r="D329" s="562" t="n"/>
      <c r="E329" s="562" t="n"/>
      <c r="F329" s="562" t="n"/>
      <c r="G329" s="562" t="n"/>
      <c r="H329" s="562" t="n"/>
      <c r="I329" s="562" t="n"/>
      <c r="J329" s="562" t="n"/>
      <c r="K329" s="562" t="n"/>
      <c r="L329" s="562" t="n"/>
      <c r="M329" s="562" t="n"/>
      <c r="N329" s="562" t="n"/>
      <c r="O329" s="562" t="n"/>
      <c r="P329" s="562" t="n"/>
      <c r="Q329" s="562" t="n"/>
      <c r="R329" s="562" t="n"/>
      <c r="S329" s="562" t="n"/>
      <c r="T329" s="562" t="n"/>
      <c r="U329" s="562" t="n"/>
      <c r="V329" s="562" t="n"/>
      <c r="W329" s="562" t="n"/>
      <c r="X329" s="562" t="n"/>
      <c r="Y329" s="562" t="n"/>
      <c r="Z329" s="562" t="n"/>
    </row>
    <row r="330">
      <c r="A330" s="562" t="n"/>
      <c r="B330" s="562" t="n"/>
      <c r="C330" s="577" t="n"/>
      <c r="D330" s="562" t="n"/>
      <c r="E330" s="562" t="n"/>
      <c r="F330" s="562" t="n"/>
      <c r="G330" s="562" t="n"/>
      <c r="H330" s="562" t="n"/>
      <c r="I330" s="562" t="n"/>
      <c r="J330" s="562" t="n"/>
      <c r="K330" s="562" t="n"/>
      <c r="L330" s="562" t="n"/>
      <c r="M330" s="562" t="n"/>
      <c r="N330" s="562" t="n"/>
      <c r="O330" s="562" t="n"/>
      <c r="P330" s="562" t="n"/>
      <c r="Q330" s="562" t="n"/>
      <c r="R330" s="562" t="n"/>
      <c r="S330" s="562" t="n"/>
      <c r="T330" s="562" t="n"/>
      <c r="U330" s="562" t="n"/>
      <c r="V330" s="562" t="n"/>
      <c r="W330" s="562" t="n"/>
      <c r="X330" s="562" t="n"/>
      <c r="Y330" s="562" t="n"/>
      <c r="Z330" s="562" t="n"/>
    </row>
    <row r="331">
      <c r="A331" s="562" t="n"/>
      <c r="B331" s="562" t="n"/>
      <c r="C331" s="577" t="n"/>
      <c r="D331" s="562" t="n"/>
      <c r="E331" s="562" t="n"/>
      <c r="F331" s="562" t="n"/>
      <c r="G331" s="562" t="n"/>
      <c r="H331" s="562" t="n"/>
      <c r="I331" s="562" t="n"/>
      <c r="J331" s="562" t="n"/>
      <c r="K331" s="562" t="n"/>
      <c r="L331" s="562" t="n"/>
      <c r="M331" s="562" t="n"/>
      <c r="N331" s="562" t="n"/>
      <c r="O331" s="562" t="n"/>
      <c r="P331" s="562" t="n"/>
      <c r="Q331" s="562" t="n"/>
      <c r="R331" s="562" t="n"/>
      <c r="S331" s="562" t="n"/>
      <c r="T331" s="562" t="n"/>
      <c r="U331" s="562" t="n"/>
      <c r="V331" s="562" t="n"/>
      <c r="W331" s="562" t="n"/>
      <c r="X331" s="562" t="n"/>
      <c r="Y331" s="562" t="n"/>
      <c r="Z331" s="562" t="n"/>
    </row>
    <row r="332">
      <c r="A332" s="562" t="n"/>
      <c r="B332" s="562" t="n"/>
      <c r="C332" s="577" t="n"/>
      <c r="D332" s="562" t="n"/>
      <c r="E332" s="562" t="n"/>
      <c r="F332" s="562" t="n"/>
      <c r="G332" s="562" t="n"/>
      <c r="H332" s="562" t="n"/>
      <c r="I332" s="562" t="n"/>
      <c r="J332" s="562" t="n"/>
      <c r="K332" s="562" t="n"/>
      <c r="L332" s="562" t="n"/>
      <c r="M332" s="562" t="n"/>
      <c r="N332" s="562" t="n"/>
      <c r="O332" s="562" t="n"/>
      <c r="P332" s="562" t="n"/>
      <c r="Q332" s="562" t="n"/>
      <c r="R332" s="562" t="n"/>
      <c r="S332" s="562" t="n"/>
      <c r="T332" s="562" t="n"/>
      <c r="U332" s="562" t="n"/>
      <c r="V332" s="562" t="n"/>
      <c r="W332" s="562" t="n"/>
      <c r="X332" s="562" t="n"/>
      <c r="Y332" s="562" t="n"/>
      <c r="Z332" s="562" t="n"/>
    </row>
    <row r="333">
      <c r="A333" s="562" t="n"/>
      <c r="B333" s="562" t="n"/>
      <c r="C333" s="577" t="n"/>
      <c r="D333" s="562" t="n"/>
      <c r="E333" s="562" t="n"/>
      <c r="F333" s="562" t="n"/>
      <c r="G333" s="562" t="n"/>
      <c r="H333" s="562" t="n"/>
      <c r="I333" s="562" t="n"/>
      <c r="J333" s="562" t="n"/>
      <c r="K333" s="562" t="n"/>
      <c r="L333" s="562" t="n"/>
      <c r="M333" s="562" t="n"/>
      <c r="N333" s="562" t="n"/>
      <c r="O333" s="562" t="n"/>
      <c r="P333" s="562" t="n"/>
      <c r="Q333" s="562" t="n"/>
      <c r="R333" s="562" t="n"/>
      <c r="S333" s="562" t="n"/>
      <c r="T333" s="562" t="n"/>
      <c r="U333" s="562" t="n"/>
      <c r="V333" s="562" t="n"/>
      <c r="W333" s="562" t="n"/>
      <c r="X333" s="562" t="n"/>
      <c r="Y333" s="562" t="n"/>
      <c r="Z333" s="562" t="n"/>
    </row>
    <row r="334">
      <c r="A334" s="562" t="n"/>
      <c r="B334" s="562" t="n"/>
      <c r="C334" s="577" t="n"/>
      <c r="D334" s="562" t="n"/>
      <c r="E334" s="562" t="n"/>
      <c r="F334" s="562" t="n"/>
      <c r="G334" s="562" t="n"/>
      <c r="H334" s="562" t="n"/>
      <c r="I334" s="562" t="n"/>
      <c r="J334" s="562" t="n"/>
      <c r="K334" s="562" t="n"/>
      <c r="L334" s="562" t="n"/>
      <c r="M334" s="562" t="n"/>
      <c r="N334" s="562" t="n"/>
      <c r="O334" s="562" t="n"/>
      <c r="P334" s="562" t="n"/>
      <c r="Q334" s="562" t="n"/>
      <c r="R334" s="562" t="n"/>
      <c r="S334" s="562" t="n"/>
      <c r="T334" s="562" t="n"/>
      <c r="U334" s="562" t="n"/>
      <c r="V334" s="562" t="n"/>
      <c r="W334" s="562" t="n"/>
      <c r="X334" s="562" t="n"/>
      <c r="Y334" s="562" t="n"/>
      <c r="Z334" s="562" t="n"/>
    </row>
    <row r="335">
      <c r="A335" s="562" t="n"/>
      <c r="B335" s="562" t="n"/>
      <c r="C335" s="577" t="n"/>
      <c r="D335" s="562" t="n"/>
      <c r="E335" s="562" t="n"/>
      <c r="F335" s="562" t="n"/>
      <c r="G335" s="562" t="n"/>
      <c r="H335" s="562" t="n"/>
      <c r="I335" s="562" t="n"/>
      <c r="J335" s="562" t="n"/>
      <c r="K335" s="562" t="n"/>
      <c r="L335" s="562" t="n"/>
      <c r="M335" s="562" t="n"/>
      <c r="N335" s="562" t="n"/>
      <c r="O335" s="562" t="n"/>
      <c r="P335" s="562" t="n"/>
      <c r="Q335" s="562" t="n"/>
      <c r="R335" s="562" t="n"/>
      <c r="S335" s="562" t="n"/>
      <c r="T335" s="562" t="n"/>
      <c r="U335" s="562" t="n"/>
      <c r="V335" s="562" t="n"/>
      <c r="W335" s="562" t="n"/>
      <c r="X335" s="562" t="n"/>
      <c r="Y335" s="562" t="n"/>
      <c r="Z335" s="562" t="n"/>
    </row>
    <row r="336">
      <c r="A336" s="562" t="n"/>
      <c r="B336" s="562" t="n"/>
      <c r="C336" s="577" t="n"/>
      <c r="D336" s="562" t="n"/>
      <c r="E336" s="562" t="n"/>
      <c r="F336" s="562" t="n"/>
      <c r="G336" s="562" t="n"/>
      <c r="H336" s="562" t="n"/>
      <c r="I336" s="562" t="n"/>
      <c r="J336" s="562" t="n"/>
      <c r="K336" s="562" t="n"/>
      <c r="L336" s="562" t="n"/>
      <c r="M336" s="562" t="n"/>
      <c r="N336" s="562" t="n"/>
      <c r="O336" s="562" t="n"/>
      <c r="P336" s="562" t="n"/>
      <c r="Q336" s="562" t="n"/>
      <c r="R336" s="562" t="n"/>
      <c r="S336" s="562" t="n"/>
      <c r="T336" s="562" t="n"/>
      <c r="U336" s="562" t="n"/>
      <c r="V336" s="562" t="n"/>
      <c r="W336" s="562" t="n"/>
      <c r="X336" s="562" t="n"/>
      <c r="Y336" s="562" t="n"/>
      <c r="Z336" s="562" t="n"/>
    </row>
    <row r="337">
      <c r="A337" s="562" t="n"/>
      <c r="B337" s="562" t="n"/>
      <c r="C337" s="577" t="n"/>
      <c r="D337" s="562" t="n"/>
      <c r="E337" s="562" t="n"/>
      <c r="F337" s="562" t="n"/>
      <c r="G337" s="562" t="n"/>
      <c r="H337" s="562" t="n"/>
      <c r="I337" s="562" t="n"/>
      <c r="J337" s="562" t="n"/>
      <c r="K337" s="562" t="n"/>
      <c r="L337" s="562" t="n"/>
      <c r="M337" s="562" t="n"/>
      <c r="N337" s="562" t="n"/>
      <c r="O337" s="562" t="n"/>
      <c r="P337" s="562" t="n"/>
      <c r="Q337" s="562" t="n"/>
      <c r="R337" s="562" t="n"/>
      <c r="S337" s="562" t="n"/>
      <c r="T337" s="562" t="n"/>
      <c r="U337" s="562" t="n"/>
      <c r="V337" s="562" t="n"/>
      <c r="W337" s="562" t="n"/>
      <c r="X337" s="562" t="n"/>
      <c r="Y337" s="562" t="n"/>
      <c r="Z337" s="562" t="n"/>
    </row>
    <row r="338">
      <c r="A338" s="562" t="n"/>
      <c r="B338" s="562" t="n"/>
      <c r="C338" s="577" t="n"/>
      <c r="D338" s="562" t="n"/>
      <c r="E338" s="562" t="n"/>
      <c r="F338" s="562" t="n"/>
      <c r="G338" s="562" t="n"/>
      <c r="H338" s="562" t="n"/>
      <c r="I338" s="562" t="n"/>
      <c r="J338" s="562" t="n"/>
      <c r="K338" s="562" t="n"/>
      <c r="L338" s="562" t="n"/>
      <c r="M338" s="562" t="n"/>
      <c r="N338" s="562" t="n"/>
      <c r="O338" s="562" t="n"/>
      <c r="P338" s="562" t="n"/>
      <c r="Q338" s="562" t="n"/>
      <c r="R338" s="562" t="n"/>
      <c r="S338" s="562" t="n"/>
      <c r="T338" s="562" t="n"/>
      <c r="U338" s="562" t="n"/>
      <c r="V338" s="562" t="n"/>
      <c r="W338" s="562" t="n"/>
      <c r="X338" s="562" t="n"/>
      <c r="Y338" s="562" t="n"/>
      <c r="Z338" s="562" t="n"/>
    </row>
    <row r="339">
      <c r="A339" s="562" t="n"/>
      <c r="B339" s="562" t="n"/>
      <c r="C339" s="577" t="n"/>
      <c r="D339" s="562" t="n"/>
      <c r="E339" s="562" t="n"/>
      <c r="F339" s="562" t="n"/>
      <c r="G339" s="562" t="n"/>
      <c r="H339" s="562" t="n"/>
      <c r="I339" s="562" t="n"/>
      <c r="J339" s="562" t="n"/>
      <c r="K339" s="562" t="n"/>
      <c r="L339" s="562" t="n"/>
      <c r="M339" s="562" t="n"/>
      <c r="N339" s="562" t="n"/>
      <c r="O339" s="562" t="n"/>
      <c r="P339" s="562" t="n"/>
      <c r="Q339" s="562" t="n"/>
      <c r="R339" s="562" t="n"/>
      <c r="S339" s="562" t="n"/>
      <c r="T339" s="562" t="n"/>
      <c r="U339" s="562" t="n"/>
      <c r="V339" s="562" t="n"/>
      <c r="W339" s="562" t="n"/>
      <c r="X339" s="562" t="n"/>
      <c r="Y339" s="562" t="n"/>
      <c r="Z339" s="562" t="n"/>
    </row>
    <row r="340">
      <c r="A340" s="562" t="n"/>
      <c r="B340" s="562" t="n"/>
      <c r="C340" s="577" t="n"/>
      <c r="D340" s="562" t="n"/>
      <c r="E340" s="562" t="n"/>
      <c r="F340" s="562" t="n"/>
      <c r="G340" s="562" t="n"/>
      <c r="H340" s="562" t="n"/>
      <c r="I340" s="562" t="n"/>
      <c r="J340" s="562" t="n"/>
      <c r="K340" s="562" t="n"/>
      <c r="L340" s="562" t="n"/>
      <c r="M340" s="562" t="n"/>
      <c r="N340" s="562" t="n"/>
      <c r="O340" s="562" t="n"/>
      <c r="P340" s="562" t="n"/>
      <c r="Q340" s="562" t="n"/>
      <c r="R340" s="562" t="n"/>
      <c r="S340" s="562" t="n"/>
      <c r="T340" s="562" t="n"/>
      <c r="U340" s="562" t="n"/>
      <c r="V340" s="562" t="n"/>
      <c r="W340" s="562" t="n"/>
      <c r="X340" s="562" t="n"/>
      <c r="Y340" s="562" t="n"/>
      <c r="Z340" s="562" t="n"/>
    </row>
    <row r="341">
      <c r="A341" s="562" t="n"/>
      <c r="B341" s="562" t="n"/>
      <c r="C341" s="577" t="n"/>
      <c r="D341" s="562" t="n"/>
      <c r="E341" s="562" t="n"/>
      <c r="F341" s="562" t="n"/>
      <c r="G341" s="562" t="n"/>
      <c r="H341" s="562" t="n"/>
      <c r="I341" s="562" t="n"/>
      <c r="J341" s="562" t="n"/>
      <c r="K341" s="562" t="n"/>
      <c r="L341" s="562" t="n"/>
      <c r="M341" s="562" t="n"/>
      <c r="N341" s="562" t="n"/>
      <c r="O341" s="562" t="n"/>
      <c r="P341" s="562" t="n"/>
      <c r="Q341" s="562" t="n"/>
      <c r="R341" s="562" t="n"/>
      <c r="S341" s="562" t="n"/>
      <c r="T341" s="562" t="n"/>
      <c r="U341" s="562" t="n"/>
      <c r="V341" s="562" t="n"/>
      <c r="W341" s="562" t="n"/>
      <c r="X341" s="562" t="n"/>
      <c r="Y341" s="562" t="n"/>
      <c r="Z341" s="562" t="n"/>
    </row>
    <row r="342">
      <c r="A342" s="562" t="n"/>
      <c r="B342" s="562" t="n"/>
      <c r="C342" s="577" t="n"/>
      <c r="D342" s="562" t="n"/>
      <c r="E342" s="562" t="n"/>
      <c r="F342" s="562" t="n"/>
      <c r="G342" s="562" t="n"/>
      <c r="H342" s="562" t="n"/>
      <c r="I342" s="562" t="n"/>
      <c r="J342" s="562" t="n"/>
      <c r="K342" s="562" t="n"/>
      <c r="L342" s="562" t="n"/>
      <c r="M342" s="562" t="n"/>
      <c r="N342" s="562" t="n"/>
      <c r="O342" s="562" t="n"/>
      <c r="P342" s="562" t="n"/>
      <c r="Q342" s="562" t="n"/>
      <c r="R342" s="562" t="n"/>
      <c r="S342" s="562" t="n"/>
      <c r="T342" s="562" t="n"/>
      <c r="U342" s="562" t="n"/>
      <c r="V342" s="562" t="n"/>
      <c r="W342" s="562" t="n"/>
      <c r="X342" s="562" t="n"/>
      <c r="Y342" s="562" t="n"/>
      <c r="Z342" s="562" t="n"/>
    </row>
    <row r="343">
      <c r="A343" s="562" t="n"/>
      <c r="B343" s="562" t="n"/>
      <c r="C343" s="577" t="n"/>
      <c r="D343" s="562" t="n"/>
      <c r="E343" s="562" t="n"/>
      <c r="F343" s="562" t="n"/>
      <c r="G343" s="562" t="n"/>
      <c r="H343" s="562" t="n"/>
      <c r="I343" s="562" t="n"/>
      <c r="J343" s="562" t="n"/>
      <c r="K343" s="562" t="n"/>
      <c r="L343" s="562" t="n"/>
      <c r="M343" s="562" t="n"/>
      <c r="N343" s="562" t="n"/>
      <c r="O343" s="562" t="n"/>
      <c r="P343" s="562" t="n"/>
      <c r="Q343" s="562" t="n"/>
      <c r="R343" s="562" t="n"/>
      <c r="S343" s="562" t="n"/>
      <c r="T343" s="562" t="n"/>
      <c r="U343" s="562" t="n"/>
      <c r="V343" s="562" t="n"/>
      <c r="W343" s="562" t="n"/>
      <c r="X343" s="562" t="n"/>
      <c r="Y343" s="562" t="n"/>
      <c r="Z343" s="562" t="n"/>
    </row>
    <row r="344">
      <c r="A344" s="562" t="n"/>
      <c r="B344" s="562" t="n"/>
      <c r="C344" s="577" t="n"/>
      <c r="D344" s="562" t="n"/>
      <c r="E344" s="562" t="n"/>
      <c r="F344" s="562" t="n"/>
      <c r="G344" s="562" t="n"/>
      <c r="H344" s="562" t="n"/>
      <c r="I344" s="562" t="n"/>
      <c r="J344" s="562" t="n"/>
      <c r="K344" s="562" t="n"/>
      <c r="L344" s="562" t="n"/>
      <c r="M344" s="562" t="n"/>
      <c r="N344" s="562" t="n"/>
      <c r="O344" s="562" t="n"/>
      <c r="P344" s="562" t="n"/>
      <c r="Q344" s="562" t="n"/>
      <c r="R344" s="562" t="n"/>
      <c r="S344" s="562" t="n"/>
      <c r="T344" s="562" t="n"/>
      <c r="U344" s="562" t="n"/>
      <c r="V344" s="562" t="n"/>
      <c r="W344" s="562" t="n"/>
      <c r="X344" s="562" t="n"/>
      <c r="Y344" s="562" t="n"/>
      <c r="Z344" s="562" t="n"/>
    </row>
    <row r="345">
      <c r="A345" s="562" t="n"/>
      <c r="B345" s="562" t="n"/>
      <c r="C345" s="577" t="n"/>
      <c r="D345" s="562" t="n"/>
      <c r="E345" s="562" t="n"/>
      <c r="F345" s="562" t="n"/>
      <c r="G345" s="562" t="n"/>
      <c r="H345" s="562" t="n"/>
      <c r="I345" s="562" t="n"/>
      <c r="J345" s="562" t="n"/>
      <c r="K345" s="562" t="n"/>
      <c r="L345" s="562" t="n"/>
      <c r="M345" s="562" t="n"/>
      <c r="N345" s="562" t="n"/>
      <c r="O345" s="562" t="n"/>
      <c r="P345" s="562" t="n"/>
      <c r="Q345" s="562" t="n"/>
      <c r="R345" s="562" t="n"/>
      <c r="S345" s="562" t="n"/>
      <c r="T345" s="562" t="n"/>
      <c r="U345" s="562" t="n"/>
      <c r="V345" s="562" t="n"/>
      <c r="W345" s="562" t="n"/>
      <c r="X345" s="562" t="n"/>
      <c r="Y345" s="562" t="n"/>
      <c r="Z345" s="562" t="n"/>
    </row>
    <row r="346">
      <c r="A346" s="562" t="n"/>
      <c r="B346" s="562" t="n"/>
      <c r="C346" s="577" t="n"/>
      <c r="D346" s="562" t="n"/>
      <c r="E346" s="562" t="n"/>
      <c r="F346" s="562" t="n"/>
      <c r="G346" s="562" t="n"/>
      <c r="H346" s="562" t="n"/>
      <c r="I346" s="562" t="n"/>
      <c r="J346" s="562" t="n"/>
      <c r="K346" s="562" t="n"/>
      <c r="L346" s="562" t="n"/>
      <c r="M346" s="562" t="n"/>
      <c r="N346" s="562" t="n"/>
      <c r="O346" s="562" t="n"/>
      <c r="P346" s="562" t="n"/>
      <c r="Q346" s="562" t="n"/>
      <c r="R346" s="562" t="n"/>
      <c r="S346" s="562" t="n"/>
      <c r="T346" s="562" t="n"/>
      <c r="U346" s="562" t="n"/>
      <c r="V346" s="562" t="n"/>
      <c r="W346" s="562" t="n"/>
      <c r="X346" s="562" t="n"/>
      <c r="Y346" s="562" t="n"/>
      <c r="Z346" s="562" t="n"/>
    </row>
    <row r="347">
      <c r="A347" s="562" t="n"/>
      <c r="B347" s="562" t="n"/>
      <c r="C347" s="577" t="n"/>
      <c r="D347" s="562" t="n"/>
      <c r="E347" s="562" t="n"/>
      <c r="F347" s="562" t="n"/>
      <c r="G347" s="562" t="n"/>
      <c r="H347" s="562" t="n"/>
      <c r="I347" s="562" t="n"/>
      <c r="J347" s="562" t="n"/>
      <c r="K347" s="562" t="n"/>
      <c r="L347" s="562" t="n"/>
      <c r="M347" s="562" t="n"/>
      <c r="N347" s="562" t="n"/>
      <c r="O347" s="562" t="n"/>
      <c r="P347" s="562" t="n"/>
      <c r="Q347" s="562" t="n"/>
      <c r="R347" s="562" t="n"/>
      <c r="S347" s="562" t="n"/>
      <c r="T347" s="562" t="n"/>
      <c r="U347" s="562" t="n"/>
      <c r="V347" s="562" t="n"/>
      <c r="W347" s="562" t="n"/>
      <c r="X347" s="562" t="n"/>
      <c r="Y347" s="562" t="n"/>
      <c r="Z347" s="562" t="n"/>
    </row>
    <row r="348">
      <c r="A348" s="562" t="n"/>
      <c r="B348" s="562" t="n"/>
      <c r="C348" s="577" t="n"/>
      <c r="D348" s="562" t="n"/>
      <c r="E348" s="562" t="n"/>
      <c r="F348" s="562" t="n"/>
      <c r="G348" s="562" t="n"/>
      <c r="H348" s="562" t="n"/>
      <c r="I348" s="562" t="n"/>
      <c r="J348" s="562" t="n"/>
      <c r="K348" s="562" t="n"/>
      <c r="L348" s="562" t="n"/>
      <c r="M348" s="562" t="n"/>
      <c r="N348" s="562" t="n"/>
      <c r="O348" s="562" t="n"/>
      <c r="P348" s="562" t="n"/>
      <c r="Q348" s="562" t="n"/>
      <c r="R348" s="562" t="n"/>
      <c r="S348" s="562" t="n"/>
      <c r="T348" s="562" t="n"/>
      <c r="U348" s="562" t="n"/>
      <c r="V348" s="562" t="n"/>
      <c r="W348" s="562" t="n"/>
      <c r="X348" s="562" t="n"/>
      <c r="Y348" s="562" t="n"/>
      <c r="Z348" s="562" t="n"/>
    </row>
    <row r="349">
      <c r="A349" s="562" t="n"/>
      <c r="B349" s="562" t="n"/>
      <c r="C349" s="577" t="n"/>
      <c r="D349" s="562" t="n"/>
      <c r="E349" s="562" t="n"/>
      <c r="F349" s="562" t="n"/>
      <c r="G349" s="562" t="n"/>
      <c r="H349" s="562" t="n"/>
      <c r="I349" s="562" t="n"/>
      <c r="J349" s="562" t="n"/>
      <c r="K349" s="562" t="n"/>
      <c r="L349" s="562" t="n"/>
      <c r="M349" s="562" t="n"/>
      <c r="N349" s="562" t="n"/>
      <c r="O349" s="562" t="n"/>
      <c r="P349" s="562" t="n"/>
      <c r="Q349" s="562" t="n"/>
      <c r="R349" s="562" t="n"/>
      <c r="S349" s="562" t="n"/>
      <c r="T349" s="562" t="n"/>
      <c r="U349" s="562" t="n"/>
      <c r="V349" s="562" t="n"/>
      <c r="W349" s="562" t="n"/>
      <c r="X349" s="562" t="n"/>
      <c r="Y349" s="562" t="n"/>
      <c r="Z349" s="562" t="n"/>
    </row>
    <row r="350">
      <c r="A350" s="562" t="n"/>
      <c r="B350" s="562" t="n"/>
      <c r="C350" s="577" t="n"/>
      <c r="D350" s="562" t="n"/>
      <c r="E350" s="562" t="n"/>
      <c r="F350" s="562" t="n"/>
      <c r="G350" s="562" t="n"/>
      <c r="H350" s="562" t="n"/>
      <c r="I350" s="562" t="n"/>
      <c r="J350" s="562" t="n"/>
      <c r="K350" s="562" t="n"/>
      <c r="L350" s="562" t="n"/>
      <c r="M350" s="562" t="n"/>
      <c r="N350" s="562" t="n"/>
      <c r="O350" s="562" t="n"/>
      <c r="P350" s="562" t="n"/>
      <c r="Q350" s="562" t="n"/>
      <c r="R350" s="562" t="n"/>
      <c r="S350" s="562" t="n"/>
      <c r="T350" s="562" t="n"/>
      <c r="U350" s="562" t="n"/>
      <c r="V350" s="562" t="n"/>
      <c r="W350" s="562" t="n"/>
      <c r="X350" s="562" t="n"/>
      <c r="Y350" s="562" t="n"/>
      <c r="Z350" s="562" t="n"/>
    </row>
    <row r="351">
      <c r="A351" s="562" t="n"/>
      <c r="B351" s="562" t="n"/>
      <c r="C351" s="577" t="n"/>
      <c r="D351" s="562" t="n"/>
      <c r="E351" s="562" t="n"/>
      <c r="F351" s="562" t="n"/>
      <c r="G351" s="562" t="n"/>
      <c r="H351" s="562" t="n"/>
      <c r="I351" s="562" t="n"/>
      <c r="J351" s="562" t="n"/>
      <c r="K351" s="562" t="n"/>
      <c r="L351" s="562" t="n"/>
      <c r="M351" s="562" t="n"/>
      <c r="N351" s="562" t="n"/>
      <c r="O351" s="562" t="n"/>
      <c r="P351" s="562" t="n"/>
      <c r="Q351" s="562" t="n"/>
      <c r="R351" s="562" t="n"/>
      <c r="S351" s="562" t="n"/>
      <c r="T351" s="562" t="n"/>
      <c r="U351" s="562" t="n"/>
      <c r="V351" s="562" t="n"/>
      <c r="W351" s="562" t="n"/>
      <c r="X351" s="562" t="n"/>
      <c r="Y351" s="562" t="n"/>
      <c r="Z351" s="562" t="n"/>
    </row>
    <row r="352">
      <c r="A352" s="562" t="n"/>
      <c r="B352" s="562" t="n"/>
      <c r="C352" s="577" t="n"/>
      <c r="D352" s="562" t="n"/>
      <c r="E352" s="562" t="n"/>
      <c r="F352" s="562" t="n"/>
      <c r="G352" s="562" t="n"/>
      <c r="H352" s="562" t="n"/>
      <c r="I352" s="562" t="n"/>
      <c r="J352" s="562" t="n"/>
      <c r="K352" s="562" t="n"/>
      <c r="L352" s="562" t="n"/>
      <c r="M352" s="562" t="n"/>
      <c r="N352" s="562" t="n"/>
      <c r="O352" s="562" t="n"/>
      <c r="P352" s="562" t="n"/>
      <c r="Q352" s="562" t="n"/>
      <c r="R352" s="562" t="n"/>
      <c r="S352" s="562" t="n"/>
      <c r="T352" s="562" t="n"/>
      <c r="U352" s="562" t="n"/>
      <c r="V352" s="562" t="n"/>
      <c r="W352" s="562" t="n"/>
      <c r="X352" s="562" t="n"/>
      <c r="Y352" s="562" t="n"/>
      <c r="Z352" s="562" t="n"/>
    </row>
    <row r="353">
      <c r="A353" s="562" t="n"/>
      <c r="B353" s="562" t="n"/>
      <c r="C353" s="577" t="n"/>
      <c r="D353" s="562" t="n"/>
      <c r="E353" s="562" t="n"/>
      <c r="F353" s="562" t="n"/>
      <c r="G353" s="562" t="n"/>
      <c r="H353" s="562" t="n"/>
      <c r="I353" s="562" t="n"/>
      <c r="J353" s="562" t="n"/>
      <c r="K353" s="562" t="n"/>
      <c r="L353" s="562" t="n"/>
      <c r="M353" s="562" t="n"/>
      <c r="N353" s="562" t="n"/>
      <c r="O353" s="562" t="n"/>
      <c r="P353" s="562" t="n"/>
      <c r="Q353" s="562" t="n"/>
      <c r="R353" s="562" t="n"/>
      <c r="S353" s="562" t="n"/>
      <c r="T353" s="562" t="n"/>
      <c r="U353" s="562" t="n"/>
      <c r="V353" s="562" t="n"/>
      <c r="W353" s="562" t="n"/>
      <c r="X353" s="562" t="n"/>
      <c r="Y353" s="562" t="n"/>
      <c r="Z353" s="562" t="n"/>
    </row>
    <row r="354">
      <c r="A354" s="562" t="n"/>
      <c r="B354" s="562" t="n"/>
      <c r="C354" s="577" t="n"/>
      <c r="D354" s="562" t="n"/>
      <c r="E354" s="562" t="n"/>
      <c r="F354" s="562" t="n"/>
      <c r="G354" s="562" t="n"/>
      <c r="H354" s="562" t="n"/>
      <c r="I354" s="562" t="n"/>
      <c r="J354" s="562" t="n"/>
      <c r="K354" s="562" t="n"/>
      <c r="L354" s="562" t="n"/>
      <c r="M354" s="562" t="n"/>
      <c r="N354" s="562" t="n"/>
      <c r="O354" s="562" t="n"/>
      <c r="P354" s="562" t="n"/>
      <c r="Q354" s="562" t="n"/>
      <c r="R354" s="562" t="n"/>
      <c r="S354" s="562" t="n"/>
      <c r="T354" s="562" t="n"/>
      <c r="U354" s="562" t="n"/>
      <c r="V354" s="562" t="n"/>
      <c r="W354" s="562" t="n"/>
      <c r="X354" s="562" t="n"/>
      <c r="Y354" s="562" t="n"/>
      <c r="Z354" s="562" t="n"/>
    </row>
    <row r="355">
      <c r="A355" s="562" t="n"/>
      <c r="B355" s="562" t="n"/>
      <c r="C355" s="577" t="n"/>
      <c r="D355" s="562" t="n"/>
      <c r="E355" s="562" t="n"/>
      <c r="F355" s="562" t="n"/>
      <c r="G355" s="562" t="n"/>
      <c r="H355" s="562" t="n"/>
      <c r="I355" s="562" t="n"/>
      <c r="J355" s="562" t="n"/>
      <c r="K355" s="562" t="n"/>
      <c r="L355" s="562" t="n"/>
      <c r="M355" s="562" t="n"/>
      <c r="N355" s="562" t="n"/>
      <c r="O355" s="562" t="n"/>
      <c r="P355" s="562" t="n"/>
      <c r="Q355" s="562" t="n"/>
      <c r="R355" s="562" t="n"/>
      <c r="S355" s="562" t="n"/>
      <c r="T355" s="562" t="n"/>
      <c r="U355" s="562" t="n"/>
      <c r="V355" s="562" t="n"/>
      <c r="W355" s="562" t="n"/>
      <c r="X355" s="562" t="n"/>
      <c r="Y355" s="562" t="n"/>
      <c r="Z355" s="562" t="n"/>
    </row>
    <row r="356">
      <c r="A356" s="562" t="n"/>
      <c r="B356" s="562" t="n"/>
      <c r="C356" s="577" t="n"/>
      <c r="D356" s="562" t="n"/>
      <c r="E356" s="562" t="n"/>
      <c r="F356" s="562" t="n"/>
      <c r="G356" s="562" t="n"/>
      <c r="H356" s="562" t="n"/>
      <c r="I356" s="562" t="n"/>
      <c r="J356" s="562" t="n"/>
      <c r="K356" s="562" t="n"/>
      <c r="L356" s="562" t="n"/>
      <c r="M356" s="562" t="n"/>
      <c r="N356" s="562" t="n"/>
      <c r="O356" s="562" t="n"/>
      <c r="P356" s="562" t="n"/>
      <c r="Q356" s="562" t="n"/>
      <c r="R356" s="562" t="n"/>
      <c r="S356" s="562" t="n"/>
      <c r="T356" s="562" t="n"/>
      <c r="U356" s="562" t="n"/>
      <c r="V356" s="562" t="n"/>
      <c r="W356" s="562" t="n"/>
      <c r="X356" s="562" t="n"/>
      <c r="Y356" s="562" t="n"/>
      <c r="Z356" s="562" t="n"/>
    </row>
    <row r="357">
      <c r="A357" s="562" t="n"/>
      <c r="B357" s="562" t="n"/>
      <c r="C357" s="577" t="n"/>
      <c r="D357" s="562" t="n"/>
      <c r="E357" s="562" t="n"/>
      <c r="F357" s="562" t="n"/>
      <c r="G357" s="562" t="n"/>
      <c r="H357" s="562" t="n"/>
      <c r="I357" s="562" t="n"/>
      <c r="J357" s="562" t="n"/>
      <c r="K357" s="562" t="n"/>
      <c r="L357" s="562" t="n"/>
      <c r="M357" s="562" t="n"/>
      <c r="N357" s="562" t="n"/>
      <c r="O357" s="562" t="n"/>
      <c r="P357" s="562" t="n"/>
      <c r="Q357" s="562" t="n"/>
      <c r="R357" s="562" t="n"/>
      <c r="S357" s="562" t="n"/>
      <c r="T357" s="562" t="n"/>
      <c r="U357" s="562" t="n"/>
      <c r="V357" s="562" t="n"/>
      <c r="W357" s="562" t="n"/>
      <c r="X357" s="562" t="n"/>
      <c r="Y357" s="562" t="n"/>
      <c r="Z357" s="562" t="n"/>
    </row>
    <row r="358">
      <c r="A358" s="562" t="n"/>
      <c r="B358" s="562" t="n"/>
      <c r="C358" s="577" t="n"/>
      <c r="D358" s="562" t="n"/>
      <c r="E358" s="562" t="n"/>
      <c r="F358" s="562" t="n"/>
      <c r="G358" s="562" t="n"/>
      <c r="H358" s="562" t="n"/>
      <c r="I358" s="562" t="n"/>
      <c r="J358" s="562" t="n"/>
      <c r="K358" s="562" t="n"/>
      <c r="L358" s="562" t="n"/>
      <c r="M358" s="562" t="n"/>
      <c r="N358" s="562" t="n"/>
      <c r="O358" s="562" t="n"/>
      <c r="P358" s="562" t="n"/>
      <c r="Q358" s="562" t="n"/>
      <c r="R358" s="562" t="n"/>
      <c r="S358" s="562" t="n"/>
      <c r="T358" s="562" t="n"/>
      <c r="U358" s="562" t="n"/>
      <c r="V358" s="562" t="n"/>
      <c r="W358" s="562" t="n"/>
      <c r="X358" s="562" t="n"/>
      <c r="Y358" s="562" t="n"/>
      <c r="Z358" s="562" t="n"/>
    </row>
    <row r="359">
      <c r="A359" s="562" t="n"/>
      <c r="B359" s="562" t="n"/>
      <c r="C359" s="577" t="n"/>
      <c r="D359" s="562" t="n"/>
      <c r="E359" s="562" t="n"/>
      <c r="F359" s="562" t="n"/>
      <c r="G359" s="562" t="n"/>
      <c r="H359" s="562" t="n"/>
      <c r="I359" s="562" t="n"/>
      <c r="J359" s="562" t="n"/>
      <c r="K359" s="562" t="n"/>
      <c r="L359" s="562" t="n"/>
      <c r="M359" s="562" t="n"/>
      <c r="N359" s="562" t="n"/>
      <c r="O359" s="562" t="n"/>
      <c r="P359" s="562" t="n"/>
      <c r="Q359" s="562" t="n"/>
      <c r="R359" s="562" t="n"/>
      <c r="S359" s="562" t="n"/>
      <c r="T359" s="562" t="n"/>
      <c r="U359" s="562" t="n"/>
      <c r="V359" s="562" t="n"/>
      <c r="W359" s="562" t="n"/>
      <c r="X359" s="562" t="n"/>
      <c r="Y359" s="562" t="n"/>
      <c r="Z359" s="562" t="n"/>
    </row>
    <row r="360">
      <c r="A360" s="562" t="n"/>
      <c r="B360" s="562" t="n"/>
      <c r="C360" s="577" t="n"/>
      <c r="D360" s="562" t="n"/>
      <c r="E360" s="562" t="n"/>
      <c r="F360" s="562" t="n"/>
      <c r="G360" s="562" t="n"/>
      <c r="H360" s="562" t="n"/>
      <c r="I360" s="562" t="n"/>
      <c r="J360" s="562" t="n"/>
      <c r="K360" s="562" t="n"/>
      <c r="L360" s="562" t="n"/>
      <c r="M360" s="562" t="n"/>
      <c r="N360" s="562" t="n"/>
      <c r="O360" s="562" t="n"/>
      <c r="P360" s="562" t="n"/>
      <c r="Q360" s="562" t="n"/>
      <c r="R360" s="562" t="n"/>
      <c r="S360" s="562" t="n"/>
      <c r="T360" s="562" t="n"/>
      <c r="U360" s="562" t="n"/>
      <c r="V360" s="562" t="n"/>
      <c r="W360" s="562" t="n"/>
      <c r="X360" s="562" t="n"/>
      <c r="Y360" s="562" t="n"/>
      <c r="Z360" s="562" t="n"/>
    </row>
    <row r="361">
      <c r="A361" s="562" t="n"/>
      <c r="B361" s="562" t="n"/>
      <c r="C361" s="577" t="n"/>
      <c r="D361" s="562" t="n"/>
      <c r="E361" s="562" t="n"/>
      <c r="F361" s="562" t="n"/>
      <c r="G361" s="562" t="n"/>
      <c r="H361" s="562" t="n"/>
      <c r="I361" s="562" t="n"/>
      <c r="J361" s="562" t="n"/>
      <c r="K361" s="562" t="n"/>
      <c r="L361" s="562" t="n"/>
      <c r="M361" s="562" t="n"/>
      <c r="N361" s="562" t="n"/>
      <c r="O361" s="562" t="n"/>
      <c r="P361" s="562" t="n"/>
      <c r="Q361" s="562" t="n"/>
      <c r="R361" s="562" t="n"/>
      <c r="S361" s="562" t="n"/>
      <c r="T361" s="562" t="n"/>
      <c r="U361" s="562" t="n"/>
      <c r="V361" s="562" t="n"/>
      <c r="W361" s="562" t="n"/>
      <c r="X361" s="562" t="n"/>
      <c r="Y361" s="562" t="n"/>
      <c r="Z361" s="562" t="n"/>
    </row>
    <row r="362">
      <c r="A362" s="562" t="n"/>
      <c r="B362" s="562" t="n"/>
      <c r="C362" s="577" t="n"/>
      <c r="D362" s="562" t="n"/>
      <c r="E362" s="562" t="n"/>
      <c r="F362" s="562" t="n"/>
      <c r="G362" s="562" t="n"/>
      <c r="H362" s="562" t="n"/>
      <c r="I362" s="562" t="n"/>
      <c r="J362" s="562" t="n"/>
      <c r="K362" s="562" t="n"/>
      <c r="L362" s="562" t="n"/>
      <c r="M362" s="562" t="n"/>
      <c r="N362" s="562" t="n"/>
      <c r="O362" s="562" t="n"/>
      <c r="P362" s="562" t="n"/>
      <c r="Q362" s="562" t="n"/>
      <c r="R362" s="562" t="n"/>
      <c r="S362" s="562" t="n"/>
      <c r="T362" s="562" t="n"/>
      <c r="U362" s="562" t="n"/>
      <c r="V362" s="562" t="n"/>
      <c r="W362" s="562" t="n"/>
      <c r="X362" s="562" t="n"/>
      <c r="Y362" s="562" t="n"/>
      <c r="Z362" s="562" t="n"/>
    </row>
    <row r="363">
      <c r="A363" s="562" t="n"/>
      <c r="B363" s="562" t="n"/>
      <c r="C363" s="577" t="n"/>
      <c r="D363" s="562" t="n"/>
      <c r="E363" s="562" t="n"/>
      <c r="F363" s="562" t="n"/>
      <c r="G363" s="562" t="n"/>
      <c r="H363" s="562" t="n"/>
      <c r="I363" s="562" t="n"/>
      <c r="J363" s="562" t="n"/>
      <c r="K363" s="562" t="n"/>
      <c r="L363" s="562" t="n"/>
      <c r="M363" s="562" t="n"/>
      <c r="N363" s="562" t="n"/>
      <c r="O363" s="562" t="n"/>
      <c r="P363" s="562" t="n"/>
      <c r="Q363" s="562" t="n"/>
      <c r="R363" s="562" t="n"/>
      <c r="S363" s="562" t="n"/>
      <c r="T363" s="562" t="n"/>
      <c r="U363" s="562" t="n"/>
      <c r="V363" s="562" t="n"/>
      <c r="W363" s="562" t="n"/>
      <c r="X363" s="562" t="n"/>
      <c r="Y363" s="562" t="n"/>
      <c r="Z363" s="562" t="n"/>
    </row>
    <row r="364">
      <c r="A364" s="562" t="n"/>
      <c r="B364" s="562" t="n"/>
      <c r="C364" s="577" t="n"/>
      <c r="D364" s="562" t="n"/>
      <c r="E364" s="562" t="n"/>
      <c r="F364" s="562" t="n"/>
      <c r="G364" s="562" t="n"/>
      <c r="H364" s="562" t="n"/>
      <c r="I364" s="562" t="n"/>
      <c r="J364" s="562" t="n"/>
      <c r="K364" s="562" t="n"/>
      <c r="L364" s="562" t="n"/>
      <c r="M364" s="562" t="n"/>
      <c r="N364" s="562" t="n"/>
      <c r="O364" s="562" t="n"/>
      <c r="P364" s="562" t="n"/>
      <c r="Q364" s="562" t="n"/>
      <c r="R364" s="562" t="n"/>
      <c r="S364" s="562" t="n"/>
      <c r="T364" s="562" t="n"/>
      <c r="U364" s="562" t="n"/>
      <c r="V364" s="562" t="n"/>
      <c r="W364" s="562" t="n"/>
      <c r="X364" s="562" t="n"/>
      <c r="Y364" s="562" t="n"/>
      <c r="Z364" s="562" t="n"/>
    </row>
    <row r="365">
      <c r="A365" s="562" t="n"/>
      <c r="B365" s="562" t="n"/>
      <c r="C365" s="577" t="n"/>
      <c r="D365" s="562" t="n"/>
      <c r="E365" s="562" t="n"/>
      <c r="F365" s="562" t="n"/>
      <c r="G365" s="562" t="n"/>
      <c r="H365" s="562" t="n"/>
      <c r="I365" s="562" t="n"/>
      <c r="J365" s="562" t="n"/>
      <c r="K365" s="562" t="n"/>
      <c r="L365" s="562" t="n"/>
      <c r="M365" s="562" t="n"/>
      <c r="N365" s="562" t="n"/>
      <c r="O365" s="562" t="n"/>
      <c r="P365" s="562" t="n"/>
      <c r="Q365" s="562" t="n"/>
      <c r="R365" s="562" t="n"/>
      <c r="S365" s="562" t="n"/>
      <c r="T365" s="562" t="n"/>
      <c r="U365" s="562" t="n"/>
      <c r="V365" s="562" t="n"/>
      <c r="W365" s="562" t="n"/>
      <c r="X365" s="562" t="n"/>
      <c r="Y365" s="562" t="n"/>
      <c r="Z365" s="562" t="n"/>
    </row>
    <row r="366">
      <c r="A366" s="562" t="n"/>
      <c r="B366" s="562" t="n"/>
      <c r="C366" s="577" t="n"/>
      <c r="D366" s="562" t="n"/>
      <c r="E366" s="562" t="n"/>
      <c r="F366" s="562" t="n"/>
      <c r="G366" s="562" t="n"/>
      <c r="H366" s="562" t="n"/>
      <c r="I366" s="562" t="n"/>
      <c r="J366" s="562" t="n"/>
      <c r="K366" s="562" t="n"/>
      <c r="L366" s="562" t="n"/>
      <c r="M366" s="562" t="n"/>
      <c r="N366" s="562" t="n"/>
      <c r="O366" s="562" t="n"/>
      <c r="P366" s="562" t="n"/>
      <c r="Q366" s="562" t="n"/>
      <c r="R366" s="562" t="n"/>
      <c r="S366" s="562" t="n"/>
      <c r="T366" s="562" t="n"/>
      <c r="U366" s="562" t="n"/>
      <c r="V366" s="562" t="n"/>
      <c r="W366" s="562" t="n"/>
      <c r="X366" s="562" t="n"/>
      <c r="Y366" s="562" t="n"/>
      <c r="Z366" s="562" t="n"/>
    </row>
    <row r="367">
      <c r="A367" s="562" t="n"/>
      <c r="B367" s="562" t="n"/>
      <c r="C367" s="577" t="n"/>
      <c r="D367" s="562" t="n"/>
      <c r="E367" s="562" t="n"/>
      <c r="F367" s="562" t="n"/>
      <c r="G367" s="562" t="n"/>
      <c r="H367" s="562" t="n"/>
      <c r="I367" s="562" t="n"/>
      <c r="J367" s="562" t="n"/>
      <c r="K367" s="562" t="n"/>
      <c r="L367" s="562" t="n"/>
      <c r="M367" s="562" t="n"/>
      <c r="N367" s="562" t="n"/>
      <c r="O367" s="562" t="n"/>
      <c r="P367" s="562" t="n"/>
      <c r="Q367" s="562" t="n"/>
      <c r="R367" s="562" t="n"/>
      <c r="S367" s="562" t="n"/>
      <c r="T367" s="562" t="n"/>
      <c r="U367" s="562" t="n"/>
      <c r="V367" s="562" t="n"/>
      <c r="W367" s="562" t="n"/>
      <c r="X367" s="562" t="n"/>
      <c r="Y367" s="562" t="n"/>
      <c r="Z367" s="562" t="n"/>
    </row>
    <row r="368">
      <c r="A368" s="562" t="n"/>
      <c r="B368" s="562" t="n"/>
      <c r="C368" s="577" t="n"/>
      <c r="D368" s="562" t="n"/>
      <c r="E368" s="562" t="n"/>
      <c r="F368" s="562" t="n"/>
      <c r="G368" s="562" t="n"/>
      <c r="H368" s="562" t="n"/>
      <c r="I368" s="562" t="n"/>
      <c r="J368" s="562" t="n"/>
      <c r="K368" s="562" t="n"/>
      <c r="L368" s="562" t="n"/>
      <c r="M368" s="562" t="n"/>
      <c r="N368" s="562" t="n"/>
      <c r="O368" s="562" t="n"/>
      <c r="P368" s="562" t="n"/>
      <c r="Q368" s="562" t="n"/>
      <c r="R368" s="562" t="n"/>
      <c r="S368" s="562" t="n"/>
      <c r="T368" s="562" t="n"/>
      <c r="U368" s="562" t="n"/>
      <c r="V368" s="562" t="n"/>
      <c r="W368" s="562" t="n"/>
      <c r="X368" s="562" t="n"/>
      <c r="Y368" s="562" t="n"/>
      <c r="Z368" s="562" t="n"/>
    </row>
    <row r="369">
      <c r="A369" s="562" t="n"/>
      <c r="B369" s="562" t="n"/>
      <c r="C369" s="577" t="n"/>
      <c r="D369" s="562" t="n"/>
      <c r="E369" s="562" t="n"/>
      <c r="F369" s="562" t="n"/>
      <c r="G369" s="562" t="n"/>
      <c r="H369" s="562" t="n"/>
      <c r="I369" s="562" t="n"/>
      <c r="J369" s="562" t="n"/>
      <c r="K369" s="562" t="n"/>
      <c r="L369" s="562" t="n"/>
      <c r="M369" s="562" t="n"/>
      <c r="N369" s="562" t="n"/>
      <c r="O369" s="562" t="n"/>
      <c r="P369" s="562" t="n"/>
      <c r="Q369" s="562" t="n"/>
      <c r="R369" s="562" t="n"/>
      <c r="S369" s="562" t="n"/>
      <c r="T369" s="562" t="n"/>
      <c r="U369" s="562" t="n"/>
      <c r="V369" s="562" t="n"/>
      <c r="W369" s="562" t="n"/>
      <c r="X369" s="562" t="n"/>
      <c r="Y369" s="562" t="n"/>
      <c r="Z369" s="562" t="n"/>
    </row>
    <row r="370">
      <c r="A370" s="562" t="n"/>
      <c r="B370" s="562" t="n"/>
      <c r="C370" s="577" t="n"/>
      <c r="D370" s="562" t="n"/>
      <c r="E370" s="562" t="n"/>
      <c r="F370" s="562" t="n"/>
      <c r="G370" s="562" t="n"/>
      <c r="H370" s="562" t="n"/>
      <c r="I370" s="562" t="n"/>
      <c r="J370" s="562" t="n"/>
      <c r="K370" s="562" t="n"/>
      <c r="L370" s="562" t="n"/>
      <c r="M370" s="562" t="n"/>
      <c r="N370" s="562" t="n"/>
      <c r="O370" s="562" t="n"/>
      <c r="P370" s="562" t="n"/>
      <c r="Q370" s="562" t="n"/>
      <c r="R370" s="562" t="n"/>
      <c r="S370" s="562" t="n"/>
      <c r="T370" s="562" t="n"/>
      <c r="U370" s="562" t="n"/>
      <c r="V370" s="562" t="n"/>
      <c r="W370" s="562" t="n"/>
      <c r="X370" s="562" t="n"/>
      <c r="Y370" s="562" t="n"/>
      <c r="Z370" s="562" t="n"/>
    </row>
    <row r="371">
      <c r="A371" s="562" t="n"/>
      <c r="B371" s="562" t="n"/>
      <c r="C371" s="577" t="n"/>
      <c r="D371" s="562" t="n"/>
      <c r="E371" s="562" t="n"/>
      <c r="F371" s="562" t="n"/>
      <c r="G371" s="562" t="n"/>
      <c r="H371" s="562" t="n"/>
      <c r="I371" s="562" t="n"/>
      <c r="J371" s="562" t="n"/>
      <c r="K371" s="562" t="n"/>
      <c r="L371" s="562" t="n"/>
      <c r="M371" s="562" t="n"/>
      <c r="N371" s="562" t="n"/>
      <c r="O371" s="562" t="n"/>
      <c r="P371" s="562" t="n"/>
      <c r="Q371" s="562" t="n"/>
      <c r="R371" s="562" t="n"/>
      <c r="S371" s="562" t="n"/>
      <c r="T371" s="562" t="n"/>
      <c r="U371" s="562" t="n"/>
      <c r="V371" s="562" t="n"/>
      <c r="W371" s="562" t="n"/>
      <c r="X371" s="562" t="n"/>
      <c r="Y371" s="562" t="n"/>
      <c r="Z371" s="562" t="n"/>
    </row>
    <row r="372">
      <c r="A372" s="562" t="n"/>
      <c r="B372" s="562" t="n"/>
      <c r="C372" s="577" t="n"/>
      <c r="D372" s="562" t="n"/>
      <c r="E372" s="562" t="n"/>
      <c r="F372" s="562" t="n"/>
      <c r="G372" s="562" t="n"/>
      <c r="H372" s="562" t="n"/>
      <c r="I372" s="562" t="n"/>
      <c r="J372" s="562" t="n"/>
      <c r="K372" s="562" t="n"/>
      <c r="L372" s="562" t="n"/>
      <c r="M372" s="562" t="n"/>
      <c r="N372" s="562" t="n"/>
      <c r="O372" s="562" t="n"/>
      <c r="P372" s="562" t="n"/>
      <c r="Q372" s="562" t="n"/>
      <c r="R372" s="562" t="n"/>
      <c r="S372" s="562" t="n"/>
      <c r="T372" s="562" t="n"/>
      <c r="U372" s="562" t="n"/>
      <c r="V372" s="562" t="n"/>
      <c r="W372" s="562" t="n"/>
      <c r="X372" s="562" t="n"/>
      <c r="Y372" s="562" t="n"/>
      <c r="Z372" s="562" t="n"/>
    </row>
    <row r="373">
      <c r="A373" s="562" t="n"/>
      <c r="B373" s="562" t="n"/>
      <c r="C373" s="577" t="n"/>
      <c r="D373" s="562" t="n"/>
      <c r="E373" s="562" t="n"/>
      <c r="F373" s="562" t="n"/>
      <c r="G373" s="562" t="n"/>
      <c r="H373" s="562" t="n"/>
      <c r="I373" s="562" t="n"/>
      <c r="J373" s="562" t="n"/>
      <c r="K373" s="562" t="n"/>
      <c r="L373" s="562" t="n"/>
      <c r="M373" s="562" t="n"/>
      <c r="N373" s="562" t="n"/>
      <c r="O373" s="562" t="n"/>
      <c r="P373" s="562" t="n"/>
      <c r="Q373" s="562" t="n"/>
      <c r="R373" s="562" t="n"/>
      <c r="S373" s="562" t="n"/>
      <c r="T373" s="562" t="n"/>
      <c r="U373" s="562" t="n"/>
      <c r="V373" s="562" t="n"/>
      <c r="W373" s="562" t="n"/>
      <c r="X373" s="562" t="n"/>
      <c r="Y373" s="562" t="n"/>
      <c r="Z373" s="562" t="n"/>
    </row>
    <row r="374">
      <c r="A374" s="562" t="n"/>
      <c r="B374" s="562" t="n"/>
      <c r="C374" s="577" t="n"/>
      <c r="D374" s="562" t="n"/>
      <c r="E374" s="562" t="n"/>
      <c r="F374" s="562" t="n"/>
      <c r="G374" s="562" t="n"/>
      <c r="H374" s="562" t="n"/>
      <c r="I374" s="562" t="n"/>
      <c r="J374" s="562" t="n"/>
      <c r="K374" s="562" t="n"/>
      <c r="L374" s="562" t="n"/>
      <c r="M374" s="562" t="n"/>
      <c r="N374" s="562" t="n"/>
      <c r="O374" s="562" t="n"/>
      <c r="P374" s="562" t="n"/>
      <c r="Q374" s="562" t="n"/>
      <c r="R374" s="562" t="n"/>
      <c r="S374" s="562" t="n"/>
      <c r="T374" s="562" t="n"/>
      <c r="U374" s="562" t="n"/>
      <c r="V374" s="562" t="n"/>
      <c r="W374" s="562" t="n"/>
      <c r="X374" s="562" t="n"/>
      <c r="Y374" s="562" t="n"/>
      <c r="Z374" s="562" t="n"/>
    </row>
    <row r="375">
      <c r="A375" s="562" t="n"/>
      <c r="B375" s="562" t="n"/>
      <c r="C375" s="577" t="n"/>
      <c r="D375" s="562" t="n"/>
      <c r="E375" s="562" t="n"/>
      <c r="F375" s="562" t="n"/>
      <c r="G375" s="562" t="n"/>
      <c r="H375" s="562" t="n"/>
      <c r="I375" s="562" t="n"/>
      <c r="J375" s="562" t="n"/>
      <c r="K375" s="562" t="n"/>
      <c r="L375" s="562" t="n"/>
      <c r="M375" s="562" t="n"/>
      <c r="N375" s="562" t="n"/>
      <c r="O375" s="562" t="n"/>
      <c r="P375" s="562" t="n"/>
      <c r="Q375" s="562" t="n"/>
      <c r="R375" s="562" t="n"/>
      <c r="S375" s="562" t="n"/>
      <c r="T375" s="562" t="n"/>
      <c r="U375" s="562" t="n"/>
      <c r="V375" s="562" t="n"/>
      <c r="W375" s="562" t="n"/>
      <c r="X375" s="562" t="n"/>
      <c r="Y375" s="562" t="n"/>
      <c r="Z375" s="562" t="n"/>
    </row>
    <row r="376">
      <c r="A376" s="562" t="n"/>
      <c r="B376" s="562" t="n"/>
      <c r="C376" s="577" t="n"/>
      <c r="D376" s="562" t="n"/>
      <c r="E376" s="562" t="n"/>
      <c r="F376" s="562" t="n"/>
      <c r="G376" s="562" t="n"/>
      <c r="H376" s="562" t="n"/>
      <c r="I376" s="562" t="n"/>
      <c r="J376" s="562" t="n"/>
      <c r="K376" s="562" t="n"/>
      <c r="L376" s="562" t="n"/>
      <c r="M376" s="562" t="n"/>
      <c r="N376" s="562" t="n"/>
      <c r="O376" s="562" t="n"/>
      <c r="P376" s="562" t="n"/>
      <c r="Q376" s="562" t="n"/>
      <c r="R376" s="562" t="n"/>
      <c r="S376" s="562" t="n"/>
      <c r="T376" s="562" t="n"/>
      <c r="U376" s="562" t="n"/>
      <c r="V376" s="562" t="n"/>
      <c r="W376" s="562" t="n"/>
      <c r="X376" s="562" t="n"/>
      <c r="Y376" s="562" t="n"/>
      <c r="Z376" s="562" t="n"/>
    </row>
    <row r="377">
      <c r="A377" s="562" t="n"/>
      <c r="B377" s="562" t="n"/>
      <c r="C377" s="577" t="n"/>
      <c r="D377" s="562" t="n"/>
      <c r="E377" s="562" t="n"/>
      <c r="F377" s="562" t="n"/>
      <c r="G377" s="562" t="n"/>
      <c r="H377" s="562" t="n"/>
      <c r="I377" s="562" t="n"/>
      <c r="J377" s="562" t="n"/>
      <c r="K377" s="562" t="n"/>
      <c r="L377" s="562" t="n"/>
      <c r="M377" s="562" t="n"/>
      <c r="N377" s="562" t="n"/>
      <c r="O377" s="562" t="n"/>
      <c r="P377" s="562" t="n"/>
      <c r="Q377" s="562" t="n"/>
      <c r="R377" s="562" t="n"/>
      <c r="S377" s="562" t="n"/>
      <c r="T377" s="562" t="n"/>
      <c r="U377" s="562" t="n"/>
      <c r="V377" s="562" t="n"/>
      <c r="W377" s="562" t="n"/>
      <c r="X377" s="562" t="n"/>
      <c r="Y377" s="562" t="n"/>
      <c r="Z377" s="562" t="n"/>
    </row>
    <row r="378">
      <c r="A378" s="562" t="n"/>
      <c r="B378" s="562" t="n"/>
      <c r="C378" s="577" t="n"/>
      <c r="D378" s="562" t="n"/>
      <c r="E378" s="562" t="n"/>
      <c r="F378" s="562" t="n"/>
      <c r="G378" s="562" t="n"/>
      <c r="H378" s="562" t="n"/>
      <c r="I378" s="562" t="n"/>
      <c r="J378" s="562" t="n"/>
      <c r="K378" s="562" t="n"/>
      <c r="L378" s="562" t="n"/>
      <c r="M378" s="562" t="n"/>
      <c r="N378" s="562" t="n"/>
      <c r="O378" s="562" t="n"/>
      <c r="P378" s="562" t="n"/>
      <c r="Q378" s="562" t="n"/>
      <c r="R378" s="562" t="n"/>
      <c r="S378" s="562" t="n"/>
      <c r="T378" s="562" t="n"/>
      <c r="U378" s="562" t="n"/>
      <c r="V378" s="562" t="n"/>
      <c r="W378" s="562" t="n"/>
      <c r="X378" s="562" t="n"/>
      <c r="Y378" s="562" t="n"/>
      <c r="Z378" s="562" t="n"/>
    </row>
    <row r="379">
      <c r="A379" s="562" t="n"/>
      <c r="B379" s="562" t="n"/>
      <c r="C379" s="577" t="n"/>
      <c r="D379" s="562" t="n"/>
      <c r="E379" s="562" t="n"/>
      <c r="F379" s="562" t="n"/>
      <c r="G379" s="562" t="n"/>
      <c r="H379" s="562" t="n"/>
      <c r="I379" s="562" t="n"/>
      <c r="J379" s="562" t="n"/>
      <c r="K379" s="562" t="n"/>
      <c r="L379" s="562" t="n"/>
      <c r="M379" s="562" t="n"/>
      <c r="N379" s="562" t="n"/>
      <c r="O379" s="562" t="n"/>
      <c r="P379" s="562" t="n"/>
      <c r="Q379" s="562" t="n"/>
      <c r="R379" s="562" t="n"/>
      <c r="S379" s="562" t="n"/>
      <c r="T379" s="562" t="n"/>
      <c r="U379" s="562" t="n"/>
      <c r="V379" s="562" t="n"/>
      <c r="W379" s="562" t="n"/>
      <c r="X379" s="562" t="n"/>
      <c r="Y379" s="562" t="n"/>
      <c r="Z379" s="562" t="n"/>
    </row>
    <row r="380">
      <c r="A380" s="562" t="n"/>
      <c r="B380" s="562" t="n"/>
      <c r="C380" s="577" t="n"/>
      <c r="D380" s="562" t="n"/>
      <c r="E380" s="562" t="n"/>
      <c r="F380" s="562" t="n"/>
      <c r="G380" s="562" t="n"/>
      <c r="H380" s="562" t="n"/>
      <c r="I380" s="562" t="n"/>
      <c r="J380" s="562" t="n"/>
      <c r="K380" s="562" t="n"/>
      <c r="L380" s="562" t="n"/>
      <c r="M380" s="562" t="n"/>
      <c r="N380" s="562" t="n"/>
      <c r="O380" s="562" t="n"/>
      <c r="P380" s="562" t="n"/>
      <c r="Q380" s="562" t="n"/>
      <c r="R380" s="562" t="n"/>
      <c r="S380" s="562" t="n"/>
      <c r="T380" s="562" t="n"/>
      <c r="U380" s="562" t="n"/>
      <c r="V380" s="562" t="n"/>
      <c r="W380" s="562" t="n"/>
      <c r="X380" s="562" t="n"/>
      <c r="Y380" s="562" t="n"/>
      <c r="Z380" s="562" t="n"/>
    </row>
    <row r="381">
      <c r="A381" s="562" t="n"/>
      <c r="B381" s="562" t="n"/>
      <c r="C381" s="577" t="n"/>
      <c r="D381" s="562" t="n"/>
      <c r="E381" s="562" t="n"/>
      <c r="F381" s="562" t="n"/>
      <c r="G381" s="562" t="n"/>
      <c r="H381" s="562" t="n"/>
      <c r="I381" s="562" t="n"/>
      <c r="J381" s="562" t="n"/>
      <c r="K381" s="562" t="n"/>
      <c r="L381" s="562" t="n"/>
      <c r="M381" s="562" t="n"/>
      <c r="N381" s="562" t="n"/>
      <c r="O381" s="562" t="n"/>
      <c r="P381" s="562" t="n"/>
      <c r="Q381" s="562" t="n"/>
      <c r="R381" s="562" t="n"/>
      <c r="S381" s="562" t="n"/>
      <c r="T381" s="562" t="n"/>
      <c r="U381" s="562" t="n"/>
      <c r="V381" s="562" t="n"/>
      <c r="W381" s="562" t="n"/>
      <c r="X381" s="562" t="n"/>
      <c r="Y381" s="562" t="n"/>
      <c r="Z381" s="562" t="n"/>
    </row>
    <row r="382">
      <c r="A382" s="562" t="n"/>
      <c r="B382" s="562" t="n"/>
      <c r="C382" s="577" t="n"/>
      <c r="D382" s="562" t="n"/>
      <c r="E382" s="562" t="n"/>
      <c r="F382" s="562" t="n"/>
      <c r="G382" s="562" t="n"/>
      <c r="H382" s="562" t="n"/>
      <c r="I382" s="562" t="n"/>
      <c r="J382" s="562" t="n"/>
      <c r="K382" s="562" t="n"/>
      <c r="L382" s="562" t="n"/>
      <c r="M382" s="562" t="n"/>
      <c r="N382" s="562" t="n"/>
      <c r="O382" s="562" t="n"/>
      <c r="P382" s="562" t="n"/>
      <c r="Q382" s="562" t="n"/>
      <c r="R382" s="562" t="n"/>
      <c r="S382" s="562" t="n"/>
      <c r="T382" s="562" t="n"/>
      <c r="U382" s="562" t="n"/>
      <c r="V382" s="562" t="n"/>
      <c r="W382" s="562" t="n"/>
      <c r="X382" s="562" t="n"/>
      <c r="Y382" s="562" t="n"/>
      <c r="Z382" s="562" t="n"/>
    </row>
    <row r="383">
      <c r="A383" s="562" t="n"/>
      <c r="B383" s="562" t="n"/>
      <c r="C383" s="577" t="n"/>
      <c r="D383" s="562" t="n"/>
      <c r="E383" s="562" t="n"/>
      <c r="F383" s="562" t="n"/>
      <c r="G383" s="562" t="n"/>
      <c r="H383" s="562" t="n"/>
      <c r="I383" s="562" t="n"/>
      <c r="J383" s="562" t="n"/>
      <c r="K383" s="562" t="n"/>
      <c r="L383" s="562" t="n"/>
      <c r="M383" s="562" t="n"/>
      <c r="N383" s="562" t="n"/>
      <c r="O383" s="562" t="n"/>
      <c r="P383" s="562" t="n"/>
      <c r="Q383" s="562" t="n"/>
      <c r="R383" s="562" t="n"/>
      <c r="S383" s="562" t="n"/>
      <c r="T383" s="562" t="n"/>
      <c r="U383" s="562" t="n"/>
      <c r="V383" s="562" t="n"/>
      <c r="W383" s="562" t="n"/>
      <c r="X383" s="562" t="n"/>
      <c r="Y383" s="562" t="n"/>
      <c r="Z383" s="562" t="n"/>
    </row>
    <row r="384">
      <c r="A384" s="562" t="n"/>
      <c r="B384" s="562" t="n"/>
      <c r="C384" s="577" t="n"/>
      <c r="D384" s="562" t="n"/>
      <c r="E384" s="562" t="n"/>
      <c r="F384" s="562" t="n"/>
      <c r="G384" s="562" t="n"/>
      <c r="H384" s="562" t="n"/>
      <c r="I384" s="562" t="n"/>
      <c r="J384" s="562" t="n"/>
      <c r="K384" s="562" t="n"/>
      <c r="L384" s="562" t="n"/>
      <c r="M384" s="562" t="n"/>
      <c r="N384" s="562" t="n"/>
      <c r="O384" s="562" t="n"/>
      <c r="P384" s="562" t="n"/>
      <c r="Q384" s="562" t="n"/>
      <c r="R384" s="562" t="n"/>
      <c r="S384" s="562" t="n"/>
      <c r="T384" s="562" t="n"/>
      <c r="U384" s="562" t="n"/>
      <c r="V384" s="562" t="n"/>
      <c r="W384" s="562" t="n"/>
      <c r="X384" s="562" t="n"/>
      <c r="Y384" s="562" t="n"/>
      <c r="Z384" s="562" t="n"/>
    </row>
    <row r="385">
      <c r="A385" s="562" t="n"/>
      <c r="B385" s="562" t="n"/>
      <c r="C385" s="577" t="n"/>
      <c r="D385" s="562" t="n"/>
      <c r="E385" s="562" t="n"/>
      <c r="F385" s="562" t="n"/>
      <c r="G385" s="562" t="n"/>
      <c r="H385" s="562" t="n"/>
      <c r="I385" s="562" t="n"/>
      <c r="J385" s="562" t="n"/>
      <c r="K385" s="562" t="n"/>
      <c r="L385" s="562" t="n"/>
      <c r="M385" s="562" t="n"/>
      <c r="N385" s="562" t="n"/>
      <c r="O385" s="562" t="n"/>
      <c r="P385" s="562" t="n"/>
      <c r="Q385" s="562" t="n"/>
      <c r="R385" s="562" t="n"/>
      <c r="S385" s="562" t="n"/>
      <c r="T385" s="562" t="n"/>
      <c r="U385" s="562" t="n"/>
      <c r="V385" s="562" t="n"/>
      <c r="W385" s="562" t="n"/>
      <c r="X385" s="562" t="n"/>
      <c r="Y385" s="562" t="n"/>
      <c r="Z385" s="562" t="n"/>
    </row>
    <row r="386">
      <c r="A386" s="562" t="n"/>
      <c r="B386" s="562" t="n"/>
      <c r="C386" s="577" t="n"/>
      <c r="D386" s="562" t="n"/>
      <c r="E386" s="562" t="n"/>
      <c r="F386" s="562" t="n"/>
      <c r="G386" s="562" t="n"/>
      <c r="H386" s="562" t="n"/>
      <c r="I386" s="562" t="n"/>
      <c r="J386" s="562" t="n"/>
      <c r="K386" s="562" t="n"/>
      <c r="L386" s="562" t="n"/>
      <c r="M386" s="562" t="n"/>
      <c r="N386" s="562" t="n"/>
      <c r="O386" s="562" t="n"/>
      <c r="P386" s="562" t="n"/>
      <c r="Q386" s="562" t="n"/>
      <c r="R386" s="562" t="n"/>
      <c r="S386" s="562" t="n"/>
      <c r="T386" s="562" t="n"/>
      <c r="U386" s="562" t="n"/>
      <c r="V386" s="562" t="n"/>
      <c r="W386" s="562" t="n"/>
      <c r="X386" s="562" t="n"/>
      <c r="Y386" s="562" t="n"/>
      <c r="Z386" s="562" t="n"/>
    </row>
    <row r="387">
      <c r="A387" s="562" t="n"/>
      <c r="B387" s="562" t="n"/>
      <c r="C387" s="577" t="n"/>
      <c r="D387" s="562" t="n"/>
      <c r="E387" s="562" t="n"/>
      <c r="F387" s="562" t="n"/>
      <c r="G387" s="562" t="n"/>
      <c r="H387" s="562" t="n"/>
      <c r="I387" s="562" t="n"/>
      <c r="J387" s="562" t="n"/>
      <c r="K387" s="562" t="n"/>
      <c r="L387" s="562" t="n"/>
      <c r="M387" s="562" t="n"/>
      <c r="N387" s="562" t="n"/>
      <c r="O387" s="562" t="n"/>
      <c r="P387" s="562" t="n"/>
      <c r="Q387" s="562" t="n"/>
      <c r="R387" s="562" t="n"/>
      <c r="S387" s="562" t="n"/>
      <c r="T387" s="562" t="n"/>
      <c r="U387" s="562" t="n"/>
      <c r="V387" s="562" t="n"/>
      <c r="W387" s="562" t="n"/>
      <c r="X387" s="562" t="n"/>
      <c r="Y387" s="562" t="n"/>
      <c r="Z387" s="562" t="n"/>
    </row>
    <row r="388">
      <c r="A388" s="562" t="n"/>
      <c r="B388" s="562" t="n"/>
      <c r="C388" s="577" t="n"/>
      <c r="D388" s="562" t="n"/>
      <c r="E388" s="562" t="n"/>
      <c r="F388" s="562" t="n"/>
      <c r="G388" s="562" t="n"/>
      <c r="H388" s="562" t="n"/>
      <c r="I388" s="562" t="n"/>
      <c r="J388" s="562" t="n"/>
      <c r="K388" s="562" t="n"/>
      <c r="L388" s="562" t="n"/>
      <c r="M388" s="562" t="n"/>
      <c r="N388" s="562" t="n"/>
      <c r="O388" s="562" t="n"/>
      <c r="P388" s="562" t="n"/>
      <c r="Q388" s="562" t="n"/>
      <c r="R388" s="562" t="n"/>
      <c r="S388" s="562" t="n"/>
      <c r="T388" s="562" t="n"/>
      <c r="U388" s="562" t="n"/>
      <c r="V388" s="562" t="n"/>
      <c r="W388" s="562" t="n"/>
      <c r="X388" s="562" t="n"/>
      <c r="Y388" s="562" t="n"/>
      <c r="Z388" s="562" t="n"/>
    </row>
    <row r="389">
      <c r="A389" s="562" t="n"/>
      <c r="B389" s="562" t="n"/>
      <c r="C389" s="577" t="n"/>
      <c r="D389" s="562" t="n"/>
      <c r="E389" s="562" t="n"/>
      <c r="F389" s="562" t="n"/>
      <c r="G389" s="562" t="n"/>
      <c r="H389" s="562" t="n"/>
      <c r="I389" s="562" t="n"/>
      <c r="J389" s="562" t="n"/>
      <c r="K389" s="562" t="n"/>
      <c r="L389" s="562" t="n"/>
      <c r="M389" s="562" t="n"/>
      <c r="N389" s="562" t="n"/>
      <c r="O389" s="562" t="n"/>
      <c r="P389" s="562" t="n"/>
      <c r="Q389" s="562" t="n"/>
      <c r="R389" s="562" t="n"/>
      <c r="S389" s="562" t="n"/>
      <c r="T389" s="562" t="n"/>
      <c r="U389" s="562" t="n"/>
      <c r="V389" s="562" t="n"/>
      <c r="W389" s="562" t="n"/>
      <c r="X389" s="562" t="n"/>
      <c r="Y389" s="562" t="n"/>
      <c r="Z389" s="562" t="n"/>
    </row>
    <row r="390">
      <c r="A390" s="562" t="n"/>
      <c r="B390" s="562" t="n"/>
      <c r="C390" s="577" t="n"/>
      <c r="D390" s="562" t="n"/>
      <c r="E390" s="562" t="n"/>
      <c r="F390" s="562" t="n"/>
      <c r="G390" s="562" t="n"/>
      <c r="H390" s="562" t="n"/>
      <c r="I390" s="562" t="n"/>
      <c r="J390" s="562" t="n"/>
      <c r="K390" s="562" t="n"/>
      <c r="L390" s="562" t="n"/>
      <c r="M390" s="562" t="n"/>
      <c r="N390" s="562" t="n"/>
      <c r="O390" s="562" t="n"/>
      <c r="P390" s="562" t="n"/>
      <c r="Q390" s="562" t="n"/>
      <c r="R390" s="562" t="n"/>
      <c r="S390" s="562" t="n"/>
      <c r="T390" s="562" t="n"/>
      <c r="U390" s="562" t="n"/>
      <c r="V390" s="562" t="n"/>
      <c r="W390" s="562" t="n"/>
      <c r="X390" s="562" t="n"/>
      <c r="Y390" s="562" t="n"/>
      <c r="Z390" s="562" t="n"/>
    </row>
    <row r="391">
      <c r="A391" s="562" t="n"/>
      <c r="B391" s="562" t="n"/>
      <c r="C391" s="577" t="n"/>
      <c r="D391" s="562" t="n"/>
      <c r="E391" s="562" t="n"/>
      <c r="F391" s="562" t="n"/>
      <c r="G391" s="562" t="n"/>
      <c r="H391" s="562" t="n"/>
      <c r="I391" s="562" t="n"/>
      <c r="J391" s="562" t="n"/>
      <c r="K391" s="562" t="n"/>
      <c r="L391" s="562" t="n"/>
      <c r="M391" s="562" t="n"/>
      <c r="N391" s="562" t="n"/>
      <c r="O391" s="562" t="n"/>
      <c r="P391" s="562" t="n"/>
      <c r="Q391" s="562" t="n"/>
      <c r="R391" s="562" t="n"/>
      <c r="S391" s="562" t="n"/>
      <c r="T391" s="562" t="n"/>
      <c r="U391" s="562" t="n"/>
      <c r="V391" s="562" t="n"/>
      <c r="W391" s="562" t="n"/>
      <c r="X391" s="562" t="n"/>
      <c r="Y391" s="562" t="n"/>
      <c r="Z391" s="562" t="n"/>
    </row>
    <row r="392">
      <c r="A392" s="562" t="n"/>
      <c r="B392" s="562" t="n"/>
      <c r="C392" s="577" t="n"/>
      <c r="D392" s="562" t="n"/>
      <c r="E392" s="562" t="n"/>
      <c r="F392" s="562" t="n"/>
      <c r="G392" s="562" t="n"/>
      <c r="H392" s="562" t="n"/>
      <c r="I392" s="562" t="n"/>
      <c r="J392" s="562" t="n"/>
      <c r="K392" s="562" t="n"/>
      <c r="L392" s="562" t="n"/>
      <c r="M392" s="562" t="n"/>
      <c r="N392" s="562" t="n"/>
      <c r="O392" s="562" t="n"/>
      <c r="P392" s="562" t="n"/>
      <c r="Q392" s="562" t="n"/>
      <c r="R392" s="562" t="n"/>
      <c r="S392" s="562" t="n"/>
      <c r="T392" s="562" t="n"/>
      <c r="U392" s="562" t="n"/>
      <c r="V392" s="562" t="n"/>
      <c r="W392" s="562" t="n"/>
      <c r="X392" s="562" t="n"/>
      <c r="Y392" s="562" t="n"/>
      <c r="Z392" s="562" t="n"/>
    </row>
    <row r="393">
      <c r="A393" s="562" t="n"/>
      <c r="B393" s="562" t="n"/>
      <c r="C393" s="577" t="n"/>
      <c r="D393" s="562" t="n"/>
      <c r="E393" s="562" t="n"/>
      <c r="F393" s="562" t="n"/>
      <c r="G393" s="562" t="n"/>
      <c r="H393" s="562" t="n"/>
      <c r="I393" s="562" t="n"/>
      <c r="J393" s="562" t="n"/>
      <c r="K393" s="562" t="n"/>
      <c r="L393" s="562" t="n"/>
      <c r="M393" s="562" t="n"/>
      <c r="N393" s="562" t="n"/>
      <c r="O393" s="562" t="n"/>
      <c r="P393" s="562" t="n"/>
      <c r="Q393" s="562" t="n"/>
      <c r="R393" s="562" t="n"/>
      <c r="S393" s="562" t="n"/>
      <c r="T393" s="562" t="n"/>
      <c r="U393" s="562" t="n"/>
      <c r="V393" s="562" t="n"/>
      <c r="W393" s="562" t="n"/>
      <c r="X393" s="562" t="n"/>
      <c r="Y393" s="562" t="n"/>
      <c r="Z393" s="562" t="n"/>
    </row>
    <row r="394">
      <c r="A394" s="562" t="n"/>
      <c r="B394" s="562" t="n"/>
      <c r="C394" s="577" t="n"/>
      <c r="D394" s="562" t="n"/>
      <c r="E394" s="562" t="n"/>
      <c r="F394" s="562" t="n"/>
      <c r="G394" s="562" t="n"/>
      <c r="H394" s="562" t="n"/>
      <c r="I394" s="562" t="n"/>
      <c r="J394" s="562" t="n"/>
      <c r="K394" s="562" t="n"/>
      <c r="L394" s="562" t="n"/>
      <c r="M394" s="562" t="n"/>
      <c r="N394" s="562" t="n"/>
      <c r="O394" s="562" t="n"/>
      <c r="P394" s="562" t="n"/>
      <c r="Q394" s="562" t="n"/>
      <c r="R394" s="562" t="n"/>
      <c r="S394" s="562" t="n"/>
      <c r="T394" s="562" t="n"/>
      <c r="U394" s="562" t="n"/>
      <c r="V394" s="562" t="n"/>
      <c r="W394" s="562" t="n"/>
      <c r="X394" s="562" t="n"/>
      <c r="Y394" s="562" t="n"/>
      <c r="Z394" s="562" t="n"/>
    </row>
    <row r="395">
      <c r="A395" s="562" t="n"/>
      <c r="B395" s="562" t="n"/>
      <c r="C395" s="577" t="n"/>
      <c r="D395" s="562" t="n"/>
      <c r="E395" s="562" t="n"/>
      <c r="F395" s="562" t="n"/>
      <c r="G395" s="562" t="n"/>
      <c r="H395" s="562" t="n"/>
      <c r="I395" s="562" t="n"/>
      <c r="J395" s="562" t="n"/>
      <c r="K395" s="562" t="n"/>
      <c r="L395" s="562" t="n"/>
      <c r="M395" s="562" t="n"/>
      <c r="N395" s="562" t="n"/>
      <c r="O395" s="562" t="n"/>
      <c r="P395" s="562" t="n"/>
      <c r="Q395" s="562" t="n"/>
      <c r="R395" s="562" t="n"/>
      <c r="S395" s="562" t="n"/>
      <c r="T395" s="562" t="n"/>
      <c r="U395" s="562" t="n"/>
      <c r="V395" s="562" t="n"/>
      <c r="W395" s="562" t="n"/>
      <c r="X395" s="562" t="n"/>
      <c r="Y395" s="562" t="n"/>
      <c r="Z395" s="562" t="n"/>
    </row>
    <row r="396">
      <c r="A396" s="562" t="n"/>
      <c r="B396" s="562" t="n"/>
      <c r="C396" s="577" t="n"/>
      <c r="D396" s="562" t="n"/>
      <c r="E396" s="562" t="n"/>
      <c r="F396" s="562" t="n"/>
      <c r="G396" s="562" t="n"/>
      <c r="H396" s="562" t="n"/>
      <c r="I396" s="562" t="n"/>
      <c r="J396" s="562" t="n"/>
      <c r="K396" s="562" t="n"/>
      <c r="L396" s="562" t="n"/>
      <c r="M396" s="562" t="n"/>
      <c r="N396" s="562" t="n"/>
      <c r="O396" s="562" t="n"/>
      <c r="P396" s="562" t="n"/>
      <c r="Q396" s="562" t="n"/>
      <c r="R396" s="562" t="n"/>
      <c r="S396" s="562" t="n"/>
      <c r="T396" s="562" t="n"/>
      <c r="U396" s="562" t="n"/>
      <c r="V396" s="562" t="n"/>
      <c r="W396" s="562" t="n"/>
      <c r="X396" s="562" t="n"/>
      <c r="Y396" s="562" t="n"/>
      <c r="Z396" s="562" t="n"/>
    </row>
    <row r="397">
      <c r="A397" s="562" t="n"/>
      <c r="B397" s="562" t="n"/>
      <c r="C397" s="577" t="n"/>
      <c r="D397" s="562" t="n"/>
      <c r="E397" s="562" t="n"/>
      <c r="F397" s="562" t="n"/>
      <c r="G397" s="562" t="n"/>
      <c r="H397" s="562" t="n"/>
      <c r="I397" s="562" t="n"/>
      <c r="J397" s="562" t="n"/>
      <c r="K397" s="562" t="n"/>
      <c r="L397" s="562" t="n"/>
      <c r="M397" s="562" t="n"/>
      <c r="N397" s="562" t="n"/>
      <c r="O397" s="562" t="n"/>
      <c r="P397" s="562" t="n"/>
      <c r="Q397" s="562" t="n"/>
      <c r="R397" s="562" t="n"/>
      <c r="S397" s="562" t="n"/>
      <c r="T397" s="562" t="n"/>
      <c r="U397" s="562" t="n"/>
      <c r="V397" s="562" t="n"/>
      <c r="W397" s="562" t="n"/>
      <c r="X397" s="562" t="n"/>
      <c r="Y397" s="562" t="n"/>
      <c r="Z397" s="562" t="n"/>
    </row>
    <row r="398">
      <c r="A398" s="562" t="n"/>
      <c r="B398" s="562" t="n"/>
      <c r="C398" s="577" t="n"/>
      <c r="D398" s="562" t="n"/>
      <c r="E398" s="562" t="n"/>
      <c r="F398" s="562" t="n"/>
      <c r="G398" s="562" t="n"/>
      <c r="H398" s="562" t="n"/>
      <c r="I398" s="562" t="n"/>
      <c r="J398" s="562" t="n"/>
      <c r="K398" s="562" t="n"/>
      <c r="L398" s="562" t="n"/>
      <c r="M398" s="562" t="n"/>
      <c r="N398" s="562" t="n"/>
      <c r="O398" s="562" t="n"/>
      <c r="P398" s="562" t="n"/>
      <c r="Q398" s="562" t="n"/>
      <c r="R398" s="562" t="n"/>
      <c r="S398" s="562" t="n"/>
      <c r="T398" s="562" t="n"/>
      <c r="U398" s="562" t="n"/>
      <c r="V398" s="562" t="n"/>
      <c r="W398" s="562" t="n"/>
      <c r="X398" s="562" t="n"/>
      <c r="Y398" s="562" t="n"/>
      <c r="Z398" s="562" t="n"/>
    </row>
    <row r="399">
      <c r="A399" s="562" t="n"/>
      <c r="B399" s="562" t="n"/>
      <c r="C399" s="577" t="n"/>
      <c r="D399" s="562" t="n"/>
      <c r="E399" s="562" t="n"/>
      <c r="F399" s="562" t="n"/>
      <c r="G399" s="562" t="n"/>
      <c r="H399" s="562" t="n"/>
      <c r="I399" s="562" t="n"/>
      <c r="J399" s="562" t="n"/>
      <c r="K399" s="562" t="n"/>
      <c r="L399" s="562" t="n"/>
      <c r="M399" s="562" t="n"/>
      <c r="N399" s="562" t="n"/>
      <c r="O399" s="562" t="n"/>
      <c r="P399" s="562" t="n"/>
      <c r="Q399" s="562" t="n"/>
      <c r="R399" s="562" t="n"/>
      <c r="S399" s="562" t="n"/>
      <c r="T399" s="562" t="n"/>
      <c r="U399" s="562" t="n"/>
      <c r="V399" s="562" t="n"/>
      <c r="W399" s="562" t="n"/>
      <c r="X399" s="562" t="n"/>
      <c r="Y399" s="562" t="n"/>
      <c r="Z399" s="562" t="n"/>
    </row>
    <row r="400">
      <c r="A400" s="562" t="n"/>
      <c r="B400" s="562" t="n"/>
      <c r="C400" s="577" t="n"/>
      <c r="D400" s="562" t="n"/>
      <c r="E400" s="562" t="n"/>
      <c r="F400" s="562" t="n"/>
      <c r="G400" s="562" t="n"/>
      <c r="H400" s="562" t="n"/>
      <c r="I400" s="562" t="n"/>
      <c r="J400" s="562" t="n"/>
      <c r="K400" s="562" t="n"/>
      <c r="L400" s="562" t="n"/>
      <c r="M400" s="562" t="n"/>
      <c r="N400" s="562" t="n"/>
      <c r="O400" s="562" t="n"/>
      <c r="P400" s="562" t="n"/>
      <c r="Q400" s="562" t="n"/>
      <c r="R400" s="562" t="n"/>
      <c r="S400" s="562" t="n"/>
      <c r="T400" s="562" t="n"/>
      <c r="U400" s="562" t="n"/>
      <c r="V400" s="562" t="n"/>
      <c r="W400" s="562" t="n"/>
      <c r="X400" s="562" t="n"/>
      <c r="Y400" s="562" t="n"/>
      <c r="Z400" s="562" t="n"/>
    </row>
    <row r="401">
      <c r="A401" s="562" t="n"/>
      <c r="B401" s="562" t="n"/>
      <c r="C401" s="577" t="n"/>
      <c r="D401" s="562" t="n"/>
      <c r="E401" s="562" t="n"/>
      <c r="F401" s="562" t="n"/>
      <c r="G401" s="562" t="n"/>
      <c r="H401" s="562" t="n"/>
      <c r="I401" s="562" t="n"/>
      <c r="J401" s="562" t="n"/>
      <c r="K401" s="562" t="n"/>
      <c r="L401" s="562" t="n"/>
      <c r="M401" s="562" t="n"/>
      <c r="N401" s="562" t="n"/>
      <c r="O401" s="562" t="n"/>
      <c r="P401" s="562" t="n"/>
      <c r="Q401" s="562" t="n"/>
      <c r="R401" s="562" t="n"/>
      <c r="S401" s="562" t="n"/>
      <c r="T401" s="562" t="n"/>
      <c r="U401" s="562" t="n"/>
      <c r="V401" s="562" t="n"/>
      <c r="W401" s="562" t="n"/>
      <c r="X401" s="562" t="n"/>
      <c r="Y401" s="562" t="n"/>
      <c r="Z401" s="562" t="n"/>
    </row>
    <row r="402">
      <c r="A402" s="562" t="n"/>
      <c r="B402" s="562" t="n"/>
      <c r="C402" s="577" t="n"/>
      <c r="D402" s="562" t="n"/>
      <c r="E402" s="562" t="n"/>
      <c r="F402" s="562" t="n"/>
      <c r="G402" s="562" t="n"/>
      <c r="H402" s="562" t="n"/>
      <c r="I402" s="562" t="n"/>
      <c r="J402" s="562" t="n"/>
      <c r="K402" s="562" t="n"/>
      <c r="L402" s="562" t="n"/>
      <c r="M402" s="562" t="n"/>
      <c r="N402" s="562" t="n"/>
      <c r="O402" s="562" t="n"/>
      <c r="P402" s="562" t="n"/>
      <c r="Q402" s="562" t="n"/>
      <c r="R402" s="562" t="n"/>
      <c r="S402" s="562" t="n"/>
      <c r="T402" s="562" t="n"/>
      <c r="U402" s="562" t="n"/>
      <c r="V402" s="562" t="n"/>
      <c r="W402" s="562" t="n"/>
      <c r="X402" s="562" t="n"/>
      <c r="Y402" s="562" t="n"/>
      <c r="Z402" s="562" t="n"/>
    </row>
    <row r="403">
      <c r="A403" s="562" t="n"/>
      <c r="B403" s="562" t="n"/>
      <c r="C403" s="577" t="n"/>
      <c r="D403" s="562" t="n"/>
      <c r="E403" s="562" t="n"/>
      <c r="F403" s="562" t="n"/>
      <c r="G403" s="562" t="n"/>
      <c r="H403" s="562" t="n"/>
      <c r="I403" s="562" t="n"/>
      <c r="J403" s="562" t="n"/>
      <c r="K403" s="562" t="n"/>
      <c r="L403" s="562" t="n"/>
      <c r="M403" s="562" t="n"/>
      <c r="N403" s="562" t="n"/>
      <c r="O403" s="562" t="n"/>
      <c r="P403" s="562" t="n"/>
      <c r="Q403" s="562" t="n"/>
      <c r="R403" s="562" t="n"/>
      <c r="S403" s="562" t="n"/>
      <c r="T403" s="562" t="n"/>
      <c r="U403" s="562" t="n"/>
      <c r="V403" s="562" t="n"/>
      <c r="W403" s="562" t="n"/>
      <c r="X403" s="562" t="n"/>
      <c r="Y403" s="562" t="n"/>
      <c r="Z403" s="562" t="n"/>
    </row>
    <row r="404">
      <c r="A404" s="562" t="n"/>
      <c r="B404" s="562" t="n"/>
      <c r="C404" s="577" t="n"/>
      <c r="D404" s="562" t="n"/>
      <c r="E404" s="562" t="n"/>
      <c r="F404" s="562" t="n"/>
      <c r="G404" s="562" t="n"/>
      <c r="H404" s="562" t="n"/>
      <c r="I404" s="562" t="n"/>
      <c r="J404" s="562" t="n"/>
      <c r="K404" s="562" t="n"/>
      <c r="L404" s="562" t="n"/>
      <c r="M404" s="562" t="n"/>
      <c r="N404" s="562" t="n"/>
      <c r="O404" s="562" t="n"/>
      <c r="P404" s="562" t="n"/>
      <c r="Q404" s="562" t="n"/>
      <c r="R404" s="562" t="n"/>
      <c r="S404" s="562" t="n"/>
      <c r="T404" s="562" t="n"/>
      <c r="U404" s="562" t="n"/>
      <c r="V404" s="562" t="n"/>
      <c r="W404" s="562" t="n"/>
      <c r="X404" s="562" t="n"/>
      <c r="Y404" s="562" t="n"/>
      <c r="Z404" s="562" t="n"/>
    </row>
    <row r="405">
      <c r="A405" s="562" t="n"/>
      <c r="B405" s="562" t="n"/>
      <c r="C405" s="577" t="n"/>
      <c r="D405" s="562" t="n"/>
      <c r="E405" s="562" t="n"/>
      <c r="F405" s="562" t="n"/>
      <c r="G405" s="562" t="n"/>
      <c r="H405" s="562" t="n"/>
      <c r="I405" s="562" t="n"/>
      <c r="J405" s="562" t="n"/>
      <c r="K405" s="562" t="n"/>
      <c r="L405" s="562" t="n"/>
      <c r="M405" s="562" t="n"/>
      <c r="N405" s="562" t="n"/>
      <c r="O405" s="562" t="n"/>
      <c r="P405" s="562" t="n"/>
      <c r="Q405" s="562" t="n"/>
      <c r="R405" s="562" t="n"/>
      <c r="S405" s="562" t="n"/>
      <c r="T405" s="562" t="n"/>
      <c r="U405" s="562" t="n"/>
      <c r="V405" s="562" t="n"/>
      <c r="W405" s="562" t="n"/>
      <c r="X405" s="562" t="n"/>
      <c r="Y405" s="562" t="n"/>
      <c r="Z405" s="562" t="n"/>
    </row>
    <row r="406">
      <c r="A406" s="562" t="n"/>
      <c r="B406" s="562" t="n"/>
      <c r="C406" s="577" t="n"/>
      <c r="D406" s="562" t="n"/>
      <c r="E406" s="562" t="n"/>
      <c r="F406" s="562" t="n"/>
      <c r="G406" s="562" t="n"/>
      <c r="H406" s="562" t="n"/>
      <c r="I406" s="562" t="n"/>
      <c r="J406" s="562" t="n"/>
      <c r="K406" s="562" t="n"/>
      <c r="L406" s="562" t="n"/>
      <c r="M406" s="562" t="n"/>
      <c r="N406" s="562" t="n"/>
      <c r="O406" s="562" t="n"/>
      <c r="P406" s="562" t="n"/>
      <c r="Q406" s="562" t="n"/>
      <c r="R406" s="562" t="n"/>
      <c r="S406" s="562" t="n"/>
      <c r="T406" s="562" t="n"/>
      <c r="U406" s="562" t="n"/>
      <c r="V406" s="562" t="n"/>
      <c r="W406" s="562" t="n"/>
      <c r="X406" s="562" t="n"/>
      <c r="Y406" s="562" t="n"/>
      <c r="Z406" s="562" t="n"/>
    </row>
    <row r="407">
      <c r="A407" s="562" t="n"/>
      <c r="B407" s="562" t="n"/>
      <c r="C407" s="577" t="n"/>
      <c r="D407" s="562" t="n"/>
      <c r="E407" s="562" t="n"/>
      <c r="F407" s="562" t="n"/>
      <c r="G407" s="562" t="n"/>
      <c r="H407" s="562" t="n"/>
      <c r="I407" s="562" t="n"/>
      <c r="J407" s="562" t="n"/>
      <c r="K407" s="562" t="n"/>
      <c r="L407" s="562" t="n"/>
      <c r="M407" s="562" t="n"/>
      <c r="N407" s="562" t="n"/>
      <c r="O407" s="562" t="n"/>
      <c r="P407" s="562" t="n"/>
      <c r="Q407" s="562" t="n"/>
      <c r="R407" s="562" t="n"/>
      <c r="S407" s="562" t="n"/>
      <c r="T407" s="562" t="n"/>
      <c r="U407" s="562" t="n"/>
      <c r="V407" s="562" t="n"/>
      <c r="W407" s="562" t="n"/>
      <c r="X407" s="562" t="n"/>
      <c r="Y407" s="562" t="n"/>
      <c r="Z407" s="562" t="n"/>
    </row>
    <row r="408">
      <c r="A408" s="562" t="n"/>
      <c r="B408" s="562" t="n"/>
      <c r="C408" s="577" t="n"/>
      <c r="D408" s="562" t="n"/>
      <c r="E408" s="562" t="n"/>
      <c r="F408" s="562" t="n"/>
      <c r="G408" s="562" t="n"/>
      <c r="H408" s="562" t="n"/>
      <c r="I408" s="562" t="n"/>
      <c r="J408" s="562" t="n"/>
      <c r="K408" s="562" t="n"/>
      <c r="L408" s="562" t="n"/>
      <c r="M408" s="562" t="n"/>
      <c r="N408" s="562" t="n"/>
      <c r="O408" s="562" t="n"/>
      <c r="P408" s="562" t="n"/>
      <c r="Q408" s="562" t="n"/>
      <c r="R408" s="562" t="n"/>
      <c r="S408" s="562" t="n"/>
      <c r="T408" s="562" t="n"/>
      <c r="U408" s="562" t="n"/>
      <c r="V408" s="562" t="n"/>
      <c r="W408" s="562" t="n"/>
      <c r="X408" s="562" t="n"/>
      <c r="Y408" s="562" t="n"/>
      <c r="Z408" s="562" t="n"/>
    </row>
    <row r="409">
      <c r="A409" s="562" t="n"/>
      <c r="B409" s="562" t="n"/>
      <c r="C409" s="577" t="n"/>
      <c r="D409" s="562" t="n"/>
      <c r="E409" s="562" t="n"/>
      <c r="F409" s="562" t="n"/>
      <c r="G409" s="562" t="n"/>
      <c r="H409" s="562" t="n"/>
      <c r="I409" s="562" t="n"/>
      <c r="J409" s="562" t="n"/>
      <c r="K409" s="562" t="n"/>
      <c r="L409" s="562" t="n"/>
      <c r="M409" s="562" t="n"/>
      <c r="N409" s="562" t="n"/>
      <c r="O409" s="562" t="n"/>
      <c r="P409" s="562" t="n"/>
      <c r="Q409" s="562" t="n"/>
      <c r="R409" s="562" t="n"/>
      <c r="S409" s="562" t="n"/>
      <c r="T409" s="562" t="n"/>
      <c r="U409" s="562" t="n"/>
      <c r="V409" s="562" t="n"/>
      <c r="W409" s="562" t="n"/>
      <c r="X409" s="562" t="n"/>
      <c r="Y409" s="562" t="n"/>
      <c r="Z409" s="562" t="n"/>
    </row>
    <row r="410">
      <c r="A410" s="562" t="n"/>
      <c r="B410" s="562" t="n"/>
      <c r="C410" s="577" t="n"/>
      <c r="D410" s="562" t="n"/>
      <c r="E410" s="562" t="n"/>
      <c r="F410" s="562" t="n"/>
      <c r="G410" s="562" t="n"/>
      <c r="H410" s="562" t="n"/>
      <c r="I410" s="562" t="n"/>
      <c r="J410" s="562" t="n"/>
      <c r="K410" s="562" t="n"/>
      <c r="L410" s="562" t="n"/>
      <c r="M410" s="562" t="n"/>
      <c r="N410" s="562" t="n"/>
      <c r="O410" s="562" t="n"/>
      <c r="P410" s="562" t="n"/>
      <c r="Q410" s="562" t="n"/>
      <c r="R410" s="562" t="n"/>
      <c r="S410" s="562" t="n"/>
      <c r="T410" s="562" t="n"/>
      <c r="U410" s="562" t="n"/>
      <c r="V410" s="562" t="n"/>
      <c r="W410" s="562" t="n"/>
      <c r="X410" s="562" t="n"/>
      <c r="Y410" s="562" t="n"/>
      <c r="Z410" s="562" t="n"/>
    </row>
    <row r="411">
      <c r="A411" s="562" t="n"/>
      <c r="B411" s="562" t="n"/>
      <c r="C411" s="577" t="n"/>
      <c r="D411" s="562" t="n"/>
      <c r="E411" s="562" t="n"/>
      <c r="F411" s="562" t="n"/>
      <c r="G411" s="562" t="n"/>
      <c r="H411" s="562" t="n"/>
      <c r="I411" s="562" t="n"/>
      <c r="J411" s="562" t="n"/>
      <c r="K411" s="562" t="n"/>
      <c r="L411" s="562" t="n"/>
      <c r="M411" s="562" t="n"/>
      <c r="N411" s="562" t="n"/>
      <c r="O411" s="562" t="n"/>
      <c r="P411" s="562" t="n"/>
      <c r="Q411" s="562" t="n"/>
      <c r="R411" s="562" t="n"/>
      <c r="S411" s="562" t="n"/>
      <c r="T411" s="562" t="n"/>
      <c r="U411" s="562" t="n"/>
      <c r="V411" s="562" t="n"/>
      <c r="W411" s="562" t="n"/>
      <c r="X411" s="562" t="n"/>
      <c r="Y411" s="562" t="n"/>
      <c r="Z411" s="562" t="n"/>
    </row>
    <row r="412">
      <c r="A412" s="562" t="n"/>
      <c r="B412" s="562" t="n"/>
      <c r="C412" s="577" t="n"/>
      <c r="D412" s="562" t="n"/>
      <c r="E412" s="562" t="n"/>
      <c r="F412" s="562" t="n"/>
      <c r="G412" s="562" t="n"/>
      <c r="H412" s="562" t="n"/>
      <c r="I412" s="562" t="n"/>
      <c r="J412" s="562" t="n"/>
      <c r="K412" s="562" t="n"/>
      <c r="L412" s="562" t="n"/>
      <c r="M412" s="562" t="n"/>
      <c r="N412" s="562" t="n"/>
      <c r="O412" s="562" t="n"/>
      <c r="P412" s="562" t="n"/>
      <c r="Q412" s="562" t="n"/>
      <c r="R412" s="562" t="n"/>
      <c r="S412" s="562" t="n"/>
      <c r="T412" s="562" t="n"/>
      <c r="U412" s="562" t="n"/>
      <c r="V412" s="562" t="n"/>
      <c r="W412" s="562" t="n"/>
      <c r="X412" s="562" t="n"/>
      <c r="Y412" s="562" t="n"/>
      <c r="Z412" s="562" t="n"/>
    </row>
    <row r="413">
      <c r="A413" s="562" t="n"/>
      <c r="B413" s="562" t="n"/>
      <c r="C413" s="577" t="n"/>
      <c r="D413" s="562" t="n"/>
      <c r="E413" s="562" t="n"/>
      <c r="F413" s="562" t="n"/>
      <c r="G413" s="562" t="n"/>
      <c r="H413" s="562" t="n"/>
      <c r="I413" s="562" t="n"/>
      <c r="J413" s="562" t="n"/>
      <c r="K413" s="562" t="n"/>
      <c r="L413" s="562" t="n"/>
      <c r="M413" s="562" t="n"/>
      <c r="N413" s="562" t="n"/>
      <c r="O413" s="562" t="n"/>
      <c r="P413" s="562" t="n"/>
      <c r="Q413" s="562" t="n"/>
      <c r="R413" s="562" t="n"/>
      <c r="S413" s="562" t="n"/>
      <c r="T413" s="562" t="n"/>
      <c r="U413" s="562" t="n"/>
      <c r="V413" s="562" t="n"/>
      <c r="W413" s="562" t="n"/>
      <c r="X413" s="562" t="n"/>
      <c r="Y413" s="562" t="n"/>
      <c r="Z413" s="562" t="n"/>
    </row>
    <row r="414">
      <c r="A414" s="562" t="n"/>
      <c r="B414" s="562" t="n"/>
      <c r="C414" s="577" t="n"/>
      <c r="D414" s="562" t="n"/>
      <c r="E414" s="562" t="n"/>
      <c r="F414" s="562" t="n"/>
      <c r="G414" s="562" t="n"/>
      <c r="H414" s="562" t="n"/>
      <c r="I414" s="562" t="n"/>
      <c r="J414" s="562" t="n"/>
      <c r="K414" s="562" t="n"/>
      <c r="L414" s="562" t="n"/>
      <c r="M414" s="562" t="n"/>
      <c r="N414" s="562" t="n"/>
      <c r="O414" s="562" t="n"/>
      <c r="P414" s="562" t="n"/>
      <c r="Q414" s="562" t="n"/>
      <c r="R414" s="562" t="n"/>
      <c r="S414" s="562" t="n"/>
      <c r="T414" s="562" t="n"/>
      <c r="U414" s="562" t="n"/>
      <c r="V414" s="562" t="n"/>
      <c r="W414" s="562" t="n"/>
      <c r="X414" s="562" t="n"/>
      <c r="Y414" s="562" t="n"/>
      <c r="Z414" s="562" t="n"/>
    </row>
    <row r="415">
      <c r="A415" s="562" t="n"/>
      <c r="B415" s="562" t="n"/>
      <c r="C415" s="577" t="n"/>
      <c r="D415" s="562" t="n"/>
      <c r="E415" s="562" t="n"/>
      <c r="F415" s="562" t="n"/>
      <c r="G415" s="562" t="n"/>
      <c r="H415" s="562" t="n"/>
      <c r="I415" s="562" t="n"/>
      <c r="J415" s="562" t="n"/>
      <c r="K415" s="562" t="n"/>
      <c r="L415" s="562" t="n"/>
      <c r="M415" s="562" t="n"/>
      <c r="N415" s="562" t="n"/>
      <c r="O415" s="562" t="n"/>
      <c r="P415" s="562" t="n"/>
      <c r="Q415" s="562" t="n"/>
      <c r="R415" s="562" t="n"/>
      <c r="S415" s="562" t="n"/>
      <c r="T415" s="562" t="n"/>
      <c r="U415" s="562" t="n"/>
      <c r="V415" s="562" t="n"/>
      <c r="W415" s="562" t="n"/>
      <c r="X415" s="562" t="n"/>
      <c r="Y415" s="562" t="n"/>
      <c r="Z415" s="562" t="n"/>
    </row>
    <row r="416">
      <c r="A416" s="562" t="n"/>
      <c r="B416" s="562" t="n"/>
      <c r="C416" s="577" t="n"/>
      <c r="D416" s="562" t="n"/>
      <c r="E416" s="562" t="n"/>
      <c r="F416" s="562" t="n"/>
      <c r="G416" s="562" t="n"/>
      <c r="H416" s="562" t="n"/>
      <c r="I416" s="562" t="n"/>
      <c r="J416" s="562" t="n"/>
      <c r="K416" s="562" t="n"/>
      <c r="L416" s="562" t="n"/>
      <c r="M416" s="562" t="n"/>
      <c r="N416" s="562" t="n"/>
      <c r="O416" s="562" t="n"/>
      <c r="P416" s="562" t="n"/>
      <c r="Q416" s="562" t="n"/>
      <c r="R416" s="562" t="n"/>
      <c r="S416" s="562" t="n"/>
      <c r="T416" s="562" t="n"/>
      <c r="U416" s="562" t="n"/>
      <c r="V416" s="562" t="n"/>
      <c r="W416" s="562" t="n"/>
      <c r="X416" s="562" t="n"/>
      <c r="Y416" s="562" t="n"/>
      <c r="Z416" s="562" t="n"/>
    </row>
    <row r="417">
      <c r="A417" s="562" t="n"/>
      <c r="B417" s="562" t="n"/>
      <c r="C417" s="577" t="n"/>
      <c r="D417" s="562" t="n"/>
      <c r="E417" s="562" t="n"/>
      <c r="F417" s="562" t="n"/>
      <c r="G417" s="562" t="n"/>
      <c r="H417" s="562" t="n"/>
      <c r="I417" s="562" t="n"/>
      <c r="J417" s="562" t="n"/>
      <c r="K417" s="562" t="n"/>
      <c r="L417" s="562" t="n"/>
      <c r="M417" s="562" t="n"/>
      <c r="N417" s="562" t="n"/>
      <c r="O417" s="562" t="n"/>
      <c r="P417" s="562" t="n"/>
      <c r="Q417" s="562" t="n"/>
      <c r="R417" s="562" t="n"/>
      <c r="S417" s="562" t="n"/>
      <c r="T417" s="562" t="n"/>
      <c r="U417" s="562" t="n"/>
      <c r="V417" s="562" t="n"/>
      <c r="W417" s="562" t="n"/>
      <c r="X417" s="562" t="n"/>
      <c r="Y417" s="562" t="n"/>
      <c r="Z417" s="562" t="n"/>
    </row>
    <row r="418">
      <c r="A418" s="562" t="n"/>
      <c r="B418" s="562" t="n"/>
      <c r="C418" s="577" t="n"/>
      <c r="D418" s="562" t="n"/>
      <c r="E418" s="562" t="n"/>
      <c r="F418" s="562" t="n"/>
      <c r="G418" s="562" t="n"/>
      <c r="H418" s="562" t="n"/>
      <c r="I418" s="562" t="n"/>
      <c r="J418" s="562" t="n"/>
      <c r="K418" s="562" t="n"/>
      <c r="L418" s="562" t="n"/>
      <c r="M418" s="562" t="n"/>
      <c r="N418" s="562" t="n"/>
      <c r="O418" s="562" t="n"/>
      <c r="P418" s="562" t="n"/>
      <c r="Q418" s="562" t="n"/>
      <c r="R418" s="562" t="n"/>
      <c r="S418" s="562" t="n"/>
      <c r="T418" s="562" t="n"/>
      <c r="U418" s="562" t="n"/>
      <c r="V418" s="562" t="n"/>
      <c r="W418" s="562" t="n"/>
      <c r="X418" s="562" t="n"/>
      <c r="Y418" s="562" t="n"/>
      <c r="Z418" s="562" t="n"/>
    </row>
    <row r="419">
      <c r="A419" s="562" t="n"/>
      <c r="B419" s="562" t="n"/>
      <c r="C419" s="577" t="n"/>
      <c r="D419" s="562" t="n"/>
      <c r="E419" s="562" t="n"/>
      <c r="F419" s="562" t="n"/>
      <c r="G419" s="562" t="n"/>
      <c r="H419" s="562" t="n"/>
      <c r="I419" s="562" t="n"/>
      <c r="J419" s="562" t="n"/>
      <c r="K419" s="562" t="n"/>
      <c r="L419" s="562" t="n"/>
      <c r="M419" s="562" t="n"/>
      <c r="N419" s="562" t="n"/>
      <c r="O419" s="562" t="n"/>
      <c r="P419" s="562" t="n"/>
      <c r="Q419" s="562" t="n"/>
      <c r="R419" s="562" t="n"/>
      <c r="S419" s="562" t="n"/>
      <c r="T419" s="562" t="n"/>
      <c r="U419" s="562" t="n"/>
      <c r="V419" s="562" t="n"/>
      <c r="W419" s="562" t="n"/>
      <c r="X419" s="562" t="n"/>
      <c r="Y419" s="562" t="n"/>
      <c r="Z419" s="562" t="n"/>
    </row>
    <row r="420">
      <c r="A420" s="562" t="n"/>
      <c r="B420" s="562" t="n"/>
      <c r="C420" s="577" t="n"/>
      <c r="D420" s="562" t="n"/>
      <c r="E420" s="562" t="n"/>
      <c r="F420" s="562" t="n"/>
      <c r="G420" s="562" t="n"/>
      <c r="H420" s="562" t="n"/>
      <c r="I420" s="562" t="n"/>
      <c r="J420" s="562" t="n"/>
      <c r="K420" s="562" t="n"/>
      <c r="L420" s="562" t="n"/>
      <c r="M420" s="562" t="n"/>
      <c r="N420" s="562" t="n"/>
      <c r="O420" s="562" t="n"/>
      <c r="P420" s="562" t="n"/>
      <c r="Q420" s="562" t="n"/>
      <c r="R420" s="562" t="n"/>
      <c r="S420" s="562" t="n"/>
      <c r="T420" s="562" t="n"/>
      <c r="U420" s="562" t="n"/>
      <c r="V420" s="562" t="n"/>
      <c r="W420" s="562" t="n"/>
      <c r="X420" s="562" t="n"/>
      <c r="Y420" s="562" t="n"/>
      <c r="Z420" s="562" t="n"/>
    </row>
    <row r="421">
      <c r="A421" s="562" t="n"/>
      <c r="B421" s="562" t="n"/>
      <c r="C421" s="577" t="n"/>
      <c r="D421" s="562" t="n"/>
      <c r="E421" s="562" t="n"/>
      <c r="F421" s="562" t="n"/>
      <c r="G421" s="562" t="n"/>
      <c r="H421" s="562" t="n"/>
      <c r="I421" s="562" t="n"/>
      <c r="J421" s="562" t="n"/>
      <c r="K421" s="562" t="n"/>
      <c r="L421" s="562" t="n"/>
      <c r="M421" s="562" t="n"/>
      <c r="N421" s="562" t="n"/>
      <c r="O421" s="562" t="n"/>
      <c r="P421" s="562" t="n"/>
      <c r="Q421" s="562" t="n"/>
      <c r="R421" s="562" t="n"/>
      <c r="S421" s="562" t="n"/>
      <c r="T421" s="562" t="n"/>
      <c r="U421" s="562" t="n"/>
      <c r="V421" s="562" t="n"/>
      <c r="W421" s="562" t="n"/>
      <c r="X421" s="562" t="n"/>
      <c r="Y421" s="562" t="n"/>
      <c r="Z421" s="562" t="n"/>
    </row>
    <row r="422">
      <c r="A422" s="562" t="n"/>
      <c r="B422" s="562" t="n"/>
      <c r="C422" s="577" t="n"/>
      <c r="D422" s="562" t="n"/>
      <c r="E422" s="562" t="n"/>
      <c r="F422" s="562" t="n"/>
      <c r="G422" s="562" t="n"/>
      <c r="H422" s="562" t="n"/>
      <c r="I422" s="562" t="n"/>
      <c r="J422" s="562" t="n"/>
      <c r="K422" s="562" t="n"/>
      <c r="L422" s="562" t="n"/>
      <c r="M422" s="562" t="n"/>
      <c r="N422" s="562" t="n"/>
      <c r="O422" s="562" t="n"/>
      <c r="P422" s="562" t="n"/>
      <c r="Q422" s="562" t="n"/>
      <c r="R422" s="562" t="n"/>
      <c r="S422" s="562" t="n"/>
      <c r="T422" s="562" t="n"/>
      <c r="U422" s="562" t="n"/>
      <c r="V422" s="562" t="n"/>
      <c r="W422" s="562" t="n"/>
      <c r="X422" s="562" t="n"/>
      <c r="Y422" s="562" t="n"/>
      <c r="Z422" s="562" t="n"/>
    </row>
    <row r="423">
      <c r="A423" s="562" t="n"/>
      <c r="B423" s="562" t="n"/>
      <c r="C423" s="577" t="n"/>
      <c r="D423" s="562" t="n"/>
      <c r="E423" s="562" t="n"/>
      <c r="F423" s="562" t="n"/>
      <c r="G423" s="562" t="n"/>
      <c r="H423" s="562" t="n"/>
      <c r="I423" s="562" t="n"/>
      <c r="J423" s="562" t="n"/>
      <c r="K423" s="562" t="n"/>
      <c r="L423" s="562" t="n"/>
      <c r="M423" s="562" t="n"/>
      <c r="N423" s="562" t="n"/>
      <c r="O423" s="562" t="n"/>
      <c r="P423" s="562" t="n"/>
      <c r="Q423" s="562" t="n"/>
      <c r="R423" s="562" t="n"/>
      <c r="S423" s="562" t="n"/>
      <c r="T423" s="562" t="n"/>
      <c r="U423" s="562" t="n"/>
      <c r="V423" s="562" t="n"/>
      <c r="W423" s="562" t="n"/>
      <c r="X423" s="562" t="n"/>
      <c r="Y423" s="562" t="n"/>
      <c r="Z423" s="562" t="n"/>
    </row>
    <row r="424">
      <c r="A424" s="562" t="n"/>
      <c r="B424" s="562" t="n"/>
      <c r="C424" s="577" t="n"/>
      <c r="D424" s="562" t="n"/>
      <c r="E424" s="562" t="n"/>
      <c r="F424" s="562" t="n"/>
      <c r="G424" s="562" t="n"/>
      <c r="H424" s="562" t="n"/>
      <c r="I424" s="562" t="n"/>
      <c r="J424" s="562" t="n"/>
      <c r="K424" s="562" t="n"/>
      <c r="L424" s="562" t="n"/>
      <c r="M424" s="562" t="n"/>
      <c r="N424" s="562" t="n"/>
      <c r="O424" s="562" t="n"/>
      <c r="P424" s="562" t="n"/>
      <c r="Q424" s="562" t="n"/>
      <c r="R424" s="562" t="n"/>
      <c r="S424" s="562" t="n"/>
      <c r="T424" s="562" t="n"/>
      <c r="U424" s="562" t="n"/>
      <c r="V424" s="562" t="n"/>
      <c r="W424" s="562" t="n"/>
      <c r="X424" s="562" t="n"/>
      <c r="Y424" s="562" t="n"/>
      <c r="Z424" s="562" t="n"/>
    </row>
    <row r="425">
      <c r="A425" s="562" t="n"/>
      <c r="B425" s="562" t="n"/>
      <c r="C425" s="577" t="n"/>
      <c r="D425" s="562" t="n"/>
      <c r="E425" s="562" t="n"/>
      <c r="F425" s="562" t="n"/>
      <c r="G425" s="562" t="n"/>
      <c r="H425" s="562" t="n"/>
      <c r="I425" s="562" t="n"/>
      <c r="J425" s="562" t="n"/>
      <c r="K425" s="562" t="n"/>
      <c r="L425" s="562" t="n"/>
      <c r="M425" s="562" t="n"/>
      <c r="N425" s="562" t="n"/>
      <c r="O425" s="562" t="n"/>
      <c r="P425" s="562" t="n"/>
      <c r="Q425" s="562" t="n"/>
      <c r="R425" s="562" t="n"/>
      <c r="S425" s="562" t="n"/>
      <c r="T425" s="562" t="n"/>
      <c r="U425" s="562" t="n"/>
      <c r="V425" s="562" t="n"/>
      <c r="W425" s="562" t="n"/>
      <c r="X425" s="562" t="n"/>
      <c r="Y425" s="562" t="n"/>
      <c r="Z425" s="562" t="n"/>
    </row>
    <row r="426">
      <c r="A426" s="562" t="n"/>
      <c r="B426" s="562" t="n"/>
      <c r="C426" s="577" t="n"/>
      <c r="D426" s="562" t="n"/>
      <c r="E426" s="562" t="n"/>
      <c r="F426" s="562" t="n"/>
      <c r="G426" s="562" t="n"/>
      <c r="H426" s="562" t="n"/>
      <c r="I426" s="562" t="n"/>
      <c r="J426" s="562" t="n"/>
      <c r="K426" s="562" t="n"/>
      <c r="L426" s="562" t="n"/>
      <c r="M426" s="562" t="n"/>
      <c r="N426" s="562" t="n"/>
      <c r="O426" s="562" t="n"/>
      <c r="P426" s="562" t="n"/>
      <c r="Q426" s="562" t="n"/>
      <c r="R426" s="562" t="n"/>
      <c r="S426" s="562" t="n"/>
      <c r="T426" s="562" t="n"/>
      <c r="U426" s="562" t="n"/>
      <c r="V426" s="562" t="n"/>
      <c r="W426" s="562" t="n"/>
      <c r="X426" s="562" t="n"/>
      <c r="Y426" s="562" t="n"/>
      <c r="Z426" s="562" t="n"/>
    </row>
    <row r="427">
      <c r="A427" s="562" t="n"/>
      <c r="B427" s="562" t="n"/>
      <c r="C427" s="577" t="n"/>
      <c r="D427" s="562" t="n"/>
      <c r="E427" s="562" t="n"/>
      <c r="F427" s="562" t="n"/>
      <c r="G427" s="562" t="n"/>
      <c r="H427" s="562" t="n"/>
      <c r="I427" s="562" t="n"/>
      <c r="J427" s="562" t="n"/>
      <c r="K427" s="562" t="n"/>
      <c r="L427" s="562" t="n"/>
      <c r="M427" s="562" t="n"/>
      <c r="N427" s="562" t="n"/>
      <c r="O427" s="562" t="n"/>
      <c r="P427" s="562" t="n"/>
      <c r="Q427" s="562" t="n"/>
      <c r="R427" s="562" t="n"/>
      <c r="S427" s="562" t="n"/>
      <c r="T427" s="562" t="n"/>
      <c r="U427" s="562" t="n"/>
      <c r="V427" s="562" t="n"/>
      <c r="W427" s="562" t="n"/>
      <c r="X427" s="562" t="n"/>
      <c r="Y427" s="562" t="n"/>
      <c r="Z427" s="562" t="n"/>
    </row>
    <row r="428">
      <c r="A428" s="562" t="n"/>
      <c r="B428" s="562" t="n"/>
      <c r="C428" s="577" t="n"/>
      <c r="D428" s="562" t="n"/>
      <c r="E428" s="562" t="n"/>
      <c r="F428" s="562" t="n"/>
      <c r="G428" s="562" t="n"/>
      <c r="H428" s="562" t="n"/>
      <c r="I428" s="562" t="n"/>
      <c r="J428" s="562" t="n"/>
      <c r="K428" s="562" t="n"/>
      <c r="L428" s="562" t="n"/>
      <c r="M428" s="562" t="n"/>
      <c r="N428" s="562" t="n"/>
      <c r="O428" s="562" t="n"/>
      <c r="P428" s="562" t="n"/>
      <c r="Q428" s="562" t="n"/>
      <c r="R428" s="562" t="n"/>
      <c r="S428" s="562" t="n"/>
      <c r="T428" s="562" t="n"/>
      <c r="U428" s="562" t="n"/>
      <c r="V428" s="562" t="n"/>
      <c r="W428" s="562" t="n"/>
      <c r="X428" s="562" t="n"/>
      <c r="Y428" s="562" t="n"/>
      <c r="Z428" s="562" t="n"/>
    </row>
    <row r="429">
      <c r="A429" s="562" t="n"/>
      <c r="B429" s="562" t="n"/>
      <c r="C429" s="577" t="n"/>
      <c r="D429" s="562" t="n"/>
      <c r="E429" s="562" t="n"/>
      <c r="F429" s="562" t="n"/>
      <c r="G429" s="562" t="n"/>
      <c r="H429" s="562" t="n"/>
      <c r="I429" s="562" t="n"/>
      <c r="J429" s="562" t="n"/>
      <c r="K429" s="562" t="n"/>
      <c r="L429" s="562" t="n"/>
      <c r="M429" s="562" t="n"/>
      <c r="N429" s="562" t="n"/>
      <c r="O429" s="562" t="n"/>
      <c r="P429" s="562" t="n"/>
      <c r="Q429" s="562" t="n"/>
      <c r="R429" s="562" t="n"/>
      <c r="S429" s="562" t="n"/>
      <c r="T429" s="562" t="n"/>
      <c r="U429" s="562" t="n"/>
      <c r="V429" s="562" t="n"/>
      <c r="W429" s="562" t="n"/>
      <c r="X429" s="562" t="n"/>
      <c r="Y429" s="562" t="n"/>
      <c r="Z429" s="562" t="n"/>
    </row>
    <row r="430">
      <c r="A430" s="562" t="n"/>
      <c r="B430" s="562" t="n"/>
      <c r="C430" s="577" t="n"/>
      <c r="D430" s="562" t="n"/>
      <c r="E430" s="562" t="n"/>
      <c r="F430" s="562" t="n"/>
      <c r="G430" s="562" t="n"/>
      <c r="H430" s="562" t="n"/>
      <c r="I430" s="562" t="n"/>
      <c r="J430" s="562" t="n"/>
      <c r="K430" s="562" t="n"/>
      <c r="L430" s="562" t="n"/>
      <c r="M430" s="562" t="n"/>
      <c r="N430" s="562" t="n"/>
      <c r="O430" s="562" t="n"/>
      <c r="P430" s="562" t="n"/>
      <c r="Q430" s="562" t="n"/>
      <c r="R430" s="562" t="n"/>
      <c r="S430" s="562" t="n"/>
      <c r="T430" s="562" t="n"/>
      <c r="U430" s="562" t="n"/>
      <c r="V430" s="562" t="n"/>
      <c r="W430" s="562" t="n"/>
      <c r="X430" s="562" t="n"/>
      <c r="Y430" s="562" t="n"/>
      <c r="Z430" s="562" t="n"/>
    </row>
    <row r="431">
      <c r="A431" s="562" t="n"/>
      <c r="B431" s="562" t="n"/>
      <c r="C431" s="577" t="n"/>
      <c r="D431" s="562" t="n"/>
      <c r="E431" s="562" t="n"/>
      <c r="F431" s="562" t="n"/>
      <c r="G431" s="562" t="n"/>
      <c r="H431" s="562" t="n"/>
      <c r="I431" s="562" t="n"/>
      <c r="J431" s="562" t="n"/>
      <c r="K431" s="562" t="n"/>
      <c r="L431" s="562" t="n"/>
      <c r="M431" s="562" t="n"/>
      <c r="N431" s="562" t="n"/>
      <c r="O431" s="562" t="n"/>
      <c r="P431" s="562" t="n"/>
      <c r="Q431" s="562" t="n"/>
      <c r="R431" s="562" t="n"/>
      <c r="S431" s="562" t="n"/>
      <c r="T431" s="562" t="n"/>
      <c r="U431" s="562" t="n"/>
      <c r="V431" s="562" t="n"/>
      <c r="W431" s="562" t="n"/>
      <c r="X431" s="562" t="n"/>
      <c r="Y431" s="562" t="n"/>
      <c r="Z431" s="562" t="n"/>
    </row>
    <row r="432">
      <c r="A432" s="562" t="n"/>
      <c r="B432" s="562" t="n"/>
      <c r="C432" s="577" t="n"/>
      <c r="D432" s="562" t="n"/>
      <c r="E432" s="562" t="n"/>
      <c r="F432" s="562" t="n"/>
      <c r="G432" s="562" t="n"/>
      <c r="H432" s="562" t="n"/>
      <c r="I432" s="562" t="n"/>
      <c r="J432" s="562" t="n"/>
      <c r="K432" s="562" t="n"/>
      <c r="L432" s="562" t="n"/>
      <c r="M432" s="562" t="n"/>
      <c r="N432" s="562" t="n"/>
      <c r="O432" s="562" t="n"/>
      <c r="P432" s="562" t="n"/>
      <c r="Q432" s="562" t="n"/>
      <c r="R432" s="562" t="n"/>
      <c r="S432" s="562" t="n"/>
      <c r="T432" s="562" t="n"/>
      <c r="U432" s="562" t="n"/>
      <c r="V432" s="562" t="n"/>
      <c r="W432" s="562" t="n"/>
      <c r="X432" s="562" t="n"/>
      <c r="Y432" s="562" t="n"/>
      <c r="Z432" s="562" t="n"/>
    </row>
    <row r="433">
      <c r="A433" s="562" t="n"/>
      <c r="B433" s="562" t="n"/>
      <c r="C433" s="577" t="n"/>
      <c r="D433" s="562" t="n"/>
      <c r="E433" s="562" t="n"/>
      <c r="F433" s="562" t="n"/>
      <c r="G433" s="562" t="n"/>
      <c r="H433" s="562" t="n"/>
      <c r="I433" s="562" t="n"/>
      <c r="J433" s="562" t="n"/>
      <c r="K433" s="562" t="n"/>
      <c r="L433" s="562" t="n"/>
      <c r="M433" s="562" t="n"/>
      <c r="N433" s="562" t="n"/>
      <c r="O433" s="562" t="n"/>
      <c r="P433" s="562" t="n"/>
      <c r="Q433" s="562" t="n"/>
      <c r="R433" s="562" t="n"/>
      <c r="S433" s="562" t="n"/>
      <c r="T433" s="562" t="n"/>
      <c r="U433" s="562" t="n"/>
      <c r="V433" s="562" t="n"/>
      <c r="W433" s="562" t="n"/>
      <c r="X433" s="562" t="n"/>
      <c r="Y433" s="562" t="n"/>
      <c r="Z433" s="562" t="n"/>
    </row>
    <row r="434">
      <c r="A434" s="562" t="n"/>
      <c r="B434" s="562" t="n"/>
      <c r="C434" s="577" t="n"/>
      <c r="D434" s="562" t="n"/>
      <c r="E434" s="562" t="n"/>
      <c r="F434" s="562" t="n"/>
      <c r="G434" s="562" t="n"/>
      <c r="H434" s="562" t="n"/>
      <c r="I434" s="562" t="n"/>
      <c r="J434" s="562" t="n"/>
      <c r="K434" s="562" t="n"/>
      <c r="L434" s="562" t="n"/>
      <c r="M434" s="562" t="n"/>
      <c r="N434" s="562" t="n"/>
      <c r="O434" s="562" t="n"/>
      <c r="P434" s="562" t="n"/>
      <c r="Q434" s="562" t="n"/>
      <c r="R434" s="562" t="n"/>
      <c r="S434" s="562" t="n"/>
      <c r="T434" s="562" t="n"/>
      <c r="U434" s="562" t="n"/>
      <c r="V434" s="562" t="n"/>
      <c r="W434" s="562" t="n"/>
      <c r="X434" s="562" t="n"/>
      <c r="Y434" s="562" t="n"/>
      <c r="Z434" s="562" t="n"/>
    </row>
    <row r="435">
      <c r="A435" s="562" t="n"/>
      <c r="B435" s="562" t="n"/>
      <c r="C435" s="577" t="n"/>
      <c r="D435" s="562" t="n"/>
      <c r="E435" s="562" t="n"/>
      <c r="F435" s="562" t="n"/>
      <c r="G435" s="562" t="n"/>
      <c r="H435" s="562" t="n"/>
      <c r="I435" s="562" t="n"/>
      <c r="J435" s="562" t="n"/>
      <c r="K435" s="562" t="n"/>
      <c r="L435" s="562" t="n"/>
      <c r="M435" s="562" t="n"/>
      <c r="N435" s="562" t="n"/>
      <c r="O435" s="562" t="n"/>
      <c r="P435" s="562" t="n"/>
      <c r="Q435" s="562" t="n"/>
      <c r="R435" s="562" t="n"/>
      <c r="S435" s="562" t="n"/>
      <c r="T435" s="562" t="n"/>
      <c r="U435" s="562" t="n"/>
      <c r="V435" s="562" t="n"/>
      <c r="W435" s="562" t="n"/>
      <c r="X435" s="562" t="n"/>
      <c r="Y435" s="562" t="n"/>
      <c r="Z435" s="562" t="n"/>
    </row>
    <row r="436">
      <c r="A436" s="562" t="n"/>
      <c r="B436" s="562" t="n"/>
      <c r="C436" s="577" t="n"/>
      <c r="D436" s="562" t="n"/>
      <c r="E436" s="562" t="n"/>
      <c r="F436" s="562" t="n"/>
      <c r="G436" s="562" t="n"/>
      <c r="H436" s="562" t="n"/>
      <c r="I436" s="562" t="n"/>
      <c r="J436" s="562" t="n"/>
      <c r="K436" s="562" t="n"/>
      <c r="L436" s="562" t="n"/>
      <c r="M436" s="562" t="n"/>
      <c r="N436" s="562" t="n"/>
      <c r="O436" s="562" t="n"/>
      <c r="P436" s="562" t="n"/>
      <c r="Q436" s="562" t="n"/>
      <c r="R436" s="562" t="n"/>
      <c r="S436" s="562" t="n"/>
      <c r="T436" s="562" t="n"/>
      <c r="U436" s="562" t="n"/>
      <c r="V436" s="562" t="n"/>
      <c r="W436" s="562" t="n"/>
      <c r="X436" s="562" t="n"/>
      <c r="Y436" s="562" t="n"/>
      <c r="Z436" s="562" t="n"/>
    </row>
    <row r="437">
      <c r="A437" s="562" t="n"/>
      <c r="B437" s="562" t="n"/>
      <c r="C437" s="577" t="n"/>
      <c r="D437" s="562" t="n"/>
      <c r="E437" s="562" t="n"/>
      <c r="F437" s="562" t="n"/>
      <c r="G437" s="562" t="n"/>
      <c r="H437" s="562" t="n"/>
      <c r="I437" s="562" t="n"/>
      <c r="J437" s="562" t="n"/>
      <c r="K437" s="562" t="n"/>
      <c r="L437" s="562" t="n"/>
      <c r="M437" s="562" t="n"/>
      <c r="N437" s="562" t="n"/>
      <c r="O437" s="562" t="n"/>
      <c r="P437" s="562" t="n"/>
      <c r="Q437" s="562" t="n"/>
      <c r="R437" s="562" t="n"/>
      <c r="S437" s="562" t="n"/>
      <c r="T437" s="562" t="n"/>
      <c r="U437" s="562" t="n"/>
      <c r="V437" s="562" t="n"/>
      <c r="W437" s="562" t="n"/>
      <c r="X437" s="562" t="n"/>
      <c r="Y437" s="562" t="n"/>
      <c r="Z437" s="562" t="n"/>
    </row>
    <row r="438">
      <c r="A438" s="562" t="n"/>
      <c r="B438" s="562" t="n"/>
      <c r="C438" s="577" t="n"/>
      <c r="D438" s="562" t="n"/>
      <c r="E438" s="562" t="n"/>
      <c r="F438" s="562" t="n"/>
      <c r="G438" s="562" t="n"/>
      <c r="H438" s="562" t="n"/>
      <c r="I438" s="562" t="n"/>
      <c r="J438" s="562" t="n"/>
      <c r="K438" s="562" t="n"/>
      <c r="L438" s="562" t="n"/>
      <c r="M438" s="562" t="n"/>
      <c r="N438" s="562" t="n"/>
      <c r="O438" s="562" t="n"/>
      <c r="P438" s="562" t="n"/>
      <c r="Q438" s="562" t="n"/>
      <c r="R438" s="562" t="n"/>
      <c r="S438" s="562" t="n"/>
      <c r="T438" s="562" t="n"/>
      <c r="U438" s="562" t="n"/>
      <c r="V438" s="562" t="n"/>
      <c r="W438" s="562" t="n"/>
      <c r="X438" s="562" t="n"/>
      <c r="Y438" s="562" t="n"/>
      <c r="Z438" s="562" t="n"/>
    </row>
    <row r="439">
      <c r="A439" s="562" t="n"/>
      <c r="B439" s="562" t="n"/>
      <c r="C439" s="577" t="n"/>
      <c r="D439" s="562" t="n"/>
      <c r="E439" s="562" t="n"/>
      <c r="F439" s="562" t="n"/>
      <c r="G439" s="562" t="n"/>
      <c r="H439" s="562" t="n"/>
      <c r="I439" s="562" t="n"/>
      <c r="J439" s="562" t="n"/>
      <c r="K439" s="562" t="n"/>
      <c r="L439" s="562" t="n"/>
      <c r="M439" s="562" t="n"/>
      <c r="N439" s="562" t="n"/>
      <c r="O439" s="562" t="n"/>
      <c r="P439" s="562" t="n"/>
      <c r="Q439" s="562" t="n"/>
      <c r="R439" s="562" t="n"/>
      <c r="S439" s="562" t="n"/>
      <c r="T439" s="562" t="n"/>
      <c r="U439" s="562" t="n"/>
      <c r="V439" s="562" t="n"/>
      <c r="W439" s="562" t="n"/>
      <c r="X439" s="562" t="n"/>
      <c r="Y439" s="562" t="n"/>
      <c r="Z439" s="562" t="n"/>
    </row>
    <row r="440">
      <c r="A440" s="562" t="n"/>
      <c r="B440" s="562" t="n"/>
      <c r="C440" s="577" t="n"/>
      <c r="D440" s="562" t="n"/>
      <c r="E440" s="562" t="n"/>
      <c r="F440" s="562" t="n"/>
      <c r="G440" s="562" t="n"/>
      <c r="H440" s="562" t="n"/>
      <c r="I440" s="562" t="n"/>
      <c r="J440" s="562" t="n"/>
      <c r="K440" s="562" t="n"/>
      <c r="L440" s="562" t="n"/>
      <c r="M440" s="562" t="n"/>
      <c r="N440" s="562" t="n"/>
      <c r="O440" s="562" t="n"/>
      <c r="P440" s="562" t="n"/>
      <c r="Q440" s="562" t="n"/>
      <c r="R440" s="562" t="n"/>
      <c r="S440" s="562" t="n"/>
      <c r="T440" s="562" t="n"/>
      <c r="U440" s="562" t="n"/>
      <c r="V440" s="562" t="n"/>
      <c r="W440" s="562" t="n"/>
      <c r="X440" s="562" t="n"/>
      <c r="Y440" s="562" t="n"/>
      <c r="Z440" s="562" t="n"/>
    </row>
    <row r="441">
      <c r="A441" s="562" t="n"/>
      <c r="B441" s="562" t="n"/>
      <c r="C441" s="577" t="n"/>
      <c r="D441" s="562" t="n"/>
      <c r="E441" s="562" t="n"/>
      <c r="F441" s="562" t="n"/>
      <c r="G441" s="562" t="n"/>
      <c r="H441" s="562" t="n"/>
      <c r="I441" s="562" t="n"/>
      <c r="J441" s="562" t="n"/>
      <c r="K441" s="562" t="n"/>
      <c r="L441" s="562" t="n"/>
      <c r="M441" s="562" t="n"/>
      <c r="N441" s="562" t="n"/>
      <c r="O441" s="562" t="n"/>
      <c r="P441" s="562" t="n"/>
      <c r="Q441" s="562" t="n"/>
      <c r="R441" s="562" t="n"/>
      <c r="S441" s="562" t="n"/>
      <c r="T441" s="562" t="n"/>
      <c r="U441" s="562" t="n"/>
      <c r="V441" s="562" t="n"/>
      <c r="W441" s="562" t="n"/>
      <c r="X441" s="562" t="n"/>
      <c r="Y441" s="562" t="n"/>
      <c r="Z441" s="562" t="n"/>
    </row>
    <row r="442">
      <c r="A442" s="562" t="n"/>
      <c r="B442" s="562" t="n"/>
      <c r="C442" s="577" t="n"/>
      <c r="D442" s="562" t="n"/>
      <c r="E442" s="562" t="n"/>
      <c r="F442" s="562" t="n"/>
      <c r="G442" s="562" t="n"/>
      <c r="H442" s="562" t="n"/>
      <c r="I442" s="562" t="n"/>
      <c r="J442" s="562" t="n"/>
      <c r="K442" s="562" t="n"/>
      <c r="L442" s="562" t="n"/>
      <c r="M442" s="562" t="n"/>
      <c r="N442" s="562" t="n"/>
      <c r="O442" s="562" t="n"/>
      <c r="P442" s="562" t="n"/>
      <c r="Q442" s="562" t="n"/>
      <c r="R442" s="562" t="n"/>
      <c r="S442" s="562" t="n"/>
      <c r="T442" s="562" t="n"/>
      <c r="U442" s="562" t="n"/>
      <c r="V442" s="562" t="n"/>
      <c r="W442" s="562" t="n"/>
      <c r="X442" s="562" t="n"/>
      <c r="Y442" s="562" t="n"/>
      <c r="Z442" s="562" t="n"/>
    </row>
    <row r="443">
      <c r="A443" s="562" t="n"/>
      <c r="B443" s="562" t="n"/>
      <c r="C443" s="577" t="n"/>
      <c r="D443" s="562" t="n"/>
      <c r="E443" s="562" t="n"/>
      <c r="F443" s="562" t="n"/>
      <c r="G443" s="562" t="n"/>
      <c r="H443" s="562" t="n"/>
      <c r="I443" s="562" t="n"/>
      <c r="J443" s="562" t="n"/>
      <c r="K443" s="562" t="n"/>
      <c r="L443" s="562" t="n"/>
      <c r="M443" s="562" t="n"/>
      <c r="N443" s="562" t="n"/>
      <c r="O443" s="562" t="n"/>
      <c r="P443" s="562" t="n"/>
      <c r="Q443" s="562" t="n"/>
      <c r="R443" s="562" t="n"/>
      <c r="S443" s="562" t="n"/>
      <c r="T443" s="562" t="n"/>
      <c r="U443" s="562" t="n"/>
      <c r="V443" s="562" t="n"/>
      <c r="W443" s="562" t="n"/>
      <c r="X443" s="562" t="n"/>
      <c r="Y443" s="562" t="n"/>
      <c r="Z443" s="562" t="n"/>
    </row>
    <row r="444">
      <c r="A444" s="562" t="n"/>
      <c r="B444" s="562" t="n"/>
      <c r="C444" s="577" t="n"/>
      <c r="D444" s="562" t="n"/>
      <c r="E444" s="562" t="n"/>
      <c r="F444" s="562" t="n"/>
      <c r="G444" s="562" t="n"/>
      <c r="H444" s="562" t="n"/>
      <c r="I444" s="562" t="n"/>
      <c r="J444" s="562" t="n"/>
      <c r="K444" s="562" t="n"/>
      <c r="L444" s="562" t="n"/>
      <c r="M444" s="562" t="n"/>
      <c r="N444" s="562" t="n"/>
      <c r="O444" s="562" t="n"/>
      <c r="P444" s="562" t="n"/>
      <c r="Q444" s="562" t="n"/>
      <c r="R444" s="562" t="n"/>
      <c r="S444" s="562" t="n"/>
      <c r="T444" s="562" t="n"/>
      <c r="U444" s="562" t="n"/>
      <c r="V444" s="562" t="n"/>
      <c r="W444" s="562" t="n"/>
      <c r="X444" s="562" t="n"/>
      <c r="Y444" s="562" t="n"/>
      <c r="Z444" s="562" t="n"/>
    </row>
    <row r="445">
      <c r="A445" s="562" t="n"/>
      <c r="B445" s="562" t="n"/>
      <c r="C445" s="577" t="n"/>
      <c r="D445" s="562" t="n"/>
      <c r="E445" s="562" t="n"/>
      <c r="F445" s="562" t="n"/>
      <c r="G445" s="562" t="n"/>
      <c r="H445" s="562" t="n"/>
      <c r="I445" s="562" t="n"/>
      <c r="J445" s="562" t="n"/>
      <c r="K445" s="562" t="n"/>
      <c r="L445" s="562" t="n"/>
      <c r="M445" s="562" t="n"/>
      <c r="N445" s="562" t="n"/>
      <c r="O445" s="562" t="n"/>
      <c r="P445" s="562" t="n"/>
      <c r="Q445" s="562" t="n"/>
      <c r="R445" s="562" t="n"/>
      <c r="S445" s="562" t="n"/>
      <c r="T445" s="562" t="n"/>
      <c r="U445" s="562" t="n"/>
      <c r="V445" s="562" t="n"/>
      <c r="W445" s="562" t="n"/>
      <c r="X445" s="562" t="n"/>
      <c r="Y445" s="562" t="n"/>
      <c r="Z445" s="562" t="n"/>
    </row>
    <row r="446">
      <c r="A446" s="562" t="n"/>
      <c r="B446" s="562" t="n"/>
      <c r="C446" s="577" t="n"/>
      <c r="D446" s="562" t="n"/>
      <c r="E446" s="562" t="n"/>
      <c r="F446" s="562" t="n"/>
      <c r="G446" s="562" t="n"/>
      <c r="H446" s="562" t="n"/>
      <c r="I446" s="562" t="n"/>
      <c r="J446" s="562" t="n"/>
      <c r="K446" s="562" t="n"/>
      <c r="L446" s="562" t="n"/>
      <c r="M446" s="562" t="n"/>
      <c r="N446" s="562" t="n"/>
      <c r="O446" s="562" t="n"/>
      <c r="P446" s="562" t="n"/>
      <c r="Q446" s="562" t="n"/>
      <c r="R446" s="562" t="n"/>
      <c r="S446" s="562" t="n"/>
      <c r="T446" s="562" t="n"/>
      <c r="U446" s="562" t="n"/>
      <c r="V446" s="562" t="n"/>
      <c r="W446" s="562" t="n"/>
      <c r="X446" s="562" t="n"/>
      <c r="Y446" s="562" t="n"/>
      <c r="Z446" s="562" t="n"/>
    </row>
    <row r="447">
      <c r="A447" s="562" t="n"/>
      <c r="B447" s="562" t="n"/>
      <c r="C447" s="577" t="n"/>
      <c r="D447" s="562" t="n"/>
      <c r="E447" s="562" t="n"/>
      <c r="F447" s="562" t="n"/>
      <c r="G447" s="562" t="n"/>
      <c r="H447" s="562" t="n"/>
      <c r="I447" s="562" t="n"/>
      <c r="J447" s="562" t="n"/>
      <c r="K447" s="562" t="n"/>
      <c r="L447" s="562" t="n"/>
      <c r="M447" s="562" t="n"/>
      <c r="N447" s="562" t="n"/>
      <c r="O447" s="562" t="n"/>
      <c r="P447" s="562" t="n"/>
      <c r="Q447" s="562" t="n"/>
      <c r="R447" s="562" t="n"/>
      <c r="S447" s="562" t="n"/>
      <c r="T447" s="562" t="n"/>
      <c r="U447" s="562" t="n"/>
      <c r="V447" s="562" t="n"/>
      <c r="W447" s="562" t="n"/>
      <c r="X447" s="562" t="n"/>
      <c r="Y447" s="562" t="n"/>
      <c r="Z447" s="562" t="n"/>
    </row>
    <row r="448">
      <c r="A448" s="562" t="n"/>
      <c r="B448" s="562" t="n"/>
      <c r="C448" s="577" t="n"/>
      <c r="D448" s="562" t="n"/>
      <c r="E448" s="562" t="n"/>
      <c r="F448" s="562" t="n"/>
      <c r="G448" s="562" t="n"/>
      <c r="H448" s="562" t="n"/>
      <c r="I448" s="562" t="n"/>
      <c r="J448" s="562" t="n"/>
      <c r="K448" s="562" t="n"/>
      <c r="L448" s="562" t="n"/>
      <c r="M448" s="562" t="n"/>
      <c r="N448" s="562" t="n"/>
      <c r="O448" s="562" t="n"/>
      <c r="P448" s="562" t="n"/>
      <c r="Q448" s="562" t="n"/>
      <c r="R448" s="562" t="n"/>
      <c r="S448" s="562" t="n"/>
      <c r="T448" s="562" t="n"/>
      <c r="U448" s="562" t="n"/>
      <c r="V448" s="562" t="n"/>
      <c r="W448" s="562" t="n"/>
      <c r="X448" s="562" t="n"/>
      <c r="Y448" s="562" t="n"/>
      <c r="Z448" s="562" t="n"/>
    </row>
    <row r="449">
      <c r="A449" s="562" t="n"/>
      <c r="B449" s="562" t="n"/>
      <c r="C449" s="577" t="n"/>
      <c r="D449" s="562" t="n"/>
      <c r="E449" s="562" t="n"/>
      <c r="F449" s="562" t="n"/>
      <c r="G449" s="562" t="n"/>
      <c r="H449" s="562" t="n"/>
      <c r="I449" s="562" t="n"/>
      <c r="J449" s="562" t="n"/>
      <c r="K449" s="562" t="n"/>
      <c r="L449" s="562" t="n"/>
      <c r="M449" s="562" t="n"/>
      <c r="N449" s="562" t="n"/>
      <c r="O449" s="562" t="n"/>
      <c r="P449" s="562" t="n"/>
      <c r="Q449" s="562" t="n"/>
      <c r="R449" s="562" t="n"/>
      <c r="S449" s="562" t="n"/>
      <c r="T449" s="562" t="n"/>
      <c r="U449" s="562" t="n"/>
      <c r="V449" s="562" t="n"/>
      <c r="W449" s="562" t="n"/>
      <c r="X449" s="562" t="n"/>
      <c r="Y449" s="562" t="n"/>
      <c r="Z449" s="562" t="n"/>
    </row>
    <row r="450">
      <c r="A450" s="562" t="n"/>
      <c r="B450" s="562" t="n"/>
      <c r="C450" s="577" t="n"/>
      <c r="D450" s="562" t="n"/>
      <c r="E450" s="562" t="n"/>
      <c r="F450" s="562" t="n"/>
      <c r="G450" s="562" t="n"/>
      <c r="H450" s="562" t="n"/>
      <c r="I450" s="562" t="n"/>
      <c r="J450" s="562" t="n"/>
      <c r="K450" s="562" t="n"/>
      <c r="L450" s="562" t="n"/>
      <c r="M450" s="562" t="n"/>
      <c r="N450" s="562" t="n"/>
      <c r="O450" s="562" t="n"/>
      <c r="P450" s="562" t="n"/>
      <c r="Q450" s="562" t="n"/>
      <c r="R450" s="562" t="n"/>
      <c r="S450" s="562" t="n"/>
      <c r="T450" s="562" t="n"/>
      <c r="U450" s="562" t="n"/>
      <c r="V450" s="562" t="n"/>
      <c r="W450" s="562" t="n"/>
      <c r="X450" s="562" t="n"/>
      <c r="Y450" s="562" t="n"/>
      <c r="Z450" s="562" t="n"/>
    </row>
    <row r="451">
      <c r="A451" s="562" t="n"/>
      <c r="B451" s="562" t="n"/>
      <c r="C451" s="577" t="n"/>
      <c r="D451" s="562" t="n"/>
      <c r="E451" s="562" t="n"/>
      <c r="F451" s="562" t="n"/>
      <c r="G451" s="562" t="n"/>
      <c r="H451" s="562" t="n"/>
      <c r="I451" s="562" t="n"/>
      <c r="J451" s="562" t="n"/>
      <c r="K451" s="562" t="n"/>
      <c r="L451" s="562" t="n"/>
      <c r="M451" s="562" t="n"/>
      <c r="N451" s="562" t="n"/>
      <c r="O451" s="562" t="n"/>
      <c r="P451" s="562" t="n"/>
      <c r="Q451" s="562" t="n"/>
      <c r="R451" s="562" t="n"/>
      <c r="S451" s="562" t="n"/>
      <c r="T451" s="562" t="n"/>
      <c r="U451" s="562" t="n"/>
      <c r="V451" s="562" t="n"/>
      <c r="W451" s="562" t="n"/>
      <c r="X451" s="562" t="n"/>
      <c r="Y451" s="562" t="n"/>
      <c r="Z451" s="562" t="n"/>
    </row>
    <row r="452">
      <c r="A452" s="562" t="n"/>
      <c r="B452" s="562" t="n"/>
      <c r="C452" s="577" t="n"/>
      <c r="D452" s="562" t="n"/>
      <c r="E452" s="562" t="n"/>
      <c r="F452" s="562" t="n"/>
      <c r="G452" s="562" t="n"/>
      <c r="H452" s="562" t="n"/>
      <c r="I452" s="562" t="n"/>
      <c r="J452" s="562" t="n"/>
      <c r="K452" s="562" t="n"/>
      <c r="L452" s="562" t="n"/>
      <c r="M452" s="562" t="n"/>
      <c r="N452" s="562" t="n"/>
      <c r="O452" s="562" t="n"/>
      <c r="P452" s="562" t="n"/>
      <c r="Q452" s="562" t="n"/>
      <c r="R452" s="562" t="n"/>
      <c r="S452" s="562" t="n"/>
      <c r="T452" s="562" t="n"/>
      <c r="U452" s="562" t="n"/>
      <c r="V452" s="562" t="n"/>
      <c r="W452" s="562" t="n"/>
      <c r="X452" s="562" t="n"/>
      <c r="Y452" s="562" t="n"/>
      <c r="Z452" s="562" t="n"/>
    </row>
    <row r="453">
      <c r="A453" s="562" t="n"/>
      <c r="B453" s="562" t="n"/>
      <c r="C453" s="577" t="n"/>
      <c r="D453" s="562" t="n"/>
      <c r="E453" s="562" t="n"/>
      <c r="F453" s="562" t="n"/>
      <c r="G453" s="562" t="n"/>
      <c r="H453" s="562" t="n"/>
      <c r="I453" s="562" t="n"/>
      <c r="J453" s="562" t="n"/>
      <c r="K453" s="562" t="n"/>
      <c r="L453" s="562" t="n"/>
      <c r="M453" s="562" t="n"/>
      <c r="N453" s="562" t="n"/>
      <c r="O453" s="562" t="n"/>
      <c r="P453" s="562" t="n"/>
      <c r="Q453" s="562" t="n"/>
      <c r="R453" s="562" t="n"/>
      <c r="S453" s="562" t="n"/>
      <c r="T453" s="562" t="n"/>
      <c r="U453" s="562" t="n"/>
      <c r="V453" s="562" t="n"/>
      <c r="W453" s="562" t="n"/>
      <c r="X453" s="562" t="n"/>
      <c r="Y453" s="562" t="n"/>
      <c r="Z453" s="562" t="n"/>
    </row>
    <row r="454">
      <c r="A454" s="562" t="n"/>
      <c r="B454" s="562" t="n"/>
      <c r="C454" s="577" t="n"/>
      <c r="D454" s="562" t="n"/>
      <c r="E454" s="562" t="n"/>
      <c r="F454" s="562" t="n"/>
      <c r="G454" s="562" t="n"/>
      <c r="H454" s="562" t="n"/>
      <c r="I454" s="562" t="n"/>
      <c r="J454" s="562" t="n"/>
      <c r="K454" s="562" t="n"/>
      <c r="L454" s="562" t="n"/>
      <c r="M454" s="562" t="n"/>
      <c r="N454" s="562" t="n"/>
      <c r="O454" s="562" t="n"/>
      <c r="P454" s="562" t="n"/>
      <c r="Q454" s="562" t="n"/>
      <c r="R454" s="562" t="n"/>
      <c r="S454" s="562" t="n"/>
      <c r="T454" s="562" t="n"/>
      <c r="U454" s="562" t="n"/>
      <c r="V454" s="562" t="n"/>
      <c r="W454" s="562" t="n"/>
      <c r="X454" s="562" t="n"/>
      <c r="Y454" s="562" t="n"/>
      <c r="Z454" s="562" t="n"/>
    </row>
    <row r="455">
      <c r="A455" s="562" t="n"/>
      <c r="B455" s="562" t="n"/>
      <c r="C455" s="577" t="n"/>
      <c r="D455" s="562" t="n"/>
      <c r="E455" s="562" t="n"/>
      <c r="F455" s="562" t="n"/>
      <c r="G455" s="562" t="n"/>
      <c r="H455" s="562" t="n"/>
      <c r="I455" s="562" t="n"/>
      <c r="J455" s="562" t="n"/>
      <c r="K455" s="562" t="n"/>
      <c r="L455" s="562" t="n"/>
      <c r="M455" s="562" t="n"/>
      <c r="N455" s="562" t="n"/>
      <c r="O455" s="562" t="n"/>
      <c r="P455" s="562" t="n"/>
      <c r="Q455" s="562" t="n"/>
      <c r="R455" s="562" t="n"/>
      <c r="S455" s="562" t="n"/>
      <c r="T455" s="562" t="n"/>
      <c r="U455" s="562" t="n"/>
      <c r="V455" s="562" t="n"/>
      <c r="W455" s="562" t="n"/>
      <c r="X455" s="562" t="n"/>
      <c r="Y455" s="562" t="n"/>
      <c r="Z455" s="562" t="n"/>
    </row>
    <row r="456">
      <c r="A456" s="562" t="n"/>
      <c r="B456" s="562" t="n"/>
      <c r="C456" s="577" t="n"/>
      <c r="D456" s="562" t="n"/>
      <c r="E456" s="562" t="n"/>
      <c r="F456" s="562" t="n"/>
      <c r="G456" s="562" t="n"/>
      <c r="H456" s="562" t="n"/>
      <c r="I456" s="562" t="n"/>
      <c r="J456" s="562" t="n"/>
      <c r="K456" s="562" t="n"/>
      <c r="L456" s="562" t="n"/>
      <c r="M456" s="562" t="n"/>
      <c r="N456" s="562" t="n"/>
      <c r="O456" s="562" t="n"/>
      <c r="P456" s="562" t="n"/>
      <c r="Q456" s="562" t="n"/>
      <c r="R456" s="562" t="n"/>
      <c r="S456" s="562" t="n"/>
      <c r="T456" s="562" t="n"/>
      <c r="U456" s="562" t="n"/>
      <c r="V456" s="562" t="n"/>
      <c r="W456" s="562" t="n"/>
      <c r="X456" s="562" t="n"/>
      <c r="Y456" s="562" t="n"/>
      <c r="Z456" s="562" t="n"/>
    </row>
    <row r="457">
      <c r="A457" s="562" t="n"/>
      <c r="B457" s="562" t="n"/>
      <c r="C457" s="577" t="n"/>
      <c r="D457" s="562" t="n"/>
      <c r="E457" s="562" t="n"/>
      <c r="F457" s="562" t="n"/>
      <c r="G457" s="562" t="n"/>
      <c r="H457" s="562" t="n"/>
      <c r="I457" s="562" t="n"/>
      <c r="J457" s="562" t="n"/>
      <c r="K457" s="562" t="n"/>
      <c r="L457" s="562" t="n"/>
      <c r="M457" s="562" t="n"/>
      <c r="N457" s="562" t="n"/>
      <c r="O457" s="562" t="n"/>
      <c r="P457" s="562" t="n"/>
      <c r="Q457" s="562" t="n"/>
      <c r="R457" s="562" t="n"/>
      <c r="S457" s="562" t="n"/>
      <c r="T457" s="562" t="n"/>
      <c r="U457" s="562" t="n"/>
      <c r="V457" s="562" t="n"/>
      <c r="W457" s="562" t="n"/>
      <c r="X457" s="562" t="n"/>
      <c r="Y457" s="562" t="n"/>
      <c r="Z457" s="562" t="n"/>
    </row>
    <row r="458">
      <c r="A458" s="562" t="n"/>
      <c r="B458" s="562" t="n"/>
      <c r="C458" s="577" t="n"/>
      <c r="D458" s="562" t="n"/>
      <c r="E458" s="562" t="n"/>
      <c r="F458" s="562" t="n"/>
      <c r="G458" s="562" t="n"/>
      <c r="H458" s="562" t="n"/>
      <c r="I458" s="562" t="n"/>
      <c r="J458" s="562" t="n"/>
      <c r="K458" s="562" t="n"/>
      <c r="L458" s="562" t="n"/>
      <c r="M458" s="562" t="n"/>
      <c r="N458" s="562" t="n"/>
      <c r="O458" s="562" t="n"/>
      <c r="P458" s="562" t="n"/>
      <c r="Q458" s="562" t="n"/>
      <c r="R458" s="562" t="n"/>
      <c r="S458" s="562" t="n"/>
      <c r="T458" s="562" t="n"/>
      <c r="U458" s="562" t="n"/>
      <c r="V458" s="562" t="n"/>
      <c r="W458" s="562" t="n"/>
      <c r="X458" s="562" t="n"/>
      <c r="Y458" s="562" t="n"/>
      <c r="Z458" s="562" t="n"/>
    </row>
    <row r="459">
      <c r="A459" s="562" t="n"/>
      <c r="B459" s="562" t="n"/>
      <c r="C459" s="577" t="n"/>
      <c r="D459" s="562" t="n"/>
      <c r="E459" s="562" t="n"/>
      <c r="F459" s="562" t="n"/>
      <c r="G459" s="562" t="n"/>
      <c r="H459" s="562" t="n"/>
      <c r="I459" s="562" t="n"/>
      <c r="J459" s="562" t="n"/>
      <c r="K459" s="562" t="n"/>
      <c r="L459" s="562" t="n"/>
      <c r="M459" s="562" t="n"/>
      <c r="N459" s="562" t="n"/>
      <c r="O459" s="562" t="n"/>
      <c r="P459" s="562" t="n"/>
      <c r="Q459" s="562" t="n"/>
      <c r="R459" s="562" t="n"/>
      <c r="S459" s="562" t="n"/>
      <c r="T459" s="562" t="n"/>
      <c r="U459" s="562" t="n"/>
      <c r="V459" s="562" t="n"/>
      <c r="W459" s="562" t="n"/>
      <c r="X459" s="562" t="n"/>
      <c r="Y459" s="562" t="n"/>
      <c r="Z459" s="562" t="n"/>
    </row>
    <row r="460">
      <c r="A460" s="562" t="n"/>
      <c r="B460" s="562" t="n"/>
      <c r="C460" s="577" t="n"/>
      <c r="D460" s="562" t="n"/>
      <c r="E460" s="562" t="n"/>
      <c r="F460" s="562" t="n"/>
      <c r="G460" s="562" t="n"/>
      <c r="H460" s="562" t="n"/>
      <c r="I460" s="562" t="n"/>
      <c r="J460" s="562" t="n"/>
      <c r="K460" s="562" t="n"/>
      <c r="L460" s="562" t="n"/>
      <c r="M460" s="562" t="n"/>
      <c r="N460" s="562" t="n"/>
      <c r="O460" s="562" t="n"/>
      <c r="P460" s="562" t="n"/>
      <c r="Q460" s="562" t="n"/>
      <c r="R460" s="562" t="n"/>
      <c r="S460" s="562" t="n"/>
      <c r="T460" s="562" t="n"/>
      <c r="U460" s="562" t="n"/>
      <c r="V460" s="562" t="n"/>
      <c r="W460" s="562" t="n"/>
      <c r="X460" s="562" t="n"/>
      <c r="Y460" s="562" t="n"/>
      <c r="Z460" s="562" t="n"/>
    </row>
    <row r="461">
      <c r="A461" s="562" t="n"/>
      <c r="B461" s="562" t="n"/>
      <c r="C461" s="577" t="n"/>
      <c r="D461" s="562" t="n"/>
      <c r="E461" s="562" t="n"/>
      <c r="F461" s="562" t="n"/>
      <c r="G461" s="562" t="n"/>
      <c r="H461" s="562" t="n"/>
      <c r="I461" s="562" t="n"/>
      <c r="J461" s="562" t="n"/>
      <c r="K461" s="562" t="n"/>
      <c r="L461" s="562" t="n"/>
      <c r="M461" s="562" t="n"/>
      <c r="N461" s="562" t="n"/>
      <c r="O461" s="562" t="n"/>
      <c r="P461" s="562" t="n"/>
      <c r="Q461" s="562" t="n"/>
      <c r="R461" s="562" t="n"/>
      <c r="S461" s="562" t="n"/>
      <c r="T461" s="562" t="n"/>
      <c r="U461" s="562" t="n"/>
      <c r="V461" s="562" t="n"/>
      <c r="W461" s="562" t="n"/>
      <c r="X461" s="562" t="n"/>
      <c r="Y461" s="562" t="n"/>
      <c r="Z461" s="562" t="n"/>
    </row>
    <row r="462">
      <c r="A462" s="562" t="n"/>
      <c r="B462" s="562" t="n"/>
      <c r="C462" s="577" t="n"/>
      <c r="D462" s="562" t="n"/>
      <c r="E462" s="562" t="n"/>
      <c r="F462" s="562" t="n"/>
      <c r="G462" s="562" t="n"/>
      <c r="H462" s="562" t="n"/>
      <c r="I462" s="562" t="n"/>
      <c r="J462" s="562" t="n"/>
      <c r="K462" s="562" t="n"/>
      <c r="L462" s="562" t="n"/>
      <c r="M462" s="562" t="n"/>
      <c r="N462" s="562" t="n"/>
      <c r="O462" s="562" t="n"/>
      <c r="P462" s="562" t="n"/>
      <c r="Q462" s="562" t="n"/>
      <c r="R462" s="562" t="n"/>
      <c r="S462" s="562" t="n"/>
      <c r="T462" s="562" t="n"/>
      <c r="U462" s="562" t="n"/>
      <c r="V462" s="562" t="n"/>
      <c r="W462" s="562" t="n"/>
      <c r="X462" s="562" t="n"/>
      <c r="Y462" s="562" t="n"/>
      <c r="Z462" s="562" t="n"/>
    </row>
    <row r="463">
      <c r="A463" s="562" t="n"/>
      <c r="B463" s="562" t="n"/>
      <c r="C463" s="577" t="n"/>
      <c r="D463" s="562" t="n"/>
      <c r="E463" s="562" t="n"/>
      <c r="F463" s="562" t="n"/>
      <c r="G463" s="562" t="n"/>
      <c r="H463" s="562" t="n"/>
      <c r="I463" s="562" t="n"/>
      <c r="J463" s="562" t="n"/>
      <c r="K463" s="562" t="n"/>
      <c r="L463" s="562" t="n"/>
      <c r="M463" s="562" t="n"/>
      <c r="N463" s="562" t="n"/>
      <c r="O463" s="562" t="n"/>
      <c r="P463" s="562" t="n"/>
      <c r="Q463" s="562" t="n"/>
      <c r="R463" s="562" t="n"/>
      <c r="S463" s="562" t="n"/>
      <c r="T463" s="562" t="n"/>
      <c r="U463" s="562" t="n"/>
      <c r="V463" s="562" t="n"/>
      <c r="W463" s="562" t="n"/>
      <c r="X463" s="562" t="n"/>
      <c r="Y463" s="562" t="n"/>
      <c r="Z463" s="562" t="n"/>
    </row>
    <row r="464">
      <c r="A464" s="562" t="n"/>
      <c r="B464" s="562" t="n"/>
      <c r="C464" s="577" t="n"/>
      <c r="D464" s="562" t="n"/>
      <c r="E464" s="562" t="n"/>
      <c r="F464" s="562" t="n"/>
      <c r="G464" s="562" t="n"/>
      <c r="H464" s="562" t="n"/>
      <c r="I464" s="562" t="n"/>
      <c r="J464" s="562" t="n"/>
      <c r="K464" s="562" t="n"/>
      <c r="L464" s="562" t="n"/>
      <c r="M464" s="562" t="n"/>
      <c r="N464" s="562" t="n"/>
      <c r="O464" s="562" t="n"/>
      <c r="P464" s="562" t="n"/>
      <c r="Q464" s="562" t="n"/>
      <c r="R464" s="562" t="n"/>
      <c r="S464" s="562" t="n"/>
      <c r="T464" s="562" t="n"/>
      <c r="U464" s="562" t="n"/>
      <c r="V464" s="562" t="n"/>
      <c r="W464" s="562" t="n"/>
      <c r="X464" s="562" t="n"/>
      <c r="Y464" s="562" t="n"/>
      <c r="Z464" s="562" t="n"/>
    </row>
    <row r="465">
      <c r="A465" s="562" t="n"/>
      <c r="B465" s="562" t="n"/>
      <c r="C465" s="577" t="n"/>
      <c r="D465" s="562" t="n"/>
      <c r="E465" s="562" t="n"/>
      <c r="F465" s="562" t="n"/>
      <c r="G465" s="562" t="n"/>
      <c r="H465" s="562" t="n"/>
      <c r="I465" s="562" t="n"/>
      <c r="J465" s="562" t="n"/>
      <c r="K465" s="562" t="n"/>
      <c r="L465" s="562" t="n"/>
      <c r="M465" s="562" t="n"/>
      <c r="N465" s="562" t="n"/>
      <c r="O465" s="562" t="n"/>
      <c r="P465" s="562" t="n"/>
      <c r="Q465" s="562" t="n"/>
      <c r="R465" s="562" t="n"/>
      <c r="S465" s="562" t="n"/>
      <c r="T465" s="562" t="n"/>
      <c r="U465" s="562" t="n"/>
      <c r="V465" s="562" t="n"/>
      <c r="W465" s="562" t="n"/>
      <c r="X465" s="562" t="n"/>
      <c r="Y465" s="562" t="n"/>
      <c r="Z465" s="562" t="n"/>
    </row>
    <row r="466">
      <c r="A466" s="562" t="n"/>
      <c r="B466" s="562" t="n"/>
      <c r="C466" s="577" t="n"/>
      <c r="D466" s="562" t="n"/>
      <c r="E466" s="562" t="n"/>
      <c r="F466" s="562" t="n"/>
      <c r="G466" s="562" t="n"/>
      <c r="H466" s="562" t="n"/>
      <c r="I466" s="562" t="n"/>
      <c r="J466" s="562" t="n"/>
      <c r="K466" s="562" t="n"/>
      <c r="L466" s="562" t="n"/>
      <c r="M466" s="562" t="n"/>
      <c r="N466" s="562" t="n"/>
      <c r="O466" s="562" t="n"/>
      <c r="P466" s="562" t="n"/>
      <c r="Q466" s="562" t="n"/>
      <c r="R466" s="562" t="n"/>
      <c r="S466" s="562" t="n"/>
      <c r="T466" s="562" t="n"/>
      <c r="U466" s="562" t="n"/>
      <c r="V466" s="562" t="n"/>
      <c r="W466" s="562" t="n"/>
      <c r="X466" s="562" t="n"/>
      <c r="Y466" s="562" t="n"/>
      <c r="Z466" s="562" t="n"/>
    </row>
    <row r="467">
      <c r="A467" s="562" t="n"/>
      <c r="B467" s="562" t="n"/>
      <c r="C467" s="577" t="n"/>
      <c r="D467" s="562" t="n"/>
      <c r="E467" s="562" t="n"/>
      <c r="F467" s="562" t="n"/>
      <c r="G467" s="562" t="n"/>
      <c r="H467" s="562" t="n"/>
      <c r="I467" s="562" t="n"/>
      <c r="J467" s="562" t="n"/>
      <c r="K467" s="562" t="n"/>
      <c r="L467" s="562" t="n"/>
      <c r="M467" s="562" t="n"/>
      <c r="N467" s="562" t="n"/>
      <c r="O467" s="562" t="n"/>
      <c r="P467" s="562" t="n"/>
      <c r="Q467" s="562" t="n"/>
      <c r="R467" s="562" t="n"/>
      <c r="S467" s="562" t="n"/>
      <c r="T467" s="562" t="n"/>
      <c r="U467" s="562" t="n"/>
      <c r="V467" s="562" t="n"/>
      <c r="W467" s="562" t="n"/>
      <c r="X467" s="562" t="n"/>
      <c r="Y467" s="562" t="n"/>
      <c r="Z467" s="562" t="n"/>
    </row>
    <row r="468">
      <c r="A468" s="562" t="n"/>
      <c r="B468" s="562" t="n"/>
      <c r="C468" s="577" t="n"/>
      <c r="D468" s="562" t="n"/>
      <c r="E468" s="562" t="n"/>
      <c r="F468" s="562" t="n"/>
      <c r="G468" s="562" t="n"/>
      <c r="H468" s="562" t="n"/>
      <c r="I468" s="562" t="n"/>
      <c r="J468" s="562" t="n"/>
      <c r="K468" s="562" t="n"/>
      <c r="L468" s="562" t="n"/>
      <c r="M468" s="562" t="n"/>
      <c r="N468" s="562" t="n"/>
      <c r="O468" s="562" t="n"/>
      <c r="P468" s="562" t="n"/>
      <c r="Q468" s="562" t="n"/>
      <c r="R468" s="562" t="n"/>
      <c r="S468" s="562" t="n"/>
      <c r="T468" s="562" t="n"/>
      <c r="U468" s="562" t="n"/>
      <c r="V468" s="562" t="n"/>
      <c r="W468" s="562" t="n"/>
      <c r="X468" s="562" t="n"/>
      <c r="Y468" s="562" t="n"/>
      <c r="Z468" s="562" t="n"/>
    </row>
    <row r="469">
      <c r="A469" s="562" t="n"/>
      <c r="B469" s="562" t="n"/>
      <c r="C469" s="577" t="n"/>
      <c r="D469" s="562" t="n"/>
      <c r="E469" s="562" t="n"/>
      <c r="F469" s="562" t="n"/>
      <c r="G469" s="562" t="n"/>
      <c r="H469" s="562" t="n"/>
      <c r="I469" s="562" t="n"/>
      <c r="J469" s="562" t="n"/>
      <c r="K469" s="562" t="n"/>
      <c r="L469" s="562" t="n"/>
      <c r="M469" s="562" t="n"/>
      <c r="N469" s="562" t="n"/>
      <c r="O469" s="562" t="n"/>
      <c r="P469" s="562" t="n"/>
      <c r="Q469" s="562" t="n"/>
      <c r="R469" s="562" t="n"/>
      <c r="S469" s="562" t="n"/>
      <c r="T469" s="562" t="n"/>
      <c r="U469" s="562" t="n"/>
      <c r="V469" s="562" t="n"/>
      <c r="W469" s="562" t="n"/>
      <c r="X469" s="562" t="n"/>
      <c r="Y469" s="562" t="n"/>
      <c r="Z469" s="562" t="n"/>
    </row>
    <row r="470">
      <c r="A470" s="562" t="n"/>
      <c r="B470" s="562" t="n"/>
      <c r="C470" s="577" t="n"/>
      <c r="D470" s="562" t="n"/>
      <c r="E470" s="562" t="n"/>
      <c r="F470" s="562" t="n"/>
      <c r="G470" s="562" t="n"/>
      <c r="H470" s="562" t="n"/>
      <c r="I470" s="562" t="n"/>
      <c r="J470" s="562" t="n"/>
      <c r="K470" s="562" t="n"/>
      <c r="L470" s="562" t="n"/>
      <c r="M470" s="562" t="n"/>
      <c r="N470" s="562" t="n"/>
      <c r="O470" s="562" t="n"/>
      <c r="P470" s="562" t="n"/>
      <c r="Q470" s="562" t="n"/>
      <c r="R470" s="562" t="n"/>
      <c r="S470" s="562" t="n"/>
      <c r="T470" s="562" t="n"/>
      <c r="U470" s="562" t="n"/>
      <c r="V470" s="562" t="n"/>
      <c r="W470" s="562" t="n"/>
      <c r="X470" s="562" t="n"/>
      <c r="Y470" s="562" t="n"/>
      <c r="Z470" s="562" t="n"/>
    </row>
    <row r="471">
      <c r="A471" s="562" t="n"/>
      <c r="B471" s="562" t="n"/>
      <c r="C471" s="577" t="n"/>
      <c r="D471" s="562" t="n"/>
      <c r="E471" s="562" t="n"/>
      <c r="F471" s="562" t="n"/>
      <c r="G471" s="562" t="n"/>
      <c r="H471" s="562" t="n"/>
      <c r="I471" s="562" t="n"/>
      <c r="J471" s="562" t="n"/>
      <c r="K471" s="562" t="n"/>
      <c r="L471" s="562" t="n"/>
      <c r="M471" s="562" t="n"/>
      <c r="N471" s="562" t="n"/>
      <c r="O471" s="562" t="n"/>
      <c r="P471" s="562" t="n"/>
      <c r="Q471" s="562" t="n"/>
      <c r="R471" s="562" t="n"/>
      <c r="S471" s="562" t="n"/>
      <c r="T471" s="562" t="n"/>
      <c r="U471" s="562" t="n"/>
      <c r="V471" s="562" t="n"/>
      <c r="W471" s="562" t="n"/>
      <c r="X471" s="562" t="n"/>
      <c r="Y471" s="562" t="n"/>
      <c r="Z471" s="562" t="n"/>
    </row>
    <row r="472">
      <c r="A472" s="562" t="n"/>
      <c r="B472" s="562" t="n"/>
      <c r="C472" s="577" t="n"/>
      <c r="D472" s="562" t="n"/>
      <c r="E472" s="562" t="n"/>
      <c r="F472" s="562" t="n"/>
      <c r="G472" s="562" t="n"/>
      <c r="H472" s="562" t="n"/>
      <c r="I472" s="562" t="n"/>
      <c r="J472" s="562" t="n"/>
      <c r="K472" s="562" t="n"/>
      <c r="L472" s="562" t="n"/>
      <c r="M472" s="562" t="n"/>
      <c r="N472" s="562" t="n"/>
      <c r="O472" s="562" t="n"/>
      <c r="P472" s="562" t="n"/>
      <c r="Q472" s="562" t="n"/>
      <c r="R472" s="562" t="n"/>
      <c r="S472" s="562" t="n"/>
      <c r="T472" s="562" t="n"/>
      <c r="U472" s="562" t="n"/>
      <c r="V472" s="562" t="n"/>
      <c r="W472" s="562" t="n"/>
      <c r="X472" s="562" t="n"/>
      <c r="Y472" s="562" t="n"/>
      <c r="Z472" s="562" t="n"/>
    </row>
    <row r="473">
      <c r="A473" s="562" t="n"/>
      <c r="B473" s="562" t="n"/>
      <c r="C473" s="577" t="n"/>
      <c r="D473" s="562" t="n"/>
      <c r="E473" s="562" t="n"/>
      <c r="F473" s="562" t="n"/>
      <c r="G473" s="562" t="n"/>
      <c r="H473" s="562" t="n"/>
      <c r="I473" s="562" t="n"/>
      <c r="J473" s="562" t="n"/>
      <c r="K473" s="562" t="n"/>
      <c r="L473" s="562" t="n"/>
      <c r="M473" s="562" t="n"/>
      <c r="N473" s="562" t="n"/>
      <c r="O473" s="562" t="n"/>
      <c r="P473" s="562" t="n"/>
      <c r="Q473" s="562" t="n"/>
      <c r="R473" s="562" t="n"/>
      <c r="S473" s="562" t="n"/>
      <c r="T473" s="562" t="n"/>
      <c r="U473" s="562" t="n"/>
      <c r="V473" s="562" t="n"/>
      <c r="W473" s="562" t="n"/>
      <c r="X473" s="562" t="n"/>
      <c r="Y473" s="562" t="n"/>
      <c r="Z473" s="562" t="n"/>
    </row>
    <row r="474">
      <c r="A474" s="562" t="n"/>
      <c r="B474" s="562" t="n"/>
      <c r="C474" s="577" t="n"/>
      <c r="D474" s="562" t="n"/>
      <c r="E474" s="562" t="n"/>
      <c r="F474" s="562" t="n"/>
      <c r="G474" s="562" t="n"/>
      <c r="H474" s="562" t="n"/>
      <c r="I474" s="562" t="n"/>
      <c r="J474" s="562" t="n"/>
      <c r="K474" s="562" t="n"/>
      <c r="L474" s="562" t="n"/>
      <c r="M474" s="562" t="n"/>
      <c r="N474" s="562" t="n"/>
      <c r="O474" s="562" t="n"/>
      <c r="P474" s="562" t="n"/>
      <c r="Q474" s="562" t="n"/>
      <c r="R474" s="562" t="n"/>
      <c r="S474" s="562" t="n"/>
      <c r="T474" s="562" t="n"/>
      <c r="U474" s="562" t="n"/>
      <c r="V474" s="562" t="n"/>
      <c r="W474" s="562" t="n"/>
      <c r="X474" s="562" t="n"/>
      <c r="Y474" s="562" t="n"/>
      <c r="Z474" s="562" t="n"/>
    </row>
    <row r="475">
      <c r="A475" s="562" t="n"/>
      <c r="B475" s="562" t="n"/>
      <c r="C475" s="577" t="n"/>
      <c r="D475" s="562" t="n"/>
      <c r="E475" s="562" t="n"/>
      <c r="F475" s="562" t="n"/>
      <c r="G475" s="562" t="n"/>
      <c r="H475" s="562" t="n"/>
      <c r="I475" s="562" t="n"/>
      <c r="J475" s="562" t="n"/>
      <c r="K475" s="562" t="n"/>
      <c r="L475" s="562" t="n"/>
      <c r="M475" s="562" t="n"/>
      <c r="N475" s="562" t="n"/>
      <c r="O475" s="562" t="n"/>
      <c r="P475" s="562" t="n"/>
      <c r="Q475" s="562" t="n"/>
      <c r="R475" s="562" t="n"/>
      <c r="S475" s="562" t="n"/>
      <c r="T475" s="562" t="n"/>
      <c r="U475" s="562" t="n"/>
      <c r="V475" s="562" t="n"/>
      <c r="W475" s="562" t="n"/>
      <c r="X475" s="562" t="n"/>
      <c r="Y475" s="562" t="n"/>
      <c r="Z475" s="562" t="n"/>
    </row>
    <row r="476">
      <c r="A476" s="562" t="n"/>
      <c r="B476" s="562" t="n"/>
      <c r="C476" s="577" t="n"/>
      <c r="D476" s="562" t="n"/>
      <c r="E476" s="562" t="n"/>
      <c r="F476" s="562" t="n"/>
      <c r="G476" s="562" t="n"/>
      <c r="H476" s="562" t="n"/>
      <c r="I476" s="562" t="n"/>
      <c r="J476" s="562" t="n"/>
      <c r="K476" s="562" t="n"/>
      <c r="L476" s="562" t="n"/>
      <c r="M476" s="562" t="n"/>
      <c r="N476" s="562" t="n"/>
      <c r="O476" s="562" t="n"/>
      <c r="P476" s="562" t="n"/>
      <c r="Q476" s="562" t="n"/>
      <c r="R476" s="562" t="n"/>
      <c r="S476" s="562" t="n"/>
      <c r="T476" s="562" t="n"/>
      <c r="U476" s="562" t="n"/>
      <c r="V476" s="562" t="n"/>
      <c r="W476" s="562" t="n"/>
      <c r="X476" s="562" t="n"/>
      <c r="Y476" s="562" t="n"/>
      <c r="Z476" s="562" t="n"/>
    </row>
    <row r="477">
      <c r="A477" s="562" t="n"/>
      <c r="B477" s="562" t="n"/>
      <c r="C477" s="577" t="n"/>
      <c r="D477" s="562" t="n"/>
      <c r="E477" s="562" t="n"/>
      <c r="F477" s="562" t="n"/>
      <c r="G477" s="562" t="n"/>
      <c r="H477" s="562" t="n"/>
      <c r="I477" s="562" t="n"/>
      <c r="J477" s="562" t="n"/>
      <c r="K477" s="562" t="n"/>
      <c r="L477" s="562" t="n"/>
      <c r="M477" s="562" t="n"/>
      <c r="N477" s="562" t="n"/>
      <c r="O477" s="562" t="n"/>
      <c r="P477" s="562" t="n"/>
      <c r="Q477" s="562" t="n"/>
      <c r="R477" s="562" t="n"/>
      <c r="S477" s="562" t="n"/>
      <c r="T477" s="562" t="n"/>
      <c r="U477" s="562" t="n"/>
      <c r="V477" s="562" t="n"/>
      <c r="W477" s="562" t="n"/>
      <c r="X477" s="562" t="n"/>
      <c r="Y477" s="562" t="n"/>
      <c r="Z477" s="562" t="n"/>
    </row>
    <row r="478">
      <c r="A478" s="562" t="n"/>
      <c r="B478" s="562" t="n"/>
      <c r="C478" s="577" t="n"/>
      <c r="D478" s="562" t="n"/>
      <c r="E478" s="562" t="n"/>
      <c r="F478" s="562" t="n"/>
      <c r="G478" s="562" t="n"/>
      <c r="H478" s="562" t="n"/>
      <c r="I478" s="562" t="n"/>
      <c r="J478" s="562" t="n"/>
      <c r="K478" s="562" t="n"/>
      <c r="L478" s="562" t="n"/>
      <c r="M478" s="562" t="n"/>
      <c r="N478" s="562" t="n"/>
      <c r="O478" s="562" t="n"/>
      <c r="P478" s="562" t="n"/>
      <c r="Q478" s="562" t="n"/>
      <c r="R478" s="562" t="n"/>
      <c r="S478" s="562" t="n"/>
      <c r="T478" s="562" t="n"/>
      <c r="U478" s="562" t="n"/>
      <c r="V478" s="562" t="n"/>
      <c r="W478" s="562" t="n"/>
      <c r="X478" s="562" t="n"/>
      <c r="Y478" s="562" t="n"/>
      <c r="Z478" s="562" t="n"/>
    </row>
    <row r="479">
      <c r="A479" s="562" t="n"/>
      <c r="B479" s="562" t="n"/>
      <c r="C479" s="577" t="n"/>
      <c r="D479" s="562" t="n"/>
      <c r="E479" s="562" t="n"/>
      <c r="F479" s="562" t="n"/>
      <c r="G479" s="562" t="n"/>
      <c r="H479" s="562" t="n"/>
      <c r="I479" s="562" t="n"/>
      <c r="J479" s="562" t="n"/>
      <c r="K479" s="562" t="n"/>
      <c r="L479" s="562" t="n"/>
      <c r="M479" s="562" t="n"/>
      <c r="N479" s="562" t="n"/>
      <c r="O479" s="562" t="n"/>
      <c r="P479" s="562" t="n"/>
      <c r="Q479" s="562" t="n"/>
      <c r="R479" s="562" t="n"/>
      <c r="S479" s="562" t="n"/>
      <c r="T479" s="562" t="n"/>
      <c r="U479" s="562" t="n"/>
      <c r="V479" s="562" t="n"/>
      <c r="W479" s="562" t="n"/>
      <c r="X479" s="562" t="n"/>
      <c r="Y479" s="562" t="n"/>
      <c r="Z479" s="562" t="n"/>
    </row>
    <row r="480">
      <c r="A480" s="562" t="n"/>
      <c r="B480" s="562" t="n"/>
      <c r="C480" s="577" t="n"/>
      <c r="D480" s="562" t="n"/>
      <c r="E480" s="562" t="n"/>
      <c r="F480" s="562" t="n"/>
      <c r="G480" s="562" t="n"/>
      <c r="H480" s="562" t="n"/>
      <c r="I480" s="562" t="n"/>
      <c r="J480" s="562" t="n"/>
      <c r="K480" s="562" t="n"/>
      <c r="L480" s="562" t="n"/>
      <c r="M480" s="562" t="n"/>
      <c r="N480" s="562" t="n"/>
      <c r="O480" s="562" t="n"/>
      <c r="P480" s="562" t="n"/>
      <c r="Q480" s="562" t="n"/>
      <c r="R480" s="562" t="n"/>
      <c r="S480" s="562" t="n"/>
      <c r="T480" s="562" t="n"/>
      <c r="U480" s="562" t="n"/>
      <c r="V480" s="562" t="n"/>
      <c r="W480" s="562" t="n"/>
      <c r="X480" s="562" t="n"/>
      <c r="Y480" s="562" t="n"/>
      <c r="Z480" s="562" t="n"/>
    </row>
    <row r="481">
      <c r="A481" s="562" t="n"/>
      <c r="B481" s="562" t="n"/>
      <c r="C481" s="577" t="n"/>
      <c r="D481" s="562" t="n"/>
      <c r="E481" s="562" t="n"/>
      <c r="F481" s="562" t="n"/>
      <c r="G481" s="562" t="n"/>
      <c r="H481" s="562" t="n"/>
      <c r="I481" s="562" t="n"/>
      <c r="J481" s="562" t="n"/>
      <c r="K481" s="562" t="n"/>
      <c r="L481" s="562" t="n"/>
      <c r="M481" s="562" t="n"/>
      <c r="N481" s="562" t="n"/>
      <c r="O481" s="562" t="n"/>
      <c r="P481" s="562" t="n"/>
      <c r="Q481" s="562" t="n"/>
      <c r="R481" s="562" t="n"/>
      <c r="S481" s="562" t="n"/>
      <c r="T481" s="562" t="n"/>
      <c r="U481" s="562" t="n"/>
      <c r="V481" s="562" t="n"/>
      <c r="W481" s="562" t="n"/>
      <c r="X481" s="562" t="n"/>
      <c r="Y481" s="562" t="n"/>
      <c r="Z481" s="562" t="n"/>
    </row>
    <row r="482">
      <c r="A482" s="562" t="n"/>
      <c r="B482" s="562" t="n"/>
      <c r="C482" s="577" t="n"/>
      <c r="D482" s="562" t="n"/>
      <c r="E482" s="562" t="n"/>
      <c r="F482" s="562" t="n"/>
      <c r="G482" s="562" t="n"/>
      <c r="H482" s="562" t="n"/>
      <c r="I482" s="562" t="n"/>
      <c r="J482" s="562" t="n"/>
      <c r="K482" s="562" t="n"/>
      <c r="L482" s="562" t="n"/>
      <c r="M482" s="562" t="n"/>
      <c r="N482" s="562" t="n"/>
      <c r="O482" s="562" t="n"/>
      <c r="P482" s="562" t="n"/>
      <c r="Q482" s="562" t="n"/>
      <c r="R482" s="562" t="n"/>
      <c r="S482" s="562" t="n"/>
      <c r="T482" s="562" t="n"/>
      <c r="U482" s="562" t="n"/>
      <c r="V482" s="562" t="n"/>
      <c r="W482" s="562" t="n"/>
      <c r="X482" s="562" t="n"/>
      <c r="Y482" s="562" t="n"/>
      <c r="Z482" s="562" t="n"/>
    </row>
    <row r="483">
      <c r="A483" s="562" t="n"/>
      <c r="B483" s="562" t="n"/>
      <c r="C483" s="577" t="n"/>
      <c r="D483" s="562" t="n"/>
      <c r="E483" s="562" t="n"/>
      <c r="F483" s="562" t="n"/>
      <c r="G483" s="562" t="n"/>
      <c r="H483" s="562" t="n"/>
      <c r="I483" s="562" t="n"/>
      <c r="J483" s="562" t="n"/>
      <c r="K483" s="562" t="n"/>
      <c r="L483" s="562" t="n"/>
      <c r="M483" s="562" t="n"/>
      <c r="N483" s="562" t="n"/>
      <c r="O483" s="562" t="n"/>
      <c r="P483" s="562" t="n"/>
      <c r="Q483" s="562" t="n"/>
      <c r="R483" s="562" t="n"/>
      <c r="S483" s="562" t="n"/>
      <c r="T483" s="562" t="n"/>
      <c r="U483" s="562" t="n"/>
      <c r="V483" s="562" t="n"/>
      <c r="W483" s="562" t="n"/>
      <c r="X483" s="562" t="n"/>
      <c r="Y483" s="562" t="n"/>
      <c r="Z483" s="562" t="n"/>
    </row>
    <row r="484">
      <c r="A484" s="562" t="n"/>
      <c r="B484" s="562" t="n"/>
      <c r="C484" s="577" t="n"/>
      <c r="D484" s="562" t="n"/>
      <c r="E484" s="562" t="n"/>
      <c r="F484" s="562" t="n"/>
      <c r="G484" s="562" t="n"/>
      <c r="H484" s="562" t="n"/>
      <c r="I484" s="562" t="n"/>
      <c r="J484" s="562" t="n"/>
      <c r="K484" s="562" t="n"/>
      <c r="L484" s="562" t="n"/>
      <c r="M484" s="562" t="n"/>
      <c r="N484" s="562" t="n"/>
      <c r="O484" s="562" t="n"/>
      <c r="P484" s="562" t="n"/>
      <c r="Q484" s="562" t="n"/>
      <c r="R484" s="562" t="n"/>
      <c r="S484" s="562" t="n"/>
      <c r="T484" s="562" t="n"/>
      <c r="U484" s="562" t="n"/>
      <c r="V484" s="562" t="n"/>
      <c r="W484" s="562" t="n"/>
      <c r="X484" s="562" t="n"/>
      <c r="Y484" s="562" t="n"/>
      <c r="Z484" s="562" t="n"/>
    </row>
    <row r="485">
      <c r="A485" s="562" t="n"/>
      <c r="B485" s="562" t="n"/>
      <c r="C485" s="577" t="n"/>
      <c r="D485" s="562" t="n"/>
      <c r="E485" s="562" t="n"/>
      <c r="F485" s="562" t="n"/>
      <c r="G485" s="562" t="n"/>
      <c r="H485" s="562" t="n"/>
      <c r="I485" s="562" t="n"/>
      <c r="J485" s="562" t="n"/>
      <c r="K485" s="562" t="n"/>
      <c r="L485" s="562" t="n"/>
      <c r="M485" s="562" t="n"/>
      <c r="N485" s="562" t="n"/>
      <c r="O485" s="562" t="n"/>
      <c r="P485" s="562" t="n"/>
      <c r="Q485" s="562" t="n"/>
      <c r="R485" s="562" t="n"/>
      <c r="S485" s="562" t="n"/>
      <c r="T485" s="562" t="n"/>
      <c r="U485" s="562" t="n"/>
      <c r="V485" s="562" t="n"/>
      <c r="W485" s="562" t="n"/>
      <c r="X485" s="562" t="n"/>
      <c r="Y485" s="562" t="n"/>
      <c r="Z485" s="562" t="n"/>
    </row>
    <row r="486">
      <c r="A486" s="562" t="n"/>
      <c r="B486" s="562" t="n"/>
      <c r="C486" s="577" t="n"/>
      <c r="D486" s="562" t="n"/>
      <c r="E486" s="562" t="n"/>
      <c r="F486" s="562" t="n"/>
      <c r="G486" s="562" t="n"/>
      <c r="H486" s="562" t="n"/>
      <c r="I486" s="562" t="n"/>
      <c r="J486" s="562" t="n"/>
      <c r="K486" s="562" t="n"/>
      <c r="L486" s="562" t="n"/>
      <c r="M486" s="562" t="n"/>
      <c r="N486" s="562" t="n"/>
      <c r="O486" s="562" t="n"/>
      <c r="P486" s="562" t="n"/>
      <c r="Q486" s="562" t="n"/>
      <c r="R486" s="562" t="n"/>
      <c r="S486" s="562" t="n"/>
      <c r="T486" s="562" t="n"/>
      <c r="U486" s="562" t="n"/>
      <c r="V486" s="562" t="n"/>
      <c r="W486" s="562" t="n"/>
      <c r="X486" s="562" t="n"/>
      <c r="Y486" s="562" t="n"/>
      <c r="Z486" s="562" t="n"/>
    </row>
    <row r="487">
      <c r="A487" s="562" t="n"/>
      <c r="B487" s="562" t="n"/>
      <c r="C487" s="577" t="n"/>
      <c r="D487" s="562" t="n"/>
      <c r="E487" s="562" t="n"/>
      <c r="F487" s="562" t="n"/>
      <c r="G487" s="562" t="n"/>
      <c r="H487" s="562" t="n"/>
      <c r="I487" s="562" t="n"/>
      <c r="J487" s="562" t="n"/>
      <c r="K487" s="562" t="n"/>
      <c r="L487" s="562" t="n"/>
      <c r="M487" s="562" t="n"/>
      <c r="N487" s="562" t="n"/>
      <c r="O487" s="562" t="n"/>
      <c r="P487" s="562" t="n"/>
      <c r="Q487" s="562" t="n"/>
      <c r="R487" s="562" t="n"/>
      <c r="S487" s="562" t="n"/>
      <c r="T487" s="562" t="n"/>
      <c r="U487" s="562" t="n"/>
      <c r="V487" s="562" t="n"/>
      <c r="W487" s="562" t="n"/>
      <c r="X487" s="562" t="n"/>
      <c r="Y487" s="562" t="n"/>
      <c r="Z487" s="562" t="n"/>
    </row>
    <row r="488">
      <c r="A488" s="562" t="n"/>
      <c r="B488" s="562" t="n"/>
      <c r="C488" s="577" t="n"/>
      <c r="D488" s="562" t="n"/>
      <c r="E488" s="562" t="n"/>
      <c r="F488" s="562" t="n"/>
      <c r="G488" s="562" t="n"/>
      <c r="H488" s="562" t="n"/>
      <c r="I488" s="562" t="n"/>
      <c r="J488" s="562" t="n"/>
      <c r="K488" s="562" t="n"/>
      <c r="L488" s="562" t="n"/>
      <c r="M488" s="562" t="n"/>
      <c r="N488" s="562" t="n"/>
      <c r="O488" s="562" t="n"/>
      <c r="P488" s="562" t="n"/>
      <c r="Q488" s="562" t="n"/>
      <c r="R488" s="562" t="n"/>
      <c r="S488" s="562" t="n"/>
      <c r="T488" s="562" t="n"/>
      <c r="U488" s="562" t="n"/>
      <c r="V488" s="562" t="n"/>
      <c r="W488" s="562" t="n"/>
      <c r="X488" s="562" t="n"/>
      <c r="Y488" s="562" t="n"/>
      <c r="Z488" s="562" t="n"/>
    </row>
    <row r="489">
      <c r="A489" s="562" t="n"/>
      <c r="B489" s="562" t="n"/>
      <c r="C489" s="577" t="n"/>
      <c r="D489" s="562" t="n"/>
      <c r="E489" s="562" t="n"/>
      <c r="F489" s="562" t="n"/>
      <c r="G489" s="562" t="n"/>
      <c r="H489" s="562" t="n"/>
      <c r="I489" s="562" t="n"/>
      <c r="J489" s="562" t="n"/>
      <c r="K489" s="562" t="n"/>
      <c r="L489" s="562" t="n"/>
      <c r="M489" s="562" t="n"/>
      <c r="N489" s="562" t="n"/>
      <c r="O489" s="562" t="n"/>
      <c r="P489" s="562" t="n"/>
      <c r="Q489" s="562" t="n"/>
      <c r="R489" s="562" t="n"/>
      <c r="S489" s="562" t="n"/>
      <c r="T489" s="562" t="n"/>
      <c r="U489" s="562" t="n"/>
      <c r="V489" s="562" t="n"/>
      <c r="W489" s="562" t="n"/>
      <c r="X489" s="562" t="n"/>
      <c r="Y489" s="562" t="n"/>
      <c r="Z489" s="562" t="n"/>
    </row>
    <row r="490">
      <c r="A490" s="562" t="n"/>
      <c r="B490" s="562" t="n"/>
      <c r="C490" s="577" t="n"/>
      <c r="D490" s="562" t="n"/>
      <c r="E490" s="562" t="n"/>
      <c r="F490" s="562" t="n"/>
      <c r="G490" s="562" t="n"/>
      <c r="H490" s="562" t="n"/>
      <c r="I490" s="562" t="n"/>
      <c r="J490" s="562" t="n"/>
      <c r="K490" s="562" t="n"/>
      <c r="L490" s="562" t="n"/>
      <c r="M490" s="562" t="n"/>
      <c r="N490" s="562" t="n"/>
      <c r="O490" s="562" t="n"/>
      <c r="P490" s="562" t="n"/>
      <c r="Q490" s="562" t="n"/>
      <c r="R490" s="562" t="n"/>
      <c r="S490" s="562" t="n"/>
      <c r="T490" s="562" t="n"/>
      <c r="U490" s="562" t="n"/>
      <c r="V490" s="562" t="n"/>
      <c r="W490" s="562" t="n"/>
      <c r="X490" s="562" t="n"/>
      <c r="Y490" s="562" t="n"/>
      <c r="Z490" s="562" t="n"/>
    </row>
    <row r="491">
      <c r="A491" s="562" t="n"/>
      <c r="B491" s="562" t="n"/>
      <c r="C491" s="577" t="n"/>
      <c r="D491" s="562" t="n"/>
      <c r="E491" s="562" t="n"/>
      <c r="F491" s="562" t="n"/>
      <c r="G491" s="562" t="n"/>
      <c r="H491" s="562" t="n"/>
      <c r="I491" s="562" t="n"/>
      <c r="J491" s="562" t="n"/>
      <c r="K491" s="562" t="n"/>
      <c r="L491" s="562" t="n"/>
      <c r="M491" s="562" t="n"/>
      <c r="N491" s="562" t="n"/>
      <c r="O491" s="562" t="n"/>
      <c r="P491" s="562" t="n"/>
      <c r="Q491" s="562" t="n"/>
      <c r="R491" s="562" t="n"/>
      <c r="S491" s="562" t="n"/>
      <c r="T491" s="562" t="n"/>
      <c r="U491" s="562" t="n"/>
      <c r="V491" s="562" t="n"/>
      <c r="W491" s="562" t="n"/>
      <c r="X491" s="562" t="n"/>
      <c r="Y491" s="562" t="n"/>
      <c r="Z491" s="562" t="n"/>
    </row>
    <row r="492">
      <c r="A492" s="562" t="n"/>
      <c r="B492" s="562" t="n"/>
      <c r="C492" s="577" t="n"/>
      <c r="D492" s="562" t="n"/>
      <c r="E492" s="562" t="n"/>
      <c r="F492" s="562" t="n"/>
      <c r="G492" s="562" t="n"/>
      <c r="H492" s="562" t="n"/>
      <c r="I492" s="562" t="n"/>
      <c r="J492" s="562" t="n"/>
      <c r="K492" s="562" t="n"/>
      <c r="L492" s="562" t="n"/>
      <c r="M492" s="562" t="n"/>
      <c r="N492" s="562" t="n"/>
      <c r="O492" s="562" t="n"/>
      <c r="P492" s="562" t="n"/>
      <c r="Q492" s="562" t="n"/>
      <c r="R492" s="562" t="n"/>
      <c r="S492" s="562" t="n"/>
      <c r="T492" s="562" t="n"/>
      <c r="U492" s="562" t="n"/>
      <c r="V492" s="562" t="n"/>
      <c r="W492" s="562" t="n"/>
      <c r="X492" s="562" t="n"/>
      <c r="Y492" s="562" t="n"/>
      <c r="Z492" s="562" t="n"/>
    </row>
    <row r="493">
      <c r="A493" s="562" t="n"/>
      <c r="B493" s="562" t="n"/>
      <c r="C493" s="577" t="n"/>
      <c r="D493" s="562" t="n"/>
      <c r="E493" s="562" t="n"/>
      <c r="F493" s="562" t="n"/>
      <c r="G493" s="562" t="n"/>
      <c r="H493" s="562" t="n"/>
      <c r="I493" s="562" t="n"/>
      <c r="J493" s="562" t="n"/>
      <c r="K493" s="562" t="n"/>
      <c r="L493" s="562" t="n"/>
      <c r="M493" s="562" t="n"/>
      <c r="N493" s="562" t="n"/>
      <c r="O493" s="562" t="n"/>
      <c r="P493" s="562" t="n"/>
      <c r="Q493" s="562" t="n"/>
      <c r="R493" s="562" t="n"/>
      <c r="S493" s="562" t="n"/>
      <c r="T493" s="562" t="n"/>
      <c r="U493" s="562" t="n"/>
      <c r="V493" s="562" t="n"/>
      <c r="W493" s="562" t="n"/>
      <c r="X493" s="562" t="n"/>
      <c r="Y493" s="562" t="n"/>
      <c r="Z493" s="562" t="n"/>
    </row>
    <row r="494">
      <c r="A494" s="562" t="n"/>
      <c r="B494" s="562" t="n"/>
      <c r="C494" s="577" t="n"/>
      <c r="D494" s="562" t="n"/>
      <c r="E494" s="562" t="n"/>
      <c r="F494" s="562" t="n"/>
      <c r="G494" s="562" t="n"/>
      <c r="H494" s="562" t="n"/>
      <c r="I494" s="562" t="n"/>
      <c r="J494" s="562" t="n"/>
      <c r="K494" s="562" t="n"/>
      <c r="L494" s="562" t="n"/>
      <c r="M494" s="562" t="n"/>
      <c r="N494" s="562" t="n"/>
      <c r="O494" s="562" t="n"/>
      <c r="P494" s="562" t="n"/>
      <c r="Q494" s="562" t="n"/>
      <c r="R494" s="562" t="n"/>
      <c r="S494" s="562" t="n"/>
      <c r="T494" s="562" t="n"/>
      <c r="U494" s="562" t="n"/>
      <c r="V494" s="562" t="n"/>
      <c r="W494" s="562" t="n"/>
      <c r="X494" s="562" t="n"/>
      <c r="Y494" s="562" t="n"/>
      <c r="Z494" s="562" t="n"/>
    </row>
    <row r="495">
      <c r="A495" s="562" t="n"/>
      <c r="B495" s="562" t="n"/>
      <c r="C495" s="577" t="n"/>
      <c r="D495" s="562" t="n"/>
      <c r="E495" s="562" t="n"/>
      <c r="F495" s="562" t="n"/>
      <c r="G495" s="562" t="n"/>
      <c r="H495" s="562" t="n"/>
      <c r="I495" s="562" t="n"/>
      <c r="J495" s="562" t="n"/>
      <c r="K495" s="562" t="n"/>
      <c r="L495" s="562" t="n"/>
      <c r="M495" s="562" t="n"/>
      <c r="N495" s="562" t="n"/>
      <c r="O495" s="562" t="n"/>
      <c r="P495" s="562" t="n"/>
      <c r="Q495" s="562" t="n"/>
      <c r="R495" s="562" t="n"/>
      <c r="S495" s="562" t="n"/>
      <c r="T495" s="562" t="n"/>
      <c r="U495" s="562" t="n"/>
      <c r="V495" s="562" t="n"/>
      <c r="W495" s="562" t="n"/>
      <c r="X495" s="562" t="n"/>
      <c r="Y495" s="562" t="n"/>
      <c r="Z495" s="562" t="n"/>
    </row>
    <row r="496">
      <c r="A496" s="562" t="n"/>
      <c r="B496" s="562" t="n"/>
      <c r="C496" s="577" t="n"/>
      <c r="D496" s="562" t="n"/>
      <c r="E496" s="562" t="n"/>
      <c r="F496" s="562" t="n"/>
      <c r="G496" s="562" t="n"/>
      <c r="H496" s="562" t="n"/>
      <c r="I496" s="562" t="n"/>
      <c r="J496" s="562" t="n"/>
      <c r="K496" s="562" t="n"/>
      <c r="L496" s="562" t="n"/>
      <c r="M496" s="562" t="n"/>
      <c r="N496" s="562" t="n"/>
      <c r="O496" s="562" t="n"/>
      <c r="P496" s="562" t="n"/>
      <c r="Q496" s="562" t="n"/>
      <c r="R496" s="562" t="n"/>
      <c r="S496" s="562" t="n"/>
      <c r="T496" s="562" t="n"/>
      <c r="U496" s="562" t="n"/>
      <c r="V496" s="562" t="n"/>
      <c r="W496" s="562" t="n"/>
      <c r="X496" s="562" t="n"/>
      <c r="Y496" s="562" t="n"/>
      <c r="Z496" s="562" t="n"/>
    </row>
    <row r="497">
      <c r="A497" s="562" t="n"/>
      <c r="B497" s="562" t="n"/>
      <c r="C497" s="577" t="n"/>
      <c r="D497" s="562" t="n"/>
      <c r="E497" s="562" t="n"/>
      <c r="F497" s="562" t="n"/>
      <c r="G497" s="562" t="n"/>
      <c r="H497" s="562" t="n"/>
      <c r="I497" s="562" t="n"/>
      <c r="J497" s="562" t="n"/>
      <c r="K497" s="562" t="n"/>
      <c r="L497" s="562" t="n"/>
      <c r="M497" s="562" t="n"/>
      <c r="N497" s="562" t="n"/>
      <c r="O497" s="562" t="n"/>
      <c r="P497" s="562" t="n"/>
      <c r="Q497" s="562" t="n"/>
      <c r="R497" s="562" t="n"/>
      <c r="S497" s="562" t="n"/>
      <c r="T497" s="562" t="n"/>
      <c r="U497" s="562" t="n"/>
      <c r="V497" s="562" t="n"/>
      <c r="W497" s="562" t="n"/>
      <c r="X497" s="562" t="n"/>
      <c r="Y497" s="562" t="n"/>
      <c r="Z497" s="562" t="n"/>
    </row>
    <row r="498">
      <c r="A498" s="562" t="n"/>
      <c r="B498" s="562" t="n"/>
      <c r="C498" s="577" t="n"/>
      <c r="D498" s="562" t="n"/>
      <c r="E498" s="562" t="n"/>
      <c r="F498" s="562" t="n"/>
      <c r="G498" s="562" t="n"/>
      <c r="H498" s="562" t="n"/>
      <c r="I498" s="562" t="n"/>
      <c r="J498" s="562" t="n"/>
      <c r="K498" s="562" t="n"/>
      <c r="L498" s="562" t="n"/>
      <c r="M498" s="562" t="n"/>
      <c r="N498" s="562" t="n"/>
      <c r="O498" s="562" t="n"/>
      <c r="P498" s="562" t="n"/>
      <c r="Q498" s="562" t="n"/>
      <c r="R498" s="562" t="n"/>
      <c r="S498" s="562" t="n"/>
      <c r="T498" s="562" t="n"/>
      <c r="U498" s="562" t="n"/>
      <c r="V498" s="562" t="n"/>
      <c r="W498" s="562" t="n"/>
      <c r="X498" s="562" t="n"/>
      <c r="Y498" s="562" t="n"/>
      <c r="Z498" s="562" t="n"/>
    </row>
    <row r="499">
      <c r="A499" s="562" t="n"/>
      <c r="B499" s="562" t="n"/>
      <c r="C499" s="577" t="n"/>
      <c r="D499" s="562" t="n"/>
      <c r="E499" s="562" t="n"/>
      <c r="F499" s="562" t="n"/>
      <c r="G499" s="562" t="n"/>
      <c r="H499" s="562" t="n"/>
      <c r="I499" s="562" t="n"/>
      <c r="J499" s="562" t="n"/>
      <c r="K499" s="562" t="n"/>
      <c r="L499" s="562" t="n"/>
      <c r="M499" s="562" t="n"/>
      <c r="N499" s="562" t="n"/>
      <c r="O499" s="562" t="n"/>
      <c r="P499" s="562" t="n"/>
      <c r="Q499" s="562" t="n"/>
      <c r="R499" s="562" t="n"/>
      <c r="S499" s="562" t="n"/>
      <c r="T499" s="562" t="n"/>
      <c r="U499" s="562" t="n"/>
      <c r="V499" s="562" t="n"/>
      <c r="W499" s="562" t="n"/>
      <c r="X499" s="562" t="n"/>
      <c r="Y499" s="562" t="n"/>
      <c r="Z499" s="562" t="n"/>
    </row>
    <row r="500">
      <c r="A500" s="562" t="n"/>
      <c r="B500" s="562" t="n"/>
      <c r="C500" s="577" t="n"/>
      <c r="D500" s="562" t="n"/>
      <c r="E500" s="562" t="n"/>
      <c r="F500" s="562" t="n"/>
      <c r="G500" s="562" t="n"/>
      <c r="H500" s="562" t="n"/>
      <c r="I500" s="562" t="n"/>
      <c r="J500" s="562" t="n"/>
      <c r="K500" s="562" t="n"/>
      <c r="L500" s="562" t="n"/>
      <c r="M500" s="562" t="n"/>
      <c r="N500" s="562" t="n"/>
      <c r="O500" s="562" t="n"/>
      <c r="P500" s="562" t="n"/>
      <c r="Q500" s="562" t="n"/>
      <c r="R500" s="562" t="n"/>
      <c r="S500" s="562" t="n"/>
      <c r="T500" s="562" t="n"/>
      <c r="U500" s="562" t="n"/>
      <c r="V500" s="562" t="n"/>
      <c r="W500" s="562" t="n"/>
      <c r="X500" s="562" t="n"/>
      <c r="Y500" s="562" t="n"/>
      <c r="Z500" s="562" t="n"/>
    </row>
    <row r="501">
      <c r="A501" s="562" t="n"/>
      <c r="B501" s="562" t="n"/>
      <c r="C501" s="577" t="n"/>
      <c r="D501" s="562" t="n"/>
      <c r="E501" s="562" t="n"/>
      <c r="F501" s="562" t="n"/>
      <c r="G501" s="562" t="n"/>
      <c r="H501" s="562" t="n"/>
      <c r="I501" s="562" t="n"/>
      <c r="J501" s="562" t="n"/>
      <c r="K501" s="562" t="n"/>
      <c r="L501" s="562" t="n"/>
      <c r="M501" s="562" t="n"/>
      <c r="N501" s="562" t="n"/>
      <c r="O501" s="562" t="n"/>
      <c r="P501" s="562" t="n"/>
      <c r="Q501" s="562" t="n"/>
      <c r="R501" s="562" t="n"/>
      <c r="S501" s="562" t="n"/>
      <c r="T501" s="562" t="n"/>
      <c r="U501" s="562" t="n"/>
      <c r="V501" s="562" t="n"/>
      <c r="W501" s="562" t="n"/>
      <c r="X501" s="562" t="n"/>
      <c r="Y501" s="562" t="n"/>
      <c r="Z501" s="562" t="n"/>
    </row>
    <row r="502">
      <c r="A502" s="562" t="n"/>
      <c r="B502" s="562" t="n"/>
      <c r="C502" s="577" t="n"/>
      <c r="D502" s="562" t="n"/>
      <c r="E502" s="562" t="n"/>
      <c r="F502" s="562" t="n"/>
      <c r="G502" s="562" t="n"/>
      <c r="H502" s="562" t="n"/>
      <c r="I502" s="562" t="n"/>
      <c r="J502" s="562" t="n"/>
      <c r="K502" s="562" t="n"/>
      <c r="L502" s="562" t="n"/>
      <c r="M502" s="562" t="n"/>
      <c r="N502" s="562" t="n"/>
      <c r="O502" s="562" t="n"/>
      <c r="P502" s="562" t="n"/>
      <c r="Q502" s="562" t="n"/>
      <c r="R502" s="562" t="n"/>
      <c r="S502" s="562" t="n"/>
      <c r="T502" s="562" t="n"/>
      <c r="U502" s="562" t="n"/>
      <c r="V502" s="562" t="n"/>
      <c r="W502" s="562" t="n"/>
      <c r="X502" s="562" t="n"/>
      <c r="Y502" s="562" t="n"/>
      <c r="Z502" s="562" t="n"/>
    </row>
    <row r="503">
      <c r="A503" s="562" t="n"/>
      <c r="B503" s="562" t="n"/>
      <c r="C503" s="577" t="n"/>
      <c r="D503" s="562" t="n"/>
      <c r="E503" s="562" t="n"/>
      <c r="F503" s="562" t="n"/>
      <c r="G503" s="562" t="n"/>
      <c r="H503" s="562" t="n"/>
      <c r="I503" s="562" t="n"/>
      <c r="J503" s="562" t="n"/>
      <c r="K503" s="562" t="n"/>
      <c r="L503" s="562" t="n"/>
      <c r="M503" s="562" t="n"/>
      <c r="N503" s="562" t="n"/>
      <c r="O503" s="562" t="n"/>
      <c r="P503" s="562" t="n"/>
      <c r="Q503" s="562" t="n"/>
      <c r="R503" s="562" t="n"/>
      <c r="S503" s="562" t="n"/>
      <c r="T503" s="562" t="n"/>
      <c r="U503" s="562" t="n"/>
      <c r="V503" s="562" t="n"/>
      <c r="W503" s="562" t="n"/>
      <c r="X503" s="562" t="n"/>
      <c r="Y503" s="562" t="n"/>
      <c r="Z503" s="562" t="n"/>
    </row>
    <row r="504">
      <c r="A504" s="562" t="n"/>
      <c r="B504" s="562" t="n"/>
      <c r="C504" s="577" t="n"/>
      <c r="D504" s="562" t="n"/>
      <c r="E504" s="562" t="n"/>
      <c r="F504" s="562" t="n"/>
      <c r="G504" s="562" t="n"/>
      <c r="H504" s="562" t="n"/>
      <c r="I504" s="562" t="n"/>
      <c r="J504" s="562" t="n"/>
      <c r="K504" s="562" t="n"/>
      <c r="L504" s="562" t="n"/>
      <c r="M504" s="562" t="n"/>
      <c r="N504" s="562" t="n"/>
      <c r="O504" s="562" t="n"/>
      <c r="P504" s="562" t="n"/>
      <c r="Q504" s="562" t="n"/>
      <c r="R504" s="562" t="n"/>
      <c r="S504" s="562" t="n"/>
      <c r="T504" s="562" t="n"/>
      <c r="U504" s="562" t="n"/>
      <c r="V504" s="562" t="n"/>
      <c r="W504" s="562" t="n"/>
      <c r="X504" s="562" t="n"/>
      <c r="Y504" s="562" t="n"/>
      <c r="Z504" s="562" t="n"/>
    </row>
    <row r="505">
      <c r="A505" s="562" t="n"/>
      <c r="B505" s="562" t="n"/>
      <c r="C505" s="577" t="n"/>
      <c r="D505" s="562" t="n"/>
      <c r="E505" s="562" t="n"/>
      <c r="F505" s="562" t="n"/>
      <c r="G505" s="562" t="n"/>
      <c r="H505" s="562" t="n"/>
      <c r="I505" s="562" t="n"/>
      <c r="J505" s="562" t="n"/>
      <c r="K505" s="562" t="n"/>
      <c r="L505" s="562" t="n"/>
      <c r="M505" s="562" t="n"/>
      <c r="N505" s="562" t="n"/>
      <c r="O505" s="562" t="n"/>
      <c r="P505" s="562" t="n"/>
      <c r="Q505" s="562" t="n"/>
      <c r="R505" s="562" t="n"/>
      <c r="S505" s="562" t="n"/>
      <c r="T505" s="562" t="n"/>
      <c r="U505" s="562" t="n"/>
      <c r="V505" s="562" t="n"/>
      <c r="W505" s="562" t="n"/>
      <c r="X505" s="562" t="n"/>
      <c r="Y505" s="562" t="n"/>
      <c r="Z505" s="562" t="n"/>
    </row>
    <row r="506">
      <c r="A506" s="562" t="n"/>
      <c r="B506" s="562" t="n"/>
      <c r="C506" s="577" t="n"/>
      <c r="D506" s="562" t="n"/>
      <c r="E506" s="562" t="n"/>
      <c r="F506" s="562" t="n"/>
      <c r="G506" s="562" t="n"/>
      <c r="H506" s="562" t="n"/>
      <c r="I506" s="562" t="n"/>
      <c r="J506" s="562" t="n"/>
      <c r="K506" s="562" t="n"/>
      <c r="L506" s="562" t="n"/>
      <c r="M506" s="562" t="n"/>
      <c r="N506" s="562" t="n"/>
      <c r="O506" s="562" t="n"/>
      <c r="P506" s="562" t="n"/>
      <c r="Q506" s="562" t="n"/>
      <c r="R506" s="562" t="n"/>
      <c r="S506" s="562" t="n"/>
      <c r="T506" s="562" t="n"/>
      <c r="U506" s="562" t="n"/>
      <c r="V506" s="562" t="n"/>
      <c r="W506" s="562" t="n"/>
      <c r="X506" s="562" t="n"/>
      <c r="Y506" s="562" t="n"/>
      <c r="Z506" s="562" t="n"/>
    </row>
    <row r="507">
      <c r="A507" s="562" t="n"/>
      <c r="B507" s="562" t="n"/>
      <c r="C507" s="577" t="n"/>
      <c r="D507" s="562" t="n"/>
      <c r="E507" s="562" t="n"/>
      <c r="F507" s="562" t="n"/>
      <c r="G507" s="562" t="n"/>
      <c r="H507" s="562" t="n"/>
      <c r="I507" s="562" t="n"/>
      <c r="J507" s="562" t="n"/>
      <c r="K507" s="562" t="n"/>
      <c r="L507" s="562" t="n"/>
      <c r="M507" s="562" t="n"/>
      <c r="N507" s="562" t="n"/>
      <c r="O507" s="562" t="n"/>
      <c r="P507" s="562" t="n"/>
      <c r="Q507" s="562" t="n"/>
      <c r="R507" s="562" t="n"/>
      <c r="S507" s="562" t="n"/>
      <c r="T507" s="562" t="n"/>
      <c r="U507" s="562" t="n"/>
      <c r="V507" s="562" t="n"/>
      <c r="W507" s="562" t="n"/>
      <c r="X507" s="562" t="n"/>
      <c r="Y507" s="562" t="n"/>
      <c r="Z507" s="562" t="n"/>
    </row>
    <row r="508">
      <c r="A508" s="562" t="n"/>
      <c r="B508" s="562" t="n"/>
      <c r="C508" s="577" t="n"/>
      <c r="D508" s="562" t="n"/>
      <c r="E508" s="562" t="n"/>
      <c r="F508" s="562" t="n"/>
      <c r="G508" s="562" t="n"/>
      <c r="H508" s="562" t="n"/>
      <c r="I508" s="562" t="n"/>
      <c r="J508" s="562" t="n"/>
      <c r="K508" s="562" t="n"/>
      <c r="L508" s="562" t="n"/>
      <c r="M508" s="562" t="n"/>
      <c r="N508" s="562" t="n"/>
      <c r="O508" s="562" t="n"/>
      <c r="P508" s="562" t="n"/>
      <c r="Q508" s="562" t="n"/>
      <c r="R508" s="562" t="n"/>
      <c r="S508" s="562" t="n"/>
      <c r="T508" s="562" t="n"/>
      <c r="U508" s="562" t="n"/>
      <c r="V508" s="562" t="n"/>
      <c r="W508" s="562" t="n"/>
      <c r="X508" s="562" t="n"/>
      <c r="Y508" s="562" t="n"/>
      <c r="Z508" s="562" t="n"/>
    </row>
    <row r="509">
      <c r="A509" s="562" t="n"/>
      <c r="B509" s="562" t="n"/>
      <c r="C509" s="577" t="n"/>
      <c r="D509" s="562" t="n"/>
      <c r="E509" s="562" t="n"/>
      <c r="F509" s="562" t="n"/>
      <c r="G509" s="562" t="n"/>
      <c r="H509" s="562" t="n"/>
      <c r="I509" s="562" t="n"/>
      <c r="J509" s="562" t="n"/>
      <c r="K509" s="562" t="n"/>
      <c r="L509" s="562" t="n"/>
      <c r="M509" s="562" t="n"/>
      <c r="N509" s="562" t="n"/>
      <c r="O509" s="562" t="n"/>
      <c r="P509" s="562" t="n"/>
      <c r="Q509" s="562" t="n"/>
      <c r="R509" s="562" t="n"/>
      <c r="S509" s="562" t="n"/>
      <c r="T509" s="562" t="n"/>
      <c r="U509" s="562" t="n"/>
      <c r="V509" s="562" t="n"/>
      <c r="W509" s="562" t="n"/>
      <c r="X509" s="562" t="n"/>
      <c r="Y509" s="562" t="n"/>
      <c r="Z509" s="562" t="n"/>
    </row>
    <row r="510">
      <c r="A510" s="562" t="n"/>
      <c r="B510" s="562" t="n"/>
      <c r="C510" s="577" t="n"/>
      <c r="D510" s="562" t="n"/>
      <c r="E510" s="562" t="n"/>
      <c r="F510" s="562" t="n"/>
      <c r="G510" s="562" t="n"/>
      <c r="H510" s="562" t="n"/>
      <c r="I510" s="562" t="n"/>
      <c r="J510" s="562" t="n"/>
      <c r="K510" s="562" t="n"/>
      <c r="L510" s="562" t="n"/>
      <c r="M510" s="562" t="n"/>
      <c r="N510" s="562" t="n"/>
      <c r="O510" s="562" t="n"/>
      <c r="P510" s="562" t="n"/>
      <c r="Q510" s="562" t="n"/>
      <c r="R510" s="562" t="n"/>
      <c r="S510" s="562" t="n"/>
      <c r="T510" s="562" t="n"/>
      <c r="U510" s="562" t="n"/>
      <c r="V510" s="562" t="n"/>
      <c r="W510" s="562" t="n"/>
      <c r="X510" s="562" t="n"/>
      <c r="Y510" s="562" t="n"/>
      <c r="Z510" s="562" t="n"/>
    </row>
    <row r="511">
      <c r="A511" s="562" t="n"/>
      <c r="B511" s="562" t="n"/>
      <c r="C511" s="577" t="n"/>
      <c r="D511" s="562" t="n"/>
      <c r="E511" s="562" t="n"/>
      <c r="F511" s="562" t="n"/>
      <c r="G511" s="562" t="n"/>
      <c r="H511" s="562" t="n"/>
      <c r="I511" s="562" t="n"/>
      <c r="J511" s="562" t="n"/>
      <c r="K511" s="562" t="n"/>
      <c r="L511" s="562" t="n"/>
      <c r="M511" s="562" t="n"/>
      <c r="N511" s="562" t="n"/>
      <c r="O511" s="562" t="n"/>
      <c r="P511" s="562" t="n"/>
      <c r="Q511" s="562" t="n"/>
      <c r="R511" s="562" t="n"/>
      <c r="S511" s="562" t="n"/>
      <c r="T511" s="562" t="n"/>
      <c r="U511" s="562" t="n"/>
      <c r="V511" s="562" t="n"/>
      <c r="W511" s="562" t="n"/>
      <c r="X511" s="562" t="n"/>
      <c r="Y511" s="562" t="n"/>
      <c r="Z511" s="562" t="n"/>
    </row>
    <row r="512">
      <c r="A512" s="562" t="n"/>
      <c r="B512" s="562" t="n"/>
      <c r="C512" s="577" t="n"/>
      <c r="D512" s="562" t="n"/>
      <c r="E512" s="562" t="n"/>
      <c r="F512" s="562" t="n"/>
      <c r="G512" s="562" t="n"/>
      <c r="H512" s="562" t="n"/>
      <c r="I512" s="562" t="n"/>
      <c r="J512" s="562" t="n"/>
      <c r="K512" s="562" t="n"/>
      <c r="L512" s="562" t="n"/>
      <c r="M512" s="562" t="n"/>
      <c r="N512" s="562" t="n"/>
      <c r="O512" s="562" t="n"/>
      <c r="P512" s="562" t="n"/>
      <c r="Q512" s="562" t="n"/>
      <c r="R512" s="562" t="n"/>
      <c r="S512" s="562" t="n"/>
      <c r="T512" s="562" t="n"/>
      <c r="U512" s="562" t="n"/>
      <c r="V512" s="562" t="n"/>
      <c r="W512" s="562" t="n"/>
      <c r="X512" s="562" t="n"/>
      <c r="Y512" s="562" t="n"/>
      <c r="Z512" s="562" t="n"/>
    </row>
    <row r="513">
      <c r="A513" s="562" t="n"/>
      <c r="B513" s="562" t="n"/>
      <c r="C513" s="577" t="n"/>
      <c r="D513" s="562" t="n"/>
      <c r="E513" s="562" t="n"/>
      <c r="F513" s="562" t="n"/>
      <c r="G513" s="562" t="n"/>
      <c r="H513" s="562" t="n"/>
      <c r="I513" s="562" t="n"/>
      <c r="J513" s="562" t="n"/>
      <c r="K513" s="562" t="n"/>
      <c r="L513" s="562" t="n"/>
      <c r="M513" s="562" t="n"/>
      <c r="N513" s="562" t="n"/>
      <c r="O513" s="562" t="n"/>
      <c r="P513" s="562" t="n"/>
      <c r="Q513" s="562" t="n"/>
      <c r="R513" s="562" t="n"/>
      <c r="S513" s="562" t="n"/>
      <c r="T513" s="562" t="n"/>
      <c r="U513" s="562" t="n"/>
      <c r="V513" s="562" t="n"/>
      <c r="W513" s="562" t="n"/>
      <c r="X513" s="562" t="n"/>
      <c r="Y513" s="562" t="n"/>
      <c r="Z513" s="562" t="n"/>
    </row>
    <row r="514">
      <c r="A514" s="562" t="n"/>
      <c r="B514" s="562" t="n"/>
      <c r="C514" s="577" t="n"/>
      <c r="D514" s="562" t="n"/>
      <c r="E514" s="562" t="n"/>
      <c r="F514" s="562" t="n"/>
      <c r="G514" s="562" t="n"/>
      <c r="H514" s="562" t="n"/>
      <c r="I514" s="562" t="n"/>
      <c r="J514" s="562" t="n"/>
      <c r="K514" s="562" t="n"/>
      <c r="L514" s="562" t="n"/>
      <c r="M514" s="562" t="n"/>
      <c r="N514" s="562" t="n"/>
      <c r="O514" s="562" t="n"/>
      <c r="P514" s="562" t="n"/>
      <c r="Q514" s="562" t="n"/>
      <c r="R514" s="562" t="n"/>
      <c r="S514" s="562" t="n"/>
      <c r="T514" s="562" t="n"/>
      <c r="U514" s="562" t="n"/>
      <c r="V514" s="562" t="n"/>
      <c r="W514" s="562" t="n"/>
      <c r="X514" s="562" t="n"/>
      <c r="Y514" s="562" t="n"/>
      <c r="Z514" s="562" t="n"/>
    </row>
    <row r="515">
      <c r="A515" s="562" t="n"/>
      <c r="B515" s="562" t="n"/>
      <c r="C515" s="577" t="n"/>
      <c r="D515" s="562" t="n"/>
      <c r="E515" s="562" t="n"/>
      <c r="F515" s="562" t="n"/>
      <c r="G515" s="562" t="n"/>
      <c r="H515" s="562" t="n"/>
      <c r="I515" s="562" t="n"/>
      <c r="J515" s="562" t="n"/>
      <c r="K515" s="562" t="n"/>
      <c r="L515" s="562" t="n"/>
      <c r="M515" s="562" t="n"/>
      <c r="N515" s="562" t="n"/>
      <c r="O515" s="562" t="n"/>
      <c r="P515" s="562" t="n"/>
      <c r="Q515" s="562" t="n"/>
      <c r="R515" s="562" t="n"/>
      <c r="S515" s="562" t="n"/>
      <c r="T515" s="562" t="n"/>
      <c r="U515" s="562" t="n"/>
      <c r="V515" s="562" t="n"/>
      <c r="W515" s="562" t="n"/>
      <c r="X515" s="562" t="n"/>
      <c r="Y515" s="562" t="n"/>
      <c r="Z515" s="562" t="n"/>
    </row>
    <row r="516">
      <c r="A516" s="562" t="n"/>
      <c r="B516" s="562" t="n"/>
      <c r="C516" s="577" t="n"/>
      <c r="D516" s="562" t="n"/>
      <c r="E516" s="562" t="n"/>
      <c r="F516" s="562" t="n"/>
      <c r="G516" s="562" t="n"/>
      <c r="H516" s="562" t="n"/>
      <c r="I516" s="562" t="n"/>
      <c r="J516" s="562" t="n"/>
      <c r="K516" s="562" t="n"/>
      <c r="L516" s="562" t="n"/>
      <c r="M516" s="562" t="n"/>
      <c r="N516" s="562" t="n"/>
      <c r="O516" s="562" t="n"/>
      <c r="P516" s="562" t="n"/>
      <c r="Q516" s="562" t="n"/>
      <c r="R516" s="562" t="n"/>
      <c r="S516" s="562" t="n"/>
      <c r="T516" s="562" t="n"/>
      <c r="U516" s="562" t="n"/>
      <c r="V516" s="562" t="n"/>
      <c r="W516" s="562" t="n"/>
      <c r="X516" s="562" t="n"/>
      <c r="Y516" s="562" t="n"/>
      <c r="Z516" s="562" t="n"/>
    </row>
    <row r="517">
      <c r="A517" s="562" t="n"/>
      <c r="B517" s="562" t="n"/>
      <c r="C517" s="577" t="n"/>
      <c r="D517" s="562" t="n"/>
      <c r="E517" s="562" t="n"/>
      <c r="F517" s="562" t="n"/>
      <c r="G517" s="562" t="n"/>
      <c r="H517" s="562" t="n"/>
      <c r="I517" s="562" t="n"/>
      <c r="J517" s="562" t="n"/>
      <c r="K517" s="562" t="n"/>
      <c r="L517" s="562" t="n"/>
      <c r="M517" s="562" t="n"/>
      <c r="N517" s="562" t="n"/>
      <c r="O517" s="562" t="n"/>
      <c r="P517" s="562" t="n"/>
      <c r="Q517" s="562" t="n"/>
      <c r="R517" s="562" t="n"/>
      <c r="S517" s="562" t="n"/>
      <c r="T517" s="562" t="n"/>
      <c r="U517" s="562" t="n"/>
      <c r="V517" s="562" t="n"/>
      <c r="W517" s="562" t="n"/>
      <c r="X517" s="562" t="n"/>
      <c r="Y517" s="562" t="n"/>
      <c r="Z517" s="562" t="n"/>
    </row>
    <row r="518">
      <c r="A518" s="562" t="n"/>
      <c r="B518" s="562" t="n"/>
      <c r="C518" s="577" t="n"/>
      <c r="D518" s="562" t="n"/>
      <c r="E518" s="562" t="n"/>
      <c r="F518" s="562" t="n"/>
      <c r="G518" s="562" t="n"/>
      <c r="H518" s="562" t="n"/>
      <c r="I518" s="562" t="n"/>
      <c r="J518" s="562" t="n"/>
      <c r="K518" s="562" t="n"/>
      <c r="L518" s="562" t="n"/>
      <c r="M518" s="562" t="n"/>
      <c r="N518" s="562" t="n"/>
      <c r="O518" s="562" t="n"/>
      <c r="P518" s="562" t="n"/>
      <c r="Q518" s="562" t="n"/>
      <c r="R518" s="562" t="n"/>
      <c r="S518" s="562" t="n"/>
      <c r="T518" s="562" t="n"/>
      <c r="U518" s="562" t="n"/>
      <c r="V518" s="562" t="n"/>
      <c r="W518" s="562" t="n"/>
      <c r="X518" s="562" t="n"/>
      <c r="Y518" s="562" t="n"/>
      <c r="Z518" s="562" t="n"/>
    </row>
    <row r="519">
      <c r="A519" s="562" t="n"/>
      <c r="B519" s="562" t="n"/>
      <c r="C519" s="577" t="n"/>
      <c r="D519" s="562" t="n"/>
      <c r="E519" s="562" t="n"/>
      <c r="F519" s="562" t="n"/>
      <c r="G519" s="562" t="n"/>
      <c r="H519" s="562" t="n"/>
      <c r="I519" s="562" t="n"/>
      <c r="J519" s="562" t="n"/>
      <c r="K519" s="562" t="n"/>
      <c r="L519" s="562" t="n"/>
      <c r="M519" s="562" t="n"/>
      <c r="N519" s="562" t="n"/>
      <c r="O519" s="562" t="n"/>
      <c r="P519" s="562" t="n"/>
      <c r="Q519" s="562" t="n"/>
      <c r="R519" s="562" t="n"/>
      <c r="S519" s="562" t="n"/>
      <c r="T519" s="562" t="n"/>
      <c r="U519" s="562" t="n"/>
      <c r="V519" s="562" t="n"/>
      <c r="W519" s="562" t="n"/>
      <c r="X519" s="562" t="n"/>
      <c r="Y519" s="562" t="n"/>
      <c r="Z519" s="562" t="n"/>
    </row>
    <row r="520">
      <c r="A520" s="562" t="n"/>
      <c r="B520" s="562" t="n"/>
      <c r="C520" s="577" t="n"/>
      <c r="D520" s="562" t="n"/>
      <c r="E520" s="562" t="n"/>
      <c r="F520" s="562" t="n"/>
      <c r="G520" s="562" t="n"/>
      <c r="H520" s="562" t="n"/>
      <c r="I520" s="562" t="n"/>
      <c r="J520" s="562" t="n"/>
      <c r="K520" s="562" t="n"/>
      <c r="L520" s="562" t="n"/>
      <c r="M520" s="562" t="n"/>
      <c r="N520" s="562" t="n"/>
      <c r="O520" s="562" t="n"/>
      <c r="P520" s="562" t="n"/>
      <c r="Q520" s="562" t="n"/>
      <c r="R520" s="562" t="n"/>
      <c r="S520" s="562" t="n"/>
      <c r="T520" s="562" t="n"/>
      <c r="U520" s="562" t="n"/>
      <c r="V520" s="562" t="n"/>
      <c r="W520" s="562" t="n"/>
      <c r="X520" s="562" t="n"/>
      <c r="Y520" s="562" t="n"/>
      <c r="Z520" s="562" t="n"/>
    </row>
    <row r="521">
      <c r="A521" s="562" t="n"/>
      <c r="B521" s="562" t="n"/>
      <c r="C521" s="577" t="n"/>
      <c r="D521" s="562" t="n"/>
      <c r="E521" s="562" t="n"/>
      <c r="F521" s="562" t="n"/>
      <c r="G521" s="562" t="n"/>
      <c r="H521" s="562" t="n"/>
      <c r="I521" s="562" t="n"/>
      <c r="J521" s="562" t="n"/>
      <c r="K521" s="562" t="n"/>
      <c r="L521" s="562" t="n"/>
      <c r="M521" s="562" t="n"/>
      <c r="N521" s="562" t="n"/>
      <c r="O521" s="562" t="n"/>
      <c r="P521" s="562" t="n"/>
      <c r="Q521" s="562" t="n"/>
      <c r="R521" s="562" t="n"/>
      <c r="S521" s="562" t="n"/>
      <c r="T521" s="562" t="n"/>
      <c r="U521" s="562" t="n"/>
      <c r="V521" s="562" t="n"/>
      <c r="W521" s="562" t="n"/>
      <c r="X521" s="562" t="n"/>
      <c r="Y521" s="562" t="n"/>
      <c r="Z521" s="562" t="n"/>
    </row>
    <row r="522">
      <c r="A522" s="562" t="n"/>
      <c r="B522" s="562" t="n"/>
      <c r="C522" s="577" t="n"/>
      <c r="D522" s="562" t="n"/>
      <c r="E522" s="562" t="n"/>
      <c r="F522" s="562" t="n"/>
      <c r="G522" s="562" t="n"/>
      <c r="H522" s="562" t="n"/>
      <c r="I522" s="562" t="n"/>
      <c r="J522" s="562" t="n"/>
      <c r="K522" s="562" t="n"/>
      <c r="L522" s="562" t="n"/>
      <c r="M522" s="562" t="n"/>
      <c r="N522" s="562" t="n"/>
      <c r="O522" s="562" t="n"/>
      <c r="P522" s="562" t="n"/>
      <c r="Q522" s="562" t="n"/>
      <c r="R522" s="562" t="n"/>
      <c r="S522" s="562" t="n"/>
      <c r="T522" s="562" t="n"/>
      <c r="U522" s="562" t="n"/>
      <c r="V522" s="562" t="n"/>
      <c r="W522" s="562" t="n"/>
      <c r="X522" s="562" t="n"/>
      <c r="Y522" s="562" t="n"/>
      <c r="Z522" s="562" t="n"/>
    </row>
    <row r="523">
      <c r="A523" s="562" t="n"/>
      <c r="B523" s="562" t="n"/>
      <c r="C523" s="577" t="n"/>
      <c r="D523" s="562" t="n"/>
      <c r="E523" s="562" t="n"/>
      <c r="F523" s="562" t="n"/>
      <c r="G523" s="562" t="n"/>
      <c r="H523" s="562" t="n"/>
      <c r="I523" s="562" t="n"/>
      <c r="J523" s="562" t="n"/>
      <c r="K523" s="562" t="n"/>
      <c r="L523" s="562" t="n"/>
      <c r="M523" s="562" t="n"/>
      <c r="N523" s="562" t="n"/>
      <c r="O523" s="562" t="n"/>
      <c r="P523" s="562" t="n"/>
      <c r="Q523" s="562" t="n"/>
      <c r="R523" s="562" t="n"/>
      <c r="S523" s="562" t="n"/>
      <c r="T523" s="562" t="n"/>
      <c r="U523" s="562" t="n"/>
      <c r="V523" s="562" t="n"/>
      <c r="W523" s="562" t="n"/>
      <c r="X523" s="562" t="n"/>
      <c r="Y523" s="562" t="n"/>
      <c r="Z523" s="562" t="n"/>
    </row>
    <row r="524">
      <c r="A524" s="562" t="n"/>
      <c r="B524" s="562" t="n"/>
      <c r="C524" s="577" t="n"/>
      <c r="D524" s="562" t="n"/>
      <c r="E524" s="562" t="n"/>
      <c r="F524" s="562" t="n"/>
      <c r="G524" s="562" t="n"/>
      <c r="H524" s="562" t="n"/>
      <c r="I524" s="562" t="n"/>
      <c r="J524" s="562" t="n"/>
      <c r="K524" s="562" t="n"/>
      <c r="L524" s="562" t="n"/>
      <c r="M524" s="562" t="n"/>
      <c r="N524" s="562" t="n"/>
      <c r="O524" s="562" t="n"/>
      <c r="P524" s="562" t="n"/>
      <c r="Q524" s="562" t="n"/>
      <c r="R524" s="562" t="n"/>
      <c r="S524" s="562" t="n"/>
      <c r="T524" s="562" t="n"/>
      <c r="U524" s="562" t="n"/>
      <c r="V524" s="562" t="n"/>
      <c r="W524" s="562" t="n"/>
      <c r="X524" s="562" t="n"/>
      <c r="Y524" s="562" t="n"/>
      <c r="Z524" s="562" t="n"/>
    </row>
    <row r="525">
      <c r="A525" s="562" t="n"/>
      <c r="B525" s="562" t="n"/>
      <c r="C525" s="577" t="n"/>
      <c r="D525" s="562" t="n"/>
      <c r="E525" s="562" t="n"/>
      <c r="F525" s="562" t="n"/>
      <c r="G525" s="562" t="n"/>
      <c r="H525" s="562" t="n"/>
      <c r="I525" s="562" t="n"/>
      <c r="J525" s="562" t="n"/>
      <c r="K525" s="562" t="n"/>
      <c r="L525" s="562" t="n"/>
      <c r="M525" s="562" t="n"/>
      <c r="N525" s="562" t="n"/>
      <c r="O525" s="562" t="n"/>
      <c r="P525" s="562" t="n"/>
      <c r="Q525" s="562" t="n"/>
      <c r="R525" s="562" t="n"/>
      <c r="S525" s="562" t="n"/>
      <c r="T525" s="562" t="n"/>
      <c r="U525" s="562" t="n"/>
      <c r="V525" s="562" t="n"/>
      <c r="W525" s="562" t="n"/>
      <c r="X525" s="562" t="n"/>
      <c r="Y525" s="562" t="n"/>
      <c r="Z525" s="562" t="n"/>
    </row>
    <row r="526">
      <c r="A526" s="562" t="n"/>
      <c r="B526" s="562" t="n"/>
      <c r="C526" s="577" t="n"/>
      <c r="D526" s="562" t="n"/>
      <c r="E526" s="562" t="n"/>
      <c r="F526" s="562" t="n"/>
      <c r="G526" s="562" t="n"/>
      <c r="H526" s="562" t="n"/>
      <c r="I526" s="562" t="n"/>
      <c r="J526" s="562" t="n"/>
      <c r="K526" s="562" t="n"/>
      <c r="L526" s="562" t="n"/>
      <c r="M526" s="562" t="n"/>
      <c r="N526" s="562" t="n"/>
      <c r="O526" s="562" t="n"/>
      <c r="P526" s="562" t="n"/>
      <c r="Q526" s="562" t="n"/>
      <c r="R526" s="562" t="n"/>
      <c r="S526" s="562" t="n"/>
      <c r="T526" s="562" t="n"/>
      <c r="U526" s="562" t="n"/>
      <c r="V526" s="562" t="n"/>
      <c r="W526" s="562" t="n"/>
      <c r="X526" s="562" t="n"/>
      <c r="Y526" s="562" t="n"/>
      <c r="Z526" s="562" t="n"/>
    </row>
    <row r="527">
      <c r="A527" s="562" t="n"/>
      <c r="B527" s="562" t="n"/>
      <c r="C527" s="577" t="n"/>
      <c r="D527" s="562" t="n"/>
      <c r="E527" s="562" t="n"/>
      <c r="F527" s="562" t="n"/>
      <c r="G527" s="562" t="n"/>
      <c r="H527" s="562" t="n"/>
      <c r="I527" s="562" t="n"/>
      <c r="J527" s="562" t="n"/>
      <c r="K527" s="562" t="n"/>
      <c r="L527" s="562" t="n"/>
      <c r="M527" s="562" t="n"/>
      <c r="N527" s="562" t="n"/>
      <c r="O527" s="562" t="n"/>
      <c r="P527" s="562" t="n"/>
      <c r="Q527" s="562" t="n"/>
      <c r="R527" s="562" t="n"/>
      <c r="S527" s="562" t="n"/>
      <c r="T527" s="562" t="n"/>
      <c r="U527" s="562" t="n"/>
      <c r="V527" s="562" t="n"/>
      <c r="W527" s="562" t="n"/>
      <c r="X527" s="562" t="n"/>
      <c r="Y527" s="562" t="n"/>
      <c r="Z527" s="562" t="n"/>
    </row>
    <row r="528">
      <c r="A528" s="562" t="n"/>
      <c r="B528" s="562" t="n"/>
      <c r="C528" s="577" t="n"/>
      <c r="D528" s="562" t="n"/>
      <c r="E528" s="562" t="n"/>
      <c r="F528" s="562" t="n"/>
      <c r="G528" s="562" t="n"/>
      <c r="H528" s="562" t="n"/>
      <c r="I528" s="562" t="n"/>
      <c r="J528" s="562" t="n"/>
      <c r="K528" s="562" t="n"/>
      <c r="L528" s="562" t="n"/>
      <c r="M528" s="562" t="n"/>
      <c r="N528" s="562" t="n"/>
      <c r="O528" s="562" t="n"/>
      <c r="P528" s="562" t="n"/>
      <c r="Q528" s="562" t="n"/>
      <c r="R528" s="562" t="n"/>
      <c r="S528" s="562" t="n"/>
      <c r="T528" s="562" t="n"/>
      <c r="U528" s="562" t="n"/>
      <c r="V528" s="562" t="n"/>
      <c r="W528" s="562" t="n"/>
      <c r="X528" s="562" t="n"/>
      <c r="Y528" s="562" t="n"/>
      <c r="Z528" s="562" t="n"/>
    </row>
    <row r="529">
      <c r="A529" s="562" t="n"/>
      <c r="B529" s="562" t="n"/>
      <c r="C529" s="577" t="n"/>
      <c r="D529" s="562" t="n"/>
      <c r="E529" s="562" t="n"/>
      <c r="F529" s="562" t="n"/>
      <c r="G529" s="562" t="n"/>
      <c r="H529" s="562" t="n"/>
      <c r="I529" s="562" t="n"/>
      <c r="J529" s="562" t="n"/>
      <c r="K529" s="562" t="n"/>
      <c r="L529" s="562" t="n"/>
      <c r="M529" s="562" t="n"/>
      <c r="N529" s="562" t="n"/>
      <c r="O529" s="562" t="n"/>
      <c r="P529" s="562" t="n"/>
      <c r="Q529" s="562" t="n"/>
      <c r="R529" s="562" t="n"/>
      <c r="S529" s="562" t="n"/>
      <c r="T529" s="562" t="n"/>
      <c r="U529" s="562" t="n"/>
      <c r="V529" s="562" t="n"/>
      <c r="W529" s="562" t="n"/>
      <c r="X529" s="562" t="n"/>
      <c r="Y529" s="562" t="n"/>
      <c r="Z529" s="562" t="n"/>
    </row>
    <row r="530">
      <c r="A530" s="562" t="n"/>
      <c r="B530" s="562" t="n"/>
      <c r="C530" s="577" t="n"/>
      <c r="D530" s="562" t="n"/>
      <c r="E530" s="562" t="n"/>
      <c r="F530" s="562" t="n"/>
      <c r="G530" s="562" t="n"/>
      <c r="H530" s="562" t="n"/>
      <c r="I530" s="562" t="n"/>
      <c r="J530" s="562" t="n"/>
      <c r="K530" s="562" t="n"/>
      <c r="L530" s="562" t="n"/>
      <c r="M530" s="562" t="n"/>
      <c r="N530" s="562" t="n"/>
      <c r="O530" s="562" t="n"/>
      <c r="P530" s="562" t="n"/>
      <c r="Q530" s="562" t="n"/>
      <c r="R530" s="562" t="n"/>
      <c r="S530" s="562" t="n"/>
      <c r="T530" s="562" t="n"/>
      <c r="U530" s="562" t="n"/>
      <c r="V530" s="562" t="n"/>
      <c r="W530" s="562" t="n"/>
      <c r="X530" s="562" t="n"/>
      <c r="Y530" s="562" t="n"/>
      <c r="Z530" s="562" t="n"/>
    </row>
    <row r="531">
      <c r="A531" s="562" t="n"/>
      <c r="B531" s="562" t="n"/>
      <c r="C531" s="577" t="n"/>
      <c r="D531" s="562" t="n"/>
      <c r="E531" s="562" t="n"/>
      <c r="F531" s="562" t="n"/>
      <c r="G531" s="562" t="n"/>
      <c r="H531" s="562" t="n"/>
      <c r="I531" s="562" t="n"/>
      <c r="J531" s="562" t="n"/>
      <c r="K531" s="562" t="n"/>
      <c r="L531" s="562" t="n"/>
      <c r="M531" s="562" t="n"/>
      <c r="N531" s="562" t="n"/>
      <c r="O531" s="562" t="n"/>
      <c r="P531" s="562" t="n"/>
      <c r="Q531" s="562" t="n"/>
      <c r="R531" s="562" t="n"/>
      <c r="S531" s="562" t="n"/>
      <c r="T531" s="562" t="n"/>
      <c r="U531" s="562" t="n"/>
      <c r="V531" s="562" t="n"/>
      <c r="W531" s="562" t="n"/>
      <c r="X531" s="562" t="n"/>
      <c r="Y531" s="562" t="n"/>
      <c r="Z531" s="562" t="n"/>
    </row>
    <row r="532">
      <c r="A532" s="562" t="n"/>
      <c r="B532" s="562" t="n"/>
      <c r="C532" s="577" t="n"/>
      <c r="D532" s="562" t="n"/>
      <c r="E532" s="562" t="n"/>
      <c r="F532" s="562" t="n"/>
      <c r="G532" s="562" t="n"/>
      <c r="H532" s="562" t="n"/>
      <c r="I532" s="562" t="n"/>
      <c r="J532" s="562" t="n"/>
      <c r="K532" s="562" t="n"/>
      <c r="L532" s="562" t="n"/>
      <c r="M532" s="562" t="n"/>
      <c r="N532" s="562" t="n"/>
      <c r="O532" s="562" t="n"/>
      <c r="P532" s="562" t="n"/>
      <c r="Q532" s="562" t="n"/>
      <c r="R532" s="562" t="n"/>
      <c r="S532" s="562" t="n"/>
      <c r="T532" s="562" t="n"/>
      <c r="U532" s="562" t="n"/>
      <c r="V532" s="562" t="n"/>
      <c r="W532" s="562" t="n"/>
      <c r="X532" s="562" t="n"/>
      <c r="Y532" s="562" t="n"/>
      <c r="Z532" s="562" t="n"/>
    </row>
    <row r="533">
      <c r="A533" s="562" t="n"/>
      <c r="B533" s="562" t="n"/>
      <c r="C533" s="577" t="n"/>
      <c r="D533" s="562" t="n"/>
      <c r="E533" s="562" t="n"/>
      <c r="F533" s="562" t="n"/>
      <c r="G533" s="562" t="n"/>
      <c r="H533" s="562" t="n"/>
      <c r="I533" s="562" t="n"/>
      <c r="J533" s="562" t="n"/>
      <c r="K533" s="562" t="n"/>
      <c r="L533" s="562" t="n"/>
      <c r="M533" s="562" t="n"/>
      <c r="N533" s="562" t="n"/>
      <c r="O533" s="562" t="n"/>
      <c r="P533" s="562" t="n"/>
      <c r="Q533" s="562" t="n"/>
      <c r="R533" s="562" t="n"/>
      <c r="S533" s="562" t="n"/>
      <c r="T533" s="562" t="n"/>
      <c r="U533" s="562" t="n"/>
      <c r="V533" s="562" t="n"/>
      <c r="W533" s="562" t="n"/>
      <c r="X533" s="562" t="n"/>
      <c r="Y533" s="562" t="n"/>
      <c r="Z533" s="562" t="n"/>
    </row>
    <row r="534">
      <c r="A534" s="562" t="n"/>
      <c r="B534" s="562" t="n"/>
      <c r="C534" s="577" t="n"/>
      <c r="D534" s="562" t="n"/>
      <c r="E534" s="562" t="n"/>
      <c r="F534" s="562" t="n"/>
      <c r="G534" s="562" t="n"/>
      <c r="H534" s="562" t="n"/>
      <c r="I534" s="562" t="n"/>
      <c r="J534" s="562" t="n"/>
      <c r="K534" s="562" t="n"/>
      <c r="L534" s="562" t="n"/>
      <c r="M534" s="562" t="n"/>
      <c r="N534" s="562" t="n"/>
      <c r="O534" s="562" t="n"/>
      <c r="P534" s="562" t="n"/>
      <c r="Q534" s="562" t="n"/>
      <c r="R534" s="562" t="n"/>
      <c r="S534" s="562" t="n"/>
      <c r="T534" s="562" t="n"/>
      <c r="U534" s="562" t="n"/>
      <c r="V534" s="562" t="n"/>
      <c r="W534" s="562" t="n"/>
      <c r="X534" s="562" t="n"/>
      <c r="Y534" s="562" t="n"/>
      <c r="Z534" s="562" t="n"/>
    </row>
    <row r="535">
      <c r="A535" s="562" t="n"/>
      <c r="B535" s="562" t="n"/>
      <c r="C535" s="577" t="n"/>
      <c r="D535" s="562" t="n"/>
      <c r="E535" s="562" t="n"/>
      <c r="F535" s="562" t="n"/>
      <c r="G535" s="562" t="n"/>
      <c r="H535" s="562" t="n"/>
      <c r="I535" s="562" t="n"/>
      <c r="J535" s="562" t="n"/>
      <c r="K535" s="562" t="n"/>
      <c r="L535" s="562" t="n"/>
      <c r="M535" s="562" t="n"/>
      <c r="N535" s="562" t="n"/>
      <c r="O535" s="562" t="n"/>
      <c r="P535" s="562" t="n"/>
      <c r="Q535" s="562" t="n"/>
      <c r="R535" s="562" t="n"/>
      <c r="S535" s="562" t="n"/>
      <c r="T535" s="562" t="n"/>
      <c r="U535" s="562" t="n"/>
      <c r="V535" s="562" t="n"/>
      <c r="W535" s="562" t="n"/>
      <c r="X535" s="562" t="n"/>
      <c r="Y535" s="562" t="n"/>
      <c r="Z535" s="562" t="n"/>
    </row>
    <row r="536">
      <c r="A536" s="562" t="n"/>
      <c r="B536" s="562" t="n"/>
      <c r="C536" s="577" t="n"/>
      <c r="D536" s="562" t="n"/>
      <c r="E536" s="562" t="n"/>
      <c r="F536" s="562" t="n"/>
      <c r="G536" s="562" t="n"/>
      <c r="H536" s="562" t="n"/>
      <c r="I536" s="562" t="n"/>
      <c r="J536" s="562" t="n"/>
      <c r="K536" s="562" t="n"/>
      <c r="L536" s="562" t="n"/>
      <c r="M536" s="562" t="n"/>
      <c r="N536" s="562" t="n"/>
      <c r="O536" s="562" t="n"/>
      <c r="P536" s="562" t="n"/>
      <c r="Q536" s="562" t="n"/>
      <c r="R536" s="562" t="n"/>
      <c r="S536" s="562" t="n"/>
      <c r="T536" s="562" t="n"/>
      <c r="U536" s="562" t="n"/>
      <c r="V536" s="562" t="n"/>
      <c r="W536" s="562" t="n"/>
      <c r="X536" s="562" t="n"/>
      <c r="Y536" s="562" t="n"/>
      <c r="Z536" s="562" t="n"/>
    </row>
    <row r="537">
      <c r="A537" s="562" t="n"/>
      <c r="B537" s="562" t="n"/>
      <c r="C537" s="577" t="n"/>
      <c r="D537" s="562" t="n"/>
      <c r="E537" s="562" t="n"/>
      <c r="F537" s="562" t="n"/>
      <c r="G537" s="562" t="n"/>
      <c r="H537" s="562" t="n"/>
      <c r="I537" s="562" t="n"/>
      <c r="J537" s="562" t="n"/>
      <c r="K537" s="562" t="n"/>
      <c r="L537" s="562" t="n"/>
      <c r="M537" s="562" t="n"/>
      <c r="N537" s="562" t="n"/>
      <c r="O537" s="562" t="n"/>
      <c r="P537" s="562" t="n"/>
      <c r="Q537" s="562" t="n"/>
      <c r="R537" s="562" t="n"/>
      <c r="S537" s="562" t="n"/>
      <c r="T537" s="562" t="n"/>
      <c r="U537" s="562" t="n"/>
      <c r="V537" s="562" t="n"/>
      <c r="W537" s="562" t="n"/>
      <c r="X537" s="562" t="n"/>
      <c r="Y537" s="562" t="n"/>
      <c r="Z537" s="562" t="n"/>
    </row>
    <row r="538">
      <c r="A538" s="562" t="n"/>
      <c r="B538" s="562" t="n"/>
      <c r="C538" s="577" t="n"/>
      <c r="D538" s="562" t="n"/>
      <c r="E538" s="562" t="n"/>
      <c r="F538" s="562" t="n"/>
      <c r="G538" s="562" t="n"/>
      <c r="H538" s="562" t="n"/>
      <c r="I538" s="562" t="n"/>
      <c r="J538" s="562" t="n"/>
      <c r="K538" s="562" t="n"/>
      <c r="L538" s="562" t="n"/>
      <c r="M538" s="562" t="n"/>
      <c r="N538" s="562" t="n"/>
      <c r="O538" s="562" t="n"/>
      <c r="P538" s="562" t="n"/>
      <c r="Q538" s="562" t="n"/>
      <c r="R538" s="562" t="n"/>
      <c r="S538" s="562" t="n"/>
      <c r="T538" s="562" t="n"/>
      <c r="U538" s="562" t="n"/>
      <c r="V538" s="562" t="n"/>
      <c r="W538" s="562" t="n"/>
      <c r="X538" s="562" t="n"/>
      <c r="Y538" s="562" t="n"/>
      <c r="Z538" s="562" t="n"/>
    </row>
    <row r="539">
      <c r="A539" s="562" t="n"/>
      <c r="B539" s="562" t="n"/>
      <c r="C539" s="577" t="n"/>
      <c r="D539" s="562" t="n"/>
      <c r="E539" s="562" t="n"/>
      <c r="F539" s="562" t="n"/>
      <c r="G539" s="562" t="n"/>
      <c r="H539" s="562" t="n"/>
      <c r="I539" s="562" t="n"/>
      <c r="J539" s="562" t="n"/>
      <c r="K539" s="562" t="n"/>
      <c r="L539" s="562" t="n"/>
      <c r="M539" s="562" t="n"/>
      <c r="N539" s="562" t="n"/>
      <c r="O539" s="562" t="n"/>
      <c r="P539" s="562" t="n"/>
      <c r="Q539" s="562" t="n"/>
      <c r="R539" s="562" t="n"/>
      <c r="S539" s="562" t="n"/>
      <c r="T539" s="562" t="n"/>
      <c r="U539" s="562" t="n"/>
      <c r="V539" s="562" t="n"/>
      <c r="W539" s="562" t="n"/>
      <c r="X539" s="562" t="n"/>
      <c r="Y539" s="562" t="n"/>
      <c r="Z539" s="562" t="n"/>
    </row>
    <row r="540">
      <c r="A540" s="562" t="n"/>
      <c r="B540" s="562" t="n"/>
      <c r="C540" s="577" t="n"/>
      <c r="D540" s="562" t="n"/>
      <c r="E540" s="562" t="n"/>
      <c r="F540" s="562" t="n"/>
      <c r="G540" s="562" t="n"/>
      <c r="H540" s="562" t="n"/>
      <c r="I540" s="562" t="n"/>
      <c r="J540" s="562" t="n"/>
      <c r="K540" s="562" t="n"/>
      <c r="L540" s="562" t="n"/>
      <c r="M540" s="562" t="n"/>
      <c r="N540" s="562" t="n"/>
      <c r="O540" s="562" t="n"/>
      <c r="P540" s="562" t="n"/>
      <c r="Q540" s="562" t="n"/>
      <c r="R540" s="562" t="n"/>
      <c r="S540" s="562" t="n"/>
      <c r="T540" s="562" t="n"/>
      <c r="U540" s="562" t="n"/>
      <c r="V540" s="562" t="n"/>
      <c r="W540" s="562" t="n"/>
      <c r="X540" s="562" t="n"/>
      <c r="Y540" s="562" t="n"/>
      <c r="Z540" s="562" t="n"/>
    </row>
    <row r="541">
      <c r="A541" s="562" t="n"/>
      <c r="B541" s="562" t="n"/>
      <c r="C541" s="577" t="n"/>
      <c r="D541" s="562" t="n"/>
      <c r="E541" s="562" t="n"/>
      <c r="F541" s="562" t="n"/>
      <c r="G541" s="562" t="n"/>
      <c r="H541" s="562" t="n"/>
      <c r="I541" s="562" t="n"/>
      <c r="J541" s="562" t="n"/>
      <c r="K541" s="562" t="n"/>
      <c r="L541" s="562" t="n"/>
      <c r="M541" s="562" t="n"/>
      <c r="N541" s="562" t="n"/>
      <c r="O541" s="562" t="n"/>
      <c r="P541" s="562" t="n"/>
      <c r="Q541" s="562" t="n"/>
      <c r="R541" s="562" t="n"/>
      <c r="S541" s="562" t="n"/>
      <c r="T541" s="562" t="n"/>
      <c r="U541" s="562" t="n"/>
      <c r="V541" s="562" t="n"/>
      <c r="W541" s="562" t="n"/>
      <c r="X541" s="562" t="n"/>
      <c r="Y541" s="562" t="n"/>
      <c r="Z541" s="562" t="n"/>
    </row>
    <row r="542">
      <c r="A542" s="562" t="n"/>
      <c r="B542" s="562" t="n"/>
      <c r="C542" s="577" t="n"/>
      <c r="D542" s="562" t="n"/>
      <c r="E542" s="562" t="n"/>
      <c r="F542" s="562" t="n"/>
      <c r="G542" s="562" t="n"/>
      <c r="H542" s="562" t="n"/>
      <c r="I542" s="562" t="n"/>
      <c r="J542" s="562" t="n"/>
      <c r="K542" s="562" t="n"/>
      <c r="L542" s="562" t="n"/>
      <c r="M542" s="562" t="n"/>
      <c r="N542" s="562" t="n"/>
      <c r="O542" s="562" t="n"/>
      <c r="P542" s="562" t="n"/>
      <c r="Q542" s="562" t="n"/>
      <c r="R542" s="562" t="n"/>
      <c r="S542" s="562" t="n"/>
      <c r="T542" s="562" t="n"/>
      <c r="U542" s="562" t="n"/>
      <c r="V542" s="562" t="n"/>
      <c r="W542" s="562" t="n"/>
      <c r="X542" s="562" t="n"/>
      <c r="Y542" s="562" t="n"/>
      <c r="Z542" s="562" t="n"/>
    </row>
    <row r="543">
      <c r="A543" s="562" t="n"/>
      <c r="B543" s="562" t="n"/>
      <c r="C543" s="577" t="n"/>
      <c r="D543" s="562" t="n"/>
      <c r="E543" s="562" t="n"/>
      <c r="F543" s="562" t="n"/>
      <c r="G543" s="562" t="n"/>
      <c r="H543" s="562" t="n"/>
      <c r="I543" s="562" t="n"/>
      <c r="J543" s="562" t="n"/>
      <c r="K543" s="562" t="n"/>
      <c r="L543" s="562" t="n"/>
      <c r="M543" s="562" t="n"/>
      <c r="N543" s="562" t="n"/>
      <c r="O543" s="562" t="n"/>
      <c r="P543" s="562" t="n"/>
      <c r="Q543" s="562" t="n"/>
      <c r="R543" s="562" t="n"/>
      <c r="S543" s="562" t="n"/>
      <c r="T543" s="562" t="n"/>
      <c r="U543" s="562" t="n"/>
      <c r="V543" s="562" t="n"/>
      <c r="W543" s="562" t="n"/>
      <c r="X543" s="562" t="n"/>
      <c r="Y543" s="562" t="n"/>
      <c r="Z543" s="562" t="n"/>
    </row>
    <row r="544">
      <c r="A544" s="562" t="n"/>
      <c r="B544" s="562" t="n"/>
      <c r="C544" s="577" t="n"/>
      <c r="D544" s="562" t="n"/>
      <c r="E544" s="562" t="n"/>
      <c r="F544" s="562" t="n"/>
      <c r="G544" s="562" t="n"/>
      <c r="H544" s="562" t="n"/>
      <c r="I544" s="562" t="n"/>
      <c r="J544" s="562" t="n"/>
      <c r="K544" s="562" t="n"/>
      <c r="L544" s="562" t="n"/>
      <c r="M544" s="562" t="n"/>
      <c r="N544" s="562" t="n"/>
      <c r="O544" s="562" t="n"/>
      <c r="P544" s="562" t="n"/>
      <c r="Q544" s="562" t="n"/>
      <c r="R544" s="562" t="n"/>
      <c r="S544" s="562" t="n"/>
      <c r="T544" s="562" t="n"/>
      <c r="U544" s="562" t="n"/>
      <c r="V544" s="562" t="n"/>
      <c r="W544" s="562" t="n"/>
      <c r="X544" s="562" t="n"/>
      <c r="Y544" s="562" t="n"/>
      <c r="Z544" s="562" t="n"/>
    </row>
    <row r="545">
      <c r="A545" s="562" t="n"/>
      <c r="B545" s="562" t="n"/>
      <c r="C545" s="577" t="n"/>
      <c r="D545" s="562" t="n"/>
      <c r="E545" s="562" t="n"/>
      <c r="F545" s="562" t="n"/>
      <c r="G545" s="562" t="n"/>
      <c r="H545" s="562" t="n"/>
      <c r="I545" s="562" t="n"/>
      <c r="J545" s="562" t="n"/>
      <c r="K545" s="562" t="n"/>
      <c r="L545" s="562" t="n"/>
      <c r="M545" s="562" t="n"/>
      <c r="N545" s="562" t="n"/>
      <c r="O545" s="562" t="n"/>
      <c r="P545" s="562" t="n"/>
      <c r="Q545" s="562" t="n"/>
      <c r="R545" s="562" t="n"/>
      <c r="S545" s="562" t="n"/>
      <c r="T545" s="562" t="n"/>
      <c r="U545" s="562" t="n"/>
      <c r="V545" s="562" t="n"/>
      <c r="W545" s="562" t="n"/>
      <c r="X545" s="562" t="n"/>
      <c r="Y545" s="562" t="n"/>
      <c r="Z545" s="562" t="n"/>
    </row>
    <row r="546">
      <c r="A546" s="562" t="n"/>
      <c r="B546" s="562" t="n"/>
      <c r="C546" s="577" t="n"/>
      <c r="D546" s="562" t="n"/>
      <c r="E546" s="562" t="n"/>
      <c r="F546" s="562" t="n"/>
      <c r="G546" s="562" t="n"/>
      <c r="H546" s="562" t="n"/>
      <c r="I546" s="562" t="n"/>
      <c r="J546" s="562" t="n"/>
      <c r="K546" s="562" t="n"/>
      <c r="L546" s="562" t="n"/>
      <c r="M546" s="562" t="n"/>
      <c r="N546" s="562" t="n"/>
      <c r="O546" s="562" t="n"/>
      <c r="P546" s="562" t="n"/>
      <c r="Q546" s="562" t="n"/>
      <c r="R546" s="562" t="n"/>
      <c r="S546" s="562" t="n"/>
      <c r="T546" s="562" t="n"/>
      <c r="U546" s="562" t="n"/>
      <c r="V546" s="562" t="n"/>
      <c r="W546" s="562" t="n"/>
      <c r="X546" s="562" t="n"/>
      <c r="Y546" s="562" t="n"/>
      <c r="Z546" s="562" t="n"/>
    </row>
    <row r="547">
      <c r="A547" s="562" t="n"/>
      <c r="B547" s="562" t="n"/>
      <c r="C547" s="577" t="n"/>
      <c r="D547" s="562" t="n"/>
      <c r="E547" s="562" t="n"/>
      <c r="F547" s="562" t="n"/>
      <c r="G547" s="562" t="n"/>
      <c r="H547" s="562" t="n"/>
      <c r="I547" s="562" t="n"/>
      <c r="J547" s="562" t="n"/>
      <c r="K547" s="562" t="n"/>
      <c r="L547" s="562" t="n"/>
      <c r="M547" s="562" t="n"/>
      <c r="N547" s="562" t="n"/>
      <c r="O547" s="562" t="n"/>
      <c r="P547" s="562" t="n"/>
      <c r="Q547" s="562" t="n"/>
      <c r="R547" s="562" t="n"/>
      <c r="S547" s="562" t="n"/>
      <c r="T547" s="562" t="n"/>
      <c r="U547" s="562" t="n"/>
      <c r="V547" s="562" t="n"/>
      <c r="W547" s="562" t="n"/>
      <c r="X547" s="562" t="n"/>
      <c r="Y547" s="562" t="n"/>
      <c r="Z547" s="562" t="n"/>
    </row>
    <row r="548">
      <c r="A548" s="562" t="n"/>
      <c r="B548" s="562" t="n"/>
      <c r="C548" s="577" t="n"/>
      <c r="D548" s="562" t="n"/>
      <c r="E548" s="562" t="n"/>
      <c r="F548" s="562" t="n"/>
      <c r="G548" s="562" t="n"/>
      <c r="H548" s="562" t="n"/>
      <c r="I548" s="562" t="n"/>
      <c r="J548" s="562" t="n"/>
      <c r="K548" s="562" t="n"/>
      <c r="L548" s="562" t="n"/>
      <c r="M548" s="562" t="n"/>
      <c r="N548" s="562" t="n"/>
      <c r="O548" s="562" t="n"/>
      <c r="P548" s="562" t="n"/>
      <c r="Q548" s="562" t="n"/>
      <c r="R548" s="562" t="n"/>
      <c r="S548" s="562" t="n"/>
      <c r="T548" s="562" t="n"/>
      <c r="U548" s="562" t="n"/>
      <c r="V548" s="562" t="n"/>
      <c r="W548" s="562" t="n"/>
      <c r="X548" s="562" t="n"/>
      <c r="Y548" s="562" t="n"/>
      <c r="Z548" s="562" t="n"/>
    </row>
    <row r="549">
      <c r="A549" s="562" t="n"/>
      <c r="B549" s="562" t="n"/>
      <c r="C549" s="577" t="n"/>
      <c r="D549" s="562" t="n"/>
      <c r="E549" s="562" t="n"/>
      <c r="F549" s="562" t="n"/>
      <c r="G549" s="562" t="n"/>
      <c r="H549" s="562" t="n"/>
      <c r="I549" s="562" t="n"/>
      <c r="J549" s="562" t="n"/>
      <c r="K549" s="562" t="n"/>
      <c r="L549" s="562" t="n"/>
      <c r="M549" s="562" t="n"/>
      <c r="N549" s="562" t="n"/>
      <c r="O549" s="562" t="n"/>
      <c r="P549" s="562" t="n"/>
      <c r="Q549" s="562" t="n"/>
      <c r="R549" s="562" t="n"/>
      <c r="S549" s="562" t="n"/>
      <c r="T549" s="562" t="n"/>
      <c r="U549" s="562" t="n"/>
      <c r="V549" s="562" t="n"/>
      <c r="W549" s="562" t="n"/>
      <c r="X549" s="562" t="n"/>
      <c r="Y549" s="562" t="n"/>
      <c r="Z549" s="562" t="n"/>
    </row>
    <row r="550">
      <c r="A550" s="562" t="n"/>
      <c r="B550" s="562" t="n"/>
      <c r="C550" s="577" t="n"/>
      <c r="D550" s="562" t="n"/>
      <c r="E550" s="562" t="n"/>
      <c r="F550" s="562" t="n"/>
      <c r="G550" s="562" t="n"/>
      <c r="H550" s="562" t="n"/>
      <c r="I550" s="562" t="n"/>
      <c r="J550" s="562" t="n"/>
      <c r="K550" s="562" t="n"/>
      <c r="L550" s="562" t="n"/>
      <c r="M550" s="562" t="n"/>
      <c r="N550" s="562" t="n"/>
      <c r="O550" s="562" t="n"/>
      <c r="P550" s="562" t="n"/>
      <c r="Q550" s="562" t="n"/>
      <c r="R550" s="562" t="n"/>
      <c r="S550" s="562" t="n"/>
      <c r="T550" s="562" t="n"/>
      <c r="U550" s="562" t="n"/>
      <c r="V550" s="562" t="n"/>
      <c r="W550" s="562" t="n"/>
      <c r="X550" s="562" t="n"/>
      <c r="Y550" s="562" t="n"/>
      <c r="Z550" s="562" t="n"/>
    </row>
    <row r="551">
      <c r="A551" s="562" t="n"/>
      <c r="B551" s="562" t="n"/>
      <c r="C551" s="577" t="n"/>
      <c r="D551" s="562" t="n"/>
      <c r="E551" s="562" t="n"/>
      <c r="F551" s="562" t="n"/>
      <c r="G551" s="562" t="n"/>
      <c r="H551" s="562" t="n"/>
      <c r="I551" s="562" t="n"/>
      <c r="J551" s="562" t="n"/>
      <c r="K551" s="562" t="n"/>
      <c r="L551" s="562" t="n"/>
      <c r="M551" s="562" t="n"/>
      <c r="N551" s="562" t="n"/>
      <c r="O551" s="562" t="n"/>
      <c r="P551" s="562" t="n"/>
      <c r="Q551" s="562" t="n"/>
      <c r="R551" s="562" t="n"/>
      <c r="S551" s="562" t="n"/>
      <c r="T551" s="562" t="n"/>
      <c r="U551" s="562" t="n"/>
      <c r="V551" s="562" t="n"/>
      <c r="W551" s="562" t="n"/>
      <c r="X551" s="562" t="n"/>
      <c r="Y551" s="562" t="n"/>
      <c r="Z551" s="562" t="n"/>
    </row>
    <row r="552">
      <c r="A552" s="562" t="n"/>
      <c r="B552" s="562" t="n"/>
      <c r="C552" s="577" t="n"/>
      <c r="D552" s="562" t="n"/>
      <c r="E552" s="562" t="n"/>
      <c r="F552" s="562" t="n"/>
      <c r="G552" s="562" t="n"/>
      <c r="H552" s="562" t="n"/>
      <c r="I552" s="562" t="n"/>
      <c r="J552" s="562" t="n"/>
      <c r="K552" s="562" t="n"/>
      <c r="L552" s="562" t="n"/>
      <c r="M552" s="562" t="n"/>
      <c r="N552" s="562" t="n"/>
      <c r="O552" s="562" t="n"/>
      <c r="P552" s="562" t="n"/>
      <c r="Q552" s="562" t="n"/>
      <c r="R552" s="562" t="n"/>
      <c r="S552" s="562" t="n"/>
      <c r="T552" s="562" t="n"/>
      <c r="U552" s="562" t="n"/>
      <c r="V552" s="562" t="n"/>
      <c r="W552" s="562" t="n"/>
      <c r="X552" s="562" t="n"/>
      <c r="Y552" s="562" t="n"/>
      <c r="Z552" s="562" t="n"/>
    </row>
    <row r="553">
      <c r="A553" s="562" t="n"/>
      <c r="B553" s="562" t="n"/>
      <c r="C553" s="577" t="n"/>
      <c r="D553" s="562" t="n"/>
      <c r="E553" s="562" t="n"/>
      <c r="F553" s="562" t="n"/>
      <c r="G553" s="562" t="n"/>
      <c r="H553" s="562" t="n"/>
      <c r="I553" s="562" t="n"/>
      <c r="J553" s="562" t="n"/>
      <c r="K553" s="562" t="n"/>
      <c r="L553" s="562" t="n"/>
      <c r="M553" s="562" t="n"/>
      <c r="N553" s="562" t="n"/>
      <c r="O553" s="562" t="n"/>
      <c r="P553" s="562" t="n"/>
      <c r="Q553" s="562" t="n"/>
      <c r="R553" s="562" t="n"/>
      <c r="S553" s="562" t="n"/>
      <c r="T553" s="562" t="n"/>
      <c r="U553" s="562" t="n"/>
      <c r="V553" s="562" t="n"/>
      <c r="W553" s="562" t="n"/>
      <c r="X553" s="562" t="n"/>
      <c r="Y553" s="562" t="n"/>
      <c r="Z553" s="562" t="n"/>
    </row>
    <row r="554">
      <c r="A554" s="562" t="n"/>
      <c r="B554" s="562" t="n"/>
      <c r="C554" s="577" t="n"/>
      <c r="D554" s="562" t="n"/>
      <c r="E554" s="562" t="n"/>
      <c r="F554" s="562" t="n"/>
      <c r="G554" s="562" t="n"/>
      <c r="H554" s="562" t="n"/>
      <c r="I554" s="562" t="n"/>
      <c r="J554" s="562" t="n"/>
      <c r="K554" s="562" t="n"/>
      <c r="L554" s="562" t="n"/>
      <c r="M554" s="562" t="n"/>
      <c r="N554" s="562" t="n"/>
      <c r="O554" s="562" t="n"/>
      <c r="P554" s="562" t="n"/>
      <c r="Q554" s="562" t="n"/>
      <c r="R554" s="562" t="n"/>
      <c r="S554" s="562" t="n"/>
      <c r="T554" s="562" t="n"/>
      <c r="U554" s="562" t="n"/>
      <c r="V554" s="562" t="n"/>
      <c r="W554" s="562" t="n"/>
      <c r="X554" s="562" t="n"/>
      <c r="Y554" s="562" t="n"/>
      <c r="Z554" s="562" t="n"/>
    </row>
    <row r="555">
      <c r="A555" s="562" t="n"/>
      <c r="B555" s="562" t="n"/>
      <c r="C555" s="577" t="n"/>
      <c r="D555" s="562" t="n"/>
      <c r="E555" s="562" t="n"/>
      <c r="F555" s="562" t="n"/>
      <c r="G555" s="562" t="n"/>
      <c r="H555" s="562" t="n"/>
      <c r="I555" s="562" t="n"/>
      <c r="J555" s="562" t="n"/>
      <c r="K555" s="562" t="n"/>
      <c r="L555" s="562" t="n"/>
      <c r="M555" s="562" t="n"/>
      <c r="N555" s="562" t="n"/>
      <c r="O555" s="562" t="n"/>
      <c r="P555" s="562" t="n"/>
      <c r="Q555" s="562" t="n"/>
      <c r="R555" s="562" t="n"/>
      <c r="S555" s="562" t="n"/>
      <c r="T555" s="562" t="n"/>
      <c r="U555" s="562" t="n"/>
      <c r="V555" s="562" t="n"/>
      <c r="W555" s="562" t="n"/>
      <c r="X555" s="562" t="n"/>
      <c r="Y555" s="562" t="n"/>
      <c r="Z555" s="562" t="n"/>
    </row>
    <row r="556">
      <c r="A556" s="562" t="n"/>
      <c r="B556" s="562" t="n"/>
      <c r="C556" s="577" t="n"/>
      <c r="D556" s="562" t="n"/>
      <c r="E556" s="562" t="n"/>
      <c r="F556" s="562" t="n"/>
      <c r="G556" s="562" t="n"/>
      <c r="H556" s="562" t="n"/>
      <c r="I556" s="562" t="n"/>
      <c r="J556" s="562" t="n"/>
      <c r="K556" s="562" t="n"/>
      <c r="L556" s="562" t="n"/>
      <c r="M556" s="562" t="n"/>
      <c r="N556" s="562" t="n"/>
      <c r="O556" s="562" t="n"/>
      <c r="P556" s="562" t="n"/>
      <c r="Q556" s="562" t="n"/>
      <c r="R556" s="562" t="n"/>
      <c r="S556" s="562" t="n"/>
      <c r="T556" s="562" t="n"/>
      <c r="U556" s="562" t="n"/>
      <c r="V556" s="562" t="n"/>
      <c r="W556" s="562" t="n"/>
      <c r="X556" s="562" t="n"/>
      <c r="Y556" s="562" t="n"/>
      <c r="Z556" s="562" t="n"/>
    </row>
    <row r="557">
      <c r="A557" s="562" t="n"/>
      <c r="B557" s="562" t="n"/>
      <c r="C557" s="577" t="n"/>
      <c r="D557" s="562" t="n"/>
      <c r="E557" s="562" t="n"/>
      <c r="F557" s="562" t="n"/>
      <c r="G557" s="562" t="n"/>
      <c r="H557" s="562" t="n"/>
      <c r="I557" s="562" t="n"/>
      <c r="J557" s="562" t="n"/>
      <c r="K557" s="562" t="n"/>
      <c r="L557" s="562" t="n"/>
      <c r="M557" s="562" t="n"/>
      <c r="N557" s="562" t="n"/>
      <c r="O557" s="562" t="n"/>
      <c r="P557" s="562" t="n"/>
      <c r="Q557" s="562" t="n"/>
      <c r="R557" s="562" t="n"/>
      <c r="S557" s="562" t="n"/>
      <c r="T557" s="562" t="n"/>
      <c r="U557" s="562" t="n"/>
      <c r="V557" s="562" t="n"/>
      <c r="W557" s="562" t="n"/>
      <c r="X557" s="562" t="n"/>
      <c r="Y557" s="562" t="n"/>
      <c r="Z557" s="562" t="n"/>
    </row>
    <row r="558">
      <c r="A558" s="562" t="n"/>
      <c r="B558" s="562" t="n"/>
      <c r="C558" s="577" t="n"/>
      <c r="D558" s="562" t="n"/>
      <c r="E558" s="562" t="n"/>
      <c r="F558" s="562" t="n"/>
      <c r="G558" s="562" t="n"/>
      <c r="H558" s="562" t="n"/>
      <c r="I558" s="562" t="n"/>
      <c r="J558" s="562" t="n"/>
      <c r="K558" s="562" t="n"/>
      <c r="L558" s="562" t="n"/>
      <c r="M558" s="562" t="n"/>
      <c r="N558" s="562" t="n"/>
      <c r="O558" s="562" t="n"/>
      <c r="P558" s="562" t="n"/>
      <c r="Q558" s="562" t="n"/>
      <c r="R558" s="562" t="n"/>
      <c r="S558" s="562" t="n"/>
      <c r="T558" s="562" t="n"/>
      <c r="U558" s="562" t="n"/>
      <c r="V558" s="562" t="n"/>
      <c r="W558" s="562" t="n"/>
      <c r="X558" s="562" t="n"/>
      <c r="Y558" s="562" t="n"/>
      <c r="Z558" s="562" t="n"/>
    </row>
    <row r="559">
      <c r="A559" s="562" t="n"/>
      <c r="B559" s="562" t="n"/>
      <c r="C559" s="577" t="n"/>
      <c r="D559" s="562" t="n"/>
      <c r="E559" s="562" t="n"/>
      <c r="F559" s="562" t="n"/>
      <c r="G559" s="562" t="n"/>
      <c r="H559" s="562" t="n"/>
      <c r="I559" s="562" t="n"/>
      <c r="J559" s="562" t="n"/>
      <c r="K559" s="562" t="n"/>
      <c r="L559" s="562" t="n"/>
      <c r="M559" s="562" t="n"/>
      <c r="N559" s="562" t="n"/>
      <c r="O559" s="562" t="n"/>
      <c r="P559" s="562" t="n"/>
      <c r="Q559" s="562" t="n"/>
      <c r="R559" s="562" t="n"/>
      <c r="S559" s="562" t="n"/>
      <c r="T559" s="562" t="n"/>
      <c r="U559" s="562" t="n"/>
      <c r="V559" s="562" t="n"/>
      <c r="W559" s="562" t="n"/>
      <c r="X559" s="562" t="n"/>
      <c r="Y559" s="562" t="n"/>
      <c r="Z559" s="562" t="n"/>
    </row>
    <row r="560">
      <c r="A560" s="562" t="n"/>
      <c r="B560" s="562" t="n"/>
      <c r="C560" s="577" t="n"/>
      <c r="D560" s="562" t="n"/>
      <c r="E560" s="562" t="n"/>
      <c r="F560" s="562" t="n"/>
      <c r="G560" s="562" t="n"/>
      <c r="H560" s="562" t="n"/>
      <c r="I560" s="562" t="n"/>
      <c r="J560" s="562" t="n"/>
      <c r="K560" s="562" t="n"/>
      <c r="L560" s="562" t="n"/>
      <c r="M560" s="562" t="n"/>
      <c r="N560" s="562" t="n"/>
      <c r="O560" s="562" t="n"/>
      <c r="P560" s="562" t="n"/>
      <c r="Q560" s="562" t="n"/>
      <c r="R560" s="562" t="n"/>
      <c r="S560" s="562" t="n"/>
      <c r="T560" s="562" t="n"/>
      <c r="U560" s="562" t="n"/>
      <c r="V560" s="562" t="n"/>
      <c r="W560" s="562" t="n"/>
      <c r="X560" s="562" t="n"/>
      <c r="Y560" s="562" t="n"/>
      <c r="Z560" s="562" t="n"/>
    </row>
    <row r="561">
      <c r="A561" s="562" t="n"/>
      <c r="B561" s="562" t="n"/>
      <c r="C561" s="577" t="n"/>
      <c r="D561" s="562" t="n"/>
      <c r="E561" s="562" t="n"/>
      <c r="F561" s="562" t="n"/>
      <c r="G561" s="562" t="n"/>
      <c r="H561" s="562" t="n"/>
      <c r="I561" s="562" t="n"/>
      <c r="J561" s="562" t="n"/>
      <c r="K561" s="562" t="n"/>
      <c r="L561" s="562" t="n"/>
      <c r="M561" s="562" t="n"/>
      <c r="N561" s="562" t="n"/>
      <c r="O561" s="562" t="n"/>
      <c r="P561" s="562" t="n"/>
      <c r="Q561" s="562" t="n"/>
      <c r="R561" s="562" t="n"/>
      <c r="S561" s="562" t="n"/>
      <c r="T561" s="562" t="n"/>
      <c r="U561" s="562" t="n"/>
      <c r="V561" s="562" t="n"/>
      <c r="W561" s="562" t="n"/>
      <c r="X561" s="562" t="n"/>
      <c r="Y561" s="562" t="n"/>
      <c r="Z561" s="562" t="n"/>
    </row>
    <row r="562">
      <c r="A562" s="562" t="n"/>
      <c r="B562" s="562" t="n"/>
      <c r="C562" s="577" t="n"/>
      <c r="D562" s="562" t="n"/>
      <c r="E562" s="562" t="n"/>
      <c r="F562" s="562" t="n"/>
      <c r="G562" s="562" t="n"/>
      <c r="H562" s="562" t="n"/>
      <c r="I562" s="562" t="n"/>
      <c r="J562" s="562" t="n"/>
      <c r="K562" s="562" t="n"/>
      <c r="L562" s="562" t="n"/>
      <c r="M562" s="562" t="n"/>
      <c r="N562" s="562" t="n"/>
      <c r="O562" s="562" t="n"/>
      <c r="P562" s="562" t="n"/>
      <c r="Q562" s="562" t="n"/>
      <c r="R562" s="562" t="n"/>
      <c r="S562" s="562" t="n"/>
      <c r="T562" s="562" t="n"/>
      <c r="U562" s="562" t="n"/>
      <c r="V562" s="562" t="n"/>
      <c r="W562" s="562" t="n"/>
      <c r="X562" s="562" t="n"/>
      <c r="Y562" s="562" t="n"/>
      <c r="Z562" s="562" t="n"/>
    </row>
    <row r="563">
      <c r="A563" s="562" t="n"/>
      <c r="B563" s="562" t="n"/>
      <c r="C563" s="577" t="n"/>
      <c r="D563" s="562" t="n"/>
      <c r="E563" s="562" t="n"/>
      <c r="F563" s="562" t="n"/>
      <c r="G563" s="562" t="n"/>
      <c r="H563" s="562" t="n"/>
      <c r="I563" s="562" t="n"/>
      <c r="J563" s="562" t="n"/>
      <c r="K563" s="562" t="n"/>
      <c r="L563" s="562" t="n"/>
      <c r="M563" s="562" t="n"/>
      <c r="N563" s="562" t="n"/>
      <c r="O563" s="562" t="n"/>
      <c r="P563" s="562" t="n"/>
      <c r="Q563" s="562" t="n"/>
      <c r="R563" s="562" t="n"/>
      <c r="S563" s="562" t="n"/>
      <c r="T563" s="562" t="n"/>
      <c r="U563" s="562" t="n"/>
      <c r="V563" s="562" t="n"/>
      <c r="W563" s="562" t="n"/>
      <c r="X563" s="562" t="n"/>
      <c r="Y563" s="562" t="n"/>
      <c r="Z563" s="562" t="n"/>
    </row>
    <row r="564">
      <c r="A564" s="562" t="n"/>
      <c r="B564" s="562" t="n"/>
      <c r="C564" s="577" t="n"/>
      <c r="D564" s="562" t="n"/>
      <c r="E564" s="562" t="n"/>
      <c r="F564" s="562" t="n"/>
      <c r="G564" s="562" t="n"/>
      <c r="H564" s="562" t="n"/>
      <c r="I564" s="562" t="n"/>
      <c r="J564" s="562" t="n"/>
      <c r="K564" s="562" t="n"/>
      <c r="L564" s="562" t="n"/>
      <c r="M564" s="562" t="n"/>
      <c r="N564" s="562" t="n"/>
      <c r="O564" s="562" t="n"/>
      <c r="P564" s="562" t="n"/>
      <c r="Q564" s="562" t="n"/>
      <c r="R564" s="562" t="n"/>
      <c r="S564" s="562" t="n"/>
      <c r="T564" s="562" t="n"/>
      <c r="U564" s="562" t="n"/>
      <c r="V564" s="562" t="n"/>
      <c r="W564" s="562" t="n"/>
      <c r="X564" s="562" t="n"/>
      <c r="Y564" s="562" t="n"/>
      <c r="Z564" s="562" t="n"/>
    </row>
    <row r="565">
      <c r="A565" s="562" t="n"/>
      <c r="B565" s="562" t="n"/>
      <c r="C565" s="577" t="n"/>
      <c r="D565" s="562" t="n"/>
      <c r="E565" s="562" t="n"/>
      <c r="F565" s="562" t="n"/>
      <c r="G565" s="562" t="n"/>
      <c r="H565" s="562" t="n"/>
      <c r="I565" s="562" t="n"/>
      <c r="J565" s="562" t="n"/>
      <c r="K565" s="562" t="n"/>
      <c r="L565" s="562" t="n"/>
      <c r="M565" s="562" t="n"/>
      <c r="N565" s="562" t="n"/>
      <c r="O565" s="562" t="n"/>
      <c r="P565" s="562" t="n"/>
      <c r="Q565" s="562" t="n"/>
      <c r="R565" s="562" t="n"/>
      <c r="S565" s="562" t="n"/>
      <c r="T565" s="562" t="n"/>
      <c r="U565" s="562" t="n"/>
      <c r="V565" s="562" t="n"/>
      <c r="W565" s="562" t="n"/>
      <c r="X565" s="562" t="n"/>
      <c r="Y565" s="562" t="n"/>
      <c r="Z565" s="562" t="n"/>
    </row>
    <row r="566">
      <c r="A566" s="562" t="n"/>
      <c r="B566" s="562" t="n"/>
      <c r="C566" s="577" t="n"/>
      <c r="D566" s="562" t="n"/>
      <c r="E566" s="562" t="n"/>
      <c r="F566" s="562" t="n"/>
      <c r="G566" s="562" t="n"/>
      <c r="H566" s="562" t="n"/>
      <c r="I566" s="562" t="n"/>
      <c r="J566" s="562" t="n"/>
      <c r="K566" s="562" t="n"/>
      <c r="L566" s="562" t="n"/>
      <c r="M566" s="562" t="n"/>
      <c r="N566" s="562" t="n"/>
      <c r="O566" s="562" t="n"/>
      <c r="P566" s="562" t="n"/>
      <c r="Q566" s="562" t="n"/>
      <c r="R566" s="562" t="n"/>
      <c r="S566" s="562" t="n"/>
      <c r="T566" s="562" t="n"/>
      <c r="U566" s="562" t="n"/>
      <c r="V566" s="562" t="n"/>
      <c r="W566" s="562" t="n"/>
      <c r="X566" s="562" t="n"/>
      <c r="Y566" s="562" t="n"/>
      <c r="Z566" s="562" t="n"/>
    </row>
    <row r="567">
      <c r="A567" s="562" t="n"/>
      <c r="B567" s="562" t="n"/>
      <c r="C567" s="577" t="n"/>
      <c r="D567" s="562" t="n"/>
      <c r="E567" s="562" t="n"/>
      <c r="F567" s="562" t="n"/>
      <c r="G567" s="562" t="n"/>
      <c r="H567" s="562" t="n"/>
      <c r="I567" s="562" t="n"/>
      <c r="J567" s="562" t="n"/>
      <c r="K567" s="562" t="n"/>
      <c r="L567" s="562" t="n"/>
      <c r="M567" s="562" t="n"/>
      <c r="N567" s="562" t="n"/>
      <c r="O567" s="562" t="n"/>
      <c r="P567" s="562" t="n"/>
      <c r="Q567" s="562" t="n"/>
      <c r="R567" s="562" t="n"/>
      <c r="S567" s="562" t="n"/>
      <c r="T567" s="562" t="n"/>
      <c r="U567" s="562" t="n"/>
      <c r="V567" s="562" t="n"/>
      <c r="W567" s="562" t="n"/>
      <c r="X567" s="562" t="n"/>
      <c r="Y567" s="562" t="n"/>
      <c r="Z567" s="562" t="n"/>
    </row>
    <row r="568">
      <c r="A568" s="562" t="n"/>
      <c r="B568" s="562" t="n"/>
      <c r="C568" s="577" t="n"/>
      <c r="D568" s="562" t="n"/>
      <c r="E568" s="562" t="n"/>
      <c r="F568" s="562" t="n"/>
      <c r="G568" s="562" t="n"/>
      <c r="H568" s="562" t="n"/>
      <c r="I568" s="562" t="n"/>
      <c r="J568" s="562" t="n"/>
      <c r="K568" s="562" t="n"/>
      <c r="L568" s="562" t="n"/>
      <c r="M568" s="562" t="n"/>
      <c r="N568" s="562" t="n"/>
      <c r="O568" s="562" t="n"/>
      <c r="P568" s="562" t="n"/>
      <c r="Q568" s="562" t="n"/>
      <c r="R568" s="562" t="n"/>
      <c r="S568" s="562" t="n"/>
      <c r="T568" s="562" t="n"/>
      <c r="U568" s="562" t="n"/>
      <c r="V568" s="562" t="n"/>
      <c r="W568" s="562" t="n"/>
      <c r="X568" s="562" t="n"/>
      <c r="Y568" s="562" t="n"/>
      <c r="Z568" s="562" t="n"/>
    </row>
    <row r="569">
      <c r="A569" s="562" t="n"/>
      <c r="B569" s="562" t="n"/>
      <c r="C569" s="577" t="n"/>
      <c r="D569" s="562" t="n"/>
      <c r="E569" s="562" t="n"/>
      <c r="F569" s="562" t="n"/>
      <c r="G569" s="562" t="n"/>
      <c r="H569" s="562" t="n"/>
      <c r="I569" s="562" t="n"/>
      <c r="J569" s="562" t="n"/>
      <c r="K569" s="562" t="n"/>
      <c r="L569" s="562" t="n"/>
      <c r="M569" s="562" t="n"/>
      <c r="N569" s="562" t="n"/>
      <c r="O569" s="562" t="n"/>
      <c r="P569" s="562" t="n"/>
      <c r="Q569" s="562" t="n"/>
      <c r="R569" s="562" t="n"/>
      <c r="S569" s="562" t="n"/>
      <c r="T569" s="562" t="n"/>
      <c r="U569" s="562" t="n"/>
      <c r="V569" s="562" t="n"/>
      <c r="W569" s="562" t="n"/>
      <c r="X569" s="562" t="n"/>
      <c r="Y569" s="562" t="n"/>
      <c r="Z569" s="562" t="n"/>
    </row>
    <row r="570">
      <c r="A570" s="562" t="n"/>
      <c r="B570" s="562" t="n"/>
      <c r="C570" s="577" t="n"/>
      <c r="D570" s="562" t="n"/>
      <c r="E570" s="562" t="n"/>
      <c r="F570" s="562" t="n"/>
      <c r="G570" s="562" t="n"/>
      <c r="H570" s="562" t="n"/>
      <c r="I570" s="562" t="n"/>
      <c r="J570" s="562" t="n"/>
      <c r="K570" s="562" t="n"/>
      <c r="L570" s="562" t="n"/>
      <c r="M570" s="562" t="n"/>
      <c r="N570" s="562" t="n"/>
      <c r="O570" s="562" t="n"/>
      <c r="P570" s="562" t="n"/>
      <c r="Q570" s="562" t="n"/>
      <c r="R570" s="562" t="n"/>
      <c r="S570" s="562" t="n"/>
      <c r="T570" s="562" t="n"/>
      <c r="U570" s="562" t="n"/>
      <c r="V570" s="562" t="n"/>
      <c r="W570" s="562" t="n"/>
      <c r="X570" s="562" t="n"/>
      <c r="Y570" s="562" t="n"/>
      <c r="Z570" s="562" t="n"/>
    </row>
    <row r="571">
      <c r="A571" s="562" t="n"/>
      <c r="B571" s="562" t="n"/>
      <c r="C571" s="577" t="n"/>
      <c r="D571" s="562" t="n"/>
      <c r="E571" s="562" t="n"/>
      <c r="F571" s="562" t="n"/>
      <c r="G571" s="562" t="n"/>
      <c r="H571" s="562" t="n"/>
      <c r="I571" s="562" t="n"/>
      <c r="J571" s="562" t="n"/>
      <c r="K571" s="562" t="n"/>
      <c r="L571" s="562" t="n"/>
      <c r="M571" s="562" t="n"/>
      <c r="N571" s="562" t="n"/>
      <c r="O571" s="562" t="n"/>
      <c r="P571" s="562" t="n"/>
      <c r="Q571" s="562" t="n"/>
      <c r="R571" s="562" t="n"/>
      <c r="S571" s="562" t="n"/>
      <c r="T571" s="562" t="n"/>
      <c r="U571" s="562" t="n"/>
      <c r="V571" s="562" t="n"/>
      <c r="W571" s="562" t="n"/>
      <c r="X571" s="562" t="n"/>
      <c r="Y571" s="562" t="n"/>
      <c r="Z571" s="562" t="n"/>
    </row>
    <row r="572">
      <c r="A572" s="562" t="n"/>
      <c r="B572" s="562" t="n"/>
      <c r="C572" s="577" t="n"/>
      <c r="D572" s="562" t="n"/>
      <c r="E572" s="562" t="n"/>
      <c r="F572" s="562" t="n"/>
      <c r="G572" s="562" t="n"/>
      <c r="H572" s="562" t="n"/>
      <c r="I572" s="562" t="n"/>
      <c r="J572" s="562" t="n"/>
      <c r="K572" s="562" t="n"/>
      <c r="L572" s="562" t="n"/>
      <c r="M572" s="562" t="n"/>
      <c r="N572" s="562" t="n"/>
      <c r="O572" s="562" t="n"/>
      <c r="P572" s="562" t="n"/>
      <c r="Q572" s="562" t="n"/>
      <c r="R572" s="562" t="n"/>
      <c r="S572" s="562" t="n"/>
      <c r="T572" s="562" t="n"/>
      <c r="U572" s="562" t="n"/>
      <c r="V572" s="562" t="n"/>
      <c r="W572" s="562" t="n"/>
      <c r="X572" s="562" t="n"/>
      <c r="Y572" s="562" t="n"/>
      <c r="Z572" s="562" t="n"/>
    </row>
    <row r="573">
      <c r="A573" s="562" t="n"/>
      <c r="B573" s="562" t="n"/>
      <c r="C573" s="577" t="n"/>
      <c r="D573" s="562" t="n"/>
      <c r="E573" s="562" t="n"/>
      <c r="F573" s="562" t="n"/>
      <c r="G573" s="562" t="n"/>
      <c r="H573" s="562" t="n"/>
      <c r="I573" s="562" t="n"/>
      <c r="J573" s="562" t="n"/>
      <c r="K573" s="562" t="n"/>
      <c r="L573" s="562" t="n"/>
      <c r="M573" s="562" t="n"/>
      <c r="N573" s="562" t="n"/>
      <c r="O573" s="562" t="n"/>
      <c r="P573" s="562" t="n"/>
      <c r="Q573" s="562" t="n"/>
      <c r="R573" s="562" t="n"/>
      <c r="S573" s="562" t="n"/>
      <c r="T573" s="562" t="n"/>
      <c r="U573" s="562" t="n"/>
      <c r="V573" s="562" t="n"/>
      <c r="W573" s="562" t="n"/>
      <c r="X573" s="562" t="n"/>
      <c r="Y573" s="562" t="n"/>
      <c r="Z573" s="562" t="n"/>
    </row>
    <row r="574">
      <c r="A574" s="562" t="n"/>
      <c r="B574" s="562" t="n"/>
      <c r="C574" s="577" t="n"/>
      <c r="D574" s="562" t="n"/>
      <c r="E574" s="562" t="n"/>
      <c r="F574" s="562" t="n"/>
      <c r="G574" s="562" t="n"/>
      <c r="H574" s="562" t="n"/>
      <c r="I574" s="562" t="n"/>
      <c r="J574" s="562" t="n"/>
      <c r="K574" s="562" t="n"/>
      <c r="L574" s="562" t="n"/>
      <c r="M574" s="562" t="n"/>
      <c r="N574" s="562" t="n"/>
      <c r="O574" s="562" t="n"/>
      <c r="P574" s="562" t="n"/>
      <c r="Q574" s="562" t="n"/>
      <c r="R574" s="562" t="n"/>
      <c r="S574" s="562" t="n"/>
      <c r="T574" s="562" t="n"/>
      <c r="U574" s="562" t="n"/>
      <c r="V574" s="562" t="n"/>
      <c r="W574" s="562" t="n"/>
      <c r="X574" s="562" t="n"/>
      <c r="Y574" s="562" t="n"/>
      <c r="Z574" s="562" t="n"/>
    </row>
    <row r="575">
      <c r="A575" s="562" t="n"/>
      <c r="B575" s="562" t="n"/>
      <c r="C575" s="577" t="n"/>
      <c r="D575" s="562" t="n"/>
      <c r="E575" s="562" t="n"/>
      <c r="F575" s="562" t="n"/>
      <c r="G575" s="562" t="n"/>
      <c r="H575" s="562" t="n"/>
      <c r="I575" s="562" t="n"/>
      <c r="J575" s="562" t="n"/>
      <c r="K575" s="562" t="n"/>
      <c r="L575" s="562" t="n"/>
      <c r="M575" s="562" t="n"/>
      <c r="N575" s="562" t="n"/>
      <c r="O575" s="562" t="n"/>
      <c r="P575" s="562" t="n"/>
      <c r="Q575" s="562" t="n"/>
      <c r="R575" s="562" t="n"/>
      <c r="S575" s="562" t="n"/>
      <c r="T575" s="562" t="n"/>
      <c r="U575" s="562" t="n"/>
      <c r="V575" s="562" t="n"/>
      <c r="W575" s="562" t="n"/>
      <c r="X575" s="562" t="n"/>
      <c r="Y575" s="562" t="n"/>
      <c r="Z575" s="562" t="n"/>
    </row>
    <row r="576">
      <c r="A576" s="562" t="n"/>
      <c r="B576" s="562" t="n"/>
      <c r="C576" s="577" t="n"/>
      <c r="D576" s="562" t="n"/>
      <c r="E576" s="562" t="n"/>
      <c r="F576" s="562" t="n"/>
      <c r="G576" s="562" t="n"/>
      <c r="H576" s="562" t="n"/>
      <c r="I576" s="562" t="n"/>
      <c r="J576" s="562" t="n"/>
      <c r="K576" s="562" t="n"/>
      <c r="L576" s="562" t="n"/>
      <c r="M576" s="562" t="n"/>
      <c r="N576" s="562" t="n"/>
      <c r="O576" s="562" t="n"/>
      <c r="P576" s="562" t="n"/>
      <c r="Q576" s="562" t="n"/>
      <c r="R576" s="562" t="n"/>
      <c r="S576" s="562" t="n"/>
      <c r="T576" s="562" t="n"/>
      <c r="U576" s="562" t="n"/>
      <c r="V576" s="562" t="n"/>
      <c r="W576" s="562" t="n"/>
      <c r="X576" s="562" t="n"/>
      <c r="Y576" s="562" t="n"/>
      <c r="Z576" s="562" t="n"/>
    </row>
    <row r="577">
      <c r="A577" s="562" t="n"/>
      <c r="B577" s="562" t="n"/>
      <c r="C577" s="577" t="n"/>
      <c r="D577" s="562" t="n"/>
      <c r="E577" s="562" t="n"/>
      <c r="F577" s="562" t="n"/>
      <c r="G577" s="562" t="n"/>
      <c r="H577" s="562" t="n"/>
      <c r="I577" s="562" t="n"/>
      <c r="J577" s="562" t="n"/>
      <c r="K577" s="562" t="n"/>
      <c r="L577" s="562" t="n"/>
      <c r="M577" s="562" t="n"/>
      <c r="N577" s="562" t="n"/>
      <c r="O577" s="562" t="n"/>
      <c r="P577" s="562" t="n"/>
      <c r="Q577" s="562" t="n"/>
      <c r="R577" s="562" t="n"/>
      <c r="S577" s="562" t="n"/>
      <c r="T577" s="562" t="n"/>
      <c r="U577" s="562" t="n"/>
      <c r="V577" s="562" t="n"/>
      <c r="W577" s="562" t="n"/>
      <c r="X577" s="562" t="n"/>
      <c r="Y577" s="562" t="n"/>
      <c r="Z577" s="562" t="n"/>
    </row>
    <row r="578">
      <c r="A578" s="562" t="n"/>
      <c r="B578" s="562" t="n"/>
      <c r="C578" s="577" t="n"/>
      <c r="D578" s="562" t="n"/>
      <c r="E578" s="562" t="n"/>
      <c r="F578" s="562" t="n"/>
      <c r="G578" s="562" t="n"/>
      <c r="H578" s="562" t="n"/>
      <c r="I578" s="562" t="n"/>
      <c r="J578" s="562" t="n"/>
      <c r="K578" s="562" t="n"/>
      <c r="L578" s="562" t="n"/>
      <c r="M578" s="562" t="n"/>
      <c r="N578" s="562" t="n"/>
      <c r="O578" s="562" t="n"/>
      <c r="P578" s="562" t="n"/>
      <c r="Q578" s="562" t="n"/>
      <c r="R578" s="562" t="n"/>
      <c r="S578" s="562" t="n"/>
      <c r="T578" s="562" t="n"/>
      <c r="U578" s="562" t="n"/>
      <c r="V578" s="562" t="n"/>
      <c r="W578" s="562" t="n"/>
      <c r="X578" s="562" t="n"/>
      <c r="Y578" s="562" t="n"/>
      <c r="Z578" s="562" t="n"/>
    </row>
    <row r="579">
      <c r="A579" s="562" t="n"/>
      <c r="B579" s="562" t="n"/>
      <c r="C579" s="577" t="n"/>
      <c r="D579" s="562" t="n"/>
      <c r="E579" s="562" t="n"/>
      <c r="F579" s="562" t="n"/>
      <c r="G579" s="562" t="n"/>
      <c r="H579" s="562" t="n"/>
      <c r="I579" s="562" t="n"/>
      <c r="J579" s="562" t="n"/>
      <c r="K579" s="562" t="n"/>
      <c r="L579" s="562" t="n"/>
      <c r="M579" s="562" t="n"/>
      <c r="N579" s="562" t="n"/>
      <c r="O579" s="562" t="n"/>
      <c r="P579" s="562" t="n"/>
      <c r="Q579" s="562" t="n"/>
      <c r="R579" s="562" t="n"/>
      <c r="S579" s="562" t="n"/>
      <c r="T579" s="562" t="n"/>
      <c r="U579" s="562" t="n"/>
      <c r="V579" s="562" t="n"/>
      <c r="W579" s="562" t="n"/>
      <c r="X579" s="562" t="n"/>
      <c r="Y579" s="562" t="n"/>
      <c r="Z579" s="562" t="n"/>
    </row>
    <row r="580">
      <c r="A580" s="562" t="n"/>
      <c r="B580" s="562" t="n"/>
      <c r="C580" s="577" t="n"/>
      <c r="D580" s="562" t="n"/>
      <c r="E580" s="562" t="n"/>
      <c r="F580" s="562" t="n"/>
      <c r="G580" s="562" t="n"/>
      <c r="H580" s="562" t="n"/>
      <c r="I580" s="562" t="n"/>
      <c r="J580" s="562" t="n"/>
      <c r="K580" s="562" t="n"/>
      <c r="L580" s="562" t="n"/>
      <c r="M580" s="562" t="n"/>
      <c r="N580" s="562" t="n"/>
      <c r="O580" s="562" t="n"/>
      <c r="P580" s="562" t="n"/>
      <c r="Q580" s="562" t="n"/>
      <c r="R580" s="562" t="n"/>
      <c r="S580" s="562" t="n"/>
      <c r="T580" s="562" t="n"/>
      <c r="U580" s="562" t="n"/>
      <c r="V580" s="562" t="n"/>
      <c r="W580" s="562" t="n"/>
      <c r="X580" s="562" t="n"/>
      <c r="Y580" s="562" t="n"/>
      <c r="Z580" s="562" t="n"/>
    </row>
    <row r="581">
      <c r="A581" s="562" t="n"/>
      <c r="B581" s="562" t="n"/>
      <c r="C581" s="577" t="n"/>
      <c r="D581" s="562" t="n"/>
      <c r="E581" s="562" t="n"/>
      <c r="F581" s="562" t="n"/>
      <c r="G581" s="562" t="n"/>
      <c r="H581" s="562" t="n"/>
      <c r="I581" s="562" t="n"/>
      <c r="J581" s="562" t="n"/>
      <c r="K581" s="562" t="n"/>
      <c r="L581" s="562" t="n"/>
      <c r="M581" s="562" t="n"/>
      <c r="N581" s="562" t="n"/>
      <c r="O581" s="562" t="n"/>
      <c r="P581" s="562" t="n"/>
      <c r="Q581" s="562" t="n"/>
      <c r="R581" s="562" t="n"/>
      <c r="S581" s="562" t="n"/>
      <c r="T581" s="562" t="n"/>
      <c r="U581" s="562" t="n"/>
      <c r="V581" s="562" t="n"/>
      <c r="W581" s="562" t="n"/>
      <c r="X581" s="562" t="n"/>
      <c r="Y581" s="562" t="n"/>
      <c r="Z581" s="562" t="n"/>
    </row>
    <row r="582">
      <c r="A582" s="562" t="n"/>
      <c r="B582" s="562" t="n"/>
      <c r="C582" s="577" t="n"/>
      <c r="D582" s="562" t="n"/>
      <c r="E582" s="562" t="n"/>
      <c r="F582" s="562" t="n"/>
      <c r="G582" s="562" t="n"/>
      <c r="H582" s="562" t="n"/>
      <c r="I582" s="562" t="n"/>
      <c r="J582" s="562" t="n"/>
      <c r="K582" s="562" t="n"/>
      <c r="L582" s="562" t="n"/>
      <c r="M582" s="562" t="n"/>
      <c r="N582" s="562" t="n"/>
      <c r="O582" s="562" t="n"/>
      <c r="P582" s="562" t="n"/>
      <c r="Q582" s="562" t="n"/>
      <c r="R582" s="562" t="n"/>
      <c r="S582" s="562" t="n"/>
      <c r="T582" s="562" t="n"/>
      <c r="U582" s="562" t="n"/>
      <c r="V582" s="562" t="n"/>
      <c r="W582" s="562" t="n"/>
      <c r="X582" s="562" t="n"/>
      <c r="Y582" s="562" t="n"/>
      <c r="Z582" s="562" t="n"/>
    </row>
    <row r="583">
      <c r="A583" s="562" t="n"/>
      <c r="B583" s="562" t="n"/>
      <c r="C583" s="577" t="n"/>
      <c r="D583" s="562" t="n"/>
      <c r="E583" s="562" t="n"/>
      <c r="F583" s="562" t="n"/>
      <c r="G583" s="562" t="n"/>
      <c r="H583" s="562" t="n"/>
      <c r="I583" s="562" t="n"/>
      <c r="J583" s="562" t="n"/>
      <c r="K583" s="562" t="n"/>
      <c r="L583" s="562" t="n"/>
      <c r="M583" s="562" t="n"/>
      <c r="N583" s="562" t="n"/>
      <c r="O583" s="562" t="n"/>
      <c r="P583" s="562" t="n"/>
      <c r="Q583" s="562" t="n"/>
      <c r="R583" s="562" t="n"/>
      <c r="S583" s="562" t="n"/>
      <c r="T583" s="562" t="n"/>
      <c r="U583" s="562" t="n"/>
      <c r="V583" s="562" t="n"/>
      <c r="W583" s="562" t="n"/>
      <c r="X583" s="562" t="n"/>
      <c r="Y583" s="562" t="n"/>
      <c r="Z583" s="562" t="n"/>
    </row>
    <row r="584">
      <c r="A584" s="562" t="n"/>
      <c r="B584" s="562" t="n"/>
      <c r="C584" s="577" t="n"/>
      <c r="D584" s="562" t="n"/>
      <c r="E584" s="562" t="n"/>
      <c r="F584" s="562" t="n"/>
      <c r="G584" s="562" t="n"/>
      <c r="H584" s="562" t="n"/>
      <c r="I584" s="562" t="n"/>
      <c r="J584" s="562" t="n"/>
      <c r="K584" s="562" t="n"/>
      <c r="L584" s="562" t="n"/>
      <c r="M584" s="562" t="n"/>
      <c r="N584" s="562" t="n"/>
      <c r="O584" s="562" t="n"/>
      <c r="P584" s="562" t="n"/>
      <c r="Q584" s="562" t="n"/>
      <c r="R584" s="562" t="n"/>
      <c r="S584" s="562" t="n"/>
      <c r="T584" s="562" t="n"/>
      <c r="U584" s="562" t="n"/>
      <c r="V584" s="562" t="n"/>
      <c r="W584" s="562" t="n"/>
      <c r="X584" s="562" t="n"/>
      <c r="Y584" s="562" t="n"/>
      <c r="Z584" s="562" t="n"/>
    </row>
    <row r="585">
      <c r="A585" s="562" t="n"/>
      <c r="B585" s="562" t="n"/>
      <c r="C585" s="577" t="n"/>
      <c r="D585" s="562" t="n"/>
      <c r="E585" s="562" t="n"/>
      <c r="F585" s="562" t="n"/>
      <c r="G585" s="562" t="n"/>
      <c r="H585" s="562" t="n"/>
      <c r="I585" s="562" t="n"/>
      <c r="J585" s="562" t="n"/>
      <c r="K585" s="562" t="n"/>
      <c r="L585" s="562" t="n"/>
      <c r="M585" s="562" t="n"/>
      <c r="N585" s="562" t="n"/>
      <c r="O585" s="562" t="n"/>
      <c r="P585" s="562" t="n"/>
      <c r="Q585" s="562" t="n"/>
      <c r="R585" s="562" t="n"/>
      <c r="S585" s="562" t="n"/>
      <c r="T585" s="562" t="n"/>
      <c r="U585" s="562" t="n"/>
      <c r="V585" s="562" t="n"/>
      <c r="W585" s="562" t="n"/>
      <c r="X585" s="562" t="n"/>
      <c r="Y585" s="562" t="n"/>
      <c r="Z585" s="562" t="n"/>
    </row>
    <row r="586">
      <c r="A586" s="562" t="n"/>
      <c r="B586" s="562" t="n"/>
      <c r="C586" s="577" t="n"/>
      <c r="D586" s="562" t="n"/>
      <c r="E586" s="562" t="n"/>
      <c r="F586" s="562" t="n"/>
      <c r="G586" s="562" t="n"/>
      <c r="H586" s="562" t="n"/>
      <c r="I586" s="562" t="n"/>
      <c r="J586" s="562" t="n"/>
      <c r="K586" s="562" t="n"/>
      <c r="L586" s="562" t="n"/>
      <c r="M586" s="562" t="n"/>
      <c r="N586" s="562" t="n"/>
      <c r="O586" s="562" t="n"/>
      <c r="P586" s="562" t="n"/>
      <c r="Q586" s="562" t="n"/>
      <c r="R586" s="562" t="n"/>
      <c r="S586" s="562" t="n"/>
      <c r="T586" s="562" t="n"/>
      <c r="U586" s="562" t="n"/>
      <c r="V586" s="562" t="n"/>
      <c r="W586" s="562" t="n"/>
      <c r="X586" s="562" t="n"/>
      <c r="Y586" s="562" t="n"/>
      <c r="Z586" s="562" t="n"/>
    </row>
    <row r="587">
      <c r="A587" s="562" t="n"/>
      <c r="B587" s="562" t="n"/>
      <c r="C587" s="577" t="n"/>
      <c r="D587" s="562" t="n"/>
      <c r="E587" s="562" t="n"/>
      <c r="F587" s="562" t="n"/>
      <c r="G587" s="562" t="n"/>
      <c r="H587" s="562" t="n"/>
      <c r="I587" s="562" t="n"/>
      <c r="J587" s="562" t="n"/>
      <c r="K587" s="562" t="n"/>
      <c r="L587" s="562" t="n"/>
      <c r="M587" s="562" t="n"/>
      <c r="N587" s="562" t="n"/>
      <c r="O587" s="562" t="n"/>
      <c r="P587" s="562" t="n"/>
      <c r="Q587" s="562" t="n"/>
      <c r="R587" s="562" t="n"/>
      <c r="S587" s="562" t="n"/>
      <c r="T587" s="562" t="n"/>
      <c r="U587" s="562" t="n"/>
      <c r="V587" s="562" t="n"/>
      <c r="W587" s="562" t="n"/>
      <c r="X587" s="562" t="n"/>
      <c r="Y587" s="562" t="n"/>
      <c r="Z587" s="562" t="n"/>
    </row>
    <row r="588">
      <c r="A588" s="562" t="n"/>
      <c r="B588" s="562" t="n"/>
      <c r="C588" s="577" t="n"/>
      <c r="D588" s="562" t="n"/>
      <c r="E588" s="562" t="n"/>
      <c r="F588" s="562" t="n"/>
      <c r="G588" s="562" t="n"/>
      <c r="H588" s="562" t="n"/>
      <c r="I588" s="562" t="n"/>
      <c r="J588" s="562" t="n"/>
      <c r="K588" s="562" t="n"/>
      <c r="L588" s="562" t="n"/>
      <c r="M588" s="562" t="n"/>
      <c r="N588" s="562" t="n"/>
      <c r="O588" s="562" t="n"/>
      <c r="P588" s="562" t="n"/>
      <c r="Q588" s="562" t="n"/>
      <c r="R588" s="562" t="n"/>
      <c r="S588" s="562" t="n"/>
      <c r="T588" s="562" t="n"/>
      <c r="U588" s="562" t="n"/>
      <c r="V588" s="562" t="n"/>
      <c r="W588" s="562" t="n"/>
      <c r="X588" s="562" t="n"/>
      <c r="Y588" s="562" t="n"/>
      <c r="Z588" s="562" t="n"/>
    </row>
    <row r="589">
      <c r="A589" s="562" t="n"/>
      <c r="B589" s="562" t="n"/>
      <c r="C589" s="577" t="n"/>
      <c r="D589" s="562" t="n"/>
      <c r="E589" s="562" t="n"/>
      <c r="F589" s="562" t="n"/>
      <c r="G589" s="562" t="n"/>
      <c r="H589" s="562" t="n"/>
      <c r="I589" s="562" t="n"/>
      <c r="J589" s="562" t="n"/>
      <c r="K589" s="562" t="n"/>
      <c r="L589" s="562" t="n"/>
      <c r="M589" s="562" t="n"/>
      <c r="N589" s="562" t="n"/>
      <c r="O589" s="562" t="n"/>
      <c r="P589" s="562" t="n"/>
      <c r="Q589" s="562" t="n"/>
      <c r="R589" s="562" t="n"/>
      <c r="S589" s="562" t="n"/>
      <c r="T589" s="562" t="n"/>
      <c r="U589" s="562" t="n"/>
      <c r="V589" s="562" t="n"/>
      <c r="W589" s="562" t="n"/>
      <c r="X589" s="562" t="n"/>
      <c r="Y589" s="562" t="n"/>
      <c r="Z589" s="562" t="n"/>
    </row>
    <row r="590">
      <c r="A590" s="562" t="n"/>
      <c r="B590" s="562" t="n"/>
      <c r="C590" s="577" t="n"/>
      <c r="D590" s="562" t="n"/>
      <c r="E590" s="562" t="n"/>
      <c r="F590" s="562" t="n"/>
      <c r="G590" s="562" t="n"/>
      <c r="H590" s="562" t="n"/>
      <c r="I590" s="562" t="n"/>
      <c r="J590" s="562" t="n"/>
      <c r="K590" s="562" t="n"/>
      <c r="L590" s="562" t="n"/>
      <c r="M590" s="562" t="n"/>
      <c r="N590" s="562" t="n"/>
      <c r="O590" s="562" t="n"/>
      <c r="P590" s="562" t="n"/>
      <c r="Q590" s="562" t="n"/>
      <c r="R590" s="562" t="n"/>
      <c r="S590" s="562" t="n"/>
      <c r="T590" s="562" t="n"/>
      <c r="U590" s="562" t="n"/>
      <c r="V590" s="562" t="n"/>
      <c r="W590" s="562" t="n"/>
      <c r="X590" s="562" t="n"/>
      <c r="Y590" s="562" t="n"/>
      <c r="Z590" s="562" t="n"/>
    </row>
    <row r="591">
      <c r="A591" s="562" t="n"/>
      <c r="B591" s="562" t="n"/>
      <c r="C591" s="577" t="n"/>
      <c r="D591" s="562" t="n"/>
      <c r="E591" s="562" t="n"/>
      <c r="F591" s="562" t="n"/>
      <c r="G591" s="562" t="n"/>
      <c r="H591" s="562" t="n"/>
      <c r="I591" s="562" t="n"/>
      <c r="J591" s="562" t="n"/>
      <c r="K591" s="562" t="n"/>
      <c r="L591" s="562" t="n"/>
      <c r="M591" s="562" t="n"/>
      <c r="N591" s="562" t="n"/>
      <c r="O591" s="562" t="n"/>
      <c r="P591" s="562" t="n"/>
      <c r="Q591" s="562" t="n"/>
      <c r="R591" s="562" t="n"/>
      <c r="S591" s="562" t="n"/>
      <c r="T591" s="562" t="n"/>
      <c r="U591" s="562" t="n"/>
      <c r="V591" s="562" t="n"/>
      <c r="W591" s="562" t="n"/>
      <c r="X591" s="562" t="n"/>
      <c r="Y591" s="562" t="n"/>
      <c r="Z591" s="562" t="n"/>
    </row>
    <row r="592">
      <c r="A592" s="562" t="n"/>
      <c r="B592" s="562" t="n"/>
      <c r="C592" s="577" t="n"/>
      <c r="D592" s="562" t="n"/>
      <c r="E592" s="562" t="n"/>
      <c r="F592" s="562" t="n"/>
      <c r="G592" s="562" t="n"/>
      <c r="H592" s="562" t="n"/>
      <c r="I592" s="562" t="n"/>
      <c r="J592" s="562" t="n"/>
      <c r="K592" s="562" t="n"/>
      <c r="L592" s="562" t="n"/>
      <c r="M592" s="562" t="n"/>
      <c r="N592" s="562" t="n"/>
      <c r="O592" s="562" t="n"/>
      <c r="P592" s="562" t="n"/>
      <c r="Q592" s="562" t="n"/>
      <c r="R592" s="562" t="n"/>
      <c r="S592" s="562" t="n"/>
      <c r="T592" s="562" t="n"/>
      <c r="U592" s="562" t="n"/>
      <c r="V592" s="562" t="n"/>
      <c r="W592" s="562" t="n"/>
      <c r="X592" s="562" t="n"/>
      <c r="Y592" s="562" t="n"/>
      <c r="Z592" s="562" t="n"/>
    </row>
    <row r="593">
      <c r="A593" s="562" t="n"/>
      <c r="B593" s="562" t="n"/>
      <c r="C593" s="577" t="n"/>
      <c r="D593" s="562" t="n"/>
      <c r="E593" s="562" t="n"/>
      <c r="F593" s="562" t="n"/>
      <c r="G593" s="562" t="n"/>
      <c r="H593" s="562" t="n"/>
      <c r="I593" s="562" t="n"/>
      <c r="J593" s="562" t="n"/>
      <c r="K593" s="562" t="n"/>
      <c r="L593" s="562" t="n"/>
      <c r="M593" s="562" t="n"/>
      <c r="N593" s="562" t="n"/>
      <c r="O593" s="562" t="n"/>
      <c r="P593" s="562" t="n"/>
      <c r="Q593" s="562" t="n"/>
      <c r="R593" s="562" t="n"/>
      <c r="S593" s="562" t="n"/>
      <c r="T593" s="562" t="n"/>
      <c r="U593" s="562" t="n"/>
      <c r="V593" s="562" t="n"/>
      <c r="W593" s="562" t="n"/>
      <c r="X593" s="562" t="n"/>
      <c r="Y593" s="562" t="n"/>
      <c r="Z593" s="562" t="n"/>
    </row>
    <row r="594">
      <c r="A594" s="562" t="n"/>
      <c r="B594" s="562" t="n"/>
      <c r="C594" s="577" t="n"/>
      <c r="D594" s="562" t="n"/>
      <c r="E594" s="562" t="n"/>
      <c r="F594" s="562" t="n"/>
      <c r="G594" s="562" t="n"/>
      <c r="H594" s="562" t="n"/>
      <c r="I594" s="562" t="n"/>
      <c r="J594" s="562" t="n"/>
      <c r="K594" s="562" t="n"/>
      <c r="L594" s="562" t="n"/>
      <c r="M594" s="562" t="n"/>
      <c r="N594" s="562" t="n"/>
      <c r="O594" s="562" t="n"/>
      <c r="P594" s="562" t="n"/>
      <c r="Q594" s="562" t="n"/>
      <c r="R594" s="562" t="n"/>
      <c r="S594" s="562" t="n"/>
      <c r="T594" s="562" t="n"/>
      <c r="U594" s="562" t="n"/>
      <c r="V594" s="562" t="n"/>
      <c r="W594" s="562" t="n"/>
      <c r="X594" s="562" t="n"/>
      <c r="Y594" s="562" t="n"/>
      <c r="Z594" s="562" t="n"/>
    </row>
    <row r="595">
      <c r="A595" s="562" t="n"/>
      <c r="B595" s="562" t="n"/>
      <c r="C595" s="577" t="n"/>
      <c r="D595" s="562" t="n"/>
      <c r="E595" s="562" t="n"/>
      <c r="F595" s="562" t="n"/>
      <c r="G595" s="562" t="n"/>
      <c r="H595" s="562" t="n"/>
      <c r="I595" s="562" t="n"/>
      <c r="J595" s="562" t="n"/>
      <c r="K595" s="562" t="n"/>
      <c r="L595" s="562" t="n"/>
      <c r="M595" s="562" t="n"/>
      <c r="N595" s="562" t="n"/>
      <c r="O595" s="562" t="n"/>
      <c r="P595" s="562" t="n"/>
      <c r="Q595" s="562" t="n"/>
      <c r="R595" s="562" t="n"/>
      <c r="S595" s="562" t="n"/>
      <c r="T595" s="562" t="n"/>
      <c r="U595" s="562" t="n"/>
      <c r="V595" s="562" t="n"/>
      <c r="W595" s="562" t="n"/>
      <c r="X595" s="562" t="n"/>
      <c r="Y595" s="562" t="n"/>
      <c r="Z595" s="562" t="n"/>
    </row>
    <row r="596">
      <c r="A596" s="562" t="n"/>
      <c r="B596" s="562" t="n"/>
      <c r="C596" s="577" t="n"/>
      <c r="D596" s="562" t="n"/>
      <c r="E596" s="562" t="n"/>
      <c r="F596" s="562" t="n"/>
      <c r="G596" s="562" t="n"/>
      <c r="H596" s="562" t="n"/>
      <c r="I596" s="562" t="n"/>
      <c r="J596" s="562" t="n"/>
      <c r="K596" s="562" t="n"/>
      <c r="L596" s="562" t="n"/>
      <c r="M596" s="562" t="n"/>
      <c r="N596" s="562" t="n"/>
      <c r="O596" s="562" t="n"/>
      <c r="P596" s="562" t="n"/>
      <c r="Q596" s="562" t="n"/>
      <c r="R596" s="562" t="n"/>
      <c r="S596" s="562" t="n"/>
      <c r="T596" s="562" t="n"/>
      <c r="U596" s="562" t="n"/>
      <c r="V596" s="562" t="n"/>
      <c r="W596" s="562" t="n"/>
      <c r="X596" s="562" t="n"/>
      <c r="Y596" s="562" t="n"/>
      <c r="Z596" s="562" t="n"/>
    </row>
    <row r="597">
      <c r="A597" s="562" t="n"/>
      <c r="B597" s="562" t="n"/>
      <c r="C597" s="577" t="n"/>
      <c r="D597" s="562" t="n"/>
      <c r="E597" s="562" t="n"/>
      <c r="F597" s="562" t="n"/>
      <c r="G597" s="562" t="n"/>
      <c r="H597" s="562" t="n"/>
      <c r="I597" s="562" t="n"/>
      <c r="J597" s="562" t="n"/>
      <c r="K597" s="562" t="n"/>
      <c r="L597" s="562" t="n"/>
      <c r="M597" s="562" t="n"/>
      <c r="N597" s="562" t="n"/>
      <c r="O597" s="562" t="n"/>
      <c r="P597" s="562" t="n"/>
      <c r="Q597" s="562" t="n"/>
      <c r="R597" s="562" t="n"/>
      <c r="S597" s="562" t="n"/>
      <c r="T597" s="562" t="n"/>
      <c r="U597" s="562" t="n"/>
      <c r="V597" s="562" t="n"/>
      <c r="W597" s="562" t="n"/>
      <c r="X597" s="562" t="n"/>
      <c r="Y597" s="562" t="n"/>
      <c r="Z597" s="562" t="n"/>
    </row>
    <row r="598">
      <c r="A598" s="562" t="n"/>
      <c r="B598" s="562" t="n"/>
      <c r="C598" s="577" t="n"/>
      <c r="D598" s="562" t="n"/>
      <c r="E598" s="562" t="n"/>
      <c r="F598" s="562" t="n"/>
      <c r="G598" s="562" t="n"/>
      <c r="H598" s="562" t="n"/>
      <c r="I598" s="562" t="n"/>
      <c r="J598" s="562" t="n"/>
      <c r="K598" s="562" t="n"/>
      <c r="L598" s="562" t="n"/>
      <c r="M598" s="562" t="n"/>
      <c r="N598" s="562" t="n"/>
      <c r="O598" s="562" t="n"/>
      <c r="P598" s="562" t="n"/>
      <c r="Q598" s="562" t="n"/>
      <c r="R598" s="562" t="n"/>
      <c r="S598" s="562" t="n"/>
      <c r="T598" s="562" t="n"/>
      <c r="U598" s="562" t="n"/>
      <c r="V598" s="562" t="n"/>
      <c r="W598" s="562" t="n"/>
      <c r="X598" s="562" t="n"/>
      <c r="Y598" s="562" t="n"/>
      <c r="Z598" s="562" t="n"/>
    </row>
    <row r="599">
      <c r="A599" s="562" t="n"/>
      <c r="B599" s="562" t="n"/>
      <c r="C599" s="577" t="n"/>
      <c r="D599" s="562" t="n"/>
      <c r="E599" s="562" t="n"/>
      <c r="F599" s="562" t="n"/>
      <c r="G599" s="562" t="n"/>
      <c r="H599" s="562" t="n"/>
      <c r="I599" s="562" t="n"/>
      <c r="J599" s="562" t="n"/>
      <c r="K599" s="562" t="n"/>
      <c r="L599" s="562" t="n"/>
      <c r="M599" s="562" t="n"/>
      <c r="N599" s="562" t="n"/>
      <c r="O599" s="562" t="n"/>
      <c r="P599" s="562" t="n"/>
      <c r="Q599" s="562" t="n"/>
      <c r="R599" s="562" t="n"/>
      <c r="S599" s="562" t="n"/>
      <c r="T599" s="562" t="n"/>
      <c r="U599" s="562" t="n"/>
      <c r="V599" s="562" t="n"/>
      <c r="W599" s="562" t="n"/>
      <c r="X599" s="562" t="n"/>
      <c r="Y599" s="562" t="n"/>
      <c r="Z599" s="562" t="n"/>
    </row>
    <row r="600">
      <c r="A600" s="562" t="n"/>
      <c r="B600" s="562" t="n"/>
      <c r="C600" s="577" t="n"/>
      <c r="D600" s="562" t="n"/>
      <c r="E600" s="562" t="n"/>
      <c r="F600" s="562" t="n"/>
      <c r="G600" s="562" t="n"/>
      <c r="H600" s="562" t="n"/>
      <c r="I600" s="562" t="n"/>
      <c r="J600" s="562" t="n"/>
      <c r="K600" s="562" t="n"/>
      <c r="L600" s="562" t="n"/>
      <c r="M600" s="562" t="n"/>
      <c r="N600" s="562" t="n"/>
      <c r="O600" s="562" t="n"/>
      <c r="P600" s="562" t="n"/>
      <c r="Q600" s="562" t="n"/>
      <c r="R600" s="562" t="n"/>
      <c r="S600" s="562" t="n"/>
      <c r="T600" s="562" t="n"/>
      <c r="U600" s="562" t="n"/>
      <c r="V600" s="562" t="n"/>
      <c r="W600" s="562" t="n"/>
      <c r="X600" s="562" t="n"/>
      <c r="Y600" s="562" t="n"/>
      <c r="Z600" s="562" t="n"/>
    </row>
    <row r="601">
      <c r="A601" s="562" t="n"/>
      <c r="B601" s="562" t="n"/>
      <c r="C601" s="577" t="n"/>
      <c r="D601" s="562" t="n"/>
      <c r="E601" s="562" t="n"/>
      <c r="F601" s="562" t="n"/>
      <c r="G601" s="562" t="n"/>
      <c r="H601" s="562" t="n"/>
      <c r="I601" s="562" t="n"/>
      <c r="J601" s="562" t="n"/>
      <c r="K601" s="562" t="n"/>
      <c r="L601" s="562" t="n"/>
      <c r="M601" s="562" t="n"/>
      <c r="N601" s="562" t="n"/>
      <c r="O601" s="562" t="n"/>
      <c r="P601" s="562" t="n"/>
      <c r="Q601" s="562" t="n"/>
      <c r="R601" s="562" t="n"/>
      <c r="S601" s="562" t="n"/>
      <c r="T601" s="562" t="n"/>
      <c r="U601" s="562" t="n"/>
      <c r="V601" s="562" t="n"/>
      <c r="W601" s="562" t="n"/>
      <c r="X601" s="562" t="n"/>
      <c r="Y601" s="562" t="n"/>
      <c r="Z601" s="562" t="n"/>
    </row>
    <row r="602">
      <c r="A602" s="562" t="n"/>
      <c r="B602" s="562" t="n"/>
      <c r="C602" s="577" t="n"/>
      <c r="D602" s="562" t="n"/>
      <c r="E602" s="562" t="n"/>
      <c r="F602" s="562" t="n"/>
      <c r="G602" s="562" t="n"/>
      <c r="H602" s="562" t="n"/>
      <c r="I602" s="562" t="n"/>
      <c r="J602" s="562" t="n"/>
      <c r="K602" s="562" t="n"/>
      <c r="L602" s="562" t="n"/>
      <c r="M602" s="562" t="n"/>
      <c r="N602" s="562" t="n"/>
      <c r="O602" s="562" t="n"/>
      <c r="P602" s="562" t="n"/>
      <c r="Q602" s="562" t="n"/>
      <c r="R602" s="562" t="n"/>
      <c r="S602" s="562" t="n"/>
      <c r="T602" s="562" t="n"/>
      <c r="U602" s="562" t="n"/>
      <c r="V602" s="562" t="n"/>
      <c r="W602" s="562" t="n"/>
      <c r="X602" s="562" t="n"/>
      <c r="Y602" s="562" t="n"/>
      <c r="Z602" s="562" t="n"/>
    </row>
    <row r="603">
      <c r="A603" s="562" t="n"/>
      <c r="B603" s="562" t="n"/>
      <c r="C603" s="577" t="n"/>
      <c r="D603" s="562" t="n"/>
      <c r="E603" s="562" t="n"/>
      <c r="F603" s="562" t="n"/>
      <c r="G603" s="562" t="n"/>
      <c r="H603" s="562" t="n"/>
      <c r="I603" s="562" t="n"/>
      <c r="J603" s="562" t="n"/>
      <c r="K603" s="562" t="n"/>
      <c r="L603" s="562" t="n"/>
      <c r="M603" s="562" t="n"/>
      <c r="N603" s="562" t="n"/>
      <c r="O603" s="562" t="n"/>
      <c r="P603" s="562" t="n"/>
      <c r="Q603" s="562" t="n"/>
      <c r="R603" s="562" t="n"/>
      <c r="S603" s="562" t="n"/>
      <c r="T603" s="562" t="n"/>
      <c r="U603" s="562" t="n"/>
      <c r="V603" s="562" t="n"/>
      <c r="W603" s="562" t="n"/>
      <c r="X603" s="562" t="n"/>
      <c r="Y603" s="562" t="n"/>
      <c r="Z603" s="562" t="n"/>
    </row>
    <row r="604">
      <c r="A604" s="562" t="n"/>
      <c r="B604" s="562" t="n"/>
      <c r="C604" s="577" t="n"/>
      <c r="D604" s="562" t="n"/>
      <c r="E604" s="562" t="n"/>
      <c r="F604" s="562" t="n"/>
      <c r="G604" s="562" t="n"/>
      <c r="H604" s="562" t="n"/>
      <c r="I604" s="562" t="n"/>
      <c r="J604" s="562" t="n"/>
      <c r="K604" s="562" t="n"/>
      <c r="L604" s="562" t="n"/>
      <c r="M604" s="562" t="n"/>
      <c r="N604" s="562" t="n"/>
      <c r="O604" s="562" t="n"/>
      <c r="P604" s="562" t="n"/>
      <c r="Q604" s="562" t="n"/>
      <c r="R604" s="562" t="n"/>
      <c r="S604" s="562" t="n"/>
      <c r="T604" s="562" t="n"/>
      <c r="U604" s="562" t="n"/>
      <c r="V604" s="562" t="n"/>
      <c r="W604" s="562" t="n"/>
      <c r="X604" s="562" t="n"/>
      <c r="Y604" s="562" t="n"/>
      <c r="Z604" s="562" t="n"/>
    </row>
    <row r="605">
      <c r="A605" s="562" t="n"/>
      <c r="B605" s="562" t="n"/>
      <c r="C605" s="577" t="n"/>
      <c r="D605" s="562" t="n"/>
      <c r="E605" s="562" t="n"/>
      <c r="F605" s="562" t="n"/>
      <c r="G605" s="562" t="n"/>
      <c r="H605" s="562" t="n"/>
      <c r="I605" s="562" t="n"/>
      <c r="J605" s="562" t="n"/>
      <c r="K605" s="562" t="n"/>
      <c r="L605" s="562" t="n"/>
      <c r="M605" s="562" t="n"/>
      <c r="N605" s="562" t="n"/>
      <c r="O605" s="562" t="n"/>
      <c r="P605" s="562" t="n"/>
      <c r="Q605" s="562" t="n"/>
      <c r="R605" s="562" t="n"/>
      <c r="S605" s="562" t="n"/>
      <c r="T605" s="562" t="n"/>
      <c r="U605" s="562" t="n"/>
      <c r="V605" s="562" t="n"/>
      <c r="W605" s="562" t="n"/>
      <c r="X605" s="562" t="n"/>
      <c r="Y605" s="562" t="n"/>
      <c r="Z605" s="562" t="n"/>
    </row>
    <row r="606">
      <c r="A606" s="562" t="n"/>
      <c r="B606" s="562" t="n"/>
      <c r="C606" s="577" t="n"/>
      <c r="D606" s="562" t="n"/>
      <c r="E606" s="562" t="n"/>
      <c r="F606" s="562" t="n"/>
      <c r="G606" s="562" t="n"/>
      <c r="H606" s="562" t="n"/>
      <c r="I606" s="562" t="n"/>
      <c r="J606" s="562" t="n"/>
      <c r="K606" s="562" t="n"/>
      <c r="L606" s="562" t="n"/>
      <c r="M606" s="562" t="n"/>
      <c r="N606" s="562" t="n"/>
      <c r="O606" s="562" t="n"/>
      <c r="P606" s="562" t="n"/>
      <c r="Q606" s="562" t="n"/>
      <c r="R606" s="562" t="n"/>
      <c r="S606" s="562" t="n"/>
      <c r="T606" s="562" t="n"/>
      <c r="U606" s="562" t="n"/>
      <c r="V606" s="562" t="n"/>
      <c r="W606" s="562" t="n"/>
      <c r="X606" s="562" t="n"/>
      <c r="Y606" s="562" t="n"/>
      <c r="Z606" s="562" t="n"/>
    </row>
    <row r="607">
      <c r="A607" s="562" t="n"/>
      <c r="B607" s="562" t="n"/>
      <c r="C607" s="577" t="n"/>
      <c r="D607" s="562" t="n"/>
      <c r="E607" s="562" t="n"/>
      <c r="F607" s="562" t="n"/>
      <c r="G607" s="562" t="n"/>
      <c r="H607" s="562" t="n"/>
      <c r="I607" s="562" t="n"/>
      <c r="J607" s="562" t="n"/>
      <c r="K607" s="562" t="n"/>
      <c r="L607" s="562" t="n"/>
      <c r="M607" s="562" t="n"/>
      <c r="N607" s="562" t="n"/>
      <c r="O607" s="562" t="n"/>
      <c r="P607" s="562" t="n"/>
      <c r="Q607" s="562" t="n"/>
      <c r="R607" s="562" t="n"/>
      <c r="S607" s="562" t="n"/>
      <c r="T607" s="562" t="n"/>
      <c r="U607" s="562" t="n"/>
      <c r="V607" s="562" t="n"/>
      <c r="W607" s="562" t="n"/>
      <c r="X607" s="562" t="n"/>
      <c r="Y607" s="562" t="n"/>
      <c r="Z607" s="562" t="n"/>
    </row>
    <row r="608">
      <c r="A608" s="562" t="n"/>
      <c r="B608" s="562" t="n"/>
      <c r="C608" s="577" t="n"/>
      <c r="D608" s="562" t="n"/>
      <c r="E608" s="562" t="n"/>
      <c r="F608" s="562" t="n"/>
      <c r="G608" s="562" t="n"/>
      <c r="H608" s="562" t="n"/>
      <c r="I608" s="562" t="n"/>
      <c r="J608" s="562" t="n"/>
      <c r="K608" s="562" t="n"/>
      <c r="L608" s="562" t="n"/>
      <c r="M608" s="562" t="n"/>
      <c r="N608" s="562" t="n"/>
      <c r="O608" s="562" t="n"/>
      <c r="P608" s="562" t="n"/>
      <c r="Q608" s="562" t="n"/>
      <c r="R608" s="562" t="n"/>
      <c r="S608" s="562" t="n"/>
      <c r="T608" s="562" t="n"/>
      <c r="U608" s="562" t="n"/>
      <c r="V608" s="562" t="n"/>
      <c r="W608" s="562" t="n"/>
      <c r="X608" s="562" t="n"/>
      <c r="Y608" s="562" t="n"/>
      <c r="Z608" s="562" t="n"/>
    </row>
    <row r="609">
      <c r="A609" s="562" t="n"/>
      <c r="B609" s="562" t="n"/>
      <c r="C609" s="577" t="n"/>
      <c r="D609" s="562" t="n"/>
      <c r="E609" s="562" t="n"/>
      <c r="F609" s="562" t="n"/>
      <c r="G609" s="562" t="n"/>
      <c r="H609" s="562" t="n"/>
      <c r="I609" s="562" t="n"/>
      <c r="J609" s="562" t="n"/>
      <c r="K609" s="562" t="n"/>
      <c r="L609" s="562" t="n"/>
      <c r="M609" s="562" t="n"/>
      <c r="N609" s="562" t="n"/>
      <c r="O609" s="562" t="n"/>
      <c r="P609" s="562" t="n"/>
      <c r="Q609" s="562" t="n"/>
      <c r="R609" s="562" t="n"/>
      <c r="S609" s="562" t="n"/>
      <c r="T609" s="562" t="n"/>
      <c r="U609" s="562" t="n"/>
      <c r="V609" s="562" t="n"/>
      <c r="W609" s="562" t="n"/>
      <c r="X609" s="562" t="n"/>
      <c r="Y609" s="562" t="n"/>
      <c r="Z609" s="562" t="n"/>
    </row>
    <row r="610">
      <c r="A610" s="562" t="n"/>
      <c r="B610" s="562" t="n"/>
      <c r="C610" s="577" t="n"/>
      <c r="D610" s="562" t="n"/>
      <c r="E610" s="562" t="n"/>
      <c r="F610" s="562" t="n"/>
      <c r="G610" s="562" t="n"/>
      <c r="H610" s="562" t="n"/>
      <c r="I610" s="562" t="n"/>
      <c r="J610" s="562" t="n"/>
      <c r="K610" s="562" t="n"/>
      <c r="L610" s="562" t="n"/>
      <c r="M610" s="562" t="n"/>
      <c r="N610" s="562" t="n"/>
      <c r="O610" s="562" t="n"/>
      <c r="P610" s="562" t="n"/>
      <c r="Q610" s="562" t="n"/>
      <c r="R610" s="562" t="n"/>
      <c r="S610" s="562" t="n"/>
      <c r="T610" s="562" t="n"/>
      <c r="U610" s="562" t="n"/>
      <c r="V610" s="562" t="n"/>
      <c r="W610" s="562" t="n"/>
      <c r="X610" s="562" t="n"/>
      <c r="Y610" s="562" t="n"/>
      <c r="Z610" s="562" t="n"/>
    </row>
    <row r="611">
      <c r="A611" s="562" t="n"/>
      <c r="B611" s="562" t="n"/>
      <c r="C611" s="577" t="n"/>
      <c r="D611" s="562" t="n"/>
      <c r="E611" s="562" t="n"/>
      <c r="F611" s="562" t="n"/>
      <c r="G611" s="562" t="n"/>
      <c r="H611" s="562" t="n"/>
      <c r="I611" s="562" t="n"/>
      <c r="J611" s="562" t="n"/>
      <c r="K611" s="562" t="n"/>
      <c r="L611" s="562" t="n"/>
      <c r="M611" s="562" t="n"/>
      <c r="N611" s="562" t="n"/>
      <c r="O611" s="562" t="n"/>
      <c r="P611" s="562" t="n"/>
      <c r="Q611" s="562" t="n"/>
      <c r="R611" s="562" t="n"/>
      <c r="S611" s="562" t="n"/>
      <c r="T611" s="562" t="n"/>
      <c r="U611" s="562" t="n"/>
      <c r="V611" s="562" t="n"/>
      <c r="W611" s="562" t="n"/>
      <c r="X611" s="562" t="n"/>
      <c r="Y611" s="562" t="n"/>
      <c r="Z611" s="562" t="n"/>
    </row>
    <row r="612">
      <c r="A612" s="562" t="n"/>
      <c r="B612" s="562" t="n"/>
      <c r="C612" s="577" t="n"/>
      <c r="D612" s="562" t="n"/>
      <c r="E612" s="562" t="n"/>
      <c r="F612" s="562" t="n"/>
      <c r="G612" s="562" t="n"/>
      <c r="H612" s="562" t="n"/>
      <c r="I612" s="562" t="n"/>
      <c r="J612" s="562" t="n"/>
      <c r="K612" s="562" t="n"/>
      <c r="L612" s="562" t="n"/>
      <c r="M612" s="562" t="n"/>
      <c r="N612" s="562" t="n"/>
      <c r="O612" s="562" t="n"/>
      <c r="P612" s="562" t="n"/>
      <c r="Q612" s="562" t="n"/>
      <c r="R612" s="562" t="n"/>
      <c r="S612" s="562" t="n"/>
      <c r="T612" s="562" t="n"/>
      <c r="U612" s="562" t="n"/>
      <c r="V612" s="562" t="n"/>
      <c r="W612" s="562" t="n"/>
      <c r="X612" s="562" t="n"/>
      <c r="Y612" s="562" t="n"/>
      <c r="Z612" s="562" t="n"/>
    </row>
    <row r="613">
      <c r="A613" s="562" t="n"/>
      <c r="B613" s="562" t="n"/>
      <c r="C613" s="577" t="n"/>
      <c r="D613" s="562" t="n"/>
      <c r="E613" s="562" t="n"/>
      <c r="F613" s="562" t="n"/>
      <c r="G613" s="562" t="n"/>
      <c r="H613" s="562" t="n"/>
      <c r="I613" s="562" t="n"/>
      <c r="J613" s="562" t="n"/>
      <c r="K613" s="562" t="n"/>
      <c r="L613" s="562" t="n"/>
      <c r="M613" s="562" t="n"/>
      <c r="N613" s="562" t="n"/>
      <c r="O613" s="562" t="n"/>
      <c r="P613" s="562" t="n"/>
      <c r="Q613" s="562" t="n"/>
      <c r="R613" s="562" t="n"/>
      <c r="S613" s="562" t="n"/>
      <c r="T613" s="562" t="n"/>
      <c r="U613" s="562" t="n"/>
      <c r="V613" s="562" t="n"/>
      <c r="W613" s="562" t="n"/>
      <c r="X613" s="562" t="n"/>
      <c r="Y613" s="562" t="n"/>
      <c r="Z613" s="562" t="n"/>
    </row>
    <row r="614">
      <c r="A614" s="562" t="n"/>
      <c r="B614" s="562" t="n"/>
      <c r="C614" s="577" t="n"/>
      <c r="D614" s="562" t="n"/>
      <c r="E614" s="562" t="n"/>
      <c r="F614" s="562" t="n"/>
      <c r="G614" s="562" t="n"/>
      <c r="H614" s="562" t="n"/>
      <c r="I614" s="562" t="n"/>
      <c r="J614" s="562" t="n"/>
      <c r="K614" s="562" t="n"/>
      <c r="L614" s="562" t="n"/>
      <c r="M614" s="562" t="n"/>
      <c r="N614" s="562" t="n"/>
      <c r="O614" s="562" t="n"/>
      <c r="P614" s="562" t="n"/>
      <c r="Q614" s="562" t="n"/>
      <c r="R614" s="562" t="n"/>
      <c r="S614" s="562" t="n"/>
      <c r="T614" s="562" t="n"/>
      <c r="U614" s="562" t="n"/>
      <c r="V614" s="562" t="n"/>
      <c r="W614" s="562" t="n"/>
      <c r="X614" s="562" t="n"/>
      <c r="Y614" s="562" t="n"/>
      <c r="Z614" s="562" t="n"/>
    </row>
    <row r="615">
      <c r="A615" s="562" t="n"/>
      <c r="B615" s="562" t="n"/>
      <c r="C615" s="577" t="n"/>
      <c r="D615" s="562" t="n"/>
      <c r="E615" s="562" t="n"/>
      <c r="F615" s="562" t="n"/>
      <c r="G615" s="562" t="n"/>
      <c r="H615" s="562" t="n"/>
      <c r="I615" s="562" t="n"/>
      <c r="J615" s="562" t="n"/>
      <c r="K615" s="562" t="n"/>
      <c r="L615" s="562" t="n"/>
      <c r="M615" s="562" t="n"/>
      <c r="N615" s="562" t="n"/>
      <c r="O615" s="562" t="n"/>
      <c r="P615" s="562" t="n"/>
      <c r="Q615" s="562" t="n"/>
      <c r="R615" s="562" t="n"/>
      <c r="S615" s="562" t="n"/>
      <c r="T615" s="562" t="n"/>
      <c r="U615" s="562" t="n"/>
      <c r="V615" s="562" t="n"/>
      <c r="W615" s="562" t="n"/>
      <c r="X615" s="562" t="n"/>
      <c r="Y615" s="562" t="n"/>
      <c r="Z615" s="562" t="n"/>
    </row>
    <row r="616">
      <c r="A616" s="562" t="n"/>
      <c r="B616" s="562" t="n"/>
      <c r="C616" s="577" t="n"/>
      <c r="D616" s="562" t="n"/>
      <c r="E616" s="562" t="n"/>
      <c r="F616" s="562" t="n"/>
      <c r="G616" s="562" t="n"/>
      <c r="H616" s="562" t="n"/>
      <c r="I616" s="562" t="n"/>
      <c r="J616" s="562" t="n"/>
      <c r="K616" s="562" t="n"/>
      <c r="L616" s="562" t="n"/>
      <c r="M616" s="562" t="n"/>
      <c r="N616" s="562" t="n"/>
      <c r="O616" s="562" t="n"/>
      <c r="P616" s="562" t="n"/>
      <c r="Q616" s="562" t="n"/>
      <c r="R616" s="562" t="n"/>
      <c r="S616" s="562" t="n"/>
      <c r="T616" s="562" t="n"/>
      <c r="U616" s="562" t="n"/>
      <c r="V616" s="562" t="n"/>
      <c r="W616" s="562" t="n"/>
      <c r="X616" s="562" t="n"/>
      <c r="Y616" s="562" t="n"/>
      <c r="Z616" s="562" t="n"/>
    </row>
    <row r="617">
      <c r="A617" s="562" t="n"/>
      <c r="B617" s="562" t="n"/>
      <c r="C617" s="577" t="n"/>
      <c r="D617" s="562" t="n"/>
      <c r="E617" s="562" t="n"/>
      <c r="F617" s="562" t="n"/>
      <c r="G617" s="562" t="n"/>
      <c r="H617" s="562" t="n"/>
      <c r="I617" s="562" t="n"/>
      <c r="J617" s="562" t="n"/>
      <c r="K617" s="562" t="n"/>
      <c r="L617" s="562" t="n"/>
      <c r="M617" s="562" t="n"/>
      <c r="N617" s="562" t="n"/>
      <c r="O617" s="562" t="n"/>
      <c r="P617" s="562" t="n"/>
      <c r="Q617" s="562" t="n"/>
      <c r="R617" s="562" t="n"/>
      <c r="S617" s="562" t="n"/>
      <c r="T617" s="562" t="n"/>
      <c r="U617" s="562" t="n"/>
      <c r="V617" s="562" t="n"/>
      <c r="W617" s="562" t="n"/>
      <c r="X617" s="562" t="n"/>
      <c r="Y617" s="562" t="n"/>
      <c r="Z617" s="562" t="n"/>
    </row>
    <row r="618">
      <c r="A618" s="562" t="n"/>
      <c r="B618" s="562" t="n"/>
      <c r="C618" s="577" t="n"/>
      <c r="D618" s="562" t="n"/>
      <c r="E618" s="562" t="n"/>
      <c r="F618" s="562" t="n"/>
      <c r="G618" s="562" t="n"/>
      <c r="H618" s="562" t="n"/>
      <c r="I618" s="562" t="n"/>
      <c r="J618" s="562" t="n"/>
      <c r="K618" s="562" t="n"/>
      <c r="L618" s="562" t="n"/>
      <c r="M618" s="562" t="n"/>
      <c r="N618" s="562" t="n"/>
      <c r="O618" s="562" t="n"/>
      <c r="P618" s="562" t="n"/>
      <c r="Q618" s="562" t="n"/>
      <c r="R618" s="562" t="n"/>
      <c r="S618" s="562" t="n"/>
      <c r="T618" s="562" t="n"/>
      <c r="U618" s="562" t="n"/>
      <c r="V618" s="562" t="n"/>
      <c r="W618" s="562" t="n"/>
      <c r="X618" s="562" t="n"/>
      <c r="Y618" s="562" t="n"/>
      <c r="Z618" s="562" t="n"/>
    </row>
    <row r="619">
      <c r="A619" s="562" t="n"/>
      <c r="B619" s="562" t="n"/>
      <c r="C619" s="577" t="n"/>
      <c r="D619" s="562" t="n"/>
      <c r="E619" s="562" t="n"/>
      <c r="F619" s="562" t="n"/>
      <c r="G619" s="562" t="n"/>
      <c r="H619" s="562" t="n"/>
      <c r="I619" s="562" t="n"/>
      <c r="J619" s="562" t="n"/>
      <c r="K619" s="562" t="n"/>
      <c r="L619" s="562" t="n"/>
      <c r="M619" s="562" t="n"/>
      <c r="N619" s="562" t="n"/>
      <c r="O619" s="562" t="n"/>
      <c r="P619" s="562" t="n"/>
      <c r="Q619" s="562" t="n"/>
      <c r="R619" s="562" t="n"/>
      <c r="S619" s="562" t="n"/>
      <c r="T619" s="562" t="n"/>
      <c r="U619" s="562" t="n"/>
      <c r="V619" s="562" t="n"/>
      <c r="W619" s="562" t="n"/>
      <c r="X619" s="562" t="n"/>
      <c r="Y619" s="562" t="n"/>
      <c r="Z619" s="562" t="n"/>
    </row>
    <row r="620">
      <c r="A620" s="562" t="n"/>
      <c r="B620" s="562" t="n"/>
      <c r="C620" s="577" t="n"/>
      <c r="D620" s="562" t="n"/>
      <c r="E620" s="562" t="n"/>
      <c r="F620" s="562" t="n"/>
      <c r="G620" s="562" t="n"/>
      <c r="H620" s="562" t="n"/>
      <c r="I620" s="562" t="n"/>
      <c r="J620" s="562" t="n"/>
      <c r="K620" s="562" t="n"/>
      <c r="L620" s="562" t="n"/>
      <c r="M620" s="562" t="n"/>
      <c r="N620" s="562" t="n"/>
      <c r="O620" s="562" t="n"/>
      <c r="P620" s="562" t="n"/>
      <c r="Q620" s="562" t="n"/>
      <c r="R620" s="562" t="n"/>
      <c r="S620" s="562" t="n"/>
      <c r="T620" s="562" t="n"/>
      <c r="U620" s="562" t="n"/>
      <c r="V620" s="562" t="n"/>
      <c r="W620" s="562" t="n"/>
      <c r="X620" s="562" t="n"/>
      <c r="Y620" s="562" t="n"/>
      <c r="Z620" s="562" t="n"/>
    </row>
    <row r="621">
      <c r="A621" s="562" t="n"/>
      <c r="B621" s="562" t="n"/>
      <c r="C621" s="577" t="n"/>
      <c r="D621" s="562" t="n"/>
      <c r="E621" s="562" t="n"/>
      <c r="F621" s="562" t="n"/>
      <c r="G621" s="562" t="n"/>
      <c r="H621" s="562" t="n"/>
      <c r="I621" s="562" t="n"/>
      <c r="J621" s="562" t="n"/>
      <c r="K621" s="562" t="n"/>
      <c r="L621" s="562" t="n"/>
      <c r="M621" s="562" t="n"/>
      <c r="N621" s="562" t="n"/>
      <c r="O621" s="562" t="n"/>
      <c r="P621" s="562" t="n"/>
      <c r="Q621" s="562" t="n"/>
      <c r="R621" s="562" t="n"/>
      <c r="S621" s="562" t="n"/>
      <c r="T621" s="562" t="n"/>
      <c r="U621" s="562" t="n"/>
      <c r="V621" s="562" t="n"/>
      <c r="W621" s="562" t="n"/>
      <c r="X621" s="562" t="n"/>
      <c r="Y621" s="562" t="n"/>
      <c r="Z621" s="562" t="n"/>
    </row>
    <row r="622">
      <c r="A622" s="562" t="n"/>
      <c r="B622" s="562" t="n"/>
      <c r="C622" s="577" t="n"/>
      <c r="D622" s="562" t="n"/>
      <c r="E622" s="562" t="n"/>
      <c r="F622" s="562" t="n"/>
      <c r="G622" s="562" t="n"/>
      <c r="H622" s="562" t="n"/>
      <c r="I622" s="562" t="n"/>
      <c r="J622" s="562" t="n"/>
      <c r="K622" s="562" t="n"/>
      <c r="L622" s="562" t="n"/>
      <c r="M622" s="562" t="n"/>
      <c r="N622" s="562" t="n"/>
      <c r="O622" s="562" t="n"/>
      <c r="P622" s="562" t="n"/>
      <c r="Q622" s="562" t="n"/>
      <c r="R622" s="562" t="n"/>
      <c r="S622" s="562" t="n"/>
      <c r="T622" s="562" t="n"/>
      <c r="U622" s="562" t="n"/>
      <c r="V622" s="562" t="n"/>
      <c r="W622" s="562" t="n"/>
      <c r="X622" s="562" t="n"/>
      <c r="Y622" s="562" t="n"/>
      <c r="Z622" s="562" t="n"/>
    </row>
    <row r="623">
      <c r="A623" s="562" t="n"/>
      <c r="B623" s="562" t="n"/>
      <c r="C623" s="577" t="n"/>
      <c r="D623" s="562" t="n"/>
      <c r="E623" s="562" t="n"/>
      <c r="F623" s="562" t="n"/>
      <c r="G623" s="562" t="n"/>
      <c r="H623" s="562" t="n"/>
      <c r="I623" s="562" t="n"/>
      <c r="J623" s="562" t="n"/>
      <c r="K623" s="562" t="n"/>
      <c r="L623" s="562" t="n"/>
      <c r="M623" s="562" t="n"/>
      <c r="N623" s="562" t="n"/>
      <c r="O623" s="562" t="n"/>
      <c r="P623" s="562" t="n"/>
      <c r="Q623" s="562" t="n"/>
      <c r="R623" s="562" t="n"/>
      <c r="S623" s="562" t="n"/>
      <c r="T623" s="562" t="n"/>
      <c r="U623" s="562" t="n"/>
      <c r="V623" s="562" t="n"/>
      <c r="W623" s="562" t="n"/>
      <c r="X623" s="562" t="n"/>
      <c r="Y623" s="562" t="n"/>
      <c r="Z623" s="562" t="n"/>
    </row>
    <row r="624">
      <c r="A624" s="562" t="n"/>
      <c r="B624" s="562" t="n"/>
      <c r="C624" s="577" t="n"/>
      <c r="D624" s="562" t="n"/>
      <c r="E624" s="562" t="n"/>
      <c r="F624" s="562" t="n"/>
      <c r="G624" s="562" t="n"/>
      <c r="H624" s="562" t="n"/>
      <c r="I624" s="562" t="n"/>
      <c r="J624" s="562" t="n"/>
      <c r="K624" s="562" t="n"/>
      <c r="L624" s="562" t="n"/>
      <c r="M624" s="562" t="n"/>
      <c r="N624" s="562" t="n"/>
      <c r="O624" s="562" t="n"/>
      <c r="P624" s="562" t="n"/>
      <c r="Q624" s="562" t="n"/>
      <c r="R624" s="562" t="n"/>
      <c r="S624" s="562" t="n"/>
      <c r="T624" s="562" t="n"/>
      <c r="U624" s="562" t="n"/>
      <c r="V624" s="562" t="n"/>
      <c r="W624" s="562" t="n"/>
      <c r="X624" s="562" t="n"/>
      <c r="Y624" s="562" t="n"/>
      <c r="Z624" s="562" t="n"/>
    </row>
    <row r="625">
      <c r="A625" s="562" t="n"/>
      <c r="B625" s="562" t="n"/>
      <c r="C625" s="577" t="n"/>
      <c r="D625" s="562" t="n"/>
      <c r="E625" s="562" t="n"/>
      <c r="F625" s="562" t="n"/>
      <c r="G625" s="562" t="n"/>
      <c r="H625" s="562" t="n"/>
      <c r="I625" s="562" t="n"/>
      <c r="J625" s="562" t="n"/>
      <c r="K625" s="562" t="n"/>
      <c r="L625" s="562" t="n"/>
      <c r="M625" s="562" t="n"/>
      <c r="N625" s="562" t="n"/>
      <c r="O625" s="562" t="n"/>
      <c r="P625" s="562" t="n"/>
      <c r="Q625" s="562" t="n"/>
      <c r="R625" s="562" t="n"/>
      <c r="S625" s="562" t="n"/>
      <c r="T625" s="562" t="n"/>
      <c r="U625" s="562" t="n"/>
      <c r="V625" s="562" t="n"/>
      <c r="W625" s="562" t="n"/>
      <c r="X625" s="562" t="n"/>
      <c r="Y625" s="562" t="n"/>
      <c r="Z625" s="562" t="n"/>
    </row>
    <row r="626">
      <c r="A626" s="562" t="n"/>
      <c r="B626" s="562" t="n"/>
      <c r="C626" s="577" t="n"/>
      <c r="D626" s="562" t="n"/>
      <c r="E626" s="562" t="n"/>
      <c r="F626" s="562" t="n"/>
      <c r="G626" s="562" t="n"/>
      <c r="H626" s="562" t="n"/>
      <c r="I626" s="562" t="n"/>
      <c r="J626" s="562" t="n"/>
      <c r="K626" s="562" t="n"/>
      <c r="L626" s="562" t="n"/>
      <c r="M626" s="562" t="n"/>
      <c r="N626" s="562" t="n"/>
      <c r="O626" s="562" t="n"/>
      <c r="P626" s="562" t="n"/>
      <c r="Q626" s="562" t="n"/>
      <c r="R626" s="562" t="n"/>
      <c r="S626" s="562" t="n"/>
      <c r="T626" s="562" t="n"/>
      <c r="U626" s="562" t="n"/>
      <c r="V626" s="562" t="n"/>
      <c r="W626" s="562" t="n"/>
      <c r="X626" s="562" t="n"/>
      <c r="Y626" s="562" t="n"/>
      <c r="Z626" s="562" t="n"/>
    </row>
    <row r="627">
      <c r="A627" s="562" t="n"/>
      <c r="B627" s="562" t="n"/>
      <c r="C627" s="577" t="n"/>
      <c r="D627" s="562" t="n"/>
      <c r="E627" s="562" t="n"/>
      <c r="F627" s="562" t="n"/>
      <c r="G627" s="562" t="n"/>
      <c r="H627" s="562" t="n"/>
      <c r="I627" s="562" t="n"/>
      <c r="J627" s="562" t="n"/>
      <c r="K627" s="562" t="n"/>
      <c r="L627" s="562" t="n"/>
      <c r="M627" s="562" t="n"/>
      <c r="N627" s="562" t="n"/>
      <c r="O627" s="562" t="n"/>
      <c r="P627" s="562" t="n"/>
      <c r="Q627" s="562" t="n"/>
      <c r="R627" s="562" t="n"/>
      <c r="S627" s="562" t="n"/>
      <c r="T627" s="562" t="n"/>
      <c r="U627" s="562" t="n"/>
      <c r="V627" s="562" t="n"/>
      <c r="W627" s="562" t="n"/>
      <c r="X627" s="562" t="n"/>
      <c r="Y627" s="562" t="n"/>
      <c r="Z627" s="562" t="n"/>
    </row>
    <row r="628">
      <c r="A628" s="562" t="n"/>
      <c r="B628" s="562" t="n"/>
      <c r="C628" s="577" t="n"/>
      <c r="D628" s="562" t="n"/>
      <c r="E628" s="562" t="n"/>
      <c r="F628" s="562" t="n"/>
      <c r="G628" s="562" t="n"/>
      <c r="H628" s="562" t="n"/>
      <c r="I628" s="562" t="n"/>
      <c r="J628" s="562" t="n"/>
      <c r="K628" s="562" t="n"/>
      <c r="L628" s="562" t="n"/>
      <c r="M628" s="562" t="n"/>
      <c r="N628" s="562" t="n"/>
      <c r="O628" s="562" t="n"/>
      <c r="P628" s="562" t="n"/>
      <c r="Q628" s="562" t="n"/>
      <c r="R628" s="562" t="n"/>
      <c r="S628" s="562" t="n"/>
      <c r="T628" s="562" t="n"/>
      <c r="U628" s="562" t="n"/>
      <c r="V628" s="562" t="n"/>
      <c r="W628" s="562" t="n"/>
      <c r="X628" s="562" t="n"/>
      <c r="Y628" s="562" t="n"/>
      <c r="Z628" s="562" t="n"/>
    </row>
    <row r="629">
      <c r="A629" s="562" t="n"/>
      <c r="B629" s="562" t="n"/>
      <c r="C629" s="577" t="n"/>
      <c r="D629" s="562" t="n"/>
      <c r="E629" s="562" t="n"/>
      <c r="F629" s="562" t="n"/>
      <c r="G629" s="562" t="n"/>
      <c r="H629" s="562" t="n"/>
      <c r="I629" s="562" t="n"/>
      <c r="J629" s="562" t="n"/>
      <c r="K629" s="562" t="n"/>
      <c r="L629" s="562" t="n"/>
      <c r="M629" s="562" t="n"/>
      <c r="N629" s="562" t="n"/>
      <c r="O629" s="562" t="n"/>
      <c r="P629" s="562" t="n"/>
      <c r="Q629" s="562" t="n"/>
      <c r="R629" s="562" t="n"/>
      <c r="S629" s="562" t="n"/>
      <c r="T629" s="562" t="n"/>
      <c r="U629" s="562" t="n"/>
      <c r="V629" s="562" t="n"/>
      <c r="W629" s="562" t="n"/>
      <c r="X629" s="562" t="n"/>
      <c r="Y629" s="562" t="n"/>
      <c r="Z629" s="562" t="n"/>
    </row>
    <row r="630">
      <c r="A630" s="562" t="n"/>
      <c r="B630" s="562" t="n"/>
      <c r="C630" s="577" t="n"/>
      <c r="D630" s="562" t="n"/>
      <c r="E630" s="562" t="n"/>
      <c r="F630" s="562" t="n"/>
      <c r="G630" s="562" t="n"/>
      <c r="H630" s="562" t="n"/>
      <c r="I630" s="562" t="n"/>
      <c r="J630" s="562" t="n"/>
      <c r="K630" s="562" t="n"/>
      <c r="L630" s="562" t="n"/>
      <c r="M630" s="562" t="n"/>
      <c r="N630" s="562" t="n"/>
      <c r="O630" s="562" t="n"/>
      <c r="P630" s="562" t="n"/>
      <c r="Q630" s="562" t="n"/>
      <c r="R630" s="562" t="n"/>
      <c r="S630" s="562" t="n"/>
      <c r="T630" s="562" t="n"/>
      <c r="U630" s="562" t="n"/>
      <c r="V630" s="562" t="n"/>
      <c r="W630" s="562" t="n"/>
      <c r="X630" s="562" t="n"/>
      <c r="Y630" s="562" t="n"/>
      <c r="Z630" s="562" t="n"/>
    </row>
    <row r="631">
      <c r="A631" s="562" t="n"/>
      <c r="B631" s="562" t="n"/>
      <c r="C631" s="577" t="n"/>
      <c r="D631" s="562" t="n"/>
      <c r="E631" s="562" t="n"/>
      <c r="F631" s="562" t="n"/>
      <c r="G631" s="562" t="n"/>
      <c r="H631" s="562" t="n"/>
      <c r="I631" s="562" t="n"/>
      <c r="J631" s="562" t="n"/>
      <c r="K631" s="562" t="n"/>
      <c r="L631" s="562" t="n"/>
      <c r="M631" s="562" t="n"/>
      <c r="N631" s="562" t="n"/>
      <c r="O631" s="562" t="n"/>
      <c r="P631" s="562" t="n"/>
      <c r="Q631" s="562" t="n"/>
      <c r="R631" s="562" t="n"/>
      <c r="S631" s="562" t="n"/>
      <c r="T631" s="562" t="n"/>
      <c r="U631" s="562" t="n"/>
      <c r="V631" s="562" t="n"/>
      <c r="W631" s="562" t="n"/>
      <c r="X631" s="562" t="n"/>
      <c r="Y631" s="562" t="n"/>
      <c r="Z631" s="562" t="n"/>
    </row>
    <row r="632">
      <c r="A632" s="562" t="n"/>
      <c r="B632" s="562" t="n"/>
      <c r="C632" s="577" t="n"/>
      <c r="D632" s="562" t="n"/>
      <c r="E632" s="562" t="n"/>
      <c r="F632" s="562" t="n"/>
      <c r="G632" s="562" t="n"/>
      <c r="H632" s="562" t="n"/>
      <c r="I632" s="562" t="n"/>
      <c r="J632" s="562" t="n"/>
      <c r="K632" s="562" t="n"/>
      <c r="L632" s="562" t="n"/>
      <c r="M632" s="562" t="n"/>
      <c r="N632" s="562" t="n"/>
      <c r="O632" s="562" t="n"/>
      <c r="P632" s="562" t="n"/>
      <c r="Q632" s="562" t="n"/>
      <c r="R632" s="562" t="n"/>
      <c r="S632" s="562" t="n"/>
      <c r="T632" s="562" t="n"/>
      <c r="U632" s="562" t="n"/>
      <c r="V632" s="562" t="n"/>
      <c r="W632" s="562" t="n"/>
      <c r="X632" s="562" t="n"/>
      <c r="Y632" s="562" t="n"/>
      <c r="Z632" s="562" t="n"/>
    </row>
    <row r="633">
      <c r="A633" s="562" t="n"/>
      <c r="B633" s="562" t="n"/>
      <c r="C633" s="577" t="n"/>
      <c r="D633" s="562" t="n"/>
      <c r="E633" s="562" t="n"/>
      <c r="F633" s="562" t="n"/>
      <c r="G633" s="562" t="n"/>
      <c r="H633" s="562" t="n"/>
      <c r="I633" s="562" t="n"/>
      <c r="J633" s="562" t="n"/>
      <c r="K633" s="562" t="n"/>
      <c r="L633" s="562" t="n"/>
      <c r="M633" s="562" t="n"/>
      <c r="N633" s="562" t="n"/>
      <c r="O633" s="562" t="n"/>
      <c r="P633" s="562" t="n"/>
      <c r="Q633" s="562" t="n"/>
      <c r="R633" s="562" t="n"/>
      <c r="S633" s="562" t="n"/>
      <c r="T633" s="562" t="n"/>
      <c r="U633" s="562" t="n"/>
      <c r="V633" s="562" t="n"/>
      <c r="W633" s="562" t="n"/>
      <c r="X633" s="562" t="n"/>
      <c r="Y633" s="562" t="n"/>
      <c r="Z633" s="562" t="n"/>
    </row>
    <row r="634">
      <c r="A634" s="562" t="n"/>
      <c r="B634" s="562" t="n"/>
      <c r="C634" s="577" t="n"/>
      <c r="D634" s="562" t="n"/>
      <c r="E634" s="562" t="n"/>
      <c r="F634" s="562" t="n"/>
      <c r="G634" s="562" t="n"/>
      <c r="H634" s="562" t="n"/>
      <c r="I634" s="562" t="n"/>
      <c r="J634" s="562" t="n"/>
      <c r="K634" s="562" t="n"/>
      <c r="L634" s="562" t="n"/>
      <c r="M634" s="562" t="n"/>
      <c r="N634" s="562" t="n"/>
      <c r="O634" s="562" t="n"/>
      <c r="P634" s="562" t="n"/>
      <c r="Q634" s="562" t="n"/>
      <c r="R634" s="562" t="n"/>
      <c r="S634" s="562" t="n"/>
      <c r="T634" s="562" t="n"/>
      <c r="U634" s="562" t="n"/>
      <c r="V634" s="562" t="n"/>
      <c r="W634" s="562" t="n"/>
      <c r="X634" s="562" t="n"/>
      <c r="Y634" s="562" t="n"/>
      <c r="Z634" s="562" t="n"/>
    </row>
    <row r="635">
      <c r="A635" s="562" t="n"/>
      <c r="B635" s="562" t="n"/>
      <c r="C635" s="577" t="n"/>
      <c r="D635" s="562" t="n"/>
      <c r="E635" s="562" t="n"/>
      <c r="F635" s="562" t="n"/>
      <c r="G635" s="562" t="n"/>
      <c r="H635" s="562" t="n"/>
      <c r="I635" s="562" t="n"/>
      <c r="J635" s="562" t="n"/>
      <c r="K635" s="562" t="n"/>
      <c r="L635" s="562" t="n"/>
      <c r="M635" s="562" t="n"/>
      <c r="N635" s="562" t="n"/>
      <c r="O635" s="562" t="n"/>
      <c r="P635" s="562" t="n"/>
      <c r="Q635" s="562" t="n"/>
      <c r="R635" s="562" t="n"/>
      <c r="S635" s="562" t="n"/>
      <c r="T635" s="562" t="n"/>
      <c r="U635" s="562" t="n"/>
      <c r="V635" s="562" t="n"/>
      <c r="W635" s="562" t="n"/>
      <c r="X635" s="562" t="n"/>
      <c r="Y635" s="562" t="n"/>
      <c r="Z635" s="562" t="n"/>
    </row>
    <row r="636">
      <c r="A636" s="562" t="n"/>
      <c r="B636" s="562" t="n"/>
      <c r="C636" s="577" t="n"/>
      <c r="D636" s="562" t="n"/>
      <c r="E636" s="562" t="n"/>
      <c r="F636" s="562" t="n"/>
      <c r="G636" s="562" t="n"/>
      <c r="H636" s="562" t="n"/>
      <c r="I636" s="562" t="n"/>
      <c r="J636" s="562" t="n"/>
      <c r="K636" s="562" t="n"/>
      <c r="L636" s="562" t="n"/>
      <c r="M636" s="562" t="n"/>
      <c r="N636" s="562" t="n"/>
      <c r="O636" s="562" t="n"/>
      <c r="P636" s="562" t="n"/>
      <c r="Q636" s="562" t="n"/>
      <c r="R636" s="562" t="n"/>
      <c r="S636" s="562" t="n"/>
      <c r="T636" s="562" t="n"/>
      <c r="U636" s="562" t="n"/>
      <c r="V636" s="562" t="n"/>
      <c r="W636" s="562" t="n"/>
      <c r="X636" s="562" t="n"/>
      <c r="Y636" s="562" t="n"/>
      <c r="Z636" s="562" t="n"/>
    </row>
    <row r="637">
      <c r="A637" s="562" t="n"/>
      <c r="B637" s="562" t="n"/>
      <c r="C637" s="577" t="n"/>
      <c r="D637" s="562" t="n"/>
      <c r="E637" s="562" t="n"/>
      <c r="F637" s="562" t="n"/>
      <c r="G637" s="562" t="n"/>
      <c r="H637" s="562" t="n"/>
      <c r="I637" s="562" t="n"/>
      <c r="J637" s="562" t="n"/>
      <c r="K637" s="562" t="n"/>
      <c r="L637" s="562" t="n"/>
      <c r="M637" s="562" t="n"/>
      <c r="N637" s="562" t="n"/>
      <c r="O637" s="562" t="n"/>
      <c r="P637" s="562" t="n"/>
      <c r="Q637" s="562" t="n"/>
      <c r="R637" s="562" t="n"/>
      <c r="S637" s="562" t="n"/>
      <c r="T637" s="562" t="n"/>
      <c r="U637" s="562" t="n"/>
      <c r="V637" s="562" t="n"/>
      <c r="W637" s="562" t="n"/>
      <c r="X637" s="562" t="n"/>
      <c r="Y637" s="562" t="n"/>
      <c r="Z637" s="562" t="n"/>
    </row>
    <row r="638">
      <c r="A638" s="562" t="n"/>
      <c r="B638" s="562" t="n"/>
      <c r="C638" s="577" t="n"/>
      <c r="D638" s="562" t="n"/>
      <c r="E638" s="562" t="n"/>
      <c r="F638" s="562" t="n"/>
      <c r="G638" s="562" t="n"/>
      <c r="H638" s="562" t="n"/>
      <c r="I638" s="562" t="n"/>
      <c r="J638" s="562" t="n"/>
      <c r="K638" s="562" t="n"/>
      <c r="L638" s="562" t="n"/>
      <c r="M638" s="562" t="n"/>
      <c r="N638" s="562" t="n"/>
      <c r="O638" s="562" t="n"/>
      <c r="P638" s="562" t="n"/>
      <c r="Q638" s="562" t="n"/>
      <c r="R638" s="562" t="n"/>
      <c r="S638" s="562" t="n"/>
      <c r="T638" s="562" t="n"/>
      <c r="U638" s="562" t="n"/>
      <c r="V638" s="562" t="n"/>
      <c r="W638" s="562" t="n"/>
      <c r="X638" s="562" t="n"/>
      <c r="Y638" s="562" t="n"/>
      <c r="Z638" s="562" t="n"/>
    </row>
    <row r="639">
      <c r="A639" s="562" t="n"/>
      <c r="B639" s="562" t="n"/>
      <c r="C639" s="577" t="n"/>
      <c r="D639" s="562" t="n"/>
      <c r="E639" s="562" t="n"/>
      <c r="F639" s="562" t="n"/>
      <c r="G639" s="562" t="n"/>
      <c r="H639" s="562" t="n"/>
      <c r="I639" s="562" t="n"/>
      <c r="J639" s="562" t="n"/>
      <c r="K639" s="562" t="n"/>
      <c r="L639" s="562" t="n"/>
      <c r="M639" s="562" t="n"/>
      <c r="N639" s="562" t="n"/>
      <c r="O639" s="562" t="n"/>
      <c r="P639" s="562" t="n"/>
      <c r="Q639" s="562" t="n"/>
      <c r="R639" s="562" t="n"/>
      <c r="S639" s="562" t="n"/>
      <c r="T639" s="562" t="n"/>
      <c r="U639" s="562" t="n"/>
      <c r="V639" s="562" t="n"/>
      <c r="W639" s="562" t="n"/>
      <c r="X639" s="562" t="n"/>
      <c r="Y639" s="562" t="n"/>
      <c r="Z639" s="562" t="n"/>
    </row>
    <row r="640">
      <c r="A640" s="562" t="n"/>
      <c r="B640" s="562" t="n"/>
      <c r="C640" s="577" t="n"/>
      <c r="D640" s="562" t="n"/>
      <c r="E640" s="562" t="n"/>
      <c r="F640" s="562" t="n"/>
      <c r="G640" s="562" t="n"/>
      <c r="H640" s="562" t="n"/>
      <c r="I640" s="562" t="n"/>
      <c r="J640" s="562" t="n"/>
      <c r="K640" s="562" t="n"/>
      <c r="L640" s="562" t="n"/>
      <c r="M640" s="562" t="n"/>
      <c r="N640" s="562" t="n"/>
      <c r="O640" s="562" t="n"/>
      <c r="P640" s="562" t="n"/>
      <c r="Q640" s="562" t="n"/>
      <c r="R640" s="562" t="n"/>
      <c r="S640" s="562" t="n"/>
      <c r="T640" s="562" t="n"/>
      <c r="U640" s="562" t="n"/>
      <c r="V640" s="562" t="n"/>
      <c r="W640" s="562" t="n"/>
      <c r="X640" s="562" t="n"/>
      <c r="Y640" s="562" t="n"/>
      <c r="Z640" s="562" t="n"/>
    </row>
    <row r="641">
      <c r="A641" s="562" t="n"/>
      <c r="B641" s="562" t="n"/>
      <c r="C641" s="577" t="n"/>
      <c r="D641" s="562" t="n"/>
      <c r="E641" s="562" t="n"/>
      <c r="F641" s="562" t="n"/>
      <c r="G641" s="562" t="n"/>
      <c r="H641" s="562" t="n"/>
      <c r="I641" s="562" t="n"/>
      <c r="J641" s="562" t="n"/>
      <c r="K641" s="562" t="n"/>
      <c r="L641" s="562" t="n"/>
      <c r="M641" s="562" t="n"/>
      <c r="N641" s="562" t="n"/>
      <c r="O641" s="562" t="n"/>
      <c r="P641" s="562" t="n"/>
      <c r="Q641" s="562" t="n"/>
      <c r="R641" s="562" t="n"/>
      <c r="S641" s="562" t="n"/>
      <c r="T641" s="562" t="n"/>
      <c r="U641" s="562" t="n"/>
      <c r="V641" s="562" t="n"/>
      <c r="W641" s="562" t="n"/>
      <c r="X641" s="562" t="n"/>
      <c r="Y641" s="562" t="n"/>
      <c r="Z641" s="562" t="n"/>
    </row>
    <row r="642">
      <c r="A642" s="562" t="n"/>
      <c r="B642" s="562" t="n"/>
      <c r="C642" s="577" t="n"/>
      <c r="D642" s="562" t="n"/>
      <c r="E642" s="562" t="n"/>
      <c r="F642" s="562" t="n"/>
      <c r="G642" s="562" t="n"/>
      <c r="H642" s="562" t="n"/>
      <c r="I642" s="562" t="n"/>
      <c r="J642" s="562" t="n"/>
      <c r="K642" s="562" t="n"/>
      <c r="L642" s="562" t="n"/>
      <c r="M642" s="562" t="n"/>
      <c r="N642" s="562" t="n"/>
      <c r="O642" s="562" t="n"/>
      <c r="P642" s="562" t="n"/>
      <c r="Q642" s="562" t="n"/>
      <c r="R642" s="562" t="n"/>
      <c r="S642" s="562" t="n"/>
      <c r="T642" s="562" t="n"/>
      <c r="U642" s="562" t="n"/>
      <c r="V642" s="562" t="n"/>
      <c r="W642" s="562" t="n"/>
      <c r="X642" s="562" t="n"/>
      <c r="Y642" s="562" t="n"/>
      <c r="Z642" s="562" t="n"/>
    </row>
    <row r="643">
      <c r="A643" s="562" t="n"/>
      <c r="B643" s="562" t="n"/>
      <c r="C643" s="577" t="n"/>
      <c r="D643" s="562" t="n"/>
      <c r="E643" s="562" t="n"/>
      <c r="F643" s="562" t="n"/>
      <c r="G643" s="562" t="n"/>
      <c r="H643" s="562" t="n"/>
      <c r="I643" s="562" t="n"/>
      <c r="J643" s="562" t="n"/>
      <c r="K643" s="562" t="n"/>
      <c r="L643" s="562" t="n"/>
      <c r="M643" s="562" t="n"/>
      <c r="N643" s="562" t="n"/>
      <c r="O643" s="562" t="n"/>
      <c r="P643" s="562" t="n"/>
      <c r="Q643" s="562" t="n"/>
      <c r="R643" s="562" t="n"/>
      <c r="S643" s="562" t="n"/>
      <c r="T643" s="562" t="n"/>
      <c r="U643" s="562" t="n"/>
      <c r="V643" s="562" t="n"/>
      <c r="W643" s="562" t="n"/>
      <c r="X643" s="562" t="n"/>
      <c r="Y643" s="562" t="n"/>
      <c r="Z643" s="562" t="n"/>
    </row>
    <row r="644">
      <c r="A644" s="562" t="n"/>
      <c r="B644" s="562" t="n"/>
      <c r="C644" s="577" t="n"/>
      <c r="D644" s="562" t="n"/>
      <c r="E644" s="562" t="n"/>
      <c r="F644" s="562" t="n"/>
      <c r="G644" s="562" t="n"/>
      <c r="H644" s="562" t="n"/>
      <c r="I644" s="562" t="n"/>
      <c r="J644" s="562" t="n"/>
      <c r="K644" s="562" t="n"/>
      <c r="L644" s="562" t="n"/>
      <c r="M644" s="562" t="n"/>
      <c r="N644" s="562" t="n"/>
      <c r="O644" s="562" t="n"/>
      <c r="P644" s="562" t="n"/>
      <c r="Q644" s="562" t="n"/>
      <c r="R644" s="562" t="n"/>
      <c r="S644" s="562" t="n"/>
      <c r="T644" s="562" t="n"/>
      <c r="U644" s="562" t="n"/>
      <c r="V644" s="562" t="n"/>
      <c r="W644" s="562" t="n"/>
      <c r="X644" s="562" t="n"/>
      <c r="Y644" s="562" t="n"/>
      <c r="Z644" s="562" t="n"/>
    </row>
    <row r="645">
      <c r="A645" s="562" t="n"/>
      <c r="B645" s="562" t="n"/>
      <c r="C645" s="577" t="n"/>
      <c r="D645" s="562" t="n"/>
      <c r="E645" s="562" t="n"/>
      <c r="F645" s="562" t="n"/>
      <c r="G645" s="562" t="n"/>
      <c r="H645" s="562" t="n"/>
      <c r="I645" s="562" t="n"/>
      <c r="J645" s="562" t="n"/>
      <c r="K645" s="562" t="n"/>
      <c r="L645" s="562" t="n"/>
      <c r="M645" s="562" t="n"/>
      <c r="N645" s="562" t="n"/>
      <c r="O645" s="562" t="n"/>
      <c r="P645" s="562" t="n"/>
      <c r="Q645" s="562" t="n"/>
      <c r="R645" s="562" t="n"/>
      <c r="S645" s="562" t="n"/>
      <c r="T645" s="562" t="n"/>
      <c r="U645" s="562" t="n"/>
      <c r="V645" s="562" t="n"/>
      <c r="W645" s="562" t="n"/>
      <c r="X645" s="562" t="n"/>
      <c r="Y645" s="562" t="n"/>
      <c r="Z645" s="562" t="n"/>
    </row>
    <row r="646">
      <c r="A646" s="562" t="n"/>
      <c r="B646" s="562" t="n"/>
      <c r="C646" s="577" t="n"/>
      <c r="D646" s="562" t="n"/>
      <c r="E646" s="562" t="n"/>
      <c r="F646" s="562" t="n"/>
      <c r="G646" s="562" t="n"/>
      <c r="H646" s="562" t="n"/>
      <c r="I646" s="562" t="n"/>
      <c r="J646" s="562" t="n"/>
      <c r="K646" s="562" t="n"/>
      <c r="L646" s="562" t="n"/>
      <c r="M646" s="562" t="n"/>
      <c r="N646" s="562" t="n"/>
      <c r="O646" s="562" t="n"/>
      <c r="P646" s="562" t="n"/>
      <c r="Q646" s="562" t="n"/>
      <c r="R646" s="562" t="n"/>
      <c r="S646" s="562" t="n"/>
      <c r="T646" s="562" t="n"/>
      <c r="U646" s="562" t="n"/>
      <c r="V646" s="562" t="n"/>
      <c r="W646" s="562" t="n"/>
      <c r="X646" s="562" t="n"/>
      <c r="Y646" s="562" t="n"/>
      <c r="Z646" s="562" t="n"/>
    </row>
    <row r="647">
      <c r="A647" s="562" t="n"/>
      <c r="B647" s="562" t="n"/>
      <c r="C647" s="577" t="n"/>
      <c r="D647" s="562" t="n"/>
      <c r="E647" s="562" t="n"/>
      <c r="F647" s="562" t="n"/>
      <c r="G647" s="562" t="n"/>
      <c r="H647" s="562" t="n"/>
      <c r="I647" s="562" t="n"/>
      <c r="J647" s="562" t="n"/>
      <c r="K647" s="562" t="n"/>
      <c r="L647" s="562" t="n"/>
      <c r="M647" s="562" t="n"/>
      <c r="N647" s="562" t="n"/>
      <c r="O647" s="562" t="n"/>
      <c r="P647" s="562" t="n"/>
      <c r="Q647" s="562" t="n"/>
      <c r="R647" s="562" t="n"/>
      <c r="S647" s="562" t="n"/>
      <c r="T647" s="562" t="n"/>
      <c r="U647" s="562" t="n"/>
      <c r="V647" s="562" t="n"/>
      <c r="W647" s="562" t="n"/>
      <c r="X647" s="562" t="n"/>
      <c r="Y647" s="562" t="n"/>
      <c r="Z647" s="562" t="n"/>
    </row>
    <row r="648">
      <c r="A648" s="562" t="n"/>
      <c r="B648" s="562" t="n"/>
      <c r="C648" s="577" t="n"/>
      <c r="D648" s="562" t="n"/>
      <c r="E648" s="562" t="n"/>
      <c r="F648" s="562" t="n"/>
      <c r="G648" s="562" t="n"/>
      <c r="H648" s="562" t="n"/>
      <c r="I648" s="562" t="n"/>
      <c r="J648" s="562" t="n"/>
      <c r="K648" s="562" t="n"/>
      <c r="L648" s="562" t="n"/>
      <c r="M648" s="562" t="n"/>
      <c r="N648" s="562" t="n"/>
      <c r="O648" s="562" t="n"/>
      <c r="P648" s="562" t="n"/>
      <c r="Q648" s="562" t="n"/>
      <c r="R648" s="562" t="n"/>
      <c r="S648" s="562" t="n"/>
      <c r="T648" s="562" t="n"/>
      <c r="U648" s="562" t="n"/>
      <c r="V648" s="562" t="n"/>
      <c r="W648" s="562" t="n"/>
      <c r="X648" s="562" t="n"/>
      <c r="Y648" s="562" t="n"/>
      <c r="Z648" s="562" t="n"/>
    </row>
    <row r="649">
      <c r="A649" s="562" t="n"/>
      <c r="B649" s="562" t="n"/>
      <c r="C649" s="577" t="n"/>
      <c r="D649" s="562" t="n"/>
      <c r="E649" s="562" t="n"/>
      <c r="F649" s="562" t="n"/>
      <c r="G649" s="562" t="n"/>
      <c r="H649" s="562" t="n"/>
      <c r="I649" s="562" t="n"/>
      <c r="J649" s="562" t="n"/>
      <c r="K649" s="562" t="n"/>
      <c r="L649" s="562" t="n"/>
      <c r="M649" s="562" t="n"/>
      <c r="N649" s="562" t="n"/>
      <c r="O649" s="562" t="n"/>
      <c r="P649" s="562" t="n"/>
      <c r="Q649" s="562" t="n"/>
      <c r="R649" s="562" t="n"/>
      <c r="S649" s="562" t="n"/>
      <c r="T649" s="562" t="n"/>
      <c r="U649" s="562" t="n"/>
      <c r="V649" s="562" t="n"/>
      <c r="W649" s="562" t="n"/>
      <c r="X649" s="562" t="n"/>
      <c r="Y649" s="562" t="n"/>
      <c r="Z649" s="562" t="n"/>
    </row>
    <row r="650">
      <c r="A650" s="562" t="n"/>
      <c r="B650" s="562" t="n"/>
      <c r="C650" s="577" t="n"/>
      <c r="D650" s="562" t="n"/>
      <c r="E650" s="562" t="n"/>
      <c r="F650" s="562" t="n"/>
      <c r="G650" s="562" t="n"/>
      <c r="H650" s="562" t="n"/>
      <c r="I650" s="562" t="n"/>
      <c r="J650" s="562" t="n"/>
      <c r="K650" s="562" t="n"/>
      <c r="L650" s="562" t="n"/>
      <c r="M650" s="562" t="n"/>
      <c r="N650" s="562" t="n"/>
      <c r="O650" s="562" t="n"/>
      <c r="P650" s="562" t="n"/>
      <c r="Q650" s="562" t="n"/>
      <c r="R650" s="562" t="n"/>
      <c r="S650" s="562" t="n"/>
      <c r="T650" s="562" t="n"/>
      <c r="U650" s="562" t="n"/>
      <c r="V650" s="562" t="n"/>
      <c r="W650" s="562" t="n"/>
      <c r="X650" s="562" t="n"/>
      <c r="Y650" s="562" t="n"/>
      <c r="Z650" s="562" t="n"/>
    </row>
    <row r="651">
      <c r="A651" s="562" t="n"/>
      <c r="B651" s="562" t="n"/>
      <c r="C651" s="577" t="n"/>
      <c r="D651" s="562" t="n"/>
      <c r="E651" s="562" t="n"/>
      <c r="F651" s="562" t="n"/>
      <c r="G651" s="562" t="n"/>
      <c r="H651" s="562" t="n"/>
      <c r="I651" s="562" t="n"/>
      <c r="J651" s="562" t="n"/>
      <c r="K651" s="562" t="n"/>
      <c r="L651" s="562" t="n"/>
      <c r="M651" s="562" t="n"/>
      <c r="N651" s="562" t="n"/>
      <c r="O651" s="562" t="n"/>
      <c r="P651" s="562" t="n"/>
      <c r="Q651" s="562" t="n"/>
      <c r="R651" s="562" t="n"/>
      <c r="S651" s="562" t="n"/>
      <c r="T651" s="562" t="n"/>
      <c r="U651" s="562" t="n"/>
      <c r="V651" s="562" t="n"/>
      <c r="W651" s="562" t="n"/>
      <c r="X651" s="562" t="n"/>
      <c r="Y651" s="562" t="n"/>
      <c r="Z651" s="562" t="n"/>
    </row>
    <row r="652">
      <c r="A652" s="562" t="n"/>
      <c r="B652" s="562" t="n"/>
      <c r="C652" s="577" t="n"/>
      <c r="D652" s="562" t="n"/>
      <c r="E652" s="562" t="n"/>
      <c r="F652" s="562" t="n"/>
      <c r="G652" s="562" t="n"/>
      <c r="H652" s="562" t="n"/>
      <c r="I652" s="562" t="n"/>
      <c r="J652" s="562" t="n"/>
      <c r="K652" s="562" t="n"/>
      <c r="L652" s="562" t="n"/>
      <c r="M652" s="562" t="n"/>
      <c r="N652" s="562" t="n"/>
      <c r="O652" s="562" t="n"/>
      <c r="P652" s="562" t="n"/>
      <c r="Q652" s="562" t="n"/>
      <c r="R652" s="562" t="n"/>
      <c r="S652" s="562" t="n"/>
      <c r="T652" s="562" t="n"/>
      <c r="U652" s="562" t="n"/>
      <c r="V652" s="562" t="n"/>
      <c r="W652" s="562" t="n"/>
      <c r="X652" s="562" t="n"/>
      <c r="Y652" s="562" t="n"/>
      <c r="Z652" s="562" t="n"/>
    </row>
    <row r="653">
      <c r="A653" s="562" t="n"/>
      <c r="B653" s="562" t="n"/>
      <c r="C653" s="577" t="n"/>
      <c r="D653" s="562" t="n"/>
      <c r="E653" s="562" t="n"/>
      <c r="F653" s="562" t="n"/>
      <c r="G653" s="562" t="n"/>
      <c r="H653" s="562" t="n"/>
      <c r="I653" s="562" t="n"/>
      <c r="J653" s="562" t="n"/>
      <c r="K653" s="562" t="n"/>
      <c r="L653" s="562" t="n"/>
      <c r="M653" s="562" t="n"/>
      <c r="N653" s="562" t="n"/>
      <c r="O653" s="562" t="n"/>
      <c r="P653" s="562" t="n"/>
      <c r="Q653" s="562" t="n"/>
      <c r="R653" s="562" t="n"/>
      <c r="S653" s="562" t="n"/>
      <c r="T653" s="562" t="n"/>
      <c r="U653" s="562" t="n"/>
      <c r="V653" s="562" t="n"/>
      <c r="W653" s="562" t="n"/>
      <c r="X653" s="562" t="n"/>
      <c r="Y653" s="562" t="n"/>
      <c r="Z653" s="562" t="n"/>
    </row>
    <row r="654">
      <c r="A654" s="562" t="n"/>
      <c r="B654" s="562" t="n"/>
      <c r="C654" s="577" t="n"/>
      <c r="D654" s="562" t="n"/>
      <c r="E654" s="562" t="n"/>
      <c r="F654" s="562" t="n"/>
      <c r="G654" s="562" t="n"/>
      <c r="H654" s="562" t="n"/>
      <c r="I654" s="562" t="n"/>
      <c r="J654" s="562" t="n"/>
      <c r="K654" s="562" t="n"/>
      <c r="L654" s="562" t="n"/>
      <c r="M654" s="562" t="n"/>
      <c r="N654" s="562" t="n"/>
      <c r="O654" s="562" t="n"/>
      <c r="P654" s="562" t="n"/>
      <c r="Q654" s="562" t="n"/>
      <c r="R654" s="562" t="n"/>
      <c r="S654" s="562" t="n"/>
      <c r="T654" s="562" t="n"/>
      <c r="U654" s="562" t="n"/>
      <c r="V654" s="562" t="n"/>
      <c r="W654" s="562" t="n"/>
      <c r="X654" s="562" t="n"/>
      <c r="Y654" s="562" t="n"/>
      <c r="Z654" s="562" t="n"/>
    </row>
    <row r="655">
      <c r="A655" s="562" t="n"/>
      <c r="B655" s="562" t="n"/>
      <c r="C655" s="577" t="n"/>
      <c r="D655" s="562" t="n"/>
      <c r="E655" s="562" t="n"/>
      <c r="F655" s="562" t="n"/>
      <c r="G655" s="562" t="n"/>
      <c r="H655" s="562" t="n"/>
      <c r="I655" s="562" t="n"/>
      <c r="J655" s="562" t="n"/>
      <c r="K655" s="562" t="n"/>
      <c r="L655" s="562" t="n"/>
      <c r="M655" s="562" t="n"/>
      <c r="N655" s="562" t="n"/>
      <c r="O655" s="562" t="n"/>
      <c r="P655" s="562" t="n"/>
      <c r="Q655" s="562" t="n"/>
      <c r="R655" s="562" t="n"/>
      <c r="S655" s="562" t="n"/>
      <c r="T655" s="562" t="n"/>
      <c r="U655" s="562" t="n"/>
      <c r="V655" s="562" t="n"/>
      <c r="W655" s="562" t="n"/>
      <c r="X655" s="562" t="n"/>
      <c r="Y655" s="562" t="n"/>
      <c r="Z655" s="562" t="n"/>
    </row>
    <row r="656">
      <c r="A656" s="562" t="n"/>
      <c r="B656" s="562" t="n"/>
      <c r="C656" s="577" t="n"/>
      <c r="D656" s="562" t="n"/>
      <c r="E656" s="562" t="n"/>
      <c r="F656" s="562" t="n"/>
      <c r="G656" s="562" t="n"/>
      <c r="H656" s="562" t="n"/>
      <c r="I656" s="562" t="n"/>
      <c r="J656" s="562" t="n"/>
      <c r="K656" s="562" t="n"/>
      <c r="L656" s="562" t="n"/>
      <c r="M656" s="562" t="n"/>
      <c r="N656" s="562" t="n"/>
      <c r="O656" s="562" t="n"/>
      <c r="P656" s="562" t="n"/>
      <c r="Q656" s="562" t="n"/>
      <c r="R656" s="562" t="n"/>
      <c r="S656" s="562" t="n"/>
      <c r="T656" s="562" t="n"/>
      <c r="U656" s="562" t="n"/>
      <c r="V656" s="562" t="n"/>
      <c r="W656" s="562" t="n"/>
      <c r="X656" s="562" t="n"/>
      <c r="Y656" s="562" t="n"/>
      <c r="Z656" s="562" t="n"/>
    </row>
    <row r="657">
      <c r="A657" s="562" t="n"/>
      <c r="B657" s="562" t="n"/>
      <c r="C657" s="577" t="n"/>
      <c r="D657" s="562" t="n"/>
      <c r="E657" s="562" t="n"/>
      <c r="F657" s="562" t="n"/>
      <c r="G657" s="562" t="n"/>
      <c r="H657" s="562" t="n"/>
      <c r="I657" s="562" t="n"/>
      <c r="J657" s="562" t="n"/>
      <c r="K657" s="562" t="n"/>
      <c r="L657" s="562" t="n"/>
      <c r="M657" s="562" t="n"/>
      <c r="N657" s="562" t="n"/>
      <c r="O657" s="562" t="n"/>
      <c r="P657" s="562" t="n"/>
      <c r="Q657" s="562" t="n"/>
      <c r="R657" s="562" t="n"/>
      <c r="S657" s="562" t="n"/>
      <c r="T657" s="562" t="n"/>
      <c r="U657" s="562" t="n"/>
      <c r="V657" s="562" t="n"/>
      <c r="W657" s="562" t="n"/>
      <c r="X657" s="562" t="n"/>
      <c r="Y657" s="562" t="n"/>
      <c r="Z657" s="562" t="n"/>
    </row>
    <row r="658">
      <c r="A658" s="562" t="n"/>
      <c r="B658" s="562" t="n"/>
      <c r="C658" s="577" t="n"/>
      <c r="D658" s="562" t="n"/>
      <c r="E658" s="562" t="n"/>
      <c r="F658" s="562" t="n"/>
      <c r="G658" s="562" t="n"/>
      <c r="H658" s="562" t="n"/>
      <c r="I658" s="562" t="n"/>
      <c r="J658" s="562" t="n"/>
      <c r="K658" s="562" t="n"/>
      <c r="L658" s="562" t="n"/>
      <c r="M658" s="562" t="n"/>
      <c r="N658" s="562" t="n"/>
      <c r="O658" s="562" t="n"/>
      <c r="P658" s="562" t="n"/>
      <c r="Q658" s="562" t="n"/>
      <c r="R658" s="562" t="n"/>
      <c r="S658" s="562" t="n"/>
      <c r="T658" s="562" t="n"/>
      <c r="U658" s="562" t="n"/>
      <c r="V658" s="562" t="n"/>
      <c r="W658" s="562" t="n"/>
      <c r="X658" s="562" t="n"/>
      <c r="Y658" s="562" t="n"/>
      <c r="Z658" s="562" t="n"/>
    </row>
    <row r="659">
      <c r="A659" s="562" t="n"/>
      <c r="B659" s="562" t="n"/>
      <c r="C659" s="577" t="n"/>
      <c r="D659" s="562" t="n"/>
      <c r="E659" s="562" t="n"/>
      <c r="F659" s="562" t="n"/>
      <c r="G659" s="562" t="n"/>
      <c r="H659" s="562" t="n"/>
      <c r="I659" s="562" t="n"/>
      <c r="J659" s="562" t="n"/>
      <c r="K659" s="562" t="n"/>
      <c r="L659" s="562" t="n"/>
      <c r="M659" s="562" t="n"/>
      <c r="N659" s="562" t="n"/>
      <c r="O659" s="562" t="n"/>
      <c r="P659" s="562" t="n"/>
      <c r="Q659" s="562" t="n"/>
      <c r="R659" s="562" t="n"/>
      <c r="S659" s="562" t="n"/>
      <c r="T659" s="562" t="n"/>
      <c r="U659" s="562" t="n"/>
      <c r="V659" s="562" t="n"/>
      <c r="W659" s="562" t="n"/>
      <c r="X659" s="562" t="n"/>
      <c r="Y659" s="562" t="n"/>
      <c r="Z659" s="562" t="n"/>
    </row>
    <row r="660">
      <c r="A660" s="562" t="n"/>
      <c r="B660" s="562" t="n"/>
      <c r="C660" s="577" t="n"/>
      <c r="D660" s="562" t="n"/>
      <c r="E660" s="562" t="n"/>
      <c r="F660" s="562" t="n"/>
      <c r="G660" s="562" t="n"/>
      <c r="H660" s="562" t="n"/>
      <c r="I660" s="562" t="n"/>
      <c r="J660" s="562" t="n"/>
      <c r="K660" s="562" t="n"/>
      <c r="L660" s="562" t="n"/>
      <c r="M660" s="562" t="n"/>
      <c r="N660" s="562" t="n"/>
      <c r="O660" s="562" t="n"/>
      <c r="P660" s="562" t="n"/>
      <c r="Q660" s="562" t="n"/>
      <c r="R660" s="562" t="n"/>
      <c r="S660" s="562" t="n"/>
      <c r="T660" s="562" t="n"/>
      <c r="U660" s="562" t="n"/>
      <c r="V660" s="562" t="n"/>
      <c r="W660" s="562" t="n"/>
      <c r="X660" s="562" t="n"/>
      <c r="Y660" s="562" t="n"/>
      <c r="Z660" s="562" t="n"/>
    </row>
    <row r="661">
      <c r="A661" s="562" t="n"/>
      <c r="B661" s="562" t="n"/>
      <c r="C661" s="577" t="n"/>
      <c r="D661" s="562" t="n"/>
      <c r="E661" s="562" t="n"/>
      <c r="F661" s="562" t="n"/>
      <c r="G661" s="562" t="n"/>
      <c r="H661" s="562" t="n"/>
      <c r="I661" s="562" t="n"/>
      <c r="J661" s="562" t="n"/>
      <c r="K661" s="562" t="n"/>
      <c r="L661" s="562" t="n"/>
      <c r="M661" s="562" t="n"/>
      <c r="N661" s="562" t="n"/>
      <c r="O661" s="562" t="n"/>
      <c r="P661" s="562" t="n"/>
      <c r="Q661" s="562" t="n"/>
      <c r="R661" s="562" t="n"/>
      <c r="S661" s="562" t="n"/>
      <c r="T661" s="562" t="n"/>
      <c r="U661" s="562" t="n"/>
      <c r="V661" s="562" t="n"/>
      <c r="W661" s="562" t="n"/>
      <c r="X661" s="562" t="n"/>
      <c r="Y661" s="562" t="n"/>
      <c r="Z661" s="562" t="n"/>
    </row>
    <row r="662">
      <c r="A662" s="562" t="n"/>
      <c r="B662" s="562" t="n"/>
      <c r="C662" s="577" t="n"/>
      <c r="D662" s="562" t="n"/>
      <c r="E662" s="562" t="n"/>
      <c r="F662" s="562" t="n"/>
      <c r="G662" s="562" t="n"/>
      <c r="H662" s="562" t="n"/>
      <c r="I662" s="562" t="n"/>
      <c r="J662" s="562" t="n"/>
      <c r="K662" s="562" t="n"/>
      <c r="L662" s="562" t="n"/>
      <c r="M662" s="562" t="n"/>
      <c r="N662" s="562" t="n"/>
      <c r="O662" s="562" t="n"/>
      <c r="P662" s="562" t="n"/>
      <c r="Q662" s="562" t="n"/>
      <c r="R662" s="562" t="n"/>
      <c r="S662" s="562" t="n"/>
      <c r="T662" s="562" t="n"/>
      <c r="U662" s="562" t="n"/>
      <c r="V662" s="562" t="n"/>
      <c r="W662" s="562" t="n"/>
      <c r="X662" s="562" t="n"/>
      <c r="Y662" s="562" t="n"/>
      <c r="Z662" s="562" t="n"/>
    </row>
    <row r="663">
      <c r="A663" s="562" t="n"/>
      <c r="B663" s="562" t="n"/>
      <c r="C663" s="577" t="n"/>
      <c r="D663" s="562" t="n"/>
      <c r="E663" s="562" t="n"/>
      <c r="F663" s="562" t="n"/>
      <c r="G663" s="562" t="n"/>
      <c r="H663" s="562" t="n"/>
      <c r="I663" s="562" t="n"/>
      <c r="J663" s="562" t="n"/>
      <c r="K663" s="562" t="n"/>
      <c r="L663" s="562" t="n"/>
      <c r="M663" s="562" t="n"/>
      <c r="N663" s="562" t="n"/>
      <c r="O663" s="562" t="n"/>
      <c r="P663" s="562" t="n"/>
      <c r="Q663" s="562" t="n"/>
      <c r="R663" s="562" t="n"/>
      <c r="S663" s="562" t="n"/>
      <c r="T663" s="562" t="n"/>
      <c r="U663" s="562" t="n"/>
      <c r="V663" s="562" t="n"/>
      <c r="W663" s="562" t="n"/>
      <c r="X663" s="562" t="n"/>
      <c r="Y663" s="562" t="n"/>
      <c r="Z663" s="562" t="n"/>
    </row>
    <row r="664">
      <c r="A664" s="562" t="n"/>
      <c r="B664" s="562" t="n"/>
      <c r="C664" s="577" t="n"/>
      <c r="D664" s="562" t="n"/>
      <c r="E664" s="562" t="n"/>
      <c r="F664" s="562" t="n"/>
      <c r="G664" s="562" t="n"/>
      <c r="H664" s="562" t="n"/>
      <c r="I664" s="562" t="n"/>
      <c r="J664" s="562" t="n"/>
      <c r="K664" s="562" t="n"/>
      <c r="L664" s="562" t="n"/>
      <c r="M664" s="562" t="n"/>
      <c r="N664" s="562" t="n"/>
      <c r="O664" s="562" t="n"/>
      <c r="P664" s="562" t="n"/>
      <c r="Q664" s="562" t="n"/>
      <c r="R664" s="562" t="n"/>
      <c r="S664" s="562" t="n"/>
      <c r="T664" s="562" t="n"/>
      <c r="U664" s="562" t="n"/>
      <c r="V664" s="562" t="n"/>
      <c r="W664" s="562" t="n"/>
      <c r="X664" s="562" t="n"/>
      <c r="Y664" s="562" t="n"/>
      <c r="Z664" s="562" t="n"/>
    </row>
    <row r="665">
      <c r="A665" s="562" t="n"/>
      <c r="B665" s="562" t="n"/>
      <c r="C665" s="577" t="n"/>
      <c r="D665" s="562" t="n"/>
      <c r="E665" s="562" t="n"/>
      <c r="F665" s="562" t="n"/>
      <c r="G665" s="562" t="n"/>
      <c r="H665" s="562" t="n"/>
      <c r="I665" s="562" t="n"/>
      <c r="J665" s="562" t="n"/>
      <c r="K665" s="562" t="n"/>
      <c r="L665" s="562" t="n"/>
      <c r="M665" s="562" t="n"/>
      <c r="N665" s="562" t="n"/>
      <c r="O665" s="562" t="n"/>
      <c r="P665" s="562" t="n"/>
      <c r="Q665" s="562" t="n"/>
      <c r="R665" s="562" t="n"/>
      <c r="S665" s="562" t="n"/>
      <c r="T665" s="562" t="n"/>
      <c r="U665" s="562" t="n"/>
      <c r="V665" s="562" t="n"/>
      <c r="W665" s="562" t="n"/>
      <c r="X665" s="562" t="n"/>
      <c r="Y665" s="562" t="n"/>
      <c r="Z665" s="562" t="n"/>
    </row>
    <row r="666">
      <c r="A666" s="562" t="n"/>
      <c r="B666" s="562" t="n"/>
      <c r="C666" s="577" t="n"/>
      <c r="D666" s="562" t="n"/>
      <c r="E666" s="562" t="n"/>
      <c r="F666" s="562" t="n"/>
      <c r="G666" s="562" t="n"/>
      <c r="H666" s="562" t="n"/>
      <c r="I666" s="562" t="n"/>
      <c r="J666" s="562" t="n"/>
      <c r="K666" s="562" t="n"/>
      <c r="L666" s="562" t="n"/>
      <c r="M666" s="562" t="n"/>
      <c r="N666" s="562" t="n"/>
      <c r="O666" s="562" t="n"/>
      <c r="P666" s="562" t="n"/>
      <c r="Q666" s="562" t="n"/>
      <c r="R666" s="562" t="n"/>
      <c r="S666" s="562" t="n"/>
      <c r="T666" s="562" t="n"/>
      <c r="U666" s="562" t="n"/>
      <c r="V666" s="562" t="n"/>
      <c r="W666" s="562" t="n"/>
      <c r="X666" s="562" t="n"/>
      <c r="Y666" s="562" t="n"/>
      <c r="Z666" s="562" t="n"/>
    </row>
    <row r="667">
      <c r="A667" s="562" t="n"/>
      <c r="B667" s="562" t="n"/>
      <c r="C667" s="577" t="n"/>
      <c r="D667" s="562" t="n"/>
      <c r="E667" s="562" t="n"/>
      <c r="F667" s="562" t="n"/>
      <c r="G667" s="562" t="n"/>
      <c r="H667" s="562" t="n"/>
      <c r="I667" s="562" t="n"/>
      <c r="J667" s="562" t="n"/>
      <c r="K667" s="562" t="n"/>
      <c r="L667" s="562" t="n"/>
      <c r="M667" s="562" t="n"/>
      <c r="N667" s="562" t="n"/>
      <c r="O667" s="562" t="n"/>
      <c r="P667" s="562" t="n"/>
      <c r="Q667" s="562" t="n"/>
      <c r="R667" s="562" t="n"/>
      <c r="S667" s="562" t="n"/>
      <c r="T667" s="562" t="n"/>
      <c r="U667" s="562" t="n"/>
      <c r="V667" s="562" t="n"/>
      <c r="W667" s="562" t="n"/>
      <c r="X667" s="562" t="n"/>
      <c r="Y667" s="562" t="n"/>
      <c r="Z667" s="562" t="n"/>
    </row>
    <row r="668">
      <c r="A668" s="562" t="n"/>
      <c r="B668" s="562" t="n"/>
      <c r="C668" s="577" t="n"/>
      <c r="D668" s="562" t="n"/>
      <c r="E668" s="562" t="n"/>
      <c r="F668" s="562" t="n"/>
      <c r="G668" s="562" t="n"/>
      <c r="H668" s="562" t="n"/>
      <c r="I668" s="562" t="n"/>
      <c r="J668" s="562" t="n"/>
      <c r="K668" s="562" t="n"/>
      <c r="L668" s="562" t="n"/>
      <c r="M668" s="562" t="n"/>
      <c r="N668" s="562" t="n"/>
      <c r="O668" s="562" t="n"/>
      <c r="P668" s="562" t="n"/>
      <c r="Q668" s="562" t="n"/>
      <c r="R668" s="562" t="n"/>
      <c r="S668" s="562" t="n"/>
      <c r="T668" s="562" t="n"/>
      <c r="U668" s="562" t="n"/>
      <c r="V668" s="562" t="n"/>
      <c r="W668" s="562" t="n"/>
      <c r="X668" s="562" t="n"/>
      <c r="Y668" s="562" t="n"/>
      <c r="Z668" s="562" t="n"/>
    </row>
    <row r="669">
      <c r="A669" s="562" t="n"/>
      <c r="B669" s="562" t="n"/>
      <c r="C669" s="577" t="n"/>
      <c r="D669" s="562" t="n"/>
      <c r="E669" s="562" t="n"/>
      <c r="F669" s="562" t="n"/>
      <c r="G669" s="562" t="n"/>
      <c r="H669" s="562" t="n"/>
      <c r="I669" s="562" t="n"/>
      <c r="J669" s="562" t="n"/>
      <c r="K669" s="562" t="n"/>
      <c r="L669" s="562" t="n"/>
      <c r="M669" s="562" t="n"/>
      <c r="N669" s="562" t="n"/>
      <c r="O669" s="562" t="n"/>
      <c r="P669" s="562" t="n"/>
      <c r="Q669" s="562" t="n"/>
      <c r="R669" s="562" t="n"/>
      <c r="S669" s="562" t="n"/>
      <c r="T669" s="562" t="n"/>
      <c r="U669" s="562" t="n"/>
      <c r="V669" s="562" t="n"/>
      <c r="W669" s="562" t="n"/>
      <c r="X669" s="562" t="n"/>
      <c r="Y669" s="562" t="n"/>
      <c r="Z669" s="562" t="n"/>
    </row>
    <row r="670">
      <c r="A670" s="562" t="n"/>
      <c r="B670" s="562" t="n"/>
      <c r="C670" s="577" t="n"/>
      <c r="D670" s="562" t="n"/>
      <c r="E670" s="562" t="n"/>
      <c r="F670" s="562" t="n"/>
      <c r="G670" s="562" t="n"/>
      <c r="H670" s="562" t="n"/>
      <c r="I670" s="562" t="n"/>
      <c r="J670" s="562" t="n"/>
      <c r="K670" s="562" t="n"/>
      <c r="L670" s="562" t="n"/>
      <c r="M670" s="562" t="n"/>
      <c r="N670" s="562" t="n"/>
      <c r="O670" s="562" t="n"/>
      <c r="P670" s="562" t="n"/>
      <c r="Q670" s="562" t="n"/>
      <c r="R670" s="562" t="n"/>
      <c r="S670" s="562" t="n"/>
      <c r="T670" s="562" t="n"/>
      <c r="U670" s="562" t="n"/>
      <c r="V670" s="562" t="n"/>
      <c r="W670" s="562" t="n"/>
      <c r="X670" s="562" t="n"/>
      <c r="Y670" s="562" t="n"/>
      <c r="Z670" s="562" t="n"/>
    </row>
    <row r="671">
      <c r="A671" s="562" t="n"/>
      <c r="B671" s="562" t="n"/>
      <c r="C671" s="577" t="n"/>
      <c r="D671" s="562" t="n"/>
      <c r="E671" s="562" t="n"/>
      <c r="F671" s="562" t="n"/>
      <c r="G671" s="562" t="n"/>
      <c r="H671" s="562" t="n"/>
      <c r="I671" s="562" t="n"/>
      <c r="J671" s="562" t="n"/>
      <c r="K671" s="562" t="n"/>
      <c r="L671" s="562" t="n"/>
      <c r="M671" s="562" t="n"/>
      <c r="N671" s="562" t="n"/>
      <c r="O671" s="562" t="n"/>
      <c r="P671" s="562" t="n"/>
      <c r="Q671" s="562" t="n"/>
      <c r="R671" s="562" t="n"/>
      <c r="S671" s="562" t="n"/>
      <c r="T671" s="562" t="n"/>
      <c r="U671" s="562" t="n"/>
      <c r="V671" s="562" t="n"/>
      <c r="W671" s="562" t="n"/>
      <c r="X671" s="562" t="n"/>
      <c r="Y671" s="562" t="n"/>
      <c r="Z671" s="562" t="n"/>
    </row>
    <row r="672">
      <c r="A672" s="562" t="n"/>
      <c r="B672" s="562" t="n"/>
      <c r="C672" s="577" t="n"/>
      <c r="D672" s="562" t="n"/>
      <c r="E672" s="562" t="n"/>
      <c r="F672" s="562" t="n"/>
      <c r="G672" s="562" t="n"/>
      <c r="H672" s="562" t="n"/>
      <c r="I672" s="562" t="n"/>
      <c r="J672" s="562" t="n"/>
      <c r="K672" s="562" t="n"/>
      <c r="L672" s="562" t="n"/>
      <c r="M672" s="562" t="n"/>
      <c r="N672" s="562" t="n"/>
      <c r="O672" s="562" t="n"/>
      <c r="P672" s="562" t="n"/>
      <c r="Q672" s="562" t="n"/>
      <c r="R672" s="562" t="n"/>
      <c r="S672" s="562" t="n"/>
      <c r="T672" s="562" t="n"/>
      <c r="U672" s="562" t="n"/>
      <c r="V672" s="562" t="n"/>
      <c r="W672" s="562" t="n"/>
      <c r="X672" s="562" t="n"/>
      <c r="Y672" s="562" t="n"/>
      <c r="Z672" s="562" t="n"/>
    </row>
    <row r="673">
      <c r="A673" s="562" t="n"/>
      <c r="B673" s="562" t="n"/>
      <c r="C673" s="577" t="n"/>
      <c r="D673" s="562" t="n"/>
      <c r="E673" s="562" t="n"/>
      <c r="F673" s="562" t="n"/>
      <c r="G673" s="562" t="n"/>
      <c r="H673" s="562" t="n"/>
      <c r="I673" s="562" t="n"/>
      <c r="J673" s="562" t="n"/>
      <c r="K673" s="562" t="n"/>
      <c r="L673" s="562" t="n"/>
      <c r="M673" s="562" t="n"/>
      <c r="N673" s="562" t="n"/>
      <c r="O673" s="562" t="n"/>
      <c r="P673" s="562" t="n"/>
      <c r="Q673" s="562" t="n"/>
      <c r="R673" s="562" t="n"/>
      <c r="S673" s="562" t="n"/>
      <c r="T673" s="562" t="n"/>
      <c r="U673" s="562" t="n"/>
      <c r="V673" s="562" t="n"/>
      <c r="W673" s="562" t="n"/>
      <c r="X673" s="562" t="n"/>
      <c r="Y673" s="562" t="n"/>
      <c r="Z673" s="562" t="n"/>
    </row>
    <row r="674">
      <c r="A674" s="562" t="n"/>
      <c r="B674" s="562" t="n"/>
      <c r="C674" s="577" t="n"/>
      <c r="D674" s="562" t="n"/>
      <c r="E674" s="562" t="n"/>
      <c r="F674" s="562" t="n"/>
      <c r="G674" s="562" t="n"/>
      <c r="H674" s="562" t="n"/>
      <c r="I674" s="562" t="n"/>
      <c r="J674" s="562" t="n"/>
      <c r="K674" s="562" t="n"/>
      <c r="L674" s="562" t="n"/>
      <c r="M674" s="562" t="n"/>
      <c r="N674" s="562" t="n"/>
      <c r="O674" s="562" t="n"/>
      <c r="P674" s="562" t="n"/>
      <c r="Q674" s="562" t="n"/>
      <c r="R674" s="562" t="n"/>
      <c r="S674" s="562" t="n"/>
      <c r="T674" s="562" t="n"/>
      <c r="U674" s="562" t="n"/>
      <c r="V674" s="562" t="n"/>
      <c r="W674" s="562" t="n"/>
      <c r="X674" s="562" t="n"/>
      <c r="Y674" s="562" t="n"/>
      <c r="Z674" s="562" t="n"/>
    </row>
    <row r="675">
      <c r="A675" s="562" t="n"/>
      <c r="B675" s="562" t="n"/>
      <c r="C675" s="577" t="n"/>
      <c r="D675" s="562" t="n"/>
      <c r="E675" s="562" t="n"/>
      <c r="F675" s="562" t="n"/>
      <c r="G675" s="562" t="n"/>
      <c r="H675" s="562" t="n"/>
      <c r="I675" s="562" t="n"/>
      <c r="J675" s="562" t="n"/>
      <c r="K675" s="562" t="n"/>
      <c r="L675" s="562" t="n"/>
      <c r="M675" s="562" t="n"/>
      <c r="N675" s="562" t="n"/>
      <c r="O675" s="562" t="n"/>
      <c r="P675" s="562" t="n"/>
      <c r="Q675" s="562" t="n"/>
      <c r="R675" s="562" t="n"/>
      <c r="S675" s="562" t="n"/>
      <c r="T675" s="562" t="n"/>
      <c r="U675" s="562" t="n"/>
      <c r="V675" s="562" t="n"/>
      <c r="W675" s="562" t="n"/>
      <c r="X675" s="562" t="n"/>
      <c r="Y675" s="562" t="n"/>
      <c r="Z675" s="562" t="n"/>
    </row>
    <row r="676">
      <c r="A676" s="562" t="n"/>
      <c r="B676" s="562" t="n"/>
      <c r="C676" s="577" t="n"/>
      <c r="D676" s="562" t="n"/>
      <c r="E676" s="562" t="n"/>
      <c r="F676" s="562" t="n"/>
      <c r="G676" s="562" t="n"/>
      <c r="H676" s="562" t="n"/>
      <c r="I676" s="562" t="n"/>
      <c r="J676" s="562" t="n"/>
      <c r="K676" s="562" t="n"/>
      <c r="L676" s="562" t="n"/>
      <c r="M676" s="562" t="n"/>
      <c r="N676" s="562" t="n"/>
      <c r="O676" s="562" t="n"/>
      <c r="P676" s="562" t="n"/>
      <c r="Q676" s="562" t="n"/>
      <c r="R676" s="562" t="n"/>
      <c r="S676" s="562" t="n"/>
      <c r="T676" s="562" t="n"/>
      <c r="U676" s="562" t="n"/>
      <c r="V676" s="562" t="n"/>
      <c r="W676" s="562" t="n"/>
      <c r="X676" s="562" t="n"/>
      <c r="Y676" s="562" t="n"/>
      <c r="Z676" s="562" t="n"/>
    </row>
    <row r="677">
      <c r="A677" s="562" t="n"/>
      <c r="B677" s="562" t="n"/>
      <c r="C677" s="577" t="n"/>
      <c r="D677" s="562" t="n"/>
      <c r="E677" s="562" t="n"/>
      <c r="F677" s="562" t="n"/>
      <c r="G677" s="562" t="n"/>
      <c r="H677" s="562" t="n"/>
      <c r="I677" s="562" t="n"/>
      <c r="J677" s="562" t="n"/>
      <c r="K677" s="562" t="n"/>
      <c r="L677" s="562" t="n"/>
      <c r="M677" s="562" t="n"/>
      <c r="N677" s="562" t="n"/>
      <c r="O677" s="562" t="n"/>
      <c r="P677" s="562" t="n"/>
      <c r="Q677" s="562" t="n"/>
      <c r="R677" s="562" t="n"/>
      <c r="S677" s="562" t="n"/>
      <c r="T677" s="562" t="n"/>
      <c r="U677" s="562" t="n"/>
      <c r="V677" s="562" t="n"/>
      <c r="W677" s="562" t="n"/>
      <c r="X677" s="562" t="n"/>
      <c r="Y677" s="562" t="n"/>
      <c r="Z677" s="562" t="n"/>
    </row>
    <row r="678">
      <c r="A678" s="562" t="n"/>
      <c r="B678" s="562" t="n"/>
      <c r="C678" s="577" t="n"/>
      <c r="D678" s="562" t="n"/>
      <c r="E678" s="562" t="n"/>
      <c r="F678" s="562" t="n"/>
      <c r="G678" s="562" t="n"/>
      <c r="H678" s="562" t="n"/>
      <c r="I678" s="562" t="n"/>
      <c r="J678" s="562" t="n"/>
      <c r="K678" s="562" t="n"/>
      <c r="L678" s="562" t="n"/>
      <c r="M678" s="562" t="n"/>
      <c r="N678" s="562" t="n"/>
      <c r="O678" s="562" t="n"/>
      <c r="P678" s="562" t="n"/>
      <c r="Q678" s="562" t="n"/>
      <c r="R678" s="562" t="n"/>
      <c r="S678" s="562" t="n"/>
      <c r="T678" s="562" t="n"/>
      <c r="U678" s="562" t="n"/>
      <c r="V678" s="562" t="n"/>
      <c r="W678" s="562" t="n"/>
      <c r="X678" s="562" t="n"/>
      <c r="Y678" s="562" t="n"/>
      <c r="Z678" s="562" t="n"/>
    </row>
    <row r="679">
      <c r="A679" s="562" t="n"/>
      <c r="B679" s="562" t="n"/>
      <c r="C679" s="577" t="n"/>
      <c r="D679" s="562" t="n"/>
      <c r="E679" s="562" t="n"/>
      <c r="F679" s="562" t="n"/>
      <c r="G679" s="562" t="n"/>
      <c r="H679" s="562" t="n"/>
      <c r="I679" s="562" t="n"/>
      <c r="J679" s="562" t="n"/>
      <c r="K679" s="562" t="n"/>
      <c r="L679" s="562" t="n"/>
      <c r="M679" s="562" t="n"/>
      <c r="N679" s="562" t="n"/>
      <c r="O679" s="562" t="n"/>
      <c r="P679" s="562" t="n"/>
      <c r="Q679" s="562" t="n"/>
      <c r="R679" s="562" t="n"/>
      <c r="S679" s="562" t="n"/>
      <c r="T679" s="562" t="n"/>
      <c r="U679" s="562" t="n"/>
      <c r="V679" s="562" t="n"/>
      <c r="W679" s="562" t="n"/>
      <c r="X679" s="562" t="n"/>
      <c r="Y679" s="562" t="n"/>
      <c r="Z679" s="562" t="n"/>
    </row>
    <row r="680">
      <c r="A680" s="562" t="n"/>
      <c r="B680" s="562" t="n"/>
      <c r="C680" s="577" t="n"/>
      <c r="D680" s="562" t="n"/>
      <c r="E680" s="562" t="n"/>
      <c r="F680" s="562" t="n"/>
      <c r="G680" s="562" t="n"/>
      <c r="H680" s="562" t="n"/>
      <c r="I680" s="562" t="n"/>
      <c r="J680" s="562" t="n"/>
      <c r="K680" s="562" t="n"/>
      <c r="L680" s="562" t="n"/>
      <c r="M680" s="562" t="n"/>
      <c r="N680" s="562" t="n"/>
      <c r="O680" s="562" t="n"/>
      <c r="P680" s="562" t="n"/>
      <c r="Q680" s="562" t="n"/>
      <c r="R680" s="562" t="n"/>
      <c r="S680" s="562" t="n"/>
      <c r="T680" s="562" t="n"/>
      <c r="U680" s="562" t="n"/>
      <c r="V680" s="562" t="n"/>
      <c r="W680" s="562" t="n"/>
      <c r="X680" s="562" t="n"/>
      <c r="Y680" s="562" t="n"/>
      <c r="Z680" s="562" t="n"/>
    </row>
    <row r="681">
      <c r="A681" s="562" t="n"/>
      <c r="B681" s="562" t="n"/>
      <c r="C681" s="577" t="n"/>
      <c r="D681" s="562" t="n"/>
      <c r="E681" s="562" t="n"/>
      <c r="F681" s="562" t="n"/>
      <c r="G681" s="562" t="n"/>
      <c r="H681" s="562" t="n"/>
      <c r="I681" s="562" t="n"/>
      <c r="J681" s="562" t="n"/>
      <c r="K681" s="562" t="n"/>
      <c r="L681" s="562" t="n"/>
      <c r="M681" s="562" t="n"/>
      <c r="N681" s="562" t="n"/>
      <c r="O681" s="562" t="n"/>
      <c r="P681" s="562" t="n"/>
      <c r="Q681" s="562" t="n"/>
      <c r="R681" s="562" t="n"/>
      <c r="S681" s="562" t="n"/>
      <c r="T681" s="562" t="n"/>
      <c r="U681" s="562" t="n"/>
      <c r="V681" s="562" t="n"/>
      <c r="W681" s="562" t="n"/>
      <c r="X681" s="562" t="n"/>
      <c r="Y681" s="562" t="n"/>
      <c r="Z681" s="562" t="n"/>
    </row>
    <row r="682">
      <c r="A682" s="562" t="n"/>
      <c r="B682" s="562" t="n"/>
      <c r="C682" s="577" t="n"/>
      <c r="D682" s="562" t="n"/>
      <c r="E682" s="562" t="n"/>
      <c r="F682" s="562" t="n"/>
      <c r="G682" s="562" t="n"/>
      <c r="H682" s="562" t="n"/>
      <c r="I682" s="562" t="n"/>
      <c r="J682" s="562" t="n"/>
      <c r="K682" s="562" t="n"/>
      <c r="L682" s="562" t="n"/>
      <c r="M682" s="562" t="n"/>
      <c r="N682" s="562" t="n"/>
      <c r="O682" s="562" t="n"/>
      <c r="P682" s="562" t="n"/>
      <c r="Q682" s="562" t="n"/>
      <c r="R682" s="562" t="n"/>
      <c r="S682" s="562" t="n"/>
      <c r="T682" s="562" t="n"/>
      <c r="U682" s="562" t="n"/>
      <c r="V682" s="562" t="n"/>
      <c r="W682" s="562" t="n"/>
      <c r="X682" s="562" t="n"/>
      <c r="Y682" s="562" t="n"/>
      <c r="Z682" s="562" t="n"/>
    </row>
    <row r="683">
      <c r="A683" s="562" t="n"/>
      <c r="B683" s="562" t="n"/>
      <c r="C683" s="577" t="n"/>
      <c r="D683" s="562" t="n"/>
      <c r="E683" s="562" t="n"/>
      <c r="F683" s="562" t="n"/>
      <c r="G683" s="562" t="n"/>
      <c r="H683" s="562" t="n"/>
      <c r="I683" s="562" t="n"/>
      <c r="J683" s="562" t="n"/>
      <c r="K683" s="562" t="n"/>
      <c r="L683" s="562" t="n"/>
      <c r="M683" s="562" t="n"/>
      <c r="N683" s="562" t="n"/>
      <c r="O683" s="562" t="n"/>
      <c r="P683" s="562" t="n"/>
      <c r="Q683" s="562" t="n"/>
      <c r="R683" s="562" t="n"/>
      <c r="S683" s="562" t="n"/>
      <c r="T683" s="562" t="n"/>
      <c r="U683" s="562" t="n"/>
      <c r="V683" s="562" t="n"/>
      <c r="W683" s="562" t="n"/>
      <c r="X683" s="562" t="n"/>
      <c r="Y683" s="562" t="n"/>
      <c r="Z683" s="562" t="n"/>
    </row>
    <row r="684">
      <c r="A684" s="562" t="n"/>
      <c r="B684" s="562" t="n"/>
      <c r="C684" s="577" t="n"/>
      <c r="D684" s="562" t="n"/>
      <c r="E684" s="562" t="n"/>
      <c r="F684" s="562" t="n"/>
      <c r="G684" s="562" t="n"/>
      <c r="H684" s="562" t="n"/>
      <c r="I684" s="562" t="n"/>
      <c r="J684" s="562" t="n"/>
      <c r="K684" s="562" t="n"/>
      <c r="L684" s="562" t="n"/>
      <c r="M684" s="562" t="n"/>
      <c r="N684" s="562" t="n"/>
      <c r="O684" s="562" t="n"/>
      <c r="P684" s="562" t="n"/>
      <c r="Q684" s="562" t="n"/>
      <c r="R684" s="562" t="n"/>
      <c r="S684" s="562" t="n"/>
      <c r="T684" s="562" t="n"/>
      <c r="U684" s="562" t="n"/>
      <c r="V684" s="562" t="n"/>
      <c r="W684" s="562" t="n"/>
      <c r="X684" s="562" t="n"/>
      <c r="Y684" s="562" t="n"/>
      <c r="Z684" s="562" t="n"/>
    </row>
    <row r="685">
      <c r="A685" s="562" t="n"/>
      <c r="B685" s="562" t="n"/>
      <c r="C685" s="577" t="n"/>
      <c r="D685" s="562" t="n"/>
      <c r="E685" s="562" t="n"/>
      <c r="F685" s="562" t="n"/>
      <c r="G685" s="562" t="n"/>
      <c r="H685" s="562" t="n"/>
      <c r="I685" s="562" t="n"/>
      <c r="J685" s="562" t="n"/>
      <c r="K685" s="562" t="n"/>
      <c r="L685" s="562" t="n"/>
      <c r="M685" s="562" t="n"/>
      <c r="N685" s="562" t="n"/>
      <c r="O685" s="562" t="n"/>
      <c r="P685" s="562" t="n"/>
      <c r="Q685" s="562" t="n"/>
      <c r="R685" s="562" t="n"/>
      <c r="S685" s="562" t="n"/>
      <c r="T685" s="562" t="n"/>
      <c r="U685" s="562" t="n"/>
      <c r="V685" s="562" t="n"/>
      <c r="W685" s="562" t="n"/>
      <c r="X685" s="562" t="n"/>
      <c r="Y685" s="562" t="n"/>
      <c r="Z685" s="562" t="n"/>
    </row>
    <row r="686">
      <c r="A686" s="562" t="n"/>
      <c r="B686" s="562" t="n"/>
      <c r="C686" s="577" t="n"/>
      <c r="D686" s="562" t="n"/>
      <c r="E686" s="562" t="n"/>
      <c r="F686" s="562" t="n"/>
      <c r="G686" s="562" t="n"/>
      <c r="H686" s="562" t="n"/>
      <c r="I686" s="562" t="n"/>
      <c r="J686" s="562" t="n"/>
      <c r="K686" s="562" t="n"/>
      <c r="L686" s="562" t="n"/>
      <c r="M686" s="562" t="n"/>
      <c r="N686" s="562" t="n"/>
      <c r="O686" s="562" t="n"/>
      <c r="P686" s="562" t="n"/>
      <c r="Q686" s="562" t="n"/>
      <c r="R686" s="562" t="n"/>
      <c r="S686" s="562" t="n"/>
      <c r="T686" s="562" t="n"/>
      <c r="U686" s="562" t="n"/>
      <c r="V686" s="562" t="n"/>
      <c r="W686" s="562" t="n"/>
      <c r="X686" s="562" t="n"/>
      <c r="Y686" s="562" t="n"/>
      <c r="Z686" s="562" t="n"/>
    </row>
    <row r="687">
      <c r="A687" s="562" t="n"/>
      <c r="B687" s="562" t="n"/>
      <c r="C687" s="577" t="n"/>
      <c r="D687" s="562" t="n"/>
      <c r="E687" s="562" t="n"/>
      <c r="F687" s="562" t="n"/>
      <c r="G687" s="562" t="n"/>
      <c r="H687" s="562" t="n"/>
      <c r="I687" s="562" t="n"/>
      <c r="J687" s="562" t="n"/>
      <c r="K687" s="562" t="n"/>
      <c r="L687" s="562" t="n"/>
      <c r="M687" s="562" t="n"/>
      <c r="N687" s="562" t="n"/>
      <c r="O687" s="562" t="n"/>
      <c r="P687" s="562" t="n"/>
      <c r="Q687" s="562" t="n"/>
      <c r="R687" s="562" t="n"/>
      <c r="S687" s="562" t="n"/>
      <c r="T687" s="562" t="n"/>
      <c r="U687" s="562" t="n"/>
      <c r="V687" s="562" t="n"/>
      <c r="W687" s="562" t="n"/>
      <c r="X687" s="562" t="n"/>
      <c r="Y687" s="562" t="n"/>
      <c r="Z687" s="562" t="n"/>
    </row>
    <row r="688">
      <c r="A688" s="562" t="n"/>
      <c r="B688" s="562" t="n"/>
      <c r="C688" s="577" t="n"/>
      <c r="D688" s="562" t="n"/>
      <c r="E688" s="562" t="n"/>
      <c r="F688" s="562" t="n"/>
      <c r="G688" s="562" t="n"/>
      <c r="H688" s="562" t="n"/>
      <c r="I688" s="562" t="n"/>
      <c r="J688" s="562" t="n"/>
      <c r="K688" s="562" t="n"/>
      <c r="L688" s="562" t="n"/>
      <c r="M688" s="562" t="n"/>
      <c r="N688" s="562" t="n"/>
      <c r="O688" s="562" t="n"/>
      <c r="P688" s="562" t="n"/>
      <c r="Q688" s="562" t="n"/>
      <c r="R688" s="562" t="n"/>
      <c r="S688" s="562" t="n"/>
      <c r="T688" s="562" t="n"/>
      <c r="U688" s="562" t="n"/>
      <c r="V688" s="562" t="n"/>
      <c r="W688" s="562" t="n"/>
      <c r="X688" s="562" t="n"/>
      <c r="Y688" s="562" t="n"/>
      <c r="Z688" s="562" t="n"/>
    </row>
    <row r="689">
      <c r="A689" s="562" t="n"/>
      <c r="B689" s="562" t="n"/>
      <c r="C689" s="577" t="n"/>
      <c r="D689" s="562" t="n"/>
      <c r="E689" s="562" t="n"/>
      <c r="F689" s="562" t="n"/>
      <c r="G689" s="562" t="n"/>
      <c r="H689" s="562" t="n"/>
      <c r="I689" s="562" t="n"/>
      <c r="J689" s="562" t="n"/>
      <c r="K689" s="562" t="n"/>
      <c r="L689" s="562" t="n"/>
      <c r="M689" s="562" t="n"/>
      <c r="N689" s="562" t="n"/>
      <c r="O689" s="562" t="n"/>
      <c r="P689" s="562" t="n"/>
      <c r="Q689" s="562" t="n"/>
      <c r="R689" s="562" t="n"/>
      <c r="S689" s="562" t="n"/>
      <c r="T689" s="562" t="n"/>
      <c r="U689" s="562" t="n"/>
      <c r="V689" s="562" t="n"/>
      <c r="W689" s="562" t="n"/>
      <c r="X689" s="562" t="n"/>
      <c r="Y689" s="562" t="n"/>
      <c r="Z689" s="562" t="n"/>
    </row>
    <row r="690">
      <c r="A690" s="562" t="n"/>
      <c r="B690" s="562" t="n"/>
      <c r="C690" s="577" t="n"/>
      <c r="D690" s="562" t="n"/>
      <c r="E690" s="562" t="n"/>
      <c r="F690" s="562" t="n"/>
      <c r="G690" s="562" t="n"/>
      <c r="H690" s="562" t="n"/>
      <c r="I690" s="562" t="n"/>
      <c r="J690" s="562" t="n"/>
      <c r="K690" s="562" t="n"/>
      <c r="L690" s="562" t="n"/>
      <c r="M690" s="562" t="n"/>
      <c r="N690" s="562" t="n"/>
      <c r="O690" s="562" t="n"/>
      <c r="P690" s="562" t="n"/>
      <c r="Q690" s="562" t="n"/>
      <c r="R690" s="562" t="n"/>
      <c r="S690" s="562" t="n"/>
      <c r="T690" s="562" t="n"/>
      <c r="U690" s="562" t="n"/>
      <c r="V690" s="562" t="n"/>
      <c r="W690" s="562" t="n"/>
      <c r="X690" s="562" t="n"/>
      <c r="Y690" s="562" t="n"/>
      <c r="Z690" s="562" t="n"/>
    </row>
    <row r="691">
      <c r="A691" s="562" t="n"/>
      <c r="B691" s="562" t="n"/>
      <c r="C691" s="577" t="n"/>
      <c r="D691" s="562" t="n"/>
      <c r="E691" s="562" t="n"/>
      <c r="F691" s="562" t="n"/>
      <c r="G691" s="562" t="n"/>
      <c r="H691" s="562" t="n"/>
      <c r="I691" s="562" t="n"/>
      <c r="J691" s="562" t="n"/>
      <c r="K691" s="562" t="n"/>
      <c r="L691" s="562" t="n"/>
      <c r="M691" s="562" t="n"/>
      <c r="N691" s="562" t="n"/>
      <c r="O691" s="562" t="n"/>
      <c r="P691" s="562" t="n"/>
      <c r="Q691" s="562" t="n"/>
      <c r="R691" s="562" t="n"/>
      <c r="S691" s="562" t="n"/>
      <c r="T691" s="562" t="n"/>
      <c r="U691" s="562" t="n"/>
      <c r="V691" s="562" t="n"/>
      <c r="W691" s="562" t="n"/>
      <c r="X691" s="562" t="n"/>
      <c r="Y691" s="562" t="n"/>
      <c r="Z691" s="562" t="n"/>
    </row>
    <row r="692">
      <c r="A692" s="562" t="n"/>
      <c r="B692" s="562" t="n"/>
      <c r="C692" s="577" t="n"/>
      <c r="D692" s="562" t="n"/>
      <c r="E692" s="562" t="n"/>
      <c r="F692" s="562" t="n"/>
      <c r="G692" s="562" t="n"/>
      <c r="H692" s="562" t="n"/>
      <c r="I692" s="562" t="n"/>
      <c r="J692" s="562" t="n"/>
      <c r="K692" s="562" t="n"/>
      <c r="L692" s="562" t="n"/>
      <c r="M692" s="562" t="n"/>
      <c r="N692" s="562" t="n"/>
      <c r="O692" s="562" t="n"/>
      <c r="P692" s="562" t="n"/>
      <c r="Q692" s="562" t="n"/>
      <c r="R692" s="562" t="n"/>
      <c r="S692" s="562" t="n"/>
      <c r="T692" s="562" t="n"/>
      <c r="U692" s="562" t="n"/>
      <c r="V692" s="562" t="n"/>
      <c r="W692" s="562" t="n"/>
      <c r="X692" s="562" t="n"/>
      <c r="Y692" s="562" t="n"/>
      <c r="Z692" s="562" t="n"/>
    </row>
    <row r="693">
      <c r="A693" s="562" t="n"/>
      <c r="B693" s="562" t="n"/>
      <c r="C693" s="577" t="n"/>
      <c r="D693" s="562" t="n"/>
      <c r="E693" s="562" t="n"/>
      <c r="F693" s="562" t="n"/>
      <c r="G693" s="562" t="n"/>
      <c r="H693" s="562" t="n"/>
      <c r="I693" s="562" t="n"/>
      <c r="J693" s="562" t="n"/>
      <c r="K693" s="562" t="n"/>
      <c r="L693" s="562" t="n"/>
      <c r="M693" s="562" t="n"/>
      <c r="N693" s="562" t="n"/>
      <c r="O693" s="562" t="n"/>
      <c r="P693" s="562" t="n"/>
      <c r="Q693" s="562" t="n"/>
      <c r="R693" s="562" t="n"/>
      <c r="S693" s="562" t="n"/>
      <c r="T693" s="562" t="n"/>
      <c r="U693" s="562" t="n"/>
      <c r="V693" s="562" t="n"/>
      <c r="W693" s="562" t="n"/>
      <c r="X693" s="562" t="n"/>
      <c r="Y693" s="562" t="n"/>
      <c r="Z693" s="562" t="n"/>
    </row>
    <row r="694">
      <c r="A694" s="562" t="n"/>
      <c r="B694" s="562" t="n"/>
      <c r="C694" s="577" t="n"/>
      <c r="D694" s="562" t="n"/>
      <c r="E694" s="562" t="n"/>
      <c r="F694" s="562" t="n"/>
      <c r="G694" s="562" t="n"/>
      <c r="H694" s="562" t="n"/>
      <c r="I694" s="562" t="n"/>
      <c r="J694" s="562" t="n"/>
      <c r="K694" s="562" t="n"/>
      <c r="L694" s="562" t="n"/>
      <c r="M694" s="562" t="n"/>
      <c r="N694" s="562" t="n"/>
      <c r="O694" s="562" t="n"/>
      <c r="P694" s="562" t="n"/>
      <c r="Q694" s="562" t="n"/>
      <c r="R694" s="562" t="n"/>
      <c r="S694" s="562" t="n"/>
      <c r="T694" s="562" t="n"/>
      <c r="U694" s="562" t="n"/>
      <c r="V694" s="562" t="n"/>
      <c r="W694" s="562" t="n"/>
      <c r="X694" s="562" t="n"/>
      <c r="Y694" s="562" t="n"/>
      <c r="Z694" s="562" t="n"/>
    </row>
    <row r="695">
      <c r="A695" s="562" t="n"/>
      <c r="B695" s="562" t="n"/>
      <c r="C695" s="577" t="n"/>
      <c r="D695" s="562" t="n"/>
      <c r="E695" s="562" t="n"/>
      <c r="F695" s="562" t="n"/>
      <c r="G695" s="562" t="n"/>
      <c r="H695" s="562" t="n"/>
      <c r="I695" s="562" t="n"/>
      <c r="J695" s="562" t="n"/>
      <c r="K695" s="562" t="n"/>
      <c r="L695" s="562" t="n"/>
      <c r="M695" s="562" t="n"/>
      <c r="N695" s="562" t="n"/>
      <c r="O695" s="562" t="n"/>
      <c r="P695" s="562" t="n"/>
      <c r="Q695" s="562" t="n"/>
      <c r="R695" s="562" t="n"/>
      <c r="S695" s="562" t="n"/>
      <c r="T695" s="562" t="n"/>
      <c r="U695" s="562" t="n"/>
      <c r="V695" s="562" t="n"/>
      <c r="W695" s="562" t="n"/>
      <c r="X695" s="562" t="n"/>
      <c r="Y695" s="562" t="n"/>
      <c r="Z695" s="562" t="n"/>
    </row>
    <row r="696">
      <c r="A696" s="562" t="n"/>
      <c r="B696" s="562" t="n"/>
      <c r="C696" s="577" t="n"/>
      <c r="D696" s="562" t="n"/>
      <c r="E696" s="562" t="n"/>
      <c r="F696" s="562" t="n"/>
      <c r="G696" s="562" t="n"/>
      <c r="H696" s="562" t="n"/>
      <c r="I696" s="562" t="n"/>
      <c r="J696" s="562" t="n"/>
      <c r="K696" s="562" t="n"/>
      <c r="L696" s="562" t="n"/>
      <c r="M696" s="562" t="n"/>
      <c r="N696" s="562" t="n"/>
      <c r="O696" s="562" t="n"/>
      <c r="P696" s="562" t="n"/>
      <c r="Q696" s="562" t="n"/>
      <c r="R696" s="562" t="n"/>
      <c r="S696" s="562" t="n"/>
      <c r="T696" s="562" t="n"/>
      <c r="U696" s="562" t="n"/>
      <c r="V696" s="562" t="n"/>
      <c r="W696" s="562" t="n"/>
      <c r="X696" s="562" t="n"/>
      <c r="Y696" s="562" t="n"/>
      <c r="Z696" s="562" t="n"/>
    </row>
    <row r="697">
      <c r="A697" s="562" t="n"/>
      <c r="B697" s="562" t="n"/>
      <c r="C697" s="577" t="n"/>
      <c r="D697" s="562" t="n"/>
      <c r="E697" s="562" t="n"/>
      <c r="F697" s="562" t="n"/>
      <c r="G697" s="562" t="n"/>
      <c r="H697" s="562" t="n"/>
      <c r="I697" s="562" t="n"/>
      <c r="J697" s="562" t="n"/>
      <c r="K697" s="562" t="n"/>
      <c r="L697" s="562" t="n"/>
      <c r="M697" s="562" t="n"/>
      <c r="N697" s="562" t="n"/>
      <c r="O697" s="562" t="n"/>
      <c r="P697" s="562" t="n"/>
      <c r="Q697" s="562" t="n"/>
      <c r="R697" s="562" t="n"/>
      <c r="S697" s="562" t="n"/>
      <c r="T697" s="562" t="n"/>
      <c r="U697" s="562" t="n"/>
      <c r="V697" s="562" t="n"/>
      <c r="W697" s="562" t="n"/>
      <c r="X697" s="562" t="n"/>
      <c r="Y697" s="562" t="n"/>
      <c r="Z697" s="562" t="n"/>
    </row>
    <row r="698">
      <c r="A698" s="562" t="n"/>
      <c r="B698" s="562" t="n"/>
      <c r="C698" s="577" t="n"/>
      <c r="D698" s="562" t="n"/>
      <c r="E698" s="562" t="n"/>
      <c r="F698" s="562" t="n"/>
      <c r="G698" s="562" t="n"/>
      <c r="H698" s="562" t="n"/>
      <c r="I698" s="562" t="n"/>
      <c r="J698" s="562" t="n"/>
      <c r="K698" s="562" t="n"/>
      <c r="L698" s="562" t="n"/>
      <c r="M698" s="562" t="n"/>
      <c r="N698" s="562" t="n"/>
      <c r="O698" s="562" t="n"/>
      <c r="P698" s="562" t="n"/>
      <c r="Q698" s="562" t="n"/>
      <c r="R698" s="562" t="n"/>
      <c r="S698" s="562" t="n"/>
      <c r="T698" s="562" t="n"/>
      <c r="U698" s="562" t="n"/>
      <c r="V698" s="562" t="n"/>
      <c r="W698" s="562" t="n"/>
      <c r="X698" s="562" t="n"/>
      <c r="Y698" s="562" t="n"/>
      <c r="Z698" s="562" t="n"/>
    </row>
    <row r="699">
      <c r="A699" s="562" t="n"/>
      <c r="B699" s="562" t="n"/>
      <c r="C699" s="577" t="n"/>
      <c r="D699" s="562" t="n"/>
      <c r="E699" s="562" t="n"/>
      <c r="F699" s="562" t="n"/>
      <c r="G699" s="562" t="n"/>
      <c r="H699" s="562" t="n"/>
      <c r="I699" s="562" t="n"/>
      <c r="J699" s="562" t="n"/>
      <c r="K699" s="562" t="n"/>
      <c r="L699" s="562" t="n"/>
      <c r="M699" s="562" t="n"/>
      <c r="N699" s="562" t="n"/>
      <c r="O699" s="562" t="n"/>
      <c r="P699" s="562" t="n"/>
      <c r="Q699" s="562" t="n"/>
      <c r="R699" s="562" t="n"/>
      <c r="S699" s="562" t="n"/>
      <c r="T699" s="562" t="n"/>
      <c r="U699" s="562" t="n"/>
      <c r="V699" s="562" t="n"/>
      <c r="W699" s="562" t="n"/>
      <c r="X699" s="562" t="n"/>
      <c r="Y699" s="562" t="n"/>
      <c r="Z699" s="562" t="n"/>
    </row>
    <row r="700">
      <c r="A700" s="562" t="n"/>
      <c r="B700" s="562" t="n"/>
      <c r="C700" s="577" t="n"/>
      <c r="D700" s="562" t="n"/>
      <c r="E700" s="562" t="n"/>
      <c r="F700" s="562" t="n"/>
      <c r="G700" s="562" t="n"/>
      <c r="H700" s="562" t="n"/>
      <c r="I700" s="562" t="n"/>
      <c r="J700" s="562" t="n"/>
      <c r="K700" s="562" t="n"/>
      <c r="L700" s="562" t="n"/>
      <c r="M700" s="562" t="n"/>
      <c r="N700" s="562" t="n"/>
      <c r="O700" s="562" t="n"/>
      <c r="P700" s="562" t="n"/>
      <c r="Q700" s="562" t="n"/>
      <c r="R700" s="562" t="n"/>
      <c r="S700" s="562" t="n"/>
      <c r="T700" s="562" t="n"/>
      <c r="U700" s="562" t="n"/>
      <c r="V700" s="562" t="n"/>
      <c r="W700" s="562" t="n"/>
      <c r="X700" s="562" t="n"/>
      <c r="Y700" s="562" t="n"/>
      <c r="Z700" s="562" t="n"/>
    </row>
    <row r="701">
      <c r="A701" s="562" t="n"/>
      <c r="B701" s="562" t="n"/>
      <c r="C701" s="577" t="n"/>
      <c r="D701" s="562" t="n"/>
      <c r="E701" s="562" t="n"/>
      <c r="F701" s="562" t="n"/>
      <c r="G701" s="562" t="n"/>
      <c r="H701" s="562" t="n"/>
      <c r="I701" s="562" t="n"/>
      <c r="J701" s="562" t="n"/>
      <c r="K701" s="562" t="n"/>
      <c r="L701" s="562" t="n"/>
      <c r="M701" s="562" t="n"/>
      <c r="N701" s="562" t="n"/>
      <c r="O701" s="562" t="n"/>
      <c r="P701" s="562" t="n"/>
      <c r="Q701" s="562" t="n"/>
      <c r="R701" s="562" t="n"/>
      <c r="S701" s="562" t="n"/>
      <c r="T701" s="562" t="n"/>
      <c r="U701" s="562" t="n"/>
      <c r="V701" s="562" t="n"/>
      <c r="W701" s="562" t="n"/>
      <c r="X701" s="562" t="n"/>
      <c r="Y701" s="562" t="n"/>
      <c r="Z701" s="562" t="n"/>
    </row>
    <row r="702">
      <c r="A702" s="562" t="n"/>
      <c r="B702" s="562" t="n"/>
      <c r="C702" s="577" t="n"/>
      <c r="D702" s="562" t="n"/>
      <c r="E702" s="562" t="n"/>
      <c r="F702" s="562" t="n"/>
      <c r="G702" s="562" t="n"/>
      <c r="H702" s="562" t="n"/>
      <c r="I702" s="562" t="n"/>
      <c r="J702" s="562" t="n"/>
      <c r="K702" s="562" t="n"/>
      <c r="L702" s="562" t="n"/>
      <c r="M702" s="562" t="n"/>
      <c r="N702" s="562" t="n"/>
      <c r="O702" s="562" t="n"/>
      <c r="P702" s="562" t="n"/>
      <c r="Q702" s="562" t="n"/>
      <c r="R702" s="562" t="n"/>
      <c r="S702" s="562" t="n"/>
      <c r="T702" s="562" t="n"/>
      <c r="U702" s="562" t="n"/>
      <c r="V702" s="562" t="n"/>
      <c r="W702" s="562" t="n"/>
      <c r="X702" s="562" t="n"/>
      <c r="Y702" s="562" t="n"/>
      <c r="Z702" s="562" t="n"/>
    </row>
    <row r="703">
      <c r="A703" s="562" t="n"/>
      <c r="B703" s="562" t="n"/>
      <c r="C703" s="577" t="n"/>
      <c r="D703" s="562" t="n"/>
      <c r="E703" s="562" t="n"/>
      <c r="F703" s="562" t="n"/>
      <c r="G703" s="562" t="n"/>
      <c r="H703" s="562" t="n"/>
      <c r="I703" s="562" t="n"/>
      <c r="J703" s="562" t="n"/>
      <c r="K703" s="562" t="n"/>
      <c r="L703" s="562" t="n"/>
      <c r="M703" s="562" t="n"/>
      <c r="N703" s="562" t="n"/>
      <c r="O703" s="562" t="n"/>
      <c r="P703" s="562" t="n"/>
      <c r="Q703" s="562" t="n"/>
      <c r="R703" s="562" t="n"/>
      <c r="S703" s="562" t="n"/>
      <c r="T703" s="562" t="n"/>
      <c r="U703" s="562" t="n"/>
      <c r="V703" s="562" t="n"/>
      <c r="W703" s="562" t="n"/>
      <c r="X703" s="562" t="n"/>
      <c r="Y703" s="562" t="n"/>
      <c r="Z703" s="562" t="n"/>
    </row>
    <row r="704">
      <c r="A704" s="562" t="n"/>
      <c r="B704" s="562" t="n"/>
      <c r="C704" s="577" t="n"/>
      <c r="D704" s="562" t="n"/>
      <c r="E704" s="562" t="n"/>
      <c r="F704" s="562" t="n"/>
      <c r="G704" s="562" t="n"/>
      <c r="H704" s="562" t="n"/>
      <c r="I704" s="562" t="n"/>
      <c r="J704" s="562" t="n"/>
      <c r="K704" s="562" t="n"/>
      <c r="L704" s="562" t="n"/>
      <c r="M704" s="562" t="n"/>
      <c r="N704" s="562" t="n"/>
      <c r="O704" s="562" t="n"/>
      <c r="P704" s="562" t="n"/>
      <c r="Q704" s="562" t="n"/>
      <c r="R704" s="562" t="n"/>
      <c r="S704" s="562" t="n"/>
      <c r="T704" s="562" t="n"/>
      <c r="U704" s="562" t="n"/>
      <c r="V704" s="562" t="n"/>
      <c r="W704" s="562" t="n"/>
      <c r="X704" s="562" t="n"/>
      <c r="Y704" s="562" t="n"/>
      <c r="Z704" s="562" t="n"/>
    </row>
    <row r="705">
      <c r="A705" s="562" t="n"/>
      <c r="B705" s="562" t="n"/>
      <c r="C705" s="577" t="n"/>
      <c r="D705" s="562" t="n"/>
      <c r="E705" s="562" t="n"/>
      <c r="F705" s="562" t="n"/>
      <c r="G705" s="562" t="n"/>
      <c r="H705" s="562" t="n"/>
      <c r="I705" s="562" t="n"/>
      <c r="J705" s="562" t="n"/>
      <c r="K705" s="562" t="n"/>
      <c r="L705" s="562" t="n"/>
      <c r="M705" s="562" t="n"/>
      <c r="N705" s="562" t="n"/>
      <c r="O705" s="562" t="n"/>
      <c r="P705" s="562" t="n"/>
      <c r="Q705" s="562" t="n"/>
      <c r="R705" s="562" t="n"/>
      <c r="S705" s="562" t="n"/>
      <c r="T705" s="562" t="n"/>
      <c r="U705" s="562" t="n"/>
      <c r="V705" s="562" t="n"/>
      <c r="W705" s="562" t="n"/>
      <c r="X705" s="562" t="n"/>
      <c r="Y705" s="562" t="n"/>
      <c r="Z705" s="562" t="n"/>
    </row>
    <row r="706">
      <c r="A706" s="562" t="n"/>
      <c r="B706" s="562" t="n"/>
      <c r="C706" s="577" t="n"/>
      <c r="D706" s="562" t="n"/>
      <c r="E706" s="562" t="n"/>
      <c r="F706" s="562" t="n"/>
      <c r="G706" s="562" t="n"/>
      <c r="H706" s="562" t="n"/>
      <c r="I706" s="562" t="n"/>
      <c r="J706" s="562" t="n"/>
      <c r="K706" s="562" t="n"/>
      <c r="L706" s="562" t="n"/>
      <c r="M706" s="562" t="n"/>
      <c r="N706" s="562" t="n"/>
      <c r="O706" s="562" t="n"/>
      <c r="P706" s="562" t="n"/>
      <c r="Q706" s="562" t="n"/>
      <c r="R706" s="562" t="n"/>
      <c r="S706" s="562" t="n"/>
      <c r="T706" s="562" t="n"/>
      <c r="U706" s="562" t="n"/>
      <c r="V706" s="562" t="n"/>
      <c r="W706" s="562" t="n"/>
      <c r="X706" s="562" t="n"/>
      <c r="Y706" s="562" t="n"/>
      <c r="Z706" s="562" t="n"/>
    </row>
    <row r="707">
      <c r="A707" s="562" t="n"/>
      <c r="B707" s="562" t="n"/>
      <c r="C707" s="577" t="n"/>
      <c r="D707" s="562" t="n"/>
      <c r="E707" s="562" t="n"/>
      <c r="F707" s="562" t="n"/>
      <c r="G707" s="562" t="n"/>
      <c r="H707" s="562" t="n"/>
      <c r="I707" s="562" t="n"/>
      <c r="J707" s="562" t="n"/>
      <c r="K707" s="562" t="n"/>
      <c r="L707" s="562" t="n"/>
      <c r="M707" s="562" t="n"/>
      <c r="N707" s="562" t="n"/>
      <c r="O707" s="562" t="n"/>
      <c r="P707" s="562" t="n"/>
      <c r="Q707" s="562" t="n"/>
      <c r="R707" s="562" t="n"/>
      <c r="S707" s="562" t="n"/>
      <c r="T707" s="562" t="n"/>
      <c r="U707" s="562" t="n"/>
      <c r="V707" s="562" t="n"/>
      <c r="W707" s="562" t="n"/>
      <c r="X707" s="562" t="n"/>
      <c r="Y707" s="562" t="n"/>
      <c r="Z707" s="562" t="n"/>
    </row>
    <row r="708">
      <c r="A708" s="562" t="n"/>
      <c r="B708" s="562" t="n"/>
      <c r="C708" s="577" t="n"/>
      <c r="D708" s="562" t="n"/>
      <c r="E708" s="562" t="n"/>
      <c r="F708" s="562" t="n"/>
      <c r="G708" s="562" t="n"/>
      <c r="H708" s="562" t="n"/>
      <c r="I708" s="562" t="n"/>
      <c r="J708" s="562" t="n"/>
      <c r="K708" s="562" t="n"/>
      <c r="L708" s="562" t="n"/>
      <c r="M708" s="562" t="n"/>
      <c r="N708" s="562" t="n"/>
      <c r="O708" s="562" t="n"/>
      <c r="P708" s="562" t="n"/>
      <c r="Q708" s="562" t="n"/>
      <c r="R708" s="562" t="n"/>
      <c r="S708" s="562" t="n"/>
      <c r="T708" s="562" t="n"/>
      <c r="U708" s="562" t="n"/>
      <c r="V708" s="562" t="n"/>
      <c r="W708" s="562" t="n"/>
      <c r="X708" s="562" t="n"/>
      <c r="Y708" s="562" t="n"/>
      <c r="Z708" s="562" t="n"/>
    </row>
    <row r="709">
      <c r="A709" s="562" t="n"/>
      <c r="B709" s="562" t="n"/>
      <c r="C709" s="577" t="n"/>
      <c r="D709" s="562" t="n"/>
      <c r="E709" s="562" t="n"/>
      <c r="F709" s="562" t="n"/>
      <c r="G709" s="562" t="n"/>
      <c r="H709" s="562" t="n"/>
      <c r="I709" s="562" t="n"/>
      <c r="J709" s="562" t="n"/>
      <c r="K709" s="562" t="n"/>
      <c r="L709" s="562" t="n"/>
      <c r="M709" s="562" t="n"/>
      <c r="N709" s="562" t="n"/>
      <c r="O709" s="562" t="n"/>
      <c r="P709" s="562" t="n"/>
      <c r="Q709" s="562" t="n"/>
      <c r="R709" s="562" t="n"/>
      <c r="S709" s="562" t="n"/>
      <c r="T709" s="562" t="n"/>
      <c r="U709" s="562" t="n"/>
      <c r="V709" s="562" t="n"/>
      <c r="W709" s="562" t="n"/>
      <c r="X709" s="562" t="n"/>
      <c r="Y709" s="562" t="n"/>
      <c r="Z709" s="562" t="n"/>
    </row>
    <row r="710">
      <c r="A710" s="562" t="n"/>
      <c r="B710" s="562" t="n"/>
      <c r="C710" s="577" t="n"/>
      <c r="D710" s="562" t="n"/>
      <c r="E710" s="562" t="n"/>
      <c r="F710" s="562" t="n"/>
      <c r="G710" s="562" t="n"/>
      <c r="H710" s="562" t="n"/>
      <c r="I710" s="562" t="n"/>
      <c r="J710" s="562" t="n"/>
      <c r="K710" s="562" t="n"/>
      <c r="L710" s="562" t="n"/>
      <c r="M710" s="562" t="n"/>
      <c r="N710" s="562" t="n"/>
      <c r="O710" s="562" t="n"/>
      <c r="P710" s="562" t="n"/>
      <c r="Q710" s="562" t="n"/>
      <c r="R710" s="562" t="n"/>
      <c r="S710" s="562" t="n"/>
      <c r="T710" s="562" t="n"/>
      <c r="U710" s="562" t="n"/>
      <c r="V710" s="562" t="n"/>
      <c r="W710" s="562" t="n"/>
      <c r="X710" s="562" t="n"/>
      <c r="Y710" s="562" t="n"/>
      <c r="Z710" s="562" t="n"/>
    </row>
    <row r="711">
      <c r="A711" s="562" t="n"/>
      <c r="B711" s="562" t="n"/>
      <c r="C711" s="577" t="n"/>
      <c r="D711" s="562" t="n"/>
      <c r="E711" s="562" t="n"/>
      <c r="F711" s="562" t="n"/>
      <c r="G711" s="562" t="n"/>
      <c r="H711" s="562" t="n"/>
      <c r="I711" s="562" t="n"/>
      <c r="J711" s="562" t="n"/>
      <c r="K711" s="562" t="n"/>
      <c r="L711" s="562" t="n"/>
      <c r="M711" s="562" t="n"/>
      <c r="N711" s="562" t="n"/>
      <c r="O711" s="562" t="n"/>
      <c r="P711" s="562" t="n"/>
      <c r="Q711" s="562" t="n"/>
      <c r="R711" s="562" t="n"/>
      <c r="S711" s="562" t="n"/>
      <c r="T711" s="562" t="n"/>
      <c r="U711" s="562" t="n"/>
      <c r="V711" s="562" t="n"/>
      <c r="W711" s="562" t="n"/>
      <c r="X711" s="562" t="n"/>
      <c r="Y711" s="562" t="n"/>
      <c r="Z711" s="562" t="n"/>
    </row>
    <row r="712">
      <c r="A712" s="562" t="n"/>
      <c r="B712" s="562" t="n"/>
      <c r="C712" s="577" t="n"/>
      <c r="D712" s="562" t="n"/>
      <c r="E712" s="562" t="n"/>
      <c r="F712" s="562" t="n"/>
      <c r="G712" s="562" t="n"/>
      <c r="H712" s="562" t="n"/>
      <c r="I712" s="562" t="n"/>
      <c r="J712" s="562" t="n"/>
      <c r="K712" s="562" t="n"/>
      <c r="L712" s="562" t="n"/>
      <c r="M712" s="562" t="n"/>
      <c r="N712" s="562" t="n"/>
      <c r="O712" s="562" t="n"/>
      <c r="P712" s="562" t="n"/>
      <c r="Q712" s="562" t="n"/>
      <c r="R712" s="562" t="n"/>
      <c r="S712" s="562" t="n"/>
      <c r="T712" s="562" t="n"/>
      <c r="U712" s="562" t="n"/>
      <c r="V712" s="562" t="n"/>
      <c r="W712" s="562" t="n"/>
      <c r="X712" s="562" t="n"/>
      <c r="Y712" s="562" t="n"/>
      <c r="Z712" s="562" t="n"/>
    </row>
    <row r="713">
      <c r="A713" s="562" t="n"/>
      <c r="B713" s="562" t="n"/>
      <c r="C713" s="577" t="n"/>
      <c r="D713" s="562" t="n"/>
      <c r="E713" s="562" t="n"/>
      <c r="F713" s="562" t="n"/>
      <c r="G713" s="562" t="n"/>
      <c r="H713" s="562" t="n"/>
      <c r="I713" s="562" t="n"/>
      <c r="J713" s="562" t="n"/>
      <c r="K713" s="562" t="n"/>
      <c r="L713" s="562" t="n"/>
      <c r="M713" s="562" t="n"/>
      <c r="N713" s="562" t="n"/>
      <c r="O713" s="562" t="n"/>
      <c r="P713" s="562" t="n"/>
      <c r="Q713" s="562" t="n"/>
      <c r="R713" s="562" t="n"/>
      <c r="S713" s="562" t="n"/>
      <c r="T713" s="562" t="n"/>
      <c r="U713" s="562" t="n"/>
      <c r="V713" s="562" t="n"/>
      <c r="W713" s="562" t="n"/>
      <c r="X713" s="562" t="n"/>
      <c r="Y713" s="562" t="n"/>
      <c r="Z713" s="562" t="n"/>
    </row>
    <row r="714">
      <c r="A714" s="562" t="n"/>
      <c r="B714" s="562" t="n"/>
      <c r="C714" s="577" t="n"/>
      <c r="D714" s="562" t="n"/>
      <c r="E714" s="562" t="n"/>
      <c r="F714" s="562" t="n"/>
      <c r="G714" s="562" t="n"/>
      <c r="H714" s="562" t="n"/>
      <c r="I714" s="562" t="n"/>
      <c r="J714" s="562" t="n"/>
      <c r="K714" s="562" t="n"/>
      <c r="L714" s="562" t="n"/>
      <c r="M714" s="562" t="n"/>
      <c r="N714" s="562" t="n"/>
      <c r="O714" s="562" t="n"/>
      <c r="P714" s="562" t="n"/>
      <c r="Q714" s="562" t="n"/>
      <c r="R714" s="562" t="n"/>
      <c r="S714" s="562" t="n"/>
      <c r="T714" s="562" t="n"/>
      <c r="U714" s="562" t="n"/>
      <c r="V714" s="562" t="n"/>
      <c r="W714" s="562" t="n"/>
      <c r="X714" s="562" t="n"/>
      <c r="Y714" s="562" t="n"/>
      <c r="Z714" s="562" t="n"/>
    </row>
    <row r="715">
      <c r="A715" s="562" t="n"/>
      <c r="B715" s="562" t="n"/>
      <c r="C715" s="577" t="n"/>
      <c r="D715" s="562" t="n"/>
      <c r="E715" s="562" t="n"/>
      <c r="F715" s="562" t="n"/>
      <c r="G715" s="562" t="n"/>
      <c r="H715" s="562" t="n"/>
      <c r="I715" s="562" t="n"/>
      <c r="J715" s="562" t="n"/>
      <c r="K715" s="562" t="n"/>
      <c r="L715" s="562" t="n"/>
      <c r="M715" s="562" t="n"/>
      <c r="N715" s="562" t="n"/>
      <c r="O715" s="562" t="n"/>
      <c r="P715" s="562" t="n"/>
      <c r="Q715" s="562" t="n"/>
      <c r="R715" s="562" t="n"/>
      <c r="S715" s="562" t="n"/>
      <c r="T715" s="562" t="n"/>
      <c r="U715" s="562" t="n"/>
      <c r="V715" s="562" t="n"/>
      <c r="W715" s="562" t="n"/>
      <c r="X715" s="562" t="n"/>
      <c r="Y715" s="562" t="n"/>
      <c r="Z715" s="562" t="n"/>
    </row>
    <row r="716">
      <c r="A716" s="562" t="n"/>
      <c r="B716" s="562" t="n"/>
      <c r="C716" s="577" t="n"/>
      <c r="D716" s="562" t="n"/>
      <c r="E716" s="562" t="n"/>
      <c r="F716" s="562" t="n"/>
      <c r="G716" s="562" t="n"/>
      <c r="H716" s="562" t="n"/>
      <c r="I716" s="562" t="n"/>
      <c r="J716" s="562" t="n"/>
      <c r="K716" s="562" t="n"/>
      <c r="L716" s="562" t="n"/>
      <c r="M716" s="562" t="n"/>
      <c r="N716" s="562" t="n"/>
      <c r="O716" s="562" t="n"/>
      <c r="P716" s="562" t="n"/>
      <c r="Q716" s="562" t="n"/>
      <c r="R716" s="562" t="n"/>
      <c r="S716" s="562" t="n"/>
      <c r="T716" s="562" t="n"/>
      <c r="U716" s="562" t="n"/>
      <c r="V716" s="562" t="n"/>
      <c r="W716" s="562" t="n"/>
      <c r="X716" s="562" t="n"/>
      <c r="Y716" s="562" t="n"/>
      <c r="Z716" s="562" t="n"/>
    </row>
    <row r="717">
      <c r="A717" s="562" t="n"/>
      <c r="B717" s="562" t="n"/>
      <c r="C717" s="577" t="n"/>
      <c r="D717" s="562" t="n"/>
      <c r="E717" s="562" t="n"/>
      <c r="F717" s="562" t="n"/>
      <c r="G717" s="562" t="n"/>
      <c r="H717" s="562" t="n"/>
      <c r="I717" s="562" t="n"/>
      <c r="J717" s="562" t="n"/>
      <c r="K717" s="562" t="n"/>
      <c r="L717" s="562" t="n"/>
      <c r="M717" s="562" t="n"/>
      <c r="N717" s="562" t="n"/>
      <c r="O717" s="562" t="n"/>
      <c r="P717" s="562" t="n"/>
      <c r="Q717" s="562" t="n"/>
      <c r="R717" s="562" t="n"/>
      <c r="S717" s="562" t="n"/>
      <c r="T717" s="562" t="n"/>
      <c r="U717" s="562" t="n"/>
      <c r="V717" s="562" t="n"/>
      <c r="W717" s="562" t="n"/>
      <c r="X717" s="562" t="n"/>
      <c r="Y717" s="562" t="n"/>
      <c r="Z717" s="562" t="n"/>
    </row>
    <row r="718">
      <c r="A718" s="562" t="n"/>
      <c r="B718" s="562" t="n"/>
      <c r="C718" s="577" t="n"/>
      <c r="D718" s="562" t="n"/>
      <c r="E718" s="562" t="n"/>
      <c r="F718" s="562" t="n"/>
      <c r="G718" s="562" t="n"/>
      <c r="H718" s="562" t="n"/>
      <c r="I718" s="562" t="n"/>
      <c r="J718" s="562" t="n"/>
      <c r="K718" s="562" t="n"/>
      <c r="L718" s="562" t="n"/>
      <c r="M718" s="562" t="n"/>
      <c r="N718" s="562" t="n"/>
      <c r="O718" s="562" t="n"/>
      <c r="P718" s="562" t="n"/>
      <c r="Q718" s="562" t="n"/>
      <c r="R718" s="562" t="n"/>
      <c r="S718" s="562" t="n"/>
      <c r="T718" s="562" t="n"/>
      <c r="U718" s="562" t="n"/>
      <c r="V718" s="562" t="n"/>
      <c r="W718" s="562" t="n"/>
      <c r="X718" s="562" t="n"/>
      <c r="Y718" s="562" t="n"/>
      <c r="Z718" s="562" t="n"/>
    </row>
    <row r="719">
      <c r="A719" s="562" t="n"/>
      <c r="B719" s="562" t="n"/>
      <c r="C719" s="577" t="n"/>
      <c r="D719" s="562" t="n"/>
      <c r="E719" s="562" t="n"/>
      <c r="F719" s="562" t="n"/>
      <c r="G719" s="562" t="n"/>
      <c r="H719" s="562" t="n"/>
      <c r="I719" s="562" t="n"/>
      <c r="J719" s="562" t="n"/>
      <c r="K719" s="562" t="n"/>
      <c r="L719" s="562" t="n"/>
      <c r="M719" s="562" t="n"/>
      <c r="N719" s="562" t="n"/>
      <c r="O719" s="562" t="n"/>
      <c r="P719" s="562" t="n"/>
      <c r="Q719" s="562" t="n"/>
      <c r="R719" s="562" t="n"/>
      <c r="S719" s="562" t="n"/>
      <c r="T719" s="562" t="n"/>
      <c r="U719" s="562" t="n"/>
      <c r="V719" s="562" t="n"/>
      <c r="W719" s="562" t="n"/>
      <c r="X719" s="562" t="n"/>
      <c r="Y719" s="562" t="n"/>
      <c r="Z719" s="562" t="n"/>
    </row>
    <row r="720">
      <c r="A720" s="562" t="n"/>
      <c r="B720" s="562" t="n"/>
      <c r="C720" s="577" t="n"/>
      <c r="D720" s="562" t="n"/>
      <c r="E720" s="562" t="n"/>
      <c r="F720" s="562" t="n"/>
      <c r="G720" s="562" t="n"/>
      <c r="H720" s="562" t="n"/>
      <c r="I720" s="562" t="n"/>
      <c r="J720" s="562" t="n"/>
      <c r="K720" s="562" t="n"/>
      <c r="L720" s="562" t="n"/>
      <c r="M720" s="562" t="n"/>
      <c r="N720" s="562" t="n"/>
      <c r="O720" s="562" t="n"/>
      <c r="P720" s="562" t="n"/>
      <c r="Q720" s="562" t="n"/>
      <c r="R720" s="562" t="n"/>
      <c r="S720" s="562" t="n"/>
      <c r="T720" s="562" t="n"/>
      <c r="U720" s="562" t="n"/>
      <c r="V720" s="562" t="n"/>
      <c r="W720" s="562" t="n"/>
      <c r="X720" s="562" t="n"/>
      <c r="Y720" s="562" t="n"/>
      <c r="Z720" s="562" t="n"/>
    </row>
    <row r="721">
      <c r="A721" s="562" t="n"/>
      <c r="B721" s="562" t="n"/>
      <c r="C721" s="577" t="n"/>
      <c r="D721" s="562" t="n"/>
      <c r="E721" s="562" t="n"/>
      <c r="F721" s="562" t="n"/>
      <c r="G721" s="562" t="n"/>
      <c r="H721" s="562" t="n"/>
      <c r="I721" s="562" t="n"/>
      <c r="J721" s="562" t="n"/>
      <c r="K721" s="562" t="n"/>
      <c r="L721" s="562" t="n"/>
      <c r="M721" s="562" t="n"/>
      <c r="N721" s="562" t="n"/>
      <c r="O721" s="562" t="n"/>
      <c r="P721" s="562" t="n"/>
      <c r="Q721" s="562" t="n"/>
      <c r="R721" s="562" t="n"/>
      <c r="S721" s="562" t="n"/>
      <c r="T721" s="562" t="n"/>
      <c r="U721" s="562" t="n"/>
      <c r="V721" s="562" t="n"/>
      <c r="W721" s="562" t="n"/>
      <c r="X721" s="562" t="n"/>
      <c r="Y721" s="562" t="n"/>
      <c r="Z721" s="562" t="n"/>
    </row>
    <row r="722">
      <c r="A722" s="562" t="n"/>
      <c r="B722" s="562" t="n"/>
      <c r="C722" s="577" t="n"/>
      <c r="D722" s="562" t="n"/>
      <c r="E722" s="562" t="n"/>
      <c r="F722" s="562" t="n"/>
      <c r="G722" s="562" t="n"/>
      <c r="H722" s="562" t="n"/>
      <c r="I722" s="562" t="n"/>
      <c r="J722" s="562" t="n"/>
      <c r="K722" s="562" t="n"/>
      <c r="L722" s="562" t="n"/>
      <c r="M722" s="562" t="n"/>
      <c r="N722" s="562" t="n"/>
      <c r="O722" s="562" t="n"/>
      <c r="P722" s="562" t="n"/>
      <c r="Q722" s="562" t="n"/>
      <c r="R722" s="562" t="n"/>
      <c r="S722" s="562" t="n"/>
      <c r="T722" s="562" t="n"/>
      <c r="U722" s="562" t="n"/>
      <c r="V722" s="562" t="n"/>
      <c r="W722" s="562" t="n"/>
      <c r="X722" s="562" t="n"/>
      <c r="Y722" s="562" t="n"/>
      <c r="Z722" s="562" t="n"/>
    </row>
    <row r="723">
      <c r="A723" s="562" t="n"/>
      <c r="B723" s="562" t="n"/>
      <c r="C723" s="577" t="n"/>
      <c r="D723" s="562" t="n"/>
      <c r="E723" s="562" t="n"/>
      <c r="F723" s="562" t="n"/>
      <c r="G723" s="562" t="n"/>
      <c r="H723" s="562" t="n"/>
      <c r="I723" s="562" t="n"/>
      <c r="J723" s="562" t="n"/>
      <c r="K723" s="562" t="n"/>
      <c r="L723" s="562" t="n"/>
      <c r="M723" s="562" t="n"/>
      <c r="N723" s="562" t="n"/>
      <c r="O723" s="562" t="n"/>
      <c r="P723" s="562" t="n"/>
      <c r="Q723" s="562" t="n"/>
      <c r="R723" s="562" t="n"/>
      <c r="S723" s="562" t="n"/>
      <c r="T723" s="562" t="n"/>
      <c r="U723" s="562" t="n"/>
      <c r="V723" s="562" t="n"/>
      <c r="W723" s="562" t="n"/>
      <c r="X723" s="562" t="n"/>
      <c r="Y723" s="562" t="n"/>
      <c r="Z723" s="562" t="n"/>
    </row>
    <row r="724">
      <c r="A724" s="562" t="n"/>
      <c r="B724" s="562" t="n"/>
      <c r="C724" s="577" t="n"/>
      <c r="D724" s="562" t="n"/>
      <c r="E724" s="562" t="n"/>
      <c r="F724" s="562" t="n"/>
      <c r="G724" s="562" t="n"/>
      <c r="H724" s="562" t="n"/>
      <c r="I724" s="562" t="n"/>
      <c r="J724" s="562" t="n"/>
      <c r="K724" s="562" t="n"/>
      <c r="L724" s="562" t="n"/>
      <c r="M724" s="562" t="n"/>
      <c r="N724" s="562" t="n"/>
      <c r="O724" s="562" t="n"/>
      <c r="P724" s="562" t="n"/>
      <c r="Q724" s="562" t="n"/>
      <c r="R724" s="562" t="n"/>
      <c r="S724" s="562" t="n"/>
      <c r="T724" s="562" t="n"/>
      <c r="U724" s="562" t="n"/>
      <c r="V724" s="562" t="n"/>
      <c r="W724" s="562" t="n"/>
      <c r="X724" s="562" t="n"/>
      <c r="Y724" s="562" t="n"/>
      <c r="Z724" s="562" t="n"/>
    </row>
    <row r="725">
      <c r="A725" s="562" t="n"/>
      <c r="B725" s="562" t="n"/>
      <c r="C725" s="577" t="n"/>
      <c r="D725" s="562" t="n"/>
      <c r="E725" s="562" t="n"/>
      <c r="F725" s="562" t="n"/>
      <c r="G725" s="562" t="n"/>
      <c r="H725" s="562" t="n"/>
      <c r="I725" s="562" t="n"/>
      <c r="J725" s="562" t="n"/>
      <c r="K725" s="562" t="n"/>
      <c r="L725" s="562" t="n"/>
      <c r="M725" s="562" t="n"/>
      <c r="N725" s="562" t="n"/>
      <c r="O725" s="562" t="n"/>
      <c r="P725" s="562" t="n"/>
      <c r="Q725" s="562" t="n"/>
      <c r="R725" s="562" t="n"/>
      <c r="S725" s="562" t="n"/>
      <c r="T725" s="562" t="n"/>
      <c r="U725" s="562" t="n"/>
      <c r="V725" s="562" t="n"/>
      <c r="W725" s="562" t="n"/>
      <c r="X725" s="562" t="n"/>
      <c r="Y725" s="562" t="n"/>
      <c r="Z725" s="562" t="n"/>
    </row>
    <row r="726">
      <c r="A726" s="562" t="n"/>
      <c r="B726" s="562" t="n"/>
      <c r="C726" s="577" t="n"/>
      <c r="D726" s="562" t="n"/>
      <c r="E726" s="562" t="n"/>
      <c r="F726" s="562" t="n"/>
      <c r="G726" s="562" t="n"/>
      <c r="H726" s="562" t="n"/>
      <c r="I726" s="562" t="n"/>
      <c r="J726" s="562" t="n"/>
      <c r="K726" s="562" t="n"/>
      <c r="L726" s="562" t="n"/>
      <c r="M726" s="562" t="n"/>
      <c r="N726" s="562" t="n"/>
      <c r="O726" s="562" t="n"/>
      <c r="P726" s="562" t="n"/>
      <c r="Q726" s="562" t="n"/>
      <c r="R726" s="562" t="n"/>
      <c r="S726" s="562" t="n"/>
      <c r="T726" s="562" t="n"/>
      <c r="U726" s="562" t="n"/>
      <c r="V726" s="562" t="n"/>
      <c r="W726" s="562" t="n"/>
      <c r="X726" s="562" t="n"/>
      <c r="Y726" s="562" t="n"/>
      <c r="Z726" s="562" t="n"/>
    </row>
    <row r="727">
      <c r="A727" s="562" t="n"/>
      <c r="B727" s="562" t="n"/>
      <c r="C727" s="577" t="n"/>
      <c r="D727" s="562" t="n"/>
      <c r="E727" s="562" t="n"/>
      <c r="F727" s="562" t="n"/>
      <c r="G727" s="562" t="n"/>
      <c r="H727" s="562" t="n"/>
      <c r="I727" s="562" t="n"/>
      <c r="J727" s="562" t="n"/>
      <c r="K727" s="562" t="n"/>
      <c r="L727" s="562" t="n"/>
      <c r="M727" s="562" t="n"/>
      <c r="N727" s="562" t="n"/>
      <c r="O727" s="562" t="n"/>
      <c r="P727" s="562" t="n"/>
      <c r="Q727" s="562" t="n"/>
      <c r="R727" s="562" t="n"/>
      <c r="S727" s="562" t="n"/>
      <c r="T727" s="562" t="n"/>
      <c r="U727" s="562" t="n"/>
      <c r="V727" s="562" t="n"/>
      <c r="W727" s="562" t="n"/>
      <c r="X727" s="562" t="n"/>
      <c r="Y727" s="562" t="n"/>
      <c r="Z727" s="562" t="n"/>
    </row>
    <row r="728">
      <c r="A728" s="562" t="n"/>
      <c r="B728" s="562" t="n"/>
      <c r="C728" s="577" t="n"/>
      <c r="D728" s="562" t="n"/>
      <c r="E728" s="562" t="n"/>
      <c r="F728" s="562" t="n"/>
      <c r="G728" s="562" t="n"/>
      <c r="H728" s="562" t="n"/>
      <c r="I728" s="562" t="n"/>
      <c r="J728" s="562" t="n"/>
      <c r="K728" s="562" t="n"/>
      <c r="L728" s="562" t="n"/>
      <c r="M728" s="562" t="n"/>
      <c r="N728" s="562" t="n"/>
      <c r="O728" s="562" t="n"/>
      <c r="P728" s="562" t="n"/>
      <c r="Q728" s="562" t="n"/>
      <c r="R728" s="562" t="n"/>
      <c r="S728" s="562" t="n"/>
      <c r="T728" s="562" t="n"/>
      <c r="U728" s="562" t="n"/>
      <c r="V728" s="562" t="n"/>
      <c r="W728" s="562" t="n"/>
      <c r="X728" s="562" t="n"/>
      <c r="Y728" s="562" t="n"/>
      <c r="Z728" s="562" t="n"/>
    </row>
    <row r="729">
      <c r="A729" s="562" t="n"/>
      <c r="B729" s="562" t="n"/>
      <c r="C729" s="577" t="n"/>
      <c r="D729" s="562" t="n"/>
      <c r="E729" s="562" t="n"/>
      <c r="F729" s="562" t="n"/>
      <c r="G729" s="562" t="n"/>
      <c r="H729" s="562" t="n"/>
      <c r="I729" s="562" t="n"/>
      <c r="J729" s="562" t="n"/>
      <c r="K729" s="562" t="n"/>
      <c r="L729" s="562" t="n"/>
      <c r="M729" s="562" t="n"/>
      <c r="N729" s="562" t="n"/>
      <c r="O729" s="562" t="n"/>
      <c r="P729" s="562" t="n"/>
      <c r="Q729" s="562" t="n"/>
      <c r="R729" s="562" t="n"/>
      <c r="S729" s="562" t="n"/>
      <c r="T729" s="562" t="n"/>
      <c r="U729" s="562" t="n"/>
      <c r="V729" s="562" t="n"/>
      <c r="W729" s="562" t="n"/>
      <c r="X729" s="562" t="n"/>
      <c r="Y729" s="562" t="n"/>
      <c r="Z729" s="562" t="n"/>
    </row>
    <row r="730">
      <c r="A730" s="562" t="n"/>
      <c r="B730" s="562" t="n"/>
      <c r="C730" s="577" t="n"/>
      <c r="D730" s="562" t="n"/>
      <c r="E730" s="562" t="n"/>
      <c r="F730" s="562" t="n"/>
      <c r="G730" s="562" t="n"/>
      <c r="H730" s="562" t="n"/>
      <c r="I730" s="562" t="n"/>
      <c r="J730" s="562" t="n"/>
      <c r="K730" s="562" t="n"/>
      <c r="L730" s="562" t="n"/>
      <c r="M730" s="562" t="n"/>
      <c r="N730" s="562" t="n"/>
      <c r="O730" s="562" t="n"/>
      <c r="P730" s="562" t="n"/>
      <c r="Q730" s="562" t="n"/>
      <c r="R730" s="562" t="n"/>
      <c r="S730" s="562" t="n"/>
      <c r="T730" s="562" t="n"/>
      <c r="U730" s="562" t="n"/>
      <c r="V730" s="562" t="n"/>
      <c r="W730" s="562" t="n"/>
      <c r="X730" s="562" t="n"/>
      <c r="Y730" s="562" t="n"/>
      <c r="Z730" s="562" t="n"/>
    </row>
    <row r="731">
      <c r="A731" s="562" t="n"/>
      <c r="B731" s="562" t="n"/>
      <c r="C731" s="577" t="n"/>
      <c r="D731" s="562" t="n"/>
      <c r="E731" s="562" t="n"/>
      <c r="F731" s="562" t="n"/>
      <c r="G731" s="562" t="n"/>
      <c r="H731" s="562" t="n"/>
      <c r="I731" s="562" t="n"/>
      <c r="J731" s="562" t="n"/>
      <c r="K731" s="562" t="n"/>
      <c r="L731" s="562" t="n"/>
      <c r="M731" s="562" t="n"/>
      <c r="N731" s="562" t="n"/>
      <c r="O731" s="562" t="n"/>
      <c r="P731" s="562" t="n"/>
      <c r="Q731" s="562" t="n"/>
      <c r="R731" s="562" t="n"/>
      <c r="S731" s="562" t="n"/>
      <c r="T731" s="562" t="n"/>
      <c r="U731" s="562" t="n"/>
      <c r="V731" s="562" t="n"/>
      <c r="W731" s="562" t="n"/>
      <c r="X731" s="562" t="n"/>
      <c r="Y731" s="562" t="n"/>
      <c r="Z731" s="562" t="n"/>
    </row>
    <row r="732">
      <c r="A732" s="562" t="n"/>
      <c r="B732" s="562" t="n"/>
      <c r="C732" s="577" t="n"/>
      <c r="D732" s="562" t="n"/>
      <c r="E732" s="562" t="n"/>
      <c r="F732" s="562" t="n"/>
      <c r="G732" s="562" t="n"/>
      <c r="H732" s="562" t="n"/>
      <c r="I732" s="562" t="n"/>
      <c r="J732" s="562" t="n"/>
      <c r="K732" s="562" t="n"/>
      <c r="L732" s="562" t="n"/>
      <c r="M732" s="562" t="n"/>
      <c r="N732" s="562" t="n"/>
      <c r="O732" s="562" t="n"/>
      <c r="P732" s="562" t="n"/>
      <c r="Q732" s="562" t="n"/>
      <c r="R732" s="562" t="n"/>
      <c r="S732" s="562" t="n"/>
      <c r="T732" s="562" t="n"/>
      <c r="U732" s="562" t="n"/>
      <c r="V732" s="562" t="n"/>
      <c r="W732" s="562" t="n"/>
      <c r="X732" s="562" t="n"/>
      <c r="Y732" s="562" t="n"/>
      <c r="Z732" s="562" t="n"/>
    </row>
    <row r="733">
      <c r="A733" s="562" t="n"/>
      <c r="B733" s="562" t="n"/>
      <c r="C733" s="577" t="n"/>
      <c r="D733" s="562" t="n"/>
      <c r="E733" s="562" t="n"/>
      <c r="F733" s="562" t="n"/>
      <c r="G733" s="562" t="n"/>
      <c r="H733" s="562" t="n"/>
      <c r="I733" s="562" t="n"/>
      <c r="J733" s="562" t="n"/>
      <c r="K733" s="562" t="n"/>
      <c r="L733" s="562" t="n"/>
      <c r="M733" s="562" t="n"/>
      <c r="N733" s="562" t="n"/>
      <c r="O733" s="562" t="n"/>
      <c r="P733" s="562" t="n"/>
      <c r="Q733" s="562" t="n"/>
      <c r="R733" s="562" t="n"/>
      <c r="S733" s="562" t="n"/>
      <c r="T733" s="562" t="n"/>
      <c r="U733" s="562" t="n"/>
      <c r="V733" s="562" t="n"/>
      <c r="W733" s="562" t="n"/>
      <c r="X733" s="562" t="n"/>
      <c r="Y733" s="562" t="n"/>
      <c r="Z733" s="562" t="n"/>
    </row>
    <row r="734">
      <c r="A734" s="562" t="n"/>
      <c r="B734" s="562" t="n"/>
      <c r="C734" s="577" t="n"/>
      <c r="D734" s="562" t="n"/>
      <c r="E734" s="562" t="n"/>
      <c r="F734" s="562" t="n"/>
      <c r="G734" s="562" t="n"/>
      <c r="H734" s="562" t="n"/>
      <c r="I734" s="562" t="n"/>
      <c r="J734" s="562" t="n"/>
      <c r="K734" s="562" t="n"/>
      <c r="L734" s="562" t="n"/>
      <c r="M734" s="562" t="n"/>
      <c r="N734" s="562" t="n"/>
      <c r="O734" s="562" t="n"/>
      <c r="P734" s="562" t="n"/>
      <c r="Q734" s="562" t="n"/>
      <c r="R734" s="562" t="n"/>
      <c r="S734" s="562" t="n"/>
      <c r="T734" s="562" t="n"/>
      <c r="U734" s="562" t="n"/>
      <c r="V734" s="562" t="n"/>
      <c r="W734" s="562" t="n"/>
      <c r="X734" s="562" t="n"/>
      <c r="Y734" s="562" t="n"/>
      <c r="Z734" s="562" t="n"/>
    </row>
    <row r="735">
      <c r="A735" s="562" t="n"/>
      <c r="B735" s="562" t="n"/>
      <c r="C735" s="577" t="n"/>
      <c r="D735" s="562" t="n"/>
      <c r="E735" s="562" t="n"/>
      <c r="F735" s="562" t="n"/>
      <c r="G735" s="562" t="n"/>
      <c r="H735" s="562" t="n"/>
      <c r="I735" s="562" t="n"/>
      <c r="J735" s="562" t="n"/>
      <c r="K735" s="562" t="n"/>
      <c r="L735" s="562" t="n"/>
      <c r="M735" s="562" t="n"/>
      <c r="N735" s="562" t="n"/>
      <c r="O735" s="562" t="n"/>
      <c r="P735" s="562" t="n"/>
      <c r="Q735" s="562" t="n"/>
      <c r="R735" s="562" t="n"/>
      <c r="S735" s="562" t="n"/>
      <c r="T735" s="562" t="n"/>
      <c r="U735" s="562" t="n"/>
      <c r="V735" s="562" t="n"/>
      <c r="W735" s="562" t="n"/>
      <c r="X735" s="562" t="n"/>
      <c r="Y735" s="562" t="n"/>
      <c r="Z735" s="562" t="n"/>
    </row>
    <row r="736">
      <c r="A736" s="562" t="n"/>
      <c r="B736" s="562" t="n"/>
      <c r="C736" s="577" t="n"/>
      <c r="D736" s="562" t="n"/>
      <c r="E736" s="562" t="n"/>
      <c r="F736" s="562" t="n"/>
      <c r="G736" s="562" t="n"/>
      <c r="H736" s="562" t="n"/>
      <c r="I736" s="562" t="n"/>
      <c r="J736" s="562" t="n"/>
      <c r="K736" s="562" t="n"/>
      <c r="L736" s="562" t="n"/>
      <c r="M736" s="562" t="n"/>
      <c r="N736" s="562" t="n"/>
      <c r="O736" s="562" t="n"/>
      <c r="P736" s="562" t="n"/>
      <c r="Q736" s="562" t="n"/>
      <c r="R736" s="562" t="n"/>
      <c r="S736" s="562" t="n"/>
      <c r="T736" s="562" t="n"/>
      <c r="U736" s="562" t="n"/>
      <c r="V736" s="562" t="n"/>
      <c r="W736" s="562" t="n"/>
      <c r="X736" s="562" t="n"/>
      <c r="Y736" s="562" t="n"/>
      <c r="Z736" s="562" t="n"/>
    </row>
    <row r="737">
      <c r="A737" s="562" t="n"/>
      <c r="B737" s="562" t="n"/>
      <c r="C737" s="577" t="n"/>
      <c r="D737" s="562" t="n"/>
      <c r="E737" s="562" t="n"/>
      <c r="F737" s="562" t="n"/>
      <c r="G737" s="562" t="n"/>
      <c r="H737" s="562" t="n"/>
      <c r="I737" s="562" t="n"/>
      <c r="J737" s="562" t="n"/>
      <c r="K737" s="562" t="n"/>
      <c r="L737" s="562" t="n"/>
      <c r="M737" s="562" t="n"/>
      <c r="N737" s="562" t="n"/>
      <c r="O737" s="562" t="n"/>
      <c r="P737" s="562" t="n"/>
      <c r="Q737" s="562" t="n"/>
      <c r="R737" s="562" t="n"/>
      <c r="S737" s="562" t="n"/>
      <c r="T737" s="562" t="n"/>
      <c r="U737" s="562" t="n"/>
      <c r="V737" s="562" t="n"/>
      <c r="W737" s="562" t="n"/>
      <c r="X737" s="562" t="n"/>
      <c r="Y737" s="562" t="n"/>
      <c r="Z737" s="562" t="n"/>
    </row>
    <row r="738">
      <c r="A738" s="562" t="n"/>
      <c r="B738" s="562" t="n"/>
      <c r="C738" s="577" t="n"/>
      <c r="D738" s="562" t="n"/>
      <c r="E738" s="562" t="n"/>
      <c r="F738" s="562" t="n"/>
      <c r="G738" s="562" t="n"/>
      <c r="H738" s="562" t="n"/>
      <c r="I738" s="562" t="n"/>
      <c r="J738" s="562" t="n"/>
      <c r="K738" s="562" t="n"/>
      <c r="L738" s="562" t="n"/>
      <c r="M738" s="562" t="n"/>
      <c r="N738" s="562" t="n"/>
      <c r="O738" s="562" t="n"/>
      <c r="P738" s="562" t="n"/>
      <c r="Q738" s="562" t="n"/>
      <c r="R738" s="562" t="n"/>
      <c r="S738" s="562" t="n"/>
      <c r="T738" s="562" t="n"/>
      <c r="U738" s="562" t="n"/>
      <c r="V738" s="562" t="n"/>
      <c r="W738" s="562" t="n"/>
      <c r="X738" s="562" t="n"/>
      <c r="Y738" s="562" t="n"/>
      <c r="Z738" s="562" t="n"/>
    </row>
    <row r="739">
      <c r="A739" s="562" t="n"/>
      <c r="B739" s="562" t="n"/>
      <c r="C739" s="577" t="n"/>
      <c r="D739" s="562" t="n"/>
      <c r="E739" s="562" t="n"/>
      <c r="F739" s="562" t="n"/>
      <c r="G739" s="562" t="n"/>
      <c r="H739" s="562" t="n"/>
      <c r="I739" s="562" t="n"/>
      <c r="J739" s="562" t="n"/>
      <c r="K739" s="562" t="n"/>
      <c r="L739" s="562" t="n"/>
      <c r="M739" s="562" t="n"/>
      <c r="N739" s="562" t="n"/>
      <c r="O739" s="562" t="n"/>
      <c r="P739" s="562" t="n"/>
      <c r="Q739" s="562" t="n"/>
      <c r="R739" s="562" t="n"/>
      <c r="S739" s="562" t="n"/>
      <c r="T739" s="562" t="n"/>
      <c r="U739" s="562" t="n"/>
      <c r="V739" s="562" t="n"/>
      <c r="W739" s="562" t="n"/>
      <c r="X739" s="562" t="n"/>
      <c r="Y739" s="562" t="n"/>
      <c r="Z739" s="562" t="n"/>
    </row>
    <row r="740">
      <c r="A740" s="562" t="n"/>
      <c r="B740" s="562" t="n"/>
      <c r="C740" s="577" t="n"/>
      <c r="D740" s="562" t="n"/>
      <c r="E740" s="562" t="n"/>
      <c r="F740" s="562" t="n"/>
      <c r="G740" s="562" t="n"/>
      <c r="H740" s="562" t="n"/>
      <c r="I740" s="562" t="n"/>
      <c r="J740" s="562" t="n"/>
      <c r="K740" s="562" t="n"/>
      <c r="L740" s="562" t="n"/>
      <c r="M740" s="562" t="n"/>
      <c r="N740" s="562" t="n"/>
      <c r="O740" s="562" t="n"/>
      <c r="P740" s="562" t="n"/>
      <c r="Q740" s="562" t="n"/>
      <c r="R740" s="562" t="n"/>
      <c r="S740" s="562" t="n"/>
      <c r="T740" s="562" t="n"/>
      <c r="U740" s="562" t="n"/>
      <c r="V740" s="562" t="n"/>
      <c r="W740" s="562" t="n"/>
      <c r="X740" s="562" t="n"/>
      <c r="Y740" s="562" t="n"/>
      <c r="Z740" s="562" t="n"/>
    </row>
    <row r="741">
      <c r="A741" s="562" t="n"/>
      <c r="B741" s="562" t="n"/>
      <c r="C741" s="577" t="n"/>
      <c r="D741" s="562" t="n"/>
      <c r="E741" s="562" t="n"/>
      <c r="F741" s="562" t="n"/>
      <c r="G741" s="562" t="n"/>
      <c r="H741" s="562" t="n"/>
      <c r="I741" s="562" t="n"/>
      <c r="J741" s="562" t="n"/>
      <c r="K741" s="562" t="n"/>
      <c r="L741" s="562" t="n"/>
      <c r="M741" s="562" t="n"/>
      <c r="N741" s="562" t="n"/>
      <c r="O741" s="562" t="n"/>
      <c r="P741" s="562" t="n"/>
      <c r="Q741" s="562" t="n"/>
      <c r="R741" s="562" t="n"/>
      <c r="S741" s="562" t="n"/>
      <c r="T741" s="562" t="n"/>
      <c r="U741" s="562" t="n"/>
      <c r="V741" s="562" t="n"/>
      <c r="W741" s="562" t="n"/>
      <c r="X741" s="562" t="n"/>
      <c r="Y741" s="562" t="n"/>
      <c r="Z741" s="562" t="n"/>
    </row>
    <row r="742">
      <c r="A742" s="562" t="n"/>
      <c r="B742" s="562" t="n"/>
      <c r="C742" s="577" t="n"/>
      <c r="D742" s="562" t="n"/>
      <c r="E742" s="562" t="n"/>
      <c r="F742" s="562" t="n"/>
      <c r="G742" s="562" t="n"/>
      <c r="H742" s="562" t="n"/>
      <c r="I742" s="562" t="n"/>
      <c r="J742" s="562" t="n"/>
      <c r="K742" s="562" t="n"/>
      <c r="L742" s="562" t="n"/>
      <c r="M742" s="562" t="n"/>
      <c r="N742" s="562" t="n"/>
      <c r="O742" s="562" t="n"/>
      <c r="P742" s="562" t="n"/>
      <c r="Q742" s="562" t="n"/>
      <c r="R742" s="562" t="n"/>
      <c r="S742" s="562" t="n"/>
      <c r="T742" s="562" t="n"/>
      <c r="U742" s="562" t="n"/>
      <c r="V742" s="562" t="n"/>
      <c r="W742" s="562" t="n"/>
      <c r="X742" s="562" t="n"/>
      <c r="Y742" s="562" t="n"/>
      <c r="Z742" s="562" t="n"/>
    </row>
    <row r="743">
      <c r="A743" s="562" t="n"/>
      <c r="B743" s="562" t="n"/>
      <c r="C743" s="577" t="n"/>
      <c r="D743" s="562" t="n"/>
      <c r="E743" s="562" t="n"/>
      <c r="F743" s="562" t="n"/>
      <c r="G743" s="562" t="n"/>
      <c r="H743" s="562" t="n"/>
      <c r="I743" s="562" t="n"/>
      <c r="J743" s="562" t="n"/>
      <c r="K743" s="562" t="n"/>
      <c r="L743" s="562" t="n"/>
      <c r="M743" s="562" t="n"/>
      <c r="N743" s="562" t="n"/>
      <c r="O743" s="562" t="n"/>
      <c r="P743" s="562" t="n"/>
      <c r="Q743" s="562" t="n"/>
      <c r="R743" s="562" t="n"/>
      <c r="S743" s="562" t="n"/>
      <c r="T743" s="562" t="n"/>
      <c r="U743" s="562" t="n"/>
      <c r="V743" s="562" t="n"/>
      <c r="W743" s="562" t="n"/>
      <c r="X743" s="562" t="n"/>
      <c r="Y743" s="562" t="n"/>
      <c r="Z743" s="562" t="n"/>
    </row>
    <row r="744">
      <c r="A744" s="562" t="n"/>
      <c r="B744" s="562" t="n"/>
      <c r="C744" s="577" t="n"/>
      <c r="D744" s="562" t="n"/>
      <c r="E744" s="562" t="n"/>
      <c r="F744" s="562" t="n"/>
      <c r="G744" s="562" t="n"/>
      <c r="H744" s="562" t="n"/>
      <c r="I744" s="562" t="n"/>
      <c r="J744" s="562" t="n"/>
      <c r="K744" s="562" t="n"/>
      <c r="L744" s="562" t="n"/>
      <c r="M744" s="562" t="n"/>
      <c r="N744" s="562" t="n"/>
      <c r="O744" s="562" t="n"/>
      <c r="P744" s="562" t="n"/>
      <c r="Q744" s="562" t="n"/>
      <c r="R744" s="562" t="n"/>
      <c r="S744" s="562" t="n"/>
      <c r="T744" s="562" t="n"/>
      <c r="U744" s="562" t="n"/>
      <c r="V744" s="562" t="n"/>
      <c r="W744" s="562" t="n"/>
      <c r="X744" s="562" t="n"/>
      <c r="Y744" s="562" t="n"/>
      <c r="Z744" s="562" t="n"/>
    </row>
    <row r="745">
      <c r="A745" s="562" t="n"/>
      <c r="B745" s="562" t="n"/>
      <c r="C745" s="577" t="n"/>
      <c r="D745" s="562" t="n"/>
      <c r="E745" s="562" t="n"/>
      <c r="F745" s="562" t="n"/>
      <c r="G745" s="562" t="n"/>
      <c r="H745" s="562" t="n"/>
      <c r="I745" s="562" t="n"/>
      <c r="J745" s="562" t="n"/>
      <c r="K745" s="562" t="n"/>
      <c r="L745" s="562" t="n"/>
      <c r="M745" s="562" t="n"/>
      <c r="N745" s="562" t="n"/>
      <c r="O745" s="562" t="n"/>
      <c r="P745" s="562" t="n"/>
      <c r="Q745" s="562" t="n"/>
      <c r="R745" s="562" t="n"/>
      <c r="S745" s="562" t="n"/>
      <c r="T745" s="562" t="n"/>
      <c r="U745" s="562" t="n"/>
      <c r="V745" s="562" t="n"/>
      <c r="W745" s="562" t="n"/>
      <c r="X745" s="562" t="n"/>
      <c r="Y745" s="562" t="n"/>
      <c r="Z745" s="562" t="n"/>
    </row>
    <row r="746">
      <c r="A746" s="562" t="n"/>
      <c r="B746" s="562" t="n"/>
      <c r="C746" s="577" t="n"/>
      <c r="D746" s="562" t="n"/>
      <c r="E746" s="562" t="n"/>
      <c r="F746" s="562" t="n"/>
      <c r="G746" s="562" t="n"/>
      <c r="H746" s="562" t="n"/>
      <c r="I746" s="562" t="n"/>
      <c r="J746" s="562" t="n"/>
      <c r="K746" s="562" t="n"/>
      <c r="L746" s="562" t="n"/>
      <c r="M746" s="562" t="n"/>
      <c r="N746" s="562" t="n"/>
      <c r="O746" s="562" t="n"/>
      <c r="P746" s="562" t="n"/>
      <c r="Q746" s="562" t="n"/>
      <c r="R746" s="562" t="n"/>
      <c r="S746" s="562" t="n"/>
      <c r="T746" s="562" t="n"/>
      <c r="U746" s="562" t="n"/>
      <c r="V746" s="562" t="n"/>
      <c r="W746" s="562" t="n"/>
      <c r="X746" s="562" t="n"/>
      <c r="Y746" s="562" t="n"/>
      <c r="Z746" s="562" t="n"/>
    </row>
    <row r="747">
      <c r="A747" s="562" t="n"/>
      <c r="B747" s="562" t="n"/>
      <c r="C747" s="577" t="n"/>
      <c r="D747" s="562" t="n"/>
      <c r="E747" s="562" t="n"/>
      <c r="F747" s="562" t="n"/>
      <c r="G747" s="562" t="n"/>
      <c r="H747" s="562" t="n"/>
      <c r="I747" s="562" t="n"/>
      <c r="J747" s="562" t="n"/>
      <c r="K747" s="562" t="n"/>
      <c r="L747" s="562" t="n"/>
      <c r="M747" s="562" t="n"/>
      <c r="N747" s="562" t="n"/>
      <c r="O747" s="562" t="n"/>
      <c r="P747" s="562" t="n"/>
      <c r="Q747" s="562" t="n"/>
      <c r="R747" s="562" t="n"/>
      <c r="S747" s="562" t="n"/>
      <c r="T747" s="562" t="n"/>
      <c r="U747" s="562" t="n"/>
      <c r="V747" s="562" t="n"/>
      <c r="W747" s="562" t="n"/>
      <c r="X747" s="562" t="n"/>
      <c r="Y747" s="562" t="n"/>
      <c r="Z747" s="562" t="n"/>
    </row>
    <row r="748">
      <c r="A748" s="562" t="n"/>
      <c r="B748" s="562" t="n"/>
      <c r="C748" s="577" t="n"/>
      <c r="D748" s="562" t="n"/>
      <c r="E748" s="562" t="n"/>
      <c r="F748" s="562" t="n"/>
      <c r="G748" s="562" t="n"/>
      <c r="H748" s="562" t="n"/>
      <c r="I748" s="562" t="n"/>
      <c r="J748" s="562" t="n"/>
      <c r="K748" s="562" t="n"/>
      <c r="L748" s="562" t="n"/>
      <c r="M748" s="562" t="n"/>
      <c r="N748" s="562" t="n"/>
      <c r="O748" s="562" t="n"/>
      <c r="P748" s="562" t="n"/>
      <c r="Q748" s="562" t="n"/>
      <c r="R748" s="562" t="n"/>
      <c r="S748" s="562" t="n"/>
      <c r="T748" s="562" t="n"/>
      <c r="U748" s="562" t="n"/>
      <c r="V748" s="562" t="n"/>
      <c r="W748" s="562" t="n"/>
      <c r="X748" s="562" t="n"/>
      <c r="Y748" s="562" t="n"/>
      <c r="Z748" s="562" t="n"/>
    </row>
    <row r="749">
      <c r="A749" s="562" t="n"/>
      <c r="B749" s="562" t="n"/>
      <c r="C749" s="577" t="n"/>
      <c r="D749" s="562" t="n"/>
      <c r="E749" s="562" t="n"/>
      <c r="F749" s="562" t="n"/>
      <c r="G749" s="562" t="n"/>
      <c r="H749" s="562" t="n"/>
      <c r="I749" s="562" t="n"/>
      <c r="J749" s="562" t="n"/>
      <c r="K749" s="562" t="n"/>
      <c r="L749" s="562" t="n"/>
      <c r="M749" s="562" t="n"/>
      <c r="N749" s="562" t="n"/>
      <c r="O749" s="562" t="n"/>
      <c r="P749" s="562" t="n"/>
      <c r="Q749" s="562" t="n"/>
      <c r="R749" s="562" t="n"/>
      <c r="S749" s="562" t="n"/>
      <c r="T749" s="562" t="n"/>
      <c r="U749" s="562" t="n"/>
      <c r="V749" s="562" t="n"/>
      <c r="W749" s="562" t="n"/>
      <c r="X749" s="562" t="n"/>
      <c r="Y749" s="562" t="n"/>
      <c r="Z749" s="562" t="n"/>
    </row>
    <row r="750">
      <c r="A750" s="562" t="n"/>
      <c r="B750" s="562" t="n"/>
      <c r="C750" s="577" t="n"/>
      <c r="D750" s="562" t="n"/>
      <c r="E750" s="562" t="n"/>
      <c r="F750" s="562" t="n"/>
      <c r="G750" s="562" t="n"/>
      <c r="H750" s="562" t="n"/>
      <c r="I750" s="562" t="n"/>
      <c r="J750" s="562" t="n"/>
      <c r="K750" s="562" t="n"/>
      <c r="L750" s="562" t="n"/>
      <c r="M750" s="562" t="n"/>
      <c r="N750" s="562" t="n"/>
      <c r="O750" s="562" t="n"/>
      <c r="P750" s="562" t="n"/>
      <c r="Q750" s="562" t="n"/>
      <c r="R750" s="562" t="n"/>
      <c r="S750" s="562" t="n"/>
      <c r="T750" s="562" t="n"/>
      <c r="U750" s="562" t="n"/>
      <c r="V750" s="562" t="n"/>
      <c r="W750" s="562" t="n"/>
      <c r="X750" s="562" t="n"/>
      <c r="Y750" s="562" t="n"/>
      <c r="Z750" s="562" t="n"/>
    </row>
    <row r="751">
      <c r="A751" s="562" t="n"/>
      <c r="B751" s="562" t="n"/>
      <c r="C751" s="577" t="n"/>
      <c r="D751" s="562" t="n"/>
      <c r="E751" s="562" t="n"/>
      <c r="F751" s="562" t="n"/>
      <c r="G751" s="562" t="n"/>
      <c r="H751" s="562" t="n"/>
      <c r="I751" s="562" t="n"/>
      <c r="J751" s="562" t="n"/>
      <c r="K751" s="562" t="n"/>
      <c r="L751" s="562" t="n"/>
      <c r="M751" s="562" t="n"/>
      <c r="N751" s="562" t="n"/>
      <c r="O751" s="562" t="n"/>
      <c r="P751" s="562" t="n"/>
      <c r="Q751" s="562" t="n"/>
      <c r="R751" s="562" t="n"/>
      <c r="S751" s="562" t="n"/>
      <c r="T751" s="562" t="n"/>
      <c r="U751" s="562" t="n"/>
      <c r="V751" s="562" t="n"/>
      <c r="W751" s="562" t="n"/>
      <c r="X751" s="562" t="n"/>
      <c r="Y751" s="562" t="n"/>
      <c r="Z751" s="562" t="n"/>
    </row>
    <row r="752">
      <c r="A752" s="562" t="n"/>
      <c r="B752" s="562" t="n"/>
      <c r="C752" s="577" t="n"/>
      <c r="D752" s="562" t="n"/>
      <c r="E752" s="562" t="n"/>
      <c r="F752" s="562" t="n"/>
      <c r="G752" s="562" t="n"/>
      <c r="H752" s="562" t="n"/>
      <c r="I752" s="562" t="n"/>
      <c r="J752" s="562" t="n"/>
      <c r="K752" s="562" t="n"/>
      <c r="L752" s="562" t="n"/>
      <c r="M752" s="562" t="n"/>
      <c r="N752" s="562" t="n"/>
      <c r="O752" s="562" t="n"/>
      <c r="P752" s="562" t="n"/>
      <c r="Q752" s="562" t="n"/>
      <c r="R752" s="562" t="n"/>
      <c r="S752" s="562" t="n"/>
      <c r="T752" s="562" t="n"/>
      <c r="U752" s="562" t="n"/>
      <c r="V752" s="562" t="n"/>
      <c r="W752" s="562" t="n"/>
      <c r="X752" s="562" t="n"/>
      <c r="Y752" s="562" t="n"/>
      <c r="Z752" s="562" t="n"/>
    </row>
    <row r="753">
      <c r="A753" s="562" t="n"/>
      <c r="B753" s="562" t="n"/>
      <c r="C753" s="577" t="n"/>
      <c r="D753" s="562" t="n"/>
      <c r="E753" s="562" t="n"/>
      <c r="F753" s="562" t="n"/>
      <c r="G753" s="562" t="n"/>
      <c r="H753" s="562" t="n"/>
      <c r="I753" s="562" t="n"/>
      <c r="J753" s="562" t="n"/>
      <c r="K753" s="562" t="n"/>
      <c r="L753" s="562" t="n"/>
      <c r="M753" s="562" t="n"/>
      <c r="N753" s="562" t="n"/>
      <c r="O753" s="562" t="n"/>
      <c r="P753" s="562" t="n"/>
      <c r="Q753" s="562" t="n"/>
      <c r="R753" s="562" t="n"/>
      <c r="S753" s="562" t="n"/>
      <c r="T753" s="562" t="n"/>
      <c r="U753" s="562" t="n"/>
      <c r="V753" s="562" t="n"/>
      <c r="W753" s="562" t="n"/>
      <c r="X753" s="562" t="n"/>
      <c r="Y753" s="562" t="n"/>
      <c r="Z753" s="562" t="n"/>
    </row>
    <row r="754">
      <c r="A754" s="562" t="n"/>
      <c r="B754" s="562" t="n"/>
      <c r="C754" s="577" t="n"/>
      <c r="D754" s="562" t="n"/>
      <c r="E754" s="562" t="n"/>
      <c r="F754" s="562" t="n"/>
      <c r="G754" s="562" t="n"/>
      <c r="H754" s="562" t="n"/>
      <c r="I754" s="562" t="n"/>
      <c r="J754" s="562" t="n"/>
      <c r="K754" s="562" t="n"/>
      <c r="L754" s="562" t="n"/>
      <c r="M754" s="562" t="n"/>
      <c r="N754" s="562" t="n"/>
      <c r="O754" s="562" t="n"/>
      <c r="P754" s="562" t="n"/>
      <c r="Q754" s="562" t="n"/>
      <c r="R754" s="562" t="n"/>
      <c r="S754" s="562" t="n"/>
      <c r="T754" s="562" t="n"/>
      <c r="U754" s="562" t="n"/>
      <c r="V754" s="562" t="n"/>
      <c r="W754" s="562" t="n"/>
      <c r="X754" s="562" t="n"/>
      <c r="Y754" s="562" t="n"/>
      <c r="Z754" s="562" t="n"/>
    </row>
    <row r="755">
      <c r="A755" s="562" t="n"/>
      <c r="B755" s="562" t="n"/>
      <c r="C755" s="577" t="n"/>
      <c r="D755" s="562" t="n"/>
      <c r="E755" s="562" t="n"/>
      <c r="F755" s="562" t="n"/>
      <c r="G755" s="562" t="n"/>
      <c r="H755" s="562" t="n"/>
      <c r="I755" s="562" t="n"/>
      <c r="J755" s="562" t="n"/>
      <c r="K755" s="562" t="n"/>
      <c r="L755" s="562" t="n"/>
      <c r="M755" s="562" t="n"/>
      <c r="N755" s="562" t="n"/>
      <c r="O755" s="562" t="n"/>
      <c r="P755" s="562" t="n"/>
      <c r="Q755" s="562" t="n"/>
      <c r="R755" s="562" t="n"/>
      <c r="S755" s="562" t="n"/>
      <c r="T755" s="562" t="n"/>
      <c r="U755" s="562" t="n"/>
      <c r="V755" s="562" t="n"/>
      <c r="W755" s="562" t="n"/>
      <c r="X755" s="562" t="n"/>
      <c r="Y755" s="562" t="n"/>
      <c r="Z755" s="562" t="n"/>
    </row>
    <row r="756">
      <c r="A756" s="562" t="n"/>
      <c r="B756" s="562" t="n"/>
      <c r="C756" s="577" t="n"/>
      <c r="D756" s="562" t="n"/>
      <c r="E756" s="562" t="n"/>
      <c r="F756" s="562" t="n"/>
      <c r="G756" s="562" t="n"/>
      <c r="H756" s="562" t="n"/>
      <c r="I756" s="562" t="n"/>
      <c r="J756" s="562" t="n"/>
      <c r="K756" s="562" t="n"/>
      <c r="L756" s="562" t="n"/>
      <c r="M756" s="562" t="n"/>
      <c r="N756" s="562" t="n"/>
      <c r="O756" s="562" t="n"/>
      <c r="P756" s="562" t="n"/>
      <c r="Q756" s="562" t="n"/>
      <c r="R756" s="562" t="n"/>
      <c r="S756" s="562" t="n"/>
      <c r="T756" s="562" t="n"/>
      <c r="U756" s="562" t="n"/>
      <c r="V756" s="562" t="n"/>
      <c r="W756" s="562" t="n"/>
      <c r="X756" s="562" t="n"/>
      <c r="Y756" s="562" t="n"/>
      <c r="Z756" s="562" t="n"/>
    </row>
    <row r="757">
      <c r="A757" s="562" t="n"/>
      <c r="B757" s="562" t="n"/>
      <c r="C757" s="577" t="n"/>
      <c r="D757" s="562" t="n"/>
      <c r="E757" s="562" t="n"/>
      <c r="F757" s="562" t="n"/>
      <c r="G757" s="562" t="n"/>
      <c r="H757" s="562" t="n"/>
      <c r="I757" s="562" t="n"/>
      <c r="J757" s="562" t="n"/>
      <c r="K757" s="562" t="n"/>
      <c r="L757" s="562" t="n"/>
      <c r="M757" s="562" t="n"/>
      <c r="N757" s="562" t="n"/>
      <c r="O757" s="562" t="n"/>
      <c r="P757" s="562" t="n"/>
      <c r="Q757" s="562" t="n"/>
      <c r="R757" s="562" t="n"/>
      <c r="S757" s="562" t="n"/>
      <c r="T757" s="562" t="n"/>
      <c r="U757" s="562" t="n"/>
      <c r="V757" s="562" t="n"/>
      <c r="W757" s="562" t="n"/>
      <c r="X757" s="562" t="n"/>
      <c r="Y757" s="562" t="n"/>
      <c r="Z757" s="562" t="n"/>
    </row>
    <row r="758">
      <c r="A758" s="562" t="n"/>
      <c r="B758" s="562" t="n"/>
      <c r="C758" s="577" t="n"/>
      <c r="D758" s="562" t="n"/>
      <c r="E758" s="562" t="n"/>
      <c r="F758" s="562" t="n"/>
      <c r="G758" s="562" t="n"/>
      <c r="H758" s="562" t="n"/>
      <c r="I758" s="562" t="n"/>
      <c r="J758" s="562" t="n"/>
      <c r="K758" s="562" t="n"/>
      <c r="L758" s="562" t="n"/>
      <c r="M758" s="562" t="n"/>
      <c r="N758" s="562" t="n"/>
      <c r="O758" s="562" t="n"/>
      <c r="P758" s="562" t="n"/>
      <c r="Q758" s="562" t="n"/>
      <c r="R758" s="562" t="n"/>
      <c r="S758" s="562" t="n"/>
      <c r="T758" s="562" t="n"/>
      <c r="U758" s="562" t="n"/>
      <c r="V758" s="562" t="n"/>
      <c r="W758" s="562" t="n"/>
      <c r="X758" s="562" t="n"/>
      <c r="Y758" s="562" t="n"/>
      <c r="Z758" s="562" t="n"/>
    </row>
    <row r="759">
      <c r="A759" s="562" t="n"/>
      <c r="B759" s="562" t="n"/>
      <c r="C759" s="577" t="n"/>
      <c r="D759" s="562" t="n"/>
      <c r="E759" s="562" t="n"/>
      <c r="F759" s="562" t="n"/>
      <c r="G759" s="562" t="n"/>
      <c r="H759" s="562" t="n"/>
      <c r="I759" s="562" t="n"/>
      <c r="J759" s="562" t="n"/>
      <c r="K759" s="562" t="n"/>
      <c r="L759" s="562" t="n"/>
      <c r="M759" s="562" t="n"/>
      <c r="N759" s="562" t="n"/>
      <c r="O759" s="562" t="n"/>
      <c r="P759" s="562" t="n"/>
      <c r="Q759" s="562" t="n"/>
      <c r="R759" s="562" t="n"/>
      <c r="S759" s="562" t="n"/>
      <c r="T759" s="562" t="n"/>
      <c r="U759" s="562" t="n"/>
      <c r="V759" s="562" t="n"/>
      <c r="W759" s="562" t="n"/>
      <c r="X759" s="562" t="n"/>
      <c r="Y759" s="562" t="n"/>
      <c r="Z759" s="562" t="n"/>
    </row>
    <row r="760">
      <c r="A760" s="562" t="n"/>
      <c r="B760" s="562" t="n"/>
      <c r="C760" s="577" t="n"/>
      <c r="D760" s="562" t="n"/>
      <c r="E760" s="562" t="n"/>
      <c r="F760" s="562" t="n"/>
      <c r="G760" s="562" t="n"/>
      <c r="H760" s="562" t="n"/>
      <c r="I760" s="562" t="n"/>
      <c r="J760" s="562" t="n"/>
      <c r="K760" s="562" t="n"/>
      <c r="L760" s="562" t="n"/>
      <c r="M760" s="562" t="n"/>
      <c r="N760" s="562" t="n"/>
      <c r="O760" s="562" t="n"/>
      <c r="P760" s="562" t="n"/>
      <c r="Q760" s="562" t="n"/>
      <c r="R760" s="562" t="n"/>
      <c r="S760" s="562" t="n"/>
      <c r="T760" s="562" t="n"/>
      <c r="U760" s="562" t="n"/>
      <c r="V760" s="562" t="n"/>
      <c r="W760" s="562" t="n"/>
      <c r="X760" s="562" t="n"/>
      <c r="Y760" s="562" t="n"/>
      <c r="Z760" s="562" t="n"/>
    </row>
    <row r="761">
      <c r="A761" s="562" t="n"/>
      <c r="B761" s="562" t="n"/>
      <c r="C761" s="577" t="n"/>
      <c r="D761" s="562" t="n"/>
      <c r="E761" s="562" t="n"/>
      <c r="F761" s="562" t="n"/>
      <c r="G761" s="562" t="n"/>
      <c r="H761" s="562" t="n"/>
      <c r="I761" s="562" t="n"/>
      <c r="J761" s="562" t="n"/>
      <c r="K761" s="562" t="n"/>
      <c r="L761" s="562" t="n"/>
      <c r="M761" s="562" t="n"/>
      <c r="N761" s="562" t="n"/>
      <c r="O761" s="562" t="n"/>
      <c r="P761" s="562" t="n"/>
      <c r="Q761" s="562" t="n"/>
      <c r="R761" s="562" t="n"/>
      <c r="S761" s="562" t="n"/>
      <c r="T761" s="562" t="n"/>
      <c r="U761" s="562" t="n"/>
      <c r="V761" s="562" t="n"/>
      <c r="W761" s="562" t="n"/>
      <c r="X761" s="562" t="n"/>
      <c r="Y761" s="562" t="n"/>
      <c r="Z761" s="562" t="n"/>
    </row>
    <row r="762">
      <c r="A762" s="562" t="n"/>
      <c r="B762" s="562" t="n"/>
      <c r="C762" s="577" t="n"/>
      <c r="D762" s="562" t="n"/>
      <c r="E762" s="562" t="n"/>
      <c r="F762" s="562" t="n"/>
      <c r="G762" s="562" t="n"/>
      <c r="H762" s="562" t="n"/>
      <c r="I762" s="562" t="n"/>
      <c r="J762" s="562" t="n"/>
      <c r="K762" s="562" t="n"/>
      <c r="L762" s="562" t="n"/>
      <c r="M762" s="562" t="n"/>
      <c r="N762" s="562" t="n"/>
      <c r="O762" s="562" t="n"/>
      <c r="P762" s="562" t="n"/>
      <c r="Q762" s="562" t="n"/>
      <c r="R762" s="562" t="n"/>
      <c r="S762" s="562" t="n"/>
      <c r="T762" s="562" t="n"/>
      <c r="U762" s="562" t="n"/>
      <c r="V762" s="562" t="n"/>
      <c r="W762" s="562" t="n"/>
      <c r="X762" s="562" t="n"/>
      <c r="Y762" s="562" t="n"/>
      <c r="Z762" s="562" t="n"/>
    </row>
    <row r="763">
      <c r="A763" s="562" t="n"/>
      <c r="B763" s="562" t="n"/>
      <c r="C763" s="577" t="n"/>
      <c r="D763" s="562" t="n"/>
      <c r="E763" s="562" t="n"/>
      <c r="F763" s="562" t="n"/>
      <c r="G763" s="562" t="n"/>
      <c r="H763" s="562" t="n"/>
      <c r="I763" s="562" t="n"/>
      <c r="J763" s="562" t="n"/>
      <c r="K763" s="562" t="n"/>
      <c r="L763" s="562" t="n"/>
      <c r="M763" s="562" t="n"/>
      <c r="N763" s="562" t="n"/>
      <c r="O763" s="562" t="n"/>
      <c r="P763" s="562" t="n"/>
      <c r="Q763" s="562" t="n"/>
      <c r="R763" s="562" t="n"/>
      <c r="S763" s="562" t="n"/>
      <c r="T763" s="562" t="n"/>
      <c r="U763" s="562" t="n"/>
      <c r="V763" s="562" t="n"/>
      <c r="W763" s="562" t="n"/>
      <c r="X763" s="562" t="n"/>
      <c r="Y763" s="562" t="n"/>
      <c r="Z763" s="562" t="n"/>
    </row>
    <row r="764">
      <c r="A764" s="562" t="n"/>
      <c r="B764" s="562" t="n"/>
      <c r="C764" s="577" t="n"/>
      <c r="D764" s="562" t="n"/>
      <c r="E764" s="562" t="n"/>
      <c r="F764" s="562" t="n"/>
      <c r="G764" s="562" t="n"/>
      <c r="H764" s="562" t="n"/>
      <c r="I764" s="562" t="n"/>
      <c r="J764" s="562" t="n"/>
      <c r="K764" s="562" t="n"/>
      <c r="L764" s="562" t="n"/>
      <c r="M764" s="562" t="n"/>
      <c r="N764" s="562" t="n"/>
      <c r="O764" s="562" t="n"/>
      <c r="P764" s="562" t="n"/>
      <c r="Q764" s="562" t="n"/>
      <c r="R764" s="562" t="n"/>
      <c r="S764" s="562" t="n"/>
      <c r="T764" s="562" t="n"/>
      <c r="U764" s="562" t="n"/>
      <c r="V764" s="562" t="n"/>
      <c r="W764" s="562" t="n"/>
      <c r="X764" s="562" t="n"/>
      <c r="Y764" s="562" t="n"/>
      <c r="Z764" s="562" t="n"/>
    </row>
    <row r="765">
      <c r="A765" s="562" t="n"/>
      <c r="B765" s="562" t="n"/>
      <c r="C765" s="577" t="n"/>
      <c r="D765" s="562" t="n"/>
      <c r="E765" s="562" t="n"/>
      <c r="F765" s="562" t="n"/>
      <c r="G765" s="562" t="n"/>
      <c r="H765" s="562" t="n"/>
      <c r="I765" s="562" t="n"/>
      <c r="J765" s="562" t="n"/>
      <c r="K765" s="562" t="n"/>
      <c r="L765" s="562" t="n"/>
      <c r="M765" s="562" t="n"/>
      <c r="N765" s="562" t="n"/>
      <c r="O765" s="562" t="n"/>
      <c r="P765" s="562" t="n"/>
      <c r="Q765" s="562" t="n"/>
      <c r="R765" s="562" t="n"/>
      <c r="S765" s="562" t="n"/>
      <c r="T765" s="562" t="n"/>
      <c r="U765" s="562" t="n"/>
      <c r="V765" s="562" t="n"/>
      <c r="W765" s="562" t="n"/>
      <c r="X765" s="562" t="n"/>
      <c r="Y765" s="562" t="n"/>
      <c r="Z765" s="562" t="n"/>
    </row>
    <row r="766">
      <c r="A766" s="562" t="n"/>
      <c r="B766" s="562" t="n"/>
      <c r="C766" s="577" t="n"/>
      <c r="D766" s="562" t="n"/>
      <c r="E766" s="562" t="n"/>
      <c r="F766" s="562" t="n"/>
      <c r="G766" s="562" t="n"/>
      <c r="H766" s="562" t="n"/>
      <c r="I766" s="562" t="n"/>
      <c r="J766" s="562" t="n"/>
      <c r="K766" s="562" t="n"/>
      <c r="L766" s="562" t="n"/>
      <c r="M766" s="562" t="n"/>
      <c r="N766" s="562" t="n"/>
      <c r="O766" s="562" t="n"/>
      <c r="P766" s="562" t="n"/>
      <c r="Q766" s="562" t="n"/>
      <c r="R766" s="562" t="n"/>
      <c r="S766" s="562" t="n"/>
      <c r="T766" s="562" t="n"/>
      <c r="U766" s="562" t="n"/>
      <c r="V766" s="562" t="n"/>
      <c r="W766" s="562" t="n"/>
      <c r="X766" s="562" t="n"/>
      <c r="Y766" s="562" t="n"/>
      <c r="Z766" s="562" t="n"/>
    </row>
    <row r="767">
      <c r="A767" s="562" t="n"/>
      <c r="B767" s="562" t="n"/>
      <c r="C767" s="577" t="n"/>
      <c r="D767" s="562" t="n"/>
      <c r="E767" s="562" t="n"/>
      <c r="F767" s="562" t="n"/>
      <c r="G767" s="562" t="n"/>
      <c r="H767" s="562" t="n"/>
      <c r="I767" s="562" t="n"/>
      <c r="J767" s="562" t="n"/>
      <c r="K767" s="562" t="n"/>
      <c r="L767" s="562" t="n"/>
      <c r="M767" s="562" t="n"/>
      <c r="N767" s="562" t="n"/>
      <c r="O767" s="562" t="n"/>
      <c r="P767" s="562" t="n"/>
      <c r="Q767" s="562" t="n"/>
      <c r="R767" s="562" t="n"/>
      <c r="S767" s="562" t="n"/>
      <c r="T767" s="562" t="n"/>
      <c r="U767" s="562" t="n"/>
      <c r="V767" s="562" t="n"/>
      <c r="W767" s="562" t="n"/>
      <c r="X767" s="562" t="n"/>
      <c r="Y767" s="562" t="n"/>
      <c r="Z767" s="562" t="n"/>
    </row>
    <row r="768">
      <c r="A768" s="562" t="n"/>
      <c r="B768" s="562" t="n"/>
      <c r="C768" s="577" t="n"/>
      <c r="D768" s="562" t="n"/>
      <c r="E768" s="562" t="n"/>
      <c r="F768" s="562" t="n"/>
      <c r="G768" s="562" t="n"/>
      <c r="H768" s="562" t="n"/>
      <c r="I768" s="562" t="n"/>
      <c r="J768" s="562" t="n"/>
      <c r="K768" s="562" t="n"/>
      <c r="L768" s="562" t="n"/>
      <c r="M768" s="562" t="n"/>
      <c r="N768" s="562" t="n"/>
      <c r="O768" s="562" t="n"/>
      <c r="P768" s="562" t="n"/>
      <c r="Q768" s="562" t="n"/>
      <c r="R768" s="562" t="n"/>
      <c r="S768" s="562" t="n"/>
      <c r="T768" s="562" t="n"/>
      <c r="U768" s="562" t="n"/>
      <c r="V768" s="562" t="n"/>
      <c r="W768" s="562" t="n"/>
      <c r="X768" s="562" t="n"/>
      <c r="Y768" s="562" t="n"/>
      <c r="Z768" s="562" t="n"/>
    </row>
    <row r="769">
      <c r="A769" s="562" t="n"/>
      <c r="B769" s="562" t="n"/>
      <c r="C769" s="577" t="n"/>
      <c r="D769" s="562" t="n"/>
      <c r="E769" s="562" t="n"/>
      <c r="F769" s="562" t="n"/>
      <c r="G769" s="562" t="n"/>
      <c r="H769" s="562" t="n"/>
      <c r="I769" s="562" t="n"/>
      <c r="J769" s="562" t="n"/>
      <c r="K769" s="562" t="n"/>
      <c r="L769" s="562" t="n"/>
      <c r="M769" s="562" t="n"/>
      <c r="N769" s="562" t="n"/>
      <c r="O769" s="562" t="n"/>
      <c r="P769" s="562" t="n"/>
      <c r="Q769" s="562" t="n"/>
      <c r="R769" s="562" t="n"/>
      <c r="S769" s="562" t="n"/>
      <c r="T769" s="562" t="n"/>
      <c r="U769" s="562" t="n"/>
      <c r="V769" s="562" t="n"/>
      <c r="W769" s="562" t="n"/>
      <c r="X769" s="562" t="n"/>
      <c r="Y769" s="562" t="n"/>
      <c r="Z769" s="562" t="n"/>
    </row>
    <row r="770">
      <c r="A770" s="562" t="n"/>
      <c r="B770" s="562" t="n"/>
      <c r="C770" s="577" t="n"/>
      <c r="D770" s="562" t="n"/>
      <c r="E770" s="562" t="n"/>
      <c r="F770" s="562" t="n"/>
      <c r="G770" s="562" t="n"/>
      <c r="H770" s="562" t="n"/>
      <c r="I770" s="562" t="n"/>
      <c r="J770" s="562" t="n"/>
      <c r="K770" s="562" t="n"/>
      <c r="L770" s="562" t="n"/>
      <c r="M770" s="562" t="n"/>
      <c r="N770" s="562" t="n"/>
      <c r="O770" s="562" t="n"/>
      <c r="P770" s="562" t="n"/>
      <c r="Q770" s="562" t="n"/>
      <c r="R770" s="562" t="n"/>
      <c r="S770" s="562" t="n"/>
      <c r="T770" s="562" t="n"/>
      <c r="U770" s="562" t="n"/>
      <c r="V770" s="562" t="n"/>
      <c r="W770" s="562" t="n"/>
      <c r="X770" s="562" t="n"/>
      <c r="Y770" s="562" t="n"/>
      <c r="Z770" s="562" t="n"/>
    </row>
    <row r="771">
      <c r="A771" s="562" t="n"/>
      <c r="B771" s="562" t="n"/>
      <c r="C771" s="577" t="n"/>
      <c r="D771" s="562" t="n"/>
      <c r="E771" s="562" t="n"/>
      <c r="F771" s="562" t="n"/>
      <c r="G771" s="562" t="n"/>
      <c r="H771" s="562" t="n"/>
      <c r="I771" s="562" t="n"/>
      <c r="J771" s="562" t="n"/>
      <c r="K771" s="562" t="n"/>
      <c r="L771" s="562" t="n"/>
      <c r="M771" s="562" t="n"/>
      <c r="N771" s="562" t="n"/>
      <c r="O771" s="562" t="n"/>
      <c r="P771" s="562" t="n"/>
      <c r="Q771" s="562" t="n"/>
      <c r="R771" s="562" t="n"/>
      <c r="S771" s="562" t="n"/>
      <c r="T771" s="562" t="n"/>
      <c r="U771" s="562" t="n"/>
      <c r="V771" s="562" t="n"/>
      <c r="W771" s="562" t="n"/>
      <c r="X771" s="562" t="n"/>
      <c r="Y771" s="562" t="n"/>
      <c r="Z771" s="562" t="n"/>
    </row>
    <row r="772">
      <c r="A772" s="562" t="n"/>
      <c r="B772" s="562" t="n"/>
      <c r="C772" s="577" t="n"/>
      <c r="D772" s="562" t="n"/>
      <c r="E772" s="562" t="n"/>
      <c r="F772" s="562" t="n"/>
      <c r="G772" s="562" t="n"/>
      <c r="H772" s="562" t="n"/>
      <c r="I772" s="562" t="n"/>
      <c r="J772" s="562" t="n"/>
      <c r="K772" s="562" t="n"/>
      <c r="L772" s="562" t="n"/>
      <c r="M772" s="562" t="n"/>
      <c r="N772" s="562" t="n"/>
      <c r="O772" s="562" t="n"/>
      <c r="P772" s="562" t="n"/>
      <c r="Q772" s="562" t="n"/>
      <c r="R772" s="562" t="n"/>
      <c r="S772" s="562" t="n"/>
      <c r="T772" s="562" t="n"/>
      <c r="U772" s="562" t="n"/>
      <c r="V772" s="562" t="n"/>
      <c r="W772" s="562" t="n"/>
      <c r="X772" s="562" t="n"/>
      <c r="Y772" s="562" t="n"/>
      <c r="Z772" s="562" t="n"/>
    </row>
    <row r="773">
      <c r="A773" s="562" t="n"/>
      <c r="B773" s="562" t="n"/>
      <c r="C773" s="577" t="n"/>
      <c r="D773" s="562" t="n"/>
      <c r="E773" s="562" t="n"/>
      <c r="F773" s="562" t="n"/>
      <c r="G773" s="562" t="n"/>
      <c r="H773" s="562" t="n"/>
      <c r="I773" s="562" t="n"/>
      <c r="J773" s="562" t="n"/>
      <c r="K773" s="562" t="n"/>
      <c r="L773" s="562" t="n"/>
      <c r="M773" s="562" t="n"/>
      <c r="N773" s="562" t="n"/>
      <c r="O773" s="562" t="n"/>
      <c r="P773" s="562" t="n"/>
      <c r="Q773" s="562" t="n"/>
      <c r="R773" s="562" t="n"/>
      <c r="S773" s="562" t="n"/>
      <c r="T773" s="562" t="n"/>
      <c r="U773" s="562" t="n"/>
      <c r="V773" s="562" t="n"/>
      <c r="W773" s="562" t="n"/>
      <c r="X773" s="562" t="n"/>
      <c r="Y773" s="562" t="n"/>
      <c r="Z773" s="562" t="n"/>
    </row>
    <row r="774">
      <c r="A774" s="562" t="n"/>
      <c r="B774" s="562" t="n"/>
      <c r="C774" s="577" t="n"/>
      <c r="D774" s="562" t="n"/>
      <c r="E774" s="562" t="n"/>
      <c r="F774" s="562" t="n"/>
      <c r="G774" s="562" t="n"/>
      <c r="H774" s="562" t="n"/>
      <c r="I774" s="562" t="n"/>
      <c r="J774" s="562" t="n"/>
      <c r="K774" s="562" t="n"/>
      <c r="L774" s="562" t="n"/>
      <c r="M774" s="562" t="n"/>
      <c r="N774" s="562" t="n"/>
      <c r="O774" s="562" t="n"/>
      <c r="P774" s="562" t="n"/>
      <c r="Q774" s="562" t="n"/>
      <c r="R774" s="562" t="n"/>
      <c r="S774" s="562" t="n"/>
      <c r="T774" s="562" t="n"/>
      <c r="U774" s="562" t="n"/>
      <c r="V774" s="562" t="n"/>
      <c r="W774" s="562" t="n"/>
      <c r="X774" s="562" t="n"/>
      <c r="Y774" s="562" t="n"/>
      <c r="Z774" s="562" t="n"/>
    </row>
    <row r="775">
      <c r="A775" s="562" t="n"/>
      <c r="B775" s="562" t="n"/>
      <c r="C775" s="577" t="n"/>
      <c r="D775" s="562" t="n"/>
      <c r="E775" s="562" t="n"/>
      <c r="F775" s="562" t="n"/>
      <c r="G775" s="562" t="n"/>
      <c r="H775" s="562" t="n"/>
      <c r="I775" s="562" t="n"/>
      <c r="J775" s="562" t="n"/>
      <c r="K775" s="562" t="n"/>
      <c r="L775" s="562" t="n"/>
      <c r="M775" s="562" t="n"/>
      <c r="N775" s="562" t="n"/>
      <c r="O775" s="562" t="n"/>
      <c r="P775" s="562" t="n"/>
      <c r="Q775" s="562" t="n"/>
      <c r="R775" s="562" t="n"/>
      <c r="S775" s="562" t="n"/>
      <c r="T775" s="562" t="n"/>
      <c r="U775" s="562" t="n"/>
      <c r="V775" s="562" t="n"/>
      <c r="W775" s="562" t="n"/>
      <c r="X775" s="562" t="n"/>
      <c r="Y775" s="562" t="n"/>
      <c r="Z775" s="562" t="n"/>
    </row>
    <row r="776">
      <c r="A776" s="562" t="n"/>
      <c r="B776" s="562" t="n"/>
      <c r="C776" s="577" t="n"/>
      <c r="D776" s="562" t="n"/>
      <c r="E776" s="562" t="n"/>
      <c r="F776" s="562" t="n"/>
      <c r="G776" s="562" t="n"/>
      <c r="H776" s="562" t="n"/>
      <c r="I776" s="562" t="n"/>
      <c r="J776" s="562" t="n"/>
      <c r="K776" s="562" t="n"/>
      <c r="L776" s="562" t="n"/>
      <c r="M776" s="562" t="n"/>
      <c r="N776" s="562" t="n"/>
      <c r="O776" s="562" t="n"/>
      <c r="P776" s="562" t="n"/>
      <c r="Q776" s="562" t="n"/>
      <c r="R776" s="562" t="n"/>
      <c r="S776" s="562" t="n"/>
      <c r="T776" s="562" t="n"/>
      <c r="U776" s="562" t="n"/>
      <c r="V776" s="562" t="n"/>
      <c r="W776" s="562" t="n"/>
      <c r="X776" s="562" t="n"/>
      <c r="Y776" s="562" t="n"/>
      <c r="Z776" s="562" t="n"/>
    </row>
    <row r="777">
      <c r="A777" s="562" t="n"/>
      <c r="B777" s="562" t="n"/>
      <c r="C777" s="577" t="n"/>
      <c r="D777" s="562" t="n"/>
      <c r="E777" s="562" t="n"/>
      <c r="F777" s="562" t="n"/>
      <c r="G777" s="562" t="n"/>
      <c r="H777" s="562" t="n"/>
      <c r="I777" s="562" t="n"/>
      <c r="J777" s="562" t="n"/>
      <c r="K777" s="562" t="n"/>
      <c r="L777" s="562" t="n"/>
      <c r="M777" s="562" t="n"/>
      <c r="N777" s="562" t="n"/>
      <c r="O777" s="562" t="n"/>
      <c r="P777" s="562" t="n"/>
      <c r="Q777" s="562" t="n"/>
      <c r="R777" s="562" t="n"/>
      <c r="S777" s="562" t="n"/>
      <c r="T777" s="562" t="n"/>
      <c r="U777" s="562" t="n"/>
      <c r="V777" s="562" t="n"/>
      <c r="W777" s="562" t="n"/>
      <c r="X777" s="562" t="n"/>
      <c r="Y777" s="562" t="n"/>
      <c r="Z777" s="562" t="n"/>
    </row>
    <row r="778">
      <c r="A778" s="562" t="n"/>
      <c r="B778" s="562" t="n"/>
      <c r="C778" s="577" t="n"/>
      <c r="D778" s="562" t="n"/>
      <c r="E778" s="562" t="n"/>
      <c r="F778" s="562" t="n"/>
      <c r="G778" s="562" t="n"/>
      <c r="H778" s="562" t="n"/>
      <c r="I778" s="562" t="n"/>
      <c r="J778" s="562" t="n"/>
      <c r="K778" s="562" t="n"/>
      <c r="L778" s="562" t="n"/>
      <c r="M778" s="562" t="n"/>
      <c r="N778" s="562" t="n"/>
      <c r="O778" s="562" t="n"/>
      <c r="P778" s="562" t="n"/>
      <c r="Q778" s="562" t="n"/>
      <c r="R778" s="562" t="n"/>
      <c r="S778" s="562" t="n"/>
      <c r="T778" s="562" t="n"/>
      <c r="U778" s="562" t="n"/>
      <c r="V778" s="562" t="n"/>
      <c r="W778" s="562" t="n"/>
      <c r="X778" s="562" t="n"/>
      <c r="Y778" s="562" t="n"/>
      <c r="Z778" s="562" t="n"/>
    </row>
    <row r="779">
      <c r="A779" s="562" t="n"/>
      <c r="B779" s="562" t="n"/>
      <c r="C779" s="577" t="n"/>
      <c r="D779" s="562" t="n"/>
      <c r="E779" s="562" t="n"/>
      <c r="F779" s="562" t="n"/>
      <c r="G779" s="562" t="n"/>
      <c r="H779" s="562" t="n"/>
      <c r="I779" s="562" t="n"/>
      <c r="J779" s="562" t="n"/>
      <c r="K779" s="562" t="n"/>
      <c r="L779" s="562" t="n"/>
      <c r="M779" s="562" t="n"/>
      <c r="N779" s="562" t="n"/>
      <c r="O779" s="562" t="n"/>
      <c r="P779" s="562" t="n"/>
      <c r="Q779" s="562" t="n"/>
      <c r="R779" s="562" t="n"/>
      <c r="S779" s="562" t="n"/>
      <c r="T779" s="562" t="n"/>
      <c r="U779" s="562" t="n"/>
      <c r="V779" s="562" t="n"/>
      <c r="W779" s="562" t="n"/>
      <c r="X779" s="562" t="n"/>
      <c r="Y779" s="562" t="n"/>
      <c r="Z779" s="562" t="n"/>
    </row>
    <row r="780">
      <c r="A780" s="562" t="n"/>
      <c r="B780" s="562" t="n"/>
      <c r="C780" s="577" t="n"/>
      <c r="D780" s="562" t="n"/>
      <c r="E780" s="562" t="n"/>
      <c r="F780" s="562" t="n"/>
      <c r="G780" s="562" t="n"/>
      <c r="H780" s="562" t="n"/>
      <c r="I780" s="562" t="n"/>
      <c r="J780" s="562" t="n"/>
      <c r="K780" s="562" t="n"/>
      <c r="L780" s="562" t="n"/>
      <c r="M780" s="562" t="n"/>
      <c r="N780" s="562" t="n"/>
      <c r="O780" s="562" t="n"/>
      <c r="P780" s="562" t="n"/>
      <c r="Q780" s="562" t="n"/>
      <c r="R780" s="562" t="n"/>
      <c r="S780" s="562" t="n"/>
      <c r="T780" s="562" t="n"/>
      <c r="U780" s="562" t="n"/>
      <c r="V780" s="562" t="n"/>
      <c r="W780" s="562" t="n"/>
      <c r="X780" s="562" t="n"/>
      <c r="Y780" s="562" t="n"/>
      <c r="Z780" s="562" t="n"/>
    </row>
    <row r="781">
      <c r="A781" s="562" t="n"/>
      <c r="B781" s="562" t="n"/>
      <c r="C781" s="577" t="n"/>
      <c r="D781" s="562" t="n"/>
      <c r="E781" s="562" t="n"/>
      <c r="F781" s="562" t="n"/>
      <c r="G781" s="562" t="n"/>
      <c r="H781" s="562" t="n"/>
      <c r="I781" s="562" t="n"/>
      <c r="J781" s="562" t="n"/>
      <c r="K781" s="562" t="n"/>
      <c r="L781" s="562" t="n"/>
      <c r="M781" s="562" t="n"/>
      <c r="N781" s="562" t="n"/>
      <c r="O781" s="562" t="n"/>
      <c r="P781" s="562" t="n"/>
      <c r="Q781" s="562" t="n"/>
      <c r="R781" s="562" t="n"/>
      <c r="S781" s="562" t="n"/>
      <c r="T781" s="562" t="n"/>
      <c r="U781" s="562" t="n"/>
      <c r="V781" s="562" t="n"/>
      <c r="W781" s="562" t="n"/>
      <c r="X781" s="562" t="n"/>
      <c r="Y781" s="562" t="n"/>
      <c r="Z781" s="562" t="n"/>
    </row>
    <row r="782">
      <c r="A782" s="562" t="n"/>
      <c r="B782" s="562" t="n"/>
      <c r="C782" s="577" t="n"/>
      <c r="D782" s="562" t="n"/>
      <c r="E782" s="562" t="n"/>
      <c r="F782" s="562" t="n"/>
      <c r="G782" s="562" t="n"/>
      <c r="H782" s="562" t="n"/>
      <c r="I782" s="562" t="n"/>
      <c r="J782" s="562" t="n"/>
      <c r="K782" s="562" t="n"/>
      <c r="L782" s="562" t="n"/>
      <c r="M782" s="562" t="n"/>
      <c r="N782" s="562" t="n"/>
      <c r="O782" s="562" t="n"/>
      <c r="P782" s="562" t="n"/>
      <c r="Q782" s="562" t="n"/>
      <c r="R782" s="562" t="n"/>
      <c r="S782" s="562" t="n"/>
      <c r="T782" s="562" t="n"/>
      <c r="U782" s="562" t="n"/>
      <c r="V782" s="562" t="n"/>
      <c r="W782" s="562" t="n"/>
      <c r="X782" s="562" t="n"/>
      <c r="Y782" s="562" t="n"/>
      <c r="Z782" s="562" t="n"/>
    </row>
    <row r="783">
      <c r="A783" s="562" t="n"/>
      <c r="B783" s="562" t="n"/>
      <c r="C783" s="577" t="n"/>
      <c r="D783" s="562" t="n"/>
      <c r="E783" s="562" t="n"/>
      <c r="F783" s="562" t="n"/>
      <c r="G783" s="562" t="n"/>
      <c r="H783" s="562" t="n"/>
      <c r="I783" s="562" t="n"/>
      <c r="J783" s="562" t="n"/>
      <c r="K783" s="562" t="n"/>
      <c r="L783" s="562" t="n"/>
      <c r="M783" s="562" t="n"/>
      <c r="N783" s="562" t="n"/>
      <c r="O783" s="562" t="n"/>
      <c r="P783" s="562" t="n"/>
      <c r="Q783" s="562" t="n"/>
      <c r="R783" s="562" t="n"/>
      <c r="S783" s="562" t="n"/>
      <c r="T783" s="562" t="n"/>
      <c r="U783" s="562" t="n"/>
      <c r="V783" s="562" t="n"/>
      <c r="W783" s="562" t="n"/>
      <c r="X783" s="562" t="n"/>
      <c r="Y783" s="562" t="n"/>
      <c r="Z783" s="562" t="n"/>
    </row>
    <row r="784">
      <c r="A784" s="562" t="n"/>
      <c r="B784" s="562" t="n"/>
      <c r="C784" s="577" t="n"/>
      <c r="D784" s="562" t="n"/>
      <c r="E784" s="562" t="n"/>
      <c r="F784" s="562" t="n"/>
      <c r="G784" s="562" t="n"/>
      <c r="H784" s="562" t="n"/>
      <c r="I784" s="562" t="n"/>
      <c r="J784" s="562" t="n"/>
      <c r="K784" s="562" t="n"/>
      <c r="L784" s="562" t="n"/>
      <c r="M784" s="562" t="n"/>
      <c r="N784" s="562" t="n"/>
      <c r="O784" s="562" t="n"/>
      <c r="P784" s="562" t="n"/>
      <c r="Q784" s="562" t="n"/>
      <c r="R784" s="562" t="n"/>
      <c r="S784" s="562" t="n"/>
      <c r="T784" s="562" t="n"/>
      <c r="U784" s="562" t="n"/>
      <c r="V784" s="562" t="n"/>
      <c r="W784" s="562" t="n"/>
      <c r="X784" s="562" t="n"/>
      <c r="Y784" s="562" t="n"/>
      <c r="Z784" s="562" t="n"/>
    </row>
    <row r="785">
      <c r="A785" s="562" t="n"/>
      <c r="B785" s="562" t="n"/>
      <c r="C785" s="577" t="n"/>
      <c r="D785" s="562" t="n"/>
      <c r="E785" s="562" t="n"/>
      <c r="F785" s="562" t="n"/>
      <c r="G785" s="562" t="n"/>
      <c r="H785" s="562" t="n"/>
      <c r="I785" s="562" t="n"/>
      <c r="J785" s="562" t="n"/>
      <c r="K785" s="562" t="n"/>
      <c r="L785" s="562" t="n"/>
      <c r="M785" s="562" t="n"/>
      <c r="N785" s="562" t="n"/>
      <c r="O785" s="562" t="n"/>
      <c r="P785" s="562" t="n"/>
      <c r="Q785" s="562" t="n"/>
      <c r="R785" s="562" t="n"/>
      <c r="S785" s="562" t="n"/>
      <c r="T785" s="562" t="n"/>
      <c r="U785" s="562" t="n"/>
      <c r="V785" s="562" t="n"/>
      <c r="W785" s="562" t="n"/>
      <c r="X785" s="562" t="n"/>
      <c r="Y785" s="562" t="n"/>
      <c r="Z785" s="562" t="n"/>
    </row>
    <row r="786">
      <c r="A786" s="562" t="n"/>
      <c r="B786" s="562" t="n"/>
      <c r="C786" s="577" t="n"/>
      <c r="D786" s="562" t="n"/>
      <c r="E786" s="562" t="n"/>
      <c r="F786" s="562" t="n"/>
      <c r="G786" s="562" t="n"/>
      <c r="H786" s="562" t="n"/>
      <c r="I786" s="562" t="n"/>
      <c r="J786" s="562" t="n"/>
      <c r="K786" s="562" t="n"/>
      <c r="L786" s="562" t="n"/>
      <c r="M786" s="562" t="n"/>
      <c r="N786" s="562" t="n"/>
      <c r="O786" s="562" t="n"/>
      <c r="P786" s="562" t="n"/>
      <c r="Q786" s="562" t="n"/>
      <c r="R786" s="562" t="n"/>
      <c r="S786" s="562" t="n"/>
      <c r="T786" s="562" t="n"/>
      <c r="U786" s="562" t="n"/>
      <c r="V786" s="562" t="n"/>
      <c r="W786" s="562" t="n"/>
      <c r="X786" s="562" t="n"/>
      <c r="Y786" s="562" t="n"/>
      <c r="Z786" s="562" t="n"/>
    </row>
    <row r="787">
      <c r="A787" s="562" t="n"/>
      <c r="B787" s="562" t="n"/>
      <c r="C787" s="577" t="n"/>
      <c r="D787" s="562" t="n"/>
      <c r="E787" s="562" t="n"/>
      <c r="F787" s="562" t="n"/>
      <c r="G787" s="562" t="n"/>
      <c r="H787" s="562" t="n"/>
      <c r="I787" s="562" t="n"/>
      <c r="J787" s="562" t="n"/>
      <c r="K787" s="562" t="n"/>
      <c r="L787" s="562" t="n"/>
      <c r="M787" s="562" t="n"/>
      <c r="N787" s="562" t="n"/>
      <c r="O787" s="562" t="n"/>
      <c r="P787" s="562" t="n"/>
      <c r="Q787" s="562" t="n"/>
      <c r="R787" s="562" t="n"/>
      <c r="S787" s="562" t="n"/>
      <c r="T787" s="562" t="n"/>
      <c r="U787" s="562" t="n"/>
      <c r="V787" s="562" t="n"/>
      <c r="W787" s="562" t="n"/>
      <c r="X787" s="562" t="n"/>
      <c r="Y787" s="562" t="n"/>
      <c r="Z787" s="562" t="n"/>
    </row>
    <row r="788">
      <c r="A788" s="562" t="n"/>
      <c r="B788" s="562" t="n"/>
      <c r="C788" s="577" t="n"/>
      <c r="D788" s="562" t="n"/>
      <c r="E788" s="562" t="n"/>
      <c r="F788" s="562" t="n"/>
      <c r="G788" s="562" t="n"/>
      <c r="H788" s="562" t="n"/>
      <c r="I788" s="562" t="n"/>
      <c r="J788" s="562" t="n"/>
      <c r="K788" s="562" t="n"/>
      <c r="L788" s="562" t="n"/>
      <c r="M788" s="562" t="n"/>
      <c r="N788" s="562" t="n"/>
      <c r="O788" s="562" t="n"/>
      <c r="P788" s="562" t="n"/>
      <c r="Q788" s="562" t="n"/>
      <c r="R788" s="562" t="n"/>
      <c r="S788" s="562" t="n"/>
      <c r="T788" s="562" t="n"/>
      <c r="U788" s="562" t="n"/>
      <c r="V788" s="562" t="n"/>
      <c r="W788" s="562" t="n"/>
      <c r="X788" s="562" t="n"/>
      <c r="Y788" s="562" t="n"/>
      <c r="Z788" s="562" t="n"/>
    </row>
    <row r="789">
      <c r="A789" s="562" t="n"/>
      <c r="B789" s="562" t="n"/>
      <c r="C789" s="577" t="n"/>
      <c r="D789" s="562" t="n"/>
      <c r="E789" s="562" t="n"/>
      <c r="F789" s="562" t="n"/>
      <c r="G789" s="562" t="n"/>
      <c r="H789" s="562" t="n"/>
      <c r="I789" s="562" t="n"/>
      <c r="J789" s="562" t="n"/>
      <c r="K789" s="562" t="n"/>
      <c r="L789" s="562" t="n"/>
      <c r="M789" s="562" t="n"/>
      <c r="N789" s="562" t="n"/>
      <c r="O789" s="562" t="n"/>
      <c r="P789" s="562" t="n"/>
      <c r="Q789" s="562" t="n"/>
      <c r="R789" s="562" t="n"/>
      <c r="S789" s="562" t="n"/>
      <c r="T789" s="562" t="n"/>
      <c r="U789" s="562" t="n"/>
      <c r="V789" s="562" t="n"/>
      <c r="W789" s="562" t="n"/>
      <c r="X789" s="562" t="n"/>
      <c r="Y789" s="562" t="n"/>
      <c r="Z789" s="562" t="n"/>
    </row>
    <row r="790">
      <c r="A790" s="562" t="n"/>
      <c r="B790" s="562" t="n"/>
      <c r="C790" s="577" t="n"/>
      <c r="D790" s="562" t="n"/>
      <c r="E790" s="562" t="n"/>
      <c r="F790" s="562" t="n"/>
      <c r="G790" s="562" t="n"/>
      <c r="H790" s="562" t="n"/>
      <c r="I790" s="562" t="n"/>
      <c r="J790" s="562" t="n"/>
      <c r="K790" s="562" t="n"/>
      <c r="L790" s="562" t="n"/>
      <c r="M790" s="562" t="n"/>
      <c r="N790" s="562" t="n"/>
      <c r="O790" s="562" t="n"/>
      <c r="P790" s="562" t="n"/>
      <c r="Q790" s="562" t="n"/>
      <c r="R790" s="562" t="n"/>
      <c r="S790" s="562" t="n"/>
      <c r="T790" s="562" t="n"/>
      <c r="U790" s="562" t="n"/>
      <c r="V790" s="562" t="n"/>
      <c r="W790" s="562" t="n"/>
      <c r="X790" s="562" t="n"/>
      <c r="Y790" s="562" t="n"/>
      <c r="Z790" s="562" t="n"/>
    </row>
    <row r="791">
      <c r="A791" s="562" t="n"/>
      <c r="B791" s="562" t="n"/>
      <c r="C791" s="577" t="n"/>
      <c r="D791" s="562" t="n"/>
      <c r="E791" s="562" t="n"/>
      <c r="F791" s="562" t="n"/>
      <c r="G791" s="562" t="n"/>
      <c r="H791" s="562" t="n"/>
      <c r="I791" s="562" t="n"/>
      <c r="J791" s="562" t="n"/>
      <c r="K791" s="562" t="n"/>
      <c r="L791" s="562" t="n"/>
      <c r="M791" s="562" t="n"/>
      <c r="N791" s="562" t="n"/>
      <c r="O791" s="562" t="n"/>
      <c r="P791" s="562" t="n"/>
      <c r="Q791" s="562" t="n"/>
      <c r="R791" s="562" t="n"/>
      <c r="S791" s="562" t="n"/>
      <c r="T791" s="562" t="n"/>
      <c r="U791" s="562" t="n"/>
      <c r="V791" s="562" t="n"/>
      <c r="W791" s="562" t="n"/>
      <c r="X791" s="562" t="n"/>
      <c r="Y791" s="562" t="n"/>
      <c r="Z791" s="562" t="n"/>
    </row>
    <row r="792">
      <c r="A792" s="562" t="n"/>
      <c r="B792" s="562" t="n"/>
      <c r="C792" s="577" t="n"/>
      <c r="D792" s="562" t="n"/>
      <c r="E792" s="562" t="n"/>
      <c r="F792" s="562" t="n"/>
      <c r="G792" s="562" t="n"/>
      <c r="H792" s="562" t="n"/>
      <c r="I792" s="562" t="n"/>
      <c r="J792" s="562" t="n"/>
      <c r="K792" s="562" t="n"/>
      <c r="L792" s="562" t="n"/>
      <c r="M792" s="562" t="n"/>
      <c r="N792" s="562" t="n"/>
      <c r="O792" s="562" t="n"/>
      <c r="P792" s="562" t="n"/>
      <c r="Q792" s="562" t="n"/>
      <c r="R792" s="562" t="n"/>
      <c r="S792" s="562" t="n"/>
      <c r="T792" s="562" t="n"/>
      <c r="U792" s="562" t="n"/>
      <c r="V792" s="562" t="n"/>
      <c r="W792" s="562" t="n"/>
      <c r="X792" s="562" t="n"/>
      <c r="Y792" s="562" t="n"/>
      <c r="Z792" s="562" t="n"/>
    </row>
    <row r="793">
      <c r="A793" s="562" t="n"/>
      <c r="B793" s="562" t="n"/>
      <c r="C793" s="577" t="n"/>
      <c r="D793" s="562" t="n"/>
      <c r="E793" s="562" t="n"/>
      <c r="F793" s="562" t="n"/>
      <c r="G793" s="562" t="n"/>
      <c r="H793" s="562" t="n"/>
      <c r="I793" s="562" t="n"/>
      <c r="J793" s="562" t="n"/>
      <c r="K793" s="562" t="n"/>
      <c r="L793" s="562" t="n"/>
      <c r="M793" s="562" t="n"/>
      <c r="N793" s="562" t="n"/>
      <c r="O793" s="562" t="n"/>
      <c r="P793" s="562" t="n"/>
      <c r="Q793" s="562" t="n"/>
      <c r="R793" s="562" t="n"/>
      <c r="S793" s="562" t="n"/>
      <c r="T793" s="562" t="n"/>
      <c r="U793" s="562" t="n"/>
      <c r="V793" s="562" t="n"/>
      <c r="W793" s="562" t="n"/>
      <c r="X793" s="562" t="n"/>
      <c r="Y793" s="562" t="n"/>
      <c r="Z793" s="562" t="n"/>
    </row>
    <row r="794">
      <c r="A794" s="562" t="n"/>
      <c r="B794" s="562" t="n"/>
      <c r="C794" s="577" t="n"/>
      <c r="D794" s="562" t="n"/>
      <c r="E794" s="562" t="n"/>
      <c r="F794" s="562" t="n"/>
      <c r="G794" s="562" t="n"/>
      <c r="H794" s="562" t="n"/>
      <c r="I794" s="562" t="n"/>
      <c r="J794" s="562" t="n"/>
      <c r="K794" s="562" t="n"/>
      <c r="L794" s="562" t="n"/>
      <c r="M794" s="562" t="n"/>
      <c r="N794" s="562" t="n"/>
      <c r="O794" s="562" t="n"/>
      <c r="P794" s="562" t="n"/>
      <c r="Q794" s="562" t="n"/>
      <c r="R794" s="562" t="n"/>
      <c r="S794" s="562" t="n"/>
      <c r="T794" s="562" t="n"/>
      <c r="U794" s="562" t="n"/>
      <c r="V794" s="562" t="n"/>
      <c r="W794" s="562" t="n"/>
      <c r="X794" s="562" t="n"/>
      <c r="Y794" s="562" t="n"/>
      <c r="Z794" s="562" t="n"/>
    </row>
    <row r="795">
      <c r="A795" s="562" t="n"/>
      <c r="B795" s="562" t="n"/>
      <c r="C795" s="577" t="n"/>
      <c r="D795" s="562" t="n"/>
      <c r="E795" s="562" t="n"/>
      <c r="F795" s="562" t="n"/>
      <c r="G795" s="562" t="n"/>
      <c r="H795" s="562" t="n"/>
      <c r="I795" s="562" t="n"/>
      <c r="J795" s="562" t="n"/>
      <c r="K795" s="562" t="n"/>
      <c r="L795" s="562" t="n"/>
      <c r="M795" s="562" t="n"/>
      <c r="N795" s="562" t="n"/>
      <c r="O795" s="562" t="n"/>
      <c r="P795" s="562" t="n"/>
      <c r="Q795" s="562" t="n"/>
      <c r="R795" s="562" t="n"/>
      <c r="S795" s="562" t="n"/>
      <c r="T795" s="562" t="n"/>
      <c r="U795" s="562" t="n"/>
      <c r="V795" s="562" t="n"/>
      <c r="W795" s="562" t="n"/>
      <c r="X795" s="562" t="n"/>
      <c r="Y795" s="562" t="n"/>
      <c r="Z795" s="562" t="n"/>
    </row>
    <row r="796">
      <c r="A796" s="562" t="n"/>
      <c r="B796" s="562" t="n"/>
      <c r="C796" s="577" t="n"/>
      <c r="D796" s="562" t="n"/>
      <c r="E796" s="562" t="n"/>
      <c r="F796" s="562" t="n"/>
      <c r="G796" s="562" t="n"/>
      <c r="H796" s="562" t="n"/>
      <c r="I796" s="562" t="n"/>
      <c r="J796" s="562" t="n"/>
      <c r="K796" s="562" t="n"/>
      <c r="L796" s="562" t="n"/>
      <c r="M796" s="562" t="n"/>
      <c r="N796" s="562" t="n"/>
      <c r="O796" s="562" t="n"/>
      <c r="P796" s="562" t="n"/>
      <c r="Q796" s="562" t="n"/>
      <c r="R796" s="562" t="n"/>
      <c r="S796" s="562" t="n"/>
      <c r="T796" s="562" t="n"/>
      <c r="U796" s="562" t="n"/>
      <c r="V796" s="562" t="n"/>
      <c r="W796" s="562" t="n"/>
      <c r="X796" s="562" t="n"/>
      <c r="Y796" s="562" t="n"/>
      <c r="Z796" s="562" t="n"/>
    </row>
    <row r="797">
      <c r="A797" s="562" t="n"/>
      <c r="B797" s="562" t="n"/>
      <c r="C797" s="577" t="n"/>
      <c r="D797" s="562" t="n"/>
      <c r="E797" s="562" t="n"/>
      <c r="F797" s="562" t="n"/>
      <c r="G797" s="562" t="n"/>
      <c r="H797" s="562" t="n"/>
      <c r="I797" s="562" t="n"/>
      <c r="J797" s="562" t="n"/>
      <c r="K797" s="562" t="n"/>
      <c r="L797" s="562" t="n"/>
      <c r="M797" s="562" t="n"/>
      <c r="N797" s="562" t="n"/>
      <c r="O797" s="562" t="n"/>
      <c r="P797" s="562" t="n"/>
      <c r="Q797" s="562" t="n"/>
      <c r="R797" s="562" t="n"/>
      <c r="S797" s="562" t="n"/>
      <c r="T797" s="562" t="n"/>
      <c r="U797" s="562" t="n"/>
      <c r="V797" s="562" t="n"/>
      <c r="W797" s="562" t="n"/>
      <c r="X797" s="562" t="n"/>
      <c r="Y797" s="562" t="n"/>
      <c r="Z797" s="562" t="n"/>
    </row>
    <row r="798">
      <c r="A798" s="562" t="n"/>
      <c r="B798" s="562" t="n"/>
      <c r="C798" s="577" t="n"/>
      <c r="D798" s="562" t="n"/>
      <c r="E798" s="562" t="n"/>
      <c r="F798" s="562" t="n"/>
      <c r="G798" s="562" t="n"/>
      <c r="H798" s="562" t="n"/>
      <c r="I798" s="562" t="n"/>
      <c r="J798" s="562" t="n"/>
      <c r="K798" s="562" t="n"/>
      <c r="L798" s="562" t="n"/>
      <c r="M798" s="562" t="n"/>
      <c r="N798" s="562" t="n"/>
      <c r="O798" s="562" t="n"/>
      <c r="P798" s="562" t="n"/>
      <c r="Q798" s="562" t="n"/>
      <c r="R798" s="562" t="n"/>
      <c r="S798" s="562" t="n"/>
      <c r="T798" s="562" t="n"/>
      <c r="U798" s="562" t="n"/>
      <c r="V798" s="562" t="n"/>
      <c r="W798" s="562" t="n"/>
      <c r="X798" s="562" t="n"/>
      <c r="Y798" s="562" t="n"/>
      <c r="Z798" s="562" t="n"/>
    </row>
    <row r="799">
      <c r="A799" s="562" t="n"/>
      <c r="B799" s="562" t="n"/>
      <c r="C799" s="577" t="n"/>
      <c r="D799" s="562" t="n"/>
      <c r="E799" s="562" t="n"/>
      <c r="F799" s="562" t="n"/>
      <c r="G799" s="562" t="n"/>
      <c r="H799" s="562" t="n"/>
      <c r="I799" s="562" t="n"/>
      <c r="J799" s="562" t="n"/>
      <c r="K799" s="562" t="n"/>
      <c r="L799" s="562" t="n"/>
      <c r="M799" s="562" t="n"/>
      <c r="N799" s="562" t="n"/>
      <c r="O799" s="562" t="n"/>
      <c r="P799" s="562" t="n"/>
      <c r="Q799" s="562" t="n"/>
      <c r="R799" s="562" t="n"/>
      <c r="S799" s="562" t="n"/>
      <c r="T799" s="562" t="n"/>
      <c r="U799" s="562" t="n"/>
      <c r="V799" s="562" t="n"/>
      <c r="W799" s="562" t="n"/>
      <c r="X799" s="562" t="n"/>
      <c r="Y799" s="562" t="n"/>
      <c r="Z799" s="562" t="n"/>
    </row>
    <row r="800">
      <c r="A800" s="562" t="n"/>
      <c r="B800" s="562" t="n"/>
      <c r="C800" s="577" t="n"/>
      <c r="D800" s="562" t="n"/>
      <c r="E800" s="562" t="n"/>
      <c r="F800" s="562" t="n"/>
      <c r="G800" s="562" t="n"/>
      <c r="H800" s="562" t="n"/>
      <c r="I800" s="562" t="n"/>
      <c r="J800" s="562" t="n"/>
      <c r="K800" s="562" t="n"/>
      <c r="L800" s="562" t="n"/>
      <c r="M800" s="562" t="n"/>
      <c r="N800" s="562" t="n"/>
      <c r="O800" s="562" t="n"/>
      <c r="P800" s="562" t="n"/>
      <c r="Q800" s="562" t="n"/>
      <c r="R800" s="562" t="n"/>
      <c r="S800" s="562" t="n"/>
      <c r="T800" s="562" t="n"/>
      <c r="U800" s="562" t="n"/>
      <c r="V800" s="562" t="n"/>
      <c r="W800" s="562" t="n"/>
      <c r="X800" s="562" t="n"/>
      <c r="Y800" s="562" t="n"/>
      <c r="Z800" s="562" t="n"/>
    </row>
    <row r="801">
      <c r="A801" s="562" t="n"/>
      <c r="B801" s="562" t="n"/>
      <c r="C801" s="577" t="n"/>
      <c r="D801" s="562" t="n"/>
      <c r="E801" s="562" t="n"/>
      <c r="F801" s="562" t="n"/>
      <c r="G801" s="562" t="n"/>
      <c r="H801" s="562" t="n"/>
      <c r="I801" s="562" t="n"/>
      <c r="J801" s="562" t="n"/>
      <c r="K801" s="562" t="n"/>
      <c r="L801" s="562" t="n"/>
      <c r="M801" s="562" t="n"/>
      <c r="N801" s="562" t="n"/>
      <c r="O801" s="562" t="n"/>
      <c r="P801" s="562" t="n"/>
      <c r="Q801" s="562" t="n"/>
      <c r="R801" s="562" t="n"/>
      <c r="S801" s="562" t="n"/>
      <c r="T801" s="562" t="n"/>
      <c r="U801" s="562" t="n"/>
      <c r="V801" s="562" t="n"/>
      <c r="W801" s="562" t="n"/>
      <c r="X801" s="562" t="n"/>
      <c r="Y801" s="562" t="n"/>
      <c r="Z801" s="562" t="n"/>
    </row>
    <row r="802">
      <c r="A802" s="562" t="n"/>
      <c r="B802" s="562" t="n"/>
      <c r="C802" s="577" t="n"/>
      <c r="D802" s="562" t="n"/>
      <c r="E802" s="562" t="n"/>
      <c r="F802" s="562" t="n"/>
      <c r="G802" s="562" t="n"/>
      <c r="H802" s="562" t="n"/>
      <c r="I802" s="562" t="n"/>
      <c r="J802" s="562" t="n"/>
      <c r="K802" s="562" t="n"/>
      <c r="L802" s="562" t="n"/>
      <c r="M802" s="562" t="n"/>
      <c r="N802" s="562" t="n"/>
      <c r="O802" s="562" t="n"/>
      <c r="P802" s="562" t="n"/>
      <c r="Q802" s="562" t="n"/>
      <c r="R802" s="562" t="n"/>
      <c r="S802" s="562" t="n"/>
      <c r="T802" s="562" t="n"/>
      <c r="U802" s="562" t="n"/>
      <c r="V802" s="562" t="n"/>
      <c r="W802" s="562" t="n"/>
      <c r="X802" s="562" t="n"/>
      <c r="Y802" s="562" t="n"/>
      <c r="Z802" s="562" t="n"/>
    </row>
    <row r="803">
      <c r="A803" s="562" t="n"/>
      <c r="B803" s="562" t="n"/>
      <c r="C803" s="577" t="n"/>
      <c r="D803" s="562" t="n"/>
      <c r="E803" s="562" t="n"/>
      <c r="F803" s="562" t="n"/>
      <c r="G803" s="562" t="n"/>
      <c r="H803" s="562" t="n"/>
      <c r="I803" s="562" t="n"/>
      <c r="J803" s="562" t="n"/>
      <c r="K803" s="562" t="n"/>
      <c r="L803" s="562" t="n"/>
      <c r="M803" s="562" t="n"/>
      <c r="N803" s="562" t="n"/>
      <c r="O803" s="562" t="n"/>
      <c r="P803" s="562" t="n"/>
      <c r="Q803" s="562" t="n"/>
      <c r="R803" s="562" t="n"/>
      <c r="S803" s="562" t="n"/>
      <c r="T803" s="562" t="n"/>
      <c r="U803" s="562" t="n"/>
      <c r="V803" s="562" t="n"/>
      <c r="W803" s="562" t="n"/>
      <c r="X803" s="562" t="n"/>
      <c r="Y803" s="562" t="n"/>
      <c r="Z803" s="562" t="n"/>
    </row>
    <row r="804">
      <c r="A804" s="562" t="n"/>
      <c r="B804" s="562" t="n"/>
      <c r="C804" s="577" t="n"/>
      <c r="D804" s="562" t="n"/>
      <c r="E804" s="562" t="n"/>
      <c r="F804" s="562" t="n"/>
      <c r="G804" s="562" t="n"/>
      <c r="H804" s="562" t="n"/>
      <c r="I804" s="562" t="n"/>
      <c r="J804" s="562" t="n"/>
      <c r="K804" s="562" t="n"/>
      <c r="L804" s="562" t="n"/>
      <c r="M804" s="562" t="n"/>
      <c r="N804" s="562" t="n"/>
      <c r="O804" s="562" t="n"/>
      <c r="P804" s="562" t="n"/>
      <c r="Q804" s="562" t="n"/>
      <c r="R804" s="562" t="n"/>
      <c r="S804" s="562" t="n"/>
      <c r="T804" s="562" t="n"/>
      <c r="U804" s="562" t="n"/>
      <c r="V804" s="562" t="n"/>
      <c r="W804" s="562" t="n"/>
      <c r="X804" s="562" t="n"/>
      <c r="Y804" s="562" t="n"/>
      <c r="Z804" s="562" t="n"/>
    </row>
    <row r="805">
      <c r="A805" s="562" t="n"/>
      <c r="B805" s="562" t="n"/>
      <c r="C805" s="577" t="n"/>
      <c r="D805" s="562" t="n"/>
      <c r="E805" s="562" t="n"/>
      <c r="F805" s="562" t="n"/>
      <c r="G805" s="562" t="n"/>
      <c r="H805" s="562" t="n"/>
      <c r="I805" s="562" t="n"/>
      <c r="J805" s="562" t="n"/>
      <c r="K805" s="562" t="n"/>
      <c r="L805" s="562" t="n"/>
      <c r="M805" s="562" t="n"/>
      <c r="N805" s="562" t="n"/>
      <c r="O805" s="562" t="n"/>
      <c r="P805" s="562" t="n"/>
      <c r="Q805" s="562" t="n"/>
      <c r="R805" s="562" t="n"/>
      <c r="S805" s="562" t="n"/>
      <c r="T805" s="562" t="n"/>
      <c r="U805" s="562" t="n"/>
      <c r="V805" s="562" t="n"/>
      <c r="W805" s="562" t="n"/>
      <c r="X805" s="562" t="n"/>
      <c r="Y805" s="562" t="n"/>
      <c r="Z805" s="562" t="n"/>
    </row>
    <row r="806">
      <c r="A806" s="562" t="n"/>
      <c r="B806" s="562" t="n"/>
      <c r="C806" s="577" t="n"/>
      <c r="D806" s="562" t="n"/>
      <c r="E806" s="562" t="n"/>
      <c r="F806" s="562" t="n"/>
      <c r="G806" s="562" t="n"/>
      <c r="H806" s="562" t="n"/>
      <c r="I806" s="562" t="n"/>
      <c r="J806" s="562" t="n"/>
      <c r="K806" s="562" t="n"/>
      <c r="L806" s="562" t="n"/>
      <c r="M806" s="562" t="n"/>
      <c r="N806" s="562" t="n"/>
      <c r="O806" s="562" t="n"/>
      <c r="P806" s="562" t="n"/>
      <c r="Q806" s="562" t="n"/>
      <c r="R806" s="562" t="n"/>
      <c r="S806" s="562" t="n"/>
      <c r="T806" s="562" t="n"/>
      <c r="U806" s="562" t="n"/>
      <c r="V806" s="562" t="n"/>
      <c r="W806" s="562" t="n"/>
      <c r="X806" s="562" t="n"/>
      <c r="Y806" s="562" t="n"/>
      <c r="Z806" s="562" t="n"/>
    </row>
    <row r="807">
      <c r="A807" s="562" t="n"/>
      <c r="B807" s="562" t="n"/>
      <c r="C807" s="577" t="n"/>
      <c r="D807" s="562" t="n"/>
      <c r="E807" s="562" t="n"/>
      <c r="F807" s="562" t="n"/>
      <c r="G807" s="562" t="n"/>
      <c r="H807" s="562" t="n"/>
      <c r="I807" s="562" t="n"/>
      <c r="J807" s="562" t="n"/>
      <c r="K807" s="562" t="n"/>
      <c r="L807" s="562" t="n"/>
      <c r="M807" s="562" t="n"/>
      <c r="N807" s="562" t="n"/>
      <c r="O807" s="562" t="n"/>
      <c r="P807" s="562" t="n"/>
      <c r="Q807" s="562" t="n"/>
      <c r="R807" s="562" t="n"/>
      <c r="S807" s="562" t="n"/>
      <c r="T807" s="562" t="n"/>
      <c r="U807" s="562" t="n"/>
      <c r="V807" s="562" t="n"/>
      <c r="W807" s="562" t="n"/>
      <c r="X807" s="562" t="n"/>
      <c r="Y807" s="562" t="n"/>
      <c r="Z807" s="562" t="n"/>
    </row>
    <row r="808">
      <c r="A808" s="562" t="n"/>
      <c r="B808" s="562" t="n"/>
      <c r="C808" s="577" t="n"/>
      <c r="D808" s="562" t="n"/>
      <c r="E808" s="562" t="n"/>
      <c r="F808" s="562" t="n"/>
      <c r="G808" s="562" t="n"/>
      <c r="H808" s="562" t="n"/>
      <c r="I808" s="562" t="n"/>
      <c r="J808" s="562" t="n"/>
      <c r="K808" s="562" t="n"/>
      <c r="L808" s="562" t="n"/>
      <c r="M808" s="562" t="n"/>
      <c r="N808" s="562" t="n"/>
      <c r="O808" s="562" t="n"/>
      <c r="P808" s="562" t="n"/>
      <c r="Q808" s="562" t="n"/>
      <c r="R808" s="562" t="n"/>
      <c r="S808" s="562" t="n"/>
      <c r="T808" s="562" t="n"/>
      <c r="U808" s="562" t="n"/>
      <c r="V808" s="562" t="n"/>
      <c r="W808" s="562" t="n"/>
      <c r="X808" s="562" t="n"/>
      <c r="Y808" s="562" t="n"/>
      <c r="Z808" s="562" t="n"/>
    </row>
    <row r="809">
      <c r="A809" s="562" t="n"/>
      <c r="B809" s="562" t="n"/>
      <c r="C809" s="577" t="n"/>
      <c r="D809" s="562" t="n"/>
      <c r="E809" s="562" t="n"/>
      <c r="F809" s="562" t="n"/>
      <c r="G809" s="562" t="n"/>
      <c r="H809" s="562" t="n"/>
      <c r="I809" s="562" t="n"/>
      <c r="J809" s="562" t="n"/>
      <c r="K809" s="562" t="n"/>
      <c r="L809" s="562" t="n"/>
      <c r="M809" s="562" t="n"/>
      <c r="N809" s="562" t="n"/>
      <c r="O809" s="562" t="n"/>
      <c r="P809" s="562" t="n"/>
      <c r="Q809" s="562" t="n"/>
      <c r="R809" s="562" t="n"/>
      <c r="S809" s="562" t="n"/>
      <c r="T809" s="562" t="n"/>
      <c r="U809" s="562" t="n"/>
      <c r="V809" s="562" t="n"/>
      <c r="W809" s="562" t="n"/>
      <c r="X809" s="562" t="n"/>
      <c r="Y809" s="562" t="n"/>
      <c r="Z809" s="562" t="n"/>
    </row>
    <row r="810">
      <c r="A810" s="562" t="n"/>
      <c r="B810" s="562" t="n"/>
      <c r="C810" s="577" t="n"/>
      <c r="D810" s="562" t="n"/>
      <c r="E810" s="562" t="n"/>
      <c r="F810" s="562" t="n"/>
      <c r="G810" s="562" t="n"/>
      <c r="H810" s="562" t="n"/>
      <c r="I810" s="562" t="n"/>
      <c r="J810" s="562" t="n"/>
      <c r="K810" s="562" t="n"/>
      <c r="L810" s="562" t="n"/>
      <c r="M810" s="562" t="n"/>
      <c r="N810" s="562" t="n"/>
      <c r="O810" s="562" t="n"/>
      <c r="P810" s="562" t="n"/>
      <c r="Q810" s="562" t="n"/>
      <c r="R810" s="562" t="n"/>
      <c r="S810" s="562" t="n"/>
      <c r="T810" s="562" t="n"/>
      <c r="U810" s="562" t="n"/>
      <c r="V810" s="562" t="n"/>
      <c r="W810" s="562" t="n"/>
      <c r="X810" s="562" t="n"/>
      <c r="Y810" s="562" t="n"/>
      <c r="Z810" s="562" t="n"/>
    </row>
    <row r="811">
      <c r="A811" s="562" t="n"/>
      <c r="B811" s="562" t="n"/>
      <c r="C811" s="577" t="n"/>
      <c r="D811" s="562" t="n"/>
      <c r="E811" s="562" t="n"/>
      <c r="F811" s="562" t="n"/>
      <c r="G811" s="562" t="n"/>
      <c r="H811" s="562" t="n"/>
      <c r="I811" s="562" t="n"/>
      <c r="J811" s="562" t="n"/>
      <c r="K811" s="562" t="n"/>
      <c r="L811" s="562" t="n"/>
      <c r="M811" s="562" t="n"/>
      <c r="N811" s="562" t="n"/>
      <c r="O811" s="562" t="n"/>
      <c r="P811" s="562" t="n"/>
      <c r="Q811" s="562" t="n"/>
      <c r="R811" s="562" t="n"/>
      <c r="S811" s="562" t="n"/>
      <c r="T811" s="562" t="n"/>
      <c r="U811" s="562" t="n"/>
      <c r="V811" s="562" t="n"/>
      <c r="W811" s="562" t="n"/>
      <c r="X811" s="562" t="n"/>
      <c r="Y811" s="562" t="n"/>
      <c r="Z811" s="562" t="n"/>
    </row>
    <row r="812">
      <c r="A812" s="562" t="n"/>
      <c r="B812" s="562" t="n"/>
      <c r="C812" s="577" t="n"/>
      <c r="D812" s="562" t="n"/>
      <c r="E812" s="562" t="n"/>
      <c r="F812" s="562" t="n"/>
      <c r="G812" s="562" t="n"/>
      <c r="H812" s="562" t="n"/>
      <c r="I812" s="562" t="n"/>
      <c r="J812" s="562" t="n"/>
      <c r="K812" s="562" t="n"/>
      <c r="L812" s="562" t="n"/>
      <c r="M812" s="562" t="n"/>
      <c r="N812" s="562" t="n"/>
      <c r="O812" s="562" t="n"/>
      <c r="P812" s="562" t="n"/>
      <c r="Q812" s="562" t="n"/>
      <c r="R812" s="562" t="n"/>
      <c r="S812" s="562" t="n"/>
      <c r="T812" s="562" t="n"/>
      <c r="U812" s="562" t="n"/>
      <c r="V812" s="562" t="n"/>
      <c r="W812" s="562" t="n"/>
      <c r="X812" s="562" t="n"/>
      <c r="Y812" s="562" t="n"/>
      <c r="Z812" s="562" t="n"/>
    </row>
    <row r="813">
      <c r="A813" s="562" t="n"/>
      <c r="B813" s="562" t="n"/>
      <c r="C813" s="577" t="n"/>
      <c r="D813" s="562" t="n"/>
      <c r="E813" s="562" t="n"/>
      <c r="F813" s="562" t="n"/>
      <c r="G813" s="562" t="n"/>
      <c r="H813" s="562" t="n"/>
      <c r="I813" s="562" t="n"/>
      <c r="J813" s="562" t="n"/>
      <c r="K813" s="562" t="n"/>
      <c r="L813" s="562" t="n"/>
      <c r="M813" s="562" t="n"/>
      <c r="N813" s="562" t="n"/>
      <c r="O813" s="562" t="n"/>
      <c r="P813" s="562" t="n"/>
      <c r="Q813" s="562" t="n"/>
      <c r="R813" s="562" t="n"/>
      <c r="S813" s="562" t="n"/>
      <c r="T813" s="562" t="n"/>
      <c r="U813" s="562" t="n"/>
      <c r="V813" s="562" t="n"/>
      <c r="W813" s="562" t="n"/>
      <c r="X813" s="562" t="n"/>
      <c r="Y813" s="562" t="n"/>
      <c r="Z813" s="562" t="n"/>
    </row>
    <row r="814">
      <c r="A814" s="562" t="n"/>
      <c r="B814" s="562" t="n"/>
      <c r="C814" s="577" t="n"/>
      <c r="D814" s="562" t="n"/>
      <c r="E814" s="562" t="n"/>
      <c r="F814" s="562" t="n"/>
      <c r="G814" s="562" t="n"/>
      <c r="H814" s="562" t="n"/>
      <c r="I814" s="562" t="n"/>
      <c r="J814" s="562" t="n"/>
      <c r="K814" s="562" t="n"/>
      <c r="L814" s="562" t="n"/>
      <c r="M814" s="562" t="n"/>
      <c r="N814" s="562" t="n"/>
      <c r="O814" s="562" t="n"/>
      <c r="P814" s="562" t="n"/>
      <c r="Q814" s="562" t="n"/>
      <c r="R814" s="562" t="n"/>
      <c r="S814" s="562" t="n"/>
      <c r="T814" s="562" t="n"/>
      <c r="U814" s="562" t="n"/>
      <c r="V814" s="562" t="n"/>
      <c r="W814" s="562" t="n"/>
      <c r="X814" s="562" t="n"/>
      <c r="Y814" s="562" t="n"/>
      <c r="Z814" s="562" t="n"/>
    </row>
    <row r="815">
      <c r="A815" s="562" t="n"/>
      <c r="B815" s="562" t="n"/>
      <c r="C815" s="577" t="n"/>
      <c r="D815" s="562" t="n"/>
      <c r="E815" s="562" t="n"/>
      <c r="F815" s="562" t="n"/>
      <c r="G815" s="562" t="n"/>
      <c r="H815" s="562" t="n"/>
      <c r="I815" s="562" t="n"/>
      <c r="J815" s="562" t="n"/>
      <c r="K815" s="562" t="n"/>
      <c r="L815" s="562" t="n"/>
      <c r="M815" s="562" t="n"/>
      <c r="N815" s="562" t="n"/>
      <c r="O815" s="562" t="n"/>
      <c r="P815" s="562" t="n"/>
      <c r="Q815" s="562" t="n"/>
      <c r="R815" s="562" t="n"/>
      <c r="S815" s="562" t="n"/>
      <c r="T815" s="562" t="n"/>
      <c r="U815" s="562" t="n"/>
      <c r="V815" s="562" t="n"/>
      <c r="W815" s="562" t="n"/>
      <c r="X815" s="562" t="n"/>
      <c r="Y815" s="562" t="n"/>
      <c r="Z815" s="562" t="n"/>
    </row>
    <row r="816">
      <c r="A816" s="562" t="n"/>
      <c r="B816" s="562" t="n"/>
      <c r="C816" s="577" t="n"/>
      <c r="D816" s="562" t="n"/>
      <c r="E816" s="562" t="n"/>
      <c r="F816" s="562" t="n"/>
      <c r="G816" s="562" t="n"/>
      <c r="H816" s="562" t="n"/>
      <c r="I816" s="562" t="n"/>
      <c r="J816" s="562" t="n"/>
      <c r="K816" s="562" t="n"/>
      <c r="L816" s="562" t="n"/>
      <c r="M816" s="562" t="n"/>
      <c r="N816" s="562" t="n"/>
      <c r="O816" s="562" t="n"/>
      <c r="P816" s="562" t="n"/>
      <c r="Q816" s="562" t="n"/>
      <c r="R816" s="562" t="n"/>
      <c r="S816" s="562" t="n"/>
      <c r="T816" s="562" t="n"/>
      <c r="U816" s="562" t="n"/>
      <c r="V816" s="562" t="n"/>
      <c r="W816" s="562" t="n"/>
      <c r="X816" s="562" t="n"/>
      <c r="Y816" s="562" t="n"/>
      <c r="Z816" s="562" t="n"/>
    </row>
    <row r="817">
      <c r="A817" s="562" t="n"/>
      <c r="B817" s="562" t="n"/>
      <c r="C817" s="577" t="n"/>
      <c r="D817" s="562" t="n"/>
      <c r="E817" s="562" t="n"/>
      <c r="F817" s="562" t="n"/>
      <c r="G817" s="562" t="n"/>
      <c r="H817" s="562" t="n"/>
      <c r="I817" s="562" t="n"/>
      <c r="J817" s="562" t="n"/>
      <c r="K817" s="562" t="n"/>
      <c r="L817" s="562" t="n"/>
      <c r="M817" s="562" t="n"/>
      <c r="N817" s="562" t="n"/>
      <c r="O817" s="562" t="n"/>
      <c r="P817" s="562" t="n"/>
      <c r="Q817" s="562" t="n"/>
      <c r="R817" s="562" t="n"/>
      <c r="S817" s="562" t="n"/>
      <c r="T817" s="562" t="n"/>
      <c r="U817" s="562" t="n"/>
      <c r="V817" s="562" t="n"/>
      <c r="W817" s="562" t="n"/>
      <c r="X817" s="562" t="n"/>
      <c r="Y817" s="562" t="n"/>
      <c r="Z817" s="562" t="n"/>
    </row>
    <row r="818">
      <c r="A818" s="562" t="n"/>
      <c r="B818" s="562" t="n"/>
      <c r="C818" s="577" t="n"/>
      <c r="D818" s="562" t="n"/>
      <c r="E818" s="562" t="n"/>
      <c r="F818" s="562" t="n"/>
      <c r="G818" s="562" t="n"/>
      <c r="H818" s="562" t="n"/>
      <c r="I818" s="562" t="n"/>
      <c r="J818" s="562" t="n"/>
      <c r="K818" s="562" t="n"/>
      <c r="L818" s="562" t="n"/>
      <c r="M818" s="562" t="n"/>
      <c r="N818" s="562" t="n"/>
      <c r="O818" s="562" t="n"/>
      <c r="P818" s="562" t="n"/>
      <c r="Q818" s="562" t="n"/>
      <c r="R818" s="562" t="n"/>
      <c r="S818" s="562" t="n"/>
      <c r="T818" s="562" t="n"/>
      <c r="U818" s="562" t="n"/>
      <c r="V818" s="562" t="n"/>
      <c r="W818" s="562" t="n"/>
      <c r="X818" s="562" t="n"/>
      <c r="Y818" s="562" t="n"/>
      <c r="Z818" s="562" t="n"/>
    </row>
    <row r="819">
      <c r="A819" s="562" t="n"/>
      <c r="B819" s="562" t="n"/>
      <c r="C819" s="577" t="n"/>
      <c r="D819" s="562" t="n"/>
      <c r="E819" s="562" t="n"/>
      <c r="F819" s="562" t="n"/>
      <c r="G819" s="562" t="n"/>
      <c r="H819" s="562" t="n"/>
      <c r="I819" s="562" t="n"/>
      <c r="J819" s="562" t="n"/>
      <c r="K819" s="562" t="n"/>
      <c r="L819" s="562" t="n"/>
      <c r="M819" s="562" t="n"/>
      <c r="N819" s="562" t="n"/>
      <c r="O819" s="562" t="n"/>
      <c r="P819" s="562" t="n"/>
      <c r="Q819" s="562" t="n"/>
      <c r="R819" s="562" t="n"/>
      <c r="S819" s="562" t="n"/>
      <c r="T819" s="562" t="n"/>
      <c r="U819" s="562" t="n"/>
      <c r="V819" s="562" t="n"/>
      <c r="W819" s="562" t="n"/>
      <c r="X819" s="562" t="n"/>
      <c r="Y819" s="562" t="n"/>
      <c r="Z819" s="562" t="n"/>
    </row>
    <row r="820">
      <c r="A820" s="562" t="n"/>
      <c r="B820" s="562" t="n"/>
      <c r="C820" s="577" t="n"/>
      <c r="D820" s="562" t="n"/>
      <c r="E820" s="562" t="n"/>
      <c r="F820" s="562" t="n"/>
      <c r="G820" s="562" t="n"/>
      <c r="H820" s="562" t="n"/>
      <c r="I820" s="562" t="n"/>
      <c r="J820" s="562" t="n"/>
      <c r="K820" s="562" t="n"/>
      <c r="L820" s="562" t="n"/>
      <c r="M820" s="562" t="n"/>
      <c r="N820" s="562" t="n"/>
      <c r="O820" s="562" t="n"/>
      <c r="P820" s="562" t="n"/>
      <c r="Q820" s="562" t="n"/>
      <c r="R820" s="562" t="n"/>
      <c r="S820" s="562" t="n"/>
      <c r="T820" s="562" t="n"/>
      <c r="U820" s="562" t="n"/>
      <c r="V820" s="562" t="n"/>
      <c r="W820" s="562" t="n"/>
      <c r="X820" s="562" t="n"/>
      <c r="Y820" s="562" t="n"/>
      <c r="Z820" s="562" t="n"/>
    </row>
    <row r="821">
      <c r="A821" s="562" t="n"/>
      <c r="B821" s="562" t="n"/>
      <c r="C821" s="577" t="n"/>
      <c r="D821" s="562" t="n"/>
      <c r="E821" s="562" t="n"/>
      <c r="F821" s="562" t="n"/>
      <c r="G821" s="562" t="n"/>
      <c r="H821" s="562" t="n"/>
      <c r="I821" s="562" t="n"/>
      <c r="J821" s="562" t="n"/>
      <c r="K821" s="562" t="n"/>
      <c r="L821" s="562" t="n"/>
      <c r="M821" s="562" t="n"/>
      <c r="N821" s="562" t="n"/>
      <c r="O821" s="562" t="n"/>
      <c r="P821" s="562" t="n"/>
      <c r="Q821" s="562" t="n"/>
      <c r="R821" s="562" t="n"/>
      <c r="S821" s="562" t="n"/>
      <c r="T821" s="562" t="n"/>
      <c r="U821" s="562" t="n"/>
      <c r="V821" s="562" t="n"/>
      <c r="W821" s="562" t="n"/>
      <c r="X821" s="562" t="n"/>
      <c r="Y821" s="562" t="n"/>
      <c r="Z821" s="562" t="n"/>
    </row>
    <row r="822">
      <c r="A822" s="562" t="n"/>
      <c r="B822" s="562" t="n"/>
      <c r="C822" s="577" t="n"/>
      <c r="D822" s="562" t="n"/>
      <c r="E822" s="562" t="n"/>
      <c r="F822" s="562" t="n"/>
      <c r="G822" s="562" t="n"/>
      <c r="H822" s="562" t="n"/>
      <c r="I822" s="562" t="n"/>
      <c r="J822" s="562" t="n"/>
      <c r="K822" s="562" t="n"/>
      <c r="L822" s="562" t="n"/>
      <c r="M822" s="562" t="n"/>
      <c r="N822" s="562" t="n"/>
      <c r="O822" s="562" t="n"/>
      <c r="P822" s="562" t="n"/>
      <c r="Q822" s="562" t="n"/>
      <c r="R822" s="562" t="n"/>
      <c r="S822" s="562" t="n"/>
      <c r="T822" s="562" t="n"/>
      <c r="U822" s="562" t="n"/>
      <c r="V822" s="562" t="n"/>
      <c r="W822" s="562" t="n"/>
      <c r="X822" s="562" t="n"/>
      <c r="Y822" s="562" t="n"/>
      <c r="Z822" s="562" t="n"/>
    </row>
    <row r="823">
      <c r="A823" s="562" t="n"/>
      <c r="B823" s="562" t="n"/>
      <c r="C823" s="577" t="n"/>
      <c r="D823" s="562" t="n"/>
      <c r="E823" s="562" t="n"/>
      <c r="F823" s="562" t="n"/>
      <c r="G823" s="562" t="n"/>
      <c r="H823" s="562" t="n"/>
      <c r="I823" s="562" t="n"/>
      <c r="J823" s="562" t="n"/>
      <c r="K823" s="562" t="n"/>
      <c r="L823" s="562" t="n"/>
      <c r="M823" s="562" t="n"/>
      <c r="N823" s="562" t="n"/>
      <c r="O823" s="562" t="n"/>
      <c r="P823" s="562" t="n"/>
      <c r="Q823" s="562" t="n"/>
      <c r="R823" s="562" t="n"/>
      <c r="S823" s="562" t="n"/>
      <c r="T823" s="562" t="n"/>
      <c r="U823" s="562" t="n"/>
      <c r="V823" s="562" t="n"/>
      <c r="W823" s="562" t="n"/>
      <c r="X823" s="562" t="n"/>
      <c r="Y823" s="562" t="n"/>
      <c r="Z823" s="562" t="n"/>
    </row>
    <row r="824">
      <c r="A824" s="562" t="n"/>
      <c r="B824" s="562" t="n"/>
      <c r="C824" s="577" t="n"/>
      <c r="D824" s="562" t="n"/>
      <c r="E824" s="562" t="n"/>
      <c r="F824" s="562" t="n"/>
      <c r="G824" s="562" t="n"/>
      <c r="H824" s="562" t="n"/>
      <c r="I824" s="562" t="n"/>
      <c r="J824" s="562" t="n"/>
      <c r="K824" s="562" t="n"/>
      <c r="L824" s="562" t="n"/>
      <c r="M824" s="562" t="n"/>
      <c r="N824" s="562" t="n"/>
      <c r="O824" s="562" t="n"/>
      <c r="P824" s="562" t="n"/>
      <c r="Q824" s="562" t="n"/>
      <c r="R824" s="562" t="n"/>
      <c r="S824" s="562" t="n"/>
      <c r="T824" s="562" t="n"/>
      <c r="U824" s="562" t="n"/>
      <c r="V824" s="562" t="n"/>
      <c r="W824" s="562" t="n"/>
      <c r="X824" s="562" t="n"/>
      <c r="Y824" s="562" t="n"/>
      <c r="Z824" s="562" t="n"/>
    </row>
    <row r="825">
      <c r="A825" s="562" t="n"/>
      <c r="B825" s="562" t="n"/>
      <c r="C825" s="577" t="n"/>
      <c r="D825" s="562" t="n"/>
      <c r="E825" s="562" t="n"/>
      <c r="F825" s="562" t="n"/>
      <c r="G825" s="562" t="n"/>
      <c r="H825" s="562" t="n"/>
      <c r="I825" s="562" t="n"/>
      <c r="J825" s="562" t="n"/>
      <c r="K825" s="562" t="n"/>
      <c r="L825" s="562" t="n"/>
      <c r="M825" s="562" t="n"/>
      <c r="N825" s="562" t="n"/>
      <c r="O825" s="562" t="n"/>
      <c r="P825" s="562" t="n"/>
      <c r="Q825" s="562" t="n"/>
      <c r="R825" s="562" t="n"/>
      <c r="S825" s="562" t="n"/>
      <c r="T825" s="562" t="n"/>
      <c r="U825" s="562" t="n"/>
      <c r="V825" s="562" t="n"/>
      <c r="W825" s="562" t="n"/>
      <c r="X825" s="562" t="n"/>
      <c r="Y825" s="562" t="n"/>
      <c r="Z825" s="562" t="n"/>
    </row>
    <row r="826">
      <c r="A826" s="562" t="n"/>
      <c r="B826" s="562" t="n"/>
      <c r="C826" s="577" t="n"/>
      <c r="D826" s="562" t="n"/>
      <c r="E826" s="562" t="n"/>
      <c r="F826" s="562" t="n"/>
      <c r="G826" s="562" t="n"/>
      <c r="H826" s="562" t="n"/>
      <c r="I826" s="562" t="n"/>
      <c r="J826" s="562" t="n"/>
      <c r="K826" s="562" t="n"/>
      <c r="L826" s="562" t="n"/>
      <c r="M826" s="562" t="n"/>
      <c r="N826" s="562" t="n"/>
      <c r="O826" s="562" t="n"/>
      <c r="P826" s="562" t="n"/>
      <c r="Q826" s="562" t="n"/>
      <c r="R826" s="562" t="n"/>
      <c r="S826" s="562" t="n"/>
      <c r="T826" s="562" t="n"/>
      <c r="U826" s="562" t="n"/>
      <c r="V826" s="562" t="n"/>
      <c r="W826" s="562" t="n"/>
      <c r="X826" s="562" t="n"/>
      <c r="Y826" s="562" t="n"/>
      <c r="Z826" s="562" t="n"/>
    </row>
    <row r="827">
      <c r="A827" s="562" t="n"/>
      <c r="B827" s="562" t="n"/>
      <c r="C827" s="577" t="n"/>
      <c r="D827" s="562" t="n"/>
      <c r="E827" s="562" t="n"/>
      <c r="F827" s="562" t="n"/>
      <c r="G827" s="562" t="n"/>
      <c r="H827" s="562" t="n"/>
      <c r="I827" s="562" t="n"/>
      <c r="J827" s="562" t="n"/>
      <c r="K827" s="562" t="n"/>
      <c r="L827" s="562" t="n"/>
      <c r="M827" s="562" t="n"/>
      <c r="N827" s="562" t="n"/>
      <c r="O827" s="562" t="n"/>
      <c r="P827" s="562" t="n"/>
      <c r="Q827" s="562" t="n"/>
      <c r="R827" s="562" t="n"/>
      <c r="S827" s="562" t="n"/>
      <c r="T827" s="562" t="n"/>
      <c r="U827" s="562" t="n"/>
      <c r="V827" s="562" t="n"/>
      <c r="W827" s="562" t="n"/>
      <c r="X827" s="562" t="n"/>
      <c r="Y827" s="562" t="n"/>
      <c r="Z827" s="562" t="n"/>
    </row>
    <row r="828">
      <c r="A828" s="562" t="n"/>
      <c r="B828" s="562" t="n"/>
      <c r="C828" s="577" t="n"/>
      <c r="D828" s="562" t="n"/>
      <c r="E828" s="562" t="n"/>
      <c r="F828" s="562" t="n"/>
      <c r="G828" s="562" t="n"/>
      <c r="H828" s="562" t="n"/>
      <c r="I828" s="562" t="n"/>
      <c r="J828" s="562" t="n"/>
      <c r="K828" s="562" t="n"/>
      <c r="L828" s="562" t="n"/>
      <c r="M828" s="562" t="n"/>
      <c r="N828" s="562" t="n"/>
      <c r="O828" s="562" t="n"/>
      <c r="P828" s="562" t="n"/>
      <c r="Q828" s="562" t="n"/>
      <c r="R828" s="562" t="n"/>
      <c r="S828" s="562" t="n"/>
      <c r="T828" s="562" t="n"/>
      <c r="U828" s="562" t="n"/>
      <c r="V828" s="562" t="n"/>
      <c r="W828" s="562" t="n"/>
      <c r="X828" s="562" t="n"/>
      <c r="Y828" s="562" t="n"/>
      <c r="Z828" s="562" t="n"/>
    </row>
    <row r="829">
      <c r="A829" s="562" t="n"/>
      <c r="B829" s="562" t="n"/>
      <c r="C829" s="577" t="n"/>
      <c r="D829" s="562" t="n"/>
      <c r="E829" s="562" t="n"/>
      <c r="F829" s="562" t="n"/>
      <c r="G829" s="562" t="n"/>
      <c r="H829" s="562" t="n"/>
      <c r="I829" s="562" t="n"/>
      <c r="J829" s="562" t="n"/>
      <c r="K829" s="562" t="n"/>
      <c r="L829" s="562" t="n"/>
      <c r="M829" s="562" t="n"/>
      <c r="N829" s="562" t="n"/>
      <c r="O829" s="562" t="n"/>
      <c r="P829" s="562" t="n"/>
      <c r="Q829" s="562" t="n"/>
      <c r="R829" s="562" t="n"/>
      <c r="S829" s="562" t="n"/>
      <c r="T829" s="562" t="n"/>
      <c r="U829" s="562" t="n"/>
      <c r="V829" s="562" t="n"/>
      <c r="W829" s="562" t="n"/>
      <c r="X829" s="562" t="n"/>
      <c r="Y829" s="562" t="n"/>
      <c r="Z829" s="562" t="n"/>
    </row>
    <row r="830">
      <c r="A830" s="562" t="n"/>
      <c r="B830" s="562" t="n"/>
      <c r="C830" s="577" t="n"/>
      <c r="D830" s="562" t="n"/>
      <c r="E830" s="562" t="n"/>
      <c r="F830" s="562" t="n"/>
      <c r="G830" s="562" t="n"/>
      <c r="H830" s="562" t="n"/>
      <c r="I830" s="562" t="n"/>
      <c r="J830" s="562" t="n"/>
      <c r="K830" s="562" t="n"/>
      <c r="L830" s="562" t="n"/>
      <c r="M830" s="562" t="n"/>
      <c r="N830" s="562" t="n"/>
      <c r="O830" s="562" t="n"/>
      <c r="P830" s="562" t="n"/>
      <c r="Q830" s="562" t="n"/>
      <c r="R830" s="562" t="n"/>
      <c r="S830" s="562" t="n"/>
      <c r="T830" s="562" t="n"/>
      <c r="U830" s="562" t="n"/>
      <c r="V830" s="562" t="n"/>
      <c r="W830" s="562" t="n"/>
      <c r="X830" s="562" t="n"/>
      <c r="Y830" s="562" t="n"/>
      <c r="Z830" s="562" t="n"/>
    </row>
    <row r="831">
      <c r="A831" s="562" t="n"/>
      <c r="B831" s="562" t="n"/>
      <c r="C831" s="577" t="n"/>
      <c r="D831" s="562" t="n"/>
      <c r="E831" s="562" t="n"/>
      <c r="F831" s="562" t="n"/>
      <c r="G831" s="562" t="n"/>
      <c r="H831" s="562" t="n"/>
      <c r="I831" s="562" t="n"/>
      <c r="J831" s="562" t="n"/>
      <c r="K831" s="562" t="n"/>
      <c r="L831" s="562" t="n"/>
      <c r="M831" s="562" t="n"/>
      <c r="N831" s="562" t="n"/>
      <c r="O831" s="562" t="n"/>
      <c r="P831" s="562" t="n"/>
      <c r="Q831" s="562" t="n"/>
      <c r="R831" s="562" t="n"/>
      <c r="S831" s="562" t="n"/>
      <c r="T831" s="562" t="n"/>
      <c r="U831" s="562" t="n"/>
      <c r="V831" s="562" t="n"/>
      <c r="W831" s="562" t="n"/>
      <c r="X831" s="562" t="n"/>
      <c r="Y831" s="562" t="n"/>
      <c r="Z831" s="562" t="n"/>
    </row>
    <row r="832">
      <c r="A832" s="562" t="n"/>
      <c r="B832" s="562" t="n"/>
      <c r="C832" s="577" t="n"/>
      <c r="D832" s="562" t="n"/>
      <c r="E832" s="562" t="n"/>
      <c r="F832" s="562" t="n"/>
      <c r="G832" s="562" t="n"/>
      <c r="H832" s="562" t="n"/>
      <c r="I832" s="562" t="n"/>
      <c r="J832" s="562" t="n"/>
      <c r="K832" s="562" t="n"/>
      <c r="L832" s="562" t="n"/>
      <c r="M832" s="562" t="n"/>
      <c r="N832" s="562" t="n"/>
      <c r="O832" s="562" t="n"/>
      <c r="P832" s="562" t="n"/>
      <c r="Q832" s="562" t="n"/>
      <c r="R832" s="562" t="n"/>
      <c r="S832" s="562" t="n"/>
      <c r="T832" s="562" t="n"/>
      <c r="U832" s="562" t="n"/>
      <c r="V832" s="562" t="n"/>
      <c r="W832" s="562" t="n"/>
      <c r="X832" s="562" t="n"/>
      <c r="Y832" s="562" t="n"/>
      <c r="Z832" s="562" t="n"/>
    </row>
    <row r="833">
      <c r="A833" s="562" t="n"/>
      <c r="B833" s="562" t="n"/>
      <c r="C833" s="577" t="n"/>
      <c r="D833" s="562" t="n"/>
      <c r="E833" s="562" t="n"/>
      <c r="F833" s="562" t="n"/>
      <c r="G833" s="562" t="n"/>
      <c r="H833" s="562" t="n"/>
      <c r="I833" s="562" t="n"/>
      <c r="J833" s="562" t="n"/>
      <c r="K833" s="562" t="n"/>
      <c r="L833" s="562" t="n"/>
      <c r="M833" s="562" t="n"/>
      <c r="N833" s="562" t="n"/>
      <c r="O833" s="562" t="n"/>
      <c r="P833" s="562" t="n"/>
      <c r="Q833" s="562" t="n"/>
      <c r="R833" s="562" t="n"/>
      <c r="S833" s="562" t="n"/>
      <c r="T833" s="562" t="n"/>
      <c r="U833" s="562" t="n"/>
      <c r="V833" s="562" t="n"/>
      <c r="W833" s="562" t="n"/>
      <c r="X833" s="562" t="n"/>
      <c r="Y833" s="562" t="n"/>
      <c r="Z833" s="562" t="n"/>
    </row>
    <row r="834">
      <c r="A834" s="562" t="n"/>
      <c r="B834" s="562" t="n"/>
      <c r="C834" s="577" t="n"/>
      <c r="D834" s="562" t="n"/>
      <c r="E834" s="562" t="n"/>
      <c r="F834" s="562" t="n"/>
      <c r="G834" s="562" t="n"/>
      <c r="H834" s="562" t="n"/>
      <c r="I834" s="562" t="n"/>
      <c r="J834" s="562" t="n"/>
      <c r="K834" s="562" t="n"/>
      <c r="L834" s="562" t="n"/>
      <c r="M834" s="562" t="n"/>
      <c r="N834" s="562" t="n"/>
      <c r="O834" s="562" t="n"/>
      <c r="P834" s="562" t="n"/>
      <c r="Q834" s="562" t="n"/>
      <c r="R834" s="562" t="n"/>
      <c r="S834" s="562" t="n"/>
      <c r="T834" s="562" t="n"/>
      <c r="U834" s="562" t="n"/>
      <c r="V834" s="562" t="n"/>
      <c r="W834" s="562" t="n"/>
      <c r="X834" s="562" t="n"/>
      <c r="Y834" s="562" t="n"/>
      <c r="Z834" s="562" t="n"/>
    </row>
    <row r="835">
      <c r="A835" s="562" t="n"/>
      <c r="B835" s="562" t="n"/>
      <c r="C835" s="577" t="n"/>
      <c r="D835" s="562" t="n"/>
      <c r="E835" s="562" t="n"/>
      <c r="F835" s="562" t="n"/>
      <c r="G835" s="562" t="n"/>
      <c r="H835" s="562" t="n"/>
      <c r="I835" s="562" t="n"/>
      <c r="J835" s="562" t="n"/>
      <c r="K835" s="562" t="n"/>
      <c r="L835" s="562" t="n"/>
      <c r="M835" s="562" t="n"/>
      <c r="N835" s="562" t="n"/>
      <c r="O835" s="562" t="n"/>
      <c r="P835" s="562" t="n"/>
      <c r="Q835" s="562" t="n"/>
      <c r="R835" s="562" t="n"/>
      <c r="S835" s="562" t="n"/>
      <c r="T835" s="562" t="n"/>
      <c r="U835" s="562" t="n"/>
      <c r="V835" s="562" t="n"/>
      <c r="W835" s="562" t="n"/>
      <c r="X835" s="562" t="n"/>
      <c r="Y835" s="562" t="n"/>
      <c r="Z835" s="562" t="n"/>
    </row>
    <row r="836">
      <c r="A836" s="562" t="n"/>
      <c r="B836" s="562" t="n"/>
      <c r="C836" s="577" t="n"/>
      <c r="D836" s="562" t="n"/>
      <c r="E836" s="562" t="n"/>
      <c r="F836" s="562" t="n"/>
      <c r="G836" s="562" t="n"/>
      <c r="H836" s="562" t="n"/>
      <c r="I836" s="562" t="n"/>
      <c r="J836" s="562" t="n"/>
      <c r="K836" s="562" t="n"/>
      <c r="L836" s="562" t="n"/>
      <c r="M836" s="562" t="n"/>
      <c r="N836" s="562" t="n"/>
      <c r="O836" s="562" t="n"/>
      <c r="P836" s="562" t="n"/>
      <c r="Q836" s="562" t="n"/>
      <c r="R836" s="562" t="n"/>
      <c r="S836" s="562" t="n"/>
      <c r="T836" s="562" t="n"/>
      <c r="U836" s="562" t="n"/>
      <c r="V836" s="562" t="n"/>
      <c r="W836" s="562" t="n"/>
      <c r="X836" s="562" t="n"/>
      <c r="Y836" s="562" t="n"/>
      <c r="Z836" s="562" t="n"/>
    </row>
    <row r="837">
      <c r="A837" s="562" t="n"/>
      <c r="B837" s="562" t="n"/>
      <c r="C837" s="577" t="n"/>
      <c r="D837" s="562" t="n"/>
      <c r="E837" s="562" t="n"/>
      <c r="F837" s="562" t="n"/>
      <c r="G837" s="562" t="n"/>
      <c r="H837" s="562" t="n"/>
      <c r="I837" s="562" t="n"/>
      <c r="J837" s="562" t="n"/>
      <c r="K837" s="562" t="n"/>
      <c r="L837" s="562" t="n"/>
      <c r="M837" s="562" t="n"/>
      <c r="N837" s="562" t="n"/>
      <c r="O837" s="562" t="n"/>
      <c r="P837" s="562" t="n"/>
      <c r="Q837" s="562" t="n"/>
      <c r="R837" s="562" t="n"/>
      <c r="S837" s="562" t="n"/>
      <c r="T837" s="562" t="n"/>
      <c r="U837" s="562" t="n"/>
      <c r="V837" s="562" t="n"/>
      <c r="W837" s="562" t="n"/>
      <c r="X837" s="562" t="n"/>
      <c r="Y837" s="562" t="n"/>
      <c r="Z837" s="562" t="n"/>
    </row>
    <row r="838">
      <c r="A838" s="562" t="n"/>
      <c r="B838" s="562" t="n"/>
      <c r="C838" s="577" t="n"/>
      <c r="D838" s="562" t="n"/>
      <c r="E838" s="562" t="n"/>
      <c r="F838" s="562" t="n"/>
      <c r="G838" s="562" t="n"/>
      <c r="H838" s="562" t="n"/>
      <c r="I838" s="562" t="n"/>
      <c r="J838" s="562" t="n"/>
      <c r="K838" s="562" t="n"/>
      <c r="L838" s="562" t="n"/>
      <c r="M838" s="562" t="n"/>
      <c r="N838" s="562" t="n"/>
      <c r="O838" s="562" t="n"/>
      <c r="P838" s="562" t="n"/>
      <c r="Q838" s="562" t="n"/>
      <c r="R838" s="562" t="n"/>
      <c r="S838" s="562" t="n"/>
      <c r="T838" s="562" t="n"/>
      <c r="U838" s="562" t="n"/>
      <c r="V838" s="562" t="n"/>
      <c r="W838" s="562" t="n"/>
      <c r="X838" s="562" t="n"/>
      <c r="Y838" s="562" t="n"/>
      <c r="Z838" s="562" t="n"/>
    </row>
    <row r="839">
      <c r="A839" s="562" t="n"/>
      <c r="B839" s="562" t="n"/>
      <c r="C839" s="577" t="n"/>
      <c r="D839" s="562" t="n"/>
      <c r="E839" s="562" t="n"/>
      <c r="F839" s="562" t="n"/>
      <c r="G839" s="562" t="n"/>
      <c r="H839" s="562" t="n"/>
      <c r="I839" s="562" t="n"/>
      <c r="J839" s="562" t="n"/>
      <c r="K839" s="562" t="n"/>
      <c r="L839" s="562" t="n"/>
      <c r="M839" s="562" t="n"/>
      <c r="N839" s="562" t="n"/>
      <c r="O839" s="562" t="n"/>
      <c r="P839" s="562" t="n"/>
      <c r="Q839" s="562" t="n"/>
      <c r="R839" s="562" t="n"/>
      <c r="S839" s="562" t="n"/>
      <c r="T839" s="562" t="n"/>
      <c r="U839" s="562" t="n"/>
      <c r="V839" s="562" t="n"/>
      <c r="W839" s="562" t="n"/>
      <c r="X839" s="562" t="n"/>
      <c r="Y839" s="562" t="n"/>
      <c r="Z839" s="562" t="n"/>
    </row>
    <row r="840">
      <c r="A840" s="562" t="n"/>
      <c r="B840" s="562" t="n"/>
      <c r="C840" s="577" t="n"/>
      <c r="D840" s="562" t="n"/>
      <c r="E840" s="562" t="n"/>
      <c r="F840" s="562" t="n"/>
      <c r="G840" s="562" t="n"/>
      <c r="H840" s="562" t="n"/>
      <c r="I840" s="562" t="n"/>
      <c r="J840" s="562" t="n"/>
      <c r="K840" s="562" t="n"/>
      <c r="L840" s="562" t="n"/>
      <c r="M840" s="562" t="n"/>
      <c r="N840" s="562" t="n"/>
      <c r="O840" s="562" t="n"/>
      <c r="P840" s="562" t="n"/>
      <c r="Q840" s="562" t="n"/>
      <c r="R840" s="562" t="n"/>
      <c r="S840" s="562" t="n"/>
      <c r="T840" s="562" t="n"/>
      <c r="U840" s="562" t="n"/>
      <c r="V840" s="562" t="n"/>
      <c r="W840" s="562" t="n"/>
      <c r="X840" s="562" t="n"/>
      <c r="Y840" s="562" t="n"/>
      <c r="Z840" s="562" t="n"/>
    </row>
    <row r="841">
      <c r="A841" s="562" t="n"/>
      <c r="B841" s="562" t="n"/>
      <c r="C841" s="577" t="n"/>
      <c r="D841" s="562" t="n"/>
      <c r="E841" s="562" t="n"/>
      <c r="F841" s="562" t="n"/>
      <c r="G841" s="562" t="n"/>
      <c r="H841" s="562" t="n"/>
      <c r="I841" s="562" t="n"/>
      <c r="J841" s="562" t="n"/>
      <c r="K841" s="562" t="n"/>
      <c r="L841" s="562" t="n"/>
      <c r="M841" s="562" t="n"/>
      <c r="N841" s="562" t="n"/>
      <c r="O841" s="562" t="n"/>
      <c r="P841" s="562" t="n"/>
      <c r="Q841" s="562" t="n"/>
      <c r="R841" s="562" t="n"/>
      <c r="S841" s="562" t="n"/>
      <c r="T841" s="562" t="n"/>
      <c r="U841" s="562" t="n"/>
      <c r="V841" s="562" t="n"/>
      <c r="W841" s="562" t="n"/>
      <c r="X841" s="562" t="n"/>
      <c r="Y841" s="562" t="n"/>
      <c r="Z841" s="562" t="n"/>
    </row>
    <row r="842">
      <c r="A842" s="562" t="n"/>
      <c r="B842" s="562" t="n"/>
      <c r="C842" s="577" t="n"/>
      <c r="D842" s="562" t="n"/>
      <c r="E842" s="562" t="n"/>
      <c r="F842" s="562" t="n"/>
      <c r="G842" s="562" t="n"/>
      <c r="H842" s="562" t="n"/>
      <c r="I842" s="562" t="n"/>
      <c r="J842" s="562" t="n"/>
      <c r="K842" s="562" t="n"/>
      <c r="L842" s="562" t="n"/>
      <c r="M842" s="562" t="n"/>
      <c r="N842" s="562" t="n"/>
      <c r="O842" s="562" t="n"/>
      <c r="P842" s="562" t="n"/>
      <c r="Q842" s="562" t="n"/>
      <c r="R842" s="562" t="n"/>
      <c r="S842" s="562" t="n"/>
      <c r="T842" s="562" t="n"/>
      <c r="U842" s="562" t="n"/>
      <c r="V842" s="562" t="n"/>
      <c r="W842" s="562" t="n"/>
      <c r="X842" s="562" t="n"/>
      <c r="Y842" s="562" t="n"/>
      <c r="Z842" s="562" t="n"/>
    </row>
    <row r="843">
      <c r="A843" s="562" t="n"/>
      <c r="B843" s="562" t="n"/>
      <c r="C843" s="577" t="n"/>
      <c r="D843" s="562" t="n"/>
      <c r="E843" s="562" t="n"/>
      <c r="F843" s="562" t="n"/>
      <c r="G843" s="562" t="n"/>
      <c r="H843" s="562" t="n"/>
      <c r="I843" s="562" t="n"/>
      <c r="J843" s="562" t="n"/>
      <c r="K843" s="562" t="n"/>
      <c r="L843" s="562" t="n"/>
      <c r="M843" s="562" t="n"/>
      <c r="N843" s="562" t="n"/>
      <c r="O843" s="562" t="n"/>
      <c r="P843" s="562" t="n"/>
      <c r="Q843" s="562" t="n"/>
      <c r="R843" s="562" t="n"/>
      <c r="S843" s="562" t="n"/>
      <c r="T843" s="562" t="n"/>
      <c r="U843" s="562" t="n"/>
      <c r="V843" s="562" t="n"/>
      <c r="W843" s="562" t="n"/>
      <c r="X843" s="562" t="n"/>
      <c r="Y843" s="562" t="n"/>
      <c r="Z843" s="562" t="n"/>
    </row>
    <row r="844">
      <c r="A844" s="562" t="n"/>
      <c r="B844" s="562" t="n"/>
      <c r="C844" s="577" t="n"/>
      <c r="D844" s="562" t="n"/>
      <c r="E844" s="562" t="n"/>
      <c r="F844" s="562" t="n"/>
      <c r="G844" s="562" t="n"/>
      <c r="H844" s="562" t="n"/>
      <c r="I844" s="562" t="n"/>
      <c r="J844" s="562" t="n"/>
      <c r="K844" s="562" t="n"/>
      <c r="L844" s="562" t="n"/>
      <c r="M844" s="562" t="n"/>
      <c r="N844" s="562" t="n"/>
      <c r="O844" s="562" t="n"/>
      <c r="P844" s="562" t="n"/>
      <c r="Q844" s="562" t="n"/>
      <c r="R844" s="562" t="n"/>
      <c r="S844" s="562" t="n"/>
      <c r="T844" s="562" t="n"/>
      <c r="U844" s="562" t="n"/>
      <c r="V844" s="562" t="n"/>
      <c r="W844" s="562" t="n"/>
      <c r="X844" s="562" t="n"/>
      <c r="Y844" s="562" t="n"/>
      <c r="Z844" s="562" t="n"/>
    </row>
    <row r="845">
      <c r="A845" s="562" t="n"/>
      <c r="B845" s="562" t="n"/>
      <c r="C845" s="577" t="n"/>
      <c r="D845" s="562" t="n"/>
      <c r="E845" s="562" t="n"/>
      <c r="F845" s="562" t="n"/>
      <c r="G845" s="562" t="n"/>
      <c r="H845" s="562" t="n"/>
      <c r="I845" s="562" t="n"/>
      <c r="J845" s="562" t="n"/>
      <c r="K845" s="562" t="n"/>
      <c r="L845" s="562" t="n"/>
      <c r="M845" s="562" t="n"/>
      <c r="N845" s="562" t="n"/>
      <c r="O845" s="562" t="n"/>
      <c r="P845" s="562" t="n"/>
      <c r="Q845" s="562" t="n"/>
      <c r="R845" s="562" t="n"/>
      <c r="S845" s="562" t="n"/>
      <c r="T845" s="562" t="n"/>
      <c r="U845" s="562" t="n"/>
      <c r="V845" s="562" t="n"/>
      <c r="W845" s="562" t="n"/>
      <c r="X845" s="562" t="n"/>
      <c r="Y845" s="562" t="n"/>
      <c r="Z845" s="562" t="n"/>
    </row>
    <row r="846">
      <c r="A846" s="562" t="n"/>
      <c r="B846" s="562" t="n"/>
      <c r="C846" s="577" t="n"/>
      <c r="D846" s="562" t="n"/>
      <c r="E846" s="562" t="n"/>
      <c r="F846" s="562" t="n"/>
      <c r="G846" s="562" t="n"/>
      <c r="H846" s="562" t="n"/>
      <c r="I846" s="562" t="n"/>
      <c r="J846" s="562" t="n"/>
      <c r="K846" s="562" t="n"/>
      <c r="L846" s="562" t="n"/>
      <c r="M846" s="562" t="n"/>
      <c r="N846" s="562" t="n"/>
      <c r="O846" s="562" t="n"/>
      <c r="P846" s="562" t="n"/>
      <c r="Q846" s="562" t="n"/>
      <c r="R846" s="562" t="n"/>
      <c r="S846" s="562" t="n"/>
      <c r="T846" s="562" t="n"/>
      <c r="U846" s="562" t="n"/>
      <c r="V846" s="562" t="n"/>
      <c r="W846" s="562" t="n"/>
      <c r="X846" s="562" t="n"/>
      <c r="Y846" s="562" t="n"/>
      <c r="Z846" s="562" t="n"/>
    </row>
    <row r="847">
      <c r="A847" s="562" t="n"/>
      <c r="B847" s="562" t="n"/>
      <c r="C847" s="577" t="n"/>
      <c r="D847" s="562" t="n"/>
      <c r="E847" s="562" t="n"/>
      <c r="F847" s="562" t="n"/>
      <c r="G847" s="562" t="n"/>
      <c r="H847" s="562" t="n"/>
      <c r="I847" s="562" t="n"/>
      <c r="J847" s="562" t="n"/>
      <c r="K847" s="562" t="n"/>
      <c r="L847" s="562" t="n"/>
      <c r="M847" s="562" t="n"/>
      <c r="N847" s="562" t="n"/>
      <c r="O847" s="562" t="n"/>
      <c r="P847" s="562" t="n"/>
      <c r="Q847" s="562" t="n"/>
      <c r="R847" s="562" t="n"/>
      <c r="S847" s="562" t="n"/>
      <c r="T847" s="562" t="n"/>
      <c r="U847" s="562" t="n"/>
      <c r="V847" s="562" t="n"/>
      <c r="W847" s="562" t="n"/>
      <c r="X847" s="562" t="n"/>
      <c r="Y847" s="562" t="n"/>
      <c r="Z847" s="562" t="n"/>
    </row>
    <row r="848">
      <c r="A848" s="562" t="n"/>
      <c r="B848" s="562" t="n"/>
      <c r="C848" s="577" t="n"/>
      <c r="D848" s="562" t="n"/>
      <c r="E848" s="562" t="n"/>
      <c r="F848" s="562" t="n"/>
      <c r="G848" s="562" t="n"/>
      <c r="H848" s="562" t="n"/>
      <c r="I848" s="562" t="n"/>
      <c r="J848" s="562" t="n"/>
      <c r="K848" s="562" t="n"/>
      <c r="L848" s="562" t="n"/>
      <c r="M848" s="562" t="n"/>
      <c r="N848" s="562" t="n"/>
      <c r="O848" s="562" t="n"/>
      <c r="P848" s="562" t="n"/>
      <c r="Q848" s="562" t="n"/>
      <c r="R848" s="562" t="n"/>
      <c r="S848" s="562" t="n"/>
      <c r="T848" s="562" t="n"/>
      <c r="U848" s="562" t="n"/>
      <c r="V848" s="562" t="n"/>
      <c r="W848" s="562" t="n"/>
      <c r="X848" s="562" t="n"/>
      <c r="Y848" s="562" t="n"/>
      <c r="Z848" s="562" t="n"/>
    </row>
    <row r="849">
      <c r="A849" s="562" t="n"/>
      <c r="B849" s="562" t="n"/>
      <c r="C849" s="577" t="n"/>
      <c r="D849" s="562" t="n"/>
      <c r="E849" s="562" t="n"/>
      <c r="F849" s="562" t="n"/>
      <c r="G849" s="562" t="n"/>
      <c r="H849" s="562" t="n"/>
      <c r="I849" s="562" t="n"/>
      <c r="J849" s="562" t="n"/>
      <c r="K849" s="562" t="n"/>
      <c r="L849" s="562" t="n"/>
      <c r="M849" s="562" t="n"/>
      <c r="N849" s="562" t="n"/>
      <c r="O849" s="562" t="n"/>
      <c r="P849" s="562" t="n"/>
      <c r="Q849" s="562" t="n"/>
      <c r="R849" s="562" t="n"/>
      <c r="S849" s="562" t="n"/>
      <c r="T849" s="562" t="n"/>
      <c r="U849" s="562" t="n"/>
      <c r="V849" s="562" t="n"/>
      <c r="W849" s="562" t="n"/>
      <c r="X849" s="562" t="n"/>
      <c r="Y849" s="562" t="n"/>
      <c r="Z849" s="562" t="n"/>
    </row>
    <row r="850">
      <c r="A850" s="562" t="n"/>
      <c r="B850" s="562" t="n"/>
      <c r="C850" s="577" t="n"/>
      <c r="D850" s="562" t="n"/>
      <c r="E850" s="562" t="n"/>
      <c r="F850" s="562" t="n"/>
      <c r="G850" s="562" t="n"/>
      <c r="H850" s="562" t="n"/>
      <c r="I850" s="562" t="n"/>
      <c r="J850" s="562" t="n"/>
      <c r="K850" s="562" t="n"/>
      <c r="L850" s="562" t="n"/>
      <c r="M850" s="562" t="n"/>
      <c r="N850" s="562" t="n"/>
      <c r="O850" s="562" t="n"/>
      <c r="P850" s="562" t="n"/>
      <c r="Q850" s="562" t="n"/>
      <c r="R850" s="562" t="n"/>
      <c r="S850" s="562" t="n"/>
      <c r="T850" s="562" t="n"/>
      <c r="U850" s="562" t="n"/>
      <c r="V850" s="562" t="n"/>
      <c r="W850" s="562" t="n"/>
      <c r="X850" s="562" t="n"/>
      <c r="Y850" s="562" t="n"/>
      <c r="Z850" s="562" t="n"/>
    </row>
    <row r="851">
      <c r="A851" s="562" t="n"/>
      <c r="B851" s="562" t="n"/>
      <c r="C851" s="577" t="n"/>
      <c r="D851" s="562" t="n"/>
      <c r="E851" s="562" t="n"/>
      <c r="F851" s="562" t="n"/>
      <c r="G851" s="562" t="n"/>
      <c r="H851" s="562" t="n"/>
      <c r="I851" s="562" t="n"/>
      <c r="J851" s="562" t="n"/>
      <c r="K851" s="562" t="n"/>
      <c r="L851" s="562" t="n"/>
      <c r="M851" s="562" t="n"/>
      <c r="N851" s="562" t="n"/>
      <c r="O851" s="562" t="n"/>
      <c r="P851" s="562" t="n"/>
      <c r="Q851" s="562" t="n"/>
      <c r="R851" s="562" t="n"/>
      <c r="S851" s="562" t="n"/>
      <c r="T851" s="562" t="n"/>
      <c r="U851" s="562" t="n"/>
      <c r="V851" s="562" t="n"/>
      <c r="W851" s="562" t="n"/>
      <c r="X851" s="562" t="n"/>
      <c r="Y851" s="562" t="n"/>
      <c r="Z851" s="562" t="n"/>
    </row>
    <row r="852">
      <c r="A852" s="562" t="n"/>
      <c r="B852" s="562" t="n"/>
      <c r="C852" s="577" t="n"/>
      <c r="D852" s="562" t="n"/>
      <c r="E852" s="562" t="n"/>
      <c r="F852" s="562" t="n"/>
      <c r="G852" s="562" t="n"/>
      <c r="H852" s="562" t="n"/>
      <c r="I852" s="562" t="n"/>
      <c r="J852" s="562" t="n"/>
      <c r="K852" s="562" t="n"/>
      <c r="L852" s="562" t="n"/>
      <c r="M852" s="562" t="n"/>
      <c r="N852" s="562" t="n"/>
      <c r="O852" s="562" t="n"/>
      <c r="P852" s="562" t="n"/>
      <c r="Q852" s="562" t="n"/>
      <c r="R852" s="562" t="n"/>
      <c r="S852" s="562" t="n"/>
      <c r="T852" s="562" t="n"/>
      <c r="U852" s="562" t="n"/>
      <c r="V852" s="562" t="n"/>
      <c r="W852" s="562" t="n"/>
      <c r="X852" s="562" t="n"/>
      <c r="Y852" s="562" t="n"/>
      <c r="Z852" s="562" t="n"/>
    </row>
    <row r="853">
      <c r="A853" s="562" t="n"/>
      <c r="B853" s="562" t="n"/>
      <c r="C853" s="577" t="n"/>
      <c r="D853" s="562" t="n"/>
      <c r="E853" s="562" t="n"/>
      <c r="F853" s="562" t="n"/>
      <c r="G853" s="562" t="n"/>
      <c r="H853" s="562" t="n"/>
      <c r="I853" s="562" t="n"/>
      <c r="J853" s="562" t="n"/>
      <c r="K853" s="562" t="n"/>
      <c r="L853" s="562" t="n"/>
      <c r="M853" s="562" t="n"/>
      <c r="N853" s="562" t="n"/>
      <c r="O853" s="562" t="n"/>
      <c r="P853" s="562" t="n"/>
      <c r="Q853" s="562" t="n"/>
      <c r="R853" s="562" t="n"/>
      <c r="S853" s="562" t="n"/>
      <c r="T853" s="562" t="n"/>
      <c r="U853" s="562" t="n"/>
      <c r="V853" s="562" t="n"/>
      <c r="W853" s="562" t="n"/>
      <c r="X853" s="562" t="n"/>
      <c r="Y853" s="562" t="n"/>
      <c r="Z853" s="562" t="n"/>
    </row>
    <row r="854">
      <c r="A854" s="562" t="n"/>
      <c r="B854" s="562" t="n"/>
      <c r="C854" s="577" t="n"/>
      <c r="D854" s="562" t="n"/>
      <c r="E854" s="562" t="n"/>
      <c r="F854" s="562" t="n"/>
      <c r="G854" s="562" t="n"/>
      <c r="H854" s="562" t="n"/>
      <c r="I854" s="562" t="n"/>
      <c r="J854" s="562" t="n"/>
      <c r="K854" s="562" t="n"/>
      <c r="L854" s="562" t="n"/>
      <c r="M854" s="562" t="n"/>
      <c r="N854" s="562" t="n"/>
      <c r="O854" s="562" t="n"/>
      <c r="P854" s="562" t="n"/>
      <c r="Q854" s="562" t="n"/>
      <c r="R854" s="562" t="n"/>
      <c r="S854" s="562" t="n"/>
      <c r="T854" s="562" t="n"/>
      <c r="U854" s="562" t="n"/>
      <c r="V854" s="562" t="n"/>
      <c r="W854" s="562" t="n"/>
      <c r="X854" s="562" t="n"/>
      <c r="Y854" s="562" t="n"/>
      <c r="Z854" s="562" t="n"/>
    </row>
    <row r="855">
      <c r="A855" s="562" t="n"/>
      <c r="B855" s="562" t="n"/>
      <c r="C855" s="577" t="n"/>
      <c r="D855" s="562" t="n"/>
      <c r="E855" s="562" t="n"/>
      <c r="F855" s="562" t="n"/>
      <c r="G855" s="562" t="n"/>
      <c r="H855" s="562" t="n"/>
      <c r="I855" s="562" t="n"/>
      <c r="J855" s="562" t="n"/>
      <c r="K855" s="562" t="n"/>
      <c r="L855" s="562" t="n"/>
      <c r="M855" s="562" t="n"/>
      <c r="N855" s="562" t="n"/>
      <c r="O855" s="562" t="n"/>
      <c r="P855" s="562" t="n"/>
      <c r="Q855" s="562" t="n"/>
      <c r="R855" s="562" t="n"/>
      <c r="S855" s="562" t="n"/>
      <c r="T855" s="562" t="n"/>
      <c r="U855" s="562" t="n"/>
      <c r="V855" s="562" t="n"/>
      <c r="W855" s="562" t="n"/>
      <c r="X855" s="562" t="n"/>
      <c r="Y855" s="562" t="n"/>
      <c r="Z855" s="562" t="n"/>
    </row>
    <row r="856">
      <c r="A856" s="562" t="n"/>
      <c r="B856" s="562" t="n"/>
      <c r="C856" s="577" t="n"/>
      <c r="D856" s="562" t="n"/>
      <c r="E856" s="562" t="n"/>
      <c r="F856" s="562" t="n"/>
      <c r="G856" s="562" t="n"/>
      <c r="H856" s="562" t="n"/>
      <c r="I856" s="562" t="n"/>
      <c r="J856" s="562" t="n"/>
      <c r="K856" s="562" t="n"/>
      <c r="L856" s="562" t="n"/>
      <c r="M856" s="562" t="n"/>
      <c r="N856" s="562" t="n"/>
      <c r="O856" s="562" t="n"/>
      <c r="P856" s="562" t="n"/>
      <c r="Q856" s="562" t="n"/>
      <c r="R856" s="562" t="n"/>
      <c r="S856" s="562" t="n"/>
      <c r="T856" s="562" t="n"/>
      <c r="U856" s="562" t="n"/>
      <c r="V856" s="562" t="n"/>
      <c r="W856" s="562" t="n"/>
      <c r="X856" s="562" t="n"/>
      <c r="Y856" s="562" t="n"/>
      <c r="Z856" s="562" t="n"/>
    </row>
    <row r="857">
      <c r="A857" s="562" t="n"/>
      <c r="B857" s="562" t="n"/>
      <c r="C857" s="577" t="n"/>
      <c r="D857" s="562" t="n"/>
      <c r="E857" s="562" t="n"/>
      <c r="F857" s="562" t="n"/>
      <c r="G857" s="562" t="n"/>
      <c r="H857" s="562" t="n"/>
      <c r="I857" s="562" t="n"/>
      <c r="J857" s="562" t="n"/>
      <c r="K857" s="562" t="n"/>
      <c r="L857" s="562" t="n"/>
      <c r="M857" s="562" t="n"/>
      <c r="N857" s="562" t="n"/>
      <c r="O857" s="562" t="n"/>
      <c r="P857" s="562" t="n"/>
      <c r="Q857" s="562" t="n"/>
      <c r="R857" s="562" t="n"/>
      <c r="S857" s="562" t="n"/>
      <c r="T857" s="562" t="n"/>
      <c r="U857" s="562" t="n"/>
      <c r="V857" s="562" t="n"/>
      <c r="W857" s="562" t="n"/>
      <c r="X857" s="562" t="n"/>
      <c r="Y857" s="562" t="n"/>
      <c r="Z857" s="562" t="n"/>
    </row>
    <row r="858">
      <c r="A858" s="562" t="n"/>
      <c r="B858" s="562" t="n"/>
      <c r="C858" s="577" t="n"/>
      <c r="D858" s="562" t="n"/>
      <c r="E858" s="562" t="n"/>
      <c r="F858" s="562" t="n"/>
      <c r="G858" s="562" t="n"/>
      <c r="H858" s="562" t="n"/>
      <c r="I858" s="562" t="n"/>
      <c r="J858" s="562" t="n"/>
      <c r="K858" s="562" t="n"/>
      <c r="L858" s="562" t="n"/>
      <c r="M858" s="562" t="n"/>
      <c r="N858" s="562" t="n"/>
      <c r="O858" s="562" t="n"/>
      <c r="P858" s="562" t="n"/>
      <c r="Q858" s="562" t="n"/>
      <c r="R858" s="562" t="n"/>
      <c r="S858" s="562" t="n"/>
      <c r="T858" s="562" t="n"/>
      <c r="U858" s="562" t="n"/>
      <c r="V858" s="562" t="n"/>
      <c r="W858" s="562" t="n"/>
      <c r="X858" s="562" t="n"/>
      <c r="Y858" s="562" t="n"/>
      <c r="Z858" s="562" t="n"/>
    </row>
    <row r="859">
      <c r="A859" s="562" t="n"/>
      <c r="B859" s="562" t="n"/>
      <c r="C859" s="577" t="n"/>
      <c r="D859" s="562" t="n"/>
      <c r="E859" s="562" t="n"/>
      <c r="F859" s="562" t="n"/>
      <c r="G859" s="562" t="n"/>
      <c r="H859" s="562" t="n"/>
      <c r="I859" s="562" t="n"/>
      <c r="J859" s="562" t="n"/>
      <c r="K859" s="562" t="n"/>
      <c r="L859" s="562" t="n"/>
      <c r="M859" s="562" t="n"/>
      <c r="N859" s="562" t="n"/>
      <c r="O859" s="562" t="n"/>
      <c r="P859" s="562" t="n"/>
      <c r="Q859" s="562" t="n"/>
      <c r="R859" s="562" t="n"/>
      <c r="S859" s="562" t="n"/>
      <c r="T859" s="562" t="n"/>
      <c r="U859" s="562" t="n"/>
      <c r="V859" s="562" t="n"/>
      <c r="W859" s="562" t="n"/>
      <c r="X859" s="562" t="n"/>
      <c r="Y859" s="562" t="n"/>
      <c r="Z859" s="562" t="n"/>
    </row>
    <row r="860">
      <c r="A860" s="562" t="n"/>
      <c r="B860" s="562" t="n"/>
      <c r="C860" s="577" t="n"/>
      <c r="D860" s="562" t="n"/>
      <c r="E860" s="562" t="n"/>
      <c r="F860" s="562" t="n"/>
      <c r="G860" s="562" t="n"/>
      <c r="H860" s="562" t="n"/>
      <c r="I860" s="562" t="n"/>
      <c r="J860" s="562" t="n"/>
      <c r="K860" s="562" t="n"/>
      <c r="L860" s="562" t="n"/>
      <c r="M860" s="562" t="n"/>
      <c r="N860" s="562" t="n"/>
      <c r="O860" s="562" t="n"/>
      <c r="P860" s="562" t="n"/>
      <c r="Q860" s="562" t="n"/>
      <c r="R860" s="562" t="n"/>
      <c r="S860" s="562" t="n"/>
      <c r="T860" s="562" t="n"/>
      <c r="U860" s="562" t="n"/>
      <c r="V860" s="562" t="n"/>
      <c r="W860" s="562" t="n"/>
      <c r="X860" s="562" t="n"/>
      <c r="Y860" s="562" t="n"/>
      <c r="Z860" s="562" t="n"/>
    </row>
    <row r="861">
      <c r="A861" s="562" t="n"/>
      <c r="B861" s="562" t="n"/>
      <c r="C861" s="577" t="n"/>
      <c r="D861" s="562" t="n"/>
      <c r="E861" s="562" t="n"/>
      <c r="F861" s="562" t="n"/>
      <c r="G861" s="562" t="n"/>
      <c r="H861" s="562" t="n"/>
      <c r="I861" s="562" t="n"/>
      <c r="J861" s="562" t="n"/>
      <c r="K861" s="562" t="n"/>
      <c r="L861" s="562" t="n"/>
      <c r="M861" s="562" t="n"/>
      <c r="N861" s="562" t="n"/>
      <c r="O861" s="562" t="n"/>
      <c r="P861" s="562" t="n"/>
      <c r="Q861" s="562" t="n"/>
      <c r="R861" s="562" t="n"/>
      <c r="S861" s="562" t="n"/>
      <c r="T861" s="562" t="n"/>
      <c r="U861" s="562" t="n"/>
      <c r="V861" s="562" t="n"/>
      <c r="W861" s="562" t="n"/>
      <c r="X861" s="562" t="n"/>
      <c r="Y861" s="562" t="n"/>
      <c r="Z861" s="562" t="n"/>
    </row>
    <row r="862">
      <c r="A862" s="562" t="n"/>
      <c r="B862" s="562" t="n"/>
      <c r="C862" s="577" t="n"/>
      <c r="D862" s="562" t="n"/>
      <c r="E862" s="562" t="n"/>
      <c r="F862" s="562" t="n"/>
      <c r="G862" s="562" t="n"/>
      <c r="H862" s="562" t="n"/>
      <c r="I862" s="562" t="n"/>
      <c r="J862" s="562" t="n"/>
      <c r="K862" s="562" t="n"/>
      <c r="L862" s="562" t="n"/>
      <c r="M862" s="562" t="n"/>
      <c r="N862" s="562" t="n"/>
      <c r="O862" s="562" t="n"/>
      <c r="P862" s="562" t="n"/>
      <c r="Q862" s="562" t="n"/>
      <c r="R862" s="562" t="n"/>
      <c r="S862" s="562" t="n"/>
      <c r="T862" s="562" t="n"/>
      <c r="U862" s="562" t="n"/>
      <c r="V862" s="562" t="n"/>
      <c r="W862" s="562" t="n"/>
      <c r="X862" s="562" t="n"/>
      <c r="Y862" s="562" t="n"/>
      <c r="Z862" s="562" t="n"/>
    </row>
    <row r="863">
      <c r="A863" s="562" t="n"/>
      <c r="B863" s="562" t="n"/>
      <c r="C863" s="577" t="n"/>
      <c r="D863" s="562" t="n"/>
      <c r="E863" s="562" t="n"/>
      <c r="F863" s="562" t="n"/>
      <c r="G863" s="562" t="n"/>
      <c r="H863" s="562" t="n"/>
      <c r="I863" s="562" t="n"/>
      <c r="J863" s="562" t="n"/>
      <c r="K863" s="562" t="n"/>
      <c r="L863" s="562" t="n"/>
      <c r="M863" s="562" t="n"/>
      <c r="N863" s="562" t="n"/>
      <c r="O863" s="562" t="n"/>
      <c r="P863" s="562" t="n"/>
      <c r="Q863" s="562" t="n"/>
      <c r="R863" s="562" t="n"/>
      <c r="S863" s="562" t="n"/>
      <c r="T863" s="562" t="n"/>
      <c r="U863" s="562" t="n"/>
      <c r="V863" s="562" t="n"/>
      <c r="W863" s="562" t="n"/>
      <c r="X863" s="562" t="n"/>
      <c r="Y863" s="562" t="n"/>
      <c r="Z863" s="562" t="n"/>
    </row>
    <row r="864">
      <c r="A864" s="562" t="n"/>
      <c r="B864" s="562" t="n"/>
      <c r="C864" s="577" t="n"/>
      <c r="D864" s="562" t="n"/>
      <c r="E864" s="562" t="n"/>
      <c r="F864" s="562" t="n"/>
      <c r="G864" s="562" t="n"/>
      <c r="H864" s="562" t="n"/>
      <c r="I864" s="562" t="n"/>
      <c r="J864" s="562" t="n"/>
      <c r="K864" s="562" t="n"/>
      <c r="L864" s="562" t="n"/>
      <c r="M864" s="562" t="n"/>
      <c r="N864" s="562" t="n"/>
      <c r="O864" s="562" t="n"/>
      <c r="P864" s="562" t="n"/>
      <c r="Q864" s="562" t="n"/>
      <c r="R864" s="562" t="n"/>
      <c r="S864" s="562" t="n"/>
      <c r="T864" s="562" t="n"/>
      <c r="U864" s="562" t="n"/>
      <c r="V864" s="562" t="n"/>
      <c r="W864" s="562" t="n"/>
      <c r="X864" s="562" t="n"/>
      <c r="Y864" s="562" t="n"/>
      <c r="Z864" s="562" t="n"/>
    </row>
    <row r="865">
      <c r="A865" s="562" t="n"/>
      <c r="B865" s="562" t="n"/>
      <c r="C865" s="577" t="n"/>
      <c r="D865" s="562" t="n"/>
      <c r="E865" s="562" t="n"/>
      <c r="F865" s="562" t="n"/>
      <c r="G865" s="562" t="n"/>
      <c r="H865" s="562" t="n"/>
      <c r="I865" s="562" t="n"/>
      <c r="J865" s="562" t="n"/>
      <c r="K865" s="562" t="n"/>
      <c r="L865" s="562" t="n"/>
      <c r="M865" s="562" t="n"/>
      <c r="N865" s="562" t="n"/>
      <c r="O865" s="562" t="n"/>
      <c r="P865" s="562" t="n"/>
      <c r="Q865" s="562" t="n"/>
      <c r="R865" s="562" t="n"/>
      <c r="S865" s="562" t="n"/>
      <c r="T865" s="562" t="n"/>
      <c r="U865" s="562" t="n"/>
      <c r="V865" s="562" t="n"/>
      <c r="W865" s="562" t="n"/>
      <c r="X865" s="562" t="n"/>
      <c r="Y865" s="562" t="n"/>
      <c r="Z865" s="562" t="n"/>
    </row>
    <row r="866">
      <c r="A866" s="562" t="n"/>
      <c r="B866" s="562" t="n"/>
      <c r="C866" s="577" t="n"/>
      <c r="D866" s="562" t="n"/>
      <c r="E866" s="562" t="n"/>
      <c r="F866" s="562" t="n"/>
      <c r="G866" s="562" t="n"/>
      <c r="H866" s="562" t="n"/>
      <c r="I866" s="562" t="n"/>
      <c r="J866" s="562" t="n"/>
      <c r="K866" s="562" t="n"/>
      <c r="L866" s="562" t="n"/>
      <c r="M866" s="562" t="n"/>
      <c r="N866" s="562" t="n"/>
      <c r="O866" s="562" t="n"/>
      <c r="P866" s="562" t="n"/>
      <c r="Q866" s="562" t="n"/>
      <c r="R866" s="562" t="n"/>
      <c r="S866" s="562" t="n"/>
      <c r="T866" s="562" t="n"/>
      <c r="U866" s="562" t="n"/>
      <c r="V866" s="562" t="n"/>
      <c r="W866" s="562" t="n"/>
      <c r="X866" s="562" t="n"/>
      <c r="Y866" s="562" t="n"/>
      <c r="Z866" s="562" t="n"/>
    </row>
    <row r="867">
      <c r="A867" s="562" t="n"/>
      <c r="B867" s="562" t="n"/>
      <c r="C867" s="577" t="n"/>
      <c r="D867" s="562" t="n"/>
      <c r="E867" s="562" t="n"/>
      <c r="F867" s="562" t="n"/>
      <c r="G867" s="562" t="n"/>
      <c r="H867" s="562" t="n"/>
      <c r="I867" s="562" t="n"/>
      <c r="J867" s="562" t="n"/>
      <c r="K867" s="562" t="n"/>
      <c r="L867" s="562" t="n"/>
      <c r="M867" s="562" t="n"/>
      <c r="N867" s="562" t="n"/>
      <c r="O867" s="562" t="n"/>
      <c r="P867" s="562" t="n"/>
      <c r="Q867" s="562" t="n"/>
      <c r="R867" s="562" t="n"/>
      <c r="S867" s="562" t="n"/>
      <c r="T867" s="562" t="n"/>
      <c r="U867" s="562" t="n"/>
      <c r="V867" s="562" t="n"/>
      <c r="W867" s="562" t="n"/>
      <c r="X867" s="562" t="n"/>
      <c r="Y867" s="562" t="n"/>
      <c r="Z867" s="562" t="n"/>
    </row>
    <row r="868">
      <c r="A868" s="562" t="n"/>
      <c r="B868" s="562" t="n"/>
      <c r="C868" s="577" t="n"/>
      <c r="D868" s="562" t="n"/>
      <c r="E868" s="562" t="n"/>
      <c r="F868" s="562" t="n"/>
      <c r="G868" s="562" t="n"/>
      <c r="H868" s="562" t="n"/>
      <c r="I868" s="562" t="n"/>
      <c r="J868" s="562" t="n"/>
      <c r="K868" s="562" t="n"/>
      <c r="L868" s="562" t="n"/>
      <c r="M868" s="562" t="n"/>
      <c r="N868" s="562" t="n"/>
      <c r="O868" s="562" t="n"/>
      <c r="P868" s="562" t="n"/>
      <c r="Q868" s="562" t="n"/>
      <c r="R868" s="562" t="n"/>
      <c r="S868" s="562" t="n"/>
      <c r="T868" s="562" t="n"/>
      <c r="U868" s="562" t="n"/>
      <c r="V868" s="562" t="n"/>
      <c r="W868" s="562" t="n"/>
      <c r="X868" s="562" t="n"/>
      <c r="Y868" s="562" t="n"/>
      <c r="Z868" s="562" t="n"/>
    </row>
    <row r="869">
      <c r="A869" s="562" t="n"/>
      <c r="B869" s="562" t="n"/>
      <c r="C869" s="577" t="n"/>
      <c r="D869" s="562" t="n"/>
      <c r="E869" s="562" t="n"/>
      <c r="F869" s="562" t="n"/>
      <c r="G869" s="562" t="n"/>
      <c r="H869" s="562" t="n"/>
      <c r="I869" s="562" t="n"/>
      <c r="J869" s="562" t="n"/>
      <c r="K869" s="562" t="n"/>
      <c r="L869" s="562" t="n"/>
      <c r="M869" s="562" t="n"/>
      <c r="N869" s="562" t="n"/>
      <c r="O869" s="562" t="n"/>
      <c r="P869" s="562" t="n"/>
      <c r="Q869" s="562" t="n"/>
      <c r="R869" s="562" t="n"/>
      <c r="S869" s="562" t="n"/>
      <c r="T869" s="562" t="n"/>
      <c r="U869" s="562" t="n"/>
      <c r="V869" s="562" t="n"/>
      <c r="W869" s="562" t="n"/>
      <c r="X869" s="562" t="n"/>
      <c r="Y869" s="562" t="n"/>
      <c r="Z869" s="562" t="n"/>
    </row>
    <row r="870">
      <c r="A870" s="562" t="n"/>
      <c r="B870" s="562" t="n"/>
      <c r="C870" s="577" t="n"/>
      <c r="D870" s="562" t="n"/>
      <c r="E870" s="562" t="n"/>
      <c r="F870" s="562" t="n"/>
      <c r="G870" s="562" t="n"/>
      <c r="H870" s="562" t="n"/>
      <c r="I870" s="562" t="n"/>
      <c r="J870" s="562" t="n"/>
      <c r="K870" s="562" t="n"/>
      <c r="L870" s="562" t="n"/>
      <c r="M870" s="562" t="n"/>
      <c r="N870" s="562" t="n"/>
      <c r="O870" s="562" t="n"/>
      <c r="P870" s="562" t="n"/>
      <c r="Q870" s="562" t="n"/>
      <c r="R870" s="562" t="n"/>
      <c r="S870" s="562" t="n"/>
      <c r="T870" s="562" t="n"/>
      <c r="U870" s="562" t="n"/>
      <c r="V870" s="562" t="n"/>
      <c r="W870" s="562" t="n"/>
      <c r="X870" s="562" t="n"/>
      <c r="Y870" s="562" t="n"/>
      <c r="Z870" s="562" t="n"/>
    </row>
    <row r="871">
      <c r="A871" s="562" t="n"/>
      <c r="B871" s="562" t="n"/>
      <c r="C871" s="577" t="n"/>
      <c r="D871" s="562" t="n"/>
      <c r="E871" s="562" t="n"/>
      <c r="F871" s="562" t="n"/>
      <c r="G871" s="562" t="n"/>
      <c r="H871" s="562" t="n"/>
      <c r="I871" s="562" t="n"/>
      <c r="J871" s="562" t="n"/>
      <c r="K871" s="562" t="n"/>
      <c r="L871" s="562" t="n"/>
      <c r="M871" s="562" t="n"/>
      <c r="N871" s="562" t="n"/>
      <c r="O871" s="562" t="n"/>
      <c r="P871" s="562" t="n"/>
      <c r="Q871" s="562" t="n"/>
      <c r="R871" s="562" t="n"/>
      <c r="S871" s="562" t="n"/>
      <c r="T871" s="562" t="n"/>
      <c r="U871" s="562" t="n"/>
      <c r="V871" s="562" t="n"/>
      <c r="W871" s="562" t="n"/>
      <c r="X871" s="562" t="n"/>
      <c r="Y871" s="562" t="n"/>
      <c r="Z871" s="562" t="n"/>
    </row>
    <row r="872">
      <c r="A872" s="562" t="n"/>
      <c r="B872" s="562" t="n"/>
      <c r="C872" s="577" t="n"/>
      <c r="D872" s="562" t="n"/>
      <c r="E872" s="562" t="n"/>
      <c r="F872" s="562" t="n"/>
      <c r="G872" s="562" t="n"/>
      <c r="H872" s="562" t="n"/>
      <c r="I872" s="562" t="n"/>
      <c r="J872" s="562" t="n"/>
      <c r="K872" s="562" t="n"/>
      <c r="L872" s="562" t="n"/>
      <c r="M872" s="562" t="n"/>
      <c r="N872" s="562" t="n"/>
      <c r="O872" s="562" t="n"/>
      <c r="P872" s="562" t="n"/>
      <c r="Q872" s="562" t="n"/>
      <c r="R872" s="562" t="n"/>
      <c r="S872" s="562" t="n"/>
      <c r="T872" s="562" t="n"/>
      <c r="U872" s="562" t="n"/>
      <c r="V872" s="562" t="n"/>
      <c r="W872" s="562" t="n"/>
      <c r="X872" s="562" t="n"/>
      <c r="Y872" s="562" t="n"/>
      <c r="Z872" s="562" t="n"/>
    </row>
    <row r="873">
      <c r="A873" s="562" t="n"/>
      <c r="B873" s="562" t="n"/>
      <c r="C873" s="577" t="n"/>
      <c r="D873" s="562" t="n"/>
      <c r="E873" s="562" t="n"/>
      <c r="F873" s="562" t="n"/>
      <c r="G873" s="562" t="n"/>
      <c r="H873" s="562" t="n"/>
      <c r="I873" s="562" t="n"/>
      <c r="J873" s="562" t="n"/>
      <c r="K873" s="562" t="n"/>
      <c r="L873" s="562" t="n"/>
      <c r="M873" s="562" t="n"/>
      <c r="N873" s="562" t="n"/>
      <c r="O873" s="562" t="n"/>
      <c r="P873" s="562" t="n"/>
      <c r="Q873" s="562" t="n"/>
      <c r="R873" s="562" t="n"/>
      <c r="S873" s="562" t="n"/>
      <c r="T873" s="562" t="n"/>
      <c r="U873" s="562" t="n"/>
      <c r="V873" s="562" t="n"/>
      <c r="W873" s="562" t="n"/>
      <c r="X873" s="562" t="n"/>
      <c r="Y873" s="562" t="n"/>
      <c r="Z873" s="562" t="n"/>
    </row>
    <row r="874">
      <c r="A874" s="562" t="n"/>
      <c r="B874" s="562" t="n"/>
      <c r="C874" s="577" t="n"/>
      <c r="D874" s="562" t="n"/>
      <c r="E874" s="562" t="n"/>
      <c r="F874" s="562" t="n"/>
      <c r="G874" s="562" t="n"/>
      <c r="H874" s="562" t="n"/>
      <c r="I874" s="562" t="n"/>
      <c r="J874" s="562" t="n"/>
      <c r="K874" s="562" t="n"/>
      <c r="L874" s="562" t="n"/>
      <c r="M874" s="562" t="n"/>
      <c r="N874" s="562" t="n"/>
      <c r="O874" s="562" t="n"/>
      <c r="P874" s="562" t="n"/>
      <c r="Q874" s="562" t="n"/>
      <c r="R874" s="562" t="n"/>
      <c r="S874" s="562" t="n"/>
      <c r="T874" s="562" t="n"/>
      <c r="U874" s="562" t="n"/>
      <c r="V874" s="562" t="n"/>
      <c r="W874" s="562" t="n"/>
      <c r="X874" s="562" t="n"/>
      <c r="Y874" s="562" t="n"/>
      <c r="Z874" s="562" t="n"/>
    </row>
    <row r="875">
      <c r="A875" s="562" t="n"/>
      <c r="B875" s="562" t="n"/>
      <c r="C875" s="577" t="n"/>
      <c r="D875" s="562" t="n"/>
      <c r="E875" s="562" t="n"/>
      <c r="F875" s="562" t="n"/>
      <c r="G875" s="562" t="n"/>
      <c r="H875" s="562" t="n"/>
      <c r="I875" s="562" t="n"/>
      <c r="J875" s="562" t="n"/>
      <c r="K875" s="562" t="n"/>
      <c r="L875" s="562" t="n"/>
      <c r="M875" s="562" t="n"/>
      <c r="N875" s="562" t="n"/>
      <c r="O875" s="562" t="n"/>
      <c r="P875" s="562" t="n"/>
      <c r="Q875" s="562" t="n"/>
      <c r="R875" s="562" t="n"/>
      <c r="S875" s="562" t="n"/>
      <c r="T875" s="562" t="n"/>
      <c r="U875" s="562" t="n"/>
      <c r="V875" s="562" t="n"/>
      <c r="W875" s="562" t="n"/>
      <c r="X875" s="562" t="n"/>
      <c r="Y875" s="562" t="n"/>
      <c r="Z875" s="562" t="n"/>
    </row>
    <row r="876">
      <c r="A876" s="562" t="n"/>
      <c r="B876" s="562" t="n"/>
      <c r="C876" s="577" t="n"/>
      <c r="D876" s="562" t="n"/>
      <c r="E876" s="562" t="n"/>
      <c r="F876" s="562" t="n"/>
      <c r="G876" s="562" t="n"/>
      <c r="H876" s="562" t="n"/>
      <c r="I876" s="562" t="n"/>
      <c r="J876" s="562" t="n"/>
      <c r="K876" s="562" t="n"/>
      <c r="L876" s="562" t="n"/>
      <c r="M876" s="562" t="n"/>
      <c r="N876" s="562" t="n"/>
      <c r="O876" s="562" t="n"/>
      <c r="P876" s="562" t="n"/>
      <c r="Q876" s="562" t="n"/>
      <c r="R876" s="562" t="n"/>
      <c r="S876" s="562" t="n"/>
      <c r="T876" s="562" t="n"/>
      <c r="U876" s="562" t="n"/>
      <c r="V876" s="562" t="n"/>
      <c r="W876" s="562" t="n"/>
      <c r="X876" s="562" t="n"/>
      <c r="Y876" s="562" t="n"/>
      <c r="Z876" s="562" t="n"/>
    </row>
    <row r="877">
      <c r="A877" s="562" t="n"/>
      <c r="B877" s="562" t="n"/>
      <c r="C877" s="577" t="n"/>
      <c r="D877" s="562" t="n"/>
      <c r="E877" s="562" t="n"/>
      <c r="F877" s="562" t="n"/>
      <c r="G877" s="562" t="n"/>
      <c r="H877" s="562" t="n"/>
      <c r="I877" s="562" t="n"/>
      <c r="J877" s="562" t="n"/>
      <c r="K877" s="562" t="n"/>
      <c r="L877" s="562" t="n"/>
      <c r="M877" s="562" t="n"/>
      <c r="N877" s="562" t="n"/>
      <c r="O877" s="562" t="n"/>
      <c r="P877" s="562" t="n"/>
      <c r="Q877" s="562" t="n"/>
      <c r="R877" s="562" t="n"/>
      <c r="S877" s="562" t="n"/>
      <c r="T877" s="562" t="n"/>
      <c r="U877" s="562" t="n"/>
      <c r="V877" s="562" t="n"/>
      <c r="W877" s="562" t="n"/>
      <c r="X877" s="562" t="n"/>
      <c r="Y877" s="562" t="n"/>
      <c r="Z877" s="562" t="n"/>
    </row>
    <row r="878">
      <c r="A878" s="562" t="n"/>
      <c r="B878" s="562" t="n"/>
      <c r="C878" s="577" t="n"/>
      <c r="D878" s="562" t="n"/>
      <c r="E878" s="562" t="n"/>
      <c r="F878" s="562" t="n"/>
      <c r="G878" s="562" t="n"/>
      <c r="H878" s="562" t="n"/>
      <c r="I878" s="562" t="n"/>
      <c r="J878" s="562" t="n"/>
      <c r="K878" s="562" t="n"/>
      <c r="L878" s="562" t="n"/>
      <c r="M878" s="562" t="n"/>
      <c r="N878" s="562" t="n"/>
      <c r="O878" s="562" t="n"/>
      <c r="P878" s="562" t="n"/>
      <c r="Q878" s="562" t="n"/>
      <c r="R878" s="562" t="n"/>
      <c r="S878" s="562" t="n"/>
      <c r="T878" s="562" t="n"/>
      <c r="U878" s="562" t="n"/>
      <c r="V878" s="562" t="n"/>
      <c r="W878" s="562" t="n"/>
      <c r="X878" s="562" t="n"/>
      <c r="Y878" s="562" t="n"/>
      <c r="Z878" s="562" t="n"/>
    </row>
    <row r="879">
      <c r="A879" s="562" t="n"/>
      <c r="B879" s="562" t="n"/>
      <c r="C879" s="577" t="n"/>
      <c r="D879" s="562" t="n"/>
      <c r="E879" s="562" t="n"/>
      <c r="F879" s="562" t="n"/>
      <c r="G879" s="562" t="n"/>
      <c r="H879" s="562" t="n"/>
      <c r="I879" s="562" t="n"/>
      <c r="J879" s="562" t="n"/>
      <c r="K879" s="562" t="n"/>
      <c r="L879" s="562" t="n"/>
      <c r="M879" s="562" t="n"/>
      <c r="N879" s="562" t="n"/>
      <c r="O879" s="562" t="n"/>
      <c r="P879" s="562" t="n"/>
      <c r="Q879" s="562" t="n"/>
      <c r="R879" s="562" t="n"/>
      <c r="S879" s="562" t="n"/>
      <c r="T879" s="562" t="n"/>
      <c r="U879" s="562" t="n"/>
      <c r="V879" s="562" t="n"/>
      <c r="W879" s="562" t="n"/>
      <c r="X879" s="562" t="n"/>
      <c r="Y879" s="562" t="n"/>
      <c r="Z879" s="562" t="n"/>
    </row>
    <row r="880">
      <c r="A880" s="562" t="n"/>
      <c r="B880" s="562" t="n"/>
      <c r="C880" s="577" t="n"/>
      <c r="D880" s="562" t="n"/>
      <c r="E880" s="562" t="n"/>
      <c r="F880" s="562" t="n"/>
      <c r="G880" s="562" t="n"/>
      <c r="H880" s="562" t="n"/>
      <c r="I880" s="562" t="n"/>
      <c r="J880" s="562" t="n"/>
      <c r="K880" s="562" t="n"/>
      <c r="L880" s="562" t="n"/>
      <c r="M880" s="562" t="n"/>
      <c r="N880" s="562" t="n"/>
      <c r="O880" s="562" t="n"/>
      <c r="P880" s="562" t="n"/>
      <c r="Q880" s="562" t="n"/>
      <c r="R880" s="562" t="n"/>
      <c r="S880" s="562" t="n"/>
      <c r="T880" s="562" t="n"/>
      <c r="U880" s="562" t="n"/>
      <c r="V880" s="562" t="n"/>
      <c r="W880" s="562" t="n"/>
      <c r="X880" s="562" t="n"/>
      <c r="Y880" s="562" t="n"/>
      <c r="Z880" s="562" t="n"/>
    </row>
    <row r="881">
      <c r="A881" s="562" t="n"/>
      <c r="B881" s="562" t="n"/>
      <c r="C881" s="577" t="n"/>
      <c r="D881" s="562" t="n"/>
      <c r="E881" s="562" t="n"/>
      <c r="F881" s="562" t="n"/>
      <c r="G881" s="562" t="n"/>
      <c r="H881" s="562" t="n"/>
      <c r="I881" s="562" t="n"/>
      <c r="J881" s="562" t="n"/>
      <c r="K881" s="562" t="n"/>
      <c r="L881" s="562" t="n"/>
      <c r="M881" s="562" t="n"/>
      <c r="N881" s="562" t="n"/>
      <c r="O881" s="562" t="n"/>
      <c r="P881" s="562" t="n"/>
      <c r="Q881" s="562" t="n"/>
      <c r="R881" s="562" t="n"/>
      <c r="S881" s="562" t="n"/>
      <c r="T881" s="562" t="n"/>
      <c r="U881" s="562" t="n"/>
      <c r="V881" s="562" t="n"/>
      <c r="W881" s="562" t="n"/>
      <c r="X881" s="562" t="n"/>
      <c r="Y881" s="562" t="n"/>
      <c r="Z881" s="562" t="n"/>
    </row>
    <row r="882">
      <c r="A882" s="562" t="n"/>
      <c r="B882" s="562" t="n"/>
      <c r="C882" s="577" t="n"/>
      <c r="D882" s="562" t="n"/>
      <c r="E882" s="562" t="n"/>
      <c r="F882" s="562" t="n"/>
      <c r="G882" s="562" t="n"/>
      <c r="H882" s="562" t="n"/>
      <c r="I882" s="562" t="n"/>
      <c r="J882" s="562" t="n"/>
      <c r="K882" s="562" t="n"/>
      <c r="L882" s="562" t="n"/>
      <c r="M882" s="562" t="n"/>
      <c r="N882" s="562" t="n"/>
      <c r="O882" s="562" t="n"/>
      <c r="P882" s="562" t="n"/>
      <c r="Q882" s="562" t="n"/>
      <c r="R882" s="562" t="n"/>
      <c r="S882" s="562" t="n"/>
      <c r="T882" s="562" t="n"/>
      <c r="U882" s="562" t="n"/>
      <c r="V882" s="562" t="n"/>
      <c r="W882" s="562" t="n"/>
      <c r="X882" s="562" t="n"/>
      <c r="Y882" s="562" t="n"/>
      <c r="Z882" s="562" t="n"/>
    </row>
    <row r="883">
      <c r="A883" s="562" t="n"/>
      <c r="B883" s="562" t="n"/>
      <c r="C883" s="577" t="n"/>
      <c r="D883" s="562" t="n"/>
      <c r="E883" s="562" t="n"/>
      <c r="F883" s="562" t="n"/>
      <c r="G883" s="562" t="n"/>
      <c r="H883" s="562" t="n"/>
      <c r="I883" s="562" t="n"/>
      <c r="J883" s="562" t="n"/>
      <c r="K883" s="562" t="n"/>
      <c r="L883" s="562" t="n"/>
      <c r="M883" s="562" t="n"/>
      <c r="N883" s="562" t="n"/>
      <c r="O883" s="562" t="n"/>
      <c r="P883" s="562" t="n"/>
      <c r="Q883" s="562" t="n"/>
      <c r="R883" s="562" t="n"/>
      <c r="S883" s="562" t="n"/>
      <c r="T883" s="562" t="n"/>
      <c r="U883" s="562" t="n"/>
      <c r="V883" s="562" t="n"/>
      <c r="W883" s="562" t="n"/>
      <c r="X883" s="562" t="n"/>
      <c r="Y883" s="562" t="n"/>
      <c r="Z883" s="562" t="n"/>
    </row>
    <row r="884">
      <c r="A884" s="562" t="n"/>
      <c r="B884" s="562" t="n"/>
      <c r="C884" s="577" t="n"/>
      <c r="D884" s="562" t="n"/>
      <c r="E884" s="562" t="n"/>
      <c r="F884" s="562" t="n"/>
      <c r="G884" s="562" t="n"/>
      <c r="H884" s="562" t="n"/>
      <c r="I884" s="562" t="n"/>
      <c r="J884" s="562" t="n"/>
      <c r="K884" s="562" t="n"/>
      <c r="L884" s="562" t="n"/>
      <c r="M884" s="562" t="n"/>
      <c r="N884" s="562" t="n"/>
      <c r="O884" s="562" t="n"/>
      <c r="P884" s="562" t="n"/>
      <c r="Q884" s="562" t="n"/>
      <c r="R884" s="562" t="n"/>
      <c r="S884" s="562" t="n"/>
      <c r="T884" s="562" t="n"/>
      <c r="U884" s="562" t="n"/>
      <c r="V884" s="562" t="n"/>
      <c r="W884" s="562" t="n"/>
      <c r="X884" s="562" t="n"/>
      <c r="Y884" s="562" t="n"/>
      <c r="Z884" s="562" t="n"/>
    </row>
    <row r="885">
      <c r="A885" s="562" t="n"/>
      <c r="B885" s="562" t="n"/>
      <c r="C885" s="577" t="n"/>
      <c r="D885" s="562" t="n"/>
      <c r="E885" s="562" t="n"/>
      <c r="F885" s="562" t="n"/>
      <c r="G885" s="562" t="n"/>
      <c r="H885" s="562" t="n"/>
      <c r="I885" s="562" t="n"/>
      <c r="J885" s="562" t="n"/>
      <c r="K885" s="562" t="n"/>
      <c r="L885" s="562" t="n"/>
      <c r="M885" s="562" t="n"/>
      <c r="N885" s="562" t="n"/>
      <c r="O885" s="562" t="n"/>
      <c r="P885" s="562" t="n"/>
      <c r="Q885" s="562" t="n"/>
      <c r="R885" s="562" t="n"/>
      <c r="S885" s="562" t="n"/>
      <c r="T885" s="562" t="n"/>
      <c r="U885" s="562" t="n"/>
      <c r="V885" s="562" t="n"/>
      <c r="W885" s="562" t="n"/>
      <c r="X885" s="562" t="n"/>
      <c r="Y885" s="562" t="n"/>
      <c r="Z885" s="562" t="n"/>
    </row>
    <row r="886">
      <c r="A886" s="562" t="n"/>
      <c r="B886" s="562" t="n"/>
      <c r="C886" s="577" t="n"/>
      <c r="D886" s="562" t="n"/>
      <c r="E886" s="562" t="n"/>
      <c r="F886" s="562" t="n"/>
      <c r="G886" s="562" t="n"/>
      <c r="H886" s="562" t="n"/>
      <c r="I886" s="562" t="n"/>
      <c r="J886" s="562" t="n"/>
      <c r="K886" s="562" t="n"/>
      <c r="L886" s="562" t="n"/>
      <c r="M886" s="562" t="n"/>
      <c r="N886" s="562" t="n"/>
      <c r="O886" s="562" t="n"/>
      <c r="P886" s="562" t="n"/>
      <c r="Q886" s="562" t="n"/>
      <c r="R886" s="562" t="n"/>
      <c r="S886" s="562" t="n"/>
      <c r="T886" s="562" t="n"/>
      <c r="U886" s="562" t="n"/>
      <c r="V886" s="562" t="n"/>
      <c r="W886" s="562" t="n"/>
      <c r="X886" s="562" t="n"/>
      <c r="Y886" s="562" t="n"/>
      <c r="Z886" s="562" t="n"/>
    </row>
    <row r="887">
      <c r="A887" s="562" t="n"/>
      <c r="B887" s="562" t="n"/>
      <c r="C887" s="577" t="n"/>
      <c r="D887" s="562" t="n"/>
      <c r="E887" s="562" t="n"/>
      <c r="F887" s="562" t="n"/>
      <c r="G887" s="562" t="n"/>
      <c r="H887" s="562" t="n"/>
      <c r="I887" s="562" t="n"/>
      <c r="J887" s="562" t="n"/>
      <c r="K887" s="562" t="n"/>
      <c r="L887" s="562" t="n"/>
      <c r="M887" s="562" t="n"/>
      <c r="N887" s="562" t="n"/>
      <c r="O887" s="562" t="n"/>
      <c r="P887" s="562" t="n"/>
      <c r="Q887" s="562" t="n"/>
      <c r="R887" s="562" t="n"/>
      <c r="S887" s="562" t="n"/>
      <c r="T887" s="562" t="n"/>
      <c r="U887" s="562" t="n"/>
      <c r="V887" s="562" t="n"/>
      <c r="W887" s="562" t="n"/>
      <c r="X887" s="562" t="n"/>
      <c r="Y887" s="562" t="n"/>
      <c r="Z887" s="562" t="n"/>
    </row>
    <row r="888">
      <c r="A888" s="562" t="n"/>
      <c r="B888" s="562" t="n"/>
      <c r="C888" s="577" t="n"/>
      <c r="D888" s="562" t="n"/>
      <c r="E888" s="562" t="n"/>
      <c r="F888" s="562" t="n"/>
      <c r="G888" s="562" t="n"/>
      <c r="H888" s="562" t="n"/>
      <c r="I888" s="562" t="n"/>
      <c r="J888" s="562" t="n"/>
      <c r="K888" s="562" t="n"/>
      <c r="L888" s="562" t="n"/>
      <c r="M888" s="562" t="n"/>
      <c r="N888" s="562" t="n"/>
      <c r="O888" s="562" t="n"/>
      <c r="P888" s="562" t="n"/>
      <c r="Q888" s="562" t="n"/>
      <c r="R888" s="562" t="n"/>
      <c r="S888" s="562" t="n"/>
      <c r="T888" s="562" t="n"/>
      <c r="U888" s="562" t="n"/>
      <c r="V888" s="562" t="n"/>
      <c r="W888" s="562" t="n"/>
      <c r="X888" s="562" t="n"/>
      <c r="Y888" s="562" t="n"/>
      <c r="Z888" s="562" t="n"/>
    </row>
    <row r="889">
      <c r="A889" s="562" t="n"/>
      <c r="B889" s="562" t="n"/>
      <c r="C889" s="577" t="n"/>
      <c r="D889" s="562" t="n"/>
      <c r="E889" s="562" t="n"/>
      <c r="F889" s="562" t="n"/>
      <c r="G889" s="562" t="n"/>
      <c r="H889" s="562" t="n"/>
      <c r="I889" s="562" t="n"/>
      <c r="J889" s="562" t="n"/>
      <c r="K889" s="562" t="n"/>
      <c r="L889" s="562" t="n"/>
      <c r="M889" s="562" t="n"/>
      <c r="N889" s="562" t="n"/>
      <c r="O889" s="562" t="n"/>
      <c r="P889" s="562" t="n"/>
      <c r="Q889" s="562" t="n"/>
      <c r="R889" s="562" t="n"/>
      <c r="S889" s="562" t="n"/>
      <c r="T889" s="562" t="n"/>
      <c r="U889" s="562" t="n"/>
      <c r="V889" s="562" t="n"/>
      <c r="W889" s="562" t="n"/>
      <c r="X889" s="562" t="n"/>
      <c r="Y889" s="562" t="n"/>
      <c r="Z889" s="562" t="n"/>
    </row>
    <row r="890">
      <c r="A890" s="562" t="n"/>
      <c r="B890" s="562" t="n"/>
      <c r="C890" s="577" t="n"/>
      <c r="D890" s="562" t="n"/>
      <c r="E890" s="562" t="n"/>
      <c r="F890" s="562" t="n"/>
      <c r="G890" s="562" t="n"/>
      <c r="H890" s="562" t="n"/>
      <c r="I890" s="562" t="n"/>
      <c r="J890" s="562" t="n"/>
      <c r="K890" s="562" t="n"/>
      <c r="L890" s="562" t="n"/>
      <c r="M890" s="562" t="n"/>
      <c r="N890" s="562" t="n"/>
      <c r="O890" s="562" t="n"/>
      <c r="P890" s="562" t="n"/>
      <c r="Q890" s="562" t="n"/>
      <c r="R890" s="562" t="n"/>
      <c r="S890" s="562" t="n"/>
      <c r="T890" s="562" t="n"/>
      <c r="U890" s="562" t="n"/>
      <c r="V890" s="562" t="n"/>
      <c r="W890" s="562" t="n"/>
      <c r="X890" s="562" t="n"/>
      <c r="Y890" s="562" t="n"/>
      <c r="Z890" s="562" t="n"/>
    </row>
    <row r="891">
      <c r="A891" s="562" t="n"/>
      <c r="B891" s="562" t="n"/>
      <c r="C891" s="577" t="n"/>
      <c r="D891" s="562" t="n"/>
      <c r="E891" s="562" t="n"/>
      <c r="F891" s="562" t="n"/>
      <c r="G891" s="562" t="n"/>
      <c r="H891" s="562" t="n"/>
      <c r="I891" s="562" t="n"/>
      <c r="J891" s="562" t="n"/>
      <c r="K891" s="562" t="n"/>
      <c r="L891" s="562" t="n"/>
      <c r="M891" s="562" t="n"/>
      <c r="N891" s="562" t="n"/>
      <c r="O891" s="562" t="n"/>
      <c r="P891" s="562" t="n"/>
      <c r="Q891" s="562" t="n"/>
      <c r="R891" s="562" t="n"/>
      <c r="S891" s="562" t="n"/>
      <c r="T891" s="562" t="n"/>
      <c r="U891" s="562" t="n"/>
      <c r="V891" s="562" t="n"/>
      <c r="W891" s="562" t="n"/>
      <c r="X891" s="562" t="n"/>
      <c r="Y891" s="562" t="n"/>
      <c r="Z891" s="562" t="n"/>
    </row>
    <row r="892">
      <c r="A892" s="562" t="n"/>
      <c r="B892" s="562" t="n"/>
      <c r="C892" s="577" t="n"/>
      <c r="D892" s="562" t="n"/>
      <c r="E892" s="562" t="n"/>
      <c r="F892" s="562" t="n"/>
      <c r="G892" s="562" t="n"/>
      <c r="H892" s="562" t="n"/>
      <c r="I892" s="562" t="n"/>
      <c r="J892" s="562" t="n"/>
      <c r="K892" s="562" t="n"/>
      <c r="L892" s="562" t="n"/>
      <c r="M892" s="562" t="n"/>
      <c r="N892" s="562" t="n"/>
      <c r="O892" s="562" t="n"/>
      <c r="P892" s="562" t="n"/>
      <c r="Q892" s="562" t="n"/>
      <c r="R892" s="562" t="n"/>
      <c r="S892" s="562" t="n"/>
      <c r="T892" s="562" t="n"/>
      <c r="U892" s="562" t="n"/>
      <c r="V892" s="562" t="n"/>
      <c r="W892" s="562" t="n"/>
      <c r="X892" s="562" t="n"/>
      <c r="Y892" s="562" t="n"/>
      <c r="Z892" s="562" t="n"/>
    </row>
    <row r="893">
      <c r="A893" s="562" t="n"/>
      <c r="B893" s="562" t="n"/>
      <c r="C893" s="577" t="n"/>
      <c r="D893" s="562" t="n"/>
      <c r="E893" s="562" t="n"/>
      <c r="F893" s="562" t="n"/>
      <c r="G893" s="562" t="n"/>
      <c r="H893" s="562" t="n"/>
      <c r="I893" s="562" t="n"/>
      <c r="J893" s="562" t="n"/>
      <c r="K893" s="562" t="n"/>
      <c r="L893" s="562" t="n"/>
      <c r="M893" s="562" t="n"/>
      <c r="N893" s="562" t="n"/>
      <c r="O893" s="562" t="n"/>
      <c r="P893" s="562" t="n"/>
      <c r="Q893" s="562" t="n"/>
      <c r="R893" s="562" t="n"/>
      <c r="S893" s="562" t="n"/>
      <c r="T893" s="562" t="n"/>
      <c r="U893" s="562" t="n"/>
      <c r="V893" s="562" t="n"/>
      <c r="W893" s="562" t="n"/>
      <c r="X893" s="562" t="n"/>
      <c r="Y893" s="562" t="n"/>
      <c r="Z893" s="562" t="n"/>
    </row>
    <row r="894">
      <c r="A894" s="562" t="n"/>
      <c r="B894" s="562" t="n"/>
      <c r="C894" s="577" t="n"/>
      <c r="D894" s="562" t="n"/>
      <c r="E894" s="562" t="n"/>
      <c r="F894" s="562" t="n"/>
      <c r="G894" s="562" t="n"/>
      <c r="H894" s="562" t="n"/>
      <c r="I894" s="562" t="n"/>
      <c r="J894" s="562" t="n"/>
      <c r="K894" s="562" t="n"/>
      <c r="L894" s="562" t="n"/>
      <c r="M894" s="562" t="n"/>
      <c r="N894" s="562" t="n"/>
      <c r="O894" s="562" t="n"/>
      <c r="P894" s="562" t="n"/>
      <c r="Q894" s="562" t="n"/>
      <c r="R894" s="562" t="n"/>
      <c r="S894" s="562" t="n"/>
      <c r="T894" s="562" t="n"/>
      <c r="U894" s="562" t="n"/>
      <c r="V894" s="562" t="n"/>
      <c r="W894" s="562" t="n"/>
      <c r="X894" s="562" t="n"/>
      <c r="Y894" s="562" t="n"/>
      <c r="Z894" s="562" t="n"/>
    </row>
    <row r="895">
      <c r="A895" s="562" t="n"/>
      <c r="B895" s="562" t="n"/>
      <c r="C895" s="577" t="n"/>
      <c r="D895" s="562" t="n"/>
      <c r="E895" s="562" t="n"/>
      <c r="F895" s="562" t="n"/>
      <c r="G895" s="562" t="n"/>
      <c r="H895" s="562" t="n"/>
      <c r="I895" s="562" t="n"/>
      <c r="J895" s="562" t="n"/>
      <c r="K895" s="562" t="n"/>
      <c r="L895" s="562" t="n"/>
      <c r="M895" s="562" t="n"/>
      <c r="N895" s="562" t="n"/>
      <c r="O895" s="562" t="n"/>
      <c r="P895" s="562" t="n"/>
      <c r="Q895" s="562" t="n"/>
      <c r="R895" s="562" t="n"/>
      <c r="S895" s="562" t="n"/>
      <c r="T895" s="562" t="n"/>
      <c r="U895" s="562" t="n"/>
      <c r="V895" s="562" t="n"/>
      <c r="W895" s="562" t="n"/>
      <c r="X895" s="562" t="n"/>
      <c r="Y895" s="562" t="n"/>
      <c r="Z895" s="562" t="n"/>
    </row>
    <row r="896">
      <c r="A896" s="562" t="n"/>
      <c r="B896" s="562" t="n"/>
      <c r="C896" s="577" t="n"/>
      <c r="D896" s="562" t="n"/>
      <c r="E896" s="562" t="n"/>
      <c r="F896" s="562" t="n"/>
      <c r="G896" s="562" t="n"/>
      <c r="H896" s="562" t="n"/>
      <c r="I896" s="562" t="n"/>
      <c r="J896" s="562" t="n"/>
      <c r="K896" s="562" t="n"/>
      <c r="L896" s="562" t="n"/>
      <c r="M896" s="562" t="n"/>
      <c r="N896" s="562" t="n"/>
      <c r="O896" s="562" t="n"/>
      <c r="P896" s="562" t="n"/>
      <c r="Q896" s="562" t="n"/>
      <c r="R896" s="562" t="n"/>
      <c r="S896" s="562" t="n"/>
      <c r="T896" s="562" t="n"/>
      <c r="U896" s="562" t="n"/>
      <c r="V896" s="562" t="n"/>
      <c r="W896" s="562" t="n"/>
      <c r="X896" s="562" t="n"/>
      <c r="Y896" s="562" t="n"/>
      <c r="Z896" s="562" t="n"/>
    </row>
    <row r="897">
      <c r="A897" s="562" t="n"/>
      <c r="B897" s="562" t="n"/>
      <c r="C897" s="577" t="n"/>
      <c r="D897" s="562" t="n"/>
      <c r="E897" s="562" t="n"/>
      <c r="F897" s="562" t="n"/>
      <c r="G897" s="562" t="n"/>
      <c r="H897" s="562" t="n"/>
      <c r="I897" s="562" t="n"/>
      <c r="J897" s="562" t="n"/>
      <c r="K897" s="562" t="n"/>
      <c r="L897" s="562" t="n"/>
      <c r="M897" s="562" t="n"/>
      <c r="N897" s="562" t="n"/>
      <c r="O897" s="562" t="n"/>
      <c r="P897" s="562" t="n"/>
      <c r="Q897" s="562" t="n"/>
      <c r="R897" s="562" t="n"/>
      <c r="S897" s="562" t="n"/>
      <c r="T897" s="562" t="n"/>
      <c r="U897" s="562" t="n"/>
      <c r="V897" s="562" t="n"/>
      <c r="W897" s="562" t="n"/>
      <c r="X897" s="562" t="n"/>
      <c r="Y897" s="562" t="n"/>
      <c r="Z897" s="562" t="n"/>
    </row>
    <row r="898">
      <c r="A898" s="562" t="n"/>
      <c r="B898" s="562" t="n"/>
      <c r="C898" s="577" t="n"/>
      <c r="D898" s="562" t="n"/>
      <c r="E898" s="562" t="n"/>
      <c r="F898" s="562" t="n"/>
      <c r="G898" s="562" t="n"/>
      <c r="H898" s="562" t="n"/>
      <c r="I898" s="562" t="n"/>
      <c r="J898" s="562" t="n"/>
      <c r="K898" s="562" t="n"/>
      <c r="L898" s="562" t="n"/>
      <c r="M898" s="562" t="n"/>
      <c r="N898" s="562" t="n"/>
      <c r="O898" s="562" t="n"/>
      <c r="P898" s="562" t="n"/>
      <c r="Q898" s="562" t="n"/>
      <c r="R898" s="562" t="n"/>
      <c r="S898" s="562" t="n"/>
      <c r="T898" s="562" t="n"/>
      <c r="U898" s="562" t="n"/>
      <c r="V898" s="562" t="n"/>
      <c r="W898" s="562" t="n"/>
      <c r="X898" s="562" t="n"/>
      <c r="Y898" s="562" t="n"/>
      <c r="Z898" s="562" t="n"/>
    </row>
    <row r="899">
      <c r="A899" s="562" t="n"/>
      <c r="B899" s="562" t="n"/>
      <c r="C899" s="577" t="n"/>
      <c r="D899" s="562" t="n"/>
      <c r="E899" s="562" t="n"/>
      <c r="F899" s="562" t="n"/>
      <c r="G899" s="562" t="n"/>
      <c r="H899" s="562" t="n"/>
      <c r="I899" s="562" t="n"/>
      <c r="J899" s="562" t="n"/>
      <c r="K899" s="562" t="n"/>
      <c r="L899" s="562" t="n"/>
      <c r="M899" s="562" t="n"/>
      <c r="N899" s="562" t="n"/>
      <c r="O899" s="562" t="n"/>
      <c r="P899" s="562" t="n"/>
      <c r="Q899" s="562" t="n"/>
      <c r="R899" s="562" t="n"/>
      <c r="S899" s="562" t="n"/>
      <c r="T899" s="562" t="n"/>
      <c r="U899" s="562" t="n"/>
      <c r="V899" s="562" t="n"/>
      <c r="W899" s="562" t="n"/>
      <c r="X899" s="562" t="n"/>
      <c r="Y899" s="562" t="n"/>
      <c r="Z899" s="562" t="n"/>
    </row>
    <row r="900">
      <c r="A900" s="562" t="n"/>
      <c r="B900" s="562" t="n"/>
      <c r="C900" s="577" t="n"/>
      <c r="D900" s="562" t="n"/>
      <c r="E900" s="562" t="n"/>
      <c r="F900" s="562" t="n"/>
      <c r="G900" s="562" t="n"/>
      <c r="H900" s="562" t="n"/>
      <c r="I900" s="562" t="n"/>
      <c r="J900" s="562" t="n"/>
      <c r="K900" s="562" t="n"/>
      <c r="L900" s="562" t="n"/>
      <c r="M900" s="562" t="n"/>
      <c r="N900" s="562" t="n"/>
      <c r="O900" s="562" t="n"/>
      <c r="P900" s="562" t="n"/>
      <c r="Q900" s="562" t="n"/>
      <c r="R900" s="562" t="n"/>
      <c r="S900" s="562" t="n"/>
      <c r="T900" s="562" t="n"/>
      <c r="U900" s="562" t="n"/>
      <c r="V900" s="562" t="n"/>
      <c r="W900" s="562" t="n"/>
      <c r="X900" s="562" t="n"/>
      <c r="Y900" s="562" t="n"/>
      <c r="Z900" s="562" t="n"/>
    </row>
    <row r="901">
      <c r="A901" s="562" t="n"/>
      <c r="B901" s="562" t="n"/>
      <c r="C901" s="577" t="n"/>
      <c r="D901" s="562" t="n"/>
      <c r="E901" s="562" t="n"/>
      <c r="F901" s="562" t="n"/>
      <c r="G901" s="562" t="n"/>
      <c r="H901" s="562" t="n"/>
      <c r="I901" s="562" t="n"/>
      <c r="J901" s="562" t="n"/>
      <c r="K901" s="562" t="n"/>
      <c r="L901" s="562" t="n"/>
      <c r="M901" s="562" t="n"/>
      <c r="N901" s="562" t="n"/>
      <c r="O901" s="562" t="n"/>
      <c r="P901" s="562" t="n"/>
      <c r="Q901" s="562" t="n"/>
      <c r="R901" s="562" t="n"/>
      <c r="S901" s="562" t="n"/>
      <c r="T901" s="562" t="n"/>
      <c r="U901" s="562" t="n"/>
      <c r="V901" s="562" t="n"/>
      <c r="W901" s="562" t="n"/>
      <c r="X901" s="562" t="n"/>
      <c r="Y901" s="562" t="n"/>
      <c r="Z901" s="562" t="n"/>
    </row>
    <row r="902">
      <c r="A902" s="562" t="n"/>
      <c r="B902" s="562" t="n"/>
      <c r="C902" s="577" t="n"/>
      <c r="D902" s="562" t="n"/>
      <c r="E902" s="562" t="n"/>
      <c r="F902" s="562" t="n"/>
      <c r="G902" s="562" t="n"/>
      <c r="H902" s="562" t="n"/>
      <c r="I902" s="562" t="n"/>
      <c r="J902" s="562" t="n"/>
      <c r="K902" s="562" t="n"/>
      <c r="L902" s="562" t="n"/>
      <c r="M902" s="562" t="n"/>
      <c r="N902" s="562" t="n"/>
      <c r="O902" s="562" t="n"/>
      <c r="P902" s="562" t="n"/>
      <c r="Q902" s="562" t="n"/>
      <c r="R902" s="562" t="n"/>
      <c r="S902" s="562" t="n"/>
      <c r="T902" s="562" t="n"/>
      <c r="U902" s="562" t="n"/>
      <c r="V902" s="562" t="n"/>
      <c r="W902" s="562" t="n"/>
      <c r="X902" s="562" t="n"/>
      <c r="Y902" s="562" t="n"/>
      <c r="Z902" s="562" t="n"/>
    </row>
    <row r="903">
      <c r="A903" s="562" t="n"/>
      <c r="B903" s="562" t="n"/>
      <c r="C903" s="577" t="n"/>
      <c r="D903" s="562" t="n"/>
      <c r="E903" s="562" t="n"/>
      <c r="F903" s="562" t="n"/>
      <c r="G903" s="562" t="n"/>
      <c r="H903" s="562" t="n"/>
      <c r="I903" s="562" t="n"/>
      <c r="J903" s="562" t="n"/>
      <c r="K903" s="562" t="n"/>
      <c r="L903" s="562" t="n"/>
      <c r="M903" s="562" t="n"/>
      <c r="N903" s="562" t="n"/>
      <c r="O903" s="562" t="n"/>
      <c r="P903" s="562" t="n"/>
      <c r="Q903" s="562" t="n"/>
      <c r="R903" s="562" t="n"/>
      <c r="S903" s="562" t="n"/>
      <c r="T903" s="562" t="n"/>
      <c r="U903" s="562" t="n"/>
      <c r="V903" s="562" t="n"/>
      <c r="W903" s="562" t="n"/>
      <c r="X903" s="562" t="n"/>
      <c r="Y903" s="562" t="n"/>
      <c r="Z903" s="562" t="n"/>
    </row>
    <row r="904">
      <c r="A904" s="562" t="n"/>
      <c r="B904" s="562" t="n"/>
      <c r="C904" s="577" t="n"/>
      <c r="D904" s="562" t="n"/>
      <c r="E904" s="562" t="n"/>
      <c r="F904" s="562" t="n"/>
      <c r="G904" s="562" t="n"/>
      <c r="H904" s="562" t="n"/>
      <c r="I904" s="562" t="n"/>
      <c r="J904" s="562" t="n"/>
      <c r="K904" s="562" t="n"/>
      <c r="L904" s="562" t="n"/>
      <c r="M904" s="562" t="n"/>
      <c r="N904" s="562" t="n"/>
      <c r="O904" s="562" t="n"/>
      <c r="P904" s="562" t="n"/>
      <c r="Q904" s="562" t="n"/>
      <c r="R904" s="562" t="n"/>
      <c r="S904" s="562" t="n"/>
      <c r="T904" s="562" t="n"/>
      <c r="U904" s="562" t="n"/>
      <c r="V904" s="562" t="n"/>
      <c r="W904" s="562" t="n"/>
      <c r="X904" s="562" t="n"/>
      <c r="Y904" s="562" t="n"/>
      <c r="Z904" s="562" t="n"/>
    </row>
    <row r="905">
      <c r="A905" s="562" t="n"/>
      <c r="B905" s="562" t="n"/>
      <c r="C905" s="577" t="n"/>
      <c r="D905" s="562" t="n"/>
      <c r="E905" s="562" t="n"/>
      <c r="F905" s="562" t="n"/>
      <c r="G905" s="562" t="n"/>
      <c r="H905" s="562" t="n"/>
      <c r="I905" s="562" t="n"/>
      <c r="J905" s="562" t="n"/>
      <c r="K905" s="562" t="n"/>
      <c r="L905" s="562" t="n"/>
      <c r="M905" s="562" t="n"/>
      <c r="N905" s="562" t="n"/>
      <c r="O905" s="562" t="n"/>
      <c r="P905" s="562" t="n"/>
      <c r="Q905" s="562" t="n"/>
      <c r="R905" s="562" t="n"/>
      <c r="S905" s="562" t="n"/>
      <c r="T905" s="562" t="n"/>
      <c r="U905" s="562" t="n"/>
      <c r="V905" s="562" t="n"/>
      <c r="W905" s="562" t="n"/>
      <c r="X905" s="562" t="n"/>
      <c r="Y905" s="562" t="n"/>
      <c r="Z905" s="562" t="n"/>
    </row>
    <row r="906">
      <c r="A906" s="562" t="n"/>
      <c r="B906" s="562" t="n"/>
      <c r="C906" s="577" t="n"/>
      <c r="D906" s="562" t="n"/>
      <c r="E906" s="562" t="n"/>
      <c r="F906" s="562" t="n"/>
      <c r="G906" s="562" t="n"/>
      <c r="H906" s="562" t="n"/>
      <c r="I906" s="562" t="n"/>
      <c r="J906" s="562" t="n"/>
      <c r="K906" s="562" t="n"/>
      <c r="L906" s="562" t="n"/>
      <c r="M906" s="562" t="n"/>
      <c r="N906" s="562" t="n"/>
      <c r="O906" s="562" t="n"/>
      <c r="P906" s="562" t="n"/>
      <c r="Q906" s="562" t="n"/>
      <c r="R906" s="562" t="n"/>
      <c r="S906" s="562" t="n"/>
      <c r="T906" s="562" t="n"/>
      <c r="U906" s="562" t="n"/>
      <c r="V906" s="562" t="n"/>
      <c r="W906" s="562" t="n"/>
      <c r="X906" s="562" t="n"/>
      <c r="Y906" s="562" t="n"/>
      <c r="Z906" s="562" t="n"/>
    </row>
    <row r="907">
      <c r="A907" s="562" t="n"/>
      <c r="B907" s="562" t="n"/>
      <c r="C907" s="577" t="n"/>
      <c r="D907" s="562" t="n"/>
      <c r="E907" s="562" t="n"/>
      <c r="F907" s="562" t="n"/>
      <c r="G907" s="562" t="n"/>
      <c r="H907" s="562" t="n"/>
      <c r="I907" s="562" t="n"/>
      <c r="J907" s="562" t="n"/>
      <c r="K907" s="562" t="n"/>
      <c r="L907" s="562" t="n"/>
      <c r="M907" s="562" t="n"/>
      <c r="N907" s="562" t="n"/>
      <c r="O907" s="562" t="n"/>
      <c r="P907" s="562" t="n"/>
      <c r="Q907" s="562" t="n"/>
      <c r="R907" s="562" t="n"/>
      <c r="S907" s="562" t="n"/>
      <c r="T907" s="562" t="n"/>
      <c r="U907" s="562" t="n"/>
      <c r="V907" s="562" t="n"/>
      <c r="W907" s="562" t="n"/>
      <c r="X907" s="562" t="n"/>
      <c r="Y907" s="562" t="n"/>
      <c r="Z907" s="562" t="n"/>
    </row>
    <row r="908">
      <c r="A908" s="562" t="n"/>
      <c r="B908" s="562" t="n"/>
      <c r="C908" s="577" t="n"/>
      <c r="D908" s="562" t="n"/>
      <c r="E908" s="562" t="n"/>
      <c r="F908" s="562" t="n"/>
      <c r="G908" s="562" t="n"/>
      <c r="H908" s="562" t="n"/>
      <c r="I908" s="562" t="n"/>
      <c r="J908" s="562" t="n"/>
      <c r="K908" s="562" t="n"/>
      <c r="L908" s="562" t="n"/>
      <c r="M908" s="562" t="n"/>
      <c r="N908" s="562" t="n"/>
      <c r="O908" s="562" t="n"/>
      <c r="P908" s="562" t="n"/>
      <c r="Q908" s="562" t="n"/>
      <c r="R908" s="562" t="n"/>
      <c r="S908" s="562" t="n"/>
      <c r="T908" s="562" t="n"/>
      <c r="U908" s="562" t="n"/>
      <c r="V908" s="562" t="n"/>
      <c r="W908" s="562" t="n"/>
      <c r="X908" s="562" t="n"/>
      <c r="Y908" s="562" t="n"/>
      <c r="Z908" s="562" t="n"/>
    </row>
    <row r="909">
      <c r="A909" s="562" t="n"/>
      <c r="B909" s="562" t="n"/>
      <c r="C909" s="577" t="n"/>
      <c r="D909" s="562" t="n"/>
      <c r="E909" s="562" t="n"/>
      <c r="F909" s="562" t="n"/>
      <c r="G909" s="562" t="n"/>
      <c r="H909" s="562" t="n"/>
      <c r="I909" s="562" t="n"/>
      <c r="J909" s="562" t="n"/>
      <c r="K909" s="562" t="n"/>
      <c r="L909" s="562" t="n"/>
      <c r="M909" s="562" t="n"/>
      <c r="N909" s="562" t="n"/>
      <c r="O909" s="562" t="n"/>
      <c r="P909" s="562" t="n"/>
      <c r="Q909" s="562" t="n"/>
      <c r="R909" s="562" t="n"/>
      <c r="S909" s="562" t="n"/>
      <c r="T909" s="562" t="n"/>
      <c r="U909" s="562" t="n"/>
      <c r="V909" s="562" t="n"/>
      <c r="W909" s="562" t="n"/>
      <c r="X909" s="562" t="n"/>
      <c r="Y909" s="562" t="n"/>
      <c r="Z909" s="562" t="n"/>
    </row>
    <row r="910">
      <c r="A910" s="562" t="n"/>
      <c r="B910" s="562" t="n"/>
      <c r="C910" s="577" t="n"/>
      <c r="D910" s="562" t="n"/>
      <c r="E910" s="562" t="n"/>
      <c r="F910" s="562" t="n"/>
      <c r="G910" s="562" t="n"/>
      <c r="H910" s="562" t="n"/>
      <c r="I910" s="562" t="n"/>
      <c r="J910" s="562" t="n"/>
      <c r="K910" s="562" t="n"/>
      <c r="L910" s="562" t="n"/>
      <c r="M910" s="562" t="n"/>
      <c r="N910" s="562" t="n"/>
      <c r="O910" s="562" t="n"/>
      <c r="P910" s="562" t="n"/>
      <c r="Q910" s="562" t="n"/>
      <c r="R910" s="562" t="n"/>
      <c r="S910" s="562" t="n"/>
      <c r="T910" s="562" t="n"/>
      <c r="U910" s="562" t="n"/>
      <c r="V910" s="562" t="n"/>
      <c r="W910" s="562" t="n"/>
      <c r="X910" s="562" t="n"/>
      <c r="Y910" s="562" t="n"/>
      <c r="Z910" s="562" t="n"/>
    </row>
    <row r="911">
      <c r="A911" s="562" t="n"/>
      <c r="B911" s="562" t="n"/>
      <c r="C911" s="577" t="n"/>
      <c r="D911" s="562" t="n"/>
      <c r="E911" s="562" t="n"/>
      <c r="F911" s="562" t="n"/>
      <c r="G911" s="562" t="n"/>
      <c r="H911" s="562" t="n"/>
      <c r="I911" s="562" t="n"/>
      <c r="J911" s="562" t="n"/>
      <c r="K911" s="562" t="n"/>
      <c r="L911" s="562" t="n"/>
      <c r="M911" s="562" t="n"/>
      <c r="N911" s="562" t="n"/>
      <c r="O911" s="562" t="n"/>
      <c r="P911" s="562" t="n"/>
      <c r="Q911" s="562" t="n"/>
      <c r="R911" s="562" t="n"/>
      <c r="S911" s="562" t="n"/>
      <c r="T911" s="562" t="n"/>
      <c r="U911" s="562" t="n"/>
      <c r="V911" s="562" t="n"/>
      <c r="W911" s="562" t="n"/>
      <c r="X911" s="562" t="n"/>
      <c r="Y911" s="562" t="n"/>
      <c r="Z911" s="562" t="n"/>
    </row>
    <row r="912">
      <c r="A912" s="562" t="n"/>
      <c r="B912" s="562" t="n"/>
      <c r="C912" s="577" t="n"/>
      <c r="D912" s="562" t="n"/>
      <c r="E912" s="562" t="n"/>
      <c r="F912" s="562" t="n"/>
      <c r="G912" s="562" t="n"/>
      <c r="H912" s="562" t="n"/>
      <c r="I912" s="562" t="n"/>
      <c r="J912" s="562" t="n"/>
      <c r="K912" s="562" t="n"/>
      <c r="L912" s="562" t="n"/>
      <c r="M912" s="562" t="n"/>
      <c r="N912" s="562" t="n"/>
      <c r="O912" s="562" t="n"/>
      <c r="P912" s="562" t="n"/>
      <c r="Q912" s="562" t="n"/>
      <c r="R912" s="562" t="n"/>
      <c r="S912" s="562" t="n"/>
      <c r="T912" s="562" t="n"/>
      <c r="U912" s="562" t="n"/>
      <c r="V912" s="562" t="n"/>
      <c r="W912" s="562" t="n"/>
      <c r="X912" s="562" t="n"/>
      <c r="Y912" s="562" t="n"/>
      <c r="Z912" s="562" t="n"/>
    </row>
    <row r="913">
      <c r="A913" s="562" t="n"/>
      <c r="B913" s="562" t="n"/>
      <c r="C913" s="577" t="n"/>
      <c r="D913" s="562" t="n"/>
      <c r="E913" s="562" t="n"/>
      <c r="F913" s="562" t="n"/>
      <c r="G913" s="562" t="n"/>
      <c r="H913" s="562" t="n"/>
      <c r="I913" s="562" t="n"/>
      <c r="J913" s="562" t="n"/>
      <c r="K913" s="562" t="n"/>
      <c r="L913" s="562" t="n"/>
      <c r="M913" s="562" t="n"/>
      <c r="N913" s="562" t="n"/>
      <c r="O913" s="562" t="n"/>
      <c r="P913" s="562" t="n"/>
      <c r="Q913" s="562" t="n"/>
      <c r="R913" s="562" t="n"/>
      <c r="S913" s="562" t="n"/>
      <c r="T913" s="562" t="n"/>
      <c r="U913" s="562" t="n"/>
      <c r="V913" s="562" t="n"/>
      <c r="W913" s="562" t="n"/>
      <c r="X913" s="562" t="n"/>
      <c r="Y913" s="562" t="n"/>
      <c r="Z913" s="562" t="n"/>
    </row>
    <row r="914">
      <c r="A914" s="562" t="n"/>
      <c r="B914" s="562" t="n"/>
      <c r="C914" s="577" t="n"/>
      <c r="D914" s="562" t="n"/>
      <c r="E914" s="562" t="n"/>
      <c r="F914" s="562" t="n"/>
      <c r="G914" s="562" t="n"/>
      <c r="H914" s="562" t="n"/>
      <c r="I914" s="562" t="n"/>
      <c r="J914" s="562" t="n"/>
      <c r="K914" s="562" t="n"/>
      <c r="L914" s="562" t="n"/>
      <c r="M914" s="562" t="n"/>
      <c r="N914" s="562" t="n"/>
      <c r="O914" s="562" t="n"/>
      <c r="P914" s="562" t="n"/>
      <c r="Q914" s="562" t="n"/>
      <c r="R914" s="562" t="n"/>
      <c r="S914" s="562" t="n"/>
      <c r="T914" s="562" t="n"/>
      <c r="U914" s="562" t="n"/>
      <c r="V914" s="562" t="n"/>
      <c r="W914" s="562" t="n"/>
      <c r="X914" s="562" t="n"/>
      <c r="Y914" s="562" t="n"/>
      <c r="Z914" s="562" t="n"/>
    </row>
    <row r="915">
      <c r="A915" s="562" t="n"/>
      <c r="B915" s="562" t="n"/>
      <c r="C915" s="577" t="n"/>
      <c r="D915" s="562" t="n"/>
      <c r="E915" s="562" t="n"/>
      <c r="F915" s="562" t="n"/>
      <c r="G915" s="562" t="n"/>
      <c r="H915" s="562" t="n"/>
      <c r="I915" s="562" t="n"/>
      <c r="J915" s="562" t="n"/>
      <c r="K915" s="562" t="n"/>
      <c r="L915" s="562" t="n"/>
      <c r="M915" s="562" t="n"/>
      <c r="N915" s="562" t="n"/>
      <c r="O915" s="562" t="n"/>
      <c r="P915" s="562" t="n"/>
      <c r="Q915" s="562" t="n"/>
      <c r="R915" s="562" t="n"/>
      <c r="S915" s="562" t="n"/>
      <c r="T915" s="562" t="n"/>
      <c r="U915" s="562" t="n"/>
      <c r="V915" s="562" t="n"/>
      <c r="W915" s="562" t="n"/>
      <c r="X915" s="562" t="n"/>
      <c r="Y915" s="562" t="n"/>
      <c r="Z915" s="562" t="n"/>
    </row>
    <row r="916">
      <c r="A916" s="562" t="n"/>
      <c r="B916" s="562" t="n"/>
      <c r="C916" s="577" t="n"/>
      <c r="D916" s="562" t="n"/>
      <c r="E916" s="562" t="n"/>
      <c r="F916" s="562" t="n"/>
      <c r="G916" s="562" t="n"/>
      <c r="H916" s="562" t="n"/>
      <c r="I916" s="562" t="n"/>
      <c r="J916" s="562" t="n"/>
      <c r="K916" s="562" t="n"/>
      <c r="L916" s="562" t="n"/>
      <c r="M916" s="562" t="n"/>
      <c r="N916" s="562" t="n"/>
      <c r="O916" s="562" t="n"/>
      <c r="P916" s="562" t="n"/>
      <c r="Q916" s="562" t="n"/>
      <c r="R916" s="562" t="n"/>
      <c r="S916" s="562" t="n"/>
      <c r="T916" s="562" t="n"/>
      <c r="U916" s="562" t="n"/>
      <c r="V916" s="562" t="n"/>
      <c r="W916" s="562" t="n"/>
      <c r="X916" s="562" t="n"/>
      <c r="Y916" s="562" t="n"/>
      <c r="Z916" s="562" t="n"/>
    </row>
    <row r="917">
      <c r="A917" s="562" t="n"/>
      <c r="B917" s="562" t="n"/>
      <c r="C917" s="577" t="n"/>
      <c r="D917" s="562" t="n"/>
      <c r="E917" s="562" t="n"/>
      <c r="F917" s="562" t="n"/>
      <c r="G917" s="562" t="n"/>
      <c r="H917" s="562" t="n"/>
      <c r="I917" s="562" t="n"/>
      <c r="J917" s="562" t="n"/>
      <c r="K917" s="562" t="n"/>
      <c r="L917" s="562" t="n"/>
      <c r="M917" s="562" t="n"/>
      <c r="N917" s="562" t="n"/>
      <c r="O917" s="562" t="n"/>
      <c r="P917" s="562" t="n"/>
      <c r="Q917" s="562" t="n"/>
      <c r="R917" s="562" t="n"/>
      <c r="S917" s="562" t="n"/>
      <c r="T917" s="562" t="n"/>
      <c r="U917" s="562" t="n"/>
      <c r="V917" s="562" t="n"/>
      <c r="W917" s="562" t="n"/>
      <c r="X917" s="562" t="n"/>
      <c r="Y917" s="562" t="n"/>
      <c r="Z917" s="562" t="n"/>
    </row>
    <row r="918">
      <c r="A918" s="562" t="n"/>
      <c r="B918" s="562" t="n"/>
      <c r="C918" s="577" t="n"/>
      <c r="D918" s="562" t="n"/>
      <c r="E918" s="562" t="n"/>
      <c r="F918" s="562" t="n"/>
      <c r="G918" s="562" t="n"/>
      <c r="H918" s="562" t="n"/>
      <c r="I918" s="562" t="n"/>
      <c r="J918" s="562" t="n"/>
      <c r="K918" s="562" t="n"/>
      <c r="L918" s="562" t="n"/>
      <c r="M918" s="562" t="n"/>
      <c r="N918" s="562" t="n"/>
      <c r="O918" s="562" t="n"/>
      <c r="P918" s="562" t="n"/>
      <c r="Q918" s="562" t="n"/>
      <c r="R918" s="562" t="n"/>
      <c r="S918" s="562" t="n"/>
      <c r="T918" s="562" t="n"/>
      <c r="U918" s="562" t="n"/>
      <c r="V918" s="562" t="n"/>
      <c r="W918" s="562" t="n"/>
      <c r="X918" s="562" t="n"/>
      <c r="Y918" s="562" t="n"/>
      <c r="Z918" s="562" t="n"/>
    </row>
    <row r="919">
      <c r="A919" s="562" t="n"/>
      <c r="B919" s="562" t="n"/>
      <c r="C919" s="577" t="n"/>
      <c r="D919" s="562" t="n"/>
      <c r="E919" s="562" t="n"/>
      <c r="F919" s="562" t="n"/>
      <c r="G919" s="562" t="n"/>
      <c r="H919" s="562" t="n"/>
      <c r="I919" s="562" t="n"/>
      <c r="J919" s="562" t="n"/>
      <c r="K919" s="562" t="n"/>
      <c r="L919" s="562" t="n"/>
      <c r="M919" s="562" t="n"/>
      <c r="N919" s="562" t="n"/>
      <c r="O919" s="562" t="n"/>
      <c r="P919" s="562" t="n"/>
      <c r="Q919" s="562" t="n"/>
      <c r="R919" s="562" t="n"/>
      <c r="S919" s="562" t="n"/>
      <c r="T919" s="562" t="n"/>
      <c r="U919" s="562" t="n"/>
      <c r="V919" s="562" t="n"/>
      <c r="W919" s="562" t="n"/>
      <c r="X919" s="562" t="n"/>
      <c r="Y919" s="562" t="n"/>
      <c r="Z919" s="562" t="n"/>
    </row>
    <row r="920">
      <c r="A920" s="562" t="n"/>
      <c r="B920" s="562" t="n"/>
      <c r="C920" s="577" t="n"/>
      <c r="D920" s="562" t="n"/>
      <c r="E920" s="562" t="n"/>
      <c r="F920" s="562" t="n"/>
      <c r="G920" s="562" t="n"/>
      <c r="H920" s="562" t="n"/>
      <c r="I920" s="562" t="n"/>
      <c r="J920" s="562" t="n"/>
      <c r="K920" s="562" t="n"/>
      <c r="L920" s="562" t="n"/>
      <c r="M920" s="562" t="n"/>
      <c r="N920" s="562" t="n"/>
      <c r="O920" s="562" t="n"/>
      <c r="P920" s="562" t="n"/>
      <c r="Q920" s="562" t="n"/>
      <c r="R920" s="562" t="n"/>
      <c r="S920" s="562" t="n"/>
      <c r="T920" s="562" t="n"/>
      <c r="U920" s="562" t="n"/>
      <c r="V920" s="562" t="n"/>
      <c r="W920" s="562" t="n"/>
      <c r="X920" s="562" t="n"/>
      <c r="Y920" s="562" t="n"/>
      <c r="Z920" s="562" t="n"/>
    </row>
    <row r="921">
      <c r="A921" s="562" t="n"/>
      <c r="B921" s="562" t="n"/>
      <c r="C921" s="577" t="n"/>
      <c r="D921" s="562" t="n"/>
      <c r="E921" s="562" t="n"/>
      <c r="F921" s="562" t="n"/>
      <c r="G921" s="562" t="n"/>
      <c r="H921" s="562" t="n"/>
      <c r="I921" s="562" t="n"/>
      <c r="J921" s="562" t="n"/>
      <c r="K921" s="562" t="n"/>
      <c r="L921" s="562" t="n"/>
      <c r="M921" s="562" t="n"/>
      <c r="N921" s="562" t="n"/>
      <c r="O921" s="562" t="n"/>
      <c r="P921" s="562" t="n"/>
      <c r="Q921" s="562" t="n"/>
      <c r="R921" s="562" t="n"/>
      <c r="S921" s="562" t="n"/>
      <c r="T921" s="562" t="n"/>
      <c r="U921" s="562" t="n"/>
      <c r="V921" s="562" t="n"/>
      <c r="W921" s="562" t="n"/>
      <c r="X921" s="562" t="n"/>
      <c r="Y921" s="562" t="n"/>
      <c r="Z921" s="562" t="n"/>
    </row>
    <row r="922">
      <c r="A922" s="562" t="n"/>
      <c r="B922" s="562" t="n"/>
      <c r="C922" s="577" t="n"/>
      <c r="D922" s="562" t="n"/>
      <c r="E922" s="562" t="n"/>
      <c r="F922" s="562" t="n"/>
      <c r="G922" s="562" t="n"/>
      <c r="H922" s="562" t="n"/>
      <c r="I922" s="562" t="n"/>
      <c r="J922" s="562" t="n"/>
      <c r="K922" s="562" t="n"/>
      <c r="L922" s="562" t="n"/>
      <c r="M922" s="562" t="n"/>
      <c r="N922" s="562" t="n"/>
      <c r="O922" s="562" t="n"/>
      <c r="P922" s="562" t="n"/>
      <c r="Q922" s="562" t="n"/>
      <c r="R922" s="562" t="n"/>
      <c r="S922" s="562" t="n"/>
      <c r="T922" s="562" t="n"/>
      <c r="U922" s="562" t="n"/>
      <c r="V922" s="562" t="n"/>
      <c r="W922" s="562" t="n"/>
      <c r="X922" s="562" t="n"/>
      <c r="Y922" s="562" t="n"/>
      <c r="Z922" s="562" t="n"/>
    </row>
    <row r="923">
      <c r="A923" s="562" t="n"/>
      <c r="B923" s="562" t="n"/>
      <c r="C923" s="577" t="n"/>
      <c r="D923" s="562" t="n"/>
      <c r="E923" s="562" t="n"/>
      <c r="F923" s="562" t="n"/>
      <c r="G923" s="562" t="n"/>
      <c r="H923" s="562" t="n"/>
      <c r="I923" s="562" t="n"/>
      <c r="J923" s="562" t="n"/>
      <c r="K923" s="562" t="n"/>
      <c r="L923" s="562" t="n"/>
      <c r="M923" s="562" t="n"/>
      <c r="N923" s="562" t="n"/>
      <c r="O923" s="562" t="n"/>
      <c r="P923" s="562" t="n"/>
      <c r="Q923" s="562" t="n"/>
      <c r="R923" s="562" t="n"/>
      <c r="S923" s="562" t="n"/>
      <c r="T923" s="562" t="n"/>
      <c r="U923" s="562" t="n"/>
      <c r="V923" s="562" t="n"/>
      <c r="W923" s="562" t="n"/>
      <c r="X923" s="562" t="n"/>
      <c r="Y923" s="562" t="n"/>
      <c r="Z923" s="562" t="n"/>
    </row>
    <row r="924">
      <c r="A924" s="562" t="n"/>
      <c r="B924" s="562" t="n"/>
      <c r="C924" s="577" t="n"/>
      <c r="D924" s="562" t="n"/>
      <c r="E924" s="562" t="n"/>
      <c r="F924" s="562" t="n"/>
      <c r="G924" s="562" t="n"/>
      <c r="H924" s="562" t="n"/>
      <c r="I924" s="562" t="n"/>
      <c r="J924" s="562" t="n"/>
      <c r="K924" s="562" t="n"/>
      <c r="L924" s="562" t="n"/>
      <c r="M924" s="562" t="n"/>
      <c r="N924" s="562" t="n"/>
      <c r="O924" s="562" t="n"/>
      <c r="P924" s="562" t="n"/>
      <c r="Q924" s="562" t="n"/>
      <c r="R924" s="562" t="n"/>
      <c r="S924" s="562" t="n"/>
      <c r="T924" s="562" t="n"/>
      <c r="U924" s="562" t="n"/>
      <c r="V924" s="562" t="n"/>
      <c r="W924" s="562" t="n"/>
      <c r="X924" s="562" t="n"/>
      <c r="Y924" s="562" t="n"/>
      <c r="Z924" s="562" t="n"/>
    </row>
    <row r="925">
      <c r="A925" s="562" t="n"/>
      <c r="B925" s="562" t="n"/>
      <c r="C925" s="577" t="n"/>
      <c r="D925" s="562" t="n"/>
      <c r="E925" s="562" t="n"/>
      <c r="F925" s="562" t="n"/>
      <c r="G925" s="562" t="n"/>
      <c r="H925" s="562" t="n"/>
      <c r="I925" s="562" t="n"/>
      <c r="J925" s="562" t="n"/>
      <c r="K925" s="562" t="n"/>
      <c r="L925" s="562" t="n"/>
      <c r="M925" s="562" t="n"/>
      <c r="N925" s="562" t="n"/>
      <c r="O925" s="562" t="n"/>
      <c r="P925" s="562" t="n"/>
      <c r="Q925" s="562" t="n"/>
      <c r="R925" s="562" t="n"/>
      <c r="S925" s="562" t="n"/>
      <c r="T925" s="562" t="n"/>
      <c r="U925" s="562" t="n"/>
      <c r="V925" s="562" t="n"/>
      <c r="W925" s="562" t="n"/>
      <c r="X925" s="562" t="n"/>
      <c r="Y925" s="562" t="n"/>
      <c r="Z925" s="562" t="n"/>
    </row>
    <row r="926">
      <c r="A926" s="562" t="n"/>
      <c r="B926" s="562" t="n"/>
      <c r="C926" s="577" t="n"/>
      <c r="D926" s="562" t="n"/>
      <c r="E926" s="562" t="n"/>
      <c r="F926" s="562" t="n"/>
      <c r="G926" s="562" t="n"/>
      <c r="H926" s="562" t="n"/>
      <c r="I926" s="562" t="n"/>
      <c r="J926" s="562" t="n"/>
      <c r="K926" s="562" t="n"/>
      <c r="L926" s="562" t="n"/>
      <c r="M926" s="562" t="n"/>
      <c r="N926" s="562" t="n"/>
      <c r="O926" s="562" t="n"/>
      <c r="P926" s="562" t="n"/>
      <c r="Q926" s="562" t="n"/>
      <c r="R926" s="562" t="n"/>
      <c r="S926" s="562" t="n"/>
      <c r="T926" s="562" t="n"/>
      <c r="U926" s="562" t="n"/>
      <c r="V926" s="562" t="n"/>
      <c r="W926" s="562" t="n"/>
      <c r="X926" s="562" t="n"/>
      <c r="Y926" s="562" t="n"/>
      <c r="Z926" s="562" t="n"/>
    </row>
    <row r="927">
      <c r="A927" s="562" t="n"/>
      <c r="B927" s="562" t="n"/>
      <c r="C927" s="577" t="n"/>
      <c r="D927" s="562" t="n"/>
      <c r="E927" s="562" t="n"/>
      <c r="F927" s="562" t="n"/>
      <c r="G927" s="562" t="n"/>
      <c r="H927" s="562" t="n"/>
      <c r="I927" s="562" t="n"/>
      <c r="J927" s="562" t="n"/>
      <c r="K927" s="562" t="n"/>
      <c r="L927" s="562" t="n"/>
      <c r="M927" s="562" t="n"/>
      <c r="N927" s="562" t="n"/>
      <c r="O927" s="562" t="n"/>
      <c r="P927" s="562" t="n"/>
      <c r="Q927" s="562" t="n"/>
      <c r="R927" s="562" t="n"/>
      <c r="S927" s="562" t="n"/>
      <c r="T927" s="562" t="n"/>
      <c r="U927" s="562" t="n"/>
      <c r="V927" s="562" t="n"/>
      <c r="W927" s="562" t="n"/>
      <c r="X927" s="562" t="n"/>
      <c r="Y927" s="562" t="n"/>
      <c r="Z927" s="562" t="n"/>
    </row>
    <row r="928">
      <c r="A928" s="562" t="n"/>
      <c r="B928" s="562" t="n"/>
      <c r="C928" s="577" t="n"/>
      <c r="D928" s="562" t="n"/>
      <c r="E928" s="562" t="n"/>
      <c r="F928" s="562" t="n"/>
      <c r="G928" s="562" t="n"/>
      <c r="H928" s="562" t="n"/>
      <c r="I928" s="562" t="n"/>
      <c r="J928" s="562" t="n"/>
      <c r="K928" s="562" t="n"/>
      <c r="L928" s="562" t="n"/>
      <c r="M928" s="562" t="n"/>
      <c r="N928" s="562" t="n"/>
      <c r="O928" s="562" t="n"/>
      <c r="P928" s="562" t="n"/>
      <c r="Q928" s="562" t="n"/>
      <c r="R928" s="562" t="n"/>
      <c r="S928" s="562" t="n"/>
      <c r="T928" s="562" t="n"/>
      <c r="U928" s="562" t="n"/>
      <c r="V928" s="562" t="n"/>
      <c r="W928" s="562" t="n"/>
      <c r="X928" s="562" t="n"/>
      <c r="Y928" s="562" t="n"/>
      <c r="Z928" s="562" t="n"/>
    </row>
    <row r="929">
      <c r="A929" s="562" t="n"/>
      <c r="B929" s="562" t="n"/>
      <c r="C929" s="577" t="n"/>
      <c r="D929" s="562" t="n"/>
      <c r="E929" s="562" t="n"/>
      <c r="F929" s="562" t="n"/>
      <c r="G929" s="562" t="n"/>
      <c r="H929" s="562" t="n"/>
      <c r="I929" s="562" t="n"/>
      <c r="J929" s="562" t="n"/>
      <c r="K929" s="562" t="n"/>
      <c r="L929" s="562" t="n"/>
      <c r="M929" s="562" t="n"/>
      <c r="N929" s="562" t="n"/>
      <c r="O929" s="562" t="n"/>
      <c r="P929" s="562" t="n"/>
      <c r="Q929" s="562" t="n"/>
      <c r="R929" s="562" t="n"/>
      <c r="S929" s="562" t="n"/>
      <c r="T929" s="562" t="n"/>
      <c r="U929" s="562" t="n"/>
      <c r="V929" s="562" t="n"/>
      <c r="W929" s="562" t="n"/>
      <c r="X929" s="562" t="n"/>
      <c r="Y929" s="562" t="n"/>
      <c r="Z929" s="562" t="n"/>
    </row>
    <row r="930">
      <c r="A930" s="562" t="n"/>
      <c r="B930" s="562" t="n"/>
      <c r="C930" s="577" t="n"/>
      <c r="D930" s="562" t="n"/>
      <c r="E930" s="562" t="n"/>
      <c r="F930" s="562" t="n"/>
      <c r="G930" s="562" t="n"/>
      <c r="H930" s="562" t="n"/>
      <c r="I930" s="562" t="n"/>
      <c r="J930" s="562" t="n"/>
      <c r="K930" s="562" t="n"/>
      <c r="L930" s="562" t="n"/>
      <c r="M930" s="562" t="n"/>
      <c r="N930" s="562" t="n"/>
      <c r="O930" s="562" t="n"/>
      <c r="P930" s="562" t="n"/>
      <c r="Q930" s="562" t="n"/>
      <c r="R930" s="562" t="n"/>
      <c r="S930" s="562" t="n"/>
      <c r="T930" s="562" t="n"/>
      <c r="U930" s="562" t="n"/>
      <c r="V930" s="562" t="n"/>
      <c r="W930" s="562" t="n"/>
      <c r="X930" s="562" t="n"/>
      <c r="Y930" s="562" t="n"/>
      <c r="Z930" s="562" t="n"/>
    </row>
    <row r="931">
      <c r="A931" s="562" t="n"/>
      <c r="B931" s="562" t="n"/>
      <c r="C931" s="577" t="n"/>
      <c r="D931" s="562" t="n"/>
      <c r="E931" s="562" t="n"/>
      <c r="F931" s="562" t="n"/>
      <c r="G931" s="562" t="n"/>
      <c r="H931" s="562" t="n"/>
      <c r="I931" s="562" t="n"/>
      <c r="J931" s="562" t="n"/>
      <c r="K931" s="562" t="n"/>
      <c r="L931" s="562" t="n"/>
      <c r="M931" s="562" t="n"/>
      <c r="N931" s="562" t="n"/>
      <c r="O931" s="562" t="n"/>
      <c r="P931" s="562" t="n"/>
      <c r="Q931" s="562" t="n"/>
      <c r="R931" s="562" t="n"/>
      <c r="S931" s="562" t="n"/>
      <c r="T931" s="562" t="n"/>
      <c r="U931" s="562" t="n"/>
      <c r="V931" s="562" t="n"/>
      <c r="W931" s="562" t="n"/>
      <c r="X931" s="562" t="n"/>
      <c r="Y931" s="562" t="n"/>
      <c r="Z931" s="562" t="n"/>
    </row>
    <row r="932">
      <c r="A932" s="562" t="n"/>
      <c r="B932" s="562" t="n"/>
      <c r="C932" s="577" t="n"/>
      <c r="D932" s="562" t="n"/>
      <c r="E932" s="562" t="n"/>
      <c r="F932" s="562" t="n"/>
      <c r="G932" s="562" t="n"/>
      <c r="H932" s="562" t="n"/>
      <c r="I932" s="562" t="n"/>
      <c r="J932" s="562" t="n"/>
      <c r="K932" s="562" t="n"/>
      <c r="L932" s="562" t="n"/>
      <c r="M932" s="562" t="n"/>
      <c r="N932" s="562" t="n"/>
      <c r="O932" s="562" t="n"/>
      <c r="P932" s="562" t="n"/>
      <c r="Q932" s="562" t="n"/>
      <c r="R932" s="562" t="n"/>
      <c r="S932" s="562" t="n"/>
      <c r="T932" s="562" t="n"/>
      <c r="U932" s="562" t="n"/>
      <c r="V932" s="562" t="n"/>
      <c r="W932" s="562" t="n"/>
      <c r="X932" s="562" t="n"/>
      <c r="Y932" s="562" t="n"/>
      <c r="Z932" s="562" t="n"/>
    </row>
    <row r="933">
      <c r="A933" s="562" t="n"/>
      <c r="B933" s="562" t="n"/>
      <c r="C933" s="577" t="n"/>
      <c r="D933" s="562" t="n"/>
      <c r="E933" s="562" t="n"/>
      <c r="F933" s="562" t="n"/>
      <c r="G933" s="562" t="n"/>
      <c r="H933" s="562" t="n"/>
      <c r="I933" s="562" t="n"/>
      <c r="J933" s="562" t="n"/>
      <c r="K933" s="562" t="n"/>
      <c r="L933" s="562" t="n"/>
      <c r="M933" s="562" t="n"/>
      <c r="N933" s="562" t="n"/>
      <c r="O933" s="562" t="n"/>
      <c r="P933" s="562" t="n"/>
      <c r="Q933" s="562" t="n"/>
      <c r="R933" s="562" t="n"/>
      <c r="S933" s="562" t="n"/>
      <c r="T933" s="562" t="n"/>
      <c r="U933" s="562" t="n"/>
      <c r="V933" s="562" t="n"/>
      <c r="W933" s="562" t="n"/>
      <c r="X933" s="562" t="n"/>
      <c r="Y933" s="562" t="n"/>
      <c r="Z933" s="562" t="n"/>
    </row>
    <row r="934">
      <c r="A934" s="562" t="n"/>
      <c r="B934" s="562" t="n"/>
      <c r="C934" s="577" t="n"/>
      <c r="D934" s="562" t="n"/>
      <c r="E934" s="562" t="n"/>
      <c r="F934" s="562" t="n"/>
      <c r="G934" s="562" t="n"/>
      <c r="H934" s="562" t="n"/>
      <c r="I934" s="562" t="n"/>
      <c r="J934" s="562" t="n"/>
      <c r="K934" s="562" t="n"/>
      <c r="L934" s="562" t="n"/>
      <c r="M934" s="562" t="n"/>
      <c r="N934" s="562" t="n"/>
      <c r="O934" s="562" t="n"/>
      <c r="P934" s="562" t="n"/>
      <c r="Q934" s="562" t="n"/>
      <c r="R934" s="562" t="n"/>
      <c r="S934" s="562" t="n"/>
      <c r="T934" s="562" t="n"/>
      <c r="U934" s="562" t="n"/>
      <c r="V934" s="562" t="n"/>
      <c r="W934" s="562" t="n"/>
      <c r="X934" s="562" t="n"/>
      <c r="Y934" s="562" t="n"/>
      <c r="Z934" s="562" t="n"/>
    </row>
    <row r="935">
      <c r="A935" s="562" t="n"/>
      <c r="B935" s="562" t="n"/>
      <c r="C935" s="577" t="n"/>
      <c r="D935" s="562" t="n"/>
      <c r="E935" s="562" t="n"/>
      <c r="F935" s="562" t="n"/>
      <c r="G935" s="562" t="n"/>
      <c r="H935" s="562" t="n"/>
      <c r="I935" s="562" t="n"/>
      <c r="J935" s="562" t="n"/>
      <c r="K935" s="562" t="n"/>
      <c r="L935" s="562" t="n"/>
      <c r="M935" s="562" t="n"/>
      <c r="N935" s="562" t="n"/>
      <c r="O935" s="562" t="n"/>
      <c r="P935" s="562" t="n"/>
      <c r="Q935" s="562" t="n"/>
      <c r="R935" s="562" t="n"/>
      <c r="S935" s="562" t="n"/>
      <c r="T935" s="562" t="n"/>
      <c r="U935" s="562" t="n"/>
      <c r="V935" s="562" t="n"/>
      <c r="W935" s="562" t="n"/>
      <c r="X935" s="562" t="n"/>
      <c r="Y935" s="562" t="n"/>
      <c r="Z935" s="562" t="n"/>
    </row>
    <row r="936">
      <c r="A936" s="562" t="n"/>
      <c r="B936" s="562" t="n"/>
      <c r="C936" s="577" t="n"/>
      <c r="D936" s="562" t="n"/>
      <c r="E936" s="562" t="n"/>
      <c r="F936" s="562" t="n"/>
      <c r="G936" s="562" t="n"/>
      <c r="H936" s="562" t="n"/>
      <c r="I936" s="562" t="n"/>
      <c r="J936" s="562" t="n"/>
      <c r="K936" s="562" t="n"/>
      <c r="L936" s="562" t="n"/>
      <c r="M936" s="562" t="n"/>
      <c r="N936" s="562" t="n"/>
      <c r="O936" s="562" t="n"/>
      <c r="P936" s="562" t="n"/>
      <c r="Q936" s="562" t="n"/>
      <c r="R936" s="562" t="n"/>
      <c r="S936" s="562" t="n"/>
      <c r="T936" s="562" t="n"/>
      <c r="U936" s="562" t="n"/>
      <c r="V936" s="562" t="n"/>
      <c r="W936" s="562" t="n"/>
      <c r="X936" s="562" t="n"/>
      <c r="Y936" s="562" t="n"/>
      <c r="Z936" s="562" t="n"/>
    </row>
    <row r="937">
      <c r="A937" s="562" t="n"/>
      <c r="B937" s="562" t="n"/>
      <c r="C937" s="577" t="n"/>
      <c r="D937" s="562" t="n"/>
      <c r="E937" s="562" t="n"/>
      <c r="F937" s="562" t="n"/>
      <c r="G937" s="562" t="n"/>
      <c r="H937" s="562" t="n"/>
      <c r="I937" s="562" t="n"/>
      <c r="J937" s="562" t="n"/>
      <c r="K937" s="562" t="n"/>
      <c r="L937" s="562" t="n"/>
      <c r="M937" s="562" t="n"/>
      <c r="N937" s="562" t="n"/>
      <c r="O937" s="562" t="n"/>
      <c r="P937" s="562" t="n"/>
      <c r="Q937" s="562" t="n"/>
      <c r="R937" s="562" t="n"/>
      <c r="S937" s="562" t="n"/>
      <c r="T937" s="562" t="n"/>
      <c r="U937" s="562" t="n"/>
      <c r="V937" s="562" t="n"/>
      <c r="W937" s="562" t="n"/>
      <c r="X937" s="562" t="n"/>
      <c r="Y937" s="562" t="n"/>
      <c r="Z937" s="562" t="n"/>
    </row>
    <row r="938">
      <c r="A938" s="562" t="n"/>
      <c r="B938" s="562" t="n"/>
      <c r="C938" s="577" t="n"/>
      <c r="D938" s="562" t="n"/>
      <c r="E938" s="562" t="n"/>
      <c r="F938" s="562" t="n"/>
      <c r="G938" s="562" t="n"/>
      <c r="H938" s="562" t="n"/>
      <c r="I938" s="562" t="n"/>
      <c r="J938" s="562" t="n"/>
      <c r="K938" s="562" t="n"/>
      <c r="L938" s="562" t="n"/>
      <c r="M938" s="562" t="n"/>
      <c r="N938" s="562" t="n"/>
      <c r="O938" s="562" t="n"/>
      <c r="P938" s="562" t="n"/>
      <c r="Q938" s="562" t="n"/>
      <c r="R938" s="562" t="n"/>
      <c r="S938" s="562" t="n"/>
      <c r="T938" s="562" t="n"/>
      <c r="U938" s="562" t="n"/>
      <c r="V938" s="562" t="n"/>
      <c r="W938" s="562" t="n"/>
      <c r="X938" s="562" t="n"/>
      <c r="Y938" s="562" t="n"/>
      <c r="Z938" s="562" t="n"/>
    </row>
    <row r="939">
      <c r="A939" s="562" t="n"/>
      <c r="B939" s="562" t="n"/>
      <c r="C939" s="577" t="n"/>
      <c r="D939" s="562" t="n"/>
      <c r="E939" s="562" t="n"/>
      <c r="F939" s="562" t="n"/>
      <c r="G939" s="562" t="n"/>
      <c r="H939" s="562" t="n"/>
      <c r="I939" s="562" t="n"/>
      <c r="J939" s="562" t="n"/>
      <c r="K939" s="562" t="n"/>
      <c r="L939" s="562" t="n"/>
      <c r="M939" s="562" t="n"/>
      <c r="N939" s="562" t="n"/>
      <c r="O939" s="562" t="n"/>
      <c r="P939" s="562" t="n"/>
      <c r="Q939" s="562" t="n"/>
      <c r="R939" s="562" t="n"/>
      <c r="S939" s="562" t="n"/>
      <c r="T939" s="562" t="n"/>
      <c r="U939" s="562" t="n"/>
      <c r="V939" s="562" t="n"/>
      <c r="W939" s="562" t="n"/>
      <c r="X939" s="562" t="n"/>
      <c r="Y939" s="562" t="n"/>
      <c r="Z939" s="562" t="n"/>
    </row>
    <row r="940">
      <c r="A940" s="562" t="n"/>
      <c r="B940" s="562" t="n"/>
      <c r="C940" s="577" t="n"/>
      <c r="D940" s="562" t="n"/>
      <c r="E940" s="562" t="n"/>
      <c r="F940" s="562" t="n"/>
      <c r="G940" s="562" t="n"/>
      <c r="H940" s="562" t="n"/>
      <c r="I940" s="562" t="n"/>
      <c r="J940" s="562" t="n"/>
      <c r="K940" s="562" t="n"/>
      <c r="L940" s="562" t="n"/>
      <c r="M940" s="562" t="n"/>
      <c r="N940" s="562" t="n"/>
      <c r="O940" s="562" t="n"/>
      <c r="P940" s="562" t="n"/>
      <c r="Q940" s="562" t="n"/>
      <c r="R940" s="562" t="n"/>
      <c r="S940" s="562" t="n"/>
      <c r="T940" s="562" t="n"/>
      <c r="U940" s="562" t="n"/>
      <c r="V940" s="562" t="n"/>
      <c r="W940" s="562" t="n"/>
      <c r="X940" s="562" t="n"/>
      <c r="Y940" s="562" t="n"/>
      <c r="Z940" s="562" t="n"/>
    </row>
    <row r="941">
      <c r="A941" s="562" t="n"/>
      <c r="B941" s="562" t="n"/>
      <c r="C941" s="577" t="n"/>
      <c r="D941" s="562" t="n"/>
      <c r="E941" s="562" t="n"/>
      <c r="F941" s="562" t="n"/>
      <c r="G941" s="562" t="n"/>
      <c r="H941" s="562" t="n"/>
      <c r="I941" s="562" t="n"/>
      <c r="J941" s="562" t="n"/>
      <c r="K941" s="562" t="n"/>
      <c r="L941" s="562" t="n"/>
      <c r="M941" s="562" t="n"/>
      <c r="N941" s="562" t="n"/>
      <c r="O941" s="562" t="n"/>
      <c r="P941" s="562" t="n"/>
      <c r="Q941" s="562" t="n"/>
      <c r="R941" s="562" t="n"/>
      <c r="S941" s="562" t="n"/>
      <c r="T941" s="562" t="n"/>
      <c r="U941" s="562" t="n"/>
      <c r="V941" s="562" t="n"/>
      <c r="W941" s="562" t="n"/>
      <c r="X941" s="562" t="n"/>
      <c r="Y941" s="562" t="n"/>
      <c r="Z941" s="562" t="n"/>
    </row>
    <row r="942">
      <c r="A942" s="562" t="n"/>
      <c r="B942" s="562" t="n"/>
      <c r="C942" s="577" t="n"/>
      <c r="D942" s="562" t="n"/>
      <c r="E942" s="562" t="n"/>
      <c r="F942" s="562" t="n"/>
      <c r="G942" s="562" t="n"/>
      <c r="H942" s="562" t="n"/>
      <c r="I942" s="562" t="n"/>
      <c r="J942" s="562" t="n"/>
      <c r="K942" s="562" t="n"/>
      <c r="L942" s="562" t="n"/>
      <c r="M942" s="562" t="n"/>
      <c r="N942" s="562" t="n"/>
      <c r="O942" s="562" t="n"/>
      <c r="P942" s="562" t="n"/>
      <c r="Q942" s="562" t="n"/>
      <c r="R942" s="562" t="n"/>
      <c r="S942" s="562" t="n"/>
      <c r="T942" s="562" t="n"/>
      <c r="U942" s="562" t="n"/>
      <c r="V942" s="562" t="n"/>
      <c r="W942" s="562" t="n"/>
      <c r="X942" s="562" t="n"/>
      <c r="Y942" s="562" t="n"/>
      <c r="Z942" s="562" t="n"/>
    </row>
    <row r="943">
      <c r="A943" s="562" t="n"/>
      <c r="B943" s="562" t="n"/>
      <c r="C943" s="577" t="n"/>
      <c r="D943" s="562" t="n"/>
      <c r="E943" s="562" t="n"/>
      <c r="F943" s="562" t="n"/>
      <c r="G943" s="562" t="n"/>
      <c r="H943" s="562" t="n"/>
      <c r="I943" s="562" t="n"/>
      <c r="J943" s="562" t="n"/>
      <c r="K943" s="562" t="n"/>
      <c r="L943" s="562" t="n"/>
      <c r="M943" s="562" t="n"/>
      <c r="N943" s="562" t="n"/>
      <c r="O943" s="562" t="n"/>
      <c r="P943" s="562" t="n"/>
      <c r="Q943" s="562" t="n"/>
      <c r="R943" s="562" t="n"/>
      <c r="S943" s="562" t="n"/>
      <c r="T943" s="562" t="n"/>
      <c r="U943" s="562" t="n"/>
      <c r="V943" s="562" t="n"/>
      <c r="W943" s="562" t="n"/>
      <c r="X943" s="562" t="n"/>
      <c r="Y943" s="562" t="n"/>
      <c r="Z943" s="562" t="n"/>
    </row>
    <row r="944">
      <c r="A944" s="562" t="n"/>
      <c r="B944" s="562" t="n"/>
      <c r="C944" s="577" t="n"/>
      <c r="D944" s="562" t="n"/>
      <c r="E944" s="562" t="n"/>
      <c r="F944" s="562" t="n"/>
      <c r="G944" s="562" t="n"/>
      <c r="H944" s="562" t="n"/>
      <c r="I944" s="562" t="n"/>
      <c r="J944" s="562" t="n"/>
      <c r="K944" s="562" t="n"/>
      <c r="L944" s="562" t="n"/>
      <c r="M944" s="562" t="n"/>
      <c r="N944" s="562" t="n"/>
      <c r="O944" s="562" t="n"/>
      <c r="P944" s="562" t="n"/>
      <c r="Q944" s="562" t="n"/>
      <c r="R944" s="562" t="n"/>
      <c r="S944" s="562" t="n"/>
      <c r="T944" s="562" t="n"/>
      <c r="U944" s="562" t="n"/>
      <c r="V944" s="562" t="n"/>
      <c r="W944" s="562" t="n"/>
      <c r="X944" s="562" t="n"/>
      <c r="Y944" s="562" t="n"/>
      <c r="Z944" s="562" t="n"/>
    </row>
    <row r="945">
      <c r="A945" s="562" t="n"/>
      <c r="B945" s="562" t="n"/>
      <c r="C945" s="577" t="n"/>
      <c r="D945" s="562" t="n"/>
      <c r="E945" s="562" t="n"/>
      <c r="F945" s="562" t="n"/>
      <c r="G945" s="562" t="n"/>
      <c r="H945" s="562" t="n"/>
      <c r="I945" s="562" t="n"/>
      <c r="J945" s="562" t="n"/>
      <c r="K945" s="562" t="n"/>
      <c r="L945" s="562" t="n"/>
      <c r="M945" s="562" t="n"/>
      <c r="N945" s="562" t="n"/>
      <c r="O945" s="562" t="n"/>
      <c r="P945" s="562" t="n"/>
      <c r="Q945" s="562" t="n"/>
      <c r="R945" s="562" t="n"/>
      <c r="S945" s="562" t="n"/>
      <c r="T945" s="562" t="n"/>
      <c r="U945" s="562" t="n"/>
      <c r="V945" s="562" t="n"/>
      <c r="W945" s="562" t="n"/>
      <c r="X945" s="562" t="n"/>
      <c r="Y945" s="562" t="n"/>
      <c r="Z945" s="562" t="n"/>
    </row>
    <row r="946">
      <c r="A946" s="562" t="n"/>
      <c r="B946" s="562" t="n"/>
      <c r="C946" s="577" t="n"/>
      <c r="D946" s="562" t="n"/>
      <c r="E946" s="562" t="n"/>
      <c r="F946" s="562" t="n"/>
      <c r="G946" s="562" t="n"/>
      <c r="H946" s="562" t="n"/>
      <c r="I946" s="562" t="n"/>
      <c r="J946" s="562" t="n"/>
      <c r="K946" s="562" t="n"/>
      <c r="L946" s="562" t="n"/>
      <c r="M946" s="562" t="n"/>
      <c r="N946" s="562" t="n"/>
      <c r="O946" s="562" t="n"/>
      <c r="P946" s="562" t="n"/>
      <c r="Q946" s="562" t="n"/>
      <c r="R946" s="562" t="n"/>
      <c r="S946" s="562" t="n"/>
      <c r="T946" s="562" t="n"/>
      <c r="U946" s="562" t="n"/>
      <c r="V946" s="562" t="n"/>
      <c r="W946" s="562" t="n"/>
      <c r="X946" s="562" t="n"/>
      <c r="Y946" s="562" t="n"/>
      <c r="Z946" s="562" t="n"/>
    </row>
    <row r="947">
      <c r="A947" s="562" t="n"/>
      <c r="B947" s="562" t="n"/>
      <c r="C947" s="577" t="n"/>
      <c r="D947" s="562" t="n"/>
      <c r="E947" s="562" t="n"/>
      <c r="F947" s="562" t="n"/>
      <c r="G947" s="562" t="n"/>
      <c r="H947" s="562" t="n"/>
      <c r="I947" s="562" t="n"/>
      <c r="J947" s="562" t="n"/>
      <c r="K947" s="562" t="n"/>
      <c r="L947" s="562" t="n"/>
      <c r="M947" s="562" t="n"/>
      <c r="N947" s="562" t="n"/>
      <c r="O947" s="562" t="n"/>
      <c r="P947" s="562" t="n"/>
      <c r="Q947" s="562" t="n"/>
      <c r="R947" s="562" t="n"/>
      <c r="S947" s="562" t="n"/>
      <c r="T947" s="562" t="n"/>
      <c r="U947" s="562" t="n"/>
      <c r="V947" s="562" t="n"/>
      <c r="W947" s="562" t="n"/>
      <c r="X947" s="562" t="n"/>
      <c r="Y947" s="562" t="n"/>
      <c r="Z947" s="562" t="n"/>
    </row>
    <row r="948">
      <c r="A948" s="562" t="n"/>
      <c r="B948" s="562" t="n"/>
      <c r="C948" s="577" t="n"/>
      <c r="D948" s="562" t="n"/>
      <c r="E948" s="562" t="n"/>
      <c r="F948" s="562" t="n"/>
      <c r="G948" s="562" t="n"/>
      <c r="H948" s="562" t="n"/>
      <c r="I948" s="562" t="n"/>
      <c r="J948" s="562" t="n"/>
      <c r="K948" s="562" t="n"/>
      <c r="L948" s="562" t="n"/>
      <c r="M948" s="562" t="n"/>
      <c r="N948" s="562" t="n"/>
      <c r="O948" s="562" t="n"/>
      <c r="P948" s="562" t="n"/>
      <c r="Q948" s="562" t="n"/>
      <c r="R948" s="562" t="n"/>
      <c r="S948" s="562" t="n"/>
      <c r="T948" s="562" t="n"/>
      <c r="U948" s="562" t="n"/>
      <c r="V948" s="562" t="n"/>
      <c r="W948" s="562" t="n"/>
      <c r="X948" s="562" t="n"/>
      <c r="Y948" s="562" t="n"/>
      <c r="Z948" s="562" t="n"/>
    </row>
    <row r="949">
      <c r="A949" s="562" t="n"/>
      <c r="B949" s="562" t="n"/>
      <c r="C949" s="577" t="n"/>
      <c r="D949" s="562" t="n"/>
      <c r="E949" s="562" t="n"/>
      <c r="F949" s="562" t="n"/>
      <c r="G949" s="562" t="n"/>
      <c r="H949" s="562" t="n"/>
      <c r="I949" s="562" t="n"/>
      <c r="J949" s="562" t="n"/>
      <c r="K949" s="562" t="n"/>
      <c r="L949" s="562" t="n"/>
      <c r="M949" s="562" t="n"/>
      <c r="N949" s="562" t="n"/>
      <c r="O949" s="562" t="n"/>
      <c r="P949" s="562" t="n"/>
      <c r="Q949" s="562" t="n"/>
      <c r="R949" s="562" t="n"/>
      <c r="S949" s="562" t="n"/>
      <c r="T949" s="562" t="n"/>
      <c r="U949" s="562" t="n"/>
      <c r="V949" s="562" t="n"/>
      <c r="W949" s="562" t="n"/>
      <c r="X949" s="562" t="n"/>
      <c r="Y949" s="562" t="n"/>
      <c r="Z949" s="562" t="n"/>
    </row>
    <row r="950">
      <c r="A950" s="562" t="n"/>
      <c r="B950" s="562" t="n"/>
      <c r="C950" s="577" t="n"/>
      <c r="D950" s="562" t="n"/>
      <c r="E950" s="562" t="n"/>
      <c r="F950" s="562" t="n"/>
      <c r="G950" s="562" t="n"/>
      <c r="H950" s="562" t="n"/>
      <c r="I950" s="562" t="n"/>
      <c r="J950" s="562" t="n"/>
      <c r="K950" s="562" t="n"/>
      <c r="L950" s="562" t="n"/>
      <c r="M950" s="562" t="n"/>
      <c r="N950" s="562" t="n"/>
      <c r="O950" s="562" t="n"/>
      <c r="P950" s="562" t="n"/>
      <c r="Q950" s="562" t="n"/>
      <c r="R950" s="562" t="n"/>
      <c r="S950" s="562" t="n"/>
      <c r="T950" s="562" t="n"/>
      <c r="U950" s="562" t="n"/>
      <c r="V950" s="562" t="n"/>
      <c r="W950" s="562" t="n"/>
      <c r="X950" s="562" t="n"/>
      <c r="Y950" s="562" t="n"/>
      <c r="Z950" s="562" t="n"/>
    </row>
    <row r="951">
      <c r="A951" s="562" t="n"/>
      <c r="B951" s="562" t="n"/>
      <c r="C951" s="577" t="n"/>
      <c r="D951" s="562" t="n"/>
      <c r="E951" s="562" t="n"/>
      <c r="F951" s="562" t="n"/>
      <c r="G951" s="562" t="n"/>
      <c r="H951" s="562" t="n"/>
      <c r="I951" s="562" t="n"/>
      <c r="J951" s="562" t="n"/>
      <c r="K951" s="562" t="n"/>
      <c r="L951" s="562" t="n"/>
      <c r="M951" s="562" t="n"/>
      <c r="N951" s="562" t="n"/>
      <c r="O951" s="562" t="n"/>
      <c r="P951" s="562" t="n"/>
      <c r="Q951" s="562" t="n"/>
      <c r="R951" s="562" t="n"/>
      <c r="S951" s="562" t="n"/>
      <c r="T951" s="562" t="n"/>
      <c r="U951" s="562" t="n"/>
      <c r="V951" s="562" t="n"/>
      <c r="W951" s="562" t="n"/>
      <c r="X951" s="562" t="n"/>
      <c r="Y951" s="562" t="n"/>
      <c r="Z951" s="562" t="n"/>
    </row>
    <row r="952">
      <c r="A952" s="562" t="n"/>
      <c r="B952" s="562" t="n"/>
      <c r="C952" s="577" t="n"/>
      <c r="D952" s="562" t="n"/>
      <c r="E952" s="562" t="n"/>
      <c r="F952" s="562" t="n"/>
      <c r="G952" s="562" t="n"/>
      <c r="H952" s="562" t="n"/>
      <c r="I952" s="562" t="n"/>
      <c r="J952" s="562" t="n"/>
      <c r="K952" s="562" t="n"/>
      <c r="L952" s="562" t="n"/>
      <c r="M952" s="562" t="n"/>
      <c r="N952" s="562" t="n"/>
      <c r="O952" s="562" t="n"/>
      <c r="P952" s="562" t="n"/>
      <c r="Q952" s="562" t="n"/>
      <c r="R952" s="562" t="n"/>
      <c r="S952" s="562" t="n"/>
      <c r="T952" s="562" t="n"/>
      <c r="U952" s="562" t="n"/>
      <c r="V952" s="562" t="n"/>
      <c r="W952" s="562" t="n"/>
      <c r="X952" s="562" t="n"/>
      <c r="Y952" s="562" t="n"/>
      <c r="Z952" s="562" t="n"/>
    </row>
    <row r="953">
      <c r="A953" s="562" t="n"/>
      <c r="B953" s="562" t="n"/>
      <c r="C953" s="577" t="n"/>
      <c r="D953" s="562" t="n"/>
      <c r="E953" s="562" t="n"/>
      <c r="F953" s="562" t="n"/>
      <c r="G953" s="562" t="n"/>
      <c r="H953" s="562" t="n"/>
      <c r="I953" s="562" t="n"/>
      <c r="J953" s="562" t="n"/>
      <c r="K953" s="562" t="n"/>
      <c r="L953" s="562" t="n"/>
      <c r="M953" s="562" t="n"/>
      <c r="N953" s="562" t="n"/>
      <c r="O953" s="562" t="n"/>
      <c r="P953" s="562" t="n"/>
      <c r="Q953" s="562" t="n"/>
      <c r="R953" s="562" t="n"/>
      <c r="S953" s="562" t="n"/>
      <c r="T953" s="562" t="n"/>
      <c r="U953" s="562" t="n"/>
      <c r="V953" s="562" t="n"/>
      <c r="W953" s="562" t="n"/>
      <c r="X953" s="562" t="n"/>
      <c r="Y953" s="562" t="n"/>
      <c r="Z953" s="562" t="n"/>
    </row>
    <row r="954">
      <c r="A954" s="562" t="n"/>
      <c r="B954" s="562" t="n"/>
      <c r="C954" s="577" t="n"/>
      <c r="D954" s="562" t="n"/>
      <c r="E954" s="562" t="n"/>
      <c r="F954" s="562" t="n"/>
      <c r="G954" s="562" t="n"/>
      <c r="H954" s="562" t="n"/>
      <c r="I954" s="562" t="n"/>
      <c r="J954" s="562" t="n"/>
      <c r="K954" s="562" t="n"/>
      <c r="L954" s="562" t="n"/>
      <c r="M954" s="562" t="n"/>
      <c r="N954" s="562" t="n"/>
      <c r="O954" s="562" t="n"/>
      <c r="P954" s="562" t="n"/>
      <c r="Q954" s="562" t="n"/>
      <c r="R954" s="562" t="n"/>
      <c r="S954" s="562" t="n"/>
      <c r="T954" s="562" t="n"/>
      <c r="U954" s="562" t="n"/>
      <c r="V954" s="562" t="n"/>
      <c r="W954" s="562" t="n"/>
      <c r="X954" s="562" t="n"/>
      <c r="Y954" s="562" t="n"/>
      <c r="Z954" s="562" t="n"/>
    </row>
    <row r="955">
      <c r="A955" s="562" t="n"/>
      <c r="B955" s="562" t="n"/>
      <c r="C955" s="577" t="n"/>
      <c r="D955" s="562" t="n"/>
      <c r="E955" s="562" t="n"/>
      <c r="F955" s="562" t="n"/>
      <c r="G955" s="562" t="n"/>
      <c r="H955" s="562" t="n"/>
      <c r="I955" s="562" t="n"/>
      <c r="J955" s="562" t="n"/>
      <c r="K955" s="562" t="n"/>
      <c r="L955" s="562" t="n"/>
      <c r="M955" s="562" t="n"/>
      <c r="N955" s="562" t="n"/>
      <c r="O955" s="562" t="n"/>
      <c r="P955" s="562" t="n"/>
      <c r="Q955" s="562" t="n"/>
      <c r="R955" s="562" t="n"/>
      <c r="S955" s="562" t="n"/>
      <c r="T955" s="562" t="n"/>
      <c r="U955" s="562" t="n"/>
      <c r="V955" s="562" t="n"/>
      <c r="W955" s="562" t="n"/>
      <c r="X955" s="562" t="n"/>
      <c r="Y955" s="562" t="n"/>
      <c r="Z955" s="562" t="n"/>
    </row>
    <row r="956">
      <c r="A956" s="562" t="n"/>
      <c r="B956" s="562" t="n"/>
      <c r="C956" s="577" t="n"/>
      <c r="D956" s="562" t="n"/>
      <c r="E956" s="562" t="n"/>
      <c r="F956" s="562" t="n"/>
      <c r="G956" s="562" t="n"/>
      <c r="H956" s="562" t="n"/>
      <c r="I956" s="562" t="n"/>
      <c r="J956" s="562" t="n"/>
      <c r="K956" s="562" t="n"/>
      <c r="L956" s="562" t="n"/>
      <c r="M956" s="562" t="n"/>
      <c r="N956" s="562" t="n"/>
      <c r="O956" s="562" t="n"/>
      <c r="P956" s="562" t="n"/>
      <c r="Q956" s="562" t="n"/>
      <c r="R956" s="562" t="n"/>
      <c r="S956" s="562" t="n"/>
      <c r="T956" s="562" t="n"/>
      <c r="U956" s="562" t="n"/>
      <c r="V956" s="562" t="n"/>
      <c r="W956" s="562" t="n"/>
      <c r="X956" s="562" t="n"/>
      <c r="Y956" s="562" t="n"/>
      <c r="Z956" s="562" t="n"/>
    </row>
    <row r="957">
      <c r="A957" s="562" t="n"/>
      <c r="B957" s="562" t="n"/>
      <c r="C957" s="577" t="n"/>
      <c r="D957" s="562" t="n"/>
      <c r="E957" s="562" t="n"/>
      <c r="F957" s="562" t="n"/>
      <c r="G957" s="562" t="n"/>
      <c r="H957" s="562" t="n"/>
      <c r="I957" s="562" t="n"/>
      <c r="J957" s="562" t="n"/>
      <c r="K957" s="562" t="n"/>
      <c r="L957" s="562" t="n"/>
      <c r="M957" s="562" t="n"/>
      <c r="N957" s="562" t="n"/>
      <c r="O957" s="562" t="n"/>
      <c r="P957" s="562" t="n"/>
      <c r="Q957" s="562" t="n"/>
      <c r="R957" s="562" t="n"/>
      <c r="S957" s="562" t="n"/>
      <c r="T957" s="562" t="n"/>
      <c r="U957" s="562" t="n"/>
      <c r="V957" s="562" t="n"/>
      <c r="W957" s="562" t="n"/>
      <c r="X957" s="562" t="n"/>
      <c r="Y957" s="562" t="n"/>
      <c r="Z957" s="562" t="n"/>
    </row>
    <row r="958">
      <c r="A958" s="562" t="n"/>
      <c r="B958" s="562" t="n"/>
      <c r="C958" s="577" t="n"/>
      <c r="D958" s="562" t="n"/>
      <c r="E958" s="562" t="n"/>
      <c r="F958" s="562" t="n"/>
      <c r="G958" s="562" t="n"/>
      <c r="H958" s="562" t="n"/>
      <c r="I958" s="562" t="n"/>
      <c r="J958" s="562" t="n"/>
      <c r="K958" s="562" t="n"/>
      <c r="L958" s="562" t="n"/>
      <c r="M958" s="562" t="n"/>
      <c r="N958" s="562" t="n"/>
      <c r="O958" s="562" t="n"/>
      <c r="P958" s="562" t="n"/>
      <c r="Q958" s="562" t="n"/>
      <c r="R958" s="562" t="n"/>
      <c r="S958" s="562" t="n"/>
      <c r="T958" s="562" t="n"/>
      <c r="U958" s="562" t="n"/>
      <c r="V958" s="562" t="n"/>
      <c r="W958" s="562" t="n"/>
      <c r="X958" s="562" t="n"/>
      <c r="Y958" s="562" t="n"/>
      <c r="Z958" s="562" t="n"/>
    </row>
    <row r="959">
      <c r="A959" s="562" t="n"/>
      <c r="B959" s="562" t="n"/>
      <c r="C959" s="577" t="n"/>
      <c r="D959" s="562" t="n"/>
      <c r="E959" s="562" t="n"/>
      <c r="F959" s="562" t="n"/>
      <c r="G959" s="562" t="n"/>
      <c r="H959" s="562" t="n"/>
      <c r="I959" s="562" t="n"/>
      <c r="J959" s="562" t="n"/>
      <c r="K959" s="562" t="n"/>
      <c r="L959" s="562" t="n"/>
      <c r="M959" s="562" t="n"/>
      <c r="N959" s="562" t="n"/>
      <c r="O959" s="562" t="n"/>
      <c r="P959" s="562" t="n"/>
      <c r="Q959" s="562" t="n"/>
      <c r="R959" s="562" t="n"/>
      <c r="S959" s="562" t="n"/>
      <c r="T959" s="562" t="n"/>
      <c r="U959" s="562" t="n"/>
      <c r="V959" s="562" t="n"/>
      <c r="W959" s="562" t="n"/>
      <c r="X959" s="562" t="n"/>
      <c r="Y959" s="562" t="n"/>
      <c r="Z959" s="562" t="n"/>
    </row>
    <row r="960">
      <c r="A960" s="562" t="n"/>
      <c r="B960" s="562" t="n"/>
      <c r="C960" s="577" t="n"/>
      <c r="D960" s="562" t="n"/>
      <c r="E960" s="562" t="n"/>
      <c r="F960" s="562" t="n"/>
      <c r="G960" s="562" t="n"/>
      <c r="H960" s="562" t="n"/>
      <c r="I960" s="562" t="n"/>
      <c r="J960" s="562" t="n"/>
      <c r="K960" s="562" t="n"/>
      <c r="L960" s="562" t="n"/>
      <c r="M960" s="562" t="n"/>
      <c r="N960" s="562" t="n"/>
      <c r="O960" s="562" t="n"/>
      <c r="P960" s="562" t="n"/>
      <c r="Q960" s="562" t="n"/>
      <c r="R960" s="562" t="n"/>
      <c r="S960" s="562" t="n"/>
      <c r="T960" s="562" t="n"/>
      <c r="U960" s="562" t="n"/>
      <c r="V960" s="562" t="n"/>
      <c r="W960" s="562" t="n"/>
      <c r="X960" s="562" t="n"/>
      <c r="Y960" s="562" t="n"/>
      <c r="Z960" s="562" t="n"/>
    </row>
    <row r="961">
      <c r="A961" s="562" t="n"/>
      <c r="B961" s="562" t="n"/>
      <c r="C961" s="577" t="n"/>
      <c r="D961" s="562" t="n"/>
      <c r="E961" s="562" t="n"/>
      <c r="F961" s="562" t="n"/>
      <c r="G961" s="562" t="n"/>
      <c r="H961" s="562" t="n"/>
      <c r="I961" s="562" t="n"/>
      <c r="J961" s="562" t="n"/>
      <c r="K961" s="562" t="n"/>
      <c r="L961" s="562" t="n"/>
      <c r="M961" s="562" t="n"/>
      <c r="N961" s="562" t="n"/>
      <c r="O961" s="562" t="n"/>
      <c r="P961" s="562" t="n"/>
      <c r="Q961" s="562" t="n"/>
      <c r="R961" s="562" t="n"/>
      <c r="S961" s="562" t="n"/>
      <c r="T961" s="562" t="n"/>
      <c r="U961" s="562" t="n"/>
      <c r="V961" s="562" t="n"/>
      <c r="W961" s="562" t="n"/>
      <c r="X961" s="562" t="n"/>
      <c r="Y961" s="562" t="n"/>
      <c r="Z961" s="562" t="n"/>
    </row>
    <row r="962">
      <c r="A962" s="562" t="n"/>
      <c r="B962" s="562" t="n"/>
      <c r="C962" s="577" t="n"/>
      <c r="D962" s="562" t="n"/>
      <c r="E962" s="562" t="n"/>
      <c r="F962" s="562" t="n"/>
      <c r="G962" s="562" t="n"/>
      <c r="H962" s="562" t="n"/>
      <c r="I962" s="562" t="n"/>
      <c r="J962" s="562" t="n"/>
      <c r="K962" s="562" t="n"/>
      <c r="L962" s="562" t="n"/>
      <c r="M962" s="562" t="n"/>
      <c r="N962" s="562" t="n"/>
      <c r="O962" s="562" t="n"/>
      <c r="P962" s="562" t="n"/>
      <c r="Q962" s="562" t="n"/>
      <c r="R962" s="562" t="n"/>
      <c r="S962" s="562" t="n"/>
      <c r="T962" s="562" t="n"/>
      <c r="U962" s="562" t="n"/>
      <c r="V962" s="562" t="n"/>
      <c r="W962" s="562" t="n"/>
      <c r="X962" s="562" t="n"/>
      <c r="Y962" s="562" t="n"/>
      <c r="Z962" s="562" t="n"/>
    </row>
    <row r="963">
      <c r="A963" s="562" t="n"/>
      <c r="B963" s="562" t="n"/>
      <c r="C963" s="577" t="n"/>
      <c r="D963" s="562" t="n"/>
      <c r="E963" s="562" t="n"/>
      <c r="F963" s="562" t="n"/>
      <c r="G963" s="562" t="n"/>
      <c r="H963" s="562" t="n"/>
      <c r="I963" s="562" t="n"/>
      <c r="J963" s="562" t="n"/>
      <c r="K963" s="562" t="n"/>
      <c r="L963" s="562" t="n"/>
      <c r="M963" s="562" t="n"/>
      <c r="N963" s="562" t="n"/>
      <c r="O963" s="562" t="n"/>
      <c r="P963" s="562" t="n"/>
      <c r="Q963" s="562" t="n"/>
      <c r="R963" s="562" t="n"/>
      <c r="S963" s="562" t="n"/>
      <c r="T963" s="562" t="n"/>
      <c r="U963" s="562" t="n"/>
      <c r="V963" s="562" t="n"/>
      <c r="W963" s="562" t="n"/>
      <c r="X963" s="562" t="n"/>
      <c r="Y963" s="562" t="n"/>
      <c r="Z963" s="562" t="n"/>
    </row>
    <row r="964">
      <c r="A964" s="562" t="n"/>
      <c r="B964" s="562" t="n"/>
      <c r="C964" s="577" t="n"/>
      <c r="D964" s="562" t="n"/>
      <c r="E964" s="562" t="n"/>
      <c r="F964" s="562" t="n"/>
      <c r="G964" s="562" t="n"/>
      <c r="H964" s="562" t="n"/>
      <c r="I964" s="562" t="n"/>
      <c r="J964" s="562" t="n"/>
      <c r="K964" s="562" t="n"/>
      <c r="L964" s="562" t="n"/>
      <c r="M964" s="562" t="n"/>
      <c r="N964" s="562" t="n"/>
      <c r="O964" s="562" t="n"/>
      <c r="P964" s="562" t="n"/>
      <c r="Q964" s="562" t="n"/>
      <c r="R964" s="562" t="n"/>
      <c r="S964" s="562" t="n"/>
      <c r="T964" s="562" t="n"/>
      <c r="U964" s="562" t="n"/>
      <c r="V964" s="562" t="n"/>
      <c r="W964" s="562" t="n"/>
      <c r="X964" s="562" t="n"/>
      <c r="Y964" s="562" t="n"/>
      <c r="Z964" s="562" t="n"/>
    </row>
    <row r="965">
      <c r="A965" s="562" t="n"/>
      <c r="B965" s="562" t="n"/>
      <c r="C965" s="577" t="n"/>
      <c r="D965" s="562" t="n"/>
      <c r="E965" s="562" t="n"/>
      <c r="F965" s="562" t="n"/>
      <c r="G965" s="562" t="n"/>
      <c r="H965" s="562" t="n"/>
      <c r="I965" s="562" t="n"/>
      <c r="J965" s="562" t="n"/>
      <c r="K965" s="562" t="n"/>
      <c r="L965" s="562" t="n"/>
      <c r="M965" s="562" t="n"/>
      <c r="N965" s="562" t="n"/>
      <c r="O965" s="562" t="n"/>
      <c r="P965" s="562" t="n"/>
      <c r="Q965" s="562" t="n"/>
      <c r="R965" s="562" t="n"/>
      <c r="S965" s="562" t="n"/>
      <c r="T965" s="562" t="n"/>
      <c r="U965" s="562" t="n"/>
      <c r="V965" s="562" t="n"/>
      <c r="W965" s="562" t="n"/>
      <c r="X965" s="562" t="n"/>
      <c r="Y965" s="562" t="n"/>
      <c r="Z965" s="562" t="n"/>
    </row>
    <row r="966">
      <c r="A966" s="562" t="n"/>
      <c r="B966" s="562" t="n"/>
      <c r="C966" s="577" t="n"/>
      <c r="D966" s="562" t="n"/>
      <c r="E966" s="562" t="n"/>
      <c r="F966" s="562" t="n"/>
      <c r="G966" s="562" t="n"/>
      <c r="H966" s="562" t="n"/>
      <c r="I966" s="562" t="n"/>
      <c r="J966" s="562" t="n"/>
      <c r="K966" s="562" t="n"/>
      <c r="L966" s="562" t="n"/>
      <c r="M966" s="562" t="n"/>
      <c r="N966" s="562" t="n"/>
      <c r="O966" s="562" t="n"/>
      <c r="P966" s="562" t="n"/>
      <c r="Q966" s="562" t="n"/>
      <c r="R966" s="562" t="n"/>
      <c r="S966" s="562" t="n"/>
      <c r="T966" s="562" t="n"/>
      <c r="U966" s="562" t="n"/>
      <c r="V966" s="562" t="n"/>
      <c r="W966" s="562" t="n"/>
      <c r="X966" s="562" t="n"/>
      <c r="Y966" s="562" t="n"/>
      <c r="Z966" s="562" t="n"/>
    </row>
    <row r="967">
      <c r="A967" s="562" t="n"/>
      <c r="B967" s="562" t="n"/>
      <c r="C967" s="577" t="n"/>
      <c r="D967" s="562" t="n"/>
      <c r="E967" s="562" t="n"/>
      <c r="F967" s="562" t="n"/>
      <c r="G967" s="562" t="n"/>
      <c r="H967" s="562" t="n"/>
      <c r="I967" s="562" t="n"/>
      <c r="J967" s="562" t="n"/>
      <c r="K967" s="562" t="n"/>
      <c r="L967" s="562" t="n"/>
      <c r="M967" s="562" t="n"/>
      <c r="N967" s="562" t="n"/>
      <c r="O967" s="562" t="n"/>
      <c r="P967" s="562" t="n"/>
      <c r="Q967" s="562" t="n"/>
      <c r="R967" s="562" t="n"/>
      <c r="S967" s="562" t="n"/>
      <c r="T967" s="562" t="n"/>
      <c r="U967" s="562" t="n"/>
      <c r="V967" s="562" t="n"/>
      <c r="W967" s="562" t="n"/>
      <c r="X967" s="562" t="n"/>
      <c r="Y967" s="562" t="n"/>
      <c r="Z967" s="562" t="n"/>
    </row>
    <row r="968">
      <c r="A968" s="562" t="n"/>
      <c r="B968" s="562" t="n"/>
      <c r="C968" s="577" t="n"/>
      <c r="D968" s="562" t="n"/>
      <c r="E968" s="562" t="n"/>
      <c r="F968" s="562" t="n"/>
      <c r="G968" s="562" t="n"/>
      <c r="H968" s="562" t="n"/>
      <c r="I968" s="562" t="n"/>
      <c r="J968" s="562" t="n"/>
      <c r="K968" s="562" t="n"/>
      <c r="L968" s="562" t="n"/>
      <c r="M968" s="562" t="n"/>
      <c r="N968" s="562" t="n"/>
      <c r="O968" s="562" t="n"/>
      <c r="P968" s="562" t="n"/>
      <c r="Q968" s="562" t="n"/>
      <c r="R968" s="562" t="n"/>
      <c r="S968" s="562" t="n"/>
      <c r="T968" s="562" t="n"/>
      <c r="U968" s="562" t="n"/>
      <c r="V968" s="562" t="n"/>
      <c r="W968" s="562" t="n"/>
      <c r="X968" s="562" t="n"/>
      <c r="Y968" s="562" t="n"/>
      <c r="Z968" s="562" t="n"/>
    </row>
    <row r="969">
      <c r="A969" s="562" t="n"/>
      <c r="B969" s="562" t="n"/>
      <c r="C969" s="577" t="n"/>
      <c r="D969" s="562" t="n"/>
      <c r="E969" s="562" t="n"/>
      <c r="F969" s="562" t="n"/>
      <c r="G969" s="562" t="n"/>
      <c r="H969" s="562" t="n"/>
      <c r="I969" s="562" t="n"/>
      <c r="J969" s="562" t="n"/>
      <c r="K969" s="562" t="n"/>
      <c r="L969" s="562" t="n"/>
      <c r="M969" s="562" t="n"/>
      <c r="N969" s="562" t="n"/>
      <c r="O969" s="562" t="n"/>
      <c r="P969" s="562" t="n"/>
      <c r="Q969" s="562" t="n"/>
      <c r="R969" s="562" t="n"/>
      <c r="S969" s="562" t="n"/>
      <c r="T969" s="562" t="n"/>
      <c r="U969" s="562" t="n"/>
      <c r="V969" s="562" t="n"/>
      <c r="W969" s="562" t="n"/>
      <c r="X969" s="562" t="n"/>
      <c r="Y969" s="562" t="n"/>
      <c r="Z969" s="562" t="n"/>
    </row>
    <row r="970">
      <c r="A970" s="562" t="n"/>
      <c r="B970" s="562" t="n"/>
      <c r="C970" s="577" t="n"/>
      <c r="D970" s="562" t="n"/>
      <c r="E970" s="562" t="n"/>
      <c r="F970" s="562" t="n"/>
      <c r="G970" s="562" t="n"/>
      <c r="H970" s="562" t="n"/>
      <c r="I970" s="562" t="n"/>
      <c r="J970" s="562" t="n"/>
      <c r="K970" s="562" t="n"/>
      <c r="L970" s="562" t="n"/>
      <c r="M970" s="562" t="n"/>
      <c r="N970" s="562" t="n"/>
      <c r="O970" s="562" t="n"/>
      <c r="P970" s="562" t="n"/>
      <c r="Q970" s="562" t="n"/>
      <c r="R970" s="562" t="n"/>
      <c r="S970" s="562" t="n"/>
      <c r="T970" s="562" t="n"/>
      <c r="U970" s="562" t="n"/>
      <c r="V970" s="562" t="n"/>
      <c r="W970" s="562" t="n"/>
      <c r="X970" s="562" t="n"/>
      <c r="Y970" s="562" t="n"/>
      <c r="Z970" s="562" t="n"/>
    </row>
    <row r="971">
      <c r="A971" s="562" t="n"/>
      <c r="B971" s="562" t="n"/>
      <c r="C971" s="577" t="n"/>
      <c r="D971" s="562" t="n"/>
      <c r="E971" s="562" t="n"/>
      <c r="F971" s="562" t="n"/>
      <c r="G971" s="562" t="n"/>
      <c r="H971" s="562" t="n"/>
      <c r="I971" s="562" t="n"/>
      <c r="J971" s="562" t="n"/>
      <c r="K971" s="562" t="n"/>
      <c r="L971" s="562" t="n"/>
      <c r="M971" s="562" t="n"/>
      <c r="N971" s="562" t="n"/>
      <c r="O971" s="562" t="n"/>
      <c r="P971" s="562" t="n"/>
      <c r="Q971" s="562" t="n"/>
      <c r="R971" s="562" t="n"/>
      <c r="S971" s="562" t="n"/>
      <c r="T971" s="562" t="n"/>
      <c r="U971" s="562" t="n"/>
      <c r="V971" s="562" t="n"/>
      <c r="W971" s="562" t="n"/>
      <c r="X971" s="562" t="n"/>
      <c r="Y971" s="562" t="n"/>
      <c r="Z971" s="562" t="n"/>
    </row>
    <row r="972">
      <c r="A972" s="562" t="n"/>
      <c r="B972" s="562" t="n"/>
      <c r="C972" s="577" t="n"/>
      <c r="D972" s="562" t="n"/>
      <c r="E972" s="562" t="n"/>
      <c r="F972" s="562" t="n"/>
      <c r="G972" s="562" t="n"/>
      <c r="H972" s="562" t="n"/>
      <c r="I972" s="562" t="n"/>
      <c r="J972" s="562" t="n"/>
      <c r="K972" s="562" t="n"/>
      <c r="L972" s="562" t="n"/>
      <c r="M972" s="562" t="n"/>
      <c r="N972" s="562" t="n"/>
      <c r="O972" s="562" t="n"/>
      <c r="P972" s="562" t="n"/>
      <c r="Q972" s="562" t="n"/>
      <c r="R972" s="562" t="n"/>
      <c r="S972" s="562" t="n"/>
      <c r="T972" s="562" t="n"/>
      <c r="U972" s="562" t="n"/>
      <c r="V972" s="562" t="n"/>
      <c r="W972" s="562" t="n"/>
      <c r="X972" s="562" t="n"/>
      <c r="Y972" s="562" t="n"/>
      <c r="Z972" s="562" t="n"/>
    </row>
    <row r="973">
      <c r="A973" s="562" t="n"/>
      <c r="B973" s="562" t="n"/>
      <c r="C973" s="577" t="n"/>
      <c r="D973" s="562" t="n"/>
      <c r="E973" s="562" t="n"/>
      <c r="F973" s="562" t="n"/>
      <c r="G973" s="562" t="n"/>
      <c r="H973" s="562" t="n"/>
      <c r="I973" s="562" t="n"/>
      <c r="J973" s="562" t="n"/>
      <c r="K973" s="562" t="n"/>
      <c r="L973" s="562" t="n"/>
      <c r="M973" s="562" t="n"/>
      <c r="N973" s="562" t="n"/>
      <c r="O973" s="562" t="n"/>
      <c r="P973" s="562" t="n"/>
      <c r="Q973" s="562" t="n"/>
      <c r="R973" s="562" t="n"/>
      <c r="S973" s="562" t="n"/>
      <c r="T973" s="562" t="n"/>
      <c r="U973" s="562" t="n"/>
      <c r="V973" s="562" t="n"/>
      <c r="W973" s="562" t="n"/>
      <c r="X973" s="562" t="n"/>
      <c r="Y973" s="562" t="n"/>
      <c r="Z973" s="562" t="n"/>
    </row>
    <row r="974">
      <c r="A974" s="562" t="n"/>
      <c r="B974" s="562" t="n"/>
      <c r="C974" s="577" t="n"/>
      <c r="D974" s="562" t="n"/>
      <c r="E974" s="562" t="n"/>
      <c r="F974" s="562" t="n"/>
      <c r="G974" s="562" t="n"/>
      <c r="H974" s="562" t="n"/>
      <c r="I974" s="562" t="n"/>
      <c r="J974" s="562" t="n"/>
      <c r="K974" s="562" t="n"/>
      <c r="L974" s="562" t="n"/>
      <c r="M974" s="562" t="n"/>
      <c r="N974" s="562" t="n"/>
      <c r="O974" s="562" t="n"/>
      <c r="P974" s="562" t="n"/>
      <c r="Q974" s="562" t="n"/>
      <c r="R974" s="562" t="n"/>
      <c r="S974" s="562" t="n"/>
      <c r="T974" s="562" t="n"/>
      <c r="U974" s="562" t="n"/>
      <c r="V974" s="562" t="n"/>
      <c r="W974" s="562" t="n"/>
      <c r="X974" s="562" t="n"/>
      <c r="Y974" s="562" t="n"/>
      <c r="Z974" s="562" t="n"/>
    </row>
    <row r="975">
      <c r="A975" s="562" t="n"/>
      <c r="B975" s="562" t="n"/>
      <c r="C975" s="577" t="n"/>
      <c r="D975" s="562" t="n"/>
      <c r="E975" s="562" t="n"/>
      <c r="F975" s="562" t="n"/>
      <c r="G975" s="562" t="n"/>
      <c r="H975" s="562" t="n"/>
      <c r="I975" s="562" t="n"/>
      <c r="J975" s="562" t="n"/>
      <c r="K975" s="562" t="n"/>
      <c r="L975" s="562" t="n"/>
      <c r="M975" s="562" t="n"/>
      <c r="N975" s="562" t="n"/>
      <c r="O975" s="562" t="n"/>
      <c r="P975" s="562" t="n"/>
      <c r="Q975" s="562" t="n"/>
      <c r="R975" s="562" t="n"/>
      <c r="S975" s="562" t="n"/>
      <c r="T975" s="562" t="n"/>
      <c r="U975" s="562" t="n"/>
      <c r="V975" s="562" t="n"/>
      <c r="W975" s="562" t="n"/>
      <c r="X975" s="562" t="n"/>
      <c r="Y975" s="562" t="n"/>
      <c r="Z975" s="562" t="n"/>
    </row>
    <row r="976">
      <c r="A976" s="562" t="n"/>
      <c r="B976" s="562" t="n"/>
      <c r="C976" s="577" t="n"/>
      <c r="D976" s="562" t="n"/>
      <c r="E976" s="562" t="n"/>
      <c r="F976" s="562" t="n"/>
      <c r="G976" s="562" t="n"/>
      <c r="H976" s="562" t="n"/>
      <c r="I976" s="562" t="n"/>
      <c r="J976" s="562" t="n"/>
      <c r="K976" s="562" t="n"/>
      <c r="L976" s="562" t="n"/>
      <c r="M976" s="562" t="n"/>
      <c r="N976" s="562" t="n"/>
      <c r="O976" s="562" t="n"/>
      <c r="P976" s="562" t="n"/>
      <c r="Q976" s="562" t="n"/>
      <c r="R976" s="562" t="n"/>
      <c r="S976" s="562" t="n"/>
      <c r="T976" s="562" t="n"/>
      <c r="U976" s="562" t="n"/>
      <c r="V976" s="562" t="n"/>
      <c r="W976" s="562" t="n"/>
      <c r="X976" s="562" t="n"/>
      <c r="Y976" s="562" t="n"/>
      <c r="Z976" s="562" t="n"/>
    </row>
    <row r="977">
      <c r="A977" s="562" t="n"/>
      <c r="B977" s="562" t="n"/>
      <c r="C977" s="577" t="n"/>
      <c r="D977" s="562" t="n"/>
      <c r="E977" s="562" t="n"/>
      <c r="F977" s="562" t="n"/>
      <c r="G977" s="562" t="n"/>
      <c r="H977" s="562" t="n"/>
      <c r="I977" s="562" t="n"/>
      <c r="J977" s="562" t="n"/>
      <c r="K977" s="562" t="n"/>
      <c r="L977" s="562" t="n"/>
      <c r="M977" s="562" t="n"/>
      <c r="N977" s="562" t="n"/>
      <c r="O977" s="562" t="n"/>
      <c r="P977" s="562" t="n"/>
      <c r="Q977" s="562" t="n"/>
      <c r="R977" s="562" t="n"/>
      <c r="S977" s="562" t="n"/>
      <c r="T977" s="562" t="n"/>
      <c r="U977" s="562" t="n"/>
      <c r="V977" s="562" t="n"/>
      <c r="W977" s="562" t="n"/>
      <c r="X977" s="562" t="n"/>
      <c r="Y977" s="562" t="n"/>
      <c r="Z977" s="562" t="n"/>
    </row>
    <row r="978">
      <c r="A978" s="562" t="n"/>
      <c r="B978" s="562" t="n"/>
      <c r="C978" s="577" t="n"/>
      <c r="D978" s="562" t="n"/>
      <c r="E978" s="562" t="n"/>
      <c r="F978" s="562" t="n"/>
      <c r="G978" s="562" t="n"/>
      <c r="H978" s="562" t="n"/>
      <c r="I978" s="562" t="n"/>
      <c r="J978" s="562" t="n"/>
      <c r="K978" s="562" t="n"/>
      <c r="L978" s="562" t="n"/>
      <c r="M978" s="562" t="n"/>
      <c r="N978" s="562" t="n"/>
      <c r="O978" s="562" t="n"/>
      <c r="P978" s="562" t="n"/>
      <c r="Q978" s="562" t="n"/>
      <c r="R978" s="562" t="n"/>
      <c r="S978" s="562" t="n"/>
      <c r="T978" s="562" t="n"/>
      <c r="U978" s="562" t="n"/>
      <c r="V978" s="562" t="n"/>
      <c r="W978" s="562" t="n"/>
      <c r="X978" s="562" t="n"/>
      <c r="Y978" s="562" t="n"/>
      <c r="Z978" s="562" t="n"/>
    </row>
    <row r="979">
      <c r="A979" s="562" t="n"/>
      <c r="B979" s="562" t="n"/>
      <c r="C979" s="577" t="n"/>
      <c r="D979" s="562" t="n"/>
      <c r="E979" s="562" t="n"/>
      <c r="F979" s="562" t="n"/>
      <c r="G979" s="562" t="n"/>
      <c r="H979" s="562" t="n"/>
      <c r="I979" s="562" t="n"/>
      <c r="J979" s="562" t="n"/>
      <c r="K979" s="562" t="n"/>
      <c r="L979" s="562" t="n"/>
      <c r="M979" s="562" t="n"/>
      <c r="N979" s="562" t="n"/>
      <c r="O979" s="562" t="n"/>
      <c r="P979" s="562" t="n"/>
      <c r="Q979" s="562" t="n"/>
      <c r="R979" s="562" t="n"/>
      <c r="S979" s="562" t="n"/>
      <c r="T979" s="562" t="n"/>
      <c r="U979" s="562" t="n"/>
      <c r="V979" s="562" t="n"/>
      <c r="W979" s="562" t="n"/>
      <c r="X979" s="562" t="n"/>
      <c r="Y979" s="562" t="n"/>
      <c r="Z979" s="562" t="n"/>
    </row>
    <row r="980">
      <c r="A980" s="562" t="n"/>
      <c r="B980" s="562" t="n"/>
      <c r="C980" s="577" t="n"/>
      <c r="D980" s="562" t="n"/>
      <c r="E980" s="562" t="n"/>
      <c r="F980" s="562" t="n"/>
      <c r="G980" s="562" t="n"/>
      <c r="H980" s="562" t="n"/>
      <c r="I980" s="562" t="n"/>
      <c r="J980" s="562" t="n"/>
      <c r="K980" s="562" t="n"/>
      <c r="L980" s="562" t="n"/>
      <c r="M980" s="562" t="n"/>
      <c r="N980" s="562" t="n"/>
      <c r="O980" s="562" t="n"/>
      <c r="P980" s="562" t="n"/>
      <c r="Q980" s="562" t="n"/>
      <c r="R980" s="562" t="n"/>
      <c r="S980" s="562" t="n"/>
      <c r="T980" s="562" t="n"/>
      <c r="U980" s="562" t="n"/>
      <c r="V980" s="562" t="n"/>
      <c r="W980" s="562" t="n"/>
      <c r="X980" s="562" t="n"/>
      <c r="Y980" s="562" t="n"/>
      <c r="Z980" s="562" t="n"/>
    </row>
    <row r="981">
      <c r="A981" s="562" t="n"/>
      <c r="B981" s="562" t="n"/>
      <c r="C981" s="577" t="n"/>
      <c r="D981" s="562" t="n"/>
      <c r="E981" s="562" t="n"/>
      <c r="F981" s="562" t="n"/>
      <c r="G981" s="562" t="n"/>
      <c r="H981" s="562" t="n"/>
      <c r="I981" s="562" t="n"/>
      <c r="J981" s="562" t="n"/>
      <c r="K981" s="562" t="n"/>
      <c r="L981" s="562" t="n"/>
      <c r="M981" s="562" t="n"/>
      <c r="N981" s="562" t="n"/>
      <c r="O981" s="562" t="n"/>
      <c r="P981" s="562" t="n"/>
      <c r="Q981" s="562" t="n"/>
      <c r="R981" s="562" t="n"/>
      <c r="S981" s="562" t="n"/>
      <c r="T981" s="562" t="n"/>
      <c r="U981" s="562" t="n"/>
      <c r="V981" s="562" t="n"/>
      <c r="W981" s="562" t="n"/>
      <c r="X981" s="562" t="n"/>
      <c r="Y981" s="562" t="n"/>
      <c r="Z981" s="562" t="n"/>
    </row>
    <row r="982">
      <c r="A982" s="562" t="n"/>
      <c r="B982" s="562" t="n"/>
      <c r="C982" s="577" t="n"/>
      <c r="D982" s="562" t="n"/>
      <c r="E982" s="562" t="n"/>
      <c r="F982" s="562" t="n"/>
      <c r="G982" s="562" t="n"/>
      <c r="H982" s="562" t="n"/>
      <c r="I982" s="562" t="n"/>
      <c r="J982" s="562" t="n"/>
      <c r="K982" s="562" t="n"/>
      <c r="L982" s="562" t="n"/>
      <c r="M982" s="562" t="n"/>
      <c r="N982" s="562" t="n"/>
      <c r="O982" s="562" t="n"/>
      <c r="P982" s="562" t="n"/>
      <c r="Q982" s="562" t="n"/>
      <c r="R982" s="562" t="n"/>
      <c r="S982" s="562" t="n"/>
      <c r="T982" s="562" t="n"/>
      <c r="U982" s="562" t="n"/>
      <c r="V982" s="562" t="n"/>
      <c r="W982" s="562" t="n"/>
      <c r="X982" s="562" t="n"/>
      <c r="Y982" s="562" t="n"/>
      <c r="Z982" s="562" t="n"/>
    </row>
    <row r="983">
      <c r="A983" s="562" t="n"/>
      <c r="B983" s="562" t="n"/>
      <c r="C983" s="577" t="n"/>
      <c r="D983" s="562" t="n"/>
      <c r="E983" s="562" t="n"/>
      <c r="F983" s="562" t="n"/>
      <c r="G983" s="562" t="n"/>
      <c r="H983" s="562" t="n"/>
      <c r="I983" s="562" t="n"/>
      <c r="J983" s="562" t="n"/>
      <c r="K983" s="562" t="n"/>
      <c r="L983" s="562" t="n"/>
      <c r="M983" s="562" t="n"/>
      <c r="N983" s="562" t="n"/>
      <c r="O983" s="562" t="n"/>
      <c r="P983" s="562" t="n"/>
      <c r="Q983" s="562" t="n"/>
      <c r="R983" s="562" t="n"/>
      <c r="S983" s="562" t="n"/>
      <c r="T983" s="562" t="n"/>
      <c r="U983" s="562" t="n"/>
      <c r="V983" s="562" t="n"/>
      <c r="W983" s="562" t="n"/>
      <c r="X983" s="562" t="n"/>
      <c r="Y983" s="562" t="n"/>
      <c r="Z983" s="562" t="n"/>
    </row>
    <row r="984">
      <c r="A984" s="562" t="n"/>
      <c r="B984" s="562" t="n"/>
      <c r="C984" s="577" t="n"/>
      <c r="D984" s="562" t="n"/>
      <c r="E984" s="562" t="n"/>
      <c r="F984" s="562" t="n"/>
      <c r="G984" s="562" t="n"/>
      <c r="H984" s="562" t="n"/>
      <c r="I984" s="562" t="n"/>
      <c r="J984" s="562" t="n"/>
      <c r="K984" s="562" t="n"/>
      <c r="L984" s="562" t="n"/>
      <c r="M984" s="562" t="n"/>
      <c r="N984" s="562" t="n"/>
      <c r="O984" s="562" t="n"/>
      <c r="P984" s="562" t="n"/>
      <c r="Q984" s="562" t="n"/>
      <c r="R984" s="562" t="n"/>
      <c r="S984" s="562" t="n"/>
      <c r="T984" s="562" t="n"/>
      <c r="U984" s="562" t="n"/>
      <c r="V984" s="562" t="n"/>
      <c r="W984" s="562" t="n"/>
      <c r="X984" s="562" t="n"/>
      <c r="Y984" s="562" t="n"/>
      <c r="Z984" s="562" t="n"/>
    </row>
    <row r="985">
      <c r="A985" s="562" t="n"/>
      <c r="B985" s="562" t="n"/>
      <c r="C985" s="577" t="n"/>
      <c r="D985" s="562" t="n"/>
      <c r="E985" s="562" t="n"/>
      <c r="F985" s="562" t="n"/>
      <c r="G985" s="562" t="n"/>
      <c r="H985" s="562" t="n"/>
      <c r="I985" s="562" t="n"/>
      <c r="J985" s="562" t="n"/>
      <c r="K985" s="562" t="n"/>
      <c r="L985" s="562" t="n"/>
      <c r="M985" s="562" t="n"/>
      <c r="N985" s="562" t="n"/>
      <c r="O985" s="562" t="n"/>
      <c r="P985" s="562" t="n"/>
      <c r="Q985" s="562" t="n"/>
      <c r="R985" s="562" t="n"/>
      <c r="S985" s="562" t="n"/>
      <c r="T985" s="562" t="n"/>
      <c r="U985" s="562" t="n"/>
      <c r="V985" s="562" t="n"/>
      <c r="W985" s="562" t="n"/>
      <c r="X985" s="562" t="n"/>
      <c r="Y985" s="562" t="n"/>
      <c r="Z985" s="562" t="n"/>
    </row>
    <row r="986">
      <c r="A986" s="562" t="n"/>
      <c r="B986" s="562" t="n"/>
      <c r="C986" s="577" t="n"/>
      <c r="D986" s="562" t="n"/>
      <c r="E986" s="562" t="n"/>
      <c r="F986" s="562" t="n"/>
      <c r="G986" s="562" t="n"/>
      <c r="H986" s="562" t="n"/>
      <c r="I986" s="562" t="n"/>
      <c r="J986" s="562" t="n"/>
      <c r="K986" s="562" t="n"/>
      <c r="L986" s="562" t="n"/>
      <c r="M986" s="562" t="n"/>
      <c r="N986" s="562" t="n"/>
      <c r="O986" s="562" t="n"/>
      <c r="P986" s="562" t="n"/>
      <c r="Q986" s="562" t="n"/>
      <c r="R986" s="562" t="n"/>
      <c r="S986" s="562" t="n"/>
      <c r="T986" s="562" t="n"/>
      <c r="U986" s="562" t="n"/>
      <c r="V986" s="562" t="n"/>
      <c r="W986" s="562" t="n"/>
      <c r="X986" s="562" t="n"/>
      <c r="Y986" s="562" t="n"/>
      <c r="Z986" s="562" t="n"/>
    </row>
    <row r="987">
      <c r="A987" s="562" t="n"/>
      <c r="B987" s="562" t="n"/>
      <c r="C987" s="577" t="n"/>
      <c r="D987" s="562" t="n"/>
      <c r="E987" s="562" t="n"/>
      <c r="F987" s="562" t="n"/>
      <c r="G987" s="562" t="n"/>
      <c r="H987" s="562" t="n"/>
      <c r="I987" s="562" t="n"/>
      <c r="J987" s="562" t="n"/>
      <c r="K987" s="562" t="n"/>
      <c r="L987" s="562" t="n"/>
      <c r="M987" s="562" t="n"/>
      <c r="N987" s="562" t="n"/>
      <c r="O987" s="562" t="n"/>
      <c r="P987" s="562" t="n"/>
      <c r="Q987" s="562" t="n"/>
      <c r="R987" s="562" t="n"/>
      <c r="S987" s="562" t="n"/>
      <c r="T987" s="562" t="n"/>
      <c r="U987" s="562" t="n"/>
      <c r="V987" s="562" t="n"/>
      <c r="W987" s="562" t="n"/>
      <c r="X987" s="562" t="n"/>
      <c r="Y987" s="562" t="n"/>
      <c r="Z987" s="562" t="n"/>
    </row>
    <row r="988">
      <c r="A988" s="562" t="n"/>
      <c r="B988" s="562" t="n"/>
      <c r="C988" s="577" t="n"/>
      <c r="D988" s="562" t="n"/>
      <c r="E988" s="562" t="n"/>
      <c r="F988" s="562" t="n"/>
      <c r="G988" s="562" t="n"/>
      <c r="H988" s="562" t="n"/>
      <c r="I988" s="562" t="n"/>
      <c r="J988" s="562" t="n"/>
      <c r="K988" s="562" t="n"/>
      <c r="L988" s="562" t="n"/>
      <c r="M988" s="562" t="n"/>
      <c r="N988" s="562" t="n"/>
      <c r="O988" s="562" t="n"/>
      <c r="P988" s="562" t="n"/>
      <c r="Q988" s="562" t="n"/>
      <c r="R988" s="562" t="n"/>
      <c r="S988" s="562" t="n"/>
      <c r="T988" s="562" t="n"/>
      <c r="U988" s="562" t="n"/>
      <c r="V988" s="562" t="n"/>
      <c r="W988" s="562" t="n"/>
      <c r="X988" s="562" t="n"/>
      <c r="Y988" s="562" t="n"/>
      <c r="Z988" s="562" t="n"/>
    </row>
    <row r="989">
      <c r="A989" s="562" t="n"/>
      <c r="B989" s="562" t="n"/>
      <c r="C989" s="577" t="n"/>
      <c r="D989" s="562" t="n"/>
      <c r="E989" s="562" t="n"/>
      <c r="F989" s="562" t="n"/>
      <c r="G989" s="562" t="n"/>
      <c r="H989" s="562" t="n"/>
      <c r="I989" s="562" t="n"/>
      <c r="J989" s="562" t="n"/>
      <c r="K989" s="562" t="n"/>
      <c r="L989" s="562" t="n"/>
      <c r="M989" s="562" t="n"/>
      <c r="N989" s="562" t="n"/>
      <c r="O989" s="562" t="n"/>
      <c r="P989" s="562" t="n"/>
      <c r="Q989" s="562" t="n"/>
      <c r="R989" s="562" t="n"/>
      <c r="S989" s="562" t="n"/>
      <c r="T989" s="562" t="n"/>
      <c r="U989" s="562" t="n"/>
      <c r="V989" s="562" t="n"/>
      <c r="W989" s="562" t="n"/>
      <c r="X989" s="562" t="n"/>
      <c r="Y989" s="562" t="n"/>
      <c r="Z989" s="562" t="n"/>
    </row>
    <row r="990">
      <c r="A990" s="562" t="n"/>
      <c r="B990" s="562" t="n"/>
      <c r="C990" s="577" t="n"/>
      <c r="D990" s="562" t="n"/>
      <c r="E990" s="562" t="n"/>
      <c r="F990" s="562" t="n"/>
      <c r="G990" s="562" t="n"/>
      <c r="H990" s="562" t="n"/>
      <c r="I990" s="562" t="n"/>
      <c r="J990" s="562" t="n"/>
      <c r="K990" s="562" t="n"/>
      <c r="L990" s="562" t="n"/>
      <c r="M990" s="562" t="n"/>
      <c r="N990" s="562" t="n"/>
      <c r="O990" s="562" t="n"/>
      <c r="P990" s="562" t="n"/>
      <c r="Q990" s="562" t="n"/>
      <c r="R990" s="562" t="n"/>
      <c r="S990" s="562" t="n"/>
      <c r="T990" s="562" t="n"/>
      <c r="U990" s="562" t="n"/>
      <c r="V990" s="562" t="n"/>
      <c r="W990" s="562" t="n"/>
      <c r="X990" s="562" t="n"/>
      <c r="Y990" s="562" t="n"/>
      <c r="Z990" s="562" t="n"/>
    </row>
    <row r="991">
      <c r="A991" s="562" t="n"/>
      <c r="B991" s="562" t="n"/>
      <c r="C991" s="577" t="n"/>
      <c r="D991" s="562" t="n"/>
      <c r="E991" s="562" t="n"/>
      <c r="F991" s="562" t="n"/>
      <c r="G991" s="562" t="n"/>
      <c r="H991" s="562" t="n"/>
      <c r="I991" s="562" t="n"/>
      <c r="J991" s="562" t="n"/>
      <c r="K991" s="562" t="n"/>
      <c r="L991" s="562" t="n"/>
      <c r="M991" s="562" t="n"/>
      <c r="N991" s="562" t="n"/>
      <c r="O991" s="562" t="n"/>
      <c r="P991" s="562" t="n"/>
      <c r="Q991" s="562" t="n"/>
      <c r="R991" s="562" t="n"/>
      <c r="S991" s="562" t="n"/>
      <c r="T991" s="562" t="n"/>
      <c r="U991" s="562" t="n"/>
      <c r="V991" s="562" t="n"/>
      <c r="W991" s="562" t="n"/>
      <c r="X991" s="562" t="n"/>
      <c r="Y991" s="562" t="n"/>
      <c r="Z991" s="562" t="n"/>
    </row>
    <row r="992">
      <c r="A992" s="562" t="n"/>
      <c r="B992" s="562" t="n"/>
      <c r="C992" s="577" t="n"/>
      <c r="D992" s="562" t="n"/>
      <c r="E992" s="562" t="n"/>
      <c r="F992" s="562" t="n"/>
      <c r="G992" s="562" t="n"/>
      <c r="H992" s="562" t="n"/>
      <c r="I992" s="562" t="n"/>
      <c r="J992" s="562" t="n"/>
      <c r="K992" s="562" t="n"/>
      <c r="L992" s="562" t="n"/>
      <c r="M992" s="562" t="n"/>
      <c r="N992" s="562" t="n"/>
      <c r="O992" s="562" t="n"/>
      <c r="P992" s="562" t="n"/>
      <c r="Q992" s="562" t="n"/>
      <c r="R992" s="562" t="n"/>
      <c r="S992" s="562" t="n"/>
      <c r="T992" s="562" t="n"/>
      <c r="U992" s="562" t="n"/>
      <c r="V992" s="562" t="n"/>
      <c r="W992" s="562" t="n"/>
      <c r="X992" s="562" t="n"/>
      <c r="Y992" s="562" t="n"/>
      <c r="Z992" s="562" t="n"/>
    </row>
    <row r="993">
      <c r="A993" s="562" t="n"/>
      <c r="B993" s="562" t="n"/>
      <c r="C993" s="577" t="n"/>
      <c r="D993" s="562" t="n"/>
      <c r="E993" s="562" t="n"/>
      <c r="F993" s="562" t="n"/>
      <c r="G993" s="562" t="n"/>
      <c r="H993" s="562" t="n"/>
      <c r="I993" s="562" t="n"/>
      <c r="J993" s="562" t="n"/>
      <c r="K993" s="562" t="n"/>
      <c r="L993" s="562" t="n"/>
      <c r="M993" s="562" t="n"/>
      <c r="N993" s="562" t="n"/>
      <c r="O993" s="562" t="n"/>
      <c r="P993" s="562" t="n"/>
      <c r="Q993" s="562" t="n"/>
      <c r="R993" s="562" t="n"/>
      <c r="S993" s="562" t="n"/>
      <c r="T993" s="562" t="n"/>
      <c r="U993" s="562" t="n"/>
      <c r="V993" s="562" t="n"/>
      <c r="W993" s="562" t="n"/>
      <c r="X993" s="562" t="n"/>
      <c r="Y993" s="562" t="n"/>
      <c r="Z993" s="562" t="n"/>
    </row>
    <row r="994">
      <c r="A994" s="562" t="n"/>
      <c r="B994" s="562" t="n"/>
      <c r="C994" s="577" t="n"/>
      <c r="D994" s="562" t="n"/>
      <c r="E994" s="562" t="n"/>
      <c r="F994" s="562" t="n"/>
      <c r="G994" s="562" t="n"/>
      <c r="H994" s="562" t="n"/>
      <c r="I994" s="562" t="n"/>
      <c r="J994" s="562" t="n"/>
      <c r="K994" s="562" t="n"/>
      <c r="L994" s="562" t="n"/>
      <c r="M994" s="562" t="n"/>
      <c r="N994" s="562" t="n"/>
      <c r="O994" s="562" t="n"/>
      <c r="P994" s="562" t="n"/>
      <c r="Q994" s="562" t="n"/>
      <c r="R994" s="562" t="n"/>
      <c r="S994" s="562" t="n"/>
      <c r="T994" s="562" t="n"/>
      <c r="U994" s="562" t="n"/>
      <c r="V994" s="562" t="n"/>
      <c r="W994" s="562" t="n"/>
      <c r="X994" s="562" t="n"/>
      <c r="Y994" s="562" t="n"/>
      <c r="Z994" s="562" t="n"/>
    </row>
    <row r="995">
      <c r="A995" s="562" t="n"/>
      <c r="B995" s="562" t="n"/>
      <c r="C995" s="577" t="n"/>
      <c r="D995" s="562" t="n"/>
      <c r="E995" s="562" t="n"/>
      <c r="F995" s="562" t="n"/>
      <c r="G995" s="562" t="n"/>
      <c r="H995" s="562" t="n"/>
      <c r="I995" s="562" t="n"/>
      <c r="J995" s="562" t="n"/>
      <c r="K995" s="562" t="n"/>
      <c r="L995" s="562" t="n"/>
      <c r="M995" s="562" t="n"/>
      <c r="N995" s="562" t="n"/>
      <c r="O995" s="562" t="n"/>
      <c r="P995" s="562" t="n"/>
      <c r="Q995" s="562" t="n"/>
      <c r="R995" s="562" t="n"/>
      <c r="S995" s="562" t="n"/>
      <c r="T995" s="562" t="n"/>
      <c r="U995" s="562" t="n"/>
      <c r="V995" s="562" t="n"/>
      <c r="W995" s="562" t="n"/>
      <c r="X995" s="562" t="n"/>
      <c r="Y995" s="562" t="n"/>
      <c r="Z995" s="562" t="n"/>
    </row>
    <row r="996">
      <c r="A996" s="562" t="n"/>
      <c r="B996" s="562" t="n"/>
      <c r="C996" s="577" t="n"/>
      <c r="D996" s="562" t="n"/>
      <c r="E996" s="562" t="n"/>
      <c r="F996" s="562" t="n"/>
      <c r="G996" s="562" t="n"/>
      <c r="H996" s="562" t="n"/>
      <c r="I996" s="562" t="n"/>
      <c r="J996" s="562" t="n"/>
      <c r="K996" s="562" t="n"/>
      <c r="L996" s="562" t="n"/>
      <c r="M996" s="562" t="n"/>
      <c r="N996" s="562" t="n"/>
      <c r="O996" s="562" t="n"/>
      <c r="P996" s="562" t="n"/>
      <c r="Q996" s="562" t="n"/>
      <c r="R996" s="562" t="n"/>
      <c r="S996" s="562" t="n"/>
      <c r="T996" s="562" t="n"/>
      <c r="U996" s="562" t="n"/>
      <c r="V996" s="562" t="n"/>
      <c r="W996" s="562" t="n"/>
      <c r="X996" s="562" t="n"/>
      <c r="Y996" s="562" t="n"/>
      <c r="Z996" s="562" t="n"/>
    </row>
    <row r="997">
      <c r="A997" s="562" t="n"/>
      <c r="B997" s="562" t="n"/>
      <c r="C997" s="577" t="n"/>
      <c r="D997" s="562" t="n"/>
      <c r="E997" s="562" t="n"/>
      <c r="F997" s="562" t="n"/>
      <c r="G997" s="562" t="n"/>
      <c r="H997" s="562" t="n"/>
      <c r="I997" s="562" t="n"/>
      <c r="J997" s="562" t="n"/>
      <c r="K997" s="562" t="n"/>
      <c r="L997" s="562" t="n"/>
      <c r="M997" s="562" t="n"/>
      <c r="N997" s="562" t="n"/>
      <c r="O997" s="562" t="n"/>
      <c r="P997" s="562" t="n"/>
      <c r="Q997" s="562" t="n"/>
      <c r="R997" s="562" t="n"/>
      <c r="S997" s="562" t="n"/>
      <c r="T997" s="562" t="n"/>
      <c r="U997" s="562" t="n"/>
      <c r="V997" s="562" t="n"/>
      <c r="W997" s="562" t="n"/>
      <c r="X997" s="562" t="n"/>
      <c r="Y997" s="562" t="n"/>
      <c r="Z997" s="562" t="n"/>
    </row>
    <row r="998">
      <c r="A998" s="562" t="n"/>
      <c r="B998" s="562" t="n"/>
      <c r="C998" s="577" t="n"/>
      <c r="D998" s="562" t="n"/>
      <c r="E998" s="562" t="n"/>
      <c r="F998" s="562" t="n"/>
      <c r="G998" s="562" t="n"/>
      <c r="H998" s="562" t="n"/>
      <c r="I998" s="562" t="n"/>
      <c r="J998" s="562" t="n"/>
      <c r="K998" s="562" t="n"/>
      <c r="L998" s="562" t="n"/>
      <c r="M998" s="562" t="n"/>
      <c r="N998" s="562" t="n"/>
      <c r="O998" s="562" t="n"/>
      <c r="P998" s="562" t="n"/>
      <c r="Q998" s="562" t="n"/>
      <c r="R998" s="562" t="n"/>
      <c r="S998" s="562" t="n"/>
      <c r="T998" s="562" t="n"/>
      <c r="U998" s="562" t="n"/>
      <c r="V998" s="562" t="n"/>
      <c r="W998" s="562" t="n"/>
      <c r="X998" s="562" t="n"/>
      <c r="Y998" s="562" t="n"/>
      <c r="Z998" s="562" t="n"/>
    </row>
    <row r="999">
      <c r="A999" s="562" t="n"/>
      <c r="B999" s="562" t="n"/>
      <c r="C999" s="577" t="n"/>
      <c r="D999" s="562" t="n"/>
      <c r="E999" s="562" t="n"/>
      <c r="F999" s="562" t="n"/>
      <c r="G999" s="562" t="n"/>
      <c r="H999" s="562" t="n"/>
      <c r="I999" s="562" t="n"/>
      <c r="J999" s="562" t="n"/>
      <c r="K999" s="562" t="n"/>
      <c r="L999" s="562" t="n"/>
      <c r="M999" s="562" t="n"/>
      <c r="N999" s="562" t="n"/>
      <c r="O999" s="562" t="n"/>
      <c r="P999" s="562" t="n"/>
      <c r="Q999" s="562" t="n"/>
      <c r="R999" s="562" t="n"/>
      <c r="S999" s="562" t="n"/>
      <c r="T999" s="562" t="n"/>
      <c r="U999" s="562" t="n"/>
      <c r="V999" s="562" t="n"/>
      <c r="W999" s="562" t="n"/>
      <c r="X999" s="562" t="n"/>
      <c r="Y999" s="562" t="n"/>
      <c r="Z999" s="562" t="n"/>
    </row>
    <row r="1000">
      <c r="A1000" s="562" t="n"/>
      <c r="B1000" s="562" t="n"/>
      <c r="C1000" s="577" t="n"/>
      <c r="D1000" s="562" t="n"/>
      <c r="E1000" s="562" t="n"/>
      <c r="F1000" s="562" t="n"/>
      <c r="G1000" s="562" t="n"/>
      <c r="H1000" s="562" t="n"/>
      <c r="I1000" s="562" t="n"/>
      <c r="J1000" s="562" t="n"/>
      <c r="K1000" s="562" t="n"/>
      <c r="L1000" s="562" t="n"/>
      <c r="M1000" s="562" t="n"/>
      <c r="N1000" s="562" t="n"/>
      <c r="O1000" s="562" t="n"/>
      <c r="P1000" s="562" t="n"/>
      <c r="Q1000" s="562" t="n"/>
      <c r="R1000" s="562" t="n"/>
      <c r="S1000" s="562" t="n"/>
      <c r="T1000" s="562" t="n"/>
      <c r="U1000" s="562" t="n"/>
      <c r="V1000" s="562" t="n"/>
      <c r="W1000" s="562" t="n"/>
      <c r="X1000" s="562" t="n"/>
      <c r="Y1000" s="562" t="n"/>
      <c r="Z1000" s="562" t="n"/>
    </row>
    <row r="1001">
      <c r="A1001" s="562" t="n"/>
      <c r="B1001" s="562" t="n"/>
      <c r="C1001" s="577" t="n"/>
      <c r="D1001" s="562" t="n"/>
      <c r="E1001" s="562" t="n"/>
      <c r="F1001" s="562" t="n"/>
      <c r="G1001" s="562" t="n"/>
      <c r="H1001" s="562" t="n"/>
      <c r="I1001" s="562" t="n"/>
      <c r="J1001" s="562" t="n"/>
      <c r="K1001" s="562" t="n"/>
      <c r="L1001" s="562" t="n"/>
      <c r="M1001" s="562" t="n"/>
      <c r="N1001" s="562" t="n"/>
      <c r="O1001" s="562" t="n"/>
      <c r="P1001" s="562" t="n"/>
      <c r="Q1001" s="562" t="n"/>
      <c r="R1001" s="562" t="n"/>
      <c r="S1001" s="562" t="n"/>
      <c r="T1001" s="562" t="n"/>
      <c r="U1001" s="562" t="n"/>
      <c r="V1001" s="562" t="n"/>
      <c r="W1001" s="562" t="n"/>
      <c r="X1001" s="562" t="n"/>
      <c r="Y1001" s="562" t="n"/>
      <c r="Z1001" s="562" t="n"/>
    </row>
    <row r="1002">
      <c r="A1002" s="562" t="n"/>
      <c r="B1002" s="562" t="n"/>
      <c r="C1002" s="577" t="n"/>
      <c r="D1002" s="562" t="n"/>
      <c r="E1002" s="562" t="n"/>
      <c r="F1002" s="562" t="n"/>
      <c r="G1002" s="562" t="n"/>
      <c r="H1002" s="562" t="n"/>
      <c r="I1002" s="562" t="n"/>
      <c r="J1002" s="562" t="n"/>
      <c r="K1002" s="562" t="n"/>
      <c r="L1002" s="562" t="n"/>
      <c r="M1002" s="562" t="n"/>
      <c r="N1002" s="562" t="n"/>
      <c r="O1002" s="562" t="n"/>
      <c r="P1002" s="562" t="n"/>
      <c r="Q1002" s="562" t="n"/>
      <c r="R1002" s="562" t="n"/>
      <c r="S1002" s="562" t="n"/>
      <c r="T1002" s="562" t="n"/>
      <c r="U1002" s="562" t="n"/>
      <c r="V1002" s="562" t="n"/>
      <c r="W1002" s="562" t="n"/>
      <c r="X1002" s="562" t="n"/>
      <c r="Y1002" s="562" t="n"/>
      <c r="Z1002" s="562" t="n"/>
    </row>
    <row r="1003">
      <c r="A1003" s="562" t="n"/>
      <c r="B1003" s="562" t="n"/>
      <c r="C1003" s="577" t="n"/>
      <c r="D1003" s="562" t="n"/>
      <c r="E1003" s="562" t="n"/>
      <c r="F1003" s="562" t="n"/>
      <c r="G1003" s="562" t="n"/>
      <c r="H1003" s="562" t="n"/>
      <c r="I1003" s="562" t="n"/>
      <c r="J1003" s="562" t="n"/>
      <c r="K1003" s="562" t="n"/>
      <c r="L1003" s="562" t="n"/>
      <c r="M1003" s="562" t="n"/>
      <c r="N1003" s="562" t="n"/>
      <c r="O1003" s="562" t="n"/>
      <c r="P1003" s="562" t="n"/>
      <c r="Q1003" s="562" t="n"/>
      <c r="R1003" s="562" t="n"/>
      <c r="S1003" s="562" t="n"/>
      <c r="T1003" s="562" t="n"/>
      <c r="U1003" s="562" t="n"/>
      <c r="V1003" s="562" t="n"/>
      <c r="W1003" s="562" t="n"/>
      <c r="X1003" s="562" t="n"/>
      <c r="Y1003" s="562" t="n"/>
      <c r="Z1003" s="562" t="n"/>
    </row>
    <row r="1004">
      <c r="A1004" s="562" t="n"/>
      <c r="B1004" s="562" t="n"/>
      <c r="C1004" s="577" t="n"/>
      <c r="D1004" s="562" t="n"/>
      <c r="E1004" s="562" t="n"/>
      <c r="F1004" s="562" t="n"/>
      <c r="G1004" s="562" t="n"/>
      <c r="H1004" s="562" t="n"/>
      <c r="I1004" s="562" t="n"/>
      <c r="J1004" s="562" t="n"/>
      <c r="K1004" s="562" t="n"/>
      <c r="L1004" s="562" t="n"/>
      <c r="M1004" s="562" t="n"/>
      <c r="N1004" s="562" t="n"/>
      <c r="O1004" s="562" t="n"/>
      <c r="P1004" s="562" t="n"/>
      <c r="Q1004" s="562" t="n"/>
      <c r="R1004" s="562" t="n"/>
      <c r="S1004" s="562" t="n"/>
      <c r="T1004" s="562" t="n"/>
      <c r="U1004" s="562" t="n"/>
      <c r="V1004" s="562" t="n"/>
      <c r="W1004" s="562" t="n"/>
      <c r="X1004" s="562" t="n"/>
      <c r="Y1004" s="562" t="n"/>
      <c r="Z1004" s="562" t="n"/>
    </row>
    <row r="1005">
      <c r="A1005" s="562" t="n"/>
      <c r="B1005" s="562" t="n"/>
      <c r="C1005" s="577" t="n"/>
      <c r="D1005" s="562" t="n"/>
      <c r="E1005" s="562" t="n"/>
      <c r="F1005" s="562" t="n"/>
      <c r="G1005" s="562" t="n"/>
      <c r="H1005" s="562" t="n"/>
      <c r="I1005" s="562" t="n"/>
      <c r="J1005" s="562" t="n"/>
      <c r="K1005" s="562" t="n"/>
      <c r="L1005" s="562" t="n"/>
      <c r="M1005" s="562" t="n"/>
      <c r="N1005" s="562" t="n"/>
      <c r="O1005" s="562" t="n"/>
      <c r="P1005" s="562" t="n"/>
      <c r="Q1005" s="562" t="n"/>
      <c r="R1005" s="562" t="n"/>
      <c r="S1005" s="562" t="n"/>
      <c r="T1005" s="562" t="n"/>
      <c r="U1005" s="562" t="n"/>
      <c r="V1005" s="562" t="n"/>
      <c r="W1005" s="562" t="n"/>
      <c r="X1005" s="562" t="n"/>
      <c r="Y1005" s="562" t="n"/>
      <c r="Z1005" s="562" t="n"/>
    </row>
  </sheetData>
  <hyperlinks>
    <hyperlink xmlns:r="http://schemas.openxmlformats.org/officeDocument/2006/relationships" ref="C17" r:id="rId1"/>
    <hyperlink xmlns:r="http://schemas.openxmlformats.org/officeDocument/2006/relationships" ref="C40" r:id="rId2"/>
    <hyperlink xmlns:r="http://schemas.openxmlformats.org/officeDocument/2006/relationships" ref="C42" r:id="rId3"/>
    <hyperlink xmlns:r="http://schemas.openxmlformats.org/officeDocument/2006/relationships" ref="C54" location="gid=0" r:id="rId4"/>
    <hyperlink xmlns:r="http://schemas.openxmlformats.org/officeDocument/2006/relationships" ref="C58" r:id="rId5"/>
  </hyperlinks>
  <pageMargins left="0.75" right="0.75" top="1" bottom="1" header="0.5" footer="0.5"/>
  <drawing xmlns:r="http://schemas.openxmlformats.org/officeDocument/2006/relationships" r:id="rId6"/>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2025-05-07T09:13:00Z</dcterms:created>
  <dcterms:modified xmlns:dcterms="http://purl.org/dc/terms/" xmlns:xsi="http://www.w3.org/2001/XMLSchema-instance" xsi:type="dcterms:W3CDTF">2025-05-08T10:57:40Z</dcterms:modified>
</cp:coreProperties>
</file>